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defaultThemeVersion="124226"/>
  <mc:AlternateContent xmlns:mc="http://schemas.openxmlformats.org/markup-compatibility/2006">
    <mc:Choice Requires="x15">
      <x15ac:absPath xmlns:x15ac="http://schemas.microsoft.com/office/spreadsheetml/2010/11/ac" url="D:\Rommel Daniel Cuba Calle\Escritorio\FORMULARIO 9\2020\6. Junio\06-07-2020\6-07-2020 a las 10\"/>
    </mc:Choice>
  </mc:AlternateContent>
  <xr:revisionPtr revIDLastSave="0" documentId="13_ncr:1_{F6EB1714-6A16-496A-B951-008A042A36D1}" xr6:coauthVersionLast="45" xr6:coauthVersionMax="45" xr10:uidLastSave="{00000000-0000-0000-0000-000000000000}"/>
  <bookViews>
    <workbookView xWindow="-120" yWindow="-120" windowWidth="29040" windowHeight="15840" tabRatio="693" firstSheet="4" activeTab="4" xr2:uid="{00000000-000D-0000-FFFF-FFFF00000000}"/>
  </bookViews>
  <sheets>
    <sheet name="Contactos" sheetId="34" state="hidden" r:id="rId1"/>
    <sheet name="bd_lista" sheetId="32" state="hidden" r:id="rId2"/>
    <sheet name="CUADRO" sheetId="31" state="hidden" r:id="rId3"/>
    <sheet name="Hoja de Trabajo para listado" sheetId="30" state="hidden" r:id="rId4"/>
    <sheet name="FORM. 9" sheetId="3" r:id="rId5"/>
    <sheet name="RESUMEN" sheetId="8" state="hidden" r:id="rId6"/>
    <sheet name="CONCEPTOS." sheetId="24" r:id="rId7"/>
    <sheet name="CUT MN" sheetId="25" r:id="rId8"/>
    <sheet name="CUT ME" sheetId="26" r:id="rId9"/>
    <sheet name="TRL MN" sheetId="29" r:id="rId10"/>
    <sheet name="TRL ME" sheetId="20" r:id="rId11"/>
    <sheet name="CDI" sheetId="21" r:id="rId12"/>
    <sheet name="TCR MN" sheetId="27" r:id="rId13"/>
    <sheet name="TCR ME" sheetId="28" r:id="rId14"/>
    <sheet name="CVD_AUTO" sheetId="33" r:id="rId15"/>
    <sheet name="CONTACTOS UCCF" sheetId="35" r:id="rId16"/>
  </sheets>
  <externalReferences>
    <externalReference r:id="rId17"/>
  </externalReferences>
  <definedNames>
    <definedName name="_xlnm._FilterDatabase" localSheetId="1" hidden="1">bd_lista!$A$2:$D$594</definedName>
    <definedName name="_xlnm._FilterDatabase" localSheetId="11" hidden="1">CDI!$A$8:$H$61</definedName>
    <definedName name="_xlnm._FilterDatabase" localSheetId="0" hidden="1">Contactos!$A$3:$E$525</definedName>
    <definedName name="_xlnm._FilterDatabase" localSheetId="2" hidden="1">CUADRO!$A$5:$W$1177</definedName>
    <definedName name="_xlnm._FilterDatabase" localSheetId="8" hidden="1">'CUT ME'!$A$8:$R$132</definedName>
    <definedName name="_xlnm._FilterDatabase" localSheetId="7" hidden="1">'CUT MN'!$A$8:$Q$4196</definedName>
    <definedName name="_xlnm._FilterDatabase" localSheetId="14" hidden="1">CVD_AUTO!$A$8:$J$40</definedName>
    <definedName name="_xlnm._FilterDatabase" localSheetId="5" hidden="1">RESUMEN!$A$10:$AQ$599</definedName>
    <definedName name="_xlnm._FilterDatabase" localSheetId="13" hidden="1">'TCR ME'!$A$7:$F$7</definedName>
    <definedName name="_xlnm._FilterDatabase" localSheetId="12" hidden="1">'TCR MN'!$A$7:$F$26</definedName>
    <definedName name="_xlnm._FilterDatabase" localSheetId="10" hidden="1">'TRL ME'!$A$8:$Q$20</definedName>
    <definedName name="_xlnm._FilterDatabase" localSheetId="9" hidden="1">'TRL MN'!$A$8:$O$100</definedName>
    <definedName name="_Key1" localSheetId="1" hidden="1">#REF!</definedName>
    <definedName name="_Key1" localSheetId="11" hidden="1">#REF!</definedName>
    <definedName name="_Key1" localSheetId="8" hidden="1">#REF!</definedName>
    <definedName name="_Key1" localSheetId="5" hidden="1">#REF!</definedName>
    <definedName name="_Key1" localSheetId="13" hidden="1">#REF!</definedName>
    <definedName name="_Key1" localSheetId="12" hidden="1">#REF!</definedName>
    <definedName name="_Key1" localSheetId="9" hidden="1">#REF!</definedName>
    <definedName name="_Key1" hidden="1">#REF!</definedName>
    <definedName name="_Key2" localSheetId="1" hidden="1">#REF!</definedName>
    <definedName name="_Key2" localSheetId="11" hidden="1">#REF!</definedName>
    <definedName name="_Key2" localSheetId="8" hidden="1">#REF!</definedName>
    <definedName name="_Key2" localSheetId="5" hidden="1">#REF!</definedName>
    <definedName name="_Key2" localSheetId="13" hidden="1">#REF!</definedName>
    <definedName name="_Key2" localSheetId="12" hidden="1">#REF!</definedName>
    <definedName name="_Key2" localSheetId="9" hidden="1">#REF!</definedName>
    <definedName name="_Key2" hidden="1">#REF!</definedName>
    <definedName name="_Order1" hidden="1">255</definedName>
    <definedName name="_Order2" hidden="1">255</definedName>
    <definedName name="_Sort" localSheetId="1" hidden="1">#REF!</definedName>
    <definedName name="_Sort" localSheetId="11" hidden="1">#REF!</definedName>
    <definedName name="_Sort" localSheetId="8" hidden="1">#REF!</definedName>
    <definedName name="_Sort" localSheetId="5" hidden="1">#REF!</definedName>
    <definedName name="_Sort" localSheetId="13" hidden="1">#REF!</definedName>
    <definedName name="_Sort" localSheetId="12" hidden="1">#REF!</definedName>
    <definedName name="_Sort" localSheetId="9" hidden="1">#REF!</definedName>
    <definedName name="_Sort" hidden="1">#REF!</definedName>
    <definedName name="_xlnm.Print_Area" localSheetId="11">CDI!$A$1:$H$82</definedName>
    <definedName name="_xlnm.Print_Area" localSheetId="6">'CONCEPTOS.'!$A$1:$C$58</definedName>
    <definedName name="_xlnm.Print_Area" localSheetId="8">'CUT ME'!$A$1:$R$378</definedName>
    <definedName name="_xlnm.Print_Area" localSheetId="7">'CUT MN'!$A$1:$Q$4209</definedName>
    <definedName name="_xlnm.Print_Area" localSheetId="14">CVD_AUTO!$A$1:$J$75</definedName>
    <definedName name="_xlnm.Print_Area" localSheetId="4">'FORM. 9'!$A$1:$AF$63</definedName>
    <definedName name="_xlnm.Print_Area" localSheetId="5">RESUMEN!$A$1:$AQ$602</definedName>
    <definedName name="_xlnm.Print_Area" localSheetId="13">'TCR ME'!$A$1:$G$11</definedName>
    <definedName name="_xlnm.Print_Area" localSheetId="12">'TCR MN'!$A$1:$F$31</definedName>
    <definedName name="_xlnm.Print_Area" localSheetId="10">'TRL ME'!$A$1:$Q$30</definedName>
    <definedName name="_xlnm.Print_Area" localSheetId="9">'TRL MN'!$A$1:$O$124</definedName>
    <definedName name="cod_ent">[1]RESUMEN!$A$11:$A$616</definedName>
    <definedName name="Cuadro_Ent">[1]RESUMEN!$A$11:$C$616</definedName>
    <definedName name="gy" localSheetId="9" hidden="1">#REF!</definedName>
    <definedName name="gy" hidden="1">#REF!</definedName>
    <definedName name="MARZO" localSheetId="1" hidden="1">#REF!</definedName>
    <definedName name="MARZO" localSheetId="11" hidden="1">#REF!</definedName>
    <definedName name="MARZO" localSheetId="8" hidden="1">#REF!</definedName>
    <definedName name="MARZO" localSheetId="5" hidden="1">#REF!</definedName>
    <definedName name="MARZO" localSheetId="13" hidden="1">#REF!</definedName>
    <definedName name="MARZO" localSheetId="12" hidden="1">#REF!</definedName>
    <definedName name="MARZO" localSheetId="9" hidden="1">#REF!</definedName>
    <definedName name="MARZO" hidden="1">#REF!</definedName>
    <definedName name="TCRME" localSheetId="9" hidden="1">#REF!</definedName>
    <definedName name="TCRME" hidden="1">#REF!</definedName>
    <definedName name="_xlnm.Print_Titles" localSheetId="11">CDI!$1:$8</definedName>
    <definedName name="_xlnm.Print_Titles" localSheetId="8">'CUT ME'!$1:$8</definedName>
    <definedName name="_xlnm.Print_Titles" localSheetId="7">'CUT MN'!$1:$8</definedName>
    <definedName name="_xlnm.Print_Titles" localSheetId="14">CVD_AUTO!$1:$8</definedName>
    <definedName name="_xlnm.Print_Titles" localSheetId="5">RESUMEN!$1:$10</definedName>
    <definedName name="_xlnm.Print_Titles" localSheetId="10">'TRL ME'!$1:$7</definedName>
    <definedName name="_xlnm.Print_Titles" localSheetId="9">'TRL MN'!$1:$8</definedName>
  </definedNames>
  <calcPr calcId="191029"/>
  <pivotCaches>
    <pivotCache cacheId="113" r:id="rId18"/>
    <pivotCache cacheId="114" r:id="rId19"/>
    <pivotCache cacheId="115" r:id="rId20"/>
    <pivotCache cacheId="116" r:id="rId21"/>
    <pivotCache cacheId="117" r:id="rId22"/>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617" i="8" l="1"/>
  <c r="I74" i="33"/>
  <c r="H74" i="33"/>
  <c r="H51" i="21"/>
  <c r="H52" i="21"/>
  <c r="H53" i="21"/>
  <c r="H54" i="21"/>
  <c r="H55" i="21"/>
  <c r="H56" i="21"/>
  <c r="O114" i="29"/>
  <c r="N114" i="29"/>
  <c r="M114" i="29"/>
  <c r="P367" i="26"/>
  <c r="O367" i="26"/>
  <c r="N367" i="26"/>
  <c r="M367" i="26"/>
  <c r="O4198" i="25"/>
  <c r="N4198" i="25"/>
  <c r="G80" i="21" l="1"/>
  <c r="F80" i="21"/>
  <c r="E80" i="21"/>
  <c r="D80" i="21"/>
  <c r="A25" i="35" l="1"/>
  <c r="A26" i="35" s="1"/>
  <c r="A27" i="35" s="1"/>
  <c r="A24" i="35"/>
  <c r="A23" i="35"/>
  <c r="A12" i="35"/>
  <c r="A13" i="35" s="1"/>
  <c r="A14" i="35" s="1"/>
  <c r="A15" i="35" s="1"/>
  <c r="A16" i="35" s="1"/>
  <c r="A17" i="35" s="1"/>
  <c r="A18" i="35" s="1"/>
  <c r="A19" i="35" s="1"/>
  <c r="A20" i="35" s="1"/>
  <c r="A21" i="35" s="1"/>
  <c r="A8" i="35"/>
  <c r="A10" i="35" s="1"/>
  <c r="A11" i="35" s="1"/>
  <c r="M50" i="3"/>
  <c r="I50" i="3"/>
  <c r="C50" i="3"/>
  <c r="F43" i="3" l="1"/>
  <c r="F41" i="3"/>
  <c r="F40" i="3"/>
  <c r="F39" i="3"/>
  <c r="F38" i="3"/>
  <c r="F37" i="3"/>
  <c r="F36" i="3"/>
  <c r="F35" i="3"/>
  <c r="F34" i="3"/>
  <c r="F31" i="3"/>
  <c r="F30" i="3"/>
  <c r="F29" i="3"/>
  <c r="F27" i="3"/>
  <c r="F45" i="3"/>
  <c r="C45" i="3"/>
  <c r="C44" i="3"/>
  <c r="C43" i="3"/>
  <c r="C42" i="3"/>
  <c r="C41" i="3"/>
  <c r="C39" i="3"/>
  <c r="C38" i="3"/>
  <c r="C37" i="3"/>
  <c r="C36" i="3"/>
  <c r="C35" i="3"/>
  <c r="C34" i="3"/>
  <c r="C33" i="3"/>
  <c r="C32" i="3"/>
  <c r="C31" i="3"/>
  <c r="C30" i="3"/>
  <c r="C29" i="3"/>
  <c r="C28" i="3"/>
  <c r="F25" i="3"/>
  <c r="C26" i="3"/>
  <c r="C25" i="3"/>
  <c r="H69" i="21"/>
  <c r="H70" i="21"/>
  <c r="H71" i="21"/>
  <c r="H72" i="21"/>
  <c r="H73" i="21"/>
  <c r="H74" i="21"/>
  <c r="H75" i="21"/>
  <c r="H76" i="21"/>
  <c r="H77" i="21"/>
  <c r="H78" i="21"/>
  <c r="AN601" i="8"/>
  <c r="H9" i="21" l="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H43" i="21"/>
  <c r="H44" i="21"/>
  <c r="H45" i="21"/>
  <c r="H46" i="21"/>
  <c r="H47" i="21"/>
  <c r="H48" i="21"/>
  <c r="H49" i="21"/>
  <c r="H50" i="21"/>
  <c r="H57" i="21"/>
  <c r="H58" i="21"/>
  <c r="H59" i="21"/>
  <c r="H60" i="21"/>
  <c r="H61" i="21"/>
  <c r="H62" i="21"/>
  <c r="H63" i="21"/>
  <c r="H64" i="21"/>
  <c r="H65" i="21"/>
  <c r="H66" i="21"/>
  <c r="H67" i="21"/>
  <c r="H68" i="21"/>
  <c r="AQ11" i="8"/>
  <c r="AQ12" i="8"/>
  <c r="AQ13" i="8"/>
  <c r="AQ14" i="8"/>
  <c r="AQ15" i="8"/>
  <c r="AQ16" i="8"/>
  <c r="AQ17" i="8"/>
  <c r="AQ18" i="8"/>
  <c r="AQ19" i="8"/>
  <c r="AQ20" i="8"/>
  <c r="AQ21" i="8"/>
  <c r="AQ22" i="8"/>
  <c r="AQ23" i="8"/>
  <c r="AQ24" i="8"/>
  <c r="AQ25" i="8"/>
  <c r="AQ26" i="8"/>
  <c r="AQ27" i="8"/>
  <c r="AQ28" i="8"/>
  <c r="AQ29" i="8"/>
  <c r="AQ30" i="8"/>
  <c r="AQ31" i="8"/>
  <c r="AQ32" i="8"/>
  <c r="AQ33" i="8"/>
  <c r="AQ34" i="8"/>
  <c r="AQ35" i="8"/>
  <c r="AQ36" i="8"/>
  <c r="AQ37" i="8"/>
  <c r="AQ38" i="8"/>
  <c r="AQ39" i="8"/>
  <c r="AQ40" i="8"/>
  <c r="AQ41" i="8"/>
  <c r="AQ42" i="8"/>
  <c r="AQ43" i="8"/>
  <c r="AQ44" i="8"/>
  <c r="AQ45" i="8"/>
  <c r="AQ46" i="8"/>
  <c r="AQ47" i="8"/>
  <c r="AQ48" i="8"/>
  <c r="AQ49" i="8"/>
  <c r="AQ50" i="8"/>
  <c r="AQ51" i="8"/>
  <c r="AQ52" i="8"/>
  <c r="AQ53" i="8"/>
  <c r="AQ54" i="8"/>
  <c r="AQ55" i="8"/>
  <c r="AQ56" i="8"/>
  <c r="AQ57" i="8"/>
  <c r="AQ58" i="8"/>
  <c r="AQ59" i="8"/>
  <c r="AQ60" i="8"/>
  <c r="AQ61" i="8"/>
  <c r="AQ62" i="8"/>
  <c r="AQ63" i="8"/>
  <c r="AQ64" i="8"/>
  <c r="AQ65" i="8"/>
  <c r="AQ66" i="8"/>
  <c r="AQ67" i="8"/>
  <c r="AQ68" i="8"/>
  <c r="AQ69" i="8"/>
  <c r="AQ70" i="8"/>
  <c r="AQ71" i="8"/>
  <c r="AQ72" i="8"/>
  <c r="AQ73" i="8"/>
  <c r="AQ74" i="8"/>
  <c r="AQ75" i="8"/>
  <c r="AQ76" i="8"/>
  <c r="AQ77" i="8"/>
  <c r="AQ78" i="8"/>
  <c r="AQ79" i="8"/>
  <c r="AQ80" i="8"/>
  <c r="AQ81" i="8"/>
  <c r="AQ82" i="8"/>
  <c r="AQ83" i="8"/>
  <c r="AQ84" i="8"/>
  <c r="AQ85" i="8"/>
  <c r="AQ86" i="8"/>
  <c r="AQ87" i="8"/>
  <c r="AQ88" i="8"/>
  <c r="AQ89" i="8"/>
  <c r="AQ90" i="8"/>
  <c r="AQ91" i="8"/>
  <c r="AQ92" i="8"/>
  <c r="AQ93" i="8"/>
  <c r="AQ94" i="8"/>
  <c r="AQ95" i="8"/>
  <c r="AQ96" i="8"/>
  <c r="AQ97" i="8"/>
  <c r="AQ98" i="8"/>
  <c r="AQ99" i="8"/>
  <c r="AQ100" i="8"/>
  <c r="AQ101" i="8"/>
  <c r="AQ102" i="8"/>
  <c r="AQ103" i="8"/>
  <c r="AQ104" i="8"/>
  <c r="AQ105" i="8"/>
  <c r="AQ106" i="8"/>
  <c r="AQ107" i="8"/>
  <c r="AQ108" i="8"/>
  <c r="AQ109" i="8"/>
  <c r="AQ110" i="8"/>
  <c r="AQ111" i="8"/>
  <c r="AQ112" i="8"/>
  <c r="AQ113" i="8"/>
  <c r="AQ114" i="8"/>
  <c r="AQ115" i="8"/>
  <c r="AQ116" i="8"/>
  <c r="AQ117" i="8"/>
  <c r="AQ118" i="8"/>
  <c r="AQ119" i="8"/>
  <c r="AQ120" i="8"/>
  <c r="AQ121" i="8"/>
  <c r="AQ122" i="8"/>
  <c r="AQ123" i="8"/>
  <c r="AQ124" i="8"/>
  <c r="AQ125" i="8"/>
  <c r="AQ126" i="8"/>
  <c r="AQ127" i="8"/>
  <c r="AQ128" i="8"/>
  <c r="AQ129" i="8"/>
  <c r="AQ130" i="8"/>
  <c r="AQ131" i="8"/>
  <c r="AQ132" i="8"/>
  <c r="AQ133" i="8"/>
  <c r="AQ134" i="8"/>
  <c r="AQ135" i="8"/>
  <c r="AQ136" i="8"/>
  <c r="AQ137" i="8"/>
  <c r="AQ138" i="8"/>
  <c r="AQ139" i="8"/>
  <c r="AQ140" i="8"/>
  <c r="AQ141" i="8"/>
  <c r="AQ142" i="8"/>
  <c r="AQ143" i="8"/>
  <c r="AQ144" i="8"/>
  <c r="AQ145" i="8"/>
  <c r="AQ146" i="8"/>
  <c r="AQ147" i="8"/>
  <c r="AQ148" i="8"/>
  <c r="AQ149" i="8"/>
  <c r="AQ150" i="8"/>
  <c r="AQ151" i="8"/>
  <c r="AQ152" i="8"/>
  <c r="AQ153" i="8"/>
  <c r="AQ154" i="8"/>
  <c r="AQ155" i="8"/>
  <c r="AQ157" i="8"/>
  <c r="AQ158" i="8"/>
  <c r="AQ159" i="8"/>
  <c r="AQ160" i="8"/>
  <c r="AQ161" i="8"/>
  <c r="AQ162" i="8"/>
  <c r="AQ163" i="8"/>
  <c r="AQ164" i="8"/>
  <c r="AQ165" i="8"/>
  <c r="AQ166" i="8"/>
  <c r="AQ167" i="8"/>
  <c r="AQ168" i="8"/>
  <c r="AQ169" i="8"/>
  <c r="AQ170" i="8"/>
  <c r="AQ171" i="8"/>
  <c r="AQ172" i="8"/>
  <c r="AQ173" i="8"/>
  <c r="AQ174" i="8"/>
  <c r="AQ175" i="8"/>
  <c r="AQ176" i="8"/>
  <c r="AQ177" i="8"/>
  <c r="AQ178" i="8"/>
  <c r="AQ179" i="8"/>
  <c r="AQ180" i="8"/>
  <c r="AQ181" i="8"/>
  <c r="AQ182" i="8"/>
  <c r="AQ183" i="8"/>
  <c r="AQ184" i="8"/>
  <c r="AQ185" i="8"/>
  <c r="AQ186" i="8"/>
  <c r="AQ187" i="8"/>
  <c r="AQ188" i="8"/>
  <c r="AQ189" i="8"/>
  <c r="AQ190" i="8"/>
  <c r="AQ191" i="8"/>
  <c r="AQ192" i="8"/>
  <c r="AQ193" i="8"/>
  <c r="AQ194" i="8"/>
  <c r="AQ195" i="8"/>
  <c r="AQ196" i="8"/>
  <c r="AQ197" i="8"/>
  <c r="AQ198" i="8"/>
  <c r="AQ199" i="8"/>
  <c r="AQ200" i="8"/>
  <c r="AQ201" i="8"/>
  <c r="AQ202" i="8"/>
  <c r="AQ203" i="8"/>
  <c r="AQ204" i="8"/>
  <c r="AQ205" i="8"/>
  <c r="AQ206" i="8"/>
  <c r="AQ207" i="8"/>
  <c r="AQ208" i="8"/>
  <c r="AQ209" i="8"/>
  <c r="AQ210" i="8"/>
  <c r="AQ211" i="8"/>
  <c r="AQ212" i="8"/>
  <c r="AQ213" i="8"/>
  <c r="AQ214" i="8"/>
  <c r="AQ215" i="8"/>
  <c r="AQ216" i="8"/>
  <c r="AQ217" i="8"/>
  <c r="AQ218" i="8"/>
  <c r="AQ219" i="8"/>
  <c r="AQ220" i="8"/>
  <c r="AQ221" i="8"/>
  <c r="AQ222" i="8"/>
  <c r="AQ223" i="8"/>
  <c r="AQ224" i="8"/>
  <c r="AQ225" i="8"/>
  <c r="AQ226" i="8"/>
  <c r="AQ227" i="8"/>
  <c r="AQ228" i="8"/>
  <c r="AQ229" i="8"/>
  <c r="AQ230" i="8"/>
  <c r="AQ231" i="8"/>
  <c r="AQ232" i="8"/>
  <c r="AQ233" i="8"/>
  <c r="AQ234" i="8"/>
  <c r="AQ235" i="8"/>
  <c r="AQ236" i="8"/>
  <c r="AQ237" i="8"/>
  <c r="AQ238" i="8"/>
  <c r="AQ239" i="8"/>
  <c r="AQ240" i="8"/>
  <c r="AQ241" i="8"/>
  <c r="AQ242" i="8"/>
  <c r="AQ243" i="8"/>
  <c r="AQ244" i="8"/>
  <c r="AQ245" i="8"/>
  <c r="AQ246" i="8"/>
  <c r="AQ247" i="8"/>
  <c r="AQ248" i="8"/>
  <c r="AQ249" i="8"/>
  <c r="AQ250" i="8"/>
  <c r="AQ251" i="8"/>
  <c r="AQ252" i="8"/>
  <c r="AQ253" i="8"/>
  <c r="AQ254" i="8"/>
  <c r="AQ255" i="8"/>
  <c r="AQ256" i="8"/>
  <c r="AQ257" i="8"/>
  <c r="AQ258" i="8"/>
  <c r="AQ259" i="8"/>
  <c r="AQ260" i="8"/>
  <c r="AQ261" i="8"/>
  <c r="AQ262" i="8"/>
  <c r="AQ263" i="8"/>
  <c r="AQ264" i="8"/>
  <c r="AQ265" i="8"/>
  <c r="AQ266" i="8"/>
  <c r="AQ267" i="8"/>
  <c r="AQ268" i="8"/>
  <c r="AQ269" i="8"/>
  <c r="AQ270" i="8"/>
  <c r="AQ271" i="8"/>
  <c r="AQ272" i="8"/>
  <c r="AQ273" i="8"/>
  <c r="AQ274" i="8"/>
  <c r="AQ275" i="8"/>
  <c r="AQ276" i="8"/>
  <c r="AQ277" i="8"/>
  <c r="AQ278" i="8"/>
  <c r="AQ279" i="8"/>
  <c r="AQ280" i="8"/>
  <c r="AQ281" i="8"/>
  <c r="AQ282" i="8"/>
  <c r="AQ283" i="8"/>
  <c r="AQ284" i="8"/>
  <c r="AQ285" i="8"/>
  <c r="AQ286" i="8"/>
  <c r="AQ287" i="8"/>
  <c r="AQ288" i="8"/>
  <c r="AQ289" i="8"/>
  <c r="AQ290" i="8"/>
  <c r="AQ291" i="8"/>
  <c r="AQ292" i="8"/>
  <c r="AQ293" i="8"/>
  <c r="AQ294" i="8"/>
  <c r="AQ295" i="8"/>
  <c r="AQ296" i="8"/>
  <c r="AQ297" i="8"/>
  <c r="AQ298" i="8"/>
  <c r="AQ299" i="8"/>
  <c r="AQ300" i="8"/>
  <c r="AQ301" i="8"/>
  <c r="AQ302" i="8"/>
  <c r="AQ303" i="8"/>
  <c r="AQ304" i="8"/>
  <c r="AQ305" i="8"/>
  <c r="AQ306" i="8"/>
  <c r="AQ307" i="8"/>
  <c r="AQ308" i="8"/>
  <c r="AQ309" i="8"/>
  <c r="AQ310" i="8"/>
  <c r="AQ311" i="8"/>
  <c r="AQ312" i="8"/>
  <c r="AQ313" i="8"/>
  <c r="AQ314" i="8"/>
  <c r="AQ315" i="8"/>
  <c r="AQ316" i="8"/>
  <c r="AQ317" i="8"/>
  <c r="AQ318" i="8"/>
  <c r="AQ319" i="8"/>
  <c r="AQ320" i="8"/>
  <c r="AQ321" i="8"/>
  <c r="AQ322" i="8"/>
  <c r="AQ323" i="8"/>
  <c r="AQ324" i="8"/>
  <c r="AQ325" i="8"/>
  <c r="AQ326" i="8"/>
  <c r="AQ327" i="8"/>
  <c r="AQ328" i="8"/>
  <c r="AQ329" i="8"/>
  <c r="AQ330" i="8"/>
  <c r="AQ331" i="8"/>
  <c r="AQ332" i="8"/>
  <c r="AQ333" i="8"/>
  <c r="AQ334" i="8"/>
  <c r="AQ335" i="8"/>
  <c r="AQ336" i="8"/>
  <c r="AQ337" i="8"/>
  <c r="AQ338" i="8"/>
  <c r="AQ339" i="8"/>
  <c r="AQ340" i="8"/>
  <c r="AQ341" i="8"/>
  <c r="AQ342" i="8"/>
  <c r="AQ343" i="8"/>
  <c r="AQ344" i="8"/>
  <c r="AQ345" i="8"/>
  <c r="AQ346" i="8"/>
  <c r="AQ347" i="8"/>
  <c r="AQ348" i="8"/>
  <c r="AQ349" i="8"/>
  <c r="AQ350" i="8"/>
  <c r="AQ351" i="8"/>
  <c r="AQ352" i="8"/>
  <c r="AQ353" i="8"/>
  <c r="AQ354" i="8"/>
  <c r="AQ355" i="8"/>
  <c r="AQ356" i="8"/>
  <c r="AQ357" i="8"/>
  <c r="AQ358" i="8"/>
  <c r="AQ359" i="8"/>
  <c r="AQ360" i="8"/>
  <c r="AQ361" i="8"/>
  <c r="AQ362" i="8"/>
  <c r="AQ363" i="8"/>
  <c r="AQ364" i="8"/>
  <c r="AQ365" i="8"/>
  <c r="AQ366" i="8"/>
  <c r="AQ367" i="8"/>
  <c r="AQ368" i="8"/>
  <c r="AQ369" i="8"/>
  <c r="AQ370" i="8"/>
  <c r="AQ371" i="8"/>
  <c r="AQ372" i="8"/>
  <c r="AQ373" i="8"/>
  <c r="AQ374" i="8"/>
  <c r="AQ375" i="8"/>
  <c r="AQ376" i="8"/>
  <c r="AQ377" i="8"/>
  <c r="AQ378" i="8"/>
  <c r="AQ379" i="8"/>
  <c r="AQ380" i="8"/>
  <c r="AQ381" i="8"/>
  <c r="AQ382" i="8"/>
  <c r="AQ383" i="8"/>
  <c r="AQ384" i="8"/>
  <c r="AQ385" i="8"/>
  <c r="AQ386" i="8"/>
  <c r="AQ387" i="8"/>
  <c r="AQ388" i="8"/>
  <c r="AQ389" i="8"/>
  <c r="AQ390" i="8"/>
  <c r="AQ391" i="8"/>
  <c r="AQ392" i="8"/>
  <c r="AQ393" i="8"/>
  <c r="AQ394" i="8"/>
  <c r="AQ395" i="8"/>
  <c r="AQ396" i="8"/>
  <c r="AQ397" i="8"/>
  <c r="AQ398" i="8"/>
  <c r="AQ399" i="8"/>
  <c r="AQ400" i="8"/>
  <c r="AQ401" i="8"/>
  <c r="AQ402" i="8"/>
  <c r="AQ403" i="8"/>
  <c r="AQ404" i="8"/>
  <c r="AQ405" i="8"/>
  <c r="AQ406" i="8"/>
  <c r="AQ407" i="8"/>
  <c r="AQ408" i="8"/>
  <c r="AQ409" i="8"/>
  <c r="AQ410" i="8"/>
  <c r="AQ411" i="8"/>
  <c r="AQ412" i="8"/>
  <c r="AQ413" i="8"/>
  <c r="AQ414" i="8"/>
  <c r="AQ415" i="8"/>
  <c r="AQ416" i="8"/>
  <c r="AQ417" i="8"/>
  <c r="AQ418" i="8"/>
  <c r="AQ419" i="8"/>
  <c r="AQ420" i="8"/>
  <c r="AQ421" i="8"/>
  <c r="AQ422" i="8"/>
  <c r="AQ423" i="8"/>
  <c r="AQ424" i="8"/>
  <c r="AQ425" i="8"/>
  <c r="AQ426" i="8"/>
  <c r="AQ427" i="8"/>
  <c r="AQ428" i="8"/>
  <c r="AQ429" i="8"/>
  <c r="AQ430" i="8"/>
  <c r="AQ431" i="8"/>
  <c r="AQ432" i="8"/>
  <c r="AQ433" i="8"/>
  <c r="AQ434" i="8"/>
  <c r="AQ435" i="8"/>
  <c r="AQ436" i="8"/>
  <c r="AQ437" i="8"/>
  <c r="AQ438" i="8"/>
  <c r="AQ439" i="8"/>
  <c r="AQ440" i="8"/>
  <c r="AQ441" i="8"/>
  <c r="AQ442" i="8"/>
  <c r="AQ443" i="8"/>
  <c r="AQ444" i="8"/>
  <c r="AQ445" i="8"/>
  <c r="AQ446" i="8"/>
  <c r="AQ447" i="8"/>
  <c r="AQ448" i="8"/>
  <c r="AQ449" i="8"/>
  <c r="AQ450" i="8"/>
  <c r="AQ451" i="8"/>
  <c r="AQ452" i="8"/>
  <c r="AQ453" i="8"/>
  <c r="AQ454" i="8"/>
  <c r="AQ455" i="8"/>
  <c r="AQ456" i="8"/>
  <c r="AQ457" i="8"/>
  <c r="AQ458" i="8"/>
  <c r="AQ459" i="8"/>
  <c r="AQ460" i="8"/>
  <c r="AQ461" i="8"/>
  <c r="AQ462" i="8"/>
  <c r="AQ463" i="8"/>
  <c r="AQ464" i="8"/>
  <c r="AQ465" i="8"/>
  <c r="AQ466" i="8"/>
  <c r="AQ467" i="8"/>
  <c r="AQ468" i="8"/>
  <c r="AQ469" i="8"/>
  <c r="AQ470" i="8"/>
  <c r="AQ471" i="8"/>
  <c r="AQ472" i="8"/>
  <c r="AQ473" i="8"/>
  <c r="AQ474" i="8"/>
  <c r="AQ475" i="8"/>
  <c r="AQ476" i="8"/>
  <c r="AQ477" i="8"/>
  <c r="AQ478" i="8"/>
  <c r="AQ479" i="8"/>
  <c r="AQ480" i="8"/>
  <c r="AQ481" i="8"/>
  <c r="AQ482" i="8"/>
  <c r="AQ483" i="8"/>
  <c r="AQ484" i="8"/>
  <c r="AQ485" i="8"/>
  <c r="AQ486" i="8"/>
  <c r="AQ487" i="8"/>
  <c r="AQ488" i="8"/>
  <c r="AQ489" i="8"/>
  <c r="AQ490" i="8"/>
  <c r="AQ491" i="8"/>
  <c r="AQ492" i="8"/>
  <c r="AQ493" i="8"/>
  <c r="AQ494" i="8"/>
  <c r="AQ495" i="8"/>
  <c r="AQ496" i="8"/>
  <c r="AQ497" i="8"/>
  <c r="AQ498" i="8"/>
  <c r="AQ499" i="8"/>
  <c r="AQ500" i="8"/>
  <c r="AQ501" i="8"/>
  <c r="AQ502" i="8"/>
  <c r="AQ503" i="8"/>
  <c r="AQ504" i="8"/>
  <c r="AQ505" i="8"/>
  <c r="AQ506" i="8"/>
  <c r="AQ507" i="8"/>
  <c r="AQ508" i="8"/>
  <c r="AQ509" i="8"/>
  <c r="AQ510" i="8"/>
  <c r="AQ511" i="8"/>
  <c r="AQ512" i="8"/>
  <c r="AQ513" i="8"/>
  <c r="AQ514" i="8"/>
  <c r="AQ515" i="8"/>
  <c r="AQ516" i="8"/>
  <c r="AQ517" i="8"/>
  <c r="AQ518" i="8"/>
  <c r="AQ519" i="8"/>
  <c r="AQ520" i="8"/>
  <c r="AQ521" i="8"/>
  <c r="AQ522" i="8"/>
  <c r="AQ523" i="8"/>
  <c r="AQ524" i="8"/>
  <c r="AQ525" i="8"/>
  <c r="AQ526" i="8"/>
  <c r="AQ527" i="8"/>
  <c r="AQ528" i="8"/>
  <c r="AQ529" i="8"/>
  <c r="AQ530" i="8"/>
  <c r="AQ531" i="8"/>
  <c r="AQ532" i="8"/>
  <c r="AQ533" i="8"/>
  <c r="AQ534" i="8"/>
  <c r="AQ535" i="8"/>
  <c r="AQ536" i="8"/>
  <c r="AQ537" i="8"/>
  <c r="AQ538" i="8"/>
  <c r="AQ539" i="8"/>
  <c r="AQ540" i="8"/>
  <c r="AQ541" i="8"/>
  <c r="AQ542" i="8"/>
  <c r="AQ543" i="8"/>
  <c r="AQ544" i="8"/>
  <c r="AQ545" i="8"/>
  <c r="AQ546" i="8"/>
  <c r="AQ547" i="8"/>
  <c r="AQ548" i="8"/>
  <c r="AQ549" i="8"/>
  <c r="AQ550" i="8"/>
  <c r="AQ551" i="8"/>
  <c r="AQ552" i="8"/>
  <c r="AQ553" i="8"/>
  <c r="AQ554" i="8"/>
  <c r="AQ555" i="8"/>
  <c r="AQ556" i="8"/>
  <c r="AQ557" i="8"/>
  <c r="AQ558" i="8"/>
  <c r="AQ559" i="8"/>
  <c r="AQ560" i="8"/>
  <c r="AQ561" i="8"/>
  <c r="AQ562" i="8"/>
  <c r="AQ563" i="8"/>
  <c r="AQ564" i="8"/>
  <c r="AQ565" i="8"/>
  <c r="AQ566" i="8"/>
  <c r="AQ567" i="8"/>
  <c r="AQ568" i="8"/>
  <c r="AQ569" i="8"/>
  <c r="AQ570" i="8"/>
  <c r="AQ571" i="8"/>
  <c r="AQ572" i="8"/>
  <c r="AQ573" i="8"/>
  <c r="AQ574" i="8"/>
  <c r="AQ575" i="8"/>
  <c r="AQ576" i="8"/>
  <c r="AQ577" i="8"/>
  <c r="AQ578" i="8"/>
  <c r="AQ579" i="8"/>
  <c r="AQ580" i="8"/>
  <c r="AQ581" i="8"/>
  <c r="AQ582" i="8"/>
  <c r="AQ583" i="8"/>
  <c r="AQ584" i="8"/>
  <c r="AQ585" i="8"/>
  <c r="AQ586" i="8"/>
  <c r="AQ587" i="8"/>
  <c r="AQ588" i="8"/>
  <c r="AQ589" i="8"/>
  <c r="AQ590" i="8"/>
  <c r="AQ591" i="8"/>
  <c r="AQ592" i="8"/>
  <c r="AQ593" i="8"/>
  <c r="AQ594" i="8"/>
  <c r="AQ595" i="8"/>
  <c r="AQ596" i="8"/>
  <c r="AQ597" i="8"/>
  <c r="AQ598" i="8"/>
  <c r="AQ599" i="8"/>
  <c r="H80" i="21" l="1"/>
  <c r="V1107" i="31"/>
  <c r="V1106" i="31"/>
  <c r="W1106" i="31" s="1"/>
  <c r="V1095" i="31"/>
  <c r="V1094" i="31"/>
  <c r="W1094" i="31" s="1"/>
  <c r="V1097" i="31"/>
  <c r="V1096" i="31"/>
  <c r="W1096" i="31" s="1"/>
  <c r="V1101" i="31"/>
  <c r="V1100" i="31"/>
  <c r="W1100" i="31" s="1"/>
  <c r="U1107" i="31"/>
  <c r="U1106" i="31"/>
  <c r="U1095" i="31"/>
  <c r="U1094" i="31"/>
  <c r="U1097" i="31"/>
  <c r="U1096" i="31"/>
  <c r="U1101" i="31"/>
  <c r="U1100" i="31"/>
  <c r="C1107" i="31"/>
  <c r="C1106" i="31"/>
  <c r="D1106" i="31" s="1"/>
  <c r="C1095" i="31"/>
  <c r="C1094" i="31"/>
  <c r="D1094" i="31" s="1"/>
  <c r="C1097" i="31"/>
  <c r="C1096" i="31"/>
  <c r="D1096" i="31" s="1"/>
  <c r="C1101" i="31"/>
  <c r="C1100" i="31"/>
  <c r="D1100" i="31" s="1"/>
  <c r="A5" i="33" l="1"/>
  <c r="A4" i="33"/>
  <c r="F31" i="27"/>
  <c r="N601" i="8"/>
  <c r="G10" i="28" l="1"/>
  <c r="F10" i="28"/>
  <c r="Q22" i="20" l="1"/>
  <c r="P22" i="20"/>
  <c r="O22" i="20"/>
  <c r="N22" i="20"/>
  <c r="M22" i="20"/>
  <c r="D601" i="8" l="1"/>
  <c r="E601" i="8"/>
  <c r="F601" i="8"/>
  <c r="G601" i="8"/>
  <c r="H601" i="8"/>
  <c r="I601" i="8"/>
  <c r="J601" i="8"/>
  <c r="K601" i="8"/>
  <c r="L601" i="8"/>
  <c r="M601" i="8"/>
  <c r="O601" i="8"/>
  <c r="P601" i="8"/>
  <c r="Q601" i="8"/>
  <c r="R601" i="8"/>
  <c r="S601" i="8"/>
  <c r="T601" i="8"/>
  <c r="U601" i="8"/>
  <c r="V601" i="8"/>
  <c r="W601" i="8"/>
  <c r="X601" i="8"/>
  <c r="Y601" i="8"/>
  <c r="Z601" i="8"/>
  <c r="AA601" i="8"/>
  <c r="AB601" i="8"/>
  <c r="AC601" i="8"/>
  <c r="AD601" i="8"/>
  <c r="AE601" i="8"/>
  <c r="AF601" i="8"/>
  <c r="AG601" i="8"/>
  <c r="AH601" i="8"/>
  <c r="AI601" i="8"/>
  <c r="AJ601" i="8"/>
  <c r="AK601" i="8"/>
  <c r="AL601" i="8"/>
  <c r="AM601" i="8"/>
  <c r="AO601" i="8"/>
  <c r="AP601" i="8"/>
  <c r="F617" i="8" l="1"/>
  <c r="F12" i="3"/>
  <c r="V1149" i="31" l="1"/>
  <c r="V1148" i="31"/>
  <c r="W1148" i="31" s="1"/>
  <c r="V807" i="31"/>
  <c r="V806" i="31"/>
  <c r="W806" i="31" s="1"/>
  <c r="V131" i="31"/>
  <c r="V130" i="31"/>
  <c r="W130" i="31" s="1"/>
  <c r="V129" i="31"/>
  <c r="V128" i="31"/>
  <c r="W128" i="31" s="1"/>
  <c r="V127" i="31"/>
  <c r="V126" i="31"/>
  <c r="W126" i="31" s="1"/>
  <c r="V13" i="31"/>
  <c r="V12" i="31"/>
  <c r="W12" i="31" s="1"/>
  <c r="V1083" i="31"/>
  <c r="V1082" i="31"/>
  <c r="W1082" i="31" s="1"/>
  <c r="V1081" i="31"/>
  <c r="V1080" i="31"/>
  <c r="W1080" i="31" s="1"/>
  <c r="V1079" i="31"/>
  <c r="V1078" i="31"/>
  <c r="W1078" i="31" s="1"/>
  <c r="V11" i="31"/>
  <c r="V10" i="31"/>
  <c r="W10" i="31" s="1"/>
  <c r="V45" i="31"/>
  <c r="V44" i="31"/>
  <c r="W44" i="31" s="1"/>
  <c r="V43" i="31"/>
  <c r="V42" i="31"/>
  <c r="W42" i="31" s="1"/>
  <c r="V1077" i="31"/>
  <c r="V1076" i="31"/>
  <c r="W1076" i="31" s="1"/>
  <c r="V1075" i="31"/>
  <c r="V1074" i="31"/>
  <c r="W1074" i="31" s="1"/>
  <c r="V1073" i="31"/>
  <c r="V1072" i="31"/>
  <c r="W1072" i="31" s="1"/>
  <c r="V1071" i="31"/>
  <c r="V1070" i="31"/>
  <c r="W1070" i="31" s="1"/>
  <c r="V1069" i="31"/>
  <c r="V1068" i="31"/>
  <c r="W1068" i="31" s="1"/>
  <c r="V41" i="31"/>
  <c r="V40" i="31"/>
  <c r="W40" i="31" s="1"/>
  <c r="V9" i="31"/>
  <c r="V8" i="31"/>
  <c r="W8" i="31" s="1"/>
  <c r="V1067" i="31"/>
  <c r="V1066" i="31"/>
  <c r="W1066" i="31" s="1"/>
  <c r="V39" i="31"/>
  <c r="V38" i="31"/>
  <c r="W38" i="31" s="1"/>
  <c r="V37" i="31"/>
  <c r="V36" i="31"/>
  <c r="W36" i="31" s="1"/>
  <c r="V35" i="31"/>
  <c r="V34" i="31"/>
  <c r="W34" i="31" s="1"/>
  <c r="V33" i="31"/>
  <c r="V32" i="31"/>
  <c r="W32" i="31" s="1"/>
  <c r="V1065" i="31"/>
  <c r="V1064" i="31"/>
  <c r="W1064" i="31" s="1"/>
  <c r="V31" i="31"/>
  <c r="V30" i="31"/>
  <c r="W30" i="31" s="1"/>
  <c r="V1063" i="31"/>
  <c r="V1062" i="31"/>
  <c r="W1062" i="31" s="1"/>
  <c r="V29" i="31"/>
  <c r="V28" i="31"/>
  <c r="W28" i="31" s="1"/>
  <c r="V27" i="31"/>
  <c r="V26" i="31"/>
  <c r="W26" i="31" s="1"/>
  <c r="V25" i="31"/>
  <c r="V24" i="31"/>
  <c r="W24" i="31" s="1"/>
  <c r="V805" i="31"/>
  <c r="V804" i="31"/>
  <c r="W804" i="31" s="1"/>
  <c r="V803" i="31"/>
  <c r="V802" i="31"/>
  <c r="W802" i="31" s="1"/>
  <c r="V801" i="31"/>
  <c r="V800" i="31"/>
  <c r="W800" i="31" s="1"/>
  <c r="V799" i="31"/>
  <c r="V798" i="31"/>
  <c r="W798" i="31" s="1"/>
  <c r="V797" i="31"/>
  <c r="V796" i="31"/>
  <c r="W796" i="31" s="1"/>
  <c r="V795" i="31"/>
  <c r="V794" i="31"/>
  <c r="W794" i="31" s="1"/>
  <c r="V793" i="31"/>
  <c r="V792" i="31"/>
  <c r="W792" i="31" s="1"/>
  <c r="V791" i="31"/>
  <c r="V790" i="31"/>
  <c r="W790" i="31" s="1"/>
  <c r="V789" i="31"/>
  <c r="V788" i="31"/>
  <c r="W788" i="31" s="1"/>
  <c r="V787" i="31"/>
  <c r="V786" i="31"/>
  <c r="W786" i="31" s="1"/>
  <c r="V785" i="31"/>
  <c r="V784" i="31"/>
  <c r="W784" i="31" s="1"/>
  <c r="V783" i="31"/>
  <c r="V782" i="31"/>
  <c r="W782" i="31" s="1"/>
  <c r="V781" i="31"/>
  <c r="V780" i="31"/>
  <c r="W780" i="31" s="1"/>
  <c r="V779" i="31"/>
  <c r="V778" i="31"/>
  <c r="W778" i="31" s="1"/>
  <c r="V777" i="31"/>
  <c r="V776" i="31"/>
  <c r="W776" i="31" s="1"/>
  <c r="V775" i="31"/>
  <c r="V774" i="31"/>
  <c r="W774" i="31" s="1"/>
  <c r="V773" i="31"/>
  <c r="V772" i="31"/>
  <c r="W772" i="31" s="1"/>
  <c r="V771" i="31"/>
  <c r="V770" i="31"/>
  <c r="W770" i="31" s="1"/>
  <c r="V769" i="31"/>
  <c r="V768" i="31"/>
  <c r="W768" i="31" s="1"/>
  <c r="V767" i="31"/>
  <c r="V766" i="31"/>
  <c r="W766" i="31" s="1"/>
  <c r="V765" i="31"/>
  <c r="V764" i="31"/>
  <c r="W764" i="31" s="1"/>
  <c r="V763" i="31"/>
  <c r="V762" i="31"/>
  <c r="W762" i="31" s="1"/>
  <c r="V761" i="31"/>
  <c r="V760" i="31"/>
  <c r="W760" i="31" s="1"/>
  <c r="V759" i="31"/>
  <c r="V758" i="31"/>
  <c r="W758" i="31" s="1"/>
  <c r="V757" i="31"/>
  <c r="V756" i="31"/>
  <c r="W756" i="31" s="1"/>
  <c r="V755" i="31"/>
  <c r="V754" i="31"/>
  <c r="W754" i="31" s="1"/>
  <c r="V753" i="31"/>
  <c r="V752" i="31"/>
  <c r="W752" i="31" s="1"/>
  <c r="V751" i="31"/>
  <c r="V750" i="31"/>
  <c r="W750" i="31" s="1"/>
  <c r="V749" i="31"/>
  <c r="V748" i="31"/>
  <c r="W748" i="31" s="1"/>
  <c r="V747" i="31"/>
  <c r="V746" i="31"/>
  <c r="W746" i="31" s="1"/>
  <c r="V745" i="31"/>
  <c r="V744" i="31"/>
  <c r="W744" i="31" s="1"/>
  <c r="V743" i="31"/>
  <c r="V742" i="31"/>
  <c r="W742" i="31" s="1"/>
  <c r="V741" i="31"/>
  <c r="V740" i="31"/>
  <c r="W740" i="31" s="1"/>
  <c r="V739" i="31"/>
  <c r="V738" i="31"/>
  <c r="W738" i="31" s="1"/>
  <c r="V737" i="31"/>
  <c r="V736" i="31"/>
  <c r="W736" i="31" s="1"/>
  <c r="V735" i="31"/>
  <c r="V734" i="31"/>
  <c r="W734" i="31" s="1"/>
  <c r="V733" i="31"/>
  <c r="V732" i="31"/>
  <c r="W732" i="31" s="1"/>
  <c r="V731" i="31"/>
  <c r="V730" i="31"/>
  <c r="W730" i="31" s="1"/>
  <c r="V729" i="31"/>
  <c r="V728" i="31"/>
  <c r="W728" i="31" s="1"/>
  <c r="V727" i="31"/>
  <c r="V726" i="31"/>
  <c r="W726" i="31" s="1"/>
  <c r="V725" i="31"/>
  <c r="V724" i="31"/>
  <c r="W724" i="31" s="1"/>
  <c r="V723" i="31"/>
  <c r="V722" i="31"/>
  <c r="W722" i="31" s="1"/>
  <c r="V721" i="31"/>
  <c r="V720" i="31"/>
  <c r="W720" i="31" s="1"/>
  <c r="V719" i="31"/>
  <c r="V718" i="31"/>
  <c r="W718" i="31" s="1"/>
  <c r="V717" i="31"/>
  <c r="V716" i="31"/>
  <c r="W716" i="31" s="1"/>
  <c r="V715" i="31"/>
  <c r="V714" i="31"/>
  <c r="W714" i="31" s="1"/>
  <c r="V713" i="31"/>
  <c r="V712" i="31"/>
  <c r="W712" i="31" s="1"/>
  <c r="V711" i="31"/>
  <c r="V710" i="31"/>
  <c r="W710" i="31" s="1"/>
  <c r="V709" i="31"/>
  <c r="V708" i="31"/>
  <c r="W708" i="31" s="1"/>
  <c r="V707" i="31"/>
  <c r="V706" i="31"/>
  <c r="W706" i="31" s="1"/>
  <c r="V705" i="31"/>
  <c r="V704" i="31"/>
  <c r="W704" i="31" s="1"/>
  <c r="V703" i="31"/>
  <c r="V702" i="31"/>
  <c r="W702" i="31" s="1"/>
  <c r="V701" i="31"/>
  <c r="V700" i="31"/>
  <c r="W700" i="31" s="1"/>
  <c r="V699" i="31"/>
  <c r="V698" i="31"/>
  <c r="W698" i="31" s="1"/>
  <c r="V697" i="31"/>
  <c r="V696" i="31"/>
  <c r="W696" i="31" s="1"/>
  <c r="V695" i="31"/>
  <c r="V694" i="31"/>
  <c r="W694" i="31" s="1"/>
  <c r="V693" i="31"/>
  <c r="V692" i="31"/>
  <c r="W692" i="31" s="1"/>
  <c r="V691" i="31"/>
  <c r="V690" i="31"/>
  <c r="W690" i="31" s="1"/>
  <c r="V689" i="31"/>
  <c r="V688" i="31"/>
  <c r="W688" i="31" s="1"/>
  <c r="V687" i="31"/>
  <c r="V686" i="31"/>
  <c r="W686" i="31" s="1"/>
  <c r="V685" i="31"/>
  <c r="V684" i="31"/>
  <c r="W684" i="31" s="1"/>
  <c r="V683" i="31"/>
  <c r="V682" i="31"/>
  <c r="W682" i="31" s="1"/>
  <c r="V681" i="31"/>
  <c r="V680" i="31"/>
  <c r="W680" i="31" s="1"/>
  <c r="V679" i="31"/>
  <c r="V678" i="31"/>
  <c r="W678" i="31" s="1"/>
  <c r="V677" i="31"/>
  <c r="V676" i="31"/>
  <c r="W676" i="31" s="1"/>
  <c r="V675" i="31"/>
  <c r="V674" i="31"/>
  <c r="W674" i="31" s="1"/>
  <c r="V673" i="31"/>
  <c r="V672" i="31"/>
  <c r="W672" i="31" s="1"/>
  <c r="V671" i="31"/>
  <c r="V670" i="31"/>
  <c r="W670" i="31" s="1"/>
  <c r="V669" i="31"/>
  <c r="V668" i="31"/>
  <c r="W668" i="31" s="1"/>
  <c r="V667" i="31"/>
  <c r="V666" i="31"/>
  <c r="W666" i="31" s="1"/>
  <c r="V665" i="31"/>
  <c r="V664" i="31"/>
  <c r="W664" i="31" s="1"/>
  <c r="V663" i="31"/>
  <c r="V662" i="31"/>
  <c r="W662" i="31" s="1"/>
  <c r="V661" i="31"/>
  <c r="V660" i="31"/>
  <c r="W660" i="31" s="1"/>
  <c r="V659" i="31"/>
  <c r="V658" i="31"/>
  <c r="W658" i="31" s="1"/>
  <c r="V657" i="31"/>
  <c r="V656" i="31"/>
  <c r="W656" i="31" s="1"/>
  <c r="V655" i="31"/>
  <c r="V654" i="31"/>
  <c r="W654" i="31" s="1"/>
  <c r="V653" i="31"/>
  <c r="V652" i="31"/>
  <c r="W652" i="31" s="1"/>
  <c r="V651" i="31"/>
  <c r="V650" i="31"/>
  <c r="W650" i="31" s="1"/>
  <c r="V649" i="31"/>
  <c r="V648" i="31"/>
  <c r="W648" i="31" s="1"/>
  <c r="V647" i="31"/>
  <c r="V646" i="31"/>
  <c r="W646" i="31" s="1"/>
  <c r="V645" i="31"/>
  <c r="V644" i="31"/>
  <c r="W644" i="31" s="1"/>
  <c r="V643" i="31"/>
  <c r="V642" i="31"/>
  <c r="W642" i="31" s="1"/>
  <c r="V641" i="31"/>
  <c r="V640" i="31"/>
  <c r="W640" i="31" s="1"/>
  <c r="V639" i="31"/>
  <c r="V638" i="31"/>
  <c r="W638" i="31" s="1"/>
  <c r="V637" i="31"/>
  <c r="V636" i="31"/>
  <c r="W636" i="31" s="1"/>
  <c r="V635" i="31"/>
  <c r="V634" i="31"/>
  <c r="W634" i="31" s="1"/>
  <c r="V633" i="31"/>
  <c r="V632" i="31"/>
  <c r="W632" i="31" s="1"/>
  <c r="V631" i="31"/>
  <c r="V630" i="31"/>
  <c r="W630" i="31" s="1"/>
  <c r="V629" i="31"/>
  <c r="V628" i="31"/>
  <c r="W628" i="31" s="1"/>
  <c r="V627" i="31"/>
  <c r="V626" i="31"/>
  <c r="W626" i="31" s="1"/>
  <c r="V625" i="31"/>
  <c r="V624" i="31"/>
  <c r="W624" i="31" s="1"/>
  <c r="V623" i="31"/>
  <c r="V622" i="31"/>
  <c r="W622" i="31" s="1"/>
  <c r="V621" i="31"/>
  <c r="V620" i="31"/>
  <c r="W620" i="31" s="1"/>
  <c r="V619" i="31"/>
  <c r="V618" i="31"/>
  <c r="W618" i="31" s="1"/>
  <c r="V617" i="31"/>
  <c r="V616" i="31"/>
  <c r="W616" i="31" s="1"/>
  <c r="V615" i="31"/>
  <c r="V614" i="31"/>
  <c r="W614" i="31" s="1"/>
  <c r="V613" i="31"/>
  <c r="V612" i="31"/>
  <c r="W612" i="31" s="1"/>
  <c r="V611" i="31"/>
  <c r="V610" i="31"/>
  <c r="W610" i="31" s="1"/>
  <c r="V609" i="31"/>
  <c r="V608" i="31"/>
  <c r="W608" i="31" s="1"/>
  <c r="V607" i="31"/>
  <c r="V606" i="31"/>
  <c r="W606" i="31" s="1"/>
  <c r="V605" i="31"/>
  <c r="V604" i="31"/>
  <c r="W604" i="31" s="1"/>
  <c r="V603" i="31"/>
  <c r="V602" i="31"/>
  <c r="W602" i="31" s="1"/>
  <c r="V601" i="31"/>
  <c r="V600" i="31"/>
  <c r="W600" i="31" s="1"/>
  <c r="V599" i="31"/>
  <c r="V598" i="31"/>
  <c r="W598" i="31" s="1"/>
  <c r="V597" i="31"/>
  <c r="V596" i="31"/>
  <c r="W596" i="31" s="1"/>
  <c r="V595" i="31"/>
  <c r="V594" i="31"/>
  <c r="W594" i="31" s="1"/>
  <c r="V593" i="31"/>
  <c r="V592" i="31"/>
  <c r="W592" i="31" s="1"/>
  <c r="V591" i="31"/>
  <c r="V590" i="31"/>
  <c r="W590" i="31" s="1"/>
  <c r="V589" i="31"/>
  <c r="V588" i="31"/>
  <c r="W588" i="31" s="1"/>
  <c r="V587" i="31"/>
  <c r="V586" i="31"/>
  <c r="W586" i="31" s="1"/>
  <c r="V585" i="31"/>
  <c r="V584" i="31"/>
  <c r="W584" i="31" s="1"/>
  <c r="V583" i="31"/>
  <c r="V582" i="31"/>
  <c r="W582" i="31" s="1"/>
  <c r="V581" i="31"/>
  <c r="V580" i="31"/>
  <c r="W580" i="31" s="1"/>
  <c r="V579" i="31"/>
  <c r="V578" i="31"/>
  <c r="W578" i="31" s="1"/>
  <c r="V577" i="31"/>
  <c r="V576" i="31"/>
  <c r="W576" i="31" s="1"/>
  <c r="V575" i="31"/>
  <c r="V574" i="31"/>
  <c r="W574" i="31" s="1"/>
  <c r="V573" i="31"/>
  <c r="V572" i="31"/>
  <c r="W572" i="31" s="1"/>
  <c r="V571" i="31"/>
  <c r="V570" i="31"/>
  <c r="W570" i="31" s="1"/>
  <c r="V569" i="31"/>
  <c r="V568" i="31"/>
  <c r="W568" i="31" s="1"/>
  <c r="V567" i="31"/>
  <c r="V566" i="31"/>
  <c r="W566" i="31" s="1"/>
  <c r="V565" i="31"/>
  <c r="V564" i="31"/>
  <c r="W564" i="31" s="1"/>
  <c r="V563" i="31"/>
  <c r="V562" i="31"/>
  <c r="W562" i="31" s="1"/>
  <c r="V561" i="31"/>
  <c r="V560" i="31"/>
  <c r="W560" i="31" s="1"/>
  <c r="V559" i="31"/>
  <c r="V558" i="31"/>
  <c r="W558" i="31" s="1"/>
  <c r="V557" i="31"/>
  <c r="V556" i="31"/>
  <c r="W556" i="31" s="1"/>
  <c r="V555" i="31"/>
  <c r="V554" i="31"/>
  <c r="W554" i="31" s="1"/>
  <c r="V553" i="31"/>
  <c r="V552" i="31"/>
  <c r="W552" i="31" s="1"/>
  <c r="V551" i="31"/>
  <c r="V550" i="31"/>
  <c r="W550" i="31" s="1"/>
  <c r="V549" i="31"/>
  <c r="V548" i="31"/>
  <c r="W548" i="31" s="1"/>
  <c r="V547" i="31"/>
  <c r="V546" i="31"/>
  <c r="W546" i="31" s="1"/>
  <c r="V545" i="31"/>
  <c r="V544" i="31"/>
  <c r="W544" i="31" s="1"/>
  <c r="V543" i="31"/>
  <c r="V542" i="31"/>
  <c r="W542" i="31" s="1"/>
  <c r="V541" i="31"/>
  <c r="V540" i="31"/>
  <c r="W540" i="31" s="1"/>
  <c r="V539" i="31"/>
  <c r="V538" i="31"/>
  <c r="W538" i="31" s="1"/>
  <c r="V537" i="31"/>
  <c r="V536" i="31"/>
  <c r="W536" i="31" s="1"/>
  <c r="V535" i="31"/>
  <c r="V534" i="31"/>
  <c r="W534" i="31" s="1"/>
  <c r="V533" i="31"/>
  <c r="V532" i="31"/>
  <c r="W532" i="31" s="1"/>
  <c r="V531" i="31"/>
  <c r="V530" i="31"/>
  <c r="W530" i="31" s="1"/>
  <c r="V529" i="31"/>
  <c r="V528" i="31"/>
  <c r="W528" i="31" s="1"/>
  <c r="V527" i="31"/>
  <c r="V526" i="31"/>
  <c r="W526" i="31" s="1"/>
  <c r="V525" i="31"/>
  <c r="V524" i="31"/>
  <c r="W524" i="31" s="1"/>
  <c r="V523" i="31"/>
  <c r="V522" i="31"/>
  <c r="W522" i="31" s="1"/>
  <c r="V521" i="31"/>
  <c r="V520" i="31"/>
  <c r="W520" i="31" s="1"/>
  <c r="V519" i="31"/>
  <c r="V518" i="31"/>
  <c r="W518" i="31" s="1"/>
  <c r="V517" i="31"/>
  <c r="V516" i="31"/>
  <c r="W516" i="31" s="1"/>
  <c r="V515" i="31"/>
  <c r="V514" i="31"/>
  <c r="W514" i="31" s="1"/>
  <c r="V513" i="31"/>
  <c r="V512" i="31"/>
  <c r="W512" i="31" s="1"/>
  <c r="V511" i="31"/>
  <c r="V510" i="31"/>
  <c r="W510" i="31" s="1"/>
  <c r="V509" i="31"/>
  <c r="V508" i="31"/>
  <c r="W508" i="31" s="1"/>
  <c r="V507" i="31"/>
  <c r="V506" i="31"/>
  <c r="W506" i="31" s="1"/>
  <c r="V505" i="31"/>
  <c r="V504" i="31"/>
  <c r="W504" i="31" s="1"/>
  <c r="V503" i="31"/>
  <c r="V502" i="31"/>
  <c r="W502" i="31" s="1"/>
  <c r="V501" i="31"/>
  <c r="V500" i="31"/>
  <c r="W500" i="31" s="1"/>
  <c r="V499" i="31"/>
  <c r="V498" i="31"/>
  <c r="W498" i="31" s="1"/>
  <c r="V497" i="31"/>
  <c r="V496" i="31"/>
  <c r="W496" i="31" s="1"/>
  <c r="V495" i="31"/>
  <c r="V494" i="31"/>
  <c r="W494" i="31" s="1"/>
  <c r="V493" i="31"/>
  <c r="V492" i="31"/>
  <c r="W492" i="31" s="1"/>
  <c r="V491" i="31"/>
  <c r="V490" i="31"/>
  <c r="W490" i="31" s="1"/>
  <c r="V489" i="31"/>
  <c r="V488" i="31"/>
  <c r="W488" i="31" s="1"/>
  <c r="V487" i="31"/>
  <c r="V486" i="31"/>
  <c r="W486" i="31" s="1"/>
  <c r="V485" i="31"/>
  <c r="V484" i="31"/>
  <c r="W484" i="31" s="1"/>
  <c r="V483" i="31"/>
  <c r="V482" i="31"/>
  <c r="W482" i="31" s="1"/>
  <c r="V481" i="31"/>
  <c r="V480" i="31"/>
  <c r="W480" i="31" s="1"/>
  <c r="V479" i="31"/>
  <c r="V478" i="31"/>
  <c r="W478" i="31" s="1"/>
  <c r="V477" i="31"/>
  <c r="V476" i="31"/>
  <c r="W476" i="31" s="1"/>
  <c r="V475" i="31"/>
  <c r="V474" i="31"/>
  <c r="W474" i="31" s="1"/>
  <c r="V473" i="31"/>
  <c r="V472" i="31"/>
  <c r="W472" i="31" s="1"/>
  <c r="V471" i="31"/>
  <c r="V470" i="31"/>
  <c r="W470" i="31" s="1"/>
  <c r="V469" i="31"/>
  <c r="V468" i="31"/>
  <c r="W468" i="31" s="1"/>
  <c r="V467" i="31"/>
  <c r="V466" i="31"/>
  <c r="W466" i="31" s="1"/>
  <c r="V465" i="31"/>
  <c r="V464" i="31"/>
  <c r="W464" i="31" s="1"/>
  <c r="V463" i="31"/>
  <c r="V462" i="31"/>
  <c r="W462" i="31" s="1"/>
  <c r="V461" i="31"/>
  <c r="V460" i="31"/>
  <c r="W460" i="31" s="1"/>
  <c r="V459" i="31"/>
  <c r="V458" i="31"/>
  <c r="W458" i="31" s="1"/>
  <c r="V457" i="31"/>
  <c r="V456" i="31"/>
  <c r="W456" i="31" s="1"/>
  <c r="V455" i="31"/>
  <c r="V454" i="31"/>
  <c r="W454" i="31" s="1"/>
  <c r="V453" i="31"/>
  <c r="V452" i="31"/>
  <c r="W452" i="31" s="1"/>
  <c r="V451" i="31"/>
  <c r="V450" i="31"/>
  <c r="W450" i="31" s="1"/>
  <c r="V449" i="31"/>
  <c r="V448" i="31"/>
  <c r="W448" i="31" s="1"/>
  <c r="V447" i="31"/>
  <c r="V446" i="31"/>
  <c r="W446" i="31" s="1"/>
  <c r="V445" i="31"/>
  <c r="V444" i="31"/>
  <c r="W444" i="31" s="1"/>
  <c r="V443" i="31"/>
  <c r="V442" i="31"/>
  <c r="W442" i="31" s="1"/>
  <c r="V441" i="31"/>
  <c r="V440" i="31"/>
  <c r="W440" i="31" s="1"/>
  <c r="V439" i="31"/>
  <c r="V438" i="31"/>
  <c r="W438" i="31" s="1"/>
  <c r="V437" i="31"/>
  <c r="V436" i="31"/>
  <c r="W436" i="31" s="1"/>
  <c r="V435" i="31"/>
  <c r="V434" i="31"/>
  <c r="W434" i="31" s="1"/>
  <c r="V433" i="31"/>
  <c r="V432" i="31"/>
  <c r="W432" i="31" s="1"/>
  <c r="V431" i="31"/>
  <c r="V430" i="31"/>
  <c r="W430" i="31" s="1"/>
  <c r="V429" i="31"/>
  <c r="V428" i="31"/>
  <c r="W428" i="31" s="1"/>
  <c r="V427" i="31"/>
  <c r="V426" i="31"/>
  <c r="W426" i="31" s="1"/>
  <c r="V425" i="31"/>
  <c r="V424" i="31"/>
  <c r="W424" i="31" s="1"/>
  <c r="V423" i="31"/>
  <c r="V422" i="31"/>
  <c r="W422" i="31" s="1"/>
  <c r="V421" i="31"/>
  <c r="V420" i="31"/>
  <c r="W420" i="31" s="1"/>
  <c r="V419" i="31"/>
  <c r="V418" i="31"/>
  <c r="W418" i="31" s="1"/>
  <c r="V417" i="31"/>
  <c r="V416" i="31"/>
  <c r="W416" i="31" s="1"/>
  <c r="V415" i="31"/>
  <c r="V414" i="31"/>
  <c r="W414" i="31" s="1"/>
  <c r="V413" i="31"/>
  <c r="V412" i="31"/>
  <c r="W412" i="31" s="1"/>
  <c r="V411" i="31"/>
  <c r="V410" i="31"/>
  <c r="W410" i="31" s="1"/>
  <c r="V409" i="31"/>
  <c r="V408" i="31"/>
  <c r="W408" i="31" s="1"/>
  <c r="V407" i="31"/>
  <c r="V406" i="31"/>
  <c r="W406" i="31" s="1"/>
  <c r="V405" i="31"/>
  <c r="V404" i="31"/>
  <c r="W404" i="31" s="1"/>
  <c r="V403" i="31"/>
  <c r="V402" i="31"/>
  <c r="W402" i="31" s="1"/>
  <c r="V401" i="31"/>
  <c r="V400" i="31"/>
  <c r="W400" i="31" s="1"/>
  <c r="V399" i="31"/>
  <c r="V398" i="31"/>
  <c r="W398" i="31" s="1"/>
  <c r="V397" i="31"/>
  <c r="V396" i="31"/>
  <c r="W396" i="31" s="1"/>
  <c r="V395" i="31"/>
  <c r="V394" i="31"/>
  <c r="W394" i="31" s="1"/>
  <c r="V393" i="31"/>
  <c r="V392" i="31"/>
  <c r="W392" i="31" s="1"/>
  <c r="V391" i="31"/>
  <c r="V390" i="31"/>
  <c r="W390" i="31" s="1"/>
  <c r="V389" i="31"/>
  <c r="V388" i="31"/>
  <c r="W388" i="31" s="1"/>
  <c r="V387" i="31"/>
  <c r="V386" i="31"/>
  <c r="W386" i="31" s="1"/>
  <c r="V385" i="31"/>
  <c r="V384" i="31"/>
  <c r="W384" i="31" s="1"/>
  <c r="V383" i="31"/>
  <c r="V382" i="31"/>
  <c r="W382" i="31" s="1"/>
  <c r="V381" i="31"/>
  <c r="V380" i="31"/>
  <c r="W380" i="31" s="1"/>
  <c r="V379" i="31"/>
  <c r="V378" i="31"/>
  <c r="W378" i="31" s="1"/>
  <c r="V377" i="31"/>
  <c r="V376" i="31"/>
  <c r="W376" i="31" s="1"/>
  <c r="V375" i="31"/>
  <c r="V374" i="31"/>
  <c r="W374" i="31" s="1"/>
  <c r="V373" i="31"/>
  <c r="V372" i="31"/>
  <c r="W372" i="31" s="1"/>
  <c r="V371" i="31"/>
  <c r="V370" i="31"/>
  <c r="W370" i="31" s="1"/>
  <c r="V369" i="31"/>
  <c r="V368" i="31"/>
  <c r="W368" i="31" s="1"/>
  <c r="V367" i="31"/>
  <c r="V366" i="31"/>
  <c r="W366" i="31" s="1"/>
  <c r="V365" i="31"/>
  <c r="V364" i="31"/>
  <c r="W364" i="31" s="1"/>
  <c r="V363" i="31"/>
  <c r="V362" i="31"/>
  <c r="W362" i="31" s="1"/>
  <c r="V361" i="31"/>
  <c r="V360" i="31"/>
  <c r="W360" i="31" s="1"/>
  <c r="V359" i="31"/>
  <c r="V358" i="31"/>
  <c r="W358" i="31" s="1"/>
  <c r="V357" i="31"/>
  <c r="V356" i="31"/>
  <c r="W356" i="31" s="1"/>
  <c r="V355" i="31"/>
  <c r="V354" i="31"/>
  <c r="W354" i="31" s="1"/>
  <c r="V353" i="31"/>
  <c r="V352" i="31"/>
  <c r="W352" i="31" s="1"/>
  <c r="V351" i="31"/>
  <c r="V350" i="31"/>
  <c r="W350" i="31" s="1"/>
  <c r="V349" i="31"/>
  <c r="V348" i="31"/>
  <c r="W348" i="31" s="1"/>
  <c r="V347" i="31"/>
  <c r="V346" i="31"/>
  <c r="W346" i="31" s="1"/>
  <c r="V345" i="31"/>
  <c r="V344" i="31"/>
  <c r="W344" i="31" s="1"/>
  <c r="V343" i="31"/>
  <c r="V342" i="31"/>
  <c r="W342" i="31" s="1"/>
  <c r="V341" i="31"/>
  <c r="V340" i="31"/>
  <c r="W340" i="31" s="1"/>
  <c r="V339" i="31"/>
  <c r="V338" i="31"/>
  <c r="W338" i="31" s="1"/>
  <c r="V337" i="31"/>
  <c r="V336" i="31"/>
  <c r="W336" i="31" s="1"/>
  <c r="V335" i="31"/>
  <c r="V334" i="31"/>
  <c r="W334" i="31" s="1"/>
  <c r="V333" i="31"/>
  <c r="V332" i="31"/>
  <c r="W332" i="31" s="1"/>
  <c r="V331" i="31"/>
  <c r="V330" i="31"/>
  <c r="W330" i="31" s="1"/>
  <c r="V329" i="31"/>
  <c r="V328" i="31"/>
  <c r="W328" i="31" s="1"/>
  <c r="V327" i="31"/>
  <c r="V326" i="31"/>
  <c r="W326" i="31" s="1"/>
  <c r="V325" i="31"/>
  <c r="V324" i="31"/>
  <c r="W324" i="31" s="1"/>
  <c r="V323" i="31"/>
  <c r="V322" i="31"/>
  <c r="W322" i="31" s="1"/>
  <c r="V321" i="31"/>
  <c r="V320" i="31"/>
  <c r="W320" i="31" s="1"/>
  <c r="V319" i="31"/>
  <c r="V318" i="31"/>
  <c r="W318" i="31" s="1"/>
  <c r="V317" i="31"/>
  <c r="V316" i="31"/>
  <c r="W316" i="31" s="1"/>
  <c r="V315" i="31"/>
  <c r="V314" i="31"/>
  <c r="W314" i="31" s="1"/>
  <c r="V313" i="31"/>
  <c r="V312" i="31"/>
  <c r="W312" i="31" s="1"/>
  <c r="V311" i="31"/>
  <c r="V310" i="31"/>
  <c r="W310" i="31" s="1"/>
  <c r="V309" i="31"/>
  <c r="V308" i="31"/>
  <c r="W308" i="31" s="1"/>
  <c r="V307" i="31"/>
  <c r="V306" i="31"/>
  <c r="W306" i="31" s="1"/>
  <c r="V305" i="31"/>
  <c r="V304" i="31"/>
  <c r="W304" i="31" s="1"/>
  <c r="V303" i="31"/>
  <c r="V302" i="31"/>
  <c r="W302" i="31" s="1"/>
  <c r="V301" i="31"/>
  <c r="V300" i="31"/>
  <c r="W300" i="31" s="1"/>
  <c r="V299" i="31"/>
  <c r="V298" i="31"/>
  <c r="W298" i="31" s="1"/>
  <c r="V297" i="31"/>
  <c r="V296" i="31"/>
  <c r="W296" i="31" s="1"/>
  <c r="V295" i="31"/>
  <c r="V294" i="31"/>
  <c r="W294" i="31" s="1"/>
  <c r="V293" i="31"/>
  <c r="V292" i="31"/>
  <c r="W292" i="31" s="1"/>
  <c r="V291" i="31"/>
  <c r="V290" i="31"/>
  <c r="W290" i="31" s="1"/>
  <c r="V289" i="31"/>
  <c r="V288" i="31"/>
  <c r="W288" i="31" s="1"/>
  <c r="V287" i="31"/>
  <c r="V286" i="31"/>
  <c r="W286" i="31" s="1"/>
  <c r="V285" i="31"/>
  <c r="V284" i="31"/>
  <c r="W284" i="31" s="1"/>
  <c r="V283" i="31"/>
  <c r="V282" i="31"/>
  <c r="W282" i="31" s="1"/>
  <c r="V281" i="31"/>
  <c r="V280" i="31"/>
  <c r="W280" i="31" s="1"/>
  <c r="V279" i="31"/>
  <c r="V278" i="31"/>
  <c r="W278" i="31" s="1"/>
  <c r="V277" i="31"/>
  <c r="V276" i="31"/>
  <c r="W276" i="31" s="1"/>
  <c r="V275" i="31"/>
  <c r="V274" i="31"/>
  <c r="W274" i="31" s="1"/>
  <c r="V273" i="31"/>
  <c r="V272" i="31"/>
  <c r="W272" i="31" s="1"/>
  <c r="V271" i="31"/>
  <c r="V270" i="31"/>
  <c r="W270" i="31" s="1"/>
  <c r="V269" i="31"/>
  <c r="V268" i="31"/>
  <c r="W268" i="31" s="1"/>
  <c r="V267" i="31"/>
  <c r="V266" i="31"/>
  <c r="W266" i="31" s="1"/>
  <c r="V265" i="31"/>
  <c r="V264" i="31"/>
  <c r="W264" i="31" s="1"/>
  <c r="V263" i="31"/>
  <c r="V262" i="31"/>
  <c r="W262" i="31" s="1"/>
  <c r="V261" i="31"/>
  <c r="V260" i="31"/>
  <c r="W260" i="31" s="1"/>
  <c r="V259" i="31"/>
  <c r="V258" i="31"/>
  <c r="W258" i="31" s="1"/>
  <c r="V257" i="31"/>
  <c r="V256" i="31"/>
  <c r="W256" i="31" s="1"/>
  <c r="V255" i="31"/>
  <c r="V254" i="31"/>
  <c r="W254" i="31" s="1"/>
  <c r="V253" i="31"/>
  <c r="V252" i="31"/>
  <c r="W252" i="31" s="1"/>
  <c r="V251" i="31"/>
  <c r="V250" i="31"/>
  <c r="W250" i="31" s="1"/>
  <c r="V249" i="31"/>
  <c r="V248" i="31"/>
  <c r="W248" i="31" s="1"/>
  <c r="V247" i="31"/>
  <c r="V246" i="31"/>
  <c r="W246" i="31" s="1"/>
  <c r="V245" i="31"/>
  <c r="V244" i="31"/>
  <c r="W244" i="31" s="1"/>
  <c r="V243" i="31"/>
  <c r="V242" i="31"/>
  <c r="W242" i="31" s="1"/>
  <c r="V241" i="31"/>
  <c r="V240" i="31"/>
  <c r="W240" i="31" s="1"/>
  <c r="V239" i="31"/>
  <c r="V238" i="31"/>
  <c r="W238" i="31" s="1"/>
  <c r="V237" i="31"/>
  <c r="V236" i="31"/>
  <c r="W236" i="31" s="1"/>
  <c r="V235" i="31"/>
  <c r="V234" i="31"/>
  <c r="W234" i="31" s="1"/>
  <c r="V233" i="31"/>
  <c r="V232" i="31"/>
  <c r="W232" i="31" s="1"/>
  <c r="V231" i="31"/>
  <c r="V230" i="31"/>
  <c r="W230" i="31" s="1"/>
  <c r="V229" i="31"/>
  <c r="V228" i="31"/>
  <c r="W228" i="31" s="1"/>
  <c r="V227" i="31"/>
  <c r="V226" i="31"/>
  <c r="W226" i="31" s="1"/>
  <c r="V225" i="31"/>
  <c r="V224" i="31"/>
  <c r="W224" i="31" s="1"/>
  <c r="V223" i="31"/>
  <c r="V222" i="31"/>
  <c r="W222" i="31" s="1"/>
  <c r="V221" i="31"/>
  <c r="V220" i="31"/>
  <c r="W220" i="31" s="1"/>
  <c r="V219" i="31"/>
  <c r="V218" i="31"/>
  <c r="W218" i="31" s="1"/>
  <c r="V217" i="31"/>
  <c r="V216" i="31"/>
  <c r="W216" i="31" s="1"/>
  <c r="V215" i="31"/>
  <c r="V214" i="31"/>
  <c r="W214" i="31" s="1"/>
  <c r="V213" i="31"/>
  <c r="V212" i="31"/>
  <c r="W212" i="31" s="1"/>
  <c r="V211" i="31"/>
  <c r="V210" i="31"/>
  <c r="W210" i="31" s="1"/>
  <c r="V209" i="31"/>
  <c r="V208" i="31"/>
  <c r="W208" i="31" s="1"/>
  <c r="V207" i="31"/>
  <c r="V206" i="31"/>
  <c r="W206" i="31" s="1"/>
  <c r="V205" i="31"/>
  <c r="V204" i="31"/>
  <c r="W204" i="31" s="1"/>
  <c r="V203" i="31"/>
  <c r="V202" i="31"/>
  <c r="W202" i="31" s="1"/>
  <c r="V201" i="31"/>
  <c r="V200" i="31"/>
  <c r="W200" i="31" s="1"/>
  <c r="V199" i="31"/>
  <c r="V198" i="31"/>
  <c r="W198" i="31" s="1"/>
  <c r="V197" i="31"/>
  <c r="V196" i="31"/>
  <c r="W196" i="31" s="1"/>
  <c r="V195" i="31"/>
  <c r="V194" i="31"/>
  <c r="W194" i="31" s="1"/>
  <c r="V193" i="31"/>
  <c r="V192" i="31"/>
  <c r="W192" i="31" s="1"/>
  <c r="V133" i="31"/>
  <c r="V132" i="31"/>
  <c r="W132" i="31" s="1"/>
  <c r="V191" i="31"/>
  <c r="V190" i="31"/>
  <c r="W190" i="31" s="1"/>
  <c r="V189" i="31"/>
  <c r="V188" i="31"/>
  <c r="W188" i="31" s="1"/>
  <c r="V187" i="31"/>
  <c r="V186" i="31"/>
  <c r="W186" i="31" s="1"/>
  <c r="V185" i="31"/>
  <c r="V184" i="31"/>
  <c r="W184" i="31" s="1"/>
  <c r="V183" i="31"/>
  <c r="V182" i="31"/>
  <c r="W182" i="31" s="1"/>
  <c r="V181" i="31"/>
  <c r="V180" i="31"/>
  <c r="W180" i="31" s="1"/>
  <c r="V179" i="31"/>
  <c r="V178" i="31"/>
  <c r="W178" i="31" s="1"/>
  <c r="V177" i="31"/>
  <c r="V176" i="31"/>
  <c r="W176" i="31" s="1"/>
  <c r="V175" i="31"/>
  <c r="V174" i="31"/>
  <c r="W174" i="31" s="1"/>
  <c r="V173" i="31"/>
  <c r="V172" i="31"/>
  <c r="W172" i="31" s="1"/>
  <c r="V171" i="31"/>
  <c r="V170" i="31"/>
  <c r="W170" i="31" s="1"/>
  <c r="V169" i="31"/>
  <c r="V168" i="31"/>
  <c r="W168" i="31" s="1"/>
  <c r="V167" i="31"/>
  <c r="V166" i="31"/>
  <c r="W166" i="31" s="1"/>
  <c r="V165" i="31"/>
  <c r="V164" i="31"/>
  <c r="W164" i="31" s="1"/>
  <c r="V163" i="31"/>
  <c r="V162" i="31"/>
  <c r="W162" i="31" s="1"/>
  <c r="V161" i="31"/>
  <c r="V160" i="31"/>
  <c r="W160" i="31" s="1"/>
  <c r="V159" i="31"/>
  <c r="V158" i="31"/>
  <c r="W158" i="31" s="1"/>
  <c r="V157" i="31"/>
  <c r="V156" i="31"/>
  <c r="W156" i="31" s="1"/>
  <c r="V155" i="31"/>
  <c r="V154" i="31"/>
  <c r="W154" i="31" s="1"/>
  <c r="V153" i="31"/>
  <c r="V152" i="31"/>
  <c r="W152" i="31" s="1"/>
  <c r="V151" i="31"/>
  <c r="V150" i="31"/>
  <c r="W150" i="31" s="1"/>
  <c r="V149" i="31"/>
  <c r="V148" i="31"/>
  <c r="W148" i="31" s="1"/>
  <c r="V147" i="31"/>
  <c r="V146" i="31"/>
  <c r="W146" i="31" s="1"/>
  <c r="V145" i="31"/>
  <c r="V144" i="31"/>
  <c r="W144" i="31" s="1"/>
  <c r="V143" i="31"/>
  <c r="V142" i="31"/>
  <c r="W142" i="31" s="1"/>
  <c r="V141" i="31"/>
  <c r="V140" i="31"/>
  <c r="W140" i="31" s="1"/>
  <c r="V139" i="31"/>
  <c r="V138" i="31"/>
  <c r="W138" i="31" s="1"/>
  <c r="V137" i="31"/>
  <c r="V136" i="31"/>
  <c r="W136" i="31" s="1"/>
  <c r="V135" i="31"/>
  <c r="V134" i="31"/>
  <c r="W134" i="31" s="1"/>
  <c r="V1147" i="31"/>
  <c r="V1146" i="31"/>
  <c r="W1146" i="31" s="1"/>
  <c r="V1085" i="31"/>
  <c r="V1084" i="31"/>
  <c r="W1084" i="31" s="1"/>
  <c r="V125" i="31"/>
  <c r="V124" i="31"/>
  <c r="W124" i="31" s="1"/>
  <c r="V123" i="31"/>
  <c r="V122" i="31"/>
  <c r="W122" i="31" s="1"/>
  <c r="V111" i="31"/>
  <c r="V110" i="31"/>
  <c r="W110" i="31" s="1"/>
  <c r="V121" i="31"/>
  <c r="V120" i="31"/>
  <c r="W120" i="31" s="1"/>
  <c r="V119" i="31"/>
  <c r="V118" i="31"/>
  <c r="W118" i="31" s="1"/>
  <c r="V113" i="31"/>
  <c r="V112" i="31"/>
  <c r="W112" i="31" s="1"/>
  <c r="V115" i="31"/>
  <c r="V114" i="31"/>
  <c r="W114" i="31" s="1"/>
  <c r="V109" i="31"/>
  <c r="V108" i="31"/>
  <c r="W108" i="31" s="1"/>
  <c r="V117" i="31"/>
  <c r="V116" i="31"/>
  <c r="W116" i="31" s="1"/>
  <c r="V1093" i="31"/>
  <c r="V1092" i="31"/>
  <c r="W1092" i="31" s="1"/>
  <c r="V1091" i="31"/>
  <c r="V1090" i="31"/>
  <c r="W1090" i="31" s="1"/>
  <c r="V1089" i="31"/>
  <c r="V1088" i="31"/>
  <c r="W1088" i="31" s="1"/>
  <c r="V23" i="31"/>
  <c r="V22" i="31"/>
  <c r="W22" i="31" s="1"/>
  <c r="V21" i="31"/>
  <c r="V20" i="31"/>
  <c r="W20" i="31" s="1"/>
  <c r="V19" i="31"/>
  <c r="V18" i="31"/>
  <c r="W18" i="31" s="1"/>
  <c r="V17" i="31"/>
  <c r="V16" i="31"/>
  <c r="W16" i="31" s="1"/>
  <c r="V15" i="31"/>
  <c r="V14" i="31"/>
  <c r="W14" i="31" s="1"/>
  <c r="V107" i="31"/>
  <c r="V106" i="31"/>
  <c r="W106" i="31" s="1"/>
  <c r="V947" i="31"/>
  <c r="V946" i="31"/>
  <c r="W946" i="31" s="1"/>
  <c r="V995" i="31"/>
  <c r="V994" i="31"/>
  <c r="W994" i="31" s="1"/>
  <c r="V1023" i="31"/>
  <c r="V1022" i="31"/>
  <c r="W1022" i="31" s="1"/>
  <c r="V927" i="31"/>
  <c r="V926" i="31"/>
  <c r="W926" i="31" s="1"/>
  <c r="V851" i="31"/>
  <c r="V850" i="31"/>
  <c r="W850" i="31" s="1"/>
  <c r="V909" i="31"/>
  <c r="V908" i="31"/>
  <c r="W908" i="31" s="1"/>
  <c r="V871" i="31"/>
  <c r="V870" i="31"/>
  <c r="W870" i="31" s="1"/>
  <c r="V917" i="31"/>
  <c r="V916" i="31"/>
  <c r="W916" i="31" s="1"/>
  <c r="V7" i="31"/>
  <c r="V6" i="31"/>
  <c r="W6" i="31" s="1"/>
  <c r="V105" i="31"/>
  <c r="V104" i="31"/>
  <c r="W104" i="31" s="1"/>
  <c r="V103" i="31"/>
  <c r="V102" i="31"/>
  <c r="W102" i="31" s="1"/>
  <c r="V49" i="31"/>
  <c r="V48" i="31"/>
  <c r="W48" i="31" s="1"/>
  <c r="V95" i="31"/>
  <c r="V94" i="31"/>
  <c r="W94" i="31" s="1"/>
  <c r="V79" i="31"/>
  <c r="V78" i="31"/>
  <c r="W78" i="31" s="1"/>
  <c r="V83" i="31"/>
  <c r="V82" i="31"/>
  <c r="W82" i="31" s="1"/>
  <c r="V63" i="31"/>
  <c r="V62" i="31"/>
  <c r="W62" i="31" s="1"/>
  <c r="V77" i="31"/>
  <c r="V76" i="31"/>
  <c r="W76" i="31" s="1"/>
  <c r="V65" i="31"/>
  <c r="V64" i="31"/>
  <c r="W64" i="31" s="1"/>
  <c r="V57" i="31"/>
  <c r="V56" i="31"/>
  <c r="W56" i="31" s="1"/>
  <c r="V67" i="31"/>
  <c r="V66" i="31"/>
  <c r="W66" i="31" s="1"/>
  <c r="V85" i="31"/>
  <c r="V84" i="31"/>
  <c r="W84" i="31" s="1"/>
  <c r="V53" i="31"/>
  <c r="V52" i="31"/>
  <c r="W52" i="31" s="1"/>
  <c r="V59" i="31"/>
  <c r="V58" i="31"/>
  <c r="W58" i="31" s="1"/>
  <c r="V91" i="31"/>
  <c r="V90" i="31"/>
  <c r="W90" i="31" s="1"/>
  <c r="V87" i="31"/>
  <c r="V86" i="31"/>
  <c r="W86" i="31" s="1"/>
  <c r="V75" i="31"/>
  <c r="V74" i="31"/>
  <c r="W74" i="31" s="1"/>
  <c r="V61" i="31"/>
  <c r="V60" i="31"/>
  <c r="W60" i="31" s="1"/>
  <c r="V93" i="31"/>
  <c r="V92" i="31"/>
  <c r="W92" i="31" s="1"/>
  <c r="V55" i="31"/>
  <c r="V54" i="31"/>
  <c r="W54" i="31" s="1"/>
  <c r="V89" i="31"/>
  <c r="V88" i="31"/>
  <c r="W88" i="31" s="1"/>
  <c r="V69" i="31"/>
  <c r="V68" i="31"/>
  <c r="W68" i="31" s="1"/>
  <c r="V101" i="31"/>
  <c r="V100" i="31"/>
  <c r="W100" i="31" s="1"/>
  <c r="V73" i="31"/>
  <c r="V72" i="31"/>
  <c r="W72" i="31" s="1"/>
  <c r="V71" i="31"/>
  <c r="V70" i="31"/>
  <c r="W70" i="31" s="1"/>
  <c r="V81" i="31"/>
  <c r="V80" i="31"/>
  <c r="W80" i="31" s="1"/>
  <c r="V99" i="31"/>
  <c r="V98" i="31"/>
  <c r="W98" i="31" s="1"/>
  <c r="V97" i="31"/>
  <c r="V96" i="31"/>
  <c r="W96" i="31" s="1"/>
  <c r="V47" i="31"/>
  <c r="V46" i="31"/>
  <c r="W46" i="31" s="1"/>
  <c r="V51" i="31"/>
  <c r="V50" i="31"/>
  <c r="W50" i="31" s="1"/>
  <c r="V875" i="31"/>
  <c r="V874" i="31"/>
  <c r="W874" i="31" s="1"/>
  <c r="V837" i="31"/>
  <c r="V836" i="31"/>
  <c r="W836" i="31" s="1"/>
  <c r="V835" i="31"/>
  <c r="V834" i="31"/>
  <c r="W834" i="31" s="1"/>
  <c r="V833" i="31"/>
  <c r="V832" i="31"/>
  <c r="W832" i="31" s="1"/>
  <c r="V831" i="31"/>
  <c r="V830" i="31"/>
  <c r="W830" i="31" s="1"/>
  <c r="V829" i="31"/>
  <c r="V828" i="31"/>
  <c r="W828" i="31" s="1"/>
  <c r="V827" i="31"/>
  <c r="V826" i="31"/>
  <c r="W826" i="31" s="1"/>
  <c r="V825" i="31"/>
  <c r="V824" i="31"/>
  <c r="W824" i="31" s="1"/>
  <c r="V823" i="31"/>
  <c r="V822" i="31"/>
  <c r="W822" i="31" s="1"/>
  <c r="V821" i="31"/>
  <c r="V820" i="31"/>
  <c r="W820" i="31" s="1"/>
  <c r="V819" i="31"/>
  <c r="V818" i="31"/>
  <c r="W818" i="31" s="1"/>
  <c r="V817" i="31"/>
  <c r="V816" i="31"/>
  <c r="W816" i="31" s="1"/>
  <c r="V815" i="31"/>
  <c r="V814" i="31"/>
  <c r="W814" i="31" s="1"/>
  <c r="V813" i="31"/>
  <c r="V812" i="31"/>
  <c r="W812" i="31" s="1"/>
  <c r="V809" i="31"/>
  <c r="V808" i="31"/>
  <c r="W808" i="31" s="1"/>
  <c r="V811" i="31"/>
  <c r="V810" i="31"/>
  <c r="W810" i="31" s="1"/>
  <c r="V953" i="31"/>
  <c r="V952" i="31"/>
  <c r="W952" i="31" s="1"/>
  <c r="V1059" i="31"/>
  <c r="V1058" i="31"/>
  <c r="W1058" i="31" s="1"/>
  <c r="V923" i="31"/>
  <c r="V922" i="31"/>
  <c r="W922" i="31" s="1"/>
  <c r="V1057" i="31"/>
  <c r="V1056" i="31"/>
  <c r="W1056" i="31" s="1"/>
  <c r="V921" i="31"/>
  <c r="V920" i="31"/>
  <c r="W920" i="31" s="1"/>
  <c r="V945" i="31"/>
  <c r="V944" i="31"/>
  <c r="W944" i="31" s="1"/>
  <c r="V1005" i="31"/>
  <c r="V1004" i="31"/>
  <c r="W1004" i="31" s="1"/>
  <c r="V935" i="31"/>
  <c r="V934" i="31"/>
  <c r="W934" i="31" s="1"/>
  <c r="V961" i="31"/>
  <c r="V960" i="31"/>
  <c r="W960" i="31" s="1"/>
  <c r="V997" i="31"/>
  <c r="V996" i="31"/>
  <c r="W996" i="31" s="1"/>
  <c r="V861" i="31"/>
  <c r="V860" i="31"/>
  <c r="W860" i="31" s="1"/>
  <c r="V1009" i="31"/>
  <c r="V1008" i="31"/>
  <c r="W1008" i="31" s="1"/>
  <c r="V1055" i="31"/>
  <c r="V1054" i="31"/>
  <c r="W1054" i="31" s="1"/>
  <c r="V949" i="31"/>
  <c r="V948" i="31"/>
  <c r="W948" i="31" s="1"/>
  <c r="V885" i="31"/>
  <c r="V884" i="31"/>
  <c r="W884" i="31" s="1"/>
  <c r="V1041" i="31"/>
  <c r="V1040" i="31"/>
  <c r="W1040" i="31" s="1"/>
  <c r="V1053" i="31"/>
  <c r="V1052" i="31"/>
  <c r="W1052" i="31" s="1"/>
  <c r="V933" i="31"/>
  <c r="V932" i="31"/>
  <c r="W932" i="31" s="1"/>
  <c r="V879" i="31"/>
  <c r="V878" i="31"/>
  <c r="W878" i="31" s="1"/>
  <c r="V853" i="31"/>
  <c r="V852" i="31"/>
  <c r="W852" i="31" s="1"/>
  <c r="V899" i="31"/>
  <c r="V898" i="31"/>
  <c r="W898" i="31" s="1"/>
  <c r="V941" i="31"/>
  <c r="V940" i="31"/>
  <c r="W940" i="31" s="1"/>
  <c r="V937" i="31"/>
  <c r="V936" i="31"/>
  <c r="W936" i="31" s="1"/>
  <c r="V943" i="31"/>
  <c r="V942" i="31"/>
  <c r="W942" i="31" s="1"/>
  <c r="V915" i="31"/>
  <c r="V914" i="31"/>
  <c r="W914" i="31" s="1"/>
  <c r="V855" i="31"/>
  <c r="V854" i="31"/>
  <c r="W854" i="31" s="1"/>
  <c r="V931" i="31"/>
  <c r="V930" i="31"/>
  <c r="W930" i="31" s="1"/>
  <c r="V847" i="31"/>
  <c r="V846" i="31"/>
  <c r="W846" i="31" s="1"/>
  <c r="V993" i="31"/>
  <c r="V992" i="31"/>
  <c r="W992" i="31" s="1"/>
  <c r="V989" i="31"/>
  <c r="V988" i="31"/>
  <c r="W988" i="31" s="1"/>
  <c r="V979" i="31"/>
  <c r="V978" i="31"/>
  <c r="W978" i="31" s="1"/>
  <c r="V877" i="31"/>
  <c r="V876" i="31"/>
  <c r="W876" i="31" s="1"/>
  <c r="V1051" i="31"/>
  <c r="V1050" i="31"/>
  <c r="W1050" i="31" s="1"/>
  <c r="V1045" i="31"/>
  <c r="V1044" i="31"/>
  <c r="W1044" i="31" s="1"/>
  <c r="V1049" i="31"/>
  <c r="V1048" i="31"/>
  <c r="W1048" i="31" s="1"/>
  <c r="V1177" i="31"/>
  <c r="V1176" i="31"/>
  <c r="W1176" i="31" s="1"/>
  <c r="V1175" i="31"/>
  <c r="V1174" i="31"/>
  <c r="W1174" i="31" s="1"/>
  <c r="V1173" i="31"/>
  <c r="V1172" i="31"/>
  <c r="W1172" i="31" s="1"/>
  <c r="V907" i="31"/>
  <c r="V906" i="31"/>
  <c r="W906" i="31" s="1"/>
  <c r="V951" i="31"/>
  <c r="V950" i="31"/>
  <c r="W950" i="31" s="1"/>
  <c r="V841" i="31"/>
  <c r="V840" i="31"/>
  <c r="W840" i="31" s="1"/>
  <c r="V859" i="31"/>
  <c r="V858" i="31"/>
  <c r="W858" i="31" s="1"/>
  <c r="V1007" i="31"/>
  <c r="V1006" i="31"/>
  <c r="W1006" i="31" s="1"/>
  <c r="V839" i="31"/>
  <c r="V838" i="31"/>
  <c r="W838" i="31" s="1"/>
  <c r="V867" i="31"/>
  <c r="V866" i="31"/>
  <c r="W866" i="31" s="1"/>
  <c r="V1047" i="31"/>
  <c r="V1046" i="31"/>
  <c r="W1046" i="31" s="1"/>
  <c r="V977" i="31"/>
  <c r="V976" i="31"/>
  <c r="W976" i="31" s="1"/>
  <c r="V981" i="31"/>
  <c r="V980" i="31"/>
  <c r="W980" i="31" s="1"/>
  <c r="V967" i="31"/>
  <c r="V966" i="31"/>
  <c r="W966" i="31" s="1"/>
  <c r="V999" i="31"/>
  <c r="V998" i="31"/>
  <c r="W998" i="31" s="1"/>
  <c r="V925" i="31"/>
  <c r="V924" i="31"/>
  <c r="W924" i="31" s="1"/>
  <c r="V969" i="31"/>
  <c r="V968" i="31"/>
  <c r="W968" i="31" s="1"/>
  <c r="V973" i="31"/>
  <c r="V972" i="31"/>
  <c r="W972" i="31" s="1"/>
  <c r="V911" i="31"/>
  <c r="V910" i="31"/>
  <c r="W910" i="31" s="1"/>
  <c r="V1017" i="31"/>
  <c r="V1016" i="31"/>
  <c r="W1016" i="31" s="1"/>
  <c r="V865" i="31"/>
  <c r="V864" i="31"/>
  <c r="W864" i="31" s="1"/>
  <c r="V843" i="31"/>
  <c r="V842" i="31"/>
  <c r="W842" i="31" s="1"/>
  <c r="V1003" i="31"/>
  <c r="V1002" i="31"/>
  <c r="W1002" i="31" s="1"/>
  <c r="V963" i="31"/>
  <c r="V962" i="31"/>
  <c r="W962" i="31" s="1"/>
  <c r="V1001" i="31"/>
  <c r="V1000" i="31"/>
  <c r="W1000" i="31" s="1"/>
  <c r="V959" i="31"/>
  <c r="V958" i="31"/>
  <c r="W958" i="31" s="1"/>
  <c r="V1043" i="31"/>
  <c r="V1042" i="31"/>
  <c r="W1042" i="31" s="1"/>
  <c r="V903" i="31"/>
  <c r="V902" i="31"/>
  <c r="W902" i="31" s="1"/>
  <c r="V863" i="31"/>
  <c r="V862" i="31"/>
  <c r="W862" i="31" s="1"/>
  <c r="V939" i="31"/>
  <c r="V938" i="31"/>
  <c r="W938" i="31" s="1"/>
  <c r="V869" i="31"/>
  <c r="V868" i="31"/>
  <c r="W868" i="31" s="1"/>
  <c r="V901" i="31"/>
  <c r="V900" i="31"/>
  <c r="W900" i="31" s="1"/>
  <c r="V857" i="31"/>
  <c r="V856" i="31"/>
  <c r="W856" i="31" s="1"/>
  <c r="V897" i="31"/>
  <c r="V896" i="31"/>
  <c r="W896" i="31" s="1"/>
  <c r="V955" i="31"/>
  <c r="V954" i="31"/>
  <c r="W954" i="31" s="1"/>
  <c r="V1039" i="31"/>
  <c r="V1038" i="31"/>
  <c r="W1038" i="31" s="1"/>
  <c r="V893" i="31"/>
  <c r="V892" i="31"/>
  <c r="W892" i="31" s="1"/>
  <c r="V983" i="31"/>
  <c r="V982" i="31"/>
  <c r="W982" i="31" s="1"/>
  <c r="V985" i="31"/>
  <c r="V984" i="31"/>
  <c r="W984" i="31" s="1"/>
  <c r="V849" i="31"/>
  <c r="V848" i="31"/>
  <c r="W848" i="31" s="1"/>
  <c r="V929" i="31"/>
  <c r="V928" i="31"/>
  <c r="W928" i="31" s="1"/>
  <c r="V1035" i="31"/>
  <c r="V1034" i="31"/>
  <c r="W1034" i="31" s="1"/>
  <c r="V1037" i="31"/>
  <c r="V1036" i="31"/>
  <c r="W1036" i="31" s="1"/>
  <c r="V889" i="31"/>
  <c r="V888" i="31"/>
  <c r="W888" i="31" s="1"/>
  <c r="V919" i="31"/>
  <c r="V918" i="31"/>
  <c r="W918" i="31" s="1"/>
  <c r="V1061" i="31"/>
  <c r="V1060" i="31"/>
  <c r="W1060" i="31" s="1"/>
  <c r="V1033" i="31"/>
  <c r="V1032" i="31"/>
  <c r="W1032" i="31" s="1"/>
  <c r="V913" i="31"/>
  <c r="V912" i="31"/>
  <c r="W912" i="31" s="1"/>
  <c r="V887" i="31"/>
  <c r="V886" i="31"/>
  <c r="W886" i="31" s="1"/>
  <c r="V1031" i="31"/>
  <c r="V1030" i="31"/>
  <c r="W1030" i="31" s="1"/>
  <c r="V965" i="31"/>
  <c r="V964" i="31"/>
  <c r="W964" i="31" s="1"/>
  <c r="V1013" i="31"/>
  <c r="V1012" i="31"/>
  <c r="W1012" i="31" s="1"/>
  <c r="V991" i="31"/>
  <c r="V990" i="31"/>
  <c r="W990" i="31" s="1"/>
  <c r="V1029" i="31"/>
  <c r="V1028" i="31"/>
  <c r="W1028" i="31" s="1"/>
  <c r="V957" i="31"/>
  <c r="V956" i="31"/>
  <c r="W956" i="31" s="1"/>
  <c r="V1015" i="31"/>
  <c r="V1014" i="31"/>
  <c r="W1014" i="31" s="1"/>
  <c r="V975" i="31"/>
  <c r="V974" i="31"/>
  <c r="W974" i="31" s="1"/>
  <c r="V987" i="31"/>
  <c r="V986" i="31"/>
  <c r="W986" i="31" s="1"/>
  <c r="V1171" i="31"/>
  <c r="V1170" i="31"/>
  <c r="W1170" i="31" s="1"/>
  <c r="V1169" i="31"/>
  <c r="V1168" i="31"/>
  <c r="W1168" i="31" s="1"/>
  <c r="V1167" i="31"/>
  <c r="V1166" i="31"/>
  <c r="W1166" i="31" s="1"/>
  <c r="V1165" i="31"/>
  <c r="V1164" i="31"/>
  <c r="W1164" i="31" s="1"/>
  <c r="V1163" i="31"/>
  <c r="V1162" i="31"/>
  <c r="W1162" i="31" s="1"/>
  <c r="V1161" i="31"/>
  <c r="V1160" i="31"/>
  <c r="W1160" i="31" s="1"/>
  <c r="V1159" i="31"/>
  <c r="V1158" i="31"/>
  <c r="W1158" i="31" s="1"/>
  <c r="V1153" i="31"/>
  <c r="V1152" i="31"/>
  <c r="W1152" i="31" s="1"/>
  <c r="V1157" i="31"/>
  <c r="V1156" i="31"/>
  <c r="W1156" i="31" s="1"/>
  <c r="V1155" i="31"/>
  <c r="V1154" i="31"/>
  <c r="W1154" i="31" s="1"/>
  <c r="V1151" i="31"/>
  <c r="V1150" i="31"/>
  <c r="W1150" i="31" s="1"/>
  <c r="V1027" i="31"/>
  <c r="V1026" i="31"/>
  <c r="W1026" i="31" s="1"/>
  <c r="V845" i="31"/>
  <c r="V844" i="31"/>
  <c r="W844" i="31" s="1"/>
  <c r="V873" i="31"/>
  <c r="V872" i="31"/>
  <c r="W872" i="31" s="1"/>
  <c r="V895" i="31"/>
  <c r="V894" i="31"/>
  <c r="W894" i="31" s="1"/>
  <c r="V1087" i="31"/>
  <c r="V1086" i="31"/>
  <c r="W1086" i="31" s="1"/>
  <c r="V881" i="31"/>
  <c r="V880" i="31"/>
  <c r="W880" i="31" s="1"/>
  <c r="V1025" i="31"/>
  <c r="V1024" i="31"/>
  <c r="W1024" i="31" s="1"/>
  <c r="V971" i="31"/>
  <c r="V970" i="31"/>
  <c r="W970" i="31" s="1"/>
  <c r="V905" i="31"/>
  <c r="V904" i="31"/>
  <c r="W904" i="31" s="1"/>
  <c r="V883" i="31"/>
  <c r="V882" i="31"/>
  <c r="W882" i="31" s="1"/>
  <c r="V1021" i="31"/>
  <c r="V1020" i="31"/>
  <c r="W1020" i="31" s="1"/>
  <c r="V1019" i="31"/>
  <c r="V1018" i="31"/>
  <c r="W1018" i="31" s="1"/>
  <c r="V891" i="31"/>
  <c r="V890" i="31"/>
  <c r="W890" i="31" s="1"/>
  <c r="V1011" i="31"/>
  <c r="V1010" i="31"/>
  <c r="W1010" i="31" s="1"/>
  <c r="V1137" i="31"/>
  <c r="V1136" i="31"/>
  <c r="W1136" i="31" s="1"/>
  <c r="V1103" i="31"/>
  <c r="V1102" i="31"/>
  <c r="W1102" i="31" s="1"/>
  <c r="V1143" i="31"/>
  <c r="V1142" i="31"/>
  <c r="W1142" i="31" s="1"/>
  <c r="V1117" i="31"/>
  <c r="V1116" i="31"/>
  <c r="W1116" i="31" s="1"/>
  <c r="V1141" i="31"/>
  <c r="V1140" i="31"/>
  <c r="W1140" i="31" s="1"/>
  <c r="V1125" i="31"/>
  <c r="V1124" i="31"/>
  <c r="W1124" i="31" s="1"/>
  <c r="V1133" i="31"/>
  <c r="V1132" i="31"/>
  <c r="W1132" i="31" s="1"/>
  <c r="V1099" i="31"/>
  <c r="V1098" i="31"/>
  <c r="W1098" i="31" s="1"/>
  <c r="V1139" i="31"/>
  <c r="V1138" i="31"/>
  <c r="W1138" i="31" s="1"/>
  <c r="V1127" i="31"/>
  <c r="V1126" i="31"/>
  <c r="W1126" i="31" s="1"/>
  <c r="V1105" i="31"/>
  <c r="V1104" i="31"/>
  <c r="W1104" i="31" s="1"/>
  <c r="V1109" i="31"/>
  <c r="V1108" i="31"/>
  <c r="W1108" i="31" s="1"/>
  <c r="V1113" i="31"/>
  <c r="V1112" i="31"/>
  <c r="W1112" i="31" s="1"/>
  <c r="V1123" i="31"/>
  <c r="V1122" i="31"/>
  <c r="W1122" i="31" s="1"/>
  <c r="V1135" i="31"/>
  <c r="V1134" i="31"/>
  <c r="W1134" i="31" s="1"/>
  <c r="V1129" i="31"/>
  <c r="V1128" i="31"/>
  <c r="W1128" i="31" s="1"/>
  <c r="V1111" i="31"/>
  <c r="V1110" i="31"/>
  <c r="W1110" i="31" s="1"/>
  <c r="V1121" i="31"/>
  <c r="V1120" i="31"/>
  <c r="W1120" i="31" s="1"/>
  <c r="V1119" i="31"/>
  <c r="V1118" i="31"/>
  <c r="W1118" i="31" s="1"/>
  <c r="V1115" i="31"/>
  <c r="V1114" i="31"/>
  <c r="W1114" i="31" s="1"/>
  <c r="V1131" i="31"/>
  <c r="V1130" i="31"/>
  <c r="W1130" i="31" s="1"/>
  <c r="V1145" i="31"/>
  <c r="V1144" i="31"/>
  <c r="W1144" i="31" s="1"/>
  <c r="B1148" i="31"/>
  <c r="B806" i="31"/>
  <c r="B130" i="31"/>
  <c r="B128" i="31"/>
  <c r="B126" i="31"/>
  <c r="B12" i="31"/>
  <c r="B1082" i="31"/>
  <c r="B1080" i="31"/>
  <c r="B1078" i="31"/>
  <c r="B10" i="31"/>
  <c r="B44" i="31"/>
  <c r="B42" i="31"/>
  <c r="B1076" i="31"/>
  <c r="B1074" i="31"/>
  <c r="B1072" i="31"/>
  <c r="B1070" i="31"/>
  <c r="B1068" i="31"/>
  <c r="B40" i="31"/>
  <c r="B8" i="31"/>
  <c r="B1066" i="31"/>
  <c r="B38" i="31"/>
  <c r="B36" i="31"/>
  <c r="B34" i="31"/>
  <c r="B32" i="31"/>
  <c r="B1064" i="31"/>
  <c r="B30" i="31"/>
  <c r="B1062" i="31"/>
  <c r="B28" i="31"/>
  <c r="B26" i="31"/>
  <c r="B24" i="31"/>
  <c r="B804" i="31"/>
  <c r="B802" i="31"/>
  <c r="B800" i="31"/>
  <c r="B798" i="31"/>
  <c r="B796" i="31"/>
  <c r="B794" i="31"/>
  <c r="B792" i="31"/>
  <c r="B790" i="31"/>
  <c r="B788" i="31"/>
  <c r="B786" i="31"/>
  <c r="B784" i="31"/>
  <c r="B782" i="31"/>
  <c r="B780" i="31"/>
  <c r="B778" i="31"/>
  <c r="B776" i="31"/>
  <c r="B774" i="31"/>
  <c r="B772" i="31"/>
  <c r="B770" i="31"/>
  <c r="B768" i="31"/>
  <c r="B766" i="31"/>
  <c r="B764" i="31"/>
  <c r="B762" i="31"/>
  <c r="B760" i="31"/>
  <c r="B758" i="31"/>
  <c r="B756" i="31"/>
  <c r="B754" i="31"/>
  <c r="B752" i="31"/>
  <c r="B750" i="31"/>
  <c r="B748" i="31"/>
  <c r="B746" i="31"/>
  <c r="B744" i="31"/>
  <c r="B742" i="31"/>
  <c r="B740" i="31"/>
  <c r="B738" i="31"/>
  <c r="B736" i="31"/>
  <c r="B734" i="31"/>
  <c r="B732" i="31"/>
  <c r="B730" i="31"/>
  <c r="B728" i="31"/>
  <c r="B726" i="31"/>
  <c r="B724" i="31"/>
  <c r="B722" i="31"/>
  <c r="B720" i="31"/>
  <c r="B718" i="31"/>
  <c r="B716" i="31"/>
  <c r="B714" i="31"/>
  <c r="B712" i="31"/>
  <c r="B710" i="31"/>
  <c r="B708" i="31"/>
  <c r="B706" i="31"/>
  <c r="B704" i="31"/>
  <c r="B702" i="31"/>
  <c r="B700" i="31"/>
  <c r="B698" i="31"/>
  <c r="B696" i="31"/>
  <c r="B694" i="31"/>
  <c r="B692" i="31"/>
  <c r="B690" i="31"/>
  <c r="B688" i="31"/>
  <c r="B686" i="31"/>
  <c r="B684" i="31"/>
  <c r="B682" i="31"/>
  <c r="B680" i="31"/>
  <c r="B678" i="31"/>
  <c r="B676" i="31"/>
  <c r="B674" i="31"/>
  <c r="B672" i="31"/>
  <c r="B670" i="31"/>
  <c r="B668" i="31"/>
  <c r="B666" i="31"/>
  <c r="B664" i="31"/>
  <c r="B662" i="31"/>
  <c r="B660" i="31"/>
  <c r="B658" i="31"/>
  <c r="B656" i="31"/>
  <c r="B654" i="31"/>
  <c r="B652" i="31"/>
  <c r="B650" i="31"/>
  <c r="B648" i="31"/>
  <c r="B646" i="31"/>
  <c r="B644" i="31"/>
  <c r="B642" i="31"/>
  <c r="B640" i="31"/>
  <c r="B638" i="31"/>
  <c r="B636" i="31"/>
  <c r="B634" i="31"/>
  <c r="B632" i="31"/>
  <c r="B630" i="31"/>
  <c r="B628" i="31"/>
  <c r="B626" i="31"/>
  <c r="B624" i="31"/>
  <c r="B622" i="31"/>
  <c r="B620" i="31"/>
  <c r="B618" i="31"/>
  <c r="B616" i="31"/>
  <c r="B614" i="31"/>
  <c r="B612" i="31"/>
  <c r="B610" i="31"/>
  <c r="B608" i="31"/>
  <c r="B606" i="31"/>
  <c r="B604" i="31"/>
  <c r="B602" i="31"/>
  <c r="B600" i="31"/>
  <c r="B598" i="31"/>
  <c r="B596" i="31"/>
  <c r="B594" i="31"/>
  <c r="B592" i="31"/>
  <c r="B590" i="31"/>
  <c r="B588" i="31"/>
  <c r="B586" i="31"/>
  <c r="B584" i="31"/>
  <c r="B582" i="31"/>
  <c r="B580" i="31"/>
  <c r="B578" i="31"/>
  <c r="B576" i="31"/>
  <c r="B574" i="31"/>
  <c r="B572" i="31"/>
  <c r="B570" i="31"/>
  <c r="B568" i="31"/>
  <c r="B566" i="31"/>
  <c r="B564" i="31"/>
  <c r="B562" i="31"/>
  <c r="B560" i="31"/>
  <c r="B558" i="31"/>
  <c r="B556" i="31"/>
  <c r="B554" i="31"/>
  <c r="B552" i="31"/>
  <c r="B550" i="31"/>
  <c r="B548" i="31"/>
  <c r="B546" i="31"/>
  <c r="B544" i="31"/>
  <c r="B542" i="31"/>
  <c r="B540" i="31"/>
  <c r="B538" i="31"/>
  <c r="B536" i="31"/>
  <c r="B534" i="31"/>
  <c r="B532" i="31"/>
  <c r="B530" i="31"/>
  <c r="B528" i="31"/>
  <c r="B526" i="31"/>
  <c r="B524" i="31"/>
  <c r="B522" i="31"/>
  <c r="B520" i="31"/>
  <c r="B518" i="31"/>
  <c r="B516" i="31"/>
  <c r="B514" i="31"/>
  <c r="B512" i="31"/>
  <c r="B510" i="31"/>
  <c r="B508" i="31"/>
  <c r="B506" i="31"/>
  <c r="B504" i="31"/>
  <c r="B502" i="31"/>
  <c r="B500" i="31"/>
  <c r="B498" i="31"/>
  <c r="B496" i="31"/>
  <c r="B494" i="31"/>
  <c r="B492" i="31"/>
  <c r="B490" i="31"/>
  <c r="B488" i="31"/>
  <c r="B486" i="31"/>
  <c r="B484" i="31"/>
  <c r="B482" i="31"/>
  <c r="B480" i="31"/>
  <c r="B478" i="31"/>
  <c r="B476" i="31"/>
  <c r="B474" i="31"/>
  <c r="B472" i="31"/>
  <c r="B470" i="31"/>
  <c r="B468" i="31"/>
  <c r="B466" i="31"/>
  <c r="B464" i="31"/>
  <c r="B462" i="31"/>
  <c r="B460" i="31"/>
  <c r="B458" i="31"/>
  <c r="B456" i="31"/>
  <c r="B454" i="31"/>
  <c r="B452" i="31"/>
  <c r="B450" i="31"/>
  <c r="B448" i="31"/>
  <c r="B446" i="31"/>
  <c r="B444" i="31"/>
  <c r="B442" i="31"/>
  <c r="B440" i="31"/>
  <c r="B438" i="31"/>
  <c r="B436" i="31"/>
  <c r="B434" i="31"/>
  <c r="B432" i="31"/>
  <c r="B430" i="31"/>
  <c r="B428" i="31"/>
  <c r="B426" i="31"/>
  <c r="B424" i="31"/>
  <c r="B422" i="31"/>
  <c r="B420" i="31"/>
  <c r="B418" i="31"/>
  <c r="B416" i="31"/>
  <c r="B414" i="31"/>
  <c r="B412" i="31"/>
  <c r="B410" i="31"/>
  <c r="B408" i="31"/>
  <c r="B406" i="31"/>
  <c r="B404" i="31"/>
  <c r="B402" i="31"/>
  <c r="B400" i="31"/>
  <c r="B398" i="31"/>
  <c r="B396" i="31"/>
  <c r="B394" i="31"/>
  <c r="B392" i="31"/>
  <c r="B390" i="31"/>
  <c r="B388" i="31"/>
  <c r="B386" i="31"/>
  <c r="B384" i="31"/>
  <c r="B382" i="31"/>
  <c r="B380" i="31"/>
  <c r="B378" i="31"/>
  <c r="B376" i="31"/>
  <c r="B374" i="31"/>
  <c r="B372" i="31"/>
  <c r="B370" i="31"/>
  <c r="B368" i="31"/>
  <c r="B366" i="31"/>
  <c r="B364" i="31"/>
  <c r="B362" i="31"/>
  <c r="B360" i="31"/>
  <c r="B358" i="31"/>
  <c r="B356" i="31"/>
  <c r="B354" i="31"/>
  <c r="B352" i="31"/>
  <c r="B350" i="31"/>
  <c r="B348" i="31"/>
  <c r="B346" i="31"/>
  <c r="B344" i="31"/>
  <c r="B342" i="31"/>
  <c r="B340" i="31"/>
  <c r="B338" i="31"/>
  <c r="B336" i="31"/>
  <c r="B334" i="31"/>
  <c r="B332" i="31"/>
  <c r="B330" i="31"/>
  <c r="B328" i="31"/>
  <c r="B326" i="31"/>
  <c r="B324" i="31"/>
  <c r="B322" i="31"/>
  <c r="B320" i="31"/>
  <c r="B318" i="31"/>
  <c r="B316" i="31"/>
  <c r="B314" i="31"/>
  <c r="B312" i="31"/>
  <c r="B310" i="31"/>
  <c r="B308" i="31"/>
  <c r="B306" i="31"/>
  <c r="B304" i="31"/>
  <c r="B302" i="31"/>
  <c r="B300" i="31"/>
  <c r="B298" i="31"/>
  <c r="B296" i="31"/>
  <c r="B294" i="31"/>
  <c r="B292" i="31"/>
  <c r="B290" i="31"/>
  <c r="B288" i="31"/>
  <c r="B286" i="31"/>
  <c r="B284" i="31"/>
  <c r="B282" i="31"/>
  <c r="B280" i="31"/>
  <c r="B278" i="31"/>
  <c r="B276" i="31"/>
  <c r="B274" i="31"/>
  <c r="B272" i="31"/>
  <c r="B270" i="31"/>
  <c r="B268" i="31"/>
  <c r="B266" i="31"/>
  <c r="B264" i="31"/>
  <c r="B262" i="31"/>
  <c r="B260" i="31"/>
  <c r="B258" i="31"/>
  <c r="B256" i="31"/>
  <c r="B254" i="31"/>
  <c r="B252" i="31"/>
  <c r="B250" i="31"/>
  <c r="B248" i="31"/>
  <c r="B246" i="31"/>
  <c r="B244" i="31"/>
  <c r="B242" i="31"/>
  <c r="B240" i="31"/>
  <c r="B238" i="31"/>
  <c r="B236" i="31"/>
  <c r="B234" i="31"/>
  <c r="B232" i="31"/>
  <c r="B230" i="31"/>
  <c r="B228" i="31"/>
  <c r="B226" i="31"/>
  <c r="B224" i="31"/>
  <c r="B222" i="31"/>
  <c r="B220" i="31"/>
  <c r="B218" i="31"/>
  <c r="B216" i="31"/>
  <c r="B214" i="31"/>
  <c r="B212" i="31"/>
  <c r="B210" i="31"/>
  <c r="B208" i="31"/>
  <c r="B206" i="31"/>
  <c r="B204" i="31"/>
  <c r="B202" i="31"/>
  <c r="B200" i="31"/>
  <c r="B198" i="31"/>
  <c r="B196" i="31"/>
  <c r="B194" i="31"/>
  <c r="B192" i="31"/>
  <c r="B132" i="31"/>
  <c r="B190" i="31"/>
  <c r="B188" i="31"/>
  <c r="B186" i="31"/>
  <c r="B184" i="31"/>
  <c r="B182" i="31"/>
  <c r="B180" i="31"/>
  <c r="B178" i="31"/>
  <c r="B176" i="31"/>
  <c r="B174" i="31"/>
  <c r="B172" i="31"/>
  <c r="B170" i="31"/>
  <c r="B168" i="31"/>
  <c r="B166" i="31"/>
  <c r="B164" i="31"/>
  <c r="B162" i="31"/>
  <c r="B160" i="31"/>
  <c r="B158" i="31"/>
  <c r="B156" i="31"/>
  <c r="B154" i="31"/>
  <c r="B152" i="31"/>
  <c r="B150" i="31"/>
  <c r="B148" i="31"/>
  <c r="B146" i="31"/>
  <c r="B144" i="31"/>
  <c r="B142" i="31"/>
  <c r="B140" i="31"/>
  <c r="B138" i="31"/>
  <c r="B136" i="31"/>
  <c r="B134" i="31"/>
  <c r="B1146" i="31"/>
  <c r="B1084" i="31"/>
  <c r="B124" i="31"/>
  <c r="B122" i="31"/>
  <c r="B110" i="31"/>
  <c r="B120" i="31"/>
  <c r="B118" i="31"/>
  <c r="B112" i="31"/>
  <c r="B114" i="31"/>
  <c r="B108" i="31"/>
  <c r="B116" i="31"/>
  <c r="B1092" i="31"/>
  <c r="B1090" i="31"/>
  <c r="B1088" i="31"/>
  <c r="B22" i="31"/>
  <c r="B20" i="31"/>
  <c r="B18" i="31"/>
  <c r="B16" i="31"/>
  <c r="B14" i="31"/>
  <c r="B106" i="31"/>
  <c r="B946" i="31"/>
  <c r="B994" i="31"/>
  <c r="B1022" i="31"/>
  <c r="B926" i="31"/>
  <c r="B850" i="31"/>
  <c r="B908" i="31"/>
  <c r="B870" i="31"/>
  <c r="B916" i="31"/>
  <c r="B6" i="31"/>
  <c r="B104" i="31"/>
  <c r="B102" i="31"/>
  <c r="B48" i="31"/>
  <c r="B94" i="31"/>
  <c r="B78" i="31"/>
  <c r="B82" i="31"/>
  <c r="B62" i="31"/>
  <c r="B76" i="31"/>
  <c r="B64" i="31"/>
  <c r="B56" i="31"/>
  <c r="B66" i="31"/>
  <c r="B84" i="31"/>
  <c r="B52" i="31"/>
  <c r="B58" i="31"/>
  <c r="B90" i="31"/>
  <c r="B86" i="31"/>
  <c r="B74" i="31"/>
  <c r="B60" i="31"/>
  <c r="B92" i="31"/>
  <c r="B54" i="31"/>
  <c r="B88" i="31"/>
  <c r="B68" i="31"/>
  <c r="B100" i="31"/>
  <c r="B72" i="31"/>
  <c r="B70" i="31"/>
  <c r="B80" i="31"/>
  <c r="B98" i="31"/>
  <c r="B96" i="31"/>
  <c r="B46" i="31"/>
  <c r="B50" i="31"/>
  <c r="B874" i="31"/>
  <c r="B836" i="31"/>
  <c r="B834" i="31"/>
  <c r="B832" i="31"/>
  <c r="B830" i="31"/>
  <c r="B828" i="31"/>
  <c r="B826" i="31"/>
  <c r="B824" i="31"/>
  <c r="B822" i="31"/>
  <c r="B820" i="31"/>
  <c r="B818" i="31"/>
  <c r="B816" i="31"/>
  <c r="B814" i="31"/>
  <c r="B812" i="31"/>
  <c r="B808" i="31"/>
  <c r="B810" i="31"/>
  <c r="B952" i="31"/>
  <c r="B1058" i="31"/>
  <c r="B922" i="31"/>
  <c r="B1056" i="31"/>
  <c r="B920" i="31"/>
  <c r="B944" i="31"/>
  <c r="B1004" i="31"/>
  <c r="B934" i="31"/>
  <c r="B960" i="31"/>
  <c r="B996" i="31"/>
  <c r="B860" i="31"/>
  <c r="B1008" i="31"/>
  <c r="B1054" i="31"/>
  <c r="B948" i="31"/>
  <c r="B884" i="31"/>
  <c r="B1040" i="31"/>
  <c r="B1052" i="31"/>
  <c r="B932" i="31"/>
  <c r="B878" i="31"/>
  <c r="B852" i="31"/>
  <c r="B898" i="31"/>
  <c r="B940" i="31"/>
  <c r="B936" i="31"/>
  <c r="B942" i="31"/>
  <c r="B914" i="31"/>
  <c r="B854" i="31"/>
  <c r="B930" i="31"/>
  <c r="B846" i="31"/>
  <c r="B992" i="31"/>
  <c r="B988" i="31"/>
  <c r="B978" i="31"/>
  <c r="B876" i="31"/>
  <c r="B1050" i="31"/>
  <c r="B1044" i="31"/>
  <c r="B1048" i="31"/>
  <c r="B1176" i="31"/>
  <c r="B1174" i="31"/>
  <c r="B1172" i="31"/>
  <c r="B906" i="31"/>
  <c r="B950" i="31"/>
  <c r="B840" i="31"/>
  <c r="B858" i="31"/>
  <c r="B1006" i="31"/>
  <c r="B838" i="31"/>
  <c r="B866" i="31"/>
  <c r="B1046" i="31"/>
  <c r="B976" i="31"/>
  <c r="B980" i="31"/>
  <c r="B966" i="31"/>
  <c r="B998" i="31"/>
  <c r="B924" i="31"/>
  <c r="B968" i="31"/>
  <c r="B972" i="31"/>
  <c r="B910" i="31"/>
  <c r="B1016" i="31"/>
  <c r="B864" i="31"/>
  <c r="B842" i="31"/>
  <c r="B1002" i="31"/>
  <c r="B962" i="31"/>
  <c r="B1000" i="31"/>
  <c r="B958" i="31"/>
  <c r="B1042" i="31"/>
  <c r="B902" i="31"/>
  <c r="B862" i="31"/>
  <c r="B938" i="31"/>
  <c r="B868" i="31"/>
  <c r="B900" i="31"/>
  <c r="B856" i="31"/>
  <c r="B896" i="31"/>
  <c r="B954" i="31"/>
  <c r="B1038" i="31"/>
  <c r="B892" i="31"/>
  <c r="B982" i="31"/>
  <c r="B984" i="31"/>
  <c r="B848" i="31"/>
  <c r="B928" i="31"/>
  <c r="B1034" i="31"/>
  <c r="B1036" i="31"/>
  <c r="B888" i="31"/>
  <c r="B918" i="31"/>
  <c r="B1060" i="31"/>
  <c r="B1032" i="31"/>
  <c r="B912" i="31"/>
  <c r="B886" i="31"/>
  <c r="B1030" i="31"/>
  <c r="B964" i="31"/>
  <c r="B1012" i="31"/>
  <c r="B990" i="31"/>
  <c r="B1028" i="31"/>
  <c r="B956" i="31"/>
  <c r="B1014" i="31"/>
  <c r="B974" i="31"/>
  <c r="B986" i="31"/>
  <c r="B1170" i="31"/>
  <c r="B1168" i="31"/>
  <c r="B1166" i="31"/>
  <c r="B1164" i="31"/>
  <c r="B1162" i="31"/>
  <c r="B1160" i="31"/>
  <c r="B1158" i="31"/>
  <c r="B1152" i="31"/>
  <c r="B1156" i="31"/>
  <c r="B1154" i="31"/>
  <c r="B1150" i="31"/>
  <c r="B1026" i="31"/>
  <c r="B844" i="31"/>
  <c r="B872" i="31"/>
  <c r="B894" i="31"/>
  <c r="B1086" i="31"/>
  <c r="B880" i="31"/>
  <c r="B1024" i="31"/>
  <c r="B970" i="31"/>
  <c r="B904" i="31"/>
  <c r="B882" i="31"/>
  <c r="B1020" i="31"/>
  <c r="B1018" i="31"/>
  <c r="B890" i="31"/>
  <c r="B1010" i="31"/>
  <c r="B1136" i="31"/>
  <c r="B1102" i="31"/>
  <c r="B1142" i="31"/>
  <c r="B1116" i="31"/>
  <c r="B1140" i="31"/>
  <c r="B1124" i="31"/>
  <c r="B1132" i="31"/>
  <c r="B1098" i="31"/>
  <c r="B1138" i="31"/>
  <c r="B1126" i="31"/>
  <c r="B1104" i="31"/>
  <c r="B1108" i="31"/>
  <c r="B1112" i="31"/>
  <c r="B1122" i="31"/>
  <c r="B1134" i="31"/>
  <c r="B1128" i="31"/>
  <c r="B1110" i="31"/>
  <c r="B1120" i="31"/>
  <c r="B1118" i="31"/>
  <c r="B1114" i="31"/>
  <c r="B1130" i="31"/>
  <c r="B1144" i="31"/>
  <c r="U744" i="31"/>
  <c r="U743" i="31"/>
  <c r="U736" i="31"/>
  <c r="U735" i="31"/>
  <c r="U728" i="31"/>
  <c r="U727" i="31"/>
  <c r="U720" i="31"/>
  <c r="U719" i="31"/>
  <c r="U712" i="31"/>
  <c r="U711" i="31"/>
  <c r="U704" i="31"/>
  <c r="U703" i="31"/>
  <c r="U696" i="31"/>
  <c r="U695" i="31"/>
  <c r="U688" i="31"/>
  <c r="U687" i="31"/>
  <c r="U680" i="31"/>
  <c r="U679" i="31"/>
  <c r="U672" i="31"/>
  <c r="U671" i="31"/>
  <c r="U664" i="31"/>
  <c r="U663" i="31"/>
  <c r="U656" i="31"/>
  <c r="U655" i="31"/>
  <c r="U648" i="31"/>
  <c r="U647" i="31"/>
  <c r="U640" i="31"/>
  <c r="U639" i="31"/>
  <c r="U632" i="31"/>
  <c r="U631" i="31"/>
  <c r="U624" i="31"/>
  <c r="U623" i="31"/>
  <c r="U616" i="31"/>
  <c r="U615" i="31"/>
  <c r="U608" i="31"/>
  <c r="U607" i="31"/>
  <c r="U600" i="31"/>
  <c r="U599" i="31"/>
  <c r="U592" i="31"/>
  <c r="U591" i="31"/>
  <c r="U584" i="31"/>
  <c r="U583" i="31"/>
  <c r="U576" i="31"/>
  <c r="U575" i="31"/>
  <c r="U568" i="31"/>
  <c r="U567" i="31"/>
  <c r="U560" i="31"/>
  <c r="U559" i="31"/>
  <c r="U552" i="31"/>
  <c r="U551" i="31"/>
  <c r="U544" i="31"/>
  <c r="U543" i="31"/>
  <c r="U536" i="31"/>
  <c r="U535" i="31"/>
  <c r="U528" i="31"/>
  <c r="U527" i="31"/>
  <c r="U520" i="31"/>
  <c r="U519" i="31"/>
  <c r="U512" i="31"/>
  <c r="U511" i="31"/>
  <c r="U504" i="31"/>
  <c r="U503" i="31"/>
  <c r="U496" i="31"/>
  <c r="U495" i="31"/>
  <c r="U488" i="31"/>
  <c r="U487" i="31"/>
  <c r="U480" i="31"/>
  <c r="U479" i="31"/>
  <c r="U472" i="31"/>
  <c r="U471" i="31"/>
  <c r="U464" i="31"/>
  <c r="U463" i="31"/>
  <c r="U456" i="31"/>
  <c r="U455" i="31"/>
  <c r="U448" i="31"/>
  <c r="U447" i="31"/>
  <c r="U440" i="31"/>
  <c r="U439" i="31"/>
  <c r="U432" i="31"/>
  <c r="U431" i="31"/>
  <c r="U424" i="31"/>
  <c r="U423" i="31"/>
  <c r="U416" i="31"/>
  <c r="U415" i="31"/>
  <c r="U408" i="31"/>
  <c r="U407" i="31"/>
  <c r="U400" i="31"/>
  <c r="U399" i="31"/>
  <c r="U392" i="31"/>
  <c r="U391" i="31"/>
  <c r="U384" i="31"/>
  <c r="U383" i="31"/>
  <c r="U376" i="31"/>
  <c r="U375" i="31"/>
  <c r="U368" i="31"/>
  <c r="U367" i="31"/>
  <c r="U360" i="31"/>
  <c r="U359" i="31"/>
  <c r="U352" i="31"/>
  <c r="U351" i="31"/>
  <c r="U344" i="31"/>
  <c r="U343" i="31"/>
  <c r="U336" i="31"/>
  <c r="U335" i="31"/>
  <c r="U328" i="31"/>
  <c r="U327" i="31"/>
  <c r="U320" i="31"/>
  <c r="U319" i="31"/>
  <c r="U312" i="31"/>
  <c r="U311" i="31"/>
  <c r="U304" i="31"/>
  <c r="U303" i="31"/>
  <c r="U296" i="31"/>
  <c r="U295" i="31"/>
  <c r="U288" i="31"/>
  <c r="U287" i="31"/>
  <c r="U280" i="31"/>
  <c r="U279" i="31"/>
  <c r="U272" i="31"/>
  <c r="U271" i="31"/>
  <c r="U264" i="31"/>
  <c r="U263" i="31"/>
  <c r="U256" i="31"/>
  <c r="U255" i="31"/>
  <c r="U248" i="31"/>
  <c r="U247" i="31"/>
  <c r="U240" i="31"/>
  <c r="U239" i="31"/>
  <c r="U232" i="31"/>
  <c r="U231" i="31"/>
  <c r="U224" i="31"/>
  <c r="U223" i="31"/>
  <c r="U216" i="31"/>
  <c r="U215" i="31"/>
  <c r="U208" i="31"/>
  <c r="U207" i="31"/>
  <c r="U200" i="31"/>
  <c r="U199" i="31"/>
  <c r="U192" i="31"/>
  <c r="U133" i="31"/>
  <c r="U186" i="31"/>
  <c r="U185" i="31"/>
  <c r="U178" i="31"/>
  <c r="U177" i="31"/>
  <c r="U170" i="31"/>
  <c r="U169" i="31"/>
  <c r="U162" i="31"/>
  <c r="U161" i="31"/>
  <c r="U154" i="31"/>
  <c r="U153" i="31"/>
  <c r="U146" i="31"/>
  <c r="U145" i="31"/>
  <c r="U138" i="31"/>
  <c r="U137" i="31"/>
  <c r="U1084" i="31"/>
  <c r="U125" i="31"/>
  <c r="U120" i="31"/>
  <c r="U119" i="31"/>
  <c r="U108" i="31"/>
  <c r="U117" i="31"/>
  <c r="U1088" i="31"/>
  <c r="U23" i="31"/>
  <c r="U16" i="31"/>
  <c r="U15" i="31"/>
  <c r="U994" i="31"/>
  <c r="U1023" i="31"/>
  <c r="U908" i="31"/>
  <c r="U871" i="31"/>
  <c r="U104" i="31"/>
  <c r="U1149" i="31"/>
  <c r="U1148" i="31"/>
  <c r="U807" i="31"/>
  <c r="U806" i="31"/>
  <c r="U131" i="31"/>
  <c r="U130" i="31"/>
  <c r="U129" i="31"/>
  <c r="U128" i="31"/>
  <c r="U127" i="31"/>
  <c r="U126" i="31"/>
  <c r="U13" i="31"/>
  <c r="U12" i="31"/>
  <c r="U1083" i="31"/>
  <c r="U1082" i="31"/>
  <c r="U1081" i="31"/>
  <c r="U1080" i="31"/>
  <c r="U1079" i="31"/>
  <c r="U1078" i="31"/>
  <c r="U11" i="31"/>
  <c r="U10" i="31"/>
  <c r="U45" i="31"/>
  <c r="U44" i="31"/>
  <c r="U43" i="31"/>
  <c r="U42" i="31"/>
  <c r="U1077" i="31"/>
  <c r="U1076" i="31"/>
  <c r="U1075" i="31"/>
  <c r="U1074" i="31"/>
  <c r="U1073" i="31"/>
  <c r="U1072" i="31"/>
  <c r="U1071" i="31"/>
  <c r="U1070" i="31"/>
  <c r="U1069" i="31"/>
  <c r="U1068" i="31"/>
  <c r="U41" i="31"/>
  <c r="U40" i="31"/>
  <c r="U9" i="31"/>
  <c r="U8" i="31"/>
  <c r="U1067" i="31"/>
  <c r="U1066" i="31"/>
  <c r="U39" i="31"/>
  <c r="U38" i="31"/>
  <c r="U37" i="31"/>
  <c r="U36" i="31"/>
  <c r="U35" i="31"/>
  <c r="U34" i="31"/>
  <c r="U33" i="31"/>
  <c r="U32" i="31"/>
  <c r="U1065" i="31"/>
  <c r="U1064" i="31"/>
  <c r="U31" i="31"/>
  <c r="U30" i="31"/>
  <c r="U1063" i="31"/>
  <c r="U1062" i="31"/>
  <c r="U29" i="31"/>
  <c r="U28" i="31"/>
  <c r="U27" i="31"/>
  <c r="U26" i="31"/>
  <c r="U25" i="31"/>
  <c r="U24" i="31"/>
  <c r="U805" i="31"/>
  <c r="U804" i="31"/>
  <c r="U803" i="31"/>
  <c r="U802" i="31"/>
  <c r="U801" i="31"/>
  <c r="U800" i="31"/>
  <c r="U799" i="31"/>
  <c r="U798" i="31"/>
  <c r="U797" i="31"/>
  <c r="U796" i="31"/>
  <c r="U795" i="31"/>
  <c r="U794" i="31"/>
  <c r="U793" i="31"/>
  <c r="U792" i="31"/>
  <c r="U791" i="31"/>
  <c r="U790" i="31"/>
  <c r="U789" i="31"/>
  <c r="U788" i="31"/>
  <c r="U787" i="31"/>
  <c r="U786" i="31"/>
  <c r="U785" i="31"/>
  <c r="U784" i="31"/>
  <c r="U783" i="31"/>
  <c r="U782" i="31"/>
  <c r="U781" i="31"/>
  <c r="U780" i="31"/>
  <c r="U779" i="31"/>
  <c r="U778" i="31"/>
  <c r="U777" i="31"/>
  <c r="U776" i="31"/>
  <c r="U775" i="31"/>
  <c r="U774" i="31"/>
  <c r="U773" i="31"/>
  <c r="U772" i="31"/>
  <c r="U771" i="31"/>
  <c r="U770" i="31"/>
  <c r="U769" i="31"/>
  <c r="U768" i="31"/>
  <c r="U767" i="31"/>
  <c r="U766" i="31"/>
  <c r="U765" i="31"/>
  <c r="U764" i="31"/>
  <c r="U763" i="31"/>
  <c r="U762" i="31"/>
  <c r="U761" i="31"/>
  <c r="U760" i="31"/>
  <c r="U759" i="31"/>
  <c r="U758" i="31"/>
  <c r="U757" i="31"/>
  <c r="U756" i="31"/>
  <c r="U755" i="31"/>
  <c r="U754" i="31"/>
  <c r="U753" i="31"/>
  <c r="U752" i="31"/>
  <c r="U751" i="31"/>
  <c r="U750" i="31"/>
  <c r="U749" i="31"/>
  <c r="U748" i="31"/>
  <c r="U747" i="31"/>
  <c r="U746" i="31"/>
  <c r="U745" i="31"/>
  <c r="U742" i="31"/>
  <c r="U741" i="31"/>
  <c r="U740" i="31"/>
  <c r="U739" i="31"/>
  <c r="U738" i="31"/>
  <c r="U737" i="31"/>
  <c r="U734" i="31"/>
  <c r="U733" i="31"/>
  <c r="U732" i="31"/>
  <c r="U731" i="31"/>
  <c r="U730" i="31"/>
  <c r="U729" i="31"/>
  <c r="U726" i="31"/>
  <c r="U725" i="31"/>
  <c r="U724" i="31"/>
  <c r="U723" i="31"/>
  <c r="U722" i="31"/>
  <c r="U721" i="31"/>
  <c r="U718" i="31"/>
  <c r="U717" i="31"/>
  <c r="U716" i="31"/>
  <c r="U715" i="31"/>
  <c r="U714" i="31"/>
  <c r="U713" i="31"/>
  <c r="U710" i="31"/>
  <c r="U709" i="31"/>
  <c r="U708" i="31"/>
  <c r="U707" i="31"/>
  <c r="U706" i="31"/>
  <c r="U705" i="31"/>
  <c r="U702" i="31"/>
  <c r="U701" i="31"/>
  <c r="U700" i="31"/>
  <c r="U699" i="31"/>
  <c r="U698" i="31"/>
  <c r="U697" i="31"/>
  <c r="U694" i="31"/>
  <c r="U693" i="31"/>
  <c r="U692" i="31"/>
  <c r="U691" i="31"/>
  <c r="U690" i="31"/>
  <c r="U689" i="31"/>
  <c r="U686" i="31"/>
  <c r="U685" i="31"/>
  <c r="U684" i="31"/>
  <c r="U683" i="31"/>
  <c r="U682" i="31"/>
  <c r="U681" i="31"/>
  <c r="U678" i="31"/>
  <c r="U677" i="31"/>
  <c r="U676" i="31"/>
  <c r="U675" i="31"/>
  <c r="U674" i="31"/>
  <c r="U673" i="31"/>
  <c r="U670" i="31"/>
  <c r="U669" i="31"/>
  <c r="U668" i="31"/>
  <c r="U667" i="31"/>
  <c r="U666" i="31"/>
  <c r="U665" i="31"/>
  <c r="U662" i="31"/>
  <c r="U661" i="31"/>
  <c r="U660" i="31"/>
  <c r="U659" i="31"/>
  <c r="U658" i="31"/>
  <c r="U657" i="31"/>
  <c r="U654" i="31"/>
  <c r="U653" i="31"/>
  <c r="U652" i="31"/>
  <c r="U651" i="31"/>
  <c r="U650" i="31"/>
  <c r="U649" i="31"/>
  <c r="U646" i="31"/>
  <c r="U645" i="31"/>
  <c r="U644" i="31"/>
  <c r="U643" i="31"/>
  <c r="U642" i="31"/>
  <c r="U641" i="31"/>
  <c r="U638" i="31"/>
  <c r="U637" i="31"/>
  <c r="U636" i="31"/>
  <c r="U635" i="31"/>
  <c r="U634" i="31"/>
  <c r="U633" i="31"/>
  <c r="U630" i="31"/>
  <c r="U629" i="31"/>
  <c r="U628" i="31"/>
  <c r="U627" i="31"/>
  <c r="U626" i="31"/>
  <c r="U625" i="31"/>
  <c r="U622" i="31"/>
  <c r="U621" i="31"/>
  <c r="U620" i="31"/>
  <c r="U619" i="31"/>
  <c r="U618" i="31"/>
  <c r="U617" i="31"/>
  <c r="U614" i="31"/>
  <c r="U613" i="31"/>
  <c r="U612" i="31"/>
  <c r="U611" i="31"/>
  <c r="U610" i="31"/>
  <c r="U609" i="31"/>
  <c r="U606" i="31"/>
  <c r="U605" i="31"/>
  <c r="U604" i="31"/>
  <c r="U603" i="31"/>
  <c r="U602" i="31"/>
  <c r="U601" i="31"/>
  <c r="U598" i="31"/>
  <c r="U597" i="31"/>
  <c r="U596" i="31"/>
  <c r="U595" i="31"/>
  <c r="U594" i="31"/>
  <c r="U593" i="31"/>
  <c r="U590" i="31"/>
  <c r="U589" i="31"/>
  <c r="U588" i="31"/>
  <c r="U587" i="31"/>
  <c r="U586" i="31"/>
  <c r="U585" i="31"/>
  <c r="U582" i="31"/>
  <c r="U581" i="31"/>
  <c r="U580" i="31"/>
  <c r="U579" i="31"/>
  <c r="U578" i="31"/>
  <c r="U577" i="31"/>
  <c r="U574" i="31"/>
  <c r="U573" i="31"/>
  <c r="U572" i="31"/>
  <c r="U571" i="31"/>
  <c r="U570" i="31"/>
  <c r="U569" i="31"/>
  <c r="U566" i="31"/>
  <c r="U565" i="31"/>
  <c r="U564" i="31"/>
  <c r="U563" i="31"/>
  <c r="U562" i="31"/>
  <c r="U561" i="31"/>
  <c r="U558" i="31"/>
  <c r="U557" i="31"/>
  <c r="U556" i="31"/>
  <c r="U555" i="31"/>
  <c r="U554" i="31"/>
  <c r="U553" i="31"/>
  <c r="U550" i="31"/>
  <c r="U549" i="31"/>
  <c r="U548" i="31"/>
  <c r="U547" i="31"/>
  <c r="U546" i="31"/>
  <c r="U545" i="31"/>
  <c r="U542" i="31"/>
  <c r="U541" i="31"/>
  <c r="U540" i="31"/>
  <c r="U539" i="31"/>
  <c r="U538" i="31"/>
  <c r="U537" i="31"/>
  <c r="U534" i="31"/>
  <c r="U533" i="31"/>
  <c r="U532" i="31"/>
  <c r="U531" i="31"/>
  <c r="U530" i="31"/>
  <c r="U529" i="31"/>
  <c r="U526" i="31"/>
  <c r="U525" i="31"/>
  <c r="U524" i="31"/>
  <c r="U523" i="31"/>
  <c r="U522" i="31"/>
  <c r="U521" i="31"/>
  <c r="U518" i="31"/>
  <c r="U517" i="31"/>
  <c r="U516" i="31"/>
  <c r="U515" i="31"/>
  <c r="U514" i="31"/>
  <c r="U513" i="31"/>
  <c r="U510" i="31"/>
  <c r="U509" i="31"/>
  <c r="U508" i="31"/>
  <c r="U507" i="31"/>
  <c r="U506" i="31"/>
  <c r="U505" i="31"/>
  <c r="U502" i="31"/>
  <c r="U501" i="31"/>
  <c r="U500" i="31"/>
  <c r="U499" i="31"/>
  <c r="U498" i="31"/>
  <c r="U497" i="31"/>
  <c r="U494" i="31"/>
  <c r="U493" i="31"/>
  <c r="U492" i="31"/>
  <c r="U491" i="31"/>
  <c r="U490" i="31"/>
  <c r="U489" i="31"/>
  <c r="U486" i="31"/>
  <c r="U485" i="31"/>
  <c r="U484" i="31"/>
  <c r="U483" i="31"/>
  <c r="U482" i="31"/>
  <c r="U481" i="31"/>
  <c r="U478" i="31"/>
  <c r="U477" i="31"/>
  <c r="U476" i="31"/>
  <c r="U475" i="31"/>
  <c r="U474" i="31"/>
  <c r="U473" i="31"/>
  <c r="U470" i="31"/>
  <c r="U469" i="31"/>
  <c r="U468" i="31"/>
  <c r="U467" i="31"/>
  <c r="U466" i="31"/>
  <c r="U465" i="31"/>
  <c r="U462" i="31"/>
  <c r="U461" i="31"/>
  <c r="U460" i="31"/>
  <c r="U459" i="31"/>
  <c r="U458" i="31"/>
  <c r="U457" i="31"/>
  <c r="U454" i="31"/>
  <c r="U453" i="31"/>
  <c r="U452" i="31"/>
  <c r="U451" i="31"/>
  <c r="U450" i="31"/>
  <c r="U449" i="31"/>
  <c r="U446" i="31"/>
  <c r="U445" i="31"/>
  <c r="U444" i="31"/>
  <c r="U443" i="31"/>
  <c r="U442" i="31"/>
  <c r="U441" i="31"/>
  <c r="U438" i="31"/>
  <c r="U437" i="31"/>
  <c r="U436" i="31"/>
  <c r="U435" i="31"/>
  <c r="U434" i="31"/>
  <c r="U433" i="31"/>
  <c r="U430" i="31"/>
  <c r="U429" i="31"/>
  <c r="U428" i="31"/>
  <c r="U427" i="31"/>
  <c r="U426" i="31"/>
  <c r="U425" i="31"/>
  <c r="U422" i="31"/>
  <c r="U421" i="31"/>
  <c r="U420" i="31"/>
  <c r="U419" i="31"/>
  <c r="U418" i="31"/>
  <c r="U417" i="31"/>
  <c r="U414" i="31"/>
  <c r="U413" i="31"/>
  <c r="U412" i="31"/>
  <c r="U411" i="31"/>
  <c r="U410" i="31"/>
  <c r="U409" i="31"/>
  <c r="U406" i="31"/>
  <c r="U405" i="31"/>
  <c r="U404" i="31"/>
  <c r="U403" i="31"/>
  <c r="U402" i="31"/>
  <c r="U401" i="31"/>
  <c r="U398" i="31"/>
  <c r="U397" i="31"/>
  <c r="U396" i="31"/>
  <c r="U395" i="31"/>
  <c r="U394" i="31"/>
  <c r="U393" i="31"/>
  <c r="U390" i="31"/>
  <c r="U389" i="31"/>
  <c r="U388" i="31"/>
  <c r="U387" i="31"/>
  <c r="U386" i="31"/>
  <c r="U385" i="31"/>
  <c r="U382" i="31"/>
  <c r="U381" i="31"/>
  <c r="U380" i="31"/>
  <c r="U379" i="31"/>
  <c r="U378" i="31"/>
  <c r="U377" i="31"/>
  <c r="U374" i="31"/>
  <c r="U373" i="31"/>
  <c r="U372" i="31"/>
  <c r="U371" i="31"/>
  <c r="U370" i="31"/>
  <c r="U369" i="31"/>
  <c r="U366" i="31"/>
  <c r="U365" i="31"/>
  <c r="U364" i="31"/>
  <c r="U363" i="31"/>
  <c r="U362" i="31"/>
  <c r="U361" i="31"/>
  <c r="U358" i="31"/>
  <c r="U357" i="31"/>
  <c r="U356" i="31"/>
  <c r="U355" i="31"/>
  <c r="U354" i="31"/>
  <c r="U353" i="31"/>
  <c r="U350" i="31"/>
  <c r="U349" i="31"/>
  <c r="U348" i="31"/>
  <c r="U347" i="31"/>
  <c r="U346" i="31"/>
  <c r="U345" i="31"/>
  <c r="U342" i="31"/>
  <c r="U341" i="31"/>
  <c r="U340" i="31"/>
  <c r="U339" i="31"/>
  <c r="U338" i="31"/>
  <c r="U337" i="31"/>
  <c r="U334" i="31"/>
  <c r="U333" i="31"/>
  <c r="U332" i="31"/>
  <c r="U331" i="31"/>
  <c r="U330" i="31"/>
  <c r="U329" i="31"/>
  <c r="U326" i="31"/>
  <c r="U325" i="31"/>
  <c r="U324" i="31"/>
  <c r="U323" i="31"/>
  <c r="U322" i="31"/>
  <c r="U321" i="31"/>
  <c r="U318" i="31"/>
  <c r="U317" i="31"/>
  <c r="U316" i="31"/>
  <c r="U315" i="31"/>
  <c r="U314" i="31"/>
  <c r="U313" i="31"/>
  <c r="U310" i="31"/>
  <c r="U309" i="31"/>
  <c r="U308" i="31"/>
  <c r="U307" i="31"/>
  <c r="U306" i="31"/>
  <c r="U305" i="31"/>
  <c r="U302" i="31"/>
  <c r="U301" i="31"/>
  <c r="U300" i="31"/>
  <c r="U299" i="31"/>
  <c r="U298" i="31"/>
  <c r="U297" i="31"/>
  <c r="U294" i="31"/>
  <c r="U293" i="31"/>
  <c r="U292" i="31"/>
  <c r="U291" i="31"/>
  <c r="U290" i="31"/>
  <c r="U289" i="31"/>
  <c r="U286" i="31"/>
  <c r="U285" i="31"/>
  <c r="U284" i="31"/>
  <c r="U283" i="31"/>
  <c r="U282" i="31"/>
  <c r="U281" i="31"/>
  <c r="U278" i="31"/>
  <c r="U277" i="31"/>
  <c r="U276" i="31"/>
  <c r="U275" i="31"/>
  <c r="U274" i="31"/>
  <c r="U273" i="31"/>
  <c r="U270" i="31"/>
  <c r="U269" i="31"/>
  <c r="U268" i="31"/>
  <c r="U267" i="31"/>
  <c r="U266" i="31"/>
  <c r="U265" i="31"/>
  <c r="U262" i="31"/>
  <c r="U261" i="31"/>
  <c r="U260" i="31"/>
  <c r="U259" i="31"/>
  <c r="U258" i="31"/>
  <c r="U257" i="31"/>
  <c r="U254" i="31"/>
  <c r="U253" i="31"/>
  <c r="U252" i="31"/>
  <c r="U251" i="31"/>
  <c r="U250" i="31"/>
  <c r="U249" i="31"/>
  <c r="U246" i="31"/>
  <c r="U245" i="31"/>
  <c r="U244" i="31"/>
  <c r="U243" i="31"/>
  <c r="U242" i="31"/>
  <c r="U241" i="31"/>
  <c r="U238" i="31"/>
  <c r="U237" i="31"/>
  <c r="U236" i="31"/>
  <c r="U235" i="31"/>
  <c r="U234" i="31"/>
  <c r="U233" i="31"/>
  <c r="U230" i="31"/>
  <c r="U229" i="31"/>
  <c r="U228" i="31"/>
  <c r="U227" i="31"/>
  <c r="U226" i="31"/>
  <c r="U225" i="31"/>
  <c r="U222" i="31"/>
  <c r="U221" i="31"/>
  <c r="U220" i="31"/>
  <c r="U219" i="31"/>
  <c r="U218" i="31"/>
  <c r="U217" i="31"/>
  <c r="U214" i="31"/>
  <c r="U213" i="31"/>
  <c r="U212" i="31"/>
  <c r="U211" i="31"/>
  <c r="U210" i="31"/>
  <c r="U209" i="31"/>
  <c r="U206" i="31"/>
  <c r="U205" i="31"/>
  <c r="U204" i="31"/>
  <c r="U203" i="31"/>
  <c r="U202" i="31"/>
  <c r="U201" i="31"/>
  <c r="U198" i="31"/>
  <c r="U197" i="31"/>
  <c r="U196" i="31"/>
  <c r="U195" i="31"/>
  <c r="U194" i="31"/>
  <c r="U193" i="31"/>
  <c r="U132" i="31"/>
  <c r="U191" i="31"/>
  <c r="U190" i="31"/>
  <c r="U189" i="31"/>
  <c r="U188" i="31"/>
  <c r="U187" i="31"/>
  <c r="U184" i="31"/>
  <c r="U183" i="31"/>
  <c r="U182" i="31"/>
  <c r="U181" i="31"/>
  <c r="U180" i="31"/>
  <c r="U179" i="31"/>
  <c r="U176" i="31"/>
  <c r="U175" i="31"/>
  <c r="U174" i="31"/>
  <c r="U173" i="31"/>
  <c r="U172" i="31"/>
  <c r="U171" i="31"/>
  <c r="U168" i="31"/>
  <c r="U167" i="31"/>
  <c r="U166" i="31"/>
  <c r="U165" i="31"/>
  <c r="U164" i="31"/>
  <c r="U163" i="31"/>
  <c r="U160" i="31"/>
  <c r="U159" i="31"/>
  <c r="U158" i="31"/>
  <c r="U157" i="31"/>
  <c r="U156" i="31"/>
  <c r="U155" i="31"/>
  <c r="U152" i="31"/>
  <c r="U151" i="31"/>
  <c r="U150" i="31"/>
  <c r="U149" i="31"/>
  <c r="U148" i="31"/>
  <c r="U147" i="31"/>
  <c r="U144" i="31"/>
  <c r="U143" i="31"/>
  <c r="U142" i="31"/>
  <c r="U141" i="31"/>
  <c r="U140" i="31"/>
  <c r="U139" i="31"/>
  <c r="U136" i="31"/>
  <c r="U135" i="31"/>
  <c r="U134" i="31"/>
  <c r="U1147" i="31"/>
  <c r="U1146" i="31"/>
  <c r="U1085" i="31"/>
  <c r="U124" i="31"/>
  <c r="U123" i="31"/>
  <c r="U122" i="31"/>
  <c r="U111" i="31"/>
  <c r="U110" i="31"/>
  <c r="U121" i="31"/>
  <c r="U118" i="31"/>
  <c r="U113" i="31"/>
  <c r="U112" i="31"/>
  <c r="U115" i="31"/>
  <c r="U114" i="31"/>
  <c r="U109" i="31"/>
  <c r="U116" i="31"/>
  <c r="U1093" i="31"/>
  <c r="U1092" i="31"/>
  <c r="U1091" i="31"/>
  <c r="U1090" i="31"/>
  <c r="U1089" i="31"/>
  <c r="U22" i="31"/>
  <c r="U21" i="31"/>
  <c r="U20" i="31"/>
  <c r="U19" i="31"/>
  <c r="U18" i="31"/>
  <c r="U17" i="31"/>
  <c r="U14" i="31"/>
  <c r="U107" i="31"/>
  <c r="U106" i="31"/>
  <c r="U947" i="31"/>
  <c r="U946" i="31"/>
  <c r="U995" i="31"/>
  <c r="U1022" i="31"/>
  <c r="U927" i="31"/>
  <c r="U926" i="31"/>
  <c r="U851" i="31"/>
  <c r="U850" i="31"/>
  <c r="U909" i="31"/>
  <c r="U870" i="31"/>
  <c r="U917" i="31"/>
  <c r="U916" i="31"/>
  <c r="U7" i="31"/>
  <c r="U6" i="31"/>
  <c r="U105" i="31"/>
  <c r="U103" i="31"/>
  <c r="U102" i="31"/>
  <c r="U49" i="31"/>
  <c r="U48" i="31"/>
  <c r="U95" i="31"/>
  <c r="U94" i="31"/>
  <c r="U79" i="31"/>
  <c r="U78" i="31"/>
  <c r="U83" i="31"/>
  <c r="U82" i="31"/>
  <c r="U63" i="31"/>
  <c r="U62" i="31"/>
  <c r="U77" i="31"/>
  <c r="U76" i="31"/>
  <c r="U65" i="31"/>
  <c r="U64" i="31"/>
  <c r="U57" i="31"/>
  <c r="U56" i="31"/>
  <c r="U67" i="31"/>
  <c r="U66" i="31"/>
  <c r="U85" i="31"/>
  <c r="U84" i="31"/>
  <c r="U53" i="31"/>
  <c r="U52" i="31"/>
  <c r="U59" i="31"/>
  <c r="U58" i="31"/>
  <c r="U91" i="31"/>
  <c r="U90" i="31"/>
  <c r="U87" i="31"/>
  <c r="U86" i="31"/>
  <c r="U75" i="31"/>
  <c r="U74" i="31"/>
  <c r="U61" i="31"/>
  <c r="U60" i="31"/>
  <c r="U93" i="31"/>
  <c r="U92" i="31"/>
  <c r="U55" i="31"/>
  <c r="U54" i="31"/>
  <c r="U89" i="31"/>
  <c r="U88" i="31"/>
  <c r="U69" i="31"/>
  <c r="U68" i="31"/>
  <c r="U101" i="31"/>
  <c r="U100" i="31"/>
  <c r="U73" i="31"/>
  <c r="U72" i="31"/>
  <c r="U71" i="31"/>
  <c r="U70" i="31"/>
  <c r="U81" i="31"/>
  <c r="U80" i="31"/>
  <c r="U99" i="31"/>
  <c r="U98" i="31"/>
  <c r="U97" i="31"/>
  <c r="U96" i="31"/>
  <c r="U47" i="31"/>
  <c r="U46" i="31"/>
  <c r="U51" i="31"/>
  <c r="U50" i="31"/>
  <c r="U875" i="31"/>
  <c r="U874" i="31"/>
  <c r="U837" i="31"/>
  <c r="U836" i="31"/>
  <c r="U835" i="31"/>
  <c r="U834" i="31"/>
  <c r="U833" i="31"/>
  <c r="U832" i="31"/>
  <c r="U831" i="31"/>
  <c r="U830" i="31"/>
  <c r="U829" i="31"/>
  <c r="U828" i="31"/>
  <c r="U827" i="31"/>
  <c r="U826" i="31"/>
  <c r="U825" i="31"/>
  <c r="U824" i="31"/>
  <c r="U823" i="31"/>
  <c r="U822" i="31"/>
  <c r="U821" i="31"/>
  <c r="U820" i="31"/>
  <c r="U819" i="31"/>
  <c r="U818" i="31"/>
  <c r="U817" i="31"/>
  <c r="U816" i="31"/>
  <c r="U815" i="31"/>
  <c r="U814" i="31"/>
  <c r="U813" i="31"/>
  <c r="U812" i="31"/>
  <c r="U809" i="31"/>
  <c r="U808" i="31"/>
  <c r="U811" i="31"/>
  <c r="U810" i="31"/>
  <c r="U953" i="31"/>
  <c r="U952" i="31"/>
  <c r="U1059" i="31"/>
  <c r="U1058" i="31"/>
  <c r="U923" i="31"/>
  <c r="U922" i="31"/>
  <c r="U1057" i="31"/>
  <c r="U1056" i="31"/>
  <c r="U921" i="31"/>
  <c r="U920" i="31"/>
  <c r="U945" i="31"/>
  <c r="U944" i="31"/>
  <c r="U1005" i="31"/>
  <c r="U1004" i="31"/>
  <c r="U935" i="31"/>
  <c r="U934" i="31"/>
  <c r="U961" i="31"/>
  <c r="U960" i="31"/>
  <c r="U997" i="31"/>
  <c r="U996" i="31"/>
  <c r="C1149" i="31"/>
  <c r="C1148" i="31"/>
  <c r="D1148" i="31" s="1"/>
  <c r="C807" i="31"/>
  <c r="C806" i="31"/>
  <c r="D806" i="31" s="1"/>
  <c r="C131" i="31"/>
  <c r="C130" i="31"/>
  <c r="D130" i="31" s="1"/>
  <c r="C129" i="31"/>
  <c r="C128" i="31"/>
  <c r="D128" i="31" s="1"/>
  <c r="C127" i="31"/>
  <c r="C126" i="31"/>
  <c r="D126" i="31" s="1"/>
  <c r="C13" i="31"/>
  <c r="C12" i="31"/>
  <c r="D12" i="31" s="1"/>
  <c r="C1083" i="31"/>
  <c r="C1082" i="31"/>
  <c r="D1082" i="31" s="1"/>
  <c r="C1081" i="31"/>
  <c r="C1080" i="31"/>
  <c r="D1080" i="31" s="1"/>
  <c r="C1079" i="31"/>
  <c r="C1078" i="31"/>
  <c r="D1078" i="31" s="1"/>
  <c r="C11" i="31"/>
  <c r="C10" i="31"/>
  <c r="D10" i="31" s="1"/>
  <c r="C45" i="31"/>
  <c r="C44" i="31"/>
  <c r="D44" i="31" s="1"/>
  <c r="C43" i="31"/>
  <c r="C42" i="31"/>
  <c r="D42" i="31" s="1"/>
  <c r="C1077" i="31"/>
  <c r="C1076" i="31"/>
  <c r="D1076" i="31" s="1"/>
  <c r="C1075" i="31"/>
  <c r="C1074" i="31"/>
  <c r="D1074" i="31" s="1"/>
  <c r="C1073" i="31"/>
  <c r="C1072" i="31"/>
  <c r="D1072" i="31" s="1"/>
  <c r="C1071" i="31"/>
  <c r="C1070" i="31"/>
  <c r="D1070" i="31" s="1"/>
  <c r="C1069" i="31"/>
  <c r="C1068" i="31"/>
  <c r="D1068" i="31" s="1"/>
  <c r="C41" i="31"/>
  <c r="C40" i="31"/>
  <c r="D40" i="31" s="1"/>
  <c r="C9" i="31"/>
  <c r="C8" i="31"/>
  <c r="D8" i="31" s="1"/>
  <c r="C1067" i="31"/>
  <c r="C1066" i="31"/>
  <c r="D1066" i="31" s="1"/>
  <c r="C39" i="31"/>
  <c r="C38" i="31"/>
  <c r="D38" i="31" s="1"/>
  <c r="C37" i="31"/>
  <c r="C36" i="31"/>
  <c r="D36" i="31" s="1"/>
  <c r="C35" i="31"/>
  <c r="C34" i="31"/>
  <c r="D34" i="31" s="1"/>
  <c r="C33" i="31"/>
  <c r="C32" i="31"/>
  <c r="D32" i="31" s="1"/>
  <c r="C1065" i="31"/>
  <c r="C1064" i="31"/>
  <c r="D1064" i="31" s="1"/>
  <c r="C31" i="31"/>
  <c r="C30" i="31"/>
  <c r="D30" i="31" s="1"/>
  <c r="C1063" i="31"/>
  <c r="C1062" i="31"/>
  <c r="D1062" i="31" s="1"/>
  <c r="C29" i="31"/>
  <c r="C28" i="31"/>
  <c r="D28" i="31" s="1"/>
  <c r="C27" i="31"/>
  <c r="C26" i="31"/>
  <c r="D26" i="31" s="1"/>
  <c r="C25" i="31"/>
  <c r="C24" i="31"/>
  <c r="D24" i="31" s="1"/>
  <c r="C805" i="31"/>
  <c r="C804" i="31"/>
  <c r="D804" i="31" s="1"/>
  <c r="C803" i="31"/>
  <c r="C802" i="31"/>
  <c r="D802" i="31" s="1"/>
  <c r="C801" i="31"/>
  <c r="C800" i="31"/>
  <c r="D800" i="31" s="1"/>
  <c r="C799" i="31"/>
  <c r="C798" i="31"/>
  <c r="D798" i="31" s="1"/>
  <c r="C797" i="31"/>
  <c r="C796" i="31"/>
  <c r="D796" i="31" s="1"/>
  <c r="C795" i="31"/>
  <c r="C794" i="31"/>
  <c r="D794" i="31" s="1"/>
  <c r="C793" i="31"/>
  <c r="C792" i="31"/>
  <c r="D792" i="31" s="1"/>
  <c r="C791" i="31"/>
  <c r="C790" i="31"/>
  <c r="D790" i="31" s="1"/>
  <c r="C789" i="31"/>
  <c r="C788" i="31"/>
  <c r="D788" i="31" s="1"/>
  <c r="C787" i="31"/>
  <c r="C786" i="31"/>
  <c r="D786" i="31" s="1"/>
  <c r="C785" i="31"/>
  <c r="C784" i="31"/>
  <c r="D784" i="31" s="1"/>
  <c r="C783" i="31"/>
  <c r="C782" i="31"/>
  <c r="D782" i="31" s="1"/>
  <c r="C781" i="31"/>
  <c r="C780" i="31"/>
  <c r="D780" i="31" s="1"/>
  <c r="C779" i="31"/>
  <c r="C778" i="31"/>
  <c r="D778" i="31" s="1"/>
  <c r="C777" i="31"/>
  <c r="C776" i="31"/>
  <c r="D776" i="31" s="1"/>
  <c r="C775" i="31"/>
  <c r="C774" i="31"/>
  <c r="D774" i="31" s="1"/>
  <c r="C773" i="31"/>
  <c r="C772" i="31"/>
  <c r="D772" i="31" s="1"/>
  <c r="C771" i="31"/>
  <c r="C770" i="31"/>
  <c r="D770" i="31" s="1"/>
  <c r="C769" i="31"/>
  <c r="C768" i="31"/>
  <c r="D768" i="31" s="1"/>
  <c r="C767" i="31"/>
  <c r="C766" i="31"/>
  <c r="D766" i="31" s="1"/>
  <c r="C765" i="31"/>
  <c r="C764" i="31"/>
  <c r="D764" i="31" s="1"/>
  <c r="C763" i="31"/>
  <c r="C762" i="31"/>
  <c r="D762" i="31" s="1"/>
  <c r="C761" i="31"/>
  <c r="C760" i="31"/>
  <c r="D760" i="31" s="1"/>
  <c r="C759" i="31"/>
  <c r="C758" i="31"/>
  <c r="D758" i="31" s="1"/>
  <c r="C757" i="31"/>
  <c r="C756" i="31"/>
  <c r="D756" i="31" s="1"/>
  <c r="C755" i="31"/>
  <c r="C754" i="31"/>
  <c r="D754" i="31" s="1"/>
  <c r="C753" i="31"/>
  <c r="C752" i="31"/>
  <c r="D752" i="31" s="1"/>
  <c r="C751" i="31"/>
  <c r="C750" i="31"/>
  <c r="D750" i="31" s="1"/>
  <c r="C749" i="31"/>
  <c r="C748" i="31"/>
  <c r="D748" i="31" s="1"/>
  <c r="C747" i="31"/>
  <c r="C746" i="31"/>
  <c r="D746" i="31" s="1"/>
  <c r="C745" i="31"/>
  <c r="C744" i="31"/>
  <c r="D744" i="31" s="1"/>
  <c r="C743" i="31"/>
  <c r="C742" i="31"/>
  <c r="D742" i="31" s="1"/>
  <c r="C741" i="31"/>
  <c r="C740" i="31"/>
  <c r="D740" i="31" s="1"/>
  <c r="C739" i="31"/>
  <c r="C738" i="31"/>
  <c r="D738" i="31" s="1"/>
  <c r="C737" i="31"/>
  <c r="C736" i="31"/>
  <c r="D736" i="31" s="1"/>
  <c r="C735" i="31"/>
  <c r="C734" i="31"/>
  <c r="D734" i="31" s="1"/>
  <c r="C733" i="31"/>
  <c r="C732" i="31"/>
  <c r="D732" i="31" s="1"/>
  <c r="C731" i="31"/>
  <c r="C730" i="31"/>
  <c r="D730" i="31" s="1"/>
  <c r="C729" i="31"/>
  <c r="C728" i="31"/>
  <c r="D728" i="31" s="1"/>
  <c r="C727" i="31"/>
  <c r="C726" i="31"/>
  <c r="D726" i="31" s="1"/>
  <c r="C725" i="31"/>
  <c r="C724" i="31"/>
  <c r="D724" i="31" s="1"/>
  <c r="C723" i="31"/>
  <c r="C722" i="31"/>
  <c r="D722" i="31" s="1"/>
  <c r="C721" i="31"/>
  <c r="C720" i="31"/>
  <c r="D720" i="31" s="1"/>
  <c r="C719" i="31"/>
  <c r="C718" i="31"/>
  <c r="D718" i="31" s="1"/>
  <c r="C717" i="31"/>
  <c r="C716" i="31"/>
  <c r="D716" i="31" s="1"/>
  <c r="C715" i="31"/>
  <c r="C714" i="31"/>
  <c r="D714" i="31" s="1"/>
  <c r="C713" i="31"/>
  <c r="C712" i="31"/>
  <c r="D712" i="31" s="1"/>
  <c r="C711" i="31"/>
  <c r="C710" i="31"/>
  <c r="D710" i="31" s="1"/>
  <c r="C709" i="31"/>
  <c r="C708" i="31"/>
  <c r="D708" i="31" s="1"/>
  <c r="C707" i="31"/>
  <c r="C706" i="31"/>
  <c r="D706" i="31" s="1"/>
  <c r="C705" i="31"/>
  <c r="C704" i="31"/>
  <c r="D704" i="31" s="1"/>
  <c r="C703" i="31"/>
  <c r="C702" i="31"/>
  <c r="D702" i="31" s="1"/>
  <c r="C701" i="31"/>
  <c r="C700" i="31"/>
  <c r="D700" i="31" s="1"/>
  <c r="C699" i="31"/>
  <c r="C698" i="31"/>
  <c r="D698" i="31" s="1"/>
  <c r="C697" i="31"/>
  <c r="C696" i="31"/>
  <c r="D696" i="31" s="1"/>
  <c r="C695" i="31"/>
  <c r="C694" i="31"/>
  <c r="D694" i="31" s="1"/>
  <c r="C693" i="31"/>
  <c r="C692" i="31"/>
  <c r="D692" i="31" s="1"/>
  <c r="C691" i="31"/>
  <c r="C690" i="31"/>
  <c r="D690" i="31" s="1"/>
  <c r="C689" i="31"/>
  <c r="C688" i="31"/>
  <c r="D688" i="31" s="1"/>
  <c r="C687" i="31"/>
  <c r="C686" i="31"/>
  <c r="D686" i="31" s="1"/>
  <c r="C685" i="31"/>
  <c r="C684" i="31"/>
  <c r="D684" i="31" s="1"/>
  <c r="C683" i="31"/>
  <c r="C682" i="31"/>
  <c r="D682" i="31" s="1"/>
  <c r="C681" i="31"/>
  <c r="C680" i="31"/>
  <c r="D680" i="31" s="1"/>
  <c r="C679" i="31"/>
  <c r="C678" i="31"/>
  <c r="D678" i="31" s="1"/>
  <c r="C677" i="31"/>
  <c r="C676" i="31"/>
  <c r="D676" i="31" s="1"/>
  <c r="C675" i="31"/>
  <c r="C674" i="31"/>
  <c r="D674" i="31" s="1"/>
  <c r="C673" i="31"/>
  <c r="C672" i="31"/>
  <c r="D672" i="31" s="1"/>
  <c r="C671" i="31"/>
  <c r="C670" i="31"/>
  <c r="D670" i="31" s="1"/>
  <c r="C669" i="31"/>
  <c r="C668" i="31"/>
  <c r="D668" i="31" s="1"/>
  <c r="C667" i="31"/>
  <c r="C666" i="31"/>
  <c r="D666" i="31" s="1"/>
  <c r="C665" i="31"/>
  <c r="C664" i="31"/>
  <c r="D664" i="31" s="1"/>
  <c r="C663" i="31"/>
  <c r="C662" i="31"/>
  <c r="D662" i="31" s="1"/>
  <c r="C661" i="31"/>
  <c r="C660" i="31"/>
  <c r="D660" i="31" s="1"/>
  <c r="C659" i="31"/>
  <c r="C658" i="31"/>
  <c r="D658" i="31" s="1"/>
  <c r="C657" i="31"/>
  <c r="C656" i="31"/>
  <c r="D656" i="31" s="1"/>
  <c r="C655" i="31"/>
  <c r="C654" i="31"/>
  <c r="D654" i="31" s="1"/>
  <c r="C653" i="31"/>
  <c r="C652" i="31"/>
  <c r="D652" i="31" s="1"/>
  <c r="C651" i="31"/>
  <c r="C650" i="31"/>
  <c r="D650" i="31" s="1"/>
  <c r="C649" i="31"/>
  <c r="C648" i="31"/>
  <c r="D648" i="31" s="1"/>
  <c r="C647" i="31"/>
  <c r="C646" i="31"/>
  <c r="D646" i="31" s="1"/>
  <c r="C645" i="31"/>
  <c r="C644" i="31"/>
  <c r="D644" i="31" s="1"/>
  <c r="C643" i="31"/>
  <c r="C642" i="31"/>
  <c r="D642" i="31" s="1"/>
  <c r="C641" i="31"/>
  <c r="C640" i="31"/>
  <c r="D640" i="31" s="1"/>
  <c r="C639" i="31"/>
  <c r="C638" i="31"/>
  <c r="D638" i="31" s="1"/>
  <c r="C637" i="31"/>
  <c r="C636" i="31"/>
  <c r="D636" i="31" s="1"/>
  <c r="C635" i="31"/>
  <c r="C634" i="31"/>
  <c r="D634" i="31" s="1"/>
  <c r="C633" i="31"/>
  <c r="C632" i="31"/>
  <c r="D632" i="31" s="1"/>
  <c r="C631" i="31"/>
  <c r="C630" i="31"/>
  <c r="D630" i="31" s="1"/>
  <c r="C629" i="31"/>
  <c r="C628" i="31"/>
  <c r="D628" i="31" s="1"/>
  <c r="C627" i="31"/>
  <c r="C626" i="31"/>
  <c r="D626" i="31" s="1"/>
  <c r="C625" i="31"/>
  <c r="C624" i="31"/>
  <c r="D624" i="31" s="1"/>
  <c r="C623" i="31"/>
  <c r="C622" i="31"/>
  <c r="D622" i="31" s="1"/>
  <c r="C621" i="31"/>
  <c r="C620" i="31"/>
  <c r="D620" i="31" s="1"/>
  <c r="C619" i="31"/>
  <c r="C618" i="31"/>
  <c r="D618" i="31" s="1"/>
  <c r="C617" i="31"/>
  <c r="C616" i="31"/>
  <c r="D616" i="31" s="1"/>
  <c r="C615" i="31"/>
  <c r="C614" i="31"/>
  <c r="D614" i="31" s="1"/>
  <c r="C613" i="31"/>
  <c r="C612" i="31"/>
  <c r="D612" i="31" s="1"/>
  <c r="C611" i="31"/>
  <c r="C610" i="31"/>
  <c r="D610" i="31" s="1"/>
  <c r="C609" i="31"/>
  <c r="C608" i="31"/>
  <c r="D608" i="31" s="1"/>
  <c r="C607" i="31"/>
  <c r="C606" i="31"/>
  <c r="D606" i="31" s="1"/>
  <c r="C605" i="31"/>
  <c r="C604" i="31"/>
  <c r="D604" i="31" s="1"/>
  <c r="C603" i="31"/>
  <c r="C602" i="31"/>
  <c r="D602" i="31" s="1"/>
  <c r="C601" i="31"/>
  <c r="C600" i="31"/>
  <c r="D600" i="31" s="1"/>
  <c r="C599" i="31"/>
  <c r="C598" i="31"/>
  <c r="D598" i="31" s="1"/>
  <c r="C597" i="31"/>
  <c r="C596" i="31"/>
  <c r="D596" i="31" s="1"/>
  <c r="C595" i="31"/>
  <c r="C594" i="31"/>
  <c r="D594" i="31" s="1"/>
  <c r="C593" i="31"/>
  <c r="C592" i="31"/>
  <c r="D592" i="31" s="1"/>
  <c r="C591" i="31"/>
  <c r="C590" i="31"/>
  <c r="D590" i="31" s="1"/>
  <c r="C589" i="31"/>
  <c r="C588" i="31"/>
  <c r="D588" i="31" s="1"/>
  <c r="C587" i="31"/>
  <c r="C586" i="31"/>
  <c r="D586" i="31" s="1"/>
  <c r="C585" i="31"/>
  <c r="C584" i="31"/>
  <c r="D584" i="31" s="1"/>
  <c r="C583" i="31"/>
  <c r="C582" i="31"/>
  <c r="D582" i="31" s="1"/>
  <c r="C581" i="31"/>
  <c r="C580" i="31"/>
  <c r="D580" i="31" s="1"/>
  <c r="C579" i="31"/>
  <c r="C578" i="31"/>
  <c r="D578" i="31" s="1"/>
  <c r="C577" i="31"/>
  <c r="C576" i="31"/>
  <c r="D576" i="31" s="1"/>
  <c r="C575" i="31"/>
  <c r="C574" i="31"/>
  <c r="D574" i="31" s="1"/>
  <c r="C573" i="31"/>
  <c r="C572" i="31"/>
  <c r="D572" i="31" s="1"/>
  <c r="C571" i="31"/>
  <c r="C570" i="31"/>
  <c r="D570" i="31" s="1"/>
  <c r="C569" i="31"/>
  <c r="C568" i="31"/>
  <c r="D568" i="31" s="1"/>
  <c r="C567" i="31"/>
  <c r="C566" i="31"/>
  <c r="D566" i="31" s="1"/>
  <c r="C565" i="31"/>
  <c r="C564" i="31"/>
  <c r="D564" i="31" s="1"/>
  <c r="C563" i="31"/>
  <c r="C562" i="31"/>
  <c r="D562" i="31" s="1"/>
  <c r="C561" i="31"/>
  <c r="C560" i="31"/>
  <c r="D560" i="31" s="1"/>
  <c r="C559" i="31"/>
  <c r="C558" i="31"/>
  <c r="D558" i="31" s="1"/>
  <c r="C557" i="31"/>
  <c r="C556" i="31"/>
  <c r="D556" i="31" s="1"/>
  <c r="C555" i="31"/>
  <c r="C554" i="31"/>
  <c r="D554" i="31" s="1"/>
  <c r="C553" i="31"/>
  <c r="C552" i="31"/>
  <c r="D552" i="31" s="1"/>
  <c r="C551" i="31"/>
  <c r="C550" i="31"/>
  <c r="D550" i="31" s="1"/>
  <c r="C549" i="31"/>
  <c r="C548" i="31"/>
  <c r="D548" i="31" s="1"/>
  <c r="C547" i="31"/>
  <c r="C546" i="31"/>
  <c r="D546" i="31" s="1"/>
  <c r="C545" i="31"/>
  <c r="C544" i="31"/>
  <c r="D544" i="31" s="1"/>
  <c r="C543" i="31"/>
  <c r="C542" i="31"/>
  <c r="D542" i="31" s="1"/>
  <c r="C541" i="31"/>
  <c r="C540" i="31"/>
  <c r="D540" i="31" s="1"/>
  <c r="C539" i="31"/>
  <c r="C538" i="31"/>
  <c r="D538" i="31" s="1"/>
  <c r="C537" i="31"/>
  <c r="C536" i="31"/>
  <c r="D536" i="31" s="1"/>
  <c r="C535" i="31"/>
  <c r="C534" i="31"/>
  <c r="D534" i="31" s="1"/>
  <c r="C533" i="31"/>
  <c r="C532" i="31"/>
  <c r="D532" i="31" s="1"/>
  <c r="C531" i="31"/>
  <c r="C530" i="31"/>
  <c r="D530" i="31" s="1"/>
  <c r="C529" i="31"/>
  <c r="C528" i="31"/>
  <c r="D528" i="31" s="1"/>
  <c r="C527" i="31"/>
  <c r="C526" i="31"/>
  <c r="D526" i="31" s="1"/>
  <c r="C525" i="31"/>
  <c r="C524" i="31"/>
  <c r="D524" i="31" s="1"/>
  <c r="C523" i="31"/>
  <c r="C522" i="31"/>
  <c r="D522" i="31" s="1"/>
  <c r="C521" i="31"/>
  <c r="C520" i="31"/>
  <c r="D520" i="31" s="1"/>
  <c r="C519" i="31"/>
  <c r="C518" i="31"/>
  <c r="D518" i="31" s="1"/>
  <c r="C517" i="31"/>
  <c r="C516" i="31"/>
  <c r="D516" i="31" s="1"/>
  <c r="C515" i="31"/>
  <c r="C514" i="31"/>
  <c r="D514" i="31" s="1"/>
  <c r="C513" i="31"/>
  <c r="C512" i="31"/>
  <c r="D512" i="31" s="1"/>
  <c r="C511" i="31"/>
  <c r="C510" i="31"/>
  <c r="D510" i="31" s="1"/>
  <c r="C509" i="31"/>
  <c r="C508" i="31"/>
  <c r="D508" i="31" s="1"/>
  <c r="C507" i="31"/>
  <c r="C506" i="31"/>
  <c r="D506" i="31" s="1"/>
  <c r="C505" i="31"/>
  <c r="C504" i="31"/>
  <c r="D504" i="31" s="1"/>
  <c r="C503" i="31"/>
  <c r="C502" i="31"/>
  <c r="D502" i="31" s="1"/>
  <c r="C501" i="31"/>
  <c r="C500" i="31"/>
  <c r="D500" i="31" s="1"/>
  <c r="C499" i="31"/>
  <c r="C498" i="31"/>
  <c r="D498" i="31" s="1"/>
  <c r="C497" i="31"/>
  <c r="C496" i="31"/>
  <c r="D496" i="31" s="1"/>
  <c r="C495" i="31"/>
  <c r="C494" i="31"/>
  <c r="D494" i="31" s="1"/>
  <c r="C493" i="31"/>
  <c r="C492" i="31"/>
  <c r="D492" i="31" s="1"/>
  <c r="C491" i="31"/>
  <c r="C490" i="31"/>
  <c r="D490" i="31" s="1"/>
  <c r="C489" i="31"/>
  <c r="C488" i="31"/>
  <c r="D488" i="31" s="1"/>
  <c r="C487" i="31"/>
  <c r="C486" i="31"/>
  <c r="D486" i="31" s="1"/>
  <c r="C485" i="31"/>
  <c r="C484" i="31"/>
  <c r="D484" i="31" s="1"/>
  <c r="C483" i="31"/>
  <c r="C482" i="31"/>
  <c r="D482" i="31" s="1"/>
  <c r="C481" i="31"/>
  <c r="C480" i="31"/>
  <c r="D480" i="31" s="1"/>
  <c r="C479" i="31"/>
  <c r="C478" i="31"/>
  <c r="D478" i="31" s="1"/>
  <c r="C477" i="31"/>
  <c r="C476" i="31"/>
  <c r="D476" i="31" s="1"/>
  <c r="C475" i="31"/>
  <c r="C474" i="31"/>
  <c r="D474" i="31" s="1"/>
  <c r="C473" i="31"/>
  <c r="C472" i="31"/>
  <c r="D472" i="31" s="1"/>
  <c r="C471" i="31"/>
  <c r="C470" i="31"/>
  <c r="D470" i="31" s="1"/>
  <c r="C469" i="31"/>
  <c r="C468" i="31"/>
  <c r="D468" i="31" s="1"/>
  <c r="C467" i="31"/>
  <c r="C466" i="31"/>
  <c r="D466" i="31" s="1"/>
  <c r="C465" i="31"/>
  <c r="C464" i="31"/>
  <c r="D464" i="31" s="1"/>
  <c r="C463" i="31"/>
  <c r="C462" i="31"/>
  <c r="D462" i="31" s="1"/>
  <c r="C461" i="31"/>
  <c r="C460" i="31"/>
  <c r="D460" i="31" s="1"/>
  <c r="C459" i="31"/>
  <c r="C458" i="31"/>
  <c r="D458" i="31" s="1"/>
  <c r="C457" i="31"/>
  <c r="C456" i="31"/>
  <c r="D456" i="31" s="1"/>
  <c r="C455" i="31"/>
  <c r="C454" i="31"/>
  <c r="D454" i="31" s="1"/>
  <c r="C453" i="31"/>
  <c r="C452" i="31"/>
  <c r="D452" i="31" s="1"/>
  <c r="C451" i="31"/>
  <c r="C450" i="31"/>
  <c r="D450" i="31" s="1"/>
  <c r="C449" i="31"/>
  <c r="C448" i="31"/>
  <c r="D448" i="31" s="1"/>
  <c r="C447" i="31"/>
  <c r="C446" i="31"/>
  <c r="D446" i="31" s="1"/>
  <c r="C445" i="31"/>
  <c r="C444" i="31"/>
  <c r="D444" i="31" s="1"/>
  <c r="C443" i="31"/>
  <c r="C442" i="31"/>
  <c r="D442" i="31" s="1"/>
  <c r="C441" i="31"/>
  <c r="C440" i="31"/>
  <c r="D440" i="31" s="1"/>
  <c r="C439" i="31"/>
  <c r="C438" i="31"/>
  <c r="D438" i="31" s="1"/>
  <c r="C437" i="31"/>
  <c r="C436" i="31"/>
  <c r="D436" i="31" s="1"/>
  <c r="C435" i="31"/>
  <c r="C434" i="31"/>
  <c r="D434" i="31" s="1"/>
  <c r="C433" i="31"/>
  <c r="C432" i="31"/>
  <c r="D432" i="31" s="1"/>
  <c r="C431" i="31"/>
  <c r="C430" i="31"/>
  <c r="D430" i="31" s="1"/>
  <c r="C429" i="31"/>
  <c r="C428" i="31"/>
  <c r="D428" i="31" s="1"/>
  <c r="C427" i="31"/>
  <c r="C426" i="31"/>
  <c r="D426" i="31" s="1"/>
  <c r="C425" i="31"/>
  <c r="C424" i="31"/>
  <c r="D424" i="31" s="1"/>
  <c r="C423" i="31"/>
  <c r="C422" i="31"/>
  <c r="D422" i="31" s="1"/>
  <c r="C421" i="31"/>
  <c r="C420" i="31"/>
  <c r="D420" i="31" s="1"/>
  <c r="C419" i="31"/>
  <c r="C418" i="31"/>
  <c r="D418" i="31" s="1"/>
  <c r="C417" i="31"/>
  <c r="C416" i="31"/>
  <c r="D416" i="31" s="1"/>
  <c r="C415" i="31"/>
  <c r="C414" i="31"/>
  <c r="D414" i="31" s="1"/>
  <c r="C413" i="31"/>
  <c r="C412" i="31"/>
  <c r="D412" i="31" s="1"/>
  <c r="C411" i="31"/>
  <c r="C410" i="31"/>
  <c r="D410" i="31" s="1"/>
  <c r="C409" i="31"/>
  <c r="C408" i="31"/>
  <c r="D408" i="31" s="1"/>
  <c r="C407" i="31"/>
  <c r="C406" i="31"/>
  <c r="D406" i="31" s="1"/>
  <c r="C405" i="31"/>
  <c r="C404" i="31"/>
  <c r="D404" i="31" s="1"/>
  <c r="C403" i="31"/>
  <c r="C402" i="31"/>
  <c r="D402" i="31" s="1"/>
  <c r="C401" i="31"/>
  <c r="C400" i="31"/>
  <c r="D400" i="31" s="1"/>
  <c r="C399" i="31"/>
  <c r="C398" i="31"/>
  <c r="D398" i="31" s="1"/>
  <c r="C397" i="31"/>
  <c r="C396" i="31"/>
  <c r="D396" i="31" s="1"/>
  <c r="C395" i="31"/>
  <c r="C394" i="31"/>
  <c r="D394" i="31" s="1"/>
  <c r="C393" i="31"/>
  <c r="C392" i="31"/>
  <c r="D392" i="31" s="1"/>
  <c r="C391" i="31"/>
  <c r="C390" i="31"/>
  <c r="D390" i="31" s="1"/>
  <c r="C389" i="31"/>
  <c r="C388" i="31"/>
  <c r="D388" i="31" s="1"/>
  <c r="C387" i="31"/>
  <c r="C386" i="31"/>
  <c r="D386" i="31" s="1"/>
  <c r="C385" i="31"/>
  <c r="C384" i="31"/>
  <c r="D384" i="31" s="1"/>
  <c r="C383" i="31"/>
  <c r="C382" i="31"/>
  <c r="D382" i="31" s="1"/>
  <c r="C381" i="31"/>
  <c r="C380" i="31"/>
  <c r="D380" i="31" s="1"/>
  <c r="C379" i="31"/>
  <c r="C378" i="31"/>
  <c r="D378" i="31" s="1"/>
  <c r="C377" i="31"/>
  <c r="C376" i="31"/>
  <c r="D376" i="31" s="1"/>
  <c r="C375" i="31"/>
  <c r="C374" i="31"/>
  <c r="D374" i="31" s="1"/>
  <c r="C373" i="31"/>
  <c r="C372" i="31"/>
  <c r="D372" i="31" s="1"/>
  <c r="C371" i="31"/>
  <c r="C370" i="31"/>
  <c r="D370" i="31" s="1"/>
  <c r="C369" i="31"/>
  <c r="C368" i="31"/>
  <c r="D368" i="31" s="1"/>
  <c r="C367" i="31"/>
  <c r="C366" i="31"/>
  <c r="D366" i="31" s="1"/>
  <c r="C365" i="31"/>
  <c r="C364" i="31"/>
  <c r="D364" i="31" s="1"/>
  <c r="C363" i="31"/>
  <c r="C362" i="31"/>
  <c r="D362" i="31" s="1"/>
  <c r="C361" i="31"/>
  <c r="C360" i="31"/>
  <c r="D360" i="31" s="1"/>
  <c r="C359" i="31"/>
  <c r="C358" i="31"/>
  <c r="D358" i="31" s="1"/>
  <c r="C357" i="31"/>
  <c r="C356" i="31"/>
  <c r="D356" i="31" s="1"/>
  <c r="C355" i="31"/>
  <c r="C354" i="31"/>
  <c r="D354" i="31" s="1"/>
  <c r="C353" i="31"/>
  <c r="C352" i="31"/>
  <c r="D352" i="31" s="1"/>
  <c r="C351" i="31"/>
  <c r="C350" i="31"/>
  <c r="D350" i="31" s="1"/>
  <c r="C349" i="31"/>
  <c r="C348" i="31"/>
  <c r="D348" i="31" s="1"/>
  <c r="C347" i="31"/>
  <c r="C346" i="31"/>
  <c r="D346" i="31" s="1"/>
  <c r="C345" i="31"/>
  <c r="C344" i="31"/>
  <c r="D344" i="31" s="1"/>
  <c r="C343" i="31"/>
  <c r="C342" i="31"/>
  <c r="D342" i="31" s="1"/>
  <c r="C341" i="31"/>
  <c r="C340" i="31"/>
  <c r="D340" i="31" s="1"/>
  <c r="C339" i="31"/>
  <c r="C338" i="31"/>
  <c r="D338" i="31" s="1"/>
  <c r="C337" i="31"/>
  <c r="C336" i="31"/>
  <c r="D336" i="31" s="1"/>
  <c r="C335" i="31"/>
  <c r="C334" i="31"/>
  <c r="D334" i="31" s="1"/>
  <c r="C333" i="31"/>
  <c r="C332" i="31"/>
  <c r="D332" i="31" s="1"/>
  <c r="C331" i="31"/>
  <c r="C330" i="31"/>
  <c r="D330" i="31" s="1"/>
  <c r="C329" i="31"/>
  <c r="C328" i="31"/>
  <c r="D328" i="31" s="1"/>
  <c r="C327" i="31"/>
  <c r="C326" i="31"/>
  <c r="D326" i="31" s="1"/>
  <c r="C325" i="31"/>
  <c r="C324" i="31"/>
  <c r="D324" i="31" s="1"/>
  <c r="C323" i="31"/>
  <c r="C322" i="31"/>
  <c r="D322" i="31" s="1"/>
  <c r="C321" i="31"/>
  <c r="C320" i="31"/>
  <c r="D320" i="31" s="1"/>
  <c r="C319" i="31"/>
  <c r="C318" i="31"/>
  <c r="D318" i="31" s="1"/>
  <c r="C317" i="31"/>
  <c r="C316" i="31"/>
  <c r="D316" i="31" s="1"/>
  <c r="C315" i="31"/>
  <c r="C314" i="31"/>
  <c r="D314" i="31" s="1"/>
  <c r="C313" i="31"/>
  <c r="C312" i="31"/>
  <c r="D312" i="31" s="1"/>
  <c r="C311" i="31"/>
  <c r="C310" i="31"/>
  <c r="D310" i="31" s="1"/>
  <c r="C309" i="31"/>
  <c r="C308" i="31"/>
  <c r="D308" i="31" s="1"/>
  <c r="C307" i="31"/>
  <c r="C306" i="31"/>
  <c r="D306" i="31" s="1"/>
  <c r="C305" i="31"/>
  <c r="C304" i="31"/>
  <c r="D304" i="31" s="1"/>
  <c r="C303" i="31"/>
  <c r="C302" i="31"/>
  <c r="D302" i="31" s="1"/>
  <c r="C301" i="31"/>
  <c r="C300" i="31"/>
  <c r="D300" i="31" s="1"/>
  <c r="C299" i="31"/>
  <c r="C298" i="31"/>
  <c r="D298" i="31" s="1"/>
  <c r="C297" i="31"/>
  <c r="C296" i="31"/>
  <c r="D296" i="31" s="1"/>
  <c r="C295" i="31"/>
  <c r="C294" i="31"/>
  <c r="D294" i="31" s="1"/>
  <c r="C293" i="31"/>
  <c r="C292" i="31"/>
  <c r="D292" i="31" s="1"/>
  <c r="C291" i="31"/>
  <c r="C290" i="31"/>
  <c r="D290" i="31" s="1"/>
  <c r="C289" i="31"/>
  <c r="C288" i="31"/>
  <c r="D288" i="31" s="1"/>
  <c r="C287" i="31"/>
  <c r="C286" i="31"/>
  <c r="D286" i="31" s="1"/>
  <c r="C285" i="31"/>
  <c r="C284" i="31"/>
  <c r="D284" i="31" s="1"/>
  <c r="C283" i="31"/>
  <c r="C282" i="31"/>
  <c r="D282" i="31" s="1"/>
  <c r="C281" i="31"/>
  <c r="C280" i="31"/>
  <c r="D280" i="31" s="1"/>
  <c r="C279" i="31"/>
  <c r="C278" i="31"/>
  <c r="D278" i="31" s="1"/>
  <c r="C277" i="31"/>
  <c r="C276" i="31"/>
  <c r="D276" i="31" s="1"/>
  <c r="C275" i="31"/>
  <c r="C274" i="31"/>
  <c r="D274" i="31" s="1"/>
  <c r="C273" i="31"/>
  <c r="C272" i="31"/>
  <c r="D272" i="31" s="1"/>
  <c r="C271" i="31"/>
  <c r="C270" i="31"/>
  <c r="D270" i="31" s="1"/>
  <c r="C269" i="31"/>
  <c r="C268" i="31"/>
  <c r="D268" i="31" s="1"/>
  <c r="C267" i="31"/>
  <c r="C266" i="31"/>
  <c r="D266" i="31" s="1"/>
  <c r="C265" i="31"/>
  <c r="C264" i="31"/>
  <c r="D264" i="31" s="1"/>
  <c r="C263" i="31"/>
  <c r="C262" i="31"/>
  <c r="D262" i="31" s="1"/>
  <c r="C261" i="31"/>
  <c r="C260" i="31"/>
  <c r="D260" i="31" s="1"/>
  <c r="C259" i="31"/>
  <c r="C258" i="31"/>
  <c r="D258" i="31" s="1"/>
  <c r="C257" i="31"/>
  <c r="C256" i="31"/>
  <c r="D256" i="31" s="1"/>
  <c r="C255" i="31"/>
  <c r="C254" i="31"/>
  <c r="D254" i="31" s="1"/>
  <c r="C253" i="31"/>
  <c r="C252" i="31"/>
  <c r="D252" i="31" s="1"/>
  <c r="C251" i="31"/>
  <c r="C250" i="31"/>
  <c r="D250" i="31" s="1"/>
  <c r="C249" i="31"/>
  <c r="C248" i="31"/>
  <c r="D248" i="31" s="1"/>
  <c r="C247" i="31"/>
  <c r="C246" i="31"/>
  <c r="D246" i="31" s="1"/>
  <c r="C245" i="31"/>
  <c r="C244" i="31"/>
  <c r="D244" i="31" s="1"/>
  <c r="C243" i="31"/>
  <c r="C242" i="31"/>
  <c r="D242" i="31" s="1"/>
  <c r="C241" i="31"/>
  <c r="C240" i="31"/>
  <c r="D240" i="31" s="1"/>
  <c r="C239" i="31"/>
  <c r="C238" i="31"/>
  <c r="D238" i="31" s="1"/>
  <c r="C237" i="31"/>
  <c r="C236" i="31"/>
  <c r="D236" i="31" s="1"/>
  <c r="C235" i="31"/>
  <c r="C234" i="31"/>
  <c r="D234" i="31" s="1"/>
  <c r="C233" i="31"/>
  <c r="C232" i="31"/>
  <c r="D232" i="31" s="1"/>
  <c r="C231" i="31"/>
  <c r="C230" i="31"/>
  <c r="D230" i="31" s="1"/>
  <c r="C229" i="31"/>
  <c r="C228" i="31"/>
  <c r="D228" i="31" s="1"/>
  <c r="C227" i="31"/>
  <c r="C226" i="31"/>
  <c r="D226" i="31" s="1"/>
  <c r="C225" i="31"/>
  <c r="C224" i="31"/>
  <c r="D224" i="31" s="1"/>
  <c r="C223" i="31"/>
  <c r="C222" i="31"/>
  <c r="D222" i="31" s="1"/>
  <c r="C221" i="31"/>
  <c r="C220" i="31"/>
  <c r="D220" i="31" s="1"/>
  <c r="C219" i="31"/>
  <c r="C218" i="31"/>
  <c r="D218" i="31" s="1"/>
  <c r="C217" i="31"/>
  <c r="C216" i="31"/>
  <c r="D216" i="31" s="1"/>
  <c r="C215" i="31"/>
  <c r="C214" i="31"/>
  <c r="D214" i="31" s="1"/>
  <c r="C213" i="31"/>
  <c r="C212" i="31"/>
  <c r="D212" i="31" s="1"/>
  <c r="C211" i="31"/>
  <c r="C210" i="31"/>
  <c r="D210" i="31" s="1"/>
  <c r="C209" i="31"/>
  <c r="C208" i="31"/>
  <c r="D208" i="31" s="1"/>
  <c r="C207" i="31"/>
  <c r="C206" i="31"/>
  <c r="D206" i="31" s="1"/>
  <c r="C205" i="31"/>
  <c r="C204" i="31"/>
  <c r="D204" i="31" s="1"/>
  <c r="C203" i="31"/>
  <c r="C202" i="31"/>
  <c r="D202" i="31" s="1"/>
  <c r="C201" i="31"/>
  <c r="C200" i="31"/>
  <c r="D200" i="31" s="1"/>
  <c r="C199" i="31"/>
  <c r="C198" i="31"/>
  <c r="D198" i="31" s="1"/>
  <c r="C197" i="31"/>
  <c r="C196" i="31"/>
  <c r="D196" i="31" s="1"/>
  <c r="C195" i="31"/>
  <c r="C194" i="31"/>
  <c r="D194" i="31" s="1"/>
  <c r="C193" i="31"/>
  <c r="C192" i="31"/>
  <c r="D192" i="31" s="1"/>
  <c r="C133" i="31"/>
  <c r="C132" i="31"/>
  <c r="D132" i="31" s="1"/>
  <c r="C191" i="31"/>
  <c r="C190" i="31"/>
  <c r="D190" i="31" s="1"/>
  <c r="C189" i="31"/>
  <c r="C188" i="31"/>
  <c r="D188" i="31" s="1"/>
  <c r="C187" i="31"/>
  <c r="C186" i="31"/>
  <c r="D186" i="31" s="1"/>
  <c r="C185" i="31"/>
  <c r="C184" i="31"/>
  <c r="D184" i="31" s="1"/>
  <c r="C183" i="31"/>
  <c r="C182" i="31"/>
  <c r="D182" i="31" s="1"/>
  <c r="C181" i="31"/>
  <c r="C180" i="31"/>
  <c r="D180" i="31" s="1"/>
  <c r="C179" i="31"/>
  <c r="C178" i="31"/>
  <c r="D178" i="31" s="1"/>
  <c r="C177" i="31"/>
  <c r="C176" i="31"/>
  <c r="D176" i="31" s="1"/>
  <c r="C175" i="31"/>
  <c r="C174" i="31"/>
  <c r="D174" i="31" s="1"/>
  <c r="C173" i="31"/>
  <c r="C172" i="31"/>
  <c r="D172" i="31" s="1"/>
  <c r="C171" i="31"/>
  <c r="C170" i="31"/>
  <c r="D170" i="31" s="1"/>
  <c r="C169" i="31"/>
  <c r="C168" i="31"/>
  <c r="D168" i="31" s="1"/>
  <c r="C167" i="31"/>
  <c r="C166" i="31"/>
  <c r="D166" i="31" s="1"/>
  <c r="C165" i="31"/>
  <c r="C164" i="31"/>
  <c r="D164" i="31" s="1"/>
  <c r="C163" i="31"/>
  <c r="C162" i="31"/>
  <c r="D162" i="31" s="1"/>
  <c r="C161" i="31"/>
  <c r="C160" i="31"/>
  <c r="D160" i="31" s="1"/>
  <c r="C159" i="31"/>
  <c r="C158" i="31"/>
  <c r="D158" i="31" s="1"/>
  <c r="C157" i="31"/>
  <c r="C156" i="31"/>
  <c r="D156" i="31" s="1"/>
  <c r="C155" i="31"/>
  <c r="C154" i="31"/>
  <c r="D154" i="31" s="1"/>
  <c r="C153" i="31"/>
  <c r="C152" i="31"/>
  <c r="D152" i="31" s="1"/>
  <c r="C151" i="31"/>
  <c r="C150" i="31"/>
  <c r="D150" i="31" s="1"/>
  <c r="C149" i="31"/>
  <c r="C148" i="31"/>
  <c r="D148" i="31" s="1"/>
  <c r="C147" i="31"/>
  <c r="C146" i="31"/>
  <c r="D146" i="31" s="1"/>
  <c r="C145" i="31"/>
  <c r="C144" i="31"/>
  <c r="D144" i="31" s="1"/>
  <c r="C143" i="31"/>
  <c r="C142" i="31"/>
  <c r="D142" i="31" s="1"/>
  <c r="C141" i="31"/>
  <c r="C140" i="31"/>
  <c r="D140" i="31" s="1"/>
  <c r="C139" i="31"/>
  <c r="C138" i="31"/>
  <c r="D138" i="31" s="1"/>
  <c r="C137" i="31"/>
  <c r="C136" i="31"/>
  <c r="D136" i="31" s="1"/>
  <c r="C135" i="31"/>
  <c r="C134" i="31"/>
  <c r="D134" i="31" s="1"/>
  <c r="C1147" i="31"/>
  <c r="C1146" i="31"/>
  <c r="D1146" i="31" s="1"/>
  <c r="C1085" i="31"/>
  <c r="C1084" i="31"/>
  <c r="D1084" i="31" s="1"/>
  <c r="C125" i="31"/>
  <c r="C124" i="31"/>
  <c r="D124" i="31" s="1"/>
  <c r="C123" i="31"/>
  <c r="C122" i="31"/>
  <c r="D122" i="31" s="1"/>
  <c r="C111" i="31"/>
  <c r="C110" i="31"/>
  <c r="D110" i="31" s="1"/>
  <c r="C121" i="31"/>
  <c r="C120" i="31"/>
  <c r="D120" i="31" s="1"/>
  <c r="C119" i="31"/>
  <c r="C118" i="31"/>
  <c r="D118" i="31" s="1"/>
  <c r="C113" i="31"/>
  <c r="C112" i="31"/>
  <c r="D112" i="31" s="1"/>
  <c r="C115" i="31"/>
  <c r="C114" i="31"/>
  <c r="D114" i="31" s="1"/>
  <c r="C109" i="31"/>
  <c r="C108" i="31"/>
  <c r="D108" i="31" s="1"/>
  <c r="C117" i="31"/>
  <c r="C116" i="31"/>
  <c r="D116" i="31" s="1"/>
  <c r="C1093" i="31"/>
  <c r="C1092" i="31"/>
  <c r="D1092" i="31" s="1"/>
  <c r="C1091" i="31"/>
  <c r="C1090" i="31"/>
  <c r="D1090" i="31" s="1"/>
  <c r="C1089" i="31"/>
  <c r="C1088" i="31"/>
  <c r="D1088" i="31" s="1"/>
  <c r="C23" i="31"/>
  <c r="C22" i="31"/>
  <c r="D22" i="31" s="1"/>
  <c r="C21" i="31"/>
  <c r="C20" i="31"/>
  <c r="D20" i="31" s="1"/>
  <c r="C19" i="31"/>
  <c r="C18" i="31"/>
  <c r="D18" i="31" s="1"/>
  <c r="C17" i="31"/>
  <c r="C16" i="31"/>
  <c r="D16" i="31" s="1"/>
  <c r="C15" i="31"/>
  <c r="C14" i="31"/>
  <c r="D14" i="31" s="1"/>
  <c r="C107" i="31"/>
  <c r="C106" i="31"/>
  <c r="D106" i="31" s="1"/>
  <c r="C947" i="31"/>
  <c r="C946" i="31"/>
  <c r="D946" i="31" s="1"/>
  <c r="C995" i="31"/>
  <c r="C994" i="31"/>
  <c r="D994" i="31" s="1"/>
  <c r="C1023" i="31"/>
  <c r="C1022" i="31"/>
  <c r="D1022" i="31" s="1"/>
  <c r="C927" i="31"/>
  <c r="C926" i="31"/>
  <c r="D926" i="31" s="1"/>
  <c r="C851" i="31"/>
  <c r="C850" i="31"/>
  <c r="D850" i="31" s="1"/>
  <c r="C909" i="31"/>
  <c r="C908" i="31"/>
  <c r="D908" i="31" s="1"/>
  <c r="C871" i="31"/>
  <c r="C870" i="31"/>
  <c r="D870" i="31" s="1"/>
  <c r="C917" i="31"/>
  <c r="C916" i="31"/>
  <c r="D916" i="31" s="1"/>
  <c r="C7" i="31"/>
  <c r="C6" i="31"/>
  <c r="D6" i="31" s="1"/>
  <c r="C105" i="31"/>
  <c r="C104" i="31"/>
  <c r="D104" i="31" s="1"/>
  <c r="C103" i="31"/>
  <c r="C102" i="31"/>
  <c r="D102" i="31" s="1"/>
  <c r="C49" i="31"/>
  <c r="C48" i="31"/>
  <c r="D48" i="31" s="1"/>
  <c r="C95" i="31"/>
  <c r="C94" i="31"/>
  <c r="D94" i="31" s="1"/>
  <c r="C79" i="31"/>
  <c r="C78" i="31"/>
  <c r="D78" i="31" s="1"/>
  <c r="C83" i="31"/>
  <c r="C82" i="31"/>
  <c r="D82" i="31" s="1"/>
  <c r="C63" i="31"/>
  <c r="C62" i="31"/>
  <c r="D62" i="31" s="1"/>
  <c r="C77" i="31"/>
  <c r="C76" i="31"/>
  <c r="D76" i="31" s="1"/>
  <c r="C65" i="31"/>
  <c r="C64" i="31"/>
  <c r="D64" i="31" s="1"/>
  <c r="C57" i="31"/>
  <c r="C56" i="31"/>
  <c r="D56" i="31" s="1"/>
  <c r="C67" i="31"/>
  <c r="C66" i="31"/>
  <c r="D66" i="31" s="1"/>
  <c r="C85" i="31"/>
  <c r="C84" i="31"/>
  <c r="D84" i="31" s="1"/>
  <c r="C53" i="31"/>
  <c r="C52" i="31"/>
  <c r="D52" i="31" s="1"/>
  <c r="C59" i="31"/>
  <c r="C58" i="31"/>
  <c r="D58" i="31" s="1"/>
  <c r="C91" i="31"/>
  <c r="C90" i="31"/>
  <c r="D90" i="31" s="1"/>
  <c r="C87" i="31"/>
  <c r="C86" i="31"/>
  <c r="D86" i="31" s="1"/>
  <c r="C75" i="31"/>
  <c r="C74" i="31"/>
  <c r="D74" i="31" s="1"/>
  <c r="C61" i="31"/>
  <c r="C60" i="31"/>
  <c r="D60" i="31" s="1"/>
  <c r="C93" i="31"/>
  <c r="C92" i="31"/>
  <c r="D92" i="31" s="1"/>
  <c r="C55" i="31"/>
  <c r="C54" i="31"/>
  <c r="D54" i="31" s="1"/>
  <c r="C89" i="31"/>
  <c r="C88" i="31"/>
  <c r="D88" i="31" s="1"/>
  <c r="C69" i="31"/>
  <c r="C68" i="31"/>
  <c r="D68" i="31" s="1"/>
  <c r="C101" i="31"/>
  <c r="C100" i="31"/>
  <c r="D100" i="31" s="1"/>
  <c r="C73" i="31"/>
  <c r="C72" i="31"/>
  <c r="D72" i="31" s="1"/>
  <c r="C71" i="31"/>
  <c r="C70" i="31"/>
  <c r="D70" i="31" s="1"/>
  <c r="C81" i="31"/>
  <c r="C80" i="31"/>
  <c r="D80" i="31" s="1"/>
  <c r="C99" i="31"/>
  <c r="C98" i="31"/>
  <c r="D98" i="31" s="1"/>
  <c r="C97" i="31"/>
  <c r="C96" i="31"/>
  <c r="D96" i="31" s="1"/>
  <c r="C47" i="31"/>
  <c r="C46" i="31"/>
  <c r="D46" i="31" s="1"/>
  <c r="C51" i="31"/>
  <c r="C50" i="31"/>
  <c r="D50" i="31" s="1"/>
  <c r="C875" i="31"/>
  <c r="C874" i="31"/>
  <c r="D874" i="31" s="1"/>
  <c r="C837" i="31"/>
  <c r="C836" i="31"/>
  <c r="D836" i="31" s="1"/>
  <c r="C835" i="31"/>
  <c r="C834" i="31"/>
  <c r="D834" i="31" s="1"/>
  <c r="C833" i="31"/>
  <c r="C832" i="31"/>
  <c r="D832" i="31" s="1"/>
  <c r="C831" i="31"/>
  <c r="C830" i="31"/>
  <c r="D830" i="31" s="1"/>
  <c r="C829" i="31"/>
  <c r="C828" i="31"/>
  <c r="D828" i="31" s="1"/>
  <c r="C827" i="31"/>
  <c r="C826" i="31"/>
  <c r="D826" i="31" s="1"/>
  <c r="C825" i="31"/>
  <c r="C824" i="31"/>
  <c r="D824" i="31" s="1"/>
  <c r="C823" i="31"/>
  <c r="C822" i="31"/>
  <c r="D822" i="31" s="1"/>
  <c r="C821" i="31"/>
  <c r="C820" i="31"/>
  <c r="D820" i="31" s="1"/>
  <c r="C819" i="31"/>
  <c r="C818" i="31"/>
  <c r="D818" i="31" s="1"/>
  <c r="C817" i="31"/>
  <c r="C816" i="31"/>
  <c r="D816" i="31" s="1"/>
  <c r="C815" i="31"/>
  <c r="C814" i="31"/>
  <c r="D814" i="31" s="1"/>
  <c r="C813" i="31"/>
  <c r="C812" i="31"/>
  <c r="D812" i="31" s="1"/>
  <c r="C809" i="31"/>
  <c r="C808" i="31"/>
  <c r="D808" i="31" s="1"/>
  <c r="C811" i="31"/>
  <c r="C810" i="31"/>
  <c r="D810" i="31" s="1"/>
  <c r="C953" i="31"/>
  <c r="C952" i="31"/>
  <c r="D952" i="31" s="1"/>
  <c r="C1059" i="31"/>
  <c r="C1058" i="31"/>
  <c r="D1058" i="31" s="1"/>
  <c r="C923" i="31"/>
  <c r="C922" i="31"/>
  <c r="D922" i="31" s="1"/>
  <c r="C1057" i="31"/>
  <c r="C1056" i="31"/>
  <c r="D1056" i="31" s="1"/>
  <c r="C921" i="31"/>
  <c r="C920" i="31"/>
  <c r="D920" i="31" s="1"/>
  <c r="C945" i="31"/>
  <c r="C944" i="31"/>
  <c r="D944" i="31" s="1"/>
  <c r="C1005" i="31"/>
  <c r="C1004" i="31"/>
  <c r="D1004" i="31" s="1"/>
  <c r="C935" i="31"/>
  <c r="C934" i="31"/>
  <c r="D934" i="31" s="1"/>
  <c r="C961" i="31"/>
  <c r="C960" i="31"/>
  <c r="D960" i="31" s="1"/>
  <c r="C997" i="31"/>
  <c r="C996" i="31"/>
  <c r="D996" i="31" s="1"/>
  <c r="C861" i="31"/>
  <c r="C860" i="31"/>
  <c r="D860" i="31" s="1"/>
  <c r="C1009" i="31"/>
  <c r="C1008" i="31"/>
  <c r="D1008" i="31" s="1"/>
  <c r="C1055" i="31"/>
  <c r="C1054" i="31"/>
  <c r="D1054" i="31" s="1"/>
  <c r="C949" i="31"/>
  <c r="C948" i="31"/>
  <c r="D948" i="31" s="1"/>
  <c r="C885" i="31"/>
  <c r="C884" i="31"/>
  <c r="D884" i="31" s="1"/>
  <c r="C1041" i="31"/>
  <c r="C1040" i="31"/>
  <c r="D1040" i="31" s="1"/>
  <c r="C1053" i="31"/>
  <c r="C1052" i="31"/>
  <c r="D1052" i="31" s="1"/>
  <c r="C933" i="31"/>
  <c r="C932" i="31"/>
  <c r="D932" i="31" s="1"/>
  <c r="C879" i="31"/>
  <c r="C878" i="31"/>
  <c r="D878" i="31" s="1"/>
  <c r="C853" i="31"/>
  <c r="C852" i="31"/>
  <c r="D852" i="31" s="1"/>
  <c r="C899" i="31"/>
  <c r="C898" i="31"/>
  <c r="D898" i="31" s="1"/>
  <c r="C941" i="31"/>
  <c r="C940" i="31"/>
  <c r="D940" i="31" s="1"/>
  <c r="C937" i="31"/>
  <c r="C936" i="31"/>
  <c r="D936" i="31" s="1"/>
  <c r="C943" i="31"/>
  <c r="C942" i="31"/>
  <c r="D942" i="31" s="1"/>
  <c r="C915" i="31"/>
  <c r="C914" i="31"/>
  <c r="D914" i="31" s="1"/>
  <c r="C855" i="31"/>
  <c r="C854" i="31"/>
  <c r="D854" i="31" s="1"/>
  <c r="C931" i="31"/>
  <c r="C930" i="31"/>
  <c r="D930" i="31" s="1"/>
  <c r="C847" i="31"/>
  <c r="C846" i="31"/>
  <c r="D846" i="31" s="1"/>
  <c r="C993" i="31"/>
  <c r="C992" i="31"/>
  <c r="D992" i="31" s="1"/>
  <c r="C989" i="31"/>
  <c r="C988" i="31"/>
  <c r="D988" i="31" s="1"/>
  <c r="C979" i="31"/>
  <c r="C978" i="31"/>
  <c r="D978" i="31" s="1"/>
  <c r="C877" i="31"/>
  <c r="C876" i="31"/>
  <c r="D876" i="31" s="1"/>
  <c r="C1051" i="31"/>
  <c r="C1050" i="31"/>
  <c r="D1050" i="31" s="1"/>
  <c r="C1045" i="31"/>
  <c r="C1044" i="31"/>
  <c r="D1044" i="31" s="1"/>
  <c r="C1049" i="31"/>
  <c r="C1048" i="31"/>
  <c r="D1048" i="31" s="1"/>
  <c r="C1177" i="31"/>
  <c r="C1176" i="31"/>
  <c r="D1176" i="31" s="1"/>
  <c r="C1175" i="31"/>
  <c r="C1174" i="31"/>
  <c r="D1174" i="31" s="1"/>
  <c r="C1173" i="31"/>
  <c r="C1172" i="31"/>
  <c r="D1172" i="31" s="1"/>
  <c r="C907" i="31"/>
  <c r="C906" i="31"/>
  <c r="D906" i="31" s="1"/>
  <c r="C951" i="31"/>
  <c r="C950" i="31"/>
  <c r="D950" i="31" s="1"/>
  <c r="C841" i="31"/>
  <c r="C840" i="31"/>
  <c r="D840" i="31" s="1"/>
  <c r="C859" i="31"/>
  <c r="C858" i="31"/>
  <c r="D858" i="31" s="1"/>
  <c r="C1007" i="31"/>
  <c r="C1006" i="31"/>
  <c r="D1006" i="31" s="1"/>
  <c r="C839" i="31"/>
  <c r="C838" i="31"/>
  <c r="D838" i="31" s="1"/>
  <c r="C867" i="31"/>
  <c r="C866" i="31"/>
  <c r="D866" i="31" s="1"/>
  <c r="C1047" i="31"/>
  <c r="C1046" i="31"/>
  <c r="D1046" i="31" s="1"/>
  <c r="C977" i="31"/>
  <c r="C976" i="31"/>
  <c r="D976" i="31" s="1"/>
  <c r="C981" i="31"/>
  <c r="C980" i="31"/>
  <c r="D980" i="31" s="1"/>
  <c r="C967" i="31"/>
  <c r="C966" i="31"/>
  <c r="D966" i="31" s="1"/>
  <c r="C999" i="31"/>
  <c r="C998" i="31"/>
  <c r="D998" i="31" s="1"/>
  <c r="C925" i="31"/>
  <c r="C924" i="31"/>
  <c r="D924" i="31" s="1"/>
  <c r="C969" i="31"/>
  <c r="C968" i="31"/>
  <c r="D968" i="31" s="1"/>
  <c r="C973" i="31"/>
  <c r="C972" i="31"/>
  <c r="D972" i="31" s="1"/>
  <c r="C911" i="31"/>
  <c r="C910" i="31"/>
  <c r="D910" i="31" s="1"/>
  <c r="C1017" i="31"/>
  <c r="C1016" i="31"/>
  <c r="D1016" i="31" s="1"/>
  <c r="C865" i="31"/>
  <c r="C864" i="31"/>
  <c r="D864" i="31" s="1"/>
  <c r="C843" i="31"/>
  <c r="C842" i="31"/>
  <c r="D842" i="31" s="1"/>
  <c r="C1003" i="31"/>
  <c r="C1002" i="31"/>
  <c r="D1002" i="31" s="1"/>
  <c r="C963" i="31"/>
  <c r="C962" i="31"/>
  <c r="D962" i="31" s="1"/>
  <c r="C1001" i="31"/>
  <c r="C1000" i="31"/>
  <c r="D1000" i="31" s="1"/>
  <c r="C959" i="31"/>
  <c r="C958" i="31"/>
  <c r="D958" i="31" s="1"/>
  <c r="C1043" i="31"/>
  <c r="C1042" i="31"/>
  <c r="D1042" i="31" s="1"/>
  <c r="C903" i="31"/>
  <c r="C902" i="31"/>
  <c r="D902" i="31" s="1"/>
  <c r="C863" i="31"/>
  <c r="C862" i="31"/>
  <c r="D862" i="31" s="1"/>
  <c r="C939" i="31"/>
  <c r="C938" i="31"/>
  <c r="D938" i="31" s="1"/>
  <c r="C869" i="31"/>
  <c r="C868" i="31"/>
  <c r="D868" i="31" s="1"/>
  <c r="C901" i="31"/>
  <c r="C900" i="31"/>
  <c r="D900" i="31" s="1"/>
  <c r="C857" i="31"/>
  <c r="C856" i="31"/>
  <c r="D856" i="31" s="1"/>
  <c r="C897" i="31"/>
  <c r="C896" i="31"/>
  <c r="D896" i="31" s="1"/>
  <c r="C955" i="31"/>
  <c r="C954" i="31"/>
  <c r="D954" i="31" s="1"/>
  <c r="C1039" i="31"/>
  <c r="C1038" i="31"/>
  <c r="D1038" i="31" s="1"/>
  <c r="C893" i="31"/>
  <c r="C892" i="31"/>
  <c r="D892" i="31" s="1"/>
  <c r="C983" i="31"/>
  <c r="C982" i="31"/>
  <c r="D982" i="31" s="1"/>
  <c r="C985" i="31"/>
  <c r="C984" i="31"/>
  <c r="D984" i="31" s="1"/>
  <c r="C849" i="31"/>
  <c r="C848" i="31"/>
  <c r="D848" i="31" s="1"/>
  <c r="C929" i="31"/>
  <c r="C928" i="31"/>
  <c r="D928" i="31" s="1"/>
  <c r="C1035" i="31"/>
  <c r="C1034" i="31"/>
  <c r="D1034" i="31" s="1"/>
  <c r="C1037" i="31"/>
  <c r="C1036" i="31"/>
  <c r="D1036" i="31" s="1"/>
  <c r="C889" i="31"/>
  <c r="C888" i="31"/>
  <c r="D888" i="31" s="1"/>
  <c r="C919" i="31"/>
  <c r="C918" i="31"/>
  <c r="D918" i="31" s="1"/>
  <c r="C1061" i="31"/>
  <c r="C1060" i="31"/>
  <c r="D1060" i="31" s="1"/>
  <c r="C1033" i="31"/>
  <c r="C1032" i="31"/>
  <c r="D1032" i="31" s="1"/>
  <c r="C913" i="31"/>
  <c r="C912" i="31"/>
  <c r="D912" i="31" s="1"/>
  <c r="C887" i="31"/>
  <c r="C886" i="31"/>
  <c r="D886" i="31" s="1"/>
  <c r="C1031" i="31"/>
  <c r="C1030" i="31"/>
  <c r="D1030" i="31" s="1"/>
  <c r="C965" i="31"/>
  <c r="C964" i="31"/>
  <c r="D964" i="31" s="1"/>
  <c r="C1013" i="31"/>
  <c r="C1012" i="31"/>
  <c r="D1012" i="31" s="1"/>
  <c r="C991" i="31"/>
  <c r="C990" i="31"/>
  <c r="D990" i="31" s="1"/>
  <c r="C1029" i="31"/>
  <c r="C1028" i="31"/>
  <c r="D1028" i="31" s="1"/>
  <c r="C957" i="31"/>
  <c r="C956" i="31"/>
  <c r="D956" i="31" s="1"/>
  <c r="C1015" i="31"/>
  <c r="C1014" i="31"/>
  <c r="D1014" i="31" s="1"/>
  <c r="C975" i="31"/>
  <c r="C974" i="31"/>
  <c r="D974" i="31" s="1"/>
  <c r="C987" i="31"/>
  <c r="C986" i="31"/>
  <c r="D986" i="31" s="1"/>
  <c r="C1171" i="31"/>
  <c r="C1170" i="31"/>
  <c r="D1170" i="31" s="1"/>
  <c r="C1169" i="31"/>
  <c r="C1168" i="31"/>
  <c r="D1168" i="31" s="1"/>
  <c r="C1167" i="31"/>
  <c r="C1166" i="31"/>
  <c r="D1166" i="31" s="1"/>
  <c r="C1165" i="31"/>
  <c r="C1164" i="31"/>
  <c r="D1164" i="31" s="1"/>
  <c r="C1163" i="31"/>
  <c r="C1162" i="31"/>
  <c r="D1162" i="31" s="1"/>
  <c r="C1161" i="31"/>
  <c r="C1160" i="31"/>
  <c r="D1160" i="31" s="1"/>
  <c r="C1159" i="31"/>
  <c r="C1158" i="31"/>
  <c r="D1158" i="31" s="1"/>
  <c r="C1153" i="31"/>
  <c r="C1152" i="31"/>
  <c r="D1152" i="31" s="1"/>
  <c r="C1157" i="31"/>
  <c r="C1156" i="31"/>
  <c r="D1156" i="31" s="1"/>
  <c r="C1155" i="31"/>
  <c r="C1154" i="31"/>
  <c r="D1154" i="31" s="1"/>
  <c r="C1151" i="31"/>
  <c r="C1150" i="31"/>
  <c r="D1150" i="31" s="1"/>
  <c r="C1027" i="31"/>
  <c r="C1026" i="31"/>
  <c r="D1026" i="31" s="1"/>
  <c r="C845" i="31"/>
  <c r="C844" i="31"/>
  <c r="D844" i="31" s="1"/>
  <c r="C873" i="31"/>
  <c r="C872" i="31"/>
  <c r="D872" i="31" s="1"/>
  <c r="C895" i="31"/>
  <c r="C894" i="31"/>
  <c r="D894" i="31" s="1"/>
  <c r="C1087" i="31"/>
  <c r="C1086" i="31"/>
  <c r="D1086" i="31" s="1"/>
  <c r="C881" i="31"/>
  <c r="C880" i="31"/>
  <c r="D880" i="31" s="1"/>
  <c r="C1025" i="31"/>
  <c r="C1024" i="31"/>
  <c r="D1024" i="31" s="1"/>
  <c r="C971" i="31"/>
  <c r="C970" i="31"/>
  <c r="D970" i="31" s="1"/>
  <c r="C905" i="31"/>
  <c r="C904" i="31"/>
  <c r="D904" i="31" s="1"/>
  <c r="C883" i="31"/>
  <c r="C882" i="31"/>
  <c r="D882" i="31" s="1"/>
  <c r="C1021" i="31"/>
  <c r="C1020" i="31"/>
  <c r="D1020" i="31" s="1"/>
  <c r="C1019" i="31"/>
  <c r="C1018" i="31"/>
  <c r="D1018" i="31" s="1"/>
  <c r="C891" i="31"/>
  <c r="C890" i="31"/>
  <c r="D890" i="31" s="1"/>
  <c r="C1011" i="31"/>
  <c r="C1010" i="31"/>
  <c r="D1010" i="31" s="1"/>
  <c r="C1137" i="31"/>
  <c r="C1136" i="31"/>
  <c r="D1136" i="31" s="1"/>
  <c r="C1103" i="31"/>
  <c r="C1102" i="31"/>
  <c r="D1102" i="31" s="1"/>
  <c r="C1143" i="31"/>
  <c r="C1142" i="31"/>
  <c r="D1142" i="31" s="1"/>
  <c r="C1117" i="31"/>
  <c r="C1116" i="31"/>
  <c r="D1116" i="31" s="1"/>
  <c r="C1141" i="31"/>
  <c r="C1140" i="31"/>
  <c r="D1140" i="31" s="1"/>
  <c r="C1125" i="31"/>
  <c r="C1124" i="31"/>
  <c r="D1124" i="31" s="1"/>
  <c r="C1133" i="31"/>
  <c r="C1132" i="31"/>
  <c r="D1132" i="31" s="1"/>
  <c r="C1099" i="31"/>
  <c r="C1098" i="31"/>
  <c r="D1098" i="31" s="1"/>
  <c r="C1139" i="31"/>
  <c r="C1138" i="31"/>
  <c r="D1138" i="31" s="1"/>
  <c r="C1127" i="31"/>
  <c r="C1126" i="31"/>
  <c r="D1126" i="31" s="1"/>
  <c r="C1105" i="31"/>
  <c r="C1104" i="31"/>
  <c r="D1104" i="31" s="1"/>
  <c r="C1109" i="31"/>
  <c r="C1108" i="31"/>
  <c r="D1108" i="31" s="1"/>
  <c r="C1113" i="31"/>
  <c r="C1112" i="31"/>
  <c r="D1112" i="31" s="1"/>
  <c r="C1123" i="31"/>
  <c r="C1122" i="31"/>
  <c r="D1122" i="31" s="1"/>
  <c r="C1135" i="31"/>
  <c r="C1134" i="31"/>
  <c r="D1134" i="31" s="1"/>
  <c r="C1129" i="31"/>
  <c r="C1128" i="31"/>
  <c r="D1128" i="31" s="1"/>
  <c r="C1111" i="31"/>
  <c r="C1110" i="31"/>
  <c r="D1110" i="31" s="1"/>
  <c r="C1121" i="31"/>
  <c r="C1120" i="31"/>
  <c r="D1120" i="31" s="1"/>
  <c r="C1119" i="31"/>
  <c r="C1118" i="31"/>
  <c r="D1118" i="31" s="1"/>
  <c r="C1115" i="31"/>
  <c r="C1114" i="31"/>
  <c r="D1114" i="31" s="1"/>
  <c r="C1131" i="31"/>
  <c r="C1130" i="31"/>
  <c r="D1130" i="31" s="1"/>
  <c r="C1145" i="31"/>
  <c r="C1144" i="31"/>
  <c r="D1144" i="31" s="1"/>
  <c r="C594" i="32"/>
  <c r="C593" i="32"/>
  <c r="B592" i="32"/>
  <c r="B591" i="32"/>
  <c r="B590" i="32"/>
  <c r="B3" i="32"/>
  <c r="B2" i="32"/>
  <c r="B3" i="31" l="1"/>
  <c r="U841" i="31"/>
  <c r="U1048" i="31"/>
  <c r="U1049" i="31"/>
  <c r="U846" i="31"/>
  <c r="U847" i="31"/>
  <c r="U854" i="31"/>
  <c r="U855" i="31"/>
  <c r="U858" i="31"/>
  <c r="U859" i="31"/>
  <c r="U914" i="31"/>
  <c r="U915" i="31"/>
  <c r="U1050" i="31"/>
  <c r="U1051" i="31"/>
  <c r="U992" i="31"/>
  <c r="U993" i="31"/>
  <c r="U942" i="31"/>
  <c r="U943" i="31"/>
  <c r="U1044" i="31"/>
  <c r="U1045" i="31"/>
  <c r="U898" i="31"/>
  <c r="U899" i="31"/>
  <c r="U852" i="31"/>
  <c r="U853" i="31"/>
  <c r="U988" i="31"/>
  <c r="U989" i="31"/>
  <c r="U950" i="31"/>
  <c r="U951" i="31"/>
  <c r="U1176" i="31"/>
  <c r="U1177" i="31"/>
  <c r="U930" i="31"/>
  <c r="U931" i="31"/>
  <c r="U978" i="31"/>
  <c r="U979" i="31"/>
  <c r="U1172" i="31"/>
  <c r="U1173" i="31"/>
  <c r="U876" i="31"/>
  <c r="U877" i="31"/>
  <c r="U1174" i="31"/>
  <c r="U1175" i="31"/>
  <c r="U906" i="31"/>
  <c r="U907" i="31"/>
  <c r="U936" i="31"/>
  <c r="U937" i="31"/>
  <c r="U940" i="31"/>
  <c r="U941" i="31"/>
  <c r="U892" i="31"/>
  <c r="U893" i="31"/>
  <c r="U848" i="31"/>
  <c r="U849" i="31"/>
  <c r="U976" i="31"/>
  <c r="U977" i="31"/>
  <c r="U938" i="31"/>
  <c r="U939" i="31"/>
  <c r="U964" i="31"/>
  <c r="U965" i="31"/>
  <c r="U1024" i="31"/>
  <c r="U1025" i="31"/>
  <c r="U968" i="31"/>
  <c r="U969" i="31"/>
  <c r="U1040" i="31"/>
  <c r="U1041" i="31"/>
  <c r="U954" i="31"/>
  <c r="U955" i="31"/>
  <c r="U928" i="31"/>
  <c r="U929" i="31"/>
  <c r="U904" i="31"/>
  <c r="U905" i="31"/>
  <c r="U1160" i="31"/>
  <c r="U1161" i="31"/>
  <c r="U862" i="31"/>
  <c r="U863" i="31"/>
  <c r="U932" i="31"/>
  <c r="U933" i="31"/>
  <c r="U886" i="31"/>
  <c r="U887" i="31"/>
  <c r="U1014" i="31"/>
  <c r="U1015" i="31"/>
  <c r="U956" i="31"/>
  <c r="U957" i="31"/>
  <c r="U1002" i="31"/>
  <c r="U1003" i="31"/>
  <c r="U974" i="31"/>
  <c r="U975" i="31"/>
  <c r="U890" i="31"/>
  <c r="U891" i="31"/>
  <c r="U882" i="31"/>
  <c r="U883" i="31"/>
  <c r="U888" i="31"/>
  <c r="U889" i="31"/>
  <c r="U1166" i="31"/>
  <c r="U1167" i="31"/>
  <c r="U1032" i="31"/>
  <c r="U1033" i="31"/>
  <c r="U962" i="31"/>
  <c r="U963" i="31"/>
  <c r="U986" i="31"/>
  <c r="U987" i="31"/>
  <c r="U912" i="31"/>
  <c r="U913" i="31"/>
  <c r="U1150" i="31"/>
  <c r="U1151" i="31"/>
  <c r="U1006" i="31"/>
  <c r="U1007" i="31"/>
  <c r="U1170" i="31"/>
  <c r="U1171" i="31"/>
  <c r="U910" i="31"/>
  <c r="U911" i="31"/>
  <c r="U970" i="31"/>
  <c r="U971" i="31"/>
  <c r="U1060" i="31"/>
  <c r="U1061" i="31"/>
  <c r="U856" i="31"/>
  <c r="U857" i="31"/>
  <c r="U1034" i="31"/>
  <c r="U1035" i="31"/>
  <c r="U1162" i="31"/>
  <c r="U1163" i="31"/>
  <c r="U982" i="31"/>
  <c r="U983" i="31"/>
  <c r="U1020" i="31"/>
  <c r="U1021" i="31"/>
  <c r="U1012" i="31"/>
  <c r="U1013" i="31"/>
  <c r="U1164" i="31"/>
  <c r="U1165" i="31"/>
  <c r="U1036" i="31"/>
  <c r="U1037" i="31"/>
  <c r="U1010" i="31"/>
  <c r="U1011" i="31"/>
  <c r="U998" i="31"/>
  <c r="U999" i="31"/>
  <c r="U1008" i="31"/>
  <c r="U1009" i="31"/>
  <c r="U884" i="31"/>
  <c r="U885" i="31"/>
  <c r="U860" i="31"/>
  <c r="U861" i="31"/>
  <c r="U1028" i="31"/>
  <c r="U1029" i="31"/>
  <c r="U878" i="31"/>
  <c r="U879" i="31"/>
  <c r="U918" i="31"/>
  <c r="U919" i="31"/>
  <c r="U1086" i="31"/>
  <c r="U1087" i="31"/>
  <c r="U902" i="31"/>
  <c r="U903" i="31"/>
  <c r="U872" i="31"/>
  <c r="U873" i="31"/>
  <c r="U948" i="31"/>
  <c r="U949" i="31"/>
  <c r="U838" i="31"/>
  <c r="U839" i="31"/>
  <c r="U900" i="31"/>
  <c r="U901" i="31"/>
  <c r="U1052" i="31"/>
  <c r="U1053" i="31"/>
  <c r="U972" i="31"/>
  <c r="U973" i="31"/>
  <c r="U880" i="31"/>
  <c r="U881" i="31"/>
  <c r="U1152" i="31"/>
  <c r="U1153" i="31"/>
  <c r="U1168" i="31"/>
  <c r="U1169" i="31"/>
  <c r="U868" i="31"/>
  <c r="U869" i="31"/>
  <c r="U966" i="31"/>
  <c r="U967" i="31"/>
  <c r="U1054" i="31"/>
  <c r="U1055" i="31"/>
  <c r="U1018" i="31"/>
  <c r="U1019" i="31"/>
  <c r="U1158" i="31"/>
  <c r="U1159" i="31"/>
  <c r="U1042" i="31"/>
  <c r="U1043" i="31"/>
  <c r="U984" i="31"/>
  <c r="U985" i="31"/>
  <c r="U1000" i="31"/>
  <c r="U1001" i="31"/>
  <c r="U1016" i="31"/>
  <c r="U1017" i="31"/>
  <c r="U1026" i="31"/>
  <c r="U1027" i="31"/>
  <c r="U1046" i="31"/>
  <c r="U1047" i="31"/>
  <c r="U1030" i="31"/>
  <c r="U1031" i="31"/>
  <c r="U924" i="31"/>
  <c r="U925" i="31"/>
  <c r="U844" i="31"/>
  <c r="U845" i="31"/>
  <c r="U1154" i="31"/>
  <c r="U1155" i="31"/>
  <c r="U990" i="31"/>
  <c r="U991" i="31"/>
  <c r="U980" i="31"/>
  <c r="U981" i="31"/>
  <c r="U864" i="31"/>
  <c r="U865" i="31"/>
  <c r="U958" i="31"/>
  <c r="U959" i="31"/>
  <c r="U1156" i="31"/>
  <c r="U1157" i="31"/>
  <c r="U896" i="31"/>
  <c r="U897" i="31"/>
  <c r="U1038" i="31"/>
  <c r="U1039" i="31"/>
  <c r="U894" i="31"/>
  <c r="U895" i="31"/>
  <c r="U866" i="31"/>
  <c r="U867" i="31"/>
  <c r="U1136" i="31"/>
  <c r="U1137" i="31"/>
  <c r="U842" i="31"/>
  <c r="U843" i="31"/>
  <c r="U1118" i="31"/>
  <c r="U1119" i="31"/>
  <c r="U1142" i="31"/>
  <c r="U1143" i="31"/>
  <c r="U1140" i="31"/>
  <c r="U1141" i="31"/>
  <c r="U1114" i="31"/>
  <c r="U1115" i="31"/>
  <c r="U1110" i="31"/>
  <c r="U1111" i="31"/>
  <c r="U1122" i="31"/>
  <c r="U1123" i="31"/>
  <c r="U1108" i="31"/>
  <c r="U1109" i="31"/>
  <c r="U1098" i="31"/>
  <c r="U1099" i="31"/>
  <c r="U1112" i="31"/>
  <c r="U1113" i="31"/>
  <c r="U1124" i="31"/>
  <c r="U1125" i="31"/>
  <c r="U1102" i="31"/>
  <c r="U1103" i="31"/>
  <c r="U1120" i="31"/>
  <c r="U1121" i="31"/>
  <c r="U1134" i="31"/>
  <c r="U1135" i="31"/>
  <c r="U1116" i="31"/>
  <c r="U1117" i="31"/>
  <c r="U1126" i="31"/>
  <c r="U1127" i="31"/>
  <c r="U1130" i="31"/>
  <c r="U1131" i="31"/>
  <c r="U1138" i="31"/>
  <c r="U1139" i="31"/>
  <c r="U1144" i="31"/>
  <c r="U1145" i="31"/>
  <c r="U1132" i="31"/>
  <c r="U1133" i="31"/>
  <c r="U1104" i="31"/>
  <c r="U1105" i="31"/>
  <c r="U1128" i="31"/>
  <c r="U1129" i="31"/>
  <c r="U840" i="31"/>
  <c r="DF151" i="30" l="1"/>
  <c r="DE151" i="30"/>
  <c r="DD151" i="30"/>
  <c r="DC151" i="30"/>
  <c r="DB151" i="30"/>
  <c r="DA151" i="30"/>
  <c r="CZ151" i="30"/>
  <c r="CY151" i="30"/>
  <c r="CX151" i="30"/>
  <c r="CW151" i="30"/>
  <c r="CV151" i="30"/>
  <c r="CU151" i="30"/>
  <c r="CT151" i="30"/>
  <c r="CS151" i="30"/>
  <c r="CR151" i="30"/>
  <c r="CQ151" i="30"/>
  <c r="CP151" i="30"/>
  <c r="CO151" i="30"/>
  <c r="CN151" i="30"/>
  <c r="CE151" i="30"/>
  <c r="CD151" i="30"/>
  <c r="CC151" i="30"/>
  <c r="BD151" i="30"/>
  <c r="BC151" i="30"/>
  <c r="BB151" i="30"/>
  <c r="AC151" i="30"/>
  <c r="AB151" i="30"/>
  <c r="AA151" i="30"/>
  <c r="D151" i="30"/>
  <c r="A151" i="30"/>
  <c r="B151" i="30"/>
  <c r="A152" i="30"/>
  <c r="B152" i="30"/>
  <c r="C152" i="30"/>
  <c r="D152" i="30"/>
  <c r="E152" i="30"/>
  <c r="F152" i="30"/>
  <c r="G152" i="30"/>
  <c r="H152" i="30"/>
  <c r="I152" i="30"/>
  <c r="J152" i="30"/>
  <c r="K152" i="30"/>
  <c r="L152" i="30"/>
  <c r="M152" i="30"/>
  <c r="N152" i="30"/>
  <c r="O152" i="30"/>
  <c r="P152" i="30"/>
  <c r="Q152" i="30"/>
  <c r="R152" i="30"/>
  <c r="S152" i="30"/>
  <c r="T152" i="30"/>
  <c r="U152" i="30"/>
  <c r="V152" i="30"/>
  <c r="W152" i="30"/>
  <c r="X152" i="30"/>
  <c r="Y152" i="30"/>
  <c r="Z152" i="30"/>
  <c r="AA152" i="30"/>
  <c r="AB152" i="30"/>
  <c r="AC152" i="30"/>
  <c r="AD152" i="30"/>
  <c r="AE152" i="30"/>
  <c r="AF152" i="30"/>
  <c r="AG152" i="30"/>
  <c r="AH152" i="30"/>
  <c r="AI152" i="30"/>
  <c r="AJ152" i="30"/>
  <c r="AK152" i="30"/>
  <c r="AL152" i="30"/>
  <c r="AM152" i="30"/>
  <c r="AN152" i="30"/>
  <c r="AO152" i="30"/>
  <c r="AP152" i="30"/>
  <c r="AQ152" i="30"/>
  <c r="AR152" i="30"/>
  <c r="AS152" i="30"/>
  <c r="AT152" i="30"/>
  <c r="AU152" i="30"/>
  <c r="AV152" i="30"/>
  <c r="AW152" i="30"/>
  <c r="AX152" i="30"/>
  <c r="AY152" i="30"/>
  <c r="AZ152" i="30"/>
  <c r="BA152" i="30"/>
  <c r="BB152" i="30"/>
  <c r="BC152" i="30"/>
  <c r="BD152" i="30"/>
  <c r="BE152" i="30"/>
  <c r="BF152" i="30"/>
  <c r="BG152" i="30"/>
  <c r="BH152" i="30"/>
  <c r="BI152" i="30"/>
  <c r="BJ152" i="30"/>
  <c r="BK152" i="30"/>
  <c r="BL152" i="30"/>
  <c r="BM152" i="30"/>
  <c r="BN152" i="30"/>
  <c r="BO152" i="30"/>
  <c r="BP152" i="30"/>
  <c r="BQ152" i="30"/>
  <c r="BR152" i="30"/>
  <c r="BS152" i="30"/>
  <c r="BT152" i="30"/>
  <c r="BU152" i="30"/>
  <c r="BV152" i="30"/>
  <c r="BW152" i="30"/>
  <c r="BX152" i="30"/>
  <c r="BY152" i="30"/>
  <c r="BZ152" i="30"/>
  <c r="CA152" i="30"/>
  <c r="CB152" i="30"/>
  <c r="CC152" i="30"/>
  <c r="CD152" i="30"/>
  <c r="CE152" i="30"/>
  <c r="CF152" i="30"/>
  <c r="CG152" i="30"/>
  <c r="CH152" i="30"/>
  <c r="CI152" i="30"/>
  <c r="CJ152" i="30"/>
  <c r="CK152" i="30"/>
  <c r="CL152" i="30"/>
  <c r="CM152" i="30"/>
  <c r="CN152" i="30"/>
  <c r="CO152" i="30"/>
  <c r="CP152" i="30"/>
  <c r="CQ152" i="30"/>
  <c r="CR152" i="30"/>
  <c r="CS152" i="30"/>
  <c r="CT152" i="30"/>
  <c r="CU152" i="30"/>
  <c r="CV152" i="30"/>
  <c r="CW152" i="30"/>
  <c r="CX152" i="30"/>
  <c r="CY152" i="30"/>
  <c r="CZ152" i="30"/>
  <c r="DA152" i="30"/>
  <c r="DB152" i="30"/>
  <c r="DC152" i="30"/>
  <c r="DD152" i="30"/>
  <c r="DE152" i="30"/>
  <c r="DF152" i="30"/>
  <c r="DG152" i="30"/>
  <c r="A153" i="30"/>
  <c r="B153" i="30"/>
  <c r="C153" i="30"/>
  <c r="D153" i="30"/>
  <c r="E153" i="30"/>
  <c r="F153" i="30"/>
  <c r="G153" i="30"/>
  <c r="H153" i="30"/>
  <c r="I153" i="30"/>
  <c r="J153" i="30"/>
  <c r="K153" i="30"/>
  <c r="L153" i="30"/>
  <c r="M153" i="30"/>
  <c r="N153" i="30"/>
  <c r="O153" i="30"/>
  <c r="P153" i="30"/>
  <c r="Q153" i="30"/>
  <c r="R153" i="30"/>
  <c r="S153" i="30"/>
  <c r="T153" i="30"/>
  <c r="U153" i="30"/>
  <c r="V153" i="30"/>
  <c r="W153" i="30"/>
  <c r="X153" i="30"/>
  <c r="Y153" i="30"/>
  <c r="Z153" i="30"/>
  <c r="AA153" i="30"/>
  <c r="AB153" i="30"/>
  <c r="AC153" i="30"/>
  <c r="AD153" i="30"/>
  <c r="AE153" i="30"/>
  <c r="AF153" i="30"/>
  <c r="AG153" i="30"/>
  <c r="AH153" i="30"/>
  <c r="AI153" i="30"/>
  <c r="AJ153" i="30"/>
  <c r="AK153" i="30"/>
  <c r="AL153" i="30"/>
  <c r="AM153" i="30"/>
  <c r="AN153" i="30"/>
  <c r="AO153" i="30"/>
  <c r="AP153" i="30"/>
  <c r="AQ153" i="30"/>
  <c r="AR153" i="30"/>
  <c r="AS153" i="30"/>
  <c r="AT153" i="30"/>
  <c r="AU153" i="30"/>
  <c r="AV153" i="30"/>
  <c r="AW153" i="30"/>
  <c r="AX153" i="30"/>
  <c r="AY153" i="30"/>
  <c r="AZ153" i="30"/>
  <c r="BA153" i="30"/>
  <c r="BB153" i="30"/>
  <c r="BC153" i="30"/>
  <c r="BD153" i="30"/>
  <c r="BE153" i="30"/>
  <c r="BF153" i="30"/>
  <c r="BG153" i="30"/>
  <c r="BH153" i="30"/>
  <c r="BI153" i="30"/>
  <c r="BJ153" i="30"/>
  <c r="BK153" i="30"/>
  <c r="BL153" i="30"/>
  <c r="BM153" i="30"/>
  <c r="BN153" i="30"/>
  <c r="BO153" i="30"/>
  <c r="BP153" i="30"/>
  <c r="BQ153" i="30"/>
  <c r="BR153" i="30"/>
  <c r="BS153" i="30"/>
  <c r="BT153" i="30"/>
  <c r="BU153" i="30"/>
  <c r="BV153" i="30"/>
  <c r="BW153" i="30"/>
  <c r="BX153" i="30"/>
  <c r="BY153" i="30"/>
  <c r="BZ153" i="30"/>
  <c r="CA153" i="30"/>
  <c r="CB153" i="30"/>
  <c r="CC153" i="30"/>
  <c r="CD153" i="30"/>
  <c r="CE153" i="30"/>
  <c r="CF153" i="30"/>
  <c r="CG153" i="30"/>
  <c r="CH153" i="30"/>
  <c r="CI153" i="30"/>
  <c r="CJ153" i="30"/>
  <c r="CK153" i="30"/>
  <c r="CL153" i="30"/>
  <c r="CM153" i="30"/>
  <c r="CN153" i="30"/>
  <c r="CO153" i="30"/>
  <c r="CP153" i="30"/>
  <c r="CQ153" i="30"/>
  <c r="CR153" i="30"/>
  <c r="CS153" i="30"/>
  <c r="CT153" i="30"/>
  <c r="CU153" i="30"/>
  <c r="CV153" i="30"/>
  <c r="CW153" i="30"/>
  <c r="CX153" i="30"/>
  <c r="CY153" i="30"/>
  <c r="CZ153" i="30"/>
  <c r="DA153" i="30"/>
  <c r="DB153" i="30"/>
  <c r="DC153" i="30"/>
  <c r="DD153" i="30"/>
  <c r="DE153" i="30"/>
  <c r="DF153" i="30"/>
  <c r="DG153" i="30"/>
  <c r="DH153" i="30"/>
  <c r="A154" i="30"/>
  <c r="B154" i="30"/>
  <c r="DD154" i="30"/>
  <c r="DE154" i="30"/>
  <c r="DF154" i="30"/>
  <c r="DG154" i="30"/>
  <c r="DH154" i="30"/>
  <c r="A155" i="30"/>
  <c r="B155" i="30"/>
  <c r="C155" i="30"/>
  <c r="D155" i="30"/>
  <c r="E155" i="30"/>
  <c r="F155" i="30"/>
  <c r="G155" i="30"/>
  <c r="H155" i="30"/>
  <c r="I155" i="30"/>
  <c r="J155" i="30"/>
  <c r="K155" i="30"/>
  <c r="L155" i="30"/>
  <c r="M155" i="30"/>
  <c r="N155" i="30"/>
  <c r="O155" i="30"/>
  <c r="P155" i="30"/>
  <c r="Q155" i="30"/>
  <c r="R155" i="30"/>
  <c r="S155" i="30"/>
  <c r="T155" i="30"/>
  <c r="U155" i="30"/>
  <c r="V155" i="30"/>
  <c r="W155" i="30"/>
  <c r="X155" i="30"/>
  <c r="Y155" i="30"/>
  <c r="Z155" i="30"/>
  <c r="AA155" i="30"/>
  <c r="AB155" i="30"/>
  <c r="AC155" i="30"/>
  <c r="AD155" i="30"/>
  <c r="AE155" i="30"/>
  <c r="AF155" i="30"/>
  <c r="AG155" i="30"/>
  <c r="AH155" i="30"/>
  <c r="AI155" i="30"/>
  <c r="AJ155" i="30"/>
  <c r="AK155" i="30"/>
  <c r="AL155" i="30"/>
  <c r="AM155" i="30"/>
  <c r="AN155" i="30"/>
  <c r="AO155" i="30"/>
  <c r="AP155" i="30"/>
  <c r="AQ155" i="30"/>
  <c r="AR155" i="30"/>
  <c r="AS155" i="30"/>
  <c r="AT155" i="30"/>
  <c r="AU155" i="30"/>
  <c r="AV155" i="30"/>
  <c r="AW155" i="30"/>
  <c r="AX155" i="30"/>
  <c r="AY155" i="30"/>
  <c r="AZ155" i="30"/>
  <c r="BA155" i="30"/>
  <c r="BB155" i="30"/>
  <c r="BC155" i="30"/>
  <c r="BD155" i="30"/>
  <c r="BE155" i="30"/>
  <c r="BF155" i="30"/>
  <c r="BG155" i="30"/>
  <c r="BH155" i="30"/>
  <c r="BI155" i="30"/>
  <c r="BJ155" i="30"/>
  <c r="BK155" i="30"/>
  <c r="BL155" i="30"/>
  <c r="BM155" i="30"/>
  <c r="BN155" i="30"/>
  <c r="BO155" i="30"/>
  <c r="BP155" i="30"/>
  <c r="BQ155" i="30"/>
  <c r="BR155" i="30"/>
  <c r="BS155" i="30"/>
  <c r="BT155" i="30"/>
  <c r="BU155" i="30"/>
  <c r="BV155" i="30"/>
  <c r="BW155" i="30"/>
  <c r="BX155" i="30"/>
  <c r="BY155" i="30"/>
  <c r="BZ155" i="30"/>
  <c r="CA155" i="30"/>
  <c r="CB155" i="30"/>
  <c r="CC155" i="30"/>
  <c r="CD155" i="30"/>
  <c r="CE155" i="30"/>
  <c r="CF155" i="30"/>
  <c r="CG155" i="30"/>
  <c r="CH155" i="30"/>
  <c r="CI155" i="30"/>
  <c r="CJ155" i="30"/>
  <c r="CK155" i="30"/>
  <c r="CL155" i="30"/>
  <c r="CM155" i="30"/>
  <c r="CN155" i="30"/>
  <c r="CO155" i="30"/>
  <c r="CP155" i="30"/>
  <c r="CQ155" i="30"/>
  <c r="CR155" i="30"/>
  <c r="CS155" i="30"/>
  <c r="CT155" i="30"/>
  <c r="CU155" i="30"/>
  <c r="CV155" i="30"/>
  <c r="CW155" i="30"/>
  <c r="CX155" i="30"/>
  <c r="CY155" i="30"/>
  <c r="CZ155" i="30"/>
  <c r="DA155" i="30"/>
  <c r="DB155" i="30"/>
  <c r="DC155" i="30"/>
  <c r="DD155" i="30"/>
  <c r="DE155" i="30"/>
  <c r="DF155" i="30"/>
  <c r="DG155" i="30"/>
  <c r="DH155" i="30"/>
  <c r="A156" i="30"/>
  <c r="B156" i="30"/>
  <c r="C156" i="30"/>
  <c r="D156" i="30"/>
  <c r="E156" i="30"/>
  <c r="F156" i="30"/>
  <c r="G156" i="30"/>
  <c r="H156" i="30"/>
  <c r="I156" i="30"/>
  <c r="J156" i="30"/>
  <c r="K156" i="30"/>
  <c r="L156" i="30"/>
  <c r="M156" i="30"/>
  <c r="N156" i="30"/>
  <c r="O156" i="30"/>
  <c r="P156" i="30"/>
  <c r="Q156" i="30"/>
  <c r="R156" i="30"/>
  <c r="S156" i="30"/>
  <c r="T156" i="30"/>
  <c r="U156" i="30"/>
  <c r="V156" i="30"/>
  <c r="W156" i="30"/>
  <c r="X156" i="30"/>
  <c r="Y156" i="30"/>
  <c r="Z156" i="30"/>
  <c r="AA156" i="30"/>
  <c r="AB156" i="30"/>
  <c r="AC156" i="30"/>
  <c r="AD156" i="30"/>
  <c r="AE156" i="30"/>
  <c r="AF156" i="30"/>
  <c r="AG156" i="30"/>
  <c r="AH156" i="30"/>
  <c r="AI156" i="30"/>
  <c r="AJ156" i="30"/>
  <c r="AK156" i="30"/>
  <c r="AL156" i="30"/>
  <c r="AM156" i="30"/>
  <c r="AN156" i="30"/>
  <c r="AO156" i="30"/>
  <c r="AP156" i="30"/>
  <c r="AQ156" i="30"/>
  <c r="AR156" i="30"/>
  <c r="AS156" i="30"/>
  <c r="AT156" i="30"/>
  <c r="AU156" i="30"/>
  <c r="AV156" i="30"/>
  <c r="AW156" i="30"/>
  <c r="AX156" i="30"/>
  <c r="AY156" i="30"/>
  <c r="AZ156" i="30"/>
  <c r="BA156" i="30"/>
  <c r="BB156" i="30"/>
  <c r="BC156" i="30"/>
  <c r="BD156" i="30"/>
  <c r="BE156" i="30"/>
  <c r="BF156" i="30"/>
  <c r="BG156" i="30"/>
  <c r="BH156" i="30"/>
  <c r="BI156" i="30"/>
  <c r="BJ156" i="30"/>
  <c r="BK156" i="30"/>
  <c r="BL156" i="30"/>
  <c r="BM156" i="30"/>
  <c r="BN156" i="30"/>
  <c r="BO156" i="30"/>
  <c r="BP156" i="30"/>
  <c r="BQ156" i="30"/>
  <c r="BR156" i="30"/>
  <c r="BS156" i="30"/>
  <c r="BT156" i="30"/>
  <c r="BU156" i="30"/>
  <c r="BV156" i="30"/>
  <c r="BW156" i="30"/>
  <c r="BX156" i="30"/>
  <c r="BY156" i="30"/>
  <c r="BZ156" i="30"/>
  <c r="CA156" i="30"/>
  <c r="CB156" i="30"/>
  <c r="CC156" i="30"/>
  <c r="CD156" i="30"/>
  <c r="CE156" i="30"/>
  <c r="CF156" i="30"/>
  <c r="CG156" i="30"/>
  <c r="CH156" i="30"/>
  <c r="CI156" i="30"/>
  <c r="CJ156" i="30"/>
  <c r="CK156" i="30"/>
  <c r="CL156" i="30"/>
  <c r="CM156" i="30"/>
  <c r="CN156" i="30"/>
  <c r="CO156" i="30"/>
  <c r="CP156" i="30"/>
  <c r="CQ156" i="30"/>
  <c r="CR156" i="30"/>
  <c r="CS156" i="30"/>
  <c r="CT156" i="30"/>
  <c r="CU156" i="30"/>
  <c r="CV156" i="30"/>
  <c r="CW156" i="30"/>
  <c r="CX156" i="30"/>
  <c r="CY156" i="30"/>
  <c r="CZ156" i="30"/>
  <c r="DA156" i="30"/>
  <c r="DB156" i="30"/>
  <c r="DC156" i="30"/>
  <c r="DD156" i="30"/>
  <c r="DE156" i="30"/>
  <c r="DF156" i="30"/>
  <c r="DG156" i="30"/>
  <c r="DH156" i="30"/>
  <c r="A157" i="30"/>
  <c r="B157" i="30"/>
  <c r="C157" i="30"/>
  <c r="D157" i="30"/>
  <c r="E157" i="30"/>
  <c r="F157" i="30"/>
  <c r="G157" i="30"/>
  <c r="H157" i="30"/>
  <c r="I157" i="30"/>
  <c r="J157" i="30"/>
  <c r="K157" i="30"/>
  <c r="L157" i="30"/>
  <c r="M157" i="30"/>
  <c r="N157" i="30"/>
  <c r="O157" i="30"/>
  <c r="P157" i="30"/>
  <c r="Q157" i="30"/>
  <c r="R157" i="30"/>
  <c r="S157" i="30"/>
  <c r="T157" i="30"/>
  <c r="U157" i="30"/>
  <c r="V157" i="30"/>
  <c r="W157" i="30"/>
  <c r="X157" i="30"/>
  <c r="Y157" i="30"/>
  <c r="Z157" i="30"/>
  <c r="AA157" i="30"/>
  <c r="AB157" i="30"/>
  <c r="AC157" i="30"/>
  <c r="AD157" i="30"/>
  <c r="AE157" i="30"/>
  <c r="AF157" i="30"/>
  <c r="AG157" i="30"/>
  <c r="AH157" i="30"/>
  <c r="AI157" i="30"/>
  <c r="AJ157" i="30"/>
  <c r="AK157" i="30"/>
  <c r="AL157" i="30"/>
  <c r="AM157" i="30"/>
  <c r="AN157" i="30"/>
  <c r="AO157" i="30"/>
  <c r="AP157" i="30"/>
  <c r="AQ157" i="30"/>
  <c r="AR157" i="30"/>
  <c r="AS157" i="30"/>
  <c r="AT157" i="30"/>
  <c r="AU157" i="30"/>
  <c r="AV157" i="30"/>
  <c r="AW157" i="30"/>
  <c r="AX157" i="30"/>
  <c r="AY157" i="30"/>
  <c r="AZ157" i="30"/>
  <c r="BA157" i="30"/>
  <c r="BB157" i="30"/>
  <c r="BC157" i="30"/>
  <c r="BD157" i="30"/>
  <c r="BE157" i="30"/>
  <c r="BF157" i="30"/>
  <c r="BG157" i="30"/>
  <c r="BH157" i="30"/>
  <c r="BI157" i="30"/>
  <c r="BJ157" i="30"/>
  <c r="BK157" i="30"/>
  <c r="BL157" i="30"/>
  <c r="BM157" i="30"/>
  <c r="BN157" i="30"/>
  <c r="BO157" i="30"/>
  <c r="BP157" i="30"/>
  <c r="BQ157" i="30"/>
  <c r="BR157" i="30"/>
  <c r="BS157" i="30"/>
  <c r="BT157" i="30"/>
  <c r="BU157" i="30"/>
  <c r="BV157" i="30"/>
  <c r="BW157" i="30"/>
  <c r="BX157" i="30"/>
  <c r="BY157" i="30"/>
  <c r="BZ157" i="30"/>
  <c r="CA157" i="30"/>
  <c r="CB157" i="30"/>
  <c r="CC157" i="30"/>
  <c r="CD157" i="30"/>
  <c r="CE157" i="30"/>
  <c r="CF157" i="30"/>
  <c r="CG157" i="30"/>
  <c r="CH157" i="30"/>
  <c r="CI157" i="30"/>
  <c r="CJ157" i="30"/>
  <c r="CK157" i="30"/>
  <c r="CL157" i="30"/>
  <c r="CM157" i="30"/>
  <c r="CN157" i="30"/>
  <c r="CO157" i="30"/>
  <c r="CP157" i="30"/>
  <c r="CQ157" i="30"/>
  <c r="CR157" i="30"/>
  <c r="CS157" i="30"/>
  <c r="CT157" i="30"/>
  <c r="CU157" i="30"/>
  <c r="CV157" i="30"/>
  <c r="CW157" i="30"/>
  <c r="CX157" i="30"/>
  <c r="CY157" i="30"/>
  <c r="CZ157" i="30"/>
  <c r="DA157" i="30"/>
  <c r="DB157" i="30"/>
  <c r="DC157" i="30"/>
  <c r="DD157" i="30"/>
  <c r="DE157" i="30"/>
  <c r="DF157" i="30"/>
  <c r="DG157" i="30"/>
  <c r="DH157" i="30"/>
  <c r="A158" i="30"/>
  <c r="B158" i="30"/>
  <c r="C158" i="30"/>
  <c r="D158" i="30"/>
  <c r="E158" i="30"/>
  <c r="F158" i="30"/>
  <c r="G158" i="30"/>
  <c r="H158" i="30"/>
  <c r="I158" i="30"/>
  <c r="J158" i="30"/>
  <c r="K158" i="30"/>
  <c r="L158" i="30"/>
  <c r="M158" i="30"/>
  <c r="N158" i="30"/>
  <c r="O158" i="30"/>
  <c r="P158" i="30"/>
  <c r="Q158" i="30"/>
  <c r="R158" i="30"/>
  <c r="S158" i="30"/>
  <c r="T158" i="30"/>
  <c r="U158" i="30"/>
  <c r="V158" i="30"/>
  <c r="W158" i="30"/>
  <c r="X158" i="30"/>
  <c r="Y158" i="30"/>
  <c r="Z158" i="30"/>
  <c r="AA158" i="30"/>
  <c r="AB158" i="30"/>
  <c r="AC158" i="30"/>
  <c r="AD158" i="30"/>
  <c r="AE158" i="30"/>
  <c r="AF158" i="30"/>
  <c r="AG158" i="30"/>
  <c r="AH158" i="30"/>
  <c r="AI158" i="30"/>
  <c r="AJ158" i="30"/>
  <c r="AK158" i="30"/>
  <c r="AL158" i="30"/>
  <c r="AM158" i="30"/>
  <c r="AN158" i="30"/>
  <c r="AO158" i="30"/>
  <c r="AP158" i="30"/>
  <c r="AQ158" i="30"/>
  <c r="AR158" i="30"/>
  <c r="AS158" i="30"/>
  <c r="AT158" i="30"/>
  <c r="AU158" i="30"/>
  <c r="AV158" i="30"/>
  <c r="AW158" i="30"/>
  <c r="AX158" i="30"/>
  <c r="AY158" i="30"/>
  <c r="AZ158" i="30"/>
  <c r="BA158" i="30"/>
  <c r="BB158" i="30"/>
  <c r="BC158" i="30"/>
  <c r="BD158" i="30"/>
  <c r="BE158" i="30"/>
  <c r="BF158" i="30"/>
  <c r="BG158" i="30"/>
  <c r="BH158" i="30"/>
  <c r="BI158" i="30"/>
  <c r="BJ158" i="30"/>
  <c r="BK158" i="30"/>
  <c r="BL158" i="30"/>
  <c r="BM158" i="30"/>
  <c r="BN158" i="30"/>
  <c r="BO158" i="30"/>
  <c r="BP158" i="30"/>
  <c r="BQ158" i="30"/>
  <c r="BR158" i="30"/>
  <c r="BS158" i="30"/>
  <c r="BT158" i="30"/>
  <c r="BU158" i="30"/>
  <c r="BV158" i="30"/>
  <c r="BW158" i="30"/>
  <c r="BX158" i="30"/>
  <c r="BY158" i="30"/>
  <c r="BZ158" i="30"/>
  <c r="CA158" i="30"/>
  <c r="CB158" i="30"/>
  <c r="CC158" i="30"/>
  <c r="CD158" i="30"/>
  <c r="CE158" i="30"/>
  <c r="CF158" i="30"/>
  <c r="CG158" i="30"/>
  <c r="CH158" i="30"/>
  <c r="CI158" i="30"/>
  <c r="CJ158" i="30"/>
  <c r="CK158" i="30"/>
  <c r="CL158" i="30"/>
  <c r="CM158" i="30"/>
  <c r="CN158" i="30"/>
  <c r="CO158" i="30"/>
  <c r="CP158" i="30"/>
  <c r="CQ158" i="30"/>
  <c r="CR158" i="30"/>
  <c r="CS158" i="30"/>
  <c r="CT158" i="30"/>
  <c r="CU158" i="30"/>
  <c r="CV158" i="30"/>
  <c r="CW158" i="30"/>
  <c r="CX158" i="30"/>
  <c r="CY158" i="30"/>
  <c r="CZ158" i="30"/>
  <c r="DA158" i="30"/>
  <c r="DB158" i="30"/>
  <c r="DC158" i="30"/>
  <c r="DD158" i="30"/>
  <c r="DE158" i="30"/>
  <c r="DF158" i="30"/>
  <c r="DG158" i="30"/>
  <c r="DH158" i="30"/>
  <c r="A159" i="30"/>
  <c r="B159" i="30"/>
  <c r="C159" i="30"/>
  <c r="D159" i="30"/>
  <c r="E159" i="30"/>
  <c r="F159" i="30"/>
  <c r="G159" i="30"/>
  <c r="H159" i="30"/>
  <c r="I159" i="30"/>
  <c r="J159" i="30"/>
  <c r="K159" i="30"/>
  <c r="L159" i="30"/>
  <c r="M159" i="30"/>
  <c r="N159" i="30"/>
  <c r="O159" i="30"/>
  <c r="P159" i="30"/>
  <c r="Q159" i="30"/>
  <c r="R159" i="30"/>
  <c r="S159" i="30"/>
  <c r="T159" i="30"/>
  <c r="U159" i="30"/>
  <c r="V159" i="30"/>
  <c r="W159" i="30"/>
  <c r="X159" i="30"/>
  <c r="Y159" i="30"/>
  <c r="Z159" i="30"/>
  <c r="AA159" i="30"/>
  <c r="AB159" i="30"/>
  <c r="AC159" i="30"/>
  <c r="AD159" i="30"/>
  <c r="AE159" i="30"/>
  <c r="AF159" i="30"/>
  <c r="AG159" i="30"/>
  <c r="AH159" i="30"/>
  <c r="AI159" i="30"/>
  <c r="AJ159" i="30"/>
  <c r="AK159" i="30"/>
  <c r="AL159" i="30"/>
  <c r="AM159" i="30"/>
  <c r="AN159" i="30"/>
  <c r="AO159" i="30"/>
  <c r="AP159" i="30"/>
  <c r="AQ159" i="30"/>
  <c r="AR159" i="30"/>
  <c r="AS159" i="30"/>
  <c r="AT159" i="30"/>
  <c r="AU159" i="30"/>
  <c r="AV159" i="30"/>
  <c r="AW159" i="30"/>
  <c r="AX159" i="30"/>
  <c r="AY159" i="30"/>
  <c r="AZ159" i="30"/>
  <c r="BA159" i="30"/>
  <c r="BB159" i="30"/>
  <c r="BC159" i="30"/>
  <c r="BD159" i="30"/>
  <c r="BE159" i="30"/>
  <c r="BF159" i="30"/>
  <c r="BG159" i="30"/>
  <c r="BH159" i="30"/>
  <c r="BI159" i="30"/>
  <c r="BJ159" i="30"/>
  <c r="BK159" i="30"/>
  <c r="BL159" i="30"/>
  <c r="BM159" i="30"/>
  <c r="BN159" i="30"/>
  <c r="BO159" i="30"/>
  <c r="BP159" i="30"/>
  <c r="BQ159" i="30"/>
  <c r="BR159" i="30"/>
  <c r="BS159" i="30"/>
  <c r="BT159" i="30"/>
  <c r="BU159" i="30"/>
  <c r="BV159" i="30"/>
  <c r="BW159" i="30"/>
  <c r="BX159" i="30"/>
  <c r="BY159" i="30"/>
  <c r="BZ159" i="30"/>
  <c r="CA159" i="30"/>
  <c r="CB159" i="30"/>
  <c r="CC159" i="30"/>
  <c r="CD159" i="30"/>
  <c r="CE159" i="30"/>
  <c r="CF159" i="30"/>
  <c r="CG159" i="30"/>
  <c r="CH159" i="30"/>
  <c r="CI159" i="30"/>
  <c r="CJ159" i="30"/>
  <c r="CK159" i="30"/>
  <c r="CL159" i="30"/>
  <c r="CM159" i="30"/>
  <c r="CN159" i="30"/>
  <c r="CO159" i="30"/>
  <c r="CP159" i="30"/>
  <c r="CQ159" i="30"/>
  <c r="CR159" i="30"/>
  <c r="CS159" i="30"/>
  <c r="CT159" i="30"/>
  <c r="CU159" i="30"/>
  <c r="CV159" i="30"/>
  <c r="CW159" i="30"/>
  <c r="CX159" i="30"/>
  <c r="CY159" i="30"/>
  <c r="CZ159" i="30"/>
  <c r="DA159" i="30"/>
  <c r="DB159" i="30"/>
  <c r="DC159" i="30"/>
  <c r="DD159" i="30"/>
  <c r="DE159" i="30"/>
  <c r="DF159" i="30"/>
  <c r="DG159" i="30"/>
  <c r="DH159" i="30"/>
  <c r="A160" i="30"/>
  <c r="B160" i="30"/>
  <c r="C160" i="30"/>
  <c r="D160" i="30"/>
  <c r="E160" i="30"/>
  <c r="F160" i="30"/>
  <c r="G160" i="30"/>
  <c r="H160" i="30"/>
  <c r="I160" i="30"/>
  <c r="J160" i="30"/>
  <c r="K160" i="30"/>
  <c r="L160" i="30"/>
  <c r="M160" i="30"/>
  <c r="N160" i="30"/>
  <c r="O160" i="30"/>
  <c r="P160" i="30"/>
  <c r="Q160" i="30"/>
  <c r="R160" i="30"/>
  <c r="S160" i="30"/>
  <c r="T160" i="30"/>
  <c r="U160" i="30"/>
  <c r="V160" i="30"/>
  <c r="W160" i="30"/>
  <c r="X160" i="30"/>
  <c r="Y160" i="30"/>
  <c r="Z160" i="30"/>
  <c r="AA160" i="30"/>
  <c r="AB160" i="30"/>
  <c r="AC160" i="30"/>
  <c r="AD160" i="30"/>
  <c r="AE160" i="30"/>
  <c r="AF160" i="30"/>
  <c r="AG160" i="30"/>
  <c r="AH160" i="30"/>
  <c r="AI160" i="30"/>
  <c r="AJ160" i="30"/>
  <c r="AK160" i="30"/>
  <c r="AL160" i="30"/>
  <c r="AM160" i="30"/>
  <c r="AN160" i="30"/>
  <c r="AO160" i="30"/>
  <c r="AP160" i="30"/>
  <c r="AQ160" i="30"/>
  <c r="AR160" i="30"/>
  <c r="AS160" i="30"/>
  <c r="AT160" i="30"/>
  <c r="AU160" i="30"/>
  <c r="AV160" i="30"/>
  <c r="AW160" i="30"/>
  <c r="AX160" i="30"/>
  <c r="AY160" i="30"/>
  <c r="AZ160" i="30"/>
  <c r="BA160" i="30"/>
  <c r="BB160" i="30"/>
  <c r="BC160" i="30"/>
  <c r="BD160" i="30"/>
  <c r="BE160" i="30"/>
  <c r="BF160" i="30"/>
  <c r="BG160" i="30"/>
  <c r="BH160" i="30"/>
  <c r="BI160" i="30"/>
  <c r="BJ160" i="30"/>
  <c r="BK160" i="30"/>
  <c r="BL160" i="30"/>
  <c r="BM160" i="30"/>
  <c r="BN160" i="30"/>
  <c r="BO160" i="30"/>
  <c r="BP160" i="30"/>
  <c r="BQ160" i="30"/>
  <c r="BR160" i="30"/>
  <c r="BS160" i="30"/>
  <c r="BT160" i="30"/>
  <c r="BU160" i="30"/>
  <c r="BV160" i="30"/>
  <c r="BW160" i="30"/>
  <c r="BX160" i="30"/>
  <c r="BY160" i="30"/>
  <c r="BZ160" i="30"/>
  <c r="CA160" i="30"/>
  <c r="CB160" i="30"/>
  <c r="CC160" i="30"/>
  <c r="CD160" i="30"/>
  <c r="CE160" i="30"/>
  <c r="CF160" i="30"/>
  <c r="CG160" i="30"/>
  <c r="CH160" i="30"/>
  <c r="CI160" i="30"/>
  <c r="CJ160" i="30"/>
  <c r="CK160" i="30"/>
  <c r="CL160" i="30"/>
  <c r="CM160" i="30"/>
  <c r="CN160" i="30"/>
  <c r="CO160" i="30"/>
  <c r="CP160" i="30"/>
  <c r="CQ160" i="30"/>
  <c r="CR160" i="30"/>
  <c r="CS160" i="30"/>
  <c r="CT160" i="30"/>
  <c r="CU160" i="30"/>
  <c r="CV160" i="30"/>
  <c r="CW160" i="30"/>
  <c r="CX160" i="30"/>
  <c r="CY160" i="30"/>
  <c r="CZ160" i="30"/>
  <c r="DA160" i="30"/>
  <c r="DB160" i="30"/>
  <c r="DC160" i="30"/>
  <c r="DD160" i="30"/>
  <c r="DE160" i="30"/>
  <c r="DF160" i="30"/>
  <c r="DG160" i="30"/>
  <c r="DH160" i="30"/>
  <c r="A161" i="30"/>
  <c r="B161" i="30"/>
  <c r="C161" i="30"/>
  <c r="D161" i="30"/>
  <c r="E161" i="30"/>
  <c r="F161" i="30"/>
  <c r="G161" i="30"/>
  <c r="H161" i="30"/>
  <c r="I161" i="30"/>
  <c r="J161" i="30"/>
  <c r="K161" i="30"/>
  <c r="L161" i="30"/>
  <c r="M161" i="30"/>
  <c r="N161" i="30"/>
  <c r="O161" i="30"/>
  <c r="P161" i="30"/>
  <c r="Q161" i="30"/>
  <c r="R161" i="30"/>
  <c r="S161" i="30"/>
  <c r="T161" i="30"/>
  <c r="U161" i="30"/>
  <c r="V161" i="30"/>
  <c r="W161" i="30"/>
  <c r="X161" i="30"/>
  <c r="Y161" i="30"/>
  <c r="Z161" i="30"/>
  <c r="AA161" i="30"/>
  <c r="AB161" i="30"/>
  <c r="AC161" i="30"/>
  <c r="AD161" i="30"/>
  <c r="AE161" i="30"/>
  <c r="AF161" i="30"/>
  <c r="AG161" i="30"/>
  <c r="AH161" i="30"/>
  <c r="AI161" i="30"/>
  <c r="AJ161" i="30"/>
  <c r="AK161" i="30"/>
  <c r="AL161" i="30"/>
  <c r="AM161" i="30"/>
  <c r="AN161" i="30"/>
  <c r="AO161" i="30"/>
  <c r="AP161" i="30"/>
  <c r="AQ161" i="30"/>
  <c r="AR161" i="30"/>
  <c r="AS161" i="30"/>
  <c r="AT161" i="30"/>
  <c r="AU161" i="30"/>
  <c r="AV161" i="30"/>
  <c r="AW161" i="30"/>
  <c r="AX161" i="30"/>
  <c r="AY161" i="30"/>
  <c r="AZ161" i="30"/>
  <c r="BA161" i="30"/>
  <c r="BB161" i="30"/>
  <c r="BC161" i="30"/>
  <c r="BD161" i="30"/>
  <c r="BE161" i="30"/>
  <c r="BF161" i="30"/>
  <c r="BG161" i="30"/>
  <c r="BH161" i="30"/>
  <c r="BI161" i="30"/>
  <c r="BJ161" i="30"/>
  <c r="BK161" i="30"/>
  <c r="BL161" i="30"/>
  <c r="BM161" i="30"/>
  <c r="BN161" i="30"/>
  <c r="BO161" i="30"/>
  <c r="BP161" i="30"/>
  <c r="BQ161" i="30"/>
  <c r="BR161" i="30"/>
  <c r="BS161" i="30"/>
  <c r="BT161" i="30"/>
  <c r="BU161" i="30"/>
  <c r="BV161" i="30"/>
  <c r="BW161" i="30"/>
  <c r="BX161" i="30"/>
  <c r="BY161" i="30"/>
  <c r="BZ161" i="30"/>
  <c r="CA161" i="30"/>
  <c r="CB161" i="30"/>
  <c r="CC161" i="30"/>
  <c r="CD161" i="30"/>
  <c r="CE161" i="30"/>
  <c r="CF161" i="30"/>
  <c r="CG161" i="30"/>
  <c r="CH161" i="30"/>
  <c r="CI161" i="30"/>
  <c r="CJ161" i="30"/>
  <c r="CK161" i="30"/>
  <c r="CL161" i="30"/>
  <c r="CM161" i="30"/>
  <c r="CN161" i="30"/>
  <c r="CO161" i="30"/>
  <c r="CP161" i="30"/>
  <c r="CQ161" i="30"/>
  <c r="CR161" i="30"/>
  <c r="CS161" i="30"/>
  <c r="CT161" i="30"/>
  <c r="CU161" i="30"/>
  <c r="CV161" i="30"/>
  <c r="CW161" i="30"/>
  <c r="CX161" i="30"/>
  <c r="CY161" i="30"/>
  <c r="CZ161" i="30"/>
  <c r="DA161" i="30"/>
  <c r="DB161" i="30"/>
  <c r="DC161" i="30"/>
  <c r="DD161" i="30"/>
  <c r="DE161" i="30"/>
  <c r="DF161" i="30"/>
  <c r="DG161" i="30"/>
  <c r="DH161" i="30"/>
  <c r="A162" i="30"/>
  <c r="B162" i="30"/>
  <c r="C162" i="30"/>
  <c r="D162" i="30"/>
  <c r="E162" i="30"/>
  <c r="F162" i="30"/>
  <c r="G162" i="30"/>
  <c r="H162" i="30"/>
  <c r="I162" i="30"/>
  <c r="J162" i="30"/>
  <c r="K162" i="30"/>
  <c r="L162" i="30"/>
  <c r="M162" i="30"/>
  <c r="N162" i="30"/>
  <c r="O162" i="30"/>
  <c r="P162" i="30"/>
  <c r="Q162" i="30"/>
  <c r="R162" i="30"/>
  <c r="S162" i="30"/>
  <c r="T162" i="30"/>
  <c r="U162" i="30"/>
  <c r="V162" i="30"/>
  <c r="W162" i="30"/>
  <c r="X162" i="30"/>
  <c r="Y162" i="30"/>
  <c r="Z162" i="30"/>
  <c r="AA162" i="30"/>
  <c r="AB162" i="30"/>
  <c r="AC162" i="30"/>
  <c r="AD162" i="30"/>
  <c r="AE162" i="30"/>
  <c r="AF162" i="30"/>
  <c r="AG162" i="30"/>
  <c r="AH162" i="30"/>
  <c r="AI162" i="30"/>
  <c r="AJ162" i="30"/>
  <c r="AK162" i="30"/>
  <c r="AL162" i="30"/>
  <c r="AM162" i="30"/>
  <c r="AN162" i="30"/>
  <c r="AO162" i="30"/>
  <c r="AP162" i="30"/>
  <c r="AQ162" i="30"/>
  <c r="AR162" i="30"/>
  <c r="AS162" i="30"/>
  <c r="AT162" i="30"/>
  <c r="AU162" i="30"/>
  <c r="AV162" i="30"/>
  <c r="AW162" i="30"/>
  <c r="AX162" i="30"/>
  <c r="AY162" i="30"/>
  <c r="AZ162" i="30"/>
  <c r="BA162" i="30"/>
  <c r="BB162" i="30"/>
  <c r="BC162" i="30"/>
  <c r="BD162" i="30"/>
  <c r="BE162" i="30"/>
  <c r="BF162" i="30"/>
  <c r="BG162" i="30"/>
  <c r="BH162" i="30"/>
  <c r="BI162" i="30"/>
  <c r="BJ162" i="30"/>
  <c r="BK162" i="30"/>
  <c r="BL162" i="30"/>
  <c r="BM162" i="30"/>
  <c r="BN162" i="30"/>
  <c r="BO162" i="30"/>
  <c r="BP162" i="30"/>
  <c r="BQ162" i="30"/>
  <c r="BR162" i="30"/>
  <c r="BS162" i="30"/>
  <c r="BT162" i="30"/>
  <c r="BU162" i="30"/>
  <c r="BV162" i="30"/>
  <c r="BW162" i="30"/>
  <c r="BX162" i="30"/>
  <c r="BY162" i="30"/>
  <c r="BZ162" i="30"/>
  <c r="CA162" i="30"/>
  <c r="CB162" i="30"/>
  <c r="CC162" i="30"/>
  <c r="CD162" i="30"/>
  <c r="CE162" i="30"/>
  <c r="CF162" i="30"/>
  <c r="CG162" i="30"/>
  <c r="CH162" i="30"/>
  <c r="CI162" i="30"/>
  <c r="CJ162" i="30"/>
  <c r="CK162" i="30"/>
  <c r="CL162" i="30"/>
  <c r="CM162" i="30"/>
  <c r="CN162" i="30"/>
  <c r="CO162" i="30"/>
  <c r="CP162" i="30"/>
  <c r="CQ162" i="30"/>
  <c r="CR162" i="30"/>
  <c r="CS162" i="30"/>
  <c r="CT162" i="30"/>
  <c r="CU162" i="30"/>
  <c r="CV162" i="30"/>
  <c r="CW162" i="30"/>
  <c r="CX162" i="30"/>
  <c r="CY162" i="30"/>
  <c r="CZ162" i="30"/>
  <c r="DA162" i="30"/>
  <c r="DB162" i="30"/>
  <c r="DC162" i="30"/>
  <c r="DD162" i="30"/>
  <c r="DE162" i="30"/>
  <c r="DF162" i="30"/>
  <c r="DG162" i="30"/>
  <c r="DH162" i="30"/>
  <c r="A163" i="30"/>
  <c r="B163" i="30"/>
  <c r="C163" i="30"/>
  <c r="D163" i="30"/>
  <c r="E163" i="30"/>
  <c r="F163" i="30"/>
  <c r="G163" i="30"/>
  <c r="H163" i="30"/>
  <c r="I163" i="30"/>
  <c r="J163" i="30"/>
  <c r="K163" i="30"/>
  <c r="L163" i="30"/>
  <c r="M163" i="30"/>
  <c r="N163" i="30"/>
  <c r="O163" i="30"/>
  <c r="P163" i="30"/>
  <c r="Q163" i="30"/>
  <c r="R163" i="30"/>
  <c r="S163" i="30"/>
  <c r="T163" i="30"/>
  <c r="U163" i="30"/>
  <c r="V163" i="30"/>
  <c r="W163" i="30"/>
  <c r="X163" i="30"/>
  <c r="Y163" i="30"/>
  <c r="Z163" i="30"/>
  <c r="AA163" i="30"/>
  <c r="AB163" i="30"/>
  <c r="AC163" i="30"/>
  <c r="AD163" i="30"/>
  <c r="AE163" i="30"/>
  <c r="AF163" i="30"/>
  <c r="AG163" i="30"/>
  <c r="AH163" i="30"/>
  <c r="AI163" i="30"/>
  <c r="AJ163" i="30"/>
  <c r="AK163" i="30"/>
  <c r="AL163" i="30"/>
  <c r="AM163" i="30"/>
  <c r="AN163" i="30"/>
  <c r="AO163" i="30"/>
  <c r="AP163" i="30"/>
  <c r="AQ163" i="30"/>
  <c r="AR163" i="30"/>
  <c r="AS163" i="30"/>
  <c r="AT163" i="30"/>
  <c r="AU163" i="30"/>
  <c r="AV163" i="30"/>
  <c r="AW163" i="30"/>
  <c r="AX163" i="30"/>
  <c r="AY163" i="30"/>
  <c r="AZ163" i="30"/>
  <c r="BA163" i="30"/>
  <c r="BB163" i="30"/>
  <c r="BC163" i="30"/>
  <c r="BD163" i="30"/>
  <c r="BE163" i="30"/>
  <c r="BF163" i="30"/>
  <c r="BG163" i="30"/>
  <c r="BH163" i="30"/>
  <c r="BI163" i="30"/>
  <c r="BJ163" i="30"/>
  <c r="BK163" i="30"/>
  <c r="BL163" i="30"/>
  <c r="BM163" i="30"/>
  <c r="BN163" i="30"/>
  <c r="BO163" i="30"/>
  <c r="BP163" i="30"/>
  <c r="BQ163" i="30"/>
  <c r="BR163" i="30"/>
  <c r="BS163" i="30"/>
  <c r="BT163" i="30"/>
  <c r="BU163" i="30"/>
  <c r="BV163" i="30"/>
  <c r="BW163" i="30"/>
  <c r="BX163" i="30"/>
  <c r="BY163" i="30"/>
  <c r="BZ163" i="30"/>
  <c r="CA163" i="30"/>
  <c r="CB163" i="30"/>
  <c r="CC163" i="30"/>
  <c r="CD163" i="30"/>
  <c r="CE163" i="30"/>
  <c r="CF163" i="30"/>
  <c r="CG163" i="30"/>
  <c r="CH163" i="30"/>
  <c r="CI163" i="30"/>
  <c r="CJ163" i="30"/>
  <c r="CK163" i="30"/>
  <c r="CL163" i="30"/>
  <c r="CM163" i="30"/>
  <c r="CN163" i="30"/>
  <c r="CO163" i="30"/>
  <c r="CP163" i="30"/>
  <c r="CQ163" i="30"/>
  <c r="CR163" i="30"/>
  <c r="CS163" i="30"/>
  <c r="CT163" i="30"/>
  <c r="CU163" i="30"/>
  <c r="CV163" i="30"/>
  <c r="CW163" i="30"/>
  <c r="CX163" i="30"/>
  <c r="CY163" i="30"/>
  <c r="CZ163" i="30"/>
  <c r="DA163" i="30"/>
  <c r="DB163" i="30"/>
  <c r="DC163" i="30"/>
  <c r="DD163" i="30"/>
  <c r="DE163" i="30"/>
  <c r="DF163" i="30"/>
  <c r="DG163" i="30"/>
  <c r="DH163" i="30"/>
  <c r="A164" i="30"/>
  <c r="B164" i="30"/>
  <c r="C164" i="30"/>
  <c r="D164" i="30"/>
  <c r="E164" i="30"/>
  <c r="F164" i="30"/>
  <c r="G164" i="30"/>
  <c r="H164" i="30"/>
  <c r="I164" i="30"/>
  <c r="J164" i="30"/>
  <c r="K164" i="30"/>
  <c r="L164" i="30"/>
  <c r="M164" i="30"/>
  <c r="N164" i="30"/>
  <c r="O164" i="30"/>
  <c r="P164" i="30"/>
  <c r="Q164" i="30"/>
  <c r="R164" i="30"/>
  <c r="S164" i="30"/>
  <c r="T164" i="30"/>
  <c r="U164" i="30"/>
  <c r="V164" i="30"/>
  <c r="W164" i="30"/>
  <c r="X164" i="30"/>
  <c r="Y164" i="30"/>
  <c r="Z164" i="30"/>
  <c r="AA164" i="30"/>
  <c r="AB164" i="30"/>
  <c r="AC164" i="30"/>
  <c r="AD164" i="30"/>
  <c r="AE164" i="30"/>
  <c r="AF164" i="30"/>
  <c r="AG164" i="30"/>
  <c r="AH164" i="30"/>
  <c r="AI164" i="30"/>
  <c r="AJ164" i="30"/>
  <c r="AK164" i="30"/>
  <c r="AL164" i="30"/>
  <c r="AM164" i="30"/>
  <c r="AN164" i="30"/>
  <c r="AO164" i="30"/>
  <c r="AP164" i="30"/>
  <c r="AQ164" i="30"/>
  <c r="AR164" i="30"/>
  <c r="AS164" i="30"/>
  <c r="AT164" i="30"/>
  <c r="AU164" i="30"/>
  <c r="AV164" i="30"/>
  <c r="AW164" i="30"/>
  <c r="AX164" i="30"/>
  <c r="AY164" i="30"/>
  <c r="AZ164" i="30"/>
  <c r="BA164" i="30"/>
  <c r="BB164" i="30"/>
  <c r="BC164" i="30"/>
  <c r="BD164" i="30"/>
  <c r="BE164" i="30"/>
  <c r="BF164" i="30"/>
  <c r="BG164" i="30"/>
  <c r="BH164" i="30"/>
  <c r="BI164" i="30"/>
  <c r="BJ164" i="30"/>
  <c r="BK164" i="30"/>
  <c r="BL164" i="30"/>
  <c r="BM164" i="30"/>
  <c r="BN164" i="30"/>
  <c r="BO164" i="30"/>
  <c r="BP164" i="30"/>
  <c r="BQ164" i="30"/>
  <c r="BR164" i="30"/>
  <c r="BS164" i="30"/>
  <c r="BT164" i="30"/>
  <c r="BU164" i="30"/>
  <c r="BV164" i="30"/>
  <c r="BW164" i="30"/>
  <c r="BX164" i="30"/>
  <c r="BY164" i="30"/>
  <c r="BZ164" i="30"/>
  <c r="CA164" i="30"/>
  <c r="CB164" i="30"/>
  <c r="CC164" i="30"/>
  <c r="CD164" i="30"/>
  <c r="CE164" i="30"/>
  <c r="CF164" i="30"/>
  <c r="CG164" i="30"/>
  <c r="CH164" i="30"/>
  <c r="CI164" i="30"/>
  <c r="CJ164" i="30"/>
  <c r="CK164" i="30"/>
  <c r="CL164" i="30"/>
  <c r="CM164" i="30"/>
  <c r="CN164" i="30"/>
  <c r="CO164" i="30"/>
  <c r="CP164" i="30"/>
  <c r="CQ164" i="30"/>
  <c r="CR164" i="30"/>
  <c r="CS164" i="30"/>
  <c r="CT164" i="30"/>
  <c r="CU164" i="30"/>
  <c r="CV164" i="30"/>
  <c r="CW164" i="30"/>
  <c r="CX164" i="30"/>
  <c r="CY164" i="30"/>
  <c r="CZ164" i="30"/>
  <c r="DA164" i="30"/>
  <c r="DB164" i="30"/>
  <c r="DC164" i="30"/>
  <c r="DD164" i="30"/>
  <c r="DE164" i="30"/>
  <c r="DF164" i="30"/>
  <c r="DG164" i="30"/>
  <c r="DH164" i="30"/>
  <c r="A165" i="30"/>
  <c r="B165" i="30"/>
  <c r="C165" i="30"/>
  <c r="D165" i="30"/>
  <c r="E165" i="30"/>
  <c r="F165" i="30"/>
  <c r="G165" i="30"/>
  <c r="H165" i="30"/>
  <c r="I165" i="30"/>
  <c r="J165" i="30"/>
  <c r="K165" i="30"/>
  <c r="L165" i="30"/>
  <c r="M165" i="30"/>
  <c r="N165" i="30"/>
  <c r="O165" i="30"/>
  <c r="P165" i="30"/>
  <c r="Q165" i="30"/>
  <c r="R165" i="30"/>
  <c r="S165" i="30"/>
  <c r="T165" i="30"/>
  <c r="U165" i="30"/>
  <c r="V165" i="30"/>
  <c r="W165" i="30"/>
  <c r="X165" i="30"/>
  <c r="Y165" i="30"/>
  <c r="Z165" i="30"/>
  <c r="AA165" i="30"/>
  <c r="AB165" i="30"/>
  <c r="AC165" i="30"/>
  <c r="AD165" i="30"/>
  <c r="AE165" i="30"/>
  <c r="AF165" i="30"/>
  <c r="AG165" i="30"/>
  <c r="AH165" i="30"/>
  <c r="AI165" i="30"/>
  <c r="AJ165" i="30"/>
  <c r="AK165" i="30"/>
  <c r="AL165" i="30"/>
  <c r="AM165" i="30"/>
  <c r="AN165" i="30"/>
  <c r="AO165" i="30"/>
  <c r="AP165" i="30"/>
  <c r="AQ165" i="30"/>
  <c r="AR165" i="30"/>
  <c r="AS165" i="30"/>
  <c r="AT165" i="30"/>
  <c r="AU165" i="30"/>
  <c r="AV165" i="30"/>
  <c r="AW165" i="30"/>
  <c r="AX165" i="30"/>
  <c r="AY165" i="30"/>
  <c r="AZ165" i="30"/>
  <c r="BA165" i="30"/>
  <c r="BB165" i="30"/>
  <c r="BC165" i="30"/>
  <c r="BD165" i="30"/>
  <c r="BE165" i="30"/>
  <c r="BF165" i="30"/>
  <c r="BG165" i="30"/>
  <c r="BH165" i="30"/>
  <c r="BI165" i="30"/>
  <c r="BJ165" i="30"/>
  <c r="BK165" i="30"/>
  <c r="BL165" i="30"/>
  <c r="BM165" i="30"/>
  <c r="BN165" i="30"/>
  <c r="BO165" i="30"/>
  <c r="BP165" i="30"/>
  <c r="BQ165" i="30"/>
  <c r="BR165" i="30"/>
  <c r="BS165" i="30"/>
  <c r="BT165" i="30"/>
  <c r="BU165" i="30"/>
  <c r="BV165" i="30"/>
  <c r="BW165" i="30"/>
  <c r="BX165" i="30"/>
  <c r="BY165" i="30"/>
  <c r="BZ165" i="30"/>
  <c r="CA165" i="30"/>
  <c r="CB165" i="30"/>
  <c r="CC165" i="30"/>
  <c r="CD165" i="30"/>
  <c r="CE165" i="30"/>
  <c r="CF165" i="30"/>
  <c r="CG165" i="30"/>
  <c r="CH165" i="30"/>
  <c r="CI165" i="30"/>
  <c r="CJ165" i="30"/>
  <c r="CK165" i="30"/>
  <c r="CL165" i="30"/>
  <c r="CM165" i="30"/>
  <c r="CN165" i="30"/>
  <c r="CO165" i="30"/>
  <c r="CP165" i="30"/>
  <c r="CQ165" i="30"/>
  <c r="CR165" i="30"/>
  <c r="CS165" i="30"/>
  <c r="CT165" i="30"/>
  <c r="CU165" i="30"/>
  <c r="CV165" i="30"/>
  <c r="CW165" i="30"/>
  <c r="CX165" i="30"/>
  <c r="CY165" i="30"/>
  <c r="CZ165" i="30"/>
  <c r="DA165" i="30"/>
  <c r="DB165" i="30"/>
  <c r="DC165" i="30"/>
  <c r="DD165" i="30"/>
  <c r="DE165" i="30"/>
  <c r="DF165" i="30"/>
  <c r="DG165" i="30"/>
  <c r="DH165" i="30"/>
  <c r="A166" i="30"/>
  <c r="B166" i="30"/>
  <c r="C166" i="30"/>
  <c r="D166" i="30"/>
  <c r="E166" i="30"/>
  <c r="F166" i="30"/>
  <c r="G166" i="30"/>
  <c r="H166" i="30"/>
  <c r="I166" i="30"/>
  <c r="J166" i="30"/>
  <c r="K166" i="30"/>
  <c r="L166" i="30"/>
  <c r="M166" i="30"/>
  <c r="N166" i="30"/>
  <c r="O166" i="30"/>
  <c r="P166" i="30"/>
  <c r="Q166" i="30"/>
  <c r="R166" i="30"/>
  <c r="S166" i="30"/>
  <c r="T166" i="30"/>
  <c r="U166" i="30"/>
  <c r="V166" i="30"/>
  <c r="W166" i="30"/>
  <c r="X166" i="30"/>
  <c r="Y166" i="30"/>
  <c r="Z166" i="30"/>
  <c r="AA166" i="30"/>
  <c r="AB166" i="30"/>
  <c r="AC166" i="30"/>
  <c r="AD166" i="30"/>
  <c r="AE166" i="30"/>
  <c r="AF166" i="30"/>
  <c r="AG166" i="30"/>
  <c r="AH166" i="30"/>
  <c r="AI166" i="30"/>
  <c r="AJ166" i="30"/>
  <c r="AK166" i="30"/>
  <c r="AL166" i="30"/>
  <c r="AM166" i="30"/>
  <c r="AN166" i="30"/>
  <c r="AO166" i="30"/>
  <c r="AP166" i="30"/>
  <c r="AQ166" i="30"/>
  <c r="AR166" i="30"/>
  <c r="AS166" i="30"/>
  <c r="AT166" i="30"/>
  <c r="AU166" i="30"/>
  <c r="AV166" i="30"/>
  <c r="AW166" i="30"/>
  <c r="AX166" i="30"/>
  <c r="AY166" i="30"/>
  <c r="AZ166" i="30"/>
  <c r="BA166" i="30"/>
  <c r="BB166" i="30"/>
  <c r="BC166" i="30"/>
  <c r="BD166" i="30"/>
  <c r="BE166" i="30"/>
  <c r="BF166" i="30"/>
  <c r="BG166" i="30"/>
  <c r="BH166" i="30"/>
  <c r="BI166" i="30"/>
  <c r="BJ166" i="30"/>
  <c r="BK166" i="30"/>
  <c r="BL166" i="30"/>
  <c r="BM166" i="30"/>
  <c r="BN166" i="30"/>
  <c r="BO166" i="30"/>
  <c r="BP166" i="30"/>
  <c r="BQ166" i="30"/>
  <c r="BR166" i="30"/>
  <c r="BS166" i="30"/>
  <c r="BT166" i="30"/>
  <c r="BU166" i="30"/>
  <c r="BV166" i="30"/>
  <c r="BW166" i="30"/>
  <c r="BX166" i="30"/>
  <c r="BY166" i="30"/>
  <c r="BZ166" i="30"/>
  <c r="CA166" i="30"/>
  <c r="CB166" i="30"/>
  <c r="CC166" i="30"/>
  <c r="CD166" i="30"/>
  <c r="CE166" i="30"/>
  <c r="CF166" i="30"/>
  <c r="CG166" i="30"/>
  <c r="CH166" i="30"/>
  <c r="CI166" i="30"/>
  <c r="CJ166" i="30"/>
  <c r="CK166" i="30"/>
  <c r="CL166" i="30"/>
  <c r="CM166" i="30"/>
  <c r="CN166" i="30"/>
  <c r="CO166" i="30"/>
  <c r="CP166" i="30"/>
  <c r="CQ166" i="30"/>
  <c r="CR166" i="30"/>
  <c r="CS166" i="30"/>
  <c r="CT166" i="30"/>
  <c r="CU166" i="30"/>
  <c r="CV166" i="30"/>
  <c r="CW166" i="30"/>
  <c r="CX166" i="30"/>
  <c r="CY166" i="30"/>
  <c r="CZ166" i="30"/>
  <c r="DA166" i="30"/>
  <c r="DB166" i="30"/>
  <c r="DC166" i="30"/>
  <c r="DD166" i="30"/>
  <c r="DE166" i="30"/>
  <c r="DF166" i="30"/>
  <c r="DG166" i="30"/>
  <c r="DH166" i="30"/>
  <c r="A167" i="30"/>
  <c r="B167" i="30"/>
  <c r="C167" i="30"/>
  <c r="D167" i="30"/>
  <c r="E167" i="30"/>
  <c r="F167" i="30"/>
  <c r="G167" i="30"/>
  <c r="H167" i="30"/>
  <c r="I167" i="30"/>
  <c r="J167" i="30"/>
  <c r="K167" i="30"/>
  <c r="L167" i="30"/>
  <c r="M167" i="30"/>
  <c r="N167" i="30"/>
  <c r="O167" i="30"/>
  <c r="P167" i="30"/>
  <c r="Q167" i="30"/>
  <c r="R167" i="30"/>
  <c r="S167" i="30"/>
  <c r="T167" i="30"/>
  <c r="U167" i="30"/>
  <c r="V167" i="30"/>
  <c r="W167" i="30"/>
  <c r="X167" i="30"/>
  <c r="Y167" i="30"/>
  <c r="Z167" i="30"/>
  <c r="AA167" i="30"/>
  <c r="AB167" i="30"/>
  <c r="AC167" i="30"/>
  <c r="AD167" i="30"/>
  <c r="AE167" i="30"/>
  <c r="AF167" i="30"/>
  <c r="AG167" i="30"/>
  <c r="AH167" i="30"/>
  <c r="AI167" i="30"/>
  <c r="AJ167" i="30"/>
  <c r="AK167" i="30"/>
  <c r="AL167" i="30"/>
  <c r="AM167" i="30"/>
  <c r="AN167" i="30"/>
  <c r="AO167" i="30"/>
  <c r="AP167" i="30"/>
  <c r="AQ167" i="30"/>
  <c r="AR167" i="30"/>
  <c r="AS167" i="30"/>
  <c r="AT167" i="30"/>
  <c r="AU167" i="30"/>
  <c r="AV167" i="30"/>
  <c r="AW167" i="30"/>
  <c r="AX167" i="30"/>
  <c r="AY167" i="30"/>
  <c r="AZ167" i="30"/>
  <c r="BA167" i="30"/>
  <c r="BB167" i="30"/>
  <c r="BC167" i="30"/>
  <c r="BD167" i="30"/>
  <c r="BE167" i="30"/>
  <c r="BF167" i="30"/>
  <c r="BG167" i="30"/>
  <c r="BH167" i="30"/>
  <c r="BI167" i="30"/>
  <c r="BJ167" i="30"/>
  <c r="BK167" i="30"/>
  <c r="BL167" i="30"/>
  <c r="BM167" i="30"/>
  <c r="BN167" i="30"/>
  <c r="BO167" i="30"/>
  <c r="BP167" i="30"/>
  <c r="BQ167" i="30"/>
  <c r="BR167" i="30"/>
  <c r="BS167" i="30"/>
  <c r="BT167" i="30"/>
  <c r="BU167" i="30"/>
  <c r="BV167" i="30"/>
  <c r="BW167" i="30"/>
  <c r="BX167" i="30"/>
  <c r="BY167" i="30"/>
  <c r="BZ167" i="30"/>
  <c r="CA167" i="30"/>
  <c r="CB167" i="30"/>
  <c r="CC167" i="30"/>
  <c r="CD167" i="30"/>
  <c r="CE167" i="30"/>
  <c r="CF167" i="30"/>
  <c r="CG167" i="30"/>
  <c r="CH167" i="30"/>
  <c r="CI167" i="30"/>
  <c r="CJ167" i="30"/>
  <c r="CK167" i="30"/>
  <c r="CL167" i="30"/>
  <c r="CM167" i="30"/>
  <c r="CN167" i="30"/>
  <c r="CO167" i="30"/>
  <c r="CP167" i="30"/>
  <c r="CQ167" i="30"/>
  <c r="CR167" i="30"/>
  <c r="CS167" i="30"/>
  <c r="CT167" i="30"/>
  <c r="CU167" i="30"/>
  <c r="CV167" i="30"/>
  <c r="CW167" i="30"/>
  <c r="CX167" i="30"/>
  <c r="CY167" i="30"/>
  <c r="CZ167" i="30"/>
  <c r="DA167" i="30"/>
  <c r="DB167" i="30"/>
  <c r="DC167" i="30"/>
  <c r="DD167" i="30"/>
  <c r="DE167" i="30"/>
  <c r="DF167" i="30"/>
  <c r="DG167" i="30"/>
  <c r="DH167" i="30"/>
  <c r="A168" i="30"/>
  <c r="B168" i="30"/>
  <c r="C168" i="30"/>
  <c r="D168" i="30"/>
  <c r="E168" i="30"/>
  <c r="F168" i="30"/>
  <c r="G168" i="30"/>
  <c r="H168" i="30"/>
  <c r="I168" i="30"/>
  <c r="J168" i="30"/>
  <c r="K168" i="30"/>
  <c r="L168" i="30"/>
  <c r="M168" i="30"/>
  <c r="N168" i="30"/>
  <c r="O168" i="30"/>
  <c r="P168" i="30"/>
  <c r="Q168" i="30"/>
  <c r="R168" i="30"/>
  <c r="S168" i="30"/>
  <c r="T168" i="30"/>
  <c r="U168" i="30"/>
  <c r="V168" i="30"/>
  <c r="W168" i="30"/>
  <c r="X168" i="30"/>
  <c r="Y168" i="30"/>
  <c r="Z168" i="30"/>
  <c r="AA168" i="30"/>
  <c r="AB168" i="30"/>
  <c r="AC168" i="30"/>
  <c r="AD168" i="30"/>
  <c r="AE168" i="30"/>
  <c r="AF168" i="30"/>
  <c r="AG168" i="30"/>
  <c r="AH168" i="30"/>
  <c r="AI168" i="30"/>
  <c r="AJ168" i="30"/>
  <c r="AK168" i="30"/>
  <c r="AL168" i="30"/>
  <c r="AM168" i="30"/>
  <c r="AN168" i="30"/>
  <c r="AO168" i="30"/>
  <c r="AP168" i="30"/>
  <c r="AQ168" i="30"/>
  <c r="AR168" i="30"/>
  <c r="AS168" i="30"/>
  <c r="AT168" i="30"/>
  <c r="AU168" i="30"/>
  <c r="AV168" i="30"/>
  <c r="AW168" i="30"/>
  <c r="AX168" i="30"/>
  <c r="AY168" i="30"/>
  <c r="AZ168" i="30"/>
  <c r="BA168" i="30"/>
  <c r="BB168" i="30"/>
  <c r="BC168" i="30"/>
  <c r="BD168" i="30"/>
  <c r="BE168" i="30"/>
  <c r="BF168" i="30"/>
  <c r="BG168" i="30"/>
  <c r="BH168" i="30"/>
  <c r="BI168" i="30"/>
  <c r="BJ168" i="30"/>
  <c r="BK168" i="30"/>
  <c r="BL168" i="30"/>
  <c r="BM168" i="30"/>
  <c r="BN168" i="30"/>
  <c r="BO168" i="30"/>
  <c r="BP168" i="30"/>
  <c r="BQ168" i="30"/>
  <c r="BR168" i="30"/>
  <c r="BS168" i="30"/>
  <c r="BT168" i="30"/>
  <c r="BU168" i="30"/>
  <c r="BV168" i="30"/>
  <c r="BW168" i="30"/>
  <c r="BX168" i="30"/>
  <c r="BY168" i="30"/>
  <c r="BZ168" i="30"/>
  <c r="CA168" i="30"/>
  <c r="CB168" i="30"/>
  <c r="CC168" i="30"/>
  <c r="CD168" i="30"/>
  <c r="CE168" i="30"/>
  <c r="CF168" i="30"/>
  <c r="CG168" i="30"/>
  <c r="CH168" i="30"/>
  <c r="CI168" i="30"/>
  <c r="CJ168" i="30"/>
  <c r="CK168" i="30"/>
  <c r="CL168" i="30"/>
  <c r="CM168" i="30"/>
  <c r="CN168" i="30"/>
  <c r="CO168" i="30"/>
  <c r="CP168" i="30"/>
  <c r="CQ168" i="30"/>
  <c r="CR168" i="30"/>
  <c r="CS168" i="30"/>
  <c r="CT168" i="30"/>
  <c r="CU168" i="30"/>
  <c r="CV168" i="30"/>
  <c r="CW168" i="30"/>
  <c r="CX168" i="30"/>
  <c r="CY168" i="30"/>
  <c r="CZ168" i="30"/>
  <c r="DA168" i="30"/>
  <c r="DB168" i="30"/>
  <c r="DC168" i="30"/>
  <c r="DD168" i="30"/>
  <c r="DE168" i="30"/>
  <c r="DF168" i="30"/>
  <c r="DG168" i="30"/>
  <c r="DH168" i="30"/>
  <c r="A169" i="30"/>
  <c r="B169" i="30"/>
  <c r="C169" i="30"/>
  <c r="D169" i="30"/>
  <c r="E169" i="30"/>
  <c r="F169" i="30"/>
  <c r="G169" i="30"/>
  <c r="H169" i="30"/>
  <c r="I169" i="30"/>
  <c r="J169" i="30"/>
  <c r="K169" i="30"/>
  <c r="L169" i="30"/>
  <c r="M169" i="30"/>
  <c r="N169" i="30"/>
  <c r="O169" i="30"/>
  <c r="P169" i="30"/>
  <c r="Q169" i="30"/>
  <c r="R169" i="30"/>
  <c r="S169" i="30"/>
  <c r="T169" i="30"/>
  <c r="U169" i="30"/>
  <c r="V169" i="30"/>
  <c r="W169" i="30"/>
  <c r="X169" i="30"/>
  <c r="Y169" i="30"/>
  <c r="Z169" i="30"/>
  <c r="AA169" i="30"/>
  <c r="AB169" i="30"/>
  <c r="AC169" i="30"/>
  <c r="AD169" i="30"/>
  <c r="AE169" i="30"/>
  <c r="AF169" i="30"/>
  <c r="AG169" i="30"/>
  <c r="AH169" i="30"/>
  <c r="AI169" i="30"/>
  <c r="AJ169" i="30"/>
  <c r="AK169" i="30"/>
  <c r="AL169" i="30"/>
  <c r="AM169" i="30"/>
  <c r="AN169" i="30"/>
  <c r="AO169" i="30"/>
  <c r="AP169" i="30"/>
  <c r="AQ169" i="30"/>
  <c r="AR169" i="30"/>
  <c r="AS169" i="30"/>
  <c r="AT169" i="30"/>
  <c r="AU169" i="30"/>
  <c r="AV169" i="30"/>
  <c r="AW169" i="30"/>
  <c r="AX169" i="30"/>
  <c r="AY169" i="30"/>
  <c r="AZ169" i="30"/>
  <c r="BA169" i="30"/>
  <c r="BB169" i="30"/>
  <c r="BC169" i="30"/>
  <c r="BD169" i="30"/>
  <c r="BE169" i="30"/>
  <c r="BF169" i="30"/>
  <c r="BG169" i="30"/>
  <c r="BH169" i="30"/>
  <c r="BI169" i="30"/>
  <c r="BJ169" i="30"/>
  <c r="BK169" i="30"/>
  <c r="BL169" i="30"/>
  <c r="BM169" i="30"/>
  <c r="BN169" i="30"/>
  <c r="BO169" i="30"/>
  <c r="BP169" i="30"/>
  <c r="BQ169" i="30"/>
  <c r="BR169" i="30"/>
  <c r="BS169" i="30"/>
  <c r="BT169" i="30"/>
  <c r="BU169" i="30"/>
  <c r="BV169" i="30"/>
  <c r="BW169" i="30"/>
  <c r="BX169" i="30"/>
  <c r="BY169" i="30"/>
  <c r="BZ169" i="30"/>
  <c r="CA169" i="30"/>
  <c r="CB169" i="30"/>
  <c r="CC169" i="30"/>
  <c r="CD169" i="30"/>
  <c r="CE169" i="30"/>
  <c r="CF169" i="30"/>
  <c r="CG169" i="30"/>
  <c r="CH169" i="30"/>
  <c r="CI169" i="30"/>
  <c r="CJ169" i="30"/>
  <c r="CK169" i="30"/>
  <c r="CL169" i="30"/>
  <c r="CM169" i="30"/>
  <c r="CN169" i="30"/>
  <c r="CO169" i="30"/>
  <c r="CP169" i="30"/>
  <c r="CQ169" i="30"/>
  <c r="CR169" i="30"/>
  <c r="CS169" i="30"/>
  <c r="CT169" i="30"/>
  <c r="CU169" i="30"/>
  <c r="CV169" i="30"/>
  <c r="CW169" i="30"/>
  <c r="CX169" i="30"/>
  <c r="CY169" i="30"/>
  <c r="CZ169" i="30"/>
  <c r="DA169" i="30"/>
  <c r="DB169" i="30"/>
  <c r="DC169" i="30"/>
  <c r="DD169" i="30"/>
  <c r="DE169" i="30"/>
  <c r="DF169" i="30"/>
  <c r="DG169" i="30"/>
  <c r="DH169" i="30"/>
  <c r="A170" i="30"/>
  <c r="B170" i="30"/>
  <c r="C170" i="30"/>
  <c r="D170" i="30"/>
  <c r="E170" i="30"/>
  <c r="F170" i="30"/>
  <c r="G170" i="30"/>
  <c r="H170" i="30"/>
  <c r="I170" i="30"/>
  <c r="J170" i="30"/>
  <c r="K170" i="30"/>
  <c r="L170" i="30"/>
  <c r="M170" i="30"/>
  <c r="N170" i="30"/>
  <c r="O170" i="30"/>
  <c r="P170" i="30"/>
  <c r="Q170" i="30"/>
  <c r="R170" i="30"/>
  <c r="S170" i="30"/>
  <c r="T170" i="30"/>
  <c r="U170" i="30"/>
  <c r="V170" i="30"/>
  <c r="W170" i="30"/>
  <c r="X170" i="30"/>
  <c r="Y170" i="30"/>
  <c r="Z170" i="30"/>
  <c r="AA170" i="30"/>
  <c r="AB170" i="30"/>
  <c r="AC170" i="30"/>
  <c r="AD170" i="30"/>
  <c r="AE170" i="30"/>
  <c r="AF170" i="30"/>
  <c r="AG170" i="30"/>
  <c r="AH170" i="30"/>
  <c r="AI170" i="30"/>
  <c r="AJ170" i="30"/>
  <c r="AK170" i="30"/>
  <c r="AL170" i="30"/>
  <c r="AM170" i="30"/>
  <c r="AN170" i="30"/>
  <c r="AO170" i="30"/>
  <c r="AP170" i="30"/>
  <c r="AQ170" i="30"/>
  <c r="AR170" i="30"/>
  <c r="AS170" i="30"/>
  <c r="AT170" i="30"/>
  <c r="AU170" i="30"/>
  <c r="AV170" i="30"/>
  <c r="AW170" i="30"/>
  <c r="AX170" i="30"/>
  <c r="AY170" i="30"/>
  <c r="AZ170" i="30"/>
  <c r="BA170" i="30"/>
  <c r="BB170" i="30"/>
  <c r="BC170" i="30"/>
  <c r="BD170" i="30"/>
  <c r="BE170" i="30"/>
  <c r="BF170" i="30"/>
  <c r="BG170" i="30"/>
  <c r="BH170" i="30"/>
  <c r="BI170" i="30"/>
  <c r="BJ170" i="30"/>
  <c r="BK170" i="30"/>
  <c r="BL170" i="30"/>
  <c r="BM170" i="30"/>
  <c r="BN170" i="30"/>
  <c r="BO170" i="30"/>
  <c r="BP170" i="30"/>
  <c r="BQ170" i="30"/>
  <c r="BR170" i="30"/>
  <c r="BS170" i="30"/>
  <c r="BT170" i="30"/>
  <c r="BU170" i="30"/>
  <c r="BV170" i="30"/>
  <c r="BW170" i="30"/>
  <c r="BX170" i="30"/>
  <c r="BY170" i="30"/>
  <c r="BZ170" i="30"/>
  <c r="CA170" i="30"/>
  <c r="CB170" i="30"/>
  <c r="CC170" i="30"/>
  <c r="CD170" i="30"/>
  <c r="CE170" i="30"/>
  <c r="CF170" i="30"/>
  <c r="CG170" i="30"/>
  <c r="CH170" i="30"/>
  <c r="CI170" i="30"/>
  <c r="CJ170" i="30"/>
  <c r="CK170" i="30"/>
  <c r="CL170" i="30"/>
  <c r="CM170" i="30"/>
  <c r="CN170" i="30"/>
  <c r="CO170" i="30"/>
  <c r="CP170" i="30"/>
  <c r="CQ170" i="30"/>
  <c r="CR170" i="30"/>
  <c r="CS170" i="30"/>
  <c r="CT170" i="30"/>
  <c r="CU170" i="30"/>
  <c r="CV170" i="30"/>
  <c r="CW170" i="30"/>
  <c r="CX170" i="30"/>
  <c r="CY170" i="30"/>
  <c r="CZ170" i="30"/>
  <c r="DA170" i="30"/>
  <c r="DB170" i="30"/>
  <c r="DC170" i="30"/>
  <c r="DD170" i="30"/>
  <c r="DE170" i="30"/>
  <c r="DF170" i="30"/>
  <c r="DG170" i="30"/>
  <c r="DH170" i="30"/>
  <c r="A171" i="30"/>
  <c r="B171" i="30"/>
  <c r="C171" i="30"/>
  <c r="D171" i="30"/>
  <c r="E171" i="30"/>
  <c r="F171" i="30"/>
  <c r="G171" i="30"/>
  <c r="H171" i="30"/>
  <c r="I171" i="30"/>
  <c r="J171" i="30"/>
  <c r="K171" i="30"/>
  <c r="L171" i="30"/>
  <c r="M171" i="30"/>
  <c r="N171" i="30"/>
  <c r="O171" i="30"/>
  <c r="P171" i="30"/>
  <c r="Q171" i="30"/>
  <c r="R171" i="30"/>
  <c r="S171" i="30"/>
  <c r="T171" i="30"/>
  <c r="U171" i="30"/>
  <c r="V171" i="30"/>
  <c r="W171" i="30"/>
  <c r="X171" i="30"/>
  <c r="Y171" i="30"/>
  <c r="Z171" i="30"/>
  <c r="AA171" i="30"/>
  <c r="AB171" i="30"/>
  <c r="AC171" i="30"/>
  <c r="AD171" i="30"/>
  <c r="AE171" i="30"/>
  <c r="AF171" i="30"/>
  <c r="AG171" i="30"/>
  <c r="AH171" i="30"/>
  <c r="AI171" i="30"/>
  <c r="AJ171" i="30"/>
  <c r="AK171" i="30"/>
  <c r="AL171" i="30"/>
  <c r="AM171" i="30"/>
  <c r="AN171" i="30"/>
  <c r="AO171" i="30"/>
  <c r="AP171" i="30"/>
  <c r="AQ171" i="30"/>
  <c r="AR171" i="30"/>
  <c r="AS171" i="30"/>
  <c r="AT171" i="30"/>
  <c r="AU171" i="30"/>
  <c r="AV171" i="30"/>
  <c r="AW171" i="30"/>
  <c r="AX171" i="30"/>
  <c r="AY171" i="30"/>
  <c r="AZ171" i="30"/>
  <c r="BA171" i="30"/>
  <c r="BB171" i="30"/>
  <c r="BC171" i="30"/>
  <c r="BD171" i="30"/>
  <c r="BE171" i="30"/>
  <c r="BF171" i="30"/>
  <c r="BG171" i="30"/>
  <c r="BH171" i="30"/>
  <c r="BI171" i="30"/>
  <c r="BJ171" i="30"/>
  <c r="BK171" i="30"/>
  <c r="BL171" i="30"/>
  <c r="BM171" i="30"/>
  <c r="BN171" i="30"/>
  <c r="BO171" i="30"/>
  <c r="BP171" i="30"/>
  <c r="BQ171" i="30"/>
  <c r="BR171" i="30"/>
  <c r="BS171" i="30"/>
  <c r="BT171" i="30"/>
  <c r="BU171" i="30"/>
  <c r="BV171" i="30"/>
  <c r="BW171" i="30"/>
  <c r="BX171" i="30"/>
  <c r="BY171" i="30"/>
  <c r="BZ171" i="30"/>
  <c r="CA171" i="30"/>
  <c r="CB171" i="30"/>
  <c r="CC171" i="30"/>
  <c r="CD171" i="30"/>
  <c r="CE171" i="30"/>
  <c r="CF171" i="30"/>
  <c r="CG171" i="30"/>
  <c r="CH171" i="30"/>
  <c r="CI171" i="30"/>
  <c r="CJ171" i="30"/>
  <c r="CK171" i="30"/>
  <c r="CL171" i="30"/>
  <c r="CM171" i="30"/>
  <c r="CN171" i="30"/>
  <c r="CO171" i="30"/>
  <c r="CP171" i="30"/>
  <c r="CQ171" i="30"/>
  <c r="CR171" i="30"/>
  <c r="CS171" i="30"/>
  <c r="CT171" i="30"/>
  <c r="CU171" i="30"/>
  <c r="CV171" i="30"/>
  <c r="CW171" i="30"/>
  <c r="CX171" i="30"/>
  <c r="CY171" i="30"/>
  <c r="CZ171" i="30"/>
  <c r="DA171" i="30"/>
  <c r="DB171" i="30"/>
  <c r="DC171" i="30"/>
  <c r="DD171" i="30"/>
  <c r="DE171" i="30"/>
  <c r="DF171" i="30"/>
  <c r="DG171" i="30"/>
  <c r="DH171" i="30"/>
  <c r="A172" i="30"/>
  <c r="B172" i="30"/>
  <c r="C172" i="30"/>
  <c r="D172" i="30"/>
  <c r="E172" i="30"/>
  <c r="F172" i="30"/>
  <c r="G172" i="30"/>
  <c r="H172" i="30"/>
  <c r="I172" i="30"/>
  <c r="J172" i="30"/>
  <c r="K172" i="30"/>
  <c r="L172" i="30"/>
  <c r="M172" i="30"/>
  <c r="N172" i="30"/>
  <c r="O172" i="30"/>
  <c r="P172" i="30"/>
  <c r="Q172" i="30"/>
  <c r="R172" i="30"/>
  <c r="S172" i="30"/>
  <c r="T172" i="30"/>
  <c r="U172" i="30"/>
  <c r="V172" i="30"/>
  <c r="W172" i="30"/>
  <c r="X172" i="30"/>
  <c r="Y172" i="30"/>
  <c r="Z172" i="30"/>
  <c r="AA172" i="30"/>
  <c r="AB172" i="30"/>
  <c r="AC172" i="30"/>
  <c r="AD172" i="30"/>
  <c r="AE172" i="30"/>
  <c r="AF172" i="30"/>
  <c r="AG172" i="30"/>
  <c r="AH172" i="30"/>
  <c r="AI172" i="30"/>
  <c r="AJ172" i="30"/>
  <c r="AK172" i="30"/>
  <c r="AL172" i="30"/>
  <c r="AM172" i="30"/>
  <c r="AN172" i="30"/>
  <c r="AO172" i="30"/>
  <c r="AP172" i="30"/>
  <c r="AQ172" i="30"/>
  <c r="AR172" i="30"/>
  <c r="AS172" i="30"/>
  <c r="AT172" i="30"/>
  <c r="AU172" i="30"/>
  <c r="AV172" i="30"/>
  <c r="AW172" i="30"/>
  <c r="AX172" i="30"/>
  <c r="AY172" i="30"/>
  <c r="AZ172" i="30"/>
  <c r="BA172" i="30"/>
  <c r="BB172" i="30"/>
  <c r="BC172" i="30"/>
  <c r="BD172" i="30"/>
  <c r="BE172" i="30"/>
  <c r="BF172" i="30"/>
  <c r="BG172" i="30"/>
  <c r="BH172" i="30"/>
  <c r="BI172" i="30"/>
  <c r="BJ172" i="30"/>
  <c r="BK172" i="30"/>
  <c r="BL172" i="30"/>
  <c r="BM172" i="30"/>
  <c r="BN172" i="30"/>
  <c r="BO172" i="30"/>
  <c r="BP172" i="30"/>
  <c r="BQ172" i="30"/>
  <c r="BR172" i="30"/>
  <c r="BS172" i="30"/>
  <c r="BT172" i="30"/>
  <c r="BU172" i="30"/>
  <c r="BV172" i="30"/>
  <c r="BW172" i="30"/>
  <c r="BX172" i="30"/>
  <c r="BY172" i="30"/>
  <c r="BZ172" i="30"/>
  <c r="CA172" i="30"/>
  <c r="CB172" i="30"/>
  <c r="CC172" i="30"/>
  <c r="CD172" i="30"/>
  <c r="CE172" i="30"/>
  <c r="CF172" i="30"/>
  <c r="CG172" i="30"/>
  <c r="CH172" i="30"/>
  <c r="CI172" i="30"/>
  <c r="CJ172" i="30"/>
  <c r="CK172" i="30"/>
  <c r="CL172" i="30"/>
  <c r="CM172" i="30"/>
  <c r="CN172" i="30"/>
  <c r="CO172" i="30"/>
  <c r="CP172" i="30"/>
  <c r="CQ172" i="30"/>
  <c r="CR172" i="30"/>
  <c r="CS172" i="30"/>
  <c r="CT172" i="30"/>
  <c r="CU172" i="30"/>
  <c r="CV172" i="30"/>
  <c r="CW172" i="30"/>
  <c r="CX172" i="30"/>
  <c r="CY172" i="30"/>
  <c r="CZ172" i="30"/>
  <c r="DA172" i="30"/>
  <c r="DB172" i="30"/>
  <c r="DC172" i="30"/>
  <c r="DD172" i="30"/>
  <c r="DE172" i="30"/>
  <c r="DF172" i="30"/>
  <c r="DG172" i="30"/>
  <c r="DH172" i="30"/>
  <c r="A173" i="30"/>
  <c r="B173" i="30"/>
  <c r="C173" i="30"/>
  <c r="D173" i="30"/>
  <c r="E173" i="30"/>
  <c r="F173" i="30"/>
  <c r="G173" i="30"/>
  <c r="H173" i="30"/>
  <c r="I173" i="30"/>
  <c r="J173" i="30"/>
  <c r="K173" i="30"/>
  <c r="L173" i="30"/>
  <c r="M173" i="30"/>
  <c r="N173" i="30"/>
  <c r="O173" i="30"/>
  <c r="P173" i="30"/>
  <c r="Q173" i="30"/>
  <c r="R173" i="30"/>
  <c r="S173" i="30"/>
  <c r="T173" i="30"/>
  <c r="U173" i="30"/>
  <c r="V173" i="30"/>
  <c r="W173" i="30"/>
  <c r="X173" i="30"/>
  <c r="Y173" i="30"/>
  <c r="Z173" i="30"/>
  <c r="AA173" i="30"/>
  <c r="AB173" i="30"/>
  <c r="AC173" i="30"/>
  <c r="AD173" i="30"/>
  <c r="AE173" i="30"/>
  <c r="AF173" i="30"/>
  <c r="AG173" i="30"/>
  <c r="AH173" i="30"/>
  <c r="AI173" i="30"/>
  <c r="AJ173" i="30"/>
  <c r="AK173" i="30"/>
  <c r="AL173" i="30"/>
  <c r="AM173" i="30"/>
  <c r="AN173" i="30"/>
  <c r="AO173" i="30"/>
  <c r="AP173" i="30"/>
  <c r="AQ173" i="30"/>
  <c r="AR173" i="30"/>
  <c r="AS173" i="30"/>
  <c r="AT173" i="30"/>
  <c r="AU173" i="30"/>
  <c r="AV173" i="30"/>
  <c r="AW173" i="30"/>
  <c r="AX173" i="30"/>
  <c r="AY173" i="30"/>
  <c r="AZ173" i="30"/>
  <c r="BA173" i="30"/>
  <c r="BB173" i="30"/>
  <c r="BC173" i="30"/>
  <c r="BD173" i="30"/>
  <c r="BE173" i="30"/>
  <c r="BF173" i="30"/>
  <c r="BG173" i="30"/>
  <c r="BH173" i="30"/>
  <c r="BI173" i="30"/>
  <c r="BJ173" i="30"/>
  <c r="BK173" i="30"/>
  <c r="BL173" i="30"/>
  <c r="BM173" i="30"/>
  <c r="BN173" i="30"/>
  <c r="BO173" i="30"/>
  <c r="BP173" i="30"/>
  <c r="BQ173" i="30"/>
  <c r="BR173" i="30"/>
  <c r="BS173" i="30"/>
  <c r="BT173" i="30"/>
  <c r="BU173" i="30"/>
  <c r="BV173" i="30"/>
  <c r="BW173" i="30"/>
  <c r="BX173" i="30"/>
  <c r="BY173" i="30"/>
  <c r="BZ173" i="30"/>
  <c r="CA173" i="30"/>
  <c r="CB173" i="30"/>
  <c r="CC173" i="30"/>
  <c r="CD173" i="30"/>
  <c r="CE173" i="30"/>
  <c r="CF173" i="30"/>
  <c r="CG173" i="30"/>
  <c r="CH173" i="30"/>
  <c r="CI173" i="30"/>
  <c r="CJ173" i="30"/>
  <c r="CK173" i="30"/>
  <c r="CL173" i="30"/>
  <c r="CM173" i="30"/>
  <c r="CN173" i="30"/>
  <c r="CO173" i="30"/>
  <c r="CP173" i="30"/>
  <c r="CQ173" i="30"/>
  <c r="CR173" i="30"/>
  <c r="CS173" i="30"/>
  <c r="CT173" i="30"/>
  <c r="CU173" i="30"/>
  <c r="CV173" i="30"/>
  <c r="CW173" i="30"/>
  <c r="CX173" i="30"/>
  <c r="CY173" i="30"/>
  <c r="CZ173" i="30"/>
  <c r="DA173" i="30"/>
  <c r="DB173" i="30"/>
  <c r="DC173" i="30"/>
  <c r="DD173" i="30"/>
  <c r="DE173" i="30"/>
  <c r="DF173" i="30"/>
  <c r="DG173" i="30"/>
  <c r="DH173" i="30"/>
  <c r="A174" i="30"/>
  <c r="B174" i="30"/>
  <c r="C174" i="30"/>
  <c r="D174" i="30"/>
  <c r="E174" i="30"/>
  <c r="F174" i="30"/>
  <c r="G174" i="30"/>
  <c r="H174" i="30"/>
  <c r="I174" i="30"/>
  <c r="J174" i="30"/>
  <c r="K174" i="30"/>
  <c r="L174" i="30"/>
  <c r="M174" i="30"/>
  <c r="N174" i="30"/>
  <c r="O174" i="30"/>
  <c r="P174" i="30"/>
  <c r="Q174" i="30"/>
  <c r="R174" i="30"/>
  <c r="S174" i="30"/>
  <c r="T174" i="30"/>
  <c r="U174" i="30"/>
  <c r="V174" i="30"/>
  <c r="W174" i="30"/>
  <c r="X174" i="30"/>
  <c r="Y174" i="30"/>
  <c r="Z174" i="30"/>
  <c r="AA174" i="30"/>
  <c r="AB174" i="30"/>
  <c r="AC174" i="30"/>
  <c r="AD174" i="30"/>
  <c r="AE174" i="30"/>
  <c r="AF174" i="30"/>
  <c r="AG174" i="30"/>
  <c r="AH174" i="30"/>
  <c r="AI174" i="30"/>
  <c r="AJ174" i="30"/>
  <c r="AK174" i="30"/>
  <c r="AL174" i="30"/>
  <c r="AM174" i="30"/>
  <c r="AN174" i="30"/>
  <c r="AO174" i="30"/>
  <c r="AP174" i="30"/>
  <c r="AQ174" i="30"/>
  <c r="AR174" i="30"/>
  <c r="AS174" i="30"/>
  <c r="AT174" i="30"/>
  <c r="AU174" i="30"/>
  <c r="AV174" i="30"/>
  <c r="AW174" i="30"/>
  <c r="AX174" i="30"/>
  <c r="AY174" i="30"/>
  <c r="AZ174" i="30"/>
  <c r="BA174" i="30"/>
  <c r="BB174" i="30"/>
  <c r="BC174" i="30"/>
  <c r="BD174" i="30"/>
  <c r="BE174" i="30"/>
  <c r="BF174" i="30"/>
  <c r="BG174" i="30"/>
  <c r="BH174" i="30"/>
  <c r="BI174" i="30"/>
  <c r="BJ174" i="30"/>
  <c r="BK174" i="30"/>
  <c r="BL174" i="30"/>
  <c r="BM174" i="30"/>
  <c r="BN174" i="30"/>
  <c r="BO174" i="30"/>
  <c r="BP174" i="30"/>
  <c r="BQ174" i="30"/>
  <c r="BR174" i="30"/>
  <c r="BS174" i="30"/>
  <c r="BT174" i="30"/>
  <c r="BU174" i="30"/>
  <c r="BV174" i="30"/>
  <c r="BW174" i="30"/>
  <c r="BX174" i="30"/>
  <c r="BY174" i="30"/>
  <c r="BZ174" i="30"/>
  <c r="CA174" i="30"/>
  <c r="CB174" i="30"/>
  <c r="CC174" i="30"/>
  <c r="CD174" i="30"/>
  <c r="CE174" i="30"/>
  <c r="CF174" i="30"/>
  <c r="CG174" i="30"/>
  <c r="CH174" i="30"/>
  <c r="CI174" i="30"/>
  <c r="CJ174" i="30"/>
  <c r="CK174" i="30"/>
  <c r="CL174" i="30"/>
  <c r="CM174" i="30"/>
  <c r="CN174" i="30"/>
  <c r="CO174" i="30"/>
  <c r="CP174" i="30"/>
  <c r="CQ174" i="30"/>
  <c r="CR174" i="30"/>
  <c r="CS174" i="30"/>
  <c r="CT174" i="30"/>
  <c r="CU174" i="30"/>
  <c r="CV174" i="30"/>
  <c r="CW174" i="30"/>
  <c r="CX174" i="30"/>
  <c r="CY174" i="30"/>
  <c r="CZ174" i="30"/>
  <c r="DA174" i="30"/>
  <c r="DB174" i="30"/>
  <c r="DC174" i="30"/>
  <c r="DD174" i="30"/>
  <c r="DE174" i="30"/>
  <c r="DF174" i="30"/>
  <c r="DG174" i="30"/>
  <c r="DH174" i="30"/>
  <c r="A175" i="30"/>
  <c r="B175" i="30"/>
  <c r="C175" i="30"/>
  <c r="D175" i="30"/>
  <c r="E175" i="30"/>
  <c r="F175" i="30"/>
  <c r="G175" i="30"/>
  <c r="H175" i="30"/>
  <c r="I175" i="30"/>
  <c r="J175" i="30"/>
  <c r="K175" i="30"/>
  <c r="L175" i="30"/>
  <c r="M175" i="30"/>
  <c r="N175" i="30"/>
  <c r="O175" i="30"/>
  <c r="P175" i="30"/>
  <c r="Q175" i="30"/>
  <c r="R175" i="30"/>
  <c r="S175" i="30"/>
  <c r="T175" i="30"/>
  <c r="U175" i="30"/>
  <c r="V175" i="30"/>
  <c r="W175" i="30"/>
  <c r="X175" i="30"/>
  <c r="Y175" i="30"/>
  <c r="Z175" i="30"/>
  <c r="AA175" i="30"/>
  <c r="AB175" i="30"/>
  <c r="AC175" i="30"/>
  <c r="AD175" i="30"/>
  <c r="AE175" i="30"/>
  <c r="AF175" i="30"/>
  <c r="AG175" i="30"/>
  <c r="AH175" i="30"/>
  <c r="AI175" i="30"/>
  <c r="AJ175" i="30"/>
  <c r="AK175" i="30"/>
  <c r="AL175" i="30"/>
  <c r="AM175" i="30"/>
  <c r="AN175" i="30"/>
  <c r="AO175" i="30"/>
  <c r="AP175" i="30"/>
  <c r="AQ175" i="30"/>
  <c r="AR175" i="30"/>
  <c r="AS175" i="30"/>
  <c r="AT175" i="30"/>
  <c r="AU175" i="30"/>
  <c r="AV175" i="30"/>
  <c r="AW175" i="30"/>
  <c r="AX175" i="30"/>
  <c r="AY175" i="30"/>
  <c r="AZ175" i="30"/>
  <c r="BA175" i="30"/>
  <c r="BB175" i="30"/>
  <c r="BC175" i="30"/>
  <c r="BD175" i="30"/>
  <c r="BE175" i="30"/>
  <c r="BF175" i="30"/>
  <c r="BG175" i="30"/>
  <c r="BH175" i="30"/>
  <c r="BI175" i="30"/>
  <c r="BJ175" i="30"/>
  <c r="BK175" i="30"/>
  <c r="BL175" i="30"/>
  <c r="BM175" i="30"/>
  <c r="BN175" i="30"/>
  <c r="BO175" i="30"/>
  <c r="BP175" i="30"/>
  <c r="BQ175" i="30"/>
  <c r="BR175" i="30"/>
  <c r="BS175" i="30"/>
  <c r="BT175" i="30"/>
  <c r="BU175" i="30"/>
  <c r="BV175" i="30"/>
  <c r="BW175" i="30"/>
  <c r="BX175" i="30"/>
  <c r="BY175" i="30"/>
  <c r="BZ175" i="30"/>
  <c r="CA175" i="30"/>
  <c r="CB175" i="30"/>
  <c r="CC175" i="30"/>
  <c r="CD175" i="30"/>
  <c r="CE175" i="30"/>
  <c r="CF175" i="30"/>
  <c r="CG175" i="30"/>
  <c r="CH175" i="30"/>
  <c r="CI175" i="30"/>
  <c r="CJ175" i="30"/>
  <c r="CK175" i="30"/>
  <c r="CL175" i="30"/>
  <c r="CM175" i="30"/>
  <c r="CN175" i="30"/>
  <c r="CO175" i="30"/>
  <c r="CP175" i="30"/>
  <c r="CQ175" i="30"/>
  <c r="CR175" i="30"/>
  <c r="CS175" i="30"/>
  <c r="CT175" i="30"/>
  <c r="CU175" i="30"/>
  <c r="CV175" i="30"/>
  <c r="CW175" i="30"/>
  <c r="CX175" i="30"/>
  <c r="CY175" i="30"/>
  <c r="CZ175" i="30"/>
  <c r="DA175" i="30"/>
  <c r="DB175" i="30"/>
  <c r="DC175" i="30"/>
  <c r="DD175" i="30"/>
  <c r="DE175" i="30"/>
  <c r="DF175" i="30"/>
  <c r="DG175" i="30"/>
  <c r="DH175" i="30"/>
  <c r="A176" i="30"/>
  <c r="B176" i="30"/>
  <c r="C176" i="30"/>
  <c r="D176" i="30"/>
  <c r="E176" i="30"/>
  <c r="F176" i="30"/>
  <c r="G176" i="30"/>
  <c r="H176" i="30"/>
  <c r="I176" i="30"/>
  <c r="J176" i="30"/>
  <c r="K176" i="30"/>
  <c r="L176" i="30"/>
  <c r="M176" i="30"/>
  <c r="N176" i="30"/>
  <c r="O176" i="30"/>
  <c r="P176" i="30"/>
  <c r="Q176" i="30"/>
  <c r="R176" i="30"/>
  <c r="S176" i="30"/>
  <c r="T176" i="30"/>
  <c r="U176" i="30"/>
  <c r="V176" i="30"/>
  <c r="W176" i="30"/>
  <c r="X176" i="30"/>
  <c r="Y176" i="30"/>
  <c r="Z176" i="30"/>
  <c r="AA176" i="30"/>
  <c r="AB176" i="30"/>
  <c r="AC176" i="30"/>
  <c r="AD176" i="30"/>
  <c r="AE176" i="30"/>
  <c r="AF176" i="30"/>
  <c r="AG176" i="30"/>
  <c r="AH176" i="30"/>
  <c r="AI176" i="30"/>
  <c r="AJ176" i="30"/>
  <c r="AK176" i="30"/>
  <c r="AL176" i="30"/>
  <c r="AM176" i="30"/>
  <c r="AN176" i="30"/>
  <c r="AO176" i="30"/>
  <c r="AP176" i="30"/>
  <c r="AQ176" i="30"/>
  <c r="AR176" i="30"/>
  <c r="AS176" i="30"/>
  <c r="AT176" i="30"/>
  <c r="AU176" i="30"/>
  <c r="AV176" i="30"/>
  <c r="AW176" i="30"/>
  <c r="AX176" i="30"/>
  <c r="AY176" i="30"/>
  <c r="AZ176" i="30"/>
  <c r="BA176" i="30"/>
  <c r="BB176" i="30"/>
  <c r="BC176" i="30"/>
  <c r="BD176" i="30"/>
  <c r="BE176" i="30"/>
  <c r="BF176" i="30"/>
  <c r="BG176" i="30"/>
  <c r="BH176" i="30"/>
  <c r="BI176" i="30"/>
  <c r="BJ176" i="30"/>
  <c r="BK176" i="30"/>
  <c r="BL176" i="30"/>
  <c r="BM176" i="30"/>
  <c r="BN176" i="30"/>
  <c r="BO176" i="30"/>
  <c r="BP176" i="30"/>
  <c r="BQ176" i="30"/>
  <c r="BR176" i="30"/>
  <c r="BS176" i="30"/>
  <c r="BT176" i="30"/>
  <c r="BU176" i="30"/>
  <c r="BV176" i="30"/>
  <c r="BW176" i="30"/>
  <c r="BX176" i="30"/>
  <c r="BY176" i="30"/>
  <c r="BZ176" i="30"/>
  <c r="CA176" i="30"/>
  <c r="CB176" i="30"/>
  <c r="CC176" i="30"/>
  <c r="CD176" i="30"/>
  <c r="CE176" i="30"/>
  <c r="CF176" i="30"/>
  <c r="CG176" i="30"/>
  <c r="CH176" i="30"/>
  <c r="CI176" i="30"/>
  <c r="CJ176" i="30"/>
  <c r="CK176" i="30"/>
  <c r="CL176" i="30"/>
  <c r="CM176" i="30"/>
  <c r="CN176" i="30"/>
  <c r="CO176" i="30"/>
  <c r="CP176" i="30"/>
  <c r="CQ176" i="30"/>
  <c r="CR176" i="30"/>
  <c r="CS176" i="30"/>
  <c r="CT176" i="30"/>
  <c r="CU176" i="30"/>
  <c r="CV176" i="30"/>
  <c r="CW176" i="30"/>
  <c r="CX176" i="30"/>
  <c r="CY176" i="30"/>
  <c r="CZ176" i="30"/>
  <c r="DA176" i="30"/>
  <c r="DB176" i="30"/>
  <c r="DC176" i="30"/>
  <c r="DD176" i="30"/>
  <c r="DE176" i="30"/>
  <c r="DF176" i="30"/>
  <c r="DG176" i="30"/>
  <c r="DH176" i="30"/>
  <c r="A177" i="30"/>
  <c r="B177" i="30"/>
  <c r="C177" i="30"/>
  <c r="D177" i="30"/>
  <c r="E177" i="30"/>
  <c r="F177" i="30"/>
  <c r="G177" i="30"/>
  <c r="H177" i="30"/>
  <c r="I177" i="30"/>
  <c r="J177" i="30"/>
  <c r="K177" i="30"/>
  <c r="L177" i="30"/>
  <c r="M177" i="30"/>
  <c r="N177" i="30"/>
  <c r="O177" i="30"/>
  <c r="P177" i="30"/>
  <c r="Q177" i="30"/>
  <c r="R177" i="30"/>
  <c r="S177" i="30"/>
  <c r="T177" i="30"/>
  <c r="U177" i="30"/>
  <c r="V177" i="30"/>
  <c r="W177" i="30"/>
  <c r="X177" i="30"/>
  <c r="Y177" i="30"/>
  <c r="Z177" i="30"/>
  <c r="AA177" i="30"/>
  <c r="AB177" i="30"/>
  <c r="AC177" i="30"/>
  <c r="AD177" i="30"/>
  <c r="AE177" i="30"/>
  <c r="AF177" i="30"/>
  <c r="AG177" i="30"/>
  <c r="AH177" i="30"/>
  <c r="AI177" i="30"/>
  <c r="AJ177" i="30"/>
  <c r="AK177" i="30"/>
  <c r="AL177" i="30"/>
  <c r="AM177" i="30"/>
  <c r="AN177" i="30"/>
  <c r="AO177" i="30"/>
  <c r="AP177" i="30"/>
  <c r="AQ177" i="30"/>
  <c r="AR177" i="30"/>
  <c r="AS177" i="30"/>
  <c r="AT177" i="30"/>
  <c r="AU177" i="30"/>
  <c r="AV177" i="30"/>
  <c r="AW177" i="30"/>
  <c r="AX177" i="30"/>
  <c r="AY177" i="30"/>
  <c r="AZ177" i="30"/>
  <c r="BA177" i="30"/>
  <c r="BB177" i="30"/>
  <c r="BC177" i="30"/>
  <c r="BD177" i="30"/>
  <c r="BE177" i="30"/>
  <c r="BF177" i="30"/>
  <c r="BG177" i="30"/>
  <c r="BH177" i="30"/>
  <c r="BI177" i="30"/>
  <c r="BJ177" i="30"/>
  <c r="BK177" i="30"/>
  <c r="BL177" i="30"/>
  <c r="BM177" i="30"/>
  <c r="BN177" i="30"/>
  <c r="BO177" i="30"/>
  <c r="BP177" i="30"/>
  <c r="BQ177" i="30"/>
  <c r="BR177" i="30"/>
  <c r="BS177" i="30"/>
  <c r="BT177" i="30"/>
  <c r="BU177" i="30"/>
  <c r="BV177" i="30"/>
  <c r="BW177" i="30"/>
  <c r="BX177" i="30"/>
  <c r="BY177" i="30"/>
  <c r="BZ177" i="30"/>
  <c r="CA177" i="30"/>
  <c r="CB177" i="30"/>
  <c r="CC177" i="30"/>
  <c r="CD177" i="30"/>
  <c r="CE177" i="30"/>
  <c r="CF177" i="30"/>
  <c r="CG177" i="30"/>
  <c r="CH177" i="30"/>
  <c r="CI177" i="30"/>
  <c r="CJ177" i="30"/>
  <c r="CK177" i="30"/>
  <c r="CL177" i="30"/>
  <c r="CM177" i="30"/>
  <c r="CN177" i="30"/>
  <c r="CO177" i="30"/>
  <c r="CP177" i="30"/>
  <c r="CQ177" i="30"/>
  <c r="CR177" i="30"/>
  <c r="CS177" i="30"/>
  <c r="CT177" i="30"/>
  <c r="CU177" i="30"/>
  <c r="CV177" i="30"/>
  <c r="CW177" i="30"/>
  <c r="CX177" i="30"/>
  <c r="CY177" i="30"/>
  <c r="CZ177" i="30"/>
  <c r="DA177" i="30"/>
  <c r="DB177" i="30"/>
  <c r="DC177" i="30"/>
  <c r="DD177" i="30"/>
  <c r="DE177" i="30"/>
  <c r="DF177" i="30"/>
  <c r="DG177" i="30"/>
  <c r="DH177" i="30"/>
  <c r="A178" i="30"/>
  <c r="B178" i="30"/>
  <c r="C178" i="30"/>
  <c r="D178" i="30"/>
  <c r="E178" i="30"/>
  <c r="F178" i="30"/>
  <c r="G178" i="30"/>
  <c r="H178" i="30"/>
  <c r="I178" i="30"/>
  <c r="J178" i="30"/>
  <c r="K178" i="30"/>
  <c r="L178" i="30"/>
  <c r="M178" i="30"/>
  <c r="N178" i="30"/>
  <c r="O178" i="30"/>
  <c r="P178" i="30"/>
  <c r="Q178" i="30"/>
  <c r="R178" i="30"/>
  <c r="S178" i="30"/>
  <c r="T178" i="30"/>
  <c r="U178" i="30"/>
  <c r="V178" i="30"/>
  <c r="W178" i="30"/>
  <c r="X178" i="30"/>
  <c r="Y178" i="30"/>
  <c r="Z178" i="30"/>
  <c r="AA178" i="30"/>
  <c r="AB178" i="30"/>
  <c r="AC178" i="30"/>
  <c r="AD178" i="30"/>
  <c r="AE178" i="30"/>
  <c r="AF178" i="30"/>
  <c r="AG178" i="30"/>
  <c r="AH178" i="30"/>
  <c r="AI178" i="30"/>
  <c r="AJ178" i="30"/>
  <c r="AK178" i="30"/>
  <c r="AL178" i="30"/>
  <c r="AM178" i="30"/>
  <c r="AN178" i="30"/>
  <c r="AO178" i="30"/>
  <c r="AP178" i="30"/>
  <c r="AQ178" i="30"/>
  <c r="AR178" i="30"/>
  <c r="AS178" i="30"/>
  <c r="AT178" i="30"/>
  <c r="AU178" i="30"/>
  <c r="AV178" i="30"/>
  <c r="AW178" i="30"/>
  <c r="AX178" i="30"/>
  <c r="AY178" i="30"/>
  <c r="AZ178" i="30"/>
  <c r="BA178" i="30"/>
  <c r="BB178" i="30"/>
  <c r="BC178" i="30"/>
  <c r="BD178" i="30"/>
  <c r="BE178" i="30"/>
  <c r="BF178" i="30"/>
  <c r="BG178" i="30"/>
  <c r="BH178" i="30"/>
  <c r="BI178" i="30"/>
  <c r="BJ178" i="30"/>
  <c r="BK178" i="30"/>
  <c r="BL178" i="30"/>
  <c r="BM178" i="30"/>
  <c r="BN178" i="30"/>
  <c r="BO178" i="30"/>
  <c r="BP178" i="30"/>
  <c r="BQ178" i="30"/>
  <c r="BR178" i="30"/>
  <c r="BS178" i="30"/>
  <c r="BT178" i="30"/>
  <c r="BU178" i="30"/>
  <c r="BV178" i="30"/>
  <c r="BW178" i="30"/>
  <c r="BX178" i="30"/>
  <c r="BY178" i="30"/>
  <c r="BZ178" i="30"/>
  <c r="CA178" i="30"/>
  <c r="CB178" i="30"/>
  <c r="CC178" i="30"/>
  <c r="CD178" i="30"/>
  <c r="CE178" i="30"/>
  <c r="CF178" i="30"/>
  <c r="CG178" i="30"/>
  <c r="CH178" i="30"/>
  <c r="CI178" i="30"/>
  <c r="CJ178" i="30"/>
  <c r="CK178" i="30"/>
  <c r="CL178" i="30"/>
  <c r="CM178" i="30"/>
  <c r="CN178" i="30"/>
  <c r="CO178" i="30"/>
  <c r="CP178" i="30"/>
  <c r="CQ178" i="30"/>
  <c r="CR178" i="30"/>
  <c r="CS178" i="30"/>
  <c r="CT178" i="30"/>
  <c r="CU178" i="30"/>
  <c r="CV178" i="30"/>
  <c r="CW178" i="30"/>
  <c r="CX178" i="30"/>
  <c r="CY178" i="30"/>
  <c r="CZ178" i="30"/>
  <c r="DA178" i="30"/>
  <c r="DB178" i="30"/>
  <c r="DC178" i="30"/>
  <c r="DD178" i="30"/>
  <c r="DE178" i="30"/>
  <c r="DF178" i="30"/>
  <c r="DG178" i="30"/>
  <c r="DH178" i="30"/>
  <c r="A179" i="30"/>
  <c r="B179" i="30"/>
  <c r="C179" i="30"/>
  <c r="D179" i="30"/>
  <c r="E179" i="30"/>
  <c r="F179" i="30"/>
  <c r="G179" i="30"/>
  <c r="H179" i="30"/>
  <c r="I179" i="30"/>
  <c r="J179" i="30"/>
  <c r="K179" i="30"/>
  <c r="L179" i="30"/>
  <c r="M179" i="30"/>
  <c r="N179" i="30"/>
  <c r="O179" i="30"/>
  <c r="P179" i="30"/>
  <c r="Q179" i="30"/>
  <c r="R179" i="30"/>
  <c r="S179" i="30"/>
  <c r="T179" i="30"/>
  <c r="U179" i="30"/>
  <c r="V179" i="30"/>
  <c r="W179" i="30"/>
  <c r="X179" i="30"/>
  <c r="Y179" i="30"/>
  <c r="Z179" i="30"/>
  <c r="AA179" i="30"/>
  <c r="AB179" i="30"/>
  <c r="AC179" i="30"/>
  <c r="AD179" i="30"/>
  <c r="AE179" i="30"/>
  <c r="AF179" i="30"/>
  <c r="AG179" i="30"/>
  <c r="AH179" i="30"/>
  <c r="AI179" i="30"/>
  <c r="AJ179" i="30"/>
  <c r="AK179" i="30"/>
  <c r="AL179" i="30"/>
  <c r="AM179" i="30"/>
  <c r="AN179" i="30"/>
  <c r="AO179" i="30"/>
  <c r="AP179" i="30"/>
  <c r="AQ179" i="30"/>
  <c r="AR179" i="30"/>
  <c r="AS179" i="30"/>
  <c r="AT179" i="30"/>
  <c r="AU179" i="30"/>
  <c r="AV179" i="30"/>
  <c r="AW179" i="30"/>
  <c r="AX179" i="30"/>
  <c r="AY179" i="30"/>
  <c r="AZ179" i="30"/>
  <c r="BA179" i="30"/>
  <c r="BB179" i="30"/>
  <c r="BC179" i="30"/>
  <c r="BD179" i="30"/>
  <c r="BE179" i="30"/>
  <c r="BF179" i="30"/>
  <c r="BG179" i="30"/>
  <c r="BH179" i="30"/>
  <c r="BI179" i="30"/>
  <c r="BJ179" i="30"/>
  <c r="BK179" i="30"/>
  <c r="BL179" i="30"/>
  <c r="BM179" i="30"/>
  <c r="BN179" i="30"/>
  <c r="BO179" i="30"/>
  <c r="BP179" i="30"/>
  <c r="BQ179" i="30"/>
  <c r="BR179" i="30"/>
  <c r="BS179" i="30"/>
  <c r="BT179" i="30"/>
  <c r="BU179" i="30"/>
  <c r="BV179" i="30"/>
  <c r="BW179" i="30"/>
  <c r="BX179" i="30"/>
  <c r="BY179" i="30"/>
  <c r="BZ179" i="30"/>
  <c r="CA179" i="30"/>
  <c r="CB179" i="30"/>
  <c r="CC179" i="30"/>
  <c r="CD179" i="30"/>
  <c r="CE179" i="30"/>
  <c r="CF179" i="30"/>
  <c r="CG179" i="30"/>
  <c r="CH179" i="30"/>
  <c r="CI179" i="30"/>
  <c r="CJ179" i="30"/>
  <c r="CK179" i="30"/>
  <c r="CL179" i="30"/>
  <c r="CM179" i="30"/>
  <c r="CN179" i="30"/>
  <c r="CO179" i="30"/>
  <c r="CP179" i="30"/>
  <c r="CQ179" i="30"/>
  <c r="CR179" i="30"/>
  <c r="CS179" i="30"/>
  <c r="CT179" i="30"/>
  <c r="CU179" i="30"/>
  <c r="CV179" i="30"/>
  <c r="CW179" i="30"/>
  <c r="CX179" i="30"/>
  <c r="CY179" i="30"/>
  <c r="CZ179" i="30"/>
  <c r="DA179" i="30"/>
  <c r="DB179" i="30"/>
  <c r="DC179" i="30"/>
  <c r="DD179" i="30"/>
  <c r="DE179" i="30"/>
  <c r="DF179" i="30"/>
  <c r="DG179" i="30"/>
  <c r="DH179" i="30"/>
  <c r="A180" i="30"/>
  <c r="B180" i="30"/>
  <c r="C180" i="30"/>
  <c r="D180" i="30"/>
  <c r="E180" i="30"/>
  <c r="F180" i="30"/>
  <c r="G180" i="30"/>
  <c r="H180" i="30"/>
  <c r="I180" i="30"/>
  <c r="J180" i="30"/>
  <c r="K180" i="30"/>
  <c r="L180" i="30"/>
  <c r="M180" i="30"/>
  <c r="N180" i="30"/>
  <c r="O180" i="30"/>
  <c r="P180" i="30"/>
  <c r="Q180" i="30"/>
  <c r="R180" i="30"/>
  <c r="S180" i="30"/>
  <c r="T180" i="30"/>
  <c r="U180" i="30"/>
  <c r="V180" i="30"/>
  <c r="W180" i="30"/>
  <c r="X180" i="30"/>
  <c r="Y180" i="30"/>
  <c r="Z180" i="30"/>
  <c r="AA180" i="30"/>
  <c r="AB180" i="30"/>
  <c r="AC180" i="30"/>
  <c r="AD180" i="30"/>
  <c r="AE180" i="30"/>
  <c r="AF180" i="30"/>
  <c r="AG180" i="30"/>
  <c r="AH180" i="30"/>
  <c r="AI180" i="30"/>
  <c r="AJ180" i="30"/>
  <c r="AK180" i="30"/>
  <c r="AL180" i="30"/>
  <c r="AM180" i="30"/>
  <c r="AN180" i="30"/>
  <c r="AO180" i="30"/>
  <c r="AP180" i="30"/>
  <c r="AQ180" i="30"/>
  <c r="AR180" i="30"/>
  <c r="AS180" i="30"/>
  <c r="AT180" i="30"/>
  <c r="AU180" i="30"/>
  <c r="AV180" i="30"/>
  <c r="AW180" i="30"/>
  <c r="AX180" i="30"/>
  <c r="AY180" i="30"/>
  <c r="AZ180" i="30"/>
  <c r="BA180" i="30"/>
  <c r="BB180" i="30"/>
  <c r="BC180" i="30"/>
  <c r="BD180" i="30"/>
  <c r="BE180" i="30"/>
  <c r="BF180" i="30"/>
  <c r="BG180" i="30"/>
  <c r="BH180" i="30"/>
  <c r="BI180" i="30"/>
  <c r="BJ180" i="30"/>
  <c r="BK180" i="30"/>
  <c r="BL180" i="30"/>
  <c r="BM180" i="30"/>
  <c r="BN180" i="30"/>
  <c r="BO180" i="30"/>
  <c r="BP180" i="30"/>
  <c r="BQ180" i="30"/>
  <c r="BR180" i="30"/>
  <c r="BS180" i="30"/>
  <c r="BT180" i="30"/>
  <c r="BU180" i="30"/>
  <c r="BV180" i="30"/>
  <c r="BW180" i="30"/>
  <c r="BX180" i="30"/>
  <c r="BY180" i="30"/>
  <c r="BZ180" i="30"/>
  <c r="CA180" i="30"/>
  <c r="CB180" i="30"/>
  <c r="CC180" i="30"/>
  <c r="CD180" i="30"/>
  <c r="CE180" i="30"/>
  <c r="CF180" i="30"/>
  <c r="CG180" i="30"/>
  <c r="CH180" i="30"/>
  <c r="CI180" i="30"/>
  <c r="CJ180" i="30"/>
  <c r="CK180" i="30"/>
  <c r="CL180" i="30"/>
  <c r="CM180" i="30"/>
  <c r="CN180" i="30"/>
  <c r="CO180" i="30"/>
  <c r="CP180" i="30"/>
  <c r="CQ180" i="30"/>
  <c r="CR180" i="30"/>
  <c r="CS180" i="30"/>
  <c r="CT180" i="30"/>
  <c r="CU180" i="30"/>
  <c r="CV180" i="30"/>
  <c r="CW180" i="30"/>
  <c r="CX180" i="30"/>
  <c r="CY180" i="30"/>
  <c r="CZ180" i="30"/>
  <c r="DA180" i="30"/>
  <c r="DB180" i="30"/>
  <c r="DC180" i="30"/>
  <c r="DD180" i="30"/>
  <c r="DE180" i="30"/>
  <c r="DF180" i="30"/>
  <c r="DG180" i="30"/>
  <c r="DH180" i="30"/>
  <c r="A181" i="30"/>
  <c r="B181" i="30"/>
  <c r="C181" i="30"/>
  <c r="D181" i="30"/>
  <c r="E181" i="30"/>
  <c r="F181" i="30"/>
  <c r="G181" i="30"/>
  <c r="H181" i="30"/>
  <c r="I181" i="30"/>
  <c r="J181" i="30"/>
  <c r="K181" i="30"/>
  <c r="L181" i="30"/>
  <c r="M181" i="30"/>
  <c r="N181" i="30"/>
  <c r="O181" i="30"/>
  <c r="P181" i="30"/>
  <c r="Q181" i="30"/>
  <c r="R181" i="30"/>
  <c r="S181" i="30"/>
  <c r="T181" i="30"/>
  <c r="U181" i="30"/>
  <c r="V181" i="30"/>
  <c r="W181" i="30"/>
  <c r="X181" i="30"/>
  <c r="Y181" i="30"/>
  <c r="Z181" i="30"/>
  <c r="AA181" i="30"/>
  <c r="AB181" i="30"/>
  <c r="AC181" i="30"/>
  <c r="AD181" i="30"/>
  <c r="AE181" i="30"/>
  <c r="AF181" i="30"/>
  <c r="AG181" i="30"/>
  <c r="AH181" i="30"/>
  <c r="AI181" i="30"/>
  <c r="AJ181" i="30"/>
  <c r="AK181" i="30"/>
  <c r="AL181" i="30"/>
  <c r="AM181" i="30"/>
  <c r="AN181" i="30"/>
  <c r="AO181" i="30"/>
  <c r="AP181" i="30"/>
  <c r="AQ181" i="30"/>
  <c r="AR181" i="30"/>
  <c r="AS181" i="30"/>
  <c r="AT181" i="30"/>
  <c r="AU181" i="30"/>
  <c r="AV181" i="30"/>
  <c r="AW181" i="30"/>
  <c r="AX181" i="30"/>
  <c r="AY181" i="30"/>
  <c r="AZ181" i="30"/>
  <c r="BA181" i="30"/>
  <c r="BB181" i="30"/>
  <c r="BC181" i="30"/>
  <c r="BD181" i="30"/>
  <c r="BE181" i="30"/>
  <c r="BF181" i="30"/>
  <c r="BG181" i="30"/>
  <c r="BH181" i="30"/>
  <c r="BI181" i="30"/>
  <c r="BJ181" i="30"/>
  <c r="BK181" i="30"/>
  <c r="BL181" i="30"/>
  <c r="BM181" i="30"/>
  <c r="BN181" i="30"/>
  <c r="BO181" i="30"/>
  <c r="BP181" i="30"/>
  <c r="BQ181" i="30"/>
  <c r="BR181" i="30"/>
  <c r="BS181" i="30"/>
  <c r="BT181" i="30"/>
  <c r="BU181" i="30"/>
  <c r="BV181" i="30"/>
  <c r="BW181" i="30"/>
  <c r="BX181" i="30"/>
  <c r="BY181" i="30"/>
  <c r="BZ181" i="30"/>
  <c r="CA181" i="30"/>
  <c r="CB181" i="30"/>
  <c r="CC181" i="30"/>
  <c r="CD181" i="30"/>
  <c r="CE181" i="30"/>
  <c r="CF181" i="30"/>
  <c r="CG181" i="30"/>
  <c r="CH181" i="30"/>
  <c r="CI181" i="30"/>
  <c r="CJ181" i="30"/>
  <c r="CK181" i="30"/>
  <c r="CL181" i="30"/>
  <c r="CM181" i="30"/>
  <c r="CN181" i="30"/>
  <c r="CO181" i="30"/>
  <c r="CP181" i="30"/>
  <c r="CQ181" i="30"/>
  <c r="CR181" i="30"/>
  <c r="CS181" i="30"/>
  <c r="CT181" i="30"/>
  <c r="CU181" i="30"/>
  <c r="CV181" i="30"/>
  <c r="CW181" i="30"/>
  <c r="CX181" i="30"/>
  <c r="CY181" i="30"/>
  <c r="CZ181" i="30"/>
  <c r="DA181" i="30"/>
  <c r="DB181" i="30"/>
  <c r="DC181" i="30"/>
  <c r="DD181" i="30"/>
  <c r="DE181" i="30"/>
  <c r="DF181" i="30"/>
  <c r="DG181" i="30"/>
  <c r="DH181" i="30"/>
  <c r="A182" i="30"/>
  <c r="B182" i="30"/>
  <c r="C182" i="30"/>
  <c r="D182" i="30"/>
  <c r="E182" i="30"/>
  <c r="F182" i="30"/>
  <c r="G182" i="30"/>
  <c r="H182" i="30"/>
  <c r="I182" i="30"/>
  <c r="J182" i="30"/>
  <c r="K182" i="30"/>
  <c r="L182" i="30"/>
  <c r="M182" i="30"/>
  <c r="N182" i="30"/>
  <c r="O182" i="30"/>
  <c r="P182" i="30"/>
  <c r="Q182" i="30"/>
  <c r="R182" i="30"/>
  <c r="S182" i="30"/>
  <c r="T182" i="30"/>
  <c r="U182" i="30"/>
  <c r="V182" i="30"/>
  <c r="W182" i="30"/>
  <c r="X182" i="30"/>
  <c r="Y182" i="30"/>
  <c r="Z182" i="30"/>
  <c r="AA182" i="30"/>
  <c r="AB182" i="30"/>
  <c r="AC182" i="30"/>
  <c r="AD182" i="30"/>
  <c r="AE182" i="30"/>
  <c r="AF182" i="30"/>
  <c r="AG182" i="30"/>
  <c r="AH182" i="30"/>
  <c r="AI182" i="30"/>
  <c r="AJ182" i="30"/>
  <c r="AK182" i="30"/>
  <c r="AL182" i="30"/>
  <c r="AM182" i="30"/>
  <c r="AN182" i="30"/>
  <c r="AO182" i="30"/>
  <c r="AP182" i="30"/>
  <c r="AQ182" i="30"/>
  <c r="AR182" i="30"/>
  <c r="AS182" i="30"/>
  <c r="AT182" i="30"/>
  <c r="AU182" i="30"/>
  <c r="AV182" i="30"/>
  <c r="AW182" i="30"/>
  <c r="AX182" i="30"/>
  <c r="AY182" i="30"/>
  <c r="AZ182" i="30"/>
  <c r="BA182" i="30"/>
  <c r="BB182" i="30"/>
  <c r="BC182" i="30"/>
  <c r="BD182" i="30"/>
  <c r="BE182" i="30"/>
  <c r="BF182" i="30"/>
  <c r="BG182" i="30"/>
  <c r="BH182" i="30"/>
  <c r="BI182" i="30"/>
  <c r="BJ182" i="30"/>
  <c r="BK182" i="30"/>
  <c r="BL182" i="30"/>
  <c r="BM182" i="30"/>
  <c r="BN182" i="30"/>
  <c r="BO182" i="30"/>
  <c r="BP182" i="30"/>
  <c r="BQ182" i="30"/>
  <c r="BR182" i="30"/>
  <c r="BS182" i="30"/>
  <c r="BT182" i="30"/>
  <c r="BU182" i="30"/>
  <c r="BV182" i="30"/>
  <c r="BW182" i="30"/>
  <c r="BX182" i="30"/>
  <c r="BY182" i="30"/>
  <c r="BZ182" i="30"/>
  <c r="CA182" i="30"/>
  <c r="CB182" i="30"/>
  <c r="CC182" i="30"/>
  <c r="CD182" i="30"/>
  <c r="CE182" i="30"/>
  <c r="CF182" i="30"/>
  <c r="CG182" i="30"/>
  <c r="CH182" i="30"/>
  <c r="CI182" i="30"/>
  <c r="CJ182" i="30"/>
  <c r="CK182" i="30"/>
  <c r="CL182" i="30"/>
  <c r="CM182" i="30"/>
  <c r="CN182" i="30"/>
  <c r="CO182" i="30"/>
  <c r="CP182" i="30"/>
  <c r="CQ182" i="30"/>
  <c r="CR182" i="30"/>
  <c r="CS182" i="30"/>
  <c r="CT182" i="30"/>
  <c r="CU182" i="30"/>
  <c r="CV182" i="30"/>
  <c r="CW182" i="30"/>
  <c r="CX182" i="30"/>
  <c r="CY182" i="30"/>
  <c r="CZ182" i="30"/>
  <c r="DA182" i="30"/>
  <c r="DB182" i="30"/>
  <c r="DC182" i="30"/>
  <c r="DD182" i="30"/>
  <c r="DE182" i="30"/>
  <c r="DF182" i="30"/>
  <c r="DG182" i="30"/>
  <c r="DH182" i="30"/>
  <c r="A183" i="30"/>
  <c r="B183" i="30"/>
  <c r="C183" i="30"/>
  <c r="D183" i="30"/>
  <c r="E183" i="30"/>
  <c r="F183" i="30"/>
  <c r="G183" i="30"/>
  <c r="H183" i="30"/>
  <c r="I183" i="30"/>
  <c r="J183" i="30"/>
  <c r="K183" i="30"/>
  <c r="L183" i="30"/>
  <c r="M183" i="30"/>
  <c r="N183" i="30"/>
  <c r="O183" i="30"/>
  <c r="P183" i="30"/>
  <c r="Q183" i="30"/>
  <c r="R183" i="30"/>
  <c r="S183" i="30"/>
  <c r="T183" i="30"/>
  <c r="U183" i="30"/>
  <c r="V183" i="30"/>
  <c r="W183" i="30"/>
  <c r="X183" i="30"/>
  <c r="Y183" i="30"/>
  <c r="Z183" i="30"/>
  <c r="AA183" i="30"/>
  <c r="AB183" i="30"/>
  <c r="AC183" i="30"/>
  <c r="AD183" i="30"/>
  <c r="AE183" i="30"/>
  <c r="AF183" i="30"/>
  <c r="AG183" i="30"/>
  <c r="AH183" i="30"/>
  <c r="AI183" i="30"/>
  <c r="AJ183" i="30"/>
  <c r="AK183" i="30"/>
  <c r="AL183" i="30"/>
  <c r="AM183" i="30"/>
  <c r="AN183" i="30"/>
  <c r="AO183" i="30"/>
  <c r="AP183" i="30"/>
  <c r="AQ183" i="30"/>
  <c r="AR183" i="30"/>
  <c r="AS183" i="30"/>
  <c r="AT183" i="30"/>
  <c r="AU183" i="30"/>
  <c r="AV183" i="30"/>
  <c r="AW183" i="30"/>
  <c r="AX183" i="30"/>
  <c r="AY183" i="30"/>
  <c r="AZ183" i="30"/>
  <c r="BA183" i="30"/>
  <c r="BB183" i="30"/>
  <c r="BC183" i="30"/>
  <c r="BD183" i="30"/>
  <c r="BE183" i="30"/>
  <c r="BF183" i="30"/>
  <c r="BG183" i="30"/>
  <c r="BH183" i="30"/>
  <c r="BI183" i="30"/>
  <c r="BJ183" i="30"/>
  <c r="BK183" i="30"/>
  <c r="BL183" i="30"/>
  <c r="BM183" i="30"/>
  <c r="BN183" i="30"/>
  <c r="BO183" i="30"/>
  <c r="BP183" i="30"/>
  <c r="BQ183" i="30"/>
  <c r="BR183" i="30"/>
  <c r="BS183" i="30"/>
  <c r="BT183" i="30"/>
  <c r="BU183" i="30"/>
  <c r="BV183" i="30"/>
  <c r="BW183" i="30"/>
  <c r="BX183" i="30"/>
  <c r="BY183" i="30"/>
  <c r="BZ183" i="30"/>
  <c r="CA183" i="30"/>
  <c r="CB183" i="30"/>
  <c r="CC183" i="30"/>
  <c r="CD183" i="30"/>
  <c r="CE183" i="30"/>
  <c r="CF183" i="30"/>
  <c r="CG183" i="30"/>
  <c r="CH183" i="30"/>
  <c r="CI183" i="30"/>
  <c r="CJ183" i="30"/>
  <c r="CK183" i="30"/>
  <c r="CL183" i="30"/>
  <c r="CM183" i="30"/>
  <c r="CN183" i="30"/>
  <c r="CO183" i="30"/>
  <c r="CP183" i="30"/>
  <c r="CQ183" i="30"/>
  <c r="CR183" i="30"/>
  <c r="CS183" i="30"/>
  <c r="CT183" i="30"/>
  <c r="CU183" i="30"/>
  <c r="CV183" i="30"/>
  <c r="CW183" i="30"/>
  <c r="CX183" i="30"/>
  <c r="CY183" i="30"/>
  <c r="CZ183" i="30"/>
  <c r="DA183" i="30"/>
  <c r="DB183" i="30"/>
  <c r="DC183" i="30"/>
  <c r="DD183" i="30"/>
  <c r="DE183" i="30"/>
  <c r="DF183" i="30"/>
  <c r="DG183" i="30"/>
  <c r="DH183" i="30"/>
  <c r="A184" i="30"/>
  <c r="B184" i="30"/>
  <c r="C184" i="30"/>
  <c r="D184" i="30"/>
  <c r="E184" i="30"/>
  <c r="F184" i="30"/>
  <c r="G184" i="30"/>
  <c r="H184" i="30"/>
  <c r="I184" i="30"/>
  <c r="J184" i="30"/>
  <c r="K184" i="30"/>
  <c r="L184" i="30"/>
  <c r="M184" i="30"/>
  <c r="N184" i="30"/>
  <c r="O184" i="30"/>
  <c r="P184" i="30"/>
  <c r="Q184" i="30"/>
  <c r="R184" i="30"/>
  <c r="S184" i="30"/>
  <c r="T184" i="30"/>
  <c r="U184" i="30"/>
  <c r="V184" i="30"/>
  <c r="W184" i="30"/>
  <c r="X184" i="30"/>
  <c r="Y184" i="30"/>
  <c r="Z184" i="30"/>
  <c r="AA184" i="30"/>
  <c r="AB184" i="30"/>
  <c r="AC184" i="30"/>
  <c r="AD184" i="30"/>
  <c r="AE184" i="30"/>
  <c r="AF184" i="30"/>
  <c r="AG184" i="30"/>
  <c r="AH184" i="30"/>
  <c r="AI184" i="30"/>
  <c r="AJ184" i="30"/>
  <c r="AK184" i="30"/>
  <c r="AL184" i="30"/>
  <c r="AM184" i="30"/>
  <c r="AN184" i="30"/>
  <c r="AO184" i="30"/>
  <c r="AP184" i="30"/>
  <c r="AQ184" i="30"/>
  <c r="AR184" i="30"/>
  <c r="AS184" i="30"/>
  <c r="AT184" i="30"/>
  <c r="AU184" i="30"/>
  <c r="AV184" i="30"/>
  <c r="AW184" i="30"/>
  <c r="AX184" i="30"/>
  <c r="AY184" i="30"/>
  <c r="AZ184" i="30"/>
  <c r="BA184" i="30"/>
  <c r="BB184" i="30"/>
  <c r="BC184" i="30"/>
  <c r="BD184" i="30"/>
  <c r="BE184" i="30"/>
  <c r="BF184" i="30"/>
  <c r="BG184" i="30"/>
  <c r="BH184" i="30"/>
  <c r="BI184" i="30"/>
  <c r="BJ184" i="30"/>
  <c r="BK184" i="30"/>
  <c r="BL184" i="30"/>
  <c r="BM184" i="30"/>
  <c r="BN184" i="30"/>
  <c r="BO184" i="30"/>
  <c r="BP184" i="30"/>
  <c r="BQ184" i="30"/>
  <c r="BR184" i="30"/>
  <c r="BS184" i="30"/>
  <c r="BT184" i="30"/>
  <c r="BU184" i="30"/>
  <c r="BV184" i="30"/>
  <c r="BW184" i="30"/>
  <c r="BX184" i="30"/>
  <c r="BY184" i="30"/>
  <c r="BZ184" i="30"/>
  <c r="CA184" i="30"/>
  <c r="CB184" i="30"/>
  <c r="CC184" i="30"/>
  <c r="CD184" i="30"/>
  <c r="CE184" i="30"/>
  <c r="CF184" i="30"/>
  <c r="CG184" i="30"/>
  <c r="CH184" i="30"/>
  <c r="CI184" i="30"/>
  <c r="CJ184" i="30"/>
  <c r="CK184" i="30"/>
  <c r="CL184" i="30"/>
  <c r="CM184" i="30"/>
  <c r="CN184" i="30"/>
  <c r="CO184" i="30"/>
  <c r="CP184" i="30"/>
  <c r="CQ184" i="30"/>
  <c r="CR184" i="30"/>
  <c r="CS184" i="30"/>
  <c r="CT184" i="30"/>
  <c r="CU184" i="30"/>
  <c r="CV184" i="30"/>
  <c r="CW184" i="30"/>
  <c r="CX184" i="30"/>
  <c r="CY184" i="30"/>
  <c r="CZ184" i="30"/>
  <c r="DA184" i="30"/>
  <c r="DB184" i="30"/>
  <c r="DC184" i="30"/>
  <c r="DD184" i="30"/>
  <c r="DE184" i="30"/>
  <c r="DF184" i="30"/>
  <c r="DG184" i="30"/>
  <c r="DH184" i="30"/>
  <c r="A185" i="30"/>
  <c r="B185" i="30"/>
  <c r="C185" i="30"/>
  <c r="D185" i="30"/>
  <c r="E185" i="30"/>
  <c r="F185" i="30"/>
  <c r="G185" i="30"/>
  <c r="H185" i="30"/>
  <c r="I185" i="30"/>
  <c r="J185" i="30"/>
  <c r="K185" i="30"/>
  <c r="L185" i="30"/>
  <c r="M185" i="30"/>
  <c r="N185" i="30"/>
  <c r="O185" i="30"/>
  <c r="P185" i="30"/>
  <c r="Q185" i="30"/>
  <c r="R185" i="30"/>
  <c r="S185" i="30"/>
  <c r="T185" i="30"/>
  <c r="U185" i="30"/>
  <c r="V185" i="30"/>
  <c r="W185" i="30"/>
  <c r="X185" i="30"/>
  <c r="Y185" i="30"/>
  <c r="Z185" i="30"/>
  <c r="AA185" i="30"/>
  <c r="AB185" i="30"/>
  <c r="AC185" i="30"/>
  <c r="AD185" i="30"/>
  <c r="AE185" i="30"/>
  <c r="AF185" i="30"/>
  <c r="AG185" i="30"/>
  <c r="AH185" i="30"/>
  <c r="AI185" i="30"/>
  <c r="AJ185" i="30"/>
  <c r="AK185" i="30"/>
  <c r="AL185" i="30"/>
  <c r="AM185" i="30"/>
  <c r="AN185" i="30"/>
  <c r="AO185" i="30"/>
  <c r="AP185" i="30"/>
  <c r="AQ185" i="30"/>
  <c r="AR185" i="30"/>
  <c r="AS185" i="30"/>
  <c r="AT185" i="30"/>
  <c r="AU185" i="30"/>
  <c r="AV185" i="30"/>
  <c r="AW185" i="30"/>
  <c r="AX185" i="30"/>
  <c r="AY185" i="30"/>
  <c r="AZ185" i="30"/>
  <c r="BA185" i="30"/>
  <c r="BB185" i="30"/>
  <c r="BC185" i="30"/>
  <c r="BD185" i="30"/>
  <c r="BE185" i="30"/>
  <c r="BF185" i="30"/>
  <c r="BG185" i="30"/>
  <c r="BH185" i="30"/>
  <c r="BI185" i="30"/>
  <c r="BJ185" i="30"/>
  <c r="BK185" i="30"/>
  <c r="BL185" i="30"/>
  <c r="BM185" i="30"/>
  <c r="BN185" i="30"/>
  <c r="BO185" i="30"/>
  <c r="BP185" i="30"/>
  <c r="BQ185" i="30"/>
  <c r="BR185" i="30"/>
  <c r="BS185" i="30"/>
  <c r="BT185" i="30"/>
  <c r="BU185" i="30"/>
  <c r="BV185" i="30"/>
  <c r="BW185" i="30"/>
  <c r="BX185" i="30"/>
  <c r="BY185" i="30"/>
  <c r="BZ185" i="30"/>
  <c r="CA185" i="30"/>
  <c r="CB185" i="30"/>
  <c r="CC185" i="30"/>
  <c r="CD185" i="30"/>
  <c r="CE185" i="30"/>
  <c r="CF185" i="30"/>
  <c r="CG185" i="30"/>
  <c r="CH185" i="30"/>
  <c r="CI185" i="30"/>
  <c r="CJ185" i="30"/>
  <c r="CK185" i="30"/>
  <c r="CL185" i="30"/>
  <c r="CM185" i="30"/>
  <c r="CN185" i="30"/>
  <c r="CO185" i="30"/>
  <c r="CP185" i="30"/>
  <c r="CQ185" i="30"/>
  <c r="CR185" i="30"/>
  <c r="CS185" i="30"/>
  <c r="CT185" i="30"/>
  <c r="CU185" i="30"/>
  <c r="CV185" i="30"/>
  <c r="CW185" i="30"/>
  <c r="CX185" i="30"/>
  <c r="CY185" i="30"/>
  <c r="CZ185" i="30"/>
  <c r="DA185" i="30"/>
  <c r="DB185" i="30"/>
  <c r="DC185" i="30"/>
  <c r="DD185" i="30"/>
  <c r="DE185" i="30"/>
  <c r="DF185" i="30"/>
  <c r="DG185" i="30"/>
  <c r="DH185" i="30"/>
  <c r="A186" i="30"/>
  <c r="B186" i="30"/>
  <c r="C186" i="30"/>
  <c r="D186" i="30"/>
  <c r="E186" i="30"/>
  <c r="F186" i="30"/>
  <c r="G186" i="30"/>
  <c r="H186" i="30"/>
  <c r="I186" i="30"/>
  <c r="J186" i="30"/>
  <c r="K186" i="30"/>
  <c r="L186" i="30"/>
  <c r="M186" i="30"/>
  <c r="N186" i="30"/>
  <c r="O186" i="30"/>
  <c r="P186" i="30"/>
  <c r="Q186" i="30"/>
  <c r="R186" i="30"/>
  <c r="S186" i="30"/>
  <c r="T186" i="30"/>
  <c r="U186" i="30"/>
  <c r="V186" i="30"/>
  <c r="W186" i="30"/>
  <c r="X186" i="30"/>
  <c r="Y186" i="30"/>
  <c r="Z186" i="30"/>
  <c r="AA186" i="30"/>
  <c r="AB186" i="30"/>
  <c r="AC186" i="30"/>
  <c r="AD186" i="30"/>
  <c r="AE186" i="30"/>
  <c r="AF186" i="30"/>
  <c r="AG186" i="30"/>
  <c r="AH186" i="30"/>
  <c r="AI186" i="30"/>
  <c r="AJ186" i="30"/>
  <c r="AK186" i="30"/>
  <c r="AL186" i="30"/>
  <c r="AM186" i="30"/>
  <c r="AN186" i="30"/>
  <c r="AO186" i="30"/>
  <c r="AP186" i="30"/>
  <c r="AQ186" i="30"/>
  <c r="AR186" i="30"/>
  <c r="AS186" i="30"/>
  <c r="AT186" i="30"/>
  <c r="AU186" i="30"/>
  <c r="AV186" i="30"/>
  <c r="AW186" i="30"/>
  <c r="AX186" i="30"/>
  <c r="AY186" i="30"/>
  <c r="AZ186" i="30"/>
  <c r="BA186" i="30"/>
  <c r="BB186" i="30"/>
  <c r="BC186" i="30"/>
  <c r="BD186" i="30"/>
  <c r="BE186" i="30"/>
  <c r="BF186" i="30"/>
  <c r="BG186" i="30"/>
  <c r="BH186" i="30"/>
  <c r="BI186" i="30"/>
  <c r="BJ186" i="30"/>
  <c r="BK186" i="30"/>
  <c r="BL186" i="30"/>
  <c r="BM186" i="30"/>
  <c r="BN186" i="30"/>
  <c r="BO186" i="30"/>
  <c r="BP186" i="30"/>
  <c r="BQ186" i="30"/>
  <c r="BR186" i="30"/>
  <c r="BS186" i="30"/>
  <c r="BT186" i="30"/>
  <c r="BU186" i="30"/>
  <c r="BV186" i="30"/>
  <c r="BW186" i="30"/>
  <c r="BX186" i="30"/>
  <c r="BY186" i="30"/>
  <c r="BZ186" i="30"/>
  <c r="CA186" i="30"/>
  <c r="CB186" i="30"/>
  <c r="CC186" i="30"/>
  <c r="CD186" i="30"/>
  <c r="CE186" i="30"/>
  <c r="CF186" i="30"/>
  <c r="CG186" i="30"/>
  <c r="CH186" i="30"/>
  <c r="CI186" i="30"/>
  <c r="CJ186" i="30"/>
  <c r="CK186" i="30"/>
  <c r="CL186" i="30"/>
  <c r="CM186" i="30"/>
  <c r="CN186" i="30"/>
  <c r="CO186" i="30"/>
  <c r="CP186" i="30"/>
  <c r="CQ186" i="30"/>
  <c r="CR186" i="30"/>
  <c r="CS186" i="30"/>
  <c r="CT186" i="30"/>
  <c r="CU186" i="30"/>
  <c r="CV186" i="30"/>
  <c r="CW186" i="30"/>
  <c r="CX186" i="30"/>
  <c r="CY186" i="30"/>
  <c r="CZ186" i="30"/>
  <c r="DA186" i="30"/>
  <c r="DB186" i="30"/>
  <c r="DC186" i="30"/>
  <c r="DD186" i="30"/>
  <c r="DE186" i="30"/>
  <c r="DF186" i="30"/>
  <c r="DG186" i="30"/>
  <c r="DH186" i="30"/>
  <c r="A187" i="30"/>
  <c r="B187" i="30"/>
  <c r="C187" i="30"/>
  <c r="D187" i="30"/>
  <c r="E187" i="30"/>
  <c r="F187" i="30"/>
  <c r="G187" i="30"/>
  <c r="H187" i="30"/>
  <c r="I187" i="30"/>
  <c r="J187" i="30"/>
  <c r="K187" i="30"/>
  <c r="L187" i="30"/>
  <c r="M187" i="30"/>
  <c r="N187" i="30"/>
  <c r="O187" i="30"/>
  <c r="P187" i="30"/>
  <c r="Q187" i="30"/>
  <c r="R187" i="30"/>
  <c r="S187" i="30"/>
  <c r="T187" i="30"/>
  <c r="U187" i="30"/>
  <c r="V187" i="30"/>
  <c r="W187" i="30"/>
  <c r="X187" i="30"/>
  <c r="Y187" i="30"/>
  <c r="Z187" i="30"/>
  <c r="AA187" i="30"/>
  <c r="AB187" i="30"/>
  <c r="AC187" i="30"/>
  <c r="AD187" i="30"/>
  <c r="AE187" i="30"/>
  <c r="AF187" i="30"/>
  <c r="AG187" i="30"/>
  <c r="AH187" i="30"/>
  <c r="AI187" i="30"/>
  <c r="AJ187" i="30"/>
  <c r="AK187" i="30"/>
  <c r="AL187" i="30"/>
  <c r="AM187" i="30"/>
  <c r="AN187" i="30"/>
  <c r="AO187" i="30"/>
  <c r="AP187" i="30"/>
  <c r="AQ187" i="30"/>
  <c r="AR187" i="30"/>
  <c r="AS187" i="30"/>
  <c r="AT187" i="30"/>
  <c r="AU187" i="30"/>
  <c r="AV187" i="30"/>
  <c r="AW187" i="30"/>
  <c r="AX187" i="30"/>
  <c r="AY187" i="30"/>
  <c r="AZ187" i="30"/>
  <c r="BA187" i="30"/>
  <c r="BB187" i="30"/>
  <c r="BC187" i="30"/>
  <c r="BD187" i="30"/>
  <c r="BE187" i="30"/>
  <c r="BF187" i="30"/>
  <c r="BG187" i="30"/>
  <c r="BH187" i="30"/>
  <c r="BI187" i="30"/>
  <c r="BJ187" i="30"/>
  <c r="BK187" i="30"/>
  <c r="BL187" i="30"/>
  <c r="BM187" i="30"/>
  <c r="BN187" i="30"/>
  <c r="BO187" i="30"/>
  <c r="BP187" i="30"/>
  <c r="BQ187" i="30"/>
  <c r="BR187" i="30"/>
  <c r="BS187" i="30"/>
  <c r="BT187" i="30"/>
  <c r="BU187" i="30"/>
  <c r="BV187" i="30"/>
  <c r="BW187" i="30"/>
  <c r="BX187" i="30"/>
  <c r="BY187" i="30"/>
  <c r="BZ187" i="30"/>
  <c r="CA187" i="30"/>
  <c r="CB187" i="30"/>
  <c r="CC187" i="30"/>
  <c r="CD187" i="30"/>
  <c r="CE187" i="30"/>
  <c r="CF187" i="30"/>
  <c r="CG187" i="30"/>
  <c r="CH187" i="30"/>
  <c r="CI187" i="30"/>
  <c r="CJ187" i="30"/>
  <c r="CK187" i="30"/>
  <c r="CL187" i="30"/>
  <c r="CM187" i="30"/>
  <c r="CN187" i="30"/>
  <c r="CO187" i="30"/>
  <c r="CP187" i="30"/>
  <c r="CQ187" i="30"/>
  <c r="CR187" i="30"/>
  <c r="CS187" i="30"/>
  <c r="CT187" i="30"/>
  <c r="CU187" i="30"/>
  <c r="CV187" i="30"/>
  <c r="CW187" i="30"/>
  <c r="CX187" i="30"/>
  <c r="CY187" i="30"/>
  <c r="CZ187" i="30"/>
  <c r="DA187" i="30"/>
  <c r="DB187" i="30"/>
  <c r="DC187" i="30"/>
  <c r="DD187" i="30"/>
  <c r="DE187" i="30"/>
  <c r="DF187" i="30"/>
  <c r="DG187" i="30"/>
  <c r="DH187" i="30"/>
  <c r="A188" i="30"/>
  <c r="B188" i="30"/>
  <c r="C188" i="30"/>
  <c r="D188" i="30"/>
  <c r="E188" i="30"/>
  <c r="F188" i="30"/>
  <c r="G188" i="30"/>
  <c r="H188" i="30"/>
  <c r="I188" i="30"/>
  <c r="J188" i="30"/>
  <c r="K188" i="30"/>
  <c r="L188" i="30"/>
  <c r="M188" i="30"/>
  <c r="N188" i="30"/>
  <c r="O188" i="30"/>
  <c r="P188" i="30"/>
  <c r="Q188" i="30"/>
  <c r="R188" i="30"/>
  <c r="S188" i="30"/>
  <c r="T188" i="30"/>
  <c r="U188" i="30"/>
  <c r="V188" i="30"/>
  <c r="W188" i="30"/>
  <c r="X188" i="30"/>
  <c r="Y188" i="30"/>
  <c r="Z188" i="30"/>
  <c r="AA188" i="30"/>
  <c r="AB188" i="30"/>
  <c r="AC188" i="30"/>
  <c r="AD188" i="30"/>
  <c r="AE188" i="30"/>
  <c r="AF188" i="30"/>
  <c r="AG188" i="30"/>
  <c r="AH188" i="30"/>
  <c r="AI188" i="30"/>
  <c r="AJ188" i="30"/>
  <c r="AK188" i="30"/>
  <c r="AL188" i="30"/>
  <c r="AM188" i="30"/>
  <c r="AN188" i="30"/>
  <c r="AO188" i="30"/>
  <c r="AP188" i="30"/>
  <c r="AQ188" i="30"/>
  <c r="AR188" i="30"/>
  <c r="AS188" i="30"/>
  <c r="AT188" i="30"/>
  <c r="AU188" i="30"/>
  <c r="AV188" i="30"/>
  <c r="AW188" i="30"/>
  <c r="AX188" i="30"/>
  <c r="AY188" i="30"/>
  <c r="AZ188" i="30"/>
  <c r="BA188" i="30"/>
  <c r="BB188" i="30"/>
  <c r="BC188" i="30"/>
  <c r="BD188" i="30"/>
  <c r="BE188" i="30"/>
  <c r="BF188" i="30"/>
  <c r="BG188" i="30"/>
  <c r="BH188" i="30"/>
  <c r="BI188" i="30"/>
  <c r="BJ188" i="30"/>
  <c r="BK188" i="30"/>
  <c r="BL188" i="30"/>
  <c r="BM188" i="30"/>
  <c r="BN188" i="30"/>
  <c r="BO188" i="30"/>
  <c r="BP188" i="30"/>
  <c r="BQ188" i="30"/>
  <c r="BR188" i="30"/>
  <c r="BS188" i="30"/>
  <c r="BT188" i="30"/>
  <c r="BU188" i="30"/>
  <c r="BV188" i="30"/>
  <c r="BW188" i="30"/>
  <c r="BX188" i="30"/>
  <c r="BY188" i="30"/>
  <c r="BZ188" i="30"/>
  <c r="CA188" i="30"/>
  <c r="CB188" i="30"/>
  <c r="CC188" i="30"/>
  <c r="CD188" i="30"/>
  <c r="CE188" i="30"/>
  <c r="CF188" i="30"/>
  <c r="CG188" i="30"/>
  <c r="CH188" i="30"/>
  <c r="CI188" i="30"/>
  <c r="CJ188" i="30"/>
  <c r="CK188" i="30"/>
  <c r="CL188" i="30"/>
  <c r="CM188" i="30"/>
  <c r="CN188" i="30"/>
  <c r="CO188" i="30"/>
  <c r="CP188" i="30"/>
  <c r="CQ188" i="30"/>
  <c r="CR188" i="30"/>
  <c r="CS188" i="30"/>
  <c r="CT188" i="30"/>
  <c r="CU188" i="30"/>
  <c r="CV188" i="30"/>
  <c r="CW188" i="30"/>
  <c r="CX188" i="30"/>
  <c r="CY188" i="30"/>
  <c r="CZ188" i="30"/>
  <c r="DA188" i="30"/>
  <c r="DB188" i="30"/>
  <c r="DC188" i="30"/>
  <c r="DD188" i="30"/>
  <c r="DE188" i="30"/>
  <c r="DF188" i="30"/>
  <c r="DG188" i="30"/>
  <c r="DH188" i="30"/>
  <c r="A189" i="30"/>
  <c r="B189" i="30"/>
  <c r="C189" i="30"/>
  <c r="D189" i="30"/>
  <c r="E189" i="30"/>
  <c r="F189" i="30"/>
  <c r="G189" i="30"/>
  <c r="H189" i="30"/>
  <c r="I189" i="30"/>
  <c r="J189" i="30"/>
  <c r="K189" i="30"/>
  <c r="L189" i="30"/>
  <c r="M189" i="30"/>
  <c r="N189" i="30"/>
  <c r="O189" i="30"/>
  <c r="P189" i="30"/>
  <c r="Q189" i="30"/>
  <c r="R189" i="30"/>
  <c r="S189" i="30"/>
  <c r="T189" i="30"/>
  <c r="U189" i="30"/>
  <c r="V189" i="30"/>
  <c r="W189" i="30"/>
  <c r="X189" i="30"/>
  <c r="Y189" i="30"/>
  <c r="Z189" i="30"/>
  <c r="AA189" i="30"/>
  <c r="AB189" i="30"/>
  <c r="AC189" i="30"/>
  <c r="AD189" i="30"/>
  <c r="AE189" i="30"/>
  <c r="AF189" i="30"/>
  <c r="AG189" i="30"/>
  <c r="AH189" i="30"/>
  <c r="AI189" i="30"/>
  <c r="AJ189" i="30"/>
  <c r="AK189" i="30"/>
  <c r="AL189" i="30"/>
  <c r="AM189" i="30"/>
  <c r="AN189" i="30"/>
  <c r="AO189" i="30"/>
  <c r="AP189" i="30"/>
  <c r="AQ189" i="30"/>
  <c r="AR189" i="30"/>
  <c r="AS189" i="30"/>
  <c r="AT189" i="30"/>
  <c r="AU189" i="30"/>
  <c r="AV189" i="30"/>
  <c r="AW189" i="30"/>
  <c r="AX189" i="30"/>
  <c r="AY189" i="30"/>
  <c r="AZ189" i="30"/>
  <c r="BA189" i="30"/>
  <c r="BB189" i="30"/>
  <c r="BC189" i="30"/>
  <c r="BD189" i="30"/>
  <c r="BE189" i="30"/>
  <c r="BF189" i="30"/>
  <c r="BG189" i="30"/>
  <c r="BH189" i="30"/>
  <c r="BI189" i="30"/>
  <c r="BJ189" i="30"/>
  <c r="BK189" i="30"/>
  <c r="BL189" i="30"/>
  <c r="BM189" i="30"/>
  <c r="BN189" i="30"/>
  <c r="BO189" i="30"/>
  <c r="BP189" i="30"/>
  <c r="BQ189" i="30"/>
  <c r="BR189" i="30"/>
  <c r="BS189" i="30"/>
  <c r="BT189" i="30"/>
  <c r="BU189" i="30"/>
  <c r="BV189" i="30"/>
  <c r="BW189" i="30"/>
  <c r="BX189" i="30"/>
  <c r="BY189" i="30"/>
  <c r="BZ189" i="30"/>
  <c r="CA189" i="30"/>
  <c r="CB189" i="30"/>
  <c r="CC189" i="30"/>
  <c r="CD189" i="30"/>
  <c r="CE189" i="30"/>
  <c r="CF189" i="30"/>
  <c r="CG189" i="30"/>
  <c r="CH189" i="30"/>
  <c r="CI189" i="30"/>
  <c r="CJ189" i="30"/>
  <c r="CK189" i="30"/>
  <c r="CL189" i="30"/>
  <c r="CM189" i="30"/>
  <c r="CN189" i="30"/>
  <c r="CO189" i="30"/>
  <c r="CP189" i="30"/>
  <c r="CQ189" i="30"/>
  <c r="CR189" i="30"/>
  <c r="CS189" i="30"/>
  <c r="CT189" i="30"/>
  <c r="CU189" i="30"/>
  <c r="CV189" i="30"/>
  <c r="CW189" i="30"/>
  <c r="CX189" i="30"/>
  <c r="CY189" i="30"/>
  <c r="CZ189" i="30"/>
  <c r="DA189" i="30"/>
  <c r="DB189" i="30"/>
  <c r="DC189" i="30"/>
  <c r="DD189" i="30"/>
  <c r="DE189" i="30"/>
  <c r="DF189" i="30"/>
  <c r="DG189" i="30"/>
  <c r="DH189" i="30"/>
  <c r="A190" i="30"/>
  <c r="B190" i="30"/>
  <c r="C190" i="30"/>
  <c r="D190" i="30"/>
  <c r="E190" i="30"/>
  <c r="F190" i="30"/>
  <c r="G190" i="30"/>
  <c r="H190" i="30"/>
  <c r="I190" i="30"/>
  <c r="J190" i="30"/>
  <c r="K190" i="30"/>
  <c r="L190" i="30"/>
  <c r="M190" i="30"/>
  <c r="N190" i="30"/>
  <c r="O190" i="30"/>
  <c r="P190" i="30"/>
  <c r="Q190" i="30"/>
  <c r="R190" i="30"/>
  <c r="S190" i="30"/>
  <c r="T190" i="30"/>
  <c r="U190" i="30"/>
  <c r="V190" i="30"/>
  <c r="W190" i="30"/>
  <c r="X190" i="30"/>
  <c r="Y190" i="30"/>
  <c r="Z190" i="30"/>
  <c r="AA190" i="30"/>
  <c r="AB190" i="30"/>
  <c r="AC190" i="30"/>
  <c r="AD190" i="30"/>
  <c r="AE190" i="30"/>
  <c r="AF190" i="30"/>
  <c r="AG190" i="30"/>
  <c r="AH190" i="30"/>
  <c r="AI190" i="30"/>
  <c r="AJ190" i="30"/>
  <c r="AK190" i="30"/>
  <c r="AL190" i="30"/>
  <c r="AM190" i="30"/>
  <c r="AN190" i="30"/>
  <c r="AO190" i="30"/>
  <c r="AP190" i="30"/>
  <c r="AQ190" i="30"/>
  <c r="AR190" i="30"/>
  <c r="AS190" i="30"/>
  <c r="AT190" i="30"/>
  <c r="AU190" i="30"/>
  <c r="AV190" i="30"/>
  <c r="AW190" i="30"/>
  <c r="AX190" i="30"/>
  <c r="AY190" i="30"/>
  <c r="AZ190" i="30"/>
  <c r="BA190" i="30"/>
  <c r="BB190" i="30"/>
  <c r="BC190" i="30"/>
  <c r="BD190" i="30"/>
  <c r="BE190" i="30"/>
  <c r="BF190" i="30"/>
  <c r="BG190" i="30"/>
  <c r="BH190" i="30"/>
  <c r="BI190" i="30"/>
  <c r="BJ190" i="30"/>
  <c r="BK190" i="30"/>
  <c r="BL190" i="30"/>
  <c r="BM190" i="30"/>
  <c r="BN190" i="30"/>
  <c r="BO190" i="30"/>
  <c r="BP190" i="30"/>
  <c r="BQ190" i="30"/>
  <c r="BR190" i="30"/>
  <c r="BS190" i="30"/>
  <c r="BT190" i="30"/>
  <c r="BU190" i="30"/>
  <c r="BV190" i="30"/>
  <c r="BW190" i="30"/>
  <c r="BX190" i="30"/>
  <c r="BY190" i="30"/>
  <c r="BZ190" i="30"/>
  <c r="CA190" i="30"/>
  <c r="CB190" i="30"/>
  <c r="CC190" i="30"/>
  <c r="CD190" i="30"/>
  <c r="CE190" i="30"/>
  <c r="CF190" i="30"/>
  <c r="CG190" i="30"/>
  <c r="CH190" i="30"/>
  <c r="CI190" i="30"/>
  <c r="CJ190" i="30"/>
  <c r="CK190" i="30"/>
  <c r="CL190" i="30"/>
  <c r="CM190" i="30"/>
  <c r="CN190" i="30"/>
  <c r="CO190" i="30"/>
  <c r="CP190" i="30"/>
  <c r="CQ190" i="30"/>
  <c r="CR190" i="30"/>
  <c r="CS190" i="30"/>
  <c r="CT190" i="30"/>
  <c r="CU190" i="30"/>
  <c r="CV190" i="30"/>
  <c r="CW190" i="30"/>
  <c r="CX190" i="30"/>
  <c r="CY190" i="30"/>
  <c r="CZ190" i="30"/>
  <c r="DA190" i="30"/>
  <c r="DB190" i="30"/>
  <c r="DC190" i="30"/>
  <c r="DD190" i="30"/>
  <c r="DE190" i="30"/>
  <c r="DF190" i="30"/>
  <c r="DG190" i="30"/>
  <c r="DH190" i="30"/>
  <c r="A191" i="30"/>
  <c r="B191" i="30"/>
  <c r="C191" i="30"/>
  <c r="D191" i="30"/>
  <c r="E191" i="30"/>
  <c r="F191" i="30"/>
  <c r="G191" i="30"/>
  <c r="H191" i="30"/>
  <c r="I191" i="30"/>
  <c r="J191" i="30"/>
  <c r="K191" i="30"/>
  <c r="L191" i="30"/>
  <c r="M191" i="30"/>
  <c r="N191" i="30"/>
  <c r="O191" i="30"/>
  <c r="P191" i="30"/>
  <c r="Q191" i="30"/>
  <c r="R191" i="30"/>
  <c r="S191" i="30"/>
  <c r="T191" i="30"/>
  <c r="U191" i="30"/>
  <c r="V191" i="30"/>
  <c r="W191" i="30"/>
  <c r="X191" i="30"/>
  <c r="Y191" i="30"/>
  <c r="Z191" i="30"/>
  <c r="AA191" i="30"/>
  <c r="AB191" i="30"/>
  <c r="AC191" i="30"/>
  <c r="AD191" i="30"/>
  <c r="AE191" i="30"/>
  <c r="AF191" i="30"/>
  <c r="AG191" i="30"/>
  <c r="AH191" i="30"/>
  <c r="AI191" i="30"/>
  <c r="AJ191" i="30"/>
  <c r="AK191" i="30"/>
  <c r="AL191" i="30"/>
  <c r="AM191" i="30"/>
  <c r="AN191" i="30"/>
  <c r="AO191" i="30"/>
  <c r="AP191" i="30"/>
  <c r="AQ191" i="30"/>
  <c r="AR191" i="30"/>
  <c r="AS191" i="30"/>
  <c r="AT191" i="30"/>
  <c r="AU191" i="30"/>
  <c r="AV191" i="30"/>
  <c r="AW191" i="30"/>
  <c r="AX191" i="30"/>
  <c r="AY191" i="30"/>
  <c r="AZ191" i="30"/>
  <c r="BA191" i="30"/>
  <c r="BB191" i="30"/>
  <c r="BC191" i="30"/>
  <c r="BD191" i="30"/>
  <c r="BE191" i="30"/>
  <c r="BF191" i="30"/>
  <c r="BG191" i="30"/>
  <c r="BH191" i="30"/>
  <c r="BI191" i="30"/>
  <c r="BJ191" i="30"/>
  <c r="BK191" i="30"/>
  <c r="BL191" i="30"/>
  <c r="BM191" i="30"/>
  <c r="BN191" i="30"/>
  <c r="BO191" i="30"/>
  <c r="BP191" i="30"/>
  <c r="BQ191" i="30"/>
  <c r="BR191" i="30"/>
  <c r="BS191" i="30"/>
  <c r="BT191" i="30"/>
  <c r="BU191" i="30"/>
  <c r="BV191" i="30"/>
  <c r="BW191" i="30"/>
  <c r="BX191" i="30"/>
  <c r="BY191" i="30"/>
  <c r="BZ191" i="30"/>
  <c r="CA191" i="30"/>
  <c r="CB191" i="30"/>
  <c r="CC191" i="30"/>
  <c r="CD191" i="30"/>
  <c r="CE191" i="30"/>
  <c r="CF191" i="30"/>
  <c r="CG191" i="30"/>
  <c r="CH191" i="30"/>
  <c r="CI191" i="30"/>
  <c r="CJ191" i="30"/>
  <c r="CK191" i="30"/>
  <c r="CL191" i="30"/>
  <c r="CM191" i="30"/>
  <c r="CN191" i="30"/>
  <c r="CO191" i="30"/>
  <c r="CP191" i="30"/>
  <c r="CQ191" i="30"/>
  <c r="CR191" i="30"/>
  <c r="CS191" i="30"/>
  <c r="CT191" i="30"/>
  <c r="CU191" i="30"/>
  <c r="CV191" i="30"/>
  <c r="CW191" i="30"/>
  <c r="CX191" i="30"/>
  <c r="CY191" i="30"/>
  <c r="CZ191" i="30"/>
  <c r="DA191" i="30"/>
  <c r="DB191" i="30"/>
  <c r="DC191" i="30"/>
  <c r="DD191" i="30"/>
  <c r="DE191" i="30"/>
  <c r="DF191" i="30"/>
  <c r="DG191" i="30"/>
  <c r="DH191" i="30"/>
  <c r="A192" i="30"/>
  <c r="B192" i="30"/>
  <c r="C192" i="30"/>
  <c r="D192" i="30"/>
  <c r="E192" i="30"/>
  <c r="F192" i="30"/>
  <c r="G192" i="30"/>
  <c r="H192" i="30"/>
  <c r="I192" i="30"/>
  <c r="J192" i="30"/>
  <c r="K192" i="30"/>
  <c r="L192" i="30"/>
  <c r="M192" i="30"/>
  <c r="N192" i="30"/>
  <c r="O192" i="30"/>
  <c r="P192" i="30"/>
  <c r="Q192" i="30"/>
  <c r="R192" i="30"/>
  <c r="S192" i="30"/>
  <c r="T192" i="30"/>
  <c r="U192" i="30"/>
  <c r="V192" i="30"/>
  <c r="W192" i="30"/>
  <c r="X192" i="30"/>
  <c r="Y192" i="30"/>
  <c r="Z192" i="30"/>
  <c r="AA192" i="30"/>
  <c r="AB192" i="30"/>
  <c r="AC192" i="30"/>
  <c r="AD192" i="30"/>
  <c r="AE192" i="30"/>
  <c r="AF192" i="30"/>
  <c r="AG192" i="30"/>
  <c r="AH192" i="30"/>
  <c r="AI192" i="30"/>
  <c r="AJ192" i="30"/>
  <c r="AK192" i="30"/>
  <c r="AL192" i="30"/>
  <c r="AM192" i="30"/>
  <c r="AN192" i="30"/>
  <c r="AO192" i="30"/>
  <c r="AP192" i="30"/>
  <c r="AQ192" i="30"/>
  <c r="AR192" i="30"/>
  <c r="AS192" i="30"/>
  <c r="AT192" i="30"/>
  <c r="AU192" i="30"/>
  <c r="AV192" i="30"/>
  <c r="AW192" i="30"/>
  <c r="AX192" i="30"/>
  <c r="AY192" i="30"/>
  <c r="AZ192" i="30"/>
  <c r="BA192" i="30"/>
  <c r="BB192" i="30"/>
  <c r="BC192" i="30"/>
  <c r="BD192" i="30"/>
  <c r="BE192" i="30"/>
  <c r="BF192" i="30"/>
  <c r="BG192" i="30"/>
  <c r="BH192" i="30"/>
  <c r="BI192" i="30"/>
  <c r="BJ192" i="30"/>
  <c r="BK192" i="30"/>
  <c r="BL192" i="30"/>
  <c r="BM192" i="30"/>
  <c r="BN192" i="30"/>
  <c r="BO192" i="30"/>
  <c r="BP192" i="30"/>
  <c r="BQ192" i="30"/>
  <c r="BR192" i="30"/>
  <c r="BS192" i="30"/>
  <c r="BT192" i="30"/>
  <c r="BU192" i="30"/>
  <c r="BV192" i="30"/>
  <c r="BW192" i="30"/>
  <c r="BX192" i="30"/>
  <c r="BY192" i="30"/>
  <c r="BZ192" i="30"/>
  <c r="CA192" i="30"/>
  <c r="CB192" i="30"/>
  <c r="CC192" i="30"/>
  <c r="CD192" i="30"/>
  <c r="CE192" i="30"/>
  <c r="CF192" i="30"/>
  <c r="CG192" i="30"/>
  <c r="CH192" i="30"/>
  <c r="CI192" i="30"/>
  <c r="CJ192" i="30"/>
  <c r="CK192" i="30"/>
  <c r="CL192" i="30"/>
  <c r="CM192" i="30"/>
  <c r="CN192" i="30"/>
  <c r="CO192" i="30"/>
  <c r="CP192" i="30"/>
  <c r="CQ192" i="30"/>
  <c r="CR192" i="30"/>
  <c r="CS192" i="30"/>
  <c r="CT192" i="30"/>
  <c r="CU192" i="30"/>
  <c r="CV192" i="30"/>
  <c r="CW192" i="30"/>
  <c r="CX192" i="30"/>
  <c r="CY192" i="30"/>
  <c r="CZ192" i="30"/>
  <c r="DA192" i="30"/>
  <c r="DB192" i="30"/>
  <c r="DC192" i="30"/>
  <c r="DD192" i="30"/>
  <c r="DE192" i="30"/>
  <c r="DF192" i="30"/>
  <c r="DG192" i="30"/>
  <c r="DH192" i="30"/>
  <c r="A193" i="30"/>
  <c r="B193" i="30"/>
  <c r="C193" i="30"/>
  <c r="D193" i="30"/>
  <c r="E193" i="30"/>
  <c r="F193" i="30"/>
  <c r="G193" i="30"/>
  <c r="H193" i="30"/>
  <c r="I193" i="30"/>
  <c r="J193" i="30"/>
  <c r="K193" i="30"/>
  <c r="L193" i="30"/>
  <c r="M193" i="30"/>
  <c r="N193" i="30"/>
  <c r="O193" i="30"/>
  <c r="P193" i="30"/>
  <c r="Q193" i="30"/>
  <c r="R193" i="30"/>
  <c r="S193" i="30"/>
  <c r="T193" i="30"/>
  <c r="U193" i="30"/>
  <c r="V193" i="30"/>
  <c r="W193" i="30"/>
  <c r="X193" i="30"/>
  <c r="Y193" i="30"/>
  <c r="Z193" i="30"/>
  <c r="AA193" i="30"/>
  <c r="AB193" i="30"/>
  <c r="AC193" i="30"/>
  <c r="AD193" i="30"/>
  <c r="AE193" i="30"/>
  <c r="AF193" i="30"/>
  <c r="AG193" i="30"/>
  <c r="AH193" i="30"/>
  <c r="AI193" i="30"/>
  <c r="AJ193" i="30"/>
  <c r="AK193" i="30"/>
  <c r="AL193" i="30"/>
  <c r="AM193" i="30"/>
  <c r="AN193" i="30"/>
  <c r="AO193" i="30"/>
  <c r="AP193" i="30"/>
  <c r="AQ193" i="30"/>
  <c r="AR193" i="30"/>
  <c r="AS193" i="30"/>
  <c r="AT193" i="30"/>
  <c r="AU193" i="30"/>
  <c r="AV193" i="30"/>
  <c r="AW193" i="30"/>
  <c r="AX193" i="30"/>
  <c r="AY193" i="30"/>
  <c r="AZ193" i="30"/>
  <c r="BA193" i="30"/>
  <c r="BB193" i="30"/>
  <c r="BC193" i="30"/>
  <c r="BD193" i="30"/>
  <c r="BE193" i="30"/>
  <c r="BF193" i="30"/>
  <c r="BG193" i="30"/>
  <c r="BH193" i="30"/>
  <c r="BI193" i="30"/>
  <c r="BJ193" i="30"/>
  <c r="BK193" i="30"/>
  <c r="BL193" i="30"/>
  <c r="BM193" i="30"/>
  <c r="BN193" i="30"/>
  <c r="BO193" i="30"/>
  <c r="BP193" i="30"/>
  <c r="BQ193" i="30"/>
  <c r="BR193" i="30"/>
  <c r="BS193" i="30"/>
  <c r="BT193" i="30"/>
  <c r="BU193" i="30"/>
  <c r="BV193" i="30"/>
  <c r="BW193" i="30"/>
  <c r="BX193" i="30"/>
  <c r="BY193" i="30"/>
  <c r="BZ193" i="30"/>
  <c r="CA193" i="30"/>
  <c r="CB193" i="30"/>
  <c r="CC193" i="30"/>
  <c r="CD193" i="30"/>
  <c r="CE193" i="30"/>
  <c r="CF193" i="30"/>
  <c r="CG193" i="30"/>
  <c r="CH193" i="30"/>
  <c r="CI193" i="30"/>
  <c r="CJ193" i="30"/>
  <c r="CK193" i="30"/>
  <c r="CL193" i="30"/>
  <c r="CM193" i="30"/>
  <c r="CN193" i="30"/>
  <c r="CO193" i="30"/>
  <c r="CP193" i="30"/>
  <c r="CQ193" i="30"/>
  <c r="CR193" i="30"/>
  <c r="CS193" i="30"/>
  <c r="CT193" i="30"/>
  <c r="CU193" i="30"/>
  <c r="CV193" i="30"/>
  <c r="CW193" i="30"/>
  <c r="CX193" i="30"/>
  <c r="CY193" i="30"/>
  <c r="CZ193" i="30"/>
  <c r="DA193" i="30"/>
  <c r="DB193" i="30"/>
  <c r="DC193" i="30"/>
  <c r="DD193" i="30"/>
  <c r="DE193" i="30"/>
  <c r="DF193" i="30"/>
  <c r="DG193" i="30"/>
  <c r="DH193" i="30"/>
  <c r="A194" i="30"/>
  <c r="B194" i="30"/>
  <c r="C194" i="30"/>
  <c r="D194" i="30"/>
  <c r="E194" i="30"/>
  <c r="F194" i="30"/>
  <c r="G194" i="30"/>
  <c r="H194" i="30"/>
  <c r="I194" i="30"/>
  <c r="J194" i="30"/>
  <c r="K194" i="30"/>
  <c r="L194" i="30"/>
  <c r="M194" i="30"/>
  <c r="N194" i="30"/>
  <c r="O194" i="30"/>
  <c r="P194" i="30"/>
  <c r="Q194" i="30"/>
  <c r="R194" i="30"/>
  <c r="S194" i="30"/>
  <c r="T194" i="30"/>
  <c r="U194" i="30"/>
  <c r="V194" i="30"/>
  <c r="W194" i="30"/>
  <c r="X194" i="30"/>
  <c r="Y194" i="30"/>
  <c r="Z194" i="30"/>
  <c r="AA194" i="30"/>
  <c r="AB194" i="30"/>
  <c r="AC194" i="30"/>
  <c r="AD194" i="30"/>
  <c r="AE194" i="30"/>
  <c r="AF194" i="30"/>
  <c r="AG194" i="30"/>
  <c r="AH194" i="30"/>
  <c r="AI194" i="30"/>
  <c r="AJ194" i="30"/>
  <c r="AK194" i="30"/>
  <c r="AL194" i="30"/>
  <c r="AM194" i="30"/>
  <c r="AN194" i="30"/>
  <c r="AO194" i="30"/>
  <c r="AP194" i="30"/>
  <c r="AQ194" i="30"/>
  <c r="AR194" i="30"/>
  <c r="AS194" i="30"/>
  <c r="AT194" i="30"/>
  <c r="AU194" i="30"/>
  <c r="AV194" i="30"/>
  <c r="AW194" i="30"/>
  <c r="AX194" i="30"/>
  <c r="AY194" i="30"/>
  <c r="AZ194" i="30"/>
  <c r="BA194" i="30"/>
  <c r="BB194" i="30"/>
  <c r="BC194" i="30"/>
  <c r="BD194" i="30"/>
  <c r="BE194" i="30"/>
  <c r="BF194" i="30"/>
  <c r="BG194" i="30"/>
  <c r="BH194" i="30"/>
  <c r="BI194" i="30"/>
  <c r="BJ194" i="30"/>
  <c r="BK194" i="30"/>
  <c r="BL194" i="30"/>
  <c r="BM194" i="30"/>
  <c r="BN194" i="30"/>
  <c r="BO194" i="30"/>
  <c r="BP194" i="30"/>
  <c r="BQ194" i="30"/>
  <c r="BR194" i="30"/>
  <c r="BS194" i="30"/>
  <c r="BT194" i="30"/>
  <c r="BU194" i="30"/>
  <c r="BV194" i="30"/>
  <c r="BW194" i="30"/>
  <c r="BX194" i="30"/>
  <c r="BY194" i="30"/>
  <c r="BZ194" i="30"/>
  <c r="CA194" i="30"/>
  <c r="CB194" i="30"/>
  <c r="CC194" i="30"/>
  <c r="CD194" i="30"/>
  <c r="CE194" i="30"/>
  <c r="CF194" i="30"/>
  <c r="CG194" i="30"/>
  <c r="CH194" i="30"/>
  <c r="CI194" i="30"/>
  <c r="CJ194" i="30"/>
  <c r="CK194" i="30"/>
  <c r="CL194" i="30"/>
  <c r="CM194" i="30"/>
  <c r="CN194" i="30"/>
  <c r="CO194" i="30"/>
  <c r="CP194" i="30"/>
  <c r="CQ194" i="30"/>
  <c r="CR194" i="30"/>
  <c r="CS194" i="30"/>
  <c r="CT194" i="30"/>
  <c r="CU194" i="30"/>
  <c r="CV194" i="30"/>
  <c r="CW194" i="30"/>
  <c r="CX194" i="30"/>
  <c r="CY194" i="30"/>
  <c r="CZ194" i="30"/>
  <c r="DA194" i="30"/>
  <c r="DB194" i="30"/>
  <c r="DC194" i="30"/>
  <c r="DD194" i="30"/>
  <c r="DE194" i="30"/>
  <c r="DF194" i="30"/>
  <c r="DG194" i="30"/>
  <c r="DH194" i="30"/>
  <c r="A195" i="30"/>
  <c r="B195" i="30"/>
  <c r="C195" i="30"/>
  <c r="D195" i="30"/>
  <c r="E195" i="30"/>
  <c r="F195" i="30"/>
  <c r="G195" i="30"/>
  <c r="H195" i="30"/>
  <c r="I195" i="30"/>
  <c r="J195" i="30"/>
  <c r="K195" i="30"/>
  <c r="L195" i="30"/>
  <c r="M195" i="30"/>
  <c r="N195" i="30"/>
  <c r="O195" i="30"/>
  <c r="P195" i="30"/>
  <c r="Q195" i="30"/>
  <c r="R195" i="30"/>
  <c r="S195" i="30"/>
  <c r="T195" i="30"/>
  <c r="U195" i="30"/>
  <c r="V195" i="30"/>
  <c r="W195" i="30"/>
  <c r="X195" i="30"/>
  <c r="Y195" i="30"/>
  <c r="Z195" i="30"/>
  <c r="AA195" i="30"/>
  <c r="AB195" i="30"/>
  <c r="AC195" i="30"/>
  <c r="AD195" i="30"/>
  <c r="AE195" i="30"/>
  <c r="AF195" i="30"/>
  <c r="AG195" i="30"/>
  <c r="AH195" i="30"/>
  <c r="AI195" i="30"/>
  <c r="AJ195" i="30"/>
  <c r="AK195" i="30"/>
  <c r="AL195" i="30"/>
  <c r="AM195" i="30"/>
  <c r="AN195" i="30"/>
  <c r="AO195" i="30"/>
  <c r="AP195" i="30"/>
  <c r="AQ195" i="30"/>
  <c r="AR195" i="30"/>
  <c r="AS195" i="30"/>
  <c r="AT195" i="30"/>
  <c r="AU195" i="30"/>
  <c r="AV195" i="30"/>
  <c r="AW195" i="30"/>
  <c r="AX195" i="30"/>
  <c r="AY195" i="30"/>
  <c r="AZ195" i="30"/>
  <c r="BA195" i="30"/>
  <c r="BB195" i="30"/>
  <c r="BC195" i="30"/>
  <c r="BD195" i="30"/>
  <c r="BE195" i="30"/>
  <c r="BF195" i="30"/>
  <c r="BG195" i="30"/>
  <c r="BH195" i="30"/>
  <c r="BI195" i="30"/>
  <c r="BJ195" i="30"/>
  <c r="BK195" i="30"/>
  <c r="BL195" i="30"/>
  <c r="BM195" i="30"/>
  <c r="BN195" i="30"/>
  <c r="BO195" i="30"/>
  <c r="BP195" i="30"/>
  <c r="BQ195" i="30"/>
  <c r="BR195" i="30"/>
  <c r="BS195" i="30"/>
  <c r="BT195" i="30"/>
  <c r="BU195" i="30"/>
  <c r="BV195" i="30"/>
  <c r="BW195" i="30"/>
  <c r="BX195" i="30"/>
  <c r="BY195" i="30"/>
  <c r="BZ195" i="30"/>
  <c r="CA195" i="30"/>
  <c r="CB195" i="30"/>
  <c r="CC195" i="30"/>
  <c r="CD195" i="30"/>
  <c r="CE195" i="30"/>
  <c r="CF195" i="30"/>
  <c r="CG195" i="30"/>
  <c r="CH195" i="30"/>
  <c r="CI195" i="30"/>
  <c r="CJ195" i="30"/>
  <c r="CK195" i="30"/>
  <c r="CL195" i="30"/>
  <c r="CM195" i="30"/>
  <c r="CN195" i="30"/>
  <c r="CO195" i="30"/>
  <c r="CP195" i="30"/>
  <c r="CQ195" i="30"/>
  <c r="CR195" i="30"/>
  <c r="CS195" i="30"/>
  <c r="CT195" i="30"/>
  <c r="CU195" i="30"/>
  <c r="CV195" i="30"/>
  <c r="CW195" i="30"/>
  <c r="CX195" i="30"/>
  <c r="CY195" i="30"/>
  <c r="CZ195" i="30"/>
  <c r="DA195" i="30"/>
  <c r="DB195" i="30"/>
  <c r="DC195" i="30"/>
  <c r="DD195" i="30"/>
  <c r="DE195" i="30"/>
  <c r="DF195" i="30"/>
  <c r="DG195" i="30"/>
  <c r="DH195" i="30"/>
  <c r="A196" i="30"/>
  <c r="B196" i="30"/>
  <c r="C196" i="30"/>
  <c r="D196" i="30"/>
  <c r="E196" i="30"/>
  <c r="F196" i="30"/>
  <c r="G196" i="30"/>
  <c r="H196" i="30"/>
  <c r="I196" i="30"/>
  <c r="J196" i="30"/>
  <c r="K196" i="30"/>
  <c r="L196" i="30"/>
  <c r="M196" i="30"/>
  <c r="N196" i="30"/>
  <c r="O196" i="30"/>
  <c r="P196" i="30"/>
  <c r="Q196" i="30"/>
  <c r="R196" i="30"/>
  <c r="S196" i="30"/>
  <c r="T196" i="30"/>
  <c r="U196" i="30"/>
  <c r="V196" i="30"/>
  <c r="W196" i="30"/>
  <c r="X196" i="30"/>
  <c r="Y196" i="30"/>
  <c r="Z196" i="30"/>
  <c r="AA196" i="30"/>
  <c r="AB196" i="30"/>
  <c r="AC196" i="30"/>
  <c r="AD196" i="30"/>
  <c r="AE196" i="30"/>
  <c r="AF196" i="30"/>
  <c r="AG196" i="30"/>
  <c r="AH196" i="30"/>
  <c r="AI196" i="30"/>
  <c r="AJ196" i="30"/>
  <c r="AK196" i="30"/>
  <c r="AL196" i="30"/>
  <c r="AM196" i="30"/>
  <c r="AN196" i="30"/>
  <c r="AO196" i="30"/>
  <c r="AP196" i="30"/>
  <c r="AQ196" i="30"/>
  <c r="AR196" i="30"/>
  <c r="AS196" i="30"/>
  <c r="AT196" i="30"/>
  <c r="AU196" i="30"/>
  <c r="AV196" i="30"/>
  <c r="AW196" i="30"/>
  <c r="AX196" i="30"/>
  <c r="AY196" i="30"/>
  <c r="AZ196" i="30"/>
  <c r="BA196" i="30"/>
  <c r="BB196" i="30"/>
  <c r="BC196" i="30"/>
  <c r="BD196" i="30"/>
  <c r="BE196" i="30"/>
  <c r="BF196" i="30"/>
  <c r="BG196" i="30"/>
  <c r="BH196" i="30"/>
  <c r="BI196" i="30"/>
  <c r="BJ196" i="30"/>
  <c r="BK196" i="30"/>
  <c r="BL196" i="30"/>
  <c r="BM196" i="30"/>
  <c r="BN196" i="30"/>
  <c r="BO196" i="30"/>
  <c r="BP196" i="30"/>
  <c r="BQ196" i="30"/>
  <c r="BR196" i="30"/>
  <c r="BS196" i="30"/>
  <c r="BT196" i="30"/>
  <c r="BU196" i="30"/>
  <c r="BV196" i="30"/>
  <c r="BW196" i="30"/>
  <c r="BX196" i="30"/>
  <c r="BY196" i="30"/>
  <c r="BZ196" i="30"/>
  <c r="CA196" i="30"/>
  <c r="CB196" i="30"/>
  <c r="CC196" i="30"/>
  <c r="CD196" i="30"/>
  <c r="CE196" i="30"/>
  <c r="CF196" i="30"/>
  <c r="CG196" i="30"/>
  <c r="CH196" i="30"/>
  <c r="CI196" i="30"/>
  <c r="CJ196" i="30"/>
  <c r="CK196" i="30"/>
  <c r="CL196" i="30"/>
  <c r="CM196" i="30"/>
  <c r="CN196" i="30"/>
  <c r="CO196" i="30"/>
  <c r="CP196" i="30"/>
  <c r="CQ196" i="30"/>
  <c r="CR196" i="30"/>
  <c r="CS196" i="30"/>
  <c r="CT196" i="30"/>
  <c r="CU196" i="30"/>
  <c r="CV196" i="30"/>
  <c r="CW196" i="30"/>
  <c r="CX196" i="30"/>
  <c r="CY196" i="30"/>
  <c r="CZ196" i="30"/>
  <c r="DA196" i="30"/>
  <c r="DB196" i="30"/>
  <c r="DC196" i="30"/>
  <c r="DD196" i="30"/>
  <c r="DE196" i="30"/>
  <c r="DF196" i="30"/>
  <c r="DG196" i="30"/>
  <c r="DH196" i="30"/>
  <c r="A197" i="30"/>
  <c r="B197" i="30"/>
  <c r="C197" i="30"/>
  <c r="D197" i="30"/>
  <c r="E197" i="30"/>
  <c r="F197" i="30"/>
  <c r="G197" i="30"/>
  <c r="H197" i="30"/>
  <c r="I197" i="30"/>
  <c r="J197" i="30"/>
  <c r="K197" i="30"/>
  <c r="L197" i="30"/>
  <c r="M197" i="30"/>
  <c r="N197" i="30"/>
  <c r="O197" i="30"/>
  <c r="P197" i="30"/>
  <c r="Q197" i="30"/>
  <c r="R197" i="30"/>
  <c r="S197" i="30"/>
  <c r="T197" i="30"/>
  <c r="U197" i="30"/>
  <c r="V197" i="30"/>
  <c r="W197" i="30"/>
  <c r="X197" i="30"/>
  <c r="Y197" i="30"/>
  <c r="Z197" i="30"/>
  <c r="AA197" i="30"/>
  <c r="AB197" i="30"/>
  <c r="AC197" i="30"/>
  <c r="AD197" i="30"/>
  <c r="AE197" i="30"/>
  <c r="AF197" i="30"/>
  <c r="AG197" i="30"/>
  <c r="AH197" i="30"/>
  <c r="AI197" i="30"/>
  <c r="AJ197" i="30"/>
  <c r="AK197" i="30"/>
  <c r="AL197" i="30"/>
  <c r="AM197" i="30"/>
  <c r="AN197" i="30"/>
  <c r="AO197" i="30"/>
  <c r="AP197" i="30"/>
  <c r="AQ197" i="30"/>
  <c r="AR197" i="30"/>
  <c r="AS197" i="30"/>
  <c r="AT197" i="30"/>
  <c r="AU197" i="30"/>
  <c r="AV197" i="30"/>
  <c r="AW197" i="30"/>
  <c r="AX197" i="30"/>
  <c r="AY197" i="30"/>
  <c r="AZ197" i="30"/>
  <c r="BA197" i="30"/>
  <c r="BB197" i="30"/>
  <c r="BC197" i="30"/>
  <c r="BD197" i="30"/>
  <c r="BE197" i="30"/>
  <c r="BF197" i="30"/>
  <c r="BG197" i="30"/>
  <c r="BH197" i="30"/>
  <c r="BI197" i="30"/>
  <c r="BJ197" i="30"/>
  <c r="BK197" i="30"/>
  <c r="BL197" i="30"/>
  <c r="BM197" i="30"/>
  <c r="BN197" i="30"/>
  <c r="BO197" i="30"/>
  <c r="BP197" i="30"/>
  <c r="BQ197" i="30"/>
  <c r="BR197" i="30"/>
  <c r="BS197" i="30"/>
  <c r="BT197" i="30"/>
  <c r="BU197" i="30"/>
  <c r="BV197" i="30"/>
  <c r="BW197" i="30"/>
  <c r="BX197" i="30"/>
  <c r="BY197" i="30"/>
  <c r="BZ197" i="30"/>
  <c r="CA197" i="30"/>
  <c r="CB197" i="30"/>
  <c r="CC197" i="30"/>
  <c r="CD197" i="30"/>
  <c r="CE197" i="30"/>
  <c r="CF197" i="30"/>
  <c r="CG197" i="30"/>
  <c r="CH197" i="30"/>
  <c r="CI197" i="30"/>
  <c r="CJ197" i="30"/>
  <c r="CK197" i="30"/>
  <c r="CL197" i="30"/>
  <c r="CM197" i="30"/>
  <c r="CN197" i="30"/>
  <c r="CO197" i="30"/>
  <c r="CP197" i="30"/>
  <c r="CQ197" i="30"/>
  <c r="CR197" i="30"/>
  <c r="CS197" i="30"/>
  <c r="CT197" i="30"/>
  <c r="CU197" i="30"/>
  <c r="CV197" i="30"/>
  <c r="CW197" i="30"/>
  <c r="CX197" i="30"/>
  <c r="CY197" i="30"/>
  <c r="CZ197" i="30"/>
  <c r="DA197" i="30"/>
  <c r="DB197" i="30"/>
  <c r="DC197" i="30"/>
  <c r="DD197" i="30"/>
  <c r="DE197" i="30"/>
  <c r="DF197" i="30"/>
  <c r="DG197" i="30"/>
  <c r="DH197" i="30"/>
  <c r="A198" i="30"/>
  <c r="B198" i="30"/>
  <c r="C198" i="30"/>
  <c r="D198" i="30"/>
  <c r="E198" i="30"/>
  <c r="F198" i="30"/>
  <c r="G198" i="30"/>
  <c r="H198" i="30"/>
  <c r="I198" i="30"/>
  <c r="J198" i="30"/>
  <c r="K198" i="30"/>
  <c r="L198" i="30"/>
  <c r="M198" i="30"/>
  <c r="N198" i="30"/>
  <c r="O198" i="30"/>
  <c r="P198" i="30"/>
  <c r="Q198" i="30"/>
  <c r="R198" i="30"/>
  <c r="S198" i="30"/>
  <c r="T198" i="30"/>
  <c r="U198" i="30"/>
  <c r="V198" i="30"/>
  <c r="W198" i="30"/>
  <c r="X198" i="30"/>
  <c r="Y198" i="30"/>
  <c r="Z198" i="30"/>
  <c r="AA198" i="30"/>
  <c r="AB198" i="30"/>
  <c r="AC198" i="30"/>
  <c r="AD198" i="30"/>
  <c r="AE198" i="30"/>
  <c r="AF198" i="30"/>
  <c r="AG198" i="30"/>
  <c r="AH198" i="30"/>
  <c r="AI198" i="30"/>
  <c r="AJ198" i="30"/>
  <c r="AK198" i="30"/>
  <c r="AL198" i="30"/>
  <c r="AM198" i="30"/>
  <c r="AN198" i="30"/>
  <c r="AO198" i="30"/>
  <c r="AP198" i="30"/>
  <c r="AQ198" i="30"/>
  <c r="AR198" i="30"/>
  <c r="AS198" i="30"/>
  <c r="AT198" i="30"/>
  <c r="AU198" i="30"/>
  <c r="AV198" i="30"/>
  <c r="AW198" i="30"/>
  <c r="AX198" i="30"/>
  <c r="AY198" i="30"/>
  <c r="AZ198" i="30"/>
  <c r="BA198" i="30"/>
  <c r="BB198" i="30"/>
  <c r="BC198" i="30"/>
  <c r="BD198" i="30"/>
  <c r="BE198" i="30"/>
  <c r="BF198" i="30"/>
  <c r="BG198" i="30"/>
  <c r="BH198" i="30"/>
  <c r="BI198" i="30"/>
  <c r="BJ198" i="30"/>
  <c r="BK198" i="30"/>
  <c r="BL198" i="30"/>
  <c r="BM198" i="30"/>
  <c r="BN198" i="30"/>
  <c r="BO198" i="30"/>
  <c r="BP198" i="30"/>
  <c r="BQ198" i="30"/>
  <c r="BR198" i="30"/>
  <c r="BS198" i="30"/>
  <c r="BT198" i="30"/>
  <c r="BU198" i="30"/>
  <c r="BV198" i="30"/>
  <c r="BW198" i="30"/>
  <c r="BX198" i="30"/>
  <c r="BY198" i="30"/>
  <c r="BZ198" i="30"/>
  <c r="CA198" i="30"/>
  <c r="CB198" i="30"/>
  <c r="CC198" i="30"/>
  <c r="CD198" i="30"/>
  <c r="CE198" i="30"/>
  <c r="CF198" i="30"/>
  <c r="CG198" i="30"/>
  <c r="CH198" i="30"/>
  <c r="CI198" i="30"/>
  <c r="CJ198" i="30"/>
  <c r="CK198" i="30"/>
  <c r="CL198" i="30"/>
  <c r="CM198" i="30"/>
  <c r="CN198" i="30"/>
  <c r="CO198" i="30"/>
  <c r="CP198" i="30"/>
  <c r="CQ198" i="30"/>
  <c r="CR198" i="30"/>
  <c r="CS198" i="30"/>
  <c r="CT198" i="30"/>
  <c r="CU198" i="30"/>
  <c r="CV198" i="30"/>
  <c r="CW198" i="30"/>
  <c r="CX198" i="30"/>
  <c r="CY198" i="30"/>
  <c r="CZ198" i="30"/>
  <c r="DA198" i="30"/>
  <c r="DB198" i="30"/>
  <c r="DC198" i="30"/>
  <c r="DD198" i="30"/>
  <c r="DE198" i="30"/>
  <c r="DF198" i="30"/>
  <c r="DG198" i="30"/>
  <c r="DH198" i="30"/>
  <c r="A199" i="30"/>
  <c r="B199" i="30"/>
  <c r="C199" i="30"/>
  <c r="D199" i="30"/>
  <c r="E199" i="30"/>
  <c r="F199" i="30"/>
  <c r="G199" i="30"/>
  <c r="H199" i="30"/>
  <c r="I199" i="30"/>
  <c r="J199" i="30"/>
  <c r="K199" i="30"/>
  <c r="L199" i="30"/>
  <c r="M199" i="30"/>
  <c r="N199" i="30"/>
  <c r="O199" i="30"/>
  <c r="P199" i="30"/>
  <c r="Q199" i="30"/>
  <c r="R199" i="30"/>
  <c r="S199" i="30"/>
  <c r="T199" i="30"/>
  <c r="U199" i="30"/>
  <c r="V199" i="30"/>
  <c r="W199" i="30"/>
  <c r="X199" i="30"/>
  <c r="Y199" i="30"/>
  <c r="Z199" i="30"/>
  <c r="AA199" i="30"/>
  <c r="AB199" i="30"/>
  <c r="AC199" i="30"/>
  <c r="AD199" i="30"/>
  <c r="AE199" i="30"/>
  <c r="AF199" i="30"/>
  <c r="AG199" i="30"/>
  <c r="AH199" i="30"/>
  <c r="AI199" i="30"/>
  <c r="AJ199" i="30"/>
  <c r="AK199" i="30"/>
  <c r="AL199" i="30"/>
  <c r="AM199" i="30"/>
  <c r="AN199" i="30"/>
  <c r="AO199" i="30"/>
  <c r="AP199" i="30"/>
  <c r="AQ199" i="30"/>
  <c r="AR199" i="30"/>
  <c r="AS199" i="30"/>
  <c r="AT199" i="30"/>
  <c r="AU199" i="30"/>
  <c r="AV199" i="30"/>
  <c r="AW199" i="30"/>
  <c r="AX199" i="30"/>
  <c r="AY199" i="30"/>
  <c r="AZ199" i="30"/>
  <c r="BA199" i="30"/>
  <c r="BB199" i="30"/>
  <c r="BC199" i="30"/>
  <c r="BD199" i="30"/>
  <c r="BE199" i="30"/>
  <c r="BF199" i="30"/>
  <c r="BG199" i="30"/>
  <c r="BH199" i="30"/>
  <c r="BI199" i="30"/>
  <c r="BJ199" i="30"/>
  <c r="BK199" i="30"/>
  <c r="BL199" i="30"/>
  <c r="BM199" i="30"/>
  <c r="BN199" i="30"/>
  <c r="BO199" i="30"/>
  <c r="BP199" i="30"/>
  <c r="BQ199" i="30"/>
  <c r="BR199" i="30"/>
  <c r="BS199" i="30"/>
  <c r="BT199" i="30"/>
  <c r="BU199" i="30"/>
  <c r="BV199" i="30"/>
  <c r="BW199" i="30"/>
  <c r="BX199" i="30"/>
  <c r="BY199" i="30"/>
  <c r="BZ199" i="30"/>
  <c r="CA199" i="30"/>
  <c r="CB199" i="30"/>
  <c r="CC199" i="30"/>
  <c r="CD199" i="30"/>
  <c r="CE199" i="30"/>
  <c r="CF199" i="30"/>
  <c r="CG199" i="30"/>
  <c r="CH199" i="30"/>
  <c r="CI199" i="30"/>
  <c r="CJ199" i="30"/>
  <c r="CK199" i="30"/>
  <c r="CL199" i="30"/>
  <c r="CM199" i="30"/>
  <c r="CN199" i="30"/>
  <c r="CO199" i="30"/>
  <c r="CP199" i="30"/>
  <c r="CQ199" i="30"/>
  <c r="CR199" i="30"/>
  <c r="CS199" i="30"/>
  <c r="CT199" i="30"/>
  <c r="CU199" i="30"/>
  <c r="CV199" i="30"/>
  <c r="CW199" i="30"/>
  <c r="CX199" i="30"/>
  <c r="CY199" i="30"/>
  <c r="CZ199" i="30"/>
  <c r="DA199" i="30"/>
  <c r="DB199" i="30"/>
  <c r="DC199" i="30"/>
  <c r="DD199" i="30"/>
  <c r="DE199" i="30"/>
  <c r="DF199" i="30"/>
  <c r="DG199" i="30"/>
  <c r="DH199" i="30"/>
  <c r="A200" i="30"/>
  <c r="B200" i="30"/>
  <c r="C200" i="30"/>
  <c r="D200" i="30"/>
  <c r="E200" i="30"/>
  <c r="F200" i="30"/>
  <c r="G200" i="30"/>
  <c r="H200" i="30"/>
  <c r="I200" i="30"/>
  <c r="J200" i="30"/>
  <c r="K200" i="30"/>
  <c r="L200" i="30"/>
  <c r="M200" i="30"/>
  <c r="N200" i="30"/>
  <c r="O200" i="30"/>
  <c r="P200" i="30"/>
  <c r="Q200" i="30"/>
  <c r="R200" i="30"/>
  <c r="S200" i="30"/>
  <c r="T200" i="30"/>
  <c r="U200" i="30"/>
  <c r="V200" i="30"/>
  <c r="W200" i="30"/>
  <c r="X200" i="30"/>
  <c r="Y200" i="30"/>
  <c r="Z200" i="30"/>
  <c r="AA200" i="30"/>
  <c r="AB200" i="30"/>
  <c r="AC200" i="30"/>
  <c r="AD200" i="30"/>
  <c r="AE200" i="30"/>
  <c r="AF200" i="30"/>
  <c r="AG200" i="30"/>
  <c r="AH200" i="30"/>
  <c r="AI200" i="30"/>
  <c r="AJ200" i="30"/>
  <c r="AK200" i="30"/>
  <c r="AL200" i="30"/>
  <c r="AM200" i="30"/>
  <c r="AN200" i="30"/>
  <c r="AO200" i="30"/>
  <c r="AP200" i="30"/>
  <c r="AQ200" i="30"/>
  <c r="AR200" i="30"/>
  <c r="AS200" i="30"/>
  <c r="AT200" i="30"/>
  <c r="AU200" i="30"/>
  <c r="AV200" i="30"/>
  <c r="AW200" i="30"/>
  <c r="AX200" i="30"/>
  <c r="AY200" i="30"/>
  <c r="AZ200" i="30"/>
  <c r="BA200" i="30"/>
  <c r="BB200" i="30"/>
  <c r="BC200" i="30"/>
  <c r="BD200" i="30"/>
  <c r="BE200" i="30"/>
  <c r="BF200" i="30"/>
  <c r="BG200" i="30"/>
  <c r="BH200" i="30"/>
  <c r="BI200" i="30"/>
  <c r="BJ200" i="30"/>
  <c r="BK200" i="30"/>
  <c r="BL200" i="30"/>
  <c r="BM200" i="30"/>
  <c r="BN200" i="30"/>
  <c r="BO200" i="30"/>
  <c r="BP200" i="30"/>
  <c r="BQ200" i="30"/>
  <c r="BR200" i="30"/>
  <c r="BS200" i="30"/>
  <c r="BT200" i="30"/>
  <c r="BU200" i="30"/>
  <c r="BV200" i="30"/>
  <c r="BW200" i="30"/>
  <c r="BX200" i="30"/>
  <c r="BY200" i="30"/>
  <c r="BZ200" i="30"/>
  <c r="CA200" i="30"/>
  <c r="CB200" i="30"/>
  <c r="CC200" i="30"/>
  <c r="CD200" i="30"/>
  <c r="CE200" i="30"/>
  <c r="CF200" i="30"/>
  <c r="CG200" i="30"/>
  <c r="CH200" i="30"/>
  <c r="CI200" i="30"/>
  <c r="CJ200" i="30"/>
  <c r="CK200" i="30"/>
  <c r="CL200" i="30"/>
  <c r="CM200" i="30"/>
  <c r="CN200" i="30"/>
  <c r="CO200" i="30"/>
  <c r="CP200" i="30"/>
  <c r="CQ200" i="30"/>
  <c r="CR200" i="30"/>
  <c r="CS200" i="30"/>
  <c r="CT200" i="30"/>
  <c r="CU200" i="30"/>
  <c r="CV200" i="30"/>
  <c r="CW200" i="30"/>
  <c r="CX200" i="30"/>
  <c r="CY200" i="30"/>
  <c r="CZ200" i="30"/>
  <c r="DA200" i="30"/>
  <c r="DB200" i="30"/>
  <c r="DC200" i="30"/>
  <c r="DD200" i="30"/>
  <c r="DE200" i="30"/>
  <c r="DF200" i="30"/>
  <c r="DG200" i="30"/>
  <c r="DH200" i="30"/>
  <c r="A201" i="30"/>
  <c r="B201" i="30"/>
  <c r="C201" i="30"/>
  <c r="D201" i="30"/>
  <c r="E201" i="30"/>
  <c r="F201" i="30"/>
  <c r="G201" i="30"/>
  <c r="H201" i="30"/>
  <c r="I201" i="30"/>
  <c r="J201" i="30"/>
  <c r="K201" i="30"/>
  <c r="L201" i="30"/>
  <c r="M201" i="30"/>
  <c r="N201" i="30"/>
  <c r="O201" i="30"/>
  <c r="P201" i="30"/>
  <c r="Q201" i="30"/>
  <c r="R201" i="30"/>
  <c r="S201" i="30"/>
  <c r="T201" i="30"/>
  <c r="U201" i="30"/>
  <c r="V201" i="30"/>
  <c r="W201" i="30"/>
  <c r="X201" i="30"/>
  <c r="Y201" i="30"/>
  <c r="Z201" i="30"/>
  <c r="AA201" i="30"/>
  <c r="AB201" i="30"/>
  <c r="AC201" i="30"/>
  <c r="AD201" i="30"/>
  <c r="AE201" i="30"/>
  <c r="AF201" i="30"/>
  <c r="AG201" i="30"/>
  <c r="AH201" i="30"/>
  <c r="AI201" i="30"/>
  <c r="AJ201" i="30"/>
  <c r="AK201" i="30"/>
  <c r="AL201" i="30"/>
  <c r="AM201" i="30"/>
  <c r="AN201" i="30"/>
  <c r="AO201" i="30"/>
  <c r="AP201" i="30"/>
  <c r="AQ201" i="30"/>
  <c r="AR201" i="30"/>
  <c r="AS201" i="30"/>
  <c r="AT201" i="30"/>
  <c r="AU201" i="30"/>
  <c r="AV201" i="30"/>
  <c r="AW201" i="30"/>
  <c r="AX201" i="30"/>
  <c r="AY201" i="30"/>
  <c r="AZ201" i="30"/>
  <c r="BA201" i="30"/>
  <c r="BB201" i="30"/>
  <c r="BC201" i="30"/>
  <c r="BD201" i="30"/>
  <c r="BE201" i="30"/>
  <c r="BF201" i="30"/>
  <c r="BG201" i="30"/>
  <c r="BH201" i="30"/>
  <c r="BI201" i="30"/>
  <c r="BJ201" i="30"/>
  <c r="BK201" i="30"/>
  <c r="BL201" i="30"/>
  <c r="BM201" i="30"/>
  <c r="BN201" i="30"/>
  <c r="BO201" i="30"/>
  <c r="BP201" i="30"/>
  <c r="BQ201" i="30"/>
  <c r="BR201" i="30"/>
  <c r="BS201" i="30"/>
  <c r="BT201" i="30"/>
  <c r="BU201" i="30"/>
  <c r="BV201" i="30"/>
  <c r="BW201" i="30"/>
  <c r="BX201" i="30"/>
  <c r="BY201" i="30"/>
  <c r="BZ201" i="30"/>
  <c r="CA201" i="30"/>
  <c r="CB201" i="30"/>
  <c r="CC201" i="30"/>
  <c r="CD201" i="30"/>
  <c r="CE201" i="30"/>
  <c r="CF201" i="30"/>
  <c r="CG201" i="30"/>
  <c r="CH201" i="30"/>
  <c r="CI201" i="30"/>
  <c r="CJ201" i="30"/>
  <c r="CK201" i="30"/>
  <c r="CL201" i="30"/>
  <c r="CM201" i="30"/>
  <c r="CN201" i="30"/>
  <c r="CO201" i="30"/>
  <c r="CP201" i="30"/>
  <c r="CQ201" i="30"/>
  <c r="CR201" i="30"/>
  <c r="CS201" i="30"/>
  <c r="CT201" i="30"/>
  <c r="CU201" i="30"/>
  <c r="CV201" i="30"/>
  <c r="CW201" i="30"/>
  <c r="CX201" i="30"/>
  <c r="CY201" i="30"/>
  <c r="CZ201" i="30"/>
  <c r="DA201" i="30"/>
  <c r="DB201" i="30"/>
  <c r="DC201" i="30"/>
  <c r="DD201" i="30"/>
  <c r="DE201" i="30"/>
  <c r="DF201" i="30"/>
  <c r="DG201" i="30"/>
  <c r="DH201" i="30"/>
  <c r="A202" i="30"/>
  <c r="B202" i="30"/>
  <c r="C202" i="30"/>
  <c r="D202" i="30"/>
  <c r="E202" i="30"/>
  <c r="F202" i="30"/>
  <c r="G202" i="30"/>
  <c r="H202" i="30"/>
  <c r="I202" i="30"/>
  <c r="J202" i="30"/>
  <c r="K202" i="30"/>
  <c r="L202" i="30"/>
  <c r="M202" i="30"/>
  <c r="N202" i="30"/>
  <c r="O202" i="30"/>
  <c r="P202" i="30"/>
  <c r="Q202" i="30"/>
  <c r="R202" i="30"/>
  <c r="S202" i="30"/>
  <c r="T202" i="30"/>
  <c r="U202" i="30"/>
  <c r="V202" i="30"/>
  <c r="W202" i="30"/>
  <c r="X202" i="30"/>
  <c r="Y202" i="30"/>
  <c r="Z202" i="30"/>
  <c r="AA202" i="30"/>
  <c r="AB202" i="30"/>
  <c r="AC202" i="30"/>
  <c r="AD202" i="30"/>
  <c r="AE202" i="30"/>
  <c r="AF202" i="30"/>
  <c r="AG202" i="30"/>
  <c r="AH202" i="30"/>
  <c r="AI202" i="30"/>
  <c r="AJ202" i="30"/>
  <c r="AK202" i="30"/>
  <c r="AL202" i="30"/>
  <c r="AM202" i="30"/>
  <c r="AN202" i="30"/>
  <c r="AO202" i="30"/>
  <c r="AP202" i="30"/>
  <c r="AQ202" i="30"/>
  <c r="AR202" i="30"/>
  <c r="AS202" i="30"/>
  <c r="AT202" i="30"/>
  <c r="AU202" i="30"/>
  <c r="AV202" i="30"/>
  <c r="AW202" i="30"/>
  <c r="AX202" i="30"/>
  <c r="AY202" i="30"/>
  <c r="AZ202" i="30"/>
  <c r="BA202" i="30"/>
  <c r="BB202" i="30"/>
  <c r="BC202" i="30"/>
  <c r="BD202" i="30"/>
  <c r="BE202" i="30"/>
  <c r="BF202" i="30"/>
  <c r="BG202" i="30"/>
  <c r="BH202" i="30"/>
  <c r="BI202" i="30"/>
  <c r="BJ202" i="30"/>
  <c r="BK202" i="30"/>
  <c r="BL202" i="30"/>
  <c r="BM202" i="30"/>
  <c r="BN202" i="30"/>
  <c r="BO202" i="30"/>
  <c r="BP202" i="30"/>
  <c r="BQ202" i="30"/>
  <c r="BR202" i="30"/>
  <c r="BS202" i="30"/>
  <c r="BT202" i="30"/>
  <c r="BU202" i="30"/>
  <c r="BV202" i="30"/>
  <c r="BW202" i="30"/>
  <c r="BX202" i="30"/>
  <c r="BY202" i="30"/>
  <c r="BZ202" i="30"/>
  <c r="CA202" i="30"/>
  <c r="CB202" i="30"/>
  <c r="CC202" i="30"/>
  <c r="CD202" i="30"/>
  <c r="CE202" i="30"/>
  <c r="CF202" i="30"/>
  <c r="CG202" i="30"/>
  <c r="CH202" i="30"/>
  <c r="CI202" i="30"/>
  <c r="CJ202" i="30"/>
  <c r="CK202" i="30"/>
  <c r="CL202" i="30"/>
  <c r="CM202" i="30"/>
  <c r="CN202" i="30"/>
  <c r="CO202" i="30"/>
  <c r="CP202" i="30"/>
  <c r="CQ202" i="30"/>
  <c r="CR202" i="30"/>
  <c r="CS202" i="30"/>
  <c r="CT202" i="30"/>
  <c r="CU202" i="30"/>
  <c r="CV202" i="30"/>
  <c r="CW202" i="30"/>
  <c r="CX202" i="30"/>
  <c r="CY202" i="30"/>
  <c r="CZ202" i="30"/>
  <c r="DA202" i="30"/>
  <c r="DB202" i="30"/>
  <c r="DC202" i="30"/>
  <c r="DD202" i="30"/>
  <c r="DE202" i="30"/>
  <c r="DF202" i="30"/>
  <c r="DG202" i="30"/>
  <c r="DH202" i="30"/>
  <c r="A203" i="30"/>
  <c r="B203" i="30"/>
  <c r="C203" i="30"/>
  <c r="D203" i="30"/>
  <c r="E203" i="30"/>
  <c r="F203" i="30"/>
  <c r="G203" i="30"/>
  <c r="H203" i="30"/>
  <c r="I203" i="30"/>
  <c r="J203" i="30"/>
  <c r="K203" i="30"/>
  <c r="L203" i="30"/>
  <c r="M203" i="30"/>
  <c r="N203" i="30"/>
  <c r="O203" i="30"/>
  <c r="P203" i="30"/>
  <c r="Q203" i="30"/>
  <c r="R203" i="30"/>
  <c r="S203" i="30"/>
  <c r="T203" i="30"/>
  <c r="U203" i="30"/>
  <c r="V203" i="30"/>
  <c r="W203" i="30"/>
  <c r="X203" i="30"/>
  <c r="Y203" i="30"/>
  <c r="Z203" i="30"/>
  <c r="AA203" i="30"/>
  <c r="AB203" i="30"/>
  <c r="AC203" i="30"/>
  <c r="AD203" i="30"/>
  <c r="AE203" i="30"/>
  <c r="AF203" i="30"/>
  <c r="AG203" i="30"/>
  <c r="AH203" i="30"/>
  <c r="AI203" i="30"/>
  <c r="AJ203" i="30"/>
  <c r="AK203" i="30"/>
  <c r="AL203" i="30"/>
  <c r="AM203" i="30"/>
  <c r="AN203" i="30"/>
  <c r="AO203" i="30"/>
  <c r="AP203" i="30"/>
  <c r="AQ203" i="30"/>
  <c r="AR203" i="30"/>
  <c r="AS203" i="30"/>
  <c r="AT203" i="30"/>
  <c r="AU203" i="30"/>
  <c r="AV203" i="30"/>
  <c r="AW203" i="30"/>
  <c r="AX203" i="30"/>
  <c r="AY203" i="30"/>
  <c r="AZ203" i="30"/>
  <c r="BA203" i="30"/>
  <c r="BB203" i="30"/>
  <c r="BC203" i="30"/>
  <c r="BD203" i="30"/>
  <c r="BE203" i="30"/>
  <c r="BF203" i="30"/>
  <c r="BG203" i="30"/>
  <c r="BH203" i="30"/>
  <c r="BI203" i="30"/>
  <c r="BJ203" i="30"/>
  <c r="BK203" i="30"/>
  <c r="BL203" i="30"/>
  <c r="BM203" i="30"/>
  <c r="BN203" i="30"/>
  <c r="BO203" i="30"/>
  <c r="BP203" i="30"/>
  <c r="BQ203" i="30"/>
  <c r="BR203" i="30"/>
  <c r="BS203" i="30"/>
  <c r="BT203" i="30"/>
  <c r="BU203" i="30"/>
  <c r="BV203" i="30"/>
  <c r="BW203" i="30"/>
  <c r="BX203" i="30"/>
  <c r="BY203" i="30"/>
  <c r="BZ203" i="30"/>
  <c r="CA203" i="30"/>
  <c r="CB203" i="30"/>
  <c r="CC203" i="30"/>
  <c r="CD203" i="30"/>
  <c r="CE203" i="30"/>
  <c r="CF203" i="30"/>
  <c r="CG203" i="30"/>
  <c r="CH203" i="30"/>
  <c r="CI203" i="30"/>
  <c r="CJ203" i="30"/>
  <c r="CK203" i="30"/>
  <c r="CL203" i="30"/>
  <c r="CM203" i="30"/>
  <c r="CN203" i="30"/>
  <c r="CO203" i="30"/>
  <c r="CP203" i="30"/>
  <c r="CQ203" i="30"/>
  <c r="CR203" i="30"/>
  <c r="CS203" i="30"/>
  <c r="CT203" i="30"/>
  <c r="CU203" i="30"/>
  <c r="CV203" i="30"/>
  <c r="CW203" i="30"/>
  <c r="CX203" i="30"/>
  <c r="CY203" i="30"/>
  <c r="CZ203" i="30"/>
  <c r="DA203" i="30"/>
  <c r="DB203" i="30"/>
  <c r="DC203" i="30"/>
  <c r="DD203" i="30"/>
  <c r="DE203" i="30"/>
  <c r="DF203" i="30"/>
  <c r="DG203" i="30"/>
  <c r="DH203" i="30"/>
  <c r="A204" i="30"/>
  <c r="B204" i="30"/>
  <c r="C204" i="30"/>
  <c r="D204" i="30"/>
  <c r="E204" i="30"/>
  <c r="F204" i="30"/>
  <c r="G204" i="30"/>
  <c r="H204" i="30"/>
  <c r="I204" i="30"/>
  <c r="J204" i="30"/>
  <c r="K204" i="30"/>
  <c r="L204" i="30"/>
  <c r="M204" i="30"/>
  <c r="N204" i="30"/>
  <c r="O204" i="30"/>
  <c r="P204" i="30"/>
  <c r="Q204" i="30"/>
  <c r="R204" i="30"/>
  <c r="S204" i="30"/>
  <c r="T204" i="30"/>
  <c r="U204" i="30"/>
  <c r="V204" i="30"/>
  <c r="W204" i="30"/>
  <c r="X204" i="30"/>
  <c r="Y204" i="30"/>
  <c r="Z204" i="30"/>
  <c r="AA204" i="30"/>
  <c r="AB204" i="30"/>
  <c r="AC204" i="30"/>
  <c r="AD204" i="30"/>
  <c r="AE204" i="30"/>
  <c r="AF204" i="30"/>
  <c r="AG204" i="30"/>
  <c r="AH204" i="30"/>
  <c r="AI204" i="30"/>
  <c r="AJ204" i="30"/>
  <c r="AK204" i="30"/>
  <c r="AL204" i="30"/>
  <c r="AM204" i="30"/>
  <c r="AN204" i="30"/>
  <c r="AO204" i="30"/>
  <c r="AP204" i="30"/>
  <c r="AQ204" i="30"/>
  <c r="AR204" i="30"/>
  <c r="AS204" i="30"/>
  <c r="AT204" i="30"/>
  <c r="AU204" i="30"/>
  <c r="AV204" i="30"/>
  <c r="AW204" i="30"/>
  <c r="AX204" i="30"/>
  <c r="AY204" i="30"/>
  <c r="AZ204" i="30"/>
  <c r="BA204" i="30"/>
  <c r="BB204" i="30"/>
  <c r="BC204" i="30"/>
  <c r="BD204" i="30"/>
  <c r="BE204" i="30"/>
  <c r="BF204" i="30"/>
  <c r="BG204" i="30"/>
  <c r="BH204" i="30"/>
  <c r="BI204" i="30"/>
  <c r="BJ204" i="30"/>
  <c r="BK204" i="30"/>
  <c r="BL204" i="30"/>
  <c r="BM204" i="30"/>
  <c r="BN204" i="30"/>
  <c r="BO204" i="30"/>
  <c r="BP204" i="30"/>
  <c r="BQ204" i="30"/>
  <c r="BR204" i="30"/>
  <c r="BS204" i="30"/>
  <c r="BT204" i="30"/>
  <c r="BU204" i="30"/>
  <c r="BV204" i="30"/>
  <c r="BW204" i="30"/>
  <c r="BX204" i="30"/>
  <c r="BY204" i="30"/>
  <c r="BZ204" i="30"/>
  <c r="CA204" i="30"/>
  <c r="CB204" i="30"/>
  <c r="CC204" i="30"/>
  <c r="CD204" i="30"/>
  <c r="CE204" i="30"/>
  <c r="CF204" i="30"/>
  <c r="CG204" i="30"/>
  <c r="CH204" i="30"/>
  <c r="CI204" i="30"/>
  <c r="CJ204" i="30"/>
  <c r="CK204" i="30"/>
  <c r="CL204" i="30"/>
  <c r="CM204" i="30"/>
  <c r="CN204" i="30"/>
  <c r="CO204" i="30"/>
  <c r="CP204" i="30"/>
  <c r="CQ204" i="30"/>
  <c r="CR204" i="30"/>
  <c r="CS204" i="30"/>
  <c r="CT204" i="30"/>
  <c r="CU204" i="30"/>
  <c r="CV204" i="30"/>
  <c r="CW204" i="30"/>
  <c r="CX204" i="30"/>
  <c r="CY204" i="30"/>
  <c r="CZ204" i="30"/>
  <c r="DA204" i="30"/>
  <c r="DB204" i="30"/>
  <c r="DC204" i="30"/>
  <c r="DD204" i="30"/>
  <c r="DE204" i="30"/>
  <c r="DF204" i="30"/>
  <c r="DG204" i="30"/>
  <c r="DH204" i="30"/>
  <c r="A205" i="30"/>
  <c r="B205" i="30"/>
  <c r="C205" i="30"/>
  <c r="D205" i="30"/>
  <c r="E205" i="30"/>
  <c r="F205" i="30"/>
  <c r="G205" i="30"/>
  <c r="H205" i="30"/>
  <c r="I205" i="30"/>
  <c r="J205" i="30"/>
  <c r="K205" i="30"/>
  <c r="L205" i="30"/>
  <c r="M205" i="30"/>
  <c r="N205" i="30"/>
  <c r="O205" i="30"/>
  <c r="P205" i="30"/>
  <c r="Q205" i="30"/>
  <c r="R205" i="30"/>
  <c r="S205" i="30"/>
  <c r="T205" i="30"/>
  <c r="U205" i="30"/>
  <c r="V205" i="30"/>
  <c r="W205" i="30"/>
  <c r="X205" i="30"/>
  <c r="Y205" i="30"/>
  <c r="Z205" i="30"/>
  <c r="AA205" i="30"/>
  <c r="AB205" i="30"/>
  <c r="AC205" i="30"/>
  <c r="AD205" i="30"/>
  <c r="AE205" i="30"/>
  <c r="AF205" i="30"/>
  <c r="AG205" i="30"/>
  <c r="AH205" i="30"/>
  <c r="AI205" i="30"/>
  <c r="AJ205" i="30"/>
  <c r="AK205" i="30"/>
  <c r="AL205" i="30"/>
  <c r="AM205" i="30"/>
  <c r="AN205" i="30"/>
  <c r="AO205" i="30"/>
  <c r="AP205" i="30"/>
  <c r="AQ205" i="30"/>
  <c r="AR205" i="30"/>
  <c r="AS205" i="30"/>
  <c r="AT205" i="30"/>
  <c r="AU205" i="30"/>
  <c r="AV205" i="30"/>
  <c r="AW205" i="30"/>
  <c r="AX205" i="30"/>
  <c r="AY205" i="30"/>
  <c r="AZ205" i="30"/>
  <c r="BA205" i="30"/>
  <c r="BB205" i="30"/>
  <c r="BC205" i="30"/>
  <c r="BD205" i="30"/>
  <c r="BE205" i="30"/>
  <c r="BF205" i="30"/>
  <c r="BG205" i="30"/>
  <c r="BH205" i="30"/>
  <c r="BI205" i="30"/>
  <c r="BJ205" i="30"/>
  <c r="BK205" i="30"/>
  <c r="BL205" i="30"/>
  <c r="BM205" i="30"/>
  <c r="BN205" i="30"/>
  <c r="BO205" i="30"/>
  <c r="BP205" i="30"/>
  <c r="BQ205" i="30"/>
  <c r="BR205" i="30"/>
  <c r="BS205" i="30"/>
  <c r="BT205" i="30"/>
  <c r="BU205" i="30"/>
  <c r="BV205" i="30"/>
  <c r="BW205" i="30"/>
  <c r="BX205" i="30"/>
  <c r="BY205" i="30"/>
  <c r="BZ205" i="30"/>
  <c r="CA205" i="30"/>
  <c r="CB205" i="30"/>
  <c r="CC205" i="30"/>
  <c r="CD205" i="30"/>
  <c r="CE205" i="30"/>
  <c r="CF205" i="30"/>
  <c r="CG205" i="30"/>
  <c r="CH205" i="30"/>
  <c r="CI205" i="30"/>
  <c r="CJ205" i="30"/>
  <c r="CK205" i="30"/>
  <c r="CL205" i="30"/>
  <c r="CM205" i="30"/>
  <c r="CN205" i="30"/>
  <c r="CO205" i="30"/>
  <c r="CP205" i="30"/>
  <c r="CQ205" i="30"/>
  <c r="CR205" i="30"/>
  <c r="CS205" i="30"/>
  <c r="CT205" i="30"/>
  <c r="CU205" i="30"/>
  <c r="CV205" i="30"/>
  <c r="CW205" i="30"/>
  <c r="CX205" i="30"/>
  <c r="CY205" i="30"/>
  <c r="CZ205" i="30"/>
  <c r="DA205" i="30"/>
  <c r="DB205" i="30"/>
  <c r="DC205" i="30"/>
  <c r="DD205" i="30"/>
  <c r="DE205" i="30"/>
  <c r="DF205" i="30"/>
  <c r="DG205" i="30"/>
  <c r="DH205" i="30"/>
  <c r="A206" i="30"/>
  <c r="B206" i="30"/>
  <c r="C206" i="30"/>
  <c r="D206" i="30"/>
  <c r="E206" i="30"/>
  <c r="F206" i="30"/>
  <c r="G206" i="30"/>
  <c r="H206" i="30"/>
  <c r="I206" i="30"/>
  <c r="J206" i="30"/>
  <c r="K206" i="30"/>
  <c r="L206" i="30"/>
  <c r="M206" i="30"/>
  <c r="N206" i="30"/>
  <c r="O206" i="30"/>
  <c r="P206" i="30"/>
  <c r="Q206" i="30"/>
  <c r="R206" i="30"/>
  <c r="S206" i="30"/>
  <c r="T206" i="30"/>
  <c r="U206" i="30"/>
  <c r="V206" i="30"/>
  <c r="W206" i="30"/>
  <c r="X206" i="30"/>
  <c r="Y206" i="30"/>
  <c r="Z206" i="30"/>
  <c r="AA206" i="30"/>
  <c r="AB206" i="30"/>
  <c r="AC206" i="30"/>
  <c r="AD206" i="30"/>
  <c r="AE206" i="30"/>
  <c r="AF206" i="30"/>
  <c r="AG206" i="30"/>
  <c r="AH206" i="30"/>
  <c r="AI206" i="30"/>
  <c r="AJ206" i="30"/>
  <c r="AK206" i="30"/>
  <c r="AL206" i="30"/>
  <c r="AM206" i="30"/>
  <c r="AN206" i="30"/>
  <c r="AO206" i="30"/>
  <c r="AP206" i="30"/>
  <c r="AQ206" i="30"/>
  <c r="AR206" i="30"/>
  <c r="AS206" i="30"/>
  <c r="AT206" i="30"/>
  <c r="AU206" i="30"/>
  <c r="AV206" i="30"/>
  <c r="AW206" i="30"/>
  <c r="AX206" i="30"/>
  <c r="AY206" i="30"/>
  <c r="AZ206" i="30"/>
  <c r="BA206" i="30"/>
  <c r="BB206" i="30"/>
  <c r="BC206" i="30"/>
  <c r="BD206" i="30"/>
  <c r="BE206" i="30"/>
  <c r="BF206" i="30"/>
  <c r="BG206" i="30"/>
  <c r="BH206" i="30"/>
  <c r="BI206" i="30"/>
  <c r="BJ206" i="30"/>
  <c r="BK206" i="30"/>
  <c r="BL206" i="30"/>
  <c r="BM206" i="30"/>
  <c r="BN206" i="30"/>
  <c r="BO206" i="30"/>
  <c r="BP206" i="30"/>
  <c r="BQ206" i="30"/>
  <c r="BR206" i="30"/>
  <c r="BS206" i="30"/>
  <c r="BT206" i="30"/>
  <c r="BU206" i="30"/>
  <c r="BV206" i="30"/>
  <c r="BW206" i="30"/>
  <c r="BX206" i="30"/>
  <c r="BY206" i="30"/>
  <c r="BZ206" i="30"/>
  <c r="CA206" i="30"/>
  <c r="CB206" i="30"/>
  <c r="CC206" i="30"/>
  <c r="CD206" i="30"/>
  <c r="CE206" i="30"/>
  <c r="CF206" i="30"/>
  <c r="CG206" i="30"/>
  <c r="CH206" i="30"/>
  <c r="CI206" i="30"/>
  <c r="CJ206" i="30"/>
  <c r="CK206" i="30"/>
  <c r="CL206" i="30"/>
  <c r="CM206" i="30"/>
  <c r="CN206" i="30"/>
  <c r="CO206" i="30"/>
  <c r="CP206" i="30"/>
  <c r="CQ206" i="30"/>
  <c r="CR206" i="30"/>
  <c r="CS206" i="30"/>
  <c r="CT206" i="30"/>
  <c r="CU206" i="30"/>
  <c r="CV206" i="30"/>
  <c r="CW206" i="30"/>
  <c r="CX206" i="30"/>
  <c r="CY206" i="30"/>
  <c r="CZ206" i="30"/>
  <c r="DA206" i="30"/>
  <c r="DB206" i="30"/>
  <c r="DC206" i="30"/>
  <c r="DD206" i="30"/>
  <c r="DE206" i="30"/>
  <c r="DF206" i="30"/>
  <c r="DG206" i="30"/>
  <c r="DH206" i="30"/>
  <c r="A207" i="30"/>
  <c r="B207" i="30"/>
  <c r="C207" i="30"/>
  <c r="D207" i="30"/>
  <c r="E207" i="30"/>
  <c r="F207" i="30"/>
  <c r="G207" i="30"/>
  <c r="H207" i="30"/>
  <c r="I207" i="30"/>
  <c r="J207" i="30"/>
  <c r="K207" i="30"/>
  <c r="L207" i="30"/>
  <c r="M207" i="30"/>
  <c r="N207" i="30"/>
  <c r="O207" i="30"/>
  <c r="P207" i="30"/>
  <c r="Q207" i="30"/>
  <c r="R207" i="30"/>
  <c r="S207" i="30"/>
  <c r="T207" i="30"/>
  <c r="U207" i="30"/>
  <c r="V207" i="30"/>
  <c r="W207" i="30"/>
  <c r="X207" i="30"/>
  <c r="Y207" i="30"/>
  <c r="Z207" i="30"/>
  <c r="AA207" i="30"/>
  <c r="AB207" i="30"/>
  <c r="AC207" i="30"/>
  <c r="AD207" i="30"/>
  <c r="AE207" i="30"/>
  <c r="AF207" i="30"/>
  <c r="AG207" i="30"/>
  <c r="AH207" i="30"/>
  <c r="AI207" i="30"/>
  <c r="AJ207" i="30"/>
  <c r="AK207" i="30"/>
  <c r="AL207" i="30"/>
  <c r="AM207" i="30"/>
  <c r="AN207" i="30"/>
  <c r="AO207" i="30"/>
  <c r="AP207" i="30"/>
  <c r="AQ207" i="30"/>
  <c r="AR207" i="30"/>
  <c r="AS207" i="30"/>
  <c r="AT207" i="30"/>
  <c r="AU207" i="30"/>
  <c r="AV207" i="30"/>
  <c r="AW207" i="30"/>
  <c r="AX207" i="30"/>
  <c r="AY207" i="30"/>
  <c r="AZ207" i="30"/>
  <c r="BA207" i="30"/>
  <c r="BB207" i="30"/>
  <c r="BC207" i="30"/>
  <c r="BD207" i="30"/>
  <c r="BE207" i="30"/>
  <c r="BF207" i="30"/>
  <c r="BG207" i="30"/>
  <c r="BH207" i="30"/>
  <c r="BI207" i="30"/>
  <c r="BJ207" i="30"/>
  <c r="BK207" i="30"/>
  <c r="BL207" i="30"/>
  <c r="BM207" i="30"/>
  <c r="BN207" i="30"/>
  <c r="BO207" i="30"/>
  <c r="BP207" i="30"/>
  <c r="BQ207" i="30"/>
  <c r="BR207" i="30"/>
  <c r="BS207" i="30"/>
  <c r="BT207" i="30"/>
  <c r="BU207" i="30"/>
  <c r="BV207" i="30"/>
  <c r="BW207" i="30"/>
  <c r="BX207" i="30"/>
  <c r="BY207" i="30"/>
  <c r="BZ207" i="30"/>
  <c r="CA207" i="30"/>
  <c r="CB207" i="30"/>
  <c r="CC207" i="30"/>
  <c r="CD207" i="30"/>
  <c r="CE207" i="30"/>
  <c r="CF207" i="30"/>
  <c r="CG207" i="30"/>
  <c r="CH207" i="30"/>
  <c r="CI207" i="30"/>
  <c r="CJ207" i="30"/>
  <c r="CK207" i="30"/>
  <c r="CL207" i="30"/>
  <c r="CM207" i="30"/>
  <c r="CN207" i="30"/>
  <c r="CO207" i="30"/>
  <c r="CP207" i="30"/>
  <c r="CQ207" i="30"/>
  <c r="CR207" i="30"/>
  <c r="CS207" i="30"/>
  <c r="CT207" i="30"/>
  <c r="CU207" i="30"/>
  <c r="CV207" i="30"/>
  <c r="CW207" i="30"/>
  <c r="CX207" i="30"/>
  <c r="CY207" i="30"/>
  <c r="CZ207" i="30"/>
  <c r="DA207" i="30"/>
  <c r="DB207" i="30"/>
  <c r="DC207" i="30"/>
  <c r="DD207" i="30"/>
  <c r="DE207" i="30"/>
  <c r="DF207" i="30"/>
  <c r="DG207" i="30"/>
  <c r="DH207" i="30"/>
  <c r="A208" i="30"/>
  <c r="B208" i="30"/>
  <c r="C208" i="30"/>
  <c r="D208" i="30"/>
  <c r="E208" i="30"/>
  <c r="F208" i="30"/>
  <c r="G208" i="30"/>
  <c r="H208" i="30"/>
  <c r="I208" i="30"/>
  <c r="J208" i="30"/>
  <c r="K208" i="30"/>
  <c r="L208" i="30"/>
  <c r="M208" i="30"/>
  <c r="N208" i="30"/>
  <c r="O208" i="30"/>
  <c r="P208" i="30"/>
  <c r="Q208" i="30"/>
  <c r="R208" i="30"/>
  <c r="S208" i="30"/>
  <c r="T208" i="30"/>
  <c r="U208" i="30"/>
  <c r="V208" i="30"/>
  <c r="W208" i="30"/>
  <c r="X208" i="30"/>
  <c r="Y208" i="30"/>
  <c r="Z208" i="30"/>
  <c r="AA208" i="30"/>
  <c r="AB208" i="30"/>
  <c r="AC208" i="30"/>
  <c r="AD208" i="30"/>
  <c r="AE208" i="30"/>
  <c r="AF208" i="30"/>
  <c r="AG208" i="30"/>
  <c r="AH208" i="30"/>
  <c r="AI208" i="30"/>
  <c r="AJ208" i="30"/>
  <c r="AK208" i="30"/>
  <c r="AL208" i="30"/>
  <c r="AM208" i="30"/>
  <c r="AN208" i="30"/>
  <c r="AO208" i="30"/>
  <c r="AP208" i="30"/>
  <c r="AQ208" i="30"/>
  <c r="AR208" i="30"/>
  <c r="AS208" i="30"/>
  <c r="AT208" i="30"/>
  <c r="AU208" i="30"/>
  <c r="AV208" i="30"/>
  <c r="AW208" i="30"/>
  <c r="AX208" i="30"/>
  <c r="AY208" i="30"/>
  <c r="AZ208" i="30"/>
  <c r="BA208" i="30"/>
  <c r="BB208" i="30"/>
  <c r="BC208" i="30"/>
  <c r="BD208" i="30"/>
  <c r="BE208" i="30"/>
  <c r="BF208" i="30"/>
  <c r="BG208" i="30"/>
  <c r="BH208" i="30"/>
  <c r="BI208" i="30"/>
  <c r="BJ208" i="30"/>
  <c r="BK208" i="30"/>
  <c r="BL208" i="30"/>
  <c r="BM208" i="30"/>
  <c r="BN208" i="30"/>
  <c r="BO208" i="30"/>
  <c r="BP208" i="30"/>
  <c r="BQ208" i="30"/>
  <c r="BR208" i="30"/>
  <c r="BS208" i="30"/>
  <c r="BT208" i="30"/>
  <c r="BU208" i="30"/>
  <c r="BV208" i="30"/>
  <c r="BW208" i="30"/>
  <c r="BX208" i="30"/>
  <c r="BY208" i="30"/>
  <c r="BZ208" i="30"/>
  <c r="CA208" i="30"/>
  <c r="CB208" i="30"/>
  <c r="CC208" i="30"/>
  <c r="CD208" i="30"/>
  <c r="CE208" i="30"/>
  <c r="CF208" i="30"/>
  <c r="CG208" i="30"/>
  <c r="CH208" i="30"/>
  <c r="CI208" i="30"/>
  <c r="CJ208" i="30"/>
  <c r="CK208" i="30"/>
  <c r="CL208" i="30"/>
  <c r="CM208" i="30"/>
  <c r="CN208" i="30"/>
  <c r="CO208" i="30"/>
  <c r="CP208" i="30"/>
  <c r="CQ208" i="30"/>
  <c r="CR208" i="30"/>
  <c r="CS208" i="30"/>
  <c r="CT208" i="30"/>
  <c r="CU208" i="30"/>
  <c r="CV208" i="30"/>
  <c r="CW208" i="30"/>
  <c r="CX208" i="30"/>
  <c r="CY208" i="30"/>
  <c r="CZ208" i="30"/>
  <c r="DA208" i="30"/>
  <c r="DB208" i="30"/>
  <c r="DC208" i="30"/>
  <c r="DD208" i="30"/>
  <c r="DE208" i="30"/>
  <c r="DF208" i="30"/>
  <c r="DG208" i="30"/>
  <c r="DH208" i="30"/>
  <c r="A209" i="30"/>
  <c r="B209" i="30"/>
  <c r="C209" i="30"/>
  <c r="D209" i="30"/>
  <c r="E209" i="30"/>
  <c r="F209" i="30"/>
  <c r="G209" i="30"/>
  <c r="H209" i="30"/>
  <c r="I209" i="30"/>
  <c r="J209" i="30"/>
  <c r="K209" i="30"/>
  <c r="L209" i="30"/>
  <c r="M209" i="30"/>
  <c r="N209" i="30"/>
  <c r="O209" i="30"/>
  <c r="P209" i="30"/>
  <c r="Q209" i="30"/>
  <c r="R209" i="30"/>
  <c r="S209" i="30"/>
  <c r="T209" i="30"/>
  <c r="U209" i="30"/>
  <c r="V209" i="30"/>
  <c r="W209" i="30"/>
  <c r="X209" i="30"/>
  <c r="Y209" i="30"/>
  <c r="Z209" i="30"/>
  <c r="AA209" i="30"/>
  <c r="AB209" i="30"/>
  <c r="AC209" i="30"/>
  <c r="AD209" i="30"/>
  <c r="AE209" i="30"/>
  <c r="AF209" i="30"/>
  <c r="AG209" i="30"/>
  <c r="AH209" i="30"/>
  <c r="AI209" i="30"/>
  <c r="AJ209" i="30"/>
  <c r="AK209" i="30"/>
  <c r="AL209" i="30"/>
  <c r="AM209" i="30"/>
  <c r="AN209" i="30"/>
  <c r="AO209" i="30"/>
  <c r="AP209" i="30"/>
  <c r="AQ209" i="30"/>
  <c r="AR209" i="30"/>
  <c r="AS209" i="30"/>
  <c r="AT209" i="30"/>
  <c r="AU209" i="30"/>
  <c r="AV209" i="30"/>
  <c r="AW209" i="30"/>
  <c r="AX209" i="30"/>
  <c r="AY209" i="30"/>
  <c r="AZ209" i="30"/>
  <c r="BA209" i="30"/>
  <c r="BB209" i="30"/>
  <c r="BC209" i="30"/>
  <c r="BD209" i="30"/>
  <c r="BE209" i="30"/>
  <c r="BF209" i="30"/>
  <c r="BG209" i="30"/>
  <c r="BH209" i="30"/>
  <c r="BI209" i="30"/>
  <c r="BJ209" i="30"/>
  <c r="BK209" i="30"/>
  <c r="BL209" i="30"/>
  <c r="BM209" i="30"/>
  <c r="BN209" i="30"/>
  <c r="BO209" i="30"/>
  <c r="BP209" i="30"/>
  <c r="BQ209" i="30"/>
  <c r="BR209" i="30"/>
  <c r="BS209" i="30"/>
  <c r="BT209" i="30"/>
  <c r="BU209" i="30"/>
  <c r="BV209" i="30"/>
  <c r="BW209" i="30"/>
  <c r="BX209" i="30"/>
  <c r="BY209" i="30"/>
  <c r="BZ209" i="30"/>
  <c r="CA209" i="30"/>
  <c r="CB209" i="30"/>
  <c r="CC209" i="30"/>
  <c r="CD209" i="30"/>
  <c r="CE209" i="30"/>
  <c r="CF209" i="30"/>
  <c r="CG209" i="30"/>
  <c r="CH209" i="30"/>
  <c r="CI209" i="30"/>
  <c r="CJ209" i="30"/>
  <c r="CK209" i="30"/>
  <c r="CL209" i="30"/>
  <c r="CM209" i="30"/>
  <c r="CN209" i="30"/>
  <c r="CO209" i="30"/>
  <c r="CP209" i="30"/>
  <c r="CQ209" i="30"/>
  <c r="CR209" i="30"/>
  <c r="CS209" i="30"/>
  <c r="CT209" i="30"/>
  <c r="CU209" i="30"/>
  <c r="CV209" i="30"/>
  <c r="CW209" i="30"/>
  <c r="CX209" i="30"/>
  <c r="CY209" i="30"/>
  <c r="CZ209" i="30"/>
  <c r="DA209" i="30"/>
  <c r="DB209" i="30"/>
  <c r="DC209" i="30"/>
  <c r="DD209" i="30"/>
  <c r="DE209" i="30"/>
  <c r="DF209" i="30"/>
  <c r="DG209" i="30"/>
  <c r="DH209" i="30"/>
  <c r="A210" i="30"/>
  <c r="B210" i="30"/>
  <c r="C210" i="30"/>
  <c r="D210" i="30"/>
  <c r="E210" i="30"/>
  <c r="F210" i="30"/>
  <c r="G210" i="30"/>
  <c r="H210" i="30"/>
  <c r="I210" i="30"/>
  <c r="J210" i="30"/>
  <c r="K210" i="30"/>
  <c r="L210" i="30"/>
  <c r="M210" i="30"/>
  <c r="N210" i="30"/>
  <c r="O210" i="30"/>
  <c r="P210" i="30"/>
  <c r="Q210" i="30"/>
  <c r="R210" i="30"/>
  <c r="S210" i="30"/>
  <c r="T210" i="30"/>
  <c r="U210" i="30"/>
  <c r="V210" i="30"/>
  <c r="W210" i="30"/>
  <c r="X210" i="30"/>
  <c r="Y210" i="30"/>
  <c r="Z210" i="30"/>
  <c r="AA210" i="30"/>
  <c r="AB210" i="30"/>
  <c r="AC210" i="30"/>
  <c r="AD210" i="30"/>
  <c r="AE210" i="30"/>
  <c r="AF210" i="30"/>
  <c r="AG210" i="30"/>
  <c r="AH210" i="30"/>
  <c r="AI210" i="30"/>
  <c r="AJ210" i="30"/>
  <c r="AK210" i="30"/>
  <c r="AL210" i="30"/>
  <c r="AM210" i="30"/>
  <c r="AN210" i="30"/>
  <c r="AO210" i="30"/>
  <c r="AP210" i="30"/>
  <c r="AQ210" i="30"/>
  <c r="AR210" i="30"/>
  <c r="AS210" i="30"/>
  <c r="AT210" i="30"/>
  <c r="AU210" i="30"/>
  <c r="AV210" i="30"/>
  <c r="AW210" i="30"/>
  <c r="AX210" i="30"/>
  <c r="AY210" i="30"/>
  <c r="AZ210" i="30"/>
  <c r="BA210" i="30"/>
  <c r="BB210" i="30"/>
  <c r="BC210" i="30"/>
  <c r="BD210" i="30"/>
  <c r="BE210" i="30"/>
  <c r="BF210" i="30"/>
  <c r="BG210" i="30"/>
  <c r="BH210" i="30"/>
  <c r="BI210" i="30"/>
  <c r="BJ210" i="30"/>
  <c r="BK210" i="30"/>
  <c r="BL210" i="30"/>
  <c r="BM210" i="30"/>
  <c r="BN210" i="30"/>
  <c r="BO210" i="30"/>
  <c r="BP210" i="30"/>
  <c r="BQ210" i="30"/>
  <c r="BR210" i="30"/>
  <c r="BS210" i="30"/>
  <c r="BT210" i="30"/>
  <c r="BU210" i="30"/>
  <c r="BV210" i="30"/>
  <c r="BW210" i="30"/>
  <c r="BX210" i="30"/>
  <c r="BY210" i="30"/>
  <c r="BZ210" i="30"/>
  <c r="CA210" i="30"/>
  <c r="CB210" i="30"/>
  <c r="CC210" i="30"/>
  <c r="CD210" i="30"/>
  <c r="CE210" i="30"/>
  <c r="CF210" i="30"/>
  <c r="CG210" i="30"/>
  <c r="CH210" i="30"/>
  <c r="CI210" i="30"/>
  <c r="CJ210" i="30"/>
  <c r="CK210" i="30"/>
  <c r="CL210" i="30"/>
  <c r="CM210" i="30"/>
  <c r="CN210" i="30"/>
  <c r="CO210" i="30"/>
  <c r="CP210" i="30"/>
  <c r="CQ210" i="30"/>
  <c r="CR210" i="30"/>
  <c r="CS210" i="30"/>
  <c r="CT210" i="30"/>
  <c r="CU210" i="30"/>
  <c r="CV210" i="30"/>
  <c r="CW210" i="30"/>
  <c r="CX210" i="30"/>
  <c r="CY210" i="30"/>
  <c r="CZ210" i="30"/>
  <c r="DA210" i="30"/>
  <c r="DB210" i="30"/>
  <c r="DC210" i="30"/>
  <c r="DD210" i="30"/>
  <c r="DE210" i="30"/>
  <c r="DF210" i="30"/>
  <c r="DG210" i="30"/>
  <c r="DH210" i="30"/>
  <c r="A211" i="30"/>
  <c r="B211" i="30"/>
  <c r="C211" i="30"/>
  <c r="D211" i="30"/>
  <c r="E211" i="30"/>
  <c r="F211" i="30"/>
  <c r="G211" i="30"/>
  <c r="H211" i="30"/>
  <c r="I211" i="30"/>
  <c r="J211" i="30"/>
  <c r="K211" i="30"/>
  <c r="L211" i="30"/>
  <c r="M211" i="30"/>
  <c r="N211" i="30"/>
  <c r="O211" i="30"/>
  <c r="P211" i="30"/>
  <c r="Q211" i="30"/>
  <c r="R211" i="30"/>
  <c r="S211" i="30"/>
  <c r="T211" i="30"/>
  <c r="U211" i="30"/>
  <c r="V211" i="30"/>
  <c r="W211" i="30"/>
  <c r="X211" i="30"/>
  <c r="Y211" i="30"/>
  <c r="Z211" i="30"/>
  <c r="AA211" i="30"/>
  <c r="AB211" i="30"/>
  <c r="AC211" i="30"/>
  <c r="AD211" i="30"/>
  <c r="AE211" i="30"/>
  <c r="AF211" i="30"/>
  <c r="AG211" i="30"/>
  <c r="AH211" i="30"/>
  <c r="AI211" i="30"/>
  <c r="AJ211" i="30"/>
  <c r="AK211" i="30"/>
  <c r="AL211" i="30"/>
  <c r="AM211" i="30"/>
  <c r="AN211" i="30"/>
  <c r="AO211" i="30"/>
  <c r="AP211" i="30"/>
  <c r="AQ211" i="30"/>
  <c r="AR211" i="30"/>
  <c r="AS211" i="30"/>
  <c r="AT211" i="30"/>
  <c r="AU211" i="30"/>
  <c r="AV211" i="30"/>
  <c r="AW211" i="30"/>
  <c r="AX211" i="30"/>
  <c r="AY211" i="30"/>
  <c r="AZ211" i="30"/>
  <c r="BA211" i="30"/>
  <c r="BB211" i="30"/>
  <c r="BC211" i="30"/>
  <c r="BD211" i="30"/>
  <c r="BE211" i="30"/>
  <c r="BF211" i="30"/>
  <c r="BG211" i="30"/>
  <c r="BH211" i="30"/>
  <c r="BI211" i="30"/>
  <c r="BJ211" i="30"/>
  <c r="BK211" i="30"/>
  <c r="BL211" i="30"/>
  <c r="BM211" i="30"/>
  <c r="BN211" i="30"/>
  <c r="BO211" i="30"/>
  <c r="BP211" i="30"/>
  <c r="BQ211" i="30"/>
  <c r="BR211" i="30"/>
  <c r="BS211" i="30"/>
  <c r="BT211" i="30"/>
  <c r="BU211" i="30"/>
  <c r="BV211" i="30"/>
  <c r="BW211" i="30"/>
  <c r="BX211" i="30"/>
  <c r="BY211" i="30"/>
  <c r="BZ211" i="30"/>
  <c r="CA211" i="30"/>
  <c r="CB211" i="30"/>
  <c r="CC211" i="30"/>
  <c r="CD211" i="30"/>
  <c r="CE211" i="30"/>
  <c r="CF211" i="30"/>
  <c r="CG211" i="30"/>
  <c r="CH211" i="30"/>
  <c r="CI211" i="30"/>
  <c r="CJ211" i="30"/>
  <c r="CK211" i="30"/>
  <c r="CL211" i="30"/>
  <c r="CM211" i="30"/>
  <c r="CN211" i="30"/>
  <c r="CO211" i="30"/>
  <c r="CP211" i="30"/>
  <c r="CQ211" i="30"/>
  <c r="CR211" i="30"/>
  <c r="CS211" i="30"/>
  <c r="CT211" i="30"/>
  <c r="CU211" i="30"/>
  <c r="CV211" i="30"/>
  <c r="CW211" i="30"/>
  <c r="CX211" i="30"/>
  <c r="CY211" i="30"/>
  <c r="CZ211" i="30"/>
  <c r="DA211" i="30"/>
  <c r="DB211" i="30"/>
  <c r="DC211" i="30"/>
  <c r="DD211" i="30"/>
  <c r="DE211" i="30"/>
  <c r="DF211" i="30"/>
  <c r="DG211" i="30"/>
  <c r="DH211" i="30"/>
  <c r="A212" i="30"/>
  <c r="B212" i="30"/>
  <c r="C212" i="30"/>
  <c r="D212" i="30"/>
  <c r="E212" i="30"/>
  <c r="F212" i="30"/>
  <c r="G212" i="30"/>
  <c r="H212" i="30"/>
  <c r="I212" i="30"/>
  <c r="J212" i="30"/>
  <c r="K212" i="30"/>
  <c r="L212" i="30"/>
  <c r="M212" i="30"/>
  <c r="N212" i="30"/>
  <c r="O212" i="30"/>
  <c r="P212" i="30"/>
  <c r="Q212" i="30"/>
  <c r="R212" i="30"/>
  <c r="S212" i="30"/>
  <c r="T212" i="30"/>
  <c r="U212" i="30"/>
  <c r="V212" i="30"/>
  <c r="W212" i="30"/>
  <c r="X212" i="30"/>
  <c r="Y212" i="30"/>
  <c r="Z212" i="30"/>
  <c r="AA212" i="30"/>
  <c r="AB212" i="30"/>
  <c r="AC212" i="30"/>
  <c r="AD212" i="30"/>
  <c r="AE212" i="30"/>
  <c r="AF212" i="30"/>
  <c r="AG212" i="30"/>
  <c r="AH212" i="30"/>
  <c r="AI212" i="30"/>
  <c r="AJ212" i="30"/>
  <c r="AK212" i="30"/>
  <c r="AL212" i="30"/>
  <c r="AM212" i="30"/>
  <c r="AN212" i="30"/>
  <c r="AO212" i="30"/>
  <c r="AP212" i="30"/>
  <c r="AQ212" i="30"/>
  <c r="AR212" i="30"/>
  <c r="AS212" i="30"/>
  <c r="AT212" i="30"/>
  <c r="AU212" i="30"/>
  <c r="AV212" i="30"/>
  <c r="AW212" i="30"/>
  <c r="AX212" i="30"/>
  <c r="AY212" i="30"/>
  <c r="AZ212" i="30"/>
  <c r="BA212" i="30"/>
  <c r="BB212" i="30"/>
  <c r="BC212" i="30"/>
  <c r="BD212" i="30"/>
  <c r="BE212" i="30"/>
  <c r="BF212" i="30"/>
  <c r="BG212" i="30"/>
  <c r="BH212" i="30"/>
  <c r="BI212" i="30"/>
  <c r="BJ212" i="30"/>
  <c r="BK212" i="30"/>
  <c r="BL212" i="30"/>
  <c r="BM212" i="30"/>
  <c r="BN212" i="30"/>
  <c r="BO212" i="30"/>
  <c r="BP212" i="30"/>
  <c r="BQ212" i="30"/>
  <c r="BR212" i="30"/>
  <c r="BS212" i="30"/>
  <c r="BT212" i="30"/>
  <c r="BU212" i="30"/>
  <c r="BV212" i="30"/>
  <c r="BW212" i="30"/>
  <c r="BX212" i="30"/>
  <c r="BY212" i="30"/>
  <c r="BZ212" i="30"/>
  <c r="CA212" i="30"/>
  <c r="CB212" i="30"/>
  <c r="CC212" i="30"/>
  <c r="CD212" i="30"/>
  <c r="CE212" i="30"/>
  <c r="CF212" i="30"/>
  <c r="CG212" i="30"/>
  <c r="CH212" i="30"/>
  <c r="CI212" i="30"/>
  <c r="CJ212" i="30"/>
  <c r="CK212" i="30"/>
  <c r="CL212" i="30"/>
  <c r="CM212" i="30"/>
  <c r="CN212" i="30"/>
  <c r="CO212" i="30"/>
  <c r="CP212" i="30"/>
  <c r="CQ212" i="30"/>
  <c r="CR212" i="30"/>
  <c r="CS212" i="30"/>
  <c r="CT212" i="30"/>
  <c r="CU212" i="30"/>
  <c r="CV212" i="30"/>
  <c r="CW212" i="30"/>
  <c r="CX212" i="30"/>
  <c r="CY212" i="30"/>
  <c r="CZ212" i="30"/>
  <c r="DA212" i="30"/>
  <c r="DB212" i="30"/>
  <c r="DC212" i="30"/>
  <c r="DD212" i="30"/>
  <c r="DE212" i="30"/>
  <c r="DF212" i="30"/>
  <c r="DG212" i="30"/>
  <c r="DH212" i="30"/>
  <c r="A213" i="30"/>
  <c r="B213" i="30"/>
  <c r="C213" i="30"/>
  <c r="D213" i="30"/>
  <c r="E213" i="30"/>
  <c r="F213" i="30"/>
  <c r="G213" i="30"/>
  <c r="H213" i="30"/>
  <c r="I213" i="30"/>
  <c r="J213" i="30"/>
  <c r="K213" i="30"/>
  <c r="L213" i="30"/>
  <c r="M213" i="30"/>
  <c r="N213" i="30"/>
  <c r="O213" i="30"/>
  <c r="P213" i="30"/>
  <c r="Q213" i="30"/>
  <c r="R213" i="30"/>
  <c r="S213" i="30"/>
  <c r="T213" i="30"/>
  <c r="U213" i="30"/>
  <c r="V213" i="30"/>
  <c r="W213" i="30"/>
  <c r="X213" i="30"/>
  <c r="Y213" i="30"/>
  <c r="Z213" i="30"/>
  <c r="AA213" i="30"/>
  <c r="AB213" i="30"/>
  <c r="AC213" i="30"/>
  <c r="AD213" i="30"/>
  <c r="AE213" i="30"/>
  <c r="AF213" i="30"/>
  <c r="AG213" i="30"/>
  <c r="AH213" i="30"/>
  <c r="AI213" i="30"/>
  <c r="AJ213" i="30"/>
  <c r="AK213" i="30"/>
  <c r="AL213" i="30"/>
  <c r="AM213" i="30"/>
  <c r="AN213" i="30"/>
  <c r="AO213" i="30"/>
  <c r="AP213" i="30"/>
  <c r="AQ213" i="30"/>
  <c r="AR213" i="30"/>
  <c r="AS213" i="30"/>
  <c r="AT213" i="30"/>
  <c r="AU213" i="30"/>
  <c r="AV213" i="30"/>
  <c r="AW213" i="30"/>
  <c r="AX213" i="30"/>
  <c r="AY213" i="30"/>
  <c r="AZ213" i="30"/>
  <c r="BA213" i="30"/>
  <c r="BB213" i="30"/>
  <c r="BC213" i="30"/>
  <c r="BD213" i="30"/>
  <c r="BE213" i="30"/>
  <c r="BF213" i="30"/>
  <c r="BG213" i="30"/>
  <c r="BH213" i="30"/>
  <c r="BI213" i="30"/>
  <c r="BJ213" i="30"/>
  <c r="BK213" i="30"/>
  <c r="BL213" i="30"/>
  <c r="BM213" i="30"/>
  <c r="BN213" i="30"/>
  <c r="BO213" i="30"/>
  <c r="BP213" i="30"/>
  <c r="BQ213" i="30"/>
  <c r="BR213" i="30"/>
  <c r="BS213" i="30"/>
  <c r="BT213" i="30"/>
  <c r="BU213" i="30"/>
  <c r="BV213" i="30"/>
  <c r="BW213" i="30"/>
  <c r="BX213" i="30"/>
  <c r="BY213" i="30"/>
  <c r="BZ213" i="30"/>
  <c r="CA213" i="30"/>
  <c r="CB213" i="30"/>
  <c r="CC213" i="30"/>
  <c r="CD213" i="30"/>
  <c r="CE213" i="30"/>
  <c r="CF213" i="30"/>
  <c r="CG213" i="30"/>
  <c r="CH213" i="30"/>
  <c r="CI213" i="30"/>
  <c r="CJ213" i="30"/>
  <c r="CK213" i="30"/>
  <c r="CL213" i="30"/>
  <c r="CM213" i="30"/>
  <c r="CN213" i="30"/>
  <c r="CO213" i="30"/>
  <c r="CP213" i="30"/>
  <c r="CQ213" i="30"/>
  <c r="CR213" i="30"/>
  <c r="CS213" i="30"/>
  <c r="CT213" i="30"/>
  <c r="CU213" i="30"/>
  <c r="CV213" i="30"/>
  <c r="CW213" i="30"/>
  <c r="CX213" i="30"/>
  <c r="CY213" i="30"/>
  <c r="CZ213" i="30"/>
  <c r="DA213" i="30"/>
  <c r="DB213" i="30"/>
  <c r="DC213" i="30"/>
  <c r="DD213" i="30"/>
  <c r="DE213" i="30"/>
  <c r="DF213" i="30"/>
  <c r="DG213" i="30"/>
  <c r="DH213" i="30"/>
  <c r="A214" i="30"/>
  <c r="B214" i="30"/>
  <c r="C214" i="30"/>
  <c r="D214" i="30"/>
  <c r="E214" i="30"/>
  <c r="F214" i="30"/>
  <c r="G214" i="30"/>
  <c r="H214" i="30"/>
  <c r="I214" i="30"/>
  <c r="J214" i="30"/>
  <c r="K214" i="30"/>
  <c r="L214" i="30"/>
  <c r="M214" i="30"/>
  <c r="N214" i="30"/>
  <c r="O214" i="30"/>
  <c r="P214" i="30"/>
  <c r="Q214" i="30"/>
  <c r="R214" i="30"/>
  <c r="S214" i="30"/>
  <c r="T214" i="30"/>
  <c r="U214" i="30"/>
  <c r="V214" i="30"/>
  <c r="W214" i="30"/>
  <c r="X214" i="30"/>
  <c r="Y214" i="30"/>
  <c r="Z214" i="30"/>
  <c r="AA214" i="30"/>
  <c r="AB214" i="30"/>
  <c r="AC214" i="30"/>
  <c r="AD214" i="30"/>
  <c r="AE214" i="30"/>
  <c r="AF214" i="30"/>
  <c r="AG214" i="30"/>
  <c r="AH214" i="30"/>
  <c r="AI214" i="30"/>
  <c r="AJ214" i="30"/>
  <c r="AK214" i="30"/>
  <c r="AL214" i="30"/>
  <c r="AM214" i="30"/>
  <c r="AN214" i="30"/>
  <c r="AO214" i="30"/>
  <c r="AP214" i="30"/>
  <c r="AQ214" i="30"/>
  <c r="AR214" i="30"/>
  <c r="AS214" i="30"/>
  <c r="AT214" i="30"/>
  <c r="AU214" i="30"/>
  <c r="AV214" i="30"/>
  <c r="AW214" i="30"/>
  <c r="AX214" i="30"/>
  <c r="AY214" i="30"/>
  <c r="AZ214" i="30"/>
  <c r="BA214" i="30"/>
  <c r="BB214" i="30"/>
  <c r="BC214" i="30"/>
  <c r="BD214" i="30"/>
  <c r="BE214" i="30"/>
  <c r="BF214" i="30"/>
  <c r="BG214" i="30"/>
  <c r="BH214" i="30"/>
  <c r="BI214" i="30"/>
  <c r="BJ214" i="30"/>
  <c r="BK214" i="30"/>
  <c r="BL214" i="30"/>
  <c r="BM214" i="30"/>
  <c r="BN214" i="30"/>
  <c r="BO214" i="30"/>
  <c r="BP214" i="30"/>
  <c r="BQ214" i="30"/>
  <c r="BR214" i="30"/>
  <c r="BS214" i="30"/>
  <c r="BT214" i="30"/>
  <c r="BU214" i="30"/>
  <c r="BV214" i="30"/>
  <c r="BW214" i="30"/>
  <c r="BX214" i="30"/>
  <c r="BY214" i="30"/>
  <c r="BZ214" i="30"/>
  <c r="CA214" i="30"/>
  <c r="CB214" i="30"/>
  <c r="CC214" i="30"/>
  <c r="CD214" i="30"/>
  <c r="CE214" i="30"/>
  <c r="CF214" i="30"/>
  <c r="CG214" i="30"/>
  <c r="CH214" i="30"/>
  <c r="CI214" i="30"/>
  <c r="CJ214" i="30"/>
  <c r="CK214" i="30"/>
  <c r="CL214" i="30"/>
  <c r="CM214" i="30"/>
  <c r="CN214" i="30"/>
  <c r="CO214" i="30"/>
  <c r="CP214" i="30"/>
  <c r="CQ214" i="30"/>
  <c r="CR214" i="30"/>
  <c r="CS214" i="30"/>
  <c r="CT214" i="30"/>
  <c r="CU214" i="30"/>
  <c r="CV214" i="30"/>
  <c r="CW214" i="30"/>
  <c r="CX214" i="30"/>
  <c r="CY214" i="30"/>
  <c r="CZ214" i="30"/>
  <c r="DA214" i="30"/>
  <c r="DB214" i="30"/>
  <c r="DC214" i="30"/>
  <c r="DD214" i="30"/>
  <c r="DE214" i="30"/>
  <c r="DF214" i="30"/>
  <c r="DG214" i="30"/>
  <c r="DH214" i="30"/>
  <c r="A215" i="30"/>
  <c r="B215" i="30"/>
  <c r="C215" i="30"/>
  <c r="D215" i="30"/>
  <c r="E215" i="30"/>
  <c r="F215" i="30"/>
  <c r="G215" i="30"/>
  <c r="H215" i="30"/>
  <c r="I215" i="30"/>
  <c r="J215" i="30"/>
  <c r="K215" i="30"/>
  <c r="L215" i="30"/>
  <c r="M215" i="30"/>
  <c r="N215" i="30"/>
  <c r="O215" i="30"/>
  <c r="P215" i="30"/>
  <c r="Q215" i="30"/>
  <c r="R215" i="30"/>
  <c r="S215" i="30"/>
  <c r="T215" i="30"/>
  <c r="U215" i="30"/>
  <c r="V215" i="30"/>
  <c r="W215" i="30"/>
  <c r="X215" i="30"/>
  <c r="Y215" i="30"/>
  <c r="Z215" i="30"/>
  <c r="AA215" i="30"/>
  <c r="AB215" i="30"/>
  <c r="AC215" i="30"/>
  <c r="AD215" i="30"/>
  <c r="AE215" i="30"/>
  <c r="AF215" i="30"/>
  <c r="AG215" i="30"/>
  <c r="AH215" i="30"/>
  <c r="AI215" i="30"/>
  <c r="AJ215" i="30"/>
  <c r="AK215" i="30"/>
  <c r="AL215" i="30"/>
  <c r="AM215" i="30"/>
  <c r="AN215" i="30"/>
  <c r="AO215" i="30"/>
  <c r="AP215" i="30"/>
  <c r="AQ215" i="30"/>
  <c r="AR215" i="30"/>
  <c r="AS215" i="30"/>
  <c r="AT215" i="30"/>
  <c r="AU215" i="30"/>
  <c r="AV215" i="30"/>
  <c r="AW215" i="30"/>
  <c r="AX215" i="30"/>
  <c r="AY215" i="30"/>
  <c r="AZ215" i="30"/>
  <c r="BA215" i="30"/>
  <c r="BB215" i="30"/>
  <c r="BC215" i="30"/>
  <c r="BD215" i="30"/>
  <c r="BE215" i="30"/>
  <c r="BF215" i="30"/>
  <c r="BG215" i="30"/>
  <c r="BH215" i="30"/>
  <c r="BI215" i="30"/>
  <c r="BJ215" i="30"/>
  <c r="BK215" i="30"/>
  <c r="BL215" i="30"/>
  <c r="BM215" i="30"/>
  <c r="BN215" i="30"/>
  <c r="BO215" i="30"/>
  <c r="BP215" i="30"/>
  <c r="BQ215" i="30"/>
  <c r="BR215" i="30"/>
  <c r="BS215" i="30"/>
  <c r="BT215" i="30"/>
  <c r="BU215" i="30"/>
  <c r="BV215" i="30"/>
  <c r="BW215" i="30"/>
  <c r="BX215" i="30"/>
  <c r="BY215" i="30"/>
  <c r="BZ215" i="30"/>
  <c r="CA215" i="30"/>
  <c r="CB215" i="30"/>
  <c r="CC215" i="30"/>
  <c r="CD215" i="30"/>
  <c r="CE215" i="30"/>
  <c r="CF215" i="30"/>
  <c r="CG215" i="30"/>
  <c r="CH215" i="30"/>
  <c r="CI215" i="30"/>
  <c r="CJ215" i="30"/>
  <c r="CK215" i="30"/>
  <c r="CL215" i="30"/>
  <c r="CM215" i="30"/>
  <c r="CN215" i="30"/>
  <c r="CO215" i="30"/>
  <c r="CP215" i="30"/>
  <c r="CQ215" i="30"/>
  <c r="CR215" i="30"/>
  <c r="CS215" i="30"/>
  <c r="CT215" i="30"/>
  <c r="CU215" i="30"/>
  <c r="CV215" i="30"/>
  <c r="CW215" i="30"/>
  <c r="CX215" i="30"/>
  <c r="CY215" i="30"/>
  <c r="CZ215" i="30"/>
  <c r="DA215" i="30"/>
  <c r="DB215" i="30"/>
  <c r="DC215" i="30"/>
  <c r="DD215" i="30"/>
  <c r="DE215" i="30"/>
  <c r="DF215" i="30"/>
  <c r="DG215" i="30"/>
  <c r="DH215" i="30"/>
  <c r="A216" i="30"/>
  <c r="B216" i="30"/>
  <c r="C216" i="30"/>
  <c r="D216" i="30"/>
  <c r="E216" i="30"/>
  <c r="F216" i="30"/>
  <c r="G216" i="30"/>
  <c r="H216" i="30"/>
  <c r="I216" i="30"/>
  <c r="J216" i="30"/>
  <c r="K216" i="30"/>
  <c r="L216" i="30"/>
  <c r="M216" i="30"/>
  <c r="N216" i="30"/>
  <c r="O216" i="30"/>
  <c r="P216" i="30"/>
  <c r="Q216" i="30"/>
  <c r="R216" i="30"/>
  <c r="S216" i="30"/>
  <c r="T216" i="30"/>
  <c r="U216" i="30"/>
  <c r="V216" i="30"/>
  <c r="W216" i="30"/>
  <c r="X216" i="30"/>
  <c r="Y216" i="30"/>
  <c r="Z216" i="30"/>
  <c r="AA216" i="30"/>
  <c r="AB216" i="30"/>
  <c r="AC216" i="30"/>
  <c r="AD216" i="30"/>
  <c r="AE216" i="30"/>
  <c r="AF216" i="30"/>
  <c r="AG216" i="30"/>
  <c r="AH216" i="30"/>
  <c r="AI216" i="30"/>
  <c r="AJ216" i="30"/>
  <c r="AK216" i="30"/>
  <c r="AL216" i="30"/>
  <c r="AM216" i="30"/>
  <c r="AN216" i="30"/>
  <c r="AO216" i="30"/>
  <c r="AP216" i="30"/>
  <c r="AQ216" i="30"/>
  <c r="AR216" i="30"/>
  <c r="AS216" i="30"/>
  <c r="AT216" i="30"/>
  <c r="AU216" i="30"/>
  <c r="AV216" i="30"/>
  <c r="AW216" i="30"/>
  <c r="AX216" i="30"/>
  <c r="AY216" i="30"/>
  <c r="AZ216" i="30"/>
  <c r="BA216" i="30"/>
  <c r="BB216" i="30"/>
  <c r="BC216" i="30"/>
  <c r="BD216" i="30"/>
  <c r="BE216" i="30"/>
  <c r="BF216" i="30"/>
  <c r="BG216" i="30"/>
  <c r="BH216" i="30"/>
  <c r="BI216" i="30"/>
  <c r="BJ216" i="30"/>
  <c r="BK216" i="30"/>
  <c r="BL216" i="30"/>
  <c r="BM216" i="30"/>
  <c r="BN216" i="30"/>
  <c r="BO216" i="30"/>
  <c r="BP216" i="30"/>
  <c r="BQ216" i="30"/>
  <c r="BR216" i="30"/>
  <c r="BS216" i="30"/>
  <c r="BT216" i="30"/>
  <c r="BU216" i="30"/>
  <c r="BV216" i="30"/>
  <c r="BW216" i="30"/>
  <c r="BX216" i="30"/>
  <c r="BY216" i="30"/>
  <c r="BZ216" i="30"/>
  <c r="CA216" i="30"/>
  <c r="CB216" i="30"/>
  <c r="CC216" i="30"/>
  <c r="CD216" i="30"/>
  <c r="CE216" i="30"/>
  <c r="CF216" i="30"/>
  <c r="CG216" i="30"/>
  <c r="CH216" i="30"/>
  <c r="CI216" i="30"/>
  <c r="CJ216" i="30"/>
  <c r="CK216" i="30"/>
  <c r="CL216" i="30"/>
  <c r="CM216" i="30"/>
  <c r="CN216" i="30"/>
  <c r="CO216" i="30"/>
  <c r="CP216" i="30"/>
  <c r="CQ216" i="30"/>
  <c r="CR216" i="30"/>
  <c r="CS216" i="30"/>
  <c r="CT216" i="30"/>
  <c r="CU216" i="30"/>
  <c r="CV216" i="30"/>
  <c r="CW216" i="30"/>
  <c r="CX216" i="30"/>
  <c r="CY216" i="30"/>
  <c r="CZ216" i="30"/>
  <c r="DA216" i="30"/>
  <c r="DB216" i="30"/>
  <c r="DC216" i="30"/>
  <c r="DD216" i="30"/>
  <c r="DE216" i="30"/>
  <c r="DF216" i="30"/>
  <c r="DG216" i="30"/>
  <c r="DH216" i="30"/>
  <c r="A217" i="30"/>
  <c r="B217" i="30"/>
  <c r="C217" i="30"/>
  <c r="D217" i="30"/>
  <c r="E217" i="30"/>
  <c r="F217" i="30"/>
  <c r="G217" i="30"/>
  <c r="H217" i="30"/>
  <c r="I217" i="30"/>
  <c r="J217" i="30"/>
  <c r="K217" i="30"/>
  <c r="L217" i="30"/>
  <c r="M217" i="30"/>
  <c r="N217" i="30"/>
  <c r="O217" i="30"/>
  <c r="P217" i="30"/>
  <c r="Q217" i="30"/>
  <c r="R217" i="30"/>
  <c r="S217" i="30"/>
  <c r="T217" i="30"/>
  <c r="U217" i="30"/>
  <c r="V217" i="30"/>
  <c r="W217" i="30"/>
  <c r="X217" i="30"/>
  <c r="Y217" i="30"/>
  <c r="Z217" i="30"/>
  <c r="AA217" i="30"/>
  <c r="AB217" i="30"/>
  <c r="AC217" i="30"/>
  <c r="AD217" i="30"/>
  <c r="AE217" i="30"/>
  <c r="AF217" i="30"/>
  <c r="AG217" i="30"/>
  <c r="AH217" i="30"/>
  <c r="AI217" i="30"/>
  <c r="AJ217" i="30"/>
  <c r="AK217" i="30"/>
  <c r="AL217" i="30"/>
  <c r="AM217" i="30"/>
  <c r="AN217" i="30"/>
  <c r="AO217" i="30"/>
  <c r="AP217" i="30"/>
  <c r="AQ217" i="30"/>
  <c r="AR217" i="30"/>
  <c r="AS217" i="30"/>
  <c r="AT217" i="30"/>
  <c r="AU217" i="30"/>
  <c r="AV217" i="30"/>
  <c r="AW217" i="30"/>
  <c r="AX217" i="30"/>
  <c r="AY217" i="30"/>
  <c r="AZ217" i="30"/>
  <c r="BA217" i="30"/>
  <c r="BB217" i="30"/>
  <c r="BC217" i="30"/>
  <c r="BD217" i="30"/>
  <c r="BE217" i="30"/>
  <c r="BF217" i="30"/>
  <c r="BG217" i="30"/>
  <c r="BH217" i="30"/>
  <c r="BI217" i="30"/>
  <c r="BJ217" i="30"/>
  <c r="BK217" i="30"/>
  <c r="BL217" i="30"/>
  <c r="BM217" i="30"/>
  <c r="BN217" i="30"/>
  <c r="BO217" i="30"/>
  <c r="BP217" i="30"/>
  <c r="BQ217" i="30"/>
  <c r="BR217" i="30"/>
  <c r="BS217" i="30"/>
  <c r="BT217" i="30"/>
  <c r="BU217" i="30"/>
  <c r="BV217" i="30"/>
  <c r="BW217" i="30"/>
  <c r="BX217" i="30"/>
  <c r="BY217" i="30"/>
  <c r="BZ217" i="30"/>
  <c r="CA217" i="30"/>
  <c r="CB217" i="30"/>
  <c r="CC217" i="30"/>
  <c r="CD217" i="30"/>
  <c r="CE217" i="30"/>
  <c r="CF217" i="30"/>
  <c r="CG217" i="30"/>
  <c r="CH217" i="30"/>
  <c r="CI217" i="30"/>
  <c r="CJ217" i="30"/>
  <c r="CK217" i="30"/>
  <c r="CL217" i="30"/>
  <c r="CM217" i="30"/>
  <c r="CN217" i="30"/>
  <c r="CO217" i="30"/>
  <c r="CP217" i="30"/>
  <c r="CQ217" i="30"/>
  <c r="CR217" i="30"/>
  <c r="CS217" i="30"/>
  <c r="CT217" i="30"/>
  <c r="CU217" i="30"/>
  <c r="CV217" i="30"/>
  <c r="CW217" i="30"/>
  <c r="CX217" i="30"/>
  <c r="CY217" i="30"/>
  <c r="CZ217" i="30"/>
  <c r="DA217" i="30"/>
  <c r="DB217" i="30"/>
  <c r="DC217" i="30"/>
  <c r="DD217" i="30"/>
  <c r="DE217" i="30"/>
  <c r="DF217" i="30"/>
  <c r="DG217" i="30"/>
  <c r="DH217" i="30"/>
  <c r="A218" i="30"/>
  <c r="B218" i="30"/>
  <c r="C218" i="30"/>
  <c r="D218" i="30"/>
  <c r="E218" i="30"/>
  <c r="F218" i="30"/>
  <c r="G218" i="30"/>
  <c r="H218" i="30"/>
  <c r="I218" i="30"/>
  <c r="J218" i="30"/>
  <c r="K218" i="30"/>
  <c r="L218" i="30"/>
  <c r="M218" i="30"/>
  <c r="N218" i="30"/>
  <c r="O218" i="30"/>
  <c r="P218" i="30"/>
  <c r="Q218" i="30"/>
  <c r="R218" i="30"/>
  <c r="S218" i="30"/>
  <c r="T218" i="30"/>
  <c r="U218" i="30"/>
  <c r="V218" i="30"/>
  <c r="W218" i="30"/>
  <c r="X218" i="30"/>
  <c r="Y218" i="30"/>
  <c r="Z218" i="30"/>
  <c r="AA218" i="30"/>
  <c r="AB218" i="30"/>
  <c r="AC218" i="30"/>
  <c r="AD218" i="30"/>
  <c r="AE218" i="30"/>
  <c r="AF218" i="30"/>
  <c r="AG218" i="30"/>
  <c r="AH218" i="30"/>
  <c r="AI218" i="30"/>
  <c r="AJ218" i="30"/>
  <c r="AK218" i="30"/>
  <c r="AL218" i="30"/>
  <c r="AM218" i="30"/>
  <c r="AN218" i="30"/>
  <c r="AO218" i="30"/>
  <c r="AP218" i="30"/>
  <c r="AQ218" i="30"/>
  <c r="AR218" i="30"/>
  <c r="AS218" i="30"/>
  <c r="AT218" i="30"/>
  <c r="AU218" i="30"/>
  <c r="AV218" i="30"/>
  <c r="AW218" i="30"/>
  <c r="AX218" i="30"/>
  <c r="AY218" i="30"/>
  <c r="AZ218" i="30"/>
  <c r="BA218" i="30"/>
  <c r="BB218" i="30"/>
  <c r="BC218" i="30"/>
  <c r="BD218" i="30"/>
  <c r="BE218" i="30"/>
  <c r="BF218" i="30"/>
  <c r="BG218" i="30"/>
  <c r="BH218" i="30"/>
  <c r="BI218" i="30"/>
  <c r="BJ218" i="30"/>
  <c r="BK218" i="30"/>
  <c r="BL218" i="30"/>
  <c r="BM218" i="30"/>
  <c r="BN218" i="30"/>
  <c r="BO218" i="30"/>
  <c r="BP218" i="30"/>
  <c r="BQ218" i="30"/>
  <c r="BR218" i="30"/>
  <c r="BS218" i="30"/>
  <c r="BT218" i="30"/>
  <c r="BU218" i="30"/>
  <c r="BV218" i="30"/>
  <c r="BW218" i="30"/>
  <c r="BX218" i="30"/>
  <c r="BY218" i="30"/>
  <c r="BZ218" i="30"/>
  <c r="CA218" i="30"/>
  <c r="CB218" i="30"/>
  <c r="CC218" i="30"/>
  <c r="CD218" i="30"/>
  <c r="CE218" i="30"/>
  <c r="CF218" i="30"/>
  <c r="CG218" i="30"/>
  <c r="CH218" i="30"/>
  <c r="CI218" i="30"/>
  <c r="CJ218" i="30"/>
  <c r="CK218" i="30"/>
  <c r="CL218" i="30"/>
  <c r="CM218" i="30"/>
  <c r="CN218" i="30"/>
  <c r="CO218" i="30"/>
  <c r="CP218" i="30"/>
  <c r="CQ218" i="30"/>
  <c r="CR218" i="30"/>
  <c r="CS218" i="30"/>
  <c r="CT218" i="30"/>
  <c r="CU218" i="30"/>
  <c r="CV218" i="30"/>
  <c r="CW218" i="30"/>
  <c r="CX218" i="30"/>
  <c r="CY218" i="30"/>
  <c r="CZ218" i="30"/>
  <c r="DA218" i="30"/>
  <c r="DB218" i="30"/>
  <c r="DC218" i="30"/>
  <c r="DD218" i="30"/>
  <c r="DE218" i="30"/>
  <c r="DF218" i="30"/>
  <c r="DG218" i="30"/>
  <c r="DH218" i="30"/>
  <c r="A219" i="30"/>
  <c r="B219" i="30"/>
  <c r="C219" i="30"/>
  <c r="D219" i="30"/>
  <c r="E219" i="30"/>
  <c r="F219" i="30"/>
  <c r="G219" i="30"/>
  <c r="H219" i="30"/>
  <c r="I219" i="30"/>
  <c r="J219" i="30"/>
  <c r="K219" i="30"/>
  <c r="L219" i="30"/>
  <c r="M219" i="30"/>
  <c r="N219" i="30"/>
  <c r="O219" i="30"/>
  <c r="P219" i="30"/>
  <c r="Q219" i="30"/>
  <c r="R219" i="30"/>
  <c r="S219" i="30"/>
  <c r="T219" i="30"/>
  <c r="U219" i="30"/>
  <c r="V219" i="30"/>
  <c r="W219" i="30"/>
  <c r="X219" i="30"/>
  <c r="Y219" i="30"/>
  <c r="Z219" i="30"/>
  <c r="AA219" i="30"/>
  <c r="AB219" i="30"/>
  <c r="AC219" i="30"/>
  <c r="AD219" i="30"/>
  <c r="AE219" i="30"/>
  <c r="AF219" i="30"/>
  <c r="AG219" i="30"/>
  <c r="AH219" i="30"/>
  <c r="AI219" i="30"/>
  <c r="AJ219" i="30"/>
  <c r="AK219" i="30"/>
  <c r="AL219" i="30"/>
  <c r="AM219" i="30"/>
  <c r="AN219" i="30"/>
  <c r="AO219" i="30"/>
  <c r="AP219" i="30"/>
  <c r="AQ219" i="30"/>
  <c r="AR219" i="30"/>
  <c r="AS219" i="30"/>
  <c r="AT219" i="30"/>
  <c r="AU219" i="30"/>
  <c r="AV219" i="30"/>
  <c r="AW219" i="30"/>
  <c r="AX219" i="30"/>
  <c r="AY219" i="30"/>
  <c r="AZ219" i="30"/>
  <c r="BA219" i="30"/>
  <c r="BB219" i="30"/>
  <c r="BC219" i="30"/>
  <c r="BD219" i="30"/>
  <c r="BE219" i="30"/>
  <c r="BF219" i="30"/>
  <c r="BG219" i="30"/>
  <c r="BH219" i="30"/>
  <c r="BI219" i="30"/>
  <c r="BJ219" i="30"/>
  <c r="BK219" i="30"/>
  <c r="BL219" i="30"/>
  <c r="BM219" i="30"/>
  <c r="BN219" i="30"/>
  <c r="BO219" i="30"/>
  <c r="BP219" i="30"/>
  <c r="BQ219" i="30"/>
  <c r="BR219" i="30"/>
  <c r="BS219" i="30"/>
  <c r="BT219" i="30"/>
  <c r="BU219" i="30"/>
  <c r="BV219" i="30"/>
  <c r="BW219" i="30"/>
  <c r="BX219" i="30"/>
  <c r="BY219" i="30"/>
  <c r="BZ219" i="30"/>
  <c r="CA219" i="30"/>
  <c r="CB219" i="30"/>
  <c r="CC219" i="30"/>
  <c r="CD219" i="30"/>
  <c r="CE219" i="30"/>
  <c r="CF219" i="30"/>
  <c r="CG219" i="30"/>
  <c r="CH219" i="30"/>
  <c r="CI219" i="30"/>
  <c r="CJ219" i="30"/>
  <c r="CK219" i="30"/>
  <c r="CL219" i="30"/>
  <c r="CM219" i="30"/>
  <c r="CN219" i="30"/>
  <c r="CO219" i="30"/>
  <c r="CP219" i="30"/>
  <c r="CQ219" i="30"/>
  <c r="CR219" i="30"/>
  <c r="CS219" i="30"/>
  <c r="CT219" i="30"/>
  <c r="CU219" i="30"/>
  <c r="CV219" i="30"/>
  <c r="CW219" i="30"/>
  <c r="CX219" i="30"/>
  <c r="CY219" i="30"/>
  <c r="CZ219" i="30"/>
  <c r="DA219" i="30"/>
  <c r="DB219" i="30"/>
  <c r="DC219" i="30"/>
  <c r="DD219" i="30"/>
  <c r="DE219" i="30"/>
  <c r="DF219" i="30"/>
  <c r="DG219" i="30"/>
  <c r="DH219" i="30"/>
  <c r="A220" i="30"/>
  <c r="B220" i="30"/>
  <c r="C220" i="30"/>
  <c r="D220" i="30"/>
  <c r="E220" i="30"/>
  <c r="F220" i="30"/>
  <c r="G220" i="30"/>
  <c r="H220" i="30"/>
  <c r="I220" i="30"/>
  <c r="J220" i="30"/>
  <c r="K220" i="30"/>
  <c r="L220" i="30"/>
  <c r="M220" i="30"/>
  <c r="N220" i="30"/>
  <c r="O220" i="30"/>
  <c r="P220" i="30"/>
  <c r="Q220" i="30"/>
  <c r="R220" i="30"/>
  <c r="S220" i="30"/>
  <c r="T220" i="30"/>
  <c r="U220" i="30"/>
  <c r="V220" i="30"/>
  <c r="W220" i="30"/>
  <c r="X220" i="30"/>
  <c r="Y220" i="30"/>
  <c r="Z220" i="30"/>
  <c r="AA220" i="30"/>
  <c r="AB220" i="30"/>
  <c r="AC220" i="30"/>
  <c r="AD220" i="30"/>
  <c r="AE220" i="30"/>
  <c r="AF220" i="30"/>
  <c r="AG220" i="30"/>
  <c r="AH220" i="30"/>
  <c r="AI220" i="30"/>
  <c r="AJ220" i="30"/>
  <c r="AK220" i="30"/>
  <c r="AL220" i="30"/>
  <c r="AM220" i="30"/>
  <c r="AN220" i="30"/>
  <c r="AO220" i="30"/>
  <c r="AP220" i="30"/>
  <c r="AQ220" i="30"/>
  <c r="AR220" i="30"/>
  <c r="AS220" i="30"/>
  <c r="AT220" i="30"/>
  <c r="AU220" i="30"/>
  <c r="AV220" i="30"/>
  <c r="AW220" i="30"/>
  <c r="AX220" i="30"/>
  <c r="AY220" i="30"/>
  <c r="AZ220" i="30"/>
  <c r="BA220" i="30"/>
  <c r="BB220" i="30"/>
  <c r="BC220" i="30"/>
  <c r="BD220" i="30"/>
  <c r="BE220" i="30"/>
  <c r="BF220" i="30"/>
  <c r="BG220" i="30"/>
  <c r="BH220" i="30"/>
  <c r="BI220" i="30"/>
  <c r="BJ220" i="30"/>
  <c r="BK220" i="30"/>
  <c r="BL220" i="30"/>
  <c r="BM220" i="30"/>
  <c r="BN220" i="30"/>
  <c r="BO220" i="30"/>
  <c r="BP220" i="30"/>
  <c r="BQ220" i="30"/>
  <c r="BR220" i="30"/>
  <c r="BS220" i="30"/>
  <c r="BT220" i="30"/>
  <c r="BU220" i="30"/>
  <c r="BV220" i="30"/>
  <c r="BW220" i="30"/>
  <c r="BX220" i="30"/>
  <c r="BY220" i="30"/>
  <c r="BZ220" i="30"/>
  <c r="CA220" i="30"/>
  <c r="CB220" i="30"/>
  <c r="CC220" i="30"/>
  <c r="CD220" i="30"/>
  <c r="CE220" i="30"/>
  <c r="CF220" i="30"/>
  <c r="CG220" i="30"/>
  <c r="CH220" i="30"/>
  <c r="CI220" i="30"/>
  <c r="CJ220" i="30"/>
  <c r="CK220" i="30"/>
  <c r="CL220" i="30"/>
  <c r="CM220" i="30"/>
  <c r="CN220" i="30"/>
  <c r="CO220" i="30"/>
  <c r="CP220" i="30"/>
  <c r="CQ220" i="30"/>
  <c r="CR220" i="30"/>
  <c r="CS220" i="30"/>
  <c r="CT220" i="30"/>
  <c r="CU220" i="30"/>
  <c r="CV220" i="30"/>
  <c r="CW220" i="30"/>
  <c r="CX220" i="30"/>
  <c r="CY220" i="30"/>
  <c r="CZ220" i="30"/>
  <c r="DA220" i="30"/>
  <c r="DB220" i="30"/>
  <c r="DC220" i="30"/>
  <c r="DD220" i="30"/>
  <c r="DE220" i="30"/>
  <c r="DF220" i="30"/>
  <c r="DG220" i="30"/>
  <c r="DH220" i="30"/>
  <c r="A221" i="30"/>
  <c r="B221" i="30"/>
  <c r="C221" i="30"/>
  <c r="D221" i="30"/>
  <c r="E221" i="30"/>
  <c r="F221" i="30"/>
  <c r="G221" i="30"/>
  <c r="H221" i="30"/>
  <c r="I221" i="30"/>
  <c r="J221" i="30"/>
  <c r="K221" i="30"/>
  <c r="L221" i="30"/>
  <c r="M221" i="30"/>
  <c r="N221" i="30"/>
  <c r="O221" i="30"/>
  <c r="P221" i="30"/>
  <c r="Q221" i="30"/>
  <c r="R221" i="30"/>
  <c r="S221" i="30"/>
  <c r="T221" i="30"/>
  <c r="U221" i="30"/>
  <c r="V221" i="30"/>
  <c r="W221" i="30"/>
  <c r="X221" i="30"/>
  <c r="Y221" i="30"/>
  <c r="Z221" i="30"/>
  <c r="AA221" i="30"/>
  <c r="AB221" i="30"/>
  <c r="AC221" i="30"/>
  <c r="AD221" i="30"/>
  <c r="AE221" i="30"/>
  <c r="AF221" i="30"/>
  <c r="AG221" i="30"/>
  <c r="AH221" i="30"/>
  <c r="AI221" i="30"/>
  <c r="AJ221" i="30"/>
  <c r="AK221" i="30"/>
  <c r="AL221" i="30"/>
  <c r="AM221" i="30"/>
  <c r="AN221" i="30"/>
  <c r="AO221" i="30"/>
  <c r="AP221" i="30"/>
  <c r="AQ221" i="30"/>
  <c r="AR221" i="30"/>
  <c r="AS221" i="30"/>
  <c r="AT221" i="30"/>
  <c r="AU221" i="30"/>
  <c r="AV221" i="30"/>
  <c r="AW221" i="30"/>
  <c r="AX221" i="30"/>
  <c r="AY221" i="30"/>
  <c r="AZ221" i="30"/>
  <c r="BA221" i="30"/>
  <c r="BB221" i="30"/>
  <c r="BC221" i="30"/>
  <c r="BD221" i="30"/>
  <c r="BE221" i="30"/>
  <c r="BF221" i="30"/>
  <c r="BG221" i="30"/>
  <c r="BH221" i="30"/>
  <c r="BI221" i="30"/>
  <c r="BJ221" i="30"/>
  <c r="BK221" i="30"/>
  <c r="BL221" i="30"/>
  <c r="BM221" i="30"/>
  <c r="BN221" i="30"/>
  <c r="BO221" i="30"/>
  <c r="BP221" i="30"/>
  <c r="BQ221" i="30"/>
  <c r="BR221" i="30"/>
  <c r="BS221" i="30"/>
  <c r="BT221" i="30"/>
  <c r="BU221" i="30"/>
  <c r="BV221" i="30"/>
  <c r="BW221" i="30"/>
  <c r="BX221" i="30"/>
  <c r="BY221" i="30"/>
  <c r="BZ221" i="30"/>
  <c r="CA221" i="30"/>
  <c r="CB221" i="30"/>
  <c r="CC221" i="30"/>
  <c r="CD221" i="30"/>
  <c r="CE221" i="30"/>
  <c r="CF221" i="30"/>
  <c r="CG221" i="30"/>
  <c r="CH221" i="30"/>
  <c r="CI221" i="30"/>
  <c r="CJ221" i="30"/>
  <c r="CK221" i="30"/>
  <c r="CL221" i="30"/>
  <c r="CM221" i="30"/>
  <c r="CN221" i="30"/>
  <c r="CO221" i="30"/>
  <c r="CP221" i="30"/>
  <c r="CQ221" i="30"/>
  <c r="CR221" i="30"/>
  <c r="CS221" i="30"/>
  <c r="CT221" i="30"/>
  <c r="CU221" i="30"/>
  <c r="CV221" i="30"/>
  <c r="CW221" i="30"/>
  <c r="CX221" i="30"/>
  <c r="CY221" i="30"/>
  <c r="CZ221" i="30"/>
  <c r="DA221" i="30"/>
  <c r="DB221" i="30"/>
  <c r="DC221" i="30"/>
  <c r="DD221" i="30"/>
  <c r="DE221" i="30"/>
  <c r="DF221" i="30"/>
  <c r="DG221" i="30"/>
  <c r="DH221" i="30"/>
  <c r="A222" i="30"/>
  <c r="B222" i="30"/>
  <c r="C222" i="30"/>
  <c r="D222" i="30"/>
  <c r="E222" i="30"/>
  <c r="F222" i="30"/>
  <c r="G222" i="30"/>
  <c r="H222" i="30"/>
  <c r="I222" i="30"/>
  <c r="J222" i="30"/>
  <c r="K222" i="30"/>
  <c r="L222" i="30"/>
  <c r="M222" i="30"/>
  <c r="N222" i="30"/>
  <c r="O222" i="30"/>
  <c r="P222" i="30"/>
  <c r="Q222" i="30"/>
  <c r="R222" i="30"/>
  <c r="S222" i="30"/>
  <c r="T222" i="30"/>
  <c r="U222" i="30"/>
  <c r="V222" i="30"/>
  <c r="W222" i="30"/>
  <c r="X222" i="30"/>
  <c r="Y222" i="30"/>
  <c r="Z222" i="30"/>
  <c r="AA222" i="30"/>
  <c r="AB222" i="30"/>
  <c r="AC222" i="30"/>
  <c r="AD222" i="30"/>
  <c r="AE222" i="30"/>
  <c r="AF222" i="30"/>
  <c r="AG222" i="30"/>
  <c r="AH222" i="30"/>
  <c r="AI222" i="30"/>
  <c r="AJ222" i="30"/>
  <c r="AK222" i="30"/>
  <c r="AL222" i="30"/>
  <c r="AM222" i="30"/>
  <c r="AN222" i="30"/>
  <c r="AO222" i="30"/>
  <c r="AP222" i="30"/>
  <c r="AQ222" i="30"/>
  <c r="AR222" i="30"/>
  <c r="AS222" i="30"/>
  <c r="AT222" i="30"/>
  <c r="AU222" i="30"/>
  <c r="AV222" i="30"/>
  <c r="AW222" i="30"/>
  <c r="AX222" i="30"/>
  <c r="AY222" i="30"/>
  <c r="AZ222" i="30"/>
  <c r="BA222" i="30"/>
  <c r="BB222" i="30"/>
  <c r="BC222" i="30"/>
  <c r="BD222" i="30"/>
  <c r="BE222" i="30"/>
  <c r="BF222" i="30"/>
  <c r="BG222" i="30"/>
  <c r="BH222" i="30"/>
  <c r="BI222" i="30"/>
  <c r="BJ222" i="30"/>
  <c r="BK222" i="30"/>
  <c r="BL222" i="30"/>
  <c r="BM222" i="30"/>
  <c r="BN222" i="30"/>
  <c r="BO222" i="30"/>
  <c r="BP222" i="30"/>
  <c r="BQ222" i="30"/>
  <c r="BR222" i="30"/>
  <c r="BS222" i="30"/>
  <c r="BT222" i="30"/>
  <c r="BU222" i="30"/>
  <c r="BV222" i="30"/>
  <c r="BW222" i="30"/>
  <c r="BX222" i="30"/>
  <c r="BY222" i="30"/>
  <c r="BZ222" i="30"/>
  <c r="CA222" i="30"/>
  <c r="CB222" i="30"/>
  <c r="CC222" i="30"/>
  <c r="CD222" i="30"/>
  <c r="CE222" i="30"/>
  <c r="CF222" i="30"/>
  <c r="CG222" i="30"/>
  <c r="CH222" i="30"/>
  <c r="CI222" i="30"/>
  <c r="CJ222" i="30"/>
  <c r="CK222" i="30"/>
  <c r="CL222" i="30"/>
  <c r="CM222" i="30"/>
  <c r="CN222" i="30"/>
  <c r="CO222" i="30"/>
  <c r="CP222" i="30"/>
  <c r="CQ222" i="30"/>
  <c r="CR222" i="30"/>
  <c r="CS222" i="30"/>
  <c r="CT222" i="30"/>
  <c r="CU222" i="30"/>
  <c r="CV222" i="30"/>
  <c r="CW222" i="30"/>
  <c r="CX222" i="30"/>
  <c r="CY222" i="30"/>
  <c r="CZ222" i="30"/>
  <c r="DA222" i="30"/>
  <c r="DB222" i="30"/>
  <c r="DC222" i="30"/>
  <c r="DD222" i="30"/>
  <c r="DE222" i="30"/>
  <c r="DF222" i="30"/>
  <c r="DG222" i="30"/>
  <c r="DH222" i="30"/>
  <c r="A223" i="30"/>
  <c r="B223" i="30"/>
  <c r="C223" i="30"/>
  <c r="D223" i="30"/>
  <c r="E223" i="30"/>
  <c r="F223" i="30"/>
  <c r="G223" i="30"/>
  <c r="H223" i="30"/>
  <c r="I223" i="30"/>
  <c r="J223" i="30"/>
  <c r="K223" i="30"/>
  <c r="L223" i="30"/>
  <c r="M223" i="30"/>
  <c r="N223" i="30"/>
  <c r="O223" i="30"/>
  <c r="P223" i="30"/>
  <c r="Q223" i="30"/>
  <c r="R223" i="30"/>
  <c r="S223" i="30"/>
  <c r="T223" i="30"/>
  <c r="U223" i="30"/>
  <c r="V223" i="30"/>
  <c r="W223" i="30"/>
  <c r="X223" i="30"/>
  <c r="Y223" i="30"/>
  <c r="Z223" i="30"/>
  <c r="AA223" i="30"/>
  <c r="AB223" i="30"/>
  <c r="AC223" i="30"/>
  <c r="AD223" i="30"/>
  <c r="AE223" i="30"/>
  <c r="AF223" i="30"/>
  <c r="AG223" i="30"/>
  <c r="AH223" i="30"/>
  <c r="AI223" i="30"/>
  <c r="AJ223" i="30"/>
  <c r="AK223" i="30"/>
  <c r="AL223" i="30"/>
  <c r="AM223" i="30"/>
  <c r="AN223" i="30"/>
  <c r="AO223" i="30"/>
  <c r="AP223" i="30"/>
  <c r="AQ223" i="30"/>
  <c r="AR223" i="30"/>
  <c r="AS223" i="30"/>
  <c r="AT223" i="30"/>
  <c r="AU223" i="30"/>
  <c r="AV223" i="30"/>
  <c r="AW223" i="30"/>
  <c r="AX223" i="30"/>
  <c r="AY223" i="30"/>
  <c r="AZ223" i="30"/>
  <c r="BA223" i="30"/>
  <c r="BB223" i="30"/>
  <c r="BC223" i="30"/>
  <c r="BD223" i="30"/>
  <c r="BE223" i="30"/>
  <c r="BF223" i="30"/>
  <c r="BG223" i="30"/>
  <c r="BH223" i="30"/>
  <c r="BI223" i="30"/>
  <c r="BJ223" i="30"/>
  <c r="BK223" i="30"/>
  <c r="BL223" i="30"/>
  <c r="BM223" i="30"/>
  <c r="BN223" i="30"/>
  <c r="BO223" i="30"/>
  <c r="BP223" i="30"/>
  <c r="BQ223" i="30"/>
  <c r="BR223" i="30"/>
  <c r="BS223" i="30"/>
  <c r="BT223" i="30"/>
  <c r="BU223" i="30"/>
  <c r="BV223" i="30"/>
  <c r="BW223" i="30"/>
  <c r="BX223" i="30"/>
  <c r="BY223" i="30"/>
  <c r="BZ223" i="30"/>
  <c r="CA223" i="30"/>
  <c r="CB223" i="30"/>
  <c r="CC223" i="30"/>
  <c r="CD223" i="30"/>
  <c r="CE223" i="30"/>
  <c r="CF223" i="30"/>
  <c r="CG223" i="30"/>
  <c r="CH223" i="30"/>
  <c r="CI223" i="30"/>
  <c r="CJ223" i="30"/>
  <c r="CK223" i="30"/>
  <c r="CL223" i="30"/>
  <c r="CM223" i="30"/>
  <c r="CN223" i="30"/>
  <c r="CO223" i="30"/>
  <c r="CP223" i="30"/>
  <c r="CQ223" i="30"/>
  <c r="CR223" i="30"/>
  <c r="CS223" i="30"/>
  <c r="CT223" i="30"/>
  <c r="CU223" i="30"/>
  <c r="CV223" i="30"/>
  <c r="CW223" i="30"/>
  <c r="CX223" i="30"/>
  <c r="CY223" i="30"/>
  <c r="CZ223" i="30"/>
  <c r="DA223" i="30"/>
  <c r="DB223" i="30"/>
  <c r="DC223" i="30"/>
  <c r="DD223" i="30"/>
  <c r="DE223" i="30"/>
  <c r="DF223" i="30"/>
  <c r="DG223" i="30"/>
  <c r="DH223" i="30"/>
  <c r="A224" i="30"/>
  <c r="B224" i="30"/>
  <c r="C224" i="30"/>
  <c r="D224" i="30"/>
  <c r="E224" i="30"/>
  <c r="F224" i="30"/>
  <c r="G224" i="30"/>
  <c r="H224" i="30"/>
  <c r="I224" i="30"/>
  <c r="J224" i="30"/>
  <c r="K224" i="30"/>
  <c r="L224" i="30"/>
  <c r="M224" i="30"/>
  <c r="N224" i="30"/>
  <c r="O224" i="30"/>
  <c r="P224" i="30"/>
  <c r="Q224" i="30"/>
  <c r="R224" i="30"/>
  <c r="S224" i="30"/>
  <c r="T224" i="30"/>
  <c r="U224" i="30"/>
  <c r="V224" i="30"/>
  <c r="W224" i="30"/>
  <c r="X224" i="30"/>
  <c r="Y224" i="30"/>
  <c r="Z224" i="30"/>
  <c r="AA224" i="30"/>
  <c r="AB224" i="30"/>
  <c r="AC224" i="30"/>
  <c r="AD224" i="30"/>
  <c r="AE224" i="30"/>
  <c r="AF224" i="30"/>
  <c r="AG224" i="30"/>
  <c r="AH224" i="30"/>
  <c r="AI224" i="30"/>
  <c r="AJ224" i="30"/>
  <c r="AK224" i="30"/>
  <c r="AL224" i="30"/>
  <c r="AM224" i="30"/>
  <c r="AN224" i="30"/>
  <c r="AO224" i="30"/>
  <c r="AP224" i="30"/>
  <c r="AQ224" i="30"/>
  <c r="AR224" i="30"/>
  <c r="AS224" i="30"/>
  <c r="AT224" i="30"/>
  <c r="AU224" i="30"/>
  <c r="AV224" i="30"/>
  <c r="AW224" i="30"/>
  <c r="AX224" i="30"/>
  <c r="AY224" i="30"/>
  <c r="AZ224" i="30"/>
  <c r="BA224" i="30"/>
  <c r="BB224" i="30"/>
  <c r="BC224" i="30"/>
  <c r="BD224" i="30"/>
  <c r="BE224" i="30"/>
  <c r="BF224" i="30"/>
  <c r="BG224" i="30"/>
  <c r="BH224" i="30"/>
  <c r="BI224" i="30"/>
  <c r="BJ224" i="30"/>
  <c r="BK224" i="30"/>
  <c r="BL224" i="30"/>
  <c r="BM224" i="30"/>
  <c r="BN224" i="30"/>
  <c r="BO224" i="30"/>
  <c r="BP224" i="30"/>
  <c r="BQ224" i="30"/>
  <c r="BR224" i="30"/>
  <c r="BS224" i="30"/>
  <c r="BT224" i="30"/>
  <c r="BU224" i="30"/>
  <c r="BV224" i="30"/>
  <c r="BW224" i="30"/>
  <c r="BX224" i="30"/>
  <c r="BY224" i="30"/>
  <c r="BZ224" i="30"/>
  <c r="CA224" i="30"/>
  <c r="CB224" i="30"/>
  <c r="CC224" i="30"/>
  <c r="CD224" i="30"/>
  <c r="CE224" i="30"/>
  <c r="CF224" i="30"/>
  <c r="CG224" i="30"/>
  <c r="CH224" i="30"/>
  <c r="CI224" i="30"/>
  <c r="CJ224" i="30"/>
  <c r="CK224" i="30"/>
  <c r="CL224" i="30"/>
  <c r="CM224" i="30"/>
  <c r="CN224" i="30"/>
  <c r="CO224" i="30"/>
  <c r="CP224" i="30"/>
  <c r="CQ224" i="30"/>
  <c r="CR224" i="30"/>
  <c r="CS224" i="30"/>
  <c r="CT224" i="30"/>
  <c r="CU224" i="30"/>
  <c r="CV224" i="30"/>
  <c r="CW224" i="30"/>
  <c r="CX224" i="30"/>
  <c r="CY224" i="30"/>
  <c r="CZ224" i="30"/>
  <c r="DA224" i="30"/>
  <c r="DB224" i="30"/>
  <c r="DC224" i="30"/>
  <c r="DD224" i="30"/>
  <c r="DE224" i="30"/>
  <c r="DF224" i="30"/>
  <c r="DG224" i="30"/>
  <c r="DH224" i="30"/>
  <c r="A225" i="30"/>
  <c r="B225" i="30"/>
  <c r="C225" i="30"/>
  <c r="D225" i="30"/>
  <c r="E225" i="30"/>
  <c r="F225" i="30"/>
  <c r="G225" i="30"/>
  <c r="H225" i="30"/>
  <c r="I225" i="30"/>
  <c r="J225" i="30"/>
  <c r="K225" i="30"/>
  <c r="L225" i="30"/>
  <c r="M225" i="30"/>
  <c r="N225" i="30"/>
  <c r="O225" i="30"/>
  <c r="P225" i="30"/>
  <c r="Q225" i="30"/>
  <c r="R225" i="30"/>
  <c r="S225" i="30"/>
  <c r="T225" i="30"/>
  <c r="U225" i="30"/>
  <c r="V225" i="30"/>
  <c r="W225" i="30"/>
  <c r="X225" i="30"/>
  <c r="Y225" i="30"/>
  <c r="Z225" i="30"/>
  <c r="AA225" i="30"/>
  <c r="AB225" i="30"/>
  <c r="AC225" i="30"/>
  <c r="AD225" i="30"/>
  <c r="AE225" i="30"/>
  <c r="AF225" i="30"/>
  <c r="AG225" i="30"/>
  <c r="AH225" i="30"/>
  <c r="AI225" i="30"/>
  <c r="AJ225" i="30"/>
  <c r="AK225" i="30"/>
  <c r="AL225" i="30"/>
  <c r="AM225" i="30"/>
  <c r="AN225" i="30"/>
  <c r="AO225" i="30"/>
  <c r="AP225" i="30"/>
  <c r="AQ225" i="30"/>
  <c r="AR225" i="30"/>
  <c r="AS225" i="30"/>
  <c r="AT225" i="30"/>
  <c r="AU225" i="30"/>
  <c r="AV225" i="30"/>
  <c r="AW225" i="30"/>
  <c r="AX225" i="30"/>
  <c r="AY225" i="30"/>
  <c r="AZ225" i="30"/>
  <c r="BA225" i="30"/>
  <c r="BB225" i="30"/>
  <c r="BC225" i="30"/>
  <c r="BD225" i="30"/>
  <c r="BE225" i="30"/>
  <c r="BF225" i="30"/>
  <c r="BG225" i="30"/>
  <c r="BH225" i="30"/>
  <c r="BI225" i="30"/>
  <c r="BJ225" i="30"/>
  <c r="BK225" i="30"/>
  <c r="BL225" i="30"/>
  <c r="BM225" i="30"/>
  <c r="BN225" i="30"/>
  <c r="BO225" i="30"/>
  <c r="BP225" i="30"/>
  <c r="BQ225" i="30"/>
  <c r="BR225" i="30"/>
  <c r="BS225" i="30"/>
  <c r="BT225" i="30"/>
  <c r="BU225" i="30"/>
  <c r="BV225" i="30"/>
  <c r="BW225" i="30"/>
  <c r="BX225" i="30"/>
  <c r="BY225" i="30"/>
  <c r="BZ225" i="30"/>
  <c r="CA225" i="30"/>
  <c r="CB225" i="30"/>
  <c r="CC225" i="30"/>
  <c r="CD225" i="30"/>
  <c r="CE225" i="30"/>
  <c r="CF225" i="30"/>
  <c r="CG225" i="30"/>
  <c r="CH225" i="30"/>
  <c r="CI225" i="30"/>
  <c r="CJ225" i="30"/>
  <c r="CK225" i="30"/>
  <c r="CL225" i="30"/>
  <c r="CM225" i="30"/>
  <c r="CN225" i="30"/>
  <c r="CO225" i="30"/>
  <c r="CP225" i="30"/>
  <c r="CQ225" i="30"/>
  <c r="CR225" i="30"/>
  <c r="CS225" i="30"/>
  <c r="CT225" i="30"/>
  <c r="CU225" i="30"/>
  <c r="CV225" i="30"/>
  <c r="CW225" i="30"/>
  <c r="CX225" i="30"/>
  <c r="CY225" i="30"/>
  <c r="CZ225" i="30"/>
  <c r="DA225" i="30"/>
  <c r="DB225" i="30"/>
  <c r="DC225" i="30"/>
  <c r="DD225" i="30"/>
  <c r="DE225" i="30"/>
  <c r="DF225" i="30"/>
  <c r="DG225" i="30"/>
  <c r="DH225" i="30"/>
  <c r="A226" i="30"/>
  <c r="B226" i="30"/>
  <c r="C226" i="30"/>
  <c r="D226" i="30"/>
  <c r="E226" i="30"/>
  <c r="F226" i="30"/>
  <c r="G226" i="30"/>
  <c r="H226" i="30"/>
  <c r="I226" i="30"/>
  <c r="J226" i="30"/>
  <c r="K226" i="30"/>
  <c r="L226" i="30"/>
  <c r="M226" i="30"/>
  <c r="N226" i="30"/>
  <c r="O226" i="30"/>
  <c r="P226" i="30"/>
  <c r="Q226" i="30"/>
  <c r="R226" i="30"/>
  <c r="S226" i="30"/>
  <c r="T226" i="30"/>
  <c r="U226" i="30"/>
  <c r="V226" i="30"/>
  <c r="W226" i="30"/>
  <c r="X226" i="30"/>
  <c r="Y226" i="30"/>
  <c r="Z226" i="30"/>
  <c r="AA226" i="30"/>
  <c r="AB226" i="30"/>
  <c r="AC226" i="30"/>
  <c r="AD226" i="30"/>
  <c r="AE226" i="30"/>
  <c r="AF226" i="30"/>
  <c r="AG226" i="30"/>
  <c r="AH226" i="30"/>
  <c r="AI226" i="30"/>
  <c r="AJ226" i="30"/>
  <c r="AK226" i="30"/>
  <c r="AL226" i="30"/>
  <c r="AM226" i="30"/>
  <c r="AN226" i="30"/>
  <c r="AO226" i="30"/>
  <c r="AP226" i="30"/>
  <c r="AQ226" i="30"/>
  <c r="AR226" i="30"/>
  <c r="AS226" i="30"/>
  <c r="AT226" i="30"/>
  <c r="AU226" i="30"/>
  <c r="AV226" i="30"/>
  <c r="AW226" i="30"/>
  <c r="AX226" i="30"/>
  <c r="AY226" i="30"/>
  <c r="AZ226" i="30"/>
  <c r="BA226" i="30"/>
  <c r="BB226" i="30"/>
  <c r="BC226" i="30"/>
  <c r="BD226" i="30"/>
  <c r="BE226" i="30"/>
  <c r="BF226" i="30"/>
  <c r="BG226" i="30"/>
  <c r="BH226" i="30"/>
  <c r="BI226" i="30"/>
  <c r="BJ226" i="30"/>
  <c r="BK226" i="30"/>
  <c r="BL226" i="30"/>
  <c r="BM226" i="30"/>
  <c r="BN226" i="30"/>
  <c r="BO226" i="30"/>
  <c r="BP226" i="30"/>
  <c r="BQ226" i="30"/>
  <c r="BR226" i="30"/>
  <c r="BS226" i="30"/>
  <c r="BT226" i="30"/>
  <c r="BU226" i="30"/>
  <c r="BV226" i="30"/>
  <c r="BW226" i="30"/>
  <c r="BX226" i="30"/>
  <c r="BY226" i="30"/>
  <c r="BZ226" i="30"/>
  <c r="CA226" i="30"/>
  <c r="CB226" i="30"/>
  <c r="CC226" i="30"/>
  <c r="CD226" i="30"/>
  <c r="CE226" i="30"/>
  <c r="CF226" i="30"/>
  <c r="CG226" i="30"/>
  <c r="CH226" i="30"/>
  <c r="CI226" i="30"/>
  <c r="CJ226" i="30"/>
  <c r="CK226" i="30"/>
  <c r="CL226" i="30"/>
  <c r="CM226" i="30"/>
  <c r="CN226" i="30"/>
  <c r="CO226" i="30"/>
  <c r="CP226" i="30"/>
  <c r="CQ226" i="30"/>
  <c r="CR226" i="30"/>
  <c r="CS226" i="30"/>
  <c r="CT226" i="30"/>
  <c r="CU226" i="30"/>
  <c r="CV226" i="30"/>
  <c r="CW226" i="30"/>
  <c r="CX226" i="30"/>
  <c r="CY226" i="30"/>
  <c r="CZ226" i="30"/>
  <c r="DA226" i="30"/>
  <c r="DB226" i="30"/>
  <c r="DC226" i="30"/>
  <c r="DD226" i="30"/>
  <c r="DE226" i="30"/>
  <c r="DF226" i="30"/>
  <c r="DG226" i="30"/>
  <c r="DH226" i="30"/>
  <c r="A227" i="30"/>
  <c r="B227" i="30"/>
  <c r="C227" i="30"/>
  <c r="D227" i="30"/>
  <c r="E227" i="30"/>
  <c r="F227" i="30"/>
  <c r="G227" i="30"/>
  <c r="H227" i="30"/>
  <c r="I227" i="30"/>
  <c r="J227" i="30"/>
  <c r="K227" i="30"/>
  <c r="L227" i="30"/>
  <c r="M227" i="30"/>
  <c r="N227" i="30"/>
  <c r="O227" i="30"/>
  <c r="P227" i="30"/>
  <c r="Q227" i="30"/>
  <c r="R227" i="30"/>
  <c r="S227" i="30"/>
  <c r="T227" i="30"/>
  <c r="U227" i="30"/>
  <c r="V227" i="30"/>
  <c r="W227" i="30"/>
  <c r="X227" i="30"/>
  <c r="Y227" i="30"/>
  <c r="Z227" i="30"/>
  <c r="AA227" i="30"/>
  <c r="AB227" i="30"/>
  <c r="AC227" i="30"/>
  <c r="AD227" i="30"/>
  <c r="AE227" i="30"/>
  <c r="AF227" i="30"/>
  <c r="AG227" i="30"/>
  <c r="AH227" i="30"/>
  <c r="AI227" i="30"/>
  <c r="AJ227" i="30"/>
  <c r="AK227" i="30"/>
  <c r="AL227" i="30"/>
  <c r="AM227" i="30"/>
  <c r="AN227" i="30"/>
  <c r="AO227" i="30"/>
  <c r="AP227" i="30"/>
  <c r="AQ227" i="30"/>
  <c r="AR227" i="30"/>
  <c r="AS227" i="30"/>
  <c r="AT227" i="30"/>
  <c r="AU227" i="30"/>
  <c r="AV227" i="30"/>
  <c r="AW227" i="30"/>
  <c r="AX227" i="30"/>
  <c r="AY227" i="30"/>
  <c r="AZ227" i="30"/>
  <c r="BA227" i="30"/>
  <c r="BB227" i="30"/>
  <c r="BC227" i="30"/>
  <c r="BD227" i="30"/>
  <c r="BE227" i="30"/>
  <c r="BF227" i="30"/>
  <c r="BG227" i="30"/>
  <c r="BH227" i="30"/>
  <c r="BI227" i="30"/>
  <c r="BJ227" i="30"/>
  <c r="BK227" i="30"/>
  <c r="BL227" i="30"/>
  <c r="BM227" i="30"/>
  <c r="BN227" i="30"/>
  <c r="BO227" i="30"/>
  <c r="BP227" i="30"/>
  <c r="BQ227" i="30"/>
  <c r="BR227" i="30"/>
  <c r="BS227" i="30"/>
  <c r="BT227" i="30"/>
  <c r="BU227" i="30"/>
  <c r="BV227" i="30"/>
  <c r="BW227" i="30"/>
  <c r="BX227" i="30"/>
  <c r="BY227" i="30"/>
  <c r="BZ227" i="30"/>
  <c r="CA227" i="30"/>
  <c r="CB227" i="30"/>
  <c r="CC227" i="30"/>
  <c r="CD227" i="30"/>
  <c r="CE227" i="30"/>
  <c r="CF227" i="30"/>
  <c r="CG227" i="30"/>
  <c r="CH227" i="30"/>
  <c r="CI227" i="30"/>
  <c r="CJ227" i="30"/>
  <c r="CK227" i="30"/>
  <c r="CL227" i="30"/>
  <c r="CM227" i="30"/>
  <c r="CN227" i="30"/>
  <c r="CO227" i="30"/>
  <c r="CP227" i="30"/>
  <c r="CQ227" i="30"/>
  <c r="CR227" i="30"/>
  <c r="CS227" i="30"/>
  <c r="CT227" i="30"/>
  <c r="CU227" i="30"/>
  <c r="CV227" i="30"/>
  <c r="CW227" i="30"/>
  <c r="CX227" i="30"/>
  <c r="CY227" i="30"/>
  <c r="CZ227" i="30"/>
  <c r="DA227" i="30"/>
  <c r="DB227" i="30"/>
  <c r="DC227" i="30"/>
  <c r="DD227" i="30"/>
  <c r="DE227" i="30"/>
  <c r="DF227" i="30"/>
  <c r="DG227" i="30"/>
  <c r="DH227" i="30"/>
  <c r="A228" i="30"/>
  <c r="B228" i="30"/>
  <c r="C228" i="30"/>
  <c r="D228" i="30"/>
  <c r="E228" i="30"/>
  <c r="F228" i="30"/>
  <c r="G228" i="30"/>
  <c r="H228" i="30"/>
  <c r="I228" i="30"/>
  <c r="J228" i="30"/>
  <c r="K228" i="30"/>
  <c r="L228" i="30"/>
  <c r="M228" i="30"/>
  <c r="N228" i="30"/>
  <c r="O228" i="30"/>
  <c r="P228" i="30"/>
  <c r="Q228" i="30"/>
  <c r="R228" i="30"/>
  <c r="S228" i="30"/>
  <c r="T228" i="30"/>
  <c r="U228" i="30"/>
  <c r="V228" i="30"/>
  <c r="W228" i="30"/>
  <c r="X228" i="30"/>
  <c r="Y228" i="30"/>
  <c r="Z228" i="30"/>
  <c r="AA228" i="30"/>
  <c r="AB228" i="30"/>
  <c r="AC228" i="30"/>
  <c r="AD228" i="30"/>
  <c r="AE228" i="30"/>
  <c r="AF228" i="30"/>
  <c r="AG228" i="30"/>
  <c r="AH228" i="30"/>
  <c r="AI228" i="30"/>
  <c r="AJ228" i="30"/>
  <c r="AK228" i="30"/>
  <c r="AL228" i="30"/>
  <c r="AM228" i="30"/>
  <c r="AN228" i="30"/>
  <c r="AO228" i="30"/>
  <c r="AP228" i="30"/>
  <c r="AQ228" i="30"/>
  <c r="AR228" i="30"/>
  <c r="AS228" i="30"/>
  <c r="AT228" i="30"/>
  <c r="AU228" i="30"/>
  <c r="AV228" i="30"/>
  <c r="AW228" i="30"/>
  <c r="AX228" i="30"/>
  <c r="AY228" i="30"/>
  <c r="AZ228" i="30"/>
  <c r="BA228" i="30"/>
  <c r="BB228" i="30"/>
  <c r="BC228" i="30"/>
  <c r="BD228" i="30"/>
  <c r="BE228" i="30"/>
  <c r="BF228" i="30"/>
  <c r="BG228" i="30"/>
  <c r="BH228" i="30"/>
  <c r="BI228" i="30"/>
  <c r="BJ228" i="30"/>
  <c r="BK228" i="30"/>
  <c r="BL228" i="30"/>
  <c r="BM228" i="30"/>
  <c r="BN228" i="30"/>
  <c r="BO228" i="30"/>
  <c r="BP228" i="30"/>
  <c r="BQ228" i="30"/>
  <c r="BR228" i="30"/>
  <c r="BS228" i="30"/>
  <c r="BT228" i="30"/>
  <c r="BU228" i="30"/>
  <c r="BV228" i="30"/>
  <c r="BW228" i="30"/>
  <c r="BX228" i="30"/>
  <c r="BY228" i="30"/>
  <c r="BZ228" i="30"/>
  <c r="CA228" i="30"/>
  <c r="CB228" i="30"/>
  <c r="CC228" i="30"/>
  <c r="CD228" i="30"/>
  <c r="CE228" i="30"/>
  <c r="CF228" i="30"/>
  <c r="CG228" i="30"/>
  <c r="CH228" i="30"/>
  <c r="CI228" i="30"/>
  <c r="CJ228" i="30"/>
  <c r="CK228" i="30"/>
  <c r="CL228" i="30"/>
  <c r="CM228" i="30"/>
  <c r="CN228" i="30"/>
  <c r="CO228" i="30"/>
  <c r="CP228" i="30"/>
  <c r="CQ228" i="30"/>
  <c r="CR228" i="30"/>
  <c r="CS228" i="30"/>
  <c r="CT228" i="30"/>
  <c r="CU228" i="30"/>
  <c r="CV228" i="30"/>
  <c r="CW228" i="30"/>
  <c r="CX228" i="30"/>
  <c r="CY228" i="30"/>
  <c r="CZ228" i="30"/>
  <c r="DA228" i="30"/>
  <c r="DB228" i="30"/>
  <c r="DC228" i="30"/>
  <c r="DD228" i="30"/>
  <c r="DE228" i="30"/>
  <c r="DF228" i="30"/>
  <c r="DG228" i="30"/>
  <c r="DH228" i="30"/>
  <c r="A229" i="30"/>
  <c r="B229" i="30"/>
  <c r="C229" i="30"/>
  <c r="D229" i="30"/>
  <c r="E229" i="30"/>
  <c r="F229" i="30"/>
  <c r="G229" i="30"/>
  <c r="H229" i="30"/>
  <c r="I229" i="30"/>
  <c r="J229" i="30"/>
  <c r="K229" i="30"/>
  <c r="L229" i="30"/>
  <c r="M229" i="30"/>
  <c r="N229" i="30"/>
  <c r="O229" i="30"/>
  <c r="P229" i="30"/>
  <c r="Q229" i="30"/>
  <c r="R229" i="30"/>
  <c r="S229" i="30"/>
  <c r="T229" i="30"/>
  <c r="U229" i="30"/>
  <c r="V229" i="30"/>
  <c r="W229" i="30"/>
  <c r="X229" i="30"/>
  <c r="Y229" i="30"/>
  <c r="Z229" i="30"/>
  <c r="AA229" i="30"/>
  <c r="AB229" i="30"/>
  <c r="AC229" i="30"/>
  <c r="AD229" i="30"/>
  <c r="AE229" i="30"/>
  <c r="AF229" i="30"/>
  <c r="AG229" i="30"/>
  <c r="AH229" i="30"/>
  <c r="AI229" i="30"/>
  <c r="AJ229" i="30"/>
  <c r="AK229" i="30"/>
  <c r="AL229" i="30"/>
  <c r="AM229" i="30"/>
  <c r="AN229" i="30"/>
  <c r="AO229" i="30"/>
  <c r="AP229" i="30"/>
  <c r="AQ229" i="30"/>
  <c r="AR229" i="30"/>
  <c r="AS229" i="30"/>
  <c r="AT229" i="30"/>
  <c r="AU229" i="30"/>
  <c r="AV229" i="30"/>
  <c r="AW229" i="30"/>
  <c r="AX229" i="30"/>
  <c r="AY229" i="30"/>
  <c r="AZ229" i="30"/>
  <c r="BA229" i="30"/>
  <c r="BB229" i="30"/>
  <c r="BC229" i="30"/>
  <c r="BD229" i="30"/>
  <c r="BE229" i="30"/>
  <c r="BF229" i="30"/>
  <c r="BG229" i="30"/>
  <c r="BH229" i="30"/>
  <c r="BI229" i="30"/>
  <c r="BJ229" i="30"/>
  <c r="BK229" i="30"/>
  <c r="BL229" i="30"/>
  <c r="BM229" i="30"/>
  <c r="BN229" i="30"/>
  <c r="BO229" i="30"/>
  <c r="BP229" i="30"/>
  <c r="BQ229" i="30"/>
  <c r="BR229" i="30"/>
  <c r="BS229" i="30"/>
  <c r="BT229" i="30"/>
  <c r="BU229" i="30"/>
  <c r="BV229" i="30"/>
  <c r="BW229" i="30"/>
  <c r="BX229" i="30"/>
  <c r="BY229" i="30"/>
  <c r="BZ229" i="30"/>
  <c r="CA229" i="30"/>
  <c r="CB229" i="30"/>
  <c r="CC229" i="30"/>
  <c r="CD229" i="30"/>
  <c r="CE229" i="30"/>
  <c r="CF229" i="30"/>
  <c r="CG229" i="30"/>
  <c r="CH229" i="30"/>
  <c r="CI229" i="30"/>
  <c r="CJ229" i="30"/>
  <c r="CK229" i="30"/>
  <c r="CL229" i="30"/>
  <c r="CM229" i="30"/>
  <c r="CN229" i="30"/>
  <c r="CO229" i="30"/>
  <c r="CP229" i="30"/>
  <c r="CQ229" i="30"/>
  <c r="CR229" i="30"/>
  <c r="CS229" i="30"/>
  <c r="CT229" i="30"/>
  <c r="CU229" i="30"/>
  <c r="CV229" i="30"/>
  <c r="CW229" i="30"/>
  <c r="CX229" i="30"/>
  <c r="CY229" i="30"/>
  <c r="CZ229" i="30"/>
  <c r="DA229" i="30"/>
  <c r="DB229" i="30"/>
  <c r="DC229" i="30"/>
  <c r="DD229" i="30"/>
  <c r="DE229" i="30"/>
  <c r="DF229" i="30"/>
  <c r="DG229" i="30"/>
  <c r="DH229" i="30"/>
  <c r="A230" i="30"/>
  <c r="B230" i="30"/>
  <c r="C230" i="30"/>
  <c r="D230" i="30"/>
  <c r="E230" i="30"/>
  <c r="F230" i="30"/>
  <c r="G230" i="30"/>
  <c r="H230" i="30"/>
  <c r="I230" i="30"/>
  <c r="J230" i="30"/>
  <c r="K230" i="30"/>
  <c r="L230" i="30"/>
  <c r="M230" i="30"/>
  <c r="N230" i="30"/>
  <c r="O230" i="30"/>
  <c r="P230" i="30"/>
  <c r="Q230" i="30"/>
  <c r="R230" i="30"/>
  <c r="S230" i="30"/>
  <c r="T230" i="30"/>
  <c r="U230" i="30"/>
  <c r="V230" i="30"/>
  <c r="W230" i="30"/>
  <c r="X230" i="30"/>
  <c r="Y230" i="30"/>
  <c r="Z230" i="30"/>
  <c r="AA230" i="30"/>
  <c r="AB230" i="30"/>
  <c r="AC230" i="30"/>
  <c r="AD230" i="30"/>
  <c r="AE230" i="30"/>
  <c r="AF230" i="30"/>
  <c r="AG230" i="30"/>
  <c r="AH230" i="30"/>
  <c r="AI230" i="30"/>
  <c r="AJ230" i="30"/>
  <c r="AK230" i="30"/>
  <c r="AL230" i="30"/>
  <c r="AM230" i="30"/>
  <c r="AN230" i="30"/>
  <c r="AO230" i="30"/>
  <c r="AP230" i="30"/>
  <c r="AQ230" i="30"/>
  <c r="AR230" i="30"/>
  <c r="AS230" i="30"/>
  <c r="AT230" i="30"/>
  <c r="AU230" i="30"/>
  <c r="AV230" i="30"/>
  <c r="AW230" i="30"/>
  <c r="AX230" i="30"/>
  <c r="AY230" i="30"/>
  <c r="AZ230" i="30"/>
  <c r="BA230" i="30"/>
  <c r="BB230" i="30"/>
  <c r="BC230" i="30"/>
  <c r="BD230" i="30"/>
  <c r="BE230" i="30"/>
  <c r="BF230" i="30"/>
  <c r="BG230" i="30"/>
  <c r="BH230" i="30"/>
  <c r="BI230" i="30"/>
  <c r="BJ230" i="30"/>
  <c r="BK230" i="30"/>
  <c r="BL230" i="30"/>
  <c r="BM230" i="30"/>
  <c r="BN230" i="30"/>
  <c r="BO230" i="30"/>
  <c r="BP230" i="30"/>
  <c r="BQ230" i="30"/>
  <c r="BR230" i="30"/>
  <c r="BS230" i="30"/>
  <c r="BT230" i="30"/>
  <c r="BU230" i="30"/>
  <c r="BV230" i="30"/>
  <c r="BW230" i="30"/>
  <c r="BX230" i="30"/>
  <c r="BY230" i="30"/>
  <c r="BZ230" i="30"/>
  <c r="CA230" i="30"/>
  <c r="CB230" i="30"/>
  <c r="CC230" i="30"/>
  <c r="CD230" i="30"/>
  <c r="CE230" i="30"/>
  <c r="CF230" i="30"/>
  <c r="CG230" i="30"/>
  <c r="CH230" i="30"/>
  <c r="CI230" i="30"/>
  <c r="CJ230" i="30"/>
  <c r="CK230" i="30"/>
  <c r="CL230" i="30"/>
  <c r="CM230" i="30"/>
  <c r="CN230" i="30"/>
  <c r="CO230" i="30"/>
  <c r="CP230" i="30"/>
  <c r="CQ230" i="30"/>
  <c r="CR230" i="30"/>
  <c r="CS230" i="30"/>
  <c r="CT230" i="30"/>
  <c r="CU230" i="30"/>
  <c r="CV230" i="30"/>
  <c r="CW230" i="30"/>
  <c r="CX230" i="30"/>
  <c r="CY230" i="30"/>
  <c r="CZ230" i="30"/>
  <c r="DA230" i="30"/>
  <c r="DB230" i="30"/>
  <c r="DC230" i="30"/>
  <c r="DD230" i="30"/>
  <c r="DE230" i="30"/>
  <c r="DF230" i="30"/>
  <c r="DG230" i="30"/>
  <c r="DH230" i="30"/>
  <c r="A231" i="30"/>
  <c r="B231" i="30"/>
  <c r="C231" i="30"/>
  <c r="D231" i="30"/>
  <c r="E231" i="30"/>
  <c r="F231" i="30"/>
  <c r="G231" i="30"/>
  <c r="H231" i="30"/>
  <c r="I231" i="30"/>
  <c r="J231" i="30"/>
  <c r="K231" i="30"/>
  <c r="L231" i="30"/>
  <c r="M231" i="30"/>
  <c r="N231" i="30"/>
  <c r="O231" i="30"/>
  <c r="P231" i="30"/>
  <c r="Q231" i="30"/>
  <c r="R231" i="30"/>
  <c r="S231" i="30"/>
  <c r="T231" i="30"/>
  <c r="U231" i="30"/>
  <c r="V231" i="30"/>
  <c r="W231" i="30"/>
  <c r="X231" i="30"/>
  <c r="Y231" i="30"/>
  <c r="Z231" i="30"/>
  <c r="AA231" i="30"/>
  <c r="AB231" i="30"/>
  <c r="AC231" i="30"/>
  <c r="AD231" i="30"/>
  <c r="AE231" i="30"/>
  <c r="AF231" i="30"/>
  <c r="AG231" i="30"/>
  <c r="AH231" i="30"/>
  <c r="AI231" i="30"/>
  <c r="AJ231" i="30"/>
  <c r="AK231" i="30"/>
  <c r="AL231" i="30"/>
  <c r="AM231" i="30"/>
  <c r="AN231" i="30"/>
  <c r="AO231" i="30"/>
  <c r="AP231" i="30"/>
  <c r="AQ231" i="30"/>
  <c r="AR231" i="30"/>
  <c r="AS231" i="30"/>
  <c r="AT231" i="30"/>
  <c r="AU231" i="30"/>
  <c r="AV231" i="30"/>
  <c r="AW231" i="30"/>
  <c r="AX231" i="30"/>
  <c r="AY231" i="30"/>
  <c r="AZ231" i="30"/>
  <c r="BA231" i="30"/>
  <c r="BB231" i="30"/>
  <c r="BC231" i="30"/>
  <c r="BD231" i="30"/>
  <c r="BE231" i="30"/>
  <c r="BF231" i="30"/>
  <c r="BG231" i="30"/>
  <c r="BH231" i="30"/>
  <c r="BI231" i="30"/>
  <c r="BJ231" i="30"/>
  <c r="BK231" i="30"/>
  <c r="BL231" i="30"/>
  <c r="BM231" i="30"/>
  <c r="BN231" i="30"/>
  <c r="BO231" i="30"/>
  <c r="BP231" i="30"/>
  <c r="BQ231" i="30"/>
  <c r="BR231" i="30"/>
  <c r="BS231" i="30"/>
  <c r="BT231" i="30"/>
  <c r="BU231" i="30"/>
  <c r="BV231" i="30"/>
  <c r="BW231" i="30"/>
  <c r="BX231" i="30"/>
  <c r="BY231" i="30"/>
  <c r="BZ231" i="30"/>
  <c r="CA231" i="30"/>
  <c r="CB231" i="30"/>
  <c r="CC231" i="30"/>
  <c r="CD231" i="30"/>
  <c r="CE231" i="30"/>
  <c r="CF231" i="30"/>
  <c r="CG231" i="30"/>
  <c r="CH231" i="30"/>
  <c r="CI231" i="30"/>
  <c r="CJ231" i="30"/>
  <c r="CK231" i="30"/>
  <c r="CL231" i="30"/>
  <c r="CM231" i="30"/>
  <c r="CN231" i="30"/>
  <c r="CO231" i="30"/>
  <c r="CP231" i="30"/>
  <c r="CQ231" i="30"/>
  <c r="CR231" i="30"/>
  <c r="CS231" i="30"/>
  <c r="CT231" i="30"/>
  <c r="CU231" i="30"/>
  <c r="CV231" i="30"/>
  <c r="CW231" i="30"/>
  <c r="CX231" i="30"/>
  <c r="CY231" i="30"/>
  <c r="CZ231" i="30"/>
  <c r="DA231" i="30"/>
  <c r="DB231" i="30"/>
  <c r="DC231" i="30"/>
  <c r="DD231" i="30"/>
  <c r="DE231" i="30"/>
  <c r="DF231" i="30"/>
  <c r="DG231" i="30"/>
  <c r="DH231" i="30"/>
  <c r="A232" i="30"/>
  <c r="B232" i="30"/>
  <c r="C232" i="30"/>
  <c r="D232" i="30"/>
  <c r="E232" i="30"/>
  <c r="F232" i="30"/>
  <c r="G232" i="30"/>
  <c r="H232" i="30"/>
  <c r="I232" i="30"/>
  <c r="J232" i="30"/>
  <c r="K232" i="30"/>
  <c r="L232" i="30"/>
  <c r="M232" i="30"/>
  <c r="N232" i="30"/>
  <c r="O232" i="30"/>
  <c r="P232" i="30"/>
  <c r="Q232" i="30"/>
  <c r="R232" i="30"/>
  <c r="S232" i="30"/>
  <c r="T232" i="30"/>
  <c r="U232" i="30"/>
  <c r="V232" i="30"/>
  <c r="W232" i="30"/>
  <c r="X232" i="30"/>
  <c r="Y232" i="30"/>
  <c r="Z232" i="30"/>
  <c r="AA232" i="30"/>
  <c r="AB232" i="30"/>
  <c r="AC232" i="30"/>
  <c r="AD232" i="30"/>
  <c r="AE232" i="30"/>
  <c r="AF232" i="30"/>
  <c r="AG232" i="30"/>
  <c r="AH232" i="30"/>
  <c r="AI232" i="30"/>
  <c r="AJ232" i="30"/>
  <c r="AK232" i="30"/>
  <c r="AL232" i="30"/>
  <c r="AM232" i="30"/>
  <c r="AN232" i="30"/>
  <c r="AO232" i="30"/>
  <c r="AP232" i="30"/>
  <c r="AQ232" i="30"/>
  <c r="AR232" i="30"/>
  <c r="AS232" i="30"/>
  <c r="AT232" i="30"/>
  <c r="AU232" i="30"/>
  <c r="AV232" i="30"/>
  <c r="AW232" i="30"/>
  <c r="AX232" i="30"/>
  <c r="AY232" i="30"/>
  <c r="AZ232" i="30"/>
  <c r="BA232" i="30"/>
  <c r="BB232" i="30"/>
  <c r="BC232" i="30"/>
  <c r="BD232" i="30"/>
  <c r="BE232" i="30"/>
  <c r="BF232" i="30"/>
  <c r="BG232" i="30"/>
  <c r="BH232" i="30"/>
  <c r="BI232" i="30"/>
  <c r="BJ232" i="30"/>
  <c r="BK232" i="30"/>
  <c r="BL232" i="30"/>
  <c r="BM232" i="30"/>
  <c r="BN232" i="30"/>
  <c r="BO232" i="30"/>
  <c r="BP232" i="30"/>
  <c r="BQ232" i="30"/>
  <c r="BR232" i="30"/>
  <c r="BS232" i="30"/>
  <c r="BT232" i="30"/>
  <c r="BU232" i="30"/>
  <c r="BV232" i="30"/>
  <c r="BW232" i="30"/>
  <c r="BX232" i="30"/>
  <c r="BY232" i="30"/>
  <c r="BZ232" i="30"/>
  <c r="CA232" i="30"/>
  <c r="CB232" i="30"/>
  <c r="CC232" i="30"/>
  <c r="CD232" i="30"/>
  <c r="CE232" i="30"/>
  <c r="CF232" i="30"/>
  <c r="CG232" i="30"/>
  <c r="CH232" i="30"/>
  <c r="CI232" i="30"/>
  <c r="CJ232" i="30"/>
  <c r="CK232" i="30"/>
  <c r="CL232" i="30"/>
  <c r="CM232" i="30"/>
  <c r="CN232" i="30"/>
  <c r="CO232" i="30"/>
  <c r="CP232" i="30"/>
  <c r="CQ232" i="30"/>
  <c r="CR232" i="30"/>
  <c r="CS232" i="30"/>
  <c r="CT232" i="30"/>
  <c r="CU232" i="30"/>
  <c r="CV232" i="30"/>
  <c r="CW232" i="30"/>
  <c r="CX232" i="30"/>
  <c r="CY232" i="30"/>
  <c r="CZ232" i="30"/>
  <c r="DA232" i="30"/>
  <c r="DB232" i="30"/>
  <c r="DC232" i="30"/>
  <c r="DD232" i="30"/>
  <c r="DE232" i="30"/>
  <c r="DF232" i="30"/>
  <c r="DG232" i="30"/>
  <c r="DH232" i="30"/>
  <c r="A233" i="30"/>
  <c r="B233" i="30"/>
  <c r="C233" i="30"/>
  <c r="D233" i="30"/>
  <c r="E233" i="30"/>
  <c r="F233" i="30"/>
  <c r="G233" i="30"/>
  <c r="H233" i="30"/>
  <c r="I233" i="30"/>
  <c r="J233" i="30"/>
  <c r="K233" i="30"/>
  <c r="L233" i="30"/>
  <c r="M233" i="30"/>
  <c r="N233" i="30"/>
  <c r="O233" i="30"/>
  <c r="P233" i="30"/>
  <c r="Q233" i="30"/>
  <c r="R233" i="30"/>
  <c r="S233" i="30"/>
  <c r="T233" i="30"/>
  <c r="U233" i="30"/>
  <c r="V233" i="30"/>
  <c r="W233" i="30"/>
  <c r="X233" i="30"/>
  <c r="Y233" i="30"/>
  <c r="Z233" i="30"/>
  <c r="AA233" i="30"/>
  <c r="AB233" i="30"/>
  <c r="AC233" i="30"/>
  <c r="AD233" i="30"/>
  <c r="AE233" i="30"/>
  <c r="AF233" i="30"/>
  <c r="AG233" i="30"/>
  <c r="AH233" i="30"/>
  <c r="AI233" i="30"/>
  <c r="AJ233" i="30"/>
  <c r="AK233" i="30"/>
  <c r="AL233" i="30"/>
  <c r="AM233" i="30"/>
  <c r="AN233" i="30"/>
  <c r="AO233" i="30"/>
  <c r="AP233" i="30"/>
  <c r="AQ233" i="30"/>
  <c r="AR233" i="30"/>
  <c r="AS233" i="30"/>
  <c r="AT233" i="30"/>
  <c r="AU233" i="30"/>
  <c r="AV233" i="30"/>
  <c r="AW233" i="30"/>
  <c r="AX233" i="30"/>
  <c r="AY233" i="30"/>
  <c r="AZ233" i="30"/>
  <c r="BA233" i="30"/>
  <c r="BB233" i="30"/>
  <c r="BC233" i="30"/>
  <c r="BD233" i="30"/>
  <c r="BE233" i="30"/>
  <c r="BF233" i="30"/>
  <c r="BG233" i="30"/>
  <c r="BH233" i="30"/>
  <c r="BI233" i="30"/>
  <c r="BJ233" i="30"/>
  <c r="BK233" i="30"/>
  <c r="BL233" i="30"/>
  <c r="BM233" i="30"/>
  <c r="BN233" i="30"/>
  <c r="BO233" i="30"/>
  <c r="BP233" i="30"/>
  <c r="BQ233" i="30"/>
  <c r="BR233" i="30"/>
  <c r="BS233" i="30"/>
  <c r="BT233" i="30"/>
  <c r="BU233" i="30"/>
  <c r="BV233" i="30"/>
  <c r="BW233" i="30"/>
  <c r="BX233" i="30"/>
  <c r="BY233" i="30"/>
  <c r="BZ233" i="30"/>
  <c r="CA233" i="30"/>
  <c r="CB233" i="30"/>
  <c r="CC233" i="30"/>
  <c r="CD233" i="30"/>
  <c r="CE233" i="30"/>
  <c r="CF233" i="30"/>
  <c r="CG233" i="30"/>
  <c r="CH233" i="30"/>
  <c r="CI233" i="30"/>
  <c r="CJ233" i="30"/>
  <c r="CK233" i="30"/>
  <c r="CL233" i="30"/>
  <c r="CM233" i="30"/>
  <c r="CN233" i="30"/>
  <c r="CO233" i="30"/>
  <c r="CP233" i="30"/>
  <c r="CQ233" i="30"/>
  <c r="CR233" i="30"/>
  <c r="CS233" i="30"/>
  <c r="CT233" i="30"/>
  <c r="CU233" i="30"/>
  <c r="CV233" i="30"/>
  <c r="CW233" i="30"/>
  <c r="CX233" i="30"/>
  <c r="CY233" i="30"/>
  <c r="CZ233" i="30"/>
  <c r="DA233" i="30"/>
  <c r="DB233" i="30"/>
  <c r="DC233" i="30"/>
  <c r="DD233" i="30"/>
  <c r="DE233" i="30"/>
  <c r="DF233" i="30"/>
  <c r="DG233" i="30"/>
  <c r="DH233" i="30"/>
  <c r="A234" i="30"/>
  <c r="B234" i="30"/>
  <c r="C234" i="30"/>
  <c r="D234" i="30"/>
  <c r="E234" i="30"/>
  <c r="F234" i="30"/>
  <c r="G234" i="30"/>
  <c r="H234" i="30"/>
  <c r="I234" i="30"/>
  <c r="J234" i="30"/>
  <c r="K234" i="30"/>
  <c r="L234" i="30"/>
  <c r="M234" i="30"/>
  <c r="N234" i="30"/>
  <c r="O234" i="30"/>
  <c r="P234" i="30"/>
  <c r="Q234" i="30"/>
  <c r="R234" i="30"/>
  <c r="S234" i="30"/>
  <c r="T234" i="30"/>
  <c r="U234" i="30"/>
  <c r="V234" i="30"/>
  <c r="W234" i="30"/>
  <c r="X234" i="30"/>
  <c r="Y234" i="30"/>
  <c r="Z234" i="30"/>
  <c r="AA234" i="30"/>
  <c r="AB234" i="30"/>
  <c r="AC234" i="30"/>
  <c r="AD234" i="30"/>
  <c r="AE234" i="30"/>
  <c r="AF234" i="30"/>
  <c r="AG234" i="30"/>
  <c r="AH234" i="30"/>
  <c r="AI234" i="30"/>
  <c r="AJ234" i="30"/>
  <c r="AK234" i="30"/>
  <c r="AL234" i="30"/>
  <c r="AM234" i="30"/>
  <c r="AN234" i="30"/>
  <c r="AO234" i="30"/>
  <c r="AP234" i="30"/>
  <c r="AQ234" i="30"/>
  <c r="AR234" i="30"/>
  <c r="AS234" i="30"/>
  <c r="AT234" i="30"/>
  <c r="AU234" i="30"/>
  <c r="AV234" i="30"/>
  <c r="AW234" i="30"/>
  <c r="AX234" i="30"/>
  <c r="AY234" i="30"/>
  <c r="AZ234" i="30"/>
  <c r="BA234" i="30"/>
  <c r="BB234" i="30"/>
  <c r="BC234" i="30"/>
  <c r="BD234" i="30"/>
  <c r="BE234" i="30"/>
  <c r="BF234" i="30"/>
  <c r="BG234" i="30"/>
  <c r="BH234" i="30"/>
  <c r="BI234" i="30"/>
  <c r="BJ234" i="30"/>
  <c r="BK234" i="30"/>
  <c r="BL234" i="30"/>
  <c r="BM234" i="30"/>
  <c r="BN234" i="30"/>
  <c r="BO234" i="30"/>
  <c r="BP234" i="30"/>
  <c r="BQ234" i="30"/>
  <c r="BR234" i="30"/>
  <c r="BS234" i="30"/>
  <c r="BT234" i="30"/>
  <c r="BU234" i="30"/>
  <c r="BV234" i="30"/>
  <c r="BW234" i="30"/>
  <c r="BX234" i="30"/>
  <c r="BY234" i="30"/>
  <c r="BZ234" i="30"/>
  <c r="CA234" i="30"/>
  <c r="CB234" i="30"/>
  <c r="CC234" i="30"/>
  <c r="CD234" i="30"/>
  <c r="CE234" i="30"/>
  <c r="CF234" i="30"/>
  <c r="CG234" i="30"/>
  <c r="CH234" i="30"/>
  <c r="CI234" i="30"/>
  <c r="CJ234" i="30"/>
  <c r="CK234" i="30"/>
  <c r="CL234" i="30"/>
  <c r="CM234" i="30"/>
  <c r="CN234" i="30"/>
  <c r="CO234" i="30"/>
  <c r="CP234" i="30"/>
  <c r="CQ234" i="30"/>
  <c r="CR234" i="30"/>
  <c r="CS234" i="30"/>
  <c r="CT234" i="30"/>
  <c r="CU234" i="30"/>
  <c r="CV234" i="30"/>
  <c r="CW234" i="30"/>
  <c r="CX234" i="30"/>
  <c r="CY234" i="30"/>
  <c r="CZ234" i="30"/>
  <c r="DA234" i="30"/>
  <c r="DB234" i="30"/>
  <c r="DC234" i="30"/>
  <c r="DD234" i="30"/>
  <c r="DE234" i="30"/>
  <c r="DF234" i="30"/>
  <c r="DG234" i="30"/>
  <c r="DH234" i="30"/>
  <c r="A235" i="30"/>
  <c r="B235" i="30"/>
  <c r="C235" i="30"/>
  <c r="D235" i="30"/>
  <c r="E235" i="30"/>
  <c r="F235" i="30"/>
  <c r="G235" i="30"/>
  <c r="H235" i="30"/>
  <c r="I235" i="30"/>
  <c r="J235" i="30"/>
  <c r="K235" i="30"/>
  <c r="L235" i="30"/>
  <c r="M235" i="30"/>
  <c r="N235" i="30"/>
  <c r="O235" i="30"/>
  <c r="P235" i="30"/>
  <c r="Q235" i="30"/>
  <c r="R235" i="30"/>
  <c r="S235" i="30"/>
  <c r="T235" i="30"/>
  <c r="U235" i="30"/>
  <c r="V235" i="30"/>
  <c r="W235" i="30"/>
  <c r="X235" i="30"/>
  <c r="Y235" i="30"/>
  <c r="Z235" i="30"/>
  <c r="AA235" i="30"/>
  <c r="AB235" i="30"/>
  <c r="AC235" i="30"/>
  <c r="AD235" i="30"/>
  <c r="AE235" i="30"/>
  <c r="AF235" i="30"/>
  <c r="AG235" i="30"/>
  <c r="AH235" i="30"/>
  <c r="AI235" i="30"/>
  <c r="AJ235" i="30"/>
  <c r="AK235" i="30"/>
  <c r="AL235" i="30"/>
  <c r="AM235" i="30"/>
  <c r="AN235" i="30"/>
  <c r="AO235" i="30"/>
  <c r="AP235" i="30"/>
  <c r="AQ235" i="30"/>
  <c r="AR235" i="30"/>
  <c r="AS235" i="30"/>
  <c r="AT235" i="30"/>
  <c r="AU235" i="30"/>
  <c r="AV235" i="30"/>
  <c r="AW235" i="30"/>
  <c r="AX235" i="30"/>
  <c r="AY235" i="30"/>
  <c r="AZ235" i="30"/>
  <c r="BA235" i="30"/>
  <c r="BB235" i="30"/>
  <c r="BC235" i="30"/>
  <c r="BD235" i="30"/>
  <c r="BE235" i="30"/>
  <c r="BF235" i="30"/>
  <c r="BG235" i="30"/>
  <c r="BH235" i="30"/>
  <c r="BI235" i="30"/>
  <c r="BJ235" i="30"/>
  <c r="BK235" i="30"/>
  <c r="BL235" i="30"/>
  <c r="BM235" i="30"/>
  <c r="BN235" i="30"/>
  <c r="BO235" i="30"/>
  <c r="BP235" i="30"/>
  <c r="BQ235" i="30"/>
  <c r="BR235" i="30"/>
  <c r="BS235" i="30"/>
  <c r="BT235" i="30"/>
  <c r="BU235" i="30"/>
  <c r="BV235" i="30"/>
  <c r="BW235" i="30"/>
  <c r="BX235" i="30"/>
  <c r="BY235" i="30"/>
  <c r="BZ235" i="30"/>
  <c r="CA235" i="30"/>
  <c r="CB235" i="30"/>
  <c r="CC235" i="30"/>
  <c r="CD235" i="30"/>
  <c r="CE235" i="30"/>
  <c r="CF235" i="30"/>
  <c r="CG235" i="30"/>
  <c r="CH235" i="30"/>
  <c r="CI235" i="30"/>
  <c r="CJ235" i="30"/>
  <c r="CK235" i="30"/>
  <c r="CL235" i="30"/>
  <c r="CM235" i="30"/>
  <c r="CN235" i="30"/>
  <c r="CO235" i="30"/>
  <c r="CP235" i="30"/>
  <c r="CQ235" i="30"/>
  <c r="CR235" i="30"/>
  <c r="CS235" i="30"/>
  <c r="CT235" i="30"/>
  <c r="CU235" i="30"/>
  <c r="CV235" i="30"/>
  <c r="CW235" i="30"/>
  <c r="CX235" i="30"/>
  <c r="CY235" i="30"/>
  <c r="CZ235" i="30"/>
  <c r="DA235" i="30"/>
  <c r="DB235" i="30"/>
  <c r="DC235" i="30"/>
  <c r="DD235" i="30"/>
  <c r="DE235" i="30"/>
  <c r="DF235" i="30"/>
  <c r="DG235" i="30"/>
  <c r="DH235" i="30"/>
  <c r="A236" i="30"/>
  <c r="B236" i="30"/>
  <c r="C236" i="30"/>
  <c r="D236" i="30"/>
  <c r="E236" i="30"/>
  <c r="F236" i="30"/>
  <c r="G236" i="30"/>
  <c r="H236" i="30"/>
  <c r="I236" i="30"/>
  <c r="J236" i="30"/>
  <c r="K236" i="30"/>
  <c r="L236" i="30"/>
  <c r="M236" i="30"/>
  <c r="N236" i="30"/>
  <c r="O236" i="30"/>
  <c r="P236" i="30"/>
  <c r="Q236" i="30"/>
  <c r="R236" i="30"/>
  <c r="S236" i="30"/>
  <c r="T236" i="30"/>
  <c r="U236" i="30"/>
  <c r="V236" i="30"/>
  <c r="W236" i="30"/>
  <c r="X236" i="30"/>
  <c r="Y236" i="30"/>
  <c r="Z236" i="30"/>
  <c r="AA236" i="30"/>
  <c r="AB236" i="30"/>
  <c r="AC236" i="30"/>
  <c r="AD236" i="30"/>
  <c r="AE236" i="30"/>
  <c r="AF236" i="30"/>
  <c r="AG236" i="30"/>
  <c r="AH236" i="30"/>
  <c r="AI236" i="30"/>
  <c r="AJ236" i="30"/>
  <c r="AK236" i="30"/>
  <c r="AL236" i="30"/>
  <c r="AM236" i="30"/>
  <c r="AN236" i="30"/>
  <c r="AO236" i="30"/>
  <c r="AP236" i="30"/>
  <c r="AQ236" i="30"/>
  <c r="AR236" i="30"/>
  <c r="AS236" i="30"/>
  <c r="AT236" i="30"/>
  <c r="AU236" i="30"/>
  <c r="AV236" i="30"/>
  <c r="AW236" i="30"/>
  <c r="AX236" i="30"/>
  <c r="AY236" i="30"/>
  <c r="AZ236" i="30"/>
  <c r="BA236" i="30"/>
  <c r="BB236" i="30"/>
  <c r="BC236" i="30"/>
  <c r="BD236" i="30"/>
  <c r="BE236" i="30"/>
  <c r="BF236" i="30"/>
  <c r="BG236" i="30"/>
  <c r="BH236" i="30"/>
  <c r="BI236" i="30"/>
  <c r="BJ236" i="30"/>
  <c r="BK236" i="30"/>
  <c r="BL236" i="30"/>
  <c r="BM236" i="30"/>
  <c r="BN236" i="30"/>
  <c r="BO236" i="30"/>
  <c r="BP236" i="30"/>
  <c r="BQ236" i="30"/>
  <c r="BR236" i="30"/>
  <c r="BS236" i="30"/>
  <c r="BT236" i="30"/>
  <c r="BU236" i="30"/>
  <c r="BV236" i="30"/>
  <c r="BW236" i="30"/>
  <c r="BX236" i="30"/>
  <c r="BY236" i="30"/>
  <c r="BZ236" i="30"/>
  <c r="CA236" i="30"/>
  <c r="CB236" i="30"/>
  <c r="CC236" i="30"/>
  <c r="CD236" i="30"/>
  <c r="CE236" i="30"/>
  <c r="CF236" i="30"/>
  <c r="CG236" i="30"/>
  <c r="CH236" i="30"/>
  <c r="CI236" i="30"/>
  <c r="CJ236" i="30"/>
  <c r="CK236" i="30"/>
  <c r="CL236" i="30"/>
  <c r="CM236" i="30"/>
  <c r="CN236" i="30"/>
  <c r="CO236" i="30"/>
  <c r="CP236" i="30"/>
  <c r="CQ236" i="30"/>
  <c r="CR236" i="30"/>
  <c r="CS236" i="30"/>
  <c r="CT236" i="30"/>
  <c r="CU236" i="30"/>
  <c r="CV236" i="30"/>
  <c r="CW236" i="30"/>
  <c r="CX236" i="30"/>
  <c r="CY236" i="30"/>
  <c r="CZ236" i="30"/>
  <c r="DA236" i="30"/>
  <c r="DB236" i="30"/>
  <c r="DC236" i="30"/>
  <c r="DD236" i="30"/>
  <c r="DE236" i="30"/>
  <c r="DF236" i="30"/>
  <c r="DG236" i="30"/>
  <c r="DH236" i="30"/>
  <c r="A237" i="30"/>
  <c r="B237" i="30"/>
  <c r="C237" i="30"/>
  <c r="D237" i="30"/>
  <c r="E237" i="30"/>
  <c r="F237" i="30"/>
  <c r="G237" i="30"/>
  <c r="H237" i="30"/>
  <c r="I237" i="30"/>
  <c r="J237" i="30"/>
  <c r="K237" i="30"/>
  <c r="L237" i="30"/>
  <c r="M237" i="30"/>
  <c r="N237" i="30"/>
  <c r="O237" i="30"/>
  <c r="P237" i="30"/>
  <c r="Q237" i="30"/>
  <c r="R237" i="30"/>
  <c r="S237" i="30"/>
  <c r="T237" i="30"/>
  <c r="U237" i="30"/>
  <c r="V237" i="30"/>
  <c r="W237" i="30"/>
  <c r="X237" i="30"/>
  <c r="Y237" i="30"/>
  <c r="Z237" i="30"/>
  <c r="AA237" i="30"/>
  <c r="AB237" i="30"/>
  <c r="AC237" i="30"/>
  <c r="AD237" i="30"/>
  <c r="AE237" i="30"/>
  <c r="AF237" i="30"/>
  <c r="AG237" i="30"/>
  <c r="AH237" i="30"/>
  <c r="AI237" i="30"/>
  <c r="AJ237" i="30"/>
  <c r="AK237" i="30"/>
  <c r="AL237" i="30"/>
  <c r="AM237" i="30"/>
  <c r="AN237" i="30"/>
  <c r="AO237" i="30"/>
  <c r="AP237" i="30"/>
  <c r="AQ237" i="30"/>
  <c r="AR237" i="30"/>
  <c r="AS237" i="30"/>
  <c r="AT237" i="30"/>
  <c r="AU237" i="30"/>
  <c r="AV237" i="30"/>
  <c r="AW237" i="30"/>
  <c r="AX237" i="30"/>
  <c r="AY237" i="30"/>
  <c r="AZ237" i="30"/>
  <c r="BA237" i="30"/>
  <c r="BB237" i="30"/>
  <c r="BC237" i="30"/>
  <c r="BD237" i="30"/>
  <c r="BE237" i="30"/>
  <c r="BF237" i="30"/>
  <c r="BG237" i="30"/>
  <c r="BH237" i="30"/>
  <c r="BI237" i="30"/>
  <c r="BJ237" i="30"/>
  <c r="BK237" i="30"/>
  <c r="BL237" i="30"/>
  <c r="BM237" i="30"/>
  <c r="BN237" i="30"/>
  <c r="BO237" i="30"/>
  <c r="BP237" i="30"/>
  <c r="BQ237" i="30"/>
  <c r="BR237" i="30"/>
  <c r="BS237" i="30"/>
  <c r="BT237" i="30"/>
  <c r="BU237" i="30"/>
  <c r="BV237" i="30"/>
  <c r="BW237" i="30"/>
  <c r="BX237" i="30"/>
  <c r="BY237" i="30"/>
  <c r="BZ237" i="30"/>
  <c r="CA237" i="30"/>
  <c r="CB237" i="30"/>
  <c r="CC237" i="30"/>
  <c r="CD237" i="30"/>
  <c r="CE237" i="30"/>
  <c r="CF237" i="30"/>
  <c r="CG237" i="30"/>
  <c r="CH237" i="30"/>
  <c r="CI237" i="30"/>
  <c r="CJ237" i="30"/>
  <c r="CK237" i="30"/>
  <c r="CL237" i="30"/>
  <c r="CM237" i="30"/>
  <c r="CN237" i="30"/>
  <c r="CO237" i="30"/>
  <c r="CP237" i="30"/>
  <c r="CQ237" i="30"/>
  <c r="CR237" i="30"/>
  <c r="CS237" i="30"/>
  <c r="CT237" i="30"/>
  <c r="CU237" i="30"/>
  <c r="CV237" i="30"/>
  <c r="CW237" i="30"/>
  <c r="CX237" i="30"/>
  <c r="CY237" i="30"/>
  <c r="CZ237" i="30"/>
  <c r="DA237" i="30"/>
  <c r="DB237" i="30"/>
  <c r="DC237" i="30"/>
  <c r="DD237" i="30"/>
  <c r="DE237" i="30"/>
  <c r="DF237" i="30"/>
  <c r="DG237" i="30"/>
  <c r="DH237" i="30"/>
  <c r="A238" i="30"/>
  <c r="B238" i="30"/>
  <c r="C238" i="30"/>
  <c r="D238" i="30"/>
  <c r="E238" i="30"/>
  <c r="F238" i="30"/>
  <c r="G238" i="30"/>
  <c r="H238" i="30"/>
  <c r="I238" i="30"/>
  <c r="J238" i="30"/>
  <c r="K238" i="30"/>
  <c r="L238" i="30"/>
  <c r="M238" i="30"/>
  <c r="N238" i="30"/>
  <c r="O238" i="30"/>
  <c r="P238" i="30"/>
  <c r="Q238" i="30"/>
  <c r="R238" i="30"/>
  <c r="S238" i="30"/>
  <c r="T238" i="30"/>
  <c r="U238" i="30"/>
  <c r="V238" i="30"/>
  <c r="W238" i="30"/>
  <c r="X238" i="30"/>
  <c r="Y238" i="30"/>
  <c r="Z238" i="30"/>
  <c r="AA238" i="30"/>
  <c r="AB238" i="30"/>
  <c r="AC238" i="30"/>
  <c r="AD238" i="30"/>
  <c r="AE238" i="30"/>
  <c r="AF238" i="30"/>
  <c r="AG238" i="30"/>
  <c r="AH238" i="30"/>
  <c r="AI238" i="30"/>
  <c r="AJ238" i="30"/>
  <c r="AK238" i="30"/>
  <c r="AL238" i="30"/>
  <c r="AM238" i="30"/>
  <c r="AN238" i="30"/>
  <c r="AO238" i="30"/>
  <c r="AP238" i="30"/>
  <c r="AQ238" i="30"/>
  <c r="AR238" i="30"/>
  <c r="AS238" i="30"/>
  <c r="AT238" i="30"/>
  <c r="AU238" i="30"/>
  <c r="AV238" i="30"/>
  <c r="AW238" i="30"/>
  <c r="AX238" i="30"/>
  <c r="AY238" i="30"/>
  <c r="AZ238" i="30"/>
  <c r="BA238" i="30"/>
  <c r="BB238" i="30"/>
  <c r="BC238" i="30"/>
  <c r="BD238" i="30"/>
  <c r="BE238" i="30"/>
  <c r="BF238" i="30"/>
  <c r="BG238" i="30"/>
  <c r="BH238" i="30"/>
  <c r="BI238" i="30"/>
  <c r="BJ238" i="30"/>
  <c r="BK238" i="30"/>
  <c r="BL238" i="30"/>
  <c r="BM238" i="30"/>
  <c r="BN238" i="30"/>
  <c r="BO238" i="30"/>
  <c r="BP238" i="30"/>
  <c r="BQ238" i="30"/>
  <c r="BR238" i="30"/>
  <c r="BS238" i="30"/>
  <c r="BT238" i="30"/>
  <c r="BU238" i="30"/>
  <c r="BV238" i="30"/>
  <c r="BW238" i="30"/>
  <c r="BX238" i="30"/>
  <c r="BY238" i="30"/>
  <c r="BZ238" i="30"/>
  <c r="CA238" i="30"/>
  <c r="CB238" i="30"/>
  <c r="CC238" i="30"/>
  <c r="CD238" i="30"/>
  <c r="CE238" i="30"/>
  <c r="CF238" i="30"/>
  <c r="CG238" i="30"/>
  <c r="CH238" i="30"/>
  <c r="CI238" i="30"/>
  <c r="CJ238" i="30"/>
  <c r="CK238" i="30"/>
  <c r="CL238" i="30"/>
  <c r="CM238" i="30"/>
  <c r="CN238" i="30"/>
  <c r="CO238" i="30"/>
  <c r="CP238" i="30"/>
  <c r="CQ238" i="30"/>
  <c r="CR238" i="30"/>
  <c r="CS238" i="30"/>
  <c r="CT238" i="30"/>
  <c r="CU238" i="30"/>
  <c r="CV238" i="30"/>
  <c r="CW238" i="30"/>
  <c r="CX238" i="30"/>
  <c r="CY238" i="30"/>
  <c r="CZ238" i="30"/>
  <c r="DA238" i="30"/>
  <c r="DB238" i="30"/>
  <c r="DC238" i="30"/>
  <c r="DD238" i="30"/>
  <c r="DE238" i="30"/>
  <c r="DF238" i="30"/>
  <c r="DG238" i="30"/>
  <c r="DH238" i="30"/>
  <c r="A239" i="30"/>
  <c r="B239" i="30"/>
  <c r="C239" i="30"/>
  <c r="D239" i="30"/>
  <c r="E239" i="30"/>
  <c r="F239" i="30"/>
  <c r="G239" i="30"/>
  <c r="H239" i="30"/>
  <c r="I239" i="30"/>
  <c r="J239" i="30"/>
  <c r="K239" i="30"/>
  <c r="L239" i="30"/>
  <c r="M239" i="30"/>
  <c r="N239" i="30"/>
  <c r="O239" i="30"/>
  <c r="P239" i="30"/>
  <c r="Q239" i="30"/>
  <c r="R239" i="30"/>
  <c r="S239" i="30"/>
  <c r="T239" i="30"/>
  <c r="U239" i="30"/>
  <c r="V239" i="30"/>
  <c r="W239" i="30"/>
  <c r="X239" i="30"/>
  <c r="Y239" i="30"/>
  <c r="Z239" i="30"/>
  <c r="AA239" i="30"/>
  <c r="AB239" i="30"/>
  <c r="AC239" i="30"/>
  <c r="AD239" i="30"/>
  <c r="AE239" i="30"/>
  <c r="AF239" i="30"/>
  <c r="AG239" i="30"/>
  <c r="AH239" i="30"/>
  <c r="AI239" i="30"/>
  <c r="AJ239" i="30"/>
  <c r="AK239" i="30"/>
  <c r="AL239" i="30"/>
  <c r="AM239" i="30"/>
  <c r="AN239" i="30"/>
  <c r="AO239" i="30"/>
  <c r="AP239" i="30"/>
  <c r="AQ239" i="30"/>
  <c r="AR239" i="30"/>
  <c r="AS239" i="30"/>
  <c r="AT239" i="30"/>
  <c r="AU239" i="30"/>
  <c r="AV239" i="30"/>
  <c r="AW239" i="30"/>
  <c r="AX239" i="30"/>
  <c r="AY239" i="30"/>
  <c r="AZ239" i="30"/>
  <c r="BA239" i="30"/>
  <c r="BB239" i="30"/>
  <c r="BC239" i="30"/>
  <c r="BD239" i="30"/>
  <c r="BE239" i="30"/>
  <c r="BF239" i="30"/>
  <c r="BG239" i="30"/>
  <c r="BH239" i="30"/>
  <c r="BI239" i="30"/>
  <c r="BJ239" i="30"/>
  <c r="BK239" i="30"/>
  <c r="BL239" i="30"/>
  <c r="BM239" i="30"/>
  <c r="BN239" i="30"/>
  <c r="BO239" i="30"/>
  <c r="BP239" i="30"/>
  <c r="BQ239" i="30"/>
  <c r="BR239" i="30"/>
  <c r="BS239" i="30"/>
  <c r="BT239" i="30"/>
  <c r="BU239" i="30"/>
  <c r="BV239" i="30"/>
  <c r="BW239" i="30"/>
  <c r="BX239" i="30"/>
  <c r="BY239" i="30"/>
  <c r="BZ239" i="30"/>
  <c r="CA239" i="30"/>
  <c r="CB239" i="30"/>
  <c r="CC239" i="30"/>
  <c r="CD239" i="30"/>
  <c r="CE239" i="30"/>
  <c r="CF239" i="30"/>
  <c r="CG239" i="30"/>
  <c r="CH239" i="30"/>
  <c r="CI239" i="30"/>
  <c r="CJ239" i="30"/>
  <c r="CK239" i="30"/>
  <c r="CL239" i="30"/>
  <c r="CM239" i="30"/>
  <c r="CN239" i="30"/>
  <c r="CO239" i="30"/>
  <c r="CP239" i="30"/>
  <c r="CQ239" i="30"/>
  <c r="CR239" i="30"/>
  <c r="CS239" i="30"/>
  <c r="CT239" i="30"/>
  <c r="CU239" i="30"/>
  <c r="CV239" i="30"/>
  <c r="CW239" i="30"/>
  <c r="CX239" i="30"/>
  <c r="CY239" i="30"/>
  <c r="CZ239" i="30"/>
  <c r="DA239" i="30"/>
  <c r="DB239" i="30"/>
  <c r="DC239" i="30"/>
  <c r="DD239" i="30"/>
  <c r="DE239" i="30"/>
  <c r="DF239" i="30"/>
  <c r="DG239" i="30"/>
  <c r="DH239" i="30"/>
  <c r="A240" i="30"/>
  <c r="B240" i="30"/>
  <c r="C240" i="30"/>
  <c r="D240" i="30"/>
  <c r="E240" i="30"/>
  <c r="F240" i="30"/>
  <c r="G240" i="30"/>
  <c r="H240" i="30"/>
  <c r="I240" i="30"/>
  <c r="J240" i="30"/>
  <c r="K240" i="30"/>
  <c r="L240" i="30"/>
  <c r="M240" i="30"/>
  <c r="N240" i="30"/>
  <c r="O240" i="30"/>
  <c r="P240" i="30"/>
  <c r="Q240" i="30"/>
  <c r="R240" i="30"/>
  <c r="S240" i="30"/>
  <c r="T240" i="30"/>
  <c r="U240" i="30"/>
  <c r="V240" i="30"/>
  <c r="W240" i="30"/>
  <c r="X240" i="30"/>
  <c r="Y240" i="30"/>
  <c r="Z240" i="30"/>
  <c r="AA240" i="30"/>
  <c r="AB240" i="30"/>
  <c r="AC240" i="30"/>
  <c r="AD240" i="30"/>
  <c r="AE240" i="30"/>
  <c r="AF240" i="30"/>
  <c r="AG240" i="30"/>
  <c r="AH240" i="30"/>
  <c r="AI240" i="30"/>
  <c r="AJ240" i="30"/>
  <c r="AK240" i="30"/>
  <c r="AL240" i="30"/>
  <c r="AM240" i="30"/>
  <c r="AN240" i="30"/>
  <c r="AO240" i="30"/>
  <c r="AP240" i="30"/>
  <c r="AQ240" i="30"/>
  <c r="AR240" i="30"/>
  <c r="AS240" i="30"/>
  <c r="AT240" i="30"/>
  <c r="AU240" i="30"/>
  <c r="AV240" i="30"/>
  <c r="AW240" i="30"/>
  <c r="AX240" i="30"/>
  <c r="AY240" i="30"/>
  <c r="AZ240" i="30"/>
  <c r="BA240" i="30"/>
  <c r="BB240" i="30"/>
  <c r="BC240" i="30"/>
  <c r="BD240" i="30"/>
  <c r="BE240" i="30"/>
  <c r="BF240" i="30"/>
  <c r="BG240" i="30"/>
  <c r="BH240" i="30"/>
  <c r="BI240" i="30"/>
  <c r="BJ240" i="30"/>
  <c r="BK240" i="30"/>
  <c r="BL240" i="30"/>
  <c r="BM240" i="30"/>
  <c r="BN240" i="30"/>
  <c r="BO240" i="30"/>
  <c r="BP240" i="30"/>
  <c r="BQ240" i="30"/>
  <c r="BR240" i="30"/>
  <c r="BS240" i="30"/>
  <c r="BT240" i="30"/>
  <c r="BU240" i="30"/>
  <c r="BV240" i="30"/>
  <c r="BW240" i="30"/>
  <c r="BX240" i="30"/>
  <c r="BY240" i="30"/>
  <c r="BZ240" i="30"/>
  <c r="CA240" i="30"/>
  <c r="CB240" i="30"/>
  <c r="CC240" i="30"/>
  <c r="CD240" i="30"/>
  <c r="CE240" i="30"/>
  <c r="CF240" i="30"/>
  <c r="CG240" i="30"/>
  <c r="CH240" i="30"/>
  <c r="CI240" i="30"/>
  <c r="CJ240" i="30"/>
  <c r="CK240" i="30"/>
  <c r="CL240" i="30"/>
  <c r="CM240" i="30"/>
  <c r="CN240" i="30"/>
  <c r="CO240" i="30"/>
  <c r="CP240" i="30"/>
  <c r="CQ240" i="30"/>
  <c r="CR240" i="30"/>
  <c r="CS240" i="30"/>
  <c r="CT240" i="30"/>
  <c r="CU240" i="30"/>
  <c r="CV240" i="30"/>
  <c r="CW240" i="30"/>
  <c r="CX240" i="30"/>
  <c r="CY240" i="30"/>
  <c r="CZ240" i="30"/>
  <c r="DA240" i="30"/>
  <c r="DB240" i="30"/>
  <c r="DC240" i="30"/>
  <c r="DD240" i="30"/>
  <c r="DE240" i="30"/>
  <c r="DF240" i="30"/>
  <c r="DG240" i="30"/>
  <c r="DH240" i="30"/>
  <c r="A241" i="30"/>
  <c r="B241" i="30"/>
  <c r="C241" i="30"/>
  <c r="D241" i="30"/>
  <c r="E241" i="30"/>
  <c r="F241" i="30"/>
  <c r="G241" i="30"/>
  <c r="H241" i="30"/>
  <c r="I241" i="30"/>
  <c r="J241" i="30"/>
  <c r="K241" i="30"/>
  <c r="L241" i="30"/>
  <c r="M241" i="30"/>
  <c r="N241" i="30"/>
  <c r="O241" i="30"/>
  <c r="P241" i="30"/>
  <c r="Q241" i="30"/>
  <c r="R241" i="30"/>
  <c r="S241" i="30"/>
  <c r="T241" i="30"/>
  <c r="U241" i="30"/>
  <c r="V241" i="30"/>
  <c r="W241" i="30"/>
  <c r="X241" i="30"/>
  <c r="Y241" i="30"/>
  <c r="Z241" i="30"/>
  <c r="AA241" i="30"/>
  <c r="AB241" i="30"/>
  <c r="AC241" i="30"/>
  <c r="AD241" i="30"/>
  <c r="AE241" i="30"/>
  <c r="AF241" i="30"/>
  <c r="AG241" i="30"/>
  <c r="AH241" i="30"/>
  <c r="AI241" i="30"/>
  <c r="AJ241" i="30"/>
  <c r="AK241" i="30"/>
  <c r="AL241" i="30"/>
  <c r="AM241" i="30"/>
  <c r="AN241" i="30"/>
  <c r="AO241" i="30"/>
  <c r="AP241" i="30"/>
  <c r="AQ241" i="30"/>
  <c r="AR241" i="30"/>
  <c r="AS241" i="30"/>
  <c r="AT241" i="30"/>
  <c r="AU241" i="30"/>
  <c r="AV241" i="30"/>
  <c r="AW241" i="30"/>
  <c r="AX241" i="30"/>
  <c r="AY241" i="30"/>
  <c r="AZ241" i="30"/>
  <c r="BA241" i="30"/>
  <c r="BB241" i="30"/>
  <c r="BC241" i="30"/>
  <c r="BD241" i="30"/>
  <c r="BE241" i="30"/>
  <c r="BF241" i="30"/>
  <c r="BG241" i="30"/>
  <c r="BH241" i="30"/>
  <c r="BI241" i="30"/>
  <c r="BJ241" i="30"/>
  <c r="BK241" i="30"/>
  <c r="BL241" i="30"/>
  <c r="BM241" i="30"/>
  <c r="BN241" i="30"/>
  <c r="BO241" i="30"/>
  <c r="BP241" i="30"/>
  <c r="BQ241" i="30"/>
  <c r="BR241" i="30"/>
  <c r="BS241" i="30"/>
  <c r="BT241" i="30"/>
  <c r="BU241" i="30"/>
  <c r="BV241" i="30"/>
  <c r="BW241" i="30"/>
  <c r="BX241" i="30"/>
  <c r="BY241" i="30"/>
  <c r="BZ241" i="30"/>
  <c r="CA241" i="30"/>
  <c r="CB241" i="30"/>
  <c r="CC241" i="30"/>
  <c r="CD241" i="30"/>
  <c r="CE241" i="30"/>
  <c r="CF241" i="30"/>
  <c r="CG241" i="30"/>
  <c r="CH241" i="30"/>
  <c r="CI241" i="30"/>
  <c r="CJ241" i="30"/>
  <c r="CK241" i="30"/>
  <c r="CL241" i="30"/>
  <c r="CM241" i="30"/>
  <c r="CN241" i="30"/>
  <c r="CO241" i="30"/>
  <c r="CP241" i="30"/>
  <c r="CQ241" i="30"/>
  <c r="CR241" i="30"/>
  <c r="CS241" i="30"/>
  <c r="CT241" i="30"/>
  <c r="CU241" i="30"/>
  <c r="CV241" i="30"/>
  <c r="CW241" i="30"/>
  <c r="CX241" i="30"/>
  <c r="CY241" i="30"/>
  <c r="CZ241" i="30"/>
  <c r="DA241" i="30"/>
  <c r="DB241" i="30"/>
  <c r="DC241" i="30"/>
  <c r="DD241" i="30"/>
  <c r="DE241" i="30"/>
  <c r="DF241" i="30"/>
  <c r="DG241" i="30"/>
  <c r="DH241" i="30"/>
  <c r="A242" i="30"/>
  <c r="B242" i="30"/>
  <c r="C242" i="30"/>
  <c r="D242" i="30"/>
  <c r="E242" i="30"/>
  <c r="F242" i="30"/>
  <c r="G242" i="30"/>
  <c r="H242" i="30"/>
  <c r="I242" i="30"/>
  <c r="J242" i="30"/>
  <c r="K242" i="30"/>
  <c r="L242" i="30"/>
  <c r="M242" i="30"/>
  <c r="N242" i="30"/>
  <c r="O242" i="30"/>
  <c r="P242" i="30"/>
  <c r="Q242" i="30"/>
  <c r="R242" i="30"/>
  <c r="S242" i="30"/>
  <c r="T242" i="30"/>
  <c r="U242" i="30"/>
  <c r="V242" i="30"/>
  <c r="W242" i="30"/>
  <c r="X242" i="30"/>
  <c r="Y242" i="30"/>
  <c r="Z242" i="30"/>
  <c r="AA242" i="30"/>
  <c r="AB242" i="30"/>
  <c r="AC242" i="30"/>
  <c r="AD242" i="30"/>
  <c r="AE242" i="30"/>
  <c r="AF242" i="30"/>
  <c r="AG242" i="30"/>
  <c r="AH242" i="30"/>
  <c r="AI242" i="30"/>
  <c r="AJ242" i="30"/>
  <c r="AK242" i="30"/>
  <c r="AL242" i="30"/>
  <c r="AM242" i="30"/>
  <c r="AN242" i="30"/>
  <c r="AO242" i="30"/>
  <c r="AP242" i="30"/>
  <c r="AQ242" i="30"/>
  <c r="AR242" i="30"/>
  <c r="AS242" i="30"/>
  <c r="AT242" i="30"/>
  <c r="AU242" i="30"/>
  <c r="AV242" i="30"/>
  <c r="AW242" i="30"/>
  <c r="AX242" i="30"/>
  <c r="AY242" i="30"/>
  <c r="AZ242" i="30"/>
  <c r="BA242" i="30"/>
  <c r="BB242" i="30"/>
  <c r="BC242" i="30"/>
  <c r="BD242" i="30"/>
  <c r="BE242" i="30"/>
  <c r="BF242" i="30"/>
  <c r="BG242" i="30"/>
  <c r="BH242" i="30"/>
  <c r="BI242" i="30"/>
  <c r="BJ242" i="30"/>
  <c r="BK242" i="30"/>
  <c r="BL242" i="30"/>
  <c r="BM242" i="30"/>
  <c r="BN242" i="30"/>
  <c r="BO242" i="30"/>
  <c r="BP242" i="30"/>
  <c r="BQ242" i="30"/>
  <c r="BR242" i="30"/>
  <c r="BS242" i="30"/>
  <c r="BT242" i="30"/>
  <c r="BU242" i="30"/>
  <c r="BV242" i="30"/>
  <c r="BW242" i="30"/>
  <c r="BX242" i="30"/>
  <c r="BY242" i="30"/>
  <c r="BZ242" i="30"/>
  <c r="CA242" i="30"/>
  <c r="CB242" i="30"/>
  <c r="CC242" i="30"/>
  <c r="CD242" i="30"/>
  <c r="CE242" i="30"/>
  <c r="CF242" i="30"/>
  <c r="CG242" i="30"/>
  <c r="CH242" i="30"/>
  <c r="CI242" i="30"/>
  <c r="CJ242" i="30"/>
  <c r="CK242" i="30"/>
  <c r="CL242" i="30"/>
  <c r="CM242" i="30"/>
  <c r="CN242" i="30"/>
  <c r="CO242" i="30"/>
  <c r="CP242" i="30"/>
  <c r="CQ242" i="30"/>
  <c r="CR242" i="30"/>
  <c r="CS242" i="30"/>
  <c r="CT242" i="30"/>
  <c r="CU242" i="30"/>
  <c r="CV242" i="30"/>
  <c r="CW242" i="30"/>
  <c r="CX242" i="30"/>
  <c r="CY242" i="30"/>
  <c r="CZ242" i="30"/>
  <c r="DA242" i="30"/>
  <c r="DB242" i="30"/>
  <c r="DC242" i="30"/>
  <c r="DD242" i="30"/>
  <c r="DE242" i="30"/>
  <c r="DF242" i="30"/>
  <c r="DG242" i="30"/>
  <c r="DH242" i="30"/>
  <c r="A243" i="30"/>
  <c r="B243" i="30"/>
  <c r="C243" i="30"/>
  <c r="D243" i="30"/>
  <c r="E243" i="30"/>
  <c r="F243" i="30"/>
  <c r="G243" i="30"/>
  <c r="H243" i="30"/>
  <c r="I243" i="30"/>
  <c r="J243" i="30"/>
  <c r="K243" i="30"/>
  <c r="L243" i="30"/>
  <c r="M243" i="30"/>
  <c r="N243" i="30"/>
  <c r="O243" i="30"/>
  <c r="P243" i="30"/>
  <c r="Q243" i="30"/>
  <c r="R243" i="30"/>
  <c r="S243" i="30"/>
  <c r="T243" i="30"/>
  <c r="U243" i="30"/>
  <c r="V243" i="30"/>
  <c r="W243" i="30"/>
  <c r="X243" i="30"/>
  <c r="Y243" i="30"/>
  <c r="Z243" i="30"/>
  <c r="AA243" i="30"/>
  <c r="AB243" i="30"/>
  <c r="AC243" i="30"/>
  <c r="AD243" i="30"/>
  <c r="AE243" i="30"/>
  <c r="AF243" i="30"/>
  <c r="AG243" i="30"/>
  <c r="AH243" i="30"/>
  <c r="AI243" i="30"/>
  <c r="AJ243" i="30"/>
  <c r="AK243" i="30"/>
  <c r="AL243" i="30"/>
  <c r="AM243" i="30"/>
  <c r="AN243" i="30"/>
  <c r="AO243" i="30"/>
  <c r="AP243" i="30"/>
  <c r="AQ243" i="30"/>
  <c r="AR243" i="30"/>
  <c r="AS243" i="30"/>
  <c r="AT243" i="30"/>
  <c r="AU243" i="30"/>
  <c r="AV243" i="30"/>
  <c r="AW243" i="30"/>
  <c r="AX243" i="30"/>
  <c r="AY243" i="30"/>
  <c r="AZ243" i="30"/>
  <c r="BA243" i="30"/>
  <c r="BB243" i="30"/>
  <c r="BC243" i="30"/>
  <c r="BD243" i="30"/>
  <c r="BE243" i="30"/>
  <c r="BF243" i="30"/>
  <c r="BG243" i="30"/>
  <c r="BH243" i="30"/>
  <c r="BI243" i="30"/>
  <c r="BJ243" i="30"/>
  <c r="BK243" i="30"/>
  <c r="BL243" i="30"/>
  <c r="BM243" i="30"/>
  <c r="BN243" i="30"/>
  <c r="BO243" i="30"/>
  <c r="BP243" i="30"/>
  <c r="BQ243" i="30"/>
  <c r="BR243" i="30"/>
  <c r="BS243" i="30"/>
  <c r="BT243" i="30"/>
  <c r="BU243" i="30"/>
  <c r="BV243" i="30"/>
  <c r="BW243" i="30"/>
  <c r="BX243" i="30"/>
  <c r="BY243" i="30"/>
  <c r="BZ243" i="30"/>
  <c r="CA243" i="30"/>
  <c r="CB243" i="30"/>
  <c r="CC243" i="30"/>
  <c r="CD243" i="30"/>
  <c r="CE243" i="30"/>
  <c r="CF243" i="30"/>
  <c r="CG243" i="30"/>
  <c r="CH243" i="30"/>
  <c r="CI243" i="30"/>
  <c r="CJ243" i="30"/>
  <c r="CK243" i="30"/>
  <c r="CL243" i="30"/>
  <c r="CM243" i="30"/>
  <c r="CN243" i="30"/>
  <c r="CO243" i="30"/>
  <c r="CP243" i="30"/>
  <c r="CQ243" i="30"/>
  <c r="CR243" i="30"/>
  <c r="CS243" i="30"/>
  <c r="CT243" i="30"/>
  <c r="CU243" i="30"/>
  <c r="CV243" i="30"/>
  <c r="CW243" i="30"/>
  <c r="CX243" i="30"/>
  <c r="CY243" i="30"/>
  <c r="CZ243" i="30"/>
  <c r="DA243" i="30"/>
  <c r="DB243" i="30"/>
  <c r="DC243" i="30"/>
  <c r="DD243" i="30"/>
  <c r="DE243" i="30"/>
  <c r="DF243" i="30"/>
  <c r="DG243" i="30"/>
  <c r="DH243" i="30"/>
  <c r="A244" i="30"/>
  <c r="B244" i="30"/>
  <c r="C244" i="30"/>
  <c r="D244" i="30"/>
  <c r="E244" i="30"/>
  <c r="F244" i="30"/>
  <c r="G244" i="30"/>
  <c r="H244" i="30"/>
  <c r="I244" i="30"/>
  <c r="J244" i="30"/>
  <c r="K244" i="30"/>
  <c r="L244" i="30"/>
  <c r="M244" i="30"/>
  <c r="N244" i="30"/>
  <c r="O244" i="30"/>
  <c r="P244" i="30"/>
  <c r="Q244" i="30"/>
  <c r="R244" i="30"/>
  <c r="S244" i="30"/>
  <c r="T244" i="30"/>
  <c r="U244" i="30"/>
  <c r="V244" i="30"/>
  <c r="W244" i="30"/>
  <c r="X244" i="30"/>
  <c r="Y244" i="30"/>
  <c r="Z244" i="30"/>
  <c r="AA244" i="30"/>
  <c r="AB244" i="30"/>
  <c r="AC244" i="30"/>
  <c r="AD244" i="30"/>
  <c r="AE244" i="30"/>
  <c r="AF244" i="30"/>
  <c r="AG244" i="30"/>
  <c r="AH244" i="30"/>
  <c r="AI244" i="30"/>
  <c r="AJ244" i="30"/>
  <c r="AK244" i="30"/>
  <c r="AL244" i="30"/>
  <c r="AM244" i="30"/>
  <c r="AN244" i="30"/>
  <c r="AO244" i="30"/>
  <c r="AP244" i="30"/>
  <c r="AQ244" i="30"/>
  <c r="AR244" i="30"/>
  <c r="AS244" i="30"/>
  <c r="AT244" i="30"/>
  <c r="AU244" i="30"/>
  <c r="AV244" i="30"/>
  <c r="AW244" i="30"/>
  <c r="AX244" i="30"/>
  <c r="AY244" i="30"/>
  <c r="AZ244" i="30"/>
  <c r="BA244" i="30"/>
  <c r="BB244" i="30"/>
  <c r="BC244" i="30"/>
  <c r="BD244" i="30"/>
  <c r="BE244" i="30"/>
  <c r="BF244" i="30"/>
  <c r="BG244" i="30"/>
  <c r="BH244" i="30"/>
  <c r="BI244" i="30"/>
  <c r="BJ244" i="30"/>
  <c r="BK244" i="30"/>
  <c r="BL244" i="30"/>
  <c r="BM244" i="30"/>
  <c r="BN244" i="30"/>
  <c r="BO244" i="30"/>
  <c r="BP244" i="30"/>
  <c r="BQ244" i="30"/>
  <c r="BR244" i="30"/>
  <c r="BS244" i="30"/>
  <c r="BT244" i="30"/>
  <c r="BU244" i="30"/>
  <c r="BV244" i="30"/>
  <c r="BW244" i="30"/>
  <c r="BX244" i="30"/>
  <c r="BY244" i="30"/>
  <c r="BZ244" i="30"/>
  <c r="CA244" i="30"/>
  <c r="CB244" i="30"/>
  <c r="CC244" i="30"/>
  <c r="CD244" i="30"/>
  <c r="CE244" i="30"/>
  <c r="CF244" i="30"/>
  <c r="CG244" i="30"/>
  <c r="CH244" i="30"/>
  <c r="CI244" i="30"/>
  <c r="CJ244" i="30"/>
  <c r="CK244" i="30"/>
  <c r="CL244" i="30"/>
  <c r="CM244" i="30"/>
  <c r="CN244" i="30"/>
  <c r="CO244" i="30"/>
  <c r="CP244" i="30"/>
  <c r="CQ244" i="30"/>
  <c r="CR244" i="30"/>
  <c r="CS244" i="30"/>
  <c r="CT244" i="30"/>
  <c r="CU244" i="30"/>
  <c r="CV244" i="30"/>
  <c r="CW244" i="30"/>
  <c r="CX244" i="30"/>
  <c r="CY244" i="30"/>
  <c r="CZ244" i="30"/>
  <c r="DA244" i="30"/>
  <c r="DB244" i="30"/>
  <c r="DC244" i="30"/>
  <c r="DD244" i="30"/>
  <c r="DE244" i="30"/>
  <c r="DF244" i="30"/>
  <c r="DG244" i="30"/>
  <c r="DH244" i="30"/>
  <c r="A245" i="30"/>
  <c r="B245" i="30"/>
  <c r="C245" i="30"/>
  <c r="D245" i="30"/>
  <c r="E245" i="30"/>
  <c r="F245" i="30"/>
  <c r="G245" i="30"/>
  <c r="H245" i="30"/>
  <c r="I245" i="30"/>
  <c r="J245" i="30"/>
  <c r="K245" i="30"/>
  <c r="L245" i="30"/>
  <c r="M245" i="30"/>
  <c r="N245" i="30"/>
  <c r="O245" i="30"/>
  <c r="P245" i="30"/>
  <c r="Q245" i="30"/>
  <c r="R245" i="30"/>
  <c r="S245" i="30"/>
  <c r="T245" i="30"/>
  <c r="U245" i="30"/>
  <c r="V245" i="30"/>
  <c r="W245" i="30"/>
  <c r="X245" i="30"/>
  <c r="Y245" i="30"/>
  <c r="Z245" i="30"/>
  <c r="AA245" i="30"/>
  <c r="AB245" i="30"/>
  <c r="AC245" i="30"/>
  <c r="AD245" i="30"/>
  <c r="AE245" i="30"/>
  <c r="AF245" i="30"/>
  <c r="AG245" i="30"/>
  <c r="AH245" i="30"/>
  <c r="AI245" i="30"/>
  <c r="AJ245" i="30"/>
  <c r="AK245" i="30"/>
  <c r="AL245" i="30"/>
  <c r="AM245" i="30"/>
  <c r="AN245" i="30"/>
  <c r="AO245" i="30"/>
  <c r="AP245" i="30"/>
  <c r="AQ245" i="30"/>
  <c r="AR245" i="30"/>
  <c r="AS245" i="30"/>
  <c r="AT245" i="30"/>
  <c r="AU245" i="30"/>
  <c r="AV245" i="30"/>
  <c r="AW245" i="30"/>
  <c r="AX245" i="30"/>
  <c r="AY245" i="30"/>
  <c r="AZ245" i="30"/>
  <c r="BA245" i="30"/>
  <c r="BB245" i="30"/>
  <c r="BC245" i="30"/>
  <c r="BD245" i="30"/>
  <c r="BE245" i="30"/>
  <c r="BF245" i="30"/>
  <c r="BG245" i="30"/>
  <c r="BH245" i="30"/>
  <c r="BI245" i="30"/>
  <c r="BJ245" i="30"/>
  <c r="BK245" i="30"/>
  <c r="BL245" i="30"/>
  <c r="BM245" i="30"/>
  <c r="BN245" i="30"/>
  <c r="BO245" i="30"/>
  <c r="BP245" i="30"/>
  <c r="BQ245" i="30"/>
  <c r="BR245" i="30"/>
  <c r="BS245" i="30"/>
  <c r="BT245" i="30"/>
  <c r="BU245" i="30"/>
  <c r="BV245" i="30"/>
  <c r="BW245" i="30"/>
  <c r="BX245" i="30"/>
  <c r="BY245" i="30"/>
  <c r="BZ245" i="30"/>
  <c r="CA245" i="30"/>
  <c r="CB245" i="30"/>
  <c r="CC245" i="30"/>
  <c r="CD245" i="30"/>
  <c r="CE245" i="30"/>
  <c r="CF245" i="30"/>
  <c r="CG245" i="30"/>
  <c r="CH245" i="30"/>
  <c r="CI245" i="30"/>
  <c r="CJ245" i="30"/>
  <c r="CK245" i="30"/>
  <c r="CL245" i="30"/>
  <c r="CM245" i="30"/>
  <c r="CN245" i="30"/>
  <c r="CO245" i="30"/>
  <c r="CP245" i="30"/>
  <c r="CQ245" i="30"/>
  <c r="CR245" i="30"/>
  <c r="CS245" i="30"/>
  <c r="CT245" i="30"/>
  <c r="CU245" i="30"/>
  <c r="CV245" i="30"/>
  <c r="CW245" i="30"/>
  <c r="CX245" i="30"/>
  <c r="CY245" i="30"/>
  <c r="CZ245" i="30"/>
  <c r="DA245" i="30"/>
  <c r="DB245" i="30"/>
  <c r="DC245" i="30"/>
  <c r="DD245" i="30"/>
  <c r="DE245" i="30"/>
  <c r="DF245" i="30"/>
  <c r="DG245" i="30"/>
  <c r="DH245" i="30"/>
  <c r="A246" i="30"/>
  <c r="B246" i="30"/>
  <c r="C246" i="30"/>
  <c r="D246" i="30"/>
  <c r="E246" i="30"/>
  <c r="F246" i="30"/>
  <c r="G246" i="30"/>
  <c r="H246" i="30"/>
  <c r="I246" i="30"/>
  <c r="J246" i="30"/>
  <c r="K246" i="30"/>
  <c r="L246" i="30"/>
  <c r="M246" i="30"/>
  <c r="N246" i="30"/>
  <c r="O246" i="30"/>
  <c r="P246" i="30"/>
  <c r="Q246" i="30"/>
  <c r="R246" i="30"/>
  <c r="S246" i="30"/>
  <c r="T246" i="30"/>
  <c r="U246" i="30"/>
  <c r="V246" i="30"/>
  <c r="W246" i="30"/>
  <c r="X246" i="30"/>
  <c r="Y246" i="30"/>
  <c r="Z246" i="30"/>
  <c r="AA246" i="30"/>
  <c r="AB246" i="30"/>
  <c r="AC246" i="30"/>
  <c r="AD246" i="30"/>
  <c r="AE246" i="30"/>
  <c r="AF246" i="30"/>
  <c r="AG246" i="30"/>
  <c r="AH246" i="30"/>
  <c r="AI246" i="30"/>
  <c r="AJ246" i="30"/>
  <c r="AK246" i="30"/>
  <c r="AL246" i="30"/>
  <c r="AM246" i="30"/>
  <c r="AN246" i="30"/>
  <c r="AO246" i="30"/>
  <c r="AP246" i="30"/>
  <c r="AQ246" i="30"/>
  <c r="AR246" i="30"/>
  <c r="AS246" i="30"/>
  <c r="AT246" i="30"/>
  <c r="AU246" i="30"/>
  <c r="AV246" i="30"/>
  <c r="AW246" i="30"/>
  <c r="AX246" i="30"/>
  <c r="AY246" i="30"/>
  <c r="AZ246" i="30"/>
  <c r="BA246" i="30"/>
  <c r="BB246" i="30"/>
  <c r="BC246" i="30"/>
  <c r="BD246" i="30"/>
  <c r="BE246" i="30"/>
  <c r="BF246" i="30"/>
  <c r="BG246" i="30"/>
  <c r="BH246" i="30"/>
  <c r="BI246" i="30"/>
  <c r="BJ246" i="30"/>
  <c r="BK246" i="30"/>
  <c r="BL246" i="30"/>
  <c r="BM246" i="30"/>
  <c r="BN246" i="30"/>
  <c r="BO246" i="30"/>
  <c r="BP246" i="30"/>
  <c r="BQ246" i="30"/>
  <c r="BR246" i="30"/>
  <c r="BS246" i="30"/>
  <c r="BT246" i="30"/>
  <c r="BU246" i="30"/>
  <c r="BV246" i="30"/>
  <c r="BW246" i="30"/>
  <c r="BX246" i="30"/>
  <c r="BY246" i="30"/>
  <c r="BZ246" i="30"/>
  <c r="CA246" i="30"/>
  <c r="CB246" i="30"/>
  <c r="CC246" i="30"/>
  <c r="CD246" i="30"/>
  <c r="CE246" i="30"/>
  <c r="CF246" i="30"/>
  <c r="CG246" i="30"/>
  <c r="CH246" i="30"/>
  <c r="CI246" i="30"/>
  <c r="CJ246" i="30"/>
  <c r="CK246" i="30"/>
  <c r="CL246" i="30"/>
  <c r="CM246" i="30"/>
  <c r="CN246" i="30"/>
  <c r="CO246" i="30"/>
  <c r="CP246" i="30"/>
  <c r="CQ246" i="30"/>
  <c r="CR246" i="30"/>
  <c r="CS246" i="30"/>
  <c r="CT246" i="30"/>
  <c r="CU246" i="30"/>
  <c r="CV246" i="30"/>
  <c r="CW246" i="30"/>
  <c r="CX246" i="30"/>
  <c r="CY246" i="30"/>
  <c r="CZ246" i="30"/>
  <c r="DA246" i="30"/>
  <c r="DB246" i="30"/>
  <c r="DC246" i="30"/>
  <c r="DD246" i="30"/>
  <c r="DE246" i="30"/>
  <c r="DF246" i="30"/>
  <c r="DG246" i="30"/>
  <c r="DH246" i="30"/>
  <c r="A247" i="30"/>
  <c r="B247" i="30"/>
  <c r="C247" i="30"/>
  <c r="D247" i="30"/>
  <c r="E247" i="30"/>
  <c r="F247" i="30"/>
  <c r="G247" i="30"/>
  <c r="H247" i="30"/>
  <c r="I247" i="30"/>
  <c r="J247" i="30"/>
  <c r="K247" i="30"/>
  <c r="L247" i="30"/>
  <c r="M247" i="30"/>
  <c r="N247" i="30"/>
  <c r="O247" i="30"/>
  <c r="P247" i="30"/>
  <c r="Q247" i="30"/>
  <c r="R247" i="30"/>
  <c r="S247" i="30"/>
  <c r="T247" i="30"/>
  <c r="U247" i="30"/>
  <c r="V247" i="30"/>
  <c r="W247" i="30"/>
  <c r="X247" i="30"/>
  <c r="Y247" i="30"/>
  <c r="Z247" i="30"/>
  <c r="AA247" i="30"/>
  <c r="AB247" i="30"/>
  <c r="AC247" i="30"/>
  <c r="AD247" i="30"/>
  <c r="AE247" i="30"/>
  <c r="AF247" i="30"/>
  <c r="AG247" i="30"/>
  <c r="AH247" i="30"/>
  <c r="AI247" i="30"/>
  <c r="AJ247" i="30"/>
  <c r="AK247" i="30"/>
  <c r="AL247" i="30"/>
  <c r="AM247" i="30"/>
  <c r="AN247" i="30"/>
  <c r="AO247" i="30"/>
  <c r="AP247" i="30"/>
  <c r="AQ247" i="30"/>
  <c r="AR247" i="30"/>
  <c r="AS247" i="30"/>
  <c r="AT247" i="30"/>
  <c r="AU247" i="30"/>
  <c r="AV247" i="30"/>
  <c r="AW247" i="30"/>
  <c r="AX247" i="30"/>
  <c r="AY247" i="30"/>
  <c r="AZ247" i="30"/>
  <c r="BA247" i="30"/>
  <c r="BB247" i="30"/>
  <c r="BC247" i="30"/>
  <c r="BD247" i="30"/>
  <c r="BE247" i="30"/>
  <c r="BF247" i="30"/>
  <c r="BG247" i="30"/>
  <c r="BH247" i="30"/>
  <c r="BI247" i="30"/>
  <c r="BJ247" i="30"/>
  <c r="BK247" i="30"/>
  <c r="BL247" i="30"/>
  <c r="BM247" i="30"/>
  <c r="BN247" i="30"/>
  <c r="BO247" i="30"/>
  <c r="BP247" i="30"/>
  <c r="BQ247" i="30"/>
  <c r="BR247" i="30"/>
  <c r="BS247" i="30"/>
  <c r="BT247" i="30"/>
  <c r="BU247" i="30"/>
  <c r="BV247" i="30"/>
  <c r="BW247" i="30"/>
  <c r="BX247" i="30"/>
  <c r="BY247" i="30"/>
  <c r="BZ247" i="30"/>
  <c r="CA247" i="30"/>
  <c r="CB247" i="30"/>
  <c r="CC247" i="30"/>
  <c r="CD247" i="30"/>
  <c r="CE247" i="30"/>
  <c r="CF247" i="30"/>
  <c r="CG247" i="30"/>
  <c r="CH247" i="30"/>
  <c r="CI247" i="30"/>
  <c r="CJ247" i="30"/>
  <c r="CK247" i="30"/>
  <c r="CL247" i="30"/>
  <c r="CM247" i="30"/>
  <c r="CN247" i="30"/>
  <c r="CO247" i="30"/>
  <c r="CP247" i="30"/>
  <c r="CQ247" i="30"/>
  <c r="CR247" i="30"/>
  <c r="CS247" i="30"/>
  <c r="CT247" i="30"/>
  <c r="CU247" i="30"/>
  <c r="CV247" i="30"/>
  <c r="CW247" i="30"/>
  <c r="CX247" i="30"/>
  <c r="CY247" i="30"/>
  <c r="CZ247" i="30"/>
  <c r="DA247" i="30"/>
  <c r="DB247" i="30"/>
  <c r="DC247" i="30"/>
  <c r="DD247" i="30"/>
  <c r="DE247" i="30"/>
  <c r="DF247" i="30"/>
  <c r="DG247" i="30"/>
  <c r="DH247" i="30"/>
  <c r="A248" i="30"/>
  <c r="B248" i="30"/>
  <c r="C248" i="30"/>
  <c r="D248" i="30"/>
  <c r="E248" i="30"/>
  <c r="F248" i="30"/>
  <c r="G248" i="30"/>
  <c r="H248" i="30"/>
  <c r="I248" i="30"/>
  <c r="J248" i="30"/>
  <c r="K248" i="30"/>
  <c r="L248" i="30"/>
  <c r="M248" i="30"/>
  <c r="N248" i="30"/>
  <c r="O248" i="30"/>
  <c r="P248" i="30"/>
  <c r="Q248" i="30"/>
  <c r="R248" i="30"/>
  <c r="S248" i="30"/>
  <c r="T248" i="30"/>
  <c r="U248" i="30"/>
  <c r="V248" i="30"/>
  <c r="W248" i="30"/>
  <c r="X248" i="30"/>
  <c r="Y248" i="30"/>
  <c r="Z248" i="30"/>
  <c r="AA248" i="30"/>
  <c r="AB248" i="30"/>
  <c r="AC248" i="30"/>
  <c r="AD248" i="30"/>
  <c r="AE248" i="30"/>
  <c r="AF248" i="30"/>
  <c r="AG248" i="30"/>
  <c r="AH248" i="30"/>
  <c r="AI248" i="30"/>
  <c r="AJ248" i="30"/>
  <c r="AK248" i="30"/>
  <c r="AL248" i="30"/>
  <c r="AM248" i="30"/>
  <c r="AN248" i="30"/>
  <c r="AO248" i="30"/>
  <c r="AP248" i="30"/>
  <c r="AQ248" i="30"/>
  <c r="AR248" i="30"/>
  <c r="AS248" i="30"/>
  <c r="AT248" i="30"/>
  <c r="AU248" i="30"/>
  <c r="AV248" i="30"/>
  <c r="AW248" i="30"/>
  <c r="AX248" i="30"/>
  <c r="AY248" i="30"/>
  <c r="AZ248" i="30"/>
  <c r="BA248" i="30"/>
  <c r="BB248" i="30"/>
  <c r="BC248" i="30"/>
  <c r="BD248" i="30"/>
  <c r="BE248" i="30"/>
  <c r="BF248" i="30"/>
  <c r="BG248" i="30"/>
  <c r="BH248" i="30"/>
  <c r="BI248" i="30"/>
  <c r="BJ248" i="30"/>
  <c r="BK248" i="30"/>
  <c r="BL248" i="30"/>
  <c r="BM248" i="30"/>
  <c r="BN248" i="30"/>
  <c r="BO248" i="30"/>
  <c r="BP248" i="30"/>
  <c r="BQ248" i="30"/>
  <c r="BR248" i="30"/>
  <c r="BS248" i="30"/>
  <c r="BT248" i="30"/>
  <c r="BU248" i="30"/>
  <c r="BV248" i="30"/>
  <c r="BW248" i="30"/>
  <c r="BX248" i="30"/>
  <c r="BY248" i="30"/>
  <c r="BZ248" i="30"/>
  <c r="CA248" i="30"/>
  <c r="CB248" i="30"/>
  <c r="CC248" i="30"/>
  <c r="CD248" i="30"/>
  <c r="CE248" i="30"/>
  <c r="CF248" i="30"/>
  <c r="CG248" i="30"/>
  <c r="CH248" i="30"/>
  <c r="CI248" i="30"/>
  <c r="CJ248" i="30"/>
  <c r="CK248" i="30"/>
  <c r="CL248" i="30"/>
  <c r="CM248" i="30"/>
  <c r="CN248" i="30"/>
  <c r="CO248" i="30"/>
  <c r="CP248" i="30"/>
  <c r="CQ248" i="30"/>
  <c r="CR248" i="30"/>
  <c r="CS248" i="30"/>
  <c r="CT248" i="30"/>
  <c r="CU248" i="30"/>
  <c r="CV248" i="30"/>
  <c r="CW248" i="30"/>
  <c r="CX248" i="30"/>
  <c r="CY248" i="30"/>
  <c r="CZ248" i="30"/>
  <c r="DA248" i="30"/>
  <c r="DB248" i="30"/>
  <c r="DC248" i="30"/>
  <c r="DD248" i="30"/>
  <c r="DE248" i="30"/>
  <c r="DF248" i="30"/>
  <c r="DG248" i="30"/>
  <c r="DH248" i="30"/>
  <c r="A249" i="30"/>
  <c r="B249" i="30"/>
  <c r="C249" i="30"/>
  <c r="D249" i="30"/>
  <c r="E249" i="30"/>
  <c r="F249" i="30"/>
  <c r="G249" i="30"/>
  <c r="H249" i="30"/>
  <c r="I249" i="30"/>
  <c r="J249" i="30"/>
  <c r="K249" i="30"/>
  <c r="L249" i="30"/>
  <c r="M249" i="30"/>
  <c r="N249" i="30"/>
  <c r="O249" i="30"/>
  <c r="P249" i="30"/>
  <c r="Q249" i="30"/>
  <c r="R249" i="30"/>
  <c r="S249" i="30"/>
  <c r="T249" i="30"/>
  <c r="U249" i="30"/>
  <c r="V249" i="30"/>
  <c r="W249" i="30"/>
  <c r="X249" i="30"/>
  <c r="Y249" i="30"/>
  <c r="Z249" i="30"/>
  <c r="AA249" i="30"/>
  <c r="AB249" i="30"/>
  <c r="AC249" i="30"/>
  <c r="AD249" i="30"/>
  <c r="AE249" i="30"/>
  <c r="AF249" i="30"/>
  <c r="AG249" i="30"/>
  <c r="AH249" i="30"/>
  <c r="AI249" i="30"/>
  <c r="AJ249" i="30"/>
  <c r="AK249" i="30"/>
  <c r="AL249" i="30"/>
  <c r="AM249" i="30"/>
  <c r="AN249" i="30"/>
  <c r="AO249" i="30"/>
  <c r="AP249" i="30"/>
  <c r="AQ249" i="30"/>
  <c r="AR249" i="30"/>
  <c r="AS249" i="30"/>
  <c r="AT249" i="30"/>
  <c r="AU249" i="30"/>
  <c r="AV249" i="30"/>
  <c r="AW249" i="30"/>
  <c r="AX249" i="30"/>
  <c r="AY249" i="30"/>
  <c r="AZ249" i="30"/>
  <c r="BA249" i="30"/>
  <c r="BB249" i="30"/>
  <c r="BC249" i="30"/>
  <c r="BD249" i="30"/>
  <c r="BE249" i="30"/>
  <c r="BF249" i="30"/>
  <c r="BG249" i="30"/>
  <c r="BH249" i="30"/>
  <c r="BI249" i="30"/>
  <c r="BJ249" i="30"/>
  <c r="BK249" i="30"/>
  <c r="BL249" i="30"/>
  <c r="BM249" i="30"/>
  <c r="BN249" i="30"/>
  <c r="BO249" i="30"/>
  <c r="BP249" i="30"/>
  <c r="BQ249" i="30"/>
  <c r="BR249" i="30"/>
  <c r="BS249" i="30"/>
  <c r="BT249" i="30"/>
  <c r="BU249" i="30"/>
  <c r="BV249" i="30"/>
  <c r="BW249" i="30"/>
  <c r="BX249" i="30"/>
  <c r="BY249" i="30"/>
  <c r="BZ249" i="30"/>
  <c r="CA249" i="30"/>
  <c r="CB249" i="30"/>
  <c r="CC249" i="30"/>
  <c r="CD249" i="30"/>
  <c r="CE249" i="30"/>
  <c r="CF249" i="30"/>
  <c r="CG249" i="30"/>
  <c r="CH249" i="30"/>
  <c r="CI249" i="30"/>
  <c r="CJ249" i="30"/>
  <c r="CK249" i="30"/>
  <c r="CL249" i="30"/>
  <c r="CM249" i="30"/>
  <c r="CN249" i="30"/>
  <c r="CO249" i="30"/>
  <c r="CP249" i="30"/>
  <c r="CQ249" i="30"/>
  <c r="CR249" i="30"/>
  <c r="CS249" i="30"/>
  <c r="CT249" i="30"/>
  <c r="CU249" i="30"/>
  <c r="CV249" i="30"/>
  <c r="CW249" i="30"/>
  <c r="CX249" i="30"/>
  <c r="CY249" i="30"/>
  <c r="CZ249" i="30"/>
  <c r="DA249" i="30"/>
  <c r="DB249" i="30"/>
  <c r="DC249" i="30"/>
  <c r="DD249" i="30"/>
  <c r="DE249" i="30"/>
  <c r="DF249" i="30"/>
  <c r="DG249" i="30"/>
  <c r="DH249" i="30"/>
  <c r="A250" i="30"/>
  <c r="B250" i="30"/>
  <c r="C250" i="30"/>
  <c r="D250" i="30"/>
  <c r="E250" i="30"/>
  <c r="F250" i="30"/>
  <c r="G250" i="30"/>
  <c r="H250" i="30"/>
  <c r="I250" i="30"/>
  <c r="J250" i="30"/>
  <c r="K250" i="30"/>
  <c r="L250" i="30"/>
  <c r="M250" i="30"/>
  <c r="N250" i="30"/>
  <c r="O250" i="30"/>
  <c r="P250" i="30"/>
  <c r="Q250" i="30"/>
  <c r="R250" i="30"/>
  <c r="S250" i="30"/>
  <c r="T250" i="30"/>
  <c r="U250" i="30"/>
  <c r="V250" i="30"/>
  <c r="W250" i="30"/>
  <c r="X250" i="30"/>
  <c r="Y250" i="30"/>
  <c r="Z250" i="30"/>
  <c r="AA250" i="30"/>
  <c r="AB250" i="30"/>
  <c r="AC250" i="30"/>
  <c r="AD250" i="30"/>
  <c r="AE250" i="30"/>
  <c r="AF250" i="30"/>
  <c r="AG250" i="30"/>
  <c r="AH250" i="30"/>
  <c r="AI250" i="30"/>
  <c r="AJ250" i="30"/>
  <c r="AK250" i="30"/>
  <c r="AL250" i="30"/>
  <c r="AM250" i="30"/>
  <c r="AN250" i="30"/>
  <c r="AO250" i="30"/>
  <c r="AP250" i="30"/>
  <c r="AQ250" i="30"/>
  <c r="AR250" i="30"/>
  <c r="AS250" i="30"/>
  <c r="AT250" i="30"/>
  <c r="AU250" i="30"/>
  <c r="AV250" i="30"/>
  <c r="AW250" i="30"/>
  <c r="AX250" i="30"/>
  <c r="AY250" i="30"/>
  <c r="AZ250" i="30"/>
  <c r="BA250" i="30"/>
  <c r="BB250" i="30"/>
  <c r="BC250" i="30"/>
  <c r="BD250" i="30"/>
  <c r="BE250" i="30"/>
  <c r="BF250" i="30"/>
  <c r="BG250" i="30"/>
  <c r="BH250" i="30"/>
  <c r="BI250" i="30"/>
  <c r="BJ250" i="30"/>
  <c r="BK250" i="30"/>
  <c r="BL250" i="30"/>
  <c r="BM250" i="30"/>
  <c r="BN250" i="30"/>
  <c r="BO250" i="30"/>
  <c r="BP250" i="30"/>
  <c r="BQ250" i="30"/>
  <c r="BR250" i="30"/>
  <c r="BS250" i="30"/>
  <c r="BT250" i="30"/>
  <c r="BU250" i="30"/>
  <c r="BV250" i="30"/>
  <c r="BW250" i="30"/>
  <c r="BX250" i="30"/>
  <c r="BY250" i="30"/>
  <c r="BZ250" i="30"/>
  <c r="CA250" i="30"/>
  <c r="CB250" i="30"/>
  <c r="CC250" i="30"/>
  <c r="CD250" i="30"/>
  <c r="CE250" i="30"/>
  <c r="CF250" i="30"/>
  <c r="CG250" i="30"/>
  <c r="CH250" i="30"/>
  <c r="CI250" i="30"/>
  <c r="CJ250" i="30"/>
  <c r="CK250" i="30"/>
  <c r="CL250" i="30"/>
  <c r="CM250" i="30"/>
  <c r="CN250" i="30"/>
  <c r="CO250" i="30"/>
  <c r="CP250" i="30"/>
  <c r="CQ250" i="30"/>
  <c r="CR250" i="30"/>
  <c r="CS250" i="30"/>
  <c r="CT250" i="30"/>
  <c r="CU250" i="30"/>
  <c r="CV250" i="30"/>
  <c r="CW250" i="30"/>
  <c r="CX250" i="30"/>
  <c r="CY250" i="30"/>
  <c r="CZ250" i="30"/>
  <c r="DA250" i="30"/>
  <c r="DB250" i="30"/>
  <c r="DC250" i="30"/>
  <c r="DD250" i="30"/>
  <c r="DE250" i="30"/>
  <c r="DF250" i="30"/>
  <c r="DG250" i="30"/>
  <c r="DH250" i="30"/>
  <c r="A251" i="30"/>
  <c r="B251" i="30"/>
  <c r="C251" i="30"/>
  <c r="D251" i="30"/>
  <c r="E251" i="30"/>
  <c r="F251" i="30"/>
  <c r="G251" i="30"/>
  <c r="H251" i="30"/>
  <c r="I251" i="30"/>
  <c r="J251" i="30"/>
  <c r="K251" i="30"/>
  <c r="L251" i="30"/>
  <c r="M251" i="30"/>
  <c r="N251" i="30"/>
  <c r="O251" i="30"/>
  <c r="P251" i="30"/>
  <c r="Q251" i="30"/>
  <c r="R251" i="30"/>
  <c r="S251" i="30"/>
  <c r="T251" i="30"/>
  <c r="U251" i="30"/>
  <c r="V251" i="30"/>
  <c r="W251" i="30"/>
  <c r="X251" i="30"/>
  <c r="Y251" i="30"/>
  <c r="Z251" i="30"/>
  <c r="AA251" i="30"/>
  <c r="AB251" i="30"/>
  <c r="AC251" i="30"/>
  <c r="AD251" i="30"/>
  <c r="AE251" i="30"/>
  <c r="AF251" i="30"/>
  <c r="AG251" i="30"/>
  <c r="AH251" i="30"/>
  <c r="AI251" i="30"/>
  <c r="AJ251" i="30"/>
  <c r="AK251" i="30"/>
  <c r="AL251" i="30"/>
  <c r="AM251" i="30"/>
  <c r="AN251" i="30"/>
  <c r="AO251" i="30"/>
  <c r="AP251" i="30"/>
  <c r="AQ251" i="30"/>
  <c r="AR251" i="30"/>
  <c r="AS251" i="30"/>
  <c r="AT251" i="30"/>
  <c r="AU251" i="30"/>
  <c r="AV251" i="30"/>
  <c r="AW251" i="30"/>
  <c r="AX251" i="30"/>
  <c r="AY251" i="30"/>
  <c r="AZ251" i="30"/>
  <c r="BA251" i="30"/>
  <c r="BB251" i="30"/>
  <c r="BC251" i="30"/>
  <c r="BD251" i="30"/>
  <c r="BE251" i="30"/>
  <c r="BF251" i="30"/>
  <c r="BG251" i="30"/>
  <c r="BH251" i="30"/>
  <c r="BI251" i="30"/>
  <c r="BJ251" i="30"/>
  <c r="BK251" i="30"/>
  <c r="BL251" i="30"/>
  <c r="BM251" i="30"/>
  <c r="BN251" i="30"/>
  <c r="BO251" i="30"/>
  <c r="BP251" i="30"/>
  <c r="BQ251" i="30"/>
  <c r="BR251" i="30"/>
  <c r="BS251" i="30"/>
  <c r="BT251" i="30"/>
  <c r="BU251" i="30"/>
  <c r="BV251" i="30"/>
  <c r="BW251" i="30"/>
  <c r="BX251" i="30"/>
  <c r="BY251" i="30"/>
  <c r="BZ251" i="30"/>
  <c r="CA251" i="30"/>
  <c r="CB251" i="30"/>
  <c r="CC251" i="30"/>
  <c r="CD251" i="30"/>
  <c r="CE251" i="30"/>
  <c r="CF251" i="30"/>
  <c r="CG251" i="30"/>
  <c r="CH251" i="30"/>
  <c r="CI251" i="30"/>
  <c r="CJ251" i="30"/>
  <c r="CK251" i="30"/>
  <c r="CL251" i="30"/>
  <c r="CM251" i="30"/>
  <c r="CN251" i="30"/>
  <c r="CO251" i="30"/>
  <c r="CP251" i="30"/>
  <c r="CQ251" i="30"/>
  <c r="CR251" i="30"/>
  <c r="CS251" i="30"/>
  <c r="CT251" i="30"/>
  <c r="CU251" i="30"/>
  <c r="CV251" i="30"/>
  <c r="CW251" i="30"/>
  <c r="CX251" i="30"/>
  <c r="CY251" i="30"/>
  <c r="CZ251" i="30"/>
  <c r="DA251" i="30"/>
  <c r="DB251" i="30"/>
  <c r="DC251" i="30"/>
  <c r="DD251" i="30"/>
  <c r="DE251" i="30"/>
  <c r="DF251" i="30"/>
  <c r="DG251" i="30"/>
  <c r="DH251" i="30"/>
  <c r="A252" i="30"/>
  <c r="B252" i="30"/>
  <c r="C252" i="30"/>
  <c r="D252" i="30"/>
  <c r="E252" i="30"/>
  <c r="F252" i="30"/>
  <c r="G252" i="30"/>
  <c r="H252" i="30"/>
  <c r="I252" i="30"/>
  <c r="J252" i="30"/>
  <c r="K252" i="30"/>
  <c r="L252" i="30"/>
  <c r="M252" i="30"/>
  <c r="N252" i="30"/>
  <c r="O252" i="30"/>
  <c r="P252" i="30"/>
  <c r="Q252" i="30"/>
  <c r="R252" i="30"/>
  <c r="S252" i="30"/>
  <c r="T252" i="30"/>
  <c r="U252" i="30"/>
  <c r="V252" i="30"/>
  <c r="W252" i="30"/>
  <c r="X252" i="30"/>
  <c r="Y252" i="30"/>
  <c r="Z252" i="30"/>
  <c r="AA252" i="30"/>
  <c r="AB252" i="30"/>
  <c r="AC252" i="30"/>
  <c r="AD252" i="30"/>
  <c r="AE252" i="30"/>
  <c r="AF252" i="30"/>
  <c r="AG252" i="30"/>
  <c r="AH252" i="30"/>
  <c r="AI252" i="30"/>
  <c r="AJ252" i="30"/>
  <c r="AK252" i="30"/>
  <c r="AL252" i="30"/>
  <c r="AM252" i="30"/>
  <c r="AN252" i="30"/>
  <c r="AO252" i="30"/>
  <c r="AP252" i="30"/>
  <c r="AQ252" i="30"/>
  <c r="AR252" i="30"/>
  <c r="AS252" i="30"/>
  <c r="AT252" i="30"/>
  <c r="AU252" i="30"/>
  <c r="AV252" i="30"/>
  <c r="AW252" i="30"/>
  <c r="AX252" i="30"/>
  <c r="AY252" i="30"/>
  <c r="AZ252" i="30"/>
  <c r="BA252" i="30"/>
  <c r="BB252" i="30"/>
  <c r="BC252" i="30"/>
  <c r="BD252" i="30"/>
  <c r="BE252" i="30"/>
  <c r="BF252" i="30"/>
  <c r="BG252" i="30"/>
  <c r="BH252" i="30"/>
  <c r="BI252" i="30"/>
  <c r="BJ252" i="30"/>
  <c r="BK252" i="30"/>
  <c r="BL252" i="30"/>
  <c r="BM252" i="30"/>
  <c r="BN252" i="30"/>
  <c r="BO252" i="30"/>
  <c r="BP252" i="30"/>
  <c r="BQ252" i="30"/>
  <c r="BR252" i="30"/>
  <c r="BS252" i="30"/>
  <c r="BT252" i="30"/>
  <c r="BU252" i="30"/>
  <c r="BV252" i="30"/>
  <c r="BW252" i="30"/>
  <c r="BX252" i="30"/>
  <c r="BY252" i="30"/>
  <c r="BZ252" i="30"/>
  <c r="CA252" i="30"/>
  <c r="CB252" i="30"/>
  <c r="CC252" i="30"/>
  <c r="CD252" i="30"/>
  <c r="CE252" i="30"/>
  <c r="CF252" i="30"/>
  <c r="CG252" i="30"/>
  <c r="CH252" i="30"/>
  <c r="CI252" i="30"/>
  <c r="CJ252" i="30"/>
  <c r="CK252" i="30"/>
  <c r="CL252" i="30"/>
  <c r="CM252" i="30"/>
  <c r="CN252" i="30"/>
  <c r="CO252" i="30"/>
  <c r="CP252" i="30"/>
  <c r="CQ252" i="30"/>
  <c r="CR252" i="30"/>
  <c r="CS252" i="30"/>
  <c r="CT252" i="30"/>
  <c r="CU252" i="30"/>
  <c r="CV252" i="30"/>
  <c r="CW252" i="30"/>
  <c r="CX252" i="30"/>
  <c r="CY252" i="30"/>
  <c r="CZ252" i="30"/>
  <c r="DA252" i="30"/>
  <c r="DB252" i="30"/>
  <c r="DC252" i="30"/>
  <c r="DD252" i="30"/>
  <c r="DE252" i="30"/>
  <c r="DF252" i="30"/>
  <c r="DG252" i="30"/>
  <c r="DH252" i="30"/>
  <c r="A253" i="30"/>
  <c r="B253" i="30"/>
  <c r="C253" i="30"/>
  <c r="D253" i="30"/>
  <c r="E253" i="30"/>
  <c r="F253" i="30"/>
  <c r="G253" i="30"/>
  <c r="H253" i="30"/>
  <c r="I253" i="30"/>
  <c r="J253" i="30"/>
  <c r="K253" i="30"/>
  <c r="L253" i="30"/>
  <c r="M253" i="30"/>
  <c r="N253" i="30"/>
  <c r="O253" i="30"/>
  <c r="P253" i="30"/>
  <c r="Q253" i="30"/>
  <c r="R253" i="30"/>
  <c r="S253" i="30"/>
  <c r="T253" i="30"/>
  <c r="U253" i="30"/>
  <c r="V253" i="30"/>
  <c r="W253" i="30"/>
  <c r="X253" i="30"/>
  <c r="Y253" i="30"/>
  <c r="Z253" i="30"/>
  <c r="AA253" i="30"/>
  <c r="AB253" i="30"/>
  <c r="AC253" i="30"/>
  <c r="AD253" i="30"/>
  <c r="AE253" i="30"/>
  <c r="AF253" i="30"/>
  <c r="AG253" i="30"/>
  <c r="AH253" i="30"/>
  <c r="AI253" i="30"/>
  <c r="AJ253" i="30"/>
  <c r="AK253" i="30"/>
  <c r="AL253" i="30"/>
  <c r="AM253" i="30"/>
  <c r="AN253" i="30"/>
  <c r="AO253" i="30"/>
  <c r="AP253" i="30"/>
  <c r="AQ253" i="30"/>
  <c r="AR253" i="30"/>
  <c r="AS253" i="30"/>
  <c r="AT253" i="30"/>
  <c r="AU253" i="30"/>
  <c r="AV253" i="30"/>
  <c r="AW253" i="30"/>
  <c r="AX253" i="30"/>
  <c r="AY253" i="30"/>
  <c r="AZ253" i="30"/>
  <c r="BA253" i="30"/>
  <c r="BB253" i="30"/>
  <c r="BC253" i="30"/>
  <c r="BD253" i="30"/>
  <c r="BE253" i="30"/>
  <c r="BF253" i="30"/>
  <c r="BG253" i="30"/>
  <c r="BH253" i="30"/>
  <c r="BI253" i="30"/>
  <c r="BJ253" i="30"/>
  <c r="BK253" i="30"/>
  <c r="BL253" i="30"/>
  <c r="BM253" i="30"/>
  <c r="BN253" i="30"/>
  <c r="BO253" i="30"/>
  <c r="BP253" i="30"/>
  <c r="BQ253" i="30"/>
  <c r="BR253" i="30"/>
  <c r="BS253" i="30"/>
  <c r="BT253" i="30"/>
  <c r="BU253" i="30"/>
  <c r="BV253" i="30"/>
  <c r="BW253" i="30"/>
  <c r="BX253" i="30"/>
  <c r="BY253" i="30"/>
  <c r="BZ253" i="30"/>
  <c r="CA253" i="30"/>
  <c r="CB253" i="30"/>
  <c r="CC253" i="30"/>
  <c r="CD253" i="30"/>
  <c r="CE253" i="30"/>
  <c r="CF253" i="30"/>
  <c r="CG253" i="30"/>
  <c r="CH253" i="30"/>
  <c r="CI253" i="30"/>
  <c r="CJ253" i="30"/>
  <c r="CK253" i="30"/>
  <c r="CL253" i="30"/>
  <c r="CM253" i="30"/>
  <c r="CN253" i="30"/>
  <c r="CO253" i="30"/>
  <c r="CP253" i="30"/>
  <c r="CQ253" i="30"/>
  <c r="CR253" i="30"/>
  <c r="CS253" i="30"/>
  <c r="CT253" i="30"/>
  <c r="CU253" i="30"/>
  <c r="CV253" i="30"/>
  <c r="CW253" i="30"/>
  <c r="CX253" i="30"/>
  <c r="CY253" i="30"/>
  <c r="CZ253" i="30"/>
  <c r="DA253" i="30"/>
  <c r="DB253" i="30"/>
  <c r="DC253" i="30"/>
  <c r="DD253" i="30"/>
  <c r="DE253" i="30"/>
  <c r="DF253" i="30"/>
  <c r="DG253" i="30"/>
  <c r="DH253" i="30"/>
  <c r="A254" i="30"/>
  <c r="B254" i="30"/>
  <c r="C254" i="30"/>
  <c r="D254" i="30"/>
  <c r="E254" i="30"/>
  <c r="F254" i="30"/>
  <c r="G254" i="30"/>
  <c r="H254" i="30"/>
  <c r="I254" i="30"/>
  <c r="J254" i="30"/>
  <c r="K254" i="30"/>
  <c r="L254" i="30"/>
  <c r="M254" i="30"/>
  <c r="N254" i="30"/>
  <c r="O254" i="30"/>
  <c r="P254" i="30"/>
  <c r="Q254" i="30"/>
  <c r="R254" i="30"/>
  <c r="S254" i="30"/>
  <c r="T254" i="30"/>
  <c r="U254" i="30"/>
  <c r="V254" i="30"/>
  <c r="W254" i="30"/>
  <c r="X254" i="30"/>
  <c r="Y254" i="30"/>
  <c r="Z254" i="30"/>
  <c r="AA254" i="30"/>
  <c r="AB254" i="30"/>
  <c r="AC254" i="30"/>
  <c r="AD254" i="30"/>
  <c r="AE254" i="30"/>
  <c r="AF254" i="30"/>
  <c r="AG254" i="30"/>
  <c r="AH254" i="30"/>
  <c r="AI254" i="30"/>
  <c r="AJ254" i="30"/>
  <c r="AK254" i="30"/>
  <c r="AL254" i="30"/>
  <c r="AM254" i="30"/>
  <c r="AN254" i="30"/>
  <c r="AO254" i="30"/>
  <c r="AP254" i="30"/>
  <c r="AQ254" i="30"/>
  <c r="AR254" i="30"/>
  <c r="AS254" i="30"/>
  <c r="AT254" i="30"/>
  <c r="AU254" i="30"/>
  <c r="AV254" i="30"/>
  <c r="AW254" i="30"/>
  <c r="AX254" i="30"/>
  <c r="AY254" i="30"/>
  <c r="AZ254" i="30"/>
  <c r="BA254" i="30"/>
  <c r="BB254" i="30"/>
  <c r="BC254" i="30"/>
  <c r="BD254" i="30"/>
  <c r="BE254" i="30"/>
  <c r="BF254" i="30"/>
  <c r="BG254" i="30"/>
  <c r="BH254" i="30"/>
  <c r="BI254" i="30"/>
  <c r="BJ254" i="30"/>
  <c r="BK254" i="30"/>
  <c r="BL254" i="30"/>
  <c r="BM254" i="30"/>
  <c r="BN254" i="30"/>
  <c r="BO254" i="30"/>
  <c r="BP254" i="30"/>
  <c r="BQ254" i="30"/>
  <c r="BR254" i="30"/>
  <c r="BS254" i="30"/>
  <c r="BT254" i="30"/>
  <c r="BU254" i="30"/>
  <c r="BV254" i="30"/>
  <c r="BW254" i="30"/>
  <c r="BX254" i="30"/>
  <c r="BY254" i="30"/>
  <c r="BZ254" i="30"/>
  <c r="CA254" i="30"/>
  <c r="CB254" i="30"/>
  <c r="CC254" i="30"/>
  <c r="CD254" i="30"/>
  <c r="CE254" i="30"/>
  <c r="CF254" i="30"/>
  <c r="CG254" i="30"/>
  <c r="CH254" i="30"/>
  <c r="CI254" i="30"/>
  <c r="CJ254" i="30"/>
  <c r="CK254" i="30"/>
  <c r="CL254" i="30"/>
  <c r="CM254" i="30"/>
  <c r="CN254" i="30"/>
  <c r="CO254" i="30"/>
  <c r="CP254" i="30"/>
  <c r="CQ254" i="30"/>
  <c r="CR254" i="30"/>
  <c r="CS254" i="30"/>
  <c r="CT254" i="30"/>
  <c r="CU254" i="30"/>
  <c r="CV254" i="30"/>
  <c r="CW254" i="30"/>
  <c r="CX254" i="30"/>
  <c r="CY254" i="30"/>
  <c r="CZ254" i="30"/>
  <c r="DA254" i="30"/>
  <c r="DB254" i="30"/>
  <c r="DC254" i="30"/>
  <c r="DD254" i="30"/>
  <c r="DE254" i="30"/>
  <c r="DF254" i="30"/>
  <c r="DG254" i="30"/>
  <c r="DH254" i="30"/>
  <c r="A255" i="30"/>
  <c r="B255" i="30"/>
  <c r="C255" i="30"/>
  <c r="D255" i="30"/>
  <c r="E255" i="30"/>
  <c r="F255" i="30"/>
  <c r="G255" i="30"/>
  <c r="H255" i="30"/>
  <c r="I255" i="30"/>
  <c r="J255" i="30"/>
  <c r="K255" i="30"/>
  <c r="L255" i="30"/>
  <c r="M255" i="30"/>
  <c r="N255" i="30"/>
  <c r="O255" i="30"/>
  <c r="P255" i="30"/>
  <c r="Q255" i="30"/>
  <c r="R255" i="30"/>
  <c r="S255" i="30"/>
  <c r="T255" i="30"/>
  <c r="U255" i="30"/>
  <c r="V255" i="30"/>
  <c r="W255" i="30"/>
  <c r="X255" i="30"/>
  <c r="Y255" i="30"/>
  <c r="Z255" i="30"/>
  <c r="AA255" i="30"/>
  <c r="AB255" i="30"/>
  <c r="AC255" i="30"/>
  <c r="AD255" i="30"/>
  <c r="AE255" i="30"/>
  <c r="AF255" i="30"/>
  <c r="AG255" i="30"/>
  <c r="AH255" i="30"/>
  <c r="AI255" i="30"/>
  <c r="AJ255" i="30"/>
  <c r="AK255" i="30"/>
  <c r="AL255" i="30"/>
  <c r="AM255" i="30"/>
  <c r="AN255" i="30"/>
  <c r="AO255" i="30"/>
  <c r="AP255" i="30"/>
  <c r="AQ255" i="30"/>
  <c r="AR255" i="30"/>
  <c r="AS255" i="30"/>
  <c r="AT255" i="30"/>
  <c r="AU255" i="30"/>
  <c r="AV255" i="30"/>
  <c r="AW255" i="30"/>
  <c r="AX255" i="30"/>
  <c r="AY255" i="30"/>
  <c r="AZ255" i="30"/>
  <c r="BA255" i="30"/>
  <c r="BB255" i="30"/>
  <c r="BC255" i="30"/>
  <c r="BD255" i="30"/>
  <c r="BE255" i="30"/>
  <c r="BF255" i="30"/>
  <c r="BG255" i="30"/>
  <c r="BH255" i="30"/>
  <c r="BI255" i="30"/>
  <c r="BJ255" i="30"/>
  <c r="BK255" i="30"/>
  <c r="BL255" i="30"/>
  <c r="BM255" i="30"/>
  <c r="BN255" i="30"/>
  <c r="BO255" i="30"/>
  <c r="BP255" i="30"/>
  <c r="BQ255" i="30"/>
  <c r="BR255" i="30"/>
  <c r="BS255" i="30"/>
  <c r="BT255" i="30"/>
  <c r="BU255" i="30"/>
  <c r="BV255" i="30"/>
  <c r="BW255" i="30"/>
  <c r="BX255" i="30"/>
  <c r="BY255" i="30"/>
  <c r="BZ255" i="30"/>
  <c r="CA255" i="30"/>
  <c r="CB255" i="30"/>
  <c r="CC255" i="30"/>
  <c r="CD255" i="30"/>
  <c r="CE255" i="30"/>
  <c r="CF255" i="30"/>
  <c r="CG255" i="30"/>
  <c r="CH255" i="30"/>
  <c r="CI255" i="30"/>
  <c r="CJ255" i="30"/>
  <c r="CK255" i="30"/>
  <c r="CL255" i="30"/>
  <c r="CM255" i="30"/>
  <c r="CN255" i="30"/>
  <c r="CO255" i="30"/>
  <c r="CP255" i="30"/>
  <c r="CQ255" i="30"/>
  <c r="CR255" i="30"/>
  <c r="CS255" i="30"/>
  <c r="CT255" i="30"/>
  <c r="CU255" i="30"/>
  <c r="CV255" i="30"/>
  <c r="CW255" i="30"/>
  <c r="CX255" i="30"/>
  <c r="CY255" i="30"/>
  <c r="CZ255" i="30"/>
  <c r="DA255" i="30"/>
  <c r="DB255" i="30"/>
  <c r="DC255" i="30"/>
  <c r="DD255" i="30"/>
  <c r="DE255" i="30"/>
  <c r="DF255" i="30"/>
  <c r="DG255" i="30"/>
  <c r="DH255" i="30"/>
  <c r="A256" i="30"/>
  <c r="B256" i="30"/>
  <c r="C256" i="30"/>
  <c r="D256" i="30"/>
  <c r="E256" i="30"/>
  <c r="F256" i="30"/>
  <c r="G256" i="30"/>
  <c r="H256" i="30"/>
  <c r="I256" i="30"/>
  <c r="J256" i="30"/>
  <c r="K256" i="30"/>
  <c r="L256" i="30"/>
  <c r="M256" i="30"/>
  <c r="N256" i="30"/>
  <c r="O256" i="30"/>
  <c r="P256" i="30"/>
  <c r="Q256" i="30"/>
  <c r="R256" i="30"/>
  <c r="S256" i="30"/>
  <c r="T256" i="30"/>
  <c r="U256" i="30"/>
  <c r="V256" i="30"/>
  <c r="W256" i="30"/>
  <c r="X256" i="30"/>
  <c r="Y256" i="30"/>
  <c r="Z256" i="30"/>
  <c r="AA256" i="30"/>
  <c r="AB256" i="30"/>
  <c r="AC256" i="30"/>
  <c r="AD256" i="30"/>
  <c r="AE256" i="30"/>
  <c r="AF256" i="30"/>
  <c r="AG256" i="30"/>
  <c r="AH256" i="30"/>
  <c r="AI256" i="30"/>
  <c r="AJ256" i="30"/>
  <c r="AK256" i="30"/>
  <c r="AL256" i="30"/>
  <c r="AM256" i="30"/>
  <c r="AN256" i="30"/>
  <c r="AO256" i="30"/>
  <c r="AP256" i="30"/>
  <c r="AQ256" i="30"/>
  <c r="AR256" i="30"/>
  <c r="AS256" i="30"/>
  <c r="AT256" i="30"/>
  <c r="AU256" i="30"/>
  <c r="AV256" i="30"/>
  <c r="AW256" i="30"/>
  <c r="AX256" i="30"/>
  <c r="AY256" i="30"/>
  <c r="AZ256" i="30"/>
  <c r="BA256" i="30"/>
  <c r="BB256" i="30"/>
  <c r="BC256" i="30"/>
  <c r="BD256" i="30"/>
  <c r="BE256" i="30"/>
  <c r="BF256" i="30"/>
  <c r="BG256" i="30"/>
  <c r="BH256" i="30"/>
  <c r="BI256" i="30"/>
  <c r="BJ256" i="30"/>
  <c r="BK256" i="30"/>
  <c r="BL256" i="30"/>
  <c r="BM256" i="30"/>
  <c r="BN256" i="30"/>
  <c r="BO256" i="30"/>
  <c r="BP256" i="30"/>
  <c r="BQ256" i="30"/>
  <c r="BR256" i="30"/>
  <c r="BS256" i="30"/>
  <c r="BT256" i="30"/>
  <c r="BU256" i="30"/>
  <c r="BV256" i="30"/>
  <c r="BW256" i="30"/>
  <c r="BX256" i="30"/>
  <c r="BY256" i="30"/>
  <c r="BZ256" i="30"/>
  <c r="CA256" i="30"/>
  <c r="CB256" i="30"/>
  <c r="CC256" i="30"/>
  <c r="CD256" i="30"/>
  <c r="CE256" i="30"/>
  <c r="CF256" i="30"/>
  <c r="CG256" i="30"/>
  <c r="CH256" i="30"/>
  <c r="CI256" i="30"/>
  <c r="CJ256" i="30"/>
  <c r="CK256" i="30"/>
  <c r="CL256" i="30"/>
  <c r="CM256" i="30"/>
  <c r="CN256" i="30"/>
  <c r="CO256" i="30"/>
  <c r="CP256" i="30"/>
  <c r="CQ256" i="30"/>
  <c r="CR256" i="30"/>
  <c r="CS256" i="30"/>
  <c r="CT256" i="30"/>
  <c r="CU256" i="30"/>
  <c r="CV256" i="30"/>
  <c r="CW256" i="30"/>
  <c r="CX256" i="30"/>
  <c r="CY256" i="30"/>
  <c r="CZ256" i="30"/>
  <c r="DA256" i="30"/>
  <c r="DB256" i="30"/>
  <c r="DC256" i="30"/>
  <c r="DD256" i="30"/>
  <c r="DE256" i="30"/>
  <c r="DF256" i="30"/>
  <c r="DG256" i="30"/>
  <c r="DH256" i="30"/>
  <c r="A257" i="30"/>
  <c r="B257" i="30"/>
  <c r="C257" i="30"/>
  <c r="D257" i="30"/>
  <c r="E257" i="30"/>
  <c r="F257" i="30"/>
  <c r="G257" i="30"/>
  <c r="H257" i="30"/>
  <c r="I257" i="30"/>
  <c r="J257" i="30"/>
  <c r="K257" i="30"/>
  <c r="L257" i="30"/>
  <c r="M257" i="30"/>
  <c r="N257" i="30"/>
  <c r="O257" i="30"/>
  <c r="P257" i="30"/>
  <c r="Q257" i="30"/>
  <c r="R257" i="30"/>
  <c r="S257" i="30"/>
  <c r="T257" i="30"/>
  <c r="U257" i="30"/>
  <c r="V257" i="30"/>
  <c r="W257" i="30"/>
  <c r="X257" i="30"/>
  <c r="Y257" i="30"/>
  <c r="Z257" i="30"/>
  <c r="AA257" i="30"/>
  <c r="AB257" i="30"/>
  <c r="AC257" i="30"/>
  <c r="AD257" i="30"/>
  <c r="AE257" i="30"/>
  <c r="AF257" i="30"/>
  <c r="AG257" i="30"/>
  <c r="AH257" i="30"/>
  <c r="AI257" i="30"/>
  <c r="AJ257" i="30"/>
  <c r="AK257" i="30"/>
  <c r="AL257" i="30"/>
  <c r="AM257" i="30"/>
  <c r="AN257" i="30"/>
  <c r="AO257" i="30"/>
  <c r="AP257" i="30"/>
  <c r="AQ257" i="30"/>
  <c r="AR257" i="30"/>
  <c r="AS257" i="30"/>
  <c r="AT257" i="30"/>
  <c r="AU257" i="30"/>
  <c r="AV257" i="30"/>
  <c r="AW257" i="30"/>
  <c r="AX257" i="30"/>
  <c r="AY257" i="30"/>
  <c r="AZ257" i="30"/>
  <c r="BA257" i="30"/>
  <c r="BB257" i="30"/>
  <c r="BC257" i="30"/>
  <c r="BD257" i="30"/>
  <c r="BE257" i="30"/>
  <c r="BF257" i="30"/>
  <c r="BG257" i="30"/>
  <c r="BH257" i="30"/>
  <c r="BI257" i="30"/>
  <c r="BJ257" i="30"/>
  <c r="BK257" i="30"/>
  <c r="BL257" i="30"/>
  <c r="BM257" i="30"/>
  <c r="BN257" i="30"/>
  <c r="BO257" i="30"/>
  <c r="BP257" i="30"/>
  <c r="BQ257" i="30"/>
  <c r="BR257" i="30"/>
  <c r="BS257" i="30"/>
  <c r="BT257" i="30"/>
  <c r="BU257" i="30"/>
  <c r="BV257" i="30"/>
  <c r="BW257" i="30"/>
  <c r="BX257" i="30"/>
  <c r="BY257" i="30"/>
  <c r="BZ257" i="30"/>
  <c r="CA257" i="30"/>
  <c r="CB257" i="30"/>
  <c r="CC257" i="30"/>
  <c r="CD257" i="30"/>
  <c r="CE257" i="30"/>
  <c r="CF257" i="30"/>
  <c r="CG257" i="30"/>
  <c r="CH257" i="30"/>
  <c r="CI257" i="30"/>
  <c r="CJ257" i="30"/>
  <c r="CK257" i="30"/>
  <c r="CL257" i="30"/>
  <c r="CM257" i="30"/>
  <c r="CN257" i="30"/>
  <c r="CO257" i="30"/>
  <c r="CP257" i="30"/>
  <c r="CQ257" i="30"/>
  <c r="CR257" i="30"/>
  <c r="CS257" i="30"/>
  <c r="CT257" i="30"/>
  <c r="CU257" i="30"/>
  <c r="CV257" i="30"/>
  <c r="CW257" i="30"/>
  <c r="CX257" i="30"/>
  <c r="CY257" i="30"/>
  <c r="CZ257" i="30"/>
  <c r="DA257" i="30"/>
  <c r="DB257" i="30"/>
  <c r="DC257" i="30"/>
  <c r="DD257" i="30"/>
  <c r="DE257" i="30"/>
  <c r="DF257" i="30"/>
  <c r="DG257" i="30"/>
  <c r="DH257" i="30"/>
  <c r="A258" i="30"/>
  <c r="B258" i="30"/>
  <c r="C258" i="30"/>
  <c r="D258" i="30"/>
  <c r="E258" i="30"/>
  <c r="F258" i="30"/>
  <c r="G258" i="30"/>
  <c r="H258" i="30"/>
  <c r="I258" i="30"/>
  <c r="J258" i="30"/>
  <c r="K258" i="30"/>
  <c r="L258" i="30"/>
  <c r="M258" i="30"/>
  <c r="N258" i="30"/>
  <c r="O258" i="30"/>
  <c r="P258" i="30"/>
  <c r="Q258" i="30"/>
  <c r="R258" i="30"/>
  <c r="S258" i="30"/>
  <c r="T258" i="30"/>
  <c r="U258" i="30"/>
  <c r="V258" i="30"/>
  <c r="W258" i="30"/>
  <c r="X258" i="30"/>
  <c r="Y258" i="30"/>
  <c r="Z258" i="30"/>
  <c r="AA258" i="30"/>
  <c r="AB258" i="30"/>
  <c r="AC258" i="30"/>
  <c r="AD258" i="30"/>
  <c r="AE258" i="30"/>
  <c r="AF258" i="30"/>
  <c r="AG258" i="30"/>
  <c r="AH258" i="30"/>
  <c r="AI258" i="30"/>
  <c r="AJ258" i="30"/>
  <c r="AK258" i="30"/>
  <c r="AL258" i="30"/>
  <c r="AM258" i="30"/>
  <c r="AN258" i="30"/>
  <c r="AO258" i="30"/>
  <c r="AP258" i="30"/>
  <c r="AQ258" i="30"/>
  <c r="AR258" i="30"/>
  <c r="AS258" i="30"/>
  <c r="AT258" i="30"/>
  <c r="AU258" i="30"/>
  <c r="AV258" i="30"/>
  <c r="AW258" i="30"/>
  <c r="AX258" i="30"/>
  <c r="AY258" i="30"/>
  <c r="AZ258" i="30"/>
  <c r="BA258" i="30"/>
  <c r="BB258" i="30"/>
  <c r="BC258" i="30"/>
  <c r="BD258" i="30"/>
  <c r="BE258" i="30"/>
  <c r="BF258" i="30"/>
  <c r="BG258" i="30"/>
  <c r="BH258" i="30"/>
  <c r="BI258" i="30"/>
  <c r="BJ258" i="30"/>
  <c r="BK258" i="30"/>
  <c r="BL258" i="30"/>
  <c r="BM258" i="30"/>
  <c r="BN258" i="30"/>
  <c r="BO258" i="30"/>
  <c r="BP258" i="30"/>
  <c r="BQ258" i="30"/>
  <c r="BR258" i="30"/>
  <c r="BS258" i="30"/>
  <c r="BT258" i="30"/>
  <c r="BU258" i="30"/>
  <c r="BV258" i="30"/>
  <c r="BW258" i="30"/>
  <c r="BX258" i="30"/>
  <c r="BY258" i="30"/>
  <c r="BZ258" i="30"/>
  <c r="CA258" i="30"/>
  <c r="CB258" i="30"/>
  <c r="CC258" i="30"/>
  <c r="CD258" i="30"/>
  <c r="CE258" i="30"/>
  <c r="CF258" i="30"/>
  <c r="CG258" i="30"/>
  <c r="CH258" i="30"/>
  <c r="CI258" i="30"/>
  <c r="CJ258" i="30"/>
  <c r="CK258" i="30"/>
  <c r="CL258" i="30"/>
  <c r="CM258" i="30"/>
  <c r="CN258" i="30"/>
  <c r="CO258" i="30"/>
  <c r="CP258" i="30"/>
  <c r="CQ258" i="30"/>
  <c r="CR258" i="30"/>
  <c r="CS258" i="30"/>
  <c r="CT258" i="30"/>
  <c r="CU258" i="30"/>
  <c r="CV258" i="30"/>
  <c r="CW258" i="30"/>
  <c r="CX258" i="30"/>
  <c r="CY258" i="30"/>
  <c r="CZ258" i="30"/>
  <c r="DA258" i="30"/>
  <c r="DB258" i="30"/>
  <c r="DC258" i="30"/>
  <c r="DD258" i="30"/>
  <c r="DE258" i="30"/>
  <c r="DF258" i="30"/>
  <c r="DG258" i="30"/>
  <c r="DH258" i="30"/>
  <c r="A259" i="30"/>
  <c r="B259" i="30"/>
  <c r="C259" i="30"/>
  <c r="D259" i="30"/>
  <c r="E259" i="30"/>
  <c r="F259" i="30"/>
  <c r="G259" i="30"/>
  <c r="H259" i="30"/>
  <c r="I259" i="30"/>
  <c r="J259" i="30"/>
  <c r="K259" i="30"/>
  <c r="L259" i="30"/>
  <c r="M259" i="30"/>
  <c r="N259" i="30"/>
  <c r="O259" i="30"/>
  <c r="P259" i="30"/>
  <c r="Q259" i="30"/>
  <c r="R259" i="30"/>
  <c r="S259" i="30"/>
  <c r="T259" i="30"/>
  <c r="U259" i="30"/>
  <c r="V259" i="30"/>
  <c r="W259" i="30"/>
  <c r="X259" i="30"/>
  <c r="Y259" i="30"/>
  <c r="Z259" i="30"/>
  <c r="AA259" i="30"/>
  <c r="AB259" i="30"/>
  <c r="AC259" i="30"/>
  <c r="AD259" i="30"/>
  <c r="AE259" i="30"/>
  <c r="AF259" i="30"/>
  <c r="AG259" i="30"/>
  <c r="AH259" i="30"/>
  <c r="AI259" i="30"/>
  <c r="AJ259" i="30"/>
  <c r="AK259" i="30"/>
  <c r="AL259" i="30"/>
  <c r="AM259" i="30"/>
  <c r="AN259" i="30"/>
  <c r="AO259" i="30"/>
  <c r="AP259" i="30"/>
  <c r="AQ259" i="30"/>
  <c r="AR259" i="30"/>
  <c r="AS259" i="30"/>
  <c r="AT259" i="30"/>
  <c r="AU259" i="30"/>
  <c r="AV259" i="30"/>
  <c r="AW259" i="30"/>
  <c r="AX259" i="30"/>
  <c r="AY259" i="30"/>
  <c r="AZ259" i="30"/>
  <c r="BA259" i="30"/>
  <c r="BB259" i="30"/>
  <c r="BC259" i="30"/>
  <c r="BD259" i="30"/>
  <c r="BE259" i="30"/>
  <c r="BF259" i="30"/>
  <c r="BG259" i="30"/>
  <c r="BH259" i="30"/>
  <c r="BI259" i="30"/>
  <c r="BJ259" i="30"/>
  <c r="BK259" i="30"/>
  <c r="BL259" i="30"/>
  <c r="BM259" i="30"/>
  <c r="BN259" i="30"/>
  <c r="BO259" i="30"/>
  <c r="BP259" i="30"/>
  <c r="BQ259" i="30"/>
  <c r="BR259" i="30"/>
  <c r="BS259" i="30"/>
  <c r="BT259" i="30"/>
  <c r="BU259" i="30"/>
  <c r="BV259" i="30"/>
  <c r="BW259" i="30"/>
  <c r="BX259" i="30"/>
  <c r="BY259" i="30"/>
  <c r="BZ259" i="30"/>
  <c r="CA259" i="30"/>
  <c r="CB259" i="30"/>
  <c r="CC259" i="30"/>
  <c r="CD259" i="30"/>
  <c r="CE259" i="30"/>
  <c r="CF259" i="30"/>
  <c r="CG259" i="30"/>
  <c r="CH259" i="30"/>
  <c r="CI259" i="30"/>
  <c r="CJ259" i="30"/>
  <c r="CK259" i="30"/>
  <c r="CL259" i="30"/>
  <c r="CM259" i="30"/>
  <c r="CN259" i="30"/>
  <c r="CO259" i="30"/>
  <c r="CP259" i="30"/>
  <c r="CQ259" i="30"/>
  <c r="CR259" i="30"/>
  <c r="CS259" i="30"/>
  <c r="CT259" i="30"/>
  <c r="CU259" i="30"/>
  <c r="CV259" i="30"/>
  <c r="CW259" i="30"/>
  <c r="CX259" i="30"/>
  <c r="CY259" i="30"/>
  <c r="CZ259" i="30"/>
  <c r="DA259" i="30"/>
  <c r="DB259" i="30"/>
  <c r="DC259" i="30"/>
  <c r="DD259" i="30"/>
  <c r="DE259" i="30"/>
  <c r="DF259" i="30"/>
  <c r="DG259" i="30"/>
  <c r="DH259" i="30"/>
  <c r="A260" i="30"/>
  <c r="B260" i="30"/>
  <c r="C260" i="30"/>
  <c r="D260" i="30"/>
  <c r="E260" i="30"/>
  <c r="F260" i="30"/>
  <c r="G260" i="30"/>
  <c r="H260" i="30"/>
  <c r="I260" i="30"/>
  <c r="J260" i="30"/>
  <c r="K260" i="30"/>
  <c r="L260" i="30"/>
  <c r="M260" i="30"/>
  <c r="N260" i="30"/>
  <c r="O260" i="30"/>
  <c r="P260" i="30"/>
  <c r="Q260" i="30"/>
  <c r="R260" i="30"/>
  <c r="S260" i="30"/>
  <c r="T260" i="30"/>
  <c r="U260" i="30"/>
  <c r="V260" i="30"/>
  <c r="W260" i="30"/>
  <c r="X260" i="30"/>
  <c r="Y260" i="30"/>
  <c r="Z260" i="30"/>
  <c r="AA260" i="30"/>
  <c r="AB260" i="30"/>
  <c r="AC260" i="30"/>
  <c r="AD260" i="30"/>
  <c r="AE260" i="30"/>
  <c r="AF260" i="30"/>
  <c r="AG260" i="30"/>
  <c r="AH260" i="30"/>
  <c r="AI260" i="30"/>
  <c r="AJ260" i="30"/>
  <c r="AK260" i="30"/>
  <c r="AL260" i="30"/>
  <c r="AM260" i="30"/>
  <c r="AN260" i="30"/>
  <c r="AO260" i="30"/>
  <c r="AP260" i="30"/>
  <c r="AQ260" i="30"/>
  <c r="AR260" i="30"/>
  <c r="AS260" i="30"/>
  <c r="AT260" i="30"/>
  <c r="AU260" i="30"/>
  <c r="AV260" i="30"/>
  <c r="AW260" i="30"/>
  <c r="AX260" i="30"/>
  <c r="AY260" i="30"/>
  <c r="AZ260" i="30"/>
  <c r="BA260" i="30"/>
  <c r="BB260" i="30"/>
  <c r="BC260" i="30"/>
  <c r="BD260" i="30"/>
  <c r="BE260" i="30"/>
  <c r="BF260" i="30"/>
  <c r="BG260" i="30"/>
  <c r="BH260" i="30"/>
  <c r="BI260" i="30"/>
  <c r="BJ260" i="30"/>
  <c r="BK260" i="30"/>
  <c r="BL260" i="30"/>
  <c r="BM260" i="30"/>
  <c r="BN260" i="30"/>
  <c r="BO260" i="30"/>
  <c r="BP260" i="30"/>
  <c r="BQ260" i="30"/>
  <c r="BR260" i="30"/>
  <c r="BS260" i="30"/>
  <c r="BT260" i="30"/>
  <c r="BU260" i="30"/>
  <c r="BV260" i="30"/>
  <c r="BW260" i="30"/>
  <c r="BX260" i="30"/>
  <c r="BY260" i="30"/>
  <c r="BZ260" i="30"/>
  <c r="CA260" i="30"/>
  <c r="CB260" i="30"/>
  <c r="CC260" i="30"/>
  <c r="CD260" i="30"/>
  <c r="CE260" i="30"/>
  <c r="CF260" i="30"/>
  <c r="CG260" i="30"/>
  <c r="CH260" i="30"/>
  <c r="CI260" i="30"/>
  <c r="CJ260" i="30"/>
  <c r="CK260" i="30"/>
  <c r="CL260" i="30"/>
  <c r="CM260" i="30"/>
  <c r="CN260" i="30"/>
  <c r="CO260" i="30"/>
  <c r="CP260" i="30"/>
  <c r="CQ260" i="30"/>
  <c r="CR260" i="30"/>
  <c r="CS260" i="30"/>
  <c r="CT260" i="30"/>
  <c r="CU260" i="30"/>
  <c r="CV260" i="30"/>
  <c r="CW260" i="30"/>
  <c r="CX260" i="30"/>
  <c r="CY260" i="30"/>
  <c r="CZ260" i="30"/>
  <c r="DA260" i="30"/>
  <c r="DB260" i="30"/>
  <c r="DC260" i="30"/>
  <c r="DD260" i="30"/>
  <c r="DE260" i="30"/>
  <c r="DF260" i="30"/>
  <c r="DG260" i="30"/>
  <c r="DH260" i="30"/>
  <c r="A261" i="30"/>
  <c r="B261" i="30"/>
  <c r="C261" i="30"/>
  <c r="D261" i="30"/>
  <c r="E261" i="30"/>
  <c r="F261" i="30"/>
  <c r="G261" i="30"/>
  <c r="H261" i="30"/>
  <c r="I261" i="30"/>
  <c r="J261" i="30"/>
  <c r="K261" i="30"/>
  <c r="L261" i="30"/>
  <c r="M261" i="30"/>
  <c r="N261" i="30"/>
  <c r="O261" i="30"/>
  <c r="P261" i="30"/>
  <c r="Q261" i="30"/>
  <c r="R261" i="30"/>
  <c r="S261" i="30"/>
  <c r="T261" i="30"/>
  <c r="U261" i="30"/>
  <c r="V261" i="30"/>
  <c r="W261" i="30"/>
  <c r="X261" i="30"/>
  <c r="Y261" i="30"/>
  <c r="Z261" i="30"/>
  <c r="AA261" i="30"/>
  <c r="AB261" i="30"/>
  <c r="AC261" i="30"/>
  <c r="AD261" i="30"/>
  <c r="AE261" i="30"/>
  <c r="AF261" i="30"/>
  <c r="AG261" i="30"/>
  <c r="AH261" i="30"/>
  <c r="AI261" i="30"/>
  <c r="AJ261" i="30"/>
  <c r="AK261" i="30"/>
  <c r="AL261" i="30"/>
  <c r="AM261" i="30"/>
  <c r="AN261" i="30"/>
  <c r="AO261" i="30"/>
  <c r="AP261" i="30"/>
  <c r="AQ261" i="30"/>
  <c r="AR261" i="30"/>
  <c r="AS261" i="30"/>
  <c r="AT261" i="30"/>
  <c r="AU261" i="30"/>
  <c r="AV261" i="30"/>
  <c r="AW261" i="30"/>
  <c r="AX261" i="30"/>
  <c r="AY261" i="30"/>
  <c r="AZ261" i="30"/>
  <c r="BA261" i="30"/>
  <c r="BB261" i="30"/>
  <c r="BC261" i="30"/>
  <c r="BD261" i="30"/>
  <c r="BE261" i="30"/>
  <c r="BF261" i="30"/>
  <c r="BG261" i="30"/>
  <c r="BH261" i="30"/>
  <c r="BI261" i="30"/>
  <c r="BJ261" i="30"/>
  <c r="BK261" i="30"/>
  <c r="BL261" i="30"/>
  <c r="BM261" i="30"/>
  <c r="BN261" i="30"/>
  <c r="BO261" i="30"/>
  <c r="BP261" i="30"/>
  <c r="BQ261" i="30"/>
  <c r="BR261" i="30"/>
  <c r="BS261" i="30"/>
  <c r="BT261" i="30"/>
  <c r="BU261" i="30"/>
  <c r="BV261" i="30"/>
  <c r="BW261" i="30"/>
  <c r="BX261" i="30"/>
  <c r="BY261" i="30"/>
  <c r="BZ261" i="30"/>
  <c r="CA261" i="30"/>
  <c r="CB261" i="30"/>
  <c r="CC261" i="30"/>
  <c r="CD261" i="30"/>
  <c r="CE261" i="30"/>
  <c r="CF261" i="30"/>
  <c r="CG261" i="30"/>
  <c r="CH261" i="30"/>
  <c r="CI261" i="30"/>
  <c r="CJ261" i="30"/>
  <c r="CK261" i="30"/>
  <c r="CL261" i="30"/>
  <c r="CM261" i="30"/>
  <c r="CN261" i="30"/>
  <c r="CO261" i="30"/>
  <c r="CP261" i="30"/>
  <c r="CQ261" i="30"/>
  <c r="CR261" i="30"/>
  <c r="CS261" i="30"/>
  <c r="CT261" i="30"/>
  <c r="CU261" i="30"/>
  <c r="CV261" i="30"/>
  <c r="CW261" i="30"/>
  <c r="CX261" i="30"/>
  <c r="CY261" i="30"/>
  <c r="CZ261" i="30"/>
  <c r="DA261" i="30"/>
  <c r="DB261" i="30"/>
  <c r="DC261" i="30"/>
  <c r="DD261" i="30"/>
  <c r="DE261" i="30"/>
  <c r="DF261" i="30"/>
  <c r="DG261" i="30"/>
  <c r="DH261" i="30"/>
  <c r="A262" i="30"/>
  <c r="B262" i="30"/>
  <c r="C262" i="30"/>
  <c r="D262" i="30"/>
  <c r="E262" i="30"/>
  <c r="F262" i="30"/>
  <c r="G262" i="30"/>
  <c r="H262" i="30"/>
  <c r="I262" i="30"/>
  <c r="J262" i="30"/>
  <c r="K262" i="30"/>
  <c r="L262" i="30"/>
  <c r="M262" i="30"/>
  <c r="N262" i="30"/>
  <c r="O262" i="30"/>
  <c r="P262" i="30"/>
  <c r="Q262" i="30"/>
  <c r="R262" i="30"/>
  <c r="S262" i="30"/>
  <c r="T262" i="30"/>
  <c r="U262" i="30"/>
  <c r="V262" i="30"/>
  <c r="W262" i="30"/>
  <c r="X262" i="30"/>
  <c r="Y262" i="30"/>
  <c r="Z262" i="30"/>
  <c r="AA262" i="30"/>
  <c r="AB262" i="30"/>
  <c r="AC262" i="30"/>
  <c r="AD262" i="30"/>
  <c r="AE262" i="30"/>
  <c r="AF262" i="30"/>
  <c r="AG262" i="30"/>
  <c r="AH262" i="30"/>
  <c r="AI262" i="30"/>
  <c r="AJ262" i="30"/>
  <c r="AK262" i="30"/>
  <c r="AL262" i="30"/>
  <c r="AM262" i="30"/>
  <c r="AN262" i="30"/>
  <c r="AO262" i="30"/>
  <c r="AP262" i="30"/>
  <c r="AQ262" i="30"/>
  <c r="AR262" i="30"/>
  <c r="AS262" i="30"/>
  <c r="AT262" i="30"/>
  <c r="AU262" i="30"/>
  <c r="AV262" i="30"/>
  <c r="AW262" i="30"/>
  <c r="AX262" i="30"/>
  <c r="AY262" i="30"/>
  <c r="AZ262" i="30"/>
  <c r="BA262" i="30"/>
  <c r="BB262" i="30"/>
  <c r="BC262" i="30"/>
  <c r="BD262" i="30"/>
  <c r="BE262" i="30"/>
  <c r="BF262" i="30"/>
  <c r="BG262" i="30"/>
  <c r="BH262" i="30"/>
  <c r="BI262" i="30"/>
  <c r="BJ262" i="30"/>
  <c r="BK262" i="30"/>
  <c r="BL262" i="30"/>
  <c r="BM262" i="30"/>
  <c r="BN262" i="30"/>
  <c r="BO262" i="30"/>
  <c r="BP262" i="30"/>
  <c r="BQ262" i="30"/>
  <c r="BR262" i="30"/>
  <c r="BS262" i="30"/>
  <c r="BT262" i="30"/>
  <c r="BU262" i="30"/>
  <c r="BV262" i="30"/>
  <c r="BW262" i="30"/>
  <c r="BX262" i="30"/>
  <c r="BY262" i="30"/>
  <c r="BZ262" i="30"/>
  <c r="CA262" i="30"/>
  <c r="CB262" i="30"/>
  <c r="CC262" i="30"/>
  <c r="CD262" i="30"/>
  <c r="CE262" i="30"/>
  <c r="CF262" i="30"/>
  <c r="CG262" i="30"/>
  <c r="CH262" i="30"/>
  <c r="CI262" i="30"/>
  <c r="CJ262" i="30"/>
  <c r="CK262" i="30"/>
  <c r="CL262" i="30"/>
  <c r="CM262" i="30"/>
  <c r="CN262" i="30"/>
  <c r="CO262" i="30"/>
  <c r="CP262" i="30"/>
  <c r="CQ262" i="30"/>
  <c r="CR262" i="30"/>
  <c r="CS262" i="30"/>
  <c r="CT262" i="30"/>
  <c r="CU262" i="30"/>
  <c r="CV262" i="30"/>
  <c r="CW262" i="30"/>
  <c r="CX262" i="30"/>
  <c r="CY262" i="30"/>
  <c r="CZ262" i="30"/>
  <c r="DA262" i="30"/>
  <c r="DB262" i="30"/>
  <c r="DC262" i="30"/>
  <c r="DD262" i="30"/>
  <c r="DE262" i="30"/>
  <c r="DF262" i="30"/>
  <c r="DG262" i="30"/>
  <c r="DH262" i="30"/>
  <c r="A263" i="30"/>
  <c r="B263" i="30"/>
  <c r="C263" i="30"/>
  <c r="D263" i="30"/>
  <c r="E263" i="30"/>
  <c r="F263" i="30"/>
  <c r="G263" i="30"/>
  <c r="H263" i="30"/>
  <c r="I263" i="30"/>
  <c r="J263" i="30"/>
  <c r="K263" i="30"/>
  <c r="L263" i="30"/>
  <c r="M263" i="30"/>
  <c r="N263" i="30"/>
  <c r="O263" i="30"/>
  <c r="P263" i="30"/>
  <c r="Q263" i="30"/>
  <c r="R263" i="30"/>
  <c r="S263" i="30"/>
  <c r="T263" i="30"/>
  <c r="U263" i="30"/>
  <c r="V263" i="30"/>
  <c r="W263" i="30"/>
  <c r="X263" i="30"/>
  <c r="Y263" i="30"/>
  <c r="Z263" i="30"/>
  <c r="AA263" i="30"/>
  <c r="AB263" i="30"/>
  <c r="AC263" i="30"/>
  <c r="AD263" i="30"/>
  <c r="AE263" i="30"/>
  <c r="AF263" i="30"/>
  <c r="AG263" i="30"/>
  <c r="AH263" i="30"/>
  <c r="AI263" i="30"/>
  <c r="AJ263" i="30"/>
  <c r="AK263" i="30"/>
  <c r="AL263" i="30"/>
  <c r="AM263" i="30"/>
  <c r="AN263" i="30"/>
  <c r="AO263" i="30"/>
  <c r="AP263" i="30"/>
  <c r="AQ263" i="30"/>
  <c r="AR263" i="30"/>
  <c r="AS263" i="30"/>
  <c r="AT263" i="30"/>
  <c r="AU263" i="30"/>
  <c r="AV263" i="30"/>
  <c r="AW263" i="30"/>
  <c r="AX263" i="30"/>
  <c r="AY263" i="30"/>
  <c r="AZ263" i="30"/>
  <c r="BA263" i="30"/>
  <c r="BB263" i="30"/>
  <c r="BC263" i="30"/>
  <c r="BD263" i="30"/>
  <c r="BE263" i="30"/>
  <c r="BF263" i="30"/>
  <c r="BG263" i="30"/>
  <c r="BH263" i="30"/>
  <c r="BI263" i="30"/>
  <c r="BJ263" i="30"/>
  <c r="BK263" i="30"/>
  <c r="BL263" i="30"/>
  <c r="BM263" i="30"/>
  <c r="BN263" i="30"/>
  <c r="BO263" i="30"/>
  <c r="BP263" i="30"/>
  <c r="BQ263" i="30"/>
  <c r="BR263" i="30"/>
  <c r="BS263" i="30"/>
  <c r="BT263" i="30"/>
  <c r="BU263" i="30"/>
  <c r="BV263" i="30"/>
  <c r="BW263" i="30"/>
  <c r="BX263" i="30"/>
  <c r="BY263" i="30"/>
  <c r="BZ263" i="30"/>
  <c r="CA263" i="30"/>
  <c r="CB263" i="30"/>
  <c r="CC263" i="30"/>
  <c r="CD263" i="30"/>
  <c r="CE263" i="30"/>
  <c r="CF263" i="30"/>
  <c r="CG263" i="30"/>
  <c r="CH263" i="30"/>
  <c r="CI263" i="30"/>
  <c r="CJ263" i="30"/>
  <c r="CK263" i="30"/>
  <c r="CL263" i="30"/>
  <c r="CM263" i="30"/>
  <c r="CN263" i="30"/>
  <c r="CO263" i="30"/>
  <c r="CP263" i="30"/>
  <c r="CQ263" i="30"/>
  <c r="CR263" i="30"/>
  <c r="CS263" i="30"/>
  <c r="CT263" i="30"/>
  <c r="CU263" i="30"/>
  <c r="CV263" i="30"/>
  <c r="CW263" i="30"/>
  <c r="CX263" i="30"/>
  <c r="CY263" i="30"/>
  <c r="CZ263" i="30"/>
  <c r="DA263" i="30"/>
  <c r="DB263" i="30"/>
  <c r="DC263" i="30"/>
  <c r="DD263" i="30"/>
  <c r="DE263" i="30"/>
  <c r="DF263" i="30"/>
  <c r="DG263" i="30"/>
  <c r="DH263" i="30"/>
  <c r="A264" i="30"/>
  <c r="B264" i="30"/>
  <c r="C264" i="30"/>
  <c r="D264" i="30"/>
  <c r="E264" i="30"/>
  <c r="F264" i="30"/>
  <c r="G264" i="30"/>
  <c r="H264" i="30"/>
  <c r="I264" i="30"/>
  <c r="J264" i="30"/>
  <c r="K264" i="30"/>
  <c r="L264" i="30"/>
  <c r="M264" i="30"/>
  <c r="N264" i="30"/>
  <c r="O264" i="30"/>
  <c r="P264" i="30"/>
  <c r="Q264" i="30"/>
  <c r="R264" i="30"/>
  <c r="S264" i="30"/>
  <c r="T264" i="30"/>
  <c r="U264" i="30"/>
  <c r="V264" i="30"/>
  <c r="W264" i="30"/>
  <c r="X264" i="30"/>
  <c r="Y264" i="30"/>
  <c r="Z264" i="30"/>
  <c r="AA264" i="30"/>
  <c r="AB264" i="30"/>
  <c r="AC264" i="30"/>
  <c r="AD264" i="30"/>
  <c r="AE264" i="30"/>
  <c r="AF264" i="30"/>
  <c r="AG264" i="30"/>
  <c r="AH264" i="30"/>
  <c r="AI264" i="30"/>
  <c r="AJ264" i="30"/>
  <c r="AK264" i="30"/>
  <c r="AL264" i="30"/>
  <c r="AM264" i="30"/>
  <c r="AN264" i="30"/>
  <c r="AO264" i="30"/>
  <c r="AP264" i="30"/>
  <c r="AQ264" i="30"/>
  <c r="AR264" i="30"/>
  <c r="AS264" i="30"/>
  <c r="AT264" i="30"/>
  <c r="AU264" i="30"/>
  <c r="AV264" i="30"/>
  <c r="AW264" i="30"/>
  <c r="AX264" i="30"/>
  <c r="AY264" i="30"/>
  <c r="AZ264" i="30"/>
  <c r="BA264" i="30"/>
  <c r="BB264" i="30"/>
  <c r="BC264" i="30"/>
  <c r="BD264" i="30"/>
  <c r="BE264" i="30"/>
  <c r="BF264" i="30"/>
  <c r="BG264" i="30"/>
  <c r="BH264" i="30"/>
  <c r="BI264" i="30"/>
  <c r="BJ264" i="30"/>
  <c r="BK264" i="30"/>
  <c r="BL264" i="30"/>
  <c r="BM264" i="30"/>
  <c r="BN264" i="30"/>
  <c r="BO264" i="30"/>
  <c r="BP264" i="30"/>
  <c r="BQ264" i="30"/>
  <c r="BR264" i="30"/>
  <c r="BS264" i="30"/>
  <c r="BT264" i="30"/>
  <c r="BU264" i="30"/>
  <c r="BV264" i="30"/>
  <c r="BW264" i="30"/>
  <c r="BX264" i="30"/>
  <c r="BY264" i="30"/>
  <c r="BZ264" i="30"/>
  <c r="CA264" i="30"/>
  <c r="CB264" i="30"/>
  <c r="CC264" i="30"/>
  <c r="CD264" i="30"/>
  <c r="CE264" i="30"/>
  <c r="CF264" i="30"/>
  <c r="CG264" i="30"/>
  <c r="CH264" i="30"/>
  <c r="CI264" i="30"/>
  <c r="CJ264" i="30"/>
  <c r="CK264" i="30"/>
  <c r="CL264" i="30"/>
  <c r="CM264" i="30"/>
  <c r="CN264" i="30"/>
  <c r="CO264" i="30"/>
  <c r="CP264" i="30"/>
  <c r="CQ264" i="30"/>
  <c r="CR264" i="30"/>
  <c r="CS264" i="30"/>
  <c r="CT264" i="30"/>
  <c r="CU264" i="30"/>
  <c r="CV264" i="30"/>
  <c r="CW264" i="30"/>
  <c r="CX264" i="30"/>
  <c r="CY264" i="30"/>
  <c r="CZ264" i="30"/>
  <c r="DA264" i="30"/>
  <c r="DB264" i="30"/>
  <c r="DC264" i="30"/>
  <c r="DD264" i="30"/>
  <c r="DE264" i="30"/>
  <c r="DF264" i="30"/>
  <c r="DG264" i="30"/>
  <c r="DH264" i="30"/>
  <c r="A265" i="30"/>
  <c r="B265" i="30"/>
  <c r="C265" i="30"/>
  <c r="D265" i="30"/>
  <c r="E265" i="30"/>
  <c r="F265" i="30"/>
  <c r="G265" i="30"/>
  <c r="H265" i="30"/>
  <c r="I265" i="30"/>
  <c r="J265" i="30"/>
  <c r="K265" i="30"/>
  <c r="L265" i="30"/>
  <c r="M265" i="30"/>
  <c r="N265" i="30"/>
  <c r="O265" i="30"/>
  <c r="P265" i="30"/>
  <c r="Q265" i="30"/>
  <c r="R265" i="30"/>
  <c r="S265" i="30"/>
  <c r="T265" i="30"/>
  <c r="U265" i="30"/>
  <c r="V265" i="30"/>
  <c r="W265" i="30"/>
  <c r="X265" i="30"/>
  <c r="Y265" i="30"/>
  <c r="Z265" i="30"/>
  <c r="AA265" i="30"/>
  <c r="AB265" i="30"/>
  <c r="AC265" i="30"/>
  <c r="AD265" i="30"/>
  <c r="AE265" i="30"/>
  <c r="AF265" i="30"/>
  <c r="AG265" i="30"/>
  <c r="AH265" i="30"/>
  <c r="AI265" i="30"/>
  <c r="AJ265" i="30"/>
  <c r="AK265" i="30"/>
  <c r="AL265" i="30"/>
  <c r="AM265" i="30"/>
  <c r="AN265" i="30"/>
  <c r="AO265" i="30"/>
  <c r="AP265" i="30"/>
  <c r="AQ265" i="30"/>
  <c r="AR265" i="30"/>
  <c r="AS265" i="30"/>
  <c r="AT265" i="30"/>
  <c r="AU265" i="30"/>
  <c r="AV265" i="30"/>
  <c r="AW265" i="30"/>
  <c r="AX265" i="30"/>
  <c r="AY265" i="30"/>
  <c r="AZ265" i="30"/>
  <c r="BA265" i="30"/>
  <c r="BB265" i="30"/>
  <c r="BC265" i="30"/>
  <c r="BD265" i="30"/>
  <c r="BE265" i="30"/>
  <c r="BF265" i="30"/>
  <c r="BG265" i="30"/>
  <c r="BH265" i="30"/>
  <c r="BI265" i="30"/>
  <c r="BJ265" i="30"/>
  <c r="BK265" i="30"/>
  <c r="BL265" i="30"/>
  <c r="BM265" i="30"/>
  <c r="BN265" i="30"/>
  <c r="BO265" i="30"/>
  <c r="BP265" i="30"/>
  <c r="BQ265" i="30"/>
  <c r="BR265" i="30"/>
  <c r="BS265" i="30"/>
  <c r="BT265" i="30"/>
  <c r="BU265" i="30"/>
  <c r="BV265" i="30"/>
  <c r="BW265" i="30"/>
  <c r="BX265" i="30"/>
  <c r="BY265" i="30"/>
  <c r="BZ265" i="30"/>
  <c r="CA265" i="30"/>
  <c r="CB265" i="30"/>
  <c r="CC265" i="30"/>
  <c r="CD265" i="30"/>
  <c r="CE265" i="30"/>
  <c r="CF265" i="30"/>
  <c r="CG265" i="30"/>
  <c r="CH265" i="30"/>
  <c r="CI265" i="30"/>
  <c r="CJ265" i="30"/>
  <c r="CK265" i="30"/>
  <c r="CL265" i="30"/>
  <c r="CM265" i="30"/>
  <c r="CN265" i="30"/>
  <c r="CO265" i="30"/>
  <c r="CP265" i="30"/>
  <c r="CQ265" i="30"/>
  <c r="CR265" i="30"/>
  <c r="CS265" i="30"/>
  <c r="CT265" i="30"/>
  <c r="CU265" i="30"/>
  <c r="CV265" i="30"/>
  <c r="CW265" i="30"/>
  <c r="CX265" i="30"/>
  <c r="CY265" i="30"/>
  <c r="CZ265" i="30"/>
  <c r="DA265" i="30"/>
  <c r="DB265" i="30"/>
  <c r="DC265" i="30"/>
  <c r="DD265" i="30"/>
  <c r="DE265" i="30"/>
  <c r="DF265" i="30"/>
  <c r="DG265" i="30"/>
  <c r="DH265" i="30"/>
  <c r="A266" i="30"/>
  <c r="B266" i="30"/>
  <c r="C266" i="30"/>
  <c r="D266" i="30"/>
  <c r="E266" i="30"/>
  <c r="F266" i="30"/>
  <c r="G266" i="30"/>
  <c r="H266" i="30"/>
  <c r="I266" i="30"/>
  <c r="J266" i="30"/>
  <c r="K266" i="30"/>
  <c r="L266" i="30"/>
  <c r="M266" i="30"/>
  <c r="N266" i="30"/>
  <c r="O266" i="30"/>
  <c r="P266" i="30"/>
  <c r="Q266" i="30"/>
  <c r="R266" i="30"/>
  <c r="S266" i="30"/>
  <c r="T266" i="30"/>
  <c r="U266" i="30"/>
  <c r="V266" i="30"/>
  <c r="W266" i="30"/>
  <c r="X266" i="30"/>
  <c r="Y266" i="30"/>
  <c r="Z266" i="30"/>
  <c r="AA266" i="30"/>
  <c r="AB266" i="30"/>
  <c r="AC266" i="30"/>
  <c r="AD266" i="30"/>
  <c r="AE266" i="30"/>
  <c r="AF266" i="30"/>
  <c r="AG266" i="30"/>
  <c r="AH266" i="30"/>
  <c r="AI266" i="30"/>
  <c r="AJ266" i="30"/>
  <c r="AK266" i="30"/>
  <c r="AL266" i="30"/>
  <c r="AM266" i="30"/>
  <c r="AN266" i="30"/>
  <c r="AO266" i="30"/>
  <c r="AP266" i="30"/>
  <c r="AQ266" i="30"/>
  <c r="AR266" i="30"/>
  <c r="AS266" i="30"/>
  <c r="AT266" i="30"/>
  <c r="AU266" i="30"/>
  <c r="AV266" i="30"/>
  <c r="AW266" i="30"/>
  <c r="AX266" i="30"/>
  <c r="AY266" i="30"/>
  <c r="AZ266" i="30"/>
  <c r="BA266" i="30"/>
  <c r="BB266" i="30"/>
  <c r="BC266" i="30"/>
  <c r="BD266" i="30"/>
  <c r="BE266" i="30"/>
  <c r="BF266" i="30"/>
  <c r="BG266" i="30"/>
  <c r="BH266" i="30"/>
  <c r="BI266" i="30"/>
  <c r="BJ266" i="30"/>
  <c r="BK266" i="30"/>
  <c r="BL266" i="30"/>
  <c r="BM266" i="30"/>
  <c r="BN266" i="30"/>
  <c r="BO266" i="30"/>
  <c r="BP266" i="30"/>
  <c r="BQ266" i="30"/>
  <c r="BR266" i="30"/>
  <c r="BS266" i="30"/>
  <c r="BT266" i="30"/>
  <c r="BU266" i="30"/>
  <c r="BV266" i="30"/>
  <c r="BW266" i="30"/>
  <c r="BX266" i="30"/>
  <c r="BY266" i="30"/>
  <c r="BZ266" i="30"/>
  <c r="CA266" i="30"/>
  <c r="CB266" i="30"/>
  <c r="CC266" i="30"/>
  <c r="CD266" i="30"/>
  <c r="CE266" i="30"/>
  <c r="CF266" i="30"/>
  <c r="CG266" i="30"/>
  <c r="CH266" i="30"/>
  <c r="CI266" i="30"/>
  <c r="CJ266" i="30"/>
  <c r="CK266" i="30"/>
  <c r="CL266" i="30"/>
  <c r="CM266" i="30"/>
  <c r="CN266" i="30"/>
  <c r="CO266" i="30"/>
  <c r="CP266" i="30"/>
  <c r="CQ266" i="30"/>
  <c r="CR266" i="30"/>
  <c r="CS266" i="30"/>
  <c r="CT266" i="30"/>
  <c r="CU266" i="30"/>
  <c r="CV266" i="30"/>
  <c r="CW266" i="30"/>
  <c r="CX266" i="30"/>
  <c r="CY266" i="30"/>
  <c r="CZ266" i="30"/>
  <c r="DA266" i="30"/>
  <c r="DB266" i="30"/>
  <c r="DC266" i="30"/>
  <c r="DD266" i="30"/>
  <c r="DE266" i="30"/>
  <c r="DF266" i="30"/>
  <c r="DG266" i="30"/>
  <c r="DH266" i="30"/>
  <c r="A267" i="30"/>
  <c r="B267" i="30"/>
  <c r="C267" i="30"/>
  <c r="D267" i="30"/>
  <c r="E267" i="30"/>
  <c r="F267" i="30"/>
  <c r="G267" i="30"/>
  <c r="H267" i="30"/>
  <c r="I267" i="30"/>
  <c r="J267" i="30"/>
  <c r="K267" i="30"/>
  <c r="L267" i="30"/>
  <c r="M267" i="30"/>
  <c r="N267" i="30"/>
  <c r="O267" i="30"/>
  <c r="P267" i="30"/>
  <c r="Q267" i="30"/>
  <c r="R267" i="30"/>
  <c r="S267" i="30"/>
  <c r="T267" i="30"/>
  <c r="U267" i="30"/>
  <c r="V267" i="30"/>
  <c r="W267" i="30"/>
  <c r="X267" i="30"/>
  <c r="Y267" i="30"/>
  <c r="Z267" i="30"/>
  <c r="AA267" i="30"/>
  <c r="AB267" i="30"/>
  <c r="AC267" i="30"/>
  <c r="AD267" i="30"/>
  <c r="AE267" i="30"/>
  <c r="AF267" i="30"/>
  <c r="AG267" i="30"/>
  <c r="AH267" i="30"/>
  <c r="AI267" i="30"/>
  <c r="AJ267" i="30"/>
  <c r="AK267" i="30"/>
  <c r="AL267" i="30"/>
  <c r="AM267" i="30"/>
  <c r="AN267" i="30"/>
  <c r="AO267" i="30"/>
  <c r="AP267" i="30"/>
  <c r="AQ267" i="30"/>
  <c r="AR267" i="30"/>
  <c r="AS267" i="30"/>
  <c r="AT267" i="30"/>
  <c r="AU267" i="30"/>
  <c r="AV267" i="30"/>
  <c r="AW267" i="30"/>
  <c r="AX267" i="30"/>
  <c r="AY267" i="30"/>
  <c r="AZ267" i="30"/>
  <c r="BA267" i="30"/>
  <c r="BB267" i="30"/>
  <c r="BC267" i="30"/>
  <c r="BD267" i="30"/>
  <c r="BE267" i="30"/>
  <c r="BF267" i="30"/>
  <c r="BG267" i="30"/>
  <c r="BH267" i="30"/>
  <c r="BI267" i="30"/>
  <c r="BJ267" i="30"/>
  <c r="BK267" i="30"/>
  <c r="BL267" i="30"/>
  <c r="BM267" i="30"/>
  <c r="BN267" i="30"/>
  <c r="BO267" i="30"/>
  <c r="BP267" i="30"/>
  <c r="BQ267" i="30"/>
  <c r="BR267" i="30"/>
  <c r="BS267" i="30"/>
  <c r="BT267" i="30"/>
  <c r="BU267" i="30"/>
  <c r="BV267" i="30"/>
  <c r="BW267" i="30"/>
  <c r="BX267" i="30"/>
  <c r="BY267" i="30"/>
  <c r="BZ267" i="30"/>
  <c r="CA267" i="30"/>
  <c r="CB267" i="30"/>
  <c r="CC267" i="30"/>
  <c r="CD267" i="30"/>
  <c r="CE267" i="30"/>
  <c r="CF267" i="30"/>
  <c r="CG267" i="30"/>
  <c r="CH267" i="30"/>
  <c r="CI267" i="30"/>
  <c r="CJ267" i="30"/>
  <c r="CK267" i="30"/>
  <c r="CL267" i="30"/>
  <c r="CM267" i="30"/>
  <c r="CN267" i="30"/>
  <c r="CO267" i="30"/>
  <c r="CP267" i="30"/>
  <c r="CQ267" i="30"/>
  <c r="CR267" i="30"/>
  <c r="CS267" i="30"/>
  <c r="CT267" i="30"/>
  <c r="CU267" i="30"/>
  <c r="CV267" i="30"/>
  <c r="CW267" i="30"/>
  <c r="CX267" i="30"/>
  <c r="CY267" i="30"/>
  <c r="CZ267" i="30"/>
  <c r="DA267" i="30"/>
  <c r="DB267" i="30"/>
  <c r="DC267" i="30"/>
  <c r="DD267" i="30"/>
  <c r="DE267" i="30"/>
  <c r="DF267" i="30"/>
  <c r="DG267" i="30"/>
  <c r="DH267" i="30"/>
  <c r="A268" i="30"/>
  <c r="B268" i="30"/>
  <c r="C268" i="30"/>
  <c r="D268" i="30"/>
  <c r="E268" i="30"/>
  <c r="F268" i="30"/>
  <c r="G268" i="30"/>
  <c r="H268" i="30"/>
  <c r="I268" i="30"/>
  <c r="J268" i="30"/>
  <c r="K268" i="30"/>
  <c r="L268" i="30"/>
  <c r="M268" i="30"/>
  <c r="N268" i="30"/>
  <c r="O268" i="30"/>
  <c r="P268" i="30"/>
  <c r="Q268" i="30"/>
  <c r="R268" i="30"/>
  <c r="S268" i="30"/>
  <c r="T268" i="30"/>
  <c r="U268" i="30"/>
  <c r="V268" i="30"/>
  <c r="W268" i="30"/>
  <c r="X268" i="30"/>
  <c r="Y268" i="30"/>
  <c r="Z268" i="30"/>
  <c r="AA268" i="30"/>
  <c r="AB268" i="30"/>
  <c r="AC268" i="30"/>
  <c r="AD268" i="30"/>
  <c r="AE268" i="30"/>
  <c r="AF268" i="30"/>
  <c r="AG268" i="30"/>
  <c r="AH268" i="30"/>
  <c r="AI268" i="30"/>
  <c r="AJ268" i="30"/>
  <c r="AK268" i="30"/>
  <c r="AL268" i="30"/>
  <c r="AM268" i="30"/>
  <c r="AN268" i="30"/>
  <c r="AO268" i="30"/>
  <c r="AP268" i="30"/>
  <c r="AQ268" i="30"/>
  <c r="AR268" i="30"/>
  <c r="AS268" i="30"/>
  <c r="AT268" i="30"/>
  <c r="AU268" i="30"/>
  <c r="AV268" i="30"/>
  <c r="AW268" i="30"/>
  <c r="AX268" i="30"/>
  <c r="AY268" i="30"/>
  <c r="AZ268" i="30"/>
  <c r="BA268" i="30"/>
  <c r="BB268" i="30"/>
  <c r="BC268" i="30"/>
  <c r="BD268" i="30"/>
  <c r="BE268" i="30"/>
  <c r="BF268" i="30"/>
  <c r="BG268" i="30"/>
  <c r="BH268" i="30"/>
  <c r="BI268" i="30"/>
  <c r="BJ268" i="30"/>
  <c r="BK268" i="30"/>
  <c r="BL268" i="30"/>
  <c r="BM268" i="30"/>
  <c r="BN268" i="30"/>
  <c r="BO268" i="30"/>
  <c r="BP268" i="30"/>
  <c r="BQ268" i="30"/>
  <c r="BR268" i="30"/>
  <c r="BS268" i="30"/>
  <c r="BT268" i="30"/>
  <c r="BU268" i="30"/>
  <c r="BV268" i="30"/>
  <c r="BW268" i="30"/>
  <c r="BX268" i="30"/>
  <c r="BY268" i="30"/>
  <c r="BZ268" i="30"/>
  <c r="CA268" i="30"/>
  <c r="CB268" i="30"/>
  <c r="CC268" i="30"/>
  <c r="CD268" i="30"/>
  <c r="CE268" i="30"/>
  <c r="CF268" i="30"/>
  <c r="CG268" i="30"/>
  <c r="CH268" i="30"/>
  <c r="CI268" i="30"/>
  <c r="CJ268" i="30"/>
  <c r="CK268" i="30"/>
  <c r="CL268" i="30"/>
  <c r="CM268" i="30"/>
  <c r="CN268" i="30"/>
  <c r="CO268" i="30"/>
  <c r="CP268" i="30"/>
  <c r="CQ268" i="30"/>
  <c r="CR268" i="30"/>
  <c r="CS268" i="30"/>
  <c r="CT268" i="30"/>
  <c r="CU268" i="30"/>
  <c r="CV268" i="30"/>
  <c r="CW268" i="30"/>
  <c r="CX268" i="30"/>
  <c r="CY268" i="30"/>
  <c r="CZ268" i="30"/>
  <c r="DA268" i="30"/>
  <c r="DB268" i="30"/>
  <c r="DC268" i="30"/>
  <c r="DD268" i="30"/>
  <c r="DE268" i="30"/>
  <c r="DF268" i="30"/>
  <c r="DG268" i="30"/>
  <c r="DH268" i="30"/>
  <c r="A269" i="30"/>
  <c r="B269" i="30"/>
  <c r="C269" i="30"/>
  <c r="D269" i="30"/>
  <c r="E269" i="30"/>
  <c r="F269" i="30"/>
  <c r="G269" i="30"/>
  <c r="H269" i="30"/>
  <c r="I269" i="30"/>
  <c r="J269" i="30"/>
  <c r="K269" i="30"/>
  <c r="L269" i="30"/>
  <c r="M269" i="30"/>
  <c r="N269" i="30"/>
  <c r="O269" i="30"/>
  <c r="P269" i="30"/>
  <c r="Q269" i="30"/>
  <c r="R269" i="30"/>
  <c r="S269" i="30"/>
  <c r="T269" i="30"/>
  <c r="U269" i="30"/>
  <c r="V269" i="30"/>
  <c r="W269" i="30"/>
  <c r="X269" i="30"/>
  <c r="Y269" i="30"/>
  <c r="Z269" i="30"/>
  <c r="AA269" i="30"/>
  <c r="AB269" i="30"/>
  <c r="AC269" i="30"/>
  <c r="AD269" i="30"/>
  <c r="AE269" i="30"/>
  <c r="AF269" i="30"/>
  <c r="AG269" i="30"/>
  <c r="AH269" i="30"/>
  <c r="AI269" i="30"/>
  <c r="AJ269" i="30"/>
  <c r="AK269" i="30"/>
  <c r="AL269" i="30"/>
  <c r="AM269" i="30"/>
  <c r="AN269" i="30"/>
  <c r="AO269" i="30"/>
  <c r="AP269" i="30"/>
  <c r="AQ269" i="30"/>
  <c r="AR269" i="30"/>
  <c r="AS269" i="30"/>
  <c r="AT269" i="30"/>
  <c r="AU269" i="30"/>
  <c r="AV269" i="30"/>
  <c r="AW269" i="30"/>
  <c r="AX269" i="30"/>
  <c r="AY269" i="30"/>
  <c r="AZ269" i="30"/>
  <c r="BA269" i="30"/>
  <c r="BB269" i="30"/>
  <c r="BC269" i="30"/>
  <c r="BD269" i="30"/>
  <c r="BE269" i="30"/>
  <c r="BF269" i="30"/>
  <c r="BG269" i="30"/>
  <c r="BH269" i="30"/>
  <c r="BI269" i="30"/>
  <c r="BJ269" i="30"/>
  <c r="BK269" i="30"/>
  <c r="BL269" i="30"/>
  <c r="BM269" i="30"/>
  <c r="BN269" i="30"/>
  <c r="BO269" i="30"/>
  <c r="BP269" i="30"/>
  <c r="BQ269" i="30"/>
  <c r="BR269" i="30"/>
  <c r="BS269" i="30"/>
  <c r="BT269" i="30"/>
  <c r="BU269" i="30"/>
  <c r="BV269" i="30"/>
  <c r="BW269" i="30"/>
  <c r="BX269" i="30"/>
  <c r="BY269" i="30"/>
  <c r="BZ269" i="30"/>
  <c r="CA269" i="30"/>
  <c r="CB269" i="30"/>
  <c r="CC269" i="30"/>
  <c r="CD269" i="30"/>
  <c r="CE269" i="30"/>
  <c r="CF269" i="30"/>
  <c r="CG269" i="30"/>
  <c r="CH269" i="30"/>
  <c r="CI269" i="30"/>
  <c r="CJ269" i="30"/>
  <c r="CK269" i="30"/>
  <c r="CL269" i="30"/>
  <c r="CM269" i="30"/>
  <c r="CN269" i="30"/>
  <c r="CO269" i="30"/>
  <c r="CP269" i="30"/>
  <c r="CQ269" i="30"/>
  <c r="CR269" i="30"/>
  <c r="CS269" i="30"/>
  <c r="CT269" i="30"/>
  <c r="CU269" i="30"/>
  <c r="CV269" i="30"/>
  <c r="CW269" i="30"/>
  <c r="CX269" i="30"/>
  <c r="CY269" i="30"/>
  <c r="CZ269" i="30"/>
  <c r="DA269" i="30"/>
  <c r="DB269" i="30"/>
  <c r="DC269" i="30"/>
  <c r="DD269" i="30"/>
  <c r="DE269" i="30"/>
  <c r="DF269" i="30"/>
  <c r="DG269" i="30"/>
  <c r="DH269" i="30"/>
  <c r="A270" i="30"/>
  <c r="B270" i="30"/>
  <c r="C270" i="30"/>
  <c r="D270" i="30"/>
  <c r="E270" i="30"/>
  <c r="F270" i="30"/>
  <c r="G270" i="30"/>
  <c r="H270" i="30"/>
  <c r="I270" i="30"/>
  <c r="J270" i="30"/>
  <c r="K270" i="30"/>
  <c r="L270" i="30"/>
  <c r="M270" i="30"/>
  <c r="N270" i="30"/>
  <c r="O270" i="30"/>
  <c r="P270" i="30"/>
  <c r="Q270" i="30"/>
  <c r="R270" i="30"/>
  <c r="S270" i="30"/>
  <c r="T270" i="30"/>
  <c r="U270" i="30"/>
  <c r="V270" i="30"/>
  <c r="W270" i="30"/>
  <c r="X270" i="30"/>
  <c r="Y270" i="30"/>
  <c r="Z270" i="30"/>
  <c r="AA270" i="30"/>
  <c r="AB270" i="30"/>
  <c r="AC270" i="30"/>
  <c r="AD270" i="30"/>
  <c r="AE270" i="30"/>
  <c r="AF270" i="30"/>
  <c r="AG270" i="30"/>
  <c r="AH270" i="30"/>
  <c r="AI270" i="30"/>
  <c r="AJ270" i="30"/>
  <c r="AK270" i="30"/>
  <c r="AL270" i="30"/>
  <c r="AM270" i="30"/>
  <c r="AN270" i="30"/>
  <c r="AO270" i="30"/>
  <c r="AP270" i="30"/>
  <c r="AQ270" i="30"/>
  <c r="AR270" i="30"/>
  <c r="AS270" i="30"/>
  <c r="AT270" i="30"/>
  <c r="AU270" i="30"/>
  <c r="AV270" i="30"/>
  <c r="AW270" i="30"/>
  <c r="AX270" i="30"/>
  <c r="AY270" i="30"/>
  <c r="AZ270" i="30"/>
  <c r="BA270" i="30"/>
  <c r="BB270" i="30"/>
  <c r="BC270" i="30"/>
  <c r="BD270" i="30"/>
  <c r="BE270" i="30"/>
  <c r="BF270" i="30"/>
  <c r="BG270" i="30"/>
  <c r="BH270" i="30"/>
  <c r="BI270" i="30"/>
  <c r="BJ270" i="30"/>
  <c r="BK270" i="30"/>
  <c r="BL270" i="30"/>
  <c r="BM270" i="30"/>
  <c r="BN270" i="30"/>
  <c r="BO270" i="30"/>
  <c r="BP270" i="30"/>
  <c r="BQ270" i="30"/>
  <c r="BR270" i="30"/>
  <c r="BS270" i="30"/>
  <c r="BT270" i="30"/>
  <c r="BU270" i="30"/>
  <c r="BV270" i="30"/>
  <c r="BW270" i="30"/>
  <c r="BX270" i="30"/>
  <c r="BY270" i="30"/>
  <c r="BZ270" i="30"/>
  <c r="CA270" i="30"/>
  <c r="CB270" i="30"/>
  <c r="CC270" i="30"/>
  <c r="CD270" i="30"/>
  <c r="CE270" i="30"/>
  <c r="CF270" i="30"/>
  <c r="CG270" i="30"/>
  <c r="CH270" i="30"/>
  <c r="CI270" i="30"/>
  <c r="CJ270" i="30"/>
  <c r="CK270" i="30"/>
  <c r="CL270" i="30"/>
  <c r="CM270" i="30"/>
  <c r="CN270" i="30"/>
  <c r="CO270" i="30"/>
  <c r="CP270" i="30"/>
  <c r="CQ270" i="30"/>
  <c r="CR270" i="30"/>
  <c r="CS270" i="30"/>
  <c r="CT270" i="30"/>
  <c r="CU270" i="30"/>
  <c r="CV270" i="30"/>
  <c r="CW270" i="30"/>
  <c r="CX270" i="30"/>
  <c r="CY270" i="30"/>
  <c r="CZ270" i="30"/>
  <c r="DA270" i="30"/>
  <c r="DB270" i="30"/>
  <c r="DC270" i="30"/>
  <c r="DD270" i="30"/>
  <c r="DE270" i="30"/>
  <c r="DF270" i="30"/>
  <c r="DG270" i="30"/>
  <c r="DH270" i="30"/>
  <c r="A271" i="30"/>
  <c r="B271" i="30"/>
  <c r="C271" i="30"/>
  <c r="D271" i="30"/>
  <c r="E271" i="30"/>
  <c r="F271" i="30"/>
  <c r="G271" i="30"/>
  <c r="H271" i="30"/>
  <c r="I271" i="30"/>
  <c r="J271" i="30"/>
  <c r="K271" i="30"/>
  <c r="L271" i="30"/>
  <c r="M271" i="30"/>
  <c r="N271" i="30"/>
  <c r="O271" i="30"/>
  <c r="P271" i="30"/>
  <c r="Q271" i="30"/>
  <c r="R271" i="30"/>
  <c r="S271" i="30"/>
  <c r="T271" i="30"/>
  <c r="U271" i="30"/>
  <c r="V271" i="30"/>
  <c r="W271" i="30"/>
  <c r="X271" i="30"/>
  <c r="Y271" i="30"/>
  <c r="Z271" i="30"/>
  <c r="AA271" i="30"/>
  <c r="AB271" i="30"/>
  <c r="AC271" i="30"/>
  <c r="AD271" i="30"/>
  <c r="AE271" i="30"/>
  <c r="AF271" i="30"/>
  <c r="AG271" i="30"/>
  <c r="AH271" i="30"/>
  <c r="AI271" i="30"/>
  <c r="AJ271" i="30"/>
  <c r="AK271" i="30"/>
  <c r="AL271" i="30"/>
  <c r="AM271" i="30"/>
  <c r="AN271" i="30"/>
  <c r="AO271" i="30"/>
  <c r="AP271" i="30"/>
  <c r="AQ271" i="30"/>
  <c r="AR271" i="30"/>
  <c r="AS271" i="30"/>
  <c r="AT271" i="30"/>
  <c r="AU271" i="30"/>
  <c r="AV271" i="30"/>
  <c r="AW271" i="30"/>
  <c r="AX271" i="30"/>
  <c r="AY271" i="30"/>
  <c r="AZ271" i="30"/>
  <c r="BA271" i="30"/>
  <c r="BB271" i="30"/>
  <c r="BC271" i="30"/>
  <c r="BD271" i="30"/>
  <c r="BE271" i="30"/>
  <c r="BF271" i="30"/>
  <c r="BG271" i="30"/>
  <c r="BH271" i="30"/>
  <c r="BI271" i="30"/>
  <c r="BJ271" i="30"/>
  <c r="BK271" i="30"/>
  <c r="BL271" i="30"/>
  <c r="BM271" i="30"/>
  <c r="BN271" i="30"/>
  <c r="BO271" i="30"/>
  <c r="BP271" i="30"/>
  <c r="BQ271" i="30"/>
  <c r="BR271" i="30"/>
  <c r="BS271" i="30"/>
  <c r="BT271" i="30"/>
  <c r="BU271" i="30"/>
  <c r="BV271" i="30"/>
  <c r="BW271" i="30"/>
  <c r="BX271" i="30"/>
  <c r="BY271" i="30"/>
  <c r="BZ271" i="30"/>
  <c r="CA271" i="30"/>
  <c r="CB271" i="30"/>
  <c r="CC271" i="30"/>
  <c r="CD271" i="30"/>
  <c r="CE271" i="30"/>
  <c r="CF271" i="30"/>
  <c r="CG271" i="30"/>
  <c r="CH271" i="30"/>
  <c r="CI271" i="30"/>
  <c r="CJ271" i="30"/>
  <c r="CK271" i="30"/>
  <c r="CL271" i="30"/>
  <c r="CM271" i="30"/>
  <c r="CN271" i="30"/>
  <c r="CO271" i="30"/>
  <c r="CP271" i="30"/>
  <c r="CQ271" i="30"/>
  <c r="CR271" i="30"/>
  <c r="CS271" i="30"/>
  <c r="CT271" i="30"/>
  <c r="CU271" i="30"/>
  <c r="CV271" i="30"/>
  <c r="CW271" i="30"/>
  <c r="CX271" i="30"/>
  <c r="CY271" i="30"/>
  <c r="CZ271" i="30"/>
  <c r="DA271" i="30"/>
  <c r="DB271" i="30"/>
  <c r="DC271" i="30"/>
  <c r="DD271" i="30"/>
  <c r="DE271" i="30"/>
  <c r="DF271" i="30"/>
  <c r="DG271" i="30"/>
  <c r="DH271" i="30"/>
  <c r="A272" i="30"/>
  <c r="B272" i="30"/>
  <c r="C272" i="30"/>
  <c r="D272" i="30"/>
  <c r="E272" i="30"/>
  <c r="F272" i="30"/>
  <c r="G272" i="30"/>
  <c r="H272" i="30"/>
  <c r="I272" i="30"/>
  <c r="J272" i="30"/>
  <c r="K272" i="30"/>
  <c r="L272" i="30"/>
  <c r="M272" i="30"/>
  <c r="N272" i="30"/>
  <c r="O272" i="30"/>
  <c r="P272" i="30"/>
  <c r="Q272" i="30"/>
  <c r="R272" i="30"/>
  <c r="S272" i="30"/>
  <c r="T272" i="30"/>
  <c r="U272" i="30"/>
  <c r="V272" i="30"/>
  <c r="W272" i="30"/>
  <c r="X272" i="30"/>
  <c r="Y272" i="30"/>
  <c r="Z272" i="30"/>
  <c r="AA272" i="30"/>
  <c r="AB272" i="30"/>
  <c r="AC272" i="30"/>
  <c r="AD272" i="30"/>
  <c r="AE272" i="30"/>
  <c r="AF272" i="30"/>
  <c r="AG272" i="30"/>
  <c r="AH272" i="30"/>
  <c r="AI272" i="30"/>
  <c r="AJ272" i="30"/>
  <c r="AK272" i="30"/>
  <c r="AL272" i="30"/>
  <c r="AM272" i="30"/>
  <c r="AN272" i="30"/>
  <c r="AO272" i="30"/>
  <c r="AP272" i="30"/>
  <c r="AQ272" i="30"/>
  <c r="AR272" i="30"/>
  <c r="AS272" i="30"/>
  <c r="AT272" i="30"/>
  <c r="AU272" i="30"/>
  <c r="AV272" i="30"/>
  <c r="AW272" i="30"/>
  <c r="AX272" i="30"/>
  <c r="AY272" i="30"/>
  <c r="AZ272" i="30"/>
  <c r="BA272" i="30"/>
  <c r="BB272" i="30"/>
  <c r="BC272" i="30"/>
  <c r="BD272" i="30"/>
  <c r="BE272" i="30"/>
  <c r="BF272" i="30"/>
  <c r="BG272" i="30"/>
  <c r="BH272" i="30"/>
  <c r="BI272" i="30"/>
  <c r="BJ272" i="30"/>
  <c r="BK272" i="30"/>
  <c r="BL272" i="30"/>
  <c r="BM272" i="30"/>
  <c r="BN272" i="30"/>
  <c r="BO272" i="30"/>
  <c r="BP272" i="30"/>
  <c r="BQ272" i="30"/>
  <c r="BR272" i="30"/>
  <c r="BS272" i="30"/>
  <c r="BT272" i="30"/>
  <c r="BU272" i="30"/>
  <c r="BV272" i="30"/>
  <c r="BW272" i="30"/>
  <c r="BX272" i="30"/>
  <c r="BY272" i="30"/>
  <c r="BZ272" i="30"/>
  <c r="CA272" i="30"/>
  <c r="CB272" i="30"/>
  <c r="CC272" i="30"/>
  <c r="CD272" i="30"/>
  <c r="CE272" i="30"/>
  <c r="CF272" i="30"/>
  <c r="CG272" i="30"/>
  <c r="CH272" i="30"/>
  <c r="CI272" i="30"/>
  <c r="CJ272" i="30"/>
  <c r="CK272" i="30"/>
  <c r="CL272" i="30"/>
  <c r="CM272" i="30"/>
  <c r="CN272" i="30"/>
  <c r="CO272" i="30"/>
  <c r="CP272" i="30"/>
  <c r="CQ272" i="30"/>
  <c r="CR272" i="30"/>
  <c r="CS272" i="30"/>
  <c r="CT272" i="30"/>
  <c r="CU272" i="30"/>
  <c r="CV272" i="30"/>
  <c r="CW272" i="30"/>
  <c r="CX272" i="30"/>
  <c r="CY272" i="30"/>
  <c r="CZ272" i="30"/>
  <c r="DA272" i="30"/>
  <c r="DB272" i="30"/>
  <c r="DC272" i="30"/>
  <c r="DD272" i="30"/>
  <c r="DE272" i="30"/>
  <c r="DF272" i="30"/>
  <c r="DG272" i="30"/>
  <c r="DH272" i="30"/>
  <c r="A273" i="30"/>
  <c r="B273" i="30"/>
  <c r="C273" i="30"/>
  <c r="D273" i="30"/>
  <c r="E273" i="30"/>
  <c r="F273" i="30"/>
  <c r="G273" i="30"/>
  <c r="H273" i="30"/>
  <c r="I273" i="30"/>
  <c r="J273" i="30"/>
  <c r="K273" i="30"/>
  <c r="L273" i="30"/>
  <c r="M273" i="30"/>
  <c r="N273" i="30"/>
  <c r="O273" i="30"/>
  <c r="P273" i="30"/>
  <c r="Q273" i="30"/>
  <c r="R273" i="30"/>
  <c r="S273" i="30"/>
  <c r="T273" i="30"/>
  <c r="U273" i="30"/>
  <c r="V273" i="30"/>
  <c r="W273" i="30"/>
  <c r="X273" i="30"/>
  <c r="Y273" i="30"/>
  <c r="Z273" i="30"/>
  <c r="AA273" i="30"/>
  <c r="AB273" i="30"/>
  <c r="AC273" i="30"/>
  <c r="AD273" i="30"/>
  <c r="AE273" i="30"/>
  <c r="AF273" i="30"/>
  <c r="AG273" i="30"/>
  <c r="AH273" i="30"/>
  <c r="AI273" i="30"/>
  <c r="AJ273" i="30"/>
  <c r="AK273" i="30"/>
  <c r="AL273" i="30"/>
  <c r="AM273" i="30"/>
  <c r="AN273" i="30"/>
  <c r="AO273" i="30"/>
  <c r="AP273" i="30"/>
  <c r="AQ273" i="30"/>
  <c r="AR273" i="30"/>
  <c r="AS273" i="30"/>
  <c r="AT273" i="30"/>
  <c r="AU273" i="30"/>
  <c r="AV273" i="30"/>
  <c r="AW273" i="30"/>
  <c r="AX273" i="30"/>
  <c r="AY273" i="30"/>
  <c r="AZ273" i="30"/>
  <c r="BA273" i="30"/>
  <c r="BB273" i="30"/>
  <c r="BC273" i="30"/>
  <c r="BD273" i="30"/>
  <c r="BE273" i="30"/>
  <c r="BF273" i="30"/>
  <c r="BG273" i="30"/>
  <c r="BH273" i="30"/>
  <c r="BI273" i="30"/>
  <c r="BJ273" i="30"/>
  <c r="BK273" i="30"/>
  <c r="BL273" i="30"/>
  <c r="BM273" i="30"/>
  <c r="BN273" i="30"/>
  <c r="BO273" i="30"/>
  <c r="BP273" i="30"/>
  <c r="BQ273" i="30"/>
  <c r="BR273" i="30"/>
  <c r="BS273" i="30"/>
  <c r="BT273" i="30"/>
  <c r="BU273" i="30"/>
  <c r="BV273" i="30"/>
  <c r="BW273" i="30"/>
  <c r="BX273" i="30"/>
  <c r="BY273" i="30"/>
  <c r="BZ273" i="30"/>
  <c r="CA273" i="30"/>
  <c r="CB273" i="30"/>
  <c r="CC273" i="30"/>
  <c r="CD273" i="30"/>
  <c r="CE273" i="30"/>
  <c r="CF273" i="30"/>
  <c r="CG273" i="30"/>
  <c r="CH273" i="30"/>
  <c r="CI273" i="30"/>
  <c r="CJ273" i="30"/>
  <c r="CK273" i="30"/>
  <c r="CL273" i="30"/>
  <c r="CM273" i="30"/>
  <c r="CN273" i="30"/>
  <c r="CO273" i="30"/>
  <c r="CP273" i="30"/>
  <c r="CQ273" i="30"/>
  <c r="CR273" i="30"/>
  <c r="CS273" i="30"/>
  <c r="CT273" i="30"/>
  <c r="CU273" i="30"/>
  <c r="CV273" i="30"/>
  <c r="CW273" i="30"/>
  <c r="CX273" i="30"/>
  <c r="CY273" i="30"/>
  <c r="CZ273" i="30"/>
  <c r="DA273" i="30"/>
  <c r="DB273" i="30"/>
  <c r="DC273" i="30"/>
  <c r="DD273" i="30"/>
  <c r="DE273" i="30"/>
  <c r="DF273" i="30"/>
  <c r="DG273" i="30"/>
  <c r="DH273" i="30"/>
  <c r="A274" i="30"/>
  <c r="B274" i="30"/>
  <c r="C274" i="30"/>
  <c r="D274" i="30"/>
  <c r="E274" i="30"/>
  <c r="F274" i="30"/>
  <c r="G274" i="30"/>
  <c r="H274" i="30"/>
  <c r="I274" i="30"/>
  <c r="J274" i="30"/>
  <c r="K274" i="30"/>
  <c r="L274" i="30"/>
  <c r="M274" i="30"/>
  <c r="N274" i="30"/>
  <c r="O274" i="30"/>
  <c r="P274" i="30"/>
  <c r="Q274" i="30"/>
  <c r="R274" i="30"/>
  <c r="S274" i="30"/>
  <c r="T274" i="30"/>
  <c r="U274" i="30"/>
  <c r="V274" i="30"/>
  <c r="W274" i="30"/>
  <c r="X274" i="30"/>
  <c r="Y274" i="30"/>
  <c r="Z274" i="30"/>
  <c r="AA274" i="30"/>
  <c r="AB274" i="30"/>
  <c r="AC274" i="30"/>
  <c r="AD274" i="30"/>
  <c r="AE274" i="30"/>
  <c r="AF274" i="30"/>
  <c r="AG274" i="30"/>
  <c r="AH274" i="30"/>
  <c r="AI274" i="30"/>
  <c r="AJ274" i="30"/>
  <c r="AK274" i="30"/>
  <c r="AL274" i="30"/>
  <c r="AM274" i="30"/>
  <c r="AN274" i="30"/>
  <c r="AO274" i="30"/>
  <c r="AP274" i="30"/>
  <c r="AQ274" i="30"/>
  <c r="AR274" i="30"/>
  <c r="AS274" i="30"/>
  <c r="AT274" i="30"/>
  <c r="AU274" i="30"/>
  <c r="AV274" i="30"/>
  <c r="AW274" i="30"/>
  <c r="AX274" i="30"/>
  <c r="AY274" i="30"/>
  <c r="AZ274" i="30"/>
  <c r="BA274" i="30"/>
  <c r="BB274" i="30"/>
  <c r="BC274" i="30"/>
  <c r="BD274" i="30"/>
  <c r="BE274" i="30"/>
  <c r="BF274" i="30"/>
  <c r="BG274" i="30"/>
  <c r="BH274" i="30"/>
  <c r="BI274" i="30"/>
  <c r="BJ274" i="30"/>
  <c r="BK274" i="30"/>
  <c r="BL274" i="30"/>
  <c r="BM274" i="30"/>
  <c r="BN274" i="30"/>
  <c r="BO274" i="30"/>
  <c r="BP274" i="30"/>
  <c r="BQ274" i="30"/>
  <c r="BR274" i="30"/>
  <c r="BS274" i="30"/>
  <c r="BT274" i="30"/>
  <c r="BU274" i="30"/>
  <c r="BV274" i="30"/>
  <c r="BW274" i="30"/>
  <c r="BX274" i="30"/>
  <c r="BY274" i="30"/>
  <c r="BZ274" i="30"/>
  <c r="CA274" i="30"/>
  <c r="CB274" i="30"/>
  <c r="CC274" i="30"/>
  <c r="CD274" i="30"/>
  <c r="CE274" i="30"/>
  <c r="CF274" i="30"/>
  <c r="CG274" i="30"/>
  <c r="CH274" i="30"/>
  <c r="CI274" i="30"/>
  <c r="CJ274" i="30"/>
  <c r="CK274" i="30"/>
  <c r="CL274" i="30"/>
  <c r="CM274" i="30"/>
  <c r="CN274" i="30"/>
  <c r="CO274" i="30"/>
  <c r="CP274" i="30"/>
  <c r="CQ274" i="30"/>
  <c r="CR274" i="30"/>
  <c r="CS274" i="30"/>
  <c r="CT274" i="30"/>
  <c r="CU274" i="30"/>
  <c r="CV274" i="30"/>
  <c r="CW274" i="30"/>
  <c r="CX274" i="30"/>
  <c r="CY274" i="30"/>
  <c r="CZ274" i="30"/>
  <c r="DA274" i="30"/>
  <c r="DB274" i="30"/>
  <c r="DC274" i="30"/>
  <c r="DD274" i="30"/>
  <c r="DE274" i="30"/>
  <c r="DF274" i="30"/>
  <c r="DG274" i="30"/>
  <c r="DH274" i="30"/>
  <c r="DI3" i="30"/>
  <c r="DH3" i="30"/>
  <c r="DG2" i="30" s="1"/>
  <c r="DB2" i="30"/>
  <c r="DC2" i="30" s="1"/>
  <c r="CZ2" i="30"/>
  <c r="DA2" i="30" s="1"/>
  <c r="CX2" i="30"/>
  <c r="CY2" i="30" s="1"/>
  <c r="CV2" i="30"/>
  <c r="CW2" i="30" s="1"/>
  <c r="CT2" i="30"/>
  <c r="CU2" i="30" s="1"/>
  <c r="CR2" i="30"/>
  <c r="CS2" i="30" s="1"/>
  <c r="CP2" i="30"/>
  <c r="CQ2" i="30" s="1"/>
  <c r="CN2" i="30"/>
  <c r="CO2" i="30" s="1"/>
  <c r="CL2" i="30"/>
  <c r="CM2" i="30" s="1"/>
  <c r="CM151" i="30" s="1"/>
  <c r="CJ2" i="30"/>
  <c r="CK2" i="30" s="1"/>
  <c r="CK151" i="30" s="1"/>
  <c r="CH2" i="30"/>
  <c r="CI2" i="30" s="1"/>
  <c r="CI151" i="30" s="1"/>
  <c r="CF2" i="30"/>
  <c r="CG2" i="30" s="1"/>
  <c r="CG151" i="30" s="1"/>
  <c r="CA2" i="30"/>
  <c r="CB2" i="30" s="1"/>
  <c r="CB151" i="30" s="1"/>
  <c r="BY2" i="30"/>
  <c r="BZ2" i="30" s="1"/>
  <c r="BZ151" i="30" s="1"/>
  <c r="BW2" i="30"/>
  <c r="BX2" i="30" s="1"/>
  <c r="BX151" i="30" s="1"/>
  <c r="BU2" i="30"/>
  <c r="BV2" i="30" s="1"/>
  <c r="BV151" i="30" s="1"/>
  <c r="BS2" i="30"/>
  <c r="BT2" i="30" s="1"/>
  <c r="BT151" i="30" s="1"/>
  <c r="BQ2" i="30"/>
  <c r="BR2" i="30" s="1"/>
  <c r="BR151" i="30" s="1"/>
  <c r="BO2" i="30"/>
  <c r="BP2" i="30" s="1"/>
  <c r="BP151" i="30" s="1"/>
  <c r="BM2" i="30"/>
  <c r="BN2" i="30" s="1"/>
  <c r="BN151" i="30" s="1"/>
  <c r="BK2" i="30"/>
  <c r="BL2" i="30" s="1"/>
  <c r="BL151" i="30" s="1"/>
  <c r="BI2" i="30"/>
  <c r="BJ2" i="30" s="1"/>
  <c r="BJ151" i="30" s="1"/>
  <c r="BG2" i="30"/>
  <c r="BH2" i="30" s="1"/>
  <c r="BH151" i="30" s="1"/>
  <c r="BE2" i="30"/>
  <c r="BE151" i="30" s="1"/>
  <c r="AZ2" i="30"/>
  <c r="BA2" i="30" s="1"/>
  <c r="BA151" i="30" s="1"/>
  <c r="AX2" i="30"/>
  <c r="AX151" i="30" s="1"/>
  <c r="AV2" i="30"/>
  <c r="AW2" i="30" s="1"/>
  <c r="AW151" i="30" s="1"/>
  <c r="AT2" i="30"/>
  <c r="AU2" i="30" s="1"/>
  <c r="AU151" i="30" s="1"/>
  <c r="AR2" i="30"/>
  <c r="AS2" i="30" s="1"/>
  <c r="AS151" i="30" s="1"/>
  <c r="AP2" i="30"/>
  <c r="AQ2" i="30" s="1"/>
  <c r="AQ151" i="30" s="1"/>
  <c r="AN2" i="30"/>
  <c r="AO2" i="30" s="1"/>
  <c r="AO151" i="30" s="1"/>
  <c r="AL2" i="30"/>
  <c r="AM2" i="30" s="1"/>
  <c r="AM151" i="30" s="1"/>
  <c r="AJ2" i="30"/>
  <c r="AK2" i="30" s="1"/>
  <c r="AK151" i="30" s="1"/>
  <c r="AH2" i="30"/>
  <c r="AI2" i="30" s="1"/>
  <c r="AI151" i="30" s="1"/>
  <c r="AF2" i="30"/>
  <c r="AF151" i="30" s="1"/>
  <c r="AD2" i="30"/>
  <c r="AE2" i="30" s="1"/>
  <c r="AE151" i="30" s="1"/>
  <c r="Y2" i="30"/>
  <c r="Z2" i="30" s="1"/>
  <c r="Z151" i="30" s="1"/>
  <c r="W2" i="30"/>
  <c r="X2" i="30" s="1"/>
  <c r="X151" i="30" s="1"/>
  <c r="U2" i="30"/>
  <c r="V2" i="30" s="1"/>
  <c r="V151" i="30" s="1"/>
  <c r="S2" i="30"/>
  <c r="T2" i="30" s="1"/>
  <c r="T151" i="30" s="1"/>
  <c r="Q2" i="30"/>
  <c r="R2" i="30" s="1"/>
  <c r="R151" i="30" s="1"/>
  <c r="O2" i="30"/>
  <c r="P2" i="30" s="1"/>
  <c r="P151" i="30" s="1"/>
  <c r="M2" i="30"/>
  <c r="N2" i="30" s="1"/>
  <c r="N151" i="30" s="1"/>
  <c r="K2" i="30"/>
  <c r="L2" i="30" s="1"/>
  <c r="L151" i="30" s="1"/>
  <c r="I2" i="30"/>
  <c r="I151" i="30" s="1"/>
  <c r="G2" i="30"/>
  <c r="H2" i="30" s="1"/>
  <c r="H151" i="30" s="1"/>
  <c r="E2" i="30"/>
  <c r="F2" i="30" s="1"/>
  <c r="F151" i="30" s="1"/>
  <c r="C2" i="30"/>
  <c r="C151" i="30" s="1"/>
  <c r="AG2" i="30" l="1"/>
  <c r="AG151" i="30" s="1"/>
  <c r="CL151" i="30"/>
  <c r="AT151" i="30"/>
  <c r="AZ151" i="30"/>
  <c r="CA151" i="30"/>
  <c r="AD151" i="30"/>
  <c r="Y151" i="30"/>
  <c r="BY151" i="30"/>
  <c r="AL151" i="30"/>
  <c r="AN151" i="30"/>
  <c r="AV151" i="30"/>
  <c r="AH151" i="30"/>
  <c r="AP151" i="30"/>
  <c r="AJ151" i="30"/>
  <c r="AR151" i="30"/>
  <c r="E151" i="30"/>
  <c r="M151" i="30"/>
  <c r="U151" i="30"/>
  <c r="J2" i="30"/>
  <c r="J151" i="30" s="1"/>
  <c r="G151" i="30"/>
  <c r="O151" i="30"/>
  <c r="W151" i="30"/>
  <c r="Q151" i="30"/>
  <c r="K151" i="30"/>
  <c r="S151" i="30"/>
  <c r="CJ151" i="30"/>
  <c r="CF151" i="30"/>
  <c r="CH151" i="30"/>
  <c r="BU151" i="30"/>
  <c r="BW151" i="30"/>
  <c r="BK151" i="30"/>
  <c r="BS151" i="30"/>
  <c r="BM151" i="30"/>
  <c r="BG151" i="30"/>
  <c r="BO151" i="30"/>
  <c r="BI151" i="30"/>
  <c r="BQ151" i="30"/>
  <c r="CW154" i="30"/>
  <c r="CY154" i="30"/>
  <c r="DA154" i="30"/>
  <c r="DC154" i="30"/>
  <c r="CS154" i="30"/>
  <c r="CU154" i="30"/>
  <c r="DH151" i="30"/>
  <c r="AY2" i="30"/>
  <c r="AY151" i="30" s="1"/>
  <c r="CZ154" i="30"/>
  <c r="DH152" i="30"/>
  <c r="CX154" i="30"/>
  <c r="CV154" i="30"/>
  <c r="BF2" i="30"/>
  <c r="BF151" i="30" s="1"/>
  <c r="DB154" i="30"/>
  <c r="CT154" i="30"/>
  <c r="DG151" i="30" l="1"/>
  <c r="CR154" i="30"/>
  <c r="Q1107" i="31" l="1"/>
  <c r="I1107" i="31"/>
  <c r="P1107" i="31"/>
  <c r="H1107" i="31"/>
  <c r="O1107" i="31"/>
  <c r="G1107" i="31"/>
  <c r="N1107" i="31"/>
  <c r="F1107" i="31"/>
  <c r="M1107" i="31"/>
  <c r="J1107" i="31"/>
  <c r="L1107" i="31"/>
  <c r="K1107" i="31"/>
  <c r="Q1095" i="31"/>
  <c r="I1095" i="31"/>
  <c r="P1095" i="31"/>
  <c r="H1095" i="31"/>
  <c r="O1095" i="31"/>
  <c r="G1095" i="31"/>
  <c r="N1095" i="31"/>
  <c r="F1095" i="31"/>
  <c r="J1095" i="31"/>
  <c r="M1095" i="31"/>
  <c r="K1095" i="31"/>
  <c r="L1095" i="31"/>
  <c r="Q1097" i="31"/>
  <c r="I1097" i="31"/>
  <c r="P1097" i="31"/>
  <c r="H1097" i="31"/>
  <c r="O1097" i="31"/>
  <c r="G1097" i="31"/>
  <c r="J1097" i="31"/>
  <c r="N1097" i="31"/>
  <c r="F1097" i="31"/>
  <c r="K1097" i="31"/>
  <c r="M1097" i="31"/>
  <c r="L1097" i="31"/>
  <c r="Q1101" i="31"/>
  <c r="I1101" i="31"/>
  <c r="P1101" i="31"/>
  <c r="H1101" i="31"/>
  <c r="O1101" i="31"/>
  <c r="G1101" i="31"/>
  <c r="K1101" i="31"/>
  <c r="N1101" i="31"/>
  <c r="F1101" i="31"/>
  <c r="J1101" i="31"/>
  <c r="M1101" i="31"/>
  <c r="L1101" i="31"/>
  <c r="Q1106" i="31"/>
  <c r="I1106" i="31"/>
  <c r="P1106" i="31"/>
  <c r="H1106" i="31"/>
  <c r="O1106" i="31"/>
  <c r="G1106" i="31"/>
  <c r="N1106" i="31"/>
  <c r="F1106" i="31"/>
  <c r="M1106" i="31"/>
  <c r="L1106" i="31"/>
  <c r="K1106" i="31"/>
  <c r="J1106" i="31"/>
  <c r="Q1094" i="31"/>
  <c r="I1094" i="31"/>
  <c r="P1094" i="31"/>
  <c r="H1094" i="31"/>
  <c r="O1094" i="31"/>
  <c r="G1094" i="31"/>
  <c r="N1094" i="31"/>
  <c r="F1094" i="31"/>
  <c r="M1094" i="31"/>
  <c r="L1094" i="31"/>
  <c r="K1094" i="31"/>
  <c r="J1094" i="31"/>
  <c r="Q1096" i="31"/>
  <c r="I1096" i="31"/>
  <c r="P1096" i="31"/>
  <c r="H1096" i="31"/>
  <c r="O1096" i="31"/>
  <c r="G1096" i="31"/>
  <c r="N1096" i="31"/>
  <c r="F1096" i="31"/>
  <c r="M1096" i="31"/>
  <c r="L1096" i="31"/>
  <c r="K1096" i="31"/>
  <c r="J1096" i="31"/>
  <c r="Q1100" i="31"/>
  <c r="I1100" i="31"/>
  <c r="P1100" i="31"/>
  <c r="H1100" i="31"/>
  <c r="O1100" i="31"/>
  <c r="G1100" i="31"/>
  <c r="N1100" i="31"/>
  <c r="F1100" i="31"/>
  <c r="M1100" i="31"/>
  <c r="L1100" i="31"/>
  <c r="K1100" i="31"/>
  <c r="J1100" i="31"/>
  <c r="Q1149" i="31"/>
  <c r="I1149" i="31"/>
  <c r="M1148" i="31"/>
  <c r="Q807" i="31"/>
  <c r="I807" i="31"/>
  <c r="M806" i="31"/>
  <c r="Q131" i="31"/>
  <c r="I131" i="31"/>
  <c r="M130" i="31"/>
  <c r="Q129" i="31"/>
  <c r="I129" i="31"/>
  <c r="M128" i="31"/>
  <c r="Q127" i="31"/>
  <c r="I127" i="31"/>
  <c r="M126" i="31"/>
  <c r="Q13" i="31"/>
  <c r="I13" i="31"/>
  <c r="M12" i="31"/>
  <c r="Q1083" i="31"/>
  <c r="I1083" i="31"/>
  <c r="M1082" i="31"/>
  <c r="Q1081" i="31"/>
  <c r="I1081" i="31"/>
  <c r="M1080" i="31"/>
  <c r="Q1079" i="31"/>
  <c r="I1079" i="31"/>
  <c r="M1078" i="31"/>
  <c r="Q11" i="31"/>
  <c r="I11" i="31"/>
  <c r="M10" i="31"/>
  <c r="Q45" i="31"/>
  <c r="I45" i="31"/>
  <c r="M44" i="31"/>
  <c r="Q43" i="31"/>
  <c r="I43" i="31"/>
  <c r="M42" i="31"/>
  <c r="Q1077" i="31"/>
  <c r="I1077" i="31"/>
  <c r="M1076" i="31"/>
  <c r="Q1075" i="31"/>
  <c r="I1075" i="31"/>
  <c r="M1074" i="31"/>
  <c r="Q1073" i="31"/>
  <c r="I1073" i="31"/>
  <c r="M1072" i="31"/>
  <c r="Q1071" i="31"/>
  <c r="I1071" i="31"/>
  <c r="M1070" i="31"/>
  <c r="Q1069" i="31"/>
  <c r="I1069" i="31"/>
  <c r="M1068" i="31"/>
  <c r="Q41" i="31"/>
  <c r="I41" i="31"/>
  <c r="M40" i="31"/>
  <c r="Q9" i="31"/>
  <c r="I9" i="31"/>
  <c r="M8" i="31"/>
  <c r="Q1067" i="31"/>
  <c r="I1067" i="31"/>
  <c r="M1066" i="31"/>
  <c r="Q39" i="31"/>
  <c r="P1149" i="31"/>
  <c r="H1149" i="31"/>
  <c r="L1148" i="31"/>
  <c r="P807" i="31"/>
  <c r="H807" i="31"/>
  <c r="L806" i="31"/>
  <c r="P131" i="31"/>
  <c r="H131" i="31"/>
  <c r="L130" i="31"/>
  <c r="P129" i="31"/>
  <c r="H129" i="31"/>
  <c r="L128" i="31"/>
  <c r="P127" i="31"/>
  <c r="H127" i="31"/>
  <c r="L126" i="31"/>
  <c r="P13" i="31"/>
  <c r="O1149" i="31"/>
  <c r="G1149" i="31"/>
  <c r="K1148" i="31"/>
  <c r="O807" i="31"/>
  <c r="G807" i="31"/>
  <c r="K806" i="31"/>
  <c r="O131" i="31"/>
  <c r="G131" i="31"/>
  <c r="K130" i="31"/>
  <c r="O129" i="31"/>
  <c r="G129" i="31"/>
  <c r="K128" i="31"/>
  <c r="O127" i="31"/>
  <c r="G127" i="31"/>
  <c r="K126" i="31"/>
  <c r="O13" i="31"/>
  <c r="N1149" i="31"/>
  <c r="F1149" i="31"/>
  <c r="J1148" i="31"/>
  <c r="N807" i="31"/>
  <c r="F807" i="31"/>
  <c r="J806" i="31"/>
  <c r="N131" i="31"/>
  <c r="F131" i="31"/>
  <c r="J130" i="31"/>
  <c r="N129" i="31"/>
  <c r="F129" i="31"/>
  <c r="J128" i="31"/>
  <c r="N127" i="31"/>
  <c r="F127" i="31"/>
  <c r="J126" i="31"/>
  <c r="N13" i="31"/>
  <c r="M1149" i="31"/>
  <c r="Q1148" i="31"/>
  <c r="I1148" i="31"/>
  <c r="M807" i="31"/>
  <c r="Q806" i="31"/>
  <c r="I806" i="31"/>
  <c r="M131" i="31"/>
  <c r="Q130" i="31"/>
  <c r="I130" i="31"/>
  <c r="M129" i="31"/>
  <c r="Q128" i="31"/>
  <c r="I128" i="31"/>
  <c r="M127" i="31"/>
  <c r="Q126" i="31"/>
  <c r="I126" i="31"/>
  <c r="M13" i="31"/>
  <c r="L1149" i="31"/>
  <c r="P1148" i="31"/>
  <c r="H1148" i="31"/>
  <c r="L807" i="31"/>
  <c r="P806" i="31"/>
  <c r="H806" i="31"/>
  <c r="L131" i="31"/>
  <c r="P130" i="31"/>
  <c r="H130" i="31"/>
  <c r="L129" i="31"/>
  <c r="P128" i="31"/>
  <c r="H128" i="31"/>
  <c r="L127" i="31"/>
  <c r="P126" i="31"/>
  <c r="H126" i="31"/>
  <c r="L13" i="31"/>
  <c r="K1149" i="31"/>
  <c r="O1148" i="31"/>
  <c r="G1148" i="31"/>
  <c r="K807" i="31"/>
  <c r="O806" i="31"/>
  <c r="G806" i="31"/>
  <c r="K131" i="31"/>
  <c r="O130" i="31"/>
  <c r="G130" i="31"/>
  <c r="K129" i="31"/>
  <c r="O128" i="31"/>
  <c r="G128" i="31"/>
  <c r="K127" i="31"/>
  <c r="O126" i="31"/>
  <c r="G126" i="31"/>
  <c r="K13" i="31"/>
  <c r="O12" i="31"/>
  <c r="G12" i="31"/>
  <c r="K1083" i="31"/>
  <c r="O1082" i="31"/>
  <c r="G1082" i="31"/>
  <c r="K1081" i="31"/>
  <c r="O1080" i="31"/>
  <c r="G1080" i="31"/>
  <c r="K1079" i="31"/>
  <c r="O1078" i="31"/>
  <c r="G1078" i="31"/>
  <c r="K11" i="31"/>
  <c r="O10" i="31"/>
  <c r="G10" i="31"/>
  <c r="K45" i="31"/>
  <c r="O44" i="31"/>
  <c r="G44" i="31"/>
  <c r="K43" i="31"/>
  <c r="O42" i="31"/>
  <c r="G42" i="31"/>
  <c r="K1077" i="31"/>
  <c r="O1076" i="31"/>
  <c r="G1076" i="31"/>
  <c r="K1075" i="31"/>
  <c r="O1074" i="31"/>
  <c r="G1074" i="31"/>
  <c r="K1073" i="31"/>
  <c r="O1072" i="31"/>
  <c r="G1072" i="31"/>
  <c r="K1071" i="31"/>
  <c r="O1070" i="31"/>
  <c r="G1070" i="31"/>
  <c r="K1069" i="31"/>
  <c r="O1068" i="31"/>
  <c r="G1068" i="31"/>
  <c r="K41" i="31"/>
  <c r="O40" i="31"/>
  <c r="G40" i="31"/>
  <c r="K9" i="31"/>
  <c r="O8" i="31"/>
  <c r="G8" i="31"/>
  <c r="K1067" i="31"/>
  <c r="O1066" i="31"/>
  <c r="G1066" i="31"/>
  <c r="K39" i="31"/>
  <c r="O38" i="31"/>
  <c r="G38" i="31"/>
  <c r="K37" i="31"/>
  <c r="O36" i="31"/>
  <c r="G36" i="31"/>
  <c r="K35" i="31"/>
  <c r="O34" i="31"/>
  <c r="G34" i="31"/>
  <c r="K33" i="31"/>
  <c r="O32" i="31"/>
  <c r="G32" i="31"/>
  <c r="K1065" i="31"/>
  <c r="O1064" i="31"/>
  <c r="G1064" i="31"/>
  <c r="K31" i="31"/>
  <c r="O30" i="31"/>
  <c r="G30" i="31"/>
  <c r="K1063" i="31"/>
  <c r="O1062" i="31"/>
  <c r="G1062" i="31"/>
  <c r="K29" i="31"/>
  <c r="O28" i="31"/>
  <c r="G28" i="31"/>
  <c r="K27" i="31"/>
  <c r="J1149" i="31"/>
  <c r="N1148" i="31"/>
  <c r="F1148" i="31"/>
  <c r="J807" i="31"/>
  <c r="N806" i="31"/>
  <c r="F806" i="31"/>
  <c r="J131" i="31"/>
  <c r="N130" i="31"/>
  <c r="F130" i="31"/>
  <c r="J129" i="31"/>
  <c r="N128" i="31"/>
  <c r="F128" i="31"/>
  <c r="J127" i="31"/>
  <c r="N126" i="31"/>
  <c r="F126" i="31"/>
  <c r="J13" i="31"/>
  <c r="H13" i="31"/>
  <c r="J12" i="31"/>
  <c r="L1083" i="31"/>
  <c r="L1082" i="31"/>
  <c r="N1081" i="31"/>
  <c r="P1080" i="31"/>
  <c r="P1079" i="31"/>
  <c r="F1079" i="31"/>
  <c r="H1078" i="31"/>
  <c r="H11" i="31"/>
  <c r="J10" i="31"/>
  <c r="L45" i="31"/>
  <c r="L44" i="31"/>
  <c r="N43" i="31"/>
  <c r="P42" i="31"/>
  <c r="P1077" i="31"/>
  <c r="F1077" i="31"/>
  <c r="H1076" i="31"/>
  <c r="H1075" i="31"/>
  <c r="J1074" i="31"/>
  <c r="L1073" i="31"/>
  <c r="L1072" i="31"/>
  <c r="N1071" i="31"/>
  <c r="P1070" i="31"/>
  <c r="P1069" i="31"/>
  <c r="F1069" i="31"/>
  <c r="H1068" i="31"/>
  <c r="H41" i="31"/>
  <c r="J40" i="31"/>
  <c r="L9" i="31"/>
  <c r="L8" i="31"/>
  <c r="N1067" i="31"/>
  <c r="P1066" i="31"/>
  <c r="P39" i="31"/>
  <c r="G39" i="31"/>
  <c r="J38" i="31"/>
  <c r="M37" i="31"/>
  <c r="P36" i="31"/>
  <c r="F36" i="31"/>
  <c r="I35" i="31"/>
  <c r="L34" i="31"/>
  <c r="O33" i="31"/>
  <c r="F33" i="31"/>
  <c r="I32" i="31"/>
  <c r="L1065" i="31"/>
  <c r="N1064" i="31"/>
  <c r="Q31" i="31"/>
  <c r="H31" i="31"/>
  <c r="K30" i="31"/>
  <c r="N1063" i="31"/>
  <c r="Q1062" i="31"/>
  <c r="H1062" i="31"/>
  <c r="J29" i="31"/>
  <c r="M28" i="31"/>
  <c r="P27" i="31"/>
  <c r="G27" i="31"/>
  <c r="K26" i="31"/>
  <c r="O25" i="31"/>
  <c r="G25" i="31"/>
  <c r="K24" i="31"/>
  <c r="O805" i="31"/>
  <c r="G805" i="31"/>
  <c r="K804" i="31"/>
  <c r="O803" i="31"/>
  <c r="G803" i="31"/>
  <c r="K802" i="31"/>
  <c r="O801" i="31"/>
  <c r="G801" i="31"/>
  <c r="K800" i="31"/>
  <c r="O799" i="31"/>
  <c r="G799" i="31"/>
  <c r="K798" i="31"/>
  <c r="O797" i="31"/>
  <c r="G797" i="31"/>
  <c r="K796" i="31"/>
  <c r="O795" i="31"/>
  <c r="G795" i="31"/>
  <c r="K794" i="31"/>
  <c r="O793" i="31"/>
  <c r="G793" i="31"/>
  <c r="K792" i="31"/>
  <c r="O791" i="31"/>
  <c r="G791" i="31"/>
  <c r="G13" i="31"/>
  <c r="I12" i="31"/>
  <c r="J1083" i="31"/>
  <c r="K1082" i="31"/>
  <c r="M1081" i="31"/>
  <c r="N1080" i="31"/>
  <c r="O1079" i="31"/>
  <c r="Q1078" i="31"/>
  <c r="F1078" i="31"/>
  <c r="G11" i="31"/>
  <c r="I10" i="31"/>
  <c r="J45" i="31"/>
  <c r="K44" i="31"/>
  <c r="M43" i="31"/>
  <c r="N42" i="31"/>
  <c r="O1077" i="31"/>
  <c r="Q1076" i="31"/>
  <c r="F1076" i="31"/>
  <c r="G1075" i="31"/>
  <c r="I1074" i="31"/>
  <c r="J1073" i="31"/>
  <c r="K1072" i="31"/>
  <c r="M1071" i="31"/>
  <c r="N1070" i="31"/>
  <c r="O1069" i="31"/>
  <c r="Q1068" i="31"/>
  <c r="F1068" i="31"/>
  <c r="G41" i="31"/>
  <c r="I40" i="31"/>
  <c r="J9" i="31"/>
  <c r="K8" i="31"/>
  <c r="M1067" i="31"/>
  <c r="N1066" i="31"/>
  <c r="O39" i="31"/>
  <c r="F39" i="31"/>
  <c r="I38" i="31"/>
  <c r="L37" i="31"/>
  <c r="N36" i="31"/>
  <c r="Q35" i="31"/>
  <c r="H35" i="31"/>
  <c r="K34" i="31"/>
  <c r="N33" i="31"/>
  <c r="Q32" i="31"/>
  <c r="H32" i="31"/>
  <c r="J1065" i="31"/>
  <c r="M1064" i="31"/>
  <c r="P31" i="31"/>
  <c r="G31" i="31"/>
  <c r="J30" i="31"/>
  <c r="M1063" i="31"/>
  <c r="P1062" i="31"/>
  <c r="F1062" i="31"/>
  <c r="I29" i="31"/>
  <c r="L28" i="31"/>
  <c r="O27" i="31"/>
  <c r="F27" i="31"/>
  <c r="J26" i="31"/>
  <c r="N25" i="31"/>
  <c r="F25" i="31"/>
  <c r="J24" i="31"/>
  <c r="N805" i="31"/>
  <c r="F805" i="31"/>
  <c r="J804" i="31"/>
  <c r="N803" i="31"/>
  <c r="F803" i="31"/>
  <c r="J802" i="31"/>
  <c r="N801" i="31"/>
  <c r="F801" i="31"/>
  <c r="J800" i="31"/>
  <c r="N799" i="31"/>
  <c r="F799" i="31"/>
  <c r="J798" i="31"/>
  <c r="N797" i="31"/>
  <c r="F797" i="31"/>
  <c r="J796" i="31"/>
  <c r="N795" i="31"/>
  <c r="F795" i="31"/>
  <c r="J794" i="31"/>
  <c r="N793" i="31"/>
  <c r="F793" i="31"/>
  <c r="J792" i="31"/>
  <c r="N791" i="31"/>
  <c r="F791" i="31"/>
  <c r="J790" i="31"/>
  <c r="N789" i="31"/>
  <c r="F13" i="31"/>
  <c r="H12" i="31"/>
  <c r="H1083" i="31"/>
  <c r="J1082" i="31"/>
  <c r="L1081" i="31"/>
  <c r="L1080" i="31"/>
  <c r="N1079" i="31"/>
  <c r="P1078" i="31"/>
  <c r="P11" i="31"/>
  <c r="F11" i="31"/>
  <c r="H10" i="31"/>
  <c r="H45" i="31"/>
  <c r="J44" i="31"/>
  <c r="L43" i="31"/>
  <c r="L42" i="31"/>
  <c r="N1077" i="31"/>
  <c r="P1076" i="31"/>
  <c r="P1075" i="31"/>
  <c r="F1075" i="31"/>
  <c r="H1074" i="31"/>
  <c r="H1073" i="31"/>
  <c r="J1072" i="31"/>
  <c r="L1071" i="31"/>
  <c r="L1070" i="31"/>
  <c r="N1069" i="31"/>
  <c r="P1068" i="31"/>
  <c r="P41" i="31"/>
  <c r="F41" i="31"/>
  <c r="H40" i="31"/>
  <c r="H9" i="31"/>
  <c r="J8" i="31"/>
  <c r="L1067" i="31"/>
  <c r="L1066" i="31"/>
  <c r="N39" i="31"/>
  <c r="Q38" i="31"/>
  <c r="H38" i="31"/>
  <c r="J37" i="31"/>
  <c r="M36" i="31"/>
  <c r="P35" i="31"/>
  <c r="G35" i="31"/>
  <c r="J34" i="31"/>
  <c r="M33" i="31"/>
  <c r="P32" i="31"/>
  <c r="F32" i="31"/>
  <c r="I1065" i="31"/>
  <c r="L1064" i="31"/>
  <c r="O31" i="31"/>
  <c r="F31" i="31"/>
  <c r="I30" i="31"/>
  <c r="L1063" i="31"/>
  <c r="N1062" i="31"/>
  <c r="Q29" i="31"/>
  <c r="H29" i="31"/>
  <c r="K28" i="31"/>
  <c r="N27" i="31"/>
  <c r="Q26" i="31"/>
  <c r="I26" i="31"/>
  <c r="M25" i="31"/>
  <c r="Q24" i="31"/>
  <c r="I24" i="31"/>
  <c r="M805" i="31"/>
  <c r="Q804" i="31"/>
  <c r="I804" i="31"/>
  <c r="M803" i="31"/>
  <c r="Q802" i="31"/>
  <c r="I802" i="31"/>
  <c r="M801" i="31"/>
  <c r="Q800" i="31"/>
  <c r="I800" i="31"/>
  <c r="M799" i="31"/>
  <c r="Q798" i="31"/>
  <c r="I798" i="31"/>
  <c r="M797" i="31"/>
  <c r="Q796" i="31"/>
  <c r="I796" i="31"/>
  <c r="M795" i="31"/>
  <c r="Q794" i="31"/>
  <c r="I794" i="31"/>
  <c r="M793" i="31"/>
  <c r="Q792" i="31"/>
  <c r="I792" i="31"/>
  <c r="M791" i="31"/>
  <c r="Q790" i="31"/>
  <c r="Q12" i="31"/>
  <c r="F12" i="31"/>
  <c r="G1083" i="31"/>
  <c r="I1082" i="31"/>
  <c r="J1081" i="31"/>
  <c r="K1080" i="31"/>
  <c r="M1079" i="31"/>
  <c r="N1078" i="31"/>
  <c r="O11" i="31"/>
  <c r="Q10" i="31"/>
  <c r="F10" i="31"/>
  <c r="G45" i="31"/>
  <c r="I44" i="31"/>
  <c r="J43" i="31"/>
  <c r="K42" i="31"/>
  <c r="M1077" i="31"/>
  <c r="N1076" i="31"/>
  <c r="O1075" i="31"/>
  <c r="Q1074" i="31"/>
  <c r="F1074" i="31"/>
  <c r="G1073" i="31"/>
  <c r="I1072" i="31"/>
  <c r="J1071" i="31"/>
  <c r="K1070" i="31"/>
  <c r="M1069" i="31"/>
  <c r="N1068" i="31"/>
  <c r="O41" i="31"/>
  <c r="Q40" i="31"/>
  <c r="F40" i="31"/>
  <c r="G9" i="31"/>
  <c r="I8" i="31"/>
  <c r="J1067" i="31"/>
  <c r="K1066" i="31"/>
  <c r="M39" i="31"/>
  <c r="P38" i="31"/>
  <c r="F38" i="31"/>
  <c r="I37" i="31"/>
  <c r="L36" i="31"/>
  <c r="O35" i="31"/>
  <c r="F35" i="31"/>
  <c r="I34" i="31"/>
  <c r="L33" i="31"/>
  <c r="N32" i="31"/>
  <c r="Q1065" i="31"/>
  <c r="H1065" i="31"/>
  <c r="K1064" i="31"/>
  <c r="N31" i="31"/>
  <c r="Q30" i="31"/>
  <c r="H30" i="31"/>
  <c r="J1063" i="31"/>
  <c r="M1062" i="31"/>
  <c r="P29" i="31"/>
  <c r="G29" i="31"/>
  <c r="J28" i="31"/>
  <c r="M27" i="31"/>
  <c r="P26" i="31"/>
  <c r="H26" i="31"/>
  <c r="L25" i="31"/>
  <c r="P24" i="31"/>
  <c r="H24" i="31"/>
  <c r="L805" i="31"/>
  <c r="P804" i="31"/>
  <c r="H804" i="31"/>
  <c r="L803" i="31"/>
  <c r="P802" i="31"/>
  <c r="H802" i="31"/>
  <c r="L801" i="31"/>
  <c r="P800" i="31"/>
  <c r="H800" i="31"/>
  <c r="L799" i="31"/>
  <c r="P798" i="31"/>
  <c r="H798" i="31"/>
  <c r="L797" i="31"/>
  <c r="P796" i="31"/>
  <c r="H796" i="31"/>
  <c r="L795" i="31"/>
  <c r="P794" i="31"/>
  <c r="H794" i="31"/>
  <c r="L793" i="31"/>
  <c r="P792" i="31"/>
  <c r="H792" i="31"/>
  <c r="L791" i="31"/>
  <c r="P790" i="31"/>
  <c r="H790" i="31"/>
  <c r="L789" i="31"/>
  <c r="P12" i="31"/>
  <c r="P1083" i="31"/>
  <c r="F1083" i="31"/>
  <c r="H1082" i="31"/>
  <c r="H1081" i="31"/>
  <c r="J1080" i="31"/>
  <c r="L1079" i="31"/>
  <c r="L1078" i="31"/>
  <c r="N11" i="31"/>
  <c r="P10" i="31"/>
  <c r="P45" i="31"/>
  <c r="F45" i="31"/>
  <c r="H44" i="31"/>
  <c r="H43" i="31"/>
  <c r="J42" i="31"/>
  <c r="L1077" i="31"/>
  <c r="L1076" i="31"/>
  <c r="N1075" i="31"/>
  <c r="P1074" i="31"/>
  <c r="P1073" i="31"/>
  <c r="F1073" i="31"/>
  <c r="H1072" i="31"/>
  <c r="H1071" i="31"/>
  <c r="J1070" i="31"/>
  <c r="L1069" i="31"/>
  <c r="L1068" i="31"/>
  <c r="N41" i="31"/>
  <c r="P40" i="31"/>
  <c r="P9" i="31"/>
  <c r="F9" i="31"/>
  <c r="H8" i="31"/>
  <c r="H1067" i="31"/>
  <c r="J1066" i="31"/>
  <c r="L39" i="31"/>
  <c r="N38" i="31"/>
  <c r="Q37" i="31"/>
  <c r="H37" i="31"/>
  <c r="K36" i="31"/>
  <c r="N35" i="31"/>
  <c r="Q34" i="31"/>
  <c r="H34" i="31"/>
  <c r="J33" i="31"/>
  <c r="M32" i="31"/>
  <c r="P1065" i="31"/>
  <c r="G1065" i="31"/>
  <c r="J1064" i="31"/>
  <c r="M31" i="31"/>
  <c r="P30" i="31"/>
  <c r="F30" i="31"/>
  <c r="I1063" i="31"/>
  <c r="L1062" i="31"/>
  <c r="O29" i="31"/>
  <c r="F29" i="31"/>
  <c r="I28" i="31"/>
  <c r="L27" i="31"/>
  <c r="O26" i="31"/>
  <c r="G26" i="31"/>
  <c r="K25" i="31"/>
  <c r="O24" i="31"/>
  <c r="G24" i="31"/>
  <c r="K805" i="31"/>
  <c r="O804" i="31"/>
  <c r="G804" i="31"/>
  <c r="K803" i="31"/>
  <c r="O802" i="31"/>
  <c r="G802" i="31"/>
  <c r="K801" i="31"/>
  <c r="O800" i="31"/>
  <c r="G800" i="31"/>
  <c r="K799" i="31"/>
  <c r="O798" i="31"/>
  <c r="G798" i="31"/>
  <c r="K797" i="31"/>
  <c r="O796" i="31"/>
  <c r="G796" i="31"/>
  <c r="K795" i="31"/>
  <c r="O794" i="31"/>
  <c r="G794" i="31"/>
  <c r="K793" i="31"/>
  <c r="O792" i="31"/>
  <c r="G792" i="31"/>
  <c r="K791" i="31"/>
  <c r="O790" i="31"/>
  <c r="N12" i="31"/>
  <c r="O1083" i="31"/>
  <c r="Q1082" i="31"/>
  <c r="F1082" i="31"/>
  <c r="G1081" i="31"/>
  <c r="I1080" i="31"/>
  <c r="J1079" i="31"/>
  <c r="K1078" i="31"/>
  <c r="M11" i="31"/>
  <c r="N10" i="31"/>
  <c r="O45" i="31"/>
  <c r="Q44" i="31"/>
  <c r="F44" i="31"/>
  <c r="G43" i="31"/>
  <c r="I42" i="31"/>
  <c r="J1077" i="31"/>
  <c r="K1076" i="31"/>
  <c r="M1075" i="31"/>
  <c r="N1074" i="31"/>
  <c r="O1073" i="31"/>
  <c r="Q1072" i="31"/>
  <c r="F1072" i="31"/>
  <c r="G1071" i="31"/>
  <c r="I1070" i="31"/>
  <c r="J1069" i="31"/>
  <c r="K1068" i="31"/>
  <c r="M41" i="31"/>
  <c r="N40" i="31"/>
  <c r="O9" i="31"/>
  <c r="Q8" i="31"/>
  <c r="F8" i="31"/>
  <c r="G1067" i="31"/>
  <c r="I1066" i="31"/>
  <c r="J39" i="31"/>
  <c r="M38" i="31"/>
  <c r="P37" i="31"/>
  <c r="G37" i="31"/>
  <c r="J36" i="31"/>
  <c r="M35" i="31"/>
  <c r="P34" i="31"/>
  <c r="F34" i="31"/>
  <c r="I33" i="31"/>
  <c r="L32" i="31"/>
  <c r="O1065" i="31"/>
  <c r="F1065" i="31"/>
  <c r="I1064" i="31"/>
  <c r="L31" i="31"/>
  <c r="N30" i="31"/>
  <c r="Q1063" i="31"/>
  <c r="H1063" i="31"/>
  <c r="K1062" i="31"/>
  <c r="N29" i="31"/>
  <c r="Q28" i="31"/>
  <c r="H28" i="31"/>
  <c r="J27" i="31"/>
  <c r="N26" i="31"/>
  <c r="F26" i="31"/>
  <c r="J25" i="31"/>
  <c r="N24" i="31"/>
  <c r="F24" i="31"/>
  <c r="J805" i="31"/>
  <c r="N804" i="31"/>
  <c r="F804" i="31"/>
  <c r="J803" i="31"/>
  <c r="N802" i="31"/>
  <c r="F802" i="31"/>
  <c r="J801" i="31"/>
  <c r="N800" i="31"/>
  <c r="F800" i="31"/>
  <c r="J799" i="31"/>
  <c r="N798" i="31"/>
  <c r="F798" i="31"/>
  <c r="J797" i="31"/>
  <c r="N796" i="31"/>
  <c r="F796" i="31"/>
  <c r="J795" i="31"/>
  <c r="N794" i="31"/>
  <c r="F794" i="31"/>
  <c r="J793" i="31"/>
  <c r="N792" i="31"/>
  <c r="F792" i="31"/>
  <c r="J791" i="31"/>
  <c r="N790" i="31"/>
  <c r="F790" i="31"/>
  <c r="J789" i="31"/>
  <c r="L12" i="31"/>
  <c r="N1083" i="31"/>
  <c r="P1082" i="31"/>
  <c r="P1081" i="31"/>
  <c r="F1081" i="31"/>
  <c r="H1080" i="31"/>
  <c r="H1079" i="31"/>
  <c r="J1078" i="31"/>
  <c r="L11" i="31"/>
  <c r="L10" i="31"/>
  <c r="N45" i="31"/>
  <c r="P44" i="31"/>
  <c r="P43" i="31"/>
  <c r="F43" i="31"/>
  <c r="H42" i="31"/>
  <c r="H1077" i="31"/>
  <c r="J1076" i="31"/>
  <c r="L1075" i="31"/>
  <c r="L1074" i="31"/>
  <c r="N1073" i="31"/>
  <c r="P1072" i="31"/>
  <c r="P1071" i="31"/>
  <c r="F1071" i="31"/>
  <c r="H1070" i="31"/>
  <c r="H1069" i="31"/>
  <c r="J1068" i="31"/>
  <c r="L41" i="31"/>
  <c r="L40" i="31"/>
  <c r="N9" i="31"/>
  <c r="P8" i="31"/>
  <c r="P1067" i="31"/>
  <c r="F1067" i="31"/>
  <c r="H1066" i="31"/>
  <c r="I39" i="31"/>
  <c r="L38" i="31"/>
  <c r="O37" i="31"/>
  <c r="F37" i="31"/>
  <c r="I36" i="31"/>
  <c r="L35" i="31"/>
  <c r="N34" i="31"/>
  <c r="Q33" i="31"/>
  <c r="H33" i="31"/>
  <c r="K32" i="31"/>
  <c r="N1065" i="31"/>
  <c r="Q1064" i="31"/>
  <c r="H1064" i="31"/>
  <c r="J31" i="31"/>
  <c r="M30" i="31"/>
  <c r="P1063" i="31"/>
  <c r="G1063" i="31"/>
  <c r="J1062" i="31"/>
  <c r="M29" i="31"/>
  <c r="P28" i="31"/>
  <c r="F28" i="31"/>
  <c r="I27" i="31"/>
  <c r="M26" i="31"/>
  <c r="Q25" i="31"/>
  <c r="I25" i="31"/>
  <c r="M24" i="31"/>
  <c r="Q805" i="31"/>
  <c r="I805" i="31"/>
  <c r="M804" i="31"/>
  <c r="Q803" i="31"/>
  <c r="I803" i="31"/>
  <c r="M802" i="31"/>
  <c r="Q801" i="31"/>
  <c r="I801" i="31"/>
  <c r="M800" i="31"/>
  <c r="Q799" i="31"/>
  <c r="I799" i="31"/>
  <c r="M798" i="31"/>
  <c r="Q797" i="31"/>
  <c r="I797" i="31"/>
  <c r="M796" i="31"/>
  <c r="Q795" i="31"/>
  <c r="I795" i="31"/>
  <c r="M794" i="31"/>
  <c r="Q793" i="31"/>
  <c r="I793" i="31"/>
  <c r="M792" i="31"/>
  <c r="Q791" i="31"/>
  <c r="I791" i="31"/>
  <c r="M790" i="31"/>
  <c r="Q789" i="31"/>
  <c r="K12" i="31"/>
  <c r="J11" i="31"/>
  <c r="I1076" i="31"/>
  <c r="G1069" i="31"/>
  <c r="F1066" i="31"/>
  <c r="P33" i="31"/>
  <c r="O1063" i="31"/>
  <c r="P25" i="31"/>
  <c r="L802" i="31"/>
  <c r="H797" i="31"/>
  <c r="P791" i="31"/>
  <c r="M789" i="31"/>
  <c r="O788" i="31"/>
  <c r="G788" i="31"/>
  <c r="K787" i="31"/>
  <c r="O786" i="31"/>
  <c r="G786" i="31"/>
  <c r="K785" i="31"/>
  <c r="O784" i="31"/>
  <c r="G784" i="31"/>
  <c r="K783" i="31"/>
  <c r="O782" i="31"/>
  <c r="G782" i="31"/>
  <c r="K781" i="31"/>
  <c r="O780" i="31"/>
  <c r="G780" i="31"/>
  <c r="K779" i="31"/>
  <c r="O778" i="31"/>
  <c r="G778" i="31"/>
  <c r="K777" i="31"/>
  <c r="O776" i="31"/>
  <c r="G776" i="31"/>
  <c r="K775" i="31"/>
  <c r="O774" i="31"/>
  <c r="G774" i="31"/>
  <c r="K773" i="31"/>
  <c r="O772" i="31"/>
  <c r="G772" i="31"/>
  <c r="K771" i="31"/>
  <c r="O770" i="31"/>
  <c r="G770" i="31"/>
  <c r="K769" i="31"/>
  <c r="O768" i="31"/>
  <c r="G768" i="31"/>
  <c r="K767" i="31"/>
  <c r="O766" i="31"/>
  <c r="G766" i="31"/>
  <c r="K765" i="31"/>
  <c r="O764" i="31"/>
  <c r="G764" i="31"/>
  <c r="K763" i="31"/>
  <c r="O762" i="31"/>
  <c r="G762" i="31"/>
  <c r="K761" i="31"/>
  <c r="O760" i="31"/>
  <c r="G760" i="31"/>
  <c r="K759" i="31"/>
  <c r="O758" i="31"/>
  <c r="G758" i="31"/>
  <c r="K757" i="31"/>
  <c r="O756" i="31"/>
  <c r="G756" i="31"/>
  <c r="K755" i="31"/>
  <c r="O754" i="31"/>
  <c r="G754" i="31"/>
  <c r="K753" i="31"/>
  <c r="O752" i="31"/>
  <c r="G752" i="31"/>
  <c r="K751" i="31"/>
  <c r="O750" i="31"/>
  <c r="G750" i="31"/>
  <c r="K749" i="31"/>
  <c r="O748" i="31"/>
  <c r="G748" i="31"/>
  <c r="K747" i="31"/>
  <c r="O746" i="31"/>
  <c r="G746" i="31"/>
  <c r="K745" i="31"/>
  <c r="O744" i="31"/>
  <c r="G744" i="31"/>
  <c r="K743" i="31"/>
  <c r="M1083" i="31"/>
  <c r="K10" i="31"/>
  <c r="J1075" i="31"/>
  <c r="I1068" i="31"/>
  <c r="H39" i="31"/>
  <c r="G33" i="31"/>
  <c r="F1063" i="31"/>
  <c r="H25" i="31"/>
  <c r="P801" i="31"/>
  <c r="L796" i="31"/>
  <c r="H791" i="31"/>
  <c r="K789" i="31"/>
  <c r="N788" i="31"/>
  <c r="F788" i="31"/>
  <c r="J787" i="31"/>
  <c r="N786" i="31"/>
  <c r="F786" i="31"/>
  <c r="J785" i="31"/>
  <c r="N784" i="31"/>
  <c r="F784" i="31"/>
  <c r="J783" i="31"/>
  <c r="N782" i="31"/>
  <c r="F782" i="31"/>
  <c r="J781" i="31"/>
  <c r="N780" i="31"/>
  <c r="F780" i="31"/>
  <c r="J779" i="31"/>
  <c r="N778" i="31"/>
  <c r="F778" i="31"/>
  <c r="J777" i="31"/>
  <c r="N776" i="31"/>
  <c r="F776" i="31"/>
  <c r="J775" i="31"/>
  <c r="N774" i="31"/>
  <c r="F774" i="31"/>
  <c r="J773" i="31"/>
  <c r="N772" i="31"/>
  <c r="F772" i="31"/>
  <c r="J771" i="31"/>
  <c r="N770" i="31"/>
  <c r="F770" i="31"/>
  <c r="J769" i="31"/>
  <c r="N768" i="31"/>
  <c r="F768" i="31"/>
  <c r="J767" i="31"/>
  <c r="N766" i="31"/>
  <c r="F766" i="31"/>
  <c r="J765" i="31"/>
  <c r="N764" i="31"/>
  <c r="F764" i="31"/>
  <c r="J763" i="31"/>
  <c r="N762" i="31"/>
  <c r="F762" i="31"/>
  <c r="J761" i="31"/>
  <c r="N760" i="31"/>
  <c r="F760" i="31"/>
  <c r="J759" i="31"/>
  <c r="N758" i="31"/>
  <c r="F758" i="31"/>
  <c r="J757" i="31"/>
  <c r="N756" i="31"/>
  <c r="F756" i="31"/>
  <c r="J755" i="31"/>
  <c r="N754" i="31"/>
  <c r="F754" i="31"/>
  <c r="J753" i="31"/>
  <c r="N752" i="31"/>
  <c r="F752" i="31"/>
  <c r="J751" i="31"/>
  <c r="N750" i="31"/>
  <c r="F750" i="31"/>
  <c r="J749" i="31"/>
  <c r="N748" i="31"/>
  <c r="F748" i="31"/>
  <c r="J747" i="31"/>
  <c r="N746" i="31"/>
  <c r="F746" i="31"/>
  <c r="J745" i="31"/>
  <c r="N744" i="31"/>
  <c r="F744" i="31"/>
  <c r="J743" i="31"/>
  <c r="N742" i="31"/>
  <c r="F742" i="31"/>
  <c r="J741" i="31"/>
  <c r="N740" i="31"/>
  <c r="N1082" i="31"/>
  <c r="M45" i="31"/>
  <c r="K1074" i="31"/>
  <c r="J41" i="31"/>
  <c r="K38" i="31"/>
  <c r="J32" i="31"/>
  <c r="I1062" i="31"/>
  <c r="L24" i="31"/>
  <c r="H801" i="31"/>
  <c r="P795" i="31"/>
  <c r="L790" i="31"/>
  <c r="I789" i="31"/>
  <c r="M788" i="31"/>
  <c r="Q787" i="31"/>
  <c r="I787" i="31"/>
  <c r="M786" i="31"/>
  <c r="Q785" i="31"/>
  <c r="I785" i="31"/>
  <c r="M784" i="31"/>
  <c r="Q783" i="31"/>
  <c r="I783" i="31"/>
  <c r="M782" i="31"/>
  <c r="Q781" i="31"/>
  <c r="I781" i="31"/>
  <c r="M780" i="31"/>
  <c r="Q779" i="31"/>
  <c r="I779" i="31"/>
  <c r="M778" i="31"/>
  <c r="Q777" i="31"/>
  <c r="I777" i="31"/>
  <c r="M776" i="31"/>
  <c r="Q775" i="31"/>
  <c r="I775" i="31"/>
  <c r="M774" i="31"/>
  <c r="Q773" i="31"/>
  <c r="I773" i="31"/>
  <c r="M772" i="31"/>
  <c r="Q771" i="31"/>
  <c r="I771" i="31"/>
  <c r="M770" i="31"/>
  <c r="Q769" i="31"/>
  <c r="I769" i="31"/>
  <c r="M768" i="31"/>
  <c r="Q767" i="31"/>
  <c r="I767" i="31"/>
  <c r="M766" i="31"/>
  <c r="Q765" i="31"/>
  <c r="I765" i="31"/>
  <c r="M764" i="31"/>
  <c r="Q763" i="31"/>
  <c r="I763" i="31"/>
  <c r="M762" i="31"/>
  <c r="Q761" i="31"/>
  <c r="I761" i="31"/>
  <c r="M760" i="31"/>
  <c r="Q759" i="31"/>
  <c r="I759" i="31"/>
  <c r="M758" i="31"/>
  <c r="Q757" i="31"/>
  <c r="I757" i="31"/>
  <c r="M756" i="31"/>
  <c r="Q755" i="31"/>
  <c r="I755" i="31"/>
  <c r="M754" i="31"/>
  <c r="Q753" i="31"/>
  <c r="I753" i="31"/>
  <c r="M752" i="31"/>
  <c r="Q751" i="31"/>
  <c r="I751" i="31"/>
  <c r="M750" i="31"/>
  <c r="Q749" i="31"/>
  <c r="I749" i="31"/>
  <c r="M748" i="31"/>
  <c r="Q747" i="31"/>
  <c r="I747" i="31"/>
  <c r="M746" i="31"/>
  <c r="O1081" i="31"/>
  <c r="N44" i="31"/>
  <c r="M1073" i="31"/>
  <c r="K40" i="31"/>
  <c r="N37" i="31"/>
  <c r="M1065" i="31"/>
  <c r="L29" i="31"/>
  <c r="P805" i="31"/>
  <c r="L800" i="31"/>
  <c r="H795" i="31"/>
  <c r="K790" i="31"/>
  <c r="H789" i="31"/>
  <c r="L788" i="31"/>
  <c r="P787" i="31"/>
  <c r="H787" i="31"/>
  <c r="L786" i="31"/>
  <c r="P785" i="31"/>
  <c r="H785" i="31"/>
  <c r="L784" i="31"/>
  <c r="P783" i="31"/>
  <c r="H783" i="31"/>
  <c r="L782" i="31"/>
  <c r="P781" i="31"/>
  <c r="H781" i="31"/>
  <c r="L780" i="31"/>
  <c r="P779" i="31"/>
  <c r="H779" i="31"/>
  <c r="L778" i="31"/>
  <c r="P777" i="31"/>
  <c r="H777" i="31"/>
  <c r="L776" i="31"/>
  <c r="P775" i="31"/>
  <c r="H775" i="31"/>
  <c r="L774" i="31"/>
  <c r="P773" i="31"/>
  <c r="H773" i="31"/>
  <c r="L772" i="31"/>
  <c r="P771" i="31"/>
  <c r="H771" i="31"/>
  <c r="L770" i="31"/>
  <c r="P769" i="31"/>
  <c r="H769" i="31"/>
  <c r="L768" i="31"/>
  <c r="P767" i="31"/>
  <c r="H767" i="31"/>
  <c r="L766" i="31"/>
  <c r="P765" i="31"/>
  <c r="H765" i="31"/>
  <c r="L764" i="31"/>
  <c r="P763" i="31"/>
  <c r="H763" i="31"/>
  <c r="L762" i="31"/>
  <c r="P761" i="31"/>
  <c r="H761" i="31"/>
  <c r="L760" i="31"/>
  <c r="P759" i="31"/>
  <c r="H759" i="31"/>
  <c r="L758" i="31"/>
  <c r="P757" i="31"/>
  <c r="H757" i="31"/>
  <c r="L756" i="31"/>
  <c r="P755" i="31"/>
  <c r="H755" i="31"/>
  <c r="L754" i="31"/>
  <c r="P753" i="31"/>
  <c r="H753" i="31"/>
  <c r="L752" i="31"/>
  <c r="P751" i="31"/>
  <c r="H751" i="31"/>
  <c r="L750" i="31"/>
  <c r="P749" i="31"/>
  <c r="H749" i="31"/>
  <c r="L748" i="31"/>
  <c r="P747" i="31"/>
  <c r="Q1080" i="31"/>
  <c r="O43" i="31"/>
  <c r="N1072" i="31"/>
  <c r="M9" i="31"/>
  <c r="Q36" i="31"/>
  <c r="P1064" i="31"/>
  <c r="N28" i="31"/>
  <c r="H805" i="31"/>
  <c r="P799" i="31"/>
  <c r="L794" i="31"/>
  <c r="I790" i="31"/>
  <c r="G789" i="31"/>
  <c r="K788" i="31"/>
  <c r="O787" i="31"/>
  <c r="G787" i="31"/>
  <c r="K786" i="31"/>
  <c r="O785" i="31"/>
  <c r="G785" i="31"/>
  <c r="K784" i="31"/>
  <c r="O783" i="31"/>
  <c r="G783" i="31"/>
  <c r="K782" i="31"/>
  <c r="O781" i="31"/>
  <c r="G781" i="31"/>
  <c r="K780" i="31"/>
  <c r="O779" i="31"/>
  <c r="G779" i="31"/>
  <c r="K778" i="31"/>
  <c r="O777" i="31"/>
  <c r="G777" i="31"/>
  <c r="K776" i="31"/>
  <c r="O775" i="31"/>
  <c r="G775" i="31"/>
  <c r="K774" i="31"/>
  <c r="O773" i="31"/>
  <c r="G773" i="31"/>
  <c r="K772" i="31"/>
  <c r="O771" i="31"/>
  <c r="G771" i="31"/>
  <c r="K770" i="31"/>
  <c r="O769" i="31"/>
  <c r="G769" i="31"/>
  <c r="K768" i="31"/>
  <c r="O767" i="31"/>
  <c r="G767" i="31"/>
  <c r="K766" i="31"/>
  <c r="O765" i="31"/>
  <c r="G765" i="31"/>
  <c r="K764" i="31"/>
  <c r="O763" i="31"/>
  <c r="G763" i="31"/>
  <c r="K762" i="31"/>
  <c r="O761" i="31"/>
  <c r="G761" i="31"/>
  <c r="K760" i="31"/>
  <c r="O759" i="31"/>
  <c r="G759" i="31"/>
  <c r="K758" i="31"/>
  <c r="O757" i="31"/>
  <c r="G757" i="31"/>
  <c r="K756" i="31"/>
  <c r="O755" i="31"/>
  <c r="G755" i="31"/>
  <c r="K754" i="31"/>
  <c r="O753" i="31"/>
  <c r="G753" i="31"/>
  <c r="K752" i="31"/>
  <c r="O751" i="31"/>
  <c r="G751" i="31"/>
  <c r="K750" i="31"/>
  <c r="O749" i="31"/>
  <c r="G749" i="31"/>
  <c r="K748" i="31"/>
  <c r="O747" i="31"/>
  <c r="G747" i="31"/>
  <c r="K746" i="31"/>
  <c r="O745" i="31"/>
  <c r="G745" i="31"/>
  <c r="K744" i="31"/>
  <c r="F1080" i="31"/>
  <c r="Q42" i="31"/>
  <c r="O1071" i="31"/>
  <c r="N8" i="31"/>
  <c r="H36" i="31"/>
  <c r="F1064" i="31"/>
  <c r="Q27" i="31"/>
  <c r="L804" i="31"/>
  <c r="H799" i="31"/>
  <c r="P793" i="31"/>
  <c r="G790" i="31"/>
  <c r="F789" i="31"/>
  <c r="J788" i="31"/>
  <c r="N787" i="31"/>
  <c r="F787" i="31"/>
  <c r="J786" i="31"/>
  <c r="N785" i="31"/>
  <c r="F785" i="31"/>
  <c r="J784" i="31"/>
  <c r="N783" i="31"/>
  <c r="F783" i="31"/>
  <c r="J782" i="31"/>
  <c r="N781" i="31"/>
  <c r="F781" i="31"/>
  <c r="J780" i="31"/>
  <c r="N779" i="31"/>
  <c r="F779" i="31"/>
  <c r="J778" i="31"/>
  <c r="N777" i="31"/>
  <c r="F777" i="31"/>
  <c r="J776" i="31"/>
  <c r="N775" i="31"/>
  <c r="F775" i="31"/>
  <c r="J774" i="31"/>
  <c r="N773" i="31"/>
  <c r="F773" i="31"/>
  <c r="J772" i="31"/>
  <c r="N771" i="31"/>
  <c r="F771" i="31"/>
  <c r="J770" i="31"/>
  <c r="N769" i="31"/>
  <c r="F769" i="31"/>
  <c r="J768" i="31"/>
  <c r="N767" i="31"/>
  <c r="F767" i="31"/>
  <c r="J766" i="31"/>
  <c r="N765" i="31"/>
  <c r="F765" i="31"/>
  <c r="J764" i="31"/>
  <c r="N763" i="31"/>
  <c r="F763" i="31"/>
  <c r="J762" i="31"/>
  <c r="N761" i="31"/>
  <c r="F761" i="31"/>
  <c r="J760" i="31"/>
  <c r="N759" i="31"/>
  <c r="F759" i="31"/>
  <c r="J758" i="31"/>
  <c r="N757" i="31"/>
  <c r="F757" i="31"/>
  <c r="J756" i="31"/>
  <c r="N755" i="31"/>
  <c r="F755" i="31"/>
  <c r="J754" i="31"/>
  <c r="N753" i="31"/>
  <c r="F753" i="31"/>
  <c r="J752" i="31"/>
  <c r="N751" i="31"/>
  <c r="F751" i="31"/>
  <c r="J750" i="31"/>
  <c r="N749" i="31"/>
  <c r="F749" i="31"/>
  <c r="J748" i="31"/>
  <c r="N747" i="31"/>
  <c r="F747" i="31"/>
  <c r="J746" i="31"/>
  <c r="N745" i="31"/>
  <c r="F745" i="31"/>
  <c r="J744" i="31"/>
  <c r="N743" i="31"/>
  <c r="F743" i="31"/>
  <c r="J742" i="31"/>
  <c r="N741" i="31"/>
  <c r="F741" i="31"/>
  <c r="J740" i="31"/>
  <c r="G1079" i="31"/>
  <c r="F42" i="31"/>
  <c r="Q1070" i="31"/>
  <c r="O1067" i="31"/>
  <c r="J35" i="31"/>
  <c r="I31" i="31"/>
  <c r="H27" i="31"/>
  <c r="P803" i="31"/>
  <c r="L798" i="31"/>
  <c r="H793" i="31"/>
  <c r="P789" i="31"/>
  <c r="Q788" i="31"/>
  <c r="I788" i="31"/>
  <c r="M787" i="31"/>
  <c r="Q786" i="31"/>
  <c r="I786" i="31"/>
  <c r="M785" i="31"/>
  <c r="Q784" i="31"/>
  <c r="I784" i="31"/>
  <c r="M783" i="31"/>
  <c r="Q782" i="31"/>
  <c r="I782" i="31"/>
  <c r="M781" i="31"/>
  <c r="Q780" i="31"/>
  <c r="I780" i="31"/>
  <c r="M779" i="31"/>
  <c r="Q778" i="31"/>
  <c r="I778" i="31"/>
  <c r="M777" i="31"/>
  <c r="Q776" i="31"/>
  <c r="I776" i="31"/>
  <c r="M775" i="31"/>
  <c r="Q774" i="31"/>
  <c r="I774" i="31"/>
  <c r="M773" i="31"/>
  <c r="Q772" i="31"/>
  <c r="I772" i="31"/>
  <c r="M771" i="31"/>
  <c r="Q770" i="31"/>
  <c r="I770" i="31"/>
  <c r="M769" i="31"/>
  <c r="Q768" i="31"/>
  <c r="I768" i="31"/>
  <c r="M767" i="31"/>
  <c r="Q766" i="31"/>
  <c r="I766" i="31"/>
  <c r="M765" i="31"/>
  <c r="Q764" i="31"/>
  <c r="I764" i="31"/>
  <c r="M763" i="31"/>
  <c r="Q762" i="31"/>
  <c r="I762" i="31"/>
  <c r="M761" i="31"/>
  <c r="Q760" i="31"/>
  <c r="I760" i="31"/>
  <c r="M759" i="31"/>
  <c r="Q758" i="31"/>
  <c r="I758" i="31"/>
  <c r="M757" i="31"/>
  <c r="Q756" i="31"/>
  <c r="I756" i="31"/>
  <c r="M755" i="31"/>
  <c r="Q754" i="31"/>
  <c r="I754" i="31"/>
  <c r="M753" i="31"/>
  <c r="Q752" i="31"/>
  <c r="I752" i="31"/>
  <c r="M751" i="31"/>
  <c r="Q750" i="31"/>
  <c r="I750" i="31"/>
  <c r="M749" i="31"/>
  <c r="Q748" i="31"/>
  <c r="I748" i="31"/>
  <c r="M747" i="31"/>
  <c r="Q746" i="31"/>
  <c r="I746" i="31"/>
  <c r="M745" i="31"/>
  <c r="Q744" i="31"/>
  <c r="I744" i="31"/>
  <c r="M743" i="31"/>
  <c r="Q742" i="31"/>
  <c r="I742" i="31"/>
  <c r="M741" i="31"/>
  <c r="Q740" i="31"/>
  <c r="I1078" i="31"/>
  <c r="P797" i="31"/>
  <c r="L785" i="31"/>
  <c r="H780" i="31"/>
  <c r="P774" i="31"/>
  <c r="L769" i="31"/>
  <c r="H764" i="31"/>
  <c r="P758" i="31"/>
  <c r="L753" i="31"/>
  <c r="H748" i="31"/>
  <c r="L745" i="31"/>
  <c r="P743" i="31"/>
  <c r="M742" i="31"/>
  <c r="L741" i="31"/>
  <c r="L740" i="31"/>
  <c r="O739" i="31"/>
  <c r="G739" i="31"/>
  <c r="K738" i="31"/>
  <c r="O737" i="31"/>
  <c r="G737" i="31"/>
  <c r="K736" i="31"/>
  <c r="O735" i="31"/>
  <c r="G735" i="31"/>
  <c r="K734" i="31"/>
  <c r="O733" i="31"/>
  <c r="G733" i="31"/>
  <c r="K732" i="31"/>
  <c r="O731" i="31"/>
  <c r="G731" i="31"/>
  <c r="K730" i="31"/>
  <c r="O729" i="31"/>
  <c r="G729" i="31"/>
  <c r="K728" i="31"/>
  <c r="O727" i="31"/>
  <c r="G727" i="31"/>
  <c r="K726" i="31"/>
  <c r="O725" i="31"/>
  <c r="G725" i="31"/>
  <c r="K724" i="31"/>
  <c r="O723" i="31"/>
  <c r="G723" i="31"/>
  <c r="K722" i="31"/>
  <c r="O721" i="31"/>
  <c r="G721" i="31"/>
  <c r="K720" i="31"/>
  <c r="O719" i="31"/>
  <c r="G719" i="31"/>
  <c r="K718" i="31"/>
  <c r="O717" i="31"/>
  <c r="G717" i="31"/>
  <c r="K716" i="31"/>
  <c r="O715" i="31"/>
  <c r="G715" i="31"/>
  <c r="K714" i="31"/>
  <c r="O713" i="31"/>
  <c r="G713" i="31"/>
  <c r="K712" i="31"/>
  <c r="O711" i="31"/>
  <c r="G711" i="31"/>
  <c r="K710" i="31"/>
  <c r="O709" i="31"/>
  <c r="G709" i="31"/>
  <c r="K708" i="31"/>
  <c r="O707" i="31"/>
  <c r="G707" i="31"/>
  <c r="K706" i="31"/>
  <c r="O705" i="31"/>
  <c r="G705" i="31"/>
  <c r="K704" i="31"/>
  <c r="O703" i="31"/>
  <c r="G703" i="31"/>
  <c r="K702" i="31"/>
  <c r="O701" i="31"/>
  <c r="G701" i="31"/>
  <c r="K700" i="31"/>
  <c r="O699" i="31"/>
  <c r="G699" i="31"/>
  <c r="K698" i="31"/>
  <c r="O697" i="31"/>
  <c r="G697" i="31"/>
  <c r="K696" i="31"/>
  <c r="O695" i="31"/>
  <c r="G1077" i="31"/>
  <c r="L792" i="31"/>
  <c r="P784" i="31"/>
  <c r="L779" i="31"/>
  <c r="H774" i="31"/>
  <c r="P768" i="31"/>
  <c r="L763" i="31"/>
  <c r="H758" i="31"/>
  <c r="P752" i="31"/>
  <c r="L747" i="31"/>
  <c r="I745" i="31"/>
  <c r="O743" i="31"/>
  <c r="L742" i="31"/>
  <c r="K741" i="31"/>
  <c r="K740" i="31"/>
  <c r="N739" i="31"/>
  <c r="F739" i="31"/>
  <c r="J738" i="31"/>
  <c r="N737" i="31"/>
  <c r="F737" i="31"/>
  <c r="J736" i="31"/>
  <c r="N735" i="31"/>
  <c r="F735" i="31"/>
  <c r="J734" i="31"/>
  <c r="N733" i="31"/>
  <c r="F733" i="31"/>
  <c r="J732" i="31"/>
  <c r="N731" i="31"/>
  <c r="F731" i="31"/>
  <c r="J730" i="31"/>
  <c r="N729" i="31"/>
  <c r="F729" i="31"/>
  <c r="J728" i="31"/>
  <c r="N727" i="31"/>
  <c r="F727" i="31"/>
  <c r="J726" i="31"/>
  <c r="N725" i="31"/>
  <c r="F725" i="31"/>
  <c r="J724" i="31"/>
  <c r="N723" i="31"/>
  <c r="F723" i="31"/>
  <c r="J722" i="31"/>
  <c r="N721" i="31"/>
  <c r="F721" i="31"/>
  <c r="J720" i="31"/>
  <c r="N719" i="31"/>
  <c r="F719" i="31"/>
  <c r="J718" i="31"/>
  <c r="N717" i="31"/>
  <c r="F717" i="31"/>
  <c r="J716" i="31"/>
  <c r="N715" i="31"/>
  <c r="F715" i="31"/>
  <c r="J714" i="31"/>
  <c r="N713" i="31"/>
  <c r="F713" i="31"/>
  <c r="J712" i="31"/>
  <c r="N711" i="31"/>
  <c r="F711" i="31"/>
  <c r="J710" i="31"/>
  <c r="N709" i="31"/>
  <c r="F709" i="31"/>
  <c r="J708" i="31"/>
  <c r="N707" i="31"/>
  <c r="F707" i="31"/>
  <c r="J706" i="31"/>
  <c r="N705" i="31"/>
  <c r="F705" i="31"/>
  <c r="J704" i="31"/>
  <c r="N703" i="31"/>
  <c r="F703" i="31"/>
  <c r="J702" i="31"/>
  <c r="N701" i="31"/>
  <c r="F701" i="31"/>
  <c r="J700" i="31"/>
  <c r="N699" i="31"/>
  <c r="F699" i="31"/>
  <c r="J698" i="31"/>
  <c r="N697" i="31"/>
  <c r="F697" i="31"/>
  <c r="J696" i="31"/>
  <c r="N695" i="31"/>
  <c r="F695" i="31"/>
  <c r="J694" i="31"/>
  <c r="N693" i="31"/>
  <c r="F693" i="31"/>
  <c r="J692" i="31"/>
  <c r="F1070" i="31"/>
  <c r="O789" i="31"/>
  <c r="H784" i="31"/>
  <c r="P778" i="31"/>
  <c r="L773" i="31"/>
  <c r="H768" i="31"/>
  <c r="P762" i="31"/>
  <c r="L757" i="31"/>
  <c r="H752" i="31"/>
  <c r="H747" i="31"/>
  <c r="H745" i="31"/>
  <c r="L743" i="31"/>
  <c r="K742" i="31"/>
  <c r="I741" i="31"/>
  <c r="I740" i="31"/>
  <c r="M739" i="31"/>
  <c r="Q738" i="31"/>
  <c r="I738" i="31"/>
  <c r="M737" i="31"/>
  <c r="Q736" i="31"/>
  <c r="I736" i="31"/>
  <c r="M735" i="31"/>
  <c r="Q734" i="31"/>
  <c r="I734" i="31"/>
  <c r="M733" i="31"/>
  <c r="Q732" i="31"/>
  <c r="I732" i="31"/>
  <c r="M731" i="31"/>
  <c r="Q730" i="31"/>
  <c r="I730" i="31"/>
  <c r="M729" i="31"/>
  <c r="Q728" i="31"/>
  <c r="I728" i="31"/>
  <c r="M727" i="31"/>
  <c r="Q726" i="31"/>
  <c r="I726" i="31"/>
  <c r="M725" i="31"/>
  <c r="Q724" i="31"/>
  <c r="I724" i="31"/>
  <c r="M723" i="31"/>
  <c r="Q722" i="31"/>
  <c r="I722" i="31"/>
  <c r="M721" i="31"/>
  <c r="Q720" i="31"/>
  <c r="I720" i="31"/>
  <c r="M719" i="31"/>
  <c r="Q718" i="31"/>
  <c r="I718" i="31"/>
  <c r="M717" i="31"/>
  <c r="Q716" i="31"/>
  <c r="I716" i="31"/>
  <c r="M715" i="31"/>
  <c r="Q714" i="31"/>
  <c r="I714" i="31"/>
  <c r="M713" i="31"/>
  <c r="Q712" i="31"/>
  <c r="I712" i="31"/>
  <c r="M711" i="31"/>
  <c r="Q710" i="31"/>
  <c r="I710" i="31"/>
  <c r="M709" i="31"/>
  <c r="Q708" i="31"/>
  <c r="I708" i="31"/>
  <c r="M707" i="31"/>
  <c r="Q706" i="31"/>
  <c r="I706" i="31"/>
  <c r="M705" i="31"/>
  <c r="Q704" i="31"/>
  <c r="I704" i="31"/>
  <c r="M703" i="31"/>
  <c r="Q702" i="31"/>
  <c r="I702" i="31"/>
  <c r="M701" i="31"/>
  <c r="Q700" i="31"/>
  <c r="I700" i="31"/>
  <c r="M699" i="31"/>
  <c r="Q698" i="31"/>
  <c r="I698" i="31"/>
  <c r="M697" i="31"/>
  <c r="Q696" i="31"/>
  <c r="Q1066" i="31"/>
  <c r="P788" i="31"/>
  <c r="L783" i="31"/>
  <c r="H778" i="31"/>
  <c r="P772" i="31"/>
  <c r="L767" i="31"/>
  <c r="H762" i="31"/>
  <c r="P756" i="31"/>
  <c r="L751" i="31"/>
  <c r="P746" i="31"/>
  <c r="P744" i="31"/>
  <c r="I743" i="31"/>
  <c r="H742" i="31"/>
  <c r="H741" i="31"/>
  <c r="H740" i="31"/>
  <c r="L739" i="31"/>
  <c r="P738" i="31"/>
  <c r="H738" i="31"/>
  <c r="L737" i="31"/>
  <c r="P736" i="31"/>
  <c r="H736" i="31"/>
  <c r="L735" i="31"/>
  <c r="P734" i="31"/>
  <c r="H734" i="31"/>
  <c r="L733" i="31"/>
  <c r="P732" i="31"/>
  <c r="H732" i="31"/>
  <c r="L731" i="31"/>
  <c r="P730" i="31"/>
  <c r="H730" i="31"/>
  <c r="L729" i="31"/>
  <c r="P728" i="31"/>
  <c r="H728" i="31"/>
  <c r="L727" i="31"/>
  <c r="P726" i="31"/>
  <c r="H726" i="31"/>
  <c r="L725" i="31"/>
  <c r="P724" i="31"/>
  <c r="H724" i="31"/>
  <c r="L723" i="31"/>
  <c r="P722" i="31"/>
  <c r="H722" i="31"/>
  <c r="L721" i="31"/>
  <c r="P720" i="31"/>
  <c r="H720" i="31"/>
  <c r="L719" i="31"/>
  <c r="P718" i="31"/>
  <c r="H718" i="31"/>
  <c r="L717" i="31"/>
  <c r="P716" i="31"/>
  <c r="H716" i="31"/>
  <c r="L715" i="31"/>
  <c r="P714" i="31"/>
  <c r="H714" i="31"/>
  <c r="L713" i="31"/>
  <c r="P712" i="31"/>
  <c r="H712" i="31"/>
  <c r="L711" i="31"/>
  <c r="P710" i="31"/>
  <c r="H710" i="31"/>
  <c r="L709" i="31"/>
  <c r="P708" i="31"/>
  <c r="H708" i="31"/>
  <c r="L707" i="31"/>
  <c r="P706" i="31"/>
  <c r="H706" i="31"/>
  <c r="L705" i="31"/>
  <c r="P704" i="31"/>
  <c r="H704" i="31"/>
  <c r="L703" i="31"/>
  <c r="P702" i="31"/>
  <c r="H702" i="31"/>
  <c r="L701" i="31"/>
  <c r="P700" i="31"/>
  <c r="H700" i="31"/>
  <c r="L699" i="31"/>
  <c r="P698" i="31"/>
  <c r="H698" i="31"/>
  <c r="L697" i="31"/>
  <c r="P696" i="31"/>
  <c r="M34" i="31"/>
  <c r="H788" i="31"/>
  <c r="P782" i="31"/>
  <c r="L777" i="31"/>
  <c r="H772" i="31"/>
  <c r="P766" i="31"/>
  <c r="L761" i="31"/>
  <c r="H756" i="31"/>
  <c r="P750" i="31"/>
  <c r="L746" i="31"/>
  <c r="M744" i="31"/>
  <c r="H743" i="31"/>
  <c r="G742" i="31"/>
  <c r="G741" i="31"/>
  <c r="G740" i="31"/>
  <c r="K739" i="31"/>
  <c r="O738" i="31"/>
  <c r="G738" i="31"/>
  <c r="K737" i="31"/>
  <c r="O736" i="31"/>
  <c r="G736" i="31"/>
  <c r="K735" i="31"/>
  <c r="O734" i="31"/>
  <c r="G734" i="31"/>
  <c r="K733" i="31"/>
  <c r="O732" i="31"/>
  <c r="G732" i="31"/>
  <c r="K731" i="31"/>
  <c r="O730" i="31"/>
  <c r="G730" i="31"/>
  <c r="K729" i="31"/>
  <c r="O728" i="31"/>
  <c r="G728" i="31"/>
  <c r="K727" i="31"/>
  <c r="O726" i="31"/>
  <c r="G726" i="31"/>
  <c r="K725" i="31"/>
  <c r="O724" i="31"/>
  <c r="G724" i="31"/>
  <c r="K723" i="31"/>
  <c r="O722" i="31"/>
  <c r="G722" i="31"/>
  <c r="K721" i="31"/>
  <c r="O720" i="31"/>
  <c r="G720" i="31"/>
  <c r="K719" i="31"/>
  <c r="O718" i="31"/>
  <c r="G718" i="31"/>
  <c r="K717" i="31"/>
  <c r="O716" i="31"/>
  <c r="G716" i="31"/>
  <c r="K715" i="31"/>
  <c r="O714" i="31"/>
  <c r="G714" i="31"/>
  <c r="K713" i="31"/>
  <c r="O712" i="31"/>
  <c r="G712" i="31"/>
  <c r="K711" i="31"/>
  <c r="O710" i="31"/>
  <c r="G710" i="31"/>
  <c r="K709" i="31"/>
  <c r="O708" i="31"/>
  <c r="G708" i="31"/>
  <c r="K707" i="31"/>
  <c r="O706" i="31"/>
  <c r="G706" i="31"/>
  <c r="K705" i="31"/>
  <c r="O704" i="31"/>
  <c r="G704" i="31"/>
  <c r="K703" i="31"/>
  <c r="O702" i="31"/>
  <c r="G702" i="31"/>
  <c r="K701" i="31"/>
  <c r="O700" i="31"/>
  <c r="G700" i="31"/>
  <c r="K699" i="31"/>
  <c r="O698" i="31"/>
  <c r="G698" i="31"/>
  <c r="K697" i="31"/>
  <c r="O696" i="31"/>
  <c r="G696" i="31"/>
  <c r="K695" i="31"/>
  <c r="O694" i="31"/>
  <c r="G694" i="31"/>
  <c r="K693" i="31"/>
  <c r="L30" i="31"/>
  <c r="L787" i="31"/>
  <c r="H782" i="31"/>
  <c r="P776" i="31"/>
  <c r="L771" i="31"/>
  <c r="H766" i="31"/>
  <c r="P760" i="31"/>
  <c r="L755" i="31"/>
  <c r="H750" i="31"/>
  <c r="H746" i="31"/>
  <c r="L744" i="31"/>
  <c r="G743" i="31"/>
  <c r="Q741" i="31"/>
  <c r="P740" i="31"/>
  <c r="F740" i="31"/>
  <c r="J739" i="31"/>
  <c r="N738" i="31"/>
  <c r="F738" i="31"/>
  <c r="J737" i="31"/>
  <c r="N736" i="31"/>
  <c r="F736" i="31"/>
  <c r="J735" i="31"/>
  <c r="N734" i="31"/>
  <c r="F734" i="31"/>
  <c r="J733" i="31"/>
  <c r="N732" i="31"/>
  <c r="F732" i="31"/>
  <c r="J731" i="31"/>
  <c r="N730" i="31"/>
  <c r="F730" i="31"/>
  <c r="J729" i="31"/>
  <c r="N728" i="31"/>
  <c r="F728" i="31"/>
  <c r="J727" i="31"/>
  <c r="N726" i="31"/>
  <c r="F726" i="31"/>
  <c r="J725" i="31"/>
  <c r="N724" i="31"/>
  <c r="F724" i="31"/>
  <c r="J723" i="31"/>
  <c r="N722" i="31"/>
  <c r="F722" i="31"/>
  <c r="J721" i="31"/>
  <c r="N720" i="31"/>
  <c r="F720" i="31"/>
  <c r="J719" i="31"/>
  <c r="N718" i="31"/>
  <c r="F718" i="31"/>
  <c r="J717" i="31"/>
  <c r="N716" i="31"/>
  <c r="F716" i="31"/>
  <c r="J715" i="31"/>
  <c r="N714" i="31"/>
  <c r="F714" i="31"/>
  <c r="J713" i="31"/>
  <c r="N712" i="31"/>
  <c r="F712" i="31"/>
  <c r="J711" i="31"/>
  <c r="N710" i="31"/>
  <c r="F710" i="31"/>
  <c r="J709" i="31"/>
  <c r="N708" i="31"/>
  <c r="F708" i="31"/>
  <c r="J707" i="31"/>
  <c r="N706" i="31"/>
  <c r="F706" i="31"/>
  <c r="J705" i="31"/>
  <c r="N704" i="31"/>
  <c r="F704" i="31"/>
  <c r="J703" i="31"/>
  <c r="N702" i="31"/>
  <c r="F702" i="31"/>
  <c r="J701" i="31"/>
  <c r="N700" i="31"/>
  <c r="F700" i="31"/>
  <c r="J699" i="31"/>
  <c r="N698" i="31"/>
  <c r="F698" i="31"/>
  <c r="J697" i="31"/>
  <c r="N696" i="31"/>
  <c r="F696" i="31"/>
  <c r="J695" i="31"/>
  <c r="N694" i="31"/>
  <c r="F694" i="31"/>
  <c r="J693" i="31"/>
  <c r="N692" i="31"/>
  <c r="L26" i="31"/>
  <c r="P786" i="31"/>
  <c r="L781" i="31"/>
  <c r="H776" i="31"/>
  <c r="P770" i="31"/>
  <c r="L765" i="31"/>
  <c r="H760" i="31"/>
  <c r="P754" i="31"/>
  <c r="L749" i="31"/>
  <c r="Q745" i="31"/>
  <c r="H744" i="31"/>
  <c r="P742" i="31"/>
  <c r="P741" i="31"/>
  <c r="O740" i="31"/>
  <c r="Q739" i="31"/>
  <c r="I739" i="31"/>
  <c r="M738" i="31"/>
  <c r="Q737" i="31"/>
  <c r="I737" i="31"/>
  <c r="M736" i="31"/>
  <c r="Q735" i="31"/>
  <c r="I735" i="31"/>
  <c r="M734" i="31"/>
  <c r="Q733" i="31"/>
  <c r="I733" i="31"/>
  <c r="M732" i="31"/>
  <c r="Q731" i="31"/>
  <c r="I731" i="31"/>
  <c r="M730" i="31"/>
  <c r="Q729" i="31"/>
  <c r="I729" i="31"/>
  <c r="M728" i="31"/>
  <c r="Q727" i="31"/>
  <c r="I727" i="31"/>
  <c r="M726" i="31"/>
  <c r="Q725" i="31"/>
  <c r="I725" i="31"/>
  <c r="M724" i="31"/>
  <c r="Q723" i="31"/>
  <c r="I723" i="31"/>
  <c r="M722" i="31"/>
  <c r="Q721" i="31"/>
  <c r="I721" i="31"/>
  <c r="M720" i="31"/>
  <c r="Q719" i="31"/>
  <c r="I719" i="31"/>
  <c r="M718" i="31"/>
  <c r="Q717" i="31"/>
  <c r="I717" i="31"/>
  <c r="M716" i="31"/>
  <c r="Q715" i="31"/>
  <c r="I715" i="31"/>
  <c r="M714" i="31"/>
  <c r="Q713" i="31"/>
  <c r="I713" i="31"/>
  <c r="M712" i="31"/>
  <c r="Q711" i="31"/>
  <c r="I711" i="31"/>
  <c r="M710" i="31"/>
  <c r="Q709" i="31"/>
  <c r="I709" i="31"/>
  <c r="M708" i="31"/>
  <c r="Q707" i="31"/>
  <c r="I707" i="31"/>
  <c r="M706" i="31"/>
  <c r="Q705" i="31"/>
  <c r="I705" i="31"/>
  <c r="M704" i="31"/>
  <c r="Q703" i="31"/>
  <c r="I703" i="31"/>
  <c r="M702" i="31"/>
  <c r="Q701" i="31"/>
  <c r="I701" i="31"/>
  <c r="M700" i="31"/>
  <c r="Q699" i="31"/>
  <c r="I699" i="31"/>
  <c r="M698" i="31"/>
  <c r="Q697" i="31"/>
  <c r="I697" i="31"/>
  <c r="M696" i="31"/>
  <c r="Q695" i="31"/>
  <c r="I695" i="31"/>
  <c r="M694" i="31"/>
  <c r="Q693" i="31"/>
  <c r="H803" i="31"/>
  <c r="P748" i="31"/>
  <c r="L738" i="31"/>
  <c r="H733" i="31"/>
  <c r="P727" i="31"/>
  <c r="L722" i="31"/>
  <c r="H717" i="31"/>
  <c r="P711" i="31"/>
  <c r="L706" i="31"/>
  <c r="H701" i="31"/>
  <c r="I696" i="31"/>
  <c r="P694" i="31"/>
  <c r="L693" i="31"/>
  <c r="L692" i="31"/>
  <c r="O691" i="31"/>
  <c r="G691" i="31"/>
  <c r="K690" i="31"/>
  <c r="O689" i="31"/>
  <c r="G689" i="31"/>
  <c r="K688" i="31"/>
  <c r="O687" i="31"/>
  <c r="G687" i="31"/>
  <c r="K686" i="31"/>
  <c r="O685" i="31"/>
  <c r="G685" i="31"/>
  <c r="K684" i="31"/>
  <c r="O683" i="31"/>
  <c r="G683" i="31"/>
  <c r="K682" i="31"/>
  <c r="O681" i="31"/>
  <c r="G681" i="31"/>
  <c r="K680" i="31"/>
  <c r="O679" i="31"/>
  <c r="G679" i="31"/>
  <c r="K678" i="31"/>
  <c r="O677" i="31"/>
  <c r="G677" i="31"/>
  <c r="K676" i="31"/>
  <c r="O675" i="31"/>
  <c r="G675" i="31"/>
  <c r="K674" i="31"/>
  <c r="O673" i="31"/>
  <c r="G673" i="31"/>
  <c r="K672" i="31"/>
  <c r="O671" i="31"/>
  <c r="G671" i="31"/>
  <c r="K670" i="31"/>
  <c r="O669" i="31"/>
  <c r="G669" i="31"/>
  <c r="K668" i="31"/>
  <c r="O667" i="31"/>
  <c r="G667" i="31"/>
  <c r="K666" i="31"/>
  <c r="O665" i="31"/>
  <c r="G665" i="31"/>
  <c r="K664" i="31"/>
  <c r="O663" i="31"/>
  <c r="G663" i="31"/>
  <c r="K662" i="31"/>
  <c r="O661" i="31"/>
  <c r="G661" i="31"/>
  <c r="K660" i="31"/>
  <c r="O659" i="31"/>
  <c r="G659" i="31"/>
  <c r="K658" i="31"/>
  <c r="O657" i="31"/>
  <c r="G657" i="31"/>
  <c r="K656" i="31"/>
  <c r="O655" i="31"/>
  <c r="G655" i="31"/>
  <c r="K654" i="31"/>
  <c r="O653" i="31"/>
  <c r="G653" i="31"/>
  <c r="K652" i="31"/>
  <c r="O651" i="31"/>
  <c r="G651" i="31"/>
  <c r="K650" i="31"/>
  <c r="O649" i="31"/>
  <c r="G649" i="31"/>
  <c r="K648" i="31"/>
  <c r="O647" i="31"/>
  <c r="G647" i="31"/>
  <c r="K646" i="31"/>
  <c r="O645" i="31"/>
  <c r="G645" i="31"/>
  <c r="H786" i="31"/>
  <c r="P745" i="31"/>
  <c r="P737" i="31"/>
  <c r="L732" i="31"/>
  <c r="H727" i="31"/>
  <c r="P721" i="31"/>
  <c r="L716" i="31"/>
  <c r="H711" i="31"/>
  <c r="P705" i="31"/>
  <c r="L700" i="31"/>
  <c r="H696" i="31"/>
  <c r="L694" i="31"/>
  <c r="I693" i="31"/>
  <c r="K692" i="31"/>
  <c r="N691" i="31"/>
  <c r="F691" i="31"/>
  <c r="J690" i="31"/>
  <c r="N689" i="31"/>
  <c r="F689" i="31"/>
  <c r="J688" i="31"/>
  <c r="N687" i="31"/>
  <c r="F687" i="31"/>
  <c r="J686" i="31"/>
  <c r="N685" i="31"/>
  <c r="F685" i="31"/>
  <c r="J684" i="31"/>
  <c r="N683" i="31"/>
  <c r="F683" i="31"/>
  <c r="J682" i="31"/>
  <c r="N681" i="31"/>
  <c r="F681" i="31"/>
  <c r="J680" i="31"/>
  <c r="N679" i="31"/>
  <c r="F679" i="31"/>
  <c r="J678" i="31"/>
  <c r="N677" i="31"/>
  <c r="F677" i="31"/>
  <c r="J676" i="31"/>
  <c r="N675" i="31"/>
  <c r="F675" i="31"/>
  <c r="J674" i="31"/>
  <c r="N673" i="31"/>
  <c r="F673" i="31"/>
  <c r="J672" i="31"/>
  <c r="N671" i="31"/>
  <c r="F671" i="31"/>
  <c r="J670" i="31"/>
  <c r="N669" i="31"/>
  <c r="F669" i="31"/>
  <c r="J668" i="31"/>
  <c r="N667" i="31"/>
  <c r="F667" i="31"/>
  <c r="J666" i="31"/>
  <c r="N665" i="31"/>
  <c r="F665" i="31"/>
  <c r="J664" i="31"/>
  <c r="N663" i="31"/>
  <c r="F663" i="31"/>
  <c r="J662" i="31"/>
  <c r="N661" i="31"/>
  <c r="F661" i="31"/>
  <c r="J660" i="31"/>
  <c r="N659" i="31"/>
  <c r="F659" i="31"/>
  <c r="J658" i="31"/>
  <c r="N657" i="31"/>
  <c r="F657" i="31"/>
  <c r="J656" i="31"/>
  <c r="N655" i="31"/>
  <c r="F655" i="31"/>
  <c r="J654" i="31"/>
  <c r="N653" i="31"/>
  <c r="F653" i="31"/>
  <c r="J652" i="31"/>
  <c r="N651" i="31"/>
  <c r="F651" i="31"/>
  <c r="J650" i="31"/>
  <c r="N649" i="31"/>
  <c r="F649" i="31"/>
  <c r="J648" i="31"/>
  <c r="N647" i="31"/>
  <c r="F647" i="31"/>
  <c r="J646" i="31"/>
  <c r="N645" i="31"/>
  <c r="F645" i="31"/>
  <c r="J644" i="31"/>
  <c r="N643" i="31"/>
  <c r="F643" i="31"/>
  <c r="J642" i="31"/>
  <c r="N641" i="31"/>
  <c r="F641" i="31"/>
  <c r="J640" i="31"/>
  <c r="P780" i="31"/>
  <c r="Q743" i="31"/>
  <c r="H737" i="31"/>
  <c r="P731" i="31"/>
  <c r="L726" i="31"/>
  <c r="H721" i="31"/>
  <c r="P715" i="31"/>
  <c r="L710" i="31"/>
  <c r="H705" i="31"/>
  <c r="P699" i="31"/>
  <c r="P695" i="31"/>
  <c r="K694" i="31"/>
  <c r="H693" i="31"/>
  <c r="I692" i="31"/>
  <c r="M691" i="31"/>
  <c r="Q690" i="31"/>
  <c r="I690" i="31"/>
  <c r="M689" i="31"/>
  <c r="Q688" i="31"/>
  <c r="I688" i="31"/>
  <c r="M687" i="31"/>
  <c r="Q686" i="31"/>
  <c r="I686" i="31"/>
  <c r="M685" i="31"/>
  <c r="Q684" i="31"/>
  <c r="I684" i="31"/>
  <c r="M683" i="31"/>
  <c r="Q682" i="31"/>
  <c r="I682" i="31"/>
  <c r="M681" i="31"/>
  <c r="Q680" i="31"/>
  <c r="I680" i="31"/>
  <c r="M679" i="31"/>
  <c r="Q678" i="31"/>
  <c r="I678" i="31"/>
  <c r="M677" i="31"/>
  <c r="Q676" i="31"/>
  <c r="I676" i="31"/>
  <c r="M675" i="31"/>
  <c r="Q674" i="31"/>
  <c r="I674" i="31"/>
  <c r="M673" i="31"/>
  <c r="Q672" i="31"/>
  <c r="I672" i="31"/>
  <c r="M671" i="31"/>
  <c r="Q670" i="31"/>
  <c r="I670" i="31"/>
  <c r="M669" i="31"/>
  <c r="Q668" i="31"/>
  <c r="I668" i="31"/>
  <c r="M667" i="31"/>
  <c r="Q666" i="31"/>
  <c r="I666" i="31"/>
  <c r="M665" i="31"/>
  <c r="Q664" i="31"/>
  <c r="I664" i="31"/>
  <c r="M663" i="31"/>
  <c r="Q662" i="31"/>
  <c r="I662" i="31"/>
  <c r="M661" i="31"/>
  <c r="Q660" i="31"/>
  <c r="I660" i="31"/>
  <c r="M659" i="31"/>
  <c r="Q658" i="31"/>
  <c r="I658" i="31"/>
  <c r="M657" i="31"/>
  <c r="Q656" i="31"/>
  <c r="I656" i="31"/>
  <c r="M655" i="31"/>
  <c r="Q654" i="31"/>
  <c r="I654" i="31"/>
  <c r="M653" i="31"/>
  <c r="Q652" i="31"/>
  <c r="I652" i="31"/>
  <c r="M651" i="31"/>
  <c r="Q650" i="31"/>
  <c r="I650" i="31"/>
  <c r="M649" i="31"/>
  <c r="Q648" i="31"/>
  <c r="I648" i="31"/>
  <c r="M647" i="31"/>
  <c r="Q646" i="31"/>
  <c r="I646" i="31"/>
  <c r="M645" i="31"/>
  <c r="Q644" i="31"/>
  <c r="L775" i="31"/>
  <c r="O742" i="31"/>
  <c r="L736" i="31"/>
  <c r="H731" i="31"/>
  <c r="P725" i="31"/>
  <c r="L720" i="31"/>
  <c r="H715" i="31"/>
  <c r="P709" i="31"/>
  <c r="L704" i="31"/>
  <c r="H699" i="31"/>
  <c r="M695" i="31"/>
  <c r="I694" i="31"/>
  <c r="G693" i="31"/>
  <c r="H692" i="31"/>
  <c r="L691" i="31"/>
  <c r="P690" i="31"/>
  <c r="H690" i="31"/>
  <c r="L689" i="31"/>
  <c r="P688" i="31"/>
  <c r="H688" i="31"/>
  <c r="L687" i="31"/>
  <c r="P686" i="31"/>
  <c r="H686" i="31"/>
  <c r="L685" i="31"/>
  <c r="P684" i="31"/>
  <c r="H684" i="31"/>
  <c r="L683" i="31"/>
  <c r="P682" i="31"/>
  <c r="H682" i="31"/>
  <c r="L681" i="31"/>
  <c r="P680" i="31"/>
  <c r="H680" i="31"/>
  <c r="L679" i="31"/>
  <c r="P678" i="31"/>
  <c r="H678" i="31"/>
  <c r="L677" i="31"/>
  <c r="P676" i="31"/>
  <c r="H676" i="31"/>
  <c r="L675" i="31"/>
  <c r="P674" i="31"/>
  <c r="H674" i="31"/>
  <c r="L673" i="31"/>
  <c r="P672" i="31"/>
  <c r="H672" i="31"/>
  <c r="L671" i="31"/>
  <c r="P670" i="31"/>
  <c r="H670" i="31"/>
  <c r="L669" i="31"/>
  <c r="P668" i="31"/>
  <c r="H668" i="31"/>
  <c r="L667" i="31"/>
  <c r="P666" i="31"/>
  <c r="H666" i="31"/>
  <c r="L665" i="31"/>
  <c r="P664" i="31"/>
  <c r="H664" i="31"/>
  <c r="L663" i="31"/>
  <c r="P662" i="31"/>
  <c r="H662" i="31"/>
  <c r="L661" i="31"/>
  <c r="P660" i="31"/>
  <c r="H660" i="31"/>
  <c r="L659" i="31"/>
  <c r="P658" i="31"/>
  <c r="H658" i="31"/>
  <c r="L657" i="31"/>
  <c r="P656" i="31"/>
  <c r="H656" i="31"/>
  <c r="L655" i="31"/>
  <c r="P654" i="31"/>
  <c r="H654" i="31"/>
  <c r="L653" i="31"/>
  <c r="P652" i="31"/>
  <c r="H652" i="31"/>
  <c r="L651" i="31"/>
  <c r="P650" i="31"/>
  <c r="H650" i="31"/>
  <c r="L649" i="31"/>
  <c r="P648" i="31"/>
  <c r="H648" i="31"/>
  <c r="L647" i="31"/>
  <c r="P646" i="31"/>
  <c r="H770" i="31"/>
  <c r="O741" i="31"/>
  <c r="P735" i="31"/>
  <c r="L730" i="31"/>
  <c r="H725" i="31"/>
  <c r="P719" i="31"/>
  <c r="L714" i="31"/>
  <c r="H709" i="31"/>
  <c r="P703" i="31"/>
  <c r="L698" i="31"/>
  <c r="L695" i="31"/>
  <c r="H694" i="31"/>
  <c r="Q692" i="31"/>
  <c r="G692" i="31"/>
  <c r="K691" i="31"/>
  <c r="O690" i="31"/>
  <c r="G690" i="31"/>
  <c r="K689" i="31"/>
  <c r="O688" i="31"/>
  <c r="G688" i="31"/>
  <c r="K687" i="31"/>
  <c r="O686" i="31"/>
  <c r="G686" i="31"/>
  <c r="K685" i="31"/>
  <c r="O684" i="31"/>
  <c r="G684" i="31"/>
  <c r="K683" i="31"/>
  <c r="O682" i="31"/>
  <c r="G682" i="31"/>
  <c r="K681" i="31"/>
  <c r="O680" i="31"/>
  <c r="G680" i="31"/>
  <c r="K679" i="31"/>
  <c r="O678" i="31"/>
  <c r="G678" i="31"/>
  <c r="K677" i="31"/>
  <c r="O676" i="31"/>
  <c r="G676" i="31"/>
  <c r="K675" i="31"/>
  <c r="O674" i="31"/>
  <c r="G674" i="31"/>
  <c r="K673" i="31"/>
  <c r="O672" i="31"/>
  <c r="G672" i="31"/>
  <c r="K671" i="31"/>
  <c r="O670" i="31"/>
  <c r="G670" i="31"/>
  <c r="K669" i="31"/>
  <c r="O668" i="31"/>
  <c r="G668" i="31"/>
  <c r="K667" i="31"/>
  <c r="O666" i="31"/>
  <c r="G666" i="31"/>
  <c r="K665" i="31"/>
  <c r="O664" i="31"/>
  <c r="G664" i="31"/>
  <c r="K663" i="31"/>
  <c r="O662" i="31"/>
  <c r="G662" i="31"/>
  <c r="K661" i="31"/>
  <c r="O660" i="31"/>
  <c r="G660" i="31"/>
  <c r="K659" i="31"/>
  <c r="O658" i="31"/>
  <c r="G658" i="31"/>
  <c r="K657" i="31"/>
  <c r="O656" i="31"/>
  <c r="G656" i="31"/>
  <c r="K655" i="31"/>
  <c r="O654" i="31"/>
  <c r="G654" i="31"/>
  <c r="K653" i="31"/>
  <c r="O652" i="31"/>
  <c r="G652" i="31"/>
  <c r="K651" i="31"/>
  <c r="O650" i="31"/>
  <c r="G650" i="31"/>
  <c r="K649" i="31"/>
  <c r="O648" i="31"/>
  <c r="G648" i="31"/>
  <c r="K647" i="31"/>
  <c r="O646" i="31"/>
  <c r="G646" i="31"/>
  <c r="K645" i="31"/>
  <c r="O644" i="31"/>
  <c r="G644" i="31"/>
  <c r="K643" i="31"/>
  <c r="O642" i="31"/>
  <c r="P764" i="31"/>
  <c r="M740" i="31"/>
  <c r="H735" i="31"/>
  <c r="P729" i="31"/>
  <c r="L724" i="31"/>
  <c r="H719" i="31"/>
  <c r="P713" i="31"/>
  <c r="L708" i="31"/>
  <c r="H703" i="31"/>
  <c r="P697" i="31"/>
  <c r="H695" i="31"/>
  <c r="P693" i="31"/>
  <c r="P692" i="31"/>
  <c r="F692" i="31"/>
  <c r="J691" i="31"/>
  <c r="N690" i="31"/>
  <c r="F690" i="31"/>
  <c r="J689" i="31"/>
  <c r="N688" i="31"/>
  <c r="F688" i="31"/>
  <c r="J687" i="31"/>
  <c r="N686" i="31"/>
  <c r="F686" i="31"/>
  <c r="J685" i="31"/>
  <c r="N684" i="31"/>
  <c r="F684" i="31"/>
  <c r="J683" i="31"/>
  <c r="N682" i="31"/>
  <c r="F682" i="31"/>
  <c r="J681" i="31"/>
  <c r="N680" i="31"/>
  <c r="F680" i="31"/>
  <c r="J679" i="31"/>
  <c r="N678" i="31"/>
  <c r="F678" i="31"/>
  <c r="J677" i="31"/>
  <c r="N676" i="31"/>
  <c r="F676" i="31"/>
  <c r="J675" i="31"/>
  <c r="N674" i="31"/>
  <c r="F674" i="31"/>
  <c r="J673" i="31"/>
  <c r="N672" i="31"/>
  <c r="F672" i="31"/>
  <c r="J671" i="31"/>
  <c r="N670" i="31"/>
  <c r="F670" i="31"/>
  <c r="J669" i="31"/>
  <c r="N668" i="31"/>
  <c r="F668" i="31"/>
  <c r="J667" i="31"/>
  <c r="N666" i="31"/>
  <c r="F666" i="31"/>
  <c r="J665" i="31"/>
  <c r="N664" i="31"/>
  <c r="F664" i="31"/>
  <c r="J663" i="31"/>
  <c r="N662" i="31"/>
  <c r="F662" i="31"/>
  <c r="J661" i="31"/>
  <c r="N660" i="31"/>
  <c r="F660" i="31"/>
  <c r="J659" i="31"/>
  <c r="N658" i="31"/>
  <c r="F658" i="31"/>
  <c r="J657" i="31"/>
  <c r="N656" i="31"/>
  <c r="F656" i="31"/>
  <c r="J655" i="31"/>
  <c r="N654" i="31"/>
  <c r="F654" i="31"/>
  <c r="J653" i="31"/>
  <c r="N652" i="31"/>
  <c r="F652" i="31"/>
  <c r="J651" i="31"/>
  <c r="N650" i="31"/>
  <c r="F650" i="31"/>
  <c r="J649" i="31"/>
  <c r="N648" i="31"/>
  <c r="F648" i="31"/>
  <c r="J647" i="31"/>
  <c r="N646" i="31"/>
  <c r="F646" i="31"/>
  <c r="J645" i="31"/>
  <c r="N644" i="31"/>
  <c r="F644" i="31"/>
  <c r="J643" i="31"/>
  <c r="N642" i="31"/>
  <c r="F642" i="31"/>
  <c r="J641" i="31"/>
  <c r="N640" i="31"/>
  <c r="F640" i="31"/>
  <c r="J639" i="31"/>
  <c r="N638" i="31"/>
  <c r="F638" i="31"/>
  <c r="L759" i="31"/>
  <c r="P739" i="31"/>
  <c r="L734" i="31"/>
  <c r="H729" i="31"/>
  <c r="P723" i="31"/>
  <c r="L718" i="31"/>
  <c r="H713" i="31"/>
  <c r="P707" i="31"/>
  <c r="L702" i="31"/>
  <c r="H697" i="31"/>
  <c r="G695" i="31"/>
  <c r="O693" i="31"/>
  <c r="O692" i="31"/>
  <c r="Q691" i="31"/>
  <c r="I691" i="31"/>
  <c r="M690" i="31"/>
  <c r="Q689" i="31"/>
  <c r="I689" i="31"/>
  <c r="M688" i="31"/>
  <c r="Q687" i="31"/>
  <c r="I687" i="31"/>
  <c r="M686" i="31"/>
  <c r="Q685" i="31"/>
  <c r="I685" i="31"/>
  <c r="M684" i="31"/>
  <c r="Q683" i="31"/>
  <c r="I683" i="31"/>
  <c r="M682" i="31"/>
  <c r="Q681" i="31"/>
  <c r="I681" i="31"/>
  <c r="M680" i="31"/>
  <c r="Q679" i="31"/>
  <c r="I679" i="31"/>
  <c r="M678" i="31"/>
  <c r="Q677" i="31"/>
  <c r="I677" i="31"/>
  <c r="M676" i="31"/>
  <c r="Q675" i="31"/>
  <c r="I675" i="31"/>
  <c r="M674" i="31"/>
  <c r="Q673" i="31"/>
  <c r="I673" i="31"/>
  <c r="M672" i="31"/>
  <c r="Q671" i="31"/>
  <c r="I671" i="31"/>
  <c r="M670" i="31"/>
  <c r="Q669" i="31"/>
  <c r="I669" i="31"/>
  <c r="M668" i="31"/>
  <c r="Q667" i="31"/>
  <c r="I667" i="31"/>
  <c r="M666" i="31"/>
  <c r="Q665" i="31"/>
  <c r="I665" i="31"/>
  <c r="M664" i="31"/>
  <c r="Q663" i="31"/>
  <c r="I663" i="31"/>
  <c r="M662" i="31"/>
  <c r="Q661" i="31"/>
  <c r="I661" i="31"/>
  <c r="M660" i="31"/>
  <c r="Q659" i="31"/>
  <c r="I659" i="31"/>
  <c r="M658" i="31"/>
  <c r="Q657" i="31"/>
  <c r="I657" i="31"/>
  <c r="M656" i="31"/>
  <c r="Q655" i="31"/>
  <c r="I655" i="31"/>
  <c r="M654" i="31"/>
  <c r="Q653" i="31"/>
  <c r="I653" i="31"/>
  <c r="M652" i="31"/>
  <c r="Q651" i="31"/>
  <c r="I651" i="31"/>
  <c r="M650" i="31"/>
  <c r="Q649" i="31"/>
  <c r="I649" i="31"/>
  <c r="M648" i="31"/>
  <c r="Q647" i="31"/>
  <c r="I647" i="31"/>
  <c r="M646" i="31"/>
  <c r="Q645" i="31"/>
  <c r="I645" i="31"/>
  <c r="M644" i="31"/>
  <c r="Q643" i="31"/>
  <c r="I643" i="31"/>
  <c r="H754" i="31"/>
  <c r="P701" i="31"/>
  <c r="P689" i="31"/>
  <c r="L684" i="31"/>
  <c r="H679" i="31"/>
  <c r="P673" i="31"/>
  <c r="L668" i="31"/>
  <c r="H663" i="31"/>
  <c r="P657" i="31"/>
  <c r="L652" i="31"/>
  <c r="H647" i="31"/>
  <c r="K644" i="31"/>
  <c r="G643" i="31"/>
  <c r="G642" i="31"/>
  <c r="H641" i="31"/>
  <c r="I640" i="31"/>
  <c r="L639" i="31"/>
  <c r="O638" i="31"/>
  <c r="Q637" i="31"/>
  <c r="I637" i="31"/>
  <c r="M636" i="31"/>
  <c r="Q635" i="31"/>
  <c r="I635" i="31"/>
  <c r="M634" i="31"/>
  <c r="Q633" i="31"/>
  <c r="I633" i="31"/>
  <c r="M632" i="31"/>
  <c r="Q631" i="31"/>
  <c r="I631" i="31"/>
  <c r="M630" i="31"/>
  <c r="Q629" i="31"/>
  <c r="I629" i="31"/>
  <c r="M628" i="31"/>
  <c r="Q627" i="31"/>
  <c r="I627" i="31"/>
  <c r="M626" i="31"/>
  <c r="Q625" i="31"/>
  <c r="I625" i="31"/>
  <c r="M624" i="31"/>
  <c r="Q623" i="31"/>
  <c r="I623" i="31"/>
  <c r="M622" i="31"/>
  <c r="Q621" i="31"/>
  <c r="I621" i="31"/>
  <c r="M620" i="31"/>
  <c r="Q619" i="31"/>
  <c r="I619" i="31"/>
  <c r="M618" i="31"/>
  <c r="Q617" i="31"/>
  <c r="I617" i="31"/>
  <c r="M616" i="31"/>
  <c r="Q615" i="31"/>
  <c r="I615" i="31"/>
  <c r="M614" i="31"/>
  <c r="Q613" i="31"/>
  <c r="I613" i="31"/>
  <c r="M612" i="31"/>
  <c r="Q611" i="31"/>
  <c r="I611" i="31"/>
  <c r="M610" i="31"/>
  <c r="Q609" i="31"/>
  <c r="I609" i="31"/>
  <c r="M608" i="31"/>
  <c r="Q607" i="31"/>
  <c r="I607" i="31"/>
  <c r="M606" i="31"/>
  <c r="Q605" i="31"/>
  <c r="I605" i="31"/>
  <c r="M604" i="31"/>
  <c r="Q603" i="31"/>
  <c r="I603" i="31"/>
  <c r="M602" i="31"/>
  <c r="Q601" i="31"/>
  <c r="I601" i="31"/>
  <c r="M600" i="31"/>
  <c r="Q599" i="31"/>
  <c r="I599" i="31"/>
  <c r="M598" i="31"/>
  <c r="Q597" i="31"/>
  <c r="I597" i="31"/>
  <c r="M596" i="31"/>
  <c r="H739" i="31"/>
  <c r="L696" i="31"/>
  <c r="H689" i="31"/>
  <c r="P683" i="31"/>
  <c r="L678" i="31"/>
  <c r="H673" i="31"/>
  <c r="P667" i="31"/>
  <c r="L662" i="31"/>
  <c r="H657" i="31"/>
  <c r="P651" i="31"/>
  <c r="L646" i="31"/>
  <c r="I644" i="31"/>
  <c r="Q642" i="31"/>
  <c r="Q641" i="31"/>
  <c r="G641" i="31"/>
  <c r="H640" i="31"/>
  <c r="K639" i="31"/>
  <c r="M638" i="31"/>
  <c r="P637" i="31"/>
  <c r="H637" i="31"/>
  <c r="L636" i="31"/>
  <c r="P635" i="31"/>
  <c r="H635" i="31"/>
  <c r="L634" i="31"/>
  <c r="P633" i="31"/>
  <c r="H633" i="31"/>
  <c r="L632" i="31"/>
  <c r="P631" i="31"/>
  <c r="H631" i="31"/>
  <c r="L630" i="31"/>
  <c r="P629" i="31"/>
  <c r="H629" i="31"/>
  <c r="L628" i="31"/>
  <c r="P627" i="31"/>
  <c r="H627" i="31"/>
  <c r="L626" i="31"/>
  <c r="P625" i="31"/>
  <c r="H625" i="31"/>
  <c r="L624" i="31"/>
  <c r="P623" i="31"/>
  <c r="H623" i="31"/>
  <c r="L622" i="31"/>
  <c r="P621" i="31"/>
  <c r="H621" i="31"/>
  <c r="L620" i="31"/>
  <c r="P619" i="31"/>
  <c r="H619" i="31"/>
  <c r="L618" i="31"/>
  <c r="P617" i="31"/>
  <c r="H617" i="31"/>
  <c r="L616" i="31"/>
  <c r="P615" i="31"/>
  <c r="H615" i="31"/>
  <c r="L614" i="31"/>
  <c r="P613" i="31"/>
  <c r="H613" i="31"/>
  <c r="L612" i="31"/>
  <c r="P611" i="31"/>
  <c r="H611" i="31"/>
  <c r="L610" i="31"/>
  <c r="P609" i="31"/>
  <c r="H609" i="31"/>
  <c r="L608" i="31"/>
  <c r="P607" i="31"/>
  <c r="H607" i="31"/>
  <c r="L606" i="31"/>
  <c r="P733" i="31"/>
  <c r="Q694" i="31"/>
  <c r="L688" i="31"/>
  <c r="H683" i="31"/>
  <c r="P677" i="31"/>
  <c r="L672" i="31"/>
  <c r="H667" i="31"/>
  <c r="P661" i="31"/>
  <c r="L656" i="31"/>
  <c r="H651" i="31"/>
  <c r="H646" i="31"/>
  <c r="H644" i="31"/>
  <c r="P642" i="31"/>
  <c r="P641" i="31"/>
  <c r="Q640" i="31"/>
  <c r="G640" i="31"/>
  <c r="I639" i="31"/>
  <c r="L638" i="31"/>
  <c r="O637" i="31"/>
  <c r="G637" i="31"/>
  <c r="K636" i="31"/>
  <c r="O635" i="31"/>
  <c r="G635" i="31"/>
  <c r="K634" i="31"/>
  <c r="O633" i="31"/>
  <c r="G633" i="31"/>
  <c r="K632" i="31"/>
  <c r="O631" i="31"/>
  <c r="G631" i="31"/>
  <c r="K630" i="31"/>
  <c r="O629" i="31"/>
  <c r="G629" i="31"/>
  <c r="K628" i="31"/>
  <c r="O627" i="31"/>
  <c r="G627" i="31"/>
  <c r="K626" i="31"/>
  <c r="O625" i="31"/>
  <c r="G625" i="31"/>
  <c r="K624" i="31"/>
  <c r="O623" i="31"/>
  <c r="G623" i="31"/>
  <c r="K622" i="31"/>
  <c r="O621" i="31"/>
  <c r="G621" i="31"/>
  <c r="K620" i="31"/>
  <c r="O619" i="31"/>
  <c r="G619" i="31"/>
  <c r="K618" i="31"/>
  <c r="O617" i="31"/>
  <c r="G617" i="31"/>
  <c r="K616" i="31"/>
  <c r="O615" i="31"/>
  <c r="G615" i="31"/>
  <c r="K614" i="31"/>
  <c r="O613" i="31"/>
  <c r="G613" i="31"/>
  <c r="K612" i="31"/>
  <c r="O611" i="31"/>
  <c r="G611" i="31"/>
  <c r="K610" i="31"/>
  <c r="O609" i="31"/>
  <c r="G609" i="31"/>
  <c r="K608" i="31"/>
  <c r="O607" i="31"/>
  <c r="G607" i="31"/>
  <c r="K606" i="31"/>
  <c r="O605" i="31"/>
  <c r="G605" i="31"/>
  <c r="K604" i="31"/>
  <c r="O603" i="31"/>
  <c r="G603" i="31"/>
  <c r="K602" i="31"/>
  <c r="O601" i="31"/>
  <c r="G601" i="31"/>
  <c r="L728" i="31"/>
  <c r="M693" i="31"/>
  <c r="P687" i="31"/>
  <c r="L682" i="31"/>
  <c r="H677" i="31"/>
  <c r="P671" i="31"/>
  <c r="L666" i="31"/>
  <c r="H661" i="31"/>
  <c r="P655" i="31"/>
  <c r="L650" i="31"/>
  <c r="P645" i="31"/>
  <c r="P643" i="31"/>
  <c r="M642" i="31"/>
  <c r="O641" i="31"/>
  <c r="P640" i="31"/>
  <c r="Q639" i="31"/>
  <c r="H639" i="31"/>
  <c r="K638" i="31"/>
  <c r="N637" i="31"/>
  <c r="F637" i="31"/>
  <c r="J636" i="31"/>
  <c r="N635" i="31"/>
  <c r="F635" i="31"/>
  <c r="J634" i="31"/>
  <c r="N633" i="31"/>
  <c r="F633" i="31"/>
  <c r="J632" i="31"/>
  <c r="N631" i="31"/>
  <c r="F631" i="31"/>
  <c r="J630" i="31"/>
  <c r="N629" i="31"/>
  <c r="F629" i="31"/>
  <c r="J628" i="31"/>
  <c r="N627" i="31"/>
  <c r="F627" i="31"/>
  <c r="J626" i="31"/>
  <c r="N625" i="31"/>
  <c r="F625" i="31"/>
  <c r="J624" i="31"/>
  <c r="N623" i="31"/>
  <c r="F623" i="31"/>
  <c r="J622" i="31"/>
  <c r="N621" i="31"/>
  <c r="F621" i="31"/>
  <c r="J620" i="31"/>
  <c r="N619" i="31"/>
  <c r="F619" i="31"/>
  <c r="J618" i="31"/>
  <c r="N617" i="31"/>
  <c r="F617" i="31"/>
  <c r="J616" i="31"/>
  <c r="N615" i="31"/>
  <c r="F615" i="31"/>
  <c r="J614" i="31"/>
  <c r="N613" i="31"/>
  <c r="F613" i="31"/>
  <c r="J612" i="31"/>
  <c r="N611" i="31"/>
  <c r="F611" i="31"/>
  <c r="J610" i="31"/>
  <c r="N609" i="31"/>
  <c r="F609" i="31"/>
  <c r="J608" i="31"/>
  <c r="N607" i="31"/>
  <c r="F607" i="31"/>
  <c r="J606" i="31"/>
  <c r="N605" i="31"/>
  <c r="F605" i="31"/>
  <c r="J604" i="31"/>
  <c r="N603" i="31"/>
  <c r="F603" i="31"/>
  <c r="J602" i="31"/>
  <c r="N601" i="31"/>
  <c r="F601" i="31"/>
  <c r="J600" i="31"/>
  <c r="N599" i="31"/>
  <c r="F599" i="31"/>
  <c r="J598" i="31"/>
  <c r="N597" i="31"/>
  <c r="F597" i="31"/>
  <c r="J596" i="31"/>
  <c r="N595" i="31"/>
  <c r="F595" i="31"/>
  <c r="J594" i="31"/>
  <c r="N593" i="31"/>
  <c r="H723" i="31"/>
  <c r="M692" i="31"/>
  <c r="H687" i="31"/>
  <c r="P681" i="31"/>
  <c r="L676" i="31"/>
  <c r="H671" i="31"/>
  <c r="P665" i="31"/>
  <c r="L660" i="31"/>
  <c r="H655" i="31"/>
  <c r="P649" i="31"/>
  <c r="L645" i="31"/>
  <c r="O643" i="31"/>
  <c r="L642" i="31"/>
  <c r="M641" i="31"/>
  <c r="O640" i="31"/>
  <c r="P639" i="31"/>
  <c r="G639" i="31"/>
  <c r="J638" i="31"/>
  <c r="M637" i="31"/>
  <c r="Q636" i="31"/>
  <c r="I636" i="31"/>
  <c r="M635" i="31"/>
  <c r="Q634" i="31"/>
  <c r="I634" i="31"/>
  <c r="M633" i="31"/>
  <c r="Q632" i="31"/>
  <c r="I632" i="31"/>
  <c r="M631" i="31"/>
  <c r="Q630" i="31"/>
  <c r="I630" i="31"/>
  <c r="M629" i="31"/>
  <c r="Q628" i="31"/>
  <c r="I628" i="31"/>
  <c r="M627" i="31"/>
  <c r="Q626" i="31"/>
  <c r="I626" i="31"/>
  <c r="M625" i="31"/>
  <c r="Q624" i="31"/>
  <c r="I624" i="31"/>
  <c r="M623" i="31"/>
  <c r="Q622" i="31"/>
  <c r="I622" i="31"/>
  <c r="M621" i="31"/>
  <c r="Q620" i="31"/>
  <c r="I620" i="31"/>
  <c r="M619" i="31"/>
  <c r="Q618" i="31"/>
  <c r="I618" i="31"/>
  <c r="M617" i="31"/>
  <c r="Q616" i="31"/>
  <c r="I616" i="31"/>
  <c r="M615" i="31"/>
  <c r="Q614" i="31"/>
  <c r="I614" i="31"/>
  <c r="M613" i="31"/>
  <c r="Q612" i="31"/>
  <c r="I612" i="31"/>
  <c r="M611" i="31"/>
  <c r="Q610" i="31"/>
  <c r="I610" i="31"/>
  <c r="M609" i="31"/>
  <c r="Q608" i="31"/>
  <c r="I608" i="31"/>
  <c r="M607" i="31"/>
  <c r="Q606" i="31"/>
  <c r="I606" i="31"/>
  <c r="M605" i="31"/>
  <c r="Q604" i="31"/>
  <c r="I604" i="31"/>
  <c r="M603" i="31"/>
  <c r="Q602" i="31"/>
  <c r="I602" i="31"/>
  <c r="M601" i="31"/>
  <c r="Q600" i="31"/>
  <c r="I600" i="31"/>
  <c r="M599" i="31"/>
  <c r="Q598" i="31"/>
  <c r="I598" i="31"/>
  <c r="M597" i="31"/>
  <c r="Q596" i="31"/>
  <c r="I596" i="31"/>
  <c r="M595" i="31"/>
  <c r="P717" i="31"/>
  <c r="P691" i="31"/>
  <c r="L686" i="31"/>
  <c r="H681" i="31"/>
  <c r="P675" i="31"/>
  <c r="L670" i="31"/>
  <c r="H665" i="31"/>
  <c r="P659" i="31"/>
  <c r="L654" i="31"/>
  <c r="H649" i="31"/>
  <c r="H645" i="31"/>
  <c r="M643" i="31"/>
  <c r="K642" i="31"/>
  <c r="L641" i="31"/>
  <c r="M640" i="31"/>
  <c r="O639" i="31"/>
  <c r="F639" i="31"/>
  <c r="I638" i="31"/>
  <c r="L637" i="31"/>
  <c r="P636" i="31"/>
  <c r="H636" i="31"/>
  <c r="L635" i="31"/>
  <c r="P634" i="31"/>
  <c r="H634" i="31"/>
  <c r="L633" i="31"/>
  <c r="P632" i="31"/>
  <c r="H632" i="31"/>
  <c r="L631" i="31"/>
  <c r="P630" i="31"/>
  <c r="H630" i="31"/>
  <c r="L629" i="31"/>
  <c r="P628" i="31"/>
  <c r="H628" i="31"/>
  <c r="L627" i="31"/>
  <c r="P626" i="31"/>
  <c r="H626" i="31"/>
  <c r="L625" i="31"/>
  <c r="P624" i="31"/>
  <c r="H624" i="31"/>
  <c r="L623" i="31"/>
  <c r="P622" i="31"/>
  <c r="H622" i="31"/>
  <c r="L621" i="31"/>
  <c r="P620" i="31"/>
  <c r="H620" i="31"/>
  <c r="L619" i="31"/>
  <c r="P618" i="31"/>
  <c r="H618" i="31"/>
  <c r="L617" i="31"/>
  <c r="P616" i="31"/>
  <c r="H616" i="31"/>
  <c r="L615" i="31"/>
  <c r="P614" i="31"/>
  <c r="H614" i="31"/>
  <c r="L613" i="31"/>
  <c r="P612" i="31"/>
  <c r="H612" i="31"/>
  <c r="L611" i="31"/>
  <c r="P610" i="31"/>
  <c r="H610" i="31"/>
  <c r="L609" i="31"/>
  <c r="P608" i="31"/>
  <c r="H608" i="31"/>
  <c r="L607" i="31"/>
  <c r="P606" i="31"/>
  <c r="H606" i="31"/>
  <c r="L605" i="31"/>
  <c r="P604" i="31"/>
  <c r="H604" i="31"/>
  <c r="L603" i="31"/>
  <c r="P602" i="31"/>
  <c r="H602" i="31"/>
  <c r="L601" i="31"/>
  <c r="P600" i="31"/>
  <c r="H600" i="31"/>
  <c r="L599" i="31"/>
  <c r="P598" i="31"/>
  <c r="H598" i="31"/>
  <c r="L597" i="31"/>
  <c r="P596" i="31"/>
  <c r="H596" i="31"/>
  <c r="L595" i="31"/>
  <c r="P594" i="31"/>
  <c r="L712" i="31"/>
  <c r="H691" i="31"/>
  <c r="P685" i="31"/>
  <c r="L680" i="31"/>
  <c r="H675" i="31"/>
  <c r="P669" i="31"/>
  <c r="L664" i="31"/>
  <c r="H659" i="31"/>
  <c r="P653" i="31"/>
  <c r="L648" i="31"/>
  <c r="P644" i="31"/>
  <c r="L643" i="31"/>
  <c r="I642" i="31"/>
  <c r="K641" i="31"/>
  <c r="L640" i="31"/>
  <c r="N639" i="31"/>
  <c r="Q638" i="31"/>
  <c r="H638" i="31"/>
  <c r="K637" i="31"/>
  <c r="O636" i="31"/>
  <c r="G636" i="31"/>
  <c r="K635" i="31"/>
  <c r="O634" i="31"/>
  <c r="G634" i="31"/>
  <c r="K633" i="31"/>
  <c r="O632" i="31"/>
  <c r="G632" i="31"/>
  <c r="K631" i="31"/>
  <c r="O630" i="31"/>
  <c r="G630" i="31"/>
  <c r="K629" i="31"/>
  <c r="O628" i="31"/>
  <c r="G628" i="31"/>
  <c r="K627" i="31"/>
  <c r="O626" i="31"/>
  <c r="G626" i="31"/>
  <c r="K625" i="31"/>
  <c r="O624" i="31"/>
  <c r="G624" i="31"/>
  <c r="K623" i="31"/>
  <c r="O622" i="31"/>
  <c r="G622" i="31"/>
  <c r="K621" i="31"/>
  <c r="O620" i="31"/>
  <c r="G620" i="31"/>
  <c r="K619" i="31"/>
  <c r="O618" i="31"/>
  <c r="G618" i="31"/>
  <c r="K617" i="31"/>
  <c r="O616" i="31"/>
  <c r="G616" i="31"/>
  <c r="K615" i="31"/>
  <c r="O614" i="31"/>
  <c r="G614" i="31"/>
  <c r="K613" i="31"/>
  <c r="O612" i="31"/>
  <c r="G612" i="31"/>
  <c r="K611" i="31"/>
  <c r="O610" i="31"/>
  <c r="G610" i="31"/>
  <c r="K609" i="31"/>
  <c r="O608" i="31"/>
  <c r="G608" i="31"/>
  <c r="K607" i="31"/>
  <c r="O606" i="31"/>
  <c r="G606" i="31"/>
  <c r="K605" i="31"/>
  <c r="O604" i="31"/>
  <c r="G604" i="31"/>
  <c r="K603" i="31"/>
  <c r="O602" i="31"/>
  <c r="G602" i="31"/>
  <c r="K601" i="31"/>
  <c r="O600" i="31"/>
  <c r="G600" i="31"/>
  <c r="K599" i="31"/>
  <c r="O598" i="31"/>
  <c r="G598" i="31"/>
  <c r="K597" i="31"/>
  <c r="O596" i="31"/>
  <c r="G596" i="31"/>
  <c r="K595" i="31"/>
  <c r="H707" i="31"/>
  <c r="H653" i="31"/>
  <c r="P638" i="31"/>
  <c r="J633" i="31"/>
  <c r="F628" i="31"/>
  <c r="N622" i="31"/>
  <c r="J617" i="31"/>
  <c r="F612" i="31"/>
  <c r="N606" i="31"/>
  <c r="P603" i="31"/>
  <c r="H601" i="31"/>
  <c r="H599" i="31"/>
  <c r="J597" i="31"/>
  <c r="P595" i="31"/>
  <c r="N594" i="31"/>
  <c r="Q593" i="31"/>
  <c r="H593" i="31"/>
  <c r="L592" i="31"/>
  <c r="P591" i="31"/>
  <c r="H591" i="31"/>
  <c r="L590" i="31"/>
  <c r="P589" i="31"/>
  <c r="H589" i="31"/>
  <c r="L588" i="31"/>
  <c r="P587" i="31"/>
  <c r="H587" i="31"/>
  <c r="L586" i="31"/>
  <c r="P585" i="31"/>
  <c r="H585" i="31"/>
  <c r="L584" i="31"/>
  <c r="P583" i="31"/>
  <c r="H583" i="31"/>
  <c r="L582" i="31"/>
  <c r="P581" i="31"/>
  <c r="H581" i="31"/>
  <c r="L580" i="31"/>
  <c r="P579" i="31"/>
  <c r="H579" i="31"/>
  <c r="L578" i="31"/>
  <c r="P577" i="31"/>
  <c r="H577" i="31"/>
  <c r="L576" i="31"/>
  <c r="P575" i="31"/>
  <c r="H575" i="31"/>
  <c r="L574" i="31"/>
  <c r="P573" i="31"/>
  <c r="H573" i="31"/>
  <c r="L572" i="31"/>
  <c r="P571" i="31"/>
  <c r="H571" i="31"/>
  <c r="L570" i="31"/>
  <c r="P569" i="31"/>
  <c r="H569" i="31"/>
  <c r="L568" i="31"/>
  <c r="P567" i="31"/>
  <c r="H567" i="31"/>
  <c r="L566" i="31"/>
  <c r="P565" i="31"/>
  <c r="H565" i="31"/>
  <c r="L564" i="31"/>
  <c r="P563" i="31"/>
  <c r="H563" i="31"/>
  <c r="L562" i="31"/>
  <c r="P561" i="31"/>
  <c r="H561" i="31"/>
  <c r="L560" i="31"/>
  <c r="P559" i="31"/>
  <c r="H559" i="31"/>
  <c r="L558" i="31"/>
  <c r="P557" i="31"/>
  <c r="H557" i="31"/>
  <c r="L556" i="31"/>
  <c r="P555" i="31"/>
  <c r="H555" i="31"/>
  <c r="L554" i="31"/>
  <c r="L690" i="31"/>
  <c r="P647" i="31"/>
  <c r="G638" i="31"/>
  <c r="N632" i="31"/>
  <c r="J627" i="31"/>
  <c r="F622" i="31"/>
  <c r="N616" i="31"/>
  <c r="J611" i="31"/>
  <c r="F606" i="31"/>
  <c r="J603" i="31"/>
  <c r="N600" i="31"/>
  <c r="G599" i="31"/>
  <c r="H597" i="31"/>
  <c r="O595" i="31"/>
  <c r="M594" i="31"/>
  <c r="P593" i="31"/>
  <c r="G593" i="31"/>
  <c r="K592" i="31"/>
  <c r="O591" i="31"/>
  <c r="G591" i="31"/>
  <c r="K590" i="31"/>
  <c r="O589" i="31"/>
  <c r="G589" i="31"/>
  <c r="K588" i="31"/>
  <c r="O587" i="31"/>
  <c r="G587" i="31"/>
  <c r="K586" i="31"/>
  <c r="O585" i="31"/>
  <c r="G585" i="31"/>
  <c r="K584" i="31"/>
  <c r="O583" i="31"/>
  <c r="G583" i="31"/>
  <c r="K582" i="31"/>
  <c r="O581" i="31"/>
  <c r="G581" i="31"/>
  <c r="K580" i="31"/>
  <c r="O579" i="31"/>
  <c r="G579" i="31"/>
  <c r="K578" i="31"/>
  <c r="O577" i="31"/>
  <c r="G577" i="31"/>
  <c r="K576" i="31"/>
  <c r="O575" i="31"/>
  <c r="G575" i="31"/>
  <c r="K574" i="31"/>
  <c r="O573" i="31"/>
  <c r="G573" i="31"/>
  <c r="K572" i="31"/>
  <c r="O571" i="31"/>
  <c r="G571" i="31"/>
  <c r="K570" i="31"/>
  <c r="O569" i="31"/>
  <c r="G569" i="31"/>
  <c r="K568" i="31"/>
  <c r="O567" i="31"/>
  <c r="G567" i="31"/>
  <c r="K566" i="31"/>
  <c r="O565" i="31"/>
  <c r="G565" i="31"/>
  <c r="K564" i="31"/>
  <c r="O563" i="31"/>
  <c r="G563" i="31"/>
  <c r="K562" i="31"/>
  <c r="O561" i="31"/>
  <c r="G561" i="31"/>
  <c r="K560" i="31"/>
  <c r="O559" i="31"/>
  <c r="G559" i="31"/>
  <c r="K558" i="31"/>
  <c r="O557" i="31"/>
  <c r="G557" i="31"/>
  <c r="K556" i="31"/>
  <c r="O555" i="31"/>
  <c r="G555" i="31"/>
  <c r="K554" i="31"/>
  <c r="O553" i="31"/>
  <c r="G553" i="31"/>
  <c r="K552" i="31"/>
  <c r="O551" i="31"/>
  <c r="G551" i="31"/>
  <c r="K550" i="31"/>
  <c r="H685" i="31"/>
  <c r="L644" i="31"/>
  <c r="J637" i="31"/>
  <c r="F632" i="31"/>
  <c r="N626" i="31"/>
  <c r="J621" i="31"/>
  <c r="F616" i="31"/>
  <c r="N610" i="31"/>
  <c r="P605" i="31"/>
  <c r="H603" i="31"/>
  <c r="L600" i="31"/>
  <c r="N598" i="31"/>
  <c r="G597" i="31"/>
  <c r="J595" i="31"/>
  <c r="L594" i="31"/>
  <c r="O593" i="31"/>
  <c r="F593" i="31"/>
  <c r="J592" i="31"/>
  <c r="N591" i="31"/>
  <c r="F591" i="31"/>
  <c r="J590" i="31"/>
  <c r="N589" i="31"/>
  <c r="F589" i="31"/>
  <c r="J588" i="31"/>
  <c r="N587" i="31"/>
  <c r="F587" i="31"/>
  <c r="J586" i="31"/>
  <c r="N585" i="31"/>
  <c r="F585" i="31"/>
  <c r="J584" i="31"/>
  <c r="N583" i="31"/>
  <c r="F583" i="31"/>
  <c r="J582" i="31"/>
  <c r="N581" i="31"/>
  <c r="F581" i="31"/>
  <c r="J580" i="31"/>
  <c r="N579" i="31"/>
  <c r="F579" i="31"/>
  <c r="J578" i="31"/>
  <c r="N577" i="31"/>
  <c r="F577" i="31"/>
  <c r="J576" i="31"/>
  <c r="N575" i="31"/>
  <c r="F575" i="31"/>
  <c r="J574" i="31"/>
  <c r="N573" i="31"/>
  <c r="F573" i="31"/>
  <c r="J572" i="31"/>
  <c r="N571" i="31"/>
  <c r="F571" i="31"/>
  <c r="J570" i="31"/>
  <c r="N569" i="31"/>
  <c r="F569" i="31"/>
  <c r="J568" i="31"/>
  <c r="N567" i="31"/>
  <c r="F567" i="31"/>
  <c r="J566" i="31"/>
  <c r="N565" i="31"/>
  <c r="F565" i="31"/>
  <c r="J564" i="31"/>
  <c r="N563" i="31"/>
  <c r="F563" i="31"/>
  <c r="J562" i="31"/>
  <c r="N561" i="31"/>
  <c r="F561" i="31"/>
  <c r="J560" i="31"/>
  <c r="N559" i="31"/>
  <c r="F559" i="31"/>
  <c r="J558" i="31"/>
  <c r="N557" i="31"/>
  <c r="F557" i="31"/>
  <c r="J556" i="31"/>
  <c r="N555" i="31"/>
  <c r="F555" i="31"/>
  <c r="J554" i="31"/>
  <c r="N553" i="31"/>
  <c r="F553" i="31"/>
  <c r="J552" i="31"/>
  <c r="N551" i="31"/>
  <c r="F551" i="31"/>
  <c r="J550" i="31"/>
  <c r="N549" i="31"/>
  <c r="F549" i="31"/>
  <c r="J548" i="31"/>
  <c r="N547" i="31"/>
  <c r="P679" i="31"/>
  <c r="H643" i="31"/>
  <c r="N636" i="31"/>
  <c r="J631" i="31"/>
  <c r="F626" i="31"/>
  <c r="N620" i="31"/>
  <c r="J615" i="31"/>
  <c r="F610" i="31"/>
  <c r="J605" i="31"/>
  <c r="N602" i="31"/>
  <c r="K600" i="31"/>
  <c r="L598" i="31"/>
  <c r="N596" i="31"/>
  <c r="I595" i="31"/>
  <c r="K594" i="31"/>
  <c r="M593" i="31"/>
  <c r="Q592" i="31"/>
  <c r="I592" i="31"/>
  <c r="M591" i="31"/>
  <c r="Q590" i="31"/>
  <c r="I590" i="31"/>
  <c r="M589" i="31"/>
  <c r="Q588" i="31"/>
  <c r="I588" i="31"/>
  <c r="M587" i="31"/>
  <c r="Q586" i="31"/>
  <c r="I586" i="31"/>
  <c r="M585" i="31"/>
  <c r="Q584" i="31"/>
  <c r="I584" i="31"/>
  <c r="M583" i="31"/>
  <c r="Q582" i="31"/>
  <c r="I582" i="31"/>
  <c r="M581" i="31"/>
  <c r="Q580" i="31"/>
  <c r="I580" i="31"/>
  <c r="M579" i="31"/>
  <c r="Q578" i="31"/>
  <c r="I578" i="31"/>
  <c r="M577" i="31"/>
  <c r="Q576" i="31"/>
  <c r="I576" i="31"/>
  <c r="M575" i="31"/>
  <c r="Q574" i="31"/>
  <c r="I574" i="31"/>
  <c r="M573" i="31"/>
  <c r="Q572" i="31"/>
  <c r="I572" i="31"/>
  <c r="M571" i="31"/>
  <c r="Q570" i="31"/>
  <c r="I570" i="31"/>
  <c r="M569" i="31"/>
  <c r="Q568" i="31"/>
  <c r="I568" i="31"/>
  <c r="M567" i="31"/>
  <c r="Q566" i="31"/>
  <c r="I566" i="31"/>
  <c r="M565" i="31"/>
  <c r="Q564" i="31"/>
  <c r="I564" i="31"/>
  <c r="M563" i="31"/>
  <c r="Q562" i="31"/>
  <c r="I562" i="31"/>
  <c r="M561" i="31"/>
  <c r="Q560" i="31"/>
  <c r="I560" i="31"/>
  <c r="M559" i="31"/>
  <c r="Q558" i="31"/>
  <c r="I558" i="31"/>
  <c r="M557" i="31"/>
  <c r="Q556" i="31"/>
  <c r="I556" i="31"/>
  <c r="M555" i="31"/>
  <c r="Q554" i="31"/>
  <c r="I554" i="31"/>
  <c r="M553" i="31"/>
  <c r="Q552" i="31"/>
  <c r="I552" i="31"/>
  <c r="M551" i="31"/>
  <c r="Q550" i="31"/>
  <c r="L674" i="31"/>
  <c r="H642" i="31"/>
  <c r="F636" i="31"/>
  <c r="N630" i="31"/>
  <c r="J625" i="31"/>
  <c r="F620" i="31"/>
  <c r="N614" i="31"/>
  <c r="J609" i="31"/>
  <c r="H605" i="31"/>
  <c r="L602" i="31"/>
  <c r="F600" i="31"/>
  <c r="K598" i="31"/>
  <c r="L596" i="31"/>
  <c r="H595" i="31"/>
  <c r="I594" i="31"/>
  <c r="L593" i="31"/>
  <c r="P592" i="31"/>
  <c r="H592" i="31"/>
  <c r="L591" i="31"/>
  <c r="P590" i="31"/>
  <c r="H590" i="31"/>
  <c r="L589" i="31"/>
  <c r="P588" i="31"/>
  <c r="H588" i="31"/>
  <c r="L587" i="31"/>
  <c r="P586" i="31"/>
  <c r="H586" i="31"/>
  <c r="L585" i="31"/>
  <c r="P584" i="31"/>
  <c r="H584" i="31"/>
  <c r="L583" i="31"/>
  <c r="P582" i="31"/>
  <c r="H582" i="31"/>
  <c r="L581" i="31"/>
  <c r="P580" i="31"/>
  <c r="H580" i="31"/>
  <c r="L579" i="31"/>
  <c r="P578" i="31"/>
  <c r="H578" i="31"/>
  <c r="L577" i="31"/>
  <c r="P576" i="31"/>
  <c r="H576" i="31"/>
  <c r="L575" i="31"/>
  <c r="P574" i="31"/>
  <c r="H574" i="31"/>
  <c r="L573" i="31"/>
  <c r="P572" i="31"/>
  <c r="H572" i="31"/>
  <c r="L571" i="31"/>
  <c r="P570" i="31"/>
  <c r="H570" i="31"/>
  <c r="L569" i="31"/>
  <c r="P568" i="31"/>
  <c r="H568" i="31"/>
  <c r="L567" i="31"/>
  <c r="P566" i="31"/>
  <c r="H566" i="31"/>
  <c r="L565" i="31"/>
  <c r="P564" i="31"/>
  <c r="H564" i="31"/>
  <c r="L563" i="31"/>
  <c r="P562" i="31"/>
  <c r="H562" i="31"/>
  <c r="L561" i="31"/>
  <c r="P560" i="31"/>
  <c r="H560" i="31"/>
  <c r="L559" i="31"/>
  <c r="P558" i="31"/>
  <c r="H558" i="31"/>
  <c r="L557" i="31"/>
  <c r="P556" i="31"/>
  <c r="H556" i="31"/>
  <c r="L555" i="31"/>
  <c r="P554" i="31"/>
  <c r="H554" i="31"/>
  <c r="L553" i="31"/>
  <c r="P552" i="31"/>
  <c r="H669" i="31"/>
  <c r="I641" i="31"/>
  <c r="J635" i="31"/>
  <c r="F630" i="31"/>
  <c r="N624" i="31"/>
  <c r="J619" i="31"/>
  <c r="F614" i="31"/>
  <c r="N608" i="31"/>
  <c r="N604" i="31"/>
  <c r="F602" i="31"/>
  <c r="P599" i="31"/>
  <c r="F598" i="31"/>
  <c r="K596" i="31"/>
  <c r="G595" i="31"/>
  <c r="H594" i="31"/>
  <c r="K593" i="31"/>
  <c r="O592" i="31"/>
  <c r="G592" i="31"/>
  <c r="K591" i="31"/>
  <c r="O590" i="31"/>
  <c r="G590" i="31"/>
  <c r="K589" i="31"/>
  <c r="O588" i="31"/>
  <c r="G588" i="31"/>
  <c r="K587" i="31"/>
  <c r="O586" i="31"/>
  <c r="G586" i="31"/>
  <c r="K585" i="31"/>
  <c r="O584" i="31"/>
  <c r="G584" i="31"/>
  <c r="K583" i="31"/>
  <c r="O582" i="31"/>
  <c r="G582" i="31"/>
  <c r="K581" i="31"/>
  <c r="O580" i="31"/>
  <c r="G580" i="31"/>
  <c r="K579" i="31"/>
  <c r="O578" i="31"/>
  <c r="G578" i="31"/>
  <c r="K577" i="31"/>
  <c r="O576" i="31"/>
  <c r="G576" i="31"/>
  <c r="K575" i="31"/>
  <c r="O574" i="31"/>
  <c r="G574" i="31"/>
  <c r="K573" i="31"/>
  <c r="O572" i="31"/>
  <c r="G572" i="31"/>
  <c r="K571" i="31"/>
  <c r="O570" i="31"/>
  <c r="G570" i="31"/>
  <c r="K569" i="31"/>
  <c r="O568" i="31"/>
  <c r="G568" i="31"/>
  <c r="K567" i="31"/>
  <c r="O566" i="31"/>
  <c r="G566" i="31"/>
  <c r="K565" i="31"/>
  <c r="O564" i="31"/>
  <c r="G564" i="31"/>
  <c r="K563" i="31"/>
  <c r="O562" i="31"/>
  <c r="G562" i="31"/>
  <c r="K561" i="31"/>
  <c r="O560" i="31"/>
  <c r="G560" i="31"/>
  <c r="K559" i="31"/>
  <c r="P663" i="31"/>
  <c r="K640" i="31"/>
  <c r="N634" i="31"/>
  <c r="J629" i="31"/>
  <c r="F624" i="31"/>
  <c r="N618" i="31"/>
  <c r="J613" i="31"/>
  <c r="F608" i="31"/>
  <c r="L604" i="31"/>
  <c r="P601" i="31"/>
  <c r="O599" i="31"/>
  <c r="P597" i="31"/>
  <c r="F596" i="31"/>
  <c r="Q594" i="31"/>
  <c r="G594" i="31"/>
  <c r="J593" i="31"/>
  <c r="N592" i="31"/>
  <c r="F592" i="31"/>
  <c r="J591" i="31"/>
  <c r="N590" i="31"/>
  <c r="F590" i="31"/>
  <c r="J589" i="31"/>
  <c r="N588" i="31"/>
  <c r="F588" i="31"/>
  <c r="J587" i="31"/>
  <c r="N586" i="31"/>
  <c r="F586" i="31"/>
  <c r="J585" i="31"/>
  <c r="N584" i="31"/>
  <c r="F584" i="31"/>
  <c r="J583" i="31"/>
  <c r="N582" i="31"/>
  <c r="F582" i="31"/>
  <c r="J581" i="31"/>
  <c r="N580" i="31"/>
  <c r="F580" i="31"/>
  <c r="J579" i="31"/>
  <c r="N578" i="31"/>
  <c r="F578" i="31"/>
  <c r="J577" i="31"/>
  <c r="N576" i="31"/>
  <c r="F576" i="31"/>
  <c r="J575" i="31"/>
  <c r="N574" i="31"/>
  <c r="F574" i="31"/>
  <c r="J573" i="31"/>
  <c r="N572" i="31"/>
  <c r="F572" i="31"/>
  <c r="J571" i="31"/>
  <c r="N570" i="31"/>
  <c r="F570" i="31"/>
  <c r="J569" i="31"/>
  <c r="N568" i="31"/>
  <c r="F568" i="31"/>
  <c r="J567" i="31"/>
  <c r="N566" i="31"/>
  <c r="F566" i="31"/>
  <c r="J565" i="31"/>
  <c r="N564" i="31"/>
  <c r="F564" i="31"/>
  <c r="J563" i="31"/>
  <c r="N562" i="31"/>
  <c r="F562" i="31"/>
  <c r="J561" i="31"/>
  <c r="N560" i="31"/>
  <c r="F560" i="31"/>
  <c r="J559" i="31"/>
  <c r="N558" i="31"/>
  <c r="F558" i="31"/>
  <c r="J557" i="31"/>
  <c r="N556" i="31"/>
  <c r="F556" i="31"/>
  <c r="J555" i="31"/>
  <c r="N554" i="31"/>
  <c r="F554" i="31"/>
  <c r="J553" i="31"/>
  <c r="N552" i="31"/>
  <c r="F552" i="31"/>
  <c r="J551" i="31"/>
  <c r="N550" i="31"/>
  <c r="F550" i="31"/>
  <c r="J549" i="31"/>
  <c r="N548" i="31"/>
  <c r="F548" i="31"/>
  <c r="J547" i="31"/>
  <c r="N546" i="31"/>
  <c r="F546" i="31"/>
  <c r="J545" i="31"/>
  <c r="N544" i="31"/>
  <c r="F544" i="31"/>
  <c r="L658" i="31"/>
  <c r="F604" i="31"/>
  <c r="M592" i="31"/>
  <c r="I587" i="31"/>
  <c r="Q581" i="31"/>
  <c r="M576" i="31"/>
  <c r="I571" i="31"/>
  <c r="Q565" i="31"/>
  <c r="M560" i="31"/>
  <c r="I557" i="31"/>
  <c r="M554" i="31"/>
  <c r="M552" i="31"/>
  <c r="I551" i="31"/>
  <c r="G550" i="31"/>
  <c r="H549" i="31"/>
  <c r="I548" i="31"/>
  <c r="K547" i="31"/>
  <c r="M546" i="31"/>
  <c r="P545" i="31"/>
  <c r="G545" i="31"/>
  <c r="J544" i="31"/>
  <c r="M543" i="31"/>
  <c r="Q542" i="31"/>
  <c r="I542" i="31"/>
  <c r="M541" i="31"/>
  <c r="Q540" i="31"/>
  <c r="I540" i="31"/>
  <c r="M539" i="31"/>
  <c r="Q538" i="31"/>
  <c r="I538" i="31"/>
  <c r="M537" i="31"/>
  <c r="Q536" i="31"/>
  <c r="I536" i="31"/>
  <c r="M535" i="31"/>
  <c r="Q534" i="31"/>
  <c r="I534" i="31"/>
  <c r="M533" i="31"/>
  <c r="Q532" i="31"/>
  <c r="I532" i="31"/>
  <c r="M531" i="31"/>
  <c r="Q530" i="31"/>
  <c r="I530" i="31"/>
  <c r="M529" i="31"/>
  <c r="Q528" i="31"/>
  <c r="I528" i="31"/>
  <c r="M527" i="31"/>
  <c r="Q526" i="31"/>
  <c r="I526" i="31"/>
  <c r="M525" i="31"/>
  <c r="Q524" i="31"/>
  <c r="I524" i="31"/>
  <c r="M523" i="31"/>
  <c r="Q522" i="31"/>
  <c r="I522" i="31"/>
  <c r="M521" i="31"/>
  <c r="Q520" i="31"/>
  <c r="I520" i="31"/>
  <c r="M519" i="31"/>
  <c r="Q518" i="31"/>
  <c r="I518" i="31"/>
  <c r="M517" i="31"/>
  <c r="Q516" i="31"/>
  <c r="I516" i="31"/>
  <c r="M515" i="31"/>
  <c r="Q514" i="31"/>
  <c r="I514" i="31"/>
  <c r="M513" i="31"/>
  <c r="Q512" i="31"/>
  <c r="I512" i="31"/>
  <c r="M511" i="31"/>
  <c r="Q510" i="31"/>
  <c r="I510" i="31"/>
  <c r="M509" i="31"/>
  <c r="Q508" i="31"/>
  <c r="I508" i="31"/>
  <c r="M507" i="31"/>
  <c r="Q506" i="31"/>
  <c r="I506" i="31"/>
  <c r="M505" i="31"/>
  <c r="Q504" i="31"/>
  <c r="I504" i="31"/>
  <c r="M503" i="31"/>
  <c r="Q502" i="31"/>
  <c r="I502" i="31"/>
  <c r="M501" i="31"/>
  <c r="Q500" i="31"/>
  <c r="I500" i="31"/>
  <c r="M499" i="31"/>
  <c r="Q498" i="31"/>
  <c r="I498" i="31"/>
  <c r="M497" i="31"/>
  <c r="Q496" i="31"/>
  <c r="I496" i="31"/>
  <c r="M495" i="31"/>
  <c r="Q494" i="31"/>
  <c r="I494" i="31"/>
  <c r="M493" i="31"/>
  <c r="Q492" i="31"/>
  <c r="I492" i="31"/>
  <c r="M491" i="31"/>
  <c r="Q490" i="31"/>
  <c r="I490" i="31"/>
  <c r="M489" i="31"/>
  <c r="Q488" i="31"/>
  <c r="I488" i="31"/>
  <c r="M487" i="31"/>
  <c r="Q486" i="31"/>
  <c r="I486" i="31"/>
  <c r="M485" i="31"/>
  <c r="Q484" i="31"/>
  <c r="I484" i="31"/>
  <c r="M483" i="31"/>
  <c r="Q482" i="31"/>
  <c r="I482" i="31"/>
  <c r="M481" i="31"/>
  <c r="Q480" i="31"/>
  <c r="I480" i="31"/>
  <c r="M479" i="31"/>
  <c r="Q478" i="31"/>
  <c r="I478" i="31"/>
  <c r="M477" i="31"/>
  <c r="Q476" i="31"/>
  <c r="I476" i="31"/>
  <c r="M475" i="31"/>
  <c r="Q474" i="31"/>
  <c r="I474" i="31"/>
  <c r="M473" i="31"/>
  <c r="Q472" i="31"/>
  <c r="M639" i="31"/>
  <c r="J601" i="31"/>
  <c r="Q591" i="31"/>
  <c r="M586" i="31"/>
  <c r="I581" i="31"/>
  <c r="Q575" i="31"/>
  <c r="M570" i="31"/>
  <c r="I565" i="31"/>
  <c r="Q559" i="31"/>
  <c r="O556" i="31"/>
  <c r="G554" i="31"/>
  <c r="L552" i="31"/>
  <c r="H551" i="31"/>
  <c r="Q549" i="31"/>
  <c r="G549" i="31"/>
  <c r="H548" i="31"/>
  <c r="I547" i="31"/>
  <c r="L546" i="31"/>
  <c r="O545" i="31"/>
  <c r="F545" i="31"/>
  <c r="I544" i="31"/>
  <c r="L543" i="31"/>
  <c r="P542" i="31"/>
  <c r="H542" i="31"/>
  <c r="L541" i="31"/>
  <c r="P540" i="31"/>
  <c r="H540" i="31"/>
  <c r="L539" i="31"/>
  <c r="P538" i="31"/>
  <c r="H538" i="31"/>
  <c r="L537" i="31"/>
  <c r="P536" i="31"/>
  <c r="H536" i="31"/>
  <c r="L535" i="31"/>
  <c r="P534" i="31"/>
  <c r="H534" i="31"/>
  <c r="L533" i="31"/>
  <c r="P532" i="31"/>
  <c r="H532" i="31"/>
  <c r="L531" i="31"/>
  <c r="P530" i="31"/>
  <c r="H530" i="31"/>
  <c r="L529" i="31"/>
  <c r="P528" i="31"/>
  <c r="H528" i="31"/>
  <c r="L527" i="31"/>
  <c r="P526" i="31"/>
  <c r="H526" i="31"/>
  <c r="L525" i="31"/>
  <c r="P524" i="31"/>
  <c r="H524" i="31"/>
  <c r="L523" i="31"/>
  <c r="P522" i="31"/>
  <c r="H522" i="31"/>
  <c r="L521" i="31"/>
  <c r="P520" i="31"/>
  <c r="H520" i="31"/>
  <c r="L519" i="31"/>
  <c r="P518" i="31"/>
  <c r="H518" i="31"/>
  <c r="L517" i="31"/>
  <c r="P516" i="31"/>
  <c r="H516" i="31"/>
  <c r="L515" i="31"/>
  <c r="P514" i="31"/>
  <c r="H514" i="31"/>
  <c r="L513" i="31"/>
  <c r="P512" i="31"/>
  <c r="H512" i="31"/>
  <c r="L511" i="31"/>
  <c r="P510" i="31"/>
  <c r="H510" i="31"/>
  <c r="L509" i="31"/>
  <c r="P508" i="31"/>
  <c r="H508" i="31"/>
  <c r="L507" i="31"/>
  <c r="P506" i="31"/>
  <c r="H506" i="31"/>
  <c r="L505" i="31"/>
  <c r="P504" i="31"/>
  <c r="H504" i="31"/>
  <c r="L503" i="31"/>
  <c r="P502" i="31"/>
  <c r="H502" i="31"/>
  <c r="L501" i="31"/>
  <c r="P500" i="31"/>
  <c r="H500" i="31"/>
  <c r="L499" i="31"/>
  <c r="P498" i="31"/>
  <c r="H498" i="31"/>
  <c r="L497" i="31"/>
  <c r="P496" i="31"/>
  <c r="H496" i="31"/>
  <c r="L495" i="31"/>
  <c r="P494" i="31"/>
  <c r="H494" i="31"/>
  <c r="L493" i="31"/>
  <c r="P492" i="31"/>
  <c r="H492" i="31"/>
  <c r="L491" i="31"/>
  <c r="P490" i="31"/>
  <c r="H490" i="31"/>
  <c r="L489" i="31"/>
  <c r="P488" i="31"/>
  <c r="H488" i="31"/>
  <c r="L487" i="31"/>
  <c r="P486" i="31"/>
  <c r="H486" i="31"/>
  <c r="L485" i="31"/>
  <c r="P484" i="31"/>
  <c r="H484" i="31"/>
  <c r="L483" i="31"/>
  <c r="P482" i="31"/>
  <c r="H482" i="31"/>
  <c r="L481" i="31"/>
  <c r="P480" i="31"/>
  <c r="H480" i="31"/>
  <c r="L479" i="31"/>
  <c r="P478" i="31"/>
  <c r="H478" i="31"/>
  <c r="L477" i="31"/>
  <c r="P476" i="31"/>
  <c r="F634" i="31"/>
  <c r="J599" i="31"/>
  <c r="I591" i="31"/>
  <c r="Q585" i="31"/>
  <c r="M580" i="31"/>
  <c r="I575" i="31"/>
  <c r="Q569" i="31"/>
  <c r="M564" i="31"/>
  <c r="I559" i="31"/>
  <c r="M556" i="31"/>
  <c r="Q553" i="31"/>
  <c r="H552" i="31"/>
  <c r="P550" i="31"/>
  <c r="P549" i="31"/>
  <c r="Q548" i="31"/>
  <c r="G548" i="31"/>
  <c r="H547" i="31"/>
  <c r="K546" i="31"/>
  <c r="N545" i="31"/>
  <c r="Q544" i="31"/>
  <c r="H544" i="31"/>
  <c r="K543" i="31"/>
  <c r="O542" i="31"/>
  <c r="G542" i="31"/>
  <c r="K541" i="31"/>
  <c r="O540" i="31"/>
  <c r="G540" i="31"/>
  <c r="K539" i="31"/>
  <c r="O538" i="31"/>
  <c r="G538" i="31"/>
  <c r="K537" i="31"/>
  <c r="O536" i="31"/>
  <c r="G536" i="31"/>
  <c r="K535" i="31"/>
  <c r="O534" i="31"/>
  <c r="G534" i="31"/>
  <c r="K533" i="31"/>
  <c r="O532" i="31"/>
  <c r="G532" i="31"/>
  <c r="K531" i="31"/>
  <c r="O530" i="31"/>
  <c r="G530" i="31"/>
  <c r="K529" i="31"/>
  <c r="O528" i="31"/>
  <c r="G528" i="31"/>
  <c r="K527" i="31"/>
  <c r="O526" i="31"/>
  <c r="G526" i="31"/>
  <c r="K525" i="31"/>
  <c r="O524" i="31"/>
  <c r="G524" i="31"/>
  <c r="K523" i="31"/>
  <c r="O522" i="31"/>
  <c r="G522" i="31"/>
  <c r="K521" i="31"/>
  <c r="O520" i="31"/>
  <c r="G520" i="31"/>
  <c r="K519" i="31"/>
  <c r="O518" i="31"/>
  <c r="G518" i="31"/>
  <c r="K517" i="31"/>
  <c r="O516" i="31"/>
  <c r="G516" i="31"/>
  <c r="K515" i="31"/>
  <c r="O514" i="31"/>
  <c r="G514" i="31"/>
  <c r="K513" i="31"/>
  <c r="O512" i="31"/>
  <c r="G512" i="31"/>
  <c r="K511" i="31"/>
  <c r="O510" i="31"/>
  <c r="G510" i="31"/>
  <c r="K509" i="31"/>
  <c r="O508" i="31"/>
  <c r="G508" i="31"/>
  <c r="K507" i="31"/>
  <c r="O506" i="31"/>
  <c r="G506" i="31"/>
  <c r="K505" i="31"/>
  <c r="O504" i="31"/>
  <c r="G504" i="31"/>
  <c r="K503" i="31"/>
  <c r="O502" i="31"/>
  <c r="G502" i="31"/>
  <c r="K501" i="31"/>
  <c r="O500" i="31"/>
  <c r="G500" i="31"/>
  <c r="K499" i="31"/>
  <c r="O498" i="31"/>
  <c r="G498" i="31"/>
  <c r="K497" i="31"/>
  <c r="O496" i="31"/>
  <c r="G496" i="31"/>
  <c r="K495" i="31"/>
  <c r="O494" i="31"/>
  <c r="G494" i="31"/>
  <c r="K493" i="31"/>
  <c r="O492" i="31"/>
  <c r="G492" i="31"/>
  <c r="K491" i="31"/>
  <c r="O490" i="31"/>
  <c r="G490" i="31"/>
  <c r="K489" i="31"/>
  <c r="O488" i="31"/>
  <c r="G488" i="31"/>
  <c r="K487" i="31"/>
  <c r="O486" i="31"/>
  <c r="G486" i="31"/>
  <c r="K485" i="31"/>
  <c r="O484" i="31"/>
  <c r="G484" i="31"/>
  <c r="K483" i="31"/>
  <c r="O482" i="31"/>
  <c r="G482" i="31"/>
  <c r="K481" i="31"/>
  <c r="O480" i="31"/>
  <c r="G480" i="31"/>
  <c r="K479" i="31"/>
  <c r="O478" i="31"/>
  <c r="G478" i="31"/>
  <c r="K477" i="31"/>
  <c r="O476" i="31"/>
  <c r="G476" i="31"/>
  <c r="K475" i="31"/>
  <c r="N628" i="31"/>
  <c r="O597" i="31"/>
  <c r="M590" i="31"/>
  <c r="I585" i="31"/>
  <c r="Q579" i="31"/>
  <c r="M574" i="31"/>
  <c r="I569" i="31"/>
  <c r="Q563" i="31"/>
  <c r="O558" i="31"/>
  <c r="G556" i="31"/>
  <c r="P553" i="31"/>
  <c r="G552" i="31"/>
  <c r="O550" i="31"/>
  <c r="O549" i="31"/>
  <c r="P548" i="31"/>
  <c r="Q547" i="31"/>
  <c r="G547" i="31"/>
  <c r="J546" i="31"/>
  <c r="M545" i="31"/>
  <c r="P544" i="31"/>
  <c r="G544" i="31"/>
  <c r="J543" i="31"/>
  <c r="N542" i="31"/>
  <c r="F542" i="31"/>
  <c r="J541" i="31"/>
  <c r="N540" i="31"/>
  <c r="F540" i="31"/>
  <c r="J539" i="31"/>
  <c r="N538" i="31"/>
  <c r="F538" i="31"/>
  <c r="J537" i="31"/>
  <c r="N536" i="31"/>
  <c r="F536" i="31"/>
  <c r="J535" i="31"/>
  <c r="N534" i="31"/>
  <c r="F534" i="31"/>
  <c r="J533" i="31"/>
  <c r="N532" i="31"/>
  <c r="F532" i="31"/>
  <c r="J531" i="31"/>
  <c r="N530" i="31"/>
  <c r="F530" i="31"/>
  <c r="J529" i="31"/>
  <c r="N528" i="31"/>
  <c r="F528" i="31"/>
  <c r="J527" i="31"/>
  <c r="N526" i="31"/>
  <c r="F526" i="31"/>
  <c r="J525" i="31"/>
  <c r="N524" i="31"/>
  <c r="F524" i="31"/>
  <c r="J523" i="31"/>
  <c r="N522" i="31"/>
  <c r="F522" i="31"/>
  <c r="J521" i="31"/>
  <c r="N520" i="31"/>
  <c r="F520" i="31"/>
  <c r="J519" i="31"/>
  <c r="N518" i="31"/>
  <c r="F518" i="31"/>
  <c r="J517" i="31"/>
  <c r="N516" i="31"/>
  <c r="F516" i="31"/>
  <c r="J515" i="31"/>
  <c r="N514" i="31"/>
  <c r="F514" i="31"/>
  <c r="J513" i="31"/>
  <c r="N512" i="31"/>
  <c r="F512" i="31"/>
  <c r="J511" i="31"/>
  <c r="N510" i="31"/>
  <c r="F510" i="31"/>
  <c r="J509" i="31"/>
  <c r="N508" i="31"/>
  <c r="F508" i="31"/>
  <c r="J507" i="31"/>
  <c r="N506" i="31"/>
  <c r="F506" i="31"/>
  <c r="J505" i="31"/>
  <c r="N504" i="31"/>
  <c r="F504" i="31"/>
  <c r="J503" i="31"/>
  <c r="N502" i="31"/>
  <c r="F502" i="31"/>
  <c r="J501" i="31"/>
  <c r="N500" i="31"/>
  <c r="F500" i="31"/>
  <c r="J499" i="31"/>
  <c r="N498" i="31"/>
  <c r="F498" i="31"/>
  <c r="J497" i="31"/>
  <c r="N496" i="31"/>
  <c r="F496" i="31"/>
  <c r="J495" i="31"/>
  <c r="N494" i="31"/>
  <c r="F494" i="31"/>
  <c r="J493" i="31"/>
  <c r="N492" i="31"/>
  <c r="F492" i="31"/>
  <c r="J491" i="31"/>
  <c r="N490" i="31"/>
  <c r="F490" i="31"/>
  <c r="J489" i="31"/>
  <c r="N488" i="31"/>
  <c r="F488" i="31"/>
  <c r="J487" i="31"/>
  <c r="N486" i="31"/>
  <c r="F486" i="31"/>
  <c r="J485" i="31"/>
  <c r="N484" i="31"/>
  <c r="F484" i="31"/>
  <c r="J483" i="31"/>
  <c r="N482" i="31"/>
  <c r="F482" i="31"/>
  <c r="J481" i="31"/>
  <c r="N480" i="31"/>
  <c r="F480" i="31"/>
  <c r="J479" i="31"/>
  <c r="N478" i="31"/>
  <c r="F478" i="31"/>
  <c r="J477" i="31"/>
  <c r="N476" i="31"/>
  <c r="F476" i="31"/>
  <c r="J475" i="31"/>
  <c r="N474" i="31"/>
  <c r="F474" i="31"/>
  <c r="J473" i="31"/>
  <c r="N472" i="31"/>
  <c r="F472" i="31"/>
  <c r="J471" i="31"/>
  <c r="N470" i="31"/>
  <c r="F470" i="31"/>
  <c r="J469" i="31"/>
  <c r="N468" i="31"/>
  <c r="F468" i="31"/>
  <c r="J623" i="31"/>
  <c r="Q595" i="31"/>
  <c r="Q589" i="31"/>
  <c r="M584" i="31"/>
  <c r="I579" i="31"/>
  <c r="Q573" i="31"/>
  <c r="M568" i="31"/>
  <c r="I563" i="31"/>
  <c r="M558" i="31"/>
  <c r="Q555" i="31"/>
  <c r="K553" i="31"/>
  <c r="Q551" i="31"/>
  <c r="M550" i="31"/>
  <c r="M549" i="31"/>
  <c r="O548" i="31"/>
  <c r="P547" i="31"/>
  <c r="F547" i="31"/>
  <c r="I546" i="31"/>
  <c r="L545" i="31"/>
  <c r="O544" i="31"/>
  <c r="Q543" i="31"/>
  <c r="I543" i="31"/>
  <c r="M542" i="31"/>
  <c r="Q541" i="31"/>
  <c r="I541" i="31"/>
  <c r="M540" i="31"/>
  <c r="Q539" i="31"/>
  <c r="I539" i="31"/>
  <c r="M538" i="31"/>
  <c r="Q537" i="31"/>
  <c r="I537" i="31"/>
  <c r="M536" i="31"/>
  <c r="Q535" i="31"/>
  <c r="I535" i="31"/>
  <c r="M534" i="31"/>
  <c r="Q533" i="31"/>
  <c r="I533" i="31"/>
  <c r="M532" i="31"/>
  <c r="Q531" i="31"/>
  <c r="I531" i="31"/>
  <c r="M530" i="31"/>
  <c r="Q529" i="31"/>
  <c r="I529" i="31"/>
  <c r="M528" i="31"/>
  <c r="Q527" i="31"/>
  <c r="I527" i="31"/>
  <c r="M526" i="31"/>
  <c r="Q525" i="31"/>
  <c r="I525" i="31"/>
  <c r="M524" i="31"/>
  <c r="Q523" i="31"/>
  <c r="I523" i="31"/>
  <c r="M522" i="31"/>
  <c r="Q521" i="31"/>
  <c r="I521" i="31"/>
  <c r="M520" i="31"/>
  <c r="Q519" i="31"/>
  <c r="I519" i="31"/>
  <c r="M518" i="31"/>
  <c r="Q517" i="31"/>
  <c r="I517" i="31"/>
  <c r="M516" i="31"/>
  <c r="Q515" i="31"/>
  <c r="I515" i="31"/>
  <c r="M514" i="31"/>
  <c r="Q513" i="31"/>
  <c r="I513" i="31"/>
  <c r="M512" i="31"/>
  <c r="Q511" i="31"/>
  <c r="I511" i="31"/>
  <c r="M510" i="31"/>
  <c r="Q509" i="31"/>
  <c r="I509" i="31"/>
  <c r="M508" i="31"/>
  <c r="Q507" i="31"/>
  <c r="I507" i="31"/>
  <c r="M506" i="31"/>
  <c r="Q505" i="31"/>
  <c r="I505" i="31"/>
  <c r="M504" i="31"/>
  <c r="Q503" i="31"/>
  <c r="I503" i="31"/>
  <c r="M502" i="31"/>
  <c r="Q501" i="31"/>
  <c r="I501" i="31"/>
  <c r="M500" i="31"/>
  <c r="Q499" i="31"/>
  <c r="I499" i="31"/>
  <c r="M498" i="31"/>
  <c r="Q497" i="31"/>
  <c r="I497" i="31"/>
  <c r="M496" i="31"/>
  <c r="Q495" i="31"/>
  <c r="I495" i="31"/>
  <c r="M494" i="31"/>
  <c r="Q493" i="31"/>
  <c r="I493" i="31"/>
  <c r="M492" i="31"/>
  <c r="Q491" i="31"/>
  <c r="I491" i="31"/>
  <c r="M490" i="31"/>
  <c r="Q489" i="31"/>
  <c r="I489" i="31"/>
  <c r="M488" i="31"/>
  <c r="Q487" i="31"/>
  <c r="I487" i="31"/>
  <c r="M486" i="31"/>
  <c r="Q485" i="31"/>
  <c r="I485" i="31"/>
  <c r="M484" i="31"/>
  <c r="Q483" i="31"/>
  <c r="I483" i="31"/>
  <c r="M482" i="31"/>
  <c r="Q481" i="31"/>
  <c r="I481" i="31"/>
  <c r="M480" i="31"/>
  <c r="Q479" i="31"/>
  <c r="I479" i="31"/>
  <c r="M478" i="31"/>
  <c r="Q477" i="31"/>
  <c r="I477" i="31"/>
  <c r="F618" i="31"/>
  <c r="O594" i="31"/>
  <c r="I589" i="31"/>
  <c r="Q583" i="31"/>
  <c r="M578" i="31"/>
  <c r="I573" i="31"/>
  <c r="Q567" i="31"/>
  <c r="M562" i="31"/>
  <c r="G558" i="31"/>
  <c r="K555" i="31"/>
  <c r="I553" i="31"/>
  <c r="P551" i="31"/>
  <c r="L550" i="31"/>
  <c r="L549" i="31"/>
  <c r="M548" i="31"/>
  <c r="O547" i="31"/>
  <c r="Q546" i="31"/>
  <c r="H546" i="31"/>
  <c r="K545" i="31"/>
  <c r="M544" i="31"/>
  <c r="P543" i="31"/>
  <c r="H543" i="31"/>
  <c r="L542" i="31"/>
  <c r="P541" i="31"/>
  <c r="H541" i="31"/>
  <c r="L540" i="31"/>
  <c r="P539" i="31"/>
  <c r="H539" i="31"/>
  <c r="L538" i="31"/>
  <c r="P537" i="31"/>
  <c r="H537" i="31"/>
  <c r="L536" i="31"/>
  <c r="P535" i="31"/>
  <c r="H535" i="31"/>
  <c r="L534" i="31"/>
  <c r="P533" i="31"/>
  <c r="H533" i="31"/>
  <c r="L532" i="31"/>
  <c r="P531" i="31"/>
  <c r="H531" i="31"/>
  <c r="L530" i="31"/>
  <c r="P529" i="31"/>
  <c r="H529" i="31"/>
  <c r="L528" i="31"/>
  <c r="P527" i="31"/>
  <c r="H527" i="31"/>
  <c r="L526" i="31"/>
  <c r="P525" i="31"/>
  <c r="H525" i="31"/>
  <c r="L524" i="31"/>
  <c r="P523" i="31"/>
  <c r="H523" i="31"/>
  <c r="L522" i="31"/>
  <c r="P521" i="31"/>
  <c r="H521" i="31"/>
  <c r="L520" i="31"/>
  <c r="P519" i="31"/>
  <c r="H519" i="31"/>
  <c r="L518" i="31"/>
  <c r="P517" i="31"/>
  <c r="H517" i="31"/>
  <c r="L516" i="31"/>
  <c r="P515" i="31"/>
  <c r="H515" i="31"/>
  <c r="L514" i="31"/>
  <c r="P513" i="31"/>
  <c r="H513" i="31"/>
  <c r="L512" i="31"/>
  <c r="P511" i="31"/>
  <c r="H511" i="31"/>
  <c r="L510" i="31"/>
  <c r="P509" i="31"/>
  <c r="H509" i="31"/>
  <c r="L508" i="31"/>
  <c r="P507" i="31"/>
  <c r="H507" i="31"/>
  <c r="L506" i="31"/>
  <c r="P505" i="31"/>
  <c r="H505" i="31"/>
  <c r="L504" i="31"/>
  <c r="P503" i="31"/>
  <c r="H503" i="31"/>
  <c r="L502" i="31"/>
  <c r="P501" i="31"/>
  <c r="H501" i="31"/>
  <c r="L500" i="31"/>
  <c r="P499" i="31"/>
  <c r="H499" i="31"/>
  <c r="L498" i="31"/>
  <c r="P497" i="31"/>
  <c r="H497" i="31"/>
  <c r="L496" i="31"/>
  <c r="P495" i="31"/>
  <c r="H495" i="31"/>
  <c r="L494" i="31"/>
  <c r="P493" i="31"/>
  <c r="H493" i="31"/>
  <c r="L492" i="31"/>
  <c r="P491" i="31"/>
  <c r="H491" i="31"/>
  <c r="L490" i="31"/>
  <c r="P489" i="31"/>
  <c r="H489" i="31"/>
  <c r="L488" i="31"/>
  <c r="P487" i="31"/>
  <c r="H487" i="31"/>
  <c r="N612" i="31"/>
  <c r="F594" i="31"/>
  <c r="M588" i="31"/>
  <c r="I583" i="31"/>
  <c r="Q577" i="31"/>
  <c r="M572" i="31"/>
  <c r="I567" i="31"/>
  <c r="Q561" i="31"/>
  <c r="Q557" i="31"/>
  <c r="I555" i="31"/>
  <c r="H553" i="31"/>
  <c r="L551" i="31"/>
  <c r="I550" i="31"/>
  <c r="K549" i="31"/>
  <c r="L548" i="31"/>
  <c r="M547" i="31"/>
  <c r="P546" i="31"/>
  <c r="G546" i="31"/>
  <c r="I545" i="31"/>
  <c r="L544" i="31"/>
  <c r="O543" i="31"/>
  <c r="G543" i="31"/>
  <c r="K542" i="31"/>
  <c r="O541" i="31"/>
  <c r="G541" i="31"/>
  <c r="K540" i="31"/>
  <c r="O539" i="31"/>
  <c r="G539" i="31"/>
  <c r="K538" i="31"/>
  <c r="O537" i="31"/>
  <c r="G537" i="31"/>
  <c r="K536" i="31"/>
  <c r="O535" i="31"/>
  <c r="G535" i="31"/>
  <c r="K534" i="31"/>
  <c r="O533" i="31"/>
  <c r="G533" i="31"/>
  <c r="K532" i="31"/>
  <c r="O531" i="31"/>
  <c r="G531" i="31"/>
  <c r="K530" i="31"/>
  <c r="O529" i="31"/>
  <c r="G529" i="31"/>
  <c r="K528" i="31"/>
  <c r="O527" i="31"/>
  <c r="G527" i="31"/>
  <c r="K526" i="31"/>
  <c r="O525" i="31"/>
  <c r="G525" i="31"/>
  <c r="K524" i="31"/>
  <c r="O523" i="31"/>
  <c r="G523" i="31"/>
  <c r="K522" i="31"/>
  <c r="O521" i="31"/>
  <c r="G521" i="31"/>
  <c r="K520" i="31"/>
  <c r="O519" i="31"/>
  <c r="G519" i="31"/>
  <c r="K518" i="31"/>
  <c r="O517" i="31"/>
  <c r="G517" i="31"/>
  <c r="K516" i="31"/>
  <c r="O515" i="31"/>
  <c r="G515" i="31"/>
  <c r="K514" i="31"/>
  <c r="O513" i="31"/>
  <c r="G513" i="31"/>
  <c r="K512" i="31"/>
  <c r="O511" i="31"/>
  <c r="G511" i="31"/>
  <c r="K510" i="31"/>
  <c r="O509" i="31"/>
  <c r="G509" i="31"/>
  <c r="K508" i="31"/>
  <c r="O507" i="31"/>
  <c r="G507" i="31"/>
  <c r="K506" i="31"/>
  <c r="O505" i="31"/>
  <c r="G505" i="31"/>
  <c r="K504" i="31"/>
  <c r="O503" i="31"/>
  <c r="G503" i="31"/>
  <c r="K502" i="31"/>
  <c r="O501" i="31"/>
  <c r="G501" i="31"/>
  <c r="K500" i="31"/>
  <c r="O499" i="31"/>
  <c r="G499" i="31"/>
  <c r="K498" i="31"/>
  <c r="O497" i="31"/>
  <c r="G497" i="31"/>
  <c r="K496" i="31"/>
  <c r="O495" i="31"/>
  <c r="G495" i="31"/>
  <c r="K494" i="31"/>
  <c r="O493" i="31"/>
  <c r="G493" i="31"/>
  <c r="K492" i="31"/>
  <c r="O491" i="31"/>
  <c r="G491" i="31"/>
  <c r="K490" i="31"/>
  <c r="O489" i="31"/>
  <c r="G489" i="31"/>
  <c r="K488" i="31"/>
  <c r="O487" i="31"/>
  <c r="G487" i="31"/>
  <c r="K486" i="31"/>
  <c r="O485" i="31"/>
  <c r="G485" i="31"/>
  <c r="K484" i="31"/>
  <c r="O483" i="31"/>
  <c r="G483" i="31"/>
  <c r="K482" i="31"/>
  <c r="O481" i="31"/>
  <c r="G481" i="31"/>
  <c r="K480" i="31"/>
  <c r="O479" i="31"/>
  <c r="G479" i="31"/>
  <c r="K478" i="31"/>
  <c r="O477" i="31"/>
  <c r="G477" i="31"/>
  <c r="K476" i="31"/>
  <c r="O475" i="31"/>
  <c r="G475" i="31"/>
  <c r="K474" i="31"/>
  <c r="O473" i="31"/>
  <c r="G473" i="31"/>
  <c r="K472" i="31"/>
  <c r="O471" i="31"/>
  <c r="G471" i="31"/>
  <c r="K470" i="31"/>
  <c r="O469" i="31"/>
  <c r="G469" i="31"/>
  <c r="K468" i="31"/>
  <c r="J607" i="31"/>
  <c r="I593" i="31"/>
  <c r="Q587" i="31"/>
  <c r="M582" i="31"/>
  <c r="I577" i="31"/>
  <c r="Q571" i="31"/>
  <c r="M566" i="31"/>
  <c r="I561" i="31"/>
  <c r="K557" i="31"/>
  <c r="O554" i="31"/>
  <c r="O552" i="31"/>
  <c r="K551" i="31"/>
  <c r="H550" i="31"/>
  <c r="I549" i="31"/>
  <c r="K548" i="31"/>
  <c r="L547" i="31"/>
  <c r="O546" i="31"/>
  <c r="Q545" i="31"/>
  <c r="H545" i="31"/>
  <c r="K544" i="31"/>
  <c r="N543" i="31"/>
  <c r="F543" i="31"/>
  <c r="J542" i="31"/>
  <c r="N541" i="31"/>
  <c r="F541" i="31"/>
  <c r="J540" i="31"/>
  <c r="N539" i="31"/>
  <c r="F539" i="31"/>
  <c r="J538" i="31"/>
  <c r="N537" i="31"/>
  <c r="F537" i="31"/>
  <c r="J536" i="31"/>
  <c r="N535" i="31"/>
  <c r="F535" i="31"/>
  <c r="J534" i="31"/>
  <c r="N533" i="31"/>
  <c r="F533" i="31"/>
  <c r="J532" i="31"/>
  <c r="N531" i="31"/>
  <c r="F531" i="31"/>
  <c r="J530" i="31"/>
  <c r="N529" i="31"/>
  <c r="F529" i="31"/>
  <c r="J528" i="31"/>
  <c r="N527" i="31"/>
  <c r="F527" i="31"/>
  <c r="J526" i="31"/>
  <c r="N525" i="31"/>
  <c r="F525" i="31"/>
  <c r="J524" i="31"/>
  <c r="N523" i="31"/>
  <c r="F523" i="31"/>
  <c r="J522" i="31"/>
  <c r="N521" i="31"/>
  <c r="F521" i="31"/>
  <c r="J520" i="31"/>
  <c r="N519" i="31"/>
  <c r="F519" i="31"/>
  <c r="J518" i="31"/>
  <c r="N517" i="31"/>
  <c r="F517" i="31"/>
  <c r="J516" i="31"/>
  <c r="N515" i="31"/>
  <c r="F515" i="31"/>
  <c r="J514" i="31"/>
  <c r="N513" i="31"/>
  <c r="F513" i="31"/>
  <c r="J512" i="31"/>
  <c r="N511" i="31"/>
  <c r="F511" i="31"/>
  <c r="J510" i="31"/>
  <c r="N509" i="31"/>
  <c r="F509" i="31"/>
  <c r="J508" i="31"/>
  <c r="N507" i="31"/>
  <c r="F507" i="31"/>
  <c r="J506" i="31"/>
  <c r="N505" i="31"/>
  <c r="F505" i="31"/>
  <c r="J504" i="31"/>
  <c r="N503" i="31"/>
  <c r="F503" i="31"/>
  <c r="J502" i="31"/>
  <c r="N501" i="31"/>
  <c r="F501" i="31"/>
  <c r="J500" i="31"/>
  <c r="F495" i="31"/>
  <c r="N489" i="31"/>
  <c r="N485" i="31"/>
  <c r="F483" i="31"/>
  <c r="J480" i="31"/>
  <c r="N477" i="31"/>
  <c r="P475" i="31"/>
  <c r="M474" i="31"/>
  <c r="L473" i="31"/>
  <c r="L472" i="31"/>
  <c r="M471" i="31"/>
  <c r="O470" i="31"/>
  <c r="P469" i="31"/>
  <c r="Q468" i="31"/>
  <c r="G468" i="31"/>
  <c r="J467" i="31"/>
  <c r="N466" i="31"/>
  <c r="F466" i="31"/>
  <c r="J465" i="31"/>
  <c r="N464" i="31"/>
  <c r="F464" i="31"/>
  <c r="J463" i="31"/>
  <c r="N462" i="31"/>
  <c r="F462" i="31"/>
  <c r="J461" i="31"/>
  <c r="N460" i="31"/>
  <c r="F460" i="31"/>
  <c r="J459" i="31"/>
  <c r="N458" i="31"/>
  <c r="F458" i="31"/>
  <c r="J457" i="31"/>
  <c r="N456" i="31"/>
  <c r="F456" i="31"/>
  <c r="J455" i="31"/>
  <c r="N454" i="31"/>
  <c r="F454" i="31"/>
  <c r="J453" i="31"/>
  <c r="N452" i="31"/>
  <c r="F452" i="31"/>
  <c r="J451" i="31"/>
  <c r="N450" i="31"/>
  <c r="F450" i="31"/>
  <c r="J449" i="31"/>
  <c r="N448" i="31"/>
  <c r="F448" i="31"/>
  <c r="J447" i="31"/>
  <c r="N446" i="31"/>
  <c r="F446" i="31"/>
  <c r="J445" i="31"/>
  <c r="N444" i="31"/>
  <c r="F444" i="31"/>
  <c r="J443" i="31"/>
  <c r="N442" i="31"/>
  <c r="F442" i="31"/>
  <c r="J441" i="31"/>
  <c r="N440" i="31"/>
  <c r="F440" i="31"/>
  <c r="J439" i="31"/>
  <c r="N438" i="31"/>
  <c r="F438" i="31"/>
  <c r="J437" i="31"/>
  <c r="N436" i="31"/>
  <c r="F436" i="31"/>
  <c r="J435" i="31"/>
  <c r="N434" i="31"/>
  <c r="F434" i="31"/>
  <c r="J433" i="31"/>
  <c r="N432" i="31"/>
  <c r="F432" i="31"/>
  <c r="J431" i="31"/>
  <c r="N430" i="31"/>
  <c r="F430" i="31"/>
  <c r="J429" i="31"/>
  <c r="N428" i="31"/>
  <c r="F428" i="31"/>
  <c r="J427" i="31"/>
  <c r="N426" i="31"/>
  <c r="F426" i="31"/>
  <c r="J425" i="31"/>
  <c r="N424" i="31"/>
  <c r="F424" i="31"/>
  <c r="J423" i="31"/>
  <c r="N422" i="31"/>
  <c r="F422" i="31"/>
  <c r="J421" i="31"/>
  <c r="N420" i="31"/>
  <c r="F420" i="31"/>
  <c r="J419" i="31"/>
  <c r="N418" i="31"/>
  <c r="F418" i="31"/>
  <c r="J417" i="31"/>
  <c r="N416" i="31"/>
  <c r="F416" i="31"/>
  <c r="J415" i="31"/>
  <c r="N414" i="31"/>
  <c r="F414" i="31"/>
  <c r="J413" i="31"/>
  <c r="N412" i="31"/>
  <c r="F412" i="31"/>
  <c r="J411" i="31"/>
  <c r="N410" i="31"/>
  <c r="F410" i="31"/>
  <c r="J409" i="31"/>
  <c r="N408" i="31"/>
  <c r="F408" i="31"/>
  <c r="J407" i="31"/>
  <c r="N406" i="31"/>
  <c r="F406" i="31"/>
  <c r="J405" i="31"/>
  <c r="N404" i="31"/>
  <c r="F404" i="31"/>
  <c r="J403" i="31"/>
  <c r="N402" i="31"/>
  <c r="F402" i="31"/>
  <c r="J401" i="31"/>
  <c r="N400" i="31"/>
  <c r="F400" i="31"/>
  <c r="J399" i="31"/>
  <c r="N398" i="31"/>
  <c r="F398" i="31"/>
  <c r="J397" i="31"/>
  <c r="N396" i="31"/>
  <c r="F396" i="31"/>
  <c r="J395" i="31"/>
  <c r="N394" i="31"/>
  <c r="F394" i="31"/>
  <c r="J393" i="31"/>
  <c r="N392" i="31"/>
  <c r="F392" i="31"/>
  <c r="J391" i="31"/>
  <c r="N390" i="31"/>
  <c r="F390" i="31"/>
  <c r="J389" i="31"/>
  <c r="N388" i="31"/>
  <c r="F388" i="31"/>
  <c r="J387" i="31"/>
  <c r="N386" i="31"/>
  <c r="F386" i="31"/>
  <c r="J385" i="31"/>
  <c r="N384" i="31"/>
  <c r="F384" i="31"/>
  <c r="J383" i="31"/>
  <c r="N382" i="31"/>
  <c r="F382" i="31"/>
  <c r="J381" i="31"/>
  <c r="N380" i="31"/>
  <c r="F380" i="31"/>
  <c r="J379" i="31"/>
  <c r="N378" i="31"/>
  <c r="F378" i="31"/>
  <c r="J377" i="31"/>
  <c r="N376" i="31"/>
  <c r="F376" i="31"/>
  <c r="J375" i="31"/>
  <c r="N374" i="31"/>
  <c r="F374" i="31"/>
  <c r="J373" i="31"/>
  <c r="N372" i="31"/>
  <c r="F372" i="31"/>
  <c r="J371" i="31"/>
  <c r="N370" i="31"/>
  <c r="F370" i="31"/>
  <c r="J369" i="31"/>
  <c r="N368" i="31"/>
  <c r="F368" i="31"/>
  <c r="J367" i="31"/>
  <c r="N366" i="31"/>
  <c r="F366" i="31"/>
  <c r="J365" i="31"/>
  <c r="N499" i="31"/>
  <c r="J494" i="31"/>
  <c r="F489" i="31"/>
  <c r="H485" i="31"/>
  <c r="L482" i="31"/>
  <c r="P479" i="31"/>
  <c r="H477" i="31"/>
  <c r="N475" i="31"/>
  <c r="L474" i="31"/>
  <c r="K473" i="31"/>
  <c r="J472" i="31"/>
  <c r="L471" i="31"/>
  <c r="M470" i="31"/>
  <c r="N469" i="31"/>
  <c r="P468" i="31"/>
  <c r="Q467" i="31"/>
  <c r="I467" i="31"/>
  <c r="M466" i="31"/>
  <c r="Q465" i="31"/>
  <c r="I465" i="31"/>
  <c r="M464" i="31"/>
  <c r="Q463" i="31"/>
  <c r="I463" i="31"/>
  <c r="M462" i="31"/>
  <c r="Q461" i="31"/>
  <c r="I461" i="31"/>
  <c r="M460" i="31"/>
  <c r="Q459" i="31"/>
  <c r="I459" i="31"/>
  <c r="M458" i="31"/>
  <c r="Q457" i="31"/>
  <c r="I457" i="31"/>
  <c r="M456" i="31"/>
  <c r="Q455" i="31"/>
  <c r="I455" i="31"/>
  <c r="M454" i="31"/>
  <c r="Q453" i="31"/>
  <c r="I453" i="31"/>
  <c r="M452" i="31"/>
  <c r="Q451" i="31"/>
  <c r="I451" i="31"/>
  <c r="M450" i="31"/>
  <c r="Q449" i="31"/>
  <c r="I449" i="31"/>
  <c r="M448" i="31"/>
  <c r="Q447" i="31"/>
  <c r="I447" i="31"/>
  <c r="M446" i="31"/>
  <c r="Q445" i="31"/>
  <c r="I445" i="31"/>
  <c r="M444" i="31"/>
  <c r="Q443" i="31"/>
  <c r="I443" i="31"/>
  <c r="M442" i="31"/>
  <c r="Q441" i="31"/>
  <c r="I441" i="31"/>
  <c r="M440" i="31"/>
  <c r="Q439" i="31"/>
  <c r="I439" i="31"/>
  <c r="M438" i="31"/>
  <c r="Q437" i="31"/>
  <c r="I437" i="31"/>
  <c r="M436" i="31"/>
  <c r="Q435" i="31"/>
  <c r="I435" i="31"/>
  <c r="M434" i="31"/>
  <c r="Q433" i="31"/>
  <c r="I433" i="31"/>
  <c r="M432" i="31"/>
  <c r="Q431" i="31"/>
  <c r="I431" i="31"/>
  <c r="M430" i="31"/>
  <c r="Q429" i="31"/>
  <c r="I429" i="31"/>
  <c r="M428" i="31"/>
  <c r="Q427" i="31"/>
  <c r="I427" i="31"/>
  <c r="M426" i="31"/>
  <c r="Q425" i="31"/>
  <c r="I425" i="31"/>
  <c r="M424" i="31"/>
  <c r="Q423" i="31"/>
  <c r="I423" i="31"/>
  <c r="M422" i="31"/>
  <c r="Q421" i="31"/>
  <c r="I421" i="31"/>
  <c r="M420" i="31"/>
  <c r="Q419" i="31"/>
  <c r="I419" i="31"/>
  <c r="M418" i="31"/>
  <c r="Q417" i="31"/>
  <c r="I417" i="31"/>
  <c r="M416" i="31"/>
  <c r="Q415" i="31"/>
  <c r="I415" i="31"/>
  <c r="M414" i="31"/>
  <c r="Q413" i="31"/>
  <c r="I413" i="31"/>
  <c r="M412" i="31"/>
  <c r="Q411" i="31"/>
  <c r="I411" i="31"/>
  <c r="M410" i="31"/>
  <c r="Q409" i="31"/>
  <c r="I409" i="31"/>
  <c r="M408" i="31"/>
  <c r="Q407" i="31"/>
  <c r="I407" i="31"/>
  <c r="M406" i="31"/>
  <c r="Q405" i="31"/>
  <c r="I405" i="31"/>
  <c r="M404" i="31"/>
  <c r="Q403" i="31"/>
  <c r="I403" i="31"/>
  <c r="M402" i="31"/>
  <c r="Q401" i="31"/>
  <c r="I401" i="31"/>
  <c r="M400" i="31"/>
  <c r="Q399" i="31"/>
  <c r="I399" i="31"/>
  <c r="M398" i="31"/>
  <c r="Q397" i="31"/>
  <c r="I397" i="31"/>
  <c r="M396" i="31"/>
  <c r="Q395" i="31"/>
  <c r="I395" i="31"/>
  <c r="M394" i="31"/>
  <c r="Q393" i="31"/>
  <c r="I393" i="31"/>
  <c r="M392" i="31"/>
  <c r="Q391" i="31"/>
  <c r="I391" i="31"/>
  <c r="M390" i="31"/>
  <c r="Q389" i="31"/>
  <c r="I389" i="31"/>
  <c r="M388" i="31"/>
  <c r="Q387" i="31"/>
  <c r="I387" i="31"/>
  <c r="M386" i="31"/>
  <c r="Q385" i="31"/>
  <c r="I385" i="31"/>
  <c r="M384" i="31"/>
  <c r="Q383" i="31"/>
  <c r="I383" i="31"/>
  <c r="M382" i="31"/>
  <c r="Q381" i="31"/>
  <c r="I381" i="31"/>
  <c r="M380" i="31"/>
  <c r="Q379" i="31"/>
  <c r="I379" i="31"/>
  <c r="M378" i="31"/>
  <c r="Q377" i="31"/>
  <c r="I377" i="31"/>
  <c r="F499" i="31"/>
  <c r="N493" i="31"/>
  <c r="J488" i="31"/>
  <c r="F485" i="31"/>
  <c r="J482" i="31"/>
  <c r="N479" i="31"/>
  <c r="F477" i="31"/>
  <c r="L475" i="31"/>
  <c r="J474" i="31"/>
  <c r="I473" i="31"/>
  <c r="I472" i="31"/>
  <c r="K471" i="31"/>
  <c r="L470" i="31"/>
  <c r="M469" i="31"/>
  <c r="O468" i="31"/>
  <c r="P467" i="31"/>
  <c r="H467" i="31"/>
  <c r="L466" i="31"/>
  <c r="P465" i="31"/>
  <c r="H465" i="31"/>
  <c r="L464" i="31"/>
  <c r="P463" i="31"/>
  <c r="H463" i="31"/>
  <c r="L462" i="31"/>
  <c r="P461" i="31"/>
  <c r="H461" i="31"/>
  <c r="L460" i="31"/>
  <c r="P459" i="31"/>
  <c r="H459" i="31"/>
  <c r="L458" i="31"/>
  <c r="P457" i="31"/>
  <c r="H457" i="31"/>
  <c r="L456" i="31"/>
  <c r="P455" i="31"/>
  <c r="H455" i="31"/>
  <c r="L454" i="31"/>
  <c r="P453" i="31"/>
  <c r="H453" i="31"/>
  <c r="L452" i="31"/>
  <c r="P451" i="31"/>
  <c r="H451" i="31"/>
  <c r="L450" i="31"/>
  <c r="P449" i="31"/>
  <c r="H449" i="31"/>
  <c r="L448" i="31"/>
  <c r="P447" i="31"/>
  <c r="H447" i="31"/>
  <c r="L446" i="31"/>
  <c r="P445" i="31"/>
  <c r="H445" i="31"/>
  <c r="L444" i="31"/>
  <c r="P443" i="31"/>
  <c r="H443" i="31"/>
  <c r="L442" i="31"/>
  <c r="P441" i="31"/>
  <c r="H441" i="31"/>
  <c r="L440" i="31"/>
  <c r="P439" i="31"/>
  <c r="H439" i="31"/>
  <c r="L438" i="31"/>
  <c r="P437" i="31"/>
  <c r="H437" i="31"/>
  <c r="L436" i="31"/>
  <c r="P435" i="31"/>
  <c r="H435" i="31"/>
  <c r="L434" i="31"/>
  <c r="P433" i="31"/>
  <c r="H433" i="31"/>
  <c r="L432" i="31"/>
  <c r="P431" i="31"/>
  <c r="H431" i="31"/>
  <c r="L430" i="31"/>
  <c r="P429" i="31"/>
  <c r="H429" i="31"/>
  <c r="L428" i="31"/>
  <c r="P427" i="31"/>
  <c r="H427" i="31"/>
  <c r="L426" i="31"/>
  <c r="P425" i="31"/>
  <c r="H425" i="31"/>
  <c r="L424" i="31"/>
  <c r="P423" i="31"/>
  <c r="H423" i="31"/>
  <c r="L422" i="31"/>
  <c r="P421" i="31"/>
  <c r="H421" i="31"/>
  <c r="L420" i="31"/>
  <c r="P419" i="31"/>
  <c r="H419" i="31"/>
  <c r="L418" i="31"/>
  <c r="P417" i="31"/>
  <c r="H417" i="31"/>
  <c r="L416" i="31"/>
  <c r="P415" i="31"/>
  <c r="H415" i="31"/>
  <c r="L414" i="31"/>
  <c r="P413" i="31"/>
  <c r="H413" i="31"/>
  <c r="L412" i="31"/>
  <c r="P411" i="31"/>
  <c r="H411" i="31"/>
  <c r="L410" i="31"/>
  <c r="P409" i="31"/>
  <c r="H409" i="31"/>
  <c r="L408" i="31"/>
  <c r="P407" i="31"/>
  <c r="H407" i="31"/>
  <c r="L406" i="31"/>
  <c r="P405" i="31"/>
  <c r="H405" i="31"/>
  <c r="L404" i="31"/>
  <c r="P403" i="31"/>
  <c r="H403" i="31"/>
  <c r="L402" i="31"/>
  <c r="P401" i="31"/>
  <c r="H401" i="31"/>
  <c r="L400" i="31"/>
  <c r="P399" i="31"/>
  <c r="H399" i="31"/>
  <c r="L398" i="31"/>
  <c r="P397" i="31"/>
  <c r="H397" i="31"/>
  <c r="L396" i="31"/>
  <c r="P395" i="31"/>
  <c r="H395" i="31"/>
  <c r="L394" i="31"/>
  <c r="P393" i="31"/>
  <c r="H393" i="31"/>
  <c r="L392" i="31"/>
  <c r="P391" i="31"/>
  <c r="H391" i="31"/>
  <c r="L390" i="31"/>
  <c r="P389" i="31"/>
  <c r="H389" i="31"/>
  <c r="L388" i="31"/>
  <c r="P387" i="31"/>
  <c r="H387" i="31"/>
  <c r="L386" i="31"/>
  <c r="P385" i="31"/>
  <c r="H385" i="31"/>
  <c r="L384" i="31"/>
  <c r="P383" i="31"/>
  <c r="H383" i="31"/>
  <c r="L382" i="31"/>
  <c r="P381" i="31"/>
  <c r="H381" i="31"/>
  <c r="J498" i="31"/>
  <c r="F493" i="31"/>
  <c r="N487" i="31"/>
  <c r="L484" i="31"/>
  <c r="P481" i="31"/>
  <c r="H479" i="31"/>
  <c r="M476" i="31"/>
  <c r="I475" i="31"/>
  <c r="H474" i="31"/>
  <c r="H473" i="31"/>
  <c r="H472" i="31"/>
  <c r="I471" i="31"/>
  <c r="J470" i="31"/>
  <c r="L469" i="31"/>
  <c r="M468" i="31"/>
  <c r="O467" i="31"/>
  <c r="G467" i="31"/>
  <c r="K466" i="31"/>
  <c r="O465" i="31"/>
  <c r="G465" i="31"/>
  <c r="K464" i="31"/>
  <c r="O463" i="31"/>
  <c r="G463" i="31"/>
  <c r="K462" i="31"/>
  <c r="O461" i="31"/>
  <c r="G461" i="31"/>
  <c r="K460" i="31"/>
  <c r="O459" i="31"/>
  <c r="G459" i="31"/>
  <c r="K458" i="31"/>
  <c r="O457" i="31"/>
  <c r="G457" i="31"/>
  <c r="K456" i="31"/>
  <c r="O455" i="31"/>
  <c r="G455" i="31"/>
  <c r="K454" i="31"/>
  <c r="O453" i="31"/>
  <c r="G453" i="31"/>
  <c r="K452" i="31"/>
  <c r="O451" i="31"/>
  <c r="G451" i="31"/>
  <c r="K450" i="31"/>
  <c r="O449" i="31"/>
  <c r="G449" i="31"/>
  <c r="K448" i="31"/>
  <c r="O447" i="31"/>
  <c r="G447" i="31"/>
  <c r="K446" i="31"/>
  <c r="O445" i="31"/>
  <c r="G445" i="31"/>
  <c r="K444" i="31"/>
  <c r="O443" i="31"/>
  <c r="G443" i="31"/>
  <c r="K442" i="31"/>
  <c r="O441" i="31"/>
  <c r="G441" i="31"/>
  <c r="K440" i="31"/>
  <c r="O439" i="31"/>
  <c r="G439" i="31"/>
  <c r="K438" i="31"/>
  <c r="O437" i="31"/>
  <c r="G437" i="31"/>
  <c r="K436" i="31"/>
  <c r="O435" i="31"/>
  <c r="G435" i="31"/>
  <c r="K434" i="31"/>
  <c r="O433" i="31"/>
  <c r="G433" i="31"/>
  <c r="K432" i="31"/>
  <c r="O431" i="31"/>
  <c r="G431" i="31"/>
  <c r="K430" i="31"/>
  <c r="O429" i="31"/>
  <c r="G429" i="31"/>
  <c r="K428" i="31"/>
  <c r="O427" i="31"/>
  <c r="G427" i="31"/>
  <c r="K426" i="31"/>
  <c r="O425" i="31"/>
  <c r="G425" i="31"/>
  <c r="K424" i="31"/>
  <c r="O423" i="31"/>
  <c r="G423" i="31"/>
  <c r="K422" i="31"/>
  <c r="O421" i="31"/>
  <c r="G421" i="31"/>
  <c r="K420" i="31"/>
  <c r="O419" i="31"/>
  <c r="G419" i="31"/>
  <c r="K418" i="31"/>
  <c r="O417" i="31"/>
  <c r="G417" i="31"/>
  <c r="K416" i="31"/>
  <c r="O415" i="31"/>
  <c r="G415" i="31"/>
  <c r="K414" i="31"/>
  <c r="O413" i="31"/>
  <c r="G413" i="31"/>
  <c r="K412" i="31"/>
  <c r="O411" i="31"/>
  <c r="G411" i="31"/>
  <c r="K410" i="31"/>
  <c r="O409" i="31"/>
  <c r="G409" i="31"/>
  <c r="K408" i="31"/>
  <c r="O407" i="31"/>
  <c r="G407" i="31"/>
  <c r="K406" i="31"/>
  <c r="O405" i="31"/>
  <c r="G405" i="31"/>
  <c r="K404" i="31"/>
  <c r="O403" i="31"/>
  <c r="G403" i="31"/>
  <c r="K402" i="31"/>
  <c r="O401" i="31"/>
  <c r="G401" i="31"/>
  <c r="K400" i="31"/>
  <c r="O399" i="31"/>
  <c r="G399" i="31"/>
  <c r="K398" i="31"/>
  <c r="O397" i="31"/>
  <c r="G397" i="31"/>
  <c r="K396" i="31"/>
  <c r="O395" i="31"/>
  <c r="G395" i="31"/>
  <c r="K394" i="31"/>
  <c r="O393" i="31"/>
  <c r="G393" i="31"/>
  <c r="K392" i="31"/>
  <c r="O391" i="31"/>
  <c r="G391" i="31"/>
  <c r="K390" i="31"/>
  <c r="O389" i="31"/>
  <c r="G389" i="31"/>
  <c r="K388" i="31"/>
  <c r="O387" i="31"/>
  <c r="G387" i="31"/>
  <c r="K386" i="31"/>
  <c r="O385" i="31"/>
  <c r="G385" i="31"/>
  <c r="K384" i="31"/>
  <c r="O383" i="31"/>
  <c r="G383" i="31"/>
  <c r="K382" i="31"/>
  <c r="O381" i="31"/>
  <c r="G381" i="31"/>
  <c r="K380" i="31"/>
  <c r="O379" i="31"/>
  <c r="G379" i="31"/>
  <c r="K378" i="31"/>
  <c r="O377" i="31"/>
  <c r="G377" i="31"/>
  <c r="K376" i="31"/>
  <c r="O375" i="31"/>
  <c r="G375" i="31"/>
  <c r="K374" i="31"/>
  <c r="O373" i="31"/>
  <c r="G373" i="31"/>
  <c r="K372" i="31"/>
  <c r="O371" i="31"/>
  <c r="N497" i="31"/>
  <c r="J492" i="31"/>
  <c r="F487" i="31"/>
  <c r="J484" i="31"/>
  <c r="N481" i="31"/>
  <c r="F479" i="31"/>
  <c r="L476" i="31"/>
  <c r="H475" i="31"/>
  <c r="G474" i="31"/>
  <c r="F473" i="31"/>
  <c r="G472" i="31"/>
  <c r="H471" i="31"/>
  <c r="I470" i="31"/>
  <c r="K469" i="31"/>
  <c r="L468" i="31"/>
  <c r="N467" i="31"/>
  <c r="F467" i="31"/>
  <c r="J466" i="31"/>
  <c r="N465" i="31"/>
  <c r="F465" i="31"/>
  <c r="J464" i="31"/>
  <c r="N463" i="31"/>
  <c r="F463" i="31"/>
  <c r="J462" i="31"/>
  <c r="N461" i="31"/>
  <c r="F461" i="31"/>
  <c r="J460" i="31"/>
  <c r="N459" i="31"/>
  <c r="F459" i="31"/>
  <c r="J458" i="31"/>
  <c r="N457" i="31"/>
  <c r="F457" i="31"/>
  <c r="J456" i="31"/>
  <c r="N455" i="31"/>
  <c r="F455" i="31"/>
  <c r="J454" i="31"/>
  <c r="N453" i="31"/>
  <c r="F453" i="31"/>
  <c r="J452" i="31"/>
  <c r="N451" i="31"/>
  <c r="F451" i="31"/>
  <c r="J450" i="31"/>
  <c r="N449" i="31"/>
  <c r="F449" i="31"/>
  <c r="J448" i="31"/>
  <c r="N447" i="31"/>
  <c r="F447" i="31"/>
  <c r="J446" i="31"/>
  <c r="N445" i="31"/>
  <c r="F445" i="31"/>
  <c r="J444" i="31"/>
  <c r="N443" i="31"/>
  <c r="F443" i="31"/>
  <c r="J442" i="31"/>
  <c r="N441" i="31"/>
  <c r="F441" i="31"/>
  <c r="J440" i="31"/>
  <c r="N439" i="31"/>
  <c r="F439" i="31"/>
  <c r="J438" i="31"/>
  <c r="N437" i="31"/>
  <c r="F437" i="31"/>
  <c r="J436" i="31"/>
  <c r="N435" i="31"/>
  <c r="F435" i="31"/>
  <c r="J434" i="31"/>
  <c r="N433" i="31"/>
  <c r="F433" i="31"/>
  <c r="J432" i="31"/>
  <c r="N431" i="31"/>
  <c r="F431" i="31"/>
  <c r="J430" i="31"/>
  <c r="N429" i="31"/>
  <c r="F429" i="31"/>
  <c r="J428" i="31"/>
  <c r="N427" i="31"/>
  <c r="F427" i="31"/>
  <c r="J426" i="31"/>
  <c r="N425" i="31"/>
  <c r="F425" i="31"/>
  <c r="J424" i="31"/>
  <c r="N423" i="31"/>
  <c r="F423" i="31"/>
  <c r="J422" i="31"/>
  <c r="N421" i="31"/>
  <c r="F421" i="31"/>
  <c r="J420" i="31"/>
  <c r="N419" i="31"/>
  <c r="F419" i="31"/>
  <c r="J418" i="31"/>
  <c r="N417" i="31"/>
  <c r="F417" i="31"/>
  <c r="J416" i="31"/>
  <c r="N415" i="31"/>
  <c r="F415" i="31"/>
  <c r="J414" i="31"/>
  <c r="N413" i="31"/>
  <c r="F413" i="31"/>
  <c r="J412" i="31"/>
  <c r="N411" i="31"/>
  <c r="F411" i="31"/>
  <c r="J410" i="31"/>
  <c r="N409" i="31"/>
  <c r="F409" i="31"/>
  <c r="J408" i="31"/>
  <c r="N407" i="31"/>
  <c r="F407" i="31"/>
  <c r="J406" i="31"/>
  <c r="N405" i="31"/>
  <c r="F405" i="31"/>
  <c r="J404" i="31"/>
  <c r="N403" i="31"/>
  <c r="F403" i="31"/>
  <c r="J402" i="31"/>
  <c r="N401" i="31"/>
  <c r="F401" i="31"/>
  <c r="J400" i="31"/>
  <c r="N399" i="31"/>
  <c r="F399" i="31"/>
  <c r="J398" i="31"/>
  <c r="N397" i="31"/>
  <c r="F397" i="31"/>
  <c r="J396" i="31"/>
  <c r="N395" i="31"/>
  <c r="F395" i="31"/>
  <c r="J394" i="31"/>
  <c r="N393" i="31"/>
  <c r="F393" i="31"/>
  <c r="J392" i="31"/>
  <c r="N391" i="31"/>
  <c r="F391" i="31"/>
  <c r="J390" i="31"/>
  <c r="N389" i="31"/>
  <c r="F389" i="31"/>
  <c r="J388" i="31"/>
  <c r="N387" i="31"/>
  <c r="F387" i="31"/>
  <c r="J386" i="31"/>
  <c r="N385" i="31"/>
  <c r="F385" i="31"/>
  <c r="J384" i="31"/>
  <c r="N383" i="31"/>
  <c r="F383" i="31"/>
  <c r="J382" i="31"/>
  <c r="N381" i="31"/>
  <c r="F381" i="31"/>
  <c r="J380" i="31"/>
  <c r="N379" i="31"/>
  <c r="F379" i="31"/>
  <c r="J378" i="31"/>
  <c r="N377" i="31"/>
  <c r="F377" i="31"/>
  <c r="J376" i="31"/>
  <c r="N375" i="31"/>
  <c r="F375" i="31"/>
  <c r="J374" i="31"/>
  <c r="N373" i="31"/>
  <c r="F373" i="31"/>
  <c r="J372" i="31"/>
  <c r="N371" i="31"/>
  <c r="F371" i="31"/>
  <c r="J370" i="31"/>
  <c r="N369" i="31"/>
  <c r="F369" i="31"/>
  <c r="J368" i="31"/>
  <c r="N367" i="31"/>
  <c r="F367" i="31"/>
  <c r="F497" i="31"/>
  <c r="N491" i="31"/>
  <c r="L486" i="31"/>
  <c r="P483" i="31"/>
  <c r="H481" i="31"/>
  <c r="L478" i="31"/>
  <c r="J476" i="31"/>
  <c r="F475" i="31"/>
  <c r="Q473" i="31"/>
  <c r="P472" i="31"/>
  <c r="Q471" i="31"/>
  <c r="F471" i="31"/>
  <c r="H470" i="31"/>
  <c r="I469" i="31"/>
  <c r="J468" i="31"/>
  <c r="M467" i="31"/>
  <c r="Q466" i="31"/>
  <c r="I466" i="31"/>
  <c r="M465" i="31"/>
  <c r="Q464" i="31"/>
  <c r="I464" i="31"/>
  <c r="M463" i="31"/>
  <c r="Q462" i="31"/>
  <c r="I462" i="31"/>
  <c r="M461" i="31"/>
  <c r="Q460" i="31"/>
  <c r="I460" i="31"/>
  <c r="M459" i="31"/>
  <c r="Q458" i="31"/>
  <c r="I458" i="31"/>
  <c r="M457" i="31"/>
  <c r="Q456" i="31"/>
  <c r="I456" i="31"/>
  <c r="M455" i="31"/>
  <c r="Q454" i="31"/>
  <c r="I454" i="31"/>
  <c r="M453" i="31"/>
  <c r="Q452" i="31"/>
  <c r="I452" i="31"/>
  <c r="M451" i="31"/>
  <c r="Q450" i="31"/>
  <c r="I450" i="31"/>
  <c r="M449" i="31"/>
  <c r="Q448" i="31"/>
  <c r="I448" i="31"/>
  <c r="M447" i="31"/>
  <c r="Q446" i="31"/>
  <c r="I446" i="31"/>
  <c r="M445" i="31"/>
  <c r="Q444" i="31"/>
  <c r="I444" i="31"/>
  <c r="M443" i="31"/>
  <c r="Q442" i="31"/>
  <c r="I442" i="31"/>
  <c r="M441" i="31"/>
  <c r="Q440" i="31"/>
  <c r="I440" i="31"/>
  <c r="M439" i="31"/>
  <c r="Q438" i="31"/>
  <c r="I438" i="31"/>
  <c r="M437" i="31"/>
  <c r="Q436" i="31"/>
  <c r="I436" i="31"/>
  <c r="M435" i="31"/>
  <c r="Q434" i="31"/>
  <c r="I434" i="31"/>
  <c r="M433" i="31"/>
  <c r="Q432" i="31"/>
  <c r="I432" i="31"/>
  <c r="M431" i="31"/>
  <c r="Q430" i="31"/>
  <c r="I430" i="31"/>
  <c r="M429" i="31"/>
  <c r="Q428" i="31"/>
  <c r="I428" i="31"/>
  <c r="M427" i="31"/>
  <c r="Q426" i="31"/>
  <c r="I426" i="31"/>
  <c r="M425" i="31"/>
  <c r="Q424" i="31"/>
  <c r="I424" i="31"/>
  <c r="M423" i="31"/>
  <c r="Q422" i="31"/>
  <c r="I422" i="31"/>
  <c r="M421" i="31"/>
  <c r="Q420" i="31"/>
  <c r="I420" i="31"/>
  <c r="M419" i="31"/>
  <c r="Q418" i="31"/>
  <c r="I418" i="31"/>
  <c r="M417" i="31"/>
  <c r="Q416" i="31"/>
  <c r="I416" i="31"/>
  <c r="M415" i="31"/>
  <c r="Q414" i="31"/>
  <c r="I414" i="31"/>
  <c r="M413" i="31"/>
  <c r="Q412" i="31"/>
  <c r="I412" i="31"/>
  <c r="M411" i="31"/>
  <c r="Q410" i="31"/>
  <c r="I410" i="31"/>
  <c r="M409" i="31"/>
  <c r="Q408" i="31"/>
  <c r="I408" i="31"/>
  <c r="M407" i="31"/>
  <c r="Q406" i="31"/>
  <c r="I406" i="31"/>
  <c r="M405" i="31"/>
  <c r="Q404" i="31"/>
  <c r="I404" i="31"/>
  <c r="M403" i="31"/>
  <c r="Q402" i="31"/>
  <c r="I402" i="31"/>
  <c r="M401" i="31"/>
  <c r="Q400" i="31"/>
  <c r="I400" i="31"/>
  <c r="M399" i="31"/>
  <c r="Q398" i="31"/>
  <c r="I398" i="31"/>
  <c r="M397" i="31"/>
  <c r="Q396" i="31"/>
  <c r="I396" i="31"/>
  <c r="M395" i="31"/>
  <c r="Q394" i="31"/>
  <c r="I394" i="31"/>
  <c r="M393" i="31"/>
  <c r="Q392" i="31"/>
  <c r="I392" i="31"/>
  <c r="M391" i="31"/>
  <c r="Q390" i="31"/>
  <c r="I390" i="31"/>
  <c r="M389" i="31"/>
  <c r="Q388" i="31"/>
  <c r="I388" i="31"/>
  <c r="M387" i="31"/>
  <c r="Q386" i="31"/>
  <c r="I386" i="31"/>
  <c r="M385" i="31"/>
  <c r="Q384" i="31"/>
  <c r="I384" i="31"/>
  <c r="M383" i="31"/>
  <c r="Q382" i="31"/>
  <c r="I382" i="31"/>
  <c r="M381" i="31"/>
  <c r="Q380" i="31"/>
  <c r="I380" i="31"/>
  <c r="M379" i="31"/>
  <c r="Q378" i="31"/>
  <c r="I378" i="31"/>
  <c r="M377" i="31"/>
  <c r="Q376" i="31"/>
  <c r="I376" i="31"/>
  <c r="M375" i="31"/>
  <c r="Q374" i="31"/>
  <c r="I374" i="31"/>
  <c r="M373" i="31"/>
  <c r="Q372" i="31"/>
  <c r="I372" i="31"/>
  <c r="M371" i="31"/>
  <c r="J496" i="31"/>
  <c r="F491" i="31"/>
  <c r="J486" i="31"/>
  <c r="N483" i="31"/>
  <c r="F481" i="31"/>
  <c r="J478" i="31"/>
  <c r="H476" i="31"/>
  <c r="P474" i="31"/>
  <c r="P473" i="31"/>
  <c r="O472" i="31"/>
  <c r="P471" i="31"/>
  <c r="Q470" i="31"/>
  <c r="G470" i="31"/>
  <c r="H469" i="31"/>
  <c r="I468" i="31"/>
  <c r="L467" i="31"/>
  <c r="P466" i="31"/>
  <c r="H466" i="31"/>
  <c r="L465" i="31"/>
  <c r="P464" i="31"/>
  <c r="H464" i="31"/>
  <c r="L463" i="31"/>
  <c r="P462" i="31"/>
  <c r="H462" i="31"/>
  <c r="L461" i="31"/>
  <c r="P460" i="31"/>
  <c r="H460" i="31"/>
  <c r="L459" i="31"/>
  <c r="P458" i="31"/>
  <c r="H458" i="31"/>
  <c r="L457" i="31"/>
  <c r="P456" i="31"/>
  <c r="H456" i="31"/>
  <c r="L455" i="31"/>
  <c r="P454" i="31"/>
  <c r="H454" i="31"/>
  <c r="L453" i="31"/>
  <c r="P452" i="31"/>
  <c r="H452" i="31"/>
  <c r="L451" i="31"/>
  <c r="P450" i="31"/>
  <c r="H450" i="31"/>
  <c r="L449" i="31"/>
  <c r="P448" i="31"/>
  <c r="H448" i="31"/>
  <c r="L447" i="31"/>
  <c r="P446" i="31"/>
  <c r="H446" i="31"/>
  <c r="L445" i="31"/>
  <c r="P444" i="31"/>
  <c r="H444" i="31"/>
  <c r="L443" i="31"/>
  <c r="P442" i="31"/>
  <c r="H442" i="31"/>
  <c r="L441" i="31"/>
  <c r="P440" i="31"/>
  <c r="H440" i="31"/>
  <c r="L439" i="31"/>
  <c r="P438" i="31"/>
  <c r="H438" i="31"/>
  <c r="L437" i="31"/>
  <c r="P436" i="31"/>
  <c r="H436" i="31"/>
  <c r="L435" i="31"/>
  <c r="P434" i="31"/>
  <c r="H434" i="31"/>
  <c r="L433" i="31"/>
  <c r="P432" i="31"/>
  <c r="H432" i="31"/>
  <c r="L431" i="31"/>
  <c r="P430" i="31"/>
  <c r="H430" i="31"/>
  <c r="L429" i="31"/>
  <c r="P428" i="31"/>
  <c r="H428" i="31"/>
  <c r="L427" i="31"/>
  <c r="P426" i="31"/>
  <c r="H426" i="31"/>
  <c r="L425" i="31"/>
  <c r="P424" i="31"/>
  <c r="H424" i="31"/>
  <c r="L423" i="31"/>
  <c r="P422" i="31"/>
  <c r="H422" i="31"/>
  <c r="L421" i="31"/>
  <c r="P420" i="31"/>
  <c r="H420" i="31"/>
  <c r="L419" i="31"/>
  <c r="P418" i="31"/>
  <c r="H418" i="31"/>
  <c r="L417" i="31"/>
  <c r="P416" i="31"/>
  <c r="H416" i="31"/>
  <c r="L415" i="31"/>
  <c r="P414" i="31"/>
  <c r="H414" i="31"/>
  <c r="L413" i="31"/>
  <c r="P412" i="31"/>
  <c r="H412" i="31"/>
  <c r="L411" i="31"/>
  <c r="P410" i="31"/>
  <c r="H410" i="31"/>
  <c r="L409" i="31"/>
  <c r="P408" i="31"/>
  <c r="H408" i="31"/>
  <c r="L407" i="31"/>
  <c r="P406" i="31"/>
  <c r="H406" i="31"/>
  <c r="L405" i="31"/>
  <c r="P404" i="31"/>
  <c r="H404" i="31"/>
  <c r="L403" i="31"/>
  <c r="P402" i="31"/>
  <c r="H402" i="31"/>
  <c r="L401" i="31"/>
  <c r="P400" i="31"/>
  <c r="H400" i="31"/>
  <c r="L399" i="31"/>
  <c r="P398" i="31"/>
  <c r="H398" i="31"/>
  <c r="L397" i="31"/>
  <c r="P396" i="31"/>
  <c r="H396" i="31"/>
  <c r="L395" i="31"/>
  <c r="P394" i="31"/>
  <c r="H394" i="31"/>
  <c r="L393" i="31"/>
  <c r="P392" i="31"/>
  <c r="H392" i="31"/>
  <c r="L391" i="31"/>
  <c r="P390" i="31"/>
  <c r="H390" i="31"/>
  <c r="L389" i="31"/>
  <c r="P388" i="31"/>
  <c r="H388" i="31"/>
  <c r="L387" i="31"/>
  <c r="P386" i="31"/>
  <c r="H386" i="31"/>
  <c r="L385" i="31"/>
  <c r="P384" i="31"/>
  <c r="H384" i="31"/>
  <c r="L383" i="31"/>
  <c r="P382" i="31"/>
  <c r="H382" i="31"/>
  <c r="L381" i="31"/>
  <c r="P380" i="31"/>
  <c r="H380" i="31"/>
  <c r="L379" i="31"/>
  <c r="P378" i="31"/>
  <c r="H378" i="31"/>
  <c r="L377" i="31"/>
  <c r="P376" i="31"/>
  <c r="H376" i="31"/>
  <c r="L375" i="31"/>
  <c r="P374" i="31"/>
  <c r="N495" i="31"/>
  <c r="J490" i="31"/>
  <c r="P485" i="31"/>
  <c r="H483" i="31"/>
  <c r="L480" i="31"/>
  <c r="P477" i="31"/>
  <c r="Q475" i="31"/>
  <c r="O474" i="31"/>
  <c r="N473" i="31"/>
  <c r="M472" i="31"/>
  <c r="N471" i="31"/>
  <c r="P470" i="31"/>
  <c r="Q469" i="31"/>
  <c r="F469" i="31"/>
  <c r="H468" i="31"/>
  <c r="K467" i="31"/>
  <c r="O466" i="31"/>
  <c r="G466" i="31"/>
  <c r="K465" i="31"/>
  <c r="O464" i="31"/>
  <c r="G464" i="31"/>
  <c r="K463" i="31"/>
  <c r="O462" i="31"/>
  <c r="G462" i="31"/>
  <c r="K461" i="31"/>
  <c r="O460" i="31"/>
  <c r="G460" i="31"/>
  <c r="K459" i="31"/>
  <c r="O458" i="31"/>
  <c r="G458" i="31"/>
  <c r="K457" i="31"/>
  <c r="O456" i="31"/>
  <c r="G456" i="31"/>
  <c r="K455" i="31"/>
  <c r="O454" i="31"/>
  <c r="G454" i="31"/>
  <c r="K453" i="31"/>
  <c r="O452" i="31"/>
  <c r="G452" i="31"/>
  <c r="K451" i="31"/>
  <c r="O450" i="31"/>
  <c r="G450" i="31"/>
  <c r="K449" i="31"/>
  <c r="O448" i="31"/>
  <c r="G448" i="31"/>
  <c r="K447" i="31"/>
  <c r="O446" i="31"/>
  <c r="G446" i="31"/>
  <c r="K445" i="31"/>
  <c r="O444" i="31"/>
  <c r="G444" i="31"/>
  <c r="K443" i="31"/>
  <c r="O442" i="31"/>
  <c r="G442" i="31"/>
  <c r="K441" i="31"/>
  <c r="O440" i="31"/>
  <c r="G440" i="31"/>
  <c r="K439" i="31"/>
  <c r="O438" i="31"/>
  <c r="G438" i="31"/>
  <c r="K437" i="31"/>
  <c r="O436" i="31"/>
  <c r="G436" i="31"/>
  <c r="K435" i="31"/>
  <c r="O434" i="31"/>
  <c r="G434" i="31"/>
  <c r="K433" i="31"/>
  <c r="O432" i="31"/>
  <c r="G432" i="31"/>
  <c r="K431" i="31"/>
  <c r="O430" i="31"/>
  <c r="G430" i="31"/>
  <c r="K429" i="31"/>
  <c r="O428" i="31"/>
  <c r="G428" i="31"/>
  <c r="K427" i="31"/>
  <c r="O426" i="31"/>
  <c r="G426" i="31"/>
  <c r="K425" i="31"/>
  <c r="O424" i="31"/>
  <c r="G424" i="31"/>
  <c r="K423" i="31"/>
  <c r="O422" i="31"/>
  <c r="G422" i="31"/>
  <c r="K421" i="31"/>
  <c r="O420" i="31"/>
  <c r="G420" i="31"/>
  <c r="K419" i="31"/>
  <c r="O418" i="31"/>
  <c r="G418" i="31"/>
  <c r="K417" i="31"/>
  <c r="O416" i="31"/>
  <c r="G416" i="31"/>
  <c r="K415" i="31"/>
  <c r="O414" i="31"/>
  <c r="G414" i="31"/>
  <c r="K413" i="31"/>
  <c r="O412" i="31"/>
  <c r="G412" i="31"/>
  <c r="K411" i="31"/>
  <c r="O410" i="31"/>
  <c r="G410" i="31"/>
  <c r="K409" i="31"/>
  <c r="O408" i="31"/>
  <c r="G408" i="31"/>
  <c r="K407" i="31"/>
  <c r="O406" i="31"/>
  <c r="G406" i="31"/>
  <c r="K405" i="31"/>
  <c r="O404" i="31"/>
  <c r="G404" i="31"/>
  <c r="K403" i="31"/>
  <c r="O402" i="31"/>
  <c r="G402" i="31"/>
  <c r="K401" i="31"/>
  <c r="O400" i="31"/>
  <c r="G400" i="31"/>
  <c r="K399" i="31"/>
  <c r="O398" i="31"/>
  <c r="G398" i="31"/>
  <c r="K397" i="31"/>
  <c r="O396" i="31"/>
  <c r="G396" i="31"/>
  <c r="K395" i="31"/>
  <c r="O394" i="31"/>
  <c r="G394" i="31"/>
  <c r="K393" i="31"/>
  <c r="O392" i="31"/>
  <c r="G392" i="31"/>
  <c r="K391" i="31"/>
  <c r="O390" i="31"/>
  <c r="G390" i="31"/>
  <c r="K389" i="31"/>
  <c r="O388" i="31"/>
  <c r="G388" i="31"/>
  <c r="K387" i="31"/>
  <c r="O386" i="31"/>
  <c r="G386" i="31"/>
  <c r="K385" i="31"/>
  <c r="O384" i="31"/>
  <c r="G384" i="31"/>
  <c r="K383" i="31"/>
  <c r="O382" i="31"/>
  <c r="G382" i="31"/>
  <c r="K381" i="31"/>
  <c r="O380" i="31"/>
  <c r="G380" i="31"/>
  <c r="K379" i="31"/>
  <c r="O378" i="31"/>
  <c r="G378" i="31"/>
  <c r="K377" i="31"/>
  <c r="O376" i="31"/>
  <c r="G376" i="31"/>
  <c r="K375" i="31"/>
  <c r="O374" i="31"/>
  <c r="G374" i="31"/>
  <c r="K373" i="31"/>
  <c r="O372" i="31"/>
  <c r="G372" i="31"/>
  <c r="K371" i="31"/>
  <c r="O370" i="31"/>
  <c r="G370" i="31"/>
  <c r="K369" i="31"/>
  <c r="O368" i="31"/>
  <c r="G368" i="31"/>
  <c r="K367" i="31"/>
  <c r="L380" i="31"/>
  <c r="Q375" i="31"/>
  <c r="P373" i="31"/>
  <c r="Q371" i="31"/>
  <c r="M370" i="31"/>
  <c r="M369" i="31"/>
  <c r="L368" i="31"/>
  <c r="L367" i="31"/>
  <c r="L366" i="31"/>
  <c r="O365" i="31"/>
  <c r="F365" i="31"/>
  <c r="J364" i="31"/>
  <c r="N363" i="31"/>
  <c r="F363" i="31"/>
  <c r="J362" i="31"/>
  <c r="N361" i="31"/>
  <c r="F361" i="31"/>
  <c r="J360" i="31"/>
  <c r="N359" i="31"/>
  <c r="F359" i="31"/>
  <c r="J358" i="31"/>
  <c r="N357" i="31"/>
  <c r="F357" i="31"/>
  <c r="J356" i="31"/>
  <c r="N355" i="31"/>
  <c r="F355" i="31"/>
  <c r="J354" i="31"/>
  <c r="N353" i="31"/>
  <c r="F353" i="31"/>
  <c r="J352" i="31"/>
  <c r="N351" i="31"/>
  <c r="F351" i="31"/>
  <c r="J350" i="31"/>
  <c r="N349" i="31"/>
  <c r="F349" i="31"/>
  <c r="J348" i="31"/>
  <c r="N347" i="31"/>
  <c r="F347" i="31"/>
  <c r="J346" i="31"/>
  <c r="N345" i="31"/>
  <c r="F345" i="31"/>
  <c r="J344" i="31"/>
  <c r="N343" i="31"/>
  <c r="F343" i="31"/>
  <c r="J342" i="31"/>
  <c r="N341" i="31"/>
  <c r="F341" i="31"/>
  <c r="J340" i="31"/>
  <c r="N339" i="31"/>
  <c r="F339" i="31"/>
  <c r="J338" i="31"/>
  <c r="N337" i="31"/>
  <c r="F337" i="31"/>
  <c r="J336" i="31"/>
  <c r="N335" i="31"/>
  <c r="F335" i="31"/>
  <c r="J334" i="31"/>
  <c r="N333" i="31"/>
  <c r="F333" i="31"/>
  <c r="J332" i="31"/>
  <c r="N331" i="31"/>
  <c r="F331" i="31"/>
  <c r="J330" i="31"/>
  <c r="N329" i="31"/>
  <c r="F329" i="31"/>
  <c r="J328" i="31"/>
  <c r="N327" i="31"/>
  <c r="F327" i="31"/>
  <c r="J326" i="31"/>
  <c r="N325" i="31"/>
  <c r="F325" i="31"/>
  <c r="J324" i="31"/>
  <c r="N323" i="31"/>
  <c r="F323" i="31"/>
  <c r="J322" i="31"/>
  <c r="N321" i="31"/>
  <c r="F321" i="31"/>
  <c r="J320" i="31"/>
  <c r="N319" i="31"/>
  <c r="F319" i="31"/>
  <c r="J318" i="31"/>
  <c r="N317" i="31"/>
  <c r="F317" i="31"/>
  <c r="J316" i="31"/>
  <c r="N315" i="31"/>
  <c r="F315" i="31"/>
  <c r="J314" i="31"/>
  <c r="N313" i="31"/>
  <c r="F313" i="31"/>
  <c r="J312" i="31"/>
  <c r="N311" i="31"/>
  <c r="F311" i="31"/>
  <c r="J310" i="31"/>
  <c r="N309" i="31"/>
  <c r="F309" i="31"/>
  <c r="J308" i="31"/>
  <c r="N307" i="31"/>
  <c r="F307" i="31"/>
  <c r="J306" i="31"/>
  <c r="N305" i="31"/>
  <c r="F305" i="31"/>
  <c r="J304" i="31"/>
  <c r="N303" i="31"/>
  <c r="F303" i="31"/>
  <c r="J302" i="31"/>
  <c r="N301" i="31"/>
  <c r="F301" i="31"/>
  <c r="J300" i="31"/>
  <c r="N299" i="31"/>
  <c r="F299" i="31"/>
  <c r="J298" i="31"/>
  <c r="N297" i="31"/>
  <c r="F297" i="31"/>
  <c r="J296" i="31"/>
  <c r="N295" i="31"/>
  <c r="F295" i="31"/>
  <c r="J294" i="31"/>
  <c r="N293" i="31"/>
  <c r="F293" i="31"/>
  <c r="J292" i="31"/>
  <c r="N291" i="31"/>
  <c r="F291" i="31"/>
  <c r="J290" i="31"/>
  <c r="N289" i="31"/>
  <c r="F289" i="31"/>
  <c r="J288" i="31"/>
  <c r="N287" i="31"/>
  <c r="F287" i="31"/>
  <c r="J286" i="31"/>
  <c r="N285" i="31"/>
  <c r="F285" i="31"/>
  <c r="J284" i="31"/>
  <c r="N283" i="31"/>
  <c r="F283" i="31"/>
  <c r="J282" i="31"/>
  <c r="N281" i="31"/>
  <c r="F281" i="31"/>
  <c r="J280" i="31"/>
  <c r="N279" i="31"/>
  <c r="F279" i="31"/>
  <c r="J278" i="31"/>
  <c r="N277" i="31"/>
  <c r="F277" i="31"/>
  <c r="J276" i="31"/>
  <c r="N275" i="31"/>
  <c r="F275" i="31"/>
  <c r="J274" i="31"/>
  <c r="N273" i="31"/>
  <c r="F273" i="31"/>
  <c r="J272" i="31"/>
  <c r="N271" i="31"/>
  <c r="F271" i="31"/>
  <c r="J270" i="31"/>
  <c r="N269" i="31"/>
  <c r="F269" i="31"/>
  <c r="J268" i="31"/>
  <c r="N267" i="31"/>
  <c r="F267" i="31"/>
  <c r="J266" i="31"/>
  <c r="N265" i="31"/>
  <c r="F265" i="31"/>
  <c r="J264" i="31"/>
  <c r="N263" i="31"/>
  <c r="F263" i="31"/>
  <c r="J262" i="31"/>
  <c r="N261" i="31"/>
  <c r="F261" i="31"/>
  <c r="J260" i="31"/>
  <c r="N259" i="31"/>
  <c r="P379" i="31"/>
  <c r="P375" i="31"/>
  <c r="L373" i="31"/>
  <c r="P371" i="31"/>
  <c r="L370" i="31"/>
  <c r="L369" i="31"/>
  <c r="K368" i="31"/>
  <c r="I367" i="31"/>
  <c r="K366" i="31"/>
  <c r="N365" i="31"/>
  <c r="Q364" i="31"/>
  <c r="I364" i="31"/>
  <c r="M363" i="31"/>
  <c r="Q362" i="31"/>
  <c r="I362" i="31"/>
  <c r="M361" i="31"/>
  <c r="Q360" i="31"/>
  <c r="I360" i="31"/>
  <c r="M359" i="31"/>
  <c r="Q358" i="31"/>
  <c r="I358" i="31"/>
  <c r="M357" i="31"/>
  <c r="Q356" i="31"/>
  <c r="I356" i="31"/>
  <c r="M355" i="31"/>
  <c r="Q354" i="31"/>
  <c r="I354" i="31"/>
  <c r="M353" i="31"/>
  <c r="Q352" i="31"/>
  <c r="I352" i="31"/>
  <c r="M351" i="31"/>
  <c r="Q350" i="31"/>
  <c r="I350" i="31"/>
  <c r="M349" i="31"/>
  <c r="Q348" i="31"/>
  <c r="I348" i="31"/>
  <c r="M347" i="31"/>
  <c r="Q346" i="31"/>
  <c r="I346" i="31"/>
  <c r="M345" i="31"/>
  <c r="Q344" i="31"/>
  <c r="I344" i="31"/>
  <c r="M343" i="31"/>
  <c r="Q342" i="31"/>
  <c r="I342" i="31"/>
  <c r="M341" i="31"/>
  <c r="Q340" i="31"/>
  <c r="I340" i="31"/>
  <c r="M339" i="31"/>
  <c r="Q338" i="31"/>
  <c r="I338" i="31"/>
  <c r="M337" i="31"/>
  <c r="Q336" i="31"/>
  <c r="I336" i="31"/>
  <c r="M335" i="31"/>
  <c r="Q334" i="31"/>
  <c r="I334" i="31"/>
  <c r="M333" i="31"/>
  <c r="Q332" i="31"/>
  <c r="I332" i="31"/>
  <c r="M331" i="31"/>
  <c r="Q330" i="31"/>
  <c r="I330" i="31"/>
  <c r="M329" i="31"/>
  <c r="Q328" i="31"/>
  <c r="I328" i="31"/>
  <c r="M327" i="31"/>
  <c r="Q326" i="31"/>
  <c r="I326" i="31"/>
  <c r="M325" i="31"/>
  <c r="Q324" i="31"/>
  <c r="I324" i="31"/>
  <c r="M323" i="31"/>
  <c r="Q322" i="31"/>
  <c r="I322" i="31"/>
  <c r="M321" i="31"/>
  <c r="Q320" i="31"/>
  <c r="I320" i="31"/>
  <c r="M319" i="31"/>
  <c r="Q318" i="31"/>
  <c r="I318" i="31"/>
  <c r="M317" i="31"/>
  <c r="Q316" i="31"/>
  <c r="I316" i="31"/>
  <c r="M315" i="31"/>
  <c r="Q314" i="31"/>
  <c r="I314" i="31"/>
  <c r="M313" i="31"/>
  <c r="Q312" i="31"/>
  <c r="I312" i="31"/>
  <c r="M311" i="31"/>
  <c r="Q310" i="31"/>
  <c r="I310" i="31"/>
  <c r="M309" i="31"/>
  <c r="Q308" i="31"/>
  <c r="I308" i="31"/>
  <c r="M307" i="31"/>
  <c r="Q306" i="31"/>
  <c r="I306" i="31"/>
  <c r="M305" i="31"/>
  <c r="Q304" i="31"/>
  <c r="I304" i="31"/>
  <c r="M303" i="31"/>
  <c r="Q302" i="31"/>
  <c r="I302" i="31"/>
  <c r="M301" i="31"/>
  <c r="Q300" i="31"/>
  <c r="I300" i="31"/>
  <c r="M299" i="31"/>
  <c r="Q298" i="31"/>
  <c r="I298" i="31"/>
  <c r="M297" i="31"/>
  <c r="Q296" i="31"/>
  <c r="I296" i="31"/>
  <c r="M295" i="31"/>
  <c r="Q294" i="31"/>
  <c r="I294" i="31"/>
  <c r="M293" i="31"/>
  <c r="Q292" i="31"/>
  <c r="I292" i="31"/>
  <c r="M291" i="31"/>
  <c r="Q290" i="31"/>
  <c r="I290" i="31"/>
  <c r="M289" i="31"/>
  <c r="Q288" i="31"/>
  <c r="I288" i="31"/>
  <c r="M287" i="31"/>
  <c r="Q286" i="31"/>
  <c r="I286" i="31"/>
  <c r="M285" i="31"/>
  <c r="Q284" i="31"/>
  <c r="I284" i="31"/>
  <c r="M283" i="31"/>
  <c r="Q282" i="31"/>
  <c r="I282" i="31"/>
  <c r="M281" i="31"/>
  <c r="Q280" i="31"/>
  <c r="I280" i="31"/>
  <c r="M279" i="31"/>
  <c r="Q278" i="31"/>
  <c r="I278" i="31"/>
  <c r="M277" i="31"/>
  <c r="Q276" i="31"/>
  <c r="I276" i="31"/>
  <c r="M275" i="31"/>
  <c r="Q274" i="31"/>
  <c r="I274" i="31"/>
  <c r="M273" i="31"/>
  <c r="Q272" i="31"/>
  <c r="I272" i="31"/>
  <c r="M271" i="31"/>
  <c r="Q270" i="31"/>
  <c r="I270" i="31"/>
  <c r="M269" i="31"/>
  <c r="Q268" i="31"/>
  <c r="I268" i="31"/>
  <c r="M267" i="31"/>
  <c r="Q266" i="31"/>
  <c r="H379" i="31"/>
  <c r="I375" i="31"/>
  <c r="I373" i="31"/>
  <c r="L371" i="31"/>
  <c r="K370" i="31"/>
  <c r="I369" i="31"/>
  <c r="I368" i="31"/>
  <c r="H367" i="31"/>
  <c r="J366" i="31"/>
  <c r="M365" i="31"/>
  <c r="P364" i="31"/>
  <c r="H364" i="31"/>
  <c r="L363" i="31"/>
  <c r="P362" i="31"/>
  <c r="H362" i="31"/>
  <c r="L361" i="31"/>
  <c r="P360" i="31"/>
  <c r="H360" i="31"/>
  <c r="L359" i="31"/>
  <c r="P358" i="31"/>
  <c r="H358" i="31"/>
  <c r="L357" i="31"/>
  <c r="P356" i="31"/>
  <c r="H356" i="31"/>
  <c r="L355" i="31"/>
  <c r="P354" i="31"/>
  <c r="H354" i="31"/>
  <c r="L353" i="31"/>
  <c r="P352" i="31"/>
  <c r="H352" i="31"/>
  <c r="L351" i="31"/>
  <c r="P350" i="31"/>
  <c r="H350" i="31"/>
  <c r="L349" i="31"/>
  <c r="P348" i="31"/>
  <c r="H348" i="31"/>
  <c r="L347" i="31"/>
  <c r="P346" i="31"/>
  <c r="H346" i="31"/>
  <c r="L345" i="31"/>
  <c r="P344" i="31"/>
  <c r="H344" i="31"/>
  <c r="L343" i="31"/>
  <c r="P342" i="31"/>
  <c r="H342" i="31"/>
  <c r="L341" i="31"/>
  <c r="P340" i="31"/>
  <c r="H340" i="31"/>
  <c r="L339" i="31"/>
  <c r="P338" i="31"/>
  <c r="H338" i="31"/>
  <c r="L337" i="31"/>
  <c r="P336" i="31"/>
  <c r="H336" i="31"/>
  <c r="L335" i="31"/>
  <c r="P334" i="31"/>
  <c r="H334" i="31"/>
  <c r="L333" i="31"/>
  <c r="P332" i="31"/>
  <c r="H332" i="31"/>
  <c r="L331" i="31"/>
  <c r="P330" i="31"/>
  <c r="H330" i="31"/>
  <c r="L329" i="31"/>
  <c r="P328" i="31"/>
  <c r="H328" i="31"/>
  <c r="L327" i="31"/>
  <c r="P326" i="31"/>
  <c r="H326" i="31"/>
  <c r="L325" i="31"/>
  <c r="P324" i="31"/>
  <c r="H324" i="31"/>
  <c r="L323" i="31"/>
  <c r="P322" i="31"/>
  <c r="H322" i="31"/>
  <c r="L321" i="31"/>
  <c r="P320" i="31"/>
  <c r="H320" i="31"/>
  <c r="L319" i="31"/>
  <c r="P318" i="31"/>
  <c r="H318" i="31"/>
  <c r="L317" i="31"/>
  <c r="P316" i="31"/>
  <c r="H316" i="31"/>
  <c r="L315" i="31"/>
  <c r="P314" i="31"/>
  <c r="H314" i="31"/>
  <c r="L313" i="31"/>
  <c r="P312" i="31"/>
  <c r="H312" i="31"/>
  <c r="L311" i="31"/>
  <c r="P310" i="31"/>
  <c r="H310" i="31"/>
  <c r="L309" i="31"/>
  <c r="P308" i="31"/>
  <c r="H308" i="31"/>
  <c r="L307" i="31"/>
  <c r="P306" i="31"/>
  <c r="H306" i="31"/>
  <c r="L305" i="31"/>
  <c r="P304" i="31"/>
  <c r="H304" i="31"/>
  <c r="L303" i="31"/>
  <c r="P302" i="31"/>
  <c r="H302" i="31"/>
  <c r="L301" i="31"/>
  <c r="P300" i="31"/>
  <c r="H300" i="31"/>
  <c r="L299" i="31"/>
  <c r="P298" i="31"/>
  <c r="H298" i="31"/>
  <c r="L297" i="31"/>
  <c r="P296" i="31"/>
  <c r="H296" i="31"/>
  <c r="L295" i="31"/>
  <c r="P294" i="31"/>
  <c r="H294" i="31"/>
  <c r="L293" i="31"/>
  <c r="P292" i="31"/>
  <c r="H292" i="31"/>
  <c r="L291" i="31"/>
  <c r="P290" i="31"/>
  <c r="H290" i="31"/>
  <c r="L289" i="31"/>
  <c r="P288" i="31"/>
  <c r="H288" i="31"/>
  <c r="L287" i="31"/>
  <c r="P286" i="31"/>
  <c r="H286" i="31"/>
  <c r="L285" i="31"/>
  <c r="P284" i="31"/>
  <c r="H284" i="31"/>
  <c r="L283" i="31"/>
  <c r="P282" i="31"/>
  <c r="H282" i="31"/>
  <c r="L281" i="31"/>
  <c r="P280" i="31"/>
  <c r="H280" i="31"/>
  <c r="L279" i="31"/>
  <c r="P278" i="31"/>
  <c r="H278" i="31"/>
  <c r="L277" i="31"/>
  <c r="P276" i="31"/>
  <c r="H276" i="31"/>
  <c r="L275" i="31"/>
  <c r="P274" i="31"/>
  <c r="H274" i="31"/>
  <c r="L273" i="31"/>
  <c r="P272" i="31"/>
  <c r="L378" i="31"/>
  <c r="H375" i="31"/>
  <c r="H373" i="31"/>
  <c r="I371" i="31"/>
  <c r="I370" i="31"/>
  <c r="H369" i="31"/>
  <c r="H368" i="31"/>
  <c r="G367" i="31"/>
  <c r="I366" i="31"/>
  <c r="L365" i="31"/>
  <c r="O364" i="31"/>
  <c r="G364" i="31"/>
  <c r="K363" i="31"/>
  <c r="O362" i="31"/>
  <c r="G362" i="31"/>
  <c r="K361" i="31"/>
  <c r="O360" i="31"/>
  <c r="G360" i="31"/>
  <c r="K359" i="31"/>
  <c r="O358" i="31"/>
  <c r="G358" i="31"/>
  <c r="K357" i="31"/>
  <c r="O356" i="31"/>
  <c r="G356" i="31"/>
  <c r="K355" i="31"/>
  <c r="O354" i="31"/>
  <c r="G354" i="31"/>
  <c r="K353" i="31"/>
  <c r="O352" i="31"/>
  <c r="G352" i="31"/>
  <c r="K351" i="31"/>
  <c r="O350" i="31"/>
  <c r="G350" i="31"/>
  <c r="K349" i="31"/>
  <c r="O348" i="31"/>
  <c r="G348" i="31"/>
  <c r="K347" i="31"/>
  <c r="O346" i="31"/>
  <c r="G346" i="31"/>
  <c r="K345" i="31"/>
  <c r="O344" i="31"/>
  <c r="G344" i="31"/>
  <c r="K343" i="31"/>
  <c r="O342" i="31"/>
  <c r="G342" i="31"/>
  <c r="K341" i="31"/>
  <c r="O340" i="31"/>
  <c r="G340" i="31"/>
  <c r="K339" i="31"/>
  <c r="O338" i="31"/>
  <c r="G338" i="31"/>
  <c r="K337" i="31"/>
  <c r="O336" i="31"/>
  <c r="G336" i="31"/>
  <c r="K335" i="31"/>
  <c r="O334" i="31"/>
  <c r="G334" i="31"/>
  <c r="K333" i="31"/>
  <c r="O332" i="31"/>
  <c r="G332" i="31"/>
  <c r="K331" i="31"/>
  <c r="O330" i="31"/>
  <c r="G330" i="31"/>
  <c r="K329" i="31"/>
  <c r="O328" i="31"/>
  <c r="G328" i="31"/>
  <c r="K327" i="31"/>
  <c r="O326" i="31"/>
  <c r="G326" i="31"/>
  <c r="K325" i="31"/>
  <c r="O324" i="31"/>
  <c r="G324" i="31"/>
  <c r="K323" i="31"/>
  <c r="O322" i="31"/>
  <c r="G322" i="31"/>
  <c r="K321" i="31"/>
  <c r="O320" i="31"/>
  <c r="G320" i="31"/>
  <c r="K319" i="31"/>
  <c r="O318" i="31"/>
  <c r="G318" i="31"/>
  <c r="K317" i="31"/>
  <c r="O316" i="31"/>
  <c r="G316" i="31"/>
  <c r="K315" i="31"/>
  <c r="O314" i="31"/>
  <c r="G314" i="31"/>
  <c r="K313" i="31"/>
  <c r="O312" i="31"/>
  <c r="G312" i="31"/>
  <c r="K311" i="31"/>
  <c r="O310" i="31"/>
  <c r="G310" i="31"/>
  <c r="K309" i="31"/>
  <c r="O308" i="31"/>
  <c r="G308" i="31"/>
  <c r="K307" i="31"/>
  <c r="O306" i="31"/>
  <c r="G306" i="31"/>
  <c r="K305" i="31"/>
  <c r="O304" i="31"/>
  <c r="G304" i="31"/>
  <c r="K303" i="31"/>
  <c r="O302" i="31"/>
  <c r="G302" i="31"/>
  <c r="K301" i="31"/>
  <c r="O300" i="31"/>
  <c r="G300" i="31"/>
  <c r="K299" i="31"/>
  <c r="O298" i="31"/>
  <c r="G298" i="31"/>
  <c r="K297" i="31"/>
  <c r="O296" i="31"/>
  <c r="G296" i="31"/>
  <c r="K295" i="31"/>
  <c r="O294" i="31"/>
  <c r="G294" i="31"/>
  <c r="K293" i="31"/>
  <c r="O292" i="31"/>
  <c r="G292" i="31"/>
  <c r="K291" i="31"/>
  <c r="O290" i="31"/>
  <c r="G290" i="31"/>
  <c r="K289" i="31"/>
  <c r="O288" i="31"/>
  <c r="G288" i="31"/>
  <c r="K287" i="31"/>
  <c r="O286" i="31"/>
  <c r="G286" i="31"/>
  <c r="K285" i="31"/>
  <c r="O284" i="31"/>
  <c r="G284" i="31"/>
  <c r="K283" i="31"/>
  <c r="O282" i="31"/>
  <c r="G282" i="31"/>
  <c r="K281" i="31"/>
  <c r="O280" i="31"/>
  <c r="G280" i="31"/>
  <c r="K279" i="31"/>
  <c r="O278" i="31"/>
  <c r="G278" i="31"/>
  <c r="K277" i="31"/>
  <c r="O276" i="31"/>
  <c r="G276" i="31"/>
  <c r="K275" i="31"/>
  <c r="O274" i="31"/>
  <c r="G274" i="31"/>
  <c r="K273" i="31"/>
  <c r="O272" i="31"/>
  <c r="G272" i="31"/>
  <c r="K271" i="31"/>
  <c r="O270" i="31"/>
  <c r="G270" i="31"/>
  <c r="K269" i="31"/>
  <c r="O268" i="31"/>
  <c r="G268" i="31"/>
  <c r="K267" i="31"/>
  <c r="O266" i="31"/>
  <c r="G266" i="31"/>
  <c r="K265" i="31"/>
  <c r="O264" i="31"/>
  <c r="G264" i="31"/>
  <c r="K263" i="31"/>
  <c r="O262" i="31"/>
  <c r="G262" i="31"/>
  <c r="K261" i="31"/>
  <c r="O260" i="31"/>
  <c r="G260" i="31"/>
  <c r="K259" i="31"/>
  <c r="O258" i="31"/>
  <c r="P377" i="31"/>
  <c r="M374" i="31"/>
  <c r="P372" i="31"/>
  <c r="H371" i="31"/>
  <c r="H370" i="31"/>
  <c r="G369" i="31"/>
  <c r="Q367" i="31"/>
  <c r="Q366" i="31"/>
  <c r="H366" i="31"/>
  <c r="K365" i="31"/>
  <c r="N364" i="31"/>
  <c r="F364" i="31"/>
  <c r="J363" i="31"/>
  <c r="N362" i="31"/>
  <c r="F362" i="31"/>
  <c r="J361" i="31"/>
  <c r="N360" i="31"/>
  <c r="F360" i="31"/>
  <c r="J359" i="31"/>
  <c r="N358" i="31"/>
  <c r="F358" i="31"/>
  <c r="J357" i="31"/>
  <c r="N356" i="31"/>
  <c r="F356" i="31"/>
  <c r="J355" i="31"/>
  <c r="N354" i="31"/>
  <c r="F354" i="31"/>
  <c r="J353" i="31"/>
  <c r="N352" i="31"/>
  <c r="F352" i="31"/>
  <c r="J351" i="31"/>
  <c r="N350" i="31"/>
  <c r="F350" i="31"/>
  <c r="J349" i="31"/>
  <c r="N348" i="31"/>
  <c r="F348" i="31"/>
  <c r="J347" i="31"/>
  <c r="N346" i="31"/>
  <c r="F346" i="31"/>
  <c r="J345" i="31"/>
  <c r="N344" i="31"/>
  <c r="F344" i="31"/>
  <c r="J343" i="31"/>
  <c r="N342" i="31"/>
  <c r="F342" i="31"/>
  <c r="J341" i="31"/>
  <c r="N340" i="31"/>
  <c r="F340" i="31"/>
  <c r="J339" i="31"/>
  <c r="N338" i="31"/>
  <c r="F338" i="31"/>
  <c r="J337" i="31"/>
  <c r="N336" i="31"/>
  <c r="F336" i="31"/>
  <c r="J335" i="31"/>
  <c r="N334" i="31"/>
  <c r="F334" i="31"/>
  <c r="J333" i="31"/>
  <c r="N332" i="31"/>
  <c r="F332" i="31"/>
  <c r="J331" i="31"/>
  <c r="N330" i="31"/>
  <c r="F330" i="31"/>
  <c r="J329" i="31"/>
  <c r="N328" i="31"/>
  <c r="F328" i="31"/>
  <c r="J327" i="31"/>
  <c r="N326" i="31"/>
  <c r="F326" i="31"/>
  <c r="J325" i="31"/>
  <c r="N324" i="31"/>
  <c r="F324" i="31"/>
  <c r="J323" i="31"/>
  <c r="N322" i="31"/>
  <c r="F322" i="31"/>
  <c r="J321" i="31"/>
  <c r="N320" i="31"/>
  <c r="F320" i="31"/>
  <c r="J319" i="31"/>
  <c r="N318" i="31"/>
  <c r="F318" i="31"/>
  <c r="J317" i="31"/>
  <c r="N316" i="31"/>
  <c r="F316" i="31"/>
  <c r="J315" i="31"/>
  <c r="N314" i="31"/>
  <c r="F314" i="31"/>
  <c r="J313" i="31"/>
  <c r="N312" i="31"/>
  <c r="F312" i="31"/>
  <c r="J311" i="31"/>
  <c r="N310" i="31"/>
  <c r="F310" i="31"/>
  <c r="J309" i="31"/>
  <c r="N308" i="31"/>
  <c r="F308" i="31"/>
  <c r="J307" i="31"/>
  <c r="N306" i="31"/>
  <c r="F306" i="31"/>
  <c r="J305" i="31"/>
  <c r="N304" i="31"/>
  <c r="F304" i="31"/>
  <c r="J303" i="31"/>
  <c r="N302" i="31"/>
  <c r="F302" i="31"/>
  <c r="J301" i="31"/>
  <c r="N300" i="31"/>
  <c r="F300" i="31"/>
  <c r="J299" i="31"/>
  <c r="N298" i="31"/>
  <c r="F298" i="31"/>
  <c r="J297" i="31"/>
  <c r="N296" i="31"/>
  <c r="F296" i="31"/>
  <c r="J295" i="31"/>
  <c r="N294" i="31"/>
  <c r="F294" i="31"/>
  <c r="J293" i="31"/>
  <c r="N292" i="31"/>
  <c r="F292" i="31"/>
  <c r="J291" i="31"/>
  <c r="N290" i="31"/>
  <c r="F290" i="31"/>
  <c r="J289" i="31"/>
  <c r="N288" i="31"/>
  <c r="F288" i="31"/>
  <c r="J287" i="31"/>
  <c r="N286" i="31"/>
  <c r="F286" i="31"/>
  <c r="J285" i="31"/>
  <c r="N284" i="31"/>
  <c r="F284" i="31"/>
  <c r="J283" i="31"/>
  <c r="N282" i="31"/>
  <c r="F282" i="31"/>
  <c r="J281" i="31"/>
  <c r="N280" i="31"/>
  <c r="F280" i="31"/>
  <c r="J279" i="31"/>
  <c r="N278" i="31"/>
  <c r="F278" i="31"/>
  <c r="J277" i="31"/>
  <c r="N276" i="31"/>
  <c r="F276" i="31"/>
  <c r="J275" i="31"/>
  <c r="N274" i="31"/>
  <c r="F274" i="31"/>
  <c r="J273" i="31"/>
  <c r="N272" i="31"/>
  <c r="F272" i="31"/>
  <c r="J271" i="31"/>
  <c r="N270" i="31"/>
  <c r="F270" i="31"/>
  <c r="J269" i="31"/>
  <c r="N268" i="31"/>
  <c r="F268" i="31"/>
  <c r="J267" i="31"/>
  <c r="N266" i="31"/>
  <c r="F266" i="31"/>
  <c r="J265" i="31"/>
  <c r="N264" i="31"/>
  <c r="F264" i="31"/>
  <c r="J263" i="31"/>
  <c r="N262" i="31"/>
  <c r="F262" i="31"/>
  <c r="J261" i="31"/>
  <c r="N260" i="31"/>
  <c r="F260" i="31"/>
  <c r="J259" i="31"/>
  <c r="N258" i="31"/>
  <c r="H377" i="31"/>
  <c r="L374" i="31"/>
  <c r="M372" i="31"/>
  <c r="G371" i="31"/>
  <c r="Q369" i="31"/>
  <c r="Q368" i="31"/>
  <c r="P367" i="31"/>
  <c r="P366" i="31"/>
  <c r="G366" i="31"/>
  <c r="I365" i="31"/>
  <c r="M364" i="31"/>
  <c r="Q363" i="31"/>
  <c r="I363" i="31"/>
  <c r="M362" i="31"/>
  <c r="Q361" i="31"/>
  <c r="I361" i="31"/>
  <c r="M360" i="31"/>
  <c r="Q359" i="31"/>
  <c r="I359" i="31"/>
  <c r="M358" i="31"/>
  <c r="Q357" i="31"/>
  <c r="I357" i="31"/>
  <c r="M356" i="31"/>
  <c r="Q355" i="31"/>
  <c r="I355" i="31"/>
  <c r="M354" i="31"/>
  <c r="Q353" i="31"/>
  <c r="I353" i="31"/>
  <c r="M352" i="31"/>
  <c r="Q351" i="31"/>
  <c r="I351" i="31"/>
  <c r="M350" i="31"/>
  <c r="Q349" i="31"/>
  <c r="I349" i="31"/>
  <c r="M348" i="31"/>
  <c r="Q347" i="31"/>
  <c r="I347" i="31"/>
  <c r="M346" i="31"/>
  <c r="Q345" i="31"/>
  <c r="I345" i="31"/>
  <c r="M344" i="31"/>
  <c r="Q343" i="31"/>
  <c r="I343" i="31"/>
  <c r="M342" i="31"/>
  <c r="Q341" i="31"/>
  <c r="I341" i="31"/>
  <c r="M340" i="31"/>
  <c r="Q339" i="31"/>
  <c r="I339" i="31"/>
  <c r="M338" i="31"/>
  <c r="Q337" i="31"/>
  <c r="I337" i="31"/>
  <c r="M336" i="31"/>
  <c r="Q335" i="31"/>
  <c r="I335" i="31"/>
  <c r="M334" i="31"/>
  <c r="Q333" i="31"/>
  <c r="I333" i="31"/>
  <c r="M332" i="31"/>
  <c r="Q331" i="31"/>
  <c r="I331" i="31"/>
  <c r="M330" i="31"/>
  <c r="Q329" i="31"/>
  <c r="I329" i="31"/>
  <c r="M328" i="31"/>
  <c r="Q327" i="31"/>
  <c r="I327" i="31"/>
  <c r="M326" i="31"/>
  <c r="Q325" i="31"/>
  <c r="I325" i="31"/>
  <c r="M324" i="31"/>
  <c r="Q323" i="31"/>
  <c r="I323" i="31"/>
  <c r="M322" i="31"/>
  <c r="Q321" i="31"/>
  <c r="I321" i="31"/>
  <c r="M320" i="31"/>
  <c r="Q319" i="31"/>
  <c r="I319" i="31"/>
  <c r="M318" i="31"/>
  <c r="Q317" i="31"/>
  <c r="I317" i="31"/>
  <c r="M316" i="31"/>
  <c r="Q315" i="31"/>
  <c r="I315" i="31"/>
  <c r="M314" i="31"/>
  <c r="Q313" i="31"/>
  <c r="I313" i="31"/>
  <c r="M312" i="31"/>
  <c r="Q311" i="31"/>
  <c r="I311" i="31"/>
  <c r="M310" i="31"/>
  <c r="Q309" i="31"/>
  <c r="I309" i="31"/>
  <c r="M308" i="31"/>
  <c r="Q307" i="31"/>
  <c r="I307" i="31"/>
  <c r="M306" i="31"/>
  <c r="Q305" i="31"/>
  <c r="I305" i="31"/>
  <c r="M304" i="31"/>
  <c r="Q303" i="31"/>
  <c r="I303" i="31"/>
  <c r="M302" i="31"/>
  <c r="Q301" i="31"/>
  <c r="I301" i="31"/>
  <c r="M300" i="31"/>
  <c r="Q299" i="31"/>
  <c r="I299" i="31"/>
  <c r="M298" i="31"/>
  <c r="Q297" i="31"/>
  <c r="I297" i="31"/>
  <c r="M296" i="31"/>
  <c r="Q295" i="31"/>
  <c r="I295" i="31"/>
  <c r="M294" i="31"/>
  <c r="Q293" i="31"/>
  <c r="I293" i="31"/>
  <c r="M292" i="31"/>
  <c r="Q291" i="31"/>
  <c r="I291" i="31"/>
  <c r="M290" i="31"/>
  <c r="Q289" i="31"/>
  <c r="I289" i="31"/>
  <c r="M288" i="31"/>
  <c r="Q287" i="31"/>
  <c r="I287" i="31"/>
  <c r="M286" i="31"/>
  <c r="Q285" i="31"/>
  <c r="I285" i="31"/>
  <c r="M284" i="31"/>
  <c r="Q283" i="31"/>
  <c r="I283" i="31"/>
  <c r="M282" i="31"/>
  <c r="Q281" i="31"/>
  <c r="I281" i="31"/>
  <c r="M280" i="31"/>
  <c r="Q279" i="31"/>
  <c r="I279" i="31"/>
  <c r="M278" i="31"/>
  <c r="Q277" i="31"/>
  <c r="I277" i="31"/>
  <c r="M276" i="31"/>
  <c r="Q275" i="31"/>
  <c r="I275" i="31"/>
  <c r="M274" i="31"/>
  <c r="Q273" i="31"/>
  <c r="I273" i="31"/>
  <c r="M272" i="31"/>
  <c r="Q271" i="31"/>
  <c r="I271" i="31"/>
  <c r="M270" i="31"/>
  <c r="Q269" i="31"/>
  <c r="I269" i="31"/>
  <c r="M376" i="31"/>
  <c r="H374" i="31"/>
  <c r="L372" i="31"/>
  <c r="Q370" i="31"/>
  <c r="P369" i="31"/>
  <c r="P368" i="31"/>
  <c r="O367" i="31"/>
  <c r="O366" i="31"/>
  <c r="Q365" i="31"/>
  <c r="H365" i="31"/>
  <c r="L364" i="31"/>
  <c r="P363" i="31"/>
  <c r="H363" i="31"/>
  <c r="L362" i="31"/>
  <c r="P361" i="31"/>
  <c r="H361" i="31"/>
  <c r="L360" i="31"/>
  <c r="P359" i="31"/>
  <c r="H359" i="31"/>
  <c r="L358" i="31"/>
  <c r="P357" i="31"/>
  <c r="H357" i="31"/>
  <c r="L356" i="31"/>
  <c r="P355" i="31"/>
  <c r="H355" i="31"/>
  <c r="L354" i="31"/>
  <c r="P353" i="31"/>
  <c r="H353" i="31"/>
  <c r="L352" i="31"/>
  <c r="P351" i="31"/>
  <c r="H351" i="31"/>
  <c r="L350" i="31"/>
  <c r="P349" i="31"/>
  <c r="H349" i="31"/>
  <c r="L348" i="31"/>
  <c r="P347" i="31"/>
  <c r="H347" i="31"/>
  <c r="L346" i="31"/>
  <c r="P345" i="31"/>
  <c r="H345" i="31"/>
  <c r="L344" i="31"/>
  <c r="P343" i="31"/>
  <c r="H343" i="31"/>
  <c r="L342" i="31"/>
  <c r="P341" i="31"/>
  <c r="H341" i="31"/>
  <c r="L340" i="31"/>
  <c r="P339" i="31"/>
  <c r="H339" i="31"/>
  <c r="L338" i="31"/>
  <c r="P337" i="31"/>
  <c r="H337" i="31"/>
  <c r="L336" i="31"/>
  <c r="P335" i="31"/>
  <c r="H335" i="31"/>
  <c r="L334" i="31"/>
  <c r="P333" i="31"/>
  <c r="H333" i="31"/>
  <c r="L332" i="31"/>
  <c r="P331" i="31"/>
  <c r="H331" i="31"/>
  <c r="L330" i="31"/>
  <c r="P329" i="31"/>
  <c r="H329" i="31"/>
  <c r="L328" i="31"/>
  <c r="P327" i="31"/>
  <c r="H327" i="31"/>
  <c r="L326" i="31"/>
  <c r="P325" i="31"/>
  <c r="H325" i="31"/>
  <c r="L324" i="31"/>
  <c r="P323" i="31"/>
  <c r="H323" i="31"/>
  <c r="L322" i="31"/>
  <c r="P321" i="31"/>
  <c r="H321" i="31"/>
  <c r="L320" i="31"/>
  <c r="P319" i="31"/>
  <c r="H319" i="31"/>
  <c r="L318" i="31"/>
  <c r="P317" i="31"/>
  <c r="H317" i="31"/>
  <c r="L316" i="31"/>
  <c r="P315" i="31"/>
  <c r="H315" i="31"/>
  <c r="L314" i="31"/>
  <c r="P313" i="31"/>
  <c r="H313" i="31"/>
  <c r="L312" i="31"/>
  <c r="P311" i="31"/>
  <c r="H311" i="31"/>
  <c r="L310" i="31"/>
  <c r="P309" i="31"/>
  <c r="H309" i="31"/>
  <c r="L308" i="31"/>
  <c r="P307" i="31"/>
  <c r="H307" i="31"/>
  <c r="L306" i="31"/>
  <c r="P305" i="31"/>
  <c r="H305" i="31"/>
  <c r="L304" i="31"/>
  <c r="P303" i="31"/>
  <c r="H303" i="31"/>
  <c r="L302" i="31"/>
  <c r="P301" i="31"/>
  <c r="H301" i="31"/>
  <c r="L300" i="31"/>
  <c r="P299" i="31"/>
  <c r="H299" i="31"/>
  <c r="L298" i="31"/>
  <c r="P297" i="31"/>
  <c r="H297" i="31"/>
  <c r="L296" i="31"/>
  <c r="P295" i="31"/>
  <c r="H295" i="31"/>
  <c r="L294" i="31"/>
  <c r="P293" i="31"/>
  <c r="H293" i="31"/>
  <c r="L292" i="31"/>
  <c r="P291" i="31"/>
  <c r="H291" i="31"/>
  <c r="L290" i="31"/>
  <c r="P289" i="31"/>
  <c r="H289" i="31"/>
  <c r="L288" i="31"/>
  <c r="P287" i="31"/>
  <c r="H287" i="31"/>
  <c r="L286" i="31"/>
  <c r="P285" i="31"/>
  <c r="H285" i="31"/>
  <c r="L284" i="31"/>
  <c r="P283" i="31"/>
  <c r="H283" i="31"/>
  <c r="L282" i="31"/>
  <c r="P281" i="31"/>
  <c r="H281" i="31"/>
  <c r="L280" i="31"/>
  <c r="P279" i="31"/>
  <c r="H279" i="31"/>
  <c r="L278" i="31"/>
  <c r="P277" i="31"/>
  <c r="H277" i="31"/>
  <c r="L276" i="31"/>
  <c r="P275" i="31"/>
  <c r="H275" i="31"/>
  <c r="L376" i="31"/>
  <c r="Q373" i="31"/>
  <c r="H372" i="31"/>
  <c r="P370" i="31"/>
  <c r="O369" i="31"/>
  <c r="M368" i="31"/>
  <c r="M367" i="31"/>
  <c r="M366" i="31"/>
  <c r="P365" i="31"/>
  <c r="G365" i="31"/>
  <c r="K364" i="31"/>
  <c r="O363" i="31"/>
  <c r="G363" i="31"/>
  <c r="K362" i="31"/>
  <c r="O361" i="31"/>
  <c r="G361" i="31"/>
  <c r="K360" i="31"/>
  <c r="O359" i="31"/>
  <c r="G359" i="31"/>
  <c r="K358" i="31"/>
  <c r="O357" i="31"/>
  <c r="G357" i="31"/>
  <c r="K356" i="31"/>
  <c r="O355" i="31"/>
  <c r="G355" i="31"/>
  <c r="K354" i="31"/>
  <c r="O353" i="31"/>
  <c r="G353" i="31"/>
  <c r="K352" i="31"/>
  <c r="O351" i="31"/>
  <c r="G351" i="31"/>
  <c r="K350" i="31"/>
  <c r="O349" i="31"/>
  <c r="G349" i="31"/>
  <c r="K348" i="31"/>
  <c r="O347" i="31"/>
  <c r="G347" i="31"/>
  <c r="K346" i="31"/>
  <c r="O345" i="31"/>
  <c r="G345" i="31"/>
  <c r="K344" i="31"/>
  <c r="O343" i="31"/>
  <c r="G343" i="31"/>
  <c r="K342" i="31"/>
  <c r="O341" i="31"/>
  <c r="G341" i="31"/>
  <c r="K340" i="31"/>
  <c r="O339" i="31"/>
  <c r="G339" i="31"/>
  <c r="K338" i="31"/>
  <c r="O337" i="31"/>
  <c r="G337" i="31"/>
  <c r="K336" i="31"/>
  <c r="O335" i="31"/>
  <c r="G335" i="31"/>
  <c r="K334" i="31"/>
  <c r="O333" i="31"/>
  <c r="G333" i="31"/>
  <c r="K332" i="31"/>
  <c r="O331" i="31"/>
  <c r="G331" i="31"/>
  <c r="K330" i="31"/>
  <c r="O329" i="31"/>
  <c r="G329" i="31"/>
  <c r="K328" i="31"/>
  <c r="O327" i="31"/>
  <c r="G327" i="31"/>
  <c r="K326" i="31"/>
  <c r="O325" i="31"/>
  <c r="G325" i="31"/>
  <c r="K324" i="31"/>
  <c r="O323" i="31"/>
  <c r="G323" i="31"/>
  <c r="K322" i="31"/>
  <c r="O321" i="31"/>
  <c r="G321" i="31"/>
  <c r="K320" i="31"/>
  <c r="O319" i="31"/>
  <c r="G319" i="31"/>
  <c r="K318" i="31"/>
  <c r="O317" i="31"/>
  <c r="G317" i="31"/>
  <c r="K316" i="31"/>
  <c r="O315" i="31"/>
  <c r="G315" i="31"/>
  <c r="K314" i="31"/>
  <c r="O313" i="31"/>
  <c r="G313" i="31"/>
  <c r="K312" i="31"/>
  <c r="O311" i="31"/>
  <c r="G311" i="31"/>
  <c r="K310" i="31"/>
  <c r="O309" i="31"/>
  <c r="G309" i="31"/>
  <c r="K308" i="31"/>
  <c r="O307" i="31"/>
  <c r="G307" i="31"/>
  <c r="K306" i="31"/>
  <c r="O305" i="31"/>
  <c r="G305" i="31"/>
  <c r="K304" i="31"/>
  <c r="O303" i="31"/>
  <c r="G303" i="31"/>
  <c r="K302" i="31"/>
  <c r="O301" i="31"/>
  <c r="G301" i="31"/>
  <c r="K300" i="31"/>
  <c r="O299" i="31"/>
  <c r="G299" i="31"/>
  <c r="K298" i="31"/>
  <c r="O297" i="31"/>
  <c r="G297" i="31"/>
  <c r="K296" i="31"/>
  <c r="O295" i="31"/>
  <c r="G295" i="31"/>
  <c r="K294" i="31"/>
  <c r="O293" i="31"/>
  <c r="G293" i="31"/>
  <c r="K292" i="31"/>
  <c r="O291" i="31"/>
  <c r="G291" i="31"/>
  <c r="K290" i="31"/>
  <c r="O289" i="31"/>
  <c r="G289" i="31"/>
  <c r="K288" i="31"/>
  <c r="O287" i="31"/>
  <c r="G287" i="31"/>
  <c r="K286" i="31"/>
  <c r="O285" i="31"/>
  <c r="G285" i="31"/>
  <c r="K284" i="31"/>
  <c r="O283" i="31"/>
  <c r="G283" i="31"/>
  <c r="K282" i="31"/>
  <c r="O281" i="31"/>
  <c r="G281" i="31"/>
  <c r="K280" i="31"/>
  <c r="O279" i="31"/>
  <c r="G279" i="31"/>
  <c r="K278" i="31"/>
  <c r="O277" i="31"/>
  <c r="G277" i="31"/>
  <c r="K276" i="31"/>
  <c r="O275" i="31"/>
  <c r="G275" i="31"/>
  <c r="K274" i="31"/>
  <c r="O273" i="31"/>
  <c r="G273" i="31"/>
  <c r="K272" i="31"/>
  <c r="O271" i="31"/>
  <c r="G271" i="31"/>
  <c r="K270" i="31"/>
  <c r="O269" i="31"/>
  <c r="G269" i="31"/>
  <c r="K268" i="31"/>
  <c r="O267" i="31"/>
  <c r="G267" i="31"/>
  <c r="K266" i="31"/>
  <c r="O265" i="31"/>
  <c r="G265" i="31"/>
  <c r="K264" i="31"/>
  <c r="L274" i="31"/>
  <c r="P270" i="31"/>
  <c r="L268" i="31"/>
  <c r="M266" i="31"/>
  <c r="I265" i="31"/>
  <c r="Q263" i="31"/>
  <c r="Q262" i="31"/>
  <c r="P261" i="31"/>
  <c r="P260" i="31"/>
  <c r="O259" i="31"/>
  <c r="P258" i="31"/>
  <c r="F258" i="31"/>
  <c r="J257" i="31"/>
  <c r="N256" i="31"/>
  <c r="F256" i="31"/>
  <c r="J255" i="31"/>
  <c r="N254" i="31"/>
  <c r="F254" i="31"/>
  <c r="J253" i="31"/>
  <c r="N252" i="31"/>
  <c r="F252" i="31"/>
  <c r="J251" i="31"/>
  <c r="N250" i="31"/>
  <c r="F250" i="31"/>
  <c r="J249" i="31"/>
  <c r="N248" i="31"/>
  <c r="F248" i="31"/>
  <c r="J247" i="31"/>
  <c r="N246" i="31"/>
  <c r="F246" i="31"/>
  <c r="J245" i="31"/>
  <c r="N244" i="31"/>
  <c r="F244" i="31"/>
  <c r="J243" i="31"/>
  <c r="N242" i="31"/>
  <c r="F242" i="31"/>
  <c r="J241" i="31"/>
  <c r="N240" i="31"/>
  <c r="F240" i="31"/>
  <c r="J239" i="31"/>
  <c r="N238" i="31"/>
  <c r="F238" i="31"/>
  <c r="J237" i="31"/>
  <c r="N236" i="31"/>
  <c r="F236" i="31"/>
  <c r="J235" i="31"/>
  <c r="N234" i="31"/>
  <c r="F234" i="31"/>
  <c r="J233" i="31"/>
  <c r="N232" i="31"/>
  <c r="F232" i="31"/>
  <c r="J231" i="31"/>
  <c r="N230" i="31"/>
  <c r="F230" i="31"/>
  <c r="J229" i="31"/>
  <c r="N228" i="31"/>
  <c r="F228" i="31"/>
  <c r="J227" i="31"/>
  <c r="N226" i="31"/>
  <c r="F226" i="31"/>
  <c r="J225" i="31"/>
  <c r="N224" i="31"/>
  <c r="F224" i="31"/>
  <c r="J223" i="31"/>
  <c r="N222" i="31"/>
  <c r="F222" i="31"/>
  <c r="J221" i="31"/>
  <c r="N220" i="31"/>
  <c r="F220" i="31"/>
  <c r="J219" i="31"/>
  <c r="N218" i="31"/>
  <c r="F218" i="31"/>
  <c r="J217" i="31"/>
  <c r="N216" i="31"/>
  <c r="F216" i="31"/>
  <c r="J215" i="31"/>
  <c r="N214" i="31"/>
  <c r="F214" i="31"/>
  <c r="J213" i="31"/>
  <c r="N212" i="31"/>
  <c r="F212" i="31"/>
  <c r="J211" i="31"/>
  <c r="N210" i="31"/>
  <c r="F210" i="31"/>
  <c r="J209" i="31"/>
  <c r="N208" i="31"/>
  <c r="F208" i="31"/>
  <c r="J207" i="31"/>
  <c r="N206" i="31"/>
  <c r="F206" i="31"/>
  <c r="J205" i="31"/>
  <c r="N204" i="31"/>
  <c r="F204" i="31"/>
  <c r="J203" i="31"/>
  <c r="N202" i="31"/>
  <c r="F202" i="31"/>
  <c r="J201" i="31"/>
  <c r="N200" i="31"/>
  <c r="F200" i="31"/>
  <c r="J199" i="31"/>
  <c r="N198" i="31"/>
  <c r="F198" i="31"/>
  <c r="J197" i="31"/>
  <c r="N196" i="31"/>
  <c r="F196" i="31"/>
  <c r="J195" i="31"/>
  <c r="N194" i="31"/>
  <c r="F194" i="31"/>
  <c r="J193" i="31"/>
  <c r="N192" i="31"/>
  <c r="F192" i="31"/>
  <c r="J133" i="31"/>
  <c r="N132" i="31"/>
  <c r="F132" i="31"/>
  <c r="J191" i="31"/>
  <c r="N190" i="31"/>
  <c r="F190" i="31"/>
  <c r="J189" i="31"/>
  <c r="N188" i="31"/>
  <c r="F188" i="31"/>
  <c r="J187" i="31"/>
  <c r="N186" i="31"/>
  <c r="F186" i="31"/>
  <c r="J185" i="31"/>
  <c r="N184" i="31"/>
  <c r="F184" i="31"/>
  <c r="J183" i="31"/>
  <c r="N182" i="31"/>
  <c r="F182" i="31"/>
  <c r="J181" i="31"/>
  <c r="N180" i="31"/>
  <c r="F180" i="31"/>
  <c r="J179" i="31"/>
  <c r="N178" i="31"/>
  <c r="F178" i="31"/>
  <c r="J177" i="31"/>
  <c r="N176" i="31"/>
  <c r="F176" i="31"/>
  <c r="J175" i="31"/>
  <c r="N174" i="31"/>
  <c r="F174" i="31"/>
  <c r="J173" i="31"/>
  <c r="N172" i="31"/>
  <c r="F172" i="31"/>
  <c r="J171" i="31"/>
  <c r="N170" i="31"/>
  <c r="F170" i="31"/>
  <c r="J169" i="31"/>
  <c r="N168" i="31"/>
  <c r="F168" i="31"/>
  <c r="J167" i="31"/>
  <c r="N166" i="31"/>
  <c r="F166" i="31"/>
  <c r="J165" i="31"/>
  <c r="N164" i="31"/>
  <c r="F164" i="31"/>
  <c r="J163" i="31"/>
  <c r="N162" i="31"/>
  <c r="F162" i="31"/>
  <c r="J161" i="31"/>
  <c r="N160" i="31"/>
  <c r="F160" i="31"/>
  <c r="J159" i="31"/>
  <c r="N158" i="31"/>
  <c r="P273" i="31"/>
  <c r="L270" i="31"/>
  <c r="H268" i="31"/>
  <c r="L266" i="31"/>
  <c r="H265" i="31"/>
  <c r="P263" i="31"/>
  <c r="P262" i="31"/>
  <c r="O261" i="31"/>
  <c r="M260" i="31"/>
  <c r="M259" i="31"/>
  <c r="M258" i="31"/>
  <c r="Q257" i="31"/>
  <c r="I257" i="31"/>
  <c r="M256" i="31"/>
  <c r="Q255" i="31"/>
  <c r="I255" i="31"/>
  <c r="M254" i="31"/>
  <c r="Q253" i="31"/>
  <c r="I253" i="31"/>
  <c r="M252" i="31"/>
  <c r="Q251" i="31"/>
  <c r="I251" i="31"/>
  <c r="M250" i="31"/>
  <c r="Q249" i="31"/>
  <c r="I249" i="31"/>
  <c r="M248" i="31"/>
  <c r="Q247" i="31"/>
  <c r="I247" i="31"/>
  <c r="M246" i="31"/>
  <c r="Q245" i="31"/>
  <c r="I245" i="31"/>
  <c r="M244" i="31"/>
  <c r="Q243" i="31"/>
  <c r="I243" i="31"/>
  <c r="M242" i="31"/>
  <c r="Q241" i="31"/>
  <c r="I241" i="31"/>
  <c r="M240" i="31"/>
  <c r="Q239" i="31"/>
  <c r="I239" i="31"/>
  <c r="M238" i="31"/>
  <c r="Q237" i="31"/>
  <c r="I237" i="31"/>
  <c r="M236" i="31"/>
  <c r="Q235" i="31"/>
  <c r="I235" i="31"/>
  <c r="M234" i="31"/>
  <c r="Q233" i="31"/>
  <c r="I233" i="31"/>
  <c r="M232" i="31"/>
  <c r="Q231" i="31"/>
  <c r="I231" i="31"/>
  <c r="M230" i="31"/>
  <c r="Q229" i="31"/>
  <c r="I229" i="31"/>
  <c r="M228" i="31"/>
  <c r="Q227" i="31"/>
  <c r="I227" i="31"/>
  <c r="M226" i="31"/>
  <c r="Q225" i="31"/>
  <c r="I225" i="31"/>
  <c r="M224" i="31"/>
  <c r="Q223" i="31"/>
  <c r="I223" i="31"/>
  <c r="M222" i="31"/>
  <c r="Q221" i="31"/>
  <c r="I221" i="31"/>
  <c r="M220" i="31"/>
  <c r="Q219" i="31"/>
  <c r="I219" i="31"/>
  <c r="M218" i="31"/>
  <c r="Q217" i="31"/>
  <c r="I217" i="31"/>
  <c r="M216" i="31"/>
  <c r="Q215" i="31"/>
  <c r="I215" i="31"/>
  <c r="M214" i="31"/>
  <c r="Q213" i="31"/>
  <c r="I213" i="31"/>
  <c r="M212" i="31"/>
  <c r="Q211" i="31"/>
  <c r="I211" i="31"/>
  <c r="M210" i="31"/>
  <c r="Q209" i="31"/>
  <c r="I209" i="31"/>
  <c r="M208" i="31"/>
  <c r="Q207" i="31"/>
  <c r="I207" i="31"/>
  <c r="M206" i="31"/>
  <c r="Q205" i="31"/>
  <c r="I205" i="31"/>
  <c r="M204" i="31"/>
  <c r="Q203" i="31"/>
  <c r="I203" i="31"/>
  <c r="M202" i="31"/>
  <c r="Q201" i="31"/>
  <c r="I201" i="31"/>
  <c r="M200" i="31"/>
  <c r="Q199" i="31"/>
  <c r="I199" i="31"/>
  <c r="M198" i="31"/>
  <c r="Q197" i="31"/>
  <c r="I197" i="31"/>
  <c r="M196" i="31"/>
  <c r="Q195" i="31"/>
  <c r="I195" i="31"/>
  <c r="M194" i="31"/>
  <c r="Q193" i="31"/>
  <c r="I193" i="31"/>
  <c r="M192" i="31"/>
  <c r="Q133" i="31"/>
  <c r="I133" i="31"/>
  <c r="M132" i="31"/>
  <c r="Q191" i="31"/>
  <c r="I191" i="31"/>
  <c r="M190" i="31"/>
  <c r="Q189" i="31"/>
  <c r="I189" i="31"/>
  <c r="M188" i="31"/>
  <c r="Q187" i="31"/>
  <c r="I187" i="31"/>
  <c r="M186" i="31"/>
  <c r="Q185" i="31"/>
  <c r="I185" i="31"/>
  <c r="M184" i="31"/>
  <c r="Q183" i="31"/>
  <c r="I183" i="31"/>
  <c r="M182" i="31"/>
  <c r="Q181" i="31"/>
  <c r="I181" i="31"/>
  <c r="M180" i="31"/>
  <c r="Q179" i="31"/>
  <c r="I179" i="31"/>
  <c r="M178" i="31"/>
  <c r="Q177" i="31"/>
  <c r="I177" i="31"/>
  <c r="M176" i="31"/>
  <c r="Q175" i="31"/>
  <c r="I175" i="31"/>
  <c r="M174" i="31"/>
  <c r="Q173" i="31"/>
  <c r="I173" i="31"/>
  <c r="M172" i="31"/>
  <c r="Q171" i="31"/>
  <c r="I171" i="31"/>
  <c r="M170" i="31"/>
  <c r="H273" i="31"/>
  <c r="H270" i="31"/>
  <c r="Q267" i="31"/>
  <c r="I266" i="31"/>
  <c r="Q264" i="31"/>
  <c r="O263" i="31"/>
  <c r="M262" i="31"/>
  <c r="M261" i="31"/>
  <c r="L260" i="31"/>
  <c r="L259" i="31"/>
  <c r="L258" i="31"/>
  <c r="P257" i="31"/>
  <c r="H257" i="31"/>
  <c r="L256" i="31"/>
  <c r="P255" i="31"/>
  <c r="H255" i="31"/>
  <c r="L254" i="31"/>
  <c r="P253" i="31"/>
  <c r="H253" i="31"/>
  <c r="L252" i="31"/>
  <c r="P251" i="31"/>
  <c r="H251" i="31"/>
  <c r="L250" i="31"/>
  <c r="P249" i="31"/>
  <c r="H249" i="31"/>
  <c r="L248" i="31"/>
  <c r="P247" i="31"/>
  <c r="H247" i="31"/>
  <c r="L246" i="31"/>
  <c r="P245" i="31"/>
  <c r="H245" i="31"/>
  <c r="L244" i="31"/>
  <c r="P243" i="31"/>
  <c r="H243" i="31"/>
  <c r="L242" i="31"/>
  <c r="P241" i="31"/>
  <c r="H241" i="31"/>
  <c r="L240" i="31"/>
  <c r="P239" i="31"/>
  <c r="H239" i="31"/>
  <c r="L238" i="31"/>
  <c r="P237" i="31"/>
  <c r="H237" i="31"/>
  <c r="L236" i="31"/>
  <c r="P235" i="31"/>
  <c r="H235" i="31"/>
  <c r="L234" i="31"/>
  <c r="P233" i="31"/>
  <c r="H233" i="31"/>
  <c r="L232" i="31"/>
  <c r="P231" i="31"/>
  <c r="H231" i="31"/>
  <c r="L230" i="31"/>
  <c r="P229" i="31"/>
  <c r="H229" i="31"/>
  <c r="L228" i="31"/>
  <c r="P227" i="31"/>
  <c r="H227" i="31"/>
  <c r="L226" i="31"/>
  <c r="P225" i="31"/>
  <c r="H225" i="31"/>
  <c r="L224" i="31"/>
  <c r="P223" i="31"/>
  <c r="H223" i="31"/>
  <c r="L222" i="31"/>
  <c r="P221" i="31"/>
  <c r="H221" i="31"/>
  <c r="L220" i="31"/>
  <c r="P219" i="31"/>
  <c r="H219" i="31"/>
  <c r="L218" i="31"/>
  <c r="P217" i="31"/>
  <c r="H217" i="31"/>
  <c r="L216" i="31"/>
  <c r="P215" i="31"/>
  <c r="H215" i="31"/>
  <c r="L214" i="31"/>
  <c r="P213" i="31"/>
  <c r="H213" i="31"/>
  <c r="L212" i="31"/>
  <c r="P211" i="31"/>
  <c r="H211" i="31"/>
  <c r="L210" i="31"/>
  <c r="P209" i="31"/>
  <c r="H209" i="31"/>
  <c r="L208" i="31"/>
  <c r="P207" i="31"/>
  <c r="H207" i="31"/>
  <c r="L206" i="31"/>
  <c r="P205" i="31"/>
  <c r="H205" i="31"/>
  <c r="L204" i="31"/>
  <c r="P203" i="31"/>
  <c r="H203" i="31"/>
  <c r="L202" i="31"/>
  <c r="P201" i="31"/>
  <c r="H201" i="31"/>
  <c r="L200" i="31"/>
  <c r="P199" i="31"/>
  <c r="H199" i="31"/>
  <c r="L198" i="31"/>
  <c r="P197" i="31"/>
  <c r="H197" i="31"/>
  <c r="L196" i="31"/>
  <c r="P195" i="31"/>
  <c r="H195" i="31"/>
  <c r="L194" i="31"/>
  <c r="P193" i="31"/>
  <c r="H193" i="31"/>
  <c r="L192" i="31"/>
  <c r="P133" i="31"/>
  <c r="H133" i="31"/>
  <c r="L132" i="31"/>
  <c r="P191" i="31"/>
  <c r="H191" i="31"/>
  <c r="L190" i="31"/>
  <c r="P189" i="31"/>
  <c r="H189" i="31"/>
  <c r="L188" i="31"/>
  <c r="P187" i="31"/>
  <c r="H187" i="31"/>
  <c r="L186" i="31"/>
  <c r="P185" i="31"/>
  <c r="H185" i="31"/>
  <c r="L184" i="31"/>
  <c r="P183" i="31"/>
  <c r="H183" i="31"/>
  <c r="L182" i="31"/>
  <c r="P181" i="31"/>
  <c r="H181" i="31"/>
  <c r="L180" i="31"/>
  <c r="P179" i="31"/>
  <c r="H179" i="31"/>
  <c r="L178" i="31"/>
  <c r="P177" i="31"/>
  <c r="H177" i="31"/>
  <c r="L176" i="31"/>
  <c r="L272" i="31"/>
  <c r="P269" i="31"/>
  <c r="P267" i="31"/>
  <c r="H266" i="31"/>
  <c r="P264" i="31"/>
  <c r="M263" i="31"/>
  <c r="L262" i="31"/>
  <c r="L261" i="31"/>
  <c r="K260" i="31"/>
  <c r="I259" i="31"/>
  <c r="K258" i="31"/>
  <c r="O257" i="31"/>
  <c r="G257" i="31"/>
  <c r="K256" i="31"/>
  <c r="O255" i="31"/>
  <c r="G255" i="31"/>
  <c r="K254" i="31"/>
  <c r="O253" i="31"/>
  <c r="G253" i="31"/>
  <c r="K252" i="31"/>
  <c r="O251" i="31"/>
  <c r="G251" i="31"/>
  <c r="K250" i="31"/>
  <c r="O249" i="31"/>
  <c r="G249" i="31"/>
  <c r="K248" i="31"/>
  <c r="O247" i="31"/>
  <c r="G247" i="31"/>
  <c r="K246" i="31"/>
  <c r="O245" i="31"/>
  <c r="G245" i="31"/>
  <c r="K244" i="31"/>
  <c r="O243" i="31"/>
  <c r="G243" i="31"/>
  <c r="K242" i="31"/>
  <c r="O241" i="31"/>
  <c r="G241" i="31"/>
  <c r="K240" i="31"/>
  <c r="O239" i="31"/>
  <c r="G239" i="31"/>
  <c r="K238" i="31"/>
  <c r="O237" i="31"/>
  <c r="G237" i="31"/>
  <c r="K236" i="31"/>
  <c r="O235" i="31"/>
  <c r="G235" i="31"/>
  <c r="K234" i="31"/>
  <c r="O233" i="31"/>
  <c r="G233" i="31"/>
  <c r="K232" i="31"/>
  <c r="O231" i="31"/>
  <c r="G231" i="31"/>
  <c r="K230" i="31"/>
  <c r="O229" i="31"/>
  <c r="G229" i="31"/>
  <c r="K228" i="31"/>
  <c r="O227" i="31"/>
  <c r="G227" i="31"/>
  <c r="K226" i="31"/>
  <c r="O225" i="31"/>
  <c r="G225" i="31"/>
  <c r="K224" i="31"/>
  <c r="O223" i="31"/>
  <c r="G223" i="31"/>
  <c r="K222" i="31"/>
  <c r="O221" i="31"/>
  <c r="G221" i="31"/>
  <c r="K220" i="31"/>
  <c r="O219" i="31"/>
  <c r="G219" i="31"/>
  <c r="K218" i="31"/>
  <c r="O217" i="31"/>
  <c r="G217" i="31"/>
  <c r="K216" i="31"/>
  <c r="O215" i="31"/>
  <c r="G215" i="31"/>
  <c r="K214" i="31"/>
  <c r="O213" i="31"/>
  <c r="G213" i="31"/>
  <c r="K212" i="31"/>
  <c r="O211" i="31"/>
  <c r="G211" i="31"/>
  <c r="K210" i="31"/>
  <c r="O209" i="31"/>
  <c r="G209" i="31"/>
  <c r="K208" i="31"/>
  <c r="O207" i="31"/>
  <c r="G207" i="31"/>
  <c r="K206" i="31"/>
  <c r="O205" i="31"/>
  <c r="G205" i="31"/>
  <c r="K204" i="31"/>
  <c r="O203" i="31"/>
  <c r="G203" i="31"/>
  <c r="K202" i="31"/>
  <c r="O201" i="31"/>
  <c r="G201" i="31"/>
  <c r="K200" i="31"/>
  <c r="O199" i="31"/>
  <c r="G199" i="31"/>
  <c r="K198" i="31"/>
  <c r="O197" i="31"/>
  <c r="G197" i="31"/>
  <c r="K196" i="31"/>
  <c r="O195" i="31"/>
  <c r="G195" i="31"/>
  <c r="K194" i="31"/>
  <c r="O193" i="31"/>
  <c r="G193" i="31"/>
  <c r="K192" i="31"/>
  <c r="O133" i="31"/>
  <c r="G133" i="31"/>
  <c r="K132" i="31"/>
  <c r="O191" i="31"/>
  <c r="G191" i="31"/>
  <c r="K190" i="31"/>
  <c r="O189" i="31"/>
  <c r="G189" i="31"/>
  <c r="K188" i="31"/>
  <c r="O187" i="31"/>
  <c r="G187" i="31"/>
  <c r="K186" i="31"/>
  <c r="O185" i="31"/>
  <c r="G185" i="31"/>
  <c r="K184" i="31"/>
  <c r="O183" i="31"/>
  <c r="G183" i="31"/>
  <c r="K182" i="31"/>
  <c r="O181" i="31"/>
  <c r="G181" i="31"/>
  <c r="K180" i="31"/>
  <c r="O179" i="31"/>
  <c r="G179" i="31"/>
  <c r="K178" i="31"/>
  <c r="O177" i="31"/>
  <c r="G177" i="31"/>
  <c r="K176" i="31"/>
  <c r="O175" i="31"/>
  <c r="G175" i="31"/>
  <c r="K174" i="31"/>
  <c r="O173" i="31"/>
  <c r="G173" i="31"/>
  <c r="K172" i="31"/>
  <c r="O171" i="31"/>
  <c r="G171" i="31"/>
  <c r="K170" i="31"/>
  <c r="O169" i="31"/>
  <c r="G169" i="31"/>
  <c r="K168" i="31"/>
  <c r="O167" i="31"/>
  <c r="G167" i="31"/>
  <c r="K166" i="31"/>
  <c r="O165" i="31"/>
  <c r="G165" i="31"/>
  <c r="K164" i="31"/>
  <c r="H272" i="31"/>
  <c r="L269" i="31"/>
  <c r="L267" i="31"/>
  <c r="Q265" i="31"/>
  <c r="M264" i="31"/>
  <c r="L263" i="31"/>
  <c r="K262" i="31"/>
  <c r="I261" i="31"/>
  <c r="I260" i="31"/>
  <c r="H259" i="31"/>
  <c r="J258" i="31"/>
  <c r="N257" i="31"/>
  <c r="F257" i="31"/>
  <c r="J256" i="31"/>
  <c r="N255" i="31"/>
  <c r="F255" i="31"/>
  <c r="J254" i="31"/>
  <c r="N253" i="31"/>
  <c r="F253" i="31"/>
  <c r="J252" i="31"/>
  <c r="N251" i="31"/>
  <c r="F251" i="31"/>
  <c r="J250" i="31"/>
  <c r="N249" i="31"/>
  <c r="F249" i="31"/>
  <c r="J248" i="31"/>
  <c r="N247" i="31"/>
  <c r="F247" i="31"/>
  <c r="J246" i="31"/>
  <c r="N245" i="31"/>
  <c r="F245" i="31"/>
  <c r="J244" i="31"/>
  <c r="N243" i="31"/>
  <c r="F243" i="31"/>
  <c r="J242" i="31"/>
  <c r="N241" i="31"/>
  <c r="F241" i="31"/>
  <c r="J240" i="31"/>
  <c r="N239" i="31"/>
  <c r="F239" i="31"/>
  <c r="J238" i="31"/>
  <c r="N237" i="31"/>
  <c r="F237" i="31"/>
  <c r="J236" i="31"/>
  <c r="N235" i="31"/>
  <c r="F235" i="31"/>
  <c r="J234" i="31"/>
  <c r="N233" i="31"/>
  <c r="F233" i="31"/>
  <c r="J232" i="31"/>
  <c r="N231" i="31"/>
  <c r="F231" i="31"/>
  <c r="J230" i="31"/>
  <c r="N229" i="31"/>
  <c r="F229" i="31"/>
  <c r="J228" i="31"/>
  <c r="N227" i="31"/>
  <c r="F227" i="31"/>
  <c r="J226" i="31"/>
  <c r="N225" i="31"/>
  <c r="F225" i="31"/>
  <c r="J224" i="31"/>
  <c r="N223" i="31"/>
  <c r="F223" i="31"/>
  <c r="J222" i="31"/>
  <c r="N221" i="31"/>
  <c r="F221" i="31"/>
  <c r="J220" i="31"/>
  <c r="N219" i="31"/>
  <c r="F219" i="31"/>
  <c r="J218" i="31"/>
  <c r="N217" i="31"/>
  <c r="F217" i="31"/>
  <c r="J216" i="31"/>
  <c r="N215" i="31"/>
  <c r="F215" i="31"/>
  <c r="J214" i="31"/>
  <c r="N213" i="31"/>
  <c r="F213" i="31"/>
  <c r="J212" i="31"/>
  <c r="N211" i="31"/>
  <c r="F211" i="31"/>
  <c r="J210" i="31"/>
  <c r="N209" i="31"/>
  <c r="F209" i="31"/>
  <c r="J208" i="31"/>
  <c r="N207" i="31"/>
  <c r="F207" i="31"/>
  <c r="J206" i="31"/>
  <c r="N205" i="31"/>
  <c r="F205" i="31"/>
  <c r="J204" i="31"/>
  <c r="N203" i="31"/>
  <c r="F203" i="31"/>
  <c r="J202" i="31"/>
  <c r="N201" i="31"/>
  <c r="F201" i="31"/>
  <c r="J200" i="31"/>
  <c r="N199" i="31"/>
  <c r="F199" i="31"/>
  <c r="J198" i="31"/>
  <c r="N197" i="31"/>
  <c r="F197" i="31"/>
  <c r="J196" i="31"/>
  <c r="N195" i="31"/>
  <c r="F195" i="31"/>
  <c r="J194" i="31"/>
  <c r="N193" i="31"/>
  <c r="F193" i="31"/>
  <c r="J192" i="31"/>
  <c r="N133" i="31"/>
  <c r="F133" i="31"/>
  <c r="J132" i="31"/>
  <c r="N191" i="31"/>
  <c r="F191" i="31"/>
  <c r="J190" i="31"/>
  <c r="N189" i="31"/>
  <c r="F189" i="31"/>
  <c r="J188" i="31"/>
  <c r="N187" i="31"/>
  <c r="F187" i="31"/>
  <c r="J186" i="31"/>
  <c r="N185" i="31"/>
  <c r="F185" i="31"/>
  <c r="J184" i="31"/>
  <c r="N183" i="31"/>
  <c r="F183" i="31"/>
  <c r="J182" i="31"/>
  <c r="N181" i="31"/>
  <c r="F181" i="31"/>
  <c r="J180" i="31"/>
  <c r="N179" i="31"/>
  <c r="F179" i="31"/>
  <c r="J178" i="31"/>
  <c r="N177" i="31"/>
  <c r="F177" i="31"/>
  <c r="J176" i="31"/>
  <c r="N175" i="31"/>
  <c r="F175" i="31"/>
  <c r="J174" i="31"/>
  <c r="N173" i="31"/>
  <c r="F173" i="31"/>
  <c r="J172" i="31"/>
  <c r="N171" i="31"/>
  <c r="F171" i="31"/>
  <c r="J170" i="31"/>
  <c r="N169" i="31"/>
  <c r="F169" i="31"/>
  <c r="J168" i="31"/>
  <c r="N167" i="31"/>
  <c r="F167" i="31"/>
  <c r="J166" i="31"/>
  <c r="N165" i="31"/>
  <c r="F165" i="31"/>
  <c r="J164" i="31"/>
  <c r="N163" i="31"/>
  <c r="F163" i="31"/>
  <c r="J162" i="31"/>
  <c r="N161" i="31"/>
  <c r="F161" i="31"/>
  <c r="J160" i="31"/>
  <c r="N159" i="31"/>
  <c r="F159" i="31"/>
  <c r="P271" i="31"/>
  <c r="H269" i="31"/>
  <c r="I267" i="31"/>
  <c r="P265" i="31"/>
  <c r="L264" i="31"/>
  <c r="I263" i="31"/>
  <c r="I262" i="31"/>
  <c r="H261" i="31"/>
  <c r="H260" i="31"/>
  <c r="G259" i="31"/>
  <c r="I258" i="31"/>
  <c r="M257" i="31"/>
  <c r="Q256" i="31"/>
  <c r="I256" i="31"/>
  <c r="M255" i="31"/>
  <c r="Q254" i="31"/>
  <c r="I254" i="31"/>
  <c r="M253" i="31"/>
  <c r="Q252" i="31"/>
  <c r="I252" i="31"/>
  <c r="M251" i="31"/>
  <c r="Q250" i="31"/>
  <c r="I250" i="31"/>
  <c r="M249" i="31"/>
  <c r="Q248" i="31"/>
  <c r="I248" i="31"/>
  <c r="M247" i="31"/>
  <c r="Q246" i="31"/>
  <c r="I246" i="31"/>
  <c r="M245" i="31"/>
  <c r="Q244" i="31"/>
  <c r="I244" i="31"/>
  <c r="M243" i="31"/>
  <c r="Q242" i="31"/>
  <c r="I242" i="31"/>
  <c r="M241" i="31"/>
  <c r="Q240" i="31"/>
  <c r="I240" i="31"/>
  <c r="M239" i="31"/>
  <c r="Q238" i="31"/>
  <c r="I238" i="31"/>
  <c r="M237" i="31"/>
  <c r="Q236" i="31"/>
  <c r="I236" i="31"/>
  <c r="M235" i="31"/>
  <c r="Q234" i="31"/>
  <c r="I234" i="31"/>
  <c r="M233" i="31"/>
  <c r="Q232" i="31"/>
  <c r="I232" i="31"/>
  <c r="M231" i="31"/>
  <c r="Q230" i="31"/>
  <c r="I230" i="31"/>
  <c r="M229" i="31"/>
  <c r="Q228" i="31"/>
  <c r="I228" i="31"/>
  <c r="M227" i="31"/>
  <c r="Q226" i="31"/>
  <c r="I226" i="31"/>
  <c r="M225" i="31"/>
  <c r="Q224" i="31"/>
  <c r="I224" i="31"/>
  <c r="M223" i="31"/>
  <c r="Q222" i="31"/>
  <c r="I222" i="31"/>
  <c r="M221" i="31"/>
  <c r="Q220" i="31"/>
  <c r="I220" i="31"/>
  <c r="M219" i="31"/>
  <c r="Q218" i="31"/>
  <c r="I218" i="31"/>
  <c r="M217" i="31"/>
  <c r="Q216" i="31"/>
  <c r="I216" i="31"/>
  <c r="M215" i="31"/>
  <c r="Q214" i="31"/>
  <c r="I214" i="31"/>
  <c r="M213" i="31"/>
  <c r="Q212" i="31"/>
  <c r="I212" i="31"/>
  <c r="M211" i="31"/>
  <c r="Q210" i="31"/>
  <c r="I210" i="31"/>
  <c r="M209" i="31"/>
  <c r="Q208" i="31"/>
  <c r="I208" i="31"/>
  <c r="M207" i="31"/>
  <c r="Q206" i="31"/>
  <c r="I206" i="31"/>
  <c r="M205" i="31"/>
  <c r="Q204" i="31"/>
  <c r="I204" i="31"/>
  <c r="M203" i="31"/>
  <c r="Q202" i="31"/>
  <c r="I202" i="31"/>
  <c r="M201" i="31"/>
  <c r="Q200" i="31"/>
  <c r="I200" i="31"/>
  <c r="M199" i="31"/>
  <c r="Q198" i="31"/>
  <c r="I198" i="31"/>
  <c r="M197" i="31"/>
  <c r="Q196" i="31"/>
  <c r="I196" i="31"/>
  <c r="M195" i="31"/>
  <c r="Q194" i="31"/>
  <c r="I194" i="31"/>
  <c r="M193" i="31"/>
  <c r="Q192" i="31"/>
  <c r="I192" i="31"/>
  <c r="M133" i="31"/>
  <c r="Q132" i="31"/>
  <c r="I132" i="31"/>
  <c r="M191" i="31"/>
  <c r="Q190" i="31"/>
  <c r="I190" i="31"/>
  <c r="M189" i="31"/>
  <c r="Q188" i="31"/>
  <c r="I188" i="31"/>
  <c r="M187" i="31"/>
  <c r="Q186" i="31"/>
  <c r="I186" i="31"/>
  <c r="M185" i="31"/>
  <c r="Q184" i="31"/>
  <c r="I184" i="31"/>
  <c r="M183" i="31"/>
  <c r="Q182" i="31"/>
  <c r="I182" i="31"/>
  <c r="M181" i="31"/>
  <c r="Q180" i="31"/>
  <c r="I180" i="31"/>
  <c r="M179" i="31"/>
  <c r="Q178" i="31"/>
  <c r="I178" i="31"/>
  <c r="M177" i="31"/>
  <c r="Q176" i="31"/>
  <c r="I176" i="31"/>
  <c r="M175" i="31"/>
  <c r="Q174" i="31"/>
  <c r="I174" i="31"/>
  <c r="M173" i="31"/>
  <c r="Q172" i="31"/>
  <c r="I172" i="31"/>
  <c r="M171" i="31"/>
  <c r="Q170" i="31"/>
  <c r="I170" i="31"/>
  <c r="M169" i="31"/>
  <c r="Q168" i="31"/>
  <c r="I168" i="31"/>
  <c r="M167" i="31"/>
  <c r="Q166" i="31"/>
  <c r="I166" i="31"/>
  <c r="M165" i="31"/>
  <c r="Q164" i="31"/>
  <c r="I164" i="31"/>
  <c r="L271" i="31"/>
  <c r="P268" i="31"/>
  <c r="H267" i="31"/>
  <c r="M265" i="31"/>
  <c r="I264" i="31"/>
  <c r="H263" i="31"/>
  <c r="H262" i="31"/>
  <c r="G261" i="31"/>
  <c r="Q259" i="31"/>
  <c r="F259" i="31"/>
  <c r="H258" i="31"/>
  <c r="L257" i="31"/>
  <c r="P256" i="31"/>
  <c r="H256" i="31"/>
  <c r="L255" i="31"/>
  <c r="P254" i="31"/>
  <c r="H254" i="31"/>
  <c r="L253" i="31"/>
  <c r="P252" i="31"/>
  <c r="H252" i="31"/>
  <c r="L251" i="31"/>
  <c r="P250" i="31"/>
  <c r="H250" i="31"/>
  <c r="L249" i="31"/>
  <c r="P248" i="31"/>
  <c r="H248" i="31"/>
  <c r="L247" i="31"/>
  <c r="P246" i="31"/>
  <c r="H246" i="31"/>
  <c r="L245" i="31"/>
  <c r="P244" i="31"/>
  <c r="H244" i="31"/>
  <c r="L243" i="31"/>
  <c r="P242" i="31"/>
  <c r="H242" i="31"/>
  <c r="L241" i="31"/>
  <c r="P240" i="31"/>
  <c r="H240" i="31"/>
  <c r="L239" i="31"/>
  <c r="P238" i="31"/>
  <c r="H238" i="31"/>
  <c r="L237" i="31"/>
  <c r="P236" i="31"/>
  <c r="H236" i="31"/>
  <c r="L235" i="31"/>
  <c r="P234" i="31"/>
  <c r="H234" i="31"/>
  <c r="L233" i="31"/>
  <c r="P232" i="31"/>
  <c r="H232" i="31"/>
  <c r="L231" i="31"/>
  <c r="P230" i="31"/>
  <c r="H230" i="31"/>
  <c r="L229" i="31"/>
  <c r="P228" i="31"/>
  <c r="H228" i="31"/>
  <c r="L227" i="31"/>
  <c r="P226" i="31"/>
  <c r="H226" i="31"/>
  <c r="L225" i="31"/>
  <c r="P224" i="31"/>
  <c r="H224" i="31"/>
  <c r="L223" i="31"/>
  <c r="P222" i="31"/>
  <c r="H222" i="31"/>
  <c r="L221" i="31"/>
  <c r="P220" i="31"/>
  <c r="H220" i="31"/>
  <c r="L219" i="31"/>
  <c r="P218" i="31"/>
  <c r="H218" i="31"/>
  <c r="L217" i="31"/>
  <c r="P216" i="31"/>
  <c r="H216" i="31"/>
  <c r="L215" i="31"/>
  <c r="P214" i="31"/>
  <c r="H214" i="31"/>
  <c r="L213" i="31"/>
  <c r="P212" i="31"/>
  <c r="H212" i="31"/>
  <c r="L211" i="31"/>
  <c r="P210" i="31"/>
  <c r="H210" i="31"/>
  <c r="L209" i="31"/>
  <c r="P208" i="31"/>
  <c r="H208" i="31"/>
  <c r="L207" i="31"/>
  <c r="P206" i="31"/>
  <c r="H206" i="31"/>
  <c r="L205" i="31"/>
  <c r="P204" i="31"/>
  <c r="H204" i="31"/>
  <c r="L203" i="31"/>
  <c r="P202" i="31"/>
  <c r="H202" i="31"/>
  <c r="L201" i="31"/>
  <c r="P200" i="31"/>
  <c r="H200" i="31"/>
  <c r="L199" i="31"/>
  <c r="P198" i="31"/>
  <c r="H198" i="31"/>
  <c r="L197" i="31"/>
  <c r="P196" i="31"/>
  <c r="H196" i="31"/>
  <c r="L195" i="31"/>
  <c r="P194" i="31"/>
  <c r="H194" i="31"/>
  <c r="L193" i="31"/>
  <c r="P192" i="31"/>
  <c r="H192" i="31"/>
  <c r="L133" i="31"/>
  <c r="P132" i="31"/>
  <c r="H132" i="31"/>
  <c r="L191" i="31"/>
  <c r="P190" i="31"/>
  <c r="H190" i="31"/>
  <c r="L189" i="31"/>
  <c r="P188" i="31"/>
  <c r="H188" i="31"/>
  <c r="L187" i="31"/>
  <c r="P186" i="31"/>
  <c r="H186" i="31"/>
  <c r="L185" i="31"/>
  <c r="P184" i="31"/>
  <c r="H184" i="31"/>
  <c r="L183" i="31"/>
  <c r="P182" i="31"/>
  <c r="H182" i="31"/>
  <c r="L181" i="31"/>
  <c r="P180" i="31"/>
  <c r="H180" i="31"/>
  <c r="L179" i="31"/>
  <c r="P178" i="31"/>
  <c r="H178" i="31"/>
  <c r="L177" i="31"/>
  <c r="P176" i="31"/>
  <c r="H176" i="31"/>
  <c r="L175" i="31"/>
  <c r="P174" i="31"/>
  <c r="H174" i="31"/>
  <c r="L173" i="31"/>
  <c r="P172" i="31"/>
  <c r="H172" i="31"/>
  <c r="L171" i="31"/>
  <c r="P170" i="31"/>
  <c r="H170" i="31"/>
  <c r="H271" i="31"/>
  <c r="M268" i="31"/>
  <c r="P266" i="31"/>
  <c r="L265" i="31"/>
  <c r="H264" i="31"/>
  <c r="G263" i="31"/>
  <c r="Q261" i="31"/>
  <c r="Q260" i="31"/>
  <c r="P259" i="31"/>
  <c r="Q258" i="31"/>
  <c r="G258" i="31"/>
  <c r="K257" i="31"/>
  <c r="O256" i="31"/>
  <c r="G256" i="31"/>
  <c r="K255" i="31"/>
  <c r="O254" i="31"/>
  <c r="G254" i="31"/>
  <c r="K253" i="31"/>
  <c r="O252" i="31"/>
  <c r="G252" i="31"/>
  <c r="K251" i="31"/>
  <c r="O250" i="31"/>
  <c r="G250" i="31"/>
  <c r="K249" i="31"/>
  <c r="O248" i="31"/>
  <c r="G248" i="31"/>
  <c r="K247" i="31"/>
  <c r="O246" i="31"/>
  <c r="G246" i="31"/>
  <c r="K245" i="31"/>
  <c r="O244" i="31"/>
  <c r="G244" i="31"/>
  <c r="K243" i="31"/>
  <c r="O242" i="31"/>
  <c r="G242" i="31"/>
  <c r="K241" i="31"/>
  <c r="O240" i="31"/>
  <c r="G240" i="31"/>
  <c r="K239" i="31"/>
  <c r="O238" i="31"/>
  <c r="G238" i="31"/>
  <c r="K237" i="31"/>
  <c r="O236" i="31"/>
  <c r="G236" i="31"/>
  <c r="K235" i="31"/>
  <c r="O234" i="31"/>
  <c r="G234" i="31"/>
  <c r="K233" i="31"/>
  <c r="O232" i="31"/>
  <c r="G232" i="31"/>
  <c r="K231" i="31"/>
  <c r="O230" i="31"/>
  <c r="G230" i="31"/>
  <c r="K229" i="31"/>
  <c r="O228" i="31"/>
  <c r="G228" i="31"/>
  <c r="K227" i="31"/>
  <c r="O226" i="31"/>
  <c r="G226" i="31"/>
  <c r="K225" i="31"/>
  <c r="O224" i="31"/>
  <c r="G224" i="31"/>
  <c r="K223" i="31"/>
  <c r="O222" i="31"/>
  <c r="G222" i="31"/>
  <c r="K221" i="31"/>
  <c r="O220" i="31"/>
  <c r="G220" i="31"/>
  <c r="K219" i="31"/>
  <c r="O218" i="31"/>
  <c r="G218" i="31"/>
  <c r="K217" i="31"/>
  <c r="O216" i="31"/>
  <c r="G216" i="31"/>
  <c r="K215" i="31"/>
  <c r="O214" i="31"/>
  <c r="G214" i="31"/>
  <c r="K213" i="31"/>
  <c r="O212" i="31"/>
  <c r="G212" i="31"/>
  <c r="K211" i="31"/>
  <c r="O210" i="31"/>
  <c r="G210" i="31"/>
  <c r="K209" i="31"/>
  <c r="O208" i="31"/>
  <c r="G208" i="31"/>
  <c r="K207" i="31"/>
  <c r="O206" i="31"/>
  <c r="G206" i="31"/>
  <c r="K205" i="31"/>
  <c r="O204" i="31"/>
  <c r="G204" i="31"/>
  <c r="K203" i="31"/>
  <c r="O202" i="31"/>
  <c r="G202" i="31"/>
  <c r="K201" i="31"/>
  <c r="O200" i="31"/>
  <c r="G200" i="31"/>
  <c r="K199" i="31"/>
  <c r="O198" i="31"/>
  <c r="G198" i="31"/>
  <c r="K197" i="31"/>
  <c r="O196" i="31"/>
  <c r="G196" i="31"/>
  <c r="K195" i="31"/>
  <c r="O194" i="31"/>
  <c r="G194" i="31"/>
  <c r="K193" i="31"/>
  <c r="O192" i="31"/>
  <c r="G192" i="31"/>
  <c r="K133" i="31"/>
  <c r="O132" i="31"/>
  <c r="G132" i="31"/>
  <c r="K191" i="31"/>
  <c r="O190" i="31"/>
  <c r="G190" i="31"/>
  <c r="K189" i="31"/>
  <c r="O188" i="31"/>
  <c r="G188" i="31"/>
  <c r="K187" i="31"/>
  <c r="O186" i="31"/>
  <c r="G186" i="31"/>
  <c r="K185" i="31"/>
  <c r="O184" i="31"/>
  <c r="G184" i="31"/>
  <c r="K183" i="31"/>
  <c r="O182" i="31"/>
  <c r="G182" i="31"/>
  <c r="K181" i="31"/>
  <c r="O180" i="31"/>
  <c r="G180" i="31"/>
  <c r="K179" i="31"/>
  <c r="O178" i="31"/>
  <c r="G178" i="31"/>
  <c r="K177" i="31"/>
  <c r="O176" i="31"/>
  <c r="G176" i="31"/>
  <c r="K175" i="31"/>
  <c r="O174" i="31"/>
  <c r="G174" i="31"/>
  <c r="K173" i="31"/>
  <c r="O172" i="31"/>
  <c r="G172" i="31"/>
  <c r="K171" i="31"/>
  <c r="O170" i="31"/>
  <c r="G170" i="31"/>
  <c r="K169" i="31"/>
  <c r="O168" i="31"/>
  <c r="G168" i="31"/>
  <c r="K167" i="31"/>
  <c r="O166" i="31"/>
  <c r="G166" i="31"/>
  <c r="K165" i="31"/>
  <c r="O164" i="31"/>
  <c r="G164" i="31"/>
  <c r="K163" i="31"/>
  <c r="O162" i="31"/>
  <c r="G162" i="31"/>
  <c r="K161" i="31"/>
  <c r="O160" i="31"/>
  <c r="G160" i="31"/>
  <c r="K159" i="31"/>
  <c r="O158" i="31"/>
  <c r="G158" i="31"/>
  <c r="K157" i="31"/>
  <c r="O156" i="31"/>
  <c r="G156" i="31"/>
  <c r="K155" i="31"/>
  <c r="O154" i="31"/>
  <c r="G154" i="31"/>
  <c r="P175" i="31"/>
  <c r="L170" i="31"/>
  <c r="L168" i="31"/>
  <c r="M166" i="31"/>
  <c r="P164" i="31"/>
  <c r="L163" i="31"/>
  <c r="K162" i="31"/>
  <c r="I161" i="31"/>
  <c r="I160" i="31"/>
  <c r="H159" i="31"/>
  <c r="I158" i="31"/>
  <c r="L157" i="31"/>
  <c r="N156" i="31"/>
  <c r="Q155" i="31"/>
  <c r="H155" i="31"/>
  <c r="K154" i="31"/>
  <c r="N153" i="31"/>
  <c r="F153" i="31"/>
  <c r="J152" i="31"/>
  <c r="N151" i="31"/>
  <c r="F151" i="31"/>
  <c r="J150" i="31"/>
  <c r="N149" i="31"/>
  <c r="F149" i="31"/>
  <c r="J148" i="31"/>
  <c r="N147" i="31"/>
  <c r="F147" i="31"/>
  <c r="J146" i="31"/>
  <c r="N145" i="31"/>
  <c r="F145" i="31"/>
  <c r="J144" i="31"/>
  <c r="N143" i="31"/>
  <c r="F143" i="31"/>
  <c r="J142" i="31"/>
  <c r="N141" i="31"/>
  <c r="F141" i="31"/>
  <c r="J140" i="31"/>
  <c r="N139" i="31"/>
  <c r="F139" i="31"/>
  <c r="J138" i="31"/>
  <c r="N137" i="31"/>
  <c r="F137" i="31"/>
  <c r="J136" i="31"/>
  <c r="N135" i="31"/>
  <c r="F135" i="31"/>
  <c r="J134" i="31"/>
  <c r="N1147" i="31"/>
  <c r="F1147" i="31"/>
  <c r="J1146" i="31"/>
  <c r="N1085" i="31"/>
  <c r="F1085" i="31"/>
  <c r="J1084" i="31"/>
  <c r="N125" i="31"/>
  <c r="F125" i="31"/>
  <c r="J124" i="31"/>
  <c r="N123" i="31"/>
  <c r="F123" i="31"/>
  <c r="J122" i="31"/>
  <c r="N111" i="31"/>
  <c r="F111" i="31"/>
  <c r="J110" i="31"/>
  <c r="N121" i="31"/>
  <c r="F121" i="31"/>
  <c r="J120" i="31"/>
  <c r="N119" i="31"/>
  <c r="F119" i="31"/>
  <c r="J118" i="31"/>
  <c r="N113" i="31"/>
  <c r="F113" i="31"/>
  <c r="J112" i="31"/>
  <c r="N115" i="31"/>
  <c r="F115" i="31"/>
  <c r="J114" i="31"/>
  <c r="N109" i="31"/>
  <c r="F109" i="31"/>
  <c r="J108" i="31"/>
  <c r="N117" i="31"/>
  <c r="F117" i="31"/>
  <c r="J116" i="31"/>
  <c r="N1093" i="31"/>
  <c r="F1093" i="31"/>
  <c r="J1092" i="31"/>
  <c r="N1091" i="31"/>
  <c r="F1091" i="31"/>
  <c r="J1090" i="31"/>
  <c r="N1089" i="31"/>
  <c r="F1089" i="31"/>
  <c r="J1088" i="31"/>
  <c r="N23" i="31"/>
  <c r="F23" i="31"/>
  <c r="J22" i="31"/>
  <c r="N21" i="31"/>
  <c r="F21" i="31"/>
  <c r="J20" i="31"/>
  <c r="N19" i="31"/>
  <c r="F19" i="31"/>
  <c r="J18" i="31"/>
  <c r="N17" i="31"/>
  <c r="F17" i="31"/>
  <c r="J16" i="31"/>
  <c r="N15" i="31"/>
  <c r="F15" i="31"/>
  <c r="J14" i="31"/>
  <c r="N107" i="31"/>
  <c r="F107" i="31"/>
  <c r="J106" i="31"/>
  <c r="N947" i="31"/>
  <c r="F947" i="31"/>
  <c r="J946" i="31"/>
  <c r="N995" i="31"/>
  <c r="F995" i="31"/>
  <c r="J994" i="31"/>
  <c r="N1023" i="31"/>
  <c r="F1023" i="31"/>
  <c r="J1022" i="31"/>
  <c r="N927" i="31"/>
  <c r="F927" i="31"/>
  <c r="J926" i="31"/>
  <c r="N851" i="31"/>
  <c r="F851" i="31"/>
  <c r="J850" i="31"/>
  <c r="N909" i="31"/>
  <c r="F909" i="31"/>
  <c r="J908" i="31"/>
  <c r="N871" i="31"/>
  <c r="F871" i="31"/>
  <c r="J870" i="31"/>
  <c r="N917" i="31"/>
  <c r="F917" i="31"/>
  <c r="J916" i="31"/>
  <c r="N7" i="31"/>
  <c r="F7" i="31"/>
  <c r="J6" i="31"/>
  <c r="N105" i="31"/>
  <c r="F105" i="31"/>
  <c r="J104" i="31"/>
  <c r="N103" i="31"/>
  <c r="F103" i="31"/>
  <c r="J102" i="31"/>
  <c r="N49" i="31"/>
  <c r="F49" i="31"/>
  <c r="J48" i="31"/>
  <c r="N95" i="31"/>
  <c r="F95" i="31"/>
  <c r="J94" i="31"/>
  <c r="N79" i="31"/>
  <c r="F79" i="31"/>
  <c r="J78" i="31"/>
  <c r="N83" i="31"/>
  <c r="F83" i="31"/>
  <c r="J82" i="31"/>
  <c r="N63" i="31"/>
  <c r="F63" i="31"/>
  <c r="J62" i="31"/>
  <c r="N77" i="31"/>
  <c r="F77" i="31"/>
  <c r="J76" i="31"/>
  <c r="N65" i="31"/>
  <c r="F65" i="31"/>
  <c r="J64" i="31"/>
  <c r="N57" i="31"/>
  <c r="F57" i="31"/>
  <c r="J56" i="31"/>
  <c r="N67" i="31"/>
  <c r="F67" i="31"/>
  <c r="J66" i="31"/>
  <c r="N85" i="31"/>
  <c r="F85" i="31"/>
  <c r="J84" i="31"/>
  <c r="N53" i="31"/>
  <c r="F53" i="31"/>
  <c r="H175" i="31"/>
  <c r="Q169" i="31"/>
  <c r="H168" i="31"/>
  <c r="L166" i="31"/>
  <c r="M164" i="31"/>
  <c r="I163" i="31"/>
  <c r="I162" i="31"/>
  <c r="H161" i="31"/>
  <c r="H160" i="31"/>
  <c r="G159" i="31"/>
  <c r="H158" i="31"/>
  <c r="J157" i="31"/>
  <c r="M156" i="31"/>
  <c r="P155" i="31"/>
  <c r="G155" i="31"/>
  <c r="J154" i="31"/>
  <c r="M153" i="31"/>
  <c r="Q152" i="31"/>
  <c r="I152" i="31"/>
  <c r="M151" i="31"/>
  <c r="Q150" i="31"/>
  <c r="I150" i="31"/>
  <c r="M149" i="31"/>
  <c r="Q148" i="31"/>
  <c r="I148" i="31"/>
  <c r="M147" i="31"/>
  <c r="Q146" i="31"/>
  <c r="I146" i="31"/>
  <c r="M145" i="31"/>
  <c r="Q144" i="31"/>
  <c r="I144" i="31"/>
  <c r="M143" i="31"/>
  <c r="Q142" i="31"/>
  <c r="I142" i="31"/>
  <c r="M141" i="31"/>
  <c r="Q140" i="31"/>
  <c r="I140" i="31"/>
  <c r="M139" i="31"/>
  <c r="Q138" i="31"/>
  <c r="I138" i="31"/>
  <c r="M137" i="31"/>
  <c r="Q136" i="31"/>
  <c r="I136" i="31"/>
  <c r="M135" i="31"/>
  <c r="Q134" i="31"/>
  <c r="I134" i="31"/>
  <c r="M1147" i="31"/>
  <c r="Q1146" i="31"/>
  <c r="I1146" i="31"/>
  <c r="M1085" i="31"/>
  <c r="Q1084" i="31"/>
  <c r="I1084" i="31"/>
  <c r="M125" i="31"/>
  <c r="Q124" i="31"/>
  <c r="I124" i="31"/>
  <c r="M123" i="31"/>
  <c r="Q122" i="31"/>
  <c r="I122" i="31"/>
  <c r="M111" i="31"/>
  <c r="Q110" i="31"/>
  <c r="I110" i="31"/>
  <c r="M121" i="31"/>
  <c r="Q120" i="31"/>
  <c r="I120" i="31"/>
  <c r="M119" i="31"/>
  <c r="Q118" i="31"/>
  <c r="I118" i="31"/>
  <c r="M113" i="31"/>
  <c r="Q112" i="31"/>
  <c r="I112" i="31"/>
  <c r="M115" i="31"/>
  <c r="Q114" i="31"/>
  <c r="I114" i="31"/>
  <c r="M109" i="31"/>
  <c r="Q108" i="31"/>
  <c r="I108" i="31"/>
  <c r="M117" i="31"/>
  <c r="Q116" i="31"/>
  <c r="I116" i="31"/>
  <c r="M1093" i="31"/>
  <c r="Q1092" i="31"/>
  <c r="I1092" i="31"/>
  <c r="M1091" i="31"/>
  <c r="Q1090" i="31"/>
  <c r="I1090" i="31"/>
  <c r="M1089" i="31"/>
  <c r="Q1088" i="31"/>
  <c r="I1088" i="31"/>
  <c r="M23" i="31"/>
  <c r="Q22" i="31"/>
  <c r="I22" i="31"/>
  <c r="M21" i="31"/>
  <c r="Q20" i="31"/>
  <c r="I20" i="31"/>
  <c r="M19" i="31"/>
  <c r="Q18" i="31"/>
  <c r="I18" i="31"/>
  <c r="M17" i="31"/>
  <c r="Q16" i="31"/>
  <c r="I16" i="31"/>
  <c r="M15" i="31"/>
  <c r="Q14" i="31"/>
  <c r="I14" i="31"/>
  <c r="M107" i="31"/>
  <c r="Q106" i="31"/>
  <c r="I106" i="31"/>
  <c r="M947" i="31"/>
  <c r="Q946" i="31"/>
  <c r="I946" i="31"/>
  <c r="M995" i="31"/>
  <c r="Q994" i="31"/>
  <c r="I994" i="31"/>
  <c r="M1023" i="31"/>
  <c r="Q1022" i="31"/>
  <c r="I1022" i="31"/>
  <c r="M927" i="31"/>
  <c r="Q926" i="31"/>
  <c r="I926" i="31"/>
  <c r="M851" i="31"/>
  <c r="Q850" i="31"/>
  <c r="I850" i="31"/>
  <c r="M909" i="31"/>
  <c r="Q908" i="31"/>
  <c r="I908" i="31"/>
  <c r="M871" i="31"/>
  <c r="Q870" i="31"/>
  <c r="I870" i="31"/>
  <c r="M917" i="31"/>
  <c r="Q916" i="31"/>
  <c r="I916" i="31"/>
  <c r="M7" i="31"/>
  <c r="Q6" i="31"/>
  <c r="I6" i="31"/>
  <c r="M105" i="31"/>
  <c r="Q104" i="31"/>
  <c r="I104" i="31"/>
  <c r="M103" i="31"/>
  <c r="Q102" i="31"/>
  <c r="I102" i="31"/>
  <c r="M49" i="31"/>
  <c r="Q48" i="31"/>
  <c r="I48" i="31"/>
  <c r="M95" i="31"/>
  <c r="Q94" i="31"/>
  <c r="I94" i="31"/>
  <c r="M79" i="31"/>
  <c r="Q78" i="31"/>
  <c r="I78" i="31"/>
  <c r="M83" i="31"/>
  <c r="Q82" i="31"/>
  <c r="I82" i="31"/>
  <c r="M63" i="31"/>
  <c r="Q62" i="31"/>
  <c r="I62" i="31"/>
  <c r="M77" i="31"/>
  <c r="Q76" i="31"/>
  <c r="I76" i="31"/>
  <c r="M65" i="31"/>
  <c r="Q64" i="31"/>
  <c r="I64" i="31"/>
  <c r="M57" i="31"/>
  <c r="Q56" i="31"/>
  <c r="I56" i="31"/>
  <c r="L174" i="31"/>
  <c r="P169" i="31"/>
  <c r="Q167" i="31"/>
  <c r="H166" i="31"/>
  <c r="L164" i="31"/>
  <c r="H163" i="31"/>
  <c r="H162" i="31"/>
  <c r="G161" i="31"/>
  <c r="Q159" i="31"/>
  <c r="Q158" i="31"/>
  <c r="F158" i="31"/>
  <c r="I157" i="31"/>
  <c r="L156" i="31"/>
  <c r="O155" i="31"/>
  <c r="F155" i="31"/>
  <c r="I154" i="31"/>
  <c r="L153" i="31"/>
  <c r="P152" i="31"/>
  <c r="H152" i="31"/>
  <c r="L151" i="31"/>
  <c r="P150" i="31"/>
  <c r="H150" i="31"/>
  <c r="L149" i="31"/>
  <c r="P148" i="31"/>
  <c r="H148" i="31"/>
  <c r="L147" i="31"/>
  <c r="P146" i="31"/>
  <c r="H146" i="31"/>
  <c r="L145" i="31"/>
  <c r="P144" i="31"/>
  <c r="H144" i="31"/>
  <c r="L143" i="31"/>
  <c r="P142" i="31"/>
  <c r="H142" i="31"/>
  <c r="L141" i="31"/>
  <c r="P140" i="31"/>
  <c r="H140" i="31"/>
  <c r="L139" i="31"/>
  <c r="P138" i="31"/>
  <c r="H138" i="31"/>
  <c r="L137" i="31"/>
  <c r="P136" i="31"/>
  <c r="H136" i="31"/>
  <c r="L135" i="31"/>
  <c r="P134" i="31"/>
  <c r="H134" i="31"/>
  <c r="L1147" i="31"/>
  <c r="P1146" i="31"/>
  <c r="H1146" i="31"/>
  <c r="L1085" i="31"/>
  <c r="P1084" i="31"/>
  <c r="H1084" i="31"/>
  <c r="L125" i="31"/>
  <c r="P124" i="31"/>
  <c r="H124" i="31"/>
  <c r="L123" i="31"/>
  <c r="P122" i="31"/>
  <c r="H122" i="31"/>
  <c r="L111" i="31"/>
  <c r="P110" i="31"/>
  <c r="H110" i="31"/>
  <c r="L121" i="31"/>
  <c r="P120" i="31"/>
  <c r="H120" i="31"/>
  <c r="L119" i="31"/>
  <c r="P118" i="31"/>
  <c r="H118" i="31"/>
  <c r="L113" i="31"/>
  <c r="P112" i="31"/>
  <c r="H112" i="31"/>
  <c r="L115" i="31"/>
  <c r="P114" i="31"/>
  <c r="H114" i="31"/>
  <c r="L109" i="31"/>
  <c r="P108" i="31"/>
  <c r="H108" i="31"/>
  <c r="L117" i="31"/>
  <c r="P116" i="31"/>
  <c r="H116" i="31"/>
  <c r="L1093" i="31"/>
  <c r="P1092" i="31"/>
  <c r="H1092" i="31"/>
  <c r="L1091" i="31"/>
  <c r="P1090" i="31"/>
  <c r="H1090" i="31"/>
  <c r="L1089" i="31"/>
  <c r="P1088" i="31"/>
  <c r="H1088" i="31"/>
  <c r="L23" i="31"/>
  <c r="P22" i="31"/>
  <c r="H22" i="31"/>
  <c r="L21" i="31"/>
  <c r="P20" i="31"/>
  <c r="H20" i="31"/>
  <c r="L19" i="31"/>
  <c r="P18" i="31"/>
  <c r="H18" i="31"/>
  <c r="L17" i="31"/>
  <c r="P16" i="31"/>
  <c r="H16" i="31"/>
  <c r="L15" i="31"/>
  <c r="P14" i="31"/>
  <c r="H14" i="31"/>
  <c r="L107" i="31"/>
  <c r="P106" i="31"/>
  <c r="H106" i="31"/>
  <c r="L947" i="31"/>
  <c r="P946" i="31"/>
  <c r="H946" i="31"/>
  <c r="L995" i="31"/>
  <c r="P994" i="31"/>
  <c r="H994" i="31"/>
  <c r="L1023" i="31"/>
  <c r="P1022" i="31"/>
  <c r="H1022" i="31"/>
  <c r="L927" i="31"/>
  <c r="P926" i="31"/>
  <c r="H926" i="31"/>
  <c r="L851" i="31"/>
  <c r="P850" i="31"/>
  <c r="H850" i="31"/>
  <c r="L909" i="31"/>
  <c r="P908" i="31"/>
  <c r="H908" i="31"/>
  <c r="L871" i="31"/>
  <c r="P870" i="31"/>
  <c r="H870" i="31"/>
  <c r="L917" i="31"/>
  <c r="P916" i="31"/>
  <c r="H916" i="31"/>
  <c r="L7" i="31"/>
  <c r="P6" i="31"/>
  <c r="H6" i="31"/>
  <c r="L105" i="31"/>
  <c r="P104" i="31"/>
  <c r="H104" i="31"/>
  <c r="L103" i="31"/>
  <c r="P102" i="31"/>
  <c r="H102" i="31"/>
  <c r="L49" i="31"/>
  <c r="P48" i="31"/>
  <c r="H48" i="31"/>
  <c r="L95" i="31"/>
  <c r="P94" i="31"/>
  <c r="H94" i="31"/>
  <c r="L79" i="31"/>
  <c r="P78" i="31"/>
  <c r="H78" i="31"/>
  <c r="L83" i="31"/>
  <c r="P82" i="31"/>
  <c r="H82" i="31"/>
  <c r="L63" i="31"/>
  <c r="P173" i="31"/>
  <c r="L169" i="31"/>
  <c r="P167" i="31"/>
  <c r="Q165" i="31"/>
  <c r="H164" i="31"/>
  <c r="G163" i="31"/>
  <c r="Q161" i="31"/>
  <c r="Q160" i="31"/>
  <c r="P159" i="31"/>
  <c r="P158" i="31"/>
  <c r="Q157" i="31"/>
  <c r="H157" i="31"/>
  <c r="K156" i="31"/>
  <c r="N155" i="31"/>
  <c r="Q154" i="31"/>
  <c r="H154" i="31"/>
  <c r="K153" i="31"/>
  <c r="O152" i="31"/>
  <c r="G152" i="31"/>
  <c r="K151" i="31"/>
  <c r="O150" i="31"/>
  <c r="G150" i="31"/>
  <c r="K149" i="31"/>
  <c r="O148" i="31"/>
  <c r="G148" i="31"/>
  <c r="K147" i="31"/>
  <c r="O146" i="31"/>
  <c r="G146" i="31"/>
  <c r="K145" i="31"/>
  <c r="O144" i="31"/>
  <c r="G144" i="31"/>
  <c r="K143" i="31"/>
  <c r="O142" i="31"/>
  <c r="G142" i="31"/>
  <c r="K141" i="31"/>
  <c r="O140" i="31"/>
  <c r="G140" i="31"/>
  <c r="K139" i="31"/>
  <c r="O138" i="31"/>
  <c r="G138" i="31"/>
  <c r="K137" i="31"/>
  <c r="O136" i="31"/>
  <c r="G136" i="31"/>
  <c r="K135" i="31"/>
  <c r="O134" i="31"/>
  <c r="G134" i="31"/>
  <c r="K1147" i="31"/>
  <c r="O1146" i="31"/>
  <c r="G1146" i="31"/>
  <c r="K1085" i="31"/>
  <c r="O1084" i="31"/>
  <c r="G1084" i="31"/>
  <c r="K125" i="31"/>
  <c r="O124" i="31"/>
  <c r="G124" i="31"/>
  <c r="K123" i="31"/>
  <c r="O122" i="31"/>
  <c r="G122" i="31"/>
  <c r="K111" i="31"/>
  <c r="O110" i="31"/>
  <c r="G110" i="31"/>
  <c r="K121" i="31"/>
  <c r="O120" i="31"/>
  <c r="G120" i="31"/>
  <c r="K119" i="31"/>
  <c r="O118" i="31"/>
  <c r="G118" i="31"/>
  <c r="K113" i="31"/>
  <c r="O112" i="31"/>
  <c r="G112" i="31"/>
  <c r="K115" i="31"/>
  <c r="O114" i="31"/>
  <c r="G114" i="31"/>
  <c r="K109" i="31"/>
  <c r="O108" i="31"/>
  <c r="G108" i="31"/>
  <c r="K117" i="31"/>
  <c r="O116" i="31"/>
  <c r="G116" i="31"/>
  <c r="K1093" i="31"/>
  <c r="O1092" i="31"/>
  <c r="G1092" i="31"/>
  <c r="K1091" i="31"/>
  <c r="O1090" i="31"/>
  <c r="G1090" i="31"/>
  <c r="K1089" i="31"/>
  <c r="O1088" i="31"/>
  <c r="G1088" i="31"/>
  <c r="K23" i="31"/>
  <c r="O22" i="31"/>
  <c r="G22" i="31"/>
  <c r="K21" i="31"/>
  <c r="O20" i="31"/>
  <c r="G20" i="31"/>
  <c r="K19" i="31"/>
  <c r="O18" i="31"/>
  <c r="G18" i="31"/>
  <c r="K17" i="31"/>
  <c r="O16" i="31"/>
  <c r="G16" i="31"/>
  <c r="K15" i="31"/>
  <c r="O14" i="31"/>
  <c r="G14" i="31"/>
  <c r="K107" i="31"/>
  <c r="O106" i="31"/>
  <c r="G106" i="31"/>
  <c r="K947" i="31"/>
  <c r="O946" i="31"/>
  <c r="G946" i="31"/>
  <c r="K995" i="31"/>
  <c r="O994" i="31"/>
  <c r="G994" i="31"/>
  <c r="K1023" i="31"/>
  <c r="O1022" i="31"/>
  <c r="G1022" i="31"/>
  <c r="K927" i="31"/>
  <c r="O926" i="31"/>
  <c r="G926" i="31"/>
  <c r="K851" i="31"/>
  <c r="O850" i="31"/>
  <c r="G850" i="31"/>
  <c r="K909" i="31"/>
  <c r="O908" i="31"/>
  <c r="G908" i="31"/>
  <c r="K871" i="31"/>
  <c r="O870" i="31"/>
  <c r="G870" i="31"/>
  <c r="K917" i="31"/>
  <c r="O916" i="31"/>
  <c r="G916" i="31"/>
  <c r="K7" i="31"/>
  <c r="O6" i="31"/>
  <c r="G6" i="31"/>
  <c r="K105" i="31"/>
  <c r="O104" i="31"/>
  <c r="G104" i="31"/>
  <c r="K103" i="31"/>
  <c r="O102" i="31"/>
  <c r="G102" i="31"/>
  <c r="K49" i="31"/>
  <c r="O48" i="31"/>
  <c r="G48" i="31"/>
  <c r="K95" i="31"/>
  <c r="O94" i="31"/>
  <c r="G94" i="31"/>
  <c r="K79" i="31"/>
  <c r="O78" i="31"/>
  <c r="G78" i="31"/>
  <c r="K83" i="31"/>
  <c r="O82" i="31"/>
  <c r="G82" i="31"/>
  <c r="K63" i="31"/>
  <c r="O62" i="31"/>
  <c r="G62" i="31"/>
  <c r="K77" i="31"/>
  <c r="O76" i="31"/>
  <c r="G76" i="31"/>
  <c r="K65" i="31"/>
  <c r="O64" i="31"/>
  <c r="G64" i="31"/>
  <c r="K57" i="31"/>
  <c r="O56" i="31"/>
  <c r="G56" i="31"/>
  <c r="K67" i="31"/>
  <c r="O66" i="31"/>
  <c r="G66" i="31"/>
  <c r="K85" i="31"/>
  <c r="O84" i="31"/>
  <c r="H173" i="31"/>
  <c r="I169" i="31"/>
  <c r="L167" i="31"/>
  <c r="P165" i="31"/>
  <c r="Q163" i="31"/>
  <c r="Q162" i="31"/>
  <c r="P161" i="31"/>
  <c r="P160" i="31"/>
  <c r="O159" i="31"/>
  <c r="M158" i="31"/>
  <c r="P157" i="31"/>
  <c r="G157" i="31"/>
  <c r="J156" i="31"/>
  <c r="M155" i="31"/>
  <c r="P154" i="31"/>
  <c r="F154" i="31"/>
  <c r="J153" i="31"/>
  <c r="N152" i="31"/>
  <c r="F152" i="31"/>
  <c r="J151" i="31"/>
  <c r="N150" i="31"/>
  <c r="F150" i="31"/>
  <c r="J149" i="31"/>
  <c r="N148" i="31"/>
  <c r="F148" i="31"/>
  <c r="J147" i="31"/>
  <c r="N146" i="31"/>
  <c r="F146" i="31"/>
  <c r="J145" i="31"/>
  <c r="N144" i="31"/>
  <c r="F144" i="31"/>
  <c r="J143" i="31"/>
  <c r="N142" i="31"/>
  <c r="F142" i="31"/>
  <c r="J141" i="31"/>
  <c r="N140" i="31"/>
  <c r="F140" i="31"/>
  <c r="J139" i="31"/>
  <c r="N138" i="31"/>
  <c r="F138" i="31"/>
  <c r="J137" i="31"/>
  <c r="N136" i="31"/>
  <c r="F136" i="31"/>
  <c r="J135" i="31"/>
  <c r="N134" i="31"/>
  <c r="F134" i="31"/>
  <c r="J1147" i="31"/>
  <c r="N1146" i="31"/>
  <c r="F1146" i="31"/>
  <c r="J1085" i="31"/>
  <c r="N1084" i="31"/>
  <c r="F1084" i="31"/>
  <c r="J125" i="31"/>
  <c r="N124" i="31"/>
  <c r="F124" i="31"/>
  <c r="J123" i="31"/>
  <c r="N122" i="31"/>
  <c r="F122" i="31"/>
  <c r="J111" i="31"/>
  <c r="N110" i="31"/>
  <c r="F110" i="31"/>
  <c r="J121" i="31"/>
  <c r="N120" i="31"/>
  <c r="F120" i="31"/>
  <c r="J119" i="31"/>
  <c r="N118" i="31"/>
  <c r="F118" i="31"/>
  <c r="J113" i="31"/>
  <c r="N112" i="31"/>
  <c r="F112" i="31"/>
  <c r="J115" i="31"/>
  <c r="N114" i="31"/>
  <c r="F114" i="31"/>
  <c r="J109" i="31"/>
  <c r="N108" i="31"/>
  <c r="F108" i="31"/>
  <c r="J117" i="31"/>
  <c r="N116" i="31"/>
  <c r="F116" i="31"/>
  <c r="J1093" i="31"/>
  <c r="N1092" i="31"/>
  <c r="F1092" i="31"/>
  <c r="J1091" i="31"/>
  <c r="N1090" i="31"/>
  <c r="F1090" i="31"/>
  <c r="J1089" i="31"/>
  <c r="N1088" i="31"/>
  <c r="F1088" i="31"/>
  <c r="J23" i="31"/>
  <c r="N22" i="31"/>
  <c r="F22" i="31"/>
  <c r="J21" i="31"/>
  <c r="N20" i="31"/>
  <c r="F20" i="31"/>
  <c r="J19" i="31"/>
  <c r="N18" i="31"/>
  <c r="F18" i="31"/>
  <c r="J17" i="31"/>
  <c r="N16" i="31"/>
  <c r="F16" i="31"/>
  <c r="J15" i="31"/>
  <c r="N14" i="31"/>
  <c r="F14" i="31"/>
  <c r="J107" i="31"/>
  <c r="N106" i="31"/>
  <c r="F106" i="31"/>
  <c r="J947" i="31"/>
  <c r="N946" i="31"/>
  <c r="F946" i="31"/>
  <c r="J995" i="31"/>
  <c r="N994" i="31"/>
  <c r="F994" i="31"/>
  <c r="J1023" i="31"/>
  <c r="N1022" i="31"/>
  <c r="F1022" i="31"/>
  <c r="J927" i="31"/>
  <c r="N926" i="31"/>
  <c r="F926" i="31"/>
  <c r="J851" i="31"/>
  <c r="N850" i="31"/>
  <c r="F850" i="31"/>
  <c r="J909" i="31"/>
  <c r="N908" i="31"/>
  <c r="F908" i="31"/>
  <c r="J871" i="31"/>
  <c r="N870" i="31"/>
  <c r="F870" i="31"/>
  <c r="J917" i="31"/>
  <c r="N916" i="31"/>
  <c r="F916" i="31"/>
  <c r="J7" i="31"/>
  <c r="N6" i="31"/>
  <c r="F6" i="31"/>
  <c r="J105" i="31"/>
  <c r="N104" i="31"/>
  <c r="F104" i="31"/>
  <c r="J103" i="31"/>
  <c r="N102" i="31"/>
  <c r="F102" i="31"/>
  <c r="J49" i="31"/>
  <c r="N48" i="31"/>
  <c r="F48" i="31"/>
  <c r="J95" i="31"/>
  <c r="N94" i="31"/>
  <c r="F94" i="31"/>
  <c r="J79" i="31"/>
  <c r="N78" i="31"/>
  <c r="F78" i="31"/>
  <c r="J83" i="31"/>
  <c r="N82" i="31"/>
  <c r="F82" i="31"/>
  <c r="J63" i="31"/>
  <c r="N62" i="31"/>
  <c r="F62" i="31"/>
  <c r="J77" i="31"/>
  <c r="N76" i="31"/>
  <c r="F76" i="31"/>
  <c r="J65" i="31"/>
  <c r="N64" i="31"/>
  <c r="F64" i="31"/>
  <c r="J57" i="31"/>
  <c r="N56" i="31"/>
  <c r="F56" i="31"/>
  <c r="J67" i="31"/>
  <c r="N66" i="31"/>
  <c r="F66" i="31"/>
  <c r="J85" i="31"/>
  <c r="N84" i="31"/>
  <c r="F84" i="31"/>
  <c r="J53" i="31"/>
  <c r="L172" i="31"/>
  <c r="H169" i="31"/>
  <c r="I167" i="31"/>
  <c r="L165" i="31"/>
  <c r="P163" i="31"/>
  <c r="P162" i="31"/>
  <c r="O161" i="31"/>
  <c r="M160" i="31"/>
  <c r="M159" i="31"/>
  <c r="L158" i="31"/>
  <c r="O157" i="31"/>
  <c r="F157" i="31"/>
  <c r="I156" i="31"/>
  <c r="L155" i="31"/>
  <c r="N154" i="31"/>
  <c r="Q153" i="31"/>
  <c r="I153" i="31"/>
  <c r="M152" i="31"/>
  <c r="Q151" i="31"/>
  <c r="I151" i="31"/>
  <c r="M150" i="31"/>
  <c r="Q149" i="31"/>
  <c r="I149" i="31"/>
  <c r="M148" i="31"/>
  <c r="Q147" i="31"/>
  <c r="I147" i="31"/>
  <c r="M146" i="31"/>
  <c r="Q145" i="31"/>
  <c r="I145" i="31"/>
  <c r="M144" i="31"/>
  <c r="Q143" i="31"/>
  <c r="I143" i="31"/>
  <c r="M142" i="31"/>
  <c r="Q141" i="31"/>
  <c r="I141" i="31"/>
  <c r="M140" i="31"/>
  <c r="Q139" i="31"/>
  <c r="I139" i="31"/>
  <c r="M138" i="31"/>
  <c r="Q137" i="31"/>
  <c r="I137" i="31"/>
  <c r="M136" i="31"/>
  <c r="Q135" i="31"/>
  <c r="I135" i="31"/>
  <c r="M134" i="31"/>
  <c r="Q1147" i="31"/>
  <c r="I1147" i="31"/>
  <c r="M1146" i="31"/>
  <c r="Q1085" i="31"/>
  <c r="I1085" i="31"/>
  <c r="M1084" i="31"/>
  <c r="Q125" i="31"/>
  <c r="I125" i="31"/>
  <c r="M124" i="31"/>
  <c r="Q123" i="31"/>
  <c r="I123" i="31"/>
  <c r="M122" i="31"/>
  <c r="Q111" i="31"/>
  <c r="I111" i="31"/>
  <c r="M110" i="31"/>
  <c r="Q121" i="31"/>
  <c r="I121" i="31"/>
  <c r="M120" i="31"/>
  <c r="Q119" i="31"/>
  <c r="I119" i="31"/>
  <c r="M118" i="31"/>
  <c r="Q113" i="31"/>
  <c r="I113" i="31"/>
  <c r="M112" i="31"/>
  <c r="Q115" i="31"/>
  <c r="I115" i="31"/>
  <c r="M114" i="31"/>
  <c r="Q109" i="31"/>
  <c r="I109" i="31"/>
  <c r="M108" i="31"/>
  <c r="Q117" i="31"/>
  <c r="I117" i="31"/>
  <c r="M116" i="31"/>
  <c r="Q1093" i="31"/>
  <c r="I1093" i="31"/>
  <c r="M1092" i="31"/>
  <c r="Q1091" i="31"/>
  <c r="I1091" i="31"/>
  <c r="M1090" i="31"/>
  <c r="Q1089" i="31"/>
  <c r="I1089" i="31"/>
  <c r="M1088" i="31"/>
  <c r="Q23" i="31"/>
  <c r="I23" i="31"/>
  <c r="M22" i="31"/>
  <c r="Q21" i="31"/>
  <c r="I21" i="31"/>
  <c r="M20" i="31"/>
  <c r="Q19" i="31"/>
  <c r="I19" i="31"/>
  <c r="M18" i="31"/>
  <c r="Q17" i="31"/>
  <c r="I17" i="31"/>
  <c r="M16" i="31"/>
  <c r="Q15" i="31"/>
  <c r="I15" i="31"/>
  <c r="M14" i="31"/>
  <c r="Q107" i="31"/>
  <c r="I107" i="31"/>
  <c r="M106" i="31"/>
  <c r="Q947" i="31"/>
  <c r="I947" i="31"/>
  <c r="M946" i="31"/>
  <c r="Q995" i="31"/>
  <c r="I995" i="31"/>
  <c r="M994" i="31"/>
  <c r="Q1023" i="31"/>
  <c r="I1023" i="31"/>
  <c r="M1022" i="31"/>
  <c r="Q927" i="31"/>
  <c r="I927" i="31"/>
  <c r="M926" i="31"/>
  <c r="Q851" i="31"/>
  <c r="I851" i="31"/>
  <c r="M850" i="31"/>
  <c r="Q909" i="31"/>
  <c r="I909" i="31"/>
  <c r="M908" i="31"/>
  <c r="Q871" i="31"/>
  <c r="I871" i="31"/>
  <c r="M870" i="31"/>
  <c r="Q917" i="31"/>
  <c r="I917" i="31"/>
  <c r="M916" i="31"/>
  <c r="Q7" i="31"/>
  <c r="I7" i="31"/>
  <c r="M6" i="31"/>
  <c r="Q105" i="31"/>
  <c r="I105" i="31"/>
  <c r="M104" i="31"/>
  <c r="Q103" i="31"/>
  <c r="I103" i="31"/>
  <c r="M102" i="31"/>
  <c r="Q49" i="31"/>
  <c r="I49" i="31"/>
  <c r="M48" i="31"/>
  <c r="Q95" i="31"/>
  <c r="I95" i="31"/>
  <c r="M94" i="31"/>
  <c r="Q79" i="31"/>
  <c r="I79" i="31"/>
  <c r="M78" i="31"/>
  <c r="Q83" i="31"/>
  <c r="I83" i="31"/>
  <c r="M82" i="31"/>
  <c r="Q63" i="31"/>
  <c r="I63" i="31"/>
  <c r="M62" i="31"/>
  <c r="Q77" i="31"/>
  <c r="I77" i="31"/>
  <c r="M76" i="31"/>
  <c r="Q65" i="31"/>
  <c r="I65" i="31"/>
  <c r="P171" i="31"/>
  <c r="P168" i="31"/>
  <c r="H167" i="31"/>
  <c r="I165" i="31"/>
  <c r="O163" i="31"/>
  <c r="M162" i="31"/>
  <c r="M161" i="31"/>
  <c r="L160" i="31"/>
  <c r="L159" i="31"/>
  <c r="K158" i="31"/>
  <c r="N157" i="31"/>
  <c r="Q156" i="31"/>
  <c r="H156" i="31"/>
  <c r="J155" i="31"/>
  <c r="M154" i="31"/>
  <c r="P153" i="31"/>
  <c r="H153" i="31"/>
  <c r="L152" i="31"/>
  <c r="P151" i="31"/>
  <c r="H151" i="31"/>
  <c r="L150" i="31"/>
  <c r="P149" i="31"/>
  <c r="H149" i="31"/>
  <c r="L148" i="31"/>
  <c r="P147" i="31"/>
  <c r="H147" i="31"/>
  <c r="L146" i="31"/>
  <c r="P145" i="31"/>
  <c r="H145" i="31"/>
  <c r="L144" i="31"/>
  <c r="P143" i="31"/>
  <c r="H143" i="31"/>
  <c r="L142" i="31"/>
  <c r="P141" i="31"/>
  <c r="H141" i="31"/>
  <c r="L140" i="31"/>
  <c r="P139" i="31"/>
  <c r="H139" i="31"/>
  <c r="L138" i="31"/>
  <c r="P137" i="31"/>
  <c r="H137" i="31"/>
  <c r="L136" i="31"/>
  <c r="P135" i="31"/>
  <c r="H135" i="31"/>
  <c r="L134" i="31"/>
  <c r="P1147" i="31"/>
  <c r="H1147" i="31"/>
  <c r="L1146" i="31"/>
  <c r="P1085" i="31"/>
  <c r="H1085" i="31"/>
  <c r="L1084" i="31"/>
  <c r="P125" i="31"/>
  <c r="H125" i="31"/>
  <c r="L124" i="31"/>
  <c r="P123" i="31"/>
  <c r="H123" i="31"/>
  <c r="L122" i="31"/>
  <c r="P111" i="31"/>
  <c r="H111" i="31"/>
  <c r="L110" i="31"/>
  <c r="P121" i="31"/>
  <c r="H121" i="31"/>
  <c r="L120" i="31"/>
  <c r="P119" i="31"/>
  <c r="H119" i="31"/>
  <c r="L118" i="31"/>
  <c r="P113" i="31"/>
  <c r="H113" i="31"/>
  <c r="L112" i="31"/>
  <c r="P115" i="31"/>
  <c r="H115" i="31"/>
  <c r="L114" i="31"/>
  <c r="P109" i="31"/>
  <c r="H109" i="31"/>
  <c r="L108" i="31"/>
  <c r="P117" i="31"/>
  <c r="H117" i="31"/>
  <c r="L116" i="31"/>
  <c r="P1093" i="31"/>
  <c r="H1093" i="31"/>
  <c r="L1092" i="31"/>
  <c r="P1091" i="31"/>
  <c r="H1091" i="31"/>
  <c r="L1090" i="31"/>
  <c r="P1089" i="31"/>
  <c r="H1089" i="31"/>
  <c r="L1088" i="31"/>
  <c r="P23" i="31"/>
  <c r="H23" i="31"/>
  <c r="L22" i="31"/>
  <c r="P21" i="31"/>
  <c r="H21" i="31"/>
  <c r="L20" i="31"/>
  <c r="P19" i="31"/>
  <c r="H19" i="31"/>
  <c r="L18" i="31"/>
  <c r="P17" i="31"/>
  <c r="H17" i="31"/>
  <c r="L16" i="31"/>
  <c r="P15" i="31"/>
  <c r="H15" i="31"/>
  <c r="L14" i="31"/>
  <c r="P107" i="31"/>
  <c r="H107" i="31"/>
  <c r="L106" i="31"/>
  <c r="P947" i="31"/>
  <c r="H947" i="31"/>
  <c r="L946" i="31"/>
  <c r="P995" i="31"/>
  <c r="H995" i="31"/>
  <c r="L994" i="31"/>
  <c r="P1023" i="31"/>
  <c r="H1023" i="31"/>
  <c r="L1022" i="31"/>
  <c r="P927" i="31"/>
  <c r="H927" i="31"/>
  <c r="L926" i="31"/>
  <c r="P851" i="31"/>
  <c r="H851" i="31"/>
  <c r="L850" i="31"/>
  <c r="P909" i="31"/>
  <c r="H909" i="31"/>
  <c r="L908" i="31"/>
  <c r="P871" i="31"/>
  <c r="H871" i="31"/>
  <c r="L870" i="31"/>
  <c r="P917" i="31"/>
  <c r="H917" i="31"/>
  <c r="L916" i="31"/>
  <c r="P7" i="31"/>
  <c r="H7" i="31"/>
  <c r="L6" i="31"/>
  <c r="P105" i="31"/>
  <c r="H105" i="31"/>
  <c r="L104" i="31"/>
  <c r="P103" i="31"/>
  <c r="H103" i="31"/>
  <c r="L102" i="31"/>
  <c r="P49" i="31"/>
  <c r="H49" i="31"/>
  <c r="L48" i="31"/>
  <c r="P95" i="31"/>
  <c r="H95" i="31"/>
  <c r="L94" i="31"/>
  <c r="P79" i="31"/>
  <c r="H79" i="31"/>
  <c r="L78" i="31"/>
  <c r="P83" i="31"/>
  <c r="H83" i="31"/>
  <c r="L82" i="31"/>
  <c r="P63" i="31"/>
  <c r="H171" i="31"/>
  <c r="M168" i="31"/>
  <c r="P166" i="31"/>
  <c r="H165" i="31"/>
  <c r="M163" i="31"/>
  <c r="L162" i="31"/>
  <c r="L161" i="31"/>
  <c r="K160" i="31"/>
  <c r="I159" i="31"/>
  <c r="J158" i="31"/>
  <c r="M157" i="31"/>
  <c r="P156" i="31"/>
  <c r="F156" i="31"/>
  <c r="I155" i="31"/>
  <c r="L154" i="31"/>
  <c r="O153" i="31"/>
  <c r="G153" i="31"/>
  <c r="K152" i="31"/>
  <c r="O151" i="31"/>
  <c r="G151" i="31"/>
  <c r="K150" i="31"/>
  <c r="O149" i="31"/>
  <c r="G149" i="31"/>
  <c r="K148" i="31"/>
  <c r="O147" i="31"/>
  <c r="G147" i="31"/>
  <c r="K146" i="31"/>
  <c r="O145" i="31"/>
  <c r="G145" i="31"/>
  <c r="K144" i="31"/>
  <c r="O143" i="31"/>
  <c r="G143" i="31"/>
  <c r="K142" i="31"/>
  <c r="O141" i="31"/>
  <c r="G141" i="31"/>
  <c r="K140" i="31"/>
  <c r="O139" i="31"/>
  <c r="G139" i="31"/>
  <c r="K138" i="31"/>
  <c r="O137" i="31"/>
  <c r="G137" i="31"/>
  <c r="K136" i="31"/>
  <c r="O135" i="31"/>
  <c r="G135" i="31"/>
  <c r="K134" i="31"/>
  <c r="O1147" i="31"/>
  <c r="G1147" i="31"/>
  <c r="K1146" i="31"/>
  <c r="O1085" i="31"/>
  <c r="G1085" i="31"/>
  <c r="K1084" i="31"/>
  <c r="O125" i="31"/>
  <c r="G125" i="31"/>
  <c r="K124" i="31"/>
  <c r="O123" i="31"/>
  <c r="G123" i="31"/>
  <c r="K122" i="31"/>
  <c r="O111" i="31"/>
  <c r="G111" i="31"/>
  <c r="K110" i="31"/>
  <c r="O121" i="31"/>
  <c r="G121" i="31"/>
  <c r="K120" i="31"/>
  <c r="O119" i="31"/>
  <c r="G119" i="31"/>
  <c r="K118" i="31"/>
  <c r="O113" i="31"/>
  <c r="G113" i="31"/>
  <c r="K112" i="31"/>
  <c r="O115" i="31"/>
  <c r="G115" i="31"/>
  <c r="K114" i="31"/>
  <c r="O109" i="31"/>
  <c r="G109" i="31"/>
  <c r="K108" i="31"/>
  <c r="O117" i="31"/>
  <c r="G117" i="31"/>
  <c r="K116" i="31"/>
  <c r="O1093" i="31"/>
  <c r="G1093" i="31"/>
  <c r="K1092" i="31"/>
  <c r="O1091" i="31"/>
  <c r="G1091" i="31"/>
  <c r="K1090" i="31"/>
  <c r="O1089" i="31"/>
  <c r="G1089" i="31"/>
  <c r="K1088" i="31"/>
  <c r="O23" i="31"/>
  <c r="G23" i="31"/>
  <c r="K22" i="31"/>
  <c r="O21" i="31"/>
  <c r="G21" i="31"/>
  <c r="K20" i="31"/>
  <c r="O19" i="31"/>
  <c r="G19" i="31"/>
  <c r="K18" i="31"/>
  <c r="O17" i="31"/>
  <c r="G17" i="31"/>
  <c r="K16" i="31"/>
  <c r="O15" i="31"/>
  <c r="G15" i="31"/>
  <c r="K14" i="31"/>
  <c r="O107" i="31"/>
  <c r="G107" i="31"/>
  <c r="K106" i="31"/>
  <c r="O947" i="31"/>
  <c r="G947" i="31"/>
  <c r="K946" i="31"/>
  <c r="O995" i="31"/>
  <c r="G995" i="31"/>
  <c r="K994" i="31"/>
  <c r="O1023" i="31"/>
  <c r="G1023" i="31"/>
  <c r="K1022" i="31"/>
  <c r="O927" i="31"/>
  <c r="G927" i="31"/>
  <c r="K926" i="31"/>
  <c r="O851" i="31"/>
  <c r="G851" i="31"/>
  <c r="K850" i="31"/>
  <c r="O909" i="31"/>
  <c r="G909" i="31"/>
  <c r="K908" i="31"/>
  <c r="O871" i="31"/>
  <c r="G871" i="31"/>
  <c r="K870" i="31"/>
  <c r="O917" i="31"/>
  <c r="G917" i="31"/>
  <c r="K916" i="31"/>
  <c r="O7" i="31"/>
  <c r="G7" i="31"/>
  <c r="K6" i="31"/>
  <c r="O105" i="31"/>
  <c r="G105" i="31"/>
  <c r="K104" i="31"/>
  <c r="O103" i="31"/>
  <c r="G103" i="31"/>
  <c r="K102" i="31"/>
  <c r="O49" i="31"/>
  <c r="G49" i="31"/>
  <c r="K48" i="31"/>
  <c r="O95" i="31"/>
  <c r="G95" i="31"/>
  <c r="K94" i="31"/>
  <c r="O79" i="31"/>
  <c r="G79" i="31"/>
  <c r="K78" i="31"/>
  <c r="O83" i="31"/>
  <c r="G83" i="31"/>
  <c r="K82" i="31"/>
  <c r="O63" i="31"/>
  <c r="G63" i="31"/>
  <c r="K62" i="31"/>
  <c r="O77" i="31"/>
  <c r="G77" i="31"/>
  <c r="K76" i="31"/>
  <c r="O65" i="31"/>
  <c r="G65" i="31"/>
  <c r="K64" i="31"/>
  <c r="O57" i="31"/>
  <c r="G57" i="31"/>
  <c r="K56" i="31"/>
  <c r="O67" i="31"/>
  <c r="G67" i="31"/>
  <c r="K66" i="31"/>
  <c r="O85" i="31"/>
  <c r="G85" i="31"/>
  <c r="H63" i="31"/>
  <c r="L76" i="31"/>
  <c r="H64" i="31"/>
  <c r="L56" i="31"/>
  <c r="Q66" i="31"/>
  <c r="M85" i="31"/>
  <c r="K84" i="31"/>
  <c r="L53" i="31"/>
  <c r="N52" i="31"/>
  <c r="F52" i="31"/>
  <c r="J59" i="31"/>
  <c r="N58" i="31"/>
  <c r="F58" i="31"/>
  <c r="J91" i="31"/>
  <c r="N90" i="31"/>
  <c r="F90" i="31"/>
  <c r="J87" i="31"/>
  <c r="N86" i="31"/>
  <c r="F86" i="31"/>
  <c r="J75" i="31"/>
  <c r="N74" i="31"/>
  <c r="F74" i="31"/>
  <c r="J61" i="31"/>
  <c r="N60" i="31"/>
  <c r="F60" i="31"/>
  <c r="J93" i="31"/>
  <c r="N92" i="31"/>
  <c r="F92" i="31"/>
  <c r="J55" i="31"/>
  <c r="N54" i="31"/>
  <c r="F54" i="31"/>
  <c r="J89" i="31"/>
  <c r="N88" i="31"/>
  <c r="F88" i="31"/>
  <c r="J69" i="31"/>
  <c r="N68" i="31"/>
  <c r="F68" i="31"/>
  <c r="J101" i="31"/>
  <c r="N100" i="31"/>
  <c r="F100" i="31"/>
  <c r="J73" i="31"/>
  <c r="N72" i="31"/>
  <c r="F72" i="31"/>
  <c r="J71" i="31"/>
  <c r="N70" i="31"/>
  <c r="F70" i="31"/>
  <c r="J81" i="31"/>
  <c r="N80" i="31"/>
  <c r="F80" i="31"/>
  <c r="J99" i="31"/>
  <c r="N98" i="31"/>
  <c r="F98" i="31"/>
  <c r="J97" i="31"/>
  <c r="N96" i="31"/>
  <c r="F96" i="31"/>
  <c r="J47" i="31"/>
  <c r="N46" i="31"/>
  <c r="F46" i="31"/>
  <c r="J51" i="31"/>
  <c r="N50" i="31"/>
  <c r="F50" i="31"/>
  <c r="J875" i="31"/>
  <c r="N874" i="31"/>
  <c r="F874" i="31"/>
  <c r="J837" i="31"/>
  <c r="N836" i="31"/>
  <c r="F836" i="31"/>
  <c r="J835" i="31"/>
  <c r="N834" i="31"/>
  <c r="F834" i="31"/>
  <c r="J833" i="31"/>
  <c r="N832" i="31"/>
  <c r="F832" i="31"/>
  <c r="J831" i="31"/>
  <c r="N830" i="31"/>
  <c r="F830" i="31"/>
  <c r="J829" i="31"/>
  <c r="N828" i="31"/>
  <c r="F828" i="31"/>
  <c r="J827" i="31"/>
  <c r="N826" i="31"/>
  <c r="F826" i="31"/>
  <c r="J825" i="31"/>
  <c r="N824" i="31"/>
  <c r="F824" i="31"/>
  <c r="J823" i="31"/>
  <c r="N822" i="31"/>
  <c r="F822" i="31"/>
  <c r="J821" i="31"/>
  <c r="N820" i="31"/>
  <c r="F820" i="31"/>
  <c r="J819" i="31"/>
  <c r="N818" i="31"/>
  <c r="F818" i="31"/>
  <c r="J817" i="31"/>
  <c r="N816" i="31"/>
  <c r="F816" i="31"/>
  <c r="J815" i="31"/>
  <c r="N814" i="31"/>
  <c r="F814" i="31"/>
  <c r="J813" i="31"/>
  <c r="N812" i="31"/>
  <c r="F812" i="31"/>
  <c r="J809" i="31"/>
  <c r="N808" i="31"/>
  <c r="F808" i="31"/>
  <c r="J811" i="31"/>
  <c r="N810" i="31"/>
  <c r="F810" i="31"/>
  <c r="J953" i="31"/>
  <c r="N952" i="31"/>
  <c r="F952" i="31"/>
  <c r="J1059" i="31"/>
  <c r="N1058" i="31"/>
  <c r="F1058" i="31"/>
  <c r="J923" i="31"/>
  <c r="N922" i="31"/>
  <c r="F922" i="31"/>
  <c r="J1057" i="31"/>
  <c r="N1056" i="31"/>
  <c r="F1056" i="31"/>
  <c r="J921" i="31"/>
  <c r="N920" i="31"/>
  <c r="F920" i="31"/>
  <c r="J945" i="31"/>
  <c r="N944" i="31"/>
  <c r="F944" i="31"/>
  <c r="J1005" i="31"/>
  <c r="N1004" i="31"/>
  <c r="F1004" i="31"/>
  <c r="J935" i="31"/>
  <c r="N934" i="31"/>
  <c r="F934" i="31"/>
  <c r="J961" i="31"/>
  <c r="N960" i="31"/>
  <c r="F960" i="31"/>
  <c r="J997" i="31"/>
  <c r="N996" i="31"/>
  <c r="F996" i="31"/>
  <c r="J861" i="31"/>
  <c r="N860" i="31"/>
  <c r="F860" i="31"/>
  <c r="J1009" i="31"/>
  <c r="N1008" i="31"/>
  <c r="F1008" i="31"/>
  <c r="J1055" i="31"/>
  <c r="N1054" i="31"/>
  <c r="F1054" i="31"/>
  <c r="J949" i="31"/>
  <c r="N948" i="31"/>
  <c r="F948" i="31"/>
  <c r="J885" i="31"/>
  <c r="N884" i="31"/>
  <c r="F884" i="31"/>
  <c r="J1041" i="31"/>
  <c r="N1040" i="31"/>
  <c r="F1040" i="31"/>
  <c r="J1053" i="31"/>
  <c r="N1052" i="31"/>
  <c r="F1052" i="31"/>
  <c r="J933" i="31"/>
  <c r="N932" i="31"/>
  <c r="F932" i="31"/>
  <c r="J879" i="31"/>
  <c r="N878" i="31"/>
  <c r="F878" i="31"/>
  <c r="J853" i="31"/>
  <c r="N852" i="31"/>
  <c r="F852" i="31"/>
  <c r="J899" i="31"/>
  <c r="N898" i="31"/>
  <c r="F898" i="31"/>
  <c r="J941" i="31"/>
  <c r="N940" i="31"/>
  <c r="F940" i="31"/>
  <c r="J937" i="31"/>
  <c r="N936" i="31"/>
  <c r="F936" i="31"/>
  <c r="J943" i="31"/>
  <c r="N942" i="31"/>
  <c r="F942" i="31"/>
  <c r="P62" i="31"/>
  <c r="H76" i="31"/>
  <c r="Q57" i="31"/>
  <c r="H56" i="31"/>
  <c r="P66" i="31"/>
  <c r="L85" i="31"/>
  <c r="I84" i="31"/>
  <c r="K53" i="31"/>
  <c r="M52" i="31"/>
  <c r="Q59" i="31"/>
  <c r="I59" i="31"/>
  <c r="M58" i="31"/>
  <c r="Q91" i="31"/>
  <c r="I91" i="31"/>
  <c r="M90" i="31"/>
  <c r="Q87" i="31"/>
  <c r="I87" i="31"/>
  <c r="M86" i="31"/>
  <c r="Q75" i="31"/>
  <c r="I75" i="31"/>
  <c r="M74" i="31"/>
  <c r="Q61" i="31"/>
  <c r="I61" i="31"/>
  <c r="M60" i="31"/>
  <c r="Q93" i="31"/>
  <c r="I93" i="31"/>
  <c r="M92" i="31"/>
  <c r="Q55" i="31"/>
  <c r="I55" i="31"/>
  <c r="M54" i="31"/>
  <c r="Q89" i="31"/>
  <c r="I89" i="31"/>
  <c r="M88" i="31"/>
  <c r="Q69" i="31"/>
  <c r="I69" i="31"/>
  <c r="M68" i="31"/>
  <c r="Q101" i="31"/>
  <c r="I101" i="31"/>
  <c r="M100" i="31"/>
  <c r="Q73" i="31"/>
  <c r="I73" i="31"/>
  <c r="M72" i="31"/>
  <c r="Q71" i="31"/>
  <c r="I71" i="31"/>
  <c r="M70" i="31"/>
  <c r="Q81" i="31"/>
  <c r="I81" i="31"/>
  <c r="M80" i="31"/>
  <c r="Q99" i="31"/>
  <c r="I99" i="31"/>
  <c r="M98" i="31"/>
  <c r="Q97" i="31"/>
  <c r="I97" i="31"/>
  <c r="M96" i="31"/>
  <c r="Q47" i="31"/>
  <c r="I47" i="31"/>
  <c r="M46" i="31"/>
  <c r="Q51" i="31"/>
  <c r="I51" i="31"/>
  <c r="M50" i="31"/>
  <c r="Q875" i="31"/>
  <c r="I875" i="31"/>
  <c r="M874" i="31"/>
  <c r="Q837" i="31"/>
  <c r="I837" i="31"/>
  <c r="M836" i="31"/>
  <c r="Q835" i="31"/>
  <c r="I835" i="31"/>
  <c r="M834" i="31"/>
  <c r="Q833" i="31"/>
  <c r="I833" i="31"/>
  <c r="M832" i="31"/>
  <c r="Q831" i="31"/>
  <c r="I831" i="31"/>
  <c r="M830" i="31"/>
  <c r="Q829" i="31"/>
  <c r="I829" i="31"/>
  <c r="M828" i="31"/>
  <c r="Q827" i="31"/>
  <c r="I827" i="31"/>
  <c r="M826" i="31"/>
  <c r="Q825" i="31"/>
  <c r="I825" i="31"/>
  <c r="M824" i="31"/>
  <c r="Q823" i="31"/>
  <c r="I823" i="31"/>
  <c r="M822" i="31"/>
  <c r="Q821" i="31"/>
  <c r="I821" i="31"/>
  <c r="M820" i="31"/>
  <c r="Q819" i="31"/>
  <c r="I819" i="31"/>
  <c r="M818" i="31"/>
  <c r="Q817" i="31"/>
  <c r="I817" i="31"/>
  <c r="M816" i="31"/>
  <c r="Q815" i="31"/>
  <c r="I815" i="31"/>
  <c r="M814" i="31"/>
  <c r="Q813" i="31"/>
  <c r="I813" i="31"/>
  <c r="M812" i="31"/>
  <c r="Q809" i="31"/>
  <c r="I809" i="31"/>
  <c r="M808" i="31"/>
  <c r="Q811" i="31"/>
  <c r="I811" i="31"/>
  <c r="M810" i="31"/>
  <c r="Q953" i="31"/>
  <c r="I953" i="31"/>
  <c r="M952" i="31"/>
  <c r="Q1059" i="31"/>
  <c r="I1059" i="31"/>
  <c r="M1058" i="31"/>
  <c r="Q923" i="31"/>
  <c r="I923" i="31"/>
  <c r="M922" i="31"/>
  <c r="Q1057" i="31"/>
  <c r="I1057" i="31"/>
  <c r="M1056" i="31"/>
  <c r="Q921" i="31"/>
  <c r="I921" i="31"/>
  <c r="M920" i="31"/>
  <c r="Q945" i="31"/>
  <c r="I945" i="31"/>
  <c r="M944" i="31"/>
  <c r="Q1005" i="31"/>
  <c r="I1005" i="31"/>
  <c r="M1004" i="31"/>
  <c r="Q935" i="31"/>
  <c r="I935" i="31"/>
  <c r="M934" i="31"/>
  <c r="Q961" i="31"/>
  <c r="I961" i="31"/>
  <c r="M960" i="31"/>
  <c r="Q997" i="31"/>
  <c r="I997" i="31"/>
  <c r="M996" i="31"/>
  <c r="Q861" i="31"/>
  <c r="I861" i="31"/>
  <c r="M860" i="31"/>
  <c r="Q1009" i="31"/>
  <c r="I1009" i="31"/>
  <c r="M1008" i="31"/>
  <c r="Q1055" i="31"/>
  <c r="I1055" i="31"/>
  <c r="M1054" i="31"/>
  <c r="Q949" i="31"/>
  <c r="I949" i="31"/>
  <c r="M948" i="31"/>
  <c r="Q885" i="31"/>
  <c r="I885" i="31"/>
  <c r="M884" i="31"/>
  <c r="Q1041" i="31"/>
  <c r="I1041" i="31"/>
  <c r="M1040" i="31"/>
  <c r="Q1053" i="31"/>
  <c r="I1053" i="31"/>
  <c r="M1052" i="31"/>
  <c r="Q933" i="31"/>
  <c r="I933" i="31"/>
  <c r="M932" i="31"/>
  <c r="Q879" i="31"/>
  <c r="L62" i="31"/>
  <c r="P65" i="31"/>
  <c r="P57" i="31"/>
  <c r="Q67" i="31"/>
  <c r="M66" i="31"/>
  <c r="I85" i="31"/>
  <c r="H84" i="31"/>
  <c r="I53" i="31"/>
  <c r="L52" i="31"/>
  <c r="P59" i="31"/>
  <c r="H59" i="31"/>
  <c r="L58" i="31"/>
  <c r="P91" i="31"/>
  <c r="H91" i="31"/>
  <c r="L90" i="31"/>
  <c r="P87" i="31"/>
  <c r="H87" i="31"/>
  <c r="L86" i="31"/>
  <c r="P75" i="31"/>
  <c r="H75" i="31"/>
  <c r="L74" i="31"/>
  <c r="P61" i="31"/>
  <c r="H61" i="31"/>
  <c r="L60" i="31"/>
  <c r="P93" i="31"/>
  <c r="H93" i="31"/>
  <c r="L92" i="31"/>
  <c r="P55" i="31"/>
  <c r="H55" i="31"/>
  <c r="L54" i="31"/>
  <c r="P89" i="31"/>
  <c r="H89" i="31"/>
  <c r="L88" i="31"/>
  <c r="P69" i="31"/>
  <c r="H69" i="31"/>
  <c r="L68" i="31"/>
  <c r="P101" i="31"/>
  <c r="H101" i="31"/>
  <c r="L100" i="31"/>
  <c r="P73" i="31"/>
  <c r="H73" i="31"/>
  <c r="L72" i="31"/>
  <c r="P71" i="31"/>
  <c r="H71" i="31"/>
  <c r="L70" i="31"/>
  <c r="P81" i="31"/>
  <c r="H81" i="31"/>
  <c r="L80" i="31"/>
  <c r="P99" i="31"/>
  <c r="H99" i="31"/>
  <c r="L98" i="31"/>
  <c r="P97" i="31"/>
  <c r="H97" i="31"/>
  <c r="L96" i="31"/>
  <c r="P47" i="31"/>
  <c r="H47" i="31"/>
  <c r="L46" i="31"/>
  <c r="P51" i="31"/>
  <c r="H51" i="31"/>
  <c r="L50" i="31"/>
  <c r="P875" i="31"/>
  <c r="H875" i="31"/>
  <c r="L874" i="31"/>
  <c r="P837" i="31"/>
  <c r="H837" i="31"/>
  <c r="L836" i="31"/>
  <c r="P835" i="31"/>
  <c r="H835" i="31"/>
  <c r="L834" i="31"/>
  <c r="P833" i="31"/>
  <c r="H833" i="31"/>
  <c r="L832" i="31"/>
  <c r="P831" i="31"/>
  <c r="H831" i="31"/>
  <c r="L830" i="31"/>
  <c r="P829" i="31"/>
  <c r="H829" i="31"/>
  <c r="L828" i="31"/>
  <c r="P827" i="31"/>
  <c r="H827" i="31"/>
  <c r="L826" i="31"/>
  <c r="P825" i="31"/>
  <c r="H825" i="31"/>
  <c r="L824" i="31"/>
  <c r="P823" i="31"/>
  <c r="H823" i="31"/>
  <c r="L822" i="31"/>
  <c r="P821" i="31"/>
  <c r="H821" i="31"/>
  <c r="L820" i="31"/>
  <c r="P819" i="31"/>
  <c r="H819" i="31"/>
  <c r="L818" i="31"/>
  <c r="P817" i="31"/>
  <c r="H817" i="31"/>
  <c r="L816" i="31"/>
  <c r="P815" i="31"/>
  <c r="H815" i="31"/>
  <c r="L814" i="31"/>
  <c r="P813" i="31"/>
  <c r="H813" i="31"/>
  <c r="L812" i="31"/>
  <c r="P809" i="31"/>
  <c r="H809" i="31"/>
  <c r="L808" i="31"/>
  <c r="P811" i="31"/>
  <c r="H811" i="31"/>
  <c r="L810" i="31"/>
  <c r="P953" i="31"/>
  <c r="H953" i="31"/>
  <c r="L952" i="31"/>
  <c r="P1059" i="31"/>
  <c r="H1059" i="31"/>
  <c r="L1058" i="31"/>
  <c r="P923" i="31"/>
  <c r="H923" i="31"/>
  <c r="L922" i="31"/>
  <c r="P1057" i="31"/>
  <c r="H1057" i="31"/>
  <c r="L1056" i="31"/>
  <c r="P921" i="31"/>
  <c r="H921" i="31"/>
  <c r="L920" i="31"/>
  <c r="P945" i="31"/>
  <c r="H945" i="31"/>
  <c r="L944" i="31"/>
  <c r="P1005" i="31"/>
  <c r="H1005" i="31"/>
  <c r="L1004" i="31"/>
  <c r="P935" i="31"/>
  <c r="H935" i="31"/>
  <c r="L934" i="31"/>
  <c r="P961" i="31"/>
  <c r="H961" i="31"/>
  <c r="L960" i="31"/>
  <c r="P997" i="31"/>
  <c r="H997" i="31"/>
  <c r="L996" i="31"/>
  <c r="P861" i="31"/>
  <c r="H861" i="31"/>
  <c r="L860" i="31"/>
  <c r="P1009" i="31"/>
  <c r="H1009" i="31"/>
  <c r="L1008" i="31"/>
  <c r="P1055" i="31"/>
  <c r="H1055" i="31"/>
  <c r="L1054" i="31"/>
  <c r="P949" i="31"/>
  <c r="H949" i="31"/>
  <c r="L948" i="31"/>
  <c r="P885" i="31"/>
  <c r="H885" i="31"/>
  <c r="L884" i="31"/>
  <c r="P1041" i="31"/>
  <c r="H1041" i="31"/>
  <c r="H62" i="31"/>
  <c r="L65" i="31"/>
  <c r="L57" i="31"/>
  <c r="P67" i="31"/>
  <c r="L66" i="31"/>
  <c r="H85" i="31"/>
  <c r="G84" i="31"/>
  <c r="H53" i="31"/>
  <c r="K52" i="31"/>
  <c r="O59" i="31"/>
  <c r="G59" i="31"/>
  <c r="K58" i="31"/>
  <c r="O91" i="31"/>
  <c r="G91" i="31"/>
  <c r="K90" i="31"/>
  <c r="O87" i="31"/>
  <c r="G87" i="31"/>
  <c r="K86" i="31"/>
  <c r="O75" i="31"/>
  <c r="G75" i="31"/>
  <c r="K74" i="31"/>
  <c r="O61" i="31"/>
  <c r="G61" i="31"/>
  <c r="K60" i="31"/>
  <c r="O93" i="31"/>
  <c r="G93" i="31"/>
  <c r="K92" i="31"/>
  <c r="O55" i="31"/>
  <c r="G55" i="31"/>
  <c r="K54" i="31"/>
  <c r="O89" i="31"/>
  <c r="G89" i="31"/>
  <c r="K88" i="31"/>
  <c r="O69" i="31"/>
  <c r="G69" i="31"/>
  <c r="K68" i="31"/>
  <c r="O101" i="31"/>
  <c r="G101" i="31"/>
  <c r="K100" i="31"/>
  <c r="O73" i="31"/>
  <c r="G73" i="31"/>
  <c r="K72" i="31"/>
  <c r="O71" i="31"/>
  <c r="G71" i="31"/>
  <c r="K70" i="31"/>
  <c r="O81" i="31"/>
  <c r="G81" i="31"/>
  <c r="K80" i="31"/>
  <c r="O99" i="31"/>
  <c r="G99" i="31"/>
  <c r="K98" i="31"/>
  <c r="O97" i="31"/>
  <c r="G97" i="31"/>
  <c r="K96" i="31"/>
  <c r="O47" i="31"/>
  <c r="G47" i="31"/>
  <c r="K46" i="31"/>
  <c r="O51" i="31"/>
  <c r="G51" i="31"/>
  <c r="K50" i="31"/>
  <c r="O875" i="31"/>
  <c r="G875" i="31"/>
  <c r="K874" i="31"/>
  <c r="O837" i="31"/>
  <c r="G837" i="31"/>
  <c r="K836" i="31"/>
  <c r="O835" i="31"/>
  <c r="G835" i="31"/>
  <c r="K834" i="31"/>
  <c r="O833" i="31"/>
  <c r="G833" i="31"/>
  <c r="K832" i="31"/>
  <c r="O831" i="31"/>
  <c r="G831" i="31"/>
  <c r="K830" i="31"/>
  <c r="O829" i="31"/>
  <c r="G829" i="31"/>
  <c r="K828" i="31"/>
  <c r="O827" i="31"/>
  <c r="G827" i="31"/>
  <c r="K826" i="31"/>
  <c r="O825" i="31"/>
  <c r="G825" i="31"/>
  <c r="K824" i="31"/>
  <c r="O823" i="31"/>
  <c r="G823" i="31"/>
  <c r="K822" i="31"/>
  <c r="O821" i="31"/>
  <c r="G821" i="31"/>
  <c r="K820" i="31"/>
  <c r="O819" i="31"/>
  <c r="G819" i="31"/>
  <c r="K818" i="31"/>
  <c r="O817" i="31"/>
  <c r="G817" i="31"/>
  <c r="K816" i="31"/>
  <c r="O815" i="31"/>
  <c r="G815" i="31"/>
  <c r="K814" i="31"/>
  <c r="O813" i="31"/>
  <c r="G813" i="31"/>
  <c r="K812" i="31"/>
  <c r="O809" i="31"/>
  <c r="G809" i="31"/>
  <c r="K808" i="31"/>
  <c r="O811" i="31"/>
  <c r="G811" i="31"/>
  <c r="K810" i="31"/>
  <c r="O953" i="31"/>
  <c r="G953" i="31"/>
  <c r="K952" i="31"/>
  <c r="O1059" i="31"/>
  <c r="G1059" i="31"/>
  <c r="K1058" i="31"/>
  <c r="O923" i="31"/>
  <c r="G923" i="31"/>
  <c r="K922" i="31"/>
  <c r="O1057" i="31"/>
  <c r="G1057" i="31"/>
  <c r="K1056" i="31"/>
  <c r="O921" i="31"/>
  <c r="G921" i="31"/>
  <c r="K920" i="31"/>
  <c r="O945" i="31"/>
  <c r="G945" i="31"/>
  <c r="K944" i="31"/>
  <c r="O1005" i="31"/>
  <c r="G1005" i="31"/>
  <c r="K1004" i="31"/>
  <c r="O935" i="31"/>
  <c r="G935" i="31"/>
  <c r="K934" i="31"/>
  <c r="O961" i="31"/>
  <c r="G961" i="31"/>
  <c r="K960" i="31"/>
  <c r="O997" i="31"/>
  <c r="G997" i="31"/>
  <c r="K996" i="31"/>
  <c r="O861" i="31"/>
  <c r="G861" i="31"/>
  <c r="K860" i="31"/>
  <c r="O1009" i="31"/>
  <c r="G1009" i="31"/>
  <c r="K1008" i="31"/>
  <c r="O1055" i="31"/>
  <c r="G1055" i="31"/>
  <c r="K1054" i="31"/>
  <c r="O949" i="31"/>
  <c r="G949" i="31"/>
  <c r="K948" i="31"/>
  <c r="O885" i="31"/>
  <c r="G885" i="31"/>
  <c r="K884" i="31"/>
  <c r="O1041" i="31"/>
  <c r="G1041" i="31"/>
  <c r="K1040" i="31"/>
  <c r="O1053" i="31"/>
  <c r="G1053" i="31"/>
  <c r="K1052" i="31"/>
  <c r="O933" i="31"/>
  <c r="G933" i="31"/>
  <c r="K932" i="31"/>
  <c r="O879" i="31"/>
  <c r="G879" i="31"/>
  <c r="K878" i="31"/>
  <c r="O853" i="31"/>
  <c r="G853" i="31"/>
  <c r="K852" i="31"/>
  <c r="O899" i="31"/>
  <c r="G899" i="31"/>
  <c r="K898" i="31"/>
  <c r="O941" i="31"/>
  <c r="G941" i="31"/>
  <c r="P77" i="31"/>
  <c r="H65" i="31"/>
  <c r="I57" i="31"/>
  <c r="M67" i="31"/>
  <c r="I66" i="31"/>
  <c r="Q84" i="31"/>
  <c r="Q53" i="31"/>
  <c r="G53" i="31"/>
  <c r="J52" i="31"/>
  <c r="N59" i="31"/>
  <c r="F59" i="31"/>
  <c r="J58" i="31"/>
  <c r="N91" i="31"/>
  <c r="F91" i="31"/>
  <c r="J90" i="31"/>
  <c r="N87" i="31"/>
  <c r="F87" i="31"/>
  <c r="J86" i="31"/>
  <c r="N75" i="31"/>
  <c r="F75" i="31"/>
  <c r="J74" i="31"/>
  <c r="N61" i="31"/>
  <c r="F61" i="31"/>
  <c r="J60" i="31"/>
  <c r="N93" i="31"/>
  <c r="F93" i="31"/>
  <c r="J92" i="31"/>
  <c r="N55" i="31"/>
  <c r="F55" i="31"/>
  <c r="J54" i="31"/>
  <c r="N89" i="31"/>
  <c r="F89" i="31"/>
  <c r="J88" i="31"/>
  <c r="N69" i="31"/>
  <c r="F69" i="31"/>
  <c r="J68" i="31"/>
  <c r="N101" i="31"/>
  <c r="F101" i="31"/>
  <c r="J100" i="31"/>
  <c r="N73" i="31"/>
  <c r="F73" i="31"/>
  <c r="J72" i="31"/>
  <c r="N71" i="31"/>
  <c r="F71" i="31"/>
  <c r="J70" i="31"/>
  <c r="N81" i="31"/>
  <c r="F81" i="31"/>
  <c r="J80" i="31"/>
  <c r="N99" i="31"/>
  <c r="F99" i="31"/>
  <c r="J98" i="31"/>
  <c r="N97" i="31"/>
  <c r="F97" i="31"/>
  <c r="J96" i="31"/>
  <c r="N47" i="31"/>
  <c r="F47" i="31"/>
  <c r="J46" i="31"/>
  <c r="N51" i="31"/>
  <c r="F51" i="31"/>
  <c r="J50" i="31"/>
  <c r="N875" i="31"/>
  <c r="F875" i="31"/>
  <c r="J874" i="31"/>
  <c r="N837" i="31"/>
  <c r="F837" i="31"/>
  <c r="J836" i="31"/>
  <c r="N835" i="31"/>
  <c r="F835" i="31"/>
  <c r="J834" i="31"/>
  <c r="N833" i="31"/>
  <c r="F833" i="31"/>
  <c r="J832" i="31"/>
  <c r="N831" i="31"/>
  <c r="F831" i="31"/>
  <c r="J830" i="31"/>
  <c r="N829" i="31"/>
  <c r="F829" i="31"/>
  <c r="J828" i="31"/>
  <c r="N827" i="31"/>
  <c r="F827" i="31"/>
  <c r="J826" i="31"/>
  <c r="N825" i="31"/>
  <c r="F825" i="31"/>
  <c r="J824" i="31"/>
  <c r="N823" i="31"/>
  <c r="F823" i="31"/>
  <c r="J822" i="31"/>
  <c r="N821" i="31"/>
  <c r="F821" i="31"/>
  <c r="J820" i="31"/>
  <c r="N819" i="31"/>
  <c r="F819" i="31"/>
  <c r="J818" i="31"/>
  <c r="N817" i="31"/>
  <c r="F817" i="31"/>
  <c r="J816" i="31"/>
  <c r="N815" i="31"/>
  <c r="F815" i="31"/>
  <c r="J814" i="31"/>
  <c r="N813" i="31"/>
  <c r="F813" i="31"/>
  <c r="J812" i="31"/>
  <c r="N809" i="31"/>
  <c r="F809" i="31"/>
  <c r="J808" i="31"/>
  <c r="N811" i="31"/>
  <c r="F811" i="31"/>
  <c r="J810" i="31"/>
  <c r="N953" i="31"/>
  <c r="F953" i="31"/>
  <c r="J952" i="31"/>
  <c r="N1059" i="31"/>
  <c r="F1059" i="31"/>
  <c r="J1058" i="31"/>
  <c r="N923" i="31"/>
  <c r="F923" i="31"/>
  <c r="J922" i="31"/>
  <c r="N1057" i="31"/>
  <c r="F1057" i="31"/>
  <c r="J1056" i="31"/>
  <c r="N921" i="31"/>
  <c r="F921" i="31"/>
  <c r="J920" i="31"/>
  <c r="N945" i="31"/>
  <c r="F945" i="31"/>
  <c r="J944" i="31"/>
  <c r="N1005" i="31"/>
  <c r="F1005" i="31"/>
  <c r="J1004" i="31"/>
  <c r="N935" i="31"/>
  <c r="F935" i="31"/>
  <c r="J934" i="31"/>
  <c r="N961" i="31"/>
  <c r="F961" i="31"/>
  <c r="J960" i="31"/>
  <c r="N997" i="31"/>
  <c r="F997" i="31"/>
  <c r="J996" i="31"/>
  <c r="N861" i="31"/>
  <c r="F861" i="31"/>
  <c r="J860" i="31"/>
  <c r="N1009" i="31"/>
  <c r="F1009" i="31"/>
  <c r="J1008" i="31"/>
  <c r="N1055" i="31"/>
  <c r="F1055" i="31"/>
  <c r="J1054" i="31"/>
  <c r="N949" i="31"/>
  <c r="F949" i="31"/>
  <c r="J948" i="31"/>
  <c r="N885" i="31"/>
  <c r="F885" i="31"/>
  <c r="J884" i="31"/>
  <c r="N1041" i="31"/>
  <c r="F1041" i="31"/>
  <c r="J1040" i="31"/>
  <c r="N1053" i="31"/>
  <c r="F1053" i="31"/>
  <c r="J1052" i="31"/>
  <c r="N933" i="31"/>
  <c r="F933" i="31"/>
  <c r="J932" i="31"/>
  <c r="N879" i="31"/>
  <c r="F879" i="31"/>
  <c r="J878" i="31"/>
  <c r="N853" i="31"/>
  <c r="F853" i="31"/>
  <c r="J852" i="31"/>
  <c r="N899" i="31"/>
  <c r="F899" i="31"/>
  <c r="J898" i="31"/>
  <c r="N941" i="31"/>
  <c r="F941" i="31"/>
  <c r="J940" i="31"/>
  <c r="N937" i="31"/>
  <c r="F937" i="31"/>
  <c r="J936" i="31"/>
  <c r="N943" i="31"/>
  <c r="F943" i="31"/>
  <c r="J942" i="31"/>
  <c r="L77" i="31"/>
  <c r="P64" i="31"/>
  <c r="H57" i="31"/>
  <c r="L67" i="31"/>
  <c r="H66" i="31"/>
  <c r="P84" i="31"/>
  <c r="P53" i="31"/>
  <c r="Q52" i="31"/>
  <c r="I52" i="31"/>
  <c r="M59" i="31"/>
  <c r="Q58" i="31"/>
  <c r="I58" i="31"/>
  <c r="M91" i="31"/>
  <c r="Q90" i="31"/>
  <c r="I90" i="31"/>
  <c r="M87" i="31"/>
  <c r="Q86" i="31"/>
  <c r="I86" i="31"/>
  <c r="M75" i="31"/>
  <c r="Q74" i="31"/>
  <c r="I74" i="31"/>
  <c r="M61" i="31"/>
  <c r="Q60" i="31"/>
  <c r="I60" i="31"/>
  <c r="M93" i="31"/>
  <c r="Q92" i="31"/>
  <c r="I92" i="31"/>
  <c r="M55" i="31"/>
  <c r="Q54" i="31"/>
  <c r="I54" i="31"/>
  <c r="M89" i="31"/>
  <c r="Q88" i="31"/>
  <c r="I88" i="31"/>
  <c r="M69" i="31"/>
  <c r="Q68" i="31"/>
  <c r="I68" i="31"/>
  <c r="M101" i="31"/>
  <c r="Q100" i="31"/>
  <c r="I100" i="31"/>
  <c r="M73" i="31"/>
  <c r="Q72" i="31"/>
  <c r="I72" i="31"/>
  <c r="M71" i="31"/>
  <c r="Q70" i="31"/>
  <c r="I70" i="31"/>
  <c r="M81" i="31"/>
  <c r="Q80" i="31"/>
  <c r="I80" i="31"/>
  <c r="M99" i="31"/>
  <c r="Q98" i="31"/>
  <c r="I98" i="31"/>
  <c r="M97" i="31"/>
  <c r="Q96" i="31"/>
  <c r="I96" i="31"/>
  <c r="M47" i="31"/>
  <c r="Q46" i="31"/>
  <c r="I46" i="31"/>
  <c r="M51" i="31"/>
  <c r="Q50" i="31"/>
  <c r="I50" i="31"/>
  <c r="M875" i="31"/>
  <c r="Q874" i="31"/>
  <c r="I874" i="31"/>
  <c r="M837" i="31"/>
  <c r="Q836" i="31"/>
  <c r="I836" i="31"/>
  <c r="M835" i="31"/>
  <c r="Q834" i="31"/>
  <c r="I834" i="31"/>
  <c r="M833" i="31"/>
  <c r="Q832" i="31"/>
  <c r="I832" i="31"/>
  <c r="M831" i="31"/>
  <c r="Q830" i="31"/>
  <c r="I830" i="31"/>
  <c r="M829" i="31"/>
  <c r="Q828" i="31"/>
  <c r="I828" i="31"/>
  <c r="M827" i="31"/>
  <c r="Q826" i="31"/>
  <c r="I826" i="31"/>
  <c r="M825" i="31"/>
  <c r="Q824" i="31"/>
  <c r="I824" i="31"/>
  <c r="M823" i="31"/>
  <c r="Q822" i="31"/>
  <c r="I822" i="31"/>
  <c r="M821" i="31"/>
  <c r="Q820" i="31"/>
  <c r="I820" i="31"/>
  <c r="M819" i="31"/>
  <c r="Q818" i="31"/>
  <c r="I818" i="31"/>
  <c r="M817" i="31"/>
  <c r="Q816" i="31"/>
  <c r="I816" i="31"/>
  <c r="M815" i="31"/>
  <c r="Q814" i="31"/>
  <c r="I814" i="31"/>
  <c r="M813" i="31"/>
  <c r="Q812" i="31"/>
  <c r="I812" i="31"/>
  <c r="M809" i="31"/>
  <c r="Q808" i="31"/>
  <c r="I808" i="31"/>
  <c r="M811" i="31"/>
  <c r="Q810" i="31"/>
  <c r="I810" i="31"/>
  <c r="M953" i="31"/>
  <c r="Q952" i="31"/>
  <c r="I952" i="31"/>
  <c r="M1059" i="31"/>
  <c r="Q1058" i="31"/>
  <c r="I1058" i="31"/>
  <c r="M923" i="31"/>
  <c r="Q922" i="31"/>
  <c r="I922" i="31"/>
  <c r="M1057" i="31"/>
  <c r="Q1056" i="31"/>
  <c r="I1056" i="31"/>
  <c r="M921" i="31"/>
  <c r="Q920" i="31"/>
  <c r="I920" i="31"/>
  <c r="M945" i="31"/>
  <c r="Q944" i="31"/>
  <c r="I944" i="31"/>
  <c r="M1005" i="31"/>
  <c r="Q1004" i="31"/>
  <c r="I1004" i="31"/>
  <c r="M935" i="31"/>
  <c r="Q934" i="31"/>
  <c r="I934" i="31"/>
  <c r="M961" i="31"/>
  <c r="Q960" i="31"/>
  <c r="I960" i="31"/>
  <c r="M997" i="31"/>
  <c r="Q996" i="31"/>
  <c r="I996" i="31"/>
  <c r="M861" i="31"/>
  <c r="Q860" i="31"/>
  <c r="I860" i="31"/>
  <c r="M1009" i="31"/>
  <c r="Q1008" i="31"/>
  <c r="I1008" i="31"/>
  <c r="M1055" i="31"/>
  <c r="Q1054" i="31"/>
  <c r="I1054" i="31"/>
  <c r="M949" i="31"/>
  <c r="Q948" i="31"/>
  <c r="I948" i="31"/>
  <c r="M885" i="31"/>
  <c r="Q884" i="31"/>
  <c r="I884" i="31"/>
  <c r="M1041" i="31"/>
  <c r="Q1040" i="31"/>
  <c r="I1040" i="31"/>
  <c r="M1053" i="31"/>
  <c r="Q1052" i="31"/>
  <c r="I1052" i="31"/>
  <c r="M933" i="31"/>
  <c r="Q932" i="31"/>
  <c r="I932" i="31"/>
  <c r="M879" i="31"/>
  <c r="Q878" i="31"/>
  <c r="I878" i="31"/>
  <c r="M853" i="31"/>
  <c r="Q852" i="31"/>
  <c r="I852" i="31"/>
  <c r="M899" i="31"/>
  <c r="Q898" i="31"/>
  <c r="H77" i="31"/>
  <c r="M64" i="31"/>
  <c r="P56" i="31"/>
  <c r="I67" i="31"/>
  <c r="Q85" i="31"/>
  <c r="M84" i="31"/>
  <c r="O53" i="31"/>
  <c r="P52" i="31"/>
  <c r="H52" i="31"/>
  <c r="L59" i="31"/>
  <c r="P58" i="31"/>
  <c r="H58" i="31"/>
  <c r="L91" i="31"/>
  <c r="P90" i="31"/>
  <c r="H90" i="31"/>
  <c r="L87" i="31"/>
  <c r="P86" i="31"/>
  <c r="H86" i="31"/>
  <c r="L75" i="31"/>
  <c r="P74" i="31"/>
  <c r="H74" i="31"/>
  <c r="L61" i="31"/>
  <c r="P60" i="31"/>
  <c r="H60" i="31"/>
  <c r="L93" i="31"/>
  <c r="P92" i="31"/>
  <c r="H92" i="31"/>
  <c r="L55" i="31"/>
  <c r="P54" i="31"/>
  <c r="H54" i="31"/>
  <c r="L89" i="31"/>
  <c r="P88" i="31"/>
  <c r="H88" i="31"/>
  <c r="L69" i="31"/>
  <c r="P68" i="31"/>
  <c r="H68" i="31"/>
  <c r="L101" i="31"/>
  <c r="P100" i="31"/>
  <c r="H100" i="31"/>
  <c r="L73" i="31"/>
  <c r="P72" i="31"/>
  <c r="H72" i="31"/>
  <c r="L71" i="31"/>
  <c r="P70" i="31"/>
  <c r="H70" i="31"/>
  <c r="L81" i="31"/>
  <c r="P80" i="31"/>
  <c r="H80" i="31"/>
  <c r="L99" i="31"/>
  <c r="P98" i="31"/>
  <c r="H98" i="31"/>
  <c r="L97" i="31"/>
  <c r="P96" i="31"/>
  <c r="H96" i="31"/>
  <c r="L47" i="31"/>
  <c r="P46" i="31"/>
  <c r="H46" i="31"/>
  <c r="L51" i="31"/>
  <c r="P50" i="31"/>
  <c r="H50" i="31"/>
  <c r="L875" i="31"/>
  <c r="P874" i="31"/>
  <c r="H874" i="31"/>
  <c r="L837" i="31"/>
  <c r="P836" i="31"/>
  <c r="H836" i="31"/>
  <c r="L835" i="31"/>
  <c r="P834" i="31"/>
  <c r="H834" i="31"/>
  <c r="L833" i="31"/>
  <c r="P832" i="31"/>
  <c r="H832" i="31"/>
  <c r="L831" i="31"/>
  <c r="P830" i="31"/>
  <c r="H830" i="31"/>
  <c r="L829" i="31"/>
  <c r="P828" i="31"/>
  <c r="H828" i="31"/>
  <c r="L827" i="31"/>
  <c r="P826" i="31"/>
  <c r="H826" i="31"/>
  <c r="L825" i="31"/>
  <c r="P824" i="31"/>
  <c r="H824" i="31"/>
  <c r="L823" i="31"/>
  <c r="P822" i="31"/>
  <c r="H822" i="31"/>
  <c r="L821" i="31"/>
  <c r="P820" i="31"/>
  <c r="H820" i="31"/>
  <c r="L819" i="31"/>
  <c r="P818" i="31"/>
  <c r="H818" i="31"/>
  <c r="L817" i="31"/>
  <c r="P816" i="31"/>
  <c r="H816" i="31"/>
  <c r="L815" i="31"/>
  <c r="P814" i="31"/>
  <c r="H814" i="31"/>
  <c r="L813" i="31"/>
  <c r="P812" i="31"/>
  <c r="H812" i="31"/>
  <c r="L809" i="31"/>
  <c r="P808" i="31"/>
  <c r="H808" i="31"/>
  <c r="L811" i="31"/>
  <c r="P810" i="31"/>
  <c r="H810" i="31"/>
  <c r="L953" i="31"/>
  <c r="P952" i="31"/>
  <c r="H952" i="31"/>
  <c r="L1059" i="31"/>
  <c r="P1058" i="31"/>
  <c r="H1058" i="31"/>
  <c r="L923" i="31"/>
  <c r="P922" i="31"/>
  <c r="H922" i="31"/>
  <c r="L1057" i="31"/>
  <c r="P1056" i="31"/>
  <c r="H1056" i="31"/>
  <c r="L921" i="31"/>
  <c r="P920" i="31"/>
  <c r="H920" i="31"/>
  <c r="L945" i="31"/>
  <c r="P944" i="31"/>
  <c r="H944" i="31"/>
  <c r="L1005" i="31"/>
  <c r="P1004" i="31"/>
  <c r="H1004" i="31"/>
  <c r="L935" i="31"/>
  <c r="P934" i="31"/>
  <c r="H934" i="31"/>
  <c r="L961" i="31"/>
  <c r="P960" i="31"/>
  <c r="H960" i="31"/>
  <c r="L997" i="31"/>
  <c r="P996" i="31"/>
  <c r="H996" i="31"/>
  <c r="L861" i="31"/>
  <c r="P860" i="31"/>
  <c r="H860" i="31"/>
  <c r="L1009" i="31"/>
  <c r="P1008" i="31"/>
  <c r="H1008" i="31"/>
  <c r="L1055" i="31"/>
  <c r="P1054" i="31"/>
  <c r="H1054" i="31"/>
  <c r="L949" i="31"/>
  <c r="P948" i="31"/>
  <c r="H948" i="31"/>
  <c r="L885" i="31"/>
  <c r="P884" i="31"/>
  <c r="H884" i="31"/>
  <c r="L1041" i="31"/>
  <c r="P1040" i="31"/>
  <c r="H1040" i="31"/>
  <c r="L1053" i="31"/>
  <c r="P1052" i="31"/>
  <c r="H1052" i="31"/>
  <c r="L933" i="31"/>
  <c r="P932" i="31"/>
  <c r="H932" i="31"/>
  <c r="L879" i="31"/>
  <c r="P878" i="31"/>
  <c r="H878" i="31"/>
  <c r="L853" i="31"/>
  <c r="P76" i="31"/>
  <c r="L64" i="31"/>
  <c r="M56" i="31"/>
  <c r="H67" i="31"/>
  <c r="P85" i="31"/>
  <c r="L84" i="31"/>
  <c r="M53" i="31"/>
  <c r="O52" i="31"/>
  <c r="G52" i="31"/>
  <c r="K59" i="31"/>
  <c r="O58" i="31"/>
  <c r="G58" i="31"/>
  <c r="K91" i="31"/>
  <c r="O90" i="31"/>
  <c r="G90" i="31"/>
  <c r="K87" i="31"/>
  <c r="O86" i="31"/>
  <c r="G86" i="31"/>
  <c r="K75" i="31"/>
  <c r="O74" i="31"/>
  <c r="G74" i="31"/>
  <c r="K61" i="31"/>
  <c r="O60" i="31"/>
  <c r="G60" i="31"/>
  <c r="K93" i="31"/>
  <c r="O92" i="31"/>
  <c r="G92" i="31"/>
  <c r="K55" i="31"/>
  <c r="O54" i="31"/>
  <c r="G54" i="31"/>
  <c r="K89" i="31"/>
  <c r="O88" i="31"/>
  <c r="G88" i="31"/>
  <c r="K69" i="31"/>
  <c r="O68" i="31"/>
  <c r="G68" i="31"/>
  <c r="K101" i="31"/>
  <c r="O100" i="31"/>
  <c r="G100" i="31"/>
  <c r="K73" i="31"/>
  <c r="O72" i="31"/>
  <c r="G72" i="31"/>
  <c r="K71" i="31"/>
  <c r="O70" i="31"/>
  <c r="G70" i="31"/>
  <c r="K81" i="31"/>
  <c r="O80" i="31"/>
  <c r="G80" i="31"/>
  <c r="K99" i="31"/>
  <c r="O98" i="31"/>
  <c r="G98" i="31"/>
  <c r="K97" i="31"/>
  <c r="O96" i="31"/>
  <c r="G96" i="31"/>
  <c r="K47" i="31"/>
  <c r="O46" i="31"/>
  <c r="G46" i="31"/>
  <c r="K51" i="31"/>
  <c r="O50" i="31"/>
  <c r="G50" i="31"/>
  <c r="K875" i="31"/>
  <c r="O874" i="31"/>
  <c r="G874" i="31"/>
  <c r="K837" i="31"/>
  <c r="O836" i="31"/>
  <c r="G836" i="31"/>
  <c r="K835" i="31"/>
  <c r="O834" i="31"/>
  <c r="G834" i="31"/>
  <c r="K833" i="31"/>
  <c r="O832" i="31"/>
  <c r="G832" i="31"/>
  <c r="K831" i="31"/>
  <c r="O830" i="31"/>
  <c r="G830" i="31"/>
  <c r="K829" i="31"/>
  <c r="O828" i="31"/>
  <c r="G828" i="31"/>
  <c r="K827" i="31"/>
  <c r="O826" i="31"/>
  <c r="G826" i="31"/>
  <c r="K825" i="31"/>
  <c r="O824" i="31"/>
  <c r="G824" i="31"/>
  <c r="K823" i="31"/>
  <c r="O822" i="31"/>
  <c r="G822" i="31"/>
  <c r="K821" i="31"/>
  <c r="O820" i="31"/>
  <c r="G820" i="31"/>
  <c r="K819" i="31"/>
  <c r="O818" i="31"/>
  <c r="G818" i="31"/>
  <c r="K817" i="31"/>
  <c r="O816" i="31"/>
  <c r="G816" i="31"/>
  <c r="K815" i="31"/>
  <c r="O814" i="31"/>
  <c r="G814" i="31"/>
  <c r="K813" i="31"/>
  <c r="O812" i="31"/>
  <c r="G812" i="31"/>
  <c r="K809" i="31"/>
  <c r="O808" i="31"/>
  <c r="G808" i="31"/>
  <c r="K811" i="31"/>
  <c r="O810" i="31"/>
  <c r="G810" i="31"/>
  <c r="K953" i="31"/>
  <c r="O952" i="31"/>
  <c r="G952" i="31"/>
  <c r="K1059" i="31"/>
  <c r="O1058" i="31"/>
  <c r="G1058" i="31"/>
  <c r="K923" i="31"/>
  <c r="O922" i="31"/>
  <c r="G922" i="31"/>
  <c r="K1057" i="31"/>
  <c r="O1056" i="31"/>
  <c r="G1056" i="31"/>
  <c r="K921" i="31"/>
  <c r="O920" i="31"/>
  <c r="G920" i="31"/>
  <c r="K945" i="31"/>
  <c r="O944" i="31"/>
  <c r="G944" i="31"/>
  <c r="K1005" i="31"/>
  <c r="O1004" i="31"/>
  <c r="G1004" i="31"/>
  <c r="K935" i="31"/>
  <c r="O934" i="31"/>
  <c r="G934" i="31"/>
  <c r="K961" i="31"/>
  <c r="O960" i="31"/>
  <c r="G960" i="31"/>
  <c r="K997" i="31"/>
  <c r="O996" i="31"/>
  <c r="G996" i="31"/>
  <c r="K861" i="31"/>
  <c r="O860" i="31"/>
  <c r="G860" i="31"/>
  <c r="K1009" i="31"/>
  <c r="O1008" i="31"/>
  <c r="G1008" i="31"/>
  <c r="K1055" i="31"/>
  <c r="O1054" i="31"/>
  <c r="G1054" i="31"/>
  <c r="K949" i="31"/>
  <c r="O948" i="31"/>
  <c r="G948" i="31"/>
  <c r="K885" i="31"/>
  <c r="O884" i="31"/>
  <c r="G884" i="31"/>
  <c r="K1041" i="31"/>
  <c r="O1040" i="31"/>
  <c r="G1040" i="31"/>
  <c r="K1053" i="31"/>
  <c r="O1052" i="31"/>
  <c r="G1052" i="31"/>
  <c r="K933" i="31"/>
  <c r="O932" i="31"/>
  <c r="G932" i="31"/>
  <c r="K879" i="31"/>
  <c r="O878" i="31"/>
  <c r="G878" i="31"/>
  <c r="K853" i="31"/>
  <c r="O852" i="31"/>
  <c r="G852" i="31"/>
  <c r="K899" i="31"/>
  <c r="O898" i="31"/>
  <c r="G898" i="31"/>
  <c r="K941" i="31"/>
  <c r="O940" i="31"/>
  <c r="G940" i="31"/>
  <c r="K937" i="31"/>
  <c r="O936" i="31"/>
  <c r="G936" i="31"/>
  <c r="K943" i="31"/>
  <c r="L1040" i="31"/>
  <c r="I879" i="31"/>
  <c r="P852" i="31"/>
  <c r="H899" i="31"/>
  <c r="M941" i="31"/>
  <c r="K940" i="31"/>
  <c r="I937" i="31"/>
  <c r="I936" i="31"/>
  <c r="H943" i="31"/>
  <c r="I942" i="31"/>
  <c r="L915" i="31"/>
  <c r="P914" i="31"/>
  <c r="H914" i="31"/>
  <c r="L855" i="31"/>
  <c r="P854" i="31"/>
  <c r="H854" i="31"/>
  <c r="L931" i="31"/>
  <c r="P930" i="31"/>
  <c r="H930" i="31"/>
  <c r="L847" i="31"/>
  <c r="P846" i="31"/>
  <c r="H846" i="31"/>
  <c r="L993" i="31"/>
  <c r="P992" i="31"/>
  <c r="H992" i="31"/>
  <c r="L989" i="31"/>
  <c r="P988" i="31"/>
  <c r="H988" i="31"/>
  <c r="L979" i="31"/>
  <c r="P978" i="31"/>
  <c r="H978" i="31"/>
  <c r="L877" i="31"/>
  <c r="P876" i="31"/>
  <c r="H876" i="31"/>
  <c r="L1051" i="31"/>
  <c r="P1050" i="31"/>
  <c r="H1050" i="31"/>
  <c r="L1045" i="31"/>
  <c r="P1044" i="31"/>
  <c r="H1044" i="31"/>
  <c r="L1049" i="31"/>
  <c r="P1048" i="31"/>
  <c r="H1048" i="31"/>
  <c r="L1177" i="31"/>
  <c r="P1176" i="31"/>
  <c r="H1176" i="31"/>
  <c r="L1175" i="31"/>
  <c r="P1174" i="31"/>
  <c r="H1174" i="31"/>
  <c r="L1173" i="31"/>
  <c r="P1172" i="31"/>
  <c r="H1172" i="31"/>
  <c r="L907" i="31"/>
  <c r="P906" i="31"/>
  <c r="H906" i="31"/>
  <c r="L951" i="31"/>
  <c r="P950" i="31"/>
  <c r="H950" i="31"/>
  <c r="L841" i="31"/>
  <c r="P840" i="31"/>
  <c r="H840" i="31"/>
  <c r="L859" i="31"/>
  <c r="P858" i="31"/>
  <c r="H858" i="31"/>
  <c r="L1007" i="31"/>
  <c r="P1006" i="31"/>
  <c r="H1006" i="31"/>
  <c r="L839" i="31"/>
  <c r="P838" i="31"/>
  <c r="H838" i="31"/>
  <c r="L867" i="31"/>
  <c r="P866" i="31"/>
  <c r="H866" i="31"/>
  <c r="L1047" i="31"/>
  <c r="P1046" i="31"/>
  <c r="H1046" i="31"/>
  <c r="L977" i="31"/>
  <c r="P976" i="31"/>
  <c r="H976" i="31"/>
  <c r="L981" i="31"/>
  <c r="P980" i="31"/>
  <c r="H980" i="31"/>
  <c r="L967" i="31"/>
  <c r="P966" i="31"/>
  <c r="H966" i="31"/>
  <c r="L999" i="31"/>
  <c r="P998" i="31"/>
  <c r="H998" i="31"/>
  <c r="L925" i="31"/>
  <c r="P924" i="31"/>
  <c r="H924" i="31"/>
  <c r="L969" i="31"/>
  <c r="P968" i="31"/>
  <c r="H968" i="31"/>
  <c r="L973" i="31"/>
  <c r="P972" i="31"/>
  <c r="H972" i="31"/>
  <c r="L911" i="31"/>
  <c r="P910" i="31"/>
  <c r="H910" i="31"/>
  <c r="L1017" i="31"/>
  <c r="P1016" i="31"/>
  <c r="H1016" i="31"/>
  <c r="L865" i="31"/>
  <c r="P864" i="31"/>
  <c r="H864" i="31"/>
  <c r="L843" i="31"/>
  <c r="P842" i="31"/>
  <c r="H842" i="31"/>
  <c r="L1003" i="31"/>
  <c r="P1002" i="31"/>
  <c r="H1002" i="31"/>
  <c r="L963" i="31"/>
  <c r="P962" i="31"/>
  <c r="H962" i="31"/>
  <c r="L1001" i="31"/>
  <c r="P1000" i="31"/>
  <c r="H1000" i="31"/>
  <c r="L959" i="31"/>
  <c r="P958" i="31"/>
  <c r="H958" i="31"/>
  <c r="L1043" i="31"/>
  <c r="P1042" i="31"/>
  <c r="H1042" i="31"/>
  <c r="L903" i="31"/>
  <c r="P902" i="31"/>
  <c r="H902" i="31"/>
  <c r="L863" i="31"/>
  <c r="P862" i="31"/>
  <c r="H862" i="31"/>
  <c r="L939" i="31"/>
  <c r="P938" i="31"/>
  <c r="H938" i="31"/>
  <c r="L869" i="31"/>
  <c r="P868" i="31"/>
  <c r="H868" i="31"/>
  <c r="L901" i="31"/>
  <c r="P900" i="31"/>
  <c r="H900" i="31"/>
  <c r="L857" i="31"/>
  <c r="P856" i="31"/>
  <c r="H856" i="31"/>
  <c r="L897" i="31"/>
  <c r="P896" i="31"/>
  <c r="H896" i="31"/>
  <c r="L955" i="31"/>
  <c r="P954" i="31"/>
  <c r="H954" i="31"/>
  <c r="L1039" i="31"/>
  <c r="P1038" i="31"/>
  <c r="H1038" i="31"/>
  <c r="L893" i="31"/>
  <c r="P892" i="31"/>
  <c r="H892" i="31"/>
  <c r="L983" i="31"/>
  <c r="P982" i="31"/>
  <c r="H982" i="31"/>
  <c r="L985" i="31"/>
  <c r="P1053" i="31"/>
  <c r="H879" i="31"/>
  <c r="M852" i="31"/>
  <c r="P898" i="31"/>
  <c r="L941" i="31"/>
  <c r="I940" i="31"/>
  <c r="H937" i="31"/>
  <c r="H936" i="31"/>
  <c r="G943" i="31"/>
  <c r="H942" i="31"/>
  <c r="K915" i="31"/>
  <c r="O914" i="31"/>
  <c r="G914" i="31"/>
  <c r="K855" i="31"/>
  <c r="O854" i="31"/>
  <c r="G854" i="31"/>
  <c r="K931" i="31"/>
  <c r="O930" i="31"/>
  <c r="G930" i="31"/>
  <c r="K847" i="31"/>
  <c r="O846" i="31"/>
  <c r="G846" i="31"/>
  <c r="K993" i="31"/>
  <c r="O992" i="31"/>
  <c r="G992" i="31"/>
  <c r="K989" i="31"/>
  <c r="O988" i="31"/>
  <c r="G988" i="31"/>
  <c r="K979" i="31"/>
  <c r="O978" i="31"/>
  <c r="G978" i="31"/>
  <c r="K877" i="31"/>
  <c r="O876" i="31"/>
  <c r="G876" i="31"/>
  <c r="K1051" i="31"/>
  <c r="O1050" i="31"/>
  <c r="G1050" i="31"/>
  <c r="K1045" i="31"/>
  <c r="O1044" i="31"/>
  <c r="G1044" i="31"/>
  <c r="K1049" i="31"/>
  <c r="O1048" i="31"/>
  <c r="G1048" i="31"/>
  <c r="K1177" i="31"/>
  <c r="O1176" i="31"/>
  <c r="G1176" i="31"/>
  <c r="K1175" i="31"/>
  <c r="O1174" i="31"/>
  <c r="G1174" i="31"/>
  <c r="K1173" i="31"/>
  <c r="O1172" i="31"/>
  <c r="G1172" i="31"/>
  <c r="K907" i="31"/>
  <c r="O906" i="31"/>
  <c r="G906" i="31"/>
  <c r="K951" i="31"/>
  <c r="O950" i="31"/>
  <c r="G950" i="31"/>
  <c r="K841" i="31"/>
  <c r="O840" i="31"/>
  <c r="G840" i="31"/>
  <c r="K859" i="31"/>
  <c r="O858" i="31"/>
  <c r="G858" i="31"/>
  <c r="K1007" i="31"/>
  <c r="O1006" i="31"/>
  <c r="G1006" i="31"/>
  <c r="K839" i="31"/>
  <c r="O838" i="31"/>
  <c r="G838" i="31"/>
  <c r="K867" i="31"/>
  <c r="O866" i="31"/>
  <c r="G866" i="31"/>
  <c r="K1047" i="31"/>
  <c r="O1046" i="31"/>
  <c r="G1046" i="31"/>
  <c r="K977" i="31"/>
  <c r="O976" i="31"/>
  <c r="G976" i="31"/>
  <c r="K981" i="31"/>
  <c r="O980" i="31"/>
  <c r="G980" i="31"/>
  <c r="K967" i="31"/>
  <c r="O966" i="31"/>
  <c r="G966" i="31"/>
  <c r="K999" i="31"/>
  <c r="O998" i="31"/>
  <c r="G998" i="31"/>
  <c r="K925" i="31"/>
  <c r="O924" i="31"/>
  <c r="G924" i="31"/>
  <c r="K969" i="31"/>
  <c r="O968" i="31"/>
  <c r="G968" i="31"/>
  <c r="K973" i="31"/>
  <c r="O972" i="31"/>
  <c r="G972" i="31"/>
  <c r="K911" i="31"/>
  <c r="O910" i="31"/>
  <c r="G910" i="31"/>
  <c r="K1017" i="31"/>
  <c r="O1016" i="31"/>
  <c r="G1016" i="31"/>
  <c r="K865" i="31"/>
  <c r="O864" i="31"/>
  <c r="G864" i="31"/>
  <c r="K843" i="31"/>
  <c r="O842" i="31"/>
  <c r="G842" i="31"/>
  <c r="K1003" i="31"/>
  <c r="O1002" i="31"/>
  <c r="G1002" i="31"/>
  <c r="K963" i="31"/>
  <c r="O962" i="31"/>
  <c r="G962" i="31"/>
  <c r="K1001" i="31"/>
  <c r="O1000" i="31"/>
  <c r="G1000" i="31"/>
  <c r="K959" i="31"/>
  <c r="O958" i="31"/>
  <c r="G958" i="31"/>
  <c r="K1043" i="31"/>
  <c r="O1042" i="31"/>
  <c r="G1042" i="31"/>
  <c r="K903" i="31"/>
  <c r="O902" i="31"/>
  <c r="G902" i="31"/>
  <c r="K863" i="31"/>
  <c r="O862" i="31"/>
  <c r="G862" i="31"/>
  <c r="K939" i="31"/>
  <c r="O938" i="31"/>
  <c r="G938" i="31"/>
  <c r="K869" i="31"/>
  <c r="O868" i="31"/>
  <c r="G868" i="31"/>
  <c r="K901" i="31"/>
  <c r="O900" i="31"/>
  <c r="G900" i="31"/>
  <c r="K857" i="31"/>
  <c r="O856" i="31"/>
  <c r="G856" i="31"/>
  <c r="K897" i="31"/>
  <c r="O896" i="31"/>
  <c r="G896" i="31"/>
  <c r="K955" i="31"/>
  <c r="O954" i="31"/>
  <c r="G954" i="31"/>
  <c r="K1039" i="31"/>
  <c r="O1038" i="31"/>
  <c r="G1038" i="31"/>
  <c r="K893" i="31"/>
  <c r="O892" i="31"/>
  <c r="G892" i="31"/>
  <c r="K983" i="31"/>
  <c r="O982" i="31"/>
  <c r="G982" i="31"/>
  <c r="K985" i="31"/>
  <c r="O984" i="31"/>
  <c r="G984" i="31"/>
  <c r="K849" i="31"/>
  <c r="O848" i="31"/>
  <c r="G848" i="31"/>
  <c r="K929" i="31"/>
  <c r="O928" i="31"/>
  <c r="G928" i="31"/>
  <c r="H1053" i="31"/>
  <c r="M878" i="31"/>
  <c r="L852" i="31"/>
  <c r="M898" i="31"/>
  <c r="I941" i="31"/>
  <c r="H940" i="31"/>
  <c r="G937" i="31"/>
  <c r="Q943" i="31"/>
  <c r="Q942" i="31"/>
  <c r="G942" i="31"/>
  <c r="J915" i="31"/>
  <c r="N914" i="31"/>
  <c r="F914" i="31"/>
  <c r="J855" i="31"/>
  <c r="N854" i="31"/>
  <c r="F854" i="31"/>
  <c r="J931" i="31"/>
  <c r="N930" i="31"/>
  <c r="F930" i="31"/>
  <c r="J847" i="31"/>
  <c r="N846" i="31"/>
  <c r="F846" i="31"/>
  <c r="J993" i="31"/>
  <c r="N992" i="31"/>
  <c r="F992" i="31"/>
  <c r="J989" i="31"/>
  <c r="N988" i="31"/>
  <c r="F988" i="31"/>
  <c r="J979" i="31"/>
  <c r="N978" i="31"/>
  <c r="F978" i="31"/>
  <c r="J877" i="31"/>
  <c r="N876" i="31"/>
  <c r="F876" i="31"/>
  <c r="J1051" i="31"/>
  <c r="N1050" i="31"/>
  <c r="F1050" i="31"/>
  <c r="J1045" i="31"/>
  <c r="N1044" i="31"/>
  <c r="F1044" i="31"/>
  <c r="J1049" i="31"/>
  <c r="N1048" i="31"/>
  <c r="F1048" i="31"/>
  <c r="J1177" i="31"/>
  <c r="N1176" i="31"/>
  <c r="F1176" i="31"/>
  <c r="J1175" i="31"/>
  <c r="N1174" i="31"/>
  <c r="F1174" i="31"/>
  <c r="J1173" i="31"/>
  <c r="N1172" i="31"/>
  <c r="F1172" i="31"/>
  <c r="J907" i="31"/>
  <c r="N906" i="31"/>
  <c r="F906" i="31"/>
  <c r="J951" i="31"/>
  <c r="N950" i="31"/>
  <c r="F950" i="31"/>
  <c r="J841" i="31"/>
  <c r="N840" i="31"/>
  <c r="F840" i="31"/>
  <c r="J859" i="31"/>
  <c r="N858" i="31"/>
  <c r="F858" i="31"/>
  <c r="J1007" i="31"/>
  <c r="N1006" i="31"/>
  <c r="F1006" i="31"/>
  <c r="J839" i="31"/>
  <c r="N838" i="31"/>
  <c r="F838" i="31"/>
  <c r="J867" i="31"/>
  <c r="N866" i="31"/>
  <c r="F866" i="31"/>
  <c r="J1047" i="31"/>
  <c r="N1046" i="31"/>
  <c r="F1046" i="31"/>
  <c r="J977" i="31"/>
  <c r="N976" i="31"/>
  <c r="F976" i="31"/>
  <c r="J981" i="31"/>
  <c r="N980" i="31"/>
  <c r="F980" i="31"/>
  <c r="J967" i="31"/>
  <c r="N966" i="31"/>
  <c r="F966" i="31"/>
  <c r="J999" i="31"/>
  <c r="N998" i="31"/>
  <c r="F998" i="31"/>
  <c r="J925" i="31"/>
  <c r="N924" i="31"/>
  <c r="F924" i="31"/>
  <c r="J969" i="31"/>
  <c r="N968" i="31"/>
  <c r="F968" i="31"/>
  <c r="J973" i="31"/>
  <c r="N972" i="31"/>
  <c r="F972" i="31"/>
  <c r="J911" i="31"/>
  <c r="N910" i="31"/>
  <c r="F910" i="31"/>
  <c r="J1017" i="31"/>
  <c r="N1016" i="31"/>
  <c r="F1016" i="31"/>
  <c r="J865" i="31"/>
  <c r="N864" i="31"/>
  <c r="F864" i="31"/>
  <c r="J843" i="31"/>
  <c r="N842" i="31"/>
  <c r="F842" i="31"/>
  <c r="J1003" i="31"/>
  <c r="N1002" i="31"/>
  <c r="F1002" i="31"/>
  <c r="J963" i="31"/>
  <c r="N962" i="31"/>
  <c r="F962" i="31"/>
  <c r="J1001" i="31"/>
  <c r="N1000" i="31"/>
  <c r="F1000" i="31"/>
  <c r="J959" i="31"/>
  <c r="N958" i="31"/>
  <c r="F958" i="31"/>
  <c r="J1043" i="31"/>
  <c r="N1042" i="31"/>
  <c r="F1042" i="31"/>
  <c r="J903" i="31"/>
  <c r="N902" i="31"/>
  <c r="F902" i="31"/>
  <c r="J863" i="31"/>
  <c r="N862" i="31"/>
  <c r="F862" i="31"/>
  <c r="J939" i="31"/>
  <c r="N938" i="31"/>
  <c r="F938" i="31"/>
  <c r="J869" i="31"/>
  <c r="N868" i="31"/>
  <c r="F868" i="31"/>
  <c r="J901" i="31"/>
  <c r="N900" i="31"/>
  <c r="F900" i="31"/>
  <c r="J857" i="31"/>
  <c r="N856" i="31"/>
  <c r="F856" i="31"/>
  <c r="J897" i="31"/>
  <c r="N896" i="31"/>
  <c r="F896" i="31"/>
  <c r="J955" i="31"/>
  <c r="N954" i="31"/>
  <c r="F954" i="31"/>
  <c r="J1039" i="31"/>
  <c r="N1038" i="31"/>
  <c r="F1038" i="31"/>
  <c r="J893" i="31"/>
  <c r="N892" i="31"/>
  <c r="F892" i="31"/>
  <c r="J983" i="31"/>
  <c r="N982" i="31"/>
  <c r="F982" i="31"/>
  <c r="J985" i="31"/>
  <c r="N984" i="31"/>
  <c r="F984" i="31"/>
  <c r="J849" i="31"/>
  <c r="N848" i="31"/>
  <c r="F848" i="31"/>
  <c r="J929" i="31"/>
  <c r="N928" i="31"/>
  <c r="F928" i="31"/>
  <c r="J1035" i="31"/>
  <c r="N1034" i="31"/>
  <c r="F1034" i="31"/>
  <c r="J1037" i="31"/>
  <c r="L1052" i="31"/>
  <c r="L878" i="31"/>
  <c r="H852" i="31"/>
  <c r="L898" i="31"/>
  <c r="H941" i="31"/>
  <c r="Q937" i="31"/>
  <c r="Q936" i="31"/>
  <c r="P943" i="31"/>
  <c r="P942" i="31"/>
  <c r="Q915" i="31"/>
  <c r="I915" i="31"/>
  <c r="M914" i="31"/>
  <c r="Q855" i="31"/>
  <c r="I855" i="31"/>
  <c r="M854" i="31"/>
  <c r="Q931" i="31"/>
  <c r="I931" i="31"/>
  <c r="M930" i="31"/>
  <c r="Q847" i="31"/>
  <c r="I847" i="31"/>
  <c r="M846" i="31"/>
  <c r="Q993" i="31"/>
  <c r="I993" i="31"/>
  <c r="M992" i="31"/>
  <c r="Q989" i="31"/>
  <c r="I989" i="31"/>
  <c r="M988" i="31"/>
  <c r="Q979" i="31"/>
  <c r="I979" i="31"/>
  <c r="M978" i="31"/>
  <c r="Q877" i="31"/>
  <c r="I877" i="31"/>
  <c r="M876" i="31"/>
  <c r="Q1051" i="31"/>
  <c r="I1051" i="31"/>
  <c r="M1050" i="31"/>
  <c r="Q1045" i="31"/>
  <c r="I1045" i="31"/>
  <c r="M1044" i="31"/>
  <c r="Q1049" i="31"/>
  <c r="I1049" i="31"/>
  <c r="M1048" i="31"/>
  <c r="Q1177" i="31"/>
  <c r="I1177" i="31"/>
  <c r="M1176" i="31"/>
  <c r="Q1175" i="31"/>
  <c r="I1175" i="31"/>
  <c r="M1174" i="31"/>
  <c r="Q1173" i="31"/>
  <c r="I1173" i="31"/>
  <c r="M1172" i="31"/>
  <c r="Q907" i="31"/>
  <c r="I907" i="31"/>
  <c r="M906" i="31"/>
  <c r="Q951" i="31"/>
  <c r="I951" i="31"/>
  <c r="M950" i="31"/>
  <c r="Q841" i="31"/>
  <c r="I841" i="31"/>
  <c r="M840" i="31"/>
  <c r="Q859" i="31"/>
  <c r="I859" i="31"/>
  <c r="M858" i="31"/>
  <c r="Q1007" i="31"/>
  <c r="I1007" i="31"/>
  <c r="M1006" i="31"/>
  <c r="Q839" i="31"/>
  <c r="I839" i="31"/>
  <c r="M838" i="31"/>
  <c r="Q867" i="31"/>
  <c r="I867" i="31"/>
  <c r="M866" i="31"/>
  <c r="Q1047" i="31"/>
  <c r="I1047" i="31"/>
  <c r="M1046" i="31"/>
  <c r="Q977" i="31"/>
  <c r="I977" i="31"/>
  <c r="M976" i="31"/>
  <c r="Q981" i="31"/>
  <c r="I981" i="31"/>
  <c r="M980" i="31"/>
  <c r="Q967" i="31"/>
  <c r="I967" i="31"/>
  <c r="M966" i="31"/>
  <c r="Q999" i="31"/>
  <c r="I999" i="31"/>
  <c r="M998" i="31"/>
  <c r="Q925" i="31"/>
  <c r="I925" i="31"/>
  <c r="M924" i="31"/>
  <c r="Q969" i="31"/>
  <c r="I969" i="31"/>
  <c r="M968" i="31"/>
  <c r="Q973" i="31"/>
  <c r="I973" i="31"/>
  <c r="M972" i="31"/>
  <c r="Q911" i="31"/>
  <c r="I911" i="31"/>
  <c r="M910" i="31"/>
  <c r="Q1017" i="31"/>
  <c r="I1017" i="31"/>
  <c r="M1016" i="31"/>
  <c r="Q865" i="31"/>
  <c r="I865" i="31"/>
  <c r="M864" i="31"/>
  <c r="Q843" i="31"/>
  <c r="I843" i="31"/>
  <c r="M842" i="31"/>
  <c r="Q1003" i="31"/>
  <c r="I1003" i="31"/>
  <c r="M1002" i="31"/>
  <c r="Q963" i="31"/>
  <c r="I963" i="31"/>
  <c r="M962" i="31"/>
  <c r="Q1001" i="31"/>
  <c r="I1001" i="31"/>
  <c r="M1000" i="31"/>
  <c r="Q959" i="31"/>
  <c r="I959" i="31"/>
  <c r="M958" i="31"/>
  <c r="Q1043" i="31"/>
  <c r="I1043" i="31"/>
  <c r="M1042" i="31"/>
  <c r="Q903" i="31"/>
  <c r="I903" i="31"/>
  <c r="M902" i="31"/>
  <c r="Q863" i="31"/>
  <c r="I863" i="31"/>
  <c r="M862" i="31"/>
  <c r="Q939" i="31"/>
  <c r="I939" i="31"/>
  <c r="M938" i="31"/>
  <c r="Q869" i="31"/>
  <c r="I869" i="31"/>
  <c r="M868" i="31"/>
  <c r="Q901" i="31"/>
  <c r="I901" i="31"/>
  <c r="M900" i="31"/>
  <c r="Q857" i="31"/>
  <c r="I857" i="31"/>
  <c r="M856" i="31"/>
  <c r="Q897" i="31"/>
  <c r="I897" i="31"/>
  <c r="M896" i="31"/>
  <c r="Q955" i="31"/>
  <c r="I955" i="31"/>
  <c r="M954" i="31"/>
  <c r="Q1039" i="31"/>
  <c r="I1039" i="31"/>
  <c r="M1038" i="31"/>
  <c r="Q893" i="31"/>
  <c r="I893" i="31"/>
  <c r="M892" i="31"/>
  <c r="Q983" i="31"/>
  <c r="I983" i="31"/>
  <c r="M982" i="31"/>
  <c r="Q985" i="31"/>
  <c r="I985" i="31"/>
  <c r="M984" i="31"/>
  <c r="P933" i="31"/>
  <c r="Q853" i="31"/>
  <c r="Q899" i="31"/>
  <c r="I898" i="31"/>
  <c r="Q940" i="31"/>
  <c r="P937" i="31"/>
  <c r="P936" i="31"/>
  <c r="O943" i="31"/>
  <c r="O942" i="31"/>
  <c r="P915" i="31"/>
  <c r="H915" i="31"/>
  <c r="L914" i="31"/>
  <c r="P855" i="31"/>
  <c r="H855" i="31"/>
  <c r="L854" i="31"/>
  <c r="P931" i="31"/>
  <c r="H931" i="31"/>
  <c r="L930" i="31"/>
  <c r="P847" i="31"/>
  <c r="H847" i="31"/>
  <c r="L846" i="31"/>
  <c r="P993" i="31"/>
  <c r="H993" i="31"/>
  <c r="L992" i="31"/>
  <c r="P989" i="31"/>
  <c r="H989" i="31"/>
  <c r="L988" i="31"/>
  <c r="P979" i="31"/>
  <c r="H979" i="31"/>
  <c r="L978" i="31"/>
  <c r="P877" i="31"/>
  <c r="H877" i="31"/>
  <c r="L876" i="31"/>
  <c r="P1051" i="31"/>
  <c r="H1051" i="31"/>
  <c r="L1050" i="31"/>
  <c r="P1045" i="31"/>
  <c r="H1045" i="31"/>
  <c r="L1044" i="31"/>
  <c r="P1049" i="31"/>
  <c r="H1049" i="31"/>
  <c r="L1048" i="31"/>
  <c r="P1177" i="31"/>
  <c r="H1177" i="31"/>
  <c r="L1176" i="31"/>
  <c r="P1175" i="31"/>
  <c r="H1175" i="31"/>
  <c r="L1174" i="31"/>
  <c r="P1173" i="31"/>
  <c r="H1173" i="31"/>
  <c r="L1172" i="31"/>
  <c r="P907" i="31"/>
  <c r="H907" i="31"/>
  <c r="L906" i="31"/>
  <c r="P951" i="31"/>
  <c r="H951" i="31"/>
  <c r="L950" i="31"/>
  <c r="P841" i="31"/>
  <c r="H841" i="31"/>
  <c r="L840" i="31"/>
  <c r="P859" i="31"/>
  <c r="H859" i="31"/>
  <c r="L858" i="31"/>
  <c r="P1007" i="31"/>
  <c r="H1007" i="31"/>
  <c r="L1006" i="31"/>
  <c r="P839" i="31"/>
  <c r="H839" i="31"/>
  <c r="L838" i="31"/>
  <c r="P867" i="31"/>
  <c r="H867" i="31"/>
  <c r="L866" i="31"/>
  <c r="P1047" i="31"/>
  <c r="H1047" i="31"/>
  <c r="L1046" i="31"/>
  <c r="P977" i="31"/>
  <c r="H977" i="31"/>
  <c r="L976" i="31"/>
  <c r="P981" i="31"/>
  <c r="H981" i="31"/>
  <c r="L980" i="31"/>
  <c r="P967" i="31"/>
  <c r="H967" i="31"/>
  <c r="L966" i="31"/>
  <c r="P999" i="31"/>
  <c r="H999" i="31"/>
  <c r="L998" i="31"/>
  <c r="P925" i="31"/>
  <c r="H925" i="31"/>
  <c r="L924" i="31"/>
  <c r="P969" i="31"/>
  <c r="H969" i="31"/>
  <c r="L968" i="31"/>
  <c r="P973" i="31"/>
  <c r="H973" i="31"/>
  <c r="L972" i="31"/>
  <c r="P911" i="31"/>
  <c r="H911" i="31"/>
  <c r="L910" i="31"/>
  <c r="P1017" i="31"/>
  <c r="H1017" i="31"/>
  <c r="L1016" i="31"/>
  <c r="P865" i="31"/>
  <c r="H865" i="31"/>
  <c r="L864" i="31"/>
  <c r="P843" i="31"/>
  <c r="H843" i="31"/>
  <c r="L842" i="31"/>
  <c r="P1003" i="31"/>
  <c r="H1003" i="31"/>
  <c r="L1002" i="31"/>
  <c r="P963" i="31"/>
  <c r="H963" i="31"/>
  <c r="L962" i="31"/>
  <c r="P1001" i="31"/>
  <c r="H1001" i="31"/>
  <c r="L1000" i="31"/>
  <c r="P959" i="31"/>
  <c r="H959" i="31"/>
  <c r="L958" i="31"/>
  <c r="P1043" i="31"/>
  <c r="H1043" i="31"/>
  <c r="L1042" i="31"/>
  <c r="P903" i="31"/>
  <c r="H903" i="31"/>
  <c r="L902" i="31"/>
  <c r="P863" i="31"/>
  <c r="H863" i="31"/>
  <c r="L862" i="31"/>
  <c r="P939" i="31"/>
  <c r="H939" i="31"/>
  <c r="L938" i="31"/>
  <c r="P869" i="31"/>
  <c r="H869" i="31"/>
  <c r="L868" i="31"/>
  <c r="P901" i="31"/>
  <c r="H901" i="31"/>
  <c r="L900" i="31"/>
  <c r="P857" i="31"/>
  <c r="H857" i="31"/>
  <c r="L856" i="31"/>
  <c r="P897" i="31"/>
  <c r="H897" i="31"/>
  <c r="L896" i="31"/>
  <c r="P955" i="31"/>
  <c r="H955" i="31"/>
  <c r="L954" i="31"/>
  <c r="P1039" i="31"/>
  <c r="H1039" i="31"/>
  <c r="H933" i="31"/>
  <c r="P853" i="31"/>
  <c r="P899" i="31"/>
  <c r="H898" i="31"/>
  <c r="P940" i="31"/>
  <c r="O937" i="31"/>
  <c r="M936" i="31"/>
  <c r="M943" i="31"/>
  <c r="M942" i="31"/>
  <c r="O915" i="31"/>
  <c r="G915" i="31"/>
  <c r="K914" i="31"/>
  <c r="O855" i="31"/>
  <c r="G855" i="31"/>
  <c r="K854" i="31"/>
  <c r="O931" i="31"/>
  <c r="G931" i="31"/>
  <c r="K930" i="31"/>
  <c r="O847" i="31"/>
  <c r="G847" i="31"/>
  <c r="K846" i="31"/>
  <c r="O993" i="31"/>
  <c r="G993" i="31"/>
  <c r="K992" i="31"/>
  <c r="O989" i="31"/>
  <c r="G989" i="31"/>
  <c r="K988" i="31"/>
  <c r="O979" i="31"/>
  <c r="G979" i="31"/>
  <c r="K978" i="31"/>
  <c r="O877" i="31"/>
  <c r="G877" i="31"/>
  <c r="K876" i="31"/>
  <c r="O1051" i="31"/>
  <c r="G1051" i="31"/>
  <c r="K1050" i="31"/>
  <c r="O1045" i="31"/>
  <c r="G1045" i="31"/>
  <c r="K1044" i="31"/>
  <c r="O1049" i="31"/>
  <c r="G1049" i="31"/>
  <c r="K1048" i="31"/>
  <c r="O1177" i="31"/>
  <c r="G1177" i="31"/>
  <c r="K1176" i="31"/>
  <c r="O1175" i="31"/>
  <c r="G1175" i="31"/>
  <c r="K1174" i="31"/>
  <c r="O1173" i="31"/>
  <c r="G1173" i="31"/>
  <c r="K1172" i="31"/>
  <c r="O907" i="31"/>
  <c r="G907" i="31"/>
  <c r="K906" i="31"/>
  <c r="O951" i="31"/>
  <c r="G951" i="31"/>
  <c r="K950" i="31"/>
  <c r="O841" i="31"/>
  <c r="G841" i="31"/>
  <c r="K840" i="31"/>
  <c r="O859" i="31"/>
  <c r="G859" i="31"/>
  <c r="K858" i="31"/>
  <c r="O1007" i="31"/>
  <c r="G1007" i="31"/>
  <c r="K1006" i="31"/>
  <c r="O839" i="31"/>
  <c r="G839" i="31"/>
  <c r="K838" i="31"/>
  <c r="O867" i="31"/>
  <c r="G867" i="31"/>
  <c r="K866" i="31"/>
  <c r="O1047" i="31"/>
  <c r="G1047" i="31"/>
  <c r="K1046" i="31"/>
  <c r="O977" i="31"/>
  <c r="G977" i="31"/>
  <c r="K976" i="31"/>
  <c r="O981" i="31"/>
  <c r="G981" i="31"/>
  <c r="K980" i="31"/>
  <c r="O967" i="31"/>
  <c r="G967" i="31"/>
  <c r="K966" i="31"/>
  <c r="O999" i="31"/>
  <c r="G999" i="31"/>
  <c r="K998" i="31"/>
  <c r="O925" i="31"/>
  <c r="G925" i="31"/>
  <c r="K924" i="31"/>
  <c r="O969" i="31"/>
  <c r="G969" i="31"/>
  <c r="K968" i="31"/>
  <c r="O973" i="31"/>
  <c r="G973" i="31"/>
  <c r="K972" i="31"/>
  <c r="O911" i="31"/>
  <c r="G911" i="31"/>
  <c r="K910" i="31"/>
  <c r="O1017" i="31"/>
  <c r="G1017" i="31"/>
  <c r="K1016" i="31"/>
  <c r="O865" i="31"/>
  <c r="G865" i="31"/>
  <c r="K864" i="31"/>
  <c r="O843" i="31"/>
  <c r="G843" i="31"/>
  <c r="K842" i="31"/>
  <c r="O1003" i="31"/>
  <c r="G1003" i="31"/>
  <c r="K1002" i="31"/>
  <c r="O963" i="31"/>
  <c r="G963" i="31"/>
  <c r="K962" i="31"/>
  <c r="O1001" i="31"/>
  <c r="G1001" i="31"/>
  <c r="K1000" i="31"/>
  <c r="O959" i="31"/>
  <c r="G959" i="31"/>
  <c r="K958" i="31"/>
  <c r="O1043" i="31"/>
  <c r="G1043" i="31"/>
  <c r="K1042" i="31"/>
  <c r="O903" i="31"/>
  <c r="G903" i="31"/>
  <c r="K902" i="31"/>
  <c r="O863" i="31"/>
  <c r="G863" i="31"/>
  <c r="K862" i="31"/>
  <c r="O939" i="31"/>
  <c r="G939" i="31"/>
  <c r="K938" i="31"/>
  <c r="O869" i="31"/>
  <c r="G869" i="31"/>
  <c r="K868" i="31"/>
  <c r="O901" i="31"/>
  <c r="G901" i="31"/>
  <c r="K900" i="31"/>
  <c r="O857" i="31"/>
  <c r="G857" i="31"/>
  <c r="K856" i="31"/>
  <c r="O897" i="31"/>
  <c r="G897" i="31"/>
  <c r="K896" i="31"/>
  <c r="O955" i="31"/>
  <c r="G955" i="31"/>
  <c r="K954" i="31"/>
  <c r="O1039" i="31"/>
  <c r="G1039" i="31"/>
  <c r="K1038" i="31"/>
  <c r="O893" i="31"/>
  <c r="G893" i="31"/>
  <c r="K892" i="31"/>
  <c r="O983" i="31"/>
  <c r="G983" i="31"/>
  <c r="K982" i="31"/>
  <c r="O985" i="31"/>
  <c r="G985" i="31"/>
  <c r="K984" i="31"/>
  <c r="O849" i="31"/>
  <c r="G849" i="31"/>
  <c r="K848" i="31"/>
  <c r="O929" i="31"/>
  <c r="G929" i="31"/>
  <c r="K928" i="31"/>
  <c r="L932" i="31"/>
  <c r="I853" i="31"/>
  <c r="L899" i="31"/>
  <c r="Q941" i="31"/>
  <c r="M940" i="31"/>
  <c r="M937" i="31"/>
  <c r="L936" i="31"/>
  <c r="L943" i="31"/>
  <c r="L942" i="31"/>
  <c r="N915" i="31"/>
  <c r="F915" i="31"/>
  <c r="J914" i="31"/>
  <c r="N855" i="31"/>
  <c r="F855" i="31"/>
  <c r="J854" i="31"/>
  <c r="N931" i="31"/>
  <c r="F931" i="31"/>
  <c r="J930" i="31"/>
  <c r="N847" i="31"/>
  <c r="F847" i="31"/>
  <c r="J846" i="31"/>
  <c r="N993" i="31"/>
  <c r="F993" i="31"/>
  <c r="J992" i="31"/>
  <c r="N989" i="31"/>
  <c r="F989" i="31"/>
  <c r="J988" i="31"/>
  <c r="N979" i="31"/>
  <c r="F979" i="31"/>
  <c r="J978" i="31"/>
  <c r="N877" i="31"/>
  <c r="F877" i="31"/>
  <c r="J876" i="31"/>
  <c r="N1051" i="31"/>
  <c r="F1051" i="31"/>
  <c r="J1050" i="31"/>
  <c r="N1045" i="31"/>
  <c r="F1045" i="31"/>
  <c r="J1044" i="31"/>
  <c r="N1049" i="31"/>
  <c r="F1049" i="31"/>
  <c r="J1048" i="31"/>
  <c r="N1177" i="31"/>
  <c r="F1177" i="31"/>
  <c r="J1176" i="31"/>
  <c r="N1175" i="31"/>
  <c r="F1175" i="31"/>
  <c r="J1174" i="31"/>
  <c r="N1173" i="31"/>
  <c r="F1173" i="31"/>
  <c r="J1172" i="31"/>
  <c r="N907" i="31"/>
  <c r="F907" i="31"/>
  <c r="J906" i="31"/>
  <c r="N951" i="31"/>
  <c r="F951" i="31"/>
  <c r="J950" i="31"/>
  <c r="N841" i="31"/>
  <c r="F841" i="31"/>
  <c r="J840" i="31"/>
  <c r="N859" i="31"/>
  <c r="F859" i="31"/>
  <c r="J858" i="31"/>
  <c r="N1007" i="31"/>
  <c r="F1007" i="31"/>
  <c r="J1006" i="31"/>
  <c r="N839" i="31"/>
  <c r="F839" i="31"/>
  <c r="J838" i="31"/>
  <c r="N867" i="31"/>
  <c r="F867" i="31"/>
  <c r="J866" i="31"/>
  <c r="N1047" i="31"/>
  <c r="F1047" i="31"/>
  <c r="J1046" i="31"/>
  <c r="N977" i="31"/>
  <c r="F977" i="31"/>
  <c r="J976" i="31"/>
  <c r="N981" i="31"/>
  <c r="F981" i="31"/>
  <c r="J980" i="31"/>
  <c r="N967" i="31"/>
  <c r="F967" i="31"/>
  <c r="J966" i="31"/>
  <c r="N999" i="31"/>
  <c r="F999" i="31"/>
  <c r="J998" i="31"/>
  <c r="N925" i="31"/>
  <c r="F925" i="31"/>
  <c r="J924" i="31"/>
  <c r="N969" i="31"/>
  <c r="F969" i="31"/>
  <c r="J968" i="31"/>
  <c r="N973" i="31"/>
  <c r="F973" i="31"/>
  <c r="J972" i="31"/>
  <c r="N911" i="31"/>
  <c r="F911" i="31"/>
  <c r="J910" i="31"/>
  <c r="N1017" i="31"/>
  <c r="F1017" i="31"/>
  <c r="J1016" i="31"/>
  <c r="N865" i="31"/>
  <c r="F865" i="31"/>
  <c r="J864" i="31"/>
  <c r="N843" i="31"/>
  <c r="F843" i="31"/>
  <c r="J842" i="31"/>
  <c r="N1003" i="31"/>
  <c r="F1003" i="31"/>
  <c r="J1002" i="31"/>
  <c r="N963" i="31"/>
  <c r="F963" i="31"/>
  <c r="J962" i="31"/>
  <c r="N1001" i="31"/>
  <c r="F1001" i="31"/>
  <c r="J1000" i="31"/>
  <c r="N959" i="31"/>
  <c r="F959" i="31"/>
  <c r="J958" i="31"/>
  <c r="N1043" i="31"/>
  <c r="F1043" i="31"/>
  <c r="J1042" i="31"/>
  <c r="N903" i="31"/>
  <c r="F903" i="31"/>
  <c r="J902" i="31"/>
  <c r="N863" i="31"/>
  <c r="F863" i="31"/>
  <c r="J862" i="31"/>
  <c r="N939" i="31"/>
  <c r="F939" i="31"/>
  <c r="J938" i="31"/>
  <c r="N869" i="31"/>
  <c r="F869" i="31"/>
  <c r="J868" i="31"/>
  <c r="N901" i="31"/>
  <c r="F901" i="31"/>
  <c r="J900" i="31"/>
  <c r="N857" i="31"/>
  <c r="F857" i="31"/>
  <c r="J856" i="31"/>
  <c r="N897" i="31"/>
  <c r="F897" i="31"/>
  <c r="J896" i="31"/>
  <c r="N955" i="31"/>
  <c r="F955" i="31"/>
  <c r="J954" i="31"/>
  <c r="N1039" i="31"/>
  <c r="F1039" i="31"/>
  <c r="J1038" i="31"/>
  <c r="N893" i="31"/>
  <c r="F893" i="31"/>
  <c r="J892" i="31"/>
  <c r="N983" i="31"/>
  <c r="F983" i="31"/>
  <c r="J982" i="31"/>
  <c r="N985" i="31"/>
  <c r="F985" i="31"/>
  <c r="J984" i="31"/>
  <c r="N849" i="31"/>
  <c r="F849" i="31"/>
  <c r="J848" i="31"/>
  <c r="N929" i="31"/>
  <c r="F929" i="31"/>
  <c r="J928" i="31"/>
  <c r="N1035" i="31"/>
  <c r="F1035" i="31"/>
  <c r="J1034" i="31"/>
  <c r="N1037" i="31"/>
  <c r="F1037" i="31"/>
  <c r="P879" i="31"/>
  <c r="H853" i="31"/>
  <c r="I899" i="31"/>
  <c r="P941" i="31"/>
  <c r="L940" i="31"/>
  <c r="L937" i="31"/>
  <c r="K936" i="31"/>
  <c r="I943" i="31"/>
  <c r="K942" i="31"/>
  <c r="M915" i="31"/>
  <c r="Q914" i="31"/>
  <c r="I914" i="31"/>
  <c r="M855" i="31"/>
  <c r="Q854" i="31"/>
  <c r="I854" i="31"/>
  <c r="M931" i="31"/>
  <c r="Q930" i="31"/>
  <c r="I930" i="31"/>
  <c r="M847" i="31"/>
  <c r="Q846" i="31"/>
  <c r="I846" i="31"/>
  <c r="M993" i="31"/>
  <c r="Q992" i="31"/>
  <c r="I992" i="31"/>
  <c r="M989" i="31"/>
  <c r="Q988" i="31"/>
  <c r="I988" i="31"/>
  <c r="M979" i="31"/>
  <c r="Q978" i="31"/>
  <c r="I978" i="31"/>
  <c r="M877" i="31"/>
  <c r="Q876" i="31"/>
  <c r="I876" i="31"/>
  <c r="M1051" i="31"/>
  <c r="Q1050" i="31"/>
  <c r="I1050" i="31"/>
  <c r="M1045" i="31"/>
  <c r="Q1044" i="31"/>
  <c r="I1044" i="31"/>
  <c r="M1049" i="31"/>
  <c r="Q1048" i="31"/>
  <c r="I1048" i="31"/>
  <c r="M1177" i="31"/>
  <c r="Q1176" i="31"/>
  <c r="I1176" i="31"/>
  <c r="M1175" i="31"/>
  <c r="Q1174" i="31"/>
  <c r="I1174" i="31"/>
  <c r="M1173" i="31"/>
  <c r="Q1172" i="31"/>
  <c r="I1172" i="31"/>
  <c r="M907" i="31"/>
  <c r="Q906" i="31"/>
  <c r="I906" i="31"/>
  <c r="M951" i="31"/>
  <c r="Q950" i="31"/>
  <c r="I950" i="31"/>
  <c r="M841" i="31"/>
  <c r="Q840" i="31"/>
  <c r="I840" i="31"/>
  <c r="M859" i="31"/>
  <c r="Q858" i="31"/>
  <c r="I858" i="31"/>
  <c r="M1007" i="31"/>
  <c r="Q1006" i="31"/>
  <c r="I1006" i="31"/>
  <c r="M839" i="31"/>
  <c r="Q838" i="31"/>
  <c r="I838" i="31"/>
  <c r="M867" i="31"/>
  <c r="Q866" i="31"/>
  <c r="I866" i="31"/>
  <c r="M1047" i="31"/>
  <c r="Q1046" i="31"/>
  <c r="I1046" i="31"/>
  <c r="M977" i="31"/>
  <c r="Q976" i="31"/>
  <c r="I976" i="31"/>
  <c r="M981" i="31"/>
  <c r="Q980" i="31"/>
  <c r="I980" i="31"/>
  <c r="M967" i="31"/>
  <c r="Q966" i="31"/>
  <c r="I966" i="31"/>
  <c r="M999" i="31"/>
  <c r="Q998" i="31"/>
  <c r="I998" i="31"/>
  <c r="M925" i="31"/>
  <c r="Q924" i="31"/>
  <c r="I924" i="31"/>
  <c r="M969" i="31"/>
  <c r="Q968" i="31"/>
  <c r="I968" i="31"/>
  <c r="M973" i="31"/>
  <c r="Q972" i="31"/>
  <c r="I972" i="31"/>
  <c r="M911" i="31"/>
  <c r="Q910" i="31"/>
  <c r="I910" i="31"/>
  <c r="M1017" i="31"/>
  <c r="Q1016" i="31"/>
  <c r="I1016" i="31"/>
  <c r="M865" i="31"/>
  <c r="Q864" i="31"/>
  <c r="I864" i="31"/>
  <c r="M843" i="31"/>
  <c r="Q842" i="31"/>
  <c r="I842" i="31"/>
  <c r="M1003" i="31"/>
  <c r="Q1002" i="31"/>
  <c r="I1002" i="31"/>
  <c r="M963" i="31"/>
  <c r="Q962" i="31"/>
  <c r="I962" i="31"/>
  <c r="M1001" i="31"/>
  <c r="Q1000" i="31"/>
  <c r="I1000" i="31"/>
  <c r="M959" i="31"/>
  <c r="Q958" i="31"/>
  <c r="I958" i="31"/>
  <c r="M1043" i="31"/>
  <c r="Q1042" i="31"/>
  <c r="I1042" i="31"/>
  <c r="M903" i="31"/>
  <c r="Q902" i="31"/>
  <c r="I902" i="31"/>
  <c r="M863" i="31"/>
  <c r="Q862" i="31"/>
  <c r="I862" i="31"/>
  <c r="M939" i="31"/>
  <c r="Q938" i="31"/>
  <c r="I938" i="31"/>
  <c r="M869" i="31"/>
  <c r="Q868" i="31"/>
  <c r="I868" i="31"/>
  <c r="M901" i="31"/>
  <c r="Q900" i="31"/>
  <c r="I900" i="31"/>
  <c r="M857" i="31"/>
  <c r="Q856" i="31"/>
  <c r="I856" i="31"/>
  <c r="M897" i="31"/>
  <c r="Q896" i="31"/>
  <c r="I896" i="31"/>
  <c r="M955" i="31"/>
  <c r="Q954" i="31"/>
  <c r="I954" i="31"/>
  <c r="M1039" i="31"/>
  <c r="Q1038" i="31"/>
  <c r="I1038" i="31"/>
  <c r="M893" i="31"/>
  <c r="Q892" i="31"/>
  <c r="I892" i="31"/>
  <c r="M983" i="31"/>
  <c r="Q982" i="31"/>
  <c r="I982" i="31"/>
  <c r="M985" i="31"/>
  <c r="Q984" i="31"/>
  <c r="I984" i="31"/>
  <c r="M849" i="31"/>
  <c r="Q848" i="31"/>
  <c r="I848" i="31"/>
  <c r="M929" i="31"/>
  <c r="L1038" i="31"/>
  <c r="H985" i="31"/>
  <c r="H849" i="31"/>
  <c r="I929" i="31"/>
  <c r="Q1035" i="31"/>
  <c r="G1035" i="31"/>
  <c r="H1034" i="31"/>
  <c r="I1037" i="31"/>
  <c r="L1036" i="31"/>
  <c r="P889" i="31"/>
  <c r="H889" i="31"/>
  <c r="L888" i="31"/>
  <c r="P919" i="31"/>
  <c r="H919" i="31"/>
  <c r="L918" i="31"/>
  <c r="P1061" i="31"/>
  <c r="H1061" i="31"/>
  <c r="L1060" i="31"/>
  <c r="P1033" i="31"/>
  <c r="H1033" i="31"/>
  <c r="L1032" i="31"/>
  <c r="P913" i="31"/>
  <c r="H913" i="31"/>
  <c r="L912" i="31"/>
  <c r="P887" i="31"/>
  <c r="H887" i="31"/>
  <c r="L886" i="31"/>
  <c r="P1031" i="31"/>
  <c r="H1031" i="31"/>
  <c r="L1030" i="31"/>
  <c r="P965" i="31"/>
  <c r="H965" i="31"/>
  <c r="L964" i="31"/>
  <c r="P1013" i="31"/>
  <c r="H1013" i="31"/>
  <c r="L1012" i="31"/>
  <c r="P991" i="31"/>
  <c r="H991" i="31"/>
  <c r="L990" i="31"/>
  <c r="P1029" i="31"/>
  <c r="H1029" i="31"/>
  <c r="L1028" i="31"/>
  <c r="P957" i="31"/>
  <c r="H957" i="31"/>
  <c r="L956" i="31"/>
  <c r="P1015" i="31"/>
  <c r="H1015" i="31"/>
  <c r="L1014" i="31"/>
  <c r="P975" i="31"/>
  <c r="H975" i="31"/>
  <c r="L974" i="31"/>
  <c r="P987" i="31"/>
  <c r="H987" i="31"/>
  <c r="L986" i="31"/>
  <c r="P1171" i="31"/>
  <c r="H1171" i="31"/>
  <c r="L1170" i="31"/>
  <c r="P1169" i="31"/>
  <c r="H1169" i="31"/>
  <c r="L1168" i="31"/>
  <c r="P1167" i="31"/>
  <c r="H1167" i="31"/>
  <c r="L1166" i="31"/>
  <c r="P1165" i="31"/>
  <c r="H1165" i="31"/>
  <c r="L1164" i="31"/>
  <c r="P1163" i="31"/>
  <c r="H1163" i="31"/>
  <c r="L1162" i="31"/>
  <c r="P1161" i="31"/>
  <c r="H1161" i="31"/>
  <c r="L1160" i="31"/>
  <c r="P1159" i="31"/>
  <c r="H1159" i="31"/>
  <c r="L1158" i="31"/>
  <c r="P1153" i="31"/>
  <c r="H1153" i="31"/>
  <c r="L1152" i="31"/>
  <c r="P1157" i="31"/>
  <c r="H1157" i="31"/>
  <c r="L1156" i="31"/>
  <c r="P1155" i="31"/>
  <c r="H1155" i="31"/>
  <c r="L1154" i="31"/>
  <c r="P1151" i="31"/>
  <c r="H1151" i="31"/>
  <c r="L1150" i="31"/>
  <c r="P1027" i="31"/>
  <c r="H1027" i="31"/>
  <c r="L1026" i="31"/>
  <c r="P845" i="31"/>
  <c r="H845" i="31"/>
  <c r="L844" i="31"/>
  <c r="P873" i="31"/>
  <c r="H873" i="31"/>
  <c r="L872" i="31"/>
  <c r="P895" i="31"/>
  <c r="H895" i="31"/>
  <c r="L894" i="31"/>
  <c r="P1087" i="31"/>
  <c r="H1087" i="31"/>
  <c r="L1086" i="31"/>
  <c r="P881" i="31"/>
  <c r="H881" i="31"/>
  <c r="L880" i="31"/>
  <c r="P1025" i="31"/>
  <c r="H1025" i="31"/>
  <c r="L1024" i="31"/>
  <c r="P971" i="31"/>
  <c r="H971" i="31"/>
  <c r="L970" i="31"/>
  <c r="P905" i="31"/>
  <c r="H905" i="31"/>
  <c r="L904" i="31"/>
  <c r="P883" i="31"/>
  <c r="H883" i="31"/>
  <c r="L882" i="31"/>
  <c r="P1021" i="31"/>
  <c r="H1021" i="31"/>
  <c r="L1020" i="31"/>
  <c r="P1019" i="31"/>
  <c r="H1019" i="31"/>
  <c r="L1018" i="31"/>
  <c r="P891" i="31"/>
  <c r="H891" i="31"/>
  <c r="L890" i="31"/>
  <c r="P1011" i="31"/>
  <c r="H1011" i="31"/>
  <c r="L1010" i="31"/>
  <c r="P1137" i="31"/>
  <c r="H1137" i="31"/>
  <c r="L1136" i="31"/>
  <c r="P1103" i="31"/>
  <c r="H1103" i="31"/>
  <c r="L1102" i="31"/>
  <c r="P1143" i="31"/>
  <c r="H1143" i="31"/>
  <c r="L1142" i="31"/>
  <c r="P1117" i="31"/>
  <c r="H1117" i="31"/>
  <c r="L1116" i="31"/>
  <c r="P1141" i="31"/>
  <c r="H1141" i="31"/>
  <c r="L1140" i="31"/>
  <c r="P1125" i="31"/>
  <c r="H1125" i="31"/>
  <c r="L1124" i="31"/>
  <c r="P1133" i="31"/>
  <c r="H1133" i="31"/>
  <c r="L1132" i="31"/>
  <c r="P1099" i="31"/>
  <c r="P893" i="31"/>
  <c r="P984" i="31"/>
  <c r="P848" i="31"/>
  <c r="H929" i="31"/>
  <c r="P1035" i="31"/>
  <c r="Q1034" i="31"/>
  <c r="G1034" i="31"/>
  <c r="H1037" i="31"/>
  <c r="K1036" i="31"/>
  <c r="O889" i="31"/>
  <c r="G889" i="31"/>
  <c r="K888" i="31"/>
  <c r="O919" i="31"/>
  <c r="G919" i="31"/>
  <c r="K918" i="31"/>
  <c r="O1061" i="31"/>
  <c r="G1061" i="31"/>
  <c r="K1060" i="31"/>
  <c r="O1033" i="31"/>
  <c r="G1033" i="31"/>
  <c r="K1032" i="31"/>
  <c r="O913" i="31"/>
  <c r="G913" i="31"/>
  <c r="K912" i="31"/>
  <c r="O887" i="31"/>
  <c r="G887" i="31"/>
  <c r="K886" i="31"/>
  <c r="O1031" i="31"/>
  <c r="G1031" i="31"/>
  <c r="K1030" i="31"/>
  <c r="O965" i="31"/>
  <c r="G965" i="31"/>
  <c r="K964" i="31"/>
  <c r="O1013" i="31"/>
  <c r="G1013" i="31"/>
  <c r="K1012" i="31"/>
  <c r="O991" i="31"/>
  <c r="G991" i="31"/>
  <c r="K990" i="31"/>
  <c r="O1029" i="31"/>
  <c r="G1029" i="31"/>
  <c r="K1028" i="31"/>
  <c r="O957" i="31"/>
  <c r="G957" i="31"/>
  <c r="K956" i="31"/>
  <c r="O1015" i="31"/>
  <c r="G1015" i="31"/>
  <c r="K1014" i="31"/>
  <c r="O975" i="31"/>
  <c r="G975" i="31"/>
  <c r="K974" i="31"/>
  <c r="O987" i="31"/>
  <c r="G987" i="31"/>
  <c r="K986" i="31"/>
  <c r="O1171" i="31"/>
  <c r="G1171" i="31"/>
  <c r="K1170" i="31"/>
  <c r="O1169" i="31"/>
  <c r="G1169" i="31"/>
  <c r="K1168" i="31"/>
  <c r="O1167" i="31"/>
  <c r="G1167" i="31"/>
  <c r="K1166" i="31"/>
  <c r="O1165" i="31"/>
  <c r="G1165" i="31"/>
  <c r="K1164" i="31"/>
  <c r="O1163" i="31"/>
  <c r="G1163" i="31"/>
  <c r="K1162" i="31"/>
  <c r="O1161" i="31"/>
  <c r="G1161" i="31"/>
  <c r="K1160" i="31"/>
  <c r="O1159" i="31"/>
  <c r="G1159" i="31"/>
  <c r="K1158" i="31"/>
  <c r="O1153" i="31"/>
  <c r="G1153" i="31"/>
  <c r="K1152" i="31"/>
  <c r="O1157" i="31"/>
  <c r="G1157" i="31"/>
  <c r="K1156" i="31"/>
  <c r="O1155" i="31"/>
  <c r="G1155" i="31"/>
  <c r="K1154" i="31"/>
  <c r="O1151" i="31"/>
  <c r="G1151" i="31"/>
  <c r="K1150" i="31"/>
  <c r="O1027" i="31"/>
  <c r="G1027" i="31"/>
  <c r="K1026" i="31"/>
  <c r="O845" i="31"/>
  <c r="G845" i="31"/>
  <c r="K844" i="31"/>
  <c r="O873" i="31"/>
  <c r="G873" i="31"/>
  <c r="K872" i="31"/>
  <c r="O895" i="31"/>
  <c r="G895" i="31"/>
  <c r="K894" i="31"/>
  <c r="O1087" i="31"/>
  <c r="G1087" i="31"/>
  <c r="K1086" i="31"/>
  <c r="O881" i="31"/>
  <c r="G881" i="31"/>
  <c r="K880" i="31"/>
  <c r="O1025" i="31"/>
  <c r="G1025" i="31"/>
  <c r="K1024" i="31"/>
  <c r="O971" i="31"/>
  <c r="G971" i="31"/>
  <c r="K970" i="31"/>
  <c r="O905" i="31"/>
  <c r="G905" i="31"/>
  <c r="K904" i="31"/>
  <c r="O883" i="31"/>
  <c r="G883" i="31"/>
  <c r="K882" i="31"/>
  <c r="O1021" i="31"/>
  <c r="G1021" i="31"/>
  <c r="K1020" i="31"/>
  <c r="O1019" i="31"/>
  <c r="G1019" i="31"/>
  <c r="K1018" i="31"/>
  <c r="O891" i="31"/>
  <c r="G891" i="31"/>
  <c r="K890" i="31"/>
  <c r="O1011" i="31"/>
  <c r="G1011" i="31"/>
  <c r="K1010" i="31"/>
  <c r="O1137" i="31"/>
  <c r="G1137" i="31"/>
  <c r="K1136" i="31"/>
  <c r="O1103" i="31"/>
  <c r="G1103" i="31"/>
  <c r="K1102" i="31"/>
  <c r="O1143" i="31"/>
  <c r="G1143" i="31"/>
  <c r="K1142" i="31"/>
  <c r="O1117" i="31"/>
  <c r="G1117" i="31"/>
  <c r="K1116" i="31"/>
  <c r="O1141" i="31"/>
  <c r="G1141" i="31"/>
  <c r="K1140" i="31"/>
  <c r="O1125" i="31"/>
  <c r="G1125" i="31"/>
  <c r="K1124" i="31"/>
  <c r="O1133" i="31"/>
  <c r="G1133" i="31"/>
  <c r="K1132" i="31"/>
  <c r="O1099" i="31"/>
  <c r="G1099" i="31"/>
  <c r="K1098" i="31"/>
  <c r="O1139" i="31"/>
  <c r="G1139" i="31"/>
  <c r="K1138" i="31"/>
  <c r="O1127" i="31"/>
  <c r="G1127" i="31"/>
  <c r="K1126" i="31"/>
  <c r="O1105" i="31"/>
  <c r="G1105" i="31"/>
  <c r="K1104" i="31"/>
  <c r="O1109" i="31"/>
  <c r="H893" i="31"/>
  <c r="L984" i="31"/>
  <c r="M848" i="31"/>
  <c r="Q928" i="31"/>
  <c r="O1035" i="31"/>
  <c r="P1034" i="31"/>
  <c r="Q1037" i="31"/>
  <c r="G1037" i="31"/>
  <c r="J1036" i="31"/>
  <c r="N889" i="31"/>
  <c r="F889" i="31"/>
  <c r="J888" i="31"/>
  <c r="N919" i="31"/>
  <c r="F919" i="31"/>
  <c r="J918" i="31"/>
  <c r="N1061" i="31"/>
  <c r="F1061" i="31"/>
  <c r="J1060" i="31"/>
  <c r="N1033" i="31"/>
  <c r="F1033" i="31"/>
  <c r="J1032" i="31"/>
  <c r="N913" i="31"/>
  <c r="F913" i="31"/>
  <c r="J912" i="31"/>
  <c r="N887" i="31"/>
  <c r="F887" i="31"/>
  <c r="J886" i="31"/>
  <c r="N1031" i="31"/>
  <c r="F1031" i="31"/>
  <c r="J1030" i="31"/>
  <c r="N965" i="31"/>
  <c r="F965" i="31"/>
  <c r="J964" i="31"/>
  <c r="N1013" i="31"/>
  <c r="F1013" i="31"/>
  <c r="J1012" i="31"/>
  <c r="N991" i="31"/>
  <c r="F991" i="31"/>
  <c r="J990" i="31"/>
  <c r="N1029" i="31"/>
  <c r="F1029" i="31"/>
  <c r="J1028" i="31"/>
  <c r="N957" i="31"/>
  <c r="F957" i="31"/>
  <c r="J956" i="31"/>
  <c r="N1015" i="31"/>
  <c r="F1015" i="31"/>
  <c r="J1014" i="31"/>
  <c r="N975" i="31"/>
  <c r="F975" i="31"/>
  <c r="J974" i="31"/>
  <c r="N987" i="31"/>
  <c r="F987" i="31"/>
  <c r="J986" i="31"/>
  <c r="N1171" i="31"/>
  <c r="F1171" i="31"/>
  <c r="J1170" i="31"/>
  <c r="N1169" i="31"/>
  <c r="F1169" i="31"/>
  <c r="J1168" i="31"/>
  <c r="N1167" i="31"/>
  <c r="F1167" i="31"/>
  <c r="J1166" i="31"/>
  <c r="N1165" i="31"/>
  <c r="F1165" i="31"/>
  <c r="J1164" i="31"/>
  <c r="N1163" i="31"/>
  <c r="F1163" i="31"/>
  <c r="J1162" i="31"/>
  <c r="N1161" i="31"/>
  <c r="F1161" i="31"/>
  <c r="J1160" i="31"/>
  <c r="N1159" i="31"/>
  <c r="F1159" i="31"/>
  <c r="J1158" i="31"/>
  <c r="N1153" i="31"/>
  <c r="F1153" i="31"/>
  <c r="J1152" i="31"/>
  <c r="N1157" i="31"/>
  <c r="F1157" i="31"/>
  <c r="J1156" i="31"/>
  <c r="N1155" i="31"/>
  <c r="F1155" i="31"/>
  <c r="J1154" i="31"/>
  <c r="N1151" i="31"/>
  <c r="F1151" i="31"/>
  <c r="J1150" i="31"/>
  <c r="N1027" i="31"/>
  <c r="F1027" i="31"/>
  <c r="J1026" i="31"/>
  <c r="N845" i="31"/>
  <c r="F845" i="31"/>
  <c r="J844" i="31"/>
  <c r="N873" i="31"/>
  <c r="F873" i="31"/>
  <c r="J872" i="31"/>
  <c r="N895" i="31"/>
  <c r="F895" i="31"/>
  <c r="J894" i="31"/>
  <c r="N1087" i="31"/>
  <c r="F1087" i="31"/>
  <c r="J1086" i="31"/>
  <c r="N881" i="31"/>
  <c r="F881" i="31"/>
  <c r="J880" i="31"/>
  <c r="N1025" i="31"/>
  <c r="F1025" i="31"/>
  <c r="J1024" i="31"/>
  <c r="N971" i="31"/>
  <c r="F971" i="31"/>
  <c r="J970" i="31"/>
  <c r="N905" i="31"/>
  <c r="F905" i="31"/>
  <c r="J904" i="31"/>
  <c r="N883" i="31"/>
  <c r="F883" i="31"/>
  <c r="J882" i="31"/>
  <c r="N1021" i="31"/>
  <c r="F1021" i="31"/>
  <c r="J1020" i="31"/>
  <c r="N1019" i="31"/>
  <c r="F1019" i="31"/>
  <c r="J1018" i="31"/>
  <c r="N891" i="31"/>
  <c r="F891" i="31"/>
  <c r="J890" i="31"/>
  <c r="N1011" i="31"/>
  <c r="F1011" i="31"/>
  <c r="J1010" i="31"/>
  <c r="N1137" i="31"/>
  <c r="F1137" i="31"/>
  <c r="J1136" i="31"/>
  <c r="N1103" i="31"/>
  <c r="F1103" i="31"/>
  <c r="J1102" i="31"/>
  <c r="N1143" i="31"/>
  <c r="F1143" i="31"/>
  <c r="J1142" i="31"/>
  <c r="N1117" i="31"/>
  <c r="F1117" i="31"/>
  <c r="J1116" i="31"/>
  <c r="N1141" i="31"/>
  <c r="F1141" i="31"/>
  <c r="J1140" i="31"/>
  <c r="N1125" i="31"/>
  <c r="F1125" i="31"/>
  <c r="J1124" i="31"/>
  <c r="N1133" i="31"/>
  <c r="F1133" i="31"/>
  <c r="J1132" i="31"/>
  <c r="N1099" i="31"/>
  <c r="F1099" i="31"/>
  <c r="J1098" i="31"/>
  <c r="N1139" i="31"/>
  <c r="F1139" i="31"/>
  <c r="J1138" i="31"/>
  <c r="N1127" i="31"/>
  <c r="F1127" i="31"/>
  <c r="J1126" i="31"/>
  <c r="N1105" i="31"/>
  <c r="F1105" i="31"/>
  <c r="J1104" i="31"/>
  <c r="N1109" i="31"/>
  <c r="F1109" i="31"/>
  <c r="J1108" i="31"/>
  <c r="N1113" i="31"/>
  <c r="F1113" i="31"/>
  <c r="J1112" i="31"/>
  <c r="N1123" i="31"/>
  <c r="L892" i="31"/>
  <c r="H984" i="31"/>
  <c r="L848" i="31"/>
  <c r="P928" i="31"/>
  <c r="M1035" i="31"/>
  <c r="O1034" i="31"/>
  <c r="P1037" i="31"/>
  <c r="Q1036" i="31"/>
  <c r="I1036" i="31"/>
  <c r="M889" i="31"/>
  <c r="Q888" i="31"/>
  <c r="I888" i="31"/>
  <c r="M919" i="31"/>
  <c r="Q918" i="31"/>
  <c r="I918" i="31"/>
  <c r="M1061" i="31"/>
  <c r="Q1060" i="31"/>
  <c r="I1060" i="31"/>
  <c r="M1033" i="31"/>
  <c r="Q1032" i="31"/>
  <c r="I1032" i="31"/>
  <c r="M913" i="31"/>
  <c r="Q912" i="31"/>
  <c r="I912" i="31"/>
  <c r="M887" i="31"/>
  <c r="Q886" i="31"/>
  <c r="I886" i="31"/>
  <c r="M1031" i="31"/>
  <c r="Q1030" i="31"/>
  <c r="I1030" i="31"/>
  <c r="M965" i="31"/>
  <c r="Q964" i="31"/>
  <c r="I964" i="31"/>
  <c r="M1013" i="31"/>
  <c r="Q1012" i="31"/>
  <c r="I1012" i="31"/>
  <c r="M991" i="31"/>
  <c r="Q990" i="31"/>
  <c r="I990" i="31"/>
  <c r="M1029" i="31"/>
  <c r="Q1028" i="31"/>
  <c r="I1028" i="31"/>
  <c r="M957" i="31"/>
  <c r="Q956" i="31"/>
  <c r="I956" i="31"/>
  <c r="M1015" i="31"/>
  <c r="Q1014" i="31"/>
  <c r="I1014" i="31"/>
  <c r="M975" i="31"/>
  <c r="Q974" i="31"/>
  <c r="I974" i="31"/>
  <c r="M987" i="31"/>
  <c r="Q986" i="31"/>
  <c r="I986" i="31"/>
  <c r="M1171" i="31"/>
  <c r="Q1170" i="31"/>
  <c r="I1170" i="31"/>
  <c r="M1169" i="31"/>
  <c r="Q1168" i="31"/>
  <c r="I1168" i="31"/>
  <c r="M1167" i="31"/>
  <c r="Q1166" i="31"/>
  <c r="I1166" i="31"/>
  <c r="M1165" i="31"/>
  <c r="Q1164" i="31"/>
  <c r="I1164" i="31"/>
  <c r="M1163" i="31"/>
  <c r="Q1162" i="31"/>
  <c r="I1162" i="31"/>
  <c r="M1161" i="31"/>
  <c r="Q1160" i="31"/>
  <c r="I1160" i="31"/>
  <c r="M1159" i="31"/>
  <c r="Q1158" i="31"/>
  <c r="I1158" i="31"/>
  <c r="M1153" i="31"/>
  <c r="Q1152" i="31"/>
  <c r="I1152" i="31"/>
  <c r="M1157" i="31"/>
  <c r="Q1156" i="31"/>
  <c r="I1156" i="31"/>
  <c r="M1155" i="31"/>
  <c r="Q1154" i="31"/>
  <c r="I1154" i="31"/>
  <c r="M1151" i="31"/>
  <c r="Q1150" i="31"/>
  <c r="I1150" i="31"/>
  <c r="M1027" i="31"/>
  <c r="Q1026" i="31"/>
  <c r="I1026" i="31"/>
  <c r="M845" i="31"/>
  <c r="Q844" i="31"/>
  <c r="I844" i="31"/>
  <c r="M873" i="31"/>
  <c r="Q872" i="31"/>
  <c r="I872" i="31"/>
  <c r="M895" i="31"/>
  <c r="Q894" i="31"/>
  <c r="I894" i="31"/>
  <c r="M1087" i="31"/>
  <c r="Q1086" i="31"/>
  <c r="I1086" i="31"/>
  <c r="M881" i="31"/>
  <c r="Q880" i="31"/>
  <c r="I880" i="31"/>
  <c r="M1025" i="31"/>
  <c r="Q1024" i="31"/>
  <c r="I1024" i="31"/>
  <c r="M971" i="31"/>
  <c r="Q970" i="31"/>
  <c r="I970" i="31"/>
  <c r="M905" i="31"/>
  <c r="Q904" i="31"/>
  <c r="I904" i="31"/>
  <c r="M883" i="31"/>
  <c r="Q882" i="31"/>
  <c r="I882" i="31"/>
  <c r="M1021" i="31"/>
  <c r="Q1020" i="31"/>
  <c r="I1020" i="31"/>
  <c r="M1019" i="31"/>
  <c r="Q1018" i="31"/>
  <c r="I1018" i="31"/>
  <c r="M891" i="31"/>
  <c r="Q890" i="31"/>
  <c r="I890" i="31"/>
  <c r="M1011" i="31"/>
  <c r="Q1010" i="31"/>
  <c r="I1010" i="31"/>
  <c r="M1137" i="31"/>
  <c r="Q1136" i="31"/>
  <c r="I1136" i="31"/>
  <c r="M1103" i="31"/>
  <c r="Q1102" i="31"/>
  <c r="I1102" i="31"/>
  <c r="M1143" i="31"/>
  <c r="Q1142" i="31"/>
  <c r="I1142" i="31"/>
  <c r="M1117" i="31"/>
  <c r="Q1116" i="31"/>
  <c r="I1116" i="31"/>
  <c r="M1141" i="31"/>
  <c r="Q1140" i="31"/>
  <c r="I1140" i="31"/>
  <c r="M1125" i="31"/>
  <c r="Q1124" i="31"/>
  <c r="I1124" i="31"/>
  <c r="M1133" i="31"/>
  <c r="Q1132" i="31"/>
  <c r="I1132" i="31"/>
  <c r="M1099" i="31"/>
  <c r="Q1098" i="31"/>
  <c r="I1098" i="31"/>
  <c r="M1139" i="31"/>
  <c r="Q1138" i="31"/>
  <c r="I1138" i="31"/>
  <c r="M1127" i="31"/>
  <c r="Q1126" i="31"/>
  <c r="I1126" i="31"/>
  <c r="M1105" i="31"/>
  <c r="Q1104" i="31"/>
  <c r="I1104" i="31"/>
  <c r="P983" i="31"/>
  <c r="Q849" i="31"/>
  <c r="H848" i="31"/>
  <c r="M928" i="31"/>
  <c r="L1035" i="31"/>
  <c r="M1034" i="31"/>
  <c r="O1037" i="31"/>
  <c r="P1036" i="31"/>
  <c r="H1036" i="31"/>
  <c r="L889" i="31"/>
  <c r="P888" i="31"/>
  <c r="H888" i="31"/>
  <c r="L919" i="31"/>
  <c r="P918" i="31"/>
  <c r="H918" i="31"/>
  <c r="L1061" i="31"/>
  <c r="P1060" i="31"/>
  <c r="H1060" i="31"/>
  <c r="L1033" i="31"/>
  <c r="P1032" i="31"/>
  <c r="H1032" i="31"/>
  <c r="L913" i="31"/>
  <c r="P912" i="31"/>
  <c r="H912" i="31"/>
  <c r="L887" i="31"/>
  <c r="P886" i="31"/>
  <c r="H886" i="31"/>
  <c r="L1031" i="31"/>
  <c r="P1030" i="31"/>
  <c r="H1030" i="31"/>
  <c r="L965" i="31"/>
  <c r="P964" i="31"/>
  <c r="H964" i="31"/>
  <c r="L1013" i="31"/>
  <c r="P1012" i="31"/>
  <c r="H1012" i="31"/>
  <c r="L991" i="31"/>
  <c r="P990" i="31"/>
  <c r="H990" i="31"/>
  <c r="L1029" i="31"/>
  <c r="P1028" i="31"/>
  <c r="H1028" i="31"/>
  <c r="L957" i="31"/>
  <c r="P956" i="31"/>
  <c r="H956" i="31"/>
  <c r="L1015" i="31"/>
  <c r="P1014" i="31"/>
  <c r="H1014" i="31"/>
  <c r="L975" i="31"/>
  <c r="P974" i="31"/>
  <c r="H974" i="31"/>
  <c r="L987" i="31"/>
  <c r="P986" i="31"/>
  <c r="H986" i="31"/>
  <c r="L1171" i="31"/>
  <c r="P1170" i="31"/>
  <c r="H1170" i="31"/>
  <c r="L1169" i="31"/>
  <c r="P1168" i="31"/>
  <c r="H1168" i="31"/>
  <c r="L1167" i="31"/>
  <c r="P1166" i="31"/>
  <c r="H1166" i="31"/>
  <c r="L1165" i="31"/>
  <c r="P1164" i="31"/>
  <c r="H1164" i="31"/>
  <c r="L1163" i="31"/>
  <c r="P1162" i="31"/>
  <c r="H1162" i="31"/>
  <c r="L1161" i="31"/>
  <c r="P1160" i="31"/>
  <c r="H1160" i="31"/>
  <c r="L1159" i="31"/>
  <c r="P1158" i="31"/>
  <c r="H1158" i="31"/>
  <c r="L1153" i="31"/>
  <c r="P1152" i="31"/>
  <c r="H1152" i="31"/>
  <c r="L1157" i="31"/>
  <c r="P1156" i="31"/>
  <c r="H1156" i="31"/>
  <c r="L1155" i="31"/>
  <c r="P1154" i="31"/>
  <c r="H1154" i="31"/>
  <c r="L1151" i="31"/>
  <c r="P1150" i="31"/>
  <c r="H1150" i="31"/>
  <c r="L1027" i="31"/>
  <c r="P1026" i="31"/>
  <c r="H1026" i="31"/>
  <c r="L845" i="31"/>
  <c r="P844" i="31"/>
  <c r="H844" i="31"/>
  <c r="L873" i="31"/>
  <c r="P872" i="31"/>
  <c r="H872" i="31"/>
  <c r="L895" i="31"/>
  <c r="P894" i="31"/>
  <c r="H894" i="31"/>
  <c r="L1087" i="31"/>
  <c r="P1086" i="31"/>
  <c r="H1086" i="31"/>
  <c r="L881" i="31"/>
  <c r="P880" i="31"/>
  <c r="H880" i="31"/>
  <c r="L1025" i="31"/>
  <c r="P1024" i="31"/>
  <c r="H1024" i="31"/>
  <c r="L971" i="31"/>
  <c r="P970" i="31"/>
  <c r="H970" i="31"/>
  <c r="L905" i="31"/>
  <c r="P904" i="31"/>
  <c r="H904" i="31"/>
  <c r="L883" i="31"/>
  <c r="P882" i="31"/>
  <c r="H882" i="31"/>
  <c r="L1021" i="31"/>
  <c r="P1020" i="31"/>
  <c r="H1020" i="31"/>
  <c r="L1019" i="31"/>
  <c r="P1018" i="31"/>
  <c r="H1018" i="31"/>
  <c r="L891" i="31"/>
  <c r="P890" i="31"/>
  <c r="H890" i="31"/>
  <c r="L1011" i="31"/>
  <c r="P1010" i="31"/>
  <c r="H1010" i="31"/>
  <c r="L1137" i="31"/>
  <c r="P1136" i="31"/>
  <c r="H1136" i="31"/>
  <c r="L1103" i="31"/>
  <c r="P1102" i="31"/>
  <c r="H1102" i="31"/>
  <c r="L1143" i="31"/>
  <c r="P1142" i="31"/>
  <c r="H1142" i="31"/>
  <c r="L1117" i="31"/>
  <c r="P1116" i="31"/>
  <c r="H1116" i="31"/>
  <c r="L1141" i="31"/>
  <c r="P1140" i="31"/>
  <c r="H1140" i="31"/>
  <c r="L1125" i="31"/>
  <c r="P1124" i="31"/>
  <c r="H1124" i="31"/>
  <c r="L1133" i="31"/>
  <c r="P1132" i="31"/>
  <c r="H1132" i="31"/>
  <c r="L1099" i="31"/>
  <c r="P1098" i="31"/>
  <c r="H1098" i="31"/>
  <c r="L1139" i="31"/>
  <c r="P1138" i="31"/>
  <c r="H1138" i="31"/>
  <c r="L1127" i="31"/>
  <c r="H983" i="31"/>
  <c r="P849" i="31"/>
  <c r="Q929" i="31"/>
  <c r="L928" i="31"/>
  <c r="K1035" i="31"/>
  <c r="L1034" i="31"/>
  <c r="M1037" i="31"/>
  <c r="O1036" i="31"/>
  <c r="G1036" i="31"/>
  <c r="K889" i="31"/>
  <c r="O888" i="31"/>
  <c r="G888" i="31"/>
  <c r="K919" i="31"/>
  <c r="O918" i="31"/>
  <c r="G918" i="31"/>
  <c r="K1061" i="31"/>
  <c r="O1060" i="31"/>
  <c r="G1060" i="31"/>
  <c r="K1033" i="31"/>
  <c r="O1032" i="31"/>
  <c r="G1032" i="31"/>
  <c r="K913" i="31"/>
  <c r="O912" i="31"/>
  <c r="G912" i="31"/>
  <c r="K887" i="31"/>
  <c r="O886" i="31"/>
  <c r="G886" i="31"/>
  <c r="K1031" i="31"/>
  <c r="O1030" i="31"/>
  <c r="G1030" i="31"/>
  <c r="K965" i="31"/>
  <c r="O964" i="31"/>
  <c r="G964" i="31"/>
  <c r="K1013" i="31"/>
  <c r="O1012" i="31"/>
  <c r="G1012" i="31"/>
  <c r="K991" i="31"/>
  <c r="O990" i="31"/>
  <c r="G990" i="31"/>
  <c r="K1029" i="31"/>
  <c r="O1028" i="31"/>
  <c r="G1028" i="31"/>
  <c r="K957" i="31"/>
  <c r="O956" i="31"/>
  <c r="G956" i="31"/>
  <c r="K1015" i="31"/>
  <c r="O1014" i="31"/>
  <c r="G1014" i="31"/>
  <c r="K975" i="31"/>
  <c r="O974" i="31"/>
  <c r="G974" i="31"/>
  <c r="K987" i="31"/>
  <c r="O986" i="31"/>
  <c r="G986" i="31"/>
  <c r="K1171" i="31"/>
  <c r="O1170" i="31"/>
  <c r="G1170" i="31"/>
  <c r="K1169" i="31"/>
  <c r="O1168" i="31"/>
  <c r="G1168" i="31"/>
  <c r="K1167" i="31"/>
  <c r="O1166" i="31"/>
  <c r="G1166" i="31"/>
  <c r="K1165" i="31"/>
  <c r="O1164" i="31"/>
  <c r="G1164" i="31"/>
  <c r="K1163" i="31"/>
  <c r="O1162" i="31"/>
  <c r="G1162" i="31"/>
  <c r="K1161" i="31"/>
  <c r="O1160" i="31"/>
  <c r="G1160" i="31"/>
  <c r="K1159" i="31"/>
  <c r="O1158" i="31"/>
  <c r="G1158" i="31"/>
  <c r="K1153" i="31"/>
  <c r="O1152" i="31"/>
  <c r="G1152" i="31"/>
  <c r="K1157" i="31"/>
  <c r="O1156" i="31"/>
  <c r="G1156" i="31"/>
  <c r="K1155" i="31"/>
  <c r="O1154" i="31"/>
  <c r="G1154" i="31"/>
  <c r="K1151" i="31"/>
  <c r="O1150" i="31"/>
  <c r="G1150" i="31"/>
  <c r="K1027" i="31"/>
  <c r="O1026" i="31"/>
  <c r="G1026" i="31"/>
  <c r="K845" i="31"/>
  <c r="O844" i="31"/>
  <c r="G844" i="31"/>
  <c r="K873" i="31"/>
  <c r="O872" i="31"/>
  <c r="G872" i="31"/>
  <c r="K895" i="31"/>
  <c r="O894" i="31"/>
  <c r="G894" i="31"/>
  <c r="K1087" i="31"/>
  <c r="O1086" i="31"/>
  <c r="G1086" i="31"/>
  <c r="K881" i="31"/>
  <c r="O880" i="31"/>
  <c r="G880" i="31"/>
  <c r="K1025" i="31"/>
  <c r="O1024" i="31"/>
  <c r="G1024" i="31"/>
  <c r="K971" i="31"/>
  <c r="O970" i="31"/>
  <c r="G970" i="31"/>
  <c r="K905" i="31"/>
  <c r="O904" i="31"/>
  <c r="G904" i="31"/>
  <c r="K883" i="31"/>
  <c r="O882" i="31"/>
  <c r="G882" i="31"/>
  <c r="K1021" i="31"/>
  <c r="O1020" i="31"/>
  <c r="G1020" i="31"/>
  <c r="K1019" i="31"/>
  <c r="O1018" i="31"/>
  <c r="G1018" i="31"/>
  <c r="K891" i="31"/>
  <c r="O890" i="31"/>
  <c r="G890" i="31"/>
  <c r="K1011" i="31"/>
  <c r="O1010" i="31"/>
  <c r="G1010" i="31"/>
  <c r="K1137" i="31"/>
  <c r="O1136" i="31"/>
  <c r="G1136" i="31"/>
  <c r="K1103" i="31"/>
  <c r="O1102" i="31"/>
  <c r="G1102" i="31"/>
  <c r="K1143" i="31"/>
  <c r="O1142" i="31"/>
  <c r="G1142" i="31"/>
  <c r="K1117" i="31"/>
  <c r="O1116" i="31"/>
  <c r="G1116" i="31"/>
  <c r="K1141" i="31"/>
  <c r="O1140" i="31"/>
  <c r="G1140" i="31"/>
  <c r="K1125" i="31"/>
  <c r="O1124" i="31"/>
  <c r="G1124" i="31"/>
  <c r="K1133" i="31"/>
  <c r="O1132" i="31"/>
  <c r="G1132" i="31"/>
  <c r="K1099" i="31"/>
  <c r="O1098" i="31"/>
  <c r="G1098" i="31"/>
  <c r="K1139" i="31"/>
  <c r="O1138" i="31"/>
  <c r="G1138" i="31"/>
  <c r="K1127" i="31"/>
  <c r="O1126" i="31"/>
  <c r="G1126" i="31"/>
  <c r="K1105" i="31"/>
  <c r="O1104" i="31"/>
  <c r="G1104" i="31"/>
  <c r="K1109" i="31"/>
  <c r="O1108" i="31"/>
  <c r="G1108" i="31"/>
  <c r="K1113" i="31"/>
  <c r="O1112" i="31"/>
  <c r="G1112" i="31"/>
  <c r="L982" i="31"/>
  <c r="L849" i="31"/>
  <c r="P929" i="31"/>
  <c r="I928" i="31"/>
  <c r="I1035" i="31"/>
  <c r="K1034" i="31"/>
  <c r="L1037" i="31"/>
  <c r="N1036" i="31"/>
  <c r="F1036" i="31"/>
  <c r="J889" i="31"/>
  <c r="N888" i="31"/>
  <c r="F888" i="31"/>
  <c r="J919" i="31"/>
  <c r="N918" i="31"/>
  <c r="F918" i="31"/>
  <c r="J1061" i="31"/>
  <c r="N1060" i="31"/>
  <c r="F1060" i="31"/>
  <c r="J1033" i="31"/>
  <c r="N1032" i="31"/>
  <c r="F1032" i="31"/>
  <c r="J913" i="31"/>
  <c r="N912" i="31"/>
  <c r="F912" i="31"/>
  <c r="J887" i="31"/>
  <c r="N886" i="31"/>
  <c r="F886" i="31"/>
  <c r="J1031" i="31"/>
  <c r="N1030" i="31"/>
  <c r="F1030" i="31"/>
  <c r="J965" i="31"/>
  <c r="N964" i="31"/>
  <c r="F964" i="31"/>
  <c r="J1013" i="31"/>
  <c r="N1012" i="31"/>
  <c r="F1012" i="31"/>
  <c r="J991" i="31"/>
  <c r="N990" i="31"/>
  <c r="F990" i="31"/>
  <c r="J1029" i="31"/>
  <c r="N1028" i="31"/>
  <c r="F1028" i="31"/>
  <c r="J957" i="31"/>
  <c r="N956" i="31"/>
  <c r="F956" i="31"/>
  <c r="J1015" i="31"/>
  <c r="N1014" i="31"/>
  <c r="F1014" i="31"/>
  <c r="J975" i="31"/>
  <c r="N974" i="31"/>
  <c r="F974" i="31"/>
  <c r="J987" i="31"/>
  <c r="N986" i="31"/>
  <c r="F986" i="31"/>
  <c r="J1171" i="31"/>
  <c r="N1170" i="31"/>
  <c r="F1170" i="31"/>
  <c r="J1169" i="31"/>
  <c r="N1168" i="31"/>
  <c r="F1168" i="31"/>
  <c r="J1167" i="31"/>
  <c r="N1166" i="31"/>
  <c r="F1166" i="31"/>
  <c r="J1165" i="31"/>
  <c r="N1164" i="31"/>
  <c r="F1164" i="31"/>
  <c r="J1163" i="31"/>
  <c r="N1162" i="31"/>
  <c r="F1162" i="31"/>
  <c r="J1161" i="31"/>
  <c r="N1160" i="31"/>
  <c r="F1160" i="31"/>
  <c r="J1159" i="31"/>
  <c r="N1158" i="31"/>
  <c r="F1158" i="31"/>
  <c r="J1153" i="31"/>
  <c r="N1152" i="31"/>
  <c r="F1152" i="31"/>
  <c r="J1157" i="31"/>
  <c r="N1156" i="31"/>
  <c r="F1156" i="31"/>
  <c r="J1155" i="31"/>
  <c r="N1154" i="31"/>
  <c r="F1154" i="31"/>
  <c r="J1151" i="31"/>
  <c r="N1150" i="31"/>
  <c r="F1150" i="31"/>
  <c r="J1027" i="31"/>
  <c r="N1026" i="31"/>
  <c r="F1026" i="31"/>
  <c r="J845" i="31"/>
  <c r="N844" i="31"/>
  <c r="F844" i="31"/>
  <c r="J873" i="31"/>
  <c r="N872" i="31"/>
  <c r="F872" i="31"/>
  <c r="J895" i="31"/>
  <c r="N894" i="31"/>
  <c r="F894" i="31"/>
  <c r="J1087" i="31"/>
  <c r="N1086" i="31"/>
  <c r="F1086" i="31"/>
  <c r="J881" i="31"/>
  <c r="N880" i="31"/>
  <c r="F880" i="31"/>
  <c r="J1025" i="31"/>
  <c r="N1024" i="31"/>
  <c r="F1024" i="31"/>
  <c r="J971" i="31"/>
  <c r="N970" i="31"/>
  <c r="F970" i="31"/>
  <c r="J905" i="31"/>
  <c r="N904" i="31"/>
  <c r="F904" i="31"/>
  <c r="J883" i="31"/>
  <c r="N882" i="31"/>
  <c r="F882" i="31"/>
  <c r="J1021" i="31"/>
  <c r="N1020" i="31"/>
  <c r="F1020" i="31"/>
  <c r="J1019" i="31"/>
  <c r="N1018" i="31"/>
  <c r="F1018" i="31"/>
  <c r="J891" i="31"/>
  <c r="N890" i="31"/>
  <c r="F890" i="31"/>
  <c r="J1011" i="31"/>
  <c r="N1010" i="31"/>
  <c r="F1010" i="31"/>
  <c r="J1137" i="31"/>
  <c r="N1136" i="31"/>
  <c r="F1136" i="31"/>
  <c r="J1103" i="31"/>
  <c r="N1102" i="31"/>
  <c r="F1102" i="31"/>
  <c r="J1143" i="31"/>
  <c r="N1142" i="31"/>
  <c r="F1142" i="31"/>
  <c r="J1117" i="31"/>
  <c r="N1116" i="31"/>
  <c r="F1116" i="31"/>
  <c r="J1141" i="31"/>
  <c r="N1140" i="31"/>
  <c r="F1140" i="31"/>
  <c r="J1125" i="31"/>
  <c r="N1124" i="31"/>
  <c r="F1124" i="31"/>
  <c r="J1133" i="31"/>
  <c r="N1132" i="31"/>
  <c r="F1132" i="31"/>
  <c r="J1099" i="31"/>
  <c r="N1098" i="31"/>
  <c r="F1098" i="31"/>
  <c r="J1139" i="31"/>
  <c r="N1138" i="31"/>
  <c r="F1138" i="31"/>
  <c r="J1127" i="31"/>
  <c r="N1126" i="31"/>
  <c r="F1126" i="31"/>
  <c r="J1105" i="31"/>
  <c r="N1104" i="31"/>
  <c r="F1104" i="31"/>
  <c r="J1109" i="31"/>
  <c r="N1108" i="31"/>
  <c r="F1108" i="31"/>
  <c r="J1113" i="31"/>
  <c r="N1112" i="31"/>
  <c r="F1112" i="31"/>
  <c r="J1123" i="31"/>
  <c r="N1122" i="31"/>
  <c r="P985" i="31"/>
  <c r="I849" i="31"/>
  <c r="L929" i="31"/>
  <c r="H928" i="31"/>
  <c r="H1035" i="31"/>
  <c r="I1034" i="31"/>
  <c r="K1037" i="31"/>
  <c r="M1036" i="31"/>
  <c r="Q889" i="31"/>
  <c r="I889" i="31"/>
  <c r="M888" i="31"/>
  <c r="Q919" i="31"/>
  <c r="I919" i="31"/>
  <c r="M918" i="31"/>
  <c r="Q1061" i="31"/>
  <c r="I1061" i="31"/>
  <c r="M1060" i="31"/>
  <c r="Q1033" i="31"/>
  <c r="I1033" i="31"/>
  <c r="M1032" i="31"/>
  <c r="Q913" i="31"/>
  <c r="I913" i="31"/>
  <c r="M912" i="31"/>
  <c r="Q887" i="31"/>
  <c r="I887" i="31"/>
  <c r="M886" i="31"/>
  <c r="Q1031" i="31"/>
  <c r="I1031" i="31"/>
  <c r="M1030" i="31"/>
  <c r="Q965" i="31"/>
  <c r="I965" i="31"/>
  <c r="M964" i="31"/>
  <c r="Q1013" i="31"/>
  <c r="I1013" i="31"/>
  <c r="M1012" i="31"/>
  <c r="Q991" i="31"/>
  <c r="I991" i="31"/>
  <c r="M990" i="31"/>
  <c r="Q1029" i="31"/>
  <c r="I1029" i="31"/>
  <c r="M1028" i="31"/>
  <c r="Q957" i="31"/>
  <c r="I957" i="31"/>
  <c r="M956" i="31"/>
  <c r="Q1015" i="31"/>
  <c r="I1015" i="31"/>
  <c r="M1014" i="31"/>
  <c r="Q975" i="31"/>
  <c r="I975" i="31"/>
  <c r="M974" i="31"/>
  <c r="Q987" i="31"/>
  <c r="I987" i="31"/>
  <c r="M986" i="31"/>
  <c r="Q1171" i="31"/>
  <c r="I1171" i="31"/>
  <c r="M1170" i="31"/>
  <c r="Q1169" i="31"/>
  <c r="I1169" i="31"/>
  <c r="M1168" i="31"/>
  <c r="Q1167" i="31"/>
  <c r="I1167" i="31"/>
  <c r="M1166" i="31"/>
  <c r="Q1165" i="31"/>
  <c r="I1165" i="31"/>
  <c r="M1164" i="31"/>
  <c r="Q1163" i="31"/>
  <c r="I1163" i="31"/>
  <c r="M1162" i="31"/>
  <c r="Q1161" i="31"/>
  <c r="I1161" i="31"/>
  <c r="M1160" i="31"/>
  <c r="Q1159" i="31"/>
  <c r="I1159" i="31"/>
  <c r="M1158" i="31"/>
  <c r="Q1153" i="31"/>
  <c r="I1153" i="31"/>
  <c r="M1152" i="31"/>
  <c r="Q1157" i="31"/>
  <c r="I1157" i="31"/>
  <c r="M1156" i="31"/>
  <c r="Q1155" i="31"/>
  <c r="I1155" i="31"/>
  <c r="M1154" i="31"/>
  <c r="Q1151" i="31"/>
  <c r="I1151" i="31"/>
  <c r="M1150" i="31"/>
  <c r="Q1027" i="31"/>
  <c r="I1027" i="31"/>
  <c r="M1026" i="31"/>
  <c r="Q845" i="31"/>
  <c r="I845" i="31"/>
  <c r="M844" i="31"/>
  <c r="Q873" i="31"/>
  <c r="I873" i="31"/>
  <c r="M872" i="31"/>
  <c r="Q895" i="31"/>
  <c r="I895" i="31"/>
  <c r="M894" i="31"/>
  <c r="Q1087" i="31"/>
  <c r="I1087" i="31"/>
  <c r="M1086" i="31"/>
  <c r="Q881" i="31"/>
  <c r="I881" i="31"/>
  <c r="M880" i="31"/>
  <c r="Q1025" i="31"/>
  <c r="I1025" i="31"/>
  <c r="M1024" i="31"/>
  <c r="Q971" i="31"/>
  <c r="I971" i="31"/>
  <c r="M970" i="31"/>
  <c r="Q905" i="31"/>
  <c r="I905" i="31"/>
  <c r="M904" i="31"/>
  <c r="Q883" i="31"/>
  <c r="I883" i="31"/>
  <c r="M882" i="31"/>
  <c r="Q1021" i="31"/>
  <c r="I1021" i="31"/>
  <c r="M1020" i="31"/>
  <c r="Q1019" i="31"/>
  <c r="I1019" i="31"/>
  <c r="M1018" i="31"/>
  <c r="Q891" i="31"/>
  <c r="I891" i="31"/>
  <c r="M890" i="31"/>
  <c r="Q1011" i="31"/>
  <c r="I1011" i="31"/>
  <c r="M1010" i="31"/>
  <c r="Q1137" i="31"/>
  <c r="I1137" i="31"/>
  <c r="M1136" i="31"/>
  <c r="Q1103" i="31"/>
  <c r="I1103" i="31"/>
  <c r="M1102" i="31"/>
  <c r="Q1143" i="31"/>
  <c r="I1143" i="31"/>
  <c r="M1142" i="31"/>
  <c r="Q1117" i="31"/>
  <c r="I1117" i="31"/>
  <c r="M1116" i="31"/>
  <c r="Q1141" i="31"/>
  <c r="I1141" i="31"/>
  <c r="M1140" i="31"/>
  <c r="Q1125" i="31"/>
  <c r="I1125" i="31"/>
  <c r="M1124" i="31"/>
  <c r="Q1133" i="31"/>
  <c r="I1133" i="31"/>
  <c r="M1132" i="31"/>
  <c r="Q1099" i="31"/>
  <c r="I1099" i="31"/>
  <c r="M1098" i="31"/>
  <c r="Q1139" i="31"/>
  <c r="I1139" i="31"/>
  <c r="H1099" i="31"/>
  <c r="I1127" i="31"/>
  <c r="L1105" i="31"/>
  <c r="P1109" i="31"/>
  <c r="M1108" i="31"/>
  <c r="M1113" i="31"/>
  <c r="L1112" i="31"/>
  <c r="L1123" i="31"/>
  <c r="O1122" i="31"/>
  <c r="F1122" i="31"/>
  <c r="J1135" i="31"/>
  <c r="N1134" i="31"/>
  <c r="F1134" i="31"/>
  <c r="J1129" i="31"/>
  <c r="N1128" i="31"/>
  <c r="F1128" i="31"/>
  <c r="J1111" i="31"/>
  <c r="N1110" i="31"/>
  <c r="F1110" i="31"/>
  <c r="J1121" i="31"/>
  <c r="N1120" i="31"/>
  <c r="F1120" i="31"/>
  <c r="J1119" i="31"/>
  <c r="N1118" i="31"/>
  <c r="F1118" i="31"/>
  <c r="J1115" i="31"/>
  <c r="N1114" i="31"/>
  <c r="F1114" i="31"/>
  <c r="J1131" i="31"/>
  <c r="F1130" i="31"/>
  <c r="M1130" i="31"/>
  <c r="P1145" i="31"/>
  <c r="L1098" i="31"/>
  <c r="H1127" i="31"/>
  <c r="I1105" i="31"/>
  <c r="M1109" i="31"/>
  <c r="L1108" i="31"/>
  <c r="L1113" i="31"/>
  <c r="K1112" i="31"/>
  <c r="K1123" i="31"/>
  <c r="M1122" i="31"/>
  <c r="Q1135" i="31"/>
  <c r="I1135" i="31"/>
  <c r="M1134" i="31"/>
  <c r="Q1129" i="31"/>
  <c r="I1129" i="31"/>
  <c r="M1128" i="31"/>
  <c r="Q1111" i="31"/>
  <c r="I1111" i="31"/>
  <c r="M1110" i="31"/>
  <c r="Q1121" i="31"/>
  <c r="I1121" i="31"/>
  <c r="M1120" i="31"/>
  <c r="Q1119" i="31"/>
  <c r="I1119" i="31"/>
  <c r="M1118" i="31"/>
  <c r="Q1115" i="31"/>
  <c r="I1115" i="31"/>
  <c r="M1114" i="31"/>
  <c r="Q1131" i="31"/>
  <c r="I1131" i="31"/>
  <c r="I1145" i="31"/>
  <c r="H1145" i="31"/>
  <c r="P1139" i="31"/>
  <c r="P1126" i="31"/>
  <c r="H1105" i="31"/>
  <c r="L1109" i="31"/>
  <c r="K1108" i="31"/>
  <c r="I1113" i="31"/>
  <c r="I1112" i="31"/>
  <c r="I1123" i="31"/>
  <c r="L1122" i="31"/>
  <c r="P1135" i="31"/>
  <c r="H1135" i="31"/>
  <c r="L1134" i="31"/>
  <c r="P1129" i="31"/>
  <c r="H1129" i="31"/>
  <c r="L1128" i="31"/>
  <c r="P1111" i="31"/>
  <c r="H1111" i="31"/>
  <c r="L1110" i="31"/>
  <c r="P1121" i="31"/>
  <c r="H1121" i="31"/>
  <c r="L1120" i="31"/>
  <c r="P1119" i="31"/>
  <c r="H1119" i="31"/>
  <c r="L1118" i="31"/>
  <c r="P1115" i="31"/>
  <c r="H1115" i="31"/>
  <c r="L1114" i="31"/>
  <c r="P1131" i="31"/>
  <c r="H1131" i="31"/>
  <c r="L1130" i="31"/>
  <c r="H1139" i="31"/>
  <c r="M1126" i="31"/>
  <c r="P1104" i="31"/>
  <c r="I1109" i="31"/>
  <c r="I1108" i="31"/>
  <c r="H1113" i="31"/>
  <c r="H1112" i="31"/>
  <c r="H1123" i="31"/>
  <c r="K1122" i="31"/>
  <c r="O1135" i="31"/>
  <c r="G1135" i="31"/>
  <c r="K1134" i="31"/>
  <c r="O1129" i="31"/>
  <c r="G1129" i="31"/>
  <c r="K1128" i="31"/>
  <c r="O1111" i="31"/>
  <c r="G1111" i="31"/>
  <c r="K1110" i="31"/>
  <c r="O1121" i="31"/>
  <c r="G1121" i="31"/>
  <c r="K1120" i="31"/>
  <c r="O1119" i="31"/>
  <c r="G1119" i="31"/>
  <c r="K1118" i="31"/>
  <c r="O1115" i="31"/>
  <c r="G1115" i="31"/>
  <c r="K1114" i="31"/>
  <c r="O1131" i="31"/>
  <c r="G1131" i="31"/>
  <c r="K1130" i="31"/>
  <c r="O1145" i="31"/>
  <c r="G1145" i="31"/>
  <c r="M1138" i="31"/>
  <c r="L1126" i="31"/>
  <c r="M1104" i="31"/>
  <c r="H1109" i="31"/>
  <c r="H1108" i="31"/>
  <c r="G1113" i="31"/>
  <c r="Q1123" i="31"/>
  <c r="G1123" i="31"/>
  <c r="J1122" i="31"/>
  <c r="N1135" i="31"/>
  <c r="F1135" i="31"/>
  <c r="J1134" i="31"/>
  <c r="N1129" i="31"/>
  <c r="F1129" i="31"/>
  <c r="J1128" i="31"/>
  <c r="N1111" i="31"/>
  <c r="F1111" i="31"/>
  <c r="J1110" i="31"/>
  <c r="N1121" i="31"/>
  <c r="F1121" i="31"/>
  <c r="J1120" i="31"/>
  <c r="N1119" i="31"/>
  <c r="F1119" i="31"/>
  <c r="J1118" i="31"/>
  <c r="N1115" i="31"/>
  <c r="F1115" i="31"/>
  <c r="J1114" i="31"/>
  <c r="N1131" i="31"/>
  <c r="F1131" i="31"/>
  <c r="J1130" i="31"/>
  <c r="N1145" i="31"/>
  <c r="F1145" i="31"/>
  <c r="L1138" i="31"/>
  <c r="H1126" i="31"/>
  <c r="L1104" i="31"/>
  <c r="G1109" i="31"/>
  <c r="Q1113" i="31"/>
  <c r="Q1112" i="31"/>
  <c r="P1123" i="31"/>
  <c r="F1123" i="31"/>
  <c r="I1122" i="31"/>
  <c r="M1135" i="31"/>
  <c r="Q1134" i="31"/>
  <c r="I1134" i="31"/>
  <c r="M1129" i="31"/>
  <c r="Q1128" i="31"/>
  <c r="I1128" i="31"/>
  <c r="M1111" i="31"/>
  <c r="Q1110" i="31"/>
  <c r="I1110" i="31"/>
  <c r="M1121" i="31"/>
  <c r="Q1120" i="31"/>
  <c r="I1120" i="31"/>
  <c r="M1119" i="31"/>
  <c r="Q1118" i="31"/>
  <c r="I1118" i="31"/>
  <c r="M1115" i="31"/>
  <c r="Q1114" i="31"/>
  <c r="I1114" i="31"/>
  <c r="M1131" i="31"/>
  <c r="Q1130" i="31"/>
  <c r="I1130" i="31"/>
  <c r="M1145" i="31"/>
  <c r="Q1127" i="31"/>
  <c r="Q1105" i="31"/>
  <c r="H1104" i="31"/>
  <c r="Q1108" i="31"/>
  <c r="P1113" i="31"/>
  <c r="P1112" i="31"/>
  <c r="O1123" i="31"/>
  <c r="Q1122" i="31"/>
  <c r="H1122" i="31"/>
  <c r="L1135" i="31"/>
  <c r="P1134" i="31"/>
  <c r="H1134" i="31"/>
  <c r="L1129" i="31"/>
  <c r="P1128" i="31"/>
  <c r="H1128" i="31"/>
  <c r="L1111" i="31"/>
  <c r="P1110" i="31"/>
  <c r="H1110" i="31"/>
  <c r="L1121" i="31"/>
  <c r="P1120" i="31"/>
  <c r="H1120" i="31"/>
  <c r="L1119" i="31"/>
  <c r="P1118" i="31"/>
  <c r="H1118" i="31"/>
  <c r="L1115" i="31"/>
  <c r="P1114" i="31"/>
  <c r="H1114" i="31"/>
  <c r="L1131" i="31"/>
  <c r="P1130" i="31"/>
  <c r="H1130" i="31"/>
  <c r="L1145" i="31"/>
  <c r="P1127" i="31"/>
  <c r="P1105" i="31"/>
  <c r="Q1109" i="31"/>
  <c r="P1108" i="31"/>
  <c r="O1113" i="31"/>
  <c r="M1112" i="31"/>
  <c r="M1123" i="31"/>
  <c r="P1122" i="31"/>
  <c r="G1122" i="31"/>
  <c r="K1135" i="31"/>
  <c r="O1134" i="31"/>
  <c r="G1134" i="31"/>
  <c r="K1129" i="31"/>
  <c r="O1128" i="31"/>
  <c r="G1128" i="31"/>
  <c r="K1111" i="31"/>
  <c r="O1110" i="31"/>
  <c r="G1110" i="31"/>
  <c r="K1121" i="31"/>
  <c r="O1120" i="31"/>
  <c r="G1120" i="31"/>
  <c r="K1119" i="31"/>
  <c r="O1118" i="31"/>
  <c r="G1118" i="31"/>
  <c r="K1115" i="31"/>
  <c r="O1114" i="31"/>
  <c r="G1114" i="31"/>
  <c r="K1131" i="31"/>
  <c r="O1130" i="31"/>
  <c r="G1130" i="31"/>
  <c r="K1145" i="31"/>
  <c r="N1130" i="31"/>
  <c r="J1145" i="31"/>
  <c r="Q1145" i="31"/>
  <c r="G1144" i="31"/>
  <c r="O1144" i="31"/>
  <c r="H1144" i="31"/>
  <c r="P1144" i="31"/>
  <c r="I1144" i="31"/>
  <c r="Q1144" i="31"/>
  <c r="J1144" i="31"/>
  <c r="K1144" i="31"/>
  <c r="L1144" i="31"/>
  <c r="M1144" i="31"/>
  <c r="N1144" i="31"/>
  <c r="F1144" i="31"/>
  <c r="CQ154" i="30"/>
  <c r="G619" i="8"/>
  <c r="G622" i="8"/>
  <c r="G618" i="8"/>
  <c r="R1107" i="31" l="1"/>
  <c r="R1096" i="31"/>
  <c r="R1106" i="31"/>
  <c r="R1094" i="31"/>
  <c r="R1095" i="31"/>
  <c r="R1097" i="31"/>
  <c r="R1101" i="31"/>
  <c r="R1100" i="31"/>
  <c r="R1005" i="31"/>
  <c r="R809" i="31"/>
  <c r="R827" i="31"/>
  <c r="R47" i="31"/>
  <c r="R89" i="31"/>
  <c r="R574" i="31"/>
  <c r="R708" i="31"/>
  <c r="R740" i="31"/>
  <c r="R1064" i="31"/>
  <c r="R1081" i="31"/>
  <c r="R961" i="31"/>
  <c r="R953" i="31"/>
  <c r="R823" i="31"/>
  <c r="R875" i="31"/>
  <c r="R101" i="31"/>
  <c r="R91" i="31"/>
  <c r="R922" i="31"/>
  <c r="R818" i="31"/>
  <c r="R834" i="31"/>
  <c r="R70" i="31"/>
  <c r="R74" i="31"/>
  <c r="R156" i="31"/>
  <c r="R78" i="31"/>
  <c r="R908" i="31"/>
  <c r="R16" i="31"/>
  <c r="R108" i="31"/>
  <c r="R1084" i="31"/>
  <c r="R146" i="31"/>
  <c r="R103" i="31"/>
  <c r="R1023" i="31"/>
  <c r="R23" i="31"/>
  <c r="R119" i="31"/>
  <c r="R137" i="31"/>
  <c r="R153" i="31"/>
  <c r="R185" i="31"/>
  <c r="R199" i="31"/>
  <c r="R215" i="31"/>
  <c r="R231" i="31"/>
  <c r="R247" i="31"/>
  <c r="R268" i="31"/>
  <c r="R284" i="31"/>
  <c r="R300" i="31"/>
  <c r="R316" i="31"/>
  <c r="R332" i="31"/>
  <c r="R348" i="31"/>
  <c r="R364" i="31"/>
  <c r="R381" i="31"/>
  <c r="R397" i="31"/>
  <c r="R413" i="31"/>
  <c r="R429" i="31"/>
  <c r="R445" i="31"/>
  <c r="R461" i="31"/>
  <c r="R473" i="31"/>
  <c r="R493" i="31"/>
  <c r="R485" i="31"/>
  <c r="R368" i="31"/>
  <c r="R384" i="31"/>
  <c r="R400" i="31"/>
  <c r="R416" i="31"/>
  <c r="R432" i="31"/>
  <c r="R448" i="31"/>
  <c r="R464" i="31"/>
  <c r="R513" i="31"/>
  <c r="R529" i="31"/>
  <c r="R476" i="31"/>
  <c r="R508" i="31"/>
  <c r="R524" i="31"/>
  <c r="R540" i="31"/>
  <c r="R554" i="31"/>
  <c r="R570" i="31"/>
  <c r="R586" i="31"/>
  <c r="R600" i="31"/>
  <c r="R636" i="31"/>
  <c r="R567" i="31"/>
  <c r="R583" i="31"/>
  <c r="R606" i="31"/>
  <c r="R597" i="31"/>
  <c r="R613" i="31"/>
  <c r="R629" i="31"/>
  <c r="R646" i="31"/>
  <c r="R662" i="31"/>
  <c r="R678" i="31"/>
  <c r="R704" i="31"/>
  <c r="R720" i="31"/>
  <c r="R736" i="31"/>
  <c r="R757" i="31"/>
  <c r="R773" i="31"/>
  <c r="R798" i="31"/>
  <c r="R1083" i="31"/>
  <c r="R35" i="31"/>
  <c r="R1075" i="31"/>
  <c r="R793" i="31"/>
  <c r="R1148" i="31"/>
  <c r="R1066" i="31"/>
  <c r="R794" i="31"/>
  <c r="R997" i="31"/>
  <c r="R1059" i="31"/>
  <c r="R821" i="31"/>
  <c r="R837" i="31"/>
  <c r="R73" i="31"/>
  <c r="R87" i="31"/>
  <c r="R1056" i="31"/>
  <c r="R816" i="31"/>
  <c r="R832" i="31"/>
  <c r="R80" i="31"/>
  <c r="R60" i="31"/>
  <c r="R82" i="31"/>
  <c r="R870" i="31"/>
  <c r="R14" i="31"/>
  <c r="R116" i="31"/>
  <c r="R124" i="31"/>
  <c r="R144" i="31"/>
  <c r="R155" i="31"/>
  <c r="R67" i="31"/>
  <c r="R49" i="31"/>
  <c r="R927" i="31"/>
  <c r="R21" i="31"/>
  <c r="R113" i="31"/>
  <c r="R135" i="31"/>
  <c r="R151" i="31"/>
  <c r="R167" i="31"/>
  <c r="R183" i="31"/>
  <c r="R197" i="31"/>
  <c r="R213" i="31"/>
  <c r="R229" i="31"/>
  <c r="R245" i="31"/>
  <c r="R960" i="31"/>
  <c r="R952" i="31"/>
  <c r="R822" i="31"/>
  <c r="R874" i="31"/>
  <c r="R100" i="31"/>
  <c r="R90" i="31"/>
  <c r="R157" i="31"/>
  <c r="R66" i="31"/>
  <c r="R48" i="31"/>
  <c r="R926" i="31"/>
  <c r="R20" i="31"/>
  <c r="R112" i="31"/>
  <c r="R134" i="31"/>
  <c r="R150" i="31"/>
  <c r="R77" i="31"/>
  <c r="R7" i="31"/>
  <c r="R947" i="31"/>
  <c r="R1091" i="31"/>
  <c r="R111" i="31"/>
  <c r="R141" i="31"/>
  <c r="R173" i="31"/>
  <c r="R189" i="31"/>
  <c r="R203" i="31"/>
  <c r="R219" i="31"/>
  <c r="R235" i="31"/>
  <c r="R251" i="31"/>
  <c r="R172" i="31"/>
  <c r="R188" i="31"/>
  <c r="R202" i="31"/>
  <c r="R218" i="31"/>
  <c r="R234" i="31"/>
  <c r="R250" i="31"/>
  <c r="R272" i="31"/>
  <c r="R288" i="31"/>
  <c r="R304" i="31"/>
  <c r="R320" i="31"/>
  <c r="R336" i="31"/>
  <c r="R352" i="31"/>
  <c r="R263" i="31"/>
  <c r="R279" i="31"/>
  <c r="R295" i="31"/>
  <c r="R311" i="31"/>
  <c r="R327" i="31"/>
  <c r="R343" i="31"/>
  <c r="R359" i="31"/>
  <c r="R481" i="31"/>
  <c r="R1057" i="31"/>
  <c r="R817" i="31"/>
  <c r="R833" i="31"/>
  <c r="R81" i="31"/>
  <c r="R61" i="31"/>
  <c r="R944" i="31"/>
  <c r="R812" i="31"/>
  <c r="R828" i="31"/>
  <c r="R96" i="31"/>
  <c r="R54" i="31"/>
  <c r="R76" i="31"/>
  <c r="R6" i="31"/>
  <c r="R946" i="31"/>
  <c r="R1090" i="31"/>
  <c r="R110" i="31"/>
  <c r="R140" i="31"/>
  <c r="R53" i="31"/>
  <c r="R79" i="31"/>
  <c r="R909" i="31"/>
  <c r="R17" i="31"/>
  <c r="R109" i="31"/>
  <c r="R1085" i="31"/>
  <c r="R147" i="31"/>
  <c r="R163" i="31"/>
  <c r="R179" i="31"/>
  <c r="R193" i="31"/>
  <c r="R209" i="31"/>
  <c r="R225" i="31"/>
  <c r="R241" i="31"/>
  <c r="R257" i="31"/>
  <c r="R169" i="31"/>
  <c r="R168" i="31"/>
  <c r="R184" i="31"/>
  <c r="R198" i="31"/>
  <c r="R214" i="31"/>
  <c r="R230" i="31"/>
  <c r="R246" i="31"/>
  <c r="R275" i="31"/>
  <c r="R291" i="31"/>
  <c r="R307" i="31"/>
  <c r="R323" i="31"/>
  <c r="R339" i="31"/>
  <c r="R355" i="31"/>
  <c r="R492" i="31"/>
  <c r="R551" i="31"/>
  <c r="R639" i="31"/>
  <c r="R655" i="31"/>
  <c r="R671" i="31"/>
  <c r="R687" i="31"/>
  <c r="R707" i="31"/>
  <c r="R723" i="31"/>
  <c r="R945" i="31"/>
  <c r="R813" i="31"/>
  <c r="R829" i="31"/>
  <c r="R97" i="31"/>
  <c r="R55" i="31"/>
  <c r="R934" i="31"/>
  <c r="R810" i="31"/>
  <c r="R824" i="31"/>
  <c r="R50" i="31"/>
  <c r="R68" i="31"/>
  <c r="R58" i="31"/>
  <c r="R56" i="31"/>
  <c r="R102" i="31"/>
  <c r="R1022" i="31"/>
  <c r="R22" i="31"/>
  <c r="R118" i="31"/>
  <c r="R136" i="31"/>
  <c r="R152" i="31"/>
  <c r="R158" i="31"/>
  <c r="R63" i="31"/>
  <c r="R917" i="31"/>
  <c r="R107" i="31"/>
  <c r="R1093" i="31"/>
  <c r="R123" i="31"/>
  <c r="R143" i="31"/>
  <c r="R159" i="31"/>
  <c r="R175" i="31"/>
  <c r="R191" i="31"/>
  <c r="R205" i="31"/>
  <c r="R221" i="31"/>
  <c r="R237" i="31"/>
  <c r="R253" i="31"/>
  <c r="R174" i="31"/>
  <c r="R923" i="31"/>
  <c r="R819" i="31"/>
  <c r="R835" i="31"/>
  <c r="R71" i="31"/>
  <c r="R75" i="31"/>
  <c r="R920" i="31"/>
  <c r="R814" i="31"/>
  <c r="R830" i="31"/>
  <c r="R98" i="31"/>
  <c r="R92" i="31"/>
  <c r="R62" i="31"/>
  <c r="R916" i="31"/>
  <c r="R106" i="31"/>
  <c r="R1092" i="31"/>
  <c r="R122" i="31"/>
  <c r="R142" i="31"/>
  <c r="R85" i="31"/>
  <c r="R95" i="31"/>
  <c r="R851" i="31"/>
  <c r="R19" i="31"/>
  <c r="R115" i="31"/>
  <c r="R1147" i="31"/>
  <c r="R149" i="31"/>
  <c r="R165" i="31"/>
  <c r="R181" i="31"/>
  <c r="R195" i="31"/>
  <c r="R211" i="31"/>
  <c r="R227" i="31"/>
  <c r="R243" i="31"/>
  <c r="R164" i="31"/>
  <c r="R180" i="31"/>
  <c r="R194" i="31"/>
  <c r="R210" i="31"/>
  <c r="R226" i="31"/>
  <c r="R242" i="31"/>
  <c r="R258" i="31"/>
  <c r="R264" i="31"/>
  <c r="R280" i="31"/>
  <c r="R296" i="31"/>
  <c r="R312" i="31"/>
  <c r="R328" i="31"/>
  <c r="R344" i="31"/>
  <c r="R360" i="31"/>
  <c r="R935" i="31"/>
  <c r="R811" i="31"/>
  <c r="R825" i="31"/>
  <c r="R51" i="31"/>
  <c r="R69" i="31"/>
  <c r="R59" i="31"/>
  <c r="R996" i="31"/>
  <c r="R1058" i="31"/>
  <c r="R820" i="31"/>
  <c r="R836" i="31"/>
  <c r="R72" i="31"/>
  <c r="R86" i="31"/>
  <c r="R84" i="31"/>
  <c r="R94" i="31"/>
  <c r="R850" i="31"/>
  <c r="R18" i="31"/>
  <c r="R114" i="31"/>
  <c r="R1146" i="31"/>
  <c r="R148" i="31"/>
  <c r="R65" i="31"/>
  <c r="R105" i="31"/>
  <c r="R995" i="31"/>
  <c r="R1089" i="31"/>
  <c r="R121" i="31"/>
  <c r="R139" i="31"/>
  <c r="R171" i="31"/>
  <c r="R187" i="31"/>
  <c r="R201" i="31"/>
  <c r="R217" i="31"/>
  <c r="R233" i="31"/>
  <c r="R249" i="31"/>
  <c r="R57" i="31"/>
  <c r="R921" i="31"/>
  <c r="R815" i="31"/>
  <c r="R831" i="31"/>
  <c r="R99" i="31"/>
  <c r="R93" i="31"/>
  <c r="R1004" i="31"/>
  <c r="R808" i="31"/>
  <c r="R826" i="31"/>
  <c r="S827" i="31" s="1"/>
  <c r="T827" i="31" s="1"/>
  <c r="T826" i="31" s="1"/>
  <c r="R46" i="31"/>
  <c r="R88" i="31"/>
  <c r="R52" i="31"/>
  <c r="R64" i="31"/>
  <c r="R104" i="31"/>
  <c r="R994" i="31"/>
  <c r="S995" i="31" s="1"/>
  <c r="T995" i="31" s="1"/>
  <c r="T994" i="31" s="1"/>
  <c r="R1088" i="31"/>
  <c r="R120" i="31"/>
  <c r="R138" i="31"/>
  <c r="R154" i="31"/>
  <c r="R83" i="31"/>
  <c r="R871" i="31"/>
  <c r="R15" i="31"/>
  <c r="R117" i="31"/>
  <c r="R125" i="31"/>
  <c r="R145" i="31"/>
  <c r="R259" i="31"/>
  <c r="R161" i="31"/>
  <c r="R177" i="31"/>
  <c r="R133" i="31"/>
  <c r="R207" i="31"/>
  <c r="R223" i="31"/>
  <c r="R239" i="31"/>
  <c r="R166" i="31"/>
  <c r="R182" i="31"/>
  <c r="R196" i="31"/>
  <c r="R212" i="31"/>
  <c r="R228" i="31"/>
  <c r="R244" i="31"/>
  <c r="R266" i="31"/>
  <c r="R282" i="31"/>
  <c r="R298" i="31"/>
  <c r="R314" i="31"/>
  <c r="R330" i="31"/>
  <c r="R346" i="31"/>
  <c r="R362" i="31"/>
  <c r="R273" i="31"/>
  <c r="R289" i="31"/>
  <c r="R305" i="31"/>
  <c r="R321" i="31"/>
  <c r="R337" i="31"/>
  <c r="R353" i="31"/>
  <c r="R379" i="31"/>
  <c r="R395" i="31"/>
  <c r="R411" i="31"/>
  <c r="R427" i="31"/>
  <c r="R443" i="31"/>
  <c r="R459" i="31"/>
  <c r="R477" i="31"/>
  <c r="R366" i="31"/>
  <c r="R382" i="31"/>
  <c r="R398" i="31"/>
  <c r="R414" i="31"/>
  <c r="R430" i="31"/>
  <c r="R446" i="31"/>
  <c r="R462" i="31"/>
  <c r="R511" i="31"/>
  <c r="R527" i="31"/>
  <c r="R543" i="31"/>
  <c r="R474" i="31"/>
  <c r="R490" i="31"/>
  <c r="R506" i="31"/>
  <c r="R522" i="31"/>
  <c r="R538" i="31"/>
  <c r="R545" i="31"/>
  <c r="R552" i="31"/>
  <c r="R568" i="31"/>
  <c r="R584" i="31"/>
  <c r="R620" i="31"/>
  <c r="R549" i="31"/>
  <c r="R565" i="31"/>
  <c r="R581" i="31"/>
  <c r="R595" i="31"/>
  <c r="R611" i="31"/>
  <c r="R627" i="31"/>
  <c r="R644" i="31"/>
  <c r="R660" i="31"/>
  <c r="R676" i="31"/>
  <c r="R692" i="31"/>
  <c r="R653" i="31"/>
  <c r="R669" i="31"/>
  <c r="R685" i="31"/>
  <c r="R702" i="31"/>
  <c r="R718" i="31"/>
  <c r="R734" i="31"/>
  <c r="R705" i="31"/>
  <c r="R721" i="31"/>
  <c r="R737" i="31"/>
  <c r="R42" i="31"/>
  <c r="R755" i="31"/>
  <c r="R771" i="31"/>
  <c r="R787" i="31"/>
  <c r="R754" i="31"/>
  <c r="R770" i="31"/>
  <c r="R786" i="31"/>
  <c r="R28" i="31"/>
  <c r="R43" i="31"/>
  <c r="R796" i="31"/>
  <c r="R9" i="31"/>
  <c r="R10" i="31"/>
  <c r="R791" i="31"/>
  <c r="R25" i="31"/>
  <c r="R39" i="31"/>
  <c r="R1068" i="31"/>
  <c r="R806" i="31"/>
  <c r="R129" i="31"/>
  <c r="R369" i="31"/>
  <c r="R385" i="31"/>
  <c r="R401" i="31"/>
  <c r="R417" i="31"/>
  <c r="R433" i="31"/>
  <c r="R449" i="31"/>
  <c r="R465" i="31"/>
  <c r="R372" i="31"/>
  <c r="R388" i="31"/>
  <c r="R404" i="31"/>
  <c r="R420" i="31"/>
  <c r="R436" i="31"/>
  <c r="R452" i="31"/>
  <c r="R501" i="31"/>
  <c r="R517" i="31"/>
  <c r="R533" i="31"/>
  <c r="R480" i="31"/>
  <c r="R496" i="31"/>
  <c r="R512" i="31"/>
  <c r="R528" i="31"/>
  <c r="R634" i="31"/>
  <c r="R558" i="31"/>
  <c r="R590" i="31"/>
  <c r="R596" i="31"/>
  <c r="R624" i="31"/>
  <c r="R626" i="31"/>
  <c r="R555" i="31"/>
  <c r="R571" i="31"/>
  <c r="R587" i="31"/>
  <c r="R601" i="31"/>
  <c r="R617" i="31"/>
  <c r="R633" i="31"/>
  <c r="R650" i="31"/>
  <c r="R666" i="31"/>
  <c r="R682" i="31"/>
  <c r="R643" i="31"/>
  <c r="R659" i="31"/>
  <c r="R675" i="31"/>
  <c r="R691" i="31"/>
  <c r="R724" i="31"/>
  <c r="R695" i="31"/>
  <c r="R711" i="31"/>
  <c r="R727" i="31"/>
  <c r="R745" i="31"/>
  <c r="R761" i="31"/>
  <c r="R777" i="31"/>
  <c r="R744" i="31"/>
  <c r="R760" i="31"/>
  <c r="R776" i="31"/>
  <c r="R37" i="31"/>
  <c r="R802" i="31"/>
  <c r="R29" i="31"/>
  <c r="R1073" i="31"/>
  <c r="R12" i="31"/>
  <c r="R797" i="31"/>
  <c r="R1076" i="31"/>
  <c r="R1149" i="31"/>
  <c r="R162" i="31"/>
  <c r="R178" i="31"/>
  <c r="R192" i="31"/>
  <c r="R208" i="31"/>
  <c r="R224" i="31"/>
  <c r="R240" i="31"/>
  <c r="R256" i="31"/>
  <c r="R262" i="31"/>
  <c r="R278" i="31"/>
  <c r="R294" i="31"/>
  <c r="R310" i="31"/>
  <c r="R326" i="31"/>
  <c r="R342" i="31"/>
  <c r="R358" i="31"/>
  <c r="R269" i="31"/>
  <c r="R285" i="31"/>
  <c r="R301" i="31"/>
  <c r="R317" i="31"/>
  <c r="R333" i="31"/>
  <c r="R349" i="31"/>
  <c r="R365" i="31"/>
  <c r="R471" i="31"/>
  <c r="R375" i="31"/>
  <c r="R391" i="31"/>
  <c r="R407" i="31"/>
  <c r="R423" i="31"/>
  <c r="R439" i="31"/>
  <c r="R455" i="31"/>
  <c r="R487" i="31"/>
  <c r="R378" i="31"/>
  <c r="R394" i="31"/>
  <c r="R410" i="31"/>
  <c r="R426" i="31"/>
  <c r="R442" i="31"/>
  <c r="R458" i="31"/>
  <c r="R507" i="31"/>
  <c r="R523" i="31"/>
  <c r="R539" i="31"/>
  <c r="R594" i="31"/>
  <c r="R470" i="31"/>
  <c r="R486" i="31"/>
  <c r="R502" i="31"/>
  <c r="R518" i="31"/>
  <c r="R534" i="31"/>
  <c r="R604" i="31"/>
  <c r="R548" i="31"/>
  <c r="R564" i="31"/>
  <c r="R580" i="31"/>
  <c r="R614" i="31"/>
  <c r="R561" i="31"/>
  <c r="R577" i="31"/>
  <c r="R593" i="31"/>
  <c r="R628" i="31"/>
  <c r="R607" i="31"/>
  <c r="R623" i="31"/>
  <c r="R640" i="31"/>
  <c r="R656" i="31"/>
  <c r="R672" i="31"/>
  <c r="R688" i="31"/>
  <c r="R649" i="31"/>
  <c r="R665" i="31"/>
  <c r="R681" i="31"/>
  <c r="R698" i="31"/>
  <c r="R714" i="31"/>
  <c r="R730" i="31"/>
  <c r="R701" i="31"/>
  <c r="R717" i="31"/>
  <c r="R733" i="31"/>
  <c r="R751" i="31"/>
  <c r="R767" i="31"/>
  <c r="R783" i="31"/>
  <c r="R750" i="31"/>
  <c r="R766" i="31"/>
  <c r="R782" i="31"/>
  <c r="R1063" i="31"/>
  <c r="R792" i="31"/>
  <c r="R26" i="31"/>
  <c r="R34" i="31"/>
  <c r="R45" i="31"/>
  <c r="R32" i="31"/>
  <c r="R41" i="31"/>
  <c r="R803" i="31"/>
  <c r="R1078" i="31"/>
  <c r="R128" i="31"/>
  <c r="R739" i="31"/>
  <c r="R741" i="31"/>
  <c r="R789" i="31"/>
  <c r="R756" i="31"/>
  <c r="R772" i="31"/>
  <c r="R788" i="31"/>
  <c r="R27" i="31"/>
  <c r="R33" i="31"/>
  <c r="R131" i="31"/>
  <c r="R190" i="31"/>
  <c r="R204" i="31"/>
  <c r="R220" i="31"/>
  <c r="R236" i="31"/>
  <c r="R252" i="31"/>
  <c r="R274" i="31"/>
  <c r="R290" i="31"/>
  <c r="R306" i="31"/>
  <c r="R322" i="31"/>
  <c r="R338" i="31"/>
  <c r="R354" i="31"/>
  <c r="R265" i="31"/>
  <c r="R281" i="31"/>
  <c r="R297" i="31"/>
  <c r="R313" i="31"/>
  <c r="R329" i="31"/>
  <c r="R345" i="31"/>
  <c r="R361" i="31"/>
  <c r="R491" i="31"/>
  <c r="R371" i="31"/>
  <c r="R387" i="31"/>
  <c r="R403" i="31"/>
  <c r="R419" i="31"/>
  <c r="R435" i="31"/>
  <c r="R451" i="31"/>
  <c r="R467" i="31"/>
  <c r="R489" i="31"/>
  <c r="R374" i="31"/>
  <c r="R390" i="31"/>
  <c r="R406" i="31"/>
  <c r="R422" i="31"/>
  <c r="R438" i="31"/>
  <c r="R454" i="31"/>
  <c r="R483" i="31"/>
  <c r="R503" i="31"/>
  <c r="R519" i="31"/>
  <c r="R535" i="31"/>
  <c r="R482" i="31"/>
  <c r="R498" i="31"/>
  <c r="R514" i="31"/>
  <c r="R530" i="31"/>
  <c r="R544" i="31"/>
  <c r="R560" i="31"/>
  <c r="R576" i="31"/>
  <c r="R592" i="31"/>
  <c r="R557" i="31"/>
  <c r="R573" i="31"/>
  <c r="R589" i="31"/>
  <c r="R616" i="31"/>
  <c r="R603" i="31"/>
  <c r="R619" i="31"/>
  <c r="R635" i="31"/>
  <c r="R652" i="31"/>
  <c r="R668" i="31"/>
  <c r="R684" i="31"/>
  <c r="R645" i="31"/>
  <c r="R661" i="31"/>
  <c r="R677" i="31"/>
  <c r="R694" i="31"/>
  <c r="R710" i="31"/>
  <c r="R726" i="31"/>
  <c r="R1070" i="31"/>
  <c r="R697" i="31"/>
  <c r="R713" i="31"/>
  <c r="R729" i="31"/>
  <c r="R747" i="31"/>
  <c r="R763" i="31"/>
  <c r="R779" i="31"/>
  <c r="R746" i="31"/>
  <c r="R762" i="31"/>
  <c r="R778" i="31"/>
  <c r="R804" i="31"/>
  <c r="R8" i="31"/>
  <c r="R11" i="31"/>
  <c r="R799" i="31"/>
  <c r="R1069" i="31"/>
  <c r="R271" i="31"/>
  <c r="R287" i="31"/>
  <c r="R303" i="31"/>
  <c r="R319" i="31"/>
  <c r="R335" i="31"/>
  <c r="R351" i="31"/>
  <c r="R469" i="31"/>
  <c r="R497" i="31"/>
  <c r="R377" i="31"/>
  <c r="R393" i="31"/>
  <c r="R409" i="31"/>
  <c r="R425" i="31"/>
  <c r="R441" i="31"/>
  <c r="R457" i="31"/>
  <c r="R380" i="31"/>
  <c r="R396" i="31"/>
  <c r="R412" i="31"/>
  <c r="R428" i="31"/>
  <c r="R444" i="31"/>
  <c r="R460" i="31"/>
  <c r="R509" i="31"/>
  <c r="R525" i="31"/>
  <c r="R541" i="31"/>
  <c r="R618" i="31"/>
  <c r="R472" i="31"/>
  <c r="R488" i="31"/>
  <c r="R504" i="31"/>
  <c r="R520" i="31"/>
  <c r="R536" i="31"/>
  <c r="R550" i="31"/>
  <c r="R566" i="31"/>
  <c r="R582" i="31"/>
  <c r="R598" i="31"/>
  <c r="R630" i="31"/>
  <c r="R563" i="31"/>
  <c r="R579" i="31"/>
  <c r="R609" i="31"/>
  <c r="R625" i="31"/>
  <c r="R642" i="31"/>
  <c r="R658" i="31"/>
  <c r="R674" i="31"/>
  <c r="R690" i="31"/>
  <c r="R651" i="31"/>
  <c r="R667" i="31"/>
  <c r="R683" i="31"/>
  <c r="R700" i="31"/>
  <c r="R716" i="31"/>
  <c r="R732" i="31"/>
  <c r="R703" i="31"/>
  <c r="R719" i="31"/>
  <c r="R735" i="31"/>
  <c r="R753" i="31"/>
  <c r="R769" i="31"/>
  <c r="R785" i="31"/>
  <c r="R752" i="31"/>
  <c r="R768" i="31"/>
  <c r="R784" i="31"/>
  <c r="R1072" i="31"/>
  <c r="R30" i="31"/>
  <c r="R13" i="31"/>
  <c r="R805" i="31"/>
  <c r="R1077" i="31"/>
  <c r="R130" i="31"/>
  <c r="R127" i="31"/>
  <c r="R170" i="31"/>
  <c r="R186" i="31"/>
  <c r="R200" i="31"/>
  <c r="R216" i="31"/>
  <c r="R232" i="31"/>
  <c r="R248" i="31"/>
  <c r="R270" i="31"/>
  <c r="R286" i="31"/>
  <c r="R302" i="31"/>
  <c r="R318" i="31"/>
  <c r="R334" i="31"/>
  <c r="R350" i="31"/>
  <c r="R261" i="31"/>
  <c r="R277" i="31"/>
  <c r="R293" i="31"/>
  <c r="R309" i="31"/>
  <c r="R325" i="31"/>
  <c r="R341" i="31"/>
  <c r="R357" i="31"/>
  <c r="R475" i="31"/>
  <c r="R367" i="31"/>
  <c r="R383" i="31"/>
  <c r="R399" i="31"/>
  <c r="R415" i="31"/>
  <c r="R431" i="31"/>
  <c r="R447" i="31"/>
  <c r="R463" i="31"/>
  <c r="R499" i="31"/>
  <c r="R370" i="31"/>
  <c r="R386" i="31"/>
  <c r="R402" i="31"/>
  <c r="R418" i="31"/>
  <c r="R434" i="31"/>
  <c r="R450" i="31"/>
  <c r="R466" i="31"/>
  <c r="R515" i="31"/>
  <c r="R531" i="31"/>
  <c r="R547" i="31"/>
  <c r="R478" i="31"/>
  <c r="R494" i="31"/>
  <c r="R510" i="31"/>
  <c r="R526" i="31"/>
  <c r="R542" i="31"/>
  <c r="R556" i="31"/>
  <c r="R572" i="31"/>
  <c r="R588" i="31"/>
  <c r="R608" i="31"/>
  <c r="R610" i="31"/>
  <c r="R553" i="31"/>
  <c r="R569" i="31"/>
  <c r="R585" i="31"/>
  <c r="R622" i="31"/>
  <c r="R599" i="31"/>
  <c r="R615" i="31"/>
  <c r="R631" i="31"/>
  <c r="R648" i="31"/>
  <c r="R664" i="31"/>
  <c r="R680" i="31"/>
  <c r="R641" i="31"/>
  <c r="R657" i="31"/>
  <c r="R673" i="31"/>
  <c r="R689" i="31"/>
  <c r="R706" i="31"/>
  <c r="S707" i="31" s="1"/>
  <c r="T707" i="31" s="1"/>
  <c r="T706" i="31" s="1"/>
  <c r="R722" i="31"/>
  <c r="S723" i="31" s="1"/>
  <c r="T723" i="31" s="1"/>
  <c r="T722" i="31" s="1"/>
  <c r="R738" i="31"/>
  <c r="R693" i="31"/>
  <c r="R709" i="31"/>
  <c r="R725" i="31"/>
  <c r="R743" i="31"/>
  <c r="R759" i="31"/>
  <c r="R775" i="31"/>
  <c r="R1080" i="31"/>
  <c r="R742" i="31"/>
  <c r="R758" i="31"/>
  <c r="R774" i="31"/>
  <c r="R1067" i="31"/>
  <c r="R800" i="31"/>
  <c r="R1065" i="31"/>
  <c r="R44" i="31"/>
  <c r="R40" i="31"/>
  <c r="R31" i="31"/>
  <c r="R795" i="31"/>
  <c r="R1079" i="31"/>
  <c r="R807" i="31"/>
  <c r="R255" i="31"/>
  <c r="R160" i="31"/>
  <c r="S161" i="31" s="1"/>
  <c r="T161" i="31" s="1"/>
  <c r="T160" i="31" s="1"/>
  <c r="R176" i="31"/>
  <c r="R132" i="31"/>
  <c r="S133" i="31" s="1"/>
  <c r="T133" i="31" s="1"/>
  <c r="T132" i="31" s="1"/>
  <c r="R206" i="31"/>
  <c r="R222" i="31"/>
  <c r="S223" i="31" s="1"/>
  <c r="T223" i="31" s="1"/>
  <c r="T222" i="31" s="1"/>
  <c r="R238" i="31"/>
  <c r="S239" i="31" s="1"/>
  <c r="T239" i="31" s="1"/>
  <c r="T238" i="31" s="1"/>
  <c r="R254" i="31"/>
  <c r="R260" i="31"/>
  <c r="R276" i="31"/>
  <c r="R292" i="31"/>
  <c r="R308" i="31"/>
  <c r="R324" i="31"/>
  <c r="R340" i="31"/>
  <c r="R356" i="31"/>
  <c r="R267" i="31"/>
  <c r="R283" i="31"/>
  <c r="R299" i="31"/>
  <c r="R315" i="31"/>
  <c r="R331" i="31"/>
  <c r="R347" i="31"/>
  <c r="R363" i="31"/>
  <c r="R373" i="31"/>
  <c r="R389" i="31"/>
  <c r="R405" i="31"/>
  <c r="R421" i="31"/>
  <c r="R437" i="31"/>
  <c r="R453" i="31"/>
  <c r="R479" i="31"/>
  <c r="R376" i="31"/>
  <c r="R392" i="31"/>
  <c r="R408" i="31"/>
  <c r="R424" i="31"/>
  <c r="R440" i="31"/>
  <c r="R456" i="31"/>
  <c r="R495" i="31"/>
  <c r="R505" i="31"/>
  <c r="R521" i="31"/>
  <c r="R537" i="31"/>
  <c r="R468" i="31"/>
  <c r="R484" i="31"/>
  <c r="R500" i="31"/>
  <c r="R516" i="31"/>
  <c r="R532" i="31"/>
  <c r="R546" i="31"/>
  <c r="R562" i="31"/>
  <c r="R578" i="31"/>
  <c r="R602" i="31"/>
  <c r="R559" i="31"/>
  <c r="R575" i="31"/>
  <c r="R591" i="31"/>
  <c r="R632" i="31"/>
  <c r="R612" i="31"/>
  <c r="R605" i="31"/>
  <c r="R621" i="31"/>
  <c r="R637" i="31"/>
  <c r="R638" i="31"/>
  <c r="R654" i="31"/>
  <c r="R670" i="31"/>
  <c r="R686" i="31"/>
  <c r="R647" i="31"/>
  <c r="R663" i="31"/>
  <c r="R679" i="31"/>
  <c r="R696" i="31"/>
  <c r="R712" i="31"/>
  <c r="R728" i="31"/>
  <c r="R699" i="31"/>
  <c r="R715" i="31"/>
  <c r="R731" i="31"/>
  <c r="R749" i="31"/>
  <c r="R765" i="31"/>
  <c r="R781" i="31"/>
  <c r="R748" i="31"/>
  <c r="R764" i="31"/>
  <c r="R780" i="31"/>
  <c r="R1071" i="31"/>
  <c r="R790" i="31"/>
  <c r="R24" i="31"/>
  <c r="S25" i="31" s="1"/>
  <c r="T25" i="31" s="1"/>
  <c r="T24" i="31" s="1"/>
  <c r="R1082" i="31"/>
  <c r="R38" i="31"/>
  <c r="R1074" i="31"/>
  <c r="R801" i="31"/>
  <c r="R1062" i="31"/>
  <c r="R36" i="31"/>
  <c r="S37" i="31" s="1"/>
  <c r="T37" i="31" s="1"/>
  <c r="T36" i="31" s="1"/>
  <c r="R126" i="31"/>
  <c r="R1115" i="31"/>
  <c r="R1012" i="31"/>
  <c r="R855" i="31"/>
  <c r="R1136" i="31"/>
  <c r="R1120" i="31"/>
  <c r="R1038" i="31"/>
  <c r="R1135" i="31"/>
  <c r="R895" i="31"/>
  <c r="R1046" i="31"/>
  <c r="R900" i="31"/>
  <c r="R1166" i="31"/>
  <c r="R1006" i="31"/>
  <c r="R1027" i="31"/>
  <c r="R839" i="31"/>
  <c r="R974" i="31"/>
  <c r="R962" i="31"/>
  <c r="R1168" i="31"/>
  <c r="R863" i="31"/>
  <c r="R998" i="31"/>
  <c r="R857" i="31"/>
  <c r="R1003" i="31"/>
  <c r="R1036" i="31"/>
  <c r="R1163" i="31"/>
  <c r="R891" i="31"/>
  <c r="R1034" i="31"/>
  <c r="R973" i="31"/>
  <c r="R890" i="31"/>
  <c r="R1035" i="31"/>
  <c r="R1175" i="31"/>
  <c r="R976" i="31"/>
  <c r="R939" i="31"/>
  <c r="R899" i="31"/>
  <c r="R1024" i="31"/>
  <c r="R915" i="31"/>
  <c r="R1128" i="31"/>
  <c r="R1110" i="31"/>
  <c r="R1121" i="31"/>
  <c r="R1039" i="31"/>
  <c r="R1142" i="31"/>
  <c r="R1133" i="31"/>
  <c r="R1141" i="31"/>
  <c r="R1060" i="31"/>
  <c r="R868" i="31"/>
  <c r="R1169" i="31"/>
  <c r="R1042" i="31"/>
  <c r="R1086" i="31"/>
  <c r="R982" i="31"/>
  <c r="R1055" i="31"/>
  <c r="R1029" i="31"/>
  <c r="R862" i="31"/>
  <c r="R1165" i="31"/>
  <c r="R1033" i="31"/>
  <c r="R1015" i="31"/>
  <c r="R1010" i="31"/>
  <c r="R986" i="31"/>
  <c r="R1037" i="31"/>
  <c r="R963" i="31"/>
  <c r="R977" i="31"/>
  <c r="R1045" i="31"/>
  <c r="R954" i="31"/>
  <c r="R930" i="31"/>
  <c r="R929" i="31"/>
  <c r="R979" i="31"/>
  <c r="R1160" i="31"/>
  <c r="R876" i="31"/>
  <c r="R1123" i="31"/>
  <c r="R1162" i="31"/>
  <c r="R975" i="31"/>
  <c r="R1044" i="31"/>
  <c r="R988" i="31"/>
  <c r="R858" i="31"/>
  <c r="R854" i="31"/>
  <c r="R1129" i="31"/>
  <c r="R847" i="31"/>
  <c r="R1104" i="31"/>
  <c r="R1102" i="31"/>
  <c r="R896" i="31"/>
  <c r="R1143" i="31"/>
  <c r="R1098" i="31"/>
  <c r="R864" i="31"/>
  <c r="R1113" i="31"/>
  <c r="R959" i="31"/>
  <c r="R984" i="31"/>
  <c r="R902" i="31"/>
  <c r="R1043" i="31"/>
  <c r="R1087" i="31"/>
  <c r="R1052" i="31"/>
  <c r="R910" i="31"/>
  <c r="R1017" i="31"/>
  <c r="R949" i="31"/>
  <c r="R1171" i="31"/>
  <c r="R970" i="31"/>
  <c r="R911" i="31"/>
  <c r="R955" i="31"/>
  <c r="R931" i="31"/>
  <c r="R936" i="31"/>
  <c r="R941" i="31"/>
  <c r="R1051" i="31"/>
  <c r="R848" i="31"/>
  <c r="R942" i="31"/>
  <c r="R1138" i="31"/>
  <c r="R1031" i="31"/>
  <c r="R1053" i="31"/>
  <c r="R1020" i="31"/>
  <c r="R888" i="31"/>
  <c r="R983" i="31"/>
  <c r="R883" i="31"/>
  <c r="R1161" i="31"/>
  <c r="R937" i="31"/>
  <c r="R964" i="31"/>
  <c r="R852" i="31"/>
  <c r="R1025" i="31"/>
  <c r="R989" i="31"/>
  <c r="R1040" i="31"/>
  <c r="R1176" i="31"/>
  <c r="R1116" i="31"/>
  <c r="R866" i="31"/>
  <c r="R844" i="31"/>
  <c r="R1117" i="31"/>
  <c r="R1111" i="31"/>
  <c r="R1155" i="31"/>
  <c r="R1054" i="31"/>
  <c r="R1028" i="31"/>
  <c r="R967" i="31"/>
  <c r="R861" i="31"/>
  <c r="R1000" i="31"/>
  <c r="R872" i="31"/>
  <c r="R1159" i="31"/>
  <c r="R919" i="31"/>
  <c r="R1011" i="31"/>
  <c r="R987" i="31"/>
  <c r="R1008" i="31"/>
  <c r="R1150" i="31"/>
  <c r="R999" i="31"/>
  <c r="R913" i="31"/>
  <c r="R965" i="31"/>
  <c r="R853" i="31"/>
  <c r="R904" i="31"/>
  <c r="R1172" i="31"/>
  <c r="R877" i="31"/>
  <c r="R906" i="31"/>
  <c r="R1118" i="31"/>
  <c r="R1099" i="31"/>
  <c r="R980" i="31"/>
  <c r="R859" i="31"/>
  <c r="R1103" i="31"/>
  <c r="R897" i="31"/>
  <c r="R1016" i="31"/>
  <c r="R948" i="31"/>
  <c r="R1001" i="31"/>
  <c r="R873" i="31"/>
  <c r="R880" i="31"/>
  <c r="R885" i="31"/>
  <c r="R1047" i="31"/>
  <c r="R901" i="31"/>
  <c r="R912" i="31"/>
  <c r="R971" i="31"/>
  <c r="R1014" i="31"/>
  <c r="R856" i="31"/>
  <c r="R1002" i="31"/>
  <c r="R1061" i="31"/>
  <c r="R905" i="31"/>
  <c r="R1173" i="31"/>
  <c r="R892" i="31"/>
  <c r="R992" i="31"/>
  <c r="R849" i="31"/>
  <c r="R943" i="31"/>
  <c r="R938" i="31"/>
  <c r="R898" i="31"/>
  <c r="R840" i="31"/>
  <c r="R991" i="31"/>
  <c r="R865" i="31"/>
  <c r="R1137" i="31"/>
  <c r="R972" i="31"/>
  <c r="R966" i="31"/>
  <c r="R914" i="31"/>
  <c r="R1108" i="31"/>
  <c r="R867" i="31"/>
  <c r="R1114" i="31"/>
  <c r="R894" i="31"/>
  <c r="R925" i="31"/>
  <c r="R1124" i="31"/>
  <c r="R1156" i="31"/>
  <c r="R846" i="31"/>
  <c r="R1048" i="31"/>
  <c r="R1130" i="31"/>
  <c r="R1105" i="31"/>
  <c r="R1132" i="31"/>
  <c r="R1140" i="31"/>
  <c r="R1125" i="31"/>
  <c r="R1157" i="31"/>
  <c r="R842" i="31"/>
  <c r="R1030" i="31"/>
  <c r="R1139" i="31"/>
  <c r="R1119" i="31"/>
  <c r="R1152" i="31"/>
  <c r="R845" i="31"/>
  <c r="R881" i="31"/>
  <c r="R1018" i="31"/>
  <c r="R878" i="31"/>
  <c r="R882" i="31"/>
  <c r="R869" i="31"/>
  <c r="R1021" i="31"/>
  <c r="R889" i="31"/>
  <c r="R887" i="31"/>
  <c r="R1164" i="31"/>
  <c r="R1032" i="31"/>
  <c r="R957" i="31"/>
  <c r="R1013" i="31"/>
  <c r="R1167" i="31"/>
  <c r="R893" i="31"/>
  <c r="R993" i="31"/>
  <c r="R968" i="31"/>
  <c r="R950" i="31"/>
  <c r="R1041" i="31"/>
  <c r="R1177" i="31"/>
  <c r="R928" i="31"/>
  <c r="R978" i="31"/>
  <c r="R1126" i="31"/>
  <c r="R1127" i="31"/>
  <c r="R924" i="31"/>
  <c r="R860" i="31"/>
  <c r="R1153" i="31"/>
  <c r="R933" i="31"/>
  <c r="R1154" i="31"/>
  <c r="R1049" i="31"/>
  <c r="R1134" i="31"/>
  <c r="R841" i="31"/>
  <c r="R1112" i="31"/>
  <c r="R958" i="31"/>
  <c r="R1131" i="31"/>
  <c r="R843" i="31"/>
  <c r="R1026" i="31"/>
  <c r="R1122" i="31"/>
  <c r="R990" i="31"/>
  <c r="R1109" i="31"/>
  <c r="R981" i="31"/>
  <c r="R1158" i="31"/>
  <c r="R918" i="31"/>
  <c r="R1019" i="31"/>
  <c r="R879" i="31"/>
  <c r="R838" i="31"/>
  <c r="R932" i="31"/>
  <c r="R985" i="31"/>
  <c r="R903" i="31"/>
  <c r="R884" i="31"/>
  <c r="R1009" i="31"/>
  <c r="R1151" i="31"/>
  <c r="R886" i="31"/>
  <c r="R1170" i="31"/>
  <c r="R956" i="31"/>
  <c r="R1007" i="31"/>
  <c r="R969" i="31"/>
  <c r="R951" i="31"/>
  <c r="R1174" i="31"/>
  <c r="R907" i="31"/>
  <c r="R940" i="31"/>
  <c r="R1050" i="31"/>
  <c r="R1145" i="31"/>
  <c r="R1144" i="31"/>
  <c r="CP154" i="30"/>
  <c r="A5" i="29"/>
  <c r="A4" i="29"/>
  <c r="S177" i="31" l="1"/>
  <c r="T177" i="31" s="1"/>
  <c r="T176" i="31" s="1"/>
  <c r="S207" i="31"/>
  <c r="T207" i="31" s="1"/>
  <c r="T206" i="31" s="1"/>
  <c r="S89" i="31"/>
  <c r="T89" i="31" s="1"/>
  <c r="T88" i="31" s="1"/>
  <c r="S791" i="31"/>
  <c r="T791" i="31" s="1"/>
  <c r="T790" i="31" s="1"/>
  <c r="S1095" i="31"/>
  <c r="T1095" i="31" s="1"/>
  <c r="T1094" i="31" s="1"/>
  <c r="S1101" i="31"/>
  <c r="T1101" i="31" s="1"/>
  <c r="T1100" i="31" s="1"/>
  <c r="S1107" i="31"/>
  <c r="T1107" i="31" s="1"/>
  <c r="T1106" i="31" s="1"/>
  <c r="S1097" i="31"/>
  <c r="T1097" i="31" s="1"/>
  <c r="T1096" i="31" s="1"/>
  <c r="S711" i="31"/>
  <c r="T711" i="31" s="1"/>
  <c r="T710" i="31" s="1"/>
  <c r="S41" i="31"/>
  <c r="T41" i="31" s="1"/>
  <c r="T40" i="31" s="1"/>
  <c r="AQ601" i="8"/>
  <c r="S773" i="31"/>
  <c r="T773" i="31" s="1"/>
  <c r="T772" i="31" s="1"/>
  <c r="S617" i="31"/>
  <c r="T617" i="31" s="1"/>
  <c r="T616" i="31" s="1"/>
  <c r="S107" i="31"/>
  <c r="T107" i="31" s="1"/>
  <c r="T106" i="31" s="1"/>
  <c r="S123" i="31"/>
  <c r="T123" i="31" s="1"/>
  <c r="T122" i="31" s="1"/>
  <c r="S65" i="31"/>
  <c r="T65" i="31" s="1"/>
  <c r="T64" i="31" s="1"/>
  <c r="S139" i="31"/>
  <c r="T139" i="31" s="1"/>
  <c r="T138" i="31" s="1"/>
  <c r="S47" i="31"/>
  <c r="T47" i="31" s="1"/>
  <c r="T46" i="31" s="1"/>
  <c r="S917" i="31"/>
  <c r="T917" i="31" s="1"/>
  <c r="T916" i="31" s="1"/>
  <c r="S809" i="31"/>
  <c r="T809" i="31" s="1"/>
  <c r="T808" i="31" s="1"/>
  <c r="S277" i="31"/>
  <c r="T277" i="31" s="1"/>
  <c r="T276" i="31" s="1"/>
  <c r="S63" i="31"/>
  <c r="T63" i="31" s="1"/>
  <c r="T62" i="31" s="1"/>
  <c r="S121" i="31"/>
  <c r="T121" i="31" s="1"/>
  <c r="T120" i="31" s="1"/>
  <c r="S757" i="31"/>
  <c r="T757" i="31" s="1"/>
  <c r="T756" i="31" s="1"/>
  <c r="S309" i="31"/>
  <c r="T309" i="31" s="1"/>
  <c r="T308" i="31" s="1"/>
  <c r="S143" i="31"/>
  <c r="T143" i="31" s="1"/>
  <c r="T142" i="31" s="1"/>
  <c r="S261" i="31"/>
  <c r="T261" i="31" s="1"/>
  <c r="T260" i="31" s="1"/>
  <c r="S597" i="31"/>
  <c r="T597" i="31" s="1"/>
  <c r="T596" i="31" s="1"/>
  <c r="S1005" i="31"/>
  <c r="T1005" i="31" s="1"/>
  <c r="T1004" i="31" s="1"/>
  <c r="S695" i="31"/>
  <c r="T695" i="31" s="1"/>
  <c r="T694" i="31" s="1"/>
  <c r="S1093" i="31"/>
  <c r="T1093" i="31" s="1"/>
  <c r="T1092" i="31" s="1"/>
  <c r="S727" i="31"/>
  <c r="T727" i="31" s="1"/>
  <c r="T726" i="31" s="1"/>
  <c r="S325" i="31"/>
  <c r="T325" i="31" s="1"/>
  <c r="T324" i="31" s="1"/>
  <c r="S341" i="31"/>
  <c r="T341" i="31" s="1"/>
  <c r="T340" i="31" s="1"/>
  <c r="S1083" i="31"/>
  <c r="T1083" i="31" s="1"/>
  <c r="T1082" i="31" s="1"/>
  <c r="S381" i="31"/>
  <c r="T381" i="31" s="1"/>
  <c r="T380" i="31" s="1"/>
  <c r="S355" i="31"/>
  <c r="T355" i="31" s="1"/>
  <c r="T354" i="31" s="1"/>
  <c r="S485" i="31"/>
  <c r="T485" i="31" s="1"/>
  <c r="T484" i="31" s="1"/>
  <c r="S293" i="31"/>
  <c r="T293" i="31" s="1"/>
  <c r="T292" i="31" s="1"/>
  <c r="S629" i="31"/>
  <c r="T629" i="31" s="1"/>
  <c r="T628" i="31" s="1"/>
  <c r="S201" i="31"/>
  <c r="T201" i="31" s="1"/>
  <c r="T200" i="31" s="1"/>
  <c r="S323" i="31"/>
  <c r="T323" i="31" s="1"/>
  <c r="T322" i="31" s="1"/>
  <c r="S603" i="31"/>
  <c r="T603" i="31" s="1"/>
  <c r="T602" i="31" s="1"/>
  <c r="S623" i="31"/>
  <c r="T623" i="31" s="1"/>
  <c r="T622" i="31" s="1"/>
  <c r="S655" i="31"/>
  <c r="T655" i="31" s="1"/>
  <c r="T654" i="31" s="1"/>
  <c r="S501" i="31"/>
  <c r="T501" i="31" s="1"/>
  <c r="T500" i="31" s="1"/>
  <c r="S197" i="31"/>
  <c r="T197" i="31" s="1"/>
  <c r="T196" i="31" s="1"/>
  <c r="S837" i="31"/>
  <c r="T837" i="31" s="1"/>
  <c r="T836" i="31" s="1"/>
  <c r="S185" i="31"/>
  <c r="T185" i="31" s="1"/>
  <c r="T184" i="31" s="1"/>
  <c r="S1075" i="31"/>
  <c r="T1075" i="31" s="1"/>
  <c r="T1074" i="31" s="1"/>
  <c r="S639" i="31"/>
  <c r="T639" i="31" s="1"/>
  <c r="T638" i="31" s="1"/>
  <c r="S233" i="31"/>
  <c r="T233" i="31" s="1"/>
  <c r="T232" i="31" s="1"/>
  <c r="S191" i="31"/>
  <c r="T191" i="31" s="1"/>
  <c r="T190" i="31" s="1"/>
  <c r="S359" i="31"/>
  <c r="T359" i="31" s="1"/>
  <c r="T358" i="31" s="1"/>
  <c r="S357" i="31"/>
  <c r="T357" i="31" s="1"/>
  <c r="T356" i="31" s="1"/>
  <c r="S445" i="31"/>
  <c r="T445" i="31" s="1"/>
  <c r="T444" i="31" s="1"/>
  <c r="S291" i="31"/>
  <c r="T291" i="31" s="1"/>
  <c r="T290" i="31" s="1"/>
  <c r="S793" i="31"/>
  <c r="T793" i="31" s="1"/>
  <c r="T792" i="31" s="1"/>
  <c r="S729" i="31"/>
  <c r="T729" i="31" s="1"/>
  <c r="T728" i="31" s="1"/>
  <c r="S441" i="31"/>
  <c r="T441" i="31" s="1"/>
  <c r="T440" i="31" s="1"/>
  <c r="S551" i="31"/>
  <c r="T551" i="31" s="1"/>
  <c r="T550" i="31" s="1"/>
  <c r="S545" i="31"/>
  <c r="T545" i="31" s="1"/>
  <c r="T544" i="31" s="1"/>
  <c r="S205" i="31"/>
  <c r="T205" i="31" s="1"/>
  <c r="T204" i="31" s="1"/>
  <c r="S595" i="31"/>
  <c r="T595" i="31" s="1"/>
  <c r="T594" i="31" s="1"/>
  <c r="S39" i="31"/>
  <c r="T39" i="31" s="1"/>
  <c r="T38" i="31" s="1"/>
  <c r="S461" i="31"/>
  <c r="T461" i="31" s="1"/>
  <c r="T460" i="31" s="1"/>
  <c r="S307" i="31"/>
  <c r="T307" i="31" s="1"/>
  <c r="T306" i="31" s="1"/>
  <c r="S23" i="31"/>
  <c r="T23" i="31" s="1"/>
  <c r="T22" i="31" s="1"/>
  <c r="S395" i="31"/>
  <c r="T395" i="31" s="1"/>
  <c r="T394" i="31" s="1"/>
  <c r="S371" i="31"/>
  <c r="T371" i="31" s="1"/>
  <c r="T370" i="31" s="1"/>
  <c r="S101" i="31"/>
  <c r="T101" i="31" s="1"/>
  <c r="T100" i="31" s="1"/>
  <c r="S407" i="31"/>
  <c r="T407" i="31" s="1"/>
  <c r="T406" i="31" s="1"/>
  <c r="S247" i="31"/>
  <c r="T247" i="31" s="1"/>
  <c r="T246" i="31" s="1"/>
  <c r="S149" i="31"/>
  <c r="T149" i="31" s="1"/>
  <c r="T148" i="31" s="1"/>
  <c r="S589" i="31"/>
  <c r="T589" i="31" s="1"/>
  <c r="T588" i="31" s="1"/>
  <c r="S135" i="31"/>
  <c r="T135" i="31" s="1"/>
  <c r="T134" i="31" s="1"/>
  <c r="S947" i="31"/>
  <c r="T947" i="31" s="1"/>
  <c r="T946" i="31" s="1"/>
  <c r="S713" i="31"/>
  <c r="T713" i="31" s="1"/>
  <c r="T712" i="31" s="1"/>
  <c r="S241" i="31"/>
  <c r="T241" i="31" s="1"/>
  <c r="T240" i="31" s="1"/>
  <c r="S127" i="31"/>
  <c r="T127" i="31" s="1"/>
  <c r="T126" i="31" s="1"/>
  <c r="S413" i="31"/>
  <c r="T413" i="31" s="1"/>
  <c r="T412" i="31" s="1"/>
  <c r="S253" i="31"/>
  <c r="T253" i="31" s="1"/>
  <c r="T252" i="31" s="1"/>
  <c r="S295" i="31"/>
  <c r="T295" i="31" s="1"/>
  <c r="T294" i="31" s="1"/>
  <c r="S513" i="31"/>
  <c r="T513" i="31" s="1"/>
  <c r="T512" i="31" s="1"/>
  <c r="S393" i="31"/>
  <c r="T393" i="31" s="1"/>
  <c r="T392" i="31" s="1"/>
  <c r="S685" i="31"/>
  <c r="T685" i="31" s="1"/>
  <c r="T684" i="31" s="1"/>
  <c r="S129" i="31"/>
  <c r="T129" i="31" s="1"/>
  <c r="T128" i="31" s="1"/>
  <c r="S327" i="31"/>
  <c r="T327" i="31" s="1"/>
  <c r="T326" i="31" s="1"/>
  <c r="S209" i="31"/>
  <c r="T209" i="31" s="1"/>
  <c r="T208" i="31" s="1"/>
  <c r="S473" i="31"/>
  <c r="T473" i="31" s="1"/>
  <c r="T472" i="31" s="1"/>
  <c r="S687" i="31"/>
  <c r="T687" i="31" s="1"/>
  <c r="T686" i="31" s="1"/>
  <c r="S1081" i="31"/>
  <c r="T1081" i="31" s="1"/>
  <c r="T1080" i="31" s="1"/>
  <c r="S583" i="31"/>
  <c r="T583" i="31" s="1"/>
  <c r="T582" i="31" s="1"/>
  <c r="S579" i="31"/>
  <c r="T579" i="31" s="1"/>
  <c r="T578" i="31" s="1"/>
  <c r="S335" i="31"/>
  <c r="T335" i="31" s="1"/>
  <c r="T334" i="31" s="1"/>
  <c r="S671" i="31"/>
  <c r="T671" i="31" s="1"/>
  <c r="T670" i="31" s="1"/>
  <c r="S517" i="31"/>
  <c r="T517" i="31" s="1"/>
  <c r="T516" i="31" s="1"/>
  <c r="S567" i="31"/>
  <c r="T567" i="31" s="1"/>
  <c r="T566" i="31" s="1"/>
  <c r="S467" i="31"/>
  <c r="T467" i="31" s="1"/>
  <c r="T466" i="31" s="1"/>
  <c r="S1089" i="31"/>
  <c r="T1089" i="31" s="1"/>
  <c r="T1088" i="31" s="1"/>
  <c r="S759" i="31"/>
  <c r="T759" i="31" s="1"/>
  <c r="T758" i="31" s="1"/>
  <c r="S681" i="31"/>
  <c r="T681" i="31" s="1"/>
  <c r="T680" i="31" s="1"/>
  <c r="S527" i="31"/>
  <c r="T527" i="31" s="1"/>
  <c r="T526" i="31" s="1"/>
  <c r="S451" i="31"/>
  <c r="T451" i="31" s="1"/>
  <c r="T450" i="31" s="1"/>
  <c r="S319" i="31"/>
  <c r="T319" i="31" s="1"/>
  <c r="T318" i="31" s="1"/>
  <c r="S691" i="31"/>
  <c r="T691" i="31" s="1"/>
  <c r="T690" i="31" s="1"/>
  <c r="S429" i="31"/>
  <c r="T429" i="31" s="1"/>
  <c r="T428" i="31" s="1"/>
  <c r="S669" i="31"/>
  <c r="T669" i="31" s="1"/>
  <c r="T668" i="31" s="1"/>
  <c r="S275" i="31"/>
  <c r="T275" i="31" s="1"/>
  <c r="T274" i="31" s="1"/>
  <c r="S459" i="31"/>
  <c r="T459" i="31" s="1"/>
  <c r="T458" i="31" s="1"/>
  <c r="S21" i="31"/>
  <c r="T21" i="31" s="1"/>
  <c r="T20" i="31" s="1"/>
  <c r="S823" i="31"/>
  <c r="T823" i="31" s="1"/>
  <c r="T822" i="31" s="1"/>
  <c r="S739" i="31"/>
  <c r="T739" i="31" s="1"/>
  <c r="T738" i="31" s="1"/>
  <c r="S665" i="31"/>
  <c r="T665" i="31" s="1"/>
  <c r="T664" i="31" s="1"/>
  <c r="S511" i="31"/>
  <c r="T511" i="31" s="1"/>
  <c r="T510" i="31" s="1"/>
  <c r="S303" i="31"/>
  <c r="T303" i="31" s="1"/>
  <c r="T302" i="31" s="1"/>
  <c r="S171" i="31"/>
  <c r="T171" i="31" s="1"/>
  <c r="T170" i="31" s="1"/>
  <c r="S675" i="31"/>
  <c r="T675" i="31" s="1"/>
  <c r="T674" i="31" s="1"/>
  <c r="S653" i="31"/>
  <c r="T653" i="31" s="1"/>
  <c r="T652" i="31" s="1"/>
  <c r="S593" i="31"/>
  <c r="T593" i="31" s="1"/>
  <c r="T592" i="31" s="1"/>
  <c r="S443" i="31"/>
  <c r="T443" i="31" s="1"/>
  <c r="T442" i="31" s="1"/>
  <c r="S179" i="31"/>
  <c r="T179" i="31" s="1"/>
  <c r="T178" i="31" s="1"/>
  <c r="S351" i="31"/>
  <c r="T351" i="31" s="1"/>
  <c r="T350" i="31" s="1"/>
  <c r="S19" i="31"/>
  <c r="T19" i="31" s="1"/>
  <c r="T18" i="31" s="1"/>
  <c r="S173" i="31"/>
  <c r="T173" i="31" s="1"/>
  <c r="T172" i="31" s="1"/>
  <c r="S105" i="31"/>
  <c r="T105" i="31" s="1"/>
  <c r="T104" i="31" s="1"/>
  <c r="S633" i="31"/>
  <c r="T633" i="31" s="1"/>
  <c r="T632" i="31" s="1"/>
  <c r="S533" i="31"/>
  <c r="T533" i="31" s="1"/>
  <c r="T532" i="31" s="1"/>
  <c r="S611" i="31"/>
  <c r="T611" i="31" s="1"/>
  <c r="T610" i="31" s="1"/>
  <c r="S163" i="31"/>
  <c r="T163" i="31" s="1"/>
  <c r="T162" i="31" s="1"/>
  <c r="S1063" i="31"/>
  <c r="T1063" i="31" s="1"/>
  <c r="T1062" i="31" s="1"/>
  <c r="S45" i="31"/>
  <c r="T45" i="31" s="1"/>
  <c r="T44" i="31" s="1"/>
  <c r="S643" i="31"/>
  <c r="T643" i="31" s="1"/>
  <c r="T642" i="31" s="1"/>
  <c r="S221" i="31"/>
  <c r="T221" i="31" s="1"/>
  <c r="T220" i="31" s="1"/>
  <c r="S263" i="31"/>
  <c r="T263" i="31" s="1"/>
  <c r="T262" i="31" s="1"/>
  <c r="S481" i="31"/>
  <c r="T481" i="31" s="1"/>
  <c r="T480" i="31" s="1"/>
  <c r="S425" i="31"/>
  <c r="T425" i="31" s="1"/>
  <c r="T424" i="31" s="1"/>
  <c r="S103" i="31"/>
  <c r="T103" i="31" s="1"/>
  <c r="T102" i="31" s="1"/>
  <c r="S547" i="31"/>
  <c r="T547" i="31" s="1"/>
  <c r="T546" i="31" s="1"/>
  <c r="S435" i="31"/>
  <c r="T435" i="31" s="1"/>
  <c r="T434" i="31" s="1"/>
  <c r="S747" i="31"/>
  <c r="T747" i="31" s="1"/>
  <c r="T746" i="31" s="1"/>
  <c r="S789" i="31"/>
  <c r="T789" i="31" s="1"/>
  <c r="T788" i="31" s="1"/>
  <c r="S755" i="31"/>
  <c r="T755" i="31" s="1"/>
  <c r="T754" i="31" s="1"/>
  <c r="S85" i="31"/>
  <c r="T85" i="31" s="1"/>
  <c r="T84" i="31" s="1"/>
  <c r="S195" i="31"/>
  <c r="T195" i="31" s="1"/>
  <c r="T194" i="31" s="1"/>
  <c r="S175" i="31"/>
  <c r="T175" i="31" s="1"/>
  <c r="T174" i="31" s="1"/>
  <c r="S137" i="31"/>
  <c r="T137" i="31" s="1"/>
  <c r="T136" i="31" s="1"/>
  <c r="S927" i="31"/>
  <c r="T927" i="31" s="1"/>
  <c r="T926" i="31" s="1"/>
  <c r="S953" i="31"/>
  <c r="T953" i="31" s="1"/>
  <c r="T952" i="31" s="1"/>
  <c r="S375" i="31"/>
  <c r="T375" i="31" s="1"/>
  <c r="T374" i="31" s="1"/>
  <c r="S487" i="31"/>
  <c r="T487" i="31" s="1"/>
  <c r="T486" i="31" s="1"/>
  <c r="S229" i="31"/>
  <c r="T229" i="31" s="1"/>
  <c r="T228" i="31" s="1"/>
  <c r="S87" i="31"/>
  <c r="T87" i="31" s="1"/>
  <c r="T86" i="31" s="1"/>
  <c r="S215" i="31"/>
  <c r="T215" i="31" s="1"/>
  <c r="T214" i="31" s="1"/>
  <c r="S77" i="31"/>
  <c r="T77" i="31" s="1"/>
  <c r="T76" i="31" s="1"/>
  <c r="S49" i="31"/>
  <c r="T49" i="31" s="1"/>
  <c r="T48" i="31" s="1"/>
  <c r="S961" i="31"/>
  <c r="T961" i="31" s="1"/>
  <c r="T960" i="31" s="1"/>
  <c r="S781" i="31"/>
  <c r="T781" i="31" s="1"/>
  <c r="T780" i="31" s="1"/>
  <c r="S457" i="31"/>
  <c r="T457" i="31" s="1"/>
  <c r="T456" i="31" s="1"/>
  <c r="S609" i="31"/>
  <c r="T609" i="31" s="1"/>
  <c r="T608" i="31" s="1"/>
  <c r="S403" i="31"/>
  <c r="T403" i="31" s="1"/>
  <c r="T402" i="31" s="1"/>
  <c r="S131" i="31"/>
  <c r="T131" i="31" s="1"/>
  <c r="T130" i="31" s="1"/>
  <c r="S753" i="31"/>
  <c r="T753" i="31" s="1"/>
  <c r="T752" i="31" s="1"/>
  <c r="S717" i="31"/>
  <c r="T717" i="31" s="1"/>
  <c r="T716" i="31" s="1"/>
  <c r="S751" i="31"/>
  <c r="T751" i="31" s="1"/>
  <c r="T750" i="31" s="1"/>
  <c r="S581" i="31"/>
  <c r="T581" i="31" s="1"/>
  <c r="T580" i="31" s="1"/>
  <c r="S471" i="31"/>
  <c r="T471" i="31" s="1"/>
  <c r="T470" i="31" s="1"/>
  <c r="S777" i="31"/>
  <c r="T777" i="31" s="1"/>
  <c r="T776" i="31" s="1"/>
  <c r="S213" i="31"/>
  <c r="T213" i="31" s="1"/>
  <c r="T212" i="31" s="1"/>
  <c r="S53" i="31"/>
  <c r="T53" i="31" s="1"/>
  <c r="T52" i="31" s="1"/>
  <c r="S73" i="31"/>
  <c r="T73" i="31" s="1"/>
  <c r="T72" i="31" s="1"/>
  <c r="S199" i="31"/>
  <c r="T199" i="31" s="1"/>
  <c r="T198" i="31" s="1"/>
  <c r="S115" i="31"/>
  <c r="T115" i="31" s="1"/>
  <c r="T114" i="31" s="1"/>
  <c r="S851" i="31"/>
  <c r="T851" i="31" s="1"/>
  <c r="T850" i="31" s="1"/>
  <c r="S189" i="31"/>
  <c r="T189" i="31" s="1"/>
  <c r="T188" i="31" s="1"/>
  <c r="S397" i="31"/>
  <c r="T397" i="31" s="1"/>
  <c r="T396" i="31" s="1"/>
  <c r="S423" i="31"/>
  <c r="T423" i="31" s="1"/>
  <c r="T422" i="31" s="1"/>
  <c r="S997" i="31"/>
  <c r="T997" i="31" s="1"/>
  <c r="T996" i="31" s="1"/>
  <c r="S1091" i="31"/>
  <c r="T1091" i="31" s="1"/>
  <c r="T1090" i="31" s="1"/>
  <c r="S311" i="31"/>
  <c r="T311" i="31" s="1"/>
  <c r="T310" i="31" s="1"/>
  <c r="S529" i="31"/>
  <c r="T529" i="31" s="1"/>
  <c r="T528" i="31" s="1"/>
  <c r="S767" i="31"/>
  <c r="T767" i="31" s="1"/>
  <c r="T766" i="31" s="1"/>
  <c r="S255" i="31"/>
  <c r="T255" i="31" s="1"/>
  <c r="T254" i="31" s="1"/>
  <c r="S921" i="31"/>
  <c r="T921" i="31" s="1"/>
  <c r="T920" i="31" s="1"/>
  <c r="S811" i="31"/>
  <c r="T811" i="31" s="1"/>
  <c r="T810" i="31" s="1"/>
  <c r="S55" i="31"/>
  <c r="T55" i="31" s="1"/>
  <c r="T54" i="31" s="1"/>
  <c r="S1057" i="31"/>
  <c r="T1057" i="31" s="1"/>
  <c r="T1056" i="31" s="1"/>
  <c r="S157" i="31"/>
  <c r="T157" i="31" s="1"/>
  <c r="T156" i="31" s="1"/>
  <c r="S243" i="31"/>
  <c r="T243" i="31" s="1"/>
  <c r="T242" i="31" s="1"/>
  <c r="S227" i="31"/>
  <c r="T227" i="31" s="1"/>
  <c r="T226" i="31" s="1"/>
  <c r="S649" i="31"/>
  <c r="T649" i="31" s="1"/>
  <c r="T648" i="31" s="1"/>
  <c r="S419" i="31"/>
  <c r="T419" i="31" s="1"/>
  <c r="T418" i="31" s="1"/>
  <c r="S287" i="31"/>
  <c r="T287" i="31" s="1"/>
  <c r="T286" i="31" s="1"/>
  <c r="S733" i="31"/>
  <c r="T733" i="31" s="1"/>
  <c r="T732" i="31" s="1"/>
  <c r="S659" i="31"/>
  <c r="T659" i="31" s="1"/>
  <c r="T658" i="31" s="1"/>
  <c r="S577" i="31"/>
  <c r="T577" i="31" s="1"/>
  <c r="T576" i="31" s="1"/>
  <c r="S427" i="31"/>
  <c r="T427" i="31" s="1"/>
  <c r="T426" i="31" s="1"/>
  <c r="S181" i="31"/>
  <c r="T181" i="31" s="1"/>
  <c r="T180" i="31" s="1"/>
  <c r="S119" i="31"/>
  <c r="T119" i="31" s="1"/>
  <c r="T118" i="31" s="1"/>
  <c r="S479" i="31"/>
  <c r="T479" i="31" s="1"/>
  <c r="T478" i="31" s="1"/>
  <c r="S271" i="31"/>
  <c r="T271" i="31" s="1"/>
  <c r="T270" i="31" s="1"/>
  <c r="S561" i="31"/>
  <c r="T561" i="31" s="1"/>
  <c r="T560" i="31" s="1"/>
  <c r="S33" i="31"/>
  <c r="T33" i="31" s="1"/>
  <c r="T32" i="31" s="1"/>
  <c r="S715" i="31"/>
  <c r="T715" i="31" s="1"/>
  <c r="T714" i="31" s="1"/>
  <c r="S641" i="31"/>
  <c r="T641" i="31" s="1"/>
  <c r="T640" i="31" s="1"/>
  <c r="S411" i="31"/>
  <c r="T411" i="31" s="1"/>
  <c r="T410" i="31" s="1"/>
  <c r="S651" i="31"/>
  <c r="T651" i="31" s="1"/>
  <c r="T650" i="31" s="1"/>
  <c r="S625" i="31"/>
  <c r="T625" i="31" s="1"/>
  <c r="T624" i="31" s="1"/>
  <c r="S389" i="31"/>
  <c r="T389" i="31" s="1"/>
  <c r="T388" i="31" s="1"/>
  <c r="S703" i="31"/>
  <c r="T703" i="31" s="1"/>
  <c r="T702" i="31" s="1"/>
  <c r="S569" i="31"/>
  <c r="T569" i="31" s="1"/>
  <c r="T568" i="31" s="1"/>
  <c r="S383" i="31"/>
  <c r="T383" i="31" s="1"/>
  <c r="T382" i="31" s="1"/>
  <c r="S347" i="31"/>
  <c r="T347" i="31" s="1"/>
  <c r="T346" i="31" s="1"/>
  <c r="S281" i="31"/>
  <c r="T281" i="31" s="1"/>
  <c r="T280" i="31" s="1"/>
  <c r="S165" i="31"/>
  <c r="T165" i="31" s="1"/>
  <c r="T164" i="31" s="1"/>
  <c r="S251" i="31"/>
  <c r="T251" i="31" s="1"/>
  <c r="T250" i="31" s="1"/>
  <c r="S67" i="31"/>
  <c r="T67" i="31" s="1"/>
  <c r="T66" i="31" s="1"/>
  <c r="S117" i="31"/>
  <c r="T117" i="31" s="1"/>
  <c r="T116" i="31" s="1"/>
  <c r="S1067" i="31"/>
  <c r="T1067" i="31" s="1"/>
  <c r="T1066" i="31" s="1"/>
  <c r="S571" i="31"/>
  <c r="T571" i="31" s="1"/>
  <c r="T570" i="31" s="1"/>
  <c r="S465" i="31"/>
  <c r="T465" i="31" s="1"/>
  <c r="T464" i="31" s="1"/>
  <c r="S365" i="31"/>
  <c r="T365" i="31" s="1"/>
  <c r="T364" i="31" s="1"/>
  <c r="S575" i="31"/>
  <c r="T575" i="31" s="1"/>
  <c r="T574" i="31" s="1"/>
  <c r="S387" i="31"/>
  <c r="T387" i="31" s="1"/>
  <c r="T386" i="31" s="1"/>
  <c r="S249" i="31"/>
  <c r="T249" i="31" s="1"/>
  <c r="T248" i="31" s="1"/>
  <c r="S701" i="31"/>
  <c r="T701" i="31" s="1"/>
  <c r="T700" i="31" s="1"/>
  <c r="S565" i="31"/>
  <c r="T565" i="31" s="1"/>
  <c r="T564" i="31" s="1"/>
  <c r="S257" i="31"/>
  <c r="T257" i="31" s="1"/>
  <c r="T256" i="31" s="1"/>
  <c r="S761" i="31"/>
  <c r="T761" i="31" s="1"/>
  <c r="T760" i="31" s="1"/>
  <c r="S155" i="31"/>
  <c r="T155" i="31" s="1"/>
  <c r="T154" i="31" s="1"/>
  <c r="S235" i="31"/>
  <c r="T235" i="31" s="1"/>
  <c r="T234" i="31" s="1"/>
  <c r="S749" i="31"/>
  <c r="T749" i="31" s="1"/>
  <c r="T748" i="31" s="1"/>
  <c r="S573" i="31"/>
  <c r="T573" i="31" s="1"/>
  <c r="T572" i="31" s="1"/>
  <c r="S455" i="31"/>
  <c r="T455" i="31" s="1"/>
  <c r="T454" i="31" s="1"/>
  <c r="S35" i="31"/>
  <c r="T35" i="31" s="1"/>
  <c r="T34" i="31" s="1"/>
  <c r="S549" i="31"/>
  <c r="T549" i="31" s="1"/>
  <c r="T548" i="31" s="1"/>
  <c r="S745" i="31"/>
  <c r="T745" i="31" s="1"/>
  <c r="T744" i="31" s="1"/>
  <c r="S183" i="31"/>
  <c r="T183" i="31" s="1"/>
  <c r="T182" i="31" s="1"/>
  <c r="S821" i="31"/>
  <c r="T821" i="31" s="1"/>
  <c r="T820" i="31" s="1"/>
  <c r="S141" i="31"/>
  <c r="T141" i="31" s="1"/>
  <c r="T140" i="31" s="1"/>
  <c r="S151" i="31"/>
  <c r="T151" i="31" s="1"/>
  <c r="T150" i="31" s="1"/>
  <c r="S91" i="31"/>
  <c r="T91" i="31" s="1"/>
  <c r="T90" i="31" s="1"/>
  <c r="S697" i="31"/>
  <c r="T697" i="31" s="1"/>
  <c r="T696" i="31" s="1"/>
  <c r="S409" i="31"/>
  <c r="T409" i="31" s="1"/>
  <c r="T408" i="31" s="1"/>
  <c r="S557" i="31"/>
  <c r="T557" i="31" s="1"/>
  <c r="T556" i="31" s="1"/>
  <c r="S217" i="31"/>
  <c r="T217" i="31" s="1"/>
  <c r="T216" i="31" s="1"/>
  <c r="S439" i="31"/>
  <c r="T439" i="31" s="1"/>
  <c r="T438" i="31" s="1"/>
  <c r="S343" i="31"/>
  <c r="T343" i="31" s="1"/>
  <c r="T342" i="31" s="1"/>
  <c r="S225" i="31"/>
  <c r="T225" i="31" s="1"/>
  <c r="T224" i="31" s="1"/>
  <c r="S167" i="31"/>
  <c r="T167" i="31" s="1"/>
  <c r="T166" i="31" s="1"/>
  <c r="S1059" i="31"/>
  <c r="T1059" i="31" s="1"/>
  <c r="T1058" i="31" s="1"/>
  <c r="S111" i="31"/>
  <c r="T111" i="31" s="1"/>
  <c r="T110" i="31" s="1"/>
  <c r="S563" i="31"/>
  <c r="T563" i="31" s="1"/>
  <c r="T562" i="31" s="1"/>
  <c r="S377" i="31"/>
  <c r="T377" i="31" s="1"/>
  <c r="T376" i="31" s="1"/>
  <c r="S1073" i="31"/>
  <c r="T1073" i="31" s="1"/>
  <c r="T1072" i="31" s="1"/>
  <c r="S95" i="31"/>
  <c r="T95" i="31" s="1"/>
  <c r="T94" i="31" s="1"/>
  <c r="S153" i="31"/>
  <c r="T153" i="31" s="1"/>
  <c r="T152" i="31" s="1"/>
  <c r="S613" i="31"/>
  <c r="T613" i="31" s="1"/>
  <c r="T612" i="31" s="1"/>
  <c r="S743" i="31"/>
  <c r="T743" i="31" s="1"/>
  <c r="T742" i="31" s="1"/>
  <c r="S785" i="31"/>
  <c r="T785" i="31" s="1"/>
  <c r="T784" i="31" s="1"/>
  <c r="S599" i="31"/>
  <c r="T599" i="31" s="1"/>
  <c r="T598" i="31" s="1"/>
  <c r="S391" i="31"/>
  <c r="T391" i="31" s="1"/>
  <c r="T390" i="31" s="1"/>
  <c r="S783" i="31"/>
  <c r="T783" i="31" s="1"/>
  <c r="T782" i="31" s="1"/>
  <c r="S673" i="31"/>
  <c r="T673" i="31" s="1"/>
  <c r="T672" i="31" s="1"/>
  <c r="S503" i="31"/>
  <c r="T503" i="31" s="1"/>
  <c r="T502" i="31" s="1"/>
  <c r="S803" i="31"/>
  <c r="T803" i="31" s="1"/>
  <c r="T802" i="31" s="1"/>
  <c r="S683" i="31"/>
  <c r="T683" i="31" s="1"/>
  <c r="T682" i="31" s="1"/>
  <c r="S421" i="31"/>
  <c r="T421" i="31" s="1"/>
  <c r="T420" i="31" s="1"/>
  <c r="S735" i="31"/>
  <c r="T735" i="31" s="1"/>
  <c r="T734" i="31" s="1"/>
  <c r="S661" i="31"/>
  <c r="T661" i="31" s="1"/>
  <c r="T660" i="31" s="1"/>
  <c r="S621" i="31"/>
  <c r="T621" i="31" s="1"/>
  <c r="T620" i="31" s="1"/>
  <c r="S491" i="31"/>
  <c r="T491" i="31" s="1"/>
  <c r="T490" i="31" s="1"/>
  <c r="S415" i="31"/>
  <c r="T415" i="31" s="1"/>
  <c r="T414" i="31" s="1"/>
  <c r="S245" i="31"/>
  <c r="T245" i="31" s="1"/>
  <c r="T244" i="31" s="1"/>
  <c r="S313" i="31"/>
  <c r="T313" i="31" s="1"/>
  <c r="T312" i="31" s="1"/>
  <c r="S831" i="31"/>
  <c r="T831" i="31" s="1"/>
  <c r="T830" i="31" s="1"/>
  <c r="S51" i="31"/>
  <c r="T51" i="31" s="1"/>
  <c r="T50" i="31" s="1"/>
  <c r="S493" i="31"/>
  <c r="T493" i="31" s="1"/>
  <c r="T492" i="31" s="1"/>
  <c r="S231" i="31"/>
  <c r="T231" i="31" s="1"/>
  <c r="T230" i="31" s="1"/>
  <c r="S7" i="31"/>
  <c r="T7" i="31" s="1"/>
  <c r="T6" i="31" s="1"/>
  <c r="S289" i="31"/>
  <c r="T289" i="31" s="1"/>
  <c r="T288" i="31" s="1"/>
  <c r="S145" i="31"/>
  <c r="T145" i="31" s="1"/>
  <c r="T144" i="31" s="1"/>
  <c r="S833" i="31"/>
  <c r="T833" i="31" s="1"/>
  <c r="T832" i="31" s="1"/>
  <c r="S799" i="31"/>
  <c r="T799" i="31" s="1"/>
  <c r="T798" i="31" s="1"/>
  <c r="S647" i="31"/>
  <c r="T647" i="31" s="1"/>
  <c r="T646" i="31" s="1"/>
  <c r="S601" i="31"/>
  <c r="T601" i="31" s="1"/>
  <c r="T600" i="31" s="1"/>
  <c r="S369" i="31"/>
  <c r="T369" i="31" s="1"/>
  <c r="T368" i="31" s="1"/>
  <c r="S269" i="31"/>
  <c r="T269" i="31" s="1"/>
  <c r="T268" i="31" s="1"/>
  <c r="S909" i="31"/>
  <c r="T909" i="31" s="1"/>
  <c r="T908" i="31" s="1"/>
  <c r="S741" i="31"/>
  <c r="T741" i="31" s="1"/>
  <c r="T740" i="31" s="1"/>
  <c r="S495" i="31"/>
  <c r="T495" i="31" s="1"/>
  <c r="T494" i="31" s="1"/>
  <c r="S769" i="31"/>
  <c r="T769" i="31" s="1"/>
  <c r="T768" i="31" s="1"/>
  <c r="S619" i="31"/>
  <c r="T619" i="31" s="1"/>
  <c r="T618" i="31" s="1"/>
  <c r="S237" i="31"/>
  <c r="T237" i="31" s="1"/>
  <c r="T236" i="31" s="1"/>
  <c r="S731" i="31"/>
  <c r="T731" i="31" s="1"/>
  <c r="T730" i="31" s="1"/>
  <c r="S657" i="31"/>
  <c r="T657" i="31" s="1"/>
  <c r="T656" i="31" s="1"/>
  <c r="S615" i="31"/>
  <c r="T615" i="31" s="1"/>
  <c r="T614" i="31" s="1"/>
  <c r="S279" i="31"/>
  <c r="T279" i="31" s="1"/>
  <c r="T278" i="31" s="1"/>
  <c r="S667" i="31"/>
  <c r="T667" i="31" s="1"/>
  <c r="T666" i="31" s="1"/>
  <c r="S627" i="31"/>
  <c r="T627" i="31" s="1"/>
  <c r="T626" i="31" s="1"/>
  <c r="S497" i="31"/>
  <c r="T497" i="31" s="1"/>
  <c r="T496" i="31" s="1"/>
  <c r="S405" i="31"/>
  <c r="T405" i="31" s="1"/>
  <c r="T404" i="31" s="1"/>
  <c r="S11" i="31"/>
  <c r="T11" i="31" s="1"/>
  <c r="T10" i="31" s="1"/>
  <c r="S719" i="31"/>
  <c r="T719" i="31" s="1"/>
  <c r="T718" i="31" s="1"/>
  <c r="S645" i="31"/>
  <c r="T645" i="31" s="1"/>
  <c r="T644" i="31" s="1"/>
  <c r="S585" i="31"/>
  <c r="T585" i="31" s="1"/>
  <c r="T584" i="31" s="1"/>
  <c r="S475" i="31"/>
  <c r="T475" i="31" s="1"/>
  <c r="T474" i="31" s="1"/>
  <c r="S399" i="31"/>
  <c r="T399" i="31" s="1"/>
  <c r="T398" i="31" s="1"/>
  <c r="S363" i="31"/>
  <c r="T363" i="31" s="1"/>
  <c r="T362" i="31" s="1"/>
  <c r="S297" i="31"/>
  <c r="T297" i="31" s="1"/>
  <c r="T296" i="31" s="1"/>
  <c r="S815" i="31"/>
  <c r="T815" i="31" s="1"/>
  <c r="T814" i="31" s="1"/>
  <c r="S825" i="31"/>
  <c r="T825" i="31" s="1"/>
  <c r="T824" i="31" s="1"/>
  <c r="S273" i="31"/>
  <c r="T273" i="31" s="1"/>
  <c r="T272" i="31" s="1"/>
  <c r="S125" i="31"/>
  <c r="T125" i="31" s="1"/>
  <c r="T124" i="31" s="1"/>
  <c r="S817" i="31"/>
  <c r="T817" i="31" s="1"/>
  <c r="T816" i="31" s="1"/>
  <c r="S795" i="31"/>
  <c r="T795" i="31" s="1"/>
  <c r="T794" i="31" s="1"/>
  <c r="S587" i="31"/>
  <c r="T587" i="31" s="1"/>
  <c r="T586" i="31" s="1"/>
  <c r="S79" i="31"/>
  <c r="T79" i="31" s="1"/>
  <c r="T78" i="31" s="1"/>
  <c r="S709" i="31"/>
  <c r="T709" i="31" s="1"/>
  <c r="T708" i="31" s="1"/>
  <c r="S765" i="31"/>
  <c r="T765" i="31" s="1"/>
  <c r="T764" i="31" s="1"/>
  <c r="S339" i="31"/>
  <c r="T339" i="31" s="1"/>
  <c r="T338" i="31" s="1"/>
  <c r="S699" i="31"/>
  <c r="T699" i="31" s="1"/>
  <c r="T698" i="31" s="1"/>
  <c r="S1077" i="31"/>
  <c r="T1077" i="31" s="1"/>
  <c r="T1076" i="31" s="1"/>
  <c r="S725" i="31"/>
  <c r="T725" i="31" s="1"/>
  <c r="T724" i="31" s="1"/>
  <c r="S373" i="31"/>
  <c r="T373" i="31" s="1"/>
  <c r="T372" i="31" s="1"/>
  <c r="S797" i="31"/>
  <c r="T797" i="31" s="1"/>
  <c r="T796" i="31" s="1"/>
  <c r="S553" i="31"/>
  <c r="T553" i="31" s="1"/>
  <c r="T552" i="31" s="1"/>
  <c r="S367" i="31"/>
  <c r="T367" i="31" s="1"/>
  <c r="T366" i="31" s="1"/>
  <c r="S331" i="31"/>
  <c r="T331" i="31" s="1"/>
  <c r="T330" i="31" s="1"/>
  <c r="S1147" i="31"/>
  <c r="T1147" i="31" s="1"/>
  <c r="T1146" i="31" s="1"/>
  <c r="S265" i="31"/>
  <c r="T265" i="31" s="1"/>
  <c r="T264" i="31" s="1"/>
  <c r="S1023" i="31"/>
  <c r="T1023" i="31" s="1"/>
  <c r="T1022" i="31" s="1"/>
  <c r="S935" i="31"/>
  <c r="T935" i="31" s="1"/>
  <c r="T934" i="31" s="1"/>
  <c r="S97" i="31"/>
  <c r="T97" i="31" s="1"/>
  <c r="T96" i="31" s="1"/>
  <c r="S15" i="31"/>
  <c r="T15" i="31" s="1"/>
  <c r="T14" i="31" s="1"/>
  <c r="S1149" i="31"/>
  <c r="T1149" i="31" s="1"/>
  <c r="T1148" i="31" s="1"/>
  <c r="S737" i="31"/>
  <c r="T737" i="31" s="1"/>
  <c r="T736" i="31" s="1"/>
  <c r="S555" i="31"/>
  <c r="T555" i="31" s="1"/>
  <c r="T554" i="31" s="1"/>
  <c r="S449" i="31"/>
  <c r="T449" i="31" s="1"/>
  <c r="T448" i="31" s="1"/>
  <c r="S349" i="31"/>
  <c r="T349" i="31" s="1"/>
  <c r="T348" i="31" s="1"/>
  <c r="S75" i="31"/>
  <c r="T75" i="31" s="1"/>
  <c r="T74" i="31" s="1"/>
  <c r="S801" i="31"/>
  <c r="T801" i="31" s="1"/>
  <c r="T800" i="31" s="1"/>
  <c r="S537" i="31"/>
  <c r="T537" i="31" s="1"/>
  <c r="T536" i="31" s="1"/>
  <c r="S9" i="31"/>
  <c r="T9" i="31" s="1"/>
  <c r="T8" i="31" s="1"/>
  <c r="S531" i="31"/>
  <c r="T531" i="31" s="1"/>
  <c r="T530" i="31" s="1"/>
  <c r="S379" i="31"/>
  <c r="T379" i="31" s="1"/>
  <c r="T378" i="31" s="1"/>
  <c r="S591" i="31"/>
  <c r="T591" i="31" s="1"/>
  <c r="T590" i="31" s="1"/>
  <c r="S807" i="31"/>
  <c r="T807" i="31" s="1"/>
  <c r="T806" i="31" s="1"/>
  <c r="S43" i="31"/>
  <c r="T43" i="31" s="1"/>
  <c r="T42" i="31" s="1"/>
  <c r="S315" i="31"/>
  <c r="T315" i="31" s="1"/>
  <c r="T314" i="31" s="1"/>
  <c r="S259" i="31"/>
  <c r="T259" i="31" s="1"/>
  <c r="T258" i="31" s="1"/>
  <c r="S169" i="31"/>
  <c r="T169" i="31" s="1"/>
  <c r="T168" i="31" s="1"/>
  <c r="S829" i="31"/>
  <c r="T829" i="31" s="1"/>
  <c r="T828" i="31" s="1"/>
  <c r="S353" i="31"/>
  <c r="T353" i="31" s="1"/>
  <c r="T352" i="31" s="1"/>
  <c r="S219" i="31"/>
  <c r="T219" i="31" s="1"/>
  <c r="T218" i="31" s="1"/>
  <c r="S871" i="31"/>
  <c r="T871" i="31" s="1"/>
  <c r="T870" i="31" s="1"/>
  <c r="S721" i="31"/>
  <c r="T721" i="31" s="1"/>
  <c r="T720" i="31" s="1"/>
  <c r="S607" i="31"/>
  <c r="T607" i="31" s="1"/>
  <c r="T606" i="31" s="1"/>
  <c r="S541" i="31"/>
  <c r="T541" i="31" s="1"/>
  <c r="T540" i="31" s="1"/>
  <c r="S433" i="31"/>
  <c r="T433" i="31" s="1"/>
  <c r="T432" i="31" s="1"/>
  <c r="S333" i="31"/>
  <c r="T333" i="31" s="1"/>
  <c r="T332" i="31" s="1"/>
  <c r="S147" i="31"/>
  <c r="T147" i="31" s="1"/>
  <c r="T146" i="31" s="1"/>
  <c r="S71" i="31"/>
  <c r="T71" i="31" s="1"/>
  <c r="T70" i="31" s="1"/>
  <c r="S469" i="31"/>
  <c r="T469" i="31" s="1"/>
  <c r="T468" i="31" s="1"/>
  <c r="S521" i="31"/>
  <c r="T521" i="31" s="1"/>
  <c r="T520" i="31" s="1"/>
  <c r="S805" i="31"/>
  <c r="T805" i="31" s="1"/>
  <c r="T804" i="31" s="1"/>
  <c r="S515" i="31"/>
  <c r="T515" i="31" s="1"/>
  <c r="T514" i="31" s="1"/>
  <c r="S27" i="31"/>
  <c r="T27" i="31" s="1"/>
  <c r="T26" i="31" s="1"/>
  <c r="S605" i="31"/>
  <c r="T605" i="31" s="1"/>
  <c r="T604" i="31" s="1"/>
  <c r="S13" i="31"/>
  <c r="T13" i="31" s="1"/>
  <c r="T12" i="31" s="1"/>
  <c r="S559" i="31"/>
  <c r="T559" i="31" s="1"/>
  <c r="T558" i="31" s="1"/>
  <c r="S1069" i="31"/>
  <c r="T1069" i="31" s="1"/>
  <c r="T1068" i="31" s="1"/>
  <c r="S29" i="31"/>
  <c r="T29" i="31" s="1"/>
  <c r="T28" i="31" s="1"/>
  <c r="S539" i="31"/>
  <c r="T539" i="31" s="1"/>
  <c r="T538" i="31" s="1"/>
  <c r="S463" i="31"/>
  <c r="T463" i="31" s="1"/>
  <c r="T462" i="31" s="1"/>
  <c r="S299" i="31"/>
  <c r="T299" i="31" s="1"/>
  <c r="T298" i="31" s="1"/>
  <c r="S361" i="31"/>
  <c r="T361" i="31" s="1"/>
  <c r="T360" i="31" s="1"/>
  <c r="S57" i="31"/>
  <c r="T57" i="31" s="1"/>
  <c r="T56" i="31" s="1"/>
  <c r="S813" i="31"/>
  <c r="T813" i="31" s="1"/>
  <c r="T812" i="31" s="1"/>
  <c r="S337" i="31"/>
  <c r="T337" i="31" s="1"/>
  <c r="T336" i="31" s="1"/>
  <c r="S203" i="31"/>
  <c r="T203" i="31" s="1"/>
  <c r="T202" i="31" s="1"/>
  <c r="S83" i="31"/>
  <c r="T83" i="31" s="1"/>
  <c r="T82" i="31" s="1"/>
  <c r="S705" i="31"/>
  <c r="T705" i="31" s="1"/>
  <c r="T704" i="31" s="1"/>
  <c r="S525" i="31"/>
  <c r="T525" i="31" s="1"/>
  <c r="T524" i="31" s="1"/>
  <c r="S417" i="31"/>
  <c r="T417" i="31" s="1"/>
  <c r="T416" i="31" s="1"/>
  <c r="S317" i="31"/>
  <c r="T317" i="31" s="1"/>
  <c r="T316" i="31" s="1"/>
  <c r="S1085" i="31"/>
  <c r="T1085" i="31" s="1"/>
  <c r="T1084" i="31" s="1"/>
  <c r="S835" i="31"/>
  <c r="T835" i="31" s="1"/>
  <c r="T834" i="31" s="1"/>
  <c r="S775" i="31"/>
  <c r="T775" i="31" s="1"/>
  <c r="T774" i="31" s="1"/>
  <c r="S543" i="31"/>
  <c r="T543" i="31" s="1"/>
  <c r="T542" i="31" s="1"/>
  <c r="S31" i="31"/>
  <c r="T31" i="31" s="1"/>
  <c r="T30" i="31" s="1"/>
  <c r="S505" i="31"/>
  <c r="T505" i="31" s="1"/>
  <c r="T504" i="31" s="1"/>
  <c r="S779" i="31"/>
  <c r="T779" i="31" s="1"/>
  <c r="T778" i="31" s="1"/>
  <c r="S499" i="31"/>
  <c r="T499" i="31" s="1"/>
  <c r="T498" i="31" s="1"/>
  <c r="S535" i="31"/>
  <c r="T535" i="31" s="1"/>
  <c r="T534" i="31" s="1"/>
  <c r="S635" i="31"/>
  <c r="T635" i="31" s="1"/>
  <c r="T634" i="31" s="1"/>
  <c r="S453" i="31"/>
  <c r="T453" i="31" s="1"/>
  <c r="T452" i="31" s="1"/>
  <c r="S787" i="31"/>
  <c r="T787" i="31" s="1"/>
  <c r="T786" i="31" s="1"/>
  <c r="S693" i="31"/>
  <c r="T693" i="31" s="1"/>
  <c r="T692" i="31" s="1"/>
  <c r="S523" i="31"/>
  <c r="T523" i="31" s="1"/>
  <c r="T522" i="31" s="1"/>
  <c r="S447" i="31"/>
  <c r="T447" i="31" s="1"/>
  <c r="T446" i="31" s="1"/>
  <c r="S283" i="31"/>
  <c r="T283" i="31" s="1"/>
  <c r="T282" i="31" s="1"/>
  <c r="S345" i="31"/>
  <c r="T345" i="31" s="1"/>
  <c r="T344" i="31" s="1"/>
  <c r="S93" i="31"/>
  <c r="T93" i="31" s="1"/>
  <c r="T92" i="31" s="1"/>
  <c r="S159" i="31"/>
  <c r="T159" i="31" s="1"/>
  <c r="T158" i="31" s="1"/>
  <c r="S59" i="31"/>
  <c r="T59" i="31" s="1"/>
  <c r="T58" i="31" s="1"/>
  <c r="S945" i="31"/>
  <c r="T945" i="31" s="1"/>
  <c r="T944" i="31" s="1"/>
  <c r="S321" i="31"/>
  <c r="T321" i="31" s="1"/>
  <c r="T320" i="31" s="1"/>
  <c r="S113" i="31"/>
  <c r="T113" i="31" s="1"/>
  <c r="T112" i="31" s="1"/>
  <c r="S875" i="31"/>
  <c r="T875" i="31" s="1"/>
  <c r="T874" i="31" s="1"/>
  <c r="S61" i="31"/>
  <c r="T61" i="31" s="1"/>
  <c r="T60" i="31" s="1"/>
  <c r="S679" i="31"/>
  <c r="T679" i="31" s="1"/>
  <c r="T678" i="31" s="1"/>
  <c r="S509" i="31"/>
  <c r="T509" i="31" s="1"/>
  <c r="T508" i="31" s="1"/>
  <c r="S401" i="31"/>
  <c r="T401" i="31" s="1"/>
  <c r="T400" i="31" s="1"/>
  <c r="S301" i="31"/>
  <c r="T301" i="31" s="1"/>
  <c r="T300" i="31" s="1"/>
  <c r="S109" i="31"/>
  <c r="T109" i="31" s="1"/>
  <c r="T108" i="31" s="1"/>
  <c r="S819" i="31"/>
  <c r="T819" i="31" s="1"/>
  <c r="T818" i="31" s="1"/>
  <c r="S187" i="31"/>
  <c r="T187" i="31" s="1"/>
  <c r="T186" i="31" s="1"/>
  <c r="S631" i="31"/>
  <c r="T631" i="31" s="1"/>
  <c r="T630" i="31" s="1"/>
  <c r="S489" i="31"/>
  <c r="T489" i="31" s="1"/>
  <c r="T488" i="31" s="1"/>
  <c r="S763" i="31"/>
  <c r="T763" i="31" s="1"/>
  <c r="T762" i="31" s="1"/>
  <c r="S1071" i="31"/>
  <c r="T1071" i="31" s="1"/>
  <c r="T1070" i="31" s="1"/>
  <c r="S483" i="31"/>
  <c r="T483" i="31" s="1"/>
  <c r="T482" i="31" s="1"/>
  <c r="S1079" i="31"/>
  <c r="T1079" i="31" s="1"/>
  <c r="T1078" i="31" s="1"/>
  <c r="S689" i="31"/>
  <c r="T689" i="31" s="1"/>
  <c r="T688" i="31" s="1"/>
  <c r="S519" i="31"/>
  <c r="T519" i="31" s="1"/>
  <c r="T518" i="31" s="1"/>
  <c r="S193" i="31"/>
  <c r="T193" i="31" s="1"/>
  <c r="T192" i="31" s="1"/>
  <c r="S437" i="31"/>
  <c r="T437" i="31" s="1"/>
  <c r="T436" i="31" s="1"/>
  <c r="S771" i="31"/>
  <c r="T771" i="31" s="1"/>
  <c r="T770" i="31" s="1"/>
  <c r="S677" i="31"/>
  <c r="T677" i="31" s="1"/>
  <c r="T676" i="31" s="1"/>
  <c r="S507" i="31"/>
  <c r="T507" i="31" s="1"/>
  <c r="T506" i="31" s="1"/>
  <c r="S431" i="31"/>
  <c r="T431" i="31" s="1"/>
  <c r="T430" i="31" s="1"/>
  <c r="S267" i="31"/>
  <c r="T267" i="31" s="1"/>
  <c r="T266" i="31" s="1"/>
  <c r="S329" i="31"/>
  <c r="T329" i="31" s="1"/>
  <c r="T328" i="31" s="1"/>
  <c r="S211" i="31"/>
  <c r="T211" i="31" s="1"/>
  <c r="T210" i="31" s="1"/>
  <c r="S99" i="31"/>
  <c r="T99" i="31" s="1"/>
  <c r="T98" i="31" s="1"/>
  <c r="S69" i="31"/>
  <c r="T69" i="31" s="1"/>
  <c r="T68" i="31" s="1"/>
  <c r="S305" i="31"/>
  <c r="T305" i="31" s="1"/>
  <c r="T304" i="31" s="1"/>
  <c r="S81" i="31"/>
  <c r="T81" i="31" s="1"/>
  <c r="T80" i="31" s="1"/>
  <c r="S663" i="31"/>
  <c r="T663" i="31" s="1"/>
  <c r="T662" i="31" s="1"/>
  <c r="S637" i="31"/>
  <c r="T637" i="31" s="1"/>
  <c r="T636" i="31" s="1"/>
  <c r="S477" i="31"/>
  <c r="T477" i="31" s="1"/>
  <c r="T476" i="31" s="1"/>
  <c r="S385" i="31"/>
  <c r="T385" i="31" s="1"/>
  <c r="T384" i="31" s="1"/>
  <c r="S285" i="31"/>
  <c r="T285" i="31" s="1"/>
  <c r="T284" i="31" s="1"/>
  <c r="S17" i="31"/>
  <c r="T17" i="31" s="1"/>
  <c r="T16" i="31" s="1"/>
  <c r="S923" i="31"/>
  <c r="T923" i="31" s="1"/>
  <c r="T922" i="31" s="1"/>
  <c r="S1065" i="31"/>
  <c r="T1065" i="31" s="1"/>
  <c r="T1064" i="31" s="1"/>
  <c r="S1171" i="31"/>
  <c r="T1171" i="31" s="1"/>
  <c r="T1170" i="31" s="1"/>
  <c r="S863" i="31"/>
  <c r="T863" i="31" s="1"/>
  <c r="T862" i="31" s="1"/>
  <c r="S1135" i="31"/>
  <c r="T1135" i="31" s="1"/>
  <c r="T1134" i="31" s="1"/>
  <c r="S979" i="31"/>
  <c r="T979" i="31" s="1"/>
  <c r="T978" i="31" s="1"/>
  <c r="S1163" i="31"/>
  <c r="T1163" i="31" s="1"/>
  <c r="T1162" i="31" s="1"/>
  <c r="S925" i="31"/>
  <c r="T925" i="31" s="1"/>
  <c r="T924" i="31" s="1"/>
  <c r="S973" i="31"/>
  <c r="T973" i="31" s="1"/>
  <c r="T972" i="31" s="1"/>
  <c r="S1015" i="31"/>
  <c r="T1015" i="31" s="1"/>
  <c r="T1014" i="31" s="1"/>
  <c r="S1165" i="31"/>
  <c r="T1165" i="31" s="1"/>
  <c r="T1164" i="31" s="1"/>
  <c r="S949" i="31"/>
  <c r="T949" i="31" s="1"/>
  <c r="T948" i="31" s="1"/>
  <c r="S991" i="31"/>
  <c r="T991" i="31" s="1"/>
  <c r="T990" i="31" s="1"/>
  <c r="S885" i="31"/>
  <c r="T885" i="31" s="1"/>
  <c r="T884" i="31" s="1"/>
  <c r="S1159" i="31"/>
  <c r="T1159" i="31" s="1"/>
  <c r="T1158" i="31" s="1"/>
  <c r="S959" i="31"/>
  <c r="T959" i="31" s="1"/>
  <c r="T958" i="31" s="1"/>
  <c r="S861" i="31"/>
  <c r="T861" i="31" s="1"/>
  <c r="T860" i="31" s="1"/>
  <c r="S967" i="31"/>
  <c r="T967" i="31" s="1"/>
  <c r="T966" i="31" s="1"/>
  <c r="S857" i="31"/>
  <c r="T857" i="31" s="1"/>
  <c r="T856" i="31" s="1"/>
  <c r="S853" i="31"/>
  <c r="T853" i="31" s="1"/>
  <c r="T852" i="31" s="1"/>
  <c r="S859" i="31"/>
  <c r="T859" i="31" s="1"/>
  <c r="T858" i="31" s="1"/>
  <c r="S1113" i="31"/>
  <c r="T1113" i="31" s="1"/>
  <c r="T1112" i="31" s="1"/>
  <c r="S1141" i="31"/>
  <c r="T1141" i="31" s="1"/>
  <c r="T1140" i="31" s="1"/>
  <c r="S989" i="31"/>
  <c r="T989" i="31" s="1"/>
  <c r="T988" i="31" s="1"/>
  <c r="S919" i="31"/>
  <c r="T919" i="31" s="1"/>
  <c r="T918" i="31" s="1"/>
  <c r="S1133" i="31"/>
  <c r="T1133" i="31" s="1"/>
  <c r="T1132" i="31" s="1"/>
  <c r="S907" i="31"/>
  <c r="T907" i="31" s="1"/>
  <c r="T906" i="31" s="1"/>
  <c r="S1151" i="31"/>
  <c r="T1151" i="31" s="1"/>
  <c r="T1150" i="31" s="1"/>
  <c r="S957" i="31"/>
  <c r="T957" i="31" s="1"/>
  <c r="T956" i="31" s="1"/>
  <c r="S895" i="31"/>
  <c r="T895" i="31" s="1"/>
  <c r="T894" i="31" s="1"/>
  <c r="S1017" i="31"/>
  <c r="T1017" i="31" s="1"/>
  <c r="T1016" i="31" s="1"/>
  <c r="S933" i="31"/>
  <c r="T933" i="31" s="1"/>
  <c r="T932" i="31" s="1"/>
  <c r="S1051" i="31"/>
  <c r="T1051" i="31" s="1"/>
  <c r="T1050" i="31" s="1"/>
  <c r="S839" i="31"/>
  <c r="T839" i="31" s="1"/>
  <c r="T838" i="31" s="1"/>
  <c r="S1123" i="31"/>
  <c r="T1123" i="31" s="1"/>
  <c r="T1122" i="31" s="1"/>
  <c r="S1029" i="31"/>
  <c r="T1029" i="31" s="1"/>
  <c r="T1028" i="31" s="1"/>
  <c r="S1177" i="31"/>
  <c r="T1177" i="31" s="1"/>
  <c r="T1176" i="31" s="1"/>
  <c r="S1129" i="31"/>
  <c r="T1129" i="31" s="1"/>
  <c r="T1128" i="31" s="1"/>
  <c r="S941" i="31"/>
  <c r="T941" i="31" s="1"/>
  <c r="T940" i="31" s="1"/>
  <c r="S1155" i="31"/>
  <c r="T1155" i="31" s="1"/>
  <c r="T1154" i="31" s="1"/>
  <c r="S1061" i="31"/>
  <c r="T1061" i="31" s="1"/>
  <c r="T1060" i="31" s="1"/>
  <c r="S983" i="31"/>
  <c r="T983" i="31" s="1"/>
  <c r="T982" i="31" s="1"/>
  <c r="S965" i="31"/>
  <c r="T965" i="31" s="1"/>
  <c r="T964" i="31" s="1"/>
  <c r="S1011" i="31"/>
  <c r="T1011" i="31" s="1"/>
  <c r="T1010" i="31" s="1"/>
  <c r="S977" i="31"/>
  <c r="T977" i="31" s="1"/>
  <c r="T976" i="31" s="1"/>
  <c r="S867" i="31"/>
  <c r="T867" i="31" s="1"/>
  <c r="T866" i="31" s="1"/>
  <c r="S913" i="31"/>
  <c r="T913" i="31" s="1"/>
  <c r="T912" i="31" s="1"/>
  <c r="S1103" i="31"/>
  <c r="T1103" i="31" s="1"/>
  <c r="T1102" i="31" s="1"/>
  <c r="S891" i="31"/>
  <c r="T891" i="31" s="1"/>
  <c r="T890" i="31" s="1"/>
  <c r="S1055" i="31"/>
  <c r="T1055" i="31" s="1"/>
  <c r="T1054" i="31" s="1"/>
  <c r="S1041" i="31"/>
  <c r="T1041" i="31" s="1"/>
  <c r="T1040" i="31" s="1"/>
  <c r="S899" i="31"/>
  <c r="T899" i="31" s="1"/>
  <c r="T898" i="31" s="1"/>
  <c r="S1037" i="31"/>
  <c r="T1037" i="31" s="1"/>
  <c r="T1036" i="31" s="1"/>
  <c r="S1153" i="31"/>
  <c r="T1153" i="31" s="1"/>
  <c r="T1152" i="31" s="1"/>
  <c r="S1009" i="31"/>
  <c r="T1009" i="31" s="1"/>
  <c r="T1008" i="31" s="1"/>
  <c r="S1111" i="31"/>
  <c r="T1111" i="31" s="1"/>
  <c r="T1110" i="31" s="1"/>
  <c r="S1167" i="31"/>
  <c r="T1167" i="31" s="1"/>
  <c r="T1166" i="31" s="1"/>
  <c r="S929" i="31"/>
  <c r="T929" i="31" s="1"/>
  <c r="T928" i="31" s="1"/>
  <c r="S883" i="31"/>
  <c r="T883" i="31" s="1"/>
  <c r="T882" i="31" s="1"/>
  <c r="S1049" i="31"/>
  <c r="T1049" i="31" s="1"/>
  <c r="T1048" i="31" s="1"/>
  <c r="S905" i="31"/>
  <c r="T905" i="31" s="1"/>
  <c r="T904" i="31" s="1"/>
  <c r="S1013" i="31"/>
  <c r="T1013" i="31" s="1"/>
  <c r="T1012" i="31" s="1"/>
  <c r="S879" i="31"/>
  <c r="T879" i="31" s="1"/>
  <c r="T878" i="31" s="1"/>
  <c r="S843" i="31"/>
  <c r="T843" i="31" s="1"/>
  <c r="T842" i="31" s="1"/>
  <c r="S847" i="31"/>
  <c r="T847" i="31" s="1"/>
  <c r="T846" i="31" s="1"/>
  <c r="S1109" i="31"/>
  <c r="T1109" i="31" s="1"/>
  <c r="T1108" i="31" s="1"/>
  <c r="S889" i="31"/>
  <c r="T889" i="31" s="1"/>
  <c r="T888" i="31" s="1"/>
  <c r="S877" i="31"/>
  <c r="T877" i="31" s="1"/>
  <c r="T876" i="31" s="1"/>
  <c r="S1025" i="31"/>
  <c r="T1025" i="31" s="1"/>
  <c r="T1024" i="31" s="1"/>
  <c r="S1035" i="31"/>
  <c r="T1035" i="31" s="1"/>
  <c r="T1034" i="31" s="1"/>
  <c r="S1169" i="31"/>
  <c r="T1169" i="31" s="1"/>
  <c r="T1168" i="31" s="1"/>
  <c r="S1047" i="31"/>
  <c r="T1047" i="31" s="1"/>
  <c r="T1046" i="31" s="1"/>
  <c r="S1173" i="31"/>
  <c r="T1173" i="31" s="1"/>
  <c r="T1172" i="31" s="1"/>
  <c r="S985" i="31"/>
  <c r="T985" i="31" s="1"/>
  <c r="T984" i="31" s="1"/>
  <c r="S999" i="31"/>
  <c r="T999" i="31" s="1"/>
  <c r="T998" i="31" s="1"/>
  <c r="S887" i="31"/>
  <c r="T887" i="31" s="1"/>
  <c r="T886" i="31" s="1"/>
  <c r="S1027" i="31"/>
  <c r="T1027" i="31" s="1"/>
  <c r="T1026" i="31" s="1"/>
  <c r="S901" i="31"/>
  <c r="T901" i="31" s="1"/>
  <c r="T900" i="31" s="1"/>
  <c r="S1175" i="31"/>
  <c r="T1175" i="31" s="1"/>
  <c r="T1174" i="31" s="1"/>
  <c r="S1033" i="31"/>
  <c r="T1033" i="31" s="1"/>
  <c r="T1032" i="31" s="1"/>
  <c r="S1019" i="31"/>
  <c r="T1019" i="31" s="1"/>
  <c r="T1018" i="31" s="1"/>
  <c r="S1157" i="31"/>
  <c r="T1157" i="31" s="1"/>
  <c r="T1156" i="31" s="1"/>
  <c r="S915" i="31"/>
  <c r="T915" i="31" s="1"/>
  <c r="T914" i="31" s="1"/>
  <c r="S939" i="31"/>
  <c r="T939" i="31" s="1"/>
  <c r="T938" i="31" s="1"/>
  <c r="S1003" i="31"/>
  <c r="T1003" i="31" s="1"/>
  <c r="T1002" i="31" s="1"/>
  <c r="S881" i="31"/>
  <c r="T881" i="31" s="1"/>
  <c r="T880" i="31" s="1"/>
  <c r="S981" i="31"/>
  <c r="T981" i="31" s="1"/>
  <c r="T980" i="31" s="1"/>
  <c r="S1021" i="31"/>
  <c r="T1021" i="31" s="1"/>
  <c r="T1020" i="31" s="1"/>
  <c r="S937" i="31"/>
  <c r="T937" i="31" s="1"/>
  <c r="T936" i="31" s="1"/>
  <c r="S911" i="31"/>
  <c r="T911" i="31" s="1"/>
  <c r="T910" i="31" s="1"/>
  <c r="S865" i="31"/>
  <c r="T865" i="31" s="1"/>
  <c r="T864" i="31" s="1"/>
  <c r="S855" i="31"/>
  <c r="T855" i="31" s="1"/>
  <c r="T854" i="31" s="1"/>
  <c r="S1161" i="31"/>
  <c r="T1161" i="31" s="1"/>
  <c r="T1160" i="31" s="1"/>
  <c r="S963" i="31"/>
  <c r="T963" i="31" s="1"/>
  <c r="T962" i="31" s="1"/>
  <c r="S951" i="31"/>
  <c r="T951" i="31" s="1"/>
  <c r="T950" i="31" s="1"/>
  <c r="S1125" i="31"/>
  <c r="T1125" i="31" s="1"/>
  <c r="T1124" i="31" s="1"/>
  <c r="S873" i="31"/>
  <c r="T873" i="31" s="1"/>
  <c r="T872" i="31" s="1"/>
  <c r="S1053" i="31"/>
  <c r="T1053" i="31" s="1"/>
  <c r="T1052" i="31" s="1"/>
  <c r="S1099" i="31"/>
  <c r="T1099" i="31" s="1"/>
  <c r="T1098" i="31" s="1"/>
  <c r="S987" i="31"/>
  <c r="T987" i="31" s="1"/>
  <c r="T986" i="31" s="1"/>
  <c r="S1143" i="31"/>
  <c r="T1143" i="31" s="1"/>
  <c r="T1142" i="31" s="1"/>
  <c r="S975" i="31"/>
  <c r="T975" i="31" s="1"/>
  <c r="T974" i="31" s="1"/>
  <c r="S969" i="31"/>
  <c r="T969" i="31" s="1"/>
  <c r="T968" i="31" s="1"/>
  <c r="S1119" i="31"/>
  <c r="T1119" i="31" s="1"/>
  <c r="T1118" i="31" s="1"/>
  <c r="S1001" i="31"/>
  <c r="T1001" i="31" s="1"/>
  <c r="T1000" i="31" s="1"/>
  <c r="S845" i="31"/>
  <c r="T845" i="31" s="1"/>
  <c r="T844" i="31" s="1"/>
  <c r="S1087" i="31"/>
  <c r="T1087" i="31" s="1"/>
  <c r="T1086" i="31" s="1"/>
  <c r="S1039" i="31"/>
  <c r="T1039" i="31" s="1"/>
  <c r="T1038" i="31" s="1"/>
  <c r="S993" i="31"/>
  <c r="T993" i="31" s="1"/>
  <c r="T992" i="31" s="1"/>
  <c r="S1139" i="31"/>
  <c r="T1139" i="31" s="1"/>
  <c r="T1138" i="31" s="1"/>
  <c r="S897" i="31"/>
  <c r="T897" i="31" s="1"/>
  <c r="T896" i="31" s="1"/>
  <c r="S1045" i="31"/>
  <c r="T1045" i="31" s="1"/>
  <c r="T1044" i="31" s="1"/>
  <c r="S931" i="31"/>
  <c r="T931" i="31" s="1"/>
  <c r="T930" i="31" s="1"/>
  <c r="S1043" i="31"/>
  <c r="T1043" i="31" s="1"/>
  <c r="T1042" i="31" s="1"/>
  <c r="S1121" i="31"/>
  <c r="T1121" i="31" s="1"/>
  <c r="T1120" i="31" s="1"/>
  <c r="S1127" i="31"/>
  <c r="T1127" i="31" s="1"/>
  <c r="T1126" i="31" s="1"/>
  <c r="S893" i="31"/>
  <c r="T893" i="31" s="1"/>
  <c r="T892" i="31" s="1"/>
  <c r="S1117" i="31"/>
  <c r="T1117" i="31" s="1"/>
  <c r="T1116" i="31" s="1"/>
  <c r="S943" i="31"/>
  <c r="T943" i="31" s="1"/>
  <c r="T942" i="31" s="1"/>
  <c r="S971" i="31"/>
  <c r="T971" i="31" s="1"/>
  <c r="T970" i="31" s="1"/>
  <c r="S903" i="31"/>
  <c r="T903" i="31" s="1"/>
  <c r="T902" i="31" s="1"/>
  <c r="S955" i="31"/>
  <c r="T955" i="31" s="1"/>
  <c r="T954" i="31" s="1"/>
  <c r="S1007" i="31"/>
  <c r="T1007" i="31" s="1"/>
  <c r="T1006" i="31" s="1"/>
  <c r="S1137" i="31"/>
  <c r="T1137" i="31" s="1"/>
  <c r="T1136" i="31" s="1"/>
  <c r="S849" i="31"/>
  <c r="T849" i="31" s="1"/>
  <c r="T848" i="31" s="1"/>
  <c r="S869" i="31"/>
  <c r="T869" i="31" s="1"/>
  <c r="T868" i="31" s="1"/>
  <c r="S1115" i="31"/>
  <c r="T1115" i="31" s="1"/>
  <c r="T1114" i="31" s="1"/>
  <c r="S1105" i="31"/>
  <c r="T1105" i="31" s="1"/>
  <c r="T1104" i="31" s="1"/>
  <c r="S1031" i="31"/>
  <c r="T1031" i="31" s="1"/>
  <c r="T1030" i="31" s="1"/>
  <c r="S841" i="31"/>
  <c r="T841" i="31" s="1"/>
  <c r="T840" i="31" s="1"/>
  <c r="S1145" i="31"/>
  <c r="T1145" i="31" s="1"/>
  <c r="T1144" i="31" s="1"/>
  <c r="S1131" i="31"/>
  <c r="T1131" i="31" s="1"/>
  <c r="T1130" i="31" s="1"/>
  <c r="CO154" i="30"/>
  <c r="CN154" i="30" l="1"/>
  <c r="G621" i="8"/>
  <c r="CM154" i="30" l="1"/>
  <c r="G620" i="8"/>
  <c r="CL154" i="30" l="1"/>
  <c r="A5" i="28"/>
  <c r="A4" i="28"/>
  <c r="CK154" i="30" l="1"/>
  <c r="CJ154" i="30" l="1"/>
  <c r="A5" i="27"/>
  <c r="A4" i="27"/>
  <c r="A5" i="21"/>
  <c r="A4" i="21"/>
  <c r="A5" i="20"/>
  <c r="A4" i="20"/>
  <c r="A5" i="26"/>
  <c r="A4" i="26"/>
  <c r="F622" i="8"/>
  <c r="F621" i="8"/>
  <c r="A6" i="8"/>
  <c r="A5" i="8"/>
  <c r="CI154" i="30" l="1"/>
  <c r="F619" i="8"/>
  <c r="H619" i="8" s="1"/>
  <c r="F618" i="8"/>
  <c r="H618" i="8" s="1"/>
  <c r="F620" i="8"/>
  <c r="J620" i="8" s="1"/>
  <c r="H621" i="8"/>
  <c r="J621" i="8"/>
  <c r="J622" i="8"/>
  <c r="H622" i="8"/>
  <c r="CH154" i="30" l="1"/>
  <c r="J619" i="8"/>
  <c r="J618" i="8"/>
  <c r="H620" i="8"/>
  <c r="H617" i="8"/>
  <c r="J617" i="8"/>
  <c r="CG154" i="30" l="1"/>
  <c r="CF154" i="30" l="1"/>
  <c r="CE154" i="30" l="1"/>
  <c r="CD154" i="30" l="1"/>
  <c r="CC154" i="30" l="1"/>
  <c r="CB154" i="30" l="1"/>
  <c r="CA154" i="30" l="1"/>
  <c r="BZ154" i="30" l="1"/>
  <c r="BY154" i="30" l="1"/>
  <c r="BX154" i="30" l="1"/>
  <c r="BW154" i="30" l="1"/>
  <c r="BV154" i="30" l="1"/>
  <c r="BU154" i="30" l="1"/>
  <c r="BT154" i="30" l="1"/>
  <c r="BS154" i="30" l="1"/>
  <c r="BR154" i="30" l="1"/>
  <c r="BQ154" i="30" l="1"/>
  <c r="BP154" i="30" l="1"/>
  <c r="BO154" i="30" l="1"/>
  <c r="BN154" i="30" l="1"/>
  <c r="BM154" i="30" l="1"/>
  <c r="BL154" i="30" l="1"/>
  <c r="BK154" i="30" l="1"/>
  <c r="BJ154" i="30" l="1"/>
  <c r="BI154" i="30" l="1"/>
  <c r="BH154" i="30" l="1"/>
  <c r="BG154" i="30" l="1"/>
  <c r="BF154" i="30" l="1"/>
  <c r="BE154" i="30" l="1"/>
  <c r="BD154" i="30" l="1"/>
  <c r="BC154" i="30" l="1"/>
  <c r="BB154" i="30" l="1"/>
  <c r="BA154" i="30" l="1"/>
  <c r="AZ154" i="30" l="1"/>
  <c r="AY154" i="30" l="1"/>
  <c r="AX154" i="30" l="1"/>
  <c r="AW154" i="30" l="1"/>
  <c r="AV154" i="30" l="1"/>
  <c r="AU154" i="30" l="1"/>
  <c r="AT154" i="30" l="1"/>
  <c r="AS154" i="30" l="1"/>
  <c r="AR154" i="30" l="1"/>
  <c r="AQ154" i="30" l="1"/>
  <c r="AP154" i="30" l="1"/>
  <c r="AO154" i="30" l="1"/>
  <c r="AN154" i="30" l="1"/>
  <c r="AM154" i="30" l="1"/>
  <c r="AL154" i="30" l="1"/>
  <c r="AK154" i="30" l="1"/>
  <c r="AJ154" i="30" l="1"/>
  <c r="AI154" i="30" l="1"/>
  <c r="AH154" i="30" l="1"/>
  <c r="AG154" i="30" l="1"/>
  <c r="AF154" i="30" l="1"/>
  <c r="AE154" i="30" l="1"/>
  <c r="AD154" i="30" l="1"/>
  <c r="AC154" i="30" l="1"/>
  <c r="AB154" i="30" l="1"/>
  <c r="AA154" i="30" l="1"/>
  <c r="Z154" i="30" l="1"/>
  <c r="Y154" i="30" l="1"/>
  <c r="X154" i="30" l="1"/>
  <c r="W154" i="30" l="1"/>
  <c r="V154" i="30" l="1"/>
  <c r="U154" i="30" l="1"/>
  <c r="T154" i="30" l="1"/>
  <c r="S154" i="30" l="1"/>
  <c r="R154" i="30" l="1"/>
  <c r="Q154" i="30" l="1"/>
  <c r="P154" i="30" l="1"/>
  <c r="O154" i="30" l="1"/>
  <c r="N154" i="30" l="1"/>
  <c r="M154" i="30" l="1"/>
  <c r="L154" i="30" l="1"/>
  <c r="K154" i="30" l="1"/>
  <c r="J154" i="30" l="1"/>
  <c r="I154" i="30" l="1"/>
  <c r="H154" i="30" l="1"/>
  <c r="G154" i="30" l="1"/>
  <c r="F154" i="30" l="1"/>
  <c r="E154" i="30" l="1"/>
  <c r="D154" i="30" l="1"/>
  <c r="C154" i="30" l="1"/>
  <c r="DK155"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H14" authorId="0" shapeId="0" xr:uid="{00000000-0006-0000-0000-000001000000}">
      <text>
        <r>
          <rPr>
            <b/>
            <i/>
            <sz val="9"/>
            <color indexed="10"/>
            <rFont val="Tahoma"/>
            <family val="2"/>
          </rPr>
          <t>INGRESE EL CÓDIGO INSTITUCIONAL DE SU ENTIDAD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10" authorId="0" shapeId="0" xr:uid="{00000000-0006-0000-0200-00000100000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B29" authorId="0" shapeId="0" xr:uid="{18D188B9-43CB-419A-8D55-18B8C731DF5B}">
      <text>
        <r>
          <rPr>
            <sz val="9"/>
            <color indexed="81"/>
            <rFont val="Tahoma"/>
            <family val="2"/>
          </rPr>
          <t xml:space="preserve">Comunicado MEFP/VPCF/DGSGIF N° 031/2019, coordinar con la DGSGIF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Rommel D. Cuba Calle</author>
  </authors>
  <commentList>
    <comment ref="A8" authorId="0" shapeId="0" xr:uid="{00000000-0006-0000-0400-00000100000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Q8" authorId="1" shapeId="0" xr:uid="{1B8BEE1B-725C-4F85-A6D0-809BE99A62E7}">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Rommel D. Cuba Calle</author>
  </authors>
  <commentList>
    <comment ref="A8" authorId="0" shapeId="0" xr:uid="{00000000-0006-0000-0500-00000100000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R8" authorId="1" shapeId="0" xr:uid="{FC156BC5-E68C-4570-8C21-FB3A9E252DE2}">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Rommel D. Cuba Calle</author>
  </authors>
  <commentList>
    <comment ref="A8" authorId="0" shapeId="0" xr:uid="{00000000-0006-0000-0600-00000100000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 ref="A16" authorId="1" shapeId="0" xr:uid="{F9ABA443-7D38-4905-B71C-28D1CDB6C20E}">
      <text>
        <r>
          <rPr>
            <b/>
            <sz val="9"/>
            <color indexed="81"/>
            <rFont val="Tahoma"/>
            <family val="2"/>
          </rPr>
          <t xml:space="preserve">
Operación Relacionada con Recuperación de Acreedores, coordinar con el Área de Contabilidad, dependiente de la Unidad de Contabilidad y Cuentas Fiscales.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8" authorId="0" shapeId="0" xr:uid="{00000000-0006-0000-0700-00000100000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Rommel D. Cuba Calle</author>
  </authors>
  <commentList>
    <comment ref="A8" authorId="0" shapeId="0" xr:uid="{00000000-0006-0000-0800-00000100000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 ref="H21" authorId="1" shapeId="0" xr:uid="{36D33978-4FC8-4B6F-99FB-540E9E89D160}">
      <text>
        <r>
          <rPr>
            <sz val="9"/>
            <color indexed="81"/>
            <rFont val="Tahoma"/>
            <family val="2"/>
          </rPr>
          <t>Regularización sujeta a coordinación entre el Ministerio de Justicia y Transparencia Institucional; Desarrollo Productivo y Economía Plural; Educación.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8" authorId="0" shapeId="0" xr:uid="{5A8F3143-1405-4F9A-853C-4951B0313484}">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sharedStrings.xml><?xml version="1.0" encoding="utf-8"?>
<sst xmlns="http://schemas.openxmlformats.org/spreadsheetml/2006/main" count="32223" uniqueCount="9521">
  <si>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</si>
  <si>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</si>
  <si>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</si>
  <si>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</si>
  <si>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</si>
  <si>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</si>
  <si>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</si>
  <si>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</si>
  <si>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</si>
  <si>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</si>
  <si>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</si>
  <si>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</si>
  <si>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</si>
  <si>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</si>
  <si>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</si>
  <si>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</si>
  <si>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</si>
  <si>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</si>
  <si>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</si>
  <si>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</si>
  <si>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</si>
  <si>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</si>
  <si>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</si>
  <si>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</si>
  <si>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</si>
  <si>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</si>
  <si>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</si>
  <si>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</si>
  <si>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</si>
  <si>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</si>
  <si>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</si>
  <si>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</si>
  <si>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FORMULARIO DE COMUNICACIÓN DE OPERACIONES PENDIENTES (SIN REGULARIZACIÓN)</t>
  </si>
  <si>
    <t>FORM. Nº9. ACRD/R/V.1</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</si>
  <si>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</si>
  <si>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</si>
  <si>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</si>
  <si>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</si>
  <si>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</si>
  <si>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</si>
  <si>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</si>
  <si>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</si>
  <si>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</si>
  <si>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</si>
  <si>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</si>
  <si>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</si>
  <si>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</si>
  <si>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</si>
  <si>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</si>
  <si>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</si>
  <si>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</si>
  <si>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Ministerio de Culturas y Turismo</t>
  </si>
  <si>
    <t>Ministerio de Planificación del Desarrollo</t>
  </si>
  <si>
    <t>Ministerio de Trabajo, Empleo y Previsión Social</t>
  </si>
  <si>
    <t>Ministerio de Minería y Metalurgia</t>
  </si>
  <si>
    <t>Ministerio de Obras Públicas, Servicios y Vivienda</t>
  </si>
  <si>
    <t>Ministerio de Medio Ambiente y Agua</t>
  </si>
  <si>
    <t>Ministerio de Comunicación</t>
  </si>
  <si>
    <t>Orquesta Sinfónica Nacional</t>
  </si>
  <si>
    <t>Instituto Boliviano de la Ceguera</t>
  </si>
  <si>
    <t>Comité Nacional de la Persona con Discapacidad</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</si>
  <si>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</si>
  <si>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</si>
  <si>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</si>
  <si>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</si>
  <si>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</si>
  <si>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</si>
  <si>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</si>
  <si>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</si>
  <si>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</si>
  <si>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</si>
  <si>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</si>
  <si>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</si>
  <si>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</si>
  <si>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</si>
  <si>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</si>
  <si>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</si>
  <si>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</si>
  <si>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</si>
  <si>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</si>
  <si>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</si>
  <si>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</si>
  <si>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</si>
  <si>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</si>
  <si>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</si>
  <si>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</si>
  <si>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</si>
  <si>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</si>
  <si>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</si>
  <si>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</si>
  <si>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</si>
  <si>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</si>
  <si>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</si>
  <si>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</si>
  <si>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</si>
  <si>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</si>
  <si>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</si>
  <si>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</si>
  <si>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</si>
  <si>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</si>
  <si>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</si>
  <si>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</si>
  <si>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</si>
  <si>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</si>
  <si>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</si>
  <si>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</si>
  <si>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</si>
  <si>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</si>
  <si>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</si>
  <si>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</si>
  <si>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</si>
  <si>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</si>
  <si>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</si>
  <si>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</si>
  <si>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</si>
  <si>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</si>
  <si>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</si>
  <si>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</si>
  <si>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</si>
  <si>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</si>
  <si>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</si>
  <si>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</si>
  <si>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</si>
  <si>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</si>
  <si>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</si>
  <si>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</si>
  <si>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</si>
  <si>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</si>
  <si>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</si>
  <si>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</si>
  <si>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</si>
  <si>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</si>
  <si>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</si>
  <si>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</si>
  <si>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</si>
  <si>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</si>
  <si>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</si>
  <si>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</si>
  <si>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</si>
  <si>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</si>
  <si>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</si>
  <si>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</si>
  <si>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</si>
  <si>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</si>
  <si>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</si>
  <si>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</si>
  <si>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</si>
  <si>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</si>
  <si>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</si>
  <si>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</si>
  <si>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</si>
  <si>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</si>
  <si>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</si>
  <si>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</si>
  <si>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</si>
  <si>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</si>
  <si>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</si>
  <si>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</si>
  <si>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</si>
  <si>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</si>
  <si>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</si>
  <si>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</si>
  <si>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</si>
  <si>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</si>
  <si>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</si>
  <si>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</si>
  <si>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</si>
  <si>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</si>
  <si>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</si>
  <si>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</si>
  <si>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</si>
  <si>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</si>
  <si>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</si>
  <si>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</si>
  <si>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</si>
  <si>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</si>
  <si>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</si>
  <si>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</si>
  <si>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</si>
  <si>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</si>
  <si>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</si>
  <si>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</si>
  <si>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</si>
  <si>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</si>
  <si>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</si>
  <si>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</si>
  <si>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</si>
  <si>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</si>
  <si>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</si>
  <si>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</si>
  <si>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</si>
  <si>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</si>
  <si>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</si>
  <si>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</si>
  <si>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</si>
  <si>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</si>
  <si>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</si>
  <si>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</si>
  <si>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</si>
  <si>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</si>
  <si>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</si>
  <si>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</si>
  <si>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</si>
  <si>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</si>
  <si>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</si>
  <si>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</si>
  <si>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</si>
  <si>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</si>
  <si>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</si>
  <si>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</si>
  <si>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</si>
  <si>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</si>
  <si>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</si>
  <si>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</si>
  <si>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</si>
  <si>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</si>
  <si>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</si>
  <si>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</si>
  <si>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</si>
  <si>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</si>
  <si>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</si>
  <si>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</si>
  <si>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</si>
  <si>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</si>
  <si>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</si>
  <si>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</si>
  <si>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</si>
  <si>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</si>
  <si>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</si>
  <si>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</si>
  <si>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</si>
  <si>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</si>
  <si>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</si>
  <si>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</si>
  <si>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</si>
  <si>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</si>
  <si>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</si>
  <si>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</si>
  <si>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</si>
  <si>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</si>
  <si>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</si>
  <si>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</si>
  <si>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</si>
  <si>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</si>
  <si>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</si>
  <si>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</si>
  <si>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</si>
  <si>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</si>
  <si>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</si>
  <si>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</si>
  <si>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</si>
  <si>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</si>
  <si>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</si>
  <si>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</si>
  <si>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</si>
  <si>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</si>
  <si>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</si>
  <si>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</si>
  <si>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</si>
  <si>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</si>
  <si>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</si>
  <si>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</si>
  <si>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</si>
  <si>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</si>
  <si>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</si>
  <si>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</si>
  <si>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</si>
  <si>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</si>
  <si>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</si>
  <si>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</si>
  <si>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</si>
  <si>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</si>
  <si>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</si>
  <si>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</si>
  <si>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</si>
  <si>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</si>
  <si>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</si>
  <si>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</si>
  <si>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</si>
  <si>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</si>
  <si>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</si>
  <si>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</si>
  <si>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</si>
  <si>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</si>
  <si>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</si>
  <si>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</si>
  <si>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</si>
  <si>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</si>
  <si>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</si>
  <si>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</si>
  <si>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</si>
  <si>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</si>
  <si>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</si>
  <si>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</si>
  <si>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</si>
  <si>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</si>
  <si>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</si>
  <si>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</si>
  <si>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</si>
  <si>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</si>
  <si>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</si>
  <si>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</si>
  <si>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</si>
  <si>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</si>
  <si>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</si>
  <si>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</si>
  <si>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</si>
  <si>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</si>
  <si>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</si>
  <si>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</si>
  <si>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</si>
  <si>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</si>
  <si>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</si>
  <si>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</si>
  <si>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</si>
  <si>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</si>
  <si>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</si>
  <si>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</si>
  <si>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</si>
  <si>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</si>
  <si>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</si>
  <si>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</si>
  <si>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</si>
  <si>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</si>
  <si>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</si>
  <si>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</si>
  <si>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</si>
  <si>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</si>
  <si>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</si>
  <si>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</si>
  <si>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</si>
  <si>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</si>
  <si>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</si>
  <si>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</si>
  <si>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</si>
  <si>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</si>
  <si>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</si>
  <si>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</si>
  <si>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</si>
  <si>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</si>
  <si>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</si>
  <si>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</si>
  <si>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</si>
  <si>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</si>
  <si>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</si>
  <si>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</si>
  <si>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</si>
  <si>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</si>
  <si>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</si>
  <si>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</si>
  <si>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</si>
  <si>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</si>
  <si>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</si>
  <si>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</si>
  <si>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</si>
  <si>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</si>
  <si>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</si>
  <si>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</si>
  <si>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</si>
  <si>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</si>
  <si>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</si>
  <si>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</si>
  <si>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</si>
  <si>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</si>
  <si>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</si>
  <si>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</si>
  <si>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</si>
  <si>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</si>
  <si>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</si>
  <si>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</si>
  <si>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</si>
  <si>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</si>
  <si>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</si>
  <si>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</si>
  <si>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</si>
  <si>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</si>
  <si>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</si>
  <si>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</si>
  <si>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</si>
  <si>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</si>
  <si>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</si>
  <si>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</si>
  <si>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</si>
  <si>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</si>
  <si>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</si>
  <si>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</si>
  <si>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</si>
  <si>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</si>
  <si>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</si>
  <si>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</si>
  <si>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</si>
  <si>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</si>
  <si>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</si>
  <si>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</si>
  <si>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</si>
  <si>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</si>
  <si>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</si>
  <si>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</si>
  <si>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</si>
  <si>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</si>
  <si>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</si>
  <si>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</si>
  <si>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</si>
  <si>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</si>
  <si>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</si>
  <si>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</si>
  <si>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</si>
  <si>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</si>
  <si>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</si>
  <si>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</si>
  <si>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</si>
  <si>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</si>
  <si>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</si>
  <si>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</si>
  <si>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</si>
  <si>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</si>
  <si>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</si>
  <si>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</si>
  <si>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</si>
  <si>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</si>
  <si>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</si>
  <si>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</si>
  <si>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</si>
  <si>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</si>
  <si>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</si>
  <si>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</si>
  <si>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</si>
  <si>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</si>
  <si>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</si>
  <si>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</si>
  <si>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</si>
  <si>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</si>
  <si>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</si>
  <si>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</si>
  <si>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</si>
  <si>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</si>
  <si>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</si>
  <si>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</si>
  <si>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</si>
  <si>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</si>
  <si>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</si>
  <si>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</si>
  <si>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</si>
  <si>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</si>
  <si>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</si>
  <si>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</si>
  <si>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</si>
  <si>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</si>
  <si>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</si>
  <si>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</si>
  <si>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</si>
  <si>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</si>
  <si>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</si>
  <si>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</si>
  <si>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</si>
  <si>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</si>
  <si>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</si>
  <si>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</si>
  <si>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</si>
  <si>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</si>
  <si>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</si>
  <si>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</si>
  <si>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</si>
  <si>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</si>
  <si>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</si>
  <si>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</si>
  <si>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</si>
  <si>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</si>
  <si>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</si>
  <si>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</si>
  <si>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</si>
  <si>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</si>
  <si>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</si>
  <si>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</si>
  <si>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</si>
  <si>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</si>
  <si>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</si>
  <si>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</si>
  <si>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</si>
  <si>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</si>
  <si>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</si>
  <si>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</si>
  <si>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</si>
  <si>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</si>
  <si>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</si>
  <si>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</si>
  <si>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</si>
  <si>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</si>
  <si>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</si>
  <si>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</si>
  <si>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</si>
  <si>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</si>
  <si>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</si>
  <si>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</si>
  <si>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</si>
  <si>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</si>
  <si>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</si>
  <si>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</si>
  <si>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</si>
  <si>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</si>
  <si>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</si>
  <si>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</si>
  <si>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</si>
  <si>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</si>
  <si>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</si>
  <si>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</si>
  <si>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</si>
  <si>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</si>
  <si>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</si>
  <si>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</si>
  <si>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</si>
  <si>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</si>
  <si>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</si>
  <si>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</si>
  <si>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</si>
  <si>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</si>
  <si>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</si>
  <si>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</si>
  <si>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</si>
  <si>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</si>
  <si>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</si>
  <si>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</si>
  <si>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</si>
  <si>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</si>
  <si>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</si>
  <si>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</si>
  <si>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</si>
  <si>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</si>
  <si>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</si>
  <si>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</si>
  <si>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</si>
  <si>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</si>
  <si>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</si>
  <si>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</si>
  <si>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</si>
  <si>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</si>
  <si>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</si>
  <si>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</si>
  <si>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</si>
  <si>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</si>
  <si>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</si>
  <si>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</si>
  <si>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</si>
  <si>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</si>
  <si>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</si>
  <si>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</si>
  <si>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</si>
  <si>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</si>
  <si>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</si>
  <si>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</si>
  <si>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</si>
  <si>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</si>
  <si>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</si>
  <si>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</si>
  <si>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</si>
  <si>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</si>
  <si>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</si>
  <si>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</si>
  <si>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</si>
  <si>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</si>
  <si>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</si>
  <si>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</si>
  <si>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</si>
  <si>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</si>
  <si>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</si>
  <si>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Nro. 
LIBRETA</t>
  </si>
  <si>
    <t>Sin  nombre</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</si>
  <si>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</si>
  <si>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</si>
  <si>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</si>
  <si>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</si>
  <si>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</si>
  <si>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</si>
  <si>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</si>
  <si>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</si>
  <si>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</si>
  <si>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</si>
  <si>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</si>
  <si>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</si>
  <si>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</si>
  <si>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</si>
  <si>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</si>
  <si>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</si>
  <si>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</si>
  <si>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</si>
  <si>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</si>
  <si>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</si>
  <si>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</si>
  <si>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</si>
  <si>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</si>
  <si>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</si>
  <si>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</si>
  <si>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</si>
  <si>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</si>
  <si>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</si>
  <si>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</si>
  <si>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</si>
  <si>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</si>
  <si>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</si>
  <si>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</si>
  <si>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</si>
  <si>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</si>
  <si>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Entidad Descentralizada Ummipre Proman</t>
  </si>
  <si>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</si>
  <si>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</si>
  <si>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</si>
  <si>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</si>
  <si>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</si>
  <si>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</si>
  <si>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Dólares
($us) (**)</t>
  </si>
  <si>
    <t>TEC</t>
  </si>
  <si>
    <t>TFD</t>
  </si>
  <si>
    <t>TRL Bs
Crédito</t>
  </si>
  <si>
    <t>TRL Bs
Débito</t>
  </si>
  <si>
    <t>TRL USD
Débito</t>
  </si>
  <si>
    <t>TRL USD
Crédito</t>
  </si>
  <si>
    <t>CDC</t>
  </si>
  <si>
    <t>DAU</t>
  </si>
  <si>
    <t>DVD</t>
  </si>
  <si>
    <t>Transferencias entre Cuentas BCB</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</si>
  <si>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</si>
  <si>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</si>
  <si>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</si>
  <si>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</si>
  <si>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</si>
  <si>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</si>
  <si>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</si>
  <si>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</si>
  <si>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</si>
  <si>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</si>
  <si>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</si>
  <si>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00099021001</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</si>
  <si>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</si>
  <si>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</si>
  <si>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</si>
  <si>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</si>
  <si>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</si>
  <si>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</si>
  <si>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</si>
  <si>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</si>
  <si>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</si>
  <si>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PTV  Pago de Títulos - Valores </t>
  </si>
  <si>
    <t>• Débitos o créditos que aplica el BCB por la revalorización de la moneda nacional por efectos de la variación del valor en moneda origen (moneda extranjera).</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</si>
  <si>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</si>
  <si>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</si>
  <si>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</si>
  <si>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</si>
  <si>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</si>
  <si>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</si>
  <si>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</si>
  <si>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</si>
  <si>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</si>
  <si>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</si>
  <si>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</si>
  <si>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</si>
  <si>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</si>
  <si>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</si>
  <si>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NO_CONCILIADO</t>
  </si>
  <si>
    <t>NTE</t>
  </si>
  <si>
    <t>CTV</t>
  </si>
  <si>
    <t>Nota de Transferencia Electrónica</t>
  </si>
  <si>
    <t>Ministerio de Hidrocarburos</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</si>
  <si>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</si>
  <si>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</si>
  <si>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</si>
  <si>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</si>
  <si>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</si>
  <si>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</si>
  <si>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</si>
  <si>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</si>
  <si>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</si>
  <si>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</si>
  <si>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</si>
  <si>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</si>
  <si>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</si>
  <si>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</si>
  <si>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</si>
  <si>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Registro - Ingresos</t>
  </si>
  <si>
    <t>Registro - Gastos</t>
  </si>
  <si>
    <t>Entidad</t>
  </si>
  <si>
    <t>D.A.</t>
  </si>
  <si>
    <t>C-21 CIP</t>
  </si>
  <si>
    <t>C-31 CIP</t>
  </si>
  <si>
    <t>C-31 SIP</t>
  </si>
  <si>
    <t>C-21 SIP</t>
  </si>
  <si>
    <t>Importe</t>
  </si>
  <si>
    <t>Descripción</t>
  </si>
  <si>
    <t>Total</t>
  </si>
  <si>
    <t>Fecha</t>
  </si>
  <si>
    <t>Estado Actual</t>
  </si>
  <si>
    <t>N° Libreta</t>
  </si>
  <si>
    <t>IDH</t>
  </si>
  <si>
    <t>CONTABILIZACION ORDENES DE TRANSFERENCIA GRACOS</t>
  </si>
  <si>
    <t>QUE AFECTAN A LA CUENTA ÚNICA DEL TESORO EN DÓLARES (CUT) No. 5970034001</t>
  </si>
  <si>
    <t>Ajuste Manual</t>
  </si>
  <si>
    <t>DETALLE DE OPERACIONES SIN REGULARIZACIÓN POR TRANSFERENCIAS ENTRE LIBRETAS (TRL)</t>
  </si>
  <si>
    <t>00099021001 DEPOSITO DE EFECTIVO, DEPOSITANTE: GERMAN MENA SANTANDER, CONCEPTO: DEVOLUCION DEMASIA HABERES MAXIMA REMUNERACION SECTOR PUBLICO, CUENTA DE DEPOSITO: CUENTA UNICA DEL TESORO</t>
  </si>
  <si>
    <t>RCC</t>
  </si>
  <si>
    <t>MZC</t>
  </si>
  <si>
    <t>Empresa Pública "Editorial del Estado Plurinacional de Bolivia"</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</si>
  <si>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</si>
  <si>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</si>
  <si>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</si>
  <si>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</si>
  <si>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</si>
  <si>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Ministerio de Energias</t>
  </si>
  <si>
    <t>00099021001 DEPOSITO DE EFECTIVO, DEPOSITANTE: MARIA JESUS HOYOS CASTRO, CONCEPTO: COBRO INDEBIDO POR SEGUNDAS NUPCIAS, CUENTA DE DEPOSITO: CUENTA UNICA DEL TESORO</t>
  </si>
  <si>
    <t>COBRO COSTOS DE PAPELERIA SEGUN TRANSFERENCIA DEL EXTERIOR POR ORDEN DE HERCO COMBUSTIBLES S.A. LIB. 00513062001 YPFB-OPERACIONES PLANTA DE SEPARACION DE LIQUIDOS RIO GRANDE</t>
  </si>
  <si>
    <t>00099021001 DEPOSITO DE EFECTIVO, DEPOSITANTE: FLORA RODRIGUEZ SIRPA, CONCEPTO: DEVOLUCION POR COBRO INDEBIDO, CUENTA DE DEPOSITO: CUENTA UNICA DEL TESORO</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</si>
  <si>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</si>
  <si>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</si>
  <si>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</si>
  <si>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</si>
  <si>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</si>
  <si>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Dirección General de Administración y Finanzas Territoriales</t>
  </si>
  <si>
    <t>DETALLE DE OPERACIONES TCR SIN REGULARIZACIÓN</t>
  </si>
  <si>
    <t>CUENTA BANCARIA</t>
  </si>
  <si>
    <t>DENOMINACIÓN</t>
  </si>
  <si>
    <t>CÓD. ENT.</t>
  </si>
  <si>
    <t>DA</t>
  </si>
  <si>
    <t>IMPORTE (Bs)</t>
  </si>
  <si>
    <t>10000015534569</t>
  </si>
  <si>
    <t>MINISTERIO DE SALUD INGRESOS VENTA DE VALORES FISCALES A NIVEL NACIONAL</t>
  </si>
  <si>
    <t>10000025427217</t>
  </si>
  <si>
    <t>Coordinar Automatización C-21's</t>
  </si>
  <si>
    <t>00099021001 DEPOSITO DE EFECTIVO, DEPOSITANTE: ROBERTO FLOR CALZADILLA, CONCEPTO: DEVOLUCION, CUENTA DE DEPOSITO: CUENTA UNICA DEL TESORO</t>
  </si>
  <si>
    <t>Dirección General de Crédito Público</t>
  </si>
  <si>
    <t>Autoridad de Supervisión de la Seguridad Social de Corto Plazo</t>
  </si>
  <si>
    <t>Adm.de Aeropuertos y Servicios Auxiliares a la Naveg. Aérea</t>
  </si>
  <si>
    <t>VICEPRESIDENCIA DEL ESTADO PLURINACIONAL</t>
  </si>
  <si>
    <t>MINISTERIO DE RELACIONES EXTERIORES</t>
  </si>
  <si>
    <t>MINISTERIO DE GOBIERNO</t>
  </si>
  <si>
    <t>MINISTERIO DE DEFENSA</t>
  </si>
  <si>
    <t>MINISTERIO DE LA PRESIDENCIA</t>
  </si>
  <si>
    <t>MINISTERIO DE JUSTICIA Y TRANSPARENCIA INSTITUCIONAL</t>
  </si>
  <si>
    <t>MINISTERIO DE ECONOMÍA Y FINANZAS PÚBLICAS</t>
  </si>
  <si>
    <t>MINISTERIO DE DESARROLLO PRODUCTIVO Y ECONOMÍA PLURAL</t>
  </si>
  <si>
    <t>MINISTERIO DE SALUD</t>
  </si>
  <si>
    <t>MINISTERIO DE DESARROLLO RURAL Y TIERRAS</t>
  </si>
  <si>
    <t>MINISTERIO DE DEPORTES</t>
  </si>
  <si>
    <t>MINISTERIO DE CULTURAS Y TURISMO</t>
  </si>
  <si>
    <t>MINISTERIO DE PLANIFICACIÓN DEL DESARROLLO</t>
  </si>
  <si>
    <t>MINISTERIO DE TRABAJO, EMPLEO Y PREVISIÓN SOCIAL</t>
  </si>
  <si>
    <t>MINISTERIO DE MINERÍA Y METALURGIA</t>
  </si>
  <si>
    <t>MINISTERIO DE HIDROCARBUROS</t>
  </si>
  <si>
    <t>MINISTERIO DE OBRAS PÚBLICAS, SERVICIOS Y VIVIENDA</t>
  </si>
  <si>
    <t>MINISTERIO DE ENERGIAS</t>
  </si>
  <si>
    <t>MINISTERIO DE MEDIO AMBIENTE Y AGUA</t>
  </si>
  <si>
    <t>MINISTERIO DE COMUNICACIÓN</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</si>
  <si>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</si>
  <si>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</si>
  <si>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</si>
  <si>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</si>
  <si>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</si>
  <si>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</si>
  <si>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</si>
  <si>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</si>
  <si>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</si>
  <si>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</si>
  <si>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</si>
  <si>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</si>
  <si>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</si>
  <si>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</si>
  <si>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</si>
  <si>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</si>
  <si>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</si>
  <si>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</si>
  <si>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</si>
  <si>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</si>
  <si>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</si>
  <si>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</si>
  <si>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</si>
  <si>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</si>
  <si>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</si>
  <si>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</si>
  <si>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</si>
  <si>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</si>
  <si>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</si>
  <si>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</si>
  <si>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</si>
  <si>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</si>
  <si>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</si>
  <si>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</si>
  <si>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</si>
  <si>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</si>
  <si>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</si>
  <si>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</si>
  <si>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</si>
  <si>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</si>
  <si>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</si>
  <si>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</si>
  <si>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</si>
  <si>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</si>
  <si>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</si>
  <si>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</si>
  <si>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</si>
  <si>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</si>
  <si>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</si>
  <si>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</si>
  <si>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</si>
  <si>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</si>
  <si>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</si>
  <si>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</si>
  <si>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</si>
  <si>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</si>
  <si>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</si>
  <si>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</si>
  <si>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</si>
  <si>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</si>
  <si>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</si>
  <si>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</si>
  <si>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</si>
  <si>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</si>
  <si>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</si>
  <si>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</si>
  <si>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</si>
  <si>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</si>
  <si>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</si>
  <si>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</si>
  <si>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</si>
  <si>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</si>
  <si>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</si>
  <si>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</si>
  <si>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</si>
  <si>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</si>
  <si>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</si>
  <si>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</si>
  <si>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</si>
  <si>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</si>
  <si>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</si>
  <si>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</si>
  <si>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</si>
  <si>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</si>
  <si>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</si>
  <si>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</si>
  <si>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</si>
  <si>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</si>
  <si>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</si>
  <si>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</si>
  <si>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</si>
  <si>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</si>
  <si>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</si>
  <si>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</si>
  <si>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</si>
  <si>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</si>
  <si>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</si>
  <si>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</si>
  <si>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</si>
  <si>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</si>
  <si>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</si>
  <si>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</si>
  <si>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</si>
  <si>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</si>
  <si>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</si>
  <si>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</si>
  <si>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</si>
  <si>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</si>
  <si>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AGENCIA BOLIVIANA DE ENERGÍA NUCLEAR</t>
  </si>
  <si>
    <t>SERVICIO NACIONAL TEXTIL</t>
  </si>
  <si>
    <t xml:space="preserve">ESCUELA BOLIVIANA INTERCULTURAL DE DANZA </t>
  </si>
  <si>
    <t>AGENCIA DE INFRAESTRUCTURA EN SALUD Y EQUIPAMIENTO MÉDICO</t>
  </si>
  <si>
    <t>AGENCIA BOLIVIANA DE CORREOS "CORREOS DE BOLIVIA"</t>
  </si>
  <si>
    <t>COMISIÓN DE LA VERDAD</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</si>
  <si>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</si>
  <si>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</si>
  <si>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</si>
  <si>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</si>
  <si>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</si>
  <si>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</si>
  <si>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</si>
  <si>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</si>
  <si>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</si>
  <si>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</si>
  <si>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</si>
  <si>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</si>
  <si>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</si>
  <si>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</si>
  <si>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</si>
  <si>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</si>
  <si>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</si>
  <si>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</si>
  <si>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</si>
  <si>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</si>
  <si>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</si>
  <si>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</si>
  <si>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</si>
  <si>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</si>
  <si>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</si>
  <si>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</si>
  <si>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</si>
  <si>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</si>
  <si>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CARTONES DE BOLIVIA</t>
  </si>
  <si>
    <t>BOLIVIANA DE AVIACIÓN</t>
  </si>
  <si>
    <t>DEPÓSITOS ADUANEROS BOLIVIANOS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</si>
  <si>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</si>
  <si>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</si>
  <si>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</si>
  <si>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</si>
  <si>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</si>
  <si>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</si>
  <si>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</si>
  <si>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</si>
  <si>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</si>
  <si>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</si>
  <si>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</si>
  <si>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</si>
  <si>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</si>
  <si>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</si>
  <si>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</si>
  <si>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</si>
  <si>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</si>
  <si>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</si>
  <si>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</si>
  <si>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</si>
  <si>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</si>
  <si>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</si>
  <si>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</si>
  <si>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</si>
  <si>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</si>
  <si>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</si>
  <si>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</si>
  <si>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</si>
  <si>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</si>
  <si>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</si>
  <si>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</si>
  <si>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</si>
  <si>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</si>
  <si>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</si>
  <si>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</si>
  <si>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</si>
  <si>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</si>
  <si>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</si>
  <si>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</si>
  <si>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</si>
  <si>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</si>
  <si>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</si>
  <si>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</si>
  <si>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</si>
  <si>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</si>
  <si>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</si>
  <si>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</si>
  <si>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</si>
  <si>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</si>
  <si>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</si>
  <si>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</si>
  <si>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</si>
  <si>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</si>
  <si>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</si>
  <si>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</si>
  <si>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</si>
  <si>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</si>
  <si>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</si>
  <si>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</si>
  <si>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</si>
  <si>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</si>
  <si>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</si>
  <si>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</si>
  <si>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</si>
  <si>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</si>
  <si>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</si>
  <si>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</si>
  <si>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</si>
  <si>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</si>
  <si>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</si>
  <si>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</si>
  <si>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</si>
  <si>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</si>
  <si>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</si>
  <si>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</si>
  <si>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</si>
  <si>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</si>
  <si>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</si>
  <si>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</si>
  <si>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</si>
  <si>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</si>
  <si>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</si>
  <si>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</si>
  <si>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</si>
  <si>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</si>
  <si>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</si>
  <si>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</si>
  <si>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</si>
  <si>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</si>
  <si>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</si>
  <si>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</si>
  <si>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</si>
  <si>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</si>
  <si>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</si>
  <si>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</si>
  <si>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</si>
  <si>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</si>
  <si>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</si>
  <si>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</si>
  <si>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</si>
  <si>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</si>
  <si>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</si>
  <si>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</si>
  <si>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</si>
  <si>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</si>
  <si>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</si>
  <si>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</si>
  <si>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</si>
  <si>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</si>
  <si>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</si>
  <si>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</si>
  <si>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</si>
  <si>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</si>
  <si>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</si>
  <si>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</si>
  <si>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</si>
  <si>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</si>
  <si>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</si>
  <si>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</si>
  <si>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</si>
  <si>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</si>
  <si>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</si>
  <si>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</si>
  <si>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</si>
  <si>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</si>
  <si>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</si>
  <si>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</si>
  <si>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</si>
  <si>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</si>
  <si>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</si>
  <si>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</si>
  <si>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</si>
  <si>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</si>
  <si>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</si>
  <si>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</si>
  <si>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</si>
  <si>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</si>
  <si>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</si>
  <si>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</si>
  <si>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</si>
  <si>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</si>
  <si>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</si>
  <si>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</si>
  <si>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</si>
  <si>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</si>
  <si>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</si>
  <si>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</si>
  <si>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</si>
  <si>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</si>
  <si>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</si>
  <si>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</si>
  <si>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</si>
  <si>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</si>
  <si>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</si>
  <si>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</si>
  <si>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</si>
  <si>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</si>
  <si>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</si>
  <si>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</si>
  <si>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</si>
  <si>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</si>
  <si>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</si>
  <si>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</si>
  <si>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</si>
  <si>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</si>
  <si>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</si>
  <si>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</si>
  <si>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</si>
  <si>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</si>
  <si>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</si>
  <si>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</si>
  <si>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</si>
  <si>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</si>
  <si>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</si>
  <si>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</si>
  <si>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</si>
  <si>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</si>
  <si>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</si>
  <si>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</si>
  <si>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</si>
  <si>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</si>
  <si>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</si>
  <si>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</si>
  <si>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</si>
  <si>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</si>
  <si>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</si>
  <si>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</si>
  <si>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</si>
  <si>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</si>
  <si>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</si>
  <si>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</si>
  <si>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</si>
  <si>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</si>
  <si>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</si>
  <si>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</si>
  <si>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</si>
  <si>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</si>
  <si>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</si>
  <si>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</si>
  <si>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</si>
  <si>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</si>
  <si>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</si>
  <si>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</si>
  <si>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</si>
  <si>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</si>
  <si>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</si>
  <si>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</si>
  <si>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</si>
  <si>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</si>
  <si>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</si>
  <si>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</si>
  <si>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</si>
  <si>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</si>
  <si>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</si>
  <si>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</si>
  <si>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</si>
  <si>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</si>
  <si>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</si>
  <si>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</si>
  <si>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</si>
  <si>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</si>
  <si>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</si>
  <si>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</si>
  <si>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</si>
  <si>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</si>
  <si>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</si>
  <si>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</si>
  <si>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</si>
  <si>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</si>
  <si>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</si>
  <si>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</si>
  <si>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</si>
  <si>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</si>
  <si>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</si>
  <si>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</si>
  <si>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</si>
  <si>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</si>
  <si>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</si>
  <si>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</si>
  <si>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</si>
  <si>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</si>
  <si>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</si>
  <si>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</si>
  <si>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</si>
  <si>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</si>
  <si>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</si>
  <si>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</si>
  <si>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</si>
  <si>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</si>
  <si>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</si>
  <si>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</si>
  <si>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</si>
  <si>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</si>
  <si>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</si>
  <si>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</si>
  <si>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</si>
  <si>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</si>
  <si>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</si>
  <si>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</si>
  <si>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</si>
  <si>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</si>
  <si>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</si>
  <si>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</si>
  <si>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</si>
  <si>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</si>
  <si>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</si>
  <si>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</si>
  <si>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</si>
  <si>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</si>
  <si>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</si>
  <si>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</si>
  <si>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</si>
  <si>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</si>
  <si>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</si>
  <si>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</si>
  <si>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</si>
  <si>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</si>
  <si>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</si>
  <si>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</si>
  <si>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</si>
  <si>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</si>
  <si>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</si>
  <si>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</si>
  <si>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</si>
  <si>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</si>
  <si>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</si>
  <si>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</si>
  <si>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</si>
  <si>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</si>
  <si>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</si>
  <si>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</si>
  <si>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</si>
  <si>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</si>
  <si>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</si>
  <si>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</si>
  <si>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</si>
  <si>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</si>
  <si>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</si>
  <si>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</si>
  <si>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</si>
  <si>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</si>
  <si>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</si>
  <si>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</si>
  <si>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</si>
  <si>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</si>
  <si>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</si>
  <si>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</si>
  <si>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</si>
  <si>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</si>
  <si>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</si>
  <si>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</si>
  <si>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</si>
  <si>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</si>
  <si>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</si>
  <si>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</si>
  <si>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</si>
  <si>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</si>
  <si>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</si>
  <si>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</si>
  <si>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</si>
  <si>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</si>
  <si>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</si>
  <si>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</si>
  <si>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</si>
  <si>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</si>
  <si>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</si>
  <si>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</si>
  <si>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</si>
  <si>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</si>
  <si>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</si>
  <si>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</si>
  <si>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</si>
  <si>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</si>
  <si>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</si>
  <si>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</si>
  <si>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</si>
  <si>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</si>
  <si>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</si>
  <si>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</si>
  <si>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</si>
  <si>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</si>
  <si>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</si>
  <si>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</si>
  <si>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</si>
  <si>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</si>
  <si>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</si>
  <si>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</si>
  <si>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</si>
  <si>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</si>
  <si>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</si>
  <si>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</si>
  <si>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</si>
  <si>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</si>
  <si>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</si>
  <si>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</si>
  <si>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</si>
  <si>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</si>
  <si>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</si>
  <si>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</si>
  <si>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</si>
  <si>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</si>
  <si>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</si>
  <si>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</si>
  <si>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</si>
  <si>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</si>
  <si>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</si>
  <si>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</si>
  <si>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</si>
  <si>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</si>
  <si>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</si>
  <si>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</si>
  <si>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</si>
  <si>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</si>
  <si>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</si>
  <si>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</si>
  <si>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</si>
  <si>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</si>
  <si>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</si>
  <si>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</si>
  <si>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</si>
  <si>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</si>
  <si>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</si>
  <si>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</si>
  <si>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</si>
  <si>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</si>
  <si>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</si>
  <si>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</si>
  <si>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</si>
  <si>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</si>
  <si>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</si>
  <si>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GAIOC DE CHARAGUA IYAMBAE</t>
  </si>
  <si>
    <t>GOBIERNO AUTÓNOMO REGIONAL DEL GRAN CHACO</t>
  </si>
  <si>
    <t>Dirección General de Pensiones y Jubilaciones</t>
  </si>
  <si>
    <t>Universidad Autónoma del Beni José Ballivián</t>
  </si>
  <si>
    <t>Dirección Estratégica de Reivindicacion Marítima, Silala y Recursos Hídricos Internacionales</t>
  </si>
  <si>
    <t>Autoridad de Fiscalización del Juego</t>
  </si>
  <si>
    <t>Autoridad de Fiscalización de Empresas</t>
  </si>
  <si>
    <t xml:space="preserve">Escuela Boliviana Intercultural de Danza </t>
  </si>
  <si>
    <t>Agencia de Infraestructura en Salud y Equipamiento Médico</t>
  </si>
  <si>
    <t>Agencia Boliviana de Correos "Correos de Bolivia"</t>
  </si>
  <si>
    <t>Comisión de la Verdad</t>
  </si>
  <si>
    <t>Empresa Pública Nacional Estratégica Cartones de Bolivia</t>
  </si>
  <si>
    <t xml:space="preserve">Empresa Pública Transporte Aéreo Militar </t>
  </si>
  <si>
    <t>Empresa Boliviana de Alimentos y Derivados</t>
  </si>
  <si>
    <t>Defensoria del Pueblo</t>
  </si>
  <si>
    <t>Procuraduria General del Estado</t>
  </si>
  <si>
    <t>Gobierno Autónomo Municipal de el Villar</t>
  </si>
  <si>
    <t>Gobierno Autónomo Municipal de el Choro</t>
  </si>
  <si>
    <t>Gobierno Autónomo Municipal de la Rivera</t>
  </si>
  <si>
    <t>Gobierno Autónomo Municipal de Chuquihuta Ayllu Jucumani</t>
  </si>
  <si>
    <t>Gobierno Autónomo Municipal de el Puente</t>
  </si>
  <si>
    <t>Gobierno Autónomo Municipal de Santa Cruz de la Sierra</t>
  </si>
  <si>
    <t>Gobierno Autónomo Municipal de la Guardia</t>
  </si>
  <si>
    <t>Gobierno Autónomo Municipal de el Torno</t>
  </si>
  <si>
    <t>Servicio de Encauzamiento de Rios (Searpi)</t>
  </si>
  <si>
    <t>Empresa Municipal de Agua Potable y Alcantarillado Viacha</t>
  </si>
  <si>
    <t>Entidad Municipal de Aseo Urbano Sucre</t>
  </si>
  <si>
    <t>Empresa Municipal de Areas Verdes Sucre</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</si>
  <si>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</si>
  <si>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</si>
  <si>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</si>
  <si>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</si>
  <si>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</si>
  <si>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</si>
  <si>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</si>
  <si>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</si>
  <si>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Empresa Municipal de Agua Potable y Alcantarillado Sanitario de Uriondo</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</si>
  <si>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</si>
  <si>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</si>
  <si>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</si>
  <si>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</si>
  <si>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</si>
  <si>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</si>
  <si>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</si>
  <si>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Gaioc de Charagua Iyambae</t>
  </si>
  <si>
    <t>Gobierno Autónomo Regional del Gran Chaco</t>
  </si>
  <si>
    <t>SECTOR PRIVADO</t>
  </si>
  <si>
    <t>Área de Contabilidad</t>
  </si>
  <si>
    <t/>
  </si>
  <si>
    <t>VCK</t>
  </si>
  <si>
    <t>Impuesto Directo A Los Hidrocarburos</t>
  </si>
  <si>
    <t>(**) Los importes correspondientes a operaciones CUT Dolares, se expresan en Moneda Nacional.</t>
  </si>
  <si>
    <t>00512012001</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</si>
  <si>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</si>
  <si>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</si>
  <si>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t>00099021001 DEPOSITO DE EFECTIVO, DEPOSITANTE: NANCY VDA. DE PINTO, CONCEPTO: DEVOLUCION, CUENTA DE DEPOSITO: CUENTA UNICA DEL TESORO</t>
  </si>
  <si>
    <t>00099021001 DEPOSITO DE EFECTIVO, DEPOSITANTE: VICTORIA CARMEN RIVAS VDA DE COCHI, CONCEPTO: COBROS INDEBIDOS POR NUEVAS NUPCIAS, CUENTA DE DEPOSITO: CUENTA UNICA DEL TESORO</t>
  </si>
  <si>
    <t>10000004671223</t>
  </si>
  <si>
    <t>AASANA PACS SONET</t>
  </si>
  <si>
    <t>10000029113482</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</si>
  <si>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</si>
  <si>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00099021001 DEPOSITO DE EFECTIVO, DEPOSITANTE: FELICIANO HUANCA LAURA, CONCEPTO: DEVOLUCION DE COBRO INDEBIDO, CUENTA DE DEPOSITO: CUENTA UNICA DEL TESORO</t>
  </si>
  <si>
    <t>00099021001 DEPOSITO DE EFECTIVO, DEPOSITANTE: FREDY MOISES FLORES MAMANI, CONCEPTO: COBRO INDEBIDO DEL PRA, CUENTA DE DEPOSITO: CUENTA UNICA DEL TESORO</t>
  </si>
  <si>
    <t>00099021001 DEPOSITO DE EFECTIVO, DEPOSITANTE: HEBERT CHOQUE TARQUI, CONCEPTO: DEVOLUCION DEMASIA HABERES MAXIMA REMUNERACION SECTOR PUBLICO, CUENTA DE DEPOSITO: CUENTA UNICA DEL TESORO</t>
  </si>
  <si>
    <t>00099021001 DEPOSITO DE EFECTIVO, DEPOSITANTE: NUEMY PLATA VDA. DE LOPEZ, CONCEPTO: DEVOLUCION DE BENEFICIOS DE VIUDEZ, CUENTA DE DEPOSITO: CUENTA UNICA DEL TESORO</t>
  </si>
  <si>
    <t>COBRO COSTOS DE PAPELERIA SEGUN TRANSFERENCIA DEL EXTERIOR POR ORDEN DE CORPORACION PETROLERA S.A. LIB. 00513062001 YPFB-OPERACIONES PLANTA DE SEPARACION DE LIQUIDOS RIO GRANDE</t>
  </si>
  <si>
    <t>TOTAL TCR ME</t>
  </si>
  <si>
    <t>TOTAL TCR MN</t>
  </si>
  <si>
    <t>Elaboración:</t>
  </si>
  <si>
    <t>DIRECCIÓN GENERAL DE CONTABILIDAD FISCAL</t>
  </si>
  <si>
    <t>UNIDAD DE CONTABILIDAD Y CUENTAS FISCALES</t>
  </si>
  <si>
    <t>Área de Conciliación y Recolección de Datos</t>
  </si>
  <si>
    <t>(*)  Para conocer el detalle de cada codigo se debe ingresar a las pestañas del presente archivo previa descarga del FORM. N°9 en el PORTAL de la página del SIGEP.</t>
  </si>
  <si>
    <t>La siguiente informacion se encuentra desagregada por códigos de operación que afectan a las Cuentas Únicas del Tesoro (CUT) sin regularización por parte de la entidad durante el período evaluado.</t>
  </si>
  <si>
    <t>00099021001 DEPOSITO DE EFECTIVO, DEPOSITANTE: GUIDO CRESPO VALLEJOS, CONCEPTO: PRA, CUENTA DE DEPOSITO: CUENTA UNICA DEL TESORO</t>
  </si>
  <si>
    <t>MIN. EDU. - ESFM ENRIQUE FINOT - RECAUDADORA</t>
  </si>
  <si>
    <t>Bolivia TV</t>
  </si>
  <si>
    <t>COBRO COSTOS DE PAPELERIA POR REGULARIZACION DE TRANSFERENCIA DEL EXTERIOR POR ORDEN DE PETROLEOS PARAGUAYOS PETROPAR LIB. 00513062001 YPFB-OPERACIONES PLANTA DE SEPARACION DE LIQUIDOS RIO GRANDE</t>
  </si>
  <si>
    <t>00099021001 DEPOSITO DE EFECTIVO, DEPOSITANTE: EVA URIA DE VALDIVIA, CONCEPTO: COBROS INDEVIDOS, CUENTA DE DEPOSITO: CUENTA UNICA DEL TESORO</t>
  </si>
  <si>
    <t>00591012001 DEPOSITO DE EFECTIVO, DEPOSITANTE: SOFIA ROQUE CHOQUE, CONCEPTO: CONSUMO AGUA POTABLE, CUENTA DE DEPOSITO: CUENTA UNICA DEL TESORO</t>
  </si>
  <si>
    <t>Agencia del Desarrollo del Cine y Audiovisual Bolivianos</t>
  </si>
  <si>
    <t>00099021001 DEPOSITO DE EFECTIVO, DEPOSITANTE: GROVER ENRIQUE QUIROGA LEIVA, CONCEPTO: COBRO INDEBIDO DE RENTA DE ORFANDAD, CUENTA DE DEPOSITO: CUENTA UNICA DEL TESORO</t>
  </si>
  <si>
    <t>00099021001 DEPOSITO DE EFECTIVO, DEPOSITANTE: RITA PAULINA JIMENEZ HUANCOLLO, CONCEPTO: DEVOLUCION COBRO INDEBIDO NUEVAS NUPCIAS, CUENTA DE DEPOSITO: CUENTA UNICA DEL TESORO</t>
  </si>
  <si>
    <t>COBRO COSTOS DE PAPELERIA POR REGULARIZACION DE TRANSFERENCIA DEL EXTERIOR POR ORDEN DE GAS CORONA S.A.E.C.A. LIB. 00513062001 YPFB-OPERACIONES PLANTA DE SEPARACION DE LIQUIDOS RIO GRANDE</t>
  </si>
  <si>
    <t>Direc. Dptal. de Educación La Paz</t>
  </si>
  <si>
    <t>Validaciones</t>
  </si>
  <si>
    <t>CUT M/N</t>
  </si>
  <si>
    <t>Resumen</t>
  </si>
  <si>
    <t>Detalle</t>
  </si>
  <si>
    <t>Diferencias</t>
  </si>
  <si>
    <t>CUT M/E</t>
  </si>
  <si>
    <t>TRL M/N</t>
  </si>
  <si>
    <t>TRL M/E</t>
  </si>
  <si>
    <t>NTE - DÉBITO</t>
  </si>
  <si>
    <t>NTE - CRÉDITO</t>
  </si>
  <si>
    <t>Universidad Pública de El Alto</t>
  </si>
  <si>
    <t>Universidad Nacional Siglo XX</t>
  </si>
  <si>
    <t>OficinaTécnica para el Fortalecimiento de la Empresa Pública</t>
  </si>
  <si>
    <t xml:space="preserve">Autoridad de Fiscalización de Electricidad y Tecnología Nuclear </t>
  </si>
  <si>
    <t>RCS</t>
  </si>
  <si>
    <t>Servicio Plurinacional de la Mujer y de la Despatriarcalización Ana María Romero</t>
  </si>
  <si>
    <t>Caja de Salud CORDES</t>
  </si>
  <si>
    <t>Empresa Metalúrgica VINTO - Nacionalizada</t>
  </si>
  <si>
    <t>Corporación de las Fuerzas Armadas p/ el Des. Nacional</t>
  </si>
  <si>
    <t>Empresa Pública "QUIPUS"</t>
  </si>
  <si>
    <t>Empresa Pública YACANA</t>
  </si>
  <si>
    <t>Empresa Servicios Aéreos Bolivianos</t>
  </si>
  <si>
    <t>00099021001 DEPOSITO DE EFECTIVO, DEPOSITANTE: ELISEO VALLEJOS DE LA BARRA, CONCEPTO: COBRO INDEBIDO, CUENTA DE DEPOSITO: CUENTA UNICA DEL TESORO</t>
  </si>
  <si>
    <t>00099021001 DEPOSITO DE EFECTIVO, DEPOSITANTE: SONIA VILDOZO VDA DE TARQUI, CONCEPTO: COBRO INDEBIDO, CUENTA DE DEPOSITO: CUENTA UNICA DEL TESORO</t>
  </si>
  <si>
    <t>00099021001 DEPOSITO DE EFECTIVO, DEPOSITANTE: MARIA ANTONIETA LIRA SILVA, CONCEPTO: DOBLE PERCEPCION, CUENTA DE DEPOSITO: CUENTA UNICA DEL TESORO</t>
  </si>
  <si>
    <t>MINISTERIO DE EDUCACIÓN - ESFM SIMÓN RODRIGUEZ CTA. RECAUDADORA</t>
  </si>
  <si>
    <t>CET</t>
  </si>
  <si>
    <t>00099021001 DEPOSITO DE EFECTIVO, DEPOSITANTE: ERNESTO APAZA RODRIGUEZ, CONCEPTO: DOBLE PERCEPCION, CUENTA DE DEPOSITO: CUENTA UNICA DEL TESORO</t>
  </si>
  <si>
    <t>00573012002</t>
  </si>
  <si>
    <t>Cobro por Emisiones de Títulos</t>
  </si>
  <si>
    <t>ene</t>
  </si>
  <si>
    <t>Valores</t>
  </si>
  <si>
    <t>Débitos
(Bs)</t>
  </si>
  <si>
    <t>Créditos
(Bs)</t>
  </si>
  <si>
    <t>Enero</t>
  </si>
  <si>
    <t>Febrero</t>
  </si>
  <si>
    <t>Marzo</t>
  </si>
  <si>
    <t>Abril</t>
  </si>
  <si>
    <t>Mayo</t>
  </si>
  <si>
    <t>Junio</t>
  </si>
  <si>
    <t>Julio</t>
  </si>
  <si>
    <t>Agosto</t>
  </si>
  <si>
    <t>Septiembre</t>
  </si>
  <si>
    <t>Octubre</t>
  </si>
  <si>
    <t>Suma de Débitos</t>
  </si>
  <si>
    <t>Suma de Créditos</t>
  </si>
  <si>
    <t>Débitos
(USD)</t>
  </si>
  <si>
    <t>Créditos
(USD)</t>
  </si>
  <si>
    <t>Suma de Total</t>
  </si>
  <si>
    <t>Débitos</t>
  </si>
  <si>
    <t>Créditos</t>
  </si>
  <si>
    <t>RESUMEN OPERACIONES PENDIENTES DE REGULARIZACIÓN EN LAS CUT'S POR ENTIDAD</t>
  </si>
  <si>
    <t>Mov.</t>
  </si>
  <si>
    <t>Total Mov.</t>
  </si>
  <si>
    <t>Total Pendientes</t>
  </si>
  <si>
    <t>Sec.</t>
  </si>
  <si>
    <t>Nivel Institucional</t>
  </si>
  <si>
    <t>Noviembre</t>
  </si>
  <si>
    <t>Diciembre</t>
  </si>
  <si>
    <t>Suma de Débitos
(Bs)</t>
  </si>
  <si>
    <t>Suma de Créditos
(Bs)</t>
  </si>
  <si>
    <t>Responsable</t>
  </si>
  <si>
    <t xml:space="preserve">AUTORIDAD DE FISCALIZACIÓN DE ELECTRICIDAD Y TECNOLOGÍA NUCLEAR </t>
  </si>
  <si>
    <t>SERVICIO PLURINACIONAL DE LA MUJER Y DE LA DESPATRIARCALIZACIÓN ANA MARÍA ROMERO</t>
  </si>
  <si>
    <t>AGENCIA DEL DESARROLLO DEL CINE Y AUDIOVISUAL BOLIVIANOS</t>
  </si>
  <si>
    <t>EMPRESA SERVICIOS AÉREOS BOLIVIANOS</t>
  </si>
  <si>
    <t>IMPUESTO DIRECTO A LOS HIDROCARBUROS</t>
  </si>
  <si>
    <t>Sin Nivel</t>
  </si>
  <si>
    <t>Instituciones Descentralizadas</t>
  </si>
  <si>
    <t>Instituciones Financieras no Bancarias</t>
  </si>
  <si>
    <t>Universidades Públicas</t>
  </si>
  <si>
    <t>Instituciones Descentralizadas Departamentales</t>
  </si>
  <si>
    <t>Instituciones de Seguridad Social</t>
  </si>
  <si>
    <t>Empresas Nacionales</t>
  </si>
  <si>
    <t>Empresas Departamentales</t>
  </si>
  <si>
    <t>Empresas Municipales</t>
  </si>
  <si>
    <t>Instituciones Financieras no Bancarias Regionales</t>
  </si>
  <si>
    <t>Gobiernos Autónomos Departamentales</t>
  </si>
  <si>
    <t>INSTITUCIONES FINANCIERAS BANCARIAS</t>
  </si>
  <si>
    <t>Gobiernos Autonomos Municipales</t>
  </si>
  <si>
    <t>Instituciones Descentralizadas Municipales</t>
  </si>
  <si>
    <t>Gobiernos Autónomos Indígenas Originarias Campesinas</t>
  </si>
  <si>
    <t>Gobiernos Autónomos Regionales</t>
  </si>
  <si>
    <t>Nivel Institucional2</t>
  </si>
  <si>
    <t>Total Pendientes2</t>
  </si>
  <si>
    <t>Entidad2</t>
  </si>
  <si>
    <t>Órgano Ejecutivo</t>
  </si>
  <si>
    <t>00099021001 DEPOSITO DE EFECTIVO, DEPOSITANTE: JUAN CARLOS LIMA QUIÑAJO, CONCEPTO: DOBLE PERCEPCION, CUENTA DE DEPOSITO: CUENTA UNICA DEL TESORO</t>
  </si>
  <si>
    <t>00099021001 DEPOSITO DE EFECTIVO, DEPOSITANTE: JUVENAL CAPO PINAYA, CONCEPTO: DOBLE PERCEPCION, CUENTA DE DEPOSITO: CUENTA UNICA DEL TESORO</t>
  </si>
  <si>
    <t>COBRO COSTOS DE PAPELERIA POR REGULARIZACION DE TRANSFERENCIA DEL EXTERIOR POR ORDEN DE PUMA ENERGY PARAGUAY S.A. LIB. 00513062001 YPFB-OPERACIONES PLANTA DE SEPARACION DE LIQUIDOS RIO GRANDE</t>
  </si>
  <si>
    <t>COBRO COSTOS DE PAPELERIA SEGUN TRANSFERENCIA DEL EXTERIOR POR ORDEN DE CORPORACION PARAGUAYA DISTRIBUIDORA DE DERIVADOS DE PETROLEO S.A. LIB. 00513062001 YPFB-OPERACIONES PLANTA DE SEPARACION DE LIQUIDOS RIO GRANDE</t>
  </si>
  <si>
    <t>10000026505608</t>
  </si>
  <si>
    <t>EMPRESA PUBLICA EDITORIAL DEL ESTADO PLURINACIONAL DE BOLIVIA - PRESTAMO FINPRO</t>
  </si>
  <si>
    <t>00099021001 DEPOSITO DE EFECTIVO, DEPOSITANTE: ZACARIAS PATTY CHOQUE, CONCEPTO: DOBLE PERCEPCION, CUENTA DE DEPOSITO: CUENTA UNICA DEL TESORO</t>
  </si>
  <si>
    <t>COBRO COSTOS DE PAPELERIA SEGUN TRANSFERENCIA DEL EXTERIOR POR ORDEN DE COPAGAS DISTRIBUIDORA DE GAS S.A. LIB. 00513062001 YPFB-OPERACIONES PLANTA DE SEPARACION DE LIQUIDOS RIO GRANDE</t>
  </si>
  <si>
    <t>00099021001 DEPOSITO DE EFECTIVO, DEPOSITANTE: DANIEL OSEAS COLQUE ALANOCA, CONCEPTO: REPOSICION DE SALARIOS, CUENTA DE DEPOSITO: CUENTA UNICA DEL TESORO</t>
  </si>
  <si>
    <t>'TRANSFERENCIA DE FONDOS||S/G. NOTA CITE: MH/VTCP/DGT/UO/OB N°1844/2008 DE F.21-10-2008 DEL MIN.DE HACIENDA S/G. DETALLE ADJUNTO. DEBITO DE LA LIBRETA N° 00099021001, REPOSICION UTILES DE ESCRITORIO.</t>
  </si>
  <si>
    <t>CUT MN</t>
  </si>
  <si>
    <t>CUT ME</t>
  </si>
  <si>
    <t>TRLMN</t>
  </si>
  <si>
    <t>TRL ME</t>
  </si>
  <si>
    <t>O18132340002</t>
  </si>
  <si>
    <t>O18132410002</t>
  </si>
  <si>
    <t>O18132750002</t>
  </si>
  <si>
    <t>O18132780002</t>
  </si>
  <si>
    <t>O18132790002</t>
  </si>
  <si>
    <t>O18132830002</t>
  </si>
  <si>
    <t>O18132870002</t>
  </si>
  <si>
    <t>O18132890002</t>
  </si>
  <si>
    <t>O18132980002</t>
  </si>
  <si>
    <t>O18133070002</t>
  </si>
  <si>
    <t>O18133150002</t>
  </si>
  <si>
    <t>O18133470002</t>
  </si>
  <si>
    <t>O18133570002</t>
  </si>
  <si>
    <t>O18133590002</t>
  </si>
  <si>
    <t>O18133890002</t>
  </si>
  <si>
    <t>B18131880002</t>
  </si>
  <si>
    <t>B18132040002</t>
  </si>
  <si>
    <t>B18132080002</t>
  </si>
  <si>
    <t>B18132110002</t>
  </si>
  <si>
    <t>O18132210002</t>
  </si>
  <si>
    <t>O18132170002</t>
  </si>
  <si>
    <t>O18132120002</t>
  </si>
  <si>
    <t>O18132000002</t>
  </si>
  <si>
    <t>O18131910002</t>
  </si>
  <si>
    <t>O18131820002</t>
  </si>
  <si>
    <t>O18131770002</t>
  </si>
  <si>
    <t>G12375370001</t>
  </si>
  <si>
    <t>G12375390001</t>
  </si>
  <si>
    <t>S09757190003</t>
  </si>
  <si>
    <t>S09757450001</t>
  </si>
  <si>
    <t>S09757450003</t>
  </si>
  <si>
    <t>S09757460001</t>
  </si>
  <si>
    <t>O18137150002</t>
  </si>
  <si>
    <t>O18137130002</t>
  </si>
  <si>
    <t>O18136930002</t>
  </si>
  <si>
    <t>O18136420002</t>
  </si>
  <si>
    <t>O18136220002</t>
  </si>
  <si>
    <t>O18136200002</t>
  </si>
  <si>
    <t>O18136190002</t>
  </si>
  <si>
    <t>O18136150002</t>
  </si>
  <si>
    <t>O18136110002</t>
  </si>
  <si>
    <t>O18137940002</t>
  </si>
  <si>
    <t>O18137880002</t>
  </si>
  <si>
    <t>O18137800002</t>
  </si>
  <si>
    <t>O18137630002</t>
  </si>
  <si>
    <t>O18137530002</t>
  </si>
  <si>
    <t>O18137400002</t>
  </si>
  <si>
    <t>O18137360002</t>
  </si>
  <si>
    <t>O18137350002</t>
  </si>
  <si>
    <t>O18137300002</t>
  </si>
  <si>
    <t>O18137290002</t>
  </si>
  <si>
    <t>B18136570002</t>
  </si>
  <si>
    <t>B18136540002</t>
  </si>
  <si>
    <t>B18136520002</t>
  </si>
  <si>
    <t>B18136510002</t>
  </si>
  <si>
    <t>B18136480002</t>
  </si>
  <si>
    <t>B18135880002</t>
  </si>
  <si>
    <t>B18135840002</t>
  </si>
  <si>
    <t>B18135800002</t>
  </si>
  <si>
    <t>B18135770002</t>
  </si>
  <si>
    <t>O18136000002</t>
  </si>
  <si>
    <t>O18135970002</t>
  </si>
  <si>
    <t>O18135780002</t>
  </si>
  <si>
    <t>O18135730002</t>
  </si>
  <si>
    <t>B18136760002</t>
  </si>
  <si>
    <t>B18136700002</t>
  </si>
  <si>
    <t>B18136650002</t>
  </si>
  <si>
    <t>B18136610002</t>
  </si>
  <si>
    <t>B18136580002</t>
  </si>
  <si>
    <t>G12381130001</t>
  </si>
  <si>
    <t>Q12237950002</t>
  </si>
  <si>
    <t>G12384200003</t>
  </si>
  <si>
    <t>G12385300001</t>
  </si>
  <si>
    <t>S09757860001</t>
  </si>
  <si>
    <t>S09757770001</t>
  </si>
  <si>
    <t>S09757770003</t>
  </si>
  <si>
    <t>S09757950002</t>
  </si>
  <si>
    <t>S09757960002</t>
  </si>
  <si>
    <t>S09757970002</t>
  </si>
  <si>
    <t>S09757980003</t>
  </si>
  <si>
    <t>O18141180002</t>
  </si>
  <si>
    <t>O18140990002</t>
  </si>
  <si>
    <t>O18140960002</t>
  </si>
  <si>
    <t>O18140720002</t>
  </si>
  <si>
    <t>O18140630002</t>
  </si>
  <si>
    <t>O18140620002</t>
  </si>
  <si>
    <t>O18141360002</t>
  </si>
  <si>
    <t>O18141370002</t>
  </si>
  <si>
    <t>O18141580002</t>
  </si>
  <si>
    <t>O18141960002</t>
  </si>
  <si>
    <t>O18142070002</t>
  </si>
  <si>
    <t>O18142280002</t>
  </si>
  <si>
    <t>O18142490002</t>
  </si>
  <si>
    <t>O18142500002</t>
  </si>
  <si>
    <t>B18139880002</t>
  </si>
  <si>
    <t>B18140030002</t>
  </si>
  <si>
    <t>B18140060002</t>
  </si>
  <si>
    <t>B18140080002</t>
  </si>
  <si>
    <t>B18141010002</t>
  </si>
  <si>
    <t>O18139840002</t>
  </si>
  <si>
    <t>O18139890002</t>
  </si>
  <si>
    <t>O18139940002</t>
  </si>
  <si>
    <t>O18140500002</t>
  </si>
  <si>
    <t>O18140470002</t>
  </si>
  <si>
    <t>O18140280002</t>
  </si>
  <si>
    <t>O18140270002</t>
  </si>
  <si>
    <t>O18140260002</t>
  </si>
  <si>
    <t>O18140250002</t>
  </si>
  <si>
    <t>O18140240002</t>
  </si>
  <si>
    <t>O18140190002</t>
  </si>
  <si>
    <t>O18140090002</t>
  </si>
  <si>
    <t>F0003576</t>
  </si>
  <si>
    <t>G12393720001</t>
  </si>
  <si>
    <t>G12393720003</t>
  </si>
  <si>
    <t>G12396910003</t>
  </si>
  <si>
    <t>G12396920003</t>
  </si>
  <si>
    <t>S09758110003</t>
  </si>
  <si>
    <t>S09758120001</t>
  </si>
  <si>
    <t>S09758120003</t>
  </si>
  <si>
    <t>Q12245750002</t>
  </si>
  <si>
    <t>S09758260002</t>
  </si>
  <si>
    <t>S09758270002</t>
  </si>
  <si>
    <t>Q12246540002</t>
  </si>
  <si>
    <t>O18145810002</t>
  </si>
  <si>
    <t>O18145750002</t>
  </si>
  <si>
    <t>O18145730002</t>
  </si>
  <si>
    <t>O18145710002</t>
  </si>
  <si>
    <t>O18145480002</t>
  </si>
  <si>
    <t>O18145450002</t>
  </si>
  <si>
    <t>O18145320002</t>
  </si>
  <si>
    <t>O18145220002</t>
  </si>
  <si>
    <t>O18145170002</t>
  </si>
  <si>
    <t>O18145840002</t>
  </si>
  <si>
    <t>O18145870002</t>
  </si>
  <si>
    <t>O18146080002</t>
  </si>
  <si>
    <t>O18146130002</t>
  </si>
  <si>
    <t>O18146140002</t>
  </si>
  <si>
    <t>O18146350002</t>
  </si>
  <si>
    <t>O18146360002</t>
  </si>
  <si>
    <t>O18146450002</t>
  </si>
  <si>
    <t>O18146620002</t>
  </si>
  <si>
    <t>O18144200002</t>
  </si>
  <si>
    <t>O18144220002</t>
  </si>
  <si>
    <t>O18144320002</t>
  </si>
  <si>
    <t>O18144450002</t>
  </si>
  <si>
    <t>O18145160002</t>
  </si>
  <si>
    <t>O18145150002</t>
  </si>
  <si>
    <t>O18145090002</t>
  </si>
  <si>
    <t>O18145050002</t>
  </si>
  <si>
    <t>O18144940002</t>
  </si>
  <si>
    <t>G12402520003</t>
  </si>
  <si>
    <t>G12402530003</t>
  </si>
  <si>
    <t>G12404850003</t>
  </si>
  <si>
    <t>S09758680003</t>
  </si>
  <si>
    <t>S09758680001</t>
  </si>
  <si>
    <t>S09758740001</t>
  </si>
  <si>
    <t>S09758720002</t>
  </si>
  <si>
    <t>G12409160001</t>
  </si>
  <si>
    <t>S09759090003</t>
  </si>
  <si>
    <t>S09759050001</t>
  </si>
  <si>
    <t>S09759130001</t>
  </si>
  <si>
    <t>O18149300002</t>
  </si>
  <si>
    <t>O18149430002</t>
  </si>
  <si>
    <t>O18149500002</t>
  </si>
  <si>
    <t>O18149660002</t>
  </si>
  <si>
    <t>O18149250002</t>
  </si>
  <si>
    <t>O18149230002</t>
  </si>
  <si>
    <t>O18149130002</t>
  </si>
  <si>
    <t>O18149120002</t>
  </si>
  <si>
    <t>O18150940002</t>
  </si>
  <si>
    <t>O18150710002</t>
  </si>
  <si>
    <t>O18150670002</t>
  </si>
  <si>
    <t>O18150440002</t>
  </si>
  <si>
    <t>O18150410002</t>
  </si>
  <si>
    <t>O18150190002</t>
  </si>
  <si>
    <t>O18150140002</t>
  </si>
  <si>
    <t>O18149900002</t>
  </si>
  <si>
    <t>B18148840002</t>
  </si>
  <si>
    <t>B18148820002</t>
  </si>
  <si>
    <t>B18148780002</t>
  </si>
  <si>
    <t>B18148750002</t>
  </si>
  <si>
    <t>B18148740002</t>
  </si>
  <si>
    <t>B18148730002</t>
  </si>
  <si>
    <t>B18148690002</t>
  </si>
  <si>
    <t>B18148650002</t>
  </si>
  <si>
    <t>B18148630002</t>
  </si>
  <si>
    <t>B18148580002</t>
  </si>
  <si>
    <t>B18148530002</t>
  </si>
  <si>
    <t>B18148260002</t>
  </si>
  <si>
    <t>B18148250002</t>
  </si>
  <si>
    <t>O18148870002</t>
  </si>
  <si>
    <t>O18148620002</t>
  </si>
  <si>
    <t>O18148550002</t>
  </si>
  <si>
    <t>O18148480002</t>
  </si>
  <si>
    <t>O18148470002</t>
  </si>
  <si>
    <t>O18148440002</t>
  </si>
  <si>
    <t>O18148420002</t>
  </si>
  <si>
    <t>O18148360002</t>
  </si>
  <si>
    <t>O18148300002</t>
  </si>
  <si>
    <t>O18148210002</t>
  </si>
  <si>
    <t>O18147980002</t>
  </si>
  <si>
    <t>B18149220002</t>
  </si>
  <si>
    <t>G12416510001</t>
  </si>
  <si>
    <t>Q12258620002</t>
  </si>
  <si>
    <t>Q12258640002</t>
  </si>
  <si>
    <t>S09759220001</t>
  </si>
  <si>
    <t>S09759290003</t>
  </si>
  <si>
    <t>S09759710003</t>
  </si>
  <si>
    <t>S09759700001</t>
  </si>
  <si>
    <t>O18153890002</t>
  </si>
  <si>
    <t>O18153730002</t>
  </si>
  <si>
    <t>O18153630002</t>
  </si>
  <si>
    <t>O18153610002</t>
  </si>
  <si>
    <t>O18153600002</t>
  </si>
  <si>
    <t>O18153590002</t>
  </si>
  <si>
    <t>O18153510002</t>
  </si>
  <si>
    <t>O18153500002</t>
  </si>
  <si>
    <t>O18153490002</t>
  </si>
  <si>
    <t>O18154020002</t>
  </si>
  <si>
    <t>O18154040002</t>
  </si>
  <si>
    <t>O18154150002</t>
  </si>
  <si>
    <t>O18154210002</t>
  </si>
  <si>
    <t>O18154270002</t>
  </si>
  <si>
    <t>O18154280002</t>
  </si>
  <si>
    <t>O18154320002</t>
  </si>
  <si>
    <t>O18154420002</t>
  </si>
  <si>
    <t>B18153170002</t>
  </si>
  <si>
    <t>B18153240002</t>
  </si>
  <si>
    <t>O18153480002</t>
  </si>
  <si>
    <t>O18153270002</t>
  </si>
  <si>
    <t>O18152900002</t>
  </si>
  <si>
    <t>O18152860002</t>
  </si>
  <si>
    <t>O18152810002</t>
  </si>
  <si>
    <t>O18152790002</t>
  </si>
  <si>
    <t>O18152660002</t>
  </si>
  <si>
    <t>O18152640002</t>
  </si>
  <si>
    <t>S09760610003</t>
  </si>
  <si>
    <t>S09760460001</t>
  </si>
  <si>
    <t>S09760590003</t>
  </si>
  <si>
    <t>S09760460003</t>
  </si>
  <si>
    <t>G12433450001</t>
  </si>
  <si>
    <t>Q12265020002</t>
  </si>
  <si>
    <t>Q12265030002</t>
  </si>
  <si>
    <t>G12434700001</t>
  </si>
  <si>
    <t>S09761280001</t>
  </si>
  <si>
    <t>G12434760001</t>
  </si>
  <si>
    <t>Q12265150002</t>
  </si>
  <si>
    <t>Q12265180002</t>
  </si>
  <si>
    <t>O18156910002</t>
  </si>
  <si>
    <t>O18157030002</t>
  </si>
  <si>
    <t>O18157630002</t>
  </si>
  <si>
    <t>O18157670002</t>
  </si>
  <si>
    <t>O18157710002</t>
  </si>
  <si>
    <t>O18158000002</t>
  </si>
  <si>
    <t>O18158140002</t>
  </si>
  <si>
    <t>O18158260002</t>
  </si>
  <si>
    <t>O18158540002</t>
  </si>
  <si>
    <t>O18158570002</t>
  </si>
  <si>
    <t>B18156270002</t>
  </si>
  <si>
    <t>B18156730002</t>
  </si>
  <si>
    <t>O18155890002</t>
  </si>
  <si>
    <t>O18155920002</t>
  </si>
  <si>
    <t>O18155940002</t>
  </si>
  <si>
    <t>O18155950002</t>
  </si>
  <si>
    <t>O18156050002</t>
  </si>
  <si>
    <t>O18156260002</t>
  </si>
  <si>
    <t>O18156310002</t>
  </si>
  <si>
    <t>O18156330002</t>
  </si>
  <si>
    <t>O18156660002</t>
  </si>
  <si>
    <t>O18156690002</t>
  </si>
  <si>
    <t>Q12267230002</t>
  </si>
  <si>
    <t>Q12267240002</t>
  </si>
  <si>
    <t>S09763940001</t>
  </si>
  <si>
    <t>G12444940001</t>
  </si>
  <si>
    <t>G12444960001</t>
  </si>
  <si>
    <t>G12444980001</t>
  </si>
  <si>
    <t>G12445000001</t>
  </si>
  <si>
    <t>G12445020001</t>
  </si>
  <si>
    <t>G12445100001</t>
  </si>
  <si>
    <t>G12445060001</t>
  </si>
  <si>
    <t>G12445040001</t>
  </si>
  <si>
    <t>S09763750002</t>
  </si>
  <si>
    <t>S09763750003</t>
  </si>
  <si>
    <t>S09764030003</t>
  </si>
  <si>
    <t>S09764030001</t>
  </si>
  <si>
    <t>O18161420002</t>
  </si>
  <si>
    <t>O18161410002</t>
  </si>
  <si>
    <t>O18161380002</t>
  </si>
  <si>
    <t>O18161320002</t>
  </si>
  <si>
    <t>O18161280002</t>
  </si>
  <si>
    <t>O18161170002</t>
  </si>
  <si>
    <t>O18161140002</t>
  </si>
  <si>
    <t>O18161050002</t>
  </si>
  <si>
    <t>O18160860002</t>
  </si>
  <si>
    <t>O18160820002</t>
  </si>
  <si>
    <t>O18160480002</t>
  </si>
  <si>
    <t>O18161560002</t>
  </si>
  <si>
    <t>O18161820002</t>
  </si>
  <si>
    <t>O18161930002</t>
  </si>
  <si>
    <t>O18162000002</t>
  </si>
  <si>
    <t>O18162010002</t>
  </si>
  <si>
    <t>O18162160002</t>
  </si>
  <si>
    <t>O18162250002</t>
  </si>
  <si>
    <t>O18162280002</t>
  </si>
  <si>
    <t>O18162290002</t>
  </si>
  <si>
    <t>O18162310002</t>
  </si>
  <si>
    <t>O18162330002</t>
  </si>
  <si>
    <t>O18162340002</t>
  </si>
  <si>
    <t>O18162350002</t>
  </si>
  <si>
    <t>B18160110002</t>
  </si>
  <si>
    <t>B18160120002</t>
  </si>
  <si>
    <t>B18160130002</t>
  </si>
  <si>
    <t>B18160160002</t>
  </si>
  <si>
    <t>B18160370002</t>
  </si>
  <si>
    <t>O18160470002</t>
  </si>
  <si>
    <t>O18160460002</t>
  </si>
  <si>
    <t>O18160450002</t>
  </si>
  <si>
    <t>O18160350002</t>
  </si>
  <si>
    <t>O18160340002</t>
  </si>
  <si>
    <t>B18161190002</t>
  </si>
  <si>
    <t>B18161060002</t>
  </si>
  <si>
    <t>B18161030002</t>
  </si>
  <si>
    <t>G12453310001</t>
  </si>
  <si>
    <t>S09764620001</t>
  </si>
  <si>
    <t>S09764650001</t>
  </si>
  <si>
    <t>Q12274660002</t>
  </si>
  <si>
    <t>Q12276230002</t>
  </si>
  <si>
    <t>S09764880001</t>
  </si>
  <si>
    <t>S09764880003</t>
  </si>
  <si>
    <t>S09765080001</t>
  </si>
  <si>
    <t>S09765090001</t>
  </si>
  <si>
    <t>G12460410001</t>
  </si>
  <si>
    <t>G12460430001</t>
  </si>
  <si>
    <t>G12460470001</t>
  </si>
  <si>
    <t>G12460490001</t>
  </si>
  <si>
    <t>G12460510001</t>
  </si>
  <si>
    <t>G12460530001</t>
  </si>
  <si>
    <t>O18164800002</t>
  </si>
  <si>
    <t>O18164760002</t>
  </si>
  <si>
    <t>O18164640002</t>
  </si>
  <si>
    <t>O18164250002</t>
  </si>
  <si>
    <t>O18164160002</t>
  </si>
  <si>
    <t>O18164020002</t>
  </si>
  <si>
    <t>O18164870002</t>
  </si>
  <si>
    <t>O18165300002</t>
  </si>
  <si>
    <t>O18165320002</t>
  </si>
  <si>
    <t>O18165330002</t>
  </si>
  <si>
    <t>O18165470002</t>
  </si>
  <si>
    <t>O18165700002</t>
  </si>
  <si>
    <t>B18164350002</t>
  </si>
  <si>
    <t>B18164610002</t>
  </si>
  <si>
    <t>O18163960002</t>
  </si>
  <si>
    <t>O18163850002</t>
  </si>
  <si>
    <t>O18163840002</t>
  </si>
  <si>
    <t>O18163770002</t>
  </si>
  <si>
    <t>O18163760002</t>
  </si>
  <si>
    <t>O18163750002</t>
  </si>
  <si>
    <t>Q12277800002</t>
  </si>
  <si>
    <t>Q12277840002</t>
  </si>
  <si>
    <t>G12467550001</t>
  </si>
  <si>
    <t>S09766150003</t>
  </si>
  <si>
    <t>S09766140001</t>
  </si>
  <si>
    <t>O18168430002</t>
  </si>
  <si>
    <t>O18168410002</t>
  </si>
  <si>
    <t>O18168190002</t>
  </si>
  <si>
    <t>O18168090002</t>
  </si>
  <si>
    <t>O18168040002</t>
  </si>
  <si>
    <t>O18168000002</t>
  </si>
  <si>
    <t>O18167990002</t>
  </si>
  <si>
    <t>O18167840002</t>
  </si>
  <si>
    <t>O18167830002</t>
  </si>
  <si>
    <t>O18167750002</t>
  </si>
  <si>
    <t>O18168500002</t>
  </si>
  <si>
    <t>O18168510002</t>
  </si>
  <si>
    <t>O18168520002</t>
  </si>
  <si>
    <t>O18168940002</t>
  </si>
  <si>
    <t>O18169000002</t>
  </si>
  <si>
    <t>O18169590002</t>
  </si>
  <si>
    <t>B18167350002</t>
  </si>
  <si>
    <t>B18167460002</t>
  </si>
  <si>
    <t>B18167480002</t>
  </si>
  <si>
    <t>B18167500002</t>
  </si>
  <si>
    <t>B18167510002</t>
  </si>
  <si>
    <t>B18167520002</t>
  </si>
  <si>
    <t>O18167720002</t>
  </si>
  <si>
    <t>B18167610002</t>
  </si>
  <si>
    <t>B18167600002</t>
  </si>
  <si>
    <t>B18167590002</t>
  </si>
  <si>
    <t>B18167580002</t>
  </si>
  <si>
    <t>B18167560002</t>
  </si>
  <si>
    <t>B18167550002</t>
  </si>
  <si>
    <t>B18167530002</t>
  </si>
  <si>
    <t>G12474420003</t>
  </si>
  <si>
    <t>G12474430003</t>
  </si>
  <si>
    <t>G12474530003</t>
  </si>
  <si>
    <t>G12474520003</t>
  </si>
  <si>
    <t>G12474510003</t>
  </si>
  <si>
    <t>G12474460003</t>
  </si>
  <si>
    <t>S09766690001</t>
  </si>
  <si>
    <t>S09766630001</t>
  </si>
  <si>
    <t>S09766540001</t>
  </si>
  <si>
    <t>S09766510001</t>
  </si>
  <si>
    <t>G12474620003</t>
  </si>
  <si>
    <t>G12474610003</t>
  </si>
  <si>
    <t>S09766690003</t>
  </si>
  <si>
    <t>Q12289540002</t>
  </si>
  <si>
    <t>F0003624</t>
  </si>
  <si>
    <t>G12481480002</t>
  </si>
  <si>
    <t>G12481500002</t>
  </si>
  <si>
    <t>G12481540002</t>
  </si>
  <si>
    <t>G12481580002</t>
  </si>
  <si>
    <t>Q12289740002</t>
  </si>
  <si>
    <t>G12481590001</t>
  </si>
  <si>
    <t>G12481550001</t>
  </si>
  <si>
    <t>G12481510001</t>
  </si>
  <si>
    <t>G12481490001</t>
  </si>
  <si>
    <t>S09766990003</t>
  </si>
  <si>
    <t>O18172020002</t>
  </si>
  <si>
    <t>O18171900002</t>
  </si>
  <si>
    <t>O18171890002</t>
  </si>
  <si>
    <t>O18171880002</t>
  </si>
  <si>
    <t>O18171630002</t>
  </si>
  <si>
    <t>O18171500002</t>
  </si>
  <si>
    <t>O18171460002</t>
  </si>
  <si>
    <t>O18172440002</t>
  </si>
  <si>
    <t>O18172510002</t>
  </si>
  <si>
    <t>O18172520002</t>
  </si>
  <si>
    <t>O18172580002</t>
  </si>
  <si>
    <t>O18172590002</t>
  </si>
  <si>
    <t>O18172760002</t>
  </si>
  <si>
    <t>O18173080002</t>
  </si>
  <si>
    <t>B18171510002</t>
  </si>
  <si>
    <t>B18171540002</t>
  </si>
  <si>
    <t>B18171550002</t>
  </si>
  <si>
    <t>B18171610002</t>
  </si>
  <si>
    <t>B18171650002</t>
  </si>
  <si>
    <t>B18171660002</t>
  </si>
  <si>
    <t>B18171670002</t>
  </si>
  <si>
    <t>B18171690002</t>
  </si>
  <si>
    <t>B18171720002</t>
  </si>
  <si>
    <t>O18171220002</t>
  </si>
  <si>
    <t>O18171210002</t>
  </si>
  <si>
    <t>O18171190002</t>
  </si>
  <si>
    <t>O18171180002</t>
  </si>
  <si>
    <t>O18171170002</t>
  </si>
  <si>
    <t>O18171160002</t>
  </si>
  <si>
    <t>O18171110002</t>
  </si>
  <si>
    <t>O18171090002</t>
  </si>
  <si>
    <t>O18170960002</t>
  </si>
  <si>
    <t>B18171820002</t>
  </si>
  <si>
    <t>B18171800002</t>
  </si>
  <si>
    <t>G12485220001</t>
  </si>
  <si>
    <t>G12485240001</t>
  </si>
  <si>
    <t>G12485280001</t>
  </si>
  <si>
    <t>G12485300001</t>
  </si>
  <si>
    <t>S09767410001</t>
  </si>
  <si>
    <t>S09767410003</t>
  </si>
  <si>
    <t>F0003631</t>
  </si>
  <si>
    <t>Q12293650002</t>
  </si>
  <si>
    <t>Q12295750002</t>
  </si>
  <si>
    <t>G12490940001</t>
  </si>
  <si>
    <t>S09767940001</t>
  </si>
  <si>
    <t>O18175860002</t>
  </si>
  <si>
    <t>O18175700002</t>
  </si>
  <si>
    <t>O18175670002</t>
  </si>
  <si>
    <t>O18175660002</t>
  </si>
  <si>
    <t>O18175650002</t>
  </si>
  <si>
    <t>O18175630002</t>
  </si>
  <si>
    <t>O18175620002</t>
  </si>
  <si>
    <t>O18175600002</t>
  </si>
  <si>
    <t>O18175590002</t>
  </si>
  <si>
    <t>O18175540002</t>
  </si>
  <si>
    <t>O18175530002</t>
  </si>
  <si>
    <t>O18175500002</t>
  </si>
  <si>
    <t>O18177190002</t>
  </si>
  <si>
    <t>O18176800002</t>
  </si>
  <si>
    <t>O18176580002</t>
  </si>
  <si>
    <t>O18176570002</t>
  </si>
  <si>
    <t>O18176530002</t>
  </si>
  <si>
    <t>O18176520002</t>
  </si>
  <si>
    <t>O18175980002</t>
  </si>
  <si>
    <t>O18175940002</t>
  </si>
  <si>
    <t>O18175910002</t>
  </si>
  <si>
    <t>O18175900002</t>
  </si>
  <si>
    <t>O18174520002</t>
  </si>
  <si>
    <t>O18174510002</t>
  </si>
  <si>
    <t>O18174500002</t>
  </si>
  <si>
    <t>B18175640002</t>
  </si>
  <si>
    <t>B18175610002</t>
  </si>
  <si>
    <t>B18175430002</t>
  </si>
  <si>
    <t>B18175400002</t>
  </si>
  <si>
    <t>B18175380002</t>
  </si>
  <si>
    <t>B18175210002</t>
  </si>
  <si>
    <t>B18175010002</t>
  </si>
  <si>
    <t>B18174800002</t>
  </si>
  <si>
    <t>B18174720002</t>
  </si>
  <si>
    <t>O18175040002</t>
  </si>
  <si>
    <t>O18175020002</t>
  </si>
  <si>
    <t>O18174950002</t>
  </si>
  <si>
    <t>O18174830002</t>
  </si>
  <si>
    <t>Q12297230002</t>
  </si>
  <si>
    <t>S09768410001</t>
  </si>
  <si>
    <t>S09768410003</t>
  </si>
  <si>
    <t>G12496840001</t>
  </si>
  <si>
    <t>G12496860001</t>
  </si>
  <si>
    <t>S09768460002</t>
  </si>
  <si>
    <t>S09768350001</t>
  </si>
  <si>
    <t>S09768420001</t>
  </si>
  <si>
    <t>Q12301180002</t>
  </si>
  <si>
    <t>G12502570001</t>
  </si>
  <si>
    <t>S09768500001</t>
  </si>
  <si>
    <t>G12505380001</t>
  </si>
  <si>
    <t>G12504390001</t>
  </si>
  <si>
    <t>S09768710003</t>
  </si>
  <si>
    <t>O18179140002</t>
  </si>
  <si>
    <t>O18179170002</t>
  </si>
  <si>
    <t>O18179380002</t>
  </si>
  <si>
    <t>O18179390002</t>
  </si>
  <si>
    <t>O18179420002</t>
  </si>
  <si>
    <t>O18179600002</t>
  </si>
  <si>
    <t>O18179610002</t>
  </si>
  <si>
    <t>O18179630002</t>
  </si>
  <si>
    <t>O18179640002</t>
  </si>
  <si>
    <t>O18179670002</t>
  </si>
  <si>
    <t>O18178650002</t>
  </si>
  <si>
    <t>O18178790002</t>
  </si>
  <si>
    <t>O18178940002</t>
  </si>
  <si>
    <t>O18178950002</t>
  </si>
  <si>
    <t>O18178970002</t>
  </si>
  <si>
    <t>O18179040002</t>
  </si>
  <si>
    <t>S09768890001</t>
  </si>
  <si>
    <t>S09768910001</t>
  </si>
  <si>
    <t>G12511040002</t>
  </si>
  <si>
    <t>G12511050001</t>
  </si>
  <si>
    <t>S09768970003</t>
  </si>
  <si>
    <t>S09768970001</t>
  </si>
  <si>
    <t>Q12306910002</t>
  </si>
  <si>
    <t>Q12306980002</t>
  </si>
  <si>
    <t>O18182720002</t>
  </si>
  <si>
    <t>O18182690002</t>
  </si>
  <si>
    <t>O18182540002</t>
  </si>
  <si>
    <t>O18182460002</t>
  </si>
  <si>
    <t>O18183100002</t>
  </si>
  <si>
    <t>O18183640002</t>
  </si>
  <si>
    <t>O18183970002</t>
  </si>
  <si>
    <t>B18182410002</t>
  </si>
  <si>
    <t>B18182440002</t>
  </si>
  <si>
    <t>O18182430002</t>
  </si>
  <si>
    <t>O18182110002</t>
  </si>
  <si>
    <t>O18181940002</t>
  </si>
  <si>
    <t>O18181870002</t>
  </si>
  <si>
    <t>O18181820002</t>
  </si>
  <si>
    <t>O18181740002</t>
  </si>
  <si>
    <t>Q12311980002</t>
  </si>
  <si>
    <t>Q12312070002</t>
  </si>
  <si>
    <t>Q12312080002</t>
  </si>
  <si>
    <t>Q12312100002</t>
  </si>
  <si>
    <t>Q12312110002</t>
  </si>
  <si>
    <t>G12530300001</t>
  </si>
  <si>
    <t>G12530390001</t>
  </si>
  <si>
    <t>G12530930001</t>
  </si>
  <si>
    <t>S09769520001</t>
  </si>
  <si>
    <t>S09769560001</t>
  </si>
  <si>
    <t>S09769560003</t>
  </si>
  <si>
    <t>S09769760003</t>
  </si>
  <si>
    <t>O18186290002</t>
  </si>
  <si>
    <t>O18186500002</t>
  </si>
  <si>
    <t>O18186570002</t>
  </si>
  <si>
    <t>O18187040002</t>
  </si>
  <si>
    <t>O18187050002</t>
  </si>
  <si>
    <t>O18187240002</t>
  </si>
  <si>
    <t>O18187310002</t>
  </si>
  <si>
    <t>O18187570002</t>
  </si>
  <si>
    <t>O18188150002</t>
  </si>
  <si>
    <t>B18186320002</t>
  </si>
  <si>
    <t>B18186490002</t>
  </si>
  <si>
    <t>O18185530002</t>
  </si>
  <si>
    <t>O18185540002</t>
  </si>
  <si>
    <t>O18185860002</t>
  </si>
  <si>
    <t>O18185880002</t>
  </si>
  <si>
    <t>O18185900002</t>
  </si>
  <si>
    <t>O18185920002</t>
  </si>
  <si>
    <t>O18186050002</t>
  </si>
  <si>
    <t>O18186060002</t>
  </si>
  <si>
    <t>F0003685</t>
  </si>
  <si>
    <t>Q12325080002</t>
  </si>
  <si>
    <t>Q12325230002</t>
  </si>
  <si>
    <t>S09770600002</t>
  </si>
  <si>
    <t>G12537330001</t>
  </si>
  <si>
    <t>S09770760001</t>
  </si>
  <si>
    <t>G12537460001</t>
  </si>
  <si>
    <t>G12537530001</t>
  </si>
  <si>
    <t>G12542100001</t>
  </si>
  <si>
    <t>G12542290003</t>
  </si>
  <si>
    <t>G12537410001</t>
  </si>
  <si>
    <t>S09770680003</t>
  </si>
  <si>
    <t>O18189770002</t>
  </si>
  <si>
    <t>O18190130002</t>
  </si>
  <si>
    <t>O18190270002</t>
  </si>
  <si>
    <t>O18190320002</t>
  </si>
  <si>
    <t>O18190480002</t>
  </si>
  <si>
    <t>O18190490002</t>
  </si>
  <si>
    <t>O18190630002</t>
  </si>
  <si>
    <t>O18190920002</t>
  </si>
  <si>
    <t>O18191080002</t>
  </si>
  <si>
    <t>B18189750002</t>
  </si>
  <si>
    <t>B18189880002</t>
  </si>
  <si>
    <t>B18189990002</t>
  </si>
  <si>
    <t>B18190050002</t>
  </si>
  <si>
    <t>B18190070002</t>
  </si>
  <si>
    <t>B18190080002</t>
  </si>
  <si>
    <t>S09771210001</t>
  </si>
  <si>
    <t>S09771190001</t>
  </si>
  <si>
    <t>G12546120003</t>
  </si>
  <si>
    <t>G12546150003</t>
  </si>
  <si>
    <t>S09771570003</t>
  </si>
  <si>
    <t>G12550380001</t>
  </si>
  <si>
    <t>G12550400001</t>
  </si>
  <si>
    <t>G12550420001</t>
  </si>
  <si>
    <t>G12554130001</t>
  </si>
  <si>
    <t>S09771460001</t>
  </si>
  <si>
    <t>S09771810001</t>
  </si>
  <si>
    <t>S09771810003</t>
  </si>
  <si>
    <t>S09772190003</t>
  </si>
  <si>
    <t>O18193450002</t>
  </si>
  <si>
    <t>O18194030002</t>
  </si>
  <si>
    <t>O18194040002</t>
  </si>
  <si>
    <t>O18194590002</t>
  </si>
  <si>
    <t>O18194610002</t>
  </si>
  <si>
    <t>B18193190002</t>
  </si>
  <si>
    <t>B18193230002</t>
  </si>
  <si>
    <t>B18193780002</t>
  </si>
  <si>
    <t>B18193880002</t>
  </si>
  <si>
    <t>S09773490003</t>
  </si>
  <si>
    <t>S09773490001</t>
  </si>
  <si>
    <t>O18198370002</t>
  </si>
  <si>
    <t>B18197200002</t>
  </si>
  <si>
    <t>B18197240002</t>
  </si>
  <si>
    <t>B18197270002</t>
  </si>
  <si>
    <t>S09774050002</t>
  </si>
  <si>
    <t>G12572260003</t>
  </si>
  <si>
    <t>G12572320003</t>
  </si>
  <si>
    <t>G12570800003</t>
  </si>
  <si>
    <t>G12579000002</t>
  </si>
  <si>
    <t>Q12344110002</t>
  </si>
  <si>
    <t>S09774160002</t>
  </si>
  <si>
    <t>G12576100001</t>
  </si>
  <si>
    <t>G12579010001</t>
  </si>
  <si>
    <t>G12579050001</t>
  </si>
  <si>
    <t>S09774320001</t>
  </si>
  <si>
    <t>S09774370001</t>
  </si>
  <si>
    <t>S09774370003</t>
  </si>
  <si>
    <t>O18201880002</t>
  </si>
  <si>
    <t>O18201950002</t>
  </si>
  <si>
    <t>O18201960002</t>
  </si>
  <si>
    <t>B18200450002</t>
  </si>
  <si>
    <t>B18200780002</t>
  </si>
  <si>
    <t>O18200380002</t>
  </si>
  <si>
    <t>O18201100002</t>
  </si>
  <si>
    <t>O18201280002</t>
  </si>
  <si>
    <t>O18201290002</t>
  </si>
  <si>
    <t>O18201310002</t>
  </si>
  <si>
    <t>Q12344460002</t>
  </si>
  <si>
    <t>Q12347540002</t>
  </si>
  <si>
    <t>G12591760001</t>
  </si>
  <si>
    <t>S09774890001</t>
  </si>
  <si>
    <t>S09774890003</t>
  </si>
  <si>
    <t>S09775110004</t>
  </si>
  <si>
    <t>T04038530001</t>
  </si>
  <si>
    <t>T04038550001</t>
  </si>
  <si>
    <t>T04038570001</t>
  </si>
  <si>
    <t>T04038590001</t>
  </si>
  <si>
    <t>T04038610001</t>
  </si>
  <si>
    <t>T04038630001</t>
  </si>
  <si>
    <t>T04038650001</t>
  </si>
  <si>
    <t>T04038670001</t>
  </si>
  <si>
    <t>T04038690001</t>
  </si>
  <si>
    <t>T04038710001</t>
  </si>
  <si>
    <t>T04038730001</t>
  </si>
  <si>
    <t>T04038750001</t>
  </si>
  <si>
    <t>T04038770001</t>
  </si>
  <si>
    <t>T04038790001</t>
  </si>
  <si>
    <t>T04038810001</t>
  </si>
  <si>
    <t>T04038830001</t>
  </si>
  <si>
    <t>T04038850001</t>
  </si>
  <si>
    <t>T04038870001</t>
  </si>
  <si>
    <t>T04038890001</t>
  </si>
  <si>
    <t>T04038910001</t>
  </si>
  <si>
    <t>T04038930001</t>
  </si>
  <si>
    <t>T04038950001</t>
  </si>
  <si>
    <t>T04038970001</t>
  </si>
  <si>
    <t>T04038990001</t>
  </si>
  <si>
    <t>T04039010001</t>
  </si>
  <si>
    <t>T04039030001</t>
  </si>
  <si>
    <t>T04039050001</t>
  </si>
  <si>
    <t>T04039070001</t>
  </si>
  <si>
    <t>T04039090001</t>
  </si>
  <si>
    <t>T04039110001</t>
  </si>
  <si>
    <t>T04039130001</t>
  </si>
  <si>
    <t>T04039150001</t>
  </si>
  <si>
    <t>T04039170001</t>
  </si>
  <si>
    <t>T04039190001</t>
  </si>
  <si>
    <t>T04039210001</t>
  </si>
  <si>
    <t>T04039230001</t>
  </si>
  <si>
    <t>T04039250001</t>
  </si>
  <si>
    <t>T04039270001</t>
  </si>
  <si>
    <t>T04039290001</t>
  </si>
  <si>
    <t>T04039310001</t>
  </si>
  <si>
    <t>T04039330001</t>
  </si>
  <si>
    <t>T04039350001</t>
  </si>
  <si>
    <t>T04039370001</t>
  </si>
  <si>
    <t>T04039390001</t>
  </si>
  <si>
    <t>T04039410001</t>
  </si>
  <si>
    <t>T04039430001</t>
  </si>
  <si>
    <t>T04039450001</t>
  </si>
  <si>
    <t>T04039470001</t>
  </si>
  <si>
    <t>T04039490001</t>
  </si>
  <si>
    <t>T04039510001</t>
  </si>
  <si>
    <t>T04039530001</t>
  </si>
  <si>
    <t>T04039550001</t>
  </si>
  <si>
    <t>T04039570001</t>
  </si>
  <si>
    <t>T04039590001</t>
  </si>
  <si>
    <t>T04039610001</t>
  </si>
  <si>
    <t>T04039630001</t>
  </si>
  <si>
    <t>T04039650001</t>
  </si>
  <si>
    <t>T04039670001</t>
  </si>
  <si>
    <t>T04039690001</t>
  </si>
  <si>
    <t>T04039710001</t>
  </si>
  <si>
    <t>T04039730001</t>
  </si>
  <si>
    <t>T04039750001</t>
  </si>
  <si>
    <t>T04039770001</t>
  </si>
  <si>
    <t>T04039790001</t>
  </si>
  <si>
    <t>T04039810001</t>
  </si>
  <si>
    <t>T04039830001</t>
  </si>
  <si>
    <t>T04039850001</t>
  </si>
  <si>
    <t>T04039870001</t>
  </si>
  <si>
    <t>T04039890001</t>
  </si>
  <si>
    <t>T04039910001</t>
  </si>
  <si>
    <t>T04039930001</t>
  </si>
  <si>
    <t>T04039950001</t>
  </si>
  <si>
    <t>T04039970001</t>
  </si>
  <si>
    <t>T04039990001</t>
  </si>
  <si>
    <t>T04040010001</t>
  </si>
  <si>
    <t>T04040030001</t>
  </si>
  <si>
    <t>T04040050001</t>
  </si>
  <si>
    <t>T04040070001</t>
  </si>
  <si>
    <t>T04040090001</t>
  </si>
  <si>
    <t>T04040110001</t>
  </si>
  <si>
    <t>T04040130001</t>
  </si>
  <si>
    <t>T04040150001</t>
  </si>
  <si>
    <t>T04040170001</t>
  </si>
  <si>
    <t>T04040190001</t>
  </si>
  <si>
    <t>T04040210001</t>
  </si>
  <si>
    <t>T04040230001</t>
  </si>
  <si>
    <t>T04040250001</t>
  </si>
  <si>
    <t>T04040270001</t>
  </si>
  <si>
    <t>T04040290001</t>
  </si>
  <si>
    <t>T04040310001</t>
  </si>
  <si>
    <t>T04040330001</t>
  </si>
  <si>
    <t>T04040350001</t>
  </si>
  <si>
    <t>T04040370001</t>
  </si>
  <si>
    <t>T04040390001</t>
  </si>
  <si>
    <t>T04040410001</t>
  </si>
  <si>
    <t>T04040430001</t>
  </si>
  <si>
    <t>T04040450001</t>
  </si>
  <si>
    <t>T04040470001</t>
  </si>
  <si>
    <t>T04040490001</t>
  </si>
  <si>
    <t>T04040510001</t>
  </si>
  <si>
    <t>T04040530001</t>
  </si>
  <si>
    <t>T04040550001</t>
  </si>
  <si>
    <t>T04040570001</t>
  </si>
  <si>
    <t>T04040590001</t>
  </si>
  <si>
    <t>T04040610001</t>
  </si>
  <si>
    <t>Q12352650002</t>
  </si>
  <si>
    <t>Q12352660002</t>
  </si>
  <si>
    <t>Q12352690002</t>
  </si>
  <si>
    <t>S09775230001</t>
  </si>
  <si>
    <t>F0003757</t>
  </si>
  <si>
    <t>S09775220003</t>
  </si>
  <si>
    <t>O18204750002</t>
  </si>
  <si>
    <t>O18204680002</t>
  </si>
  <si>
    <t>O18204660002</t>
  </si>
  <si>
    <t>O18204310002</t>
  </si>
  <si>
    <t>O18204140002</t>
  </si>
  <si>
    <t>O18205080002</t>
  </si>
  <si>
    <t>O18205320002</t>
  </si>
  <si>
    <t>O18205550002</t>
  </si>
  <si>
    <t>O18205690002</t>
  </si>
  <si>
    <t>O18206030002</t>
  </si>
  <si>
    <t>O18206090002</t>
  </si>
  <si>
    <t>B18203770002</t>
  </si>
  <si>
    <t>B18204010002</t>
  </si>
  <si>
    <t>B18204040002</t>
  </si>
  <si>
    <t>O18204130002</t>
  </si>
  <si>
    <t>O18204110002</t>
  </si>
  <si>
    <t>O18204100002</t>
  </si>
  <si>
    <t>O18203960002</t>
  </si>
  <si>
    <t>O18203950002</t>
  </si>
  <si>
    <t>O18203890002</t>
  </si>
  <si>
    <t>O18203790002</t>
  </si>
  <si>
    <t>O18203780002</t>
  </si>
  <si>
    <t>G12597470003</t>
  </si>
  <si>
    <t>G12599180003</t>
  </si>
  <si>
    <t>G12597720003</t>
  </si>
  <si>
    <t>G12597670003</t>
  </si>
  <si>
    <t>G12597520003</t>
  </si>
  <si>
    <t>G12599280003</t>
  </si>
  <si>
    <t>Q12357030002</t>
  </si>
  <si>
    <t>S09776090002</t>
  </si>
  <si>
    <t>G12602780001</t>
  </si>
  <si>
    <t>S09776220002</t>
  </si>
  <si>
    <t>S09776310001</t>
  </si>
  <si>
    <t>O18209270002</t>
  </si>
  <si>
    <t>O18209240002</t>
  </si>
  <si>
    <t>O18209230002</t>
  </si>
  <si>
    <t>O18210530002</t>
  </si>
  <si>
    <t>O18210480002</t>
  </si>
  <si>
    <t>O18210170002</t>
  </si>
  <si>
    <t>O18210150002</t>
  </si>
  <si>
    <t>O18209940002</t>
  </si>
  <si>
    <t>O18209780002</t>
  </si>
  <si>
    <t>O18209650002</t>
  </si>
  <si>
    <t>O18209630002</t>
  </si>
  <si>
    <t>B18208600002</t>
  </si>
  <si>
    <t>B18208570002</t>
  </si>
  <si>
    <t>B18208540002</t>
  </si>
  <si>
    <t>B18207850002</t>
  </si>
  <si>
    <t>O18207790002</t>
  </si>
  <si>
    <t>Q12361450002</t>
  </si>
  <si>
    <t>G12610950001</t>
  </si>
  <si>
    <t>G12610970001</t>
  </si>
  <si>
    <t>S09777560001</t>
  </si>
  <si>
    <t>00099021001 DEPOSITO DE EFECTIVO, DEPOSITANTE: RICARDO CRISTIAN CHAMBI CHOQUE, CONCEPTO: DEVOLUCION DE FONDOS EN AVANCE, CUENTA DE DEPOSITO: CUENTA UNICA DEL TESORO</t>
  </si>
  <si>
    <t>00594012001 DEPOSITO DE EFECTIVO, DEPOSITANTE: ANDRES MARTINEZ CABALLERO, CONCEPTO: DEVOLUCION DE GASTOS DE FUNCIONAMIENTO, CUENTA DE DEPOSITO: CUENTA UNICA DEL TESORO</t>
  </si>
  <si>
    <t>00099021001 DEPOSITO DE EFECTIVO, DEPOSITANTE: ELIZABETH FERNANDA MEDINA ROCABADO, CONCEPTO: DEVOLUCION DUODECIMAS DE AGUINALDO, CUENTA DE DEPOSITO: CUENTA UNICA DEL TESORO</t>
  </si>
  <si>
    <t>00212012001 DEPOSITO DE EFECTIVO, DEPOSITANTE: ROGER HERLAN CHURA PILLCO, CONCEPTO: REPOCISION CREDENCIAL, CUENTA DE DEPOSITO: CUENTA UNICA DEL TESORO</t>
  </si>
  <si>
    <t>00099021001 DEPOSITO DE EFECTIVO, DEPOSITANTE: JOSE E. ANTEQUERA, CONCEPTO: DUODECIMA DE AGUINALDO 532,09, CUENTA DE DEPOSITO: CUENTA UNICA DEL TESORO</t>
  </si>
  <si>
    <t>00592012001 DEPOSITO DE EFECTIVO, DEPOSITANTE: VICEPRESIDENCIA, CONCEPTO: PAGO DE SALDO VICEPRESIDENCIA, CUENTA DE DEPOSITO: CUENTA UNICA DEL TESORO</t>
  </si>
  <si>
    <t>00383012001 DEPOSITO DE EFECTIVO, DEPOSITANTE: AGBC-WILMER FELIX NINA VICENTE, CONCEPTO: REVERSION FONDOS EN AVANCE PREV 673-674, CUENTA DE DEPOSITO: CUENTA UNICA DEL TESORO</t>
  </si>
  <si>
    <t>00383012001 DEPOSITO DE EFECTIVO, DEPOSITANTE: AGBC - WILMER FELIX NINA VICENTE, CONCEPTO: REVERSION FONDOS EN AVANCE PREV. 698 - 699, CUENTA DE DEPOSITO: CUENTA UNICA DEL TESORO</t>
  </si>
  <si>
    <t>00132012005 DEPOSITO DE EFECTIVO, DEPOSITANTE: SEDEM, CONCEPTO: DEVOLUCION DE REFRIGERIO NO COBRADO PREV. 9411, CUENTA DE DEPOSITO: CUENTA UNICA DEL TESORO</t>
  </si>
  <si>
    <t>00099021001 DEP.DE CHEQ.AJENOS,RET.DE CAM.,CONCEPTO: DEVOLUCION RECURSOS DEL BONO DE PERSONAS  CON  DISCAPACIDAD,DEP.: GOB. AUTONOMO MUNICIPAL DE  QUIABAYA , PROCEDENCIA: BANCO UNION S.A., CHEQUE: 3246, FECHA DE EMISION:31/12/2019</t>
  </si>
  <si>
    <t>00086011105 DEP.DE CHEQ.AJENOS,RET.DE CAM.,CONCEPTO: DEP MINISTERIO DE MEDIO AMBIENTE Y AGUA APROVECHAMIENTO DE LA VICUÑA,DEP.: ACOFIV-BOLIVIA , PROCEDENCIA: BANCO DE CREDITO DE BOLIVIA S.A., CHEQUE: 587, FECHA DE EMISION:31/12/2019</t>
  </si>
  <si>
    <t>00099021001 DEP.DE CHEQ.AJENOS,RET.DE CAM.,CONCEPTO: DEVOLUCION POR CONCEPTO DE BONO PARA PERSONAS CON DISCAPACIDAD,DEP.: GOB. AUTONOMO MUNPAL DE SANTIAGO DE MACHACA , PROCEDENCIA: BANCO UNION S.A., CHEQUE: 8, FECHA DE EMISION:30/12/2019</t>
  </si>
  <si>
    <t>00099021001 DEP.DE CHEQ.AJENOS,RET.DE CAM.,CONCEPTO: DEVOLUCION DE RECURSOS  BONO DE PERSONAS CON DISCAPACIDAD,DEP.: GOBIERNO AUTONOMO MUNICIPAL DE COMBAYA , PROCEDENCIA: BANCO UNION S.A., CHEQUE: 2056, FECHA DE EMISION:30/12/2019</t>
  </si>
  <si>
    <t>00099021001 DEPOSITO DE EFECTIVO, DEPOSITANTE: MARIA ROMULA MICHEL CORTEZ, CONCEPTO: DOBLE PERCEPCION, CUENTA DE DEPOSITO: CUENTA UNICA DEL TESORO</t>
  </si>
  <si>
    <t>00099021001 DEPOSITO DE EFECTIVO, DEPOSITANTE: SHIRLEY FERNANDEZ FLORES, CONCEPTO: DEVOLUCION DE SUELDO, CUENTA DE DEPOSITO: CUENTA UNICA DEL TESORO</t>
  </si>
  <si>
    <t>00378012002 DEPOSITO DE EFECTIVO, DEPOSITANTE: FLORENTINO ISRAEL PEREZ YUJRA, CONCEPTO: DEVOLUCION PREVENTIVO N° 682 - 2, CUENTA DE DEPOSITO: CUENTA UNICA DEL TESORO</t>
  </si>
  <si>
    <t>00378012002 DEPOSITO DE EFECTIVO, DEPOSITANTE: FLORENTINO ISRAEL PEREZ YUJRA, CONCEPTO: DEVOLUCION PREVENTIVO N° 681 - 2, CUENTA DE DEPOSITO: CUENTA UNICA DEL TESORO</t>
  </si>
  <si>
    <t>COBRO COSTOS DE PAPELERIA SEGUN TRANSFERENCIA DEL EXTERIOR POR ORDEN DE COPAGAZ DISTRIBUIDORA DE GAS S.A. LIB. 00513062001 YPFB-OPERACIONES PLANTA DE SEPARACION DE LIQUIDOS RIO GRANDE</t>
  </si>
  <si>
    <t>COBRO COSTOS DE PAPELERIA SEGUN TRANSFERENCIA DEL EXTERIOR POR ORDEN DE VITOL S.A. LIB. 00513012007 YPFB - RECURSOS NACIONALIZACIÓN</t>
  </si>
  <si>
    <t>'TRANSFERENCIA'||RECIBIDA DEL EXTERIOR SEGÚN MENSAJES SWIFT NOS. 00002-00001 (REM.EXT.) DE FECHA 02-01-2020, POR DESEMBOLSO DE CAF PRÉSTAMO CFA010968 PROGRAMA DE APOYO A LA MEJORA DE LA GESTIÓN DE FINANZAS PUBLICAS, SEGUNDO DESEMBOLSO LIBRETA N°00099021001 TGN-RECURSOS ORDINARIOS (3987) REF.: UTILES DE ESCRITORIO</t>
  </si>
  <si>
    <t>TRANSFERENCIA DE FONDOS||S/G. NOTA CITE: MEFP//VTCP/DGCP/UODP-001/2020 DE LA FECHA, DEL MIN.DE ECONOMIA Y FINANZAS PUBLICAS(HRE-TSO-8), PAGO BTS EXTRABURSATIL-VENCIMIENTO 3 DE ENERO DE 2020 D.S.N°1121 DE 11 DE ENERO DE 2012. DEBITO DE LA LIBRETA N° 00099021001 TGN-RECURSOS ORDINARIOS MN.</t>
  </si>
  <si>
    <t>'TRANSFERENCIA DE FONDOS||S/G. NOTA CITE: MEFP//VTCP/DGCP/UODP-001/2020 DE LA FECHA, DEL MIN.DE ECONOMIA Y FINANZAS PUBLICAS(HRE-TSO-8), PAGO BTS EXTRABURSATIL-VENCIMIENTO 3 DE ENERO DE 2020 D.S.N°1121 DE 11 DE ENERO DE 2012. DEBITO DE LA LIBRETA N° 00099021001, REPOSICION UTILES DE ESCRITORIO.</t>
  </si>
  <si>
    <t>'COBRO DE'||UTILES DE ESCRITORIO POR EL COMPROBANTE CONTABLE NRO. 0975743 DE LA FECHA, SEGÚN CORREO ELECTRÓNICO DE YPFB. DEBITO DE LA LIBRETA 00513022001 YPFB  OPERACIONES.</t>
  </si>
  <si>
    <t>00513012003 DEPOSITO DE EFECTIVO, DEPOSITANTE: Y.P.F.B.  CORPORATIVO, CONCEPTO: REVERSION, CUENTA DE DEPOSITO: CUENTA UNICA DEL TESORO</t>
  </si>
  <si>
    <t>00099021001 DEPOSITO DE EFECTIVO, DEPOSITANTE: MINISTERIO DE DEFENSA EJERCITO DE BOLIVIA, CONCEPTO: DEVOLUCION, CUENTA DE DEPOSITO: CUENTA UNICA DEL TESORO</t>
  </si>
  <si>
    <t>00099021001 DEPOSITO DE EFECTIVO, DEPOSITANTE: BENEDICTA  CERON VDA DE CALLE, CONCEPTO: SUSCRIPCION DE CONVENIO PARA EL PAGO DE LO ADEUDADO, CUENTA DE DEPOSITO: CUENTA UNICA DEL TESORO</t>
  </si>
  <si>
    <t>00099021001 DEPOSITO DE EFECTIVO, DEPOSITANTE: OMAR FREDDY PEREZ MENDIZABAL, CONCEPTO: REVERSION SERVICIO INTERNET MES DE NOVIEMBRE PREVENTIVO 6408, CUENTA DE DEPOSITO: CUENTA UNICA DEL TESORO</t>
  </si>
  <si>
    <t>00099021001 DEPOSITO DE EFECTIVO, DEPOSITANTE: OMAR FREDDY PEREZ MENDIZABAL, CONCEPTO: REVERSION DE SERVICIO DE AGUA MES DE DICIEMBRE PREVENTIVO 7073, CUENTA DE DEPOSITO: CUENTA UNICA DEL TESORO</t>
  </si>
  <si>
    <t>00099021001 DEPOSITO DE EFECTIVO, DEPOSITANTE: OMAR FREDDY PEREZ MENDIZABAL, CONCEPTO: REVERSION DE SERVICIO DE AGUA MES NOVIEMBRE PREVENTIVO 6408, CUENTA DE DEPOSITO: CUENTA UNICA DEL TESORO</t>
  </si>
  <si>
    <t>00041011101 DEPOSITO DE EFECTIVO, DEPOSITANTE: JOSE FRANCISCO ZULETA OLMOS, CONCEPTO: PAGO PROCESO SUMARIAL MDPYEP, CUENTA DE DEPOSITO: CUENTA UNICA DEL TESORO</t>
  </si>
  <si>
    <t>00099021001 DEPOSITO DE EFECTIVO, DEPOSITANTE: RAUL ANTI ANTI CI. 2364218 LP, CONCEPTO: DOBLE PERCEPCION, CUENTA DE DEPOSITO: CUENTA UNICA DEL TESORO</t>
  </si>
  <si>
    <t>00099021001 DEPOSITO DE EFECTIVO, DEPOSITANTE: MARIA CECILIA BARAHONA CALLISAYA, CONCEPTO: DEVOLUCION POR DOBLE PERCEPCION, CUENTA DE DEPOSITO: CUENTA UNICA DEL TESORO</t>
  </si>
  <si>
    <t>00526012001 DEPOSITO DE EFECTIVO, DEPOSITANTE: BOLIVIA TV- EDUARDO LUIS CHAVEZ GUACHALLA, CONCEPTO: DEVOLUCION DE VIATICOS GESTION 2017, CUENTA DE DEPOSITO: CUENTA UNICA DEL TESORO</t>
  </si>
  <si>
    <t>00081161101 DEPOSITO DE EFECTIVO, DEPOSITANTE: MARISOL PAOLA RIOS TOLEDO, CONCEPTO: DEVOLUCION SALDO FONDOS PREV 278, CUENTA DE DEPOSITO: CUENTA UNICA DEL TESORO</t>
  </si>
  <si>
    <t>00099021001 DEPOSITO DE EFECTIVO, DEPOSITANTE: CAMARA DE DIPUTADOS, CONCEPTO: DEVOLUCION, CUENTA DE DEPOSITO: CUENTA UNICA DEL TESORO</t>
  </si>
  <si>
    <t>00099021001 DEPOSITO DE EFECTIVO, DEPOSITANTE: BATALLON DE INGENIERIA VI RIOSINHO, CONCEPTO: REVERSION DE SERVICIOS BASICOS, CUENTA DE DEPOSITO: CUENTA UNICA DEL TESORO</t>
  </si>
  <si>
    <t>00099021001 DEP.DE CHEQ.AJENOS,RET.DE CAM.,CONCEPTO: DEV PERMISOS SIN GOCE DE HABERES NOV,DEP.: MINISTERIO DE RELACIONES EXTERIORES , PROCEDENCIA: BANCO UNION S.A., CHEQUE: 1585, FECHA DE EMISION:31/12/2019</t>
  </si>
  <si>
    <t>00099021001 DEP.DE CHEQ.AJENOS,RET.DE CAM.,CONCEPTO: DEVOLUCION SIN GOCE DE HABERES  NOV,DEP.: MINISTERIO DE RELACIONES EXTERIORES , PROCEDENCIA: BANCO UNION S.A., CHEQUE: 1586, FECHA DE EMISION:31/12/2019</t>
  </si>
  <si>
    <t>00099021001 DEP.DE CHEQ.AJENOS,RET.DE CAM.,CONCEPTO: DEVOLUCION PERMISO SIN GOCE DE HABERES,DEP.: MINISTERIO DE RELACIONES EXTERIORES , PROCEDENCIA: BANCO UNION S.A., CHEQUE: 1589, FECHA DE EMISION:31/12/2019</t>
  </si>
  <si>
    <t>00099021001 DEP.DE CHEQ.AJENOS,RET.DE CAM.,CONCEPTO: DEVOLUCION PERMISOS SIN GOCE DE HABERES,DEP.: MINISTERIO DE RELACIONES EXTERIORES , PROCEDENCIA: BANCO UNION S.A., CHEQUE: 1587, FECHA DE EMISION:31/12/2019</t>
  </si>
  <si>
    <t>00099021001 DEP.DE CHEQ.AJENOS,RET.DE CAM.,CONCEPTO: DEV. OBSERVACIONES GEST PASADAS,DEP.: TITO CHAVEZ , PROCEDENCIA: BANCO UNION S.A., CHEQUE: 1590, FECHA DE EMISION:31/12/2019</t>
  </si>
  <si>
    <t>00041014101 DEP.DE CHEQ.AJENOS,RET.DE CAM.,CONCEPTO: TRANSFERENCIA PARA EQUIPOS DE COMPUTACION PARA ESTUDIANTES DE SECUNDARIA FUENTE 41-1131,DEP.: GOBIERNO AUTONOMO MUNICIPAL DE SORATA</t>
  </si>
  <si>
    <t>00291014203 DEP.DE CHEQ.AJENOS,RET.DE CAM.,CONCEPTO: SALDO NO EJECUTADO,DEP.: ADMINISTRADORA BOL.DE CARRETERAS GER.REG. BENI , PROCEDENCIA: BANCO UNION S.A., CHEQUE: 1568, FECHA DE EMISION:30/12/2019</t>
  </si>
  <si>
    <t>00035031101 DEP.DE CHEQ.AJENOS,RET.DE CAM.,CONCEPTO: REGISTRO POR EVENTO ENCUENTRO ANDINO EMPRESARIAL,DEP.: UNIDAD DE COORDINACION DE PROGRAMAS Y PROYECTOS , PROCEDENCIA: BANCO UNION S.A., CHEQUE: 1806, FECHA DE EMISION:02/01/2020</t>
  </si>
  <si>
    <t>00035031101 DEP.DE CHEQ.AJENOS,RET.DE CAM.,CONCEPTO: SERVICIO POR IMPRESION DE CENETAS Y BANNERS MDP Y EP,DEP.: UNIDAD DE COORDINACION DE PROGRAMAS Y PROYECTOS , PROCEDENCIA: BANCO UNION S.A., CHEQUE: 1805, FECHA DE EMISION:02/01/2020</t>
  </si>
  <si>
    <t>00099024113 DEP.DE CHEQ.AJENOS,RET.DE CAM.,CONCEPTO: RECURSOS DEVUELTOS POR NO COBRO,DEP.: MINNISTERIO DE LA PRESIDENCIA - UPRE , PROCEDENCIA: BANCO UNION S.A., CHEQUE: 1111, FECHA DE EMISION:31/12/2019</t>
  </si>
  <si>
    <t>00580012001 DEP.DE CHEQ.AJENOS,RET.DE CAM.,CONCEPTO: INDENMINIZACION POR SINIESTRO,DEP.: CREDINFORM INTERNATIONAL S.A. , PROCEDENCIA: BANCO MERCANTIL SANTA CRUZ SA., CHEQUE: 123672, FECHA DE EMISION:26/12/2019</t>
  </si>
  <si>
    <t>00099021001 DEP.DE CHEQ.AJENOS,RET.DE CAM.,CONCEPTO: DEV GASTOS OBSERVADOS CONTROL FIN,DEP.: MIRIAN EVELIN AGREDA RODRIGUEZ , PROCEDENCIA: BANCO UNION S.A., CHEQUE: 1582, FECHA DE EMISION:31/12/2019</t>
  </si>
  <si>
    <t>00099021001 DEP.DE CHEQ.AJENOS,RET.DE CAM.,CONCEPTO: DEV GASTOS OBSERVADO CONTROL FIN,DEP.: XAVIER VASQUEZ PACO , PROCEDENCIA: BANCO UNION S.A., CHEQUE: 1583, FECHA DE EMISION:31/12/2019</t>
  </si>
  <si>
    <t>NUMERO DE LIBRETA CUT: 00099021001 OPERACIÓN E75 TRANSFERENCIA DE LA CUENTA FISCAL BUN A LA CUT EN MN TRANSFERENCIA DE FONDOS A SOLICITUD DEL GOBIERNO AUTONOMO MUNICIPAL EL VILLAR CON CITE: GAMV-OMARF-OF.NÂ°01/2020 LA CTA. 3987 CUT LBRTA.00099021001.</t>
  </si>
  <si>
    <t>PAGO A CAF PRÉSTAMO CFA007894 VCTO. 03-01-2020 POR CUENTA DE TGN , NTI. 013067 VALOR 03-01-2020 CAPITAL USD 641.703,15 INTERESES USD 216.576,10 CTA. 3987 CUENTA UNICA DEL TESORO-3987 LIB. 00099021001 REF.: COMISIONES BANCARIAS</t>
  </si>
  <si>
    <t>COBRO COSTOS DE PAPELERIA SEGUN TRANSFERENCIA DEL EXTERIOR POR ORDEN DE COPAGAZ DISTRIBUIDORA DE GAS S.A. REF.: FACTURA 20 Y OTROS LIB. 00513062001 YPFB-OPERACIONES PLANTA DE SEPARACION DE LIQUIDOS RIO GRANDE</t>
  </si>
  <si>
    <t>||TRANSFERENCIA SALDOS DE LA CUENTA UNICA DEL TESORO (CUT) PARA CANCELACION DE VENCIMIENTO DE VALORES DE BT'S "C" DE FECHA 03/01/2020 SEGUN NOTA MEFP/VTCP/DGCP/UODP-006/2020 DE F.03/01/2020 DEL MIN. DE ECONOMIA Y FIN. PUBLICAS.</t>
  </si>
  <si>
    <t>'TRANSFERENCIA DE FONDOS||S/G. NOTA CITE: MEFP//VTCP/DGCP/UODP-007/2020 DE LA FECHA, DEL MIN.DE ECONOMIA Y FINANZAS PUBLICAS(HRE-TSO-15), PAGO BTS EXTRABURSATIL-VENCIMIENTO 4 Y 5 DE ENERO DE 2020 D.S.N°1121 DE 11 DE ENERO DE 2012. DEBITO DE LA LIBRETA N° 00099021001 TGN-RECURSOS ORDINARIOS MN.</t>
  </si>
  <si>
    <t>'TRANSFERENCIA DE FONDOS||S/G. NOTA CITE: MEFP//VTCP/DGCP/UODP-007/2020 DE LA FECHA, DEL MIN.DE ECONOMIA Y FINANZAS PUBLICAS(HRE-TSO-15), PAGO BTS EXTRABURSATIL-VENCIMIENTO 4 Y 5 DE ENERO DE 2020 D.S.N°1121 DE 11 DE ENERO DE 2012. DEBITO DE LA LIBRETA N° 00099021001, REPOSICION UTILES DE ESCRITORIO.</t>
  </si>
  <si>
    <t>||TRANSFERENCIA DE FONDOS S/G. FORMULARIO CITE: BUN/CF005/20 DE LA FECHA.(HRE-TSO-20). A SOLICITUD GOB.AUT.MCPAL.CARANAVI, LIBRETA 00099021001 TGN-RECURSOS ORDINARIOS; BUN.</t>
  </si>
  <si>
    <t>||TRANSFERENCIA DE FONDOS S/G. FORMULARIO CITE: BUN/CF006/20 DE LA FECHA.(HRE-TSO-21). A SOLICITUD GOB.AUT.MCPAL.PUCARANI,LIBRETA N°00086074101 MMAYA-BS-CONTRAPARTE PROY-PREINVERSION; BUN</t>
  </si>
  <si>
    <t>||TRANSFERENCIA DE FONDOS S/G. FORMULARIO CITE: BUN/CF007/20 DE LA FECHA.(HRE-TSO-22). A SOLICITUD GOB.AUT.MCPAL.PUCARANI, LIBRETA N°00099021001 TGN-RECURSOS ORDINARIOS; BUN.</t>
  </si>
  <si>
    <t>||TRANSFERENCIA DE FONDOS S/G. MENSAJES SWIFT NROS. 00122 Y 00116 DE LA FECHA. (SECTOR PÚBLICO - SERVICIOS). DEBITO DE LA LIBRETA 00119012001 ADSIB, REPOSICION UTILES DE ESCRITORIO.</t>
  </si>
  <si>
    <t>00099021001 DEPOSITO DE EFECTIVO, DEPOSITANTE: EMIE, CONCEPTO: REVERSION, CUENTA DE DEPOSITO: CUENTA UNICA DEL TESORO</t>
  </si>
  <si>
    <t>00099021001 DEPOSITO DE EFECTIVO, DEPOSITANTE: PEDRO VILLCA VERA, CONCEPTO: CORRESPONDEN A LOS APORTES AL ENTE GESTOR DE SALUD A CORTO PLAZAO, CUENTA DE DEPOSITO: CUENTA UNICA DEL TESORO</t>
  </si>
  <si>
    <t>00099021001 DEPOSITO DE EFECTIVO, DEPOSITANTE: EDDY MARTIN CRESPO VELASQUEZ, CONCEPTO: REVERSION POR GASTOS NO EJECUTADOS, CUENTA DE DEPOSITO: CUENTA UNICA DEL TESORO</t>
  </si>
  <si>
    <t>00099021001 DEPOSITO DE EFECTIVO, DEPOSITANTE: MARLENE BLANCA OBLITAS RODRIGUEZ, CONCEPTO: DEVOLUCION DE UNA DUODECIMA DE AGUINALDO, CUENTA DE DEPOSITO: CUENTA UNICA DEL TESORO</t>
  </si>
  <si>
    <t>00099021001 DEPOSITO DE EFECTIVO, DEPOSITANTE: RI-22 MEJILLONES, CONCEPTO: REVERSION SALDO SERVICIOS BASICOS MES DICIEMBRE, CUENTA DE DEPOSITO: CUENTA UNICA DEL TESORO</t>
  </si>
  <si>
    <t>00099021001 DEPOSITO DE EFECTIVO, DEPOSITANTE: MARIELA RAMOS QUISPE, CONCEPTO: REVERSION, CUENTA DE DEPOSITO: CUENTA UNICA DEL TESORO</t>
  </si>
  <si>
    <t>00076011101 DEP.DE CHEQ.AJENOS,RET.DE CAM.,CONCEPTO: RECUPERACION DE RECURSOS MEDIANTE PROCESO JUDICIAL NOTA DE CARGO 19/2003,DEP.: ORGANO JUDICIAL DAF , PROCEDENCIA: BANCO UNION S.A., CHEQUE: 13475, FECHA DE EMISION:12/12/2019</t>
  </si>
  <si>
    <t>00086031101 DEP.DE CHEQ.AJENOS,RET.DE CAM.,CONCEPTO: INGRESO SISCO DICIEMBRE,DEP.: SERNAP-TUNARI , PROCEDENCIA: BANCO UNION S.A., CHEQUE: 694, FECHA DE EMISION:30/12/2019</t>
  </si>
  <si>
    <t>00086031101 DEP.DE CHEQ.AJENOS,RET.DE CAM.,CONCEPTO: INGRESO POR MULTAS,DEP.: SERNAP-TUNARI , PROCEDENCIA: BANCO UNION S.A., CHEQUE: 696, FECHA DE EMISION:30/12/2019</t>
  </si>
  <si>
    <t>00086031101 DEP.DE CHEQ.AJENOS,RET.DE CAM.,CONCEPTO: INGRESO SISCO DICIEMBRE,DEP.: SERNAP-CARRASCO , PROCEDENCIA: BANCO UNION S.A., CHEQUE: 1499, FECHA DE EMISION:27/12/2019</t>
  </si>
  <si>
    <t>00099021001 DEP.DE CHEQ.AJENOS,RET.DE CAM.,CONCEPTO: DEVOLUCION DE CC NO COBRADO SEPTIEMBRE 2019,DEP.: LA VITALICIA SEGUROS Y REASEGUROS DE VIDA S.A. , PROCEDENCIA: BANCO BISA S.A., CHEQUE: 61619, FECHA DE EMISION:06/01/2020</t>
  </si>
  <si>
    <t>00099021001 DEPOSITO DE EFECTIVO, DEPOSITANTE: ALBARO ROGELIO ECHALAR VACA, CONCEPTO: REVERSION SERVICIOS BASICOS -ENERGIA ELECTRICA, CUENTA DE DEPOSITO: CUENTA UNICA DEL TESORO</t>
  </si>
  <si>
    <t>00099021001 DEPOSITO DE EFECTIVO, DEPOSITANTE: KEVIN SOLIZ KNIEP, CONCEPTO: REVERSION POR SALDO NO EJECUTADO SERVICIOS BASICOS ENERGIA ELECTRICA, CUENTA DE DEPOSITO: CUENTA UNICA DEL TESORO</t>
  </si>
  <si>
    <t>00099021001 DEPOSITO DE EFECTIVO, DEPOSITANTE: KEVIN SOLIZ KNIEP, CONCEPTO: REVERSION POR SALDO NO EJECUTADO SERVICIOS BASICOS AGUA POTABLE, CUENTA DE DEPOSITO: CUENTA UNICA DEL TESORO</t>
  </si>
  <si>
    <t>00099021001 DEPOSITO DE EFECTIVO, DEPOSITANTE: YOLANDA LILIANA GONZALES RIOS, CONCEPTO: DEVOLUCION DE HABERES MES NOVIEMBRE 2019, CUENTA DE DEPOSITO: CUENTA UNICA DEL TESORO</t>
  </si>
  <si>
    <t>00587012009 DEPOSITO DE EFECTIVO, DEPOSITANTE: DIEGO HUANCA VARGAS, CONCEPTO: DEVOLUCION DE FONDOS ASIGNADOS, CUENTA DE DEPOSITO: CUENTA UNICA DEL TESORO</t>
  </si>
  <si>
    <t>00587012014 DEPOSITO DE EFECTIVO, DEPOSITANTE: DIEGO HUANCA VARGAS, CONCEPTO: DEVOLUCION DE FONDOS ASIGNADOS, CUENTA DE DEPOSITO: CUENTA UNICA DEL TESORO</t>
  </si>
  <si>
    <t>00099021001 DEPOSITO DE EFECTIVO, DEPOSITANTE: YOLANDA LILIANA GONZALES RIOS, CONCEPTO: DEVOLUCION DE HABERES MES DICIEMBRE 2019, CUENTA DE DEPOSITO: CUENTA UNICA DEL TESORO</t>
  </si>
  <si>
    <t>A:00041014101 Débito automático al Gobierno Autónomo Municipal de Yamparáez a favor del Ministerio de Desarrollo Productivo y Economía Plural, por incumplimiento al Convenio Intergubernativo (Equipos de Computación) de fecha 18 de julio de 2018 correspondiente a la dotación de equipos de computación a las Unidades Educativas Fiscales y de Convenio del Subsistema de Educación Regular.</t>
  </si>
  <si>
    <t>PAGO PRÉSTAMO VAR.ACRE.BILAT. VARIOS CLUB DE PARIS VCTO. 04-01-2020 POR CUENTA DE TGN , NTI. 013086 VALOR 06-01-2020 CAPITAL UFV 21.817.362,08 INTERESES UFV 2.676.839,97 CTA. 3987 CUENTA UNICA DEL TESORO-3987 LIB. 00099021001</t>
  </si>
  <si>
    <t>PAGO PRÉSTAMO VAR.ACRE.BILAT. VARIOS CLUB DE PARIS VCTO. 04-01-2020 POR CUENTA DE TGN , NTI. 013086 VALOR 06-01-2020 CAPITAL UFV 21.817.362,08 INTERESES UFV 2.676.839,97 CTA. 3987 CUENTA UNICA DEL TESORO-3987 LIB. 00099021001 REF.: COMISIONES BANCARIAS</t>
  </si>
  <si>
    <t>PAGO A BID PRÉSTAMO 3487/BL-BO VCTO. 06-01-2020 POR CUENTA DE TGN , NTI. 013116 VALOR 06-01-2020 INTERESES USD 35.922,70 CTA. 3987 CUENTA UNICA DEL TESORO-3987 LIB. 00099021001 REF.: COMISIONES BANCARIAS</t>
  </si>
  <si>
    <t>PAGO A BID PRÉSTAMO 3487/BL-BO VCTO. 06-01-2020 POR CUENTA DE TGN , NTI. 013114 VALOR 06-01-2020 INTERESES USD 2.143.292,13 CTA. 3987 CUENTA UNICA DEL TESORO-3987 LIB. 00099021001 REF.: COMISIONES BANCARIAS</t>
  </si>
  <si>
    <t>||TRANSFERENCIA DE FONDOS S/G. MENSAJES SWIFT NROS. 00144 Y 00139 DE LA FECHA. (SECTOR PÚBLICO - SERVICIOS). DEBITO DE LA LIBRETA 00119012001 ADSIB, REPOSICION UTILES DE ESCRITORIO.</t>
  </si>
  <si>
    <t>'TRANSFERENCIA DE FONDOS||S/G. NOTA CITE: MEFP//VTCP/DGCP/UODP-0019/2020 DE LA FECHA, DEL MIN.DE ECONOMIA Y FINANZAS PUBLICAS(HRE-TSO-23), PAGO BTS EXTRABURSATIL-VENCIMIENTO 7 DE ENERO DE 2020 D.S.N°1121 DE 11 DE ENERO DE 2012. DEBITO DE LA LIBRETA N° 00099021001 TGN-RECURSOS ORDINARIOS MN, VENCIMIENTO TITULOS TGN.</t>
  </si>
  <si>
    <t>'TRANSFERENCIA DE FONDOS||S/G. NOTA CITE: MEFP//VTCP/DGCP/UODP-0019/2020 DE LA FECHA, DEL MIN.DE ECONOMIA Y FINANZAS PUBLICAS(HRE-TSO-23), PAGO BTS EXTRABURSATIL-VENCIMIENTO 7 DE ENERO DE 2020 D.S.N°1121 DE 11 DE ENERO DE 2012. DEBITO DE LA LIBRETA N° 00099021001, REPOSICION UTILES DE ESCRITORIO.</t>
  </si>
  <si>
    <t>NUMERO DE LIBRETA CUT: 00099021001 OPERACIÓN E75 TRANSFERENCIA DE LA CUENTA FISCAL BUN A LA CUT EN MN TRANSFERENCIA DE FONDOS A SOLICITUD DEL GOBIERNO AUTONOMO MUNICIPAL DE HUACHACALLA CON CITE: G.A.M.H. NÂ°174//2019 LA CTA. 3987 CUT LBRTA.00099021001.</t>
  </si>
  <si>
    <t>||TRANSFERENCIA DE FONDOS S/G. FORMULARIO CITE: BUN/CF011/20 DE LA FECHA.(HRE-TSO-25), DEVOLUCION DE SALDOS BONO PARA PERSONAS CON DISCAPACIDAD-GAM SAN ANDRES DE MACHACA. A SOLICITUD DEL GOB.AUT.MCPAL.SAN ANDRES DE MACHACA, LIBRETA 00099012001 TGN-RECURSOS ORDINARIOS;BUN</t>
  </si>
  <si>
    <t>||TRANSFERENCIA DE FONDOS S/G. FORMULARIO CITE: BUN/CF010/20 DE LA FECHA.(HRE-TSO-24). A SOLICITUD GOB.AUT.MCPAL.DE COMANCHE, LIBRETA 00099021001 TGN-RECURSOS ORDINARIOS; BUN.</t>
  </si>
  <si>
    <t>NUMERO DE LIBRETA CUT: 00099021001 OPERACIÓN E18 TRANSFERENCIA DEL SISTEMA FINANCIERO POR CUENTA DE TERCEROS A LA CUT POR CONCEPTO DE TRANSFERENCIA AL FONDO TGN - PAGO EN DEMASIA CC</t>
  </si>
  <si>
    <t>00099021001 DEPOSITO DE EFECTIVO, DEPOSITANTE: RI -11 BOQUERON -CESAR D. FERNANDEZ SUAREZ, CONCEPTO: REVERSION SERVICIOS BASICOS AGUA, CUENTA DE DEPOSITO: CUENTA UNICA DEL TESORO</t>
  </si>
  <si>
    <t>00099021001 DEPOSITO DE EFECTIVO, DEPOSITANTE: RI -11 BOQUERON -CESAR D. FERNANDEZ SUAREZ, CONCEPTO: REVERSION SERVICIOS BASICOS ENERGIA ELECTRICA, CUENTA DE DEPOSITO: CUENTA UNICA DEL TESORO</t>
  </si>
  <si>
    <t>00099021001 DEPOSITO DE EFECTIVO, DEPOSITANTE: SEGUNDA DIVISION DEL EJERCITO, CONCEPTO: REVERSION SERVICIOS BASICOS ENERGIA ELECTRICA MES DICIEMBRE 2019 DE LA SEGUNDA DIVISION DEL EJERCITO, CUENTA DE DEPOSITO: CUENTA UNICA DEL TESORO</t>
  </si>
  <si>
    <t>00099021001 DEPOSITO DE EFECTIVO, DEPOSITANTE: RA - 1 CAMACHO, CONCEPTO: SERVICIO BASICO AGUA Y TELEFONIA CORRESPONDIENTE AL MES DE OCTUBRE 2019, CUENTA DE DEPOSITO: CUENTA UNICA DEL TESORO</t>
  </si>
  <si>
    <t>00099021001 DEPOSITO DE EFECTIVO, DEPOSITANTE: MIREYA DURAN R., CONCEPTO: DOBLE PERCEPCION, CUENTA DE DEPOSITO: CUENTA UNICA DEL TESORO</t>
  </si>
  <si>
    <t>00099021001 DEPOSITO DE EFECTIVO, DEPOSITANTE: CANDIA PEÑALOZA MARCO ANTONIO RI-1 "COLORADOS", CONCEPTO: REVERSION DE RECURSOS NO EJECUTADOS POR CONCEPTO DE ENERGIA ELECTRICA DICIEMBRE/19 DEL PREV 6834, CUENTA DE DEPOSITO: CUENTA UNICA DEL TESORO</t>
  </si>
  <si>
    <t>00099021001 DEPOSITO DE EFECTIVO, DEPOSITANTE: OMAR FREDDY PEREZ MENDIZABAL, CONCEPTO: REVERSION POR CONSUMO DE TELEFONIA E INTERNET MES DICIEMBRE DEL 2019 PREVENTIVO 7315, CUENTA DE DEPOSITO: CUENTA UNICA DEL TESORO</t>
  </si>
  <si>
    <t>00015021102 DEPOSITO DE EFECTIVO, DEPOSITANTE: ANTONIO QUISPE HUANCA, CONCEPTO: DEVOLUCION DE BONO PERCIBIDO, CUENTA DE DEPOSITO: CUENTA UNICA DEL TESORO</t>
  </si>
  <si>
    <t>00099021001 DEPOSITO DE EFECTIVO, DEPOSITANTE: HECTOR COLQUE CUEVAS, CONCEPTO: DEVOLUCION DE PERCEPCION INDEBIDA DE HABERES CORRES. MESES DE ENE. Y FEB. GESTION 2018, CUENTA DE DEPOSITO: CUENTA UNICA DEL TESORO</t>
  </si>
  <si>
    <t>00099021001 DEPOSITO DE EFECTIVO, DEPOSITANTE: ELIZABETH MORENO TOLEDO, CONCEPTO: DOBLE PERCEPCION, CUENTA DE DEPOSITO: CUENTA UNICA DEL TESORO</t>
  </si>
  <si>
    <t>00099021001 DEPOSITO DE EFECTIVO, DEPOSITANTE: ESTEBAN NINA HUALLPA, CONCEPTO: DOBLE PERCEPCION, CUENTA DE DEPOSITO: CUENTA UNICA DEL TESORO</t>
  </si>
  <si>
    <t>00099021001 DEPOSITO DE EFECTIVO, DEPOSITANTE: CANDIA PEÑALOZA MARCO ANTONIO RI-1 "COLORADOS", CONCEPTO: REVERSION DE RECURSOS NO EJECUTADOS POR CONCEPTO DE TELEFONIA DICIEMBRE/19 PREVENTIVO 7136, CUENTA DE DEPOSITO: CUENTA UNICA DEL TESORO</t>
  </si>
  <si>
    <t>00099021001 DEPOSITO DE EFECTIVO, DEPOSITANTE: CANDIA PEÑALOZA MARCO ANTONIO RI-1 "COLORADOS", CONCEPTO: REVERSION DE RECURSOS NO EJECUTADOS POR CONCEPTO DE AGUA DICIEMBRE/19, CUENTA DE DEPOSITO: CUENTA UNICA DEL TESORO</t>
  </si>
  <si>
    <t>00020031101 DEPOSITO DE EFECTIVO, DEPOSITANTE: ESCUELA MILITAR DE SARGENTOS DEL EJERCITO, CONCEPTO: REVERSION DE SALDO NO EJECUTADO , TELEFONIA DICIEMBRE 2019, CUENTA DE DEPOSITO: CUENTA UNICA DEL TESORO</t>
  </si>
  <si>
    <t>PAGO A FONPLATA PRÉSTAMO BOL-27/2016 VCTO. 07-01-2020 POR CUENTA DE TGN , NTI. 013098 VALOR 07-01-2020 INTERESES USD 357.200,20 COMISIONES USD 85.519,31 CTA. 3987 CUENTA UNICA DEL TESORO-3987 LIB. 00099021001 REF.: COMISIONES BANCARIAS</t>
  </si>
  <si>
    <t>PAGO A CAF PRÉSTAMO CFA008606 VCTO. 07-01-2020 POR CUENTA DE TGN , NTI. 013069 VALOR 07-01-2020 CAPITAL USD 2.451.005,88 INTERESES USD 868.726,50 COMISIONES USD 36.131,89 CTA. 3987 CUENTA UNICA DEL TESORO-3987 LIB. 00099021001 REF.: COMISIONES BANCARIAS</t>
  </si>
  <si>
    <t>PAGO A CAF PRÉSTAMO CFA008604 VCTO. 07-01-2020 POR CUENTA DE TGN , NTI. 013068 VALOR 07-01-2020 CAPITAL USD 4.792.129,05 INTERESES USD 1.841.935,70 COMISIONES USD 66.537,88 CTA. 3987 CUENTA UNICA DEL TESORO-3987 LIB. 00099021001 REF.: COMISIONES BANCARIAS</t>
  </si>
  <si>
    <t>'TRANSFERENCIA DE FONDOS||S/G. NOTA CITE: MEFP//VTCP/DGCP/UODP-030/2020 DE LA FECHA, DEL MIN.DE ECONOMIA Y FINANZAS PUBLICAS(HRE-TSO-32), PAGO BTS EXTRABURSATIL-VENCIMIENTO 8 DE ENERO DE 2020 D.S.N°1121 DE 11 DE ENERO DE 2012. DEBITO DE LA LIBRETA N° 00099021001, REPOSICION UTILES DE ESCRITORIO.</t>
  </si>
  <si>
    <t>'TRANSFERENCIA DE FONDOS||S/G. NOTA CITE: MEFP//VTCP/DGCP/UODP-030/2020 DE LA FECHA, DEL MIN.DE ECONOMIA Y FINANZAS PUBLICAS(HRE-TSO-32), PAGO BTS EXTRABURSATIL-VENCIMIENTO 8 DE ENERO DE 2020 D.S.N°1121 DE 11 DE ENERO DE 2012. DEBITO DE LA LIBRETA N° 00099021001 TGN-RECURSOS ORDINARIOS MN, VENC.TITULOS TESORO DIRECTO.</t>
  </si>
  <si>
    <t>||COBRO COMISION AL TGN. POR ADMINISTRACION DE VALORES BT'S "C" POR DICIEMBRE/19 SEGUN MEFP/VTCP/UODP-29/2020 DE F.07/01/2020 DEL MIN. DE ECONOMIA Y FIN. PUBLICAS Y DOCUMENTACION ADJUNTA.</t>
  </si>
  <si>
    <t>||TRANSFERENCIA DE FONDOS S/G. FORMULARIO CITE: BUN/CF014/20 DE LA FECHA.(HRE-TSO-37), SALDOS DE RECURSOS DE LAS CCF DEL BONO PARA PERSONAS CON DISCAPACIDAD. A SOLICITUD GOB.AUT.MCPAL. PALOS BLANCOS, LIBRETA N° 00099012001 TGN-RECURSOS ORDINARIOS; BUN.</t>
  </si>
  <si>
    <t>COBRO COSTOS DE PAPELERIA POR REGULARIZACION DE TRANSFERENCIA DEL EXTERIOR POR ORDEN DE PETROLEOS PARAGUAYOS PETROPAR, FECHA VALOR 06/01/2020 LIB. 00513062001 YPFB-OPERACIONES PLANTA DE SEPARACION DE LIQUIDOS RIO GRANDE</t>
  </si>
  <si>
    <t>||TRANSFERENCIA DE FONDOS S/G MENSAJES SWIFT NROS. 00254 Y 00246 DE LA FECHA. (SECTOR PÚBLICO - SERVICIOS). DEBITO DE LA LIBRETA 00119012001 ADSIB, REPOSICION UTILES DE ESCRITORIO.</t>
  </si>
  <si>
    <t>'COBRO DE'||UTILES DE ESCRITORIO POR EL COMPROBANTE CONTABLE NRO. 0975904 DE LA FECHA, SEGÚN CORREO ELECTRÓNICO DE YPFB. DEBITO DE LA LIBRETA 00513022001 YPFB  OPERACIONES.</t>
  </si>
  <si>
    <t>'COBRO DE'||UTILES DE ESCRITORIO POR EL COMPROBANTE CONTABLE NRO. 0975912 DE LA FECHA, SEGÚN CORREO ELECTRÓNICO DE YPFB. DEBITO DE LA LIBRETA 00513022001 YPFB  OPERACIONES.</t>
  </si>
  <si>
    <t>00340012003 DEPOSITO DE EFECTIVO, DEPOSITANTE: DAMIANA FLORES ALANOCA, CONCEPTO: DEVOLUCION DE APORTES DE AFP NO DESACREDITADOS GESTION 2014 Y 2015 POR PAGOS EN EXCESO, CUENTA DE DEPOSITO: CUENTA UNICA DEL TESORO</t>
  </si>
  <si>
    <t>00099021001 DEPOSITO DE EFECTIVO, DEPOSITANTE: MARINA MOLINA QUISPE, CONCEPTO: DEVOLUCION DE DEUDA, CUENTA DE DEPOSITO: CUENTA UNICA DEL TESORO</t>
  </si>
  <si>
    <t>00099021001 DEPOSITO DE EFECTIVO, DEPOSITANTE: MARTHA LUCIA GUTIERREZ DE MARCA, CONCEPTO: DEVOLUCION NUEVAS NUPCIAS, CUENTA DE DEPOSITO: CUENTA UNICA DEL TESORO</t>
  </si>
  <si>
    <t>00099021001 DEPOSITO DE EFECTIVO, DEPOSITANTE: ESCUELA MILITAR DE MUSICA DEL EJERCITO, CONCEPTO: SALDO NO EJECUTADO REVERSION PARCIAL DE ENERGIA ELECTRICA DEL MES DE DICIEMBRE DE 2019, CUENTA DE DEPOSITO: CUENTA UNICA DEL TESORO</t>
  </si>
  <si>
    <t>00099021001 DEPOSITO DE EFECTIVO, DEPOSITANTE: ESCUELA MILITAR DE MUSICA DEL EJERCITO, CONCEPTO: SALDO NO EJECUTADO DE SERVICIOS BASICOS REVERSION PARCIAL DE AGUA POTABLE CORRESP A  DICIEMBRE 2019, CUENTA DE DEPOSITO: CUENTA UNICA DEL TESORO</t>
  </si>
  <si>
    <t>00099021001 DEPOSITO DE EFECTIVO, DEPOSITANTE: SEPTIMA DIVISION DEL EJERCITO, CONCEPTO: REVERSION AGUA MES DICIEMBRE /19, CUENTA DE DEPOSITO: CUENTA UNICA DEL TESORO</t>
  </si>
  <si>
    <t>00099021001 DEPOSITO DE EFECTIVO, DEPOSITANTE: SEPTIMA DIVISION DEL EJERCITO, CONCEPTO: REVERSION TELEFONIA MES DICIEMBRE/19, CUENTA DE DEPOSITO: CUENTA UNICA DEL TESORO</t>
  </si>
  <si>
    <t>00099021001 DEPOSITO DE EFECTIVO, DEPOSITANTE: MARISABEL VELA CHAVEZ, CONCEPTO: DEVOLUCION, CUENTA DE DEPOSITO: CUENTA UNICA DEL TESORO</t>
  </si>
  <si>
    <t>00591012001 DEPOSITO DE EFECTIVO, DEPOSITANTE: ISABEL BANEGAS FRANCCECHINE, CONCEPTO: SERVICIOS BASICOS DE AGUA POTABLE, CUENTA DE DEPOSITO: CUENTA UNICA DEL TESORO</t>
  </si>
  <si>
    <t>00099021001 DEPOSITO DE EFECTIVO, DEPOSITANTE: ROLANDO MANUEL GUARACHI ORELLANA, CONCEPTO: DEVOLUCION DE AGUINALDO, CUENTA DE DEPOSITO: CUENTA UNICA DEL TESORO</t>
  </si>
  <si>
    <t>00099021001 DEPOSITO DE EFECTIVO, DEPOSITANTE: RI-21 "ILLIMANI" JOSE LUIS MATTA CHOQUE, CONCEPTO: REVERSION SERVICIOS BASICOS MES DE DICIEMBRE DE 2019 ENERGIA ELECTRICA, CUENTA DE DEPOSITO: CUENTA UNICA DEL TESORO</t>
  </si>
  <si>
    <t>00099021001 DEP.DE CHEQ.AJENOS,RET.DE CAM.,CONCEPTO: CIERRE PREV 1807,DEP.: CAMARA DE DIPUTADOS , PROCEDENCIA: BANCO UNION S.A., CHEQUE: 18624, FECHA DE EMISION:31/12/2019</t>
  </si>
  <si>
    <t>00099021001 DEP.DE CHEQ.AJENOS,RET.DE CAM.,CONCEPTO: POR CIERRE DE PREVENTIVO,DEP.: CAMARA DE DIPUTADOS , PROCEDENCIA: BANCO UNION S.A., CHEQUE: 18623, FECHA DE EMISION:31/12/2019</t>
  </si>
  <si>
    <t>00099021001 DEP.DE CHEQ.AJENOS,RET.DE CAM.,CONCEPTO: DEVOLUCION DE RECURSOS POR CAMBIO DE RUTA, BOLETO AEREO,DEP.: CAMARA DE DIPUTADOS , PROCEDENCIA: BANCO UNION S.A., CHEQUE: 18616, FECHA DE EMISION:31/12/2019</t>
  </si>
  <si>
    <t>00099021001 DEP.DE CHEQ.AJENOS,RET.DE CAM.,CONCEPTO: CIERRE PREV 986,DEP.: CAMARA DE DIPUTADOS , PROCEDENCIA: BANCO UNION S.A., CHEQUE: 18606, FECHA DE EMISION:26/12/2019</t>
  </si>
  <si>
    <t>00099021001 DEP.DE CHEQ.AJENOS,RET.DE CAM.,CONCEPTO: CIERRE PREV 1555,DEP.: CAMARA DE DIPUTADOS , PROCEDENCIA: BANCO UNION S.A., CHEQUE: 18619, FECHA DE EMISION:31/12/2019</t>
  </si>
  <si>
    <t>00099021001 DEP.DE CHEQ.AJENOS,RET.DE CAM.,CONCEPTO: CIERRE PREV 1387,DEP.: CAMARA DE DIPUTADOS , PROCEDENCIA: BANCO UNION S.A., CHEQUE: 18621, FECHA DE EMISION:31/12/2019</t>
  </si>
  <si>
    <t>00099021001 DEP.DE CHEQ.AJENOS,RET.DE CAM.,CONCEPTO: CIERRE PREV 855,DEP.: CAMARA DE DIPUTADOS , PROCEDENCIA: BANCO UNION S.A., CHEQUE: 18607, FECHA DE EMISION:31/12/2019</t>
  </si>
  <si>
    <t>00099021001 DEP.DE CHEQ.AJENOS,RET.DE CAM.,CONCEPTO: CIERRE PREV 1388,DEP.: CAMARA DE DIPUTADOS , PROCEDENCIA: BANCO UNION S.A., CHEQUE: 18620, FECHA DE EMISION:31/12/2019</t>
  </si>
  <si>
    <t>00099021001 DEP.DE CHEQ.AJENOS,RET.DE CAM.,CONCEPTO: CIERRE PREV 724,DEP.: CAMARA DE DIPUTADOS , PROCEDENCIA: BANCO UNION S.A., CHEQUE: 18605, FECHA DE EMISION:21/12/2019</t>
  </si>
  <si>
    <t>00340012003 DEP.DE CHEQ.AJENOS,RET.DE CAM.,CONCEPTO: DEPÓSITOS NO IDENTIFICADOS CUENTA OPERACIONES VARIAS,DEP.: SEGIP - OF NACIONAL , PROCEDENCIA: BANCO UNION S.A., CHEQUE: 14399, FECHA DE EMISION:31/12/2019</t>
  </si>
  <si>
    <t>00099021001 DEP.DE CHEQ.AJENOS,RET.DE CAM.,CONCEPTO: DEVOLUCION DE PASAJES AEREOS,DEP.: MINISTERIO DE EDUCACION , PROCEDENCIA: BANCO UNION S.A., CHEQUE: 24938, FECHA DE EMISION:31/12/2019</t>
  </si>
  <si>
    <t>00099021001 DEP.DE CHEQ.AJENOS,RET.DE CAM.,CONCEPTO: REMBOLSO INCAPACIDAD TEMPORAL STA CRUZ OCTUBRE 2019,DEP.: CONTRALORIA GENERAL DEL ESTADO , PROCEDENCIA: BANCO UNION S.A., CHEQUE: 6645, FECHA DE EMISION:03/01/2020</t>
  </si>
  <si>
    <t>00099021001 DEP.DE CHEQ.AJENOS,RET.DE CAM.,CONCEPTO: REMBOLSO INCAPACIDAD STA CRUZ SEPTIEMBRE,DEP.: CONTRALORIA GENERAL DEL ESTADO , PROCEDENCIA: BANCO UNION S.A., CHEQUE: 6644, FECHA DE EMISION:03/01/2020</t>
  </si>
  <si>
    <t>00212012001 DEPOSITO DE EFECTIVO, DEPOSITANTE: FREDY LAZO MURGA, CONCEPTO: POR MOTIVO DE EXTRAVIO DE  CREDENCIAL, CUENTA DE DEPOSITO: CUENTA UNICA DEL TESORO</t>
  </si>
  <si>
    <t>00099021001 DEPOSITO DE EFECTIVO, DEPOSITANTE: REGIMIENTO DE CABALLERIA BLINDADA  1  CALAMA, CONCEPTO: DEVOLUCION DE GASTOS NO EJECUTADOS POR SERVICIOS BASICOS, CUENTA DE DEPOSITO: CUENTA UNICA DEL TESORO</t>
  </si>
  <si>
    <t>00099021001 DEPOSITO DE EFECTIVO, DEPOSITANTE: MARIA ALICIA ZAMBRANA DE PERICON, CONCEPTO: DUODECIMAS DE AGUINALDO, CUENTA DE DEPOSITO: CUENTA UNICA DEL TESORO</t>
  </si>
  <si>
    <t>00099021001 DEPOSITO DE EFECTIVO, DEPOSITANTE: DENNIS FERNANDO VIÑA BARRIENTOS, CONCEPTO: DEVOLUCION GASTOS NO EJECUTADOS SERVICIOS BASICOS AGUA POTABLE, CUENTA DE DEPOSITO: CUENTA UNICA DEL TESORO</t>
  </si>
  <si>
    <t>00099021001 DEPOSITO DE EFECTIVO, DEPOSITANTE: DENNIS FERNANDO VIÑA BARRIENTOS, CONCEPTO: DEVOLUCION GASTOS NO EJECUTADOS SERVICIOS BASICOS ENERGIA ELECTRICA, CUENTA DE DEPOSITO: CUENTA UNICA DEL TESORO</t>
  </si>
  <si>
    <t>00099021001 DEPOSITO DE EFECTIVO, DEPOSITANTE: MIRIAM ORELLANA GUTIERREZ, CONCEPTO: DOBLE PERCEPCION, CUENTA DE DEPOSITO: CUENTA UNICA DEL TESORO</t>
  </si>
  <si>
    <t>00015011101 DEPOSITO DE EFECTIVO, DEPOSITANTE: ELIZABETH QUISPE ARGOTE, CONCEPTO: REEMNOLSO  BAJA MEDICA, CUENTA DE DEPOSITO: CUENTA UNICA DEL TESORO</t>
  </si>
  <si>
    <t>00133012001 DEP.DE CHEQ.AJENOS,RET.DE CAM.,CONCEPTO: V.C. SALDO DEVOLUCION PAGO DE PREMIOS MENORES GESTION 2019,DEP.: LOTERIA NACIONAL DE B Y S , PROCEDENCIA: BANCO UNION S.A., CHEQUE: 4164, FECHA DE EMISION:31/12/2019</t>
  </si>
  <si>
    <t>COBRO COSTOS DE PAPELERIA SEGUN TRANSFERENCIA DEL EXTERIOR POR ORDEN DE SOLGAS S.A. LIB. 00513062001 YPFB-OPERACIONES PLANTA DE SEPARACION DE LIQUIDOS RIO GRANDE</t>
  </si>
  <si>
    <t>NUMERO DE LIBRETA CUT: 00099021001 OPERACIÓN E75 TRANSFERENCIA DE LA CUENTA FISCAL BUN A LA CUT EN MN TRANSFERENCIA DE FONDOS A SOLICITUD DEL GOBIERNO AUTONOMO MUNICIPAL DE CAMATAQUI - VILLA ABECIA CON CITE:G.A.M.V.A. 002/2020 A LA CTA. 3987 CUT LBRTA.00099021001.</t>
  </si>
  <si>
    <t>NÚMERO DE LIBRETA CUT: 99031009.00 OPERACIÓN T01 TRANSFERENCIA DE FONDOS A LA CUT - TESORO DIRECTO DE BANCO UNION S.A. A CUENTA UNICA DEL TESORO CON NUMERO DE SOLICITUD = 4506345 Y NUMERO CORRELATIVO = 91320008012020198 TRANSFERENCIA OPERACIONES DE VENTA BONOS BTX SOLICITUD VALORES UNION SA</t>
  </si>
  <si>
    <t>||COMISION TRANSFERENCIA DE FONDOS AL EXTERIOR 0,10% S/USD 89.051,60 REEMB. GASTOS DE COMUNICACION BS220.- Y EMISION DE CBTE. CONTABLE BS50.- REF.: PAGO N°8 LC I-2017-013 P/C YPFB A/F KOSAN CRISPLANT A/S EN COMPLEMENTO CBTE. CONTABLE ADJUNTO DE LA FECHA LIB. 00513012004 LPB-YPFB UNICOMERCIAL REF.: COMISIONES PAGO N°8 LC I-2017-013</t>
  </si>
  <si>
    <t>||TRANSFERENCIA DE FONDOS S/G. MENSAJES SWIFT NROS. 00273 Y 00268 DE LA FECHA. (SECTOR PÚBLICO - SERVICIOS). DEBITO DE LA LIBRETA 00119012001 ADSIB, REPOSICION UTILES DE ESCRITORIO.</t>
  </si>
  <si>
    <t>||TRANSFERENCIA DE FONDOS S/G. MENSAJES SWIFT NROS. 00292 Y 00289 DE LA FECHA. (SECTOR PÚBLICO - SERVICIOS). DEBITO DE LA LIBRETA 00119012001 ADSIB, REPOSICION UTILES DE ESCRITORIO.</t>
  </si>
  <si>
    <t>'COBRO DE'||UTILES DE ESCRITORIO POR EL COMPROBANTE CONTABLE NRO. 0975969 DE LA FECHA, SEGÚN CORREO ELECTRÓNICO DE YPFB DE F. 23/01/2018. DEBITO DE LA LIBRETA 00513022001 YPFB  OPERACIONES.</t>
  </si>
  <si>
    <t>00099021001 DEPOSITO DE EFECTIVO, DEPOSITANTE: EJERCITO DE BOLIVIA RAM - 2 BOLIVAR, CONCEPTO: REVERSION DE SERVICIOS BASICO, CUENTA DE DEPOSITO: CUENTA UNICA DEL TESORO</t>
  </si>
  <si>
    <t>00099021001 DEPOSITO DE EFECTIVO, DEPOSITANTE: EJERCITO DE BOLIVIA RAM - 2 BOLIVAR, CONCEPTO: REVERSION DE SERVICIOS BASICO DE ENERGIA ELECTRICA, CUENTA DE DEPOSITO: CUENTA UNICA DEL TESORO</t>
  </si>
  <si>
    <t>00099021001 DEPOSITO DE EFECTIVO, DEPOSITANTE: EJERCITO DE BOLIVIA RAM - 2 BOLIVAR, CONCEPTO: REVERSION DE  SERVICIOS BASICO, CUENTA DE DEPOSITO: CUENTA UNICA DEL TESORO</t>
  </si>
  <si>
    <t>00099021001 DEPOSITO DE EFECTIVO, DEPOSITANTE: EJERCITO DE BOLIVIA RAM - 2 BOLIVAR, CONCEPTO: REVERSION DE SERVICIOS BASICOS DE ENERGIA ELECTRICA, CUENTA DE DEPOSITO: CUENTA UNICA DEL TESORO</t>
  </si>
  <si>
    <t>00099021001 DEPOSITO DE EFECTIVO, DEPOSITANTE: ETOME, CONCEPTO: REVERSION DE ENERGIA  ELECTRICA, CUENTA DE DEPOSITO: CUENTA UNICA DEL TESORO</t>
  </si>
  <si>
    <t>00099021001 DEPOSITO DE EFECTIVO, DEPOSITANTE: BAT. COM. 1 CNL. VIDAURRE, CONCEPTO: REVERSION ENERGIA  ELECTRICA CHULUMANI, CUENTA DE DEPOSITO: CUENTA UNICA DEL TESORO</t>
  </si>
  <si>
    <t>00099021001 DEPOSITO DE EFECTIVO, DEPOSITANTE: BAT. COM. 1 CNL. VIDAURRE, CONCEPTO: REVERSION DE ENERGIA ELECTRICA BAT. COM . I, CUENTA DE DEPOSITO: CUENTA UNICA DEL TESORO</t>
  </si>
  <si>
    <t>00099021001 DEPOSITO DE EFECTIVO, DEPOSITANTE: RI-17 INDEPENDENCIA, CONCEPTO: SERVICIOS BASICOS AGUA:REVERSION, CUENTA DE DEPOSITO: CUENTA UNICA DEL TESORO</t>
  </si>
  <si>
    <t>00099021001 DEPOSITO DE EFECTIVO, DEPOSITANTE: RI-17 INDEPENDENCIA, CONCEPTO: SERVICIOS BASICOS ENERGIA ELECTRICA:REVERSION, CUENTA DE DEPOSITO: CUENTA UNICA DEL TESORO</t>
  </si>
  <si>
    <t>00099021001 DEPOSITO DE EFECTIVO, DEPOSITANTE: MARIO RAUL SANDOVAL NAVA, CONCEPTO: REVERSION DE FONDOS NO EJECUTADOS, CUENTA DE DEPOSITO: CUENTA UNICA DEL TESORO</t>
  </si>
  <si>
    <t>00099021001 DEPOSITO DE EFECTIVO, DEPOSITANTE: COLEGIO MILITAR, CONCEPTO: REVERSION POR CONCEPTO DE TELEFONIA CORRESPONDIENTE AL MES DE DICIEMBRE 2019, CUENTA DE DEPOSITO: CUENTA UNICA DEL TESORO</t>
  </si>
  <si>
    <t>00099021001 DEPOSITO DE EFECTIVO, DEPOSITANTE: COLEGIO MILITAR, CONCEPTO: REVERSION POR CONCEPTO DE AGUA POTABLE CORRESPONDIENTE AL MES DE DICIEMBRE 2019, CUENTA DE DEPOSITO: CUENTA UNICA DEL TESORO</t>
  </si>
  <si>
    <t>00099021001 DEPOSITO DE EFECTIVO, DEPOSITANTE: COLEGIO MILITAR, CONCEPTO: REVERSION POR CONCEPTO DE ENERGIA ELECTRICA CORRESPONDIENTE AL MES DE DICIEMBRE 2019, CUENTA DE DEPOSITO: CUENTA UNICA DEL TESORO</t>
  </si>
  <si>
    <t>00047137003 DEPOSITO DE EFECTIVO, DEPOSITANTE: MDRYT EMPODERAR PAR  II, CONCEPTO: DEVOLUCION GIP /DIC/2019 PR 6109 (P:34110-1745), CUENTA DE DEPOSITO: CUENTA UNICA DEL TESORO</t>
  </si>
  <si>
    <t>00383012001 DEP.DE CHEQ.AJENOS,RET.DE CAM.,CONCEPTO: REEMBOLSO POR INCAPACIDAD TEMPORAL DE : CAJA DE SALUD CORDES A: AGENCIA BOLIIVANA DE CORREOS,DEP.: CAJA DE SALUD CORDES , PROCEDENCIA: BANCO UNION S.A., CHEQUE: 14766, FECHA DE EMISION:31/12/2019</t>
  </si>
  <si>
    <t>00099021001 DEP.DE CHEQ.AJENOS,RET.DE CAM.,CONCEPTO: REEMBOLSO POR INCAPACIDAD TEMPORAL DE : CAJA DE SALUD CORDES A: MIN MEDIO AMBIENTE Y AGUAS,DEP.: CAJA DE SALUD CORDES , PROCEDENCIA: BANCO UNION S.A., CHEQUE: 14767, FECHA DE EMISION:31/12/2019</t>
  </si>
  <si>
    <t>00099021001 DEPOSITO DE EFECTIVO, DEPOSITANTE: BAT. COM. 1 CNL. VIDAURRE, CONCEPTO: REVERSION AGUA BAT COM, CUENTA DE DEPOSITO: CUENTA UNICA DEL TESORO</t>
  </si>
  <si>
    <t>00099021001 DEPOSITO DE EFECTIVO, DEPOSITANTE: RUTH CATALINA ARTEAGA BALCAZAR, CONCEPTO: DEVOLUCION DE DEUDA DOBLE PERCEPCION, CUENTA DE DEPOSITO: CUENTA UNICA DEL TESORO</t>
  </si>
  <si>
    <t>00046134201 DEPOSITO DE EFECTIVO, DEPOSITANTE: MINISTERIO DE SALUD P.N.F.R.F.S.S, CONCEPTO: DEVOLUCION DE FONDO EN AVANCE, CUENTA DE DEPOSITO: CUENTA UNICA DEL TESORO</t>
  </si>
  <si>
    <t>00099021001 DEPOSITO DE EFECTIVO, DEPOSITANTE: COPROPIETARIOS EDIFICIO CONAVI, CONCEPTO: DEVOLUCION PAGO  EPSAS MES OCTUBRE 2019, CUENTA DE DEPOSITO: CUENTA UNICA DEL TESORO</t>
  </si>
  <si>
    <t>00099021001 DEPOSITO DE EFECTIVO, DEPOSITANTE: COPROPIETARIOS EDIFICIO CONAVI, CONCEPTO: DEVOLUCION PAGO EPSAS MES NOVIEMBRE 2019, CUENTA DE DEPOSITO: CUENTA UNICA DEL TESORO</t>
  </si>
  <si>
    <t>00099021001 DEPOSITO DE EFECTIVO, DEPOSITANTE: WILLIAM MACEDA CRUZ, CONCEPTO: DOBLE PERCEPCION, CUENTA DE DEPOSITO: CUENTA UNICA DEL TESORO</t>
  </si>
  <si>
    <t>00099021001 DEPOSITO DE EFECTIVO, DEPOSITANTE: JAVIER MAMANI FLORES, CONCEPTO: DEVOLUCION BONO FRONTERAS, CUENTA DE DEPOSITO: CUENTA UNICA DEL TESORO</t>
  </si>
  <si>
    <t>||TRANSFERENCIA DE FONDOS S/G. MENSAJES SWIFT NROS. 00314 Y 00304 DE LA FECHA. (SECTOR PÚBLICO - SERVICIOS). DEBITO DE LA LIBRETA 00119012001 ADSIB, REPOSICION UTILES DE ESCRITORIO.</t>
  </si>
  <si>
    <t>'TRANSFERENCIA DE FONDOS||S/G. NOTA CITE: MEFP//VTCP/DGCP/UODP-049/2020 DE LA FECHA, DEL MIN.DE ECONOMIA Y FINANZAS PUBLICAS(HRE-TSO-124), PAGO BTS EXTRABURSATIL-VENCIMIENTO 10 DE ENERO DE 2020 D.S.N°1121 DE 11 DE ENERO DE 2012. DEBITO DE LA LIBRETA N° 00099021001 TGN-RECURSOS ORDINARIOS MN, VENC.TITULOS TESORO DIRECTO.</t>
  </si>
  <si>
    <t>||TRANSFERENCIA DE FONDOS S/G. MENSAJES SWIFT NROS. 00316 Y 00305 DE LA FECHA. (SECTOR PÚBLICO - SERVICIOS). DEBITO DE LA LIBRETA 00119012001 ADSIB, REPOSICION UTILES DE ESCRITORIO.</t>
  </si>
  <si>
    <t>'TRANSFERENCIA DE FONDOS||S/G. NOTA CITE: MEFP//VTCP/DGCP/UODP-049/2020 DE LA FECHA, DEL MIN.DE ECONOMIA Y FINANZAS PUBLICAS(HRE-TSO-124), PAGO BTS EXTRABURSATIL-VENCIMIENTO 10 DE ENERO DE 2020 D.S.N°1121 DE 11 DE ENERO DE 2012. DEBITO DE LA LIBRETA N° 00099021001, REPOSICION UTILES DE ESCRITORIO.</t>
  </si>
  <si>
    <t>COBRO COSTOS DE PAPELERIA SEGUN TRANSFERENCIA DEL EXTERIOR POR ORDEN DE COMPANHIA MATOGROSSENSE DE GAS / MT GAS LIB. 00513012007 YPFB - RECURSOS NACIONALIZACIÓN</t>
  </si>
  <si>
    <t>NUMERO DE LIBRETA CUT: 00099021001 OPERACIÓN E18 TRANSFERENCIA DEL SISTEMA FINANCIERO POR CUENTA DE TERCEROS A LA CUT PAGO ADELANTADO P.R.A. - RP POR Bs 2,092.87; PAGO INDEBIDO - RP POR Bs 954.44</t>
  </si>
  <si>
    <t>NUMERO DE LIBRETA CUT: 00099021001 OPERACIÓN E18 TRANSFERENCIA DEL SISTEMA FINANCIERO POR CUENTA DE TERCEROS A LA CUT POR CONCEPTO DE DEVOLUCION DE PAGOS EN EXCESO GOBIERNO AUTONOMO DEPARTAMENTAL DE TARIJA</t>
  </si>
  <si>
    <t>COBRO COSTOS DE PAPELERIA SEGUN TRANSFERENCIA DEL EXTERIOR POR ORDEN DE HERCO COMBUSTIBLES S.A. FECHA VALOR 09/01/2020 LIB. 00513062001 YPFB-OPERACIONES PLANTA DE SEPARACION DE LIQUIDOS RIO GRANDE</t>
  </si>
  <si>
    <t>'COBRO DE'||UTILES DE ESCRITORIO POR EL COMPROBANTE CONTABLE NRO. 0976126 DE LA FECHA, SEGUN CORREO ELECTRONICO DE YPFB. DEBITO DE LA LIBRETA 00513022001 YPFB - OPERACIONES.</t>
  </si>
  <si>
    <t>NUMERO DE LIBRETA CUT: 00099021001 OPERACIÓN E18 TRANSFERENCIA DEL SISTEMA FINANCIERO POR CUENTA DE TERCEROS A LA CUT TRANSFERENCIA DE FONDOS POR PAGO ADELANTADO PERIODO DICIEMBRE 2019 A SOLICITUD DE FUTURO DE BOLIVIA SA ADMINISTRADORA DE FONDO DE PENSIONES</t>
  </si>
  <si>
    <t>NUMERO DE LIBRETA CUT: 00099021001 OPERACIÓN E18 TRANSFERENCIA DEL SISTEMA FINANCIERO POR CUENTA DE TERCEROS A LA CUT TRANSFERENCIA DE FONDOS POR PAGO INDEBIDO PERIODO DICIEMBRE 2019 A SOLICITUD DE FUTURO DE BOLIVIA ADMINISTRADORA DE PENSIONES</t>
  </si>
  <si>
    <t>00099021001 DEPOSITO DE EFECTIVO, DEPOSITANTE: ROBERTO HIPOLITO ILAJA ALRCON, CONCEPTO: DOBLE PERCEPCION, CUENTA DE DEPOSITO: CUENTA UNICA DEL TESORO</t>
  </si>
  <si>
    <t>00132012005 DEPOSITO DE EFECTIVO, DEPOSITANTE: KAREN QUISPE MAMANI, CONCEPTO: DEVOLUCION DE PASAJES NO UTILIZADOS DEL C-31 10327, CUENTA DE DEPOSITO: CUENTA UNICA DEL TESORO</t>
  </si>
  <si>
    <t>00099021001 DEPOSITO DE EFECTIVO, DEPOSITANTE: EJERCITO DE BOLIVIA, CONCEPTO: REVERSION DE SALDOS NO EJECUTADOS DE ENERGIA ELECTRICA, CUENTA DE DEPOSITO: CUENTA UNICA DEL TESORO</t>
  </si>
  <si>
    <t>00099021001 DEPOSITO DE EFECTIVO, DEPOSITANTE: BENJAMIN RAMIREZ PACAJES, CONCEPTO: DOBLE PERCEPCION, CUENTA DE DEPOSITO: CUENTA UNICA DEL TESORO</t>
  </si>
  <si>
    <t>00099021001 DEPOSITO DE EFECTIVO, DEPOSITANTE: GLORIA ESPERANZA MARTINEZ CHUQUIMIA, CONCEPTO: DEVOLUCION DE HABER SUELDO MES DE AGOSTO 2019, CUENTA DE DEPOSITO: CUENTA UNICA DEL TESORO</t>
  </si>
  <si>
    <t>00099021001 DEPOSITO DE EFECTIVO, DEPOSITANTE: CGMMB - III SANTA CRUZ, CONCEPTO: SALDO NO EJECUTADO DE TELEFONO DEL MES DE DICIEMBRE DE 2019, CUENTA DE DEPOSITO: CUENTA UNICA DEL TESORO</t>
  </si>
  <si>
    <t>00099021001 DEP.DE CHEQ.AJENOS,RET.DE CAM.,CONCEPTO: DEVOLUCION DE PLANILLA,DEP.: CAJA DE SALUD  CORDES , PROCEDENCIA: BANCO UNION S.A., CHEQUE: 7496, FECHA DE EMISION:11/12/2019</t>
  </si>
  <si>
    <t>00099021001 DEP.DE CHEQ.AJENOS,RET.DE CAM.,CONCEPTO: DEVOLUCION DE FONDOS A MMAYA -UGCK DEK PROYECTO MANEJO INTEGRAL DE LA MICROCUENCA UMAJALSU,DEP.: GAM SAN PEDRO DE TIQUINA , PROCEDENCIA: BANCO UNION S.A., CHEQUE: 1855, FECHA DE EMISION:09/01/2020</t>
  </si>
  <si>
    <t>00099021001 DEPOSITO DE EFECTIVO, DEPOSITANTE: MARIA GLORIA MEJIA MONTEREY, CONCEPTO: PAGO POR DUODECIMAS  DE AGUINALDO, CUENTA DE DEPOSITO: CUENTA UNICA DEL TESORO</t>
  </si>
  <si>
    <t>00099021001 DEPOSITO DE EFECTIVO, DEPOSITANTE: APONTE REYES ORTIZ GUILLERMO, CONCEPTO: DEVOLUCION POR DOBLE PERCEPCION POR EL PERIODO DE DICIEMBRE/2019 MAS LA DUODECIMA DE AGUINALDO, CUENTA DE DEPOSITO: CUENTA UNICA DEL TESORO</t>
  </si>
  <si>
    <t>00099021001 DEPOSITO DE EFECTIVO, DEPOSITANTE: RI 27 ANTOFAGASTA, CONCEPTO: SALDO NO EJECUTADO ENERGIA ELECTRICA OCTUBRE 2019, CUENTA DE DEPOSITO: CUENTA UNICA DEL TESORO</t>
  </si>
  <si>
    <t>00099021001 DEPOSITO DE EFECTIVO, DEPOSITANTE: RI 27 ANTOFAGASTA, CONCEPTO: SALDO NO EJECUTADO ENERGIA ELECTRICA DICIEMBRE 2019, CUENTA DE DEPOSITO: CUENTA UNICA DEL TESORO</t>
  </si>
  <si>
    <t>00015021102 DEPOSITO DE EFECTIVO, DEPOSITANTE: GUILLERMO QUELALI ARI, CONCEPTO: PAGO DE BONO FUNCIONAL AL PER. DE BAT. DE SEG. FIS. DE LA PAZ (B.S.F.LP.) LBP-MG-POL. NAL., CUENTA DE DEPOSITO: CUENTA UNICA DEL TESORO</t>
  </si>
  <si>
    <t>00099021001 DEPOSITO DE EFECTIVO, DEPOSITANTE: TCNL DEM RICARDO DAVID ESCALERA RIVERO, CONCEPTO: DEVOLUCION DE RECURSOS NO EJECUTADOS SERVICIO BASICO ENERGIA ELECTRICA DICIEMBRE-19 P-6976, CUENTA DE DEPOSITO: CUENTA UNICA DEL TESORO</t>
  </si>
  <si>
    <t>00099021001 DEPOSITO DE EFECTIVO, DEPOSITANTE: LUPE ZABALETA VDA. DE ROCHA, CONCEPTO: DOBLE PERCEPCION, CUENTA DE DEPOSITO: CUENTA UNICA DEL TESORO</t>
  </si>
  <si>
    <t>NUMERO DE LIBRETA CUT: 00099021001 OPERACIÓN E75 TRANSFERENCIA DE LA CUENTA FISCAL BUN A LA CUT EN MN TRANSFERENCIA DE FONDOS A SOLICITUD DEL GOBIERNO AUTONOMO MUNICIPAL DE TACOBAMBA CON CITE:S/N A LA CTA. 3987 CUT LBRTA.00099021001.</t>
  </si>
  <si>
    <t>NUMERO DE LIBRETA CUT: 00099021001 OPERACIÓN E75 TRANSFERENCIA DE LA CUENTA FISCAL BUN A LA CUT EN MN TRANSFERENCIA DE FONDOS A SOLICITUD DEL GOBIERNO AUTONOMO MUNICIPAL DE CAPINOTA CON CITE:GAMC/MAE-723/2020 A LA CTA. 3987 CUT LBRTA.00099021001.</t>
  </si>
  <si>
    <t>||TRANSFERENCIA DE FONDOS DE LA CUT, PARA PAGO DE VENCIMIENTOS DEL TGN. (BT'S "C") DE LA FECHA, SEGUN MEFP/VTCP/DGCP/UODP-054/2020 DE F.10/01/2020 DEL MIN. DE ECONOMIA Y FIN. PUBLICAS.LIBRETA 00099021001 TGN-RECURSOS ORDINARIOS M/N. LIBRETA 00099021001 TGN-RECURSOS ORDINARIOS M/N.</t>
  </si>
  <si>
    <t>COBRO COSTOS DE PAPELERIA POR REGULARIZACION DE TRANSFERENCIA DEL EXTERIOR POR ORDEN DE COMPANHIA MATOGROSSENSE DE GAS, FECHA VALOR 09/01/2020 LIB. 00513012007 YPFB - RECURSOS NACIONALIZACIÓN</t>
  </si>
  <si>
    <t>COBRO COSTOS DE PAPELERIA POR REGULARIZACION DE TRANSFERENCIA DEL EXTERIOR POR ORDEN DE COMPANHIA MATOGROSSENSE DE GAS,FECHA VALOR 09/01/2020 LIB. 00513012007 YPFB - RECURSOS NACIONALIZACIÓN</t>
  </si>
  <si>
    <t>COBRO COSTOS DE PAPELERIA SEGUN TRANSFERENCIA DEL EXTERIOR POR ORDEN DE AMBAR ENERGIA LTDA LIB. 00513012007 YPFB - RECURSOS NACIONALIZACIÓN</t>
  </si>
  <si>
    <t>COBRO COSTOS DE PAPELERIA SEGUN TRANSFERENCIA DEL EXTERIOR POR ORDEN DE YPF EXPLORACION Y PRODUCCION DE HIDRCARBUROS DE BOLIVIA S.A. LIB. 00513012007 YPFB - RECURSOS NACIONALIZACIÓN</t>
  </si>
  <si>
    <t>COBRO COSTOS DE PAPELERIA SEGUN TRANSFERENCIA DEL EXTERIOR POR ORDEN DE AMBAR ENERGIA LTDA (FECHA VALOR 09/01/2020) LIB. 00513012007 YPFB - RECURSOS NACIONALIZACIÓN</t>
  </si>
  <si>
    <t>||TRANSFERENCIA A LA CUENTA UNICA DEL TESORO IMPORTES RETENIDOS A WALTER PEREZ Y JULIO HUMEREZ, POR REMUNERACION MAXIMA CORRESPONDIENTE AL MES DE DICIEMBRE/2019 - LIBRETA N° 00099021001, SG DOC ADJTS Y ROC N° 17/2020 DEL DCR TRANS POR REMUNERACION MAXIMA WALTER ABRAHAM PEREZ ALANDIA MES DE DICIEMBRE/19 LIBRETA 00099021001</t>
  </si>
  <si>
    <t>||TRANSFERENCIA A LA CUENTA UNICA DEL TESORO IMPORTES RETENIDOS A WALTER PEREZ Y JULIO HUMEREZ, POR REMUNERACION MAXIMA CORRESPONDIENTE AL MES DE DICIEMBRE/2019 - LIBRETA N° 00099021001, SG DOC ADJTS Y ROC N° 17/2020 DEL DCR TRANS POR REMUNERACION MAXIMA JULIO HUMEREZ QUIROZ MES DE DICIEMBRE/19 LIBRETA 00099021001</t>
  </si>
  <si>
    <t>'TRANSFERENCIA DE FONDOS||S/G. NOTA CITE: MEFP//VTCP/DGCP/UODP-055/2020 DE LA FECHA, DEL MIN.DE ECONOMIA Y FINANZAS PUBLICAS(HRE-TSO-357), PAGO BTS EXTRABURSATIL-VENCIMIENTO 11 Y 13 DE ENERO DE 2020 D.S.N°1121 DE 11 DE ENERO DE 2012. DEBITO DE LA LIBRETA N° 00099021001, REPOSICION UTILES DE ESCRITORIO.</t>
  </si>
  <si>
    <t>'TRANSFERENCIA DE FONDOS||S/G. NOTA CITE: MEFP//VTCP/DGCP/UODP-055/2020 DE LA FECHA, DEL MIN.DE ECONOMIA Y FINANZAS PUBLICAS(HRE-TSO-357), PAGO BTS EXTRABURSATIL-VENCIMIENTO 11 Y 13 DE ENERO DE 2020 D.S.N°1121 DE 11 DE ENERO DE 2012. DEBITO DE LA LIBRETA N° 00099021001 TGN-RECURSOS ORDINARIOS MN, VENC. TITULOS TESORO DIRECTO.</t>
  </si>
  <si>
    <t>00099021001 DEPOSITO DE EFECTIVO, DEPOSITANTE: DIVISION MECANIZADA 1, CONCEPTO: REVERSION POR CONCEPTO DE ENERGIA ELECTRICA (LUZ) POR EL MES DE DICIEMBRE 2019, CUENTA DE DEPOSITO: CUENTA UNICA DEL TESORO</t>
  </si>
  <si>
    <t>00099021001 DEPOSITO DE EFECTIVO, DEPOSITANTE: DIVISION MECANIZADA 1, CONCEPTO: REVERSION POR CONCEPTO DE AGUA POR EL MES DE DICIEMBRE 2019 DE LA DIV. MEC 1, CUENTA DE DEPOSITO: CUENTA UNICA DEL TESORO</t>
  </si>
  <si>
    <t>00099021001 DEPOSITO DE EFECTIVO, DEPOSITANTE: ALBERTO CABRERA MONTALVO, CONCEPTO: DEVOLUCION DE HONORARIOS POR ATRASOS EN EL MES DE DICIEMBRE DE 2019, CUENTA DE DEPOSITO: CUENTA UNICA DEL TESORO</t>
  </si>
  <si>
    <t>00099021001 DEPOSITO DE EFECTIVO, DEPOSITANTE: EJERCITO DE BOLIVIA, CONCEPTO: MONTO NO EJECUTADO DE TELEFONIA DEL MES DE DICIEMBRE DEL RC-3 "AROMA", CUENTA DE DEPOSITO: CUENTA UNICA DEL TESORO</t>
  </si>
  <si>
    <t>00099021001 DEPOSITO DE EFECTIVO, DEPOSITANTE: EJERCITO DE BOLIVIA, CONCEPTO: MONTO NO EJECUTADO DE AGUA DEL MES DE DICIEMBRE DEL RC-3 "AROMA", CUENTA DE DEPOSITO: CUENTA UNICA DEL TESORO</t>
  </si>
  <si>
    <t>00099021001 DEPOSITO DE EFECTIVO, DEPOSITANTE: VICENTE MAMANI QUISPE, CONCEPTO: DOBLE PERCEPCION, CUENTA DE DEPOSITO: CUENTA UNICA DEL TESORO</t>
  </si>
  <si>
    <t>00099021001 DEPOSITO DE EFECTIVO, DEPOSITANTE: MARIA PATRICIA PEREZ PACHECO, CONCEPTO: DOBLE PERCEPCION, CUENTA DE DEPOSITO: CUENTA UNICA DEL TESORO</t>
  </si>
  <si>
    <t>00099021001 DEPOSITO DE EFECTIVO, DEPOSITANTE: FERNANDO PEREZ, CONCEPTO: DEVOLUCION DE FONDOS, CUENTA DE DEPOSITO: CUENTA UNICA DEL TESORO</t>
  </si>
  <si>
    <t>00099021001 DEPOSITO DE EFECTIVO, DEPOSITANTE: YURI VLADIMIR SONCO BOTELLO, CONCEPTO: SALDO NO EJECUTADO SERBICIOS BASICOS R,C,B,-2 TARAPACA, CUENTA DE DEPOSITO: CUENTA UNICA DEL TESORO</t>
  </si>
  <si>
    <t>00099021001 DEPOSITO DE EFECTIVO, DEPOSITANTE: OSCAR PINTO CHOQUE C.I. 499935 LP, CONCEPTO: DEVOLUCION DE AGUINALDO POR DOBLE COBRO, CUENTA DE DEPOSITO: CUENTA UNICA DEL TESORO</t>
  </si>
  <si>
    <t>00132079201 DEPOSITO DE EFECTIVO, DEPOSITANTE: SERGIO BENAVIDES, CONCEPTO: DEVOLUCION DE FONDO NO UTILIZADO, CUENTA DE DEPOSITO: CUENTA UNICA DEL TESORO</t>
  </si>
  <si>
    <t>00066014202 DEPOSITO DE EFECTIVO, DEPOSITANTE: OSCAR ENRIQUE CLAROS TERAN, CONCEPTO: DEVOLUCION AGUINALDOS GESTION 2019 (1DIA), CUENTA DE DEPOSITO: CUENTA UNICA DEL TESORO</t>
  </si>
  <si>
    <t>00066014202 DEPOSITO DE EFECTIVO, DEPOSITANTE: OSCAR ENRIQUE CLAROS TERAN, CONCEPTO: DEVOLUCION HABERES DICIEMBRE GESTION 2019 (1 DIA), CUENTA DE DEPOSITO: CUENTA UNICA DEL TESORO</t>
  </si>
  <si>
    <t>00592012001 DEPOSITO DE EFECTIVO, DEPOSITANTE: FONADIN, CONCEPTO: PAGO FONADIN 279501,296138,298088,298988, CUENTA DE DEPOSITO: CUENTA UNICA DEL TESORO</t>
  </si>
  <si>
    <t>00592012001 DEPOSITO DE EFECTIVO, DEPOSITANTE: FELCN, CONCEPTO: PAGO FELCN ND-305402, CUENTA DE DEPOSITO: CUENTA UNICA DEL TESORO</t>
  </si>
  <si>
    <t>00592012001 DEPOSITO DE EFECTIVO, DEPOSITANTE: AGUSTINA MAMANI CONDORI, CONCEPTO: VENTA EMISIVO CLIENTES PARTICULARES DEL 27 PARCIAL AL 31 DE DICIMEBRE 2019, CUENTA DE DEPOSITO: CUENTA UNICA DEL TESORO</t>
  </si>
  <si>
    <t>00592012001 DEPOSITO DE EFECTIVO, DEPOSITANTE: AGUSTINA MAMANI C., CONCEPTO: VENTA RECEPTIVO DE PAQUETES TURISTICAS 2020, CUENTA DE DEPOSITO: CUENTA UNICA DEL TESORO</t>
  </si>
  <si>
    <t>00592012001 DEPOSITO DE EFECTIVO, DEPOSITANTE: AGUSTINA MAMANI C., CONCEPTO: VENTA RECEPTIVO DE APQUETES TURISTICOS 2020, CUENTA DE DEPOSITO: CUENTA UNICA DEL TESORO</t>
  </si>
  <si>
    <t>00592012001 DEPOSITO DE EFECTIVO, DEPOSITANTE: AGUSTINA MAMANI CONDORI, CONCEPTO: VENTA EMISIVO PARTICULAR DEL 2 AL 6 DE ENERO 2020, CUENTA DE DEPOSITO: CUENTA UNICA DEL TESORO</t>
  </si>
  <si>
    <t>00592012001 DEPOSITO DE EFECTIVO, DEPOSITANTE: AGUSTINA MAMANI, CONCEPTO: VENTA EMISIVO PARTICULAR 2019 (PERCIBIDOS ENTRE EL 02 DE ENERO 2020, CUENTA DE DEPOSITO: CUENTA UNICA DEL TESORO</t>
  </si>
  <si>
    <t>00099021001 DEP.DE CHEQ.AJENOS,RET.DE CAM.,CONCEPTO: DEVOLUCION DE GASTOS NO EFECTUADOS EN TELEFONIA Y INTERNET,DEP.: MDRYT-ACCESOS  UOL SUCRE , PROCEDENCIA: BANCO UNION S.A., CHEQUE: 4871, FECHA DE EMISION:31/12/2019</t>
  </si>
  <si>
    <t>00099021001 DEP.DE CHEQ.AJENOS,RET.DE CAM.,CONCEPTO: DEVOLUCION A LA CUT SALDOS NO EJECUTADOS C-31 110,DEP.: MDRYT-ACCESOS  UOL SUCRE , PROCEDENCIA: BANCO UNION S.A., CHEQUE: 4873, FECHA DE EMISION:31/12/2019</t>
  </si>
  <si>
    <t>00099021001 DEP.DE CHEQ.AJENOS,RET.DE CAM.,CONCEPTO: DEVOLUCION DE SALDOS  NO EJECUTADOS C-31 111,DEP.: MDRYT-ACCESOS  UOL SUCRE , PROCEDENCIA: BANCO UNION S.A., CHEQUE: 4872, FECHA DE EMISION:31/12/2019</t>
  </si>
  <si>
    <t>00099021001 DEP.DE CHEQ.AJENOS,RET.DE CAM.,CONCEPTO: DEVOLUCION DE GASTOS SIN EJECUTAR DE GASTOS BANCARIOS,DEP.: MDRYT-ACCESOS  UOL SUCRE , PROCEDENCIA: BANCO UNION S.A., CHEQUE: 4850, FECHA DE EMISION:31/12/2019</t>
  </si>
  <si>
    <t>00086031101 DEP.DE CHEQ.AJENOS,RET.DE CAM.,CONCEPTO: INGRESO SISCO  NOVIEMBRE,DEP.: SERNAP - SAMA , PROCEDENCIA: BANCO UNION S.A., CHEQUE: 1478, FECHA DE EMISION:31/12/2019</t>
  </si>
  <si>
    <t>00099021001 DEPOSITO DE EFECTIVO, DEPOSITANTE: ROXANA HINOJOSA CAMACHO, CONCEPTO: DEVOLUCION DE TELEFONIA, CUENTA DE DEPOSITO: CUENTA UNICA DEL TESORO</t>
  </si>
  <si>
    <t>00099021001 DEP.DE CHEQ.AJENOS,RET.DE CAM.,CONCEPTO: DEVOLUCION PASAJES NO UTILIZADOS GESTION 2017-2018,DEP.: BOLIVIANA DE AVIACION , PROCEDENCIA: BANCO UNION S.A., CHEQUE: 11837, FECHA DE EMISION:23/12/2019</t>
  </si>
  <si>
    <t>00099021001 DEP.DE CHEQ.AJENOS,RET.DE CAM.,CONCEPTO: REEMBOLSO INCAPACIDAD TEMPORAL,DEP.: CONTRALORIA GENERAL DEL ESTADO , PROCEDENCIA: BANCO UNION S.A., CHEQUE: 6646, FECHA DE EMISION:08/01/2020</t>
  </si>
  <si>
    <t>00099021001 DEP.DE CHEQ.AJENOS,RET.DE CAM.,CONCEPTO: REEMBOLSO INCAPACIDAD TEMPORAL,DEP.: CONTRALORIA GENERAL DEL ESTADO , PROCEDENCIA: BANCO UNION S.A., CHEQUE: 6650, FECHA DE EMISION:10/01/2020</t>
  </si>
  <si>
    <t>COBRO COSTOS DE PAPELERIA SEGUN TRANSFERENCIA DEL EXTERIOR POR ORDEN DE PETROLEO BRASILEIRO S/A PETROBRAS REF.: 227755375 FECHA VALOR 13/01/2020 LIB. 00513012007 YPFB - RECURSOS NACIONALIZACIÓN</t>
  </si>
  <si>
    <t>||TRANSFERENCIA DE FONDOS SEGUN NOTA DEL MINISTERIO DE ECONOMIA Y FINANZAS PUBLICAS CITE: MEFP/VTCP/DGCP/UODP-057/2020 RECIBIDA EN LA FECHA (TRAM-TSO-368) REF: PAGO POR VENCIMIENTO DE BONOS AFP CLAVE DE PIZARRA TGNU1G05 POR UFV 52.500.000,00 AL T/C POR UFV 2,33424 DE LA LIBRETA NRO. 00099021001 TGN RECURSOS ORDINARIO MONEDA NACIUONAL</t>
  </si>
  <si>
    <t>COBRO DE||COSTO UTILES DE ESCRITORIO POR LA ELABORACION DEL COMPROBANTE CONTABLE NRO. 0976462 DE LA FECHA DE LA LIBRETA NRO. 00099021001 TGN RECURSOS ORDINARIOS M/N COBRO COSTO UTILES DE ESCRITORIO</t>
  </si>
  <si>
    <t>NUMERO DE LIBRETA CUT: 00099021001 OPERACIÓN E75 TRANSFERENCIA DE LA CUENTA FISCAL BUN A LA CUT EN MN TRANSFERENCIA DE FONDOS A SOLICITUD DEL GOBIERNO AUTONOMO MUNICIPAL DE POROMA CON CITE OF. G.A.M.P 009/2019 A LA CTA. 3987 CUT LBRTA.00099021001</t>
  </si>
  <si>
    <t>'TRANSFERENCIA DE FONDOS||S/G. NOTA CITE: MEFP//VTCP/DGCP/UODP-058/2020 DE LA FECHA, DEL MIN.DE ECONOMIA Y FINANZAS PUBLICAS(HRE-TSO-369), PAGO BTS EXTRABURSATIL-VENCIMIENTO 14 DE ENERO DE 2020 D.S.N°1121 DE 11 DE ENERO DE 2012. DEBITO DE LA LIBRETA N° 00099021001 TGN-RECURSOS ORDINARIOS MN.</t>
  </si>
  <si>
    <t>'TRANSFERENCIA DE FONDOS||S/G. NOTA CITE: MEFP//VTCP/DGCP/UODP-058/2020 DE LA FECHA, DEL MIN.DE ECONOMIA Y FINANZAS PUBLICAS(HRE-TSO-369), PAGO BTS EXTRABURSATIL-VENCIMIENTO 14 DE ENERO DE 2020 D.S.N°1121 DE 11 DE ENERO DE 2012. DEBITO DE LA LIBRETA N° 00099021001, REPOSICION UTILES DE ESCRITORIO.</t>
  </si>
  <si>
    <t>'COBRO DE'||UTILES DE ESCRITORIO POR EL COMPROBANTE CONTABLE NRO. 0976503 DE LA FECHA, SEGÚN CORREO ELECTRÓNICO DE YPFB DE F. 23/01/2018. DEBITO DE LA LIBRETA 00513022001 YPFB  OPERACIONES.</t>
  </si>
  <si>
    <t>'COBRO DE'||UTILES DE ESCRITORIO POR EL COMPROBANTE CONTABLE NRO. 0976504 DE LA FECHA, SEGÚN CORREO ELECTRÓNICO DE YPFB DE F. 23/01/2018. DEBITO DE LA LIBRETA 00513022001 YPFB  OPERACIONES.</t>
  </si>
  <si>
    <t>COBRO COSTOS DE PAPELERIA SEGUN TRANSFERENCIA DEL EXTERIOR POR ORDEN DE PETROLEO BRASILEIRO S.A. PETROBRAS LIB. 00513012007 YPFB - RECURSOS NACIONALIZACIÓN</t>
  </si>
  <si>
    <t>COBRO COSTOS DE PAPELERIA SEGUN TRANSFERENCIA DEL EXTERIOR POR ORDEN DE PETROLEO BRAS S A PETROBRAS REF.: INV EXB-GAS-246/19 FECHA VALOR 13/01/2020 LIB. 00513012007 YPFB - RECURSOS NACIONALIZACIÓN</t>
  </si>
  <si>
    <t>COBRO COSTOS DE PAPELERIA SEGUN TRANSFERENCIA DEL EXTERIOR POR ORDEN DE COPAGAZ DISTRIBUIDORA DE GAS S.A. REF.: INV 33 LIB. 00513062001 YPFB-OPERACIONES PLANTA DE SEPARACION DE LIQUIDOS RIO GRANDE</t>
  </si>
  <si>
    <t>00099021001 DEPOSITO DE EFECTIVO, DEPOSITANTE: MINISTERIO DE SALUD - PNF RF SS, CONCEPTO: DEVOLUCION DE RECURSOS NO UTILIZADOS, CUENTA DE DEPOSITO: CUENTA UNICA DEL TESORO</t>
  </si>
  <si>
    <t>00086011109 DEPOSITO DE EFECTIVO, DEPOSITANTE: MARIA LUISA CHALCO VILLCA, CONCEPTO: REPOSICION DE CREDENCIAL, CUENTA DE DEPOSITO: CUENTA UNICA DEL TESORO</t>
  </si>
  <si>
    <t>00086011109 DEPOSITO DE EFECTIVO, DEPOSITANTE: JORGE LAURA CAMACHO, CONCEPTO: REPOSICION DE LA CREDENCIAL, CUENTA DE DEPOSITO: CUENTA UNICA DEL TESORO</t>
  </si>
  <si>
    <t>00099021001 DEPOSITO DE EFECTIVO, DEPOSITANTE: RENE ARMANDO RETAMOZO RUIZ, CONCEPTO: REVERSION SALDO NO EJECUTADO DE AGUA, CUENTA DE DEPOSITO: CUENTA UNICA DEL TESORO</t>
  </si>
  <si>
    <t>00099021001 DEPOSITO DE EFECTIVO, DEPOSITANTE: LETICIA CONDORI VERA, CONCEPTO: DEVOLUCION BONO FRONTERA, CUENTA DE DEPOSITO: CUENTA UNICA DEL TESORO</t>
  </si>
  <si>
    <t>00099021001 DEPOSITO DE EFECTIVO, DEPOSITANTE: MARIO LINACHI QUISPE, CONCEPTO: DEVOLUCION DE DUODECIMAS, CUENTA DE DEPOSITO: CUENTA UNICA DEL TESORO</t>
  </si>
  <si>
    <t>00099021001 DEPOSITO DE EFECTIVO, DEPOSITANTE: RA - 7 ""TUMUSLA"", CONCEPTO: REVERSION POR SALDO NO EJECUTADOS DE ENERGIA ELECTRICA MES DICIEMBRE DE 2019, CUENTA DE DEPOSITO: CUENTA UNICA DEL TESORO</t>
  </si>
  <si>
    <t>00099021001 DEPOSITO DE EFECTIVO, DEPOSITANTE: INES MAMANI MARTINEZ, CONCEPTO: REVERSIONN SALDO ENERGIA ELECTRICA DE CACCE, MES DICIEMBRE, CUENTA DE DEPOSITO: CUENTA UNICA DEL TESORO</t>
  </si>
  <si>
    <t>00099021001 DEPOSITO DE EFECTIVO, DEPOSITANTE: INES MAMANI MARTINEZ, CONCEPTO: REVERSION ENERGIA ELECTRICA CACCE, MES DICIEMBRE, CUENTA DE DEPOSITO: CUENTA UNICA DEL TESORO</t>
  </si>
  <si>
    <t>00099021001 DEPOSITO DE EFECTIVO, DEPOSITANTE: MMAYA-RONALD VARGAS, CONCEPTO: DEVOLUCION PEAJES VIAS BOLIVIA, CUENTA DE DEPOSITO: CUENTA UNICA DEL TESORO</t>
  </si>
  <si>
    <t>00291012002 DEPOSITO DE EFECTIVO, DEPOSITANTE: CINTHYA SORAYA VELASCO GARCIA, CONCEPTO: REPOSICION DE CREDENCIAL DE INGRESO, CUENTA DE DEPOSITO: CUENTA UNICA DEL TESORO</t>
  </si>
  <si>
    <t>00099021001 DEP.DE CHEQ.AJENOS,RET.DE CAM.,CONCEPTO: AUTORIDAD DE PENSIONES Y SEGUROS PAGO DE BAJAS MEDICAS NOVIEMBRE-2019,DEP.: CAJA DE SALUD DE LA BANCA PRIVADA , PROCEDENCIA: BANCO NACIONAL DE BOLIVIA S.A., CHEQUE: 2106395, FECHA DE EMISION:31/12/2019</t>
  </si>
  <si>
    <t>00287102012 DEP.DE CHEQ.AJENOS,RET.DE CAM.,CONCEPTO: DEP POR MULTA APLICADA AL FPS POR SERVICIO DE SUPERVISION PRESTADO EN EL PROY CONST UE YARA CARANAVI,DEP.: FONDO NACIONAL DE INVERSION PRODUCTIVA Y SOCIAL</t>
  </si>
  <si>
    <t>00099021001 DEPOSITO DE EFECTIVO, DEPOSITANTE: FREDDY FELIX ARUQUIPA QUISPE, CONCEPTO: RVERSION POR GASTO NO EJECUTADO SERVICIOS BASICOS, CUENTA DE DEPOSITO: CUENTA UNICA DEL TESORO</t>
  </si>
  <si>
    <t>00099021001 DEPOSITO DE EFECTIVO, DEPOSITANTE: FREDDY FELIX ARUQUIPA QUISPE, CONCEPTO: REVERSION POR GASTO  NO EJECUTADO DE ENERGIA ELECTRICA, CUENTA DE DEPOSITO: CUENTA UNICA DEL TESORO</t>
  </si>
  <si>
    <t>00099021001 DEPOSITO DE EFECTIVO, DEPOSITANTE: WILFREDO RIVERO RIVERO, CONCEPTO: REVERSION SERVICIOS BASICOS AGUA POTABLE DIC 2019, CUENTA DE DEPOSITO: CUENTA UNICA DEL TESORO</t>
  </si>
  <si>
    <t>00099021001 DEPOSITO DE EFECTIVO, DEPOSITANTE: WILFREDO RIVERO RIVERO, CONCEPTO: REVERSION SERVICIOS BASICOS ENERGIA ELECTRICA DIC. 2019, CUENTA DE DEPOSITO: CUENTA UNICA DEL TESORO</t>
  </si>
  <si>
    <t>NUMERO DE LIBRETA CUT: 00099021001 OPERACIÓN E75 TRANSFERENCIA DE LA CUENTA FISCAL BUN A LA CUT EN MN TRANSFERENCIA DE FONDOS A SOLICITUD GOBIERNO AUTONOMO MUNICIPAL DE AIQUILE CON CITE/GAMA/01/2020 A LA CTA. 3987 CUT LBRTA.00099021001.</t>
  </si>
  <si>
    <t>NUMERO DE LIBRETA CUT: 00099021001 OPERACIÓN E75 TRANSFERENCIA DE LA CUENTA FISCAL BUN A LA CUT EN MN TRANSFERENCIA DE FONDOS A SOLICITUD GOBIERNO AUTONOMO MUNICIPAL DE EXALTACIÃN CON CITE GAM EXA CITE NÂ°16/2020 A LA CTA. 3987 CUT LBRTA.00099021001.</t>
  </si>
  <si>
    <t>COBRO COSTOS DE PAPELERIA SEGUN TRANSFERENCIA DEL EXTERIOR POR ORDEN DE PETROLEOS DEL NORTE SACI (ASUNCION PARAGUAY) REF.: SWF OF 20/01/13 FECHA VALOR 13/01/2020 LIB. 00513062001 YPFB-OPERACIONES PLANTA DE SEPARACION DE LIQUIDOS RIO GRANDE</t>
  </si>
  <si>
    <t>||TRANSFERENCIA DE FONDOS S/G. MENSAJES SWIFT NROS. 00516 Y 00508 DE LA FECHA. (SECTOR PÚBLICO - SERVICIOS). DEBITO DE LA LIBRETA 00119012001 ADSIB, REPOSICION UTILES DE ESCRITORIO.</t>
  </si>
  <si>
    <t>||COBRO EMISIÓN BOLETA DE GARANTÍA N°007/2020 P/C YPFB A/F ADUANA NACIONAL DE BOLIVIA LIB.:005130102006 LPB-YPFB-UNICOMERCIAL REF.:COMISIONES EMISIÓN BOLETA DE GARANTÍA N°007/2020</t>
  </si>
  <si>
    <t>00099021001 DEPOSITO DE EFECTIVO, DEPOSITANTE: AUTORIDAD DE FISCALIZACION Y CONTROL DE PENS Y SEG, CONCEPTO: DEVOLUCION DE HONORARIOS POR ATRASOS EN EL MES DE DICIMEBRE 2019, CUENTA DE DEPOSITO: CUENTA UNICA DEL TESORO</t>
  </si>
  <si>
    <t>00099021001 DEPOSITO DE EFECTIVO, DEPOSITANTE: JUANA VARGAS DE QUIÑONES, CONCEPTO: DOBLE PERCEPCION, CUENTA DE DEPOSITO: CUENTA UNICA DEL TESORO</t>
  </si>
  <si>
    <t>00291012002 DEPOSITO DE EFECTIVO, DEPOSITANTE: (ABC) OFICINA CENTRAL, CONCEPTO: DEVOLUCION DE PASAJE, CUENTA DE DEPOSITO: CUENTA UNICA DEL TESORO</t>
  </si>
  <si>
    <t>00512022001 DEPOSITO DE EFECTIVO, DEPOSITANTE: OBSERVATORIO SAN CALIXTO, CONCEPTO: GARANTIA DE CUMPLIMIENTO DE CONTRATO, CUENTA DE DEPOSITO: CUENTA UNICA DEL TESORO</t>
  </si>
  <si>
    <t>00099021001 DEPOSITO DE EFECTIVO, DEPOSITANTE: MARIA MAGDA PAREDES CHOQUE DE RAMOS, CONCEPTO: DEVOLUCION BONO FRONTERA, CUENTA DE DEPOSITO: CUENTA UNICA DEL TESORO</t>
  </si>
  <si>
    <t>00099021001 DEPOSITO DE EFECTIVO, DEPOSITANTE: MARTHA WILMA QUISPE COPA, CONCEPTO: REGULARIZACION TOPE SALARIAL NOVIEMBRE 2019, CUENTA DE DEPOSITO: CUENTA UNICA DEL TESORO</t>
  </si>
  <si>
    <t>00099021001 DEPOSITO DE EFECTIVO, DEPOSITANTE: CUARTA DIVISION DEL EJERCITO, CONCEPTO: GASTOS NO EJECUTADOS TELEFONIA MES DICIEMBRE, CUENTA DE DEPOSITO: CUENTA UNICA DEL TESORO</t>
  </si>
  <si>
    <t>00099021001 DEPOSITO DE EFECTIVO, DEPOSITANTE: LOURDES ALIAGA ZAPATA, CONCEPTO: DOBLE PERCEPCION DEL MES DE ENERO 2020, CUENTA DE DEPOSITO: CUENTA UNICA DEL TESORO</t>
  </si>
  <si>
    <t>00099021001 DEPOSITO DE EFECTIVO, DEPOSITANTE: REGIMIENTO POLICIA MILITAR 2 AMEZAGA, CONCEPTO: REVERSION DE SALDO NO EJECUTADO DE SERVICIO BASICO TELEFONIA DICIEMBRE -19, CUENTA DE DEPOSITO: CUENTA UNICA DEL TESORO</t>
  </si>
  <si>
    <t>00099021001 DEP.DE CHEQ.AJENOS,RET.DE CAM.,CONCEPTO: DEVOLUCION DE SALDOS CORRESPONDIENTE AL C-31 # 388,DEP.: MDRYT ACCESOS - UOL CAMARGO , PROCEDENCIA: BANCO UNION S.A., CHEQUE: 4711, FECHA DE EMISION:31/12/2019</t>
  </si>
  <si>
    <t>00099021001 DEP.DE CHEQ.AJENOS,RET.DE CAM.,CONCEPTO: DEVOLUCIONB DE SALDOS CORRESPONDIENTE AL C-31 # 392,DEP.: MDRYT ACCESOS - UOL CAMARGO , PROCEDENCIA: BANCO UNION S.A., CHEQUE: 4705, FECHA DE EMISION:31/12/2019</t>
  </si>
  <si>
    <t>00099021001 DEP.DE CHEQ.AJENOS,RET.DE CAM.,CONCEPTO: DEVOLUCION DE SALDOS CORRES´PONDIENTE AL C-31 # 392,DEP.: MDRYT ACCESOS - UOL CAMARGO , PROCEDENCIA: BANCO UNION S.A., CHEQUE: 4709, FECHA DE EMISION:31/12/2019</t>
  </si>
  <si>
    <t>00099021001 DEP.DE CHEQ.AJENOS,RET.DE CAM.,CONCEPTO: DEVOLUCION DE RECURSOS CORRESPONDIENTE AL C-31 # 392,DEP.: MDRYT ACCESOS - UOL CAMARGO , PROCEDENCIA: BANCO UNION S.A., CHEQUE: 4706, FECHA DE EMISION:31/12/2019</t>
  </si>
  <si>
    <t>00099021001 DEP.DE CHEQ.AJENOS,RET.DE CAM.,CONCEPTO: DEVOLUCION DE RECURSOS A LA CUENTA UNICA CORRESPONDIENTE AL C-31 # 392,DEP.: MDRYT ACCESOS - UOL CAMARGO , PROCEDENCIA: BANCO UNION S.A., CHEQUE: 4707, FECHA DE EMISION:31/12/2019</t>
  </si>
  <si>
    <t>00099021001 DEP.DE CHEQ.AJENOS,RET.DE CAM.,CONCEPTO: DEPÓSITO DE SALDOS CORRESPONDIENTE AL C-31 # 392,DEP.: MDRYT ACCESOS - UOL CAMARGO , PROCEDENCIA: BANCO UNION S.A., CHEQUE: 4708, FECHA DE EMISION:31/12/2019</t>
  </si>
  <si>
    <t>00099021001 DEP.DE CHEQ.AJENOS,RET.DE CAM.,CONCEPTO: DEVOLUCION DE SALDOS NO EJECUTADOS AL C-31 # 465,DEP.: MDRYT ACCESOS - UOL CAMARGO , PROCEDENCIA: BANCO UNION S.A., CHEQUE: 4713, FECHA DE EMISION:31/12/2019</t>
  </si>
  <si>
    <t>00099021001 DEP.DE CHEQ.AJENOS,RET.DE CAM.,CONCEPTO: DEVOLUCION DE SALDOS NO EJECUTADOS C-31 # 149,DEP.: MDRYT ACCESOS - UOL CAMARGO , PROCEDENCIA: BANCO UNION S.A., CHEQUE: 4719, FECHA DE EMISION:31/12/2019</t>
  </si>
  <si>
    <t>00099021001 DEP.DE CHEQ.AJENOS,RET.DE CAM.,CONCEPTO: DEVOLUCION DE SALDOS CORRESPONDIENTE AL C-31 # 465,DEP.: MDRYT ACCESOS - UOL CAMARGO , PROCEDENCIA: BANCO UNION S.A., CHEQUE: 4718, FECHA DE EMISION:31/12/2019</t>
  </si>
  <si>
    <t>00099021001 DEP.DE CHEQ.AJENOS,RET.DE CAM.,CONCEPTO: DEVOLUCION DE SALDOS CORRESPONDIENTE AL C-31 # 149,DEP.: MDRYT ACCESOS - UOL CAMARGO , PROCEDENCIA: BANCO UNION S.A., CHEQUE: 4717, FECHA DE EMISION:31/12/2019</t>
  </si>
  <si>
    <t>00099021001 DEP.DE CHEQ.AJENOS,RET.DE CAM.,CONCEPTO: DEVOLUCION DE SALDOS CORRESPINDIENTE AL C-31 # 566,DEP.: MDRYT ACCESOS - UOL CAMARGO , PROCEDENCIA: BANCO UNION S.A., CHEQUE: 4716, FECHA DE EMISION:31/12/2019</t>
  </si>
  <si>
    <t>00099021001 DEP.DE CHEQ.AJENOS,RET.DE CAM.,CONCEPTO: DEVOLUCION SALDOS CORRESPONDIENTE AL C-31 # 389,DEP.: MDRYT ACCESOS - UOL CAMARGO , PROCEDENCIA: BANCO UNION S.A., CHEQUE: 4715, FECHA DE EMISION:31/12/2019</t>
  </si>
  <si>
    <t>00099021001 DEP.DE CHEQ.AJENOS,RET.DE CAM.,CONCEPTO: DEVOLUCION DE SALDOS CORRESPONDIENTE AL C-31 # 673,DEP.: MDRYT ACCESOS - UOL CAMARGO , PROCEDENCIA: BANCO UNION S.A., CHEQUE: 4714, FECHA DE EMISION:31/12/2019</t>
  </si>
  <si>
    <t>PAGO A BID PRÉSTAMO 3536/BL-BO VCTO. 15-01-2020 POR CUENTA DE TGN , NTI. 013113 VALOR 15-01-2020 INTERESES USD 8.939,56 CTA. 3987 CUENTA UNICA DEL TESORO-3987 LIB. 00099021001 REF.: COMISIONES BANCARIAS</t>
  </si>
  <si>
    <t>PAGO A BIRF PRÉSTAMO 8552-BO VCTO. 15-01-2020 POR CUENTA DE TGN , NTI. 013097 VALOR 15-01-2020 INTERESES USD 832.426,69 COMISIONES USD 155.031,87 CTA. 3987 CUENTA UNICA DEL TESORO-3987 LIB. 00099021001 REF.: COMISIONES BANCARIAS</t>
  </si>
  <si>
    <t>PAGO A IDA PRÉSTAMO 5744-BO VCTO. 15-01-2020 POR CUENTA DE TGN , NTI. 013093 VALOR 15-01-2020 INTERESES USD 28.685,93 CTA. 3987 CUENTA UNICA DEL TESORO-3987 LIB. 00099021001 REF.: COMISIONES BANCARIAS</t>
  </si>
  <si>
    <t>PAGO A IDA PRÉSTAMO 5713-BO VCTO. 15-01-2020 POR CUENTA DE TGN , NTI. 013095 VALOR 15-01-2020 INTERESES USD 41.986,41 CTA. 3987 CUENTA UNICA DEL TESORO-3987 LIB. 00099021001 REF.: COMISIONES BANCARIAS</t>
  </si>
  <si>
    <t>PAGO A IDA PRÉSTAMO 5712-BO VCTO. 15-01-2020 POR CUENTA DE TGN , NTI. 013094 VALOR 15-01-2020 INTERESES USD 474.726,67 CTA. 3987 CUENTA UNICA DEL TESORO-3987 LIB. 00099021001 REF.: COMISIONES BANCARIAS</t>
  </si>
  <si>
    <t>PAGO A IDA PRÉSTAMO 5004-BO VCTO. 15-01-2020 POR CUENTA DE TGN , NTI. 013087 VALOR 15-01-2020 CAPITAL USD 562.930,57 INTERESES USD 308.933,77 CTA. 3987 CUENTA UNICA DEL TESORO-3987 LIB. 00099021001 REF.: COMISIONES BANCARIAS</t>
  </si>
  <si>
    <t>'TRANSFERENCIA DE FONDOS||S/G. NOTA CITE: MEFP//VTCP/DGCP/UODP-069/2020 DE LA FECHA, DEL MIN.DE ECONOMIA Y FINANZAS PUBLICAS(HRE-TSO-387), PAGO BTS EXTRABURSATIL-VENCIMIENTO 16 DE ENERO DE 2020 D.S.N°1121 DE 11 DE ENERO DE 2012. DEBITO DE LA LIBRETA N° 00099021001 TGN-RECURSOS ORDINARIOS MN.</t>
  </si>
  <si>
    <t>'COBRO DE'||UTILES DE ESCRITORIO POR EL COMPROBANTE CONTABLE NRO. 0976662 DE LA FECHA, SEGÚN CORREO ELECTRÓNICO DE YPFB. DEBITO DE LA LIBRETA 00513022001 YPFB  OPERACIONES.</t>
  </si>
  <si>
    <t>'COBRO DE'||UTILES DE ESCRITORIO POR EL COMPROBANTE CONTABLE NRO. 0976653 DE LA FECHA, SEGÚN CORREO ELECTRÓNICO DE YPFB DE F. 23/01/2018. DEBITO DE LA LIBRETA 00513022001 YPFB  OPERACIONES.</t>
  </si>
  <si>
    <t>'COBRO DE'||UTILES DE ESCRITORIO POR EL COMPROBANTE CONTABLE NRO. 0976649 DE LA FECHA, SEGÚN CORREO ELECTRÓNICO DE YPFB DE F. 23/01/2018. DEBITO DE LA LIBRETA 00513022001 YPFB  OPERACIONES.</t>
  </si>
  <si>
    <t>PAGO A BID PRÉSTAMO 3797/BL-BO VCTO. 15-01-2020 POR CUENTA DE TGN , NTI. 013118 VALOR 15-01-2020 INTERESES USD 330,94 CTA. 3987 CUENTA UNICA DEL TESORO-3987 LIB. 00099021001 REF.: COMISIONES BANCARIAS</t>
  </si>
  <si>
    <t>PAGO A BID PRÉSTAMO 3797/BL-BO VCTO. 15-01-2020 POR CUENTA DE TGN , NTI. 013117 VALOR 15-01-2020 INTERESES USD 22.805,28 COMISIONES USD 49.799,81 CTA. 3987 CUENTA UNICA DEL TESORO-3987 LIB. 00099021001 REF.: COMISIONES BANCARIAS</t>
  </si>
  <si>
    <t>'TRANSFERENCIA DE FONDOS||S/G. NOTA CITE: MEFP//VTCP/DGCP/UODP-069/2020 DE LA FECHA, DEL MIN.DE ECONOMIA Y FINANZAS PUBLICAS(HRE-TSO-387), PAGO BTS EXTRABURSATIL-VENCIMIENTO 16 DE ENERO DE 2020 D.S.N°1121 DE 11 DE ENERO DE 2012. DEBITO DE LA LIBRETA N° 00099021001, REPOSICION UTILES DE ESCRITORIO.</t>
  </si>
  <si>
    <t>NUMERO DE LIBRETA CUT: 00099021001 OPERACIÓN E18 TRANSFERENCIA DEL SISTEMA FINANCIERO POR CUENTA DE TERCEROS A LA CUT POR CONCEPTO DE DEVOLUCION DE APORTES EN EXCESOS MINISTERIO DE SALUD</t>
  </si>
  <si>
    <t>A:00099021001 Pago a favor del TGN, adeudado por el GAM Trinidad, por la transferencia de Inmueble en la Zona San Vicente, por parte del Banco Sur S.A. en Liquidación, en cumplimiento a Leyes Nos. 3252 y 047 de fechas 08-12-2005 y 09-10-2010 respectivamente.</t>
  </si>
  <si>
    <t>A:00099021001 Pago a favor del TGN, adeudado por el GAM Trinidad, por la transferencia de Lote de terreno urbano en la urbanización La Magdalena, por parte del Banco Sur S.A. en Liquidación, en cumplimiento a Leyes Nos. 3252 y 047 de fechas 08-12-2005 y 09-10-2010 respectivamente.</t>
  </si>
  <si>
    <t>REGULARIZACION DE TRANSFERENCIA DEL EXTERIOR SEGUN SWIFT 00312 DE FECHA 15/01/2020 ORDENANTE: CONSULADO DE BOLIVIA EN CALAMA CL LIB. 00340012005 SEGIP - RECAUDACION EXTERIOR - CEDULAS DE IDENTIDAD</t>
  </si>
  <si>
    <t>REGULARIZACION DE TRANSFERENCIA DEL EXTERIOR SEGUN SWIFT 00487 DE FECHA 15/01/2020 ORDENANTE: CONSULADO DE BOLIVIA EN MADRID LIB. 00340012004 SEGIP-RECAUDACION EXTERIOR-LICENCIAS DE CONDUCIR</t>
  </si>
  <si>
    <t>REGULARIZACION DE TRANSFERENCIA DEL EXTERIOR SEGUN SWIFT 00488 DE FECHA 15/01/2020 ORDENANTE: CONSULADO DE BOLIVIA EN MADRID LIB. 00340012005 SEGIP - RECAUDACION EXTERIOR - CEDULAS DE IDENTIDAD</t>
  </si>
  <si>
    <t>REGULARIZACION DE TRANSFERENCIA DEL EXTERIOR SEGUN SWIFT 00311 DE FECHA 15/01/2020 ORDENANTE: CONSULADO DE BOLIVIA EN CALAMA CHILE LIB. 00340012003 RECAUDACION EXTRANJERIA - C.I. -L.C.</t>
  </si>
  <si>
    <t>NUMERO DE LIBRETA CUT: 00212014306 OPERACIÓN E18 TRANSFERENCIA DEL SISTEMA FINANCIERO POR CUENTA DE TERCEROS A LA CUT TRANSFERENCIA A SOLICITUD DEL MEFP SEGUN NOTA CITE MEFP VTCP DGPOT UAIS CPI NO 0120001 BUN 20</t>
  </si>
  <si>
    <t>COBRO COSTOS DE PAPELERIA POR REGULARIZACION DE TRANSFERENCIA DEL EXTERIOR POR ORDEN DE CONSULADO DE BOLIVIA EN CALAMA CHILE LIB. 00340012003 RECAUDACION EXTRANJERIA - C.I. -L.C.</t>
  </si>
  <si>
    <t>COBRO COSTOS DE PAPELERIA POR REGULARIZACION DE TRANSFERENCIA DEL EXTERIOR POR ORDEN DE CONSULADO DE BOLIVIA EN MADRID LIB. 00340012003 RECAUDACION EXTRANJERIA - C.I. -L.C.</t>
  </si>
  <si>
    <t>COBRO COSTOS DE PAPELERIA POR REGULARIZACION DE TRANSFERENCIA DEL EXTERIOR POR ORDEN DE CONSULADO DE BOLIVIA EN CALAMA CL LIB. 00340012003 RECAUDACION EXTRANJERIA - C.I. -L.C.</t>
  </si>
  <si>
    <t>||TRANSFERENCIA DE FONDOS S/G. MENSAJES SWIFT NROS. 00548 Y 00545 DE LA FECHA. (SECTOR PÚBLICO - SERVICIOS). DEBITO DE LA LIBRETA 00119012001 ADSIB, REPOSICION UTILES DE ESCRITORIO.</t>
  </si>
  <si>
    <t>00099021001 DEPOSITO DE EFECTIVO, DEPOSITANTE: LUIS ARCE CATACORA, CONCEPTO: DEVOLUCION DE REFRIGERIO DEL SR LUIS ARCE CATACORA MES NOVIEMBRE/19, CUENTA DE DEPOSITO: CUENTA UNICA DEL TESORO</t>
  </si>
  <si>
    <t>00099021001 DEPOSITO DE EFECTIVO, DEPOSITANTE: SANTUSA BRAÑEZ DE ZABALA, CONCEPTO: COMPENSACION DE COTIZACIONES, CUENTA DE DEPOSITO: CUENTA UNICA DEL TESORO</t>
  </si>
  <si>
    <t>00099021001 DEPOSITO DE EFECTIVO, DEPOSITANTE: KELLY MUNDARAIN QUINTERO, CONCEPTO: DEVOLUCION DE REFRIGERIO DE LA SRA KELLY MUNDARAIN QUINTERO MES NOVIEMBRE/19, CUENTA DE DEPOSITO: CUENTA UNICA DEL TESORO</t>
  </si>
  <si>
    <t>00226012001 DEPOSITO DE EFECTIVO, DEPOSITANTE: DIEGO A. CHAVEZ RODRIGUEZ, CONCEPTO: DEVOLUCION DE DEP REALIZADO EN CTA PROPIA, CUENTA DE DEPOSITO: CUENTA UNICA DEL TESORO</t>
  </si>
  <si>
    <t>00099021001 DEPOSITO DE EFECTIVO, DEPOSITANTE: PEDRO ESPINOZA ESPINOZA, CONCEPTO: DEVOLUCION SERVICIOS BASICOS (ELECTRICIDAD), CUENTA DE DEPOSITO: CUENTA UNICA DEL TESORO</t>
  </si>
  <si>
    <t>00099021001 DEPOSITO DE EFECTIVO, DEPOSITANTE: PEDRO ESPINOZA ESPINOZA, CONCEPTO: DEVOLUCION DE SERVICIOS BASICOS, CUENTA DE DEPOSITO: CUENTA UNICA DEL TESORO</t>
  </si>
  <si>
    <t>00015011101 DEPOSITO DE EFECTIVO, DEPOSITANTE: JAQUELINE ORERAY ARIORI, CONCEPTO: DEVOLUCION DE SUELDO MES DICIEMBRE 2019, CUENTA DE DEPOSITO: CUENTA UNICA DEL TESORO</t>
  </si>
  <si>
    <t>00041044201 DEPOSITO DE EFECTIVO, DEPOSITANTE: MAURICIO OSSMAN MAMANI PACHECO, CONCEPTO: DEP FONDO NO UTILIZADO, CUENTA DE DEPOSITO: CUENTA UNICA DEL TESORO</t>
  </si>
  <si>
    <t>00099021001 DEPOSITO DE EFECTIVO, DEPOSITANTE: UOL CAMARGO, CONCEPTO: DEVOLUCION DE SALDO NO EJECUTADO C31 744, CUENTA DE DEPOSITO: CUENTA UNICA DEL TESORO</t>
  </si>
  <si>
    <t>00291012008 DEPOSITO DE EFECTIVO, DEPOSITANTE: S Y R INTERNACIONAL SRL., CONCEPTO: EJECUCION ENSAYOS ADMINISTRADORA BOLIVIANA DE CARRETERAS PINTURA PARA DEMARCACION VIAL MICROESFERAS, CUENTA DE DEPOSITO: CUENTA UNICA DEL TESORO</t>
  </si>
  <si>
    <t>00291012008 DEPOSITO DE EFECTIVO, DEPOSITANTE: S Y R INTERNACIONAL SRL., CONCEPTO: EJECUCION ENSAYOS ADMINISTRADORA BOLIVIANA DE CARRETERAS TACHAS REFLECTIVAS, CUENTA DE DEPOSITO: CUENTA UNICA DEL TESORO</t>
  </si>
  <si>
    <t>00099021001 DEPOSITO DE EFECTIVO, DEPOSITANTE: PATRICIA ROXANA DELGADILLO DIAZ, CONCEPTO: REVERSION HABERES MES DIC. 2019 EXFUNCIONARIA PATRICIA DELGADILLO, MIN. DE SALUD ITEM 5283, CUENTA DE DEPOSITO: CUENTA UNICA DEL TESORO</t>
  </si>
  <si>
    <t>00099021001 DEP.DE CHEQ.AJENOS,RET.DE CAM.,CONCEPTO: INTURIAS GUEVARA JOSE,DEP.: BANCO UNION SA. , PROCEDENCIA: BANCO UNION S.A., CHEQUE: 167016, FECHA DE EMISION:16/01/2020</t>
  </si>
  <si>
    <t>00099021001 DEP.DE CHEQ.AJENOS,RET.DE CAM.,CONCEPTO: DESCUENTO SIN GOCE DE HABERES A JORGE L. MERUBIA SARAVIA EN DIC/19,DEP.: MINISTERIO DE ECONOMIA Y FINANZAS PUBLICAS , PROCEDENCIA: BANCO UNION S.A., CHEQUE: 842, FECHA DE EMISION:15/01/2020</t>
  </si>
  <si>
    <t>00099021001 DEP.DE CHEQ.AJENOS,RET.DE CAM.,CONCEPTO: MELEAN CAMACHO LUIS GONZALO,DEP.: BANCO UNION SA. , PROCEDENCIA: BANCO UNION S.A., CHEQUE: 167008, FECHA DE EMISION:16/01/2020</t>
  </si>
  <si>
    <t>00035011104 DEP.DE CHEQ.AJENOS,RET.DE CAM.,CONCEPTO: VENTA DE PUBLICACIONES MEB 2018 CIEB VOL 2 AÑOS CD MEMORIAS DE LA ECONOMIA BOLIVIANA NOV Y DIC719,DEP.: UNIDAD DE COMUNICACION MARCO YUPANQUI FLORES</t>
  </si>
  <si>
    <t>00099021001 DEPOSITO DE EFECTIVO, DEPOSITANTE: RIA 25 TOCOPILLA, CONCEPTO: REVERSION ENERGIA ELECTRICA MES DICIEMBRE 2019, CUENTA DE DEPOSITO: CUENTA UNICA DEL TESORO</t>
  </si>
  <si>
    <t>00099021001 DEPOSITO DE EFECTIVO, DEPOSITANTE: RC-1 "CNL. AVAROA ", CONCEPTO: REVERSION DE SERVICIO DE TELEFONIA DEL RC-I "AVAROA", CUENTA DE DEPOSITO: CUENTA UNICA DEL TESORO</t>
  </si>
  <si>
    <t>00086038003 DEPOSITO DE EFECTIVO, DEPOSITANTE: SERNAP-OTUQUIS, CONCEPTO: REVERSION, CUENTA DE DEPOSITO: CUENTA UNICA DEL TESORO</t>
  </si>
  <si>
    <t>00099021001 DEPOSITO DE EFECTIVO, DEPOSITANTE: SERNAP-OTUQUIS, CONCEPTO: REVEERSION, CUENTA DE DEPOSITO: CUENTA UNICA DEL TESORO</t>
  </si>
  <si>
    <t>00086011109 DEPOSITO DE EFECTIVO, DEPOSITANTE: CIRO N. CASTRO CUBA, CONCEPTO: REPOSICION DE CREDENCIAL "MMAYA-BS-OTROS INGRESOS", CUENTA DE DEPOSITO: CUENTA UNICA DEL TESORO</t>
  </si>
  <si>
    <t>00099021001 DEPOSITO DE EFECTIVO, DEPOSITANTE: MARIA VICTORIA ZAMBRANA T., CONCEPTO: DEVOLUCION DE RETROACTIVO, CUENTA DE DEPOSITO: CUENTA UNICA DEL TESORO</t>
  </si>
  <si>
    <t>00099021001 DEPOSITO DE EFECTIVO, DEPOSITANTE: CNL. DAEN. MARCO A. GOMEZ VACA, CONCEPTO: REVERSION DEL SERVICIO DE AGUA POTABLE DEL MES DE DICIEMBRE DE LA C.A.E-A "LOPEZ", CUENTA DE DEPOSITO: CUENTA UNICA DEL TESORO</t>
  </si>
  <si>
    <t>00099021001 DEP.DE CHEQ.AJENOS,RET.DE CAM.,CONCEPTO: COMPENSACION MENSUAL DE COTIZACION,DEP.: FUTURO DE BOLIVIA  AFP , PROCEDENCIA: BANCO DE CREDITO DE BOLIVIA S.A., CHEQUE: 61105, FECHA DE EMISION:16/01/2020</t>
  </si>
  <si>
    <t>00099021001 DEP.DE CHEQ.AJENOS,RET.DE CAM.,CONCEPTO: FRACCION COMPLEMENTARIA MENSUAL,DEP.: FUTURO DE BOLIVIA  AFP , PROCEDENCIA: BANCO DE CREDITO DE BOLIVIA S.A., CHEQUE: 61106, FECHA DE EMISION:16/01/2020</t>
  </si>
  <si>
    <t>COBRO COSTOS DE PAPELERIA POR REGULARIZACION DE TRANSFERENCIA DEL EXTERIOR POR ORDEN DE PETROLEOS PARAGUAYOS PETROPAR (FECHA VALOR 15/01/2020) LIB. 00513062001 YPFB-OPERACIONES PLANTA DE SEPARACION DE LIQUIDOS RIO GRANDE</t>
  </si>
  <si>
    <t>COBRO COSTOS DE PAPELERIA POR REGULARIZACION DE TRANSFERENCIA DEL EXTERIOR POR ORDEN DE GAS TOTAL S.A. LIB. 00513062001 YPFB-OPERACIONES PLANTA DE SEPARACION DE LIQUIDOS RIO GRANDE</t>
  </si>
  <si>
    <t>'TRANSFERENCIA DE FONDOS||S/G. NOTA CITE: MEFP//VTCP/DGCP/UODP-075/2020 DE LA FECHA, DEL MIN.DE ECONOMIA Y FINANZAS PUBLICAS(HRE-TSO-395), PAGO BTS EXTRABURSATIL-VENCIMIENTO 17 DE ENERO DE 2020 D.S.N°1121 DE 11 DE ENERO DE 2012. DEBITO DE LA LIBRETA N° 00099021001 TGN-RECURSOS ORDINARIOS MN, VENC.TITULOS DIRECTOS.</t>
  </si>
  <si>
    <t>'TRANSFERENCIA DE FONDOS||S/G. NOTA CITE: MEFP//VTCP/DGCP/UODP-075/2020 DE LA FECHA, DEL MIN.DE ECONOMIA Y FINANZAS PUBLICAS(HRE-TSO-395), PAGO BTS EXTRABURSATIL-VENCIMIENTO 17 DE ENERO DE 2020 D.S.N°1121 DE 11 DE ENERO DE 2012. DEBITO DE LA LIBRETA N° 00099021001, REPOSICION UTILES DE ESCRITORIO.</t>
  </si>
  <si>
    <t>A:00099021001 Pago de capital e interés corriente a favor del TGN, adeudados por el GAD La Paz, correspondiente al Crédito CAF 2760.</t>
  </si>
  <si>
    <t>NUMERO DE LIBRETA CUT: 00099021001 OPERACIÓN E18 TRANSFERENCIA DEL SISTEMA FINANCIERO POR CUENTA DE TERCEROS A LA CUT POR CONCEPTO DE TRANSFERENCIA AL TGN - PAGO EN DEMASIA CC</t>
  </si>
  <si>
    <t>NUMERO DE LIBRETA CUT: 00099021001 OPERACIÓN E75 TRANSFERENCIA DE LA CUENTA FISCAL BUN A LA CUT EN MN TRANSFERENCIA DE FONDOS A SOLICITUD GOBIERNO AUTONOMO MUNICIPAL DE TARVITA CON CITE:MAE GAMT NÂ°0001/2020 A LA CTA. 3987 CUT LBRTA.00099021001.</t>
  </si>
  <si>
    <t>COBRO COSTOS DE PAPELERIA SEGUN TRANSFERENCIA DEL EXTERIOR POR ORDEN DE INTEGRACION ENERGETICA ARGENTINA S.A. (IEASA) REF.: RTGSMT20016H49M9 FECHA VALOR 16/01/2020 LIB. 00513012007 YPFB - RECURSOS NACIONALIZACIÓN</t>
  </si>
  <si>
    <t>'COBRO DE'||UTILES DE ESCRITORIO POR EL COMPROBANTE CONTABLE NRO. 0976793 DE LA FECHA, SEGÚN CORREO ELECTRÓNICO DE YPFB. DEBITO DE LA LIBRETA 00513022001 YPFB  OPERACIONES.</t>
  </si>
  <si>
    <t>00041031107 DEPOSITO DE EFECTIVO, DEPOSITANTE: WALTER PEMINTEL, CONCEPTO: DEVOLUCION VIATICOS, CUENTA DE DEPOSITO: CUENTA UNICA DEL TESORO</t>
  </si>
  <si>
    <t>00344012001 DEPOSITO DE EFECTIVO, DEPOSITANTE: IPELC, CONCEPTO: DEVOLUCION JORGE MIRANDA L. RECURSOS ESPECIFICOS, CUENTA DE DEPOSITO: CUENTA UNICA DEL TESORO</t>
  </si>
  <si>
    <t>00344012001 DEPOSITO DE EFECTIVO, DEPOSITANTE: IPELC, CONCEPTO: DEVOLUCION N° PREVENTIVO 685 MIGUEL ANGEL MENACHO RREE, CUENTA DE DEPOSITO: CUENTA UNICA DEL TESORO</t>
  </si>
  <si>
    <t>00344012001 DEPOSITO DE EFECTIVO, DEPOSITANTE: IPELC, CONCEPTO: DEVOLUCION N° PREVENTIVO 525 MIGUEL ANGEL MENACHO RREE, CUENTA DE DEPOSITO: CUENTA UNICA DEL TESORO</t>
  </si>
  <si>
    <t>00344012001 DEPOSITO DE EFECTIVO, DEPOSITANTE: IPELC, CONCEPTO: DEVOLUCION N° PREVENTIVO 524 MIGUEL ANGEL MENACHO RREE, CUENTA DE DEPOSITO: CUENTA UNICA DEL TESORO</t>
  </si>
  <si>
    <t>00344012001 DEPOSITO DE EFECTIVO, DEPOSITANTE: IPELC, CONCEPTO: DEVOLUCION N° PREVENTIVO 523 MIGUEL ANGEL MENACHO RREE, CUENTA DE DEPOSITO: CUENTA UNICA DEL TESORO</t>
  </si>
  <si>
    <t>00344012001 DEPOSITO DE EFECTIVO, DEPOSITANTE: IPELC, CONCEPTO: DEVOLUCION N° PREVENTIVO 522 MIGUEL ANGEL MENACHO RREE, CUENTA DE DEPOSITO: CUENTA UNICA DEL TESORO</t>
  </si>
  <si>
    <t>00344012001 DEPOSITO DE EFECTIVO, DEPOSITANTE: IPELC, CONCEPTO: DEVOLUCION N° PREVENTIVO 521 MIGUEL A. MENACHO RREE, CUENTA DE DEPOSITO: CUENTA UNICA DEL TESORO</t>
  </si>
  <si>
    <t>00344012001 DEPOSITO DE EFECTIVO, DEPOSITANTE: IPELC, CONCEPTO: DEVOLUCION N° PREVENTIVO 454 MIGUEL A. MENACHO RREE, CUENTA DE DEPOSITO: CUENTA UNICA DEL TESORO</t>
  </si>
  <si>
    <t>00592012001 DEPOSITO DE EFECTIVO, DEPOSITANTE: AGUSTINA MAMANI C., CONCEPTO: VENTA PAQUETES TURISTICOS GESTION 2020, CUENTA DE DEPOSITO: CUENTA UNICA DEL TESORO</t>
  </si>
  <si>
    <t>00592012001 DEPOSITO DE EFECTIVO, DEPOSITANTE: AGUSTINA MAMANI C., CONCEPTO: VENTA EMISIVO DEL 7 AL 15 DE ENERO 2020, CUENTA DE DEPOSITO: CUENTA UNICA DEL TESORO</t>
  </si>
  <si>
    <t>00592012001 DEPOSITO DE EFECTIVO, DEPOSITANTE: AGUSTINA MAMANI C., CONCEPTO: VENTA EMISIVO GESTION 2019, CUENTA DE DEPOSITO: CUENTA UNICA DEL TESORO</t>
  </si>
  <si>
    <t>00099021001 DEPOSITO DE EFECTIVO, DEPOSITANTE: OPCE, CONCEPTO: DEVOLUCION, CUENTA DE DEPOSITO: CUENTA UNICA DEL TESORO</t>
  </si>
  <si>
    <t>00592012001 DEPOSITO DE EFECTIVO, DEPOSITANTE: MARIELA APAZA, CONCEPTO: PAGO 234740 Y 234741 S/HR-3357/GTS -2018 C X C MARIELA APAZA, CUENTA DE DEPOSITO: CUENTA UNICA DEL TESORO</t>
  </si>
  <si>
    <t>00015011101 DEPOSITO DE EFECTIVO, DEPOSITANTE: ORERAY ARIORI JAQUELINE, CONCEPTO: DEVOLUCION DE SUELDO DE DICIEMBRE ORERAY ARIORI JAQUELINE, CUENTA DE DEPOSITO: CUENTA UNICA DEL TESORO</t>
  </si>
  <si>
    <t>00099021001 DEPOSITO DE EFECTIVO, DEPOSITANTE: APS, CONCEPTO: DEVOLUCION DE HONORARIOS POR ATRAZOS EN  DICIEMBRE /2019 VIANCA ASEÑAS, CUENTA DE DEPOSITO: CUENTA UNICA DEL TESORO</t>
  </si>
  <si>
    <t>00099021001 DEPOSITO DE EFECTIVO, DEPOSITANTE: APS, CONCEPTO: DEVOLUCION DE HONORARIOS POR ATRAZOS EN  DICIEMBRE /2019 WEIMAR LEDEZMA, CUENTA DE DEPOSITO: CUENTA UNICA DEL TESORO</t>
  </si>
  <si>
    <t>00099021001 DEPOSITO DE EFECTIVO, DEPOSITANTE: NELSON RAUL CHOQUE VICENTE, CONCEPTO: DEVOLUCION DUODECIMAS DE AGUINALDO, CUENTA DE DEPOSITO: CUENTA UNICA DEL TESORO</t>
  </si>
  <si>
    <t>00526012001 DEPOSITO DE EFECTIVO, DEPOSITANTE: RAMIRO LUCIO CHACON TELLEZ BOLIVIA -TV, CONCEPTO: DEVOLUCION DE SUELDO MES DE DICIEMBRE EXEDENTE EN EL MES DE DICIEMBRE 2019, CUENTA DE DEPOSITO: CUENTA UNICA DEL TESORO</t>
  </si>
  <si>
    <t>00099021001 DEPOSITO DE EFECTIVO, DEPOSITANTE: JOSE GUALBERTO VILLORROEL ARIAS, CONCEPTO: DEVOLUCION AGUINALDO GESTION 2017 MINISTERIO DE EDUCACION, CUENTA DE DEPOSITO: CUENTA UNICA DEL TESORO</t>
  </si>
  <si>
    <t>00099021001 DEPOSITO DE EFECTIVO, DEPOSITANTE: JORGE MARCELO CADIMA PAZ, CONCEPTO: REVERSION POR TELEFONIA DICIEMBRE 2019, CUENTA DE DEPOSITO: CUENTA UNICA DEL TESORO</t>
  </si>
  <si>
    <t>00099021001 DEPOSITO DE EFECTIVO, DEPOSITANTE: JORGE MARCELO CADIMA PAZ, CONCEPTO: REVERSION POR ENERGIA ELECTRICA DICIEMBRE 2019, CUENTA DE DEPOSITO: CUENTA UNICA DEL TESORO</t>
  </si>
  <si>
    <t>00099021001 DEPOSITO DE EFECTIVO, DEPOSITANTE: JORGE MARCELO CADIMA PAZ, CONCEPTO: REVERSION POR AGUA DICIEMBRE 2019, CUENTA DE DEPOSITO: CUENTA UNICA DEL TESORO</t>
  </si>
  <si>
    <t>00099021001 DEP.DE CHEQ.AJENOS,RET.DE CAM.,CONCEPTO: DEVOLUCION DE SALDOS CORRESPONDIENTE AL C-31 # 673,DEP.: MDRYT - ACCESOS UOL CAMARGO , PROCEDENCIA: BANCO UNION S.A., CHEQUE: 4712, FECHA DE EMISION:31/12/2019</t>
  </si>
  <si>
    <t>00099021001 DEP.DE CHEQ.AJENOS,RET.DE CAM.,CONCEPTO: DEVOLUCION POR SALDOS NO EJECUTADOS,DEP.: MDRTYT - ACCESOS UOL RIBERALTA , PROCEDENCIA: BANCO UNION S.A., CHEQUE: 3450, FECHA DE EMISION:30/12/2019</t>
  </si>
  <si>
    <t>00099021001 DEP.DE CHEQ.AJENOS,RET.DE CAM.,CONCEPTO: REPOSICION DE SUBSIDIOS DE INCAPACIDAD TEMPORAL AUTORIDAD DE ELECTRICIDAD EN JUNIO Y OCTUBRE 2019,DEP.: CAJA DE SALUD DE LA BANCA PRIVADA</t>
  </si>
  <si>
    <t>00099021001 DEP.DE CHEQ.AJENOS,RET.DE CAM.,CONCEPTO: REPOSICION DE SUBSIDIOS DE INCAPACIDAD TEMPORAL AUTORIDAD DE ELECTRICIDAD EN JUNIO Y OCTUBRE DE 2019,DEP.: CAJA DE SALUD DE LA BANCA PRIVADA</t>
  </si>
  <si>
    <t>00081161101 DEP.DE CHEQ.AJENOS,RET.DE CAM.,CONCEPTO: DEVOLUCION POR DESCUENTO SIN GOCE DE HABERES,DEP.: MOPSV-ADM-TERM-TERRESTRE SANTA CRUZ , PROCEDENCIA: BANCO UNION S.A., CHEQUE: 60, FECHA DE EMISION:24/12/2019</t>
  </si>
  <si>
    <t>00526012001 DEP.DE CHEQ.AJENOS,RET.DE CAM.,CONCEPTO: DEP. PARA REVERSION DE C-31 POR FAV-BTV NO UTILIZADOS LIC. ZUZET CORRALES,DEP.: BOLIVIA TV , PROCEDENCIA: BANCO UNION S.A., CHEQUE: 16532, FECHA DE EMISION:16/01/2020</t>
  </si>
  <si>
    <t>00099021001 DEP.DE CHEQ.AJENOS,RET.DE CAM.,CONCEPTO: DEVOLUCION DE FONDOS,DEP.: MIN GOBIERNO , PROCEDENCIA: BANCO UNION S.A., CHEQUE: 51628, FECHA DE EMISION:15/01/2020</t>
  </si>
  <si>
    <t>00119012001 DEP.DE CHEQ.AJENOS,RET.DE CAM.,CONCEPTO: EJECUCION POLIZA DE GARANTIA  A  FAVOR DE LA  ADSIB,DEP.: SEGUROS ILLIMANI SA , PROCEDENCIA: BANCO BISA S.A., CHEQUE: 43186, FECHA DE EMISION:09/01/2020</t>
  </si>
  <si>
    <t>00099021001 DEPOSITO DE EFECTIVO, DEPOSITANTE: EJERCITO DE BOLIVIA, CONCEPTO: REVERSION POR GASTOS NO EJECUTADOS POR LA PARTIDA DE AGUA POTABLE CORRESPONDIENTE AL MES DE NOV, CUENTA DE DEPOSITO: CUENTA UNICA DEL TESORO</t>
  </si>
  <si>
    <t>00099021001 DEPOSITO DE EFECTIVO, DEPOSITANTE: EJERCITO DE BOLIVIA, CONCEPTO: REVERSION POR GASTOS NO EJECUTADOS POR LA PARTIDA DE ENERGIA ELECTRICA  CORRESPONDIENTE AL MES DE NO, CUENTA DE DEPOSITO: CUENTA UNICA DEL TESORO</t>
  </si>
  <si>
    <t>00099021001 DEPOSITO DE EFECTIVO, DEPOSITANTE: EJERCITO DE BOLIVIA, CONCEPTO: REVERSION POR GASTOS NO EJECUTADOS POR LA PARTIDA DE ENERGIA ELECTRICA CORRESPONDIENTE MES OCTUBRE, CUENTA DE DEPOSITO: CUENTA UNICA DEL TESORO</t>
  </si>
  <si>
    <t>00099021001 DEPOSITO DE EFECTIVO, DEPOSITANTE: JANINA MONICA PATTZI IPORRE, CONCEPTO: DEVOLUCION DE HONORARIOS POR ATRASOS EN EL MES DE DICIEMBRE 2019, CUENTA DE DEPOSITO: CUENTA UNICA DEL TESORO</t>
  </si>
  <si>
    <t>NUMERO DE LIBRETA CUT: 00099021001 OPERACIÓN E75 TRANSFERENCIA DE LA CUENTA FISCAL BUN A LA CUT EN MN TRANSFERENCIA DE FONDOS A SOLICITUD GOBIERNO AUTONOMO MUNICIPAL DE CUEVO CON CITE: OF.GAMC 010/2020 A LA CTA. 3987 CUT LBRTA.00099021001.</t>
  </si>
  <si>
    <t>'TRANSFERENCIA DE FONDOS||S/G. NOTA CITE: MEFP//VTCP/DGCP/UODP-084/2020 DE LA FECHA, DEL MIN.DE ECONOMIA Y FINANZAS PUBLICAS(HRE-TSO-405), PAGO BTS EXTRABURSATIL-VENCIMIENTO 18, 19 Y 20 DE ENERO DE 2020 D.S.N°1121 DE 11 DE ENERO DE 2012. DEBITO DE LA LIBRETA N° 00099021001 TGN-RECURSOS ORDINARIOS MN, VENC.TITULOS TESORO DIRECTO</t>
  </si>
  <si>
    <t>'TRANSFERENCIA DE FONDOS||S/G. NOTA CITE: MEFP//VTCP/DGCP/UODP-084/2020 DE LA FECHA, DEL MIN.DE ECONOMIA Y FINANZAS PUBLICAS(HRE-TSO-405), PAGO BTS EXTRABURSATIL-VENCIMIENTO 18, 19 Y 20 DE ENERO DE 2020 D.S.N°1121 DE 11 DE ENERO DE 2012. DEBITO DE LA LIBRETA N° 00099021001, REPOSICION UTILES DE ESCRITORIO.</t>
  </si>
  <si>
    <t>COBRO COSTOS DE PAPELERIA SEGUN TRANSFERENCIA DEL EXTERIOR POR ORDEN DE COPAGAZ DISTRIBUIDORA DE GAS S.A. (SAO PAULO BRASIL) REF.: INV. 1/2020 FECHA VALOR 17/01/2020 LIB. 00513012007 YPFB - RECURSOS NACIONALIZACIÓN</t>
  </si>
  <si>
    <t>COBRO COSTOS DE PAPELERIA SEGUN TRANSFERENCIA DEL EXTERIOR POR ORDEN DE COPAGAZ DISTRIBUIDORA DE GAS S.A. (SAO PAULO BRASIL) REF.: INV.41, 41 FECHA VALOR 17/01/2020 LIB. 00513062001 YPFB-OPERACIONES PLANTA DE SEPARACION DE LIQUIDOS RIO GRANDE</t>
  </si>
  <si>
    <t>||TRANSFERENCIA DE FONDOS S/G. FORMULARIO CITE: BUN/CF035/20 DE LA FECHA.(HRE-TSO-409), DEVOLUCION DE SALDO NO EJECUTADO AL 31-12-2019 PROYECTO AGROFORESTACIÓN EN LA MICROCUENTA PUCARANI, MUNICIPIO CAIROMA A SOLICITUD GOB.AUT.MCPAL.CAIROMA, LIBRETA N°00099021001; BUN.</t>
  </si>
  <si>
    <t>||REGISTRO COBRO COMISION AVISO EMISION CARTA DE CREDITO STANDBY BS220.-,REEMB.GSTS.COM.BS 220.-Y EMISION COMP.CONTABLE BS50.-REF.:BKD2019LG00109 (BCB:SB-R-2019-15) A/F ABC,S/G NOTA ABC/GNA/SAF/ATE/2020-0151,14/01/20. LIB.00291012002 ABC-RECURSOS PROPIOS RF.:COM.AVISO EMIS.,SWIFT Y EMIS.COMP.CONT SBLC BKD2019LG00109</t>
  </si>
  <si>
    <t>||TRANSFERENCIA DE FONDOS DE LA CUT. PARA PAGO VENCIMIENTOS DE VALORES "C" DE LA FECHA SEGUN MEFP/VTCP/DGCP/UODP-083/2020 DE F.17/01/2020 DEL MIN. DE ECONOMIA Y FIN. PUBLICAS.LIB:00099021001 TGN-REC. ORDINARIOS MN. LIBRETA 00099021001 TGN-RECURSOS ORDINARIOS-MN.</t>
  </si>
  <si>
    <t>NUMERO DE LIBRETA CUT: 0099021001 OPERACIÓN E75 TRANSFERENCIA DE LA CUENTA FISCAL BUN A LA CUT EN MN TRANSFERENCIA DE FONDOS A SOLICITUD GOBIERNO AUTONOMO MUNICIPAL DE BERMEJO CON CITE: S/N A LA CTA. 3987 CUT LBRTA.00099021001.</t>
  </si>
  <si>
    <t>COBRO COSTOS DE PAPELERIA SEGUN TRANSFERENCIA DEL EXTERIOR POR ORDEN DE INTEGRACION ENERGETICA ARGENTINA S.A. (IEASA) REF.: PAGO EXA-GJA-102/19 INV/YPFB GAS NATURAL FECHA VALOR 17/01/2020 LIB. 00513012007 YPFB - RECURSOS NACIONALIZACIÓN</t>
  </si>
  <si>
    <t>||COMISION TRANSFERENCIA FDOS.AL EXTERIOR 0,10% S/USD153.240,55,REEMB.GSTS.COMUNICACION BS220.-Y EMISION COMP.CONTABLE BS50.-REF.:PAGO 12 LC I-2016-032 P/C Y.P.F.B. A/F KOSAN CRISPLANT A/S,EN COMPL.A COMP.976849,17/01/20. LIB.00513012004 LBP-YPFB-UNICOMERCIAL REF.:COMISIONES PAGO 12 LC I-2016-032</t>
  </si>
  <si>
    <t>COBRO COSTOS DE PAPELERIA SEGUN TRANSFERENCIA DEL EXTERIOR POR ORDEN DE LLAMA GAS S.A. (FECHA VALOR 16/01/2020) LIB. 00513062001 YPFB-OPERACIONES PLANTA DE SEPARACION DE LIQUIDOS RIO GRANDE</t>
  </si>
  <si>
    <t>'TRANSFERENCIA'||RECIBIDA DEL EXTERIOR SEGUN MENSAJES SWIFT N° 00631 Y 00630 (REM. EXT.) DE FECHA 17-01-2020 POR DESEMBOLSO DE FONPLATA PTMO.. BOL 32/2018 LIBRETA N° 00287102001- FPS-RECURSOS PROPIOS REF.: UTILES DE ESCRITORIO</t>
  </si>
  <si>
    <t>00099021001 DEPOSITO DE EFECTIVO, DEPOSITANTE: RPM-3 GRAL.  ARZE, CONCEPTO: REVERSION SALDO NO EJECUTADO DE TELEFONIA MES DICIEMBRE, CUENTA DE DEPOSITO: CUENTA UNICA DEL TESORO</t>
  </si>
  <si>
    <t>00041031107 DEPOSITO DE EFECTIVO, DEPOSITANTE: WILBERG BANTIN, CONCEPTO: DEVOLUCION GASTOS OPERATIVOS, CUENTA DE DEPOSITO: CUENTA UNICA DEL TESORO</t>
  </si>
  <si>
    <t>00099021001 DEPOSITO DE EFECTIVO, DEPOSITANTE: DIRECCION DEPARTAMENTAL  DE EDUCACION DE LA PAZ, CONCEPTO: DEVOLUCION DE AGUINALDO GESTION 2017 DE INST. TEC. ESC. SUP. PEDRO DOMINGO MURILLO, CUENTA DE DEPOSITO: CUENTA UNICA DEL TESORO</t>
  </si>
  <si>
    <t>00099021001 DEPOSITO DE EFECTIVO, DEPOSITANTE: JOSE AMARU LUCANA, CONCEPTO: DEVOLUCION DE DOBLE PERCEPCION DE AGUINALDO 2017, CUENTA DE DEPOSITO: CUENTA UNICA DEL TESORO</t>
  </si>
  <si>
    <t>00099021001 DEPOSITO DE EFECTIVO, DEPOSITANTE: DIRECCION DEPARTAMENTAL DE EDUCACION DE LA PAZ, CONCEPTO: DEVOLUCION DE AGUINALDO DE LA GESTION 2017 DE INSTITUTO TECNOLOGICO EISPDM, CUENTA DE DEPOSITO: CUENTA UNICA DEL TESORO</t>
  </si>
  <si>
    <t>00099021001 DEPOSITO DE EFECTIVO, DEPOSITANTE: DIRECCION DEPARTAMENTAL DE EDUCACION  LA  PAZ, CONCEPTO: DEVOLUCION DE AGUINALDO DE LA GESTION 2017 DEL INSTITUTO TECNOLOGICO MARCELO QUIROGA SANTA CRUZ, CUENTA DE DEPOSITO: CUENTA UNICA DEL TESORO</t>
  </si>
  <si>
    <t>00291012008 DEPOSITO DE EFECTIVO, DEPOSITANTE: GOB AUTONOMO DPTO TARIJA SERV DPTAL CAMINOS TJ, CONCEPTO: PAGO DE ENSAYOS DE LABORATORIO DE CEMENTO ASFALTICO 85-100, CUENTA DE DEPOSITO: CUENTA UNICA DEL TESORO</t>
  </si>
  <si>
    <t>||TRANSFERENCIA DE FONDOS SEGUN NOTA DEL MINISTERIO DE ECONOMIA Y FINANZAS PUBLICAS CITE: MEFP/VTCP/DGCP/UODP-089/2020 RECIBIDA EN LA FECHA (TRAM-TSO-416) REF: PAGO POR VENCIMIENTO DE BONOS AFP CLAVE DE PIZARRA TGNU1G06 POR UFV 2.500.000,00 AL T/C POR UFV 2,33487 DE LA LIBRETA NRO. 00099021001 TGN-RECURSOS ORDINARIOS-MONEDA NACIONAL</t>
  </si>
  <si>
    <t>COBRO DE||COBRO COSTO UTILES DE ESCRITORIO POR LA ELABORACION DEL COMPROBANTE CONTABLE NRO. 0976889 DE LA FECHA DE LA LIBRETA NRO. 00099021001 TGN-RECURSOS ORDINARIOS-MONEDA NACIONAL COBRO COSTO UTILES ESCRITORIO</t>
  </si>
  <si>
    <t>REGULARIZACION DE TRANSFERENCIA DEL EXTERIOR SEGUN SWIFT 00592 DE FECHA 20/01/2020 ORDENANTE: CONSULADO DE BOLIVIA EN WASHINGTON US DC LIB. 00340012005 SEGIP - RECAUDACION EXTERIOR - CEDULAS DE IDENTIDAD</t>
  </si>
  <si>
    <t>COBRO COSTOS DE PAPELERIA POR REGULARIZACION DE TRANSFERENCIA DEL EXTERIOR POR ORDEN DE CONSULADO DE BOLIVIA EN WASHINGTON US DC LIB. 00340012003 RECAUDACION EXTRANJERIA - C.I. -L.C.</t>
  </si>
  <si>
    <t>'TRANSFERENCIA DE FONDOS||S/G. NOTA CITE: MEFP//VTCP/DGCP/UODP-090/2020 DE LA FECHA, DEL MIN.DE ECONOMIA Y FINANZAS PUBLICAS(HRE-TSO-417), PAGO BTS EXTRABURSATIL-VENCIMIENTO 21 DE ENERO DE 2020 D.S.N°1121 DE 11 DE ENERO DE 2012. DEBITO DE LA LIBRETA N° 00099021001, REPOSICION UTILES DE ESCRITORIO.</t>
  </si>
  <si>
    <t>'TRANSFERENCIA DE FONDOS||S/G. NOTA CITE: MEFP//VTCP/DGCP/UODP-090/2020 DE LA FECHA, DEL MIN.DE ECONOMIA Y FINANZAS PUBLICAS(HRE-TSO-417), PAGO BTS EXTRABURSATIL-VENCIMIENTO 21 DE ENERO DE 2020 D.S.N°1121 DE 11 DE ENERO DE 2012. DEBITO DE LA LIBRETA N° 00099021001 TGN-RECURSOS ORDINARIOS MN.</t>
  </si>
  <si>
    <t>NÚMERO DE LIBRETA CUT: 99031009.00 OPERACIÓN T01 TRANSFERENCIA DE FONDOS A LA CUT - TESORO DIRECTO DE BANCO UNION S.A. A CUENTA UNICA DEL TESORO CON NUMERO DE SOLICITUD = 4539009 Y NUMERO CORRELATIVO = 91320020012020826 TRANSFERENCIA OPERACIONES DE VENTA BONOS BTX</t>
  </si>
  <si>
    <t>NUMERO DE LIBRETA CUT: 00099021001 OPERACIÓN E75 TRANSFERENCIA DE LA CUENTA FISCAL BUN A LA CUT EN MN TRANSFERENCIA DE FONDOS A SOLICITUD DEL GOBIERNO AUTONOMO MUNICIPAL VILLA ALCALA CON CITE: S/N LA CTA. 3987 CUT LBRTA.00099021001.</t>
  </si>
  <si>
    <t>00099021001 DEPOSITO DE EFECTIVO, DEPOSITANTE: ANDRES YUPANQUI "AETN", CONCEPTO: DEVOLUCION DE FONDOS, CUENTA DE DEPOSITO: CUENTA UNICA DEL TESORO</t>
  </si>
  <si>
    <t>00099021001 DEPOSITO DE EFECTIVO, DEPOSITANTE: EVA VARGAS SOTO - MIN EDUCACION, CONCEPTO: DEVOLUCION DEL DOBLE AGUINALDO DEL MAGISTERIO, CUENTA DE DEPOSITO: CUENTA UNICA DEL TESORO</t>
  </si>
  <si>
    <t>00099021001 DEPOSITO DE EFECTIVO, DEPOSITANTE: EUSEBIA QUISPE LLANOS, CONCEPTO: DOBLE PERCEPCION, CUENTA DE DEPOSITO: CUENTA UNICA DEL TESORO</t>
  </si>
  <si>
    <t>00099021001 DEP.DE CHEQ.AJENOS,RET.DE CAM.,CONCEPTO: ELISEO MAMANI YALEVA,DEP.: BANCO UNION SA , PROCEDENCIA: BANCO UNION S.A., CHEQUE: 167025, FECHA DE EMISION:21/01/2020</t>
  </si>
  <si>
    <t>00099021001 DEP.DE CHEQ.AJENOS,RET.DE CAM.,CONCEPTO: SEJAS LAZARTE ROSALIA,DEP.: BANCO UNION SA , PROCEDENCIA: BANCO UNION S.A., CHEQUE: 167023, FECHA DE EMISION:21/01/2020</t>
  </si>
  <si>
    <t>00526012001 DEPOSITO DE EFECTIVO, DEPOSITANTE: SHAMIR ALEJANDRO CALLE QUISPE, CONCEPTO: DEVOLUCION DE SALDO, CUENTA DE DEPOSITO: CUENTA UNICA DEL TESORO</t>
  </si>
  <si>
    <t>00099021001 DEPOSITO DE EFECTIVO, DEPOSITANTE: ANDDY TOMICHA PALOMEQUI, CONCEPTO: DEVOLUCION DE FONDOS NO UTILIZADOS CAMARA DE SENADORES, CUENTA DE DEPOSITO: CUENTA UNICA DEL TESORO</t>
  </si>
  <si>
    <t>00099021001 DEPOSITO DE EFECTIVO, DEPOSITANTE: ROGER ARIAS, CONCEPTO: DEVOLUCION EXCEDENTE, CUENTA DE DEPOSITO: CUENTA UNICA DEL TESORO</t>
  </si>
  <si>
    <t>00099021001 DEPOSITO DE EFECTIVO, DEPOSITANTE: RADIO BATALLON TOPATER, CONCEPTO: REVERSION POR EL PAGO DEL SERVICIO DE ENERGIA ELECTRICA DICIEMBRE /19, CUENTA DE DEPOSITO: CUENTA UNICA DEL TESORO</t>
  </si>
  <si>
    <t>NUMERO DE LIBRETA CUT: 00099024113 OPERACIÓN E75 TRANSFERENCIA DE LA CUENTA FISCAL BUN A LA CUT EN MN TRANSFERENCIA DE FONDOS A SOLICITUD DEL GOBIERNO AUTONOMO MUNICIPAL DE SAN PEDRO CON CITE:EXP.DESPHAMSP 003/2020 CTA. 3987 CUT LBRTA.00099024113.</t>
  </si>
  <si>
    <t>NUMERO DE LIBRETA CUT: 00099021001 OPERACIÓN E75 TRANSFERENCIA DE LA CUENTA FISCAL BUN A LA CUT EN MN TRANSFERENCIA DE FONDOS A SOLICITUD DEL GOBIERNO AUTONOMO MUNICIPAL DE CHAQUI CON CITE: GAM_CHQ_EJSAF_0004/2020 LA CTA. 3987 CUT LBRTA.00099021001.</t>
  </si>
  <si>
    <t>NUMERO DE LIBRETA CUT: 00099021001 OPERACIÓN E75 TRANSFERENCIA DE LA CUENTA FISCAL BUN A LA CUT EN MN TRANSFERENCIA DE FONDOS A SOLICITUD DEL GOBIERNO AUTONOMO MUNICIPAL DE TIQUIPAYA CON CITE: S.E.M./G.A.M.T.NÂ°040/2020 LA CTA. 3987 CUT LBRTA.00099021001.</t>
  </si>
  <si>
    <t>NUMERO DE LIBRETA CUT: 00099021001 OPERACIÓN E75 TRANSFERENCIA DE LA CUENTA FISCAL BUN A LA CUT EN MN TRANSFERENCIA DE FONDOS A SOLICITUD DEL GOBIERNO AUTONOMO MUNICIPAL DE VILLA GUALBERTO VILLARROEL CON G.A.M.V.G.V. CITE NÂ°005/2020 LA CTA. 3987 CUT LBRTA.00099021001.</t>
  </si>
  <si>
    <t>COBRO COSTOS DE PAPELERIA SEGUN TRANSFERENCIA DEL EXTERIOR POR ORDEN DE INTEGRACION ENERGETICA ARGENTINA S.A REF.: PAGO EXA-GJA-102/19 LIB. 00513012007 YPFB - RECURSOS NACIONALIZACIÓN</t>
  </si>
  <si>
    <t>COBRO COSTOS DE PAPELERIA SEGUN TRANSFERENCIA DEL EXTERIOR POR ORDEN DE INTEGRACION ENERGETICA ARGENTINA S.A. LIB. 00513012007 YPFB - RECURSOS NACIONALIZACIÓN</t>
  </si>
  <si>
    <t>'COBRO DE'||UTILES DE ESCRITORIO POR EL COMPROBANTE CONTABLE NRO. 0976950 DE LA FECHA. SEGÚN CORREO ELECTRÓNICO DE YPFB DE F. 23/01/2018. DEBITO DE LA LIBRETA 00513022001 YPFB  OPERACIONES.</t>
  </si>
  <si>
    <t>'TRANSFERENCIA DE FONDOS||S/G. NOTA CITE: MEFP//VTCP/DGCP/UODP-107/2020 DE LA FECHA, DEL MIN.DE ECONOMIA Y FINANZAS PUBLICAS(HRE-TSO-421), PAGO BTS EXTRABURSATIL-VENCIMIENTO 22 Y 23 DE ENERO DE 2020 D.S.N°1121 DE 11 DE ENERO DE 2012. DEBITO DE LA LIBRETA N° 00099021001 TGN-RECURSOS ORDINARIOS MN, VENC. TITULOS TESOR0 DIRECTO.</t>
  </si>
  <si>
    <t>'TRANSFERENCIA DE FONDOS||S/G. NOTA CITE: MEFP//VTCP/DGCP/UODP-107/2020 DE LA FECHA, DEL MIN.DE ECONOMIA Y FINANZAS PUBLICAS(HRE-TSO-421), PAGO BTS EXTRABURSATIL-VENCIMIENTO 22 Y 23 DE ENERO DE 2020 D.S.N°1121 DE 11 DE ENERO DE 2012. DEBITO DE LA LIBRETA N° 00099021001, REPOSICION UTILES DE ESCRITORIO.</t>
  </si>
  <si>
    <t>||TRANSFERENCIA DE FONDOS S/G. MENSAJES SWIFT NROS. 00752 Y 00742 DE LA FECHA. (SECTOR PÚBLICO - SERVICIOS). DEBITO DE LA LIBRETA 00119012001 ADSIB, REPOSICION UTILES DE ESCRITORIO.</t>
  </si>
  <si>
    <t>00580012001 DEPOSITO DE EFECTIVO, DEPOSITANTE: DEPOSITOS ADUANEROS BOLIVIANOS DAB, CONCEPTO: DEPÓSITO POR PASAJE AEREO NO UTILIZADO, CUENTA DE DEPOSITO: CUENTA UNICA DEL TESORO</t>
  </si>
  <si>
    <t>00513012003 DEPOSITO DE EFECTIVO, DEPOSITANTE: ALEXANDER OTTO FERNANDEZ SURCULENTO, CONCEPTO: DEVOLUCION DE HABERES, CUENTA DE DEPOSITO: CUENTA UNICA DEL TESORO</t>
  </si>
  <si>
    <t>00513012003 DEPOSITO DE EFECTIVO, DEPOSITANTE: MARCELO JAVIER CORONADO AUZZA, CONCEPTO: DEVOLUCION DE HABERES LBP-YPFB-, CUENTA DE DEPOSITO: CUENTA UNICA DEL TESORO</t>
  </si>
  <si>
    <t>00066014202 DEPOSITO DE EFECTIVO, DEPOSITANTE: RENAN ARCENIO TRUJILLO BRAVO, CONCEPTO: DEVOLUCION DE MONTO NO EJECUTADO POR LOS BENEFICIARIOS DEL PROYECTO "ROBOMATRIX CONTINENTAL", CUENTA DE DEPOSITO: CUENTA UNICA DEL TESORO</t>
  </si>
  <si>
    <t>00099021001 DEPOSITO DE EFECTIVO, DEPOSITANTE: AAPS LIC TATIANA GUTIERREZ MAMANI, CONCEPTO: DEVOLUCION DE FONDOS DE AGUINALDOS 2019, CUENTA DE DEPOSITO: CUENTA UNICA DEL TESORO</t>
  </si>
  <si>
    <t>00099021001 DEP.DE CHEQ.AJENOS,RET.DE CAM.,CONCEPTO: DEVOLUCION DE COTIZACION,DEP.: FUTURO DE BOLIVIA AFP , PROCEDENCIA: BANCO DE CREDITO DE BOLIVIA S.A., CHEQUE: 61127, FECHA DE EMISION:21/01/2020</t>
  </si>
  <si>
    <t>00099021001 DEP.DE CHEQ.AJENOS,RET.DE CAM.,CONCEPTO: DESCUENTO A CONSULTORES POR DICIEMBRE /2019,DEP.: APS , PROCEDENCIA: BANCO UNION S.A., CHEQUE: 4355, FECHA DE EMISION:21/01/2020</t>
  </si>
  <si>
    <t>00066014202 DEPOSITO DE EFECTIVO, DEPOSITANTE: IVAN ALEJANDRO VAZQUEZ MENES, CONCEPTO: DEVOLUCION, CUENTA DE DEPOSITO: CUENTA UNICA DEL TESORO</t>
  </si>
  <si>
    <t>00099021001 DEPOSITO DE EFECTIVO, DEPOSITANTE: KEVIN SILVANO SOLIZ KNIEP, CONCEPTO: REVERSION POR SALDO NO EJECUTADO SERVICIOS BASICOS, CUENTA DE DEPOSITO: CUENTA UNICA DEL TESORO</t>
  </si>
  <si>
    <t>00099021001 DEPOSITO DE EFECTIVO, DEPOSITANTE: MARIO PORTUGUEZ MARZANA - MINISTERIO DE SALUD, CONCEPTO: DEVOLUCION DE SALARIO Y AGUINALDO DEL MES DE DICIEMBRE, CUENTA DE DEPOSITO: CUENTA UNICA DEL TESORO</t>
  </si>
  <si>
    <t>00099021001 DEPOSITO DE EFECTIVO, DEPOSITANTE: EDILBERTO ARUQUIPA ALARCON, CONCEPTO: REVERSION SALDO NO EJECUTADO DE AGUA, CUENTA DE DEPOSITO: CUENTA UNICA DEL TESORO</t>
  </si>
  <si>
    <t>00099021001 DEPOSITO DE EFECTIVO, DEPOSITANTE: EDILBERTO ARUQUIPA ALARCON, CONCEPTO: REVERSION SALDO ENERGIA ELECTRICA, CUENTA DE DEPOSITO: CUENTA UNICA DEL TESORO</t>
  </si>
  <si>
    <t>A:00099021001 El concepto de la mencionada operación corresponde a la transferencia de capital por el mes de Diciembre/2019, de Cooperativa Buen Samaritano al TGN.</t>
  </si>
  <si>
    <t>A:00099021001 El concepto de la mencionada operación corresponde a la transferencia de capital por el mes de Diciembre/2019, de Cooperativa Sudamérica al TGN.</t>
  </si>
  <si>
    <t>A:00099021001 El concepto de la mencionada operación corresponde a la transferencia de capital por el mes de Diciembre/2019, de Banco Union al TGN.</t>
  </si>
  <si>
    <t>NUMERO DE LIBRETA CUT: 00099021001 OPERACIÓN E18 TRANSFERENCIA DEL SISTEMA FINANCIERO POR CUENTA DE TERCEROS A LA CUT POR CONCEPTO DE DEVOLUCION DE PAGOS CC NO COBRADOS POR AFILIADOS CIVILES Y MILITARES CORRESPONDIENTE AL PERIODO DE SEPTIEMBRE 2019</t>
  </si>
  <si>
    <t>NÚMERO DE LIBRETA CUT: 99031009.00 OPERACIÓN T01 TRANSFERENCIA DE FONDOS A LA CUT - TESORO DIRECTO DE BANCO UNION S.A. A CUENTA UNICA DEL TESORO CON NUMERO DE SOLICITUD = 4547160 Y NUMERO CORRELATIVO = 91320023012020996 TRANSFERENCIA POR OPERACIONES DE VENTA BONOS BTX</t>
  </si>
  <si>
    <t>||TRANSFERENCIA DE FONDOS S/G. FORMULARIO CITE: BUN/CF043/20 DE LA FECHA.(HRE-TSO-427). A SOLICITUD DEL GOB.AUT.MCPAL.DE CARANAVI, LIBRETA 00099021001 TGN-RECURSOS ORDINARIOS; BUN.</t>
  </si>
  <si>
    <t>COBRO COSTOS DE PAPELERIA SEGUN TRANSFERENCIA DEL EXTERIOR POR ORDEN DE COPAGAZ DISTRIBUIDORA DE GAS S.A. (SAO PAULO) REF.: 07134273420 FECHA VALOR 23/01/2020 LIB. 00513062001 YPFB-OPERACIONES PLANTA DE SEPARACION DE LIQUIDOS RIO GRANDE</t>
  </si>
  <si>
    <t>'COBRO DE'||UTILES DE ESCRITORIO POR EL COMPROBANTE CONTABLE NRO. 0977075 DE LA FECHA, SEGÚN CORREO ELECTRONICO DE YPFB DE F. 23/01/2018. DEBITO DE LA LIBRETA 00513022001 YPFB  OPERACIONES.</t>
  </si>
  <si>
    <t>COBRO COSTOS DE PAPELERIA SEGUN TRANSFERENCIA DEL EXTERIOR POR ORDEN DE INTEGRACION ENERGETICA ARGENTINA S.A. REF.: PAGO EXA-GJA-102/19 FECHA VALOR 22/01/2020 LIB. 00513012007 YPFB - RECURSOS NACIONALIZACIÓN</t>
  </si>
  <si>
    <t>COBRO COSTOS DE PAPELERIA SEGUN TRANSFERENCIA DEL EXTERIOR POR ORDEN DE PETROLEOS PARAGUAYOS PETROPAR (FECHA VALOR 22/01/2020) LIB. 00513062001 YPFB-OPERACIONES PLANTA DE SEPARACION DE LIQUIDOS RIO GRANDE</t>
  </si>
  <si>
    <t>COBRO COSTOS DE PAPELERIA SEGUN TRANSFERENCIA DEL EXTERIOR POR ORDEN DE OLEODUCTO SUR DEL PERU S.A.C. LIB. 00513062001 YPFB-OPERACIONES PLANTA DE SEPARACION DE LIQUIDOS RIO GRANDE</t>
  </si>
  <si>
    <t>TRANSFERENCIA RECIBIDA DEL EXTERIOR SEGÚN MENSAJES SWIFT Nos. 00912-00909 (REM.EXT.) DE FECHA 23-01-2020 POR DESEMBOLSO DE IDA PRÉSTAMO TF-16083 13 FPS LIBRETA N° 00287102001 FPS-RECURSOS PROPIOS REF.: UTILES DE ESCRITORIO</t>
  </si>
  <si>
    <t>||TRANSFERENCIA DE FONDOS EN ATENCIÓN A MENSAJES SWIFT 00930 Y 00894 DE LA FECHA (SECTOR PUBLICO-SERVICIOS) DEBITO DE LA LIBRETA 00119012001 ADSIB, REPOSICION UTILES DE ESCRITORIO.</t>
  </si>
  <si>
    <t>00099021001 DEPOSITO DE EFECTIVO, DEPOSITANTE: ALBERTO ALEJANDRO DE LA GALVEZ MURILLO CAMBEROS, CONCEPTO: DOBLE PERCEPCION, CUENTA DE DEPOSITO: CUENTA UNICA DEL TESORO</t>
  </si>
  <si>
    <t>00076014201 DEPOSITO DE EFECTIVO, DEPOSITANTE: MINISTERIO DE MINERIA Y METALURGIA, CONCEPTO: DEVOLUCION DE REFRIGERIOS DICIEMBRE 2019, CUENTA DE DEPOSITO: CUENTA UNICA DEL TESORO</t>
  </si>
  <si>
    <t>00099021001 DEPOSITO DE EFECTIVO, DEPOSITANTE: JOSE AGUILAR ESPEJO, CONCEPTO: DEVOLUCION DAÑO ECONOMICO SEGUN INFORME AUDITORIA MPD UAI  N°067/2018, CUENTA DE DEPOSITO: CUENTA UNICA DEL TESORO</t>
  </si>
  <si>
    <t>00099021001 DEPOSITO DE EFECTIVO, DEPOSITANTE: ADALID GROVER NINA PARISACA, CONCEPTO: SALDO NO EJECUTADO ENERGIA ELECTRICA MES DICIEMBRE, CUENTA DE DEPOSITO: CUENTA UNICA DEL TESORO</t>
  </si>
  <si>
    <t>00099021001 DEPOSITO DE EFECTIVO, DEPOSITANTE: ASOCIACION DE MANTENIMIENTO VIAL AMVI, CONCEPTO: DEV PAGO EXCEDENTE PROY SERVICIOS DE REPOSICION DE PUNTOS DE CONEXION ESTABLES PARA PRESERVACION, CUENTA DE DEPOSITO: CUENTA UNICA DEL TESORO</t>
  </si>
  <si>
    <t>00016011101 DEPOSITO DE EFECTIVO, DEPOSITANTE: FREDDY ELOY MAMANI DURAN, CONCEPTO: DEVOLUCION DE PASAJES AEREOS-TRAMO SANTA CRUZ -RIBERALTA, CUENTA DE DEPOSITO: CUENTA UNICA DEL TESORO</t>
  </si>
  <si>
    <t>00099021001 DEPOSITO DE EFECTIVO, DEPOSITANTE: PETRONILA YOLANDA TORREZ MALLEA, CONCEPTO: REVERSION RETROACTIVO DEL MES DE ABRIL DE 2019 DEVOLUCION, CUENTA DE DEPOSITO: CUENTA UNICA DEL TESORO</t>
  </si>
  <si>
    <t>00099021001 DEPOSITO DE EFECTIVO, DEPOSITANTE: ENDE - EMPRESA NACIONAL DE ELECTRICIDAD, CONCEPTO: CUMPLIMIENTO AL DS. 3034 REMUNERACION MAX DICIEMBRE 2019 - WILFREDO OVANDO ROJAS, CUENTA DE DEPOSITO: CUENTA UNICA DEL TESORO</t>
  </si>
  <si>
    <t>00099021001 DEP.DE CHEQ.AJENOS,RET.DE CAM.,CONCEPTO: DEPÓSITO EXCEDENTE FIDEICOMISO IMPORTACION CEMENTO PORTLAND,DEP.: INSUMOS BOLIVIA , PROCEDENCIA: BANCO UNION S.A., CHEQUE: 3538, FECHA DE EMISION:31/12/2019</t>
  </si>
  <si>
    <t>00099021001 DEP.DE CHEQ.AJENOS,RET.DE CAM.,CONCEPTO: POR RETENCION JUDICIAL N/C 45/2008 PROCESO COACTIVO FISCAL SEGUIDO POR MEFP C/MABEL JUDITH IRIARTE P,DEP.: MINISTERIO DE ECONOMIA Y FINANZAS PUBLICAS</t>
  </si>
  <si>
    <t>00099021001 DEP.DE CHEQ.AJENOS,RET.DE CAM.,CONCEPTO: REEMBOLSO POR BAJAS MEDICAS DE INCAPACIDAD TEMPORAL DE OCTUBRE 2019 MIN. SALUD,DEP.: CAJA BANCARIA ESTATAL DE SALUD , PROCEDENCIA: BANCO UNION S.A., CHEQUE: 35317, FECHA DE EMISION:26/12/2019</t>
  </si>
  <si>
    <t>00099021001 DEP.DE CHEQ.AJENOS,RET.DE CAM.,CONCEPTO: REEMBOLSO POR INCAPACIDAD NOVIEMBRE ORURO,DEP.: CONTRALORIA GENERAL DEL ESTADO , PROCEDENCIA: BANCO UNION S.A., CHEQUE: 6654, FECHA DE EMISION:23/01/2020</t>
  </si>
  <si>
    <t>00099021001 DEP.DE CHEQ.AJENOS,RET.DE CAM.,CONCEPTO: REEMBOLSO POR INCAPACIDAD OCTUBRE -ORURO,DEP.: CONTRALORIA GENERAL DEL ESTADO , PROCEDENCIA: BANCO UNION S.A., CHEQUE: 6653, FECHA DE EMISION:23/01/2020</t>
  </si>
  <si>
    <t>00099021001 DEP.DE CHEQ.AJENOS,RET.DE CAM.,CONCEPTO: REEMBOLSO POR INCAPACIDAD AGOSTO- ORURO,DEP.: CONTRALORIA GENERAL DEL ESTADO , PROCEDENCIA: BANCO UNION S.A., CHEQUE: 6652, FECHA DE EMISION:23/01/2020</t>
  </si>
  <si>
    <t>COBRO DE||COSTO UTILES DE ESCRITORIO POR LA ELABORACION DEL COMPROBANTE CONTABLE NRO. 0977119 DE LA FECHA DE LA LIBRETA NRO. 00099021001 TGN RECURSOS ORDINARIOS MONEDA NACIONAL COBRO COSTO UTILES ESCRITORIO</t>
  </si>
  <si>
    <t>||TRANSFERENCIA DE FONDOS SG. NOTA DEL MEFP CITE: MEFP/VTCP/DGCP/UODP-113/2020, RECIBIDA EN LA FECHA (TRAM-TSO-440) REF: PAGO POR VCTO DE BONOS AFP CLAVE DE PIZARRA TGNU1G07 POR UFV 3.000.000,00 AL T/C POR UFV 2,33523 DE LA LIBRETA NRO. 00099021001 TGN RECURSOS ORDINARIOS MONEDA NACIONAL</t>
  </si>
  <si>
    <t>PROVISION DE FONDOS A SOLICITUD DE YACIMIENTOS PETROLIFEROS FISCALES BOLIVIANOS SEGUN SOLICITUD YPFB-0002-2020 REF: PAGO A GAS TRANSBOLIVIANO SA POR SERVICIO INTERRUMPIBLE DE TRANSP DE GN ME CHIQUITOS AMBAR MUTUN POR EL MES DE DICIEMBRE 2019 LIB. 00513012007 YPFB - RECURSOS NACIONALIZACIÓN</t>
  </si>
  <si>
    <t>PROVISION DE FONDOS A SOLICITUD DE YACIMIENTOS PETROLIFEROS FISCALES BOLIVIANOS SEGUN SOLICITUD YPFB-0001-2020 REF: PAGO A GASORIENTE BOLIVIANO POR SERV FIRME E INTERRUMPIBLE DE TRANSP DE GN MI POR EL MES DE DICIEMBRE 2019 LIB. 00513012007 YPFB - RECURSOS NACIONALIZACIÓN</t>
  </si>
  <si>
    <t>||TRANSFERENCIA DE FONDOS S/G. MENSAJES SWIFT NROS. 01017 DE LA FECHA Y 00892 DE F. 23/01/2020. (SECTOR PÚBLICO - SERVICIOS). DEBITO DE LA LIBRETA 00119012001 ADSIB, REPOSICION UTILES DE ESCRITORIO.</t>
  </si>
  <si>
    <t>COBRO COSTOS DE PAPELERIA POR REGULARIZACION DE TRANSFERENCIA DEL EXTERIOR POR ORDEN DE GAS CORONA S.A.E.C.A. (ASUNCION PARAGUAY) REF.: S060023286D201 FECHA VALOR 23/01/2020 LIB. 00513062001 YPFB-OPERACIONES PLANTA DE SEPARACION DE LIQUIDOS RIO GRANDE</t>
  </si>
  <si>
    <t>COBRO COSTOS DE PAPELERIA SEGUN TRANSFERENCIA DEL EXTERIOR POR ORDEN DE COPAGAZ DISTRIBUIDORA DE GAS S.A. (SAO PAULO BRASIL) REF.: INV.51 AND OTHERS FECHA VALOR 24/01/2020 LIB. 00513062001 YPFB-OPERACIONES PLANTA DE SEPARACION DE LIQUIDOS RIO GRANDE</t>
  </si>
  <si>
    <t>COBRO COSTOS DE PAPELERIA SEGUN TRANSFERENCIA DEL EXTERIOR POR ORDEN DE PUMA ENERGY PARAGUAY S.A. REF.: S0600241854501 FECHA VALOR 24/01/2020 LIB. 00513062001 YPFB-OPERACIONES PLANTA DE SEPARACION DE LIQUIDOS RIO GRANDE</t>
  </si>
  <si>
    <t>||TRANSFERENCIAS DE FONDOS DE LA CUT, POR VENCIMIENTO DE VALORES "C" DEL TGN DE LA FECHA, SEGUN MEFP/VTCP/DGCP/UODP-114/2020 DE F.24/01/2020 DEL MIN. DE ECONOMIA Y FIN. PUBLICAS.LIBRETA 00099021001 TGN-RECURSOS ORDINARIOS-MN. LIBRETA 00099021001 TGN-RECURSOS ORDINARIOS-MN.</t>
  </si>
  <si>
    <t>'TRANSFERENCIA DE FONDOS||S/G. NOTA CITE: MEFP//VTCP/DGCP/UODP-115/2020 DE LA FECHA, DEL MIN.DE ECONOMIA Y FINANZAS PUBLICAS(HRE-TSO-442), PAGO BTS EXTRABURSATIL-VENCIMIENTO 25,26 Y 27 DE ENERO DE 2020 D.S.N°1121 DE 11 DE ENERO DE 2012. DEBITO DE LA LIBRETA N° 00099021001 TGN-RECURSOS ORDINARIOS MN, VENC. TITULOS TESORO DIRECTO.</t>
  </si>
  <si>
    <t>'TRANSFERENCIA DE FONDOS||S/G. NOTA CITE: MEFP//VTCP/DGCP/UODP-115/2020 DE LA FECHA, DEL MIN.DE ECONOMIA Y FINANZAS PUBLICAS(HRE-TSO-442), PAGO BTS EXTRABURSATIL-VENCIMIENTO 25,26 Y 27 DE ENERO DE 2020 D.S.N°1121 DE 11 DE ENERO DE 2012. DEBITO DE LA LIBRETA N° 00099021001, REPOSICION UTILES DE ESCRITORIO.</t>
  </si>
  <si>
    <t>||TRANSFERENCIA DE FONDOS S/G. MENSAJES SWIFT NROS. 01031 Y 01030 DE LA FECHA. (SECTOR PÚBLICO - SERVICIOS). DEBITO DE LA LIBRETA 00119012001 ADSIB, REPOSICION UTILES DE ESCRITORIO.</t>
  </si>
  <si>
    <t>00099021001 DEPOSITO DE EFECTIVO, DEPOSITANTE: BASILIO ZABALA SANGA, CONCEPTO: DEV CATERGORIA INDEBIDA DE OCTUBRE 1998 A ABRIL 1999 COMPLEMENTANDO AL ANTERIOR PAGADO 29-NOV-2019, CUENTA DE DEPOSITO: CUENTA UNICA DEL TESORO</t>
  </si>
  <si>
    <t>00099021001 DEPOSITO DE EFECTIVO, DEPOSITANTE: ALFREDO ORELLANA AGUILAR, CONCEPTO: DEVOLUCION POR DOBLE PERCEPCION, CUENTA DE DEPOSITO: CUENTA UNICA DEL TESORO</t>
  </si>
  <si>
    <t>00513012003 DEPOSITO DE EFECTIVO, DEPOSITANTE: JUAN CARLOS QUENTA RIVAS, CONCEPTO: DEVOLUCION DE HABERES YPFB, CUENTA DE DEPOSITO: CUENTA UNICA DEL TESORO</t>
  </si>
  <si>
    <t>00086031101 DEP.DE CHEQ.AJENOS,RET.DE CAM.,CONCEPTO: REVERSION,DEP.: SERNAP-TIPNIS , PROCEDENCIA: BANCO UNION S.A., CHEQUE: 1170, FECHA DE EMISION:29/12/2019</t>
  </si>
  <si>
    <t>00086031101 DEP.DE CHEQ.AJENOS,RET.DE CAM.,CONCEPTO: REVERSION,DEP.: SERNAP-TIPNIS , PROCEDENCIA: BANCO UNION S.A., CHEQUE: 1174, FECHA DE EMISION:29/12/2019</t>
  </si>
  <si>
    <t>00099021001 DEP.DE CHEQ.AJENOS,RET.DE CAM.,CONCEPTO: DEVOLUCION DE VACACIONES POR 25 DIAS GESTION 2018 TDJ -LPZ LAURA E VILLEGAS R.,DEP.: ORGANO JUDICIAL-DAF NACIONAL , PROCEDENCIA: BANCO UNION S.A., CHEQUE: 3423, FECHA DE EMISION:16/01/2020</t>
  </si>
  <si>
    <t>00099021001 DEP.DE CHEQ.AJENOS,RET.DE CAM.,CONCEPTO: DEVOL POR ERROR DE CALCULO DE BONO DE ANTIGUEDAD ENERO/2019 TRIB AGROAMBIENTAL DISTRITO TARIJA DE MA,DEP.: ORGANO JUDICIAL-DAF NACIONAL</t>
  </si>
  <si>
    <t>'TRANSFERENCIA DE FONDOS||S/G. NOTA CITE: MEFP//VTCP/DGCP/UODP-118/2020 DE LA FECHA, DEL MIN.DE ECONOMIA Y FINANZAS PUBLICAS(HRE-TSO-447), PAGO BTS EXTRABURSATIL-VENCIMIENTO 28 DE ENERO DE 2020 D.S.N°1121 DE 11 DE ENERO DE 2012. DEBITO DE LA LIBRETA N° 00099021001, REPOSICION UTILES DE ESCRITORIO.</t>
  </si>
  <si>
    <t>'TRANSFERENCIA DE FONDOS||S/G. NOTA CITE: MEFP//VTCP/DGCP/UODP-118/2020 DE LA FECHA, DEL MIN.DE ECONOMIA Y FINANZAS PUBLICAS(HRE-TSO-447), PAGO BTS EXTRABURSATIL-VENCIMIENTO 28 DE ENERO DE 2020 D.S.N°1121 DE 11 DE ENERO DE 2012. DEBITO DE LA LIBRETA N° 00099021001 TGN-RECURSOS ORDINARIOS MN, VENC.TITULOS TESORO DIRECTO.</t>
  </si>
  <si>
    <t>00099021001 DEPOSITO DE EFECTIVO, DEPOSITANTE: MIGUEL MEJIA VASQUEZ, CONCEPTO: DEP EXTRAJUDICIAL MPD NOTA RECUPERACION MPD-UAI-N°056/2018, CUENTA DE DEPOSITO: CUENTA UNICA DEL TESORO</t>
  </si>
  <si>
    <t>00291012008 DEP.DE CHEQ.AJENOS,RET.DE CAM.,CONCEPTO: CONSTRUCTORA SANCHEZ TRIPOLINI LTDA,DEP.: BANCO UNION S.A. , PROCEDENCIA: BANCO UNION S.A., CHEQUE: 168367, FECHA DE EMISION:28/01/2020</t>
  </si>
  <si>
    <t>00066014202 DEP.DE CHEQ.AJENOS,RET.DE CAM.,CONCEPTO: CARLA NINETH RAMIREZ CHOQUE,DEP.: BANCO UNION S.A. , PROCEDENCIA: BANCO UNION S.A., CHEQUE: 168365, FECHA DE EMISION:28/01/2020</t>
  </si>
  <si>
    <t>00099021001 DEP.DE CHEQ.AJENOS,RET.DE CAM.,CONCEPTO: LORA ORTUÑO JUANA LIDIA,DEP.: BANCO UNION S.A. , PROCEDENCIA: BANCO UNION S.A., CHEQUE: 168366, FECHA DE EMISION:28/01/2020</t>
  </si>
  <si>
    <t>||REGULARIZACIÓN DEL COMPROBANTE CONTABLE NRO. 0973569 DE F. 11/12/2019 POR ERROR EN APROPIACION DE LA CUENTA DE DEBITO PARA EL COBRO DE COMISIONES POR 292 OPERACIONES POR APORTES NOVIEMBRE/19.</t>
  </si>
  <si>
    <t>PROVISION DE FONDOS A SOLICITUD DE YACIMIENTOS PETROLIFEROS FISCALES BOLIVIANOS SEGUN SOLICITUD YPFB-0010-2020 REF: PAGO AL TESORO GENERAL DE LA NACION PARTICIPACION DE LA PRODUCCION OCTUBRE 2019 LIB. 00099021001 TGN YPFB PARTICIPACION 6% PRODUCCIÓN BRUTA DE HIDROCARBUROS BOCA DE POZO</t>
  </si>
  <si>
    <t>PROVISION DE FONDOS A SOLICITUD DE YACIMIENTOS PETROLIFEROS FISCALES BOLIVIANOS SEGUN SOLICITUD YPFB-0012-2020 REF: PAGO A GAS TRANSBOLIVIANO SA POR SERV INTERRUMPIBLE DE TRANSPORTE DE GN MI CHIQUITOS MUTUN REDES YPFB YACUSES LIB. 00513012007 YPFB - RECURSOS NACIONALIZACIÓN</t>
  </si>
  <si>
    <t>PROVISION DE FONDOS A SOLICITUD DE YACIMIENTOS PETROLIFEROS FISCALES BOLIVIANOS SEGUN SOLICITUD YPFB-0003-2020 REF: PAGO IMPUESTOS DIRECTO A LOS HIDROCARBUROS PRODUCCION OCTUBRE 2019 LIB. 00513012007 YPFB - RECURSOS NACIONALIZACIÓN</t>
  </si>
  <si>
    <t>REGULARIZACION DE TRANSFERENCIA DEL EXTERIOR SEGUN SWIFT 01074 DE FECHA 28/01/2020 ORDENANTE: CONSULADO GENERAL DE BOLIVIA EN BUENOS AIRES LIB. 00340012005 SEGIP - RECAUDACION EXTERIOR - CEDULAS DE IDENTIDAD</t>
  </si>
  <si>
    <t>NUMERO DE LIBRETA CUT: 00099021001 OPERACIÓN E75 TRANSFERENCIA DE LA CUENTA FISCAL BUN A LA CUT EN MN TRANSFERENCIA DE FONDOS A SOLICITUD DEL GOBIERNO AUTONOMO MUNICIPAL DE VILLA CHARCAS CON CITE:G.A.M.V.CH-NÂ°24/2020 CTA. 3987 CUT LBRTA.00099021001.</t>
  </si>
  <si>
    <t>||TRANSFERENCIA DE FONDOS S/G. FORMULARIO CITE: BUN/CF050/20 DE LA FECHA.(HRE-TSO-455), ADQUISICION DE COMPUTADORAS-GAM LAJA. A SOLICITUD GOB.AUT.MCPAL.LAJA,LIBRETA N°00041014101 MDPYEP-REVOLUCION TECNOLOGICA EN EDUCACION;BUN.</t>
  </si>
  <si>
    <t>COBRO COSTOS DE PAPELERIA SEGUN TRANSFERENCIA DEL EXTERIOR POR ORDEN DE COPAGAZ DISTRIBUIDORA DE GAS S.A. (SAO PAULO BRASIL) REF.: INV.54, 55, 56, 57 FECHA VALOR 28/01/2020 LIB. 00513062001 YPFB-OPERACIONES PLANTA DE SEPARACION DE LIQUIDOS RIO GRANDE</t>
  </si>
  <si>
    <t>COBRO COSTOS DE PAPELERIA POR REGULARIZACION DE TRANSFERENCIA DEL EXTERIOR POR ORDEN DE CONSULADO GENERAL DE BOLIVIA EN BUENOS AIRES LIB. 00340012003 RECAUDACION EXTRANJERIA - C.I. -L.C.</t>
  </si>
  <si>
    <t>'COBRO DE'||UTILES DE ESCRITORIO POR EL COMPROBANTE CONTABLE NRO. 0977430 DE LA FECHA, SEGÚN CORREO ELECTRÓNICO DE YPFB DE F. 23/01/2018. DEBITO DE LA LIBRETA 00513022001 YPFB  OPERACIONES.</t>
  </si>
  <si>
    <t>'TRANSFERENCIA DE FONDOS||S/G. NOTA CITE: MEFP//VTCP/DGCP/UODP-119/2020 DE LA FECHA, DEL MIN.DE ECONOMIA Y FINANZAS PUBLICAS(HRE-TSO-458), PAGO BTS EXTRABURSATIL-VENCIMIENTO 29 DE ENERO DE 2020 D.S.N°1121 DE 11 DE ENERO DE 2012. DEBITO DE LA LIBRETA N° 00099021001 TGN-RECURSOS ORDINARIOS MN, VENC. TITULOS TESORO DIRECTO.</t>
  </si>
  <si>
    <t>'TRANSFERENCIA DE FONDOS||S/G. NOTA CITE: MEFP//VTCP/DGCP/UODP-119/2020 DE LA FECHA, DEL MIN.DE ECONOMIA Y FINANZAS PUBLICAS(HRE-TSO-458), PAGO BTS EXTRABURSATIL-VENCIMIENTO 29 DE ENERO DE 2020 D.S.N°1121 DE 11 DE ENERO DE 2012. DEBITO DE LA LIBRETA N° 00099021001, REPOSICION UTILES DE ESCRITORIO.</t>
  </si>
  <si>
    <t>00086014407 DEPOSITO DE EFECTIVO, DEPOSITANTE: GOBIERNO AUTONOMO MUNICIPAL DE CAMARGO, CONCEPTO: DEVOLUCION DE RECURSOS NO EJECUTADOS PROY " FORESTACION MICRO-RIO CHINIMAYU Y TUMUSLA MUNICIPIO CAMA, CUENTA DE DEPOSITO: CUENTA UNICA DEL TESORO</t>
  </si>
  <si>
    <t>00344012001 DEPOSITO DE EFECTIVO, DEPOSITANTE: WILBERG CUTIPA PEREZ, CONCEPTO: PREVENTIVO 755, CUENTA DE DEPOSITO: CUENTA UNICA DEL TESORO</t>
  </si>
  <si>
    <t>00344012001 DEPOSITO DE EFECTIVO, DEPOSITANTE: WILBERG CUTIPA PEREZ, CONCEPTO: PREVENTIVO 754, CUENTA DE DEPOSITO: CUENTA UNICA DEL TESORO</t>
  </si>
  <si>
    <t>00076011101 DEP.DE CHEQ.AJENOS,RET.DE CAM.,CONCEPTO: RECUPERACION DE RECURSOS MEDIANTE PROCESO JUDICIAL N/C: 128/2005,DEP.: ORGANO JUDICIAL DAF , PROCEDENCIA: BANCO UNION S.A., CHEQUE: 13490, FECHA DE EMISION:31/12/2019</t>
  </si>
  <si>
    <t>00099021001 DEP.DE CHEQ.AJENOS,RET.DE CAM.,CONCEPTO: AYALA OROSCO MARISOL,DEP.: BANCO UNION SA. , PROCEDENCIA: BANCO UNION S.A., CHEQUE: 168373, FECHA DE EMISION:29/01/2020</t>
  </si>
  <si>
    <t>00099021001 DEPOSITO DE EFECTIVO, DEPOSITANTE: ALCIVIADES GUTIERREZ PALLARICO, CONCEPTO: DEVOLUCION DE 2 DUODECIMAS DE AGUINALDO, CUENTA DE DEPOSITO: CUENTA UNICA DEL TESORO</t>
  </si>
  <si>
    <t>00099021001 DEPOSITO DE EFECTIVO, DEPOSITANTE: CAMARA DE DIPUTADOS, CONCEPTO: DEVOLUCION DEL REFRIGERIO DEL PERSONAL MES DE JULIO, CUENTA DE DEPOSITO: CUENTA UNICA DEL TESORO</t>
  </si>
  <si>
    <t>NUMERO DE LIBRETA CUT: Libreta 00291012009 ABC OTROS RECURSOS ESPECIFICOS OPERACIÓN E18 TRANSFERENCIA DEL SISTEMA FINANCIERO POR CUENTA DE TERCEROS A LA CUT Por pago de ejecución de Boleta de Garantía N° 16475191</t>
  </si>
  <si>
    <t>NUMERO DE LIBRETA CUT: 00099021001 OPERACIÓN E18 TRANSFERENCIA DEL SISTEMA FINANCIERO POR CUENTA DE TERCEROS A LA CUT TRANSFERENCIA PAGO DE MULTAS DEL MES DE DICIEMBRE 2019 SERVICIO RECAUDACION SEGIP 2</t>
  </si>
  <si>
    <t>COBRO COSTOS DE PAPELERIA SEGUN TRANSFERENCIA DEL EXTERIOR POR ORDEN DE CORPORACION ANDINA DEL GAS PERU S.A.C. LIB. 00513062001 YPFB-OPERACIONES PLANTA DE SEPARACION DE LIQUIDOS RIO GRANDE</t>
  </si>
  <si>
    <t>'TRANSFERENCIA DE FONDOS||S/G. NOTA CITE: MEFP//VTCP/DGCP/UODP-134/2020 DE LA FECHA, DEL MIN.DE ECONOMIA Y FINANZAS PUBLICAS(HRE-TSO-461), PAGO BTS EXTRABURSATIL-VENCIMIENTO 30 DE ENERO DE 2020 D.S.N°1121 DE 11 DE ENERO DE 2012. DEBITO DE LA LIBRETA N° 00099021001 TGN-RECURSOS ORDINARIOS MN., VENC. TITULOS TESORO DIRECTO.</t>
  </si>
  <si>
    <t>'TRANSFERENCIA DE FONDOS||S/G. NOTA CITE: MEFP//VTCP/DGCP/UODP-134/2020 DE LA FECHA, DEL MIN.DE ECONOMIA Y FINANZAS PUBLICAS(HRE-TSO-461), PAGO BTS EXTRABURSATIL-VENCIMIENTO 30 DE ENERO DE 2020 D.S.N°1121 DE 11 DE ENERO DE 2012. DEBITO DE LA LIBRETA N° 00099021001, REPOSICION UTILES DE ESCRITORIO.</t>
  </si>
  <si>
    <t>NUMERO DE LIBRETA CUT: 00099021001 OPERACIÓN E75 TRANSFERENCIA DE LA CUENTA FISCAL BUN A LA CUT EN MN TRANSFERENCIA DE FONDOS A SOLICITUD DEL GOBIERNO AUTONOMO MUNICIPAL DE SUCRE CON CITE: DIR.FINANCIERA CITE NÂ°016/2020 LA CTA. 3987 CUT LBRTA.00099021001.</t>
  </si>
  <si>
    <t>NUMERO DE LIBRETA CUT: 00099021001 OPERACIÓN E75 TRANSFERENCIA DE LA CUENTA FISCAL BUN A LA CUT EN MN TRANSFERENCIA DE FONDOS A SOLICITUD DEL GOBIERNO AUTONOMO DEPARTAMENTAL DE CHUQUISACA CON CITE: TESORERIA Y C.P. 076/2020 LA CTA. 3987 CUT LBRTA.00099021001.</t>
  </si>
  <si>
    <t>NUMERO DE LIBRETA CUT: 00099024113 OPERACIÓN E75 TRANSFERENCIA DE LA CUENTA FISCAL BUN A LA CUT EN MN TRANSFERENCIA DE FONDOS A SOLICITUD DEL GOBIERNO AUTONOMO MUNICIPAL DE INCAHUASI CON CITE: G.A.M.INC./DESPACHO MAE NÂ°167/2020 LA CTA. 3987 CUT LBRTA.00099024113.</t>
  </si>
  <si>
    <t>'COBRO DE'||UTILES DE ESCRITORIO POR EL COMPROBANTE CONTABLE NRO. 0977521 DE LA FECHA, SEGÚN CORREO ELECTRÓNICO DE YPFB DE F. 23/01/2018. DEBITO DE LA LIBRETA 00513022001 YPFB  OPERACIONES.</t>
  </si>
  <si>
    <t>De: 00099021001 Transferencia de recursos a solicitud del Órgano Judicial, (operación bimonetaria), SG Nota CITE:UNID./NAL./FINANZAS/DAF-OJ N°59/2020, a favor de la Corporación del Seguro Social Militar por Restitución de Certificado Depósito Judicial Nro. 31365. H.R. 6-2843-R. TC 6.86.</t>
  </si>
  <si>
    <t>||TRANSFERENCIA DE FONDOS S/G. MENSAJES SWIFT NROS. 01182 Y 01178 DE LA FECHA. (SECTOR PÚBLICO - SERVICIOS). DEBITO DE LA LIBRETA 00119012001 ADSIB, REPOSICION UTILES DE ESCRITORIO.</t>
  </si>
  <si>
    <t>00133012001 DEPOSITO DE EFECTIVO, DEPOSITANTE: LOTERIA NACIONAL DE B Y S, CONCEPTO: V.C. SALDO PAGO DE PREMIOS MENORES SORTEO "MUJERES", CUENTA DE DEPOSITO: CUENTA UNICA DEL TESORO</t>
  </si>
  <si>
    <t>00066011102 DEPOSITO DE EFECTIVO, DEPOSITANTE: OLGA ISELA BERMUDEZ GUTIERREZ, CONCEPTO: REPOSICION CREDENCIAL, CUENTA DE DEPOSITO: CUENTA UNICA DEL TESORO</t>
  </si>
  <si>
    <t>00099021001 DEPOSITO DE EFECTIVO, DEPOSITANTE: MARIO ROJAS, CONCEPTO: DEVOLUCION POR COBRO INDEBIDO, CUENTA DE DEPOSITO: CUENTA UNICA DEL TESORO</t>
  </si>
  <si>
    <t>00595012002 DEPOSITO DE EFECTIVO, DEPOSITANTE: ANGEL MARIACA, CONCEPTO: DEVOLUCION DEL CREDITO FISCAL DE LA FACTURA N°1051 DEL 27-11-2019 RECURSOS ESPECIFICOS (COMISIONES), CUENTA DE DEPOSITO: CUENTA UNICA DEL TESORO</t>
  </si>
  <si>
    <t>00066014202 DEPOSITO DE EFECTIVO, DEPOSITANTE: BOLFUTURO SRL., CONCEPTO: DEVOLUCION DE APOYO DEL MINISTERIO DE PLANIFICACION DE DESARROLLO PARA VIAJE A LA NASA, CUENTA DE DEPOSITO: CUENTA UNICA DEL TESORO</t>
  </si>
  <si>
    <t>00526012001 DEPOSITO DE EFECTIVO, DEPOSITANTE: JORGE MARCELO JEMIO CALATAYUD, CONCEPTO: DEVOLUCION DE SALDO, CUENTA DE DEPOSITO: CUENTA UNICA DEL TESORO</t>
  </si>
  <si>
    <t>00099021001 DEP.DE CHEQ.AJENOS,RET.DE CAM.,CONCEPTO: DEVOLUCION DE REFRIGERIOS MES DE DICIEMBRE 2019 DEL SR. ALEXANDRO MIER BAYA,DEP.: MDP Y EP , PROCEDENCIA: BANCO UNION S.A., CHEQUE: 2668, FECHA DE EMISION:29/01/2020</t>
  </si>
  <si>
    <t>00099021001 DEP.DE CHEQ.AJENOS,RET.DE CAM.,CONCEPTO: DEPÓSITO POR LA AISEM EN LA LIBRETA DE RECURSOS ORDINARIOS, POR DESCUENTO SIN GOCE DE HABERES,DEP.: AISEM , PROCEDENCIA: BANCO UNION S.A., CHEQUE: 77, FECHA DE EMISION:29/01/2020</t>
  </si>
  <si>
    <t>00015021101 DEP.DE CHEQ.AJENOS,RET.DE CAM.,CONCEPTO: DEVOLUCION RECURSOS NO EJECUTADOS  ALIMENTACION CMDO DPTAL. LA PAZ INCREMENTO MAR-ABR-MAY-JUN /2019,DEP.: POLICIA BOLIVIANA , PROCEDENCIA: BANCO UNION S.A., CHEQUE: 7724, FECHA DE EMISION:09/01/2020</t>
  </si>
  <si>
    <t>00066011102 DEPOSITO DE EFECTIVO, DEPOSITANTE: DENISSE MARIELA PARRA ARIAS, CONCEPTO: REPOSICION  CREDENCIAL, CUENTA DE DEPOSITO: CUENTA UNICA DEL TESORO</t>
  </si>
  <si>
    <t>00099021001 DEPOSITO DE EFECTIVO, DEPOSITANTE: RENE MONTECINOS BOTELLO, CONCEPTO: DEVOLUCION  AGUINALDO 13 DIAS DE 13263775 CABRAL DE DUBRACIC MELIJA  BEATRIZ 3832/360 X 13 DIAS =138, CUENTA DE DEPOSITO: CUENTA UNICA DEL TESORO</t>
  </si>
  <si>
    <t>00099021001 DEPOSITO DE EFECTIVO, DEPOSITANTE: NOEMI NATIVIDAD DIAZ TABORGA, CONCEPTO: DEVOLUCION DE VIATICOS, CUENTA DE DEPOSITO: CUENTA UNICA DEL TESORO</t>
  </si>
  <si>
    <t>00099021001 DEPOSITO DE EFECTIVO, DEPOSITANTE: RUBEN MEDINACELI ORTIZ, CONCEPTO: DEVOLUCION DE VIATICOS, CUENTA DE DEPOSITO: CUENTA UNICA DEL TESORO</t>
  </si>
  <si>
    <t>PROVISION DE FONDOS A SOLICITUD DE YACIMIENTOS PETROLIFEROS FISCALES BOLIVIANOS SEGUN SOLICITUD YPFB-0014-2020 REF: PAGO A YPFB TRANSIERRA SA POR SCD Y TEMIN SERVICIO FIRME DE TRANSP DE GN DICIEMBRE 2019 LIB. 00513012007 YPFB - RECURSOS NACIONALIZACIÓN</t>
  </si>
  <si>
    <t>PROVISION DE FONDOS A SOLICITUD DE YACIMIENTOS PETROLIFEROS FISCALES BOLIVIANOS SEGUN SOLICITUD YPFB-0020-2020 REF: PAGO A GOB POR SERV INTERRUMPIBLE DE TRANSPORTE DE GN ME POR EL MES DE DICIEMBRE 2019 LIB. 00513012007 YPFB - RECURSOS NACIONALIZACIÓN</t>
  </si>
  <si>
    <t>PROVISION DE FONDOS A SOLICITUD DE YACIMIENTOS PETROLIFEROS FISCALES BOLIVIANOS SEGUN SOLICITUD YPFB-0019-2020 REF: PAGO A YPFB TRANSPORTE SA POR SCD Y TEMIN TRANSP DE GN LINEA 12 DICIEMBRE 2019 LIB. 00513012007 YPFB - RECURSOS NACIONALIZACIÓN</t>
  </si>
  <si>
    <t>PROVISION DE FONDOS A SOLICITUD DE YACIMIENTOS PETROLIFEROS FISCALES BOLIVIANOS SEGUN SOLICITUD YPFB-0018-2020 REF: PAGO A YPFB TRANSPORTE SA POR SCD Y TEMIN TRANS GN MI FIRME E INTERRUMPIBLE Y ME FIRME DICIEMBRE 2019 LIB. 00513012007 YPFB - RECURSOS NACIONALIZACIÓN</t>
  </si>
  <si>
    <t>PROVISION DE FONDOS A SOLICITUD DE YACIMIENTOS PETROLIFEROS FISCALES BOLIVIANOS SEGUN SOLICITUD YPFB-0016-2020 REF: PAGO A YPFB TRANSIERRA SA POR SERVICIO INTERRUMPIBLE ACUERDO TEMPORAL SCD Y TEMIN DICIEMBRE 2019 LIB. 00513012007 YPFB - RECURSOS NACIONALIZACIÓN</t>
  </si>
  <si>
    <t>PROVISION DE FONDOS A SOLICITUD DE YACIMIENTOS PETROLIFEROS FISCALES BOLIVIANOS SEGUN SOLICITUD YPFB-0022-2020 REF: PAGO A YPFB CHACO SA POR SERV INTERRUMPIBLE DE TRANSP MI DUCTO MENOR CARRASCO BULO BULO DICIEMBRE 2019 LIB. 00513012007 YPFB - RECURSOS NACIONALIZACIÓN</t>
  </si>
  <si>
    <t>NUMERO DE LIBRETA CUT: 00099021001 OPERACIÓN E18 TRANSFERENCIA DEL SISTEMA FINANCIERO POR CUENTA DE TERCEROS A LA CUT TRANSFERENCIA A SOLICITUD DEL MEFP SEGUN NOTA CITE MEFP VTCP DGPOT UAIS CPI NO 120002 BUN 20</t>
  </si>
  <si>
    <t>||TRANSFERENCIA DE FONDOS S/G. FORMULARIO CITE: BUN/CF055/20 DE LA FECHA.(HRE-TSO-468), DEVOLUCION DE RECURSOS NO UTILIZADOS POR EL MUNICIPIO DE LA SUNTA DE LOS PROYECTOS FINANCIADOS POR LA UPRE. A SOLICITUD DEL GOB.AUT.MCPAL.DE LA SUNTA, LIBRETA N°00099024113 BOLIVIA CAMBIA; BUN.</t>
  </si>
  <si>
    <t>COBRO COSTOS DE PAPELERIA SEGUN TRANSFERENCIA DEL EXTERIOR POR ORDEN DE COPAGAZ DISTRIBUIDORA DE GAS S.A. REF.: INV 62 LIB. 00513062001 YPFB-OPERACIONES PLANTA DE SEPARACION DE LIQUIDOS RIO GRANDE</t>
  </si>
  <si>
    <t>||18° DESEMBOLSO DE BS1.198.654.070,00 SERIE TGN-N1H-10 CRÉDITO DE EMERGENCIA SOLICITADO MEDIANTE NOTA DEL MEFP CITE: MEFP/VTCP/DGCP/UEPS-348/2020 REC. EN LA FECHA (TRAM-TGL-1617) REF: RD N°024/08, 064/09, CONTRATO SANO N°043/08, ADENDAS Y SANO DLBCI N° 84/2019 ABONO EN LA LIBRETA N° 00099039001 FDO. RECONST., SEG. ALIMENTARIA Y APOYO PROD. - FRESAP</t>
  </si>
  <si>
    <t>COBRO DE||ÚTILES DE ESCRITORIO POR LA ELABORACIÓN DEL COMPROBANTE CONTABLE N° 0977622 DE LA FECHA. DE LA LIBRETA N° 00099021001 TGN  RECURSOS ORDINARIOS, COSTO ÚTILES DE ESCRITORIO.</t>
  </si>
  <si>
    <t>00099021001 DEPOSITO DE EFECTIVO, DEPOSITANTE: EMPRESA ESTATAL BOLIVIANA DE TURISMO, CONCEPTO: DEVOLUCION AL O.E.P. - TRIBUNAL SUPREMO ELECTORAL DEL BOLETO 547-5584897803 GEST 2019, CUENTA DE DEPOSITO: CUENTA UNICA DEL TESORO</t>
  </si>
  <si>
    <t>00099021001 DEPOSITO DE EFECTIVO, DEPOSITANTE: EMPRESA ESTATAL BOLIVIANA DE TURISMO, CONCEPTO: DEVOLUCION AL O.E.P. - TRIBUNAL ELECTORAL DEL BOLETO 045-5584885860 GEST 2019, CUENTA DE DEPOSITO: CUENTA UNICA DEL TESORO</t>
  </si>
  <si>
    <t>00099021001 DEPOSITO DE EFECTIVO, DEPOSITANTE: EMPRESA ESTATAL BOLIVIANA DE TURISMO, CONCEPTO: DEVOLUCION AL M.M.A.YA. DEL BOLETO N° 2NZ50X-4160SD GESTION 2019, CUENTA DE DEPOSITO: CUENTA UNICA DEL TESORO</t>
  </si>
  <si>
    <t>00592012001 DEPOSITO DE EFECTIVO, DEPOSITANTE: AGUSTINA MAMANI, CONCEPTO: VENTA PAQUETES TURISTICOS DE GESTION 2020, CUENTA DE DEPOSITO: CUENTA UNICA DEL TESORO</t>
  </si>
  <si>
    <t>00099021001 DEPOSITO DE EFECTIVO, DEPOSITANTE: XIMENA BESTSABE LUNA QUISPE, CONCEPTO: DEVOLUCION DE PASAJES, CUENTA DE DEPOSITO: CUENTA UNICA DEL TESORO</t>
  </si>
  <si>
    <t>00132012005 DEPOSITO DE EFECTIVO, DEPOSITANTE: CARLA LIREEL MERCADO PEÑANIETA, CONCEPTO: DEVOLUCION DE PASAJES, CUENTA DE DEPOSITO: CUENTA UNICA DEL TESORO</t>
  </si>
  <si>
    <t>00099021001 DEPOSITO DE EFECTIVO, DEPOSITANTE: ELVIRA ARIAS, CONCEPTO: DEVOLUCION COBRO  INDEVIDO, CUENTA DE DEPOSITO: CUENTA UNICA DEL TESORO</t>
  </si>
  <si>
    <t>00099021001 DEPOSITO DE EFECTIVO, DEPOSITANTE: ENTEL S.A., CONCEPTO: REVERSION MONTO POR SERVICO DE TELEFONIA MOVIL CTA 249647965 DE ENTEL S.A., CUENTA DE DEPOSITO: CUENTA UNICA DEL TESORO</t>
  </si>
  <si>
    <t>00086088003 DEPOSITO DE EFECTIVO, DEPOSITANTE: MARCO ANTONIO JALDIN ALVAREZ, CONCEPTO: DEVOLUCION DE FONDOS EN AVANCE, CUENTA DE DEPOSITO: CUENTA UNICA DEL TESORO</t>
  </si>
  <si>
    <t>00066014202 DEPOSITO DE EFECTIVO, DEPOSITANTE: MARIA CORINA MARION JORDAN, CONCEPTO: DEVOLUCION DE PASAJES Y ESTADIA A NOMBRE DEL BENEFICIARIO MARIA CORINA MARION JORDAN, CUENTA DE DEPOSITO: CUENTA UNICA DEL TESORO</t>
  </si>
  <si>
    <t>00287102001 DEP.DE CHEQ.AJENOS,RET.DE CAM.,CONCEPTO: REEMBOLSO POR INCAP TEMPORAL DE CAJA DE SALUD CORDES A FONDO NAL DE INVERSION PRODUCTIVA Y SOCIAL,DEP.: CAJA DE SALUD CORDES , PROCEDENCIA: BANCO UNION S.A., CHEQUE: 14901, FECHA DE EMISION:28/01/2020</t>
  </si>
  <si>
    <t>00383012001 DEP.DE CHEQ.AJENOS,RET.DE CAM.,CONCEPTO: REEMBOLSO POR INCAPACIDAD TEMP. DE CAJA DE SALUD CORDES A AGENCIA BOLIVIANA DE CORREOS,DEP.: CAJA DE SALUD CORDES , PROCEDENCIA: BANCO UNION S.A., CHEQUE: 14903, FECHA DE EMISION:28/01/2020</t>
  </si>
  <si>
    <t>00099021001 DEP.DE CHEQ.AJENOS,RET.DE CAM.,CONCEPTO: REEMBOLSO POR INCAPACIDAD TEMPORAL DE CAJA DE SALUD CORDES A MIN. DE MEDIO AMBIENTE Y AGUA,DEP.: CAJA DE SALUD CORDES , PROCEDENCIA: BANCO UNION S.A., CHEQUE: 14900, FECHA DE EMISION:28/01/2020</t>
  </si>
  <si>
    <t>00099021001 DEP.DE CHEQ.AJENOS,RET.DE CAM.,CONCEPTO: DEVOLUCION DE PASAJES AEREAS EMITIDAS POR LA EMPRESA BOLTUR GESTION 2019,DEP.: F.P.S. - OFICINA CENTRAL , PROCEDENCIA: BANCO UNION S.A., CHEQUE: 11769, FECHA DE EMISION:29/01/2020</t>
  </si>
  <si>
    <t>00099021001 DEPOSITO DE EFECTIVO, DEPOSITANTE: GREGORIO ANTEZANA  A., CONCEPTO: DOBLE PERCEPCION, CUENTA DE DEPOSITO: CUENTA UNICA DEL TESORO</t>
  </si>
  <si>
    <t>NUMERO DE LIBRETA CUT: 00099021001 OPERACIÓN E75 TRANSFERENCIA DE LA CUENTA FISCAL BUN A LA CUT EN MN TRANSFERENCIA DE FONDOS A SOLICITUD DEL GOBIERNO AUTONOMO MUNICIPAL DE URIONDO CITE: GAMU/DESP/NÂ°35/2020 LA CTA. 3987 CUT LBRTA.00099021001.</t>
  </si>
  <si>
    <t>COBRO COSTOS DE PAPELERIA SEGUN TRANSFERENCIA DEL EXTERIOR POR ORDEN DE COPAGAZ DISTRIBUIDORA DE GAS S.A. (SAO PAULO BRASIL) REF.: INV.64, 70, 71 FECHA VALOR 31/01/2020 LIB. 00513062001 YPFB-OPERACIONES PLANTA DE SEPARACION DE LIQUIDOS RIO GRANDE</t>
  </si>
  <si>
    <t>||COBRO COMISIÓN AMPLIACIÓN DE VALIDEZ 0.15% S/USD 94.777,83, POR 90 DÍAS, ENMIENDA BS 220.- Y EMISIÓN COMPROBANTE CONTABLE BS 50.- REF:LC-2018-20 SEGÚN NOTA IN-BOL/GAF/JF-EX/N° 023/2020, 30/01/20. LIB.:00224012007 INSUMOS BOLIVIA-PLANTA PROCESADORA DE IVIRGARZAMA REF.:COMIS.AMPL.VAL. LC I-2018-20</t>
  </si>
  <si>
    <t>DESCONCILIADO</t>
  </si>
  <si>
    <t>TRANSFERENCIA'||RECIBIDA DEL EXTERIOR SEGÚN MENSAJES SWIFT NOS. 00002-00001 (REM.EXT.) DE FECHA 02-01-2020, POR DESEMBOLSO DE CAF PRÉSTAMO CFA010968 PROGRAMA DE APOYO A LA MEJORA DE LA GESTIÓN DE FINANZAS PUBLICAS, SEGUNDO DESEMBOLSO LIBRETA N°00099021001 TGN-RECURSOS ORDINARIOS-DOLARES AMERICANOS (5970)</t>
  </si>
  <si>
    <t>AJUSTE COMPLEMENTARIO POR REVALORIZACION SALDOS DE ACTIVOS DE RESERVA Y OBLIGACIONES MONEDA EXTRANJERA (DOLARES) Saldo MO = -550198520.29 ;Bs/Mo: 6.86000000000 ;Saldo Bs: -3774361849.18</t>
  </si>
  <si>
    <t>PAGO A CAF PRÉSTAMO CFA007894 VCTO. 03-01-2020 POR CUENTA DE TGN , NTI. 013067 VALOR 03-01-2020 CAPITAL USD 641.703,15 INTERESES USD 216.576,10 CTA. 5970 CUENTA UNICA DEL TESORO DOLARES AMERICANOS LIB. 00099021001</t>
  </si>
  <si>
    <t>TRANSFERENCIA DEL EXTERIOR SEGUN SWIFT NO.00089 DE FECHA 03/01/2020 ORDENANTE: CONSULADO DE BOLIVIA EN CALAMA CHILE REF:DEVOLUCION DE SALDO NO EJECUTADOS LIB. 00099021001 TGN-RECURSOS ORDINARIOS-DOLARES AMERICANOS (5970)</t>
  </si>
  <si>
    <t>AJUSTE COMPLEMENTARIO POR REVALORIZACION SALDOS DE ACTIVOS DE RESERVA Y OBLIGACIONES MONEDA EXTRANJERA (DOLARES) Saldo MO = -549844440.39 ;Bs/Mo: 6.86000000000 ;Saldo Bs: -3771932861.06</t>
  </si>
  <si>
    <t>REGULARIZACION DE TRANSFERENCIA DEL EXTERIOR SEGUN SWIFT NO.00009 DE FECHA 06/01/2020 ORDENANTE: CONSULADO DE BOLIVIA EN CALAMA-CHILE LIB. 00099021001 TGN-RECURSOS ORDINARIOS-DOLARES AMERICANOS (5970)</t>
  </si>
  <si>
    <t>PAGO A BID PRÉSTAMO 3487/BL-BO VCTO. 06-01-2020 POR CUENTA DE TGN , NTI. 013116 VALOR 06-01-2020 INTERESES USD 35.922,70 CTA. 5970 CUENTA UNICA DEL TESORO DOLARES AMERICANOS LIB. 00099021001</t>
  </si>
  <si>
    <t>PAGO A BID PRÉSTAMO 3487/BL-BO VCTO. 06-01-2020 POR CUENTA DE TGN , NTI. 013114 VALOR 06-01-2020 INTERESES USD 2.143.292,13 CTA. 5970 CUENTA UNICA DEL TESORO DOLARES AMERICANOS LIB. 00099021001</t>
  </si>
  <si>
    <t>AJUSTE COMPLEMENTARIO POR REVALORIZACION SALDOS DE ACTIVOS DE RESERVA Y OBLIGACIONES MONEDA EXTRANJERA (DOLARES) Saldo MO = -548027445.27 ;Bs/Mo: 6.86000000000 ;Saldo Bs: -3759468274.58</t>
  </si>
  <si>
    <t>PAGO A CAF PRÉSTAMO CFA008606 VCTO. 07-01-2020 POR CUENTA DE TGN , NTI. 013069 VALOR 07-01-2020 CAPITAL USD 2.451.005,88 INTERESES USD 868.726,50 COMISIONES USD 36.131,89 CTA. 5970 CUENTA UNICA DEL TESORO DOLARES AMERICANOS LIB. 00099021001</t>
  </si>
  <si>
    <t>PAGO A FONPLATA PRÉSTAMO BOL-27/2016 VCTO. 07-01-2020 POR CUENTA DE TGN , NTI. 013098 VALOR 07-01-2020 INTERESES USD 357.200,20 COMISIONES USD 85.519,31 CTA. 5970 CUENTA UNICA DEL TESORO DOLARES AMERICANOS LIB. 00099021001</t>
  </si>
  <si>
    <t>PAGO A CAF PRÉSTAMO CFA008604 VCTO. 07-01-2020 POR CUENTA DE TGN , NTI. 013068 VALOR 07-01-2020 CAPITAL USD 4.792.129,05 INTERESES USD 1.841.935,70 COMISIONES USD 66.537,88 CTA. 5970 CUENTA UNICA DEL TESORO DOLARES AMERICANOS LIB. 00099021001</t>
  </si>
  <si>
    <t>AJUSTE COMPLEMENTARIO POR REVALORIZACION SALDOS DE ACTIVOS DE RESERVA Y OBLIGACIONES MONEDA EXTRANJERA (DOLARES) Saldo MO = -538685926.47 ;Bs/Mo: 6.86000000000 ;Saldo Bs: -3695385455.59</t>
  </si>
  <si>
    <t>REGULARIZACION DE TRANSFERENCIA DEL EXTERIOR SEGUN SWIFT 00146 DE FECHA 08/01/2020 ORDENANTE: EMBAJADA DE BOLIVIA EN ASUNCION PARAGUAY (OEP) LIB. 00099021001 TGN-RECURSOS ORDINARIOS-DOLARES AMERICANOS (5970)</t>
  </si>
  <si>
    <t>AJUSTE COMPLEMENTARIO POR REVALORIZACION SALDOS DE ACTIVOS DE RESERVA Y OBLIGACIONES MONEDA EXTRANJERA (DOLARES) Saldo MO = -539326184.38 ;Bs/Mo: 6.86000000000 ;Saldo Bs: -3699777624.86</t>
  </si>
  <si>
    <t>AJUSTE COMPLEMENTARIO POR REVALORIZACION SALDOS DE ACTIVOS DE RESERVA Y OBLIGACIONES MONEDA EXTRANJERA (DOLARES) Saldo MO = -536781217.94 ;Bs/Mo: 6.86000000000 ;Saldo Bs: -3682319155.06</t>
  </si>
  <si>
    <t>TRANSFERENCIA DEL EXTERIOR SEGUN SWIFT 00486 DE FECHA 14/01/2020 ORDENANTE: EMBAJADA DE BOLIVIA EN FRANCIA LIB. 00099021001 TGN-RECURSOS ORDINARIOS-DOLARES AMERICANOS (5970)</t>
  </si>
  <si>
    <t>AJUSTE COMPLEMENTARIO POR REVALORIZACION SALDOS DE ACTIVOS DE RESERVA Y OBLIGACIONES MONEDA EXTRANJERA (DOLARES) Saldo MO = -539844109.09 ;Bs/Mo: 6.86000000000 ;Saldo Bs: -3703330588.35</t>
  </si>
  <si>
    <t>PAGO A BID PRÉSTAMO 3536/BL-BO VCTO. 15-01-2020 POR CUENTA DE TGN , NTI. 013113 VALOR 15-01-2020 INTERESES USD 8.939,56 CTA. 5970 CUENTA UNICA DEL TESORO DOLARES AMERICANOS LIB. 00099021001</t>
  </si>
  <si>
    <t>PAGO A BIRF PRÉSTAMO 8552-BO VCTO. 15-01-2020 POR CUENTA DE TGN , NTI. 013097 VALOR 15-01-2020 INTERESES USD 832.426,69 COMISIONES USD 155.031,87 CTA. 5970 CUENTA UNICA DEL TESORO DOLARES AMERICANOS LIB. 00099021001</t>
  </si>
  <si>
    <t>PAGO A IDA PRÉSTAMO 5004-BO VCTO. 15-01-2020 POR CUENTA DE TGN , NTI. 013087 VALOR 15-01-2020 CAPITAL USD 562.930,57 INTERESES USD 308.933,77 CTA. 5970 CUENTA UNICA DEL TESORO DOLARES AMERICANOS LIB. 00099021001</t>
  </si>
  <si>
    <t>PAGO A IDA PRÉSTAMO 5712-BO VCTO. 15-01-2020 POR CUENTA DE TGN , NTI. 013094 VALOR 15-01-2020 INTERESES USD 474.726,67 CTA. 5970 CUENTA UNICA DEL TESORO DOLARES AMERICANOS LIB. 00099021001</t>
  </si>
  <si>
    <t>PAGO A IDA PRÉSTAMO 5713-BO VCTO. 15-01-2020 POR CUENTA DE TGN , NTI. 013095 VALOR 15-01-2020 INTERESES USD 41.986,41 CTA. 5970 CUENTA UNICA DEL TESORO DOLARES AMERICANOS LIB. 00099021001</t>
  </si>
  <si>
    <t>PAGO A IDA PRÉSTAMO 5744-BO VCTO. 15-01-2020 POR CUENTA DE TGN , NTI. 013093 VALOR 15-01-2020 INTERESES USD 28.685,93 CTA. 5970 CUENTA UNICA DEL TESORO DOLARES AMERICANOS LIB. 00099021001</t>
  </si>
  <si>
    <t>PAGO A BID PRÉSTAMO 3797/BL-BO VCTO. 15-01-2020 POR CUENTA DE TGN , NTI. 013117 VALOR 15-01-2020 INTERESES USD 22.805,28 COMISIONES USD 49.799,81 CTA. 5970 CUENTA UNICA DEL TESORO DOLARES AMERICANOS LIB. 00099021001</t>
  </si>
  <si>
    <t>PAGO A BID PRÉSTAMO 3797/BL-BO VCTO. 15-01-2020 POR CUENTA DE TGN , NTI. 013118 VALOR 15-01-2020 INTERESES USD 330,94 CTA. 5970 CUENTA UNICA DEL TESORO DOLARES AMERICANOS LIB. 00099021001</t>
  </si>
  <si>
    <t>||TRANSFERENCIA DE FONDOS S/G. NOTA CITE: MEFP/VTCP/DGCP/UODP-071/2020 DE LA FECHA, DEL MIN.DE ECONOMIA Y FINANZAS PUBLICAS (HRE-TSO-2020-394), PAGO CUOTA PARTE DEL CREDITO IDA 3507-BO A CARGO DE FONDO NACIONAL DE DESARROLLO REGIONAL.(FNDR),VENCIMIENTO15 DE ENERO DE 2020. ABONO A LA LIBRETA N° 00099021001 "TGN-RECURSOS ORDINARIOS".</t>
  </si>
  <si>
    <t>AJUSTE COMPLEMENTARIO POR REVALORIZACION SALDOS DE ACTIVOS DE RESERVA Y OBLIGACIONES MONEDA EXTRANJERA (DOLARES) Saldo MO = -531886892.81 ;Bs/Mo: 6.86000000000 ;Saldo Bs: -3648744084.69</t>
  </si>
  <si>
    <t>||DEBITO ADICIONAL POR PAGO PRESTAMO BID 611-SF-BO VCTO. 16-01-2020 POR CUENTA DE YPFB TRANSPORTE S.A.. SEGUN NOTA TSC 030/2020, VALOR 16-01-2020 INTERESES USD 212,01 LIBRETA N° 00099021001-TGN-RECURSOS ORDINARIOS DOLARES AMERICANOS-ALIVIO MDRI</t>
  </si>
  <si>
    <t>||PAGO PRESTAMO BID 611-SF-BO VCTO. 16-01-2020 POR CUENTA DE YPFB TRANSPORTE S.A. SEGUN NOTA TSC 030/2020 DE FECHA 13-01-2020, VALOR 16-01-2020 CAPITAL USD 70.319,52 INTERESES USD 5.166,82 LIBRETA N° 00099021001-TGN-RECURSOS ORDINARIOS DOLARES AMERICANOS-ALIVIO MDRI</t>
  </si>
  <si>
    <t>'TRANSFERENCIA'||RECIBIDA DEL EXTERIOR SEGUN MENSAJES SWIFT N° 00631 Y 00630 (REM. EXT.) DE FECHA 17-01-2020 POR DESEMBOLSO DE FONPLATA PTMO.. BOL 32/2018 LIBRETA N° 00287104324 - FPS-USD-PIU II</t>
  </si>
  <si>
    <t>AJUSTE COMPLEMENTARIO POR REVALORIZACION SALDOS DE ACTIVOS DE RESERVA Y OBLIGACIONES MONEDA EXTRANJERA (DOLARES) Saldo MO = -536605176.59 ;Bs/Mo: 6.86000000000 ;Saldo Bs: -3681111511.37</t>
  </si>
  <si>
    <t>00099037019 DEPOSITO DE EFECTIVO, DEPOSITANTE: TITO BERROCAL CASTILLO, CONCEPTO: UTILES DE ESCRITORIO (COMISION TRANSFERENCIA), CUENTA DE DEPOSITO: CUENTA UNICA DEL TESORO EN DOLARES AMERICANOS</t>
  </si>
  <si>
    <t>00099021001 DEP.DE CHEQ.AJENOS,RET.DE CAM.,CONCEPTO: PAGO DE NOTA DE CARGO N° 101/94 PROCESO COACTIVO FISCAL SEGUIDO A HUGO LOZANO Y OTROS JUZGADO 4° CFT,DEP.: MINISTERIO DE ECONOMIA Y FINANZAS PUBLICAS</t>
  </si>
  <si>
    <t>||COMPLEMENTO A LOS COMPROBANTES G-1253031 G-1253032 Y G-1253033 DE LA FECHA POR PAGO AL EXIMBANK CHINA, PTMOS, PBC 2015 (08) 350, 2016 (22) 410 Y 2016 (38) 426 POR CUENTA DEL TGN, COBRO DE COMISIONES DEL BANQUERO USD 10.-, TOTAL USD 30.- LIB. N° 0099021001 TGN RECURSOS ORDINARIOS - DOLARES AMERICANOS (5970)</t>
  </si>
  <si>
    <t>00066047001 DEPOSITO DE EFECTIVO, DEPOSITANTE: OSCAR RAFAEL SELAES FLORES, CONCEPTO: DEVOLUCION COMISIONES BANCARIAS, CUENTA DE DEPOSITO: CUENTA UNICA DEL TESORO EN DOLARES AMERICANOS</t>
  </si>
  <si>
    <t>TRANSFERENCIA RECIBIDA DEL EXTERIOR SEGÚN MENSAJES SWIFT Nos. 00912-00909 (REM.EXT.) DE FECHA 23-01-2020 POR DESEMBOLSO DE IDA PRÉSTAMO TF-16083 13 FPS LIBRETA N° 00287104318 FPS-U$-PPCR AIF TF016083</t>
  </si>
  <si>
    <t>AJUSTE COMPLEMENTARIO POR REVALORIZACION SALDOS DE ACTIVOS DE RESERVA Y OBLIGACIONES MONEDA EXTRANJERA (DOLARES) Saldo MO = -524250403.38 ;Bs/Mo: 6.86000000000 ;Saldo Bs: -3596357767.17</t>
  </si>
  <si>
    <t>AJUSTE COMPLEMENTARIO POR REVALORIZACION SALDOS DE ACTIVOS DE RESERVA Y OBLIGACIONES MONEDA EXTRANJERA (DOLARES) Saldo MO = -523722668.17 ;Bs/Mo: 6.86000000000 ;Saldo Bs: -3592737503.66</t>
  </si>
  <si>
    <t>AJUSTE COMPLEMENTARIO POR REVALORIZACION SALDOS DE ACTIVOS DE RESERVA Y OBLIGACIONES MONEDA EXTRANJERA (DOLARES) Saldo MO = -513942108.59 ;Bs/Mo: 6.86000000000 ;Saldo Bs: -3525642864.92</t>
  </si>
  <si>
    <t>00099021001 DEPOSITO DE EFECTIVO, DEPOSITANTE: ELDER GEOVANNA RODRIGUEZ, CONCEPTO: DEVOLUCION DE GASTOS NO EJECUTADOS DEL T.S.E., CUENTA DE DEPOSITO: CUENTA UNICA DEL TESORO EN DOLARES AMERICANOS</t>
  </si>
  <si>
    <t>A:00099021001 Transferencia de recursos a solicitud del Órgano Judicial, (operación bimonetaria), SG Nota CITE:UNID./NAL./FINANZAS/DAF-OJ N°59/2020, a favor de la Corporación del Seguro Social Militar por Restitución de Certificado Depósito Judicial Nro. 31365. H.R. 6-2843-R. TC 6.86.</t>
  </si>
  <si>
    <t>AJUSTE COMPLEMENTARIO POR REVALORIZACION SALDOS DE ACTIVOS DE RESERVA Y OBLIGACIONES MONEDA EXTRANJERA (DOLARES) Saldo MO = -514861942.70 ;Bs/Mo: 6.86000000000 ;Saldo Bs: -3531952926.94</t>
  </si>
  <si>
    <t>TRANSFERENCIA DEL EXTERIOR SEGUN SWIFT 01253-01249 DE FECHA 31/01/2020 ORDENANTE: EMBAJADA DE BOLIVIA EN BOGOTA-COLOMBIA LIB. 00099021001 TGN-RECURSOS ORDINARIOS-DOLARES AMERICANOS (5970)</t>
  </si>
  <si>
    <t>REGULARIZACION DE TRANSFERENCIA DEL EXTERIOR SEGUN SWIFT NO.1204 DE FECHA 31/01/2020 ORDENANTE: CONSULADO DE BOLIVIA EN MENDOZA ARGENTINA REF.: 551867393 LIB. 00099021001 TGN-RECURSOS ORDINARIOS-DOLARES AMERICANOS (5970)</t>
  </si>
  <si>
    <t>REGULARIZACION DE TRANSFERENCIA DEL EXTERIOR SEGUN SWIFT 00513 DE FECHA 31/01/2020 ORDENANTE: CONSULADO GENERAL DE BOLIVIA EN CHILE LIB. 00099021001 TGN-RECURSOS ORDINARIOS-DOLARES AMERICANOS (5970)</t>
  </si>
  <si>
    <t>TRANSFERENCIA DEL EXTERIOR SEGUN SWIFT 01254-01250 DE FECHA 31/01/2020 ORDENANTE: EMBAJADA DE BOLIVIA EN BOGOTA COLOMBIA REF.: DEVOLUCION DE SALDOS NO EJECUTADOS GESTION 2019 EMPADRONAMIENTO Y VOTO EN EL EXTERIOR LIB. 00099021001 TGN-RECURSOS ORDINARIOS-DOLARES AMERICANOS (5970)</t>
  </si>
  <si>
    <t>AJUSTE COMPLEMENTARIO POR REVALORIZACION SALDOS DE ACTIVOS DE RESERVA Y OBLIGACIONES MONEDA EXTRANJERA (DOLARES) Saldo MO = -507700890.52 ;Bs/Mo: 6.86000000000 ;Saldo Bs: -3482828108.95</t>
  </si>
  <si>
    <t>10000006036277</t>
  </si>
  <si>
    <t>TGN FONDOS EN CUSTODIA</t>
  </si>
  <si>
    <t>10000009603619</t>
  </si>
  <si>
    <t>MIN. EDUCACION - ESFM SIMON BOLIVAR</t>
  </si>
  <si>
    <t>10000023569524</t>
  </si>
  <si>
    <t>TGN - RECUPERACION DE CREDITO DS 2979 - MONEDA NACIONAL</t>
  </si>
  <si>
    <t>10000024907369</t>
  </si>
  <si>
    <t>10000028355910</t>
  </si>
  <si>
    <t>EEPB - RECURSOS ESPECÍFICOS POR VENTA DE SERVICIOS</t>
  </si>
  <si>
    <t>10000028697312</t>
  </si>
  <si>
    <t>MIN. EDU. ESFM MARISCAL SUCRE - CTA. RECAUDADORA.</t>
  </si>
  <si>
    <t>10000028754013</t>
  </si>
  <si>
    <t>MIN. EDU. - UNIDAD ESPECIALIZADA DE FORMACIÓN CONTINUA - RECAUDADORA</t>
  </si>
  <si>
    <t>10000028893390</t>
  </si>
  <si>
    <t>10000029699276</t>
  </si>
  <si>
    <t>MINISTERIO DE EDUCACIÓN - ESFM CLARA PARADA DE PINTO</t>
  </si>
  <si>
    <t>IMPORTE ($us)</t>
  </si>
  <si>
    <t>20000023569847</t>
  </si>
  <si>
    <t>TGN - RECUPERACION DE CREDITO DS 2979 - MONEDA EXTRANJERA</t>
  </si>
  <si>
    <t>De: 00099021001 A:00290014102 TRANSFERENCIA DE RECURSOS A SOLICITUD DEL SERVICIO DE IMPUESTOS NACIONALES, MEDIANTE NOTA SIN/GAF/DRF/UT/NOT/84/2020; PARA CUBRIR EL PAGO DE LOS COMPROBANTES REGISTRADOS EN LA DEUDA FLOTANTE 2019 ( 6-1574-R)</t>
  </si>
  <si>
    <t>De: 00099021001 A:00573012002 Traspaso de recursos a solicitud de la Empresa Siderúrgica MUTUN sg nota CITE: ESM/GAF/UCPT/N°28/2020, y nota CITE: MEFP/VTCP/DGCP/UODP-096/2020, en el marco del D.S. N°3642 de 10/08/2018. HR. 6-2098-R.</t>
  </si>
  <si>
    <t>De: 00512012001 A:00099021001 A requerimiento de la Administración de Aeropuertos y Servicios Auxiliares a la Navegación Aérea (AASANA), con nota CITE: CEX-YKYB/0190/2018, en virtud a las notas internas CITE: MEFP/VTCP/DGAFT/USCFT/Nos. 140</t>
  </si>
  <si>
    <t>(en blanco)</t>
  </si>
  <si>
    <t>CVD_AUTO</t>
  </si>
  <si>
    <t>Comisiones por Compra Venta de Divisas proceso automático</t>
  </si>
  <si>
    <t>Coordinar con la DGSGIF</t>
  </si>
  <si>
    <t>TRL  Traspaso o Transferencia entre Libretas</t>
  </si>
  <si>
    <r>
      <t xml:space="preserve">• </t>
    </r>
    <r>
      <rPr>
        <b/>
        <sz val="8"/>
        <color theme="1"/>
        <rFont val="Calibri"/>
        <family val="2"/>
      </rPr>
      <t xml:space="preserve">Traspaso. </t>
    </r>
    <r>
      <rPr>
        <sz val="8"/>
        <color theme="1"/>
        <rFont val="Calibri"/>
        <family val="2"/>
      </rPr>
      <t>Refiere al movimiento de recursos entre componentes del mismo Ente Contable pero con Código de Entidad distinto, su descargo debe realizarse previo análisis de los antecedentes que originan el traspaso este recurso y realización del registro C-21 o C-31 correspondiente o en su defecto se debe justificar que la operación no amerita algún registro.</t>
    </r>
  </si>
  <si>
    <r>
      <t xml:space="preserve">• </t>
    </r>
    <r>
      <rPr>
        <b/>
        <sz val="8"/>
        <color theme="1"/>
        <rFont val="Calibri"/>
        <family val="2"/>
      </rPr>
      <t xml:space="preserve">Transferencia. </t>
    </r>
    <r>
      <rPr>
        <sz val="8"/>
        <color theme="1"/>
        <rFont val="Calibri"/>
        <family val="2"/>
      </rPr>
      <t>Refiere al movimiento de recursos entre Entes Contables diferentes. Estas operaciones se descargan de dos formas:</t>
    </r>
  </si>
  <si>
    <r>
      <rPr>
        <b/>
        <sz val="8"/>
        <color theme="1"/>
        <rFont val="Calibri"/>
        <family val="2"/>
      </rPr>
      <t xml:space="preserve">Nota. </t>
    </r>
    <r>
      <rPr>
        <i/>
        <sz val="8"/>
        <color theme="1"/>
        <rFont val="Calibri"/>
        <family val="2"/>
      </rPr>
      <t>Las operaciones TRL se regularizan mediante su "Descargo", debido a que estos movimientos mantienen el estado "No Conciliado" en el reporte que muestra los movimientos de la Libreta.</t>
    </r>
  </si>
  <si>
    <t>CVD  Comisiones por Compra Venta de Divisas</t>
  </si>
  <si>
    <t>G12498140005</t>
  </si>
  <si>
    <t>G12498170004</t>
  </si>
  <si>
    <t>G12498180004</t>
  </si>
  <si>
    <t>G12498190003</t>
  </si>
  <si>
    <t>G12498200004</t>
  </si>
  <si>
    <t>G12498210003</t>
  </si>
  <si>
    <t>G12498220004</t>
  </si>
  <si>
    <t>G12498230015</t>
  </si>
  <si>
    <t>G12498240004</t>
  </si>
  <si>
    <t>G12498250004</t>
  </si>
  <si>
    <t>G12498260003</t>
  </si>
  <si>
    <t>G12523110004</t>
  </si>
  <si>
    <t>G12522930004</t>
  </si>
  <si>
    <t>G12522940004</t>
  </si>
  <si>
    <t>G12522950004</t>
  </si>
  <si>
    <t>G12522960004</t>
  </si>
  <si>
    <t>G12522970004</t>
  </si>
  <si>
    <t>G12524410056</t>
  </si>
  <si>
    <t>G12524420057</t>
  </si>
  <si>
    <t>G12561210006</t>
  </si>
  <si>
    <t>G12563850003</t>
  </si>
  <si>
    <t>O18212680002</t>
  </si>
  <si>
    <t>O18212780002</t>
  </si>
  <si>
    <t>O18213560002</t>
  </si>
  <si>
    <t>O18213590002</t>
  </si>
  <si>
    <t>O18213650002</t>
  </si>
  <si>
    <t>O18213870002</t>
  </si>
  <si>
    <t>B18213550002</t>
  </si>
  <si>
    <t>B18213570002</t>
  </si>
  <si>
    <t>B18213600002</t>
  </si>
  <si>
    <t>B18213690002</t>
  </si>
  <si>
    <t>O18214130002</t>
  </si>
  <si>
    <t>O18214320002</t>
  </si>
  <si>
    <t>O18214550002</t>
  </si>
  <si>
    <t>O18216320002</t>
  </si>
  <si>
    <t>O18216570002</t>
  </si>
  <si>
    <t>O18216480002</t>
  </si>
  <si>
    <t>O18217360002</t>
  </si>
  <si>
    <t>O18217480002</t>
  </si>
  <si>
    <t>O18217620002</t>
  </si>
  <si>
    <t>O18217600002</t>
  </si>
  <si>
    <t>O18217810002</t>
  </si>
  <si>
    <t>O18217820002</t>
  </si>
  <si>
    <t>O18217840002</t>
  </si>
  <si>
    <t>O18218040002</t>
  </si>
  <si>
    <t>B18216650002</t>
  </si>
  <si>
    <t>B18216680002</t>
  </si>
  <si>
    <t>B18216690002</t>
  </si>
  <si>
    <t>B18216710002</t>
  </si>
  <si>
    <t>B18216720002</t>
  </si>
  <si>
    <t>B18217320002</t>
  </si>
  <si>
    <t>O18219790002</t>
  </si>
  <si>
    <t>O18219970002</t>
  </si>
  <si>
    <t>O18219990002</t>
  </si>
  <si>
    <t>O18220010002</t>
  </si>
  <si>
    <t>O18220090002</t>
  </si>
  <si>
    <t>O18220100002</t>
  </si>
  <si>
    <t>O18220110002</t>
  </si>
  <si>
    <t>O18220120002</t>
  </si>
  <si>
    <t>O18220130002</t>
  </si>
  <si>
    <t>O18220160002</t>
  </si>
  <si>
    <t>O18220400002</t>
  </si>
  <si>
    <t>O18221220002</t>
  </si>
  <si>
    <t>O18221230002</t>
  </si>
  <si>
    <t>B18219900002</t>
  </si>
  <si>
    <t>B18220150002</t>
  </si>
  <si>
    <t>B18220310002</t>
  </si>
  <si>
    <t>B18220330002</t>
  </si>
  <si>
    <t>B18220620002</t>
  </si>
  <si>
    <t>B18220660002</t>
  </si>
  <si>
    <t>B18220860002</t>
  </si>
  <si>
    <t>B18220870002</t>
  </si>
  <si>
    <t>B18220980002</t>
  </si>
  <si>
    <t>O18221460002</t>
  </si>
  <si>
    <t>O18222090002</t>
  </si>
  <si>
    <t>B18223570002</t>
  </si>
  <si>
    <t>B18224000002</t>
  </si>
  <si>
    <t>B18224040002</t>
  </si>
  <si>
    <t>B18224190002</t>
  </si>
  <si>
    <t>B18224320002</t>
  </si>
  <si>
    <t>O18223470002</t>
  </si>
  <si>
    <t>O18223540002</t>
  </si>
  <si>
    <t>O18223550002</t>
  </si>
  <si>
    <t>O18224050002</t>
  </si>
  <si>
    <t>O18224070002</t>
  </si>
  <si>
    <t>O18224220002</t>
  </si>
  <si>
    <t>O18224270002</t>
  </si>
  <si>
    <t>O18224340002</t>
  </si>
  <si>
    <t>O18224460002</t>
  </si>
  <si>
    <t>O18224480002</t>
  </si>
  <si>
    <t>O18224540002</t>
  </si>
  <si>
    <t>O18224570002</t>
  </si>
  <si>
    <t>O18224800002</t>
  </si>
  <si>
    <t>O18225370002</t>
  </si>
  <si>
    <t>O18225600002</t>
  </si>
  <si>
    <t>O18227260002</t>
  </si>
  <si>
    <t>O18227280002</t>
  </si>
  <si>
    <t>O18227370002</t>
  </si>
  <si>
    <t>O18227970002</t>
  </si>
  <si>
    <t>O18228160002</t>
  </si>
  <si>
    <t>B18227870002</t>
  </si>
  <si>
    <t>O18228710002</t>
  </si>
  <si>
    <t>O18228880002</t>
  </si>
  <si>
    <t>O18229060002</t>
  </si>
  <si>
    <t>O18229080002</t>
  </si>
  <si>
    <t>O18229540002</t>
  </si>
  <si>
    <t>O18229670002</t>
  </si>
  <si>
    <t>O18229930002</t>
  </si>
  <si>
    <t>O18231310002</t>
  </si>
  <si>
    <t>O18231330002</t>
  </si>
  <si>
    <t>O18231390002</t>
  </si>
  <si>
    <t>O18232080002</t>
  </si>
  <si>
    <t>O18232680002</t>
  </si>
  <si>
    <t>O18233310002</t>
  </si>
  <si>
    <t>B18231700002</t>
  </si>
  <si>
    <t>B18231880002</t>
  </si>
  <si>
    <t>B18231890002</t>
  </si>
  <si>
    <t>O18234560002</t>
  </si>
  <si>
    <t>O18234670002</t>
  </si>
  <si>
    <t>O18234800002</t>
  </si>
  <si>
    <t>O18235030002</t>
  </si>
  <si>
    <t>O18235070002</t>
  </si>
  <si>
    <t>O18235130002</t>
  </si>
  <si>
    <t>O18235530002</t>
  </si>
  <si>
    <t>O18235630002</t>
  </si>
  <si>
    <t>O18236200002</t>
  </si>
  <si>
    <t>O18236270002</t>
  </si>
  <si>
    <t>O18236300002</t>
  </si>
  <si>
    <t>O18236540002</t>
  </si>
  <si>
    <t>O18236920002</t>
  </si>
  <si>
    <t>O18236940002</t>
  </si>
  <si>
    <t>O18235680002</t>
  </si>
  <si>
    <t>O18235690002</t>
  </si>
  <si>
    <t>O18235810002</t>
  </si>
  <si>
    <t>O18235850002</t>
  </si>
  <si>
    <t>O18235910002</t>
  </si>
  <si>
    <t>O18235920002</t>
  </si>
  <si>
    <t>O18235950002</t>
  </si>
  <si>
    <t>O18235990002</t>
  </si>
  <si>
    <t>O18236060002</t>
  </si>
  <si>
    <t>B18235290002</t>
  </si>
  <si>
    <t>B18235300002</t>
  </si>
  <si>
    <t>O18237090002</t>
  </si>
  <si>
    <t>O18237160002</t>
  </si>
  <si>
    <t>O18240700002</t>
  </si>
  <si>
    <t>O18238480002</t>
  </si>
  <si>
    <t>O18238520002</t>
  </si>
  <si>
    <t>O18238760002</t>
  </si>
  <si>
    <t>O18238970002</t>
  </si>
  <si>
    <t>O18238980002</t>
  </si>
  <si>
    <t>O18239340002</t>
  </si>
  <si>
    <t>O18239350002</t>
  </si>
  <si>
    <t>O18239400002</t>
  </si>
  <si>
    <t>O18239440002</t>
  </si>
  <si>
    <t>O18239470002</t>
  </si>
  <si>
    <t>O18239730002</t>
  </si>
  <si>
    <t>O18239780002</t>
  </si>
  <si>
    <t>O18239830002</t>
  </si>
  <si>
    <t>O18239840002</t>
  </si>
  <si>
    <t>O18239920002</t>
  </si>
  <si>
    <t>B18239220002</t>
  </si>
  <si>
    <t>B18239310002</t>
  </si>
  <si>
    <t>B18239330002</t>
  </si>
  <si>
    <t>B18239410002</t>
  </si>
  <si>
    <t>O18240160002</t>
  </si>
  <si>
    <t>O18240310002</t>
  </si>
  <si>
    <t>O18240640002</t>
  </si>
  <si>
    <t>O18242460002</t>
  </si>
  <si>
    <t>O18242620002</t>
  </si>
  <si>
    <t>O18242670002</t>
  </si>
  <si>
    <t>O18242700002</t>
  </si>
  <si>
    <t>O18242820002</t>
  </si>
  <si>
    <t>O18242830002</t>
  </si>
  <si>
    <t>O18242840002</t>
  </si>
  <si>
    <t>O18242890002</t>
  </si>
  <si>
    <t>O18242950002</t>
  </si>
  <si>
    <t>O18242970002</t>
  </si>
  <si>
    <t>O18242980002</t>
  </si>
  <si>
    <t>O18242990002</t>
  </si>
  <si>
    <t>B18242690002</t>
  </si>
  <si>
    <t>O18243140002</t>
  </si>
  <si>
    <t>O18243150002</t>
  </si>
  <si>
    <t>O18243180002</t>
  </si>
  <si>
    <t>O18243240002</t>
  </si>
  <si>
    <t>O18243250002</t>
  </si>
  <si>
    <t>O18243360002</t>
  </si>
  <si>
    <t>O18243400002</t>
  </si>
  <si>
    <t>O18243450002</t>
  </si>
  <si>
    <t>O18243600002</t>
  </si>
  <si>
    <t>O18243660002</t>
  </si>
  <si>
    <t>O18245300002</t>
  </si>
  <si>
    <t>O18245430002</t>
  </si>
  <si>
    <t>O18245640002</t>
  </si>
  <si>
    <t>O18245780002</t>
  </si>
  <si>
    <t>O18246110002</t>
  </si>
  <si>
    <t>O18246120002</t>
  </si>
  <si>
    <t>O18246930002</t>
  </si>
  <si>
    <t>O18246960002</t>
  </si>
  <si>
    <t>O18247290002</t>
  </si>
  <si>
    <t>O18247370002</t>
  </si>
  <si>
    <t>O18247400002</t>
  </si>
  <si>
    <t>B18245490002</t>
  </si>
  <si>
    <t>B18245510002</t>
  </si>
  <si>
    <t>B18245550002</t>
  </si>
  <si>
    <t>B18245600002</t>
  </si>
  <si>
    <t>B18245620002</t>
  </si>
  <si>
    <t>O18247970002</t>
  </si>
  <si>
    <t>O18248080002</t>
  </si>
  <si>
    <t>O18248090002</t>
  </si>
  <si>
    <t>O18249460002</t>
  </si>
  <si>
    <t>O18249500002</t>
  </si>
  <si>
    <t>O18249660002</t>
  </si>
  <si>
    <t>O18249670002</t>
  </si>
  <si>
    <t>O18249790002</t>
  </si>
  <si>
    <t>O18250610002</t>
  </si>
  <si>
    <t>O18251100002</t>
  </si>
  <si>
    <t>O18251590002</t>
  </si>
  <si>
    <t>B18249920002</t>
  </si>
  <si>
    <t>O18253310002</t>
  </si>
  <si>
    <t>O18253610002</t>
  </si>
  <si>
    <t>O18253620002</t>
  </si>
  <si>
    <t>O18253990002</t>
  </si>
  <si>
    <t>O18254020002</t>
  </si>
  <si>
    <t>O18254200002</t>
  </si>
  <si>
    <t>O18254210002</t>
  </si>
  <si>
    <t>O18254230002</t>
  </si>
  <si>
    <t>O18254260002</t>
  </si>
  <si>
    <t>O18254280002</t>
  </si>
  <si>
    <t>O18254300002</t>
  </si>
  <si>
    <t>O18254340002</t>
  </si>
  <si>
    <t>O18254450002</t>
  </si>
  <si>
    <t>O18254460002</t>
  </si>
  <si>
    <t>O18254470002</t>
  </si>
  <si>
    <t>O18253930002</t>
  </si>
  <si>
    <t>O18253910002</t>
  </si>
  <si>
    <t>O18253900002</t>
  </si>
  <si>
    <t>O18253890002</t>
  </si>
  <si>
    <t>O18254480002</t>
  </si>
  <si>
    <t>O18254530002</t>
  </si>
  <si>
    <t>O18254890002</t>
  </si>
  <si>
    <t>O18254940002</t>
  </si>
  <si>
    <t>O18255000002</t>
  </si>
  <si>
    <t>O18255230002</t>
  </si>
  <si>
    <t>O18255350002</t>
  </si>
  <si>
    <t>O18255360002</t>
  </si>
  <si>
    <t>O18255370002</t>
  </si>
  <si>
    <t>O18255380002</t>
  </si>
  <si>
    <t>O18255410002</t>
  </si>
  <si>
    <t>O18255680002</t>
  </si>
  <si>
    <t>O18255710002</t>
  </si>
  <si>
    <t>O18255720002</t>
  </si>
  <si>
    <t>O18255790002</t>
  </si>
  <si>
    <t>O18255850002</t>
  </si>
  <si>
    <t>O18255980002</t>
  </si>
  <si>
    <t>O18256010002</t>
  </si>
  <si>
    <t>O18256150002</t>
  </si>
  <si>
    <t>O18256170002</t>
  </si>
  <si>
    <t>O18256180002</t>
  </si>
  <si>
    <t>O18256190002</t>
  </si>
  <si>
    <t>O18256220002</t>
  </si>
  <si>
    <t>O18256230002</t>
  </si>
  <si>
    <t>O18256240002</t>
  </si>
  <si>
    <t>O18256260002</t>
  </si>
  <si>
    <t>O18256280002</t>
  </si>
  <si>
    <t>O18256290002</t>
  </si>
  <si>
    <t>O18256310002</t>
  </si>
  <si>
    <t>O18256330002</t>
  </si>
  <si>
    <t>O18256340002</t>
  </si>
  <si>
    <t>B18254850002</t>
  </si>
  <si>
    <t>B18255300002</t>
  </si>
  <si>
    <t>O18256900002</t>
  </si>
  <si>
    <t>O18256910002</t>
  </si>
  <si>
    <t>O18258450002</t>
  </si>
  <si>
    <t>O18258480002</t>
  </si>
  <si>
    <t>O18258500002</t>
  </si>
  <si>
    <t>O18258610002</t>
  </si>
  <si>
    <t>O18258750002</t>
  </si>
  <si>
    <t>O18258840002</t>
  </si>
  <si>
    <t>O18258860002</t>
  </si>
  <si>
    <t>O18259190002</t>
  </si>
  <si>
    <t>O18259180002</t>
  </si>
  <si>
    <t>O18259080002</t>
  </si>
  <si>
    <t>O18259200002</t>
  </si>
  <si>
    <t>O18259330002</t>
  </si>
  <si>
    <t>O18259360002</t>
  </si>
  <si>
    <t>O18259370002</t>
  </si>
  <si>
    <t>O18259380002</t>
  </si>
  <si>
    <t>O18259390002</t>
  </si>
  <si>
    <t>O18259400002</t>
  </si>
  <si>
    <t>O18259410002</t>
  </si>
  <si>
    <t>O18259420002</t>
  </si>
  <si>
    <t>O18259430002</t>
  </si>
  <si>
    <t>O18259450002</t>
  </si>
  <si>
    <t>O18259460002</t>
  </si>
  <si>
    <t>O18259580002</t>
  </si>
  <si>
    <t>O18259590002</t>
  </si>
  <si>
    <t>O18259610002</t>
  </si>
  <si>
    <t>O18259620002</t>
  </si>
  <si>
    <t>O18259630002</t>
  </si>
  <si>
    <t>O18259640002</t>
  </si>
  <si>
    <t>O18259660002</t>
  </si>
  <si>
    <t>O18259770002</t>
  </si>
  <si>
    <t>O18259760002</t>
  </si>
  <si>
    <t>O18259790002</t>
  </si>
  <si>
    <t>O18259850002</t>
  </si>
  <si>
    <t>O18260010002</t>
  </si>
  <si>
    <t>O18260020002</t>
  </si>
  <si>
    <t>O18260180002</t>
  </si>
  <si>
    <t>O18260380002</t>
  </si>
  <si>
    <t>O18260390002</t>
  </si>
  <si>
    <t>O18260400002</t>
  </si>
  <si>
    <t>O18260480002</t>
  </si>
  <si>
    <t>O18260540002</t>
  </si>
  <si>
    <t>O18260560002</t>
  </si>
  <si>
    <t>O18260590002</t>
  </si>
  <si>
    <t>O18260620002</t>
  </si>
  <si>
    <t>O18260640002</t>
  </si>
  <si>
    <t>B18258700002</t>
  </si>
  <si>
    <t>O18261110002</t>
  </si>
  <si>
    <t>O18262930002</t>
  </si>
  <si>
    <t>O18262940002</t>
  </si>
  <si>
    <t>O18262950002</t>
  </si>
  <si>
    <t>O18262980002</t>
  </si>
  <si>
    <t>O18263000002</t>
  </si>
  <si>
    <t>O18263030002</t>
  </si>
  <si>
    <t>O18263060002</t>
  </si>
  <si>
    <t>O18263070002</t>
  </si>
  <si>
    <t>O18263080002</t>
  </si>
  <si>
    <t>O18263090002</t>
  </si>
  <si>
    <t>O18263110002</t>
  </si>
  <si>
    <t>O18263270002</t>
  </si>
  <si>
    <t>O18263300002</t>
  </si>
  <si>
    <t>O18263310002</t>
  </si>
  <si>
    <t>O18263490002</t>
  </si>
  <si>
    <t>O18263550002</t>
  </si>
  <si>
    <t>O18263570002</t>
  </si>
  <si>
    <t>O18263590002</t>
  </si>
  <si>
    <t>O18263600002</t>
  </si>
  <si>
    <t>O18263610002</t>
  </si>
  <si>
    <t>O18263620002</t>
  </si>
  <si>
    <t>O18263630002</t>
  </si>
  <si>
    <t>O18263640002</t>
  </si>
  <si>
    <t>O18263750002</t>
  </si>
  <si>
    <t>O18263760002</t>
  </si>
  <si>
    <t>O18263950002</t>
  </si>
  <si>
    <t>O18264090002</t>
  </si>
  <si>
    <t>O18264170002</t>
  </si>
  <si>
    <t>B18262610002</t>
  </si>
  <si>
    <t>B18263580002</t>
  </si>
  <si>
    <t>O18264310002</t>
  </si>
  <si>
    <t>O18264480002</t>
  </si>
  <si>
    <t>O18264490002</t>
  </si>
  <si>
    <t>O18264500002</t>
  </si>
  <si>
    <t>O18264510002</t>
  </si>
  <si>
    <t>O18264700002</t>
  </si>
  <si>
    <t>O18266380002</t>
  </si>
  <si>
    <t>O18266390002</t>
  </si>
  <si>
    <t>O18266410002</t>
  </si>
  <si>
    <t>O18266840002</t>
  </si>
  <si>
    <t>O18266870002</t>
  </si>
  <si>
    <t>O18267060002</t>
  </si>
  <si>
    <t>O18267220002</t>
  </si>
  <si>
    <t>O18267430002</t>
  </si>
  <si>
    <t>O18267610002</t>
  </si>
  <si>
    <t>B18266240002</t>
  </si>
  <si>
    <t>B18266400002</t>
  </si>
  <si>
    <t>B18266920002</t>
  </si>
  <si>
    <t>O18269300002</t>
  </si>
  <si>
    <t>O18269830002</t>
  </si>
  <si>
    <t>O18269850002</t>
  </si>
  <si>
    <t>O18269860002</t>
  </si>
  <si>
    <t>O18269870002</t>
  </si>
  <si>
    <t>O18270240002</t>
  </si>
  <si>
    <t>O18270770002</t>
  </si>
  <si>
    <t>O18271270002</t>
  </si>
  <si>
    <t>B18269490002</t>
  </si>
  <si>
    <t>B18269510002</t>
  </si>
  <si>
    <t>O18272930002</t>
  </si>
  <si>
    <t>O18273420002</t>
  </si>
  <si>
    <t>O18273430002</t>
  </si>
  <si>
    <t>O18273570002</t>
  </si>
  <si>
    <t>O18273900002</t>
  </si>
  <si>
    <t>O18274310002</t>
  </si>
  <si>
    <t>O18274330002</t>
  </si>
  <si>
    <t>O18274420002</t>
  </si>
  <si>
    <t>O18274450002</t>
  </si>
  <si>
    <t>O18274540002</t>
  </si>
  <si>
    <t>O18274590002</t>
  </si>
  <si>
    <t>O18274610002</t>
  </si>
  <si>
    <t>O18275080002</t>
  </si>
  <si>
    <t>O18276630002</t>
  </si>
  <si>
    <t>O18276690002</t>
  </si>
  <si>
    <t>O18276740002</t>
  </si>
  <si>
    <t>O18276880002</t>
  </si>
  <si>
    <t>O18277970002</t>
  </si>
  <si>
    <t>O18278220002</t>
  </si>
  <si>
    <t>O18278230002</t>
  </si>
  <si>
    <t>O18278390002</t>
  </si>
  <si>
    <t>O18278400002</t>
  </si>
  <si>
    <t>O18278630002</t>
  </si>
  <si>
    <t>O18278690002</t>
  </si>
  <si>
    <t>O18278700002</t>
  </si>
  <si>
    <t>B18276750002</t>
  </si>
  <si>
    <t>B18276860002</t>
  </si>
  <si>
    <t>B18276870002</t>
  </si>
  <si>
    <t>B18277310002</t>
  </si>
  <si>
    <t>B18277620002</t>
  </si>
  <si>
    <t>B18277750002</t>
  </si>
  <si>
    <t>G12627320003</t>
  </si>
  <si>
    <t>G12628820013</t>
  </si>
  <si>
    <t>G12635090002</t>
  </si>
  <si>
    <t>G12632210025</t>
  </si>
  <si>
    <t>G12632220005</t>
  </si>
  <si>
    <t>G12633640001</t>
  </si>
  <si>
    <t>G12635140001</t>
  </si>
  <si>
    <t>F0003807</t>
  </si>
  <si>
    <t>G12638370001</t>
  </si>
  <si>
    <t>Q12374440002</t>
  </si>
  <si>
    <t>G12645870004</t>
  </si>
  <si>
    <t>S09779020003</t>
  </si>
  <si>
    <t>G12648060001</t>
  </si>
  <si>
    <t>G12651690001</t>
  </si>
  <si>
    <t>G12654850003</t>
  </si>
  <si>
    <t>G12662070001</t>
  </si>
  <si>
    <t>J04011060002</t>
  </si>
  <si>
    <t>G12663410068</t>
  </si>
  <si>
    <t>G12663430001</t>
  </si>
  <si>
    <t>G12668810004</t>
  </si>
  <si>
    <t>G12674600001</t>
  </si>
  <si>
    <t>F0003857</t>
  </si>
  <si>
    <t>G12678010004</t>
  </si>
  <si>
    <t>G12678030001</t>
  </si>
  <si>
    <t>G12678070001</t>
  </si>
  <si>
    <t>G12678090001</t>
  </si>
  <si>
    <t>Q12393490002</t>
  </si>
  <si>
    <t>Q12394250002</t>
  </si>
  <si>
    <t>Q12394850002</t>
  </si>
  <si>
    <t>G12686420001</t>
  </si>
  <si>
    <t>G12686440001</t>
  </si>
  <si>
    <t>G12686480001</t>
  </si>
  <si>
    <t>G12686530001</t>
  </si>
  <si>
    <t>G12694740002</t>
  </si>
  <si>
    <t>G12694730001</t>
  </si>
  <si>
    <t>G12694710001</t>
  </si>
  <si>
    <t>G12698310003</t>
  </si>
  <si>
    <t>G12699580001</t>
  </si>
  <si>
    <t>S09784500003</t>
  </si>
  <si>
    <t>F0003874</t>
  </si>
  <si>
    <t>S09784780002</t>
  </si>
  <si>
    <t>G12700990001</t>
  </si>
  <si>
    <t>G12701010001</t>
  </si>
  <si>
    <t>G12701030001</t>
  </si>
  <si>
    <t>G12701050001</t>
  </si>
  <si>
    <t>G12701070001</t>
  </si>
  <si>
    <t>G12702450001</t>
  </si>
  <si>
    <t>S09784790001</t>
  </si>
  <si>
    <t>S09784790003</t>
  </si>
  <si>
    <t>S09784800003</t>
  </si>
  <si>
    <t>G12707570001</t>
  </si>
  <si>
    <t>S09785140002</t>
  </si>
  <si>
    <t>G12713510001</t>
  </si>
  <si>
    <t>G12713550001</t>
  </si>
  <si>
    <t>G12721530001</t>
  </si>
  <si>
    <t>S09785450003</t>
  </si>
  <si>
    <t>S09785540003</t>
  </si>
  <si>
    <t>S09785550003</t>
  </si>
  <si>
    <t>S09785560003</t>
  </si>
  <si>
    <t>S09785430002</t>
  </si>
  <si>
    <t>S09785440001</t>
  </si>
  <si>
    <t>G12725110002</t>
  </si>
  <si>
    <t>G12725120001</t>
  </si>
  <si>
    <t>Q12419740002</t>
  </si>
  <si>
    <t>S09786800003</t>
  </si>
  <si>
    <t>G12736920001</t>
  </si>
  <si>
    <t>G12736950001</t>
  </si>
  <si>
    <t>G12737020001</t>
  </si>
  <si>
    <t>G12737100001</t>
  </si>
  <si>
    <t>G12743910001</t>
  </si>
  <si>
    <t>G12743930001</t>
  </si>
  <si>
    <t>G12747240003</t>
  </si>
  <si>
    <t>Q12425760002</t>
  </si>
  <si>
    <t>G12749020001</t>
  </si>
  <si>
    <t>G12750410002</t>
  </si>
  <si>
    <t>G12750430002</t>
  </si>
  <si>
    <t>G12750460001</t>
  </si>
  <si>
    <t>G12751530001</t>
  </si>
  <si>
    <t>F0003941</t>
  </si>
  <si>
    <t>F0003950</t>
  </si>
  <si>
    <t>G12762700001</t>
  </si>
  <si>
    <t>G12768710003</t>
  </si>
  <si>
    <t>G12768730003</t>
  </si>
  <si>
    <t>G12768770003</t>
  </si>
  <si>
    <t>G12768820003</t>
  </si>
  <si>
    <t>G12768840003</t>
  </si>
  <si>
    <t>Q12435300002</t>
  </si>
  <si>
    <t>Q12435310002</t>
  </si>
  <si>
    <t>G12771590003</t>
  </si>
  <si>
    <t>G12773620003</t>
  </si>
  <si>
    <t>Q12437270002</t>
  </si>
  <si>
    <t>G12776790001</t>
  </si>
  <si>
    <t>G12776860001</t>
  </si>
  <si>
    <t>S09789210001</t>
  </si>
  <si>
    <t>G12781130003</t>
  </si>
  <si>
    <t>Q12445760002</t>
  </si>
  <si>
    <t>G12788460001</t>
  </si>
  <si>
    <t>G12788510001</t>
  </si>
  <si>
    <t>S09790090003</t>
  </si>
  <si>
    <t>S09790100003</t>
  </si>
  <si>
    <t>G12790090001</t>
  </si>
  <si>
    <t>G12790110001</t>
  </si>
  <si>
    <t>G12793750003</t>
  </si>
  <si>
    <t>G12793780003</t>
  </si>
  <si>
    <t>G12793810003</t>
  </si>
  <si>
    <t>S09790560002</t>
  </si>
  <si>
    <t>S09790460001</t>
  </si>
  <si>
    <t>G12794970001</t>
  </si>
  <si>
    <t>G12796930018</t>
  </si>
  <si>
    <t>G12796940006</t>
  </si>
  <si>
    <t>J04026160002</t>
  </si>
  <si>
    <t>G12796980010</t>
  </si>
  <si>
    <t>S09790730004</t>
  </si>
  <si>
    <t>G12804740001</t>
  </si>
  <si>
    <t>G12804720066</t>
  </si>
  <si>
    <t>G12803420003</t>
  </si>
  <si>
    <t>Q12460790002</t>
  </si>
  <si>
    <t>G12804770003</t>
  </si>
  <si>
    <t>G12808980001</t>
  </si>
  <si>
    <t>F0004002</t>
  </si>
  <si>
    <t>Q12463400002</t>
  </si>
  <si>
    <t>S09792500003</t>
  </si>
  <si>
    <t>S09792060001</t>
  </si>
  <si>
    <t>S09792490003</t>
  </si>
  <si>
    <t>Q12471150002</t>
  </si>
  <si>
    <t>G12815040001</t>
  </si>
  <si>
    <t>G12815080001</t>
  </si>
  <si>
    <t>G12815210001</t>
  </si>
  <si>
    <t>G12815230001</t>
  </si>
  <si>
    <t>S09793830003</t>
  </si>
  <si>
    <t>S09793840003</t>
  </si>
  <si>
    <t>G12817670002</t>
  </si>
  <si>
    <t>G12815320003</t>
  </si>
  <si>
    <t>G12817620001</t>
  </si>
  <si>
    <t>G12817640001</t>
  </si>
  <si>
    <t>S09794000001</t>
  </si>
  <si>
    <t>G12818790003</t>
  </si>
  <si>
    <t>G12821450003</t>
  </si>
  <si>
    <t>G12825870002</t>
  </si>
  <si>
    <t>S09795500003</t>
  </si>
  <si>
    <t>G12825920001</t>
  </si>
  <si>
    <t>G12829290003</t>
  </si>
  <si>
    <t>G12829380001</t>
  </si>
  <si>
    <t>G12832320003</t>
  </si>
  <si>
    <t>G12832410004</t>
  </si>
  <si>
    <t>G12833900002</t>
  </si>
  <si>
    <t>G12835550002</t>
  </si>
  <si>
    <t>G12835590002</t>
  </si>
  <si>
    <t>G12835630002</t>
  </si>
  <si>
    <t>G12835650002</t>
  </si>
  <si>
    <t>G12834020001</t>
  </si>
  <si>
    <t>G12835710003</t>
  </si>
  <si>
    <t>Q12488090002</t>
  </si>
  <si>
    <t>G12840810002</t>
  </si>
  <si>
    <t>G12840830002</t>
  </si>
  <si>
    <t>F0004042</t>
  </si>
  <si>
    <t>G12840880001</t>
  </si>
  <si>
    <t>G12842220001</t>
  </si>
  <si>
    <t>G12844150001</t>
  </si>
  <si>
    <t>S09797190004</t>
  </si>
  <si>
    <t>S09797420003</t>
  </si>
  <si>
    <t>T04048570001</t>
  </si>
  <si>
    <t>T04048590001</t>
  </si>
  <si>
    <t>T04048610001</t>
  </si>
  <si>
    <t>T04048630001</t>
  </si>
  <si>
    <t>T04048650001</t>
  </si>
  <si>
    <t>T04048670001</t>
  </si>
  <si>
    <t>T04048690001</t>
  </si>
  <si>
    <t>T04048710001</t>
  </si>
  <si>
    <t>T04048730001</t>
  </si>
  <si>
    <t>T04048750001</t>
  </si>
  <si>
    <t>T04048770001</t>
  </si>
  <si>
    <t>T04048790001</t>
  </si>
  <si>
    <t>T04048810001</t>
  </si>
  <si>
    <t>T04048830001</t>
  </si>
  <si>
    <t>T04048850001</t>
  </si>
  <si>
    <t>T04048870001</t>
  </si>
  <si>
    <t>T04048890001</t>
  </si>
  <si>
    <t>T04048910001</t>
  </si>
  <si>
    <t>T04048930001</t>
  </si>
  <si>
    <t>T04048950001</t>
  </si>
  <si>
    <t>T04048970001</t>
  </si>
  <si>
    <t>T04048990001</t>
  </si>
  <si>
    <t>T04049010001</t>
  </si>
  <si>
    <t>T04049030001</t>
  </si>
  <si>
    <t>T04049050001</t>
  </si>
  <si>
    <t>T04049070001</t>
  </si>
  <si>
    <t>T04049090001</t>
  </si>
  <si>
    <t>T04049110001</t>
  </si>
  <si>
    <t>T04049130001</t>
  </si>
  <si>
    <t>T04049150001</t>
  </si>
  <si>
    <t>T04049170001</t>
  </si>
  <si>
    <t>T04049190001</t>
  </si>
  <si>
    <t>T04049210001</t>
  </si>
  <si>
    <t>T04049230001</t>
  </si>
  <si>
    <t>T04049250001</t>
  </si>
  <si>
    <t>T04049270001</t>
  </si>
  <si>
    <t>T04049290001</t>
  </si>
  <si>
    <t>T04049310001</t>
  </si>
  <si>
    <t>T04049330001</t>
  </si>
  <si>
    <t>T04049350001</t>
  </si>
  <si>
    <t>T04049370001</t>
  </si>
  <si>
    <t>T04049390001</t>
  </si>
  <si>
    <t>T04049410001</t>
  </si>
  <si>
    <t>T04049430001</t>
  </si>
  <si>
    <t>T04049450001</t>
  </si>
  <si>
    <t>T04049470001</t>
  </si>
  <si>
    <t>T04049490001</t>
  </si>
  <si>
    <t>T04049510001</t>
  </si>
  <si>
    <t>T04049530001</t>
  </si>
  <si>
    <t>T04049550001</t>
  </si>
  <si>
    <t>T04049580001</t>
  </si>
  <si>
    <t>T04049600001</t>
  </si>
  <si>
    <t>T04049620001</t>
  </si>
  <si>
    <t>T04049640001</t>
  </si>
  <si>
    <t>T04049660001</t>
  </si>
  <si>
    <t>T04049680001</t>
  </si>
  <si>
    <t>T04049700001</t>
  </si>
  <si>
    <t>T04049720001</t>
  </si>
  <si>
    <t>T04049740001</t>
  </si>
  <si>
    <t>T04049760001</t>
  </si>
  <si>
    <t>T04049780001</t>
  </si>
  <si>
    <t>T04049800001</t>
  </si>
  <si>
    <t>T04049820001</t>
  </si>
  <si>
    <t>T04049840001</t>
  </si>
  <si>
    <t>T04049860001</t>
  </si>
  <si>
    <t>T04049880001</t>
  </si>
  <si>
    <t>T04049900001</t>
  </si>
  <si>
    <t>T04049920001</t>
  </si>
  <si>
    <t>T04049940001</t>
  </si>
  <si>
    <t>T04049960001</t>
  </si>
  <si>
    <t>T04049980001</t>
  </si>
  <si>
    <t>T04050000001</t>
  </si>
  <si>
    <t>T04050020001</t>
  </si>
  <si>
    <t>T04050040001</t>
  </si>
  <si>
    <t>T04050060001</t>
  </si>
  <si>
    <t>T04050080001</t>
  </si>
  <si>
    <t>T04050100001</t>
  </si>
  <si>
    <t>T04050120001</t>
  </si>
  <si>
    <t>T04050140001</t>
  </si>
  <si>
    <t>T04050160001</t>
  </si>
  <si>
    <t>T04050180001</t>
  </si>
  <si>
    <t>T04050200001</t>
  </si>
  <si>
    <t>T04050220001</t>
  </si>
  <si>
    <t>T04050240001</t>
  </si>
  <si>
    <t>T04050260001</t>
  </si>
  <si>
    <t>T04050280001</t>
  </si>
  <si>
    <t>T04050300001</t>
  </si>
  <si>
    <t>T04050320001</t>
  </si>
  <si>
    <t>T04050340001</t>
  </si>
  <si>
    <t>T04050360001</t>
  </si>
  <si>
    <t>T04050380001</t>
  </si>
  <si>
    <t>T04050400001</t>
  </si>
  <si>
    <t>T04050420001</t>
  </si>
  <si>
    <t>T04050440001</t>
  </si>
  <si>
    <t>T04050460001</t>
  </si>
  <si>
    <t>T04050480001</t>
  </si>
  <si>
    <t>T04050500001</t>
  </si>
  <si>
    <t>T04050520001</t>
  </si>
  <si>
    <t>T04050540001</t>
  </si>
  <si>
    <t>T04050560001</t>
  </si>
  <si>
    <t>T04050580001</t>
  </si>
  <si>
    <t>T04050600001</t>
  </si>
  <si>
    <t>T04050620001</t>
  </si>
  <si>
    <t>T04050640001</t>
  </si>
  <si>
    <t>T04050660001</t>
  </si>
  <si>
    <t>TRANSFERENCIA DE FONDOS AL EXTERIOR A SOLICITUD DE MINISTERIO DE RELACIONES EXTERIORES SEGUN SOLICITUD 10142 REF: REMISION DE RECURSOS ADICIONALES A FAVOR DE LOS CONSULADOS DE BOLIVIA EN MADRID JUJUY Y PUNO SEGUN INFORMES DE CONTROL FINANCIERO N369 N404 N408 N410 Y DOCUMENTACION ADJUNTA. LIB. 00099021001 TGN-RECURSOS ORDINARIOS (3987)</t>
  </si>
  <si>
    <t>VENTA DE DIVISAS CON TRANSFERENCIA DE FONDOS A SOLICITUD DE MINISTERIO DE RELACIONES EXTERIORES SEGUN SOLICITUD 10147 REF: PAGO DE HABERES DEL SERVICIO DIPLOMATICO CON DISCAPACIDAD CORRESPONDIENTE AL MES DE DICIEMBRE 2019 SEGUN PLANILLA DE RRHH N 121907 LIB. 00099021001 TGN-RECURSOS ORDINARIOS (3987)</t>
  </si>
  <si>
    <t>VENTA DE DIVISAS CON TRANSFERENCIA DE FONDOS A SOLICITUD DE MINISTERIO DE RELACIONES EXTERIORES SEGUN SOLICITUD 10148 REF: PAGO DE HABERES AL PERSONAL DE EMIPAS WASHINGTON CORRESPONDIENTE AL MES DE DICIEMBRE 2019 SEGUN PLANILLA DE RRHH N 121904 Y DOCUMENTACION ADJ. LIB. 00010011102 MIN.RELACIONES EXTERIORES - GESTORIA CONSULAR LEY Nº 3108</t>
  </si>
  <si>
    <t>TRANSFERENCIA DE FONDOS AL EXTERIOR A SOLICITUD DE MINISTERIO DE RELACIONES EXTERIORES SEGUN SOLICITUD 10149 REF: PAGO DE COSTO DE VIDA DEL SERVICIO DIPLOMATICO CON DISCAPACIDAD CORRESPONDIENTE AL MES DE DICIEMBRE 2019 SEGUN PLANILLA DE RRHH N 121907 LIB. 00099021001 TGN-RECURSOS ORDINARIOS (3987)</t>
  </si>
  <si>
    <t>VENTA DE DIVISAS CON TRANSFERENCIA DE FONDOS A SOLICITUD DE MINISTERIO DE RELACIONES EXTERIORES SEGUN SOLICITUD 10144 REF: PAGO DE HABERES Y COSTO DE VIDA AL PERSONAL DE EMIPAS WASHINGTON CORRESPONDIENTE AL MES DE DICIEMBRE 2019 SEGUN PLANILLA DE RRHH N 121904 Y DOCUMENTACION ADJ. LIB. 00010011102 MIN.RELACIONES EXTERIORES - GESTORIA CONSULAR LEY Nº 3108</t>
  </si>
  <si>
    <t>TRANSFERENCIA DE FONDOS AL EXTERIOR A SOLICITUD DE MINISTERIO DE RELACIONES EXTERIORES SEGUN SOLICITUD 10145 REF: PAGO DE COSTO DE VIDA AL PERSONAL DE EMIPAS MADRID CORRESPONDIENTE AL MES DE DICIEMBRE 2019 SEGUN PLANILLA DE RRHH N 121903 Y DOCUMENTACION ADJ. LIB. 00099021001 TGN-RECURSOS ORDINARIOS (3987)</t>
  </si>
  <si>
    <t>VENTA DE DIVISAS CON TRANSFERENCIA DE FONDOS A SOLICITUD DE MINISTERIO DE RELACIONES EXTERIORES SEGUN SOLICITUD 10146 REF: PAGO DE HABERES AL PERSONAL DE EMIPAS MADRID CORRESPONDIENTE AL MES DE DICIEMBRE 2019 SEGUN PLANILLA DE RRHH N 121903 Y DOCUMENTACION ADJ. LIB. 00099021001 TGN-RECURSOS ORDINARIOS (3987)</t>
  </si>
  <si>
    <t>TRANSFERENCIA DE FONDOS AL EXTERIOR A SOLICITUD DE MINISTERIO DE RELACIONES EXTERIORES SEGUN SOLICITUD 10143 REF: PAGO DE COSTO DE VIDA DEL PERSONAL SERVICIO DIPLOMATICO CONSULAR Y AGREGADOS COMERCIALES DEL MES DE DICIEMBRE 2019 SEGUN PLANILLA MIXTA DE RRHH N 121906 LIB. 00099021001 TGN-RECURSOS ORDINARIOS (3987)</t>
  </si>
  <si>
    <t>VENTA DE DIVISAS CON TRANSFERENCIA DE FONDOS A SOLICITUD DE MINISTERIO DE RELACIONES EXTERIORES SEGUN SOLICITUD 10138 REF: PAGO DE AGUINALDOS 2019 FAVOR DE CONSULADO EN MIAMI CORRESPONDIENTE AL MES DE NOVIEMBRE 2019 SEGUN PLANILLA DE RRHH N 111920 Y DOCUMENTACION ADJ. LIB. 00099021001 TGN-RECURSOS ORDINARIOS (3987)</t>
  </si>
  <si>
    <t>VENTA DE DIVISAS CON TRANSFERENCIA DE FONDOS A SOLICITUD DE MINISTERIO DE RELACIONES EXTERIORES SEGUN SOLICITUD 10139 REF: PAGO DE HABERES Y COSTO DE VIDA FAVOR DE CONSULADO EN MIAMI CORRESPONDIENTE AL MES DE NOVIEMBRE 2019 SEGUN PLANILLA ADICIONAL DE RRHH N 111922 LIB. 00099021001 TGN-RECURSOS ORDINARIOS (3987)</t>
  </si>
  <si>
    <t>TRANSFERENCIA DE FONDOS AL EXTERIOR A SOLICITUD DE MINISTERIO DE RELACIONES EXTERIORES SEGUN SOLICITUD 10141 REF: REMISION DE RECURSOS A FAVOR DEL CONSULADO DE BOLIVIA EN TACNA POR GASTOS DE INSTALACION DE FLORENCIO TOLIN TORDOYA SEGUN LIQUIDACION DE GASTOS INSTALACION 115 LIB. 00099021001 TGN-RECURSOS ORDINARIOS (3987)</t>
  </si>
  <si>
    <t>VENTA DE DIVISAS CON TRANSFERENCIA DE FONDOS A SOLICITUD DE MINISTERIO DE TRABAJO, EMPLEO Y PREVISION SOCIAL SEGUN SOLICITUD 10022 REF: SOLICITUD DE TRANSFERENCIA DE RECURSOS AL FONDO DE APORTES VOLUNTARIOS DE LA RED INTERAMERICANA PARA LA ADMINISTRACION LABORAL (RIAL) SEGUN INFORME MTEPS-URI-JCPM-0 LIB. 00070011102 MTEPS-INGRESOS (5015034475317)</t>
  </si>
  <si>
    <t>VENTA DE DIVISAS CON TRANSFERENCIA DE FONDOS A SOLICITUD DE SERVICIO GENERAL DE IDENTIFICACION PERSONAL - SEGIP SEGUN SOLICITUD 10137 REF: PAGO PLANILLA DE COMPENSACION COSTO DE VIDA DIC/2019 OF. MADRID ESPANA, S/G H.R. 157859, NOTA INT.430/2019. LIB. 00340012003 RECAUDACION EXTRANJERIA - C.I. -L.C.</t>
  </si>
  <si>
    <t>VENTA DE DIVISAS CON TRANSFERENCIA DE FONDOS A SOLICITUD DE SERVICIO GENERAL DE IDENTIFICACION PERSONAL - SEGIP SEGUN SOLICITUD 10136 REF: PAGO PLANILLA DE COMPENSACION COSTO DE VIDA DIC/2019 OF. WASHINGTON D.C ESTADOS UNIDOS, S/G H.R. 157859, NOTA INT.429/2019. LIB. 00340012003 RECAUDACION EXTRANJERIA - C.I. -L.C.</t>
  </si>
  <si>
    <t>VENTA DE DIVISAS CON TRANSFERENCIA DE FONDOS A SOLICITUD DE SERVICIO GENERAL DE IDENTIFICACION PERSONAL - SEGIP SEGUN SOLICITUD 10134 REF: PAGO PLANILLA DE COMPENSACION COSTO DE VIDA DIC/2019 OF. SAO PAULO BRASIL, S/G H.R. 157859, NOTA INT.427/2019. LIB. 00340012003 RECAUDACION EXTRANJERIA - C.I. -L.C.</t>
  </si>
  <si>
    <t>VENTA DE DIVISAS CON TRANSFERENCIA DE FONDOS A SOLICITUD DE SERVICIO GENERAL DE IDENTIFICACION PERSONAL - SEGIP SEGUN SOLICITUD 10135 REF: PAGO PLANILLA DE COMPENSACION COSTO DE VIDA DIC/2019 OF. CALAMA CHILE , S/G H.R. 157859, NOTA INT.428/2019. LIB. 00340012003 RECAUDACION EXTRANJERIA - C.I. -L.C.</t>
  </si>
  <si>
    <t>VENTA DE DIVISAS CON TRANSFERENCIA DE FONDOS A SOLICITUD DE SERVICIO GENERAL DE IDENTIFICACION PERSONAL - SEGIP SEGUN SOLICITUD 10133 REF: PAGO PLANILLA DE COMPENSACION COSTO DE VIDA DIC/2019 OF. BUENOS AIRES ARGENTINA, S/G H.R. 157859, NOTA INT.42672019. LIB. 00340012003 RECAUDACION EXTRANJERIA - C.I. -L.C.</t>
  </si>
  <si>
    <t>TRANSFERENCIA DE FONDOS AL EXTERIOR A SOLICITUD DE MINISTERIO DE RELACIONES EXTERIORES SEGUN SOLICITUD 10151 REF: PAGO DE COSTO DE VIDA AL PERSONAL DEL SERVICIO DIPLOMATICO CONSULAR Y AGREGADOS COMERCIALES CORRESPONDIENTE AL MES DE DICIEMBRE 2019 SEGUN PLANILLA DE RRHH N 121901 LIB. 00099021001 TGN-RECURSOS ORDINARIOS (3987)</t>
  </si>
  <si>
    <t>VENTA DE DIVISAS CON TRANSFERENCIA DE FONDOS A SOLICITUD DE MINISTERIO DE RELACIONES EXTERIORES SEGUN SOLICITUD 10150 REF: PAGO DE HABERES AL PERSONAL DEL SERVICIO DIPLOMATICO CONSULAR Y AGREGADOS COMERCIALES CORRESPONDIENTE AL MES DE DICIEMBRE 2019 SEGUN PLANILLA DE RRHH N 121901 Y DOCUMENTACION AD LIB. 00099021001 TGN-RECURSOS ORDINARIOS (3987)</t>
  </si>
  <si>
    <t>VENTA DE DIVISAS CON TRANSFERENCIA DE FONDOS A SOLICITUD DE MINISTERIO DE GOBIERNO SEGUN SOLICITUD 10172 REF: HABERES DE AGREGADOS DE LA POLICIA BOLIVIANA EN EL EXTERIOR DEL PAIS ABONO A CUENTAS EN EL EXTERIOR CORRESPONDIENTE AL MES DE DICIEMBRE 2019 SEGUN PLANILLA ADJUNTA EN EL INFORME NRO 335 2019 LIB. 00099021001 TGN-RECURSOS ORDINARIOS (3987)</t>
  </si>
  <si>
    <t>TRANSFERENCIA DE FONDOS AL EXTERIOR A SOLICITUD DE MINISTERIO DE LA PRESIDENCIA SEGUN SOLICITUD 10188 REF: DIVISAS USD 14,119.20 PAGO A ROYAL FBO SERVICE S.A POR SERVICIOS PRESTADOS A AERONAVE FAB 001 EN VIAJE OFICIAL DE S.E Y COMITIVA A EEUU IDA 31 ENERO 2019, PAGO BANCO BBVA PARAGUAY S.A CUENTA 0 LIB. 00099021001 TGN-RECURSOS ORDINARIOS (3987)</t>
  </si>
  <si>
    <t>00099021001 DEPOSITO DE EFECTIVO, DEPOSITANTE: JUAN CARLOS RUIZ RADA, CONCEPTO: COBRO INDEBIDO POR RENTA NUEVAS NUPCIAS, CUENTA DE DEPOSITO: CUENTA UNICA DEL TESORO</t>
  </si>
  <si>
    <t>00099021001 DEPOSITO DE EFECTIVO, DEPOSITANTE: EVA URIA VDA DE VALDIVIA, CONCEPTO: COBRO INDEBIDO, CUENTA DE DEPOSITO: CUENTA UNICA DEL TESORO</t>
  </si>
  <si>
    <t>00099021001 DEPOSITO DE EFECTIVO, DEPOSITANTE: GLADYS QUISPE NINA, CONCEPTO: GASTOS DE FUNCIONAMIENTO O PROGRAMA DE DOCUMENTACION, CUENTA DE DEPOSITO: CUENTA UNICA DEL TESORO / DJBR.</t>
  </si>
  <si>
    <t>00099021001 DEPOSITO DE EFECTIVO, DEPOSITANTE: JORGE OLGUIN MALDONADO, CONCEPTO: DOBLE PERCEPCION, CUENTA DE DEPOSITO: CUENTA UNICA DEL TESORO / DJBR.</t>
  </si>
  <si>
    <t>00099021001 DEPOSITO DE EFECTIVO, DEPOSITANTE: TORIBIO CACHI FLORES, CONCEPTO: REVERSION DE BOLETA DE HABER MENSUAL DE DICIEMBRE, CUENTA DE DEPOSITO: CUENTA UNICA DEL TESORO / DJBR.</t>
  </si>
  <si>
    <t>00099021001 DEPOSITO DE EFECTIVO, DEPOSITANTE: SENACIR, CONCEPTO: COBRO INDEVIDO DEL PRA, CUENTA DE DEPOSITO: CUENTA UNICA DEL TESORO / DJBR.</t>
  </si>
  <si>
    <t>00099021001 DEP.DE CHEQ.AJENOS,RET.DE CAM.,CONCEPTO: H. C. DIPUTADOS -DEVOL. INCAP. TEMP.-NOV/19,DEP.: CAJA PETROLERA DE SALUD , PROCEDENCIA: BANCO UNION S.A., CHEQUE: 16559, FECHA DE EMISION:03/02/2020</t>
  </si>
  <si>
    <t>00099021001 DEP.DE CHEQ.AJENOS,RET.DE CAM.,CONCEPTO: AUT. IMPUG. TRIBUTARIA - DEVOL. INCAP. TEMP.-NOV/19,DEP.: CAJA PETROLERA DE SALUD , PROCEDENCIA: BANCO UNION S.A., CHEQUE: 16558, FECHA DE EMISION:03/02/2020</t>
  </si>
  <si>
    <t>00099021001 DEP.DE CHEQ.AJENOS,RET.DE CAM.,CONCEPTO: H. C. SENADORES-DEVOL. INCAP. TEMP. - NOV/19,DEP.: CAJA PETROLERA DE SALUD , PROCEDENCIA: BANCO UNION S.A., CHEQUE: 16560, FECHA DE EMISION:03/02/2020</t>
  </si>
  <si>
    <t>00099021001 DEP.DE CHEQ.AJENOS,RET.DE CAM.,CONCEPTO: SEDES. L.P. - DEVOL. INCAP. TEMP. - NOV/19,DEP.: CAJA PETROLERA DE SALUD , PROCEDENCIA: BANCO UNION S.A., CHEQUE: 16578, FECHA DE EMISION:03/02/2020</t>
  </si>
  <si>
    <t>00099021001 DEPOSITO DE EFECTIVO, DEPOSITANTE: JORGE GUZMAN SOLIZ, CONCEPTO: DOBLE PERCEPCION, CUENTA DE DEPOSITO: CUENTA UNICA DEL TESORO / DJBR.</t>
  </si>
  <si>
    <t>00099021001 DEPOSITO DE EFECTIVO, DEPOSITANTE: ANA SANTIAGA VILLARREAL LINARES, CONCEPTO: DOBLE PERCEPCION, CUENTA DE DEPOSITO: CUENTA UNICA DEL TESORO / DJBR.</t>
  </si>
  <si>
    <t>00099021001 DEPOSITO DE EFECTIVO, DEPOSITANTE: PABLO JOSE FARFAN GUERRERO, CONCEPTO: DEVOLUCION EN DEMASIA DE AGUINALDO, CUENTA DE DEPOSITO: CUENTA UNICA DEL TESORO / DJBR.</t>
  </si>
  <si>
    <t>00099021001 DEPOSITO DE EFECTIVO, DEPOSITANTE: ROMUALDO QUISPE MAMANI, CONCEPTO: DEVOLUCION DE RENTA, CUENTA DE DEPOSITO: CUENTA UNICA DEL TESORO</t>
  </si>
  <si>
    <t>00099021001 DEPOSITO DE EFECTIVO, DEPOSITANTE: GUIDO CRESPO V, CONCEPTO: PRA, CUENTA DE DEPOSITO: CUENTA UNICA DEL TESORO</t>
  </si>
  <si>
    <t>00099021001 DEPOSITO DE EFECTIVO, DEPOSITANTE: BENEDICTA CERON VDA DE CALLE, CONCEPTO: SUSCRIPCION DE CONVENIO PARA EL PAGO DE LO ADEUDADO, CUENTA DE DEPOSITO: CUENTA UNICA DEL TESORO</t>
  </si>
  <si>
    <t>00066014202 DEPOSITO DE EFECTIVO, DEPOSITANTE: CARLA NINETH RAMIREZ CHOQUE, CONCEPTO: DEVOLUCION DE RECURSOS NO UTILIZADOS SEGUN DOCUMENTO DE COMPROMISO MPD/PIV/DCN°16/2019, CUENTA DE DEPOSITO: CUENTA UNICA DEL TESORO</t>
  </si>
  <si>
    <t>00041031107 DEPOSITO DE EFECTIVO, DEPOSITANTE: JOSE FERNANDO MALLA MALDONADO, CONCEPTO: DEVOLUCION DE PASAJES UYUNI LA PAZ, CUENTA DE DEPOSITO: CUENTA UNICA DEL TESORO</t>
  </si>
  <si>
    <t>00099021001 DEPOSITO DE EFECTIVO, DEPOSITANTE: NESTOR ROGELIO FIGUEROA RAMIREZ, CONCEPTO: DOBLE PERCEPCION, CUENTA DE DEPOSITO: CUENTA UNICA DEL TESORO / DJBR.</t>
  </si>
  <si>
    <t>00099021001 DEPOSITO DE EFECTIVO, DEPOSITANTE: SONIA ELDER VILDOZO VDA. DE TARQUI, CONCEPTO: COBRO INDEVIDO, CUENTA DE DEPOSITO: CUENTA UNICA DEL TESORO / DJBR.</t>
  </si>
  <si>
    <t>00383012001 DEPOSITO DE EFECTIVO, DEPOSITANTE: AGBC-WILMER FELIX NINA VICENTE, CONCEPTO: REVERSION FONDOS AVANCE PREV 723, CUENTA DE DEPOSITO: CUENTA UNICA DEL TESORO</t>
  </si>
  <si>
    <t>00099021001 DEPOSITO DE EFECTIVO, DEPOSITANTE: INSUMOS BOLIVIA, CONCEPTO: DEVOLUCION SALDO NO UTILIZADO FONDOS EN AVANCE, CUENTA DE DEPOSITO: CUENTA UNICA DEL TESORO</t>
  </si>
  <si>
    <t>00099021001 DEPOSITO DE EFECTIVO, DEPOSITANTE: GUIDO HUMBERTO GARCIA ARANIBAR, CONCEPTO: DEVOLUCION DE COBRO DOBLE PERCEPCION, CUENTA DE DEPOSITO: CUENTA UNICA DEL TESORO / DJBR.</t>
  </si>
  <si>
    <t>00099021001 DEPOSITO DE EFECTIVO, DEPOSITANTE: MARIO GUISBERT ZEGARRA, CONCEPTO: DOBLE PERCEPCION, CUENTA DE DEPOSITO: CUENTA UNICA DEL TESORO</t>
  </si>
  <si>
    <t>00513022001 DEP.DE CHEQ.AJENOS,RET.DE CAM.,CONCEPTO: DEVOLUCION DE SALDOS NO EJECUTADOS,DEP.: YPFB , PROCEDENCIA: BANCO UNION S.A., CHEQUE: 8172, FECHA DE EMISION:16/01/2020</t>
  </si>
  <si>
    <t>00513022001 DEP.DE CHEQ.AJENOS,RET.DE CAM.,CONCEPTO: DEVOLUCION DE SALDOS NO EJECUTADOS,DEP.: YPFB , PROCEDENCIA: BANCO UNION S.A., CHEQUE: 8173, FECHA DE EMISION:16/01/2020</t>
  </si>
  <si>
    <t>00513022001 DEP.DE CHEQ.AJENOS,RET.DE CAM.,CONCEPTO: DEVOLUCION DE SALDOS NO EJECUTADOS,DEP.: YPFB , PROCEDENCIA: BANCO UNION S.A., CHEQUE: 8174, FECHA DE EMISION:16/01/2020</t>
  </si>
  <si>
    <t>00513022001 DEP.DE CHEQ.AJENOS,RET.DE CAM.,CONCEPTO: DEVOLUCION DE SALDOS NO EJECUTADOS,DEP.: YPFB , PROCEDENCIA: BANCO UNION S.A., CHEQUE: 8175, FECHA DE EMISION:16/01/2020</t>
  </si>
  <si>
    <t>00513022001 DEP.DE CHEQ.AJENOS,RET.DE CAM.,CONCEPTO: DEVOLUCION DE SALDOS NO EJECUTADOS,DEP.: YPFB , PROCEDENCIA: BANCO UNION S.A., CHEQUE: 8170, FECHA DE EMISION:16/01/2020</t>
  </si>
  <si>
    <t>00592012001 DEP.DE CHEQ.AJENOS,RET.DE CAM.,CONCEPTO: TRANSFERENCIA DE RECURSOS DEL 17 AL 31 DE DICIEMBRE 2019,DEP.: EMPRESA ESTATAL BOLIVIANA DE TURISMO , PROCEDENCIA: BANCO UNION S.A., CHEQUE: 692, FECHA DE EMISION:31/01/2020</t>
  </si>
  <si>
    <t>00099021001 DEPOSITO DE EFECTIVO, DEPOSITANTE: JOSE DAVID BERRIOS LIZARAZU, CONCEPTO: DEVOLUCION DEBLE PERCEPCION SALARIAL, CUENTA DE DEPOSITO: CUENTA UNICA DEL TESORO / DJBR.</t>
  </si>
  <si>
    <t>00099021001 DEPOSITO DE EFECTIVO, DEPOSITANTE: SERGIO DOMINGO CASTILLO TORREJON, CONCEPTO: PREVENTIVO # 1459, CUENTA DE DEPOSITO: CUENTA UNICA DEL TESORO / DJBR.</t>
  </si>
  <si>
    <t>00312012001 DEPOSITO DE EFECTIVO, DEPOSITANTE: REFRIGERIO AL PERSONAL A.B.T., CONCEPTO: PREVENTIVO # 2609, CUENTA DE DEPOSITO: CUENTA UNICA DEL TESORO</t>
  </si>
  <si>
    <t>00099021001 DEPOSITO DE EFECTIVO, DEPOSITANTE: JUAN CARLOS LIMA QUIÑAJO, CONCEPTO: DEVOLUCION DOBLE PERCEPCION, CUENTA DE DEPOSITO: CUENTA UNICA DEL TESORO</t>
  </si>
  <si>
    <t>00192014101 DEPOSITO DE EFECTIVO, DEPOSITANTE: SEMENA, CONCEPTO: COMPRA DE ACEITE PREVENTIVO N°224, CUENTA DE DEPOSITO: CUENTA UNICA DEL TESORO</t>
  </si>
  <si>
    <t>00192014101 DEPOSITO DE EFECTIVO, DEPOSITANTE: SEMENA, CONCEPTO: SOBRANTE DE PASAJE PREVENTIVO N° 188, CUENTA DE DEPOSITO: CUENTA UNICA DEL TESORO</t>
  </si>
  <si>
    <t>00192014101 DEPOSITO DE EFECTIVO, DEPOSITANTE: SEMENA, CONCEPTO: SOBRANTE DE PASAJES PREVENTIVO N°82, CUENTA DE DEPOSITO: CUENTA UNICA DEL TESORO</t>
  </si>
  <si>
    <t>00192014101 DEPOSITO DE EFECTIVO, DEPOSITANTE: SEMENA, CONCEPTO: SOBRANTE DE PASAJES PREVENTIVO N°62, CUENTA DE DEPOSITO: CUENTA UNICA DEL TESORO</t>
  </si>
  <si>
    <t>00192014101 DEPOSITO DE EFECTIVO, DEPOSITANTE: SEMENA, CONCEPTO: SOBRANTE DE PASAJES PREVENTIVO N° 1, CUENTA DE DEPOSITO: CUENTA UNICA DEL TESORO</t>
  </si>
  <si>
    <t>00099021001 DEPOSITO DE EFECTIVO, DEPOSITANTE: MONTECINOS PAREDES GERARDO ISIDORO, CONCEPTO: DEVOLUCION AGUINALDO GESTION 2017, CUENTA DE DEPOSITO: CUENTA UNICA DEL TESORO</t>
  </si>
  <si>
    <t>00099021001 DEP.DE CHEQ.AJENOS,RET.DE CAM.,CONCEPTO: PAGO POR DESCUENTO DE MONTOS EXCEDENTES POR DOBLE PERCEPCION DE RECURSOS PUBLICOS,DEP.: CAJA NACIONAL DE SALUD , PROCEDENCIA: BANCO UNION S.A., CHEQUE: 46418, FECHA DE EMISION:05/02/2020</t>
  </si>
  <si>
    <t>00301014201 DEP.DE CHEQ.AJENOS,RET.DE CAM.,CONCEPTO: TRANSFERENCIA DE RECURSOS DE LA GADOR AL SEDERI-ORURO PARA FUNCIONAMIENTO SEGUN CONVENIO,DEP.: SEDERI-ORURO , PROCEDENCIA: BANCO UNION S.A., CHEQUE: 376, FECHA DE EMISION:03/02/2020</t>
  </si>
  <si>
    <t>00513202001 DEP.DE CHEQ.AJENOS,RET.DE CAM.,CONCEPTO: DEVOLUCION DE SALDOS,DEP.: YPFB , PROCEDENCIA: BANCO UNION S.A., CHEQUE: 1665, FECHA DE EMISION:28/01/2020</t>
  </si>
  <si>
    <t>00513152001 DEP.DE CHEQ.AJENOS,RET.DE CAM.,CONCEPTO: DEVOLUCION DE SALDOS,DEP.: YPFB , PROCEDENCIA: BANCO UNION S.A., CHEQUE: 1664, FECHA DE EMISION:28/01/2020</t>
  </si>
  <si>
    <t>00595012002 DEP.DE CHEQ.AJENOS,RET.DE CAM.,CONCEPTO: GESTORA PUBLICA, PAGO REEMBOLSO DE BAJAS MEDICAS DICIEMBRE 2019,DEP.: CAJA DE SALUD DE LA BANCA PRIVADA , PROCEDENCIA: BANCO NACIONAL DE BOLIVIA S.A., CHEQUE: 2118148, FECHA DE EMISION:17/01/2020</t>
  </si>
  <si>
    <t>00099021001 DEP.DE CHEQ.AJENOS,RET.DE CAM.,CONCEPTO: PAGO REEMBOLSO DE BAJAS MEDICAS AUTORIDAD DE PENSIONES CORRESPONDIENTE AL MES DE DICIEMBRE 2019,DEP.: CAJA DE SALUD DE LA BANCA PRIVADA</t>
  </si>
  <si>
    <t>00595012002 DEP.DE CHEQ.AJENOS,RET.DE CAM.,CONCEPTO: RECUPERACION DE RECURSOS OBSERVADOS POR MECANISMOS ALTERNOS A CONSUELO MARCELA ARANDIA VARGAS,DEP.: CONSUELO MARCELA ARANDIA VARGAS</t>
  </si>
  <si>
    <t>00595012002 DEP.DE CHEQ.AJENOS,RET.DE CAM.,CONCEPTO: DEP DE DESCUENTO POR PAGOS EN EXCESO CORRESPONDIENTE A DIC/2019,DEP.: FUNCIONARIOS VARIOS , PROCEDENCIA: BANCO UNION S.A., CHEQUE: 500, FECHA DE EMISION:27/01/2020</t>
  </si>
  <si>
    <t>00099021001 DEP.DE CHEQ.AJENOS,RET.DE CAM.,CONCEPTO: DEVOLUCION DE CC NO COBRADA OCTUBRE 2019,DEP.: LA VITALICIA SEGUROS Y REASEGUROS DE VIDA S.A. , PROCEDENCIA: BANCO BISA S.A., CHEQUE: 61718, FECHA DE EMISION:05/02/2020</t>
  </si>
  <si>
    <t>00066014202 DEPOSITO DE EFECTIVO, DEPOSITANTE: DIEGO ARAMBURO, CONCEPTO: DEVOLUCION DE REMANENTE DE FONDO DE CIRCULACION DE KIKNTEATR A RIO PETRO BRASIL, CUENTA DE DEPOSITO: CUENTA UNICA DEL TESORO</t>
  </si>
  <si>
    <t>00086031101 DEP.DE CHEQ.AJENOS,RET.DE CAM.,CONCEPTO: INGRESO SISCO MES ENERO,DEP.: SERNAP-CARRASCO , PROCEDENCIA: BANCO UNION S.A., CHEQUE: 1501, FECHA DE EMISION:31/01/2020</t>
  </si>
  <si>
    <t>00099021001 DEP.DE CHEQ.AJENOS,RET.DE CAM.,CONCEPTO: DEPÓSITO FONDOS EN CUSTODIA DEVOLUCION ESTIPENDIOS,DEP.: TRIBUNAL ELECTORAL DEPARTAMENTAL TARIJA , PROCEDENCIA: BANCO UNION S.A., CHEQUE: 3904, FECHA DE EMISION:31/01/2020</t>
  </si>
  <si>
    <t>00670012003 DEP.DE CHEQ.AJENOS,RET.DE CAM.,CONCEPTO: DEP FPNDOS EN CUSTODIA OTROS INGRESOS,DEP.: TRIBUNAL ELECTORAL DEPARTAMENTAL TARIJA , PROCEDENCIA: BANCO UNION S.A., CHEQUE: 3901, FECHA DE EMISION:31/01/2020</t>
  </si>
  <si>
    <t>00592012001 DEP.DE CHEQ.AJENOS,RET.DE CAM.,CONCEPTO: TRANSFERENCIA DE RECURSOS CTA FONDO ROTATIVO DEL 31 DE DICIEMBRE 2019 CONCILIADOS,DEP.: EMPRESA ESTATAL BOLIVIANA DE TURISMO , PROCEDENCIA: BANCO UNION S.A., CHEQUE: 693, FECHA DE EMISION:31/01/2020</t>
  </si>
  <si>
    <t>00578012002 DEP.DE CHEQ.AJENOS,RET.DE CAM.,CONCEPTO: REVERSION,DEP.: BOLIVIANA DE AVIACION , PROCEDENCIA: BANCO UNION S.A., CHEQUE: 11968, FECHA DE EMISION:06/02/2020</t>
  </si>
  <si>
    <t>00099021001 DEPOSITO DE EFECTIVO, DEPOSITANTE: FREDDY ANTONIO RODRIGUEZ PACORICONA, CONCEPTO: DEVOLUCION POR DOBLE PERCEPCION, CUENTA DE DEPOSITO: CUENTA UNICA DEL TESORO</t>
  </si>
  <si>
    <t>00099021001 DEPOSITO DE EFECTIVO, DEPOSITANTE: MARCELO SEJAS PRADO, CONCEPTO: DEVOLUCION DE DEUDA, CUENTA DE DEPOSITO: CUENTA UNICA DEL TESORO / DJBR.</t>
  </si>
  <si>
    <t>00099021001 DEPOSITO DE EFECTIVO, DEPOSITANTE: LEONARDO N. UGARTE ANAYA, CONCEPTO: DEVOLUCION DEUDA, CUENTA DE DEPOSITO: CUENTA UNICA DEL TESORO / DJBR.</t>
  </si>
  <si>
    <t>00099021001 DEPOSITO DE EFECTIVO, DEPOSITANTE: SONIA RODRIGUEZ FLORES, CONCEPTO: DEVOLUCION DE REFRIGERIOS CONSULTORES POE DICIEMBRE /2019, CUENTA DE DEPOSITO: CUENTA UNICA DEL TESORO / DJBR.</t>
  </si>
  <si>
    <t>00099021001 DEPOSITO DE EFECTIVO, DEPOSITANTE: SEGIP-VLADIMIR ADALBERTO TORRICOS JUSTINIANO, CONCEPTO: DEVOL DE GASTOS JUDICIALES PAGADOS POR SEGIP POR ERROR PLANILLAS AFPS MES DE MAYO 2014 C31 N° 1049, CUENTA DE DEPOSITO: CUENTA UNICA DEL TESORO</t>
  </si>
  <si>
    <t>00099021001 DEPOSITO DE EFECTIVO, DEPOSITANTE: EMPRESA ESTATAL BOLIVIANA DE TURISMO, CONCEPTO: DEVOLUCION POR PAGO EN DEMASIA ND 280153 EN FAVOR DE MDRYT UNIDAD EJECUTORA DE POZOS, CUENTA DE DEPOSITO: CUENTA UNICA DEL TESORO</t>
  </si>
  <si>
    <t>00066011102 DEPOSITO DE EFECTIVO, DEPOSITANTE: MARIA INDRID HERRERA AGUILAR, CONCEPTO: REPOSICION DE CREDENCIAL, CUENTA DE DEPOSITO: CUENTA UNICA DEL TESORO</t>
  </si>
  <si>
    <t>00099021001 DEPOSITO DE EFECTIVO, DEPOSITANTE: EVA VARGAS SOTO, CONCEPTO: DEVOLUCION DEL DOBLE AGUINALDO DEL MAGISTERIO, CUENTA DE DEPOSITO: CUENTA UNICA DEL TESORO</t>
  </si>
  <si>
    <t>00086011109 DEPOSITO DE EFECTIVO, DEPOSITANTE: ALMED DOMINGUEZ TERAN, CONCEPTO: REPOSICION DE CREDENCIAL, CUENTA DE DEPOSITO: CUENTA UNICA DEL TESORO</t>
  </si>
  <si>
    <t>00086011109 DEPOSITO DE EFECTIVO, DEPOSITANTE: EDGAR COPA MOREJON, CONCEPTO: REPOSICION DE CREDENCIAL, CUENTA DE DEPOSITO: CUENTA UNICA DEL TESORO</t>
  </si>
  <si>
    <t>00099021001 DEPOSITO DE EFECTIVO, DEPOSITANTE: ARIANA CAMPERO NAVA, CONCEPTO: DEVOL POR OBSERVACIONES GASTO DE FUNCIONAMIENTO EMBAJADA DE BOLIVIA EN CUBA SEGUN IMFORME 376/2019, CUENTA DE DEPOSITO: CUENTA UNICA DEL TESORO / DJBR.</t>
  </si>
  <si>
    <t>00099021001 DEPOSITO DE EFECTIVO, DEPOSITANTE: AIDA RUEGENBERG JEREZ, CONCEPTO: DOBLE PERCEPCION, CUENTA DE DEPOSITO: CUENTA UNICA DEL TESORO / DJBR.</t>
  </si>
  <si>
    <t>00099021001 DEPOSITO DE EFECTIVO, DEPOSITANTE: VICTORIA CARMEN RIVAS VDA. DE COCHI, CONCEPTO: COBROS INDEBIDOS POR NUEVAS NUPCIAS, CUENTA DE DEPOSITO: CUENTA UNICA DEL TESORO</t>
  </si>
  <si>
    <t>00099021001 DEPOSITO DE EFECTIVO, DEPOSITANTE: JUAN CARLOS HUANCA CAHUAPAZA - 5942037 LP, CONCEPTO: DEVOLUCION DE FONDOS, CUENTA DE DEPOSITO: CUENTA UNICA DEL TESORO / DJBR.</t>
  </si>
  <si>
    <t>00348014401 DEPOSITO DE EFECTIVO, DEPOSITANTE: VICTOR RAMIRO SALGADO ZEBALLOS, CONCEPTO: DEVOLUCION DE VIATICOS, CUENTA DE DEPOSITO: CUENTA UNICA DEL TESORO</t>
  </si>
  <si>
    <t>00224012007 DEPOSITO DE EFECTIVO, DEPOSITANTE: INSUMOS BOLIVIA, CONCEPTO: DEVOLUCION DE SALDO NO UTILIZADO EN FONDO EN AVANCE, CUENTA DE DEPOSITO: CUENTA UNICA DEL TESORO</t>
  </si>
  <si>
    <t>00340012003 DEPOSITO DE EFECTIVO, DEPOSITANTE: SEGIP-VLADIMIR ADALBERTO TORRICOS JUSTINIANO, CONCEPTO: DEVOL. DE GASTOS JUDICIALES PAGADOS POR SEGIP POR ERROR PLANILLAS AFPS MES DE ABRIL 2014 C31 N° 727, CUENTA DE DEPOSITO: CUENTA UNICA DEL TESORO</t>
  </si>
  <si>
    <t>00099021001 DEPOSITO DE EFECTIVO, DEPOSITANTE: LOURDES MONICA CARRASCO MEJIA, CONCEPTO: DEVOLUCION, CUENTA DE DEPOSITO: CUENTA UNICA DEL TESORO</t>
  </si>
  <si>
    <t>00099021001 DEP.DE CHEQ.AJENOS,RET.DE CAM.,CONCEPTO: ZAPATA SANCHEZ ORLANDO AGUSTIN,DEP.: BANCO UNION SA , PROCEDENCIA: BANCO UNION S.A., CHEQUE: 168659, FECHA DE EMISION:07/02/2020 / DJBR.</t>
  </si>
  <si>
    <t>00066014202 DEPOSITO DE EFECTIVO, DEPOSITANTE: CHRISTIAN YAÑEZ PAREDES, CONCEPTO: DEVOLUCION DE RECURSOS NO UTILIZADOS POR BECA DE INTERVENCIONES URBANAS A CORINA YAÑEZ, CUENTA DE DEPOSITO: CUENTA UNICA DEL TESORO</t>
  </si>
  <si>
    <t>00291012002 DEPOSITO DE EFECTIVO, DEPOSITANTE: CIABOL LTDA, CONCEPTO: MANUALES TECNICOS DE CARRETERAS, CUENTA DE DEPOSITO: CUENTA UNICA DEL TESORO</t>
  </si>
  <si>
    <t>00599012001 DEPOSITO DE EFECTIVO, DEPOSITANTE: MARIA ELENA TARQUI QUISPE C.I. 4871414 LP, CONCEPTO: DEVOLUCION DE FONDOS ASIGNADOS PARA PASAJES C-31 D.A.1-531 (2019), CUENTA DE DEPOSITO: CUENTA UNICA DEL TESORO</t>
  </si>
  <si>
    <t>00599012001 DEPOSITO DE EFECTIVO, DEPOSITANTE: MARIA ELENA TARQUI QUISPE C.I. 4871414 LP, CONCEPTO: DEVOLUCION DE FONDOS ASIGNADOS PARA PASAJES C-31 D.A. 1-538 (2019), CUENTA DE DEPOSITO: CUENTA UNICA DEL TESORO</t>
  </si>
  <si>
    <t>00099021001 DEPOSITO DE EFECTIVO, DEPOSITANTE: NORMA DIAZ SEJAS, CONCEPTO: DOBLE PERCEPCION, CUENTA DE DEPOSITO: CUENTA UNICA DEL TESORO</t>
  </si>
  <si>
    <t>00025178002 DEPOSITO DE EFECTIVO, DEPOSITANTE: COOPERACION TECNICA NO REEMBOLSABLE ATN/JF-16567, CONCEPTO: REPOSICION DE COMISIONES BANCARIAS DEBITADA EL 20.12.2018, CUENTA DE DEPOSITO: CUENTA UNICA DEL TESORO</t>
  </si>
  <si>
    <t>00099021001 DEPOSITO DE EFECTIVO, DEPOSITANTE: MONICA ANTONIETA RIVERA ROJAS, CONCEPTO: DEVOLUCION DUODECIMAS DE AGUINALDO, CUENTA DE DEPOSITO: CUENTA UNICA DEL TESORO</t>
  </si>
  <si>
    <t>00099021001 DEPOSITO DE EFECTIVO, DEPOSITANTE: VIANCA GENOVEVA HUARACHI APAZA, CONCEPTO: DEVOLUCION EXAMEN PREOCUPACIONAL GESTION 2020, CUENTA DE DEPOSITO: CUENTA UNICA DEL TESORO</t>
  </si>
  <si>
    <t>00099021001 DEPOSITO DE EFECTIVO, DEPOSITANTE: LOLA PORFIRIA RODRIGUEZ, CONCEPTO: DOBLE PERCEPCION, CUENTA DE DEPOSITO: CUENTA UNICA DEL TESORO / DJBR.</t>
  </si>
  <si>
    <t>00099021001 DEPOSITO DE EFECTIVO, DEPOSITANTE: ROBERT ADOLFO SZUCS FIEBER, CONCEPTO: DOBLE PERCEPCION, CUENTA DE DEPOSITO: CUENTA UNICA DEL TESORO</t>
  </si>
  <si>
    <t>00099021001 DEPOSITO DE EFECTIVO, DEPOSITANTE: GERMAN FERNANDEZ CHAMBI, CONCEPTO: DOBLE PERCEPCION, CUENTA DE DEPOSITO: CUENTA UNICA DEL TESORO</t>
  </si>
  <si>
    <t>00099021001 DEPOSITO DE EFECTIVO, DEPOSITANTE: JAVIER FAVIO CAMPUZANO TORRICO, CONCEPTO: POR DOBLE PERCEPCION, CUENTA DE DEPOSITO: CUENTA UNICA DEL TESORO / DJBR.</t>
  </si>
  <si>
    <t>00099021001 DEPOSITO DE EFECTIVO, DEPOSITANTE: RITA JIMENEZ HUANCOLLO, CONCEPTO: DEVOLUCION COBRO INDEBIDO NUEVAS NUPCIAS, CUENTA DE DEPOSITO: CUENTA UNICA DEL TESORO</t>
  </si>
  <si>
    <t>00066011102 DEP.DE CHEQ.AJENOS,RET.DE CAM.,CONCEPTO: MIN. PLANIFICACION - DEVOL INCAP TEMP - NOV/2019,DEP.: CAJA PETROLERA DE SALUD , PROCEDENCIA: BANCO UNION S.A., CHEQUE: 16575, FECHA DE EMISION:03/02/2020</t>
  </si>
  <si>
    <t>00099021001 DEP.DE CHEQ.AJENOS,RET.DE CAM.,CONCEPTO: REVERSION A FACTURACION,DEP.: SEGUROS PROVIDA , PROCEDENCIA: BANCO NACIONAL DE BOLIVIA S.A., CHEQUE: 2312779, FECHA DE EMISION:07/02/2020</t>
  </si>
  <si>
    <t>00119012001 DEP.DE CHEQ.AJENOS,RET.DE CAM.,CONCEPTO: EMISION DE CERTIFICADOS DIGITALES - 195 TOKENS CADA UNO A 175 BS,DEP.: VICEPRESIDENCIA DEL EST PLURINACIONAL DE BOLIVIA , PROCEDENCIA: BANCO UNION S.A., CHEQUE: 1054, FECHA DE EMISION:31/01/2020</t>
  </si>
  <si>
    <t>00099021001 DEPOSITO DE EFECTIVO, DEPOSITANTE: ERNESTO A. BERTHON SANCHEZ, CONCEPTO: DOBLE PERCEPCION, CUENTA DE DEPOSITO: CUENTA UNICA DEL TESORO / DJBR.</t>
  </si>
  <si>
    <t>00099021001 DEPOSITO DE EFECTIVO, DEPOSITANTE: HERNAN PEREIRA FERNANDEZ, CONCEPTO: DOBLE PERCEPCION, CUENTA DE DEPOSITO: CUENTA UNICA DEL TESORO / DJBR.</t>
  </si>
  <si>
    <t>00099021001 DEPOSITO DE EFECTIVO, DEPOSITANTE: MARIANO BAPTISTA GUMUCIO, CONCEPTO: DOBLE PERCEPCION, CUENTA DE DEPOSITO: CUENTA UNICA DEL TESORO / DJBR.</t>
  </si>
  <si>
    <t>00132012005 DEPOSITO DE EFECTIVO, DEPOSITANTE: IGNACIO SEBASTIAN TOLEDO PEREZ CUETO, CONCEPTO: REGULARIZACION DE FONDOS EN AVANCE, CUENTA DE DEPOSITO: CUENTA UNICA DEL TESORO</t>
  </si>
  <si>
    <t>00099021001 DEPOSITO DE EFECTIVO, DEPOSITANTE: SIÑANI PATTY ROBERTO, CONCEPTO: DOBLE PERCEPCION, CUENTA DE DEPOSITO: CUENTA UNICA DEL TESORO</t>
  </si>
  <si>
    <t>00099021001 DEPOSITO DE EFECTIVO, DEPOSITANTE: FREDDY BARRIGA PARRA, CONCEPTO: DOBLE PERCEPCION, CUENTA DE DEPOSITO: CUENTA UNICA DEL TESORO / DJBR.</t>
  </si>
  <si>
    <t>00099021001 DEPOSITO DE EFECTIVO, DEPOSITANTE: LUIS FERNANDO ZEGARRA RAMOS, CONCEPTO: DOBLE PERCEPCION, CUENTA DE DEPOSITO: CUENTA UNICA DEL TESORO / DJBR.</t>
  </si>
  <si>
    <t>00099021001 DEPOSITO DE EFECTIVO, DEPOSITANTE: MERY QUIÑONES GABRIEL, CONCEPTO: DEVOLUCION DE COBRO INDEBIDO, CUENTA DE DEPOSITO: CUENTA UNICA DEL TESORO / DJBR.</t>
  </si>
  <si>
    <t>00099021001 DEPOSITO DE EFECTIVO, DEPOSITANTE: EDUARDO ARTURO VARGAS LEMA, CONCEPTO: DEVOLUCION DE BONO AL CARGO, CUENTA DE DEPOSITO: CUENTA UNICA DEL TESORO / DJBR.</t>
  </si>
  <si>
    <t>00099021001 DEPOSITO DE EFECTIVO, DEPOSITANTE: MAMERTO VEGA BANEGAS, CONCEPTO: DEVOLUCION DE BONO AL CARGO, CUENTA DE DEPOSITO: CUENTA UNICA DEL TESORO / DJBR.</t>
  </si>
  <si>
    <t>00099021001 DEPOSITO DE EFECTIVO, DEPOSITANTE: GONZALO BENAVIDEZ SOLIZ, CONCEPTO: DEVOLUCION DE BONO AL CARGO, CUENTA DE DEPOSITO: CUENTA UNICA DEL TESORO</t>
  </si>
  <si>
    <t>00099021001 DEPOSITO DE EFECTIVO, DEPOSITANTE: JOEL MARIO CONDORCET VILLEGAS, CONCEPTO: DEVOLUCION DE BONO AL CARGO, CUENTA DE DEPOSITO: CUENTA UNICA DEL TESORO / DJBR.</t>
  </si>
  <si>
    <t>00099021001 DEPOSITO DE EFECTIVO, DEPOSITANTE: JAIME CONDORI TARIFA, CONCEPTO: DEVOLUCION DE BONO AL CARGO, CUENTA DE DEPOSITO: CUENTA UNICA DEL TESORO / DJBR.</t>
  </si>
  <si>
    <t>00099021001 DEPOSITO DE EFECTIVO, DEPOSITANTE: DAVNNE SHARON CRUZ NINA, CONCEPTO: DEVOLUCION DE BONO AL CARGO, CUENTA DE DEPOSITO: CUENTA UNICA DEL TESORO</t>
  </si>
  <si>
    <t>00099021001 DEPOSITO DE EFECTIVO, DEPOSITANTE: DIMELSA DORIS DAVILA PEREIRA, CONCEPTO: DEVOLUCION DE BONO AL CARGO, CUENTA DE DEPOSITO: CUENTA UNICA DEL TESORO / DJBR.</t>
  </si>
  <si>
    <t>00099021001 DEPOSITO DE EFECTIVO, DEPOSITANTE: WILLAN FERNANDEZ QUISPE, CONCEPTO: DEVOLUCION DE BONO AL CARGO, CUENTA DE DEPOSITO: CUENTA UNICA DEL TESORO</t>
  </si>
  <si>
    <t>00099021001 DEPOSITO DE EFECTIVO, DEPOSITANTE: FRANZ RENE PARRA RAMOS, CONCEPTO: DEVOLUCION DE BONO AL CARGO, CUENTA DE DEPOSITO: CUENTA UNICA DEL TESORO / DJBR.</t>
  </si>
  <si>
    <t>00099021001 DEPOSITO DE EFECTIVO, DEPOSITANTE: SANDRA JIMENA ALFARO MENDIZABAL, CONCEPTO: REVERSION TOTAL DE HABERES DEL MES DE JULIO DEL 2019, CUENTA DE DEPOSITO: CUENTA UNICA DEL TESORO</t>
  </si>
  <si>
    <t>00099021001 DEPOSITO DE EFECTIVO, DEPOSITANTE: RAMIRO MOISES PEÑALOZA QUIROZ, CONCEPTO: DOBLE PERCEPCION, CUENTA DE DEPOSITO: CUENTA UNICA DEL TESORO / DJBR.</t>
  </si>
  <si>
    <t>00099021001 DEPOSITO DE EFECTIVO, DEPOSITANTE: EMPRESA ESTATAL BOLIVIANA DE TURISMO, CONCEPTO: DEVOLUCION AL MIN. OBRAS PUBLICAS, SERVICIOS Y VIVIENDA DEL BOLETO 547-3585436193 GESTION 2019, CUENTA DE DEPOSITO: CUENTA UNICA DEL TESORO</t>
  </si>
  <si>
    <t>00099021001 DEPOSITO DE EFECTIVO, DEPOSITANTE: LUIS FELIPE GUZMAN SANJINES, CONCEPTO: DOBLE PERCEPCION, CUENTA DE DEPOSITO: CUENTA UNICA DEL TESORO / DJBR.</t>
  </si>
  <si>
    <t>00599012001 DEPOSITO DE EFECTIVO, DEPOSITANTE: OSCAR HUGO FERNANDEZ MENESES, CONCEPTO: POR FACTURA NO DECLARADA SABSA, CUENTA DE DEPOSITO: CUENTA UNICA DEL TESORO</t>
  </si>
  <si>
    <t>00099021001 DEPOSITO DE EFECTIVO, DEPOSITANTE: MARTHA GUTIERREZ DE MARCA, CONCEPTO: NUEVAS NUPSIAS, CUENTA DE DEPOSITO: CUENTA UNICA DEL TESORO</t>
  </si>
  <si>
    <t>00099021001 DEPOSITO DE EFECTIVO, DEPOSITANTE: FELIX CARLOS JEMIO BACARREZA, CONCEPTO: DOBLE PERCEPCION, CUENTA DE DEPOSITO: CUENTA UNICA DEL TESORO / DJBR.</t>
  </si>
  <si>
    <t>00066011102 DEPOSITO DE EFECTIVO, DEPOSITANTE: TATIANA LIZETT ROCABADO APURI, CONCEPTO: REPOSICION DE CREDENCIAL, CUENTA DE DEPOSITO: CUENTA UNICA DEL TESORO</t>
  </si>
  <si>
    <t>00099021001 DEP.DE CHEQ.AJENOS,RET.DE CAM.,CONCEPTO: POR PERMISO SIN GOCE DE HABERES F-41 DE DICIEMBRE DE 2019,DEP.: DAMIANA FLORES ALANOCA , PROCEDENCIA: BANCO UNION S.A., CHEQUE: 14408, FECHA DE EMISION:05/02/2020 / DJBR.</t>
  </si>
  <si>
    <t>00340012003 DEP.DE CHEQ.AJENOS,RET.DE CAM.,CONCEPTO: POR PERMISO SIN GOCE DE HABERES FUENTE 20 DE DICIEMBRE DE 2019,DEP.: DAMIANA FLORES ALANOCA , PROCEDENCIA: BANCO UNION S.A., CHEQUE: 14409, FECHA DE EMISION:05/02/2020</t>
  </si>
  <si>
    <t>00099021001 DEPOSITO DE EFECTIVO, DEPOSITANTE: OTILIA CONDORI CUNO, CONCEPTO: POR COBRO INDEBIDO (SEGUNDAS NUPCIAS) DE LOLA CUNO CANASA (Q.E.P.D), CUENTA DE DEPOSITO: CUENTA UNICA DEL TESORO / DJBR.</t>
  </si>
  <si>
    <t>00099021001 DEPOSITO DE EFECTIVO, DEPOSITANTE: ESTANISLAO OROSCO LEON, CONCEPTO: DOBLE PERCEPCION, CUENTA DE DEPOSITO: CUENTA UNICA DEL TESORO / DJBR.</t>
  </si>
  <si>
    <t>00670072001 DEPOSITO DE EFECTIVO, DEPOSITANTE: TED POTOSI, CONCEPTO: DEVOLUCION DE SALDOS NO EJECUTADOS FONDO ROTATIVO TED POTOSI, CUENTA DE DEPOSITO: CUENTA UNICA DEL TESORO</t>
  </si>
  <si>
    <t>00099021001 DEPOSITO DE EFECTIVO, DEPOSITANTE: GLADYS TESORO MICHEL PINAYA DE SOLETO, CONCEPTO: DOBLE PERCEPCION, CUENTA DE DEPOSITO: CUENTA UNICA DEL TESORO / DJBR.</t>
  </si>
  <si>
    <t>00035011105 DEPOSITO DE EFECTIVO, DEPOSITANTE: ANA MARIA RODRIGUEZ RIOS, CONCEPTO: DEVOLUCION DE GASTOS POR PAGO DE SERVICIOS BASICOS DE LA UCAS DICIEMBRE /2019, CUENTA DE DEPOSITO: CUENTA UNICA DEL TESORO</t>
  </si>
  <si>
    <t>00099021001 DEPOSITO DE EFECTIVO, DEPOSITANTE: VICTOR CABRERA ARANCIBIA, CONCEPTO: DEVOLUCION SALDO NO UTILIZADO PREVENTIVO N 821, CUENTA DE DEPOSITO: CUENTA UNICA DEL TESORO / DJBR.</t>
  </si>
  <si>
    <t>00041011101 DEPOSITO DE EFECTIVO, DEPOSITANTE: MIN.DE DESARROLLO PROD. Y ECON. PRURAL, CONCEPTO: DEVOLUCION POR SIN GOCE DE HABER DEL MES DE DICIEMBRE DE 2019, CUENTA DE DEPOSITO: CUENTA UNICA DEL TESORO</t>
  </si>
  <si>
    <t>00099021001 DEPOSITO DE EFECTIVO, DEPOSITANTE: BASILIA MAMANIHUANCA MAMANI, CONCEPTO: DEVOLUCION DE LA RENTA DE SEÑOR ZENON LAURA ALTAMIRANO, CUENTA DE DEPOSITO: CUENTA UNICA DEL TESORO</t>
  </si>
  <si>
    <t>00099021001 DEPOSITO DE EFECTIVO, DEPOSITANTE: PABLO GONZALO SOTELO CABALLERO, CONCEPTO: DEVOLUCION DE SALARIO, CUENTA DE DEPOSITO: CUENTA UNICA DEL TESORO / DJBR.</t>
  </si>
  <si>
    <t>00015021102 DEPOSITO DE EFECTIVO, DEPOSITANTE: MOISES MORALES FLORES, CONCEPTO: DEVOLUCION, CUENTA DE DEPOSITO: CUENTA UNICA DEL TESORO</t>
  </si>
  <si>
    <t>00099021001 DEPOSITO DE EFECTIVO, DEPOSITANTE: RONALD VARGAS MMAY A, CONCEPTO: DEVOLUCION PEAJES VIAS BOLIVIA, CUENTA DE DEPOSITO: CUENTA UNICA DEL TESORO</t>
  </si>
  <si>
    <t>00099021001 DEPOSITO DE EFECTIVO, DEPOSITANTE: RONALD VARGAS MMAYA, CONCEPTO: DEVOLUCION PEAJES VIAS BOLIVIA, CUENTA DE DEPOSITO: CUENTA UNICA DEL TESORO</t>
  </si>
  <si>
    <t>00580012001 DEPOSITO DE EFECTIVO, DEPOSITANTE: JORGE YAÑEZ MEJIA, CONCEPTO: DEVOLUCION DE PASAJES, CUENTA DE DEPOSITO: CUENTA UNICA DEL TESORO</t>
  </si>
  <si>
    <t>00099021001 DEPOSITO DE EFECTIVO, DEPOSITANTE: DIMELZA ALVAREZ PONCE, CONCEPTO: DEVOLUCION POR LLAMADAS PARTICULARES, CUENTA DE DEPOSITO: CUENTA UNICA DEL TESORO / DJBR.</t>
  </si>
  <si>
    <t>00099021001 DEPOSITO DE EFECTIVO, DEPOSITANTE: LAURA GABRIELA AVENDAÑO ALIAGA, CONCEPTO: DEVOLUCION DE LLAMADAS PARTICULARES, CUENTA DE DEPOSITO: CUENTA UNICA DEL TESORO / DJBR.</t>
  </si>
  <si>
    <t>00099021001 DEPOSITO DE EFECTIVO, DEPOSITANTE: DANIELA FERNANDEZ ANDRADE, CONCEPTO: DEVOLUCION POR LLAMADAS PARTICULARES, CUENTA DE DEPOSITO: CUENTA UNICA DEL TESORO / DJBR.</t>
  </si>
  <si>
    <t>00099021001 DEPOSITO DE EFECTIVO, DEPOSITANTE: MINISTERIO DE CULTURAS Y TURISMO, CONCEPTO: DEVOLUCION DE REFRIGERIO, CUENTA DE DEPOSITO: CUENTA UNICA DEL TESORO</t>
  </si>
  <si>
    <t>00066014202 DEP.DE CHEQ.AJENOS,RET.DE CAM.,CONCEPTO: DEP. POR LICENCIA SIN GOCE DE HABERES ANDREA ALIAGA S/G RM 1111/2017 ART.16 INC. B),DEP.: MINISTERIO DE PLANIFICACION DEL DESARROLLO</t>
  </si>
  <si>
    <t>00099021001 DEP.DE CHEQ.AJENOS,RET.DE CAM.,CONCEPTO: GONZALES TORRICO ROSARIO,DEP.: BANCO UNION S.A. , PROCEDENCIA: BANCO UNION S.A., CHEQUE: 168663, FECHA DE EMISION:12/02/2020 / DJBR.</t>
  </si>
  <si>
    <t>00291012008 DEP.DE CHEQ.AJENOS,RET.DE CAM.,CONCEPTO: CHINA RAILWAY GROUP LIMITED (SUCURSAL BOLIVIA),DEP.: BANCO UNION S.A. , PROCEDENCIA: BANCO UNION S.A., CHEQUE: 168661, FECHA DE EMISION:12/02/2020</t>
  </si>
  <si>
    <t>00035011105 DEP.DE CHEQ.AJENOS,RET.DE CAM.,CONCEPTO: REEMBOLSO DE SUBSIDIOS POR INCAPACIDAD TEMPORAL EN NOV/19 DEL CAS-MEFP,DEP.: CAJA BANCARIA ESTATAL DE SALUD C.B.E.S. , PROCEDENCIA: BANCO UNION S.A., CHEQUE: 35737, FECHA DE EMISION:04/02/2020</t>
  </si>
  <si>
    <t>00099021001 DEPOSITO DE EFECTIVO, DEPOSITANTE: DANIA ALBANIA JARANDILLA CONDE, CONCEPTO: DEVOLUCION DE SALDO, CUENTA DE DEPOSITO: CUENTA UNICA DEL TESORO / DJBR.</t>
  </si>
  <si>
    <t>00099021001 DEPOSITO DE EFECTIVO, DEPOSITANTE: JUAN CARLOS VILLARROEL NORIEGA, CONCEPTO: DOBLE PERCEPCION, CUENTA DE DEPOSITO: CUENTA UNICA DEL TESORO / DJBR.</t>
  </si>
  <si>
    <t>00099021001 DEPOSITO DE EFECTIVO, DEPOSITANTE: PATRICIA BALLIVIAN ESTENSSORO, CONCEPTO: POR EL NO COBRO DE REFRIGERIO DEL MES DE NOVIEMBRE /19 PREV 10291, CUENTA DE DEPOSITO: CUENTA UNICA DEL TESORO / DJBR.</t>
  </si>
  <si>
    <t>00099021001 DEPOSITO DE EFECTIVO, DEPOSITANTE: EDGAR MAMANI QUISPE, CONCEPTO: DEVOLUCION DE DOBLE PERCEPCION, CUENTA DE DEPOSITO: CUENTA UNICA DEL TESORO</t>
  </si>
  <si>
    <t>00099021001 DEPOSITO DE EFECTIVO, DEPOSITANTE: OSCAR NIGOEVIC HEREDIA, CONCEPTO: DEVOLUCION DEMASIA HABERES MAXIMA REMUNERACION SECTOR PUBLICO, CUENTA DE DEPOSITO: CUENTA UNICA DEL TESORO</t>
  </si>
  <si>
    <t>00099021001 DEPOSITO DE EFECTIVO, DEPOSITANTE: CLEMENTE QUISPE DE LA CRUZ, CONCEPTO: DOBLE PERCEPCION, CUENTA DE DEPOSITO: CUENTA UNICA DEL TESORO / DJBR.</t>
  </si>
  <si>
    <t>00099021001 DEPOSITO DE EFECTIVO, DEPOSITANTE: LIDIA IGNACIO JIMENEZ, CONCEPTO: DOBLE PERCEPCION, CUENTA DE DEPOSITO: CUENTA UNICA DEL TESORO / DJBR.</t>
  </si>
  <si>
    <t>00099021001 DEPOSITO DE EFECTIVO, DEPOSITANTE: NOEMI LIZETH PORTILLO, CONCEPTO: SERVICIO LLAMADAS PARTICULARES MES ENERO 2020, CUENTA DE DEPOSITO: CUENTA UNICA DEL TESORO / DJBR.</t>
  </si>
  <si>
    <t>00099021001 DEPOSITO DE EFECTIVO, DEPOSITANTE: XIMENA ILAYA AYZA, CONCEPTO: SERVICIO LLAMADAS PARTICULARES MES ENERO 2020, CUENTA DE DEPOSITO: CUENTA UNICA DEL TESORO / DJBR.</t>
  </si>
  <si>
    <t>00099021001 DEPOSITO DE EFECTIVO, DEPOSITANTE: SEVERO APAZA APAZA, CONCEPTO: SERVICIO LLAMADAS PARTICULARES ENERO 2020, CUENTA DE DEPOSITO: CUENTA UNICA DEL TESORO</t>
  </si>
  <si>
    <t>00099021001 DEPOSITO DE EFECTIVO, DEPOSITANTE: JACINTO COYO LOPEZ AETN, CONCEPTO: DEVOLUCION DE FONDOS, CUENTA DE DEPOSITO: CUENTA UNICA DEL TESORO</t>
  </si>
  <si>
    <t>00066014202 DEPOSITO DE EFECTIVO, DEPOSITANTE: FABIOLA RAQUEL ZABALLA ROMERO, CONCEPTO: DEVOLUCION PROGRAMA INTERVENCIONES URBANAS, CUENTA DE DEPOSITO: CUENTA UNICA DEL TESORO</t>
  </si>
  <si>
    <t>00099021001 DEPOSITO DE EFECTIVO, DEPOSITANTE: OSCAR EDUARDO JOSE VARGAS CLAURE, CONCEPTO: DOBLE PERCEPCION, CUENTA DE DEPOSITO: CUENTA UNICA DEL TESORO / DJBR.</t>
  </si>
  <si>
    <t>00580012001 DEPOSITO DE EFECTIVO, DEPOSITANTE: VERONICA BENITA QUINT VARGAS, CONCEPTO: DEVOLUCION DE VIATICOS, CUENTA DE DEPOSITO: CUENTA UNICA DEL TESORO</t>
  </si>
  <si>
    <t>00580012001 DEPOSITO DE EFECTIVO, DEPOSITANTE: JHENNY ISABEL TICONA ALCON, CONCEPTO: DEVOLUCION DE VIATICOS, CUENTA DE DEPOSITO: CUENTA UNICA DEL TESORO</t>
  </si>
  <si>
    <t>00099021001 DEP.DE CHEQ.AJENOS,RET.DE CAM.,CONCEPTO: PAGO POA DESCUENTOS RECURSOS PUBLICOS,DEP.: CAJA NACIONAL DE SALUD , PROCEDENCIA: BANCO UNION S.A., CHEQUE: 46650, FECHA DE EMISION:13/02/2020</t>
  </si>
  <si>
    <t>00099021001 DEPOSITO DE EFECTIVO, DEPOSITANTE: AAPS-VICTOR ABEL RODRIGUEZ MEDINA, CONCEPTO: DEVOLUCION DE FONDOS, CUENTA DE DEPOSITO: CUENTA UNICA DEL TESORO</t>
  </si>
  <si>
    <t>00099021001 DEPOSITO DE EFECTIVO, DEPOSITANTE: SAMUEL RODRIGUEZ RODRIGUEZ, CONCEPTO: DOBLE PERCEPCION, CUENTA DE DEPOSITO: CUENTA UNICA DEL TESORO / DJBR.</t>
  </si>
  <si>
    <t>00099021001 DEPOSITO DE EFECTIVO, DEPOSITANTE: GREGORIO CALLE TARQUI, CONCEPTO: DEVOLUCION AGUINALDO UMSA GESTION 2017, CUENTA DE DEPOSITO: CUENTA UNICA DEL TESORO</t>
  </si>
  <si>
    <t>00099021001 DEPOSITO DE EFECTIVO, DEPOSITANTE: GROVER ENRIQUE QUIROGA LEIVA, CONCEPTO: ACTUALIZACION DE LA NOTA DE CARGO POR COBRO INDEBIDO DE RENTA DE ORFANDAD, CUENTA DE DEPOSITO: CUENTA UNICA DEL TESORO</t>
  </si>
  <si>
    <t>00099021001 DEPOSITO DE EFECTIVO, DEPOSITANTE: EULOGIO NINA HUANCA, CONCEPTO: DOBLE PERCEPCION, CUENTA DE DEPOSITO: CUENTA UNICA DEL TESORO</t>
  </si>
  <si>
    <t>00099021001 DEPOSITO DE EFECTIVO, DEPOSITANTE: UNIDAD EJECUTORA -FNSE, CONCEPTO: CONSUMO AGUA POTABLE MES DICIEMBRE 2019, CUENTA DE DEPOSITO: CUENTA UNICA DEL TESORO</t>
  </si>
  <si>
    <t>00099021001 DEPOSITO DE EFECTIVO, DEPOSITANTE: JOSE MARCOS URIA GARCIA, CONCEPTO: DOBLE PERCEPCION, CUENTA DE DEPOSITO: CUENTA UNICA DEL TESORO / DJBR.</t>
  </si>
  <si>
    <t>00099021001 DEPOSITO DE EFECTIVO, DEPOSITANTE: JOSEFINA CALDERON RIVERA, CONCEPTO: DOBLE PERCEPCION, CUENTA DE DEPOSITO: CUENTA UNICA DEL TESORO / DJBR.</t>
  </si>
  <si>
    <t>00099021001 DEPOSITO DE EFECTIVO, DEPOSITANTE: NANCY SATURNINA PINTO ALCON, CONCEPTO: DOBLE PERCEPCION, CUENTA DE DEPOSITO: CUENTA UNICA DEL TESORO</t>
  </si>
  <si>
    <t>00099021001 DEPOSITO DE EFECTIVO, DEPOSITANTE: FIDELIA VALLE GUTIERREZ, CONCEPTO: COMPROMISO DE DEVOLUCION DE DEUDA, CUENTA DE DEPOSITO: CUENTA UNICA DEL TESORO / DJBR.</t>
  </si>
  <si>
    <t>00347012001 DEPOSITO DE EFECTIVO, DEPOSITANTE: FERNANDO SALMON ALAYZA, CONCEPTO: DEVOLUCION, CUENTA DE DEPOSITO: CUENTA UNICA DEL TESORO</t>
  </si>
  <si>
    <t>00099021001 DEPOSITO DE EFECTIVO, DEPOSITANTE: YOLANDA MARIA BELTRAN TORRICO, CONCEPTO: DOBLE PERCEPCION, CUENTA DE DEPOSITO: CUENTA UNICA DEL TESORO</t>
  </si>
  <si>
    <t>00291012006 DEPOSITO DE EFECTIVO, DEPOSITANTE: INDUSTRIAS DEL ORIENTE SRL, CONCEPTO: DEPÓSITO EMPRESARIAL INDUSTRIAL DEL ORIENTE, CUENTA DE DEPOSITO: CUENTA UNICA DEL TESORO</t>
  </si>
  <si>
    <t>00291012008 DEPOSITO DE EFECTIVO, DEPOSITANTE: EMPRESA CONSTRUCTORA MOSCOSO, CONCEPTO: ENSAYOS DE LABORATORIO PINTURA BLANCA Y AMARILLA Y MICROESFERAS, CUENTA DE DEPOSITO: CUENTA UNICA DEL TESORO</t>
  </si>
  <si>
    <t>00132079201 DEPOSITO DE EFECTIVO, DEPOSITANTE: SERGIO BENAVIDES, CONCEPTO: DEVOLUCION DE FONDOS NO UTILIZADOS, CUENTA DE DEPOSITO: CUENTA UNICA DEL TESORO</t>
  </si>
  <si>
    <t>00099021001 DEPOSITO DE EFECTIVO, DEPOSITANTE: MARIO GUARACHI GUARACHI, CONCEPTO: DOBLE PERCEPCION, CUENTA DE DEPOSITO: CUENTA UNICA DEL TESORO / DJBR.</t>
  </si>
  <si>
    <t>00099021001 DEPOSITO DE EFECTIVO, DEPOSITANTE: HEIDI MENDOZA BARRAU, CONCEPTO: POR EXCEDENTE EN RENUMERACION MAXIMA EN EL SECTOR PUBLICO MES DE DICIEMBRE 2019, CUENTA DE DEPOSITO: CUENTA UNICA DEL TESORO / DJBR.</t>
  </si>
  <si>
    <t>00099021001 DEPOSITO DE EFECTIVO, DEPOSITANTE: HEIDI MENDOZA BARRAU, CONCEPTO: POR EXCEDENTE EN RENUMERACION MAXIMA EN EL SECTOR PUBLICO MES DE ENERO 2020, CUENTA DE DEPOSITO: CUENTA UNICA DEL TESORO / DJBR.</t>
  </si>
  <si>
    <t>00099021001 DEP.DE CHEQ.AJENOS,RET.DE CAM.,CONCEPTO: DEVOLUCION POR DESCUENTOS A JURADOS ELECTORALES ELECCIONES GENERALES 2019,DEP.: TRIBUNAL ELECTORAL DEPARTAMENTAL DE SANTA CRUZ , PROCEDENCIA: BANCO UNION S.A., CHEQUE: 8084, FECHA DE EMISION:11/02/2020</t>
  </si>
  <si>
    <t>00099021001 DEP.DE CHEQ.AJENOS,RET.DE CAM.,CONCEPTO: DEVOLUCION DE ESTIPENDIOS NO PAGADOS A JURADOS ELECTORALES ELECCIONES GENERALES 2019,DEP.: TRIBUNAL ELECTORAL DEPARTAMENTAL DE SANTA CRUZ</t>
  </si>
  <si>
    <t>00086031101 DEP.DE CHEQ.AJENOS,RET.DE CAM.,CONCEPTO: INGRESO POR MULTAS,DEP.: SERNAP-OTUQUIS , PROCEDENCIA: BANCO UNION S.A., CHEQUE: 933, FECHA DE EMISION:27/01/2020</t>
  </si>
  <si>
    <t>00086031101 DEP.DE CHEQ.AJENOS,RET.DE CAM.,CONCEPTO: INGRESO POR MULTAS,DEP.: SERNAP-ATUQUIS , PROCEDENCIA: BANCO UNION S.A., CHEQUE: 934, FECHA DE EMISION:27/01/2020</t>
  </si>
  <si>
    <t>00086031101 DEP.DE CHEQ.AJENOS,RET.DE CAM.,CONCEPTO: DESEMBOLSO WWF-SERNAP,DEP.: SERNAP-OTUQUIS , PROCEDENCIA: BANCO UNION S.A., CHEQUE: 935, FECHA DE EMISION:27/01/2020</t>
  </si>
  <si>
    <t>00099021001 DEPOSITO DE EFECTIVO, DEPOSITANTE: JUAN BUSTOS CELIS, CONCEPTO: REVERSION PASAJES PREV N° 7959/19 N° DE CARGO DE CUENTA, CUENTA DE DEPOSITO: CUENTA UNICA DEL TESORO / DJBR.</t>
  </si>
  <si>
    <t>00592012001 DEPOSITO DE EFECTIVO, DEPOSITANTE: AGUSTINA MAMANI, CONCEPTO: VENTA PAQUETES TURISTICOS DE LA GESTION 2020, CUENTA DE DEPOSITO: CUENTA UNICA DEL TESORO</t>
  </si>
  <si>
    <t>00592012001 DEPOSITO DE EFECTIVO, DEPOSITANTE: AGUSTINA MAMANI C., CONCEPTO: VENTA EMISIVO DEL 29 AL 31 DE ENERO DE 2020, CUENTA DE DEPOSITO: CUENTA UNICA DEL TESORO</t>
  </si>
  <si>
    <t>00099021001 DEPOSITO DE EFECTIVO, DEPOSITANTE: EDGAR -HERNANI DIAZ, CONCEPTO: DEVOLUCION DE DINERO, CUENTA DE DEPOSITO: CUENTA UNICA DEL TESORO / DJBR.</t>
  </si>
  <si>
    <t>00099021001 DEPOSITO DE EFECTIVO, DEPOSITANTE: MIREYA VANESSA VILLARROEL VARGAS, CONCEPTO: DEVOLUCION DE DEMACIA EN FACTURACION, CUENTA DE DEPOSITO: CUENTA UNICA DEL TESORO</t>
  </si>
  <si>
    <t>00099021001 DEPOSITO DE EFECTIVO, DEPOSITANTE: RUFINA ZAGREDO DE TELLERIA, CONCEPTO: DEVOLUCION DE LLAMADAS TELEFONICAS POR EL MES DE ENERO 2020, CUENTA DE DEPOSITO: CUENTA UNICA DEL TESORO / DJBR.</t>
  </si>
  <si>
    <t>00099021001 DEPOSITO DE EFECTIVO, DEPOSITANTE: LAIDA RODRIGUEZ DE PINELL, CONCEPTO: DEVOLUCION DE LLAMADAS TELEFONICA MES DE ENERO 2020, CUENTA DE DEPOSITO: CUENTA UNICA DEL TESORO / DJBR.</t>
  </si>
  <si>
    <t>00099021001 DEPOSITO DE EFECTIVO, DEPOSITANTE: JUAN MAYTA MAMANI C.I. 2289827 LP, CONCEPTO: DOBLE PERCEPCION, CUENTA DE DEPOSITO: CUENTA UNICA DEL TESORO</t>
  </si>
  <si>
    <t>00099021001 DEPOSITO DE EFECTIVO, DEPOSITANTE: OSCAR JOSE ESPINOSA GARCIA, CONCEPTO: DOBLE PERCEPION, CUENTA DE DEPOSITO: CUENTA UNICA DEL TESORO</t>
  </si>
  <si>
    <t>00119012001 DEPOSITO DE EFECTIVO, DEPOSITANTE: NEMECIO RONALD COARITE MAMANI, CONCEPTO: PAGO POR EMISION DE CERTICADOS DIGITALES, CUENTA DE DEPOSITO: CUENTA UNICA DEL TESORO</t>
  </si>
  <si>
    <t>00099021001 DEPOSITO DE EFECTIVO, DEPOSITANTE: BASILIA MAMANIHUANCA MAMANI, CONCEPTO: DEVOLUCION DE AGUINALDO SR. ZENON LAURA ALTAMIRANO, CUENTA DE DEPOSITO: CUENTA UNICA DEL TESORO</t>
  </si>
  <si>
    <t>00086031107 DEP.DE CHEQ.AJENOS,RET.DE CAM.,CONCEPTO: DEPÓSITO SERNAP FONDOS VICUÑA,DEP.: ACOFIV - BOLIVIA , PROCEDENCIA: BANCO DE CREDITO DE BOLIVIA S.A., CHEQUE: 588, FECHA DE EMISION:14/02/2020</t>
  </si>
  <si>
    <t>00099021001 DEPOSITO DE EFECTIVO, DEPOSITANTE: IVAN GUZMAN RUESCAS, CONCEPTO: DEVOLUCION POR LA DIFERENCIA DE ENTREGA DE 3 PARKAS Y 3 POLERAS SEGUN INFORME ASFI/VAI/R-1810/2020, CUENTA DE DEPOSITO: CUENTA UNICA DEL TESORO</t>
  </si>
  <si>
    <t>00099021001 DEPOSITO DE EFECTIVO, DEPOSITANTE: GLORIA CAMACHO JIMENEZ, CONCEPTO: DEVOLUCION DE LLAMADAS TELEFONICAS MES DE ENERO/20 DE GLORIA ANGELA CAMACHO JIMENEZ, CUENTA DE DEPOSITO: CUENTA UNICA DEL TESORO / DJBR.</t>
  </si>
  <si>
    <t>00099021001 DEPOSITO DE EFECTIVO, DEPOSITANTE: MABEL CYNDI CASANOVAS, CONCEPTO: DEVOLUCION DE LLAMADAS TELEFONICAS MES DE ENERO/20 DE MABEL CYNDI CASANOVAS, CUENTA DE DEPOSITO: CUENTA UNICA DEL TESORO / DJBR.</t>
  </si>
  <si>
    <t>00099021001 DEPOSITO DE EFECTIVO, DEPOSITANTE: MARIA ROXANA VEIZAGA CASSO, CONCEPTO: DEVOLUCION DE GASTOS JUDICIALES PAGADOS POR EL SEGIO AFPS DEL MES DE SEPTIEMBRE -2014 N 2172 -C-31, CUENTA DE DEPOSITO: CUENTA UNICA DEL TESORO / DJBR.</t>
  </si>
  <si>
    <t>00099021001 DEPOSITO DE EFECTIVO, DEPOSITANTE: MARIA ROXANA VEIZAGA CASSO, CONCEPTO: DEVOLUCION DE GASTOS JUDICIALES PAGADOS POR EL SEGIP AFPS DEL MES DE JUNIO -2014 N 1246 SEGUN C-31, CUENTA DE DEPOSITO: CUENTA UNICA DEL TESORO</t>
  </si>
  <si>
    <t>00099021001 DEPOSITO DE EFECTIVO, DEPOSITANTE: MARCELA LARREA, CONCEPTO: DEVOLUCION DE LLAMADAS TELEFONICAS MES DE ENERO /2020 POR MARCELA LARREA ALIAGA, CUENTA DE DEPOSITO: CUENTA UNICA DEL TESORO / DJBR.</t>
  </si>
  <si>
    <t>00099021001 DEPOSITO DE EFECTIVO, DEPOSITANTE: GUADALUPE DE LA TORRE, CONCEPTO: DEVOLUCION DE LLAMADAS TELEFONICAS MES DE ENERO /2020 POR GUADALUPE DE LA TORRE, CUENTA DE DEPOSITO: CUENTA UNICA DEL TESORO / DJBR.</t>
  </si>
  <si>
    <t>00099021001 DEPOSITO DE EFECTIVO, DEPOSITANTE: WILFREDO FLORES BLANCO, CONCEPTO: DEVOLUCION DE LLAMADAS TELEFONICAS MES DE ENERO /2020 DE WILFREDO FLORES BLANCO, CUENTA DE DEPOSITO: CUENTA UNICA DEL TESORO / DJBR.</t>
  </si>
  <si>
    <t>00099021001 DEPOSITO DE EFECTIVO, DEPOSITANTE: WILMER HUANCA NYACA, CONCEPTO: DEVOLUCION DE LLAMADAS TELEFONICAS MES DE ENERO /2020 DE HUANCA AYALA WILMER, CUENTA DE DEPOSITO: CUENTA UNICA DEL TESORO / DJBR.</t>
  </si>
  <si>
    <t>00099021001 DEPOSITO DE EFECTIVO, DEPOSITANTE: JUDITH MEJIA FLORES, CONCEPTO: DEVOLUCION DE LLAMADAS TELEFONICAS MES DE ENERO /2020 DE JUDITH MEJIA FLORES, CUENTA DE DEPOSITO: CUENTA UNICA DEL TESORO / DJBR.</t>
  </si>
  <si>
    <t>00099021001 DEPOSITO DE EFECTIVO, DEPOSITANTE: LUCIA MOLLERICONA ALARCON, CONCEPTO: DEVOLUCION DE LLAMADAS TELEFONICAS, MES DE ENERO/2020, CUENTA DE DEPOSITO: CUENTA UNICA DEL TESORO / DJBR.</t>
  </si>
  <si>
    <t>00099021001 DEPOSITO DE EFECTIVO, DEPOSITANTE: LUCIA MOLLERICONA ALARCON, CONCEPTO: DEVOLUCION DE LLAMADAS TELEFONICAS, MES ENERO/2020 DE GLORIA H. VILLANUEVA C., CUENTA DE DEPOSITO: CUENTA UNICA DEL TESORO / DJBR.</t>
  </si>
  <si>
    <t>00099021001 DEPOSITO DE EFECTIVO, DEPOSITANTE: LUCIA MOLLERICONA ALARCON, CONCEPTO: DEVOLUCION DE LLAMADAS TELEFONICAS, MES DE ENERO/2020 DE BETTY S. ACHU TICONA, CUENTA DE DEPOSITO: CUENTA UNICA DEL TESORO / DJBR.</t>
  </si>
  <si>
    <t>00099021001 DEPOSITO DE EFECTIVO, DEPOSITANTE: CLAUDIA CARLA CLAROS ROCHA, CONCEPTO: DEVOLUCION DE LLAMADAS TELEFONICAS MES DE ENERO/2020 DE CLAUDIA CARLA CLAROS ROCHA, CUENTA DE DEPOSITO: CUENTA UNICA DEL TESORO / DJBR.</t>
  </si>
  <si>
    <t>00099021001 DEPOSITO DE EFECTIVO, DEPOSITANTE: LUCIA MOLLERICONA ALARCON, CONCEPTO: DEVOLUCION DE LLAMADAS TELEFONICAS, MES DE ENERO/2020 DE RONALD PRIETO RIVERO, CUENTA DE DEPOSITO: CUENTA UNICA DEL TESORO / DJBR.</t>
  </si>
  <si>
    <t>00099021001 DEPOSITO DE EFECTIVO, DEPOSITANTE: MARIA ROXANA VEIZAGA CASSO, CONCEPTO: DDEVOLUCION DE GASTOS JUDICIALES PAGADOS POR EL SEGIP AFPS DEL MES DE AGOSTO-2014 N 1874 SEGUN C-31, CUENTA DE DEPOSITO: CUENTA UNICA DEL TESORO</t>
  </si>
  <si>
    <t>00099021001 DEPOSITO DE EFECTIVO, DEPOSITANTE: MARIA ROXANA VEIZAGA CASSO, CONCEPTO: DEVOLUCION DE GASTOS JUDICIALES PAGADOS POR EL SEGIP AFPS DEL MES DE JULIO -2014 N 1610 SEGUN C-31, CUENTA DE DEPOSITO: CUENTA UNICA DEL TESORO</t>
  </si>
  <si>
    <t>00066014202 DEPOSITO DE EFECTIVO, DEPOSITANTE: RENAN ARCENIO TRUJILLO BRAVO, CONCEPTO: DEVOLUCION DE SEGUNDA TRANSFERENCIA A BENEFICIARIOS DEL PROYECTO ROBOMATRIX CONTINENTAL, CUENTA DE DEPOSITO: CUENTA UNICA DEL TESORO</t>
  </si>
  <si>
    <t>00099021001 DEPOSITO DE EFECTIVO, DEPOSITANTE: SANDRO NILS REYES RIVAS, CONCEPTO: DEVOLUCION DE LLAMADAS TELEFONICAS, MES ENERO 2020, CUENTA DE DEPOSITO: CUENTA UNICA DEL TESORO / DJBR.</t>
  </si>
  <si>
    <t>00099021001 DEPOSITO DE EFECTIVO, DEPOSITANTE: LUCIA MOLLERICONA ALARCON, CONCEPTO: DEVOLUCION DE LLAMADAS TELEFONICAS, MES DE ENERO/2020 DE TEODORO QUENALLATA CHEJO, CUENTA DE DEPOSITO: CUENTA UNICA DEL TESORO / DJBR.</t>
  </si>
  <si>
    <t>00099021001 DEPOSITO DE EFECTIVO, DEPOSITANTE: OSCAR RODRIGUEZ ZARATE, CONCEPTO: DOBLE PERCEPCION, CUENTA DE DEPOSITO: CUENTA UNICA DEL TESORO / DJBR.</t>
  </si>
  <si>
    <t>00099021001 DEPOSITO DE EFECTIVO, DEPOSITANTE: CARLA JEMIO URIA CI 6142433 LP, CONCEPTO: LLAMADAS PARTICULARES CORRESPONDIENTE AL MES DE ENERO, CUENTA DE DEPOSITO: CUENTA UNICA DEL TESORO / DJBR.</t>
  </si>
  <si>
    <t>00099021001 DEPOSITO DE EFECTIVO, DEPOSITANTE: ROCIO LINARES ZAMBRANA, CONCEPTO: LLAMADAS PARTICULARES CORRESPONDIENTE AL MES DE ENERO, CUENTA DE DEPOSITO: CUENTA UNICA DEL TESORO / DJBR.</t>
  </si>
  <si>
    <t>00099021001 DEPOSITO DE EFECTIVO, DEPOSITANTE: JUAN FREDY COSSIO ZAMORANO, CONCEPTO: DOBLE PERCEPCION, CUENTA DE DEPOSITO: CUENTA UNICA DEL TESORO</t>
  </si>
  <si>
    <t>00099021001 DEPOSITO DE EFECTIVO, DEPOSITANTE: JANNETH CRUZ QUINA, CONCEPTO: DEVOLUCION DE LLAMADAS TELEFONICAS MES DE ENERO/2020 DE JANNETH CRUZ QUINA, CUENTA DE DEPOSITO: CUENTA UNICA DEL TESORO / DJBR.</t>
  </si>
  <si>
    <t>00099021001 DEPOSITO DE EFECTIVO, DEPOSITANTE: JEANNETTE JUSTA CASTRO ESCOBAR, CONCEPTO: DEVOLUCION LLAMADAS PARTICULARES MES DE ENERO/2020, CUENTA DE DEPOSITO: CUENTA UNICA DEL TESORO / DJBR.</t>
  </si>
  <si>
    <t>00099021001 DEPOSITO DE EFECTIVO, DEPOSITANTE: SHIRLEY DENISSE ROCA FERNANDEZ, CONCEPTO: DEVOLUCION DE LLAMADAS TELEFONICAS MES DE ENERO 2020 DE SHIRLEY ROCA FERNANDEZ, CUENTA DE DEPOSITO: CUENTA UNICA DEL TESORO / DJBR.</t>
  </si>
  <si>
    <t>00099021001 DEPOSITO DE EFECTIVO, DEPOSITANTE: ZENON PEDRO MAMANI TICONA, CONCEPTO: DEVOLUCION DE LLAMDAS TELEFONICAS DLE MES DE ENERO 2020, CUENTA DE DEPOSITO: CUENTA UNICA DEL TESORO / DJBR.</t>
  </si>
  <si>
    <t>00099021001 DEPOSITO DE EFECTIVO, DEPOSITANTE: MARIA TERESA VELASCO LIMA, CONCEPTO: DEVOLUCION DE LLAMADAS TELEFONICAS MES ENERO 2020 DE MARIA TERESA VELASCO LIMA, CUENTA DE DEPOSITO: CUENTA UNICA DEL TESORO / DJBR.</t>
  </si>
  <si>
    <t>00099021001 DEPOSITO DE EFECTIVO, DEPOSITANTE: SUSANA ALVAREZ GUZMAN, CONCEPTO: DEVOLUCION DE LLAMADAS TELEFONICAS MES DE ENERO/20 DE SUSANA ALVAREZ GUZMAN, CUENTA DE DEPOSITO: CUENTA UNICA DEL TESORO / DJBR.</t>
  </si>
  <si>
    <t>00099021001 DEPOSITO DE EFECTIVO, DEPOSITANTE: PEDRO ALFREDO CONDARCO ALARCON, CONCEPTO: DEVOLUCION DE LLAMADAS TELEFONICAS, MES DE ENERO/2020 DE: PEDRO ALFREDO CONDARCO ALARCON, CUENTA DE DEPOSITO: CUENTA UNICA DEL TESORO / DJBR.</t>
  </si>
  <si>
    <t>00099021001 DEPOSITO DE EFECTIVO, DEPOSITANTE: MARYSOL MARIANA RAMOS RAMOS, CONCEPTO: DEVOLUCION DE LLAMADAS TELEFONICAS MES DE ENERO/2020 DE MARYSOL MARIANA RAMOS RAMOS, CUENTA DE DEPOSITO: CUENTA UNICA DEL TESORO / DJBR.</t>
  </si>
  <si>
    <t>00099021001 DEPOSITO DE EFECTIVO, DEPOSITANTE: EVELIN QUIROGA CHALLCO, CONCEPTO: DEVOLUCION DE LLAMDAS TELEFONICAS MES ENERO 2020 DE EVELIN QUIROGA CHALLCO, CUENTA DE DEPOSITO: CUENTA UNICA DEL TESORO / DJBR.</t>
  </si>
  <si>
    <t>00099021001 DEPOSITO DE EFECTIVO, DEPOSITANTE: DEMETRIO BARAÑADO L., CONCEPTO: CARMEN ROSARIO RIPALDA VARGAS : DEVOLUCION SUELDO ENE/2020, CUENTA DE DEPOSITO: CUENTA UNICA DEL TESORO / DJBR.</t>
  </si>
  <si>
    <t>00599012001 DEPOSITO DE EFECTIVO, DEPOSITANTE: RODRIGO ERNESTO GALLEGOS ZURITA, CONCEPTO: DEVOLUCION DE PASAJES ASIGNADOS C-31 210, CUENTA DE DEPOSITO: CUENTA UNICA DEL TESORO</t>
  </si>
  <si>
    <t>00099021001 DEPOSITO DE EFECTIVO, DEPOSITANTE: SAGRADA DEL PILAR ESPINOZA BERNAL, CONCEPTO: DOBLE PERCEPCION, CUENTA DE DEPOSITO: CUENTA UNICA DEL TESORO / DJBR.</t>
  </si>
  <si>
    <t>00099021001 DEPOSITO DE EFECTIVO, DEPOSITANTE: SR: GUIDO BENIGNO COSTAS, CONCEPTO: DOBLE PERCEPCION, CUENTA DE DEPOSITO: CUENTA UNICA DEL TESORO / DJBR.</t>
  </si>
  <si>
    <t>00099021001 DEPOSITO DE EFECTIVO, DEPOSITANTE: MARIA DESIRE ORTIZ MARIN, CONCEPTO: DEVOLUCION DE LLAMADAS TELEFONICAS MES DE ENERO /2020 DE: MARIA DESIRE ORTIZ MARIN, CUENTA DE DEPOSITO: CUENTA UNICA DEL TESORO / DJBR.</t>
  </si>
  <si>
    <t>00099021001 DEPOSITO DE EFECTIVO, DEPOSITANTE: WINDY SANTOS, CONCEPTO: DEPÓSITO DE LLAMADAS DEL MES DE ENERO DE CRISTHIAN VALDES, CUENTA DE DEPOSITO: CUENTA UNICA DEL TESORO / DJBR.</t>
  </si>
  <si>
    <t>00099021001 DEPOSITO DE EFECTIVO, DEPOSITANTE: JOSE VEGA OPORTO, CONCEPTO: DEVOLUCION DE LLAMADAS TELEFONICAS, MES DE ENERO DE 2020 DE JOSE VEGA OPORTO, CUENTA DE DEPOSITO: CUENTA UNICA DEL TESORO / DJBR.</t>
  </si>
  <si>
    <t>00099021001 DEPOSITO DE EFECTIVO, DEPOSITANTE: WENDY SANTOS ALVAREZ, CONCEPTO: DEPÓSITO DE LLAMADAS TELEFONICAS MES DE ENERO DE WENDY SANTOS, CUENTA DE DEPOSITO: CUENTA UNICA DEL TESORO / DJBR.</t>
  </si>
  <si>
    <t>00099021001 DEPOSITO DE EFECTIVO, DEPOSITANTE: WINDY SANTOS ALVAREZ, CONCEPTO: DEPÓSITO DE LLAMADAS TELEFONICAS MES DE ENERO /20 DE SILVIA VILLALOBOS USNAYO, CUENTA DE DEPOSITO: CUENTA UNICA DEL TESORO / DJBR.</t>
  </si>
  <si>
    <t>00099021001 DEPOSITO DE EFECTIVO, DEPOSITANTE: MARCO ANTONIO FERNANDEZ QUIROGA, CONCEPTO: DEVOLUCION DE LLAMADAS TELEFONICAS, MES DE ENERO 2020 DE MARCO ANTONIO FERNANDEZ QUIROGA, CUENTA DE DEPOSITO: CUENTA UNICA DEL TESORO / DJBR.</t>
  </si>
  <si>
    <t>00099021001 DEPOSITO DE EFECTIVO, DEPOSITANTE: WENDY SANTOS, CONCEPTO: DEPÓSITO DE LLAMADAS TELEFONICAS MES DE ENERO /2020 DE LUCY PHILCO LIMA, CUENTA DE DEPOSITO: CUENTA UNICA DEL TESORO / DJBR.</t>
  </si>
  <si>
    <t>00099021001 DEPOSITO DE EFECTIVO, DEPOSITANTE: WENDY SANTOS, CONCEPTO: DEPÓSITO DE LLAMADAS TELEFONICAS MES DE ENERO/2020 DE ALEJANDRO OPORTO VELASQUEZ, CUENTA DE DEPOSITO: CUENTA UNICA DEL TESORO / DJBR.</t>
  </si>
  <si>
    <t>00099021001 DEPOSITO DE EFECTIVO, DEPOSITANTE: WENDY SANTOS, CONCEPTO: DEVOLUCION DE LLAMADAS TELEFONICAS MES DE ENERO/2020 DE ANA MARIA CONDE GALVEZ, CUENTA DE DEPOSITO: CUENTA UNICA DEL TESORO / DJBR.</t>
  </si>
  <si>
    <t>00099021001 DEPOSITO DE EFECTIVO, DEPOSITANTE: WINDY SANTOS ALVAREZ, CONCEPTO: DEVOLUCION DE LLAMADAS TELEFONICAS MES DE ENERO DE ALEJANDRO GUZMAN RAMOS, CUENTA DE DEPOSITO: CUENTA UNICA DEL TESORO / DJBR.</t>
  </si>
  <si>
    <t>00099021001 DEPOSITO DE EFECTIVO, DEPOSITANTE: WINDY SANTOS ALVAREZ, CONCEPTO: DEVOLUCION DE RECURSOS POR CONCEPTO DE LLAMADAS TELEFONICASA DEL MES DE ENERO DE ROMER GUZMAN BERNAL, CUENTA DE DEPOSITO: CUENTA UNICA DEL TESORO / DJBR.</t>
  </si>
  <si>
    <t>00099021001 DEPOSITO DE EFECTIVO, DEPOSITANTE: WINDY SANTOS ALVAREZ, CONCEPTO: DEVOLUCION DE LLAMADAS TELEFONICAS MES DE ENERO DE EVERT PORTANDA VIGABRIEL, CUENTA DE DEPOSITO: CUENTA UNICA DEL TESORO / DJBR.</t>
  </si>
  <si>
    <t>00099021001 DEPOSITO DE EFECTIVO, DEPOSITANTE: WINDY SANTOS ALVAREZ, CONCEPTO: DEVOLUCION DE LLAMADAS TELEFONICAS ENERO/20 DE EVERT VALENCIA FRANCK, CUENTA DE DEPOSITO: CUENTA UNICA DEL TESORO / DJBR.</t>
  </si>
  <si>
    <t>00047137003 DEP.DE CHEQ.AJENOS,RET.DE CAM.,CONCEPTO: DEVOLUCION RECURSOS NO EJECUTADOS VARIOS UOD,DEP.: PROYECTO DE ALIANZAS RURALES , PROCEDENCIA: BANCO UNION S.A., CHEQUE: 402, FECHA DE EMISION:17/02/2020</t>
  </si>
  <si>
    <t>00593012001 DEP.DE CHEQ.AJENOS,RET.DE CAM.,CONCEPTO: POR VENTA DE TOPT A INGLATERRA,DEP.: EMPRESA ESTATAL YACANA , PROCEDENCIA: BANCO UNION S.A., CHEQUE: 334, FECHA DE EMISION:18/02/2020</t>
  </si>
  <si>
    <t>00099021001 DEPOSITO DE EFECTIVO, DEPOSITANTE: XIMENA ESPINOZA, CONCEPTO: DEVOLUCION DE DINERO POR LLAMADAS TELEFONICAS PARTICULARES MES DE ENERO 2020, CUENTA DE DEPOSITO: CUENTA UNICA DEL TESORO / DJBR.</t>
  </si>
  <si>
    <t>00099021001 DEPOSITO DE EFECTIVO, DEPOSITANTE: MILENY GENOVEBA BAUTISTA VALENCIA, CONCEPTO: DEVOLUCION DE DINERO POR LLAMADAS TELEFONICAS PERSONALES MES DE ENERO 2020 DE MILENY BAUTISTA, CUENTA DE DEPOSITO: CUENTA UNICA DEL TESORO / DJBR.</t>
  </si>
  <si>
    <t>00099021001 DEPOSITO DE EFECTIVO, DEPOSITANTE: VANIA LUDEÑA TORREZ, CONCEPTO: DEVOLUCION DE LLAMADAS TELEFONICAS MES ENERO/20 DE VANIA LUDEÑA TORREZ, CUENTA DE DEPOSITO: CUENTA UNICA DEL TESORO / DJBR.</t>
  </si>
  <si>
    <t>00099021001 DEPOSITO DE EFECTIVO, DEPOSITANTE: GABRIELA ANA VELA OBLITAS, CONCEPTO: DEVOLUCION DE LLAMADAS TELEFONICAS MES ENERO/2020 DE GABRIELA ANA VELA OBLITAS, CUENTA DE DEPOSITO: CUENTA UNICA DEL TESORO / DJBR.</t>
  </si>
  <si>
    <t>00099021001 DEPOSITO DE EFECTIVO, DEPOSITANTE: VANIA PAOLA FRANCO ESPINOZA, CONCEPTO: DEVOLUCION DE LLAMADAS TELEFONICAS MES ENERO/2020 DE VANIA PAOLA FRANCO ESPINOZA, CUENTA DE DEPOSITO: CUENTA UNICA DEL TESORO / DJBR.</t>
  </si>
  <si>
    <t>00099021001 DEPOSITO DE EFECTIVO, DEPOSITANTE: VIRGINIA CELIA ARUNI MOYA, CONCEPTO: DEVOLUCION DE LLAMADAS TELEFONICAS MES DE ENERO/2020, CUENTA DE DEPOSITO: CUENTA UNICA DEL TESORO / DJBR.</t>
  </si>
  <si>
    <t>00099021001 DEPOSITO DE EFECTIVO, DEPOSITANTE: ELIANA ADELA RODRIGUEZ MORALES, CONCEPTO: DEVOLUCION DE LLAMADAS TELEFONICAS MES DE ENERO/20 DE ELIANA ADELA RODRIGUEZ MORALES, CUENTA DE DEPOSITO: CUENTA UNICA DEL TESORO / DJBR.</t>
  </si>
  <si>
    <t>00099021001 DEPOSITO DE EFECTIVO, DEPOSITANTE: LOURDES ALIAGA ZAPATA, CONCEPTO: DOBLE PERCEPCION DEL MES DE FEBRERO 2020, CUENTA DE DEPOSITO: CUENTA UNICA DEL TESORO</t>
  </si>
  <si>
    <t>00099021001 DEPOSITO DE EFECTIVO, DEPOSITANTE: PAOLA ALBA GAMEZ, CONCEPTO: DEVOLUCION DE LLAMADAS TELEFONICAS, MES DE ENERO/2020 DE PAOLA ALBA GAMEZ, CUENTA DE DEPOSITO: CUENTA UNICA DEL TESORO / DJBR.</t>
  </si>
  <si>
    <t>00099021001 DEPOSITO DE EFECTIVO, DEPOSITANTE: JOHN KAUNE OCAMPO, CONCEPTO: DEVOLUCION DE LLAMADAS TELEFONICAS ENERO/2020 DE JOHN KAUNE, CUENTA DE DEPOSITO: CUENTA UNICA DEL TESORO / DJBR.</t>
  </si>
  <si>
    <t>00099021001 DEPOSITO DE EFECTIVO, DEPOSITANTE: SANTALIO GERMAN TIÑINI CALLIZAYA, CONCEPTO: DEVOLUCION DE LLAMADAS TELEFONICAS ENERO/20, CUENTA DE DEPOSITO: CUENTA UNICA DEL TESORO / DJBR.</t>
  </si>
  <si>
    <t>00099021001 DEPOSITO DE EFECTIVO, DEPOSITANTE: GLADY MARLIN DORADO CAPOBIANCO, CONCEPTO: PAGO DE LLAMADAS TELEFONICAS MES DE ENERO/2020 DE GLADY MARLIN DORADO CAPOBIANCO, CUENTA DE DEPOSITO: CUENTA UNICA DEL TESORO / DJBR.</t>
  </si>
  <si>
    <t>00099021001 DEPOSITO DE EFECTIVO, DEPOSITANTE: JORGE QUINTEROS DEL PADRO, CONCEPTO: DEVOLUCION DE LLAMADAS TELEFONICAS ENERO/2020, CUENTA DE DEPOSITO: CUENTA UNICA DEL TESORO</t>
  </si>
  <si>
    <t>00099021001 DEPOSITO DE EFECTIVO, DEPOSITANTE: JOAQUIN ORLANDO CONDORI CONDORI, CONCEPTO: DEVOLUCION DE LLAMADAS TELEFONICAS MES DE ENERO 2020, CUENTA DE DEPOSITO: CUENTA UNICA DEL TESORO / DJBR.</t>
  </si>
  <si>
    <t>00099021001 DEPOSITO DE EFECTIVO, DEPOSITANTE: ANTONIO SANCHEZ IRIARTE, CONCEPTO: DEVOLUCION DE LLAMADAS TELEFONICAS MES DE ENERO/2020, CUENTA DE DEPOSITO: CUENTA UNICA DEL TESORO / DJBR.</t>
  </si>
  <si>
    <t>00099021001 DEPOSITO DE EFECTIVO, DEPOSITANTE: SERGIO MAGNE MAMANI, CONCEPTO: DEVOLUCION DE LLAMADAS TELEFONICAS MES DE ENERO/2020, CUENTA DE DEPOSITO: CUENTA UNICA DEL TESORO / DJBR.</t>
  </si>
  <si>
    <t>00099021001 DEPOSITO DE EFECTIVO, DEPOSITANTE: CINTHIA REBECA GUTIERREZ GUTIERREZ, CONCEPTO: DEVOLUCION DE LLAMADAS TELEFONICAS MES DE ENERO/2020, CUENTA DE DEPOSITO: CUENTA UNICA DEL TESORO / DJBR.</t>
  </si>
  <si>
    <t>00099021001 DEPOSITO DE EFECTIVO, DEPOSITANTE: EDSON SURCO CHOQUE, CONCEPTO: DEVOLUCION DE LLAMADAS TELEFONICAS MES DE ENERO/2020, CUENTA DE DEPOSITO: CUENTA UNICA DEL TESORO / DJBR.</t>
  </si>
  <si>
    <t>00099021001 DEPOSITO DE EFECTIVO, DEPOSITANTE: SERGIO CHAVEZ GARCIA, CONCEPTO: DEVOLUCION DE LLAMADAS TELEFONICAS MES DE ENERO/2020, CUENTA DE DEPOSITO: CUENTA UNICA DEL TESORO / DJBR.</t>
  </si>
  <si>
    <t>00099021001 DEPOSITO DE EFECTIVO, DEPOSITANTE: LOURDES ANGELA CALDERON PORTUGAL, CONCEPTO: DEVOLUCION DE LLAMADAS TELEFONICAS MES DE ENERO/2020, CUENTA DE DEPOSITO: CUENTA UNICA DEL TESORO / DJBR.</t>
  </si>
  <si>
    <t>00099021001 DEPOSITO DE EFECTIVO, DEPOSITANTE: DANITZA MAYERLIN ZEGARRA CAERO, CONCEPTO: DEVOLUCION DE LLAMADAS TELEFONICAS MES DE ENERO/2020, CUENTA DE DEPOSITO: CUENTA UNICA DEL TESORO / DJBR.</t>
  </si>
  <si>
    <t>00099021001 DEPOSITO DE EFECTIVO, DEPOSITANTE: MIRCO FERNANDO CARO FLORES, CONCEPTO: DEVOLUCION DE LLAMADAS TELEFONICAS MES DE ENERO/2020, CUENTA DE DEPOSITO: CUENTA UNICA DEL TESORO / DJBR.</t>
  </si>
  <si>
    <t>00099021001 DEPOSITO DE EFECTIVO, DEPOSITANTE: WILLMA GABRIELA ARANIBAR PAREDES, CONCEPTO: DEVOLUCION DE LLAMADAS TELEFONICAS MES DE ENERO/2020, CUENTA DE DEPOSITO: CUENTA UNICA DEL TESORO / DJBR.</t>
  </si>
  <si>
    <t>00099021001 DEPOSITO DE EFECTIVO, DEPOSITANTE: GABRIELA ALANOCA FLORES, CONCEPTO: DEVOLUCION DE LLAMADAS TELEFONICAS MES DE ENERO/2020, CUENTA DE DEPOSITO: CUENTA UNICA DEL TESORO / DJBR.</t>
  </si>
  <si>
    <t>00099021001 DEPOSITO DE EFECTIVO, DEPOSITANTE: ZACARIAS TORREZ ERICK CRISTHIAN, CONCEPTO: RECUPERACION DE HABERES, CUENTA DE DEPOSITO: CUENTA UNICA DEL TESORO / DJBR.</t>
  </si>
  <si>
    <t>00099021001 DEPOSITO DE EFECTIVO, DEPOSITANTE: FERREL VARGAS BRANDON LEONARD, CONCEPTO: RECUPERACION DE HABERES, CUENTA DE DEPOSITO: CUENTA UNICA DEL TESORO / DJBR.</t>
  </si>
  <si>
    <t>00099021001 DEPOSITO DE EFECTIVO, DEPOSITANTE: GIOVANNA BARRIOS CONTRERAS, CONCEPTO: DEVOLUCION LLAMADAS TELEFONICAS MES DE ENERO 2020, CUENTA DE DEPOSITO: CUENTA UNICA DEL TESORO / DJBR.</t>
  </si>
  <si>
    <t>00099021001 DEPOSITO DE EFECTIVO, DEPOSITANTE: CARLOS ALVAREZ AVILES, CONCEPTO: LLAMADAS TELEFONICAS MES DE ENERO/2020, CUENTA DE DEPOSITO: CUENTA UNICA DEL TESORO / DJBR.</t>
  </si>
  <si>
    <t>00099021001 DEPOSITO DE EFECTIVO, DEPOSITANTE: GROVER EDUARDO JUSTINIANO ZEGALES, CONCEPTO: DEVOLUCION DE LLAMADAS TELEFONICAS MES ENERO /2020, CUENTA DE DEPOSITO: CUENTA UNICA DEL TESORO / DJBR.</t>
  </si>
  <si>
    <t>00099021001 DEPOSITO DE EFECTIVO, DEPOSITANTE: SILVIA ARUQUIPA QUISPE, CONCEPTO: DEVOLUCION DE LLAMADAS TELEFONICAS MES ENERO /2020, CUENTA DE DEPOSITO: CUENTA UNICA DEL TESORO / DJBR.</t>
  </si>
  <si>
    <t>00099021001 DEPOSITO DE EFECTIVO, DEPOSITANTE: MARIA DEL PILAR CONCHA LAUREL, CONCEPTO: DEVOLUCION DE LLAMADAS TELEFONICAS MES ENERO /2020, CUENTA DE DEPOSITO: CUENTA UNICA DEL TESORO / DJBR.</t>
  </si>
  <si>
    <t>00340012003 DEPOSITO DE EFECTIVO, DEPOSITANTE: ELIZABETH RIVERA ORTEGA, CONCEPTO: DEVOLUCION DE SUELDOS MES DE ENERO 2020 POR OMISION EN FECHA DE BAJA, CUENTA DE DEPOSITO: CUENTA UNICA DEL TESORO</t>
  </si>
  <si>
    <t>00340012003 DEPOSITO DE EFECTIVO, DEPOSITANTE: ELIZABETH RIVERA ORTEGA, CONCEPTO: DEVOLUCION DE SUELDOS MES DE ENERO 2020 POR OMICION EN FECHA DE BAJA, CUENTA DE DEPOSITO: CUENTA UNICA DEL TESORO</t>
  </si>
  <si>
    <t>00099021001 DEPOSITO DE EFECTIVO, DEPOSITANTE: FELIX LAURA MAMANI, CONCEPTO: DEVOL. ABONO DEMASIA SERVICIO CAFETERIA ATT 2019, CUENTA DE DEPOSITO: CUENTA UNICA DEL TESORO</t>
  </si>
  <si>
    <t>00099021001 DEPOSITO DE EFECTIVO, DEPOSITANTE: MMAYA, CONCEPTO: DEVOLUCION DE COMBUSTIBLE DE 70 LTS., CUENTA DE DEPOSITO: CUENTA UNICA DEL TESORO</t>
  </si>
  <si>
    <t>00099021001 DEPOSITO DE EFECTIVO, DEPOSITANTE: CARMEN ROSARIO RIPALDA VARGAS, CONCEPTO: CARMEN ROSARIO RIPALDA VARGAS DEVOLUCION RETENCION RC-IVA BS 716,88 FESIRMES BS. 74,79, CUENTA DE DEPOSITO: CUENTA UNICA DEL TESORO</t>
  </si>
  <si>
    <t>00099021001 DEPOSITO DE EFECTIVO, DEPOSITANTE: RODOLFO BELTRAN M., CONCEPTO: DEVOLUCION DE LLAMADAS TELEFONICAS, POR EL MES DE ENERO/20, CUENTA DE DEPOSITO: CUENTA UNICA DEL TESORO / DJBR.</t>
  </si>
  <si>
    <t>00099021001 DEPOSITO DE EFECTIVO, DEPOSITANTE: ERIKA LUNA VIOREL, CONCEPTO: LLAMADAS TELEFONICAS MES DE ENERO 2020, MEFP- ERIKA LUNA VIOREL, CUENTA DE DEPOSITO: CUENTA UNICA DEL TESORO</t>
  </si>
  <si>
    <t>00099021001 DEPOSITO DE EFECTIVO, DEPOSITANTE: MONICA AYALA FIGUEROA, CONCEPTO: LLAMADAS TELEFONICAS MES DE ENERO/2020 DE MONICA AYALA FIGUEROA, CUENTA DE DEPOSITO: CUENTA UNICA DEL TESORO / DJBR.</t>
  </si>
  <si>
    <t>00099021001 DEPOSITO DE EFECTIVO, DEPOSITANTE: ROCIO JUSTA SUXO SARAVIA, CONCEPTO: DEVOLUCION DE LLAMADAS TELEFONICAS, MES DE ENERO/20 DE JAZMINE TATIANA TARQUINO ADUVIRI, CUENTA DE DEPOSITO: CUENTA UNICA DEL TESORO / DJBR.</t>
  </si>
  <si>
    <t>00099021001 DEPOSITO DE EFECTIVO, DEPOSITANTE: SONIA QUISPE CHALLCO, CONCEPTO: DEVOLUCION DE LLAMADAS TELEFONICAS MES DE ENERO/2020, CUENTA DE DEPOSITO: CUENTA UNICA DEL TESORO / DJBR.</t>
  </si>
  <si>
    <t>00099021001 DEPOSITO DE EFECTIVO, DEPOSITANTE: HELGA MILKA EDUARDO KESSLER, CONCEPTO: DEVOLUCION DE LLAMADAS TELEFONICAS MES DE ENERO/2020, CUENTA DE DEPOSITO: CUENTA UNICA DEL TESORO / DJBR.</t>
  </si>
  <si>
    <t>00099021001 DEPOSITO DE EFECTIVO, DEPOSITANTE: BEATRIZ ZUÑAGUA MAMANI, CONCEPTO: DEVOLUCION DE LLAMADAS TELEFONICAS MES DE ENERO/2020, CUENTA DE DEPOSITO: CUENTA UNICA DEL TESORO / DJBR.</t>
  </si>
  <si>
    <t>00099021001 DEPOSITO DE EFECTIVO, DEPOSITANTE: JAVIER JESUS DELGADO VILLARREAL, CONCEPTO: DEVOLUCION DE LLAMADAS TELEFONICAS MES DE ENERO/2020, CUENTA DE DEPOSITO: CUENTA UNICA DEL TESORO / DJBR.</t>
  </si>
  <si>
    <t>00099021001 DEPOSITO DE EFECTIVO, DEPOSITANTE: MIGUEL ANGEL ENDARA FRANCO, CONCEPTO: DEVOLUCION DE LLAMADAS TELEFONICAS MES DE ENERO/2020, CUENTA DE DEPOSITO: CUENTA UNICA DEL TESORO / DJBR.</t>
  </si>
  <si>
    <t>00099021001 DEPOSITO DE EFECTIVO, DEPOSITANTE: XIMENA BELTRAN SANABRIA, CONCEPTO: DEVOLUCION DE LLAMADAS TELEFONICAS MES DE ENERO/2020, CUENTA DE DEPOSITO: CUENTA UNICA DEL TESORO / DJBR.</t>
  </si>
  <si>
    <t>00099021001 DEP.DE CHEQ.AJENOS,RET.DE CAM.,CONCEPTO: DEVOLUCION RECURSOS C-31N ° 822/2019 (D.A.1),DEP.: ADEMAF -MONICA GABRIELA VARGAS RUIZ , PROCEDENCIA: BANCO UNION S.A., CHEQUE: 1547, FECHA DE EMISION:18/02/2020</t>
  </si>
  <si>
    <t>00099021001 DEPOSITO DE EFECTIVO, DEPOSITANTE: PATRICIA ROXANA DELGADILLO DIAZ, CONCEPTO: REVERSION HABERES MES DE ENERO 2020 EX FUNCIONARIA PATRICIA DELGADILLO DIAZ MIN DE SALUD ITEM 5283, CUENTA DE DEPOSITO: CUENTA UNICA DEL TESORO</t>
  </si>
  <si>
    <t>00099021001 DEPOSITO DE EFECTIVO, DEPOSITANTE: RODRIGO ROLANDO BUENO COPA, CONCEPTO: LLAMADAS TELEFONICAS ENERO 2020 MEFP, CUENTA DE DEPOSITO: CUENTA UNICA DEL TESORO</t>
  </si>
  <si>
    <t>00099021001 DEPOSITO DE EFECTIVO, DEPOSITANTE: JANNET ROJAS TUDELA, CONCEPTO: PAGO DE LLAMADAS TELEFONICAS MES DE ENERO AÑO 2020 DE JANNET ROJAS TUDELA, CUENTA DE DEPOSITO: CUENTA UNICA DEL TESORO / DJBR.</t>
  </si>
  <si>
    <t>00099021001 DEPOSITO DE EFECTIVO, DEPOSITANTE: INDIRA LAURA COPA HUARAZ, CONCEPTO: PAGO LLAMADAS TELEFONICAS MES DE ENERO AÑO 2020 DE INDIRA LAURA COPA HUARAZ, CUENTA DE DEPOSITO: CUENTA UNICA DEL TESORO / DJBR.</t>
  </si>
  <si>
    <t>00099021001 DEPOSITO DE EFECTIVO, DEPOSITANTE: GABRIELA ROJAS FERNANDEZ, CONCEPTO: DEVOLUCION DE LLAMADAS TELEFONICAS MES DE ENERO/2020 DE GABRIELA ROJAS FERNANDEZ, CUENTA DE DEPOSITO: CUENTA UNICA DEL TESORO / DJBR.</t>
  </si>
  <si>
    <t>00099021001 DEPOSITO DE EFECTIVO, DEPOSITANTE: JORGE CHAVEZ O., CONCEPTO: DEVOLUCION LLAMADAS TELEFONICAS MES ENER/2020 DE JORGE CHAVEZ OCAMPO, CUENTA DE DEPOSITO: CUENTA UNICA DEL TESORO / DJBR.</t>
  </si>
  <si>
    <t>00099021001 DEPOSITO DE EFECTIVO, DEPOSITANTE: MARIANELA IVON VARGAS ZEBALLOS, CONCEPTO: PAGO LLAMADAS TELEFONICAS MES DE ENERO DE 2020 DE MARIANELA IVON VARGAS ZEBALLOS, CUENTA DE DEPOSITO: CUENTA UNICA DEL TESORO / DJBR.</t>
  </si>
  <si>
    <t>00099021001 DEPOSITO DE EFECTIVO, DEPOSITANTE: MARIAENELA IVON VARGAS ZEBALLOS, CONCEPTO: PAGO LLAMADAS TELEFONICAS MES DE ENERO DE 2020 DE TERESA PATRICIA LAMADRID DE AGUILAR, CUENTA DE DEPOSITO: CUENTA UNICA DEL TESORO / DJBR.</t>
  </si>
  <si>
    <t>00099021001 DEPOSITO DE EFECTIVO, DEPOSITANTE: SONIA AURORA PARI AMUSQUIVAR, CONCEPTO: PAGO LLAMADAS TELEFONICAS MES DE ENERO AÑO 2020 DE SONIA AURORA PARI AMUSQUIVAR, CUENTA DE DEPOSITO: CUENTA UNICA DEL TESORO / DJBR.</t>
  </si>
  <si>
    <t>00099021001 DEPOSITO DE EFECTIVO, DEPOSITANTE: DIONISIO MAXIMO POMA LIMACHI, CONCEPTO: PAGO DE LLAMADAS TELEFONICAS - MES ENERO -2020 DE DIONISIO MAXIMO POMA LIMACHI, CUENTA DE DEPOSITO: CUENTA UNICA DEL TESORO / DJBR.</t>
  </si>
  <si>
    <t>00099021001 DEPOSITO DE EFECTIVO, DEPOSITANTE: PATRICIA AZUCENA PEREYRA REVUELTA, CONCEPTO: PAGO LLAMADAS TELEFONICAS MES DE ENERO (INSTITUCIONES) AÑO 2020 DE PATRICIA AZUCENA PEREYRA REVUELTA, CUENTA DE DEPOSITO: CUENTA UNICA DEL TESORO / DJBR.</t>
  </si>
  <si>
    <t>00099021001 DEPOSITO DE EFECTIVO, DEPOSITANTE: BRIGITTE XIMENA SALGUERO COAQUIRA, CONCEPTO: PAGO LLAMADAS TELEFONICAS MES DE ENERO AÑO 2020 DE BRIGITTE XIMENA SALGUERO COAQUIRA, CUENTA DE DEPOSITO: CUENTA UNICA DEL TESORO / DJBR.</t>
  </si>
  <si>
    <t>00099021001 DEPOSITO DE EFECTIVO, DEPOSITANTE: MARIA ELENA QUISPE LOPEZ, CONCEPTO: DEVOLUCION DE LLAMADAS, CUENTA DE DEPOSITO: CUENTA UNICA DEL TESORO / DJBR.</t>
  </si>
  <si>
    <t>00099021001 DEPOSITO DE EFECTIVO, DEPOSITANTE: STHEPANY COSSIO, CONCEPTO: DEVOLUCION DE LLAMADAS, CUENTA DE DEPOSITO: CUENTA UNICA DEL TESORO</t>
  </si>
  <si>
    <t>00099021001 DEPOSITO DE EFECTIVO, DEPOSITANTE: CLAUDIA BOHORQUEZ, CONCEPTO: DEVOLUCION DE LLAMADAS, CUENTA DE DEPOSITO: CUENTA UNICA DEL TESORO / DJBR.</t>
  </si>
  <si>
    <t>00099021001 DEPOSITO DE EFECTIVO, DEPOSITANTE: MAURICIO ROCABADO ROCABADO, CONCEPTO: LLAMADAS PARTICULARES CORRESPONDIENTES AL MES DE ENERO 2020, CUENTA DE DEPOSITO: CUENTA UNICA DEL TESORO / DJBR.</t>
  </si>
  <si>
    <t>00099021001 DEPOSITO DE EFECTIVO, DEPOSITANTE: VERONICA ROSSY GUTIERREZ APAZA, CONCEPTO: LLAMADAS PARTICULARES CORRESPONDIENTES AL MES DE ENERO 2020, CUENTA DE DEPOSITO: CUENTA UNICA DEL TESORO / DJBR.</t>
  </si>
  <si>
    <t>00099021001 DEPOSITO DE EFECTIVO, DEPOSITANTE: SENAYDE RODRIGUEZ FLORES, CONCEPTO: DEP LLAMADAS TELEFONICAS ENERO/2020, CUENTA DE DEPOSITO: CUENTA UNICA DEL TESORO / DJBR.</t>
  </si>
  <si>
    <t>00099021001 DEPOSITO DE EFECTIVO, DEPOSITANTE: GARY ANGEL ILAYA MAMANI, CONCEPTO: DEPÓSITO LLAMADAS TELEFONICAS ENERO 2020, CUENTA DE DEPOSITO: CUENTA UNICA DEL TESORO / DJBR.</t>
  </si>
  <si>
    <t>00099021001 DEPOSITO DE EFECTIVO, DEPOSITANTE: RITA JULIA MILLARES MOLINA, CONCEPTO: DEPÓSITO LLAMADAS TELEFONICAS ENERO 2020, CUENTA DE DEPOSITO: CUENTA UNICA DEL TESORO / DJBR.</t>
  </si>
  <si>
    <t>00099021001 DEPOSITO DE EFECTIVO, DEPOSITANTE: MARIA ISABEL RIVEROS CORANI, CONCEPTO: DEPÓSITO LLAMADAS TELEFONICAS ENERO 2020, CUENTA DE DEPOSITO: CUENTA UNICA DEL TESORO / DJBR.</t>
  </si>
  <si>
    <t>00099021001 DEPOSITO DE EFECTIVO, DEPOSITANTE: SANDRA LUCIA ORTIZ PAREDES, CONCEPTO: DEVOLUCION POR LLAMADAS TELEFONICAS REALIZADAS, CUENTA DE DEPOSITO: CUENTA UNICA DEL TESORO / DJBR.</t>
  </si>
  <si>
    <t>00099021001 DEPOSITO DE EFECTIVO, DEPOSITANTE: DARIA GUTIERREZ HUARACHI, CONCEPTO: DEVOLUCION DE LLAMADAS TELEFONICAS MES DE ENERO DE 2020, CUENTA DE DEPOSITO: CUENTA UNICA DEL TESORO / DJBR.</t>
  </si>
  <si>
    <t>00099021001 DEPOSITO DE EFECTIVO, DEPOSITANTE: MAURICIO ATUE BARRERO, CONCEPTO: DEVOLUCION DE LLAMADAS TELEFONICAS MES DE ENERO 2020 DE MAURICIO ATUE BARRERO, CUENTA DE DEPOSITO: CUENTA UNICA DEL TESORO / DJBR.</t>
  </si>
  <si>
    <t>00099021001 DEPOSITO DE EFECTIVO, DEPOSITANTE: SILVIA EUGENIA HUANCA CALLE, CONCEPTO: PAGO DE LLAMADAS PARTICULARES, CUENTA DE DEPOSITO: CUENTA UNICA DEL TESORO / DJBR.</t>
  </si>
  <si>
    <t>00580012001 DEPOSITO DE EFECTIVO, DEPOSITANTE: JIMENA NINOSKA URQUIZU CHACON, CONCEPTO: DEVOLUCION SOBRANTE RECURSOS, CUENTA DE DEPOSITO: CUENTA UNICA DEL TESORO</t>
  </si>
  <si>
    <t>00047297001 DEPOSITO DE EFECTIVO, DEPOSITANTE: ORGANIZACION TERRITORIAL DE BASE AYLLU SULLCAVI, CONCEPTO: DEVOLUCION DE SALDO, CUENTA DE DEPOSITO: CUENTA UNICA DEL TESORO</t>
  </si>
  <si>
    <t>00099021001 DEPOSITO DE EFECTIVO, DEPOSITANTE: PAMELA TARIFA ZEBALLOS, CONCEPTO: DEVOLUCION LLAMADAS TELEFONICAS ENERO 2020 PAMELA TARIFA ZEBALLOS, CUENTA DE DEPOSITO: CUENTA UNICA DEL TESORO / DJBR.</t>
  </si>
  <si>
    <t>00047137003 DEPOSITO DE EFECTIVO, DEPOSITANTE: MDRYT EMPODERAR, CONCEPTO: DEVOLUCION GIP ENERO/2020 PR 146(P:851-25), CUENTA DE DEPOSITO: CUENTA UNICA DEL TESORO</t>
  </si>
  <si>
    <t>00383012001 DEP.DE CHEQ.AJENOS,RET.DE CAM.,CONCEPTO: REVERSAIONES DE FONDOS EN AVANCE NO EJECUTADOS EN SU TOTALIDAD,DEP.: AGENCIA BOLIVIANA DE CORREOS , PROCEDENCIA: BANCO UNION S.A., CHEQUE: 114, FECHA DE EMISION:18/02/2020</t>
  </si>
  <si>
    <t>00578012002 DEP.DE CHEQ.AJENOS,RET.DE CAM.,CONCEPTO: REVERSION,DEP.: BOLIVIANA DE AVIACION , PROCEDENCIA: BANCO UNION S.A., CHEQUE: 12009, FECHA DE EMISION:20/02/2020</t>
  </si>
  <si>
    <t>00099021001 DEPOSITO DE EFECTIVO, DEPOSITANTE: MERY ESCOCIA MENDEZ CESPEDES, CONCEPTO: DEVOLUCION DE LLAMADAS TELEFONICAS MES DE ENERO/2020 DE MERY ESCOCIA MENDEZ CESPEDES, CUENTA DE DEPOSITO: CUENTA UNICA DEL TESORO / DJBR.</t>
  </si>
  <si>
    <t>00291012002 DEPOSITO DE EFECTIVO, DEPOSITANTE: PABLO FRANCISCO LOAYZA TORREZ, CONCEPTO: REPOSICION DE CREDENCIAL DE LA ADMINISTRADORA BOLIVIANA DE CARRETERAS (ABC), CUENTA DE DEPOSITO: CUENTA UNICA DEL TESORO</t>
  </si>
  <si>
    <t>00099021001 DEPOSITO DE EFECTIVO, DEPOSITANTE: ABRAHAM ARUQUIPA MACHICADO, CONCEPTO: PAGO DE LLAMADAS TELEFONICAS MES DE ENERO DE 2020 DEL ABRAHAM ARUQUIPA MACHICADO, CUENTA DE DEPOSITO: CUENTA UNICA DEL TESORO / DJBR.</t>
  </si>
  <si>
    <t>00099021001 DEPOSITO DE EFECTIVO, DEPOSITANTE: SANTIAGO PUCHO CONDORI, CONCEPTO: PAGO DE LLAMADAS TELEFONICAS MES DE ENERO DE 2020 DE SANTIAGO PUCHO CONDORI, CUENTA DE DEPOSITO: CUENTA UNICA DEL TESORO / DJBR.</t>
  </si>
  <si>
    <t>00099021001 DEPOSITO DE EFECTIVO, DEPOSITANTE: BENEDICTO HUAYNOCA QUISBERT, CONCEPTO: PAGO DE LLAMADAS TELEFONICAS MES ENERO DE 2020 BENEDICTO HUAYNOCA QUISBERT, CUENTA DE DEPOSITO: CUENTA UNICA DEL TESORO / DJBR.</t>
  </si>
  <si>
    <t>00592012001 DEPOSITO DE EFECTIVO, DEPOSITANTE: RODRIGUEZ WASCAR, CONCEPTO: PAGO ND-311625 GESTION 2020 RODRIGUEZ WASCAR, CUENTA DE DEPOSITO: CUENTA UNICA DEL TESORO</t>
  </si>
  <si>
    <t>00099021001 DEPOSITO DE EFECTIVO, DEPOSITANTE: MONTALVO ORTIZ JUAN C.I. 1666977 PT, CONCEPTO: DEVOLUCION DE SALARIO EXCEDENTE AL ASIGNADO AL PRESIDENTE, CORRESPONDIENTE A ENERO 2020, CUENTA DE DEPOSITO: CUENTA UNICA DEL TESORO</t>
  </si>
  <si>
    <t>00099021001 DEPOSITO DE EFECTIVO, DEPOSITANTE: APS-MARCO ANTONIO LIPACHO ZAMBRANA, CONCEPTO: DEVOLUCION DE INSCRIPCION CURSO LEY 1178 DE MAYO /2018, CUENTA DE DEPOSITO: CUENTA UNICA DEL TESORO</t>
  </si>
  <si>
    <t>00099021001 DEPOSITO DE EFECTIVO, DEPOSITANTE: LENIS CAZAS RENE C.I. 3710693 PT, CONCEPTO: DEVOLUCION DE SALARIOE EXCEDENTE AL ASIGNADO AL PRESIDENTE CORRESPONDIENTE A ENERO 2020, CUENTA DE DEPOSITO: CUENTA UNICA DEL TESORO</t>
  </si>
  <si>
    <t>00099021001 DEPOSITO DE EFECTIVO, DEPOSITANTE: YUMA SHOSANA GONZALES CABRERA, CONCEPTO: DEVOLUCION DE DUODECIMAS DE AGUINALDO, CUENTA DE DEPOSITO: CUENTA UNICA DEL TESORO</t>
  </si>
  <si>
    <t>00015021102 DEPOSITO DE EFECTIVO, DEPOSITANTE: MARIO GARCIA LOPEZ 1384094 PO, CONCEPTO: DEVOLUCION DEL BONO FUNCIONAL, CUENTA DE DEPOSITO: CUENTA UNICA DEL TESORO</t>
  </si>
  <si>
    <t>00099021001 DEPOSITO DE EFECTIVO, DEPOSITANTE: MIGUEL GERMAN BUSTILLOS SALINAS, CONCEPTO: DOBLE PERCEPCION, CUENTA DE DEPOSITO: CUENTA UNICA DEL TESORO / DJBR.</t>
  </si>
  <si>
    <t>00099021001 DEPOSITO DE EFECTIVO, DEPOSITANTE: DANIEL ALEJANDRO SOSSA LIZARRAGA, CONCEPTO: DEVOLUCION OBSERVACION CONTROL FINANCIERA CEP-MADRID SEGUN NOTA 446/19, CUENTA DE DEPOSITO: CUENTA UNICA DEL TESORO / DJBR.</t>
  </si>
  <si>
    <t>00099021001 DEPOSITO DE EFECTIVO, DEPOSITANTE: FRANKLIN ANAGUA MACHACA, CONCEPTO: REEMBOLSO BAJS MEDICAS DE CAJA DE SALUD CORDES A UNIDAD DE COORDINACION DE PROGRAMAS Y PROYECTOS, CUENTA DE DEPOSITO: CUENTA UNICA DEL TESORO</t>
  </si>
  <si>
    <t>00132032001 DEP.DE CHEQ.AJENOS,RET.DE CAM.,CONCEPTO: DEVOLUCION POR RECURSOS QUE CORRESPONDEN A LICENCIA SIN GOCE DE HABERES,DEP.: ECEBOL -RRHH , PROCEDENCIA: BANCO UNION S.A., CHEQUE: 77, FECHA DE EMISION:19/02/2020</t>
  </si>
  <si>
    <t>00099021001 DEP.DE CHEQ.AJENOS,RET.DE CAM.,CONCEPTO: DEP FONDOS EN CUSTODIA DEV DE ESTIPENDIOS ELECCIONES GENERALES 2019,DEP.: TRIBUNAL ELECTORAL DEPARTAMENTAL TARIJA , PROCEDENCIA: BANCO UNION S.A., CHEQUE: 3907, FECHA DE EMISION:14/02/2020</t>
  </si>
  <si>
    <t>00099021001 DEP.DE CHEQ.AJENOS,RET.DE CAM.,CONCEPTO: DEVOLUCION POR DESCUENTO DE LICENCIA SIN GOCE DE HABER (2 DIAS) JUAN LOPEZ G.,DEP.: MIN. MINERIA Y METALURGIA , PROCEDENCIA: BANCO UNION S.A., CHEQUE: 3326, FECHA DE EMISION:17/02/2020</t>
  </si>
  <si>
    <t>00291014101 DEPOSITO DE EFECTIVO, DEPOSITANTE: ASOCIACION ACCIDENTAL SANTA CRUZ, CONCEPTO: SALDO RESTITUCION DE ANTICIPO, CUENTA DE DEPOSITO: CUENTA UNICA DEL TESORO</t>
  </si>
  <si>
    <t>00015011108 DEPOSITO DE EFECTIVO, DEPOSITANTE: WILSON ORTIS SANTOS, CONCEPTO: DEVOLUCION DE VIATICOS POR EXCEDENTE, CUENTA DE DEPOSITO: CUENTA UNICA DEL TESORO</t>
  </si>
  <si>
    <t>00015011108 DEPOSITO DE EFECTIVO, DEPOSITANTE: JOSE DULFREDO GARCIA MUJICA, CONCEPTO: DEVOLUCION DE VIATICOS POR EXCEDENTE, CUENTA DE DEPOSITO: CUENTA UNICA DEL TESORO</t>
  </si>
  <si>
    <t>00015011108 DEPOSITO DE EFECTIVO, DEPOSITANTE: JUAN CARLOS LIMPIAS ESPRELLA, CONCEPTO: DEVOLUCION DE VIATICOS POR EXCEDENTE, CUENTA DE DEPOSITO: CUENTA UNICA DEL TESORO</t>
  </si>
  <si>
    <t>00015011108 DEPOSITO DE EFECTIVO, DEPOSITANTE: JUAN CARLOS APARICIO, CONCEPTO: DEVOLUCION DE VIATICOS POR EXCEDENTE, CUENTA DE DEPOSITO: CUENTA UNICA DEL TESORO</t>
  </si>
  <si>
    <t>00099021001 DEPOSITO DE EFECTIVO, DEPOSITANTE: BRAULIO QUISPE BARRERA, CONCEPTO: DEVOLUCION POR COBRO INDEBIDO, CUENTA DE DEPOSITO: CUENTA UNICA DEL TESORO</t>
  </si>
  <si>
    <t>00099021001 DEPOSITO DE EFECTIVO, DEPOSITANTE: JULIA QUISPE APAZA, CONCEPTO: DEVOLUCION, CUENTA DE DEPOSITO: CUENTA UNICA DEL TESORO</t>
  </si>
  <si>
    <t>00593012001 DEPOSITO DE EFECTIVO, DEPOSITANTE: MARCELO BARZOLA OQUENDO-EMPRESA ESTATAL YACANA, CONCEPTO: REVERSION PREVENTIVO # 14, CUENTA DE DEPOSITO: CUENTA UNICA DEL TESORO</t>
  </si>
  <si>
    <t>00099021001 DEP.DE CHEQ.AJENOS,RET.DE CAM.,CONCEPTO: DEVOLUCION POR DESCUENTO DE LICENCIA SIN GOCE DE HABER (1 DIA) GERMAN FLORES,DEP.: MINISTERIO DE MINERA Y METALURGIA , PROCEDENCIA: BANCO UNION S.A., CHEQUE: 3327, FECHA DE EMISION:17/02/2020</t>
  </si>
  <si>
    <t>00099021001 DEP.DE CHEQ.AJENOS,RET.DE CAM.,CONCEPTO: DEVOLUCION POR DESCUENTO DE LICENCIA SIN GOCE DE HABER (1 DIA) PEDRO LAGRAVA,DEP.: MIN MINERIA Y METALURGIA , PROCEDENCIA: BANCO UNION S.A., CHEQUE: 3328, FECHA DE EMISION:17/02/2020</t>
  </si>
  <si>
    <t>00099021001 DEPOSITO DE EFECTIVO, DEPOSITANTE: UCPP-DANIELA LINARES, CONCEPTO: PASAJES DEVOLUCION, CUENTA DE DEPOSITO: CUENTA UNICA DEL TESORO</t>
  </si>
  <si>
    <t>00526012001 DEPOSITO DE EFECTIVO, DEPOSITANTE: BOLIVIA TV, CONCEPTO: DEVOLUCION DE VIATICOS, CUENTA DE DEPOSITO: CUENTA UNICA DEL TESORO</t>
  </si>
  <si>
    <t>00047297001 DEPOSITO DE EFECTIVO, DEPOSITANTE: ASOCIACION VIRGEN DE COPACABANA, CONCEPTO: DEPÓSITO SALDOS NO EJECUTADOS ASOCIACION VIRGEN DE COPACABANA, CUENTA DE DEPOSITO: CUENTA UNICA DEL TESORO</t>
  </si>
  <si>
    <t>00099021001 DEPOSITO DE EFECTIVO, DEPOSITANTE: MARIA CECILIA TERRAZAS ARNEZ, CONCEPTO: DEVOLUCION OBSERVACIONES GASTOS DE FUNCIONAMIENTO JULIO-OCTUBRE 2019, CUENTA DE DEPOSITO: CUENTA UNICA DEL TESORO / DJBR.</t>
  </si>
  <si>
    <t>00047297001 DEPOSITO DE EFECTIVO, DEPOSITANTE: DANIEL CRISTIAN HUANCA TOMAS, CONCEPTO: DEVOLUCION DE RETROACTIVO DEPÓSITO DE SALDO NO EJECUTADO, CUENTA DE DEPOSITO: CUENTA UNICA DEL TESORO</t>
  </si>
  <si>
    <t>00086011102 DEPOSITO DE EFECTIVO, DEPOSITANTE: HERBAS CONSTRUCCIONES, CONCEPTO: PAGO MULTAS POR CONTRAVENCION A LA LEY DE MEDIO AMBIENTE A FAVOR DE LA EMI, CUENTA DE DEPOSITO: CUENTA UNICA DEL TESORO</t>
  </si>
  <si>
    <t>00099021001 DEPOSITO DE EFECTIVO, DEPOSITANTE: LAURA TORREZ CARRION, CONCEPTO: SEGUN INFORME 002/2020, CUENTA DE DEPOSITO: CUENTA UNICA DEL TESORO / DJBR.</t>
  </si>
  <si>
    <t>00047297001 DEPOSITO DE EFECTIVO, DEPOSITANTE: DANIELCRISTHIAN HUANCA TOMAS, CONCEPTO: DEPÓSITO DE SALDO NO EJECUTADO, CUENTA DE DEPOSITO: CUENTA UNICA DEL TESORO</t>
  </si>
  <si>
    <t>00099021001 DEPOSITO DE EFECTIVO, DEPOSITANTE: GERMAN MENA SANTANDER, CONCEPTO: DEVOLUCION DEMASIA HABERES MAXIMA REMUNERACION SECTOR PUBLICO, CUENTA DE DEPOSITO: CUENTA UNICA DEL TESORO / DJBR.</t>
  </si>
  <si>
    <t>00041031107 DEPOSITO DE EFECTIVO, DEPOSITANTE: MARCOS GIOVANNY MIRANDA ALABY, CONCEPTO: DEVOLUCION DE PASAJES TERRESTRE, CUENTA DE DEPOSITO: CUENTA UNICA DEL TESORO</t>
  </si>
  <si>
    <t>00099021001 DEPOSITO DE EFECTIVO, DEPOSITANTE: U.C.P.P. FELIMA GABRIELA MENDOZA GUMIEL, CONCEPTO: PASAJES DEVOLUCION FELIMA GABRIELA MENDOZA GUMIEL, CUENTA DE DEPOSITO: CUENTA UNICA DEL TESORO</t>
  </si>
  <si>
    <t>00099021001 DEPOSITO DE EFECTIVO, DEPOSITANTE: RAMIRO BISMARCK AGUAYO PAREDES, CONCEPTO: DEVOLUCION DE BONO AL CARGO, CUENTA DE DEPOSITO: CUENTA UNICA DEL TESORO / DJBR.</t>
  </si>
  <si>
    <t>00099021001 DEPOSITO DE EFECTIVO, DEPOSITANTE: AMILCAR RODRIGO SARAVIA GONZALES, CONCEPTO: DEVOLUCION DE BONO AL CARGO, CUENTA DE DEPOSITO: CUENTA UNICA DEL TESORO / DJBR.</t>
  </si>
  <si>
    <t>00099021001 DEPOSITO DE EFECTIVO, DEPOSITANTE: JOSE ANTONIO VARGAS MERCADO, CONCEPTO: DEVOLUCION DE BONO AL CARGO, CUENTA DE DEPOSITO: CUENTA UNICA DEL TESORO / DJBR.</t>
  </si>
  <si>
    <t>00383012001 DEPOSITO DE EFECTIVO, DEPOSITANTE: AGBC-WILMER FELIX NINA VICENTE, CONCEPTO: REVERSION FONDOS EN AVANCE PREV 32, CUENTA DE DEPOSITO: CUENTA UNICA DEL TESORO</t>
  </si>
  <si>
    <t>00046021109 DEPOSITO DE EFECTIVO, DEPOSITANTE: MARIO EDUARDO VIAMONT CAMACHO, CONCEPTO: DEVOLUCION DE RETROACTIVO, CUENTA DE DEPOSITO: CUENTA UNICA DEL TESORO</t>
  </si>
  <si>
    <t>00086057003 DEPOSITO DE EFECTIVO, DEPOSITANTE: OSCAR VILLARREAL REVOLLO, CONCEPTO: DEVOLUCION HONORARIOS DIC/2019, CUENTA DE DEPOSITO: CUENTA UNICA DEL TESORO</t>
  </si>
  <si>
    <t>00047297001 DEPOSITO DE EFECTIVO, DEPOSITANTE: JUAN CARLOS SANTOS CHINO, CONCEPTO: DEV. DE SALDO DEL 1ER DESEMBOLSO DEL CONVENIO LE/093/2018 TAIPI UTA COLLANA MDRYT (PRO-CAMELIDOS), CUENTA DE DEPOSITO: CUENTA UNICA DEL TESORO</t>
  </si>
  <si>
    <t>00099021001 DEPOSITO DE EFECTIVO, DEPOSITANTE: YOLANDA LILIANA GONZALES RIOS, CONCEPTO: DEVOLUCION DE HABERES MES ENERO 2020, CUENTA DE DEPOSITO: CUENTA UNICA DEL TESORO / DJBR.</t>
  </si>
  <si>
    <t>00099021001 DEPOSITO DE EFECTIVO, DEPOSITANTE: GENARA LOZA GUTIERREZ, CONCEPTO: DEVOLUCION SENSAIR, CUENTA DE DEPOSITO: CUENTA UNICA DEL TESORO</t>
  </si>
  <si>
    <t>00099021001 DEPOSITO DE EFECTIVO, DEPOSITANTE: RUBEN SOLIZ GUZMAN, CONCEPTO: DEVOLUCION 1 DIA DE HABER (4/12/19) DEL SR. RUBEN SOLIZ GUZMAN, CUENTA DE DEPOSITO: CUENTA UNICA DEL TESORO / DJBR.</t>
  </si>
  <si>
    <t>00099021001 DEPOSITO DE EFECTIVO, DEPOSITANTE: MERY VILLENA SARAVIA DE LEAÑO, CONCEPTO: DOBLE PERCEPCION, CUENTA DE DEPOSITO: CUENTA UNICA DEL TESORO</t>
  </si>
  <si>
    <t>00595012002 DEP.DE CHEQ.AJENOS,RET.DE CAM.,CONCEPTO: DEP DE DESCUENTO POR PAGOS EN EXCESO CORRESPONDIENTE AL MES DE ENERO,DEP.: GESTORA PUBLICA DE LA SEGURIDAD SOCIAL DE L.P. , PROCEDENCIA: BANCO UNION S.A., CHEQUE: 509, FECHA DE EMISION:27/02/2020</t>
  </si>
  <si>
    <t>00099021001 DEP.DE CHEQ.AJENOS,RET.DE CAM.,CONCEPTO: COMPENSACION MENSUAL DE COTIZACIONES,DEP.: FUTURO DE BOLIVIA AFP , PROCEDENCIA: BANCO DE CREDITO DE BOLIVIA S.A., CHEQUE: 61743, FECHA DE EMISION:26/02/2020</t>
  </si>
  <si>
    <t>00099021001 DEP.DE CHEQ.AJENOS,RET.DE CAM.,CONCEPTO: FRACCION COMPLEMENTARIA MENSUAL,DEP.: FUTURO DE BOLIVIA AFP , PROCEDENCIA: BANCO DE CREDITO DE BOLIVIA S.A., CHEQUE: 61744, FECHA DE EMISION:26/02/2020</t>
  </si>
  <si>
    <t>00099021001 DEP.DE CHEQ.AJENOS,RET.DE CAM.,CONCEPTO: REEMBOLSO BAJAS MEDICAS DE INCAPACIDAD TEMPORAL DE NOVIEMBRE 2019 MIN SALUD,DEP.: CAJA BANCARIA ESTATAL DE SALUD , PROCEDENCIA: BANCO UNION S.A., CHEQUE: 35769, FECHA DE EMISION:04/02/2020</t>
  </si>
  <si>
    <t>00383012001 DEP.DE CHEQ.AJENOS,RET.DE CAM.,CONCEPTO: REEMBOLSO POR BAJA MEDICA DE: CAJA DE SALUD CORDES A: AGENCIA BOLIVIANA DE CORREOS,DEP.: CAJA DE SALUD CORDES , PROCEDENCIA: BANCO UNION S.A., CHEQUE: 15140, FECHA DE EMISION:17/02/2020</t>
  </si>
  <si>
    <t>00593012001 DEP.DE CHEQ.AJENOS,RET.DE CAM.,CONCEPTO: POR VENTA DE TOPS A INGLATERRA,DEP.: EMPRESA ESTATAL YACANA , PROCEDENCIA: BANCO UNION S.A., CHEQUE: 337, FECHA DE EMISION:27/02/2020</t>
  </si>
  <si>
    <t>PAGO A CAF PRÉSTAMO CFA008814 VCTO. 03-02-2020 POR CUENTA DE TGN , NTI. 013158 VALOR 03-02-2020 CAPITAL USD 1.144.671,08 INTERESES USD 395.779,83 COMISIONES USD 72.291,91 CTA. 3987 CUENTA UNICA DEL TESORO-3987 LIB. 00099021001 REF.: COMISIONES BANCARIAS</t>
  </si>
  <si>
    <t>TRANSFERENCIA DE FONDOS AL EXTERIOR A SOLICITUD DE ORGANO ELECTORAL PLURINACIONAL SEGUN SOLICITUD 10223 REF: PRIMERA TRANSFERENCIA PARA EL REGISTRO Y EMPADRONAMIENTO BIOMETRICO PERMANENTE EN EL EXTERIOR 2020, PAISES ARGENTINA BRASIL CHILE ESPANA, SEGUN OFICIO SERECI DN ADM NO 016 2020 Y CUADRO DE DI LIB. 00099021001 TGN-RECURSOS ORDINARIOS (3987)</t>
  </si>
  <si>
    <t>PAGO PRÉSTAMO IDA 2134-BO VCTO. 01-02-2020 POR CUENTA DE BANCO DE DESARROLLO , VALOR 03-02-2020 CAPITAL BS 524.823,23 INTERESES BS 110.212,90 LIBRETA NRO.00099021001 - TGN - RECURSOS ORDINARIOS - ALIVIO MDRI</t>
  </si>
  <si>
    <t>VENTA DE DIVISAS CON TRANSFERENCIA DE FONDOS A SOLICITUD DE MINISTERIO DE RELACIONES EXTERIORES SEGUN SOLICITUD 10216 REF: PAGO DE HABERES Y COSTO DE VIDA AL PERSONAL DEL SERVICIO DIPLOMATICO CONSULAR Y AGREGADOS COMERCIALES CORRESPONDIENTE AL MES DE DICIEMBRE 2019 SEGUN PLANILLA ADICIONAL DE RRHH N LIB. 00099021001 TGN-RECURSOS ORDINARIOS (3987)</t>
  </si>
  <si>
    <t>TRANSFERENCIA DE FONDOS AL EXTERIOR A SOLICITUD DE MINISTERIO DE RELACIONES EXTERIORES SEGUN SOLICITUD 10205 REF: PAGO DE COSTO DE VIDA DEL PERSONAL SERVICIO DIPLOMATICO CONSULAR Y AGREGADOS COMERCIALES DEL MES DE DICIEMBRE 2019 SEGUN PLANILLA MIXTA DE RRHH N 121910 LIB. 00099021001 TGN-RECURSOS ORDINARIOS (3987)</t>
  </si>
  <si>
    <t>COBRO COSTOS DE PAPELERIA SEGUN TRANSFERENCIA DEL EXTERIOR POR ORDEN DE PETROLEOS PARAGUAYOS - PETROPAR LIB. 00513062001 YPFB-OPERACIONES PLANTA DE SEPARACION DE LIQUIDOS RIO GRANDE</t>
  </si>
  <si>
    <t>A:00099021001 Transferencia de recursos a solicitud de ENDE sg nota CITE: ENDE-DGFN-1/104-20, en cumplimiento a la Ley N°1206 de 5 de agosto de 2019. HR 6-3458-R.</t>
  </si>
  <si>
    <t>COBRO COSTOS DE PAPELERIA SEGUN TRANSFERENCIA DEL EXTERIOR POR ORDEN DE COPAGAZ DISTRIBUIDORA DE GAS S.A. (SAO PAULO BRASIL) REF.: INV. 79, 80 FECHA VALOR 04/02/2020 LIB. 00513062001 YPFB-OPERACIONES PLANTA DE SEPARACION DE LIQUIDOS RIO GRANDE</t>
  </si>
  <si>
    <t>NUMERO DE LIBRETA CUT: 00086014407 OPERACIÓN E75 TRANSFERENCIA DE LA CUENTA FISCAL BUN A LA CUT EN MN TRANSFERENCIA DE FONDOS A SOLICITUD DEL GOBIERNO AUTONOMO MUNICIPAL EL PUENTE CITE OF DESP./GAMEP./NÂ°00049/2020 LA CTA. 3987 CUT LBRTA.00086014407.</t>
  </si>
  <si>
    <t>TRANSFERENCIA DE FONDOS AL EXTERIOR A SOLICITUD DE ORGANO ELECTORAL PLURINACIONAL SEGUN SOLICITUD 10231 REF: PRIMERA TRANSFERENCIA PARA EL REGISTRO Y EMPADRONAMIENTO PERMANENTE EN EL EXTERIOR 2020, A LOS ESTADOS UNIDOS DE AMERICA WASHINGTON HOUSTON, SEGUN OFICIO SERECI DN ADM NO 014 2020 Y CUADRO DE LIB. 00099021001 TGN-RECURSOS ORDINARIOS (3987)</t>
  </si>
  <si>
    <t>||TRANSFERENCIA DE FONDOS S/G. MENSAJES SWIFT NROS. 01485 Y 01483 DE LA FECHA. (SECTOR PÚBLICO - SERVICIOS). DEBITO DE LA LIBRETA 00119012001 ADSIB, REPOSICION UTILES DE ESCRITORIO.</t>
  </si>
  <si>
    <t>COBRO COSTOS DE PAPELERIA SEGUN TRANSFERENCIA DEL EXTERIOR POR ORDEN DE GAS TOTAL S.A. (FECHA VALOR 04-02-2020) LIB. 00513062001 YPFB-OPERACIONES PLANTA DE SEPARACION DE LIQUIDOS RIO GRANDE</t>
  </si>
  <si>
    <t>PROVISION DE FONDOS A SOLICITUD DE YACIMIENTOS PETROLIFEROS FISCALES BOLIVIANOS SEGUN SOLICITUD YPFB-0025-2020 REF: PAGO POR EXPORTACION DE GN A LA ARGENTINA OP GJA 102 19 RT ME PLUSPETROL BOLIVIA CORP SA NOVIEMBRE 2019 LIB. 00513012007 YPFB - RECURSOS NACIONALIZACIÓN</t>
  </si>
  <si>
    <t>COBRO COSTOS DE PAPELERIA SEGUN TRANSFERENCIA DEL EXTERIOR POR ORDEN DE PUMA ENERGY PARAGUAY S.A. REF.: OPE 0/483216 FECHA VALOR 5/02/2020 LIB. 00513062001 YPFB-OPERACIONES PLANTA DE SEPARACION DE LIQUIDOS RIO GRANDE</t>
  </si>
  <si>
    <t>A:00099021001 A requerimiento de la Unidad de Administración e Información Salarial (UAIS), con nota interna CITE: MEFP/VTCP/DGPOT/UAIS/N° 685/2020, en la cual solicita la reversión definitiva de las boletas consignadas en el Comprobante de Pago N° 18842, H.R. 6-37648-R/435.</t>
  </si>
  <si>
    <t>TRANSFERENCIA DE FONDOS AL EXTERIOR A SOLICITUD DE MINISTERIO DE RELACIONES EXTERIORES SEGUN SOLICITUD 10248 REF: REMISION DE GASTOS DE FUNCIONAMIENTO DE LOS MESES DE ENERO FEBRERO Y MARZO 209 A FAVOR DE EMBAJADAS Y CONSULADOS SEGUN INFORME 5 DEL AREA DE PRESUPUESTOS LIB. 00099021001 TGN-RECURSOS ORDINARIOS (3987)</t>
  </si>
  <si>
    <t>COBRO COSTOS DE PAPELERIA POR REGULARIZACION DE TRANSFERENCIA DEL EXTERIOR POR ORDEN DE CORPORACION PETROLERA S.A. LIB. 00513062001 YPFB-OPERACIONES PLANTA DE SEPARACION DE LIQUIDOS RIO GRANDE</t>
  </si>
  <si>
    <t>VENTA DE DIVISAS CON TRANSFERENCIA DE FONDOS A SOLICITUD DE AUTORIDAD DE REG.Y FISCALIZ.DE TELECOMUNICACIONES Y TRANSP. SEGUN SOLICITUD 10240 REF: TRANSFERENCIA DE FONDOS A LA UNION POSTAL UNIVERSAL U.P.U., CORRESPONDIENTE AL PAGO DE LA CUOTA CONTRIBUTIVA DE LA GESTION 2020, DE ACUERDO AL ARTICULO 5 LIB. 00099021001 TGN-RECURSOS ORDINARIOS (3987) POR DIFERENCIAL CAMBIARIO</t>
  </si>
  <si>
    <t>COBRO COSTOS DE PAPELERIA SEGUN TRANSFERENCIA DEL EXTERIOR POR ORDEN DE GAS CORONA S A E C A (ASUNCION PARAGUAY) REF.: SWF OF 20/02/06 FECHA VALOR 06/02/2020 LIB. 00513062001 YPFB-OPERACIONES PLANTA DE SEPARACION DE LIQUIDOS RIO GRANDE</t>
  </si>
  <si>
    <t>A:00041014101 Débito Automático por incumplimiento del Gobierno Autónomo Municipal de Caquiaviri (GAM CAQ), al Convenio Intergubernativo (Equipos de Computación) de fecha 12 de octubre de 2017, suscrito entre el Ministerio de Desarrollo Productivo y Economía Plural y el GAM CAQ para el programa “Educación con Revolución Tecnológica”.</t>
  </si>
  <si>
    <t>VENTA DE DIVISAS CON TRANSFERENCIA DE FONDOS A SOLICITUD DE MINISTERIO DE DESARROLLO PRODUCTIVO Y ECONOMIA PLURAL SEGUN SOLICITUD 10253 REF: ADQUISICION DE DIVISAS PARA EL PAGO DE MEMBRESIA POR LA GESTION 2020 AL BURO INTERNACIONAL DE PESAS Y MEDIDAS BIPM EQUIVALENTES 13.561,91 USD LIB. 00041031107 MPM-INSTITUTO BOLIVIANO DE METROLOGIA POR DIFERENCIAL CAMBIARIO</t>
  </si>
  <si>
    <t>COBRO COSTOS DE PAPELERIA SEGUN TRANSFERENCIA DEL EXTERIOR POR ORDEN DE SOLGAS SA (LIMA PERU) REF.: GLP FECHA VALOR 06/02/2020 LIB. 00513062001 YPFB-OPERACIONES PLANTA DE SEPARACION DE LIQUIDOS RIO GRANDE</t>
  </si>
  <si>
    <t>COBRO COSTOS DE PAPELERIA SEGUN TRANSFERENCIA DEL EXTERIOR POR ORDEN DE COPAGAZ DISTRIBUIDORA DE GAS S.A. (SAO PAULO BRASIL) REF.: INV.88, 89 FECHA VALOR 07/02/2020 LIB. 00513062001 YPFB-OPERACIONES PLANTA DE SEPARACION DE LIQUIDOS RIO GRANDE</t>
  </si>
  <si>
    <t>NUMERO DE LIBRETA CUT: 00513012008 OPERACIÓN E18 TRANSFERENCIA DEL SISTEMA FINANCIERO POR CUENTA DE TERCEROS A LA CUT A SOLICITUD DE YPFB ANDINA SA SEGUN CITE GAF TESO 96 2020</t>
  </si>
  <si>
    <t>NUMERO DE LIBRETA CUT: 00513012008 OPERACIÓN E18 TRANSFERENCIA DEL SISTEMA FINANCIERO POR CUENTA DE TERCEROS A LA CUT A SOLICITUD DE YPFB ANDINA DE FECHA 07 02 2020 CITE GAF TESO 98 2020</t>
  </si>
  <si>
    <t>NUMERO DE LIBRETA CUT: 00513012008 OPERACIÓN E18 TRANSFERENCIA DEL SISTEMA FINANCIERO POR CUENTA DE TERCEROS A LA CUT YPFB DIVIDENDOS</t>
  </si>
  <si>
    <t>COBRO COSTOS DE PAPELERIA SEGUN TRANSFERENCIA DEL EXTERIOR POR ORDEN DE AMBAR ENERGIA LTDA. REF.: IMP230227141-01 FECHA VALOR 07/02/2020 LIB. 00513012007 YPFB - RECURSOS NACIONALIZACIÓN</t>
  </si>
  <si>
    <t>COBRO COSTOS DE PAPELERIA SEGUN TRANSFERENCIA DEL EXTERIOR POR ORDEN DE AMBAR ENERGIA LTDA. REF.: IMP230227141-15 FECHA VALOR 07/02/2020 LIB. 00513012007 YPFB - RECURSOS NACIONALIZACIÓN</t>
  </si>
  <si>
    <t>COBRO COSTOS DE PAPELERIA SEGUN TRANSFERENCIA DEL EXTERIOR POR ORDEN DE AMBAR ENERGIA LTDA. REF.: IMP230227141-08 FECHA VALOR 07/02/2020 LIB. 00513012007 YPFB - RECURSOS NACIONALIZACIÓN</t>
  </si>
  <si>
    <t>PAGO PRÉSTAMO BID 939-SF-BO VCTO. 08-02-2020 POR CUENTA DE BANCO DE DESARROLLO , VALOR 10-02-2020 CAPITAL BS 3.423.057,33 INTERESES BS 758.822,54 LIBRETA No.00099021001 TGN-RECURSOS ORDINARIOS (3987) - ALIVIO MDRI</t>
  </si>
  <si>
    <t>COBRO COSTOS DE PAPELERIA POR REGULARIZACION DE TRANSFERENCIA DEL EXTERIOR POR ORDEN DE (CONCILIACIION DE CUENTAS Y DECLARACIONES)COMPLEMENTO AL PAGO DEL 13/01/2020 USD 30.318,40 LIB. 00513062001 YPFB-OPERACIONES PLANTA DE SEPARACION DE LIQUIDOS RIO GRANDE</t>
  </si>
  <si>
    <t>COBRO COSTOS DE PAPELERIA POR REGULARIZACION DE TRANSFERENCIA DEL EXTERIOR POR ORDEN DE COPAGAS DISTRIBUIDORTA DE GAS S.A.(COMPLEMENTO) LIB. 00513062001 YPFB-OPERACIONES PLANTA DE SEPARACION DE LIQUIDOS RIO GRANDE</t>
  </si>
  <si>
    <t>PAGO PRÉSTAMO BID 914-SF-BO-1 VCTO. 08-02-2020 POR CUENTA DE FNDR SEGÚN NOTA COD.LIQ.013234 DE FECHA 07-02-2020, VALOR 10-02-2020 CAPITAL USD 7.851,58 INTERESES USD 14.102,49 LIBRETA N°. 00099021001 TGN-RECURSOS ORDINARIOS (3987) - ALIVIO MDRI</t>
  </si>
  <si>
    <t>COBRO COSTOS DE PAPELERIA SEGUN TRANSFERENCIA DEL EXTERIOR POR ORDEN DE PETROLEO BRASILEIRO DS PETROBRAS REF.: 07134276767 FECHA VALOR 10/02/2020 LIB. 00513012007 YPFB - RECURSOS NACIONALIZACIÓN</t>
  </si>
  <si>
    <t>||TRANSFERENCIA DE FONDOS S/G. MENSAJES SWIFT NROS. 01766 Y 01754 DE LA FECHA. (SECTOR PÚBLICO - SERVICIOS). DEBITO DE LA LIBRETA 00119012001 ADSIB, REPOSICION UTILES DE ESCRITORIO.</t>
  </si>
  <si>
    <t>A:00099021001 Pago de capital e interés corriente a favor del TGN, adeudados por el GAD Santa Cruz, correspondiente al Convenio Subsidiario CAF 2324, Proyecto Sistema de Electrificación El Carmen Rivero Torrez.</t>
  </si>
  <si>
    <t>||TRANSFERENCIA A LA CUENTA UNICA DEL TESORO IMPORTES RETENIDOS A JULIO HUMEREZ QUIROZ POR REMUNERACION MAXIMA CORRESPONDIENTE AL MES DE ENERO/2020 - LIBRETA N° 00099021001. S/G DOC. ADJUNTOS Y ROC 89/2020 DEL DCR. TRANSF POR REMUNERACION MAXIMA JULIO HUMEREZ QUIROZ MES DE ENERO/2020 LIBRETA 0009921001</t>
  </si>
  <si>
    <t>COBRO COSTOS DE PAPELERIA SEGUN TRANSFERENCIA DEL EXTERIOR POR ORDEN DE PETROLEO BRASILEIRO S.A.-PETROBRAS LIB. 00513012007 YPFB - RECURSOS NACIONALIZACIÓN</t>
  </si>
  <si>
    <t>COBRO COSTOS DE PAPELERIA SEGUN TRANSFERENCIA DEL EXTERIOR POR ORDEN DE PETROLEO BRASILEIRO SA - PETROBRAS REF.: SWF OF 20/02/10 FECHA VALOR 10/02/2020 LIB. 00513012007 YPFB - RECURSOS NACIONALIZACIÓN</t>
  </si>
  <si>
    <t>COBRO COSTOS DE PAPELERIA SEGUN TRANSFERENCIA DEL EXTERIOR POR ORDEN DE PETROLEO BRASILEIRO S.A. PETROBRAS REF.: 021020201802 FECHA VALOR 10/02/2020 LIB. 00513012007 YPFB - RECURSOS NACIONALIZACIÓN</t>
  </si>
  <si>
    <t>COBRO COSTOS DE PAPELERIA SEGUN TRANSFERENCIA DEL EXTERIOR POR ORDEN DE PETROLEOS BRASILEIROS S.A.-PETROBRAS LIB. 00513012007 YPFB - RECURSOS NACIONALIZACIÓN</t>
  </si>
  <si>
    <t>COBRO COSTOS DE PAPELERIA SEGUN TRANSFERENCIA DEL EXTERIOR POR ORDEN DE YPF EXPLORACION Y PRODUCCION DE HIDROCARBUROS DE BOLIVIA S.A. LIB. 00513012007 YPFB - RECURSOS NACIONALIZACIÓN</t>
  </si>
  <si>
    <t>COBRO COSTOS DE PAPELERIA SEGUN TRANSFERENCIA DEL EXTERIOR POR ORDEN DE PETROLEO BRASILEIRO S.A. - PETROBRAS FECHA VALOR 10/02/2020 LIB. 00513012007 YPFB - RECURSOS NACIONALIZACIÓN</t>
  </si>
  <si>
    <t>'TRANSFERENCIA DE FONDOS||S/G. NOTA CITE: MEFP/VTCP/DGCP/UODP-141/2020 DE LA FECHA, DEL MIN.DE ECONOMIA Y FINANZAS PUBLICAS(HRE-TSO-834), A FAVOR DEL GOBIERNO AUTONOMO MUNICIPAL DE EL ALTO. DEBITO DE LA LIBRETA N°00099037016 BID 3812/BL-BO-GAMEA BS DRENAJE PLUVIAL MUNIC.EL ALTO III.</t>
  </si>
  <si>
    <t>'TRANSFERENCIA DE FONDOS||S/G. NOTA CITE: MEFP/VTCP/DGCP/UODP-141/2020 DE LA FECHA, DEL MIN.DE ECONOMIA Y FINANZAS PUBLICAS(HRE-TSO-834), A FAVOR DEL GOBIERNO AUTONOMO MUNICIPAL DE EL ALTO. DEBITO DE LA LIBRETA N°00099021001, REPOSICION UTILES DE ESCRITORIO.</t>
  </si>
  <si>
    <t>||TRANSFERENCIA DE FONDOS S/G. MENSAJES SWIFT NROS. 01806 Y 01799 DE LA FECHA. (SECTOR PÚBLICO - SERVICIOS). DEBITO DE LA LIBRETA 00119012001 ADSIB, REPOSICION UTILES DE ESCRITORIO.</t>
  </si>
  <si>
    <t>||TRANSFERENCIA DE FONDOS S/G. FORMULARIO CITE: BUN/CF072/20 DE LA FECHA.(HRE-TSO-838), DEVOLUCION DE SALDO NO EJECUTADO AL 31-12-2019 PROYECTO AGROFORESTACION EN LA MICROCUENTA PUCARANI-GAM CAIROMA. A SOLICITUD GOB.AUT.MCPAL.CAIROMA, LIBRETA N°00099021001 RECURSOS ORDINARIOS; BUN.</t>
  </si>
  <si>
    <t>COBRO COSTOS DE PAPELERIA SEGUN TRANSFERENCIA DEL EXTERIOR POR ORDEN DE COPAGAZ DISTRIBUIDORA DE GAS S.A. REF.: INV. 96, 97, 98, 99 (FECHA VALOR 11/02/2020) LIB. 00513062001 YPFB-OPERACIONES PLANTA DE SEPARACION DE LIQUIDOS RIO GRANDE</t>
  </si>
  <si>
    <t>COBRO COSTOS DE PAPELERIA SEGUN TRANSFERENCIA DEL EXTERIOR POR ORDEN DE COPAGAZ DISTRIBUIDORA DE GAS S.A. (SAO PAULO BRASIL) REF.: INV.584/2019 FECHA VALOR 11/02/2020 LIB. 00513062001 YPFB-OPERACIONES PLANTA DE SEPARACION DE LIQUIDOS RIO GRANDE</t>
  </si>
  <si>
    <t>COBRO COSTOS DE PAPELERIA SEGUN TRANSFERENCIA DEL EXTERIOR POR ORDEN DE VITOL S.A. REF.: D2855748 O/INV.P2001306 Y /INV.1 FECHA VALOR 12/02/2020 LIB. 00513012007 YPFB - RECURSOS NACIONALIZACIÓN</t>
  </si>
  <si>
    <t>||REGULARIZACIÓN DE NUESTRA OPERACIÓN NRO. 0978364 DE F. 07/02/2020 EN ATENCIÓN A NOTA DE ADSIB, CITE' ADSIB/NE/0112/2020 RECIBIDA EN F. 11/02/2020 (HRE-TSO-843). DEBITO DE LA LIBRETA 00119012001 ADSIB, REPOSICION UTILES DE ESCRITORIO.</t>
  </si>
  <si>
    <t>||TRANSFERENCIA DE FONDOS S/G. MENSAJES SWIFT NROS. 01899 DE LA FECHA Y 01721 DE F. 07/02/2020. (SECTOR PÚBLICO - SERVICIOS). DEBITO DE LA LIBRETA 00119012001 ADSIB, REPOSICION UTILES DE ESCRITORIO.</t>
  </si>
  <si>
    <t>||TRANSFERENCIA DE FONDOS S/G. MENSAJES SWIFT NROS. 01897 Y 01889 DE LA FECHA. (SECTOR PÚBLICO - SERVICIOS). DEBITO DE LA LIBRETA 00119012001 ADSIB, REPOSICION UTILES DE ESCRITORIO.</t>
  </si>
  <si>
    <t>||TRANSFERENCIA DE FONDOS S/G. MENSAJES SWIFT NROS. 01895 Y 01887 DE LA FECHA. (SECTOR PÚBLICO - SERVICIOS). DEBITO DE LA LIBRETA 00119012001 ADSIB, REPOSICION UTILES DE ESCRITORIO.</t>
  </si>
  <si>
    <t>||REGISTRO DEVOLUCION SALDO NO UTILIZADO CARTA DE CREDITO REF.:I-2019-40 P/C PAPELBOL A/F PRODUCTOS QUIMICOS Y MINERALES COMEX LTDA.-PROQUIMIN COMEX LTDA.,S/G NOTA SEDEM/GG/PB Nº 0008/2020,07/02/2020. LIB.00132022002 SEDEM - ADMINISTRACION Y OPERACIONES PAPELBOL REF.:DEVOL.FDOS.LC I-2019-40</t>
  </si>
  <si>
    <t>'COBRO DE UTILES DE ESCRITORIO POR´||REGISTRO COBRO EMISION COMP.CONTABLE BS50.-P/DEVOLUCION FONDOS LC I-2019-40 P/C PAPELBOL A/F PROQUIMIN COMEX LTDA.,EN COMPL.A COMP.978543,12/02/20. LIB.00132022002 SEDEM - ADMINISTRACION Y OPERACIONES PAPELBOL REF.:COMP.CONT.DEVOL.FDOS.LC I-2019-40</t>
  </si>
  <si>
    <t>REGULARIZACION DE TRANSFERENCIA DEL EXTERIOR SEGUN SWIFT 01688 DE FECHA 12/02/2020 ORDENANTE: CONSULADO DE BOLIVIA EN CALAMA CL. LIB. 00340012005 SEGIP - RECAUDACION EXTERIOR - CEDULAS DE IDENTIDAD</t>
  </si>
  <si>
    <t>COBRO COSTOS DE PAPELERIA POR REGULARIZACION DE TRANSFERENCIA DEL EXTERIOR POR ORDEN DE CONSULADO DE BOLIVIA EN CALAMA CL. LIB. 00340012003 RECAUDACION EXTRANJERIA - C.I. -L.C.</t>
  </si>
  <si>
    <t>NUMERO DE LIBRETA CUT: 00099021001 OPERACIÓN E18 TRANSFERENCIA DEL SISTEMA FINANCIERO POR CUENTA DE TERCEROS A LA CUT TRANSFERENCIA A SOLICITUD DEL MEFP SEGUN NOTA CITE MEFP VTCP DGPOT UAIS CPI NO 0220002 BUN 20</t>
  </si>
  <si>
    <t>||TRANSFERENCIA DE FONDOS S/G. MENSAJES SWIFT NROS. 01965 Y 01956 DE LA FECHA. (SECTOR PÚBLICO - SERVICIOS). DEBITO DE LA LIBRETA 00119012001 ADSIB, REPOSICION UTILES DE ESCRITORIO.</t>
  </si>
  <si>
    <t>COBRO COSTOS DE PAPELERIA SEGUN TRANSFERENCIA DEL EXTERIOR POR ORDEN DE CORPORACION PETROLERA S.A. (ASUNCION PARAGUAY) REF.: OP.200200000175196R CONT.FIELD 50 ORD ADD: COMPLEJO BARRAIL. FECHA VALOR 12/02/2020 LIB. 00513062001 YPFB-OPERACIONES PLANTA DE SEPARACION DE LIQUIDOS RIO GRANDE</t>
  </si>
  <si>
    <t>COBRO COSTOS DE PAPELERIA SEGUN TRANSFERENCIA DEL EXTERIOR POR ORDEN DE HERCO COMBUSTIBLES S.A. (LIMA - PERU) REF.: FACT 007-2020 FECHA VALOR 13/02/2020 LIB. 00513062001 YPFB-OPERACIONES PLANTA DE SEPARACION DE LIQUIDOS RIO GRANDE</t>
  </si>
  <si>
    <t>COBRO COSTOS DE PAPELERIA POR REGULARIZACION DE TRANSFERENCIA DEL EXTERIOR POR ORDEN DE LIMA GAS S.A. LIB. 00513062001 YPFB-OPERACIONES PLANTA DE SEPARACION DE LIQUIDOS RIO GRANDE</t>
  </si>
  <si>
    <t>COBRO COSTOS DE PAPELERIA POR REGULARIZACION DE TRANSFERENCIA DEL EXTERIOR POR ORDEN DE GAS CORONA SAECA LIB. 00513062001 YPFB-OPERACIONES PLANTA DE SEPARACION DE LIQUIDOS RIO GRANDE</t>
  </si>
  <si>
    <t>TRANSFERENCIA RECIBIDA DEL EXTERIOR SEGÚN MENSAJES SWIFT Nos. 01997-01996 (REM.EXT.) DE FECHA 14-02-2020 POR DESEMBOLSO DE BID PRÉSTAMO 3540/BL-BO OPS0202005791A LIBRETA N° 00291012002 ABC-RECURSOS PROPIOS REF.: UTILES DE ESCRITORIO</t>
  </si>
  <si>
    <t>NUMERO DE LIBRETA CUT: 00291012009 OPERACIÓN E18 TRANSFERENCIA DEL SISTEMA FINANCIERO POR CUENTA DE TERCEROS A LA CUT ABONO CUT-ABC OTROS RECURSOS ESPECIFICOS</t>
  </si>
  <si>
    <t>COBRO COSTOS DE PAPELERIA SEGUN TRANSFERENCIA DEL EXTERIOR POR ORDEN DE INTEGRACION ENERGETICA ARGENTINA S.A. IEASA REF.: INV.EXA-GJA-103/19 FC 103/19 FECHA VALOR 14/02/2020 LIB. 00513012007 YPFB - RECURSOS NACIONALIZACIÓN</t>
  </si>
  <si>
    <t>REGULARIZACION DE TRANSFERENCIA DEL EXTERIOR SEGUN SWIFT NO.1831 DE FECHA 14/02/2020 ORDENANTE: CONSULADO EST PLURINAC BOLIVIA (VIEDMA ARGENTINA) REF.: DEVOLUCION GASTOS DE FUNCIONAMIENTO GESTION 2019 LIB. 00099021001 TGN-RECURSOS ORDINARIOS (3987)</t>
  </si>
  <si>
    <t>REGULARIZACION DE TRANSFERENCIA DEL EXTERIOR SEGUN SWIFT 01830 DE FECHA 14/02/2020 ORDENANTE: CONSULADO DEL ESTADO PLURINACIONAL DE BOLIVIA EN VIEDMA ARGENTINA LIB. 00099021001 TGN-RECURSOS ORDINARIOS (3987)</t>
  </si>
  <si>
    <t>COBRO COSTOS DE PAPELERIA SEGUN TRANSFERENCIA DEL EXTERIOR POR ORDEN DE OLEODUCTO SUR DEL PERU SAC (FECHA VALOR 14/02/2020) LIB. 00513062001 YPFB-OPERACIONES PLANTA DE SEPARACION DE LIQUIDOS RIO GRANDE</t>
  </si>
  <si>
    <t>COBRO COSTOS DE PAPELERIA SEGUN TRANSFERENCIA DEL EXTERIOR POR ORDEN DE PUMA ENERGY PARAGUAY S.A. REF.: S060044293F301 FECHA VALOR 13/02/2020 LIB. 00513062001 YPFB-OPERACIONES PLANTA DE SEPARACION DE LIQUIDOS RIO GRANDE</t>
  </si>
  <si>
    <t>De: 00099021001 Transferencia de recursos a solicitud del Órgano Judicial, (operación bimonetaria), SG Nota CITE:UNID./NAL./FINANZAS/DAF-OJ N°90/2020, a favor de la Vicepresidencia del Estado Plurinacional por Restitución de Certificado Depósito Judicial Nro. 3365. H.R. 6-3903-R. TC 6.86.</t>
  </si>
  <si>
    <t>A:00041014101 Débito Automático por contraparte del GAM Villa de Huacaya, correspondiente al Convenio Intergubernativo (Equipos de Computación) de fecha 12 de julio de 2018 suscrito entre el Ministerio de Desarrollo Productivo y Economía Plural y el GAM Villa de Huacaya, correspondiente a la dotación de equipos de computación a las Unidades Educativas Fiscales y de Convenio del Subsistema de Educación Regular.</t>
  </si>
  <si>
    <t>PAGO A FONPLATA PRÉSTAMO BOL 30/2017 VCTO. 15-02-2020 POR CUENTA DE TGN , NTI. 013246 VALOR 18-02-2020 INTERESES USD 835.952,66 COMISIONES USD 287,77 CTA. 3987 CUENTA UNICA DEL TESORO-3987 LIB. 00099021001 REF.: COMISIONES BANCARIAS</t>
  </si>
  <si>
    <t>PAGO A CAF PRÉSTAMO CFA009277 VCTO. 18-02-2020 POR CUENTA DE TGN , NTI. 013180 VALOR 18-02-2020 INTERESES USD 2.446.864,96 COMISIONES USD 81.529,77 CTA. 3987 CUENTA UNICA DEL TESORO-3987 LIB. 00099021001 REF.: COMISIONES BANCARIAS</t>
  </si>
  <si>
    <t>PAGO A BID PRÉSTAMO 3599/BL-BO VCTO. 15-02-2020 POR CUENTA DE TGN , NTI. 013184 VALOR 18-02-2020 INTERESES USD 275.416,74 COMISIONES USD 78.537,38 CTA. 3987 CUENTA UNICA DEL TESORO-3987 LIB. 00099021001 REF.: COMISIONES BANCARIAS</t>
  </si>
  <si>
    <t>PAGO A BID PRÉSTAMO 3599/BL-BO VCTO. 15-02-2020 POR CUENTA DE TGN , NTI. 013183 VALOR 18-02-2020 INTERESES USD 5.799,79 CTA. 3987 CUENTA UNICA DEL TESORO-3987 LIB. 00099021001 REF.: COMISIONES BANCARIAS</t>
  </si>
  <si>
    <t>PAGO A BID PRÉSTAMO 4414/KI-BO VCTO. 15-02-2020 POR CUENTA DE TGN , NTI. 013187 VALOR 18-02-2020 INTERESES USD 66.207,67 CTA. 3987 CUENTA UNICA DEL TESORO-3987 LIB. 00099021001 REF.: COMISIONES BANCARIAS</t>
  </si>
  <si>
    <t>NUMERO DE LIBRETA CUT: 00099021001 OPERACIÓN E18 TRANSFERENCIA DEL SISTEMA FINANCIERO POR CUENTA DE TERCEROS A LA CUT TRANSFERENCIA DEVOLUCION DE RECURSOS AL FIDEICOMITENTE A TRAVES DE LA CUT EL SALDO DE LOS RECURSOS PRESUPUESTADOS DE LA RESERVA DE CONTINGENCIAS PARA LA ENTREGA DEL BONO Y GASTOS</t>
  </si>
  <si>
    <t>PAGO A IDA PRÉSTAMO 3788-BO VCTO. 15-02-2020 POR CUENTA DE TGN , NTI. 013153 VALOR 18-02-2020 CAPITAL USD 935.010,47 INTERESES USD 18.289,35 CTA. 3987 CUENTA UNICA DEL TESORO-3987 LIB. 00099021001 REF.: COMISIONES BANCARIAS</t>
  </si>
  <si>
    <t>PAGO A BIRF PRÉSTAMO BIRF 8735-BO VCTO. 15-02-2020 POR CUENTA DE TGN , NTI. 013175 VALOR 18-02-2020 INTERESES USD 221.718,39 COMISIONES USD 109.652,63 CTA. 3987 CUENTA UNICA DEL TESORO-3987 LIB. 00099021001 REF.: COMISIONES BANCARIAS</t>
  </si>
  <si>
    <t>NÚMERO DE LIBRETA CUT: 99031009.00 OPERACIÓN T01 TRANSFERENCIA DE FONDOS A LA CUT - TESORO DIRECTO DE BANCO UNION S.A. A CUENTA UNICA DEL TESORO CON NUMERO DE SOLICITUD = 4625385 Y NUMERO CORRELATIVO = 91320018022020679 TRANSFERENCIA OPERACIONES DE VENTA BONOS BTX</t>
  </si>
  <si>
    <t>COBRO COSTOS DE PAPELERIA SEGUN TRANSFERENCIA DEL EXTERIOR POR ORDEN DE INTEGRACION ENERGETICA ARGENTINA S.A IEASA REF.: PAGO EXA-GJA-103/19 FC 103/19 FECHA VALOR 18/02/2020 LIB. 00513012007 YPFB - RECURSOS NACIONALIZACIÓN</t>
  </si>
  <si>
    <t>||REGISTRO COBRO COMISIÓN EMISIÓN BOLETA DE GARANTIA 0,15% S/BS3.900.- P/C EMPRESA BOLIVIANA DE INDUSTRIALIZACIÓN DE HIDROCARBUROS-EBIH A/F EMPRESA PÚBLICA SOCIAL DE AGUA Y SANEAMIENTO-EPSAS EN COMPLEMENTO A COMP. CONT. N°0978916 ADJUNTO. LIB.:00584019201 - EBIH TUBERIAS, REF.:COMISIONES EMIS. BG N°009/2020 P/C EBIH A/F EPSAS</t>
  </si>
  <si>
    <t>TRANSFERENCIA RECIBIDA DEL EXTERIOR SEGÚN MENSAJES SWIFT Nos. 02101-02100 (REM.EXT.) DE FECHA 19-02-2020 POR DESEMBOLSO DE BID PRÉSTAMO 4403/BL-BO REQ 00007 BO OPS0202006788A LIBRETA N° 00287102001 FPS-RECURSOS PROPIOS REF.: UTILES DE ESCRITORIO</t>
  </si>
  <si>
    <t>NUMERO DE LIBRETA CUT: 00099021001 OPERACIÓN E75 TRANSFERENCIA DE LA CUENTA FISCAL BUN A LA CUT EN MN TRANSFERENCIA DE FONDOS A SOLICITUD DEL GOBIERNO AUTONOMO MUNICIPAL VILLA MONTES CITE:G.A.M.V.M.SMAF CITE NÂ°043/2020 LA CTA. 3987 CUT LBRTA.00099021001.</t>
  </si>
  <si>
    <t>COBRO COSTOS DE PAPELERIA SEGUN TRANSFERENCIA DEL EXTERIOR POR ORDEN DE INTEGRACION ENERGETICA ARGENTINA S.A. IEASA REF.: INV. YPFB GAS NATURAL FECHA VALOR 19/02/2020 LIB. 00513012007 YPFB - RECURSOS NACIONALIZACIÓN</t>
  </si>
  <si>
    <t>COBRO COSTOS DE PAPELERIA SEGUN TRANSFERENCIA DEL EXTERIOR POR ORDEN DE LLAMA GAS S.A. (LIMA PERU) REF.: 550 1729636 FECHA VALOR 19/02/2020 LIB. 00513062001 YPFB-OPERACIONES PLANTA DE SEPARACION DE LIQUIDOS RIO GRANDE</t>
  </si>
  <si>
    <t>||TRANSFERENCIA DE FONDOS S/G. MENSAJES SWIFT NROS. 02106 - 02099 Y CORREO ELECTRÓNICO DE LA AGENCIA BOLIVIANA DE CORREOS DE LA FECHA. (SECTOR PÚBLICO - SERVICIOS). DEBITO DE LA LIBRETA 00383012001 INGRESOS AGENCIA BOLIVIANA DE CORREOS; COBRO UTILES DE ESCRITORIO.</t>
  </si>
  <si>
    <t>||TRANSFERENCIA DE FONDOS S/G. MENSAJES SWIFT NROS. 02136 Y 02130 DE LA FECHA. (SECTOR PÚBLICO - SERVICIOS). DEBITO DE LA LIBRETA 00119012001 ADSIB, REPOSICION UTILES DE ESCRITORIO.</t>
  </si>
  <si>
    <t>COBRO COSTOS DE PAPELERIA SEGUN TRANSFERENCIA DEL EXTERIOR POR ORDEN DE INTEGRACION ECONOMICA ARGENTINA S.A. LIB. 00513012007 YPFB - RECURSOS NACIONALIZACIÓN</t>
  </si>
  <si>
    <t>COBRO COSTOS DE PAPELERIA SEGUN TRANSFERENCIA DEL EXTERIOR POR ORDEN DE MINGA GAS S.A. LIB. 00513062001 YPFB-OPERACIONES PLANTA DE SEPARACION DE LIQUIDOS RIO GRANDE</t>
  </si>
  <si>
    <t>PROVISION DE FONDOS A SOLICITUD DE YACIMIENTOS PETROLIFEROS FISCALES BOLIVIANOS SEGUN SOLICITUD YPFB-0050-2020 REF: PAGO A GASORIENTE BOLIVIANO LTDA POR SERVICIO INTERRUMPIBLE DE TRANSP DE GN ME POR EL MES DE ENERO 2020 LIB. 00513012007 YPFB - RECURSOS NACIONALIZACIÓN</t>
  </si>
  <si>
    <t>PROVISION DE FONDOS A SOLICITUD DE YACIMIENTOS PETROLIFEROS FISCALES BOLIVIANOS SEGUN SOLICITUD YPFB-0051-2020 REF: PAGO A GTB SA POR SERV INT DE TRANSP DE GN MI CHIQUITOS MUTUN REDES YPFB YACUSES MES DE ENERO 2020 LIB. 00513012007 YPFB - RECURSOS NACIONALIZACIÓN</t>
  </si>
  <si>
    <t>PAGO A JICA PRÉSTAMO BV-P5 VCTO. 20-02-2020 POR CUENTA DE TGN ,SEGUN NOTA MEFP/VTCP/DGCP/UODP-180/2020 DEL 12/02/2020 DEL MEFP, NTI. 013287 VALOR 20-02-2020 INTERESES JPY 64.342,00 COMISIONES JPY 1.148.963,00 LIBRETA 00099021001 TGN- RECURSOS ORNINARIOS -3987 REF.: COMISIONES BANCARIAS</t>
  </si>
  <si>
    <t>||TRANFERENCIA AUTOMATICA DE FONDOS SEGUN INSTRUCCIONES DEL MEFP CODIGO DE SOLICITUD TGN 39400 DE LA FECHA. ABONO EN LA CUT 3987 MN LIBRETA NRO. 00099021001 TGN RECURSOS ORDINARIOS</t>
  </si>
  <si>
    <t>||COBRO DE UTILES DE ESCRITORIO POR REGULARIZACION DE NUESTRO COMPROBANTE S-978698 DEL 14/02/2020 POR COBRO DE COMISIONES EFECTUADO POR EL MUFG BANK LTD., POR DESEMBOLSO DEL PRESTAMO JICA BV-P5 SEGUN NOTA MEFP/VTCP/DGCP/UODP-201/2020 DEL 19/02/2020 LIBRETA 00099021001 TGN - RECURSOS ORDINARIOS (3987)</t>
  </si>
  <si>
    <t>TRANSFERENCIA DE FONDOS AL EXTERIOR A SOLICITUD DE MINISTERIO DE RELACIONES EXTERIORES SEGUN SOLICITUD 10319 REF: PAGO DE COSTO DE VIDA AL PERSONAL SERVICIO DIPLOMATICO CONSULAR Y AGREGADOS COMERCIALES DEL MES DE ENERO 2020 SEGUN PLANILLA DE RRHH N 012004 LIB. 00099021001 TGN-RECURSOS ORDINARIOS (3987)</t>
  </si>
  <si>
    <t>VENTA DE DIVISAS CON TRANSFERENCIA DE FONDOS A SOLICITUD DE MINISTERIO DE GOBIERNO SEGUN SOLICITUD 10320 REF: HABERES AGREGADOS DE LA POLICIA BOLIVIANA EN EL EXTERIOR DEL PAIS (ABONO A CUENTAS EN EL EXTERIOR) CORRESPONDIENTE AL MES DE ENERO/2020 SEGUN PLANILLA ADJUNTA EN EL INFORME NRO 042/2019 DE L LIB. 00099021001 TGN-RECURSOS ORDINARIOS (3987)</t>
  </si>
  <si>
    <t>A:00513012003 A requerimiento de la Unidad de Administración e Información Salarial (UAIS), con nota interna CITE: MEFP/VTCP/DGPOT/UAIS/N° 820/2020, en la cual solicita la reversión definitiva de las boletas consignadas en el Comprobante de Pago N° 18844, H.R. 6-3769-R/593.</t>
  </si>
  <si>
    <t>TRANSFERENCIA DE FONDOS AL EXTERIOR A SOLICITUD DE MINISTERIO DE RELACIONES EXTERIORES SEGUN SOLICITUD 10346 REF: REMISION DE GASTOS DE FUNCIONAMIENTO DE LOS MESES DE ENERO FEBRERO Y MARZO 2020 A FAVOR DE EMBAJADAS Y CONSULADOS SEGUN INFORME 5 LIB. 00099021001 TGN-RECURSOS ORDINARIOS (3987)</t>
  </si>
  <si>
    <t>||PAGO A EXIMBANK COREA PRÉSTAMO EDCF NO. BOL-2 VCTO 20-02-2020 POR CUENTA DEL TGN, NTI. 013229 VALOR 20-02-20 INTERESES KRW 19.586.140.- CTA. 3987 CUENTA UNICA DEL TESORO-3987 LIB. 00099021001 REF.: COMISIONES BANCARIAS</t>
  </si>
  <si>
    <t>COBRO COSTOS DE PAPELERIA POR REGULARIZACION DE TRANSFERENCIA DEL EXTERIOR POR ORDEN DE PUMA ENERGY PARAGUAY S.A. REF.: S0600512B1FB01 FECHA VALOR 20/02/2020 LIB. 00513062001 YPFB-OPERACIONES PLANTA DE SEPARACION DE LIQUIDOS RIO GRANDE</t>
  </si>
  <si>
    <t>VENTA DE DIVISAS CON TRANSFERENCIA DE FONDOS A SOLICITUD DE MINISTERIO DE RELACIONES EXTERIORES SEGUN SOLICITUD 10321 REF: PAGO DE HABERES Y COSTO DE VIDA AL PERSONAL DEL SERVICIO DIPLOMATICO CONSULAR Y AGREGADOS COMERCIALES CORRESPONDIENTE AL MES DE ENERO 2020 SEGUN PLANILLA DE RRHH N 012001 LIB. 00099021001 TGN-RECURSOS ORDINARIOS (3987)</t>
  </si>
  <si>
    <t>PROVISION DE FONDOS A SOLICITUD DE YACIMIENTOS PETROLIFEROS FISCALES BOLIVIANOS SEGUN SOLICITUD YPFB-0052-2020 REF: PAGO A GASORIENTE BOLIVIANO LTDA POR SERV FIRME E INTERRUMPIBLE DE TRANSP DE GN MI POR EL MES DE ENERO 2020 LIB. 00513012007 YPFB - RECURSOS NACIONALIZACIÓN</t>
  </si>
  <si>
    <t>NUMERO DE LIBRETA CUT: 00222012001 OPERACIÓN E18 TRANSFERENCIA DEL SISTEMA FINANCIERO POR CUENTA DE TERCEROS A LA CUT TRANSFERENCIA A SOLICITUD DEL MEFP SEGUN NOTA CITE MEFP VTCP DGPOT UAIS CPI NO 0220005 BUN 20</t>
  </si>
  <si>
    <t>PROVISION DE FONDOS A SOLICITUD DE YACIMIENTOS PETROLIFEROS FISCALES BOLIVIANOS SEGUN SOLICITUD YPFB-0053-2020 REF: PAGO A GAS TRANSBOLIVIANO SA POR SERV INT DE TRANSP DE GN ME CHIQUITOS AMBAR Y MTGAS POR EL MES DE ENERO 2020 LIB. 00513012007 YPFB - RECURSOS NACIONALIZACIÓN</t>
  </si>
  <si>
    <t>De: 00099021001 Transferencia de recursos al GAM de Warnes para el pago del Bono de Discapacidad, en el marco de la Ley Nº977 de fecha 26 de septiembre de 2017, DS N°3437 de 20 de diciembre de 2017 y Resolución Ministerial Nº010 de fecha 10 de enero de 2018, primer desembolso de la gestión 2020.</t>
  </si>
  <si>
    <t>NUMERO DE LIBRETA CUT: 00099021001 OPERACIÓN E18 TRANSFERENCIA DEL SISTEMA FINANCIERO POR CUENTA DE TERCEROS A LA CUT TRANSFERENCIA A SOLICITUD DEL MEFP POR DIFERENCIA EN LAS TRANFERENCIAS REGISTRADAS EN FECHA 11 FEBRERO 2020</t>
  </si>
  <si>
    <t>||TRANSFERENCIA DE FONDOS S/G. MENSAJES SWIFT NROS. 02288 Y 02285 DE LA FECHA. (SECTOR PÚBLICO - SERVICIOS). EBITO DE LA LIBRETA 00119012001 ADSIB, REPOSICION UTILES DE ESCRITORIO.</t>
  </si>
  <si>
    <t>||COMISION TRANSFERENCIA FDOS.AL EXTERIOR 0,10% S/USD63.881.-,REEMB.GSTS.COMUNICACION BS220.-Y EMISION COMP.CONTABLE BS50.-REF.:PAGO 2 LC I-2017-049 P/C ENVIBOL A/F ANTONINI S.R.L.,EN COMPL.A COMP.979205,21/02/20. LIB.00132079201 SEDEM-PLANTA ENV.DE VIDRIO CHUQ.-MUNICIPIO ZUDAÑEZ REF.:COMIS.PAGO 2 LC I-2017-049</t>
  </si>
  <si>
    <t>||TRANSFERENCIA DE FONDOS S/G. MENSAJES SWIFT NROS. 02287 Y 02284 DE LA FECHA. (SECTOR PÚBLICO - SERVICIOS). EBITO DE LA LIBRETA 00119012001 ADSIB, REPOSICION UTILES DE ESCRITORIO.</t>
  </si>
  <si>
    <t>NUMERO DE LIBRETA CUT: 00099021001 OPERACIÓN E18 TRANSFERENCIA DEL SISTEMA FINANCIERO POR CUENTA DE TERCEROS A LA CUT DEVOLUCIÓN DE PAGOS CC NO COBRADOS POR AFILIADOS CIVILES Y MILITARES</t>
  </si>
  <si>
    <t>COBRO COSTOS DE PAPELERIA SEGUN TRANSFERENCIA DEL EXTERIOR POR ORDEN DE NATURGAS DEL PERU(SAN ROMAN PERU) REF.: 550 1731321 FECHA VALOR 24/02/2020 LIB. 00513062001 YPFB-OPERACIONES PLANTA DE SEPARACION DE LIQUIDOS RIO GRANDE</t>
  </si>
  <si>
    <t>COBRO COSTOS DE PAPELERIA SEGUN TRANSFERENCIA DEL EXTERIOR POR ORDEN DE PETROLEOS DEL NORTE SACI (ASUNCION PARAGUAY) REF.: SWF OF 20/02/21 FECHA VALOR 21/02/2020 LIB. 00513062001 YPFB-OPERACIONES PLANTA DE SEPARACION DE LIQUIDOS RIO GRANDE</t>
  </si>
  <si>
    <t>||TRANSFERENCIA DE FONDOS S/G. MENSAJES SWIFT NROS. 02420 Y 02397 DE LA FECHA. (SECTOR PÚBLICO - SERVICIOS). DEBITO DE LA LIBRETA 00119012001 ADSIB, REPOSICION UTILES DE ESCRITORIO.</t>
  </si>
  <si>
    <t>||TRANSFERENCIA DE FONDOS S/G. MENSAJES SWIFT NROS. 02419 Y 02396 DE LA FECHA. (SECTOR PÚBLICO - SERVICIOS). DEBITO DE LA LIBRETA 00119012001 ADSIB, REPOSICION UTILES DE ESCRITORIO.</t>
  </si>
  <si>
    <t>TRANSFERENCIA DEL EXTERIOR SEGUN SWIFT 02494 DE FECHA 26/02/2020 ORDENANTE: EMBAJADA DE BOLIVIA EN OTAWA LIB. 00099021001 TGN-RECURSOS ORDINARIOS (3987)</t>
  </si>
  <si>
    <t>PAGO A CAF PRÉSTAMO CFA003747 VCTO. 26-02-2020 POR CUENTA DE TGN, (GAM SAN JAVIER DEL BENI) SG NOTA MEPF/VTCP/DGCP/UODP-212/2020 DEL 26/02/2020 DEL MEFP , NTI. 013202 VALOR 26-02-2020 CAPITAL USD 6.432,57 INTERESES USD 1.125,65 LIB 00099021001 (3987) TGN- RECURSOS ORDINARIOS REF.: COMISIONES BANCARIAS</t>
  </si>
  <si>
    <t>COBRO COSTOS DE PAPELERIA SEGUN TRANSFERENCIA DEL EXTERIOR POR ORDEN DE PETROLEOS PARAGUAYOS PETROPAR LIB. 00513062001 YPFB-OPERACIONES PLANTA DE SEPARACION DE LIQUIDOS RIO GRANDE</t>
  </si>
  <si>
    <t>COBRO COSTOS DE PAPELERIA SEGUN TRANSFERENCIA DEL EXTERIOR POR ORDEN DE LLAMA GAS S.A. LIB. 00513062001 YPFB-OPERACIONES PLANTA DE SEPARACION DE LIQUIDOS RIO GRANDE</t>
  </si>
  <si>
    <t>||COMISION TRANSFERENCIA DE FDOS. AL EXTERIOR 0,010% S/USD 18726,80, REEMBOLSO GASTOS DE COMUNICACION BS220.- Y EMISION DE CBTE. CONTABLE BS50.- REF.: PAGO N°1 LC I-2019-53 P/C DE ENVIBOL A/F AGR INTERNATIONAL INC. EN COMPLEMENTO A CBTE. ADJUNTO DE LA FECHA LIB. N°00132079201 SEDEM-PLANTA ENVASES DE VIDRIO CHUQUISACA - MUNICIPIO ZUDAÑEZ REF: I-2019-53</t>
  </si>
  <si>
    <t>PROVISION DE FONDOS A SOLICITUD DE YACIMIENTOS PETROLIFEROS FISCALES BOLIVIANOS SEGUN SOLICITUD YPFB-0055-2020 REF: PAGO IMPUESTOS DIRECTO A LOS HIDROCARBUROS PRODUCCION NOVIEMBRE 2019 LIB. 00513012007 YPFB - RECURSOS NACIONALIZACIÓN</t>
  </si>
  <si>
    <t>PROVISION DE FONDOS A SOLICITUD DE YACIMIENTOS PETROLIFEROS FISCALES BOLIVIANOS SEGUN SOLICITUD YPFB-0062-2020 REF: PAGO AL TESORO GENERAL DE LA NACION PARTICIPACION DE LA PRODUCCION NOVIEMBRE 2019 LIB. 00099021001 TGN YPFB PARTICIPACION 6% PRODUCCIÓN BRUTA DE HIDROCARBUROS BOCA DE POZO</t>
  </si>
  <si>
    <t>TRANSFERENCIA DEL EXTERIOR SEGUN SWIFT 02528 DE FECHA 27/02/2020 ORDENANTE: EMBAJADA DE BOLIVIA EN COSTA RICA LIB. 00099021001 TGN-RECURSOS ORDINARIOS (3987)</t>
  </si>
  <si>
    <t>||TRANSFERENCIA DE FONDOS S/G. MENSAJES SWIFT NROS. 02531 Y 02521 DE LA FECHA. (SECTOR PÚBLICO - SERVICIOS). DEBITO DE LA LIBRETA 00119012001 ADSIB, REPOSICION UTILES DE ESCRITORIO.</t>
  </si>
  <si>
    <t>COBRO COSTOS DE PAPELERIA SEGUN TRANSFERENCIA DEL EXTERIOR POR ORDEN DE HERCO COMBUSTIBLE S A (LIMA PERU) REF.: EMB N 009-2020 FECHA VALOR 27/02/2020 LIB. 00513062001 YPFB-OPERACIONES PLANTA DE SEPARACION DE LIQUIDOS RIO GRANDE</t>
  </si>
  <si>
    <t>PAGO A BID PRÉSTAMO 3091/BL-BO VCTO. 27-02-2020 POR CUENTA DE TGN , NTI. 013219 VALOR 27-02-2020 CAPITAL USD 462.555,18 INTERESES USD 425.713,93 COMISIONES USD 4.526,48 CTA. 3987 CUENTA UNICA DEL TESORO-3987 LIB. 00099021001 REF.: COMISIONES BANCARIAS</t>
  </si>
  <si>
    <t>COBRO COSTOS DE PAPELERIA SEGUN TRANSFERENCIA DEL EXTERIOR POR ORDEN DE COPAGAZ DISTRIBUIDORA DE GAS S.A. (SAO PAULO BRASIL) REF.: INV. 141, 138, 137 FECHA VALOR 27/02/2020 LIB. 00513062001 YPFB-OPERACIONES PLANTA DE SEPARACION DE LIQUIDOS RIO GRANDE</t>
  </si>
  <si>
    <t>PROVISION DE FONDOS A SOLICITUD DE YACIMIENTOS PETROLIFEROS FISCALES BOLIVIANOS SEGUN SOLICITUD YPFB-0064-2020 REF: PAGO A GOB LTDA POR SERV INT DE TRANSP DE GN ME AMBAR POR EL MES DE ENERO 2020 LIB. 00513012007 YPFB - RECURSOS NACIONALIZACIÓN</t>
  </si>
  <si>
    <t>VENTA DE DIVISAS CON TRANSFERENCIA DE FONDOS A SOLICITUD DE MINISTERIO DE DESARROLLO PRODUCTIVO Y ECONOMIA PLURAL SEGUN SOLICITUD 10254 REF: ADQUISICION DE DIVISAS PARA EL PAGO DE MEMBRESIA POR LA GESTION 2020 A LA ORGANIZACION INTERNACIONAL DE METROLOGIA LEGAL OIML EQUIVALENTES 1.537,36 USD LIB. 00041031107 MPM-INSTITUTO BOLIVIANO DE METROLOGIA POR DIFERENCIAL CAMBIARIO</t>
  </si>
  <si>
    <t>REGULARIZACION DE TRANSFERENCIA DEL EXTERIOR SEGUN SWIFT 02549 DE FECHA 28/02/2020 ORDENANTE: CONSULADO DE BOLIVIA EN BUENOS AIRES AR. LIB. 00099021001 TGN-RECURSOS ORDINARIOS (3987)</t>
  </si>
  <si>
    <t>TRANSFERENCIA DEL EXTERIOR SEGUN SWIFT NO.2576 Y NO.2572 DE FECHA 28/02/2020 ORDENANTE: CONSULADO DE BOLIVIA EN MADRID REF.: DEVOLUCION DE SALDOS DEL PROGRAMA DOCUMENTACION Y REMESAS ADICIONALES LIB. 00099021001 TGN-RECURSOS ORDINARIOS (3987)</t>
  </si>
  <si>
    <t>TRANSFERENCIA DEL EXTERIOR SEGUN SWIFT NOS.2577-2573 DE FECHA 28/02/2020 ORDENANTE: CONSULADO DE BOLIVIA EN MADRID-ESPAÑA REF.DEVOLUCION DE SALDOS LIB. 00099021001 TGN-RECURSOS ORDINARIOS (3987)</t>
  </si>
  <si>
    <t>REGULARIZACION DE TRANSFERENCIA DEL EXTERIOR SEGUN SWIFT 02527 DE FECHA 28/02/2020 ORDENANTE: CONSULADO DE BOLIVIA EN NES YORK US. LIB. 00099021001 TGN-RECURSOS ORDINARIOS (3987)</t>
  </si>
  <si>
    <t>TRANSFERENCIA DEL EXTERIOR SEGUN SWIFT 02578-02574 DE FECHA 28/02/2020 ORDENANTE: CONSULADO DE BOLIVIA EN MADRID ES LIB. 00099021001 TGN-RECURSOS ORDINARIOS (3987)</t>
  </si>
  <si>
    <t>COBRO COSTOS DE PAPELERIA POR REGULARIZACION DE TRANSFERENCIA DEL EXTERIOR POR ORDEN DE ORDENANTE LIMA GAS S.A., FECHA VALOR 27/02/2020 LIB. 00513062001 YPFB-OPERACIONES PLANTA DE SEPARACION DE LIQUIDOS RIO GRANDE</t>
  </si>
  <si>
    <t>PROVISION DE FONDOS A SOLICITUD DE YACIMIENTOS PETROLIFEROS FISCALES BOLIVIANOS SEGUN SOLICITUD YPFB-0066-2020 REF: PAGO POR EXP DE GN A LA ARGENTINA OP GJA 103 19 RT ME PLUSPETROL BOLIVIA CORP SA DICIEMBRE 2019 LIB. 00513012007 YPFB - RECURSOS NACIONALIZACIÓN</t>
  </si>
  <si>
    <t>NUMERO DE LIBRETA CUT: 00512012001 OPERACIÓN E18 TRANSFERENCIA DEL SISTEMA FINANCIERO POR CUENTA DE TERCEROS A LA CUT TRANSFERENCIA A SOLICITUD DEL MEFP SEGUN NOTA CITE MEFP VTCP DGPOT UAIS CPI NO 0220007 BUN 20</t>
  </si>
  <si>
    <t>REGULARIZACION DE TRANSFERENCIA DEL EXTERIOR SEGUN SWIFT 02526 DE FECHA 28/02/2020 ORDENANTE: CONSULADO DE BOLIVIA EN NDW YORK US LIB. 00099021001 TGN-RECURSOS ORDINARIOS (3987)</t>
  </si>
  <si>
    <t>TRANSFERENCIA DEL EXTERIOR SEGUN SWIFT 02583 DE FECHA 28/02/2020 ORDENANTE: CONSULADO DE BOLIVIA EN WASHINGTON US LIB. 00099021001 TGN-RECURSOS ORDINARIOS (3987)</t>
  </si>
  <si>
    <t>De: 00099021001 Transferencia de recursos al GAM de Pelechuco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</si>
  <si>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Machareti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</si>
  <si>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Carabuco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</si>
  <si>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Villa de Huacaya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</si>
  <si>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Villa Vaca Guzmán 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</si>
  <si>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Luribay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</si>
  <si>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Ancoraimes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</si>
  <si>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Malla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</si>
  <si>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Villa Libertad Licoma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</si>
  <si>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Sapahaqui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</si>
  <si>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Tacacoma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</si>
  <si>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Cairoma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</si>
  <si>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Colquiri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</si>
  <si>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Yanacachi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</si>
  <si>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Tito Yupanqui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</si>
  <si>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Puerto Perez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</si>
  <si>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Quime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</si>
  <si>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Buenaventura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</si>
  <si>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Ayata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</si>
  <si>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General Juan José Perez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</si>
  <si>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Collana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</si>
  <si>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Curva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</si>
  <si>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Aucapata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</si>
  <si>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Pedro de Curahuara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</si>
  <si>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Colquencha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</si>
  <si>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Catacora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</si>
  <si>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Caquiaviri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</si>
  <si>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Mapiri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</si>
  <si>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Ayo Ayo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</si>
  <si>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Chacarilla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</si>
  <si>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Calacoto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</si>
  <si>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Teoponte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</si>
  <si>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Umala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</si>
  <si>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Taraco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</si>
  <si>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Charaña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</si>
  <si>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Andrés de Machaca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</si>
  <si>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Sica Sica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</si>
  <si>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Jesús de Machaca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</si>
  <si>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Waldo Ballivian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</si>
  <si>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Huarina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</si>
  <si>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Guaqui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</si>
  <si>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Santiago de Huata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</si>
  <si>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Nazacara de Pacajes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</si>
  <si>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Escoma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</si>
  <si>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Palca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</si>
  <si>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Humanata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</si>
  <si>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Mocomoco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</si>
  <si>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Chua Cocani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</si>
  <si>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Villa Charcas para el pago del Bono de Discapacidad, en el marco de la Ley Nº977 de fecha 26 de septiembre de 2017, DS N°3437 de 20 de diciembre de 2017 y Resolución Ministerial Nº010 de fecha 10 de enero de 2018, desembolso de la gestión 2020.</t>
  </si>
  <si>
    <t>COBRO COSTOS DE PAPELERIA SEGUN TRANSFERENCIA DEL EXTERIOR POR ORDEN DE GAS CORONA SAECA LIB. 00513062001 YPFB-OPERACIONES PLANTA DE SEPARACION DE LIQUIDOS RIO GRANDE</t>
  </si>
  <si>
    <t>COBRO COSTOS DE PAPELERIA SEGUN TRANSFERENCIA DEL EXTERIOR POR ORDEN DE GAS TOTAL S.A. LIB. 00513062001 YPFB-OPERACIONES PLANTA DE SEPARACION DE LIQUIDOS RIO GRANDE</t>
  </si>
  <si>
    <t>COBRO COSTOS DE PAPELERIA SEGUN TRANSFERENCIA DEL EXTERIOR POR ORDEN DE LLAMA GAS S.A. FECHA VALOR 28/02/2020 LIB. 00513062001 YPFB-OPERACIONES PLANTA DE SEPARACION DE LIQUIDOS RIO GRANDE</t>
  </si>
  <si>
    <t>||TRANSFERENCIA DE FONDOS S/G. MENSAJES SWIFT NROS. 02618 Y 02602 DE LA FECHA. (SECTOR PÚBLICO - SERVICIOS). DEBITO DE LA LIBRETA 00119012001 ADSIB, REPOSICION UTILES DE ESCRITORIO.</t>
  </si>
  <si>
    <t>CONCILIADO_PARCIAL</t>
  </si>
  <si>
    <t>PAGO A CAF PRÉSTAMO CFA008814 VCTO. 03-02-2020 POR CUENTA DE TGN , NTI. 013158 VALOR 03-02-2020 CAPITAL USD 1.144.671,08 INTERESES USD 395.779,83 COMISIONES USD 72.291,91 CTA. 5970 CUENTA UNICA DEL TESORO DOLARES AMERICANOS LIB. 00099021001</t>
  </si>
  <si>
    <t>AJUSTE COMPLEMENTARIO POR REVALORIZACION SALDOS DE ACTIVOS DE RESERVA Y OBLIGACIONES MONEDA EXTRANJERA (DOLARES) Saldo MO = -500332114.05 ;Bs/Mo: 6.86000000000 ;Saldo Bs: -3432278302.39</t>
  </si>
  <si>
    <t>REGULARIZACION DE TRANSFERENCIA DEL EXTERIOR SEGUN SWIFT 01203 DE FECHA 04/02/2020 ORDENANTE: EMBAJADA DEL ESTADO PLURINACIONAL DE BOLIVIA EN MEXICO LIB. 00099021001 TGN-RECURSOS ORDINARIOS-DOLARES AMERICANOS (5970)</t>
  </si>
  <si>
    <t>COBRO COSTOS DE PAPELERIA POR REGULARIZACION DE TRANSFERENCIA DEL EXTERIOR POR ORDEN DE EMBAJADA DEL ESTADO PLURINACIONAL DE BOLIVIA EN MEXICO LIB. 00099021001 TGN-RECURSOS ORDINARIOS-DOLARES AMERICANOS (5970)</t>
  </si>
  <si>
    <t>REGULARIZACION DE TRANSFERENCIA DEL EXTERIOR SEGUN SWIFT NO.1107 DE FECHA 04/02/2020 ORDENANTE: CONSULADO DE BOLIVIA (ROSARIO ARGENTINA) REF.: 551867206 LIB. 00099021001 TGN-RECURSOS ORDINARIOS-DOLARES AMERICANOS (5970)</t>
  </si>
  <si>
    <t>REGULARIZACION DE TRANSFERENCIA DEL EXTERIOR SEGUN SWIFT NO.1257 DE FECHA 04/02/2020 ORDENANTE: CONSULADO DE BOLIVIA EN MENDOZA ARGENTINA REF.: 551867470 LIB. 00099021001 TGN-RECURSOS ORDINARIOS-DOLARES AMERICANOS (5970)</t>
  </si>
  <si>
    <t>COBRO COSTOS DE PAPELERIA POR REGULARIZACION DE TRANSFERENCIA DEL EXTERIOR POR ORDEN DE CONSULADO DE BOLIVIA (ROSARIO ARGENTINA) REF.: 551867206 LIB. 00099021001 TGN-RECURSOS ORDINARIOS-DOLARES AMERICANOS (5970)</t>
  </si>
  <si>
    <t>COBRO COSTOS DE PAPELERIA POR REGULARIZACION DE TRANSFERENCIA DEL EXTERIOR POR ORDEN DE CONSULADO DE BOLIVIA EN MENDOZA ARGENTINA REF.: 551867470 LIB. 00099021001 TGN-RECURSOS ORDINARIOS-DOLARES AMERICANOS (5970)</t>
  </si>
  <si>
    <t>AJUSTE COMPLEMENTARIO POR REVALORIZACION SALDOS DE ACTIVOS DE RESERVA Y OBLIGACIONES MONEDA EXTRANJERA (DOLARES) Saldo MO = -498984444.36 ;Bs/Mo: 6.86000000000 ;Saldo Bs: -3423033288.32</t>
  </si>
  <si>
    <t>A:00099021001 Transferencia de recursos a solicitud del Órgano Judicial, (operación bimonetaria), SG Nota CITE:UNID./NAL./FINANZAS/DAF-OJ N°82/2020, a favor del Gobierno Autonomo Municipal de Santa Cruz por Restitución de Certificado Depósito Judicial Nro. 0014742; 0014889; 92511; 92512; 91382; 91383; 91439; 91440; 100145; 100146; 102855; 102857; 102856; 102860; 102861. H.R. 6-3666-R. TC 6.86.</t>
  </si>
  <si>
    <t>AJUSTE COMPLEMENTARIO POR REVALORIZACION SALDOS DE ACTIVOS DE RESERVA Y OBLIGACIONES MONEDA EXTRANJERA (DOLARES) Saldo MO = -496483012.63 ;Bs/Mo: 6.86000000000 ;Saldo Bs: -3405873466.65</t>
  </si>
  <si>
    <t>REGULARIZACION DE TRANSFERENCIA DEL EXTERIOR SEGUN SWIFT NO.1381 DE FECHA 06/02/2020 ORDENANTE: CONSULADO EST PLURINAC BOLIVIA (VIEDMA) REF.: T001869143SUCURS LIB. 00099021001 TGN-RECURSOS ORDINARIOS-DOLARES AMERICANOS (5970)</t>
  </si>
  <si>
    <t>COBRO COSTOS DE PAPELERIA POR REGULARIZACION DE TRANSFERENCIA DEL EXTERIOR POR ORDEN DE CONSULADO EST PLURINAC BOLIVIA (VIEDMA) REF.: T001869143SUCURS LIB. 00099021001 TGN-RECURSOS ORDINARIOS-DOLARES AMERICANOS (5970)</t>
  </si>
  <si>
    <t>AJUSTE COMPLEMENTARIO POR REVALORIZACION SALDOS DE ACTIVOS DE RESERVA Y OBLIGACIONES MONEDA EXTRANJERA (DOLARES) Saldo MO = -494008102.41 ;Bs/Mo: 6.86000000000 ;Saldo Bs: -3388895582.54</t>
  </si>
  <si>
    <t>AJUSTE COMPLEMENTARIO POR REVALORIZACION SALDOS DE ACTIVOS DE RESERVA Y OBLIGACIONES MONEDA EXTRANJERA (DOLARES) Saldo MO = -493085785.71 ;Bs/Mo: 6.86000000000 ;Saldo Bs: -3382568489.96</t>
  </si>
  <si>
    <t>PAGO PRÉSTAMO BID 939-SF-BO VCTO. 08-02-2020 POR CUENTA DE BANCO DE DESARROLLO , VALOR 10-02-2020 CAPITAL USD 651.382,87 INTERESES USD 144.398,40 LIBRETA 00099021001 TGN-RECURSOS ORDINARIOS DOLARES AMERICANOS -5970 ALIVIO MDRI</t>
  </si>
  <si>
    <t>REGULARIZACION DE TRANSFERENCIA DEL EXTERIOR SEGUN SWIFT 01687 DE FECHA 10/02/2020 ORDENANTE: CONSULADO DE BOLIVIA EN MENDOZA ARGENTINA LIB. 00099021001 TGN-RECURSOS ORDINARIOS-DOLARES AMERICANOS (5970)</t>
  </si>
  <si>
    <t>COBRO COSTOS DE PAPELERIA POR REGULARIZACION DE TRANSFERENCIA DEL EXTERIOR POR ORDEN DE CONSULADO DE BOLIVIA EN MENDOZA ARGENTINA LIB. 00099021001 TGN-RECURSOS ORDINARIOS-DOLARES AMERICANOS (5970)</t>
  </si>
  <si>
    <t>AJUSTE COMPLEMENTARIO POR REVALORIZACION SALDOS DE ACTIVOS DE RESERVA Y OBLIGACIONES MONEDA EXTRANJERA (DOLARES) Saldo MO = -482615336.36 ;Bs/Mo: 6.86000000000 ;Saldo Bs: -3310741207.41</t>
  </si>
  <si>
    <t>AJUSTE COMPLEMENTARIO POR REVALORIZACION SALDOS DE ACTIVOS DE RESERVA Y OBLIGACIONES MONEDA EXTRANJERA (DOLARES) Saldo MO = -478824987.95 ;Bs/Mo: 6.86000000000 ;Saldo Bs: -3284739417.33</t>
  </si>
  <si>
    <t>AJUSTE COMPLEMENTARIO POR REVALORIZACION SALDOS DE ACTIVOS DE RESERVA Y OBLIGACIONES MONEDA EXTRANJERA (DOLARES) Saldo MO = -491650272.71 ;Bs/Mo: 6.86000000000 ;Saldo Bs: -3372720870.80</t>
  </si>
  <si>
    <t>A:00099021001 Transferencia de recursos a solicitud del Órgano Judicial, (operación bimonetaria), SG Nota CITE:UNID./NAL./FINANZAS/DAF-OJ N°90/2020, a favor de la Vicepresidencia del Estado Plurinacional por Restitución de Certificado Depósito Judicial Nro. 3365. H.R. 6-3903-R. TC 6.86.</t>
  </si>
  <si>
    <t>AJUSTE COMPLEMENTARIO POR REVALORIZACION SALDOS DE ACTIVOS DE RESERVA Y OBLIGACIONES MONEDA EXTRANJERA (DOLARES) Saldo MO = -490299517.84 ;Bs/Mo: 6.86000000000 ;Saldo Bs: -3363454692.36</t>
  </si>
  <si>
    <t>PAGO A FONPLATA PRÉSTAMO BOL 30/2017 VCTO. 15-02-2020 POR CUENTA DE TGN , NTI. 013246 VALOR 18-02-2020 INTERESES USD 835.952,66 COMISIONES USD 287,77 CTA. 5970 CUENTA UNICA DEL TESORO DOLARES AMERICANOS LIB. 00099021001</t>
  </si>
  <si>
    <t>PAGO A CAF PRÉSTAMO CFA009277 VCTO. 18-02-2020 POR CUENTA DE TGN , NTI. 013180 VALOR 18-02-2020 INTERESES USD 2.446.864,96 COMISIONES USD 81.529,77 CTA. 5970 CUENTA UNICA DEL TESORO DOLARES AMERICANOS LIB. 00099021001</t>
  </si>
  <si>
    <t>PAGO A BID PRÉSTAMO 3599/BL-BO VCTO. 15-02-2020 POR CUENTA DE TGN , NTI. 013184 VALOR 18-02-2020 INTERESES USD 275.416,74 COMISIONES USD 78.537,38 CTA. 5970 CUENTA UNICA DEL TESORO DOLARES AMERICANOS LIB. 00099021001</t>
  </si>
  <si>
    <t>PAGO A BID PRÉSTAMO 4414/KI-BO VCTO. 15-02-2020 POR CUENTA DE TGN , NTI. 013187 VALOR 18-02-2020 INTERESES USD 66.207,67 CTA. 5970 CUENTA UNICA DEL TESORO DOLARES AMERICANOS LIB. 00099021001</t>
  </si>
  <si>
    <t>PAGO A BID PRÉSTAMO 3599/BL-BO VCTO. 15-02-2020 POR CUENTA DE TGN , NTI. 013183 VALOR 18-02-2020 INTERESES USD 5.799,79 CTA. 5970 CUENTA UNICA DEL TESORO DOLARES AMERICANOS LIB. 00099021001</t>
  </si>
  <si>
    <t>00212014302 DEPOSITO DE EFECTIVO, DEPOSITANTE: INRA-NACIONAL, CONCEPTO: DEVOLUCION DE INTERESES POR TRANSFERENCIA DE FECHA 06-09-2019, CUENTA DE DEPOSITO: CUENTA UNICA DEL TESORO EN DOLARES AMERICANOS</t>
  </si>
  <si>
    <t>PAGO A IDA PRÉSTAMO 3788-BO VCTO. 15-02-2020 POR CUENTA DE TGN , NTI. 013153 VALOR 18-02-2020 CAPITAL USD 935.010,47 INTERESES USD 18.289,35 CTA. 5970 CUENTA UNICA DEL TESORO DOLARES AMERICANOS LIB. 00099021001</t>
  </si>
  <si>
    <t>PAGO A BIRF PRÉSTAMO BIRF 8735-BO VCTO. 15-02-2020 POR CUENTA DE TGN , NTI. 013175 VALOR 18-02-2020 INTERESES USD 221.718,39 COMISIONES USD 109.652,63 CTA. 5970 CUENTA UNICA DEL TESORO DOLARES AMERICANOS LIB. 00099021001</t>
  </si>
  <si>
    <t>AJUSTE COMPLEMENTARIO POR REVALORIZACION SALDOS DE ACTIVOS DE RESERVA Y OBLIGACIONES MONEDA EXTRANJERA (DOLARES) Saldo MO = -475543801.15 ;Bs/Mo: 6.86000000000 ;Saldo Bs: -3262230475.85</t>
  </si>
  <si>
    <t>TRANSFERENCIA RECIBIDA DEL EXTERIOR SEGÚN MENSAJES SWIFT Nos. 02101-02100 (REM.EXT.) DE FECHA 19-02-2020 POR DESEMBOLSO DE BID PRÉSTAMO 4403/BL-BO REQ 00007 BO OPS0202006788A LIBRETA N° 00287104323 FPS-US-BOLIVIA RESILENTE BID 4403/BL-BO</t>
  </si>
  <si>
    <t>'TRANSFERENCIA DE FONDOS||S/G. NOTA CITE: MEFP/VTCP/DGCP/UF-128/2020 DE LA FECHA, DEL MIN.DE ECONOMIA Y FINANZAS PUBLICAS (HRE-TSO-893), RECURSOS FIDEICOMISO INCENTIVOS A LAS EXPORTACIONES-CCF. DEBITO DE LA LIBRETA N° 00099021001 RECURSOS ORDINARIOS M/E.</t>
  </si>
  <si>
    <t>PAGO A JICA PRÉSTAMO BV-P5 VCTO. 20-02-2020 POR CUENTA DE TGN ,SEGUN NOTA MEFP/VTCP/DGCP/UODP-180/2020 DEL 12/02/2020 DEL MEFP, NTI. 013287 VALOR 20-02-2020 INTERESES JPY 64.342,00 COMISIONES JPY 1.148.963,00 LIBRETA 00099021001 TGN- RECURSOS ORNINARIOS DOLARES AMERICANOS</t>
  </si>
  <si>
    <t>||REGULARIZACION DE NUESTRO COMPROBANTE S-978698 DEL 14/02/2020 POR COBRO DE COMISIONES EFECTUADO POR EL MUFG BANK LTD., POR DESEMBOLSO DEL PRESTAMO JICA BV-P5 SEGUN NOTA MEFP/VTCP/DGCP/UODP-201/2020 DEL 19/02/2020 LIBRETA 00099021001 TGN - RECURSOS ORDINARIOS - DOLARES AMERICANOS (5970)</t>
  </si>
  <si>
    <t>||COBRO DE COMISIONES QUE EFECTUA EL MUFG BANK LTD, POR PAGO DEL PRESTAMO BV-P5 VCTO. 20/02/2020 SEGUN MENSAJE SWIFT 2194 DE LA FECHA LIBRETA NRO. 00099021001 TGN RECURSOS ORDINARIOS - DOLARES AMERICANOS (5970)</t>
  </si>
  <si>
    <t>||PAGO A EXIMBANK COREA PRÉSTAMO EDCF NO. BOL-2 VCTO 20-02-2020 POR CUENTA DEL TGN, NTI. 013229 VALOR 20-02-20 INTERESES KRW 19.586.140.- CTA. 5970 CUENTA UNICA DEL TESORO DOLARES AMERICANOS LIB. 00099021001</t>
  </si>
  <si>
    <t>AJUSTE COMPLEMENTARIO POR REVALORIZACION SALDOS DE ACTIVOS DE RESERVA Y OBLIGACIONES MONEDA EXTRANJERA (DOLARES) Saldo MO = -474299325.97 ;Bs/Mo: 6.86000000000 ;Saldo Bs: -3253693376.14</t>
  </si>
  <si>
    <t>AJUSTE COMPLEMENTARIO POR REVALORIZACION SALDOS DE ACTIVOS DE RESERVA Y OBLIGACIONES MONEDA EXTRANJERA (DOLARES) Saldo MO = -445382982.84 ;Bs/Mo: 6.86000000000 ;Saldo Bs: -3055327262.29</t>
  </si>
  <si>
    <t>PAGO A CAF PRÉSTAMO CFA003747 VCTO. 26-02-2020 POR CUENTA DE TGN, (GAM SAN JAVIER DEL BENI) SG NOTA MEPF/VTCP/DGCP/UODP-212/2020 DEL 26/02/2020 DEL MEFP , NTI. 013202 VALOR 26-02-2020 CAPITAL USD 6.432,57 INTERESES USD 1.125,65 LIB.-00099021001 RECURSOS ORDINARIOS DOLARES AMERICANOS -5970</t>
  </si>
  <si>
    <t>AJUSTE COMPLEMENTARIO POR REVALORIZACION SALDOS DE ACTIVOS DE RESERVA Y OBLIGACIONES MONEDA EXTRANJERA (DOLARES) Saldo MO = -444410735.66 ;Bs/Mo: 6.86000000000 ;Saldo Bs: -3048657646.61</t>
  </si>
  <si>
    <t>PAGO A BID PRÉSTAMO 3091/BL-BO VCTO. 27-02-2020 POR CUENTA DE TGN , NTI. 013219 VALOR 27-02-2020 CAPITAL USD 462.555,18 INTERESES USD 425.713,93 COMISIONES USD 4.526,48 CTA. 5970 CUENTA UNICA DEL TESORO DOLARES AMERICANOS LIB. 00099021001</t>
  </si>
  <si>
    <t>AJUSTE COMPLEMENTARIO POR REVALORIZACION SALDOS DE ACTIVOS DE RESERVA Y OBLIGACIONES MONEDA EXTRANJERA (DOLARES) Saldo MO = -439204295.48 ;Bs/Mo: 6.86000000000 ;Saldo Bs: -3012941466.98</t>
  </si>
  <si>
    <t>00293024101</t>
  </si>
  <si>
    <t>De: 00293024101 A:00099021001 A requerimiento del Museo Nacional de Etnografía y Folklore - Fundación Cultural del BCB, con nota CITE: MUSEF/CONTAB-100/2019, en virtud a las notas CITE: MUSEF-ADM 162/2017, y CITE: MEFP/VPCF/DGCF/UCCF/CC/N°</t>
  </si>
  <si>
    <t>00290024101</t>
  </si>
  <si>
    <t>De: 00290024101 A:00099021001 De: 00290024101 A:00099021001 Transferencia de recursos a solicitud de Impuestos Nacionales sg CITE: SIN/GDLPZ I/DARH/NOT/160/2020, por error de apropiación de libreta, motivo por el cual adjunta el registro de</t>
  </si>
  <si>
    <t>De: 00512012001 A:00099021001 A requerimiento de la Dirección General de Administración y Finanzas Territoriales con nota interna CITE: MEFP/VTCP/DGAFT/USCFT/N° 0216/2020, en la cual solicita transferencia de cuota N° 63, H.R. 10008-44-D/6</t>
  </si>
  <si>
    <t>10000031182871</t>
  </si>
  <si>
    <t>ORGANO JUDICIAL - DAF - RECURSOS - TASAS</t>
  </si>
  <si>
    <t>10000031182946</t>
  </si>
  <si>
    <t>ORGANO JUDICIAL - DAF - RECURSOS - MULTAS PROCESALES</t>
  </si>
  <si>
    <t>10000031182988</t>
  </si>
  <si>
    <t>ÓRGANO JUDICIAL - DAF - RECURSOS - OTROS INGRESOS</t>
  </si>
  <si>
    <r>
      <t xml:space="preserve">QUE AFECTAN A LA CUENTA ÚNICA DEL TESORO EN BOLIVIANOS (CUT) No. </t>
    </r>
    <r>
      <rPr>
        <b/>
        <sz val="12"/>
        <rFont val="Calibri"/>
        <family val="2"/>
        <scheme val="minor"/>
      </rPr>
      <t>3987069001</t>
    </r>
    <r>
      <rPr>
        <b/>
        <sz val="10"/>
        <rFont val="Calibri"/>
        <family val="2"/>
        <scheme val="minor"/>
      </rPr>
      <t xml:space="preserve"> - COMISIÓN POR VENTA DE DIVISAS (PROCESO AUTOMÁTICO)</t>
    </r>
  </si>
  <si>
    <t>CVD_AUTO  Comisiones por Compra Venta de Divisas proceso automático</t>
  </si>
  <si>
    <t>Observación/ Aclaración</t>
  </si>
  <si>
    <t>• Corresponde a débitos por comisiones que cobra el BCB a las operaciones que requieren compra - venta de divisas, cuyo proceso debe obedecer al comunicado: "MEFP/VPCF/DGSGIF N° 031/2019: CONCILIACIÓN AUTOMÁTICA DE COMISIONES POR TRANSFERENCIA DE DIVISAS AL EXTERIOR (CVD) PARA EL NIVEL CENTRAL SISTEMA DE GESTIÓN PÚBLICA (SIGEP) de fecha 01-07-2019", por lo que en caso de presentarse este tipo de operaciones debe coordinar con la Dirección General de Sistemas y Gestión de la Información Fiscal (DGSGIF).</t>
  </si>
  <si>
    <t>• Corresponde a ingresos generados (C-21 SIP – Aux. 59300) por pagos PEC de cualquier otra entidad del sector públicom con orgien en la CUT's.</t>
  </si>
  <si>
    <r>
      <t xml:space="preserve">Nota. </t>
    </r>
    <r>
      <rPr>
        <i/>
        <sz val="8"/>
        <color theme="1"/>
        <rFont val="Calibri"/>
        <family val="2"/>
      </rPr>
      <t>Debido a que estas operaciones contemplan la asignación a rubros en correspondencia a los ingresos percibidos, no amerita la remisión de información alguna unicamente la comunicación del proceso concluido, ya que este es evidenciado mediante los reportes de C-21 Sin Imputación Presupuestarios que afectan a cuentas contables con la denominación "Por clasificar".</t>
    </r>
  </si>
  <si>
    <r>
      <t xml:space="preserve">• Corresponde a créditos y/o débitos generados a requerimiento de la entidad, previa evaluación de la DGPOT, que por su naturaleza corresponderan conceptos de </t>
    </r>
    <r>
      <rPr>
        <b/>
        <sz val="8"/>
        <color theme="1"/>
        <rFont val="Calibri"/>
        <family val="2"/>
      </rPr>
      <t>Traspaso o Transferenci</t>
    </r>
    <r>
      <rPr>
        <sz val="8"/>
        <color theme="1"/>
        <rFont val="Calibri"/>
        <family val="2"/>
      </rPr>
      <t>a.</t>
    </r>
  </si>
  <si>
    <t>feb</t>
  </si>
  <si>
    <t>O18280590002</t>
  </si>
  <si>
    <t>O18280670002</t>
  </si>
  <si>
    <t>O18281860002</t>
  </si>
  <si>
    <t>O18282030002</t>
  </si>
  <si>
    <t>O18282100002</t>
  </si>
  <si>
    <t>O18282130002</t>
  </si>
  <si>
    <t>O18282140002</t>
  </si>
  <si>
    <t>O18282340002</t>
  </si>
  <si>
    <t>O18282930002</t>
  </si>
  <si>
    <t>O18282980002</t>
  </si>
  <si>
    <t>O18283000002</t>
  </si>
  <si>
    <t>O18283320002</t>
  </si>
  <si>
    <t>O18283360002</t>
  </si>
  <si>
    <t>S09797820003</t>
  </si>
  <si>
    <t>G12851090003</t>
  </si>
  <si>
    <t>G12851130003</t>
  </si>
  <si>
    <t>G12851180003</t>
  </si>
  <si>
    <t>G12852710002</t>
  </si>
  <si>
    <t>G12853970002</t>
  </si>
  <si>
    <t>G12854000002</t>
  </si>
  <si>
    <t>G12854020002</t>
  </si>
  <si>
    <t>G12854040002</t>
  </si>
  <si>
    <t>G12854060002</t>
  </si>
  <si>
    <t>G12855200002</t>
  </si>
  <si>
    <t>G12855240002</t>
  </si>
  <si>
    <t>G12855260002</t>
  </si>
  <si>
    <t>G12855280002</t>
  </si>
  <si>
    <t>G12854070001</t>
  </si>
  <si>
    <t>G12855210001</t>
  </si>
  <si>
    <t>G12855250001</t>
  </si>
  <si>
    <t>G12855270001</t>
  </si>
  <si>
    <t>S09798270002</t>
  </si>
  <si>
    <t>F0004051</t>
  </si>
  <si>
    <t>S09798100003</t>
  </si>
  <si>
    <t>S09798250003</t>
  </si>
  <si>
    <t>S09798310003</t>
  </si>
  <si>
    <t>O18284490002</t>
  </si>
  <si>
    <t>O18284580002</t>
  </si>
  <si>
    <t>O18284610002</t>
  </si>
  <si>
    <t>O18284620002</t>
  </si>
  <si>
    <t>O18284640002</t>
  </si>
  <si>
    <t>O18284650002</t>
  </si>
  <si>
    <t>O18284660002</t>
  </si>
  <si>
    <t>O18284670002</t>
  </si>
  <si>
    <t>O18284680002</t>
  </si>
  <si>
    <t>O18284690002</t>
  </si>
  <si>
    <t>O18284700002</t>
  </si>
  <si>
    <t>O18284710002</t>
  </si>
  <si>
    <t>O18284950002</t>
  </si>
  <si>
    <t>O18285460002</t>
  </si>
  <si>
    <t>O18285920002</t>
  </si>
  <si>
    <t>B18285350002</t>
  </si>
  <si>
    <t>B18285550002</t>
  </si>
  <si>
    <t>B18285570002</t>
  </si>
  <si>
    <t>B18285610002</t>
  </si>
  <si>
    <t>B18285680002</t>
  </si>
  <si>
    <t>B18285710002</t>
  </si>
  <si>
    <t>O18286090002</t>
  </si>
  <si>
    <t>O18286110002</t>
  </si>
  <si>
    <t>O18286160002</t>
  </si>
  <si>
    <t>O18286320002</t>
  </si>
  <si>
    <t>O18286940002</t>
  </si>
  <si>
    <t>O18287000002</t>
  </si>
  <si>
    <t>O18287060002</t>
  </si>
  <si>
    <t>O18287080002</t>
  </si>
  <si>
    <t>O18287120002</t>
  </si>
  <si>
    <t>O18287160002</t>
  </si>
  <si>
    <t>O18287280002</t>
  </si>
  <si>
    <t>O18287290002</t>
  </si>
  <si>
    <t>G12866350002</t>
  </si>
  <si>
    <t>G12866390002</t>
  </si>
  <si>
    <t>G12866430002</t>
  </si>
  <si>
    <t>G12866450002</t>
  </si>
  <si>
    <t>G12866470002</t>
  </si>
  <si>
    <t>G12866490002</t>
  </si>
  <si>
    <t>G12866320004</t>
  </si>
  <si>
    <t>G12866330004</t>
  </si>
  <si>
    <t>G12866340004</t>
  </si>
  <si>
    <t>G12866440001</t>
  </si>
  <si>
    <t>G12866460001</t>
  </si>
  <si>
    <t>S09798760003</t>
  </si>
  <si>
    <t>F0004059</t>
  </si>
  <si>
    <t>Q12502330002</t>
  </si>
  <si>
    <t>S09798910003</t>
  </si>
  <si>
    <t>S09798930003</t>
  </si>
  <si>
    <t>S09799210003</t>
  </si>
  <si>
    <t>F0004062</t>
  </si>
  <si>
    <t>G12868900001</t>
  </si>
  <si>
    <t>G12868970001</t>
  </si>
  <si>
    <t>G12868980004</t>
  </si>
  <si>
    <t>O18288680002</t>
  </si>
  <si>
    <t>O18288750002</t>
  </si>
  <si>
    <t>O18288760002</t>
  </si>
  <si>
    <t>O18288900002</t>
  </si>
  <si>
    <t>O18288930002</t>
  </si>
  <si>
    <t>O18289030002</t>
  </si>
  <si>
    <t>O18289110002</t>
  </si>
  <si>
    <t>O18289130002</t>
  </si>
  <si>
    <t>O18289140002</t>
  </si>
  <si>
    <t>O18289160002</t>
  </si>
  <si>
    <t>O18289170002</t>
  </si>
  <si>
    <t>O18289180002</t>
  </si>
  <si>
    <t>O18289210002</t>
  </si>
  <si>
    <t>O18289220002</t>
  </si>
  <si>
    <t>O18289240002</t>
  </si>
  <si>
    <t>O18289350002</t>
  </si>
  <si>
    <t>O18289400002</t>
  </si>
  <si>
    <t>O18289550002</t>
  </si>
  <si>
    <t>O18289660002</t>
  </si>
  <si>
    <t>O18289750002</t>
  </si>
  <si>
    <t>O18289820002</t>
  </si>
  <si>
    <t>O18289880002</t>
  </si>
  <si>
    <t>O18290890002</t>
  </si>
  <si>
    <t>B18288830002</t>
  </si>
  <si>
    <t>B18288970002</t>
  </si>
  <si>
    <t>B18288990002</t>
  </si>
  <si>
    <t>B18289380002</t>
  </si>
  <si>
    <t>B18289590002</t>
  </si>
  <si>
    <t>O18290900002</t>
  </si>
  <si>
    <t>O18291040002</t>
  </si>
  <si>
    <t>O18291270002</t>
  </si>
  <si>
    <t>O18291350002</t>
  </si>
  <si>
    <t>G12875430002</t>
  </si>
  <si>
    <t>G12875440001</t>
  </si>
  <si>
    <t>G12876770003</t>
  </si>
  <si>
    <t>G12878250004</t>
  </si>
  <si>
    <t>G12878270004</t>
  </si>
  <si>
    <t>G12878280004</t>
  </si>
  <si>
    <t>G12878330001</t>
  </si>
  <si>
    <t>G12879570001</t>
  </si>
  <si>
    <t>F0004074</t>
  </si>
  <si>
    <t>Q12509060002</t>
  </si>
  <si>
    <t>S09799590002</t>
  </si>
  <si>
    <t>S09799840003</t>
  </si>
  <si>
    <t>S09799600001</t>
  </si>
  <si>
    <t>S09799670003</t>
  </si>
  <si>
    <t>S09799830003</t>
  </si>
  <si>
    <t>F0004076</t>
  </si>
  <si>
    <t>O18292640002</t>
  </si>
  <si>
    <t>O18292890002</t>
  </si>
  <si>
    <t>O18293540002</t>
  </si>
  <si>
    <t>O18293650002</t>
  </si>
  <si>
    <t>O18293700002</t>
  </si>
  <si>
    <t>O18293990002</t>
  </si>
  <si>
    <t>O18294000002</t>
  </si>
  <si>
    <t>O18294060002</t>
  </si>
  <si>
    <t>O18294410002</t>
  </si>
  <si>
    <t>O18294550002</t>
  </si>
  <si>
    <t>B18293270002</t>
  </si>
  <si>
    <t>B18293300002</t>
  </si>
  <si>
    <t>B18293350002</t>
  </si>
  <si>
    <t>B18293370002</t>
  </si>
  <si>
    <t>B18293740002</t>
  </si>
  <si>
    <t>B18293760002</t>
  </si>
  <si>
    <t>O18294650002</t>
  </si>
  <si>
    <t>O18294760002</t>
  </si>
  <si>
    <t>O18294780002</t>
  </si>
  <si>
    <t>O18294840002</t>
  </si>
  <si>
    <t>O18294980002</t>
  </si>
  <si>
    <t>G12887890004</t>
  </si>
  <si>
    <t>G12887900004</t>
  </si>
  <si>
    <t>G12887910004</t>
  </si>
  <si>
    <t>G12887920004</t>
  </si>
  <si>
    <t>G12887930004</t>
  </si>
  <si>
    <t>G12887940004</t>
  </si>
  <si>
    <t>F0004083</t>
  </si>
  <si>
    <t>S09800250002</t>
  </si>
  <si>
    <t>S09800250003</t>
  </si>
  <si>
    <t>G12890620001</t>
  </si>
  <si>
    <t>G12890660001</t>
  </si>
  <si>
    <t>G12892040001</t>
  </si>
  <si>
    <t>G12892060001</t>
  </si>
  <si>
    <t>G12892080001</t>
  </si>
  <si>
    <t>G12892140004</t>
  </si>
  <si>
    <t>G12892150004</t>
  </si>
  <si>
    <t>G12892160004</t>
  </si>
  <si>
    <t>G12892170004</t>
  </si>
  <si>
    <t>G12892180004</t>
  </si>
  <si>
    <t>G12892190004</t>
  </si>
  <si>
    <t>G12892210004</t>
  </si>
  <si>
    <t>S09800120003</t>
  </si>
  <si>
    <t>G12895050001</t>
  </si>
  <si>
    <t>S09800510003</t>
  </si>
  <si>
    <t>S09800480003</t>
  </si>
  <si>
    <t>F0004086</t>
  </si>
  <si>
    <t>O18296240002</t>
  </si>
  <si>
    <t>O18296350002</t>
  </si>
  <si>
    <t>O18296560002</t>
  </si>
  <si>
    <t>O18296580002</t>
  </si>
  <si>
    <t>O18296590002</t>
  </si>
  <si>
    <t>O18296610002</t>
  </si>
  <si>
    <t>O18296620002</t>
  </si>
  <si>
    <t>O18296630002</t>
  </si>
  <si>
    <t>O18296750002</t>
  </si>
  <si>
    <t>O18296490002</t>
  </si>
  <si>
    <t>O18296510002</t>
  </si>
  <si>
    <t>O18296540002</t>
  </si>
  <si>
    <t>O18297280002</t>
  </si>
  <si>
    <t>O18297370002</t>
  </si>
  <si>
    <t>O18297560002</t>
  </si>
  <si>
    <t>O18297810002</t>
  </si>
  <si>
    <t>O18297940002</t>
  </si>
  <si>
    <t>O18298110002</t>
  </si>
  <si>
    <t>O18298150002</t>
  </si>
  <si>
    <t>B18296550002</t>
  </si>
  <si>
    <t>B18296570002</t>
  </si>
  <si>
    <t>B18296600002</t>
  </si>
  <si>
    <t>B18297030002</t>
  </si>
  <si>
    <t>B18297110002</t>
  </si>
  <si>
    <t>B18297140002</t>
  </si>
  <si>
    <t>B18297450002</t>
  </si>
  <si>
    <t>O18298750002</t>
  </si>
  <si>
    <t>O18298760002</t>
  </si>
  <si>
    <t>O18298830002</t>
  </si>
  <si>
    <t>O18298810002</t>
  </si>
  <si>
    <t>G12902150004</t>
  </si>
  <si>
    <t>G12902160004</t>
  </si>
  <si>
    <t>G12902270001</t>
  </si>
  <si>
    <t>G12902230001</t>
  </si>
  <si>
    <t>G12902210001</t>
  </si>
  <si>
    <t>G12902170004</t>
  </si>
  <si>
    <t>S09800600001</t>
  </si>
  <si>
    <t>G12907080003</t>
  </si>
  <si>
    <t>G12907160004</t>
  </si>
  <si>
    <t>G12907180001</t>
  </si>
  <si>
    <t>S09801060001</t>
  </si>
  <si>
    <t>S09801070001</t>
  </si>
  <si>
    <t>S09801140004</t>
  </si>
  <si>
    <t>S09801080001</t>
  </si>
  <si>
    <t>S09801080004</t>
  </si>
  <si>
    <t>S09801090001</t>
  </si>
  <si>
    <t>S09801090004</t>
  </si>
  <si>
    <t>S09801110003</t>
  </si>
  <si>
    <t>S09801140001</t>
  </si>
  <si>
    <t>S09801070004</t>
  </si>
  <si>
    <t>Q12522690002</t>
  </si>
  <si>
    <t>G12909010001</t>
  </si>
  <si>
    <t>O18300110002</t>
  </si>
  <si>
    <t>O18300150002</t>
  </si>
  <si>
    <t>O18301890002</t>
  </si>
  <si>
    <t>O18301900002</t>
  </si>
  <si>
    <t>B18300620002</t>
  </si>
  <si>
    <t>B18300670002</t>
  </si>
  <si>
    <t>B18300800002</t>
  </si>
  <si>
    <t>B18301030002</t>
  </si>
  <si>
    <t>B18301040002</t>
  </si>
  <si>
    <t>B18301060002</t>
  </si>
  <si>
    <t>B18301090002</t>
  </si>
  <si>
    <t>B18301110002</t>
  </si>
  <si>
    <t>O18302180002</t>
  </si>
  <si>
    <t>O18302670002</t>
  </si>
  <si>
    <t>G12916920003</t>
  </si>
  <si>
    <t>G12919460001</t>
  </si>
  <si>
    <t>S09801340001</t>
  </si>
  <si>
    <t>Q12527330002</t>
  </si>
  <si>
    <t>G12922910001</t>
  </si>
  <si>
    <t>G12922930001</t>
  </si>
  <si>
    <t>O18304170002</t>
  </si>
  <si>
    <t>O18304230002</t>
  </si>
  <si>
    <t>O18304490002</t>
  </si>
  <si>
    <t>O18304550002</t>
  </si>
  <si>
    <t>O18304710002</t>
  </si>
  <si>
    <t>O18304770002</t>
  </si>
  <si>
    <t>O18304910002</t>
  </si>
  <si>
    <t>O18304940002</t>
  </si>
  <si>
    <t>O18304980002</t>
  </si>
  <si>
    <t>O18304990002</t>
  </si>
  <si>
    <t>O18305010002</t>
  </si>
  <si>
    <t>O18305020002</t>
  </si>
  <si>
    <t>O18305040002</t>
  </si>
  <si>
    <t>O18305530002</t>
  </si>
  <si>
    <t>B18304240002</t>
  </si>
  <si>
    <t>B18304250002</t>
  </si>
  <si>
    <t>B18304340002</t>
  </si>
  <si>
    <t>B18304380002</t>
  </si>
  <si>
    <t>B18304430002</t>
  </si>
  <si>
    <t>B18304440002</t>
  </si>
  <si>
    <t>B18304600002</t>
  </si>
  <si>
    <t>B18304640002</t>
  </si>
  <si>
    <t>O18305750002</t>
  </si>
  <si>
    <t>O18306220002</t>
  </si>
  <si>
    <t>O18306120002</t>
  </si>
  <si>
    <t>G12929150003</t>
  </si>
  <si>
    <t>G12932080001</t>
  </si>
  <si>
    <t>S09803110001</t>
  </si>
  <si>
    <t>S09804470004</t>
  </si>
  <si>
    <t>G12933590004</t>
  </si>
  <si>
    <t>S09804410001</t>
  </si>
  <si>
    <t>S09804410004</t>
  </si>
  <si>
    <t>S09804470001</t>
  </si>
  <si>
    <t>S09804740002</t>
  </si>
  <si>
    <t>S09804740003</t>
  </si>
  <si>
    <t>G12936450001</t>
  </si>
  <si>
    <t>G12936360001</t>
  </si>
  <si>
    <t>S09804780003</t>
  </si>
  <si>
    <t>S09804810003</t>
  </si>
  <si>
    <t>G12937860001</t>
  </si>
  <si>
    <t>S09805010001</t>
  </si>
  <si>
    <t>S09805010004</t>
  </si>
  <si>
    <t>S09805060001</t>
  </si>
  <si>
    <t>S09804140002</t>
  </si>
  <si>
    <t>S09804140003</t>
  </si>
  <si>
    <t>O18307770002</t>
  </si>
  <si>
    <t>O18308140002</t>
  </si>
  <si>
    <t>O18308240002</t>
  </si>
  <si>
    <t>B18307470002</t>
  </si>
  <si>
    <t>B18307590002</t>
  </si>
  <si>
    <t>B18307600002</t>
  </si>
  <si>
    <t>B18307720002</t>
  </si>
  <si>
    <t>O18309120002</t>
  </si>
  <si>
    <t>G12941020003</t>
  </si>
  <si>
    <t>G12944910001</t>
  </si>
  <si>
    <t>G12944950001</t>
  </si>
  <si>
    <t>G12945180001</t>
  </si>
  <si>
    <t>G12945200001</t>
  </si>
  <si>
    <t>G12945220001</t>
  </si>
  <si>
    <t>G12945260001</t>
  </si>
  <si>
    <t>S09805380002</t>
  </si>
  <si>
    <t>G12947900001</t>
  </si>
  <si>
    <t>S09805660003</t>
  </si>
  <si>
    <t>S09805580003</t>
  </si>
  <si>
    <t>S09805600003</t>
  </si>
  <si>
    <t>O18311340002</t>
  </si>
  <si>
    <t>O18311430002</t>
  </si>
  <si>
    <t>O18311610002</t>
  </si>
  <si>
    <t>O18312060002</t>
  </si>
  <si>
    <t>O18312070002</t>
  </si>
  <si>
    <t>O18312080002</t>
  </si>
  <si>
    <t>O18312150002</t>
  </si>
  <si>
    <t>O18312370002</t>
  </si>
  <si>
    <t>O18312490002</t>
  </si>
  <si>
    <t>O18312410002</t>
  </si>
  <si>
    <t>O18312400002</t>
  </si>
  <si>
    <t>B18310960002</t>
  </si>
  <si>
    <t>B18311590002</t>
  </si>
  <si>
    <t>B18311740002</t>
  </si>
  <si>
    <t>B18311770002</t>
  </si>
  <si>
    <t>B18311800002</t>
  </si>
  <si>
    <t>B18312020002</t>
  </si>
  <si>
    <t>O18313370002</t>
  </si>
  <si>
    <t>O18313630002</t>
  </si>
  <si>
    <t>O18313680002</t>
  </si>
  <si>
    <t>O18313690002</t>
  </si>
  <si>
    <t>O18313700002</t>
  </si>
  <si>
    <t>O18313710002</t>
  </si>
  <si>
    <t>G12954740001</t>
  </si>
  <si>
    <t>S09806170003</t>
  </si>
  <si>
    <t>S09806090003</t>
  </si>
  <si>
    <t>S09806040003</t>
  </si>
  <si>
    <t>S09806020003</t>
  </si>
  <si>
    <t>G12958790004</t>
  </si>
  <si>
    <t>G12958880001</t>
  </si>
  <si>
    <t>G12958860001</t>
  </si>
  <si>
    <t>G12958840001</t>
  </si>
  <si>
    <t>G12959930002</t>
  </si>
  <si>
    <t>G12959940001</t>
  </si>
  <si>
    <t>G12960180001</t>
  </si>
  <si>
    <t>G12960200004</t>
  </si>
  <si>
    <t>S09806470003</t>
  </si>
  <si>
    <t>O18314820002</t>
  </si>
  <si>
    <t>O18315010002</t>
  </si>
  <si>
    <t>O18315150002</t>
  </si>
  <si>
    <t>O18315250002</t>
  </si>
  <si>
    <t>O18315260002</t>
  </si>
  <si>
    <t>O18315270002</t>
  </si>
  <si>
    <t>O18315390002</t>
  </si>
  <si>
    <t>O18315480002</t>
  </si>
  <si>
    <t>O18315630002</t>
  </si>
  <si>
    <t>O18315760002</t>
  </si>
  <si>
    <t>O18315770002</t>
  </si>
  <si>
    <t>O18315970002</t>
  </si>
  <si>
    <t>O18316060002</t>
  </si>
  <si>
    <t>O18316070002</t>
  </si>
  <si>
    <t>O18316080002</t>
  </si>
  <si>
    <t>O18316100002</t>
  </si>
  <si>
    <t>O18316110002</t>
  </si>
  <si>
    <t>O18316120002</t>
  </si>
  <si>
    <t>O18316590002</t>
  </si>
  <si>
    <t>O18316630002</t>
  </si>
  <si>
    <t>O18316780002</t>
  </si>
  <si>
    <t>B18315000002</t>
  </si>
  <si>
    <t>B18315070002</t>
  </si>
  <si>
    <t>B18315090002</t>
  </si>
  <si>
    <t>B18315640002</t>
  </si>
  <si>
    <t>B18315940002</t>
  </si>
  <si>
    <t>O18317130002</t>
  </si>
  <si>
    <t>G12966750003</t>
  </si>
  <si>
    <t>G12966770003</t>
  </si>
  <si>
    <t>G12971620001</t>
  </si>
  <si>
    <t>G12971640001</t>
  </si>
  <si>
    <t>G12971660001</t>
  </si>
  <si>
    <t>G12971680001</t>
  </si>
  <si>
    <t>S09807230001</t>
  </si>
  <si>
    <t>S09807220001</t>
  </si>
  <si>
    <t>O18319040002</t>
  </si>
  <si>
    <t>O18319120002</t>
  </si>
  <si>
    <t>O18319220002</t>
  </si>
  <si>
    <t>O18319360002</t>
  </si>
  <si>
    <t>O18319760002</t>
  </si>
  <si>
    <t>O18319770002</t>
  </si>
  <si>
    <t>O18319840002</t>
  </si>
  <si>
    <t>O18319900002</t>
  </si>
  <si>
    <t>O18319980002</t>
  </si>
  <si>
    <t>O18320040002</t>
  </si>
  <si>
    <t>B18319280002</t>
  </si>
  <si>
    <t>Q12554520002</t>
  </si>
  <si>
    <t>S09807330003</t>
  </si>
  <si>
    <t>S09807390003</t>
  </si>
  <si>
    <t>Q12557060002</t>
  </si>
  <si>
    <t>G12982360003</t>
  </si>
  <si>
    <t>G12982370003</t>
  </si>
  <si>
    <t>G12984900003</t>
  </si>
  <si>
    <t>Q12558080002</t>
  </si>
  <si>
    <t>S09807760002</t>
  </si>
  <si>
    <t>G12984930003</t>
  </si>
  <si>
    <t>S09808070003</t>
  </si>
  <si>
    <t>G12985120001</t>
  </si>
  <si>
    <t>S09808060003</t>
  </si>
  <si>
    <t>F0004145</t>
  </si>
  <si>
    <t>Q12559430002</t>
  </si>
  <si>
    <t>G12987340001</t>
  </si>
  <si>
    <t>O18322080002</t>
  </si>
  <si>
    <t>O18322230002</t>
  </si>
  <si>
    <t>O18322820002</t>
  </si>
  <si>
    <t>O18322960002</t>
  </si>
  <si>
    <t>O18323180002</t>
  </si>
  <si>
    <t>O18323340002</t>
  </si>
  <si>
    <t>O18323760002</t>
  </si>
  <si>
    <t>O18323790002</t>
  </si>
  <si>
    <t>O18323800002</t>
  </si>
  <si>
    <t>O18324190002</t>
  </si>
  <si>
    <t>B18321960002</t>
  </si>
  <si>
    <t>B18321990002</t>
  </si>
  <si>
    <t>B18322490002</t>
  </si>
  <si>
    <t>B18322510002</t>
  </si>
  <si>
    <t>G12989980004</t>
  </si>
  <si>
    <t>S09808630003</t>
  </si>
  <si>
    <t>G12990000004</t>
  </si>
  <si>
    <t>G12990010004</t>
  </si>
  <si>
    <t>S09808810003</t>
  </si>
  <si>
    <t>Q12562990002</t>
  </si>
  <si>
    <t>Q12563010002</t>
  </si>
  <si>
    <t>Q12563220002</t>
  </si>
  <si>
    <t>G12992890003</t>
  </si>
  <si>
    <t>G12992910001</t>
  </si>
  <si>
    <t>G12992930001</t>
  </si>
  <si>
    <t>G12992950001</t>
  </si>
  <si>
    <t>G12992970001</t>
  </si>
  <si>
    <t>G12993010001</t>
  </si>
  <si>
    <t>G12995920002</t>
  </si>
  <si>
    <t>G12995930001</t>
  </si>
  <si>
    <t>G12996480001</t>
  </si>
  <si>
    <t>G12996500001</t>
  </si>
  <si>
    <t>G12996820001</t>
  </si>
  <si>
    <t>G12994410003</t>
  </si>
  <si>
    <t>O18326080002</t>
  </si>
  <si>
    <t>O18326780002</t>
  </si>
  <si>
    <t>O18326790002</t>
  </si>
  <si>
    <t>O18326860002</t>
  </si>
  <si>
    <t>O18326890002</t>
  </si>
  <si>
    <t>O18327210002</t>
  </si>
  <si>
    <t>O18327240002</t>
  </si>
  <si>
    <t>O18327520002</t>
  </si>
  <si>
    <t>O18327550002</t>
  </si>
  <si>
    <t>O18327570002</t>
  </si>
  <si>
    <t>B18325790002</t>
  </si>
  <si>
    <t>B18325800002</t>
  </si>
  <si>
    <t>B18325840002</t>
  </si>
  <si>
    <t>B18326020002</t>
  </si>
  <si>
    <t>B18326420002</t>
  </si>
  <si>
    <t>O18327660002</t>
  </si>
  <si>
    <t>G12999420001</t>
  </si>
  <si>
    <t>G12999440001</t>
  </si>
  <si>
    <t>Q12568290002</t>
  </si>
  <si>
    <t>S09809220002</t>
  </si>
  <si>
    <t>G13002690012</t>
  </si>
  <si>
    <t>G13004000001</t>
  </si>
  <si>
    <t>S09809370001</t>
  </si>
  <si>
    <t>S09809520003</t>
  </si>
  <si>
    <t>S09809580001</t>
  </si>
  <si>
    <t>G13004100003</t>
  </si>
  <si>
    <t>O18329560002</t>
  </si>
  <si>
    <t>O18329780002</t>
  </si>
  <si>
    <t>O18329810002</t>
  </si>
  <si>
    <t>O18329840002</t>
  </si>
  <si>
    <t>O18330090002</t>
  </si>
  <si>
    <t>B18329310002</t>
  </si>
  <si>
    <t>B18329400002</t>
  </si>
  <si>
    <t>B18329720002</t>
  </si>
  <si>
    <t>O18330260002</t>
  </si>
  <si>
    <t>O18330380002</t>
  </si>
  <si>
    <t>O18330400002</t>
  </si>
  <si>
    <t>O18330680002</t>
  </si>
  <si>
    <t>O18330690002</t>
  </si>
  <si>
    <t>O18330710002</t>
  </si>
  <si>
    <t>O18330720002</t>
  </si>
  <si>
    <t>S09810180003</t>
  </si>
  <si>
    <t>S09810190003</t>
  </si>
  <si>
    <t>S09810200003</t>
  </si>
  <si>
    <t>G13007720018</t>
  </si>
  <si>
    <t>G13009140062</t>
  </si>
  <si>
    <t>G13009190001</t>
  </si>
  <si>
    <t>G13009220001</t>
  </si>
  <si>
    <t>O18332050002</t>
  </si>
  <si>
    <t>O18332330002</t>
  </si>
  <si>
    <t>O18332600002</t>
  </si>
  <si>
    <t>O18332660002</t>
  </si>
  <si>
    <t>O18332700002</t>
  </si>
  <si>
    <t>O18333030002</t>
  </si>
  <si>
    <t>B18332310002</t>
  </si>
  <si>
    <t>B18332630002</t>
  </si>
  <si>
    <t>B18332780002</t>
  </si>
  <si>
    <t>O18333270002</t>
  </si>
  <si>
    <t>O18333330002</t>
  </si>
  <si>
    <t>O18333380002</t>
  </si>
  <si>
    <t>O18333490002</t>
  </si>
  <si>
    <t>O18333540002</t>
  </si>
  <si>
    <t>G13013100001</t>
  </si>
  <si>
    <t>G13013120001</t>
  </si>
  <si>
    <t>S09810780001</t>
  </si>
  <si>
    <t>G13014480004</t>
  </si>
  <si>
    <t>G13014600003</t>
  </si>
  <si>
    <t>G13015910001</t>
  </si>
  <si>
    <t>G13015910004</t>
  </si>
  <si>
    <t>S09810750001</t>
  </si>
  <si>
    <t>G13014480001</t>
  </si>
  <si>
    <t>S09810950003</t>
  </si>
  <si>
    <t>S09810900003</t>
  </si>
  <si>
    <t>G13017460003</t>
  </si>
  <si>
    <t>S09810980004</t>
  </si>
  <si>
    <t>G13017550003</t>
  </si>
  <si>
    <t>G13017580003</t>
  </si>
  <si>
    <t>G13017610003</t>
  </si>
  <si>
    <t>G13017640003</t>
  </si>
  <si>
    <t>S09811010001</t>
  </si>
  <si>
    <t>O18335060002</t>
  </si>
  <si>
    <t>G13020870001</t>
  </si>
  <si>
    <t>G13022730001</t>
  </si>
  <si>
    <t>S09811630001</t>
  </si>
  <si>
    <t>S09811630004</t>
  </si>
  <si>
    <t>S09811650003</t>
  </si>
  <si>
    <t>O18337800002</t>
  </si>
  <si>
    <t>O18337910002</t>
  </si>
  <si>
    <t>S09813010003</t>
  </si>
  <si>
    <t>G13028450001</t>
  </si>
  <si>
    <t>G13029330003</t>
  </si>
  <si>
    <t>G13029340003</t>
  </si>
  <si>
    <t>S09813000003</t>
  </si>
  <si>
    <t>S09813270002</t>
  </si>
  <si>
    <t>G13032070001</t>
  </si>
  <si>
    <t>S09813340003</t>
  </si>
  <si>
    <t>S09813360003</t>
  </si>
  <si>
    <t>S09813370003</t>
  </si>
  <si>
    <t>S09813460003</t>
  </si>
  <si>
    <t>G13033430003</t>
  </si>
  <si>
    <t>G13033570003</t>
  </si>
  <si>
    <t>G13034320001</t>
  </si>
  <si>
    <t>G13034340001</t>
  </si>
  <si>
    <t>G13034360001</t>
  </si>
  <si>
    <t>G13035560004</t>
  </si>
  <si>
    <t>S09813850001</t>
  </si>
  <si>
    <t>O18341500002</t>
  </si>
  <si>
    <t>G13038560001</t>
  </si>
  <si>
    <t>T04058410001</t>
  </si>
  <si>
    <t>T04058430001</t>
  </si>
  <si>
    <t>T04058450001</t>
  </si>
  <si>
    <t>T04058470001</t>
  </si>
  <si>
    <t>T04058490001</t>
  </si>
  <si>
    <t>T04058510001</t>
  </si>
  <si>
    <t>T04058530001</t>
  </si>
  <si>
    <t>T04058550001</t>
  </si>
  <si>
    <t>T04058570001</t>
  </si>
  <si>
    <t>T04058590001</t>
  </si>
  <si>
    <t>T04058610001</t>
  </si>
  <si>
    <t>T04058630001</t>
  </si>
  <si>
    <t>T04058650001</t>
  </si>
  <si>
    <t>T04058670001</t>
  </si>
  <si>
    <t>T04058690001</t>
  </si>
  <si>
    <t>T04058710001</t>
  </si>
  <si>
    <t>T04058730001</t>
  </si>
  <si>
    <t>T04058750001</t>
  </si>
  <si>
    <t>T04058770001</t>
  </si>
  <si>
    <t>T04058790001</t>
  </si>
  <si>
    <t>T04058810001</t>
  </si>
  <si>
    <t>T04058830001</t>
  </si>
  <si>
    <t>T04058850001</t>
  </si>
  <si>
    <t>T04058870001</t>
  </si>
  <si>
    <t>T04058890001</t>
  </si>
  <si>
    <t>T04058910001</t>
  </si>
  <si>
    <t>T04058930001</t>
  </si>
  <si>
    <t>T04058950001</t>
  </si>
  <si>
    <t>T04058970001</t>
  </si>
  <si>
    <t>T04058990001</t>
  </si>
  <si>
    <t>T04059010001</t>
  </si>
  <si>
    <t>T04059030001</t>
  </si>
  <si>
    <t>T04059050001</t>
  </si>
  <si>
    <t>T04059070001</t>
  </si>
  <si>
    <t>T04059090001</t>
  </si>
  <si>
    <t>T04059110001</t>
  </si>
  <si>
    <t>T04059130001</t>
  </si>
  <si>
    <t>T04059150001</t>
  </si>
  <si>
    <t>T04059170001</t>
  </si>
  <si>
    <t>T04059200001</t>
  </si>
  <si>
    <t>T04059220001</t>
  </si>
  <si>
    <t>T04059240001</t>
  </si>
  <si>
    <t>T04059260001</t>
  </si>
  <si>
    <t>T04059280001</t>
  </si>
  <si>
    <t>T04059300001</t>
  </si>
  <si>
    <t>T04059320001</t>
  </si>
  <si>
    <t>T04059340001</t>
  </si>
  <si>
    <t>T04059360001</t>
  </si>
  <si>
    <t>T04059380001</t>
  </si>
  <si>
    <t>T04059400001</t>
  </si>
  <si>
    <t>G13039840003</t>
  </si>
  <si>
    <t>T04059420001</t>
  </si>
  <si>
    <t>T04059820001</t>
  </si>
  <si>
    <t>T04059800001</t>
  </si>
  <si>
    <t>T04059780001</t>
  </si>
  <si>
    <t>T04059760001</t>
  </si>
  <si>
    <t>T04059740001</t>
  </si>
  <si>
    <t>T04059720001</t>
  </si>
  <si>
    <t>T04059700001</t>
  </si>
  <si>
    <t>T04059680001</t>
  </si>
  <si>
    <t>T04059660001</t>
  </si>
  <si>
    <t>T04059640001</t>
  </si>
  <si>
    <t>T04059620001</t>
  </si>
  <si>
    <t>T04059440001</t>
  </si>
  <si>
    <t>T04059460001</t>
  </si>
  <si>
    <t>T04059480001</t>
  </si>
  <si>
    <t>T04059500001</t>
  </si>
  <si>
    <t>T04059520001</t>
  </si>
  <si>
    <t>T04059540001</t>
  </si>
  <si>
    <t>T04059560001</t>
  </si>
  <si>
    <t>T04059580001</t>
  </si>
  <si>
    <t>T04059600001</t>
  </si>
  <si>
    <t>T04059900001</t>
  </si>
  <si>
    <t>T04059920001</t>
  </si>
  <si>
    <t>T04059940001</t>
  </si>
  <si>
    <t>T04059960001</t>
  </si>
  <si>
    <t>T04059980001</t>
  </si>
  <si>
    <t>T04060000001</t>
  </si>
  <si>
    <t>T04060020001</t>
  </si>
  <si>
    <t>T04060040001</t>
  </si>
  <si>
    <t>T04060060001</t>
  </si>
  <si>
    <t>T04060080001</t>
  </si>
  <si>
    <t>T04060100001</t>
  </si>
  <si>
    <t>T04060500001</t>
  </si>
  <si>
    <t>T04060140001</t>
  </si>
  <si>
    <t>T04060160001</t>
  </si>
  <si>
    <t>T04060180001</t>
  </si>
  <si>
    <t>T04060200001</t>
  </si>
  <si>
    <t>T04060220001</t>
  </si>
  <si>
    <t>T04060240001</t>
  </si>
  <si>
    <t>T04060260001</t>
  </si>
  <si>
    <t>T04060280001</t>
  </si>
  <si>
    <t>T04060300001</t>
  </si>
  <si>
    <t>T04060320001</t>
  </si>
  <si>
    <t>T04060340001</t>
  </si>
  <si>
    <t>T04060360001</t>
  </si>
  <si>
    <t>T04060380001</t>
  </si>
  <si>
    <t>T04060400001</t>
  </si>
  <si>
    <t>T04060420001</t>
  </si>
  <si>
    <t>T04060440001</t>
  </si>
  <si>
    <t>T04060460001</t>
  </si>
  <si>
    <t>T04060480001</t>
  </si>
  <si>
    <t>T04059880001</t>
  </si>
  <si>
    <t>T04059860001</t>
  </si>
  <si>
    <t>T04059840001</t>
  </si>
  <si>
    <t>S09814360004</t>
  </si>
  <si>
    <t>T04060120001</t>
  </si>
  <si>
    <t>G13040730003</t>
  </si>
  <si>
    <t>G13040780003</t>
  </si>
  <si>
    <t>G13040830003</t>
  </si>
  <si>
    <t>G13041710003</t>
  </si>
  <si>
    <t>G13041760003</t>
  </si>
  <si>
    <t>S09815460001</t>
  </si>
  <si>
    <t>G13044140003</t>
  </si>
  <si>
    <t>S09815440001</t>
  </si>
  <si>
    <t>G13044110001</t>
  </si>
  <si>
    <t>G13044170003</t>
  </si>
  <si>
    <t>G13044180003</t>
  </si>
  <si>
    <t>00099021001 DEPOSITO DE EFECTIVO, DEPOSITANTE: MANUEL FERNANDO QUILLE FLORES, CONCEPTO: PAGO DE LA LUZ, CUENTA DE DEPOSITO: CUENTA UNICA DEL TESORO</t>
  </si>
  <si>
    <t>00066011102 DEPOSITO DE EFECTIVO, DEPOSITANTE: VLADIMIR TORRICO CUETO, CONCEPTO: REPOSICION DE CREDENCIAL, CUENTA DE DEPOSITO: CUENTA UNICA DEL TESORO</t>
  </si>
  <si>
    <t>00099021001 DEPOSITO DE EFECTIVO, DEPOSITANTE: SONIA AMUSQUIVAR TOLEDO, CONCEPTO: DOBLE PERCEPCION, CUENTA DE DEPOSITO: CUENTA UNICA DEL TESORO / DJBR.</t>
  </si>
  <si>
    <t>00086057003 DEPOSITO DE EFECTIVO, DEPOSITANTE: LUIS FERNANDO PEREZ ARMENDIA, CONCEPTO: DEVOLUCION HONORARIOS ENERO/2020 -UCP PAAP, CUENTA DE DEPOSITO: CUENTA UNICA DEL TESORO</t>
  </si>
  <si>
    <t>00099021001 DEPOSITO DE EFECTIVO, DEPOSITANTE: RUBEN GONZALO AGUIRRE ANDRADE, CONCEPTO: DUODECIMAS DE AGUINALDO, CUENTA DE DEPOSITO: CUENTA UNICA DEL TESORO / DJBR.</t>
  </si>
  <si>
    <t>00133012001 DEPOSITO DE EFECTIVO, DEPOSITANTE: LOTERIA NACIONAL DE B Y S, CONCEPTO: VC SALDO PAGO DE PREMIOS MENORES SORTEO LOTERIA DE NAVIDAD, CUENTA DE DEPOSITO: CUENTA UNICA DEL TESORO</t>
  </si>
  <si>
    <t>00133012001 DEPOSITO DE EFECTIVO, DEPOSITANTE: LOTERIA NACIONAL DE B Y S, CONCEPTO: SALDO REFRIGERIO DEL MES DE DICIEMBRE 2019, CUENTA DE DEPOSITO: CUENTA UNICA DEL TESORO</t>
  </si>
  <si>
    <t>00099021001 DEPOSITO DE EFECTIVO, DEPOSITANTE: SONIA VILDOZO VDA DE TARQUI, CONCEPTO: COBRO INDEVIDO, CUENTA DE DEPOSITO: CUENTA UNICA DEL TESORO / DJBR.</t>
  </si>
  <si>
    <t>00099021001 DEPOSITO DE EFECTIVO, DEPOSITANTE: JUAN VICTOR ALANES AGUILAR, CONCEPTO: DEVOLUCION DE HABERES OCT/2019 PREVENTIVO 1277-2 TED - LP, CUENTA DE DEPOSITO: CUENTA UNICA DEL TESORO</t>
  </si>
  <si>
    <t>00099021001 DEPOSITO DE EFECTIVO, DEPOSITANTE: CIRO RAMIRO ORTEGA SEQUEIROS, CONCEPTO: DOBLE PERCEPCION, CUENTA DE DEPOSITO: CUENTA UNICA DEL TESORO</t>
  </si>
  <si>
    <t>00099021001 DEPOSITO DE EFECTIVO, DEPOSITANTE: FERNANDO URIBE ENCINAS, CONCEPTO: DOBLE PERCEPCION, CUENTA DE DEPOSITO: CUENTA UNICA DEL TESORO</t>
  </si>
  <si>
    <t>00047297001 DEPOSITO DE EFECTIVO, DEPOSITANTE: CLAUDIA MEJIA MAMANI, CONCEPTO: ATRASOS, CUENTA DE DEPOSITO: CUENTA UNICA DEL TESORO</t>
  </si>
  <si>
    <t>00099021001 DEPOSITO DE EFECTIVO, DEPOSITANTE: RICHARD VALENTIN QUISBERT LAURA, CONCEPTO: REGULARIZACION POR TOPE SALARIAL, CUENTA DE DEPOSITO: CUENTA UNICA DEL TESORO / DJBR.</t>
  </si>
  <si>
    <t>||REGULARIZACIÓN DE NUESTRA OPERACIÓN NRO. 0979417 DE F. 26/02/2020 EN ATENCIÓN A CORREOS ELECTRÓNICO DE LA DGAC Y AASANA. DEBITO DE LA LIBRETA 00117012001 DGAC, REPOSICION UTILES DE ESCRITORIO.</t>
  </si>
  <si>
    <t>TRANSFERENCIA DE FONDOS A SOLICITUD DE YACIMIENTOS PETROLIFEROS FISCALES BOLIVIANOS SEGUN SOLICITUD YPFB-0079-2020 REF: PAGO A YPFB TRANSIERRA SA POR SCD Y TEMIN SERVICIO FIRME DE TRANSP DE GN ENERO 2020 LIB. 00513012007 YPFB - RECURSOS NACIONALIZACIÓN</t>
  </si>
  <si>
    <t>PROVISION DE FONDOS A SOLICITUD DE YACIMIENTOS PETROLIFEROS FISCALES BOLIVIANOS SEGUN SOLICITUD YPFB-0081-2020 REF: PAGO A YPFB TRANSIERRA SA POR SERVICIO INTERRUMPIBLE ACUERDO TEMPORAL SCD Y TEMIN ENERO 2020 LIB. 00513012007 YPFB - RECURSOS NACIONALIZACIÓN</t>
  </si>
  <si>
    <t>PROVISION DE FONDOS A SOLICITUD DE YACIMIENTOS PETROLIFEROS FISCALES BOLIVIANOS SEGUN SOLICITUD YPFB-0083-2020 REF: PAGO A YPFB TRANSPORTE SA POR SCD Y TEMIN TRANS GN MI FIRME E INTERRUMPIBLE Y ME FIRME ENERO 2020 LIB. 00513012007 YPFB - RECURSOS NACIONALIZACIÓN</t>
  </si>
  <si>
    <t>REGULARIZACION DE TRANSFERENCIA DEL EXTERIOR SEGUN SWIFT NO.2550 DE FECHA 02/03/2020 ORDENANTE: CONSULADO GENERAL DE BOLIVIA-BUENOS AIRES-ARGENTINA REF:GASTOS DE FUNCIONAMIENTO LIB. 00099021001 TGN-RECURSOS ORDINARIOS (3987)</t>
  </si>
  <si>
    <t>REGULARIZACION DE TRANSFERENCIA DEL EXTERIOR SEGUN SWIFT NO.2607 DE FECHA 02/03/2020 ORDENANTE: CONSULADO GENERAL DE BOLIVIA-HOUSTON REF:DEVOLUCION GASTOS DE FUNCIONAMIENTO GESTION 2019 LIB. 00099021001 TGN-RECURSOS ORDINARIOS (3987)</t>
  </si>
  <si>
    <t>REGULARIZACION DE TRANSFERENCIA DEL EXTERIOR SEGUN SWIFT NO.2581 DE FECHA 02/03/2020 ORDENANTE: CONSULADO DE BOLIVIA EN ARGENTINA ROSARIO REF.: DEVOLUCION GASTOS DE PROGRAMA GESTION 2019 LIB. 00099021001 TGN-RECURSOS ORDINARIOS (3987)</t>
  </si>
  <si>
    <t>REGULARIZACION DE TRANSFERENCIA DEL EXTERIOR SEGUN SWIFT NO.2582 DE FECHA 02/03/2020 ORDENANTE: CONSULADO DE BOLIVIA ROSARIO-ARGENTINA REF:DEVOLUCION GASTOS DE FUNCIONAMIENTO. LIB. 00099021001 TGN-RECURSOS ORDINARIOS (3987)</t>
  </si>
  <si>
    <t>REGULARIZACION DE TRANSFERENCIA DEL EXTERIOR SEGUN SWIFT NO.2629 DE FECHA 02/03/2020 ORDENANTE: CONSULADO DE BOLIVIA EN CACERES-BRASIL REF.DEVOLUCION GASTOS DE FUNCIONAMIENTO GESTION 2019 LIB. 00099021001 TGN-RECURSOS ORDINARIOS (3987)</t>
  </si>
  <si>
    <t>TRANSFERENCIA DEL EXTERIOR SEGUN SWIFT NOS.2641-2633 DE FECHA 02/03/2020 ORDENANTE: EMBAJADA DE BOLIVIA BOGOTA-COLOMBIA REF:DEVOLUCION DE SALDOS NO EJECUTADOS LIB. 00099021001 TGN-RECURSOS ORDINARIOS (3987)</t>
  </si>
  <si>
    <t>TRANSFERENCIA DEL EXTERIOR SEGUN SWIFT NO.2643 Y NO.2635 DE FECHA 02/03/2020 ORDENANTE: EMBAJADA DE BOLIVIA (BOGOTA COLOMBIA) REF.: DEVOLUCION DE SALDOS NO EJECUTADOS GESTION 2019 GASTOS DE FUNCIONAMIENTO LIB. 00099021001 TGN-RECURSOS ORDINARIOS (3987)</t>
  </si>
  <si>
    <t>TRANSFERENCIA DEL EXTERIOR SEGUN SWIFT 02640-02632 DE FECHA 02/03/2020 ORDENANTE: EMBAJADA DE BOLIVIA EN BOGOTA-COLOMBIA LIB. 00099021001 TGN-RECURSOS ORDINARIOS (3987)</t>
  </si>
  <si>
    <t>REGULARIZACION DE TRANSFERENCIA DEL EXTERIOR SEGUN SWIFT 02610 DE FECHA 02/03/2020 ORDENANTE: EMBAJADA DE BOLIVIA EN PANAMA LIB. 00099021001 TGN-RECURSOS ORDINARIOS (3987)</t>
  </si>
  <si>
    <t>REGULARIZACION DE TRANSFERENCIA DEL EXTERIOR SEGUN SWIFT 02628 DE FECHA 02/03/2020 ORDENANTE: CONSULADO DE BOLIVIA EN CACERES BR. LIB. 00099021001 TGN-RECURSOS ORDINARIOS (3987)</t>
  </si>
  <si>
    <t>COBRO COSTOS DE PAPELERIA SEGUN TRANSFERENCIA DEL EXTERIOR POR ORDEN DE EMBAJADA DE BOLIVIA BOGOTA-COLOMBIA REF:DEVOLUCION DE SALDOS NO EJECUTADOS LIB. 00099021001 TGN-RECURSOS ORDINARIOS (3987)</t>
  </si>
  <si>
    <t>COBRO COSTOS DE PAPELERIA SEGUN TRANSFERENCIA DEL EXTERIOR POR ORDEN DE EMBAJADA DE BOLIVIA (BOGOTA COLOMBIA) REF.: DEVOLUCION DE SALDOS NO EJECUTADOS GESTION 2019 GASTOS DE FUNCIONAMIENTO LIB. 00099021001 TGN-RECURSOS ORDINARIOS (3987)</t>
  </si>
  <si>
    <t>COBRO COSTOS DE PAPELERIA SEGUN TRANSFERENCIA DEL EXTERIOR POR ORDEN DE EMBAJADA DE BOLIVIA EN BOGOTA-COLOMBIA LIB. 00099021001 TGN-RECURSOS ORDINARIOS (3987)</t>
  </si>
  <si>
    <t>COBRO COSTOS DE PAPELERIA POR REGULARIZACION DE TRANSFERENCIA DEL EXTERIOR POR ORDEN DE EMBAJADA DE BOLIVIA EN PANAMA LIB. 00099021001 TGN-RECURSOS ORDINARIOS (3987)</t>
  </si>
  <si>
    <t>||TRANSFERENCIA DE FONDOS S/G. FORMULARIO CITE: BUN/CF96/20 DE LA FECHA.(HRE-TSO-963). A SOLICITUD DEL GOB.AUT-MCPAL.DE AYATA, LIBRETA N° 00099024113 BOLIVIA CAMBIA; BUN.</t>
  </si>
  <si>
    <t>De: 00099021001 Transferencia de recursos al GAM de Villa Gualberto Villarroel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</si>
  <si>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Anzaldo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</si>
  <si>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Arbieto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</si>
  <si>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Arque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</si>
  <si>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Sacabamba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</si>
  <si>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Pocona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</si>
  <si>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Toco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</si>
  <si>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Pojo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</si>
  <si>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Sicaya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</si>
  <si>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Pasorapa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</si>
  <si>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Omereque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</si>
  <si>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Independencia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</si>
  <si>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Morochata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</si>
  <si>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Tacachi para el pago del Bono de Discapacidad, en el marco de la Ley Nº977 de fecha 26 de septiembre de 2017, DS N°3437 de 20 de diciembre de 2017 y Resolución Ministerial Nº010 de fecha 10 de enero de 2018, desembolso de la gestión 2020.</t>
  </si>
  <si>
    <t>||TRANSFERENCIA DE FONDOS S/G. MENSAJES SWIFT NROS. 02662 Y 02630 DE LA FECHA. (SECTOR PÚBLICO - SOBREVUELOS). DEBITO DE LA LIBRETA 00117012001 DGAC, REPOSICION UTILES DE ESCRITORIO.</t>
  </si>
  <si>
    <t>||TRANSFERENCIA DE FONDOS S/G. MENSAJES SWIFT NROS. 02756 Y 02752 DE LA FECHA. (SECTOR PÚBLICO - SOBREVUELOS). DEBITO DE LA LIBRETA 00117012001 DGAC, REPOSICION UTILES DE ESCRITORIO.</t>
  </si>
  <si>
    <t>'TRANSFERENCIA'||RECIBIDA DEL EXTERIOR SEGUN MENSAJES SWIFT N° 2733 Y 2732 (REM. EXT.) DE FECHA 02-03-2020 POR DESEMBOLSO DE FONPLATA PTMO. BOL 32/2018 LIBRETA N° 00287102001 -FPS- RECURSOS PROPIOS REF.: UTILES DE ESCRITORIO</t>
  </si>
  <si>
    <t>De: 00099021001 Transferencia de recursos al GAM de Chuquihuta Ayllu Jucumani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</si>
  <si>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Yunchara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</si>
  <si>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Mojinete de Carangas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</si>
  <si>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Urmiri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</si>
  <si>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Caripuyo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</si>
  <si>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Yocalla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</si>
  <si>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Tomave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</si>
  <si>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Coipasa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</si>
  <si>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Porco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</si>
  <si>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Sabaya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</si>
  <si>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Llica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</si>
  <si>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La Rivera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</si>
  <si>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Tahua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</si>
  <si>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Pampa Aullagas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</si>
  <si>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Belén de Andamarca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</si>
  <si>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Andamarca (Santiago de Andamarca)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</si>
  <si>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Ocuri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</si>
  <si>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Colcha “K” (Villa Martin)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</si>
  <si>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Tacobamba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</si>
  <si>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Turco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</si>
  <si>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Huachacalla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</si>
  <si>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Escara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</si>
  <si>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Totora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</si>
  <si>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Choquecota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</si>
  <si>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Curahuara de Carangas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</si>
  <si>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Esmeralda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</si>
  <si>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Antequera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</si>
  <si>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Eucaliptus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</si>
  <si>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Santiago de Huari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</si>
  <si>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Cocapata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</si>
  <si>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Santuario de Quillacas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</si>
  <si>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Poopó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</si>
  <si>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Shinahota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</si>
  <si>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Caracollo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</si>
  <si>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Pazña para el pago del Bono de Discapacidad, en el marco de la Ley Nº977 de fecha 26 de septiembre de 2017, DS N°3437 de 20 de diciembre de 2017 y Resolución Ministerial Nº010 de fecha 10 de enero de 2018, desembolso de la gestión 2020.</t>
  </si>
  <si>
    <t>00015011101 DEPOSITO DE EFECTIVO, DEPOSITANTE: ARCIL EDWIN OLIVA ESTOFAN, CONCEPTO: BAJA MEDICA NO CALIFICADA POR LA CNS, CUENTA DE DEPOSITO: CUENTA UNICA DEL TESORO</t>
  </si>
  <si>
    <t>00293042001 DEPOSITO DE EFECTIVO, DEPOSITANTE: MARCO ANTONIO GUMUCIO MICHEL-CASA DE MONEDA, CONCEPTO: DEVOLUCION BONO DE REFRIGERIO, CUENTA DE DEPOSITO: CUENTA UNICA DEL TESORO</t>
  </si>
  <si>
    <t>00293042001 DEPOSITO DE EFECTIVO, DEPOSITANTE: JUAN MANUEL GUEVARA SALAS-CASA DE MONEDA, CONCEPTO: DEVOLUCION BONO DE REFRIGERIO, CUENTA DE DEPOSITO: CUENTA UNICA DEL TESORO</t>
  </si>
  <si>
    <t>00293042001 DEPOSITO DE EFECTIVO, DEPOSITANTE: JAVIER SIXTO AYALA CHOQUE, CONCEPTO: DEVOLUCION BONO DE REFRIGERIO, CUENTA DE DEPOSITO: CUENTA UNICA DEL TESORO</t>
  </si>
  <si>
    <t>00293042001 DEPOSITO DE EFECTIVO, DEPOSITANTE: JUAN CARLOS BASPINEYRO AVILES, CONCEPTO: PAGO DE MULTA POR INCUMPLIMIENTO DE CONTRATO, CUENTA DE DEPOSITO: CUENTA UNICA DEL TESORO</t>
  </si>
  <si>
    <t>00293042001 DEPOSITO DE EFECTIVO, DEPOSITANTE: JUAN CARLOS BASPINEYRO AVILES-CASA DE MONEDA, CONCEPTO: PAGO DE MULTA POR INCUMPLIMIENTO DE CONTRATO, CUENTA DE DEPOSITO: CUENTA UNICA DEL TESORO</t>
  </si>
  <si>
    <t>00293042001 DEPOSITO DE EFECTIVO, DEPOSITANTE: JUAN CARLOS BASPINEYRO AVILES -CASA DE MONEDA, CONCEPTO: PAGO DE MULTA POR INCUMPLIMIENTO DE CONTRATO, CUENTA DE DEPOSITO: CUENTA UNICA DEL TESORO</t>
  </si>
  <si>
    <t>00293042001 DEPOSITO DE EFECTIVO, DEPOSITANTE: JUAN CARLOS BASPINEYRO AVILES - CASA DE MONEDA, CONCEPTO: PAGO DE MULTA POR INCUMPLIMIENTO DE CONTRATO, CUENTA DE DEPOSITO: CUENTA UNICA DEL TESORO</t>
  </si>
  <si>
    <t>00099021001 DEPOSITO DE EFECTIVO, DEPOSITANTE: LUIS VICTOR RIVEROS ANDRADE, CONCEPTO: DOBLE PERCEPCION, CUENTA DE DEPOSITO: CUENTA UNICA DEL TESORO / DJBR.</t>
  </si>
  <si>
    <t>00099021001 DEPOSITO DE EFECTIVO, DEPOSITANTE: ANTONIO ARUQUIPA MALLEA, CONCEPTO: COBRO DE PAGO DE REPARTO ANTICIPADO-PRA, CUENTA DE DEPOSITO: CUENTA UNICA DEL TESORO</t>
  </si>
  <si>
    <t>00086047004 DEPOSITO DE EFECTIVO, DEPOSITANTE: RENATO MONTAÑO DELGADILLO, CONCEPTO: DEVOLUCION DE FONDOS EN AVANCE NO UTILIZADOS, CUENTA DE DEPOSITO: CUENTA UNICA DEL TESORO</t>
  </si>
  <si>
    <t>00035011105 DEP.DE CHEQ.AJENOS,RET.DE CAM.,CONCEPTO: REEMBOLSO DE SUBSIDIOS POR INCAPACIDAD TEMPORAL DICIEMBRE /19 DEL CAS-MEFP,DEP.: CAJA BANCARIA ESTATAL DE SALUD , PROCEDENCIA: BANCO UNION S.A., CHEQUE: 36230, FECHA DE EMISION:17/02/2020</t>
  </si>
  <si>
    <t>00099021001 DEP.DE CHEQ.AJENOS,RET.DE CAM.,CONCEPTO: AUT. FISC CONTROL DE EMPRESAS - DEVOL. INCAP TEMP - DIC /19,DEP.: CAJA PETROLERA DE SALUD , PROCEDENCIA: BANCO UNION S.A., CHEQUE: 16729, FECHA DE EMISION:03/03/2020</t>
  </si>
  <si>
    <t>00311012001 DEP.DE CHEQ.AJENOS,RET.DE CAM.,CONCEPTO: A.A.P.S. - DEVOL INCAP TEMP - DIC/19,DEP.: CAJA PETROLERA DE SALUD , PROCEDENCIA: BANCO UNION S.A., CHEQUE: 16731, FECHA DE EMISION:03/03/2020</t>
  </si>
  <si>
    <t>00099021001 DEP.DE CHEQ.AJENOS,RET.DE CAM.,CONCEPTO: H.C. DIPUTADOS - DEVOL INCAP TEMP - DIC/19,DEP.: CAJA PETROLERA DE SALUD , PROCEDENCIA: BANCO UNION S.A., CHEQUE: 16732, FECHA DE EMISION:03/03/2020</t>
  </si>
  <si>
    <t>00099021001 DEP.DE CHEQ.AJENOS,RET.DE CAM.,CONCEPTO: AUT. IMPUG TRIBUTARIA - DEVOL INCAP TEMP - DIC/19,DEP.: CAJA PETROLERA DE SALUD , PROCEDENCIA: BANCO UNION S.A., CHEQUE: 16730, FECHA DE EMISION:03/03/2020</t>
  </si>
  <si>
    <t>00385014201 DEP.DE CHEQ.AJENOS,RET.DE CAM.,CONCEPTO: A.S.U.S.S. - DEVOL INCAP TEMP - DIC/19,DEP.: CAJA PETROLERA DE SALUD , PROCEDENCIA: BANCO UNION S.A., CHEQUE: 16727, FECHA DE EMISION:03/03/2020</t>
  </si>
  <si>
    <t>00099021001 DEPOSITO DE EFECTIVO, DEPOSITANTE: ADALI NOEMI ARANIBAR ENRIQUEZ, CONCEPTO: DOBLE PERCEPCION, CUENTA DE DEPOSITO: CUENTA UNICA DEL TESORO / DJBR.</t>
  </si>
  <si>
    <t>00132022002 DEPOSITO DE EFECTIVO, DEPOSITANTE: JAVIER VILLANUEVA NUÑEZ - PAPELBOL, CONCEPTO: DEVOLUCION DE FONDOS POR SALDOS NO UTILIZADOS, CUENTA DE DEPOSITO: CUENTA UNICA DEL TESORO</t>
  </si>
  <si>
    <t>00099021001 DEPOSITO DE EFECTIVO, DEPOSITANTE: FERNANDO G. MOLLER MARDOÑEZ, CONCEPTO: DOBLE PERCEPCION, CUENTA DE DEPOSITO: CUENTA UNICA DEL TESORO / DJBR.</t>
  </si>
  <si>
    <t>00099021001 DEPOSITO DE EFECTIVO, DEPOSITANTE: DORA SAAVEDRA NAVA, CONCEPTO: DOBLE PERCEPCION, CUENTA DE DEPOSITO: CUENTA UNICA DEL TESORO / DJBR.</t>
  </si>
  <si>
    <t>00099021001 DEPOSITO DE EFECTIVO, DEPOSITANTE: NICOLAS FREDDY LIZON F., CONCEPTO: DOCLE PERCEPCION, CUENTA DE DEPOSITO: CUENTA UNICA DEL TESORO / DJBR.</t>
  </si>
  <si>
    <t>00099021001 DEPOSITO DE EFECTIVO, DEPOSITANTE: TRIBUNAL CONSTITUCIONAL PLURINACIONAL, CONCEPTO: DEVOLUCION DE LICENCIA SIN GOCE DE HABER MES DE DICIEMBRE /2019, CUENTA DE DEPOSITO: CUENTA UNICA DEL TESORO</t>
  </si>
  <si>
    <t>00266022001 DEPOSITO DE EFECTIVO, DEPOSITANTE: LIDIA C. BRUNO CASILLA, CONCEPTO: DEVOLUCION POR DEVENGADO DE LA DIRECCION DEPARTAMENTAL DE EDUCACION-REFRIGERIO MES DICIEMBRE 2019, CUENTA DE DEPOSITO: CUENTA UNICA DEL TESORO</t>
  </si>
  <si>
    <t>00266022001 DEPOSITO DE EFECTIVO, DEPOSITANTE: LIDIA C. BRUNO CASILLA, CONCEPTO: DEVOLUCION DE REFIGERIO DEL MES DE NOVIEMBRE-2019 DE LA DIRECCION DISTRITAL DE EDUCACION, CUENTA DE DEPOSITO: CUENTA UNICA DEL TESORO</t>
  </si>
  <si>
    <t>00099021001 DEPOSITO DE EFECTIVO, DEPOSITANTE: ELVIRA ARIAS, CONCEPTO: DEVOLUCION COBRO INDEBIDO, CUENTA DE DEPOSITO: CUENTA UNICA DEL TESORO</t>
  </si>
  <si>
    <t>00099021001 DEPOSITO DE EFECTIVO, DEPOSITANTE: EVA URIA VDA DE VALDIVIA, CONCEPTO: COBROS INDEBIDOS, CUENTA DE DEPOSITO: CUENTA UNICA DEL TESORO</t>
  </si>
  <si>
    <t>REGULARIZACION DE TRANSFERENCIA DEL EXTERIOR SEGUN SWIFT NO.2613 DE FECHA 03/03/2020 ORDENANTE: EMBASSY OF BOLIVIA (TOKIO JAPON) REF.: DEVOLUCION DE GASTOS DE PROGRAMA GESTION 2019 LIB. 00099021001 TGN-RECURSOS ORDINARIOS (3987)</t>
  </si>
  <si>
    <t>REGULARIZACION DE TRANSFERENCIA DEL EXTERIOR SEGUN SWIFT 02654 DE FECHA 03/03/2020 ORDENANTE: CONSULADO GENERAL DE BOLIVIA EN LIMA LIB. 00099021001 TGN-RECURSOS ORDINARIOS (3987)</t>
  </si>
  <si>
    <t>REGULARIZACION DE TRANSFERENCIA DEL EXTERIOR SEGUN SWIFT 02612 DE FECHA 03/03/2020 ORDENANTE: EMBAJADA DE BOLIVIA EN JAPON LIB. 00099021001 TGN-RECURSOS ORDINARIOS (3987)</t>
  </si>
  <si>
    <t>REGULARIZACION DE TRANSFERENCIA DEL EXTERIOR SEGUN SWIFT 026115 DE FECHA 03/03/2020 ORDENANTE: EMBAJADA DE BOLIVIA EN JAPON LIB. 00099021001 TGN-RECURSOS ORDINARIOS (3987)</t>
  </si>
  <si>
    <t>REGULARIZACION DE TRANSFERENCIA DEL EXTERIOR SEGUN SWIFT 02660 DE FECHA 03/03/2020 ORDENANTE: CONSULADO DE BOLIVIA EN MURCIA LIB. 00099021001 TGN-RECURSOS ORDINARIOS (3987)</t>
  </si>
  <si>
    <t>REGULARIZACION DE TRANSFERENCIA DEL EXTERIOR SEGUN SWIFT 02738 DE FECHA 03/03/2020 ORDENANTE: CONSULADO DE BOLIVIA EN CACERES BRASIL LIB. 00099021001 TGN-RECURSOS ORDINARIOS (3987)</t>
  </si>
  <si>
    <t>VENTA DE DIVISAS CON TRANSFERENCIA DE FONDOS A SOLICITUD DE MINISTERIO DE EDUCACION SEGUN SOLICITUD 10376 REF: TRASPASO PARA IFP ENERGIES NOUVELLES (ALDAIR EDSON CONDORI CUEVAS) EQUIVALENTES 17.922,94 USD LIB. 00099021001 TGN-RECURSOS ORDINARIOS (3987) POR DIFERENCIAL CAMBIARIO</t>
  </si>
  <si>
    <t>VENTA DE DIVISAS CON TRANSFERENCIA DE FONDOS A SOLICITUD DE MINISTERIO DE EDUCACION SEGUN SOLICITUD 10375 REF: TRASPASO PARA WAGENINGEN UNIVERSITY (JANE LEONOR ROQUE MAMANI) EQUIVALENTES 13.663,48 USD LIB. 00099021001 TGN-RECURSOS ORDINARIOS (3987) POR DIFERENCIAL CAMBIARIO</t>
  </si>
  <si>
    <t>VENTA DE DIVISAS CON TRANSFERENCIA DE FONDOS A SOLICITUD DE MINISTERIO DE EDUCACION SEGUN SOLICITUD 10374 REF: TRASPASO PARA IFP ENERGIES NOUVELLES (MARIA SOLEDAD CHINO MAMANI) EQUIVALENTES 9.625,28 USD LIB. 00099021001 TGN-RECURSOS ORDINARIOS (3987) POR DIFERENCIAL CAMBIARIO</t>
  </si>
  <si>
    <t>COBRO COSTOS DE PAPELERIA POR REGULARIZACION DE TRANSFERENCIA DEL EXTERIOR POR ORDEN DE EMBAJADA DE BOLIVIA EN JAPON LIB. 00099021001 TGN-RECURSOS ORDINARIOS (3987)</t>
  </si>
  <si>
    <t>'TRANSFERENCIA'||RECIBIDA DEL EXTERIOR SEGÚN MENSAJES SWIFT NROS. 2783-2771 (REM.EXT.) DE LA FECHA POR DESEMBOLSO DEL BID PRÉSTAMO 3699/BL-BO REQ 00019 BO OPS0202008584A LIB. 00287102001 FPS-RECURSOS PROPIOS REF.: UTILES DE ESCRITORIO</t>
  </si>
  <si>
    <t>De: 00099021001 Transferencia de recursos al GAM de Okinawa Uno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</si>
  <si>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Antonio de Lomerio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</si>
  <si>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Ramón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</si>
  <si>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El Carmen Rivero Tórrez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</si>
  <si>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Juan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</si>
  <si>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Colpa Bélgica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</si>
  <si>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Santa Rosa del Sara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</si>
  <si>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Javier para el pago del Bono de Discapacidad, en el marco de la Ley Nº977 de fecha 26 de septiembre de 2017, DS N°3437 de 20 de diciembre de 2017 y Resolución Ministerial Nº010 de fecha 10 de enero de 2018, desembolso de la gestión 2020.</t>
  </si>
  <si>
    <t>Transferencia de recursos al GAM de Lagunillas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</si>
  <si>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Reyes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</si>
  <si>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San José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</si>
  <si>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Puerto Rurrenabaque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</si>
  <si>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Cuevo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</si>
  <si>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Santa Rosa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</si>
  <si>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San Rafael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</si>
  <si>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Andrés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</si>
  <si>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Gutiérrez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</si>
  <si>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San Joaquín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</si>
  <si>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Miguel (San Miguel de Velasco)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</si>
  <si>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Magdalena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</si>
  <si>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Boyuibe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</si>
  <si>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Baures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</si>
  <si>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Huacaraje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</si>
  <si>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Postrer Valle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</si>
  <si>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Exaltación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</si>
  <si>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Bolpebra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</si>
  <si>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Pampa Grande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</si>
  <si>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San Pedro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</si>
  <si>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Lorenzo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</si>
  <si>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Javier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</si>
  <si>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Sena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</si>
  <si>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Ingavi (Humaita)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</si>
  <si>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 Matias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</si>
  <si>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Nueva Esperanza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</si>
  <si>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Santos Mercado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</si>
  <si>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Saipina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</si>
  <si>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GAIOC de Raqaypampa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</si>
  <si>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GAIOC de Nación Originaria Uru Chipaya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</si>
  <si>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Urubicha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</si>
  <si>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GAIOC de Charagua Iyambae para el pago del Bono de Discapacidad, en el marco de la Ley Nº977 de fecha 26 de septiembre de 2017, DS N°3437 de 20 de diciembre de 2017 y Resolución Ministerial Nº010 de fecha 10 de enero de 2018, desembolso de la gestión 2020.</t>
  </si>
  <si>
    <t>De: 00099021001 Transferencia de recursos al GAM de El Puente para el pago del Bono de Discapacidad, en el marco de la Ley Nº977 de fecha 26 de septiembre de 2017, DS N°3437 de 20 de diciembre de 2017 y Resolución Ministerial Nº010 de fecha 10 de enero de 2018, desembolso de la gestión 2020.</t>
  </si>
  <si>
    <t>NÚMERO DE LIBRETA CUT: 99031009.00 OPERACIÓN T01 TRANSFERENCIA DE FONDOS A LA CUT - TESORO DIRECTO DE BANCO UNION S.A. A CUENTA UNICA DEL TESORO CON NUMERO DE SOLICITUD = 4659153 Y NUMERO CORRELATIVO = 91320003032020300 TRANSFERENCIA POR OPERACIONES DE VENTA BONOS BTX</t>
  </si>
  <si>
    <t>||TRANSFERENCIA DE FONDOS S/G. MENSAJES SWIFT NROS. 02784 Y 02770 DE LA FECHA. (SECTOR PÚBLICO - SOBREVUELOS). DEBITO DE LA LIBRETA 00117012001 DGAC, REPOSICION UTILES DE ESCRITORIO.</t>
  </si>
  <si>
    <t>||REGULARIZACIÓN DE NUESTRA OPERACIÓN NRO. 0979093 DE F. 20/02/2020 EN ATENCIÓN A NOTA DE ADSIB, CITE' ADSIB/NE/0164/2020 RECIBIDA EN LA FECHA. (HRE-TSO-967). DEBITO DE LA LIBRETA 00119012001 ADSIB, REPOSICION UTILES DE ESCRITORIO.</t>
  </si>
  <si>
    <t>||REGULARIZACION DE NUESTRA OPERACIÓN NRO. 0979832 DE F. 02/03/2020 EN ATENCIÓN A CORREO ELECTRÓNICO DE LA AGENCIA BOLIVIANA DE CORREOS DE LA FECHA. DEBITO DE LA LIBRETA 00383012001 INGRESOS AGENCIA BOLIVIANA DE CORREOS; COBRO UTILES DE ESCRITORIO.</t>
  </si>
  <si>
    <t>De: 00099021001 Transferencia de recursos al GAM de Presto a para el pago del Bono de Discapacidad, en el marco de la Ley Nº977 de fecha 26 de septiembre de 2017, DS N°3437 de 20 de diciembre de 2017 y Resolución Ministerial Nº010 de fecha 10 de enero de 2018, primer desembolso de la gestión 2020.</t>
  </si>
  <si>
    <t>De: 00099021001 Transferencia de recursos al GAM de Porongo (Ayacucho) para el pago del Bono de Discapacidad, en el marco de la Ley Nº977 de fecha 26 de septiembre de 2017, DS N°3437 de 20 de diciembre de 2017 y Resolución Ministerial Nº010 de fecha 10 de enero de 2018, desembolso de la gestión 2020.</t>
  </si>
  <si>
    <t>COBRO COSTOS DE PAPELERIA SEGUN TRANSFERENCIA DEL EXTERIOR POR ORDEN DE COPAGAZ DISTRIBUIDORA DE GAS S.A. (SAO PAULO BRASIL) REF.: INV.146, 144, 145 FECHA VALOR 03/03/2020 LIB. 00513062001 YPFB-OPERACIONES PLANTA DE SEPARACION DE LIQUIDOS RIO GRANDE</t>
  </si>
  <si>
    <t>COBRO COSTOS DE PAPELERIA SEGUN TRANSFERENCIA DEL EXTERIOR POR ORDEN DE PANCHITA TRAFIGURA, FECHA VALOR 03/03/2020 LIB. 00513012007 YPFB - RECURSOS NACIONALIZACIÓN</t>
  </si>
  <si>
    <t>VENTA DE DIVISAS CON TRANSFERENCIA DE FONDOS A SOLICITUD DE MINISTERIO DE EDUCACION SEGUN SOLICITUD 10373 REF: TRASPASO PARA UNIVERSITY OF COPENHAGEN (CARLA XIEMNA COLQUE HINOJOSA) EQUIVALENTES 12.642,81 USD LIB. 00099021001 TGN-RECURSOS ORDINARIOS (3987) POR DIFERENCIAL CAMBIARIO</t>
  </si>
  <si>
    <t>00099021001 DEPOSITO DE EFECTIVO, DEPOSITANTE: ASAMBLEA LEGISLATIVA PLURINACIONAL, CONCEPTO: DEVOLUCION DE EXCESO DE AGUINALDO, CUENTA DE DEPOSITO: CUENTA UNICA DEL TESORO</t>
  </si>
  <si>
    <t>00099021001 DEPOSITO DE EFECTIVO, DEPOSITANTE: JORGE MELGAR RIOJA, CONCEPTO: DEVOLUCION POR DOBLE PERCEPCION, CUENTA DE DEPOSITO: CUENTA UNICA DEL TESORO / DJBR.</t>
  </si>
  <si>
    <t>00099021001 DEPOSITO DE EFECTIVO, DEPOSITANTE: AAPS, CONCEPTO: DEVOLUCION DE FONDOS, CUENTA DE DEPOSITO: CUENTA UNICA DEL TESORO</t>
  </si>
  <si>
    <t>00595012002 DEPOSITO DE EFECTIVO, DEPOSITANTE: SHIRLEY QUINTANILLA, CONCEPTO: DEVOLUCION DEL CREDITO FISCAL DE LA FACTURA N 325774 DEL 20-01-2020, CUENTA DE DEPOSITO: CUENTA UNICA DEL TESORO</t>
  </si>
  <si>
    <t>00099021001 DEPOSITO DE EFECTIVO, DEPOSITANTE: CARLOS EDUARDO TITO MELGAR, CONCEPTO: REGULARIZACIONES POR TOPE SALARIAL GESTION ENERO 2019, CUENTA DE DEPOSITO: CUENTA UNICA DEL TESORO / DJBR.</t>
  </si>
  <si>
    <t>00099021001 DEPOSITO DE EFECTIVO, DEPOSITANTE: CARLOS EDUARDO TITO MELGAR, CONCEPTO: REGULARIZACIONES POR TOPE SALARIAL GESTION FEBRERO 2019, CUENTA DE DEPOSITO: CUENTA UNICA DEL TESORO / DJBR.</t>
  </si>
  <si>
    <t>00099021001 DEPOSITO DE EFECTIVO, DEPOSITANTE: CARLOS EDUARDO TITO MELGAR, CONCEPTO: REGULARIZACIONES POR TOPE SALARIAL GESTIO MARZO 2019, CUENTA DE DEPOSITO: CUENTA UNICA DEL TESORO / DJBR.</t>
  </si>
  <si>
    <t>00099021001 DEPOSITO DE EFECTIVO, DEPOSITANTE: CARLOS EDUARDO TITO MELGAR, CONCEPTO: REGULARIZACIONES POR TOPE SALARIAL GESTION ABRIL 2019, CUENTA DE DEPOSITO: CUENTA UNICA DEL TESORO / DJBR.</t>
  </si>
  <si>
    <t>00099021001 DEPOSITO DE EFECTIVO, DEPOSITANTE: CARLOS EDUARDO TITO MELGAR, CONCEPTO: REGULARIZACIONES POR TOPE SALARIAL GESTION MAYO 2019, CUENTA DE DEPOSITO: CUENTA UNICA DEL TESORO / DJBR.</t>
  </si>
  <si>
    <t>00099021001 DEPOSITO DE EFECTIVO, DEPOSITANTE: CARLOS EDUARDO TITO MELGAR, CONCEPTO: REGULARIZACIONES POR TOPE SALARIAL GESTION JUNIO 2019, CUENTA DE DEPOSITO: CUENTA UNICA DEL TESORO / DJBR.</t>
  </si>
  <si>
    <t>00099021001 DEPOSITO DE EFECTIVO, DEPOSITANTE: CARLOS EDUARDO TITO MELGAR, CONCEPTO: REGULARZACIONES POR TOPE SALARIAL GESTION JULIO 2019, CUENTA DE DEPOSITO: CUENTA UNICA DEL TESORO / DJBR.</t>
  </si>
  <si>
    <t>00099021001 DEPOSITO DE EFECTIVO, DEPOSITANTE: CARLOS EDUARDO TITO MELGAR, CONCEPTO: REGULARIZACIONES POR TOPE SALARIAL GESTION AGOSTO 2019, CUENTA DE DEPOSITO: CUENTA UNICA DEL TESORO / DJBR.</t>
  </si>
  <si>
    <t>00099021001 DEPOSITO DE EFECTIVO, DEPOSITANTE: CARLOS EDUARDO TITO MELGAR, CONCEPTO: REGULARIZACIONES POR TOPE SALARIAL GESTION SEPTIEMBRE 2019, CUENTA DE DEPOSITO: CUENTA UNICA DEL TESORO / DJBR.</t>
  </si>
  <si>
    <t>00099021001 DEPOSITO DE EFECTIVO, DEPOSITANTE: PABLO GONZALO SOTELO CABALLERO, CONCEPTO: DEVOLUCION DE DIFERENCIA DE SALARIO, CUENTA DE DEPOSITO: CUENTA UNICA DEL TESORO / DJBR.</t>
  </si>
  <si>
    <t>00099021001 DEPOSITO DE EFECTIVO, DEPOSITANTE: WALTER ANTONIO ARANCIBIA PACHECO, CONCEPTO: DOBLE PERCEPCION, CUENTA DE DEPOSITO: CUENTA UNICA DEL TESORO</t>
  </si>
  <si>
    <t>00099021001 DEPOSITO DE EFECTIVO, DEPOSITANTE: IVAN F. DELGADO SANTIVAÑEZ, CONCEPTO: DOBLE PERCEPCION, CUENTA DE DEPOSITO: CUENTA UNICA DEL TESORO / DJBR.</t>
  </si>
  <si>
    <t>00099021001 DEPOSITO DE EFECTIVO, DEPOSITANTE: GUIDO CRESPO V., CONCEPTO: PRA, CUENTA DE DEPOSITO: CUENTA UNICA DEL TESORO</t>
  </si>
  <si>
    <t>00133012001 DEPOSITO DE EFECTIVO, DEPOSITANTE: LOTERIA NACIONAL DE B Y S, CONCEPTO: V.C. FONDO DE IMPUESTOS NO EJECUTADOS POR LONABOL, CUENTA DE DEPOSITO: CUENTA UNICA DEL TESORO</t>
  </si>
  <si>
    <t>00580012001 DEPOSITO DE EFECTIVO, DEPOSITANTE: DEP ADUANEROS BOLIVIANOS DAB, CONCEPTO: DEVOLUCION DE DEP, CUENTA DE DEPOSITO: CUENTA UNICA DEL TESORO</t>
  </si>
  <si>
    <t>00580012001 DEPOSITO DE EFECTIVO, DEPOSITANTE: EDWIN JIMI NINA AGUILAR, CONCEPTO: DEVOLUCION DE CAJA CHICA, CUENTA DE DEPOSITO: CUENTA UNICA DEL TESORO</t>
  </si>
  <si>
    <t>00086011109 DEPOSITO DE EFECTIVO, DEPOSITANTE: AUTORIDAD PLURINACIONAL DE LA MADRE TIERRA, CONCEPTO: REPOSICION DE CREDENCIAL ING. MARIO ZENTENO, CUENTA DE DEPOSITO: CUENTA UNICA DEL TESORO</t>
  </si>
  <si>
    <t>00099021001 DEP.DE CHEQ.AJENOS,RET.DE CAM.,CONCEPTO: DEVOLUCION DE PASAJES AEREO LA PAZ-SANTA CRUZ DEL 19 AL 13 DIC. 2019 LELIO IBAÑEZ GONZALES-ATT,DEP.: MARIA ANGELICA TARIFA BORDA-ATT</t>
  </si>
  <si>
    <t>00212012001 DEP.DE CHEQ.AJENOS,RET.DE CAM.,CONCEPTO: PROCESO COACTIVO FISCAL C/JULIO CESAR ECHEVERRIA HINOJOSA,DEP.: INRA-NACIONAL , PROCEDENCIA: BANCO UNION S.A., CHEQUE: 1747, FECHA DE EMISION:03/03/2020</t>
  </si>
  <si>
    <t>00212012001 DEP.DE CHEQ.AJENOS,RET.DE CAM.,CONCEPTO: PROCESO COACTIVO FISCAL C/ MARTI N LUNA BURGOA,DEP.: INRA-NACIONAL , PROCEDENCIA: BANCO UNION S.A., CHEQUE: 1748, FECHA DE EMISION:03/03/2020</t>
  </si>
  <si>
    <t>00099021001 DEP.DE CHEQ.AJENOS,RET.DE CAM.,CONCEPTO: DEVOLUCION DE CC NO COBRADA NOVIEMBRE Y AGUINALDO 2019,DEP.: LA VITALICIA SEGUROS Y REASEGUROS DE VIDA S.A. , PROCEDENCIA: BANCO BISA S.A., CHEQUE: 61827, FECHA DE EMISION:04/03/2020</t>
  </si>
  <si>
    <t>00020011104 DEP.DE CHEQ.AJENOS,RET.DE CAM.,CONCEPTO: REVERSION DE SALDOS NO EEJCUTADOS DE LA GESTION 2019 CORRESPONDIENTE,DEP.: MINISTERIO DE DEFENSA , PROCEDENCIA: BANCO UNION S.A., CHEQUE: 20401, FECHA DE EMISION:14/02/2020</t>
  </si>
  <si>
    <t>00086011109 DEPOSITO DE EFECTIVO, DEPOSITANTE: AUTORIDAD PLURINACIONAL DE LA MADRE TIERRA, CONCEPTO: REPOSICION DE CREDENCIAL ING JUAN CARLOS BULTRON, CUENTA DE DEPOSITO: CUENTA UNICA DEL TESORO</t>
  </si>
  <si>
    <t>00595012001 DEPOSITO DE EFECTIVO, DEPOSITANTE: GUSTAVO MARCELO BASCOPE CASTRO, CONCEPTO: DEVOLUCION PAGO EN EXCESO AGUINALDO EN FINIQUITO, CUENTA DE DEPOSITO: CUENTA UNICA DEL TESORO</t>
  </si>
  <si>
    <t>00599012001 DEPOSITO DE EFECTIVO, DEPOSITANTE: SAUL CHINO QUISPE, CONCEPTO: DEVOLUCION DE FONDOS NO UTILIZADOS, CUENTA DE DEPOSITO: CUENTA UNICA DEL TESORO</t>
  </si>
  <si>
    <t>00132012007 DEPOSITO DE EFECTIVO, DEPOSITANTE: FERNANDO LIZANDRO SANTANDER LAURA, CONCEPTO: DEPÓSITO POR FONDOS NO UTILIZADOS DEL DESEMBOLSO CON COMPROBANTE C-31 N° 1180, CUENTA DE DEPOSITO: CUENTA UNICA DEL TESORO</t>
  </si>
  <si>
    <t>00035011105 DEPOSITO DE EFECTIVO, DEPOSITANTE: OMAR GONZALO UZQUIANO ARENE, CONCEPTO: DEVOLUCION DE FONDO EN AVANCE POR GASTOS DE TRASLADO DE LA UCAS BENI, CUENTA DE DEPOSITO: CUENTA UNICA DEL TESORO</t>
  </si>
  <si>
    <t>REGULARIZACION DE TRANSFERENCIA DEL EXTERIOR SEGUN SWIFT NO.2221 DE FECHA 04/03/2020 ORDENANTE: CONSULADO DE BOLIVIA EN WASHINGTON REF.: 202KA21596QU0C55 LIB. 00340012005 SEGIP - RECAUDACION EXTERIOR - CEDULAS DE IDENTIDAD</t>
  </si>
  <si>
    <t>COBRO COSTOS DE PAPELERIA POR REGULARIZACION DE TRANSFERENCIA DEL EXTERIOR POR ORDEN DE CONSULADO DE BOLIVIA EN WASHINGTON REF.: 202KA21596QU0C55 LIB. 00340012003 RECAUDACION EXTRANJERIA - C.I. -L.C.</t>
  </si>
  <si>
    <t>PROVISION DE FONDOS A SOLICITUD DE YACIMIENTOS PETROLIFEROS FISCALES BOLIVIANOS SEGUN SOLICITUD YPFB-0084-2020 REF: PAGO A YPFB CHACO SA POR SERV INTERRUMPIBLE DE TRANSP MI DUCTO MENOR CARRASCO BULO BULO ENERO 2020 LIB. 00513012007 YPFB - RECURSOS NACIONALIZACIÓN</t>
  </si>
  <si>
    <t>VENTA DE DIVISAS CON TRANSFERENCIA DE FONDOS A SOLICITUD DE MINISTERIO DE EDUCACION SEGUN SOLICITUD 10453 REF: TRASPASO PARA UNIVERSIDAD POLITECNICA DE MADRID (JORGE MARCELO FUNES MARTINEZ) EQUIVALENTES 6.964,34 USD LIB. 00099021001 TGN-RECURSOS ORDINARIOS (3987) POR DIFERENCIAL CAMBIARIO</t>
  </si>
  <si>
    <t>VENTA DE DIVISAS CON TRANSFERENCIA DE FONDOS A SOLICITUD DE MINISTERIO DE EDUCACION SEGUN SOLICITUD 10459 REF: TRASPASO PARA UNIVERSITAT DE BARCELONA (DIEGO ALIRIO CHAMBI AGUILAR) EQUIVALENTES 5.604,61 USD LIB. 00099021001 TGN-RECURSOS ORDINARIOS (3987) POR DIFERENCIAL CAMBIARIO</t>
  </si>
  <si>
    <t>VENTA DE DIVISAS CON TRANSFERENCIA DE FONDOS A SOLICITUD DE MINISTERIO DE EDUCACION SEGUN SOLICITUD 10460 REF: TRASPASO PARA RODRIGO RODRIGUEZ DELGADILLO EQUIVALENTES 5.489,78 USD LIB. 00099021001 TGN-RECURSOS ORDINARIOS (3987) POR DIFERENCIAL CAMBIARIO</t>
  </si>
  <si>
    <t>COBRO COSTOS DE PAPELERIA SEGUN TRANSFERENCIA DEL EXTERIOR POR ORDEN DE COPAGAZ DISTRIBUIDORA DE GAS S.A. (SAO PAULO BRASIL) REF.: INV.150 FECHA VALOR 04/03/2020 LIB. 00513062001 YPFB-OPERACIONES PLANTA DE SEPARACION DE LIQUIDOS RIO GRANDE</t>
  </si>
  <si>
    <t>COBRO COSTOS DE PAPELERIA POR REGULARIZACION DE TRANSFERENCIA DEL EXTERIOR POR ORDEN DE EMBAJADA DE BOLIVIA SEOUL REF:GASTOS DE FUNCIONAMIENTO GESTION 2019 LIB. 00099021001 TGN-RECURSOS ORDINARIOS (3987)</t>
  </si>
  <si>
    <t>A:00041014101 Débito automático al Gobierno Autónomo Municipal de Camataqui – Villa Abecia a favor del Ministerio de Desarrollo Productivo y Economía Plural (MIN DPEP) , por incumplimiento al Convenio Intergubernativo (Equipos de Computación) de fecha 22 de agosto de 2018 correspondiente a la dotación de equipos de computación a las Unidades Educativas Fiscales y de Convenio del Subsistema de Educación Regular.</t>
  </si>
  <si>
    <t>NUMERO DE LIBRETA CUT: 00099021001 OPERACIÓN E75 TRANSFERENCIA DE LA CUENTA FISCAL BUN A LA CUT EN MN TRANSFERENCIA DE FONDOS A SOLICITUD DEL GOBIERNO AUTONOMO MUNICIPAL DE SERRANO CITE:GAMVS NÂ°040/2020 LA CTA. 3987 CUT LBRTA.00099021001.</t>
  </si>
  <si>
    <t>||REGISTRO DEVOLUCION FONDOS CARTA DE CREDITO I-2019-62 P/C Y.P.F.B. A/F DELTA COMPRESION S.R.L.,S/G NOTA YPFB/DFC-0552/URT-0263/2020,02/03/20. LIB.00513012004 LBP-YPFB-UNICOMERCIAL (4030005415/1-2188907) REF.:DEVOL.FONDOS LC I-2019-62</t>
  </si>
  <si>
    <t>||TRANSFERENCIA DE FONDOS S/G. MENSAJES SWIFT NROS. 02972 Y 02970 DE LA FECHA. (SECTOR PÚBLICO - SERVICIOS). DEBITO DE LA LIBRETA 00119012001 ADSIB, REPOSICION UTILES DE ESCRITORIO.</t>
  </si>
  <si>
    <t>'COBRO DE UTILES DE ESCRITORIO POR´||BS50.-P/REGISTRO DEVOLUCION FONDOS CARTA DE CREDITO REF.:I-2019-62 P/C Y.P.F.B. A/F DELTA COMPRESION S.R.L.,EN COMPL.A COMP.979959,04/03/20. LIB.00513012004 LBP-YPFB-UNICOMERCIAL (4030005415/1-2188907) REF.:COMP.CONT.DEV.FONDOS LC I-2019-62</t>
  </si>
  <si>
    <t>||REGULARIZACIÓN DE NUESTRA OPERACIÓN NRO. 0979837 DE F. 02/03/2020 EN ATENCIÓN A CORREOS ELECTRÓNICOS DE LA DGAC Y AASANA. DEBITO DE LA LIBRETA 00117012001 DGAC, REPOSICION UTILES DE ESCRITORIO.</t>
  </si>
  <si>
    <t>||TRANSFERENCIA DE FONDOS S/G. MENSAJES SWIFT NROS. 02971 Y 02969 DE LA FECHA. (SECTOR PÚBLICO - SERVICIOS). DEBITO DE LA LIBRETA 00119012001 ADSIB, REPOSICION UTILES DE ESCRITORIO.</t>
  </si>
  <si>
    <t>A:00099021001 TRANSFERENCIA DE RECUPERACIONES SEGÚN NOTA GEF-FI-PRE-JSZ-0270-NOT/20 PARA PAGO DE INTERESES DE ACUERDO A CONTRATO DE FIDEICOMISO “PROYECTOS DE INVERSION PUBLICA” CORRESPONDIENTE AL GAM SANTA CRUZ.</t>
  </si>
  <si>
    <t>A:00099021001 TRANSFERENCIA DE RECUPERACIONES SEGÚN NOTA GEF-FI-PRE-JSZ-0270-NOT/20 PARA PAGO DE INTERESES DE ACUERDO A CONTRATO DE FIDEICOMISO “PROYECTOS DE INVERSION PUBLICA” CORRESPONDIENTE AL GAM TUPIZA.</t>
  </si>
  <si>
    <t>A:00099021001 TRANSFERENCIA DE RECUPERACIONES SEGÚN NOTA GEF-FI-PRE-JSZ-0270-NOT/20 PARA PAGO DE INTERESES DE ACUERDO A CONTRATO DE FIDEICOMISO “PROYECTOS DE INVERSION PUBLICA” CORRESPONDIENTE AL GAM ORURO.</t>
  </si>
  <si>
    <t>A:00099021001 TRANSFERENCIA DE RECUPERACIONES SEGÚN NOTA GEF-FI-PRE-JSZ-0270-NOT/20 PARA PAGO DE INTERESES DE ACUERDO A CONTRATO DE FIDEICOMISO “PROYECTOS DE INVERSION PUBLICA” CORRESPONDIENTE AL GAM TIQUIPAYA.</t>
  </si>
  <si>
    <t>A:00099021001 TRANSFERENCIA DE RECUPERACIONES SEGÚN NOTA GEF-FI-PRE-JSZ-0270-NOT/20 PARA PAGO DE INTERESES DE ACUERDO A CONTRATO DE FIDEICOMISO “PROYECTOS DE INVERSION PUBLICA” CORRESPONDIENTE AL GAM PADCAYA.</t>
  </si>
  <si>
    <t>A:00099021001 TRANSFERENCIA DE RECUPERACIONES SEGÚN NOTA GEF-FI-PRE-JSZ-0270-NOT/20 PARA PAGO DE INTERESES DE ACUERDO A CONTRATO DE FIDEICOMISO “PROYECTOS DE INVERSION PUBLICA” CORRESPONDIENTE AL GAM COCHABAMBA.</t>
  </si>
  <si>
    <t>00099021001 DEPOSITO DE EFECTIVO, DEPOSITANTE: JUAN CARLOS RUIZ, CONCEPTO: PLAN DE PAGO MENSUAL, CUENTA DE DEPOSITO: CUENTA UNICA DEL TESORO</t>
  </si>
  <si>
    <t>00099021001 DEPOSITO DE EFECTIVO, DEPOSITANTE: RUBEN RICARDO RAMIREZ AYALA, CONCEPTO: DOBLE PERCEPCION, CUENTA DE DEPOSITO: CUENTA UNICA DEL TESORO</t>
  </si>
  <si>
    <t>00593012001 DEPOSITO DE EFECTIVO, DEPOSITANTE: EMPRESA ESTATAL YACANA DANIEL GARCIA VISCARRA, CONCEPTO: REVERCION DE GASOLINA, CUENTA DE DEPOSITO: CUENTA UNICA DEL TESORO</t>
  </si>
  <si>
    <t>00595012002 DEPOSITO DE EFECTIVO, DEPOSITANTE: VICTOR MEJIA, CONCEPTO: DEVOLUCION DE CREDITO FISCAL DE LA FACTURA N° 65277 DE FECHA 31-01-2020, CUENTA DE DEPOSITO: CUENTA UNICA DEL TESORO</t>
  </si>
  <si>
    <t>00287104329 DEP.DE CHEQ.AJENOS,RET.DE CAM.,CONCEPTO: REVERSION DEL C-31 # 994/2019 PTS PROGRAMA PIU,DEP.: FPS/PIU/PTS , PROCEDENCIA: BANCO UNION S.A., CHEQUE: 219, FECHA DE EMISION:03/03/2020</t>
  </si>
  <si>
    <t>00287104329 DEP.DE CHEQ.AJENOS,RET.DE CAM.,CONCEPTO: REVERSION DEL C-31 # 993/2019 PTS PROGRAMA PIU,DEP.: FPS/PIU/PTS , PROCEDENCIA: BANCO UNION S.A., CHEQUE: 220, FECHA DE EMISION:03/03/2020</t>
  </si>
  <si>
    <t>00287102001 DEP.DE CHEQ.AJENOS,RET.DE CAM.,CONCEPTO: DEVOLUCION DE SALDOS NO EJECUTADOS POR ASIGNACION DE FONDOS EN AVANCE DE VIATICOS OF. DPTAL. POTOSI,DEP.: FONDO NAC. DE INVERSION PROD. SOCIAL -FPS</t>
  </si>
  <si>
    <t>00287102001 DEP.DE CHEQ.AJENOS,RET.DE CAM.,CONCEPTO: DEVOLUCION DE SALDOS CORRESPONDIENTES A ASIGNACION DE FONDOS PARA GASOLINA OF. DPTAL. CHUQUISACA,DEP.: FONDO NAC. DE INV. PROD. Y SOCIAL -FPS</t>
  </si>
  <si>
    <t>00373024101 DEP.DE CHEQ.AJENOS,RET.DE CAM.,CONCEPTO: F.D.J. DEVOL INCAP DIC/19,DEP.: CAJA PETROLERA DE SALUD , PROCEDENCIA: BANCO UNION S.A., CHEQUE: 16739, FECHA DE EMISION:05/03/2020</t>
  </si>
  <si>
    <t>00099021001 DEP.DE CHEQ.AJENOS,RET.DE CAM.,CONCEPTO: SEDES LP DEVOL INCAP TEMP DIC/19,DEP.: CAJA PETROLERA DE SALUD , PROCEDENCIA: BANCO UNION S.A., CHEQUE: 16741, FECHA DE EMISION:05/03/2020</t>
  </si>
  <si>
    <t>00081011101 DEPOSITO DE EFECTIVO, DEPOSITANTE: CARLOS MARCA MARCA, CONCEPTO: REPOSICION DE CREDENCIAL MOPSV, CUENTA DE DEPOSITO: CUENTA UNICA DEL TESORO</t>
  </si>
  <si>
    <t>00132042002 DEPOSITO DE EFECTIVO, DEPOSITANTE: MARCO ANTONIO MEJIA TERAN, CONCEPTO: DEVOLUCION FONDOS EN AVANCE, CUENTA DE DEPOSITO: CUENTA UNICA DEL TESORO</t>
  </si>
  <si>
    <t>00099021001 DEPOSITO DE EFECTIVO, DEPOSITANTE: ANIBAL ANDRES MELGAR SOLARES, CONCEPTO: DOBLE PERCEPCION, CUENTA DE DEPOSITO: CUENTA UNICA DEL TESORO / DJBR.</t>
  </si>
  <si>
    <t>00099021001 DEPOSITO DE EFECTIVO, DEPOSITANTE: TRIBUNAL CONSTITUCIONAL PLURINACIONAL, CONCEPTO: DEVOLUCION DE LICENCIAS SIN GOCE DE HABER MES DE ENERO/2020, CUENTA DE DEPOSITO: CUENTA UNICA DEL TESORO</t>
  </si>
  <si>
    <t>00099021001 DEPOSITO DE EFECTIVO, DEPOSITANTE: RA - 5 VERGARA, CONCEPTO: REVERSION POR DUPLICIDAD DE PAGO POR EL SERVICIO DE AGUA POTABLE MES ENERO/20, CUENTA DE DEPOSITO: CUENTA UNICA DEL TESORO</t>
  </si>
  <si>
    <t>VENTA DE DIVISAS CON TRANSFERENCIA DE FONDOS A SOLICITUD DE MINISTERIO DE EDUCACION SEGUN SOLICITUD 10452 REF: TRANSFER OF RESOURCES FOR THE UNIVERSITY OF SHEFFIELD (ROGER ALEJANDRO DEL BARCO VALDIVIA) EQUIVALENTES 29.052,16 USD LIB. 00099021001 TGN-RECURSOS ORDINARIOS (3987) POR DIFERENCIAL CAMBIARIO</t>
  </si>
  <si>
    <t>VENTA DE DIVISAS CON TRANSFERENCIA DE FONDOS A SOLICITUD DE MINISTERIO DE EDUCACION SEGUN SOLICITUD 10451 REF: TRANSFER OF RESOURCES FOR THE UNIVERSITY OF SHEFFIELD (MARIA FERNANDA ROJAS MICHAGA) EQUIVALENTES 29.052,16 USD LIB. 00099021001 TGN-RECURSOS ORDINARIOS (3987) POR DIFERENCIAL CAMBIARIO</t>
  </si>
  <si>
    <t>VENTA DE DIVISAS CON TRANSFERENCIA DE FONDOS A SOLICITUD DE MINISTERIO DE EDUCACION SEGUN SOLICITUD 10455 REF: TRANSFER OF RESOURCES FOR THE UNIVERSITY OF EDINBURGH (WILDER RUBEN URENA REYES) EQUIVALENTES 33.422,84 USD LIB. 00099021001 TGN-RECURSOS ORDINARIOS (3987) POR DIFERENCIAL CAMBIARIO</t>
  </si>
  <si>
    <t>VENTA DE DIVISAS CON TRANSFERENCIA DE FONDOS A SOLICITUD DE MINISTERIO DE EDUCACION SEGUN SOLICITUD 10457 REF: TRANSFER OF RESOURCES FOR UNIVERSITY OF LEEDS (JAIME TORRICO ACHA) EQUIVALENTES 29.244,98 USD LIB. 00099021001 TGN-RECURSOS ORDINARIOS (3987) POR DIFERENCIAL CAMBIARIO</t>
  </si>
  <si>
    <t>VENTA DE DIVISAS CON TRANSFERENCIA DE FONDOS A SOLICITUD DE MINISTERIO DE EDUCACION SEGUN SOLICITUD 10458 REF: TRANSFER OF RESOURCES FOR NEWCASTLE UNIVERSITY (ALISON RAISA QUIROZ VASQUEZ) EQUIVALENTES 29.193,56 USD LIB. 00099021001 TGN-RECURSOS ORDINARIOS (3987) POR DIFERENCIAL CAMBIARIO</t>
  </si>
  <si>
    <t>VENTA DE DIVISAS CON TRANSFERENCIA DE FONDOS A SOLICITUD DE MINISTERIO DE EDUCACION SEGUN SOLICITUD 10461 REF: TRANSFER OF RESOURCES FOR NEWCASTLE UNIVERSITY (FABRICIO SUAREZ ROCHA) EQUIVALENTES 29.193,56 USD LIB. 00099021001 TGN-RECURSOS ORDINARIOS (3987) POR DIFERENCIAL CAMBIARIO</t>
  </si>
  <si>
    <t>De: 00291012009 Traspaso de recursos a solicitud de la ABC sg nota CITE: ABC/GNA/SAF/ATE/2020-0495, por la ejecución de una Boleta de Garantía de correcta inversión de anticipo adicional N° 006606 emitida por el Banco Union S.A. por un total de Bs38.103.346,68 conciliado mediante C-21 SIP N° 271 en la gestión 2019, de los cuales la ABC devuelve al TGN Bs28.715.849,60 y el saldo según la ABC es devuelto a la Empresa mediante C-31 SIP N° 4 por Bs 9.387.497,08. HR 6-6434-R.</t>
  </si>
  <si>
    <t>'TRANSFERENCIA'||RECIBIDA DEL EXTERIOR SEGÚN MENSAJES SWIFT NOS. 2995-2985 (REM.EXT.) DE FECHA 05-03-2020 POR DESEMBOLSO DE CAF CONVENIO DE COOPERACION TECNICA 00749/17 NO REEMBOLSABLE SUSCRITO EL 17-11-2017 ENTRA LA CAF Y SEDEM. CUARTO DESEMBOLSO LIBRETA N° 00599028001 EBA-PROGRAMA APROVECHAMIENTO INTEGRAL DE LA CASTAÑA</t>
  </si>
  <si>
    <t>'TRANSFERENCIA'||RECIBIDA DEL EXTERIOR SEGÚN MENSAJES SWIFT NOS. 2995-2985 (REM.EXT.) DE FECHA 05-03-2020 POR DESEMBOLSO DE CAF CONVENIO DE COOPERACION TECNICA 00749/17 NO REEMBOLSABLE SUSCRITO EL 17-11-2017 ENTRA LA CAF Y SEDEM. CUARTO DESEMBOLSO LIBRETA N° 00599028001 EBA-PROGRAMA APROVECHAMIENTO INTEGRAL DE LA CASTAÑA REF.: UTILES DE ESCRITORI</t>
  </si>
  <si>
    <t>COBRO COSTOS DE PAPELERIA SEGUN TRANSFERENCIA DEL EXTERIOR POR ORDEN DE COPAGAZ DISTRIBUIDORA DE GAS S.A. (SAO PAULO BRASIL) REF.: INV.154, 159, 157 FECHA VALOR 05/03/2020 LIB. 00513062001 YPFB-OPERACIONES PLANTA DE SEPARACION DE LIQUIDOS RIO GRANDE</t>
  </si>
  <si>
    <t>COBRO COSTOS DE PAPELERIA SEGUN TRANSFERENCIA DEL EXTERIOR POR ORDEN DE CORPORACION PETROLERA S.A. (ASUNCION PARAGUAY) REF.: S0600642BDFE01 FECHA VALOR 04/03/2020 LIB. 00513062001 YPFB-OPERACIONES PLANTA DE SEPARACION DE LIQUIDOS RIO GRANDE</t>
  </si>
  <si>
    <t>COBRO COSTOS DE PAPELERIA POR REGULARIZACION DE TRANSFERENCIA DEL EXTERIOR POR ORDEN DE EMBAJADA DE BOLIVIA QUITO-ECUADOR REF:DEV.SALDOS GTOS.DE FUNCIONAMIENTO GESTION 2019 LIB. 00099021001 TGN-RECURSOS ORDINARIOS (3987)</t>
  </si>
  <si>
    <t>COBRO COSTOS DE PAPELERIA POR REGULARIZACION DE TRANSFERENCIA DEL EXTERIOR POR ORDEN DE EMBAJADA DEL ESTADO PLURINACIONAL MANAGUA-NICARAGUA REF.DEV.SALDOS GTOS DE FUNC. R GESTION 2019 LIB. 00099021001 TGN-RECURSOS ORDINARIOS (3987)</t>
  </si>
  <si>
    <t>COBRO COSTOS DE PAPELERIA POR REGULARIZACION DE TRANSFERENCIA DEL EXTERIOR POR ORDEN DE EMBAJADA DE BOLIVIA QUITO ECUADOR REF.DEV.DE GASTOS DE FUNC. GESTION 2019 LIB. 00099021001 TGN-RECURSOS ORDINARIOS (3987)</t>
  </si>
  <si>
    <t>VENTA DE DIVISAS CON TRANSFERENCIA DE FONDOS A SOLICITUD DE MINISTERIO DE EDUCACION SEGUN SOLICITUD 10473 REF: TRASPASO PARA MARIELA ARNOLD HUANCA EQUIVALENTES 5.567,49 USD LIB. 00099021001 TGN-RECURSOS ORDINARIOS (3987) POR DIFERENCIAL CAMBIARIO</t>
  </si>
  <si>
    <t>VENTA DE DIVISAS CON TRANSFERENCIA DE FONDOS A SOLICITUD DE MINISTERIO DE EDUCACION SEGUN SOLICITUD 10474 REF: TRASPASO PARA WALTER AGUSTIN PARADA VILLARROEL EQUIVALENTES 4.008,59 USD LIB. 00099021001 TGN-RECURSOS ORDINARIOS (3987) POR DIFERENCIAL CAMBIARIO</t>
  </si>
  <si>
    <t>VENTA DE DIVISAS CON TRANSFERENCIA DE FONDOS A SOLICITUD DE MINISTERIO DE EDUCACION SEGUN SOLICITUD 10477 REF: TRASPASO PARA INSTITUT POLITECHNIQUE - AGENT COMPTABLE (MARIELA ARNOLD HUANCA) EQUIVALENTES 4.724,57 USD LIB. 00099021001 TGN-RECURSOS ORDINARIOS (3987) POR DIFERENCIAL CAMBIARIO</t>
  </si>
  <si>
    <t>VENTA DE DIVISAS CON TRANSFERENCIA DE FONDOS A SOLICITUD DE MINISTERIO DE EDUCACION SEGUN SOLICITUD 10471 REF: TRASPASO PARA JORGE MARCELO FUNES MARTINEZ EQUIVALENTES 6.680,99 USD LIB. 00099021001 TGN-RECURSOS ORDINARIOS (3987) POR DIFERENCIAL CAMBIARIO</t>
  </si>
  <si>
    <t>VENTA DE DIVISAS CON TRANSFERENCIA DE FONDOS A SOLICITUD DE MINISTERIO DE EDUCACION SEGUN SOLICITUD 10475 REF: TRASPASO PARA CARLA RENE BALDIVIESO SORUCO EQUIVALENTES 5.567,49 USD LIB. 00099021001 TGN-RECURSOS ORDINARIOS (3987) POR DIFERENCIAL CAMBIARIO</t>
  </si>
  <si>
    <t>VENTA DE DIVISAS CON TRANSFERENCIA DE FONDOS A SOLICITUD DE MINISTERIO DE EDUCACION SEGUN SOLICITUD 10468 REF: TRASPASO PARA ADRIAN WALDEMAR DAROCA APARICIO EQUIVALENTES 6.680,99 USD LIB. 00099021001 TGN-RECURSOS ORDINARIOS (3987) POR DIFERENCIAL CAMBIARIO</t>
  </si>
  <si>
    <t>VENTA DE DIVISAS CON TRANSFERENCIA DE FONDOS A SOLICITUD DE MINISTERIO DE EDUCACION SEGUN SOLICITUD 10472 REF: TRASPASO PARA INSTITUT POLITECHNIQUE - AGENT COMPTABLE (RODRIGO RODRIGUEZ DELGADILLO) EQUIVALENTES 4.724,57 USD LIB. 00099021001 TGN-RECURSOS ORDINARIOS (3987) POR DIFERENCIAL CAMBIARIO</t>
  </si>
  <si>
    <t>||TRANSFERENCIA DE FONDOS S/G. MENSAJES SWIFT NROS. 02996 Y02984 DE LA FECHA. (SECTOR PÚBLICO - SOBREVUELOS). DEBITO DE LA LIBRETA 00117012001 DGAC, REPOSICION UTILES DE ESCRITORIO.</t>
  </si>
  <si>
    <t>COBRO COSTOS DE PAPELERIA SEGUN TRANSFERENCIA DEL EXTERIOR POR ORDEN DE GAS CORONA S A E C A (ASUNCION PARAGUAY) REF.: SWF OF 20/03/05 FECHA VALOR 05/03/2020 LIB. 00513062001 YPFB-OPERACIONES PLANTA DE SEPARACION DE LIQUIDOS RIO GRANDE</t>
  </si>
  <si>
    <t>||REGULARIZACIÓN DE LA OPERACIÓN NRO. G-1284406 DE F. 28/02/2020 REGISTRADA POR EL DEPARTAMENTO DE OPERACIONES CAMBIARIAS Y CONVENIOS, SEGÚN INFORMACIÓN ADICIONAL DEL STANDARD CHARTERED BANK. DEBITO DE LA LIBRETA 00117012001 DGAC, REPOSICION UTILES DE ESCRITORIO.</t>
  </si>
  <si>
    <t>||TRANSFERENCIA DE FONDOS S/G. MENSAJES SWIFT NROS. 03045 Y 03044 DE LA FECHA. (SECTOR PÚBLICO - SOBREVUELOS). DEBITO DE LA LIBRETA 00117012001 DGAC, REPOSICION UTILES DE ESCRITORIO.</t>
  </si>
  <si>
    <t>A:00099021001 El concepto de la mencionada operación corresponde a la transferencia de capital por el mes de Febrero/2020, de Cooperativa Sudamérica al TGN.</t>
  </si>
  <si>
    <t>00099021001 DEPOSITO DE EFECTIVO, DEPOSITANTE: MIGUEL ARMANDO QUISBERT MAMANI, CONCEPTO: REVERSION ANTICIPADA, CUENTA DE DEPOSITO: CUENTA UNICA DEL TESORO</t>
  </si>
  <si>
    <t>00099021001 DEPOSITO DE EFECTIVO, DEPOSITANTE: CARLOS FRANCISCO VARGAS DIAZ, CONCEPTO: DOBLE PERCEPCION, CUENTA DE DEPOSITO: CUENTA UNICA DEL TESORO</t>
  </si>
  <si>
    <t>00192014101 DEPOSITO DE EFECTIVO, DEPOSITANTE: ISSELL YACA IBAÑEZ, CONCEPTO: SOBRANTE EN COMPRA DE MATERIAL ELECTRICO PREV N 171 FF,OO, 41-119, CUENTA DE DEPOSITO: CUENTA UNICA DEL TESORO</t>
  </si>
  <si>
    <t>00192014101 DEPOSITO DE EFECTIVO, DEPOSITANTE: ISSELL YACA IBAÑEZ, CONCEPTO: SOBRANTE ZARPE DEL GARZA PREV 185 DE FF,OO, 41-19, CUENTA DE DEPOSITO: CUENTA UNICA DEL TESORO</t>
  </si>
  <si>
    <t>00192014101 DEPOSITO DE EFECTIVO, DEPOSITANTE: ISSELL YACA IBAÑEZ, CONCEPTO: SOBRANTE DE ZARPE Y OTROS PREV 169 FF,OO, 41-119, CUENTA DE DEPOSITO: CUENTA UNICA DEL TESORO</t>
  </si>
  <si>
    <t>00192012001 DEPOSITO DE EFECTIVO, DEPOSITANTE: ISSELL YACA IBAÑEZ, CONCEPTO: REVERSION DE RECURSOS PREV 229 DE FF,OO, 20-230, CUENTA DE DEPOSITO: CUENTA UNICA DEL TESORO</t>
  </si>
  <si>
    <t>00192014101 DEPOSITO DE EFECTIVO, DEPOSITANTE: ISSELL YACA IBAÑEZ, CONCEPTO: SOBRANTE DE ZARPE PREV 168 FF,OO, 41-117, CUENTA DE DEPOSITO: CUENTA UNICA DEL TESORO</t>
  </si>
  <si>
    <t>00192012001 DEPOSITO DE EFECTIVO, DEPOSITANTE: NELSON RAMOS CATARI, CONCEPTO: SOBRANTE PREV 272 FF,OO 20-230, CUENTA DE DEPOSITO: CUENTA UNICA DEL TESORO</t>
  </si>
  <si>
    <t>00099021001 DEPOSITO DE EFECTIVO, DEPOSITANTE: JULIA BAZOALTO VARGAS, CONCEPTO: DEVOLUCION GASTOS NO RECONOCIDOS POR EL ESTADO, CUENTA DE DEPOSITO: CUENTA UNICA DEL TESORO / DJBR.</t>
  </si>
  <si>
    <t>00020031101 DEPOSITO DE EFECTIVO, DEPOSITANTE: ALAN ISRAEL GUTIERREZ AGUIAR, CONCEPTO: DEVOLUCION PASAJES, CUENTA DE DEPOSITO: CUENTA UNICA DEL TESORO</t>
  </si>
  <si>
    <t>00020031101 DEPOSITO DE EFECTIVO, DEPOSITANTE: ARIEL MONTERO PATZI, CONCEPTO: DEVOLUCION PASAJES, CUENTA DE DEPOSITO: CUENTA UNICA DEL TESORO</t>
  </si>
  <si>
    <t>00192014101 DEPOSITO DE EFECTIVO, DEPOSITANTE: DARIO MOYE MOYE, CONCEPTO: SOBRANTE DE PASAJES DEL PREV N 65 FF,OO,41-119, CUENTA DE DEPOSITO: CUENTA UNICA DEL TESORO</t>
  </si>
  <si>
    <t>00099021001 DEPOSITO DE EFECTIVO, DEPOSITANTE: CRISTINA ATTO GUTIERREZ, CONCEPTO: DEVOLUCION DE REMUNERACION MAXIMA, CUENTA DE DEPOSITO: CUENTA UNICA DEL TESORO / DJBR.</t>
  </si>
  <si>
    <t>00099021001 DEPOSITO DE EFECTIVO, DEPOSITANTE: PATRICIA KARINA GILOFF RIVERO, CONCEPTO: DEVOLUCION DE RETROACTIVO, CUENTA DE DEPOSITO: CUENTA UNICA DEL TESORO</t>
  </si>
  <si>
    <t>00099021001 DEPOSITO DE EFECTIVO, DEPOSITANTE: RENE CASILLA GUTIERREZ, CONCEPTO: DOBLE PERCEPCION, CUENTA DE DEPOSITO: CUENTA UNICA DEL TESORO</t>
  </si>
  <si>
    <t>00015021102 DEPOSITO DE EFECTIVO, DEPOSITANTE: VICTOR HUO HUMEREZ MENDEZ, CONCEPTO: DEVOLUCION DE HABERES DEL MES DE FEBRERO 2020, CUENTA DE DEPOSITO: CUENTA UNICA DEL TESORO</t>
  </si>
  <si>
    <t>00099021001 DEPOSITO DE EFECTIVO, DEPOSITANTE: ENDE COBIJA, CONCEPTO: DEVOLUCION C31-3063, CUENTA DE DEPOSITO: CUENTA UNICA DEL TESORO</t>
  </si>
  <si>
    <t>00132022002 DEPOSITO DE EFECTIVO, DEPOSITANTE: JULIO VALENTINO ANDRE HERBAS, CONCEPTO: DEVOLUCION DE SALDO DE FONDOS EN AVANCE, CUENTA DE DEPOSITO: CUENTA UNICA DEL TESORO</t>
  </si>
  <si>
    <t>00132079201 DEPOSITO DE EFECTIVO, DEPOSITANTE: JULIO VALENTINO ANDRE HERBAS, CONCEPTO: DEVOLUCION DE SALDO DE FONDOS EN AVANCE, CUENTA DE DEPOSITO: CUENTA UNICA DEL TESORO</t>
  </si>
  <si>
    <t>00086031101 DEP.DE CHEQ.AJENOS,RET.DE CAM.,CONCEPTO: DESEMBOLSO SEGUN ACUERDO WWF-SERNAP NOEL KEMPFF,DEP.: WWF , PROCEDENCIA: BANCO MERCANTIL SANTA CRUZ SA., CHEQUE: 13751, FECHA DE EMISION:04/03/2020</t>
  </si>
  <si>
    <t>00086031101 DEP.DE CHEQ.AJENOS,RET.DE CAM.,CONCEPTO: DESEMBOLSO SEGUN ACUERDO WWF-SERNAP OTUQUIS,DEP.: WWF , PROCEDENCIA: BANCO MERCANTIL SANTA CRUZ SA., CHEQUE: 13752, FECHA DE EMISION:04/03/2020</t>
  </si>
  <si>
    <t>00086031101 DEP.DE CHEQ.AJENOS,RET.DE CAM.,CONCEPTO: DESEMBOLSO SEGUN ACUERDO WWF-SERNAP SAN MATIAS,DEP.: WWF , PROCEDENCIA: BANCO MERCANTIL SANTA CRUZ SA., CHEQUE: 13753, FECHA DE EMISION:04/03/2020</t>
  </si>
  <si>
    <t>00015011108 DEP.DE CHEQ.AJENOS,RET.DE CAM.,CONCEPTO: DEVOLUCION DE PASAJES AEREOS SR FERNANDO BOSTINZA,DEP.: MINISTERIO DE GOBIERNO , PROCEDENCIA: BANCO UNION S.A., CHEQUE: 51671, FECHA DE EMISION:28/02/2020</t>
  </si>
  <si>
    <t>00099021001 DEP.DE CHEQ.AJENOS,RET.DE CAM.,CONCEPTO: RAMIREZ MUÑOZ FRANZ LUIS,DEP.: BANCO UNION S.A. , PROCEDENCIA: BANCO UNION S.A., CHEQUE: 168681, FECHA DE EMISION:06/03/2020</t>
  </si>
  <si>
    <t>00099021001 DEP.DE CHEQ.AJENOS,RET.DE CAM.,CONCEPTO: NAVARRO TABOADA GASTON PABLO,DEP.: BANCO UNION S.A. , PROCEDENCIA: BANCO UNION S.A., CHEQUE: 168682, FECHA DE EMISION:06/03/2020 / DJBR.</t>
  </si>
  <si>
    <t>00099021001 DEP.DE CHEQ.AJENOS,RET.DE CAM.,CONCEPTO: TRANSFERENCIA POR LA DEVOLUCION DEL SALDO NO EJECUTADO,DEP.: KEVIN HARVY VARGAS MANJON , PROCEDENCIA: BANCO UNION S.A., CHEQUE: 1426, FECHA DE EMISION:05/03/2020</t>
  </si>
  <si>
    <t>00212082001 DEPOSITO DE EFECTIVO, DEPOSITANTE: SHIRLEY GUERREROS AGUILAR, CONCEPTO: DEVOLUCION GESTION 2017, CUENTA DE DEPOSITO: CUENTA UNICA DEL TESORO</t>
  </si>
  <si>
    <t>00212082001 DEPOSITO DE EFECTIVO, DEPOSITANTE: ZULEMA TORREBLANCO RODRIGUEZ, CONCEPTO: DEVOLUCION GESTION 2017, CUENTA DE DEPOSITO: CUENTA UNICA DEL TESORO</t>
  </si>
  <si>
    <t>00099021001 DEPOSITO DE EFECTIVO, DEPOSITANTE: ROLANDO MARQUEZ ALBA, CONCEPTO: LLAMADAS EXCESO DE TELEFONIA MOVIL, CUENTA DE DEPOSITO: CUENTA UNICA DEL TESORO / DJBR.</t>
  </si>
  <si>
    <t>00099021001 DEPOSITO DE EFECTIVO, DEPOSITANTE: CAMARA DE SENADORES - RUBEN ESPEJO RAMIREZ, CONCEPTO: PARA FINES DE AJUSTE EN IMPUTACION PRESUPUESTARIA, CUENTA DE DEPOSITO: CUENTA UNICA DEL TESORO</t>
  </si>
  <si>
    <t>VENTA DE DIVISAS CON TRANSFERENCIA DE FONDOS A SOLICITUD DE MINISTERIO DE EDUCACION SEGUN SOLICITUD 10469 REF: TRANSFER OF RESOURCES FOR UNIVERSITY OF ABERDEEN (ALVARO MARTIN ARREDONDO APARICIO) EQUIVALENTES 24.435,43 USD LIB. 00099021001 TGN-RECURSOS ORDINARIOS (3987) POR DIFERENCIAL CAMBIARIO</t>
  </si>
  <si>
    <t>VENTA DE DIVISAS CON TRANSFERENCIA DE FONDOS A SOLICITUD DE MINISTERIO DE EDUCACION SEGUN SOLICITUD 10476 REF: TRANSFER OF RESOURCES FOR UNIVERSITY OF SURREY (ADRIAN ROJAS AREVALO) EQUIVALENTES 27.279,77 USD LIB. 00099021001 TGN-RECURSOS ORDINARIOS (3987) POR DIFERENCIAL CAMBIARIO</t>
  </si>
  <si>
    <t>COBRO COSTOS DE PAPELERIA SEGUN TRANSFERENCIA DEL EXTERIOR POR ORDEN DE YPF EXPLORACION Y PRODUCCION DE HIDROCARBUROS DE BOLIVIA S.A.,FECHA VALOR 05/03/2020 LIB. 00513012007 YPFB - RECURSOS NACIONALIZACIÓN</t>
  </si>
  <si>
    <t>COBRO COSTOS DE PAPELERIA SEGUN TRANSFERENCIA DEL EXTERIOR POR ORDEN DE HERCO COMBUSTIBLES S A (LIMA PERU) REF.: FACT N 010-2020 FECHA VALOR 06/03/2020 LIB. 00513062001 YPFB-OPERACIONES PLANTA DE SEPARACION DE LIQUIDOS RIO GRANDE</t>
  </si>
  <si>
    <t>VENTA DE DIVISAS CON TRANSFERENCIA DE FONDOS A SOLICITUD DE MINISTERIO DE EDUCACION SEGUN SOLICITUD 10478 REF: TRANSFER OF RESOURCES FOR WILDER RUBEN URENA REYES EQUIVALENTES 6.578,22 USD LIB. 00099021001 TGN-RECURSOS ORDINARIOS (3987) POR DIFERENCIAL CAMBIARIO</t>
  </si>
  <si>
    <t>||COMISIÓN TRANSFERENCIA FDOS. AL EXTERIOR 0.10% S/USD 94.777,83, REEMB. GSTS. COM. BS. 220.- Y EMISIÓN COMP. CONT. BS. 50.-, REF.:PAGO N°5 LC I-2018-20 P/C INSUMOS BOLIVIA A/F METALPREN S.A., EN COMPLEMENTO A COMP. CONT. N° 0980059. LIB.:00224012007 INSUMOS BOLIVIA-PLANTA PROCESADORA DE IVIRGARZAMA REF.:COMIS. PAGO N°5 LC I-2018-20</t>
  </si>
  <si>
    <t>TRANSFERENCIA DE FONDOS AL EXTERIOR A SOLICITUD DE MINISTERIO DE OBRAS PUBLICAS SERVICIOS Y VIVIENDA SEGUN SOLICITUD 10492 REF: PAGO AL CONSORCIO EMPRESA AGENCIAS MERCANTILES CONSULTING PERU S.A.C. Y SELEX ES INC. 1ER PAGO 20% SEGÚN CONTRATO MOPSV 142 POR USD 246.000,00, POR CONCEPTO DE ADQUISICIÓN LIB. 00081127001 PAR-MOPSV-PROGRAMA DE INFRAESTRUCTURA AEROPORTUARIA M/N</t>
  </si>
  <si>
    <t>VENTA DE DIVISAS CON TRANSFERENCIA DE FONDOS A SOLICITUD DE MINISTERIO DE EDUCACION SEGUN SOLICITUD 10470 REF: TRANSFER OF RESOURCES FOR SHEFFIELD UNIVERSITY (JORGE ADRIAN OCHOA VARGAS) EQUIVALENTES 30.511,96 USD LIB. 00099021001 TGN-RECURSOS ORDINARIOS (3987) POR DIFERENCIAL CAMBIARIO</t>
  </si>
  <si>
    <t>COMISIONES BANCARIAS POR PAGO A BID PRÉSTAMO 126-TF-BO VCTO. 06-03-2020 POR CUENTA DE TGN SEGÚN NOTA COD. LIQ. 013265 DE FECHA 02-03-2020, VALOR 06-03-2020 CAPITAL USD 66.666,66 INTERESES USD 5.666,66 LIB. 00099021001 TGN-RECURSOS ORDINARIOS REF.: COMISIONES BANCARIAS</t>
  </si>
  <si>
    <t>'COBRO DE'||UTILES DE ESCRITORIO POR EL COMPROBANTE CONTABLE NRO. 0980105 DE LA FECHA, SEGÚN CORREO ELECTRÓNICO DE YPFB DE F. 23/01/2018. DEBITO DE LA LIBRETA 00513022001 YPFB  OPERACIONES.</t>
  </si>
  <si>
    <t>||RESPUESTA A DEBITO DEL BANQUERO SG MJE.SWIFT NO.3093 DE LA FECHA REF:COBRO COMIS.POR TRANSFERENCIA EUR 12.238,93 DEL 03/03/2020 SG SOLICITUD MIN.DE EDUCACION REF:PAGO JANE LEONOR ROQUE MAMANI LIB.00099021001 TGN-RECURSOS ORDINARIOS</t>
  </si>
  <si>
    <t>||RESPUESTA A DEBITO DEL BANQUERO SEGUN SWIFT 03092 DE LA FECHA . REF.: COBRO COMISION EUR 8.- POR TRANSF. DE EUR 500.- VALOR 13-11-2019 DEL MEFP. LIBRETA 00099021001 TGN-RECURSOS ORDINARIOS. REF.: UTILES DE ESCRITORIO</t>
  </si>
  <si>
    <t>||RESPUESTA A DEBITO DEL BANQUERO SG MJE.SWIFT NO.3094 DE LA FECHA REF:COBRO COMIS.POR TRANSFERENCIA EUR 4.909,90 DEL 04/03/2020 SG SOLICITUD MIN.DE EDUCACION REF:PAGO RODRIGO RODRIGUEZ DELGADILLO LIBRETA 00099021001 TGN-RECURSOS ORDINARIOS</t>
  </si>
  <si>
    <t>||RESPUESTA A DEBITO DEL BANQUERO SG MJE.SWIFT NO.3094 DE LA FECHA REF:COBRO COMIS.POR TRANSFERENCIA EUR 4.909,90 DEL 04/03/2020 SG SOLICITUD MIN.DE EDUCACION REF:PAGO RODRIGO RODRIGUEZ DELGADILLO CGO.CTA. LIBRETA 00099021001 TGN-RECURSOS ORDINARIOS (UTILES DE ESCRITORIO)</t>
  </si>
  <si>
    <t>||RESPUESTA A DEBITO DEL BANQUERO SG MJE.SWIFT NO.3091 DE LA FECHA REF:COBRO COMIS.POR TRANSFERENCIA EUR 1.399,12 DEL 28/02/2020 SG SOLICITUD MIN. DE DES. PRODUCTIVO Y ECONOMIA REF:PAGO MEMBRESIA GESTION 2020 LIBRETA NO.00041031107 MPM-INSTITUTO BOLIVIANO DE METROLOGIA</t>
  </si>
  <si>
    <t>||RESPUESTA A DEBITO DEL BANQUERO SG MJE.SWIFT NO.3091 DE LA FECHA REF:COBRO COMIS.POR TRANSFERENCIA EUR 1.399,12 DEL 28/02/2020 SG SOLICITUD MIN. DE DES. PRODUCTIVO Y ECONOMIA REF:PAGO MEMBRESIA GESTION 2020 CGO.CTA.LIBRETA NO.00041031107 MPM-INSTITUTO BOLIVIANO DE METROLOGIA (UTILES DE ESCRITORIO)</t>
  </si>
  <si>
    <t>||TRANSFERENCIA DE FONDOS S/G. MENSAJES SWIFT NROS. 03087 Y 03081 DE LA FECHA. (SECTOR PÚBLICO - SERVICIOS). DEBITO DE LA LIBRETA 00119012001 ADSIB, REPOSICION UTILES DE ESCRITORIO.</t>
  </si>
  <si>
    <t>||RESPUESTA A DEBITO DEL BANQUERO SEGUN SWIFT 03092 DE LA FECHA . REF.: COBRO COMISION EUR 8.- POR TRANSF. DE EUR 500.- VALOR 13-11-2019 DEL MEFP. LIBRETA 00099021001 TGN-RECURSOS ORDINARIOS</t>
  </si>
  <si>
    <t>||RESPUESTA A DEBITO DEL BANQUERO SG MJE.SWIFT NO.3093 DE LA FECHA REF:COBRO COMIS.POR TRANSFERENCIA EUR 12.238,93 DEL 03/03/2020 SG SOLICITUD MIN.DE EDUCACION REF:PAGO JANE LEONOR ROQUE MAMANI CGO.LIB.00099021001 TGN-RECURSOS ORDINARIOS COBRO (UTILES DE ESCRITORIO)</t>
  </si>
  <si>
    <t>NUMERO DE LIBRETA CUT: 00099021001 OPERACIÓN E18 TRANSFERENCIA DEL SISTEMA FINANCIERO POR CUENTA DE TERCEROS A LA CUT DEVOLUCION TGN PAGO FC</t>
  </si>
  <si>
    <t>00099021001 DEPOSITO DE EFECTIVO, DEPOSITANTE: SILVIO CLAROS RODRIGUEZ, CONCEPTO: DEVOLUCION POR PAGO PENALIDAD CAMBIO DE VUELO POR VIAJE EN COMISION, CUENTA DE DEPOSITO: CUENTA UNICA DEL TESORO / DJBR.</t>
  </si>
  <si>
    <t>00099021001 DEPOSITO DE EFECTIVO, DEPOSITANTE: MARTHA L. GUTIERREZ DE MARCA, CONCEPTO: DEVOLUCION NUEVAS NUPCIAS, CUENTA DE DEPOSITO: CUENTA UNICA DEL TESORO</t>
  </si>
  <si>
    <t>00373024104 DEPOSITO DE EFECTIVO, DEPOSITANTE: JUSTINO CALLISAYA ACERO, CONCEPTO: DEVOLUCION, CUENTA DE DEPOSITO: CUENTA UNICA DEL TESORO</t>
  </si>
  <si>
    <t>00099021001 DEPOSITO DE EFECTIVO, DEPOSITANTE: SERVICIO PLURINACIONAL DE DEFENSA PUBLICA, CONCEPTO: ENTIDAD 152 SEPDEP GASTOS POR EXPENSAS DICIEMBRE /2019 PROCURADURIA GENERAL DEL ESTADO, CUENTA DE DEPOSITO: CUENTA UNICA DEL TESORO</t>
  </si>
  <si>
    <t>00212082004 DEP.DE CHEQ.AJENOS,RET.DE CAM.,CONCEPTO: INRA LA PAZ APORTES VOLUNTARIOS FEBRERO 2020,DEP.: INRA LA PAZ APORTES VOLUNTARIOS FEBRERO 2020 , PROCEDENCIA: BANCO UNION S.A., CHEQUE: 3982, FECHA DE EMISION:09/03/2020</t>
  </si>
  <si>
    <t>00212082004 DEP.DE CHEQ.AJENOS,RET.DE CAM.,CONCEPTO: APORTES VOLUNTARIOS INRA LA PAZ,DEP.: INRA LA PAZ APORTES VOLUNTARIOS ENERO 2020 , PROCEDENCIA: BANCO UNION S.A., CHEQUE: 3980, FECHA DE EMISION:09/03/2020</t>
  </si>
  <si>
    <t>00254014101 DEP.DE CHEQ.AJENOS,RET.DE CAM.,CONCEPTO: TRANSFERENCIA DE RECURSOS DEL MUNICIPIO DE ATOCHA,DEP.: INSTITUTO DEL SEGURO AGRARIO , PROCEDENCIA: BANCO UNION S.A., CHEQUE: 2006, FECHA DE EMISION:09/03/2020</t>
  </si>
  <si>
    <t>00099021001 DEP.DE CHEQ.AJENOS,RET.DE CAM.,CONCEPTO: REEMBOLSO POR BAJA MEDICA DE : CAJA DE SALUD CORDESDES A: UNIDAD DE LIQUIDACION DE CORREOS-ECOBOL,DEP.: CAJA DE SALUD CORDES , PROCEDENCIA: BANCO UNION S.A., CHEQUE: 15305, FECHA DE EMISION:26/02/2020</t>
  </si>
  <si>
    <t>00099021001 DEP.DE CHEQ.AJENOS,RET.DE CAM.,CONCEPTO: REEMBOLSO POR BAJA MEDICA DE: CAJA DE SALUD CORDES A: AUTORIDAD DE REG Y FISCALIZACION DE TELECOM.,DEP.: CAJA DE SALUD CORDES , PROCEDENCIA: BANCO UNION S.A., CHEQUE: 15304, FECHA DE EMISION:26/02/2020</t>
  </si>
  <si>
    <t>00099021001 DEP.DE CHEQ.AJENOS,RET.DE CAM.,CONCEPTO: REEMBOLSO POR BAJA MEDICA DE : CAJA DE SALUD CORDES A: MINISTERIO MEDIO AMBIENTE Y AGUA,DEP.: CAJA DE SALUD CORDES , PROCEDENCIA: BANCO UNION S.A., CHEQUE: 15303, FECHA DE EMISION:26/02/2020</t>
  </si>
  <si>
    <t>00099021001 DEP.DE CHEQ.AJENOS,RET.DE CAM.,CONCEPTO: AUTORIDAD DE PENSIONES Y SEGUROS PAGO DE REEMBOLSO DE BAJAS MEDICAS ENERO 2020,DEP.: CAJA DE SALUD DE LA BANCA PRIVADA , PROCEDENCIA: BANCO NACIONAL DE BOLIVIA S.A., CHEQUE: 8115206, FECHA DE EMISION:21/02/202</t>
  </si>
  <si>
    <t>00592012001 DEP.DE CHEQ.AJENOS,RET.DE CAM.,CONCEPTO: TRANSFERENCIA DE RECURSOS CTA. FONDO ROTATIVO DEL 01 AL 29 DE FEBRERO DE 2020,DEP.: EMPRESA ESTATAL BOLIVIANA DE TURISMO , PROCEDENCIA: BANCO UNION S.A., CHEQUE: 700, FECHA DE EMISION:03/03/2020</t>
  </si>
  <si>
    <t>00041011101 DEPOSITO DE EFECTIVO, DEPOSITANTE: MIN DE DESARROLLO PRODUCTIVO Y ECONOMIA PLURAL, CONCEPTO: DEVOLUCION POR SIN GOCE DE HABER DEL MES DE ENERO DE 2020, CUENTA DE DEPOSITO: CUENTA UNICA DEL TESORO</t>
  </si>
  <si>
    <t>PAGO A CAF PRÉSTAMO CFA009759 VCTO. 09-03-2020 POR CUENTA DE TGN , NTI. 013244 VALOR 09-03-2020 INTERESES USD 152.430,00 COMISIONES USD 93.391,42 CTA. 3987 CUENTA UNICA DEL TESORO-3987 LIB. 00099021001 REF.: COMISIONES BANCARIAS</t>
  </si>
  <si>
    <t>COBRO COSTOS DE PAPELERIA POR REGULARIZACION DE TRANSFERENCIA DEL EXTERIOR POR ORDEN DE PETROLEOS PARAGUAYOS PETROPAR, FECHA VALOR 06/03/2020 LIB. 00513062001 YPFB-OPERACIONES PLANTA DE SEPARACION DE LIQUIDOS RIO GRANDE</t>
  </si>
  <si>
    <t>||COMISIÓN TRANSFERENCIA FDOS. AL EXTERIOR 0.10% S/USD 153.560,92,REEMB. GSTS. COM. BS220.- Y EMISIÓN COMP. CONT. BS50.-,REF.:PAGO LC I-2019-45 P/C ADM. DE AEROPUERTOS Y SERV. AUX. A LA NAVEGACIÓN AÉREA-AASANA A/F ITURRI SA, EN COMPL. A COMP. CONT. N°0980133, 09/03/20. LIB.:00512012001 LBP-AASANA-PACS SONET REF.:COMISIÓN DE PAGO LC I-2019-45</t>
  </si>
  <si>
    <t>NUMERO DE LIBRETA CUT: 00099021001 OPERACIÓN E18 TRANSFERENCIA DEL SISTEMA FINANCIERO POR CUENTA DE TERCEROS A LA CUT POR CONCEPTO DE DEVOLUCIÓN PAGOS EN EXCESO GOBIERNO AUTONOMO DEPARTAMENTAL DE TARIJA</t>
  </si>
  <si>
    <t>COBRO COSTOS DE PAPELERIA SEGUN TRANSFERENCIA DEL EXTERIOR POR ORDEN DE LLAMA GAS S.A. (LIMA PERU) REF.: 550 1736141 FECHA VALOR 06/03/2020 LIB. 00513062001 YPFB-OPERACIONES PLANTA DE SEPARACION DE LIQUIDOS RIO GRANDE</t>
  </si>
  <si>
    <t>COBRO COSTOS DE PAPELERIA SEGUN TRANSFERENCIA DEL EXTERIOR POR ORDEN DE CORPORACION ANDINA DEL GAS PERU S.A.C. (LIMA PERU) REF.: U283687001 FECHA VALOR 9/03/2020 LIB. 00513062001 YPFB-OPERACIONES PLANTA DE SEPARACION DE LIQUIDOS RIO GRANDE</t>
  </si>
  <si>
    <t>00099021001 DEPOSITO DE EFECTIVO, DEPOSITANTE: DIRECCION DE REGISTRO Y PROMOCION -SENAPE, CONCEPTO: DEVOLUCION POR DIFERENCIA POR CONCEPTO DE AGUINALDO, CUENTA DE DEPOSITO: CUENTA UNICA DEL TESORO</t>
  </si>
  <si>
    <t>00526012001 DEPOSITO DE EFECTIVO, DEPOSITANTE: MACIEL NOELIA MENDEZ PEREZ-BOLIVIA TV, CONCEPTO: DEVOLUCION DE HABERES DEL MES DE FEBRERO (MACIEL NOELIA MENDEZ PEREZ), CUENTA DE DEPOSITO: CUENTA UNICA DEL TESORO</t>
  </si>
  <si>
    <t>00287102001 DEPOSITO DE EFECTIVO, DEPOSITANTE: FPS, CONCEPTO: DEVOLUCION, CUENTA DE DEPOSITO: CUENTA UNICA DEL TESORO</t>
  </si>
  <si>
    <t>00099021001 DEPOSITO DE EFECTIVO, DEPOSITANTE: OTILIA CONDORI CUNO, CONCEPTO: POR COBRO (SEGUNDAS NUPCIAS) DE LOLA CUNO CANASA (Q.E.P.D.), CUENTA DE DEPOSITO: CUENTA UNICA DEL TESORO / DJBR.</t>
  </si>
  <si>
    <t>00099021001 DEPOSITO DE EFECTIVO, DEPOSITANTE: CHRISTIAN MENCIA QUIROGA, CONCEPTO: DEPÓSITO DOBLE PERCEPCION DE HABERES DEL MES DE DICIEMBRE DE 2019 POLICIA BOLIVIANA, CUENTA DE DEPOSITO: CUENTA UNICA DEL TESORO</t>
  </si>
  <si>
    <t>00099021001 DEPOSITO DE EFECTIVO, DEPOSITANTE: WENDY CABRERA AGUILAR, CONCEPTO: DEVOLUCION POR EXCEDER TECHO SALARIAL JUNIO A DICIEMBRE 2019 DE WENDY CABRERA AGUILAR, CUENTA DE DEPOSITO: CUENTA UNICA DEL TESORO / DJBR.</t>
  </si>
  <si>
    <t>00099021001 DEPOSITO DE EFECTIVO, DEPOSITANTE: VICTOR ALFONSO RAMOS HUARACHI, CONCEPTO: DEVOLUCION POR RETENCION DE IMPUESTOS C31 -62, CUENTA DE DEPOSITO: CUENTA UNICA DEL TESORO / DJBR.</t>
  </si>
  <si>
    <t>00041011101 DEPOSITO DE EFECTIVO, DEPOSITANTE: MDPYEP-MARIO SALINAS REYES, CONCEPTO: DEVOLUCION TOTAL DE FONDOS EN AVANCE C31-281, CUENTA DE DEPOSITO: CUENTA UNICA DEL TESORO</t>
  </si>
  <si>
    <t>00212012001 DEPOSITO DE EFECTIVO, DEPOSITANTE: LIMBER CESAR HUANCA CLARES, CONCEPTO: REPOSICION DE CREDENCIAL, CUENTA DE DEPOSITO: CUENTA UNICA DEL TESORO</t>
  </si>
  <si>
    <t>00099021001 DEPOSITO DE EFECTIVO, DEPOSITANTE: NATALIO ROJAS ROQUE, CONCEPTO: DOBLE PERCEPCION, CUENTA DE DEPOSITO: CUENTA UNICA DEL TESORO</t>
  </si>
  <si>
    <t>00099021001 DEPOSITO DE EFECTIVO, DEPOSITANTE: PRUDENCIO RAUL PALZA ZEBALLOS, CONCEPTO: DOBLE PERCEPCION, CUENTA DE DEPOSITO: CUENTA UNICA DEL TESORO / DJBR.</t>
  </si>
  <si>
    <t>00099021001 DEPOSITO DE EFECTIVO, DEPOSITANTE: VICENTE MONTECINOS DIAZ, CONCEPTO: DEVOLUCION GASTOS PASAJE AEREO N°9302403222264 EN LA RUTA COBIJA - LA PAZ, CUENTA DE DEPOSITO: CUENTA UNICA DEL TESORO / DJBR.</t>
  </si>
  <si>
    <t>00590012001 DEPOSITO DE EFECTIVO, DEPOSITANTE: CESAR CHOQUE LIMACHI, CONCEPTO: DEVOLUCION DE FONDOS NO UTILIZADOS, CUENTA DE DEPOSITO: CUENTA UNICA DEL TESORO</t>
  </si>
  <si>
    <t>00099021001 DEP.DE CHEQ.AJENOS,RET.DE CAM.,CONCEPTO: CECILIA FERRUFINO SERRANO,DEP.: BANCO UNION S.A. , PROCEDENCIA: BANCO UNION S.A., CHEQUE: 168684, FECHA DE EMISION:10/03/2020</t>
  </si>
  <si>
    <t>00099021001 DEP.DE CHEQ.AJENOS,RET.DE CAM.,CONCEPTO: ACOSTA CALLEJO WILMA,DEP.: BANCO UNION S.A. , PROCEDENCIA: BANCO UNION S.A., CHEQUE: 168683, FECHA DE EMISION:10/03/2020 / DJBR.</t>
  </si>
  <si>
    <t>00287102001 DEP.DE CHEQ.AJENOS,RET.DE CAM.,CONCEPTO: DEVOLUCION DE SALDOS POR ASIGNACION DE FONDOS EN AVANCE DE VIATICOS OF DPTAL CHUQUISACA,DEP.: FONDO NAL DE INVERSION PRODUCTIVA Y SOCIAL- FPS</t>
  </si>
  <si>
    <t>00291012006 DEP.DE CHEQ.AJENOS,RET.DE CAM.,CONCEPTO: ABC TRAMO RIBERALTA - GUAYAMERIN USO DE DERECHO DE VIA DIC-2018 NOV-2019,DEP.: NUEVATEL PCS DE BOLIVIA S.A. , PROCEDENCIA: BANCO BISA S.A., CHEQUE: 219179, FECHA DE EMISION:18/02/2020</t>
  </si>
  <si>
    <t>00578012002 DEP.DE CHEQ.AJENOS,RET.DE CAM.,CONCEPTO: REVERSION,DEP.: BOLIVIANA DE AVIACION , PROCEDENCIA: BANCO UNION S.A., CHEQUE: 3359, FECHA DE EMISION:06/03/2020</t>
  </si>
  <si>
    <t>00099021001 DEP.DE CHEQ.AJENOS,RET.DE CAM.,CONCEPTO: FRACCION COMPLEMENTARIA MENSUAL,DEP.: FUTURO DE BOLIVIA SA. AFP , PROCEDENCIA: BANCO DE CREDITO DE BOLIVIA S.A., CHEQUE: 61921, FECHA DE EMISION:09/03/2020</t>
  </si>
  <si>
    <t>00099021001 DEP.DE CHEQ.AJENOS,RET.DE CAM.,CONCEPTO: SALDO DEVOLUCION ENVIO MALETA DIPLOMATICA HOUSTON USA,DEP.: DHL BOLIVIA SRL. , PROCEDENCIA: BANCO BISA S.A., CHEQUE: 13689, FECHA DE EMISION:28/02/2020</t>
  </si>
  <si>
    <t>00595012001 DEP.DE CHEQ.AJENOS,RET.DE CAM.,CONCEPTO: DEP. DE DESCUENTO POR PAGOS EN EXCESO CORRESPONDIENTE AL MES FEBRERO/20,DEP.: GESTORA PUBLICA DE LA SEGURIDAD SOCIAL DE LP , PROCEDENCIA: BANCO UNION S.A., CHEQUE: 510, FECHA DE EMISION:06/03/2020</t>
  </si>
  <si>
    <t>00099021001 DEPOSITO DE EFECTIVO, DEPOSITANTE: FREDY MOISES FLORES MAMANI, CONCEPTO: COBRO INDEBIDO DEL PRA., CUENTA DE DEPOSITO: CUENTA UNICA DEL TESORO</t>
  </si>
  <si>
    <t>00099021001 DEPOSITO DE EFECTIVO, DEPOSITANTE: ZAMORANO NAVIA VICTOR HUGO, CONCEPTO: DEVOLUCION DE SUELDOS, CUENTA DE DEPOSITO: CUENTA UNICA DEL TESORO / DJBR.</t>
  </si>
  <si>
    <t>00099021001 DEPOSITO DE EFECTIVO, DEPOSITANTE: ARMIN MESA SANCHEZ, CONCEPTO: DEVOLUCION SUELDO, CUENTA DE DEPOSITO: CUENTA UNICA DEL TESORO / DJBR.</t>
  </si>
  <si>
    <t>PAGO A ICO ESPAÑA PRÉSTAMO 01020038.0 VCTO. 10-03-2020 POR CUENTA DE TGN , NTI. 013264 VALOR 10-03-2020 CAPITAL EUR 195.791,12 INTERESES EUR 3.959,33 CTA. 3987 CUENTA UNICA DEL TESORO LIB. 00099021001 REF.: COMISIONES BANCARIAS</t>
  </si>
  <si>
    <t>COBRO COSTOS DE PAPELERIA SEGUN TRANSFERENCIA DEL EXTERIOR POR ORDEN DE COMPANHIA MATOGROSSENSE DE GAS (CUIABA BRASIL) REF.: 03013123647 FECHA VALOR 10/03/2020 LIB. 00513012007 YPFB - RECURSOS NACIONALIZACIÓN</t>
  </si>
  <si>
    <t>||COBRO DE UTILES DE ESCRITORIO POR REGULARIZACION DE NUESTRO COMPROBANTE S-979866 DEL 3/3/2020 POR COBRO DE COMISIONES EFECTUADO POR EL MUFG BANK LTD., POR DESEMBOLSO DEL PRESTAMO BV-P5 SEGUN NOTA MEFP/VTCP/DGCP/UODP-246/2020 DEL 9/3/2020 LIB. 00099021001 TGN - RECURSOS ORDINARIOS (3987)</t>
  </si>
  <si>
    <t>||RESPUESTA A DEBITO DEL BANQUERO SEG.MENSAJE SWIFT 03196 DE LA FECHA . REF.: COBRO COMISION POR TRANSF. DE EUR 5.000.- DEL 5/03/2020 SEGUN SOLICITUD DEL MIN. EDUCACION FV/ARNOLD HUANCA ,MARIELA LIBRETA 00099021001 TGN-RECURSOS ORDINARIOS. REF.: COBRO UTILES DE ESCRITORIO</t>
  </si>
  <si>
    <t>VENTA DE DIVISAS CON TRANSFERENCIA DE FONDOS A SOLICITUD DE SERVICIO DESARROLLO EMPRESAS PUBLICAS PRODUCTIVAS SEGUN SOLICITUD 10509 REF: PAGO DE DIVISAS VIA TRANSFERENCIA A LA EMPRESA PARAGUAY PACKAGING S.A. POR LA ADQUSICION DE CLAVOS ELECTROSOLDADOS DE BOBINA, CAJAS DE GRAPAS DE ESTERILLA POR USD LIB. 00132079201 SEDEM-PLANTA ENVASES DE VIDRIO CHUQUISACA - MUNICIPIO ZUDAÑEZ</t>
  </si>
  <si>
    <t>||RESPUESTA A DEBITO DEL BANQUERO SG MJE.SWIFT NO. 3195 DE LA FECHA REF:COBRO COMIS.POR TRANSFERENCIA EUR 6.000.-DEL 05/03/2020 SG SOLICITUD MIN.EDUCACION REF:TRASPASO PARA ADRIAN WALDEMAR DAROCA APARICIO LIBRETA 00099021001 TGN-RECURSOS ORDINARIOS</t>
  </si>
  <si>
    <t>||RESPUESTA A DEBITO DEL BANQUERO SG MJE.SWIFT NO. 3195 DE LA FECHA REF:COBRO COMIS.POR TRANSFERENCIA EUR 6.000.-DEL 05/03/2020 SG SOLICITUD MIN.EDUCACION REF:TRASPASO PARA ADRIAN WALDEMAR DAROCA APARICIO CGO.LIBRETA 00099021001 TGN-RECURSOS ORDINARIOS (UTILES DE ESCRITORIO)</t>
  </si>
  <si>
    <t>||RESPUESTA A DEBITO DEL BANQUERO SEG.MENSAJE SWIFT 03196 DE LA FECHA . REF.: COBRO COMISION POR TRANSF. DE EUR 5.000.- DEL 5/03/2020 SEGUN SOLICITUD DEL MIN. EDUCACION FV/ARNOLD HUANCA ,MARIELA LIBRETA 00099021001 TGN-RECURSOS ORDINARIOS</t>
  </si>
  <si>
    <t>||TRANSFERENCIA A LA CUENTA UNICA DEL TESORO IMPORTES RETENIDOS A JULIO HUMEREZ QUIROZ Y SERGIO CEREZO AGUIRRE POR REMUNERACION MAXIMA CORRESPONDIENTE AL MES DE FEBRERO/2020 - LIBRETA N° 00099021001. S/G DOC. ADJUNTOS Y ROC N° 169/2020 DEL DCR. TRANF POR REMUNERACION MAXIMA JULIO HUMEREZ QUIROZ MES DE FEBRERO/2020 LIBRETA 00099021001</t>
  </si>
  <si>
    <t>||TRANSFERENCIA A LA CUENTA UNICA DEL TESORO IMPORTES RETENIDOS A JULIO HUMEREZ QUIROZ Y SERGIO CEREZO AGUIRRE POR REMUNERACION MAXIMA CORRESPONDIENTE AL MES DE FEBRERO/2020 - LIBRETA N° 00099021001. S/G DOC. ADJUNTOS Y ROC N° 169/2020 DEL DCR. TRANF POR REMUNERACION MAXIMA SERGIO MARCELO CEREZO AGUIRRE MES DE FEBRERO/2020 LIBRETA 00099021001</t>
  </si>
  <si>
    <t>COBRO COSTOS DE PAPELERIA SEGUN TRANSFERENCIA DEL EXTERIOR POR ORDEN DE PETROLEO BRASILEIRO SA PETROBRAS FECHA VALOR 10/03/2020 LIB. 00513012007 YPFB - RECURSOS NACIONALIZACIÓN</t>
  </si>
  <si>
    <t>COBRO COSTOS DE PAPELERIA SEGUN TRANSFERENCIA DEL EXTERIOR POR ORDEN DE PETROLEO BRASILEIRO SA PETROBRAS REF.: S060070309D901 FECHA VALOR 10/03/2020 LIB. 00513012007 YPFB - RECURSOS NACIONALIZACIÓN</t>
  </si>
  <si>
    <t>||TRANSFERENCIA DE FONDOS S/G. MENSAJES SWIFT NROS. 03188 Y 03187 DE LA FECHA. (SECTOR PÚBLICO - SOBREVUELOS). DEBITO DE LA LIBRETA 00117012001 DGAC, REPOSICION UTILES DE ESCRITORIO.</t>
  </si>
  <si>
    <t>||TRANSFERENCIA DE FONDOS S/G. MENSAJES SWIFT NROS. 03208 Y 03207 DE LA FECHA. (SECTOR PÚBLICO - SOBREVUELOS). DEBITO DE LA LIBRETA 00117012001 DGAC, REPOSICION UTILES DE ESCRITORIO.</t>
  </si>
  <si>
    <t>COBRO COSTOS DE PAPELERIA SEGUN TRANSFERENCIA DEL EXTERIOR POR ORDEN DE PETROBRAS LIB. 00513012007 YPFB - RECURSOS NACIONALIZACIÓN</t>
  </si>
  <si>
    <t>||REGULARIZACION COMISIÓN DEL BANQUERO. REF.: TRANSF. DE USD 970 SOLICITUD 024540-010357 DEL 26/02/2020 LIBRETA 00599012001 EBA-GESTION GERENCIAL EJECUTIVA.</t>
  </si>
  <si>
    <t>||REGULARIZACION COMISIÓN DEL BANQUERO. REF.: TRANSF. DE USD 970 SOLICITUD 024540-010357 DEL 26/02/2020 LIBRETA 00599012001 EBA-GESTION GERENCIAL EJECUTIVA. REF: UTILES DE ESCRITORIO</t>
  </si>
  <si>
    <t>'COBRO DE UTILES DE ESCRITORIO POR´||EN COMPLEMENTO AL COMPROBANTE S-0980276 DE LA FECHA. LIBRETA 00599012001 EBA - GESTION GERENCIAL EJECUTIVA</t>
  </si>
  <si>
    <t>||REGULARIZACIÓN DE NUESTRA OPERACIÓN NRO. 0980144 DE F. 09/03/2020 EN ATENCIÓN A CORREO ELECTRÓNICO DE ENABOL DE LA FECHA. A LA LIBR.00551012001 EPNE-ENABOL RECURSOS ESPECIFICOS; P/CTA. COMPUTERSHARE INC.</t>
  </si>
  <si>
    <t>||REGULARIZACIÓN DE NUESTRA OPERACIÓN NRO. 0980144 DE F. 09/03/2020 EN ATENCIÓN A CORREO ELECTRÓNICO DE ENABOL DE LA FECHA. DE LA LIBR.00551012001 EPNE-ENABOL RECURSOS ESPECIFICOS; COBRO UTILES DE ESCRITORIO.</t>
  </si>
  <si>
    <t>00593012001 DEPOSITO DE EFECTIVO, DEPOSITANTE: EMPRESA ESTATAL YACANA CRISTIAN A. OROZA MENA, CONCEPTO: DEVOLUCION C-31/32, CUENTA DE DEPOSITO: CUENTA UNICA DEL TESORO</t>
  </si>
  <si>
    <t>00099021001 DEPOSITO DE EFECTIVO, DEPOSITANTE: RUBEN EDGAR GONZALES POZO, CONCEPTO: DOBLE PERCEPCION, CUENTA DE DEPOSITO: CUENTA UNICA DEL TESORO / DJBR.</t>
  </si>
  <si>
    <t>00086031101 DEP.DE CHEQ.AJENOS,RET.DE CAM.,CONCEPTO: INGRESO SISCO MES FEBRERO,DEP.: SERNAP- CARRASCO , PROCEDENCIA: BANCO UNION S.A., CHEQUE: 1502, FECHA DE EMISION:29/02/2020</t>
  </si>
  <si>
    <t>00099021001 DEP.DE CHEQ.AJENOS,RET.DE CAM.,CONCEPTO: DEVOLUCION DE RECURSOS POR ESTIPENDIOS NO CANCELADOS A JURADOS ELECTORALES 2019,DEP.: TRIBUNAL ELECTORAL DEPARTAMENTAL DE SANTA CRUZ</t>
  </si>
  <si>
    <t>00099021001 DEP.DE CHEQ.AJENOS,RET.DE CAM.,CONCEPTO: DEVOLUCION DE RECURSOS POR DESCUENTOS A NOTARIOS ELECTORALES 2019,DEP.: TRIBUNAL ELECTORAL DEPARTAMENTAL DE SANTA CRUZ , PROCEDENCIA: BANCO UNION S.A., CHEQUE: 8094, FECHA DE EMISION:09/03/2020</t>
  </si>
  <si>
    <t>00593012001 DEP.DE CHEQ.AJENOS,RET.DE CAM.,CONCEPTO: POR VENTA DE TOPS A INGLATERRA,DEP.: EMPRESA ESTATAL YACANA , PROCEDENCIA: BANCO UNION S.A., CHEQUE: 339, FECHA DE EMISION:10/03/2020</t>
  </si>
  <si>
    <t>00099021001 DEPOSITO DE EFECTIVO, DEPOSITANTE: ROCIO DUEÑAS PLAZA, CONCEPTO: DEVOLUCION DE AGUINALDO 2019 MAGISTERIO, CUENTA DE DEPOSITO: CUENTA UNICA DEL TESORO</t>
  </si>
  <si>
    <t>TRANSFERENCIA DE FONDOS AL EXTERIOR A SOLICITUD DE YACIMIENTOS PETROLIFEROS FISCALES BOLIVIANOS SEGUN SOLICITUD YPFB-0086-2020 REF: SEGUNDO PREPAGO FACTURA PROFORMA ENEX SA POR SUMINISTRO DE PRODUCTO INSUMOS Y ADITIVOS GESTION 2019 LIB. 00513012004 LBP-YPFB-UNICOMERCIAL (4030005415/1-2188907)</t>
  </si>
  <si>
    <t>COBRO COSTOS DE PAPELERIA SEGUN TRANSFERENCIA DEL EXTERIOR POR ORDEN DE COMPANHIA MATOGROSSENSE DE GAS, FECHA VALOR 10/03/2020 LIB. 00513012007 YPFB - RECURSOS NACIONALIZACIÓN</t>
  </si>
  <si>
    <t>COBRO COSTOS DE PAPELERIA SEGUN TRANSFERENCIA DEL EXTERIOR POR ORDEN DE PETROLEO BRASILEIRO S A PETROBRAS, FECHA VALOR 11/03/2020 LIB. 00513012007 YPFB - RECURSOS NACIONALIZACIÓN</t>
  </si>
  <si>
    <t>COBRO COSTOS DE PAPELERIA POR REGULARIZACION DE TRANSFERENCIA DEL EXTERIOR POR ORDEN DE COMPANHIA MATOGROSSENSE DE GAS, FECHA VALOR 10/03/2020 LIB. 00513012007 YPFB - RECURSOS NACIONALIZACIÓN</t>
  </si>
  <si>
    <t>COBRO COSTOS DE PAPELERIA POR REGULARIZACION DE TRANSFERENCIA DEL EXTERIOR POR ORDEN DE PUMA ENERGY PARAGUAY S.A. , FECHA VALOR 10/03/2020 LIB. 00513062001 YPFB-OPERACIONES PLANTA DE SEPARACION DE LIQUIDOS RIO GRANDE</t>
  </si>
  <si>
    <t>COBRO COSTOS DE PAPELERIA POR REGULARIZACION DE TRANSFERENCIA DEL EXTERIOR POR ORDEN DE LLAMA GAS S.A.,FECHA VALOR 10/03/2020 LIB. 00513062001 YPFB-OPERACIONES PLANTA DE SEPARACION DE LIQUIDOS RIO GRANDE</t>
  </si>
  <si>
    <t>COBRO COSTOS DE PAPELERIA SEGUN TRANSFERENCIA DEL EXTERIOR POR ORDEN DE SOLGAS SA (LIMA PERU) REF.: 550 1737967 FECHA VALOR 11/03/2020 LIB. 00513062001 YPFB-OPERACIONES PLANTA DE SEPARACION DE LIQUIDOS RIO GRANDE</t>
  </si>
  <si>
    <t>||LIBRETA N°00578019201, DESEMB N°6 CONTRATO FINPRO N°13 CON BOA PROY. INCENTIVO AL DESARROLLO TURIST. A TRAVÉS DE LA MEJORA EN LA DISPONIB. DE FLOTA AÉREA SEGÚN NOTA CITE: BDP/GO/PC/965/2020</t>
  </si>
  <si>
    <t>COBRO COSTOS DE PAPELERIA POR REGULARIZACION DE TRANSFERENCIA DEL EXTERIOR POR ORDEN DE EMBAJADA DE BOLIVIA EN LIMA LIB. 00099021001 TGN-RECURSOS ORDINARIOS (3987)</t>
  </si>
  <si>
    <t>||REGULARIZACIÓN DE NUESTRA OPERACIÓN NRO. 0979912 DE F. 03/03/2020 SEGÚN INFORMACIÓN ADICIONAL DEL STANDARD CHARTERED BANK. DEBITO DE LA LIBRETA 00117012001 DGAC, REPOSICION UTILES DE ESCRITORIO.</t>
  </si>
  <si>
    <t>||TRANSFERENCIA DE FONDOS S/G. MENSAJES SWIFT NROS. 03279 Y 03274 DE LA FECHA. (SECTOR PÚBLICO - SERVICIOS). DEBITO DE LA LIBRETA 00119012001 ADSIB, REPOSICION UTILES DE ESCRITORIO.</t>
  </si>
  <si>
    <t>||TRANSFERENCIA DE FONDOS S/G. MENSAJES SWIFT NROS. 03280 Y 03275 DE LA FECHA. (SECTOR PÚBLICO - SERVICIOS). DEBITO DE LA LIBRETA 00119012001 ADSIB, REPOSICION UTILES DE ESCRITORIO.</t>
  </si>
  <si>
    <t>00291012002 DEPOSITO DE EFECTIVO, DEPOSITANTE: HUMBERTO MAURICIO CHAVEZ CAREAGA, CONCEPTO: DEVOLUCION DE PASAJE, CUENTA DE DEPOSITO: CUENTA UNICA DEL TESORO</t>
  </si>
  <si>
    <t>00099021001 DEPOSITO DE EFECTIVO, DEPOSITANTE: PONCIANO LUIS ALVARADO CUEVAS, CONCEPTO: DOBLE PERCEPCION, CUENTA DE DEPOSITO: CUENTA UNICA DEL TESORO</t>
  </si>
  <si>
    <t>00099021001 DEPOSITO DE EFECTIVO, DEPOSITANTE: NORA QUISPE BLANCO DE CHURA, CONCEPTO: DOBLE PERCEPCION, CUENTA DE DEPOSITO: CUENTA UNICA DEL TESORO / DJBR.</t>
  </si>
  <si>
    <t>00099021001 DEPOSITO DE EFECTIVO, DEPOSITANTE: SEVICIO DEPARTAMENTAL DE RIEGO LA PAZ, CONCEPTO: DESEMBOLSO POR CONSUMO DE AGUA CORRESPONDIENTE AL MES DICIEMBRE DE 2019, CUENTA DE DEPOSITO: CUENTA UNICA DEL TESORO</t>
  </si>
  <si>
    <t>00099021001 DEPOSITO DE EFECTIVO, DEPOSITANTE: ROBERTO YUJRA CHOQUEHUANCA, CONCEPTO: DOBLE PERCEPCION, CUENTA DE DEPOSITO: CUENTA UNICA DEL TESORO / DJBR.</t>
  </si>
  <si>
    <t>00593012001 DEPOSITO DE EFECTIVO, DEPOSITANTE: MARCO ANTONIO USNAYO ESPEJO, CONCEPTO: DEVOLUCION PREVENTIVO N°15, CUENTA DE DEPOSITO: CUENTA UNICA DEL TESORO</t>
  </si>
  <si>
    <t>00086038003 DEPOSITO DE EFECTIVO, DEPOSITANTE: FUNDESNAP, CONCEPTO: INGRESO POR DESEMBOLSO FUNDESNAP GESTION 2020, CUENTA DE DEPOSITO: CUENTA UNICA DEL TESORO</t>
  </si>
  <si>
    <t>00046024204 DEPOSITO DE EFECTIVO, DEPOSITANTE: STEFANIE VILLEGAS NORIEGA, CONCEPTO: DEVOLUCION DE REFRIGERIO, CUENTA DE DEPOSITO: CUENTA UNICA DEL TESORO</t>
  </si>
  <si>
    <t>00099021001 DEPOSITO DE EFECTIVO, DEPOSITANTE: VICTORIA MERCY CALLE TELLEZ, CONCEPTO: DOBLE PERCEPCION, CUENTA DE DEPOSITO: CUENTA UNICA DEL TESORO / DJBR.</t>
  </si>
  <si>
    <t>00099021001 DEPOSITO DE EFECTIVO, DEPOSITANTE: FELIX NINA CRUZ, CONCEPTO: DEVOLUCION POR DIFERENCIA POR CONCEPTO DE AGUINALDO, CUENTA DE DEPOSITO: CUENTA UNICA DEL TESORO / DJBR.</t>
  </si>
  <si>
    <t>00099021001 DEPOSITO DE EFECTIVO, DEPOSITANTE: JOSE LUIS QUISPE LAYME, CONCEPTO: DEVOLUCION POR DIFERENCIA POR CONCEPTO DE AGUINALDO, CUENTA DE DEPOSITO: CUENTA UNICA DEL TESORO / DJBR</t>
  </si>
  <si>
    <t>00041011101 DEP.DE CHEQ.AJENOS,RET.DE CAM.,CONCEPTO: DEPÓSITO POR CONCEPTO DE PASAJES NO UTILIZADOS GESTION 2019,DEP.: MDPYEP , PROCEDENCIA: BANCO UNION S.A., CHEQUE: 2671, FECHA DE EMISION:06/03/2020</t>
  </si>
  <si>
    <t>00212032002 DEP.DE CHEQ.AJENOS,RET.DE CAM.,CONCEPTO: DEP POR CONCEPTO DE APORTES VOLUNTARIOS,DEP.: INRA-COCHABAMBA , PROCEDENCIA: BANCO UNION S.A., CHEQUE: 6005, FECHA DE EMISION:28/02/2020</t>
  </si>
  <si>
    <t>00099021001 DEP.DE CHEQ.AJENOS,RET.DE CAM.,CONCEPTO: DEVOLUCION DE RECURSOS AL TGN,DEP.: AGENCIA NACIONAL DE HIDROCARBUROS , PROCEDENCIA: BANCO UNION S.A., CHEQUE: 6171, FECHA DE EMISION:11/03/2020</t>
  </si>
  <si>
    <t>00099021001 DEP.DE CHEQ.AJENOS,RET.DE CAM.,CONCEPTO: DEVOLUCION DE RECURSOS AL TGN,DEP.: AGENCIA NACIONAL DE HIDROCARBUROS , PROCEDENCIA: BANCO UNION S.A., CHEQUE: 6172, FECHA DE EMISION:11/03/2020</t>
  </si>
  <si>
    <t>00099021001 DEP.DE CHEQ.AJENOS,RET.DE CAM.,CONCEPTO: DEVOLUCION DE RECURSOS AL TGN,DEP.: AGENCIA NACIONAL DE HIDROCARBUROS , PROCEDENCIA: BANCO UNION S.A., CHEQUE: 6175, FECHA DE EMISION:11/03/2020</t>
  </si>
  <si>
    <t>00099021001 DEP.DE CHEQ.AJENOS,RET.DE CAM.,CONCEPTO: FRACCION COMPLEMENTARIA MENSUAL,DEP.: FUTURO DE BOLIVIA S.A. AFP , PROCEDENCIA: BANCO DE CREDITO DE BOLIVIA S.A., CHEQUE: 62035, FECHA DE EMISION:12/03/2020</t>
  </si>
  <si>
    <t>00099021001 DEPOSITO DE EFECTIVO, DEPOSITANTE: YOLANDA LILIANA GONZALES RIOS, CONCEPTO: DEVOLUCION DE HABERES MES FEBRERO 2020, CUENTA DE DEPOSITO: CUENTA UNICA DEL TESORO / DJBR.</t>
  </si>
  <si>
    <t>00599049202 DEPOSITO DE EFECTIVO, DEPOSITANTE: MARCOS R. VALDES DURAN, CONCEPTO: DEVOLUCION DE FONDOS EN AVANCE ASIGNADOS PARA LA COMPRA DE HOJA SECA DE STEVIA SHINAHOTA, CUENTA DE DEPOSITO: CUENTA UNICA DEL TESORO</t>
  </si>
  <si>
    <t>00592012001 DEPOSITO DE EFECTIVO, DEPOSITANTE: AGUSTINA MAMANI CONDORI, CONCEPTO: VENTA EMISIVO CLIENTE PARTICULAR GESTION 2020 DE MEDIA JORNADA DE 14 DE FEBRERO AL 21 DE FEBRERO, CUENTA DE DEPOSITO: CUENTA UNICA DEL TESORO</t>
  </si>
  <si>
    <t>00592012001 DEPOSITO DE EFECTIVO, DEPOSITANTE: AGUSTINA MAMANI C., CONCEPTO: SOBRANTE AL FINALIZAR DEL ARQUEO DE CAJA DE FECHA 13 DE FEBRERO 2020, CUENTA DE DEPOSITO: CUENTA UNICA DEL TESORO</t>
  </si>
  <si>
    <t>00592012001 DEPOSITO DE EFECTIVO, DEPOSITANTE: CAJA NACIONAL DE SALUD, CONCEPTO: EMISIVO ENTIDAD CAJA NACIONAL DE SALUD PAGO NOTAS DE DEBITO SEGUN CUADRO DE DETALLE GEST 2020, CUENTA DE DEPOSITO: CUENTA UNICA DEL TESORO</t>
  </si>
  <si>
    <t>COBRO COSTOS DE PAPELERIA POR REGULARIZACION DE TRANSFERENCIA DEL EXTERIOR POR ORDEN DE CORP.PARAGUAYA DISTR.DE DERIVADOS DE PETROLEO S.A. LIB. 00513062001 YPFB-OPERACIONES PLANTA DE SEPARACION DE LIQUIDOS RIO GRANDE</t>
  </si>
  <si>
    <t>||REGULARIZACIÓN DE NUESTRA OPERACIÓN NRO. 0980570 DE F. 11/03/2020 EN ATENCIÓN A CORREOS ELECTRÓNICOS DE LA DGAC Y AASANA. DEBITO DE LA LIBRETA 00117012001 DGAC, REPOSICION UTILES DE ESCRITORIO.</t>
  </si>
  <si>
    <t>||REGULARIZACIÓN DE LA OPERACIÓN NRO. G-1294922 DE F. 11/03/2020 REGISTRADA POR EL DEPARTAMENTO DE OPERACIONES CAMBIARIAS Y CONVENIOS, EN ATENCIÓN A CORREOS ELECTRÓNICOS DE LA DGAC Y AASANA. DEBITO DE LA LIBRETA 00117012001 DGAC, REPOSICION UTILES DE ESCRITORIO.</t>
  </si>
  <si>
    <t>||TRANSFERENCIA DE FONDOS S/G. MENSAJES SWIFT NROS. 03311 Y 03296 DE LA FECHA. (SECTOR PÚBLICO - SOBREVUELOS). DEBITO DE LA LIBRETA 00117012001 DGAC, REPOSICION UTILES DE ESCRITORIO.</t>
  </si>
  <si>
    <t>||TRANSFERENCIA DE FONDOS S/G. MENSAJES SWIFT NROS. 03314 Y 03297 DE LA FECHA. (SECTOR PÚBLICO - SERVICIOS). DEBITO DE LA LIBRETA 00119012001 ADSIB, REPOSICION UTILES DE ESCRITORIO.</t>
  </si>
  <si>
    <t>VENTA DE DIVISAS CON TRANSFERENCIA DE FONDOS A SOLICITUD DE MINISTERIO DE EDUCACION SEGUN SOLICITUD 10456 REF: TRANSFER OF RESOURCES FOR UNIVERSITY OF BIRMINGHAM (LUIS GASTON LORA SARAVIA) EQUIVALENTES 27.760,88 USD LIB. 00099021001 TGN-RECURSOS ORDINARIOS (3987) POR DIFERENCIAL CAMBIARIO</t>
  </si>
  <si>
    <t>COBRO COSTOS DE PAPELERIA SEGUN TRANSFERENCIA DEL EXTERIOR POR ORDEN DE AMBAR ENERGIA LTDA. LIB. 00513012007 YPFB - RECURSOS NACIONALIZACIÓN</t>
  </si>
  <si>
    <t>COBRO COSTOS DE PAPELERIA SEGUN TRANSFERENCIA DEL EXTERIOR POR ORDEN DE AMBAR ENERGIA LTDA,FECHA VALOR 11/03/2020 LIB. 00513012007 YPFB - RECURSOS NACIONALIZACIÓN</t>
  </si>
  <si>
    <t>COBRO COSTOS DE PAPELERIA SEGUN TRANSFERENCIA DEL EXTERIOR POR ORDEN DE AMBAR ENERGIA LTDA, FECHA VALOR 11/03/2020 LIB. 00513012007 YPFB - RECURSOS NACIONALIZACIÓN</t>
  </si>
  <si>
    <t>REGULARIZACION DE TRANSFERENCIA DEL EXTERIOR SEGUN SWIFT 02930 DE FECHA 12/03/2020 ORDENANTE: CONSULADO DE BOLIVIA EN MADRID LIB. 00340012005 SEGIP - RECAUDACION EXTERIOR - CEDULAS DE IDENTIDAD</t>
  </si>
  <si>
    <t>COBRO COSTOS DE PAPELERIA SEGUN TRANSFERENCIA DEL EXTERIOR POR ORDEN DE LIMA GAS S.A. LIB. 00513062001 YPFB-OPERACIONES PLANTA DE SEPARACION DE LIQUIDOS RIO GRANDE</t>
  </si>
  <si>
    <t>VENTA DE DIVISAS CON TRANSFERENCIA DE FONDOS A SOLICITUD DE MINISTERIO DE EDUCACION SEGUN SOLICITUD 10454 REF: TRANSFER OF RESOURCES FOR UNIVERSITY OF BIRMINGHAM (ANNIE CECY ESPINOZA ARISPE) EQUIVALENTES 27.760,88 USD LIB. 00099021001 TGN-RECURSOS ORDINARIOS (3987) POR DIFERENCIAL CAMBIARIO</t>
  </si>
  <si>
    <t>||TRANSFERENCIA DE FONDOS S/G. MENSAJE SWIFT NRO. 03345 DE LA FECHA. (SECTOR PÚBLICO - SOBREVUELOS). DEBITO DE LA LIBRETA 00117012001 DGAC, REPOSICION UTILES DE ESCRITORIO.</t>
  </si>
  <si>
    <t>00526012001 DEPOSITO DE EFECTIVO, DEPOSITANTE: BOLIVIA TV-JIMMY PAREJA BONIFAZ, CONCEPTO: DEVOLUCION DE HABERES DEL MES DE FEBRERO, CUENTA DE DEPOSITO: CUENTA UNICA DEL TESORO</t>
  </si>
  <si>
    <t>00099021001 DEPOSITO DE EFECTIVO, DEPOSITANTE: JORGE FERNANDO VALENCIA CARVALLO, CONCEPTO: DEVOLUCION DE DUODECIMA DE AGUINALDO, CUENTA DE DEPOSITO: CUENTA UNICA DEL TESORO / DJBR.</t>
  </si>
  <si>
    <t>00099021001 DEPOSITO DE EFECTIVO, DEPOSITANTE: FERNANDO TICONA MIRANDA, CONCEPTO: DOBLE PERCEPCION, CUENTA DE DEPOSITO: CUENTA UNICA DEL TESORO / DJBR.</t>
  </si>
  <si>
    <t>00035011104 DEPOSITO DE EFECTIVO, DEPOSITANTE: MARCO ANTONIO YUPANQUI FLORES, CONCEPTO: VENTA DE LIBROS MEMORIA DE LA ECONOMIA 2018 EN LIBRERIAS DE LA PAZ, COCHABAMBA Y ORURO, CUENTA DE DEPOSITO: CUENTA UNICA DEL TESORO</t>
  </si>
  <si>
    <t>00035011104 DEPOSITO DE EFECTIVO, DEPOSITANTE: MARCO ANTONIO YUPANQUI FLORES, CONCEPTO: VENTA DE LIBRO CUADERNO DE INVESTIGACION ECONOMICA BOLIVIANA VOL 2 N°2, CUENTA DE DEPOSITO: CUENTA UNICA DEL TESORO</t>
  </si>
  <si>
    <t>00099021001 DEPOSITO DE EFECTIVO, DEPOSITANTE: JACINTO RAMOS CHAVEZ, CONCEPTO: DOBLE PERCEPCION, CUENTA DE DEPOSITO: CUENTA UNICA DEL TESORO / DJBR.</t>
  </si>
  <si>
    <t>00099021001 DEPOSITO DE EFECTIVO, DEPOSITANTE: LUIS CHURA LIPA, CONCEPTO: DOBLE PERCEPCION, CUENTA DE DEPOSITO: CUENTA UNICA DEL TESORO</t>
  </si>
  <si>
    <t>00132052001 DEPOSITO DE EFECTIVO, DEPOSITANTE: JOSE VILLARROEL BARRIOS, CONCEPTO: DEVOLUCION DE FONDOS POR PAGO REALIZADO POR DEMASIA, CUENTA DE DEPOSITO: CUENTA UNICA DEL TESORO</t>
  </si>
  <si>
    <t>00099021001 DEPOSITO DE EFECTIVO, DEPOSITANTE: MONICA PATRICIA SEA ARAMAYO, CONCEPTO: REGULARIZACION POR TOPE SALARIAL GESTION 2019, CUENTA DE DEPOSITO: CUENTA UNICA DEL TESORO / DJBR.</t>
  </si>
  <si>
    <t>00099021001 DEPOSITO DE EFECTIVO, DEPOSITANTE: SATURNINA ADELA FERREYRA BALDERRAMA, CONCEPTO: DOBLE PERCEPCION, CUENTA DE DEPOSITO: CUENTA UNICA DEL TESORO / DJBR.</t>
  </si>
  <si>
    <t>00580012001 DEPOSITO DE EFECTIVO, DEPOSITANTE: RAUL ALCOCER ZURITA, CONCEPTO: DEVOLUCION DE PASAJE TERRESTRE, CUENTA DE DEPOSITO: CUENTA UNICA DEL TESORO</t>
  </si>
  <si>
    <t>00099021001 DEPOSITO DE EFECTIVO, DEPOSITANTE: ROSA PAOLA LEONOR BURGOA BELTRAN, CONCEPTO: DEV. DE GASTOS JUDICIALES AL SEGIP POR ERROR EN PLANILLAS AFPS DICIEMBRE 2014 C-31 3296, CUENTA DE DEPOSITO: CUENTA UNICA DEL TESORO</t>
  </si>
  <si>
    <t>00099021001 DEPOSITO DE EFECTIVO, DEPOSITANTE: ROSA PAOLA LEONOR BURGOA BELTRAN, CONCEPTO: DEV. DE GASTOS JUDICIALES SEGIP POR ERROR EN PLANILLAS AFP ENERO 2015 C-31 123, CUENTA DE DEPOSITO: CUENTA UNICA DEL TESORO</t>
  </si>
  <si>
    <t>00340012003 DEPOSITO DE EFECTIVO, DEPOSITANTE: ROSA PAOLA LEONOR BURGOA BELTRAN, CONCEPTO: DEV DE GASTOS JUDICIALES SEGIP POR ERROR EN PLANILLAS AFPS MES DICIEMBRE 2014 C-31 3295, CUENTA DE DEPOSITO: CUENTA UNICA DEL TESORO</t>
  </si>
  <si>
    <t>00340012003 DEPOSITO DE EFECTIVO, DEPOSITANTE: ROSA PAOLA LEONOR BURGOA BELTRAN, CONCEPTO: DEV DE GASTOS JUDICIALES AL SEGIP POR ERROR EN PLANILLAS AFPS MARZO 2015 C31 N 606, CUENTA DE DEPOSITO: CUENTA UNICA DEL TESORO</t>
  </si>
  <si>
    <t>00340012003 DEPOSITO DE EFECTIVO, DEPOSITANTE: ROSA PAOLA LEONOR BURGOA BELTRAN, CONCEPTO: DEV DE GASTOS JUDICIALES SEGIP POR ERROR EN PLANILLAS AFPS FEBRERO 2015 C-31 274, CUENTA DE DEPOSITO: CUENTA UNICA DEL TESORO</t>
  </si>
  <si>
    <t>00340012003 DEPOSITO DE EFECTIVO, DEPOSITANTE: ROSA PAOLA LEONOR BURGOA BELTRAN, CONCEPTO: DEV DE GASTOS JUDICIALES SEGIP POR ERROR EN PLANILLAS AFPS MES NOVIEMBRE 2014 C31 2827, CUENTA DE DEPOSITO: CUENTA UNICA DEL TESORO</t>
  </si>
  <si>
    <t>00590012001 DEPOSITO DE EFECTIVO, DEPOSITANTE: REYNALDO CONDORI CHAVEZ, CONCEPTO: DEVOLUCION DE VIATICOS, CUENTA DE DEPOSITO: CUENTA UNICA DEL TESORO</t>
  </si>
  <si>
    <t>00293034201 DEPOSITO DE EFECTIVO, DEPOSITANTE: OSWALDO OSCO TICONA, CONCEPTO: DEVOLUCION POR REFRIGERIO PAGADOS EN EXCESO EN LA GESTION 2018, CUENTA DE DEPOSITO: CUENTA UNICA DEL TESORO</t>
  </si>
  <si>
    <t>00015011108 DEPOSITO DE EFECTIVO, DEPOSITANTE: JHONNY CHRISTIAN PINTO CARRION, CONCEPTO: ADQUISICION DE COMPRAS DE ERRAMIENTAS, CUENTA DE DEPOSITO: CUENTA UNICA DEL TESORO</t>
  </si>
  <si>
    <t>00595012002 DEP.DE CHEQ.AJENOS,RET.DE CAM.,CONCEPTO: RECUPERACION DE RECURSOS OBSERVADOS POR MECANISMOS ALTERNOS A CONSUELO ARANDIA VARGAS,DEP.: CONSUELO MARCELA ARANDIA VARGAS , PROCEDENCIA: BANCO UNION S.A., CHEQUE: 513, FECHA DE EMISION:12/03/2020</t>
  </si>
  <si>
    <t>00041011101 DEP.DE CHEQ.AJENOS,RET.DE CAM.,CONCEPTO: DERECHO DE CONCESION,DEP.: FUNDEMPRESA , PROCEDENCIA: BANCO MERCANTIL SANTA CRUZ SA., CHEQUE: 6457, FECHA DE EMISION:06/03/2020</t>
  </si>
  <si>
    <t>00041011101 DEP.DE CHEQ.AJENOS,RET.DE CAM.,CONCEPTO: GACETA ELECTRONICA,DEP.: FUNDEMPRESA , PROCEDENCIA: BANCO FORTALEZA SOCIEDAD ANONIMA (BANCO FORTALEZA S.A.), CHEQUE: 495, FECHA DE EMISION</t>
  </si>
  <si>
    <t>00099021001 DEP.DE CHEQ.AJENOS,RET.DE CAM.,CONCEPTO: DEVOLUCION DE RECURSOS DEL PROYECTO CONST ADUCCION 2 PTAP JOVE RANCHO COLCAPIRHUA ZONA SUD CBBA,DEP.: GOB AUTONOMO DPTAL DE COCHABAMBA</t>
  </si>
  <si>
    <t>00592012001 DEP.DE CHEQ.AJENOS,RET.DE CAM.,CONCEPTO: TRANSFERENCIA DE RECURSOS CTA FONDO ROTATIVO DEL 01 AL 11 DE MARZO DE 2020,DEP.: EMPRESA ESTATAL BOLIVIANA DE TURISMO , PROCEDENCIA: BANCO UNION S.A., CHEQUE: 701, FECHA DE EMISION:13/03/2020</t>
  </si>
  <si>
    <t>TRANSFERENCIA DE FONDOS AL EXTERIOR A SOLICITUD DE YACIMIENTOS PETROLIFEROS FISCALES BOLIVIANOS SEGUN SOLICITUD YPFB-0087-2020 REF: SEXTO PREPAGO FACTURA PROFORMA REFINOR SA POR SUMINISTRO DE DIESEL OIL GESTION 2019 LIB. 00513012004 LBP-YPFB-UNICOMERCIAL (4030005415/1-2188907)</t>
  </si>
  <si>
    <t>TRANSFERENCIA DE FONDOS AL EXTERIOR A SOLICITUD DE YACIMIENTOS PETROLIFEROS FISCALES BOLIVIANOS SEGUN SOLICITUD YPFB-0089-2020 REF: DECIMO PREPAGO FACTURA PROFORMA PI 20020401 VITOL SA POR SUMINISTRO DE DIESEL OIL LIB. 00513012004 LBP-YPFB-UNICOMERCIAL (4030005415/1-2188907)</t>
  </si>
  <si>
    <t>COBRO COSTOS DE PAPELERIA SEGUN TRANSFERENCIA DEL EXTERIOR POR ORDEN DE HERCO COMBUSTIBLES S.A., FECHA VALOR 13/03/2020 REF:EMB 011-2020 LIB. 00513062001 YPFB-OPERACIONES PLANTA DE SEPARACION DE LIQUIDOS RIO GRANDE</t>
  </si>
  <si>
    <t>COBRO COSTOS DE PAPELERIA SEGUN TRANSFERENCIA DEL EXTERIOR POR ORDEN DE COPAGAZ DISTRIBUIDORA DE GAS S.A. (SAO PAULO BRASIL) REF.: INV.172, 173, 176 AND OTHERS FECHA VALOR 13/03/2020 LIB. 00513062001 YPFB-OPERACIONES PLANTA DE SEPARACION DE LIQUIDOS RIO GRANDE</t>
  </si>
  <si>
    <t>COBRO COSTOS DE PAPELERIA SEGUN TRANSFERENCIA DEL EXTERIOR POR ORDEN DE COPAGAS DISTRIBUIDORA DE GAS S.A. LIB. 00513012007 YPFB - RECURSOS NACIONALIZACIÓN</t>
  </si>
  <si>
    <t>'COBRO DE'||UTILES DE ESCRITORIO S/G. NOTA CITE: MEFP/VTCP/DGCP/UEPS-470/2020 DE LA FECHA, DEL MIN.DE ECO. Y FINANC.PUB.(HRE-TSO-1324), BONOS DEL TESORO N°0002 CON CLAVE DE REGISTRO FENCOMIN-N2A-05. DEBITO LIBRETA N° 00099021001 TGN-RECURSOS ORDINARIOS-COMPLEM.COMPROB.CONTABLE N°0980722 DE LA FECHA</t>
  </si>
  <si>
    <t>||TRANSFERENCIA DE FONDOS S/G. NOTA CITE: MEFP/VTCP/DGCP/UEPS-470/2020 DE LA FECHA, DEL MIN.DE ECO. Y FINANC.PUB.(HRE-TSO-1324), BONOS DEL TESORO N°0002 CON CLAVE DE REGISTRO FENCOMIN-N2A-05. DEBITO DE LA LIBRETA N° 00099021001 TGN-RECURSOS ORDINARIOS M/N.</t>
  </si>
  <si>
    <t>00099021001 DEPOSITO DE EFECTIVO, DEPOSITANTE: EDWIN CONDORI CANO -SEDES -ORURO, CONCEPTO: PERCEPCION INDEBIDA DE BONO DE FRONTERA, CUENTA DE DEPOSITO: CUENTA UNICA DEL TESORO</t>
  </si>
  <si>
    <t>00099021001 DEPOSITO DE EFECTIVO, DEPOSITANTE: MARIA SILVIA ALEMAN MENDUIÑA, CONCEPTO: DOBLE PERCEPCION, CUENTA DE DEPOSITO: CUENTA UNICA DEL TESORO / DJBR.</t>
  </si>
  <si>
    <t>00099021001 DEPOSITO DE EFECTIVO, DEPOSITANTE: RICARDO CHAMBI, CONCEPTO: DEVOLUCION DE FONDOS EN AVANCE, CUENTA DE DEPOSITO: CUENTA UNICA DEL TESORO</t>
  </si>
  <si>
    <t>00066011102 DEPOSITO DE EFECTIVO, DEPOSITANTE: DANNY LORENA NOGALES HONOR, CONCEPTO: REPOSICION DE CREDENCIAL, CUENTA DE DEPOSITO: CUENTA UNICA DEL TESORO</t>
  </si>
  <si>
    <t>00066011102 DEPOSITO DE EFECTIVO, DEPOSITANTE: FRED MARTIN LINARES IBAÑEZ, CONCEPTO: REPOSICION CREDENCIAL, CUENTA DE DEPOSITO: CUENTA UNICA DEL TESORO</t>
  </si>
  <si>
    <t>00099021001 DEPOSITO DE EFECTIVO, DEPOSITANTE: MAYRA JADUE MIRANDA, CONCEPTO: SALDOS DE GASTOS NO UTILIZADOS POR LA SRA. MAYRA JADUE MIRANDA PREV 26, CUENTA DE DEPOSITO: CUENTA UNICA DEL TESORO</t>
  </si>
  <si>
    <t>00099021001 DEPOSITO DE EFECTIVO, DEPOSITANTE: SERGIO RENGEL VILLALPANDO, CONCEPTO: SALDOS NO EJECUTADOS POR EL SR. SERGIO RENGEL VILLALPANDO PREV 125, CUENTA DE DEPOSITO: CUENTA UNICA DEL TESORO / DJBR.</t>
  </si>
  <si>
    <t>00099021001 DEPOSITO DE EFECTIVO, DEPOSITANTE: TRIBUNAL CONSTITUCIONAL PLURINACIONAL, CONCEPTO: REVERSION DE REFRIGERIO NO COBRADOS DEL 21-12-2019 AL 20-01-2020 PREV 76, CUENTA DE DEPOSITO: CUENTA UNICA DEL TESORO</t>
  </si>
  <si>
    <t>00099021001 DEPOSITO DE EFECTIVO, DEPOSITANTE: LUIS RODOLFO AVILA SANTALLA, CONCEPTO: PAGO POR DEP EN DEMASIA EN FAVOR DEL SR. LUIS RODOLFO AVILA SANTALLA, CUENTA DE DEPOSITO: CUENTA UNICA DEL TESORO / DJBR.</t>
  </si>
  <si>
    <t>00099021001 DEPOSITO DE EFECTIVO, DEPOSITANTE: ALVARO MARCO ANTONIO CABA OLIVAREZ, CONCEPTO: CITE:MEFP/VTCP/DGPOT/UAIS-CPI/N°030/2016 REGULARIZACION JULIO -AGOSTO 2019, CUENTA DE DEPOSITO: CUENTA UNICA DEL TESORO</t>
  </si>
  <si>
    <t>00099021001 DEP.DE CHEQ.AJENOS,RET.DE CAM.,CONCEPTO: DEP POR DEVOLUCION DE ESTIPENDIOS ELECCIONES GENERALES 2019,DEP.: TRIBUNAL ELECTORAL DEPARTAMETAL DE TARIJA , PROCEDENCIA: BANCO UNION S.A., CHEQUE: 3909, FECHA DE EMISION:11/03/2020</t>
  </si>
  <si>
    <t>NUMERO DE LIBRETA CUT: 00291012006 OPERACIÓN E18 TRANSFERENCIA DEL SISTEMA FINANCIERO POR CUENTA DE TERCEROS A LA CUT CONTRAPRESTACION POR USO DE DERECHO DE VIA SEGUN CONTRATO ABC NO 02 20 GSC USO A SOLICITUD DE IMPORT EXPORT LAS LOMAS LTDA</t>
  </si>
  <si>
    <t>||REGULARIZACION DE NUESTRA OPERACIÓN NRO. 0980692 DE F. 13/03/2020 EN ATENCIÓN A CORREOS ELECTRÓNICOS DE LA DGAC Y AASANA. DEBITO DE LA LIBRETA 00117012001 DGAC, REPOSICION UTILES DE ESCRITORIO.</t>
  </si>
  <si>
    <t>||REGULARIZACIÓN DE NUESTRA OPERACIÓN NRO. 0980694 DE F. 13/03/2020 EN ATENCIÓN A CORREOS ELECTRÓNICOS DE LA DGAC Y AASANA. DEBITO DE LA LIBRETA 00117012001 DGAC, REPOSICION UTILES DE ESCRITORIO.</t>
  </si>
  <si>
    <t>NUMERO DE LIBRETA CUT: 00591012001 OPERACIÓN E18 TRANSFERENCIA DEL SISTEMA FINANCIERO POR CUENTA DE TERCEROS A LA CUT TRANSFERENCIA A SOLICITUD DEL MEFP SEGUN NOTA CITE MEFP VTCP DGPOT UAIS CPI NO 0320006 BUN 20</t>
  </si>
  <si>
    <t>PAGO A CAF PRÉSTAMO CFA009787 VCTO. 16-03-2020 POR CUENTA DE TGN , NTI. 013252 VALOR 16-03-2020 INTERESES USD 417.736,11 COMISIONES USD 14.153,41 CTA. 3987 CUENTA UNICA DEL TESORO LIB. 00099021001 REF.: COMISIONES BANCARIAS</t>
  </si>
  <si>
    <t>PAGO A CAF PRÉSTAMO CFA009545 VCTO. 16-03-2020 POR CUENTA DE TGN , NTI. 013260 VALOR 16-03-2020 INTERESES USD 30.789,73 COMISIONES USD 152.910,08 CTA. 3987 CUENTA UNICA DEL TESORO LIB. 00099021001 REF.: COMISIONES BANCARIAS</t>
  </si>
  <si>
    <t>TRANSFERENCIA RECIBIDA DEL EXTERIOR SEGÚN MENSAJES SWIFT Nos. 3424-3417 (REM.EXT.) DE FECHA 16-03-2020 POR DESEMBOLSO DE CAF PRÉSTAMO CFA010546 PROG INV AGUA FASE V MIAGUA V LIBRETA N° 00287102001 FPS-RECURSOS PROPIOS REF.: UTILES DE ESCRITORIO</t>
  </si>
  <si>
    <t>NUMERO DE LIBRETA CUT: 03420102001 OPERACIÓN E18 TRANSFERENCIA DEL SISTEMA FINANCIERO POR CUENTA DE TERCEROS A LA CUT TRANSFERENCIA DE RECURSOS DEL FIDEICOMISO AEVIVIENDA</t>
  </si>
  <si>
    <t>||PAGO PRESTAMO IDA 2013-BO VCTO.15-03-2020 POR CUENTA DE COMIBOL SEGUN NOTA DE COMIBOL UNTE-081/2020 DEL 13-03-2020 CAPITAL DEG134.859,00 INTERESES DEG9.608,70 LIBRETA NRO. 00099021001- RECURSOS ORDINARIOS (3987) - MDRI</t>
  </si>
  <si>
    <t>PAGO A IDA PRÉSTAMO 5454-BO VCTO. 15-03-2020 POR CUENTA DE TGN , NTI. 013305 VALOR 16-03-2020 CAPITAL USD 35.491,09 INTERESES USD 20.747,72 CTA. 3987 CUENTA UNICA DEL TESORO LIB. 00099021001 REF.: COMISIONES BANCARIAS</t>
  </si>
  <si>
    <t>||TRANSFERENCIA DE FONDOS S/G. MENSAJES SWIFT NROS. 03425 Y 03415 DE LA FECHA. (SECTOR PÚBLICO - SOBREVUELOS). DEBITO DE LA LIBRETA 00117012001 DGAC, REPOSICION UTILES DE ESCRITORIO.</t>
  </si>
  <si>
    <t>COBRO COSTOS DE PAPELERIA SEGUN TRANSFERENCIA DEL EXTERIOR POR ORDEN DE PANCHITA G DE NAVEGACION S.A. (ASUNCION PARAGUAY) REF.: CIERRE 2019 CONTRATO 2019 FECHA VALOR 16/03/2020 LIB. 00513012007 YPFB - RECURSOS NACIONALIZACIÓN</t>
  </si>
  <si>
    <t>||TRANSFERENCIA DE FONDOS S/G. MENSAJES SWIFT NROS. 03428 Y 03416 DE LA FECHA. (SECTOR PÚBLICO - SOBREVUELOS). DEBITO DE LA LIBRETA 00117012001 DGAC, REPOSICION UTILES DE ESCRITORIO.</t>
  </si>
  <si>
    <t>A:00099021001 Pago de capital e interes corriente a favor del TGN, adeudado por el GAD SCZ, correspondiente a los Préstamos Convenios Subsidiarios CAF 2324, Proyectos Sistema de Electrificación Rural: Las Parabas, Pueblos Nuevos Tramo Abapó y Núcleo 9 Santa Rosa del Palmar, Villa Nueva.</t>
  </si>
  <si>
    <t>NUMERO DE LIBRETA CUT: 00099021001 OPERACIÓN E18 TRANSFERENCIA DEL SISTEMA FINANCIERO POR CUENTA DE TERCEROS A LA CUT POR CONCEPTO DE REVERSION APORTE PATRONAL PARA LA VIVIENDA TGN MARZO, JULIO, AGOSTO Y SEPTIEMBRE 2019</t>
  </si>
  <si>
    <t>COBRO COSTOS DE PAPELERIA SEGUN TRANSFERENCIA DEL EXTERIOR POR ORDEN DE INTEGRACION ENERGETICA ARGENTINA - IEASA LIB. 00513012007 YPFB - RECURSOS NACIONALIZACIÓN</t>
  </si>
  <si>
    <t>00099021001 DEPOSITO DE EFECTIVO, DEPOSITANTE: EDGAR MARCA MAMANI, CONCEPTO: DOBLE PERCEPCION, CUENTA DE DEPOSITO: CUENTA UNICA DEL TESORO</t>
  </si>
  <si>
    <t>00117012001 DEPOSITO DE EFECTIVO, DEPOSITANTE: JOSE LUIS MARLON MARTINEZ RUEDA, CONCEPTO: REVERSION PARCIAL C-31 N°310, CUENTA DE DEPOSITO: CUENTA UNICA DEL TESORO</t>
  </si>
  <si>
    <t>00099021001 DEPOSITO DE EFECTIVO, DEPOSITANTE: ALBERTO RAMIREZ PINEDO, CONCEPTO: DOBLE PERCEPCION, CUENTA DE DEPOSITO: CUENTA UNICA DEL TESORO / DJBR.</t>
  </si>
  <si>
    <t>00047297001 DEPOSITO DE EFECTIVO, DEPOSITANTE: ASOCIACION MULTIACTIVA NUEVA ESPERANZA YURAJUNO, CONCEPTO: DEVOLUCION DE RETROACTIVO, CUENTA DE DEPOSITO: CUENTA UNICA DEL TESORO</t>
  </si>
  <si>
    <t>00020011104 DEPOSITO DE EFECTIVO, DEPOSITANTE: DISTRITO GEOGRAFICO LA PAZ, CONCEPTO: GASTOS NO EJECUTADOS DE LA PARTIDA 39100 PREVENTIVO 2652.1, CUENTA DE DEPOSITO: CUENTA UNICA DEL TESORO</t>
  </si>
  <si>
    <t>00287102001 DEPOSITO DE EFECTIVO, DEPOSITANTE: FPS OFICINA CENTRAL, CONCEPTO: DEVOLUCION DE SALDOS POR CIERRE DE CAJA CHICA DIRECCION EJEUTVA C31-45/2020, CUENTA DE DEPOSITO: CUENTA UNICA DEL TESORO</t>
  </si>
  <si>
    <t>00593012001 DEPOSITO DE EFECTIVO, DEPOSITANTE: MAURO ANOTNIO UZQUEDA SIVILA, CONCEPTO: DEVOLUCION DE FONDOS CHEQUE N ° 0000338, CUENTA DE DEPOSITO: CUENTA UNICA DEL TESORO</t>
  </si>
  <si>
    <t>00580012001 DEPOSITO DE EFECTIVO, DEPOSITANTE: JORGE YAÑES MEJIA, CONCEPTO: DEVOLUCION DE PASAJES, CUENTA DE DEPOSITO: CUENTA UNICA DEL TESORO</t>
  </si>
  <si>
    <t>00580012001 DEPOSITO DE EFECTIVO, DEPOSITANTE: MARCOS RONALD MALPARTIDA SOLIZ, CONCEPTO: DEVOLUCION DE DEP, CUENTA DE DEPOSITO: CUENTA UNICA DEL TESORO</t>
  </si>
  <si>
    <t>00342012001 DEPOSITO DE EFECTIVO, DEPOSITANTE: AGENCIA ESTATAL DE VIVIENDA AEVIVIENDA, CONCEPTO: DEVOLUCION DE FONDOS EN AVANCE POR CONCEPTO DE VIATICOS DEL MES DE FEBRERO DEL 2020, CUENTA DE DEPOSITO: CUENTA UNICA DEL TESORO</t>
  </si>
  <si>
    <t>00099021001 DEP.DE CHEQ.AJENOS,RET.DE CAM.,CONCEPTO: CARI GOMEZ LOURDES,DEP.: BANCO UNION S.A. , PROCEDENCIA: BANCO UNION S.A., CHEQUE: 168692, FECHA DE EMISION:16/03/2020 / DJBR.</t>
  </si>
  <si>
    <t>00099021001 DEP.DE CHEQ.AJENOS,RET.DE CAM.,CONCEPTO: ALVAREZ ALIZABETH DUPLEICH DE,DEP.: BANCO UNION S.A. , PROCEDENCIA: BANCO UNION S.A., CHEQUE: 168693, FECHA DE EMISION:16/03/2020</t>
  </si>
  <si>
    <t>00578012002 DEP.DE CHEQ.AJENOS,RET.DE CAM.,CONCEPTO: REVERSION,DEP.: BOLIVIANA DE AVIACION , PROCEDENCIA: BANCO UNION S.A., CHEQUE: 3360, FECHA DE EMISION:12/03/2020</t>
  </si>
  <si>
    <t>00578012002 DEP.DE CHEQ.AJENOS,RET.DE CAM.,CONCEPTO: REVERSION,DEP.: BOLIVIANA DE AVIACION , PROCEDENCIA: BANCO UNION S.A., CHEQUE: 3361, FECHA DE EMISION:12/03/2020</t>
  </si>
  <si>
    <t>VENTA DE DIVISAS CON TRANSFERENCIA DE FONDOS A SOLICITUD DE MINISTERIO DE EDUCACION SEGUN SOLICITUD 10562 REF: TRASPASO PARA HELEN LAURA COARITA FERNANDEZ EQUIVALENTES 5.768,23 USD LIB. 00099021001 TGN-RECURSOS ORDINARIOS (3987) POR DIFERENCIAL CAMBIARIO</t>
  </si>
  <si>
    <t>||REGULARIZACIÓN DE NUESTRA OPERACIÓN NRO. 0980693 DE F. 13/03/2020 EN ATENCIÓN A NOTA DE LA ADSIB, CITE' ADSIB/NE/0174/2020 RECIBIDA EN LA FECHA. (HRE-TSO-1337). DEBITO DE LA LIBRETA 00119012001 ADSIB, REPOSICION UTILES DE ESCRITORIO.</t>
  </si>
  <si>
    <t>VENTA DE DIVISAS CON TRANSFERENCIA DE FONDOS A SOLICITUD DE MINISTERIO DE EDUCACION SEGUN SOLICITUD 10573 REF: TRASPASO PARA CARLA TATIANA GONZALEZ GEMIO EQUIVALENTES 5.871,15 USD LIB. 00099021001 TGN-RECURSOS ORDINARIOS (3987) POR DIFERENCIAL CAMBIARIO</t>
  </si>
  <si>
    <t>VENTA DE DIVISAS CON TRANSFERENCIA DE FONDOS A SOLICITUD DE MINISTERIO DE EDUCACION SEGUN SOLICITUD 10571 REF: TRASPASO PARA VIOLETA CARMEN ANGULO FERNANDEZ EQUIVALENTES 5.534,10 USD LIB. 00099021001 TGN-RECURSOS ORDINARIOS (3987) POR DIFERENCIAL CAMBIARIO</t>
  </si>
  <si>
    <t>||TRANSFERENCIA DE FONDOS S/G. MENSAJES SWIFT NROS. 03484 Y 03483 DE LA FECHA. (SECTOR PÚBLICO - SOBREVUELOS). DEBITO DE LA LIBRETA 00117012001 DGAC, REPOSICION UTILES DE ESCRITORIO.</t>
  </si>
  <si>
    <t>NUMERO DE LIBRETA CUT: 00099021001 OPERACIÓN E18 TRANSFERENCIA DEL SISTEMA FINANCIERO POR CUENTA DE TERCEROS A LA CUT POR CONEPTO DE REVERSION APORTE PATRONAL PARA LA VIVIENDA TGN MARZO, MAYO, JUNIO, JULIO Y SEPTIEMBRE 2019</t>
  </si>
  <si>
    <t>NUMERO DE LIBRETA CUT: 00099021001 OPERACIÓN E18 TRANSFERENCIA DEL SISTEMA FINANCIERO POR CUENTA DE TERCEROS A LA CUT POR CONCEPTO DE REVERSION APORTE PATRONAL PARA LA VIVIENDA TGN FEBRERO, JULIO, AGOSTO, SEPTIEMBRE, OCTUBRE, NOVIEMBRE, DICIEMBRE 2018 Y ENERO 2019</t>
  </si>
  <si>
    <t>NUMERO DE LIBRETA CUT: 00099021001 OPERACIÓN E18 TRANSFERENCIA DEL SISTEMA FINANCIERO POR CUENTA DE TERCEROS A LA CUT POR CONEPTO DE REVERSION APORTE PATRONAL PARA LA VIVIENDA TGN MARZO 2017 Y MAYO 2018</t>
  </si>
  <si>
    <t>TRANSFERENCIA DE FONDOS AL EXTERIOR A SOLICITUD DE MINISTERIO DE DEFENSA SEGUN SOLICITUD 10576 REF: UMB08392 - DIRECCION GENERAL DE LOGISTICA - DESEMBOLSO DE RECURSOS PARA LA ADQUISICION DE MATERIAL Y EQUIPO MILITAR - AGENTES QUIMICOS - ANEXOS - OF NRO 145 - ESPECIFICACIONES TECNICAS - PRO FORMA - LIB. 00020011103 MINISTERIO DE DEFENSA - INGRESOS VARIOS</t>
  </si>
  <si>
    <t>COBRO COSTOS DE PAPELERIA POR REGULARIZACION DE TRANSFERENCIA DEL EXTERIOR POR ORDEN DE EMBAJADA DE BOLIVIA EN CHINA LIB. 00099021001 TGN-RECURSOS ORDINARIOS (3987)</t>
  </si>
  <si>
    <t>COBRO COSTOS DE PAPELERIA POR REGULARIZACION DE TRANSFERENCIA DEL EXTERIOR POR ORDEN DE EMBAJADA DE BOLIVIA EN BELGICA LIB. 00099021001 TGN-RECURSOS ORDINARIOS (3987)</t>
  </si>
  <si>
    <t>COBRO COSTOS DE PAPELERIA POR REGULARIZACION DE TRANSFERENCIA DEL EXTERIOR POR ORDEN DE EMBAJADA DE BOLIVIA - MONTEVIDEO URUGUAY REF:GASTOS DE FUNCIONAMIENTO GESTION 2019 LIB. 00099021001 TGN-RECURSOS ORDINARIOS (3987)</t>
  </si>
  <si>
    <t>COBRO COSTOS DE PAPELERIA POR REGULARIZACION DE TRANSFERENCIA DEL EXTERIOR POR ORDEN DE EMBAJADA DE BOLIVIA EN FRANCIA LIB. 00099021001 TGN-RECURSOS ORDINARIOS (3987)</t>
  </si>
  <si>
    <t>REGULARIZACION DE TRANSFERENCIA DEL EXTERIOR SEGUN SWIFT NO.2929 DE FECHA 17/03/2020 ORDENANTE: CONSULADO DE BOLIVIA MADRID-ESPAÑA LIB. 00340012004 SEGIP-RECAUDACION EXTERIOR-LICENCIAS DE CONDUCIR</t>
  </si>
  <si>
    <t>COBRO COSTOS DE PAPELERIA POR REGULARIZACION DE TRANSFERENCIA DEL EXTERIOR POR ORDEN DE CONSULADO DE BOLIVIA MADRID-ESPAÑA LIB. 00340012003 RECAUDACION EXTRANJERIA - C.I. -L.C.</t>
  </si>
  <si>
    <t>COBRO COSTOS DE PAPELERIA SEGUN TRANSFERENCIA DEL EXTERIOR POR ORDEN DE PUMA ENERGY PARAGUAY S.. LIB. 00513062001 YPFB-OPERACIONES PLANTA DE SEPARACION DE LIQUIDOS RIO GRANDE</t>
  </si>
  <si>
    <t>COBRO COSTOS DE PAPELERIA SEGUN TRANSFERENCIA DEL EXTERIOR POR ORDEN DE INTEGRACION ENERGETICA ARGENTINA S.A. (I.E.A.S.A.) FECHA VALOR 17/03/2020 LIB. 00513012007 YPFB - RECURSOS NACIONALIZACIÓN</t>
  </si>
  <si>
    <t>PROVISION DE FONDOS A SOLICITUD DE YACIMIENTOS PETROLIFEROS FISCALES BOLIVIANOS SEGUN SOLICITUD YPFB-0090-2020 REF: PAGO A YPFB TRANSPORTE SA POR SCD Y TEMIN TRANSP DE GN LINEA 12 ENERO 2020 LIB. 00513012007 YPFB - RECURSOS NACIONALIZACIÓN</t>
  </si>
  <si>
    <t>00086011102 DEPOSITO DE EFECTIVO, DEPOSITANTE: MINISTERIO MMAYA-RAUL ERNESTO ROJAS LLANOS, CONCEPTO: MMAYA MULTAS POR CONTRATACIONES A LA LEY DE MEDIO AMBIENTE, CUENTA DE DEPOSITO: CUENTA UNICA DEL TESORO</t>
  </si>
  <si>
    <t>00099021001 DEPOSITO DE EFECTIVO, DEPOSITANTE: LENIS CAZAS RENE MIGUEL CI:3710693, CONCEPTO: DEVOLUCION DE SALARIO EXCEDENTE AL ASIGNADO AL PRESIDENTE FEBRERO 2020, CUENTA DE DEPOSITO: CUENTA UNICA DEL TESORO / DJBR.</t>
  </si>
  <si>
    <t>00099021001 DEPOSITO DE EFECTIVO, DEPOSITANTE: AGUIRRE HAUG ROSA CRISTINA CI:1616147, CONCEPTO: DEVOLUCION DE SALARIO EXCEDENTE AL ASIGNADO AL PRESIDENTE FEBRERO 2020, CUENTA DE DEPOSITO: CUENTA UNICA DEL TESORO / DJBR.</t>
  </si>
  <si>
    <t>00099021001 DEPOSITO DE EFECTIVO, DEPOSITANTE: MONTALVO ORTIZ JUAN JOSE CI:1666977, CONCEPTO: DEVOLUCION DE SALARIO EXCEDENTE AL ASIGNADO AL PRESIDENTE FEBRERO 2020, CUENTA DE DEPOSITO: CUENTA UNICA DEL TESORO</t>
  </si>
  <si>
    <t>00283012002 DEPOSITO DE EFECTIVO, DEPOSITANTE: JACQUELINE BETTY VILLEGAS DE MONTES, CONCEPTO: DEVOLUCION PASAJES, CUENTA DE DEPOSITO: CUENTA UNICA DEL TESORO</t>
  </si>
  <si>
    <t>00041041102 DEPOSITO DE EFECTIVO, DEPOSITANTE: FELIX WILSON MOLINA HEREDIA, CONCEPTO: DEVOLUCION DE FONDOS NO UTILIZADOS, CUENTA DE DEPOSITO: CUENTA UNICA DEL TESORO</t>
  </si>
  <si>
    <t>00086038003 DEPOSITO DE EFECTIVO, DEPOSITANTE: SERNAP-FUNDESNAP, CONCEPTO: DESEMBOLSO FUNDESNAP, CUENTA DE DEPOSITO: CUENTA UNICA DEL TESORO</t>
  </si>
  <si>
    <t>00016011101 DEPOSITO DE EFECTIVO, DEPOSITANTE: JUAN CRUZ REYES THOMPSON, CONCEPTO: DEVOLUCION, CUENTA DE DEPOSITO: CUENTA UNICA DEL TESORO</t>
  </si>
  <si>
    <t>00047297001 DEPOSITO DE EFECTIVO, DEPOSITANTE: ERICK MIGUEL FUENTES FIGUEREDO, CONCEPTO: DEVOLUCION DE FONDOS POR PERMISO DE 2 DIAS SIN GOCE DE HABERES 12/2019, CUENTA DE DEPOSITO: CUENTA UNICA DEL TESORO</t>
  </si>
  <si>
    <t>00046024204 DEP.DE CHEQ.AJENOS,RET.DE CAM.,CONCEPTO: DESEMBOLSO BAJAS MEDICAS DE INCAPACIDAD TEMPORAL DE DICIEMBRE 2019 MIN. SALUD,DEP.: CAJA BANCARIA ESTATAL DE SALUD , PROCEDENCIA: BANCO UNION S.A., CHEQUE: 36318, FECHA DE EMISION:19/02/2020</t>
  </si>
  <si>
    <t>00099021001 DEP.DE CHEQ.AJENOS,RET.DE CAM.,CONCEPTO: REEMBOLSO POR BAJAS MEDICAS DE INCAPACIDAD TEMPORAL MES DICIEMBRE DE 2019,DEP.: CAJA BANCARIA ESTATAL DE SALUD , PROCEDENCIA: BANCO UNION S.A., CHEQUE: 36316, FECHA DE EMISION:19/02/2020</t>
  </si>
  <si>
    <t>00046021109 DEP.DE CHEQ.AJENOS,RET.DE CAM.,CONCEPTO: REEMBOLSO POR BAJAS MEDICAS DE INCAPACIDAD TEMPORAL MES DICIEMBRE 2019 MIN. SALUD,DEP.: CAJA BANCARIA ESTATAL DE SALUD , PROCEDENCIA: BANCO UNION S.A., CHEQUE: 36317, FECHA DE EMISION:19/02/2020</t>
  </si>
  <si>
    <t>00099021001 DEP.DE CHEQ.AJENOS,RET.DE CAM.,CONCEPTO: INCAPACIDAD TEMPORAL GUZMAN ANOVER JORGE OCTAVIO,DEP.: CAJA DE SALUD DE LA BANCA PRIVADA , PROCEDENCIA: BANCO NACIONAL DE BOLIVIA S.A., CHEQUE: 4056385, FECHA DE EMISION:20/02/2020 / DJBR.</t>
  </si>
  <si>
    <t>00342012001 DEP.DE CHEQ.AJENOS,RET.DE CAM.,CONCEPTO: DEVOLUCION DE FONDOS C-31 N°327,DEP.: AEV REGIONAL ORURO , PROCEDENCIA: BANCO UNION S.A., CHEQUE: 1457, FECHA DE EMISION:12/03/2020</t>
  </si>
  <si>
    <t>00086031101 DEPOSITO DE EFECTIVO, DEPOSITANTE: SERNAP-COTAPATA, CONCEPTO: ALQUILER BAÑOS MESES ENERO Y FEBRERO 2020, CUENTA DE DEPOSITO: CUENTA UNICA DEL TESORO</t>
  </si>
  <si>
    <t>COBRO COSTOS DE PAPELERIA SEGUN TRANSFERENCIA DEL EXTERIOR POR ORDEN DE SOLGAS S.A.FECHA VALOR 17-03-2020 LIB. 00513062001 YPFB-OPERACIONES PLANTA DE SEPARACION DE LIQUIDOS RIO GRANDE</t>
  </si>
  <si>
    <t>COBRO COSTOS DE PAPELERIA SEGUN TRANSFERENCIA DEL EXTERIOR POR ORDEN DE COPAGAZ DISTRIBUIDORA DE GAS S.A., FECHA VALOR 18-03-2020 REF:INV.186,187 LIB. 00513062001 YPFB-OPERACIONES PLANTA DE SEPARACION DE LIQUIDOS RIO GRANDE</t>
  </si>
  <si>
    <t>NUMERO DE LIBRETA CUT: 00099021001 OPERACIÓN E18 TRANSFERENCIA DEL SISTEMA FINANCIERO POR CUENTA DE TERCEROS A LA CUT TRANSFERENCIA SOLICITUD DEVOLUCION DE RECURSOS AL FIDEICOMITENTE A TRAVES DE LA CUT EL SALDO DE LOS RECURSOS DEL FIDEICOMISO PREP PROGRAMA DE RECUPERACION PRODUCTIVA SOLICITUD BD</t>
  </si>
  <si>
    <t>||POR LA OTORGACION DE UN CRÉDITO DE LIQUIDEZ TRANSITORIA (GESTIÓN 2020) OTORGADO SG. EL INC B) DEL ART. 22 DE LA LEY N° 1670, RD N° 34/2020 Y CONT. SANO DLBCI N° 05/20 Y NOTA MEFP/VTCP/DGCP/UEPS-508/2020 RECIBIDA EN LA FECHA (TRAM TGL 3961) PARA ABONO EN LA LIBRETA N° 00099021001 TGN RECURSOS ORDINARIOS</t>
  </si>
  <si>
    <t>TRANSFERENCIA DE FONDOS AL EXTERIOR A SOLICITUD DE ORGANO ELECTORAL PLURINACIONAL SEGUN SOLICITUD 10615 REF: PRIMERA REMESA SIFDE VOTO EN EL EXTERIOR ELECCIONES GENERALES 2020 SEGUN SOLICITUD TSE DN SIFDE N 326 2020 Y CUADRO ADJUNTO LIB. 00099021001 TGN-RECURSOS ORDINARIOS (3987)</t>
  </si>
  <si>
    <t>COBRO DE||COSTO UTILES DE ESCRITORIO POR LA EMISIÓN DEL COMPROBANTE CONTABLE 980922 DE LA FECHA DE LA LIBRETA N° 00099021001 TGN RECURSOS ORDINARIOS POR COSTO ÚTILES ESCRITORIO</t>
  </si>
  <si>
    <t>||TRANSFERENCIA DE FONDOS S/G. MENSAJES SWIFT NROS.03573 Y 03565 DE LA FECHA.(SECTOR PUBLICO-SERVICIOS). DEBITO LIBRETA N° 00119012001 ADSIB, COBRO EMISION COMPROBANTE CONTABLE DE LA FECHA.</t>
  </si>
  <si>
    <t>'COBRO DE'||UTILES DE ESCRITORIO POR EL COMPROBANTE CONTABLE N°0980953 DE LA FECHA EN ATENCION A CORREO ELECTRONICO DE YPFB DE FECHA 23-01-18. DEBITO DE LA LIBRETA N° 00513022001 YPFB-OPERACIONES.</t>
  </si>
  <si>
    <t>PAGO A BID PRÉSTAMO 1075-SF-BO VCTO. 18-03-2020 POR CUENTA DE FNDR SEGÚN NOTA COD. LIQ. 013338 DE FECHA 18-03-2020, VALOR 18-03-2020 CAPITAL USD 42.924,39 INTERESES USD 18.385,64 LIBRETA N°00099021001 TGN-RECURSOS ORDINARIOS -ALIVIO MDRI</t>
  </si>
  <si>
    <t>00099021001 DEPOSITO DE EFECTIVO, DEPOSITANTE: JOHN EDGAR ALEMAN YAÑEZ, CONCEPTO: DEVOLUCION DE VIATICOS, CUENTA DE DEPOSITO: CUENTA UNICA DEL TESORO / DJBR.</t>
  </si>
  <si>
    <t>00099021001 DEPOSITO DE EFECTIVO, DEPOSITANTE: SEGIP-JUAN ROGELIO CHOQUEHUANCA ALANOCA 4919804LP, CONCEPTO: POR DEVOLUCION DE 5 DIAS DE VIATICOS NO UTILIZADOS, CUENTA DE DEPOSITO: CUENTA UNICA DEL TESORO</t>
  </si>
  <si>
    <t>00099021001 DEPOSITO DE EFECTIVO, DEPOSITANTE: SEGIP-VERONICA CASTRO LEMUS 6995947 LP, CONCEPTO: POR DEVOLUCION DE 5 DIAS DE VIATICOS NO UTILIZADOS, CUENTA DE DEPOSITO: CUENTA UNICA DEL TESORO</t>
  </si>
  <si>
    <t>00099021001 DEPOSITO DE EFECTIVO, DEPOSITANTE: PRIMITIVA RAQUEL DAYSI MAGNE VENTURA, CONCEPTO: DEVOLUCION DE SUELDO DE FEBRERO, CUENTA DE DEPOSITO: CUENTA UNICA DEL TESORO / DJBR.</t>
  </si>
  <si>
    <t>00066014202 DEPOSITO DE EFECTIVO, DEPOSITANTE: CESAR BORDA ACHABAL, CONCEPTO: DEPÓSITO POR DEVOLUCION DE MONTO NO EJECUTADO, CUENTA DE DEPOSITO: CUENTA UNICA DEL TESORO</t>
  </si>
  <si>
    <t>00596012001 DEP.DE CHEQ.AJENOS,RET.DE CAM.,CONCEPTO: RECUPERACION DE RECURSOS OBSERVADOS POR MECANISMOS ALTERNOS DE MIGUEL SANDOVAL,DEP.: GESTORA PUBLICA DE LA SEGURIDAD SOCIAL DE LP , PROCEDENCIA: BANCO UNION S.A., CHEQUE: 515, FECHA DE EMISION:18/03/2020</t>
  </si>
  <si>
    <t>00035031101 DEP.DE CHEQ.AJENOS,RET.DE CAM.,CONCEPTO: FORO LEONISTICO DE AMERICA LATINA Y EL CARIBE 2020,DEP.: UNIDAD DE COORDINACION DE PROGRAMAS Y PROYECTOS , PROCEDENCIA: BANCO UNION S.A., CHEQUE: 1814, FECHA DE EMISION:06/03/2020</t>
  </si>
  <si>
    <t>00099021001 DEP.DE CHEQ.AJENOS,RET.DE CAM.,CONCEPTO: SALDOS NO EJECUTADOS COMPLEJO PRODUCTIVO DE PAPA REGION ANDINA,DEP.: G.A.D. COCHABAMBA , PROCEDENCIA: BANCO UNION S.A., CHEQUE: 148221, FECHA DE EMISION:05/03/2020</t>
  </si>
  <si>
    <t>00512012001 DEPOSITO DE EFECTIVO, DEPOSITANTE: AASANA, CONCEPTO: REVERSION DE INGRESOS DE HABERES, CUENTA DE DEPOSITO: CUENTA UNICA DEL TESORO</t>
  </si>
  <si>
    <t>00099021001 DEPOSITO DE EFECTIVO, DEPOSITANTE: ELVA GAMON REVOLLO, CONCEPTO: DEVOLUCION, CUENTA DE DEPOSITO: CUENTA UNICA DEL TESORO</t>
  </si>
  <si>
    <t>00099021001 DEPOSITO DE EFECTIVO, DEPOSITANTE: CAMARA DIPUTADOS, CONCEPTO: REVERSIN ANTICIPADA, CUENTA DE DEPOSITO: CUENTA UNICA DEL TESORO</t>
  </si>
  <si>
    <t>00099021001 DEPOSITO DE EFECTIVO, DEPOSITANTE: MICAELA TEJADA RICALDI -CI 4944393 L.P., CONCEPTO: DEVOLUCION DE FONDOS EN AVANCE, CUENTA DE DEPOSITO: CUENTA UNICA DEL TESORO / DJBR.</t>
  </si>
  <si>
    <t>00132012005 DEPOSITO DE EFECTIVO, DEPOSITANTE: NOEMI ESTRADA GUZMAN, CONCEPTO: DEVOLUCION DE SALDO PREV 2306, CUENTA DE DEPOSITO: CUENTA UNICA DEL TESORO</t>
  </si>
  <si>
    <t>00132012005 DEPOSITO DE EFECTIVO, DEPOSITANTE: JEANNETTE EVELYN SALGUERO ZABALAGA, CONCEPTO: DEVOLUCION DE SALDO PREV 2213, CUENTA DE DEPOSITO: CUENTA UNICA DEL TESORO</t>
  </si>
  <si>
    <t>00132012005 DEPOSITO DE EFECTIVO, DEPOSITANTE: ANTONIO TORREZ TINTAYA, CONCEPTO: DEVOLUCION DE SALDO PREV 2307, CUENTA DE DEPOSITO: CUENTA UNICA DEL TESORO</t>
  </si>
  <si>
    <t>||TRANSFERENCIA DE FONDOS S/G. MENSAJE SWIFT NRO. 03636 DE LA FECHA. (SECTOR PÚBLICO - SOBREVUELOS). DEBITO DE LA LIBRETA 00117012001 DGAC, REPOSICION UTILES DE ESCRITORIO.</t>
  </si>
  <si>
    <t>||TRANSFERENCIA DE FONDOS S/G. MENSAJES SWIFT NROS. 03624 DE LA FECHA Y 03604 DE F. 18/03/2020. (SECTOR PUBLICO - SOBREVUELOS). DEBITO DE LA LIBRETA 00117012001 DGAC, REPOSICION UTILES DE ESCRITORIO.</t>
  </si>
  <si>
    <t>||TRANSFERENCIA DE FONDOS S/G. MENSAJES SWIFT NROS. 03634 Y 03633 DE LA FECHA. (SECTOR PÚBLICO - SERVICIOS). DEBITO DE LA LIBRETA 00119012001 ADSIB, REPOSICION UTILES DE ESCRITORIO.</t>
  </si>
  <si>
    <t>TRANSFERENCIA DE FONDOS AL EXTERIOR A SOLICITUD DE MINISTERIO DE RELACIONES EXTERIORES SEGUN SOLICITUD 10618 REF: PAGO DE COSTO DE VIDA AL PERSONAL SERVICIO DIPLOMATICO CONSULAR Y AGREGADOS COMERCIALES DEL MES DE FEBRERO 2020 SEGUN PLANILLA MIXTA DE RRHH N 022004 LIB. 00099021001 TGN-RECURSOS ORDINARIOS (3987)</t>
  </si>
  <si>
    <t>VENTA DE DIVISAS CON TRANSFERENCIA DE FONDOS A SOLICITUD DE MINISTERIO DE RELACIONES EXTERIORES SEGUN SOLICITUD 10620 REF: PAGO DE HABERES Y COSTO DE VIDA AL PERSONAL DEL SERVICIO DIPLOMATICO CONSULAR Y AGREGADOS COMERCIALES CORRESPONDIENTE AL MES DE FEBRERO 2020 SEGUN PLANILLA DE RRHH N 022001 LIB. 00099021001 TGN-RECURSOS ORDINARIOS (3987)</t>
  </si>
  <si>
    <t>COBRO COSTOS DE PAPELERIA SEGUN TRANSFERENCIA DEL EXTERIOR POR ORDEN DE INTEGRACION ENERGETICA ARGENTINA LIB. 00513012007 YPFB - RECURSOS NACIONALIZACIÓN</t>
  </si>
  <si>
    <t>COBRO COSTOS DE PAPELERIA SEGUN TRANSFERENCIA DEL EXTERIOR POR ORDEN DE COPAGAZ DISTRIBUIDORA DE GAS S.A. FECHA VALOR 19-03-2020 REF:INV.190,191,194,195,196,197 LIB. 00513062001 YPFB-OPERACIONES PLANTA DE SEPARACION DE LIQUIDOS RIO GRANDE</t>
  </si>
  <si>
    <t>00099021001 DEPOSITO DE EFECTIVO, DEPOSITANTE: SERGIO GROVER ZAMORA CASTRO, CONCEPTO: DEVOLUCION DE VIATICOS, CUENTA DE DEPOSITO: CUENTA UNICA DEL TESORO / DJBR.</t>
  </si>
  <si>
    <t>00099021001 DEPOSITO DE EFECTIVO, DEPOSITANTE: REGINA JACKELINE VELASCO ROJAS, CONCEPTO: DEVOLUCION DE FONDOS EN AVANCE PARA TALLER DE PLANIFICACION PARA LA REVEGETACION 2020, CUENTA DE DEPOSITO: CUENTA UNICA DEL TESORO</t>
  </si>
  <si>
    <t>00099021001 DEPOSITO DE EFECTIVO, DEPOSITANTE: MANUEL FERNANDO QUILLE FLORES, CONCEPTO: PAGO DE LA ELECTRICIDAD, CUENTA DE DEPOSITO: CUENTA UNICA DEL TESORO</t>
  </si>
  <si>
    <t>00099021001 DEPOSITO DE EFECTIVO, DEPOSITANTE: ERWIN ROMAN RIVAS ARANDA, CONCEPTO: DEPÓSITAR UNA DUODECIMA DE AGUINALDO, CUENTA DE DEPOSITO: CUENTA UNICA DEL TESORO</t>
  </si>
  <si>
    <t>00099021001 DEPOSITO DE EFECTIVO, DEPOSITANTE: EULOGIO DE LA CRUZ QUISPE, CONCEPTO: DOBLE PERCEPCION, CUENTA DE DEPOSITO: CUENTA UNICA DEL TESORO</t>
  </si>
  <si>
    <t>00099021001 DEPOSITO DE EFECTIVO, DEPOSITANTE: GONZALO NIKITA CHAVEZ LOPEZ, CONCEPTO: DOBLE PERCEPCION, CUENTA DE DEPOSITO: CUENTA UNICA DEL TESORO / DJBR.</t>
  </si>
  <si>
    <t>00099021001 DEP.DE CHEQ.AJENOS,RET.DE CAM.,CONCEPTO: REVERSION,DEP.: INSTITUTO DEL SEGURO AGRARIO , PROCEDENCIA: BANCO UNION S.A., CHEQUE: 1514, FECHA DE EMISION:19/03/2020</t>
  </si>
  <si>
    <t>00099021001 DEP.DE CHEQ.AJENOS,RET.DE CAM.,CONCEPTO: LIRIO EUNICE YUCRA MARTINEZ,DEP.: BANCO UNION S.A. , PROCEDENCIA: BANCO UNION S.A., CHEQUE: 168699, FECHA DE EMISION:20/03/2020</t>
  </si>
  <si>
    <t>00315012004 DEP.DE CHEQ.AJENOS,RET.DE CAM.,CONCEPTO: DEVOLUCION POR PERMISO SIN GOCE DE HABERES PERSONAL EVENTUAL PROLECHE FEBRERO 2020,DEP.: AUTORIDAD DE FISCALIZACION DE EMPRESAS , PROCEDENCIA: BANCO UNION S.A., CHEQUE: 704, FECHA DE EMISION:16/03/2020</t>
  </si>
  <si>
    <t>00099021001 DEPOSITO DE EFECTIVO, DEPOSITANTE: JULIO PABLO HILAQUITA, CONCEPTO: DOBLE PERCEPCION, CUENTA DE DEPOSITO: CUENTA UNICA DEL TESORO / DJBR.</t>
  </si>
  <si>
    <t>00234014202 DEPOSITO DE EFECTIVO, DEPOSITANTE: NELSON BELLOTT FRANCO, CONCEPTO: DEVOLUCION AL C-31 N° DEVENGADO N° 23 PARTIDA 1.1.3.9, CUENTA DE DEPOSITO: CUENTA UNICA DEL TESORO</t>
  </si>
  <si>
    <t>00234014202 DEPOSITO DE EFECTIVO, DEPOSITANTE: MARIBEL URQUIETE QUENALLATA, CONCEPTO: DEVOLUCION AL C-31 N° DEVENGADO N° 23 PARTIDA 1.1.3.9, CUENTA DE DEPOSITO: CUENTA UNICA DEL TESORO</t>
  </si>
  <si>
    <t>00526012001 DEPOSITO DE EFECTIVO, DEPOSITANTE: BOLIVIA TV - MARTHA MIRANDA ROCABADO, CONCEPTO: DEVOLUCION DE FONDOS EN AVANCE, CUENTA DE DEPOSITO: CUENTA UNICA DEL TESORO</t>
  </si>
  <si>
    <t>00099021001 DEPOSITO DE EFECTIVO, DEPOSITANTE: MARIA TERESA ALANEZ MORALES, CONCEPTO: RECURSOS ORDINARIOS, CUENTA DE DEPOSITO: CUENTA UNICA DEL TESORO / DJBR.</t>
  </si>
  <si>
    <t>COBRO COSTOS DE PAPELERIA SEGUN TRANSFERENCIA DEL EXTERIOR POR ORDEN DE COPAGAZ DISTRIBUIDORA DE GAS S.A. FECHA VALOR 19-03-2020 REF:INV.54,55,56,57 LIB. 00513062001 YPFB-OPERACIONES PLANTA DE SEPARACION DE LIQUIDOS RIO GRANDE</t>
  </si>
  <si>
    <t>COBRO COSTOS DE PAPELERIA SEGUN TRANSFERENCIA DEL EXTERIOR POR ORDEN DE INTEGRACION ENERGETICA ARGENTINA, FECHA VALOR 19-03-2020 LIB. 00513012007 YPFB - RECURSOS NACIONALIZACIÓN</t>
  </si>
  <si>
    <t>'COBRO DE'||UTILES DE ESCRITORIO S/G.NOTA CITE:MEFP/VTCP/DGCP/UF-218/2020 DE LA FECHA, DEL MIN.DE ECONOMIA Y FINANZAS PUBLICAS(HRE-TSO-1372),DEBITO AUTOMATICO A LA EMPRESA BOLIVIANA DE ALIMENTOS EBA EN FAVOR DEL FIDEICOMISO FINPRO.(COMPLEM.COMPROB.N°0981075 DE LA FECHA) DEBITO A LA LIBRETA N°00599072001 EBA-GESTION OPERATIVA FRUTICOLA Y DERIVADOS.</t>
  </si>
  <si>
    <t>PAGO A EXIMBANK CHINA POPUL PRÉSTAMO GCL 2004 (08) 118 VCTO. 21-03-2020 POR CUENTA DE YPFB , NTI. 013354 VALOR 20-03-2020 CAPITAL RMY 6.620.579,87 INTERESES RMY 803.297,02 CTA. 00513012002 LBP-YPFB-VENTA GAS NAT.UNRC LP CP (2011349951300) REF.: COMISIONES BANCARIAS</t>
  </si>
  <si>
    <t>PAGO A EXIMBANK CHINA POPUL PRÉSTAMO GCL 2017 (02) 607 VCTO. 21-03-2020 POR CUENTA DE TGN , NTI. 013361 VALOR 20-03-2020 INTERESES RMY 2.123.333,33 COMISIONES RMY 353.888,89 CTA. 3987 CUENTA UNICA DEL TESORO LIB. 00099021001 REF.: COMISIONES BANCARIAS</t>
  </si>
  <si>
    <t>PAGO A EXIMBANK CHINA POPUL PRÉSTAMO GCL 2011 (17) 367 VCTO. 21-03-2020 POR CUENTA DE YPFB , NTI. 013358 VALOR 20-03-2020 CAPITAL RMY 12.447.146,49 INTERESES RMY 3.146.362,03 CTA. 00513012007 YPFB-RECURSOS NACIONALIZACION</t>
  </si>
  <si>
    <t>PAGO A EXIMBANK CHINA POPUL PRÉSTAMO GCL 2011 (17) 367 VCTO. 21-03-2020 POR CUENTA DE YPFB , NTI. 013358 VALOR 20-03-2020 CAPITAL RMY 12.447.146,49 INTERESES RMY 3.146.362,03 CTA. 00513012007 YPFB-RECURSOS NACIONALIZACION REF.: COMISIONES BANCARIAS</t>
  </si>
  <si>
    <t>||TRANSFERENCIA DE FONDOS S/G. NOTA CITE: MEFP/VTCP/DGCP/UF-218/2020 DE LA FECHA, DEL MIN.DE ECONOMIA Y FINANZAS PUBLICAS.(HRE-TSO-1372), DEBITO AUTOMATICO A LA EMPRESA BOLIVIANA DE ALIMENTOS EBA EN FAVOR DEL FIDEICOMISO FINPRO. DEBITO DE LA LIBRETA N°00599072001 EBA GESTION OPERATIVA FRUTICOLA Y DERIVADOS.</t>
  </si>
  <si>
    <t>PAGO A EXIMBANK CHINA POPUL PRÉSTAMO GCL 2004 (08) 118 VCTO. 21-03-2020 POR CUENTA DE YPFB , NTI. 013354 VALOR 20-03-2020 CAPITAL RMY 6.620.579,87 INTERESES RMY 803.297,02 CTA. 00513012002 LBP-YPFB-VENTA GAS NAT.UNRC LP CP (2011349951300)</t>
  </si>
  <si>
    <t>||TRANSFERENCIA DE FONDOS S/G. MENSAJES SWIFT NROS.3808 Y 3807 DE LA FECHA.(SECTOR PUBLICO-SOBREVUELOS). DEBITO LIBRETA N° 00117012001 DGAC, COBRO EMISION COMPROBANTE CONTABLE DE LA FECHA.</t>
  </si>
  <si>
    <t>||TRANSFERENCIA DE FONDOS S/G. MENSAJES SWIFT NROS.3757 Y 3758 DE LA FECHA.(SECTOR PUBLICO-SERVICIOS). DEBITO LIBRETA N° 00119012001 ADSIB, COBRO EMISION COMPROBANTE CONTABLE DE LA FECHA.</t>
  </si>
  <si>
    <t>PROVISION DE FONDOS A SOLICITUD DE YACIMIENTOS PETROLIFEROS FISCALES BOLIVIANOS SEGUN SOLICITUD YPFB-0093-2020 REF: PAGO A GASORIENTE BOLIVIANO LTDA POR SERVICIO INT DE TRANSP DE GN ME POR EL MES DE FEBRERO 2020 LIB. 00513012007 YPFB - RECURSOS NACIONALIZACIÓN</t>
  </si>
  <si>
    <t>||PAGO A EXIMBANK COREA PRESTAMO EDCF NO.BOL-1 VCTO. 20-03-2020 POR CUENTA DEL TGN.COD. LIQ.013350 VALOR 20-03-2020 CAPITAL KRW593.825.000 INTERESES KRW170.256.940 CTA.3987 CUENTA UNICA DEL TESORO-3987 LIB.00099021001 REF.:COMISIONES BANCARIAS</t>
  </si>
  <si>
    <t>PROVISION DE FONDOS A SOLICITUD DE YACIMIENTOS PETROLIFEROS FISCALES BOLIVIANOS SEGUN SOLICITUD YPFB-0094-2020 REF: PAGO A GASORIENTE BOLIVIANO POR SERV FIRME E INTERRUMPIBLE DE TRANSP DE GN MI POR EL MES DE FEBRERO 2020 LIB. 00513012007 YPFB - RECURSOS NACIONALIZACIÓN</t>
  </si>
  <si>
    <t>PROVISION DE FONDOS A SOLICITUD DE YACIMIENTOS PETROLIFEROS FISCALES BOLIVIANOS SEGUN SOLICITUD YPFB-0095-2020 REF: PAGO A GAS TRANSBOLIVIANO SA POR SERV INT DE TRANSP DE GN ME CHIQUITOS AMBAR Y MTGAS POR EL MES DE FEBRERO 2020 LIB. 00513012007 YPFB - RECURSOS NACIONALIZACIÓN</t>
  </si>
  <si>
    <t>PROVISION DE FONDOS A SOLICITUD DE YACIMIENTOS PETROLIFEROS FISCALES BOLIVIANOS SEGUN SOLICITUD YPFB-0096-2020 REF: PAGO A GTB SA POR SERV INT DE TRANSP DE GN MI CHIQUITOS MUTUN REDES YPFB YACUSES MES DE FEBRERO 2020 LIB. 00513012007 YPFB - RECURSOS NACIONALIZACIÓN</t>
  </si>
  <si>
    <t>PROVISION DE FONDOS A SOLICITUD DE YACIMIENTOS PETROLIFEROS FISCALES BOLIVIANOS SEGUN SOLICITUD YPFB-0097-2020 REF: PAGO A GOB LTDA POR SERV INT DE TRANSP DE GN ME AMBAR POR EL MES DE FEBRERO 2020 LIB. 00513012007 YPFB - RECURSOS NACIONALIZACIÓN</t>
  </si>
  <si>
    <t>'COBRO DE'||UTILES DE ESCRITORIO POR EL COMPROBANTE CONTABLE N°981100 DE LA FECHA, DE ACUERDO A CORREO ELECTRONICO DE YPFB DE FECHA 20/03/2020. DEBITO DE LA LIBRETA N°00513022001 YPFB-OPERACIONES.</t>
  </si>
  <si>
    <t>00099021001 DEPOSITO DE EFECTIVO, DEPOSITANTE: MARIA LUISA TAMAYO TAPIA, CONCEPTO: DOBLE PERCEPCION, CUENTA DE DEPOSITO: CUENTA UNICA DEL TESORO / DJBR.</t>
  </si>
  <si>
    <t>COBRO COSTOS DE PAPELERIA SEGUN TRANSFERENCIA DEL EXTERIOR POR ORDEN DE LIB. 00513062001 YPFB-OPERACIONES PLANTA DE SEPARACION DE LIQUIDOS RIO GRANDE</t>
  </si>
  <si>
    <t>COBRO COSTOS DE PAPELERIA SEGUN TRANSFERENCIA DEL EXTERIOR POR ORDEN DE INTEGRACION ENERGETICA ARGENTINA, FECHA VALOR 20-03-20 LIB. 00513012007 YPFB - RECURSOS NACIONALIZACIÓN</t>
  </si>
  <si>
    <t>||COBRO COMISION EUR 12,50 POR TRANSF. DE FONDOS EUR 4.953,52 A SOL. DE MIN.EDUCACION DE FECHA 16 -03-2020 SEGUN SWIFT NO.3852 DDE LA FECHA LIBRETA NO.00099021001 TGN RECURSOS ORDINARIOS</t>
  </si>
  <si>
    <t>||COBRO COMISION EUR 12,50 POR TRANSF. DE FONDOS EUR 4.953,52 A SOL. DE MIN.EDUCACION DE FECHA 16 -03-2020 SEGUN SWIFT NO.3852 DDE LA FECHA CGO.LIBRETA NO.00099021001 TGN RECURSOS ORDINARIOS (UTILES DE ESCRITORIO)</t>
  </si>
  <si>
    <t>||TRANSFERENCIA DE FONDOS SEGUN MENSAJES SWIFT NROS. 3837 Y 3836 DE LA FECHA (SECTOR PUBLICO - SERVICIOS) DE LA LIBRETA 00119012001 ADSIB REPOSICION UTILES DE ESCRITORIO</t>
  </si>
  <si>
    <t>00099021001 DEPOSITO DE EFECTIVO, DEPOSITANTE: RAMIRO FERNANDO PINILLA LIZARRAGA CI. 3474215 LP, CONCEPTO: REGULARIZACION ENERO A DICIEMBRE 2019 LEY FINANCIAL 1135 - D.S. 3766, CUENTA DE DEPOSITO: CUENTA UNICA DEL TESORO</t>
  </si>
  <si>
    <t>00099021001 DEPOSITO DE EFECTIVO, DEPOSITANTE: NATANIEL NELSON CLAROS BELTRAN, CONCEPTO: REGULARIZACION ENE - DIC 2019 LEY FINANCIAL 1135 D.S. 3766, CUENTA DE DEPOSITO: CUENTA UNICA DEL TESORO / DJBR.</t>
  </si>
  <si>
    <t>||TRANSFERENCIA DE FONDOS S/G. MENSAJES SWIFT NROS.3930 Y 3029 DE LA FECHA.(SECTOR PUBLICO-SOBREVUELOS). DEBITO LIBRETA N° 00117012001 DGAC, COBRO EMISION COMPROBANTE CONTABLE DE LA FECHA.</t>
  </si>
  <si>
    <t>COBRO COSTOS DE PAPELERIA SEGUN TRANSFERENCIA DEL EXTERIOR POR ORDEN DE COPAGAZ DISTRIBUIDORA GAS S.A, FECHA VALOR 25-03-2020 REF:INV.203 LIB. 00513062001 YPFB-OPERACIONES PLANTA DE SEPARACION DE LIQUIDOS RIO GRANDE</t>
  </si>
  <si>
    <t>TRANSFERENCIA DE FONDOS AL EXTERIOR A SOLICITUD DE MINISTERIO DE DEFENSA SEGUN SOLICITUD 10647 REF: UMB01626 - APOYO A LA SEGURIDAD Y DEFENSA - DESEMBOLSO DE RECURSOS PARA EL PAGO DE LA FACTURA NRO 001-001-0007061 DE COMBUSTIBLE A ROYAL FBO SERVICE - ANEXOS CONTRATO SIMPLIFICADO DE PRESTACION DE SER LIB. 00020011103 MINISTERIO DE DEFENSA - INGRESOS VARIOS</t>
  </si>
  <si>
    <t>TRANSFERENCIA DE FONDOS AL EXTERIOR A SOLICITUD DE MINISTERIO DE DEFENSA SEGUN SOLICITUD 10646 REF: UMB01626 - APOYO A LA SEGURIDAD Y DEFENSA - DESEMBOLSO DE RECURSOS PARA EL PAGO DE LA FACTURA NRO 001-001-0007062 DE TRIP SUPORT AND HANDLING SERVICES ROYAL FBO SERVICE - ANEXOS CONTRATO SIMPLIFICADO LIB. 00020011103 MINISTERIO DE DEFENSA - INGRESOS VARIOS</t>
  </si>
  <si>
    <t>||TRANSFERENCIA DE FONDOS S/G. MENSAJES SWIFT NROS.3917 Y 3916 DE LA FECHA.(SECTOR PUBLICO-SOBREVUELOS) DEBITO LIBRETA N° 00117012001 DGAC, COBRO EMISION COMPROBANTE CONTABLE DE LA FECHA.</t>
  </si>
  <si>
    <t>||PAGO A BID PRESTAMO 1116/SF-BO VCTO. 25/03/2020 POR CUENTA DE GAD TARIJA SEGUN COD LIQ 013321 DE FECHA 16/03/2020 CAPITAL USD 7.531,84 INTERES USD 3.525,81 LIBRETA 00099021001 TGN-RECURSOS ORDINARIOS - ALIVIO MDRI</t>
  </si>
  <si>
    <t>COBRO COSTOS DE PAPELERIA SEGUN TRANSFERENCIA DEL EXTERIOR POR ORDEN DE COPAGAZ DISTRIBUIDORA DE GAS S.A. FECHA VALOR 26-03-2020 REF:INV 205 LIB. 00513062001 YPFB-OPERACIONES PLANTA DE SEPARACION DE LIQUIDOS RIO GRANDE</t>
  </si>
  <si>
    <t>||TRANSFERENCIA DE FONDOS S/G. MENSAJES SWIFT NROS.3988 Y 3985 DE LA FECHA.(SECTOR PUBLICO-SERVICIOS). DEBITO LIBRETA N° 00119012001 ADSIB, COBRO EMISION COMPROBANTE CONTABLE DE LA FECHA.</t>
  </si>
  <si>
    <t>||TRANSFERENCIA DE FONDOS S/G. MENSAJES SWIFT NROS.3967 Y 3966 DE LA FECHA.(SECTOR PUBLICO-SOBREVUELOS). DEBITO LIBRETA N° 00117012001 DGAC, COBRO EMISION COMPROBANTE CONTABLE DE LA FECHA.</t>
  </si>
  <si>
    <t>||TRANSFERENCIA DE FONDOS S/G. MENSAJES SWIFT NROS.3990 Y 3989 DE LA FECHA.(SECTOR PUBLICO-SERVICIOS). DEBITO LIBRETA N° 00119012001 ADSIB, COBRO EMISION COMPROBANTE CONTABLE DE LA FECHA.</t>
  </si>
  <si>
    <t>'TRANSFERENCIA'||RECIBIDA DEL EXTERIOR SEGÚN MENSAJES SWIFT NOS. 4011-4012 (REM.EXT.) DE FECHA 26-03-2020 POR DESEMBOLSO DE CAF PRÉSTAMO 010917 LIBRETA N° 00099021001 TGN-RECURSOS ORDINARIOS (3987) REF.: UTILES DE ESCRITORIO</t>
  </si>
  <si>
    <t>PROVISION DE FONDOS A SOLICITUD DE YACIMIENTOS PETROLIFEROS FISCALES BOLIVIANOS SEGUN SOLICITUD YPFB-0098-2020 REF: PAGO IMPUESTOS DIRECTO A LOS HIDROCARBUROS PRODUCCION DICIEMBRE 2019 LIB. 00513012007 YPFB - RECURSOS NACIONALIZACIÓN</t>
  </si>
  <si>
    <t>PROVISION DE FONDOS A SOLICITUD DE YACIMIENTOS PETROLIFEROS FISCALES BOLIVIANOS SEGUN SOLICITUD YPFB-0105-2020 REF: PAGO AL TESORO GENERAL DE LA NACION PARTICIPACION DE LA PRODUCCION DICIEMBRE 2019 LIB. 00099021001 TGN YPFB PARTICIPACION 6% PRODUCCIÓN BRUTA DE HIDROCARBUROS BOCA DE POZO</t>
  </si>
  <si>
    <t>COBRO COSTOS DE PAPELERIA POR REGULARIZACION DE TRANSFERENCIA DEL EXTERIOR POR ORDEN DE LIMA GAS S.A. FECHA VALOR 25-03.2020 LIB. 00513062001 YPFB-OPERACIONES PLANTA DE SEPARACION DE LIQUIDOS RIO GRANDE</t>
  </si>
  <si>
    <t>COBRO COSTOS DE PAPELERIA POR REGULARIZACION DE TRANSFERENCIA DEL EXTERIOR POR ORDEN DE PETROLEOS PARAGUAYOS PETROPAR, FECHA VALOR 25-03.2020 LIB. 00513062001 YPFB-OPERACIONES PLANTA DE SEPARACION DE LIQUIDOS RIO GRANDE</t>
  </si>
  <si>
    <t>COBRO COSTOS DE PAPELERIA POR REGULARIZACION DE TRANSFERENCIA DEL EXTERIOR POR ORDEN DE PUMA ENERGY PARAGUAY S.A., FECHA VALOR 25-03.2020 LIB. 00513062001 YPFB-OPERACIONES PLANTA DE SEPARACION DE LIQUIDOS RIO GRANDE</t>
  </si>
  <si>
    <t>VENTA DE DIVISAS CON TRANSFERENCIA DE FONDOS A SOLICITUD DE AUTORIDAD DE REG.Y FISCALIZ.DE TELECOMUNICACIONES Y TRANSP. SEGUN SOLICITUD 10666 REF: TRANSFERENCIA DE FONDOS A LA UNION INTERNACIONAL DE TELECOMUNICACIONES UIT CORRESPONDIENTE AL PAGO ANUAL DE LA GESTION 2020 DE ACUERDO A INFORME TECNICO LIB. 00099021001 TGN-RECURSOS ORDINARIOS (3987) POR DIFERENCIAL CAMBIARIO</t>
  </si>
  <si>
    <t>||COMISION TRANSFERENCIA FDOS AL EXTERIOR 0,10%/USD 8.411.986.-, REEMB GTOS COMUNICACION BS220.- Y EMISION CBTE CONTABLE BS50.- REF. PAGO LC I-2019-42,48,49,51 Y 50 MINISTERIO DE DES RURAL Y TIERRAS A/F IND JOHN DEERE SA DE CV. CGO LIB 00099021001 TGN RECURSOS ORDINARIOS (398) REF. COMISIONES PAGO LC I-2019-42,48,49,51,52 Y50</t>
  </si>
  <si>
    <t>00099021001 DEPOSITO DE EFECTIVO, DEPOSITANTE: SONIA VILDOZO VDA DE TARQUI, CONCEPTO: COBRO INDEBIDO, CUENTA DE DEPOSITO: CUENTA UNICA DEL TESORO / DJBR.</t>
  </si>
  <si>
    <t>COBRO COSTOS DE PAPELERIA SEGUN TRANSFERENCIA DEL EXTERIOR POR ORDEN DE COPAGAZ DISTRIBUIDORA DE GAS SA, FECHA VALOR 30-03-2020 LIB. 00513062001 YPFB-OPERACIONES PLANTA DE SEPARACION DE LIQUIDOS RIO GRANDE</t>
  </si>
  <si>
    <t>PROVISION DE FONDOS A SOLICITUD DE YACIMIENTOS PETROLIFEROS FISCALES BOLIVIANOS SEGUN SOLICITUD YPFB-0109-2020 REF: PAGO A YPFB CHACO SA POR SERV INT DE TRANSP MI DUCTO MENOR CARRASCO BULO BULO FEBRERO 2020 LIB. 00513012007 YPFB - RECURSOS NACIONALIZACIÓN</t>
  </si>
  <si>
    <t>PROVISION DE FONDOS A SOLICITUD DE YACIMIENTOS PETROLIFEROS FISCALES BOLIVIANOS SEGUN SOLICITUD YPFB-0111-2020 REF: PAGO A YPFB TRANSPORTE SA POR SCD Y TEMIN TRANS GN MI FIRME E INTERRUMPIBLE Y ME FIRME FEBRERO 2020 LIB. 00513012007 YPFB - RECURSOS NACIONALIZACIÓN</t>
  </si>
  <si>
    <t>PROVISION DE FONDOS A SOLICITUD DE YACIMIENTOS PETROLIFEROS FISCALES BOLIVIANOS SEGUN SOLICITUD YPFB-0108-2020 REF: PAGO A YPFB TRANSPORTE SA POR SCD Y TEMIN TRANSP DE GN LINEA 12 FEBRERO 2020 LIB. 00513012007 YPFB - RECURSOS NACIONALIZACIÓN</t>
  </si>
  <si>
    <t>PROVISION DE FONDOS A SOLICITUD DE YACIMIENTOS PETROLIFEROS FISCALES BOLIVIANOS SEGUN SOLICITUD YPFB-0118-2020 REF: PAGO POR EXP DE GN A LA ARGENTINA OP GJA 104 20 RT ME PLUSPETROL BOLIVIA CORP SA ENERO 2020 LIB. 00513012007 YPFB - RECURSOS NACIONALIZACIÓN</t>
  </si>
  <si>
    <t>PROVISION DE FONDOS A SOLICITUD DE YACIMIENTOS PETROLIFEROS FISCALES BOLIVIANOS SEGUN SOLICITUD YPFB-0113-2020 REF: PAGO A YPFB TRANSIERRA SA POR SERVICIO INTERRUMPIBLE ACUERDO TEMPORAL SCD Y TEMIN FEBRERO 2020 LIB. 00513012007 YPFB - RECURSOS NACIONALIZACIÓN</t>
  </si>
  <si>
    <t>PROVISION DE FONDOS A SOLICITUD DE YACIMIENTOS PETROLIFEROS FISCALES BOLIVIANOS SEGUN SOLICITUD YPFB-0115-2020 REF: PAGO A YPFB TRANSIERRA SA POR SCD Y TEMIN SERVICIO FIRME DE TRANSP DE GN FEBRERO 2020 LIB. 00513012007 YPFB - RECURSOS NACIONALIZACIÓN</t>
  </si>
  <si>
    <t>'COBRO DE'||UTILES DE ESCRITORIO S/G. NOTA CITE: MEFP/VTCP/DGCP/UF-224/2020 DE LA FECHA, DEL MIN.DE ECONOMIA Y FINANZAS PUBLICAS.(HRE-TSO-1395), DEBITO AUTOMATICO A EBA - PROMIEL EN FAVOR DEL FIDEICOMISO FINPRO. DEBITO LIBRETA 00599042001 EBA-ENDULZANTES ADM Y OPERAT.(COMPL.COMPROB.0981544 DE LA FECHA)</t>
  </si>
  <si>
    <t>PAGO A BANCO EUROPEO DE INV PRÉSTAMO FI No 85175 VCTO. 31-03-2020 POR CUENTA DE TGN , NTI. 013371 VALOR 31-03-2020 COMISIONES USD 145.891,67 CTA. 3987 CUENTA UNICA DEL TESORO LIB. 00099021001 REF.: COMISIONES BANCARIAS</t>
  </si>
  <si>
    <t>||TRANSFERENCIA DE FONDOS S/G. NOTA CITE: MEFP/VTCP/DGCP/UF-224/2020 DE LA FECHA, DEL MIN.DE ECONOMIA Y FINANZAS PUBLICAS.(HRE-TSO-1395), DEBITO AUTOMATICO A EBA - PROMIEL EN FAVOR DEL FIDEICOMISO FINPRO. DEBITO DE LA LIBRETA 00599042001 EBA-ENDULZANTES ADMINISTRACION Y OPERATIVO.</t>
  </si>
  <si>
    <t>PAGO A NATIXIS FRANCIA PRÉSTAMO 931-OB1 VCTO. 31-03-2020 POR CUENTA DE SEMAPA , VALOR 31-03-2020 CAPITAL EUR 32.274,00 INTERESES EUR 879,98 LIB. 00099031002 RECUP.DIFERENCIALES CAPITAL E INTERES-CRED.EXT.</t>
  </si>
  <si>
    <t>PAGO A NATIXIS FRANCIA PRÉSTAMO 931-OA1 VCTO. 31-03-2020 POR CUENTA DE GMSCZ , VALOR 31-03-2020 CAPITAL EUR 8.968,00 INTERESES EUR 1.864,43 LIB. 00099031002 RECUP.DIFERENCIALES CAPITAL E INTERES-CRED.EXT.</t>
  </si>
  <si>
    <t>'TRANSFERENCIA'||RECIBIDA DEL EXTERIOR SEGUN MENSAJES SWIFT N° 2733 Y 2732 (REM. EXT.) DE FECHA 02-03-2020 POR DESEMBOLSO DE FONPLATA PTMO. BOL 32/2018 LIBRETA N° 00287104324 - FPS-USD-PIU II</t>
  </si>
  <si>
    <t>AJUSTE COMPLEMENTARIO POR REVALORIZACION SALDOS DE ACTIVOS DE RESERVA Y OBLIGACIONES MONEDA EXTRANJERA (DOLARES) Saldo MO = -447171614.56 ;Bs/Mo: 6.86000000000 ;Saldo Bs: -3067597275.77</t>
  </si>
  <si>
    <t>'TRANSFERENCIA'||RECIBIDA DEL EXTERIOR SEGÚN MENSAJES SWIFT NROS. 2783-2771 (REM.EXT.) DE LA FECHA POR DESEMBOLSO DEL BID PRÉSTAMO 3699/BL-BO REQ 00019 BO OPS0202008584A LIB. 00287104317 FPS-US-BID 3699/BL-BO PROG. NAL. DE RIEGO-PRONAREC III</t>
  </si>
  <si>
    <t>AJUSTE COMPLEMENTARIO POR REVALORIZACION SALDOS DE ACTIVOS DE RESERVA Y OBLIGACIONES MONEDA EXTRANJERA (DOLARES) Saldo MO = -451210049.34 ;Bs/Mo: 6.86000000000 ;Saldo Bs: -3095300938.49</t>
  </si>
  <si>
    <t>REGULARIZACION DE TRANSFERENCIA DEL EXTERIOR SEGUN SWIFT NO.2735 DE FECHA 04/03/2020 ORDENANTE: CONSULADO GENERAL DE BOLIVIA BUENOS AIRES-ARGENTINA LIB. 00099021001 TGN-RECURSOS ORDINARIOS-DOLARES AMERICANOS (5970)</t>
  </si>
  <si>
    <t>COBRO COSTOS DE PAPELERIA POR REGULARIZACION DE TRANSFERENCIA DEL EXTERIOR POR ORDEN DE CONSULADO GENERAL DE BOLIVIA BUENOS AIRES-ARGENTINA LIB. 00099021001 TGN-RECURSOS ORDINARIOS-DOLARES AMERICANOS (5970)</t>
  </si>
  <si>
    <t>REGULARIZACION DE TRANSFERENCIA DEL EXTERIOR SEGUN SWIFT 02609 DE FECHA 04/03/2020 ORDENANTE: CONSULADO DE BOLIVIA EN BUENOS AIRES AR. LIB. 00099021001 TGN-RECURSOS ORDINARIOS-DOLARES AMERICANOS (5970)</t>
  </si>
  <si>
    <t>REGULARIZACION DE TRANSFERENCIA DEL EXTERIOR SEGUN SWIFT 02658 DE FECHA 04/03/2020 ORDENANTE: CONSULADO DE BOLIVIA EN ILO-PERU LIB. 00099021001 TGN-RECURSOS ORDINARIOS-DOLARES AMERICANOS (5970)</t>
  </si>
  <si>
    <t>COBRO COSTOS DE PAPELERIA POR REGULARIZACION DE TRANSFERENCIA DEL EXTERIOR POR ORDEN DE CONSULADO DE BOLIVIA EN BUENOS AIRES AR. LIB. 00099021001 TGN-RECURSOS ORDINARIOS-DOLARES AMERICANOS (5970)</t>
  </si>
  <si>
    <t>COBRO COSTOS DE PAPELERIA POR REGULARIZACION DE TRANSFERENCIA DEL EXTERIOR POR ORDEN DE CONSULADO DE BOLIVIA EN ILO-PERU LIB. 00099021001 TGN-RECURSOS ORDINARIOS-DOLARES AMERICANOS (5970)</t>
  </si>
  <si>
    <t>AJUSTE COMPLEMENTARIO POR REVALORIZACION SALDOS DE ACTIVOS DE RESERVA Y OBLIGACIONES MONEDA EXTRANJERA (DOLARES) Saldo MO = -614440011.63 ;Bs/Mo: 6.86000000000 ;Saldo Bs: -4215058479.79</t>
  </si>
  <si>
    <t>AJUSTE COMPLEMENTARIO POR REVALORIZACION SALDOS DE ACTIVOS DE RESERVA Y OBLIGACIONES MONEDA EXTRANJERA (DOLARES) Saldo MO = -611686898.29 ;Bs/Mo: 6.86000000000 ;Saldo Bs: -4196172122.26</t>
  </si>
  <si>
    <t>PAGO A BID PRÉSTAMO 126-TF-BO VCTO. 06-03-2020 POR CUENTA DE TGN SEGÚN NOTA COD. LIQ. 013265 DE FECHA 02-03-2020, VALOR 06-03-2020 CAPITAL USD 66.666,66 INTERESES USD 5.666,66 LIB.00099021001 TGN-RECURSOS ORDINARIOS DOLARES AMERICANOS</t>
  </si>
  <si>
    <t>PAGO A CAF PRÉSTAMO CFA009759 VCTO. 09-03-2020 POR CUENTA DE TGN , NTI. 013244 VALOR 09-03-2020 INTERESES USD 152.430,00 COMISIONES USD 93.391,42 CTA. 5970 CUENTA UNICA DEL TESORO DOLARES AMERICANOS LIB. 00099021001</t>
  </si>
  <si>
    <t>AJUSTE COMPLEMENTARIO POR REVALORIZACION SALDOS DE ACTIVOS DE RESERVA Y OBLIGACIONES MONEDA EXTRANJERA (DOLARES) Saldo MO = -610807193.72 ;Bs/Mo: 6.86000000000 ;Saldo Bs: -4190137348.93</t>
  </si>
  <si>
    <t>PAGO A ICO ESPAÑA PRÉSTAMO 01020038.0 VCTO. 10-03-2020 POR CUENTA DE TGN , NTI. 013264 VALOR 10-03-2020 CAPITAL EUR 195.791,12 INTERESES EUR 3.959,33 CTA. 5970 CUENTA UNICA DEL TESORO DOLARES AMERICANOS LIB. 00099021001</t>
  </si>
  <si>
    <t>||REGULARIZACION DE NUESTRO COMPROBANTE S-979866 DEL 3/3/2020 POR COBRO DE COMISIONES EFECTUADO POR EL MUFG BANK LTD., POR DESEMBOLSO DEL PRESTAMO BV-P5 SEGUN NOTA MEFP/VTCP/DGCP/UODP-246/2020 DEL 9/3/2020 LIB.00099021001 TGN - RECURSOS ORDINARIOS - DOLARES AMERICANOS (5970)</t>
  </si>
  <si>
    <t>AJUSTE COMPLEMENTARIO POR REVALORIZACION SALDOS DE ACTIVOS DE RESERVA Y OBLIGACIONES MONEDA EXTRANJERA (DOLARES) Saldo MO = -610100869.23 ;Bs/Mo: 6.86000000000 ;Saldo Bs: -4185291962.89</t>
  </si>
  <si>
    <t>AJUSTE COMPLEMENTARIO POR REVALORIZACION SALDOS DE ACTIVOS DE RESERVA Y OBLIGACIONES MONEDA EXTRANJERA (DOLARES) Saldo MO = -600249099.05 ;Bs/Mo: 6.86000000000 ;Saldo Bs: -4117708819.49</t>
  </si>
  <si>
    <t>TRANSFERENCIA RECIBIDA DEL EXTERIOR SEGÚN MENSAJES SWIFT Nos. 3424-3417 (REM.EXT.) DE FECHA 16-03-2020 POR DESEMBOLSO DE CAF PRÉSTAMO CFA010546 PROG INV AGUA FASE V MIAGUA V LIBRETA N° 00287104321 FPS-U$-MIAGUA V - CAF</t>
  </si>
  <si>
    <t>PAGO A CAF PRÉSTAMO CFA009787 VCTO. 16-03-2020 POR CUENTA DE TGN , NTI. 013252 VALOR 16-03-2020 INTERESES USD 417.736,11 COMISIONES USD 14.153,41 CTA. 5970 CUENTA UNICA DEL TESORO DOLARES AMERICANOS LIB. 00099021001</t>
  </si>
  <si>
    <t>PAGO A CAF PRÉSTAMO CFA009545 VCTO. 16-03-2020 POR CUENTA DE TGN , NTI. 013260 VALOR 16-03-2020 INTERESES USD 30.789,73 COMISIONES USD 152.910,08 CTA. 5970 CUENTA UNICA DEL TESORO DOLARES AMERICANOS LIB. 00099021001</t>
  </si>
  <si>
    <t>PAGO A IDA PRÉSTAMO 5454-BO VCTO. 15-03-2020 POR CUENTA DE TGN , NTI. 013305 VALOR 16-03-2020 CAPITAL USD 35.491,09 INTERESES USD 20.747,72 CTA. 5970 CUENTA UNICA DEL TESORO DOLARES AMERICANOS LIB. 00099021001</t>
  </si>
  <si>
    <t>REGULARIZACION DE TRANSFERENCIA DEL EXTERIOR SEGUN SWIFT NO.3167 DE FECHA 16/03/2020 ORDENANTE: CONSUL ESTADO PLURI DE BOLIVIA-COMODORO ARGENTINA LIB. 00099021001 TGN-RECURSOS ORDINARIOS-DOLARES AMERICANOS (5970)</t>
  </si>
  <si>
    <t>COBRO COSTOS DE PAPELERIA POR REGULARIZACION DE TRANSFERENCIA DEL EXTERIOR POR ORDEN DE CONSUL ESTADO PLURI DE BOLIVIA-COMODORO ARGENTINA LIB. 00099021001 TGN-RECURSOS ORDINARIOS-DOLARES AMERICANOS (5970)</t>
  </si>
  <si>
    <t>AJUSTE COMPLEMENTARIO POR REVALORIZACION SALDOS DE ACTIVOS DE RESERVA Y OBLIGACIONES MONEDA EXTRANJERA (DOLARES) Saldo MO = -588018372.39 ;Bs/Mo: 6.86000000000 ;Saldo Bs: -4033806034.61</t>
  </si>
  <si>
    <t>AJUSTE COMPLEMENTARIO POR REVALORIZACION SALDOS DE ACTIVOS DE RESERVA Y OBLIGACIONES MONEDA EXTRANJERA (DOLARES) Saldo MO = -584915484.75 ;Bs/Mo: 6.86000000000 ;Saldo Bs: -4012520225.37</t>
  </si>
  <si>
    <t>AJUSTE COMPLEMENTARIO POR REVALORIZACION SALDOS DE ACTIVOS DE RESERVA Y OBLIGACIONES MONEDA EXTRANJERA (DOLARES) Saldo MO = -583596275.94 ;Bs/Mo: 6.86000000000 ;Saldo Bs: -4003470452.94</t>
  </si>
  <si>
    <t>AJUSTE COMPLEMENTARIO POR REVALORIZACION SALDOS DE ACTIVOS DE RESERVA Y OBLIGACIONES MONEDA EXTRANJERA (DOLARES) Saldo MO = -561001963.88 ;Bs/Mo: 6.86000000000 ;Saldo Bs: -3848473472.23</t>
  </si>
  <si>
    <t>PAGO A EXIMBANK CHINA POPUL PRÉSTAMO GCL 2017 (02) 607 VCTO. 21-03-2020 POR CUENTA DE TGN , NTI. 013361 VALOR 20-03-2020 INTERESES RMY 2.123.333,33 COMISIONES RMY 353.888,89 CTA. 5970 CUENTA UNICA DEL TESORO DOLARES AMERICANOS LIB. 00099021001</t>
  </si>
  <si>
    <t>PAGO A EXIMBANK CHINA POPUL PRÉSTAMO GCL 2017 (02) 607 VCTO. 21-03-2020 POR CUENTA DE TGN , NTI. 013361 VALOR 20-03-2020 INTERESES RMY 2.123.333,33 COMISIONES RMY 353.888,89 CTA. 5970 CUENTA UNICA DEL TESORO DOLARES AMERICANOS LIB. 00099021001 REF. COMISION DEL BANQUERO</t>
  </si>
  <si>
    <t>PAGO A EXIMBANK CHINA POPUL PRÉSTAMO GCL 2016 (29) 599 VCTO. 21-03-2020 POR CUENTA DE TGN , NTI. 013364 VALOR 20-03-2020 INTERESES RMY 3.185.000,00 COMISIONES RMY 88.472,22 CTA. 5970 CUENTA UNICA DEL TESORO DOLARES AMERICANOS LIB. 00099021001 REF. COMISION DEL BANQUERO</t>
  </si>
  <si>
    <t>PAGO A EXIMBANK CHINA POPUL PRÉSTAMO GCL 2011 (41) 391 VCTO. 21-03-2020 POR CUENTA DE TGN , NTI. 013359 VALOR 20-03-2020 CAPITAL RMY 23.110.550,10 INTERESES RMY 6.075.506,84 CTA. 5970 CUENTA UNICA DEL TESORO DOLARES AMERICANOS LIB. 00099021001 REF. COMISION DEL BANQUERO</t>
  </si>
  <si>
    <t>PAGO A EXIMBANK CHINA POPUL PRÉSTAMO GCL 2009 (43) 294 VCTO. 21-03-2020 POR CUENTA DE TGN , NTI. 013357 VALOR 20-03-2020 CAPITAL RMY 9.043.802,00 INTERESES RMY 2.103.186,61 CTA. 5970 CUENTA UNICA DEL TESORO DOLARES AMERICANOS LIB. 00099021001 REF. COMISION DEL BANQUERO</t>
  </si>
  <si>
    <t>PAGO A EXIMBANK CHINA POPUL PRÉSTAMO GCL 2007 (13) 184 VCTO. 21-03-2020 POR CUENTA DE TGN , NTI. 013356 VALOR 20-03-2020 CAPITAL RMY 12.168.507,60 INTERESES RMY 2.091.631,25 CTA. 5970 CUENTA UNICA DEL TESORO DOLARES AMERICANOS LIB. 00099021001 REF. COMISION DEL BANQUERO</t>
  </si>
  <si>
    <t>PAGO A EXIMBANK CHINA POPUL PRÉSTAMO GCL 2004 (04) 114A VCTO. 21-03-2020 POR CUENTA DE TGN , NTI. 013353 VALOR 20-03-2020 CAPITAL RMY 1.910.703,24 INTERESES RMY 212.512,66 CTA. 5970 CUENTA UNICA DEL TESORO DOLARES AMERICANOS LIB. 00099021001 REF. COMISION DEL BANQUERO</t>
  </si>
  <si>
    <t>||PAGO A EXIMBANK COREA PRESTAMO EDCF NO.BOL-1 VCTO. 20-03-2020 POR CUENTA DEL TGN.COD. LIQ.013350 VALOR 20-03-2020 CAPITAL KRW593.825.000 INTERESES KRW170.256.940 CTA.5970 CUENTA UNICA DEL TESORO DOLARES AMERICANOS LIB.00099021001</t>
  </si>
  <si>
    <t>'TRANSFERENCIA'||RECIBIDA DEL EXTERIOR SEGUN MENSAJE SWIFT N° 3933 DE FECHA 25 DE MARZO DE 2020 (REM.EXT.) POR DESEMBOLSO DEL IBRD PTMO. 87350 PAR II 15.1 LIBRETA N° 00047137003 MDRYT-PAR II F.A. $U$ (IBRD 8735-BO))</t>
  </si>
  <si>
    <t>'TRANSFERENCIA'||RECIBIDA DEL EXTERIOR SEGÚN MENSAJE SWIFT N° 3945 (REM.EXT.) DE FECHA 25-03-2020 POR DESEMBOLSO DE LA CAF CT P.E. 0903/20 LIB.46058005 MS-USD-FORTAL. SISTEMA DE SALUD E INMUNIZACION NIVEL NACIONAL (GAVI-FSSI)</t>
  </si>
  <si>
    <t>'TRANSFERENCIA'||RECIBIDA DEL EXTERIOR SEGÚN MENSAJE SWIFT N° 3945 (REM.EXT.) DE FECHA 25-03-2020 POR DESEMBOLSO DE LA CAF CT P.E. 0903/20 LIB.46058005 MS-USD-FORTAL. SISTEMA DE SALUD E INMUNIZACION NIVEL NAL. REF.: UTILES DE ESCRITORIO</t>
  </si>
  <si>
    <t>AJUSTE COMPLEMENTARIO POR REVALORIZACION SALDOS DE ACTIVOS DE RESERVA Y OBLIGACIONES MONEDA EXTRANJERA (DOLARES) Saldo MO = -525984806.12 ;Bs/Mo: 6.86000000000 ;Saldo Bs: -3608255769.97</t>
  </si>
  <si>
    <t>'TRANSFERENCIA'||RECIBIDA DEL EXTERIOR SEGÚN MENSAJES SWIFT NOS. 3984-3986 (REM.EXT.) DE FECHA 26-03-2020 POR DESEMBOLSO DEL BID PRESTAMO 3699/BL-BO REQ 00011 BO OPS0202011985A LIBRETA N° 00086047004 PROG. NACIONAL DE RIEGO CON ENFOQUE</t>
  </si>
  <si>
    <t>'TRANSFERENCIA'||RECIBIDA DEL EXTERIOR SEGÚN MENSAJES SWIFT NOS. 4011-4012 (REM.EXT.) DE FECHA 26-03-2020 POR DESEMBOLSO DE CAF PRÉSTAMO 010917 LIBRETA N° 00099021001 TGN-RECURSOS ORDINARIOS-DOLARES AMERICANOS (5970)</t>
  </si>
  <si>
    <t>||REGULARIZACION CONTABLE DEL COMPROBANTE N° S0981263 DE FECHA 24 DE MARZO DE 2020 POR DESEMBOLSO DE FONPLATA BOL 36/20 LIB N° 00046058005 MS-USD-FORTAL. SISTEMA DE SALUD E INMUNIZACION NIVEL NACIONAL (GAVI-FSSI)</t>
  </si>
  <si>
    <t>'TRANSFERENCIA'||RECIBIDA DEL EXTERIOR SEGÚN MENSAJES SWIFT NOS. 3984-3986 (REM.EXT.) DE FECHA 26-03-2020 POR DESEMBOLSO DEL BID PRESTAMO 3699/BL-BO REQ 00011 BO OPS0202011985A LIBRETA N° 00086047004 PROG. NACIONAL DE RIEGO CON ENFOQUE. REF.: UTILES DE ESCRITORIO</t>
  </si>
  <si>
    <t>||COBRO DE UTILES DE ESCRITORIO REGULARIZACION CONTABLE DEL COMPROBANTE N° S0981263 DE FECHA 24 DE MARZO DE 2020 POR DESEMBOLSO DE FONPLATA BOL 36/20 LIB N° 00046058005 MS-USD-FORTAL. SISTEMA DE SALUD E INMUNIZACION NIVEL NACIONAL (GAVI-FSSI) UT ESCR</t>
  </si>
  <si>
    <t>AJUSTE COMPLEMENTARIO POR REVALORIZACION SALDOS DE ACTIVOS DE RESERVA Y OBLIGACIONES MONEDA EXTRANJERA (DOLARES) Saldo MO = -598343639.37 ;Bs/Mo: 6.86000000000 ;Saldo Bs: -4104637366.07</t>
  </si>
  <si>
    <t>AJUSTE COMPLEMENTARIO POR REVALORIZACION SALDOS DE ACTIVOS DE RESERVA Y OBLIGACIONES MONEDA EXTRANJERA (DOLARES) Saldo MO = -531408724.24 ;Bs/Mo: 6.86000000000 ;Saldo Bs: -3645463848.30</t>
  </si>
  <si>
    <t>'TRANSFERENCIA'||RECIBIDA DEL EXTERIOR SEGÚN MENSAJES SWIFT NOS. 4070-4073 (REM.EXT.) DE FECHA 30-03-2020 POR DESEMBOLSO DEL BID PRÉSTAMO 4403/BL-BO REQ 00004 BO OPS0202012205A LIBRETA N° 00086047007 MMAYA-UCEP MI RIEGO IMPLEM. PROGRAMA BOLIVIA RESILIENTE USD</t>
  </si>
  <si>
    <t>'TRANSFERENCIA'||RECIBIDA DEL EXTERIOR SEGÚN MENSAJES SWIFT NOS. 4070-4073 (REM.EXT.) DE FECHA 30-03-2020 POR DESEMBOLSO DEL BID PRÉSTAMO 4403/BL-BO REQ 00004 BO OPS0202012205A LIBRETA N° 00086047007 MMAYA-UCEP MI RIEGO IMPLEM. PROGRAMA BOLIVIA RESILIENTE USD REF UT ESCRITORIO</t>
  </si>
  <si>
    <t>PAGO A BANCO EUROPEO DE INV PRÉSTAMO FI No 85175 VCTO. 31-03-2020 POR CUENTA DE TGN , NTI. 013371 VALOR 31-03-2020 COMISIONES USD 145.891,67 CTA. 5970 CUENTA UNICA DEL TESORO DOLARES AMERICANOS LIB. 00099021001</t>
  </si>
  <si>
    <t>De: 00512012001 A:00099021001 A requerimiento de la Administración de Aeropuertos y Servicios Auxiliares a la Navegación Aérea (AASANA), con nota CITE: CEX-YKYB/0190/2018, en virtud a las notas internas CITE: MEFP/VTCP/DGAFT/USCFT/Nos. 0403</t>
  </si>
  <si>
    <t>00099018001</t>
  </si>
  <si>
    <t>De: 00099018001 A:00066031035 Traspaso de recursos a requerimiento del VIPFE sg notas CITE: MPD/VIPFE/ DGGFE/UAP-NE 0268, 0288, 0289, 0290, 0291, 0267, 0269, 0446 y 0597/2020, en cumplimiento lo establecido en el Artículo 50, inciso b) del</t>
  </si>
  <si>
    <t>00099018038</t>
  </si>
  <si>
    <t>De: 00099018038 A:00066031011 Traspaso de recursos a requerimiento del VIPFE sg notas CITE: MPD/VIPFE/ DGGFE/UAP-NE 0268, 0288, 0289, 0290, 0291, 0267, 0269, 0446 y 0597/2020, en cumplimiento lo establecido en el Artículo 50, inciso b) del</t>
  </si>
  <si>
    <t>00099018025</t>
  </si>
  <si>
    <t>De: 00099018025 A:00066031010 Traspaso de recursos a requerimiento del VIPFE sg notas CITE: MPD/VIPFE/ DGGFE/UAP-NE 0268, 0288, 0289, 0290, 0291, 0267, 0269, 0446 y 0597/2020, en cumplimiento lo establecido en el Artículo 50, inciso b) del</t>
  </si>
  <si>
    <t>00099018040</t>
  </si>
  <si>
    <t>De: 00099018040 A:00066031015 Traspaso de recursos a requerimiento del VIPFE sg notas CITE: MPD/VIPFE/ DGGFE/UAP-NE 0268, 0288, 0289, 0290, 0291, 0267, 0269, 0446 y 0597/2020, en cumplimiento lo establecido en el Artículo 50, inciso b) del</t>
  </si>
  <si>
    <t>00099018035</t>
  </si>
  <si>
    <t>De: 00099018035 A:00066031014 Traspaso de recursos a requerimiento del VIPFE sg notas CITE: MPD/VIPFE/ DGGFE/UAP-NE 0268, 0288, 0289, 0290, 0291, 0267, 0269, 0446 y 0597/2020, en cumplimiento lo establecido en el Artículo 50, inciso b) del</t>
  </si>
  <si>
    <t>00099018037</t>
  </si>
  <si>
    <t>De: 00099018037 A:00066031013 Traspaso de recursos a requerimiento del VIPFE sg notas CITE: MPD/VIPFE/ DGGFE/UAP-NE 0268, 0288, 0289, 0290, 0291, 0267, 0269, 0446 y 0597/2020, en cumplimiento lo establecido en el Artículo 50, inciso b) del</t>
  </si>
  <si>
    <t>00099018036</t>
  </si>
  <si>
    <t>De: 00099018036 A:00066031012 Traspaso de recursos a requerimiento del VIPFE sg notas CITE: MPD/VIPFE/ DGGFE/UAP-NE 0268, 0288, 0289, 0290, 0291, 0267, 0269, 0446 y 0597/2020, en cumplimiento lo establecido en el Artículo 50, inciso b) del</t>
  </si>
  <si>
    <t>00099018030</t>
  </si>
  <si>
    <t>De: 00099018030 A:00066031038 Traspaso de recursos a requerimiento del VIPFE sg notas CITE: MPD/VIPFE/ DGGFE/UAP-NE 0268, 0288, 0289, 0290, 0291, 0267, 0269, 0446 y 0597/2020, en cumplimiento lo establecido en el Artículo 50, inciso b) del</t>
  </si>
  <si>
    <t>00099018005</t>
  </si>
  <si>
    <t>De: 00099018005 A:00066031037 Traspaso de recursos a requerimiento del VIPFE sg notas CITE: MPD/VIPFE/ DGGFE/UAP-NE 0268, 0288, 0289, 0290, 0291, 0267, 0269, 0446 y 0597/2020, en cumplimiento lo establecido en el Artículo 50, inciso b) del</t>
  </si>
  <si>
    <t>00099018026</t>
  </si>
  <si>
    <t>De: 00099018026 A:00066031036 Traspaso de recursos a requerimiento del VIPFE sg notas CITE: MPD/VIPFE/ DGGFE/UAP-NE 0268, 0288, 0289, 0290, 0291, 0267, 0269, 0446 y 0597/2020, en cumplimiento lo establecido en el Artículo 50, inciso b) del</t>
  </si>
  <si>
    <t>00099018017</t>
  </si>
  <si>
    <t>De: 00099018017 A:00066031034 Traspaso de recursos a requerimiento del VIPFE sg notas CITE: MPD/VIPFE/ DGGFE/UAP-NE 0268, 0288, 0289, 0290, 0291, 0267, 0269, 0446 y 0597/2020, en cumplimiento lo establecido en el Artículo 50, inciso b) del</t>
  </si>
  <si>
    <t>00099018008</t>
  </si>
  <si>
    <t>De: 00099018008 A:00066031033 Traspaso de recursos a requerimiento del VIPFE sg notas CITE: MPD/VIPFE/ DGGFE/UAP-NE 0268, 0288, 0289, 0290, 0291, 0267, 0269, 0446 y 0597/2020, en cumplimiento lo establecido en el Artículo 50, inciso b) del</t>
  </si>
  <si>
    <t>00099018034</t>
  </si>
  <si>
    <t>De: 00099018034 A:00066031032 Traspaso de recursos a requerimiento del VIPFE sg notas CITE: MPD/VIPFE/ DGGFE/UAP-NE 0268, 0288, 0289, 0290, 0291, 0267, 0269, 0446 y 0597/2020, en cumplimiento lo establecido en el Artículo 50, inciso b) del</t>
  </si>
  <si>
    <t>00099018031</t>
  </si>
  <si>
    <t>De: 00099018031 A:00066031031 Traspaso de recursos a requerimiento del VIPFE sg notas CITE: MPD/VIPFE/ DGGFE/UAP-NE 0268, 0288, 0289, 0290, 0291, 0267, 0269, 0446 y 0597/2020, en cumplimiento lo establecido en el Artículo 50, inciso b) del</t>
  </si>
  <si>
    <t>00099018024</t>
  </si>
  <si>
    <t>De: 00099018024 A:00066031030 Traspaso de recursos a requerimiento del VIPFE sg notas CITE: MPD/VIPFE/ DGGFE/UAP-NE 0268, 0288, 0289, 0290, 0291, 0267, 0269, 0446 y 0597/2020, en cumplimiento lo establecido en el Artículo 50, inciso b) del</t>
  </si>
  <si>
    <t>00099018022</t>
  </si>
  <si>
    <t>De: 00099018022 A:00066031028 Traspaso de recursos a requerimiento del VIPFE sg notas CITE: MPD/VIPFE/ DGGFE/UAP-NE 0268, 0288, 0289, 0290, 0291, 0267, 0269, 0446 y 0597/2020, en cumplimiento lo establecido en el Artículo 50, inciso b) del</t>
  </si>
  <si>
    <t>00099018007</t>
  </si>
  <si>
    <t>De: 00099018007 A:00066031027 Traspaso de recursos a requerimiento del VIPFE sg notas CITE: MPD/VIPFE/ DGGFE/UAP-NE 0268, 0288, 0289, 0290, 0291, 0267, 0269, 0446 y 0597/2020, en cumplimiento lo establecido en el Artículo 50, inciso b) del</t>
  </si>
  <si>
    <t>00099018039</t>
  </si>
  <si>
    <t>De: 00099018039 A:00066031025 Traspaso de recursos a requerimiento del VIPFE sg notas CITE: MPD/VIPFE/ DGGFE/UAP-NE 0268, 0288, 0289, 0290, 0291, 0267, 0269, 0446 y 0597/2020, en cumplimiento lo establecido en el Artículo 50, inciso b) del</t>
  </si>
  <si>
    <t>00099018016</t>
  </si>
  <si>
    <t>De: 00099018016 A:00066031003 Traspaso de recursos a requerimiento del VIPFE sg notas CITE: MPD/VIPFE/ DGGFE/UAP-NE 0268, 0288, 0289, 0290, 0291, 0267, 0269, 0446 y 0597/2020, en cumplimiento lo establecido en el Artículo 50, inciso b) del</t>
  </si>
  <si>
    <t>00099018006</t>
  </si>
  <si>
    <t>De: 00099018006 A:00066031026 Traspaso de recursos a requerimiento del VIPFE sg notas CITE: MPD/VIPFE/ DGGFE/UAP-NE 0268, 0288, 0289, 0290, 0291, 0267, 0269, 0446 y 0597/2020, en cumplimiento lo establecido en el Artículo 50, inciso b) del</t>
  </si>
  <si>
    <t>00099018032</t>
  </si>
  <si>
    <t>De: 00099018032 A:00066031024 Traspaso de recursos a requerimiento del VIPFE sg notas CITE: MPD/VIPFE/ DGGFE/UAP-NE 0268, 0288, 0289, 0290, 0291, 0267, 0269, 0446 y 0597/2020, en cumplimiento lo establecido en el Artículo 50, inciso b) del</t>
  </si>
  <si>
    <t>00099018011</t>
  </si>
  <si>
    <t>De: 00099018011 A:00066031023 Traspaso de recursos a requerimiento del VIPFE sg notas CITE: MPD/VIPFE/ DGGFE/UAP-NE 0268, 0288, 0289, 0290, 0291, 0267, 0269, 0446 y 0597/2020, en cumplimiento lo establecido en el Artículo 50, inciso b) del</t>
  </si>
  <si>
    <t>00099018004</t>
  </si>
  <si>
    <t>De: 00099018004 A:00066031022 Traspaso de recursos a requerimiento del VIPFE sg notas CITE: MPD/VIPFE/ DGGFE/UAP-NE 0268, 0288, 0289, 0290, 0291, 0267, 0269, 0446 y 0597/2020, en cumplimiento lo establecido en el Artículo 50, inciso b) del</t>
  </si>
  <si>
    <t>00099018002</t>
  </si>
  <si>
    <t>De: 00099018002 A:00066031021 Traspaso de recursos a requerimiento del VIPFE sg notas CITE: MPD/VIPFE/ DGGFE/UAP-NE 0268, 0288, 0289, 0290, 0291, 0267, 0269, 0446 y 0597/2020, en cumplimiento lo establecido en el Artículo 50, inciso b) del</t>
  </si>
  <si>
    <t>00099018012</t>
  </si>
  <si>
    <t>De: 00099018012 A:00066031017 Traspaso de recursos a requerimiento del VIPFE sg notas CITE: MPD/VIPFE/ DGGFE/UAP-NE 0268, 0288, 0289, 0290, 0291, 0267, 0269, 0446 y 0597/2020, en cumplimiento lo establecido en el Artículo 50, inciso b) del</t>
  </si>
  <si>
    <t>00099018018</t>
  </si>
  <si>
    <t>De: 00099018018 A:00066031009 Traspaso de recursos a requerimiento del VIPFE sg notas CITE: MPD/VIPFE/ DGGFE/UAP-NE 0268, 0288, 0289, 0290, 0291, 0267, 0269, 0446 y 0597/2020, en cumplimiento lo establecido en el Artículo 50, inciso b) del</t>
  </si>
  <si>
    <t>00099018021</t>
  </si>
  <si>
    <t>De: 00099018021 A:00066031007 Traspaso de recursos a requerimiento del VIPFE sg notas CITE: MPD/VIPFE/ DGGFE/UAP-NE 0268, 0288, 0289, 0290, 0291, 0267, 0269, 0446 y 0597/2020, en cumplimiento lo establecido en el Artículo 50, inciso b) del</t>
  </si>
  <si>
    <t>00099018020</t>
  </si>
  <si>
    <t>De: 00099018020 A:00066031029 Traspaso de recursos a requerimiento del VIPFE sg notas CITE: MPD/VIPFE/ DGGFE/UAP-NE 0268, 0288, 0289, 0290, 0291, 0267, 0269, 0446 y 0597/2020, en cumplimiento lo establecido en el Artículo 50, inciso b) del</t>
  </si>
  <si>
    <t>00099018019</t>
  </si>
  <si>
    <t>De: 00099018019 A:00066031006 Traspaso de recursos a requerimiento del VIPFE sg notas CITE: MPD/VIPFE/ DGGFE/UAP-NE 0268, 0288, 0289, 0290, 0291, 0267, 0269, 0446 y 0597/2020, en cumplimiento lo establecido en el Artículo 50, inciso b) del</t>
  </si>
  <si>
    <t>00099018023</t>
  </si>
  <si>
    <t>De: 00099018023 A:00066031005 Traspaso de recursos a requerimiento del VIPFE sg notas CITE: MPD/VIPFE/ DGGFE/UAP-NE 0268, 0288, 0289, 0290, 0291, 0267, 0269, 0446 y 0597/2020, en cumplimiento lo establecido en el Artículo 50, inciso b) del</t>
  </si>
  <si>
    <t>00099018027</t>
  </si>
  <si>
    <t>De: 00099018027 A:00066031004 Traspaso de recursos a requerimiento del VIPFE sg notas CITE: MPD/VIPFE/ DGGFE/UAP-NE 0268, 0288, 0289, 0290, 0291, 0267, 0269, 0446 y 0597/2020, en cumplimiento lo establecido en el Artículo 50, inciso b) del</t>
  </si>
  <si>
    <t>00099018015</t>
  </si>
  <si>
    <t>De: 00099018015 A:00066031001 Traspaso de recursos a requerimiento del VIPFE sg notas CITE: MPD/VIPFE/ DGGFE/UAP-NE 0268, 0288, 0289, 0290, 0291, 0267, 0269, 0446 y 0597/2020, en cumplimiento lo establecido en el Artículo 50, inciso b) del</t>
  </si>
  <si>
    <t>00066031035</t>
  </si>
  <si>
    <t>00066031011</t>
  </si>
  <si>
    <t>00066031010</t>
  </si>
  <si>
    <t>00066031015</t>
  </si>
  <si>
    <t>00066031014</t>
  </si>
  <si>
    <t>00066031013</t>
  </si>
  <si>
    <t>00066031012</t>
  </si>
  <si>
    <t>00066031038</t>
  </si>
  <si>
    <t>00066031037</t>
  </si>
  <si>
    <t>00066031036</t>
  </si>
  <si>
    <t>00066031034</t>
  </si>
  <si>
    <t>00066031033</t>
  </si>
  <si>
    <t>00066031032</t>
  </si>
  <si>
    <t>00066031031</t>
  </si>
  <si>
    <t>00066031030</t>
  </si>
  <si>
    <t>00066031028</t>
  </si>
  <si>
    <t>00066031027</t>
  </si>
  <si>
    <t>00066031025</t>
  </si>
  <si>
    <t>00066031003</t>
  </si>
  <si>
    <t>00066031026</t>
  </si>
  <si>
    <t>00066031024</t>
  </si>
  <si>
    <t>00066031023</t>
  </si>
  <si>
    <t>00066031022</t>
  </si>
  <si>
    <t>00066031021</t>
  </si>
  <si>
    <t>00066031017</t>
  </si>
  <si>
    <t>00066031009</t>
  </si>
  <si>
    <t>00066031007</t>
  </si>
  <si>
    <t>00066031029</t>
  </si>
  <si>
    <t>00066031006</t>
  </si>
  <si>
    <t>00066031005</t>
  </si>
  <si>
    <t>00066031004</t>
  </si>
  <si>
    <t>00066031001</t>
  </si>
  <si>
    <t>De: 00066031015 A:00046181001 Transferencia de recursos a requerimiento del Ministerio de Planificacion del Desarrollo sg nota CITE: MPD/VIPFE/DGGFE/UAP-NE 0690/2020, por desembolso UAP/001/2020 CIF UAP/FRA/1307/2020 apoyo a la emergencia C</t>
  </si>
  <si>
    <t>00046181001</t>
  </si>
  <si>
    <t>MINISTERIO DE EDUCACIÓN - E.S.F.M. JUAN MISAEL SARACHO-  CUENTA RECAUDADORA.</t>
  </si>
  <si>
    <t>10000015534642</t>
  </si>
  <si>
    <t>MINISTERIO DE SALUD PROGRAMA AMPLIADO DE INMUNIZACIONES - INGRESOS A NIVEL NACIONAL</t>
  </si>
  <si>
    <t>MINISTERIO DE ENERGIAS  - RECAUDADORA</t>
  </si>
  <si>
    <t>00099021001 DEPOSITO DE EFECTIVO, DEPOSITANTE: NATALY SANCHEZ INTURIAS, CONCEPTO: DEVOLUCION DE AGUINALDO FUENTE 10, CUENTA DE DEPOSITO: CUENTA UNICA DEL TESORO / DJBR.</t>
  </si>
  <si>
    <t>00099021001 DEPOSITO DE EFECTIVO, DEPOSITANTE: GUILLERMO NICO ZAMORANO BOCANGEL, CONCEPTO: DEVOLUCION, CUENTA DE DEPOSITO: CUENTA UNICA DEL TESORO / DJBR.</t>
  </si>
  <si>
    <t>O18345040002</t>
  </si>
  <si>
    <t>O18345120002</t>
  </si>
  <si>
    <t>O18351810002</t>
  </si>
  <si>
    <t>O18357140002</t>
  </si>
  <si>
    <t>O18358420002</t>
  </si>
  <si>
    <t>O18362610002</t>
  </si>
  <si>
    <t>O18362730002</t>
  </si>
  <si>
    <t>O18362740002</t>
  </si>
  <si>
    <t>O18364180002</t>
  </si>
  <si>
    <t>O18364460002</t>
  </si>
  <si>
    <t>O18369300002</t>
  </si>
  <si>
    <t>O18370860002</t>
  </si>
  <si>
    <t>O18370870002</t>
  </si>
  <si>
    <t>O18371070002</t>
  </si>
  <si>
    <t>O18371080002</t>
  </si>
  <si>
    <t>O18372210002</t>
  </si>
  <si>
    <t>O18372220002</t>
  </si>
  <si>
    <t>O18372460002</t>
  </si>
  <si>
    <t>G13045000003</t>
  </si>
  <si>
    <t>G13045190002</t>
  </si>
  <si>
    <t>S09816050001</t>
  </si>
  <si>
    <t>S09815990003</t>
  </si>
  <si>
    <t>S09815970003</t>
  </si>
  <si>
    <t>S09815780003</t>
  </si>
  <si>
    <t>I00887440002</t>
  </si>
  <si>
    <t>G13047650004</t>
  </si>
  <si>
    <t>G13047660004</t>
  </si>
  <si>
    <t>G13047670004</t>
  </si>
  <si>
    <t>G13047680004</t>
  </si>
  <si>
    <t>G13047690004</t>
  </si>
  <si>
    <t>G13047700004</t>
  </si>
  <si>
    <t>G13049800001</t>
  </si>
  <si>
    <t>S09816280003</t>
  </si>
  <si>
    <t>S09816290003</t>
  </si>
  <si>
    <t>S09816300003</t>
  </si>
  <si>
    <t>F0004241</t>
  </si>
  <si>
    <t>F0004242</t>
  </si>
  <si>
    <t>G13051320001</t>
  </si>
  <si>
    <t>G13051340001</t>
  </si>
  <si>
    <t>G13051370006</t>
  </si>
  <si>
    <t>S09816760003</t>
  </si>
  <si>
    <t>G13053130004</t>
  </si>
  <si>
    <t>G13053250004</t>
  </si>
  <si>
    <t>G13053240004</t>
  </si>
  <si>
    <t>G13053230004</t>
  </si>
  <si>
    <t>G13053220004</t>
  </si>
  <si>
    <t>G13053210004</t>
  </si>
  <si>
    <t>G13053200004</t>
  </si>
  <si>
    <t>G13053140004</t>
  </si>
  <si>
    <t>G13053150004</t>
  </si>
  <si>
    <t>G13053160004</t>
  </si>
  <si>
    <t>G13053170004</t>
  </si>
  <si>
    <t>G13053180004</t>
  </si>
  <si>
    <t>G13053190004</t>
  </si>
  <si>
    <t>F0004250</t>
  </si>
  <si>
    <t>S09816870003</t>
  </si>
  <si>
    <t>G13057030003</t>
  </si>
  <si>
    <t>G13057070003</t>
  </si>
  <si>
    <t>G13057110001</t>
  </si>
  <si>
    <t>S09817120001</t>
  </si>
  <si>
    <t>S09817120004</t>
  </si>
  <si>
    <t>S09817140004</t>
  </si>
  <si>
    <t>S09817130004</t>
  </si>
  <si>
    <t>S09817140001</t>
  </si>
  <si>
    <t>S09817130001</t>
  </si>
  <si>
    <t>G13060740001</t>
  </si>
  <si>
    <t>G13060860004</t>
  </si>
  <si>
    <t>S09817560003</t>
  </si>
  <si>
    <t>G13064070003</t>
  </si>
  <si>
    <t>S09817790003</t>
  </si>
  <si>
    <t>G13064090004</t>
  </si>
  <si>
    <t>G13064150001</t>
  </si>
  <si>
    <t>G13064170001</t>
  </si>
  <si>
    <t>S09817780003</t>
  </si>
  <si>
    <t>G13064080004</t>
  </si>
  <si>
    <t>G13064280001</t>
  </si>
  <si>
    <t>S09818920003</t>
  </si>
  <si>
    <t>S09818950003</t>
  </si>
  <si>
    <t>G13068070001</t>
  </si>
  <si>
    <t>G13068090001</t>
  </si>
  <si>
    <t>G13068110001</t>
  </si>
  <si>
    <t>S09819330001</t>
  </si>
  <si>
    <t>S09819490003</t>
  </si>
  <si>
    <t>S09819490002</t>
  </si>
  <si>
    <t>G13072540003</t>
  </si>
  <si>
    <t>G13072590001</t>
  </si>
  <si>
    <t>G13072610001</t>
  </si>
  <si>
    <t>G13072630001</t>
  </si>
  <si>
    <t>G13072650001</t>
  </si>
  <si>
    <t>S09821030003</t>
  </si>
  <si>
    <t>S09821110001</t>
  </si>
  <si>
    <t>G13072860001</t>
  </si>
  <si>
    <t>G13072880001</t>
  </si>
  <si>
    <t>G13072900001</t>
  </si>
  <si>
    <t>S09821270003</t>
  </si>
  <si>
    <t>G13076490001</t>
  </si>
  <si>
    <t>S09821460003</t>
  </si>
  <si>
    <t>G13077240001</t>
  </si>
  <si>
    <t>S09821510001</t>
  </si>
  <si>
    <t>S09821510004</t>
  </si>
  <si>
    <t>G13080310001</t>
  </si>
  <si>
    <t>G13080290001</t>
  </si>
  <si>
    <t>G13080270001</t>
  </si>
  <si>
    <t>G13080330001</t>
  </si>
  <si>
    <t>G13080360071</t>
  </si>
  <si>
    <t>G13080440003</t>
  </si>
  <si>
    <t>G13080560003</t>
  </si>
  <si>
    <t>G13080610003</t>
  </si>
  <si>
    <t>G13080710003</t>
  </si>
  <si>
    <t>S09821870003</t>
  </si>
  <si>
    <t>S09821900003</t>
  </si>
  <si>
    <t>G13080800003</t>
  </si>
  <si>
    <t>G13080750003</t>
  </si>
  <si>
    <t>G13080770003</t>
  </si>
  <si>
    <t>G13080780003</t>
  </si>
  <si>
    <t>G13080790003</t>
  </si>
  <si>
    <t>G13080740003</t>
  </si>
  <si>
    <t>G13080730003</t>
  </si>
  <si>
    <t>G13080720003</t>
  </si>
  <si>
    <t>G13080830001</t>
  </si>
  <si>
    <t>S09822130003</t>
  </si>
  <si>
    <t>S09822540001</t>
  </si>
  <si>
    <t>S09822540004</t>
  </si>
  <si>
    <t>S09822580001</t>
  </si>
  <si>
    <t>S09822600001</t>
  </si>
  <si>
    <t>S09822600004</t>
  </si>
  <si>
    <t>S09822580004</t>
  </si>
  <si>
    <t>G13084190001</t>
  </si>
  <si>
    <t>G13086830001</t>
  </si>
  <si>
    <t>G13086870001</t>
  </si>
  <si>
    <t>G13087370021</t>
  </si>
  <si>
    <t>G13087430004</t>
  </si>
  <si>
    <t>G13087440066</t>
  </si>
  <si>
    <t>G13086850001</t>
  </si>
  <si>
    <t>S09823270003</t>
  </si>
  <si>
    <t>S09823300003</t>
  </si>
  <si>
    <t>G13087510001</t>
  </si>
  <si>
    <t>G13090710003</t>
  </si>
  <si>
    <t>G13090720003</t>
  </si>
  <si>
    <t>S09823480001</t>
  </si>
  <si>
    <t>S09823850002</t>
  </si>
  <si>
    <t>S09823860002</t>
  </si>
  <si>
    <t>S09823900001</t>
  </si>
  <si>
    <t>S09823930001</t>
  </si>
  <si>
    <t>F0004326</t>
  </si>
  <si>
    <t>S09824750003</t>
  </si>
  <si>
    <t>G13097690001</t>
  </si>
  <si>
    <t>S09824960003</t>
  </si>
  <si>
    <t>S09825090003</t>
  </si>
  <si>
    <t>S09825240003</t>
  </si>
  <si>
    <t>G13103640006</t>
  </si>
  <si>
    <t>G13103690001</t>
  </si>
  <si>
    <t>G13105030003</t>
  </si>
  <si>
    <t>G13107460003</t>
  </si>
  <si>
    <t>F0004347</t>
  </si>
  <si>
    <t>G13108910004</t>
  </si>
  <si>
    <t>G13108920004</t>
  </si>
  <si>
    <t>G13108930004</t>
  </si>
  <si>
    <t>G13108940004</t>
  </si>
  <si>
    <t>G13108950004</t>
  </si>
  <si>
    <t>G13108960004</t>
  </si>
  <si>
    <t>G13108970004</t>
  </si>
  <si>
    <t>S09826040001</t>
  </si>
  <si>
    <t>G13112940001</t>
  </si>
  <si>
    <t>G13114460003</t>
  </si>
  <si>
    <t>G13115400003</t>
  </si>
  <si>
    <t>S09827410001</t>
  </si>
  <si>
    <t>S09827410004</t>
  </si>
  <si>
    <t>S09827420001</t>
  </si>
  <si>
    <t>S09827420004</t>
  </si>
  <si>
    <t>S09827400001</t>
  </si>
  <si>
    <t>S09827390004</t>
  </si>
  <si>
    <t>S09827390001</t>
  </si>
  <si>
    <t>S09827400004</t>
  </si>
  <si>
    <t>G13119530003</t>
  </si>
  <si>
    <t>G13119560003</t>
  </si>
  <si>
    <t>G13119710004</t>
  </si>
  <si>
    <t>S09828010004</t>
  </si>
  <si>
    <t>T04067600001</t>
  </si>
  <si>
    <t>T04067620001</t>
  </si>
  <si>
    <t>T04067640001</t>
  </si>
  <si>
    <t>T04067660001</t>
  </si>
  <si>
    <t>T04067680001</t>
  </si>
  <si>
    <t>T04067700001</t>
  </si>
  <si>
    <t>T04067720001</t>
  </si>
  <si>
    <t>T04067740001</t>
  </si>
  <si>
    <t>T04067760001</t>
  </si>
  <si>
    <t>T04067780001</t>
  </si>
  <si>
    <t>T04067800001</t>
  </si>
  <si>
    <t>T04067820001</t>
  </si>
  <si>
    <t>T04067840001</t>
  </si>
  <si>
    <t>T04067860001</t>
  </si>
  <si>
    <t>T04067880001</t>
  </si>
  <si>
    <t>T04067900001</t>
  </si>
  <si>
    <t>T04067920001</t>
  </si>
  <si>
    <t>T04067940001</t>
  </si>
  <si>
    <t>T04067960001</t>
  </si>
  <si>
    <t>T04067980001</t>
  </si>
  <si>
    <t>T04068000001</t>
  </si>
  <si>
    <t>T04068080001</t>
  </si>
  <si>
    <t>T04068020001</t>
  </si>
  <si>
    <t>T04068040001</t>
  </si>
  <si>
    <t>T04068060001</t>
  </si>
  <si>
    <t>T04068100001</t>
  </si>
  <si>
    <t>T04068120001</t>
  </si>
  <si>
    <t>T04068140001</t>
  </si>
  <si>
    <t>T04068160001</t>
  </si>
  <si>
    <t>T04068180001</t>
  </si>
  <si>
    <t>T04068200001</t>
  </si>
  <si>
    <t>T04068220001</t>
  </si>
  <si>
    <t>T04068240001</t>
  </si>
  <si>
    <t>T04068260001</t>
  </si>
  <si>
    <t>T04068280001</t>
  </si>
  <si>
    <t>T04068300001</t>
  </si>
  <si>
    <t>T04068320001</t>
  </si>
  <si>
    <t>T04068340001</t>
  </si>
  <si>
    <t>T04068360001</t>
  </si>
  <si>
    <t>T04068380001</t>
  </si>
  <si>
    <t>T04068400001</t>
  </si>
  <si>
    <t>T04068420001</t>
  </si>
  <si>
    <t>T04068440001</t>
  </si>
  <si>
    <t>T04068460001</t>
  </si>
  <si>
    <t>T04068480001</t>
  </si>
  <si>
    <t>T04068500001</t>
  </si>
  <si>
    <t>T04068520001</t>
  </si>
  <si>
    <t>T04068540001</t>
  </si>
  <si>
    <t>T04068560001</t>
  </si>
  <si>
    <t>T04068580001</t>
  </si>
  <si>
    <t>T04068600001</t>
  </si>
  <si>
    <t>T04068620001</t>
  </si>
  <si>
    <t>T04068640001</t>
  </si>
  <si>
    <t>T04068660001</t>
  </si>
  <si>
    <t>T04068680001</t>
  </si>
  <si>
    <t>T04068760001</t>
  </si>
  <si>
    <t>T04068700001</t>
  </si>
  <si>
    <t>T04068720001</t>
  </si>
  <si>
    <t>T04068740001</t>
  </si>
  <si>
    <t>T04068780001</t>
  </si>
  <si>
    <t>T04068800001</t>
  </si>
  <si>
    <t>T04068820001</t>
  </si>
  <si>
    <t>T04068840001</t>
  </si>
  <si>
    <t>T04068860001</t>
  </si>
  <si>
    <t>T04068880001</t>
  </si>
  <si>
    <t>T04068900001</t>
  </si>
  <si>
    <t>T04068920001</t>
  </si>
  <si>
    <t>T04068940001</t>
  </si>
  <si>
    <t>T04068960001</t>
  </si>
  <si>
    <t>T04068980001</t>
  </si>
  <si>
    <t>T04069000001</t>
  </si>
  <si>
    <t>T04069020001</t>
  </si>
  <si>
    <t>T04069050001</t>
  </si>
  <si>
    <t>T04069070001</t>
  </si>
  <si>
    <t>T04069090001</t>
  </si>
  <si>
    <t>T04069110001</t>
  </si>
  <si>
    <t>T04069130001</t>
  </si>
  <si>
    <t>T04069150001</t>
  </si>
  <si>
    <t>T04069170001</t>
  </si>
  <si>
    <t>T04069190001</t>
  </si>
  <si>
    <t>T04069210001</t>
  </si>
  <si>
    <t>T04069230001</t>
  </si>
  <si>
    <t>T04069250001</t>
  </si>
  <si>
    <t>T04069270001</t>
  </si>
  <si>
    <t>T04069290001</t>
  </si>
  <si>
    <t>T04069310001</t>
  </si>
  <si>
    <t>T04069330001</t>
  </si>
  <si>
    <t>T04069350001</t>
  </si>
  <si>
    <t>T04069370001</t>
  </si>
  <si>
    <t>T04069390001</t>
  </si>
  <si>
    <t>T04069470001</t>
  </si>
  <si>
    <t>T04069410001</t>
  </si>
  <si>
    <t>T04069430001</t>
  </si>
  <si>
    <t>T04069450001</t>
  </si>
  <si>
    <t>T04069490001</t>
  </si>
  <si>
    <t>T04069510001</t>
  </si>
  <si>
    <t>T04069530001</t>
  </si>
  <si>
    <t>T04069550001</t>
  </si>
  <si>
    <t>T04069570001</t>
  </si>
  <si>
    <t>T04069590001</t>
  </si>
  <si>
    <t>T04069610001</t>
  </si>
  <si>
    <t>T04069630001</t>
  </si>
  <si>
    <t>T04069650001</t>
  </si>
  <si>
    <t>T04069670001</t>
  </si>
  <si>
    <t>T04069690001</t>
  </si>
  <si>
    <t>00099021001 DEPOSITO DE EFECTIVO, DEPOSITANTE: JUAN CARLOS RUIZ RADA, CONCEPTO: PLAN DE PAGO MENSUAL - JUAN CARLOS RUIZ RADA, CUENTA DE DEPOSITO: CUENTA UNICA DEL TESORO</t>
  </si>
  <si>
    <t>00593012001 DEPOSITO DE EFECTIVO, DEPOSITANTE: EMPRESA ESTATAL YACANA-OROZA NENA CRISTIAN A., CONCEPTO: DEVOLUCION  C-31 N 20, CUENTA DE DEPOSITO: CUENTA UNICA DEL TESORO</t>
  </si>
  <si>
    <t>00599022001 DEPOSITO DE EFECTIVO, DEPOSITANTE: EBA - LUIS GUTIERREZ IBAÑEZ, CONCEPTO: DEVOLUCION DE RECURSOS NO EJECUTADOS PREV 73, CUENTA DE DEPOSITO: CUENTA UNICA DEL TESORO</t>
  </si>
  <si>
    <t>00099021001 DEPOSITO DE EFECTIVO, DEPOSITANTE: IRMA BARUSKA NINAVIA LOPEZ, CONCEPTO: DEVOLUCION DE SALARIO EQUIVOCADO, CUENTA DE DEPOSITO: CUENTA UNICA DEL TESORO / DJBR.</t>
  </si>
  <si>
    <t>00046021109 DEPOSITO DE EFECTIVO, DEPOSITANTE: MARIA CECILIA CHAVEZ GUTIERREZ, CONCEPTO: DEVOLUCION DE SALDO FONDOS EN AVANCE REFRIGERIOS REUNION COORDINACION, CUENTA DE DEPOSITO: CUENTA UNICA DEL TESORO</t>
  </si>
  <si>
    <t>00599062001 DEPOSITO DE EFECTIVO, DEPOSITANTE: EBA-ACOPIO Y BENEFICIADO CASTAÑA, CONCEPTO: DEVOLUCION DE SUELDO FELIN FERRUFINO MEDINA SUELDO DE FEBRERO 2020 MARZO 2020, CUENTA DE DEPOSITO: CUENTA UNICA DEL TESORO</t>
  </si>
  <si>
    <t>00599062001 DEPOSITO DE EFECTIVO, DEPOSITANTE: EBA- ACOPIO Y BENEFICIADO CASTAÑA, CONCEPTO: DEVOLUCION DE SUELDO FELIN FERRUFINO MEDINA SUELDO DE FEBRERO 2020 MARZO 2020, CUENTA DE DEPOSITO: CUENTA UNICA DEL TESORO</t>
  </si>
  <si>
    <t>00030014201 DEPOSITO DE EFECTIVO, DEPOSITANTE: HARRY MELGAR BELLO, CONCEPTO: SALDOS NO EJECUTADOS DE FONDOS EN AVANCE C-31 N° 444, CUENTA DE DEPOSITO: CUENTA UNICA DEL TESORO</t>
  </si>
  <si>
    <t>00099021001 DEPOSITO DE EFECTIVO, DEPOSITANTE: GEORGINA NINA LUNA, CONCEPTO: DEVOLUCION EXCEDENTE, CUENTA DE DEPOSITO: CUENTA UNICA DEL TESORO</t>
  </si>
  <si>
    <t>00099021001 DEPOSITO DE EFECTIVO, DEPOSITANTE: VDS-SC, CONCEPTO: LICENCIA SIN GOCE DE HABERES MARZO 2020 SR. DIEGO BUSTAMANTE PAZ, CUENTA DE DEPOSITO: CUENTA UNICA DEL TESORO</t>
  </si>
  <si>
    <t>00593012001 DEPOSITO DE EFECTIVO, DEPOSITANTE: EMPRESA ESTATAL YACANA, CONCEPTO: REVERSION PREV. 54, CUENTA DE DEPOSITO: CUENTA UNICA DEL TESORO</t>
  </si>
  <si>
    <t>00593012001 DEPOSITO DE EFECTIVO, DEPOSITANTE: EMPRESA ESTATAL YACANA, CONCEPTO: REVERSION PREV. 40, CUENTA DE DEPOSITO: CUENTA UNICA DEL TESORO</t>
  </si>
  <si>
    <t>00222012001 DEPOSITO DE EFECTIVO, DEPOSITANTE: INIAF, CONCEPTO: DEVOLUCION DE SUELDO DEL SEÑOR OCTAVIO BECERRA GUZMAN, CUENTA DE DEPOSITO: CUENTA UNICA DEL TESORO</t>
  </si>
  <si>
    <t>00222012001 DEPOSITO DE EFECTIVO, DEPOSITANTE: INIAF, CONCEPTO: DEVOLUCION DE SUELDO DEL SEÑOR MARTIN HUAYTA URQUIZO, CUENTA DE DEPOSITO: CUENTA UNICA DEL TESORO</t>
  </si>
  <si>
    <t>00513162001 DEPOSITO DE EFECTIVO, DEPOSITANTE: YPFB-OPERACIONES DISTRITO AMAZONICO, CONCEPTO: DEVOLUCION DE FONDOS NO UTILIZADOS, CUENTA DE DEPOSITO: CUENTA UNICA DEL TESORO</t>
  </si>
  <si>
    <t>00099021001 DEPOSITO DE EFECTIVO, DEPOSITANTE: RUBEN JAVIER ALVAREZ ALIAGA, CONCEPTO: DEVOLUCION DE SALDOS NO EJECUTADOS DE FONDOS EN AVANCE C-31 N° 567, CUENTA DE DEPOSITO: CUENTA UNICA DEL TESORO / DJBR.</t>
  </si>
  <si>
    <t>TRANSFERENCIA DE FONDOS AL EXTERIOR A SOLICITUD DE YACIMIENTOS PETROLIFEROS FISCALES BOLIVIANOS SEGUN SOLICITUD YPFB-0132-2020 REF: TERCER PREPAGO FC PROFORMA ENEX SA POR SUMINISTRO DE PRODUCTO INSUMOS Y ADITIVOS GESTION 2019 LIB. 00513012004 LBP-YPFB-UNICOMERCIAL (4030005415/1-2188907)</t>
  </si>
  <si>
    <t>PAGO PRÉSTAMO IDA 948-BO VCTO. 01-04-2020 POR CUENTA DE SAGUAPAC , VALOR 01-04-2020 CAPITAL USD 135.000,00 INTERESES USD 9.618,75 LIB. 00099021001 - RECURSOS ORDINARIOS (3987) - MDRI</t>
  </si>
  <si>
    <t>COBRO DE||COSTO ÚTILES ESCRITORIO POR LA EMISIÓN DEL COMPROBANTE CONTABLE N°981601 DE LA FECHA DE LA LIBRETA N° 00099021001 TGN RECURSOS ORDINARIOS POR COSTO ÚTILES DE ESCRITORIO</t>
  </si>
  <si>
    <t>||TRANSFERENCIA DE FONDOS S/G. MENSAJE SWIFT N° 4161 DE LA FECHA.(SECTOR PUBLICO-SOBREVUELOS). DEBITO LIBRETA N° 00117012001 ¿DGAC¿, COBRO EMISION COMPROBANTE CONTABLE DE LA FECHA.</t>
  </si>
  <si>
    <t>||TRANSFERENCIA DE FONDOS S/G. MENSAJE SWIFT N° 3157 DE LA FECHA.(SECTOR PUBLICO-SOBREVUELOS). DEBITO LIBRETA N° 00117012001 ¿DGAC¿, COBRO EMISION COMPROBANTE CONTABLE DE LA FECHA.</t>
  </si>
  <si>
    <t>||REGULARIZACION DE NUESTRA OPERACION 0981513 DE F.31/03/2020 EN ATENCION A CORREOS ELECTRONICOS DE LA DGAC Y AASANA DEBITO DE LA LIBRETA 00117012001 DGAC, REPOSICION UTILES DE ESCRITORIO</t>
  </si>
  <si>
    <t>TRANSFERENCIA AUTOMATICA SEGUN INSTRUCCION DEL MINISTERIO DE ECONOMIA Y FINANZAS PUBLICAS LIBRETA 00990201001 TGN RECURSOS ORDINARIOS</t>
  </si>
  <si>
    <t>VENTA DE DIVISAS CON TRANSFERENCIA DE FONDOS A SOLICITUD DE MINISTERIO DE EDUCACION SEGUN SOLICITUD 10680 REF: TRANSFERENCIA PARA LUIS ANDRES MOLLERICON TITIRICO EQUIVALENTES 2.542,67 USD LIB. 00099021001 TGN-RECURSOS ORDINARIOS (3987) POR DIFERENCIAL CAMBIARIO</t>
  </si>
  <si>
    <t>VENTA DE DIVISAS CON TRANSFERENCIA DE FONDOS A SOLICITUD DE MINISTERIO DE EDUCACION SEGUN SOLICITUD 10681 REF: TRANSFERENCIA PARA WAGENINGEN UNIVERSITY (JANE LEONOR ROQUE MAMANI) EQUIVALENTES 2.118,88 USD LIB. 00099021001 TGN-RECURSOS ORDINARIOS (3987) POR DIFERENCIAL CAMBIARIO</t>
  </si>
  <si>
    <t>VENTA DE DIVISAS CON TRANSFERENCIA DE FONDOS A SOLICITUD DE MINISTERIO DE EDUCACION SEGUN SOLICITUD 10693 REF: TRANSFERENCIA PARA HELEN LAURA COARITA FERNANDEZ EQUIVALENTES 405,60 USD LIB. 00099021001 TGN-RECURSOS ORDINARIOS (3987) POR DIFERENCIAL CAMBIARIO</t>
  </si>
  <si>
    <t>VENTA DE DIVISAS CON TRANSFERENCIA DE FONDOS A SOLICITUD DE MINISTERIO DE EDUCACION SEGUN SOLICITUD 10694 REF: TRANSFERENCIA PARA UNIVERSITAT DE BARCELONA (CARLA TATIANA GONZALES GEMIO) EQUIVALENTES 1.494,33 USD LIB. 00099021001 TGN-RECURSOS ORDINARIOS (3987) POR DIFERENCIAL CAMBIARIO</t>
  </si>
  <si>
    <t>VENTA DE DIVISAS CON TRANSFERENCIA DE FONDOS A SOLICITUD DE MINISTERIO DE EDUCACION SEGUN SOLICITUD 10697 REF: TRANSFERENCIA PARA UNIVERSIDAD POLITECNICA DE CATALUNYA (HILDA GABRIELA TAPIA PEREIRA) EQUIVALENTES 1.235,87 USD LIB. 00099021001 TGN-RECURSOS ORDINARIOS (3987) POR DIFERENCIAL CAMBIARIO</t>
  </si>
  <si>
    <t>VENTA DE DIVISAS CON TRANSFERENCIA DE FONDOS A SOLICITUD DE MINISTERIO DE EDUCACION SEGUN SOLICITUD 10698 REF: TRANSFERENCIA PARA UNIVERSITEIT UTRECHT (VIOLETA CARMEN ANGULO FERNANDEZ) EQUIVALENTES 28.432,44 USD LIB. 00099021001 TGN-RECURSOS ORDINARIOS (3987) POR DIFERENCIAL CAMBIARIO</t>
  </si>
  <si>
    <t>COBRO COSTOS DE PAPELERIA SEGUN TRANSFERENCIA DEL EXTERIOR POR ORDEN DE COPAGAZ DISTRIBUIDORA DE GAS S.A. FECCHA VALOR 02-04-2020REF:INV.230 LIB. 00513062001 YPFB-OPERACIONES PLANTA DE SEPARACION DE LIQUIDOS RIO GRANDE</t>
  </si>
  <si>
    <t>||REGULARIZACION DE NUESTRA OPERACION N° 0981602 DE 01/04/2020 EN ATENCION A CORREO ELECTRONICO DE LA AGENCIA PARA EL DESARROLLO DE LA SOCIEDAD DE LA INFORMACION EN BOLIVIA - ADSIB DEBITO DE LA LIBRETA 00119012001 ADSIB, REPOSICION UTILES DE ESCRITORIO.</t>
  </si>
  <si>
    <t>||REGULARIZACION DE NUESTRA OPERACION N° 0981606 DE 01/04/2020 EN ATENCION A CORREOS ELECTRONICOS DE LA DGAC Y AASANA DEBITO DE LA LIBRETA 00117012001 DGAC, REPOSICION UTILES DE ESCRITORIO.</t>
  </si>
  <si>
    <t>||REGULARIZACION DE NUESTRA OPERACION N° 0981603 DE 01/04/2020 EN ATENCION A CORREOS ELECTRONICOS DE LA DGAC Y AASANA DEBITO DE LA LIBRETA 00117012001 DGAC, REPOSICION UTILES DE ESCRITORIO.</t>
  </si>
  <si>
    <t>A:00099021001 Pago de capital e interes corriente a favor del TGN, adeudado por el GAD Santa Cruz, correspondiente al Présamo Convenio Subsidiario CAF 2324, Preoyecto Sistema de Electrificación rural la Planchada.</t>
  </si>
  <si>
    <t>De: 00099021001 Transferencia de recursos a solicitud del Órgano Judicial, (operación bimonetaria), SG Nota CITE:UNID. /NAL. /FINANZAS/DAF-OJ N°239/2020, a favor de la Unidad de Liquidación de ECOBOL por Restitución de Certificado Depósito Judicial Nro. 0150231 y 0148190. TC 6.86.</t>
  </si>
  <si>
    <t>COBRO COSTOS DE PAPELERIA POR REGULARIZACION DE TRANSFERENCIA DEL EXTERIOR POR ORDEN DE PETROLEOS PARAGUAYOS PETROPAR, FECHA VALOR 01-04-2020 LIB. 00513062001 YPFB-OPERACIONES PLANTA DE SEPARACION DE LIQUIDOS RIO GRANDE</t>
  </si>
  <si>
    <t>COBRO COSTOS DE PAPELERIA POR REGULARIZACION DE TRANSFERENCIA DEL EXTERIOR POR ORDEN DE PETROLEOS PARAGUAYOS PETROPAR, FECHA VALOR 18-03-2020 LIB. 00513062001 YPFB-OPERACIONES PLANTA DE SEPARACION DE LIQUIDOS RIO GRANDE</t>
  </si>
  <si>
    <t>VENTA DE DIVISAS CON TRANSFERENCIA DE FONDOS A SOLICITUD DE ADMINISTRACION DE SERVICIOS PORTUARIOS BOLIVIA SEGUN SOLICITUD 10702 REF: H.R. 349 PAGO AL TPA POR REFRIGERACION DE CONTENEDORES FACTURA 251177. H.R. 1088 2DO. DESCARGO POR GASTOS DE FUNCIONAMIENTO DE PUERTO DE ARICA - CHILE, SEGUN COMUNIC LIB. 00594012001 ASP-B FONDO DE OPERACIONES</t>
  </si>
  <si>
    <t>||REGULARIZACION DEL COMPROBANTE CONTABLE N°0981655 DE F.02-04-2020 S/G. CORREOS ELECTRONICOS DE LA D.G.A.C. Y AASANA. DEBITO LIBRETA N° 00117012001 ¿DGAC¿, COBRO EMISION COMPROBANTE CONTABLE DE LA FECHA.</t>
  </si>
  <si>
    <t>VENTA DE DIVISAS CON TRANSFERENCIA DE FONDOS A SOLICITUD DE MINISTERIO DE EDUCACION SEGUN SOLICITUD 10676 REF: TRANSFERENCIA PARA DANA DELIA VALLEJOS LUNA EQUIVALENTES 4.697,52 USD LIB. 00099021001 TGN-RECURSOS ORDINARIOS (3987) POR DIFERENCIAL CAMBIARIO</t>
  </si>
  <si>
    <t>VENTA DE DIVISAS CON TRANSFERENCIA DE FONDOS A SOLICITUD DE MINISTERIO DE EDUCACION SEGUN SOLICITUD 10699 REF: TRANSFER OF RESOURCES FOR UNIVERSITY OF GLASGOW (LUIS ADOLFO SALINAS SAN MARTIN) EQUIVALENTES 22.861,76 USD LIB. 00099021001 TGN-RECURSOS ORDINARIOS (3987) POR DIFERENCIAL CAMBIARIO</t>
  </si>
  <si>
    <t>VENTA DE DIVISAS CON TRANSFERENCIA DE FONDOS A SOLICITUD DE MINISTERIO DE EDUCACION SEGUN SOLICITUD 10696 REF: TRANSFERENCIA PARA UNIVERSITY OF MELBOURNE (CECILIA ALEJANDRA RIOS TERAN) EQUIVALENTES 8.967,37 USD LIB. 00099021001 TGN-RECURSOS ORDINARIOS (3987) POR DIFERENCIAL CAMBIARIO</t>
  </si>
  <si>
    <t>VENTA DE DIVISAS CON TRANSFERENCIA DE FONDOS A SOLICITUD DE MINISTERIO DE EDUCACION SEGUN SOLICITUD 10692 REF: TRANSFERENCIA PARA UNIVERSITY OF COPENHAGEN (CARLA XIMENA COLQUE HINOJOSA) EQUIVALENTES 12.091,70 USD LIB. 00099021001 TGN-RECURSOS ORDINARIOS (3987) POR DIFERENCIAL CAMBIARIO</t>
  </si>
  <si>
    <t>VENTA DE DIVISAS CON TRANSFERENCIA DE FONDOS A SOLICITUD DE MINISTERIO DE EDUCACION SEGUN SOLICITUD 10686 REF: TRANSFERENCIA PARA LUCIO RODRIGO ALEJO VARGAS EQUIVALENTES 3.175,56 USD LIB. 00099021001 TGN-RECURSOS ORDINARIOS (3987) POR DIFERENCIAL CAMBIARIO</t>
  </si>
  <si>
    <t>VENTA DE DIVISAS CON TRANSFERENCIA DE FONDOS A SOLICITUD DE MINISTERIO DE EDUCACION SEGUN SOLICITUD 10685 REF: TRANSFER OF RESOURCES FOR LUIS GASTON LORA SARAVIA EQUIVALENTES 6.068,97 USD LIB. 00099021001 TGN-RECURSOS ORDINARIOS (3987) POR DIFERENCIAL CAMBIARIO</t>
  </si>
  <si>
    <t>VENTA DE DIVISAS CON TRANSFERENCIA DE FONDOS A SOLICITUD DE MINISTERIO DE EDUCACION SEGUN SOLICITUD 10684 REF: TRANSFER OF RESOURCES FOR ALISON RAISA QUIROZ VASQUEZ EQUIVALENTES 6.068,97 USD LIB. 00099021001 TGN-RECURSOS ORDINARIOS (3987) POR DIFERENCIAL CAMBIARIO</t>
  </si>
  <si>
    <t>VENTA DE DIVISAS CON TRANSFERENCIA DE FONDOS A SOLICITUD DE MINISTERIO DE EDUCACION SEGUN SOLICITUD 10675 REF: TRANSFERENCIA PARA CECILIA ALEJANDRA RIOS TERAN EQUIVALENTES 6.043,73 USD LIB. 00099021001 TGN-RECURSOS ORDINARIOS (3987) POR DIFERENCIAL CAMBIARIO</t>
  </si>
  <si>
    <t>VENTA DE DIVISAS CON TRANSFERENCIA DE FONDOS A SOLICITUD DE MINISTERIO DE EDUCACION SEGUN SOLICITUD 10677 REF: TRANSFERENCIA PARA NATALIA PEREIRA GUTIERREZ EQUIVALENTES 3.928,79 USD LIB. 00099021001 TGN-RECURSOS ORDINARIOS (3987) POR DIFERENCIAL CAMBIARIO</t>
  </si>
  <si>
    <t>VENTA DE DIVISAS CON TRANSFERENCIA DE FONDOS A SOLICITUD DE MINISTERIO DE EDUCACION SEGUN SOLICITUD 10678 REF: TRANSFER OF RESOURCES FOR MARIA FERNANDA ROJAS MICHAGA EQUIVALENTES 6.068,97 USD LIB. 00099021001 TGN-RECURSOS ORDINARIOS (3987) POR DIFERENCIAL CAMBIARIO</t>
  </si>
  <si>
    <t>VENTA DE DIVISAS CON TRANSFERENCIA DE FONDOS A SOLICITUD DE MINISTERIO DE EDUCACION SEGUN SOLICITUD 10679 REF: TRANSFERENCIA PARA CARLA XIMENA COLQUE HINOJOSA EQUIVALENTES 2.867,21 USD LIB. 00099021001 TGN-RECURSOS ORDINARIOS (3987) POR DIFERENCIAL CAMBIARIO</t>
  </si>
  <si>
    <t>VENTA DE DIVISAS CON TRANSFERENCIA DE FONDOS A SOLICITUD DE MINISTERIO DE EDUCACION SEGUN SOLICITUD 10682 REF: TRANSFER OF RESOURCES FOR LUIS ADOLFO SALINAS SAN MARTIN EQUIVALENTES 4.855,18 USD LIB. 00099021001 TGN-RECURSOS ORDINARIOS (3987) POR DIFERENCIAL CAMBIARIO</t>
  </si>
  <si>
    <t>VENTA DE DIVISAS CON TRANSFERENCIA DE FONDOS A SOLICITUD DE MINISTERIO DE EDUCACION SEGUN SOLICITUD 10683 REF: TRANSFER OF RESOURCES FOR ANNIE CECY ESPINOZA ARISPE EQUIVALENTES 6.068,97 USD LIB. 00099021001 TGN-RECURSOS ORDINARIOS (3987) POR DIFERENCIAL CAMBIARIO</t>
  </si>
  <si>
    <t>A:00086038003 Transferencia de recursos a requerimiento del SERNAP mediante nota CITE: NI/DA Nº 0050/2020, correspondiente al pago de salarios a guardaparques a nivel nacional recursos provenientes de FUNDESNAP.</t>
  </si>
  <si>
    <t>||REGULARIZACION DE NUESTRA OPERACION N° 0981668 DE F.03/04/2020 EN ATENCION A CORREOS ELECTRONICOS DE LA DGAC Y AASANA. DEBITO DE LA LIBRETA 00117012001 DGAC, REPOSICION UTILES DE ESCRITORIO.</t>
  </si>
  <si>
    <t>PAGO A BID PRÉSTAMO 2664/BL-BO VCTO. 05-04-2020 POR CUENTA DE TGN , NTI. 013469 VALOR 06-04-2020 COMISIONES USD 805,41 CTA. 3987 CUENTA UNICA DEL TESORO LIB. 00099021001 REF.: COMISIONES BANCARIAS</t>
  </si>
  <si>
    <t>PAGO A CAF PRÉSTAMO CFA010253 VCTO. 06-04-2020 POR CUENTA DE TGN , NTI. 013443 VALOR 06-04-2020 INTERESES USD 86.783,69 COMISIONES USD 193.383,33 CTA. 3987 CUENTA UNICA DEL TESORO LIB. 00099021001 REF.: COMISIONES BANCARIAS</t>
  </si>
  <si>
    <t>COBRO COSTOS DE PAPELERIA SEGUN TRANSFERENCIA DEL EXTERIOR POR ORDEN DE COPAGAZ DISTRIBUIDORA DE GAS S.A., FECHA VALOR 06-04-2020 REF_INV.242 LIB. 00513062001 YPFB-OPERACIONES PLANTA DE SEPARACION DE LIQUIDOS RIO GRANDE</t>
  </si>
  <si>
    <t>||VENTA DE DIVISAS SEGÚN SWIFT NO.4315 DEL BANQUERO NO. DE LA FECHA, POR COBRO DE COMISIONES DE EUR 5,00 POR TRANSFERENCIA DE FONDOS AL EXTERIOR DE EUR 3.600.- FECHA VALOR 05-03.2020 DEL MIN.DE EDUCACIÓN REF:PAGO WALTER AGUSTIN PARADA LIBRETA 00099021001 TGN RECURSOS ORDINARIOS</t>
  </si>
  <si>
    <t>||VENTA DE DIVISAS SEGÚN SWIFT NO.4315 DEL BANQUERO NO. DE LA FECHA, POR COBRO DE COMISIONES DE EUR 5,00 POR TRANSFERENCIA DE FONDOS AL EXTERIOR DE EUR 3.600.- FECHA VALOR 05-03.2020 DEL MIN.DE EDUCACIÓN REF:PAGO WALTER AGUSTIN PARADA CGO.LIBRETA 00099021001 TGN RECURSOS ORDINARIOS (UTILES DE ESCRITORIO)</t>
  </si>
  <si>
    <t>||VENTA DE DIVISAS SEGÚN SWIFT DEL BANQUERO NO.4317 DE LA FECHA, POR COBRO DE COMISIONES DE EUR 25.- POR TRANSFERENCIA DE FONDOS AL EXTERIOR DE EUR 26.010,85 DE FECHA VALOR 02-04-20 DEL MIN.DE EDUCACIÓN REF:PAGO VIOLETA CARMEN ANGULO FERNANDEZ CGO.LIBRETA 00099021001 TGN RECURSOS ORDINARIOS(COBRO UTILES DE ESCRITORIO)</t>
  </si>
  <si>
    <t>||VENTA DE DIVISAS SEGÚN SWIFT NO.4316 DEL BANQUERO NO. DE LA FECHA, POR COBRO DE COMISIONES DE EUR 10,00 POR TRANSFERENCIA DE FONDOS AL EXTERIOR DE EUR 1,938,42 FECHA VALOR 02-04 -2020 DEL MIN.DE EDUCACIÓN REF:PAGO JANE LEONOR ROQUE MAMANI CGO.LIBRETA 00099021001 TGN RECURSOS ORDINARIOS(UTILES DE ESCRITORIO)</t>
  </si>
  <si>
    <t>||VENTA DE DIVISAS SEGÚN SWIFT DEL BANQUERO NO.4317 DE LA FECHA, POR COBRO DE COMISIONES DE EUR 25.- POR TRANSFERENCIA DE FONDOS AL EXTERIOR DE EUR 26.010,85 DE FECHA VALOR 02-04-20 DEL MIN.DE EDUCACIÓN REF:PAGO VIOLETA CARMEN ANGULO FERNANDEZ LIBRETA 00099021001 TGN RECURSOS ORDINARIOS</t>
  </si>
  <si>
    <t>||VENTA DE DIVISAS SEGÚN SWIFT NO.4316 DEL BANQUERO NO. DE LA FECHA, POR COBRO DE COMISIONES DE EUR 10,00 POR TRANSFERENCIA DE FONDOS AL EXTERIOR DE EUR 1,938,42 FECHA VALOR 02-04 -2020 DEL MIN.DE EDUCACIÓN REF:PAGO JANE LEONOR ROQUE MAMANI LIBRETA 00099021001 TGN RECURSOS ORDINARIOS</t>
  </si>
  <si>
    <t>COBRO COSTOS DE PAPELERIA SEGUN TRANSFERENCIA DEL EXTERIOR POR ORDEN DE SHELL BOLIVIA CORPORATION SUCURSAL, FECHA VALOR 7-04.2020 LIB. 00513012007 YPFB - RECURSOS NACIONALIZACIÓN</t>
  </si>
  <si>
    <t>VENTA DE DIVISAS CON TRANSFERENCIA DE FONDOS A SOLICITUD DE MINISTERIO DE EDUCACION SEGUN SOLICITUD 10700 REF: TRANSFERENCIA PARA RUBEN LOPEZ LEMA EQUIVALENTES 4.265,03 USD LIB. 00099021001 TGN-RECURSOS ORDINARIOS (3987) POR DIFERENCIAL CAMBIARIO</t>
  </si>
  <si>
    <t>||REGULARIZACIÓN DE NUESTRA OPERACIÓN NRO. 0980853 DE F. 16/03/2020 EN ATENCIÓN A CORREOS ELECTRÓNICOS DE LA DGAC Y AASANA. DEBITO DE LA LIBRETA 00117012001 DGAC, REPOSICION UTILES DE ESCRITORIO.</t>
  </si>
  <si>
    <t>TRANSFERENCIA DE FONDOS AL EXTERIOR A SOLICITUD DE MINISTERIO DE DEFENSA SEGUN SOLICITUD 10707 REF: UDC00167 - APOYO A LA SEGURIDAD Y DEFENSA - DESEMBOLSO DE RECURSOS PARA EL PAGO DE LA FACTURA NRO 118 B-19 DE BRAVO TACTICAL SOLUTIONS - ANEXOS INFO DE PAGO NRO 67 - CONTRATOS MD-DGAJ-UAJ-EXT NRO 01 - LIB. 00020011103 MINISTERIO DE DEFENSA - INGRESOS VARIOS</t>
  </si>
  <si>
    <t>||TRANSFERENCIA DE FONDOS S/G. MENSAJES SWIFT NROS. 4363 Y 4362 DE LA FECHA. (SECTOR PÚBLICO - SOBREVUELOS). DEBITO DE LA LIBRETA 00117012001 DGAC, REPOSICION UTILES DE ESCRITORIO.</t>
  </si>
  <si>
    <t>VENTA DE DIVISAS CON TRANSFERENCIA DE FONDOS A SOLICITUD DE MINISTERIO DE EDUCACION SEGUN SOLICITUD 10704 REF: TRANSFERENCIA PARA ANGELA ISABEL PEDREGAL MONTES EQUIVALENTES 3.020,30 USD LIB. 00099021001 TGN-RECURSOS ORDINARIOS (3987) POR DIFERENCIAL CAMBIARIO</t>
  </si>
  <si>
    <t>COBRO COSTOS DE PAPELERIA SEGUN TRANSFERENCIA DEL EXTERIOR POR ORDEN DE COMPANHIA MATOGROSSENSE DE GAS, FECHA VALOR 07-04-20 REF:INV.EXB-MTGTF 0420 LIB. 00513012007 YPFB - RECURSOS NACIONALIZACIÓN</t>
  </si>
  <si>
    <t>COBRO COSTOS DE PAPELERIA SEGUN TRANSFERENCIA DEL EXTERIOR POR ORDEN DE COMPANHIA MATAGROSSENSE DDE GAS, FECHA VALOR 07-04-20 REF:INV.04-20 LIB. 00513012007 YPFB - RECURSOS NACIONALIZACIÓN</t>
  </si>
  <si>
    <t>||TRANSFERENCIA DE FONDOS S/G. MENSAJES SWIFT NROS. 4361 Y 4360 DE LA FECHA. (SECTOR PÚBLICO - SOBREVUELOS). DEBITO DE LA LIBRETA 00117012001 DGAC, REPOSICION UTILES DE ESCRITORIO.</t>
  </si>
  <si>
    <t>VENTA DE DIVISAS CON TRANSFERENCIA DE FONDOS A SOLICITUD DE MINISTERIO DE EDUCACION SEGUN SOLICITUD 10703 REF: TRANSFERENCIA PARA MARCO AUGUSTO HERBAS LOPEZ EQUIVALENTES 5.280,24 USD LIB. 00099021001 TGN-RECURSOS ORDINARIOS (3987) POR DIFERENCIAL CAMBIARIO</t>
  </si>
  <si>
    <t>COBRO COSTOS DE PAPELERIA SEGUN TRANSFERENCIA DEL EXTERIOR POR ORDEN DE PETROLEO BRASILEIRO SA PETROBRAS, FECHA VALOR 08-04-2020 LIB. 00513012007 YPFB - RECURSOS NACIONALIZACIÓN</t>
  </si>
  <si>
    <t>||TRANSFERENCIA DE FONDOS S/G. MENSAJES SWIFT NROS. 4407 Y 4406 DE LA FECHA. (SECTOR PÚBLICO - SOBREVUELOS). DEBITO DE LA LIBRETA 00117012001 DGAC, REPOSICION UTILES DE ESCRITORIO.</t>
  </si>
  <si>
    <t>||TRANSFERENCIA DE FONDOS S/G. MENSAJE SWIFT NRO. 4431 DE LA FECHA. (SECTOR PUBLICO - SOBREVUELOS). DEBITO DE LA LIBRETA 00117012001 DGAC, REPOSICION UTILES DE ESCRITORIO.</t>
  </si>
  <si>
    <t>COBRO COSTOS DE PAPELERIA SEGUN TRANSFERENCIA DEL EXTERIOR POR ORDEN DE COPAGAZ DISTRIBUIDORA DE GAS S.A. , FECHA VALOR 08-04-2020 REF:INV 6PDI-DPDI-ND-2-2020 LIB. 00513062001 YPFB-OPERACIONES PLANTA DE SEPARACION DE LIQUIDOS RIO GRANDE</t>
  </si>
  <si>
    <t>COBRO COSTOS DE PAPELERIA SEGUN TRANSFERENCIA DEL EXTERIOR POR ORDEN DE COPAGAZ DISTRIBUIDORA DE GAS S.A., FECHA VALOR 09-04.20 REF:INV 248 LIB. 00513062001 YPFB-OPERACIONES PLANTA DE SEPARACION DE LIQUIDOS RIO GRANDE</t>
  </si>
  <si>
    <t>COBRO COSTOS DE PAPELERIA SEGUN TRANSFERENCIA DEL EXTERIOR POR ORDEN DE SHELL BOLIVIA CORPORATION, FECHA VALOR 09-04-20 LIB. 00513012007 YPFB - RECURSOS NACIONALIZACIÓN</t>
  </si>
  <si>
    <t>||COMISION TRANSFERENCIA FDOS AL TEXTERIOR 0,10% S/USD 2.558.197.- REEM GTOS COM BS220.- Y EMISIO CBTE CONTABLE BS50.- PAGO LC I-2019-42 P/C MIN DES RURAL Y TIERRAS A/F JOHN DEERE SALES HISPANOAMERICA EN CONPLEMENTO A CBTE S-981926, 09/04/20. CGO LIB 00099021001 TGN RECURSOS ORDINARIOS-PAGO CARTA DE CREDITO I-2019-42 MIN DES RURAL Y TIERRAS</t>
  </si>
  <si>
    <t>||TRANSFERENCIA A LA CUENTA UNICA DEL TESORO IMPORTES RETENIDOS A JULIO HUMEREZ QUIROZ Y SERGIO CEREZO AGUIRRE POR REMUNERACION MAXIMA CORRESPONDIENTE AL MES DE MARZO/2020 - LIBRETA N° 00099021001. S/G DOCUMENTOS ADJUNTOS Y ROC N° 211/2020 DEL DCR. TRANF. POR REMUNERACION MAXIMA - SERGIO MARCELO CEREZO AGUIRRE MES DE MARZO/2020 LIBRETA 00099021001</t>
  </si>
  <si>
    <t>||TRANSFERENCIA A LA CUENTA UNICA DEL TESORO IMPORTES RETENIDOS A JULIO HUMEREZ QUIROZ Y SERGIO CEREZO AGUIRRE POR REMUNERACION MAXIMA CORRESPONDIENTE AL MES DE MARZO/2020 - LIBRETA N° 00099021001. S/G DOCUMENTOS ADJUNTOS Y ROC N° 211/2020 DEL DCR. TRANF. POR REMUNERACION MAXIMA - JULIO HUMEREZ QUIROZ MES DE MARZO/2020 LIBRETA 00099021001</t>
  </si>
  <si>
    <t>TRANSFERENCIA DE FONDOS AL EXTERIOR A SOLICITUD DE MINISTERIO DE DEFENSA SEGUN SOLICITUD 10710 REF: TRANSFERENCIA VIA BCB A LA EMPRESA MIL COM SUPPORT INC ADQUISICION DE REPUESTOS PARA LA AERONAVE DE LA FUERZA AEREA BOLIVIANA SOLICITADO POR EL GA 31, SEGUN PROCESO DE CONTRATACION DGAA C DIR EX NRO 0 LIB. 00099021001 TGN-RECURSOS ORDINARIOS (3987)</t>
  </si>
  <si>
    <t>COBRO COSTOS DE PAPELERIA SEGUN TRANSFERENCIA DEL EXTERIOR POR ORDEN DE PETROLEO BRASILEIRO S.A. PETROBRAS, FECHA VALOR 13-04-2020 LIB. 00513012007 YPFB - RECURSOS NACIONALIZACIÓN</t>
  </si>
  <si>
    <t>COBRO COSTOS DE PAPELERIA POR REGULARIZACION DE TRANSFERENCIA DEL EXTERIOR POR ORDEN DE COMPANHIA MATOGROSSENSE DE GAS, FECHA VALOR 07-04-2020 LIB. 00513012007 YPFB - RECURSOS NACIONALIZACIÓN</t>
  </si>
  <si>
    <t>COBRO COSTOS DE PAPELERIA POR REGULARIZACION DE TRANSFERENCIA DEL EXTERIOR POR ORDEN DE LIMA GAS S.A., FECHA VALOR 08-04-20 LIB. 00513062001 YPFB-OPERACIONES PLANTA DE SEPARACION DE LIQUIDOS RIO GRANDE</t>
  </si>
  <si>
    <t>COBRO COSTOS DE PAPELERIA POR REGULARIZACION DE TRANSFERENCIA DEL EXTERIOR POR ORDEN DE LIMA GAS S.A. , FECHA VALOR 02-04-20 LIB. 00513062001 YPFB-OPERACIONES PLANTA DE SEPARACION DE LIQUIDOS RIO GRANDE</t>
  </si>
  <si>
    <t>||TRANSFERENCIA DE FONDOS S/G. MENSAJES SWIFT NROS. 4453 Y 4452 DE LA FECHA. (SECTOR PÚBLICO - SERVICIOS). DEBITO DE LA LIBRETA 00119012001 ADSIB, REPOSICION UTILES DE ESCRITORIO.</t>
  </si>
  <si>
    <t>'COBRO DE'||UTILES DE ESCRITORIO POR EL COMPROBANTE CONTABLE NRO. 0982110 DE LA FECHA, SEGÚN CORREO ELECTRÓNICO DE YPFB DE LA FECHA. DEBITO DE LA LIBRETA 00513022001 YPFB ¿ OPERACIONES.</t>
  </si>
  <si>
    <t>COBRO COSTOS DE PAPELERIA SEGUN TRANSFERENCIA DEL EXTERIOR POR ORDEN DE PETROLEO BRASILEIRO PETROBRAS, FECHA VALOR 13-04-20 REF:EXB-GAS-249/20 LIB. 00513012007 YPFB - RECURSOS NACIONALIZACIÓN</t>
  </si>
  <si>
    <t>COBRO COSTOS DE PAPELERIA SEGUN TRANSFERENCIA DEL EXTERIOR POR ORDEN DE PETROLEO BRASILEIRO PETROBRAS, FECHA VALOR 13-04-20 LIB. 00513012007 YPFB - RECURSOS NACIONALIZACIÓN</t>
  </si>
  <si>
    <t>COBRO COSTOS DE PAPELERIA SEGUN TRANSFERENCIA DEL EXTERIOR POR ORDEN DE INTEGRACION ENERGETICA ARGENTINA, FECHA VALOR 13-04-20 REF:EXA-GJA-105-20 LIB. 00513012007 YPFB - RECURSOS NACIONALIZACIÓN</t>
  </si>
  <si>
    <t>||TRANSFERENCIA DE FONDOS S/G. MENSAJE SWIFT NRO. 4460 DE LA FECHA. (SECTOR PÚBLICO - SOBREVUELOS). DEBITO DE LA LIBRETA 00117012001 DGAC, REPOSICION UTILES DE ESCRITORIO.</t>
  </si>
  <si>
    <t>COBRO COSTOS DE PAPELERIA SEGUN TRANSFERENCIA DEL EXTERIOR POR ORDEN DE PETROLEO BRASILEIRO S.A. PETROBRAS, FECHA VALOR 13-04-20 REF:INV GA T 228-20 LIB. 00513012007 YPFB - RECURSOS NACIONALIZACIÓN</t>
  </si>
  <si>
    <t>||TRANSFERENCIA DE FONDOS S/G. MENSAJE SWIFT N°4516 DE LA FECHA.(SECTOR PUBLICO-SOBREVUELOS). DEBITO LIBRETA N° 00117012001 ¿DGAC¿, COBRO EMISION COMPROBANTE CONTABLE DE LA FECHA.</t>
  </si>
  <si>
    <t>COBRO COSTOS DE PAPELERIA SEGUN TRANSFERENCIA DEL EXTERIOR POR ORDEN DE INTEGRACION ENERGETICA ARGENTINA FECHA VALOR 14-04-20 LIB. 00513012007 YPFB - RECURSOS NACIONALIZACIÓN</t>
  </si>
  <si>
    <t>||VENTA DE DIVISAS SEGUN SOL. MEFP-VTCP-DGCP-UODP-293-2020 DE LA FECHA REF:TRANSF. DE FONDOS A FAVOR DE IDA POR DEVOLUCION DE RECURSOS DEL PRESTAMO BO-IDA49230 LIB.00291014101 ABC-TRANSFERENCIAS IEHD</t>
  </si>
  <si>
    <t>||VENTA DE DIVISAS SEGUN SOL. MEFP-VTCP-DGCP-UODP-293-2020 DE LA FECHA REF:TRANSF. DE FONDOS A FAVOR DE IDA POR DEVOLUCION DE RECURSOS DEL PRESTAMO BO-IDA49230 CGO.LIB.00291014101 ABC-TRANSFERENCIAS IEHD COBRO COMIS. S/USD 2.887.728,34 SWIFT BS220.-UTILES BS50</t>
  </si>
  <si>
    <t>COBRO COSTOS DE PAPELERIA POR REGULARIZACION DE TRANSFERENCIA DEL EXTERIOR POR ORDEN DE AMBAR ENERGIA LTDA, FECHA VALOR 13-04-2020 LIB. 00513012007 YPFB - RECURSOS NACIONALIZACIÓN</t>
  </si>
  <si>
    <t>COBRO COSTOS DE PAPELERIA POR REGULARIZACION DE TRANSFERENCIA DEL EXTERIOR POR ORDEN DE YPF EXPLORACION Y PRODUCCION DE HIDROCARBUROS DE BOLIVIA, FECHA VALOR 13-04-2020 LIB. 00513012007 YPFB - RECURSOS NACIONALIZACIÓN</t>
  </si>
  <si>
    <t>TRANSFERENCIA DE FONDOS AL EXTERIOR A SOLICITUD DE MINISTERIO DE RELACIONES EXTERIORES SEGUN SOLICITUD 10714 REF: REMISION DE GASTOS DE FUNCIONAMIENTO DEL SEGUNDO TRIMESTRE 2020 A FAVOR DEL SERVICIO DIPLOMATICO Y CONSULAR SEGUN INFORME DE PRP 25 LIB. 00099021001 TGN-RECURSOS ORDINARIOS (3987)</t>
  </si>
  <si>
    <t>PAGO A IDA PRÉSTAMO 5903-BO VCTO. 15-04-2020 POR CUENTA DE TGN , NTI. 013387 VALOR 15-04-2020 INTERESES USD 238.590,70 COMISIONES USD 21.951,79 CTA. 3987 CUENTA UNICA DEL TESORO LIB. 00099021001 REF.: COMISIONES BANCARIAS</t>
  </si>
  <si>
    <t>PAGO A BID PRÉSTAMO 3722/BL-BO VCTO. 15-04-2020 POR CUENTA DE TGN , NTI. 013404 VALOR 15-04-2020 INTERESES USD 497.381,01 COMISIONES USD 59.481,55 CTA. 3987 CUENTA UNICA DEL TESORO LIB. 00099021001 REF.: COMISIONES BANCARIAS</t>
  </si>
  <si>
    <t>PAGO A BID PRÉSTAMO 3722/BL-BO VCTO. 15-04-2020 POR CUENTA DE TGN , NTI. 013456 VALOR 15-04-2020 INTERESES USD 6.014,77 CTA. 3987 CUENTA UNICA DEL TESORO LIB. 00099021001 REF.: COMISIONES BANCARIAS</t>
  </si>
  <si>
    <t>PAGO A BID PRÉSTAMO 4643/BL-BO VCTO. 15-04-2020 POR CUENTA DE TGN , NTI. 013405 VALOR 15-04-2020 INTERESES USD 124.319,06 COMISIONES USD 7.677,45 CTA. 3987 CUENTA UNICA DEL TESORO LIB. 00099021001 REF.: COMISIONES BANCARIAS</t>
  </si>
  <si>
    <t>||TRANSFERENCIA DE FONDOS S/G MENSAJES SWIFT N°4522 DE LA FECHA , 4482 DE F.14-04-2020 Y CORREO ELECTRONICO DE LA AGENCIA BOLIVIANA DE CORREOS (SECTOR PUBLICO - SERVICIOS) DE LA LIBRETA 00383012001 INGRESOS AGENCIA BOLIVIANA DE CORREOS COBRO UTILES DE ESCRITORIO</t>
  </si>
  <si>
    <t>||TRANSFERENCIA DE FONDOS S/G. MENSAJES SWIFT N° 4543 Y 4544 DE LA FECHA.(SECTOR PUBLICO-SERVICIOS). DEBITO LIBRETA N° 00119012001 ¿ADSIB¿, COBRO EMISION COMPROBANTE CONTABLE DE LA FECHA.</t>
  </si>
  <si>
    <t>PAGO PRÉSTAMO IDA 2565-BO VCTO. 15-04-2020 POR CUENTA DE FNDR , NTI. 013381 VALOR 15-04-2020 CAPITAL USD 361.044,31 INTERESES USD 37.909,65 LIB. 00099021001 - RECURSOS ORDINARIOS (3987) - MDRI</t>
  </si>
  <si>
    <t>PAGO A BIRF PRÉSTAMO BIRF 8648-BO VCTO. 15-04-2020 POR CUENTA DE TGN , NTI. 013383 VALOR 15-04-2020 INTERESES USD 31.478,89 COMISIONES USD 247.930,42 CTA. 3987 CUENTA UNICA DEL TESORO LIB. 00099021001 REF.: COMISIONES BANCARIAS</t>
  </si>
  <si>
    <t>PAGO A BID PRÉSTAMO 3725/BL-BO VCTO. 15-04-2020 POR CUENTA DE TGN , NTI. 013412 VALOR 15-04-2020 INTERESES USD 2.076,95 CTA. 3987 CUENTA UNICA DEL TESORO LIB. 00099021001 REF.: COMISIONES BANCARIAS</t>
  </si>
  <si>
    <t>PAGO A BID PRÉSTAMO 3725/BL-BO VCTO. 15-04-2020 POR CUENTA DE TGN , NTI. 013411 VALOR 15-04-2020 INTERESES USD 131.789,76 COMISIONES USD 108.811,88 CTA. 3987 CUENTA UNICA DEL TESORO LIB. 00099021001 REF.: COMISIONES BANCARIAS</t>
  </si>
  <si>
    <t>PAGO A BID PRÉSTAMO 3725/BL-BO VCTO. 15-04-2020 POR CUENTA DE TGN , NTI. 013410 VALOR 15-04-2020 INTERESES USD 187,73 CTA. 3987 CUENTA UNICA DEL TESORO LIB. 00099021001 REF.: COMISIONES BANCARIAS</t>
  </si>
  <si>
    <t>PAGO A BID PRÉSTAMO 3725/BL-BO VCTO. 15-04-2020 POR CUENTA DE TGN , NTI. 013408 VALOR 15-04-2020 INTERESES USD 11.927,04 COMISIONES USD 11.467,11 CTA. 3987 CUENTA UNICA DEL TESORO LIB. 00099021001 REF.: COMISIONES BANCARIAS</t>
  </si>
  <si>
    <t>PAGO A BID PRÉSTAMO 4643/BL-BO VCTO. 15-04-2020 POR CUENTA DE TGN , NTI. 013407 VALOR 15-04-2020 COMISIONES USD 25.461,70 CTA. 3987 CUENTA UNICA DEL TESORO LIB. 00099021001 REF.: COMISIONES BANCARIAS</t>
  </si>
  <si>
    <t>PAGO A BID PRÉSTAMO 4643/BL-BO VCTO. 15-04-2020 POR CUENTA DE TGN , NTI. 013406 VALOR 15-04-2020 INTERESES USD 1.956,65 CTA. 3987 CUENTA UNICA DEL TESORO LIB. 00099021001 REF.: COMISIONES BANCARIAS</t>
  </si>
  <si>
    <t>COBRO COSTOS DE PAPELERIA SEGUN TRANSFERENCIA DEL EXTERIOR POR ORDEN DE INTEGRACION ENERGETICA ARGENTINA, FECHA VALOR 15-04-20 LIB. 00513012007 YPFB - RECURSOS NACIONALIZACIÓN</t>
  </si>
  <si>
    <t>||TRANSFERENCIA DE FONDOS S/G. MENSAJE SWIFT N° 4632 DE LA FECHA.(SECTOR PUBLICO-SOBREVUELOS). DEBITO LIBRETA N° 00117012001 ¿DGAC¿, COBRO EMISION COMPROBANTE CONTABLE DE LA FECHA.</t>
  </si>
  <si>
    <t>||VENTA DE DIVISAS SEGÚN SWIFT DEL BANQUERO NO.4661 DE LA FECHA, POR COBRO DE COMISIONES DE EUR 15 POR TRANSFERENCIA DE FONDOS AL EXTERIOR DE EUR 5163,09 DE FECHA VALOR 170329 DEL MIN.DE EDUCACIÓN REF:TRASPASO PARA HELEN LAURA COARITA FERNANDEZ LIBRETA 00099021001 TGN RECURSOS ORDINARIOS</t>
  </si>
  <si>
    <t>||VENTA DE DIVISAS SEGÚN SWIFT DEL BANQUERO NO.4661 DE LA FECHA, POR COBRO DE COMISIONES DE EUR 15 POR TRANSFERENCIA DE FONDOS AL EXTERIOR DE EUR 5163,09 DE FECHA VALOR 170329 DEL MIN.DE EDUCACIÓN REF:TRASPASO PARA HELEN LAURA COARITA FERNANDEZ CGO.LIBRETA 00099021001 TGN RECURSOS ORDINARIOS (UTILES DE ESCRITORIO)</t>
  </si>
  <si>
    <t>||VENTA DE DIVISAS SEGÚN SWIFT DEL BANQUERO NO.4660 DE LA FECHA, POR COBRO DE COMISIONES DE EUR 7.- POR TRANSFERENCIA DE FONDOS AL EXTERIOR DE EUR 2.771,94 DE FECHA VALOR 08-04-20 DEL MIN.DE EDUCACIÓN REF:TRANSF. PARA ANGELA ISABEL PEDREGAL MONTES LIBRETA 00099021001 TGN RECURSOS ORDINARIOS</t>
  </si>
  <si>
    <t>||VENTA DE DIVISAS SEGÚN SWIFT DEL BANQUERO NO.4659 DE LA FECHA, POR COBRO DE COMISIONES DE EUR 2,50 POR TRANSFERENCIA DE FONDOS AL EXTERIOR DE EUR 5.000.- DE FECHA VALOR 05-03-20 DEL MIN.DE EDUCACIÓN REF:TRASPASO PARA CARLA RENE BALDIVIESO SORUCO LIBRETA 00099021001 TGN RECURSOS ORDINARIOS</t>
  </si>
  <si>
    <t>||VENTA DE DIVISAS SEGÚN SWIFT DEL BANQUERO NO.4659 DE LA FECHA, POR COBRO DE COMISIONES DE EUR 2,50 POR TRANSFERENCIA DE FONDOS AL EXTERIOR DE EUR 5.000.- DE FECHA VALOR 05-03-20 DEL MIN.DE EDUCACIÓN REF:TRASPASO PARA CARLA RENE BALDIVIESO SORUCO CGO.LIBRETA 00099021001 TGN RECURSOS ORDINARIOS (UTILES DE ESCRITORIO)</t>
  </si>
  <si>
    <t>||VENTA DE DIVISAS SEGÚN SWIFT DEL BANQUERO NO.4660 DE LA FECHA, POR COBRO DE COMISIONES DE EUR 7.- POR TRANSFERENCIA DE FONDOS AL EXTERIOR DE EUR 2.771,94 DE FECHA VALOR 08-04-20 DEL MIN.DE EDUCACIÓN REF:TRANSF. PARA ANGELA ISABEL PEDREGAL MONTES CGO.LIBRETA 00099021001 TGN RECURSOS ORDINARIOS (UTILES DE ESCRITORIO)</t>
  </si>
  <si>
    <t>COBRO COSTOS DE PAPELERIA SEGUN TRANSFERENCIA DEL EXTERIOR POR ORDEN DE INTEGRACION ENERGETICA ARGENTINA, FECHA VALOR 16-04-20 LIB. 00513012007 YPFB - RECURSOS NACIONALIZACIÓN</t>
  </si>
  <si>
    <t>COBRO COSTOS DE PAPELERIA POR REGULARIZACION DE TRANSFERENCIA DEL EXTERIOR POR ORDEN DE LLAMA GAS S.A., FECHA VALOR 15-04-20 LIB. 00513062001 YPFB-OPERACIONES PLANTA DE SEPARACION DE LIQUIDOS RIO GRANDE</t>
  </si>
  <si>
    <t>COBRO COSTOS DE PAPELERIA POR REGULARIZACION DE TRANSFERENCIA DEL EXTERIOR POR ORDEN DE LIMA GAS S.A., FECHA VALOR 15-04-20 LIB. 00513062001 YPFB-OPERACIONES PLANTA DE SEPARACION DE LIQUIDOS RIO GRANDE</t>
  </si>
  <si>
    <t>TRANSFERENCIA DE FONDOS AL EXTERIOR A SOLICITUD DE MINISTERIO DE RELACIONES EXTERIORES SEGUN SOLICITUD 10729 REF: PAGO DE COSTO DE VIDA AL PERSONAL SERVICIO DIPLOMATICO CONSULAR Y AGREGADOS COMERCIALES DEL MES DE MARZO 2020 SEGUN PLANILLA MIXTA DE RRHH 032004 LIB. 00099021001 TGN-RECURSOS ORDINARIOS (3987)</t>
  </si>
  <si>
    <t>VENTA DE DIVISAS CON TRANSFERENCIA DE FONDOS A SOLICITUD DE MINISTERIO DE RELACIONES EXTERIORES SEGUN SOLICITUD 10722 REF: PAGO DE HABERES Y COSTO DE VIDA DE EMIPAS WASHINGTON CORRESPONDIENTE AL MES DE MARZO 2020 SEGUN PLANILLA RRHH N 032002 LIB. 00010011102 MIN.RELACIONES EXTERIORES - GESTORIA CONSULAR LEY Nº 3108</t>
  </si>
  <si>
    <t>VENTA DE DIVISAS CON TRANSFERENCIA DE FONDOS A SOLICITUD DE MINISTERIO DE RELACIONES EXTERIORES SEGUN SOLICITUD 10727 REF: PAGO DE HABERES Y COSTO DE VIDA AL PERSONAL DEL SERVICIO DIPLOMATICO CONSULAR Y AGREGADOS COMERCIALES CORRESPONDIENTE AL MES DE MARZO 2020 SEGUN PLANILLA DE RRHH 032001 LIB. 00099021001 TGN-RECURSOS ORDINARIOS (3987)</t>
  </si>
  <si>
    <t>COBRO COSTOS DE PAPELERIA POR REGULARIZACION DE TRANSFERENCIA DEL EXTERIOR POR ORDEN DE PETROLEOS PARAGUAYOS PETROPAR, FECHA VALOR 15-04-20 LIB. 00513062001 YPFB-OPERACIONES PLANTA DE SEPARACION DE LIQUIDOS RIO GRANDE</t>
  </si>
  <si>
    <t>'TRANSFERENCIA'||RECIBIDA DEL EXTERIOR SEGÚN MENSAJES SWIFT NOS. 4690-4691 (REM.EXT.) DE FECHA 17-04-2020 POR DESEMBOLSO DE CAF PRÉSTAMO 010546 LIBRETA N° 00287102001 FPS-RECURSOS PROPIOS REF.: UTILES DE ESCRITORIO</t>
  </si>
  <si>
    <t>||TRANSFERENCIA DE FONDOS S/G. MENSAJES SWIFT N° 4700 Y 4999 DE LA FECHA.(SECTOR PUBLICO-SERVICIOS). DEBITO LIBRETA N° 00119012001 ¿ADSIB¿, COBRO EMISION COMPROBANTE CONTABLE DE LA FECHA.</t>
  </si>
  <si>
    <t>COBRO COSTOS DE PAPELERIA SEGUN TRANSFERENCIA DEL EXTERIOR POR ORDEN DE INTEGRACION ENERGETICA ARGENTINA, FECHA VALOR 17-04-20 LIB. 00513012007 YPFB - RECURSOS NACIONALIZACIÓN</t>
  </si>
  <si>
    <t>PAGO A BID PRÉSTAMO 2908/BL-BO VCTO. 18-04-2020 POR CUENTA DE TGN , NTI. 013416 VALOR 20-04-2020 INTERESES USD 10.854,68 CTA. 3987 CUENTA UNICA DEL TESORO LIB. 00099021001 REF.: COMISIONES BANCARIAS</t>
  </si>
  <si>
    <t>PAGO A BID PRÉSTAMO 2908/BL-BO VCTO. 18-04-2020 POR CUENTA DE TGN , NTI. 013414 VALOR 20-04-2020 CAPITAL USD 722.833,34 INTERESES USD 705.460,03 COMISIONES USD 160,18 CTA. 3987 CUENTA UNICA DEL TESORO LIB. 00099021001 REF.: COMISIONES BANCARIAS</t>
  </si>
  <si>
    <t>COBRO DE||COSTO ÚTILES ESCRITORO POR LA EMISIÓN DEL COMPROBANTE CONTABLE N° 982346 DE LA FECHA DE LA LIBRETA N° 00099021001 "TGN RECURSOS ORDINARIOS" POR COSTO ÚTILES ESCRITORIO</t>
  </si>
  <si>
    <t>||DESEMBOLSO DEL FONDO MONETARIO INTERNACIONAL POR EL PRESTAMO OTORGADO AL MINISTERIO DE ECONOMIA Y FINANZAS PUBLICAS BAJO EL INSTRUMENTO DE FINANCIAMIENTO RAPIDO (IFR) POR DEG 120.000.000,- TIPO DE CAMBIO DEG 0,733879 - 1 USD LIBRETA N°00099037018 DGCP-FMI-FINANCIAMIENTO DE APOYO DIRECTO</t>
  </si>
  <si>
    <t>||DESESEMBOLSO DEL FONDO MONETARIO INTERNACIONAL POR EL PRESTAMO OTORGADO AL MINISTERIO DE ECONOMIA Y FINANZAS PUBLICAS BAJO EL INSTRUMENTO DE FINANCIAMIENTO RAPIDO EQUIVALENTE A DEG 120.100.000.- T/C DEG 0,733879 - 1 USD LIBRETA N°00099037018 DGCP-FMI-FINANCIAMIENTO DE APOYO DIRECTO</t>
  </si>
  <si>
    <t>||COMISIONES BANCARIAS POR DESEMBOLSO DEL FMI POR EL PRESTAMO OTORGADO AL MINISTERIO DE ECONOMIA Y FINANZAS PUBLICAS BAJO EL INSTRUMENTO DE FINANCIAMIENTO RAPIDO (IFR) POR DEG 120.000.000,- TIPO DE CAMBIO DEG 0,733879 - 1 USD SEGÚN MENSAJE SWIFT N°4873 DE LA FECHA COMPROBANTE S-0982385 LIBRETA N° 00099021001 TGN-RECURSOS ORDINARIOS (3987) REF.: UTILES DE ESCRITORIO</t>
  </si>
  <si>
    <t>||COMISIONES BANCARIAS POR DESESEMBOLSO DEL FMI POR EL PRESTAMO OTORGADO AL MEFP BAJO EL INSTRUMENTO DE FINANCIAMIENTO RAPIDO EQUIVALENTE A DEG 120.100.000.- T/C DEG 0,733879 - 1 USD SEGÚN MENSAJE SWIFT DE LA FECHA COMPROBANTE S-0982386 LIBRETA N° 00099021001 TGN-RECURSOS ORDINARIOS (3987) REF.: UTILES DE ESCRITORIO</t>
  </si>
  <si>
    <t>A:00099021001 Pago de capital e interes corriente a favor del TGN, adeudado por el GAD Cochabamba, correspondiente al Préstamo Convenio Subsidiario CAF 2324, Proyecto de Electrificación Rural Fase III.</t>
  </si>
  <si>
    <t>||REGULARIZACIÓN DE NUESTRA OPERACIÓN NRO. 0982331 DE F. 17/04/2020 EN ATENCIÓN A CORREOS ELECTRÓNICOS DE LA DGAC Y AASANA. DEBITO DE LA LIBRETA 00117012001 DGAC, REPOSICION UTILES DE ESCRITORIO.</t>
  </si>
  <si>
    <t>COBRO COSTOS DE PAPELERIA POR REGULARIZACION DE TRANSFERENCIA DEL EXTERIOR POR ORDEN DE MINGA GAS S.A., FECHA VALOR 20-04-20 LIB. 00513062001 YPFB-OPERACIONES PLANTA DE SEPARACION DE LIQUIDOS RIO GRANDE</t>
  </si>
  <si>
    <t>||TRANSFERENCIA DE FONDOS S/G. MENSAJE SWIFT N° 4907 DE LA FECHA.(SECTOR PUBLICO-SOBREVUELOS). DEBITO LIBRETA N° 00117012001 DGAC, COBRO EMISION COMPROBANTE CONTABLE DE LA FECHA.</t>
  </si>
  <si>
    <t>||REGULARIZACIÓN DE NUESTRA OPERACIÓN NRO. 0982431 DE F. 22/04/2020 EN ATENCIÓN A CORREOS ELECTRÓNICOS DE LA DGAC Y AASANA. DEBITO DE LA LIBRETA 00117012001 DGAC, REPOSICION UTILES DE ESCRITORIO.</t>
  </si>
  <si>
    <t>||TRANSFERENCIA DE FONDOS S/G. MENSAJE SWIFT NRO. 4928 DE LA FECHA. (SECTOR PÚBLICO - SOBREVUELOS). DEBITO DE LA LIBRETA 00117012001 DGAC, REPOSICION UTILES DE ESCRITORIO.</t>
  </si>
  <si>
    <t>VENTA DE DIVISAS CON TRANSFERENCIA DE FONDOS A SOLICITUD DE ADMINISTRACION DE SERVICIOS PORTUARIOS BOLIVIA SEGUN SOLICITUD 10749 REF: H.R. 395 PAGO AL TPA 1ERA. QUINCENA MARZO/2020 SERVICIOS DE EXPORTACION. H.R. 396 6TO. PAGO LA TPA POR POR SERVICIO DE REFRIGERACION DE 5 CONTENEDORES. H.R. 418 5TO P LIB. 00594012001 ASP-B FONDO DE OPERACIONES</t>
  </si>
  <si>
    <t>COBRO COSTOS DE PAPELERIA POR REGULARIZACION DE TRANSFERENCIA DEL EXTERIOR POR ORDEN DE PETROLEOS PARAGUAYOS PETROPAR, FECHA VALOR 22-04-20 LIB. 00513062001 YPFB-OPERACIONES PLANTA DE SEPARACION DE LIQUIDOS RIO GRANDE</t>
  </si>
  <si>
    <t>PAGO A CAF PRÉSTAMO CFA009609 VCTO. 24-04-2020 POR CUENTA DE TGN , NTI. 013472 VALOR 24-04-2020 INTERESES USD 42.019,64 COMISIONES USD 28.918,37 CTA. 3987 CUENTA UNICA DEL TESORO LIB. 00099021001 REF.: COMISIONES BANCARIAS</t>
  </si>
  <si>
    <t>PROVISION DE FONDOS A SOLICITUD DE YACIMIENTOS PETROLIFEROS FISCALES BOLIVIANOS SEGUN SOLICITUD YPFB-0155-2020 REF: PAGO A GTB SA POR SERV INT DE TRANSP DE GN MI CHIQUITOS MUTUN REDES YPFB YACUSES MES DE MARZO 2020 LIB. 00513012007 YPFB - RECURSOS NACIONALIZACIÓN</t>
  </si>
  <si>
    <t>A:00099021001 Pago de capital e interés corriente a favor del TGN, adeudado por el GAD Santa Cruz, correspondiente a los Préstamos Convenios Subsidiarios CAF 2324, Proyectos del Sistema de Electrificación: Cordillera PID-1, San Antonio del Lomerio Fase III y Velasco PID-4.</t>
  </si>
  <si>
    <t>VENTA DE DIVISAS CON TRANSFERENCIA DE FONDOS A SOLICITUD DE MINISTERIO DE EDUCACION SEGUN SOLICITUD 10748 REF: TRANSFER OF RESOURCES FOR THE UNIVERSITY OF EDINBURGH (WILDER RUBEN URENA REYES) EQUIVALENTES 788,37 USD LIB. 00099021001 TGN-RECURSOS ORDINARIOS (3987) POR DIFERENCIAL CAMBIARIO</t>
  </si>
  <si>
    <t>VENTA DE DIVISAS CON TRANSFERENCIA DE FONDOS A SOLICITUD DE MINISTERIO DE EDUCACION SEGUN SOLICITUD 10741 REF: TRANSFERENCIA PARA VIOLETA CARMEN ANGULO FERNANDEZ EQUIVALENTES 2.712,95 USD LIB. 00099021001 TGN-RECURSOS ORDINARIOS (3987) POR DIFERENCIAL CAMBIARIO</t>
  </si>
  <si>
    <t>VENTA DE DIVISAS CON TRANSFERENCIA DE FONDOS A SOLICITUD DE MINISTERIO DE EDUCACION SEGUN SOLICITUD 10742 REF: TRANSFERENCIA PARA HELEN LAURA COARITA FERNANDEZ EQUIVALENTES 2.821,47 USD LIB. 00099021001 TGN-RECURSOS ORDINARIOS (3987) POR DIFERENCIAL CAMBIARIO</t>
  </si>
  <si>
    <t>VENTA DE DIVISAS CON TRANSFERENCIA DE FONDOS A SOLICITUD DE MINISTERIO DE EDUCACION SEGUN SOLICITUD 10736 REF: TRANSFERENCIA PARA ANGELA ISABEL PEDREGAL MONTES EQUIVALENTES 781,67 USD LIB. 00099021001 TGN-RECURSOS ORDINARIOS (3987) POR DIFERENCIAL CAMBIARIO</t>
  </si>
  <si>
    <t>VENTA DE DIVISAS CON TRANSFERENCIA DE FONDOS A SOLICITUD DE MINISTERIO DE EDUCACION SEGUN SOLICITUD 10743 REF: TRANSFERENCIA PARA ADRIAN WALDEMAR DAROCA APARICIO EQUIVALENTES 2.604,43 USD LIB. 00099021001 TGN-RECURSOS ORDINARIOS (3987) POR DIFERENCIAL CAMBIARIO</t>
  </si>
  <si>
    <t>VENTA DE DIVISAS CON TRANSFERENCIA DE FONDOS A SOLICITUD DE MINISTERIO DE EDUCACION SEGUN SOLICITUD 10744 REF: TRANSFERENCIA PARA CARLA RENE BALDIVIESO SORUCO EQUIVALENTES 2.170,37 USD LIB. 00099021001 TGN-RECURSOS ORDINARIOS (3987) POR DIFERENCIAL CAMBIARIO</t>
  </si>
  <si>
    <t>VENTA DE DIVISAS CON TRANSFERENCIA DE FONDOS A SOLICITUD DE MINISTERIO DE EDUCACION SEGUN SOLICITUD 10745 REF: TRANSFERENCIA PARA RAUL CALANI JIMENEZ EQUIVALENTES 2.712,95 USD LIB. 00099021001 TGN-RECURSOS ORDINARIOS (3987) POR DIFERENCIAL CAMBIARIO</t>
  </si>
  <si>
    <t>||COBRO DE COMISIONES BANCARIAS AL TGN POR PAGO DE LA COMISION DEL 0,5% SOBRE LOS DEG 240.100.000,- = DEG 1.200.500,- AL FONDO MONETARIO INTERNACIONAL POR PRESTAMO IFR SEGUN NOTA VTCP/DGCP/UODP-281/2020 DEL 20-04-2020 LIBRETA N° 00099021001 TGN-RECURSOS ORDINARIOS REF: COMISIONES BANCARIAS</t>
  </si>
  <si>
    <t>COBRO COSTOS DE PAPELERIA POR REGULARIZACION DE TRANSFERENCIA DEL EXTERIOR POR ORDEN DE NATURGAS DEL PERU SAC, FECHA VALOR 27-04-20 LIB. 00513062001 YPFB-OPERACIONES PLANTA DE SEPARACION DE LIQUIDOS RIO GRANDE</t>
  </si>
  <si>
    <t>PROVISION DE FONDOS A SOLICITUD DE YACIMIENTOS PETROLIFEROS FISCALES BOLIVIANOS SEGUN SOLICITUD YPFB-0156-2020 REF: PAGO IMPUESTOS DIRECTO A LOS HIDROCARBUROS PRODUCCION ENERO 2020 LIB. 00513012007 YPFB - RECURSOS NACIONALIZACIÓN</t>
  </si>
  <si>
    <t>PROVISION DE FONDOS A SOLICITUD DE YACIMIENTOS PETROLIFEROS FISCALES BOLIVIANOS SEGUN SOLICITUD YPFB-0163-2020 REF: PAGO AL TESORO GENERAL DE LA NACION PARTICIPACION DE LA PRODUCCION ENERO 2020 LIB. 00099021001 TGN YPFB PARTICIPACION 6% PRODUCCIÓN BRUTA DE HIDROCARBUROS BOCA DE POZO</t>
  </si>
  <si>
    <t>||VENTA DE DIVISAS SEGÚN SWIFT DEL BANQUERO NO. 5047 DE LA FECHA, POR COBRO DE COMISIONES DE EUR 5,00 POR TRANSFERENCIA DE FONDOS AL EXTERIOR DE EUR 2.512,22 DE FECHA VALOR 27-04-20 DEL MIN.DE EDUCACIÓN REF:PAGO RUL CALANI JIMENEZ LIBRETA 00099021001 TGN RECURSOS ORDINARIOS</t>
  </si>
  <si>
    <t>||VENTA DE DIVISAS SEGÚN SWIFT DEL BANQUERO NO. 5047 DE LA FECHA, POR COBRO DE COMISIONES DE EUR 5,00 POR TRANSFERENCIA DE FONDOS AL EXTERIOR DE EUR 2.512,22 DE FECHA VALOR 27-04-20 DEL MIN.DE EDUCACIÓN REF:PAGO RUL CALANI JIMENEZ CGO.LIBRETA 00099021001 TGN RECURSOS ORDINARIOS(UTILES DE ESCRITORIO)</t>
  </si>
  <si>
    <t>||VENTA DE DIVISAS SEGÚN SWIFT DEL BANQUERO NO. 5048 DE LA FECHA, POR COBRO DE COMISIONES DE EUR 12,50 POR TRANSFERENCIA DE FONDOS AL EXTERIOR DE EUR 2.512,22 DE FECHA VALOR 27-04-20 DEL MIN.DE EDUCACIÓN REF:PAGO VIOLETA CARMEN ANGULO FERNANDEZ LIBRETA 00099021001 TGN RECURSOS ORDINARIOS</t>
  </si>
  <si>
    <t>||VENTA DE DIVISAS SEGÚN SWIFT DEL BANQUERO NO. 5048 DE LA FECHA, POR COBRO DE COMISIONES DE EUR 12,50 POR TRANSFERENCIA DE FONDOS AL EXTERIOR DE EUR 2.512,22 DE FECHA VALOR 27-04-20 DEL MIN.DE EDUCACIÓN REF:PAGO VIOLETA CARMEN ANGULO FERNANDEZ CGO.LIBRETA 00099021001 TGN RECURSOS ORDINARIOS (UTILES DE ESCRITORIO)</t>
  </si>
  <si>
    <t>||VENTA DE DIVISAS SEGÚN SWIFT DEL BANQUERO NO.5046 DE LA FECHA, POR COBRO DE COMISIONES DE EUR 8,00 POR TRANSFERENCIA DE FONDOS AL EXTERIOR DE EUR 2.411,73 FECHA VALOR 27-04-20 DEL MIN.DE EDUCACIÓN REF:PAGO ADRIAN WALDEMAR DAROCA APARICIO LIBRETA 00099021001 TGN RECURSOS ORDINARIOS</t>
  </si>
  <si>
    <t>||VENTA DE DIVISAS SEGÚN SWIFT DEL BANQUERO NO.5045 DE LA FECHA, POR COBRO DE COMISIONES DE EUR 3,50 POR TRANSFERENCIA DE FONDOS AL EXTERIOR DE EUR 723,83 VALOR 27-04-20 DEL MIN.DE EDUCACIÓN REF:PAGO ANGELA ISABEL PEDREGAL MONTES CGO.LIBRETA 00099021001 TGN RECURSOS ORDINARIOS (UTILES DE ESCRITORIO)</t>
  </si>
  <si>
    <t>||VENTA DE DIVISAS SEGÚN SWIFT DEL BANQUERO NO.5045 DE LA FECHA, POR COBRO DE COMISIONES DE EUR 3,50 POR TRANSFERENCIA DE FONDOS AL EXTERIOR DE EUR 723,83 VALOR 27-04-20 DEL MIN.DE EDUCACIÓN REF:PAGO ANGELA ISABEL PEDREGAL MONTES LIBRETA 00099021001 TGN RECURSOS ORDINARIOS</t>
  </si>
  <si>
    <t>||VENTA DE DIVISAS SEGÚN SWIFT DEL BANQUERO NO.5046 DE LA FECHA, POR COBRO DE COMISIONES DE EUR 8,00 POR TRANSFERENCIA DE FONDOS AL EXTERIOR DE EUR 2.411,73 FECHA VALOR 27-04-20 DEL MIN.DE EDUCACIÓN REF:PAGO ADRIAN WALDEMAR DAROCA APARICIO CGO.LIBRETA 00099021001 TGN RECURSOS ORDINARIOS (UTILES DE ESCRITORIO)</t>
  </si>
  <si>
    <t>PROVISION DE FONDOS A SOLICITUD DE YACIMIENTOS PETROLIFEROS FISCALES BOLIVIANOS SEGUN SOLICITUD YPFB-0167-2020 REF: PAGO A YPFB TRANSPORTE SA POR SCD Y TEMIN TRANS GN MI FIRME E INTERRUMPIBLE Y ME FIRME MARZO 2020 LIB. 00513012007 YPFB - RECURSOS NACIONALIZACIÓN</t>
  </si>
  <si>
    <t>PROVISION DE FONDOS A SOLICITUD DE YACIMIENTOS PETROLIFEROS FISCALES BOLIVIANOS SEGUN SOLICITUD YPFB-0168-2020 REF: PAGO A YPFB TRANSPORTE SA POR SCD Y TEMIN TRANSP DE GN LINEA 12 MARZO 2020 LIB. 00513012007 YPFB - RECURSOS NACIONALIZACIÓN</t>
  </si>
  <si>
    <t>VENTA DE DIVISAS CON TRANSFERENCIA DE FONDOS A SOLICITUD DE MINISTERIO DE EDUCACION SEGUN SOLICITUD 10746 REF: TRANSFERENCIA PARA THE UNIVERSITY OF WESTERN AUSTRALIA (DANA DELIA VALLEJOS LUNA) EQUIVALENTES 20.178,66 USD LIB. 00099021001 TGN-RECURSOS ORDINARIOS (3987) POR DIFERENCIAL CAMBIARIO</t>
  </si>
  <si>
    <t>AJUSTE COMPLEMENTARIO POR REVALORIZACION SALDOS DE ACTIVOS DE RESERVA Y OBLIGACIONES MONEDA EXTRANJERA (DOLARES) Saldo MO = -525711804.61 ;Bs/Mo: 6.86000000000 ;Saldo Bs: -3606382979.63</t>
  </si>
  <si>
    <t>A:00099021001 Transferencia de recursos a solicitud del Órgano Judicial, (operación bimonetaria), SG Nota CITE:UNID. /NAL. /FINANZAS/DAF-OJ N°239/2020, a favor de la Unidad de Liquidación de ECOBOL por Restitución de Certificado Depósito Judicial Nro. 0150231 y 0148190. TC 6.86.</t>
  </si>
  <si>
    <t>AJUSTE COMPLEMENTARIO POR REVALORIZACION SALDOS DE ACTIVOS DE RESERVA Y OBLIGACIONES MONEDA EXTRANJERA (DOLARES) Saldo MO = -522632610.17 ;Bs/Mo: 6.86000000000 ;Saldo Bs: -3585259705.76</t>
  </si>
  <si>
    <t>PAGO A BID PRÉSTAMO 2664/BL-BO VCTO. 05-04-2020 POR CUENTA DE TGN , NTI. 013469 VALOR 06-04-2020 COMISIONES USD 805,41 CTA. 5970 CUENTA UNICA DEL TESORO DOLARES AMERICANOS LIB. 00099021001</t>
  </si>
  <si>
    <t>PAGO A CAF PRÉSTAMO CFA010253 VCTO. 06-04-2020 POR CUENTA DE TGN , NTI. 013443 VALOR 06-04-2020 INTERESES USD 86.783,69 COMISIONES USD 193.383,33 CTA. 5970 CUENTA UNICA DEL TESORO DOLARES AMERICANOS LIB. 00099021001</t>
  </si>
  <si>
    <t>AJUSTE COMPLEMENTARIO POR REVALORIZACION SALDOS DE ACTIVOS DE RESERVA Y OBLIGACIONES MONEDA EXTRANJERA (DOLARES) Saldo MO = -515858963.79 ;Bs/Mo: 6.86000000000 ;Saldo Bs: -3538792491.61</t>
  </si>
  <si>
    <t>'TRANSFERENCIA'||RECIBIDA DEL EXTERIOR SEGÚN MENSAJES SWIFT NOS. 4385-4389 (REM.EXT.) DE FECHA 08-04-2020 POR DESEMBOLSO DEL BID REF.: GRT-SX-15362-BO REQ 0010 OPS0202013893A EMAGUA LIBRETA NRO. 00253018001 EMAGUA - DONACION BID (PROGRAMA MULTI DE AGUA Y RIEGO BO)</t>
  </si>
  <si>
    <t>'TRANSFERENCIA'||RECIBIDA DEL EXTERIOR SEGÚN MENSAJES SWIFT NOS. 4385-4389 (REM.EXT.) DE FECHA 08-04-2020 POR DESEMBOLSO DEL BID REF.: GRT-SX-15362-BO REQ 0010 OPS0202013893A EMAGUA LIBRETA NRO. 00253018001 EMAGUA - DONACION BID REF.: UTILES DE ESCRITORIO</t>
  </si>
  <si>
    <t>AJUSTE COMPLEMENTARIO POR REVALORIZACION SALDOS DE ACTIVOS DE RESERVA Y OBLIGACIONES MONEDA EXTRANJERA (DOLARES) Saldo MO = -521691715.03 ;Bs/Mo: 6.86000000000 ;Saldo Bs: -3578805165.10</t>
  </si>
  <si>
    <t>PAGO A BID PRÉSTAMO 4643/BL-BO VCTO. 15-04-2020 POR CUENTA DE TGN , NTI. 013405 VALOR 15-04-2020 INTERESES USD 124.319,06 COMISIONES USD 7.677,45 CTA. 5970 CUENTA UNICA DEL TESORO DOLARES AMERICANOS LIB. 00099021001</t>
  </si>
  <si>
    <t>PAGO A IDA PRÉSTAMO 5903-BO VCTO. 15-04-2020 POR CUENTA DE TGN , NTI. 013387 VALOR 15-04-2020 INTERESES USD 238.590,70 COMISIONES USD 21.951,79 CTA. 5970 CUENTA UNICA DEL TESORO DOLARES AMERICANOS LIB. 00099021001</t>
  </si>
  <si>
    <t>PAGO A BID PRÉSTAMO 3722/BL-BO VCTO. 15-04-2020 POR CUENTA DE TGN , NTI. 013404 VALOR 15-04-2020 INTERESES USD 497.381,01 COMISIONES USD 59.481,55 CTA. 5970 CUENTA UNICA DEL TESORO DOLARES AMERICANOS LIB. 00099021001</t>
  </si>
  <si>
    <t>PAGO A BID PRÉSTAMO 3722/BL-BO VCTO. 15-04-2020 POR CUENTA DE TGN , NTI. 013456 VALOR 15-04-2020 INTERESES USD 6.014,77 CTA. 5970 CUENTA UNICA DEL TESORO DOLARES AMERICANOS LIB. 00099021001</t>
  </si>
  <si>
    <t>PAGO A BID PRÉSTAMO 4643/BL-BO VCTO. 15-04-2020 POR CUENTA DE TGN , NTI. 013407 VALOR 15-04-2020 COMISIONES USD 25.461,70 CTA. 5970 CUENTA UNICA DEL TESORO DOLARES AMERICANOS LIB. 00099021001</t>
  </si>
  <si>
    <t>PAGO A BID PRÉSTAMO 3725/BL-BO VCTO. 15-04-2020 POR CUENTA DE TGN , NTI. 013408 VALOR 15-04-2020 INTERESES USD 11.927,04 COMISIONES USD 11.467,11 CTA. 5970 CUENTA UNICA DEL TESORO DOLARES AMERICANOS LIB. 00099021001</t>
  </si>
  <si>
    <t>PAGO A BID PRÉSTAMO 4643/BL-BO VCTO. 15-04-2020 POR CUENTA DE TGN , NTI. 013406 VALOR 15-04-2020 INTERESES USD 1.956,65 CTA. 5970 CUENTA UNICA DEL TESORO DOLARES AMERICANOS LIB. 00099021001</t>
  </si>
  <si>
    <t>PAGO A BIRF PRÉSTAMO BIRF 8648-BO VCTO. 15-04-2020 POR CUENTA DE TGN , NTI. 013383 VALOR 15-04-2020 INTERESES USD 31.478,89 COMISIONES USD 247.930,42 CTA. 5970 CUENTA UNICA DEL TESORO DOLARES AMERICANOS LIB. 00099021001</t>
  </si>
  <si>
    <t>PAGO A BID PRÉSTAMO 3725/BL-BO VCTO. 15-04-2020 POR CUENTA DE TGN , NTI. 013412 VALOR 15-04-2020 INTERESES USD 2.076,95 CTA. 5970 CUENTA UNICA DEL TESORO DOLARES AMERICANOS LIB. 00099021001</t>
  </si>
  <si>
    <t>PAGO A BID PRÉSTAMO 3725/BL-BO VCTO. 15-04-2020 POR CUENTA DE TGN , NTI. 013410 VALOR 15-04-2020 INTERESES USD 187,73 CTA. 5970 CUENTA UNICA DEL TESORO DOLARES AMERICANOS LIB. 00099021001</t>
  </si>
  <si>
    <t>PAGO A BID PRÉSTAMO 3725/BL-BO VCTO. 15-04-2020 POR CUENTA DE TGN , NTI. 013411 VALOR 15-04-2020 INTERESES USD 131.789,76 COMISIONES USD 108.811,88 CTA. 5970 CUENTA UNICA DEL TESORO DOLARES AMERICANOS LIB. 00099021001</t>
  </si>
  <si>
    <t>AJUSTE COMPLEMENTARIO POR REVALORIZACION SALDOS DE ACTIVOS DE RESERVA Y OBLIGACIONES MONEDA EXTRANJERA (DOLARES) Saldo MO = -502721361.39 ;Bs/Mo: 6.86000000000 ;Saldo Bs: -3448668539.11</t>
  </si>
  <si>
    <t>||REGULARIZACIÓN DE LA OPERACIÓN CONTABLE N° 981675, MENSAJES SWIFT N°4272, N° 4273 DE 3 DE ABRIL DE 2020. REF: CORREO INSTITUCIONAL DEL MEFP RECIBIDO EN LA FECHA ABONO EN LA LIBRETA N°00099021001 TGN RECURSOS ORDINARIOS EN DÓLARES AMERICANOS</t>
  </si>
  <si>
    <t>AJUSTE COMPLEMENTARIO POR REVALORIZACION SALDOS DE ACTIVOS DE RESERVA Y OBLIGACIONES MONEDA EXTRANJERA (DOLARES) Saldo MO = -502897660.79 ;Bs/Mo: 6.86000000000 ;Saldo Bs: -3449877953.03</t>
  </si>
  <si>
    <t>||REGISTRO COBRO COMISIÓN ENIMENDA CARTA DE CREDITO STANDBY BS220.- Y EMISIÓN COMPROBANTE CONTABLE BS50.- REF.:6252340100217510 (BCB:SB-R-2018-21) A/F ECEBOL, S/G SWIFT ADJUNTO LIB.:00132039201 SEDEM-ECEBOL-FINPRO REF:COMISIONES ENMIENDA SBLC 6252340100217510 (BCB_SB-R-2018-21</t>
  </si>
  <si>
    <t>'TRANSFERENCIA'||RECIBIDA DEL EXTERIOR SEGÚN MENSAJES SWIFT NOS. 4690-4691 (REM.EXT.) DE FECHA 17-04-2020 POR DESEMBOLSO DE CAF PRÉSTAMO 010546 LIBRETA N° 00287104321 FPS-U$-MIAGUA V - CAF</t>
  </si>
  <si>
    <t>PAGO A BID PRÉSTAMO 2908/BL-BO VCTO. 18-04-2020 POR CUENTA DE TGN , NTI. 013416 VALOR 20-04-2020 INTERESES USD 10.854,68 CTA. 5970 CUENTA UNICA DEL TESORO DOLARES AMERICANOS LIB. 00099021001</t>
  </si>
  <si>
    <t>PAGO A BID PRÉSTAMO 2908/BL-BO VCTO. 18-04-2020 POR CUENTA DE TGN , NTI. 013414 VALOR 20-04-2020 CAPITAL USD 722.833,34 INTERESES USD 705.460,03 COMISIONES USD 160,18 CTA. 5970 CUENTA UNICA DEL TESORO DOLARES AMERICANOS LIB. 00099021001</t>
  </si>
  <si>
    <t>PAGO DE COMISION DEL 0,50% SOBRE EL PRESTAMO OTORGADO POR EL FMI BAJO EL IFR POR DEG 240.100.000,- AL MINISTERIO DE ECONOMIA Y FINANZAS PUBLICAS SEGUN NOTA MEFP/VTCP/DGCP/UODP-281/2020 DEL 20-04-2020 DEL MEFP. LIBRETA N° 00099021001 TGN- RECURSOS ORDINARIOS DOLARES AMERICANOS</t>
  </si>
  <si>
    <t>AJUSTE COMPLEMENTARIO POR REVALORIZACION SALDOS DE ACTIVOS DE RESERVA Y OBLIGACIONES MONEDA EXTRANJERA (DOLARES) Saldo MO = -482928226.68 ;Bs/Mo: 6.86000000000 ;Saldo Bs: -3312887635.03</t>
  </si>
  <si>
    <t>NUMERO DE LIBRETACUT: 00291014352 OPERACIÓN E46 TRANSFERENCIA DEL SISTEMA FINANCIERO POR CUENTA DE TERCEROS A LA CUT EN DOLARES AMERICANOS ABC US BID 3385 BL BO PROG. INFRAEST. VIAL APOYO GESTION RVF DE ACUERDO A SOLICITUD DE ADMINISTRADORA BOLIVIANA DE CARRETERAS</t>
  </si>
  <si>
    <t>AJUSTE COMPLEMENTARIO POR REVALORIZACION SALDOS DE ACTIVOS DE RESERVA Y OBLIGACIONES MONEDA EXTRANJERA (DOLARES) Saldo MO = -486499756.94 ;Bs/Mo: 6.86000000000 ;Saldo Bs: -3337388332.59</t>
  </si>
  <si>
    <t>PAGO A CAF PRÉSTAMO CFA009609 VCTO. 24-04-2020 POR CUENTA DE TGN , NTI. 013472 VALOR 24-04-2020 INTERESES USD 42.019,64 COMISIONES USD 28.918,37 CTA. 5970 CUENTA UNICA DEL TESORO DOLARES AMERICANOS LIB. 00099021001</t>
  </si>
  <si>
    <t>COBRO DE OBLIGACIONES A LA ADM. DE SERVICIOS ADUANEROS Y DE NAVEGACION AEREA - AASANA PRESTAMO ICO 01020033.0 EQUIP. AEROPUERTO J. LIBRETA 00512012001 AASANA CENTRAL-OFICINA NACIONAL CENTRO 96 VALOR 24/0472020</t>
  </si>
  <si>
    <t>AJUSTE COMPLEMENTARIO POR REVALORIZACION SALDOS DE ACTIVOS DE RESERVA Y OBLIGACIONES MONEDA EXTRANJERA (DOLARES) Saldo MO = -484079609.28 ;Bs/Mo: 6.86000000000 ;Saldo Bs: -3320786119.67</t>
  </si>
  <si>
    <t>COMPLEMENTO A NUESTRA OPERACIÓN N° L-0004673 DE FECHA 21-04-2020, REGISTRO DE LA COMPRA DE DEG PARA EL PAGO DE LA COMISION AL FMI POR EL PRESTAMO IFR SEGUN MENSAJE SWIFT N° 4923 DE FECHA 23-04-2020 LIBRETA N°00099021001 TGN-RECURSOS ORDINARIOS DOLARES AMERICANOS</t>
  </si>
  <si>
    <t>AJUSTE COMPLEMENTARIO POR REVALORIZACION SALDOS DE ACTIVOS DE RESERVA Y OBLIGACIONES MONEDA EXTRANJERA (DOLARES) Saldo MO = -483565661.68 ;Bs/Mo: 6.86000000000 ;Saldo Bs: -3317260439.13</t>
  </si>
  <si>
    <t>COBRO COSTOS DE PAPELERIA POR REGULARIZACION DE TRANSFERENCIA DEL EXTERIOR POR ORDEN DE SKY LEASE INC LIB. 00512012001 AASANA CENTRAL-OFICINA NACIONAL</t>
  </si>
  <si>
    <t>'COBRO DE UTILES DE ESCRITORIO POR´||EN COMPLEMENTO A COMPROBANTE S-982816 DE LA FECHA REF:ABONO A FAVOR DE AASANA LIBRETA 00512012001 AASANA CENTRAL-OFICINA NACIONAL (COBRO UTILES DE ESCRITORIO)</t>
  </si>
  <si>
    <t>AJUSTE COMPLEMENTARIO POR REVALORIZACION SALDOS DE ACTIVOS DE RESERVA Y OBLIGACIONES MONEDA EXTRANJERA (DOLARES) Saldo MO = -469696368.96 ;Bs/Mo: 6.86000000000 ;Saldo Bs: -3222117091.05</t>
  </si>
  <si>
    <t>00066047003</t>
  </si>
  <si>
    <t>De: 00066047003 A:00086047009 Traspaso de recursos a solicitud del Ministerio de Planificación del Desarrollo sg nota CITE: MPD/VIPFE/DGPP/UP-NE 0190/2020, para el pago de la Supervisión del E.D.T.P. Implementación Componente de Riego Proye</t>
  </si>
  <si>
    <t>00086047009</t>
  </si>
  <si>
    <t>De: 00066031001 A:00015021001 Traspaso de recursos a solicitud del Ministerio de Planificacion del Desarrollo sg nota CITE: MPD/VIPFE/DGGFE/UAP-NE 0597/2020, T-001/2020, al Ministerio de Gobierno Apoyo Emergencia del CORONAVIRUS.</t>
  </si>
  <si>
    <t>00015021001</t>
  </si>
  <si>
    <t>De: 00512012001 A:00099021001 De: 00512012001 A:00099021001 A requerimiento de la Dirección General de la Administración y Finanzas Territoriales con nota CITE: MEFP/VTCP/DGAFT/USCFT/ No.0530/2020, en la cual solicita la recuperación por l</t>
  </si>
  <si>
    <t>De: 00099021001 A:00290014102 Transferencia de recursos al SIN, conforme el PGE 2020 que asigna recursos adicionales del TGN para la continuidad de la ejecución de iniciativas y proyectos del SIN- (Consultores), Nota de Solicitud CITE: SIN-</t>
  </si>
  <si>
    <t>CUADRO DITRIBUCIÓN DE ENTIDADES - ACRD</t>
  </si>
  <si>
    <t>Celular</t>
  </si>
  <si>
    <t>Correo</t>
  </si>
  <si>
    <t>Yesenia Apaza Poma</t>
  </si>
  <si>
    <t>yesenia.apaza@economiayfinanzas.gob.bo</t>
  </si>
  <si>
    <t>Malcom Zeballos Churqui</t>
  </si>
  <si>
    <t>malcom.zeballos@economiayfinanzas.gob.bo</t>
  </si>
  <si>
    <t>Wilson Almanza Martinez</t>
  </si>
  <si>
    <t>wilson.almanza@economiayfinanzas.gob.bo</t>
  </si>
  <si>
    <t>Joyce Arteaga Díaz</t>
  </si>
  <si>
    <t>joyce.arteaga@economiayfinanzas.gob.bo</t>
  </si>
  <si>
    <t>Pablo Laura Soto</t>
  </si>
  <si>
    <t>pablo.laura@economiayfinanzas.gob.bo</t>
  </si>
  <si>
    <t>Marco Vargas Paco</t>
  </si>
  <si>
    <t>marco.vargas@economiayfinanzas.gob.bo</t>
  </si>
  <si>
    <t>Judith Machicado Ticona</t>
  </si>
  <si>
    <t>judith.machicado@economiayfinanzas.gob.bo</t>
  </si>
  <si>
    <t>Sonia Garcia Palma</t>
  </si>
  <si>
    <t>sonia.garcia@economiayfinanzas.gob.bo</t>
  </si>
  <si>
    <t>Rommel Cuba Calle</t>
  </si>
  <si>
    <t>rommel.cuba@economiayfinanzas.gob.bo</t>
  </si>
  <si>
    <t>Emma Ticonipa Condori</t>
  </si>
  <si>
    <t>emma.ticonipa@economiayfinanzas.gob.bo</t>
  </si>
  <si>
    <t>Ramon Chambi Sarco</t>
  </si>
  <si>
    <t>donato.chambi@economiayfinanzas.gob.bo</t>
  </si>
  <si>
    <t>Nombre</t>
  </si>
  <si>
    <t>Correo Institucional</t>
  </si>
  <si>
    <t>CONTACTO UCCF - TELETRABAJO:</t>
  </si>
  <si>
    <t>Apaza Poma</t>
  </si>
  <si>
    <t>Yesenia Maribel</t>
  </si>
  <si>
    <t>Cuba Calle</t>
  </si>
  <si>
    <t>Rommel Daniel</t>
  </si>
  <si>
    <t>Romero Huanca</t>
  </si>
  <si>
    <t>Graciela</t>
  </si>
  <si>
    <t>Huanca Mamani</t>
  </si>
  <si>
    <t>Virginia</t>
  </si>
  <si>
    <t>Callisaya Cantuta</t>
  </si>
  <si>
    <t>Zeballos Churqui</t>
  </si>
  <si>
    <t>Malcom</t>
  </si>
  <si>
    <t>Vargas Paco</t>
  </si>
  <si>
    <t>Marco Antonio</t>
  </si>
  <si>
    <t>Ticonipa Condori</t>
  </si>
  <si>
    <t>Emma Rosario</t>
  </si>
  <si>
    <t>Wilson</t>
  </si>
  <si>
    <t>Senaydee</t>
  </si>
  <si>
    <t>Judith</t>
  </si>
  <si>
    <t>Patricia</t>
  </si>
  <si>
    <t>Sonia</t>
  </si>
  <si>
    <t>Paulina</t>
  </si>
  <si>
    <t>Nombres</t>
  </si>
  <si>
    <t>Apellidos</t>
  </si>
  <si>
    <t>Directora General de Contabilidad Fiscal</t>
  </si>
  <si>
    <t>Jefe de Unidad de Contabilidad y Cuentas Fiscales</t>
  </si>
  <si>
    <t>Arteaga Díaz</t>
  </si>
  <si>
    <t>Chambi Sarco</t>
  </si>
  <si>
    <t>Ramon Donato</t>
  </si>
  <si>
    <t xml:space="preserve">Joyce Sybil Aurelia </t>
  </si>
  <si>
    <t>Virginia Doris</t>
  </si>
  <si>
    <t>Pablo Roberto</t>
  </si>
  <si>
    <t>Gonzalo Guillermo</t>
  </si>
  <si>
    <t>Judith Irán</t>
  </si>
  <si>
    <t>CONTACTOS PERSONAL UCCF - TELETRABAJO</t>
  </si>
  <si>
    <t>Unidad de Contabilidad y Cuentas Fiscales</t>
  </si>
  <si>
    <t>No.</t>
  </si>
  <si>
    <t>Larico Huanca</t>
  </si>
  <si>
    <t>Laura Soto</t>
  </si>
  <si>
    <t>Machicado Ticona</t>
  </si>
  <si>
    <t>Mondaca Michel</t>
  </si>
  <si>
    <t>Quevedo Limón</t>
  </si>
  <si>
    <t>Cargo</t>
  </si>
  <si>
    <t>judith.quevedo@economiayfinanzas.gob.bo</t>
  </si>
  <si>
    <t>gonzalo.mondaca@economiayfinanzas.gob.bo</t>
  </si>
  <si>
    <t>paulina.larico@economiayfinanzas.gob.bo</t>
  </si>
  <si>
    <t>senaydee.rodriguez@economiayfinanzas.gob.bo</t>
  </si>
  <si>
    <t>virginia.callisaya@economiayfinanzas.gob.bo</t>
  </si>
  <si>
    <t>patricia.gutierrez@economiayfinanzas.gob.bo</t>
  </si>
  <si>
    <t>virginia doris.huanca@economiayfinanzas.gob.bo</t>
  </si>
  <si>
    <t>graciela.romero@economiayfinanzas.gob.bo</t>
  </si>
  <si>
    <t>Almanza Martínez</t>
  </si>
  <si>
    <t>García Palma</t>
  </si>
  <si>
    <t>Rodríguez Flores</t>
  </si>
  <si>
    <t>Gutiérrez Villagómez</t>
  </si>
  <si>
    <t>Analista</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</si>
  <si>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xml:space="preserve">); por lo que debe considerar este documento con carácter de alerta y se deberá oficializar con nota de respuesta, </t>
    </r>
    <r>
      <rPr>
        <b/>
        <sz val="10"/>
        <rFont val="Arial"/>
        <family val="2"/>
      </rPr>
      <t>una vez se reestrablezcan las actividades del sector público</t>
    </r>
    <r>
      <rPr>
        <sz val="10"/>
        <rFont val="Arial"/>
        <family val="2"/>
      </rPr>
      <t>, a la Dirección General de Contabilidad Fiscal, en oficinas del piso 8vo del Edificio del Ministerio de Economía y Finanzas Públicas ubicado en la Av. Mariscal Santa Cruz, Esq. Loayza.</t>
    </r>
  </si>
  <si>
    <t>O18374010002</t>
  </si>
  <si>
    <t>O18374020002</t>
  </si>
  <si>
    <t>O18374360002</t>
  </si>
  <si>
    <t>O18374380002</t>
  </si>
  <si>
    <t>O18375970002</t>
  </si>
  <si>
    <t>O18375980002</t>
  </si>
  <si>
    <t>O18375990002</t>
  </si>
  <si>
    <t>O18376000002</t>
  </si>
  <si>
    <t>O18376010002</t>
  </si>
  <si>
    <t>O18377130002</t>
  </si>
  <si>
    <t>O18377420002</t>
  </si>
  <si>
    <t>O18377450002</t>
  </si>
  <si>
    <t>O18377480002</t>
  </si>
  <si>
    <t>O18378770002</t>
  </si>
  <si>
    <t>O18378910002</t>
  </si>
  <si>
    <t>O18379090002</t>
  </si>
  <si>
    <t>O18380350002</t>
  </si>
  <si>
    <t>O18380360002</t>
  </si>
  <si>
    <t>O18380370002</t>
  </si>
  <si>
    <t>O18380480002</t>
  </si>
  <si>
    <t>O18380550002</t>
  </si>
  <si>
    <t>O18380660002</t>
  </si>
  <si>
    <t>O18382420002</t>
  </si>
  <si>
    <t>O18382550002</t>
  </si>
  <si>
    <t>O18382650002</t>
  </si>
  <si>
    <t>O18382710002</t>
  </si>
  <si>
    <t>O18382730002</t>
  </si>
  <si>
    <t>O18382740002</t>
  </si>
  <si>
    <t>O18382750002</t>
  </si>
  <si>
    <t>O18384010002</t>
  </si>
  <si>
    <t>O18384130002</t>
  </si>
  <si>
    <t>O18384140002</t>
  </si>
  <si>
    <t>O18384230002</t>
  </si>
  <si>
    <t>O18384270002</t>
  </si>
  <si>
    <t>O18385710002</t>
  </si>
  <si>
    <t>O18385790002</t>
  </si>
  <si>
    <t>O18385800002</t>
  </si>
  <si>
    <t>O18385810002</t>
  </si>
  <si>
    <t>O18385870002</t>
  </si>
  <si>
    <t>O18385940002</t>
  </si>
  <si>
    <t>O18387250002</t>
  </si>
  <si>
    <t>O18387810002</t>
  </si>
  <si>
    <t>O18387820002</t>
  </si>
  <si>
    <t>O18387840002</t>
  </si>
  <si>
    <t>O18387860002</t>
  </si>
  <si>
    <t>O18387950002</t>
  </si>
  <si>
    <t>O18387960002</t>
  </si>
  <si>
    <t>O18387980002</t>
  </si>
  <si>
    <t>O18387990002</t>
  </si>
  <si>
    <t>O18389160002</t>
  </si>
  <si>
    <t>O18389170002</t>
  </si>
  <si>
    <t>O18389310002</t>
  </si>
  <si>
    <t>O18389380002</t>
  </si>
  <si>
    <t>O18389390002</t>
  </si>
  <si>
    <t>O18389640002</t>
  </si>
  <si>
    <t>O18389770002</t>
  </si>
  <si>
    <t>O18391120002</t>
  </si>
  <si>
    <t>O18391290002</t>
  </si>
  <si>
    <t>O18391450002</t>
  </si>
  <si>
    <t>O18391470002</t>
  </si>
  <si>
    <t>O18391510002</t>
  </si>
  <si>
    <t>O18391520002</t>
  </si>
  <si>
    <t>O18391600002</t>
  </si>
  <si>
    <t>O18392900002</t>
  </si>
  <si>
    <t>O18392960002</t>
  </si>
  <si>
    <t>O18393040002</t>
  </si>
  <si>
    <t>O18393300002</t>
  </si>
  <si>
    <t>O18393330002</t>
  </si>
  <si>
    <t>O18394780002</t>
  </si>
  <si>
    <t>O18394830002</t>
  </si>
  <si>
    <t>O18394840002</t>
  </si>
  <si>
    <t>O18395100002</t>
  </si>
  <si>
    <t>O18395110002</t>
  </si>
  <si>
    <t>O18395120002</t>
  </si>
  <si>
    <t>O18395130002</t>
  </si>
  <si>
    <t>O18395140002</t>
  </si>
  <si>
    <t>O18395150002</t>
  </si>
  <si>
    <t>O18396970002</t>
  </si>
  <si>
    <t>O18396980002</t>
  </si>
  <si>
    <t>O18398480002</t>
  </si>
  <si>
    <t>O18399040002</t>
  </si>
  <si>
    <t>O18399050002</t>
  </si>
  <si>
    <t>O18399070002</t>
  </si>
  <si>
    <t>O18399080002</t>
  </si>
  <si>
    <t>O18400450002</t>
  </si>
  <si>
    <t>O18400460002</t>
  </si>
  <si>
    <t>O18400470002</t>
  </si>
  <si>
    <t>O18400790002</t>
  </si>
  <si>
    <t>O18400930002</t>
  </si>
  <si>
    <t>O18401090002</t>
  </si>
  <si>
    <t>O18402700002</t>
  </si>
  <si>
    <t>O18402710002</t>
  </si>
  <si>
    <t>O18402720002</t>
  </si>
  <si>
    <t>O18402730002</t>
  </si>
  <si>
    <t>O18402740002</t>
  </si>
  <si>
    <t>O18402750002</t>
  </si>
  <si>
    <t>O18402760002</t>
  </si>
  <si>
    <t>O18403130002</t>
  </si>
  <si>
    <t>O18403220002</t>
  </si>
  <si>
    <t>O18403230002</t>
  </si>
  <si>
    <t>O18403310002</t>
  </si>
  <si>
    <t>O18404510002</t>
  </si>
  <si>
    <t>O18404700002</t>
  </si>
  <si>
    <t>O18404710002</t>
  </si>
  <si>
    <t>O18404720002</t>
  </si>
  <si>
    <t>O18404880002</t>
  </si>
  <si>
    <t>O18404950002</t>
  </si>
  <si>
    <t>O18405020002</t>
  </si>
  <si>
    <t>O18405170002</t>
  </si>
  <si>
    <t>O18406380002</t>
  </si>
  <si>
    <t>O18406390002</t>
  </si>
  <si>
    <t>O18406400002</t>
  </si>
  <si>
    <t>O18406420002</t>
  </si>
  <si>
    <t>O18406550002</t>
  </si>
  <si>
    <t>O18406570002</t>
  </si>
  <si>
    <t>O18406580002</t>
  </si>
  <si>
    <t>O18406730002</t>
  </si>
  <si>
    <t>O18406810002</t>
  </si>
  <si>
    <t>O18406910002</t>
  </si>
  <si>
    <t>O18408180002</t>
  </si>
  <si>
    <t>O18408190002</t>
  </si>
  <si>
    <t>O18408490002</t>
  </si>
  <si>
    <t>O18408510002</t>
  </si>
  <si>
    <t>O18408520002</t>
  </si>
  <si>
    <t>O18408570002</t>
  </si>
  <si>
    <t>O18408590002</t>
  </si>
  <si>
    <t>O18408600002</t>
  </si>
  <si>
    <t>O18408610002</t>
  </si>
  <si>
    <t>O18408620002</t>
  </si>
  <si>
    <t>O18408630002</t>
  </si>
  <si>
    <t>O18408640002</t>
  </si>
  <si>
    <t>O18408650002</t>
  </si>
  <si>
    <t>O18408660002</t>
  </si>
  <si>
    <t>O18408670002</t>
  </si>
  <si>
    <t>O18408680002</t>
  </si>
  <si>
    <t>O18408690002</t>
  </si>
  <si>
    <t>O18408700002</t>
  </si>
  <si>
    <t>O18408740002</t>
  </si>
  <si>
    <t>O18408780002</t>
  </si>
  <si>
    <t>O18408790002</t>
  </si>
  <si>
    <t>O18408800002</t>
  </si>
  <si>
    <t>O18408810002</t>
  </si>
  <si>
    <t>O18408820002</t>
  </si>
  <si>
    <t>O18408830002</t>
  </si>
  <si>
    <t>O18408840002</t>
  </si>
  <si>
    <t>O18408850002</t>
  </si>
  <si>
    <t>F0004378</t>
  </si>
  <si>
    <t>G13126060003</t>
  </si>
  <si>
    <t>G13126090003</t>
  </si>
  <si>
    <t>G13126160003</t>
  </si>
  <si>
    <t>G13126940003</t>
  </si>
  <si>
    <t>G13127300004</t>
  </si>
  <si>
    <t>G13127310006</t>
  </si>
  <si>
    <t>S09828640003</t>
  </si>
  <si>
    <t>S09828800003</t>
  </si>
  <si>
    <t>S09829140003</t>
  </si>
  <si>
    <t>S09829210003</t>
  </si>
  <si>
    <t>S09829290003</t>
  </si>
  <si>
    <t>G13131430004</t>
  </si>
  <si>
    <t>S09829380003</t>
  </si>
  <si>
    <t>F0004394</t>
  </si>
  <si>
    <t>G13132200001</t>
  </si>
  <si>
    <t>G13132180001</t>
  </si>
  <si>
    <t>G13132910001</t>
  </si>
  <si>
    <t>S09830020003</t>
  </si>
  <si>
    <t>G13137630001</t>
  </si>
  <si>
    <t>G13137640004</t>
  </si>
  <si>
    <t>G13137650004</t>
  </si>
  <si>
    <t>G13137670004</t>
  </si>
  <si>
    <t>G13137660004</t>
  </si>
  <si>
    <t>G13137680004</t>
  </si>
  <si>
    <t>G13137690004</t>
  </si>
  <si>
    <t>G13137700004</t>
  </si>
  <si>
    <t>G13137710004</t>
  </si>
  <si>
    <t>G13137790001</t>
  </si>
  <si>
    <t>S09830580001</t>
  </si>
  <si>
    <t>S09830580004</t>
  </si>
  <si>
    <t>F0004412</t>
  </si>
  <si>
    <t>S09831110002</t>
  </si>
  <si>
    <t>S09832120003</t>
  </si>
  <si>
    <t>S09832260003</t>
  </si>
  <si>
    <t>G13140390001</t>
  </si>
  <si>
    <t>G13141740004</t>
  </si>
  <si>
    <t>G13141750004</t>
  </si>
  <si>
    <t>G13145460003</t>
  </si>
  <si>
    <t>S09833560003</t>
  </si>
  <si>
    <t>S09833580003</t>
  </si>
  <si>
    <t>S09833610003</t>
  </si>
  <si>
    <t>G13145470003</t>
  </si>
  <si>
    <t>G13146200004</t>
  </si>
  <si>
    <t>G13146210004</t>
  </si>
  <si>
    <t>G13146220004</t>
  </si>
  <si>
    <t>G13146230004</t>
  </si>
  <si>
    <t>G13146240004</t>
  </si>
  <si>
    <t>G13146250004</t>
  </si>
  <si>
    <t>G13146260004</t>
  </si>
  <si>
    <t>G13146270004</t>
  </si>
  <si>
    <t>G13146280004</t>
  </si>
  <si>
    <t>G13146290004</t>
  </si>
  <si>
    <t>G13146300004</t>
  </si>
  <si>
    <t>G13147130001</t>
  </si>
  <si>
    <t>G13147150001</t>
  </si>
  <si>
    <t>G13147170001</t>
  </si>
  <si>
    <t>G13147190001</t>
  </si>
  <si>
    <t>G13147210001</t>
  </si>
  <si>
    <t>G13147230001</t>
  </si>
  <si>
    <t>G13147800001</t>
  </si>
  <si>
    <t>G13147820001</t>
  </si>
  <si>
    <t>G13147840001</t>
  </si>
  <si>
    <t>G13147880001</t>
  </si>
  <si>
    <t>G13147900001</t>
  </si>
  <si>
    <t>S09833790001</t>
  </si>
  <si>
    <t>S09833790004</t>
  </si>
  <si>
    <t>S09833800001</t>
  </si>
  <si>
    <t>S09833800004</t>
  </si>
  <si>
    <t>S09833850004</t>
  </si>
  <si>
    <t>S09833810004</t>
  </si>
  <si>
    <t>S09833830001</t>
  </si>
  <si>
    <t>S09833830004</t>
  </si>
  <si>
    <t>S09833850001</t>
  </si>
  <si>
    <t>S09833810001</t>
  </si>
  <si>
    <t>G13148040001</t>
  </si>
  <si>
    <t>Q12740520002</t>
  </si>
  <si>
    <t>F0004428</t>
  </si>
  <si>
    <t>S09834180003</t>
  </si>
  <si>
    <t>G13151500001</t>
  </si>
  <si>
    <t>G13151480001</t>
  </si>
  <si>
    <t>G13152260001</t>
  </si>
  <si>
    <t>G13152280001</t>
  </si>
  <si>
    <t>F0004437</t>
  </si>
  <si>
    <t>G13154530001</t>
  </si>
  <si>
    <t>G13154550001</t>
  </si>
  <si>
    <t>G13154570001</t>
  </si>
  <si>
    <t>G13154590001</t>
  </si>
  <si>
    <t>G13154610001</t>
  </si>
  <si>
    <t>G13155260002</t>
  </si>
  <si>
    <t>S09834660001</t>
  </si>
  <si>
    <t>G13159160001</t>
  </si>
  <si>
    <t>S09834770003</t>
  </si>
  <si>
    <t>F0004442</t>
  </si>
  <si>
    <t>Q12751960002</t>
  </si>
  <si>
    <t>Q12751970002</t>
  </si>
  <si>
    <t>G13164270001</t>
  </si>
  <si>
    <t>Q12752430002</t>
  </si>
  <si>
    <t>G13166280001</t>
  </si>
  <si>
    <t>G13168660001</t>
  </si>
  <si>
    <t>S09835400003</t>
  </si>
  <si>
    <t>G13173830001</t>
  </si>
  <si>
    <t>G13173890001</t>
  </si>
  <si>
    <t>G13175590066</t>
  </si>
  <si>
    <t>G13176230003</t>
  </si>
  <si>
    <t>G13176510001</t>
  </si>
  <si>
    <t>G13177040001</t>
  </si>
  <si>
    <t>G13177420001</t>
  </si>
  <si>
    <t>J04118270002</t>
  </si>
  <si>
    <t>J04118280002</t>
  </si>
  <si>
    <t>G13181520001</t>
  </si>
  <si>
    <t>G13184230022</t>
  </si>
  <si>
    <t>G13185100001</t>
  </si>
  <si>
    <t>G13184210001</t>
  </si>
  <si>
    <t>S09836410002</t>
  </si>
  <si>
    <t>S09836410003</t>
  </si>
  <si>
    <t>G13187050001</t>
  </si>
  <si>
    <t>G13187070001</t>
  </si>
  <si>
    <t>S09836470003</t>
  </si>
  <si>
    <t>G13190980001</t>
  </si>
  <si>
    <t>G13191000001</t>
  </si>
  <si>
    <t>S09836550003</t>
  </si>
  <si>
    <t>S09836680001</t>
  </si>
  <si>
    <t>G13192450001</t>
  </si>
  <si>
    <t>F0004488</t>
  </si>
  <si>
    <t>G13193220002</t>
  </si>
  <si>
    <t>G13193240002</t>
  </si>
  <si>
    <t>G13193230001</t>
  </si>
  <si>
    <t>G13193250001</t>
  </si>
  <si>
    <t>S09837040003</t>
  </si>
  <si>
    <t>F0004496</t>
  </si>
  <si>
    <t>Q12784540002</t>
  </si>
  <si>
    <t>G13197970003</t>
  </si>
  <si>
    <t>G13199550001</t>
  </si>
  <si>
    <t>G13199570001</t>
  </si>
  <si>
    <t>G13198720003</t>
  </si>
  <si>
    <t>S09838180003</t>
  </si>
  <si>
    <t>S09838150003</t>
  </si>
  <si>
    <t>F0004501</t>
  </si>
  <si>
    <t>G13202810003</t>
  </si>
  <si>
    <t>G13206670001</t>
  </si>
  <si>
    <t>G13206690004</t>
  </si>
  <si>
    <t>G13206700004</t>
  </si>
  <si>
    <t>G13207380001</t>
  </si>
  <si>
    <t>Q12790830002</t>
  </si>
  <si>
    <t>S09839070003</t>
  </si>
  <si>
    <t>Q12796100002</t>
  </si>
  <si>
    <t>G13214890003</t>
  </si>
  <si>
    <t>G13215730003</t>
  </si>
  <si>
    <t>Q12798650002</t>
  </si>
  <si>
    <t>G13216390001</t>
  </si>
  <si>
    <t>S09839730001</t>
  </si>
  <si>
    <t>G13216480003</t>
  </si>
  <si>
    <t>G13217420003</t>
  </si>
  <si>
    <t>S09839600001</t>
  </si>
  <si>
    <t>S09839620001</t>
  </si>
  <si>
    <t>G13218260004</t>
  </si>
  <si>
    <t>S09840020001</t>
  </si>
  <si>
    <t>S09840070001</t>
  </si>
  <si>
    <t>G13219500001</t>
  </si>
  <si>
    <t>F0004520</t>
  </si>
  <si>
    <t>G13222360003</t>
  </si>
  <si>
    <t>G13222430003</t>
  </si>
  <si>
    <t>G13222480001</t>
  </si>
  <si>
    <t>G13222490003</t>
  </si>
  <si>
    <t>S09840950002</t>
  </si>
  <si>
    <t>T04078570001</t>
  </si>
  <si>
    <t>T04078590001</t>
  </si>
  <si>
    <t>T04078610001</t>
  </si>
  <si>
    <t>T04078630001</t>
  </si>
  <si>
    <t>T04078650001</t>
  </si>
  <si>
    <t>T04078670001</t>
  </si>
  <si>
    <t>T04078690001</t>
  </si>
  <si>
    <t>T04078710001</t>
  </si>
  <si>
    <t>T04078730001</t>
  </si>
  <si>
    <t>T04078750001</t>
  </si>
  <si>
    <t>T04078770001</t>
  </si>
  <si>
    <t>T04078790001</t>
  </si>
  <si>
    <t>T04078870001</t>
  </si>
  <si>
    <t>T04078810001</t>
  </si>
  <si>
    <t>T04078830001</t>
  </si>
  <si>
    <t>T04078850001</t>
  </si>
  <si>
    <t>T04078890001</t>
  </si>
  <si>
    <t>S09840930004</t>
  </si>
  <si>
    <t>S09840980001</t>
  </si>
  <si>
    <t>T04077140001</t>
  </si>
  <si>
    <t>T04077160001</t>
  </si>
  <si>
    <t>T04077180001</t>
  </si>
  <si>
    <t>T04077200001</t>
  </si>
  <si>
    <t>T04077220001</t>
  </si>
  <si>
    <t>T04077240001</t>
  </si>
  <si>
    <t>T04077260001</t>
  </si>
  <si>
    <t>T04077280001</t>
  </si>
  <si>
    <t>T04077300001</t>
  </si>
  <si>
    <t>T04077320001</t>
  </si>
  <si>
    <t>T04077340001</t>
  </si>
  <si>
    <t>T04077360001</t>
  </si>
  <si>
    <t>T04077380001</t>
  </si>
  <si>
    <t>T04077400001</t>
  </si>
  <si>
    <t>T04077480001</t>
  </si>
  <si>
    <t>T04077420001</t>
  </si>
  <si>
    <t>T04077440001</t>
  </si>
  <si>
    <t>T04077460001</t>
  </si>
  <si>
    <t>T04077500001</t>
  </si>
  <si>
    <t>T04077520001</t>
  </si>
  <si>
    <t>T04077540001</t>
  </si>
  <si>
    <t>T04077560001</t>
  </si>
  <si>
    <t>T04077580001</t>
  </si>
  <si>
    <t>T04077600001</t>
  </si>
  <si>
    <t>T04078910001</t>
  </si>
  <si>
    <t>T04078930001</t>
  </si>
  <si>
    <t>T04078950001</t>
  </si>
  <si>
    <t>T04078970001</t>
  </si>
  <si>
    <t>T04078990001</t>
  </si>
  <si>
    <t>T04079010001</t>
  </si>
  <si>
    <t>T04079030001</t>
  </si>
  <si>
    <t>T04079050001</t>
  </si>
  <si>
    <t>T04079070001</t>
  </si>
  <si>
    <t>T04079090001</t>
  </si>
  <si>
    <t>T04079110001</t>
  </si>
  <si>
    <t>T04079130001</t>
  </si>
  <si>
    <t>T04079150001</t>
  </si>
  <si>
    <t>T04079170001</t>
  </si>
  <si>
    <t>T04079190001</t>
  </si>
  <si>
    <t>T04079210001</t>
  </si>
  <si>
    <t>T04079230001</t>
  </si>
  <si>
    <t>T04077620001</t>
  </si>
  <si>
    <t>T04077640001</t>
  </si>
  <si>
    <t>T04077660001</t>
  </si>
  <si>
    <t>T04077680001</t>
  </si>
  <si>
    <t>T04077700001</t>
  </si>
  <si>
    <t>T04077720001</t>
  </si>
  <si>
    <t>T04077740001</t>
  </si>
  <si>
    <t>T04077760001</t>
  </si>
  <si>
    <t>T04077780001</t>
  </si>
  <si>
    <t>T04077800001</t>
  </si>
  <si>
    <t>T04077820001</t>
  </si>
  <si>
    <t>T04077840001</t>
  </si>
  <si>
    <t>T04077860001</t>
  </si>
  <si>
    <t>T04077880001</t>
  </si>
  <si>
    <t>T04077900001</t>
  </si>
  <si>
    <t>T04077920001</t>
  </si>
  <si>
    <t>T04077940001</t>
  </si>
  <si>
    <t>T04077960001</t>
  </si>
  <si>
    <t>T04077980001</t>
  </si>
  <si>
    <t>T04078000001</t>
  </si>
  <si>
    <t>T04078020001</t>
  </si>
  <si>
    <t>T04078040001</t>
  </si>
  <si>
    <t>T04078060001</t>
  </si>
  <si>
    <t>T04078080001</t>
  </si>
  <si>
    <t>T04078100001</t>
  </si>
  <si>
    <t>T04078180001</t>
  </si>
  <si>
    <t>T04078120001</t>
  </si>
  <si>
    <t>T04078140001</t>
  </si>
  <si>
    <t>T04078160001</t>
  </si>
  <si>
    <t>T04078200001</t>
  </si>
  <si>
    <t>T04078220001</t>
  </si>
  <si>
    <t>T04078250001</t>
  </si>
  <si>
    <t>T04078270001</t>
  </si>
  <si>
    <t>T04078290001</t>
  </si>
  <si>
    <t>T04078310001</t>
  </si>
  <si>
    <t>T04078330001</t>
  </si>
  <si>
    <t>T04078350001</t>
  </si>
  <si>
    <t>T04078370001</t>
  </si>
  <si>
    <t>T04078390001</t>
  </si>
  <si>
    <t>T04078410001</t>
  </si>
  <si>
    <t>T04078430001</t>
  </si>
  <si>
    <t>T04078450001</t>
  </si>
  <si>
    <t>T04078470001</t>
  </si>
  <si>
    <t>T04078490001</t>
  </si>
  <si>
    <t>T04078510001</t>
  </si>
  <si>
    <t>T04078530001</t>
  </si>
  <si>
    <t>T04078550001</t>
  </si>
  <si>
    <t>00099021001 DEPOSITO DE EFECTIVO, DEPOSITANTE: SONIA ELDER VILDOZO VDA. DE TARQUI, CONCEPTO: COBRO INDEBIDO, CUENTA DE DEPOSITO: CUENTA UNICA DEL TESORO / DJBR.</t>
  </si>
  <si>
    <t>00046024204 DEPOSITO DE EFECTIVO, DEPOSITANTE: MINISTERIO DE SALUD, CONCEPTO: SALDO DE FONDOS EN AVANCE, CUENTA DE DEPOSITO: CUENTA UNICA DEL TESORO</t>
  </si>
  <si>
    <t>00099021001 DEPOSITO DE EFECTIVO, DEPOSITANTE: IRMA MENESES VDA. DE ALDUNATE, CONCEPTO: DEVOLUCION A SENASIR , CUENTA DE DEPOSITO: CUENTA UNICA DEL TESORO</t>
  </si>
  <si>
    <t>00020011104 DEPOSITO DE EFECTIVO, DEPOSITANTE: INSTITUTO GEOGRAFICO MILITAR, CONCEPTO: REVERSION PARTIDA 34400 PREVENTIVO 1006,1, CUENTA DE DEPOSITO: CUENTA UNICA DEL TESORO</t>
  </si>
  <si>
    <t>00020011104 DEPOSITO DE EFECTIVO, DEPOSITANTE: INSTITUTO GEOGRAFICO MILITAR, CONCEPTO: REVERSION PARTIDA 21100 PREVENTIVO 1186,1, CUENTA DE DEPOSITO: CUENTA UNICA DEL TESORO</t>
  </si>
  <si>
    <t>00020011104 DEPOSITO DE EFECTIVO, DEPOSITANTE: INSTITUTO GEOGRAFICO MILITAR, CONCEPTO: REVERSION POR GASTOS NO EJECUTADOS PARTIDA 31120 PREVENTIVO 1005,1, CUENTA DE DEPOSITO: CUENTA UNICA DEL TESORO</t>
  </si>
  <si>
    <t>00020011104 DEPOSITO DE EFECTIVO, DEPOSITANTE: INSTITUTO GEOGRAFICO MILITAR, CONCEPTO: REVERSION GASTOS NO EJECUTADOS PARTIDA 34110 PREVENTIVO 1003,1, CUENTA DE DEPOSITO: CUENTA UNICA DEL TESORO</t>
  </si>
  <si>
    <t>00020011104 DEPOSITO DE EFECTIVO, DEPOSITANTE: INSTITUTO GEOGRAFICO MILITAR, CONCEPTO: REVERSION PARTIDA 22210 PREVENTIVO 372,1, CUENTA DE DEPOSITO: CUENTA UNICA DEL TESORO</t>
  </si>
  <si>
    <t>00099021001 DEPOSITO DE EFECTIVO, DEPOSITANTE: LIMBERT AYARDE VELASCO, CONCEPTO: REGULARIZACION POR TOPE SALARIAL, CUENTA DE DEPOSITO: CUENTA UNICA DEL TESORO / DJBR.</t>
  </si>
  <si>
    <t>00099021001 DEPOSITO DE EFECTIVO, DEPOSITANTE: DINO DAVID PALACIOS DAVALOS, CONCEPTO: DEVOLUCION POR EXEDENTE SALARIAL DE DINO PALACIOS, CUENTA DE DEPOSITO: CUENTA UNICA DEL TESORO</t>
  </si>
  <si>
    <t>00099021001 DEPOSITO DE EFECTIVO, DEPOSITANTE: MINISTERIO DE GOBIERNO -UELICN, CONCEPTO: REVERSION S/G C-31 N 205/2020 RONY BORDA, CUENTA DE DEPOSITO: CUENTA UNICA DEL TESORO</t>
  </si>
  <si>
    <t>00599022001 DEPOSITO DE EFECTIVO, DEPOSITANTE: EBA- GROVER ESPEJO QUISPE, CONCEPTO: CONCEPTO DEVOLUCION TOTAL DE RECURSOS NO EJECUTADO, CUENTA DE DEPOSITO: CUENTA UNICA DEL TESORO</t>
  </si>
  <si>
    <t>00867014201 DEPOSITO DE EFECTIVO, DEPOSITANTE: CARLOS SEDAMANOS LEMUZ, CONCEPTO: REVERSION DE RECURSOS, CUENTA DE DEPOSITO: CUENTA UNICA DEL TESORO</t>
  </si>
  <si>
    <t>00099021001 DEPOSITO DE EFECTIVO, DEPOSITANTE: DORIS CINTHYA CONDE ORDOÑEZ, CONCEPTO: PAGO LIBRETA CUT DE UMSA A MEFP DE DORIS CINTHYA CONDE ORDOÑEZ, CUENTA DE DEPOSITO: CUENTA UNICA DEL TESORO</t>
  </si>
  <si>
    <t>00046058003 DEPOSITO DE EFECTIVO, DEPOSITANTE: MUNICIPIO SAN AGUSTIN DEPARTAMENTO POTOSI, CONCEPTO: DEVOLUCION DE SALDO, CUENTA DE DEPOSITO: CUENTA UNICA DEL TESORO</t>
  </si>
  <si>
    <t>00099021001 DEPOSITO DE EFECTIVO, DEPOSITANTE: ADRIANA PAOLA VELA PEREZ, CONCEPTO: OBSERVACION DE ABRIL /2020, CUENTA DE DEPOSITO: CUENTA UNICA DEL TESORO / DJBR.</t>
  </si>
  <si>
    <t>00099021001 DEPOSITO DE EFECTIVO, DEPOSITANTE: UNIBIENES SA, CONCEPTO: PRIMA A FAVOR DE LA VICEPRECIDENCIA DEL ESTADO PLURINACIONAL, CUENTA DE DEPOSITO: CUENTA UNICA DEL TESORO</t>
  </si>
  <si>
    <t>00020011103 DEPOSITO DE EFECTIVO, DEPOSITANTE: D.G.I.M.F.L.M.M., CONCEPTO: DEVOLUCION POR GASTOS DE ALIMENTACION (REFRIGERIOS Y OTROS), CUENTA DE DEPOSITO: CUENTA UNICA DEL TESORO</t>
  </si>
  <si>
    <t>00046024204 DEPOSITO DE EFECTIVO, DEPOSITANTE: PAOLA ANDREA CHIARA RIVERO, CONCEPTO: DEVOLUCION DE FONDOS SEGUN C-31 N 1053, CUENTA DE DEPOSITO: CUENTA UNICA DEL TESORO</t>
  </si>
  <si>
    <t>00099021001 DEPOSITO DE EFECTIVO, DEPOSITANTE: JIOVANNY EDWARD SAMANAMUD AVILA, CONCEPTO: REGULARIZACIONES POR TOPE SALARIAL (REGULARIZACION SUELDO ABRIL 2020), CUENTA DE DEPOSITO: CUENTA UNICA DEL TESORO / DJBR.</t>
  </si>
  <si>
    <t>00099021001 DEPOSITO DE EFECTIVO, DEPOSITANTE: RODRIGO YANARICO, CONCEPTO: DEVOLUCION PAGO DEMASIA, CUENTA DE DEPOSITO: CUENTA UNICA DEL TESORO</t>
  </si>
  <si>
    <t>00015021102 DEPOSITO DE EFECTIVO, DEPOSITANTE: JORGE CRUZ USNAYO, CONCEPTO: DEVOLUCION DE BONO FUNCIONAL P/ BATALLON DE SEGURIDAD FISICA LA PAZ, CUENTA DE DEPOSITO: CUENTA UNICA DEL TESORO</t>
  </si>
  <si>
    <t>00046034201 DEPOSITO DE EFECTIVO, DEPOSITANTE: INLASA, CONCEPTO: DEVOLUCION SALDO C-31 # 139, CUENTA DE DEPOSITO: CUENTA UNICA DEL TESORO</t>
  </si>
  <si>
    <t>00132012007 DEPOSITO DE EFECTIVO, DEPOSITANTE: MILTON GUSTAVO OCAÑA CHOQUE, CONCEPTO: GASTOS ESPECIALIZADOS POR ATENCION MEDICA Y OTROS, CUENTA DE DEPOSITO: CUENTA UNICA DEL TESORO</t>
  </si>
  <si>
    <t>00070011102 DEPOSITO DE EFECTIVO, DEPOSITANTE: RAUL HUGO APAZA LUJAN, CONCEPTO: DEVOLUCION DE VIATICOS POR VIAJE REALIZADO, CUENTA DE DEPOSITO: CUENTA UNICA DEL TESORO</t>
  </si>
  <si>
    <t>00020011104 DEPOSITO DE EFECTIVO, DEPOSITANTE: INSTITUTO GEOGRAFICO MILITAR, CONCEPTO: REVERSION PARTIDA 31110 PREVENTIVO 547.1, CUENTA DE DEPOSITO: CUENTA UNICA DEL TESORO</t>
  </si>
  <si>
    <t>00020011104 DEPOSITO DE EFECTIVO, DEPOSITANTE: INSTITUTO GEOGRAFICO MILITAR, CONCEPTO: REVERSION PARTIDA 21100 PREVENTIVO 1189.1, CUENTA DE DEPOSITO: CUENTA UNICA DEL TESORO</t>
  </si>
  <si>
    <t>00020011104 DEPOSITO DE EFECTIVO, DEPOSITANTE: INSTITUTO GEOGRAFICO MILITAR, CONCEPTO: REVERSION PARTIDA 31110 PREVENTIVO 373.1, CUENTA DE DEPOSITO: CUENTA UNICA DEL TESORO</t>
  </si>
  <si>
    <t>00099021001 DEPOSITO DE EFECTIVO, DEPOSITANTE: WILLIAM PASCUAL PACHECO FORONDA, CONCEPTO: DEVOLUCION POR CONCEPTO DE SALDO DE FONDO EN AVANCE NO UTILIZADO, CUENTA DE DEPOSITO: CUENTA UNICA DEL TESORO / DJBR.</t>
  </si>
  <si>
    <t>00099021001 DEPOSITO DE EFECTIVO, DEPOSITANTE: ANTONIO ARUQUIPA MALLEA, CONCEPTO: DEVOLUCION RETROACTIVO, CUENTA DE DEPOSITO: CUENTA UNICA DEL TESORO</t>
  </si>
  <si>
    <t>00046021109 DEPOSITO DE EFECTIVO, DEPOSITANTE: ORELLANA OROSCO SEIVY PAOLA C.I. 6302850, CONCEPTO: DEVOLUCION DE SALARIO, CUENTA DE DEPOSITO: CUENTA UNICA DEL TESORO</t>
  </si>
  <si>
    <t>00099021001 DEPOSITO DE EFECTIVO, DEPOSITANTE: CLARA RAMIREZ, CONCEPTO: DEVOLUCION, CUENTA DE DEPOSITO: CUENTA UNICA DEL TESORO</t>
  </si>
  <si>
    <t>00099021001 DEPOSITO DE EFECTIVO, DEPOSITANTE: INIAF, CONCEPTO: DEVOLUCION DE SUELDO ESTEBAN QUISPE AJALLA, CUENTA DE DEPOSITO: CUENTA UNICA DEL TESORO</t>
  </si>
  <si>
    <t>00132042004 DEPOSITO DE EFECTIVO, DEPOSITANTE: ROY WILLAN CAMACHO ARANCIBIA, CONCEPTO: DEVOLUCION FONDOS EN AVANCE, CUENTA DE DEPOSITO: CUENTA UNICA DEL TESORO</t>
  </si>
  <si>
    <t>00599032003 DEPOSITO DE EFECTIVO, DEPOSITANTE: RODRIGO ARMANDO JIMENEZ SANABRIA, CONCEPTO: DEVOLUCION DE SALDO FONDOS EN AVANCE, CUENTA DE DEPOSITO: CUENTA UNICA DEL TESORO</t>
  </si>
  <si>
    <t>00046024204 DEPOSITO DE EFECTIVO, DEPOSITANTE: ROBERTO C. VARGAS ORTIZ - MIN. DE SALUD, CONCEPTO: REVERSION DE RECURSOS NO UTILIZADOS C-31 - 898, CUENTA DE DEPOSITO: CUENTA UNICA DEL TESORO</t>
  </si>
  <si>
    <t>00099021001 DEPOSITO DE EFECTIVO, DEPOSITANTE: OMAR VELASCO PORTILLO, CONCEPTO: DEVOLUCION, CUENTA DE DEPOSITO: CUENTA UNICA DEL TESORO / DJBR.</t>
  </si>
  <si>
    <t>00099021001 DEPOSITO DE EFECTIVO, DEPOSITANTE: LICEO MILITAR, CONCEPTO: REVERSION SALDOS NO EJECUTADOS SERVICIOS BASICOS AGUA, CUENTA DE DEPOSITO: CUENTA UNICA DEL TESORO</t>
  </si>
  <si>
    <t>00099021001 DEPOSITO DE EFECTIVO, DEPOSITANTE: LICEO MILITAR, CONCEPTO: REVERSION SALDOS NO EJECUTADOS SERVICIOS BASICOS ENERGIA ELECTRICA, CUENTA DE DEPOSITO: CUENTA UNICA DEL TESORO</t>
  </si>
  <si>
    <t>00099021001 DEPOSITO DE EFECTIVO, DEPOSITANTE: LICEO MILITAR, CONCEPTO: REVERSION SALDOS NO EJECUTADOS TELEFONIA, CUENTA DE DEPOSITO: CUENTA UNICA DEL TESORO</t>
  </si>
  <si>
    <t>00099021001 DEPOSITO DE EFECTIVO, DEPOSITANTE: JUDITH QUEVEDO LIMON, CONCEPTO: DEVOLUCION DE REFRIGERIO C-31 CIP N° 434 (MEFP), CUENTA DE DEPOSITO: CUENTA UNICA DEL TESORO</t>
  </si>
  <si>
    <t>00099021001 DEPOSITO DE EFECTIVO, DEPOSITANTE: SAN FRANCISCO DE ASIS, CONCEPTO: DEVOLUCION DE UNA SESION DE HEMODIALISIS, CUENTA DE DEPOSITO: CUENTA UNICA DEL TESORO</t>
  </si>
  <si>
    <t>00099021001 DEPOSITO DE EFECTIVO, DEPOSITANTE: CAJA PETROLERA DE SALUD, CONCEPTO: DEVOLUCION DOBLE PERCEPCION, CUENTA DE DEPOSITO: CUENTA UNICA DEL TESORO</t>
  </si>
  <si>
    <t>00099021001 DEPOSITO DE EFECTIVO, DEPOSITANTE: YHENNYFER DIAZ PEREZ, CONCEPTO: DEVOLUCION SALARIO, CUENTA DE DEPOSITO: CUENTA UNICA DEL TESORO / DJBR.</t>
  </si>
  <si>
    <t>00099021001 DEPOSITO DE EFECTIVO, DEPOSITANTE: ARO URUÑA ALVARO, CONCEPTO: DEVOLUCION SALARIO, CUENTA DE DEPOSITO: CUENTA UNICA DEL TESORO</t>
  </si>
  <si>
    <t>00291012002 DEPOSITO DE EFECTIVO, DEPOSITANTE: JUAN CARLOS LIMACHI ESPINOZA, CONCEPTO: COMPRA DE CREDENCIAL, CUENTA DE DEPOSITO: CUENTA UNICA DEL TESORO</t>
  </si>
  <si>
    <t>00132039202 DEPOSITO DE EFECTIVO, DEPOSITANTE: GARY DAYAN MORALES HUARACHI, CONCEPTO: SALDO FONDOS EN AVANCE, CUENTA DE DEPOSITO: CUENTA UNICA DEL TESORO</t>
  </si>
  <si>
    <t>00099021001 DEPOSITO DE EFECTIVO, DEPOSITANTE: INES IVONE BAPTISTA ZAPATA, CONCEPTO: DEVOLUCION DE HABERES SALARIAL, CUENTA DE DEPOSITO: CUENTA UNICA DEL TESORO / DJBR.</t>
  </si>
  <si>
    <t>00099021001 DEPOSITO DE EFECTIVO, DEPOSITANTE: RAYZA LUISA QUINTEROS ALIAGA, CONCEPTO: DEVOLUCION DE RECURSOS POR TELEFONIA IP, CUENTA DE DEPOSITO: CUENTA UNICA DEL TESORO / DJBR.</t>
  </si>
  <si>
    <t>00587012016 DEPOSITO DE EFECTIVO, DEPOSITANTE: GERALDINE MONTOYA DIAZ, CONCEPTO: PAGO DE SOBRANTE-FONDOS EN AVANCE, CUENTA DE DEPOSITO: CUENTA UNICA DEL TESORO</t>
  </si>
  <si>
    <t>00099021001 DEPOSITO DE EFECTIVO, DEPOSITANTE: RICARDO CRISTIAN CHAMBI CHOQUE, CONCEPTO: DEVOLUCION DE FONDOS EN AVANCE POR COMPRA DE COMBUSTIBLE, CUENTA DE DEPOSITO: CUENTA UNICA DEL TESORO / DJBR.</t>
  </si>
  <si>
    <t>00099021001 DEPOSITO DE EFECTIVO, DEPOSITANTE: JUAN FERNANDO MORALES NARVAEZ, CONCEPTO: DEVOLUCION DE SALDO FONDOS EN AVANCE, CUENTA DE DEPOSITO: CUENTA UNICA DEL TESORO / DJBR.</t>
  </si>
  <si>
    <t>00221022001 DEPOSITO DE EFECTIVO, DEPOSITANTE: JIMENA RAMOS LUNA -SENARECOM, CONCEPTO: PAGO DE SERVICIO DE TELEFONIA FIJA - TARIJA, CUENTA DE DEPOSITO: CUENTA UNICA DEL TESORO</t>
  </si>
  <si>
    <t>00221022001 DEPOSITO DE EFECTIVO, DEPOSITANTE: GUALBERTO JAVIER CORONEL SALINAS SENARECOM, CONCEPTO: PAGO DEL TELEFONO FIJO POR EL USO DEL PREFIJO (010), CUENTA DE DEPOSITO: CUENTA UNICA DEL TESORO</t>
  </si>
  <si>
    <t>00020061101 DEPOSITO DE EFECTIVO, DEPOSITANTE: ADA REGINA BLANCO CHAVEZ, CONCEPTO: DEP DE GARANTIA DE 7% DE CONTRATO N° 03/20 CORRESPONDIENTE A LOS MESES DE MARZO Y ABRIL 2020, CUENTA DE DEPOSITO: CUENTA UNICA DEL TESORO</t>
  </si>
  <si>
    <t>00086011109 DEPOSITO DE EFECTIVO, DEPOSITANTE: OMAR HERNAN CASTILLO LOPEZ, CONCEPTO: REPOSICION DE CREDENCIAL, CUENTA DE DEPOSITO: CUENTA UNICA DEL TESORO</t>
  </si>
  <si>
    <t>00099021001 DEPOSITO DE EFECTIVO, DEPOSITANTE: EMPRESA ESTATAL BOLIVIANA DE TURISMO, CONCEPTO: DEVOLUCION TKT 464-4795040082 Y 464-5595872185 GESTION 2019 A FAVOR DE LA VICEPRESIDENCIA DEL ESTADO, CUENTA DE DEPOSITO: CUENTA UNICA DEL TESORO</t>
  </si>
  <si>
    <t>00099021001 DEPOSITO DE EFECTIVO, DEPOSITANTE: EDWIN RIVERO QUISBERT, CONCEPTO: DEVOLUCION DE GASTOS NO RECONOCIDOS GASTOS DE FUNCIONAMIENTO EMBAJADA DE BOLIVIA EN IRAN, CUENTA DE DEPOSITO: CUENTA UNICA DEL TESORO / DJBR.</t>
  </si>
  <si>
    <t>00099021001 DEPOSITO DE EFECTIVO, DEPOSITANTE: DGFELCN GICE-OCCIDENTE, CONCEPTO: DEVOLUCION POR COMPRA DE PRODUCTOS QUE NO ESTAN CONSIDERADOS EN LAS ESPECIFICACIONES TECNICAS PARA, CUENTA DE DEPOSITO: CUENTA UNICA DEL TESORO</t>
  </si>
  <si>
    <t>00599032003 DEPOSITO DE EFECTIVO, DEPOSITANTE: EBA-JOSE ANTONIO BORDA AGUILERA, CONCEPTO: DEVOLUCION FONDOS EN AVANCE, CUENTA DE DEPOSITO: CUENTA UNICA DEL TESORO</t>
  </si>
  <si>
    <t>00081014202 DEPOSITO DE EFECTIVO, DEPOSITANTE: EDWIN TAPIA CABALLERO, CONCEPTO: DEVOLUCION DE DINERO SOBRANTE DE COMBUSTIBLE, CUENTA DE DEPOSITO: CUENTA UNICA DEL TESORO</t>
  </si>
  <si>
    <t>00222012001 DEPOSITO DE EFECTIVO, DEPOSITANTE: ROGELIO RAMOS ALVARADO INIAF, CONCEPTO: DEVOLUCION, CUENTA DE DEPOSITO: CUENTA UNICA DEL TESORO</t>
  </si>
  <si>
    <t>00132012007 DEPOSITO DE EFECTIVO, DEPOSITANTE: JANETH SILVANA VELASCO BACIGALUPO, CONCEPTO: DEVOLUCION DE FONDOS OTORGADOS A JANETH SILVANA VELASCO BACIGALUPO PREV 1903, CUENTA DE DEPOSITO: CUENTA UNICA DEL TESORO</t>
  </si>
  <si>
    <t>00132012007 DEPOSITO DE EFECTIVO, DEPOSITANTE: ISABEL VERGARA ZEBALLOS, CONCEPTO: DEVOLUCION DE FONDOS OTORGADOS A ISABEL VERGARA ZEBALLOS PREV 2919, CUENTA DE DEPOSITO: CUENTA UNICA DEL TESORO</t>
  </si>
  <si>
    <t>00132012007 DEPOSITO DE EFECTIVO, DEPOSITANTE: VIVIANA ALEJANDRA PATZI ROJAS, CONCEPTO: DEVOLUCION DE FONDOS OTORGADOS A VIVIANA ALEJANDRA PATZI ROJAS PREV 2862, CUENTA DE DEPOSITO: CUENTA UNICA DEL TESORO</t>
  </si>
  <si>
    <t>00132012007 DEPOSITO DE EFECTIVO, DEPOSITANTE: ANDREA CAMBERO BALCAZAR, CONCEPTO: DEVOLUCION DE FONDOS OTORGADOS A ANDREA CAMBERO BALCAZAR PREV 2293, CUENTA DE DEPOSITO: CUENTA UNICA DEL TESORO</t>
  </si>
  <si>
    <t>00132012007 DEPOSITO DE EFECTIVO, DEPOSITANTE: ANDREA CAMBERO BALCAZAR, CONCEPTO: DEVOLUCION DE FONDOS OTORGADOS A ANDREA CAMBERO BALCAZAR PREV 1364, CUENTA DE DEPOSITO: CUENTA UNICA DEL TESORO</t>
  </si>
  <si>
    <t>00132012007 DEPOSITO DE EFECTIVO, DEPOSITANTE: YOLY FABIANA SAAVEDRA VACA, CONCEPTO: DEVOLUCION DE FONDOS OTORGADOS A YOLY FABIANA SAAVEDRA VACA PREV 2788, CUENTA DE DEPOSITO: CUENTA UNICA DEL TESORO</t>
  </si>
  <si>
    <t>00132022003 DEPOSITO DE EFECTIVO, DEPOSITANTE: PAPELBOL, CONCEPTO: DEVOLUCION DE RETROACTIVO, CUENTA DE DEPOSITO: CUENTA UNICA DEL TESORO</t>
  </si>
  <si>
    <t>00513132001 DEPOSITO DE EFECTIVO, DEPOSITANTE: CONTROL GAS-CONTROL ELECTRIC ELECTROMECANICA, CONCEPTO: REGULACION MULTA CONTRATO YPFB /DRCB/AL -039-2019 PROCESO :GCC-CDC-DRCB-128-19, CUENTA DE DEPOSITO: CUENTA UNICA DEL TESORO</t>
  </si>
  <si>
    <t>00099021001 DEPOSITO DE EFECTIVO, DEPOSITANTE: CESAR LOPEZ SEA, CONCEPTO: REVERSION DE VIATICOS POR VIAJE AL INTERIOR DEL PAIS, CUENTA DE DEPOSITO: CUENTA UNICA DEL TESORO / DJBR.</t>
  </si>
  <si>
    <t>00099021001 DEPOSITO DE EFECTIVO, DEPOSITANTE: ANDREA ALEXANDRA CALDERON MERRITT MMAYA, CONCEPTO: DEVOLUCION DE SALDOS NO EJECUTADOS, CUENTA DE DEPOSITO: CUENTA UNICA DEL TESORO</t>
  </si>
  <si>
    <t>00099021001 DEPOSITO DE EFECTIVO, DEPOSITANTE: MINISTERIO DE GOBIERNO, CONCEPTO: SALDO DE DEVOLUCION C-31 N° 329 DEL SR ISRAEL QUISPE MACHACA, CUENTA DE DEPOSITO: CUENTA UNICA DEL TESORO</t>
  </si>
  <si>
    <t>00020061101 DEPOSITO DE EFECTIVO, DEPOSITANTE: MAX MOISES RODRIGUEZ, CONCEPTO: DEP DE GARANTIA DE 7% DE CONTRATO N° 08/20 CORRESPONDIENTE A LOS MESES DE MARZO Y ABRIL DE 2020, CUENTA DE DEPOSITO: CUENTA UNICA DEL TESORO</t>
  </si>
  <si>
    <t>00020011104 DEPOSITO DE EFECTIVO, DEPOSITANTE: INSTITUTO GEOGRAFICO MILITAR, CONCEPTO: REVERSION PREVENTIVO 1005.1 PARTIDA 34110, CUENTA DE DEPOSITO: CUENTA UNICA DEL TESORO</t>
  </si>
  <si>
    <t>00020011104 DEPOSITO DE EFECTIVO, DEPOSITANTE: INSTITUTO GEOGRAFICO MILITAR, CONCEPTO: REVERSION PARTIDA 31110 PREVENTIVO 1187.1, CUENTA DE DEPOSITO: CUENTA UNICA DEL TESORO</t>
  </si>
  <si>
    <t>00020011104 DEPOSITO DE EFECTIVO, DEPOSITANTE: INSTITUTO GEOGRAFICO MILITAR, CONCEPTO: REVERSION PREVENTIVO 1185.1 PARTIDA 34110, CUENTA DE DEPOSITO: CUENTA UNICA DEL TESORO</t>
  </si>
  <si>
    <t>00046024204 DEPOSITO DE EFECTIVO, DEPOSITANTE: COMUNICACIONES EL PAIS LA RAZON, CONCEPTO: DEVOLUCION ADICIONAL 7% LA RAZON, CUENTA DE DEPOSITO: CUENTA UNICA DEL TESORO</t>
  </si>
  <si>
    <t>00086011109 DEPOSITO DE EFECTIVO, DEPOSITANTE: DALIA BELTRAN MANO, CONCEPTO: REPOSICION DE CREDENCIAL, CUENTA DE DEPOSITO: CUENTA UNICA DEL TESORO</t>
  </si>
  <si>
    <t>00099021001 DEPOSITO DE EFECTIVO, DEPOSITANTE: ROBERTO ALVARO BOZO ROCHA, CONCEPTO: REVERSION DESEMBOLSO P/ ITF PAO TRANSFERENCIA COMPONENTES AERONAVE BEECHCRAFT C-90 (C31-6571), CUENTA DE DEPOSITO: CUENTA UNICA DEL TESORO / DJBR.</t>
  </si>
  <si>
    <t>00099021001 DEPOSITO DE EFECTIVO, DEPOSITANTE: LEONCIO JUAN TOLA MAMANI, CONCEPTO: REVERSION DE CONFECCIONES TEXTILES PREVENTIVO 8337.1, CUENTA DE DEPOSITO: CUENTA UNICA DEL TESORO / DJBR.</t>
  </si>
  <si>
    <t>00099021001 DEPOSITO DE EFECTIVO, DEPOSITANTE: LEONCIO JUAN TOLA MAMANI, CONCEPTO: REVERSION DE MANTENIMIENTO Y REPARACION DE VEHICULOS PREVENTIVO 8337.1, CUENTA DE DEPOSITO: CUENTA UNICA DEL TESORO / DJBR.</t>
  </si>
  <si>
    <t>00099021001 DEPOSITO DE EFECTIVO, DEPOSITANTE: LEONCIO JUAN TOLA MAMANI, CONCEPTO: REVERSION DE OTROS MATERIALES Y SUMINISTROS PREVENTIVO 8337.1, CUENTA DE DEPOSITO: CUENTA UNICA DEL TESORO / DJBR.</t>
  </si>
  <si>
    <t>00099021001 DEPOSITO DE EFECTIVO, DEPOSITANTE: LEONCIO JUAN TOLA MAMANI, CONCEPTO: REVERSION DE OTROS REPUESTOS Y ACCESORIOS PREVENTIVO 8337.1, CUENTA DE DEPOSITO: CUENTA UNICA DEL TESORO / DJBR.</t>
  </si>
  <si>
    <t>00099021001 DEPOSITO DE EFECTIVO, DEPOSITANTE: LEONCIO JUAN TOLA MAMANI, CONCEPTO: REVERSION DE HERRAMIENTA MENORES PREVENTIVO 8337.1, CUENTA DE DEPOSITO: CUENTA UNICA DEL TESORO / DJBR.</t>
  </si>
  <si>
    <t>00099021001 DEPOSITO DE EFECTIVO, DEPOSITANTE: LEONCIO JUAN TOLA MAMANI, CONCEPTO: REVERSION DE LLANTAS Y NEOMATICOS, CUENTA DE DEPOSITO: CUENTA UNICA DEL TESORO / DJBR.</t>
  </si>
  <si>
    <t>00099021001 DEPOSITO DE EFECTIVO, DEPOSITANTE: LEONCIO JUAN TOLA MAMANI, CONCEPTO: REVERSION DE COMBUSTIBLE LUBRICANTES Y DERIVADOS PREVENTIVO 8337.1, CUENTA DE DEPOSITO: CUENTA UNICA DEL TESORO / DJBR.</t>
  </si>
  <si>
    <t>00099021001 DEPOSITO DE EFECTIVO, DEPOSITANTE: OTILIA H. CONDORI CUNO, CONCEPTO: POR COBRO (SEGUNDAS NUPCIAS) DE LOLA CUNO CANASA (Q.E.P.D.), CUENTA DE DEPOSITO: CUENTA UNICA DEL TESORO / DJBR.</t>
  </si>
  <si>
    <t>00580012001 DEPOSITO DE EFECTIVO, DEPOSITANTE: LISBETH PAMEL QUISPE GAMBOA, CONCEPTO: DEVOLUCION DE SALDO, CUENTA DE DEPOSITO: CUENTA UNICA DEL TESORO</t>
  </si>
  <si>
    <t>00020011104 DEPOSITO DE EFECTIVO, DEPOSITANTE: ROLY CHOQUEHUANCA QUISPE, CONCEPTO: REVERSION POR GASTOS NO EJECUTADOS DE LA PARTIDA 216 DEL PREVENTIVO 33.15.1, CUENTA DE DEPOSITO: CUENTA UNICA DEL TESORO</t>
  </si>
  <si>
    <t>00099021001 DEPOSITO DE EFECTIVO, DEPOSITANTE: SEPYN SRL, CONCEPTO: DEVOLUCION POR 4 SESIONES DE HEMODIALISIS SIN LABORATORIO, CUENTA DE DEPOSITO: CUENTA UNICA DEL TESORO</t>
  </si>
  <si>
    <t>00099021001 DEPOSITO DE EFECTIVO, DEPOSITANTE: ELMER NAVIA VALENCIA, CONCEPTO: DEVOLUCION VIATICOS, CUENTA DE DEPOSITO: CUENTA UNICA DEL TESORO / DJBR.</t>
  </si>
  <si>
    <t xml:space="preserve">00099021001 DEPOSITO DE EFECTIVO, DEPOSITANTE: MARCO VLADIMIR VARGAS TERRAZAS, CONCEPTO: DEVOLUCION DEL MES DE ABRIL 2020 POR LEY FINANCIAL, CUENTA DE DEPOSITO: CUENTA UNICA DEL TESORO / DJBR. </t>
  </si>
  <si>
    <t>00099021001 DEPOSITO DE EFECTIVO, DEPOSITANTE: MARCELINO ALIAGA LIMACHI, CONCEPTO: DEVOLUCION TOPE SALARIAL ABRIL 2020, CUENTA DE DEPOSITO: CUENTA UNICA DEL TESORO / DJBR.</t>
  </si>
  <si>
    <t>00099021001 DEPOSITO DE EFECTIVO, DEPOSITANTE: YOLANDA LILIANA GONZALES RIOS, CONCEPTO: DEVOLUCION DE HABERES MES ABRIL 2020, CUENTA DE DEPOSITO: CUENTA  UNICA DEL TESORO / DJBR.</t>
  </si>
  <si>
    <t>00099021001 DEPOSITO DE EFECTIVO, DEPOSITANTE: MINISTERIO DE LA PRESIDENCIA-SIMON ORTIZ HUANCA, CONCEPTO: DEVOLUCION RECURSOS NO EJECUTADOS C-31 N°16 SIP, CUENTA DE DEPOSITO: CUENTA UNICA DEL TESORO</t>
  </si>
  <si>
    <t>00099021001 DEPOSITO DE EFECTIVO, DEPOSITANTE: HEIDI JANE MENDOZA BARRAU, CONCEPTO: POR EXCEDENTE EN REMUNERACION MAXIMA EN EL SECTOR PUBLICO MES DE ABRIL / 2020, CUENTA DE DEPOSITO: CUENTA UNICA DEL TESORO / DJBR.</t>
  </si>
  <si>
    <t>00046171101 DEPOSITO DE EFECTIVO, DEPOSITANTE: DIAZ VILLCA HENRY ALEJANDRO (ATLAS), CONCEPTO: 2 SANCION POR INCUMPLIMIENTO A LA NORMA 2020, CUENTA DE DEPOSITO: CUENTA UNICA DEL TESORO</t>
  </si>
  <si>
    <t>00047261101 DEPOSITO DE EFECTIVO, DEPOSITANTE: IPD-PACU- ROLANDO C. IRAHOLA FRIAS, CONCEPTO: DEVOLUCION DE RETENCION IMPOSITIVA, CUENTA DE DEPOSITO: CUENTA UNICA DEL TESORO</t>
  </si>
  <si>
    <t>00212012001 DEPOSITO DE EFECTIVO, DEPOSITANTE: ARMANDO FABIAN COLMENA, CONCEPTO: REPOCISION DE CREDENCIAL, CUENTA DE DEPOSITO: CUENTA UNICA DEL TESORO</t>
  </si>
  <si>
    <t>00099021001 DEPOSITO DE EFECTIVO, DEPOSITANTE: PATRICIA MILENKA ORTIZ MORZES, CONCEPTO: DEVOLUCION, CUENTA DE DEPOSITO: CUENTA UNICA DEL TESORO</t>
  </si>
  <si>
    <t>00099021001 DEPOSITO DE EFECTIVO, DEPOSITANTE: PATRICIA MILENKA ORTIZ MORAES, CONCEPTO: DEVOLUCION, CUENTA DE DEPOSITO: CUENTA UNICA DEL TESORO / DJBR.</t>
  </si>
  <si>
    <t>00099021001 DEPOSITO DE EFECTIVO, DEPOSITANTE: ELDER GEOVANA RODRIGUEZ, CONCEPTO: DEVOLUCION DEPÓSITO POR ERROR DE CALCULO, CUENTA DE DEPOSITO: CUENTA UNICA DEL TESORO</t>
  </si>
  <si>
    <t>00132032001 DEPOSITO DE EFECTIVO, DEPOSITANTE: ECEBOL, CONCEPTO: DEVOLUCION DE RETROACTIVO, CUENTA DE DEPOSITO: CUENTA UNICA DEL TESORO</t>
  </si>
  <si>
    <t>00222012001 DEPOSITO DE EFECTIVO, DEPOSITANTE: SATURNINO FRANCISCO CHAVEZ ESPINO, CONCEPTO: DEVOLUCION DE ESTIPENDIO, CUENTA DE DEPOSITO: CUENTA UNICA DEL TESORO</t>
  </si>
  <si>
    <t>00015011108 DEPOSITO DE EFECTIVO, DEPOSITANTE: REGIMEN PENITENCIARIO, CONCEPTO: DEVOLUCION ASIGNACION DE RECURSOS, CUENTA DE DEPOSITO: CUENTA UNICA DEL TESORO</t>
  </si>
  <si>
    <t>00099021001 DEPOSITO DE EFECTIVO, DEPOSITANTE: VICENTE COPAÑA, CONCEPTO: REVERSION COMPRA DE ACEITES Y FILTROS PREVENTIVO N° 1466, CUENTA DE DEPOSITO: CUENTA UNICA DEL TESORO / DJBR.</t>
  </si>
  <si>
    <t>00046024204 DEPOSITO DE EFECTIVO, DEPOSITANTE: MINIST. DE SALUD - ENRIQUE BORDA TOLAY, CONCEPTO: DEVOLUCION DE FONDOS DE AVANCE, CUENTA DE DEPOSITO: CUENTA UNICA DEL TESORO</t>
  </si>
  <si>
    <t>00099021001 DEPOSITO DE EFECTIVO, DEPOSITANTE: MINIST. DE HIDROCARBUROS, CONCEPTO: DEVOLUCION FONDO EN AVANCE DEL C-31 N° 1139/2019, CUENTA DE DEPOSITO: CUENTA UNICA DEL TESORO</t>
  </si>
  <si>
    <t>00099021001 DEPOSITO DE EFECTIVO, DEPOSITANTE: ROBERT RAUL VARGAS QUENALLATA, CONCEPTO: REVERSION POR COMBUSTIBLE, CUENTA DE DEPOSITO: CUENTA UNICA DEL TESORO / DJBR.</t>
  </si>
  <si>
    <t>00099021001 DEPOSITO DE EFECTIVO, DEPOSITANTE: CESAR MILTON CHAMBI ALVAREZ, CONCEPTO: GASTOS DE SERVICIOS BASICOS DEL MES DE ABRIL, CUENTA DE  DEPOSITO: CUENTA UNICA DEL TESORO / DJBR.</t>
  </si>
  <si>
    <t>00020011103 DEPOSITO DE EFECTIVO, DEPOSITANTE: DANIEL CARVAJAL GUTIERREZ- MINIST. DE DEFENSA, CONCEPTO: DEV. SERV. DE CERRAJERIA FUENTE 11 PREV. N° 1513, CUENTA DE DEPOSITO: CUENTA UNICA DEL TESORO</t>
  </si>
  <si>
    <t>00099021001 DEPOSITO DE EFECTIVO, DEPOSITANTE: CESARROLANDO MARADOT MARCA, CONCEPTO: REVERSION DE RECURSOS NO EJECUTADOS, CUENTA DE DEPOSITO: CUENTA UNICA DEL TESORO / DJBR.</t>
  </si>
  <si>
    <t>00580012001 DEPOSITO DE EFECTIVO, DEPOSITANTE: EDWIN JIMI NINA AGUILAR, CONCEPTO: DEOLUCION DE CAJA CHICA DEL MES DE ABRIL 2020, CUENTA DE DEPOSITO: CUENTA UNICA DEL TESORO</t>
  </si>
  <si>
    <t>A:00099021001 Pago de capital e interés corriente a favor del TGN, adeudado por el GAD La Paz, correspondiente a los Préstamos Convenios Subsidiario CAF 2324. Programa Multisectorial de Infraestructura Rural.</t>
  </si>
  <si>
    <t>PROVISION DE FONDOS A SOLICITUD DE YACIMIENTOS PETROLIFEROS FISCALES BOLIVIANOS SEGUN SOLICITUD YPFB-0170-2020 REF: PAGO A YPFB CHACO SA POR SERV INT DE TRANSP MI DUCTO MENOR CARRASCO BULO BULO MARZO 2020 LIB. 00513012007 YPFB - RECURSOS NACIONALIZACIÓN</t>
  </si>
  <si>
    <t>PROVISION DE FONDOS A SOLICITUD DE YACIMIENTOS PETROLIFEROS FISCALES BOLIVIANOS SEGUN SOLICITUD YPFB-0172-2020 REF: PAGO A YPFB TRANSIERRA SA POR SERVICIO INTERRUMPIBLE ACUERDO TEMPORAL SCD Y TEMIN MARZO 2020 LIB. 00513012007 YPFB - RECURSOS NACIONALIZACIÓN</t>
  </si>
  <si>
    <t>PROVISION DE FONDOS A SOLICITUD DE YACIMIENTOS PETROLIFEROS FISCALES BOLIVIANOS SEGUN SOLICITUD YPFB-0174-2020 REF: PAGO A YPFB TRANSIERRA SA POR SCD Y TEMIN SERVICIO FIRME DE TRANSP DE GN MARZO 2020 LIB. 00513012007 YPFB - RECURSOS NACIONALIZACIÓN</t>
  </si>
  <si>
    <t>PROVISION DE FONDOS A SOLICITUD DE YACIMIENTOS PETROLIFEROS FISCALES BOLIVIANOS SEGUN SOLICITUD YPFB-0175-2020 REF: PAGO A GASORIENTE BOLIVIANO POR SERV FIRME E INTERRUMPIBLE DE TRANSP DE GN MI POR EL MES DE MARZO 2020 LIB. 00513012007 YPFB - RECURSOS NACIONALIZACIÓN</t>
  </si>
  <si>
    <t>VENTA DE DIVISAS CON TRANSFERENCIA DE FONDOS A SOLICITUD DE MINISTERIO DE DEFENSA SEGUN SOLICITUD 10766 REF: REGISTRO INTERNACIONAL BOLIVIANO DE BUQUES PAGO A IHS GLOBAL LTD POR SERVICIOS CORRESPONDIENTE A LA GESTION 2020 DE ACUERDO A ORDEN DE COMPRA N 09 INFORME RIBBURSSSPINF N 04 LIB. 00020064601 MINISTERIO DE DEFENSA - RIBB FUNCIONAMIENTO TRANSFERENCIAS</t>
  </si>
  <si>
    <t>VENTA DE DIVISAS CON TRANSFERENCIA DE FONDOS A SOLICITUD DE ADMINISTRACION DE SERVICIOS PORTUARIOS BOLIVIA SEGUN SOLICITUD 10765 REF: H.R. 1207 REEMBOLSO POR GASTOS DE FUNCIONAMIENTO 2DO. DESCARGO DE LOS MESES DE ENERO Y FEBRERO/2020, DEL PUERTO DE ANTOFAGASTA. H.R. 1144 PAGO ALQUILER A ENAPU DEL ME LIB. 00594012001 ASP-B FONDO DE OPERACIONES</t>
  </si>
  <si>
    <t>||REGULARIZACION DEL COMPROBANTE CONTABLE N° 0982781 DE F.30-04-2020 EN ATENCIÓN A CORREOS ELECTRONICOS DE LA DGAC Y AASANA. DEBITO LIBRETA N° 00117012001 DGAC, COBRO EMISION COMPROBANTE CONTABLE DE LA FECHA.</t>
  </si>
  <si>
    <t>'TRANSFERENCIA'||RECIBIDA DEL EXTERIOR SEGÚN MENSAJES SWIFT NOS. 5119-5120 (REM.EXT.) DE FECHA 04-05-2020 POR DESEMBOLSO DE FONPLATA PRÉSTAMO BOL 32/20218 ETAPA I LIBRETA N° 00287102001 FPS-RECURSOS PROPIOS REF.: UTILES DE ESCRITORIO</t>
  </si>
  <si>
    <t>||TRANSFERENCIA DE FONDOS S/G. MENSAJES SWIFT NROS.5143 Y 5142 DE LA FECHA.(SECTOR PUBLICO-SOBREVUELOS). DEBITO LIBRETA N° 00117012001 DGAC, COBRO EMISION COMPROBANTE CONTABLE DE LA FECHA.</t>
  </si>
  <si>
    <t>||TRANSFERENCIA DE FONDOS S/G. MENSAJES SWIFT NROS.5148 Y 5147 DE LA FECHA.(SECTOR PUBLICO-SOBREVUELOS) DEBITO LIBRETA N° 00117012001 DGAC, COBRO EMISION COMPROBANTE CONTABLE DE LA FECHA.</t>
  </si>
  <si>
    <t>||TRANSFERENCIA DE FONDOS S/G. MENSAJES SWIFT NROS.5165 Y 5164 DE LA FECHA.(SECTOR PUBLICO-SERVICIOS). DEBITO LIBRETA N° 00119012001 ADSIB, COBRO EMISION COMPROBANTE CONTABLE DE LA FECHA.</t>
  </si>
  <si>
    <t>VENTA DE DIVISAS CON TRANSFERENCIA DE FONDOS A SOLICITUD DE EMPRESA BOLIVIANA DE ALIMENTOS Y DERIVADOS - EBA SEGUN SOLICITUD 10763 REF: REF 20DN 2090256 PAGO A INTERNACIONAL NUT AND DRIEDFRUIT POR CONCEPTO DE ACTUALISACION DE REGISTRO EN MERCADOS INTERNACIONALES 2020 INFORME INF GCOM DCE 2020 00028 LIB. 00599012001 EBA - GESTION GERENCIAL EJECUTIVA POR DIFERENCIAL CAMBIARIO</t>
  </si>
  <si>
    <t>||REGULARIZACION DEL COMPROBANTE CONTABLE N° 0982780 DE F.30-04-2020, EN ATENCION A CORREOS ELECTRONICOS DE LA DGAC Y AASANA. DEBITO LIBRETA N° 00117012001 DGAC, COBRO EMISION COMPROBANTE CONTABLE DE LA FECHA.</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</si>
  <si>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EL ALTO.</t>
  </si>
  <si>
    <t>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VILLA TUNARI.</t>
  </si>
  <si>
    <t>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SACABA.</t>
  </si>
  <si>
    <t>A:00099021001 TRANSFERENCIA DE RECUPERACIONES SEGÚN NOTA GEF-LCR-LIN-AGA-0432-NOT/20 PARA PAGO DE CAPITAL E INTERESES DE ACUERDO A CONTRATO DE FIDEICOMISO “PROGRAMA APOYO A LA EJECUCION DE LA INVERSION PUBLICA” FIRMADO ENTRE MINISTERIO DE PLANIFICACION Y EL FNDR, CORRESPONDIENTE AL GAD DE ORURO.</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</si>
  <si>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MECAPACA.</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</si>
  <si>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VILLA CHARCAS.</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</si>
  <si>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FERNANDEZ ALONSO.</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</si>
  <si>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POSTRER VALLE.</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</si>
  <si>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SANTOS MERCADO.</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</si>
  <si>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SAN PABLO DE HUACARETA.</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</si>
  <si>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MONTEAGUDO.</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</si>
  <si>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TIQUIPAYA.</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</si>
  <si>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SAN LORENZO.</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</si>
  <si>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YACUIBA.</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</si>
  <si>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ICLA.</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</si>
  <si>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ACHACACHI.</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</si>
  <si>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ALALAY.</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</si>
  <si>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CHIMORE.</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</si>
  <si>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ENTRE RIOS (TARIJA).</t>
  </si>
  <si>
    <t>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PUCARANI.</t>
  </si>
  <si>
    <t>A:00099021001 TRANSFERENCIA DE RECUPERACIONES SEGÚN NOTA GEF-LCR-LIN-AGA-0432-NOT/20 PARA PAGO DE INTERESES DE ACUERDO A CONTRATO DE FIDEICOMISO “PROGRAMA APOYO A LA EJECUCION DE LA INVERSION PUBLICA” FIRMADO ENTRE MINISTERIO DE PLANIFICACION Y EL FNDR, CORRESPONDIENTE AL GAD DE BENI.</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</si>
  <si>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MOJOCOYA.</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</si>
  <si>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BERMEJO.</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</si>
  <si>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LA GUARDIA.</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</si>
  <si>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CULPINA.</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</si>
  <si>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PADILLA.</t>
  </si>
  <si>
    <t>A:00099021001 TRANSFERENCIA DE RECUPERACIONES SEGÚN NOTA GEF-LCR-LIN-AGA-0432-NOT/20 PARA PAGO DE CAPITAL E INTERESES DE ACUERDO A CONTRATO DE FIDEICOMISO “PROGRAMA APOYO A LA EJECUCION DE LA INVERSION PUBLICA” FIRMADO ENTRE MINISTERIO DE PLANIFICACION Y EL FNDR, CORRESPONDIENTE AL GAD DE CHUQUISACA.</t>
  </si>
  <si>
    <t>A:00099021001 TRANSFERENCIA DE RECUPERACIONES SEGÚN NOTA GEF-LCR-LIN-AGA-0432-NOT/20 PARA PAGO DE CAPITAL E INTERESES DE ACUERDO A CONTRATO DE FIDEICOMISO “PROGRAMA APOYO A LA EJECUCION DE LA INVERSION PUBLICA” FIRMADO ENTRE MINISTERIO DE PLANIFICACION Y EL FNDR, CORRESPONDIENTE AL GAD DE TARIJA.</t>
  </si>
  <si>
    <t>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SANTA CRUZ.</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</si>
  <si>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CARAPARI.</t>
  </si>
  <si>
    <t>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RIBERALTA.</t>
  </si>
  <si>
    <t>A:00099021001 TRANSFERENCIA DE RECUPERACIONES SEGÚN NOTA GEF-LCR-LIN-AGA-0432-NOT/20 PARA PAGO DE INTERESES DE ACUERDO A CONTRATO DE FIDEICOMISO “PROGRAMA APOYO A LA EJECUCION DE LA INVERSION PUBLICA” FIRMADO ENTRE MINISTERIO DE PLANIFICACION Y EL FNDR, CORRESPONDIENTE AL GAD DE CHUQUISACA.</t>
  </si>
  <si>
    <t>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FERNANDEZ ALONSO.</t>
  </si>
  <si>
    <t>A:00099021001 TRANSFERENCIA DE RECUPERACIONES SEGÚN NOTA GEF-LCR-LIN-AGA-0432-NOT/20 PARA PAGO DE INTERESES DE ACUERDO A CONTRATO DE FIDEICOMISO “PROGRAMA APOYO A LA EJECUCION DE LA INVERSION PUBLICA” FIRMADO ENTRE MINISTERIO DE PLANIFICACION Y EL FNDR, CORRESPONDIENTE AL GAD DE TARIJA.</t>
  </si>
  <si>
    <t>COBRO COSTOS DE PAPELERIA POR REGULARIZACION DE TRANSFERENCIA DEL EXTERIOR POR ORDEN DE EMBAJADA DE BOLIVIA EN MEXICO REF:GESTORIA CONSULAR MARZO 2020 LIB. 00010011102 MIN.RELACIONES EXTERIORES - GESTORIA CONSULAR LEY Nº 3108</t>
  </si>
  <si>
    <t>COBRO COSTOS DE PAPELERIA POR REGULARIZACION DE TRANSFERENCIA DEL EXTERIOR POR ORDEN DE CORPORACION PETROLERA S.A., FECHA VALOR 04-05-2020 LIB. 00513062001 YPFB-OPERACIONES PLANTA DE SEPARACION DE LIQUIDOS RIO GRANDE</t>
  </si>
  <si>
    <t>COBRO COSTOS DE PAPELERIA SEGUN TRANSFERENCIA DEL EXTERIOR POR ORDEN DE PETROLEO BRASILEIRO S.A. PETROBRAS, FECHA VALOR 05-05-20 LIB. 00513012007 YPFB - RECURSOS NACIONALIZACIÓN</t>
  </si>
  <si>
    <t>||TRANSFERENCIA DE FONDOS S/G. MENSAJE SWIFT NRO. 5270 Y CORREO ELECTRÓNICO DE LA AGENCIA BOLIVIANA DE CORREOS DE LA FECHA. DEBITO DE LA LIBRETA 00383012001INGRESOS AGENCIA BOLIVIANA DE CORREOS; COBRO UTILES DE ESCRITORIO.</t>
  </si>
  <si>
    <t>COBRO COSTOS DE PAPELERIA POR REGULARIZACION DE TRANSFERENCIA DEL EXTERIOR POR ORDEN DE EMBAJADA DE BOLIVIA EN BELGICA REF:GESTORIA CONSULAR SEP 2019 A MARZO 2020 LIB. 00010011102 MIN.RELACIONES EXTERIORES - GESTORIA CONSULAR LEY Nº 3108</t>
  </si>
  <si>
    <t>VENTA DE DIVISAS CON TRANSFERENCIA DE FONDOS A SOLICITUD DE MINISTERIO DE EDUCACION SEGUN SOLICITUD 10790 REF: TRANSFERENCIA PARA RODRIGO RODRIGUEZ DELGADILLO EQUIVALENTES 2.164,19 USD LIB. 00099021001 TGN-RECURSOS ORDINARIOS (3987) POR DIFERENCIAL CAMBIARIO</t>
  </si>
  <si>
    <t>VENTA DE DIVISAS CON TRANSFERENCIA DE FONDOS A SOLICITUD DE MINISTERIO DE EDUCACION SEGUN SOLICITUD 10789 REF: TRANSFERENCIA APARA MARIELA ARNOLD HUANCA EQUIVALENTES 2.164,19 USD LIB. 00099021001 TGN-RECURSOS ORDINARIOS (3987) POR DIFERENCIAL CAMBIARIO</t>
  </si>
  <si>
    <t>VENTA DE DIVISAS CON TRANSFERENCIA DE FONDOS A SOLICITUD DE MINISTERIO DE EDUCACION SEGUN SOLICITUD 10787 REF: TRANSFERENCIA PARA JORGE MARCELO FUNES MARTINEZ EQUIVALENTES 2.597,03 USD LIB. 00099021001 TGN-RECURSOS ORDINARIOS (3987) POR DIFERENCIAL CAMBIARIO</t>
  </si>
  <si>
    <t>VENTA DE DIVISAS CON TRANSFERENCIA DE FONDOS A SOLICITUD DE MINISTERIO DE EDUCACION SEGUN SOLICITUD 10788 REF: TRANSFERENCIA PARA WAGENINGEN UNIVERSITY (JANE LEONOR ROQUE MAMANI) EQUIVALENTES 1.082,10 USD LIB. 00099021001 TGN-RECURSOS ORDINARIOS (3987) POR DIFERENCIAL CAMBIARIO</t>
  </si>
  <si>
    <t>VENTA DE DIVISAS CON TRANSFERENCIA DE FONDOS A SOLICITUD DE MINISTERIO DE EDUCACION SEGUN SOLICITUD 10786 REF: TRANSFERENCIA PARA MARCO AUGUSTO HERBAS LOPEZ EQUIVALENTES 1.352,62 USD LIB. 00099021001 TGN-RECURSOS ORDINARIOS (3987) POR DIFERENCIAL CAMBIARIO</t>
  </si>
  <si>
    <t>VENTA DE DIVISAS CON TRANSFERENCIA DE FONDOS A SOLICITUD DE MINISTERIO DE EDUCACION SEGUN SOLICITUD 10785 REF: TRANSFERENCIA PARA ANGELA ISABEL PEDREGAL MONTES EQUIVALENTES 773,70 USD LIB. 00099021001 TGN-RECURSOS ORDINARIOS (3987) POR DIFERENCIAL CAMBIARIO</t>
  </si>
  <si>
    <t>VENTA DE DIVISAS CON TRANSFERENCIA DE FONDOS A SOLICITUD DE MINISTERIO DE EDUCACION SEGUN SOLICITUD 10784 REF: TRANSFERENCIA PARA LUIS ANDRES MOLLERICON TITIRICO EQUIVALENTES 1.298,51 USD LIB. 00099021001 TGN-RECURSOS ORDINARIOS (3987) POR DIFERENCIAL CAMBIARIO</t>
  </si>
  <si>
    <t>VENTA DE DIVISAS CON TRANSFERENCIA DE FONDOS A SOLICITUD DE MINISTERIO DE EDUCACION SEGUN SOLICITUD 10781 REF: TRANSFERENCIA PARA RAUL CALANI JIMENEZ EQUIVALENTES 274,02 USD LIB. 00099021001 TGN-RECURSOS ORDINARIOS (3987) POR DIFERENCIAL CAMBIARIO</t>
  </si>
  <si>
    <t>COBRO COSTOS DE PAPELERIA SEGUN TRANSFERENCIA DEL EXTERIOR POR ORDEN DE PUMA ENERGY PARAGUAY S.A., FECHA VALOR 06-05-20 LIB. 00513062001 YPFB-OPERACIONES PLANTA DE SEPARACION DE LIQUIDOS RIO GRANDE</t>
  </si>
  <si>
    <t>||VENTA DE DIVISAS SEGÚN SWIFT DEL BANQUERO NO.5281 DE LA FECHA, POR COBRO DE COMISIONES DE EUR 15 POR TRANSFERENCIA DE FONDOS AL EXTERIOR DE EUR 4.846,06 DE FECHA VALOR 08-04-20 DEL MIN.DE EDUCACIÓN REF:PAGO HERBAS LOPEZ MARGO AUGUSTO LIBRETA 00099021001 TGN RECURSOS ORDINARIOS</t>
  </si>
  <si>
    <t>||VENTA DE DIVISAS SEGÚN SWIFT DEL BANQUERO NO.5281 DE LA FECHA, POR COBRO DE COMISIONES DE EUR 15 POR TRANSFERENCIA DE FONDOS AL EXTERIOR DE EUR 4.846,06 DE FECHA VALOR 08-04-20 DEL MIN.DE EDUCACIÓN REF:PAGO HERBAS LOPEZ MARGO AUGUSTO CGO.LIBRETA 00099021001 TGN RECURSOS ORDINARIOS (UTILES DE ESCRITORIO)</t>
  </si>
  <si>
    <t>A:00099021001 TRANSFERENCIA DE RECUPERACIONES SEGUN NOTA INTERNA GEF-LCR-LIN-TMR-0433-NOT/20 POR CONCEPTO DE INTERES DE ACUERDO A CONTRATO DE FIDEICOMISO "FINANCIAMIENTO UNVERSIDADES PUBLICAS AUTONOMAS" FIRMADO ENTRE EL MPD Y EL FNDR (UNIVERSIDAD TOMAS FRIAS)</t>
  </si>
  <si>
    <t>A:00099021001 TRANSFERENCIA DE RECUPERACIONES SEGUN NOTA INTERNA GEF-LCR-LIN-TMR-0433-NOT/20 POR CONCEPTO DE CAPITAL E INTERES DE ACUERDO A CONTRATO DE FIDEICOMISO "FINANCIAMIENTO UNVERSIDADES PUBLICAS AUTONOMAS" FIRMADO ENTRE EL MPD Y EL FNDR (UNIVERSIDAD SIGLO XX)</t>
  </si>
  <si>
    <t>A:00099021001 TRANSFERENCIA DE RECUPERACIONES SEGUN NOTA INTERNA GEF-LCR-LIN-TMR-0433-NOT/20 POR CONCEPTO DE CAPITAL E INTERES DE ACUERDO A CONTRATO DE FIDEICOMISO "FINANCIAMIENTO UNVERSIDADES PUBLICAS AUTONOMAS" FIRMADO ENTRE EL MPD Y EL FNDR (UNIVERSIDAD AMAZONICA DE PANDO)</t>
  </si>
  <si>
    <t>A:00099021001 TRANSFERENCIA DE RECUPERACIONES SEGUN NOTA INTERNA GEF-LCR-LIN-TMR-0433-NOT/20 POR CONCEPTO DE CAPITAL E INTERES DE ACUERDO A CONTRATO DE FIDEICOMISO "FINANCIAMIENTO UNVERSIDADES PUBLICAS AUTONOMAS" FIRMADO ENTRE EL MPD Y EL FNDR (UNIVERSIDAD TECNICA DE ORURO)</t>
  </si>
  <si>
    <t>||TRANSFERENCIA A LA CUENTA UNICA DEL TESORO IMPORTES RETENIDOS A JULIO HUMEREZ QUIROZ POR REMUNERACION MAXIMA CORRESPONDIENTE AL MES DE ABRIL/2020 - LIBRETA N° 00099021001. S/G DOCUMENTOS ADJUNTOS Y ROC N° 227/2020 DEL DCR. TRANF. POR REMUNERACION MAXIMA - JULIO HUMEREZ QUIROZ MES DE ABRIL/2020 LIBRETA N° 00099021001</t>
  </si>
  <si>
    <t>||TRANSFERENCIA DE FONDOS S/G. MENSAJES SWIFT NROS. 5285 Y 5284 DE LA FECHA. (SECTOR PÚBLICO - SOBREVUELOS). DEBITO DE LA LIBRETA 00117012001 DGAC, REPOSICION UTILES DE ESCRITORIO.</t>
  </si>
  <si>
    <t>||REGULARIZACION DEL COMPROBANTE CONTABLE N° 0983004 DE F.07-05-2020 EN ATENCIÓN A CORREOS ELECTRONICOS DE LA DGAC Y AASANA. DEBITO LIBRETA N° 00117012001 DGAC, COBRO EMISION COMPROBANTE CONTABLE DE LA FECHA.</t>
  </si>
  <si>
    <t>COBRO COSTOS DE PAPELERIA POR REGULARIZACION DE TRANSFERENCIA DEL EXTERIOR POR ORDEN DE CONSULADO DE BOLIVIA ANTOFAGASTA-CHILE REF:GESTORIA CONSULAR ABRIL 2020 LIB. 00010011102 MIN.RELACIONES EXTERIORES - GESTORIA CONSULAR LEY Nº 3108</t>
  </si>
  <si>
    <t>VENTA DE DIVISAS CON TRANSFERENCIA DE FONDOS A SOLICITUD DE MINISTERIO DE EDUCACION SEGUN SOLICITUD 10778 REF: TRANSFERENCIA PARA NATALIA PEREIRA GUTIERREZ EQUIVALENTES 1.059,58 USD LIB. 00099021001 TGN-RECURSOS ORDINARIOS (3987) POR DIFERENCIAL CAMBIARIO</t>
  </si>
  <si>
    <t>VENTA DE DIVISAS CON TRANSFERENCIA DE FONDOS A SOLICITUD DE MINISTERIO DE EDUCACION SEGUN SOLICITUD 10779 REF: TRANSFERENCIA PARA RUBEN LOPEZ LEMA EQUIVALENTES 1.142,61 USD LIB. 00099021001 TGN-RECURSOS ORDINARIOS (3987) POR DIFERENCIAL CAMBIARIO</t>
  </si>
  <si>
    <t>PAGO A CAF PRÉSTAMO CFA006843 VCTO. 11-05-2020 POR CUENTA DE TGN , NTI. 013543 VALOR 11-05-2020 CAPITAL USD 21.590,50 INTERESES USD 8.446,10 CTA. 3987 CUENTA UNICA DEL TESORO LIB. 00099021001 REF.: COMISIONES BANCARIAS</t>
  </si>
  <si>
    <t>||TRANSFERENCIA DE FONDOS S/G. MENSAJES SWIFT NRO. 5317 Y 5315 DE LA FECHA. (SECTOR PÚBLICO - SOBREVUELOS). DEBITO DE LA LIBRETA 00117012001 DGAC, REPOSICION UTILES DE ESCRITORIO.</t>
  </si>
  <si>
    <t>||TRANSFERENCIA DE FONDOS S/G. MENSAJES SWIFT NROS. 5312 Y 5311 DE LA FECHA. (SECTOR PÚBLICO - SERVICIOS). DEBITO DE LA LIBRETA 00119012001 ADSIB, REPOSICION UTILES DE ESCRITORIO.</t>
  </si>
  <si>
    <t>||REGULARIZACIÓN DE NUESTRA OPERACIÓN NRO. 0982497 DE F. 23/04/2020 EN ATENCIÓN A CORREO ELECTRÓNICO DE LA ADSIB. DEBITO DE LA LIBRETA 00119012001 ADSIB, REPOSICION UTILES DE ESCRITORIO.</t>
  </si>
  <si>
    <t>PROVISION DE FONDOS A SOLICITUD DE YACIMIENTOS PETROLIFEROS FISCALES BOLIVIANOS SEGUN SOLICITUD YPFB-0190-2020 REF: PAGO A GAS TRANSBOLIVIANO SA POR SERV INT DE TRANSP DE GN ME POR EL MES DE MARZO 2020 LIB. 00513012007 YPFB - RECURSOS NACIONALIZACIÓN</t>
  </si>
  <si>
    <t>VENTA DE DIVISAS CON TRANSFERENCIA DE FONDOS A SOLICITUD DE MINISTERIO DE EDUCACION SEGUN SOLICITUD 10772 REF: TRANSFER OF RESOURCES FOR JAIME TORRICO ACHA EQUIVALENTES 2.526,96 USD LIB. 00099021001 TGN-RECURSOS ORDINARIOS (3987) POR DIFERENCIAL CAMBIARIO</t>
  </si>
  <si>
    <t>VENTA DE DIVISAS CON TRANSFERENCIA DE FONDOS A SOLICITUD DE MINISTERIO DE EDUCACION SEGUN SOLICITUD 10773 REF: TRANSFER OF RESOURCES FOR LUIS GASTON LORA SARAVIA EQUIVALENTES 1.263,47 USD LIB. 00099021001 TGN-RECURSOS ORDINARIOS (3987) POR DIFERENCIAL CAMBIARIO</t>
  </si>
  <si>
    <t>VENTA DE DIVISAS CON TRANSFERENCIA DE FONDOS A SOLICITUD DE MINISTERIO DE EDUCACION SEGUN SOLICITUD 10797 REF: TRANSFER OF RESOURCES FOR ADRIAN ROJAS AREVALO EQUIVALENTES 2.526,96 USD LIB. 00099021001 TGN-RECURSOS ORDINARIOS (3987) POR DIFERENCIAL CAMBIARIO</t>
  </si>
  <si>
    <t>VENTA DE DIVISAS CON TRANSFERENCIA DE FONDOS A SOLICITUD DE MINISTERIO DE EDUCACION SEGUN SOLICITUD 10798 REF: TRANSFER OF RESOURCES FOR ALISON RAISA QUIROZ VASQUEZ EQUIVALENTES 1.263,47 USD LIB. 00099021001 TGN-RECURSOS ORDINARIOS (3987) POR DIFERENCIAL CAMBIARIO</t>
  </si>
  <si>
    <t>VENTA DE DIVISAS CON TRANSFERENCIA DE FONDOS A SOLICITUD DE MINISTERIO DE EDUCACION SEGUN SOLICITUD 10800 REF: TRANSFER OF RESOURCES FOR ANNIE CECY ESPINOZA ARISPE EQUIVALENTES 1.263,47 USD LIB. 00099021001 TGN-RECURSOS ORDINARIOS (3987) POR DIFERENCIAL CAMBIARIO</t>
  </si>
  <si>
    <t>VENTA DE DIVISAS CON TRANSFERENCIA DE FONDOS A SOLICITUD DE MINISTERIO DE EDUCACION SEGUN SOLICITUD 10799 REF: TRANSFER OF RESOURCES FOR ALVARO MARTIN ARREDONDO APARICIO EQUIVALENTES 2.526,96 USD LIB. 00099021001 TGN-RECURSOS ORDINARIOS (3987) POR DIFERENCIAL CAMBIARIO</t>
  </si>
  <si>
    <t>VENTA DE DIVISAS CON TRANSFERENCIA DE FONDOS A SOLICITUD DE MINISTERIO DE EDUCACION SEGUN SOLICITUD 10796 REF: TRANSFER OF RESOURCES FOR LUIS ADOLFO SALINAS SAN MARTIN EQUIVALENTES 1.033,19 USD LIB. 00099021001 TGN-RECURSOS ORDINARIOS (3987) POR DIFERENCIAL CAMBIARIO</t>
  </si>
  <si>
    <t>VENTA DE DIVISAS CON TRANSFERENCIA DE FONDOS A SOLICITUD DE MINISTERIO DE EDUCACION SEGUN SOLICITUD 10818 REF: TRANSFER OF RESOURCES FOR FABRICIO SUAREZ ROCHA EQUIVALENTES 2.526,96 USD LIB. 00099021001 TGN-RECURSOS ORDINARIOS (3987) POR DIFERENCIAL CAMBIARIO</t>
  </si>
  <si>
    <t>VENTA DE DIVISAS CON TRANSFERENCIA DE FONDOS A SOLICITUD DE MINISTERIO DE EDUCACION SEGUN SOLICITUD 10780 REF: TRANSFER OF RESOURCES FOR UNIVERSITY OF GLASGOW (LUIS ADOLFO SALINAS SAN MARTIN) EQUIVALENTES 1.278,71 USD LIB. 00099021001 TGN-RECURSOS ORDINARIOS (3987) POR DIFERENCIAL CAMBIARIO</t>
  </si>
  <si>
    <t>VENTA DE DIVISAS CON TRANSFERENCIA DE FONDOS A SOLICITUD DE MINISTERIO DE EDUCACION SEGUN SOLICITUD 10775 REF: TRANSFER OF RESOURCES FOR WILMER RUBEN URENA REYES EQUIVALENTES 2.526,96 USD LIB. 00099021001 TGN-RECURSOS ORDINARIOS (3987) POR DIFERENCIAL CAMBIARIO</t>
  </si>
  <si>
    <t>VENTA DE DIVISAS CON TRANSFERENCIA DE FONDOS A SOLICITUD DE MINISTERIO DE EDUCACION SEGUN SOLICITUD 10774 REF: TRANSFER OF RESOURCES FOR FERNANDA ROJAS MICHAGA EQUIVALENTES 1.263,47 USD LIB. 00099021001 TGN-RECURSOS ORDINARIOS (3987) POR DIFERENCIAL CAMBIARIO</t>
  </si>
  <si>
    <t>COBRO COSTOS DE PAPELERIA POR REGULARIZACION DE TRANSFERENCIA DEL EXTERIOR POR ORDEN DE CONSULADO GENERAL DE BOLIVIA EN MILAN-ITALIA REF:GESTORIA CONSULAR MARZO 2020 LIB. 00010011102 MIN.RELACIONES EXTERIORES - GESTORIA CONSULAR LEY Nº 3108</t>
  </si>
  <si>
    <t>COBRO COSTOS DE PAPELERIA POR REGULARIZACION DE TRANSFERENCIA DEL EXTERIOR POR ORDEN DE EMBAJADA DE BOLIVIA ASUNCION-PARAGUAY REF:GESTORIA CONSULAR NOVIEMBRE 2018 A MARZO 2020 LIB. 00010011102 MIN.RELACIONES EXTERIORES - GESTORIA CONSULAR LEY Nº 3108</t>
  </si>
  <si>
    <t>COBRO COSTOS DE PAPELERIA POR REGULARIZACION DE TRANSFERENCIA DEL EXTERIOR POR ORDEN DE EMBAJADA DE BOLIVIA OTTAWA-CANADA REF:GESTORIA CONSULAR MARZO 2020 LIB. 00010011102 MIN.RELACIONES EXTERIORES - GESTORIA CONSULAR LEY Nº 3108</t>
  </si>
  <si>
    <t>COBRO COSTOS DE PAPELERIA POR REGULARIZACION DE TRANSFERENCIA DEL EXTERIOR POR ORDEN DE CONSULADO GENERAL DE BOLIVIA SAN PABLO- BRASIL REF:GESTORIA CONSULAR MARZO 2020 LIB. 00010011102 MIN.RELACIONES EXTERIORES - GESTORIA CONSULAR LEY Nº 3108</t>
  </si>
  <si>
    <t>COBRO COSTOS DE PAPELERIA POR REGULARIZACION DE TRANSFERENCIA DEL EXTERIOR POR ORDEN DE EMBAJADA DE BOLIVIA PARIS-FRANCIA REF:DEVOLUCION DE SALDOS GASTOS DE FUNCIONAMIENTO 2019 LIB. 00099021001 TGN-RECURSOS ORDINARIOS (3987)</t>
  </si>
  <si>
    <t>COBRO COSTOS DE PAPELERIA POR REGULARIZACION DE TRANSFERENCIA DEL EXTERIOR POR ORDEN DE EMBAJADA DE BOLIVIA VIENA-AUSTRIA REF:DEVOLUCION DE SALDOS GASTOS DE FUNCIONAMIENTO 2019 LIB. 00099021001 TGN-RECURSOS ORDINARIOS (3987)</t>
  </si>
  <si>
    <t>COBRO COSTOS DE PAPELERIA POR REGULARIZACION DE TRANSFERENCIA DEL EXTERIOR POR ORDEN DE CONSULADO DE BOLIVIA PUNO-PERU REF:DEVOLUCION DE SALDOS GASTOS DE FUNCIONAMIENTO 2019 LIB. 00099021001 TGN-RECURSOS ORDINARIOS (3987)</t>
  </si>
  <si>
    <t>COBRO COSTOS DE PAPELERIA POR REGULARIZACION DE TRANSFERENCIA DEL EXTERIOR POR ORDEN DE MISION PERMANENTE DE BOLIVIA EN EE.UU. EMBAJADA DE BOLIVIA REF:DEVOLUCION DE SALDOS GASTOS DE FUNCIONAMIENTO 2019 LIB. 00099021001 TGN-RECURSOS ORDINARIOS (3987)</t>
  </si>
  <si>
    <t>COBRO COSTOS DE PAPELERIA POR REGULARIZACION DE TRANSFERENCIA DEL EXTERIOR POR ORDEN DE CONSULADO GENERAL DE BOLIVIA EN RIO DE JANEIRO-BRASIL REF:DEVOLUCION DE SALDOS Y GASTOS DE FUNCIONAMIENTO 2019 LIB. 00099021001 TGN-RECURSOS ORDINARIOS (3987)</t>
  </si>
  <si>
    <t>COBRO COSTOS DE PAPELERIA SEGUN TRANSFERENCIA DEL EXTERIOR POR ORDEN DE CORPORACION PARAGUAYA DISTRIBUIDORA DE DERIVADOS DE PETROLEO S.A. PARAGUAY, FECHA VALOR 08-05-2020 LIB. 00513062001 YPFB-OPERACIONES PLANTA DE SEPARACION DE LIQUIDOS RIO GRANDE</t>
  </si>
  <si>
    <t>COBRO COSTOS DE PAPELERIA SEGUN TRANSFERENCIA DEL EXTERIOR POR ORDEN DE YPF EXPLORACION Y PRODUCCION DE HODROCARBUROS DE BOLIVIA S.A., FECHA VALOR 08-05-20 LIB. 00513012007 YPFB - RECURSOS NACIONALIZACIÓN</t>
  </si>
  <si>
    <t>||VENTA DE DIVISAS SEGÚN SWIFT DEL BANQUERO NO. 5345 DE LA FECHA, POR COBRO DE COMISIONES DE EUR 3,50 POR TRANSFERENCIA DE FONDOS AL EXTERIOR DE EUR 716,25 DE FECHA VALOR 07-05-2020 DEL MIN.DE EDUCACIÓN REF:TRANSF. ANGELA ISABEL PEDREGAL MONTES LIBRETA 00099021001 TGN RECURSOS ORDINARIOS</t>
  </si>
  <si>
    <t>||VENTA DE DIVISAS SEGÚN SWIFT DEL BANQUERO NO. 5345 DE LA FECHA, POR COBRO DE COMISIONES DE EUR 3,50 POR TRANSFERENCIA DE FONDOS AL EXTERIOR DE EUR 716,25 DE FECHA VALOR 07-05-2020 DEL MIN.DE EDUCACIÓN REF:TRANSF. ANGELA ISABEL PEDREGAL MONTES CGO.LIBRETA 00099021001 TGN RECURSOS ORDINARIOS (UTILES DE ESCRITORIO)</t>
  </si>
  <si>
    <t>||VENTA DE DIVISAS SEGÚN SWIFT DEL BANQUERO NO.5346 DE LA FECHA, POR COBRO DE COMISIONES DE EUR 8,00 POR TRANSFERENCIA DE FONDOS AL EXTERIOR DE EUR 2.003,50 DE FECHA VALOR 07-05-2020 DEL MIN.DE EDUCACIÓN REF:PAGO RODRIGO RODRIGUEZ DELGADILLO LIBRETA 00099021001 TGN RECURSOS ORDINARIOS</t>
  </si>
  <si>
    <t>||VENTA DE DIVISAS SEGÚN SWIFT DEL BANQUERO NO.5346 DE LA FECHA, POR COBRO DE COMISIONES DE EUR 8,00 POR TRANSFERENCIA DE FONDOS AL EXTERIOR DE EUR 2.003,50 DE FECHA VALOR 07-05-2020 DEL MIN.DE EDUCACIÓN REF:PAGO RODRIGO RODRIGUEZ DELGADILLO CGO.LIBRETA 00099021001 TGN RECURSOS ORDINARIOS (UTILES DE ESCRITORIO)</t>
  </si>
  <si>
    <t>||VENTA DE DIVISAS SEGÚN SWIFT DEL BANQUERO NO. 5349 DE LA FECHA, POR COBRO DE COMISIONES DE EUR 5,00 POR TRANSFERENCIA DE FONDOS AL EXTERIOR DE EUR 253,67 DE FECHA VALOR 07-05-2020 DEL MIN.DE EDUCACIÓN REF:TRANSF. RAUL CALANI JIMENEZ CGOLIBRETA 00099021001 TGN RECURSOS ORDINARIOS (UTILES DE ESCRITORIO)</t>
  </si>
  <si>
    <t>||VENTA DE DIVISAS SEGÚN SWIFT DEL BANQUERO NO.5347 DE LA FECHA, POR COBRO DE COMISIONES DE EUR 8,00 POR TRANSFERENCIA DE FONDOS AL EXTERIOR DE EUR 2.003,50 DE FECHA VALOR 07-05-2020 DEL MIN.DE EDUCACIÓN REF:PAGO MARIELA ARNOLD HUANCA CGO.LIBRETA 00099021001 TGN RECURSOS ORDINARIOS (UTILES DE ESCRITORIO)</t>
  </si>
  <si>
    <t>||VENTA DE DIVISAS SEGÚN SWIFT DEL BANQUERO NO. 5348 DE LA FECHA, POR COBRO DE COMISIONES DE EUR 10.- POR TRANSFERENCIA DE FONDOS AL EXTERIOR DE EUR 1.001,75 DE FECHA VALOR 07-05-2020 DEL MIN.DE EDUCACIÓN REF:TRANSF. JANE LEONOR ROQUE MAMANI LIBRETA 00099021001 TGN RECURSOS ORDINARIOS</t>
  </si>
  <si>
    <t>||VENTA DE DIVISAS SEGÚN SWIFT DEL BANQUERO NO. 5348 DE LA FECHA, POR COBRO DE COMISIONES DE EUR 10.- POR TRANSFERENCIA DE FONDOS AL EXTERIOR DE EUR 1.001,75 DE FECHA VALOR 07-05-2020 DEL MIN.DE EDUCACIÓN REF:TRANSF. JANE LEONOR ROQUE MAMANI CGO.LIBRETA 00099021001 TGN RECURSOS ORDINARIOS (UTILES DE ESCRITORIO)</t>
  </si>
  <si>
    <t>||VENTA DE DIVISAS SEGÚN SWIFT DEL BANQUERO NO. 5349 DE LA FECHA, POR COBRO DE COMISIONES DE EUR 5,00 POR TRANSFERENCIA DE FONDOS AL EXTERIOR DE EUR 253,67 DE FECHA VALOR 07-05-2020 DEL MIN.DE EDUCACIÓN REF:TRANSF. RAUL CALANI JIMENEZ LIBRETA 00099021001 TGN RECURSOS ORDINARIOS</t>
  </si>
  <si>
    <t>||VENTA DE DIVISAS SEGÚN SWIFT DEL BANQUERO NO.5347 DE LA FECHA, POR COBRO DE COMISIONES DE EUR 8,00 POR TRANSFERENCIA DE FONDOS AL EXTERIOR DE EUR 2.003,50 DE FECHA VALOR 07-05-2020 DEL MIN.DE EDUCACIÓN REF:PAGO MARIELA ARNOLD HUANCA LIBRETA 00099021001 TGN RECURSOS ORDINARIOS</t>
  </si>
  <si>
    <t>COBRO COSTOS DE PAPELERIA POR REGULARIZACION DE TRANSFERENCIA DEL EXTERIOR POR ORDEN DE CONSULADO DE BOLIVIA SAO PAULO BRASIL REF:GESTORIA CONSULAR FEBRERO 2020 LIB. 00010011102 MIN.RELACIONES EXTERIORES - GESTORIA CONSULAR LEY Nº 3108</t>
  </si>
  <si>
    <t>NUMERO DE LIBRETA CUT: 00222012001 OPERACIÓN E18 TRANSFERENCIA DEL SISTEMA FINANCIERO POR CUENTA DE TERCEROS A LA CUT TRANSFERENCIA A SOLICITUD DEL MEFP SEGUN NOTA CITE MEFP VTCP DGPOT UAIS CPI NO 0520003 BUN 20</t>
  </si>
  <si>
    <t>A:00099021001 Pago de capital e interés corriente a favor del TGN, correspondiente a los Préstamos Convenios Subsidiarios CAF 2324, Proyecto de Electrificación Rural ITUBA</t>
  </si>
  <si>
    <t>||TRANSFERENCIA DE FONDOS S/G. MENSAJES SWIFT NROS. 5399 Y 5398 DE LA FECHA. (SECTOR PÚBLICO - SOBREVUELOS). DEBITO DE LA LIBRETA 00117012001 DGAC, REPOSICION UTILES DE ESCRITORIO.</t>
  </si>
  <si>
    <t>COBRO COSTOS DE PAPELERIA SEGUN TRANSFERENCIA DEL EXTERIOR POR ORDEN DE PETROLEO BRASILEIRO S.A. PETROBRAS, FECHA VALOR 11-05-20 LIB. 00513012007 YPFB - RECURSOS NACIONALIZACIÓN</t>
  </si>
  <si>
    <t>COBRO COSTOS DE PAPELERIA SEGUN TRANSFERENCIA DEL EXTERIOR POR ORDEN DE TECPETROL DE BOLIVIA S.A., FECHA VALOR 11-05-20 LIB. 00513012007 YPFB - RECURSOS NACIONALIZACIÓN</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</si>
  <si>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COTOCA.</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</si>
  <si>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VILLAMONTES.</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</si>
  <si>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PORTACHUELO.</t>
  </si>
  <si>
    <t>A:00099021001 TRANSFERENCIA DE RECUPERACIONES SEGÚN NOTA GEF-LCR-LIN-AGA-0432-NOT/20 PARA PAGO DE INTERESES DE ACUERDO A CONTRATO DE FIDEICOMISO “PROGRAMA APOYO A LA EJECUCION DE LA INVERSION PUBLICA” FIRMADO ENTRE MINISTERIO DE PLANIFICACION Y EL FNDR, CORRESPONDIENTE AL GAM DE WARNES.</t>
  </si>
  <si>
    <t>COBRO COSTOS DE PAPELERIA POR REGULARIZACION DE TRANSFERENCIA DEL EXTERIOR POR ORDEN DE LLAMA GAS S.A., FECHA VALOR 11-05-20 LIB. 00513062001 YPFB-OPERACIONES PLANTA DE SEPARACION DE LIQUIDOS RIO GRANDE</t>
  </si>
  <si>
    <t>COBRO COSTOS DE PAPELERIA POR REGULARIZACION DE TRANSFERENCIA DEL EXTERIOR POR ORDEN DE GAS TOTAL S.A., FECHA VALOR 11-05-2020 LIB. 00513062001 YPFB-OPERACIONES PLANTA DE SEPARACION DE LIQUIDOS RIO GRANDE</t>
  </si>
  <si>
    <t>COBRO COSTOS DE PAPELERIA POR REGULARIZACION DE TRANSFERENCIA DEL EXTERIOR POR ORDEN DE AMBAR ENERGIA LTD, FECHA VALOR 11-05-2020 LIB. 00513012007 YPFB - RECURSOS NACIONALIZACIÓN</t>
  </si>
  <si>
    <t>PAGO PRÉSTAMO BID 1020-SF-BO VCTO. 13-05-2020 POR CUENTA DE BANCO DE DESARROLLO , VALOR 13-05-2020 CAPITAL BS 1.346.605,83 INTERESES BS 509.289,37</t>
  </si>
  <si>
    <t>'COBRO DE'||UTILES DE ESCRITO POR EL COMPROBANTE CONTABLE N°0983463 DE LA FECHA S/G.CORREO ELECTRONICO DE YPFB. DEBITO DE LA LIBRETA N° OO513022001 YPFB- OPERACIONES.</t>
  </si>
  <si>
    <t>||TRANSFERENCIA DE FONDOS SG NOTA MEFP/VTCP/DGCP/UODP/905/2019 DE FECHA 25-09-2019 MIN.DE ECONOMIA Y FINANZAS REF:PAGO CUSTODIO CORRESPONDIENTE 4TO TRIMESTRE DE 2019 FACTURA NO.1050314 CGO.LIB.00099021001 TGN-RECURSOS ORDINARIOS, COBRO COMIS.0,10% S/USD 98,67 SWIFT BS220.-UT.BS50.-</t>
  </si>
  <si>
    <t>A:00099021001 Pago de capital e interés corriente a favor del TGN adeudado por el GAD Tarija, correspondiente a los Préstamos Convenios Subsidiarios CAF 2324, Programa Multisectorial de Infraestructura Rural - Preinversión Estudio y Mejoramiento de la Gestión de Riego del Proyecto Multiple San Jacinto.</t>
  </si>
  <si>
    <t>NUMERO DE LIBRETA CUT: 00099021001 OPERACIÓN E18 TRANSFERENCIA DEL SISTEMA FINANCIERO POR CUENTA DE TERCEROS A LA CUT TRANSFERENCIA GASTOS OPERATIVOS BJP 2012 SOLICITUD BDP SAM FIDEICOMISO BONO JUANCITO PINTO GESTION 2012</t>
  </si>
  <si>
    <t>COBRO COSTOS DE PAPELERIA SEGUN TRANSFERENCIA DEL EXTERIOR POR ORDEN DE CONSULADO DE BOLIVIA VALENCIA-ESPAÑA REF:GESTORIA CONSULAR ABRL 2020 Y SALDO SUPERAVITARIO GESTION 2019 LIB. 00010011102 MIN.RELACIONES EXTERIORES - GESTORIA CONSULAR LEY Nº 3108</t>
  </si>
  <si>
    <t>NUMERO DE LIBRETA CUT: 03420102001 OPERACIÓN E18 TRANSFERENCIA DEL SISTEMA FINANCIERO POR CUENTA DE TERCEROS A LA CUT TRANSFERENCIA DE RECURSOS DEL FIDEICOMISO AEVIVIENDA GASTOS DE FUNCIONAMIENTO</t>
  </si>
  <si>
    <t>COBRO COSTOS DE PAPELERIA POR REGULARIZACION DE TRANSFERENCIA DEL EXTERIOR POR ORDEN DE CONSULADO GENERAL DE BOLIVIA EN LOS ANGELES-EE.UU. DEVOLUCION DE SALDOS Y GASTOS DE FUNCIONAMIENTO 2019 LIB. 00099021001 TGN-RECURSOS ORDINARIOS (3987)</t>
  </si>
  <si>
    <t>COBRO COSTOS DE PAPELERIA SEGUN TRANSFERENCIA DEL EXTERIOR POR ORDEN DE COPAGAZ DISTRIBUIDORA DE GAS S.A., FECHA VALOR 14-05-20 REF.INV.263,264 LIB. 00513062001 YPFB-OPERACIONES PLANTA DE SEPARACION DE LIQUIDOS RIO GRANDE</t>
  </si>
  <si>
    <t>||TRANSFERENCIA DE FONDOS S/G. MENSAJE SWIFT N° 5502 DE LA FECHA.(SECTOR PUBLICO-SOBREVUELOS) DEBITO LIBRETA N° 00117012001 DGAC, COBRO EMISION COMPROBANTE CONTABLE DE LA FECHA.</t>
  </si>
  <si>
    <t>COBRO COSTOS DE PAPELERIA POR REGULARIZACION DE TRANSFERENCIA DEL EXTERIOR POR ORDEN DE CONSULADO DE BOLIVIA EN MILAN-ITALIA REF:GESTORIA CONSULAR ABRIL 2020 LIB. 00010011102 MIN.RELACIONES EXTERIORES - GESTORIA CONSULAR LEY Nº 3108</t>
  </si>
  <si>
    <t>COBRO COSTOS DE PAPELERIA SEGUN TRANSFERENCIA DEL EXTERIOR POR ORDEN DE INTEGRACION ENERGETICA ARGENTINA, FECHA VALOR 15-05-20 REF:PAGO AXA-GJA-106-20 LIB. 00513012007 YPFB - RECURSOS NACIONALIZACIÓN</t>
  </si>
  <si>
    <t>VENTA DE DIVISAS CON TRANSFERENCIA DE FONDOS A SOLICITUD DE MINISTERIO DE RELACIONES EXTERIORES SEGUN SOLICITUD 10828 REF: PAGO DE HABERES Y COSTO DE VIDA AL PERSONAL DEL SERVICIO DIPLOMATICO CONSULAR Y AGREGADOS COMERCIALES CORRESPONDIENTE AL MES DE ABRIL 2020 SEGUN PLANILLA DE RRHH 042001 LIB. 00099021001 TGN-RECURSOS ORDINARIOS (3987)</t>
  </si>
  <si>
    <t>PROVISION DE FONDOS A SOLICITUD DE YACIMIENTOS PETROLIFEROS FISCALES BOLIVIANOS SEGUN SOLICITUD YPFB-0192-2020 REF: PAGO POR EXP DE GN A LA ARGENTINA OP GJA 105 20 RT ME PLUSPETROL BOLIVIA CORP SA FEBRERO 2020 LIB. 00513012007 YPFB - RECURSOS NACIONALIZACIÓN</t>
  </si>
  <si>
    <t>COBRO COSTOS DE PAPELERIA SEGUN TRANSFERENCIA DEL EXTERIOR POR ORDEN DE CONSULADO DE BOLIVIA EN CALAMA-CHILE REF:GESTORIA CONSULAR ABRIL 2020 LIB. 00010011102 MIN.RELACIONES EXTERIORES - GESTORIA CONSULAR LEY Nº 3108</t>
  </si>
  <si>
    <t>COBRO COSTOS DE PAPELERIA SEGUN TRANSFERENCIA DEL EXTERIOR POR ORDEN DE COPAGAZ DIISTRIBUIDORA DE GAS S.A. FECHA VALOR 18-05-2020 LIB. 00513062001 YPFB-OPERACIONES PLANTA DE SEPARACION DE LIQUIDOS RIO GRANDE</t>
  </si>
  <si>
    <t>COBRO COSTOS DE PAPELERIA SEGUN TRANSFERENCIA DEL EXTERIOR POR ORDEN DE INTEGRACION ENERGETICA ARGENTINA, FECHA VALOR 18-05-2020 LIB. 00513012007 YPFB - RECURSOS NACIONALIZACIÓN</t>
  </si>
  <si>
    <t>A:00373024104 A:00373024104 Transferencia de recursos a favor de las UNIBOL, correspondiente al mes de Febrero de 2020, sg Informe CITE: MEFP/VTCP/DGPOT/UPCFTGN/INF/N°24/2020; HR. 389-52-D.</t>
  </si>
  <si>
    <t>A:00373024101 A:00373024101 Transferencia de recursos para gastos de funcionamiento del FDI correspondiente al mes de Febrero 2020, sg Informe CITE: MEFP/VTCP/DGPOT/UPCFTGN/INF/N°23/2020, HR 389-51-D.</t>
  </si>
  <si>
    <t>COBRO COSTOS DE PAPELERIA SEGUN TRANSFERENCIA DEL EXTERIOR POR ORDEN DE INTEGRACION ENERGETICA ARGENTINA, FECHA VALOR 19-05-2020 LIB. 00513012007 YPFB - RECURSOS NACIONALIZACIÓN</t>
  </si>
  <si>
    <t>TRANSFERENCIA DE FONDOS AL EXTERIOR A SOLICITUD DE MINISTERIO DE RELACIONES EXTERIORES SEGUN SOLICITUD 10829 REF: PAGO DE COSTO DE VIDA AL PERSONAL SERVICIO DIPLOMATICO CONSULAR Y AGREGADOS COMERCIALES DEL MES DE ABRIL 2020 SEGUN PLANILLA MIXTA DE RRHH 042004 LIB. 00099021001 TGN-RECURSOS ORDINARIOS (3987)</t>
  </si>
  <si>
    <t>COBRO COSTOS DE PAPELERIA SEGUN TRANSFERENCIA DEL EXTERIOR POR ORDEN DE COPAGAZ DISTRIBUIDORA DE GAS S.A., FECHA VALOR 19-05-20 REF:INV.268-269,270 LIB. 00513062001 YPFB-OPERACIONES PLANTA DE SEPARACION DE LIQUIDOS RIO GRANDE</t>
  </si>
  <si>
    <t>COBRO COSTOS DE PAPELERIA POR REGULARIZACION DE TRANSFERENCIA DEL EXTERIOR POR ORDEN DE CONSULADO DE BOLIVIA MADRID-ESPAÑA REF:GESTORIA CONSULAR MARZO 2020 LIB. 00010011102 MIN.RELACIONES EXTERIORES - GESTORIA CONSULAR LEY Nº 3108</t>
  </si>
  <si>
    <t>TRANSFERENCIA DE FONDOS S/G CITE N°||FPS/GFA/UFI/TRL/073/2020 DEL FONDO NACIONAL DE INVERSION PRODUCTIVA Y SOCIAL (FPS) RECIBIDA EN LA FECHA (TRAM-TSO-2069) REF: PROGRAMACION DE PAGOS DE INVERSION Y FORTALECIMIENTO CONVENIO APPC KFW ABONO EN LA LIBRETA N° 00287104414 FPS - BS - APPC KFW</t>
  </si>
  <si>
    <t>TRANSFERENCIA DE FONDOS S/G CITE N°||FPS/GFA/UFI/TRL/073/2020 DEL FONDO NACIONAL DE INVERSION PRODUCTIVA Y SOCIAL (FPS) RECIBIDA EN LA FECHA (TRAM-TSO-2069) REF: PROGRAMACION DE PAGOS DE INVERSION Y FORTALECIMIENTO CONVENIO APPC KFW DE LA LIB. N° 00287102001 CUT FPS-RECURSOS PROPIOS</t>
  </si>
  <si>
    <t>COBRO COSTOS DE PAPELERIA SEGUN TRANSFERENCIA DEL EXTERIOR POR ORDEN DE COPAGAZ DISTRIBUIDORA DE GAS, FECHA VALOR 20-05-20 REF:INV 271 LIB. 00513062001 YPFB-OPERACIONES PLANTA DE SEPARACION DE LIQUIDOS RIO GRANDE</t>
  </si>
  <si>
    <t>COBRO COSTOS DE PAPELERIA SEGUN TRANSFERENCIA DEL EXTERIOR POR ORDEN DE INTEGRACION ENERGETICA ARGENTINA, FECHA VALOR 20-05-20 LIB. 00513012007 YPFB - RECURSOS NACIONALIZACIÓN</t>
  </si>
  <si>
    <t>||TRANSFERENCIA DE FONDOS S/G. MENSAJES SWIFT NROS.5649 Y 5648 DE LA FECHA.(SECTOR PUBLICO-SOBREVUELOS) DEBITO LIBRETA N° 00117012001 DGAC, COBRO EMISION COMPROBANTE CONTABLE DE LA FECHA.</t>
  </si>
  <si>
    <t>COBRO COSTOS DE PAPELERIA POR REGULARIZACION DE TRANSFERENCIA DEL EXTERIOR POR ORDEN DE CONSULADO GENERAL DE BOLIVIA EN SAO PAULO-BRASIL REF:GESTORIA CONSULAR ABRIL 2020 LIB. 00010011102 MIN.RELACIONES EXTERIORES - GESTORIA CONSULAR LEY Nº 3108</t>
  </si>
  <si>
    <t>COBRO COSTOS DE PAPELERIA POR REGULARIZACION DE TRANSFERENCIA DEL EXTERIOR POR ORDEN DE PUMA ENERGY PARAGUAY S.A., FECHA VALOR 19-05-20 LIB. 00513062001 YPFB-OPERACIONES PLANTA DE SEPARACION DE LIQUIDOS RIO GRANDE</t>
  </si>
  <si>
    <t>||TRANSFERENCIA DE FONDOS S/G. MENSAJE SWIFT NRO. 5697 Y CORREO ELECTRÓNICO DE LA AGENCIA BOLIVIANA DE CORREOS DE LA FECHA. (SECTOR PÚBLICO - SERVICIOS). DE LA LIBRETA 00383012001 INGRESOS AGENCIA BOLIVIANA DE CORREOS, COBRO UTILES DE ESCRITORIO.</t>
  </si>
  <si>
    <t>COBRO DE||ÚTILES DE ESCRITORIO POR LA ELABORACIÓN DE TRES COMPROBANTES CONTABLES DE COBRO DE CAPITAL E INTERESES CON VENCIMIENTO EN LA FECHA. REF: CRÉDITO EXTRAORDINARIO YLB CIDYP (CIEX N°18/2020) DE LA LIBRETA N° 00597012001 RECURSOS PROPIOS VENTAS YLB, COSTO ÚTILES DE ESCRITORIO</t>
  </si>
  <si>
    <t>COBRO COSTOS DE PAPELERIA POR REGULARIZACION DE TRANSFERENCIA DEL EXTERIOR POR ORDEN DE EMBAJADA DE BOLIVIA EN LA HAYA-PAISES BAJOS REF:DEVOLUCION DE SALDOS Y GASTOS DE FUNCIONAMIENTO 2019 LIB. 00099021001 TGN-RECURSOS ORDINARIOS (3987)</t>
  </si>
  <si>
    <t>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YACUIBA.</t>
  </si>
  <si>
    <t>REGULARIZACION DE TRANSFERENCIA DEL EXTERIOR SEGUN SWIFT NO.3672 DE FECHA 22/05/2020 ORDENANTE: CONSULADO DE BOLIVIA-WASHINGTON LIB. 00340012005 SEGIP - RECAUDACION EXTERIOR - CEDULAS DE IDENTIDAD</t>
  </si>
  <si>
    <t>REGULARIZACION DE TRANSFERENCIA DEL EXTERIOR SEGUN SWIFT NO.4708 DE FECHA 22/05/2020 ORDENANTE: CONSULADO GENERAL DE BOLIVIA-WASHINGTON LIB. 00340012005 SEGIP - RECAUDACION EXTERIOR - CEDULAS DE IDENTIDAD</t>
  </si>
  <si>
    <t>COBRO COSTOS DE PAPELERIA POR REGULARIZACION DE TRANSFERENCIA DEL EXTERIOR POR ORDEN DE CONSULADO DE BOLIVIA-WASHINGTON LIB. 00340012003 RECAUDACION EXTRANJERIA - C.I. -L.C.</t>
  </si>
  <si>
    <t>COBRO COSTOS DE PAPELERIA POR REGULARIZACION DE TRANSFERENCIA DEL EXTERIOR POR ORDEN DE CONSULADO GENERAL DE BOLIVIA-WASHINGTON LIB. 00340012003 RECAUDACION EXTRANJERIA - C.I. -L.C.</t>
  </si>
  <si>
    <t>||TRANSFERENCIA DE FONDOS S/G. MENSAJES SWIFT NROS. 5723 Y 5721 DE LA FECHA.(SECTOR PUBLICO-SERVICIOS). DEBITO LIBRETA N° 00119012001 ADSIB, COBRO EMISION COMPROBANTE CONTABLE DE LA FECHA.</t>
  </si>
  <si>
    <t>A:00099021001 Pago de capital e interés corriente a favor del TGN, adeudado por el GAD Santa Cruz, correspondiente a los Préstamos Convenios Subsidiarios CAF 2324, Proyectos de Electrificación Rural: San Andrés - Villa Victoria y Santa Rosa Total.</t>
  </si>
  <si>
    <t>NÚMERO DE LIBRETA CUT: 99031009.00 OPERACIÓN T01 TRANSFERENCIA DE FONDOS A LA CUT - TESORO DIRECTO DE BANCO UNION S.A. A CUENTA UNICA DEL TESORO CON NUMERO DE SOLICITUD = 4801098 Y NUMERO CORRELATIVO = 91320025052020766 TRANSFERENCIA POR OPERACIONES DE VENTA BONOS BTX SOLICITUD VALORES UNION SA</t>
  </si>
  <si>
    <t>PROVISION DE FONDOS A SOLICITUD DE YACIMIENTOS PETROLIFEROS FISCALES BOLIVIANOS SEGUN SOLICITUD YPFB-0204-2020 REF: PAGO A GASORIENTE BOLIVIANO POR SERV FIRME DE TRANSP DE GN MI POR EL MES DE ABRIL 2020 LIB. 00513012007 YPFB - RECURSOS NACIONALIZACIÓN</t>
  </si>
  <si>
    <t>COBRO COSTOS DE PAPELERIA POR REGULARIZACION DE TRANSFERENCIA DEL EXTERIOR POR ORDEN DE GAS CORONA S A E C A (FECHA VALOR 21/05/20) LIB. 00513062001 YPFB-OPERACIONES PLANTA DE SEPARACION DE LIQUIDOS RIO GRANDE</t>
  </si>
  <si>
    <t>COBRO COSTOS DE PAPELERIA POR REGULARIZACION DE TRANSFERENCIA DEL EXTERIOR POR ORDEN DE GAS TOTAL S.A. (FECHA VALOR 21/05/20) LIB. 00513062001 YPFB-OPERACIONES PLANTA DE SEPARACION DE LIQUIDOS RIO GRANDE</t>
  </si>
  <si>
    <t>PROVISION DE FONDOS A SOLICITUD DE YACIMIENTOS PETROLIFEROS FISCALES BOLIVIANOS SEGUN SOLICITUD YPFB-0205-2020 REF: PAGO A GTB SA POR SERV INT DE TRANSP DE GN MI CHIQUITOS MUTUN REDES YPFB YACUSES MES DE ABRIL 2020 LIB. 00513012007 YPFB - RECURSOS NACIONALIZACIÓN</t>
  </si>
  <si>
    <t>||PAGO PRESTAMO BID 846-SF-BO VCTO, 24-05-2020 POR CUENTA DE FNDR SEGÚN COD. LIQ. 013549 DEL 22/5/20, VALOR 24/5/20 CAPITAL USD10.244,10 INTERES USD 54.088,83 LIB. N° 00099021001 TGN-RECURSOS ORDINARIOS (3987) - ALIVIO MDRI</t>
  </si>
  <si>
    <t>||PAGO AL BID PRESTAMO 17-CD-BO VCTO. 17-05-2020 POR CUENTA DEL TGN SEGUN NOTA COD LIQ. 13560 DE FECHA 15-04-2020, VALOR 19-05.2020 CAPITAL CAD 21.212,53 INTERESES CAD 212,01 EQUIVALENTES A USD 15.633,79 LIBRETA N° 00099021001 CTA. 3987 CUENTA UNICA DEL TESORO REF.: COMISIONES BANCARIAS</t>
  </si>
  <si>
    <t>A:00099021001 Pago de capital e interés corriente a favor del TGN, adeudado por el GAD Oruro, correspondiente a los Préstamos Convenios Subsidiarios CAF 2324, Proyecto de Electrificación Pocoroco.</t>
  </si>
  <si>
    <t>PAGO A BID PRÉSTAMO 2880/BL-BO VCTO. 25-05-2020 POR CUENTA DE TGN , NTI. 013495 VALOR 26-05-2020 COMISIONES USD 9.188,38 CTA. 3987 CUENTA UNICA DEL TESORO LIB. 00099021001 REF.: COMISIONES BANCARIAS</t>
  </si>
  <si>
    <t>COBRO COSTOS DE PAPELERIA SEGUN TRANSFERENCIA DEL EXTERIOR POR ORDEN DE LLAMA GAS S.A., FECHA VALOR 26-05-20 LIB. 00513062001 YPFB-OPERACIONES PLANTA DE SEPARACION DE LIQUIDOS RIO GRANDE</t>
  </si>
  <si>
    <t>VENTA DE DIVISAS CON TRANSFERENCIA DE FONDOS A SOLICITUD DE MINISTERIO DE DEFENSA SEGUN SOLICITUD 10843 REF: PAGO A LA EMPRESA POLE STAR POR CONCEPTO DE SERVICIO DEL LRIT DE LA GESTION 2020 SEGÚN HOJA DE RUTA 26550 CONTRATO N 10 INFORMES RIBBUJEINF N 38 INFORME RIBBURSSSPINF N 17 INFORME RIBBUAFINF LIB. 00020064601 MINISTERIO DE DEFENSA - RIBB FUNCIONAMIENTO TRANSFERENCIAS</t>
  </si>
  <si>
    <t>VENTA DE DIVISAS CON TRANSFERENCIA DE FONDOS A SOLICITUD DE MINISTERIO DE DEFENSA SEGUN SOLICITUD 10842 REF: REGISTRO INTERNACIONAL BOLIVIANO DE BUQUES PAGO DE CONTRIBUCION A LA OMI CORRESPONDIENTE A LA GESTION 2020 DE ACUERDO A INFORMES RIBBUJEINF N 039 INFORME RIBBUAFINF N 1 INFORME RIBBURSSRPINF LIB. 00020064601 MINISTERIO DE DEFENSA - RIBB FUNCIONAMIENTO TRANSFERENCIAS</t>
  </si>
  <si>
    <t>COBRO COSTOS DE PAPELERIA SEGUN TRANSFERENCIA DEL EXTERIOR POR ORDEN DE COPAGAZ DISTRIBUIDORA DE GAS, FECHA VALOR 26-05-20 REF.INV.289 LIB. 00513062001 YPFB-OPERACIONES PLANTA DE SEPARACION DE LIQUIDOS RIO GRANDE</t>
  </si>
  <si>
    <t>NUMERO DE LIBRETA CUT: 00099021001 OPERACIÓN E18 TRANSFERENCIA DEL SISTEMA FINANCIERO POR CUENTA DE TERCEROS A LA CUT por concepto de devolucion de pagos cc no cobrados por afiliados civiles y militares correspondiente al periodo de noviembre y aguinaldo 2019</t>
  </si>
  <si>
    <t>||TRANSFERENCIA DE FONDOS S/G. MENSAJES SWIFT NROS.5781 Y 5780 DE LA FECHA.(SECTOR PUBLICO-SERVICIOS). DEBITO LIBRETA N°00244012001, COBRO EMISION COMPROBANTE CONTABLE DE LA FECHA.</t>
  </si>
  <si>
    <t>NÚMERO DE LIBRETA CUT: 99031009.00 OPERACIÓN T01 TRANSFERENCIA DE FONDOS A LA CUT - TESORO DIRECTO DE BANCO UNION S.A. A CUENTA UNICA DEL TESORO CON NUMERO DE SOLICITUD = 4806939 Y NUMERO CORRELATIVO = 91320028052020454 TRANSFERENCIA POR OPERACIONES DE VENTA BONOS BTX SOLICITUD VALORES UNION SA</t>
  </si>
  <si>
    <t>PROVISION DE FONDOS A SOLICITUD DE YACIMIENTOS PETROLIFEROS FISCALES BOLIVIANOS SEGUN SOLICITUD YPFB-0206-2020 REF: PAGO IMPUESTO DIRECTO A LOS HIDROCARBUROS PRODUCCION FEBRERO 2020 LIB. 00513012007 YPFB - RECURSOS NACIONALIZACIÓN</t>
  </si>
  <si>
    <t>TRANSFERENCIA RECIBIDA DEL EXTERIOR SEGÚN MENSAJES SWIFT Nos. 5822-5821 (REM.EXT.) DE FECHA 28-05-2020 POR DESEMBOLSO DE IDA PRÉSTAMO TF-16083 RES.CLIM.BOL-PROY.INT.CUENCAS LIBRETA N° 00287102001 FPS-RECURSOS PROPIOS REF.: UTILES DE ESCRITORIO</t>
  </si>
  <si>
    <t>NUMERO DE LIBRETA CUT: 00099021001 OPERACIÓN E18 TRANSFERENCIA DEL SISTEMA FINANCIERO POR CUENTA DE TERCEROS A LA CUT TRANSFERENCIA PAGO DE MULTA SERVICIO. COBRANZAS ENERO 2020</t>
  </si>
  <si>
    <t>COBRO COSTOS DE PAPELERIA SEGUN TRANSFERENCIA DEL EXTERIOR POR ORDEN DE COPAGAZ DISTRIBUIDORA DE GAS S.A., FECHA VALOR 27-05-20 REF:INV.292,293,294,297,298,299 LIB. 00513062001 YPFB-OPERACIONES PLANTA DE SEPARACION DE LIQUIDOS RIO GRANDE</t>
  </si>
  <si>
    <t>'COBRO DE UTILES DE ESCRITORIO POR´||BS50,- Y REGISTRO COBRO COMISIÓN REEMB. GSTS. COMUNICACIÓN BS220.- CARTA DE CRÉDITO STANDBY REF.:BKD2017LG00285 (BCB:SB-R-2017-56) A/F ABC, S/G NOTA ABC/GNA/SAF/ATE/2020-1111, 21/05/20. LIB.:00291012002 ABC-RECURSOS PROPIIOS REF.:REEMB. GSTS. COM Y EMIS. COMP. CONT. SBLC:BKD2017LG00285</t>
  </si>
  <si>
    <t>PAGO A FONPLATA PRÉSTAMO BOL 28/2016 VCTO. 28-05-2020 POR CUENTA DE TGN , NTI. 013566 VALOR 28-05-2020 CAPITAL USD 344.458,07 INTERESES USD 129.589,59 COMISIONES USD 8.147,28 CTA. 3987 CUENTA UNICA DEL TESORO LIB. 00099021001 REF.: COMISIONES BANCARIAS</t>
  </si>
  <si>
    <t>PROVISION DE FONDOS A SOLICITUD DE YACIMIENTOS PETROLIFEROS FISCALES BOLIVIANOS SEGUN SOLICITUD YPFB-0213-2020 REF: PAGO AL TESORO GENERAL DE LA NACION PARTICIPACION DE LA PRODUCCION FEBRERO 2020 LIB. 00099021001 TGN YPFB PARTICIPACION 6% PRODUCCIÓN BRUTA DE HIDROCARBUROS BOCA DE POZO</t>
  </si>
  <si>
    <t>||AMPLIACIÓN DE VALIDEZ 0.15% S/USD 143.527,65 POR 202 DIAS, REEMBOLSO GASTOS DE COMUNICACIÓN BS 220,- Y EMISIÓN DE BCTE. CONTABLE BS50.- S/G NOTA DGAA-UF-ST. N° 0444/19, 26/05/20 REF.:I-2019-68 P/C MINISTERIO DE DEFENSA A/F STEYR ARMS GMBH. LIB.:00020011103 MINISTERIO DE DEFENSA - INGRESOS VARIOS, REF.: ENMIENDA N°1 LC: I-2019-68</t>
  </si>
  <si>
    <t>||AMPLIACIÓN DE VALIDEZ 0.15% S/USD 276.221,26 POR 202 DIAS, REEMBOLSO GASTOS DE COMUNICACIÓN BS 220,- Y EMISIÓN DE BCTE. CONTABLE BS50.- S/G NOTA DGAA-UF-ST. N° 0444/19, 26/05/20 REF.:I-2019-69 P/C MINISTERIO DE DEFENSA A/F GLOCK INTERNATIONAL S.A. LIB.:00020011103 MINISTERIO DE DEFENSA - INGRESOS VARIOS, REF.: ENMIENDA N°1 LC: I-2019-69</t>
  </si>
  <si>
    <t>VENTA DE DIVISAS CON TRANSFERENCIA DE FONDOS A SOLICITUD DE YACIMIENTOS DE LITIO BOLIVIANOS SEGUN SOLICITUD 10847 REF: CORRESPONDE PAGO A FASTMARKETS BATTERY RAW MATERIAL MARKET TRACKER INVOICE 01185253/02 POR ACTUALIZACION DE SUSCRIPCION POR SERVICIO DE INFORMACION ESPECIALIZADA DE PRECIOS INTERNA LIB. 00597029201 YLB- PRODUCCION PLANTA INDUSTRIAL DES. INT. SALAR UYUNI</t>
  </si>
  <si>
    <t>||AMPLIACION DE VALIDEZ 0,15% S/USD 348419,54.- POR 202 DIAS, REEMBOLSO GASTOS DE COMUNICACION BS220.- Y EMISION DE CBTE. CONTABLE BS50.- S/G NOTA DGAA-UF-ST. N°0444/19 DEL 26 DE MAYO DE 2020 REF.: I-2019-70 LIB. 000200111103 MINISTERIO DE DEFENSA - INGRESOS VARIOS</t>
  </si>
  <si>
    <t>||AMPLIACION DE VALIDEZ 0,15% S/USD 141.362,01 POR 202 DIAS, REEMBOLSO GASTOS DE COMUNICACION BS220.- Y EMISION DE CBTE. CONTABLE BS50.- SG NOTA DGAA-UF-ST. N° 0444/19 DEL 26 DE MAYO DE 2020 REF.: I-2019-72 POR CUENTA DEL MINISTERIO DE DEFENSA A FAVOR DE FIOCCHI MUNIZIONI LIB. 00020011103 MINISTERIO DE DEFENSA - INGRESOS VARIOS REF: COM. ENMIENDA LC I-2019-72</t>
  </si>
  <si>
    <t>COBRO COSTOS DE PAPELERIA SEGUN TRANSFERENCIA DEL EXTERIOR POR ORDEN DE COPAGAZ DISTRIBUIDORA DE GAS S.A., FECHA VALOR 28-05-20 REF.INV 301,302,303,304 LIB. 00513062001 YPFB-OPERACIONES PLANTA DE SEPARACION DE LIQUIDOS RIO GRANDE</t>
  </si>
  <si>
    <t>A:00099021001 Pago de capital e interés corrientes a favor del TGN, adeudado por el GAD Santa Cruz, correspondiente al Préstamo Convenio Subsidiario CAF 2324, Proyecto Sistema de Electrificación San Matías</t>
  </si>
  <si>
    <t>PROVISION DE FONDOS A SOLICITUD DE YACIMIENTOS PETROLIFEROS FISCALES BOLIVIANOS SEGUN SOLICITUD YPFB-0216-2020 REF: PAGO A YPFB TRANSIERRA SA POR SERVICIO INTERRUMPIBLE ACUERDO TEMPORAL SCD Y TEMIN ABRIL 2020 LIB. 00513012007 YPFB - RECURSOS NACIONALIZACIÓN</t>
  </si>
  <si>
    <t>PROVISION DE FONDOS A SOLICITUD DE YACIMIENTOS PETROLIFEROS FISCALES BOLIVIANOS SEGUN SOLICITUD YPFB-0218-2020 REF: PAGO POR EXP DE GN A LA ARGENTINA OP GJA 106 20 RT ME PLUSPETROL BOLIVIA CORP SA MARZO 2020 LIB. 00513012007 YPFB - RECURSOS NACIONALIZACIÓN</t>
  </si>
  <si>
    <t>COBRO COSTOS DE PAPELERIA POR REGULARIZACION DE TRANSFERENCIA DEL EXTERIOR POR ORDEN DE CORPORACION PARAGUAYA DISTRIBUIDORA DE DERIVADOS DE PETROLEO S.A. (FECHA VALOR 28/5/2020) LIB. 00513062001 YPFB-OPERACIONES PLANTA DE SEPARACION DE LIQUIDOS RIO GRANDE</t>
  </si>
  <si>
    <t>PROVISION DE FONDOS A SOLICITUD DE YACIMIENTOS PETROLIFEROS FISCALES BOLIVIANOS SEGUN SOLICITUD YPFB-0231-2020 REF: PAGO A YPFB TRANSIERRA SA POR SCD Y TEMIN SERVICIO FIRME DE TRANSP DE GN ABRIL 2020 LIB. 00513012007 YPFB - RECURSOS NACIONALIZACIÓN</t>
  </si>
  <si>
    <t>||ÚNICO DESEMBOLSO POR EL SEGUNDO CRÉDITO DE EMERGENCIA NACIONAL GESTIÓN 2020 OTORGADO EN EL MARCO DE LOS D.S. 4179, 4196, 4199, 4229, RD N°52/2020 Y CONTRATO SANO DLBCI N°8/2020 REF: NOTA MEFP/VTCP/DGCP-47/2020 RECIBIDA EN LA FECHA (TRAM-TGL-4881) ABONO EN LA LIBRETA N° 00099021001 TGN RECURSOS ORDINARIOS (SEGUNDO CRÉDITO DE EMERG. GESTIÓN 2020)</t>
  </si>
  <si>
    <t>COBRO DE||ÚTILES DE ESCRITORIO POR LA ELABORACIÓN DEL COMPROBANTE CONTABLE N° 0984095 DE LA FECHA DE LA LIBRETA N° 00099021001 TGN RECURSOS ORDINARIOS, COSTO ÚTILES DE ESCRITORIO</t>
  </si>
  <si>
    <t>'TRANSFERENCIA'||RECIBIDA DEL EXTERIOR SEGÚN MENSAJES SWIFT NOS. 5119-5120 (REM.EXT.) DE FECHA 04-05-2020 POR DESEMBOLSO DE FONPLATA PRÉSTAMO BOL 32/20218 ETAPA I LIBRETA N° 00287104324 FPS - U$ - PIU II</t>
  </si>
  <si>
    <t>'COBRO DE UTILES DE ESCRITORIO POR´||COMPLEMENTO A COMPROBANTE S-0982881 DE LA FECHA REF:ABONO DEL EXTERIOR LIBRETA 00512012001 AASANA CENTRAL-OFICINA NACIONAL (UTILES DE ESCRITORIO)</t>
  </si>
  <si>
    <t>AJUSTE COMPLEMENTARIO POR REVALORIZACION SALDOS DE ACTIVOS DE RESERVA Y OBLIGACIONES MONEDA EXTRANJERA (DOLARES) Saldo MO = -469198462.87 ;Bs/Mo: 6.86000000000 ;Saldo Bs: -3218701455.30</t>
  </si>
  <si>
    <t>COBRO COSTOS DE PAPELERIA SEGUN TRANSFERENCIA DEL EXTERIOR POR ORDEN DE ATLAS AIR INC REF:YKYC 12-03-2020 LIB. 00512012001 AASANA CENTRAL-OFICINA NACIONAL</t>
  </si>
  <si>
    <t>COBRO COSTOS DE PAPELERIA SEGUN TRANSFERENCIA DEL EXTERIOR POR ORDEN DE UNITED AIRLINES INC REF:YKYC 46-03-2020 LIB. 00512012001 AASANA CENTRAL-OFICINA NACIONAL</t>
  </si>
  <si>
    <t>'TRANSFERENCIA'||RECIBIDA DEL EXTERIOR SEGÚN MENSAJES SWIFT NOS. 5161-5162 (REM.EXT.) DE FECHA 05-05-2020 POR DESEMBOLSO DE IDA PRÉSTAMO 57120 PICAR 12-32 LIBRETA N° 00047137002 MDRYT-USD-PROY. INVERS. COMUN. AREAS RURALES CHU-LPZ-ORU-CBBA</t>
  </si>
  <si>
    <t>'TRANSFERENCIA'||RECIBIDA DEL EXTERIOR SEGÚN MENSAJES SWIFT NOS. 5161-5162 (REM.EXT.) DE FECHA 05-05-2020 POR DESEMBOLSO DE IDA PRÉSTAMO 57120 PICAR 12-32 LIB.N° 00047137002 MDRYT-USD-PROY. INVERS. COMUN. AREAS RURALES CHU-LPZ-ORU-CBBA REF.:UT.ESCRITORIO</t>
  </si>
  <si>
    <t>AJUSTE COMPLEMENTARIO POR REVALORIZACION SALDOS DE ACTIVOS DE RESERVA Y OBLIGACIONES MONEDA EXTRANJERA (DOLARES) Saldo MO = -467101484.40 ;Bs/Mo: 6.86000000000 ;Saldo Bs: -3204316182.99</t>
  </si>
  <si>
    <t>PAGO A CAF PRÉSTAMO CFA006843 VCTO. 11-05-2020 POR CUENTA DE TGN , NTI. 013543 VALOR 11-05-2020 CAPITAL USD 21.590,50 INTERESES USD 8.446,10 CTA. 5970 CUENTA UNICA DEL TESORO DOLARES AMERICANOS LIB. 00099021001</t>
  </si>
  <si>
    <t>COBRO COSTOS DE PAPELERIA SEGUN TRANSFERENCIA DEL EXTERIOR POR ORDEN DE EMES AIR S.A. REF:YKYC 24-03-2020 LIB. 00512012001 AASANA CENTRAL-OFICINA NACIONAL</t>
  </si>
  <si>
    <t>COBRO COSTOS DE PAPELERIA SEGUN TRANSFERENCIA DEL EXTERIOR POR ORDEN DE AEROVIAS DE MEXICO S.A. LIB. 00512012001 AASANA CENTRAL-OFICINA NACIONAL</t>
  </si>
  <si>
    <t>AJUSTE COMPLEMENTARIO POR REVALORIZACION SALDOS DE ACTIVOS DE RESERVA Y OBLIGACIONES MONEDA EXTRANJERA (DOLARES) Saldo MO = -462558009.07 ;Bs/Mo: 6.86000000000 ;Saldo Bs: -3173147942.21</t>
  </si>
  <si>
    <t>COBRO COSTOS DE PAPELERIA SEGUN TRANSFERENCIA DEL EXTERIOR POR ORDEN DE LAN ARGENINA AEREO 2000 S.A. LIB. 00512012001 AASANA CENTRAL-OFICINA NACIONAL</t>
  </si>
  <si>
    <t>AJUSTE COMPLEMENTARIO POR REVALORIZACION SALDOS DE ACTIVOS DE RESERVA Y OBLIGACIONES MONEDA EXTRANJERA (DOLARES) Saldo MO = -458451489.94 ;Bs/Mo: 6.86000000000 ;Saldo Bs: -3144977221.00</t>
  </si>
  <si>
    <t>||PAGO PRÉSTAMO 1020/SF-BO VCTO. 13-05-2020 POR CUENTA DEL BANCO DE DESARROLLLO PRODUCTIVO SEGUN COD. LIQ. 013535 DE FECHA 11-05-2020 Y NOTA MEFP/VTCP/DGCP/UODP-1167/2013 DE FECHA 12-11-2013. VALOR 13-05-2020 LIB. 00099021001 CTA. 5970 CUENTA UNICA DEL TESORO EN DOLARES AMERICANOS</t>
  </si>
  <si>
    <t>||TRANSFERENCIA DE FONDOS SG NOTA MEFP/VTCP/DGCP/UODP/905/2019 DE FECHA 25-09-2019 MIN.DE ECONOMIA Y FINANZAS REF:PAGO CUSTODIO CORRESPONDIENTE 4TO TRIMESTRE DE 2019 FACTURA NO.1050314 LIBRETA 00099021001 TGN RECURSOS ORDINARIOS DOLARES AMERICANOS</t>
  </si>
  <si>
    <t>AJUSTE COMPLEMENTARIO POR REVALORIZACION SALDOS DE ACTIVOS DE RESERVA Y OBLIGACIONES MONEDA EXTRANJERA (DOLARES) Saldo MO = -448070895.80 ;Bs/Mo: 6.86000000000 ;Saldo Bs: -3073766345.20</t>
  </si>
  <si>
    <t>AJUSTE COMPLEMENTARIO POR REVALORIZACION SALDOS DE ACTIVOS DE RESERVA Y OBLIGACIONES MONEDA EXTRANJERA (DOLARES) Saldo MO = -448086551.04 ;Bs/Mo: 6.86000000000 ;Saldo Bs: -3073873740.14</t>
  </si>
  <si>
    <t>COBRO COSTOS DE PAPELERIA POR REGULARIZACION DE TRANSFERENCIA DEL EXTERIOR POR ORDEN DE WESTERN GLOBAL AIRLINES LLC LIB. 00512012001 AASANA CENTRAL-OFICINA NACIONAL</t>
  </si>
  <si>
    <t>COBRO COSTOS DE PAPELERIA POR REGULARIZACION DE TRANSFERENCIA DEL EXTERIOR POR ORDEN DE KLM ROYAL DUCH AIRLINES THE NETHERLANDS LIB. 00512012001 AASANA CENTRAL-OFICINA NACIONAL</t>
  </si>
  <si>
    <t>||REGULARIZACION DEL COMPROBANTE S-981155 DEL 23/3/2020 POR PAGO A BID PTMO. 709-SF-BO VCTO. 24-03-2020 POR CUENTA DE YPFB TRANSPORTE LIB. 00099021001 TGN-RECURSOS ORDINARIOS DOLARES AMERICANOS - ALIVIO MDRI</t>
  </si>
  <si>
    <t>AJUSTE COMPLEMENTARIO POR REVALORIZACION SALDOS DE ACTIVOS DE RESERVA Y OBLIGACIONES MONEDA EXTRANJERA (DOLARES) Saldo MO = -442533897.56 ;Bs/Mo: 6.86000000000 ;Saldo Bs: -3035782537.27</t>
  </si>
  <si>
    <t>COBRO COSTOS DE PAPELERIA SEGUN TRANSFERENCIA DEL EXTERIOR POR ORDEN DE CUBANA DE AVIACION S.A. REF.NPTA DE DEBITO YKYC 21-03-2020 LIB. 00512012001 AASANA CENTRAL-OFICINA NACIONAL</t>
  </si>
  <si>
    <t>REGULARIZACION DE TRANSFERENCIA DEL EXTERIOR SEGUN SWIFT NO.2897 DE FECHA 19/05/2020 ORDENANTE: CONSULADO DE BOLIVIA EN ARICA LIB. 00099021001 TGN-RECURSOS ORDINARIOS-DOLARES AMERICANOS (5970)</t>
  </si>
  <si>
    <t>COBRO COSTOS DE PAPELERIA POR REGULARIZACION DE TRANSFERENCIA DEL EXTERIOR POR ORDEN DE CONSULADO DE BOLIVIA EN ARICA LIB. 00099021001 TGN-RECURSOS ORDINARIOS-DOLARES AMERICANOS (5970)</t>
  </si>
  <si>
    <t>||PAGO AL BID PRESTAMO 17-CD-BO VCTO. 17-05-2020 POR CUENTA DEL TGN SEGUN COD LIQ. 13560 DE FECHA 18-05-2020, VALOR 19-05.2020 CAPITAL CAD 21.212,53 INTERESES CAD 212,01 EQUIVALENTES EN USD 15.727,90 LIBRETA N° 00099021001 CTA. 5970 CUENTA UNICA DEL TESORO EN DOLARES AMERICANOS</t>
  </si>
  <si>
    <t>||REGULARIZACIÓN DE NUESTRA OPERACIÓN NRO. 0983575 DE F. 19/05/2020 EN ATENCIÓN A CORREOS ELECTRONICOS DE LA DGAC Y AASANA. DEBITO DE LA LIBRETA 00512012001 AASANA CENTRAL-OFICINA CENTRAL; COBRO UTILES DE ESCRITORIO.</t>
  </si>
  <si>
    <t>COBRO COSTOS DE PAPELERIA SEGUN TRANSFERENCIA DEL EXTERIOR POR ORDEN DE CARGO LUX AIRLINES INT S A FINANCE LIB. 00512012001 AASANA CENTRAL-OFICINA NACIONAL</t>
  </si>
  <si>
    <t>AJUSTE COMPLEMENTARIO POR REVALORIZACION SALDOS DE ACTIVOS DE RESERVA Y OBLIGACIONES MONEDA EXTRANJERA (DOLARES) Saldo MO = -433780814.37 ;Bs/Mo: 6.86000000000 ;Saldo Bs: -2975736386.56</t>
  </si>
  <si>
    <t>||REGULARIZACIÓN DE NUESTRA OPERACIÓN NRO. 0983632 DE F. 20/05/2020 EN ATENCIÓN A CORREOS ELECTRÓNICOS DE LA DGAC Y AASANA. DEBITO DE LA LIBRETA 00512012001 AASANA CENTRAL-OFICINA CENTRAL; COBRO UTILES DE ESCRITORIO.</t>
  </si>
  <si>
    <t>REGULARIZACION DE TRANSFERENCIA DEL EXTERIOR SEGUN SWIFT NO.5446 DE FECHA 21/05/2020 ORDENANTE: EMBAJADA DE BOLIVIA BRASILIA-BRASIL LIB. 00099021001 TGN-RECURSOS ORDINARIOS-DOLARES AMERICANOS (5970)</t>
  </si>
  <si>
    <t>COBRO COSTOS DE PAPELERIA POR REGULARIZACION DE TRANSFERENCIA DEL EXTERIOR POR ORDEN DE EMBAJADA DE BOLIVIA BRASILIA-BRASIL LIB. 00099021001 TGN-RECURSOS ORDINARIOS-DOLARES AMERICANOS (5970)</t>
  </si>
  <si>
    <t>COBRO COSTOS DE PAPELERIA SEGUN TRANSFERENCIA DEL EXTERIOR POR ORDEN DE SERVICIOS AEROS REGIONAL REGAIR S.A. REF.PAGO DE SERVICIOS LIB. 00512012001 AASANA CENTRAL-OFICINA NACIONAL</t>
  </si>
  <si>
    <t>AJUSTE COMPLEMENTARIO POR REVALORIZACION SALDOS DE ACTIVOS DE RESERVA Y OBLIGACIONES MONEDA EXTRANJERA (DOLARES) Saldo MO = -433720371.55 ;Bs/Mo: 6.86000000000 ;Saldo Bs: -2975321748.82</t>
  </si>
  <si>
    <t>Comprobante revertido Nro. 1-S-0983601 - Por error en la información enviada por el banquero LIBRETA N° 00099021001 CTA. 5970 CUENTA UNICA DEL TESORO EN DOLARES AMERICANOS</t>
  </si>
  <si>
    <t>||PAGO AL BID PRESTAMO 17-CD-BO VCTO. 17-05-2020 POR CUENTA DEL TGN SEGUN NOTA COD LIQ. 13560 DE FECHA 15-04-2020, VALOR 19-05.2020 CAPITAL CAD 21.212,53 INTERESES CAD 212,01 EQUIVALENTES A USD 15.633,79 LIBRETA N° 00099021001 CTA. 5970 CUENTA UNICA DEL TESORO EN DOLARES AMERICANOS</t>
  </si>
  <si>
    <t>AJUSTE COMPLEMENTARIO POR REVALORIZACION SALDOS DE ACTIVOS DE RESERVA Y OBLIGACIONES MONEDA EXTRANJERA (DOLARES) Saldo MO = -432694230.22 ;Bs/Mo: 6.86000000000 ;Saldo Bs: -2968282419.29</t>
  </si>
  <si>
    <t>PAGO A BID PRÉSTAMO 2880/BL-BO VCTO. 25-05-2020 POR CUENTA DE TGN , NTI. 013495 VALOR 26-05-2020 COMISIONES USD 9.188,38 CTA. 5970 CUENTA UNICA DEL TESORO DOLARES AMERICANOS LIB. 00099021001</t>
  </si>
  <si>
    <t>||REGULARIZACIÓN DE NUESTRA OPERACIÓN NRO. 0983780 DE F. 25/05/2020 EN ATENCIÓN A CORREOS ELECTRÓNICOS DE LA DGAC Y AASANA. DEBITO DE LA LIBRETA 00512012001 AASANA CENTRAL-OFICINA CENTRAL; COBRO UTILES DE ESCRITORIO.</t>
  </si>
  <si>
    <t>AJUSTE COMPLEMENTARIO POR REVALORIZACION SALDOS DE ACTIVOS DE RESERVA Y OBLIGACIONES MONEDA EXTRANJERA (DOLARES) Saldo MO = -424060268.92 ;Bs/Mo: 6.86000000000 ;Saldo Bs: -2909053444.83</t>
  </si>
  <si>
    <t>AJUSTE COMPLEMENTARIO POR REVALORIZACION SALDOS DE ACTIVOS DE RESERVA Y OBLIGACIONES MONEDA EXTRANJERA (DOLARES) Saldo MO = -422243961.73 ;Bs/Mo: 6.86000000000 ;Saldo Bs: -2896593577.45</t>
  </si>
  <si>
    <t>TRANSFERENCIA RECIBIDA DEL EXTERIOR SEGÚN MENSAJES SWIFT Nos. 5822-5821 (REM.EXT.) DE FECHA 28-05-2020 POR DESEMBOLSO DE IDA PRÉSTAMO TF-16083 RES.CLIM.BOL-PROY.INT.CUENCAS LIBRETA N° 00287104318 FPS-U$-PPCR AIF TF016083</t>
  </si>
  <si>
    <t>PAGO A FONPLATA PRÉSTAMO BOL 28/2016 VCTO. 28-05-2020 POR CUENTA DE TGN , NTI. 013566 VALOR 28-05-2020 CAPITAL USD 344.458,07 INTERESES USD 129.589,59 COMISIONES USD 8.147,28 CTA. 5970 CUENTA UNICA DEL TESORO DOLARES AMERICANOS LIB. 00099021001</t>
  </si>
  <si>
    <t>COBRO COSTOS DE PAPELERIA SEGUN TRANSFERENCIA DEL EXTERIOR POR ORDEN DE BOEING DIGITAL SOLUTIONS INC LIB. 00512012001 AASANA CENTRAL-OFICINA NACIONAL</t>
  </si>
  <si>
    <t>AJUSTE COMPLEMENTARIO POR REVALORIZACION SALDOS DE ACTIVOS DE RESERVA Y OBLIGACIONES MONEDA EXTRANJERA (DOLARES) Saldo MO = -395883563.15 ;Bs/Mo: 6.86000000000 ;Saldo Bs: -2715761243.22</t>
  </si>
  <si>
    <t>De: 00512012001 A:00099021001 A requerimiento de la Administración de Aeropuertos y Servicios Auxiliares a la Navegación Aérea (AASANA), con nota CITE: CEX-YKYB/0190/2018, en virtud a las notas internas CITE: MEFP/VTCP/DGAFT/USCFT/Nos. 1401</t>
  </si>
  <si>
    <t>De: 00066031011 A:00086071002 Traspaso de recursos a solicitud del Ministerio de Planificación del Desarrollo sg nota CITE: MPD/VIPFE/DGGFE/UAP/NE 0708/2020,como beneficiario el Ministerio de Medio Ambiente y Agua para el proyecto Ampliació</t>
  </si>
  <si>
    <t>00086071002</t>
  </si>
  <si>
    <t>Periodo 1-Enero-2020 al 23-Junio-2020</t>
  </si>
  <si>
    <t>mar</t>
  </si>
  <si>
    <t>abr</t>
  </si>
  <si>
    <t>may</t>
  </si>
  <si>
    <t>MINISTERIO DE EDUCACIÓN, DEPORTES Y CULTURAS</t>
  </si>
  <si>
    <t>Ministerio de Educación, Deportes y Culturas</t>
  </si>
  <si>
    <t>O18410230002</t>
  </si>
  <si>
    <t>O18410570002</t>
  </si>
  <si>
    <t>O18410550002</t>
  </si>
  <si>
    <t>O18410560002</t>
  </si>
  <si>
    <t>O18411460002</t>
  </si>
  <si>
    <t>O18411680002</t>
  </si>
  <si>
    <t>O18411990002</t>
  </si>
  <si>
    <t>O18413630002</t>
  </si>
  <si>
    <t>O18413640002</t>
  </si>
  <si>
    <t>O18414110002</t>
  </si>
  <si>
    <t>O18414140002</t>
  </si>
  <si>
    <t>O18414220002</t>
  </si>
  <si>
    <t>O18414460002</t>
  </si>
  <si>
    <t>O18414470002</t>
  </si>
  <si>
    <t>O18414630002</t>
  </si>
  <si>
    <t>O18414640002</t>
  </si>
  <si>
    <t>O18414660002</t>
  </si>
  <si>
    <t>O18415110002</t>
  </si>
  <si>
    <t>O18415120002</t>
  </si>
  <si>
    <t>O18415540002</t>
  </si>
  <si>
    <t>O18415760002</t>
  </si>
  <si>
    <t>B18413760002</t>
  </si>
  <si>
    <t>B18413790002</t>
  </si>
  <si>
    <t>B18414130002</t>
  </si>
  <si>
    <t>B18414150002</t>
  </si>
  <si>
    <t>B18414160002</t>
  </si>
  <si>
    <t>O18415980002</t>
  </si>
  <si>
    <t>O18416090002</t>
  </si>
  <si>
    <t>O18418020002</t>
  </si>
  <si>
    <t>O18418330002</t>
  </si>
  <si>
    <t>O18418350002</t>
  </si>
  <si>
    <t>O18419420002</t>
  </si>
  <si>
    <t>O18419450002</t>
  </si>
  <si>
    <t>O18419610002</t>
  </si>
  <si>
    <t>O18419640002</t>
  </si>
  <si>
    <t>O18419680002</t>
  </si>
  <si>
    <t>O18419690002</t>
  </si>
  <si>
    <t>O18419810002</t>
  </si>
  <si>
    <t>O18419750002</t>
  </si>
  <si>
    <t>O18419830002</t>
  </si>
  <si>
    <t>O18419870002</t>
  </si>
  <si>
    <t>B18417300002</t>
  </si>
  <si>
    <t>B18417340002</t>
  </si>
  <si>
    <t>B18417390002</t>
  </si>
  <si>
    <t>B18417780002</t>
  </si>
  <si>
    <t>B18418550002</t>
  </si>
  <si>
    <t>O18419900002</t>
  </si>
  <si>
    <t>O18422070002</t>
  </si>
  <si>
    <t>O18422130002</t>
  </si>
  <si>
    <t>O18422290002</t>
  </si>
  <si>
    <t>O18422320002</t>
  </si>
  <si>
    <t>O18422460002</t>
  </si>
  <si>
    <t>O18422790002</t>
  </si>
  <si>
    <t>O18422800002</t>
  </si>
  <si>
    <t>O18422990002</t>
  </si>
  <si>
    <t>O18423320002</t>
  </si>
  <si>
    <t>O18423420002</t>
  </si>
  <si>
    <t>O18423440002</t>
  </si>
  <si>
    <t>O18423450002</t>
  </si>
  <si>
    <t>O18423460002</t>
  </si>
  <si>
    <t>O18423470002</t>
  </si>
  <si>
    <t>O18423490002</t>
  </si>
  <si>
    <t>O18423500002</t>
  </si>
  <si>
    <t>O18423510002</t>
  </si>
  <si>
    <t>O18423560002</t>
  </si>
  <si>
    <t>O18423530002</t>
  </si>
  <si>
    <t>O18423540002</t>
  </si>
  <si>
    <t>O18423550002</t>
  </si>
  <si>
    <t>O18423580002</t>
  </si>
  <si>
    <t>O18423600002</t>
  </si>
  <si>
    <t>O18423910002</t>
  </si>
  <si>
    <t>O18423960002</t>
  </si>
  <si>
    <t>B18421700002</t>
  </si>
  <si>
    <t>B18421720002</t>
  </si>
  <si>
    <t>B18421740002</t>
  </si>
  <si>
    <t>B18421840002</t>
  </si>
  <si>
    <t>B18421910002</t>
  </si>
  <si>
    <t>B18421970002</t>
  </si>
  <si>
    <t>B18422420002</t>
  </si>
  <si>
    <t>B18422480002</t>
  </si>
  <si>
    <t>B18422490002</t>
  </si>
  <si>
    <t>B18422520002</t>
  </si>
  <si>
    <t>B18422540002</t>
  </si>
  <si>
    <t>B18422560002</t>
  </si>
  <si>
    <t>O18424310002</t>
  </si>
  <si>
    <t>O18425620002</t>
  </si>
  <si>
    <t>O18425940002</t>
  </si>
  <si>
    <t>O18426060002</t>
  </si>
  <si>
    <t>O18426080002</t>
  </si>
  <si>
    <t>O18426100002</t>
  </si>
  <si>
    <t>O18426400002</t>
  </si>
  <si>
    <t>O18426420002</t>
  </si>
  <si>
    <t>O18426460002</t>
  </si>
  <si>
    <t>O18426650002</t>
  </si>
  <si>
    <t>O18426730002</t>
  </si>
  <si>
    <t>O18426740002</t>
  </si>
  <si>
    <t>O18426920002</t>
  </si>
  <si>
    <t>O18427060002</t>
  </si>
  <si>
    <t>O18426940002</t>
  </si>
  <si>
    <t>O18426990002</t>
  </si>
  <si>
    <t>O18427030002</t>
  </si>
  <si>
    <t>O18427070002</t>
  </si>
  <si>
    <t>O18427110002</t>
  </si>
  <si>
    <t>O18427120002</t>
  </si>
  <si>
    <t>O18427280002</t>
  </si>
  <si>
    <t>O18427300002</t>
  </si>
  <si>
    <t>O18427410002</t>
  </si>
  <si>
    <t>O18427500002</t>
  </si>
  <si>
    <t>O18427570002</t>
  </si>
  <si>
    <t>O18427530002</t>
  </si>
  <si>
    <t>O18427580002</t>
  </si>
  <si>
    <t>O18427840002</t>
  </si>
  <si>
    <t>O18427920002</t>
  </si>
  <si>
    <t>O18427970002</t>
  </si>
  <si>
    <t>O18428000002</t>
  </si>
  <si>
    <t>O18428020002</t>
  </si>
  <si>
    <t>O18428060002</t>
  </si>
  <si>
    <t>O18428070002</t>
  </si>
  <si>
    <t>O18428200002</t>
  </si>
  <si>
    <t>B18425850002</t>
  </si>
  <si>
    <t>B18425880002</t>
  </si>
  <si>
    <t>B18426270002</t>
  </si>
  <si>
    <t>B18426280002</t>
  </si>
  <si>
    <t>B18426290002</t>
  </si>
  <si>
    <t>B18426320002</t>
  </si>
  <si>
    <t>B18426350002</t>
  </si>
  <si>
    <t>B18426380002</t>
  </si>
  <si>
    <t>B18426390002</t>
  </si>
  <si>
    <t>B18426410002</t>
  </si>
  <si>
    <t>B18426440002</t>
  </si>
  <si>
    <t>B18426450002</t>
  </si>
  <si>
    <t>B18426470002</t>
  </si>
  <si>
    <t>B18426490002</t>
  </si>
  <si>
    <t>B18426510002</t>
  </si>
  <si>
    <t>B18426520002</t>
  </si>
  <si>
    <t>B18426540002</t>
  </si>
  <si>
    <t>B18426580002</t>
  </si>
  <si>
    <t>B18426600002</t>
  </si>
  <si>
    <t>O18428330002</t>
  </si>
  <si>
    <t>O18428340002</t>
  </si>
  <si>
    <t>O18428350002</t>
  </si>
  <si>
    <t>O18428410002</t>
  </si>
  <si>
    <t>O18430650002</t>
  </si>
  <si>
    <t>O18431010002</t>
  </si>
  <si>
    <t>O18430980002</t>
  </si>
  <si>
    <t>O18430960002</t>
  </si>
  <si>
    <t>O18430940002</t>
  </si>
  <si>
    <t>O18431390002</t>
  </si>
  <si>
    <t>O18431340002</t>
  </si>
  <si>
    <t>O18431190002</t>
  </si>
  <si>
    <t>O18431090002</t>
  </si>
  <si>
    <t>O18431050002</t>
  </si>
  <si>
    <t>O18431470002</t>
  </si>
  <si>
    <t>O18431800002</t>
  </si>
  <si>
    <t>O18431820002</t>
  </si>
  <si>
    <t>O18431830002</t>
  </si>
  <si>
    <t>O18431880002</t>
  </si>
  <si>
    <t>O18431950002</t>
  </si>
  <si>
    <t>O18432170002</t>
  </si>
  <si>
    <t>O18432420002</t>
  </si>
  <si>
    <t>O18432180002</t>
  </si>
  <si>
    <t>O18432250002</t>
  </si>
  <si>
    <t>O18432330002</t>
  </si>
  <si>
    <t>O18432430002</t>
  </si>
  <si>
    <t>O18432450002</t>
  </si>
  <si>
    <t>O18432460002</t>
  </si>
  <si>
    <t>O18432470002</t>
  </si>
  <si>
    <t>O18432500002</t>
  </si>
  <si>
    <t>B18429900002</t>
  </si>
  <si>
    <t>B18430150002</t>
  </si>
  <si>
    <t>B18430200002</t>
  </si>
  <si>
    <t>B18430240002</t>
  </si>
  <si>
    <t>B18430260002</t>
  </si>
  <si>
    <t>O18432650002</t>
  </si>
  <si>
    <t>O18432720002</t>
  </si>
  <si>
    <t>O18432730002</t>
  </si>
  <si>
    <t>O18432740002</t>
  </si>
  <si>
    <t>O18432750002</t>
  </si>
  <si>
    <t>O18432760002</t>
  </si>
  <si>
    <t>O18434500002</t>
  </si>
  <si>
    <t>O18434990002</t>
  </si>
  <si>
    <t>O18435010002</t>
  </si>
  <si>
    <t>O18435080002</t>
  </si>
  <si>
    <t>O18435100002</t>
  </si>
  <si>
    <t>O18435110002</t>
  </si>
  <si>
    <t>O18434920002</t>
  </si>
  <si>
    <t>O18435020002</t>
  </si>
  <si>
    <t>O18435590002</t>
  </si>
  <si>
    <t>O18436090002</t>
  </si>
  <si>
    <t>O18436180002</t>
  </si>
  <si>
    <t>O18436790002</t>
  </si>
  <si>
    <t>O18436830002</t>
  </si>
  <si>
    <t>O18436840002</t>
  </si>
  <si>
    <t>O18436870002</t>
  </si>
  <si>
    <t>O18436880002</t>
  </si>
  <si>
    <t>O18436960002</t>
  </si>
  <si>
    <t>O18436930002</t>
  </si>
  <si>
    <t>O18436940002</t>
  </si>
  <si>
    <t>O18436950002</t>
  </si>
  <si>
    <t>O18436970002</t>
  </si>
  <si>
    <t>O18436990002</t>
  </si>
  <si>
    <t>O18437000002</t>
  </si>
  <si>
    <t>O18437010002</t>
  </si>
  <si>
    <t>O18437020002</t>
  </si>
  <si>
    <t>O18437110002</t>
  </si>
  <si>
    <t>O18437220002</t>
  </si>
  <si>
    <t>O18437270002</t>
  </si>
  <si>
    <t>B18434230002</t>
  </si>
  <si>
    <t>B18434330002</t>
  </si>
  <si>
    <t>B18434700002</t>
  </si>
  <si>
    <t>B18434740002</t>
  </si>
  <si>
    <t>B18434760002</t>
  </si>
  <si>
    <t>B18434770002</t>
  </si>
  <si>
    <t>B18434780002</t>
  </si>
  <si>
    <t>B18434800002</t>
  </si>
  <si>
    <t>B18434810002</t>
  </si>
  <si>
    <t>B18434830002</t>
  </si>
  <si>
    <t>B18434850002</t>
  </si>
  <si>
    <t>B18434870002</t>
  </si>
  <si>
    <t>B18434890002</t>
  </si>
  <si>
    <t>B18434910002</t>
  </si>
  <si>
    <t>B18434930002</t>
  </si>
  <si>
    <t>B18434940002</t>
  </si>
  <si>
    <t>B18434960002</t>
  </si>
  <si>
    <t>B18435090002</t>
  </si>
  <si>
    <t>B18435250002</t>
  </si>
  <si>
    <t>B18435460002</t>
  </si>
  <si>
    <t>O18438680002</t>
  </si>
  <si>
    <t>O18439470002</t>
  </si>
  <si>
    <t>O18439490002</t>
  </si>
  <si>
    <t>O18439520002</t>
  </si>
  <si>
    <t>O18439530002</t>
  </si>
  <si>
    <t>O18439550002</t>
  </si>
  <si>
    <t>O18439870002</t>
  </si>
  <si>
    <t>O18439980002</t>
  </si>
  <si>
    <t>O18440220002</t>
  </si>
  <si>
    <t>O18440430002</t>
  </si>
  <si>
    <t>O18440570002</t>
  </si>
  <si>
    <t>O18440610002</t>
  </si>
  <si>
    <t>O18440660002</t>
  </si>
  <si>
    <t>O18440700002</t>
  </si>
  <si>
    <t>O18440710002</t>
  </si>
  <si>
    <t>O18440870002</t>
  </si>
  <si>
    <t>O18440910002</t>
  </si>
  <si>
    <t>B18438750002</t>
  </si>
  <si>
    <t>B18438970002</t>
  </si>
  <si>
    <t>B18438990002</t>
  </si>
  <si>
    <t>B18439450002</t>
  </si>
  <si>
    <t>B18439540002</t>
  </si>
  <si>
    <t>B18439460002</t>
  </si>
  <si>
    <t>B18439480002</t>
  </si>
  <si>
    <t>B18439510002</t>
  </si>
  <si>
    <t>B18439560002</t>
  </si>
  <si>
    <t>B18439570002</t>
  </si>
  <si>
    <t>B18439590002</t>
  </si>
  <si>
    <t>B18439600002</t>
  </si>
  <si>
    <t>B18439610002</t>
  </si>
  <si>
    <t>B18439630002</t>
  </si>
  <si>
    <t>B18439650002</t>
  </si>
  <si>
    <t>B18439660002</t>
  </si>
  <si>
    <t>B18439680002</t>
  </si>
  <si>
    <t>B18439700002</t>
  </si>
  <si>
    <t>B18439730002</t>
  </si>
  <si>
    <t>B18439750002</t>
  </si>
  <si>
    <t>B18439760002</t>
  </si>
  <si>
    <t>B18439790002</t>
  </si>
  <si>
    <t>B18439840002</t>
  </si>
  <si>
    <t>B18439800002</t>
  </si>
  <si>
    <t>B18439810002</t>
  </si>
  <si>
    <t>B18439830002</t>
  </si>
  <si>
    <t>B18439850002</t>
  </si>
  <si>
    <t>B18439860002</t>
  </si>
  <si>
    <t>B18439900002</t>
  </si>
  <si>
    <t>B18439910002</t>
  </si>
  <si>
    <t>B18439920002</t>
  </si>
  <si>
    <t>B18439950002</t>
  </si>
  <si>
    <t>B18439990002</t>
  </si>
  <si>
    <t>B18440040002</t>
  </si>
  <si>
    <t>B18440050002</t>
  </si>
  <si>
    <t>O18441190002</t>
  </si>
  <si>
    <t>O18441200002</t>
  </si>
  <si>
    <t>O18441210002</t>
  </si>
  <si>
    <t>O18441340002</t>
  </si>
  <si>
    <t>O18441440002</t>
  </si>
  <si>
    <t>O18441450002</t>
  </si>
  <si>
    <t>O18441460002</t>
  </si>
  <si>
    <t>O18441470002</t>
  </si>
  <si>
    <t>O18441570002</t>
  </si>
  <si>
    <t>O18441490002</t>
  </si>
  <si>
    <t>O18441530002</t>
  </si>
  <si>
    <t>O18441560002</t>
  </si>
  <si>
    <t>O18441580002</t>
  </si>
  <si>
    <t>O18441590002</t>
  </si>
  <si>
    <t>O18441600002</t>
  </si>
  <si>
    <t>O18441610002</t>
  </si>
  <si>
    <t>O18441620002</t>
  </si>
  <si>
    <t>O18443310002</t>
  </si>
  <si>
    <t>O18443280002</t>
  </si>
  <si>
    <t>O18443570002</t>
  </si>
  <si>
    <t>O18443920002</t>
  </si>
  <si>
    <t>O18444000002</t>
  </si>
  <si>
    <t>O18444060002</t>
  </si>
  <si>
    <t>O18444430002</t>
  </si>
  <si>
    <t>O18444540002</t>
  </si>
  <si>
    <t>O18444690002</t>
  </si>
  <si>
    <t>O18444880002</t>
  </si>
  <si>
    <t>O18444940002</t>
  </si>
  <si>
    <t>O18444950002</t>
  </si>
  <si>
    <t>O18444970002</t>
  </si>
  <si>
    <t>O18444990002</t>
  </si>
  <si>
    <t>O18445070002</t>
  </si>
  <si>
    <t>O18445110002</t>
  </si>
  <si>
    <t>O18445460002</t>
  </si>
  <si>
    <t>O18445580002</t>
  </si>
  <si>
    <t>O18445590002</t>
  </si>
  <si>
    <t>O18445600002</t>
  </si>
  <si>
    <t>O18445720002</t>
  </si>
  <si>
    <t>O18445620002</t>
  </si>
  <si>
    <t>O18445640002</t>
  </si>
  <si>
    <t>O18445750002</t>
  </si>
  <si>
    <t>O18445760002</t>
  </si>
  <si>
    <t>O18445860002</t>
  </si>
  <si>
    <t>B18443500002</t>
  </si>
  <si>
    <t>B18444160002</t>
  </si>
  <si>
    <t>B18444180002</t>
  </si>
  <si>
    <t>B18444190002</t>
  </si>
  <si>
    <t>B18444330002</t>
  </si>
  <si>
    <t>B18444380002</t>
  </si>
  <si>
    <t>O18447650002</t>
  </si>
  <si>
    <t>O18447590002</t>
  </si>
  <si>
    <t>O18447580002</t>
  </si>
  <si>
    <t>O18448280002</t>
  </si>
  <si>
    <t>O18448250002</t>
  </si>
  <si>
    <t>O18448270002</t>
  </si>
  <si>
    <t>O18448550002</t>
  </si>
  <si>
    <t>O18448720002</t>
  </si>
  <si>
    <t>O18448990002</t>
  </si>
  <si>
    <t>B18447300002</t>
  </si>
  <si>
    <t>B18447370002</t>
  </si>
  <si>
    <t>B18447380002</t>
  </si>
  <si>
    <t>B18447430002</t>
  </si>
  <si>
    <t>B18447450002</t>
  </si>
  <si>
    <t>B18447600002</t>
  </si>
  <si>
    <t>B18447610002</t>
  </si>
  <si>
    <t>B18447840002</t>
  </si>
  <si>
    <t>B18447850002</t>
  </si>
  <si>
    <t>B18447910002</t>
  </si>
  <si>
    <t>B18447970002</t>
  </si>
  <si>
    <t>B18447990002</t>
  </si>
  <si>
    <t>O18449060002</t>
  </si>
  <si>
    <t>O18449080002</t>
  </si>
  <si>
    <t>O18449120002</t>
  </si>
  <si>
    <t>O18449150002</t>
  </si>
  <si>
    <t>O18449180002</t>
  </si>
  <si>
    <t>O18449200002</t>
  </si>
  <si>
    <t>O18449240002</t>
  </si>
  <si>
    <t>O18449510002</t>
  </si>
  <si>
    <t>O18449520002</t>
  </si>
  <si>
    <t>O18449530002</t>
  </si>
  <si>
    <t>O18451700002</t>
  </si>
  <si>
    <t>O18451450002</t>
  </si>
  <si>
    <t>O18451340002</t>
  </si>
  <si>
    <t>O18452030002</t>
  </si>
  <si>
    <t>O18452130002</t>
  </si>
  <si>
    <t>O18452260002</t>
  </si>
  <si>
    <t>O18452290002</t>
  </si>
  <si>
    <t>O18452490002</t>
  </si>
  <si>
    <t>O18452540002</t>
  </si>
  <si>
    <t>O18452560002</t>
  </si>
  <si>
    <t>O18452630002</t>
  </si>
  <si>
    <t>O18452820002</t>
  </si>
  <si>
    <t>O18452940002</t>
  </si>
  <si>
    <t>B18451050002</t>
  </si>
  <si>
    <t>B18451860002</t>
  </si>
  <si>
    <t>B18451830002</t>
  </si>
  <si>
    <t>B18451060002</t>
  </si>
  <si>
    <t>B18451080002</t>
  </si>
  <si>
    <t>B18451250002</t>
  </si>
  <si>
    <t>B18451610002</t>
  </si>
  <si>
    <t>B18451620002</t>
  </si>
  <si>
    <t>B18451690002</t>
  </si>
  <si>
    <t>O18454170002</t>
  </si>
  <si>
    <t>O18455130002</t>
  </si>
  <si>
    <t>O18455090002</t>
  </si>
  <si>
    <t>O18455140002</t>
  </si>
  <si>
    <t>O18455610002</t>
  </si>
  <si>
    <t>O18455620002</t>
  </si>
  <si>
    <t>O18456170002</t>
  </si>
  <si>
    <t>O18456060002</t>
  </si>
  <si>
    <t>O18455890002</t>
  </si>
  <si>
    <t>O18455840002</t>
  </si>
  <si>
    <t>O18455810002</t>
  </si>
  <si>
    <t>O18456290002</t>
  </si>
  <si>
    <t>O18456300002</t>
  </si>
  <si>
    <t>O18456400002</t>
  </si>
  <si>
    <t>O18456550002</t>
  </si>
  <si>
    <t>O18456680002</t>
  </si>
  <si>
    <t>O18456720002</t>
  </si>
  <si>
    <t>O18456750002</t>
  </si>
  <si>
    <t>O18456760002</t>
  </si>
  <si>
    <t>B18454330002</t>
  </si>
  <si>
    <t>B18454550002</t>
  </si>
  <si>
    <t>B18454570002</t>
  </si>
  <si>
    <t>B18454580002</t>
  </si>
  <si>
    <t>B18454590002</t>
  </si>
  <si>
    <t>B18454600002</t>
  </si>
  <si>
    <t>B18454620002</t>
  </si>
  <si>
    <t>B18454680002</t>
  </si>
  <si>
    <t>B18454920002</t>
  </si>
  <si>
    <t>B18454940002</t>
  </si>
  <si>
    <t>B18454960002</t>
  </si>
  <si>
    <t>B18455390002</t>
  </si>
  <si>
    <t>B18455420002</t>
  </si>
  <si>
    <t>O18456860002</t>
  </si>
  <si>
    <t>O18458460002</t>
  </si>
  <si>
    <t>O18458820002</t>
  </si>
  <si>
    <t>O18459260002</t>
  </si>
  <si>
    <t>O18459310002</t>
  </si>
  <si>
    <t>O18459440002</t>
  </si>
  <si>
    <t>O18459620002</t>
  </si>
  <si>
    <t>O18459640002</t>
  </si>
  <si>
    <t>O18459870002</t>
  </si>
  <si>
    <t>O18459890002</t>
  </si>
  <si>
    <t>O18460490002</t>
  </si>
  <si>
    <t>O18460450002</t>
  </si>
  <si>
    <t>O18460400002</t>
  </si>
  <si>
    <t>O18460390002</t>
  </si>
  <si>
    <t>O18459940002</t>
  </si>
  <si>
    <t>O18460660002</t>
  </si>
  <si>
    <t>O18460790002</t>
  </si>
  <si>
    <t>O18461040002</t>
  </si>
  <si>
    <t>O18461130002</t>
  </si>
  <si>
    <t>O18461160002</t>
  </si>
  <si>
    <t>O18461170002</t>
  </si>
  <si>
    <t>O18461180002</t>
  </si>
  <si>
    <t>O18461220002</t>
  </si>
  <si>
    <t>B18458490002</t>
  </si>
  <si>
    <t>B18458510002</t>
  </si>
  <si>
    <t>B18458540002</t>
  </si>
  <si>
    <t>B18458580002</t>
  </si>
  <si>
    <t>B18458600002</t>
  </si>
  <si>
    <t>B18458630002</t>
  </si>
  <si>
    <t>B18458640002</t>
  </si>
  <si>
    <t>B18458660002</t>
  </si>
  <si>
    <t>B18458670002</t>
  </si>
  <si>
    <t>B18458700002</t>
  </si>
  <si>
    <t>B18458750002</t>
  </si>
  <si>
    <t>B18458770002</t>
  </si>
  <si>
    <t>B18459000002</t>
  </si>
  <si>
    <t>B18459050002</t>
  </si>
  <si>
    <t>B18459090002</t>
  </si>
  <si>
    <t>B18459110002</t>
  </si>
  <si>
    <t>B18459190002</t>
  </si>
  <si>
    <t>B18459250002</t>
  </si>
  <si>
    <t>B18459300002</t>
  </si>
  <si>
    <t>B18459340002</t>
  </si>
  <si>
    <t>B18459350002</t>
  </si>
  <si>
    <t>B18459370002</t>
  </si>
  <si>
    <t>O18461310002</t>
  </si>
  <si>
    <t>O18461330002</t>
  </si>
  <si>
    <t>O18463120002</t>
  </si>
  <si>
    <t>O18463140002</t>
  </si>
  <si>
    <t>O18463170002</t>
  </si>
  <si>
    <t>O18463250002</t>
  </si>
  <si>
    <t>O18463520002</t>
  </si>
  <si>
    <t>O18463430002</t>
  </si>
  <si>
    <t>O18463320002</t>
  </si>
  <si>
    <t>O18464230002</t>
  </si>
  <si>
    <t>O18464280002</t>
  </si>
  <si>
    <t>O18464290002</t>
  </si>
  <si>
    <t>O18464630002</t>
  </si>
  <si>
    <t>O18464490002</t>
  </si>
  <si>
    <t>O18464610002</t>
  </si>
  <si>
    <t>O18464650002</t>
  </si>
  <si>
    <t>O18464690002</t>
  </si>
  <si>
    <t>O18464730002</t>
  </si>
  <si>
    <t>O18464760002</t>
  </si>
  <si>
    <t>O18464870002</t>
  </si>
  <si>
    <t>B18462810002</t>
  </si>
  <si>
    <t>B18462830002</t>
  </si>
  <si>
    <t>B18463150002</t>
  </si>
  <si>
    <t>B18463330002</t>
  </si>
  <si>
    <t>B18463350002</t>
  </si>
  <si>
    <t>B18463360002</t>
  </si>
  <si>
    <t>B18463370002</t>
  </si>
  <si>
    <t>O18464940002</t>
  </si>
  <si>
    <t>O18464950002</t>
  </si>
  <si>
    <t>O18464980002</t>
  </si>
  <si>
    <t>O18465010002</t>
  </si>
  <si>
    <t>O18466840002</t>
  </si>
  <si>
    <t>O18466850002</t>
  </si>
  <si>
    <t>O18466920002</t>
  </si>
  <si>
    <t>O18467050002</t>
  </si>
  <si>
    <t>B18466490002</t>
  </si>
  <si>
    <t>B18466510002</t>
  </si>
  <si>
    <t>B18466520002</t>
  </si>
  <si>
    <t>O18467110002</t>
  </si>
  <si>
    <t>O18467120002</t>
  </si>
  <si>
    <t>O18467190002</t>
  </si>
  <si>
    <t>O18467220002</t>
  </si>
  <si>
    <t>O18467330002</t>
  </si>
  <si>
    <t>O18467600002</t>
  </si>
  <si>
    <t>O18467720002</t>
  </si>
  <si>
    <t>O18467730002</t>
  </si>
  <si>
    <t>O18469110002</t>
  </si>
  <si>
    <t>O18469350002</t>
  </si>
  <si>
    <t>O18469720002</t>
  </si>
  <si>
    <t>O18469710002</t>
  </si>
  <si>
    <t>O18469680002</t>
  </si>
  <si>
    <t>O18469770002</t>
  </si>
  <si>
    <t>O18469630002</t>
  </si>
  <si>
    <t>O18469590002</t>
  </si>
  <si>
    <t>O18469570002</t>
  </si>
  <si>
    <t>O18469530002</t>
  </si>
  <si>
    <t>O18469650002</t>
  </si>
  <si>
    <t>O18469810002</t>
  </si>
  <si>
    <t>O18470340002</t>
  </si>
  <si>
    <t>O18470360002</t>
  </si>
  <si>
    <t>B18469320002</t>
  </si>
  <si>
    <t>B18469340002</t>
  </si>
  <si>
    <t>B18469370002</t>
  </si>
  <si>
    <t>B18469400002</t>
  </si>
  <si>
    <t>B18469410002</t>
  </si>
  <si>
    <t>B18469450002</t>
  </si>
  <si>
    <t>B18469420002</t>
  </si>
  <si>
    <t>B18469430002</t>
  </si>
  <si>
    <t>B18469440002</t>
  </si>
  <si>
    <t>B18469470002</t>
  </si>
  <si>
    <t>B18469480002</t>
  </si>
  <si>
    <t>O18470530002</t>
  </si>
  <si>
    <t>O18470570002</t>
  </si>
  <si>
    <t>O18470660002</t>
  </si>
  <si>
    <t>O18472030002</t>
  </si>
  <si>
    <t>O18472140002</t>
  </si>
  <si>
    <t>O18472150002</t>
  </si>
  <si>
    <t>O18472170002</t>
  </si>
  <si>
    <t>O18472180002</t>
  </si>
  <si>
    <t>O18472190002</t>
  </si>
  <si>
    <t>O18472200002</t>
  </si>
  <si>
    <t>O18472720002</t>
  </si>
  <si>
    <t>O18472730002</t>
  </si>
  <si>
    <t>O18472690002</t>
  </si>
  <si>
    <t>O18472650002</t>
  </si>
  <si>
    <t>O18472670002</t>
  </si>
  <si>
    <t>O18472710002</t>
  </si>
  <si>
    <t>O18473650002</t>
  </si>
  <si>
    <t>O18472870002</t>
  </si>
  <si>
    <t>O18472850002</t>
  </si>
  <si>
    <t>O18472890002</t>
  </si>
  <si>
    <t>O18472970002</t>
  </si>
  <si>
    <t>O18472980002</t>
  </si>
  <si>
    <t>O18473000002</t>
  </si>
  <si>
    <t>O18473010002</t>
  </si>
  <si>
    <t>O18473020002</t>
  </si>
  <si>
    <t>O18473030002</t>
  </si>
  <si>
    <t>O18473050002</t>
  </si>
  <si>
    <t>O18473060002</t>
  </si>
  <si>
    <t>O18473070002</t>
  </si>
  <si>
    <t>O18473080002</t>
  </si>
  <si>
    <t>O18473090002</t>
  </si>
  <si>
    <t>O18473100002</t>
  </si>
  <si>
    <t>O18473110002</t>
  </si>
  <si>
    <t>O18473130002</t>
  </si>
  <si>
    <t>O18473150002</t>
  </si>
  <si>
    <t>O18473210002</t>
  </si>
  <si>
    <t>O18473250002</t>
  </si>
  <si>
    <t>O18473410002</t>
  </si>
  <si>
    <t>O18473280002</t>
  </si>
  <si>
    <t>O18473330002</t>
  </si>
  <si>
    <t>O18473360002</t>
  </si>
  <si>
    <t>O18473420002</t>
  </si>
  <si>
    <t>O18473440002</t>
  </si>
  <si>
    <t>O18473550002</t>
  </si>
  <si>
    <t>O18473620002</t>
  </si>
  <si>
    <t>O18473630002</t>
  </si>
  <si>
    <t>O18473640002</t>
  </si>
  <si>
    <t>O18473670002</t>
  </si>
  <si>
    <t>O18473700002</t>
  </si>
  <si>
    <t>B18472440002</t>
  </si>
  <si>
    <t>B18472490002</t>
  </si>
  <si>
    <t>B18472510002</t>
  </si>
  <si>
    <t>B18472520002</t>
  </si>
  <si>
    <t>B18472530002</t>
  </si>
  <si>
    <t>B18472600002</t>
  </si>
  <si>
    <t>B18472820002</t>
  </si>
  <si>
    <t>O18474110002</t>
  </si>
  <si>
    <t>O18474120002</t>
  </si>
  <si>
    <t>O18474140002</t>
  </si>
  <si>
    <t>O18474180002</t>
  </si>
  <si>
    <t>O18475660002</t>
  </si>
  <si>
    <t>O18475900002</t>
  </si>
  <si>
    <t>O18476310002</t>
  </si>
  <si>
    <t>O18476460002</t>
  </si>
  <si>
    <t>O18476700002</t>
  </si>
  <si>
    <t>O18476730002</t>
  </si>
  <si>
    <t>O18476820002</t>
  </si>
  <si>
    <t>O18476840002</t>
  </si>
  <si>
    <t>O18476930002</t>
  </si>
  <si>
    <t>O18476960002</t>
  </si>
  <si>
    <t>O18476990002</t>
  </si>
  <si>
    <t>O18477020002</t>
  </si>
  <si>
    <t>O18477040002</t>
  </si>
  <si>
    <t>O18477080002</t>
  </si>
  <si>
    <t>O18477330002</t>
  </si>
  <si>
    <t>O18477100002</t>
  </si>
  <si>
    <t>O18477190002</t>
  </si>
  <si>
    <t>O18477270002</t>
  </si>
  <si>
    <t>O18477540002</t>
  </si>
  <si>
    <t>B18475620002</t>
  </si>
  <si>
    <t>B18475640002</t>
  </si>
  <si>
    <t>B18475790002</t>
  </si>
  <si>
    <t>B18475800002</t>
  </si>
  <si>
    <t>B18475820002</t>
  </si>
  <si>
    <t>B18475830002</t>
  </si>
  <si>
    <t>B18475840002</t>
  </si>
  <si>
    <t>B18475850002</t>
  </si>
  <si>
    <t>B18475860002</t>
  </si>
  <si>
    <t>B18475880002</t>
  </si>
  <si>
    <t>B18476020002</t>
  </si>
  <si>
    <t>B18476050002</t>
  </si>
  <si>
    <t>B18476070002</t>
  </si>
  <si>
    <t>B18476100002</t>
  </si>
  <si>
    <t>B18476110002</t>
  </si>
  <si>
    <t>B18476130002</t>
  </si>
  <si>
    <t>B18476150002</t>
  </si>
  <si>
    <t>B18476160002</t>
  </si>
  <si>
    <t>B18476180002</t>
  </si>
  <si>
    <t>B18476190002</t>
  </si>
  <si>
    <t>B18476230002</t>
  </si>
  <si>
    <t>B18476240002</t>
  </si>
  <si>
    <t>B18476270002</t>
  </si>
  <si>
    <t>B18476330002</t>
  </si>
  <si>
    <t>B18476290002</t>
  </si>
  <si>
    <t>B18476300002</t>
  </si>
  <si>
    <t>B18476320002</t>
  </si>
  <si>
    <t>B18476380002</t>
  </si>
  <si>
    <t>B18476400002</t>
  </si>
  <si>
    <t>B18476420002</t>
  </si>
  <si>
    <t>B18476440002</t>
  </si>
  <si>
    <t>O18477750002</t>
  </si>
  <si>
    <t>O18477790002</t>
  </si>
  <si>
    <t>O18477810002</t>
  </si>
  <si>
    <t>O18477820002</t>
  </si>
  <si>
    <t>O18477830002</t>
  </si>
  <si>
    <t>O18477840002</t>
  </si>
  <si>
    <t>O18479540002</t>
  </si>
  <si>
    <t>O18479820002</t>
  </si>
  <si>
    <t>O18479840002</t>
  </si>
  <si>
    <t>O18479860002</t>
  </si>
  <si>
    <t>O18480060002</t>
  </si>
  <si>
    <t>O18479990002</t>
  </si>
  <si>
    <t>O18479950002</t>
  </si>
  <si>
    <t>O18479930002</t>
  </si>
  <si>
    <t>O18480000002</t>
  </si>
  <si>
    <t>O18480130002</t>
  </si>
  <si>
    <t>O18480340002</t>
  </si>
  <si>
    <t>O18480320002</t>
  </si>
  <si>
    <t>O18480470002</t>
  </si>
  <si>
    <t>O18480660002</t>
  </si>
  <si>
    <t>O18480780002</t>
  </si>
  <si>
    <t>O18480850002</t>
  </si>
  <si>
    <t>O18480900002</t>
  </si>
  <si>
    <t>O18480940002</t>
  </si>
  <si>
    <t>O18480990002</t>
  </si>
  <si>
    <t>B18479570002</t>
  </si>
  <si>
    <t>B18479580002</t>
  </si>
  <si>
    <t>B18479900002</t>
  </si>
  <si>
    <t>B18479920002</t>
  </si>
  <si>
    <t>O18482410002</t>
  </si>
  <si>
    <t>O18482850002</t>
  </si>
  <si>
    <t>O18482860002</t>
  </si>
  <si>
    <t>O18482750002</t>
  </si>
  <si>
    <t>O18482770002</t>
  </si>
  <si>
    <t>O18483120002</t>
  </si>
  <si>
    <t>O18483060002</t>
  </si>
  <si>
    <t>O18483070002</t>
  </si>
  <si>
    <t>O18483130002</t>
  </si>
  <si>
    <t>O18483160002</t>
  </si>
  <si>
    <t>O18483270002</t>
  </si>
  <si>
    <t>O18483310002</t>
  </si>
  <si>
    <t>O18483340002</t>
  </si>
  <si>
    <t>O18483490002</t>
  </si>
  <si>
    <t>O18483510002</t>
  </si>
  <si>
    <t>O18483600002</t>
  </si>
  <si>
    <t>O18483530002</t>
  </si>
  <si>
    <t>O18483550002</t>
  </si>
  <si>
    <t>O18483570002</t>
  </si>
  <si>
    <t>O18483730002</t>
  </si>
  <si>
    <t>O18483850002</t>
  </si>
  <si>
    <t>O18484070002</t>
  </si>
  <si>
    <t>O18484190002</t>
  </si>
  <si>
    <t>O18483470002</t>
  </si>
  <si>
    <t>B18482680002</t>
  </si>
  <si>
    <t>B18482690002</t>
  </si>
  <si>
    <t>B18482740002</t>
  </si>
  <si>
    <t>B18482760002</t>
  </si>
  <si>
    <t>B18482840002</t>
  </si>
  <si>
    <t>B18482870002</t>
  </si>
  <si>
    <t>B18482880002</t>
  </si>
  <si>
    <t>B18483050002</t>
  </si>
  <si>
    <t>O18484360002</t>
  </si>
  <si>
    <t>G13228750003</t>
  </si>
  <si>
    <t>G13228780003</t>
  </si>
  <si>
    <t>G13228850003</t>
  </si>
  <si>
    <t>J04128340002</t>
  </si>
  <si>
    <t>J04128350002</t>
  </si>
  <si>
    <t>Q12815100002</t>
  </si>
  <si>
    <t>G13233250003</t>
  </si>
  <si>
    <t>G13234710003</t>
  </si>
  <si>
    <t>G13235280001</t>
  </si>
  <si>
    <t>S09841840003</t>
  </si>
  <si>
    <t>S09841760003</t>
  </si>
  <si>
    <t>S09841770002</t>
  </si>
  <si>
    <t>S09841770003</t>
  </si>
  <si>
    <t>G13237910003</t>
  </si>
  <si>
    <t>G13240470001</t>
  </si>
  <si>
    <t>G13240490001</t>
  </si>
  <si>
    <t>S09842390003</t>
  </si>
  <si>
    <t>S09842490001</t>
  </si>
  <si>
    <t>S09842720003</t>
  </si>
  <si>
    <t>S09842530001</t>
  </si>
  <si>
    <t>G13245110001</t>
  </si>
  <si>
    <t>S09842660001</t>
  </si>
  <si>
    <t>S09842660004</t>
  </si>
  <si>
    <t>J04134360002</t>
  </si>
  <si>
    <t>S09842760003</t>
  </si>
  <si>
    <t>S09842750003</t>
  </si>
  <si>
    <t>G13250890002</t>
  </si>
  <si>
    <t>G13250880001</t>
  </si>
  <si>
    <t>G13250900001</t>
  </si>
  <si>
    <t>G13250920001</t>
  </si>
  <si>
    <t>S09843150001</t>
  </si>
  <si>
    <t>Q12829700002</t>
  </si>
  <si>
    <t>S09843270001</t>
  </si>
  <si>
    <t>G13255980003</t>
  </si>
  <si>
    <t>G13257080005</t>
  </si>
  <si>
    <t>G13258150003</t>
  </si>
  <si>
    <t>G13258210004</t>
  </si>
  <si>
    <t>S09844720003</t>
  </si>
  <si>
    <t>S09844710003</t>
  </si>
  <si>
    <t>S09844130001</t>
  </si>
  <si>
    <t>S09844110001</t>
  </si>
  <si>
    <t>S09844080001</t>
  </si>
  <si>
    <t>S09844060001</t>
  </si>
  <si>
    <t>S09844030001</t>
  </si>
  <si>
    <t>S09844000001</t>
  </si>
  <si>
    <t>S09843970001</t>
  </si>
  <si>
    <t>S09843950001</t>
  </si>
  <si>
    <t>S09843900001</t>
  </si>
  <si>
    <t>G13261210001</t>
  </si>
  <si>
    <t>G13261230001</t>
  </si>
  <si>
    <t>G13261270001</t>
  </si>
  <si>
    <t>F0004564</t>
  </si>
  <si>
    <t>S09844830002</t>
  </si>
  <si>
    <t>G13264290004</t>
  </si>
  <si>
    <t>G13267290002</t>
  </si>
  <si>
    <t>Q12833810002</t>
  </si>
  <si>
    <t>G13267280001</t>
  </si>
  <si>
    <t>G13267300001</t>
  </si>
  <si>
    <t>G13267360003</t>
  </si>
  <si>
    <t>G13269430003</t>
  </si>
  <si>
    <t>G13269440002</t>
  </si>
  <si>
    <t>G13269450001</t>
  </si>
  <si>
    <t>S09845280003</t>
  </si>
  <si>
    <t>G13270760003</t>
  </si>
  <si>
    <t>G13270770003</t>
  </si>
  <si>
    <t>G13270780003</t>
  </si>
  <si>
    <t>G13270790003</t>
  </si>
  <si>
    <t>J04137850002</t>
  </si>
  <si>
    <t>F0004576</t>
  </si>
  <si>
    <t>S09846400003</t>
  </si>
  <si>
    <t>G13274100001</t>
  </si>
  <si>
    <t>G13274120001</t>
  </si>
  <si>
    <t>G13274180001</t>
  </si>
  <si>
    <t>G13274190004</t>
  </si>
  <si>
    <t>G13274200004</t>
  </si>
  <si>
    <t>G13277390001</t>
  </si>
  <si>
    <t>S09846930001</t>
  </si>
  <si>
    <t>S09846930004</t>
  </si>
  <si>
    <t>G13277970001</t>
  </si>
  <si>
    <t>F0004586</t>
  </si>
  <si>
    <t>G13281680001</t>
  </si>
  <si>
    <t>G13281760001</t>
  </si>
  <si>
    <t>G13281740001</t>
  </si>
  <si>
    <t>G13281700001</t>
  </si>
  <si>
    <t>G13281770004</t>
  </si>
  <si>
    <t>G13281780004</t>
  </si>
  <si>
    <t>F0004589</t>
  </si>
  <si>
    <t>S09847570002</t>
  </si>
  <si>
    <t>S09848720003</t>
  </si>
  <si>
    <t>S09848760003</t>
  </si>
  <si>
    <t>S09848540001</t>
  </si>
  <si>
    <t>S09848630001</t>
  </si>
  <si>
    <t>G13287400003</t>
  </si>
  <si>
    <t>Q12848500002</t>
  </si>
  <si>
    <t>G13291210001</t>
  </si>
  <si>
    <t>S09849330001</t>
  </si>
  <si>
    <t>G13291250001</t>
  </si>
  <si>
    <t>S09849000003</t>
  </si>
  <si>
    <t>S09849060003</t>
  </si>
  <si>
    <t>S09849280001</t>
  </si>
  <si>
    <t>G13291230001</t>
  </si>
  <si>
    <t>G13294430001</t>
  </si>
  <si>
    <t>G13296210003</t>
  </si>
  <si>
    <t>G13296220003</t>
  </si>
  <si>
    <t>G13296750003</t>
  </si>
  <si>
    <t>G13296760003</t>
  </si>
  <si>
    <t>G13296770003</t>
  </si>
  <si>
    <t>G13296780003</t>
  </si>
  <si>
    <t>G13296870003</t>
  </si>
  <si>
    <t>G13296860003</t>
  </si>
  <si>
    <t>G13296850003</t>
  </si>
  <si>
    <t>G13296840003</t>
  </si>
  <si>
    <t>G13296830003</t>
  </si>
  <si>
    <t>G13296810003</t>
  </si>
  <si>
    <t>G13296800003</t>
  </si>
  <si>
    <t>G13296880003</t>
  </si>
  <si>
    <t>G13296790003</t>
  </si>
  <si>
    <t>Q12853190002</t>
  </si>
  <si>
    <t>S09849570003</t>
  </si>
  <si>
    <t>Q12854100002</t>
  </si>
  <si>
    <t>G13296970003</t>
  </si>
  <si>
    <t>G13296940003</t>
  </si>
  <si>
    <t>G13296950003</t>
  </si>
  <si>
    <t>G13296960003</t>
  </si>
  <si>
    <t>G13296980003</t>
  </si>
  <si>
    <t>G13296990003</t>
  </si>
  <si>
    <t>G13297000003</t>
  </si>
  <si>
    <t>G13297010003</t>
  </si>
  <si>
    <t>G13297020003</t>
  </si>
  <si>
    <t>G13297030003</t>
  </si>
  <si>
    <t>G13297040003</t>
  </si>
  <si>
    <t>G13297050003</t>
  </si>
  <si>
    <t>G13297060003</t>
  </si>
  <si>
    <t>G13297070003</t>
  </si>
  <si>
    <t>G13297080003</t>
  </si>
  <si>
    <t>G13297090003</t>
  </si>
  <si>
    <t>G13297100003</t>
  </si>
  <si>
    <t>G13297110003</t>
  </si>
  <si>
    <t>G13297120003</t>
  </si>
  <si>
    <t>J04143100002</t>
  </si>
  <si>
    <t>G13302190003</t>
  </si>
  <si>
    <t>G13302200004</t>
  </si>
  <si>
    <t>G13302200005</t>
  </si>
  <si>
    <t>S09849890003</t>
  </si>
  <si>
    <t>Q12857380002</t>
  </si>
  <si>
    <t>Q12857370002</t>
  </si>
  <si>
    <t>G13304160003</t>
  </si>
  <si>
    <t>G13304240001</t>
  </si>
  <si>
    <t>G13304270002</t>
  </si>
  <si>
    <t>G13304260003</t>
  </si>
  <si>
    <t>G13304280001</t>
  </si>
  <si>
    <t>G13307160001</t>
  </si>
  <si>
    <t>G13310830001</t>
  </si>
  <si>
    <t>G13311680003</t>
  </si>
  <si>
    <t>G13311690003</t>
  </si>
  <si>
    <t>G13312320003</t>
  </si>
  <si>
    <t>Q12864350002</t>
  </si>
  <si>
    <t>G13317520002</t>
  </si>
  <si>
    <t>G13317540002</t>
  </si>
  <si>
    <t>G13317560002</t>
  </si>
  <si>
    <t>S09850960002</t>
  </si>
  <si>
    <t>S09850950001</t>
  </si>
  <si>
    <t>G13317530001</t>
  </si>
  <si>
    <t>G13317550001</t>
  </si>
  <si>
    <t>G13317570001</t>
  </si>
  <si>
    <t>G13317590001</t>
  </si>
  <si>
    <t>G13317610001</t>
  </si>
  <si>
    <t>G13317620002</t>
  </si>
  <si>
    <t>G13317640002</t>
  </si>
  <si>
    <t>G13317660002</t>
  </si>
  <si>
    <t>G13317680002</t>
  </si>
  <si>
    <t>G13317700002</t>
  </si>
  <si>
    <t>G13317720002</t>
  </si>
  <si>
    <t>G13317740002</t>
  </si>
  <si>
    <t>G13317760002</t>
  </si>
  <si>
    <t>G13317820002</t>
  </si>
  <si>
    <t>G13317840002</t>
  </si>
  <si>
    <t>G13317860002</t>
  </si>
  <si>
    <t>Q12868320002</t>
  </si>
  <si>
    <t>G13317630001</t>
  </si>
  <si>
    <t>G13317650001</t>
  </si>
  <si>
    <t>S09851260003</t>
  </si>
  <si>
    <t>G13318670001</t>
  </si>
  <si>
    <t>G13317870001</t>
  </si>
  <si>
    <t>G13317850001</t>
  </si>
  <si>
    <t>G13317830001</t>
  </si>
  <si>
    <t>G13317670001</t>
  </si>
  <si>
    <t>G13317690001</t>
  </si>
  <si>
    <t>G13317710001</t>
  </si>
  <si>
    <t>G13317730001</t>
  </si>
  <si>
    <t>G13317750001</t>
  </si>
  <si>
    <t>G13317770001</t>
  </si>
  <si>
    <t>G13317810004</t>
  </si>
  <si>
    <t>S09851270002</t>
  </si>
  <si>
    <t>S09851310002</t>
  </si>
  <si>
    <t>G13322090002</t>
  </si>
  <si>
    <t>G13322110002</t>
  </si>
  <si>
    <t>G13322080003</t>
  </si>
  <si>
    <t>G13322100001</t>
  </si>
  <si>
    <t>G13322120001</t>
  </si>
  <si>
    <t>G13322160001</t>
  </si>
  <si>
    <t>S09851660003</t>
  </si>
  <si>
    <t>S09851680003</t>
  </si>
  <si>
    <t>G13326030002</t>
  </si>
  <si>
    <t>G13326200002</t>
  </si>
  <si>
    <t>J04148270002</t>
  </si>
  <si>
    <t>J04148280002</t>
  </si>
  <si>
    <t>G13326040001</t>
  </si>
  <si>
    <t>G13326020001</t>
  </si>
  <si>
    <t>S09851840003</t>
  </si>
  <si>
    <t>G13326060001</t>
  </si>
  <si>
    <t>G13326080001</t>
  </si>
  <si>
    <t>G13326100001</t>
  </si>
  <si>
    <t>G13326140001</t>
  </si>
  <si>
    <t>G13326190003</t>
  </si>
  <si>
    <t>G13326210001</t>
  </si>
  <si>
    <t>G13326230001</t>
  </si>
  <si>
    <t>G13327050003</t>
  </si>
  <si>
    <t>G13327060003</t>
  </si>
  <si>
    <t>Q12877050002</t>
  </si>
  <si>
    <t>G13330470002</t>
  </si>
  <si>
    <t>Q12879010002</t>
  </si>
  <si>
    <t>G13330480001</t>
  </si>
  <si>
    <t>S09852330003</t>
  </si>
  <si>
    <t>G13330520001</t>
  </si>
  <si>
    <t>G13330540001</t>
  </si>
  <si>
    <t>G13330560001</t>
  </si>
  <si>
    <t>G13330580001</t>
  </si>
  <si>
    <t>S09852310003</t>
  </si>
  <si>
    <t>G13330500001</t>
  </si>
  <si>
    <t>G13333270002</t>
  </si>
  <si>
    <t>Q12879260002</t>
  </si>
  <si>
    <t>Q12879270002</t>
  </si>
  <si>
    <t>S09852380002</t>
  </si>
  <si>
    <t>S09852430002</t>
  </si>
  <si>
    <t>G13333260001</t>
  </si>
  <si>
    <t>G13333280001</t>
  </si>
  <si>
    <t>S09852370001</t>
  </si>
  <si>
    <t>S09851940001</t>
  </si>
  <si>
    <t>S09852480003</t>
  </si>
  <si>
    <t>G13334200001</t>
  </si>
  <si>
    <t>G13334210003</t>
  </si>
  <si>
    <t>G13334270001</t>
  </si>
  <si>
    <t>Q12883100002</t>
  </si>
  <si>
    <t>S09852970003</t>
  </si>
  <si>
    <t>S09853010003</t>
  </si>
  <si>
    <t>G13341040001</t>
  </si>
  <si>
    <t>G13341080005</t>
  </si>
  <si>
    <t>G13342150002</t>
  </si>
  <si>
    <t>G13342140001</t>
  </si>
  <si>
    <t>S09853210003</t>
  </si>
  <si>
    <t>G13343040003</t>
  </si>
  <si>
    <t>G13343050003</t>
  </si>
  <si>
    <t>G13343060003</t>
  </si>
  <si>
    <t>G13343070003</t>
  </si>
  <si>
    <t>G13342160001</t>
  </si>
  <si>
    <t>G13347490003</t>
  </si>
  <si>
    <t>G13348450001</t>
  </si>
  <si>
    <t>G13348560004</t>
  </si>
  <si>
    <t>S09853560004</t>
  </si>
  <si>
    <t>S09853560001</t>
  </si>
  <si>
    <t>F0004671</t>
  </si>
  <si>
    <t>G13351610003</t>
  </si>
  <si>
    <t>G13354530001</t>
  </si>
  <si>
    <t>S09855980003</t>
  </si>
  <si>
    <t>S09855470003</t>
  </si>
  <si>
    <t>S09855620003</t>
  </si>
  <si>
    <t>S09856210002</t>
  </si>
  <si>
    <t>S09856230002</t>
  </si>
  <si>
    <t>S09856250002</t>
  </si>
  <si>
    <t>G13357960001</t>
  </si>
  <si>
    <t>S09855800002</t>
  </si>
  <si>
    <t>S09856200002</t>
  </si>
  <si>
    <t>S09856000002</t>
  </si>
  <si>
    <t>S09856350003</t>
  </si>
  <si>
    <t>G13359820003</t>
  </si>
  <si>
    <t>G13360970003</t>
  </si>
  <si>
    <t>G13363250003</t>
  </si>
  <si>
    <t>G13363290003</t>
  </si>
  <si>
    <t>Q12901390002</t>
  </si>
  <si>
    <t>Q12901410002</t>
  </si>
  <si>
    <t>S09856870002</t>
  </si>
  <si>
    <t>S09856650003</t>
  </si>
  <si>
    <t>G13364860001</t>
  </si>
  <si>
    <t>S09857060002</t>
  </si>
  <si>
    <t>G13367740022</t>
  </si>
  <si>
    <t>G13367800066</t>
  </si>
  <si>
    <t>G13367880003</t>
  </si>
  <si>
    <t>G13368120001</t>
  </si>
  <si>
    <t>G13368000004</t>
  </si>
  <si>
    <t>G13373860002</t>
  </si>
  <si>
    <t>Q12907520002</t>
  </si>
  <si>
    <t>Q12907530002</t>
  </si>
  <si>
    <t>G13373830001</t>
  </si>
  <si>
    <t>G13373850001</t>
  </si>
  <si>
    <t>G13373870001</t>
  </si>
  <si>
    <t>S09857890001</t>
  </si>
  <si>
    <t>G13374290001</t>
  </si>
  <si>
    <t>G13374300001</t>
  </si>
  <si>
    <t>S09858110003</t>
  </si>
  <si>
    <t>G13376370002</t>
  </si>
  <si>
    <t>G13375270001</t>
  </si>
  <si>
    <t>G13375280001</t>
  </si>
  <si>
    <t>G13377280001</t>
  </si>
  <si>
    <t>G13377290001</t>
  </si>
  <si>
    <t>G13377300001</t>
  </si>
  <si>
    <t>G13377310001</t>
  </si>
  <si>
    <t>G13378460002</t>
  </si>
  <si>
    <t>G13378530002</t>
  </si>
  <si>
    <t>G13378560002</t>
  </si>
  <si>
    <t>G13378600002</t>
  </si>
  <si>
    <t>G13378630002</t>
  </si>
  <si>
    <t>G13377340002</t>
  </si>
  <si>
    <t>G13379980003</t>
  </si>
  <si>
    <t>G13380050003</t>
  </si>
  <si>
    <t>G13380060003</t>
  </si>
  <si>
    <t>G13380960003</t>
  </si>
  <si>
    <t>G13380970001</t>
  </si>
  <si>
    <t>G13380970003</t>
  </si>
  <si>
    <t>T04086720001</t>
  </si>
  <si>
    <t>T04086740001</t>
  </si>
  <si>
    <t>T04086760001</t>
  </si>
  <si>
    <t>T04086780001</t>
  </si>
  <si>
    <t>T04086800001</t>
  </si>
  <si>
    <t>T04086820001</t>
  </si>
  <si>
    <t>T04086840001</t>
  </si>
  <si>
    <t>T04086860001</t>
  </si>
  <si>
    <t>T04086880001</t>
  </si>
  <si>
    <t>T04086900001</t>
  </si>
  <si>
    <t>T04086920001</t>
  </si>
  <si>
    <t>T04086940001</t>
  </si>
  <si>
    <t>T04086960001</t>
  </si>
  <si>
    <t>T04086980001</t>
  </si>
  <si>
    <t>T04087000001</t>
  </si>
  <si>
    <t>T04087020001</t>
  </si>
  <si>
    <t>T04087040001</t>
  </si>
  <si>
    <t>T04087060001</t>
  </si>
  <si>
    <t>T04087140001</t>
  </si>
  <si>
    <t>T04087080001</t>
  </si>
  <si>
    <t>T04087100001</t>
  </si>
  <si>
    <t>T04087120001</t>
  </si>
  <si>
    <t>T04087160001</t>
  </si>
  <si>
    <t>T04087180001</t>
  </si>
  <si>
    <t>T04087200001</t>
  </si>
  <si>
    <t>T04087220001</t>
  </si>
  <si>
    <t>T04087240001</t>
  </si>
  <si>
    <t>T04087260001</t>
  </si>
  <si>
    <t>T04087280001</t>
  </si>
  <si>
    <t>T04087300001</t>
  </si>
  <si>
    <t>T04087320001</t>
  </si>
  <si>
    <t>T04087340001</t>
  </si>
  <si>
    <t>T04087360001</t>
  </si>
  <si>
    <t>T04087380001</t>
  </si>
  <si>
    <t>T04087400001</t>
  </si>
  <si>
    <t>T04087420001</t>
  </si>
  <si>
    <t>T04087440001</t>
  </si>
  <si>
    <t>T04087460001</t>
  </si>
  <si>
    <t>T04087480001</t>
  </si>
  <si>
    <t>T04087500001</t>
  </si>
  <si>
    <t>T04087520001</t>
  </si>
  <si>
    <t>T04087540001</t>
  </si>
  <si>
    <t>T04087560001</t>
  </si>
  <si>
    <t>T04087580001</t>
  </si>
  <si>
    <t>T04087600001</t>
  </si>
  <si>
    <t>T04087620001</t>
  </si>
  <si>
    <t>T04087640001</t>
  </si>
  <si>
    <t>T04087660001</t>
  </si>
  <si>
    <t>T04087680001</t>
  </si>
  <si>
    <t>T04087700001</t>
  </si>
  <si>
    <t>T04087720001</t>
  </si>
  <si>
    <t>T04087740001</t>
  </si>
  <si>
    <t>T04087820001</t>
  </si>
  <si>
    <t>T04087760001</t>
  </si>
  <si>
    <t>T04087780001</t>
  </si>
  <si>
    <t>T04087800001</t>
  </si>
  <si>
    <t>T04087840001</t>
  </si>
  <si>
    <t>T04087860001</t>
  </si>
  <si>
    <t>T04087880001</t>
  </si>
  <si>
    <t>T04087900001</t>
  </si>
  <si>
    <t>T04087920001</t>
  </si>
  <si>
    <t>T04087940001</t>
  </si>
  <si>
    <t>T04087960001</t>
  </si>
  <si>
    <t>T04087980001</t>
  </si>
  <si>
    <t>T04088000001</t>
  </si>
  <si>
    <t>T04088020001</t>
  </si>
  <si>
    <t>T04088040001</t>
  </si>
  <si>
    <t>T04088060001</t>
  </si>
  <si>
    <t>T04088080001</t>
  </si>
  <si>
    <t>T04088100001</t>
  </si>
  <si>
    <t>T04088120001</t>
  </si>
  <si>
    <t>T04088140001</t>
  </si>
  <si>
    <t>T04088160001</t>
  </si>
  <si>
    <t>T04088180001</t>
  </si>
  <si>
    <t>T04088200001</t>
  </si>
  <si>
    <t>T04088220001</t>
  </si>
  <si>
    <t>T04088240001</t>
  </si>
  <si>
    <t>T04088260001</t>
  </si>
  <si>
    <t>T04088280001</t>
  </si>
  <si>
    <t>T04088300001</t>
  </si>
  <si>
    <t>T04088320001</t>
  </si>
  <si>
    <t>T04088340001</t>
  </si>
  <si>
    <t>T04088360001</t>
  </si>
  <si>
    <t>T04088380001</t>
  </si>
  <si>
    <t>T04088400001</t>
  </si>
  <si>
    <t>T04088420001</t>
  </si>
  <si>
    <t>T04088440001</t>
  </si>
  <si>
    <t>T04088520001</t>
  </si>
  <si>
    <t>T04088460001</t>
  </si>
  <si>
    <t>T04088480001</t>
  </si>
  <si>
    <t>T04088500001</t>
  </si>
  <si>
    <t>T04088540001</t>
  </si>
  <si>
    <t>T04088560001</t>
  </si>
  <si>
    <t>T04088580001</t>
  </si>
  <si>
    <t>T04088600001</t>
  </si>
  <si>
    <t>T04088620001</t>
  </si>
  <si>
    <t>T04088640001</t>
  </si>
  <si>
    <t>T04088660001</t>
  </si>
  <si>
    <t>T04088680001</t>
  </si>
  <si>
    <t>T04088700001</t>
  </si>
  <si>
    <t>T04088720001</t>
  </si>
  <si>
    <t>T04088740001</t>
  </si>
  <si>
    <t>T04088760001</t>
  </si>
  <si>
    <t>T04088780001</t>
  </si>
  <si>
    <t>T04088800001</t>
  </si>
  <si>
    <t>T04088820001</t>
  </si>
  <si>
    <t>T04088840001</t>
  </si>
  <si>
    <t>T04088860001</t>
  </si>
  <si>
    <t>T04088880001</t>
  </si>
  <si>
    <t>T04088900001</t>
  </si>
  <si>
    <t>T04088920001</t>
  </si>
  <si>
    <t>T04088940001</t>
  </si>
  <si>
    <t>T04088960001</t>
  </si>
  <si>
    <t>F0004704</t>
  </si>
  <si>
    <t>G13381030003</t>
  </si>
  <si>
    <t>G13381050003</t>
  </si>
  <si>
    <t>G13381060003</t>
  </si>
  <si>
    <t>S09858920004</t>
  </si>
  <si>
    <t>S09858540001</t>
  </si>
  <si>
    <t>S09858760001</t>
  </si>
  <si>
    <t>S09859140003</t>
  </si>
  <si>
    <t>00099021001 DEPOSITO DE EFECTIVO, DEPOSITANTE: MINISTERIO DE DEPORTES - RENE MARTINEZ, CONCEPTO: DEVOLUCION SALDOS NO UTILIZADOS FONDO EN AVANCE 2019, CUENTA DE DEPOSITO: CUENTA UNICA DEL TESORO - Ex Ministerio de Deportes.</t>
  </si>
  <si>
    <t>00099021001 DEPOSITO DE EFECTIVO, DEPOSITANTE: MINISTERIO DE DEPORTES - RENE MARTINEZ, CONCEPTO: DEVOLUCION VIATICOS NO UTILIZADOS 2019, CUENTA DE DEPOSITO: CUENTA UNICA DEL TESORO - Ex Ministerio de Deportes.</t>
  </si>
  <si>
    <t>00099021001 DEPOSITO DE EFECTIVO, DEPOSITANTE: ANA GABRIELA GUTIERREZ VACA, CONCEPTO: DEVOLUCION AGUINALDO GESTION 2019 A NOMBRE DE: ANA GABRIELA GUTIERREZ VACA CI. 5649766 CH., CUENTA DE DEPOSITO: CUENTA UNICA DEL TESORO /DJBR.</t>
  </si>
  <si>
    <t>00099021001 DEPOSITO DE EFECTIVO, DEPOSITANTE: LUIS FERNANDO TORREZ SOLARES, CONCEPTO: DEVOLUCION DE VIATICOS EN DEMASIA, VIAJE EN COMISION OFICIAL 30 DE AGOSTO AL 1 DE SEPTIEMBRE DE 2017, CUENTA DE DEPOSITO: CUENTA UNICA DEL TESORO /DJBR.</t>
  </si>
  <si>
    <t>00099021001 DEPOSITO DE EFECTIVO, DEPOSITANTE: ALFREDO MAMANI HUALLPA, CONCEPTO: DEVOLUCION PAGO EN DEMASIA DE AGUINALDO, CUENTA DE DEPOSITO: CUENTA UNICA DEL TESORO /DJBR.</t>
  </si>
  <si>
    <t>00099021001 DEPOSITO DE EFECTIVO, DEPOSITANTE: JOSE RODOLFO TELLEZ FLORES, CONCEPTO: DOBLE PERCEPCION, CUENTA DE DEPOSITO: CUENTA UNICA DEL TESORO /DJBR.</t>
  </si>
  <si>
    <t>00099021001 DEPOSITO DE EFECTIVO, DEPOSITANTE: ZORKA ZEBALLOS TOMIANOVIC, CONCEPTO: SALDO NO EJECUTADO, CUENTA DE DEPOSITO: CUENTA UNICA DEL TESORO /DJBR.</t>
  </si>
  <si>
    <t>00099021001 DEPOSITO DE EFECTIVO, DEPOSITANTE: MARCO AURELIO JULIO VISCARRA, CONCEPTO: DEPÓSITO SALDO NO EJECUTADO, CUENTA DE DEPOSITO: CUENTA UNICA DEL TESORO /DJBR.</t>
  </si>
  <si>
    <t>00099021001 DEPOSITO DE EFECTIVO, DEPOSITANTE: MARGOT PRIMITIVA URQUIZO NINA, CONCEPTO: DEVOLUCION DE EXCESO DE AGUINALDO, CUENTA DE DEPOSITO: CUENTA UNICA DEL TESORO /DJBR.</t>
  </si>
  <si>
    <t>00099021001 DEPOSITO DE EFECTIVO, DEPOSITANTE: LOURDES ROSARIO ESPINOZA SAHONERO, CONCEPTO: DOBLE PERCEPCION, CUENTA DE DEPOSITO: CUENTA UNICA DEL TESORO /DJBR.</t>
  </si>
  <si>
    <t>00099021001 DEPOSITO DE EFECTIVO, DEPOSITANTE: VICTOR ADAN CORTEZ MALDONADO, CONCEPTO: DOBLE PERCEPCION, CUENTA DE DEPOSITO: CUENTA UNICA DEL TESORO /DJBR.</t>
  </si>
  <si>
    <t>00099021001 DEPOSITO DE EFECTIVO, DEPOSITANTE: GROVER PUMA ALBERTO, CONCEPTO: DEVOLUCION DE AGUINALDO POR ERROR, CUENTA DE DEPOSITO: CUENTA UNICA DEL TESORO /DJBR.</t>
  </si>
  <si>
    <t>00099021001 DEP.DE CHEQ.AJENOS,RET.DE CAM.,CONCEPTO: DEVOLUCION GASTOS OBS CONTROL FIN,DEP.: SAIQUITA LOPEZ JAVIER CARLOS , PROCEDENCIA: BANCO UNION S.A., CHEQUE: 1584, FECHA DE EMISION:31/12/2019 /DJBR.</t>
  </si>
  <si>
    <t>00099021001 DEPOSITO DE EFECTIVO, DEPOSITANTE: IGNACIO SIÑANI QUISPE, CONCEPTO: DEVOLUCION DE DEUDA, CUENTA DE DEPOSITO: CUENTA UNICA DEL TESORO /DJBR.</t>
  </si>
  <si>
    <t>00099021001 DEPOSITO DE EFECTIVO, DEPOSITANTE: VICTOR QUEZADA BALDERRAMA, CONCEPTO: DOBLE PERCEPCION, CUENTA DE DEPOSITO: CUENTA UNICA DEL TESORO /DJBR.</t>
  </si>
  <si>
    <t>00099021001 DEPOSITO DE EFECTIVO, DEPOSITANTE: ALAN ISRAEL GUTIERREZ AGUIAR, CONCEPTO: DEVOLUCION PASAJES, CUENTA DE DEPOSITO: CUENTA UNICA DEL TESORO /DJBR.</t>
  </si>
  <si>
    <t>00099021001 DEPOSITO DE EFECTIVO, DEPOSITANTE: ARIEL MONTERO PATZI, CONCEPTO: DEVOLUCION PASAJES, CUENTA DE DEPOSITO: CUENTA UNICA DEL TESORO /DJBR.</t>
  </si>
  <si>
    <t>00099021001 DEPOSITO DE EFECTIVO, DEPOSITANTE: OMAR CABRERA VILLCA, CONCEPTO: DEVOLUCION DE AGUINALDO PARCIAL, CUENTA DE DEPOSITO: CUENTA UNICA DEL TESORO /DJBR.</t>
  </si>
  <si>
    <t>00099021001 DEPOSITO DE EFECTIVO, DEPOSITANTE: JENNIFER DUNIA LARUTA CALLISAYA, CONCEPTO: DEVOLUCION DE AGUINALDO POR ERROR, CUENTA DE DEPOSITO: CUENTA UNICA DEL TESORO /DJBR.</t>
  </si>
  <si>
    <t>00099021001 DEPOSITO DE EFECTIVO, DEPOSITANTE: WALDO ALBERTO OMISTE FLORES, CONCEPTO: DOBLE PERCEPCION, CUENTA DE DEPOSITO: CUENTA UNICA DEL TESORO /DJBR.</t>
  </si>
  <si>
    <t>00099021001 DEPOSITO DE EFECTIVO, DEPOSITANTE: VICTOR FERNANDO CALDERON ROCABADO, CONCEPTO: DOBLE PERCEPCION, CUENTA DE DEPOSITO: CUENTA UNICA DEL TESORO /DJBR.</t>
  </si>
  <si>
    <t>00099021001 DEPOSITO DE EFECTIVO, DEPOSITANTE: SILVIA EUGENIA BARRIENTOS MARTINEZ, CONCEPTO: DEVOLUCION DE AGUINALDO PAGADO EN EXCESO, CUENTA DE DEPOSITO: CUENTA UNICA DEL TESORO /DJBR.</t>
  </si>
  <si>
    <t>00099021001 DEPOSITO DE EFECTIVO, DEPOSITANTE: JUAN CARLOS HUANCA CAHUAPAZA C.I. 5942037 LP, CONCEPTO: DEVOLUCION DE FONDOS, CUENTA DE DEPOSITO: CUENTA UNICA DEL TESORO /DJBR.</t>
  </si>
  <si>
    <t>00099021001 DEPOSITO DE EFECTIVO, DEPOSITANTE: EDUARDO LOPEZ RODRIGUEZ, CONCEPTO: DEVOLUCION DE AGUINALDO DEP EN DEMASIA, CUENTA DE DEPOSITO: CUENTA UNICA DEL TESORO /DJBR - Ex Ministerio de Deportes.</t>
  </si>
  <si>
    <t>00099021001 DEPOSITO DE EFECTIVO, DEPOSITANTE: ESTEBAN JOSE MENACHO BLANCO, CONCEPTO: DEVOLUCION DE DEUDA, CUENTA DE DEPOSITO: CUENTA UNICA DEL TESORO /DJBR.</t>
  </si>
  <si>
    <t>00099021001 DEPOSITO DE EFECTIVO, DEPOSITANTE: ISILMA REGINA HENNINGS LOPEZ, CONCEPTO: DEVOLUCION POR DOBLE PERCEPCION, CUENTA DE DEPOSITO: CUENTA UNICA DEL TESORO /DJBR.</t>
  </si>
  <si>
    <t>00099021001 DEPOSITO DE EFECTIVO, DEPOSITANTE: ROQUE LIPE OSCAR FREDY, CONCEPTO: DEVOLUCION SALDO PAGO SERVICIO ENERGIA ELECTRICA, CUENTA DE DEPOSITO: CUENTA UNICA DEL TESORO /DJBR.</t>
  </si>
  <si>
    <t>00099021001 DEPOSITO DE EFECTIVO, DEPOSITANTE: ROQUE LIPE OSCAR FREDY, CONCEPTO: DEVOLUCION SALDO PAGO SERVICIO DE AGUA, CUENTA DE DEPOSITO: CUENTA UNICA DEL TESORO /DJBR.</t>
  </si>
  <si>
    <t>00099021001 DEPOSITO DE EFECTIVO, DEPOSITANTE: ZORKA ZEBALLOS TOMIANOVIC, CONCEPTO: DEVOLUCION SALDO NO EJECUTADO FONDOS EN AVANCE, CUENTA DE DEPOSITO: CUENTA UNICA DEL TESORO /DJBR.</t>
  </si>
  <si>
    <t>00099021001 DEPOSITO DE EFECTIVO, DEPOSITANTE: BLANCA VICTORIA FERNANDEZ FLORES, CONCEPTO: DOBLE PERCEPCION, CUENTA DE DEPOSITO: CUENTA UNICA DEL TESORO /DJBR.</t>
  </si>
  <si>
    <t>00099021001 DEPOSITO DE EFECTIVO, DEPOSITANTE: LOLA PORFIRIA RODRIGUEZ, CONCEPTO: DOBLE PERCEPCION, CUENTA DE DEPOSITO: CUENTA UNICA DEL TESORO /DJBR.</t>
  </si>
  <si>
    <t>00099021001 DEPOSITO DE EFECTIVO, DEPOSITANTE: RENE ALFONSO URUÑO CHOQUE, CONCEPTO: REVERSION, CUENTA DE DEPOSITO: CUENTA UNICA DEL TESORO /DJBR.</t>
  </si>
  <si>
    <t>00099021001 DEPOSITO DE EFECTIVO, DEPOSITANTE: SATURNINO TIÑINI ALVAREZ, CONCEPTO: DOBLE PERCEPCION, CUENTA DE DEPOSITO: CUENTA UNICA DEL TESORO /DJBR.</t>
  </si>
  <si>
    <t>00099021001 DEPOSITO DE EFECTIVO, DEPOSITANTE: OTILIA H. CONDORI CUNO, CONCEPTO: POR COBRO INDEBIDO (SEGUNDAS NUPCIAS DE LOLA CUNO CANASA (QEPD), CUENTA DE DEPOSITO: CUENTA UNICA DEL TESORO /DJBR.</t>
  </si>
  <si>
    <t>00099021001 DEPOSITO DE EFECTIVO, DEPOSITANTE: MIGUEL ERLAN OROPEZA ARISPE, CONCEPTO: DEVOLUCION AGUINALDO POR DEMASIA GESTION 2019, CUENTA DE DEPOSITO: CUENTA UNICA DEL TESORO /DJBR.</t>
  </si>
  <si>
    <t>00099021001 DEPOSITO DE EFECTIVO, DEPOSITANTE: MIGUEL ERLAN OROPEZA ARISPE, CONCEPTO: DEVOLUCION SUELDO MES DICIEMBRE 2019, CUENTA DE DEPOSITO: CUENTA UNICA DEL TESORO /DJBR.</t>
  </si>
  <si>
    <t>00099021001 DEPOSITO DE EFECTIVO, DEPOSITANTE: LILIANA QUISPE MENDO, CONCEPTO: DEVOLUCION DE AGUINALDO, CUENTA DE DEPOSITO: CUENTA UNICA DEL TESORO /DJBR.</t>
  </si>
  <si>
    <t>00099021001 DEPOSITO DE EFECTIVO, DEPOSITANTE: JUAN RODRIGO ZENTENO SALVATIERRA, CONCEPTO: REVERSION DE PASAJES NO GASTADOS PREV N°5521,2/19, CUENTA DE DEPOSITO: CUENTA UNICA DEL TESORO /DJBR.</t>
  </si>
  <si>
    <t>00099021001 DEPOSITO DE EFECTIVO, DEPOSITANTE: JOSE FREDY OBANDO DOMINGUEZ, CONCEPTO: DEVOLUCION ERROR AGUINALDO, CUENTA DE DEPOSITO: CUENTA UNICA DEL TESORO /DJBR.</t>
  </si>
  <si>
    <t>00099021001 DEPOSITO DE EFECTIVO, DEPOSITANTE: ANA GALIA GONZALES ALIAGA, CONCEPTO: DEVOLUCION PAGO EN DEMASIA AGUINALDO, CUENTA DE DEPOSITO: CUENTA UNICA DEL TESORO /DJBR.</t>
  </si>
  <si>
    <t>00099021001 DEPOSITO DE EFECTIVO, DEPOSITANTE: ESTHER RAMOS VALDIVIA, CONCEPTO: DEVOLUCION DE DEUDA, CUENTA DE DEPOSITO: CUENTA UNICA DEL TESORO /DJBR.</t>
  </si>
  <si>
    <t>00099021001 DEPOSITO DE EFECTIVO, DEPOSITANTE: AGUSTIN VELASQUEZ ROMAN, CONCEPTO: DOBLE PERCEPCION, CUENTA DE DEPOSITO: CUENTA UNICA DEL TESORO /DJBR.</t>
  </si>
  <si>
    <t>00099021001 DEPOSITO DE EFECTIVO, DEPOSITANTE: AIDA RUEGENBERG JEREZ, CONCEPTO: DEVOLUCION DE LA DEUDA POR DOBLE PERCEPCION, CUENTA DE DEPOSITO: CUENTA UNICA DEL TESORO /DJBR.</t>
  </si>
  <si>
    <t>00099021001 DEPOSITO DE EFECTIVO, DEPOSITANTE: INGRID ELENA ZAVALA CASTRO, CONCEPTO: DOBLE PERCEPCION, CUENTA DE DEPOSITO: CUENTA UNICA DEL TESORO /DJBR.</t>
  </si>
  <si>
    <t>00099021001 DEPOSITO DE EFECTIVO, DEPOSITANTE: TEOFILO JAVIER TEJERINA BAUTISTA, CONCEPTO: DEVOLUCION DUODECIMAS AGUINALDO 2019 (12 DIAS), CUENTA DE DEPOSITO: CUENTA UNICA DEL TESORO /DJBR.</t>
  </si>
  <si>
    <t>00099021001 DEPOSITO DE EFECTIVO, DEPOSITANTE: RADIO BATALLON TOPATER, CONCEPTO: REVERSION POR EL PAGO DEL SERVICIO DE ENERGIA ELECTRICA ENERO/10 N° 3987069001, CUENTA DE DEPOSITO: CUENTA UNICA DEL TESORO /DJBR.</t>
  </si>
  <si>
    <t>00099021001 DEPOSITO DE EFECTIVO, DEPOSITANTE: JAIME ALONZO APARICIO OTERO, CONCEPTO: DEVOLUCION, CUENTA DE DEPOSITO: CUENTA UNICA DEL TESORO /DJBR.</t>
  </si>
  <si>
    <t>00099021001 DEPOSITO DE EFECTIVO, DEPOSITANTE: LUIS FERNANDO VARGAS MAMANI, CONCEPTO: DEVOLUCION DE SALDO NO EJECUTADO DEL PREVENTIVO 239, CUENTA DE DEPOSITO: CUENTA UNICA DEL TESORO /DJBR.</t>
  </si>
  <si>
    <t>00099021001 DEPOSITO DE EFECTIVO, DEPOSITANTE: LUIS FERNANDO VARGAS MAMANI, CONCEPTO: DEVOLUCION DE SALDO NO EJECUTADO DEL PREVENTIVO 1717, CUENTA DE DEPOSITO: CUENTA UNICA DEL TESORO /DJBR.</t>
  </si>
  <si>
    <t>00099021001 DEPOSITO DE EFECTIVO, DEPOSITANTE: ANRRIELA GIOVANNA SALAZAR, CONCEPTO: DEVOLUCION DE DUODECIMAS DE AGUINALDO, CUENTA DE DEPOSITO: CUENTA UNICA DEL TESORO /DJBR.</t>
  </si>
  <si>
    <t>00099021001 DEPOSITO DE EFECTIVO, DEPOSITANTE: JAVIER ELVIS CONDORI ACHACAYO, CONCEPTO: DEVOLUCION DE DUODECIMAS DE AGUINALDO, CUENTA DE DEPOSITO: CUENTA UNICA DEL TESORO /DJBR.</t>
  </si>
  <si>
    <t>00099021001 DEPOSITO DE EFECTIVO, DEPOSITANTE: MIGUEL PATRICK FUENTES PANIAGUA, CONCEPTO: DEVOLUCION DE PAGO EN DEMASIA ABRIL/2019, CUENTA DE DEPOSITO: CUENTA UNICA DEL TESORO /DJBR.</t>
  </si>
  <si>
    <t>00099021001 DEPOSITO DE EFECTIVO, DEPOSITANTE: MERY QUIÑONES GABRIEL, CONCEPTO: DEVOLUCION DE COBRO  INDEBIDO, CUENTA DE DEPOSITO: CUENTA UNICA DEL TESORO /DJBR.</t>
  </si>
  <si>
    <t>00099021001 DEPOSITO DE EFECTIVO, DEPOSITANTE: JUAN RENE MOLDES VILLARROEL, CONCEPTO: PERCEPCION INDEBIDA DE HABERES AL MES DE OCTUBRE, CUENTA DE DEPOSITO: CUENTA UNICA DEL TESORO /DJBR.</t>
  </si>
  <si>
    <t>00099021001 DEPOSITO DE EFECTIVO, DEPOSITANTE: ABEL JAIME VARGAS CUETO, CONCEPTO: DEVOLUCION DE HABER MES DE OCTUBRE, CUENTA DE DEPOSITO: CUENTA UNICA DEL TESORO /DJBR.</t>
  </si>
  <si>
    <t>00099021001 DEPOSITO DE EFECTIVO, DEPOSITANTE: ANGEL PARDO MARINA, CONCEPTO: DEVOLUCION DE PASAJES, CUENTA DE DEPOSITO: CUENTA UNICA DEL TESORO /DJBR.</t>
  </si>
  <si>
    <t>NUMERO DE LIBRETA CUT: 00099021001 OPERACIÓN E75 TRANSFERENCIA DE LA CUENTA FISCAL BUN A LA CUT EN MN TRANSFERENCIA DE FONDOS A SOLICITUD UNIVERSIDAD MAYOR,REAL Y PONTIFICIA DE SAN FRANCISCO XAVIER DE CHUQUISACA CON CITE:ADM.FCA.OF NÂ°004 A LA CTA. 3987 CUT LBRTA.00099021001 /DJBR.</t>
  </si>
  <si>
    <t>00099021001 DEPOSITO DE EFECTIVO, DEPOSITANTE: YUCRA QUISPE ELIAS, CONCEPTO: REVERSION, CUENTA DE DEPOSITO: CUENTA UNICA DEL TESORO /DJBR.</t>
  </si>
  <si>
    <t>00099021001 DEPOSITO DE EFECTIVO, DEPOSITANTE: MIRIAM ELIZABETH VEGA CENZANO, CONCEPTO: DOBLE PERCEPCION, CUENTA DE DEPOSITO: CUENTA UNICA DEL TESORO /DJBR - Ex Ministerio de Culturas y Turismo (Regularización sujeta a coordinación entre el Ministerio de Justicia y Transparencia Institucional; Desarrollo Productivo y Economía Plural; Educación).</t>
  </si>
  <si>
    <t>00099021001 DEPOSITO DE EFECTIVO, DEPOSITANTE: PAUL MARCA PACO, CONCEPTO: DOBLE PERCEPCION, CUENTA DE DEPOSITO: CUENTA UNICA DEL TESORO /DJBR.</t>
  </si>
  <si>
    <t>00099021001 DEPOSITO DE EFECTIVO, DEPOSITANTE: WALTER CIRO CAZAS SAAVEDRA, CONCEPTO: DEVOLUCION PAGO  EN DEMASIA DE AGUINALDO, CUENTA DE DEPOSITO: CUENTA UNICA DEL TESORO /DJBR.</t>
  </si>
  <si>
    <t>00099021001 DEPOSITO DE EFECTIVO, DEPOSITANTE: JOSE  LUIS MIRANDA QUILO, CONCEPTO: DEVOLUCION DE AGUINALDO EN DEMASIA, CUENTA DE DEPOSITO: CUENTA UNICA DEL TESORO /DJBR.</t>
  </si>
  <si>
    <t>00099021001 DEPOSITO DE EFECTIVO, DEPOSITANTE: HERNAN ENRIQUEZ MAIDANA, CONCEPTO: DEVOLUCION DE PASAJE AEREO 930-4795049666, CUENTA DE DEPOSITO: CUENTA UNICA DEL TESORO /DJBR - Ex ministerio de comunicación.</t>
  </si>
  <si>
    <t>00099021001 DEPOSITO DE EFECTIVO, DEPOSITANTE: HERNAN ENRIQUEZ MAIDANA, CONCEPTO: DEVOLUCION DE PASAJE AEREO 930-4795049664, CUENTA DE DEPOSITO: CUENTA UNICA DEL TESORO /DJBR - Ex ministerio de comunicación.</t>
  </si>
  <si>
    <t>00099021001 DEPOSITO DE EFECTIVO, DEPOSITANTE: MARIA ROSA PAZ CASTELLANOS, CONCEPTO: DOBLE PERCEPCION, CUENTA DE DEPOSITO: CUENTA UNICA DEL TESORO /DJBR.</t>
  </si>
  <si>
    <t>00099021001 DEPOSITO DE EFECTIVO, DEPOSITANTE: JORGE CODDIA ARROYO, CONCEPTO: DOBLE PERCEPCION, CUENTA DE DEPOSITO: CUENTA UNICA DEL TESORO /DJBR.</t>
  </si>
  <si>
    <t>00099021001 DEPOSITO DE EFECTIVO, DEPOSITANTE: FELIX CORNEJO HUANCA, CONCEPTO: DEVOLUCION  DE FONDOS NO UTILIZADOS, CUENTA DE DEPOSITO: CUENTA UNICA DEL TESORO /DJBR.</t>
  </si>
  <si>
    <t>00099021001 DEPOSITO DE EFECTIVO, DEPOSITANTE: GUSTAVO RAMOS MAMANI, CONCEPTO: DOBLE PERCEPCION, CUENTA DE DEPOSITO: CUENTA UNICA DEL TESORO /DJBR.</t>
  </si>
  <si>
    <t>00099021001 DEPOSITO DE EFECTIVO, DEPOSITANTE: ELIZABET PEÑALOZA MERCADO, CONCEPTO: DOBLE PERCEPCION, CUENTA DE DEPOSITO: CUENTA UNICA DEL TESORO /DJBR.</t>
  </si>
  <si>
    <t>00099021001 DEP.DE CHEQ.AJENOS,RET.DE CAM.,CONCEPTO: CASTRO ABDALA MILDRETH MARTHA,DEP.: BANCO UNION SA. , PROCEDENCIA: BANCO UNION S.A., CHEQUE: 167012, FECHA DE EMISION:16/01/2020 /DJBR.</t>
  </si>
  <si>
    <t>00099021001 DEP.DE CHEQ.AJENOS,RET.DE CAM.,CONCEPTO: CASTRO ABDALA MILDRETH MARTHA,DEP.: BANCO UNION SA. , PROCEDENCIA: BANCO UNION S.A., CHEQUE: 167013, FECHA DE EMISION:16/01/2020 /DJBR.</t>
  </si>
  <si>
    <t>00099021001 DEP.DE CHEQ.AJENOS,RET.DE CAM.,CONCEPTO: CASTRO ABDALA MILDRETH MARTHA,DEP.: BANCO UNION SA. , PROCEDENCIA: BANCO UNION S.A., CHEQUE: 167014, FECHA DE EMISION:16/01/2020 /DJBR.</t>
  </si>
  <si>
    <t>00099021001 DEP.DE CHEQ.AJENOS,RET.DE CAM.,CONCEPTO: CASTRO ABDALA MILDRETH MARTHA,DEP.: BANCO UNION SA. , PROCEDENCIA: BANCO UNION S.A., CHEQUE: 167015, FECHA DE EMISION:16/01/2020 /DJBR.</t>
  </si>
  <si>
    <t>00099021001 DEP.DE CHEQ.AJENOS,RET.DE CAM.,CONCEPTO: CASTRO ABDALA MILDRETH MARTHA,DEP.: BANCO UNION SA. , PROCEDENCIA: BANCO UNION S.A., CHEQUE: 167011, FECHA DE EMISION:16/01/2020 /DJBR.</t>
  </si>
  <si>
    <t>00099021001 DEPOSITO DE EFECTIVO, DEPOSITANTE: MARIA LOURDES ESPINOZA PATIÑO, CONCEPTO: DOBLE PERCEPCION, CUENTA DE DEPOSITO: CUENTA UNICA DEL TESORO /DJBR.</t>
  </si>
  <si>
    <t>00099021001 DEPOSITO DE EFECTIVO, DEPOSITANTE: JIMMY CALDERON MOLLINEDO, CONCEPTO: DOBLE PERCEPCION POR EL PERIODO DICIEMBRE 2019, CUENTA DE DEPOSITO: CUENTA UNICA DEL TESORO /DJBR.</t>
  </si>
  <si>
    <t>00099021001 DEPOSITO DE EFECTIVO, DEPOSITANTE: JAIRO FERNANDO CHAMBI MONTOYA, CONCEPTO: DEPÓSITO PARCIAL DE AGUINALDO, CUENTA DE DEPOSITO: CUENTA UNICA DEL TESORO /DJBR.</t>
  </si>
  <si>
    <t>00099021001 DEPOSITO DE EFECTIVO, DEPOSITANTE: EDWIN SANTOS COLQUE, CONCEPTO: DEVOLUCION DE VIATICO, CUENTA DE DEPOSITO: CUENTA UNICA DEL TESORO /DJBR.</t>
  </si>
  <si>
    <t>00099021001 DEP.DE CHEQ.AJENOS,RET.DE CAM.,CONCEPTO: COIMBRA ZAMBRANA YENCKOL ERICK,DEP.: BANCO UNION SA , PROCEDENCIA: BANCO UNION S.A., CHEQUE: 167010, FECHA DE EMISION:16/01/2020 /DJBR.</t>
  </si>
  <si>
    <t>00099021001 DEPOSITO DE EFECTIVO, DEPOSITANTE: VALENTIN ROCA GUARACHI, CONCEPTO: DEVOLUCION RECURSOS PASAJE AEREO COBIJA - LA PAZ, CUENTA DE DEPOSITO: CUENTA UNICA DEL TESORO /DJBR.</t>
  </si>
  <si>
    <t>00099021001 DEPOSITO DE EFECTIVO, DEPOSITANTE: JORGE ORTIZ PAUCARA, CONCEPTO: DEVOLUCION DE DUODECIMAS DE AGUINALDO, CUENTA DE DEPOSITO: CUENTA UNICA DEL TESORO /DJBR.</t>
  </si>
  <si>
    <t>00099021001 DEPOSITO DE EFECTIVO, DEPOSITANTE: PAOLA ANGELA CRUZ CASTILLO, CONCEPTO: DEVOLUCION DE AGUINALDO EN DEMASIA, CUENTA DE DEPOSITO: CUENTA UNICA DEL TESORO /DJBR.</t>
  </si>
  <si>
    <t>00099021001 DEPOSITO DE EFECTIVO, DEPOSITANTE: ROLANDO ORDOÑEZ MONASTERIOS, CONCEPTO: DOBLE PERCEPCION, CUENTA DE DEPOSITO: CUENTA UNICA DEL TESORO /DJBR.</t>
  </si>
  <si>
    <t>00099021001 DEPOSITO DE EFECTIVO, DEPOSITANTE: CARLOS ESCALANTE QUINT, CONCEPTO: DOBLE PERCEPCION, CUENTA DE DEPOSITO: CUENTA UNICA DEL TESORO /DJBR.</t>
  </si>
  <si>
    <t>00099021001 DEPOSITO DE EFECTIVO, DEPOSITANTE: FREDY DANIEL BRACAMONTE VALVERDE, CONCEPTO: DEVOLUCION DE AGUINALDO, CUENTA DE DEPOSITO: CUENTA UNICA DEL TESORO /DJBR.</t>
  </si>
  <si>
    <t>00099021001 DEPOSITO DE EFECTIVO, DEPOSITANTE: NADIR MADAY VILLARROEL SERRUDO, CONCEPTO: DEVOLUCION DE AGUINALDO, CUENTA DE DEPOSITO: CUENTA UNICA DEL TESORO /DJBR.</t>
  </si>
  <si>
    <t>00099021001 DEPOSITO DE EFECTIVO, DEPOSITANTE: MARIELA MIRNA ZAPATA GIL, CONCEPTO: CUENTA UNICA DEL  TESORO, CUENTA DE DEPOSITO: CUENTA UNICA DEL TESORO /DJBR.</t>
  </si>
  <si>
    <t>00099021001 DEPOSITO DE EFECTIVO, DEPOSITANTE: OSCAR ABEL HASSENTEUFEL SALAZAR, CONCEPTO: DOBLE PERCEPCION, CUENTA DE DEPOSITO: CUENTA UNICA DEL TESORO /DJBR.</t>
  </si>
  <si>
    <t>00099021001 DEPOSITO DE EFECTIVO, DEPOSITANTE: GILBERTH HECTOR LANZA OPORTO, CONCEPTO: DEVOLUCION DE AGUINALDO, CUENTA DE DEPOSITO: CUENTA UNICA DEL TESORO /DJBR.</t>
  </si>
  <si>
    <t>NUMERO DE LIBRETA CUT: 00099021001 OPERACIÓN E75 TRANSFERENCIA DE LA CUENTA FISCAL BUN A LA CUT EN MN TRANSFERENCIA DE FONDOS A SOLICITUD DEL UATF-CUENTA UNICA UNIVERCITARIA - UNIVERSIDAD AUTNOMA TOMAS FRIAS CON TESORO TRASP. 01-20 LA CTA. 3987 CUT LBRTA.00099021001. /DJBR.</t>
  </si>
  <si>
    <t>00099021001 DEPOSITO DE EFECTIVO, DEPOSITANTE: LUIS FERRUFINO TERCEROS, CONCEPTO: DOBLE PERCEPCION, CUENTA DE DEPOSITO: CUENTA UNICA DEL TESORO /DJBR.</t>
  </si>
  <si>
    <t>00099021001 DEPOSITO DE EFECTIVO, DEPOSITANTE: MIGUEL ANGEL RODRIGUEZ DAZA, CONCEPTO: PAGO IVA, CUENTA DE DEPOSITO: CUENTA UNICA DEL TESORO /DJBR.</t>
  </si>
  <si>
    <t>00099021001 DEPOSITO DE EFECTIVO, DEPOSITANTE: JAVIER ANTONIO TORREZ DURAN, CONCEPTO: DEVOLUCION PAGO EN DEMASIA DE AGUINALDO, CUENTA DE DEPOSITO: CUENTA UNICA DEL TESORO /DJBR.</t>
  </si>
  <si>
    <t>00099021001 DEPOSITO DE EFECTIVO, DEPOSITANTE: ROSARIO IVONNE CUBA AGUIRRE, CONCEPTO: RECUPERACION EXTRAJUDICIAL, CUENTA DE DEPOSITO: CUENTA UNICA DEL TESORO /DJBR.</t>
  </si>
  <si>
    <t>00099021001 DEPOSITO DE EFECTIVO, DEPOSITANTE: HARLEY JESUS RODRIGUEZ TELLEZ, CONCEPTO: RECUPERACION EXTRAJUDICIAL, CUENTA DE DEPOSITO: CUENTA UNICA DEL TESORO /DJBR.</t>
  </si>
  <si>
    <t>00099021001 DEPOSITO DE EFECTIVO, DEPOSITANTE: ANA ELIZABETH SANDRA ASCARRUNZ ALARCON MUÑOZ, CONCEPTO: RECUPERACION EXTRAJUDICIAL, CUENTA DE DEPOSITO: CUENTA UNICA DEL TESORO /DJBR.</t>
  </si>
  <si>
    <t>00099021001 DEPOSITO DE EFECTIVO, DEPOSITANTE: GREGORIO CATARI CONDORI, CONCEPTO: DEVOLUCION DE BONO, CUENTA DE DEPOSITO: CUENTA UNICA DEL TESORO /DJBR.</t>
  </si>
  <si>
    <t>00099021001 DEPOSITO DE EFECTIVO, DEPOSITANTE: ELDER GEOVANNA RODRIGUEZ, CONCEPTO: DEVOLUCION DE PAGO CESTATICKET DICIEMBRE 2018 A FAVOR DE LA SRA AIMETH REYES, CUENTA DE DEPOSITO: CUENTA UNICA DEL TESORO /DJBR.</t>
  </si>
  <si>
    <t>00099021001 DEPOSITO DE EFECTIVO, DEPOSITANTE: MAXIMILIANO DAVILA PEREZ, CONCEPTO: DEVOLUCION PASAJES AEREOS EMITIDOS POR BOLTUR BOLETOS PREVENTIVO 1191-2019, CUENTA DE DEPOSITO: CUENTA UNICA DEL TESORO /DJBR.</t>
  </si>
  <si>
    <t>00099021001 DEPOSITO DE EFECTIVO, DEPOSITANTE: MAXIMILIANO DAVILA PEREZ, CONCEPTO: DEVOLUCION PASAJES AEREOS EMITIDOS POR BOLTUR BOLETOS  PREVENTIVO 1055-2019, CUENTA DE DEPOSITO: CUENTA UNICA DEL TESORO /DJBR.</t>
  </si>
  <si>
    <t>00099021001 DEPOSITO DE EFECTIVO, DEPOSITANTE: GERMAN QUISPE CHOQUE, CONCEPTO: RENTA DERECHO HABIENTE, CUENTA DE DEPOSITO: CUENTA UNICA DEL TESORO /DJBR.</t>
  </si>
  <si>
    <t>00099021001 DEPOSITO DE EFECTIVO, DEPOSITANTE: RICARDO ELVIO CAYHUARA VARGAS, CONCEPTO: DEVOLUCION PAGO EN DEMASIA DE AGUINALDO, CUENTA DE DEPOSITO: CUENTA UNICA DEL TESORO /DJBR.</t>
  </si>
  <si>
    <t>00099021001 DEPOSITO DE EFECTIVO, DEPOSITANTE: MINISTERIO DE DEPORTES -CIPRIAN CALLIZAYA PEREZ, CONCEPTO: DEVOLUCION DE SALDOS NO UTILIZADOS EN LOS ENVIOS DE MATERIALES, CUENTA DE DEPOSITO: CUENTA UNICA DEL TESORO - Ex Ministerio de Deportes.</t>
  </si>
  <si>
    <t>00099021001 DEPOSITO DE EFECTIVO, DEPOSITANTE: MINISTERIO DE DEPORTES-HENRRY AGUILA, CONCEPTO: DEVOLUCION  FONDOS PREMIACION CARRERAS PEDESTRES 10K GESTION 2019 YPFB, CUENTA DE DEPOSITO: CUENTA UNICA DEL TESORO - Ex Ministerio de Deportes.</t>
  </si>
  <si>
    <t>00099021001 DEPOSITO DE EFECTIVO, DEPOSITANTE: MINISTERIO DE DEPORTES RENE MARTINEZ, CONCEPTO: DEVOLUCION FONDO EN AVANCE COMBUSTIBLE, CUENTA DE DEPOSITO: CUENTA UNICA DEL TESORO - Ex Ministerio de Deportes.</t>
  </si>
  <si>
    <t>00099021001 DEPOSITO DE EFECTIVO, DEPOSITANTE: DR JOSE DAVID BERRIOS LIZARAZU, CONCEPTO: DEVOLUCION DOBLE PERCEPCION  SALARIAL, CUENTA DE DEPOSITO: CUENTA UNICA DEL TESORO /DJBR.</t>
  </si>
  <si>
    <t>00099021001 DEPOSITO DE EFECTIVO, DEPOSITANTE: ALIDSON CELIA GOMEZ AGOSTOPA, CONCEPTO: DEVOLUCION POR OBSERVACIONES A GASTOS DE FUNCIONAMIENTO SEGUN INFORME 376/2019, CUENTA DE DEPOSITO: CUENTA UNICA DEL TESORO /DJBR.</t>
  </si>
  <si>
    <t>00099021001 DEPOSITO DE EFECTIVO, DEPOSITANTE: MINISTERIO DE DEPORTES-AUGUSTO CHAVEZ BECERRA, CONCEPTO: DEVOL DE SALDOS NO UTILIZADOS EN LA INAUGURACION COPA INTEGRACION NACIONAL SUB 18 DAMAS Y VARONES, CUENTA DE DEPOSITO: CUENTA UNICA DEL TESORO - Ex Ministerio de Deportes.</t>
  </si>
  <si>
    <t>00099021001 DEPOSITO DE EFECTIVO, DEPOSITANTE: VANESSA LIZETH TELLERIA HERRERA, CONCEPTO: DEVOLUCION VACACIONES NO UTILIZADAS, CUENTA DE DEPOSITO: CUENTA UNICA DEL TESORO / DJBR - Ex Ministerio de Deportes.</t>
  </si>
  <si>
    <t>00048014201 DEPOSITO DE EFECTIVO, DEPOSITANTE: ZENOBIO CHURA LAIME, CONCEPTO: DEVOLUCION DUODECIMAS AGUINALDO, CUENTA DE DEPOSITO: CUENTA UNICA DEL TESORO - Ex Ministerio de Deportes.</t>
  </si>
  <si>
    <t>00099021001 DEPOSITO DE EFECTIVO, DEPOSITANTE: MARIA DEL ROSARIO PEREEZ TORREJON, CONCEPTO: DEVOLUCION DE PASAJE AREEO 4649489868498 DEL MES DE FEBRERO, CUENTA DE DEPOSITO: CUENTA UNICA DEL TESORO / DJBR - Ex ministerio de comunicación.</t>
  </si>
  <si>
    <t>00099021001 DEPOSITO DE EFECTIVO, DEPOSITANTE: MIN DE COMUNICACION - MARCELO PACHECO, CONCEPTO: DEVOLUCION DE RECURSOS ASIGNADOS, CUENTA DE DEPOSITO: CUENTA UNICA DEL TESORO - Ex ministerio de comunicación.</t>
  </si>
  <si>
    <t>00099021001 DEPOSITO DE EFECTIVO, DEPOSITANTE: MONICA MEDRANO MONTES, CONCEPTO: DEVOLUCION DE FONDOS EN AVANCE, CUENTA DE DEPOSITO: CUENTA UNICA DEL TESORO / DJBR - Ex ministerio de comunicación.</t>
  </si>
  <si>
    <t>00099021001 DEPOSITO DE EFECTIVO, DEPOSITANTE: ESCUELA BOLIVIANA INTER DE DANZA-RECTORA, CONCEPTO: DEV. RECURSOS GASTOS DE ALIMENTACION EN CUMPLIMIENTO DEL INFORME UAI INF RELV N°6/2019, CUENTA DE DEPOSITO: CUENTA UNICA DEL TESORO</t>
  </si>
  <si>
    <t>00070011102 DEPOSITO DE EFECTIVO, DEPOSITANTE: OSCAR BRUNO MERCADO CESPEDES, CONCEPTO: DEVOLUCION DE VIATICOS, CUENTA DE DEPOSITO: CUENTA UNICA DEL TESORO</t>
  </si>
  <si>
    <t>00070011102 DEPOSITO DE EFECTIVO, DEPOSITANTE: RAUL HUGO APAZA LUJAN, CONCEPTO: DEVOLUCION DE VIATICOS, CUENTA DE DEPOSITO: CUENTA UNICA DEL TESORO</t>
  </si>
  <si>
    <t>00070011102 DEPOSITO DE EFECTIVO, DEPOSITANTE: ERICK ALCOCER ELVIS GOYZUETA, CONCEPTO: DEVOLUCION DE VIATICOS, CUENTA DE DEPOSITO: CUENTA UNICA DEL TESORO</t>
  </si>
  <si>
    <t>00046024204 DEPOSITO DE EFECTIVO, DEPOSITANTE: LIMBER ALEJO MAMANI, CONCEPTO: DEP DE SALDO DE FONDOS EN AVANCE SEGUN C-31 N° 1513, CUENTA DE DEPOSITO: CUENTA UNICA DEL TESORO</t>
  </si>
  <si>
    <t>00099021001 DEPOSITO DE EFECTIVO, DEPOSITANTE: BENJAMIN RAMOS MIRANDA, CONCEPTO: DEVOLUCION POR DOBLE PERCEPCION POR EL PERIODO DE FEBRERO 2020 SENASIR, CUENTA DE DEPOSITO: CUENTA UNICA DEL TESORO</t>
  </si>
  <si>
    <t>00020011104 DEPOSITO DE EFECTIVO, DEPOSITANTE: INSTITUTO GEOGRAFICO MILITAR, CONCEPTO: REVERSION PREVENTIVO 1476 PARTIDA 21600, CUENTA DE DEPOSITO: CUENTA UNICA DEL TESORO</t>
  </si>
  <si>
    <t>00099021001 DEPOSITO DE EFECTIVO, DEPOSITANTE: ROSSMARY BARRERA VDA DE CONCORI, CONCEPTO: PAGO POR CONVENIO CON SENASIR, CUENTA DE DEPOSITO: CUENTA UNICA DEL TESORO</t>
  </si>
  <si>
    <t>00099021001 DEPOSITO DE EFECTIVO, DEPOSITANTE: SONIA VILDOZO VDA DE TARQUI, CONCEPTO: COBRO INDEBIDO, CUENTA DE DEPOSITO: CUENTA UNICA DEL TESORO / DJBR</t>
  </si>
  <si>
    <t>00099021001 DEPOSITO DE EFECTIVO, DEPOSITANTE: HERMOGENES CHAMBI MAMANI, CONCEPTO: DEVOLUCION DE FONDO EN AVANCE C31-584, CUENTA DE DEPOSITO: CUENTA UNICA DEL TESORO / DJBR</t>
  </si>
  <si>
    <t>00132032001 DEPOSITO DE EFECTIVO, DEPOSITANTE: ECEBOL, CONCEPTO: DEV DE MARIA RENE GALLO MONTOYA POR INCREMENTO DE GARANTIAS OTORGADAS FACT. CON NIT SEDEM NO ECEBOL, CUENTA DE DEPOSITO: CUENTA UNICA DEL TESORO</t>
  </si>
  <si>
    <t>00035011105 DEPOSITO DE EFECTIVO, DEPOSITANTE: DORA SAAVEDRA NAVA, CONCEPTO: DEVOLUCION DE GASTOS POR PAGOS DE SERVICIOS BASICOS DE LA UCPS ENERO/2020, CUENTA DE DEPOSITO: CUENTA UNICA DEL TESORO</t>
  </si>
  <si>
    <t>00099021001 DEPOSITO DE EFECTIVO, DEPOSITANTE: SEGIP, CONCEPTO: POR DEVOLUCION DE VIATICOS NO UTILIZADOS, CUENTA DE DEPOSITO: CUENTA UNICA DEL TESORO</t>
  </si>
  <si>
    <t>00099021001 DEPOSITO DE EFECTIVO, DEPOSITANTE: JULIO CESAR GAMBOA VARGAS, CONCEPTO: DEVOLUCION DE RETROACTIVO, CUENTA DE DEPOSITO: CUENTA UNICA DEL TESORO / DJBR</t>
  </si>
  <si>
    <t>00373024101 DEPOSITO DE EFECTIVO, DEPOSITANTE: FONDO DE DESARROLLO INDIGENA FDI (TGN-IDH), CONCEPTO: DEVOLUCION DE RETROACTIVO, CUENTA DE DEPOSITO: CUENTA UNICA DEL TESORO</t>
  </si>
  <si>
    <t>00234014202 DEPOSITO DE EFECTIVO, DEPOSITANTE: MACHACA CRUZ IVAN, CONCEPTO: DEVOLUCION AL C-31 DEV N°30 PARTIDA N°22210, CUENTA DE DEPOSITO: CUENTA UNICA DEL TESORO</t>
  </si>
  <si>
    <t>00234014202 DEPOSITO DE EFECTIVO, DEPOSITANTE: MACHACA CRUZ IVAN, CONCEPTO: DEVOLUCION AL C-31 N °192 PARTIDA N°22110, CUENTA DE DEPOSITO: CUENTA UNICA DEL TESORO</t>
  </si>
  <si>
    <t>00020011104 DEPOSITO DE EFECTIVO, DEPOSITANTE: DISTRITO GEOGRAFICO LA PAZ, CONCEPTO: GASTOS NO EJCUTADOS DE LA PARTIDA 341 PREVENTIVO :1085.1, CUENTA DE DEPOSITO: CUENTA UNICA DEL TESORO</t>
  </si>
  <si>
    <t>00551012001 DEPOSITO DE EFECTIVO, DEPOSITANTE: QUIROGA Y QUIROGA SRL., CONCEPTO: PAGO ALQUILER DE OFICINA, CUENTA DE DEPOSITO: CUENTA UNICA DEL TESORO</t>
  </si>
  <si>
    <t>00224012007 DEP.DE CHEQ.AJENOS,RET.DE CAM.,CONCEPTO: TRANSFERENCIA DE RECURSOS PARA PAGOS VIA SIGEP,DEP.: INSUMOS BOLIVIA , PROCEDENCIA: BANCO UNION S.A., CHEQUE: 2217, FECHA DE EMISION:25/05/2020</t>
  </si>
  <si>
    <t>00224012002 DEP.DE CHEQ.AJENOS,RET.DE CAM.,CONCEPTO: TRANSFERENCIA DE RECURSOS POR PAGOS VIA SIGEP,DEP.: INSUMOS BOLIVIA , PROCEDENCIA: BANCO UNION S.A., CHEQUE: 3346, FECHA DE EMISION:25/05/2020</t>
  </si>
  <si>
    <t>00132039202 DEP.DE CHEQ.AJENOS,RET.DE CAM.,CONCEPTO: DEVOLUCION DE RECURSOS QUE CORRESPONDEN A LICENCIAS SIN GOCE DE HABERES PLANILLA FEB/2020,DEP.: ECEBOL , PROCEDENCIA: BANCO UNION S.A., CHEQUE: 90, FECHA DE EMISION:25/05/2020</t>
  </si>
  <si>
    <t>00132032001 DEP.DE CHEQ.AJENOS,RET.DE CAM.,CONCEPTO: DEVOLUCION DE RECURSOSO QUE CORRESPONDEN A LICENCIAS SIN GOCE DE HABERES PLANILLAS FEB/2020,DEP.: ECEBOL , PROCEDENCIA: BANCO UNION S.A., CHEQUE: 91, FECHA DE EMISION:25/05/2020</t>
  </si>
  <si>
    <t>00132039202 DEP.DE CHEQ.AJENOS,RET.DE CAM.,CONCEPTO: DEVOLUCION EFECTUADOS PARA LA EX FUNCIONARIA ARIANA PEÑALOZA POR PASAJE AERERO NO UTILIZADO,DEP.: ECEBOL , PROCEDENCIA: BANCO UNION S.A., CHEQUE: 98, FECHA DE EMISION:01/06/2020</t>
  </si>
  <si>
    <t>00016011101 DEPOSITO DE EFECTIVO, DEPOSITANTE: PEDRO MERIDA MARTINEZ, CONCEPTO: DEVOLUCION, CUENTA DE DEPOSITO: CUENTA UNICA DEL TESORO</t>
  </si>
  <si>
    <t>00099021001 DEPOSITO DE EFECTIVO, DEPOSITANTE: IRMA MENESES VDA DE ALDUNATE, CONCEPTO: DEVOLUCION A SENASIR, CUENTA DE DEPOSITO: CUENTA UNICA DEL TESORO</t>
  </si>
  <si>
    <t>00099021001 DEPOSITO DE EFECTIVO, DEPOSITANTE: LUCIO CAMACHO VALDEZ, CONCEPTO: DOBLE PERCEPCION, CUENTA DE DEPOSITO: CUENTA UNICA DEL TESORO</t>
  </si>
  <si>
    <t>00046171101 DEPOSITO DE EFECTIVO, DEPOSITANTE: IMPORTADORA COMERCIAL VEROIS, CONCEPTO: PAGO DE MULTA, CUENTA DE DEPOSITO: CUENTA UNICA DEL TESORO</t>
  </si>
  <si>
    <t>00086011110 DEPOSITO DE EFECTIVO, DEPOSITANTE: MARIO ANTONIO OROPEZA QUIROGA, CONCEPTO: DEVOLUCION DE SALDO FONDO EN AVANCE PARA COMPRA DE COMBUSTIBLE PARA EL VMABCCGDF POR EMERGENCIA SANI, CUENTA DE DEPOSITO: CUENTA UNICA DEL TESORO</t>
  </si>
  <si>
    <t>00212082001 DEPOSITO DE EFECTIVO, DEPOSITANTE: MARIA AYDE CHAMBI APAZA, CONCEPTO: DEVOLUCION DE GASTOS OPERATIVOS, CUENTA DE DEPOSITO: CUENTA UNICA DEL TESORO</t>
  </si>
  <si>
    <t>00385014201 DEPOSITO DE EFECTIVO, DEPOSITANTE: LARA ALBA JEANETTE, CONCEPTO: DEVOLUCION SALARIOS, CUENTA DE DEPOSITO: CUENTA UNICA DEL TESORO</t>
  </si>
  <si>
    <t>00099021001 DEPOSITO DE EFECTIVO, DEPOSITANTE: DISTRITAL BENI-SENAPE, CONCEPTO: DEVOLUCION DE RECURSOS NO UTILIZADOS-GASTOS OPERATIVOS CORRESP. AL MES DE ABRIL, CUENTA DE DEPOSITO: CUENTA UNICA DEL TESORO</t>
  </si>
  <si>
    <t>00099021001 DEPOSITO DE EFECTIVO, DEPOSITANTE: DISTRITAL BENI-SENAPE, CONCEPTO: DEVOLUCION DE RECURSOS NO UTILIZADOS - GASTOS OPERATIVOS CORRESP. AL MES DE MARZO, CUENTA DE DEPOSITO: CUENTA UNICA DEL TESORO</t>
  </si>
  <si>
    <t>00099021001 DEPOSITO DE EFECTIVO, DEPOSITANTE: JENNY A. BAPTISTA VILLEGAS MIN SALUD, CONCEPTO: DEVOLUCION HABERES (MESES FEBRERO Y MARZO), CUENTA DE DEPOSITO: CUENTA UNICA DEL TESORO</t>
  </si>
  <si>
    <t>00234014201 DEPOSITO DE EFECTIVO, DEPOSITANTE: FRANZ REYNALDO FANOLA CHAVARRIA, CONCEPTO: DEVOLUCION AL C-31 PARTIDA VIATICOS, CUENTA DE DEPOSITO: CUENTA UNICA DEL TESORO</t>
  </si>
  <si>
    <t>00099021001 DEPOSITO DE EFECTIVO, DEPOSITANTE: PATRICIA CLAURE, CONCEPTO: DEVOLUCION DE SALARIO, CUENTA DE DEPOSITO: CUENTA UNICA DEL TESORO</t>
  </si>
  <si>
    <t>00099021001 DEP.DE CHEQ.AJENOS,RET.DE CAM.,CONCEPTO: DEVOLUCION DE FONDOS EN AVANCE TARIJA,DEP.: FPS/CEN/TRJ , PROCEDENCIA: BANCO UNION S.A., CHEQUE: 1247, FECHA DE EMISION:26/05/2020</t>
  </si>
  <si>
    <t>00086077004 DEP.DE CHEQ.AJENOS,RET.DE CAM.,CONCEPTO: TRANF RECURSOS MMAYA COBRO COMISION GAM SAN JUAN,DEP.: FPS - OFICINA CENTRAL , PROCEDENCIA: BANCO UNION S.A., CHEQUE: 1254, FECHA DE EMISION:26/05/2020</t>
  </si>
  <si>
    <t>00287102001 DEP.DE CHEQ.AJENOS,RET.DE CAM.,CONCEPTO: DEVOLUCION REC. NO EJECUTADOS DEPTAL PTS C31 266,DEP.: FPS- OFICINA CENTRAL , PROCEDENCIA: BANCO UNION S.A., CHEQUE: 1253, FECHA DE EMISION:26/05/2020</t>
  </si>
  <si>
    <t>00070011102 DEP.DE CHEQ.AJENOS,RET.DE CAM.,CONCEPTO: DEVOLUCION DE RECURSOS DE PASAJES Y VIATICOS DE RIVERA Y THAMES S/G,DEP.: MIN DE TRABAJO EMPLEO Y PREVISION SOCIAL , PROCEDENCIA: BANCO UNION S.A., CHEQUE: 9824, FECHA DE EMISION:01/06/2020</t>
  </si>
  <si>
    <t>00099021001 DEP.DE CHEQ.AJENOS,RET.DE CAM.,CONCEPTO: DEVOLUCION DEUDA AL TGN POR PARTE DEL SR GUILLERMO ARAMAYO H. DEL MES DE MARZO 2020,DEP.: SENASIR , PROCEDENCIA: BANCO UNION S.A., CHEQUE: 8823, FECHA DE EMISION:19/05/2020</t>
  </si>
  <si>
    <t>00099021001 DEPOSITO DE EFECTIVO, DEPOSITANTE: VICEPRESIDENCIA DEL ESTADO, CONCEPTO: REVERSION AL COMPROBANTE N°60,1,1 POR EXTRAVIO DE CREDENCIAL INSTITUCIONAL, CUENTA DE DEPOSITO: CUENTA UNICA DEL TESORO</t>
  </si>
  <si>
    <t>00234014201 DEPOSITO DE EFECTIVO, DEPOSITANTE: MIGUEL ANGEL VINAYA CRUZ, CONCEPTO: DEVOLUCION AL C-31 DEV 36 POR CONCEPTO VIATICOS, CUENTA DE DEPOSITO: CUENTA UNICA DEL TESORO</t>
  </si>
  <si>
    <t>00081011101 DEPOSITO DE EFECTIVO, DEPOSITANTE: GUALBERTO TEOFILO ALANOCA LLUSCO, CONCEPTO: REPOSICION DE CREDENCIAL, CUENTA DE DEPOSITO: CUENTA UNICA DEL TESORO</t>
  </si>
  <si>
    <t>00086057009 DEPOSITO DE EFECTIVO, DEPOSITANTE: MARIVEL MURILLO SALINAS, CONCEPTO: DEVOLUCION DE FONDOS EN AVANCE, CUENTA DE DEPOSITO: CUENTA UNICA DEL TESORO</t>
  </si>
  <si>
    <t>00099021001 DEPOSITO DE EFECTIVO, DEPOSITANTE: ERIKA WENDY ZEBALLOS NUÑEZ, CONCEPTO: DEVOLUCION DE DEP. REALIZADO PARA LA RENDICION PÚBLICA DE CUENTAS, CUENTA DE DEPOSITO: CUENTA UNICA DEL TESORO / DJBR</t>
  </si>
  <si>
    <t>00046171101 DEPOSITO DE EFECTIVO, DEPOSITANTE: EMP IMPORTADORA Y COMERCIALIZADORA KSC TRADER, CONCEPTO: SANCION POR INCUMPLIMIENTO A LA NORMA GESTION 2020, CUENTA DE DEPOSITO: CUENTA UNICA DEL TESORO</t>
  </si>
  <si>
    <t>00099021001 DEPOSITO DE EFECTIVO, DEPOSITANTE: CAMARA DE DIPUTADOS, CONCEPTO: DOBLE PERCEPCION, CUENTA DE DEPOSITO: CUENTA UNICA DEL TESORO</t>
  </si>
  <si>
    <t>00046058009 DEPOSITO DE EFECTIVO, DEPOSITANTE: ELISA GUTIERREZ -MINISTERIO DE SALUD, CONCEPTO: DEVOLUCION FONDOS EN AVANCE, CUENTA DE DEPOSITO: CUENTA UNICA DEL TESORO</t>
  </si>
  <si>
    <t>00066014202 DEPOSITO DE EFECTIVO, DEPOSITANTE: SONIA ALICIA BARRIUSO DE LA PARRA, CONCEPTO: DEVOLUCION DE SALDOS NO EJECUTADOS (FOMENTO DEPORTIVO) FABIAN PEÑA BARRIUSO (BENEFICIARIO), CUENTA DE DEPOSITO: CUENTA UNICA DEL TESORO</t>
  </si>
  <si>
    <t>00099021001 DEPOSITO DE EFECTIVO, DEPOSITANTE: ROBERTO FLOR CALZADILLA, CONCEPTO: DEVOLUCION LIBRETA N°00099021001, CUENTA DE DEPOSITO: CUENTA UNICA DEL TESORO</t>
  </si>
  <si>
    <t>00132012005 DEPOSITO DE EFECTIVO, DEPOSITANTE: JEANNETTE EVELYN SALGUERO ZABALAGA, CONCEPTO: DEVOLUCION SALDO, CUENTA DE DEPOSITO: CUENTA UNICA DEL TESORO</t>
  </si>
  <si>
    <t>00099021001 DEPOSITO DE EFECTIVO, DEPOSITANTE: ROBERTO CARLOS CORREA - MINISTERIO DE DEPORTES, CONCEPTO: DEVOLUCION DE VIATICOS FINAL HEXAGONAL COPA INTEGRACION NACIONAL, CUENTA DE DEPOSITO: CUENTA UNICA DEL TESORO - Ex Ministerio de Deportes.</t>
  </si>
  <si>
    <t>00592012001 DEPOSITO DE EFECTIVO, DEPOSITANTE: AGUSTINA MAMANI, CONCEPTO: FALTANTE DEL DEP DE 17 DE ENERO DE 2020 DE LA ND-305196, CUENTA DE DEPOSITO: CUENTA UNICA DEL TESORO</t>
  </si>
  <si>
    <t>00592012001 DEPOSITO DE EFECTIVO, DEPOSITANTE: AGUSTINA MAMANI C., CONCEPTO: VENTA EMISIVO DEL 26 AL 28 DE FEBRERO DE 2020, CUENTA DE DEPOSITO: CUENTA UNICA DEL TESORO</t>
  </si>
  <si>
    <t>00099021001 DEPOSITO DE EFECTIVO, DEPOSITANTE: CRISTIAN ADOLFO ALVAREZ PEREZ, CONCEPTO: REVERSION 1ER DESEMBOLSO PARA LA OPERATIVIZACION DE LA RENTA DIGNIDAD DE LA GESTION 2020, CUENTA DE DEPOSITO: CUENTA UNICA DEL TESORO / DJBR</t>
  </si>
  <si>
    <t>00592012001 DEPOSITO DE EFECTIVO, DEPOSITANTE: AGUSTINA MAMANI C., CONCEPTO: VENTA EMISIVO DEL 02 AL 11 DE MARZO DE 2020, CUENTA DE DEPOSITO: CUENTA UNICA DEL TESORO</t>
  </si>
  <si>
    <t>00592012001 DEPOSITO DE EFECTIVO, DEPOSITANTE: VIAS BOLIVIA, CONCEPTO: PAGO DE ND-305310, 305055,305052,304529-VIAS BOLIVIA GESTION 2020, CUENTA DE DEPOSITO: CUENTA UNICA DEL TESORO</t>
  </si>
  <si>
    <t>00592012001 DEPOSITO DE EFECTIVO, DEPOSITANTE: MINISTERIO DE DESAROLLO PRODUCTIVO, CONCEPTO: PAGO DE ND -311288 MINISTERIO DE DESAROLLO PRODUCTIVO DE LA GESTION 2020, CUENTA DE DEPOSITO: CUENTA UNICA DEL TESORO</t>
  </si>
  <si>
    <t>00592012001 DEPOSITO DE EFECTIVO, DEPOSITANTE: MINISTERIO DE LA PRESIDENCIA UPRE, CONCEPTO: PAGO DE ND-309719 MINISTERIO DE LA PRESIDENCIA UPRE DE LA GESTION 2020, CUENTA DE DEPOSITO: CUENTA UNICA DEL TESORO</t>
  </si>
  <si>
    <t>00099021001 DEPOSITO DE EFECTIVO, DEPOSITANTE: ABEL WIGBERTO NUÑEZ FERNANDEZ, CONCEPTO: REVERSION 1ER DESEMBOLSO PARA LA OPERATIVIZACION DE LA RENTA DIGNIDAD DE LA GESTION 2020, CUENTA DE DEPOSITO: CUENTA UNICA DEL TESORO / DJBR</t>
  </si>
  <si>
    <t>00592012001 DEPOSITO DE EFECTIVO, DEPOSITANTE: SEPDAVI, CONCEPTO: PAGO DE ND-315599-SEPDAVI DE LA GESTION 2020, CUENTA DE DEPOSITO: CUENTA UNICA DEL TESORO</t>
  </si>
  <si>
    <t>00234014201 DEPOSITO DE EFECTIVO, DEPOSITANTE: HUARANCA OLIVERA NELSON EDWIN, CONCEPTO: DEVOLUCION AL C-31 DEV 36 PARTIDA 22210, CUENTA DE DEPOSITO: CUENTA UNICA DEL TESORO</t>
  </si>
  <si>
    <t>00099021001 DEPOSITO DE EFECTIVO, DEPOSITANTE: FELICIANO RAMIREZ CHOQUE, CONCEPTO: COMPROMISO DE DEVOLUCION DE DEUDA A SENASIR, CUENTA DE DEPOSITO: CUENTA UNICA DEL TESORO</t>
  </si>
  <si>
    <t>00015011108 DEP.DE CHEQ.AJENOS,RET.DE CAM.,CONCEPTO: DEPÓSITO,DEP.: MINISTERIO DE GOBIERNO , PROCEDENCIA: BANCO UNION S.A., CHEQUE: 51682, FECHA DE EMISION:12/05/2020</t>
  </si>
  <si>
    <t>00015011108 DEP.DE CHEQ.AJENOS,RET.DE CAM.,CONCEPTO: DEPÓSITO,DEP.: MINISTERIO DE GOBIERNO , PROCEDENCIA: BANCO UNION S.A., CHEQUE: 51696, FECHA DE EMISION:08/05/2020</t>
  </si>
  <si>
    <t>00015011108 DEP.DE CHEQ.AJENOS,RET.DE CAM.,CONCEPTO: DEPÓSITO,DEP.: MINISTERIO DE GOBIERNO , PROCEDENCIA: BANCO UNION S.A., CHEQUE: 51699, FECHA DE EMISION:15/05/2020</t>
  </si>
  <si>
    <t>00015011108 DEP.DE CHEQ.AJENOS,RET.DE CAM.,CONCEPTO: DEPÓSITO,DEP.: MINISTERIO DE GOBIERNO , PROCEDENCIA: BANCO UNION S.A., CHEQUE: 51695, FECHA DE EMISION:07/05/2020</t>
  </si>
  <si>
    <t>00015011108 DEP.DE CHEQ.AJENOS,RET.DE CAM.,CONCEPTO: DEPÓSITO,DEP.: MINISTERIO DE GOBIERNO , PROCEDENCIA: BANCO UNION S.A., CHEQUE: 51679, FECHA DE EMISION:12/05/2020</t>
  </si>
  <si>
    <t>00206012001 DEP.DE CHEQ.AJENOS,RET.DE CAM.,CONCEPTO: DEPÓSITO POR OTROS INGRESOS,DEP.: INE , PROCEDENCIA: BANCO UNION S.A., CHEQUE: 5268, FECHA DE EMISION:01/06/2020</t>
  </si>
  <si>
    <t>00099021001 DEP.DE CHEQ.AJENOS,RET.DE CAM.,CONCEPTO: DEVOLUCION DEUDA AL TGN POR PARTE DEL SR. GUILLERMO ARAMAYO H. DEL MES DE ABRIL 2020,DEP.: SENASIR , PROCEDENCIA: BANCO UNION S.A., CHEQUE: 8830, FECHA DE EMISION:19/05/2020</t>
  </si>
  <si>
    <t>00283072001 DEP.DE CHEQ.AJENOS,RET.DE CAM.,CONCEPTO: DEVOLUCION DE VIATIOCS,DEP.: ADUANA NACIONAL , PROCEDENCIA: BANCO UNION S.A., CHEQUE: 3945, FECHA DE EMISION:01/06/2020</t>
  </si>
  <si>
    <t>00283012002 DEP.DE CHEQ.AJENOS,RET.DE CAM.,CONCEPTO: DEVOLUCION DE VIATICOS,DEP.: ADUANA NACIONAL , PROCEDENCIA: BANCO UNION S.A., CHEQUE: 3941, FECHA DE EMISION:13/05/2020</t>
  </si>
  <si>
    <t>00283012002 DEP.DE CHEQ.AJENOS,RET.DE CAM.,CONCEPTO: DEPÓSITO ADUANERO BOLIVIANOS DAB,DEP.: ADUANA NACIONAL , PROCEDENCIA: BANCO UNION S.A., CHEQUE: 3880, FECHA DE EMISION:04/06/2020</t>
  </si>
  <si>
    <t>00283012002 DEP.DE CHEQ.AJENOS,RET.DE CAM.,CONCEPTO: DESCUENTO PLAN DE PAGOS ANA MARIA ZURITA,DEP.: ADUANA NACIONAL , PROCEDENCIA: BANCO UNION S.A., CHEQUE: 3923, FECHA DE EMISION:04/06/2020</t>
  </si>
  <si>
    <t>00283012002 DEP.DE CHEQ.AJENOS,RET.DE CAM.,CONCEPTO: DESCUENTO PLAN DE PAGOS ANA MARIA ZURITA,DEP.: ADUANA NACIONAL , PROCEDENCIA: BANCO UNION S.A., CHEQUE: 3940, FECHA DE EMISION:04/06/2020</t>
  </si>
  <si>
    <t>00594012001 DEPOSITO DE EFECTIVO, DEPOSITANTE: NATALIO MAMANI YUJRA, CONCEPTO: DEVOLUCION DE VIATICOS EN DEMASIA, CUENTA DE DEPOSITO: CUENTA UNICA DEL TESORO</t>
  </si>
  <si>
    <t>00526012001 DEPOSITO DE EFECTIVO, DEPOSITANTE: DAVID CALLE CALLE BOLIVIA TV, CONCEPTO: DEVOLUCION DE FONDOS EN AVANCE, CUENTA DE DEPOSITO: CUENTA UNICA DEL TESORO</t>
  </si>
  <si>
    <t>00099021001 DEPOSITO DE EFECTIVO, DEPOSITANTE: GAUDENCIO MAYORGA, CONCEPTO: DOBLE PERCEPCION, CUENTA DE DEPOSITO: CUENTA UNICA DEL TESORO / DJBR</t>
  </si>
  <si>
    <t>00670012002 DEPOSITO DE EFECTIVO, DEPOSITANTE: LOURDES BARRERA PERALTA, CONCEPTO: POR DEVOLUCION DE TRANSFERENCIA ERRADA, COMPENSACION ECONOMICA A POLICIAS, CUENTA DE DEPOSITO: CUENTA UNICA DEL TESORO</t>
  </si>
  <si>
    <t>00099021001 DEPOSITO DE EFECTIVO, DEPOSITANTE: FLORA RODRIGUEZ SIRPA, CONCEPTO: DEVOLUCION POR COBRO INDEVIDO, CUENTA DE DEPOSITO: CUENTA UNICA DEL TESORO</t>
  </si>
  <si>
    <t>00099021001 DEPOSITO DE EFECTIVO, DEPOSITANTE: ELIODORO CHAVEZ PACHURI - SENASIR, CONCEPTO: DEVOLUCION, CUENTA DE DEPOSITO: CUENTA UNICA DEL TESORO</t>
  </si>
  <si>
    <t>00099021001 DEPOSITO DE EFECTIVO, DEPOSITANTE: LOLA PORFIRIA RODRIGUEZ, CONCEPTO: DOBLE PERCEPCION, CUENTA DE DEPOSITO: CUENTA UNICA DEL TESORO / DJBR</t>
  </si>
  <si>
    <t>00222012001 DEPOSITO DE EFECTIVO, DEPOSITANTE: COSMOL RL, CONCEPTO: REVERSION DE PREVENTIVO 42, CUENTA DE DEPOSITO: CUENTA UNICA DEL TESORO</t>
  </si>
  <si>
    <t>00222012001 DEPOSITO DE EFECTIVO, DEPOSITANTE: CARMENA ELDA RIOJA MIRANDA, CONCEPTO: REVERSION DE PREVENTIVO N| 4683, CUENTA DE DEPOSITO: CUENTA UNICA DEL TESORO</t>
  </si>
  <si>
    <t>00222012001 DEPOSITO DE EFECTIVO, DEPOSITANTE: MARIA MAGDALENA MARTINEZ GARCIA, CONCEPTO: REVERSION DE PREVENTIVO N| 4434, CUENTA DE DEPOSITO: CUENTA UNICA DEL TESORO</t>
  </si>
  <si>
    <t>00222012001 DEPOSITO DE EFECTIVO, DEPOSITANTE: MARIA MAGDALENA MARTINEZ GARCIA, CONCEPTO: REVERSION DE PREVENTIVO N° 3719, CUENTA DE DEPOSITO: CUENTA UNICA DEL TESORO</t>
  </si>
  <si>
    <t>00222012001 DEPOSITO DE EFECTIVO, DEPOSITANTE: JUAN TITO CALLE MAMANI, CONCEPTO: REVERSION DE PREVENTIVO N° 4177, CUENTA DE DEPOSITO: CUENTA UNICA DEL TESORO</t>
  </si>
  <si>
    <t>00222012001 DEPOSITO DE EFECTIVO, DEPOSITANTE: CARMEN ELDA RIOJA MIRANDA, CONCEPTO: REVERSION DE PREVENTIVO N° 4606, CUENTA DE DEPOSITO: CUENTA UNICA DEL TESORO</t>
  </si>
  <si>
    <t>00099021001 DEPOSITO DE EFECTIVO, DEPOSITANTE: ALFREDO MOYA, CONCEPTO: REVERSION DE PREVENTIVO N| 1022, CUENTA DE DEPOSITO: CUENTA UNICA DEL TESORO</t>
  </si>
  <si>
    <t>00099021001 DEPOSITO DE EFECTIVO, DEPOSITANTE: CRISTINA TICONA LUCERO DE MUJICA, CONCEPTO: PERDIDA DE CREDENCIAL, CUENTA DE DEPOSITO: CUENTA UNICA DEL TESORO / DJBR</t>
  </si>
  <si>
    <t>00234014201 DEPOSITO DE EFECTIVO, DEPOSITANTE: CORO LOAYZA VICENTE, CONCEPTO: DEVOLUCION AL C-31 DEV N°36 PARTIDA 22210, CUENTA DE DEPOSITO: CUENTA UNICA DEL TESORO</t>
  </si>
  <si>
    <t>00234014202 DEPOSITO DE EFECTIVO, DEPOSITANTE: CESPEDEZ PEREZ LIZETH EUGENIA, CONCEPTO: DEVOLUCION AL C-31 1432 PARTIDA 31110, CUENTA DE DEPOSITO: CUENTA UNICA DEL TESORO</t>
  </si>
  <si>
    <t>00081014202 DEPOSITO DE EFECTIVO, DEPOSITANTE: ALBERTO CLAROS IVANOVIC, CONCEPTO: DEVOLUCION FONDOS EN AVANCE, CUENTA DE DEPOSITO: CUENTA UNICA DEL TESORO</t>
  </si>
  <si>
    <t>00099021001 DEPOSITO DE EFECTIVO, DEPOSITANTE: AMELIA APAZA DE APAZA, CONCEPTO: DEVOLUCION POR CONCEPTO SENASIR MES DE ABRIL, CUENTA DE DEPOSITO: CUENTA UNICA DEL TESORO</t>
  </si>
  <si>
    <t>00099021001 DEPOSITO DE EFECTIVO, DEPOSITANTE: AMELIA APAZA DE APAZA, CONCEPTO: DEVOLUCION POR CONCEPTO SENASIR MES DE JUNIO, CUENTA DE DEPOSITO: CUENTA UNICA DEL TESORO</t>
  </si>
  <si>
    <t>00099021001 DEPOSITO DE EFECTIVO, DEPOSITANTE: AMELIA APAZA DE APAZA, CONCEPTO: DEVOLUCION POR CONCEPTO SENASIR MES DE MAYO, CUENTA DE DEPOSITO: CUENTA UNICA DEL TESORO</t>
  </si>
  <si>
    <t>00190012003 DEPOSITO DE EFECTIVO, DEPOSITANTE: ANA MARIA LIMACHI RAMIREZ, CONCEPTO: DEVOLUCION DE FONDOS EN AVANCE, CUENTA DE DEPOSITO: CUENTA UNICA DEL TESORO</t>
  </si>
  <si>
    <t>00099021001 DEPOSITO DE EFECTIVO, DEPOSITANTE: JAIME ERNESTO VALENCIA VALENCIA, CONCEPTO: DEVOLUCION  DEUDA, CUENTA DE DEPOSITO: CUENTA UNICA DEL TESORO / DJBR</t>
  </si>
  <si>
    <t>00378012002 DEPOSITO DE EFECTIVO, DEPOSITANTE: MANUEL VALERIANO CAMARGO SENATEX, CONCEPTO: DEVOLUCION FONDOS EN AVANCE, CUENTA DE DEPOSITO: CUENTA UNICA DEL TESORO</t>
  </si>
  <si>
    <t>00046104203 DEPOSITO DE EFECTIVO, DEPOSITANTE: LUIS ZAMBRANA RODRIGUEZ, CONCEPTO: REVERSION DE FONDOS NO UTILIZADOS SEGUN LIBRETA N°00046104203, CUENTA DE DEPOSITO: CUENTA UNICA DEL TESORO</t>
  </si>
  <si>
    <t>00081031101 DEPOSITO DE EFECTIVO, DEPOSITANTE: EDDIE GLENN GARCIA ROSSEL, CONCEPTO: DEVOLUCION DE FONDOS, CUENTA DE DEPOSITO: CUENTA UNICA DEL TESORO</t>
  </si>
  <si>
    <t>00342012001 DEPOSITO DE EFECTIVO, DEPOSITANTE: AGENCIA ESTATAL DE VIVIENDA, CONCEPTO: DEVOLUCION DE REFRIGERIO, CUENTA DE DEPOSITO: CUENTA UNICA DEL TESORO</t>
  </si>
  <si>
    <t>00099021001 DEPOSITO DE EFECTIVO, DEPOSITANTE: PATRICIA ROXANA DELGADILLO DIAZ, CONCEPTO: REVERSION HABERES DEL MES DE FEBRERO 2020 EX FUNCIONARIA PATRICIA DELGADILLO MIN SALUD ITEM5283, CUENTA DE DEPOSITO: CUENTA UNICA DEL TESORO</t>
  </si>
  <si>
    <t>00099021001 DEPOSITO DE EFECTIVO, DEPOSITANTE: REBECA FLORES MAYTA, CONCEPTO: DEVOLUCION, CUENTA DE DEPOSITO: CUENTA UNICA DEL TESORO</t>
  </si>
  <si>
    <t>00580012001 DEPOSITO DE EFECTIVO, DEPOSITANTE: EDWIN J. NINA AGUILAR, CONCEPTO: SOBRANTE DE CAJA CHICA DEL MES DE MAYO 2020, CUENTA DE DEPOSITO: CUENTA UNICA DEL TESORO</t>
  </si>
  <si>
    <t>00592012001 DEP.DE CHEQ.AJENOS,RET.DE CAM.,CONCEPTO: POR DEVOLUCION DE BOLETO BOA N° 293043 ARGANDOÑA ALVARO - GESTION 2019,DEP.: MINISTERIO DE SALUD , PROCEDENCIA: BANCO UNION S.A., CHEQUE: 12184, FECHA DE EMISION:02/06/2020</t>
  </si>
  <si>
    <t>00592012001 DEP.DE CHEQ.AJENOS,RET.DE CAM.,CONCEPTO: POR DEVOLUCION DE BOLETO BOA N° 281057 - QUISPE JANEHET GESTION 2019,DEP.: MINISTERIO DE SALUD , PROCEDENCIA: BANCO UNION S.A., CHEQUE: 12185, FECHA DE EMISION:02/06/2020</t>
  </si>
  <si>
    <t>00254014101 DEP.DE CHEQ.AJENOS,RET.DE CAM.,CONCEPTO: TRANSFERENCIA DE RECURSOS DEL MUNICIPIO DE INDEPENDENCIA,DEP.: INSTITUTO DEL SEGURO AGRARIO , PROCEDENCIA: BANCO UNION S.A., CHEQUE: 2040, FECHA DE EMISION:01/06/2020</t>
  </si>
  <si>
    <t>00254014101 DEP.DE CHEQ.AJENOS,RET.DE CAM.,CONCEPTO: TRANSFERENCIA DE RECURSOS DEL MUNICIPIO DE CHOQUECOTA,DEP.: INSTITUTO DEL SEGURO AGRARIO , PROCEDENCIA: BANCO UNION S.A., CHEQUE: 2041, FECHA DE EMISION:01/06/2020</t>
  </si>
  <si>
    <t>00254014101 DEP.DE CHEQ.AJENOS,RET.DE CAM.,CONCEPTO: TRANSFERENCIA DE RECURSOS DEL MUNICIPIO DE AIQUILE,DEP.: INSTITUTO DEL SEGURO AGRARIO , PROCEDENCIA: BANCO UNION S.A., CHEQUE: 2042, FECHA DE EMISION:01/06/2020</t>
  </si>
  <si>
    <t>00254014101 DEP.DE CHEQ.AJENOS,RET.DE CAM.,CONCEPTO: TRANSFERENCIA DE RECURSOS DEL MUNICIPIO DE MIZQUE,DEP.: INSTITUTO DEL SEGURO AGRARIO , PROCEDENCIA: BANCO UNION S.A., CHEQUE: 2043, FECHA DE EMISION:01/06/2020</t>
  </si>
  <si>
    <t>00254014101 DEP.DE CHEQ.AJENOS,RET.DE CAM.,CONCEPTO: TRANSFERENCIA DE RECURSOS DEL MUNICIPIO DE BETANZOS,DEP.: INSTITUTO DEL SEGURO AGRARIO , PROCEDENCIA: BANCO UNION S.A., CHEQUE: 2044, FECHA DE EMISION:01/06/2020</t>
  </si>
  <si>
    <t>00254014101 DEP.DE CHEQ.AJENOS,RET.DE CAM.,CONCEPTO: TRANSFERENCIA DE RECURSOS DEL MUNICIPIO DE PUNA,DEP.: INSTITUTO DEL SEGURO AGRARIO , PROCEDENCIA: BANCO UNION S.A., CHEQUE: 2045, FECHA DE EMISION:01/06/2020</t>
  </si>
  <si>
    <t>00283014101 DEP.DE CHEQ.AJENOS,RET.DE CAM.,CONCEPTO: 10% RECAUDACION RC-IVA-MARZO,DEP.: ADUANA NACIONAL , PROCEDENCIA: BANCO UNION S.A., CHEQUE: 3944, FECHA DE EMISION:21/05/2020</t>
  </si>
  <si>
    <t>00254014101 DEP.DE CHEQ.AJENOS,RET.DE CAM.,CONCEPTO: TRANSFERENCIA DE RECURSOS DEL MUNICIPIO DE COTAGAITA,DEP.: INSTITUTO DEL SEGURO AGRARIO , PROCEDENCIA: BANCO UNION S.A., CHEQUE: 2046, FECHA DE EMISION:01/06/2020</t>
  </si>
  <si>
    <t>00254014101 DEP.DE CHEQ.AJENOS,RET.DE CAM.,CONCEPTO: TRANSFERENCIA DE RECURSOS DEL MUNICIPIO DE EL VILLAR,DEP.: INSTITUTO DEL SEGURO AGRARIO , PROCEDENCIA: BANCO UNION S.A., CHEQUE: 2047, FECHA DE EMISION:01/06/2020</t>
  </si>
  <si>
    <t>00254014101 DEP.DE CHEQ.AJENOS,RET.DE CAM.,CONCEPTO: TRANSFERENCIA DE RECURSOS DEL MUNICIPIO DE TOMAVE,DEP.: INSTITUTO DEL SEGURO AGRARIO , PROCEDENCIA: BANCO UNION S.A., CHEQUE: 2048, FECHA DE EMISION:01/06/2020</t>
  </si>
  <si>
    <t>00254014101 DEP.DE CHEQ.AJENOS,RET.DE CAM.,CONCEPTO: TRANSFERENCIA DE RECURSOS DEL MUNICIPIO DE PORCO,DEP.: INSTITUTO DEL SEGURO AGRARIO , PROCEDENCIA: BANCO UNION S.A., CHEQUE: 2049, FECHA DE EMISION:01/06/2020</t>
  </si>
  <si>
    <t>00254014101 DEP.DE CHEQ.AJENOS,RET.DE CAM.,CONCEPTO: TRANSFERENCIA DE RECURSOS DEL MUNICIPIO DE VILLA MOJOCOYA,DEP.: INSTITUTO DEL SEGURO AGRARIO , PROCEDENCIA: BANCO UNION S.A., CHEQUE: 2050, FECHA DE EMISION:01/06/2020</t>
  </si>
  <si>
    <t>00254014101 DEP.DE CHEQ.AJENOS,RET.DE CAM.,CONCEPTO: TRANSFERENCIA DE RECURSOS DEL MUNICIPIO DE PUCARANI,DEP.: INSTITUTO DEL SEGURO AGRARIO , PROCEDENCIA: BANCO UNION S.A., CHEQUE: 2051, FECHA DE EMISION:01/06/2020</t>
  </si>
  <si>
    <t>00254014101 DEP.DE CHEQ.AJENOS,RET.DE CAM.,CONCEPTO: TRANSFERENCIA DE RECURSOS DEL MUNICIPIO DE CHUMA,DEP.: INSTITUTO DEL SEGURO AGRARIO , PROCEDENCIA: BANCO UNION S.A., CHEQUE: 2052, FECHA DE EMISION:01/06/2020</t>
  </si>
  <si>
    <t>00254014101 DEP.DE CHEQ.AJENOS,RET.DE CAM.,CONCEPTO: TRANSFERENCIA DE RECURSOS DEL MUNICIPIO DE RAVELO,DEP.: INSTITUTO DEL SEGURO AGRARIO , PROCEDENCIA: BANCO UNION S.A., CHEQUE: 2053, FECHA DE EMISION:01/06/2020</t>
  </si>
  <si>
    <t>00132039202 DEP.DE CHEQ.AJENOS,RET.DE CAM.,CONCEPTO: DEVOLUCION DE RECURSOS QUE CORRESPONDEN A LICENCIAS SIN GOCE DE HABERES PLANILLA MAR/ 2020,DEP.: ECEBOL , PROCEDENCIA: BANCO UNION S.A., CHEQUE: 100, FECHA DE EMISION:02/06/2020</t>
  </si>
  <si>
    <t>00132032001 DEP.DE CHEQ.AJENOS,RET.DE CAM.,CONCEPTO: DEVOLUCION DE RECURSOS QUE CORRESPONDEN A LICENCIAS SIN GOCE DE HABERES PLANILLAS MAR/2020,DEP.: ECEBOL , PROCEDENCIA: BANCO UNION S.A., CHEQUE: 99, FECHA DE EMISION:02/06/2020</t>
  </si>
  <si>
    <t>00099021001 DEPOSITO DE EFECTIVO, DEPOSITANTE: ADELIO QUENTA CALLISAYA, CONCEPTO: REVERSION COMBUSTIBLE PREVENTIVO N° 1270,1, CUENTA DE DEPOSITO: CUENTA UNICA DEL TESORO / DJBR</t>
  </si>
  <si>
    <t>00099021001 DEPOSITO DE EFECTIVO, DEPOSITANTE: ADELIO QUENTA CALLISAYA, CONCEPTO: REVERSION COMBUSTIBLE PREVENTIVO N° 1328,1, CUENTA DE DEPOSITO: CUENTA UNICA DEL TESORO / DJBR</t>
  </si>
  <si>
    <t>00099021001 DEPOSITO DE EFECTIVO, DEPOSITANTE: MINISTERIO PUBLICO, CONCEPTO: DEVOLUCION DE PAGO EN EXESO POR SR. WALTER JULIO SUAREZ CHAVEZ, CUENTA DE DEPOSITO: CUENTA UNICA DEL TESORO</t>
  </si>
  <si>
    <t>00099021001 DEPOSITO DE EFECTIVO, DEPOSITANTE: CLEIDY ZEHINA TORRES DURAN, CONCEPTO: DEVOLUCION DE PASAJES AEREOS 464-9489865325 Y 464-9489865328, CUENTA DE DEPOSITO: CUENTA UNICA DEL TESORO / DJBR - Ex Ministerio de Comunicación.</t>
  </si>
  <si>
    <t>00086011109 DEPOSITO DE EFECTIVO, DEPOSITANTE: ANDRES OSWALDO ANAGUA LOPEZ, CONCEPTO: REPOSICION DE CREDENCIAL, CUENTA DE DEPOSITO: CUENTA UNICA DEL TESORO</t>
  </si>
  <si>
    <t>00599022001 DEPOSITO DE EFECTIVO, DEPOSITANTE: EBA, CONCEPTO: DEVOLUCION VIATICOS POLICARPIO ARCE GESTION 2019, CUENTA DE DEPOSITO: CUENTA UNICA DEL TESORO</t>
  </si>
  <si>
    <t>00599032003 DEPOSITO DE EFECTIVO, DEPOSITANTE: EBA, CONCEPTO: DEVOLUCION VIATICOS POLICARPIO ARCE GESTION 2019, CUENTA DE DEPOSITO: CUENTA UNICA DEL TESORO</t>
  </si>
  <si>
    <t>00099021001 DEPOSITO DE EFECTIVO, DEPOSITANTE: CESAR MARZ ROCHA, CONCEPTO: DOBLE PERCEPCION, CUENTA DE DEPOSITO: CUENTA UNICA DEL TESORO / DJBR</t>
  </si>
  <si>
    <t>00234014201 DEPOSITO DE EFECTIVO, DEPOSITANTE: GONZALO ADOLFO PALENQUE DE LA QUINTANA, CONCEPTO: DEVOLUCION AL C-31 N°38 VIATICOS, CUENTA DE DEPOSITO: CUENTA UNICA DEL TESORO</t>
  </si>
  <si>
    <t>00020061101 DEPOSITO DE EFECTIVO, DEPOSITANTE: LUCIA HUANCA DE VELASQUEZ, CONCEPTO: DEP.DE GARANTIA DE 7% DE CONTRATO N°01/20 CORRESPONDIENTE A LOS MESES DE MARZO ,ABRIL Y MAYO DE 2020, CUENTA DE DEPOSITO: CUENTA UNICA DEL TESORO</t>
  </si>
  <si>
    <t>00047081101 DEPOSITO DE EFECTIVO, DEPOSITANTE: JAVIER CARLOS PANDO PAREDES, CONCEPTO: DEVOLUCION DE VIATICOS, CUENTA DE DEPOSITO: CUENTA UNICA DEL TESORO</t>
  </si>
  <si>
    <t>00099021001 DEPOSITO DE EFECTIVO, DEPOSITANTE: ZELADA CUENTAS FORTUNATO BERNALDO, CONCEPTO: DEVOLUCION DE PASAJES AEREOS 464-9489865303-464-9489865304, CUENTA DE DEPOSITO: CUENTA UNICA DEL TESORO</t>
  </si>
  <si>
    <t>00099021001 DEPOSITO DE EFECTIVO, DEPOSITANTE: MARCELO PACHECO - MIN DE COMUNICACION, CONCEPTO: DEVOLUCION POR ASIGNACION DE RECURSOS, CUENTA DE DEPOSITO: CUENTA UNICA DEL TESORO - Ex Ministerio de Comunicación.</t>
  </si>
  <si>
    <t>00292012001 DEPOSITO DE EFECTIVO, DEPOSITANTE: MARCOS MERCADO QUISPE, CONCEPTO: DEVOLUCION, CUENTA DE DEPOSITO: CUENTA UNICA DEL TESORO</t>
  </si>
  <si>
    <t>00342012001 DEPOSITO DE EFECTIVO, DEPOSITANTE: AEV-DIRECCION DEPARTAMENTAL LA PAZ, CONCEPTO: DEVOLUCION DE FONDOS EN AVANCE POR CONCEPTO DE VIATICOS DEL MES DE MARZO 2020, CUENTA DE DEPOSITO: CUENTA UNICA DEL TESORO</t>
  </si>
  <si>
    <t>00099021001 DEPOSITO DE EFECTIVO, DEPOSITANTE: MINISTERIO DE DEPORTES-MANUEL TIRADO, CONCEPTO: DEVOLUCION DE SALDO NO EJECUTADO FONDOS EN AVANCE CARRERA 10K ORURO 2020, CUENTA DE DEPOSITO: CUENTA UNICA DEL TESORO - Ex Ministerio de Deportes.</t>
  </si>
  <si>
    <t>00099021001 DEPOSITO DE EFECTIVO, DEPOSITANTE: MINISTERIO DE DEPORTES-MARIA SOLEDAD ROCHA LOPEZ, CONCEPTO: DEVOLUCION DE RECURSO PASAJE AEREO NACIONAL TROPICAL TOURS, CUENTA DE DEPOSITO: CUENTA UNICA DEL TESORO - Ex Ministerio de Deportes.</t>
  </si>
  <si>
    <t>00595012002 DEPOSITO DE EFECTIVO, DEPOSITANTE: MEHETABEL JORGE, CONCEPTO: DEVOLUCION POR CONCEPTO DE FINIQUITO, CUENTA DE DEPOSITO: CUENTA UNICA DEL TESORO</t>
  </si>
  <si>
    <t>00099021001 DEPOSITO DE EFECTIVO, DEPOSITANTE: FERNANDO PABLO MEDINA CALABACERO, CONCEPTO: DEVOLUCION DOBLE PERCEPCION, CUENTA DE DEPOSITO: CUENTA UNICA DEL TESORO / DJBR</t>
  </si>
  <si>
    <t>00132012007 DEPOSITO DE EFECTIVO, DEPOSITANTE: MARIA DANIELA CLAROS VELEZ, CONCEPTO: DEVOLUCION DE RETROACTIVO, CUENTA DE DEPOSITO: CUENTA UNICA DEL TESORO</t>
  </si>
  <si>
    <t>00593012001 DEPOSITO DE EFECTIVO, DEPOSITANTE: MARIA MERCEDES LIPA FLORES, CONCEPTO: DEVOLUCION C31- 90, CUENTA DE DEPOSITO: CUENTA UNICA DEL TESORO</t>
  </si>
  <si>
    <t>00292012001 DEPOSITO DE EFECTIVO, DEPOSITANTE: MAGDA VANNIA HERBAS ARRIAZA, CONCEPTO: DEVOLUCION DE REFRIGERIO DE LA GESTION 2019, CUENTA DE DEPOSITO: CUENTA UNICA DEL TESORO</t>
  </si>
  <si>
    <t>00099021001 DEPOSITO DE EFECTIVO, DEPOSITANTE: LUIS DANIEL CABALLERO ZURITA, CONCEPTO: DEVOLUCION DE PASAJES AEREOS 930-9489933791, CUENTA DE DEPOSITO: CUENTA UNICA DEL TESORO / DJBR - Ex Ministerio de Comunicación.</t>
  </si>
  <si>
    <t>00099021001 DEPOSITO DE EFECTIVO, DEPOSITANTE: MINISTERO DE DEPORTES ALFREDO MAMANI YANAJE, CONCEPTO: DEVOLUCION SALDOS NO UTILIZADOS P/APOYO A LA EMERGENCIA NAL. POR EL CORONAVIRUS EN EL DEP.CHUQUISACA, CUENTA DE DEPOSITO: CUENTA UNICA DEL TESORO - Ex Ministerio de Deportes.</t>
  </si>
  <si>
    <t>00593012001 DEPOSITO DE EFECTIVO, DEPOSITANTE: CRISTIAN OROZA MENA, CONCEPTO: DEVOLUCION C31 - 47, CUENTA DE DEPOSITO: CUENTA UNICA DEL TESORO</t>
  </si>
  <si>
    <t>00087011105 DEPOSITO DE EFECTIVO, DEPOSITANTE: MARCO ANTONIO ALANOCA CONDORI, CONCEPTO: DEVOLUCION DE ASIGNACION DE RECURSOS, CUENTA DE DEPOSITO: CUENTA UNICA DEL TESORO - Ex Ministerio de Comunicación.</t>
  </si>
  <si>
    <t>00099021001 DEPOSITO DE EFECTIVO, DEPOSITANTE: MINISTERIO DE DEPORTES-HENRRY AGUILA, CONCEPTO: DEVOLUCION SALDOS NO UTILIZADOS FONDO EN AVANCE CARRERA 10K EL ALTO 2020, CUENTA DE DEPOSITO: CUENTA UNICA DEL TESORO - Ex Ministerio de Deportes.</t>
  </si>
  <si>
    <t>00099021001 DEPOSITO DE EFECTIVO, DEPOSITANTE: MINISTERIO DE DEPORTES - HENRRY AGUILA, CONCEPTO: DEVOLUCION SALDOS NO UTILIZADOS FONDO EN AVANCE PASAJES AEREOS, CUENTA DE DEPOSITO: CUENTA UNICA DEL TESORO - Ex Ministerio de Deportes.</t>
  </si>
  <si>
    <t>00099021001 DEPOSITO DE EFECTIVO, DEPOSITANTE: CLAUDIA PAMELA MORALES LARUTA, CONCEPTO: DEVOLUCION DE VIATICOS, CUENTA DE DEPOSITO: CUENTA UNICA DEL TESORO</t>
  </si>
  <si>
    <t>00212082004 DEP.DE CHEQ.AJENOS,RET.DE CAM.,CONCEPTO: INRA LA PAZ APORTES VOLUNTARIOS ABRIL 2020,DEP.: INRA LA PAZ APORTES VOLUNTARIOS ABRIL2020 , PROCEDENCIA: BANCO UNION S.A., CHEQUE: 3986, FECHA DE EMISION:05/06/2020</t>
  </si>
  <si>
    <t>00015011107 DEP.DE CHEQ.AJENOS,RET.DE CAM.,CONCEPTO: DEP A LA CUT,DEP.: MINISTERIO DE GOBIERNO , PROCEDENCIA: BANCO UNION S.A., CHEQUE: 51689, FECHA DE EMISION:01/06/2020</t>
  </si>
  <si>
    <t>00015011108 DEP.DE CHEQ.AJENOS,RET.DE CAM.,CONCEPTO: DEP A LA CUT,DEP.: MINISTERIO DE GOBIERNO , PROCEDENCIA: BANCO UNION S.A., CHEQUE: 51686, FECHA DE EMISION:01/06/2020</t>
  </si>
  <si>
    <t>00015011108 DEP.DE CHEQ.AJENOS,RET.DE CAM.,CONCEPTO: DEP A LA CUT,DEP.: MINISTERIO DE GOBIERNO , PROCEDENCIA: BANCO UNION S.A., CHEQUE: 51684, FECHA DE EMISION:01/06/2020</t>
  </si>
  <si>
    <t>00015011108 DEP.DE CHEQ.AJENOS,RET.DE CAM.,CONCEPTO: DEP A LA CUT,DEP.: MINISTERIO DE GOBIERNO , PROCEDENCIA: BANCO UNION S.A., CHEQUE: 51704, FECHA DE EMISION:01/06/2020</t>
  </si>
  <si>
    <t>00099021001 DEPOSITO DE EFECTIVO, DEPOSITANTE: MINISTERIO DE DEPORTES JOSE DURAN, CONCEPTO: DEVOLUCION SALDOS NO UTILIZADOS FONDO EN AVANCE EMERGENCIA COVID 19, CUENTA DE DEPOSITO: CUENTA UNICA DEL TESORO - Ex Ministerio de Deportes.</t>
  </si>
  <si>
    <t>00099021001 DEPOSITO DE EFECTIVO, DEPOSITANTE: MINISTERIO DE DEPORTES- JUAN CARLOS ROCABADO, CONCEPTO: DEVOLUCION SALDOS NO UTILIZADOS FONDOS EN AVANCE COVID -19, CUENTA DE DEPOSITO: CUENTA UNICA DEL TESORO - Ex Ministerio de Deportes.</t>
  </si>
  <si>
    <t>00099021001 DEPOSITO DE EFECTIVO, DEPOSITANTE: MIN. DEPORTES-FERNANDO XAVIER LIMPIAS SUAREZ, CONCEPTO: DEVOLUCION DE SALDOS NO UTILIZADOS EN LA INAUGURACION NACIONAL SUB18 DAMAS Y VARONES, CUENTA DE DEPOSITO: CUENTA UNICA DEL TESORO - Ex Ministerio de Deportes.</t>
  </si>
  <si>
    <t>00099021001 DEPOSITO DE EFECTIVO, DEPOSITANTE: MINISTERIO DE DEPORTES-JUAN CARLOS ROCABADO, CONCEPTO: DEVOLUCION SALDOS NO UTILIZADOS FONDOS EN AVANCE RENDICION PUBLICA DE CUENTAS, CUENTA DE DEPOSITO: CUENTA UNICA DEL TESORO - Ex Ministerio de Deportes.</t>
  </si>
  <si>
    <t>00099021001 DEPOSITO DE EFECTIVO, DEPOSITANTE: JUAN CARLOS PAZ GARCIA, CONCEPTO: DEVOLUCION FONDOS EN AVANCE, CUENTA DE DEPOSITO: CUENTA UNICA DEL TESORO / DJBR - Ex Ministerio de Deportes.</t>
  </si>
  <si>
    <t>00099021001 DEPOSITO DE EFECTIVO, DEPOSITANTE: MINISTERIO DE DEPORTES ROLANDO FLORES GUZMAN, CONCEPTO: DEVOLUCION FONDOS AVANCE DESTINADOS AL PAGO DE TRANSPORTE MATERIAL Y EQUIPO EN EL MARCO DEL COVID19, CUENTA DE DEPOSITO: CUENTA UNICA DEL TESORO - Ex Ministerio de Deportes.</t>
  </si>
  <si>
    <t>00099021001 DEPOSITO DE EFECTIVO, DEPOSITANTE: RAMIRO MOISES PEÑALOZA QUIROZ, CONCEPTO: DOBLE PERCEPCION, CUENTA DE DEPOSITO: CUENTA UNICA DEL TESORO / DJBR</t>
  </si>
  <si>
    <t>00099021001 DEPOSITO DE EFECTIVO, DEPOSITANTE: RAMIRO MOISES PEÑAÑOZA QUIROZ, CONCEPTO: DOBLE PERCEPCION, CUENTA DE DEPOSITO: CUENTA UNICA DEL TESORO / DJBR</t>
  </si>
  <si>
    <t>00592012001 DEPOSITO DE EFECTIVO, DEPOSITANTE: MINISTERIO DE RELACIONES EXTERIORES, CONCEPTO: PAGO DE ND- 300047 DE MINISTERIO DE RELACIONES EXTERIORES, CUENTA DE DEPOSITO: CUENTA UNICA DEL TESORO</t>
  </si>
  <si>
    <t>00592012001 DEPOSITO DE EFECTIVO, DEPOSITANTE: MINISTERIO DE DESARROLLO PRODUCTIVO, CONCEPTO: PAGO DE ND - 309707 DE MINISTERIO DE DESARROLLO PRODUCTIVO GESTION 2020, CUENTA DE DEPOSITO: CUENTA UNICA DEL TESORO</t>
  </si>
  <si>
    <t>00099021001 DEPOSITO DE EFECTIVO, DEPOSITANTE: MINISTERIO DE DEPORTES -MARCOS QUISPE CABA, CONCEPTO: DEVOLUCION SALDOS NO UTILIZADOS COPA INTEGRACION, CUENTA DE DEPOSITO: CUENTA UNICA DEL TESORO - Ex Ministerio de Deportes.</t>
  </si>
  <si>
    <t>00099021001 DEPOSITO DE EFECTIVO, DEPOSITANTE: MIGUEL ARMANDO QUISBERT MAMANI, CONCEPTO: REVERSION DEFINITIVA SUELDOS MAYO/2020, CUENTA DE DEPOSITO: CUENTA UNICA DEL TESORO / DJBR</t>
  </si>
  <si>
    <t>00599012001 DEPOSITO DE EFECTIVO, DEPOSITANTE: ELEUTERIA JACQUELINE SAAVEDRA ALIAGA, CONCEPTO: DEVOLUCION SUELDO DE MAYO, CUENTA DE DEPOSITO: CUENTA UNICA DEL TESORO</t>
  </si>
  <si>
    <t>00099021001 DEPOSITO DE EFECTIVO, DEPOSITANTE: FELIX BARRIONUEVO ROJAS, CONCEPTO: DEVOLUCION DOBLE PERCEPCION, CUENTA DE DEPOSITO: CUENTA UNICA DEL TESORO</t>
  </si>
  <si>
    <t>00099021001 DEPOSITO DE EFECTIVO, DEPOSITANTE: JUAN ANGEL CORONEL SARDON C.I.6136125LP, CONCEPTO: DEVOLUCION AL SENASIR COACTIVO SOCIAL, CUENTA DE DEPOSITO: CUENTA UNICA DEL TESORO</t>
  </si>
  <si>
    <t>00099021001 DEPOSITO DE EFECTIVO, DEPOSITANTE: RAUL GREGORIO PEREYRA DELGADILLO, CONCEPTO: DEVOLUCION SENASIR POR EXCEDENTE DE PAGO, CUENTA DE DEPOSITO: CUENTA UNICA DEL TESORO</t>
  </si>
  <si>
    <t>00025178002 DEPOSITO DE EFECTIVO, DEPOSITANTE: MINISTERIO DE LA PRESIDENCIA PROYECTO GAIOC, CONCEPTO: REPOSICION DE COMISIONES BANCARIAS, CUENTA DE DEPOSITO: CUENTA UNICA DEL TESORO</t>
  </si>
  <si>
    <t>00099021001 DEPOSITO DE EFECTIVO, DEPOSITANTE: MARGARET VELVY ALCON CHOQUE, CONCEPTO: SALDO DE CAJA CHICA, CUENTA DE DEPOSITO: CUENTA UNICA DEL TESORO / DJBR - Ex Ministerio de Culturas y Turismo (Regularización sujeta a coordinación entre el Ministerio de Justicia y Transparencia Institucional; Desarrollo Productivo y Economía Plural; Educación).</t>
  </si>
  <si>
    <t>00086011109 DEPOSITO DE EFECTIVO, DEPOSITANTE: MMAYA GONZALO RIOS, CONCEPTO: EXTRAVIO DE CREDENCIAL, CUENTA DE DEPOSITO: CUENTA UNICA DEL TESORO</t>
  </si>
  <si>
    <t>00099021001 DEPOSITO DE EFECTIVO, DEPOSITANTE: HENRRY LEONARDO MENDOZA DORIA MEDINA, CONCEPTO: DEVOLUCION DE VIATICOS VIAJE A ORURO FEBRERO 2020, CUENTA DE DEPOSITO: CUENTA UNICA DEL TESORO / DJBR - Ex Ministerio de Comunicación.</t>
  </si>
  <si>
    <t>00099021001 DEPOSITO DE EFECTIVO, DEPOSITANTE: ARMADA BOLIVIANA HERNAN PORTILLO HUANCA, CONCEPTO: DEVOLUCION (TELEFONÍA), CUENTA DE DEPOSITO: CUENTA UNICA DEL TESORO</t>
  </si>
  <si>
    <t>00099021001 DEPOSITO DE EFECTIVO, DEPOSITANTE: MINISTERIO DE CULTURA Y TURISMO, CONCEPTO: DEVOLUCION DE REFRIGERIO, CUENTA DE DEPOSITO: CUENTA UNICA DEL TESORO - Ex Ministerio de Culturas y Turismo (Regularización sujeta a coordinación entre el Ministerio de Justicia y Transparencia Institucional; Desarrollo Productivo y Economía Plural; Educación).</t>
  </si>
  <si>
    <t>00099021001 DEPOSITO DE EFECTIVO, DEPOSITANTE: MINISTERIO DE CULTURAS Y TURISMO, CONCEPTO: DEVOLUCION REFRIGERIO, CUENTA DE DEPOSITO: CUENTA UNICA DEL TESORO - Ex Ministerio de Culturas y Turismo (Regularización sujeta a coordinación entre el Ministerio de Justicia y Transparencia Institucional; Desarrollo Productivo y Economía Plural; Educación).</t>
  </si>
  <si>
    <t>00099021001 DEPOSITO DE EFECTIVO, DEPOSITANTE: MIGUEL ANGEL CACERES CRUZ, CONCEPTO: DEVOLUCION DE SUELDO MES DE MAYO, CUENTA DE DEPOSITO: CUENTA UNICA DEL TESORO / DJBR</t>
  </si>
  <si>
    <t>00099021001 DEPOSITO DE EFECTIVO, DEPOSITANTE: JOSE ROBERTO CAMARGO GALINDO, CONCEPTO: DOBLE PERCEPCION, CUENTA DE DEPOSITO: CUENTA UNICA DEL TESORO / DJBR</t>
  </si>
  <si>
    <t>00099021001 DEPOSITO DE EFECTIVO, DEPOSITANTE: MIGUEL ANGEL CACERES CRUZ, CONCEPTO: DEVOLUCION DE SUELDO MES DE ABRIL, CUENTA DE DEPOSITO: CUENTA UNICA DEL TESORO / DJBR</t>
  </si>
  <si>
    <t>00099021001 DEPOSITO DE EFECTIVO, DEPOSITANTE: JOSE FERNANDO RODRIGUEZ NARVAEZ, CONCEPTO: DEVOLUCION DE RECURSOS NO UTILIZADOS, CUENTA DE DEPOSITO: CUENTA UNICA DEL TESORO / DJBR</t>
  </si>
  <si>
    <t>00099021001 DEPOSITO DE EFECTIVO, DEPOSITANTE: DISTRITAL CHUQUISACA-SENAPE, CONCEPTO: DEVOLUCION DE RECURSOS NO UTILIZADOS -GASTOS OPERATIVOS CORRESPONDIENTE AL MES DE MARZO, CUENTA DE DEPOSITO: CUENTA UNICA DEL TESORO</t>
  </si>
  <si>
    <t>00132012007 DEPOSITO DE EFECTIVO, DEPOSITANTE: MARIA DANIELA CLAROS VELEZ, CONCEPTO: MONTO POR NO DECLARACION DE FACTURA DE MARZO DE DESCARGO, CUENTA DE DEPOSITO: CUENTA UNICA DEL TESORO</t>
  </si>
  <si>
    <t>00099021001 DEPOSITO DE EFECTIVO, DEPOSITANTE: JORGE ALBERTO SANDOVAL RIVERO 2800435 SC, CONCEPTO: DOBLE PERCEPCION, CUENTA DE DEPOSITO: CUENTA UNICA DEL TESORO / DJBR</t>
  </si>
  <si>
    <t>00253014411 DEP.DE CHEQ.AJENOS,RET.DE CAM.,CONCEPTO: TRANSF A LA CUT POR DEVOLUCION FONDOS DE LA EMP SAAIMCOP SR.HEDILBERTO BARRIENTOS VALLEJOS,DEP.: HEDILBERTO BARRIENTOS VALLEJOS , PROCEDENCIA: BANCO UNION S.A., CHEQUE: 1477, FECHA DE EMISION:05/06/2020</t>
  </si>
  <si>
    <t>00378014201 DEP.DE CHEQ.AJENOS,RET.DE CAM.,CONCEPTO: DEP.CUENTA FIDEICOMISO,DEP.: SENATEX FLORENTINO ISRAEL PEREZ YUJRA , PROCEDENCIA: BANCO UNION S.A., CHEQUE: 63, FECHA DE EMISION:08/06/2020</t>
  </si>
  <si>
    <t>00035031101 DEP.DE CHEQ.AJENOS,RET.DE CAM.,CONCEPTO: EVENTO FIPAZ 2019,DEP.: UNIDAD DE COORDINACION DE PROGRAMAS Y PROYECTOS , PROCEDENCIA: BANCO UNION S.A., CHEQUE: 1829, FECHA DE EMISION:03/06/2020</t>
  </si>
  <si>
    <t>00035031101 DEP.DE CHEQ.AJENOS,RET.DE CAM.,CONCEPTO: EVENTO TESTIGOS JEHOVA,DEP.: UNIDAD DE COORDINACION DE PROGRAMAS Y PROYECTOS , PROCEDENCIA: BANCO UNION S.A., CHEQUE: 1831, FECHA DE EMISION:03/06/2020</t>
  </si>
  <si>
    <t>00035031101 DEP.DE CHEQ.AJENOS,RET.DE CAM.,CONCEPTO: EVENTO TESTIGOS DE JEHOVA,DEP.: UNIDAD DE COORDINACION DE PROGRAMAS Y PROYECTOS , PROCEDENCIA: BANCO UNION S.A., CHEQUE: 1832, FECHA DE EMISION:03/06/2020</t>
  </si>
  <si>
    <t>00035031101 DEP.DE CHEQ.AJENOS,RET.DE CAM.,CONCEPTO: RECAUDACION PARQUEO MARZO 2020,DEP.: UNIDAD DE COORDINACION DE PROGRAMAS Y PROYECTOS , PROCEDENCIA: BANCO UNION S.A., CHEQUE: 1841, FECHA DE EMISION:05/06/2020</t>
  </si>
  <si>
    <t>00035031101 DEP.DE CHEQ.AJENOS,RET.DE CAM.,CONCEPTO: RECAUDACION PARQUEO FEBRERO 2020,DEP.: UNIDAD DE COORDINACION DE PROGRAMAS Y PROYECTOS , PROCEDENCIA: BANCO UNION S.A., CHEQUE: 1840, FECHA DE EMISION:05/06/2020</t>
  </si>
  <si>
    <t>00222012001 DEP.DE CHEQ.AJENOS,RET.DE CAM.,CONCEPTO: REVERSION C-31-4610, GESTION 2019,DEP.: INIAF , PROCEDENCIA: BANCO UNION S.A., CHEQUE: 1255, FECHA DE EMISION:05/06/2020</t>
  </si>
  <si>
    <t>00035031101 DEP.DE CHEQ.AJENOS,RET.DE CAM.,CONCEPTO: RECAUDACION PARQUEO ENERO 2020,DEP.: UNIDAD DE COORDINACION DE PROGRAMAS Y PROYECTOS , PROCEDENCIA: BANCO UNION S.A., CHEQUE: 1839, FECHA DE EMISION:05/06/2020</t>
  </si>
  <si>
    <t>00035031101 DEP.DE CHEQ.AJENOS,RET.DE CAM.,CONCEPTO: EVENTO SALON INTERNACIONAL DEL AUTOMOVIL 2020,DEP.: UNIDAD DE COORDINACION DE PROGRAMAS Y PROYECTOS , PROCEDENCIA: BANCO UNION S.A., CHEQUE: 1830, FECHA DE EMISION:03/06/2020</t>
  </si>
  <si>
    <t>00222012001 DEP.DE CHEQ.AJENOS,RET.DE CAM.,CONCEPTO: DEVOLUCION DEL C31.3501, GESTION 2019,DEP.: INIAF , PROCEDENCIA: BANCO UNION S.A., CHEQUE: 1251, FECHA DE EMISION:01/06/2020</t>
  </si>
  <si>
    <t>00222012001 DEP.DE CHEQ.AJENOS,RET.DE CAM.,CONCEPTO: RESPUESTA NOTA NI/INIAF/DGE/N°52/2020 SOBRE LA RECUPERACION DE MONTOS OBSERVADOS DE AUDITORIA,DEP.: INIAF , PROCEDENCIA: BANCO UNION S.A., CHEQUE: 1252, FECHA DE EMISION:01/06/2020</t>
  </si>
  <si>
    <t>00222012001 DEP.DE CHEQ.AJENOS,RET.DE CAM.,CONCEPTO: DEVOLUCION DEL C31 474,DEP.: INIAF , PROCEDENCIA: BANCO UNION S.A., CHEQUE: 1253, FECHA DE EMISION:05/06/2020</t>
  </si>
  <si>
    <t>00222012001 DEP.DE CHEQ.AJENOS,RET.DE CAM.,CONCEPTO: REVERSION DEL C31-4715 GESTION 2019,DEP.: INIAF , PROCEDENCIA: BANCO UNION S.A., CHEQUE: 1254, FECHA DE EMISION:05/06/2020</t>
  </si>
  <si>
    <t>00587012012 DEP.DE CHEQ.AJENOS,RET.DE CAM.,CONCEPTO: DEVOLUCION DE FONDOS SAN IGNACIO,DEP.: EBC , PROCEDENCIA: BANCO UNION S.A., CHEQUE: 1529, FECHA DE EMISION:21/05/2020</t>
  </si>
  <si>
    <t>00587012012 DEP.DE CHEQ.AJENOS,RET.DE CAM.,CONCEPTO: DEVOLUCION DE FONDOS SAN IGNACIO,DEP.: EBC , PROCEDENCIA: BANCO UNION S.A., CHEQUE: 1532, FECHA DE EMISION:21/05/2020</t>
  </si>
  <si>
    <t>00587012010 DEP.DE CHEQ.AJENOS,RET.DE CAM.,CONCEPTO: DEVOLUCION DE FONDOS RIO SEQUE,DEP.: EBC , PROCEDENCIA: BANCO UNION S.A., CHEQUE: 1531, FECHA DE EMISION:21/05/2020</t>
  </si>
  <si>
    <t>00015021104 DEP.DE CHEQ.AJENOS,RET.DE CAM.,CONCEPTO: MINISTERIO DE GOBIERNO DIRECCION NACIONAL DE SALUD Y BIENESTAR SOCIAL,DEP.: DIR NAL DE SALUD Y BIENESTAR SOCIAL POL BOLIVIANA , PROCEDENCIA: BANCO UNION S.A., CHEQUE: 2981, FECHA DE EMISION:08/06/2020</t>
  </si>
  <si>
    <t>00599032003 DEP.DE CHEQ.AJENOS,RET.DE CAM.,CONCEPTO: DESCARGO FONDOS EN AVANCE RODRIGO LIMACHI,DEP.: EMPRESA BOLIVIANA DE ALIMENTOS Y DERIVADOS , PROCEDENCIA: BANCO UNION S.A., CHEQUE: 468, FECHA DE EMISION:05/06/2020</t>
  </si>
  <si>
    <t>00599049202 DEP.DE CHEQ.AJENOS,RET.DE CAM.,CONCEPTO: DEPÓSITO FACTURA NO DECLARADA ESBERTO MAMANI,DEP.: EBA - ALIMENTOS , PROCEDENCIA: BANCO UNION S.A., CHEQUE: 465, FECHA DE EMISION:05/06/2020</t>
  </si>
  <si>
    <t>00041011101 DEPOSITO DE EFECTIVO, DEPOSITANTE: RENE FERNANDO PEÑARRIETA LORIA, CONCEPTO: PAGO POR DEVOLUCION DE PASAJES AEREOS, CUENTA DE DEPOSITO: CUENTA UNICA DEL TESORO</t>
  </si>
  <si>
    <t>00099021001 DEPOSITO DE EFECTIVO, DEPOSITANTE: MANUEL JESUS SUAREZ AVILA, CONCEPTO: ENTIDAD 10 DEVOLUCION DE SABSA VIAJE SANTA CRUZ -LA PAZ 17 DE FEB 20, CUENTA DE DEPOSITO: CUENTA UNICA DEL TESORO</t>
  </si>
  <si>
    <t>00099021001 DEPOSITO DE EFECTIVO, DEPOSITANTE: MANUEL JESUS SUAREZ AVILA, CONCEPTO: ENTIDAD 10 DEVOLUCION DE SABSA VIAJE LA PAZ -SANTA CRUZ LA PAZ 21 AL 26 FEB 20, CUENTA DE DEPOSITO: CUENTA UNICA DEL TESORO</t>
  </si>
  <si>
    <t>00099021001 DEPOSITO DE EFECTIVO, DEPOSITANTE: MANUEL JESUS SUAREZ AVILA, CONCEPTO: ENTIDAD 10 DEVOLUCION DE SABSA VIAJE LPB/STC/LPB 11-12 MARZO 20, CUENTA DE DEPOSITO: CUENTA UNICA DEL TESORO</t>
  </si>
  <si>
    <t>00099021001 DEPOSITO DE EFECTIVO, DEPOSITANTE: MANUEL JESUS SUAREZ AVILA, CONCEPTO: ENTIDAD 10 DEVOLUCION DE SABSA VIAJE LPAZ -SANTA CRUZ -LA PAZ 06-09 MARZO 20, CUENTA DE DEPOSITO: CUENTA UNICA DEL TESORO</t>
  </si>
  <si>
    <t>00099021001 DEPOSITO DE EFECTIVO, DEPOSITANTE: MANUEL JESUS SUAREZ AVILA, CONCEPTO: ENTIDAD 10 DEVOLUCION SABSA VIAJE LPAZ - SANTA CRUZ - LA PAZ 28 FEB AL 02 MARZO 20, CUENTA DE DEPOSITO: CUENTA UNICA DEL TESORO</t>
  </si>
  <si>
    <t>00099021001 DEPOSITO DE EFECTIVO, DEPOSITANTE: CECILIA FLORES DE CEÑI, CONCEPTO: COBRO INDEVIDO DE SENASIR DEL MES DE ABRIL, CUENTA DE DEPOSITO: CUENTA UNICA DEL TESORO</t>
  </si>
  <si>
    <t>00099021001 DEPOSITO DE EFECTIVO, DEPOSITANTE: ANA MARIA CORDERO RODRIGUEZ, CONCEPTO: DOBLE PERCEPCION, CUENTA DE DEPOSITO: CUENTA UNICA DEL TESORO</t>
  </si>
  <si>
    <t>00190012003 DEPOSITO DE EFECTIVO, DEPOSITANTE: ALDO MARCELO LAURA TORRICO, CONCEPTO: DEVOLUCION DE FONDOS EN AVANCE, CUENTA DE DEPOSITO: CUENTA UNICA DEL TESORO</t>
  </si>
  <si>
    <t>00099021001 DEPOSITO DE EFECTIVO, DEPOSITANTE: XIMENA AMPARO JIMENEZ GUTIERREZ, CONCEPTO: DEVOLUCION COBRO DE RENTA DE ABRIL, CUENTA DE DEPOSITO: CUENTA UNICA DEL TESORO</t>
  </si>
  <si>
    <t>00597029202 DEPOSITO DE EFECTIVO, DEPOSITANTE: LUIS FERNANDO ULO ADUVIRI, CONCEPTO: DEVOLUCION DE RETROACTIVO, CUENTA DE DEPOSITO: CUENTA UNICA DEL TESORO</t>
  </si>
  <si>
    <t>00597029202 DEPOSITO DE EFECTIVO, DEPOSITANTE: LUIS FERNANDO ULO ASUVIRI, CONCEPTO: DEVOLUCION RETROACTIVO, CUENTA DE DEPOSITO: CUENTA UNICA DEL TESORO</t>
  </si>
  <si>
    <t>00099021001 DEPOSITO DE EFECTIVO, DEPOSITANTE: VICEPRESIDENCIA DEL ESTADO -ANGELA E. BURGOA C., CONCEPTO: DEPÓSITO REALIZADO POR PERDIDA DE CREDENCIAL INSTITUCIONAL CORRESPONDIENTE AL PREVENTIVO 60,1,1, CUENTA DE DEPOSITO: CUENTA UNICA DEL TESORO</t>
  </si>
  <si>
    <t>00015011108 DEPOSITO DE EFECTIVO, DEPOSITANTE: REGIMEN PENITENCIARIO, CONCEPTO: DESCARGO ASIGNACION DE RECURSOS, CUENTA DE DEPOSITO: CUENTA UNICA DEL TESORO</t>
  </si>
  <si>
    <t>00591012001 DEPOSITO DE EFECTIVO, DEPOSITANTE: SOFIA ROQUE CHOQUE, CONCEPTO: CONSUMO DE AGUA, CUENTA DE DEPOSITO: CUENTA UNICA DEL TESORO</t>
  </si>
  <si>
    <t>00046171101 DEPOSITO DE EFECTIVO, DEPOSITANTE: TELMAX, CONCEPTO: SANCION POR CUMPLIMIENTO DE LA NORMA RA 969/2019, CUENTA DE DEPOSITO: CUENTA UNICA DEL TESORO</t>
  </si>
  <si>
    <t>00046171101 DEPOSITO DE EFECTIVO, DEPOSITANTE: SANAT PHARMA SRL., CONCEPTO: SANCION POR CUMPLIMIENTO DE LA NORMA RA 666/2019, CUENTA DE DEPOSITO: CUENTA UNICA DEL TESORO</t>
  </si>
  <si>
    <t>00099021001 DEP.DE CHEQ.AJENOS,RET.DE CAM.,CONCEPTO: DEVOLUCION DE COTIZACION EXCESO,DEP.: FUTURO DE BOLIVIA S.A. AFP , PROCEDENCIA: BANCO DE CREDITO DE BOLIVIA S.A., CHEQUE: 62094, FECHA DE EMISION:08/06/2020</t>
  </si>
  <si>
    <t>00099021001 DEP.DE CHEQ.AJENOS,RET.DE CAM.,CONCEPTO: PAGO POR DESCUENTO RECURSOS PUBLICOS,DEP.: CAJA NACIONAL SALUD , PROCEDENCIA: BANCO UNION S.A., CHEQUE: 47798, FECHA DE EMISION:21/05/2020</t>
  </si>
  <si>
    <t>00099021001 DEP.DE CHEQ.AJENOS,RET.DE CAM.,CONCEPTO: PAGO DESCUENTO RECURSOS PUBLICOS,DEP.: CAJA NACIONAL DE SALUD , PROCEDENCIA: BANCO UNION S.A., CHEQUE: 47323, FECHA DE EMISION:09/06/2020</t>
  </si>
  <si>
    <t>00099021001 DEP.DE CHEQ.AJENOS,RET.DE CAM.,CONCEPTO: PAGO INCAPACIDADES TEMPORALES (REEMBOLSO) MINISTERIO DE ECONOMIA Y FINANZAS PUBLICAS,DEP.: CAJA NACIONAL DE SALUD , PROCEDENCIA: BANCO UNION S.A., CHEQUE: 21712, FECHA DE EMISION:09/06/2020</t>
  </si>
  <si>
    <t>00099021001 DEP.DE CHEQ.AJENOS,RET.DE CAM.,CONCEPTO: PAGO INCAPACIDADES TEMPORALES (REEMBOLSO) MINISTERIO DE ECONOMIA Y FINANZAS PUBLICAS,DEP.: CAJA NACIONAL DE SALUD , PROCEDENCIA: BANCO UNION S.A., CHEQUE: 21699, FECHA DE EMISION:09/06/2020</t>
  </si>
  <si>
    <t>00099021001 DEP.DE CHEQ.AJENOS,RET.DE CAM.,CONCEPTO: PAGO INCAPACIDADES TEMPORALES (REEMBOLSO) MINISTERIO DE ECONOMIA Y FINANZAS PUBLICAS,DEP.: CAJA NACIONAL DE SALUD , PROCEDENCIA: BANCO UNION S.A., CHEQUE: 21713, FECHA DE EMISION:09/06/2020</t>
  </si>
  <si>
    <t>00099021001 DEP.DE CHEQ.AJENOS,RET.DE CAM.,CONCEPTO: PAGO INCAPACIDADES TEMPORALES (REEMBOLSO) MINISTERIO DE ECONOMIA Y FINANZAS PUBLICAS,DEP.: CAJA NACIONAL DE SALUD , PROCEDENCIA: BANCO UNION S.A., CHEQUE: 21732, FECHA DE EMISION:09/06/2020</t>
  </si>
  <si>
    <t>00099021001 DEP.DE CHEQ.AJENOS,RET.DE CAM.,CONCEPTO: PAGO INCAPACIDADES TEMPORALES (REEMBOLSO) MINISTERIO DE ECONOMIA Y FINANZAS PUBLICAS,DEP.: CAJA NACIONAL DE SALUD , PROCEDENCIA: BANCO UNION S.A., CHEQUE: 21711, FECHA DE EMISION:09/06/2020</t>
  </si>
  <si>
    <t>00099021001 DEP.DE CHEQ.AJENOS,RET.DE CAM.,CONCEPTO: PAGO INCAPACIDADES TEMPORALES (REEMBOLSO) MINISTERIO DE ECONOMIA Y FINANZAS PUBLICAS,DEP.: CAJA NACIONAL DE SALUD , PROCEDENCIA: BANCO UNION S.A., CHEQUE: 21698, FECHA DE EMISION:09/06/2020</t>
  </si>
  <si>
    <t>00099021001 DEP.DE CHEQ.AJENOS,RET.DE CAM.,CONCEPTO: PAGO INCAPACIDADES TEMPORALES (REEMBOLSO) MINISTERIO DE ECONOMIA Y FINANZAS PUBLICAS,DEP.: CAJA NACIONAL DE SALUD , PROCEDENCIA: BANCO UNION S.A., CHEQUE: 21697, FECHA DE EMISION:09/06/2020</t>
  </si>
  <si>
    <t>00099021001 DEP.DE CHEQ.AJENOS,RET.DE CAM.,CONCEPTO: PAGO INCAPACIDADES TEMPORALES (REEMBOLSO) MINISTERIO DE ECONOMIA Y FINANZAS PUBLICAS,DEP.: CAJA NACIONAL DE SALUD , PROCEDENCIA: BANCO UNION S.A., CHEQUE: 21614, FECHA DE EMISION:09/06/2020</t>
  </si>
  <si>
    <t>00099021001 DEP.DE CHEQ.AJENOS,RET.DE CAM.,CONCEPTO: PAGO INCAPACIDADES TEMPORALES (REEMBOLSO) MINISTERIO DE ECONOMIA Y FINANZAS PUBLICAS,DEP.: CAJA NACIONAL DE SALUD , PROCEDENCIA: BANCO UNION S.A., CHEQUE: 21615, FECHA DE EMISION:09/06/2020</t>
  </si>
  <si>
    <t>00099021001 DEP.DE CHEQ.AJENOS,RET.DE CAM.,CONCEPTO: PAGO INCAPACIDADES TEMPORALES (REEMBOLSO) MINISTERIO DE ECONOMIA Y FINANZAS PUBLICAS,DEP.: CAJA NACIONAL DE SALUD , PROCEDENCIA: BANCO UNION S.A., CHEQUE: 21618, FECHA DE EMISION:09/06/2020</t>
  </si>
  <si>
    <t>00099021001 DEP.DE CHEQ.AJENOS,RET.DE CAM.,CONCEPTO: PAGO INCAPACIDADES TEMPORALES (REEMBOLSO) MINISTERIO DE ECONOMIA Y FINANZAS PUBLICAS,DEP.: CAJA NACINAL DE SALUD , PROCEDENCIA: BANCO UNION S.A., CHEQUE: 21613, FECHA DE EMISION:09/06/2020</t>
  </si>
  <si>
    <t>00099021001 DEP.DE CHEQ.AJENOS,RET.DE CAM.,CONCEPTO: PAGO INCAPACIDADES TEMPORALES (REEMBOLSO) MINISTERIO DE ECONOMIA Y FINANZAS PUBLICAS,DEP.: CAJA NACIONAL DE SALUD , PROCEDENCIA: BANCO UNION S.A., CHEQUE: 21621, FECHA DE EMISION:09/06/2020</t>
  </si>
  <si>
    <t>00099021001 DEP.DE CHEQ.AJENOS,RET.DE CAM.,CONCEPTO: PAGO INCAPACIDADES TEMPORALES (REEMBOLSO) MINISTERIO DE ECONOMIA Y FINANZAS PUBLICAS,DEP.: CAJA NACIONAL DE SALUD , PROCEDENCIA: BANCO UNION S.A., CHEQUE: 21622, FECHA DE EMISION:09/06/2020</t>
  </si>
  <si>
    <t>00099021001 DEP.DE CHEQ.AJENOS,RET.DE CAM.,CONCEPTO: PAGO INCAPACIDADES TEMPORALES (REEMBOLSO) MINISTERIO DE ECONOMIA Y FINANZAS PUBLICAS,DEP.: CAJA NACIONAL DE SALUD , PROCEDENCIA: BANCO UNION S.A., CHEQUE: 21620, FECHA DE EMISION:09/06/2020</t>
  </si>
  <si>
    <t>00099021001 DEP.DE CHEQ.AJENOS,RET.DE CAM.,CONCEPTO: PAGO INCAPACIDADES TEMPORALES (REEMBOLSO) MINISTERIO DE ECONOMIA Y FINANZAS PUBLICAS,DEP.: CAJA NACIONAL DE SALUD , PROCEDENCIA: BANCO UNION S.A., CHEQUE: 21606, FECHA DE EMISION:09/06/2020</t>
  </si>
  <si>
    <t>00099021001 DEP.DE CHEQ.AJENOS,RET.DE CAM.,CONCEPTO: PAGO INCAPACIDADES TEMPORALES (REEMBOLSO) MINISTERIO DE ECONOMIA Y FINANZAS PUBLICAS,DEP.: CAJA NACIONAL DE SALUD , PROCEDENCIA: BANCO UNION S.A., CHEQUE: 21617, FECHA DE EMISION:09/06/2020</t>
  </si>
  <si>
    <t>00099021001 DEP.DE CHEQ.AJENOS,RET.DE CAM.,CONCEPTO: PAGO INCAPACIDADES TEMPORALES (REEMBOLSO) MINISTERIO DE ECONOMIA Y FINANZAS PUBLICAS,DEP.: CAJA NACIONAL DE SALUD , PROCEDENCIA: BANCO UNION S.A., CHEQUE: 21616, FECHA DE EMISION:09/06/2020</t>
  </si>
  <si>
    <t>00099021001 DEP.DE CHEQ.AJENOS,RET.DE CAM.,CONCEPTO: PAGO INCAPACIDADES TEMPORALES (REEMBOLSO) MINISTERIO DE ECONOMIA Y FINANZAS PUBLICAS,DEP.: CAJ ANACIONAL DE SALUD , PROCEDENCIA: BANCO UNION S.A., CHEQUE: 21607, FECHA DE EMISION:09/06/2020</t>
  </si>
  <si>
    <t>00578012002 DEP.DE CHEQ.AJENOS,RET.DE CAM.,CONCEPTO: REVERSION,DEP.: BOLIVIANA DE AVIACION , PROCEDENCIA: BANCO UNION S.A., CHEQUE: 3362, FECHA DE EMISION:08/06/2020</t>
  </si>
  <si>
    <t>00099021001 DEP.DE CHEQ.AJENOS,RET.DE CAM.,CONCEPTO: PAGO INCAPACIDADES TEMPORALES (REEMBOLSO) MINISTERIO DE ECONOMIA Y FINANZAS PUBLICAS,DEP.: CAJA NACIONAL DE SALUD , PROCEDENCIA: BANCO UNION S.A., CHEQUE: 21624, FECHA DE EMISION:09/06/2020</t>
  </si>
  <si>
    <t>00099021001 DEP.DE CHEQ.AJENOS,RET.DE CAM.,CONCEPTO: PAGO INCAPACIDADES TEMPORALES (REEMBOLSO) MINISTERIO DE ECONOMIA Y FINANZAS PUBLICAS,DEP.: CAJA NACIONAL DE SALUD , PROCEDENCIA: BANCO UNION S.A., CHEQUE: 21611, FECHA DE EMISION:09/06/2020</t>
  </si>
  <si>
    <t>00099021001 DEP.DE CHEQ.AJENOS,RET.DE CAM.,CONCEPTO: PAGO INCAPACIDADES TEMPORALES (REEMBOLSO) MINISTERIO DE ECONOMIA Y FINANZAS PUBLICAS,DEP.: CAJA NACIONAL DE SALUD , PROCEDENCIA: BANCO UNION S.A., CHEQUE: 21612, FECHA DE EMISION:09/06/2020</t>
  </si>
  <si>
    <t>00578012002 DEP.DE CHEQ.AJENOS,RET.DE CAM.,CONCEPTO: REVERSION,DEP.: BOLIVIANA DE AVIACION , PROCEDENCIA: BANCO UNION S.A., CHEQUE: 3363, FECHA DE EMISION:08/06/2020</t>
  </si>
  <si>
    <t>00578012002 DEP.DE CHEQ.AJENOS,RET.DE CAM.,CONCEPTO: REVERSION,DEP.: BOLIVIANA DE AVIACION , PROCEDENCIA: BANCO UNION S.A., CHEQUE: 12256, FECHA DE EMISION:10/06/2020</t>
  </si>
  <si>
    <t>00099021001 DEP.DE CHEQ.AJENOS,RET.DE CAM.,CONCEPTO: PAGO INCAPACIDADES TEMPORALES (REEMBOLSO) MINISTERIO DE ECONOMIA Y FINANZAS PUBLICAS,DEP.: CAJA NACIONAL DE SALUD , PROCEDENCIA: BANCO UNION S.A., CHEQUE: 21623, FECHA DE EMISION:09/06/2020</t>
  </si>
  <si>
    <t>00578012002 DEP.DE CHEQ.AJENOS,RET.DE CAM.,CONCEPTO: REVERSION,DEP.: BOLIVIANA DE AVIACION , PROCEDENCIA: BANCO UNION S.A., CHEQUE: 12257, FECHA DE EMISION:10/06/2020</t>
  </si>
  <si>
    <t>00099021001 DEP.DE CHEQ.AJENOS,RET.DE CAM.,CONCEPTO: PAGO INCAPACIDADES TEMPORALES (REEMBOLSO) MINISTERIO DE ECONOMIA Y FINANZAS PUBLICAS,DEP.: CAJA NACIONAL DE SALUD , PROCEDENCIA: BANCO UNION S.A., CHEQUE: 21619, FECHA DE EMISION:09/06/2020</t>
  </si>
  <si>
    <t>00578012002 DEP.DE CHEQ.AJENOS,RET.DE CAM.,CONCEPTO: REVERSION,DEP.: BOLIVIANA DE AVIACION , PROCEDENCIA: BANCO UNION S.A., CHEQUE: 12139, FECHA DE EMISION:15/05/2020</t>
  </si>
  <si>
    <t>00099021001 DEP.DE CHEQ.AJENOS,RET.DE CAM.,CONCEPTO: PAGO INCAPACIDADES TEMPORALES (REEMBOLSO) MINISTERIO DE ECONOMIA Y FINANZAS PUBLICAS,DEP.: CAJA NACIONAL DE SALUD , PROCEDENCIA: BANCO UNION S.A., CHEQUE: 21625, FECHA DE EMISION:09/06/2020</t>
  </si>
  <si>
    <t>00099021001 DEP.DE CHEQ.AJENOS,RET.DE CAM.,CONCEPTO: PAGO INCAPACIDADES TEMPORALES (REEMBOLSO) MINISTERIO DE ECONOMIA Y FINANZAS PUBLICAS,DEP.: CAJA NACIONAL DE SALUD , PROCEDENCIA: BANCO UNION S.A., CHEQUE: 21627, FECHA DE EMISION:09/06/2020</t>
  </si>
  <si>
    <t>00099021001 DEP.DE CHEQ.AJENOS,RET.DE CAM.,CONCEPTO: PAGO INCAPACIDADES TEMPORALES (REEMBOLSO) MINISTERIO DE ECONOMIA Y FINANZAS PUBLICAS,DEP.: CAJA NACIONAL DE SALUD , PROCEDENCIA: BANCO UNION S.A., CHEQUE: 21626, FECHA DE EMISION:09/06/2020</t>
  </si>
  <si>
    <t>00099021001 DEP.DE CHEQ.AJENOS,RET.DE CAM.,CONCEPTO: FLORES MARTINEZ PAOLA MARLENE,DEP.: BANCO UNION SA , PROCEDENCIA: BANCO UNION S.A., CHEQUE: 168706, FECHA DE EMISION:10/06/2020 / DJBR</t>
  </si>
  <si>
    <t>00020061101 DEPOSITO DE EFECTIVO, DEPOSITANTE: ADA REGINA BLANCO CHAVEZ, CONCEPTO: DEP POR CONCEPTO DE ATRASO, CUENTA DE DEPOSITO: CUENTA UNICA DEL TESORO</t>
  </si>
  <si>
    <t>00020061101 DEPOSITO DE EFECTIVO, DEPOSITANTE: ADA REGINA BLANCO CHAVEZ, CONCEPTO: DEP DE GARANTIA DE 7% DE CONTRATO MODIFICATORIO 009/20 CORRESPONDIENTE AL MES DE MAYO, CUENTA DE DEPOSITO: CUENTA UNICA DEL TESORO</t>
  </si>
  <si>
    <t>00020061101 DEPOSITO DE EFECTIVO, DEPOSITANTE: ADA REGINA BLANCO CHAVEZ, CONCEPTO: DEP DE GARANTIA DE 7% DE CONTRATO 03/20 CORRESPONDIENTE AL MES MAYO 2020, CUENTA DE DEPOSITO: CUENTA UNICA DEL TESORO</t>
  </si>
  <si>
    <t>00099021001 DEPOSITO DE EFECTIVO, DEPOSITANTE: ZULEMA GRACE ALTAMIRANO NATTES, CONCEPTO: DOBLE PERCEPCION, CUENTA DE DEPOSITO: CUENTA UNICA DEL TESORO / DJBR</t>
  </si>
  <si>
    <t>00099021001 DEPOSITO DE EFECTIVO, DEPOSITANTE: MERY QUIÑONES GABRIEL, CONCEPTO: DEVOLUCION DE COBRO INDEBIDO, CUENTA DE DEPOSITO: CUENTA UNICA DEL TESORO / DJBR</t>
  </si>
  <si>
    <t>00099021001 DEPOSITO DE EFECTIVO, DEPOSITANTE: RITA P. JIMENEZ HUANCOLLO, CONCEPTO: DEVOLUCION COBRO INDEBIDO NUEVAS NUPCIAS, CUENTA DE DEPOSITO: CUENTA UNICA DEL TESORO / DJBR</t>
  </si>
  <si>
    <t>00099021001 DEPOSITO DE EFECTIVO, DEPOSITANTE: MINISTERIO DE DEPORTES-AUGUSTO CHAVEZ BECERRA, CONCEPTO: DEVOLUCION DE SALDOS NO UTILIZADOS EN LA INAUGURACION DE LA COPA NACIONAL SUB 18 DAMAS Y VARONES, CUENTA DE DEPOSITO: CUENTA UNICA DEL TESORO - Ex Ministerio de Deportes.</t>
  </si>
  <si>
    <t>00099021001 DEPOSITO DE EFECTIVO, DEPOSITANTE: JOSE LUIS MAMANI CHOQUEHUANCA, CONCEPTO: DEP POR CONCEPTO DE REPOSICION DE CREDENCIAL INSTITUCIONAL PREVENTIVO 60.1.1, CUENTA DE DEPOSITO: CUENTA UNICA DEL TESORO / DJBR</t>
  </si>
  <si>
    <t>00099021001 DEPOSITO DE EFECTIVO, DEPOSITANTE: MMAYA -ELVIN ALCON CHUQUIMIA, CONCEPTO: DEVOLUCION DE FONDOS, CUENTA DE DEPOSITO: CUENTA UNICA DEL TESORO</t>
  </si>
  <si>
    <t>00099021001 DEPOSITO DE EFECTIVO, DEPOSITANTE: QUISPE AGUADO JUAN RUPERTO, CONCEPTO: DEVOLUCION SUELDOS FEBRERO, CUENTA DE DEPOSITO: CUENTA UNICA DEL TESORO / DJBR</t>
  </si>
  <si>
    <t>00099021001 DEPOSITO DE EFECTIVO, DEPOSITANTE: FELIY RAMIREZ VALERIO, CONCEPTO: DEVOLUCION SUELDOS ABRIL-2020, CUENTA DE DEPOSITO: CUENTA UNICA DEL TESORO / DJBR</t>
  </si>
  <si>
    <t>00099021001 DEPOSITO DE EFECTIVO, DEPOSITANTE: FELIY RAMIREZ VALERIO, CONCEPTO: DEVOLUCION DE SUELDOS MES MARZO 2020, CUENTA DE DEPOSITO: CUENTA UNICA DEL TESORO / DJBR</t>
  </si>
  <si>
    <t>00099021001 DEPOSITO DE EFECTIVO, DEPOSITANTE: FELIY RAMIREZ VALERIO, CONCEPTO: DEVOLUCION DE SUELDOS MES FEBRERO 2020, CUENTA DE DEPOSITO: CUENTA UNICA DEL TESORO / DJBR</t>
  </si>
  <si>
    <t>00099021001 DEPOSITO DE EFECTIVO, DEPOSITANTE: FELIY RAMIREZ VALERIO, CONCEPTO: DEVOLUCION DE SUELDOS MES ENERO 2020, CUENTA DE DEPOSITO: CUENTA UNICA DEL TESORO / DJBR</t>
  </si>
  <si>
    <t>00099021001 DEPOSITO DE EFECTIVO, DEPOSITANTE: MINISTERIO DE CULTURAS Y TURISMO, CONCEPTO: DEVOLUCION DE REFRIGERIO, CUENTA DE DEPOSITO: CUENTA UNICA DEL TESORO - Ex Ministerio de Culturas y Turismo (Regularización sujeta a coordinación entre el Ministerio de Justicia y Transparencia Institucional; Desarrollo Productivo y Economía Plural; Educación).</t>
  </si>
  <si>
    <t>00099021001 DEPOSITO DE EFECTIVO, DEPOSITANTE: FREDDY IVAN CONDORI CONO (HIJO), CONCEPTO: POR COBRO DE SEGUNDAS NUPCIAS DE LOLA CUNO CANASA (Q.E.P.D), CUENTA DE DEPOSITO: CUENTA UNICA DEL TESORO</t>
  </si>
  <si>
    <t>00598012001 DEPOSITO DE EFECTIVO, DEPOSITANTE: LUCIA INES CRUZ RODAS, CONCEPTO: DEVOLUCION DE IMPORTE CORRESPONDIENTE AL C-31 N° 464-1-1, CUENTA DE DEPOSITO: CUENTA UNICA DEL TESORO</t>
  </si>
  <si>
    <t>00576012002 DEPOSITO DE EFECTIVO, DEPOSITANTE: JANETTE LOZA DURAN, CONCEPTO: REVERCION PARCIAL PREVENTIVO N° 242, CUENTA DE DEPOSITO: CUENTA UNICA DEL TESORO</t>
  </si>
  <si>
    <t>00099021001 DEPOSITO DE EFECTIVO, DEPOSITANTE: REYNALDO MATEO VICENTE CONDORI, CONCEPTO: DEVOLUCION DOBLE PERCEPCION PERIODOS FEBRERO Y MARZO/20, CUENTA DE DEPOSITO: CUENTA UNICA DEL TESORO / DJBR</t>
  </si>
  <si>
    <t>00099021001 DEPOSITO DE EFECTIVO, DEPOSITANTE: CARLOS RUIZ AVENDAÑO, CONCEPTO: DEVOLUCION DE DOS DUODECIMAS DE AGUNALDO, CUENTA DE DEPOSITO: CUENTA UNICA DEL TESORO</t>
  </si>
  <si>
    <t>00599012001 DEPOSITO DE EFECTIVO, DEPOSITANTE: EMPRESA BOLIVIANA DE ALIMENTOS Y DERIVADOS, CONCEPTO: DEPÓSITO POR FACTURA NO DECLARADA CESAR ATEA, CUENTA DE DEPOSITO: CUENTA UNICA DEL TESORO</t>
  </si>
  <si>
    <t>00599012001 DEPOSITO DE EFECTIVO, DEPOSITANTE: EMPRESA BOLIVIANA DE ALIMENTOS Y DERIVADOS, CONCEPTO: DEPÓSITO POR FACTURA NO DECLARADA GASTON MARQUEZ PEREZ, CUENTA DE DEPOSITO: CUENTA UNICA DEL TESORO</t>
  </si>
  <si>
    <t>00592012001 DEPOSITO DE EFECTIVO, DEPOSITANTE: AETN, CONCEPTO: PAGO ND-311631 AETN PENALIDADES A/C FEBRERO 2020, CUENTA DE DEPOSITO: CUENTA UNICA DEL TESORO</t>
  </si>
  <si>
    <t>00020011104 DEPOSITO DE EFECTIVO, DEPOSITANTE: INSTITUTO GEOGRAFICO MILITAR, CONCEPTO: REVERSION PREVENTIVO 8254.1 PARTIDA 21100, CUENTA DE DEPOSITO: CUENTA UNICA DEL TESORO</t>
  </si>
  <si>
    <t>00020011104 DEPOSITO DE EFECTIVO, DEPOSITANTE: INSTITUTO GEOGRAFICO MILITAR, CONCEPTO: REVERSION PREVENTIVO 8254.1 PARTIDA 21200, CUENTA DE DEPOSITO: CUENTA UNICA DEL TESORO</t>
  </si>
  <si>
    <t>00020011104 DEPOSITO DE EFECTIVO, DEPOSITANTE: INSTITUTO GEOGRAFICO MILITAR, CONCEPTO: REVERSION PREVENTIVO 8254.1 PARTIDA 21300, CUENTA DE DEPOSITO: CUENTA UNICA DEL TESORO</t>
  </si>
  <si>
    <t>00020011104 DEPOSITO DE EFECTIVO, DEPOSITANTE: INSTITUTO GEOGRAFICO MILITAR, CONCEPTO: REVERSION PREVENTIVO 8254.1 PARTIDA 21400, CUENTA DE DEPOSITO: CUENTA UNICA DEL TESORO</t>
  </si>
  <si>
    <t>00099021001 DEPOSITO DE EFECTIVO, DEPOSITANTE: MINISTERIO DE GOBIERNO UELICN, CONCEPTO: DEVOLUCION PARCIAL SEGUN C-31 N° 211 POR EL SR. MILTON PEREZ LEYVA, CUENTA DE DEPOSITO: CUENTA UNICA DEL TESORO</t>
  </si>
  <si>
    <t>00099021001 DEPOSITO DE EFECTIVO, DEPOSITANTE: LETICIA VIRGINIA BARBERY NOGALES, CONCEPTO: DEVOLUCION DE SUELDO Y SALARIOS MAYO 2020, CUENTA DE DEPOSITO: CUENTA UNICA DEL TESORO / DJBR</t>
  </si>
  <si>
    <t>00070057001 DEPOSITO DE EFECTIVO, DEPOSITANTE: DULFREDO RENE GARATE R., CONCEPTO: CUENTAS POR COBRAR, CUENTA DE DEPOSITO: CUENTA UNICA DEL TESORO</t>
  </si>
  <si>
    <t>00099021001 DEPOSITO DE EFECTIVO, DEPOSITANTE: LUCIANA BARBARA ZEGARRA PEREZ, CONCEPTO: DEVOLUCION DE REFRIGERIO AL PERSONAL DEL SEDEM, CORRESPONDIENTE AL MES DE DICIEMBRE72019 PREV. 794, CUENTA DE DEPOSITO: CUENTA UNICA DEL TESORO</t>
  </si>
  <si>
    <t>00099021001 DEPOSITO DE EFECTIVO, DEPOSITANTE: EDGAR DANIEL RODRIGUEZ SIFIA, CONCEPTO: DEVOLUCION DE REFRIGERIO DEL PERSONAL DEL SEDEM, CORRESPONDIENTE AL MES DE DICIEMBRE/2019 PREV. 794, CUENTA DE DEPOSITO: CUENTA UNICA DEL TESORO</t>
  </si>
  <si>
    <t>00020061101 DEPOSITO DE EFECTIVO, DEPOSITANTE: MAX MOISES RODRIGUEZ, CONCEPTO: DEP DE GARANTIA DE 7% DE CONTRATO N° 08/20 CORRESPONDIENTE AL MES DE MAYO DE 2020, CUENTA DE DEPOSITO: CUENTA UNICA DEL TESORO</t>
  </si>
  <si>
    <t>00099021001 DEPOSITO DE EFECTIVO, DEPOSITANTE: JEANDIRA NIDIA ALANEZ MENDOZA, CONCEPTO: DEPÓSITO SALDO NO EJECUTADO, CUENTA DE DEPOSITO: CUENTA UNICA DEL TESORO / DJBR</t>
  </si>
  <si>
    <t>00086018043 DEPOSITO DE EFECTIVO, DEPOSITANTE: ANGEL GUSTAVO ARIAS RUBIN DE CELIS, CONCEPTO: DEVOLUCION DE FONDOS EN AVANCE, CUENTA DE DEPOSITO: CUENTA UNICA DEL TESORO</t>
  </si>
  <si>
    <t>00099021001 DEPOSITO DE EFECTIVO, DEPOSITANTE: ANGEL GUSTAVO ARIAS RUBIN DE CELIS, CONCEPTO: DEVOLUCION DE FONDOS EN AVANCE, CUENTA DE DEPOSITO: CUENTA UNICA DEL TESORO</t>
  </si>
  <si>
    <t>00099021001 DEPOSITO DE EFECTIVO, DEPOSITANTE: RAMIRO FERNANDO SORIANO ARCE, CONCEPTO: DOBLE PERCEPCION, CUENTA DE DEPOSITO: CUENTA UNICA DEL TESORO / DJBR</t>
  </si>
  <si>
    <t>00010011102 DEPOSITO DE EFECTIVO, DEPOSITANTE: DANIEL ALEJANDRO SOSSA LIZARRAGA, CONCEPTO: REPOSICION DE PASAPORTE SERIE E042792 CEP MADRID, CUENTA DE DEPOSITO: CUENTA UNICA DEL TESORO</t>
  </si>
  <si>
    <t>00584012001 DEPOSITO DE EFECTIVO, DEPOSITANTE: HUGO MANUEL ROSALES MAMANI, CONCEPTO: DEVOLUCION DE SALDO DEL C-31 -85, CUENTA DE DEPOSITO: CUENTA UNICA DEL TESORO</t>
  </si>
  <si>
    <t>00592012001 DEP.DE CHEQ.AJENOS,RET.DE CAM.,CONCEPTO: POR DEVOLUCION BOLETOS BOA N°277991-293555-283521-280406-290539-272820-268170 GESTION 2019,DEP.: MINISTERIO DE SALUD , PROCEDENCIA: BANCO UNION S.A., CHEQUE: 12242, FECHA DE EMISION:08/06/2020</t>
  </si>
  <si>
    <t>00099021001 DEP.DE CHEQ.AJENOS,RET.DE CAM.,CONCEPTO: ROSAS ROJAS MARIA ROSARIO,DEP.: BANCO UNION S.A. , PROCEDENCIA: BANCO UNION S.A., CHEQUE: 168703, FECHA DE EMISION:10/06/2020 / DJBR</t>
  </si>
  <si>
    <t>00086054104 DEP.DE CHEQ.AJENOS,RET.DE CAM.,CONCEPTO: TRANSFERENCIA APORTE LOCAL GAD -ORURO PROYECTO APRAUR,DEP.: MMAYA-UCP-PAAP , PROCEDENCIA: BANCO UNION S.A., CHEQUE: 193, FECHA DE EMISION:09/06/2020</t>
  </si>
  <si>
    <t>00099021001 DEP.DE CHEQ.AJENOS,RET.DE CAM.,CONCEPTO: QUEZADA GORENA LUIS JAVIER,DEP.: BANCO UNION S.A. , PROCEDENCIA: BANCO UNION S.A., CHEQUE: 168707, FECHA DE EMISION:10/06/2020 / DJBR</t>
  </si>
  <si>
    <t>00599042001 DEP.DE CHEQ.AJENOS,RET.DE CAM.,CONCEPTO: DEPÓSITO DEVOLUCION FONDOS EN AVANCE RAMIRO CARBALLO,DEP.: EMPRESA BOLIVIANA DE ALIMENTOS Y DERIVADOS , PROCEDENCIA: BANCO UNION S.A., CHEQUE: 479, FECHA DE EMISION:10/06/2020</t>
  </si>
  <si>
    <t>00599032003 DEP.DE CHEQ.AJENOS,RET.DE CAM.,CONCEPTO: DESCARGO FONDO ROTATIVO MARCOS MATORRA,DEP.: EBA - ALIMENTOS , PROCEDENCIA: BANCO UNION S.A., CHEQUE: 464, FECHA DE EMISION:05/06/2020</t>
  </si>
  <si>
    <t>00099021001 DEPOSITO DE EFECTIVO, DEPOSITANTE: GUTNAR OVIEDO VILLANUEVA - MIN DE DEFENSA, CONCEPTO: SALDO NO EJECUTADO CORRESPONDIENTE A LA IMPLEMENTACION DEL CAMPAMENTO YACUIBA - COVID19 PREV 1646.1, CUENTA DE DEPOSITO: CUENTA UNICA DEL TESORO</t>
  </si>
  <si>
    <t>00041011101 DEPOSITO DE EFECTIVO, DEPOSITANTE: MIN. DESARROLLO PRODUCTIVO Y ECONOMIA PLURAL, CONCEPTO: DEVOLUCION POR PERMISO SIN GOCE DE HABER DEL MES DE FEBRERO /20, CUENTA DE DEPOSITO: CUENTA UNICA DEL TESORO</t>
  </si>
  <si>
    <t>00099021001 DEPOSITO DE EFECTIVO, DEPOSITANTE: MIN DESARROLLO PRODUCTIVO Y ECONONIA PLURAL, CONCEPTO: DEVOLUCION POR PERMISO SIN GOCE DE HABER DEL MES DE FEBRERO /2020, CUENTA DE DEPOSITO: CUENTA UNICA DEL TESORO</t>
  </si>
  <si>
    <t>00099021001 DEPOSITO DE EFECTIVO, DEPOSITANTE: RAA-7 "TUMUSLA", CONCEPTO: SALDO NO EJECUTADO DE COMBUSTIBLE LUBRICANTES Y DERIVADOS EN APOYO AL PATRULLAJE POR EL COVID 19, CUENTA DE DEPOSITO: CUENTA UNICA DEL TESORO</t>
  </si>
  <si>
    <t>00035051101 DEPOSITO DE EFECTIVO, DEPOSITANTE: SENASIR, CONCEPTO: SALDO DE RENDICION DE CUENTAS DE REFRIGERIO ASIGNADO PAGO A DOMICILIO DE RENTAS, SENASIR, CUENTA DE DEPOSITO: CUENTA UNICA DEL TESORO</t>
  </si>
  <si>
    <t>00551012001 DEPOSITO DE EFECTIVO, DEPOSITANTE: QUIROGA Y QUIROGA SRL, CONCEPTO: PAGO ALQUILER, CUENTA DE DEPOSITO: CUENTA UNICA DEL TESORO</t>
  </si>
  <si>
    <t>00597029202 DEPOSITO DE EFECTIVO, DEPOSITANTE: JUAN CARLOS CANAZA ARANIBAR, CONCEPTO: ADQUISICION DE MATERIALES PARA PARTICIPAR EN EN GRAN PRIX SOLAR 2020, CUENTA DE DEPOSITO: CUENTA UNICA DEL TESORO</t>
  </si>
  <si>
    <t>00099021001 DEPOSITO DE EFECTIVO, DEPOSITANTE: MINISTERIO DE DESARROLLO RURAL Y TIERRAS, CONCEPTO: DEVOLUCION DE SALDOS NO EJECUTADOS, CUENTA DE DEPOSITO: CUENTA UNICA DEL TESORO</t>
  </si>
  <si>
    <t>00099031004 DEPOSITO DE EFECTIVO, DEPOSITANTE: MINIST. DE ECONOMIA Y FINANZAS PUBLICAS, CONCEPTO: REVALIDACION NOTA DE CREDITO FISCAL N° 1941538, CUENTA DE DEPOSITO: CUENTA UNICA DEL TESORO</t>
  </si>
  <si>
    <t>00680012001 DEP.DE CHEQ.AJENOS,RET.DE CAM.,CONCEPTO: DEVOLUCION DE PASAJES YACUIBA,DEP.: CONTRALORIA GENERAL DEL ESTADO , PROCEDENCIA: BANCO UNION S.A., CHEQUE: 6712, FECHA DE EMISION:03/06/2020</t>
  </si>
  <si>
    <t>00591012001 DEP.DE CHEQ.AJENOS,RET.DE CAM.,CONCEPTO: PARA REGISTRAR EL DEP. NO IDENTIFICADO DE LA FACTURA N° 2027 SG/HR MT/2020-01111,DEP.: EMP. ESTATAL DE TRANSP. POR CABLE MI TELEFERICO</t>
  </si>
  <si>
    <t>00591012001 DEP.DE CHEQ.AJENOS,RET.DE CAM.,CONCEPTO: DEPÓSITO POR SERVICIOSBASICOS SG HR MT/ 2020-03193 DEL SIN DE OCT-NOV-DIC/19 Y 01/20,DEP.: EMP. ESTATAL DE TRANSP. POR CABLE MI TELEFERICO</t>
  </si>
  <si>
    <t>00591012001 DEP.DE CHEQ.AJENOS,RET.DE CAM.,CONCEPTO: DEPÓSITO DE LOS DNI,S POR ALQUILERES Y PUBLICIDAD GESTION 2020 SG HR MT/2020-02408,DEP.: EMP. ESTATAL DE TRANSP. POR CABLE MI TELEFERICO</t>
  </si>
  <si>
    <t>00591012001 DEP.DE CHEQ.AJENOS,RET.DE CAM.,CONCEPTO: REGISTRO DE DEPÓSITO NO IDENTIFICADO POR ALQUILERES Y PUBLICIDAD GESTION 2019 SG HR MT/2019-07234,DEP.: EMP. ESTATAL DE TRANSP. POR CABLE MI TELEFERICO</t>
  </si>
  <si>
    <t>00041011101 DEP.DE CHEQ.AJENOS,RET.DE CAM.,CONCEPTO: GACETA ELECTRONICA,DEP.: FUNDEMPRESA , PROCEDENCIA: BANCO MERCANTIL SANTA CRUZ SA., CHEQUE: 6461, FECHA DE EMISION:12/06/2020</t>
  </si>
  <si>
    <t>00041011101 DEP.DE CHEQ.AJENOS,RET.DE CAM.,CONCEPTO: DERECHO DE CONCESION,DEP.: FUNDEMPRESA , PROCEDENCIA: BANCO MERCANTIL SANTA CRUZ SA., CHEQUE: 6460, FECHA DE EMISION:12/06/2020</t>
  </si>
  <si>
    <t>00660012005 DEP.DE CHEQ.AJENOS,RET.DE CAM.,CONCEPTO: VIATICO NO UTILIZADO PREV N° 1868 DE RODOLFO SARANA ALTUZARRA,DEP.: ORGANO JUDICIAL-DAF NACIONAL , PROCEDENCIA: BANCO UNION S.A., CHEQUE: 3482, FECHA DE EMISION:08/06/2020</t>
  </si>
  <si>
    <t>00660012006 DEP.DE CHEQ.AJENOS,RET.DE CAM.,CONCEPTO: DEVOLUCION DE VIATICO MEMO N° 831 GESTIONES ANTERIORES DE LEONARDO CAVERO ROCABADO/2019,DEP.: ORGANO JUDICIAL-DAF NACIONAL , PROCEDENCIA: BANCO UNION S.A., CHEQUE: 3483, FECHA DE EMISION:08/06/2020</t>
  </si>
  <si>
    <t>00099021001 DEP.DE CHEQ.AJENOS,RET.DE CAM.,CONCEPTO: REVERSION ANTICIPADA ERROR EN DIAS TRABJADOS FEB/2020 TDJ-BENI GRISEL DAVALOS CHAVARRIA,DEP.: ORGANO JUDICIAL-DAF NACIONAL , PROCEDENCIA: BANCO UNION S.A., CHEQUE: 3484, FECHA DE EMISION:08/06/2020</t>
  </si>
  <si>
    <t>00660012002 DEP.DE CHEQ.AJENOS,RET.DE CAM.,CONCEPTO: REVERSION ANTICIPADA OMISION DE INFORMACION DE VIATICOS PLANILLA RC-IVA DE WINDSOR ALVAREZ DAVILA,DEP.: ORGANO JUDICIAL-DAF NACIONAL</t>
  </si>
  <si>
    <t>00099021001 DEP.DE CHEQ.AJENOS,RET.DE CAM.,CONCEPTO: REVERSION ANTICIPADA ERROR EN DIAS TRABAJADAS ENERO/2020 CONS MAG-TARIJA DE ALEJANDRA TEJERINA LOPEZ,DEP.: ORGANO JUDICIAL-DAF NACIONAL</t>
  </si>
  <si>
    <t>00599072001 DEPOSITO DE EFECTIVO, DEPOSITANTE: EBA, CONCEPTO: REVERSION DEFINITIVA, CUENTA DE DEPOSITO: CUENTA UNICA DEL TESORO</t>
  </si>
  <si>
    <t>00099021001 DEPOSITO DE EFECTIVO, DEPOSITANTE: MIGUEL ANGEL BARRIENTOS PATTON, CONCEPTO: DEVOLUCION DE SALDO NO EJECUTADO PARA LA COPA INTEGRACION NACIONAL DE FUTBOL SUB 18 DAMAS Y VARONES, CUENTA DE DEPOSITO: CUENTA UNICA DEL TESORO / DJBR - Ex Ministerio de Deportes.</t>
  </si>
  <si>
    <t>00099021001 DEPOSITO DE EFECTIVO, DEPOSITANTE: FREDDY HUANCA MOLLO, CONCEPTO: REVERSION TGN RECURSOS ORDINARIOS 3987 COMBUSTIBLE, LUBRICANTE Y DERIVADO POR CONSUMO, CUENTA DE DEPOSITO: CUENTA UNICA DEL TESORO / DJBR</t>
  </si>
  <si>
    <t>00035011105 DEPOSITO DE EFECTIVO, DEPOSITANTE: GABRIELA YANINA PARDO QUISPE, CONCEPTO: DEVOLUCION DE FONDO EN AVANCE ASIGNADOS PARA GASTOS DE NECESIDAD DE LA REGIONAL CAS COCHABAMBA, CUENTA DE DEPOSITO: CUENTA UNICA DEL TESORO</t>
  </si>
  <si>
    <t>00597029201 DEPOSITO DE EFECTIVO, DEPOSITANTE: GUNNAR VALDA VARGAS CI 1392578 PT, CONCEPTO: DEVOLUCION VIATICOS, CUENTA DE DEPOSITO: CUENTA UNICA DEL TESORO</t>
  </si>
  <si>
    <t>00597029201 DEPOSITO DE EFECTIVO, DEPOSITANTE: MARCO ANTONIO CABRERA MAMANI CI. 5993675 LP, CONCEPTO: DEVOLUCION VIATICOS, CUENTA DE DEPOSITO: CUENTA UNICA DEL TESORO</t>
  </si>
  <si>
    <t>00597029201 DEPOSITO DE EFECTIVO, DEPOSITANTE: JOSE MAURICIO EGUIVAR DURAN CI. 4814592 LP, CONCEPTO: DEVOLUCION VIATICOS, CUENTA DE DEPOSITO: CUENTA UNICA DEL TESORO</t>
  </si>
  <si>
    <t>00099021001 DEPOSITO DE EFECTIVO, DEPOSITANTE: ROSARIO GUMERCINDA GUACHALLA CORNEJO, CONCEPTO: DEVOLUCION DE SALARIOS MARZO 03/2020, CUENTA DE DEPOSITO: CUENTA UNICA DEL TESORO</t>
  </si>
  <si>
    <t>00099021001 DEPOSITO DE EFECTIVO, DEPOSITANTE: ROSARIO GUMERCINDA GUACHALLA CORNEJO, CONCEPTO: DEVOLUCION DE SALARIOS ABRIL 04/2020, CUENTA DE DEPOSITO: CUENTA UNICA DEL TESORO</t>
  </si>
  <si>
    <t>00099021001 DEPOSITO DE EFECTIVO, DEPOSITANTE: ROSARIO GUMERCINDA GUACHALLA CORNEJO, CONCEPTO: DEVOLUCION DE SALARIOS MAYO 05/2020, CUENTA DE DEPOSITO: CUENTA UNICA DEL TESORO</t>
  </si>
  <si>
    <t>00599049202 DEPOSITO DE EFECTIVO, DEPOSITANTE: EMPRESA BOLIVIANA DE ALIMENTO EBA, CONCEPTO: PAGO DE ENERGIA ELECTRICA, CUENTA DE DEPOSITO: CUENTA UNICA DEL TESORO</t>
  </si>
  <si>
    <t>00212012001 DEPOSITO DE EFECTIVO, DEPOSITANTE: ALVARO TARQUI DELGADO, CONCEPTO: REPOSICION DE CREDENCIAL, CUENTA DE DEPOSITO: CUENTA UNICA DEL TESORO</t>
  </si>
  <si>
    <t>00015011107 DEPOSITO DE EFECTIVO, DEPOSITANTE: JUAN JOSE FERNANDO CHAVARRIA VILLAMOR, CONCEPTO: DEVOLUCION FONDOS EN AVANCE, CUENTA DE DEPOSITO: CUENTA UNICA DEL TESORO</t>
  </si>
  <si>
    <t>00099021001 DEPOSITO DE EFECTIVO, DEPOSITANTE: ROSARIO PAULINA VASQUEZ PINTO, CONCEPTO: DEVOLUCION DE UNA DUODECIMA DE BONO ECONOMICO, CUENTA DE DEPOSITO: CUENTA UNICA DEL TESORO / DJBR</t>
  </si>
  <si>
    <t>00099021001 DEPOSITO DE EFECTIVO, DEPOSITANTE: VICENTE LAUCA QUISPE, CONCEPTO: DOBLE PERCEPCION, CUENTA DE DEPOSITO: CUENTA UNICA DEL TESORO</t>
  </si>
  <si>
    <t>00099021001 DEPOSITO DE EFECTIVO, DEPOSITANTE: OSCAR FERNANDEZ ACHA, CONCEPTO: DEVOLUCION MIN DEF, CUENTA DE DEPOSITO: CUENTA UNICA DEL TESORO</t>
  </si>
  <si>
    <t>00076014201 DEPOSITO DE EFECTIVO, DEPOSITANTE: JOHANN ORDOÑEZ B. MINIS. DE MIN. Y METALURGIA, CONCEPTO: DEVOLUCION DE SALDO NO EJECUTADO - COMPRA DE LENTES BIOSEGURIDAD C-31: 591, CUENTA DE DEPOSITO: CUENTA UNICA DEL TESORO</t>
  </si>
  <si>
    <t>00099021001 DEPOSITO DE EFECTIVO, DEPOSITANTE: SERVICIO NACIONAL DE PATRIMONIO DEL ESTADO, CONCEPTO: DEVOLUCION DE RECURSOS NO UTILIZADOS DE GASTOS JUDICIALES, CUENTA DE DEPOSITO: CUENTA UNICA DEL TESORO</t>
  </si>
  <si>
    <t>00016011101 DEPOSITO DE EFECTIVO, DEPOSITANTE: ROSARIO POMA- MINISTERIO DE EDUCACION, CONCEPTO: DEVOLUCION DE SALDOS, CUENTA DE DEPOSITO: CUENTA UNICA DEL TESORO</t>
  </si>
  <si>
    <t>00015011108 DEPOSITO DE EFECTIVO, DEPOSITANTE: LUIS FERNANDO TORREZ LEDEZMA, CONCEPTO: REMANENTE POR LA COMPRA DE PLASTICOS, CUENTA DE DEPOSITO: CUENTA UNICA DEL TESORO</t>
  </si>
  <si>
    <t>00283014101 DEP.DE CHEQ.AJENOS,RET.DE CAM.,CONCEPTO: RETENCION SOBREGIRO DE CELULAR,DEP.: ADUANA NACIONAL , PROCEDENCIA: BANCO UNION S.A., CHEQUE: 3950, FECHA DE EMISION:08/06/2020</t>
  </si>
  <si>
    <t>00099021001 DEP.DE CHEQ.AJENOS,RET.DE CAM.,CONCEPTO: REEMBOLSO POR INCAPACIDAD TEMPORAL A MINISTERIO DE DEPORTES,DEP.: CAJA DE SALUD CORDES , PROCEDENCIA: BANCO UNION S.A., CHEQUE: 15810, FECHA DE EMISION:04/06/2020 - Ex Ministerio de Deportes.</t>
  </si>
  <si>
    <t>00099021001 DEP.DE CHEQ.AJENOS,RET.DE CAM.,CONCEPTO: REEMBOLSO INCAPACIDAD TEMPORAL DE CAJA DE SALUD CORDES A ATT,DEP.: CAJA DE SALUD CORDES , PROCEDENCIA: BANCO UNION S.A., CHEQUE: 15530, FECHA DE EMISION:04/06/2020</t>
  </si>
  <si>
    <t>00283012002 DEP.DE CHEQ.AJENOS,RET.DE CAM.,CONCEPTO: DEVOLUCION DE PAGO DE MULTAS,DEP.: ADUANA NACIONAL , PROCEDENCIA: BANCO UNION S.A., CHEQUE: 3948, FECHA DE EMISION:08/06/2020</t>
  </si>
  <si>
    <t>00035011104 DEP.DE CHEQ.AJENOS,RET.DE CAM.,CONCEPTO: VENTA DE CD "12 AÑOS DE ESTABILIDAD ECONOMICA",DEP.: MARENKA ALVAREZ ANDREW , PROCEDENCIA: BANCO UNION S.A., CHEQUE: 858, FECHA DE EMISION:09/06/2020</t>
  </si>
  <si>
    <t>00580012001 DEP.DE CHEQ.AJENOS,RET.DE CAM.,CONCEPTO: DEVOLUCION DE SALDO,DEP.: DEPOSITOS ADUANEROS BOLIVIANOS , PROCEDENCIA: BANCO UNION S.A., CHEQUE: 8752, FECHA DE EMISION:12/06/2020</t>
  </si>
  <si>
    <t>00086031101 DEP.DE CHEQ.AJENOS,RET.DE CAM.,CONCEPTO: DESEMBOLSO WWF-SERNAP,DEP.: WWF , PROCEDENCIA: BANCO UNION S.A., CHEQUE: 946, FECHA DE EMISION:12/06/2020</t>
  </si>
  <si>
    <t>00086038003 DEP.DE CHEQ.AJENOS,RET.DE CAM.,CONCEPTO: 1ER DESEMBOLSO FUNDESNAP,DEP.: FUNDESNAP , PROCEDENCIA: BANCO UNION S.A., CHEQUE: 175, FECHA DE EMISION:12/06/2020</t>
  </si>
  <si>
    <t>00592012001 DEP.DE CHEQ.AJENOS,RET.DE CAM.,CONCEPTO: POR DEVOLUCION BOLETOS BOA - ARISPE - CORIZA - LAURA - SAMO - DAZA GESTION 2019,DEP.: MINISTERIO DE SALUD , PROCEDENCIA: BANCO UNION S.A., CHEQUE: 12261, FECHA DE EMISION:15/06/2020</t>
  </si>
  <si>
    <t>00099021001 DEPOSITO DE EFECTIVO, DEPOSITANTE: EDWIN ARANCIBIA ALIAGA, CONCEPTO: DEVOLUCION DE RECURSOS C-31 590, CUENTA DE DEPOSITO: CUENTA UNICA DEL TESORO</t>
  </si>
  <si>
    <t>00099021001 DEPOSITO DE EFECTIVO, DEPOSITANTE: FERNANDO RIVAS ARCE, CONCEPTO: DOBLE PERCEPCION, CUENTA DE DEPOSITO: CUENTA UNICA DEL TESORO / DJBR</t>
  </si>
  <si>
    <t>00099021001 DEPOSITO DE EFECTIVO, DEPOSITANTE: CESAR MILTON CHAMBI ALVAREZ, CONCEPTO: GASTOS DE FUNCIONAMIENTO DEL MES DE FEBRERO, CUENTA DE DEPOSITO: CUENTA UNICA DEL TESORO / DJBR</t>
  </si>
  <si>
    <t>00099021001 DEPOSITO DE EFECTIVO, DEPOSITANTE: MIGUEL ROMERO PEREZ, CONCEPTO: REVERSION DE SERVICIOS BASICOS ENERGIA ELECTRICA DICIEMBRE /19, CUENTA DE DEPOSITO: CUENTA UNICA DEL TESORO / DJBR</t>
  </si>
  <si>
    <t>00099021001 DEPOSITO DE EFECTIVO, DEPOSITANTE: RICHARTH IVAN TERCEROS CESPEDES, CONCEPTO: DEVOLUCION DE PASAJES, CUENTA DE DEPOSITO: CUENTA UNICA DEL TESORO / DJBR</t>
  </si>
  <si>
    <t>00099021001 DEPOSITO DE EFECTIVO, DEPOSITANTE: TRIBUNAL SUPREMA ELECTORAL, CONCEPTO: DIFERENCIA DE CAMBIO DE RUTA Y PENALIDADES, CUENTA DE DEPOSITO: CUENTA UNICA DEL TESORO</t>
  </si>
  <si>
    <t>00099021001 DEPOSITO DE EFECTIVO, DEPOSITANTE: SEPDAVI, CONCEPTO: PAGO POR SERVICIOS BASICOS DEL MES DE FEBRERO A FAVOR DE LA PROCURADURIA GENERAL DEL ESTADO, CUENTA DE DEPOSITO: CUENTA UNICA DEL TESORO</t>
  </si>
  <si>
    <t>00099021001 DEPOSITO DE EFECTIVO, DEPOSITANTE: JENNY ANGELICA MARIN VARGAS, CONCEPTO: DOBLE PERCEPCION, CUENTA DE DEPOSITO: CUENTA UNICA DEL TESORO</t>
  </si>
  <si>
    <t>00212012001 DEPOSITO DE EFECTIVO, DEPOSITANTE: PASCUAL EDWIN QUISPE HUANCA, CONCEPTO: POR MOTIVO DE EXTRAVIO DE CREDENCIAL, CUENTA DE DEPOSITO: CUENTA UNICA DEL TESORO</t>
  </si>
  <si>
    <t>00099021001 DEPOSITO DE EFECTIVO, DEPOSITANTE: CARLA IVON MEDRANO APARICIO, CONCEPTO: DEVOLUCION DE DUODECIMAS DE BONO ECONOMICO, CUENTA DE DEPOSITO: CUENTA UNICA DEL TESORO</t>
  </si>
  <si>
    <t>00099021001 DEPOSITO DE EFECTIVO, DEPOSITANTE: JESUS ECHEVERRIA CASAS 2725840 OR, CONCEPTO: DOBLE PERCEPCION, CUENTA DE DEPOSITO: CUENTA UNICA DEL TESORO</t>
  </si>
  <si>
    <t>00099021001 DEPOSITO DE EFECTIVO, DEPOSITANTE: VICENTE COPAÑA, CONCEPTO: REVERSION TASAS PREVENTIVO N°387, CUENTA DE DEPOSITO: CUENTA UNICA DEL TESORO / DJBR</t>
  </si>
  <si>
    <t>00099021001 DEPOSITO DE EFECTIVO, DEPOSITANTE: REBECA CHOQUE VDA. DE HUAÑAPACO CI. 2049718LP, CONCEPTO: DUODESIMA DEL BONO ECONOMICO DE 2 MESES, CUENTA DE DEPOSITO: CUENTA UNICA DEL TESORO</t>
  </si>
  <si>
    <t>00597029201 DEPOSITO DE EFECTIVO, DEPOSITANTE: WALTER HUGO MARTINEZ CUETO, CONCEPTO: DEVOLUCION VIATICOS, CUENTA DE DEPOSITO: CUENTA UNICA DEL TESORO</t>
  </si>
  <si>
    <t>00099021001 DEPOSITO DE EFECTIVO, DEPOSITANTE: ALVARO GARCIA LINERA, CONCEPTO: DEVOLUCION DE VIATICOS CORRESPONDIENTE AL COMPROBANTE C-31 N° 68 COMPROMISO 132, CUENTA DE DEPOSITO: CUENTA UNICA DEL TESORO / DJBR</t>
  </si>
  <si>
    <t>00099021001 DEPOSITO DE EFECTIVO, DEPOSITANTE: GABY JUDITH SALCEDO HERMOZA, CONCEPTO: DUODECIMAS DE AGUINALDO 2019, CUENTA DE DEPOSITO: CUENTA UNICA DEL TESORO</t>
  </si>
  <si>
    <t>00099021001 DEPOSITO DE EFECTIVO, DEPOSITANTE: ANTONIA ABADESA FLORES DE CASTELO, CONCEPTO: DOBLE PERCEPCION, CUENTA DE DEPOSITO: CUENTA UNICA DEL TESORO</t>
  </si>
  <si>
    <t>00580012001 DEP.DE CHEQ.AJENOS,RET.DE CAM.,CONCEPTO: DEVOLUCION SALDO SOBRANTE,DEP.: DEPÓSITOS ADUANEROS BOLIVIANOS , PROCEDENCIA: BANCO UNION S.A., CHEQUE: 8755, FECHA DE EMISION:13/06/2020</t>
  </si>
  <si>
    <t>00283072001 DEP.DE CHEQ.AJENOS,RET.DE CAM.,CONCEPTO: DEVOLUCION DE VIATICOS GR. POTOSI,DEP.: ADUANA NACIONAL , PROCEDENCIA: BANCO UNION S.A., CHEQUE: 3965, FECHA DE EMISION:12/06/2020</t>
  </si>
  <si>
    <t>00283012003 DEP.DE CHEQ.AJENOS,RET.DE CAM.,CONCEPTO: SUBASTA ELECTRONICA,DEP.: ADUANA NACIONAL , PROCEDENCIA: BANCO UNION S.A., CHEQUE: 108, FECHA DE EMISION:10/06/2020</t>
  </si>
  <si>
    <t>00283014101 DEP.DE CHEQ.AJENOS,RET.DE CAM.,CONCEPTO: PERMISOS SIN GOCE DE HABERES CHAVEZ MIGUEL,DEP.: ADUANA NACIONAL , PROCEDENCIA: BANCO UNION S.A., CHEQUE: 3963, FECHA DE EMISION:10/06/2020</t>
  </si>
  <si>
    <t>00283012002 DEP.DE CHEQ.AJENOS,RET.DE CAM.,CONCEPTO: DEPÓSITO PLAN DE PAGOS ZURITA Y TORRES EMERLINDA,DEP.: ADUANA NACIONAL , PROCEDENCIA: BANCO UNION S.A., CHEQUE: 3962, FECHA DE EMISION:10/06/2020</t>
  </si>
  <si>
    <t>00287104321 DEP.DE CHEQ.AJENOS,RET.DE CAM.,CONCEPTO: REV A SOLICITUD FISCAL DE OBRA PROY FPS-01-00005452 C31 N° 215 DEPTAL FPS CHUQUISACA,DEP.: FONDO NACIONAL DE INVERSION PRODUCTIVA Y SOCIAL</t>
  </si>
  <si>
    <t>00287104321 DEP.DE CHEQ.AJENOS,RET.DE CAM.,CONCEPTO: DEV A SOLICITUD FISCAL DE OBRA PROY FPS -01-00005452 C31 N° 217 DEPTAL FPS CHUQUISACA,DEP.: FONDO NACIONAL DE INVERSION PRODUCTIVA Y SOCIAL</t>
  </si>
  <si>
    <t>00287102001 DEP.DE CHEQ.AJENOS,RET.DE CAM.,CONCEPTO: DEVOLUCION SALDOS VIATICOS NO EJECUTADOS FPS-POTOSI C31 N° 27,DEP.: FONDO NACIONAL DE INVERSION PRODUCTIVA Y SOCIAL , PROCEDENCIA: BANCO UNION S.A., CHEQUE: 1256, FECHA DE EMISION:10/06/2020</t>
  </si>
  <si>
    <t>00015021104 DEP.DE CHEQ.AJENOS,RET.DE CAM.,CONCEPTO: MINISTERIO DE GOBIERNO DIRECCION NACIONAL DE SALUD Y BIENESTAR SOCIAL,DEP.: DIR NAL DE SALUD Y BIENESTAR SOCIAL -POL BOL , PROCEDENCIA: BANCO UNION S.A., CHEQUE: 2982, FECHA DE EMISION:10/06/2020</t>
  </si>
  <si>
    <t>00254014101 DEP.DE CHEQ.AJENOS,RET.DE CAM.,CONCEPTO: REVERSION,DEP.: INSTITUTO DEL SEGURO AGRARIO , PROCEDENCIA: BANCO UNION S.A., CHEQUE: 1521, FECHA DE EMISION:17/06/2020</t>
  </si>
  <si>
    <t>00015021101 DEP.DE CHEQ.AJENOS,RET.DE CAM.,CONCEPTO: MINISTERIO DE GIBIERNO DIRECCION NACIONAL DE SALUD Y BIENESTAR SOCIAL,DEP.: DIR NAL DE SALUD Y BIENESTAR SOCIAL - POL BOL. , PROCEDENCIA: BANCO UNION S.A., CHEQUE: 2983, FECHA DE EMISION:15/06/2020</t>
  </si>
  <si>
    <t>00099021001 DEP.DE CHEQ.AJENOS,RET.DE CAM.,CONCEPTO: REEMBOLSO POR INCAPACIDAD TEMPORAL DE: CAJA DE SALUD CORDES A: MINISTERIO SE ENERGIAS,DEP.: CAJA DE SALUD CORDES , PROCEDENCIA: BANCO UNION S.A., CHEQUE: 15816, FECHA DE EMISION:04/06/2020</t>
  </si>
  <si>
    <t>00099021001 DEP.DE CHEQ.AJENOS,RET.DE CAM.,CONCEPTO: REEMBOLSO POR INCAPACIDAD TEMPORAL DE: CAJA DE SALUD CORDES A: UNIDAD DE COORD. DE PROG. Y PROY.,DEP.: CAJA DE SALUD CORDES , PROCEDENCIA: BANCO UNION S.A., CHEQUE: 15567, FECHA DE EMISION:04/06/2020</t>
  </si>
  <si>
    <t>00099021001 DEPOSITO DE EFECTIVO, DEPOSITANTE: RAFAEL MAX CASTELLON VELA, CONCEPTO: DOBLE PERCEPCION, CUENTA DE DEPOSITO: CUENTA UNICA DEL TESORO / DJBR</t>
  </si>
  <si>
    <t>00099021001 DEPOSITO DE EFECTIVO, DEPOSITANTE: BERNABE APAZA COCARICO, CONCEPTO: DOBLE PERCEPCION, CUENTA DE DEPOSITO: CUENTA UNICA DEL TESORO / DJBR</t>
  </si>
  <si>
    <t>00132032001 DEPOSITO DE EFECTIVO, DEPOSITANTE: SEDEM -ECEBOL, CONCEPTO: DEVOLUCION EFECTIVO PARA COMPRA FORMULARIOS SEGURO DE SALUD, CUENTA DE DEPOSITO: CUENTA UNICA DEL TESORO</t>
  </si>
  <si>
    <t>00099021001 DEPOSITO DE EFECTIVO, DEPOSITANTE: MINISTERIO DE DEPORTES-GUSTAVO CHAVEZ BECERRA, CONCEPTO: DEVOLUCION DE SALDOS NO UTILIZADOS EN EL DESARROLLO DE LA COPA INTEGRACION NACIONAL DE FUTBOL SUB 18, CUENTA DE DEPOSITO: CUENTA UNICA DEL TESORO - Ex Ministerio de Deportes.</t>
  </si>
  <si>
    <t>00066011102 DEPOSITO DE EFECTIVO, DEPOSITANTE: FRANZ GUILLERMO GONZALEZ ARDUZ, CONCEPTO: CREDENCIAL, CUENTA DE DEPOSITO: CUENTA UNICA DEL TESORO</t>
  </si>
  <si>
    <t>00046024204 DEPOSITO DE EFECTIVO, DEPOSITANTE: COMUNICACIONES EL PAIS-LA RAZON, CONCEPTO: DEVOLUCION ADICIONAL DEL 7% DE RETENCION Y MULTAS DE LA RAZON, CUENTA DE DEPOSITO: CUENTA UNICA DEL TESORO</t>
  </si>
  <si>
    <t>00099021001 DEPOSITO DE EFECTIVO, DEPOSITANTE: MINISTERIO DE GOBIERNO UELICN, CONCEPTO: REVERSION PARCIAL SEGUN C-31 N 767 DE NATHALI TEJERINA TRIGO, CUENTA DE DEPOSITO: CUENTA UNICA DEL TESORO</t>
  </si>
  <si>
    <t>00099021001 DEPOSITO DE EFECTIVO, DEPOSITANTE: JULIO CALVO COCA, CONCEPTO: DEVOLUCION SALDOS, CUENTA DE DEPOSITO: CUENTA UNICA DEL TESORO / DJBR</t>
  </si>
  <si>
    <t>00512022001 DEPOSITO DE EFECTIVO, DEPOSITANTE: ROMER JUAREZ VASQUEZ, CONCEPTO: DEVOLUCION DE FONDOS, CUENTA DE DEPOSITO: CUENTA UNICA DEL TESORO</t>
  </si>
  <si>
    <t>00512022001 DEPOSITO DE EFECTIVO, DEPOSITANTE: ROSSMERY CHURA FLORES, CONCEPTO: DEVOLUCION DE FONDOS, CUENTA DE DEPOSITO: CUENTA UNICA DEL TESORO</t>
  </si>
  <si>
    <t>00597029201 DEPOSITO DE EFECTIVO, DEPOSITANTE: YLB-PRODUCCION PLANTA INDUSTRIAL-JOSUE CATARI R, CONCEPTO: DEVOLUCION VIATICOS, CUENTA DE DEPOSITO: CUENTA UNICA DEL TESORO</t>
  </si>
  <si>
    <t>00599072001 DEPOSITO DE EFECTIVO, DEPOSITANTE: SONIA CARVAJAL MENDOZA, CONCEPTO: DEVOLUCIONDE FONDOS EN AVANCE ASIGNADOS, PAGO DE ANALISIS DE LAB. NECTAR DE FRUTA (ACE)-EBA, CUENTA DE DEPOSITO: CUENTA UNICA DEL TESORO</t>
  </si>
  <si>
    <t>00099021001 DEPOSITO DE EFECTIVO, DEPOSITANTE: DAMASO PRUDENCIO VILLANUEVA TARQUI, CONCEPTO: DOBLE PERCEPCION, CUENTA DE DEPOSITO: CUENTA UNICA DEL TESORO / DJBR</t>
  </si>
  <si>
    <t>00099021001 DEPOSITO DE EFECTIVO, DEPOSITANTE: EDMUNDO GUTIERREZ CRUZ, CONCEPTO: DEVOLUCION DE RETROACTIVO SENACIR, CUENTA DE DEPOSITO: CUENTA UNICA DEL TESORO</t>
  </si>
  <si>
    <t>00587012014 DEPOSITO DE EFECTIVO, DEPOSITANTE: JONATHAN MONROY COLQUE, CONCEPTO: DEVOLUCION DEL VALE 26089 YPFB DE 10,65 LITROS GASOLINA, CUENTA DE DEPOSITO: CUENTA UNICA DEL TESORO</t>
  </si>
  <si>
    <t>00066117003 DEPOSITO DE EFECTIVO, DEPOSITANTE: SERGIO FERNANDO SANCHEZ PAREJA, CONCEPTO: DEVOLUCION COSTO PASAJE AEREO N 930 3426674284 DE BOA, CUENTA DE DEPOSITO: CUENTA UNICA DEL TESORO</t>
  </si>
  <si>
    <t>00591012001 DEPOSITO DE EFECTIVO, DEPOSITANTE: TANIA PAOLA ULO COSTAS, CONCEPTO: PAGO DE ENERGIA ELECTRICA Y AGUA, CUENTA DE DEPOSITO: CUENTA UNICA DEL TESORO</t>
  </si>
  <si>
    <t>00047087002 DEPOSITO DE EFECTIVO, DEPOSITANTE: CARMIÑA CECILIA RIOJA MONTERO, CONCEPTO: DEVOLUCION DE HABERES POR EL MES DE MARZO 2020, CUENTA DE DEPOSITO: CUENTA UNICA DEL TESORO</t>
  </si>
  <si>
    <t>00099021001 DEPOSITO DE EFECTIVO, DEPOSITANTE: REYNALDO MAMANI SAISA, CONCEPTO: REVERSION TASAS (PEAJE) PREVENTIVO N° 1101, CUENTA DE DEPOSITO: CUENTA UNICA DEL TESORO</t>
  </si>
  <si>
    <t>00099021001 DEPOSITO DE EFECTIVO, DEPOSITANTE: REYNALDO MAMANI SAISA, CONCEPTO: REVERSION COMBUSTIBLE PREVENTIVO N° 1100, CUENTA DE DEPOSITO: CUENTA UNICA DEL TESORO</t>
  </si>
  <si>
    <t>00015011108 DEPOSITO DE EFECTIVO, DEPOSITANTE: HAROLD RAUL ROJAS ROJAS, CONCEPTO: DEVOLUCION EXCEDENTE TELEFONIA MOVIL, CUENTA DE DEPOSITO: CUENTA UNICA DEL TESORO</t>
  </si>
  <si>
    <t>00015011108 DEPOSITO DE EFECTIVO, DEPOSITANTE: ELISABETH QUISPE MAMANI, CONCEPTO: DEVOLUCION EXCEDENTE TELEFONIA MOVIL, CUENTA DE DEPOSITO: CUENTA UNICA DEL TESORO</t>
  </si>
  <si>
    <t>00234012001 DEPOSITO DE EFECTIVO, DEPOSITANTE: DIRECCION ADMINISTRATIVA SERGEOMIN, CONCEPTO: DEVOLUCION AL C-31 N 212, PARTIDA N 3110, CUENTA DE DEPOSITO: CUENTA UNICA DEL TESORO</t>
  </si>
  <si>
    <t>00591012001 DEP.DE CHEQ.AJENOS,RET.DE CAM.,CONCEPTO: DEPÓSITO POR DEVOLUCION DEL CURSO EXCEL II Y II SG/EX/2019-10803 EX/2020-00726,DEP.: EMPRESA ESTATAL DE TRANSP. POR CABLE MI TELEFERICO</t>
  </si>
  <si>
    <t>00591012001 DEP.DE CHEQ.AJENOS,RET.DE CAM.,CONCEPTO: DEPÓSITO POR ESTRAVIO DE CREDENCIALES Y ROPA DE TRABAJO SG/DOC. ADJUNTA,DEP.: EMPRESA EST. DE TRANSP. POR CABLE MI TELEFERICO , PROCEDENCIA: BANCO UNION S.A., CHEQUE: 2695, FECHA DE EMISION:12/06/2020</t>
  </si>
  <si>
    <t>00591012001 DEP.DE CHEQ.AJENOS,RET.DE CAM.,CONCEPTO: REGISTRO DEPÓSITO NO IDENTIFICADO POR ALQ. Y PUB. GESTION 2019 SG HR/MT/2019-09182,DEP.: EMPRESA EST. DE TRANSP. POR CABLE MI TELEFERICO</t>
  </si>
  <si>
    <t>00016011101 DEP.DE CHEQ.AJENOS,RET.DE CAM.,CONCEPTO: DEVOLUCION DE PASAJES AEREOS GESTION 2019,DEP.: MINIST. DE EDUCACION Y CULTURA , PROCEDENCIA: BANCO UNION S.A., CHEQUE: 25037, FECHA DE EMISION:15/06/2020</t>
  </si>
  <si>
    <t>00099021001 DEP.DE CHEQ.AJENOS,RET.DE CAM.,CONCEPTO: DEVOLUCION DE PASAJES AEREOS,DEP.: MINIST. DE EDUCACION Y CULTURA , PROCEDENCIA: BANCO UNION S.A., CHEQUE: 25039, FECHA DE EMISION:15/06/2020</t>
  </si>
  <si>
    <t>00099021001 DEP.DE CHEQ.AJENOS,RET.DE CAM.,CONCEPTO: DEVOLUCION DE PASAJES AEREOS GESTION 2019,DEP.: MINIST. DE EDUCACION Y CULTURA , PROCEDENCIA: BANCO UNION S.A., CHEQUE: 25038, FECHA DE EMISION:15/06/2020</t>
  </si>
  <si>
    <t>00099021001 DEP.DE CHEQ.AJENOS,RET.DE CAM.,CONCEPTO: REEMBOLSO POR BAJAS MEDICAS DE INCAPACIDAD TEMPORAL MES FEBRERO 2020 MIN SALUD,DEP.: CAJA BANCARIA ESTATAL DE SALUD , PROCEDENCIA: BANCO UNION S.A., CHEQUE: 37400, FECHA DE EMISION:19/05/2020</t>
  </si>
  <si>
    <t>00046021109 DEP.DE CHEQ.AJENOS,RET.DE CAM.,CONCEPTO: REEMBOLSO POR BAJAS MEDICAS DE INCAPACIDAD TEMPORAL FEBRERO 2020 MIN SALUD,DEP.: CAJA BANCARIA ESTATAL DE SALUD , PROCEDENCIA: BANCO UNION S.A., CHEQUE: 37401, FECHA DE EMISION:19/05/2020</t>
  </si>
  <si>
    <t>00046024204 DEP.DE CHEQ.AJENOS,RET.DE CAM.,CONCEPTO: REEMBOLSO POR BAJAS MEDICAS DE INCAPACIDAD TEMPORAL FEBRERO 2020 MIN SALUD,DEP.: CAJA BANCARIA ESTATAL DE SALUD , PROCEDENCIA: BANCO UNION S.A., CHEQUE: 37402, FECHA DE EMISION:19/05/2020</t>
  </si>
  <si>
    <t>00099021001 DEP.DE CHEQ.AJENOS,RET.DE CAM.,CONCEPTO: REEMBOLSO POR BAJAS MEDICAS DE INCAPACIDAD TEMPORAL ENERO 2020 MIN SALUD,DEP.: CAJA BANCARIA ESTATAL DE SALUD , PROCEDENCIA: BANCO UNION S.A., CHEQUE: 37491, FECHA DE EMISION:25/05/2020</t>
  </si>
  <si>
    <t>00046021109 DEP.DE CHEQ.AJENOS,RET.DE CAM.,CONCEPTO: REMBOLSO POR BAJAS MEDICAS DE INCAPACIDAD TEMPORAL ENERO 2020 MIN SALUD,DEP.: CAJA BANCARIA ESTATAL DE SALUD , PROCEDENCIA: BANCO UNION S.A., CHEQUE: 37492, FECHA DE EMISION:25/05/2020</t>
  </si>
  <si>
    <t>00046024204 DEP.DE CHEQ.AJENOS,RET.DE CAM.,CONCEPTO: REEMBOLSO POR BAJAS MEDICAS DE INCAPACIDAD TEMPORAL ENERO 2020 MIN SALUD,DEP.: CAJA BANCARIA ESTATAL DE SALUD , PROCEDENCIA: BANCO UNION S.A., CHEQUE: 37493, FECHA DE EMISION:25/05/2020</t>
  </si>
  <si>
    <t>00099021001 DEP.DE CHEQ.AJENOS,RET.DE CAM.,CONCEPTO: AUT. IMPUG. TRIBUTARIA - DEV INCAP. TEMP ENERO 2020,DEP.: CAJA PETROLERA DE SALUD , PROCEDENCIA: BANCO UNION S.A., CHEQUE: 16934, FECHA DE EMISION:18/06/2020</t>
  </si>
  <si>
    <t>00597019202 DEP.DE CHEQ.AJENOS,RET.DE CAM.,CONCEPTO: Y.L.B. DEVOL INCAP TEMP - ENERO/20,DEP.: CAJA PETROLERA DE SALUD , PROCEDENCIA: BANCO UNION S.A., CHEQUE: 16933, FECHA DE EMISION:18/06/2020</t>
  </si>
  <si>
    <t>00099021001 DEP.DE CHEQ.AJENOS,RET.DE CAM.,CONCEPTO: H.C. DIPUTADOS - DEV INCAP TEMP ENERO/2020,DEP.: CAJA PETROLERA DE SALUD , PROCEDENCIA: BANCO UNION S.A., CHEQUE: 16885, FECHA DE EMISION:19/05/2020</t>
  </si>
  <si>
    <t>00385014201 DEP.DE CHEQ.AJENOS,RET.DE CAM.,CONCEPTO: ASUSS. DEVOL INCAP TEMP ENERO/20,DEP.: CAJA PETROLERA DE SALUD , PROCEDENCIA: BANCO UNION S.A., CHEQUE: 16897, FECHA DE EMISION:19/05/2020</t>
  </si>
  <si>
    <t>00046171101 DEP.DE CHEQ.AJENOS,RET.DE CAM.,CONCEPTO: AGEMED - DEVOL INCAP TEMP - ENERO/2020,DEP.: CAJA PETROLERA DE SALUD , PROCEDENCIA: BANCO UNION S.A., CHEQUE: 16904, FECHA DE EMISION:19/05/2020</t>
  </si>
  <si>
    <t>00099021001 DEP.DE CHEQ.AJENOS,RET.DE CAM.,CONCEPTO: MIN COMUNICACION - DEV INCAP TEMP ENERO/2020,DEP.: CAJA PETROLERA DE SALUD , PROCEDENCIA: BANCO UNION S.A., CHEQUE: 16890, FECHA DE EMISION:19/05/2020 - Ex Ministerio de Comunicación.</t>
  </si>
  <si>
    <t>00862012001 DEP.DE CHEQ.AJENOS,RET.DE CAM.,CONCEPTO: FNDR - DEVOL INCAP TEMP ENERO/2020,DEP.: CAJA PETROLERA DE SALUD , PROCEDENCIA: BANCO UNION S.A., CHEQUE: 16888, FECHA DE EMISION:19/05/2020</t>
  </si>
  <si>
    <t>00155012001 DEP.DE CHEQ.AJENOS,RET.DE CAM.,CONCEPTO: DIRNOPLU - DEVOL INCAP TEMP ENERO/2020,DEP.: CAJA PETROLERA DE SALUD , PROCEDENCIA: BANCO UNION S.A., CHEQUE: 16887, FECHA DE EMISION:19/05/2020</t>
  </si>
  <si>
    <t>00099021001 DEP.DE CHEQ.AJENOS,RET.DE CAM.,CONCEPTO: H.C. SENADORES DEVOL INCAP TEMP - ENERO /2020,DEP.: CAJA PETROLERA DE SALUD , PROCEDENCIA: BANCO UNION S.A., CHEQUE: 16886, FECHA DE EMISION:19/05/2020</t>
  </si>
  <si>
    <t>00099021001 DEP.DE CHEQ.AJENOS,RET.DE CAM.,CONCEPTO: A.A.P.S. - DEVOL INCAPACIDAD TEMP - ENERO /2020,DEP.: CAJA PETROLERA DE SALUD , PROCEDENCIA: BANCO UNION S.A., CHEQUE: 16900, FECHA DE EMISION:19/05/2020</t>
  </si>
  <si>
    <t>00020011104 DEPOSITO DE EFECTIVO, DEPOSITANTE: DISTRITO GEOGRAFICO LA PAZ, CONCEPTO: GASTOS NO EJECUTADOS DE LA PARTIDA 85100 PREVENTIVO 778.1, CUENTA DE DEPOSITO: CUENTA UNICA DEL TESORO</t>
  </si>
  <si>
    <t>00020011104 DEPOSITO DE EFECTIVO, DEPOSITANTE: DISTRITO GEOGRAFICO LA PAZ, CONCEPTO: GASTOS NO EJECUTADOS DE LA PARTIDA 34500 PREVENTIVO 777.1, CUENTA DE DEPOSITO: CUENTA UNICA DEL TESORO</t>
  </si>
  <si>
    <t>00099021001 DEPOSITO DE EFECTIVO, DEPOSITANTE: RI-27 ANTOFAGASTA, CONCEPTO: DEVOLUCION DE ENERGIA ELECTRICA CORRESPONDIENTE MES DE ENERO 2020, CUENTA DE DEPOSITO: CUENTA UNICA DEL TESORO</t>
  </si>
  <si>
    <t>00099021001 DEPOSITO DE EFECTIVO, DEPOSITANTE: YPFB, CONCEPTO: REPOSICION NOCRES, CUENTA DE DEPOSITO: CUENTA UNICA DEL TESORO</t>
  </si>
  <si>
    <t>00099021001 DEPOSITO DE EFECTIVO, DEPOSITANTE: MINISTERIO DE GOBIERNO-UELICN, CONCEPTO: REVERSION PARCIAL SEGUN C-31 N° 435 DEL SR. MARCO ANTONIO VALVERDE, CUENTA DE DEPOSITO: CUENTA UNICA DEL TESORO</t>
  </si>
  <si>
    <t>00378012002 DEPOSITO DE EFECTIVO, DEPOSITANTE: MARIA TERESA MIRANDA, CONCEPTO: DEVOLUCION DE FONDOS NO EJECUTADOS, CUENTA DE DEPOSITO: CUENTA UNICA DEL TESORO</t>
  </si>
  <si>
    <t>00670012002 DEPOSITO DE EFECTIVO, DEPOSITANTE: VICTOR VILLALTA HINOJOSA, CONCEPTO: DEVOLUCION PASAJES, CUENTA DE DEPOSITO: CUENTA UNICA DEL TESORO</t>
  </si>
  <si>
    <t>00099021001 DEPOSITO DE EFECTIVO, DEPOSITANTE: MARIEL NATHALY ZENTENO ILLANES CI. 591964CBBA, CONCEPTO: DEVOLUCION DEL SALARIO, CUENTA DE DEPOSITO: CUENTA UNICA DEL TESORO</t>
  </si>
  <si>
    <t>00086031101 DEPOSITO DE EFECTIVO, DEPOSITANTE: CONSTANTINO PATZI MEDINA, CONCEPTO: DEVOLUCION DE FONDOS EN AVANCE, CUENTA DE DEPOSITO: CUENTA UNICA DEL TESORO</t>
  </si>
  <si>
    <t>00099021001 DEPOSITO DE EFECTIVO, DEPOSITANTE: ERNESTO CARLOS REYES ARANO, CONCEPTO: DEVOLUCION, CUENTA DE DEPOSITO: CUENTA UNICA DEL TESORO</t>
  </si>
  <si>
    <t>00046104203 DEPOSITO DE EFECTIVO, DEPOSITANTE: SERGIO LUIS SOTO ANTEZANA, CONCEPTO: REVERSION, CUENTA DE DEPOSITO: CUENTA UNICA DEL TESORO</t>
  </si>
  <si>
    <t>00099021001 DEPOSITO DE EFECTIVO, DEPOSITANTE: DOMINGO VARGAS CHINO, CONCEPTO: DOBLE PERCEPCION, CUENTA DE DEPOSITO: CUENTA UNICA DEL TESORO / DJBR</t>
  </si>
  <si>
    <t>00099021001 DEPOSITO DE EFECTIVO, DEPOSITANTE: MARCO VLADIMIR VARGAS TERRAZAS, CONCEPTO: DEVOLUCION MESES DE OCTUBRE Y NOVIEMBRE 2019, CUENTA DE DEPOSITO: CUENTA UNICA DEL TESORO</t>
  </si>
  <si>
    <t>00046104203 DEPOSITO DE EFECTIVO, DEPOSITANTE: JULIA VICTORIA APAZA, CONCEPTO: REVERSION, CUENTA DE DEPOSITO: CUENTA UNICA DEL TESORO</t>
  </si>
  <si>
    <t>00099021001 DEPOSITO DE EFECTIVO, DEPOSITANTE: DLEGSS - SENAPE, CONCEPTO: DEVOLUCION DE RECURSOS NO UTILIZADOS - GASTOS JUDICIALES CORRESPONDIENTE AL MES DE JUNIO/2020, CUENTA DE DEPOSITO: CUENTA UNICA DEL TESORO</t>
  </si>
  <si>
    <t>00132052005 DEPOSITO DE EFECTIVO, DEPOSITANTE: SEDEM-EEPS, CONCEPTO: SALDOS NO UTILIZADOS PREVENTIVO N°217, CUENTA DE DEPOSITO: CUENTA UNICA DEL TESORO</t>
  </si>
  <si>
    <t>00099021001 DEPOSITO DE EFECTIVO, DEPOSITANTE: DANITZA DELIA MAMANI FERNANDEZ, CONCEPTO: DEVOLUCION FONDO EN AVANCE DEL C-31 N°191, CUENTA DE DEPOSITO: CUENTA UNICA DEL TESORO</t>
  </si>
  <si>
    <t>00599022001 DEPOSITO DE EFECTIVO, DEPOSITANTE: EBA-GROVER ESPEJO QUISPE, CONCEPTO: DEVOLUCION DE SALDO DE FONDOS EN AVANCE DE GROVER ESPEJO QUISPE, CUENTA DE DEPOSITO: CUENTA UNICA DEL TESORO</t>
  </si>
  <si>
    <t>00595012001 DEP.DE CHEQ.AJENOS,RET.DE CAM.,CONCEPTO: DEVOLUCION -MULTAS GENERADAS EN PAGO DE SUELDOS GESTORA PUBLICA GESTION 2017,DEP.: ARANDIA VARGAS CONSUELO MARCELA , PROCEDENCIA: BANCO UNION S.A., CHEQUE: 516, FECHA DE EMISION:12/06/2020</t>
  </si>
  <si>
    <t>00099021001 DEP.DE CHEQ.AJENOS,RET.DE CAM.,CONCEPTO: PAGO POR DESCUENTOS RECURSOS PUBLICOS,DEP.: CAJA NACIONAL DE SALUD , PROCEDENCIA: BANCO UNION S.A., CHEQUE: 47941, FECHA DE EMISION:09/06/2020</t>
  </si>
  <si>
    <t>00591012001 DEP.DE CHEQ.AJENOS,RET.DE CAM.,CONCEPTO: PAGO DE SERVICIO BASICO DE AGUA POTABLE,DEP.: BANCO UNION S.A. , PROCEDENCIA: BANCO UNION S.A., CHEQUE: 164972, FECHA DE EMISION:17/06/2020</t>
  </si>
  <si>
    <t>00599042001 DEP.DE CHEQ.AJENOS,RET.DE CAM.,CONCEPTO: DEPÓSITO POR CUENTAS POR COBRAR,DEP.: EMPRESA BOLIVIANA DE ALIMENTOS Y DERIVADOS , PROCEDENCIA: BANCO UNION S.A., CHEQUE: 382, FECHA DE EMISION:18/06/2020</t>
  </si>
  <si>
    <t>00599032003 DEP.DE CHEQ.AJENOS,RET.DE CAM.,CONCEPTO: DEPÓSITO CUENTAS POR COBRAR,DEP.: EMPRESA BOLIVIANA DE ALIMENTOS Y DERIVADOS , PROCEDENCIA: BANCO UNION S.A., CHEQUE: 383, FECHA DE EMISION:18/06/2020</t>
  </si>
  <si>
    <t>00599032003 DEP.DE CHEQ.AJENOS,RET.DE CAM.,CONCEPTO: DEPÓSITO CUENTAS POR COBRAR,DEP.: EMPRESA BOLIVIANA DE ALIMENTOS Y DERIVADOS , PROCEDENCIA: BANCO UNION S.A., CHEQUE: 488, FECHA DE EMISION:18/06/2020</t>
  </si>
  <si>
    <t>00599042001 DEP.DE CHEQ.AJENOS,RET.DE CAM.,CONCEPTO: DEPÓSITO CUENTAS POR COBRAR,DEP.: EMPRESA BOLIVIANA DE ALIMENTOS EBA , PROCEDENCIA: BANCO UNION S.A., CHEQUE: 487, FECHA DE EMISION:18/06/2020</t>
  </si>
  <si>
    <t>00099021001 DEPOSITO DE EFECTIVO, DEPOSITANTE: MINISTERIO DE DEPORTES -AUGUSTO CHAVEZ BECERRA, CONCEPTO: DEVOLUCION DE SALDO NO UTILIZADO LA COPA INTEGRACION NACIONAL DE FUTBOL SUB 18, CUENTA DE DEPOSITO: CUENTA UNICA DEL TESORO - Ex Ministerio de Deportes.</t>
  </si>
  <si>
    <t>00099021001 DEPOSITO DE EFECTIVO, DEPOSITANTE: MINISTERIO DE DEPORTES- JUAN CARLOS PAZ GARCIA, CONCEPTO: DEVOLUCION DE SALDO NO UTILIZADO DE LA COPA INTEGRACION NACIONAL DE FUTBOL SUB 18, CUENTA DE DEPOSITO: CUENTA UNICA DEL TESORO - Ex Ministerio de Deportes.</t>
  </si>
  <si>
    <t>00099021001 DEPOSITO DE EFECTIVO, DEPOSITANTE: DLEGSS - SENAPE - POLANSKID CERRUTO, CONCEPTO: DEOLUCION DE RECURSOS NO UTILIZADOS CORRESPONDIENTE AL MES DE JUNIO/ 2020, CUENTA DE DEPOSITO: CUENTA UNICA DEL TESORO</t>
  </si>
  <si>
    <t>00099021001 DEPOSITO DE EFECTIVO, DEPOSITANTE: DLEGSS - SENAPE - NADIA SARMIENTO, CONCEPTO: DEVOLUCION DE RECURSOS NO UTILIZADOS GASTOS JUDICIALES MES JUNIO/2020, CUENTA DE DEPOSITO: CUENTA UNICA DEL TESORO</t>
  </si>
  <si>
    <t>00592012001 DEPOSITO DE EFECTIVO, DEPOSITANTE: PRO BOLIVIA, CONCEPTO: PAGO DE ND-305111,305114 DE LA GESTION 2020 DE PRO BOLIVIA, CUENTA DE DEPOSITO: CUENTA UNICA DEL TESORO</t>
  </si>
  <si>
    <t>00592012001 DEPOSITO DE EFECTIVO, DEPOSITANTE: MINISTERIO DE SALUD, CONCEPTO: PAGO DE ND-SE ADJUNTA EL DETALLE DE LA GESTION 2019 DE MINISTERIO DE SALUD, CUENTA DE DEPOSITO: CUENTA UNICA DEL TESORO</t>
  </si>
  <si>
    <t>00066011102 DEPOSITO DE EFECTIVO, DEPOSITANTE: JOSE MALDONADO JOVER, CONCEPTO: REPOSICION DE CREDENCIAL, CUENTA DE DEPOSITO: CUENTA UNICA DEL TESORO</t>
  </si>
  <si>
    <t>00099021001 DEPOSITO DE EFECTIVO, DEPOSITANTE: MARIA ELENA NINA, CONCEPTO: REVERSION DE INSUMOS MEDICOS, CUENTA DE DEPOSITO: CUENTA UNICA DEL TESORO</t>
  </si>
  <si>
    <t>00099021001 DEP.DE CHEQ.AJENOS,RET.DE CAM.,CONCEPTO: DESCUENTO POR LICENCIA SIN GOCE DE HABER JUAN LOPEZ MARIA PIA BLOISA 02/20,DEP.: MIN. MINERIA Y METALURGIA , PROCEDENCIA: BANCO UNION S.A., CHEQUE: 3375, FECHA DE EMISION:19/06/2020</t>
  </si>
  <si>
    <t>00099021001 DEP.DE CHEQ.AJENOS,RET.DE CAM.,CONCEPTO: DESCUENTO POR LICENCIA SIN GOCE DE HABER ALEX CONTOJA 01/20,DEP.: MIN. MINERIA Y METALURGIA , PROCEDENCIA: BANCO UNION S.A., CHEQUE: 3374, FECHA DE EMISION:19/06/2020</t>
  </si>
  <si>
    <t>00099021001 DEP.DE CHEQ.AJENOS,RET.DE CAM.,CONCEPTO: DESCUENTO POR LICENCIA SIN GOCE DE HABER NEIZY SILES 3/20,DEP.: MIN. MINERIA Y METALURGIA , PROCEDENCIA: BANCO UNION S.A., CHEQUE: 3376, FECHA DE EMISION:19/06/2020</t>
  </si>
  <si>
    <t>00130012002 DEPOSITO DE EFECTIVO, DEPOSITANTE: JUAN R. GUERREROS ROQUE, CONCEPTO: DEVOLUCION POR GASTOS DE PEAJE, CUENTA DE DEPOSITO: CUENTA UNICA DEL TESORO</t>
  </si>
  <si>
    <t>00130012002 DEPOSITO DE EFECTIVO, DEPOSITANTE: JUAN R. GUERREROS ROQUE, CONCEPTO: DEVOLUCION POR GASTOS DE PEAJE Y GASOLINA, CUENTA DE DEPOSITO: CUENTA UNICA DEL TESORO</t>
  </si>
  <si>
    <t>00099021001 DEPOSITO DE EFECTIVO, DEPOSITANTE: RAUL FERNANDEZ QUISPE, CONCEPTO: REVERSION, CUENTA DE DEPOSITO: CUENTA UNICA DEL TESORO / DJBR</t>
  </si>
  <si>
    <t>00099021001 DEPOSITO DE EFECTIVO, DEPOSITANTE: MARCELO PATON MAMANI, CONCEPTO: REVERSION, CUENTA DE DEPOSITO: CUENTA UNICA DEL TESORO / DJBR</t>
  </si>
  <si>
    <t>00015011108 DEPOSITO DE EFECTIVO, DEPOSITANTE: REGIMEN PENITENCIARIO, CONCEPTO: DESCARGO ASIGNADO DE RECURSOS, CUENTA DE DEPOSITO: CUENTA UNICA DEL TESORO</t>
  </si>
  <si>
    <t>00099021001 DEPOSITO DE EFECTIVO, DEPOSITANTE: ALVARO MARCO ANTONIO CABA OLIVAREZ, CONCEPTO: CITE:MEFP/VTCP/DGPOT/UAIS-CPI/N°030/2016 REGULARIZACION SEPTIEMBRE - OCTUBRE 2019, CUENTA DE DEPOSITO: CUENTA UNICA DEL TESORO</t>
  </si>
  <si>
    <t>00099021001 DEPOSITO DE EFECTIVO, DEPOSITANTE: JORGE JOAQUIN HURTADO CARDENAS, CONCEPTO: DEVOLUCION TGN RECURSOS ORDINARIOS, CUENTA DE DEPOSITO: CUENTA UNICA DEL TESORO / DJBR</t>
  </si>
  <si>
    <t>00599012001 DEPOSITO DE EFECTIVO, DEPOSITANTE: EBA, CONCEPTO: DEVOLUCION POR ASIGNACION FONDOS EN AVANCE MANTENIMIENTO CAMIONETA, CUENTA DE DEPOSITO: CUENTA UNICA DEL TESORO</t>
  </si>
  <si>
    <t>00099021001 DEPOSITO DE EFECTIVO, DEPOSITANTE: IVAR JUAN PERALES VARGAS, CONCEPTO: DEVOLUCION DE VIATICOS NACIONALES, CUENTA DE DEPOSITO: CUENTA UNICA DEL TESORO / DJBR</t>
  </si>
  <si>
    <t>00099021001 DEPOSITO DE EFECTIVO, DEPOSITANTE: MIN DE DEPORTES-JUAN CARLOS ROCABADO TARDIO, CONCEPTO: DEVOLUCION DE SALDOS RENDICION PUBLICA DE CUENTAS FINAL 2019, CUENTA DE DEPOSITO: CUENTA UNICA DEL TESORO - Ex Ministerio de Deportes.</t>
  </si>
  <si>
    <t>00099021001 DEPOSITO DE EFECTIVO, DEPOSITANTE: MIN DE DEPORTES-JUAN CARLOS ROCABADO TARDIO, CONCEPTO: DEVOLUCION DE SALDOS NO UTILIZADOS FONDOS EN AVANCE COVID-19, CUENTA DE DEPOSITO: CUENTA UNICA DEL TESORO - Ex Ministerio de Deportes.</t>
  </si>
  <si>
    <t>00070011102 DEPOSITO DE EFECTIVO, DEPOSITANTE: VERONICA CASTRO GUZMAN- MTEYPS, CONCEPTO: REPOSICION DE CREDENCIAL, CUENTA DE DEPOSITO: CUENTA UNICA DEL TESORO</t>
  </si>
  <si>
    <t>00099021001 DEPOSITO DE EFECTIVO, DEPOSITANTE: JUAN PABLO CHAIN BALDIVIEZO, CONCEPTO: DEVOLUCION TIPO DE CAMBIO MINISTERIO RELACIONES EXTERIORES FERIA ASTANA, CUENTA DE DEPOSITO: CUENTA UNICA DEL TESORO</t>
  </si>
  <si>
    <t>00526012001 DEPOSITO DE EFECTIVO, DEPOSITANTE: JUVENAL ARNALDO ACARAPI MAGUEÑO, CONCEPTO: DEVOLUCION FONDOS EN AVANCE BOLIVIA TV, CUENTA DE DEPOSITO: CUENTA UNICA DEL TESORO</t>
  </si>
  <si>
    <t>00099021001 DEPOSITO DE EFECTIVO, DEPOSITANTE: MARIA ELVA PINCKERT, CONCEPTO: DEVOLUCION DE VIATICOS COMISION 15-04-2020 AL 30-04-2020 VIAJE A COBIJA EMERGENCIA NACIONAL PANDEMIA, CUENTA DE DEPOSITO: CUENTA UNICA DEL TESORO / DJBR</t>
  </si>
  <si>
    <t>00099021001 DEPOSITO DE EFECTIVO, DEPOSITANTE: MARIA ELVA PINCKERT, CONCEPTO: DEVOLUCION DE VIATICOS COMISION 31-03-2020 AL 15-04-2020 VIAJE A COBIJA EMERGENCIA NACIONAL PANDEMIA, CUENTA DE DEPOSITO: CUENTA UNICA DEL TESORO / DJBR</t>
  </si>
  <si>
    <t>00099021001 DEPOSITO DE EFECTIVO, DEPOSITANTE: MARIA ELVA PINCKERT, CONCEPTO: DEVOLUCION DE VIATICOS COMISION 22-03-2020 AL 31-03-2020 VIAJE A COBIJA EMERGENCIA NACIONAL PANDEMIA, CUENTA DE DEPOSITO: CUENTA UNICA DEL TESORO / DJBR</t>
  </si>
  <si>
    <t>00099021001 DEPOSITO DE EFECTIVO, DEPOSITANTE: JUAN CARLOS CAPRA JEMIO - CI 188141 LP, CONCEPTO: DEVOLUCION UNA CUOTA (DOBLE PERCEPCION ABRIL Y MAYO), CUENTA DE DEPOSITO: CUENTA UNICA DEL TESORO / DJBR</t>
  </si>
  <si>
    <t>00046041101 DEPOSITO DE EFECTIVO, DEPOSITANTE: MARIA ISABEL FERNANDEZ CANQUI, CONCEPTO: DEVOLUCION DE UN VIATICO DE VIAJE RELIZADO EL 11 DE ABRIL 2019, CUENTA DE DEPOSITO: CUENTA UNICA DEL TESORO</t>
  </si>
  <si>
    <t>00221022001 DEPOSITO DE EFECTIVO, DEPOSITANTE: SENARECOM, CONCEPTO: PAGO POR USO DE PREFIJO QUE NO ES EL 010-TELEFONIA FIJA, CUENTA DE DEPOSITO: CUENTA UNICA DEL TESORO</t>
  </si>
  <si>
    <t>00599032003 DEP.DE CHEQ.AJENOS,RET.DE CAM.,CONCEPTO: RESOLUCION SALDO REYNALDO ANZACA,DEP.: EMPRESA BOLIVIANA DE ALIMENTO EBA , PROCEDENCIA: BANCO UNION S.A., CHEQUE: 490, FECHA DE EMISION:18/06/2020</t>
  </si>
  <si>
    <t>00599022001 DEP.DE CHEQ.AJENOS,RET.DE CAM.,CONCEPTO: DEVOLUCION RETENCION RRHH,DEP.: EMPRESA BOLIVIANA DE ALIMENTO EBA , PROCEDENCIA: BANCO UNION S.A., CHEQUE: 385, FECHA DE EMISION:18/06/2020</t>
  </si>
  <si>
    <t>00599032003 DEP.DE CHEQ.AJENOS,RET.DE CAM.,CONCEPTO: CUENTA POR COBRAR GESTIONES ANTERIORES,DEP.: EMPRESA BOLIVIANA DE ALIMENTO EBA , PROCEDENCIA: BANCO UNION S.A., CHEQUE: 489, FECHA DE EMISION:18/06/2020</t>
  </si>
  <si>
    <t>00015021101 DEP.DE CHEQ.AJENOS,RET.DE CAM.,CONCEPTO: ASIGNACIONES JUNIO,DEP.: UNIPOL , PROCEDENCIA: BANCO UNION S.A., CHEQUE: 7709, FECHA DE EMISION:17/06/2020</t>
  </si>
  <si>
    <t>00578012002 DEP.DE CHEQ.AJENOS,RET.DE CAM.,CONCEPTO: REVERSION,DEP.: BOLIVIANA DE AVIACION , PROCEDENCIA: BANCO UNION S.A., CHEQUE: 5665, FECHA DE EMISION:16/06/2020</t>
  </si>
  <si>
    <t>00578012002 DEP.DE CHEQ.AJENOS,RET.DE CAM.,CONCEPTO: REVERSION,DEP.: BOLIVIANA DE AVIACION , PROCEDENCIA: BANCO UNION S.A., CHEQUE: 5662, FECHA DE EMISION:16/06/2020</t>
  </si>
  <si>
    <t>00591012001 DEP.DE CHEQ.AJENOS,RET.DE CAM.,CONCEPTO: PAGO DE AGUA POTABLE,DEP.: SOCIEDAD SALESIANA , PROCEDENCIA: BANCO BISA S.A., CHEQUE: 930, FECHA DE EMISION:19/06/2020</t>
  </si>
  <si>
    <t>00578012002 DEP.DE CHEQ.AJENOS,RET.DE CAM.,CONCEPTO: REVERSION,DEP.: BOLIVIANA DE AVIACION , PROCEDENCIA: BANCO UNION S.A., CHEQUE: 5664, FECHA DE EMISION:16/06/2020</t>
  </si>
  <si>
    <t>00578012002 DEP.DE CHEQ.AJENOS,RET.DE CAM.,CONCEPTO: REVERSION,DEP.: BOLIVIANA DE AVIACION , PROCEDENCIA: BANCO UNION S.A., CHEQUE: 5663, FECHA DE EMISION:16/06/2020</t>
  </si>
  <si>
    <t>00578012002 DEP.DE CHEQ.AJENOS,RET.DE CAM.,CONCEPTO: REVERSION,DEP.: BOLIVIANA DE AVIACION , PROCEDENCIA: BANCO UNION S.A., CHEQUE: 5661, FECHA DE EMISION:16/06/2020</t>
  </si>
  <si>
    <t>00578012002 DEP.DE CHEQ.AJENOS,RET.DE CAM.,CONCEPTO: REVERSION,DEP.: BOLIVIANA DE AVIACION , PROCEDENCIA: BANCO UNION S.A., CHEQUE: 5660, FECHA DE EMISION:16/06/2020</t>
  </si>
  <si>
    <t>00099021001 DEPOSITO DE EFECTIVO, DEPOSITANTE: SHIRLEY FERNANDEZ FLORES, CONCEPTO: DEVOLUCION DE PAGO, CUENTA DE DEPOSITO: CUENTA UNICA DEL TESORO / DJBR</t>
  </si>
  <si>
    <t>00099021001 DEPOSITO DE EFECTIVO, DEPOSITANTE: CAJA PETROLERA DE SALUD, CONCEPTO: DEVOLUCION DE RETROACTIVO, CUENTA DE DEPOSITO: CUENTA UNICA DEL TESORO</t>
  </si>
  <si>
    <t>00046171101 DEPOSITO DE EFECTIVO, DEPOSITANTE: DIAZ VILLCA HENRY ALEJANDRO (ATLAS), CONCEPTO: 3 SANCION POR INCUMPLIMIENTO A LA NORMA 2020, CUENTA DE DEPOSITO: CUENTA UNICA DEL TESORO</t>
  </si>
  <si>
    <t>00222012001 DEPOSITO DE EFECTIVO, DEPOSITANTE: WILY MOLLISACA ARUQUIPA, CONCEPTO: SALDO VIATICOS, CUENTA DE DEPOSITO: CUENTA UNICA DEL TESORO</t>
  </si>
  <si>
    <t>00222012001 DEPOSITO DE EFECTIVO, DEPOSITANTE: JUAN CARLOS HUARCACHO NINACANCHI, CONCEPTO: SALDO VIATICOS, CUENTA DE DEPOSITO: CUENTA UNICA DEL TESORO</t>
  </si>
  <si>
    <t>00222012001 DEPOSITO DE EFECTIVO, DEPOSITANTE: JOSE ENRIQUE CONDORI ROJAS, CONCEPTO: SALDO VIATICOS, CUENTA DE DEPOSITO: CUENTA UNICA DEL TESORO</t>
  </si>
  <si>
    <t>00155012001 DEPOSITO DE EFECTIVO, DEPOSITANTE: ALEXANDER MACHACA APAZA, CONCEPTO: DEVOLUCION POR PAGO EN DEMASIA SUELDO MARZO 2020, CUENTA DE DEPOSITO: CUENTA UNICA DEL TESORO</t>
  </si>
  <si>
    <t>00099021001 DEPOSITO DE EFECTIVO, DEPOSITANTE: FABIOLA RAMOS, CONCEPTO: C31-268 DEVOLUCION DE SALDO, CUENTA DE DEPOSITO: CUENTA UNICA DEL TESORO</t>
  </si>
  <si>
    <t>00222012001 DEPOSITO DE EFECTIVO, DEPOSITANTE: FABIOLA RAMOS, CONCEPTO: C31-269 DEVOLUCION DE SALDOS, CUENTA DE DEPOSITO: CUENTA UNICA DEL TESORO</t>
  </si>
  <si>
    <t>00099021001 DEPOSITO DE EFECTIVO, DEPOSITANTE: IRENE BALLADARES VELASQUEZ, CONCEPTO: DEVOLUCION AL SENASIR, CUENTA DE DEPOSITO: CUENTA UNICA DEL TESORO</t>
  </si>
  <si>
    <t>00591012001 DEPOSITO DE EFECTIVO, DEPOSITANTE: GABRIEL COSTAS ULO, CONCEPTO: PAGO POR SERVICIO DE ENERGIA ELECTRICA, CUENTA DE DEPOSITO: CUENTA UNICA DEL TESORO</t>
  </si>
  <si>
    <t>00591012001 DEPOSITO DE EFECTIVO, DEPOSITANTE: GABRIEL COSTAS ULO, CONCEPTO: PAGO POR SERVICIO DE AGUA POTABLE, CUENTA DE DEPOSITO: CUENTA UNICA DEL TESORO</t>
  </si>
  <si>
    <t>00099021001 DEPOSITO DE EFECTIVO, DEPOSITANTE: VLADIMIR DANIEL LUNA CUTILE, CONCEPTO: REVERSION POR PASAJES, CUENTA DE DEPOSITO: CUENTA UNICA DEL TESORO / DJBR</t>
  </si>
  <si>
    <t>00099021001 DEPOSITO DE EFECTIVO, DEPOSITANTE: TELMA ESCALIER CUNO, CONCEPTO: DEVOLUCION DE SALDO FONDO EN AVANCE, CUENTA DE DEPOSITO: CUENTA UNICA DEL TESORO / DJBR</t>
  </si>
  <si>
    <t>00099021001 DEPOSITO DE EFECTIVO, DEPOSITANTE: GADDIEL JOSEPH DORIA MEDINA JIMENEZ, CONCEPTO: REVERSION PASAJES, CUENTA DE DEPOSITO: CUENTA UNICA DEL TESORO / DJBR</t>
  </si>
  <si>
    <t>00099021001 DEPOSITO DE EFECTIVO, DEPOSITANTE: TELMA VERONICA ESCALIER CUNO, CONCEPTO: DEVOLUCION DE FONDOS EN AVANCE, CUENTA DE DEPOSITO: CUENTA UNICA DEL TESORO / DJBR</t>
  </si>
  <si>
    <t>00099021001 DEPOSITO DE EFECTIVO, DEPOSITANTE: DAVNEE SHARON CRUZ NINA, CONCEPTO: DEVOLUCION DE BONO AL CARGO, CUENTA DE DEPOSITO: CUENTA UNICA DEL TESORO / DJBR</t>
  </si>
  <si>
    <t>00099021001 DEPOSITO DE EFECTIVO, DEPOSITANTE: FELIPE SANTIAGO HUANCA QUISPE, CONCEPTO: DEVOLUCION DE BONO AL CARGO, CUENTA DE DEPOSITO: CUENTA UNICA DEL TESORO / DJBR</t>
  </si>
  <si>
    <t>00099021001 DEPOSITO DE EFECTIVO, DEPOSITANTE: FRANZ RENE PARRA RAMOS, CONCEPTO: DEVOLUCION DE BONO AL CARGO, CUENTA DE DEPOSITO: CUENTA UNICA DEL TESORO / DJBR</t>
  </si>
  <si>
    <t>00099021001 DEPOSITO DE EFECTIVO, DEPOSITANTE: AMILCAR RODRIGO SARAVIA GONZALES, CONCEPTO: DEVOLUCION DE BONO AL CARGO, CUENTA DE DEPOSITO: CUENTA UNICA DEL TESORO / DJBR</t>
  </si>
  <si>
    <t>00099021001 DEPOSITO DE EFECTIVO, DEPOSITANTE: EDUARDO ARTURO VARGAS LEMA, CONCEPTO: DEVOLUCION DE BONO AL CARGO, CUENTA DE DEPOSITO: CUENTA UNICA DEL TESORO / DJBR</t>
  </si>
  <si>
    <t>00099021001 DEPOSITO DE EFECTIVO, DEPOSITANTE: JOSE ANTONIO VARGAS MERCADO, CONCEPTO: DEVOLUCION DE BONO AL CARGO, CUENTA DE DEPOSITO: CUENTA UNICA DEL TESORO / DJBR</t>
  </si>
  <si>
    <t>00099021001 DEPOSITO DE EFECTIVO, DEPOSITANTE: MAMERTO VEGA BANEGAS, CONCEPTO: DEVOLUCION DE BONO AL CARGO, CUENTA DE DEPOSITO: CUENTA UNICA DEL TESORO / DJBR</t>
  </si>
  <si>
    <t>00347012002 DEPOSITO DE EFECTIVO, DEPOSITANTE: AUTORIDAD DE FISC. Y CONTROL DE COOP. - AFCOOP, CONCEPTO: SALDO FONDOS EN AVANCE, CUENTA DE DEPOSITO: CUENTA UNICA DEL TESORO</t>
  </si>
  <si>
    <t>00099021001 DEPOSITO DE EFECTIVO, DEPOSITANTE: MARCELO PACHECO-MINISTERIO DE COMUNICACION, CONCEPTO: DEVOLUCION DE RECURSOS, CUENTA DE DEPOSITO: CUENTA UNICA DEL TESORO - Ex Ministerio de Comunicación.</t>
  </si>
  <si>
    <t>00099021001 DEPOSITO DE EFECTIVO, DEPOSITANTE: MIGUEL ALEJANDRO ROMAN MONZON CI 4758931 LP, CONCEPTO: DEVOLUCION DE VIATICOS Y PASAJES, CUENTA DE DEPOSITO: CUENTA UNICA DEL TESORO / DJBR</t>
  </si>
  <si>
    <t>00046024204 DEPOSITO DE EFECTIVO, DEPOSITANTE: MINISTERIO DE SALUD-RICHARD ENRIQUEZ CALDERON, CONCEPTO: SALDOS NO EJECUTADOS UE :35 FTE :42 230 C31:68, CUENTA DE DEPOSITO: CUENTA UNICA DEL TESORO</t>
  </si>
  <si>
    <t>00099021001 DEPOSITO DE EFECTIVO, DEPOSITANTE: MIGUEL ALEJANDRO ROMAN MONZON, CONCEPTO: DEVOLUCION DE VIATICOS Y PASAJES, CUENTA DE DEPOSITO: CUENTA UNICA DEL TESORO / DJBR</t>
  </si>
  <si>
    <t>00099021001 DEPOSITO DE EFECTIVO, DEPOSITANTE: MIGUEL ANGEL BARRIENTOS PATTON, CONCEPTO: DEVOLUCION DE SALDO NO EJECUTADO PARA LA COPA INTEGRACION NACIONAL DE FUTBOL SUB 18 DAMAS Y V., CUENTA DE DEPOSITO: CUENTA UNICA DEL TESORO / DJBR - Ex Ministerio de Deportes.</t>
  </si>
  <si>
    <t>00099021001 DEPOSITO DE EFECTIVO, DEPOSITANTE: MIGUEL ALEJANDRO ROMAN MONZON CI 4758931 LP, CONCEPTO: DEVOLUCION DE PASAJES Y VIATICOS, CUENTA DE DEPOSITO: CUENTA UNICA DEL TESORO/ DJBR</t>
  </si>
  <si>
    <t>00099021001 DEPOSITO DE EFECTIVO, DEPOSITANTE: MMAYA- ELVIN ALCON CHUQUIMIA, CONCEPTO: DEVOLUCION DE FONDOS, CUENTA DE DEPOSITO: CUENTA UNICA DEL TESORO</t>
  </si>
  <si>
    <t>00099021001 DEPOSITO DE EFECTIVO, DEPOSITANTE: TERESA RAMIREZ CASTRO, CONCEPTO: DEVOLUCION POR TELEFONIA IP, CUENTA DE DEPOSITO: CUENTA UNICA DEL TESORO / DJBR</t>
  </si>
  <si>
    <t>00099021001 DEPOSITO DE EFECTIVO, DEPOSITANTE: CIRLEY REINA ALANES ESPINOZA, CONCEPTO: REVERSION DEL SENARI-C-31 97 DOCUMENTO -174 PARTIDA 2540 LAVANDERIA LIMPIEZA HIGIENE, CUENTA DE DEPOSITO: CUENTA UNICA DEL TESORO</t>
  </si>
  <si>
    <t>00086011109 DEPOSITO DE EFECTIVO, DEPOSITANTE: MARIO IVAN ROJAS CONDORI, CONCEPTO: OTROS INGRESOS, CUENTA DE DEPOSITO: CUENTA UNICA DEL TESORO</t>
  </si>
  <si>
    <t>00099021001 DEPOSITO DE EFECTIVO, DEPOSITANTE: MARIANA YASIARA ELIAS CARRAZANA, CONCEPTO: PAGO SENASIR MESES FEBRERO -MARZO-ABRIL-MAYO Y JUNIO 2020, CUENTA DE DEPOSITO: CUENTA UNICA DEL TESORO</t>
  </si>
  <si>
    <t>00099021001 DEP.DE CHEQ.AJENOS,RET.DE CAM.,CONCEPTO: DEVOLUCION DE PASAJES AEREOS,DEP.: MINISTERIO DE ENERGIA , PROCEDENCIA: BANCO UNION S.A., CHEQUE: 12267, FECHA DE EMISION:16/06/2020</t>
  </si>
  <si>
    <t>00015011108 DEP.DE CHEQ.AJENOS,RET.DE CAM.,CONCEPTO: DEP DE REEMBOLSO,DEP.: MINISTERIO DE GOBIERNO , PROCEDENCIA: BANCO UNION S.A., CHEQUE: 51711, FECHA DE EMISION:16/06/2020</t>
  </si>
  <si>
    <t>00015011107 DEP.DE CHEQ.AJENOS,RET.DE CAM.,CONCEPTO: DEP DE REEMBOLSO,DEP.: MINISTERIO DE GOBIERNO , PROCEDENCIA: BANCO UNION S.A., CHEQUE: 51716, FECHA DE EMISION:19/06/2020</t>
  </si>
  <si>
    <t>00015011108 DEP.DE CHEQ.AJENOS,RET.DE CAM.,CONCEPTO: DEP DE REEMBOLSO,DEP.: MINISTERIO DE GOBIERNO , PROCEDENCIA: BANCO UNION S.A., CHEQUE: 51707, FECHA DE EMISION:04/06/2020</t>
  </si>
  <si>
    <t>00015011108 DEP.DE CHEQ.AJENOS,RET.DE CAM.,CONCEPTO: DEP DE REEMBOLSO,DEP.: MINISTERIO DE GOBIERNO , PROCEDENCIA: BANCO UNION S.A., CHEQUE: 51708, FECHA DE EMISION:04/06/2020</t>
  </si>
  <si>
    <t>00132032001 DEP.DE CHEQ.AJENOS,RET.DE CAM.,CONCEPTO: DEVOLUCION DE FONDOS EN AVANCE -VICTOR VASQUEZ ROSAS,DEP.: ECEBOL , PROCEDENCIA: BANCO UNION S.A., CHEQUE: 101, FECHA DE EMISION:18/06/2020</t>
  </si>
  <si>
    <t>00099021001 DEP.DE CHEQ.AJENOS,RET.DE CAM.,CONCEPTO: REEMBOLSO POR BAJAS MEDICAS DE: CAJA DE SALUD CORDES A: MINISTERIO DE MEDIO AMBIENTE Y AGUA,DEP.: CAJA DE SALUD CORDES , PROCEDENCIA: BANCO UNION S.A., CHEQUE: 16202, FECHA DE EMISION:17/06/2020</t>
  </si>
  <si>
    <t>00592012001 DEPOSITO DE EFECTIVO, DEPOSITANTE: AETN, CONCEPTO: ND-292550 SALDO GESTION 2019 BOLETO AETN, CUENTA DE DEPOSITO: CUENTA UNICA DEL TESORO</t>
  </si>
  <si>
    <t>00592012001 DEPOSITO DE EFECTIVO, DEPOSITANTE: AETN, CONCEPTO: ND-310676 AETN PENALIDADES FEBRERO 2020, CUENTA DE DEPOSITO: CUENTA UNICA DEL TESORO</t>
  </si>
  <si>
    <t>00070011102 DEPOSITO DE EFECTIVO, DEPOSITANTE: DANNY YAMIL CARAZAS GONZALES, CONCEPTO: DEVOLUCION DE VIATICOS, CUENTA DE DEPOSITO: CUENTA UNICA DEL TESORO</t>
  </si>
  <si>
    <t>00132052005 DEPOSITO DE EFECTIVO, DEPOSITANTE: SEDEM-EEPS, CONCEPTO: SALDOS SIN UTILIZAR PREVENTIVO N 217, CUENTA DE DEPOSITO: CUENTA UNICA DEL TESORO</t>
  </si>
  <si>
    <t>00099021001 DEPOSITO DE EFECTIVO, DEPOSITANTE: MINISTERIO DE DEPORTES-ALFREDO MAMANI YANAJE, CONCEPTO: DEVOLUCION DE VIATICOS, CUENTA DE DEPOSITO: CUENTA UNICA DEL TESORO - Ex Ministerio de Deportes.</t>
  </si>
  <si>
    <t>00099021001 DEPOSITO DE EFECTIVO, DEPOSITANTE: MINISTERIO DE DEPORTES - MARCOS QUISPE CABA, CONCEPTO: DEVOLUCION DE VIATICOS, CUENTA DE DEPOSITO: CUENTA UNICA DEL TESORO - Ex Ministerio de Deportes.</t>
  </si>
  <si>
    <t>00046104203 DEPOSITO DE EFECTIVO, DEPOSITANTE: NICODEM AQUINO CALDERON, CONCEPTO: REVERSION DE FONDOS NO EJECUTADOS, CUENTA DE DEPOSITO: CUENTA UNICA DEL TESORO</t>
  </si>
  <si>
    <t>00066014202 DEPOSITO DE EFECTIVO, DEPOSITANTE: JULIO CESAR HURTADO ROCA C.I. 3194890 SCZ, CONCEPTO: POR DEVOLUCION DE MONTO NO EJECUTADO DE LA PRIMERA TRANSFERENCIA, CUENTA DE DEPOSITO: CUENTA UNICA DEL TESORO</t>
  </si>
  <si>
    <t>00015011101 DEPOSITO DE EFECTIVO, DEPOSITANTE: VICENTE QUISBERT QUIROGA, CONCEPTO: DEVOLUCION DE REEMBOLSO BAJA MEDICA, CUENTA DE DEPOSITO: CUENTA UNICA DEL TESORO</t>
  </si>
  <si>
    <t>00099021001 DEPOSITO DE EFECTIVO, DEPOSITANTE: MIN DE DEPORTES - JUAN CARLOS ROCABADO TARDIO, CONCEPTO: DEVOLUCION VIATICOS COMISION COVID-19 CHUQUISACA, CUENTA DE DEPOSITO: CUENTA UNICA DEL TESORO - Ex Ministerio de Deportes.</t>
  </si>
  <si>
    <t>00155012001 DEPOSITO DE EFECTIVO, DEPOSITANTE: EDWIN GALEON ALCON, CONCEPTO: DEVOLUCION DEPÓSITO DE GESTION 2019 A EDWIN GALEON, CUENTA DE DEPOSITO: CUENTA UNICA DEL TESORO</t>
  </si>
  <si>
    <t>00132032001 DEPOSITO DE EFECTIVO, DEPOSITANTE: CARLOS SUAREZ CESPEDES, CONCEPTO: DEVOLUCION DE FONDOS EN AVANCE, CUENTA DE DEPOSITO: CUENTA UNICA DEL TESORO</t>
  </si>
  <si>
    <t>00099021001 DEPOSITO DE EFECTIVO, DEPOSITANTE: ESCUELA NAVAL MILITAR, CONCEPTO: REVERSION POR PAGO SERVICIOS BASICOS GAS DOM NOV/19 RECARGA GLP TOMAS DAVID LOPEZ CASTELLON, CUENTA DE DEPOSITO: CUENTA UNICA DEL TESORO</t>
  </si>
  <si>
    <t>00020051101 DEPOSITO DE EFECTIVO, DEPOSITANTE: ESCUELA NAVAL MILITAR, CONCEPTO: REVERSION DE ADQUISICION DE ACSESORIOS DE FISIO TERAPIA Y OTROS DE SANIDAD NAVAL DE LA EN.M DE 2019, CUENTA DE DEPOSITO: CUENTA UNICA DEL TESORO</t>
  </si>
  <si>
    <t>00099021001 DEPOSITO DE EFECTIVO, DEPOSITANTE: ESCUELA NAVAL MILITAR, CONCEPTO: REVERSION POR FLETE Y ALMACENAMIENTO GLP NOV/19 CAP.NAV. TOMAS DAVID LOPEZ CASTELLON, CUENTA DE DEPOSITO: CUENTA UNICA DEL TESORO</t>
  </si>
  <si>
    <t>00020051101 DEPOSITO DE EFECTIVO, DEPOSITANTE: ESCUELA NAVAL MILITAR, CONCEPTO: REVERSION DE GASTOS A REALIZAR PLAN DE EMBARGO GENERAL 2019 DE INSTRUCTORES M. CN TOMAS DAVID LOPEZ, CUENTA DE DEPOSITO: CUENTA UNICA DEL TESORO</t>
  </si>
  <si>
    <t>00099021001 DEPOSITO DE EFECTIVO, DEPOSITANTE: ESCUELA NAVAL MILITAR, CONCEPTO: REV. COMBUST. Y LUBRIC PARA LA EN.M. SEG. FAX. JEF. ADM. 011/19 ORD. ASIST ARMADA BOL 033/19, CUENTA DE DEPOSITO: CUENTA UNICA DEL TESORO</t>
  </si>
  <si>
    <t>00099021001 DEPOSITO DE EFECTIVO, DEPOSITANTE: FELIX ADEMAR ROJAS PORTILLO, CONCEPTO: DOBLE PERCEPCION, CUENTA DE DEPOSITO: CUENTA UNICA DEL TESORO / DJBR</t>
  </si>
  <si>
    <t>00580012001 DEPOSITO DE EFECTIVO, DEPOSITANTE: JIMENA NINOSKA URQUIZO CHACON, CONCEPTO: DEVOLUCION DE RETROACTIVO, CUENTA DE DEPOSITO: CUENTA UNICA DEL TESORO</t>
  </si>
  <si>
    <t>00099021001 DEPOSITO DE EFECTIVO, DEPOSITANTE: SERGIO M.CEREZO AGUIRRE, CONCEPTO: DIFERENCIA SALARIO BCB - UMSA, CUENTA DE DEPOSITO: CUENTA UNICA DEL TESORO / DJBR</t>
  </si>
  <si>
    <t>00599032003 DEPOSITO DE EFECTIVO, DEPOSITANTE: EBA, CONCEPTO: DEPÓSITO POR FACTURA NO DECLARADA, CUENTA DE DEPOSITO: CUENTA UNICA DEL TESORO</t>
  </si>
  <si>
    <t>00132012005 DEPOSITO DE EFECTIVO, DEPOSITANTE: SEDEM, CONCEPTO: DEVOLUCION DE FONDOS POR REFRIGERIOS NO COBRADOS POR EL MES DE DIC/19 DEL SEDEM-EVENTUAL PREV.795, CUENTA DE DEPOSITO: CUENTA UNICA DEL TESORO</t>
  </si>
  <si>
    <t>00660012006 DEP.DE CHEQ.AJENOS,RET.DE CAM.,CONCEPTO: DEVOLUCION DE PASAJES ANA SERRANO SALAZAR Y ERICK ARAPA CONDORI GESTION 2018 DSCTO POR PLANILLA,DEP.: ORGANO JUDICIAL DAF LA PAZ , PROCEDENCIA: BANCO UNION S.A., CHEQUE: 2514, FECHA DE EMISION:19/06/2020</t>
  </si>
  <si>
    <t>00660012006 DEP.DE CHEQ.AJENOS,RET.DE CAM.,CONCEPTO: DEVOLUCION DE VIATICOS KAREN ZELAYA ZABALA GESTION 2018 DSCTO. POR PLANILLA,DEP.: ORGANO JUDICIAL DAF LA PAZ , PROCEDENCIA: BANCO UNION S.A., CHEQUE: 2515, FECHA DE EMISION:19/06/2020</t>
  </si>
  <si>
    <t>00287102012 DEP.DE CHEQ.AJENOS,RET.DE CAM.,CONCEPTO: PAGO CERT N 10 PROY CONSTR EQUIP Y PUESTA EN MARCHA HOSP 2DO NIVEL GAM CHALLAPATA,DEP.: FPS OFICINA CENTRAL FONDO ROTATIVO , PROCEDENCIA: BANCO UNION S.A., CHEQUE: 1264, FECHA DE EMISION:25/06/2020</t>
  </si>
  <si>
    <t>00287102012 DEP.DE CHEQ.AJENOS,RET.DE CAM.,CONCEPTO: PAGO CERTIF N 21 ETAPAS 23-24 SUP TECNICA CONST HOSPITAL TERCER NIVEL MONTERO,DEP.: FONDO NACIONAL DE INVERSION PRODUCTIVO Y SOCIAL</t>
  </si>
  <si>
    <t>00287102013 DEP.DE CHEQ.AJENOS,RET.DE CAM.,CONCEPTO: PAGO SERVICIOS DE SUPERVISION FDI DEPARTAMENTAL CHUQUISACA,DEP.: FONDO NACIONAL DE INVERSION PRODUCTIVO Y SOCIAL , PROCEDENCIA: BANCO UNION S.A., CHEQUE: 1270, FECHA DE EMISION:25/06/2020</t>
  </si>
  <si>
    <t>00287102013 DEP.DE CHEQ.AJENOS,RET.DE CAM.,CONCEPTO: PAGO SERVICIOS DE SUPERVISION FDI DEPARTAMENTAL ORURO,DEP.: FONDO NACIONAL DE INVERSION PRODUCTIVA Y SOCIAL , PROCEDENCIA: BANCO UNION S.A., CHEQUE: 1269, FECHA DE EMISION:25/06/2020</t>
  </si>
  <si>
    <t>00287102013 DEP.DE CHEQ.AJENOS,RET.DE CAM.,CONCEPTO: PAGO SERVICIOS DE SUPERVISION FDI DEPARTAMENTAL POTOSI,DEP.: FONDO NACIONAL DE INVERSION PRODUCTIVA Y SOCIAL , PROCEDENCIA: BANCO UNION S.A., CHEQUE: 1268, FECHA DE EMISION:25/06/2020</t>
  </si>
  <si>
    <t>00287102013 DEP.DE CHEQ.AJENOS,RET.DE CAM.,CONCEPTO: PAGO SERVICIOS SUPERVISION FDI DEPARTAMENTAL COCHABAMBA,DEP.: FONDO NACIONAL DE INVERSION PRODUCTIVA Y SOCIAL , PROCEDENCIA: BANCO UNION S.A., CHEQUE: 1266, FECHA DE EMISION:25/06/2020</t>
  </si>
  <si>
    <t>00287102012 DEP.DE CHEQ.AJENOS,RET.DE CAM.,CONCEPTO: PAGO SERVICIOS DE SUPERVISION CONSTR EDF TEC ADM BOA,DEP.: FONDO NACIONAL DE INVERSION PRODUCTIVA Y SOCIAL , PROCEDENCIA: BANCO UNION S.A., CHEQUE: 1271, FECHA DE EMISION:25/06/2020</t>
  </si>
  <si>
    <t>00287102013 DEP.DE CHEQ.AJENOS,RET.DE CAM.,CONCEPTO: PAGO SERVICIO DE SUPEREVISION GAM QUIME DEPTAL LA PAZ,DEP.: FONDO NACIONAL DE INVERSION PRODUCTIVA Y SOCIAL , PROCEDENCIA: BANCO UNION S.A., CHEQUE: 1272, FECHA DE EMISION:25/06/2020</t>
  </si>
  <si>
    <t>00283012002 DEP.DE CHEQ.AJENOS,RET.DE CAM.,CONCEPTO: EXTRAVIO DE CREDENCIAL,DEP.: ADUANA NACIONAL , PROCEDENCIA: BANCO UNION S.A., CHEQUE: 3967, FECHA DE EMISION:23/06/2020</t>
  </si>
  <si>
    <t>00283012002 DEP.DE CHEQ.AJENOS,RET.DE CAM.,CONCEPTO: CUENTAS POR COBRAR JUAN M. BILBAO,DEP.: ADUANA NACIONAL , PROCEDENCIA: BANCO UNION S.A., CHEQUE: 3966, FECHA DE EMISION:17/06/2020</t>
  </si>
  <si>
    <t>00099021001 DEP.DE CHEQ.AJENOS,RET.DE CAM.,CONCEPTO: PAGO INCAPACIDAD TEMPORALES (REEMBOLSO) MINISTERIO DE ECONOMIA Y FINAZAS PUBLICAS,DEP.: CAJA NACIONAL DE SALUD , PROCEDENCIA: BANCO UNION S.A., CHEQUE: 21775, FECHA DE EMISION:25/06/2020</t>
  </si>
  <si>
    <t>00099021001 DEP.DE CHEQ.AJENOS,RET.DE CAM.,CONCEPTO: PAGO INCAPACIDAD TEMPORALES (REEMBOLSO) MINISTERIO DE ECONOMIA Y FINAZAS PUBLICAS,DEP.: CAJA NACIONAL DE SALUD , PROCEDENCIA: BANCO UNION S.A., CHEQUE: 21773, FECHA DE EMISION:25/06/2020</t>
  </si>
  <si>
    <t>00099021001 DEP.DE CHEQ.AJENOS,RET.DE CAM.,CONCEPTO: PAGO INCAPACIDAD TEMPORALES (REEMBOLSO) MINISTERIO DE ECONOMIA Y FINAZAS PUBLICAS,DEP.: CAJA NACIONAL DE SALUD , PROCEDENCIA: BANCO UNION S.A., CHEQUE: 21772, FECHA DE EMISION:25/06/2020</t>
  </si>
  <si>
    <t>00099021001 DEP.DE CHEQ.AJENOS,RET.DE CAM.,CONCEPTO: PAGO INCAPACIDAD TEMPORALES (REEMBOLSO) MINISTERIO DE ECONOMIA Y FINAZAS PUBLICAS,DEP.: CAJA NACIONAL DE SALUD , PROCEDENCIA: BANCO UNION S.A., CHEQUE: 21771, FECHA DE EMISION:25/06/2020</t>
  </si>
  <si>
    <t>00099021001 DEP.DE CHEQ.AJENOS,RET.DE CAM.,CONCEPTO: PAGO INCAPACIDAD TEMPORALES (REEMBOLSO) MINISTERIO DE ECONOMIA Y FINAZAS PUBLICAS,DEP.: CAJA NACIONAL DE SALUD , PROCEDENCIA: BANCO UNION S.A., CHEQUE: 21778, FECHA DE EMISION:25/06/2020</t>
  </si>
  <si>
    <t>00099021001 DEP.DE CHEQ.AJENOS,RET.DE CAM.,CONCEPTO: PAGO INCAPACIDAD TEMPORALES (REEMBOLSO) MINISTERIO DE ECONOMIA Y FINAZAS PUBLICAS,DEP.: CAJA NACIONAL DE SALUD , PROCEDENCIA: BANCO UNION S.A., CHEQUE: 21777, FECHA DE EMISION:25/06/2020</t>
  </si>
  <si>
    <t>00099021001 DEP.DE CHEQ.AJENOS,RET.DE CAM.,CONCEPTO: PAGO INCAPACIDAD TEMPORALES (REEMBOLSO) MINISTERIO DE ECONOMIA Y FINAZAS PUBLICAS,DEP.: CAJA NACIONAL DE SALUD , PROCEDENCIA: BANCO UNION S.A., CHEQUE: 21779, FECHA DE EMISION:25/06/2020</t>
  </si>
  <si>
    <t>00099021001 DEP.DE CHEQ.AJENOS,RET.DE CAM.,CONCEPTO: PAGO INCAPACIDAD TEMPORALES (REEMBOLSO) MINISTERIO DE ECONOMIA Y FINAZAS PUBLICAS,DEP.: CAJA NACIONAL DE SALUD , PROCEDENCIA: BANCO UNION S.A., CHEQUE: 21782, FECHA DE EMISION:25/06/2020</t>
  </si>
  <si>
    <t>00099021001 DEP.DE CHEQ.AJENOS,RET.DE CAM.,CONCEPTO: PAGO INCAPACIDAD TEMPORALES (REEMBOLSO) MINISTERIO DE ECONOMIA Y FINAZAS PUBLICAS,DEP.: CAJA NACIONAL DE SALUD , PROCEDENCIA: BANCO UNION S.A., CHEQUE: 21781, FECHA DE EMISION:25/06/2020</t>
  </si>
  <si>
    <t>00099021001 DEP.DE CHEQ.AJENOS,RET.DE CAM.,CONCEPTO: PAGO INCAPACIDAD TEMPORALES (REEMBOLSO) MINISTERIO DE ECONOMIA Y FINAZAS PUBLICAS,DEP.: CAJA NACIONAL DE SALUD , PROCEDENCIA: BANCO UNION S.A., CHEQUE: 21780, FECHA DE EMISION:25/06/2020</t>
  </si>
  <si>
    <t>00099021001 DEP.DE CHEQ.AJENOS,RET.DE CAM.,CONCEPTO: PAGO INCAPACIDAD TEMPORALES (REEMBOLSO) MINISTERIO DE ECONOMIA Y FINAZAS PUBLICAS,DEP.: CAJA NACIONAL DE SALUD , PROCEDENCIA: BANCO UNION S.A., CHEQUE: 21774, FECHA DE EMISION:25/06/2020</t>
  </si>
  <si>
    <t>00099021001 DEP.DE CHEQ.AJENOS,RET.DE CAM.,CONCEPTO: PAGO INCAPACIDAD TEMPORALES (REEMBOLSO) MINISTERIO DE ECONOMIA Y FINAZAS PUBLICAS,DEP.: CAJA NACIONAL DE SALUD , PROCEDENCIA: BANCO UNION S.A., CHEQUE: 21829, FECHA DE EMISION:25/06/2020</t>
  </si>
  <si>
    <t>00099021001 DEP.DE CHEQ.AJENOS,RET.DE CAM.,CONCEPTO: PAGO INCAPACIDAD TEMPORALES (REEMBOLSO) MINISTERIO DE ECONOMIA Y FINAZAS PUBLICAS,DEP.: CAJA NACIONAL DE SALUD , PROCEDENCIA: BANCO UNION S.A., CHEQUE: 21776, FECHA DE EMISION:25/06/2020</t>
  </si>
  <si>
    <t>00099021001 DEP.DE CHEQ.AJENOS,RET.DE CAM.,CONCEPTO: PAGO INCAPACIDAD TEMPORALES (REEMBOLSO) MINISTERIO DE ECONOMIA Y FINAZAS PUBLICAS,DEP.: CAJA NACIONAL DE SALUD , PROCEDENCIA: BANCO UNION S.A., CHEQUE: 21784, FECHA DE EMISION:25/06/2020</t>
  </si>
  <si>
    <t>00099021001 DEP.DE CHEQ.AJENOS,RET.DE CAM.,CONCEPTO: PAGO INCAPACIDAD TEMPORALES (REEMBOLSO) MINISTERIO DE ECONOMIA Y FINAZAS PUBLICAS,DEP.: CAJA NACIONAL DE SALUD , PROCEDENCIA: BANCO UNION S.A., CHEQUE: 21783, FECHA DE EMISION:25/06/2020</t>
  </si>
  <si>
    <t>00099021001 DEP.DE CHEQ.AJENOS,RET.DE CAM.,CONCEPTO: PAGO INCAPACIDAD TEMPORALES (REEMBOLSO) MINISTERIO DE ECONOMIA Y FINAZAS PUBLICAS,DEP.: CAJA NACIONAL DE SALUD , PROCEDENCIA: BANCO UNION S.A., CHEQUE: 21830, FECHA DE EMISION:25/06/2020</t>
  </si>
  <si>
    <t>00099021001 DEP.DE CHEQ.AJENOS,RET.DE CAM.,CONCEPTO: PAGO INCAPACIDAD TEMPORALES (REEMBOLSO) MINISTERIO DE ECONOMIA Y FINAZAS PUBLICAS,DEP.: CAJA NACIONAL DE SALUD , PROCEDENCIA: BANCO UNION S.A., CHEQUE: 21826, FECHA DE EMISION:25/06/2020</t>
  </si>
  <si>
    <t>00099021001 DEP.DE CHEQ.AJENOS,RET.DE CAM.,CONCEPTO: PAGO INCAPACIDAD TEMPORALES (REEMBOLSO) MINISTERIO DE ECONOMIA Y FINAZAS PUBLICAS,DEP.: CAJA NACIONAL DE SALUD , PROCEDENCIA: BANCO UNION S.A., CHEQUE: 21827, FECHA DE EMISION:25/06/2020</t>
  </si>
  <si>
    <t>00099021001 DEP.DE CHEQ.AJENOS,RET.DE CAM.,CONCEPTO: PAGO INCAPACIDAD TEMPORALES (REEMBOLSO) MINISTERIO DE ECONOMIA Y FINAZAS PUBLICAS,DEP.: CAJA NACIONAL DE SALUD , PROCEDENCIA: BANCO UNION S.A., CHEQUE: 21828, FECHA DE EMISION:25/06/2020</t>
  </si>
  <si>
    <t>00599022001 DEPOSITO DE EFECTIVO, DEPOSITANTE: EMPRESA BOLIVIANA DE ALIMENTO, CONCEPTO: XIMENA TAPIA, CUENTA DE DEPOSITO: CUENTA UNICA DEL TESORO</t>
  </si>
  <si>
    <t>00099021001 DEPOSITO DE EFECTIVO, DEPOSITANTE: JUAN HILARION ALCALA CRESPO, CONCEPTO: DEVOLUCION ANTICIPO DE VIATICOS, CUENTA DE DEPOSITO: CUENTA UNICA DEL TESORO</t>
  </si>
  <si>
    <t>00099021001 DEPOSITO DE EFECTIVO, DEPOSITANTE: YOSELIN CALLISAYA QUISPE, CONCEPTO: DEVOLUCION DE RETROACTIVO, CUENTA DE DEPOSITO: CUENTA UNICA DEL TESORO / DJBR</t>
  </si>
  <si>
    <t>00015011108 DEPOSITO DE EFECTIVO, DEPOSITANTE: MINISTERIO DE GOBIERNO, CONCEPTO: DEVOLUCION DE FONDOS, CUENTA DE DEPOSITO: CUENTA UNICA DEL TESORO</t>
  </si>
  <si>
    <t>00526012001 DEPOSITO DE EFECTIVO, DEPOSITANTE: CESAR GOMEZ CONDORI - BOLIVIA TV, CONCEPTO: DEVOLUCION DE VIATICOS, CUENTA DE DEPOSITO: CUENTA UNICA DEL TESORO</t>
  </si>
  <si>
    <t>00526012001 DEPOSITO DE EFECTIVO, DEPOSITANTE: DAVID CALLE CALLE - BOLIVIA TV, CONCEPTO: DEVOLUCION DE VIATICOS, CUENTA DE DEPOSITO: CUENTA UNICA DEL TESORO</t>
  </si>
  <si>
    <t>00099021001 DEPOSITO DE EFECTIVO, DEPOSITANTE: EJERCITO DE BOLIVIA RC-10 "GRAL. MERCADO", CONCEPTO: REVERSION SALDO NO EJECUTADO COMBUSTIBLE MARZO, CUENTA DE DEPOSITO: CUENTA UNICA DEL TESORO</t>
  </si>
  <si>
    <t>00099021001 DEPOSITO DE EFECTIVO, DEPOSITANTE: TICONA CONDORI EDGAR LUIS, CONCEPTO: REVERSION, CUENTA DE DEPOSITO: CUENTA UNICA DEL TESORO / DJBR</t>
  </si>
  <si>
    <t>00099021001 DEPOSITO DE EFECTIVO, DEPOSITANTE: DELGADILLO ZAPATA ERICK, CONCEPTO: REVERSION, CUENTA DE DEPOSITO: CUENTA UNICA DEL TESORO / DJBR</t>
  </si>
  <si>
    <t>00099021001 DEPOSITO DE EFECTIVO, DEPOSITANTE: ATAHUACHI SIRPA EDWIN, CONCEPTO: REVERSION, CUENTA DE DEPOSITO: CUENTA UNICA DEL TESORO / DJBR</t>
  </si>
  <si>
    <t>00099021001 DEPOSITO DE EFECTIVO, DEPOSITANTE: CAMARA DE DIPUTADOS, CONCEPTO: DEVOLUCION DE REFRIGERIOS DEL PERSONAL MES DE MARZO/2020, CUENTA DE DEPOSITO: CUENTA UNICA DEL TESORO</t>
  </si>
  <si>
    <t>00132012005 DEPOSITO DE EFECTIVO, DEPOSITANTE: SEDEM, CONCEPTO: DEVOLUCION POR REFRIGERIOS NO COBRADOS POR EL MES DE DIC/19 DEL SEDEM - EVENTUAL PREV 795, CUENTA DE DEPOSITO: CUENTA UNICA DEL TESORO</t>
  </si>
  <si>
    <t>00099021001 DEPOSITO DE EFECTIVO, DEPOSITANTE: ELSA ALICIA ENCINAS ALVARADO, CONCEPTO: DOBLE PERCEPCION, CUENTA DE DEPOSITO: CUENTA UNICA DEL TESORO</t>
  </si>
  <si>
    <t>00683012001 DEPOSITO DE EFECTIVO, DEPOSITANTE: LINO LUNA PIZARO MARIO ALEX, CONCEPTO: DEVOLUCIONDEL SALDO DE RECURSOS DE FONDOS EN AVANCE S/G COMPROBANTE C-31 N° 452/2020, CUENTA DE DEPOSITO: CUENTA UNICA DEL TESORO</t>
  </si>
  <si>
    <t>00070057001 DEPOSITO DE EFECTIVO, DEPOSITANTE: PROGRAMA DE APOYO AL EMPLEO II, CONCEPTO: CUENTAS POR COBRAR GESTION, CUENTA DE DEPOSITO: CUENTA UNICA DEL TESORO</t>
  </si>
  <si>
    <t>00599022001 DEPOSITO DE EFECTIVO, DEPOSITANTE: EBA-MARIBEL GUTIERREZ CONDORI, CONCEPTO: DEVOLUCION DE RECURSOS NO EJECUTADOS DE CAJITAS Y PAPEL AUTO ADHESIVO, CUENTA DE DEPOSITO: CUENTA UNICA DEL TESORO</t>
  </si>
  <si>
    <t>00099021001 DEPOSITO DE EFECTIVO, DEPOSITANTE: NANCY MAMANI HUAÑUYCO, CONCEPTO: DOBLE PERCEPCION, CUENTA DE DEPOSITO: CUENTA UNICA DEL TESORO</t>
  </si>
  <si>
    <t>00099021001 DEPOSITO DE EFECTIVO, DEPOSITANTE: HUMBERTO QUISPE CARRILLO, CONCEPTO: DOBLE PERCEPCION, CUENTA DE DEPOSITO: CUENTA UNICA DEL TESORO / DJBR</t>
  </si>
  <si>
    <t>00099021001 DEPOSITO DE EFECTIVO, DEPOSITANTE: SERVICIO PLURINACIONAL DE DEFENSA PUBLICA, CONCEPTO: ENTIDAD =152 SEPDEP GASTOS POR MANTENIMIENTO EDIFICIO PROCURADURIA ENERO 2020, CUENTA DE DEPOSITO: CUENTA UNICA DEL TESORO</t>
  </si>
  <si>
    <t>00099021001 DEPOSITO DE EFECTIVO, DEPOSITANTE: ALEXANDER MOYA POMA, CONCEPTO: REVERSION PASAJES, CUENTA DE DEPOSITO: CUENTA UNICA DEL TESORO / DJBR</t>
  </si>
  <si>
    <t>00020031101 DEPOSITO DE EFECTIVO, DEPOSITANTE: RAMIRO WLADIMIR AMPUERO GALLARDO, CONCEPTO: DEVOLUCION PARTIDA 31120, CUENTA DE DEPOSITO: CUENTA UNICA DEL TESORO</t>
  </si>
  <si>
    <t>00099021001 DEPOSITO DE EFECTIVO, DEPOSITANTE: NICANOR JAVIER OSSIO JURADO, CONCEPTO: DEVOLUCION DE PASAJES POR CAMBIO DESTINO ARMADA BOLIVIANA, CUENTA DE DEPOSITO: CUENTA UNICA DEL TESORO</t>
  </si>
  <si>
    <t>00597029201 DEPOSITO DE EFECTIVO, DEPOSITANTE: MARCO ANTONIO CABRERA MAMANI CI 5993675LP, CONCEPTO: DEVOLUCION PASAJES, CUENTA DE DEPOSITO: CUENTA UNICA DEL TESORO</t>
  </si>
  <si>
    <t>00099021001 DEPOSITO DE EFECTIVO, DEPOSITANTE: QUISPE POMA JACINTO, CONCEPTO: DEVOLUCION DE SALDO NO EJECUTADO FONDOS EN AVANCE C-31 N 646, CUENTA DE DEPOSITO: CUENTA UNICA DEL TESORO / DJBR</t>
  </si>
  <si>
    <t>00526012001 DEPOSITO DE EFECTIVO, DEPOSITANTE: CASTRO ROJAS JUAN CARLOS - BOLIVIA TV, CONCEPTO: DEVOLUCION EN FONDOS EN AVANCE C-31 1175, CUENTA DE DEPOSITO: CUENTA UNICA DEL TESORO</t>
  </si>
  <si>
    <t>00099021001 DEP.DE CHEQ.AJENOS,RET.DE CAM.,CONCEPTO: FRACCION COMPLEMENTARIA MENSUAL,DEP.: FUTURO DE BOLIVIA S.A. AFP , PROCEDENCIA: BANCO DE CREDITO DE BOLIVIA S.A., CHEQUE: 62335, FECHA DE EMISION:25/06/2020</t>
  </si>
  <si>
    <t>00099021001 DEP.DE CHEQ.AJENOS,RET.DE CAM.,CONCEPTO: COMPENSACION MENSUAL DE COTIZACION,DEP.: FUTURO DE BOLIVIA S.A. AFP , PROCEDENCIA: BANCO DE CREDITO DE BOLIVIA S.A., CHEQUE: 62334, FECHA DE EMISION:25/06/2020</t>
  </si>
  <si>
    <t>00099021001 DEP.DE CHEQ.AJENOS,RET.DE CAM.,CONCEPTO: DEVOLUCION PERMISO SIN GOCE DE HABERES,DEP.: MINISTERIO DE MEDIO AMBIENTE Y AGUA , PROCEDENCIA: BANCO UNION S.A., CHEQUE: 1037, FECHA DE EMISION:08/06/2020</t>
  </si>
  <si>
    <t>00020011104 DEP.DE CHEQ.AJENOS,RET.DE CAM.,CONCEPTO: REVERSION DE SALDOS NO EJECUTADOS IGM GESTION 2019 FUENTE 11,DEP.: MINISTERIO DE DEFENSA , PROCEDENCIA: BANCO UNION S.A., CHEQUE: 20529, FECHA DE EMISION:25/06/2020</t>
  </si>
  <si>
    <t>00099021001 DEPOSITO DE EFECTIVO, DEPOSITANTE: ROSARIO DEL CARMEN PEÑARANDA VEGA, CONCEPTO: DEVOLUCION POR DOBLE PERCEPCION, CUENTA DE DEPOSITO: CUENTA UNICA DEL TESORO / DJBR</t>
  </si>
  <si>
    <t>00680012001 DEPOSITO DE EFECTIVO, DEPOSITANTE: TICONA YAVINCHA DARIA LIZETH, CONCEPTO: DEVOLUCION EFSUR, CUENTA DE DEPOSITO: CUENTA UNICA DEL TESORO</t>
  </si>
  <si>
    <t>00047137003 DEPOSITO DE EFECTIVO, DEPOSITANTE: MDRYT - EMPODERAR - PAR II, CONCEPTO: DEVOLUCION SALDO DE GIP-MAYO/20 PREV 1406 PARTIDAS:(213-10.80) (214-169.32)(216-187), CUENTA DE DEPOSITO: CUENTA UNICA DEL TESORO</t>
  </si>
  <si>
    <t>00070011102 DEPOSITO DE EFECTIVO, DEPOSITANTE: EFRAIN HILARION NINA AVALOS, CONCEPTO: DEVOLUCION DE 1 DIA DE VIATICO, CUENTA DE DEPOSITO: CUENTA UNICA DEL TESORO</t>
  </si>
  <si>
    <t>00378012002 DEPOSITO DE EFECTIVO, DEPOSITANTE: SENATEX - PACHECO SORUCO RAQUEL MARIA, CONCEPTO: DEVOLUCION AL C31 # 279 POR SALDO NO EJECUTADO, CUENTA DE DEPOSITO: CUENTA UNICA DEL TESORO</t>
  </si>
  <si>
    <t>00344012001 DEPOSITO DE EFECTIVO, DEPOSITANTE: WILBERG CUTIPA PEREZ, CONCEPTO: SALDO PREVENTIVO N°106, CUENTA DE DEPOSITO: CUENTA UNICA DEL TESORO</t>
  </si>
  <si>
    <t>00047297001 DEPOSITO DE EFECTIVO, DEPOSITANTE: COMUNIDAD CAMPESINA DE KOLLPANI SUD LIPEZ, CONCEPTO: DEPÓSITOS DE SALDOS NO EJECUTADOS, CUENTA DE DEPOSITO: CUENTA UNICA DEL TESORO</t>
  </si>
  <si>
    <t>00047297001 DEPOSITO DE EFECTIVO, DEPOSITANTE: COMUNIDAD SANTIAGO DE LARCO, CONCEPTO: DEPÓSITOS DE SALDOS NO EJECUTADOS, CUENTA DE DEPOSITO: CUENTA UNICA DEL TESORO</t>
  </si>
  <si>
    <t>00046104203 DEPOSITO DE EFECTIVO, DEPOSITANTE: LUIS ZAMBRANA RODRIGUEZ, CONCEPTO: REVERSION DE FONDOS NO UTILIZADOS, CUENTA DE DEPOSITO: CUENTA UNICA DEL TESORO</t>
  </si>
  <si>
    <t>00099021001 DEPOSITO DE EFECTIVO, DEPOSITANTE: ANGELINA MENDOZA TORCHIO, CONCEPTO: DEVOLUCION POR COBRO INDEBIDO RENTA, CUENTA DE DEPOSITO: CUENTA UNICA DEL TESORO</t>
  </si>
  <si>
    <t>00099021001 DEPOSITO DE EFECTIVO, DEPOSITANTE: HEIDI MENDOZA BARRAU, CONCEPTO: POR EXCEDENTE EN RENUMERACION MAXIMA EN EL SECTOR PUBLICO EN EL MES DE MAYO/2020, CUENTA DE DEPOSITO: CUENTA UNICA DEL TESORO / DJBR</t>
  </si>
  <si>
    <t>00099021001 DEPOSITO DE EFECTIVO, DEPOSITANTE: HEIDI MENDOZA BARRAU, CONCEPTO: POR EXCEDENTE EN RENUMERACION MAXIMA EN EL SECTOR PUBLICO EN EL MES DE MARZO /2020, CUENTA DE DEPOSITO: CUENTA UNICA DEL TESORO / DJBR</t>
  </si>
  <si>
    <t>00099021001 DEPOSITO DE EFECTIVO, DEPOSITANTE: HEIDI MENDOZA BARRAU, CONCEPTO: POR EXCEDENTE EN RENUMERACION MAXIMA EN EL SECTOR PUBLICO MES DE FEBRERO /2020, CUENTA DE DEPOSITO: CUENTA UNICA DEL TESORO / DJBR</t>
  </si>
  <si>
    <t>00287102001 DEPOSITO DE EFECTIVO, DEPOSITANTE: FPS-OF CENTRAL, CONCEPTO: CIERRE DEL SEGUNDO FONDO EN AVANCE RECURSOS PROPIOS C31 SIP N°14 OFICINA CENTRAL, CUENTA DE DEPOSITO: CUENTA UNICA DEL TESORO</t>
  </si>
  <si>
    <t>00592012001 DEPOSITO DE EFECTIVO, DEPOSITANTE: CARLOS DANIEL MENDEZ RIBERTH, CONCEPTO: DEVOLUCION DE DINERO SOBRANTE INSPECCION VEHICULAR, CUENTA DE DEPOSITO: CUENTA UNICA DEL TESORO</t>
  </si>
  <si>
    <t>00015011108 DEPOSITO DE EFECTIVO, DEPOSITANTE: MINISTERIO DE GOBIERNO, CONCEPTO: DEPÓSITO A LA CUT, CUENTA DE DEPOSITO: CUENTA UNICA DEL TESORO</t>
  </si>
  <si>
    <t>00287102001 DEPOSITO DE EFECTIVO, DEPOSITANTE: FPS-OF CENTRAL, CONCEPTO: PARA EL CIERRE DE FONDO EN AVANCE DE VIATICOS C31 SIP N°5 OFICINA CENTRAL, CUENTA DE DEPOSITO: CUENTA UNICA DEL TESORO</t>
  </si>
  <si>
    <t>00287102001 DEPOSITO DE EFECTIVO, DEPOSITANTE: FPS-OF CENTRAL, CONCEPTO: DEVOLUCION DE VIATICOS NO UTILIZADOS DPTAL CBBA GESTION 2019 C31 N°1964, CUENTA DE DEPOSITO: CUENTA UNICA DEL TESORO</t>
  </si>
  <si>
    <t>00287102012 DEPOSITO DE EFECTIVO, DEPOSITANTE: FPS-OF CENTRAL, CONCEPTO: CIERRE DE FONDO EN AVANCE DE VIATICOS DE SUPERVISION C31 SIP N°6 OFICINA CENTRAL, CUENTA DE DEPOSITO: CUENTA UNICA DEL TESORO</t>
  </si>
  <si>
    <t>00099021001 DEPOSITO DE EFECTIVO, DEPOSITANTE: SONIA AMUSQUIVAR TOLEDO CI. 1010644 CH, CONCEPTO: DEVOLUCION DOBLE PERCEPCION, CUENTA DE DEPOSITO: CUENTA UNICA DEL TESORO / DJBR</t>
  </si>
  <si>
    <t>00099021001 DEPOSITO DE EFECTIVO, DEPOSITANTE: LIC. DAVID ALVARO TORRICO SANTIESTEBAN, CONCEPTO: REVERSION RECURSOS NO EJECUTADOS PREV 7618, CUENTA DE DEPOSITO: CUENTA UNICA DEL TESORO / DJBR</t>
  </si>
  <si>
    <t>00099021001 DEPOSITO DE EFECTIVO, DEPOSITANTE: ZULMA VICTORIA CANEDO, CONCEPTO: DOBLE PERCEPCION, CUENTA DE DEPOSITO: CUENTA UNICA DEL TESORO / DJBR</t>
  </si>
  <si>
    <t>00592012001 DEPOSITO DE EFECTIVO, DEPOSITANTE: CARLOS D. MENDEZ RIBERTH, CONCEPTO: DEVOLUCION DE DINERO SOBRANTE DE PAGO DE PEAJES Y GASOLINA, CUENTA DE DEPOSITO: CUENTA UNICA DEL TESORO</t>
  </si>
  <si>
    <t>00099021001 DEP.DE CHEQ.AJENOS,RET.DE CAM.,CONCEPTO: DEVOLUCION DE PRIMA,DEP.: ASEGURADORA FORTALEZA S.A. , PROCEDENCIA: BANCO FORTALEZA SOCIEDAD ANONIMA (BANCO FORTALEZA S.A.), CHEQUE: 14403, FECHA DE EMISI</t>
  </si>
  <si>
    <t>00099021001 DEP.DE CHEQ.AJENOS,RET.DE CAM.,CONCEPTO: DEVOLUCION DEUDA AL TGN POR PARTE DEL SR GUILLERMO ARAMAYO HERRERA DEL MES DE MAYO 2020,DEP.: SENASIR , PROCEDENCIA: BANCO UNION S.A., CHEQUE: 8866, FECHA DE EMISION:17/06/2020</t>
  </si>
  <si>
    <t>00385014201 DEP.DE CHEQ.AJENOS,RET.DE CAM.,CONCEPTO: REVERSION DE BOLETA DE ACREEDOR MARZO 2020 POR CONCEPTO DE LICENCIA SIN GOCE DE HABER DEL FUNCIONAR,DEP.: ASUSS , PROCEDENCIA: BANCO UNION S.A., CHEQUE: 240, FECHA DE EMISION:17/06/2020</t>
  </si>
  <si>
    <t>00253014216 DEP.DE CHEQ.AJENOS,RET.DE CAM.,CONCEPTO: TRANSF A LA CUT - GAD CBBA PARA GSTOS INV - PROG RIEGO Y AGUA CAMBIO CLIMATICO (PACCI),DEP.: GAD COCHABAMBA , PROCEDENCIA: BANCO UNION S.A., CHEQUE: 1489, FECHA DE EMISION:26/06/2020</t>
  </si>
  <si>
    <t>00099021001 DEP.DE CHEQ.AJENOS,RET.DE CAM.,CONCEPTO: DEVOLUCION DE PASAJES LIMA -PERU 12-13 Y 14 DE MARZO POR PANDEMIA EDDY HENRRY CABRERA CARLO,DEP.: ASAMBLEA LEGISLATIVA CAMARA DE DIPUTADOS</t>
  </si>
  <si>
    <t>00099021001 DEP.DE CHEQ.AJENOS,RET.DE CAM.,CONCEPTO: DEVOLUCION POR DESCARGO VIAJE A TARIJA 26 Y 27 DE FEB C-31 -296 JUAN NELVIN SIÑANI CONDORI,DEP.: ASAMBLEA LEGISLATIVA CAMARA DE DIPUTADOS</t>
  </si>
  <si>
    <t>00283012002 DEP.DE CHEQ.AJENOS,RET.DE CAM.,CONCEPTO: PROCESOS EX-FUNCIONARIOS CLAUDIA CHALE,DEP.: ADUANA NACIONAL , PROCEDENCIA: BANCO UNION S.A., CHEQUE: 3968, FECHA DE EMISION:24/06/2020</t>
  </si>
  <si>
    <t>00660012006 DEP.DE CHEQ.AJENOS,RET.DE CAM.,CONCEPTO: DEVOLUCION PASAJES CENTRAL DE NOTIFICACIONES LA PAZ DICIEMBRE 2019,DEP.: ORGANO JUDICIAL DAF LA PAZ , PROCEDENCIA: BANCO UNION S.A., CHEQUE: 2519, FECHA DE EMISION:26/06/2020</t>
  </si>
  <si>
    <t>00212012001 DEPOSITO DE EFECTIVO, DEPOSITANTE: KEVIN JUAN COAQUIRA MAMANI, CONCEPTO: REPOSICION DE CREDENCIAL, CUENTA DE DEPOSITO: CUENTA UNICA DEL TESORO</t>
  </si>
  <si>
    <t>PROVISION DE FONDOS A SOLICITUD DE YACIMIENTOS PETROLIFEROS FISCALES BOLIVIANOS SEGUN SOLICITUD YPFB-0232-2020 REF: PAGO A YPFB TRANSPORTE SA POR SCD Y TEMIN TRANSP DE GN LINEA 12 ABRIL 2020 LIB. 00513012007 YPFB - RECURSOS NACIONALIZACIÓN</t>
  </si>
  <si>
    <t>PROVISION DE FONDOS A SOLICITUD DE YACIMIENTOS PETROLIFEROS FISCALES BOLIVIANOS SEGUN SOLICITUD YPFB-0233-2020 REF: PAGO A YPFB CHACO SA POR SERV INT DE TRANSP MI DUCTO MENOR CARRASCO BULO BULO ABRIL 2020 LIB. 00513012007 YPFB - RECURSOS NACIONALIZACIÓN</t>
  </si>
  <si>
    <t>PAGO A IDA PRÉSTAMO 4923-BO VCTO. 01-06-2020 POR CUENTA DE TGN , NTI. 013580 VALOR 01-06-2020 INTERESES USD 198.223,59 CTA. 3987 CUENTA UNICA DEL TESORO LIB. 00099021001 REF.: COMISIONES BANCARIAS</t>
  </si>
  <si>
    <t>A:00373024101 A: 00373024101 Transferencia de recursos a gastos de funcionamiento del FDI, correspondiente al mes de marzo de 2020, sg Informe CITE: MEFP/VTCP/DGPOT/UPCFTGN/ INF/N°28/2020; HR. 389-62-D.</t>
  </si>
  <si>
    <t>A:00373024104 A: 00373024104 Transferencia de recursos a favor de las UNIBOL, correspondiente al mes de marzo de 2020, sg Informe CITE: MEFP/VTCP/DGPOT/UPCFTGN/ INF/N°27/2020; HR. 389-61-D.</t>
  </si>
  <si>
    <t>NUMERO DE LIBRETA CUT: 00099021001 OPERACIÓN E18 TRANSFERENCIA DEL SISTEMA FINANCIERO POR CUENTA DE TERCEROS A LA CUT DEVOLUCION DE PAGOS EN EXCESO GOBIERNO AUTONOMO DEPARTAMENTAL DE TARIJA</t>
  </si>
  <si>
    <t>PROVISION DE FONDOS A SOLICITUD DE YACIMIENTOS PETROLIFEROS FISCALES BOLIVIANOS SEGUN SOLICITUD YPFB-0235-2020 REF: PAGO A YPFB TRANSPORTE SA POR SCD Y TEMIN TRANS GN MI Y ME FIRME ABRIL 2020 LIB. 00513012007 YPFB - RECURSOS NACIONALIZACIÓN</t>
  </si>
  <si>
    <t>PROVISION DE FONDOS A SOLICITUD DE YACIMIENTOS PETROLIFEROS FISCALES BOLIVIANOS SEGUN SOLICITUD YPFB-0237-2020 REF: PAGO A GAS TRANSBOLIVIANO SA POR SERV INT DE TRANSP DE GN ME POR EL MES DE ABRIL 2020 LIB. 00513012007 YPFB - RECURSOS NACIONALIZACIÓN</t>
  </si>
  <si>
    <t>COBRO COSTOS DE PAPELERIA SEGUN TRANSFERENCIA DEL EXTERIOR POR ORDEN DE LLAMA GAS S.A., FECHA VALOR 01-06-2020 LIB. 00513062001 YPFB-OPERACIONES PLANTA DE SEPARACION DE LIQUIDOS RIO GRANDE</t>
  </si>
  <si>
    <t>||TRANSFERENCIA DE FONDOS S/G. MENSAJES SWIFT NROS. 5899 Y 5898 RECIBIDOS EN LA FECHA. (SECTOR PÚBLICO - SERVICIOS). DE LA LIBRETA 00383012001 INGRESOS AGENCIA BOLIVIANA DE CORREOS, COBRO UTILES DE ESCRITORIO.</t>
  </si>
  <si>
    <t>||TRANSFERENCIA DE FONDOS S/G. MENSAJES SWIFT NROS. 5900 Y 5897 RECIBIDOS EN LA FECHA. (SECTOR PÚBLICO - SERVICIOS). DEBITO DE LA LIBRETA 00119012001 ADSIB, REPOSICION UTILES DE ESCRITORIO.</t>
  </si>
  <si>
    <t>'TRANSFERENCIA'||RECIBIDA DEL EXTERIOR POR DESEMBOLSO DEL BID REF.: ATN-JF-16567-BO REQ. 3 OPS0202022684A . LIB. N° 00025178002 MPR-INSTITUCIONALIDAD DE LOS GAIOCS BID (REM. EXT.) SEGUN SWIFT 5945 DE 02-06-2</t>
  </si>
  <si>
    <t>'TRANSFERENCIA'||RECIBIDA DEL EXTERIOR POR DESEMBOLSO DEL BID REF.: ATN-JF-16567-BO REQ. 3 OPS0202022684A . LIB. N° 00025178002 MPR-INSTITUCIONALIDAD DE LOS GAIOCS BID REF.: UTILES DE ESCRITORIO</t>
  </si>
  <si>
    <t>TRANSFERENCIA RECIBIDA DEL EXTERIOR SEGÚN MENSAJES SWIFT Nos. 5955-5953 (REM.EXT.) DE FECHA 02-06-2020 POR DESEMBOLSO DE CAF PRÉSTAMO CFA010546 PROG INV AGUA FASE V MIAGUA V LIBRETA N° 00287102001 FPS-RECURSOS PROPIOS REF.: UTILES DE ESCRITORIO</t>
  </si>
  <si>
    <t>COBRO COSTOS DE PAPELERIA SEGUN TRANSFERENCIA DEL EXTERIOR POR ORDEN DE COPAGAZ DISTRIBUIDORA DE GAS S.A. REF.: INV. 308 AND OTHERS (FECHA VALOR 03/06/20) LIB. 00513062001 YPFB-OPERACIONES PLANTA DE SEPARACION DE LIQUIDOS RIO GRANDE</t>
  </si>
  <si>
    <t>COBRO COSTOS DE PAPELERIA SEGUN TRANSFERENCIA DEL EXTERIOR POR ORDEN DE CORPORACION PETROLERA S.A. (FECHA VALOR 02/06/20) LIB. 00513062001 YPFB-OPERACIONES PLANTA DE SEPARACION DE LIQUIDOS RIO GRANDE</t>
  </si>
  <si>
    <t>||TRANSFERENCIA DE FONDOS S/G. MENSAJES SWIFT NROS. 5973 Y 5971 DE LA FECHA (SECTOR PÚBLICO - SOBREVUELOS). DEBITO DE LA LIBRETA 00117012001 DGAC, REPOSICION UTILES DE ESCRITORIO.</t>
  </si>
  <si>
    <t>||COBRO DE UTILES POR REGULARIZACION DE NUESTRO REGISTRO TRANSITORIO S/G COMPROBANTE S 0981010 DEL 19/03/2020 P/COBRO DE COMISIONES QUE EFECTUA EL MUFG BANK LTD. P/ DESEMBOLSO DE JPY111.952.548,00 DEL PRESTAMO BV-P5 OTORGADO POR JICA, S/G NOTA MEFP/VTCP/DGCP/UODP-290/2020 DEL 1/06/2020 LIBRETA 00099021001 TGN RECURSOS ORDINARIOS (3987) REF.:UTILES DE ESCRITORIO</t>
  </si>
  <si>
    <t>||REGULARIZACIÓN DE NUESTRA OPERACIÓN NRO. 0982214 DE F. 16/04/2020 EN ATENCIÓN A NOTAS DE LA AGENCIA BOLIVIANA DE CORREOS, CITE' AGBC/DAF/CONT/N°15/2020 (HRE-TGL-4939) Y AGBC/DAF/CONT/N°16/2020 (HRE-TGL-4982) DEBITO DE LA LIBRETA 00383012001 INGRESOS AGENCIA BOLIVIANA DE CORREOS; COBRO UTILES DE ESCRITORIO.</t>
  </si>
  <si>
    <t>||COBRO DE UTILES POR REGULARIZACION DE NUESTRO REGISTRO TRANSITORIO S/G COMP. S 0981433 DEL 30/03/2020 P/COBRO DE COMISIONES QUE EFECTUA EL MUFG BANK LTD. P/DESEMBOLSO DE JPY1.750.318,00 DEL PRESTAMO BV-P5 DEL JICA, S/G NOTA MEFP/VTCP/DGCP/UODP-304/2020 DEL 3/06/2020 LIBRETA 00099021001 TGN RECURSOS ORDINARIOS (3987) REF.:UTILES DE ESCRITORIO</t>
  </si>
  <si>
    <t>COBRO COSTOS DE PAPELERIA SEGUN TRANSFERENCIA DEL EXTERIOR POR ORDEN DE PUMA ENERGY PARAGUAY S.A. (FECHA VALOR 03/06/20) LIB. 00513062001 YPFB-OPERACIONES PLANTA DE SEPARACION DE LIQUIDOS RIO GRANDE</t>
  </si>
  <si>
    <t>||RESPUESTA DEBITO DEL BANQUERO SG/ SWIFT 5949 DEL 02/06/20 REF: COBRO COMISION POR TRANSFERENCIA DE EUR 2.009,78 DEL 27/04/20 SG/ SOLICITUD DEL MIN. DE EDUCACION, PAGO A/F CARLA RENE BALDIVIENSO SORUCO LIB. NO. 00099021001 TGN-RECURSOS ORDINARIOS COMIS. DEL BANQUERO EQUIV. EUR 2,50</t>
  </si>
  <si>
    <t>||RESPUESTA DEBITO DEL BANQUERO SG/ SWIFT 5949 DEL 02/06/20 REF: COBRO COMISION POR TRANSFERENCIA DE EUR 2.009,78 DEL 27/04/20 SG/ SOLICITUD DEL MIN. DE EDUCACION, PAGO A/F CARLA RENE BALDIVIENSO SORUCO LIB. NO. 00099021001 TGN-RECURSOS (UTILES DE ESCRITORIO)</t>
  </si>
  <si>
    <t>A:00099021001 A requerimiento de la Unidad de Administración e Información Salarial (UAIS), con notas internas CITE: MEFP/VTCP/DGPOT/UAIS/Nos. 722 y 723/2020, en las cuales solicitan la reversión definitiva de las boletas de pagos solicitados por SENASIR, consignadas en los Comprobantes de Pago Nos. 71797 y 71798 H.R. 6-2861-R/1078-R</t>
  </si>
  <si>
    <t>||TRANSFERENCIA DE FONDOS S/G. MENSAJES SWIFT NROS. 6026 Y 6025 DE LA FECHA. (SECTOR PÚBLICO - SERVICIOS). DEBITO DE LA LIBRETA 00119012001 ADSIB, REPOSICION UTILES DE ESCRITORIO.</t>
  </si>
  <si>
    <t>||TRANSFERENCIA DE FONDOS S/G. MENSAJES SWIFT NROS. 6014 Y 6013 DE LA FECHA. (SECTOR PÚBLICO - SOBREVUELOS). DEBITO DE LA LIBRETA 00117012001 DGAC, REPOSICION UTILES DE ESCRITORIO.</t>
  </si>
  <si>
    <t>TRANSFERENCIA DEL EXTERIOR SEGUN SWIFT NOS.6028-6027 DE FECHA 04/06/2020 ORDENANTE: CONSULADO GENERAL DE BOLIVIA GENEVE-SUIZA REF:GESTORIA CONSULAR MAYO 2020 LIB. 00010011102 MIN.RELACIONES EXTERIORES - GESTORIA CONSULAR LEY Nº 3108</t>
  </si>
  <si>
    <t>COBRO COSTOS DE PAPELERIA SEGUN TRANSFERENCIA DEL EXTERIOR POR ORDEN DE COPAGAZ DISTRIBUIDORA DE GAS S.A., FECHA VALOR 4-06-20 REF:INV.311 LIB. 00513062001 YPFB-OPERACIONES PLANTA DE SEPARACION DE LIQUIDOS RIO GRANDE</t>
  </si>
  <si>
    <t>COBRO COSTOS DE PAPELERIA SEGUN TRANSFERENCIA DEL EXTERIOR POR ORDEN DE CONSULADO GENERAL DE BOLIVIA GENEVE-SUIZA REF:GESTORIA CONSULAR MAYO 2020 LIB. 00010011102 MIN.RELACIONES EXTERIORES - GESTORIA CONSULAR LEY Nº 3108</t>
  </si>
  <si>
    <t>COBRO COSTOS DE PAPELERIA SEGUN TRANSFERENCIA DEL EXTERIOR POR ORDEN DE EMBAJADA DE BOLIVIA EN MEXICO REF:GASTOS DE FUNCIONAMIENTO GESTION 2019 LIB. 00099021001 TGN-RECURSOS ORDINARIOS (3987)</t>
  </si>
  <si>
    <t>||COBRO DE COMISIONES AL TGN,POR ADMINISTRACION DE VALORES PUBLICOS DEL TGN "C" MN, POR MAYO DE 2020,SEGUN DOCUMENTACION ADJUNTA.</t>
  </si>
  <si>
    <t>NUMERO DE LIBRETA CUT: 00283012001 OPERACIÓN E18 TRANSFERENCIA DEL SISTEMA FINANCIERO POR CUENTA DE TERCEROS A LA CUT SOL.ESC.ALMACENERA BOLIVIANA S.A</t>
  </si>
  <si>
    <t>||COMISIÓN TRANSFERENCIA FDOS. AL EXTERIOR 0.10% S/USD 80.577.-, REEMB. GSTS. COM. BS220.- Y EMISIÓN COMP. CONT. BS50.-, REF.: PAGO N°2 LC I-2019-59 P/C CENTRAL DE ABASTECIMIENTO Y SUMINISTROS DE SALUD-CEAS A/F NORTH LIFE PHARMA , EN COMPL. A COMP. CONT. N°0984317,05/06/20 LIB.:00249012003 CEASS UNFPA REF.:COMISIÓN PAGO N°2 LC I-2019-59</t>
  </si>
  <si>
    <t>PROVISION DE FONDOS A SOLICITUD DE YACIMIENTOS PETROLIFEROS FISCALES BOLIVIANOS SEGUN SOLICITUD YPFB-0238-2020 REF: PAGO A YPFB ANDINA SA POR SERVICIO INTERRUMPIBLE DE TRANSPORTE GN DUCTO MENOR LINEA 12 ABRIL 2020 LIB. 00513012007 YPFB - RECURSOS NACIONALIZACIÓN</t>
  </si>
  <si>
    <t>VENTA DE DIVISAS CON TRANSFERENCIA DE FONDOS A SOLICITUD DE MINISTERIO DE RELACIONES EXTERIORES SEGUN SOLICITUD 10859 REF: REMISION DE RECURSOS DE GESTORIA CONSULAR A FAVOR DEL CONSULADO EN ARICA Y EMBAJADA DE BOLIVIA EN RUSIA PARA ASISTENCIA CONSULAR SEGUN SOLICITUD DE NOTA 30 Y 34 DE VGIC 43 DE DG LIB. 00010011102 MIN.RELACIONES EXTERIORES - GESTORIA CONSULAR LEY Nº 3108</t>
  </si>
  <si>
    <t>TRANSFERENCIA RECIBIDA DEL EXTERIOR SEGÚN MENSAJES SWIFT Nos. 6066-6065 (REM.EXT.) DE FECHA 05-06-2020 POR DESEMBOLSO DE BIRF PRÉSTAMO BIRF 8648-BO 7 LIBRETA N° 00291012002 ABC-RECURSOS PROPIOS REF.: UTILES DE ESCRITORIO</t>
  </si>
  <si>
    <t>VENTA DE DIVISAS CON TRANSFERENCIA DE FONDOS A SOLICITUD DE AUTORIDAD DE SUPERVISION DEL SISTEMA FINANCIERO SEGUN SOLICITUD 10869 REF: ASBA CUOTA MEMBRESIA GESTION 2020 BANCO CITIBANK NA DOMICILIO 120 SOUTH BISCAYNE BLVD MIAMI FL 33131 CTA 3290018964 DOLARES 20,000.- LIB. 00099021001 TGN-RECURSOS ORDINARIOS (3987)</t>
  </si>
  <si>
    <t>||TRANSFERENCIA DE FONDOS S/G. MENSAJE SWIFT NRO. 6059 Y CORREOS ELECTRONICOS DE LA DGAC Y AASANA DE LA FECHA. (SECTOR PÚBLICO - SOBREVUELOS). DEBITO DE LA LIBRETA 00117012001 DGAC, REPOSICION UTILES DE ESCRITORIO.</t>
  </si>
  <si>
    <t>||TRANSFERENCIA DE FONDOS S/G MENSAJE SWIFT NRO. 6100 DE LA FECHA. (SECTOR PÚBLICO - SOBREVUELOS). DEBITO DE LA LIBRETA 00117012001 DGAC, REPOSICION UTILES DE ESCRITORIO.</t>
  </si>
  <si>
    <t>||COMISION TRANSFERENCIA FDOS.AL EXTERIOR 0,10% S/USD81.660.-,REEMB.GSTS.COMUNICACION BS220.-Y EMISION COMP.CONTABLE BS50.-REF.:PAGO 9 LC I-2019-46 P/C CEASS A/F NORTH LIFE PHARMA DMCC,EN COMPL.A COMP.984412,05/06/20. LIB.00249012001 LBP-CEASS-CENTRAL DE ABASTECIMIENTO Y SUM.DE SALUD REF.:COMIS.PAGO 9 LC I-2019-46.</t>
  </si>
  <si>
    <t>||COMISION TRANSFERENCIA FDOS.AL EXTERIOR 0,10% S/USD46.192,32.-,REEMB.GSTS.COMUNICACION BS220.-Y EMISION COMP.CONTABLE BS50.-REF.:PAGO 8 LC I-2019-46 P/C CEASS A/F NORTH LIFE PHARMA DMCC,EN COMPL.A COMP.984410,05/06/20. LIB.00249012001 LBP-CEASS-CENTRAL DE ABASTECIMIENTO Y SUM.DE SALUD REF.:COMIS.PAGO 8 LC I-2019-46.</t>
  </si>
  <si>
    <t>||COMISION TRANSFERENCIA FDOS.AL EXTERIOR 0,10% S/USD173.751,48.-,REEMB.GSTS.COMUNICACION BS220.-Y EMISION COMP.CONTABLE BS50.-REF.:PAGO 7 LC I-2019-46 P/C CEASS A/F NORTH LIFE PHARMA DMCC,EN COMPL.A COMP.984407,05/06/20. LIB.00249012001 LBP-CEASS-CENTRAL DE ABASTECIMIENTO Y SUM.DE SALUD REF.:COMIS.PAGO 7 LC I-2019-46.</t>
  </si>
  <si>
    <t>||COMISION TRANSFERENCIA FDOS.AL EXTERIOR 0,10% S/USD22.374.-,REEMB.GSTS.COMUNICACION BS220.-Y EMISION COMP.CONTABLE BS50.-REF.:PAGO 6 LC I-2019-46 P/C CEASS A/F NORTH LIFE PHARMA DMCC,EN COMPL.A COMP.984405,05/06/20. LIB.00249012001 LBP-CEASS-CENTRAL DE ABASTECIMIENTO Y SUM.DE SALUD REF.:COMIS.PAGO 6 LC I-2019-46.</t>
  </si>
  <si>
    <t>||COMISION TRANSFERENCIA FDOS.AL EXTERIOR 0,10% S/USD100.960,14.-,REEMB.GSTS.COMUNICACION BS220.-Y EMISION COMP.CONTABLE BS50.-REF.:PAGO 5 LC I-2019-46 P/C CEASS A/F NORTH LIFE PHARMA DMCC,EN COMPL.A COMP.984402,05/06/20. LIB.00249012001 LBP-CEASS-CENTRAL DE ABASTECIMIENTO Y SUM.DE SALUD REF.:COMIS.PAGO 5 LC I-2019-46.</t>
  </si>
  <si>
    <t>||COMISION TRANSFERENCIA FDOS.AL EXTERIOR 0,10% S/USD75.578,40.-,REEMB.GSTS.COMUNICACION BS220.-Y EMISION COMP.CONTABLE BS50.-REF.:PAGO 4 LC I-2019-46 P/C CEASS A/F NORTH LIFE PHARMA DMCC,EN COMPL.A COMP.984398,05/06/20. LIB.00249012001 LBP-CEASS-CENTRAL DE ABASTECIMIENTO Y SUM.DE SALUD REF.:COMIS.PAGO 4 LC I-2019-46.</t>
  </si>
  <si>
    <t>||COMISION TRANSFERENCIA FDOS.AL EXTERIOR 0,10% S/USD93.417,82.-,REEMB.GSTS.COMUNICACION BS220.-Y EMISION COMP.CONTABLE BS50.-REF.:PAGO 3 LC I-2019-46 P/C CEASS A/F NORTH LIFE PHARMA DMCC,EN COMPL.A COMP.984396,05/06/20. LIB.00249012001 LBP-CEASS-CENTRAL DE ABASTECIMIENTO Y SUM.DE SALUD REF.:COMIS.PAGO 3 LC I-2019-46.</t>
  </si>
  <si>
    <t>||COMISION TRANSFERENCIA FDOS.AL EXTERIOR 0,10% S/USD69.288,48.-,REEMB.GSTS.COMUNICACION BS220.-Y EMISION COMP.CONTABLE BS50.-REF.:PAGO 2 LC I-2019-46 P/C CEASS A/F NORTH LIFE PHARMA DMCC,EN COMPL.A COMP.984392,05/06/20. LIB.00249012001 LBP-CEASS-CENTRAL DE ABASTECIMIENTO Y SUM.DE SALUD REF.:COMIS.PAGO 2 LC I-2019-46.</t>
  </si>
  <si>
    <t>||COMISION TRANSFERENCIA FDOS.AL EXTERIOR 0,10% S/USD11.880.-,REEMB.GSTS.COMUNICACION BS220.-Y EMISION COMP.CONTABLE BS50.-REF.:PAGO 1 LC I-2019-46 P/C CEASS A/F NORTH LIFE PHARMA DMCC,EN COMPL.A COMP.984389,05/06/20. LIB.00249012001 LBP-CEASS-CENTRAL DE ABASTECIMIENTO Y SUM.DE SALUD REF.:COMIS.PAGO 1 LC I-2019-46.</t>
  </si>
  <si>
    <t>COBRO COSTOS DE PAPELERIA SEGUN TRANSFERENCIA DEL EXTERIOR POR ORDEN DE COPAGAZ DISTRIBUIDORA DE GAS S.A. REF.: INV.315 AND OTHERS LIB. 00513062001 YPFB-OPERACIONES PLANTA DE SEPARACION DE LIQUIDOS RIO GRANDE</t>
  </si>
  <si>
    <t>COBRO COSTOS DE PAPELERIA SEGUN TRANSFERENCIA DEL EXTERIOR POR ORDEN DE CORPORACION PARAGUAYA DISTRIBUIDORA DE DERIVADOS DE PETROLEO S.A. (FECHA VALOR 05/06/20) LIB. 00513062001 YPFB-OPERACIONES PLANTA DE SEPARACION DE LIQUIDOS RIO GRANDE</t>
  </si>
  <si>
    <t>COBRO COSTOS DE PAPELERIA SEGUN TRANSFERENCIA DEL EXTERIOR POR ORDEN DE GAS CORONA S.A.E.C.A. (FECHA VALOR 04/05/20) LIB. 00513062001 YPFB-OPERACIONES PLANTA DE SEPARACION DE LIQUIDOS RIO GRANDE</t>
  </si>
  <si>
    <t>A:00099021001 Pago de capital e interés corriente a favor del TGN, adeudado por el GAD Oruro, correspondiente a los Préstamos Convenios Subsidiarios CAF 2324, Proyectos de Electrificación Rural: Belén de Choquecota, Ampliación Qaqachaca, Realenga, Cochipampa, Carbuyo y Vilcani.</t>
  </si>
  <si>
    <t>||ASIENTO COMPLEMENTARIO COMPROBANTE S-984315 DE FECHA 04/06/2020 REF:COBRO COMISION AL TGN POR ADMINISTRACION DE VALORES "C" POR MAYO/2020 SEGUN DOCUMENTACION ADJUNTA.</t>
  </si>
  <si>
    <t>VENTA DE DIVISAS CON TRANSFERENCIA DE FONDOS A SOLICITUD DE MINISTERIO DE EDUCACION SEGUN SOLICITUD 10870 REF: TRANSFERENCIA A BECARIA HILDA GABRIELA TAPIA PEREIRA EQUIVALENTES 29,81 USD LIB. 00099021001 TGN-RECURSOS ORDINARIOS (3987) POR DIFERENCIAL CAMBIARIO</t>
  </si>
  <si>
    <t>TRANSFERENCIA DEL EXTERIOR SEGUN SWIFT NO.6137 DE FECHA 08/06/2020 ORDENANTE: EMBAJADA DE BOLIVIA ASUNCION-PARAGUAY REF:GESTORIA CONSULAR MAYO 2019 LIB. 00010011102 MIN.RELACIONES EXTERIORES - GESTORIA CONSULAR LEY Nº 3108</t>
  </si>
  <si>
    <t>NUMERO DE LIBRETA CUT: 00283012001 OPERACIÓN E18 TRANSFERENCIA DEL SISTEMA FINANCIERO POR CUENTA DE TERCEROS A LA CUT SOL ESC SOCIEDAD JENNEFER SRL</t>
  </si>
  <si>
    <t>COBRO COSTOS DE PAPELERIA SEGUN TRANSFERENCIA DEL EXTERIOR POR ORDEN DE PETROLEOS PARAGUAYOS PETROPAR, FECHA VALOR 5-06-20 LIB. 00513062001 YPFB-OPERACIONES PLANTA DE SEPARACION DE LIQUIDOS RIO GRANDE</t>
  </si>
  <si>
    <t>COBRO COSTOS DE PAPELERIA SEGUN TRANSFERENCIA DEL EXTERIOR POR ORDEN DE EMBAJADA DE BOLIVIA ASUNCION-PARAGUAY REF:GESTORIA CONSULAR MAYO 2019 LIB. 00010011102 MIN.RELACIONES EXTERIORES - GESTORIA CONSULAR LEY Nº 3108</t>
  </si>
  <si>
    <t>TRANSFERENCIA DE FONDOS AL EXTERIOR A SOLICITUD DE MINISTERIO DE OBRAS PUBLICAS SERVICIOS Y VIVIENDA SEGUN SOLICITUD 10871 REF: PAGO A ASOCIACION ACCIDENTAL CONSORCIO ITURRI SA TRADINTER BOLIVIA SRL ANTICIPO POR ADQUISICION VEHICULOS CARROS BOMBEROS DE INTERVENCION RAPIDA PARA LOS AEROPUERTOS DE COB LIB. 00081127001 PAR-MOPSV-PROGRAMA DE INFRAESTRUCTURA AEROPORTUARIA M/N</t>
  </si>
  <si>
    <t>PAGO A BID PRÉSTAMO 987-SF-BO VCTO. 07-06-2020 POR CUENTA DE FNDR SEGÚN COD. LIQ. 013621 DE FECHA 05-06-2020, VALOR 08-06-2020 CAPITAL USD 175.731,82 INTERESES USD 283.381,37 LIBRETA NRO. 00099021001 TGN-RECURSOS ORDINARIOS - 3987 - ALIVIO MDRI</t>
  </si>
  <si>
    <t>REGULARIZACION DE TRANSFERENCIA DEL EXTERIOR SEGUN SWIFT NO.6029 DE FECHA 08/06/2020 ORDENANTE: CONSULADO GENERAL DE BOLIVIA MADRID ESPAÑA REF:GESTORIA CONSULAR MAYO 2020 LIB. 00010011102 MIN.RELACIONES EXTERIORES - GESTORIA CONSULAR LEY Nº 3108</t>
  </si>
  <si>
    <t>COBRO COSTOS DE PAPELERIA POR REGULARIZACION DE TRANSFERENCIA DEL EXTERIOR POR ORDEN DE CONSULADO GENERAL DE BOLIVIA MADRID ESPAÑA REF:GESTORIA CONSULAR MAYO 2020 LIB. 00010011102 MIN.RELACIONES EXTERIORES - GESTORIA CONSULAR LEY Nº 3108</t>
  </si>
  <si>
    <t>||TRANSFERENCIA DE FONDOS S/G. MENSAJE SWIFT N° 6153 DE LA FECHA.(SECTOR PUBLICO-SOBREVUELOS) DEBITO LIBRETA N° 00117012001 DGAC, COBRO EMISION COMPROBANTE CONTABLE DE LA FECHA.</t>
  </si>
  <si>
    <t>PAGO A BID PRÉSTAMO 931/SF-BO VCTO. 09-jun-2020 POR CUENTA DE TGN , NTI. 013563 VALOR 09-jun-2020 CAPITAL USD 59.159,24 INTERESES USD 17.753,88 CTA. 3987 CUENTA UNICA DEL TESORO LIB. 00099021001 REF.: COMISIONES BANCARIAS</t>
  </si>
  <si>
    <t>PAGO PRÉSTAMO BID 929-SF-BO VCTO. 09-jun-2020 POR CUENTA DE TGN , NTI. 013562 VALOR 09-jun-2020 CAPITAL USD 118.168,14 INTERESES USD 35.462,65 CTA. 3987 CUENTA UNICA DEL TESORO LIB. 00099021001 REF.: COMISIONES BANCARIAS</t>
  </si>
  <si>
    <t>PAGO A GOB.CHINA PRÉSTAMO CDB 23/12/2010 VCTO. 12-jun-2020 POR CUENTA DE TGN , NTI. 013679 VALOR 09-jun-2020 CAPITAL USD 10.397.500,00 INTERESES USD 3.393.751,94 CTA. 3987 CUENTA UNICA DEL TESORO LIB. 00099021001 REF.: COMISIONES BANCARIAS</t>
  </si>
  <si>
    <t>PAGO A BID PRÉSTAMO 1075-SF-BO-4 VCTO. 09-jun-2020 POR CUENTA DE TGN , NTI. 013588 VALOR 09-jun-2020 CAPITAL USD 64.710,00 INTERESES USD 19.419,69 CTA. 3987 CUENTA UNICA DEL TESORO LIB. 00099021001 REF.: COMISIONES BANCARIAS</t>
  </si>
  <si>
    <t>A:00373024101 00373024101 Transferencia de recursos a gastos de funcionamiento del FDI, correspondiente al mes de abril de 2020, sg Informe CITE: MEFP/VTCP/DGPOT/UPCFTGN/ INF/N°30/2020; HR. 389-59-D.</t>
  </si>
  <si>
    <t>De: 00099021001 Transferencia de recursos a solicitud del Órgano Judicial, (operación bimonetaria), SG Nota CITE:UNID./NAL./FINANZAS/DAF-OJ N°248/2020, a favor YPFB Recaudaciones por Restitución de Certificado Depósito Judicial Nro. 27339. H.R. 6-9412-R. TC 6.86.</t>
  </si>
  <si>
    <t>||TRANSFERENCIA DE FONDOS S/G. MENSAJE S/G. MENSAJE SWIFT NRO. 6158 DE LA FECHA. (SECTOR PÚBLICO - SOBREVUELOS). DEBITO DE LA LIBRETA 00117012001 DGAC, REPOSICION UTILES DE ESCRITORIO.</t>
  </si>
  <si>
    <t>COBRO COSTOS DE PAPELERIA SEGUN TRANSFERENCIA DEL EXTERIOR POR ORDEN DE PETROLEO BRASILEIRO S/A PETROBRAS REF.: INV EXB-GAS-25120 (FECHA VALOR 09/06/20) LIB. 00513012007 YPFB - RECURSOS NACIONALIZACIÓN</t>
  </si>
  <si>
    <t>COBRO COSTOS DE PAPELERIA SEGUN TRANSFERENCIA DEL EXTERIOR POR ORDEN DE LIMA GAS S.A. (FECHA VALOR 08/06/20) LIB. 00513062001 YPFB-OPERACIONES PLANTA DE SEPARACION DE LIQUIDOS RIO GRANDE</t>
  </si>
  <si>
    <t>VENTA DE DIVISAS CON TRANSFERENCIA DE FONDOS A SOLICITUD DE MINISTERIO DE EDUCACION SEGUN SOLICITUD 10868 REF: TRANSFERENCIA BECARIO: RUBEN LOPEZ LEMA EQUIVALENTES 690,12 USD LIB. 00099021001 TGN-RECURSOS ORDINARIOS (3987) POR DIFERENCIAL CAMBIARIO</t>
  </si>
  <si>
    <t>VENTA DE DIVISAS CON TRANSFERENCIA DE FONDOS A SOLICITUD DE MINISTERIO DE EDUCACION SEGUN SOLICITUD 10863 REF: TRANSFERENCIA A CECILIA ALEJANDRA RIOS TERAN EQUIVALENTES 14.890,56 USD LIB. 00099021001 TGN-RECURSOS ORDINARIOS (3987) POR DIFERENCIAL CAMBIARIO</t>
  </si>
  <si>
    <t>COBRO COSTOS DE PAPELERIA SEGUN TRANSFERENCIA DEL EXTERIOR POR ORDEN DE PETROLEO BRASILEIRO SA PETROBRAS REF.: INV EXBGAS25120 LIB. 00513012007 YPFB - RECURSOS NACIONALIZACIÓN</t>
  </si>
  <si>
    <t>||RESPUESTA DEBITO DEL BANQUERO SG/ SWIFT 6202 DE LA FECHA REF: COBRO COMISION POR TRANSFERENCIA DE EUR 1.252,19 DEL 07/05/20 SG/ SOLICITUD DEL MIN. DE EDUCACION, PAGO A/F HERBAS LOPEZ MARCO AUGUSTO LIB. NO. 00099021001 TGN-RECURSOS ORDINARIOS COMIS. DEL BANQUERO EQUIV. EUR 15,00</t>
  </si>
  <si>
    <t>||RESPUESTA DEBITO DEL BANQUERO SG/ SWIFT 6202 DE LA FECHA REF: COBRO COMISION POR TRANSFERENCIA DE EUR 1.252,19 DEL 07/05/20 SG/ SOLICITUD DEL MIN. DE EDUCACION, PAGO A/F HERBAS LOPEZ MARCO AUGUSTO LIB. NO. 00099021001 TGN-RECURSOS ORDINARIOS COMIS. DEL BANQUERO (COBRO UTILES DE ESCRITORIO)</t>
  </si>
  <si>
    <t>COBRO COSTOS DE PAPELERIA SEGUN TRANSFERENCIA DEL EXTERIOR POR ORDEN DE PETROLEO BRASILEIRO, FECHA VALOR 09-06-2020 LIB. 00513012007 YPFB - RECURSOS NACIONALIZACIÓN</t>
  </si>
  <si>
    <t>A:00099021001 Pago de capital e interes corriente a favor del TGN, adeudados por el GAD Santa Cruz, correspondiente al Convenio Subsidiario CAF 2324 Proyecto de Sistema de Electrificación Rural Naciones Unidas – Nuevo Palmar Villanueva.</t>
  </si>
  <si>
    <t>COBRO COSTOS DE PAPELERIA SEGUN TRANSFERENCIA DEL EXTERIOR POR ORDEN DE HINOVE AGROCIENCIA, FECHA VALOR 10-06-20 REF:RFB-04-20 LIB. 00597012001 RECURSOS PROPIOS VENTAS YLB</t>
  </si>
  <si>
    <t>COBRO COSTOS DE PAPELERIA SEGUN TRANSFERENCIA DEL EXTERIOR POR ORDEN DE LLAMA GAS S.A., FECHA VALOR 10-06-20 LIB. 00513062001 YPFB-OPERACIONES PLANTA DE SEPARACION DE LIQUIDOS RIO GRANDE</t>
  </si>
  <si>
    <t>COBRO COSTOS DE PAPELERIA SEGUN TRANSFERENCIA DEL EXTERIOR POR ORDEN DE YPF EXPLORACION Y PRODUCCION DE HIDROCARBIROS DE BOLIVIA S.A., FECHA VALOR 09-06-20 LIB. 00513012007 YPFB - RECURSOS NACIONALIZACIÓN</t>
  </si>
  <si>
    <t>COBRO COSTOS DE PAPELERIA SEGUN TRANSFERENCIA DEL EXTERIOR POR ORDEN DE PETROLEOS BRASILEIROS S.A. PETROBRAS, FECHA VALOR 10-06-20 REF:INV.GC-T-230-20 LIB. 00513012007 YPFB - RECURSOS NACIONALIZACIÓN</t>
  </si>
  <si>
    <t>VENTA DE DIVISAS CON TRANSFERENCIA DE FONDOS A SOLICITUD DE MINISTERIO DE EDUCACION SEGUN SOLICITUD 10777 REF: TRANSFERENCIA PARA DANA DELIA VALLEJOS LUNA EQUIVALENTES 1.390,60 USD LIB. 00099021001 TGN-RECURSOS ORDINARIOS (3987) POR DIFERENCIAL CAMBIARIO</t>
  </si>
  <si>
    <t>VENTA DE DIVISAS CON TRANSFERENCIA DE FONDOS A SOLICITUD DE MINISTERIO DE EDUCACION SEGUN SOLICITUD 10776 REF: TRANSFERENCIA PARA CECILIA ALEJANDRA RIOS TERAN EQUIVALENTES 1.789,95 USD LIB. 00099021001 TGN-RECURSOS ORDINARIOS (3987) POR DIFERENCIAL CAMBIARIO</t>
  </si>
  <si>
    <t>A:00070011104 Débito Automático s/g inf. CITE: MEFP/VTCP/DGPOT/UPCFTGN-DGAJ/N°32 y 362/2020 y nota CITE: MTEPS-DGAA-UF-TES-MML- 0251-CAR/2019, inf. Técnico MTEPS-DGAA-UF-TES-MML-0114-INF/2019 e Inf. Legal MTEPS-DGAJ-UGJ-NICA-0364-INF/2019 del MTEPS; por incumplimiento al Art. 2 del Decreto Supremo N°26577 de 03 de abril 2002 con la transferencia del 04% de su masa salarial correspondientes a la gestiones 2013-2014 y 2015(H.R. 6-36077-R/ 1-15608-R/6-37023-R).</t>
  </si>
  <si>
    <t>||TRANSFERENCIA A LA CUENTA UNICA DEL TESORO IMPORTES RETENIDOS A JULIO HUMEREZ QUIROZ POR REMUNERACION MAXIMA CORRESPONDIENTE AL MES DE MAYO/2020 - LIBRETA N° 00099021001. S/G DOCUMENTOS ADJUNTOS Y ROC N° 265/2020 DEL DCR. TRANF. POR REMUNERACION MAXIMA - JULIO HUMEREZ QUIROZ MES DE MAYO/2020 LIBRETA N° 00099021001</t>
  </si>
  <si>
    <t>||TRANSFERENCIA DE FONDOS S/G. MENSAJES SWIFT NROS. 6250 Y 6251 DE LA FECHA. (SECTOR PÚBLICO - SOBREVUELOS). DEBITO DE LA LIBRETA 00117012001 DGAC, REPOSICION UTILES DE ESCRITORIO.</t>
  </si>
  <si>
    <t>||TRANSFERENCIA DE FONDOS S/G. MENSAJES SWIFT NROS. 6253 Y 6254 DE LA FECHA. (SECTOR PÚBLICO - SOBREVUELOS). DEBITO DE LA LIBRETA 00117012001 DGAC, REPOSICION UTILES DE ESCRITORIO.</t>
  </si>
  <si>
    <t>COBRO DE||ÚTILES DE ESCRITORIO POR LA ELABORACIÓN DE CINCO COMPROBANTES CONTABLES DE COBRO A CAPITAL E INTERESES POR VENCIMIENTO EN LA FECHA. REF: CRÉDITO EXTRAORDINARIO A YLB DESARROLLO INTEGRAL DE LA SALMUERA DEL SALAR DE UYUNI FASE II, CONTRATO SANO N°178/11 DE LA LIBRETA N° 00597012001 RECURSOS PROPIOS VENTAS YLB, COSTO ÚTILES DE ESCRITORIO</t>
  </si>
  <si>
    <t>COBRO DE||ÚTILES DE ESCRITORIO POR LA ELABORACIÓN DE TRES COMPROBANTES CONTABLES DE COBRO A CAPITAL E INTERESES POR VENCIMIENTO EN LA FECHA. REF: CRÉDITO EXTRAORDINARIO A YLB PLANTA PILOTO DE BATERÍAS DE LITIO FASE III, CONTRATO SANO N°179/11 DE LA LIBRETA N° 00597012001 RECURSOS PROPIOS VENTAS YLB, COSTO ÚTILES DE ESCRITORIO</t>
  </si>
  <si>
    <t>PAGO A CAF PRÉSTAMO CFA009660 VCTO. 12-jun-2020 POR CUENTA DE TGN , NTI. 013673 VALOR 12-jun-2020 INTERESES USD 887.805,00 COMISIONES USD 43.629,89 CTA. 3987 CUENTA UNICA DEL TESORO LIB. 00099021001 REF.: COMISIONES BANCARIAS</t>
  </si>
  <si>
    <t>NUMERO DE LIBRETA CUT: 00099021001 OPERACIÓN E75 TRANSFERENCIA DE LA CUENTA FISCAL BUN A LA CUT EN MN TRANSFERENCIA DE FONDOS A SOLICITUD DEL GOBIERNO AUTONOMO DEPARTAMENTAL DE TARIJA CITE:GOB.AUT.DPTAL.TJA/S.D.E.F./OF.NÂ°600/2020 LA CTA. 3987 CUT LBRTA.00099021001.</t>
  </si>
  <si>
    <t>COBRO COSTOS DE PAPELERIA SEGUN TRANSFERENCIA DEL EXTERIOR POR ORDEN DE COPAGAZ DISTRIBUIDORA DE GAS S.A. REF.: INV 301,302,303,304 (FECHA VALOR 10/06/20) LIB. 00513062001 YPFB-OPERACIONES PLANTA DE SEPARACION DE LIQUIDOS RIO GRANDE</t>
  </si>
  <si>
    <t>||REGISTRO COBRO COMISION EMISION BOLETA DE GARANTIA 0,15% S/BS4.484,23, P/C EMPRESA BOLIVIANA DE INDUSTRIALOIZACION DE HIDROCARBUROS - EBIH A/F EMPRESA PUBLICA SOCIAL DE AGUA Y SANEAMIENTO - EPSAS EN COMPLEMENTO A CBTE. S-0984928 ADJUNTO DE LA FECHA LIB. 00584019201 EBIH TUBERIAS, REF.: COMISION EMIS. BG N°0010/2020 P/C EBIH A/F EPSAS</t>
  </si>
  <si>
    <t>COBRO COSTOS DE PAPELERIA SEGUN TRANSFERENCIA DEL EXTERIOR POR ORDEN DE HERCO COMBUSTIBLES S.A. REF.: EMB-N-012-2020 (FECHA VALOR 11/06/20) LIB. 00513062001 YPFB-OPERACIONES PLANTA DE SEPARACION DE LIQUIDOS RIO GRANDE</t>
  </si>
  <si>
    <t>||TRANSFERENCIA DE FONDOS S/G. MENSAJES SWIFT NROS. 6294 Y 6295 DE LA FECHA.(SECTOR PUBLICO-SOBREVUELOS) DEBITO LIBRETA N° 00117012001 DGAC, COBRO EMISION COMPROBANTE CONTABLE DE LA FECHA.</t>
  </si>
  <si>
    <t>'TRANSFERENCIA'||RECIBIDA DEL EXTERIOR SEGUN MENSAJES SWIFT N° 6305 Y 6304 (REM. EXT.) DE FECHA 12-06-2020 POR DESEMBOLSO N° 7 DE FONPLATA PTMO. BOL 32/2018 LIBRETA N° 00287102001 FPS-RECURSOS PROPIOS REF.: UTILES DE ESCRITORIO</t>
  </si>
  <si>
    <t>||REGISTRO EMISION BOLETA DE GARANTIA BG-010/2020 P/C EMPRESA BOLIVIANA DE INDUSTRIALIZACION DE HIDROCARBUROS - EBIH A/F EMPRESA PUBLICA SOCIAL DE AGUA Y SANEAMIENTO - EPSAS S/G NOTA EBIH/GG/N°179/2020 DEL 10-06-20 LIB. 00584019201 - EBIH TUBERIASREF.: EMISION DE BOLETAS DE GARANTIA BG010/2020, P/C EBIH A/F EPSAS</t>
  </si>
  <si>
    <t>COBRO COSTOS DE PAPELERIA SEGUN TRANSFERENCIA DEL EXTERIOR POR ORDEN DE PUMA ENERGY PARAGUAY S.A. (FECHA VALOR 10/06/20) LIB. 00513062001 YPFB-OPERACIONES PLANTA DE SEPARACION DE LIQUIDOS RIO GRANDE</t>
  </si>
  <si>
    <t>COBRO COSTOS DE PAPELERIA SEGUN TRANSFERENCIA DEL EXTERIOR POR ORDEN DE INTEGRACION ENERGETICA ARGENTINA S.A. REF.: PAGO EXA-GJA-107/20 LIB. 00513012007 YPFB - RECURSOS NACIONALIZACIÓN</t>
  </si>
  <si>
    <t>PAGO A CAF PRÉSTAMO CFA006993 VCTO. 15-jun-2020 POR CUENTA DE TGN , NTI. 013665 VALOR 15-jun-2020 CAPITAL USD 4.854.696,50 INTERESES USD 1.893.634,57 CTA. 3987 CUENTA UNICA DEL TESORO LIB. 00099021001 REF.: COMISIONES BANCARIAS</t>
  </si>
  <si>
    <t>PAGO A CAF PRÉSTAMO CFA006995 VCTO. 15-jun-2020 POR CUENTA DE TGN , NTI. 013666 VALOR 15-jun-2020 CAPITAL USD 1.034.802,94 INTERESES USD 131.407,00 CTA. 3987 CUENTA UNICA DEL TESORO LIB. 00099021001 REF.: COMISIONES BANCARIAS</t>
  </si>
  <si>
    <t>PAGO A BID PRÉSTAMO 4413/BL-BO VCTO. 15-jun-2020 POR CUENTA DE TGN , NTI. 013623 VALOR 15-jun-2020 INTERESES USD 112.276,59 COMISIONES USD 85.007,69 CTA. 3987 CUENTA UNICA DEL TESORO LIB. 00099021001 REF.: COMISIONES BANCARIAS</t>
  </si>
  <si>
    <t>PAGO A BID PRÉSTAMO 4413/BL-BO VCTO. 15-jun-2020 POR CUENTA DE TGN , NTI. 013622 VALOR 15-jun-2020 INTERESES USD 1.876,71 CTA. 3987 CUENTA UNICA DEL TESORO LIB. 00099021001 REF.: COMISIONES BANCARIAS</t>
  </si>
  <si>
    <t>PAGO A BID PRÉSTAMO 4376/BL-BO VCTO. 15-jun-2020 POR CUENTA DE TGN , NTI. 013579 VALOR 15-jun-2020 INTERESES USD 168.304,45 COMISIONES USD 104.151,51 CTA. 3987 CUENTA UNICA DEL TESORO LIB. 00099021001 REF.: COMISIONES BANCARIAS</t>
  </si>
  <si>
    <t>PAGO A BID PRÉSTAMO 4376/BL-BO VCTO. 15-jun-2020 POR CUENTA DE TGN , NTI. 013578 VALOR 15-jun-2020 INTERESES USD 2.813,22 CTA. 3987 CUENTA UNICA DEL TESORO LIB. 00099021001 REF.: COMISIONES BANCARIAS</t>
  </si>
  <si>
    <t>PAGO A IDA PRÉSTAMO 3471-BO VCTO. 15-jun-2020 POR CUENTA DE TGN , NTI. 013571 VALOR 15-jun-2020 CAPITAL USD 14.247,42 INTERESES USD 4.562,15 CTA. 3987 CUENTA UNICA DEL TESORO LIB. 00099021001 REF.: COMISIONES BANCARIAS</t>
  </si>
  <si>
    <t>PAGO A IDA PRÉSTAMO 4845-BO VCTO. 15-jun-2020 POR CUENTA DE TGN , NTI. 013574 VALOR 15-jun-2020 INTERESES USD 164.894,14 CTA. 3987 CUENTA UNICA DEL TESORO LIB. 00099021001 REF.: COMISIONES BANCARIAS</t>
  </si>
  <si>
    <t>PAGO A IDA PRÉSTAMO 3378-BO VCTO. 15-jun-2020 POR CUENTA DE TGN , NTI. 013570 VALOR 15-jun-2020 CAPITAL USD 15.075,82 INTERESES USD 2.356,42 CTA. 3987 CUENTA UNICA DEL TESORO LIB. 00099021001 REF.: COMISIONES BANCARIAS</t>
  </si>
  <si>
    <t>PAGO A IDA PRÉSTAMO 2742-1-BO VCTO. 15-jun-2020 POR CUENTA DE TGN , NTI. 013569 VALOR 15-jun-2020 CAPITAL USD 23.090,66 INTERESES USD 5.731,69 CTA. 3987 CUENTA UNICA DEL TESORO LIB. 00099021001 REF.: COMISIONES BANCARIAS</t>
  </si>
  <si>
    <t>PAGO A IDA PRÉSTAMO 3541-BO VCTO. 15-jun-2020 POR CUENTA DE TGN , NTI. 013572 VALOR 15-jun-2020 CAPITAL USD 308.547,16 INTERESES USD 99.951,74 CTA. 3987 CUENTA UNICA DEL TESORO LIB. 00099021001 REF.: COMISIONES BANCARIAS</t>
  </si>
  <si>
    <t>PAGO A ICO ESPAÑA PRÉSTAMO 01020037.0 VCTO. 15-jun-2020 POR CUENTA DE TGN , NTI. 013577 VALOR 15-jun-2020 CAPITAL USD 195.121,94 CTA. 3987 CUENTA UNICA DEL TESORO LIB. 00099021001 REF.: COMISIONES BANCARIAS</t>
  </si>
  <si>
    <t>PAGO A OPEP PRÉSTAMO 604-P VCTO. 15-jun-2020 POR CUENTA DE TGN , NTI. 013565 VALOR 15-jun-2020 CAPITAL USD 84.450,00 INTERESES USD 3.385,82 CTA. 3987 CUENTA UNICA DEL TESORO LIB. 00099021001 REF.: COMISIONES BANCARIAS</t>
  </si>
  <si>
    <t>PAGO A IDA PRÉSTAMO 5461-BO VCTO. 15-jun-2020 POR CUENTA DE TGN , NTI. 013576 VALOR 15-jun-2020 CAPITAL USD 293.137,84 INTERESES USD 35.796,67 CTA. 3987 CUENTA UNICA DEL TESORO LIB. 00099021001 REF.: COMISIONES BANCARIAS</t>
  </si>
  <si>
    <t>PAGO A OPEP PRÉSTAMO 1332-P VCTO. 15-jun-2020 POR CUENTA DE TGN , NTI. 013564 VALOR 15-jun-2020 CAPITAL USD 318.016,00 INTERESES USD 96.224,14 CTA. 3987 CUENTA UNICA DEL TESORO LIB. 00099021001 REF.: COMISIONES BANCARIAS</t>
  </si>
  <si>
    <t>NUMERO DE LIBRETA CUT: 00046024103 OPERACIÓN E75 TRANSFERENCIA DE LA CUENTA FISCAL BUN A LA CUT EN MN TRANSFERENCIA DE FONDOS A SOLICITUD DEL GOBIERNO AUTONOMO MUNICIPAL DE TACOPAYA CITE: GAMT NÂ°0078/2020 LA CTA.3987 CUT LBRTA.00046024103.</t>
  </si>
  <si>
    <t>||TRANSFERENCIA DE FONDOS S/G. MENSAJES SWIFT NROS.6342 Y 6341 DE LA FECHA.(SECTOR PUBLICO-SERVICIOS). DEBITO LIBRETA N° 00119012001 ADSIB, COBRO EMISION COMPROBANTE CONTABLE DE LA FECHA.</t>
  </si>
  <si>
    <t>PAGO A BID PRÉSTAMO 1075-SF-BO-10 VCTO. 15-jun-2020 POR CUENTA DE TGN , NTI. 013615 VALOR 15-jun-2020 CAPITAL USD 331.952,63 INTERESES USD 156.057,45 CTA. 3987 CUENTA UNICA DEL TESORO LIB. 00099021001 REF.: COMISIONES BANCARIAS</t>
  </si>
  <si>
    <t>PAGO A BID PRÉSTAMO 1006-SF-BO VCTO. 15-jun-2020 POR CUENTA DE TGN , NTI. 013591 VALOR 15-jun-2020 CAPITAL USD 194.785,53 INTERESES USD 72.088,99 CTA. 3987 CUENTA UNICA DEL TESORO LIB. 00099021001 REF.: COMISIONES BANCARIAS</t>
  </si>
  <si>
    <t>PAGO A BID PRÉSTAMO 1075-SF-BO-6 VCTO. 15-jun-2020 POR CUENTA DE TGN , NTI. 013592 VALOR 15-jun-2020 CAPITAL USD 237.894,16 INTERESES USD 88.043,24 CTA. 3987 CUENTA UNICA DEL TESORO LIB. 00099021001 REF.: COMISIONES BANCARIAS</t>
  </si>
  <si>
    <t>PAGO A BID PRÉSTAMO 1075-SF-BO-9 VCTO. 15-jun-2020 POR CUENTA DE TGN , NTI. 013593 VALOR 15-jun-2020 CAPITAL USD 133.333,33 INTERESES USD 62.682,61 CTA. 3987 CUENTA UNICA DEL TESORO LIB. 00099021001 REF.: COMISIONES BANCARIAS</t>
  </si>
  <si>
    <t>PAGO A BID PRÉSTAMO 1121-SF-BO VCTO. 15-jun-2020 POR CUENTA DE TGN , NTI. 013616 VALOR 15-jun-2020 CAPITAL USD 1.645,62 INTERESES USD 806,56 CTA. 3987 CUENTA UNICA DEL TESORO LIB. 00099021001 REF.: COMISIONES BANCARIAS</t>
  </si>
  <si>
    <t>PAGO A BID PRÉSTAMO 1126-SF-BO VCTO. 15-jun-2020 POR CUENTA DE TGN , NTI. 013596 VALOR 15-jun-2020 CAPITAL USD 50.276,55 INTERESES USD 23.635,99 CTA. 3987 CUENTA UNICA DEL TESORO LIB. 00099021001 REF.: COMISIONES BANCARIAS</t>
  </si>
  <si>
    <t>PAGO A BID PRÉSTAMO 1127-SF-BO VCTO. 15-jun-2020 POR CUENTA DE TGN , NTI. 013597 VALOR 15-jun-2020 CAPITAL USD 3.150,00 INTERESES USD 1.480,88 CTA. 3987 CUENTA UNICA DEL TESORO LIB. 00099021001 REF.: COMISIONES BANCARIAS</t>
  </si>
  <si>
    <t>PAGO A BID PRÉSTAMO 1128-SF-BO VCTO. 15-jun-2020 POR CUENTA DE TGN , NTI. 013598 VALOR 15-jun-2020 CAPITAL USD 31.712,59 INTERESES USD 14.908,71 CTA. 3987 CUENTA UNICA DEL TESORO LIB. 00099021001 REF.: COMISIONES BANCARIAS</t>
  </si>
  <si>
    <t>PAGO A BID PRÉSTAMO 1512-SF-BO VCTO. 15-jun-2020 POR CUENTA DE TGN , NTI. 013599 VALOR 15-jun-2020 CAPITAL USD 272.277,62 INTERESES USD 130.726,52 CTA. 3987 CUENTA UNICA DEL TESORO LIB. 00099021001 REF.: COMISIONES BANCARIAS</t>
  </si>
  <si>
    <t>PAGO A BID PRÉSTAMO 1515-SF-BO VCTO. 15-jun-2020 POR CUENTA DE TGN , NTI. 013601 VALOR 15-jun-2020 CAPITAL USD 19.316,20 INTERESES USD 9.274,14 CTA. 3987 CUENTA UNICA DEL TESORO LIB. 00099021001 REF.: COMISIONES BANCARIAS</t>
  </si>
  <si>
    <t>PAGO A BID PRÉSTAMO 1519-SF-BO VCTO. 15-jun-2020 POR CUENTA DE TGN , NTI. 013602 VALOR 15-jun-2020 CAPITAL USD 157.616,67 INTERESES USD 75.675,25 CTA. 3987 CUENTA UNICA DEL TESORO LIB. 00099021001 REF.: COMISIONES BANCARIAS</t>
  </si>
  <si>
    <t>PAGO A BID PRÉSTAMO 2981/BL-BO VCTO. 15-jun-2020 POR CUENTA DE TGN , NTI. 013606 VALOR 15-jun-2020 CAPITAL USD 595.744,67 INTERESES USD 505.405,60 CTA. 3987 CUENTA UNICA DEL TESORO LIB. 00099021001 REF.: COMISIONES BANCARIAS</t>
  </si>
  <si>
    <t>PAGO A BID PRÉSTAMO 2981/BL-BO VCTO. 15-jun-2020 POR CUENTA DE TGN , NTI. 013585 VALOR 15-jun-2020 INTERESES USD 8.752,23 CTA. 3987 CUENTA UNICA DEL TESORO LIB. 00099021001 REF.: COMISIONES BANCARIAS</t>
  </si>
  <si>
    <t>PAGO A BID PRÉSTAMO 2593/BL-BO VCTO. 14-jun-2020 POR CUENTA DE TGN , NTI. 013610 VALOR 15-jun-2020 CAPITAL USD 948.979,59 INTERESES USD 797.737,37 CTA. 3987 CUENTA UNICA DEL TESORO LIB. 00099021001 REF.: COMISIONES BANCARIAS</t>
  </si>
  <si>
    <t>PAGO A BID PRÉSTAMO 2593/BL-BO VCTO. 14-jun-2020 POR CUENTA DE TGN , NTI. 013589 VALOR 15-jun-2020 INTERESES USD 19.380,22 CTA. 3987 CUENTA UNICA DEL TESORO LIB. 00099021001 REF.: COMISIONES BANCARIAS</t>
  </si>
  <si>
    <t>PAGO A BID PRÉSTAMO 3534/BL-BO VCTO. 15-jun-2020 POR CUENTA DE TGN , NTI. 013607 VALOR 15-jun-2020 INTERESES USD 150.043,52 COMISIONES USD 36.344,58 CTA. 3987 CUENTA UNICA DEL TESORO LIB. 00099021001 REF.: COMISIONES BANCARIAS</t>
  </si>
  <si>
    <t>PAGO A BID PRÉSTAMO 3534/BL-BO VCTO. 15-jun-2020 POR CUENTA DE TGN , NTI. 013618 VALOR 15-jun-2020 INTERESES USD 2.958,83 CTA. 3987 CUENTA UNICA DEL TESORO LIB. 00099021001 REF.: COMISIONES BANCARIAS</t>
  </si>
  <si>
    <t>PAGO A BID PRÉSTAMO 4403/BL-BO VCTO. 15-jun-2020 POR CUENTA DE TGN , NTI. 013608 VALOR 15-jun-2020 INTERESES USD 95.526,59 COMISIONES USD 67.438,08 CTA. 3987 CUENTA UNICA DEL TESORO LIB. 00099021001 REF.: COMISIONES BANCARIAS</t>
  </si>
  <si>
    <t>PAGO A BID PRÉSTAMO 4403/BL-BO VCTO. 15-jun-2020 POR CUENTA DE TGN , NTI. 013619 VALOR 15-jun-2020 INTERESES USD 1.551,49 CTA. 3987 CUENTA UNICA DEL TESORO LIB. 00099021001 REF.: COMISIONES BANCARIAS</t>
  </si>
  <si>
    <t>A:00373024104 A:00373024104 Transferencia de recursos a favor de las UNIBOL, correspondiente al mes de Abril de 2020, sg Informe CITE: MEFP/VTCP/DGPOT/UPCFTGN/INF/N°31/2020; HR. 389-60-D</t>
  </si>
  <si>
    <t>TRANSFERENCIA DE FONDOS AL EXTERIOR A SOLICITUD DE YACIMIENTOS PETROLIFEROS FISCALES BOLIVIANOS SEGUN SOLICITUD YPFB-0239-2020 REF: PAGO A TRAFIGURA PTE LTD POR DEVOLUCION COSTOS OPERATIVOS OP YPFB GPDI DPDI 594 2020 LIB. 00513022001 YPFB - "OPERACIONES"</t>
  </si>
  <si>
    <t>VENTA DE DIVISAS CON TRANSFERENCIA DE FONDOS A SOLICITUD DE MINISTERIO DE EDUCACION SEGUN SOLICITUD 10884 REF: TRANSFERENCIA BECARIO ANDRES GERMAN VALLEJOS BALLADARES EQUIVALENTES 20.215,44 USD LIB. 00099021001 TGN-RECURSOS ORDINARIOS (3987) POR DIFERENCIAL CAMBIARIO</t>
  </si>
  <si>
    <t>VENTA DE DIVISAS CON TRANSFERENCIA DE FONDOS A SOLICITUD DE MINISTERIO DE EDUCACION SEGUN SOLICITUD 10884 REF: TRANSFERENCIA BECARIO ANDRES GERMAN VALLEJOS BALLADARES EQUIVALENTES 20.215,44 USD LIB. 00099021001 TGN-RECURSOS ORDINARIOS (3987)</t>
  </si>
  <si>
    <t>||REGULARIZACION DE NUESTRA OPERACION N° 984901 DE F.12/06/2020 EN ATENCION A CORREOS DE LA DGAC Y AASANA. DEBITO DE LA LIBRETA 00117012001 DGAC, REPOSICION UTILES DE ESCRITORIO.</t>
  </si>
  <si>
    <t>NUMERO DE LIBRETA CUT: 00283012001 OPERACIÓN E18 TRANSFERENCIA DEL SISTEMA FINANCIERO POR CUENTA DE TERCEROS A LA CUT SOL. ESC. DE ALMACENERA BOLIVIANA S.A.</t>
  </si>
  <si>
    <t>NUMERO DE LIBRETA CUT: 00283012001 OPERACIÓN E18 TRANSFERENCIA DEL SISTEMA FINANCIERO POR CUENTA DE TERCEROS A LA CUT SOL. ESC. ALMACENERA BOLIVIANA S.A.</t>
  </si>
  <si>
    <t>PAGO A CAF PRÉSTAMO CFA008422 VCTO. 16-06-2020 POR CUENTA DE TGN , NTI. 013671 VALOR 16-06-2020 CAPITAL USD 3.241.733,56 INTERESES USD 1.034.131,16 COMISIONES USD 78.288,84 CTA. 3987 CUENTA UNICA DEL TESORO LIB. 00099021001 REF.: COMISIONES BANCARIAS</t>
  </si>
  <si>
    <t>COBRO COSTOS DE PAPELERIA SEGUN TRANSFERENCIA DEL EXTERIOR POR ORDEN DE GAS CORONA SAECA, FECHA VALOR 15-06-2020 LIB. 00513062001 YPFB-OPERACIONES PLANTA DE SEPARACION DE LIQUIDOS RIO GRANDE</t>
  </si>
  <si>
    <t>REGULARIZACION DE TRANSFERENCIA DEL EXTERIOR SEGUN SWIFT 6255 DE FECHA 16/06/2020 ORDENANTE: EMBAJADA DE BOLIVIA EN LONDRES GRAN BRETAÑA REF:GESTORIA CONSULAR ENERO A MAYO 2020 LIB. 00010011102 MIN.RELACIONES EXTERIORES - GESTORIA CONSULAR LEY Nº 3108</t>
  </si>
  <si>
    <t>TRANSFERENCIA DE FONDOS AL EXTERIOR A SOLICITUD DE MINISTERIO DE ECONOMIA Y FINANZAS PUBLICAS SEGUN SOLICITUD 10887 REF: PAGO A THE BANK OF NEW YORK MELLON - CUENTA 8901245259, POR COMISION DE ADMINISTRACION ANUAL DE SERVICIOS ESPECIALIZADOS TRUSTEE, PERIODO DEL 20/03/2020 AL 19/03/2021, SEGUN MEFP/ LIB. 00099021001 TGN-RECURSOS ORDINARIOS (3987)</t>
  </si>
  <si>
    <t>COBRO COSTOS DE PAPELERIA POR REGULARIZACION DE TRANSFERENCIA DEL EXTERIOR POR ORDEN DE EMBAJADA DE BOLIVIA EN LONDRES GRAN BRETAÑA REF:GESTORIA CONSULAR ENERO A MAYO 2020 LIB. 00010011102 MIN.RELACIONES EXTERIORES - GESTORIA CONSULAR LEY Nº 3108</t>
  </si>
  <si>
    <t>COBRO COSTOS DE PAPELERIA SEGUN TRANSFERENCIA DEL EXTERIOR POR ORDEN DE INTEGRACION ENERGETICA ARGENTINA, FECHA VALOR 16-06-2020 LIB. 00513012007 YPFB - RECURSOS NACIONALIZACIÓN</t>
  </si>
  <si>
    <t>PAGO A CAF PRÉSTAMO CFA008789 VCTO. 17-06-2020 POR CUENTA DE TGN , NTI. 013674 VALOR 17-06-2020 CAPITAL USD 3.302.599,70 INTERESES USD 1.242.898,46 COMISIONES USD 10.319,15 CTA. 3987 CUENTA UNICA DEL TESORO LIB. 00099021001 REF.: COMISIONES BANCARIAS</t>
  </si>
  <si>
    <t>PAGO A CAF PRÉSTAMO CFA008785 VCTO. 17-06-2020 POR CUENTA DE TGN , NTI. 013672 VALOR 17-06-2020 CAPITAL USD 3.691.416,52 INTERESES USD 1.312.731,42 COMISIONES USD 2.351,31 CTA. 3987 CUENTA UNICA DEL TESORO LIB. 00099021001 REF.: COMISIONES BANCARIAS</t>
  </si>
  <si>
    <t>TRANSFERENCIA DE FONDOS AL EXTERIOR A SOLICITUD DE MINISTERIO DE GOBIERNO SEGUN SOLICITUD 10894 REF: PAGO A PROFESIONAL AVIATION SURRP, SEGUNDO PAGO POR SERVICIO INTEGRAL DE CADENA LOGISTICA A LA FLOTA DE AERONAVES DE LOS DIABLOS NEGROS. LIB. 00099021001 TGN-RECURSOS ORDINARIOS (3987)</t>
  </si>
  <si>
    <t>NUMERO DE LIBRETA CUT: 00046058003 OPERACIÓN E75 TRANSFERENCIA DE LA CUENTA FISCAL BUN A LA CUT EN MN TRANSFERENCIA DE FONDOS A SOLICITUD DEL GOBIERNO AUTONOMO MUNICIPAL DE SAN PEDRO DE BUENTA VISTA CITE: GAM SPBV/MAE-088/2020 CUENTA CUT 3987 LIBRETA NÂ° 00046058003.</t>
  </si>
  <si>
    <t>REGULARIZACION DE TRANSFERENCIA DEL EXTERIOR SEGUN SWIFT 6315 DE FECHA 17/06/2020 ORDENANTE: CONSULADO GENERAL DE BOLIVIA EN MILAN ITALIA LIB. 00010011102 MIN.RELACIONES EXTERIORES - GESTORIA CONSULAR LEY Nº 3108</t>
  </si>
  <si>
    <t>REGULARIZACION DE TRANSFERENCIA DEL EXTERIOR SEGUN SWIFT 6319 DE FECHA 17/06/2020 ORDENANTE: CONSULADO DE BOLIVIA EN VALENCIA ESPAÑA LIB. 00010011102 MIN.RELACIONES EXTERIORES - GESTORIA CONSULAR LEY Nº 3108</t>
  </si>
  <si>
    <t>REGULARIZACION DE TRANSFERENCIA DEL EXTERIOR SEGUN SWIFT 6365 DE FECHA 17/06/2020 ORDENANTE: EMBAJADA DE BOLIVIA EN BERLIN ALEMANIA LIB. 00010011102 MIN.RELACIONES EXTERIORES - GESTORIA CONSULAR LEY Nº 3108</t>
  </si>
  <si>
    <t>||REGISTRO DEVOLUCION SALDO NO UTILIZADO LC I-2019-54 P/C MINISTERIO DE DEFENSA A/F CONDOR S/A INDUSTRIA QUIMICA,S/G NOTA DGAA-UF-STCP. NO.0484/20,15/06/20 Y DOCS.ADJ. LIB.00099021001 TGN-RECURSOS ORDINARIOS (3987) REF.:DEVOLUCION SALDO NO UTILIZADO LC I-2019-54</t>
  </si>
  <si>
    <t>||COMISION TRANSFERENCIA FDOS.AL EXTERIOR 0,10% S/USD283.856.-,REEMB.GSTS.COMUNICACION BS220.-Y EMISION COMP.CONTABLE BS50.-REF.:PAGO 1 LC I-2019-54 P/C MINISTERIO DE DEFENSA A/F CONDOR S/A INDUSTRIA QUIMICA.,EN COMPL.A COMP.985089,17/06/20. LIB.00020011103 MINISTERIO DE DEFENSA - INGRESOS VARIOS REF.:COMISIONES PAGO 1 LC I-2019-54</t>
  </si>
  <si>
    <t>COBRO COSTOS DE PAPELERIA POR REGULARIZACION DE TRANSFERENCIA DEL EXTERIOR POR ORDEN DE CONSULADO GENERAL DE BOLIVIA EN MILAN ITALIA LIB. 00010011102 MIN.RELACIONES EXTERIORES - GESTORIA CONSULAR LEY Nº 3108</t>
  </si>
  <si>
    <t>COBRO COSTOS DE PAPELERIA POR REGULARIZACION DE TRANSFERENCIA DEL EXTERIOR POR ORDEN DE CONSULADO DE BOLIVIA EN VALENCIA ESPAÑA LIB. 00010011102 MIN.RELACIONES EXTERIORES - GESTORIA CONSULAR LEY Nº 3108</t>
  </si>
  <si>
    <t>COBRO COSTOS DE PAPELERIA POR REGULARIZACION DE TRANSFERENCIA DEL EXTERIOR POR ORDEN DE EMBAJADA DE BOLIVIA EN BERLIN ALEMANIA LIB. 00010011102 MIN.RELACIONES EXTERIORES - GESTORIA CONSULAR LEY Nº 3108</t>
  </si>
  <si>
    <t>COBRO COSTOS DE PAPELERIA POR REGULARIZACION DE TRANSFERENCIA DEL EXTERIOR POR ORDEN DE CONSULADO DEL ESTADO PLURINACIONAL DE BOLIVIA EN ILO-PERU LIB. 00099021001 TGN-RECURSOS ORDINARIOS (3987)</t>
  </si>
  <si>
    <t>COBRO COSTOS DE PAPELERIA POR REGULARIZACION DE TRANSFERENCIA DEL EXTERIOR POR ORDEN DE CONSULADO DEL ESTADO PLURINACIONAL DE BOLIVIA EN ILO - PERU LIB. 00099021001 TGN-RECURSOS ORDINARIOS (3987)</t>
  </si>
  <si>
    <t>REGULARIZACION DE TRANSFERENCIA DEL EXTERIOR SEGUN SWIFT 6345 DE FECHA 17/06/2020 ORDENANTE: EMBAJADA DE BOLIVIA EN CHINA BEIJING LIB. 00010011102 MIN.RELACIONES EXTERIORES - GESTORIA CONSULAR LEY Nº 3108</t>
  </si>
  <si>
    <t>REGULARIZACION DE TRANSFERENCIA DEL EXTERIOR SEGUN SWIFT 6289 DE FECHA 17/06/2020 ORDENANTE: CONSULADO DE BOLIVIA EN CALAMA-CHILE LIB. 00010011102 MIN.RELACIONES EXTERIORES - GESTORIA CONSULAR LEY Nº 3108</t>
  </si>
  <si>
    <t>REGULARIZACION DE TRANSFERENCIA DEL EXTERIOR SEGUN SWIFT 6283 DE FECHA 17/06/2020 ORDENANTE: CONSULADO DE BOLIVIA EN MADRID ESPAÑA LIB. 00340012004 SEGIP-RECAUDACION EXTERIOR-LICENCIAS DE CONDUCIR</t>
  </si>
  <si>
    <t>REGULARIZACION DE TRANSFERENCIA DEL EXTERIOR SEGUN SWIFT 6284 DE FECHA 17/06/2020 ORDENANTE: CONSULADO DE BOLIVIA EN MADRID ESPAÑA LIB. 00340012004 SEGIP-RECAUDACION EXTERIOR-LICENCIAS DE CONDUCIR</t>
  </si>
  <si>
    <t>REGULARIZACION DE TRANSFERENCIA DEL EXTERIOR SEGUN SWIFT 6282 DE FECHA 17/06/2020 ORDENANTE: CONSULADO DE BOLIVIA EN MADRID ESPAÑA LIB. 00340012005 SEGIP - RECAUDACION EXTERIOR - CEDULAS DE IDENTIDAD</t>
  </si>
  <si>
    <t>REGULARIZACION DE TRANSFERENCIA DEL EXTERIOR SEGUN SWIFT 6287 DE FECHA 17/06/2020 ORDENANTE: CONSULADO DE BOLIVIA EN MADRID ESPAÑA LIB. 00340012005 SEGIP - RECAUDACION EXTERIOR - CEDULAS DE IDENTIDAD</t>
  </si>
  <si>
    <t>REGULARIZACION DE TRANSFERENCIA DEL EXTERIOR SEGUN SWIFT 6286 DE FECHA 17/06/2020 ORDENANTE: CONSULADO DE BOLIVIA EN MADRID ESPAÑA LIB. 00340012004 SEGIP-RECAUDACION EXTERIOR-LICENCIAS DE CONDUCIR</t>
  </si>
  <si>
    <t>REGULARIZACION DE TRANSFERENCIA DEL EXTERIOR SEGUN SWIFT 6285 DE FECHA 17/06/2020 ORDENANTE: CONSULADO DE BOLIVIA EN MADRID ESPAÑA LIB. 00340012005 SEGIP - RECAUDACION EXTERIOR - CEDULAS DE IDENTIDAD</t>
  </si>
  <si>
    <t>REGULARIZACION DE TRANSFERENCIA DEL EXTERIOR SEGUN SWIFT 5458 DE FECHA 17/06/2020 ORDENANTE: CONSULADO DE BOLIVIA EN CALAMA CHILE LIB. 00340012005 SEGIP - RECAUDACION EXTERIOR - CEDULAS DE IDENTIDAD</t>
  </si>
  <si>
    <t>REGULARIZACION DE TRANSFERENCIA DEL EXTERIOR SEGUN SWIFT 4388 DE FECHA 17/06/2020 ORDENANTE: CONSULADO DE BOLIVIA EN CALAMA CHILE LIB. 00340012005 SEGIP - RECAUDACION EXTERIOR - CEDULAS DE IDENTIDAD</t>
  </si>
  <si>
    <t>REGULARIZACION DE TRANSFERENCIA DEL EXTERIOR SEGUN SWIFT 4224 DE FECHA 17/06/2020 ORDENANTE: CONSULADO DE BOLIVIA EN CALAMA CHILE LIB. 00340012005 SEGIP - RECAUDACION EXTERIOR - CEDULAS DE IDENTIDAD</t>
  </si>
  <si>
    <t>NUMERO DE LIBRETA CUT: 00303014201 OPERACIÓN E75 TRANSFERENCIA DE LA CUENTA FISCAL BUN A LA CUT EN MN TRANSFERENCIA DE FONDOS A SOLICITUD DEL GOBIERNO AUTONOMO DEPARTAMENTAL DE TARIJA CITE: GOB.AUT.DEPTAL.TJA/S.D.E.F./OF. NÂ°599/2020 CUENTA CUT 3987 LIBRETA NÂ° 00303014201.</t>
  </si>
  <si>
    <t>COBRO COSTOS DE PAPELERIA POR REGULARIZACION DE TRANSFERENCIA DEL EXTERIOR POR ORDEN DE EMBAJADA DE BOLIVIA EN CHINA BEIJING LIB. 00010011102 MIN.RELACIONES EXTERIORES - GESTORIA CONSULAR LEY Nº 3108</t>
  </si>
  <si>
    <t>COBRO COSTOS DE PAPELERIA POR REGULARIZACION DE TRANSFERENCIA DEL EXTERIOR POR ORDEN DE CONSULADO DE BOLIVIA EN CALAMA-CHILE LIB. 00010011102 MIN.RELACIONES EXTERIORES - GESTORIA CONSULAR LEY Nº 3108</t>
  </si>
  <si>
    <t>||REGULARIZACION DE NUESTRA OPERACION N°0985023 DE F.15/06/2020 EN ATENCION A CORREO ELECTRONICO DEL SERVICIO NACIONAL DE AEROFOTOGRAMETRIA. DE LA LIBR. 00244012001 SERVICIO NAL. DE AEROFOTOGRAMETRIA (4030001235) COBRO UTILES DE ESCRITORIO.</t>
  </si>
  <si>
    <t>COBRO COSTOS DE PAPELERIA SEGUN TRANSFERENCIA DEL EXTERIOR POR ORDEN DE INTEGRACION ENERGETICA ARGENTINA S.A.REF.: PAGO EXA-GJA-107/20 LIB. 00513012007 YPFB - RECURSOS NACIONALIZACIÓN</t>
  </si>
  <si>
    <t>COBRO COSTOS DE PAPELERIA POR REGULARIZACION DE TRANSFERENCIA DEL EXTERIOR POR ORDEN DE CONSULADO DE BOLIVIA EN MADRID ESPAÑA LIB. 00340012003 RECAUDACION EXTRANJERIA - C.I. -L.C.</t>
  </si>
  <si>
    <t>VENTA DE DIVISAS CON TRANSFERENCIA DE FONDOS A SOLICITUD DE MINISTERIO DE EDUCACION SEGUN SOLICITUD 10886 REF: TRANSFERENCIA BECARIO VICTOR HUGO LAGUNA CALIER EQUIVALENTES 2.600,58 USD LIB. 00099021001 TGN-RECURSOS ORDINARIOS (3987) POR DIFERENCIAL CAMBIARIO</t>
  </si>
  <si>
    <t>||REGULARIZACION DE NUESTRA OPERACION N°0984691 DE F.09/06/2020 EN ATENCION A CORREO ELECTRONICO DE IBMETRO. A LA LIBRETA 00041031107 MPM INSTITUTO BOLIVIANO DE METROLOGIA P/CTA. VOTORANTIM CIMENTOS S.A.</t>
  </si>
  <si>
    <t>||REGULARIZACION DE NUESTRA OPERACION N°0984762 DE F.10/06/2020 EN ATENCION A NOTA MDRYT/INIAF/DAF/N°131/2020 RECIBIDA EN LA FECHA, DEL INSTITUTO NACIONAL DE INNOVACION AGROPECUARIA Y FORESTAL.(HRE-TGL-5711). LIBR.00222018012 INIAF KOLFACI TECNOLOG.P/MEJORAR PROD.CACAO Y ARROZ,P/CTA.RURAL DEVELOPMENT.ADM.</t>
  </si>
  <si>
    <t>REGULARIZACION DE TRANSFERENCIA DEL EXTERIOR SEGUN SWIFT NO.6022 DE FECHA 18/06/2020 ORDENANTE: CONSULADO DE BOLIVIA EN MURCIA-ESPAÑA REF:GESTORIA CONSULAR MAYO 2020 LIB. 00010011102 MIN.RELACIONES EXTERIORES - GESTORIA CONSULAR LEY Nº 3108</t>
  </si>
  <si>
    <t>REGULARIZACION DE TRANSFERENCIA DEL EXTERIOR SEGUN SWIFT NO.5749 DE FECHA 18/06/2020 ORDENANTE: EMBAJADA DE BOLIVIA EN ROMA ITALIA REF:GESTORIA CONSULAR MES DE DICIEMBRE-2019 AL MES DE ABRIL 2020 LIB. 00010011102 MIN.RELACIONES EXTERIORES - GESTORIA CONSULAR LEY Nº 3108</t>
  </si>
  <si>
    <t>PAGO A CAF PRÉSTAMO CFA008089 VCTO. 18-06-2020 POR CUENTA DE TGN , NTI. 013670 VALOR 18-06-2020 CAPITAL USD 1.823.412,05 INTERESES USD 518.085,82 CTA. 3987 CUENTA UNICA DEL TESORO LIB. 00099021001 REF.: COMISIONES BANCARIAS</t>
  </si>
  <si>
    <t>COBRO COSTOS DE PAPELERIA POR REGULARIZACION DE TRANSFERENCIA DEL EXTERIOR POR ORDEN DE CONSULADO DE BOLIVIA EN MURCIA-ESPAÑA REF:GESTORIA CONSULAR MAYO 2020 LIB. 00010011102 MIN.RELACIONES EXTERIORES - GESTORIA CONSULAR LEY Nº 3108</t>
  </si>
  <si>
    <t>COBRO COSTOS DE PAPELERIA POR REGULARIZACION DE TRANSFERENCIA DEL EXTERIOR POR ORDEN DE EMBAJADA DE BOLIVIA EN ROMA ITALIA REF:GESTORIA CONSULAR MES DE DICIEMBRE-2019 AL MES DE ABRIL 2020 LIB. 00010011102 MIN.RELACIONES EXTERIORES - GESTORIA CONSULAR LEY Nº 3108</t>
  </si>
  <si>
    <t>COBRO COSTOS DE PAPELERIA SEGUN TRANSFERENCIA DEL EXTERIOR POR ORDEN DE GAS CORONA SAECA, FECHA VALOR 17-06-20 LIB. 00513062001 YPFB-OPERACIONES PLANTA DE SEPARACION DE LIQUIDOS RIO GRANDE</t>
  </si>
  <si>
    <t>||TRANSFERENCIA DE FONDOS S/G. MENSAJES SWIFT NROS.6447 Y 6446 DE LA FECHA.(SECTOR PUBLICO-SOBREVUELOS) DEBITO LIBRETA N° 00117012001 DGAC, COBRO EMISION COMPROBANTE CONTABLE DE LA FECHA.</t>
  </si>
  <si>
    <t>||TRANSFERENCIA DE FONDOS S/G. MENSAJES SWIFT NROS.6464 Y 6463 DE LA FECHA.(SECTOR PUBLICO-SOBREVUELOS) DEBITO LIBRETA N° 00117012001 DGAC, COBRO EMISION COMPROBANTE CONTABLE DE LA FECHA.</t>
  </si>
  <si>
    <t>REGULARIZACION DE TRANSFERENCIA DEL EXTERIOR SEGUN SWIFT NO.6185 DE FECHA 18/06/2020 ORDENANTE: VICECONSULADO DE BOLIVIA LA PLATA REF:GESTORIA CONSULAR MAYO 2020 LIB. 00010011102 MIN.RELACIONES EXTERIORES - GESTORIA CONSULAR LEY Nº 3108</t>
  </si>
  <si>
    <t>REGULARIZACION DE TRANSFERENCIA DEL EXTERIOR SEGUN SWIFT NO.6156 DE FECHA 18/06/2020 ORDENANTE: CONSULADO DE BOLIVIA EN ARGENTINA-VIEDMA REF:GESTORIA CONSULAR ENERO 20 A MAYO 2020 LIB. 00010011102 MIN.RELACIONES EXTERIORES - GESTORIA CONSULAR LEY Nº 3108</t>
  </si>
  <si>
    <t>A:00099021001 Transferencia que realizamos a solicitud de la Unidad de Administración e Información Salarial, mediante nota CITE: MEFP/VTCP/DGPOT/UAIS/No. 1863/2020, informe CITE: MEFP/VTCP/DGPOT/UAIS/No 114/2020, en las cuales solicita la reversión definitiva de las boletas de pagos solicitados por SENASIR, consignada en el Comprobante de Pago No. 71808 H.R. 6-7967-R</t>
  </si>
  <si>
    <t>A:00099021001 Transferencia que realizamos a solicitud de la Unidad de Administración e Información Salarial, mediante nota CITE: MEFP/VTCP/DGPOT/UAIS/No. 1862/2020, informe CITE: MEFP/VTCP/DGPOT/UAIS/No 114/2020, en las cuales solicita la reversión definitiva de las boletas de pagos solicitados por SENASIR, consignada en el Comprobante de Pago No. 71807 H.R. 6-7967-R</t>
  </si>
  <si>
    <t>COBRO COSTOS DE PAPELERIA POR REGULARIZACION DE TRANSFERENCIA DEL EXTERIOR POR ORDEN DE VICECONSULADO DE BOLIVIA LA PLATA REF:GESTORIA CONSULAR MAYO 2020 LIB. 00010011102 MIN.RELACIONES EXTERIORES - GESTORIA CONSULAR LEY Nº 3108</t>
  </si>
  <si>
    <t>COBRO COSTOS DE PAPELERIA POR REGULARIZACION DE TRANSFERENCIA DEL EXTERIOR POR ORDEN DE VICECONSULADO DE BOLIVIA LA PLATA REF:GASTOS DE PROGRAMA LIB. 00099021001 TGN-RECURSOS ORDINARIOS (3987)</t>
  </si>
  <si>
    <t>||TRANSFERENCIA DE FONDOS S/G. MENSAJES SWIFT NROS.6473 Y 6469 DE LA FECHA.(SECTOR PUBLICO-SOBREVUELOS) DEBITO LIBRETA N° 00117012001 DGAC, COBRO EMISION COMPROBANTE CONTABLE DE LA FECHA.</t>
  </si>
  <si>
    <t>COBRO COSTOS DE PAPELERIA POR REGULARIZACION DE TRANSFERENCIA DEL EXTERIOR POR ORDEN DE VICECONSULADO DE BOLIVIA LA PLATA REF:DEVOLUCION DE GASTOS DE FUNCIONAMIENTO LIB. 00099021001 TGN-RECURSOS ORDINARIOS (3987)</t>
  </si>
  <si>
    <t>COBRO COSTOS DE PAPELERIA POR REGULARIZACION DE TRANSFERENCIA DEL EXTERIOR POR ORDEN DE LIMA GAS S.A., FECHA VALOR 17-06-20 LIB. 00513062001 YPFB-OPERACIONES PLANTA DE SEPARACION DE LIQUIDOS RIO GRANDE</t>
  </si>
  <si>
    <t>COBRO COSTOS DE PAPELERIA POR REGULARIZACION DE TRANSFERENCIA DEL EXTERIOR POR ORDEN DE LIMA GAS S.A., FECHA VALOR 17-06-2020 LIB. 00513062001 YPFB-OPERACIONES PLANTA DE SEPARACION DE LIQUIDOS RIO GRANDE</t>
  </si>
  <si>
    <t>COBRO COSTOS DE PAPELERIA SEGUN TRANSFERENCIA DEL EXTERIOR POR ORDEN DE HERCO COMBUSTIBLES S.A., FECHA VALOR 18-06-2020 REF.EMB NO.013-2020 LIB. 00513062001 YPFB-OPERACIONES PLANTA DE SEPARACION DE LIQUIDOS RIO GRANDE</t>
  </si>
  <si>
    <t>TRANSFERENCIA RECIBIDA DEL EXTERIOR SEGÚN MENSAJES SWIFT Nos. 6479-6478 (REM.EXT.) DE FECHA 18-06-2020 POR DESEMBOLSO DE FONPLATA PRÉSTAMO BOL 29/2017 PROG.CONST. PUENTES CBBA. DESEMB. N° 5 LIBRETA N° 00287102001 FPS-RECURSOS PROPIOS REF.: UTILES DE ESCRITORIO</t>
  </si>
  <si>
    <t>COBRO COSTOS DE PAPELERIA POR REGULARIZACION DE TRANSFERENCIA DEL EXTERIOR POR ORDEN DE CONSULADO DE BOLIVIA EN ARGENTINA-VIEDMA REF:GESTORIA CONSULAR ENERO 20 A MAYO 2020 LIB. 00010011102 MIN.RELACIONES EXTERIORES - GESTORIA CONSULAR LEY Nº 3108</t>
  </si>
  <si>
    <t>PAGO A CAF PRÉSTAMO CFA008041 VCTO. 19-06-2020 POR CUENTA DE TGN , NTI. 013669 VALOR 19-06-2020 CAPITAL USD 566.670,84 INTERESES USD 161.524,30 CTA. 3987 CUENTA UNICA DEL TESORO LIB. 00099021001 REF.: COMISIONES BANCARIAS</t>
  </si>
  <si>
    <t>PAGO A CAF PRÉSTAMO CFA004808 VCTO. 19-06-2020 POR CUENTA DE TGN , NTI. 013663 VALOR 19-06-2020 CAPITAL USD 527.768,68 INTERESES USD 103.046,74 CTA. 3987 CUENTA UNICA DEL TESORO LIB. 00099021001 REF.: COMISIONES BANCARIAS</t>
  </si>
  <si>
    <t>NUMERO DE LIBRETA CUT: 00041044201 OPERACIÓN E18 TRANSFERENCIA DEL SISTEMA FINANCIERO POR CUENTA DE TERCEROS A LA CUT TRANSFERENCIA DEVOLUCION DE SALDO DE APOYO A CUENTA UNICA DEL TESORO SOLICITUD PRODUCTOS LACTEOS TARIJA PROLAC TARIJA</t>
  </si>
  <si>
    <t>REGULARIZACION DE TRANSFERENCIA DEL EXTERIOR SEGUN EXTRACTO DEL BANQUERO DE FECHA 19/06/2020 ORDENANTE: DEVOLUCION DE FONDOS REF.: COLEGIATURA DE LUCIO RODRIGO ALEJO VARGAS (MONTO TRANSFERIDO SEK 78.030,83 MONTO DEVUELTO 530,83) LIB. 00099021001 TGN-RECURSOS ORDINARIOS (3987)</t>
  </si>
  <si>
    <t>NUMERO DE LIBRETA CUT: 00046024103 OPERACIÓN E75 TRANSFERENCIA DE LA CUENTA FISCAL BUN A LA CUT EN MN TRANSFERENCIA DE FONDOS A SOLICITUD DEL GOBIERNO AUTONOMO MUNICIPAL SABAYA CITE: GAMSABAYA.MAE.NÂ°056/2020 CUENTA CUT 3987 LIBRETA NÂ° 00046024103.</t>
  </si>
  <si>
    <t>COBRO COSTOS DE PAPELERIA POR REGULARIZACION DE TRANSFERENCIA DEL EXTERIOR POR ORDEN DE DEVOLUCION DE FONDOS REF.: COLEGIATURA DE LUCIO RODRIGO ALEJO VARGAS (MONTO TRANSFERIDO SEK 78.030,83 MONTO DEVUELTO 530,83) LIB. 00099021001 TGN-RECURSOS ORDINARIOS (3987)</t>
  </si>
  <si>
    <t>||REGULARIZACIÓN DE NUESTRA OPERACIÓN NRO. 985209 DE LA FECHA, EN ATENCIÓN A CORREOS ELECTRÓNICOS DE LA DGAC Y AASANA. DEBITO DE LA LIBRETA 00117012001 DGAC, REPOSICION UTILES DE ESCRITORIO.</t>
  </si>
  <si>
    <t>COBRO COSTOS DE PAPELERIA SEGUN TRANSFERENCIA DEL EXTERIOR POR ORDEN DE PUMA ENERGY PARAGUAY S.A. (FECHA VALOR 18/06/20) LIB. 00513062001 YPFB-OPERACIONES PLANTA DE SEPARACION DE LIQUIDOS RIO GRANDE</t>
  </si>
  <si>
    <t>COBRO COSTOS DE PAPELERIA SEGUN TRANSFERENCIA DEL EXTERIOR POR ORDEN DE GAS TOTAL S.A. (FECHA VALOR 18/06/20) LIB. 00513062001 YPFB-OPERACIONES PLANTA DE SEPARACION DE LIQUIDOS RIO GRANDE</t>
  </si>
  <si>
    <t>COBRO COSTOS DE PAPELERIA SEGUN TRANSFERENCIA DEL EXTERIOR POR ORDEN DE EMBAJADA DE BOLIVIA EN BRASILIA - BRASIL LIB. 00099021001 TGN-RECURSOS ORDINARIOS (3987)</t>
  </si>
  <si>
    <t>COBRO COSTOS DE PAPELERIA SEGUN TRANSFERENCIA DEL EXTERIOR POR ORDEN DE EMBAJADA DE BOLIVIA EN BRASILIA - BRRASIL LIB. 00099021001 TGN-RECURSOS ORDINARIOS (3987)</t>
  </si>
  <si>
    <t>||REGULARIZACIÓN DE NUESTRA OPERACIÓN NRO. 985208 DE LA FECHA, EN ATENCIÓN A CORREOS DE LA DGAC Y AASANA . DEBITO DE LA LIBRETA 00117012001 DGAC, REPOSICION UTILES DE ESCRITORIO.</t>
  </si>
  <si>
    <t>COBRO COSTOS DE PAPELERIA SEGUN TRANSFERENCIA DEL EXTERIOR POR ORDEN DE COPAGAZ DISTRIBUIDORA DE GAS S.A. REF.: INV 2,3,5 LIB. 00513062001 YPFB-OPERACIONES PLANTA DE SEPARACION DE LIQUIDOS RIO GRANDE</t>
  </si>
  <si>
    <t>REGULARIZACION DE TRANSFERENCIA DEL EXTERIOR SEGUN SWIFT 6185 DE FECHA 19/06/2020 ORDENANTE: VICECONSULADO DE BOLIVIA LA PLATA - ARGENTINA LIB. 00010011102 MIN.RELACIONES EXTERIORES - GESTORIA CONSULAR LEY Nº 3108</t>
  </si>
  <si>
    <t>||REGISTRO DEVOLUCION SALDO NO UTILIZADO LC I-2019-69 P/C MINISTERIO DE DEFENSA A/F GLOCK INTERNATIONAL S.A.,S/G NOTA DGAA-UF-STCP.NO.0513/20,19/06/20 Y DOCS.ADJ. LIB.00099021001 TGN-RECURSOS ORDINARIOS (3987) REF.:DEVOL.SALDO NO UTILIZADO LC I-2019-69.</t>
  </si>
  <si>
    <t>||TRANSFERENCIA AL T.G.N. EN CUMP. AL ART.8 DE LA LEY 211, DISPOSICION FINAL 5TA.DE LA LEY 1267 Y ART.23 DEL D.S.4126 POR REEMBOLSO DEL BONO JUANA AZURDUY MAYO/2020 S/G BCB-HRE-TGL-2020-5071; R.D. 162/19; NOTA MEFP/VTCP /DGPOT/ UPCFTGN/N°680/2020 Y FORM.TRANSF.5 DE GADM TRANSFERENCIA A LA LIBRETA 00099021001 TGN-RECURSOS ORDINARIOS (3987)</t>
  </si>
  <si>
    <t>COBRO COSTOS DE PAPELERIA POR REGULARIZACION DE TRANSFERENCIA DEL EXTERIOR POR ORDEN DE EMBAJADA DE BOLIVIA PAISES BAJOS LIB. 00099021001 TGN-RECURSOS ORDINARIOS (3987)</t>
  </si>
  <si>
    <t>COBRO COSTOS DE PAPELERIA POR REGULARIZACION DE TRANSFERENCIA DEL EXTERIOR POR ORDEN DE VICECONSULADO DE BOLIVIA LA PLATA - ARGENTINA LIB. 00010011102 MIN.RELACIONES EXTERIORES - GESTORIA CONSULAR LEY Nº 3108</t>
  </si>
  <si>
    <t>||COMISION TRANSFERENCIA FDOS.AL EXTERIOR 0,10% S/USD276.205.-,REEMB.GSTS.COMUNICACION BS220.-Y EMISION COMP.CONTABLE BS50.-REF.:PAGO 1 LC I-2019-69 P/C MINISTERIO DE DEFENSA A/F GLOCK INTERNATIONAL S.A.,EN COMPL.A COMP.985235,19/06/20. LIB.00020011103 MINISTERIO DE DEFENSA - INGRESOS VARIOS REF.:COMISIONES PAGO 1 LC I-2019-69</t>
  </si>
  <si>
    <t>||COMISIÓN TRANSFERENCIA FDOS. AL EXTERIOR 0.10% S/USD 201.854,27, REEMB. GSTS. COM. BS220.- Y EMISIÓN COMP. CONT. BS50.-, REF.: PAGO N°1 LC I-2020-01 P/C AGENCIA BOLIVIANA ESPACIAL-ABE A/F GILAT SATELLITE NETWORKS, EN COMPLEMENTO A COMP. CONT. N°0985192, 19/06/2020. LIB.:00585012002 ABE-VENTA DE SERVICIOS DE COMUNICACIÓN REF.:COM. PAGO N°1 LC I-2020-01</t>
  </si>
  <si>
    <t>||TRANSFERENCIA DE FONDOS S/G. MENSAJE SWIFT NRO. 6524 DE LA FECHA. (SECTOR PÚBLICO - SOBREVUELOS). DEBITO DE LA LIBRETA 00117012001 DGAC, REPOSICION UTILES DE ESCRITORIO.</t>
  </si>
  <si>
    <t>COBRO COSTOS DE PAPELERIA SEGUN TRANSFERENCIA DEL EXTERIOR POR ORDEN DE TECPETROL DE BOLIVIA SA (FECHA VALOR 18/06/20) LIB. 00513012007 YPFB - RECURSOS NACIONALIZACIÓN</t>
  </si>
  <si>
    <t>TRANSFERENCIA RECIBIDA DEL EXTERIOR SEGÚN MENSAJES SWIFT Nos. 6517-6514 (REM.EXT.) DE FECHA 19-06-2020 POR DESEMBOLSO DE CAF PRÉSTAMO CFA009787 PROGRAMA MIAGUA IV FASE 2 LIBRETA N° 00287102001 FPS-RECURSOS PROPIOS REF.: UTILES DE ESCRITORIO</t>
  </si>
  <si>
    <t>NUMERO DE LIBRETA CUT: 00099021001 OPERACIÓN E18 TRANSFERENCIA DEL SISTEMA FINANCIERO POR CUENTA DE TERCEROS A LA CUT TRANSFERENCIA DEVOLUCION POR ERROR EN LA ACTIVACION MENSUAL DEL BONO JUANA AZURDUY CORRESPONDIENTE MES DE MARZO 2020</t>
  </si>
  <si>
    <t>||TRANSFERENCIA DE FONDOS S/G. MENSAJES SWIFT NROS.6579 Y 6577 DE LA FECHA.(SECTOR PUBLICO-SOBREVUELOS) DEBITO LIBRETA N° 00117012001 DGAC, COBRO EMISION COMPROBANTE CONTABLE DE LA FECHA.</t>
  </si>
  <si>
    <t>||TRANSFERENCIA DE FONDOS S/G. MENSAJE SWIFT N° 6604 DE LA FECHA EN ATENCION A CORREO ELECTRONICO DE LA DIRECCION GENERAL DE AERONAUTICA CIVIL Y AASANA (SECTOR PUBLICO-SOBREVUELOS) DEBITO LIBRETA N° 00117012001 DGAC, COBRO EMISION COMPROBANTE CONTABLE DE LA FECHA.</t>
  </si>
  <si>
    <t>COBRO COSTOS DE PAPELERIA SEGUN TRANSFERENCIA DEL EXTERIOR POR ORDEN DE LIMA GAS S.A. (FECHA VALOR 23/06/20) LIB. 00513062001 YPFB-OPERACIONES PLANTA DE SEPARACION DE LIQUIDOS RIO GRANDE</t>
  </si>
  <si>
    <t>VENTA DE DIVISAS CON TRANSFERENCIA DE FONDOS A SOLICITUD DE MINISTERIO DE RELACIONES EXTERIORES SEGUN SOLICITUD 10903 REF: PAGO DE HABERES Y COSTO DE VIDA FAVOR DEL CONSULADO EN SANTIAGO DE CHILE Y VICEONSUALDO EN LA MATANZA CORRESPONDIENTE AL MES DE FEBRERO 2020 SEGUN PLANILLA ADICIONAL DE RRHH N 0 LIB. 00099021001 TGN-RECURSOS ORDINARIOS (3987)</t>
  </si>
  <si>
    <t>REGULARIZACION DE TRANSFERENCIA DEL EXTERIOR SEGUN SWIFT 6409 DE FECHA 23/06/2020 ORDENANTE: CONSULADO GENERAL DE BOLIVIA BUENOS AIRES - ARGENTINA LIB. 00010011102 MIN.RELACIONES EXTERIORES - GESTORIA CONSULAR LEY Nº 3108</t>
  </si>
  <si>
    <t>COBRO COSTOS DE PAPELERIA POR REGULARIZACION DE TRANSFERENCIA DEL EXTERIOR POR ORDEN DE EMBAJADA DE BOLIVIA EN BELGICA BRUSELAS LIB. 00099021001 TGN-RECURSOS ORDINARIOS (3987)</t>
  </si>
  <si>
    <t>||TRANSFERENCIA DE FONDOS S/G. MENSAJES SWIFT NROS. 6636 Y 6630 DE LA FECHA, (SECTOR PUBLICO-SOBREVUELOS). DEBITO LIBRETA N° 00117012001 DGAC, COBRO EMISION COMPROBANTE CONTABLE DE LA FECHA.</t>
  </si>
  <si>
    <t>PAGO A CAF PRÉSTAMO CFA003299 VCTO. 22-06-2020 POR CUENTA DE TGN , NTI. 013660 VALOR 23-06-2020 CAPITAL USD 3.627.889,46 INTERESES USD 139.358,82 CTA. 3987 CUENTA UNICA DEL TESORO LIB. 00099021001 REF.: COMISIONES BANCARIAS</t>
  </si>
  <si>
    <t>PAGO A CAF PRÉSTAMO CFA003300 VCTO. 22-06-2020 POR CUENTA DE TGN , NTI. 013661 VALOR 23-06-2020 CAPITAL USD 8.181.818,18 INTERESES USD 314.289,77 CTA. 3987 CUENTA UNICA DEL TESORO LIB. 00099021001 REF.: COMISIONES BANCARIAS</t>
  </si>
  <si>
    <t>PAGO A BANCO EUROPEO DE INV PRÉSTAMO FIN 82800 VCTO. 21-06-2020 POR CUENTA DE TGN , NTI. 013611 VALOR 23-06-2020 CAPITAL USD 519.598,29 INTERESES USD 227.317,79 CTA. 3987 CUENTA UNICA DEL TESORO LIB. 00099021001 REF.: COMISIONES BANCARIAS</t>
  </si>
  <si>
    <t>PAGO A BANCO EUROPEO DE INV PRÉSTAMO FIN 82800 VCTO. 20-06-2020 POR CUENTA DE TGN , NTI. 013612 VALOR 23-06-2020 INTERESES USD 191.460,16 CTA. 3987 CUENTA UNICA DEL TESORO LIB. 00099021001 REF.: COMISIONES BANCARIAS</t>
  </si>
  <si>
    <t>COBRO COSTOS DE PAPELERIA POR REGULARIZACION DE TRANSFERENCIA DEL EXTERIOR POR ORDEN DE CONSULADO GENERAL DE BOLIVIA BUENOS AIRES - ARGENTINA LIB. 00010011102 MIN.RELACIONES EXTERIORES - GESTORIA CONSULAR LEY Nº 3108</t>
  </si>
  <si>
    <t>PROVISION DE FONDOS A SOLICITUD DE YACIMIENTOS PETROLIFEROS FISCALES BOLIVIANOS SEGUN SOLICITUD YPFB-0240-2020 REF: PAGO A GASORIENTE BOLIVIANO POR SERV FIRME DE TRANSP DE GN MI POR EL MES DE MAYO 2020 LIB. 00513012007 YPFB - RECURSOS NACIONALIZACIÓN</t>
  </si>
  <si>
    <t>COBRO COSTOS DE PAPELERIA SEGUN TRANSFERENCIA DEL EXTERIOR POR ORDEN DE COPAGAZ DISTRIBUIDORA DE GAS FECHA VALOR 24-06-20 REF:INV.NO.6 LIB. 00513062001 YPFB-OPERACIONES PLANTA DE SEPARACION DE LIQUIDOS RIO GRANDE</t>
  </si>
  <si>
    <t>VENTA DE DIVISAS CON TRANSFERENCIA DE FONDOS A SOLICITUD DE EMPRESA PUBLICA PRODUCTIVA CARTONES DE BOLIVIA-CARTONBOL SEGUN SOLICITUD 10905 REF: TRANSFERENCIA DE RECURSOS AL BCB POR PAGO A LA EMPRESA TOOLS CORRUGATED SLU POR ADQUISICION DE TROQUEL ROTATIVO COMPLETO CBN HUARI SEGUN PROCESO DE CONTRATA LIB. 00576012002 CARTONBOL - RECAUDADORA POR DIFERENCIAL CAMBIARIO</t>
  </si>
  <si>
    <t>||VENTA DE DIVISAS SEGÚN SWIFT DEL BANQUERO NO. 6590 DE LA FECHA, POR COBRO DE COMISIONES DE EUR 12,50 POR TRANSFERENCIA DE FONDOS AL EXTERIOR DE EUR 18.006,10 DE FECHA VALOR 15-06-20 MIN.DE EDUCACIÓN REF:PAGO BECARIO ANDRES GERMAN BALLADARES CGO.LIBRETA 00099021001 TGN RECURSOS ORDINARIOS (UTILES DE ESCRITORIO)</t>
  </si>
  <si>
    <t>||VENTA DE DIVISAS SEGÚN SWIFT DEL BANQUERO NO. 6590 DE LA FECHA, POR COBRO DE COMISIONES DE EUR 12,50 POR TRANSFERENCIA DE FONDOS AL EXTERIOR DE EUR 18.006,10 DE FECHA VALOR 15-06-20 MIN.DE EDUCACIÓN REF:PAGO BECARIO ANDRES GERMAN BALLADARES DEBITO LIBRETA 00099021001 TGN RECURSOS ORDINARIOS</t>
  </si>
  <si>
    <t>De: 00099021001 Transferencia de recursos al GAM de San Buenaventura para el pago del Bono de Discapacidad, en el marco de la Ley Nº977 de fecha 26 de septiembre de 2017, DS N°3437 de 20 de diciembre de 2017 y Resolución Ministerial Nº010 de fecha 10 de enero de 2018, segundo desembolso de la gestión 2020.</t>
  </si>
  <si>
    <t>De: 00099021001 Transferencia de recursos al GAM de San Javier para el pago del Bono de Discapacidad, en el marco de la Ley Nº977 de fecha 26 de septiembre de 2017, DS N°3437 de 20 de diciembre de 2017 y Resolución Ministerial Nº010 de fecha 10 de enero de 2018, segundo desembolso de la gestión 2020.</t>
  </si>
  <si>
    <t>De: 00099021001 Transferencia de recursos al GAM de Magdalena para el pago del Bono de Discapacidad, en el marco de la Ley Nº977 de fecha 26 de septiembre de 2017, DS N°3437 de 20 de diciembre de 2017 y Resolución Ministerial Nº010 de fecha 10 de enero de 2018, segundo desembolso de la gestión 2020.</t>
  </si>
  <si>
    <t>De: 00099021001 Transferencia de recursos al GAM de San Matías para el pago del Bono de Discapacidad, en el marco de la Ley Nº977 de fecha 26 de septiembre de 2017, DS N°3437 de 20 de diciembre de 2017 y Resolución Ministerial Nº010 de fecha 10 de enero de 2018, segundo desembolso de la gestión 2020.</t>
  </si>
  <si>
    <t>De: 00099021001 Transferencia de recursos al GAM de Santa Rosa para el pago del Bono de Discapacidad, en el marco de la Ley Nº977 de fecha 26 de septiembre de 2017, DS N°3437 de 20 de diciembre de 2017 y Resolución Ministerial Nº010 de fecha 10 de enero de 2018, segundo desembolso de la gestión 2020.</t>
  </si>
  <si>
    <t>De: 00099021001 Transferencia de recursos al GAM de Huacaraje para el pago del Bono de Discapacidad, en el marco de la Ley Nº977 de fecha 26 de septiembre de 2017, DS N°3437 de 20 de diciembre de 2017 y Resolución Ministerial Nº010 de fecha 10 de enero de 2018, segundo desembolso de la gestión 2020.</t>
  </si>
  <si>
    <t>De: 00099021001 Transferencia de recursos al GAM de Santuario de Quillacas para el pago del Bono de Discapacidad, en el marco de la Ley Nº977 de fecha 26 de septiembre de 2017, DS N°3437 de 20 de diciembre de 2017 y Resolución Ministerial Nº010 de fecha 10 de enero de 2018, segundo desembolso de la gestión 2020.</t>
  </si>
  <si>
    <t>De: 00099021001 Transferencia de recursos al GAM de Curahuara de Carangas para el pago del Bono de Discapacidad, en el marco de la Ley Nº977 de fecha 26 de septiembre de 2017, DS N°3437 de 20 de diciembre de 2017 y Resolución Ministerial Nº010 de fecha 10 de enero de 2018, segundo desembolso de la gestión 2020.</t>
  </si>
  <si>
    <t>De: 00099021001 Transferencia de recursos al GAM de Mojinete para el pago del Bono de Discapacidad, en el marco de la Ley Nº977 de fecha 26 de septiembre de 2017, DS N°3437 de 20 de diciembre de 2017 y Resolución Ministerial Nº010 de fecha 10 de enero de 2018, segundo desembolso de la gestión 2020.</t>
  </si>
  <si>
    <t>De: 00099021001 Transferencia de recursos al GAM de Bolpebra para el pago del Bono de Discapacidad, en el marco de la Ley Nº977 de fecha 26 de septiembre de 2017, DS N°3437 de 20 de diciembre de 2017 y Resolución Ministerial Nº010 de fecha 10 de enero de 2018, segundo desembolso de la gestión 2020.</t>
  </si>
  <si>
    <t>De: 00099021001 Transferencia de recursos al GAM de San José para el pago del Bono de Discapacidad, en el marco de la Ley Nº977 de fecha 26 de septiembre de 2017, DS N°3437 de 20 de diciembre de 2017 y Resolución Ministerial Nº010 de fecha 10 de enero de 2018, segundo desembolso de la gestión 2020.</t>
  </si>
  <si>
    <t>De: 00099021001 Transferencia de recursos al GAM de Sacabamba para el pago del Bono de Discapacidad, en el marco de la Ley Nº977 de fecha 26 de septiembre de 2017, DS N°3437 de 20 de diciembre de 2017 y Resolución Ministerial Nº010 de fecha 10 de enero de 2018, segundo desembolso de la gestión 2020.</t>
  </si>
  <si>
    <t>De: 00099021001 Transferencia de recursos al GAM de Gutierrez para el pago del Bono de Discapacidad, en el marco de la Ley Nº977 de fecha 26 de septiembre de 2017, DS N°3437 de 20 de diciembre de 2017 y Resolución Ministerial Nº010 de fecha 10 de enero de 2018, segundo desembolso de la gestión 2020.</t>
  </si>
  <si>
    <t>De: 00099021001 Transferencia de recursos al GAM de Moro Moro para el pago del Bono de Discapacidad, en el marco de la Ley Nº977 de fecha 26 de septiembre de 2017, DS N°3437 de 20 de diciembre de 2017 y Resolución Ministerial Nº010 de fecha 10 de enero de 2018, segundo desembolso de la gestión 2020.</t>
  </si>
  <si>
    <t>De: 00099021001 Transferencia de recursos al GAM de Postrer Valle para el pago del Bono de Discapacidad, en el marco de la Ley Nº977 de fecha 26 de septiembre de 2017, DS N°3437 de 20 de diciembre de 2017 y Resolución Ministerial Nº010 de fecha 10 de enero de 2018, segundo desembolso de la gestión 2020.</t>
  </si>
  <si>
    <t>De: 00099021001 Transferencia de recursos al GAM de Pampa Grande para el pago del Bono de Discapacidad, en el marco de la Ley Nº977 de fecha 26 de septiembre de 2017, DS N°3437 de 20 de diciembre de 2017 y Resolución Ministerial Nº010 de fecha 10 de enero de 2018, segundo desembolso de la gestión 2020.</t>
  </si>
  <si>
    <t>De: 00099021001 Transferencia de recursos al GAM de Cairoma para el pago del Bono de Discapacidad, en el marco de la Ley Nº977 de fecha 26 de septiembre de 2017, DS N°3437 de 20 de diciembre de 2017 y Resolución Ministerial Nº010 de fecha 10 de enero de 2018, segundo desembolso de la gestión 2020.</t>
  </si>
  <si>
    <t>De: 00099021001 Transferencia de recursos al GAM de Machareti para el pago del Bono de Discapacidad, en el marco de la Ley Nº977 de fecha 26 de septiembre de 2017, DS N°3437 de 20 de diciembre de 2017 y Resolución Ministerial Nº010 de fecha 10 de enero de 2018, segundo desembolso de la gestión 2020.</t>
  </si>
  <si>
    <t>De: 00099021001 Transferencia de recursos al GAM de Villa Vaca Guzmán para el pago del Bono de Discapacidad, en el marco de la Ley Nº977 de fecha 26 de septiembre de 2017, DS N°3437 de 20 de diciembre de 2017 y Resolución Ministerial Nº010 de fecha 10 de enero de 2018, segundo desembolso de la gestión 2020.</t>
  </si>
  <si>
    <t>PAGO A BANCO EUROPEO DE INV PRÉSTAMO FIN 82800 VCTO. 25-06-2020 POR CUENTA DE TGN , NTI. 013613 VALOR 25-06-2020 INTERESES USD 127.903,34 CTA. 3987 CUENTA UNICA DEL TESORO LIB. 00099021001 REF.: COMISIONES BANCARIAS</t>
  </si>
  <si>
    <t>COBRO COSTOS DE PAPELERIA SEGUN TRANSFERENCIA DEL EXTERIOR POR ORDEN DE HERCO COMBUSTIBLES SA REF.: EMB N-014-2020 (FECHA VALOR 25/06/20) LIB. 00513062001 YPFB-OPERACIONES PLANTA DE SEPARACION DE LIQUIDOS RIO GRANDE</t>
  </si>
  <si>
    <t>||TRANSFERENCIA DE FONDOS S/G. MENSAJE SWIFT N° 6702 DE LA FECHA, EN ATENCION A CORREOS ELECTRONICOS DE LA DGAC Y AASANA(SECTOR PUBLICO-SOBREVUELOS). DEBITO LIBRETA N° 00117012001 DGAC, COBRO EMISION COMPROBANTE CONTABLE DE LA FECHA.</t>
  </si>
  <si>
    <t>||TRANSFERENCIA DE FONDOS S/G. MENSAJE SWIFT N° 6703 DE LA FECHA.(SECTOR PUBLICO-SOBREVUELOS) DEBITO LIBRETA N° 00117012001 DGAC, COBRO EMISION COMPROBANTE CONTABLE DE LA FECHA.</t>
  </si>
  <si>
    <t>||REGULARIZACION DE NUESTRA OPERACION N°0985022 DE FECHA 15/06/2020 EN ATENCION A CORREOS ELECTRONICOS DE LA DGAC Y AASANA. DEBITO DE LA LIBRETA 00117012001 DGAC, REPOSICION UTILES DE ESCRITORIO.</t>
  </si>
  <si>
    <t>||TRANSFERENCIA DE FONDOS SEGÚN NOTA MEFP/VTCP/DGAFT/USCFT/N°0666/2020 RECIBIDA EN LA FECHA REF: CANCELACIÓN DEL SERVICIO DE DEUDA QUE EFECTÚA EL GAM DE CONCEPCIÓN AL FNDR POR EL PRÉSTAMO N°100572 REPROGRAMACIÓN DE DEUDA (TRAM-TSO-2475) VCTO. 30/6/2020 ABONO EN LA LIBRETA N° 00862012002 CUT LBP-FNDR-INVERSIONES FINANZAS (2015001493363)</t>
  </si>
  <si>
    <t>||TRANSFERENCIA DE FONDOS SEGÚN NOTA MEFP/VTCP/DGAFT/USCFT/N°0667/2020 RECIBIDA EN LA FECHA REF: CANCELACIÓN DEL SERVICIO DE DEUDA QUE EFECTÚA EL GAM DE PUNATA AL FNDR POR EL PRÉSTAMO N°100837 REPROGRAMACIÓN DE DEUDA (TRAM-TSO-2476) VCTO. 30/6/2020 ABONO EN LA LIBRETA N° 00862012002 CUT LBP-FNDR-INVERSIONES FINANZAS (2015001493363)</t>
  </si>
  <si>
    <t>||TRANSFERENCIA DE FONDOS SEGÚN NOTA MEFP/VTCP/DGAFT/USCFT/N°0668/2020 RECIBIDA EN LA FECHA REF: CANCELACIÓN DEL SERVICIO DE DEUDA QUE EFECTÚA EL GAM DE UYUNI AL FNDR POR EL PRÉSTAMO N°100831 REPROGRAMACIÓN DE DEUDA (TRAM-TSO-2477) VCTO. 30/6/2020 ABONO EN LA LIBRETA N° 00862012002 CUT LBP-FNDR-INVERSIONES FINANZAS (2015001493363)</t>
  </si>
  <si>
    <t>COBRO COSTOS DE PAPELERIA SEGUN TRANSFERENCIA DEL EXTERIOR POR ORDEN DE COPAGAZ DISTRIBUIDORA DE GAS S.A. REF.: INV 8, 7 LIB. 00513062001 YPFB-OPERACIONES PLANTA DE SEPARACION DE LIQUIDOS RIO GRANDE</t>
  </si>
  <si>
    <t>||TRANSFERENCIA DE FONDOS SEGÚN NOTA DE ENDE CITE ENDE-DGFN- 6/8-20 RECIBIDA EL 19/06/20 (TRAM TSO 2454). REF: TRANSF. DE RECURSOS PARA EFECTUAR PAGOS DEL PROYECTO ABONO EN LA LIBRETA N° 00514019207 ENDE DESEMB. BCB PROY. CONST. PARQUE EÓLICO WARNES</t>
  </si>
  <si>
    <t>||TRANSFERENCIA DE FONDOS SEGUN NOTA DE ENDE CITE ENDE-DGFN-6/10-20 RECIBIDA EL 19/06/20 (TRAM TSO 2458). REF: TRANSF. DE RECURSOS FPARA EFECTUAR PAGOS DEL PROYECTO ABONO EN LA LIBRETA N° 00514019205 ENDE DESEMB. BCB PROY. CONST. PARQUE EÓLICO DORADO</t>
  </si>
  <si>
    <t>||TRANSFERENCIA DE FONDOS SEGÚN SOLICITUD DE ENDE CITE ENDE-DGFN-6/9-20 RECIBIDA EN F. 19/06/20 (TRAM TSO 2455). REF: TRANSF. DE RECURSOS PARA EFECTUAR PAGOS DEL PROYECTO ABONO EN LA LIBRETA N° 00514019206 ENDE DESEMB. BCB PROY. CONST. PARQUE EÓLICO SAN JULIÁN</t>
  </si>
  <si>
    <t>||TRANSFERENCIA DE FONDOS S/G. MENSAJES SWIFT NROS. 6733 Y 6732 DE LA FECHA.(SECTOR PUBLICO-SOBREVUELOS). DEBITO LIBRETA N° 00117012001 DGAC, COBRO EMISION COMPROBANTE CONTABLE DE LA FECHA.</t>
  </si>
  <si>
    <t>PROVISION DE FONDOS A SOLICITUD DE YACIMIENTOS PETROLIFEROS FISCALES BOLIVIANOS SEGUN SOLICITUD YPFB-0241-2020 REF: PAGO A GTB SA POR SERV INT DE TRANSP DE GN MI CHIQUITOS MUTUN REDES YPFB YACUSES MES DE MAYO 2020 LIB. 00513012007 YPFB - RECURSOS NACIONALIZACIÓN</t>
  </si>
  <si>
    <t>PROVISION DE FONDOS A SOLICITUD DE YACIMIENTOS PETROLIFEROS FISCALES BOLIVIANOS SEGUN SOLICITUD YPFB-0243-2020 REF: PAGO IMPUESTO DIRECTO A LOS HIDROCARBUROS PRODUCCION MARZO 2020 LIB. 00513012007 YPFB - RECURSOS NACIONALIZACIÓN</t>
  </si>
  <si>
    <t>PROVISION DE FONDOS A SOLICITUD DE YACIMIENTOS PETROLIFEROS FISCALES BOLIVIANOS SEGUN SOLICITUD YPFB-0250-2020 REF: PAGO AL TESORO GENERAL DE LA NACION PARTICIPACION DE LA PRODUCCION MARZO 2020 LIB. 00099021001 TGN YPFB PARTICIPACION 6% PRODUCCIÓN BRUTA DE HIDROCARBUROS BOCA DE POZO</t>
  </si>
  <si>
    <t>TRANSFERENCIA DE FONDOS AL EXTERIOR A SOLICITUD DE YACIMIENTOS PETROLIFEROS FISCALES BOLIVIANOS SEGUN SOLICITUD YPFB-0242-2020 REF: TRANSFERENCIA DE FONDOS A REPRESENTACION DE YPFB EN RIO DE JANEIRO BRASIL PARA CUBRIR GASTOS OPERATIVOS PRIMER TRIMESTRE LIB. 00513012003 LBP-YPFB (2011349681373)</t>
  </si>
  <si>
    <t>NUMERO DE LIBRETA CUT: 00046024102 OPERACIÓN E75 TRANSFERENCIA DE LA CUENTA FISCAL BUN A LA CUT EN MN TRANSFERENCIA DE FONDOS A SOLICITUD DEL GOBIERNO AUTONOMO DEPARTAMENTAL DE CHUQUISACA CITE: TESORERIA Y C.P.334/2020</t>
  </si>
  <si>
    <t>NUMERO DE LIBRETA CUT: 00302014201 OPERACIÓN E75 TRANSFERENCIA DE LA CUENTA FISCAL BUN A LA CUT EN MN TRANSFERENCIA DE FONDOS A SOLICITUD DEL SERVICIO DEPARTAMENTAL DE RIEGO POTOSI SEDER-PTS CITE: SEDERI/PT/42/2020 CUENTA CUT 3987 LIBRETA NÂ° 00302014201.</t>
  </si>
  <si>
    <t>||REGULARIZACION DE NUESTRA OPERACION N°0985133 DE FECHA 17/06/2020 EN ATENCIÓN A NOTA MDRYT/INIAF/DAF/UFIN/N°17/2020 RECIBIDA EL 25/06/2020 REF: PROY. INVESTIGACION SOBRE LA RESISTENCIA A LA SEQUÍA DEL FRIJOL FRENTE AL CAMBIO CLIMÁTICO A LA LIBRETA 00222018012, P/CTA. RURAL DEVELOPMENT ADMINISTRATION</t>
  </si>
  <si>
    <t>||TRANSFERENCIA DE FONDOS S/G. MENSAJES SWIFT NROS. 6740 Y 6738 DE LA FECHA.(SECTOR PUBLICO-SOBREVUELOS) DEBITO LIBRETA N° 00117012001 DGAC, COBRO EMISION COMPROBANTE CONTABLE DE LA FECHA.</t>
  </si>
  <si>
    <t>COBRO COSTOS DE PAPELERIA SEGUN TRANSFERENCIA DEL EXTERIOR POR ORDEN DE GAS CORONA SAECA FECHA VALOE 25-06-2020 LIB. 00513062001 YPFB-OPERACIONES PLANTA DE SEPARACION DE LIQUIDOS RIO GRANDE</t>
  </si>
  <si>
    <t>||REGISTRO DEVOLUCION DE FONDOS BOLETA DE GARANTIA N°009/2020 P/C DE EBIH A/F EPSAS S.A. POR VENCIMIENTO LIB. 00584019201 - EBIH - TUBERIAS REF.-. DEVOL. BOLETA DE GRANATIA BG -009/2020 P/C EBIH A/F EPSAS</t>
  </si>
  <si>
    <t>TRANSFERENCIA DE FONDOS AL EXTERIOR A SOLICITUD DE MINISTERIO DE RELACIONES EXTERIORES SEGUN SOLICITUD 10914 REF: PAGO DE COSTO DE VIDA AL PERSONAL DEL SERVICIO DIPLOMATICO CONSULAR Y AGREGADOS COMERCIALES CORRESPONDIENTE AL MES DE MAYO 2020 SEGUN PLANILLA MIXTA DE RRHH 052004 LIB. 00099021001 TGN-RECURSOS ORDINARIOS (3987)</t>
  </si>
  <si>
    <t>VENTA DE DIVISAS CON TRANSFERENCIA DE FONDOS A SOLICITUD DE MINISTERIO DE RELACIONES EXTERIORES SEGUN SOLICITUD 10917 REF: PAGO DE HABERES Y COSTO DE VIDA AL PERSONAL DEL SERVICIO DIPLOMATICO CONSULAR Y AGREGADOS COMERCIALES CORRESPONDIENTE AL MES DE MAYO 2020 SEGUN PLANILLA DE RRHH 052001 LIB. 00099021001 TGN-RECURSOS ORDINARIOS (3987)</t>
  </si>
  <si>
    <t>TRANSFERENCIA DE FONDOS AL EXTERIOR A SOLICITUD DE MINISTERIO DE SALUD SEGUN SOLICITUD 10910 REF: PAGO AL CONSORCIO PGI ANTARES CASASOLO FACTURA FV19230106 POR LA ENTREGA DEDOCUMENTOS DE LICITACION PARA EL EQUIPAMIENTO MEDICO DEL HOSPITAL DE TERCER NIVEL DE POTOSI ACTIVIDAD 1 PUNTO 7 PROGRAMA BID 28 LIB. 00046057007 MS-Bs-BID 2822/BL-BO MEJORAMIENTO ACCESOS A SERVICIOS</t>
  </si>
  <si>
    <t>COBRO COSTOS DE PAPELERIA SEGUN TRANSFERENCIA DEL EXTERIOR POR ORDEN DE COPAGAZ DISTRIBUIDORA DE GAS S.A., FECHA VALOR 26/06/2020 LIB. 00513062001 YPFB-OPERACIONES PLANTA DE SEPARACION DE LIQUIDOS RIO GRANDE</t>
  </si>
  <si>
    <t>TRANSFERENCIA DE FONDOS AL EXTERIOR A SOLICITUD DE ORGANO ELECTORAL PLURINACIONAL SEGUN SOLICITUD 10920 REF: TRANSFERENCIA PARA PAGO A SERVICIO DE TERCEROS REPRESENTANTES EN EL EXTERIOR ESTADOS UNIDOS, SEGUN RESOLUCION TSE RSP ADM NRO 0033 2020 INFORME CONFORMIDAD Y SOLICITUD DNA SBS UC P NRO 267 20 LIB. 00099021001 TGN-RECURSOS ORDINARIOS (3987)</t>
  </si>
  <si>
    <t>REGULARIZACION DE TRANSFERENCIA DEL EXTERIOR SEGUN SWIFT 6706 DE FECHA 29/06/2020 ORDENANTE: CONSULADO GENERAL DE BOLIVIA SANTIAGO - CHILE LIB. 00010011102 MIN.RELACIONES EXTERIORES - GESTORIA CONSULAR LEY Nº 3108</t>
  </si>
  <si>
    <t>NUMERO DE LIBRETA CUT: 00283012001 OPERACIÓN E18 TRANSFERENCIA DEL SISTEMA FINANCIERO POR CUENTA DE TERCEROS A LA CUT A SOL ESCRITA DE ALBO SA</t>
  </si>
  <si>
    <t>COBRO COSTOS DE PAPELERIA POR REGULARIZACION DE TRANSFERENCIA DEL EXTERIOR POR ORDEN DE CONSULADO DE BOLIVIA EN CALAMA CHILE REF:DEV DE SALDOS NO EJECUTADOS AL 31/12/2019 LIB. 00099021001 TGN-RECURSOS ORDINARIOS (3987)</t>
  </si>
  <si>
    <t>COBRO COSTOS DE PAPELERIA POR REGULARIZACION DE TRANSFERENCIA DEL EXTERIOR POR ORDEN DE CONSULADO DE BOLIVIA EN CALAMA-CHILE REF:DEV DE SALDOS NO EJECUTADOS AL 31/12/2019 LIB. 00099021001 TGN-RECURSOS ORDINARIOS (3987)</t>
  </si>
  <si>
    <t>COBRO COSTOS DE PAPELERIA POR REGULARIZACION DE TRANSFERENCIA DEL EXTERIOR POR ORDEN DE CONSULADO GENERAL DE BOLIVIA SANTIAGO - CHILE LIB. 00010011102 MIN.RELACIONES EXTERIORES - GESTORIA CONSULAR LEY Nº 3108</t>
  </si>
  <si>
    <t>||REGULARIZACION DE NUESTRO REGISTRO TRANSITORIO S/G COMPROBANTE S-984898 DEL 12/6/2020 POR COBRO DE COMISIONES QUE EFECTUA EL MUFG BANK LTD. POR DESEMBOLSO DE JPY4,788,491 DEL PRESTAMO BV-P5 DEL JICA SEGUN NOTA MEFP/VTCP/DGCP/UODP-355/2020 DE LA FECHA LIBRETA 00099021001 TGN RECURSOS ORDINARIOS (3987) REF.: UTILES DE ESCRITORIO</t>
  </si>
  <si>
    <t>COMISIONES BANCARIAS POR PAGO PRÉSTAMO KFW ALEMANIA KfW 198866352 VCTO. 30-06-2020 POR CUENTA DE TGN SEGÚN COD.LIQ.013658 DE FECHA 23-06-2020, VALOR 30-06-2020 CAPITAL BS 1.036.648,5 INTERESES BS 140.100,60 LIBRETA N° 00099021001 TGN-RECURSOS ORDINARIOS - 3987 REF.: COMISIONES BANCARIAS</t>
  </si>
  <si>
    <t>PAGO PRÉSTAMO KFW ALEMANIA KfW 198866352 VCTO. 30-06-2020 POR CUENTA DE TGN SEGÚN COD.LIQ.013658 DE FECHA 23-06-2020, VALOR 30-06-2020 CAPITAL BS 1.036.648,5 INTERESES BS 140.100,60 LIBRETA N° 00099021001 TGN-RECURSOS ORDINARIOS - 3987</t>
  </si>
  <si>
    <t>||TRANSFERENCIA DE FONDOS S/G. MENSAJES SWIFT NROS. 6903 Y 6902 DE LA FECHA. (SECTOR PÚBLIC - SOBREVUELOS). DEBITO DE LA LIBRETA 00117012001 DGAC, REPOSICION UTILES DE ESCRITORIO.</t>
  </si>
  <si>
    <t>DIFERENCIAL POR PAGO PRÉSTAMO KFW ALEMANIA KfW 198766453 VCTO. 30-06-2020 POR CUENTA DE GOB.AUT.DEPT.CHUQUIS SEGÚN COD.LIQ.013653 DE FECHA 19-06-2020, VALOR 30-06-2020 INTERESES UFV 75.507,39 LIBRETA N° 00099031002 RECUP.DIFERENCIALES CAPITAL E INTERES CRED. EXT.</t>
  </si>
  <si>
    <t>COMISIONES BANCARIAS POR PAGO PRÉSTAMO KFW ALEMANIA I-H-035 VCTO. 30-06-2020 POR CUENTA DE TGN SEGÚN COD.LIQ.013652 DE FECHA 23-06-2020, VALOR 30-06-2020 LIBRETA N°00099021001 TGN-RECURSOS ORDINARIOS - 3987 REF.: COMISIONES BANCARIAS</t>
  </si>
  <si>
    <t>PAGO PRÉSTAMO KFW ALEMANIA I-H-035 VCTO. 30-06-2020 POR CUENTA DE TGN SEGÚN NOTA COD.LIQ.013652 DE FECHA 23-06-2020, VALOR 30-06-2020 CAPITAL UFV 1.239.910,76 INTERESES UFV 14.306,67 LIBRETA N°00099021001 TGN-RECURSOS ORDINARIOS - 3987</t>
  </si>
  <si>
    <t>COMISIONES BANCARIAS POR PAGO PRÉSTAMO KFW ALEMANIA I-H-047 VCTO. 30-06-2020 POR CUENTA DE TGN SEGÚN NOTA MEFP/VTCP/DGCP/UODP-373/2020 DE FECHA 26-06-2020, VALOR 30-06-2020 LIBRETA N° 00099021001 TGN-RECURSOS ORDINARIOS (3987) REF.: COMISIONES BANCARIAS</t>
  </si>
  <si>
    <t>PAGO PRÉSTAMO KFW ALEMANIA I-H-047 VCTO. 30-06-2020 POR CUENTA DE TGN SEGÚN NOTA MEFP/VTCP/DGCP/UODP-373/2020 DE FECHA 26-06-2020, VALOR 30-06-2020 CAPITAL UFV 943.562,09 INTERESES UFV 88.756,99 LIBRETA N° 00099021001 TGN-RECURSOS ORDINARIOS (3987)</t>
  </si>
  <si>
    <t>COMISIONES BANCARIAS POR PAGO PRÉSTAMO KFW ALEMANIA 1993 65 263 VCTO. 30-06-2020 POR CUENTA DE TGN SEGÚN NOTA MEFP/VTCP/DGCP/UODP-373/2020 DE FECHA 26-06-2020, VALOR 30-06-2020 LIBRETA N° 00099021001 TGN-RECURSOS ORDINARIOS (3987) REF.: COMISIONES BANCARIAS</t>
  </si>
  <si>
    <t>PAGO PRÉSTAMO KFW ALEMANIA 1993 65 263 VCTO. 30-06-2020 POR CUENTA DE TGN SEGÚN NOTA MEFP/VTCP/DGCP/UODP-373/2020 DE FECHA 26-06-2020, VALOR 30-06-2020 CAPITAL UFV 663.953,72 INTERESES UFV 69.715,15 LIBRETA N° 00099021001 TGN-RECURSOS ORDINARIOS (3987)</t>
  </si>
  <si>
    <t>DIFERENCIAL POR PAGO PRÉSTAMO KFW ALEMANIA KfW 199665928 VCTO. 30-06-2020 POR CUENTA DE GOB.AUT.DEPT.CBBA SEGÚN COD.LIQ. 013655 DE FECHA 24-06-2020, VALOR 30-06-2020 INTERESES UFV 119.553,41 LIBRETA N° 00099031002 RECUP.DIFERENCIALES CAPITAL E INTERES CRED. EXT.</t>
  </si>
  <si>
    <t>DIFERENCIAL POR PAGO PRÉSTAMO KFW ALEMANIA KfW 199865734 VCTO. 30-06-2020 POR CUENTA DE GOB.AUT.DEPT.CHUQUIS SEGÚN COD.LIQ. 013656 DE FECHA 19-06-2020, VALOR 30-06-2020 INTERESES UFV 198.624,17 LIBRETA N° 00099031002 RECUP.DIFERENCIALES CAPITAL E INTERES CRED. EXT.</t>
  </si>
  <si>
    <t>DIFERENCIAL POR PAGO PRÉSTAMO KFW ALEMANIA KfW 199065947 VCTO. 30-06-2020 POR CUENTA DE EMPRESA CORANI SA SEGÚN NOTA EC-GG-69/6-2020 DE FECHA 17-06-2020, VALOR 30-06-2020 EUR 40.866,30 LIBRETA N° 00099031002 RECUP.DIFERENCIALES CAPITAL E INTERES CRED. EXT.</t>
  </si>
  <si>
    <t>DIFERENCIAL POR PAGO PRÉSTAMO KFW ALEMANIA KfW 199265711 VCTO. 30-06-2020 POR CUENTA DE ENDE GUARACACHI S.A. SEGÚN COD.LIQ. 013625 DE FECHA 22-06-2020, VALOR 30-06-2020 CAPITAL EUR 20.805,65 INTERESES EUR 7.926,16 LIBRETA N° 00099031002 RECUP.DIFERENCIALES CAPITAL E INTERES CRED. EXT.</t>
  </si>
  <si>
    <t>DIFERENCIAL POR PAGO PRÉSTAMO KFW ALEMANIA KfW 199365263 VCTO. 30-06-2020 POR CUENTA DE EMPRESA CORANI SA SEGÚN NOTA EC-GG-69/6-2020 DE FECHA 17-06-2020, VALOR 30-06-2020 CAPITAL EUR 21.514,46 INTERESES EUR 17.749,43 LIBRETA N° 00099031002 RECUP.DIFERENCIALES CAPITAL E INTERES CRED. EXT.</t>
  </si>
  <si>
    <t>DIFERENCIAL POR PAGO PRÉSTAMO KFW ALEMANIA KfW 199565359 VCTO. 30-06-2020 POR CUENTA DE GOB.AUT.DEPT.STCRUZ SEGÚN COD.LIQ.013654 DE FECHA 26-06-2020, VALOR 30-06-2020 CAPITAL INTERESES UFV 420.059,53 LIBRETA N° 00099031002 RECUP.DIFERENCIALES CAPITAL E INTERES CRED. EXT.</t>
  </si>
  <si>
    <t>PAGO A KFW ALEMANIA PRÉSTAMO KfW 199565037 VCTO. 30-06-2020 POR CUENTA DE TGN , NTI. 013630 VALOR 30-06-2020 CAPITAL EUR 11.000,00 INTERESES EUR 2.756,22 CTA. 3987 CUENTA UNICA DEL TESORO LIB. 00099021001 REF.: COMISIONES BANCARIAS</t>
  </si>
  <si>
    <t>PAGO A KFW ALEMANIA PRÉSTAMO KFW 200365650 VCTO. 30-06-2020 POR CUENTA DE TGN , NTI. 013639 VALOR 30-06-2020 CAPITAL EUR 338.000,00 INTERESES EUR 63.450,00 CTA. 3987 CUENTA UNICA DEL TESORO LIB. 00099021001 REF.: COMISIONES BANCARIAS</t>
  </si>
  <si>
    <t>PAGO A KFW ALEMANIA PRÉSTAMO KFW 200565168 VCTO. 30-06-2020 POR CUENTA DE TGN , NTI. 013640 VALOR 30-06-2020 CAPITAL EUR 98.000,00 INTERESES EUR 19.560,00 CTA. 3987 CUENTA UNICA DEL TESORO LIB. 00099021001 REF.: COMISIONES BANCARIAS</t>
  </si>
  <si>
    <t>PAGO A KFW ALEMANIA PRÉSTAMO KfW 200965608 VCTO. 30-06-2020 POR CUENTA DE TGN , NTI. 013649 VALOR 30-06-2020 INTERESES EUR 2.374,74 COMISIONES EUR 11.708,42 CTA. 3987 CUENTA UNICA DEL TESORO LIB. 00099021001 REF.: COMISIONES BANCARIAS</t>
  </si>
  <si>
    <t>PAGO PRÉSTAMO KFW ALEMANIA KfW 199365263 VCTO. 30-06-2020 POR CUENTA DE TGN , NTI. 013627 VALOR 30-06-2020 CAPITAL EUR 60.857,12 INTERESES EUR 6.390,00 CTA. 3987 CUENTA UNICA DEL TESORO LIB. 00099021001</t>
  </si>
  <si>
    <t>PAGO PRÉSTAMO KFW ALEMANIA KfW 199365263 VCTO. 30-06-2020 POR CUENTA DE TGN , NTI. 013627 VALOR 30-06-2020 CAPITAL EUR 60.857,12 INTERESES EUR 6.390,00 CTA. 3987 CUENTA UNICA DEL TESORO LIB. 00099021001 REF.: COMISIONES BANCARIAS</t>
  </si>
  <si>
    <t>A:00345012002 Traspaso de recursos a solicitud de MUSERPOL sg nota CITE: MUSERPOL/DAA/UF/UT/NE-Nº040/2020, en cumplimiento al Articulo 29 del Decreto Supremo Nº 1841, HR 6-11469-R.</t>
  </si>
  <si>
    <t>A:00345014201 Traspaso de recursos a solicitud de MUSERPOL sg nota CITE: MUSERPOL/DAA/UF/UT/NE-Nº040/2020, en cumplimiento al Articulo 29 del Decreto Supremo Nº 1841, HR 6-11469-R.</t>
  </si>
  <si>
    <t>PAGO A KFW ALEMANIA PRÉSTAMO KfW 199565359 VCTO. 30-06-2020 POR CUENTA DE GOB.AUT.DEPT.STCRUZ , VALOR 30-06-2020 CAPITAL EUR 42.000,00 INTERESES EUR 26.571,32 LIB. 00099031002 RECUP.DIFERENCIALES CAPITAL E INTERES-CRED.EXT.</t>
  </si>
  <si>
    <t>PAGO A NATIXIS FRANCIA PRÉSTAMO 931-OB1 VCTO. 30-06-2020 POR CUENTA DE SEMAPA , VALOR 30-06-2020 CAPITAL EUR 35.838,00 INTERESES EUR 2.457,25 LIB. 00099031002 RECUP.DIFERENCIALES CAPITAL E INTERES-CRED.EXT.</t>
  </si>
  <si>
    <t>PAGO A NATIXIS FRANCIA PRÉSTAMO 931-OA1 VCTO. 30-06-2020 POR CUENTA DE GMSCZ , VALOR 30-06-2020 CAPITAL EUR 111.688,00 INTERESES EUR 15.506,04 LIB. 00099031002 RECUP.DIFERENCIALES CAPITAL E INTERES-CRED.EXT.</t>
  </si>
  <si>
    <t>||REGULARIZACION DE NUESTRO REGISTRO TRANSITORIO S/G COMPROBANTE S0985299 DEL 23-06-2020 POR COBRO DE COMISIONES QUE EFECTUA EL MUFG BANK LTD. POR DESEMBOLSO DE JPY 1.690.497.- DEL PRESTAMO BV-P5 DEL JICA SEGUN NOTA MEFP/VTCP/DGCP/UODP-377/2020 DE LA FECHA LIBRETA N° 00099021001 TGN-RECURSOS ORDINARIOS (3987) REF.: UTILES DE ESCRITORIO</t>
  </si>
  <si>
    <t>||COBRO DE UTILES DE ESCRITORIO POR REGULARIZACION DE NUESTRO REGISTRO TRANSITORIO COMPROBANTE S0984690 DEL 09-06-2020 POR COBRO DE COMISIONES QUE EFECTUA EL BANCO DE ESPAÑA POR PAGO PTMO. FIDA E-7-BO SEGUN NOTA MEFP/VTCP/DGCP/UODP/-349/2020 DE LA FECHA LIBRETA N° 00099021001 TGN- RECURSOS ORDINARIOS (UTILES DE ESCRITORIO)</t>
  </si>
  <si>
    <t>||TRANSFERENCIA DE FONDOS S/G. MENSAJES SWIFT NROS.6954 Y 6953 DE LA FECHA.(SECTOR PUBLICO-SOBREVUELOS) DEBITO LIBRETA N° 00117012001 DGAC, COBRO EMISION COMPROBANTE CONTABLE DE LA FECHA.</t>
  </si>
  <si>
    <t>||REGISTRO COBRO COMISIÓN ENMIENDA CARTA DE CRÉDITO STANDBY BS220.- Y EMISIÓN COMP. CONTABLE BS50.-, REF.:6252340100217510 (BCB:SB-R-2018-21) A/F ECEBOL, S/G SWIFT ADJUNTO. LIB:00132039201 SEDEM-ECEBOL-FINPRO REF:COMISIONES ENMIENDA SBLC 6252340100217510 (BCB:SB-R-2018-21)</t>
  </si>
  <si>
    <t>PAGO A IDA PRÉSTAMO 4923-BO VCTO. 01-06-2020 POR CUENTA DE TGN , NTI. 013580 VALOR 01-06-2020 INTERESES USD 198.223,59 CTA. 5970 CUENTA UNICA DEL TESORO DOLARES AMERICANOS LIB. 00099021001</t>
  </si>
  <si>
    <t>AJUSTE COMPLEMENTARIO POR REVALORIZACION SALDOS DE ACTIVOS DE RESERVA Y OBLIGACIONES MONEDA EXTRANJERA (DOLARES) Saldo MO = -386270016.56 ;Bs/Mo: 6.86000000000 ;Saldo Bs: -2649812313.61</t>
  </si>
  <si>
    <t>TRANSFERENCIA RECIBIDA DEL EXTERIOR SEGÚN MENSAJES SWIFT Nos. 5957-5954 (REM.EXT.) DE FECHA 02-06-2020 POR DESEMBOLSO DE CAF PRÉSTAMO CFA010546 PROG INV AGUA FASE V MIAGUA V LIBRETA N° 00086077004 MMAYA-$US PROGRAMA MIAGUA FASE V CFA N°10546</t>
  </si>
  <si>
    <t>TRANSFERENCIA RECIBIDA DEL EXTERIOR SEGÚN MENSAJES SWIFT Nos. 5955-5953 (REM.EXT.) DE FECHA 02-06-2020 POR DESEMBOLSO DE CAF PRÉSTAMO CFA010546 PROG INV AGUA FASE V MIAGUA V LIBRETA N° 00287104321 FPS-U$-MIAGUA V - CAF</t>
  </si>
  <si>
    <t>TRANSFERENCIA RECIBIDA DEL EXTERIOR SEGÚN MENSAJES SWIFT Nos. 5957-5954 (REM.EXT.) DE FECHA 02-06-2020 POR DESEMBOLSO DE CAF PRÉSTAMO CFA010546 PROG INV AGUA FASE V MIAGUA V LIBRETA N° 00086077004 MMAYA-$US PROGRAMA MIAGUA FASE V CFA N°10546 REF.: UTILES DE ESCRITORIO</t>
  </si>
  <si>
    <t>AJUSTE COMPLEMENTARIO POR REVALORIZACION SALDOS DE ACTIVOS DE RESERVA Y OBLIGACIONES MONEDA EXTRANJERA (DOLARES) Saldo MO = -390413150.22 ;Bs/Mo: 6.86000000000 ;Saldo Bs: -2678234210.52</t>
  </si>
  <si>
    <t>COBRO COSTOS DE PAPELERIA SEGUN TRANSFERENCIA DEL EXTERIOR POR ORDEN DE ATLAS AIR INC REF.: YKYC 10 04 2020 LIB. 00512012001 AASANA CENTRAL-OFICINA NACIONAL</t>
  </si>
  <si>
    <t>'COBRO DE UTILES DE ESCRITORIO POR´||TRANSFERENCIA DEL EXTERIOR POR USD 1.375,00 EN COMPLEMENTO AL COMPROBANTE S-0984251 DE LA FECHA LIB. 0512012001 AASANA CENTRAL-OFICINA NACIONAL (COBRO UTILES DE ESCRITORIO)</t>
  </si>
  <si>
    <t>'COBRO DE UTILES DE ESCRITORIO POR´||TRANSFERENCIA DEL EXTERIOR POR USD 1.375,32 EN COMPLEMENTO AL COMPROBANTE S-0984246 DE LA FECHA LIB. 0512012001 AASANA CENTRAL-OFICINA NACIONAL (COBRO UTILES DE ESCRITORIO)</t>
  </si>
  <si>
    <t>||REGULARIZACION DE NUESTRO REGISTRO TRANSITORIO S/G COMPROBANTE S 0981010 DEL 19/03/2020 P/COBRO DE COMISIONES QUE EFECTUA EL MUFG BANK LTD. P/ DESEMBOLSO DE JPY111.952.548,00 DEL PRESTAMO BV-P5 OTORGADO POR JICA, S/G NOTA MEFP/VTCP/DGCP/UODP-290/2020 DEL 1/06/2020 LIBRETA 00099021001 TGN-RECURSOS ORDINARIOS-DOLARES AMERICANOS (5970)</t>
  </si>
  <si>
    <t>||REGULARIZACION DE NUESTRO REGISTRO TRANSITORIO S/G COMPROBANTE S 0981433 DEL 30/03/2020 POR COBRO DE COMISIONES QUE EFECTUA EL MUFG BANK LTD. POR UN DESEMBOLSO POR JPY1.750.318,00 DEL PRESTAMO BV-P5 OTORGADO POR EL JICA, SEGÚN NOTA MEFP/VTCP/DGCP/UODP-304/2020 LIBRETA 00099021001 TGN-RECURSOS ORDINARIOS-DOLARES AMERICANOS (5970)</t>
  </si>
  <si>
    <t>COBRO COSTOS DE PAPELERIA SEGUN TRANSFERENCIA DEL EXTERIOR POR ORDEN DE WORLD FUEL SERVICES INC LIB. 00512012001 AASANA CENTRAL-OFICINA NACIONAL</t>
  </si>
  <si>
    <t>AJUSTE COMPLEMENTARIO POR REVALORIZACION SALDOS DE ACTIVOS DE RESERVA Y OBLIGACIONES MONEDA EXTRANJERA (DOLARES) Saldo MO = -390470606.70 ;Bs/Mo: 6.86000000000 ;Saldo Bs: -2678628361.98</t>
  </si>
  <si>
    <t>TRANSFERENCIA RECIBIDA DEL EXTERIOR SEGÚN MENSAJES SWIFT Nos. 6066-6065 (REM.EXT.) DE FECHA 05-06-2020 POR DESEMBOLSO DE BIRF PRÉSTAMO BIRF 8648-BO 7 LIBRETA N° 00291084302 ABC-USD-BM PROY CORREDOR DE INTEGRACION CARRETERAS</t>
  </si>
  <si>
    <t>COBRO COSTOS DE PAPELERIA SEGUN TRANSFERENCIA DEL EXTERIOR POR ORDEN DE CUBANA DE AVIACION SA LIB. 00512012001 AASANA CENTRAL-OFICINA NACIONAL</t>
  </si>
  <si>
    <t>AJUSTE COMPLEMENTARIO POR REVALORIZACION SALDOS DE ACTIVOS DE RESERVA Y OBLIGACIONES MONEDA EXTRANJERA (DOLARES) Saldo MO = -383086889.83 ;Bs/Mo: 6.86000000000 ;Saldo Bs: -2627976064.26</t>
  </si>
  <si>
    <t>PAGO A GOB.CHINA PRÉSTAMO CDB 23/12/2010 VCTO. 12-jun-2020 POR CUENTA DE TGN , NTI. 013679 VALOR 09-jun-2020 CAPITAL USD 10.397.500,00 INTERESES USD 3.393.751,94 CTA. 5970 CUENTA UNICA DEL TESORO DOLARES AMERICANOS LIB. 00099021001</t>
  </si>
  <si>
    <t>PAGO PRÉSTAMO BID 929-SF-BO VCTO. 09-jun-2020 POR CUENTA DE TGN , NTI. 013562 VALOR 09-jun-2020 CAPITAL USD 118.168,14 INTERESES USD 35.462,65 CTA. 5970 CUENTA UNICA DEL TESORO DOLARES AMERICANOS LIB. 00099021001</t>
  </si>
  <si>
    <t>PAGO A BID PRÉSTAMO 931/SF-BO VCTO. 09-jun-2020 POR CUENTA DE TGN , NTI. 013563 VALOR 09-jun-2020 CAPITAL USD 59.159,24 INTERESES USD 17.753,88 CTA. 5970 CUENTA UNICA DEL TESORO DOLARES AMERICANOS LIB. 00099021001</t>
  </si>
  <si>
    <t>PAGO A BID PRÉSTAMO 1075-SF-BO-4 VCTO. 09-jun-2020 POR CUENTA DE TGN , NTI. 013588 VALOR 09-jun-2020 CAPITAL USD 64.710,00 INTERESES USD 19.419,69 CTA. 5970 CUENTA UNICA DEL TESORO DOLARES AMERICANOS LIB. 00099021001</t>
  </si>
  <si>
    <t>A:00099021001 Transferencia de recursos a solicitud del Órgano Judicial, (operación bimonetaria), SG Nota CITE:UNID./NAL./FINANZAS/DAF-OJ N°248/2020, a favor YPFB Recaudaciones por Restitución de Certificado Depósito Judicial Nro. 27339. H.R. 6-9412-R. TC 6.86.</t>
  </si>
  <si>
    <t>COBRO COSTOS DE PAPELERIA POR REGULARIZACION DE TRANSFERENCIA DEL EXTERIOR POR ORDEN DE AEROVIAS DE MEXICO SA DE CV LIB. 00512012001 AASANA CENTRAL-OFICINA NACIONAL</t>
  </si>
  <si>
    <t>COBRO COSTOS DE PAPELERIA POR REGULARIZACION DE TRANSFERENCIA DEL EXTERIOR POR ORDEN DE SKY LEASE I INC LIB. 00512012001 AASANA CENTRAL-OFICINA NACIONAL</t>
  </si>
  <si>
    <t>AJUSTE COMPLEMENTARIO POR REVALORIZACION SALDOS DE ACTIVOS DE RESERVA Y OBLIGACIONES MONEDA EXTRANJERA (DOLARES) Saldo MO = -363824454.68 ;Bs/Mo: 6.86000000000 ;Saldo Bs: -2495835759.11</t>
  </si>
  <si>
    <t>TRANSFERENCIA DEL EXTERIOR SEGUN SWIFT NOS.6235-6234 DE FECHA 10/06/2020 ORDENANTE: HINOVE AGROCIENCIA, FECHA VALOR 10-06-20 REF:RFB-04-20 LIB. 00597012001 RECURSOS ESPECIFICOS YLB</t>
  </si>
  <si>
    <t>TRANSFERENCIA RECIBIDA DEL EXTERIOR SEGÚN MENSAJES SWIFT Nos. 6242-6241 (REM.EXT.) DE FECHA 10-06-2020 POR DESEMBOLSO DE IDA PRÉSTAMO TF-16083 28 LIBRETA N° 00861007001 MMAYA-UCP PPCR TF 16083 USD</t>
  </si>
  <si>
    <t>TRANSFERENCIA RECIBIDA DEL EXTERIOR SEGÚN MENSAJES SWIFT Nos. 6242-6241 (REM.EXT.) DE FECHA 10-06-2020 POR DESEMBOLSO DE IDA PRÉSTAMO TF-16083 28 LIBRETA N° 00861007001 MMAYA-UCP PPCR TF 16083 USD REF.: UTILES DE ESCRITORIO</t>
  </si>
  <si>
    <t>AJUSTE COMPLEMENTARIO POR REVALORIZACION SALDOS DE ACTIVOS DE RESERVA Y OBLIGACIONES MONEDA EXTRANJERA (DOLARES) Saldo MO = -362977392.11 ;Bs/Mo: 6.86000000000 ;Saldo Bs: -2490024909.88</t>
  </si>
  <si>
    <t>PAGO A CAF PRÉSTAMO CFA009660 VCTO. 12-jun-2020 POR CUENTA DE TGN , NTI. 013673 VALOR 12-jun-2020 INTERESES USD 887.805,00 COMISIONES USD 43.629,89 CTA. 5970 CUENTA UNICA DEL TESORO DOLARES AMERICANOS LIB. 00099021001</t>
  </si>
  <si>
    <t>'TRANSFERENCIA'||RECIBIDA DEL EXTERIOR SEGUN MENSAJES SWIFT N° 6305 Y 6304 (REM. EXT.) DE FECHA 12-06-2020 POR DESEMBOLSO N° 7 DE FONPLATA PTMO. BOL 32/2018 LIBRETA N° 00287104324 - FPS-USD-PIU II</t>
  </si>
  <si>
    <t>COBRO COSTOS DE PAPELERIA SEGUN TRANSFERENCIA DEL EXTERIOR POR ORDEN DE ARINC INCORPORATED LIB. 00512012001 AASANA CENTRAL-OFICINA NACIONAL</t>
  </si>
  <si>
    <t>AJUSTE COMPLEMENTARIO POR REVALORIZACION SALDOS DE ACTIVOS DE RESERVA Y OBLIGACIONES MONEDA EXTRANJERA (DOLARES) Saldo MO = -364939884.87 ;Bs/Mo: 6.86000000000 ;Saldo Bs: -2503487610.19</t>
  </si>
  <si>
    <t>PAGO A CAF PRÉSTAMO CFA006993 VCTO. 15-jun-2020 POR CUENTA DE TGN , NTI. 013665 VALOR 15-jun-2020 CAPITAL USD 4.854.696,50 INTERESES USD 1.893.634,57 CTA. 5970 CUENTA UNICA DEL TESORO DOLARES AMERICANOS LIB. 00099021001</t>
  </si>
  <si>
    <t>PAGO A CAF PRÉSTAMO CFA006995 VCTO. 15-jun-2020 POR CUENTA DE TGN , NTI. 013666 VALOR 15-jun-2020 CAPITAL USD 1.034.802,94 INTERESES USD 131.407,00 CTA. 5970 CUENTA UNICA DEL TESORO DOLARES AMERICANOS LIB. 00099021001</t>
  </si>
  <si>
    <t>PAGO A BID PRÉSTAMO 4376/BL-BO VCTO. 15-jun-2020 POR CUENTA DE TGN , NTI. 013579 VALOR 15-jun-2020 INTERESES USD 168.304,45 COMISIONES USD 104.151,51 CTA. 5970 CUENTA UNICA DEL TESORO DOLARES AMERICANOS LIB. 00099021001</t>
  </si>
  <si>
    <t>PAGO A BID PRÉSTAMO 4413/BL-BO VCTO. 15-jun-2020 POR CUENTA DE TGN , NTI. 013622 VALOR 15-jun-2020 INTERESES USD 1.876,71 CTA. 5970 CUENTA UNICA DEL TESORO DOLARES AMERICANOS LIB. 00099021001</t>
  </si>
  <si>
    <t>PAGO A BID PRÉSTAMO 4413/BL-BO VCTO. 15-jun-2020 POR CUENTA DE TGN , NTI. 013623 VALOR 15-jun-2020 INTERESES USD 112.276,59 COMISIONES USD 85.007,69 CTA. 5970 CUENTA UNICA DEL TESORO DOLARES AMERICANOS LIB. 00099021001</t>
  </si>
  <si>
    <t>PAGO A BID PRÉSTAMO 4376/BL-BO VCTO. 15-jun-2020 POR CUENTA DE TGN , NTI. 013578 VALOR 15-jun-2020 INTERESES USD 2.813,22 CTA. 5970 CUENTA UNICA DEL TESORO DOLARES AMERICANOS LIB. 00099021001</t>
  </si>
  <si>
    <t>PAGO A ICO ESPAÑA PRÉSTAMO 01020037.0 VCTO. 15-jun-2020 POR CUENTA DE TGN , NTI. 013577 VALOR 15-jun-2020 CAPITAL USD 195.121,94 CTA. 5970 CUENTA UNICA DEL TESORO DOLARES AMERICANOS LIB. 00099021001</t>
  </si>
  <si>
    <t>PAGO A IDA PRÉSTAMO 3541-BO VCTO. 15-jun-2020 POR CUENTA DE TGN , NTI. 013572 VALOR 15-jun-2020 CAPITAL USD 308.547,16 INTERESES USD 99.951,74 CTA. 5970 CUENTA UNICA DEL TESORO DOLARES AMERICANOS LIB. 00099021001</t>
  </si>
  <si>
    <t>PAGO A IDA PRÉSTAMO 2742-1-BO VCTO. 15-jun-2020 POR CUENTA DE TGN , NTI. 013569 VALOR 15-jun-2020 CAPITAL USD 23.090,66 INTERESES USD 5.731,69 CTA. 5970 CUENTA UNICA DEL TESORO DOLARES AMERICANOS LIB. 00099021001</t>
  </si>
  <si>
    <t>PAGO A OPEP PRÉSTAMO 604-P VCTO. 15-jun-2020 POR CUENTA DE TGN , NTI. 013565 VALOR 15-jun-2020 CAPITAL USD 84.450,00 INTERESES USD 3.385,82 CTA. 5970 CUENTA UNICA DEL TESORO DOLARES AMERICANOS LIB. 00099021001</t>
  </si>
  <si>
    <t>PAGO A OPEP PRÉSTAMO 1332-P VCTO. 15-jun-2020 POR CUENTA DE TGN , NTI. 013564 VALOR 15-jun-2020 CAPITAL USD 318.016,00 INTERESES USD 96.224,14 CTA. 5970 CUENTA UNICA DEL TESORO DOLARES AMERICANOS LIB. 00099021001</t>
  </si>
  <si>
    <t>PAGO A IDA PRÉSTAMO 3378-BO VCTO. 15-jun-2020 POR CUENTA DE TGN , NTI. 013570 VALOR 15-jun-2020 CAPITAL USD 15.075,82 INTERESES USD 2.356,42 CTA. 5970 CUENTA UNICA DEL TESORO DOLARES AMERICANOS LIB. 00099021001</t>
  </si>
  <si>
    <t>PAGO A IDA PRÉSTAMO 3471-BO VCTO. 15-jun-2020 POR CUENTA DE TGN , NTI. 013571 VALOR 15-jun-2020 CAPITAL USD 14.247,42 INTERESES USD 4.562,15 CTA. 5970 CUENTA UNICA DEL TESORO DOLARES AMERICANOS LIB. 00099021001</t>
  </si>
  <si>
    <t>PAGO A IDA PRÉSTAMO 5461-BO VCTO. 15-jun-2020 POR CUENTA DE TGN , NTI. 013576 VALOR 15-jun-2020 CAPITAL USD 293.137,84 INTERESES USD 35.796,67 CTA. 5970 CUENTA UNICA DEL TESORO DOLARES AMERICANOS LIB. 00099021001</t>
  </si>
  <si>
    <t>PAGO A IDA PRÉSTAMO 4845-BO VCTO. 15-jun-2020 POR CUENTA DE TGN , NTI. 013574 VALOR 15-jun-2020 INTERESES USD 164.894,14 CTA. 5970 CUENTA UNICA DEL TESORO DOLARES AMERICANOS LIB. 00099021001</t>
  </si>
  <si>
    <t>PAGO A BID PRÉSTAMO 4403/BL-BO VCTO. 15-jun-2020 POR CUENTA DE TGN , NTI. 013608 VALOR 15-jun-2020 INTERESES USD 95.526,59 COMISIONES USD 67.438,08 CTA. 5970 CUENTA UNICA DEL TESORO DOLARES AMERICANOS LIB. 00099021001</t>
  </si>
  <si>
    <t>PAGO A BID PRÉSTAMO 3534/BL-BO VCTO. 15-jun-2020 POR CUENTA DE TGN , NTI. 013618 VALOR 15-jun-2020 INTERESES USD 2.958,83 CTA. 5970 CUENTA UNICA DEL TESORO DOLARES AMERICANOS LIB. 00099021001</t>
  </si>
  <si>
    <t>PAGO A BID PRÉSTAMO 2593/BL-BO VCTO. 14-jun-2020 POR CUENTA DE TGN , NTI. 013589 VALOR 15-jun-2020 INTERESES USD 19.380,22 CTA. 5970 CUENTA UNICA DEL TESORO DOLARES AMERICANOS LIB. 00099021001</t>
  </si>
  <si>
    <t>PAGO A BID PRÉSTAMO 2593/BL-BO VCTO. 14-jun-2020 POR CUENTA DE TGN , NTI. 013610 VALOR 15-jun-2020 CAPITAL USD 948.979,59 INTERESES USD 797.737,37 CTA. 5970 CUENTA UNICA DEL TESORO DOLARES AMERICANOS LIB. 00099021001</t>
  </si>
  <si>
    <t>PAGO A BID PRÉSTAMO 2981/BL-BO VCTO. 15-jun-2020 POR CUENTA DE TGN , NTI. 013585 VALOR 15-jun-2020 INTERESES USD 8.752,23 CTA. 5970 CUENTA UNICA DEL TESORO DOLARES AMERICANOS LIB. 00099021001</t>
  </si>
  <si>
    <t>PAGO A BID PRÉSTAMO 3534/BL-BO VCTO. 15-jun-2020 POR CUENTA DE TGN , NTI. 013607 VALOR 15-jun-2020 INTERESES USD 150.043,52 COMISIONES USD 36.344,58 CTA. 5970 CUENTA UNICA DEL TESORO DOLARES AMERICANOS LIB. 00099021001</t>
  </si>
  <si>
    <t>PAGO A BID PRÉSTAMO 2981/BL-BO VCTO. 15-jun-2020 POR CUENTA DE TGN , NTI. 013606 VALOR 15-jun-2020 CAPITAL USD 595.744,67 INTERESES USD 505.405,60 CTA. 5970 CUENTA UNICA DEL TESORO DOLARES AMERICANOS LIB. 00099021001</t>
  </si>
  <si>
    <t>PAGO A BID PRÉSTAMO 1519-SF-BO VCTO. 15-jun-2020 POR CUENTA DE TGN , NTI. 013602 VALOR 15-jun-2020 CAPITAL USD 157.616,67 INTERESES USD 75.675,25 CTA. 5970 CUENTA UNICA DEL TESORO DOLARES AMERICANOS LIB. 00099021001</t>
  </si>
  <si>
    <t>PAGO A BID PRÉSTAMO 1515-SF-BO VCTO. 15-jun-2020 POR CUENTA DE TGN , NTI. 013601 VALOR 15-jun-2020 CAPITAL USD 19.316,20 INTERESES USD 9.274,14 CTA. 5970 CUENTA UNICA DEL TESORO DOLARES AMERICANOS LIB. 00099021001</t>
  </si>
  <si>
    <t>PAGO A BID PRÉSTAMO 1512-SF-BO VCTO. 15-jun-2020 POR CUENTA DE TGN , NTI. 013599 VALOR 15-jun-2020 CAPITAL USD 272.277,62 INTERESES USD 130.726,52 CTA. 5970 CUENTA UNICA DEL TESORO DOLARES AMERICANOS LIB. 00099021001</t>
  </si>
  <si>
    <t>PAGO A BID PRÉSTAMO 1128-SF-BO VCTO. 15-jun-2020 POR CUENTA DE TGN , NTI. 013598 VALOR 15-jun-2020 CAPITAL USD 31.712,59 INTERESES USD 14.908,71 CTA. 5970 CUENTA UNICA DEL TESORO DOLARES AMERICANOS LIB. 00099021001</t>
  </si>
  <si>
    <t>PAGO A BID PRÉSTAMO 1127-SF-BO VCTO. 15-jun-2020 POR CUENTA DE TGN , NTI. 013597 VALOR 15-jun-2020 CAPITAL USD 3.150,00 INTERESES USD 1.480,88 CTA. 5970 CUENTA UNICA DEL TESORO DOLARES AMERICANOS LIB. 00099021001</t>
  </si>
  <si>
    <t>PAGO A BID PRÉSTAMO 1126-SF-BO VCTO. 15-jun-2020 POR CUENTA DE TGN , NTI. 013596 VALOR 15-jun-2020 CAPITAL USD 50.276,55 INTERESES USD 23.635,99 CTA. 5970 CUENTA UNICA DEL TESORO DOLARES AMERICANOS LIB. 00099021001</t>
  </si>
  <si>
    <t>PAGO A BID PRÉSTAMO 1121-SF-BO VCTO. 15-jun-2020 POR CUENTA DE TGN , NTI. 013616 VALOR 15-jun-2020 CAPITAL USD 1.645,62 INTERESES USD 806,56 CTA. 5970 CUENTA UNICA DEL TESORO DOLARES AMERICANOS LIB. 00099021001</t>
  </si>
  <si>
    <t>PAGO A BID PRÉSTAMO 1075-SF-BO-10 VCTO. 15-jun-2020 POR CUENTA DE TGN , NTI. 013615 VALOR 15-jun-2020 CAPITAL USD 331.952,63 INTERESES USD 156.057,45 CTA. 5970 CUENTA UNICA DEL TESORO DOLARES AMERICANOS LIB. 00099021001</t>
  </si>
  <si>
    <t>PAGO A BID PRÉSTAMO 1075-SF-BO-9 VCTO. 15-jun-2020 POR CUENTA DE TGN , NTI. 013593 VALOR 15-jun-2020 CAPITAL USD 133.333,33 INTERESES USD 62.682,61 CTA. 5970 CUENTA UNICA DEL TESORO DOLARES AMERICANOS LIB. 00099021001</t>
  </si>
  <si>
    <t>PAGO A BID PRÉSTAMO 1075-SF-BO-6 VCTO. 15-jun-2020 POR CUENTA DE TGN , NTI. 013592 VALOR 15-jun-2020 CAPITAL USD 237.894,16 INTERESES USD 88.043,24 CTA. 5970 CUENTA UNICA DEL TESORO DOLARES AMERICANOS LIB. 00099021001</t>
  </si>
  <si>
    <t>PAGO A BID PRÉSTAMO 4403/BL-BO VCTO. 15-jun-2020 POR CUENTA DE TGN , NTI. 013619 VALOR 15-jun-2020 INTERESES USD 1.551,49 CTA. 5970 CUENTA UNICA DEL TESORO DOLARES AMERICANOS LIB. 00099021001</t>
  </si>
  <si>
    <t>PAGO A BID PRÉSTAMO 1006-SF-BO VCTO. 15-jun-2020 POR CUENTA DE TGN , NTI. 013591 VALOR 15-jun-2020 CAPITAL USD 194.785,53 INTERESES USD 72.088,99 CTA. 5970 CUENTA UNICA DEL TESORO DOLARES AMERICANOS LIB. 00099021001</t>
  </si>
  <si>
    <t>AJUSTE COMPLEMENTARIO POR REVALORIZACION SALDOS DE ACTIVOS DE RESERVA Y OBLIGACIONES MONEDA EXTRANJERA (DOLARES) Saldo MO = -349410999.69 ;Bs/Mo: 6.86000000000 ;Saldo Bs: -2396959457.86</t>
  </si>
  <si>
    <t>PAGO A CAF PRÉSTAMO CFA008422 VCTO. 16-06-2020 POR CUENTA DE TGN , NTI. 013671 VALOR 16-06-2020 CAPITAL USD 3.241.733,56 INTERESES USD 1.034.131,16 COMISIONES USD 78.288,84 CTA. 5970 CUENTA UNICA DEL TESORO DOLARES AMERICANOS LIB. 00099021001</t>
  </si>
  <si>
    <t>COBRO COSTOS DE PAPELERIA SEGUN TRANSFERENCIA DEL EXTERIOR POR ORDEN DE KLM ROYAL DUCH AIRLINES LIB. 00512012001 AASANA CENTRAL-OFICINA NACIONAL</t>
  </si>
  <si>
    <t>COBRO COSTOS DE PAPELERIA SEGUN TRANSFERENCIA DEL EXTERIOR POR ORDEN DE AIR CANADA LIB. 00512012001 AASANA CENTRAL-OFICINA NACIONAL</t>
  </si>
  <si>
    <t>COBRO COSTOS DE PAPELERIA SEGUN TRANSFERENCIA DEL EXTERIOR POR ORDEN DE ICELANDAIR EHF REF:INV.200310 YKYC27-02-2020-500-27 LIB. 00512012001 AASANA CENTRAL-OFICINA NACIONAL</t>
  </si>
  <si>
    <t>PAGO A CAF PRÉSTAMO CFA008789 VCTO. 17-06-2020 POR CUENTA DE TGN , NTI. 013674 VALOR 17-06-2020 CAPITAL USD 3.302.599,70 INTERESES USD 1.242.898,46 COMISIONES USD 10.319,15 CTA. 5970 CUENTA UNICA DEL TESORO DOLARES AMERICANOS LIB. 00099021001</t>
  </si>
  <si>
    <t>PAGO A CAF PRÉSTAMO CFA008785 VCTO. 17-06-2020 POR CUENTA DE TGN , NTI. 013672 VALOR 17-06-2020 CAPITAL USD 3.691.416,52 INTERESES USD 1.312.731,42 COMISIONES USD 2.351,31 CTA. 5970 CUENTA UNICA DEL TESORO DOLARES AMERICANOS LIB. 00099021001</t>
  </si>
  <si>
    <t>COBRO COSTOS DE PAPELERIA POR REGULARIZACION DE TRANSFERENCIA DEL EXTERIOR POR ORDEN DE CLICK AVIATIION NETWORK DMCC LIB. 00512012001 AASANA CENTRAL-OFICINA NACIONAL</t>
  </si>
  <si>
    <t>COBRO COSTOS DE PAPELERIA POR REGULARIZACION DE TRANSFERENCIA DEL EXTERIOR POR ORDEN DE CARIBBEAN SUPPORT AND FLIGHT SERVICE LIB. 00512012001 AASANA CENTRAL-OFICINA NACIONAL</t>
  </si>
  <si>
    <t>||REGULARIZACION DE NUESTRA OPERACION N°0985023 DE F.15/06/2020 EN ATENCION A CORREO ELECTRONICO DEL SERVICIO NACIONAL DE AEROFOTOGRAMETRIA. A LA LIBR. 00244012001 SNA-USD-SERVICIOS NAL.DE AEROFOGRAMETRIA P/CTA.SERV.AEREOS IND.ESP.SAI LTDA.</t>
  </si>
  <si>
    <t>AJUSTE COMPLEMENTARIO POR REVALORIZACION SALDOS DE ACTIVOS DE RESERVA Y OBLIGACIONES MONEDA EXTRANJERA (DOLARES) Saldo MO = -335206554.07 ;Bs/Mo: 6.86000000000 ;Saldo Bs: -2299516960.91</t>
  </si>
  <si>
    <t>COBRO COSTOS DE PAPELERIA SEGUN TRANSFERENCIA DEL EXTERIOR POR ORDEN DE ROYAL FBO SERVICE S.A. REF:YKYC 31-12-2019 RFB 12-330856 LIB. 00512012001 AASANA CENTRAL-OFICINA NACIONAL</t>
  </si>
  <si>
    <t>PAGO A CAF PRÉSTAMO CFA008089 VCTO. 18-06-2020 POR CUENTA DE TGN , NTI. 013670 VALOR 18-06-2020 CAPITAL USD 1.823.412,05 INTERESES USD 518.085,82 CTA. 5970 CUENTA UNICA DEL TESORO DOLARES AMERICANOS LIB. 00099021001</t>
  </si>
  <si>
    <t>TRANSFERENCIA RECIBIDA DEL EXTERIOR SEGÚN MENSAJES SWIFT Nos. 6479-6478 (REM.EXT.) DE FECHA 18-06-2020 POR DESEMBOLSO DE FONPLATA PRÉSTAMO BOL 29/2017 PROG.CONST. PUENTES CBBA. DESEMB. N° 5 LIBRETA N° 00287034301 FPS-U$-BOL-29-2017 PTES COCHABAMBA</t>
  </si>
  <si>
    <t>COBRO COSTOS DE PAPELERIA POR REGULARIZACION DE TRANSFERENCIA DEL EXTERIOR POR ORDEN DE CLICK AVIATION LIB. 00512012001 AASANA CENTRAL-OFICINA NACIONAL</t>
  </si>
  <si>
    <t>COBRO COSTOS DE PAPELERIA SEGUN TRANSFERENCIA DEL EXTERIOR POR ORDEN DE UNITED AVIATION SERVICES LIB. 00512012001 AASANA CENTRAL-OFICINA NACIONAL</t>
  </si>
  <si>
    <t>AJUSTE COMPLEMENTARIO POR REVALORIZACION SALDOS DE ACTIVOS DE RESERVA Y OBLIGACIONES MONEDA EXTRANJERA (DOLARES) Saldo MO = -332679237.80 ;Bs/Mo: 6.86000000000 ;Saldo Bs: -2282179571.29</t>
  </si>
  <si>
    <t>PAGO A CAF PRÉSTAMO CFA004808 VCTO. 19-06-2020 POR CUENTA DE TGN , NTI. 013663 VALOR 19-06-2020 CAPITAL USD 527.768,68 INTERESES USD 103.046,74 CTA. 5970 CUENTA UNICA DEL TESORO DOLARES AMERICANOS LIB. 00099021001</t>
  </si>
  <si>
    <t>PAGO A CAF PRÉSTAMO CFA008041 VCTO. 19-06-2020 POR CUENTA DE TGN , NTI. 013669 VALOR 19-06-2020 CAPITAL USD 566.670,84 INTERESES USD 161.524,30 CTA. 5970 CUENTA UNICA DEL TESORO DOLARES AMERICANOS LIB. 00099021001</t>
  </si>
  <si>
    <t>TRANSFERENCIA RECIBIDA DEL EXTERIOR SEGÚN MENSAJES SWIFT Nos. 6516-6515 (REM.EXT.) DE FECHA 19-06-2020 POR DESEMBOLSO DE CAF PRÉSTAMO CFA009787 PROGRAMA MIAGUA IV FASE 2 LIBRETA N° 00086077003 MMAYA-USD PROGRAMA MIAGUA IV FASE CFA 9787</t>
  </si>
  <si>
    <t>TRANSFERENCIA RECIBIDA DEL EXTERIOR SEGÚN MENSAJES SWIFT Nos. 6517-6514 (REM.EXT.) DE FECHA 19-06-2020 POR DESEMBOLSO DE CAF PRÉSTAMO CFA009787 PROGRAMA MIAGUA IV FASE 2 LIBRETA N° 00287104319 FPS-USD-MIAGUA CAF IV FASE</t>
  </si>
  <si>
    <t>TRANSFERENCIA RECIBIDA DEL EXTERIOR SEGÚN MENSAJES SWIFT Nos. 6516-6515 (REM.EXT.) DE FECHA 19-06-2020 POR DESEMBOLSO DE CAF PRÉSTAMO CFA009787 PROGRAMA MIAGUA IV FASE 2 LIBRETA N° 00086077003 MMAYA-USD PROGRAMA MIAGUA IV FASE CFA 9787 REF.: UTILES DE ESCRITORIO</t>
  </si>
  <si>
    <t>COBRO COSTOS DE PAPELERIA SEGUN TRANSFERENCIA DEL EXTERIOR POR ORDEN DE LAN CHILE CARGO S.A. LIB. 00512012001 AASANA CENTRAL-OFICINA NACIONAL</t>
  </si>
  <si>
    <t>COBRO COSTOS DE PAPELERIA SEGUN TRANSFERENCIA DEL EXTERIOR POR ORDEN DE SERVICIOS AEREO REGIONAL REGAIR SA REF.: PAGO FACTURA YKYC260520 AEROREGIONAL PAGO DE SERVICIOS LIB. 00512012001 AASANA CENTRAL-OFICINA NACIONAL</t>
  </si>
  <si>
    <t>PAGO A CAF PRÉSTAMO CFA003299 VCTO. 22-06-2020 POR CUENTA DE TGN , NTI. 013660 VALOR 23-06-2020 CAPITAL USD 3.627.889,46 INTERESES USD 139.358,82 CTA. 5970 CUENTA UNICA DEL TESORO DOLARES AMERICANOS LIB. 00099021001</t>
  </si>
  <si>
    <t>PAGO A CAF PRÉSTAMO CFA003300 VCTO. 22-06-2020 POR CUENTA DE TGN , NTI. 013661 VALOR 23-06-2020 CAPITAL USD 8.181.818,18 INTERESES USD 314.289,77 CTA. 5970 CUENTA UNICA DEL TESORO DOLARES AMERICANOS LIB. 00099021001</t>
  </si>
  <si>
    <t>PAGO A BANCO EUROPEO DE INV PRÉSTAMO FIN 82800 VCTO. 21-06-2020 POR CUENTA DE TGN , NTI. 013611 VALOR 23-06-2020 CAPITAL USD 519.598,29 INTERESES USD 227.317,79 CTA. 5970 CUENTA UNICA DEL TESORO DOLARES AMERICANOS LIB. 00099021001</t>
  </si>
  <si>
    <t>PAGO A BANCO EUROPEO DE INV PRÉSTAMO FIN 82800 VCTO. 20-06-2020 POR CUENTA DE TGN , NTI. 013612 VALOR 23-06-2020 INTERESES USD 191.460,16 CTA. 5970 CUENTA UNICA DEL TESORO DOLARES AMERICANOS LIB. 00099021001</t>
  </si>
  <si>
    <t>||TRANSFERENCIA DE FONDOS S/G. MENSAJE SWIFT N° 6527 DE LA FECHA, EN ATENCION A CORREOS ELECTRONICOS DE LA DGAC. Y AASSANA (SECTOR PUBLICO-SOBREVUELOS) DEBITO LIBR.N° 00512012001 AASANA CENTRAL-OF.CENTRAL,COBRO EMISION COMPROBANTE CONTABLE DE LA FECHA.</t>
  </si>
  <si>
    <t>||TRANSFERENCIA DE FONDOS SEGÚN NOTA DEL FONDESIF FSFADM004/20 RECIBIDA EN LA FECHA. REF: TRANSFERENCIA DE FONDOS AL TGN LOS RECURSOS REMANENTES NO UTILIZADOS DEL FONDO FIDUCIARIO TGN XI (TRAM-TSO-2466) ABONO EN LA LIBRETA N° 00099021001 TGN - RECURSOS ORDINARIOS - DÓLARES AMERICANOS</t>
  </si>
  <si>
    <t>'COBRO DE UTILES DE ESCRITORIO POR´||COMPLEMENTO A COMPROBANTE S-985425 DE LA FECHA REF:TRANSF. DEL EXTERIOR A FAVOR DE AASANA LIBRETA 00512012001 AASANA CENTRAL- OFICINA NACIONAL(COBRO UTILES DE ESCRITORIO)</t>
  </si>
  <si>
    <t>COBRO COSTOS DE PAPELERIA SEGUN TRANSFERENCIA DEL EXTERIOR POR ORDEN DE UNITED AVIATION SERVICE LIB. 00512012001 AASANA CENTRAL-OFICINA NACIONAL</t>
  </si>
  <si>
    <t>AJUSTE COMPLEMENTARIO POR REVALORIZACION SALDOS DE ACTIVOS DE RESERVA Y OBLIGACIONES MONEDA EXTRANJERA (DOLARES) Saldo MO = -314914401.66 ;Bs/Mo: 6.86000000000 ;Saldo Bs: -2160312795.38</t>
  </si>
  <si>
    <t>PAGO A BANCO EUROPEO DE INV PRÉSTAMO FIN 82800 VCTO. 25-06-2020 POR CUENTA DE TGN , NTI. 013613 VALOR 25-06-2020 INTERESES USD 127.903,34 CTA. 5970 CUENTA UNICA DEL TESORO DOLARES AMERICANOS LIB. 00099021001</t>
  </si>
  <si>
    <t>AJUSTE COMPLEMENTARIO POR REVALORIZACION SALDOS DE ACTIVOS DE RESERVA Y OBLIGACIONES MONEDA EXTRANJERA (DOLARES) Saldo MO = -308821711.03 ;Bs/Mo: 6.86000000000 ;Saldo Bs: -2118516937.68</t>
  </si>
  <si>
    <t>COBRO COSTOS DE PAPELERIA SEGUN TRANSFERENCIA DEL EXTERIOR POR ORDEN DE TAM LINHAS AEREAS S.A. REF:INV.YKYC43-03.20 LIB. 00512012001 AASANA CENTRAL-OFICINA NACIONAL</t>
  </si>
  <si>
    <t>COBRO COSTOS DE PAPELERIA SEGUN TRANSFERENCIA DEL EXTERIOR POR ORDEN DE TAM LINHAS AEREAS S.A. REF:INV.YKYC44-02.20 LIB. 00512012001 AASANA CENTRAL-OFICINA NACIONAL</t>
  </si>
  <si>
    <t>AJUSTE COMPLEMENTARIO POR REVALORIZACION SALDOS DE ACTIVOS DE RESERVA Y OBLIGACIONES MONEDA EXTRANJERA (DOLARES) Saldo MO = -306728693.35 ;Bs/Mo: 6.86000000000 ;Saldo Bs: -2104158836.39</t>
  </si>
  <si>
    <t>TRANSFERENCIA RECIBIDA DEL EXTERIOR SEGÚN MENSAJES SWIFT Nos. 6770-6769 (REM.EXT.) DE FECHA 29-06-2020 POR DESEMBOLSO DE BID PRÉSTAMO 2951/BL-BO REQ 00030 BO OPS0202026594A LIBRETA N° 00081127001 PAR-MOPSV-PROGRAMA DE INFRAESTRUCTURA AEROPORTUARIA M/E</t>
  </si>
  <si>
    <t>TRANSFERENCIA RECIBIDA DEL EXTERIOR SEGÚN MENSAJES SWIFT Nos. 6770-6769 (REM.EXT.) DE FECHA 29-06-2020 POR DESEMBOLSO DE BID PRÉSTAMO 2951/BL-BO REQ 00030 BO OPS0202026594A LIBRETA N° 00081127001 PAR-MOPSV-PROGRAMA DE INFRAESTRUCTURA AEROPORTUARIA M/E REF.: UTILES DE ESCRITORIO</t>
  </si>
  <si>
    <t>||REGULARIZACION DE NUESTRA OPERACION N° 0985702 DE F.26/06/2020 EN ATENCION A CORREOS ELECTRONICOS DE LA DGAC Y AASANA. DEBITO DE LA LIBRETA 00512012001 AASANA CENTRAL-OFICINA CENTRAL; COBRO UTILES DE ESCRITORIO.</t>
  </si>
  <si>
    <t>||REGULARIZACION DE NUESTRO REGISTRO TRANSITORIO S/G COMPROBANTE S-984898 DEL 12/6/2020 POR COBRO DE COMISIONES QUE EFECTUA EL MUFG BANK LTD. POR DESEMBOLSO DE JPY4,788,491 DEL PRESTAMO BV-P5 DEL JICA SEGUN NOTA MEFP/VTCP/DGCP/UODP-355/2020 DE LA FECHA LIBRETA 00099021001 TGN - RECURSOS ORDINARIOS - DOLARES AMERICANOS (5970)</t>
  </si>
  <si>
    <t>AJUSTE COMPLEMENTARIO POR REVALORIZACION SALDOS DE ACTIVOS DE RESERVA Y OBLIGACIONES MONEDA EXTRANJERA (DOLARES) Saldo MO = -316731570.18 ;Bs/Mo: 6.86000000000 ;Saldo Bs: -2172778571.42</t>
  </si>
  <si>
    <t>PAGO A KFW ALEMANIA PRÉSTAMO KFW 200365650 VCTO. 30-06-2020 POR CUENTA DE TGN , NTI. 013639 VALOR 30-06-2020 CAPITAL EUR 338.000,00 INTERESES EUR 63.450,00 CTA. 5970 CUENTA UNICA DEL TESORO DOLARES AMERICANOS LIB. 00099021001</t>
  </si>
  <si>
    <t>PAGO A KFW ALEMANIA PRÉSTAMO KFW 200565168 VCTO. 30-06-2020 POR CUENTA DE TGN , NTI. 013640 VALOR 30-06-2020 CAPITAL EUR 98.000,00 INTERESES EUR 19.560,00 CTA. 5970 CUENTA UNICA DEL TESORO DOLARES AMERICANOS LIB. 00099021001</t>
  </si>
  <si>
    <t>PAGO A KFW ALEMANIA PRÉSTAMO KfW 200965608 VCTO. 30-06-2020 POR CUENTA DE TGN , NTI. 013649 VALOR 30-06-2020 INTERESES EUR 2.374,74 COMISIONES EUR 11.708,42 CTA. 5970 CUENTA UNICA DEL TESORO DOLARES AMERICANOS LIB. 00099021001</t>
  </si>
  <si>
    <t>PAGO A KFW ALEMANIA PRÉSTAMO KfW 199565037 VCTO. 30-06-2020 POR CUENTA DE TGN , NTI. 013630 VALOR 30-06-2020 CAPITAL EUR 11.000,00 INTERESES EUR 2.756,22 CTA. 5970 CUENTA UNICA DEL TESORO DOLARES AMERICANOS LIB. 00099021001</t>
  </si>
  <si>
    <t>'TRANSFERENCIA'||RECIBIDA DEL EXTERIOR SEGUN MENSAJES SWIFT N° 6928-6927 (REM.EXT.) DE FECHA 30-06-2020 POR DESEMBOLSO DEL IDA PRESTAMO 5461-BO 00008 LIBRETA N° 00066117002 MPD-USD BM-IMPLEM.PROGRAMA DE INSERCION LABORAL</t>
  </si>
  <si>
    <t>'TRANSFERENCIA'||RECIBIDA DEL EXTERIOR SEGUN MENSAJES SWIFT N° 6928-6927 (REM.EXT.) DE FECHA 30-06-2020 POR DESEMBOLSO DEL IDA PRESTAMO 5461-BO 00008 LIBRETA N° 00066117002 MPD-USD BM-IMPLEM.PROGRAMA DE INSERCION LABORAL REF.: UTILES DE ESCRITORIO</t>
  </si>
  <si>
    <t>||REGULARIZACION DE NUESTRO REGISTRO TRANSITORIO S/G COMPROBANTE S0985299 DEL 23-06-2020 POR COBRO DE COMISIONES QUE EFECTUA EL MUFG BANK LTD. POR DESEMBOLSO DE JPY 1.690.497.- DEL PRESTAMO BV-P5 DEL JICA SEGUN NOTA MEFP/VTCP/DGCP/UODP-377/2020 DE LA FECHA LIBRETA N° 00099021001 TGN - RECURSOS ORDINARIOS - DOLARES AMERICANOS (5970)</t>
  </si>
  <si>
    <t>COBRO COSTOS DE PAPELERIA SEGUN TRANSFERENCIA DEL EXTERIOR POR ORDEN DE WORLD FUEL SERVICES, INC LIB. 00512012001 AASANA CENTRAL-OFICINA NACIONAL</t>
  </si>
  <si>
    <t>COBRO COSTOS DE PAPELERIA SEGUN TRANSFERENCIA DEL EXTERIOR POR ORDEN DE ATLAS AIR INC. REF.: YKYC10 05 2020 LIB. 00512012001 AASANA CENTRAL-OFICINA NACIONAL</t>
  </si>
  <si>
    <t>||REGULARIZACION DE NUESTRO REGISTRO TRANSITORIO SEGUN COMPROBANTE S0984690 DEL 09-06-2020 POR COBRO DE COMISIONES QUE EFECTUA EL BANCO DE ESPAÑA POR PAGO DEL PRESTAMO FIDA E-7-BO SEGUN NOTA MEFP/VTCP/DGCP/UODP-349/2020 DE LA FECHA LIBRETA N° 00099021001 TGN RECURSOS ORDINARIOS (5970)</t>
  </si>
  <si>
    <t>AJUSTE COMPLEMENTARIO POR REVALORIZACION SALDOS DE ACTIVOS DE RESERVA Y OBLIGACIONES MONEDA EXTRANJERA (DOLARES) Saldo MO = -316860296.72 ;Bs/Mo: 6.86000000000 ;Saldo Bs: -2173661635.49</t>
  </si>
  <si>
    <t>00373024101</t>
  </si>
  <si>
    <t>De: 00373024101 A:00070011104 Débito Automático s/g inf. CITE: MEFP/VTCP/DGPOT/UPCFTGN-DGAJ/N°32 y 362/2020 y nota CITE: MTEPS-DGAA-UF-TES-MML- 0251-CAR/2019, inf. Técnico MTEPS-DGAA-UF-TES-MML-0114-INF/2019 e Inf. Legal MTEPS-DGAJ-UGJ-NICA</t>
  </si>
  <si>
    <t>00070011104</t>
  </si>
  <si>
    <t>00047011104</t>
  </si>
  <si>
    <t>De: 00047011104 A:00070011104 Débito Automático s/g inf. CITE: MEFP/VTCP/DGPOT/UPCFTGN-DGAJ/N°32 y 362/2020 y nota CITE: MTEPS-DGAA-UF-TES-MML- 0251-CAR/2019, inf. Técnico MTEPS-DGAA-UF-TES-MML-0114-INF/2019 e Inf. Legal MTEPS-DGAJ-UGJ-NICA</t>
  </si>
  <si>
    <t>00099018029</t>
  </si>
  <si>
    <t>De: 00099018029 A:00066031002 Traspaso de recursos a requerimiento del VIPFE sg notas CITE: MPD/VIPFE/ DGGFE/UAP-NE 1010/2020, en cumplimiento lo establecido en el Artículo 50, inciso b) del Decreto Supremo Nº 4126 que reglamenta la Ley Nº</t>
  </si>
  <si>
    <t>00066031002</t>
  </si>
  <si>
    <t>00660012002</t>
  </si>
  <si>
    <t>De: 00099014102 A:00660012002 Transferencia que realizamos a solicitud de la Unidad de Administración e Información Salarial, mediante nota CITE: MEFP/VTCP/DGPOT/UAIS/N° 1391/2020 y en virtud a la nota CITE: MEFP/VPCF/DGCF/UCCF No. 189/202</t>
  </si>
  <si>
    <t>00599022001</t>
  </si>
  <si>
    <t>De: 00099014102 A:00599022001 Transferencia que realizamos a solicitud de la Unidad de Administración e Información Salarial, mediante nota CITE: MEFP/VTCP/DGPOT/UAIS/N° 1812/2020 y en virtud a la nota CITE: MEFP/VPCF/DGCF/UCCF No. 286/202</t>
  </si>
  <si>
    <t>00599042001</t>
  </si>
  <si>
    <t>De: 00099014102 A:00599042001 Transferencia que realizamos a solicitud de la Unidad de Administración e Información Salarial, mediante nota CITE: MEFP/VTCP/DGPOT/UAIS/N° 1812/2020 y en virtud a la nota CITE: MEFP/VPCF/DGCF/UCCF No. 286/202</t>
  </si>
  <si>
    <t>00599032003</t>
  </si>
  <si>
    <t>De: 00099014102 A:00599032003 Transferencia que realizamos a solicitud de la Unidad de Administración e Información Salarial, mediante nota CITE: MEFP/VTCP/DGPOT/UAIS/N° 1811/2020 y en virtud a la nota CITE: MEFP/VPCF/DGCF/UCCF No. 281/202</t>
  </si>
  <si>
    <t>De: 00099018006 A:00066031026 Traspaso de recursos a requerimiento del VIPFE sg notas CITE: MPD/VIPFE/ DGGFE/UAP-NE 1033/2020, en cumplimiento lo establecido en el Artículo 50, inciso b) del Decreto Supremo Nº 4126 que reglamenta la Ley Nº</t>
  </si>
  <si>
    <t>10000005637547</t>
  </si>
  <si>
    <t>MIN. COMUNICACION - PERIODICO CAMBIO</t>
  </si>
  <si>
    <t>10000005637787</t>
  </si>
  <si>
    <t>MIN. COMUNICACION - RADIO ILLIMANI - RED PATRIA NUEVA</t>
  </si>
  <si>
    <t>10000032972693</t>
  </si>
  <si>
    <t>MINISTERIO DE COMUNICACIÓN - PERIÓDICO BOLIVIA</t>
  </si>
  <si>
    <t>10000028536354</t>
  </si>
  <si>
    <t>EBA - VENTA DE PRODUCTOS LACTEOS Y DERIVADOS</t>
  </si>
  <si>
    <t>Nº Correlativo: 9</t>
  </si>
  <si>
    <r>
      <t xml:space="preserve">Fecha: </t>
    </r>
    <r>
      <rPr>
        <b/>
        <sz val="12"/>
        <rFont val="Arial"/>
        <family val="2"/>
      </rPr>
      <t xml:space="preserve"> 6 - JULIO - 2020</t>
    </r>
  </si>
  <si>
    <t>ACTUALIZADO AL : 6 de julio de 2020</t>
  </si>
  <si>
    <t>CORRESPONDIENTE AL PERIODO DE ENERO A JUNIO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</si>
</sst>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00\ _€_-;\-* #,##0.00\ _€_-;_-* &quot;-&quot;??\ _€_-;_-@_-"/>
    <numFmt numFmtId="166" formatCode="#,##0.00;[Red]\(#,##0.00\);\ \-\ \ \ \ "/>
    <numFmt numFmtId="167" formatCode="#,##0.00;\(#,##0.00\);\ \-\ \ \ \ \ "/>
  </numFmts>
  <fonts count="105">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
      <b/>
      <u/>
      <sz val="16"/>
      <color theme="1"/>
      <name val="Calibri"/>
      <family val="2"/>
    </font>
    <font>
      <b/>
      <sz val="10"/>
      <color theme="1"/>
      <name val="Century Gothic"/>
      <family val="2"/>
    </font>
    <font>
      <sz val="10"/>
      <color theme="1"/>
      <name val="Century Gothic"/>
      <family val="2"/>
    </font>
    <font>
      <sz val="9"/>
      <color theme="1"/>
      <name val="Century Gothic"/>
      <family val="2"/>
    </font>
    <font>
      <b/>
      <sz val="11"/>
      <color theme="1"/>
      <name val="Arial Narrow"/>
      <family val="2"/>
    </font>
    <font>
      <i/>
      <sz val="8"/>
      <color theme="1"/>
      <name val="Calibri"/>
      <family val="2"/>
    </font>
    <font>
      <b/>
      <u/>
      <sz val="14"/>
      <color theme="1"/>
      <name val="Century Gothic"/>
      <family val="2"/>
    </font>
    <font>
      <sz val="10"/>
      <name val="Century Gothic"/>
      <family val="2"/>
    </font>
    <font>
      <u/>
      <sz val="11"/>
      <color theme="10"/>
      <name val="Calibri"/>
      <family val="2"/>
      <scheme val="minor"/>
    </font>
    <font>
      <sz val="11"/>
      <color theme="1"/>
      <name val="Arial"/>
      <family val="2"/>
    </font>
    <font>
      <b/>
      <sz val="11"/>
      <color theme="1"/>
      <name val="Arial"/>
      <family val="2"/>
    </font>
    <font>
      <b/>
      <sz val="14"/>
      <color theme="1"/>
      <name val="Arial"/>
      <family val="2"/>
    </font>
    <font>
      <sz val="14"/>
      <color theme="1"/>
      <name val="Arial"/>
      <family val="2"/>
    </font>
    <font>
      <b/>
      <u/>
      <sz val="11"/>
      <color theme="1"/>
      <name val="Arial"/>
      <family val="2"/>
    </font>
    <font>
      <b/>
      <u/>
      <sz val="11"/>
      <color rgb="FFFF0000"/>
      <name val="Arial"/>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6" tint="0.39997558519241921"/>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top style="medium">
        <color indexed="64"/>
      </top>
      <bottom/>
      <diagonal/>
    </border>
    <border>
      <left style="thin">
        <color indexed="64"/>
      </left>
      <right/>
      <top/>
      <bottom/>
      <diagonal/>
    </border>
    <border>
      <left/>
      <right style="medium">
        <color indexed="64"/>
      </right>
      <top style="thin">
        <color auto="1"/>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hair">
        <color indexed="64"/>
      </right>
      <top style="dotted">
        <color indexed="64"/>
      </top>
      <bottom style="thin">
        <color indexed="64"/>
      </bottom>
      <diagonal/>
    </border>
    <border>
      <left style="hair">
        <color indexed="64"/>
      </left>
      <right style="hair">
        <color indexed="64"/>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s>
  <cellStyleXfs count="447">
    <xf numFmtId="0" fontId="0" fillId="0" borderId="0"/>
    <xf numFmtId="0" fontId="13" fillId="0" borderId="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2" fillId="2" borderId="0" applyNumberFormat="0" applyBorder="0" applyAlignment="0" applyProtection="0"/>
    <xf numFmtId="0" fontId="23" fillId="6" borderId="4" applyNumberFormat="0" applyAlignment="0" applyProtection="0"/>
    <xf numFmtId="0" fontId="24" fillId="7" borderId="7" applyNumberFormat="0" applyAlignment="0" applyProtection="0"/>
    <xf numFmtId="0" fontId="25" fillId="0" borderId="6" applyNumberFormat="0" applyFill="0" applyAlignment="0" applyProtection="0"/>
    <xf numFmtId="0" fontId="26" fillId="0" borderId="0" applyNumberFormat="0" applyFill="0" applyBorder="0" applyAlignment="0" applyProtection="0"/>
    <xf numFmtId="0" fontId="21" fillId="9"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7" fillId="5" borderId="4" applyNumberFormat="0" applyAlignment="0" applyProtection="0"/>
    <xf numFmtId="0" fontId="28" fillId="3" borderId="0" applyNumberFormat="0" applyBorder="0" applyAlignment="0" applyProtection="0"/>
    <xf numFmtId="43" fontId="13"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9" fillId="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12" fillId="0" borderId="0"/>
    <xf numFmtId="0" fontId="12" fillId="0" borderId="0"/>
    <xf numFmtId="0" fontId="13" fillId="0" borderId="0"/>
    <xf numFmtId="0" fontId="20" fillId="0" borderId="0"/>
    <xf numFmtId="0" fontId="13" fillId="0" borderId="0"/>
    <xf numFmtId="0" fontId="20" fillId="0" borderId="0"/>
    <xf numFmtId="0" fontId="13" fillId="0" borderId="0"/>
    <xf numFmtId="0" fontId="13" fillId="0" borderId="0"/>
    <xf numFmtId="0" fontId="13" fillId="0" borderId="0"/>
    <xf numFmtId="0" fontId="20" fillId="0" borderId="0"/>
    <xf numFmtId="0" fontId="20" fillId="0" borderId="0"/>
    <xf numFmtId="0" fontId="20" fillId="0" borderId="0"/>
    <xf numFmtId="0" fontId="30" fillId="0" borderId="0">
      <alignment vertical="center"/>
    </xf>
    <xf numFmtId="0" fontId="13"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8" borderId="8" applyNumberFormat="0" applyFont="0" applyAlignment="0" applyProtection="0"/>
    <xf numFmtId="0" fontId="31" fillId="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1" applyNumberFormat="0" applyFill="0" applyAlignment="0" applyProtection="0"/>
    <xf numFmtId="0" fontId="35" fillId="0" borderId="2" applyNumberFormat="0" applyFill="0" applyAlignment="0" applyProtection="0"/>
    <xf numFmtId="0" fontId="26" fillId="0" borderId="3" applyNumberFormat="0" applyFill="0" applyAlignment="0" applyProtection="0"/>
    <xf numFmtId="0" fontId="36" fillId="0" borderId="9" applyNumberFormat="0" applyFill="0" applyAlignment="0" applyProtection="0"/>
    <xf numFmtId="0" fontId="11" fillId="0" borderId="0"/>
    <xf numFmtId="165" fontId="11" fillId="0" borderId="0" applyFont="0" applyFill="0" applyBorder="0" applyAlignment="0" applyProtection="0"/>
    <xf numFmtId="0" fontId="11" fillId="0" borderId="0"/>
    <xf numFmtId="0" fontId="49" fillId="0" borderId="0" applyNumberFormat="0" applyFill="0" applyBorder="0" applyAlignment="0" applyProtection="0"/>
    <xf numFmtId="0" fontId="10" fillId="0" borderId="0"/>
    <xf numFmtId="0" fontId="10" fillId="0" borderId="0"/>
    <xf numFmtId="0" fontId="9" fillId="0" borderId="0"/>
    <xf numFmtId="0" fontId="9" fillId="0" borderId="0"/>
    <xf numFmtId="164" fontId="12" fillId="0" borderId="0" applyFont="0" applyFill="0" applyBorder="0" applyAlignment="0" applyProtection="0"/>
    <xf numFmtId="164" fontId="12" fillId="0" borderId="0" applyFont="0" applyFill="0" applyBorder="0" applyAlignment="0" applyProtection="0"/>
    <xf numFmtId="0" fontId="8" fillId="0" borderId="0"/>
    <xf numFmtId="164" fontId="8" fillId="0" borderId="0" applyFont="0" applyFill="0" applyBorder="0" applyAlignment="0" applyProtection="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98" fillId="0" borderId="0" applyNumberFormat="0" applyFill="0" applyBorder="0" applyAlignment="0" applyProtection="0"/>
  </cellStyleXfs>
  <cellXfs count="505">
    <xf numFmtId="0" fontId="0" fillId="0" borderId="0" xfId="0"/>
    <xf numFmtId="0" fontId="52" fillId="0" borderId="0" xfId="0" applyFont="1" applyProtection="1">
      <protection locked="0"/>
    </xf>
    <xf numFmtId="0" fontId="54" fillId="0" borderId="0" xfId="0" applyFont="1" applyProtection="1">
      <protection locked="0"/>
    </xf>
    <xf numFmtId="0" fontId="12" fillId="0" borderId="0" xfId="81" applyFont="1" applyAlignment="1" applyProtection="1">
      <alignment horizontal="center" vertical="center"/>
      <protection locked="0"/>
    </xf>
    <xf numFmtId="0" fontId="12" fillId="0" borderId="0" xfId="81" applyFont="1" applyAlignment="1" applyProtection="1">
      <alignment vertical="center" wrapText="1"/>
      <protection locked="0"/>
    </xf>
    <xf numFmtId="0" fontId="12" fillId="0" borderId="0" xfId="81" applyFont="1" applyAlignment="1" applyProtection="1">
      <alignment horizontal="center" vertical="center" wrapText="1"/>
      <protection locked="0"/>
    </xf>
    <xf numFmtId="0" fontId="12" fillId="0" borderId="0" xfId="81" applyFont="1" applyProtection="1">
      <protection locked="0"/>
    </xf>
    <xf numFmtId="4" fontId="12" fillId="0" borderId="0" xfId="81" applyNumberFormat="1" applyFont="1" applyProtection="1">
      <protection locked="0"/>
    </xf>
    <xf numFmtId="4" fontId="12" fillId="0" borderId="0" xfId="81" applyNumberFormat="1" applyFont="1" applyAlignment="1" applyProtection="1">
      <alignment vertical="center"/>
      <protection locked="0"/>
    </xf>
    <xf numFmtId="0" fontId="44" fillId="0" borderId="0" xfId="81" applyFont="1" applyAlignment="1" applyProtection="1">
      <alignment vertical="center"/>
      <protection locked="0"/>
    </xf>
    <xf numFmtId="0" fontId="12" fillId="0" borderId="0" xfId="81" applyFont="1" applyAlignment="1" applyProtection="1">
      <alignment horizontal="center" vertical="center"/>
    </xf>
    <xf numFmtId="0" fontId="12" fillId="0" borderId="0" xfId="81" applyFont="1" applyAlignment="1" applyProtection="1">
      <alignment vertical="center" wrapText="1"/>
    </xf>
    <xf numFmtId="0" fontId="12" fillId="0" borderId="0" xfId="81" applyFont="1" applyAlignment="1" applyProtection="1">
      <alignment horizontal="center" vertical="center" wrapText="1"/>
    </xf>
    <xf numFmtId="0" fontId="12" fillId="0" borderId="0" xfId="81" applyFont="1" applyProtection="1"/>
    <xf numFmtId="0" fontId="45" fillId="0" borderId="0" xfId="81" applyFont="1" applyAlignment="1" applyProtection="1">
      <alignment vertical="center" wrapText="1"/>
    </xf>
    <xf numFmtId="0" fontId="45" fillId="0" borderId="0" xfId="81" applyFont="1" applyAlignment="1" applyProtection="1">
      <alignment horizontal="center" vertical="center" wrapText="1"/>
    </xf>
    <xf numFmtId="0" fontId="52" fillId="0" borderId="0" xfId="0" applyFont="1" applyProtection="1"/>
    <xf numFmtId="0" fontId="13" fillId="0" borderId="0" xfId="1" applyFont="1" applyProtection="1"/>
    <xf numFmtId="0" fontId="13" fillId="0" borderId="0" xfId="1" applyFont="1" applyFill="1" applyAlignment="1" applyProtection="1">
      <alignment horizontal="center"/>
    </xf>
    <xf numFmtId="0" fontId="15" fillId="0" borderId="0" xfId="1" applyFont="1" applyFill="1" applyAlignment="1" applyProtection="1"/>
    <xf numFmtId="0" fontId="15" fillId="0" borderId="0" xfId="1" applyFont="1" applyFill="1" applyBorder="1" applyAlignment="1" applyProtection="1">
      <alignment horizontal="center"/>
    </xf>
    <xf numFmtId="49" fontId="13" fillId="0" borderId="0" xfId="1" applyNumberFormat="1" applyFont="1" applyFill="1" applyBorder="1" applyAlignment="1" applyProtection="1">
      <alignment horizontal="center"/>
    </xf>
    <xf numFmtId="0" fontId="15" fillId="0" borderId="0" xfId="1" applyFont="1" applyFill="1" applyAlignment="1" applyProtection="1">
      <alignment horizontal="center"/>
    </xf>
    <xf numFmtId="0" fontId="39" fillId="0" borderId="0" xfId="1" applyFont="1" applyFill="1" applyAlignment="1" applyProtection="1">
      <alignment horizontal="center"/>
    </xf>
    <xf numFmtId="0" fontId="39" fillId="0" borderId="0" xfId="1" applyFont="1" applyFill="1" applyAlignment="1" applyProtection="1">
      <alignment horizontal="left"/>
    </xf>
    <xf numFmtId="0" fontId="40" fillId="0" borderId="0" xfId="1" applyFont="1" applyFill="1" applyBorder="1" applyAlignment="1" applyProtection="1">
      <alignment horizontal="center"/>
    </xf>
    <xf numFmtId="0" fontId="40" fillId="0" borderId="0" xfId="1" applyFont="1" applyFill="1" applyAlignment="1" applyProtection="1">
      <alignment horizontal="center"/>
    </xf>
    <xf numFmtId="0" fontId="40" fillId="0" borderId="0" xfId="1" applyFont="1" applyFill="1" applyAlignment="1" applyProtection="1">
      <alignment horizontal="left"/>
    </xf>
    <xf numFmtId="0" fontId="15" fillId="0" borderId="0" xfId="1" applyFont="1" applyFill="1" applyAlignment="1" applyProtection="1">
      <alignment horizontal="justify" vertical="top" wrapText="1"/>
    </xf>
    <xf numFmtId="0" fontId="19" fillId="0" borderId="0" xfId="1" applyFont="1" applyFill="1" applyAlignment="1" applyProtection="1">
      <alignment horizontal="left" vertical="top"/>
    </xf>
    <xf numFmtId="0" fontId="17" fillId="0" borderId="0" xfId="1" applyFont="1" applyFill="1" applyAlignment="1" applyProtection="1">
      <alignment horizontal="center" vertical="top" wrapText="1"/>
    </xf>
    <xf numFmtId="0" fontId="45" fillId="0" borderId="0" xfId="81" applyFont="1" applyAlignment="1" applyProtection="1">
      <alignment horizontal="center" vertical="center"/>
    </xf>
    <xf numFmtId="0" fontId="46" fillId="38" borderId="13" xfId="81" applyFont="1" applyFill="1" applyBorder="1" applyAlignment="1" applyProtection="1">
      <alignment horizontal="center" vertical="center"/>
    </xf>
    <xf numFmtId="0" fontId="46" fillId="38" borderId="13" xfId="81" applyFont="1" applyFill="1" applyBorder="1" applyAlignment="1" applyProtection="1">
      <alignment horizontal="center" vertical="center" wrapText="1"/>
    </xf>
    <xf numFmtId="0" fontId="12" fillId="0" borderId="13" xfId="81" applyFont="1" applyBorder="1" applyAlignment="1" applyProtection="1">
      <alignment horizontal="center" vertical="center"/>
    </xf>
    <xf numFmtId="40" fontId="12" fillId="0" borderId="0" xfId="81" applyNumberFormat="1" applyFont="1" applyProtection="1">
      <protection locked="0"/>
    </xf>
    <xf numFmtId="0" fontId="15" fillId="0" borderId="0" xfId="1" applyFont="1" applyFill="1" applyAlignment="1" applyProtection="1">
      <alignment horizontal="center"/>
      <protection locked="0"/>
    </xf>
    <xf numFmtId="0" fontId="17" fillId="0" borderId="0" xfId="1" applyFont="1" applyFill="1" applyAlignment="1" applyProtection="1">
      <alignment horizontal="center" vertical="top" wrapText="1"/>
      <protection locked="0"/>
    </xf>
    <xf numFmtId="0" fontId="19" fillId="0" borderId="0" xfId="1" applyFont="1" applyFill="1" applyAlignment="1" applyProtection="1">
      <alignment horizontal="left" vertical="top"/>
      <protection locked="0"/>
    </xf>
    <xf numFmtId="0" fontId="18" fillId="0" borderId="0" xfId="1" applyFont="1" applyFill="1" applyAlignment="1" applyProtection="1">
      <alignment horizontal="left"/>
      <protection locked="0"/>
    </xf>
    <xf numFmtId="0" fontId="40" fillId="0" borderId="0" xfId="1" applyFont="1" applyFill="1" applyAlignment="1" applyProtection="1">
      <alignment horizontal="left"/>
      <protection locked="0"/>
    </xf>
    <xf numFmtId="0" fontId="14" fillId="0" borderId="0" xfId="1" applyFont="1" applyFill="1" applyAlignment="1" applyProtection="1">
      <alignment horizontal="center"/>
    </xf>
    <xf numFmtId="0" fontId="39" fillId="0" borderId="0" xfId="1" applyFont="1" applyFill="1" applyAlignment="1" applyProtection="1">
      <alignment horizontal="center"/>
      <protection locked="0"/>
    </xf>
    <xf numFmtId="0" fontId="39" fillId="0" borderId="0" xfId="1" applyFont="1" applyFill="1" applyAlignment="1" applyProtection="1">
      <alignment horizontal="justify" vertical="top" wrapText="1"/>
      <protection locked="0"/>
    </xf>
    <xf numFmtId="0" fontId="12" fillId="0" borderId="13" xfId="81" applyFont="1" applyFill="1" applyBorder="1" applyAlignment="1">
      <alignment horizontal="center" vertical="center"/>
    </xf>
    <xf numFmtId="0" fontId="12" fillId="0" borderId="13" xfId="81" applyFont="1" applyFill="1" applyBorder="1" applyAlignment="1">
      <alignment vertical="center" wrapText="1"/>
    </xf>
    <xf numFmtId="0" fontId="12" fillId="0" borderId="13" xfId="81" applyFont="1" applyFill="1" applyBorder="1" applyAlignment="1">
      <alignment horizontal="center" vertical="center" wrapText="1"/>
    </xf>
    <xf numFmtId="164" fontId="12" fillId="0" borderId="0" xfId="435" applyFont="1" applyAlignment="1" applyProtection="1">
      <alignment vertical="center"/>
    </xf>
    <xf numFmtId="164" fontId="12" fillId="0" borderId="0" xfId="435" applyFont="1" applyProtection="1"/>
    <xf numFmtId="164" fontId="46" fillId="38" borderId="13" xfId="435" applyFont="1" applyFill="1" applyBorder="1" applyAlignment="1" applyProtection="1">
      <alignment horizontal="center" vertical="center" wrapText="1"/>
    </xf>
    <xf numFmtId="164" fontId="46" fillId="38" borderId="13" xfId="435" applyFont="1" applyFill="1" applyBorder="1" applyAlignment="1" applyProtection="1">
      <alignment horizontal="center" vertical="center"/>
    </xf>
    <xf numFmtId="164" fontId="12" fillId="0" borderId="0" xfId="435" applyFont="1" applyAlignment="1" applyProtection="1">
      <alignment vertical="center"/>
      <protection locked="0"/>
    </xf>
    <xf numFmtId="164" fontId="12" fillId="0" borderId="0" xfId="435" applyFont="1" applyProtection="1">
      <protection locked="0"/>
    </xf>
    <xf numFmtId="164" fontId="44" fillId="0" borderId="20" xfId="435" applyFont="1" applyBorder="1" applyAlignment="1" applyProtection="1">
      <alignment vertical="center"/>
      <protection locked="0"/>
    </xf>
    <xf numFmtId="0" fontId="55" fillId="41" borderId="0" xfId="0" applyFont="1" applyFill="1"/>
    <xf numFmtId="0" fontId="66" fillId="41" borderId="0" xfId="0" applyFont="1" applyFill="1" applyAlignment="1" applyProtection="1">
      <alignment horizontal="center" vertical="center"/>
    </xf>
    <xf numFmtId="0" fontId="59" fillId="41" borderId="0" xfId="0" applyFont="1" applyFill="1" applyAlignment="1" applyProtection="1">
      <alignment horizontal="center" vertical="center"/>
    </xf>
    <xf numFmtId="0" fontId="55" fillId="41" borderId="0" xfId="0" applyFont="1" applyFill="1" applyAlignment="1" applyProtection="1">
      <alignment horizontal="justify" vertical="center"/>
    </xf>
    <xf numFmtId="0" fontId="56" fillId="41" borderId="27" xfId="0" applyFont="1" applyFill="1" applyBorder="1" applyAlignment="1" applyProtection="1">
      <alignment horizontal="justify" vertical="center" wrapText="1"/>
    </xf>
    <xf numFmtId="0" fontId="55" fillId="41" borderId="28" xfId="0" applyFont="1" applyFill="1" applyBorder="1" applyAlignment="1" applyProtection="1">
      <alignment horizontal="justify" vertical="center" wrapText="1"/>
    </xf>
    <xf numFmtId="0" fontId="55" fillId="41" borderId="29" xfId="0" applyFont="1" applyFill="1" applyBorder="1" applyAlignment="1" applyProtection="1">
      <alignment horizontal="justify" vertical="center" wrapText="1"/>
    </xf>
    <xf numFmtId="0" fontId="56" fillId="41" borderId="28" xfId="0" applyFont="1" applyFill="1" applyBorder="1" applyAlignment="1" applyProtection="1">
      <alignment horizontal="justify" vertical="center" wrapText="1"/>
    </xf>
    <xf numFmtId="0" fontId="55" fillId="41" borderId="38" xfId="0" applyFont="1" applyFill="1" applyBorder="1" applyAlignment="1" applyProtection="1">
      <alignment horizontal="justify" vertical="center" wrapText="1"/>
    </xf>
    <xf numFmtId="0" fontId="63" fillId="41" borderId="38" xfId="0" applyFont="1" applyFill="1" applyBorder="1" applyAlignment="1" applyProtection="1">
      <alignment horizontal="justify" vertical="center" wrapText="1"/>
    </xf>
    <xf numFmtId="0" fontId="56" fillId="41" borderId="38" xfId="0" applyFont="1" applyFill="1" applyBorder="1" applyAlignment="1" applyProtection="1">
      <alignment horizontal="justify" vertical="center" wrapText="1"/>
    </xf>
    <xf numFmtId="2" fontId="56" fillId="41" borderId="0" xfId="0" applyNumberFormat="1" applyFont="1" applyFill="1" applyAlignment="1" applyProtection="1">
      <alignment horizontal="justify" vertical="justify" wrapText="1"/>
    </xf>
    <xf numFmtId="166" fontId="12" fillId="0" borderId="13" xfId="81" applyNumberFormat="1" applyFont="1" applyFill="1" applyBorder="1" applyAlignment="1">
      <alignment vertical="center"/>
    </xf>
    <xf numFmtId="0" fontId="0" fillId="0" borderId="13" xfId="81" applyFont="1" applyFill="1" applyBorder="1" applyAlignment="1">
      <alignment horizontal="center" vertical="center" wrapText="1"/>
    </xf>
    <xf numFmtId="0" fontId="67" fillId="41" borderId="0" xfId="427" applyNumberFormat="1" applyFont="1" applyFill="1" applyBorder="1" applyAlignment="1" applyProtection="1">
      <alignment horizontal="left" vertical="center" wrapText="1"/>
    </xf>
    <xf numFmtId="164" fontId="67" fillId="41" borderId="0" xfId="435" applyFont="1" applyFill="1" applyBorder="1" applyAlignment="1" applyProtection="1">
      <alignment horizontal="left" vertical="center"/>
    </xf>
    <xf numFmtId="0" fontId="69" fillId="0" borderId="0" xfId="0" applyFont="1"/>
    <xf numFmtId="0" fontId="71" fillId="0" borderId="13" xfId="0" applyFont="1" applyBorder="1" applyAlignment="1">
      <alignment horizontal="center" vertical="center"/>
    </xf>
    <xf numFmtId="0" fontId="72" fillId="41" borderId="0" xfId="427" applyFont="1" applyFill="1" applyBorder="1" applyAlignment="1" applyProtection="1">
      <alignment horizontal="left" vertical="center"/>
    </xf>
    <xf numFmtId="0" fontId="69" fillId="0" borderId="0" xfId="0" applyFont="1" applyAlignment="1">
      <alignment horizontal="center" vertical="center"/>
    </xf>
    <xf numFmtId="0" fontId="69" fillId="41" borderId="0" xfId="0" applyFont="1" applyFill="1" applyAlignment="1">
      <alignment horizontal="center" vertical="center"/>
    </xf>
    <xf numFmtId="0" fontId="69" fillId="0" borderId="13" xfId="0" applyFont="1" applyBorder="1" applyAlignment="1">
      <alignment horizontal="center" vertical="center"/>
    </xf>
    <xf numFmtId="0" fontId="69" fillId="0" borderId="13" xfId="0" applyFont="1" applyBorder="1" applyAlignment="1">
      <alignment horizontal="center" vertical="center" wrapText="1"/>
    </xf>
    <xf numFmtId="164" fontId="67" fillId="41" borderId="0" xfId="435" applyFont="1" applyFill="1" applyBorder="1" applyAlignment="1" applyProtection="1">
      <alignment horizontal="left" vertical="center" wrapText="1"/>
    </xf>
    <xf numFmtId="0" fontId="69" fillId="41" borderId="0" xfId="0" applyFont="1" applyFill="1" applyAlignment="1">
      <alignment horizontal="left" vertical="center" wrapText="1"/>
    </xf>
    <xf numFmtId="0" fontId="69" fillId="0" borderId="13" xfId="0" applyFont="1" applyBorder="1" applyAlignment="1">
      <alignment horizontal="left" vertical="center" wrapText="1"/>
    </xf>
    <xf numFmtId="0" fontId="69" fillId="0" borderId="0" xfId="0" applyFont="1" applyAlignment="1">
      <alignment horizontal="left" vertical="center" wrapText="1"/>
    </xf>
    <xf numFmtId="0" fontId="69" fillId="41" borderId="0" xfId="0" applyFont="1" applyFill="1" applyAlignment="1">
      <alignment horizontal="left" vertical="center"/>
    </xf>
    <xf numFmtId="0" fontId="69" fillId="0" borderId="0" xfId="0" applyFont="1" applyAlignment="1">
      <alignment horizontal="left"/>
    </xf>
    <xf numFmtId="14" fontId="67" fillId="41" borderId="0" xfId="427" applyNumberFormat="1" applyFont="1" applyFill="1" applyBorder="1" applyAlignment="1" applyProtection="1">
      <alignment horizontal="left" vertical="center" wrapText="1"/>
    </xf>
    <xf numFmtId="0" fontId="69" fillId="0" borderId="0" xfId="0" applyFont="1" applyBorder="1"/>
    <xf numFmtId="0" fontId="69" fillId="41" borderId="0" xfId="429" applyFont="1" applyFill="1" applyAlignment="1" applyProtection="1">
      <alignment vertical="center"/>
    </xf>
    <xf numFmtId="0" fontId="68" fillId="41" borderId="0" xfId="429" applyFont="1" applyFill="1" applyAlignment="1" applyProtection="1">
      <alignment horizontal="center" vertical="center"/>
    </xf>
    <xf numFmtId="164" fontId="68" fillId="41" borderId="0" xfId="435" applyFont="1" applyFill="1" applyAlignment="1" applyProtection="1">
      <alignment horizontal="center" vertical="center"/>
    </xf>
    <xf numFmtId="164" fontId="68" fillId="41" borderId="0" xfId="435" applyFont="1" applyFill="1" applyAlignment="1" applyProtection="1">
      <alignment horizontal="center" wrapText="1"/>
    </xf>
    <xf numFmtId="0" fontId="69" fillId="41" borderId="0" xfId="429" applyFont="1" applyFill="1" applyAlignment="1" applyProtection="1">
      <alignment horizontal="center" vertical="center"/>
    </xf>
    <xf numFmtId="14" fontId="69" fillId="41" borderId="0" xfId="429" applyNumberFormat="1" applyFont="1" applyFill="1" applyAlignment="1" applyProtection="1">
      <alignment horizontal="center" vertical="center"/>
    </xf>
    <xf numFmtId="0" fontId="69" fillId="41" borderId="0" xfId="429" applyFont="1" applyFill="1" applyProtection="1"/>
    <xf numFmtId="164" fontId="69" fillId="41" borderId="0" xfId="435" applyFont="1" applyFill="1" applyAlignment="1" applyProtection="1">
      <alignment vertical="center"/>
    </xf>
    <xf numFmtId="164" fontId="69" fillId="41" borderId="0" xfId="435" applyFont="1" applyFill="1" applyAlignment="1" applyProtection="1">
      <alignment horizontal="center" wrapText="1"/>
    </xf>
    <xf numFmtId="0" fontId="67" fillId="34" borderId="13" xfId="1" applyNumberFormat="1" applyFont="1" applyFill="1" applyBorder="1" applyAlignment="1" applyProtection="1">
      <alignment horizontal="center" vertical="center" wrapText="1"/>
    </xf>
    <xf numFmtId="14" fontId="67" fillId="34" borderId="13" xfId="1" applyNumberFormat="1" applyFont="1" applyFill="1" applyBorder="1" applyAlignment="1" applyProtection="1">
      <alignment horizontal="center" vertical="center"/>
    </xf>
    <xf numFmtId="164" fontId="67" fillId="34" borderId="13" xfId="435" applyFont="1" applyFill="1" applyBorder="1" applyAlignment="1" applyProtection="1">
      <alignment horizontal="center" vertical="center" wrapText="1"/>
    </xf>
    <xf numFmtId="1" fontId="71" fillId="0" borderId="13" xfId="435" applyNumberFormat="1" applyFont="1" applyFill="1" applyBorder="1" applyAlignment="1">
      <alignment horizontal="center" vertical="center"/>
    </xf>
    <xf numFmtId="14" fontId="71" fillId="0" borderId="13" xfId="435" applyNumberFormat="1" applyFont="1" applyFill="1" applyBorder="1" applyAlignment="1">
      <alignment horizontal="center" vertical="center"/>
    </xf>
    <xf numFmtId="1" fontId="71" fillId="0" borderId="13" xfId="435" applyNumberFormat="1" applyFont="1" applyFill="1" applyBorder="1" applyAlignment="1">
      <alignment horizontal="left" vertical="center" wrapText="1"/>
    </xf>
    <xf numFmtId="0" fontId="69" fillId="0" borderId="0" xfId="0" applyFont="1" applyAlignment="1">
      <alignment vertical="center"/>
    </xf>
    <xf numFmtId="164" fontId="68" fillId="39" borderId="13" xfId="435" applyFont="1" applyFill="1" applyBorder="1"/>
    <xf numFmtId="0" fontId="69" fillId="41" borderId="0" xfId="429" applyFont="1" applyFill="1" applyAlignment="1" applyProtection="1">
      <alignment horizontal="center"/>
    </xf>
    <xf numFmtId="0" fontId="69" fillId="0" borderId="0" xfId="429" applyFont="1" applyProtection="1">
      <protection locked="0"/>
    </xf>
    <xf numFmtId="0" fontId="68" fillId="0" borderId="0" xfId="0" applyFont="1" applyFill="1" applyBorder="1" applyAlignment="1">
      <alignment vertical="center" wrapText="1"/>
    </xf>
    <xf numFmtId="164" fontId="67" fillId="0" borderId="0" xfId="435" applyFont="1" applyFill="1" applyBorder="1" applyAlignment="1" applyProtection="1">
      <alignment horizontal="center" vertical="center" wrapText="1"/>
    </xf>
    <xf numFmtId="0" fontId="67" fillId="0" borderId="0" xfId="1" applyNumberFormat="1" applyFont="1" applyFill="1" applyBorder="1" applyAlignment="1" applyProtection="1">
      <alignment horizontal="center" vertical="center"/>
    </xf>
    <xf numFmtId="14" fontId="67" fillId="0" borderId="0" xfId="1" applyNumberFormat="1" applyFont="1" applyFill="1" applyBorder="1" applyAlignment="1" applyProtection="1">
      <alignment horizontal="center" vertical="center"/>
    </xf>
    <xf numFmtId="0" fontId="67" fillId="0" borderId="0" xfId="1" applyNumberFormat="1" applyFont="1" applyFill="1" applyBorder="1" applyAlignment="1" applyProtection="1">
      <alignment horizontal="center" vertical="center" wrapText="1"/>
    </xf>
    <xf numFmtId="164" fontId="68" fillId="0" borderId="0" xfId="435" applyFont="1" applyFill="1" applyBorder="1" applyAlignment="1">
      <alignment vertical="center" wrapText="1"/>
    </xf>
    <xf numFmtId="0" fontId="69" fillId="0" borderId="0" xfId="0" applyFont="1" applyFill="1" applyBorder="1"/>
    <xf numFmtId="0" fontId="68" fillId="0" borderId="0" xfId="429" applyFont="1" applyFill="1" applyBorder="1" applyAlignment="1" applyProtection="1">
      <protection locked="0"/>
    </xf>
    <xf numFmtId="0" fontId="69" fillId="0" borderId="0" xfId="429" applyFont="1" applyFill="1" applyBorder="1" applyAlignment="1" applyProtection="1">
      <alignment horizontal="center"/>
      <protection locked="0"/>
    </xf>
    <xf numFmtId="0" fontId="69" fillId="0" borderId="0" xfId="433" applyFont="1" applyProtection="1"/>
    <xf numFmtId="0" fontId="43" fillId="0" borderId="0" xfId="433" applyFont="1" applyFill="1" applyAlignment="1" applyProtection="1">
      <alignment horizontal="left"/>
    </xf>
    <xf numFmtId="0" fontId="68" fillId="0" borderId="0" xfId="433" applyFont="1" applyFill="1" applyAlignment="1" applyProtection="1">
      <alignment horizontal="left"/>
    </xf>
    <xf numFmtId="0" fontId="68" fillId="0" borderId="0" xfId="433" applyFont="1" applyFill="1" applyAlignment="1" applyProtection="1">
      <alignment horizontal="center" wrapText="1"/>
    </xf>
    <xf numFmtId="0" fontId="69" fillId="0" borderId="0" xfId="433" applyFont="1" applyAlignment="1" applyProtection="1">
      <alignment wrapText="1"/>
    </xf>
    <xf numFmtId="0" fontId="67" fillId="35" borderId="13" xfId="434" applyNumberFormat="1" applyFont="1" applyFill="1" applyBorder="1" applyAlignment="1" applyProtection="1">
      <alignment horizontal="center" vertical="center" wrapText="1"/>
      <protection locked="0"/>
    </xf>
    <xf numFmtId="0" fontId="67" fillId="34" borderId="13" xfId="433" applyFont="1" applyFill="1" applyBorder="1" applyAlignment="1" applyProtection="1">
      <alignment horizontal="center" vertical="center" wrapText="1"/>
      <protection locked="0"/>
    </xf>
    <xf numFmtId="0" fontId="67" fillId="35" borderId="13" xfId="433" applyFont="1" applyFill="1" applyBorder="1" applyAlignment="1" applyProtection="1">
      <alignment horizontal="center" vertical="center"/>
      <protection locked="0"/>
    </xf>
    <xf numFmtId="0" fontId="69" fillId="0" borderId="0" xfId="433" applyFont="1" applyProtection="1">
      <protection locked="0"/>
    </xf>
    <xf numFmtId="164" fontId="71" fillId="0" borderId="13" xfId="435" applyFont="1" applyFill="1" applyBorder="1" applyAlignment="1">
      <alignment wrapText="1"/>
    </xf>
    <xf numFmtId="0" fontId="69" fillId="0" borderId="0" xfId="433" applyFont="1" applyAlignment="1" applyProtection="1">
      <alignment wrapText="1"/>
      <protection locked="0"/>
    </xf>
    <xf numFmtId="0" fontId="47" fillId="0" borderId="0" xfId="81" applyFont="1" applyAlignment="1" applyProtection="1">
      <alignment horizontal="center"/>
      <protection locked="0"/>
    </xf>
    <xf numFmtId="164" fontId="44" fillId="39" borderId="22" xfId="435" applyFont="1" applyFill="1" applyBorder="1" applyAlignment="1" applyProtection="1">
      <alignment vertical="center"/>
    </xf>
    <xf numFmtId="0" fontId="44" fillId="39" borderId="13" xfId="81" applyFont="1" applyFill="1" applyBorder="1" applyAlignment="1" applyProtection="1">
      <alignment horizontal="center" vertical="center" wrapText="1"/>
    </xf>
    <xf numFmtId="0" fontId="69" fillId="41" borderId="0" xfId="0" applyFont="1" applyFill="1" applyAlignment="1">
      <alignment horizontal="center" vertical="center" wrapText="1"/>
    </xf>
    <xf numFmtId="0" fontId="69" fillId="0" borderId="0" xfId="0" applyFont="1" applyAlignment="1">
      <alignment horizontal="center" vertical="center" wrapText="1"/>
    </xf>
    <xf numFmtId="14" fontId="77" fillId="0" borderId="13" xfId="0" applyNumberFormat="1" applyFont="1" applyFill="1" applyBorder="1" applyAlignment="1">
      <alignment horizontal="center" vertical="center"/>
    </xf>
    <xf numFmtId="0" fontId="69" fillId="41" borderId="0" xfId="429" applyFont="1" applyFill="1" applyAlignment="1" applyProtection="1">
      <alignment wrapText="1"/>
    </xf>
    <xf numFmtId="0" fontId="69" fillId="0" borderId="13" xfId="0" applyFont="1" applyBorder="1" applyAlignment="1">
      <alignment wrapText="1"/>
    </xf>
    <xf numFmtId="0" fontId="69" fillId="0" borderId="0" xfId="0" applyFont="1" applyAlignment="1">
      <alignment wrapText="1"/>
    </xf>
    <xf numFmtId="14" fontId="69" fillId="0" borderId="13" xfId="0" applyNumberFormat="1" applyFont="1" applyBorder="1" applyAlignment="1">
      <alignment horizontal="center" vertical="center"/>
    </xf>
    <xf numFmtId="164" fontId="69" fillId="41" borderId="0" xfId="435" applyFont="1" applyFill="1" applyAlignment="1" applyProtection="1">
      <alignment horizontal="center" vertical="center"/>
    </xf>
    <xf numFmtId="164" fontId="69" fillId="0" borderId="13" xfId="435" applyFont="1" applyBorder="1" applyAlignment="1">
      <alignment horizontal="center" vertical="center"/>
    </xf>
    <xf numFmtId="164" fontId="69" fillId="0" borderId="0" xfId="435" applyFont="1" applyAlignment="1">
      <alignment horizontal="center" vertical="center"/>
    </xf>
    <xf numFmtId="164" fontId="68" fillId="41" borderId="0" xfId="435" applyFont="1" applyFill="1" applyAlignment="1" applyProtection="1">
      <alignment horizontal="center" vertical="center" wrapText="1"/>
    </xf>
    <xf numFmtId="164" fontId="69" fillId="41" borderId="0" xfId="435" applyFont="1" applyFill="1" applyAlignment="1" applyProtection="1">
      <alignment horizontal="center" vertical="center" wrapText="1"/>
    </xf>
    <xf numFmtId="164" fontId="69" fillId="41" borderId="0" xfId="435" applyFont="1" applyFill="1" applyAlignment="1">
      <alignment horizontal="center" vertical="center"/>
    </xf>
    <xf numFmtId="164" fontId="68" fillId="39" borderId="11" xfId="435" applyFont="1" applyFill="1" applyBorder="1" applyAlignment="1">
      <alignment horizontal="center" vertical="center"/>
    </xf>
    <xf numFmtId="0" fontId="69" fillId="41" borderId="0" xfId="0" applyFont="1" applyFill="1"/>
    <xf numFmtId="0" fontId="68" fillId="39" borderId="12" xfId="0" applyFont="1" applyFill="1" applyBorder="1" applyAlignment="1">
      <alignment horizontal="center" wrapText="1"/>
    </xf>
    <xf numFmtId="0" fontId="67" fillId="41" borderId="0" xfId="427" applyNumberFormat="1" applyFont="1" applyFill="1" applyBorder="1" applyAlignment="1" applyProtection="1">
      <alignment vertical="center"/>
    </xf>
    <xf numFmtId="0" fontId="68" fillId="35" borderId="13" xfId="0" applyFont="1" applyFill="1" applyBorder="1" applyAlignment="1">
      <alignment horizontal="center" vertical="center" wrapText="1"/>
    </xf>
    <xf numFmtId="0" fontId="68" fillId="0" borderId="0" xfId="0" applyFont="1" applyFill="1" applyBorder="1" applyAlignment="1">
      <alignment vertical="center"/>
    </xf>
    <xf numFmtId="0" fontId="67" fillId="41" borderId="0" xfId="427" applyNumberFormat="1" applyFont="1" applyFill="1" applyBorder="1" applyAlignment="1" applyProtection="1">
      <alignment horizontal="left" vertical="center"/>
    </xf>
    <xf numFmtId="0" fontId="68" fillId="41" borderId="0" xfId="429" applyFont="1" applyFill="1" applyAlignment="1" applyProtection="1">
      <alignment horizontal="left"/>
    </xf>
    <xf numFmtId="164" fontId="71" fillId="0" borderId="13" xfId="435" applyFont="1" applyFill="1" applyBorder="1" applyAlignment="1">
      <alignment vertical="center" wrapText="1"/>
    </xf>
    <xf numFmtId="14" fontId="67" fillId="41" borderId="0" xfId="427" applyNumberFormat="1" applyFont="1" applyFill="1" applyBorder="1" applyAlignment="1" applyProtection="1">
      <alignment vertical="center"/>
    </xf>
    <xf numFmtId="14" fontId="72" fillId="41" borderId="0" xfId="427" applyNumberFormat="1" applyFont="1" applyFill="1" applyBorder="1" applyAlignment="1" applyProtection="1">
      <alignment horizontal="left" vertical="center"/>
    </xf>
    <xf numFmtId="14" fontId="69" fillId="41" borderId="0" xfId="0" applyNumberFormat="1" applyFont="1" applyFill="1" applyAlignment="1">
      <alignment horizontal="center" vertical="center"/>
    </xf>
    <xf numFmtId="14" fontId="69" fillId="0" borderId="0" xfId="0" applyNumberFormat="1" applyFont="1" applyAlignment="1">
      <alignment horizontal="center" vertical="center"/>
    </xf>
    <xf numFmtId="40" fontId="67" fillId="41" borderId="0" xfId="427" applyNumberFormat="1" applyFont="1" applyFill="1" applyBorder="1" applyAlignment="1" applyProtection="1">
      <alignment vertical="center"/>
    </xf>
    <xf numFmtId="0" fontId="68" fillId="41" borderId="0" xfId="429" applyFont="1" applyFill="1" applyAlignment="1" applyProtection="1"/>
    <xf numFmtId="164" fontId="67" fillId="41" borderId="0" xfId="435" applyFont="1" applyFill="1" applyBorder="1" applyAlignment="1" applyProtection="1">
      <alignment vertical="center"/>
    </xf>
    <xf numFmtId="164" fontId="68" fillId="41" borderId="0" xfId="435" applyFont="1" applyFill="1" applyAlignment="1" applyProtection="1"/>
    <xf numFmtId="164" fontId="68" fillId="41" borderId="0" xfId="435" applyFont="1" applyFill="1" applyAlignment="1" applyProtection="1">
      <alignment horizontal="left" vertical="center"/>
    </xf>
    <xf numFmtId="164" fontId="68" fillId="41" borderId="0" xfId="435" applyFont="1" applyFill="1" applyAlignment="1" applyProtection="1">
      <alignment horizontal="center"/>
    </xf>
    <xf numFmtId="164" fontId="43" fillId="0" borderId="0" xfId="435" applyFont="1" applyFill="1" applyAlignment="1" applyProtection="1">
      <alignment horizontal="center" vertical="center"/>
    </xf>
    <xf numFmtId="164" fontId="67" fillId="35" borderId="13" xfId="435" applyFont="1" applyFill="1" applyBorder="1" applyAlignment="1" applyProtection="1">
      <alignment horizontal="center" vertical="center"/>
      <protection locked="0"/>
    </xf>
    <xf numFmtId="164" fontId="69" fillId="0" borderId="0" xfId="435" applyFont="1" applyAlignment="1" applyProtection="1">
      <alignment vertical="center"/>
      <protection locked="0"/>
    </xf>
    <xf numFmtId="0" fontId="67" fillId="41" borderId="0" xfId="427" applyNumberFormat="1" applyFont="1" applyFill="1" applyBorder="1" applyAlignment="1" applyProtection="1">
      <alignment horizontal="center" vertical="center"/>
    </xf>
    <xf numFmtId="0" fontId="72" fillId="41" borderId="0" xfId="427" applyFont="1" applyFill="1" applyBorder="1" applyAlignment="1" applyProtection="1">
      <alignment horizontal="center" vertical="center"/>
    </xf>
    <xf numFmtId="164" fontId="69" fillId="0" borderId="13" xfId="435" applyFont="1" applyFill="1" applyBorder="1" applyAlignment="1">
      <alignment vertical="center" wrapText="1"/>
    </xf>
    <xf numFmtId="164" fontId="68" fillId="0" borderId="0" xfId="435" applyFont="1" applyFill="1" applyAlignment="1" applyProtection="1">
      <alignment horizontal="center" vertical="center"/>
    </xf>
    <xf numFmtId="164" fontId="69" fillId="0" borderId="0" xfId="435" applyFont="1" applyAlignment="1" applyProtection="1">
      <alignment vertical="center"/>
    </xf>
    <xf numFmtId="164" fontId="67" fillId="34" borderId="13" xfId="435" applyFont="1" applyFill="1" applyBorder="1" applyAlignment="1" applyProtection="1">
      <alignment horizontal="center" vertical="center"/>
      <protection locked="0"/>
    </xf>
    <xf numFmtId="164" fontId="72" fillId="41" borderId="0" xfId="435" applyFont="1" applyFill="1" applyBorder="1" applyAlignment="1" applyProtection="1">
      <alignment horizontal="left" vertical="center"/>
    </xf>
    <xf numFmtId="164" fontId="71" fillId="0" borderId="13" xfId="435" applyFont="1" applyFill="1" applyBorder="1" applyAlignment="1" applyProtection="1">
      <alignment horizontal="right" vertical="center"/>
    </xf>
    <xf numFmtId="164" fontId="71" fillId="0" borderId="13" xfId="435" applyFont="1" applyFill="1" applyBorder="1" applyAlignment="1" applyProtection="1">
      <alignment horizontal="center" vertical="center"/>
    </xf>
    <xf numFmtId="164" fontId="71" fillId="0" borderId="13" xfId="435" applyFont="1" applyFill="1" applyBorder="1" applyAlignment="1" applyProtection="1">
      <alignment horizontal="center" vertical="center" wrapText="1"/>
    </xf>
    <xf numFmtId="0" fontId="67" fillId="41" borderId="0" xfId="427" applyNumberFormat="1" applyFont="1" applyFill="1" applyBorder="1" applyAlignment="1" applyProtection="1">
      <alignment vertical="center" wrapText="1"/>
    </xf>
    <xf numFmtId="0" fontId="72" fillId="41" borderId="0" xfId="427" applyFont="1" applyFill="1" applyBorder="1" applyAlignment="1" applyProtection="1">
      <alignment horizontal="left" vertical="center" wrapText="1"/>
    </xf>
    <xf numFmtId="0" fontId="69" fillId="0" borderId="0" xfId="429" applyFont="1" applyAlignment="1" applyProtection="1">
      <alignment wrapText="1"/>
      <protection locked="0"/>
    </xf>
    <xf numFmtId="164" fontId="78" fillId="0" borderId="0" xfId="435" applyFont="1" applyBorder="1" applyAlignment="1" applyProtection="1">
      <alignment vertical="center"/>
    </xf>
    <xf numFmtId="164" fontId="78" fillId="0" borderId="0" xfId="435" applyFont="1" applyBorder="1" applyProtection="1">
      <protection locked="0"/>
    </xf>
    <xf numFmtId="164" fontId="47" fillId="0" borderId="0" xfId="435" applyFont="1" applyAlignment="1" applyProtection="1">
      <alignment horizontal="center"/>
      <protection locked="0"/>
    </xf>
    <xf numFmtId="0" fontId="68" fillId="39" borderId="11" xfId="0" applyFont="1" applyFill="1" applyBorder="1" applyAlignment="1">
      <alignment wrapText="1"/>
    </xf>
    <xf numFmtId="0" fontId="12" fillId="41" borderId="13" xfId="81" applyFont="1" applyFill="1" applyBorder="1" applyAlignment="1">
      <alignment horizontal="center" vertical="center"/>
    </xf>
    <xf numFmtId="0" fontId="12" fillId="41" borderId="13" xfId="81" applyFont="1" applyFill="1" applyBorder="1" applyAlignment="1">
      <alignment vertical="center" wrapText="1"/>
    </xf>
    <xf numFmtId="0" fontId="0" fillId="41" borderId="13" xfId="81" applyFont="1" applyFill="1" applyBorder="1" applyAlignment="1">
      <alignment horizontal="center" vertical="center" wrapText="1"/>
    </xf>
    <xf numFmtId="166" fontId="12" fillId="41" borderId="21" xfId="81" applyNumberFormat="1" applyFont="1" applyFill="1" applyBorder="1" applyAlignment="1">
      <alignment vertical="center"/>
    </xf>
    <xf numFmtId="0" fontId="12" fillId="41" borderId="0" xfId="81" applyFont="1" applyFill="1" applyProtection="1">
      <protection locked="0"/>
    </xf>
    <xf numFmtId="164" fontId="12" fillId="41" borderId="0" xfId="435" applyFont="1" applyFill="1" applyProtection="1">
      <protection locked="0"/>
    </xf>
    <xf numFmtId="4" fontId="12" fillId="41" borderId="0" xfId="81" applyNumberFormat="1" applyFont="1" applyFill="1" applyProtection="1">
      <protection locked="0"/>
    </xf>
    <xf numFmtId="0" fontId="0" fillId="0" borderId="13" xfId="81" applyFont="1" applyFill="1" applyBorder="1" applyAlignment="1">
      <alignment vertical="center" wrapText="1"/>
    </xf>
    <xf numFmtId="164" fontId="12" fillId="0" borderId="0" xfId="81" applyNumberFormat="1" applyFont="1" applyProtection="1">
      <protection locked="0"/>
    </xf>
    <xf numFmtId="0" fontId="81" fillId="0" borderId="0" xfId="433" applyFont="1" applyAlignment="1" applyProtection="1">
      <alignment horizontal="right"/>
      <protection locked="0"/>
    </xf>
    <xf numFmtId="1" fontId="41" fillId="0" borderId="13" xfId="435" applyNumberFormat="1" applyFont="1" applyFill="1" applyBorder="1" applyAlignment="1">
      <alignment horizontal="center" vertical="center"/>
    </xf>
    <xf numFmtId="0" fontId="69" fillId="0" borderId="13" xfId="0" applyFont="1" applyFill="1" applyBorder="1" applyAlignment="1">
      <alignment horizontal="center" vertical="center"/>
    </xf>
    <xf numFmtId="0" fontId="69" fillId="0" borderId="0" xfId="0" applyFont="1" applyBorder="1" applyAlignment="1">
      <alignment horizontal="center" vertical="center"/>
    </xf>
    <xf numFmtId="0" fontId="69" fillId="0" borderId="0" xfId="0" applyFont="1" applyBorder="1" applyAlignment="1">
      <alignment horizontal="center" vertical="center" wrapText="1"/>
    </xf>
    <xf numFmtId="0" fontId="69" fillId="0" borderId="0" xfId="0" applyFont="1" applyBorder="1" applyAlignment="1">
      <alignment horizontal="left" vertical="center" wrapText="1"/>
    </xf>
    <xf numFmtId="164" fontId="69" fillId="0" borderId="0" xfId="435" applyFont="1" applyBorder="1" applyAlignment="1">
      <alignment horizontal="center" vertical="center"/>
    </xf>
    <xf numFmtId="14" fontId="69" fillId="0" borderId="0" xfId="0" applyNumberFormat="1" applyFont="1" applyBorder="1" applyAlignment="1">
      <alignment horizontal="center" vertical="center"/>
    </xf>
    <xf numFmtId="0" fontId="68" fillId="34" borderId="13" xfId="0" applyFont="1" applyFill="1" applyBorder="1" applyAlignment="1">
      <alignment horizontal="center" vertical="center"/>
    </xf>
    <xf numFmtId="0" fontId="55" fillId="41" borderId="0" xfId="0" applyFont="1" applyFill="1" applyBorder="1" applyAlignment="1" applyProtection="1">
      <alignment horizontal="justify" vertical="center" wrapText="1"/>
    </xf>
    <xf numFmtId="0" fontId="55" fillId="41" borderId="34" xfId="0" applyFont="1" applyFill="1" applyBorder="1"/>
    <xf numFmtId="0" fontId="56" fillId="41" borderId="27" xfId="0" applyFont="1" applyFill="1" applyBorder="1" applyAlignment="1" applyProtection="1">
      <alignment horizontal="justify" vertical="top" wrapText="1"/>
    </xf>
    <xf numFmtId="14" fontId="77" fillId="0" borderId="0" xfId="0" applyNumberFormat="1" applyFont="1" applyFill="1" applyBorder="1" applyAlignment="1">
      <alignment horizontal="center" vertical="center"/>
    </xf>
    <xf numFmtId="0" fontId="71" fillId="0" borderId="0" xfId="0" applyFont="1" applyBorder="1" applyAlignment="1">
      <alignment horizontal="center" vertical="center"/>
    </xf>
    <xf numFmtId="0" fontId="0" fillId="0" borderId="0" xfId="81" applyFont="1" applyAlignment="1" applyProtection="1">
      <alignment horizontal="center" vertical="center" wrapText="1"/>
      <protection locked="0"/>
    </xf>
    <xf numFmtId="0" fontId="0" fillId="0" borderId="13" xfId="81" applyFont="1" applyBorder="1" applyAlignment="1" applyProtection="1">
      <alignment horizontal="center" vertical="center" wrapText="1"/>
      <protection locked="0"/>
    </xf>
    <xf numFmtId="0" fontId="67" fillId="41" borderId="0" xfId="437" applyNumberFormat="1" applyFont="1" applyFill="1" applyBorder="1" applyAlignment="1" applyProtection="1">
      <alignment vertical="center"/>
    </xf>
    <xf numFmtId="0" fontId="7" fillId="41" borderId="0" xfId="437" applyFont="1" applyFill="1" applyAlignment="1">
      <alignment vertical="center" wrapText="1"/>
    </xf>
    <xf numFmtId="0" fontId="7" fillId="41" borderId="0" xfId="437" applyFont="1" applyFill="1" applyAlignment="1">
      <alignment horizontal="center" vertical="center"/>
    </xf>
    <xf numFmtId="164" fontId="7" fillId="41" borderId="0" xfId="438" applyFont="1" applyFill="1" applyAlignment="1">
      <alignment vertical="center"/>
    </xf>
    <xf numFmtId="0" fontId="7" fillId="41" borderId="0" xfId="437" applyFont="1" applyFill="1" applyAlignment="1">
      <alignment vertical="center"/>
    </xf>
    <xf numFmtId="0" fontId="72" fillId="41" borderId="0" xfId="437" applyFont="1" applyFill="1" applyBorder="1" applyAlignment="1" applyProtection="1">
      <alignment horizontal="left" vertical="center"/>
    </xf>
    <xf numFmtId="0" fontId="36" fillId="42" borderId="13" xfId="437" applyFont="1" applyFill="1" applyBorder="1" applyAlignment="1">
      <alignment horizontal="center" vertical="center" wrapText="1"/>
    </xf>
    <xf numFmtId="0" fontId="36" fillId="35" borderId="13" xfId="437" applyFont="1" applyFill="1" applyBorder="1" applyAlignment="1">
      <alignment horizontal="center" vertical="center"/>
    </xf>
    <xf numFmtId="0" fontId="36" fillId="35" borderId="13" xfId="437" applyFont="1" applyFill="1" applyBorder="1" applyAlignment="1">
      <alignment horizontal="center" vertical="center" wrapText="1"/>
    </xf>
    <xf numFmtId="164" fontId="36" fillId="42" borderId="13" xfId="438" applyFont="1" applyFill="1" applyBorder="1" applyAlignment="1">
      <alignment horizontal="center" vertical="center"/>
    </xf>
    <xf numFmtId="0" fontId="36" fillId="41" borderId="0" xfId="437" applyFont="1" applyFill="1" applyAlignment="1">
      <alignment vertical="center"/>
    </xf>
    <xf numFmtId="0" fontId="7" fillId="41" borderId="13" xfId="437" applyFont="1" applyFill="1" applyBorder="1" applyAlignment="1">
      <alignment horizontal="center" vertical="center"/>
    </xf>
    <xf numFmtId="0" fontId="7" fillId="41" borderId="13" xfId="437" applyFont="1" applyFill="1" applyBorder="1" applyAlignment="1">
      <alignment vertical="center" wrapText="1"/>
    </xf>
    <xf numFmtId="164" fontId="7" fillId="41" borderId="13" xfId="438" applyFont="1" applyFill="1" applyBorder="1" applyAlignment="1">
      <alignment vertical="center"/>
    </xf>
    <xf numFmtId="0" fontId="7" fillId="41" borderId="0" xfId="437" applyFont="1" applyFill="1" applyBorder="1" applyAlignment="1">
      <alignment horizontal="center" vertical="center"/>
    </xf>
    <xf numFmtId="0" fontId="7" fillId="41" borderId="0" xfId="437" applyFont="1" applyFill="1" applyBorder="1" applyAlignment="1">
      <alignment vertical="center" wrapText="1"/>
    </xf>
    <xf numFmtId="164" fontId="36" fillId="41" borderId="39" xfId="438" applyFont="1" applyFill="1" applyBorder="1" applyAlignment="1">
      <alignment vertical="center"/>
    </xf>
    <xf numFmtId="164" fontId="68" fillId="39" borderId="18" xfId="435" applyFont="1" applyFill="1" applyBorder="1" applyAlignment="1">
      <alignment horizontal="center" vertical="center"/>
    </xf>
    <xf numFmtId="0" fontId="68" fillId="0" borderId="0" xfId="0" applyFont="1" applyBorder="1" applyAlignment="1">
      <alignment horizontal="center" vertical="center"/>
    </xf>
    <xf numFmtId="0" fontId="82" fillId="0" borderId="0" xfId="0" applyFont="1" applyBorder="1" applyAlignment="1">
      <alignment horizontal="center" vertical="center"/>
    </xf>
    <xf numFmtId="0" fontId="69" fillId="0" borderId="0" xfId="433" applyFont="1" applyBorder="1" applyAlignment="1" applyProtection="1">
      <alignment vertical="center"/>
      <protection locked="0"/>
    </xf>
    <xf numFmtId="0" fontId="68" fillId="0" borderId="0" xfId="0" applyFont="1" applyBorder="1" applyAlignment="1">
      <alignment horizontal="center" vertical="center" wrapText="1"/>
    </xf>
    <xf numFmtId="0" fontId="68" fillId="0" borderId="0" xfId="429" applyFont="1" applyFill="1" applyBorder="1" applyAlignment="1" applyProtection="1">
      <alignment horizontal="center" vertical="center"/>
      <protection locked="0"/>
    </xf>
    <xf numFmtId="0" fontId="69" fillId="0" borderId="0" xfId="429" applyFont="1" applyFill="1" applyBorder="1" applyAlignment="1" applyProtection="1">
      <alignment horizontal="center" vertical="center"/>
      <protection locked="0"/>
    </xf>
    <xf numFmtId="0" fontId="18" fillId="0" borderId="0" xfId="1" applyFont="1" applyFill="1" applyAlignment="1" applyProtection="1">
      <alignment horizontal="center"/>
    </xf>
    <xf numFmtId="0" fontId="68" fillId="0" borderId="0" xfId="0" applyFont="1" applyFill="1" applyBorder="1" applyAlignment="1">
      <alignment horizontal="center" vertical="center"/>
    </xf>
    <xf numFmtId="0" fontId="69" fillId="0" borderId="0" xfId="0" applyFont="1" applyAlignment="1">
      <alignment vertical="center" wrapText="1"/>
    </xf>
    <xf numFmtId="0" fontId="84" fillId="41" borderId="0" xfId="427" applyFont="1" applyFill="1" applyBorder="1" applyAlignment="1" applyProtection="1">
      <alignment horizontal="left" vertical="center"/>
    </xf>
    <xf numFmtId="0" fontId="72" fillId="41" borderId="0" xfId="429" applyFont="1" applyFill="1" applyAlignment="1" applyProtection="1">
      <alignment horizontal="left" vertical="center"/>
    </xf>
    <xf numFmtId="0" fontId="41" fillId="0" borderId="13" xfId="0" applyFont="1" applyFill="1" applyBorder="1" applyAlignment="1">
      <alignment horizontal="center" vertical="center" wrapText="1"/>
    </xf>
    <xf numFmtId="0" fontId="41" fillId="0" borderId="13" xfId="0" applyFont="1" applyFill="1" applyBorder="1" applyAlignment="1">
      <alignment vertical="center" wrapText="1"/>
    </xf>
    <xf numFmtId="0" fontId="6" fillId="41" borderId="0" xfId="437" applyFont="1" applyFill="1" applyBorder="1" applyAlignment="1">
      <alignment horizontal="center" vertical="center"/>
    </xf>
    <xf numFmtId="164" fontId="7" fillId="41" borderId="0" xfId="438" applyFont="1" applyFill="1" applyBorder="1" applyAlignment="1">
      <alignment vertical="center"/>
    </xf>
    <xf numFmtId="0" fontId="71" fillId="0" borderId="13" xfId="0" applyFont="1" applyFill="1" applyBorder="1" applyAlignment="1">
      <alignment horizontal="center" vertical="center"/>
    </xf>
    <xf numFmtId="0" fontId="38" fillId="0" borderId="0" xfId="1" applyFont="1" applyFill="1" applyAlignment="1" applyProtection="1">
      <alignment horizontal="left"/>
    </xf>
    <xf numFmtId="0" fontId="18" fillId="0" borderId="0" xfId="1" applyFont="1" applyFill="1" applyAlignment="1" applyProtection="1">
      <alignment horizontal="left"/>
    </xf>
    <xf numFmtId="49" fontId="19" fillId="0" borderId="0" xfId="1" applyNumberFormat="1" applyFont="1" applyFill="1" applyAlignment="1" applyProtection="1">
      <alignment horizontal="left"/>
    </xf>
    <xf numFmtId="49" fontId="18" fillId="0" borderId="0" xfId="1" applyNumberFormat="1" applyFont="1" applyFill="1" applyAlignment="1" applyProtection="1">
      <alignment horizontal="left"/>
    </xf>
    <xf numFmtId="0" fontId="40" fillId="0" borderId="0" xfId="1" applyFont="1" applyFill="1" applyBorder="1" applyAlignment="1" applyProtection="1">
      <alignment horizontal="center"/>
      <protection locked="0"/>
    </xf>
    <xf numFmtId="0" fontId="12" fillId="0" borderId="40" xfId="81" applyFont="1" applyFill="1" applyBorder="1" applyAlignment="1">
      <alignment horizontal="center" vertical="center"/>
    </xf>
    <xf numFmtId="0" fontId="12" fillId="0" borderId="41" xfId="81" applyFont="1" applyFill="1" applyBorder="1" applyAlignment="1">
      <alignment horizontal="center" vertical="center"/>
    </xf>
    <xf numFmtId="0" fontId="52" fillId="0" borderId="13" xfId="81" applyFont="1" applyFill="1" applyBorder="1" applyAlignment="1">
      <alignment horizontal="center" vertical="center"/>
    </xf>
    <xf numFmtId="0" fontId="5" fillId="41" borderId="13" xfId="437" applyFont="1" applyFill="1" applyBorder="1" applyAlignment="1">
      <alignment vertical="center" wrapText="1"/>
    </xf>
    <xf numFmtId="0" fontId="5" fillId="41" borderId="13" xfId="437" applyFont="1" applyFill="1" applyBorder="1" applyAlignment="1">
      <alignment horizontal="center" vertical="center"/>
    </xf>
    <xf numFmtId="0" fontId="71" fillId="0" borderId="13" xfId="0" applyFont="1" applyFill="1" applyBorder="1" applyAlignment="1">
      <alignment horizontal="left" vertical="center" wrapText="1"/>
    </xf>
    <xf numFmtId="0" fontId="68" fillId="35" borderId="13" xfId="0" applyFont="1" applyFill="1" applyBorder="1" applyAlignment="1">
      <alignment vertical="center"/>
    </xf>
    <xf numFmtId="1" fontId="71" fillId="0" borderId="0" xfId="435" applyNumberFormat="1" applyFont="1" applyFill="1" applyBorder="1" applyAlignment="1">
      <alignment horizontal="center" vertical="center"/>
    </xf>
    <xf numFmtId="1" fontId="41" fillId="0" borderId="0" xfId="435" applyNumberFormat="1" applyFont="1" applyFill="1" applyBorder="1" applyAlignment="1">
      <alignment horizontal="center" vertical="center"/>
    </xf>
    <xf numFmtId="14" fontId="71" fillId="0" borderId="0" xfId="435" applyNumberFormat="1" applyFont="1" applyFill="1" applyBorder="1" applyAlignment="1">
      <alignment horizontal="center" vertical="center"/>
    </xf>
    <xf numFmtId="1" fontId="71" fillId="0" borderId="0" xfId="435" applyNumberFormat="1" applyFont="1" applyFill="1" applyBorder="1" applyAlignment="1">
      <alignment horizontal="left" vertical="center" wrapText="1"/>
    </xf>
    <xf numFmtId="164" fontId="71" fillId="0" borderId="0" xfId="435" applyFont="1" applyFill="1" applyBorder="1" applyAlignment="1" applyProtection="1">
      <alignment horizontal="right" vertical="center"/>
    </xf>
    <xf numFmtId="164" fontId="71" fillId="0" borderId="0" xfId="435" applyFont="1" applyFill="1" applyBorder="1" applyAlignment="1" applyProtection="1">
      <alignment horizontal="center" vertical="center"/>
    </xf>
    <xf numFmtId="0" fontId="88" fillId="0" borderId="0" xfId="81" applyFont="1" applyAlignment="1" applyProtection="1">
      <alignment horizontal="center" vertical="center" wrapText="1"/>
      <protection locked="0"/>
    </xf>
    <xf numFmtId="164" fontId="12" fillId="0" borderId="13" xfId="81" applyNumberFormat="1" applyFont="1" applyBorder="1" applyAlignment="1" applyProtection="1">
      <alignment horizontal="center" vertical="center" wrapText="1"/>
      <protection locked="0"/>
    </xf>
    <xf numFmtId="164" fontId="12" fillId="0" borderId="13" xfId="435" applyFont="1" applyBorder="1" applyAlignment="1" applyProtection="1">
      <alignment vertical="center"/>
      <protection locked="0"/>
    </xf>
    <xf numFmtId="164" fontId="44" fillId="0" borderId="0" xfId="435" applyFont="1" applyAlignment="1" applyProtection="1">
      <alignment horizontal="right" vertical="center"/>
      <protection locked="0"/>
    </xf>
    <xf numFmtId="0" fontId="89" fillId="0" borderId="0" xfId="81" applyFont="1" applyAlignment="1" applyProtection="1">
      <alignment horizontal="right" vertical="center" wrapText="1"/>
      <protection locked="0"/>
    </xf>
    <xf numFmtId="164" fontId="89" fillId="0" borderId="0" xfId="435" applyFont="1" applyAlignment="1" applyProtection="1">
      <alignment horizontal="right" vertical="center"/>
      <protection locked="0"/>
    </xf>
    <xf numFmtId="164" fontId="12" fillId="0" borderId="0" xfId="435" applyFont="1" applyAlignment="1" applyProtection="1">
      <alignment horizontal="center" vertical="center"/>
    </xf>
    <xf numFmtId="164" fontId="12" fillId="0" borderId="0" xfId="435" applyFont="1" applyAlignment="1" applyProtection="1">
      <alignment horizontal="center"/>
    </xf>
    <xf numFmtId="0" fontId="12" fillId="0" borderId="0" xfId="81" applyFont="1" applyAlignment="1" applyProtection="1">
      <alignment horizontal="center"/>
    </xf>
    <xf numFmtId="0" fontId="71" fillId="0" borderId="13" xfId="0" applyNumberFormat="1" applyFont="1" applyFill="1" applyBorder="1" applyAlignment="1">
      <alignment horizontal="center" vertical="center"/>
    </xf>
    <xf numFmtId="0" fontId="71" fillId="0" borderId="13" xfId="0" applyFont="1" applyFill="1" applyBorder="1" applyAlignment="1">
      <alignment horizontal="center" vertical="center" wrapText="1"/>
    </xf>
    <xf numFmtId="14" fontId="71" fillId="0" borderId="13" xfId="0" applyNumberFormat="1" applyFont="1" applyFill="1" applyBorder="1" applyAlignment="1">
      <alignment horizontal="center" vertical="center"/>
    </xf>
    <xf numFmtId="164" fontId="71" fillId="0" borderId="13" xfId="435" applyFont="1" applyFill="1" applyBorder="1" applyAlignment="1">
      <alignment horizontal="right" vertical="center"/>
    </xf>
    <xf numFmtId="0" fontId="69" fillId="0" borderId="13" xfId="0" applyFont="1" applyFill="1" applyBorder="1" applyAlignment="1">
      <alignment vertical="center" wrapText="1"/>
    </xf>
    <xf numFmtId="164" fontId="69" fillId="0" borderId="13" xfId="34" applyFont="1" applyFill="1" applyBorder="1" applyAlignment="1">
      <alignment vertical="center"/>
    </xf>
    <xf numFmtId="0" fontId="41" fillId="0" borderId="0" xfId="0" applyFont="1" applyFill="1" applyBorder="1" applyAlignment="1">
      <alignment horizontal="center" vertical="center" wrapText="1"/>
    </xf>
    <xf numFmtId="0" fontId="41" fillId="0" borderId="0" xfId="0" applyFont="1" applyFill="1" applyBorder="1" applyAlignment="1">
      <alignment vertical="center" wrapText="1"/>
    </xf>
    <xf numFmtId="164" fontId="71" fillId="0" borderId="0" xfId="435" applyFont="1" applyFill="1" applyBorder="1" applyAlignment="1">
      <alignment vertical="center" wrapText="1"/>
    </xf>
    <xf numFmtId="0" fontId="68" fillId="35" borderId="13" xfId="0" applyFont="1" applyFill="1" applyBorder="1" applyAlignment="1">
      <alignment horizontal="center" vertical="center"/>
    </xf>
    <xf numFmtId="0" fontId="68" fillId="34" borderId="13" xfId="0" applyFont="1" applyFill="1" applyBorder="1" applyAlignment="1">
      <alignment horizontal="center" vertical="center" wrapText="1"/>
    </xf>
    <xf numFmtId="164" fontId="68" fillId="34" borderId="13" xfId="435" applyFont="1" applyFill="1" applyBorder="1" applyAlignment="1">
      <alignment horizontal="center" vertical="center" wrapText="1"/>
    </xf>
    <xf numFmtId="0" fontId="71" fillId="42" borderId="13" xfId="0" applyFont="1" applyFill="1" applyBorder="1" applyAlignment="1">
      <alignment horizontal="center" vertical="center"/>
    </xf>
    <xf numFmtId="0" fontId="67" fillId="41" borderId="0" xfId="439" applyNumberFormat="1" applyFont="1" applyFill="1" applyBorder="1" applyAlignment="1" applyProtection="1">
      <alignment vertical="center"/>
    </xf>
    <xf numFmtId="0" fontId="67" fillId="41" borderId="0" xfId="439" applyNumberFormat="1" applyFont="1" applyFill="1" applyBorder="1" applyAlignment="1" applyProtection="1">
      <alignment vertical="center" wrapText="1"/>
    </xf>
    <xf numFmtId="0" fontId="67" fillId="41" borderId="0" xfId="439" applyNumberFormat="1" applyFont="1" applyFill="1" applyBorder="1" applyAlignment="1" applyProtection="1">
      <alignment horizontal="center" vertical="center"/>
    </xf>
    <xf numFmtId="0" fontId="72" fillId="41" borderId="0" xfId="439" applyFont="1" applyFill="1" applyBorder="1" applyAlignment="1" applyProtection="1">
      <alignment horizontal="left" vertical="center"/>
    </xf>
    <xf numFmtId="0" fontId="72" fillId="41" borderId="0" xfId="439" applyFont="1" applyFill="1" applyBorder="1" applyAlignment="1" applyProtection="1">
      <alignment horizontal="left" vertical="center" wrapText="1"/>
    </xf>
    <xf numFmtId="0" fontId="72" fillId="41" borderId="0" xfId="439" applyFont="1" applyFill="1" applyBorder="1" applyAlignment="1" applyProtection="1">
      <alignment horizontal="center" vertical="center"/>
    </xf>
    <xf numFmtId="0" fontId="60" fillId="41" borderId="0" xfId="440" applyFont="1" applyFill="1" applyAlignment="1" applyProtection="1">
      <alignment horizontal="left" vertical="center"/>
    </xf>
    <xf numFmtId="0" fontId="69" fillId="41" borderId="0" xfId="440" applyFont="1" applyFill="1" applyAlignment="1" applyProtection="1">
      <alignment vertical="center"/>
    </xf>
    <xf numFmtId="0" fontId="68" fillId="41" borderId="0" xfId="440" applyFont="1" applyFill="1" applyAlignment="1" applyProtection="1">
      <alignment horizontal="center" vertical="center" wrapText="1"/>
    </xf>
    <xf numFmtId="14" fontId="68" fillId="41" borderId="0" xfId="440" applyNumberFormat="1" applyFont="1" applyFill="1" applyAlignment="1" applyProtection="1">
      <alignment horizontal="center" vertical="center"/>
    </xf>
    <xf numFmtId="0" fontId="68" fillId="41" borderId="0" xfId="440" applyFont="1" applyFill="1" applyAlignment="1" applyProtection="1">
      <alignment horizontal="center" vertical="center"/>
    </xf>
    <xf numFmtId="0" fontId="68" fillId="41" borderId="0" xfId="440" applyFont="1" applyFill="1" applyAlignment="1" applyProtection="1">
      <alignment horizontal="center" wrapText="1"/>
    </xf>
    <xf numFmtId="0" fontId="68" fillId="41" borderId="0" xfId="440" applyFont="1" applyFill="1" applyAlignment="1" applyProtection="1">
      <alignment horizontal="center"/>
    </xf>
    <xf numFmtId="0" fontId="69" fillId="41" borderId="0" xfId="440" applyFont="1" applyFill="1" applyAlignment="1" applyProtection="1">
      <alignment horizontal="center" vertical="center"/>
    </xf>
    <xf numFmtId="0" fontId="69" fillId="41" borderId="0" xfId="440" applyFont="1" applyFill="1" applyAlignment="1" applyProtection="1">
      <alignment horizontal="center" vertical="center" wrapText="1"/>
    </xf>
    <xf numFmtId="14" fontId="69" fillId="41" borderId="0" xfId="440" applyNumberFormat="1" applyFont="1" applyFill="1" applyAlignment="1" applyProtection="1">
      <alignment horizontal="center" vertical="center"/>
    </xf>
    <xf numFmtId="0" fontId="69" fillId="41" borderId="0" xfId="440" applyFont="1" applyFill="1" applyAlignment="1" applyProtection="1">
      <alignment wrapText="1"/>
    </xf>
    <xf numFmtId="0" fontId="71" fillId="0" borderId="0" xfId="0" applyNumberFormat="1" applyFont="1" applyFill="1" applyBorder="1" applyAlignment="1">
      <alignment horizontal="center" vertical="center"/>
    </xf>
    <xf numFmtId="0" fontId="69" fillId="0" borderId="0" xfId="0" applyFont="1" applyFill="1" applyBorder="1" applyAlignment="1">
      <alignment horizontal="center" vertical="center"/>
    </xf>
    <xf numFmtId="0" fontId="71" fillId="0" borderId="0" xfId="0" applyFont="1" applyFill="1" applyBorder="1" applyAlignment="1">
      <alignment horizontal="center" vertical="center" wrapText="1"/>
    </xf>
    <xf numFmtId="14" fontId="71" fillId="0" borderId="0" xfId="0" applyNumberFormat="1" applyFont="1" applyFill="1" applyBorder="1" applyAlignment="1">
      <alignment horizontal="center" vertical="center"/>
    </xf>
    <xf numFmtId="0" fontId="71" fillId="0" borderId="0" xfId="0" applyFont="1" applyFill="1" applyBorder="1" applyAlignment="1">
      <alignment horizontal="center" vertical="center"/>
    </xf>
    <xf numFmtId="0" fontId="71" fillId="0" borderId="0" xfId="0" applyFont="1" applyFill="1" applyBorder="1" applyAlignment="1">
      <alignment horizontal="left" vertical="center" wrapText="1"/>
    </xf>
    <xf numFmtId="164" fontId="71" fillId="0" borderId="0" xfId="435" applyFont="1" applyFill="1" applyBorder="1" applyAlignment="1">
      <alignment horizontal="right" vertical="center"/>
    </xf>
    <xf numFmtId="164" fontId="12" fillId="0" borderId="0" xfId="435" applyFont="1" applyBorder="1" applyAlignment="1" applyProtection="1">
      <alignment vertical="center"/>
      <protection locked="0"/>
    </xf>
    <xf numFmtId="0" fontId="0" fillId="0" borderId="0" xfId="0" pivotButton="1"/>
    <xf numFmtId="14" fontId="0" fillId="0" borderId="0" xfId="0" applyNumberFormat="1"/>
    <xf numFmtId="0" fontId="0" fillId="0" borderId="0" xfId="0" applyNumberFormat="1"/>
    <xf numFmtId="4" fontId="0" fillId="0" borderId="0" xfId="0" applyNumberFormat="1"/>
    <xf numFmtId="0" fontId="90" fillId="0" borderId="0" xfId="0" applyFont="1"/>
    <xf numFmtId="0" fontId="0" fillId="0" borderId="0" xfId="0" applyAlignment="1"/>
    <xf numFmtId="0" fontId="93" fillId="0" borderId="0" xfId="0" applyFont="1"/>
    <xf numFmtId="0" fontId="93" fillId="0" borderId="0" xfId="0" applyFont="1" applyAlignment="1">
      <alignment wrapText="1"/>
    </xf>
    <xf numFmtId="0" fontId="91" fillId="33" borderId="38" xfId="0" applyFont="1" applyFill="1" applyBorder="1" applyAlignment="1">
      <alignment horizontal="center"/>
    </xf>
    <xf numFmtId="0" fontId="91" fillId="33" borderId="38" xfId="0" applyFont="1" applyFill="1" applyBorder="1" applyAlignment="1">
      <alignment horizontal="center" wrapText="1"/>
    </xf>
    <xf numFmtId="0" fontId="92" fillId="0" borderId="0" xfId="0" applyFont="1"/>
    <xf numFmtId="164" fontId="92" fillId="0" borderId="0" xfId="435" applyFont="1" applyBorder="1"/>
    <xf numFmtId="0" fontId="92" fillId="0" borderId="15" xfId="0" applyFont="1" applyBorder="1"/>
    <xf numFmtId="164" fontId="92" fillId="0" borderId="15" xfId="435" applyFont="1" applyBorder="1"/>
    <xf numFmtId="0" fontId="92" fillId="0" borderId="0" xfId="0" applyFont="1" applyAlignment="1">
      <alignment vertical="center"/>
    </xf>
    <xf numFmtId="0" fontId="92" fillId="0" borderId="0" xfId="0" applyFont="1" applyAlignment="1">
      <alignment vertical="center" wrapText="1"/>
    </xf>
    <xf numFmtId="0" fontId="92" fillId="0" borderId="15" xfId="0" applyFont="1" applyBorder="1" applyAlignment="1">
      <alignment vertical="center" wrapText="1"/>
    </xf>
    <xf numFmtId="0" fontId="92" fillId="0" borderId="42" xfId="0" applyFont="1" applyBorder="1" applyAlignment="1">
      <alignment vertical="center" wrapText="1"/>
    </xf>
    <xf numFmtId="0" fontId="91" fillId="0" borderId="0" xfId="0" applyFont="1" applyAlignment="1">
      <alignment vertical="center"/>
    </xf>
    <xf numFmtId="164" fontId="0" fillId="0" borderId="0" xfId="0" applyNumberFormat="1"/>
    <xf numFmtId="0" fontId="12" fillId="0" borderId="13" xfId="81" applyBorder="1" applyAlignment="1">
      <alignment horizontal="center" vertical="center"/>
    </xf>
    <xf numFmtId="0" fontId="12" fillId="0" borderId="40" xfId="81" applyBorder="1" applyAlignment="1">
      <alignment horizontal="center" vertical="center"/>
    </xf>
    <xf numFmtId="0" fontId="12" fillId="0" borderId="41" xfId="81" applyBorder="1" applyAlignment="1">
      <alignment horizontal="center" vertical="center"/>
    </xf>
    <xf numFmtId="0" fontId="52" fillId="0" borderId="13" xfId="81" applyFont="1" applyBorder="1" applyAlignment="1">
      <alignment horizontal="center" vertical="center"/>
    </xf>
    <xf numFmtId="0" fontId="12" fillId="0" borderId="0" xfId="81" applyProtection="1">
      <protection locked="0"/>
    </xf>
    <xf numFmtId="0" fontId="48" fillId="40" borderId="13" xfId="441" applyFont="1" applyFill="1" applyBorder="1" applyAlignment="1">
      <alignment vertical="center" wrapText="1"/>
    </xf>
    <xf numFmtId="0" fontId="48" fillId="40" borderId="21" xfId="441" applyFont="1" applyFill="1" applyBorder="1" applyAlignment="1">
      <alignment vertical="center" wrapText="1"/>
    </xf>
    <xf numFmtId="0" fontId="42" fillId="0" borderId="23" xfId="442" applyFont="1" applyBorder="1" applyAlignment="1">
      <alignment horizontal="center"/>
    </xf>
    <xf numFmtId="0" fontId="42" fillId="0" borderId="23" xfId="442" applyFont="1" applyBorder="1"/>
    <xf numFmtId="0" fontId="42" fillId="0" borderId="24" xfId="442" applyFont="1" applyBorder="1" applyAlignment="1">
      <alignment horizontal="center"/>
    </xf>
    <xf numFmtId="0" fontId="42" fillId="0" borderId="24" xfId="442" applyFont="1" applyBorder="1"/>
    <xf numFmtId="0" fontId="42" fillId="0" borderId="25" xfId="442" applyFont="1" applyBorder="1" applyAlignment="1">
      <alignment horizontal="center"/>
    </xf>
    <xf numFmtId="0" fontId="42" fillId="0" borderId="26" xfId="442" applyFont="1" applyBorder="1"/>
    <xf numFmtId="0" fontId="42" fillId="0" borderId="24" xfId="442" applyFont="1" applyBorder="1" applyAlignment="1">
      <alignment horizontal="left"/>
    </xf>
    <xf numFmtId="0" fontId="42" fillId="0" borderId="24" xfId="442" applyFont="1" applyBorder="1" applyAlignment="1">
      <alignment wrapText="1"/>
    </xf>
    <xf numFmtId="0" fontId="92" fillId="0" borderId="31" xfId="0" applyFont="1" applyBorder="1" applyAlignment="1">
      <alignment vertical="center" wrapText="1"/>
    </xf>
    <xf numFmtId="0" fontId="92" fillId="0" borderId="0" xfId="0" applyFont="1" applyBorder="1" applyAlignment="1">
      <alignment vertical="center" wrapText="1"/>
    </xf>
    <xf numFmtId="0" fontId="0" fillId="0" borderId="0" xfId="0" applyBorder="1"/>
    <xf numFmtId="0" fontId="92" fillId="0" borderId="45" xfId="0" applyFont="1" applyBorder="1" applyAlignment="1">
      <alignment vertical="center" wrapText="1"/>
    </xf>
    <xf numFmtId="0" fontId="92" fillId="0" borderId="32" xfId="0" applyFont="1" applyBorder="1" applyAlignment="1">
      <alignment vertical="center" wrapText="1"/>
    </xf>
    <xf numFmtId="0" fontId="12" fillId="0" borderId="44" xfId="81" applyBorder="1" applyAlignment="1">
      <alignment vertical="center"/>
    </xf>
    <xf numFmtId="164" fontId="0" fillId="0" borderId="15" xfId="0" applyNumberFormat="1" applyBorder="1"/>
    <xf numFmtId="164" fontId="0" fillId="0" borderId="0" xfId="0" applyNumberFormat="1" applyBorder="1"/>
    <xf numFmtId="0" fontId="92" fillId="0" borderId="0" xfId="0" applyFont="1" applyAlignment="1"/>
    <xf numFmtId="0" fontId="92" fillId="0" borderId="15" xfId="0" applyFont="1" applyBorder="1" applyAlignment="1"/>
    <xf numFmtId="0" fontId="92" fillId="0" borderId="0" xfId="0" applyFont="1" applyBorder="1"/>
    <xf numFmtId="0" fontId="92" fillId="0" borderId="0" xfId="0" applyFont="1" applyBorder="1" applyAlignment="1"/>
    <xf numFmtId="0" fontId="91" fillId="0" borderId="0" xfId="0" applyFont="1" applyAlignment="1">
      <alignment horizontal="left" vertical="center" wrapText="1"/>
    </xf>
    <xf numFmtId="0" fontId="91" fillId="33" borderId="38" xfId="0" applyFont="1" applyFill="1" applyBorder="1" applyAlignment="1">
      <alignment horizontal="left" wrapText="1"/>
    </xf>
    <xf numFmtId="164" fontId="92" fillId="0" borderId="15" xfId="0" applyNumberFormat="1" applyFont="1" applyBorder="1"/>
    <xf numFmtId="164" fontId="92" fillId="0" borderId="0" xfId="0" applyNumberFormat="1" applyFont="1" applyBorder="1"/>
    <xf numFmtId="0" fontId="68" fillId="34" borderId="13" xfId="0" applyFont="1" applyFill="1" applyBorder="1" applyAlignment="1">
      <alignment horizontal="center" vertical="center" wrapText="1"/>
    </xf>
    <xf numFmtId="164" fontId="68" fillId="34" borderId="13" xfId="435" applyFont="1" applyFill="1" applyBorder="1" applyAlignment="1">
      <alignment horizontal="center" vertical="center" wrapText="1"/>
    </xf>
    <xf numFmtId="0" fontId="68" fillId="35" borderId="13" xfId="0" applyFont="1" applyFill="1" applyBorder="1" applyAlignment="1">
      <alignment horizontal="center" vertical="center"/>
    </xf>
    <xf numFmtId="164" fontId="92" fillId="0" borderId="11" xfId="435" applyFont="1" applyBorder="1"/>
    <xf numFmtId="0" fontId="52" fillId="0" borderId="41" xfId="81" applyFont="1" applyBorder="1" applyAlignment="1">
      <alignment horizontal="center" vertical="center"/>
    </xf>
    <xf numFmtId="0" fontId="92" fillId="0" borderId="0" xfId="0" applyFont="1" applyAlignment="1">
      <alignment horizontal="left" wrapText="1"/>
    </xf>
    <xf numFmtId="164" fontId="92" fillId="0" borderId="18" xfId="435" applyFont="1" applyBorder="1"/>
    <xf numFmtId="4" fontId="94" fillId="42" borderId="13" xfId="34" applyNumberFormat="1" applyFont="1" applyFill="1" applyBorder="1" applyAlignment="1">
      <alignment horizontal="center" vertical="center"/>
    </xf>
    <xf numFmtId="0" fontId="92" fillId="0" borderId="0" xfId="0" applyFont="1" applyAlignment="1">
      <alignment horizontal="left" vertical="center" wrapText="1"/>
    </xf>
    <xf numFmtId="0" fontId="92" fillId="0" borderId="18" xfId="0" applyFont="1" applyBorder="1" applyAlignment="1">
      <alignment vertical="center" wrapText="1"/>
    </xf>
    <xf numFmtId="0" fontId="92" fillId="0" borderId="18" xfId="0" applyFont="1" applyBorder="1" applyAlignment="1"/>
    <xf numFmtId="164" fontId="0" fillId="0" borderId="18" xfId="0" applyNumberFormat="1" applyBorder="1"/>
    <xf numFmtId="0" fontId="56" fillId="41" borderId="28" xfId="0" applyFont="1" applyFill="1" applyBorder="1" applyAlignment="1">
      <alignment horizontal="justify" vertical="center" wrapText="1"/>
    </xf>
    <xf numFmtId="0" fontId="55" fillId="41" borderId="28" xfId="0" applyFont="1" applyFill="1" applyBorder="1" applyAlignment="1">
      <alignment horizontal="justify" vertical="center" wrapText="1"/>
    </xf>
    <xf numFmtId="0" fontId="56" fillId="41" borderId="29" xfId="0" applyFont="1" applyFill="1" applyBorder="1" applyAlignment="1">
      <alignment horizontal="justify" vertical="center" wrapText="1"/>
    </xf>
    <xf numFmtId="0" fontId="55" fillId="41" borderId="29" xfId="0" applyFont="1" applyFill="1" applyBorder="1" applyAlignment="1">
      <alignment horizontal="justify" vertical="center" wrapText="1"/>
    </xf>
    <xf numFmtId="0" fontId="68" fillId="34" borderId="13" xfId="0" applyFont="1" applyFill="1" applyBorder="1" applyAlignment="1">
      <alignment horizontal="center" vertical="center" wrapText="1"/>
    </xf>
    <xf numFmtId="164" fontId="68" fillId="34" borderId="13" xfId="435" applyFont="1" applyFill="1" applyBorder="1" applyAlignment="1">
      <alignment horizontal="center" vertical="center" wrapText="1"/>
    </xf>
    <xf numFmtId="0" fontId="68" fillId="35" borderId="13" xfId="0" applyFont="1" applyFill="1" applyBorder="1" applyAlignment="1">
      <alignment horizontal="center" vertical="center"/>
    </xf>
    <xf numFmtId="164" fontId="69" fillId="0" borderId="13" xfId="435" applyFont="1" applyBorder="1" applyAlignment="1" applyProtection="1">
      <alignment vertical="center"/>
    </xf>
    <xf numFmtId="164" fontId="69" fillId="0" borderId="0" xfId="435" applyFont="1" applyBorder="1" applyAlignment="1" applyProtection="1">
      <alignment vertical="center"/>
    </xf>
    <xf numFmtId="0" fontId="69" fillId="0" borderId="13" xfId="0" applyFont="1" applyBorder="1"/>
    <xf numFmtId="0" fontId="69" fillId="0" borderId="41" xfId="0" applyFont="1" applyBorder="1"/>
    <xf numFmtId="164" fontId="68" fillId="34" borderId="13" xfId="435" applyFont="1" applyFill="1" applyBorder="1" applyAlignment="1">
      <alignment horizontal="center" vertical="center" wrapText="1"/>
    </xf>
    <xf numFmtId="0" fontId="68" fillId="34" borderId="13" xfId="0" applyFont="1" applyFill="1" applyBorder="1" applyAlignment="1">
      <alignment horizontal="center" vertical="center" wrapText="1"/>
    </xf>
    <xf numFmtId="14" fontId="68" fillId="34" borderId="13" xfId="0" applyNumberFormat="1" applyFont="1" applyFill="1" applyBorder="1" applyAlignment="1">
      <alignment horizontal="center" vertical="center" wrapText="1"/>
    </xf>
    <xf numFmtId="0" fontId="0" fillId="0" borderId="13" xfId="81" applyFont="1" applyBorder="1" applyAlignment="1">
      <alignment horizontal="center" vertical="center"/>
    </xf>
    <xf numFmtId="0" fontId="92" fillId="0" borderId="18" xfId="0" applyFont="1" applyBorder="1"/>
    <xf numFmtId="0" fontId="68" fillId="39" borderId="18" xfId="0" applyFont="1" applyFill="1" applyBorder="1" applyAlignment="1">
      <alignment horizontal="center" wrapText="1"/>
    </xf>
    <xf numFmtId="0" fontId="2" fillId="41" borderId="13" xfId="437" applyFont="1" applyFill="1" applyBorder="1" applyAlignment="1">
      <alignment horizontal="center" vertical="center"/>
    </xf>
    <xf numFmtId="164" fontId="7" fillId="41" borderId="13" xfId="435" applyFont="1" applyFill="1" applyBorder="1" applyAlignment="1">
      <alignment vertical="center"/>
    </xf>
    <xf numFmtId="0" fontId="68" fillId="35" borderId="13" xfId="0" applyFont="1" applyFill="1" applyBorder="1" applyAlignment="1">
      <alignment horizontal="center" vertical="center"/>
    </xf>
    <xf numFmtId="0" fontId="92" fillId="0" borderId="0" xfId="443" applyFont="1"/>
    <xf numFmtId="0" fontId="91" fillId="40" borderId="13" xfId="444" applyFont="1" applyFill="1" applyBorder="1" applyAlignment="1">
      <alignment horizontal="center" vertical="center" wrapText="1"/>
    </xf>
    <xf numFmtId="0" fontId="97" fillId="0" borderId="46" xfId="445" applyFont="1" applyBorder="1" applyAlignment="1">
      <alignment horizontal="center"/>
    </xf>
    <xf numFmtId="0" fontId="97" fillId="0" borderId="47" xfId="445" applyFont="1" applyBorder="1"/>
    <xf numFmtId="0" fontId="92" fillId="0" borderId="48" xfId="81" applyFont="1" applyBorder="1" applyProtection="1">
      <protection locked="0"/>
    </xf>
    <xf numFmtId="0" fontId="92" fillId="0" borderId="48" xfId="443" applyFont="1" applyBorder="1"/>
    <xf numFmtId="0" fontId="98" fillId="0" borderId="49" xfId="446" applyBorder="1"/>
    <xf numFmtId="0" fontId="97" fillId="0" borderId="50" xfId="445" applyFont="1" applyBorder="1" applyAlignment="1">
      <alignment horizontal="center"/>
    </xf>
    <xf numFmtId="0" fontId="97" fillId="0" borderId="51" xfId="445" applyFont="1" applyBorder="1"/>
    <xf numFmtId="0" fontId="92" fillId="0" borderId="52" xfId="81" applyFont="1" applyBorder="1" applyProtection="1">
      <protection locked="0"/>
    </xf>
    <xf numFmtId="0" fontId="92" fillId="0" borderId="52" xfId="443" applyFont="1" applyBorder="1"/>
    <xf numFmtId="0" fontId="98" fillId="0" borderId="53" xfId="446" applyBorder="1"/>
    <xf numFmtId="0" fontId="97" fillId="0" borderId="54" xfId="445" applyFont="1" applyBorder="1" applyAlignment="1">
      <alignment horizontal="center"/>
    </xf>
    <xf numFmtId="0" fontId="97" fillId="0" borderId="52" xfId="445" applyFont="1" applyBorder="1"/>
    <xf numFmtId="0" fontId="97" fillId="0" borderId="51" xfId="445" applyFont="1" applyBorder="1" applyAlignment="1">
      <alignment horizontal="left"/>
    </xf>
    <xf numFmtId="0" fontId="97" fillId="0" borderId="51" xfId="445" applyFont="1" applyBorder="1" applyAlignment="1">
      <alignment wrapText="1"/>
    </xf>
    <xf numFmtId="0" fontId="97" fillId="0" borderId="55" xfId="445" applyFont="1" applyBorder="1" applyAlignment="1">
      <alignment horizontal="center"/>
    </xf>
    <xf numFmtId="0" fontId="97" fillId="0" borderId="56" xfId="445" applyFont="1" applyBorder="1"/>
    <xf numFmtId="0" fontId="92" fillId="0" borderId="57" xfId="81" applyFont="1" applyBorder="1" applyProtection="1">
      <protection locked="0"/>
    </xf>
    <xf numFmtId="0" fontId="92" fillId="0" borderId="57" xfId="443" applyFont="1" applyBorder="1"/>
    <xf numFmtId="0" fontId="98" fillId="0" borderId="58" xfId="446" applyBorder="1"/>
    <xf numFmtId="0" fontId="99" fillId="0" borderId="0" xfId="0" applyFont="1"/>
    <xf numFmtId="0" fontId="101" fillId="0" borderId="0" xfId="0" applyFont="1"/>
    <xf numFmtId="0" fontId="102" fillId="0" borderId="0" xfId="0" applyFont="1"/>
    <xf numFmtId="0" fontId="99" fillId="0" borderId="13" xfId="0" applyFont="1" applyBorder="1"/>
    <xf numFmtId="0" fontId="49" fillId="0" borderId="13" xfId="430" applyBorder="1"/>
    <xf numFmtId="0" fontId="49" fillId="0" borderId="13" xfId="430" applyFill="1" applyBorder="1"/>
    <xf numFmtId="0" fontId="98" fillId="0" borderId="13" xfId="446" applyBorder="1"/>
    <xf numFmtId="0" fontId="104" fillId="0" borderId="0" xfId="0" applyFont="1"/>
    <xf numFmtId="0" fontId="100" fillId="42" borderId="13" xfId="0" applyFont="1" applyFill="1" applyBorder="1" applyAlignment="1">
      <alignment horizontal="center"/>
    </xf>
    <xf numFmtId="0" fontId="92" fillId="0" borderId="19" xfId="81" applyFont="1" applyBorder="1" applyAlignment="1">
      <alignment vertical="center"/>
    </xf>
    <xf numFmtId="0" fontId="92" fillId="0" borderId="16" xfId="81" applyFont="1" applyBorder="1" applyAlignment="1">
      <alignment vertical="center"/>
    </xf>
    <xf numFmtId="0" fontId="92" fillId="0" borderId="44" xfId="81" applyFont="1" applyBorder="1" applyAlignment="1">
      <alignment vertical="center"/>
    </xf>
    <xf numFmtId="0" fontId="92" fillId="0" borderId="43" xfId="81" applyFont="1" applyBorder="1" applyAlignment="1">
      <alignment vertical="center"/>
    </xf>
    <xf numFmtId="0" fontId="12" fillId="0" borderId="19" xfId="81" applyBorder="1" applyAlignment="1">
      <alignment vertical="center"/>
    </xf>
    <xf numFmtId="0" fontId="12" fillId="0" borderId="16" xfId="81" applyBorder="1" applyAlignment="1">
      <alignment vertical="center"/>
    </xf>
    <xf numFmtId="164" fontId="92" fillId="0" borderId="18" xfId="0" applyNumberFormat="1" applyFont="1" applyBorder="1"/>
    <xf numFmtId="164" fontId="12" fillId="0" borderId="13" xfId="435" applyNumberFormat="1" applyFont="1" applyBorder="1" applyAlignment="1" applyProtection="1">
      <alignment vertical="center"/>
      <protection locked="0"/>
    </xf>
    <xf numFmtId="0" fontId="96" fillId="0" borderId="0" xfId="443" applyFont="1" applyAlignment="1">
      <alignment horizontal="center"/>
    </xf>
    <xf numFmtId="0" fontId="92" fillId="0" borderId="45" xfId="0" applyFont="1" applyBorder="1" applyAlignment="1">
      <alignment horizontal="left" vertical="center" wrapText="1"/>
    </xf>
    <xf numFmtId="0" fontId="92" fillId="0" borderId="42" xfId="0" applyFont="1" applyBorder="1" applyAlignment="1">
      <alignment horizontal="left" vertical="center" wrapText="1"/>
    </xf>
    <xf numFmtId="0" fontId="92" fillId="0" borderId="19" xfId="81" applyFont="1" applyBorder="1" applyAlignment="1">
      <alignment horizontal="center" vertical="center"/>
    </xf>
    <xf numFmtId="0" fontId="92" fillId="0" borderId="16" xfId="81" applyFont="1" applyBorder="1" applyAlignment="1">
      <alignment horizontal="center" vertical="center"/>
    </xf>
    <xf numFmtId="0" fontId="92" fillId="0" borderId="18" xfId="0" applyFont="1" applyBorder="1" applyAlignment="1">
      <alignment horizontal="left" vertical="center" wrapText="1"/>
    </xf>
    <xf numFmtId="0" fontId="92" fillId="0" borderId="15" xfId="0" applyFont="1" applyBorder="1" applyAlignment="1">
      <alignment horizontal="left" vertical="center" wrapText="1"/>
    </xf>
    <xf numFmtId="0" fontId="90" fillId="0" borderId="0" xfId="0" applyFont="1" applyAlignment="1">
      <alignment horizontal="center"/>
    </xf>
    <xf numFmtId="0" fontId="0" fillId="0" borderId="0" xfId="0" applyAlignment="1">
      <alignment horizontal="center"/>
    </xf>
    <xf numFmtId="167" fontId="53" fillId="0" borderId="10" xfId="430" applyNumberFormat="1" applyFont="1" applyFill="1" applyBorder="1" applyAlignment="1" applyProtection="1">
      <alignment horizontal="right" vertical="center"/>
    </xf>
    <xf numFmtId="167" fontId="53" fillId="0" borderId="11" xfId="430" applyNumberFormat="1" applyFont="1" applyFill="1" applyBorder="1" applyAlignment="1" applyProtection="1">
      <alignment horizontal="right" vertical="center"/>
    </xf>
    <xf numFmtId="167" fontId="53" fillId="0" borderId="12" xfId="430" applyNumberFormat="1" applyFont="1" applyFill="1" applyBorder="1" applyAlignment="1" applyProtection="1">
      <alignment horizontal="right" vertical="center"/>
    </xf>
    <xf numFmtId="0" fontId="13" fillId="0" borderId="10" xfId="1" applyFont="1" applyFill="1" applyBorder="1" applyAlignment="1" applyProtection="1">
      <alignment horizontal="center" vertical="center" wrapText="1"/>
    </xf>
    <xf numFmtId="0" fontId="13" fillId="0" borderId="11" xfId="1" applyFont="1" applyFill="1" applyBorder="1" applyAlignment="1" applyProtection="1">
      <alignment horizontal="center" vertical="center" wrapText="1"/>
    </xf>
    <xf numFmtId="0" fontId="13" fillId="0" borderId="12" xfId="1" applyFont="1" applyFill="1" applyBorder="1" applyAlignment="1" applyProtection="1">
      <alignment horizontal="center" vertical="center" wrapText="1"/>
    </xf>
    <xf numFmtId="0" fontId="13" fillId="0" borderId="10" xfId="1" applyFont="1" applyFill="1" applyBorder="1" applyAlignment="1" applyProtection="1">
      <alignment horizontal="center" vertical="center"/>
    </xf>
    <xf numFmtId="0" fontId="13" fillId="0" borderId="11" xfId="1" applyFont="1" applyFill="1" applyBorder="1" applyAlignment="1" applyProtection="1">
      <alignment horizontal="center" vertical="center"/>
    </xf>
    <xf numFmtId="0" fontId="13" fillId="0" borderId="12" xfId="1" applyFont="1" applyFill="1" applyBorder="1" applyAlignment="1" applyProtection="1">
      <alignment horizontal="center" vertical="center"/>
    </xf>
    <xf numFmtId="0" fontId="13" fillId="0" borderId="10" xfId="1" applyFont="1" applyFill="1" applyBorder="1" applyAlignment="1" applyProtection="1">
      <alignment horizontal="left" vertical="center" wrapText="1"/>
    </xf>
    <xf numFmtId="0" fontId="13" fillId="0" borderId="11"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wrapText="1"/>
    </xf>
    <xf numFmtId="0" fontId="83" fillId="0" borderId="10" xfId="1" applyFont="1" applyFill="1" applyBorder="1" applyAlignment="1" applyProtection="1">
      <alignment horizontal="center" vertical="center" wrapText="1"/>
    </xf>
    <xf numFmtId="0" fontId="83" fillId="0" borderId="11" xfId="1" applyFont="1" applyFill="1" applyBorder="1" applyAlignment="1" applyProtection="1">
      <alignment horizontal="center" vertical="center" wrapText="1"/>
    </xf>
    <xf numFmtId="0" fontId="83" fillId="0" borderId="12" xfId="1" applyFont="1" applyFill="1" applyBorder="1" applyAlignment="1" applyProtection="1">
      <alignment horizontal="center" vertical="center" wrapText="1"/>
    </xf>
    <xf numFmtId="0" fontId="40" fillId="0" borderId="13" xfId="1" applyFont="1" applyFill="1" applyBorder="1" applyAlignment="1" applyProtection="1">
      <alignment horizontal="center"/>
    </xf>
    <xf numFmtId="0" fontId="13" fillId="0" borderId="13" xfId="1" applyFont="1" applyFill="1" applyBorder="1" applyAlignment="1" applyProtection="1">
      <alignment horizontal="center"/>
    </xf>
    <xf numFmtId="0" fontId="15" fillId="0" borderId="13" xfId="1" applyFont="1" applyFill="1" applyBorder="1" applyAlignment="1" applyProtection="1">
      <alignment horizontal="center"/>
    </xf>
    <xf numFmtId="0" fontId="13" fillId="0" borderId="30" xfId="1" applyFont="1" applyFill="1" applyBorder="1" applyAlignment="1" applyProtection="1">
      <alignment horizontal="justify" vertical="top" wrapText="1"/>
      <protection locked="0"/>
    </xf>
    <xf numFmtId="0" fontId="13" fillId="0" borderId="31" xfId="1" applyFont="1" applyFill="1" applyBorder="1" applyAlignment="1" applyProtection="1">
      <alignment horizontal="justify" vertical="top" wrapText="1"/>
      <protection locked="0"/>
    </xf>
    <xf numFmtId="0" fontId="13" fillId="0" borderId="32" xfId="1" applyFont="1" applyFill="1" applyBorder="1" applyAlignment="1" applyProtection="1">
      <alignment horizontal="justify" vertical="top" wrapText="1"/>
      <protection locked="0"/>
    </xf>
    <xf numFmtId="0" fontId="13" fillId="0" borderId="33" xfId="1" applyFont="1" applyFill="1" applyBorder="1" applyAlignment="1" applyProtection="1">
      <alignment horizontal="justify" vertical="top" wrapText="1"/>
      <protection locked="0"/>
    </xf>
    <xf numFmtId="0" fontId="13" fillId="0" borderId="0" xfId="1" applyFont="1" applyFill="1" applyBorder="1" applyAlignment="1" applyProtection="1">
      <alignment horizontal="justify" vertical="top" wrapText="1"/>
      <protection locked="0"/>
    </xf>
    <xf numFmtId="0" fontId="13" fillId="0" borderId="34" xfId="1" applyFont="1" applyFill="1" applyBorder="1" applyAlignment="1" applyProtection="1">
      <alignment horizontal="justify" vertical="top" wrapText="1"/>
      <protection locked="0"/>
    </xf>
    <xf numFmtId="0" fontId="13" fillId="0" borderId="35" xfId="1" applyFont="1" applyFill="1" applyBorder="1" applyAlignment="1" applyProtection="1">
      <alignment horizontal="justify" vertical="top" wrapText="1"/>
      <protection locked="0"/>
    </xf>
    <xf numFmtId="0" fontId="13" fillId="0" borderId="36" xfId="1" applyFont="1" applyFill="1" applyBorder="1" applyAlignment="1" applyProtection="1">
      <alignment horizontal="justify" vertical="top" wrapText="1"/>
      <protection locked="0"/>
    </xf>
    <xf numFmtId="0" fontId="13" fillId="0" borderId="37" xfId="1" applyFont="1" applyFill="1" applyBorder="1" applyAlignment="1" applyProtection="1">
      <alignment horizontal="justify" vertical="top" wrapText="1"/>
      <protection locked="0"/>
    </xf>
    <xf numFmtId="0" fontId="40" fillId="0" borderId="0" xfId="1" applyFont="1" applyFill="1" applyAlignment="1" applyProtection="1">
      <alignment horizontal="left" vertical="top" wrapText="1"/>
      <protection locked="0"/>
    </xf>
    <xf numFmtId="0" fontId="14" fillId="0" borderId="10" xfId="1" applyFont="1" applyFill="1" applyBorder="1" applyAlignment="1" applyProtection="1">
      <alignment horizontal="left"/>
      <protection locked="0"/>
    </xf>
    <xf numFmtId="0" fontId="14" fillId="0" borderId="11" xfId="1" applyFont="1" applyFill="1" applyBorder="1" applyAlignment="1" applyProtection="1">
      <alignment horizontal="left"/>
      <protection locked="0"/>
    </xf>
    <xf numFmtId="0" fontId="14" fillId="0" borderId="12" xfId="1" applyFont="1" applyFill="1" applyBorder="1" applyAlignment="1" applyProtection="1">
      <alignment horizontal="left"/>
      <protection locked="0"/>
    </xf>
    <xf numFmtId="0" fontId="15" fillId="0" borderId="10" xfId="1" applyFont="1" applyFill="1" applyBorder="1" applyAlignment="1" applyProtection="1">
      <alignment horizontal="left"/>
      <protection locked="0"/>
    </xf>
    <xf numFmtId="0" fontId="15" fillId="0" borderId="11" xfId="1" applyFont="1" applyFill="1" applyBorder="1" applyAlignment="1" applyProtection="1">
      <alignment horizontal="left"/>
      <protection locked="0"/>
    </xf>
    <xf numFmtId="0" fontId="15" fillId="0" borderId="12" xfId="1" applyFont="1" applyFill="1" applyBorder="1" applyAlignment="1" applyProtection="1">
      <alignment horizontal="left"/>
      <protection locked="0"/>
    </xf>
    <xf numFmtId="0" fontId="16" fillId="0" borderId="0" xfId="1" applyFont="1" applyFill="1" applyAlignment="1" applyProtection="1">
      <alignment horizontal="center"/>
    </xf>
    <xf numFmtId="0" fontId="16" fillId="0" borderId="0" xfId="1" applyFont="1" applyFill="1" applyAlignment="1" applyProtection="1">
      <alignment horizontal="center" wrapText="1"/>
    </xf>
    <xf numFmtId="0" fontId="39" fillId="0" borderId="0" xfId="1" applyFont="1" applyFill="1" applyBorder="1" applyAlignment="1" applyProtection="1">
      <alignment horizontal="justify" vertical="top" wrapText="1"/>
    </xf>
    <xf numFmtId="0" fontId="14" fillId="33" borderId="13" xfId="1" applyFont="1" applyFill="1" applyBorder="1" applyAlignment="1" applyProtection="1">
      <alignment horizontal="center" vertical="center" wrapText="1"/>
    </xf>
    <xf numFmtId="0" fontId="14" fillId="33" borderId="19" xfId="1" applyFont="1" applyFill="1" applyBorder="1" applyAlignment="1" applyProtection="1">
      <alignment horizontal="center" vertical="center" wrapText="1"/>
    </xf>
    <xf numFmtId="0" fontId="14" fillId="33" borderId="18" xfId="1" applyFont="1" applyFill="1" applyBorder="1" applyAlignment="1" applyProtection="1">
      <alignment horizontal="center" vertical="center" wrapText="1"/>
    </xf>
    <xf numFmtId="0" fontId="14" fillId="33" borderId="17" xfId="1" applyFont="1" applyFill="1" applyBorder="1" applyAlignment="1" applyProtection="1">
      <alignment horizontal="center" vertical="center" wrapText="1"/>
    </xf>
    <xf numFmtId="0" fontId="14" fillId="33" borderId="16" xfId="1" applyFont="1" applyFill="1" applyBorder="1" applyAlignment="1" applyProtection="1">
      <alignment horizontal="center" vertical="center" wrapText="1"/>
    </xf>
    <xf numFmtId="0" fontId="14" fillId="33" borderId="15" xfId="1" applyFont="1" applyFill="1" applyBorder="1" applyAlignment="1" applyProtection="1">
      <alignment horizontal="center" vertical="center" wrapText="1"/>
    </xf>
    <xf numFmtId="0" fontId="14" fillId="33" borderId="14" xfId="1" applyFont="1" applyFill="1" applyBorder="1" applyAlignment="1" applyProtection="1">
      <alignment horizontal="center" vertical="center" wrapText="1"/>
    </xf>
    <xf numFmtId="14" fontId="40" fillId="0" borderId="10" xfId="1" applyNumberFormat="1" applyFont="1" applyFill="1" applyBorder="1" applyAlignment="1" applyProtection="1">
      <alignment horizontal="center"/>
      <protection locked="0"/>
    </xf>
    <xf numFmtId="0" fontId="40" fillId="0" borderId="11" xfId="1" applyFont="1" applyFill="1" applyBorder="1" applyAlignment="1" applyProtection="1">
      <alignment horizontal="center"/>
      <protection locked="0"/>
    </xf>
    <xf numFmtId="0" fontId="40" fillId="0" borderId="12" xfId="1" applyFont="1" applyFill="1" applyBorder="1" applyAlignment="1" applyProtection="1">
      <alignment horizontal="center"/>
      <protection locked="0"/>
    </xf>
    <xf numFmtId="0" fontId="14" fillId="33" borderId="13" xfId="1" applyFont="1" applyFill="1" applyBorder="1" applyAlignment="1" applyProtection="1">
      <alignment horizontal="center" vertical="top" wrapText="1"/>
    </xf>
    <xf numFmtId="0" fontId="37" fillId="33" borderId="13" xfId="1" applyFont="1" applyFill="1" applyBorder="1" applyAlignment="1" applyProtection="1">
      <alignment horizontal="center" vertical="top" wrapText="1"/>
    </xf>
    <xf numFmtId="0" fontId="40" fillId="0" borderId="10" xfId="1" applyFont="1" applyFill="1" applyBorder="1" applyAlignment="1" applyProtection="1">
      <alignment horizontal="center"/>
      <protection locked="0"/>
    </xf>
    <xf numFmtId="0" fontId="40" fillId="0" borderId="0" xfId="1" applyFont="1" applyFill="1" applyBorder="1" applyAlignment="1" applyProtection="1">
      <alignment horizontal="center"/>
      <protection locked="0"/>
    </xf>
    <xf numFmtId="0" fontId="45" fillId="0" borderId="0" xfId="81" applyFont="1" applyAlignment="1" applyProtection="1">
      <alignment horizontal="center" vertical="center"/>
    </xf>
    <xf numFmtId="164" fontId="45" fillId="36" borderId="10" xfId="435" applyFont="1" applyFill="1" applyBorder="1" applyAlignment="1" applyProtection="1">
      <alignment horizontal="center" vertical="center"/>
    </xf>
    <xf numFmtId="164" fontId="45" fillId="36" borderId="11" xfId="435" applyFont="1" applyFill="1" applyBorder="1" applyAlignment="1" applyProtection="1">
      <alignment horizontal="center" vertical="center"/>
    </xf>
    <xf numFmtId="164" fontId="45" fillId="36" borderId="12" xfId="435" applyFont="1" applyFill="1" applyBorder="1" applyAlignment="1" applyProtection="1">
      <alignment horizontal="center" vertical="center"/>
    </xf>
    <xf numFmtId="164" fontId="45" fillId="37" borderId="15" xfId="435" applyFont="1" applyFill="1" applyBorder="1" applyAlignment="1" applyProtection="1">
      <alignment horizontal="center" vertical="center"/>
    </xf>
    <xf numFmtId="164" fontId="45" fillId="37" borderId="14" xfId="435" applyFont="1" applyFill="1" applyBorder="1" applyAlignment="1" applyProtection="1">
      <alignment horizontal="center" vertical="center"/>
    </xf>
    <xf numFmtId="0" fontId="68" fillId="0" borderId="0" xfId="0" applyFont="1" applyBorder="1" applyAlignment="1">
      <alignment horizontal="center" vertical="center" wrapText="1"/>
    </xf>
    <xf numFmtId="164" fontId="68" fillId="0" borderId="0" xfId="435" applyFont="1" applyBorder="1" applyAlignment="1">
      <alignment horizontal="center" vertical="center"/>
    </xf>
    <xf numFmtId="0" fontId="68" fillId="39" borderId="18" xfId="0" applyFont="1" applyFill="1" applyBorder="1" applyAlignment="1">
      <alignment horizontal="center" wrapText="1"/>
    </xf>
    <xf numFmtId="0" fontId="68" fillId="35" borderId="10" xfId="0" applyFont="1" applyFill="1" applyBorder="1" applyAlignment="1">
      <alignment horizontal="center" vertical="center"/>
    </xf>
    <xf numFmtId="0" fontId="68" fillId="35" borderId="12" xfId="0" applyFont="1" applyFill="1" applyBorder="1" applyAlignment="1">
      <alignment horizontal="center" vertical="center"/>
    </xf>
    <xf numFmtId="164" fontId="68" fillId="0" borderId="0" xfId="435" applyFont="1" applyFill="1" applyBorder="1" applyAlignment="1">
      <alignment horizontal="center" vertical="center"/>
    </xf>
    <xf numFmtId="0" fontId="68" fillId="0" borderId="0" xfId="0" applyFont="1" applyFill="1" applyBorder="1" applyAlignment="1">
      <alignment horizontal="center" vertical="center"/>
    </xf>
    <xf numFmtId="0" fontId="68" fillId="35" borderId="13" xfId="0" applyFont="1" applyFill="1" applyBorder="1" applyAlignment="1">
      <alignment horizontal="center" vertical="center"/>
    </xf>
    <xf numFmtId="0" fontId="68" fillId="35" borderId="21" xfId="0" applyFont="1" applyFill="1" applyBorder="1" applyAlignment="1">
      <alignment horizontal="center" vertical="center"/>
    </xf>
    <xf numFmtId="0" fontId="68" fillId="39" borderId="13" xfId="0" applyFont="1" applyFill="1" applyBorder="1" applyAlignment="1">
      <alignment horizontal="center" wrapText="1"/>
    </xf>
    <xf numFmtId="0" fontId="68" fillId="39" borderId="11" xfId="0" applyFont="1" applyFill="1" applyBorder="1" applyAlignment="1">
      <alignment horizontal="center" wrapText="1"/>
    </xf>
    <xf numFmtId="0" fontId="68" fillId="39" borderId="12" xfId="0" applyFont="1" applyFill="1" applyBorder="1" applyAlignment="1">
      <alignment horizontal="center" wrapText="1"/>
    </xf>
    <xf numFmtId="164" fontId="67" fillId="35" borderId="13" xfId="435" applyFont="1" applyFill="1" applyBorder="1" applyAlignment="1" applyProtection="1">
      <alignment horizontal="center" vertical="center" wrapText="1"/>
      <protection locked="0"/>
    </xf>
    <xf numFmtId="0" fontId="86" fillId="41" borderId="0" xfId="437" applyFont="1" applyFill="1" applyAlignment="1">
      <alignment horizontal="right" vertical="center" wrapText="1"/>
    </xf>
    <xf numFmtId="0" fontId="103" fillId="43" borderId="13" xfId="0" applyFont="1" applyFill="1" applyBorder="1" applyAlignment="1">
      <alignment horizontal="center"/>
    </xf>
  </cellXfs>
  <cellStyles count="447">
    <cellStyle name="20% - Énfasis1 2" xfId="2" xr:uid="{00000000-0005-0000-0000-000000000000}"/>
    <cellStyle name="20% - Énfasis2 2" xfId="3" xr:uid="{00000000-0005-0000-0000-000001000000}"/>
    <cellStyle name="20% - Énfasis3 2" xfId="4" xr:uid="{00000000-0005-0000-0000-000002000000}"/>
    <cellStyle name="20% - Énfasis4 2" xfId="5" xr:uid="{00000000-0005-0000-0000-000003000000}"/>
    <cellStyle name="20% - Énfasis5 2" xfId="6" xr:uid="{00000000-0005-0000-0000-000004000000}"/>
    <cellStyle name="20% - Énfasis6 2" xfId="7" xr:uid="{00000000-0005-0000-0000-000005000000}"/>
    <cellStyle name="40% - Énfasis1 2" xfId="8" xr:uid="{00000000-0005-0000-0000-000006000000}"/>
    <cellStyle name="40% - Énfasis2 2" xfId="9" xr:uid="{00000000-0005-0000-0000-000007000000}"/>
    <cellStyle name="40% - Énfasis3 2" xfId="10" xr:uid="{00000000-0005-0000-0000-000008000000}"/>
    <cellStyle name="40% - Énfasis4 2" xfId="11" xr:uid="{00000000-0005-0000-0000-000009000000}"/>
    <cellStyle name="40% - Énfasis5 2" xfId="12" xr:uid="{00000000-0005-0000-0000-00000A000000}"/>
    <cellStyle name="40% - Énfasis6 2" xfId="13" xr:uid="{00000000-0005-0000-0000-00000B000000}"/>
    <cellStyle name="60% - Énfasis1 2" xfId="14" xr:uid="{00000000-0005-0000-0000-00000C000000}"/>
    <cellStyle name="60% - Énfasis2 2" xfId="15" xr:uid="{00000000-0005-0000-0000-00000D000000}"/>
    <cellStyle name="60% - Énfasis3 2" xfId="16" xr:uid="{00000000-0005-0000-0000-00000E000000}"/>
    <cellStyle name="60% - Énfasis4 2" xfId="17" xr:uid="{00000000-0005-0000-0000-00000F000000}"/>
    <cellStyle name="60% - Énfasis5 2" xfId="18" xr:uid="{00000000-0005-0000-0000-000010000000}"/>
    <cellStyle name="60% - Énfasis6 2" xfId="19" xr:uid="{00000000-0005-0000-0000-000011000000}"/>
    <cellStyle name="Buena 2" xfId="20" xr:uid="{00000000-0005-0000-0000-000012000000}"/>
    <cellStyle name="Cálculo 2" xfId="21" xr:uid="{00000000-0005-0000-0000-000013000000}"/>
    <cellStyle name="Celda de comprobación 2" xfId="22" xr:uid="{00000000-0005-0000-0000-000014000000}"/>
    <cellStyle name="Celda vinculada 2" xfId="23" xr:uid="{00000000-0005-0000-0000-000015000000}"/>
    <cellStyle name="Encabezado 4 2" xfId="24" xr:uid="{00000000-0005-0000-0000-000016000000}"/>
    <cellStyle name="Énfasis1 2" xfId="25" xr:uid="{00000000-0005-0000-0000-000017000000}"/>
    <cellStyle name="Énfasis2 2" xfId="26" xr:uid="{00000000-0005-0000-0000-000018000000}"/>
    <cellStyle name="Énfasis3 2" xfId="27" xr:uid="{00000000-0005-0000-0000-000019000000}"/>
    <cellStyle name="Énfasis4 2" xfId="28" xr:uid="{00000000-0005-0000-0000-00001A000000}"/>
    <cellStyle name="Énfasis5 2" xfId="29" xr:uid="{00000000-0005-0000-0000-00001B000000}"/>
    <cellStyle name="Énfasis6 2" xfId="30" xr:uid="{00000000-0005-0000-0000-00001C000000}"/>
    <cellStyle name="Entrada 2" xfId="31" xr:uid="{00000000-0005-0000-0000-00001D000000}"/>
    <cellStyle name="Hipervínculo" xfId="430" builtinId="8"/>
    <cellStyle name="Hipervínculo 2" xfId="446" xr:uid="{F7AC2BA8-CC96-4851-9A9B-C53FA8373C30}"/>
    <cellStyle name="Incorrecto 2" xfId="32" xr:uid="{00000000-0005-0000-0000-00001F000000}"/>
    <cellStyle name="Millares" xfId="435" builtinId="3"/>
    <cellStyle name="Millares 10" xfId="428" xr:uid="{00000000-0005-0000-0000-000021000000}"/>
    <cellStyle name="Millares 11" xfId="436" xr:uid="{00000000-0005-0000-0000-000022000000}"/>
    <cellStyle name="Millares 2" xfId="33" xr:uid="{00000000-0005-0000-0000-000023000000}"/>
    <cellStyle name="Millares 2 2" xfId="34" xr:uid="{00000000-0005-0000-0000-000024000000}"/>
    <cellStyle name="Millares 2 2 2" xfId="438" xr:uid="{00000000-0005-0000-0000-000025000000}"/>
    <cellStyle name="Millares 3" xfId="35" xr:uid="{00000000-0005-0000-0000-000026000000}"/>
    <cellStyle name="Millares 4" xfId="36" xr:uid="{00000000-0005-0000-0000-000027000000}"/>
    <cellStyle name="Millares 5" xfId="37" xr:uid="{00000000-0005-0000-0000-000028000000}"/>
    <cellStyle name="Millares 6" xfId="38" xr:uid="{00000000-0005-0000-0000-000029000000}"/>
    <cellStyle name="Millares 7" xfId="39" xr:uid="{00000000-0005-0000-0000-00002A000000}"/>
    <cellStyle name="Millares 7 2" xfId="40" xr:uid="{00000000-0005-0000-0000-00002B000000}"/>
    <cellStyle name="Millares 7 2 2" xfId="41" xr:uid="{00000000-0005-0000-0000-00002C000000}"/>
    <cellStyle name="Millares 7 2 2 2" xfId="42" xr:uid="{00000000-0005-0000-0000-00002D000000}"/>
    <cellStyle name="Millares 7 2 2 2 2" xfId="43" xr:uid="{00000000-0005-0000-0000-00002E000000}"/>
    <cellStyle name="Millares 7 2 2 3" xfId="44" xr:uid="{00000000-0005-0000-0000-00002F000000}"/>
    <cellStyle name="Millares 7 2 2 4" xfId="45" xr:uid="{00000000-0005-0000-0000-000030000000}"/>
    <cellStyle name="Millares 7 2 2 5" xfId="46" xr:uid="{00000000-0005-0000-0000-000031000000}"/>
    <cellStyle name="Millares 7 2 3" xfId="47" xr:uid="{00000000-0005-0000-0000-000032000000}"/>
    <cellStyle name="Millares 7 2 3 2" xfId="48" xr:uid="{00000000-0005-0000-0000-000033000000}"/>
    <cellStyle name="Millares 7 2 3 2 2" xfId="49" xr:uid="{00000000-0005-0000-0000-000034000000}"/>
    <cellStyle name="Millares 7 2 3 3" xfId="50" xr:uid="{00000000-0005-0000-0000-000035000000}"/>
    <cellStyle name="Millares 7 2 3 4" xfId="51" xr:uid="{00000000-0005-0000-0000-000036000000}"/>
    <cellStyle name="Millares 7 2 3 5" xfId="52" xr:uid="{00000000-0005-0000-0000-000037000000}"/>
    <cellStyle name="Millares 7 2 4" xfId="53" xr:uid="{00000000-0005-0000-0000-000038000000}"/>
    <cellStyle name="Millares 7 2 4 2" xfId="54" xr:uid="{00000000-0005-0000-0000-000039000000}"/>
    <cellStyle name="Millares 7 2 5" xfId="55" xr:uid="{00000000-0005-0000-0000-00003A000000}"/>
    <cellStyle name="Millares 7 2 6" xfId="56" xr:uid="{00000000-0005-0000-0000-00003B000000}"/>
    <cellStyle name="Millares 7 2 7" xfId="57" xr:uid="{00000000-0005-0000-0000-00003C000000}"/>
    <cellStyle name="Millares 7 3" xfId="58" xr:uid="{00000000-0005-0000-0000-00003D000000}"/>
    <cellStyle name="Millares 7 3 2" xfId="59" xr:uid="{00000000-0005-0000-0000-00003E000000}"/>
    <cellStyle name="Millares 7 3 2 2" xfId="60" xr:uid="{00000000-0005-0000-0000-00003F000000}"/>
    <cellStyle name="Millares 7 3 3" xfId="61" xr:uid="{00000000-0005-0000-0000-000040000000}"/>
    <cellStyle name="Millares 7 3 4" xfId="62" xr:uid="{00000000-0005-0000-0000-000041000000}"/>
    <cellStyle name="Millares 7 3 5" xfId="63" xr:uid="{00000000-0005-0000-0000-000042000000}"/>
    <cellStyle name="Millares 7 4" xfId="64" xr:uid="{00000000-0005-0000-0000-000043000000}"/>
    <cellStyle name="Millares 7 4 2" xfId="65" xr:uid="{00000000-0005-0000-0000-000044000000}"/>
    <cellStyle name="Millares 7 4 2 2" xfId="66" xr:uid="{00000000-0005-0000-0000-000045000000}"/>
    <cellStyle name="Millares 7 4 3" xfId="67" xr:uid="{00000000-0005-0000-0000-000046000000}"/>
    <cellStyle name="Millares 7 4 4" xfId="68" xr:uid="{00000000-0005-0000-0000-000047000000}"/>
    <cellStyle name="Millares 7 4 5" xfId="69" xr:uid="{00000000-0005-0000-0000-000048000000}"/>
    <cellStyle name="Millares 7 5" xfId="70" xr:uid="{00000000-0005-0000-0000-000049000000}"/>
    <cellStyle name="Millares 7 5 2" xfId="71" xr:uid="{00000000-0005-0000-0000-00004A000000}"/>
    <cellStyle name="Millares 7 6" xfId="72" xr:uid="{00000000-0005-0000-0000-00004B000000}"/>
    <cellStyle name="Millares 7 7" xfId="73" xr:uid="{00000000-0005-0000-0000-00004C000000}"/>
    <cellStyle name="Millares 7 8" xfId="74" xr:uid="{00000000-0005-0000-0000-00004D000000}"/>
    <cellStyle name="Millares 8" xfId="75" xr:uid="{00000000-0005-0000-0000-00004E000000}"/>
    <cellStyle name="Millares 9" xfId="76" xr:uid="{00000000-0005-0000-0000-00004F000000}"/>
    <cellStyle name="Neutral 2" xfId="77" xr:uid="{00000000-0005-0000-0000-000050000000}"/>
    <cellStyle name="Normal" xfId="0" builtinId="0"/>
    <cellStyle name="Normal 10" xfId="78" xr:uid="{00000000-0005-0000-0000-000052000000}"/>
    <cellStyle name="Normal 10 2" xfId="79" xr:uid="{00000000-0005-0000-0000-000053000000}"/>
    <cellStyle name="Normal 10 2 2" xfId="80" xr:uid="{00000000-0005-0000-0000-000054000000}"/>
    <cellStyle name="Normal 10 2 2 2" xfId="81" xr:uid="{00000000-0005-0000-0000-000055000000}"/>
    <cellStyle name="Normal 10 2 2 2 2" xfId="82" xr:uid="{00000000-0005-0000-0000-000056000000}"/>
    <cellStyle name="Normal 10 2 2 3" xfId="83" xr:uid="{00000000-0005-0000-0000-000057000000}"/>
    <cellStyle name="Normal 10 2 2 4" xfId="84" xr:uid="{00000000-0005-0000-0000-000058000000}"/>
    <cellStyle name="Normal 10 2 2 5" xfId="85" xr:uid="{00000000-0005-0000-0000-000059000000}"/>
    <cellStyle name="Normal 10 2 3" xfId="86" xr:uid="{00000000-0005-0000-0000-00005A000000}"/>
    <cellStyle name="Normal 10 2 3 2" xfId="87" xr:uid="{00000000-0005-0000-0000-00005B000000}"/>
    <cellStyle name="Normal 10 2 3 2 2" xfId="88" xr:uid="{00000000-0005-0000-0000-00005C000000}"/>
    <cellStyle name="Normal 10 2 3 3" xfId="89" xr:uid="{00000000-0005-0000-0000-00005D000000}"/>
    <cellStyle name="Normal 10 2 3 4" xfId="90" xr:uid="{00000000-0005-0000-0000-00005E000000}"/>
    <cellStyle name="Normal 10 2 3 5" xfId="91" xr:uid="{00000000-0005-0000-0000-00005F000000}"/>
    <cellStyle name="Normal 10 2 4" xfId="92" xr:uid="{00000000-0005-0000-0000-000060000000}"/>
    <cellStyle name="Normal 10 2 4 2" xfId="93" xr:uid="{00000000-0005-0000-0000-000061000000}"/>
    <cellStyle name="Normal 10 2 5" xfId="94" xr:uid="{00000000-0005-0000-0000-000062000000}"/>
    <cellStyle name="Normal 10 2 6" xfId="95" xr:uid="{00000000-0005-0000-0000-000063000000}"/>
    <cellStyle name="Normal 10 2 7" xfId="96" xr:uid="{00000000-0005-0000-0000-000064000000}"/>
    <cellStyle name="Normal 10 3" xfId="97" xr:uid="{00000000-0005-0000-0000-000065000000}"/>
    <cellStyle name="Normal 10 3 2" xfId="98" xr:uid="{00000000-0005-0000-0000-000066000000}"/>
    <cellStyle name="Normal 10 3 2 2" xfId="99" xr:uid="{00000000-0005-0000-0000-000067000000}"/>
    <cellStyle name="Normal 10 3 3" xfId="100" xr:uid="{00000000-0005-0000-0000-000068000000}"/>
    <cellStyle name="Normal 10 3 4" xfId="101" xr:uid="{00000000-0005-0000-0000-000069000000}"/>
    <cellStyle name="Normal 10 3 5" xfId="102" xr:uid="{00000000-0005-0000-0000-00006A000000}"/>
    <cellStyle name="Normal 10 4" xfId="103" xr:uid="{00000000-0005-0000-0000-00006B000000}"/>
    <cellStyle name="Normal 10 4 2" xfId="104" xr:uid="{00000000-0005-0000-0000-00006C000000}"/>
    <cellStyle name="Normal 10 4 2 2" xfId="105" xr:uid="{00000000-0005-0000-0000-00006D000000}"/>
    <cellStyle name="Normal 10 4 3" xfId="106" xr:uid="{00000000-0005-0000-0000-00006E000000}"/>
    <cellStyle name="Normal 10 4 4" xfId="107" xr:uid="{00000000-0005-0000-0000-00006F000000}"/>
    <cellStyle name="Normal 10 4 5" xfId="108" xr:uid="{00000000-0005-0000-0000-000070000000}"/>
    <cellStyle name="Normal 10 5" xfId="109" xr:uid="{00000000-0005-0000-0000-000071000000}"/>
    <cellStyle name="Normal 10 5 2" xfId="110" xr:uid="{00000000-0005-0000-0000-000072000000}"/>
    <cellStyle name="Normal 10 6" xfId="111" xr:uid="{00000000-0005-0000-0000-000073000000}"/>
    <cellStyle name="Normal 10 7" xfId="112" xr:uid="{00000000-0005-0000-0000-000074000000}"/>
    <cellStyle name="Normal 10 8" xfId="113" xr:uid="{00000000-0005-0000-0000-000075000000}"/>
    <cellStyle name="Normal 11" xfId="114" xr:uid="{00000000-0005-0000-0000-000076000000}"/>
    <cellStyle name="Normal 12" xfId="115" xr:uid="{00000000-0005-0000-0000-000077000000}"/>
    <cellStyle name="Normal 12 2" xfId="116" xr:uid="{00000000-0005-0000-0000-000078000000}"/>
    <cellStyle name="Normal 12 2 2" xfId="117" xr:uid="{00000000-0005-0000-0000-000079000000}"/>
    <cellStyle name="Normal 12 2 2 2" xfId="118" xr:uid="{00000000-0005-0000-0000-00007A000000}"/>
    <cellStyle name="Normal 12 2 3" xfId="119" xr:uid="{00000000-0005-0000-0000-00007B000000}"/>
    <cellStyle name="Normal 12 2 4" xfId="120" xr:uid="{00000000-0005-0000-0000-00007C000000}"/>
    <cellStyle name="Normal 12 2 5" xfId="121" xr:uid="{00000000-0005-0000-0000-00007D000000}"/>
    <cellStyle name="Normal 12 3" xfId="122" xr:uid="{00000000-0005-0000-0000-00007E000000}"/>
    <cellStyle name="Normal 12 3 2" xfId="123" xr:uid="{00000000-0005-0000-0000-00007F000000}"/>
    <cellStyle name="Normal 12 3 2 2" xfId="124" xr:uid="{00000000-0005-0000-0000-000080000000}"/>
    <cellStyle name="Normal 12 3 3" xfId="125" xr:uid="{00000000-0005-0000-0000-000081000000}"/>
    <cellStyle name="Normal 12 3 4" xfId="126" xr:uid="{00000000-0005-0000-0000-000082000000}"/>
    <cellStyle name="Normal 12 3 5" xfId="127" xr:uid="{00000000-0005-0000-0000-000083000000}"/>
    <cellStyle name="Normal 12 4" xfId="128" xr:uid="{00000000-0005-0000-0000-000084000000}"/>
    <cellStyle name="Normal 12 4 2" xfId="129" xr:uid="{00000000-0005-0000-0000-000085000000}"/>
    <cellStyle name="Normal 12 5" xfId="130" xr:uid="{00000000-0005-0000-0000-000086000000}"/>
    <cellStyle name="Normal 12 6" xfId="131" xr:uid="{00000000-0005-0000-0000-000087000000}"/>
    <cellStyle name="Normal 12 7" xfId="132" xr:uid="{00000000-0005-0000-0000-000088000000}"/>
    <cellStyle name="Normal 13" xfId="133" xr:uid="{00000000-0005-0000-0000-000089000000}"/>
    <cellStyle name="Normal 13 2" xfId="134" xr:uid="{00000000-0005-0000-0000-00008A000000}"/>
    <cellStyle name="Normal 13 2 2" xfId="135" xr:uid="{00000000-0005-0000-0000-00008B000000}"/>
    <cellStyle name="Normal 13 3" xfId="136" xr:uid="{00000000-0005-0000-0000-00008C000000}"/>
    <cellStyle name="Normal 13 4" xfId="137" xr:uid="{00000000-0005-0000-0000-00008D000000}"/>
    <cellStyle name="Normal 13 5" xfId="138" xr:uid="{00000000-0005-0000-0000-00008E000000}"/>
    <cellStyle name="Normal 14" xfId="139" xr:uid="{00000000-0005-0000-0000-00008F000000}"/>
    <cellStyle name="Normal 14 2" xfId="140" xr:uid="{00000000-0005-0000-0000-000090000000}"/>
    <cellStyle name="Normal 15" xfId="141" xr:uid="{00000000-0005-0000-0000-000091000000}"/>
    <cellStyle name="Normal 15 2" xfId="429" xr:uid="{00000000-0005-0000-0000-000092000000}"/>
    <cellStyle name="Normal 15 2 2" xfId="431" xr:uid="{00000000-0005-0000-0000-000093000000}"/>
    <cellStyle name="Normal 15 2 3" xfId="433" xr:uid="{00000000-0005-0000-0000-000094000000}"/>
    <cellStyle name="Normal 15 2 4" xfId="440" xr:uid="{00000000-0005-0000-0000-000095000000}"/>
    <cellStyle name="Normal 16" xfId="142" xr:uid="{00000000-0005-0000-0000-000096000000}"/>
    <cellStyle name="Normal 17" xfId="143" xr:uid="{00000000-0005-0000-0000-000097000000}"/>
    <cellStyle name="Normal 18" xfId="144" xr:uid="{00000000-0005-0000-0000-000098000000}"/>
    <cellStyle name="Normal 19" xfId="427" xr:uid="{00000000-0005-0000-0000-000099000000}"/>
    <cellStyle name="Normal 19 2" xfId="432" xr:uid="{00000000-0005-0000-0000-00009A000000}"/>
    <cellStyle name="Normal 19 3" xfId="434" xr:uid="{00000000-0005-0000-0000-00009B000000}"/>
    <cellStyle name="Normal 19 4" xfId="437" xr:uid="{00000000-0005-0000-0000-00009C000000}"/>
    <cellStyle name="Normal 19 5" xfId="439" xr:uid="{00000000-0005-0000-0000-00009D000000}"/>
    <cellStyle name="Normal 2" xfId="1" xr:uid="{00000000-0005-0000-0000-00009E000000}"/>
    <cellStyle name="Normal 2 2" xfId="145" xr:uid="{00000000-0005-0000-0000-00009F000000}"/>
    <cellStyle name="Normal 2 2 2" xfId="146" xr:uid="{00000000-0005-0000-0000-0000A0000000}"/>
    <cellStyle name="Normal 2 2 2 2" xfId="147" xr:uid="{00000000-0005-0000-0000-0000A1000000}"/>
    <cellStyle name="Normal 2 2 2 2 2" xfId="148" xr:uid="{00000000-0005-0000-0000-0000A2000000}"/>
    <cellStyle name="Normal 2 2 2 2 2 2" xfId="149" xr:uid="{00000000-0005-0000-0000-0000A3000000}"/>
    <cellStyle name="Normal 2 2 2 3" xfId="150" xr:uid="{00000000-0005-0000-0000-0000A4000000}"/>
    <cellStyle name="Normal 2 2 2 4" xfId="151" xr:uid="{00000000-0005-0000-0000-0000A5000000}"/>
    <cellStyle name="Normal 2 2 2 5" xfId="152" xr:uid="{00000000-0005-0000-0000-0000A6000000}"/>
    <cellStyle name="Normal 2 2 2 5 2" xfId="442" xr:uid="{36CA783F-2323-4CB2-8094-CED9AA90B935}"/>
    <cellStyle name="Normal 2 2 2 5 2 2" xfId="445" xr:uid="{FD37AC7C-4AB3-47BD-9AE3-7327D253F329}"/>
    <cellStyle name="Normal 2 2 3" xfId="153" xr:uid="{00000000-0005-0000-0000-0000A7000000}"/>
    <cellStyle name="Normal 2 2 4" xfId="154" xr:uid="{00000000-0005-0000-0000-0000A8000000}"/>
    <cellStyle name="Normal 2 3" xfId="155" xr:uid="{00000000-0005-0000-0000-0000A9000000}"/>
    <cellStyle name="Normal 2 4" xfId="156" xr:uid="{00000000-0005-0000-0000-0000AA000000}"/>
    <cellStyle name="Normal 2 4 2" xfId="157" xr:uid="{00000000-0005-0000-0000-0000AB000000}"/>
    <cellStyle name="Normal 2 4 2 2" xfId="441" xr:uid="{6F50DE68-F137-401F-BB67-DC84A0B5999C}"/>
    <cellStyle name="Normal 2 4 2 2 2" xfId="444" xr:uid="{4115CEC1-9BE0-4420-8395-DD16FBFDDB29}"/>
    <cellStyle name="Normal 2 5" xfId="158" xr:uid="{00000000-0005-0000-0000-0000AC000000}"/>
    <cellStyle name="Normal 20" xfId="443" xr:uid="{3741B6C6-7A0D-4371-9909-CA9664080839}"/>
    <cellStyle name="Normal 3" xfId="159" xr:uid="{00000000-0005-0000-0000-0000AD000000}"/>
    <cellStyle name="Normal 3 2" xfId="160" xr:uid="{00000000-0005-0000-0000-0000AE000000}"/>
    <cellStyle name="Normal 3 3" xfId="161" xr:uid="{00000000-0005-0000-0000-0000AF000000}"/>
    <cellStyle name="Normal 4" xfId="162" xr:uid="{00000000-0005-0000-0000-0000B0000000}"/>
    <cellStyle name="Normal 4 2" xfId="163" xr:uid="{00000000-0005-0000-0000-0000B1000000}"/>
    <cellStyle name="Normal 5" xfId="164" xr:uid="{00000000-0005-0000-0000-0000B2000000}"/>
    <cellStyle name="Normal 5 10" xfId="165" xr:uid="{00000000-0005-0000-0000-0000B3000000}"/>
    <cellStyle name="Normal 5 2" xfId="166" xr:uid="{00000000-0005-0000-0000-0000B4000000}"/>
    <cellStyle name="Normal 5 2 2" xfId="167" xr:uid="{00000000-0005-0000-0000-0000B5000000}"/>
    <cellStyle name="Normal 5 2 2 2" xfId="168" xr:uid="{00000000-0005-0000-0000-0000B6000000}"/>
    <cellStyle name="Normal 5 2 2 2 2" xfId="169" xr:uid="{00000000-0005-0000-0000-0000B7000000}"/>
    <cellStyle name="Normal 5 2 2 2 2 2" xfId="170" xr:uid="{00000000-0005-0000-0000-0000B8000000}"/>
    <cellStyle name="Normal 5 2 2 2 2 2 2" xfId="171" xr:uid="{00000000-0005-0000-0000-0000B9000000}"/>
    <cellStyle name="Normal 5 2 2 2 2 3" xfId="172" xr:uid="{00000000-0005-0000-0000-0000BA000000}"/>
    <cellStyle name="Normal 5 2 2 2 2 4" xfId="173" xr:uid="{00000000-0005-0000-0000-0000BB000000}"/>
    <cellStyle name="Normal 5 2 2 2 2 5" xfId="174" xr:uid="{00000000-0005-0000-0000-0000BC000000}"/>
    <cellStyle name="Normal 5 2 2 2 3" xfId="175" xr:uid="{00000000-0005-0000-0000-0000BD000000}"/>
    <cellStyle name="Normal 5 2 2 2 3 2" xfId="176" xr:uid="{00000000-0005-0000-0000-0000BE000000}"/>
    <cellStyle name="Normal 5 2 2 2 3 2 2" xfId="177" xr:uid="{00000000-0005-0000-0000-0000BF000000}"/>
    <cellStyle name="Normal 5 2 2 2 3 3" xfId="178" xr:uid="{00000000-0005-0000-0000-0000C0000000}"/>
    <cellStyle name="Normal 5 2 2 2 3 4" xfId="179" xr:uid="{00000000-0005-0000-0000-0000C1000000}"/>
    <cellStyle name="Normal 5 2 2 2 3 5" xfId="180" xr:uid="{00000000-0005-0000-0000-0000C2000000}"/>
    <cellStyle name="Normal 5 2 2 2 4" xfId="181" xr:uid="{00000000-0005-0000-0000-0000C3000000}"/>
    <cellStyle name="Normal 5 2 2 2 4 2" xfId="182" xr:uid="{00000000-0005-0000-0000-0000C4000000}"/>
    <cellStyle name="Normal 5 2 2 2 5" xfId="183" xr:uid="{00000000-0005-0000-0000-0000C5000000}"/>
    <cellStyle name="Normal 5 2 2 2 6" xfId="184" xr:uid="{00000000-0005-0000-0000-0000C6000000}"/>
    <cellStyle name="Normal 5 2 2 2 7" xfId="185" xr:uid="{00000000-0005-0000-0000-0000C7000000}"/>
    <cellStyle name="Normal 5 2 2 3" xfId="186" xr:uid="{00000000-0005-0000-0000-0000C8000000}"/>
    <cellStyle name="Normal 5 2 2 3 2" xfId="187" xr:uid="{00000000-0005-0000-0000-0000C9000000}"/>
    <cellStyle name="Normal 5 2 2 3 2 2" xfId="188" xr:uid="{00000000-0005-0000-0000-0000CA000000}"/>
    <cellStyle name="Normal 5 2 2 3 3" xfId="189" xr:uid="{00000000-0005-0000-0000-0000CB000000}"/>
    <cellStyle name="Normal 5 2 2 3 4" xfId="190" xr:uid="{00000000-0005-0000-0000-0000CC000000}"/>
    <cellStyle name="Normal 5 2 2 3 5" xfId="191" xr:uid="{00000000-0005-0000-0000-0000CD000000}"/>
    <cellStyle name="Normal 5 2 2 4" xfId="192" xr:uid="{00000000-0005-0000-0000-0000CE000000}"/>
    <cellStyle name="Normal 5 2 2 4 2" xfId="193" xr:uid="{00000000-0005-0000-0000-0000CF000000}"/>
    <cellStyle name="Normal 5 2 2 4 2 2" xfId="194" xr:uid="{00000000-0005-0000-0000-0000D0000000}"/>
    <cellStyle name="Normal 5 2 2 4 3" xfId="195" xr:uid="{00000000-0005-0000-0000-0000D1000000}"/>
    <cellStyle name="Normal 5 2 2 4 4" xfId="196" xr:uid="{00000000-0005-0000-0000-0000D2000000}"/>
    <cellStyle name="Normal 5 2 2 4 5" xfId="197" xr:uid="{00000000-0005-0000-0000-0000D3000000}"/>
    <cellStyle name="Normal 5 2 2 5" xfId="198" xr:uid="{00000000-0005-0000-0000-0000D4000000}"/>
    <cellStyle name="Normal 5 2 2 5 2" xfId="199" xr:uid="{00000000-0005-0000-0000-0000D5000000}"/>
    <cellStyle name="Normal 5 2 2 6" xfId="200" xr:uid="{00000000-0005-0000-0000-0000D6000000}"/>
    <cellStyle name="Normal 5 2 2 7" xfId="201" xr:uid="{00000000-0005-0000-0000-0000D7000000}"/>
    <cellStyle name="Normal 5 2 2 8" xfId="202" xr:uid="{00000000-0005-0000-0000-0000D8000000}"/>
    <cellStyle name="Normal 5 2 3" xfId="203" xr:uid="{00000000-0005-0000-0000-0000D9000000}"/>
    <cellStyle name="Normal 5 2 3 2" xfId="204" xr:uid="{00000000-0005-0000-0000-0000DA000000}"/>
    <cellStyle name="Normal 5 2 3 2 2" xfId="205" xr:uid="{00000000-0005-0000-0000-0000DB000000}"/>
    <cellStyle name="Normal 5 2 3 2 2 2" xfId="206" xr:uid="{00000000-0005-0000-0000-0000DC000000}"/>
    <cellStyle name="Normal 5 2 3 2 3" xfId="207" xr:uid="{00000000-0005-0000-0000-0000DD000000}"/>
    <cellStyle name="Normal 5 2 3 2 4" xfId="208" xr:uid="{00000000-0005-0000-0000-0000DE000000}"/>
    <cellStyle name="Normal 5 2 3 2 5" xfId="209" xr:uid="{00000000-0005-0000-0000-0000DF000000}"/>
    <cellStyle name="Normal 5 2 3 3" xfId="210" xr:uid="{00000000-0005-0000-0000-0000E0000000}"/>
    <cellStyle name="Normal 5 2 3 3 2" xfId="211" xr:uid="{00000000-0005-0000-0000-0000E1000000}"/>
    <cellStyle name="Normal 5 2 3 3 2 2" xfId="212" xr:uid="{00000000-0005-0000-0000-0000E2000000}"/>
    <cellStyle name="Normal 5 2 3 3 3" xfId="213" xr:uid="{00000000-0005-0000-0000-0000E3000000}"/>
    <cellStyle name="Normal 5 2 3 3 4" xfId="214" xr:uid="{00000000-0005-0000-0000-0000E4000000}"/>
    <cellStyle name="Normal 5 2 3 3 5" xfId="215" xr:uid="{00000000-0005-0000-0000-0000E5000000}"/>
    <cellStyle name="Normal 5 2 3 4" xfId="216" xr:uid="{00000000-0005-0000-0000-0000E6000000}"/>
    <cellStyle name="Normal 5 2 3 4 2" xfId="217" xr:uid="{00000000-0005-0000-0000-0000E7000000}"/>
    <cellStyle name="Normal 5 2 3 5" xfId="218" xr:uid="{00000000-0005-0000-0000-0000E8000000}"/>
    <cellStyle name="Normal 5 2 3 6" xfId="219" xr:uid="{00000000-0005-0000-0000-0000E9000000}"/>
    <cellStyle name="Normal 5 2 3 7" xfId="220" xr:uid="{00000000-0005-0000-0000-0000EA000000}"/>
    <cellStyle name="Normal 5 2 4" xfId="221" xr:uid="{00000000-0005-0000-0000-0000EB000000}"/>
    <cellStyle name="Normal 5 2 4 2" xfId="222" xr:uid="{00000000-0005-0000-0000-0000EC000000}"/>
    <cellStyle name="Normal 5 2 4 2 2" xfId="223" xr:uid="{00000000-0005-0000-0000-0000ED000000}"/>
    <cellStyle name="Normal 5 2 4 3" xfId="224" xr:uid="{00000000-0005-0000-0000-0000EE000000}"/>
    <cellStyle name="Normal 5 2 4 4" xfId="225" xr:uid="{00000000-0005-0000-0000-0000EF000000}"/>
    <cellStyle name="Normal 5 2 4 5" xfId="226" xr:uid="{00000000-0005-0000-0000-0000F0000000}"/>
    <cellStyle name="Normal 5 2 5" xfId="227" xr:uid="{00000000-0005-0000-0000-0000F1000000}"/>
    <cellStyle name="Normal 5 2 5 2" xfId="228" xr:uid="{00000000-0005-0000-0000-0000F2000000}"/>
    <cellStyle name="Normal 5 2 5 2 2" xfId="229" xr:uid="{00000000-0005-0000-0000-0000F3000000}"/>
    <cellStyle name="Normal 5 2 5 3" xfId="230" xr:uid="{00000000-0005-0000-0000-0000F4000000}"/>
    <cellStyle name="Normal 5 2 5 4" xfId="231" xr:uid="{00000000-0005-0000-0000-0000F5000000}"/>
    <cellStyle name="Normal 5 2 5 5" xfId="232" xr:uid="{00000000-0005-0000-0000-0000F6000000}"/>
    <cellStyle name="Normal 5 2 6" xfId="233" xr:uid="{00000000-0005-0000-0000-0000F7000000}"/>
    <cellStyle name="Normal 5 2 6 2" xfId="234" xr:uid="{00000000-0005-0000-0000-0000F8000000}"/>
    <cellStyle name="Normal 5 2 7" xfId="235" xr:uid="{00000000-0005-0000-0000-0000F9000000}"/>
    <cellStyle name="Normal 5 2 8" xfId="236" xr:uid="{00000000-0005-0000-0000-0000FA000000}"/>
    <cellStyle name="Normal 5 2 9" xfId="237" xr:uid="{00000000-0005-0000-0000-0000FB000000}"/>
    <cellStyle name="Normal 5 3" xfId="238" xr:uid="{00000000-0005-0000-0000-0000FC000000}"/>
    <cellStyle name="Normal 5 3 2" xfId="239" xr:uid="{00000000-0005-0000-0000-0000FD000000}"/>
    <cellStyle name="Normal 5 3 2 2" xfId="240" xr:uid="{00000000-0005-0000-0000-0000FE000000}"/>
    <cellStyle name="Normal 5 3 2 2 2" xfId="241" xr:uid="{00000000-0005-0000-0000-0000FF000000}"/>
    <cellStyle name="Normal 5 3 2 2 2 2" xfId="242" xr:uid="{00000000-0005-0000-0000-000000010000}"/>
    <cellStyle name="Normal 5 3 2 2 3" xfId="243" xr:uid="{00000000-0005-0000-0000-000001010000}"/>
    <cellStyle name="Normal 5 3 2 2 4" xfId="244" xr:uid="{00000000-0005-0000-0000-000002010000}"/>
    <cellStyle name="Normal 5 3 2 2 5" xfId="245" xr:uid="{00000000-0005-0000-0000-000003010000}"/>
    <cellStyle name="Normal 5 3 2 3" xfId="246" xr:uid="{00000000-0005-0000-0000-000004010000}"/>
    <cellStyle name="Normal 5 3 2 3 2" xfId="247" xr:uid="{00000000-0005-0000-0000-000005010000}"/>
    <cellStyle name="Normal 5 3 2 3 2 2" xfId="248" xr:uid="{00000000-0005-0000-0000-000006010000}"/>
    <cellStyle name="Normal 5 3 2 3 3" xfId="249" xr:uid="{00000000-0005-0000-0000-000007010000}"/>
    <cellStyle name="Normal 5 3 2 3 4" xfId="250" xr:uid="{00000000-0005-0000-0000-000008010000}"/>
    <cellStyle name="Normal 5 3 2 3 5" xfId="251" xr:uid="{00000000-0005-0000-0000-000009010000}"/>
    <cellStyle name="Normal 5 3 2 4" xfId="252" xr:uid="{00000000-0005-0000-0000-00000A010000}"/>
    <cellStyle name="Normal 5 3 2 4 2" xfId="253" xr:uid="{00000000-0005-0000-0000-00000B010000}"/>
    <cellStyle name="Normal 5 3 2 5" xfId="254" xr:uid="{00000000-0005-0000-0000-00000C010000}"/>
    <cellStyle name="Normal 5 3 2 6" xfId="255" xr:uid="{00000000-0005-0000-0000-00000D010000}"/>
    <cellStyle name="Normal 5 3 2 7" xfId="256" xr:uid="{00000000-0005-0000-0000-00000E010000}"/>
    <cellStyle name="Normal 5 3 3" xfId="257" xr:uid="{00000000-0005-0000-0000-00000F010000}"/>
    <cellStyle name="Normal 5 3 3 2" xfId="258" xr:uid="{00000000-0005-0000-0000-000010010000}"/>
    <cellStyle name="Normal 5 3 3 2 2" xfId="259" xr:uid="{00000000-0005-0000-0000-000011010000}"/>
    <cellStyle name="Normal 5 3 3 3" xfId="260" xr:uid="{00000000-0005-0000-0000-000012010000}"/>
    <cellStyle name="Normal 5 3 3 4" xfId="261" xr:uid="{00000000-0005-0000-0000-000013010000}"/>
    <cellStyle name="Normal 5 3 3 5" xfId="262" xr:uid="{00000000-0005-0000-0000-000014010000}"/>
    <cellStyle name="Normal 5 3 4" xfId="263" xr:uid="{00000000-0005-0000-0000-000015010000}"/>
    <cellStyle name="Normal 5 3 4 2" xfId="264" xr:uid="{00000000-0005-0000-0000-000016010000}"/>
    <cellStyle name="Normal 5 3 4 2 2" xfId="265" xr:uid="{00000000-0005-0000-0000-000017010000}"/>
    <cellStyle name="Normal 5 3 4 3" xfId="266" xr:uid="{00000000-0005-0000-0000-000018010000}"/>
    <cellStyle name="Normal 5 3 4 4" xfId="267" xr:uid="{00000000-0005-0000-0000-000019010000}"/>
    <cellStyle name="Normal 5 3 4 5" xfId="268" xr:uid="{00000000-0005-0000-0000-00001A010000}"/>
    <cellStyle name="Normal 5 3 5" xfId="269" xr:uid="{00000000-0005-0000-0000-00001B010000}"/>
    <cellStyle name="Normal 5 3 5 2" xfId="270" xr:uid="{00000000-0005-0000-0000-00001C010000}"/>
    <cellStyle name="Normal 5 3 6" xfId="271" xr:uid="{00000000-0005-0000-0000-00001D010000}"/>
    <cellStyle name="Normal 5 3 7" xfId="272" xr:uid="{00000000-0005-0000-0000-00001E010000}"/>
    <cellStyle name="Normal 5 3 8" xfId="273" xr:uid="{00000000-0005-0000-0000-00001F010000}"/>
    <cellStyle name="Normal 5 4" xfId="274" xr:uid="{00000000-0005-0000-0000-000020010000}"/>
    <cellStyle name="Normal 5 4 2" xfId="275" xr:uid="{00000000-0005-0000-0000-000021010000}"/>
    <cellStyle name="Normal 5 4 2 2" xfId="276" xr:uid="{00000000-0005-0000-0000-000022010000}"/>
    <cellStyle name="Normal 5 4 2 2 2" xfId="277" xr:uid="{00000000-0005-0000-0000-000023010000}"/>
    <cellStyle name="Normal 5 4 2 3" xfId="278" xr:uid="{00000000-0005-0000-0000-000024010000}"/>
    <cellStyle name="Normal 5 4 2 4" xfId="279" xr:uid="{00000000-0005-0000-0000-000025010000}"/>
    <cellStyle name="Normal 5 4 2 5" xfId="280" xr:uid="{00000000-0005-0000-0000-000026010000}"/>
    <cellStyle name="Normal 5 4 3" xfId="281" xr:uid="{00000000-0005-0000-0000-000027010000}"/>
    <cellStyle name="Normal 5 4 3 2" xfId="282" xr:uid="{00000000-0005-0000-0000-000028010000}"/>
    <cellStyle name="Normal 5 4 3 2 2" xfId="283" xr:uid="{00000000-0005-0000-0000-000029010000}"/>
    <cellStyle name="Normal 5 4 3 3" xfId="284" xr:uid="{00000000-0005-0000-0000-00002A010000}"/>
    <cellStyle name="Normal 5 4 3 4" xfId="285" xr:uid="{00000000-0005-0000-0000-00002B010000}"/>
    <cellStyle name="Normal 5 4 3 5" xfId="286" xr:uid="{00000000-0005-0000-0000-00002C010000}"/>
    <cellStyle name="Normal 5 4 4" xfId="287" xr:uid="{00000000-0005-0000-0000-00002D010000}"/>
    <cellStyle name="Normal 5 4 4 2" xfId="288" xr:uid="{00000000-0005-0000-0000-00002E010000}"/>
    <cellStyle name="Normal 5 4 5" xfId="289" xr:uid="{00000000-0005-0000-0000-00002F010000}"/>
    <cellStyle name="Normal 5 4 6" xfId="290" xr:uid="{00000000-0005-0000-0000-000030010000}"/>
    <cellStyle name="Normal 5 4 7" xfId="291" xr:uid="{00000000-0005-0000-0000-000031010000}"/>
    <cellStyle name="Normal 5 5" xfId="292" xr:uid="{00000000-0005-0000-0000-000032010000}"/>
    <cellStyle name="Normal 5 5 2" xfId="293" xr:uid="{00000000-0005-0000-0000-000033010000}"/>
    <cellStyle name="Normal 5 5 2 2" xfId="294" xr:uid="{00000000-0005-0000-0000-000034010000}"/>
    <cellStyle name="Normal 5 5 3" xfId="295" xr:uid="{00000000-0005-0000-0000-000035010000}"/>
    <cellStyle name="Normal 5 5 4" xfId="296" xr:uid="{00000000-0005-0000-0000-000036010000}"/>
    <cellStyle name="Normal 5 5 5" xfId="297" xr:uid="{00000000-0005-0000-0000-000037010000}"/>
    <cellStyle name="Normal 5 6" xfId="298" xr:uid="{00000000-0005-0000-0000-000038010000}"/>
    <cellStyle name="Normal 5 6 2" xfId="299" xr:uid="{00000000-0005-0000-0000-000039010000}"/>
    <cellStyle name="Normal 5 6 2 2" xfId="300" xr:uid="{00000000-0005-0000-0000-00003A010000}"/>
    <cellStyle name="Normal 5 6 3" xfId="301" xr:uid="{00000000-0005-0000-0000-00003B010000}"/>
    <cellStyle name="Normal 5 6 4" xfId="302" xr:uid="{00000000-0005-0000-0000-00003C010000}"/>
    <cellStyle name="Normal 5 6 5" xfId="303" xr:uid="{00000000-0005-0000-0000-00003D010000}"/>
    <cellStyle name="Normal 5 7" xfId="304" xr:uid="{00000000-0005-0000-0000-00003E010000}"/>
    <cellStyle name="Normal 5 7 2" xfId="305" xr:uid="{00000000-0005-0000-0000-00003F010000}"/>
    <cellStyle name="Normal 5 8" xfId="306" xr:uid="{00000000-0005-0000-0000-000040010000}"/>
    <cellStyle name="Normal 5 9" xfId="307" xr:uid="{00000000-0005-0000-0000-000041010000}"/>
    <cellStyle name="Normal 6" xfId="308" xr:uid="{00000000-0005-0000-0000-000042010000}"/>
    <cellStyle name="Normal 6 2" xfId="309" xr:uid="{00000000-0005-0000-0000-000043010000}"/>
    <cellStyle name="Normal 6 2 2" xfId="310" xr:uid="{00000000-0005-0000-0000-000044010000}"/>
    <cellStyle name="Normal 6 2 2 2" xfId="311" xr:uid="{00000000-0005-0000-0000-000045010000}"/>
    <cellStyle name="Normal 6 2 2 2 2" xfId="312" xr:uid="{00000000-0005-0000-0000-000046010000}"/>
    <cellStyle name="Normal 6 2 2 2 2 2" xfId="313" xr:uid="{00000000-0005-0000-0000-000047010000}"/>
    <cellStyle name="Normal 6 2 2 2 3" xfId="314" xr:uid="{00000000-0005-0000-0000-000048010000}"/>
    <cellStyle name="Normal 6 2 2 2 4" xfId="315" xr:uid="{00000000-0005-0000-0000-000049010000}"/>
    <cellStyle name="Normal 6 2 2 2 5" xfId="316" xr:uid="{00000000-0005-0000-0000-00004A010000}"/>
    <cellStyle name="Normal 6 2 2 3" xfId="317" xr:uid="{00000000-0005-0000-0000-00004B010000}"/>
    <cellStyle name="Normal 6 2 2 3 2" xfId="318" xr:uid="{00000000-0005-0000-0000-00004C010000}"/>
    <cellStyle name="Normal 6 2 2 3 2 2" xfId="319" xr:uid="{00000000-0005-0000-0000-00004D010000}"/>
    <cellStyle name="Normal 6 2 2 3 3" xfId="320" xr:uid="{00000000-0005-0000-0000-00004E010000}"/>
    <cellStyle name="Normal 6 2 2 3 4" xfId="321" xr:uid="{00000000-0005-0000-0000-00004F010000}"/>
    <cellStyle name="Normal 6 2 2 3 5" xfId="322" xr:uid="{00000000-0005-0000-0000-000050010000}"/>
    <cellStyle name="Normal 6 2 2 4" xfId="323" xr:uid="{00000000-0005-0000-0000-000051010000}"/>
    <cellStyle name="Normal 6 2 2 4 2" xfId="324" xr:uid="{00000000-0005-0000-0000-000052010000}"/>
    <cellStyle name="Normal 6 2 2 5" xfId="325" xr:uid="{00000000-0005-0000-0000-000053010000}"/>
    <cellStyle name="Normal 6 2 2 6" xfId="326" xr:uid="{00000000-0005-0000-0000-000054010000}"/>
    <cellStyle name="Normal 6 2 2 7" xfId="327" xr:uid="{00000000-0005-0000-0000-000055010000}"/>
    <cellStyle name="Normal 6 2 3" xfId="328" xr:uid="{00000000-0005-0000-0000-000056010000}"/>
    <cellStyle name="Normal 6 2 3 2" xfId="329" xr:uid="{00000000-0005-0000-0000-000057010000}"/>
    <cellStyle name="Normal 6 2 3 2 2" xfId="330" xr:uid="{00000000-0005-0000-0000-000058010000}"/>
    <cellStyle name="Normal 6 2 3 3" xfId="331" xr:uid="{00000000-0005-0000-0000-000059010000}"/>
    <cellStyle name="Normal 6 2 3 4" xfId="332" xr:uid="{00000000-0005-0000-0000-00005A010000}"/>
    <cellStyle name="Normal 6 2 3 5" xfId="333" xr:uid="{00000000-0005-0000-0000-00005B010000}"/>
    <cellStyle name="Normal 6 2 4" xfId="334" xr:uid="{00000000-0005-0000-0000-00005C010000}"/>
    <cellStyle name="Normal 6 2 4 2" xfId="335" xr:uid="{00000000-0005-0000-0000-00005D010000}"/>
    <cellStyle name="Normal 6 2 4 2 2" xfId="336" xr:uid="{00000000-0005-0000-0000-00005E010000}"/>
    <cellStyle name="Normal 6 2 4 3" xfId="337" xr:uid="{00000000-0005-0000-0000-00005F010000}"/>
    <cellStyle name="Normal 6 2 4 4" xfId="338" xr:uid="{00000000-0005-0000-0000-000060010000}"/>
    <cellStyle name="Normal 6 2 4 5" xfId="339" xr:uid="{00000000-0005-0000-0000-000061010000}"/>
    <cellStyle name="Normal 6 2 5" xfId="340" xr:uid="{00000000-0005-0000-0000-000062010000}"/>
    <cellStyle name="Normal 6 2 5 2" xfId="341" xr:uid="{00000000-0005-0000-0000-000063010000}"/>
    <cellStyle name="Normal 6 2 6" xfId="342" xr:uid="{00000000-0005-0000-0000-000064010000}"/>
    <cellStyle name="Normal 6 2 7" xfId="343" xr:uid="{00000000-0005-0000-0000-000065010000}"/>
    <cellStyle name="Normal 6 2 8" xfId="344" xr:uid="{00000000-0005-0000-0000-000066010000}"/>
    <cellStyle name="Normal 6 3" xfId="345" xr:uid="{00000000-0005-0000-0000-000067010000}"/>
    <cellStyle name="Normal 6 3 2" xfId="346" xr:uid="{00000000-0005-0000-0000-000068010000}"/>
    <cellStyle name="Normal 6 3 2 2" xfId="347" xr:uid="{00000000-0005-0000-0000-000069010000}"/>
    <cellStyle name="Normal 6 3 2 2 2" xfId="348" xr:uid="{00000000-0005-0000-0000-00006A010000}"/>
    <cellStyle name="Normal 6 3 2 3" xfId="349" xr:uid="{00000000-0005-0000-0000-00006B010000}"/>
    <cellStyle name="Normal 6 3 2 4" xfId="350" xr:uid="{00000000-0005-0000-0000-00006C010000}"/>
    <cellStyle name="Normal 6 3 2 5" xfId="351" xr:uid="{00000000-0005-0000-0000-00006D010000}"/>
    <cellStyle name="Normal 6 3 3" xfId="352" xr:uid="{00000000-0005-0000-0000-00006E010000}"/>
    <cellStyle name="Normal 6 3 3 2" xfId="353" xr:uid="{00000000-0005-0000-0000-00006F010000}"/>
    <cellStyle name="Normal 6 3 3 2 2" xfId="354" xr:uid="{00000000-0005-0000-0000-000070010000}"/>
    <cellStyle name="Normal 6 3 3 3" xfId="355" xr:uid="{00000000-0005-0000-0000-000071010000}"/>
    <cellStyle name="Normal 6 3 3 4" xfId="356" xr:uid="{00000000-0005-0000-0000-000072010000}"/>
    <cellStyle name="Normal 6 3 3 5" xfId="357" xr:uid="{00000000-0005-0000-0000-000073010000}"/>
    <cellStyle name="Normal 6 3 4" xfId="358" xr:uid="{00000000-0005-0000-0000-000074010000}"/>
    <cellStyle name="Normal 6 3 4 2" xfId="359" xr:uid="{00000000-0005-0000-0000-000075010000}"/>
    <cellStyle name="Normal 6 3 5" xfId="360" xr:uid="{00000000-0005-0000-0000-000076010000}"/>
    <cellStyle name="Normal 6 3 6" xfId="361" xr:uid="{00000000-0005-0000-0000-000077010000}"/>
    <cellStyle name="Normal 6 3 7" xfId="362" xr:uid="{00000000-0005-0000-0000-000078010000}"/>
    <cellStyle name="Normal 6 4" xfId="363" xr:uid="{00000000-0005-0000-0000-000079010000}"/>
    <cellStyle name="Normal 6 4 2" xfId="364" xr:uid="{00000000-0005-0000-0000-00007A010000}"/>
    <cellStyle name="Normal 6 4 2 2" xfId="365" xr:uid="{00000000-0005-0000-0000-00007B010000}"/>
    <cellStyle name="Normal 6 4 3" xfId="366" xr:uid="{00000000-0005-0000-0000-00007C010000}"/>
    <cellStyle name="Normal 6 4 4" xfId="367" xr:uid="{00000000-0005-0000-0000-00007D010000}"/>
    <cellStyle name="Normal 6 4 5" xfId="368" xr:uid="{00000000-0005-0000-0000-00007E010000}"/>
    <cellStyle name="Normal 6 5" xfId="369" xr:uid="{00000000-0005-0000-0000-00007F010000}"/>
    <cellStyle name="Normal 6 5 2" xfId="370" xr:uid="{00000000-0005-0000-0000-000080010000}"/>
    <cellStyle name="Normal 6 5 2 2" xfId="371" xr:uid="{00000000-0005-0000-0000-000081010000}"/>
    <cellStyle name="Normal 6 5 3" xfId="372" xr:uid="{00000000-0005-0000-0000-000082010000}"/>
    <cellStyle name="Normal 6 5 4" xfId="373" xr:uid="{00000000-0005-0000-0000-000083010000}"/>
    <cellStyle name="Normal 6 5 5" xfId="374" xr:uid="{00000000-0005-0000-0000-000084010000}"/>
    <cellStyle name="Normal 6 6" xfId="375" xr:uid="{00000000-0005-0000-0000-000085010000}"/>
    <cellStyle name="Normal 6 6 2" xfId="376" xr:uid="{00000000-0005-0000-0000-000086010000}"/>
    <cellStyle name="Normal 6 7" xfId="377" xr:uid="{00000000-0005-0000-0000-000087010000}"/>
    <cellStyle name="Normal 6 8" xfId="378" xr:uid="{00000000-0005-0000-0000-000088010000}"/>
    <cellStyle name="Normal 6 9" xfId="379" xr:uid="{00000000-0005-0000-0000-000089010000}"/>
    <cellStyle name="Normal 7" xfId="380" xr:uid="{00000000-0005-0000-0000-00008A010000}"/>
    <cellStyle name="Normal 8" xfId="381" xr:uid="{00000000-0005-0000-0000-00008B010000}"/>
    <cellStyle name="Normal 8 2" xfId="382" xr:uid="{00000000-0005-0000-0000-00008C010000}"/>
    <cellStyle name="Normal 9" xfId="383" xr:uid="{00000000-0005-0000-0000-00008D010000}"/>
    <cellStyle name="Normal 9 2" xfId="384" xr:uid="{00000000-0005-0000-0000-00008E010000}"/>
    <cellStyle name="Normal 9 2 2" xfId="385" xr:uid="{00000000-0005-0000-0000-00008F010000}"/>
    <cellStyle name="Normal 9 2 2 2" xfId="386" xr:uid="{00000000-0005-0000-0000-000090010000}"/>
    <cellStyle name="Normal 9 2 2 2 2" xfId="387" xr:uid="{00000000-0005-0000-0000-000091010000}"/>
    <cellStyle name="Normal 9 2 2 3" xfId="388" xr:uid="{00000000-0005-0000-0000-000092010000}"/>
    <cellStyle name="Normal 9 2 2 4" xfId="389" xr:uid="{00000000-0005-0000-0000-000093010000}"/>
    <cellStyle name="Normal 9 2 2 5" xfId="390" xr:uid="{00000000-0005-0000-0000-000094010000}"/>
    <cellStyle name="Normal 9 2 3" xfId="391" xr:uid="{00000000-0005-0000-0000-000095010000}"/>
    <cellStyle name="Normal 9 2 3 2" xfId="392" xr:uid="{00000000-0005-0000-0000-000096010000}"/>
    <cellStyle name="Normal 9 2 3 2 2" xfId="393" xr:uid="{00000000-0005-0000-0000-000097010000}"/>
    <cellStyle name="Normal 9 2 3 3" xfId="394" xr:uid="{00000000-0005-0000-0000-000098010000}"/>
    <cellStyle name="Normal 9 2 3 4" xfId="395" xr:uid="{00000000-0005-0000-0000-000099010000}"/>
    <cellStyle name="Normal 9 2 3 5" xfId="396" xr:uid="{00000000-0005-0000-0000-00009A010000}"/>
    <cellStyle name="Normal 9 2 4" xfId="397" xr:uid="{00000000-0005-0000-0000-00009B010000}"/>
    <cellStyle name="Normal 9 2 4 2" xfId="398" xr:uid="{00000000-0005-0000-0000-00009C010000}"/>
    <cellStyle name="Normal 9 2 5" xfId="399" xr:uid="{00000000-0005-0000-0000-00009D010000}"/>
    <cellStyle name="Normal 9 2 6" xfId="400" xr:uid="{00000000-0005-0000-0000-00009E010000}"/>
    <cellStyle name="Normal 9 2 7" xfId="401" xr:uid="{00000000-0005-0000-0000-00009F010000}"/>
    <cellStyle name="Normal 9 3" xfId="402" xr:uid="{00000000-0005-0000-0000-0000A0010000}"/>
    <cellStyle name="Normal 9 3 2" xfId="403" xr:uid="{00000000-0005-0000-0000-0000A1010000}"/>
    <cellStyle name="Normal 9 3 2 2" xfId="404" xr:uid="{00000000-0005-0000-0000-0000A2010000}"/>
    <cellStyle name="Normal 9 3 3" xfId="405" xr:uid="{00000000-0005-0000-0000-0000A3010000}"/>
    <cellStyle name="Normal 9 3 4" xfId="406" xr:uid="{00000000-0005-0000-0000-0000A4010000}"/>
    <cellStyle name="Normal 9 3 5" xfId="407" xr:uid="{00000000-0005-0000-0000-0000A5010000}"/>
    <cellStyle name="Normal 9 4" xfId="408" xr:uid="{00000000-0005-0000-0000-0000A6010000}"/>
    <cellStyle name="Normal 9 4 2" xfId="409" xr:uid="{00000000-0005-0000-0000-0000A7010000}"/>
    <cellStyle name="Normal 9 4 2 2" xfId="410" xr:uid="{00000000-0005-0000-0000-0000A8010000}"/>
    <cellStyle name="Normal 9 4 3" xfId="411" xr:uid="{00000000-0005-0000-0000-0000A9010000}"/>
    <cellStyle name="Normal 9 4 4" xfId="412" xr:uid="{00000000-0005-0000-0000-0000AA010000}"/>
    <cellStyle name="Normal 9 4 5" xfId="413" xr:uid="{00000000-0005-0000-0000-0000AB010000}"/>
    <cellStyle name="Normal 9 5" xfId="414" xr:uid="{00000000-0005-0000-0000-0000AC010000}"/>
    <cellStyle name="Normal 9 5 2" xfId="415" xr:uid="{00000000-0005-0000-0000-0000AD010000}"/>
    <cellStyle name="Normal 9 6" xfId="416" xr:uid="{00000000-0005-0000-0000-0000AE010000}"/>
    <cellStyle name="Normal 9 7" xfId="417" xr:uid="{00000000-0005-0000-0000-0000AF010000}"/>
    <cellStyle name="Normal 9 8" xfId="418" xr:uid="{00000000-0005-0000-0000-0000B0010000}"/>
    <cellStyle name="Notas 2" xfId="419" xr:uid="{00000000-0005-0000-0000-0000B1010000}"/>
    <cellStyle name="Salida 2" xfId="420" xr:uid="{00000000-0005-0000-0000-0000B2010000}"/>
    <cellStyle name="Texto de advertencia 2" xfId="421" xr:uid="{00000000-0005-0000-0000-0000B3010000}"/>
    <cellStyle name="Texto explicativo 2" xfId="422" xr:uid="{00000000-0005-0000-0000-0000B4010000}"/>
    <cellStyle name="Título 1 2" xfId="423" xr:uid="{00000000-0005-0000-0000-0000B5010000}"/>
    <cellStyle name="Título 2 2" xfId="424" xr:uid="{00000000-0005-0000-0000-0000B6010000}"/>
    <cellStyle name="Título 3 2" xfId="425" xr:uid="{00000000-0005-0000-0000-0000B7010000}"/>
    <cellStyle name="Total 2" xfId="426" xr:uid="{00000000-0005-0000-0000-0000B801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4</xdr:col>
      <xdr:colOff>123825</xdr:colOff>
      <xdr:row>5</xdr:row>
      <xdr:rowOff>123825</xdr:rowOff>
    </xdr:to>
    <xdr:pic>
      <xdr:nvPicPr>
        <xdr:cNvPr id="4" name="Imagen 3">
          <a:extLst>
            <a:ext uri="{FF2B5EF4-FFF2-40B4-BE49-F238E27FC236}">
              <a16:creationId xmlns:a16="http://schemas.microsoft.com/office/drawing/2014/main" id="{CADB9808-1CCF-48A2-86D0-C5E1D9E1DF91}"/>
            </a:ext>
          </a:extLst>
        </xdr:cNvPr>
        <xdr:cNvPicPr>
          <a:picLocks noChangeAspect="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28575" y="28575"/>
          <a:ext cx="1085850" cy="1085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4203</xdr:row>
      <xdr:rowOff>152400</xdr:rowOff>
    </xdr:from>
    <xdr:to>
      <xdr:col>15</xdr:col>
      <xdr:colOff>485775</xdr:colOff>
      <xdr:row>4204</xdr:row>
      <xdr:rowOff>152400</xdr:rowOff>
    </xdr:to>
    <xdr:grpSp>
      <xdr:nvGrpSpPr>
        <xdr:cNvPr id="9" name="Grupo 8">
          <a:extLst>
            <a:ext uri="{FF2B5EF4-FFF2-40B4-BE49-F238E27FC236}">
              <a16:creationId xmlns:a16="http://schemas.microsoft.com/office/drawing/2014/main" id="{00000000-0008-0000-0400-000009000000}"/>
            </a:ext>
          </a:extLst>
        </xdr:cNvPr>
        <xdr:cNvGrpSpPr/>
      </xdr:nvGrpSpPr>
      <xdr:grpSpPr>
        <a:xfrm>
          <a:off x="1009650" y="2922441450"/>
          <a:ext cx="12830175" cy="161925"/>
          <a:chOff x="1009650" y="4810125"/>
          <a:chExt cx="12830175" cy="161925"/>
        </a:xfrm>
      </xdr:grpSpPr>
      <xdr:cxnSp macro="">
        <xdr:nvCxnSpPr>
          <xdr:cNvPr id="3" name="Conector recto 2">
            <a:extLst>
              <a:ext uri="{FF2B5EF4-FFF2-40B4-BE49-F238E27FC236}">
                <a16:creationId xmlns:a16="http://schemas.microsoft.com/office/drawing/2014/main" id="{00000000-0008-0000-04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4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4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373</xdr:row>
      <xdr:rowOff>0</xdr:rowOff>
    </xdr:from>
    <xdr:to>
      <xdr:col>15</xdr:col>
      <xdr:colOff>752475</xdr:colOff>
      <xdr:row>374</xdr:row>
      <xdr:rowOff>0</xdr:rowOff>
    </xdr:to>
    <xdr:grpSp>
      <xdr:nvGrpSpPr>
        <xdr:cNvPr id="5" name="Grupo 4">
          <a:extLst>
            <a:ext uri="{FF2B5EF4-FFF2-40B4-BE49-F238E27FC236}">
              <a16:creationId xmlns:a16="http://schemas.microsoft.com/office/drawing/2014/main" id="{00000000-0008-0000-0500-000005000000}"/>
            </a:ext>
          </a:extLst>
        </xdr:cNvPr>
        <xdr:cNvGrpSpPr/>
      </xdr:nvGrpSpPr>
      <xdr:grpSpPr>
        <a:xfrm>
          <a:off x="1009650" y="270367125"/>
          <a:ext cx="12934950" cy="161925"/>
          <a:chOff x="1009650" y="4810125"/>
          <a:chExt cx="12830175" cy="161925"/>
        </a:xfrm>
      </xdr:grpSpPr>
      <xdr:cxnSp macro="">
        <xdr:nvCxnSpPr>
          <xdr:cNvPr id="6" name="Conector recto 5">
            <a:extLst>
              <a:ext uri="{FF2B5EF4-FFF2-40B4-BE49-F238E27FC236}">
                <a16:creationId xmlns:a16="http://schemas.microsoft.com/office/drawing/2014/main" id="{00000000-0008-0000-0500-000006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500-000007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a:extLst>
              <a:ext uri="{FF2B5EF4-FFF2-40B4-BE49-F238E27FC236}">
                <a16:creationId xmlns:a16="http://schemas.microsoft.com/office/drawing/2014/main" id="{00000000-0008-0000-0500-000008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266700</xdr:colOff>
      <xdr:row>120</xdr:row>
      <xdr:rowOff>152400</xdr:rowOff>
    </xdr:from>
    <xdr:to>
      <xdr:col>14</xdr:col>
      <xdr:colOff>390525</xdr:colOff>
      <xdr:row>121</xdr:row>
      <xdr:rowOff>152400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76275" y="70265925"/>
          <a:ext cx="13058775" cy="161925"/>
          <a:chOff x="1009650" y="4810125"/>
          <a:chExt cx="12830175" cy="161925"/>
        </a:xfrm>
      </xdr:grpSpPr>
      <xdr:cxnSp macro="">
        <xdr:nvCxnSpPr>
          <xdr:cNvPr id="3" name="Conector recto 2">
            <a:extLst>
              <a:ext uri="{FF2B5EF4-FFF2-40B4-BE49-F238E27FC236}">
                <a16:creationId xmlns:a16="http://schemas.microsoft.com/office/drawing/2014/main" id="{00000000-0008-0000-06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6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28</xdr:row>
      <xdr:rowOff>0</xdr:rowOff>
    </xdr:from>
    <xdr:to>
      <xdr:col>14</xdr:col>
      <xdr:colOff>790575</xdr:colOff>
      <xdr:row>29</xdr:row>
      <xdr:rowOff>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962025" y="4705350"/>
          <a:ext cx="12830175" cy="161925"/>
          <a:chOff x="1009650" y="4810125"/>
          <a:chExt cx="12830175" cy="161925"/>
        </a:xfrm>
      </xdr:grpSpPr>
      <xdr:cxnSp macro="">
        <xdr:nvCxnSpPr>
          <xdr:cNvPr id="3" name="Conector recto 2">
            <a:extLst>
              <a:ext uri="{FF2B5EF4-FFF2-40B4-BE49-F238E27FC236}">
                <a16:creationId xmlns:a16="http://schemas.microsoft.com/office/drawing/2014/main" id="{00000000-0008-0000-07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7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7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bloLaura/Desktop/PRLS/OPERACIONES%20PENDIENTES%20EN%20LA%20CUT/2018/ABRIL%202018/CLASIF_ROMMEL%20CUBA_ABRIL%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3910.498503703704" createdVersion="6" refreshedVersion="6" minRefreshableVersion="3" recordCount="12" xr:uid="{3F5FC844-7A0C-4EA1-9970-640B21F89C9C}">
  <cacheSource type="worksheet">
    <worksheetSource ref="A8:Q20" sheet="TRL ME"/>
  </cacheSource>
  <cacheFields count="17">
    <cacheField name="Entidad" numFmtId="0">
      <sharedItems containsNonDate="0" containsString="0" containsBlank="1" containsNumber="1" containsInteger="1" minValue="15" maxValue="35" count="3">
        <m/>
        <n v="35" u="1"/>
        <n v="15" u="1"/>
      </sharedItems>
    </cacheField>
    <cacheField name="D.A." numFmtId="0">
      <sharedItems containsNonDate="0" containsString="0" containsBlank="1"/>
    </cacheField>
    <cacheField name="Descripción" numFmtId="0">
      <sharedItems containsNonDate="0" containsBlank="1" count="4">
        <m/>
        <s v="Ministerio de Economía y Finanzas Públicas" u="1"/>
        <s v="Ministerio de Gobierno" u="1"/>
        <s v="Dirección General de Programación y Operaciones del Tesoro" u="1"/>
      </sharedItems>
    </cacheField>
    <cacheField name="Fecha" numFmtId="14">
      <sharedItems containsNonDate="0" containsString="0" containsBlank="1" count="1">
        <m/>
      </sharedItems>
    </cacheField>
    <cacheField name="Nro. _x000a_TRL" numFmtId="0">
      <sharedItems containsNonDate="0" containsString="0" containsBlank="1"/>
    </cacheField>
    <cacheField name="Nro. _x000a_LIBRETA" numFmtId="0">
      <sharedItems containsNonDate="0" containsString="0" containsBlank="1"/>
    </cacheField>
    <cacheField name="GLOSA"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C-21 CIP" numFmtId="0">
      <sharedItems containsNonDate="0" containsString="0" containsBlank="1"/>
    </cacheField>
    <cacheField name="C-21 SIP" numFmtId="0">
      <sharedItems containsNonDate="0" containsString="0" containsBlank="1"/>
    </cacheField>
    <cacheField name="Ajuste Manual" numFmtId="0">
      <sharedItems containsNonDate="0" containsString="0" containsBlank="1"/>
    </cacheField>
    <cacheField name="Débitos_x000a_(USD)" numFmtId="164">
      <sharedItems containsNonDate="0" containsString="0" containsBlank="1"/>
    </cacheField>
    <cacheField name="Créditos_x000a_(USD)" numFmtId="164">
      <sharedItems containsNonDate="0" containsString="0" containsBlank="1"/>
    </cacheField>
    <cacheField name="Débitos_x000a_(Bs)" numFmtId="164">
      <sharedItems containsNonDate="0" containsString="0" containsBlank="1"/>
    </cacheField>
    <cacheField name="Créditos_x000a_(Bs)" numFmtId="164">
      <sharedItems containsNonDate="0" containsString="0" containsBlank="1"/>
    </cacheField>
    <cacheField name="Importe" numFmtId="16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4006.475904398147" createdVersion="6" refreshedVersion="6" minRefreshableVersion="3" recordCount="3348" xr:uid="{6E2FB36F-486C-4058-AD0C-6224F0979F76}">
  <cacheSource type="worksheet">
    <worksheetSource ref="A8:P3303" sheet="CUT MN"/>
  </cacheSource>
  <cacheFields count="16">
    <cacheField name="Entidad" numFmtId="0">
      <sharedItems containsMixedTypes="1" containsNumber="1" containsInteger="1" minValue="6" maxValue="1201" count="104">
        <s v="N/I"/>
        <n v="594"/>
        <n v="48"/>
        <n v="212"/>
        <n v="592"/>
        <n v="383"/>
        <n v="132"/>
        <s v="99 - 04"/>
        <n v="86"/>
        <n v="378"/>
        <n v="513"/>
        <s v="99 - 03"/>
        <s v="99 - 02"/>
        <n v="41"/>
        <n v="526"/>
        <n v="81"/>
        <n v="10"/>
        <n v="291"/>
        <n v="35"/>
        <n v="25"/>
        <n v="580"/>
        <n v="119"/>
        <n v="76"/>
        <n v="587"/>
        <n v="15"/>
        <n v="30"/>
        <n v="591"/>
        <n v="340"/>
        <n v="190"/>
        <n v="16"/>
        <n v="133"/>
        <n v="47"/>
        <n v="46"/>
        <s v="AFP"/>
        <n v="66"/>
        <n v="70"/>
        <n v="287"/>
        <n v="512"/>
        <n v="226"/>
        <n v="344"/>
        <n v="153"/>
        <n v="266"/>
        <n v="311"/>
        <n v="224"/>
        <s v="IDH"/>
        <n v="660"/>
        <n v="595"/>
        <n v="382"/>
        <n v="670"/>
        <n v="221"/>
        <n v="902"/>
        <n v="203"/>
        <n v="514"/>
        <n v="312"/>
        <n v="192"/>
        <n v="301"/>
        <n v="578"/>
        <n v="310"/>
        <n v="348"/>
        <n v="599"/>
        <n v="522"/>
        <n v="293"/>
        <n v="586"/>
        <n v="347"/>
        <n v="201"/>
        <n v="6"/>
        <n v="141"/>
        <n v="387"/>
        <n v="314"/>
        <n v="417"/>
        <n v="862"/>
        <n v="593"/>
        <n v="584"/>
        <n v="20"/>
        <n v="907"/>
        <n v="313"/>
        <n v="87"/>
        <n v="254"/>
        <n v="117"/>
        <n v="315"/>
        <n v="650"/>
        <n v="169"/>
        <n v="385"/>
        <n v="661"/>
        <n v="373"/>
        <n v="138"/>
        <n v="903"/>
        <n v="683"/>
        <n v="590"/>
        <n v="551"/>
        <n v="234"/>
        <n v="597"/>
        <n v="163"/>
        <n v="904"/>
        <n v="680"/>
        <n v="342"/>
        <n v="283"/>
        <n v="596"/>
        <n v="376"/>
        <n v="867"/>
        <n v="222"/>
        <n v="1201"/>
        <n v="78"/>
        <n v="244"/>
      </sharedItems>
    </cacheField>
    <cacheField name="D.A." numFmtId="0">
      <sharedItems containsNonDate="0" containsString="0" containsBlank="1"/>
    </cacheField>
    <cacheField name="Descripción" numFmtId="0">
      <sharedItems count="104">
        <s v="No Identificado"/>
        <s v="Administración de Servicios Portuarios - Bolivia"/>
        <s v="Ministerio de Deportes"/>
        <s v="Instituto Nacional de Reforma Agraria"/>
        <s v="Empresa Estatal &quot;Boliviana de Turismo&quot;"/>
        <s v="Agencia Boliviana de Correos &quot;Correos de Bolivia&quot;"/>
        <s v="Servicio de Desarrollo de las Empresas Púb. Productivas"/>
        <s v="Dirección General de Administración y Finanzas Territoriales"/>
        <s v="Ministerio de Medio Ambiente y Agua"/>
        <s v="Servicio Nacional Textil"/>
        <s v="Yacimientos Petrolíferos Fiscales Bolivianos"/>
        <s v="Dirección General de Crédito Público"/>
        <s v="Dirección General de Programación y Operaciones del Tesoro"/>
        <s v="Ministerio de Desarrollo Productivo y Economía Plural"/>
        <s v="Bolivia TV"/>
        <s v="Ministerio de Obras Públicas, Servicios y Vivienda"/>
        <s v="Ministerio de Relaciones Exteriores"/>
        <s v="Administradora Boliviana de Carreteras"/>
        <s v="Ministerio de Economía y Finanzas Públicas"/>
        <s v="Ministerio de la Presidencia"/>
        <s v="Depósitos Aduaneros Bolivianos"/>
        <s v="Agencia para el Des. de la Soc. de la Información en Bolivia"/>
        <s v="Ministerio de Minería y Metalurgia"/>
        <s v="Empresa Estratégica Boliviana de Construcción y Conservación de Infraestructura Civil"/>
        <s v="Ministerio de Gobierno"/>
        <s v="Ministerio de Justicia y Transparencia Institucional"/>
        <s v="Empresa Estatal de Transporte por Cable &quot;Mi teleférico&quot;"/>
        <s v="Servicio General de Identificación Personal"/>
        <s v="Autoridad Jurisdiccional Administrativa Minera"/>
        <s v="Ministerio de Educación"/>
        <s v="Lotería Nacional de Beneficencia y Salubridad"/>
        <s v="Ministerio de Desarrollo Rural y Tierras"/>
        <s v="Ministerio de Salud"/>
        <s v="Acreedores"/>
        <s v="Ministerio de Planificación del Desarrollo"/>
        <s v="Ministerio de Trabajo, Empleo y Previsión Social"/>
        <s v="Fondo Nacional de Inversión Productiva y Social"/>
        <s v="Adm.de Aeropuertos y Servicios Auxiliares a la Naveg. Aérea"/>
        <s v="Servicio Estatal de Autonomías"/>
        <s v="Instituto Plurinacional de Estudio de Lenguas y Culturas"/>
        <s v="Observatorio Plurinacional de la Calidad  Educativa"/>
        <s v="Direc. Dptal. de Educación La Paz"/>
        <s v="Autoridad de Fisc y Ctrol Soc de Agua Potable Saneam.Básico"/>
        <s v="Insumos Bolivia"/>
        <s v="Impuesto Directo A Los Hidrocarburos"/>
        <s v="Órgano Judicial"/>
        <s v="Gestora Pública de la Seguridad Social de Largo Plazo"/>
        <s v="Agencia de Infraestructura en Salud y Equipamiento Médico"/>
        <s v="Órgano Electoral Plurinacional"/>
        <s v="Serv. Nal. de Reg. y Control de la Comer. de Minerales y Metales"/>
        <s v="Gobierno Autónomo Departamental de La Paz"/>
        <s v="Autoridad de Supervisión del Sistema Financiero"/>
        <s v="Empresa Nacional de Electricidad"/>
        <s v="Autoridad de Fiscalizac. y Control Soc de Bosques y Tierras"/>
        <s v="Servicio al Mejoramiento de la Navegación Amazónica"/>
        <s v="Servicio Departamental de Riego - Oruro"/>
        <s v="Boliviana de Aviación"/>
        <s v="Autoridad de Regulación y Fiscalización de Telecomunicaciones y Transportes"/>
        <s v="Autoridad Plurinacional de la Madre Tierra"/>
        <s v="Empresa Boliviana de Alimentos y Derivados"/>
        <s v="Empresa Nacional de Ferrocarriles - Residual"/>
        <s v="Fundación Cultural del Banco Central de Bolivia"/>
        <s v="Empresa Azucarera San Buenaventura"/>
        <s v="Autoridad de Fiscalización y Control de Cooperativas"/>
        <s v="Agencia para el Des. de las Macroreg. y Zonas Fronterizas"/>
        <s v="Vicepresidencia del Estado Plurinacional"/>
        <s v="Universidad Mayor de San Simón"/>
        <s v="Agencia del Desarrollo del Cine y Audiovisual Bolivianos"/>
        <s v="Autoridad de Fiscalización de Electricidad y Tecnología Nuclear "/>
        <s v="Caja Nacional de Salud"/>
        <s v="Fondo Nacional de Desarrollo Regional"/>
        <s v="Empresa Pública YACANA"/>
        <s v="Empresa Boliviana de Industrializacion de Hidrocarburos"/>
        <s v="Ministerio de Defensa"/>
        <s v="Gobierno Autónomo Departamental de Santa Cruz"/>
        <s v="Autoridad de Fiscalización y Control de Pensiones y Seguros - APS"/>
        <s v="Ministerio de Comunicación"/>
        <s v="Instituto del Seguro Agrario"/>
        <s v="Dirección General de Aeronáutica Civil"/>
        <s v="Autoridad de Fiscalización de Empresas"/>
        <s v="Asamblea Legislativa Plurinacional"/>
        <s v="Autoridad General de Impugnación Tributaria"/>
        <s v="Autoridad de Supervisión de la Seguridad Social de Corto Plazo"/>
        <s v="Tribunal Constitucional Plurinacional"/>
        <s v="Fondo de Desarrollo Indigena"/>
        <s v="Universidad Mayor Real y Pontificia de San Francisco Xavier"/>
        <s v="Gobierno Autónomo Departamental de Cochabamba"/>
        <s v="Procuraduria General del Estado"/>
        <s v="Empresa Pública &quot;QUIPUS&quot;"/>
        <s v="Empresa Naviera Boliviana"/>
        <s v="Servicio Geológico Minero "/>
        <s v="Empresa Pública Nacional Estratégica de Yacimientos de Litio Bolivianos"/>
        <s v="Agencia Nacional de Hidrocarburos"/>
        <s v="Gobierno Autónomo Departamental de Oruro"/>
        <s v="Contraloria General del Estado"/>
        <s v="Agencia Estatal de Vivienda"/>
        <s v="Aduana Nacional"/>
        <s v="Empresa Pública Transporte Aéreo Militar "/>
        <s v="Agencia Boliviana de Energía Nuclear"/>
        <s v="Fondo Rotatorio de Fomento Productivo Regional"/>
        <s v="Instituto Nacional de Innovación Agropecuaria y Forestal"/>
        <s v="Gobierno Autónomo Municipal de La Paz"/>
        <s v="Ministerio de Hidrocarburos"/>
        <s v="Servicio Nacional de Aerofotogrametría"/>
      </sharedItems>
    </cacheField>
    <cacheField name="Fecha Extracto" numFmtId="14">
      <sharedItems containsSemiMixedTypes="0" containsNonDate="0" containsDate="1" containsString="0" minDate="2020-01-02T00:00:00" maxDate="2020-05-30T00:00:00" count="101">
        <d v="2020-01-02T00:00:00"/>
        <d v="2020-01-03T00:00:00"/>
        <d v="2020-01-06T00:00:00"/>
        <d v="2020-01-07T00:00:00"/>
        <d v="2020-01-08T00:00:00"/>
        <d v="2020-01-09T00:00:00"/>
        <d v="2020-01-10T00:00:00"/>
        <d v="2020-01-13T00:00:00"/>
        <d v="2020-01-14T00:00:00"/>
        <d v="2020-01-15T00:00:00"/>
        <d v="2020-01-16T00:00:00"/>
        <d v="2020-01-17T00:00:00"/>
        <d v="2020-01-20T00:00:00"/>
        <d v="2020-01-21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7T00:00:00"/>
        <d v="2020-02-18T00:00:00"/>
        <d v="2020-02-19T00:00:00"/>
        <d v="2020-02-20T00:00:00"/>
        <d v="2020-02-21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5T00:00:00"/>
        <d v="2020-03-26T00:00:00"/>
        <d v="2020-03-27T00:00:00"/>
        <d v="2020-03-30T00:00:00"/>
        <d v="2020-03-31T00:00:00"/>
        <d v="2020-04-02T00:00:00"/>
        <d v="2020-04-09T00:00:00"/>
        <d v="2020-04-13T00:00:00"/>
        <d v="2020-04-16T00:00:00"/>
        <d v="2020-04-17T00:00:00"/>
        <d v="2020-04-21T00:00:00"/>
        <d v="2020-04-22T00:00:00"/>
        <d v="2020-04-23T00:00:00"/>
        <d v="2020-04-28T00:00:00"/>
        <d v="2020-04-29T00:00:00"/>
        <d v="2020-04-30T00:00:00"/>
        <d v="2020-04-01T00:00:00"/>
        <d v="2020-04-03T00:00:00"/>
        <d v="2020-04-06T00:00:00"/>
        <d v="2020-04-07T00:00:00"/>
        <d v="2020-04-08T00:00:00"/>
        <d v="2020-04-14T00:00:00"/>
        <d v="2020-04-15T00:00:00"/>
        <d v="2020-04-20T00:00:00"/>
        <d v="2020-04-24T00:00:00"/>
        <d v="2020-04-27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5T00:00:00"/>
        <d v="2020-05-26T00:00:00"/>
        <d v="2020-05-27T00:00:00"/>
        <d v="2020-05-28T00:00:00"/>
        <d v="2020-05-29T00:00:00"/>
      </sharedItems>
      <fieldGroup base="3">
        <rangePr groupBy="months" startDate="2020-01-02T00:00:00" endDate="2020-05-30T00:00:00"/>
        <groupItems count="14">
          <s v="&lt;2/1/2020"/>
          <s v="ene"/>
          <s v="feb"/>
          <s v="mar"/>
          <s v="abr"/>
          <s v="may"/>
          <s v="jun"/>
          <s v="jul"/>
          <s v="ago"/>
          <s v="sep"/>
          <s v="oct"/>
          <s v="nov"/>
          <s v="dic"/>
          <s v="&gt;30/5/2020"/>
        </groupItems>
      </fieldGroup>
    </cacheField>
    <cacheField name="Nro. Comp. BCB" numFmtId="0">
      <sharedItems/>
    </cacheField>
    <cacheField name="Tipo de Operación" numFmtId="0">
      <sharedItems/>
    </cacheField>
    <cacheField name="Nro. Doc. Extracto" numFmtId="0">
      <sharedItems containsSemiMixedTypes="0" containsString="0" containsNumber="1" containsInteger="1" minValue="10240" maxValue="1840888"/>
    </cacheField>
    <cacheField name="N° Libreta" numFmtId="0">
      <sharedItems containsNonDate="0" containsString="0" containsBlank="1"/>
    </cacheField>
    <cacheField name="Glosa" numFmtId="0">
      <sharedItems longText="1"/>
    </cacheField>
    <cacheField name="C-31 CIP" numFmtId="0">
      <sharedItems containsNonDate="0" containsString="0" containsBlank="1"/>
    </cacheField>
    <cacheField name="C-31 SIP" numFmtId="0">
      <sharedItems containsNonDate="0" containsString="0" containsBlank="1"/>
    </cacheField>
    <cacheField name="C-21 CIP" numFmtId="0">
      <sharedItems containsNonDate="0" containsString="0" containsBlank="1"/>
    </cacheField>
    <cacheField name="C-21 SIP" numFmtId="0">
      <sharedItems containsNonDate="0" containsString="0" containsBlank="1"/>
    </cacheField>
    <cacheField name="Débitos_x000a_(Bs)" numFmtId="164">
      <sharedItems containsSemiMixedTypes="0" containsString="0" containsNumber="1" minValue="0" maxValue="123658752.05"/>
    </cacheField>
    <cacheField name="Créditos_x000a_(Bs)" numFmtId="164">
      <sharedItems containsSemiMixedTypes="0" containsString="0" containsNumber="1" minValue="0" maxValue="1800000000"/>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4006.476643518516" createdVersion="6" refreshedVersion="6" minRefreshableVersion="3" recordCount="235" xr:uid="{179390B8-CE3D-4B12-8170-C0D1814AC676}">
  <cacheSource type="worksheet">
    <worksheetSource ref="A8:Q243" sheet="CUT ME"/>
  </cacheSource>
  <cacheFields count="17">
    <cacheField name="Entidad" numFmtId="0">
      <sharedItems containsMixedTypes="1" containsNumber="1" containsInteger="1" minValue="10" maxValue="670" count="15">
        <s v="99 - 03"/>
        <s v="99 - 02"/>
        <n v="86"/>
        <n v="670"/>
        <n v="287"/>
        <n v="66"/>
        <n v="660"/>
        <n v="212"/>
        <n v="512"/>
        <n v="10"/>
        <n v="47"/>
        <n v="46"/>
        <n v="253"/>
        <n v="132"/>
        <n v="291"/>
      </sharedItems>
    </cacheField>
    <cacheField name="D.A." numFmtId="0">
      <sharedItems containsNonDate="0" containsString="0" containsBlank="1"/>
    </cacheField>
    <cacheField name="Descripción" numFmtId="0">
      <sharedItems count="15">
        <s v="Dirección General de Crédito Público"/>
        <s v="Dirección General de Programación y Operaciones del Tesoro"/>
        <s v="Ministerio de Medio Ambiente y Agua"/>
        <s v="Órgano Electoral Plurinacional"/>
        <s v="Fondo Nacional de Inversión Productiva y Social"/>
        <s v="Ministerio de Planificación del Desarrollo"/>
        <s v="Órgano Judicial"/>
        <s v="Instituto Nacional de Reforma Agraria"/>
        <s v="Adm.de Aeropuertos y Servicios Auxiliares a la Naveg. Aérea"/>
        <s v="Ministerio de Relaciones Exteriores"/>
        <s v="Ministerio de Desarrollo Rural y Tierras"/>
        <s v="Ministerio de Salud"/>
        <s v="Entidad Ejecutora de Medio Ambiente y Agua"/>
        <s v="Servicio de Desarrollo de las Empresas Púb. Productivas"/>
        <s v="Administradora Boliviana de Carreteras"/>
      </sharedItems>
    </cacheField>
    <cacheField name="Fecha Extracto" numFmtId="14">
      <sharedItems containsSemiMixedTypes="0" containsNonDate="0" containsDate="1" containsString="0" minDate="2020-01-02T00:00:00" maxDate="2020-05-30T00:00:00" count="82">
        <d v="2020-01-02T00:00:00"/>
        <d v="2020-01-03T00:00:00"/>
        <d v="2020-01-06T00:00:00"/>
        <d v="2020-01-07T00:00:00"/>
        <d v="2020-01-08T00:00:00"/>
        <d v="2020-01-09T00:00:00"/>
        <d v="2020-01-14T00:00:00"/>
        <d v="2020-01-15T00:00:00"/>
        <d v="2020-01-16T00:00:00"/>
        <d v="2020-01-17T00:00:00"/>
        <d v="2020-01-21T00:00:00"/>
        <d v="2020-01-23T00:00:00"/>
        <d v="2020-01-28T00:00:00"/>
        <d v="2020-01-30T00:00:00"/>
        <d v="2020-01-31T00:00:00"/>
        <d v="2020-02-03T00:00:00"/>
        <d v="2020-02-04T00:00:00"/>
        <d v="2020-02-05T00:00:00"/>
        <d v="2020-02-06T00:00:00"/>
        <d v="2020-02-07T00:00:00"/>
        <d v="2020-02-10T00:00:00"/>
        <d v="2020-02-13T00:00:00"/>
        <d v="2020-02-14T00:00:00"/>
        <d v="2020-02-17T00:00:00"/>
        <d v="2020-02-18T00:00:00"/>
        <d v="2020-02-19T00:00:00"/>
        <d v="2020-02-20T00:00:00"/>
        <d v="2020-02-21T00:00:00"/>
        <d v="2020-02-26T00:00:00"/>
        <d v="2020-02-27T00:00:00"/>
        <d v="2020-02-28T00:00:00"/>
        <d v="2020-03-02T00:00:00"/>
        <d v="2020-03-03T00:00:00"/>
        <d v="2020-03-04T00:00:00"/>
        <d v="2020-03-05T00:00:00"/>
        <d v="2020-03-06T00:00:00"/>
        <d v="2020-03-09T00:00:00"/>
        <d v="2020-03-10T00:00:00"/>
        <d v="2020-03-13T00:00:00"/>
        <d v="2020-03-16T00:00:00"/>
        <d v="2020-03-17T00:00:00"/>
        <d v="2020-03-18T00:00:00"/>
        <d v="2020-03-19T00:00:00"/>
        <d v="2020-03-20T00:00:00"/>
        <d v="2020-03-25T00:00:00"/>
        <d v="2020-03-26T00:00:00"/>
        <d v="2020-03-27T00:00:00"/>
        <d v="2020-03-30T00:00:00"/>
        <d v="2020-03-31T00:00:00"/>
        <d v="2020-04-02T00:00:00"/>
        <d v="2020-04-03T00:00:00"/>
        <d v="2020-04-06T00:00:00"/>
        <d v="2020-04-08T00:00:00"/>
        <d v="2020-04-09T00:00:00"/>
        <d v="2020-04-15T00:00:00"/>
        <d v="2020-04-16T00:00:00"/>
        <d v="2020-04-17T00:00:00"/>
        <d v="2020-04-20T00:00:00"/>
        <d v="2020-04-21T00:00:00"/>
        <d v="2020-04-22T00:00:00"/>
        <d v="2020-04-23T00:00:00"/>
        <d v="2020-04-24T00:00:00"/>
        <d v="2020-04-27T00:00:00"/>
        <d v="2020-04-30T00:00:00"/>
        <d v="2020-05-04T00:00:00"/>
        <d v="2020-05-05T00:00:00"/>
        <d v="2020-05-06T00:00:00"/>
        <d v="2020-05-07T00:00:00"/>
        <d v="2020-05-11T00:00:00"/>
        <d v="2020-05-12T00:00:00"/>
        <d v="2020-05-13T00:00:00"/>
        <d v="2020-05-14T00:00:00"/>
        <d v="2020-05-15T00:00:00"/>
        <d v="2020-05-18T00:00:00"/>
        <d v="2020-05-19T00:00:00"/>
        <d v="2020-05-20T00:00:00"/>
        <d v="2020-05-21T00:00:00"/>
        <d v="2020-05-25T00:00:00"/>
        <d v="2020-05-26T00:00:00"/>
        <d v="2020-05-27T00:00:00"/>
        <d v="2020-05-28T00:00:00"/>
        <d v="2020-05-29T00:00:00"/>
      </sharedItems>
      <fieldGroup base="3">
        <rangePr groupBy="months" startDate="2020-01-02T00:00:00" endDate="2020-05-30T00:00:00"/>
        <groupItems count="14">
          <s v="&lt;2/1/2020"/>
          <s v="ene"/>
          <s v="feb"/>
          <s v="mar"/>
          <s v="abr"/>
          <s v="may"/>
          <s v="jun"/>
          <s v="jul"/>
          <s v="ago"/>
          <s v="sep"/>
          <s v="oct"/>
          <s v="nov"/>
          <s v="dic"/>
          <s v="&gt;30/5/2020"/>
        </groupItems>
      </fieldGroup>
    </cacheField>
    <cacheField name="Tipo de Operación" numFmtId="0">
      <sharedItems/>
    </cacheField>
    <cacheField name="Nro. Doc. Extracto" numFmtId="0">
      <sharedItems containsSemiMixedTypes="0" containsString="0" containsNumber="1" containsInteger="1" minValue="4673" maxValue="1825521"/>
    </cacheField>
    <cacheField name="N° Libreta" numFmtId="0">
      <sharedItems containsNonDate="0" containsString="0" containsBlank="1"/>
    </cacheField>
    <cacheField name="Glosa" numFmtId="0">
      <sharedItems longText="1"/>
    </cacheField>
    <cacheField name="C-31 CIP" numFmtId="0">
      <sharedItems containsNonDate="0" containsString="0" containsBlank="1"/>
    </cacheField>
    <cacheField name="C-31 SIP" numFmtId="0">
      <sharedItems containsNonDate="0" containsString="0" containsBlank="1"/>
    </cacheField>
    <cacheField name="C-21 CIP" numFmtId="0">
      <sharedItems containsNonDate="0" containsString="0" containsBlank="1"/>
    </cacheField>
    <cacheField name="C-21 SIP" numFmtId="0">
      <sharedItems containsNonDate="0" containsString="0" containsBlank="1"/>
    </cacheField>
    <cacheField name="Débitos_x000a_(USD)" numFmtId="164">
      <sharedItems containsSemiMixedTypes="0" containsString="0" containsNumber="1" minValue="0" maxValue="6700602.6299999999"/>
    </cacheField>
    <cacheField name="Créditos_x000a_(USD)" numFmtId="164">
      <sharedItems containsSemiMixedTypes="0" containsString="0" containsNumber="1" minValue="0" maxValue="50000000"/>
    </cacheField>
    <cacheField name="Débitos_x000a_(Bs)" numFmtId="164">
      <sharedItems containsSemiMixedTypes="0" containsString="0" containsNumber="1" minValue="0" maxValue="45966134.039999999"/>
    </cacheField>
    <cacheField name="Créditos_x000a_(Bs)" numFmtId="164">
      <sharedItems containsSemiMixedTypes="0" containsString="0" containsNumber="1" minValue="0" maxValue="343000000"/>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4006.476844907411" createdVersion="6" refreshedVersion="6" minRefreshableVersion="3" recordCount="65" xr:uid="{179869DC-D6D6-4282-9850-21DA2AEF23A2}">
  <cacheSource type="worksheet">
    <worksheetSource ref="A8:H78" sheet="CDI"/>
  </cacheSource>
  <cacheFields count="8">
    <cacheField name="Entidad" numFmtId="0">
      <sharedItems containsMixedTypes="1" containsNumber="1" containsInteger="1" minValue="16" maxValue="867" count="51">
        <n v="16"/>
        <n v="20"/>
        <n v="25"/>
        <n v="41"/>
        <n v="46"/>
        <n v="47"/>
        <n v="52"/>
        <n v="66"/>
        <n v="70"/>
        <n v="76"/>
        <n v="81"/>
        <s v="99 - 02"/>
        <n v="109"/>
        <n v="117"/>
        <n v="129"/>
        <n v="130"/>
        <n v="132"/>
        <n v="133"/>
        <n v="134"/>
        <n v="163"/>
        <n v="192"/>
        <n v="203"/>
        <n v="222"/>
        <n v="223"/>
        <n v="225"/>
        <n v="227"/>
        <n v="234"/>
        <n v="269"/>
        <n v="283"/>
        <n v="287"/>
        <n v="291"/>
        <n v="292"/>
        <n v="293"/>
        <n v="310"/>
        <n v="312"/>
        <n v="324"/>
        <n v="343"/>
        <n v="347"/>
        <n v="373"/>
        <n v="512"/>
        <n v="525"/>
        <n v="586"/>
        <n v="587"/>
        <n v="591"/>
        <n v="592"/>
        <n v="595"/>
        <n v="599"/>
        <n v="660"/>
        <n v="661"/>
        <n v="670"/>
        <n v="867"/>
      </sharedItems>
    </cacheField>
    <cacheField name="D.A." numFmtId="0">
      <sharedItems containsSemiMixedTypes="0" containsString="0" containsNumber="1" containsInteger="1" minValue="1" maxValue="26"/>
    </cacheField>
    <cacheField name="Descripción" numFmtId="0">
      <sharedItems count="51">
        <s v="Ministerio de Educación"/>
        <s v="Ministerio de Defensa"/>
        <s v="Ministerio de la Presidencia"/>
        <s v="Ministerio de Desarrollo Productivo y Economía Plural"/>
        <s v="Ministerio de Salud"/>
        <s v="Ministerio de Desarrollo Rural y Tierras"/>
        <s v="Ministerio de Culturas y Turismo"/>
        <s v="Ministerio de Planificación del Desarrollo"/>
        <s v="Ministerio de Trabajo, Empleo y Previsión Social"/>
        <s v="Ministerio de Minería y Metalurgia"/>
        <s v="Ministerio de Obras Públicas, Servicios y Vivienda"/>
        <s v="Dirección General de Programación y Operaciones del Tesoro"/>
        <s v="Conservatorio Plurinacional de Musica"/>
        <s v="Dirección General de Aeronáutica Civil"/>
        <s v="Escuela de Gestión Pública Plurinacional"/>
        <s v="Fondo de Financiamiento para la Minería"/>
        <s v="Servicio de Desarrollo de las Empresas Púb. Productivas"/>
        <s v="Lotería Nacional de Beneficencia y Salubridad"/>
        <s v="Consejo Nacional de Vivienda Policial"/>
        <s v="Agencia Nacional de Hidrocarburos"/>
        <s v="Servicio al Mejoramiento de la Navegación Amazónica"/>
        <s v="Autoridad de Supervisión del Sistema Financiero"/>
        <s v="Instituto Nacional de Innovación Agropecuaria y Forestal"/>
        <s v="Fondo Nacional de Desarrollo Forestal"/>
        <s v="Serv. Nal. para la Sostenibilidad en Saneamiento Básico"/>
        <s v="Zona Franca Comercial e Industrial de Cobija"/>
        <s v="Servicio Geológico Minero "/>
        <s v="Direc. Dptal. de Educación Potosí"/>
        <s v="Aduana Nacional"/>
        <s v="Fondo Nacional de Inversión Productiva y Social"/>
        <s v="Administradora Boliviana de Carreteras"/>
        <s v="Vías Bolivia"/>
        <s v="Fundación Cultural del Banco Central de Bolivia"/>
        <s v="Autoridad de Regulación y Fiscalización de Telecomunicaciones y Transportes"/>
        <s v="Autoridad de Fiscalizac. y Control Soc de Bosques y Tierras"/>
        <s v="Escuela Boliviana Intercultural de Música"/>
        <s v="Escuela de Jueces del Estado"/>
        <s v="Autoridad de Fiscalización y Control de Cooperativas"/>
        <s v="Fondo de Desarrollo Indigena"/>
        <s v="Adm.de Aeropuertos y Servicios Auxiliares a la Naveg. Aérea"/>
        <s v="Transportes Aéreos Bolivianos"/>
        <s v="Empresa Azucarera San Buenaventura"/>
        <s v="Empresa Estratégica Boliviana de Construcción y Conservación de Infraestructura Civil"/>
        <s v="Empresa Estatal de Transporte por Cable &quot;Mi teleférico&quot;"/>
        <s v="Empresa Estatal &quot;Boliviana de Turismo&quot;"/>
        <s v="Gestora Pública de la Seguridad Social de Largo Plazo"/>
        <s v="Empresa Boliviana de Alimentos y Derivados"/>
        <s v="Órgano Judicial"/>
        <s v="Tribunal Constitucional Plurinacional"/>
        <s v="Órgano Electoral Plurinacional"/>
        <s v="Fondo Rotatorio de Fomento Productivo Regional"/>
      </sharedItems>
    </cacheField>
    <cacheField name="5.9.3" numFmtId="164">
      <sharedItems containsSemiMixedTypes="0" containsString="0" containsNumber="1" minValue="0" maxValue="712353234.82000005"/>
    </cacheField>
    <cacheField name="5.9.4" numFmtId="164">
      <sharedItems containsSemiMixedTypes="0" containsString="0" containsNumber="1" containsInteger="1" minValue="0" maxValue="0"/>
    </cacheField>
    <cacheField name="5.9.7" numFmtId="164">
      <sharedItems containsSemiMixedTypes="0" containsString="0" containsNumber="1" minValue="0" maxValue="2778547.34"/>
    </cacheField>
    <cacheField name="5.9.8" numFmtId="164">
      <sharedItems containsSemiMixedTypes="0" containsString="0" containsNumber="1" minValue="0" maxValue="59620560.960000001"/>
    </cacheField>
    <cacheField name="Total" numFmtId="164">
      <sharedItems containsSemiMixedTypes="0" containsString="0" containsNumber="1" minValue="50" maxValue="712353234.82000005"/>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4006.478082407404" createdVersion="6" refreshedVersion="6" minRefreshableVersion="3" recordCount="92" xr:uid="{5D6EBFA1-5A49-45A9-A27F-63BD895A7974}">
  <cacheSource type="worksheet">
    <worksheetSource ref="A8:O100" sheet="TRL MN"/>
  </cacheSource>
  <cacheFields count="15">
    <cacheField name="Entidad" numFmtId="1">
      <sharedItems containsMixedTypes="1" containsNumber="1" containsInteger="1" minValue="15" maxValue="573" count="10">
        <s v="99 - 02"/>
        <n v="512"/>
        <n v="573"/>
        <n v="293"/>
        <s v="99 - 01"/>
        <n v="290"/>
        <n v="66"/>
        <n v="46"/>
        <n v="86"/>
        <n v="15"/>
      </sharedItems>
    </cacheField>
    <cacheField name="D.A." numFmtId="1">
      <sharedItems containsSemiMixedTypes="0" containsString="0" containsNumber="1" containsInteger="1" minValue="1" maxValue="18"/>
    </cacheField>
    <cacheField name="Descripción" numFmtId="0">
      <sharedItems count="9">
        <s v="Dirección General de Programación y Operaciones del Tesoro"/>
        <s v="Adm.de Aeropuertos y Servicios Auxiliares a la Naveg. Aérea"/>
        <s v="Empresa Siderúrgica del Mutún"/>
        <s v="Fundación Cultural del Banco Central de Bolivia"/>
        <s v="Servicio de Impuestos Nacionales"/>
        <s v="Ministerio de Planificación del Desarrollo"/>
        <s v="Ministerio de Salud"/>
        <s v="Ministerio de Medio Ambiente y Agua"/>
        <s v="Ministerio de Gobierno"/>
      </sharedItems>
    </cacheField>
    <cacheField name="Fecha" numFmtId="14">
      <sharedItems containsSemiMixedTypes="0" containsNonDate="0" containsDate="1" containsString="0" minDate="2020-01-16T00:00:00" maxDate="2020-05-23T00:00:00" count="13">
        <d v="2020-01-16T00:00:00"/>
        <d v="2020-01-20T00:00:00"/>
        <d v="2020-02-04T00:00:00"/>
        <d v="2020-02-11T00:00:00"/>
        <d v="2020-02-19T00:00:00"/>
        <d v="2020-02-20T00:00:00"/>
        <d v="2020-03-19T00:00:00"/>
        <d v="2020-03-24T00:00:00"/>
        <d v="2020-03-31T00:00:00"/>
        <d v="2020-04-03T00:00:00"/>
        <d v="2020-04-20T00:00:00"/>
        <d v="2020-05-20T00:00:00"/>
        <d v="2020-05-22T00:00:00"/>
      </sharedItems>
      <fieldGroup base="3">
        <rangePr groupBy="months" startDate="2020-01-16T00:00:00" endDate="2020-05-23T00:00:00"/>
        <groupItems count="14">
          <s v="&lt;16/1/2020"/>
          <s v="ene"/>
          <s v="feb"/>
          <s v="mar"/>
          <s v="abr"/>
          <s v="may"/>
          <s v="jun"/>
          <s v="jul"/>
          <s v="ago"/>
          <s v="sep"/>
          <s v="oct"/>
          <s v="nov"/>
          <s v="dic"/>
          <s v="&gt;23/5/2020"/>
        </groupItems>
      </fieldGroup>
    </cacheField>
    <cacheField name="Nro. _x000a_TRL" numFmtId="1">
      <sharedItems containsSemiMixedTypes="0" containsString="0" containsNumber="1" containsInteger="1" minValue="60" maxValue="1064"/>
    </cacheField>
    <cacheField name="Nro. _x000a_LIBRETA" numFmtId="1">
      <sharedItems/>
    </cacheField>
    <cacheField name="GLOSA" numFmtId="1">
      <sharedItems/>
    </cacheField>
    <cacheField name="C-31 CIP" numFmtId="1">
      <sharedItems containsNonDate="0" containsString="0" containsBlank="1"/>
    </cacheField>
    <cacheField name="C-31 SIP" numFmtId="1">
      <sharedItems containsNonDate="0" containsString="0" containsBlank="1"/>
    </cacheField>
    <cacheField name="C-21 CIP" numFmtId="1">
      <sharedItems containsNonDate="0" containsString="0" containsBlank="1"/>
    </cacheField>
    <cacheField name="C-21 SIP" numFmtId="1">
      <sharedItems containsNonDate="0" containsString="0" containsBlank="1"/>
    </cacheField>
    <cacheField name="Ajuste Manual" numFmtId="1">
      <sharedItems containsNonDate="0" containsString="0" containsBlank="1"/>
    </cacheField>
    <cacheField name="Débitos_x000a_(Bs)" numFmtId="164">
      <sharedItems containsSemiMixedTypes="0" containsString="0" containsNumber="1" minValue="0" maxValue="342870960.5"/>
    </cacheField>
    <cacheField name="Créditos_x000a_(Bs)" numFmtId="164">
      <sharedItems containsSemiMixedTypes="0" containsString="0" containsNumber="1" minValue="0" maxValue="342870960.5"/>
    </cacheField>
    <cacheField name="Importe" numFmtId="164">
      <sharedItems containsSemiMixedTypes="0" containsString="0" containsNumber="1" minValue="313.07" maxValue="34287096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m/>
    <x v="0"/>
    <x v="0"/>
    <m/>
    <m/>
    <m/>
    <m/>
    <m/>
    <m/>
    <m/>
    <m/>
    <m/>
    <m/>
    <m/>
    <m/>
    <m/>
  </r>
  <r>
    <x v="0"/>
    <m/>
    <x v="0"/>
    <x v="0"/>
    <m/>
    <m/>
    <m/>
    <m/>
    <m/>
    <m/>
    <m/>
    <m/>
    <m/>
    <m/>
    <m/>
    <m/>
    <m/>
  </r>
  <r>
    <x v="0"/>
    <m/>
    <x v="0"/>
    <x v="0"/>
    <m/>
    <m/>
    <m/>
    <m/>
    <m/>
    <m/>
    <m/>
    <m/>
    <m/>
    <m/>
    <m/>
    <m/>
    <m/>
  </r>
  <r>
    <x v="0"/>
    <m/>
    <x v="0"/>
    <x v="0"/>
    <m/>
    <m/>
    <m/>
    <m/>
    <m/>
    <m/>
    <m/>
    <m/>
    <m/>
    <m/>
    <m/>
    <m/>
    <m/>
  </r>
  <r>
    <x v="0"/>
    <m/>
    <x v="0"/>
    <x v="0"/>
    <m/>
    <m/>
    <m/>
    <m/>
    <m/>
    <m/>
    <m/>
    <m/>
    <m/>
    <m/>
    <m/>
    <m/>
    <m/>
  </r>
  <r>
    <x v="0"/>
    <m/>
    <x v="0"/>
    <x v="0"/>
    <m/>
    <m/>
    <m/>
    <m/>
    <m/>
    <m/>
    <m/>
    <m/>
    <m/>
    <m/>
    <m/>
    <m/>
    <m/>
  </r>
  <r>
    <x v="0"/>
    <m/>
    <x v="0"/>
    <x v="0"/>
    <m/>
    <m/>
    <m/>
    <m/>
    <m/>
    <m/>
    <m/>
    <m/>
    <m/>
    <m/>
    <m/>
    <m/>
    <m/>
  </r>
  <r>
    <x v="0"/>
    <m/>
    <x v="0"/>
    <x v="0"/>
    <m/>
    <m/>
    <m/>
    <m/>
    <m/>
    <m/>
    <m/>
    <m/>
    <m/>
    <m/>
    <m/>
    <m/>
    <m/>
  </r>
  <r>
    <x v="0"/>
    <m/>
    <x v="0"/>
    <x v="0"/>
    <m/>
    <m/>
    <m/>
    <m/>
    <m/>
    <m/>
    <m/>
    <m/>
    <m/>
    <m/>
    <m/>
    <m/>
    <m/>
  </r>
  <r>
    <x v="0"/>
    <m/>
    <x v="0"/>
    <x v="0"/>
    <m/>
    <m/>
    <m/>
    <m/>
    <m/>
    <m/>
    <m/>
    <m/>
    <m/>
    <m/>
    <m/>
    <m/>
    <m/>
  </r>
  <r>
    <x v="0"/>
    <m/>
    <x v="0"/>
    <x v="0"/>
    <m/>
    <m/>
    <m/>
    <m/>
    <m/>
    <m/>
    <m/>
    <m/>
    <m/>
    <m/>
    <m/>
    <m/>
    <m/>
  </r>
  <r>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48">
  <r>
    <x v="0"/>
    <m/>
    <x v="0"/>
    <x v="0"/>
    <s v="O18132340002"/>
    <s v="BOD"/>
    <n v="1813234"/>
    <m/>
    <s v="00099021001 DEPOSITO DE EFECTIVO, DEPOSITANTE: RICARDO CRISTIAN CHAMBI CHOQUE, CONCEPTO: DEVOLUCION DE FONDOS EN AVANCE, CUENTA DE DEPOSITO: CUENTA UNICA DEL TESORO"/>
    <m/>
    <m/>
    <m/>
    <m/>
    <n v="0"/>
    <n v="1320"/>
    <s v="NO_CONCILIADO"/>
  </r>
  <r>
    <x v="1"/>
    <m/>
    <x v="1"/>
    <x v="0"/>
    <s v="O18132410002"/>
    <s v="BOD"/>
    <n v="1813241"/>
    <m/>
    <s v="00594012001 DEPOSITO DE EFECTIVO, DEPOSITANTE: ANDRES MARTINEZ CABALLERO, CONCEPTO: DEVOLUCION DE GASTOS DE FUNCIONAMIENTO, CUENTA DE DEPOSITO: CUENTA UNICA DEL TESORO"/>
    <m/>
    <m/>
    <m/>
    <m/>
    <n v="0"/>
    <n v="340.07"/>
    <s v="NO_CONCILIADO"/>
  </r>
  <r>
    <x v="2"/>
    <m/>
    <x v="2"/>
    <x v="0"/>
    <s v="O18132750002"/>
    <s v="BOD"/>
    <n v="1813275"/>
    <m/>
    <s v="00099021001 DEPOSITO DE EFECTIVO, DEPOSITANTE: MINISTERIO DE DEPORTES - RENE MARTINEZ, CONCEPTO: DEVOLUCION SALDOS NO UTILIZADOS FONDO EN AVANCE 2019, CUENTA DE DEPOSITO: CUENTA UNICA DEL TESORO"/>
    <m/>
    <m/>
    <m/>
    <m/>
    <n v="0"/>
    <n v="300"/>
    <s v="NO_CONCILIADO"/>
  </r>
  <r>
    <x v="2"/>
    <m/>
    <x v="2"/>
    <x v="0"/>
    <s v="O18132780002"/>
    <s v="BOD"/>
    <n v="1813278"/>
    <m/>
    <s v="00099021001 DEPOSITO DE EFECTIVO, DEPOSITANTE: MINISTERIO DE DEPORTES - RENE MARTINEZ, CONCEPTO: DEVOLUCION VIATICOS NO UTILIZADOS 2019, CUENTA DE DEPOSITO: CUENTA UNICA DEL TESORO"/>
    <m/>
    <m/>
    <m/>
    <m/>
    <n v="0"/>
    <n v="1484"/>
    <s v="NO_CONCILIADO"/>
  </r>
  <r>
    <x v="0"/>
    <m/>
    <x v="0"/>
    <x v="0"/>
    <s v="O18132790002"/>
    <s v="BOD"/>
    <n v="1813279"/>
    <m/>
    <s v="00099021001 DEPOSITO DE EFECTIVO, DEPOSITANTE: ANA GABRIELA GUTIERREZ VACA, CONCEPTO: DEVOLUCION AGUINALDO GESTION 2019 A NOMBRE DE: ANA GABRIELA GUTIERREZ VACA CI. 5649766 CH., CUENTA DE DEPOSITO: CUENTA UNICA DEL TESORO"/>
    <m/>
    <m/>
    <m/>
    <m/>
    <n v="0"/>
    <n v="453"/>
    <s v="NO_CONCILIADO"/>
  </r>
  <r>
    <x v="0"/>
    <m/>
    <x v="0"/>
    <x v="0"/>
    <s v="O18132830002"/>
    <s v="BOD"/>
    <n v="1813283"/>
    <m/>
    <s v="00099021001 DEPOSITO DE EFECTIVO, DEPOSITANTE: EVA URIA DE VALDIVIA, CONCEPTO: COBROS INDEVIDOS, CUENTA DE DEPOSITO: CUENTA UNICA DEL TESORO"/>
    <m/>
    <m/>
    <m/>
    <m/>
    <n v="0"/>
    <n v="3000"/>
    <s v="NO_CONCILIADO"/>
  </r>
  <r>
    <x v="0"/>
    <m/>
    <x v="0"/>
    <x v="0"/>
    <s v="O18132870002"/>
    <s v="BOD"/>
    <n v="1813287"/>
    <m/>
    <s v="00099021001 DEPOSITO DE EFECTIVO, DEPOSITANTE: ELIZABETH FERNANDA MEDINA ROCABADO, CONCEPTO: DEVOLUCION DUODECIMAS DE AGUINALDO, CUENTA DE DEPOSITO: CUENTA UNICA DEL TESORO"/>
    <m/>
    <m/>
    <m/>
    <m/>
    <n v="0"/>
    <n v="240.3"/>
    <s v="NO_CONCILIADO"/>
  </r>
  <r>
    <x v="0"/>
    <m/>
    <x v="0"/>
    <x v="0"/>
    <s v="O18132890002"/>
    <s v="BOD"/>
    <n v="1813289"/>
    <m/>
    <s v="00099021001 DEPOSITO DE EFECTIVO, DEPOSITANTE: ELIZABETH FERNANDA MEDINA ROCABADO, CONCEPTO: DEVOLUCION DUODECIMAS DE AGUINALDO, CUENTA DE DEPOSITO: CUENTA UNICA DEL TESORO"/>
    <m/>
    <m/>
    <m/>
    <m/>
    <n v="0"/>
    <n v="286.5"/>
    <s v="NO_CONCILIADO"/>
  </r>
  <r>
    <x v="0"/>
    <m/>
    <x v="0"/>
    <x v="0"/>
    <s v="O18132980002"/>
    <s v="BOD"/>
    <n v="1813298"/>
    <m/>
    <s v="00099021001 DEPOSITO DE EFECTIVO, DEPOSITANTE: LUIS FERNANDO TORREZ SOLARES, CONCEPTO: DEVOLUCION DE VIATICOS EN DEMASIA, VIAJE EN COMISION OFICIAL 30 DE AGOSTO AL 1 DE SEPTIEMBRE DE 2017, CUENTA DE DEPOSITO: CUENTA UNICA DEL TESORO"/>
    <m/>
    <m/>
    <m/>
    <m/>
    <n v="0"/>
    <n v="720.36"/>
    <s v="NO_CONCILIADO"/>
  </r>
  <r>
    <x v="3"/>
    <m/>
    <x v="3"/>
    <x v="0"/>
    <s v="O18133070002"/>
    <s v="BOD"/>
    <n v="1813307"/>
    <m/>
    <s v="00212012001 DEPOSITO DE EFECTIVO, DEPOSITANTE: ROGER HERLAN CHURA PILLCO, CONCEPTO: REPOCISION CREDENCIAL, CUENTA DE DEPOSITO: CUENTA UNICA DEL TESORO"/>
    <m/>
    <m/>
    <m/>
    <m/>
    <n v="0"/>
    <n v="60"/>
    <s v="NO_CONCILIADO"/>
  </r>
  <r>
    <x v="0"/>
    <m/>
    <x v="0"/>
    <x v="0"/>
    <s v="O18133150002"/>
    <s v="BOD"/>
    <n v="1813315"/>
    <m/>
    <s v="00099021001 DEPOSITO DE EFECTIVO, DEPOSITANTE: JOSE E. ANTEQUERA, CONCEPTO: DUODECIMA DE AGUINALDO 532,09, CUENTA DE DEPOSITO: CUENTA UNICA DEL TESORO"/>
    <m/>
    <m/>
    <m/>
    <m/>
    <n v="0"/>
    <n v="532.09"/>
    <s v="NO_CONCILIADO"/>
  </r>
  <r>
    <x v="4"/>
    <m/>
    <x v="4"/>
    <x v="0"/>
    <s v="O18133470002"/>
    <s v="BOD"/>
    <n v="1813347"/>
    <m/>
    <s v="00592012001 DEPOSITO DE EFECTIVO, DEPOSITANTE: VICEPRESIDENCIA, CONCEPTO: PAGO DE SALDO VICEPRESIDENCIA, CUENTA DE DEPOSITO: CUENTA UNICA DEL TESORO"/>
    <m/>
    <m/>
    <m/>
    <m/>
    <n v="0"/>
    <n v="0.70000000000000007"/>
    <s v="NO_CONCILIADO"/>
  </r>
  <r>
    <x v="4"/>
    <m/>
    <x v="4"/>
    <x v="0"/>
    <s v="O18133490002"/>
    <s v="BOD"/>
    <n v="1813349"/>
    <m/>
    <s v="00592012001 DEPOSITO DE EFECTIVO, DEPOSITANTE: DEPÓSITOS ADUANEROS BOLIVIANOS, CONCEPTO: PAGO ENTIDAD DEPÓSITOS ADUANEROS BOLIVIANOS - ND - 238957, CUENTA DE DEPOSITO: CUENTA UNICA DEL TESORO"/>
    <m/>
    <m/>
    <m/>
    <m/>
    <n v="0"/>
    <n v="367.64"/>
    <s v="NO_CONCILIADO"/>
  </r>
  <r>
    <x v="5"/>
    <m/>
    <x v="5"/>
    <x v="0"/>
    <s v="O18133570002"/>
    <s v="BOD"/>
    <n v="1813357"/>
    <m/>
    <s v="00383012001 DEPOSITO DE EFECTIVO, DEPOSITANTE: AGBC-WILMER FELIX NINA VICENTE, CONCEPTO: REVERSION FONDOS EN AVANCE PREV 673-674, CUENTA DE DEPOSITO: CUENTA UNICA DEL TESORO"/>
    <m/>
    <m/>
    <m/>
    <m/>
    <n v="0"/>
    <n v="0.43"/>
    <s v="NO_CONCILIADO"/>
  </r>
  <r>
    <x v="5"/>
    <m/>
    <x v="5"/>
    <x v="0"/>
    <s v="O18133590002"/>
    <s v="BOD"/>
    <n v="1813359"/>
    <m/>
    <s v="00383012001 DEPOSITO DE EFECTIVO, DEPOSITANTE: AGBC - WILMER FELIX NINA VICENTE, CONCEPTO: REVERSION FONDOS EN AVANCE PREV. 698 - 699, CUENTA DE DEPOSITO: CUENTA UNICA DEL TESORO"/>
    <m/>
    <m/>
    <m/>
    <m/>
    <n v="0"/>
    <n v="334.95"/>
    <s v="NO_CONCILIADO"/>
  </r>
  <r>
    <x v="6"/>
    <m/>
    <x v="6"/>
    <x v="0"/>
    <s v="O18133890002"/>
    <s v="BOD"/>
    <n v="1813389"/>
    <m/>
    <s v="00132012005 DEPOSITO DE EFECTIVO, DEPOSITANTE: SEDEM, CONCEPTO: DEVOLUCION DE REFRIGERIO NO COBRADO PREV. 9411, CUENTA DE DEPOSITO: CUENTA UNICA DEL TESORO"/>
    <m/>
    <m/>
    <m/>
    <m/>
    <n v="0"/>
    <n v="378"/>
    <s v="NO_CONCILIADO"/>
  </r>
  <r>
    <x v="7"/>
    <m/>
    <x v="7"/>
    <x v="0"/>
    <s v="B18131880002"/>
    <s v="BOD"/>
    <n v="1813188"/>
    <m/>
    <s v="00099021001 DEP.DE CHEQ.AJENOS,RET.DE CAM.,CONCEPTO: DEVOLUCION RECURSOS DEL BONO DE PERSONAS  CON  DISCAPACIDAD,DEP.: GOB. AUTONOMO MUNICIPAL DE  QUIABAYA , PROCEDENCIA: BANCO UNION S.A., CHEQUE: 3246, FECHA DE EMISION:31/12/2019"/>
    <m/>
    <m/>
    <m/>
    <m/>
    <n v="0"/>
    <n v="12500"/>
    <s v="NO_CONCILIADO"/>
  </r>
  <r>
    <x v="8"/>
    <m/>
    <x v="8"/>
    <x v="0"/>
    <s v="B18132040002"/>
    <s v="BOD"/>
    <n v="1813204"/>
    <m/>
    <s v="00086011105 DEP.DE CHEQ.AJENOS,RET.DE CAM.,CONCEPTO: DEP MINISTERIO DE MEDIO AMBIENTE Y AGUA APROVECHAMIENTO DE LA VICUÑA,DEP.: ACOFIV-BOLIVIA , PROCEDENCIA: BANCO DE CREDITO DE BOLIVIA S.A., CHEQUE: 587, FECHA DE EMISION:31/12/2019"/>
    <m/>
    <m/>
    <m/>
    <m/>
    <n v="0"/>
    <n v="249782"/>
    <s v="NO_CONCILIADO"/>
  </r>
  <r>
    <x v="7"/>
    <m/>
    <x v="7"/>
    <x v="0"/>
    <s v="B18132080002"/>
    <s v="BOD"/>
    <n v="1813208"/>
    <m/>
    <s v="00099021001 DEP.DE CHEQ.AJENOS,RET.DE CAM.,CONCEPTO: DEVOLUCION POR CONCEPTO DE BONO PARA PERSONAS CON DISCAPACIDAD,DEP.: GOB. AUTONOMO MUNPAL DE SANTIAGO DE MACHACA , PROCEDENCIA: BANCO UNION S.A., CHEQUE: 8, FECHA DE EMISION:30/12/2019"/>
    <m/>
    <m/>
    <m/>
    <m/>
    <n v="0"/>
    <n v="9750"/>
    <s v="NO_CONCILIADO"/>
  </r>
  <r>
    <x v="7"/>
    <m/>
    <x v="7"/>
    <x v="0"/>
    <s v="B18132110002"/>
    <s v="BOD"/>
    <n v="1813211"/>
    <m/>
    <s v="00099021001 DEP.DE CHEQ.AJENOS,RET.DE CAM.,CONCEPTO: DEVOLUCION DE RECURSOS  BONO DE PERSONAS CON DISCAPACIDAD,DEP.: GOBIERNO AUTONOMO MUNICIPAL DE COMBAYA , PROCEDENCIA: BANCO UNION S.A., CHEQUE: 2056, FECHA DE EMISION:30/12/2019"/>
    <m/>
    <m/>
    <m/>
    <m/>
    <n v="0"/>
    <n v="12750"/>
    <s v="NO_CONCILIADO"/>
  </r>
  <r>
    <x v="0"/>
    <m/>
    <x v="0"/>
    <x v="0"/>
    <s v="O18132210002"/>
    <s v="BOD"/>
    <n v="1813221"/>
    <m/>
    <s v="00099021001 DEPOSITO DE EFECTIVO, DEPOSITANTE: ALFREDO MAMANI HUALLPA, CONCEPTO: DEVOLUCION PAGO EN DEMASIA DE AGUINALDO, CUENTA DE DEPOSITO: CUENTA UNICA DEL TESORO"/>
    <m/>
    <m/>
    <m/>
    <m/>
    <n v="0"/>
    <n v="581.16"/>
    <s v="NO_CONCILIADO"/>
  </r>
  <r>
    <x v="0"/>
    <m/>
    <x v="0"/>
    <x v="0"/>
    <s v="O18132170002"/>
    <s v="BOD"/>
    <n v="1813217"/>
    <m/>
    <s v="00099021001 DEPOSITO DE EFECTIVO, DEPOSITANTE: MARIA ROMULA MICHEL CORTEZ, CONCEPTO: DOBLE PERCEPCION, CUENTA DE DEPOSITO: CUENTA UNICA DEL TESORO"/>
    <m/>
    <m/>
    <m/>
    <m/>
    <n v="0"/>
    <n v="6676.1100000000006"/>
    <s v="NO_CONCILIADO"/>
  </r>
  <r>
    <x v="0"/>
    <m/>
    <x v="0"/>
    <x v="0"/>
    <s v="O18132120002"/>
    <s v="BOD"/>
    <n v="1813212"/>
    <m/>
    <s v="00099021001 DEPOSITO DE EFECTIVO, DEPOSITANTE: JOSE RODOLFO TELLEZ FLORES, CONCEPTO: DOBLE PERCEPCION, CUENTA DE DEPOSITO: CUENTA UNICA DEL TESORO"/>
    <m/>
    <m/>
    <m/>
    <m/>
    <n v="0"/>
    <n v="3003.53"/>
    <s v="NO_CONCILIADO"/>
  </r>
  <r>
    <x v="0"/>
    <m/>
    <x v="0"/>
    <x v="0"/>
    <s v="O18132000002"/>
    <s v="BOD"/>
    <n v="1813200"/>
    <m/>
    <s v="00099021001 DEPOSITO DE EFECTIVO, DEPOSITANTE: ZORKA ZEBALLOS TOMIANOVIC, CONCEPTO: SALDO NO EJECUTADO, CUENTA DE DEPOSITO: CUENTA UNICA DEL TESORO"/>
    <m/>
    <m/>
    <m/>
    <m/>
    <n v="0"/>
    <n v="2433.4"/>
    <s v="NO_CONCILIADO"/>
  </r>
  <r>
    <x v="0"/>
    <m/>
    <x v="0"/>
    <x v="0"/>
    <s v="O18131910002"/>
    <s v="BOD"/>
    <n v="1813191"/>
    <m/>
    <s v="00099021001 DEPOSITO DE EFECTIVO, DEPOSITANTE: SHIRLEY FERNANDEZ FLORES, CONCEPTO: DEVOLUCION DE SUELDO, CUENTA DE DEPOSITO: CUENTA UNICA DEL TESORO"/>
    <m/>
    <m/>
    <m/>
    <m/>
    <n v="0"/>
    <n v="144.4"/>
    <s v="NO_CONCILIADO"/>
  </r>
  <r>
    <x v="9"/>
    <m/>
    <x v="9"/>
    <x v="0"/>
    <s v="O18131820002"/>
    <s v="BOD"/>
    <n v="1813182"/>
    <m/>
    <s v="00378012002 DEPOSITO DE EFECTIVO, DEPOSITANTE: FLORENTINO ISRAEL PEREZ YUJRA, CONCEPTO: DEVOLUCION PREVENTIVO N° 682 - 2, CUENTA DE DEPOSITO: CUENTA UNICA DEL TESORO"/>
    <m/>
    <m/>
    <m/>
    <m/>
    <n v="0"/>
    <n v="200"/>
    <s v="NO_CONCILIADO"/>
  </r>
  <r>
    <x v="9"/>
    <m/>
    <x v="9"/>
    <x v="0"/>
    <s v="O18131770002"/>
    <s v="BOD"/>
    <n v="1813177"/>
    <m/>
    <s v="00378012002 DEPOSITO DE EFECTIVO, DEPOSITANTE: FLORENTINO ISRAEL PEREZ YUJRA, CONCEPTO: DEVOLUCION PREVENTIVO N° 681 - 2, CUENTA DE DEPOSITO: CUENTA UNICA DEL TESORO"/>
    <m/>
    <m/>
    <m/>
    <m/>
    <n v="0"/>
    <n v="49"/>
    <s v="NO_CONCILIADO"/>
  </r>
  <r>
    <x v="10"/>
    <m/>
    <x v="10"/>
    <x v="0"/>
    <s v="G12375370001"/>
    <s v="CVD"/>
    <n v="1237537"/>
    <m/>
    <s v="COBRO COSTOS DE PAPELERIA SEGUN TRANSFERENCIA DEL EXTERIOR POR ORDEN DE COPAGAZ DISTRIBUIDORA DE GAS S.A. LIB. 00513062001 YPFB-OPERACIONES PLANTA DE SEPARACION DE LIQUIDOS RIO GRANDE"/>
    <m/>
    <m/>
    <m/>
    <m/>
    <n v="50"/>
    <n v="0"/>
    <s v="NO_CONCILIADO"/>
  </r>
  <r>
    <x v="10"/>
    <m/>
    <x v="10"/>
    <x v="0"/>
    <s v="G12375390001"/>
    <s v="CVD"/>
    <n v="1237539"/>
    <m/>
    <s v="COBRO COSTOS DE PAPELERIA SEGUN TRANSFERENCIA DEL EXTERIOR POR ORDEN DE VITOL S.A. LIB. 00513012007 YPFB - RECURSOS NACIONALIZACIÓN"/>
    <m/>
    <m/>
    <m/>
    <m/>
    <n v="50"/>
    <n v="0"/>
    <s v="NO_CONCILIADO"/>
  </r>
  <r>
    <x v="11"/>
    <m/>
    <x v="11"/>
    <x v="0"/>
    <s v="S09757190003"/>
    <s v="COB"/>
    <n v="975719"/>
    <m/>
    <s v="'TRANSFERENCIA'||RECIBIDA DEL EXTERIOR SEGÚN MENSAJES SWIFT NOS. 00002-00001 (REM.EXT.) DE FECHA 02-01-2020, POR DESEMBOLSO DE CAF PRÉSTAMO CFA010968 PROGRAMA DE APOYO A LA MEJORA DE LA GESTIÓN DE FINANZAS PUBLICAS, SEGUNDO DESEMBOLSO LIBRETA N°00099021001 TGN-RECURSOS ORDINARIOS (3987) REF.: UTILES DE ESCRITORIO"/>
    <m/>
    <m/>
    <m/>
    <m/>
    <n v="50"/>
    <n v="0"/>
    <s v="NO_CONCILIADO"/>
  </r>
  <r>
    <x v="11"/>
    <m/>
    <x v="11"/>
    <x v="0"/>
    <s v="S09757450001"/>
    <s v="DEV"/>
    <n v="975745"/>
    <m/>
    <s v="TRANSFERENCIA DE FONDOS||S/G. NOTA CITE: MEFP//VTCP/DGCP/UODP-001/2020 DE LA FECHA, DEL MIN.DE ECONOMIA Y FINANZAS PUBLICAS(HRE-TSO-8), PAGO BTS EXTRABURSATIL-VENCIMIENTO 3 DE ENERO DE 2020 D.S.N°1121 DE 11 DE ENERO DE 2012. DEBITO DE LA LIBRETA N° 00099021001 TGN-RECURSOS ORDINARIOS MN."/>
    <m/>
    <m/>
    <m/>
    <m/>
    <n v="194890"/>
    <n v="0"/>
    <s v="NO_CONCILIADO"/>
  </r>
  <r>
    <x v="11"/>
    <m/>
    <x v="11"/>
    <x v="0"/>
    <s v="S09757450003"/>
    <s v="COB"/>
    <n v="975745"/>
    <m/>
    <s v="'TRANSFERENCIA DE FONDOS||S/G. NOTA CITE: MEFP//VTCP/DGCP/UODP-001/2020 DE LA FECHA, DEL MIN.DE ECONOMIA Y FINANZAS PUBLICAS(HRE-TSO-8), PAGO BTS EXTRABURSATIL-VENCIMIENTO 3 DE ENERO DE 2020 D.S.N°1121 DE 11 DE ENERO DE 2012. DEBITO DE LA LIBRETA N° 00099021001, REPOSICION UTILES DE ESCRITORIO."/>
    <m/>
    <m/>
    <m/>
    <m/>
    <n v="50"/>
    <n v="0"/>
    <s v="NO_CONCILIADO"/>
  </r>
  <r>
    <x v="10"/>
    <m/>
    <x v="10"/>
    <x v="0"/>
    <s v="S09757460001"/>
    <s v="COB"/>
    <n v="975746"/>
    <m/>
    <s v="'COBRO DE'||UTILES DE ESCRITORIO POR EL COMPROBANTE CONTABLE NRO. 0975743 DE LA FECHA, SEGÚN CORREO ELECTRÓNICO DE YPFB. DEBITO DE LA LIBRETA 00513022001 YPFB  OPERACIONES."/>
    <m/>
    <m/>
    <m/>
    <m/>
    <n v="50"/>
    <n v="0"/>
    <s v="NO_CONCILIADO"/>
  </r>
  <r>
    <x v="10"/>
    <m/>
    <x v="10"/>
    <x v="1"/>
    <s v="O18137150002"/>
    <s v="BOD"/>
    <n v="1813715"/>
    <m/>
    <s v="00513012003 DEPOSITO DE EFECTIVO, DEPOSITANTE: Y.P.F.B.  CORPORATIVO, CONCEPTO: REVERSION, CUENTA DE DEPOSITO: CUENTA UNICA DEL TESORO"/>
    <m/>
    <m/>
    <m/>
    <m/>
    <n v="0"/>
    <n v="27569.08"/>
    <s v="NO_CONCILIADO"/>
  </r>
  <r>
    <x v="0"/>
    <m/>
    <x v="0"/>
    <x v="1"/>
    <s v="O18137130002"/>
    <s v="BOD"/>
    <n v="1813713"/>
    <m/>
    <s v="00099021001 DEPOSITO DE EFECTIVO, DEPOSITANTE: FELICIANO HUANCA LAURA, CONCEPTO: DEVOLUCION DE COBRO INDEBIDO, CUENTA DE DEPOSITO: CUENTA UNICA DEL TESORO"/>
    <m/>
    <m/>
    <m/>
    <m/>
    <n v="0"/>
    <n v="4310"/>
    <s v="NO_CONCILIADO"/>
  </r>
  <r>
    <x v="12"/>
    <m/>
    <x v="12"/>
    <x v="1"/>
    <s v="O18136930002"/>
    <s v="BOD"/>
    <n v="1813693"/>
    <m/>
    <s v="00099021001 DEPOSITO DE EFECTIVO, DEPOSITANTE: MINISTERIO DE DEFENSA EJERCITO DE BOLIVIA, CONCEPTO: DEVOLUCION, CUENTA DE DEPOSITO: CUENTA UNICA DEL TESORO"/>
    <m/>
    <m/>
    <m/>
    <m/>
    <n v="0"/>
    <n v="465"/>
    <s v="NO_CONCILIADO"/>
  </r>
  <r>
    <x v="0"/>
    <m/>
    <x v="0"/>
    <x v="1"/>
    <s v="O18136420002"/>
    <s v="BOD"/>
    <n v="1813642"/>
    <m/>
    <s v="00099021001 DEPOSITO DE EFECTIVO, DEPOSITANTE: BENEDICTA  CERON VDA DE CALLE, CONCEPTO: SUSCRIPCION DE CONVENIO PARA EL PAGO DE LO ADEUDADO, CUENTA DE DEPOSITO: CUENTA UNICA DEL TESORO"/>
    <m/>
    <m/>
    <m/>
    <m/>
    <n v="0"/>
    <n v="1441"/>
    <s v="NO_CONCILIADO"/>
  </r>
  <r>
    <x v="12"/>
    <m/>
    <x v="12"/>
    <x v="1"/>
    <s v="O18136220002"/>
    <s v="BOD"/>
    <n v="1813622"/>
    <m/>
    <s v="00099021001 DEPOSITO DE EFECTIVO, DEPOSITANTE: OMAR FREDDY PEREZ MENDIZABAL, CONCEPTO: REVERSION SERVICIO INTERNET MES DE NOVIEMBRE PREVENTIVO 6408, CUENTA DE DEPOSITO: CUENTA UNICA DEL TESORO"/>
    <m/>
    <m/>
    <m/>
    <m/>
    <n v="0"/>
    <n v="1.5"/>
    <s v="NO_CONCILIADO"/>
  </r>
  <r>
    <x v="12"/>
    <m/>
    <x v="12"/>
    <x v="1"/>
    <s v="O18136200002"/>
    <s v="BOD"/>
    <n v="1813620"/>
    <m/>
    <s v="00099021001 DEPOSITO DE EFECTIVO, DEPOSITANTE: OMAR FREDDY PEREZ MENDIZABAL, CONCEPTO: REVERSION DE SERVICIO DE AGUA MES DE DICIEMBRE PREVENTIVO 7073, CUENTA DE DEPOSITO: CUENTA UNICA DEL TESORO"/>
    <m/>
    <m/>
    <m/>
    <m/>
    <n v="0"/>
    <n v="1567.7"/>
    <s v="NO_CONCILIADO"/>
  </r>
  <r>
    <x v="12"/>
    <m/>
    <x v="12"/>
    <x v="1"/>
    <s v="O18136190002"/>
    <s v="BOD"/>
    <n v="1813619"/>
    <m/>
    <s v="00099021001 DEPOSITO DE EFECTIVO, DEPOSITANTE: OMAR FREDDY PEREZ MENDIZABAL, CONCEPTO: REVERSION DE SERVICIO DE AGUA MES NOVIEMBRE PREVENTIVO 6408, CUENTA DE DEPOSITO: CUENTA UNICA DEL TESORO"/>
    <m/>
    <m/>
    <m/>
    <m/>
    <n v="0"/>
    <n v="784.5"/>
    <s v="NO_CONCILIADO"/>
  </r>
  <r>
    <x v="13"/>
    <m/>
    <x v="13"/>
    <x v="1"/>
    <s v="O18136150002"/>
    <s v="BOD"/>
    <n v="1813615"/>
    <m/>
    <s v="00041011101 DEPOSITO DE EFECTIVO, DEPOSITANTE: JOSE FRANCISCO ZULETA OLMOS, CONCEPTO: PAGO PROCESO SUMARIAL MDPYEP, CUENTA DE DEPOSITO: CUENTA UNICA DEL TESORO"/>
    <m/>
    <m/>
    <m/>
    <m/>
    <n v="0"/>
    <n v="1"/>
    <s v="NO_CONCILIADO"/>
  </r>
  <r>
    <x v="0"/>
    <m/>
    <x v="0"/>
    <x v="1"/>
    <s v="O18136110002"/>
    <s v="BOD"/>
    <n v="1813611"/>
    <m/>
    <s v="00099021001 DEPOSITO DE EFECTIVO, DEPOSITANTE: RAUL ANTI ANTI CI. 2364218 LP, CONCEPTO: DOBLE PERCEPCION, CUENTA DE DEPOSITO: CUENTA UNICA DEL TESORO"/>
    <m/>
    <m/>
    <m/>
    <m/>
    <n v="0"/>
    <n v="782.38"/>
    <s v="NO_CONCILIADO"/>
  </r>
  <r>
    <x v="0"/>
    <m/>
    <x v="0"/>
    <x v="1"/>
    <s v="O18137940002"/>
    <s v="BOD"/>
    <n v="1813794"/>
    <m/>
    <s v="00099021001 DEPOSITO DE EFECTIVO, DEPOSITANTE: MARIA CECILIA BARAHONA CALLISAYA, CONCEPTO: DEVOLUCION POR DOBLE PERCEPCION, CUENTA DE DEPOSITO: CUENTA UNICA DEL TESORO"/>
    <m/>
    <m/>
    <m/>
    <m/>
    <n v="0"/>
    <n v="1289.73"/>
    <s v="NO_CONCILIADO"/>
  </r>
  <r>
    <x v="14"/>
    <m/>
    <x v="14"/>
    <x v="1"/>
    <s v="O18137880002"/>
    <s v="BOD"/>
    <n v="1813788"/>
    <m/>
    <s v="00526012001 DEPOSITO DE EFECTIVO, DEPOSITANTE: BOLIVIA TV- EDUARDO LUIS CHAVEZ GUACHALLA, CONCEPTO: DEVOLUCION DE VIATICOS GESTION 2017, CUENTA DE DEPOSITO: CUENTA UNICA DEL TESORO"/>
    <m/>
    <m/>
    <m/>
    <m/>
    <n v="0"/>
    <n v="182"/>
    <s v="NO_CONCILIADO"/>
  </r>
  <r>
    <x v="15"/>
    <m/>
    <x v="15"/>
    <x v="1"/>
    <s v="O18137800002"/>
    <s v="BOD"/>
    <n v="1813780"/>
    <m/>
    <s v="00081161101 DEPOSITO DE EFECTIVO, DEPOSITANTE: MARISOL PAOLA RIOS TOLEDO, CONCEPTO: DEVOLUCION SALDO FONDOS PREV 278, CUENTA DE DEPOSITO: CUENTA UNICA DEL TESORO"/>
    <m/>
    <m/>
    <m/>
    <m/>
    <n v="0"/>
    <n v="2726"/>
    <s v="NO_CONCILIADO"/>
  </r>
  <r>
    <x v="12"/>
    <m/>
    <x v="12"/>
    <x v="1"/>
    <s v="O18137630002"/>
    <s v="BOD"/>
    <n v="1813763"/>
    <m/>
    <s v="00099021001 DEPOSITO DE EFECTIVO, DEPOSITANTE: CAMARA DE DIPUTADOS, CONCEPTO: DEVOLUCION, CUENTA DE DEPOSITO: CUENTA UNICA DEL TESORO"/>
    <m/>
    <m/>
    <m/>
    <m/>
    <n v="0"/>
    <n v="590.25"/>
    <s v="NO_CONCILIADO"/>
  </r>
  <r>
    <x v="0"/>
    <m/>
    <x v="0"/>
    <x v="1"/>
    <s v="O18137530002"/>
    <s v="BOD"/>
    <n v="1813753"/>
    <m/>
    <s v="00099021001 DEPOSITO DE EFECTIVO, DEPOSITANTE: MARCO AURELIO JULIO VISCARRA, CONCEPTO: DEPÓSITO SALDO NO EJECUTADO, CUENTA DE DEPOSITO: CUENTA UNICA DEL TESORO"/>
    <m/>
    <m/>
    <m/>
    <m/>
    <n v="0"/>
    <n v="17566.600000000002"/>
    <s v="NO_CONCILIADO"/>
  </r>
  <r>
    <x v="0"/>
    <m/>
    <x v="0"/>
    <x v="1"/>
    <s v="O18137400002"/>
    <s v="BOD"/>
    <n v="1813740"/>
    <m/>
    <s v="00099021001 DEPOSITO DE EFECTIVO, DEPOSITANTE: FLORA RODRIGUEZ SIRPA, CONCEPTO: DEVOLUCION POR COBRO INDEBIDO, CUENTA DE DEPOSITO: CUENTA UNICA DEL TESORO"/>
    <m/>
    <m/>
    <m/>
    <m/>
    <n v="0"/>
    <n v="6200"/>
    <s v="NO_CONCILIADO"/>
  </r>
  <r>
    <x v="12"/>
    <m/>
    <x v="12"/>
    <x v="1"/>
    <s v="O18137360002"/>
    <s v="BOD"/>
    <n v="1813736"/>
    <m/>
    <s v="00099021001 DEPOSITO DE EFECTIVO, DEPOSITANTE: BATALLON DE INGENIERIA VI RIOSINHO, CONCEPTO: REVERSION DE SERVICIOS BASICOS, CUENTA DE DEPOSITO: CUENTA UNICA DEL TESORO"/>
    <m/>
    <m/>
    <m/>
    <m/>
    <n v="0"/>
    <n v="992.98"/>
    <s v="NO_CONCILIADO"/>
  </r>
  <r>
    <x v="0"/>
    <m/>
    <x v="0"/>
    <x v="1"/>
    <s v="O18137350002"/>
    <s v="BOD"/>
    <n v="1813735"/>
    <m/>
    <s v="00099021001 DEPOSITO DE EFECTIVO, DEPOSITANTE: GUIDO CRESPO VALLEJOS, CONCEPTO: PRA, CUENTA DE DEPOSITO: CUENTA UNICA DEL TESORO"/>
    <m/>
    <m/>
    <m/>
    <m/>
    <n v="0"/>
    <n v="400"/>
    <s v="NO_CONCILIADO"/>
  </r>
  <r>
    <x v="0"/>
    <m/>
    <x v="0"/>
    <x v="1"/>
    <s v="O18137300002"/>
    <s v="BOD"/>
    <n v="1813730"/>
    <m/>
    <s v="00099021001 DEPOSITO DE EFECTIVO, DEPOSITANTE: SONIA VILDOZO VDA DE TARQUI, CONCEPTO: COBRO INDEBIDO, CUENTA DE DEPOSITO: CUENTA UNICA DEL TESORO"/>
    <m/>
    <m/>
    <m/>
    <m/>
    <n v="0"/>
    <n v="2097.7600000000002"/>
    <s v="NO_CONCILIADO"/>
  </r>
  <r>
    <x v="0"/>
    <m/>
    <x v="0"/>
    <x v="1"/>
    <s v="O18137290002"/>
    <s v="BOD"/>
    <n v="1813729"/>
    <m/>
    <s v="00099021001 DEPOSITO DE EFECTIVO, DEPOSITANTE: MARGOT PRIMITIVA URQUIZO NINA, CONCEPTO: DEVOLUCION DE EXCESO DE AGUINALDO, CUENTA DE DEPOSITO: CUENTA UNICA DEL TESORO"/>
    <m/>
    <m/>
    <m/>
    <m/>
    <n v="0"/>
    <n v="447.08"/>
    <s v="NO_CONCILIADO"/>
  </r>
  <r>
    <x v="16"/>
    <m/>
    <x v="16"/>
    <x v="1"/>
    <s v="B18136570002"/>
    <s v="BOD"/>
    <n v="1813657"/>
    <m/>
    <s v="00099021001 DEP.DE CHEQ.AJENOS,RET.DE CAM.,CONCEPTO: DEV PERMISOS SIN GOCE DE HABERES NOV,DEP.: MINISTERIO DE RELACIONES EXTERIORES , PROCEDENCIA: BANCO UNION S.A., CHEQUE: 1585, FECHA DE EMISION:31/12/2019"/>
    <m/>
    <m/>
    <m/>
    <m/>
    <n v="0"/>
    <n v="1925.5900000000001"/>
    <s v="NO_CONCILIADO"/>
  </r>
  <r>
    <x v="16"/>
    <m/>
    <x v="16"/>
    <x v="1"/>
    <s v="B18136540002"/>
    <s v="BOD"/>
    <n v="1813654"/>
    <m/>
    <s v="00099021001 DEP.DE CHEQ.AJENOS,RET.DE CAM.,CONCEPTO: DEVOLUCION SIN GOCE DE HABERES  NOV,DEP.: MINISTERIO DE RELACIONES EXTERIORES , PROCEDENCIA: BANCO UNION S.A., CHEQUE: 1586, FECHA DE EMISION:31/12/2019"/>
    <m/>
    <m/>
    <m/>
    <m/>
    <n v="0"/>
    <n v="1425.83"/>
    <s v="NO_CONCILIADO"/>
  </r>
  <r>
    <x v="16"/>
    <m/>
    <x v="16"/>
    <x v="1"/>
    <s v="B18136520002"/>
    <s v="BOD"/>
    <n v="1813652"/>
    <m/>
    <s v="00099021001 DEP.DE CHEQ.AJENOS,RET.DE CAM.,CONCEPTO: DEVOLUCION PERMISO SIN GOCE DE HABERES,DEP.: MINISTERIO DE RELACIONES EXTERIORES , PROCEDENCIA: BANCO UNION S.A., CHEQUE: 1589, FECHA DE EMISION:31/12/2019"/>
    <m/>
    <m/>
    <m/>
    <m/>
    <n v="0"/>
    <n v="2363.85"/>
    <s v="NO_CONCILIADO"/>
  </r>
  <r>
    <x v="16"/>
    <m/>
    <x v="16"/>
    <x v="1"/>
    <s v="B18136510002"/>
    <s v="BOD"/>
    <n v="1813651"/>
    <m/>
    <s v="00099021001 DEP.DE CHEQ.AJENOS,RET.DE CAM.,CONCEPTO: DEVOLUCION PERMISOS SIN GOCE DE HABERES,DEP.: MINISTERIO DE RELACIONES EXTERIORES , PROCEDENCIA: BANCO UNION S.A., CHEQUE: 1587, FECHA DE EMISION:31/12/2019"/>
    <m/>
    <m/>
    <m/>
    <m/>
    <n v="0"/>
    <n v="2128.73"/>
    <s v="NO_CONCILIADO"/>
  </r>
  <r>
    <x v="0"/>
    <m/>
    <x v="0"/>
    <x v="1"/>
    <s v="B18136480002"/>
    <s v="BOD"/>
    <n v="1813648"/>
    <m/>
    <s v="00099021001 DEP.DE CHEQ.AJENOS,RET.DE CAM.,CONCEPTO: DEV. OBSERVACIONES GEST PASADAS,DEP.: TITO CHAVEZ , PROCEDENCIA: BANCO UNION S.A., CHEQUE: 1590, FECHA DE EMISION:31/12/2019"/>
    <m/>
    <m/>
    <m/>
    <m/>
    <n v="0"/>
    <n v="1800"/>
    <s v="NO_CONCILIADO"/>
  </r>
  <r>
    <x v="13"/>
    <m/>
    <x v="13"/>
    <x v="1"/>
    <s v="B18135880002"/>
    <s v="BOD"/>
    <n v="1813588"/>
    <m/>
    <s v="00041014101 DEP.DE CHEQ.AJENOS,RET.DE CAM.,CONCEPTO: TRANSFERENCIA PARA EQUIPOS DE COMPUTACION PARA ESTUDIANTES DE SECUNDARIA FUENTE 41-1131,DEP.: GOBIERNO AUTONOMO MUNICIPAL DE SORATA"/>
    <m/>
    <m/>
    <m/>
    <m/>
    <n v="0"/>
    <n v="443178"/>
    <s v="CONCILIADO_PARCIAL"/>
  </r>
  <r>
    <x v="17"/>
    <m/>
    <x v="17"/>
    <x v="1"/>
    <s v="B18135840002"/>
    <s v="BOD"/>
    <n v="1813584"/>
    <m/>
    <s v="00291014203 DEP.DE CHEQ.AJENOS,RET.DE CAM.,CONCEPTO: SALDO NO EJECUTADO,DEP.: ADMINISTRADORA BOL.DE CARRETERAS GER.REG. BENI , PROCEDENCIA: BANCO UNION S.A., CHEQUE: 1568, FECHA DE EMISION:30/12/2019"/>
    <m/>
    <m/>
    <m/>
    <m/>
    <n v="0"/>
    <n v="42361"/>
    <s v="CONCILIADO_PARCIAL"/>
  </r>
  <r>
    <x v="18"/>
    <m/>
    <x v="18"/>
    <x v="1"/>
    <s v="B18135800002"/>
    <s v="BOD"/>
    <n v="1813580"/>
    <m/>
    <s v="00035031101 DEP.DE CHEQ.AJENOS,RET.DE CAM.,CONCEPTO: REGISTRO POR EVENTO ENCUENTRO ANDINO EMPRESARIAL,DEP.: UNIDAD DE COORDINACION DE PROGRAMAS Y PROYECTOS , PROCEDENCIA: BANCO UNION S.A., CHEQUE: 1806, FECHA DE EMISION:02/01/2020"/>
    <m/>
    <m/>
    <m/>
    <m/>
    <n v="0"/>
    <n v="63158"/>
    <s v="CONCILIADO_PARCIAL"/>
  </r>
  <r>
    <x v="18"/>
    <m/>
    <x v="18"/>
    <x v="1"/>
    <s v="B18135770002"/>
    <s v="BOD"/>
    <n v="1813577"/>
    <m/>
    <s v="00035031101 DEP.DE CHEQ.AJENOS,RET.DE CAM.,CONCEPTO: SERVICIO POR IMPRESION DE CENETAS Y BANNERS MDP Y EP,DEP.: UNIDAD DE COORDINACION DE PROGRAMAS Y PROYECTOS , PROCEDENCIA: BANCO UNION S.A., CHEQUE: 1805, FECHA DE EMISION:02/01/2020"/>
    <m/>
    <m/>
    <m/>
    <m/>
    <n v="0"/>
    <n v="27000"/>
    <s v="NO_CONCILIADO"/>
  </r>
  <r>
    <x v="0"/>
    <m/>
    <x v="0"/>
    <x v="1"/>
    <s v="O18136000002"/>
    <s v="BOD"/>
    <n v="1813600"/>
    <m/>
    <s v="00099021001 DEPOSITO DE EFECTIVO, DEPOSITANTE: LOURDES ROSARIO ESPINOZA SAHONERO, CONCEPTO: DOBLE PERCEPCION, CUENTA DE DEPOSITO: CUENTA UNICA DEL TESORO"/>
    <m/>
    <m/>
    <m/>
    <m/>
    <n v="0"/>
    <n v="507.92"/>
    <s v="NO_CONCILIADO"/>
  </r>
  <r>
    <x v="0"/>
    <m/>
    <x v="0"/>
    <x v="1"/>
    <s v="O18135970002"/>
    <s v="BOD"/>
    <n v="1813597"/>
    <m/>
    <s v="00099021001 DEPOSITO DE EFECTIVO, DEPOSITANTE: VICTOR ADAN CORTEZ MALDONADO, CONCEPTO: DOBLE PERCEPCION, CUENTA DE DEPOSITO: CUENTA UNICA DEL TESORO"/>
    <m/>
    <m/>
    <m/>
    <m/>
    <n v="0"/>
    <n v="3292.4700000000003"/>
    <s v="NO_CONCILIADO"/>
  </r>
  <r>
    <x v="0"/>
    <m/>
    <x v="0"/>
    <x v="1"/>
    <s v="O18135780002"/>
    <s v="BOD"/>
    <n v="1813578"/>
    <m/>
    <s v="00099021001 DEPOSITO DE EFECTIVO, DEPOSITANTE: GROVER PUMA ALBERTO, CONCEPTO: DEVOLUCION DE AGUINALDO POR ERROR, CUENTA DE DEPOSITO: CUENTA UNICA DEL TESORO"/>
    <m/>
    <m/>
    <m/>
    <m/>
    <n v="0"/>
    <n v="447"/>
    <s v="NO_CONCILIADO"/>
  </r>
  <r>
    <x v="0"/>
    <m/>
    <x v="0"/>
    <x v="1"/>
    <s v="O18135730002"/>
    <s v="BOD"/>
    <n v="1813573"/>
    <m/>
    <s v="00099021001 DEPOSITO DE EFECTIVO, DEPOSITANTE: NANCY VDA. DE PINTO, CONCEPTO: DEVOLUCION, CUENTA DE DEPOSITO: CUENTA UNICA DEL TESORO"/>
    <m/>
    <m/>
    <m/>
    <m/>
    <n v="0"/>
    <n v="1959.8500000000001"/>
    <s v="NO_CONCILIADO"/>
  </r>
  <r>
    <x v="19"/>
    <m/>
    <x v="19"/>
    <x v="1"/>
    <s v="B18136760002"/>
    <s v="BOD"/>
    <n v="1813676"/>
    <m/>
    <s v="00099024113 DEP.DE CHEQ.AJENOS,RET.DE CAM.,CONCEPTO: RECURSOS DEVUELTOS POR NO COBRO,DEP.: MINNISTERIO DE LA PRESIDENCIA - UPRE , PROCEDENCIA: BANCO UNION S.A., CHEQUE: 1111, FECHA DE EMISION:31/12/2019"/>
    <m/>
    <m/>
    <m/>
    <m/>
    <n v="0"/>
    <n v="5765.5"/>
    <s v="NO_CONCILIADO"/>
  </r>
  <r>
    <x v="20"/>
    <m/>
    <x v="20"/>
    <x v="1"/>
    <s v="B18136700002"/>
    <s v="BOD"/>
    <n v="1813670"/>
    <m/>
    <s v="00580012001 DEP.DE CHEQ.AJENOS,RET.DE CAM.,CONCEPTO: INDENMINIZACION POR SINIESTRO,DEP.: CREDINFORM INTERNATIONAL S.A. , PROCEDENCIA: BANCO MERCANTIL SANTA CRUZ SA., CHEQUE: 123672, FECHA DE EMISION:26/12/2019"/>
    <m/>
    <m/>
    <m/>
    <m/>
    <n v="0"/>
    <n v="905.67000000000007"/>
    <s v="NO_CONCILIADO"/>
  </r>
  <r>
    <x v="0"/>
    <m/>
    <x v="0"/>
    <x v="1"/>
    <s v="B18136650002"/>
    <s v="BOD"/>
    <n v="1813665"/>
    <m/>
    <s v="00099021001 DEP.DE CHEQ.AJENOS,RET.DE CAM.,CONCEPTO: DEV GASTOS OBSERVADOS CONTROL FIN,DEP.: MIRIAN EVELIN AGREDA RODRIGUEZ , PROCEDENCIA: BANCO UNION S.A., CHEQUE: 1582, FECHA DE EMISION:31/12/2019"/>
    <m/>
    <m/>
    <m/>
    <m/>
    <n v="0"/>
    <n v="25037.56"/>
    <s v="NO_CONCILIADO"/>
  </r>
  <r>
    <x v="0"/>
    <m/>
    <x v="0"/>
    <x v="1"/>
    <s v="B18136610002"/>
    <s v="BOD"/>
    <n v="1813661"/>
    <m/>
    <s v="00099021001 DEP.DE CHEQ.AJENOS,RET.DE CAM.,CONCEPTO: DEV GASTOS OBSERVADO CONTROL FIN,DEP.: XAVIER VASQUEZ PACO , PROCEDENCIA: BANCO UNION S.A., CHEQUE: 1583, FECHA DE EMISION:31/12/2019"/>
    <m/>
    <m/>
    <m/>
    <m/>
    <n v="0"/>
    <n v="10275"/>
    <s v="NO_CONCILIADO"/>
  </r>
  <r>
    <x v="0"/>
    <m/>
    <x v="0"/>
    <x v="1"/>
    <s v="B18136580002"/>
    <s v="BOD"/>
    <n v="1813658"/>
    <m/>
    <s v="00099021001 DEP.DE CHEQ.AJENOS,RET.DE CAM.,CONCEPTO: DEVOLUCION GASTOS OBS CONTROL FIN,DEP.: SAIQUITA LOPEZ JAVIER CARLOS , PROCEDENCIA: BANCO UNION S.A., CHEQUE: 1584, FECHA DE EMISION:31/12/2019"/>
    <m/>
    <m/>
    <m/>
    <m/>
    <n v="0"/>
    <n v="2326.87"/>
    <s v="NO_CONCILIADO"/>
  </r>
  <r>
    <x v="10"/>
    <m/>
    <x v="10"/>
    <x v="1"/>
    <s v="G12381130001"/>
    <s v="CVD"/>
    <n v="1238113"/>
    <m/>
    <s v="COBRO COSTOS DE PAPELERIA SEGUN TRANSFERENCIA DEL EXTERIOR POR ORDEN DE HERCO COMBUSTIBLES S.A. LIB. 00513062001 YPFB-OPERACIONES PLANTA DE SEPARACION DE LIQUIDOS RIO GRANDE"/>
    <m/>
    <m/>
    <m/>
    <m/>
    <n v="50"/>
    <n v="0"/>
    <s v="NO_CONCILIADO"/>
  </r>
  <r>
    <x v="7"/>
    <m/>
    <x v="7"/>
    <x v="1"/>
    <s v="Q12237950002"/>
    <s v="CRV"/>
    <n v="1223795"/>
    <m/>
    <s v="NUMERO DE LIBRETA CUT: 00099021001 OPERACIÓN E75 TRANSFERENCIA DE LA CUENTA FISCAL BUN A LA CUT EN MN TRANSFERENCIA DE FONDOS A SOLICITUD DEL GOBIERNO AUTONOMO MUNICIPAL EL VILLAR CON CITE: GAMV-OMARF-OF.NÂ°01/2020 LA CTA. 3987 CUT LBRTA.00099021001."/>
    <m/>
    <m/>
    <m/>
    <m/>
    <n v="0"/>
    <n v="32750"/>
    <s v="NO_CONCILIADO"/>
  </r>
  <r>
    <x v="11"/>
    <m/>
    <x v="11"/>
    <x v="1"/>
    <s v="G12384200003"/>
    <s v="COB"/>
    <n v="13067"/>
    <m/>
    <s v="PAGO A CAF PRÉSTAMO CFA007894 VCTO. 03-01-2020 POR CUENTA DE TGN , NTI. 013067 VALOR 03-01-2020 CAPITAL USD 641.703,15 INTERESES USD 216.576,10 CTA. 3987 CUENTA UNICA DEL TESORO-3987 LIB. 00099021001 REF.: COMISIONES BANCARIAS"/>
    <m/>
    <m/>
    <m/>
    <m/>
    <n v="4391.49"/>
    <n v="0"/>
    <s v="NO_CONCILIADO"/>
  </r>
  <r>
    <x v="10"/>
    <m/>
    <x v="10"/>
    <x v="1"/>
    <s v="G12385300001"/>
    <s v="CVD"/>
    <n v="1238530"/>
    <m/>
    <s v="COBRO COSTOS DE PAPELERIA SEGUN TRANSFERENCIA DEL EXTERIOR POR ORDEN DE COPAGAZ DISTRIBUIDORA DE GAS S.A. REF.: FACTURA 20 Y OTROS LIB. 00513062001 YPFB-OPERACIONES PLANTA DE SEPARACION DE LIQUIDOS RIO GRANDE"/>
    <m/>
    <m/>
    <m/>
    <m/>
    <n v="50"/>
    <n v="0"/>
    <s v="NO_CONCILIADO"/>
  </r>
  <r>
    <x v="11"/>
    <m/>
    <x v="11"/>
    <x v="1"/>
    <s v="S09757860001"/>
    <s v="PTV"/>
    <n v="975786"/>
    <m/>
    <s v="||TRANSFERENCIA SALDOS DE LA CUENTA UNICA DEL TESORO (CUT) PARA CANCELACION DE VENCIMIENTO DE VALORES DE BT'S &quot;C&quot; DE FECHA 03/01/2020 SEGUN NOTA MEFP/VTCP/DGCP/UODP-006/2020 DE F.03/01/2020 DEL MIN. DE ECONOMIA Y FIN. PUBLICAS."/>
    <m/>
    <m/>
    <m/>
    <m/>
    <n v="16280190.84"/>
    <n v="0"/>
    <s v="NO_CONCILIADO"/>
  </r>
  <r>
    <x v="11"/>
    <m/>
    <x v="11"/>
    <x v="1"/>
    <s v="S09757770001"/>
    <s v="DEV"/>
    <n v="975777"/>
    <m/>
    <s v="'TRANSFERENCIA DE FONDOS||S/G. NOTA CITE: MEFP//VTCP/DGCP/UODP-007/2020 DE LA FECHA, DEL MIN.DE ECONOMIA Y FINANZAS PUBLICAS(HRE-TSO-15), PAGO BTS EXTRABURSATIL-VENCIMIENTO 4 Y 5 DE ENERO DE 2020 D.S.N°1121 DE 11 DE ENERO DE 2012. DEBITO DE LA LIBRETA N° 00099021001 TGN-RECURSOS ORDINARIOS MN."/>
    <m/>
    <m/>
    <m/>
    <m/>
    <n v="202250"/>
    <n v="0"/>
    <s v="NO_CONCILIADO"/>
  </r>
  <r>
    <x v="11"/>
    <m/>
    <x v="11"/>
    <x v="1"/>
    <s v="S09757770003"/>
    <s v="COB"/>
    <n v="975777"/>
    <m/>
    <s v="'TRANSFERENCIA DE FONDOS||S/G. NOTA CITE: MEFP//VTCP/DGCP/UODP-007/2020 DE LA FECHA, DEL MIN.DE ECONOMIA Y FINANZAS PUBLICAS(HRE-TSO-15), PAGO BTS EXTRABURSATIL-VENCIMIENTO 4 Y 5 DE ENERO DE 2020 D.S.N°1121 DE 11 DE ENERO DE 2012. DEBITO DE LA LIBRETA N° 00099021001, REPOSICION UTILES DE ESCRITORIO."/>
    <m/>
    <m/>
    <m/>
    <m/>
    <n v="50"/>
    <n v="0"/>
    <s v="NO_CONCILIADO"/>
  </r>
  <r>
    <x v="7"/>
    <m/>
    <x v="7"/>
    <x v="1"/>
    <s v="S09757950002"/>
    <s v="CRV"/>
    <n v="975795"/>
    <m/>
    <s v="||TRANSFERENCIA DE FONDOS S/G. FORMULARIO CITE: BUN/CF005/20 DE LA FECHA.(HRE-TSO-20). A SOLICITUD GOB.AUT.MCPAL.CARANAVI, LIBRETA 00099021001 TGN-RECURSOS ORDINARIOS; BUN."/>
    <m/>
    <m/>
    <m/>
    <m/>
    <n v="0"/>
    <n v="53908"/>
    <s v="NO_CONCILIADO"/>
  </r>
  <r>
    <x v="8"/>
    <m/>
    <x v="8"/>
    <x v="1"/>
    <s v="S09757960002"/>
    <s v="CRV"/>
    <n v="975796"/>
    <m/>
    <s v="||TRANSFERENCIA DE FONDOS S/G. FORMULARIO CITE: BUN/CF006/20 DE LA FECHA.(HRE-TSO-21). A SOLICITUD GOB.AUT.MCPAL.PUCARANI,LIBRETA N°00086074101 MMAYA-BS-CONTRAPARTE PROY-PREINVERSION; BUN"/>
    <m/>
    <m/>
    <m/>
    <m/>
    <n v="0"/>
    <n v="72195.83"/>
    <s v="NO_CONCILIADO"/>
  </r>
  <r>
    <x v="7"/>
    <m/>
    <x v="7"/>
    <x v="1"/>
    <s v="S09757970002"/>
    <s v="CRV"/>
    <n v="975797"/>
    <m/>
    <s v="||TRANSFERENCIA DE FONDOS S/G. FORMULARIO CITE: BUN/CF007/20 DE LA FECHA.(HRE-TSO-22). A SOLICITUD GOB.AUT.MCPAL.PUCARANI, LIBRETA N°00099021001 TGN-RECURSOS ORDINARIOS; BUN."/>
    <m/>
    <m/>
    <m/>
    <m/>
    <n v="0"/>
    <n v="243"/>
    <s v="NO_CONCILIADO"/>
  </r>
  <r>
    <x v="21"/>
    <m/>
    <x v="21"/>
    <x v="1"/>
    <s v="S09757980003"/>
    <s v="COB"/>
    <n v="975798"/>
    <m/>
    <s v="||TRANSFERENCIA DE FONDOS S/G. MENSAJES SWIFT NROS. 00122 Y 00116 DE LA FECHA. (SECTOR PÚBLICO - SERVICIOS). DEBITO DE LA LIBRETA 00119012001 ADSIB, REPOSICION UTILES DE ESCRITORIO."/>
    <m/>
    <m/>
    <m/>
    <m/>
    <n v="50"/>
    <n v="0"/>
    <s v="NO_CONCILIADO"/>
  </r>
  <r>
    <x v="0"/>
    <m/>
    <x v="0"/>
    <x v="2"/>
    <s v="O18141180002"/>
    <s v="BOD"/>
    <n v="1814118"/>
    <m/>
    <s v="00099021001 DEPOSITO DE EFECTIVO, DEPOSITANTE: IGNACIO SIÑANI QUISPE, CONCEPTO: DEVOLUCION DE DEUDA, CUENTA DE DEPOSITO: CUENTA UNICA DEL TESORO"/>
    <m/>
    <m/>
    <m/>
    <m/>
    <n v="0"/>
    <n v="528.04"/>
    <s v="DESCONCILIADO"/>
  </r>
  <r>
    <x v="0"/>
    <m/>
    <x v="0"/>
    <x v="2"/>
    <s v="O18140990002"/>
    <s v="BOD"/>
    <n v="1814099"/>
    <m/>
    <s v="00099021001 DEPOSITO DE EFECTIVO, DEPOSITANTE: VICTOR QUEZADA BALDERRAMA, CONCEPTO: DOBLE PERCEPCION, CUENTA DE DEPOSITO: CUENTA UNICA DEL TESORO"/>
    <m/>
    <m/>
    <m/>
    <m/>
    <n v="0"/>
    <n v="20000"/>
    <s v="NO_CONCILIADO"/>
  </r>
  <r>
    <x v="12"/>
    <m/>
    <x v="12"/>
    <x v="2"/>
    <s v="O18140960002"/>
    <s v="BOD"/>
    <n v="1814096"/>
    <m/>
    <s v="00099021001 DEPOSITO DE EFECTIVO, DEPOSITANTE: EMIE, CONCEPTO: REVERSION, CUENTA DE DEPOSITO: CUENTA UNICA DEL TESORO"/>
    <m/>
    <m/>
    <m/>
    <m/>
    <n v="0"/>
    <n v="145.1"/>
    <s v="NO_CONCILIADO"/>
  </r>
  <r>
    <x v="0"/>
    <m/>
    <x v="0"/>
    <x v="2"/>
    <s v="O18140720002"/>
    <s v="BOD"/>
    <n v="1814072"/>
    <m/>
    <s v="00099021001 DEPOSITO DE EFECTIVO, DEPOSITANTE: PEDRO VILLCA VERA, CONCEPTO: CORRESPONDEN A LOS APORTES AL ENTE GESTOR DE SALUD A CORTO PLAZAO, CUENTA DE DEPOSITO: CUENTA UNICA DEL TESORO"/>
    <m/>
    <m/>
    <m/>
    <m/>
    <n v="0"/>
    <n v="57.86"/>
    <s v="NO_CONCILIADO"/>
  </r>
  <r>
    <x v="12"/>
    <m/>
    <x v="12"/>
    <x v="2"/>
    <s v="O18140630002"/>
    <s v="BOD"/>
    <n v="1814063"/>
    <m/>
    <s v="00099021001 DEPOSITO DE EFECTIVO, DEPOSITANTE: EDDY MARTIN CRESPO VELASQUEZ, CONCEPTO: REVERSION POR GASTOS NO EJECUTADOS, CUENTA DE DEPOSITO: CUENTA UNICA DEL TESORO"/>
    <m/>
    <m/>
    <m/>
    <m/>
    <n v="0"/>
    <n v="453.55"/>
    <s v="NO_CONCILIADO"/>
  </r>
  <r>
    <x v="0"/>
    <m/>
    <x v="0"/>
    <x v="2"/>
    <s v="O18140620002"/>
    <s v="BOD"/>
    <n v="1814062"/>
    <m/>
    <s v="00099021001 DEPOSITO DE EFECTIVO, DEPOSITANTE: MARLENE BLANCA OBLITAS RODRIGUEZ, CONCEPTO: DEVOLUCION DE UNA DUODECIMA DE AGUINALDO, CUENTA DE DEPOSITO: CUENTA UNICA DEL TESORO"/>
    <m/>
    <m/>
    <m/>
    <m/>
    <n v="0"/>
    <n v="286.40000000000003"/>
    <s v="NO_CONCILIADO"/>
  </r>
  <r>
    <x v="0"/>
    <m/>
    <x v="0"/>
    <x v="2"/>
    <s v="O18141360002"/>
    <s v="BOD"/>
    <n v="1814136"/>
    <m/>
    <s v="00099021001 DEPOSITO DE EFECTIVO, DEPOSITANTE: ALAN ISRAEL GUTIERREZ AGUIAR, CONCEPTO: DEVOLUCION PASAJES, CUENTA DE DEPOSITO: CUENTA UNICA DEL TESORO"/>
    <m/>
    <m/>
    <m/>
    <m/>
    <n v="0"/>
    <n v="10"/>
    <s v="NO_CONCILIADO"/>
  </r>
  <r>
    <x v="0"/>
    <m/>
    <x v="0"/>
    <x v="2"/>
    <s v="O18141370002"/>
    <s v="BOD"/>
    <n v="1814137"/>
    <m/>
    <s v="00099021001 DEPOSITO DE EFECTIVO, DEPOSITANTE: ARIEL MONTERO PATZI, CONCEPTO: DEVOLUCION PASAJES, CUENTA DE DEPOSITO: CUENTA UNICA DEL TESORO"/>
    <m/>
    <m/>
    <m/>
    <m/>
    <n v="0"/>
    <n v="10"/>
    <s v="NO_CONCILIADO"/>
  </r>
  <r>
    <x v="12"/>
    <m/>
    <x v="12"/>
    <x v="2"/>
    <s v="O18141580002"/>
    <s v="BOD"/>
    <n v="1814158"/>
    <m/>
    <s v="00099021001 DEPOSITO DE EFECTIVO, DEPOSITANTE: RI-22 MEJILLONES, CONCEPTO: REVERSION SALDO SERVICIOS BASICOS MES DICIEMBRE, CUENTA DE DEPOSITO: CUENTA UNICA DEL TESORO"/>
    <m/>
    <m/>
    <m/>
    <m/>
    <n v="0"/>
    <n v="232.3"/>
    <s v="NO_CONCILIADO"/>
  </r>
  <r>
    <x v="0"/>
    <m/>
    <x v="0"/>
    <x v="2"/>
    <s v="O18141960002"/>
    <s v="BOD"/>
    <n v="1814196"/>
    <m/>
    <s v="00099021001 DEPOSITO DE EFECTIVO, DEPOSITANTE: OMAR CABRERA VILLCA, CONCEPTO: DEVOLUCION DE AGUINALDO PARCIAL, CUENTA DE DEPOSITO: CUENTA UNICA DEL TESORO"/>
    <m/>
    <m/>
    <m/>
    <m/>
    <n v="0"/>
    <n v="588.41999999999996"/>
    <s v="NO_CONCILIADO"/>
  </r>
  <r>
    <x v="12"/>
    <m/>
    <x v="12"/>
    <x v="2"/>
    <s v="O18142070002"/>
    <s v="BOD"/>
    <n v="1814207"/>
    <m/>
    <s v="00099021001 DEPOSITO DE EFECTIVO, DEPOSITANTE: MARIELA RAMOS QUISPE, CONCEPTO: REVERSION, CUENTA DE DEPOSITO: CUENTA UNICA DEL TESORO"/>
    <m/>
    <m/>
    <m/>
    <m/>
    <n v="0"/>
    <n v="144.6"/>
    <s v="NO_CONCILIADO"/>
  </r>
  <r>
    <x v="0"/>
    <m/>
    <x v="0"/>
    <x v="2"/>
    <s v="O18142280002"/>
    <s v="BOD"/>
    <n v="1814228"/>
    <m/>
    <s v="00099021001 DEPOSITO DE EFECTIVO, DEPOSITANTE: JENNIFER DUNIA LARUTA CALLISAYA, CONCEPTO: DEVOLUCION DE AGUINALDO POR ERROR, CUENTA DE DEPOSITO: CUENTA UNICA DEL TESORO"/>
    <m/>
    <m/>
    <m/>
    <m/>
    <n v="0"/>
    <n v="347.67"/>
    <s v="NO_CONCILIADO"/>
  </r>
  <r>
    <x v="0"/>
    <m/>
    <x v="0"/>
    <x v="2"/>
    <s v="O18142490002"/>
    <s v="BOD"/>
    <n v="1814249"/>
    <m/>
    <s v="00099021001 DEPOSITO DE EFECTIVO, DEPOSITANTE: WALDO ALBERTO OMISTE FLORES, CONCEPTO: DOBLE PERCEPCION, CUENTA DE DEPOSITO: CUENTA UNICA DEL TESORO"/>
    <m/>
    <m/>
    <m/>
    <m/>
    <n v="0"/>
    <n v="2642.04"/>
    <s v="NO_CONCILIADO"/>
  </r>
  <r>
    <x v="0"/>
    <m/>
    <x v="0"/>
    <x v="2"/>
    <s v="O18142500002"/>
    <s v="BOD"/>
    <n v="1814250"/>
    <m/>
    <s v="00099021001 DEPOSITO DE EFECTIVO, DEPOSITANTE: VICTOR FERNANDO CALDERON ROCABADO, CONCEPTO: DOBLE PERCEPCION, CUENTA DE DEPOSITO: CUENTA UNICA DEL TESORO"/>
    <m/>
    <m/>
    <m/>
    <m/>
    <n v="0"/>
    <n v="5242.91"/>
    <s v="NO_CONCILIADO"/>
  </r>
  <r>
    <x v="22"/>
    <m/>
    <x v="22"/>
    <x v="2"/>
    <s v="B18139880002"/>
    <s v="BOD"/>
    <n v="1813988"/>
    <m/>
    <s v="00076011101 DEP.DE CHEQ.AJENOS,RET.DE CAM.,CONCEPTO: RECUPERACION DE RECURSOS MEDIANTE PROCESO JUDICIAL NOTA DE CARGO 19/2003,DEP.: ORGANO JUDICIAL DAF , PROCEDENCIA: BANCO UNION S.A., CHEQUE: 13475, FECHA DE EMISION:12/12/2019"/>
    <m/>
    <m/>
    <m/>
    <m/>
    <n v="0"/>
    <n v="21496.11"/>
    <s v="NO_CONCILIADO"/>
  </r>
  <r>
    <x v="8"/>
    <m/>
    <x v="8"/>
    <x v="2"/>
    <s v="B18140030002"/>
    <s v="BOD"/>
    <n v="1814003"/>
    <m/>
    <s v="00086031101 DEP.DE CHEQ.AJENOS,RET.DE CAM.,CONCEPTO: INGRESO SISCO DICIEMBRE,DEP.: SERNAP-TUNARI , PROCEDENCIA: BANCO UNION S.A., CHEQUE: 694, FECHA DE EMISION:30/12/2019"/>
    <m/>
    <m/>
    <m/>
    <m/>
    <n v="0"/>
    <n v="770"/>
    <s v="NO_CONCILIADO"/>
  </r>
  <r>
    <x v="8"/>
    <m/>
    <x v="8"/>
    <x v="2"/>
    <s v="B18140060002"/>
    <s v="BOD"/>
    <n v="1814006"/>
    <m/>
    <s v="00086031101 DEP.DE CHEQ.AJENOS,RET.DE CAM.,CONCEPTO: INGRESO POR MULTAS,DEP.: SERNAP-TUNARI , PROCEDENCIA: BANCO UNION S.A., CHEQUE: 696, FECHA DE EMISION:30/12/2019"/>
    <m/>
    <m/>
    <m/>
    <m/>
    <n v="0"/>
    <n v="1911"/>
    <s v="NO_CONCILIADO"/>
  </r>
  <r>
    <x v="8"/>
    <m/>
    <x v="8"/>
    <x v="2"/>
    <s v="B18140080002"/>
    <s v="BOD"/>
    <n v="1814008"/>
    <m/>
    <s v="00086031101 DEP.DE CHEQ.AJENOS,RET.DE CAM.,CONCEPTO: INGRESO SISCO DICIEMBRE,DEP.: SERNAP-CARRASCO , PROCEDENCIA: BANCO UNION S.A., CHEQUE: 1499, FECHA DE EMISION:27/12/2019"/>
    <m/>
    <m/>
    <m/>
    <m/>
    <n v="0"/>
    <n v="920"/>
    <s v="NO_CONCILIADO"/>
  </r>
  <r>
    <x v="0"/>
    <m/>
    <x v="0"/>
    <x v="2"/>
    <s v="B18141010002"/>
    <s v="BOD"/>
    <n v="1814101"/>
    <m/>
    <s v="00099021001 DEP.DE CHEQ.AJENOS,RET.DE CAM.,CONCEPTO: DEVOLUCION DE CC NO COBRADO SEPTIEMBRE 2019,DEP.: LA VITALICIA SEGUROS Y REASEGUROS DE VIDA S.A. , PROCEDENCIA: BANCO BISA S.A., CHEQUE: 61619, FECHA DE EMISION:06/01/2020"/>
    <m/>
    <m/>
    <m/>
    <m/>
    <n v="0"/>
    <n v="15899.18"/>
    <s v="NO_CONCILIADO"/>
  </r>
  <r>
    <x v="12"/>
    <m/>
    <x v="12"/>
    <x v="2"/>
    <s v="O18139840002"/>
    <s v="BOD"/>
    <n v="1813984"/>
    <m/>
    <s v="00099021001 DEPOSITO DE EFECTIVO, DEPOSITANTE: ALBARO ROGELIO ECHALAR VACA, CONCEPTO: REVERSION SERVICIOS BASICOS -ENERGIA ELECTRICA, CUENTA DE DEPOSITO: CUENTA UNICA DEL TESORO"/>
    <m/>
    <m/>
    <m/>
    <m/>
    <n v="0"/>
    <n v="1192.1000000000001"/>
    <s v="NO_CONCILIADO"/>
  </r>
  <r>
    <x v="0"/>
    <m/>
    <x v="0"/>
    <x v="2"/>
    <s v="O18139890002"/>
    <s v="BOD"/>
    <n v="1813989"/>
    <m/>
    <s v="00099021001 DEPOSITO DE EFECTIVO, DEPOSITANTE: NUEMY PLATA VDA. DE LOPEZ, CONCEPTO: DEVOLUCION DE BENEFICIOS DE VIUDEZ, CUENTA DE DEPOSITO: CUENTA UNICA DEL TESORO"/>
    <m/>
    <m/>
    <m/>
    <m/>
    <n v="0"/>
    <n v="800"/>
    <s v="NO_CONCILIADO"/>
  </r>
  <r>
    <x v="0"/>
    <m/>
    <x v="0"/>
    <x v="2"/>
    <s v="O18139940002"/>
    <s v="BOD"/>
    <n v="1813994"/>
    <m/>
    <s v="00099021001 DEPOSITO DE EFECTIVO, DEPOSITANTE: JUAN CARLOS LIMA QUIÑAJO, CONCEPTO: DOBLE PERCEPCION, CUENTA DE DEPOSITO: CUENTA UNICA DEL TESORO"/>
    <m/>
    <m/>
    <m/>
    <m/>
    <n v="0"/>
    <n v="741"/>
    <s v="NO_CONCILIADO"/>
  </r>
  <r>
    <x v="12"/>
    <m/>
    <x v="12"/>
    <x v="2"/>
    <s v="O18140500002"/>
    <s v="BOD"/>
    <n v="1814050"/>
    <m/>
    <s v="00099021001 DEPOSITO DE EFECTIVO, DEPOSITANTE: KEVIN SOLIZ KNIEP, CONCEPTO: REVERSION POR SALDO NO EJECUTADO SERVICIOS BASICOS ENERGIA ELECTRICA, CUENTA DE DEPOSITO: CUENTA UNICA DEL TESORO"/>
    <m/>
    <m/>
    <m/>
    <m/>
    <n v="0"/>
    <n v="957.12"/>
    <s v="NO_CONCILIADO"/>
  </r>
  <r>
    <x v="12"/>
    <m/>
    <x v="12"/>
    <x v="2"/>
    <s v="O18140470002"/>
    <s v="BOD"/>
    <n v="1814047"/>
    <m/>
    <s v="00099021001 DEPOSITO DE EFECTIVO, DEPOSITANTE: KEVIN SOLIZ KNIEP, CONCEPTO: REVERSION POR SALDO NO EJECUTADO SERVICIOS BASICOS AGUA POTABLE, CUENTA DE DEPOSITO: CUENTA UNICA DEL TESORO"/>
    <m/>
    <m/>
    <m/>
    <m/>
    <n v="0"/>
    <n v="836.9"/>
    <s v="NO_CONCILIADO"/>
  </r>
  <r>
    <x v="0"/>
    <m/>
    <x v="0"/>
    <x v="2"/>
    <s v="O18140290002"/>
    <s v="BOD"/>
    <n v="1814029"/>
    <m/>
    <s v="00099021001 DEPOSITO DE EFECTIVO, DEPOSITANTE: YOLANDA LILIANA GONZALES RIOS, CONCEPTO: DEVOLUCION DE HABERES MES OCTUBRE 2019, CUENTA DE DEPOSITO: CUENTA UNICA DEL TESORO"/>
    <m/>
    <m/>
    <m/>
    <m/>
    <n v="0"/>
    <n v="3560"/>
    <s v="NO_CONCILIADO"/>
  </r>
  <r>
    <x v="0"/>
    <m/>
    <x v="0"/>
    <x v="2"/>
    <s v="O18140280002"/>
    <s v="BOD"/>
    <n v="1814028"/>
    <m/>
    <s v="00099021001 DEPOSITO DE EFECTIVO, DEPOSITANTE: YOLANDA LILIANA GONZALES RIOS, CONCEPTO: DEVOLUCION DE HABERES MES NOVIEMBRE 2019, CUENTA DE DEPOSITO: CUENTA UNICA DEL TESORO"/>
    <m/>
    <m/>
    <m/>
    <m/>
    <n v="0"/>
    <n v="3560"/>
    <s v="NO_CONCILIADO"/>
  </r>
  <r>
    <x v="23"/>
    <m/>
    <x v="23"/>
    <x v="2"/>
    <s v="O18140270002"/>
    <s v="BOD"/>
    <n v="1814027"/>
    <m/>
    <s v="00587012009 DEPOSITO DE EFECTIVO, DEPOSITANTE: DIEGO HUANCA VARGAS, CONCEPTO: DEVOLUCION DE FONDOS ASIGNADOS, CUENTA DE DEPOSITO: CUENTA UNICA DEL TESORO"/>
    <m/>
    <m/>
    <m/>
    <m/>
    <n v="0"/>
    <n v="19"/>
    <s v="NO_CONCILIADO"/>
  </r>
  <r>
    <x v="23"/>
    <m/>
    <x v="23"/>
    <x v="2"/>
    <s v="O18140260002"/>
    <s v="BOD"/>
    <n v="1814026"/>
    <m/>
    <s v="00587012014 DEPOSITO DE EFECTIVO, DEPOSITANTE: DIEGO HUANCA VARGAS, CONCEPTO: DEVOLUCION DE FONDOS ASIGNADOS, CUENTA DE DEPOSITO: CUENTA UNICA DEL TESORO"/>
    <m/>
    <m/>
    <m/>
    <m/>
    <n v="0"/>
    <n v="16"/>
    <s v="NO_CONCILIADO"/>
  </r>
  <r>
    <x v="0"/>
    <m/>
    <x v="0"/>
    <x v="2"/>
    <s v="O18140250002"/>
    <s v="BOD"/>
    <n v="1814025"/>
    <m/>
    <s v="00099021001 DEPOSITO DE EFECTIVO, DEPOSITANTE: YOLANDA LILIANA GONZALES RIOS, CONCEPTO: DEVOLUCION DE HABERES MES DICIEMBRE 2019, CUENTA DE DEPOSITO: CUENTA UNICA DEL TESORO"/>
    <m/>
    <m/>
    <m/>
    <m/>
    <n v="0"/>
    <n v="3560"/>
    <s v="NO_CONCILIADO"/>
  </r>
  <r>
    <x v="23"/>
    <m/>
    <x v="23"/>
    <x v="2"/>
    <s v="O18140240002"/>
    <s v="BOD"/>
    <n v="1814024"/>
    <m/>
    <s v="00587012009 DEPOSITO DE EFECTIVO, DEPOSITANTE: DIEGO HUANCA VARGAS, CONCEPTO: DEVOLUCION DE FONDOS ASIGNADOS, CUENTA DE DEPOSITO: CUENTA UNICA DEL TESORO"/>
    <m/>
    <m/>
    <m/>
    <m/>
    <n v="0"/>
    <n v="22"/>
    <s v="NO_CONCILIADO"/>
  </r>
  <r>
    <x v="0"/>
    <m/>
    <x v="0"/>
    <x v="2"/>
    <s v="O18140190002"/>
    <s v="BOD"/>
    <n v="1814019"/>
    <m/>
    <s v="00099021001 DEPOSITO DE EFECTIVO, DEPOSITANTE: SILVIA EUGENIA BARRIENTOS MARTINEZ, CONCEPTO: DEVOLUCION DE AGUINALDO PAGADO EN EXCESO, CUENTA DE DEPOSITO: CUENTA UNICA DEL TESORO"/>
    <m/>
    <m/>
    <m/>
    <m/>
    <n v="0"/>
    <n v="370.83"/>
    <s v="NO_CONCILIADO"/>
  </r>
  <r>
    <x v="0"/>
    <m/>
    <x v="0"/>
    <x v="2"/>
    <s v="O18140090002"/>
    <s v="BOD"/>
    <n v="1814009"/>
    <m/>
    <s v="00099021001 DEPOSITO DE EFECTIVO, DEPOSITANTE: ROBERTO FLOR CALZADILLA, CONCEPTO: DEVOLUCION, CUENTA DE DEPOSITO: CUENTA UNICA DEL TESORO"/>
    <m/>
    <m/>
    <m/>
    <m/>
    <n v="0"/>
    <n v="1360"/>
    <s v="NO_CONCILIADO"/>
  </r>
  <r>
    <x v="13"/>
    <m/>
    <x v="13"/>
    <x v="2"/>
    <s v="F0003576"/>
    <s v="DAU"/>
    <n v="1175715"/>
    <m/>
    <s v="A:00041014101 Débito automático al Gobierno Autónomo Municipal de Yamparáez a favor del Ministerio de Desarrollo Productivo y Economía Plural, por incumplimiento al Convenio Intergubernativo (Equipos de Computación) de fecha 18 de julio de 2018 correspondiente a la dotación de equipos de computación a las Unidades Educativas Fiscales y de Convenio del Subsistema de Educación Regular."/>
    <m/>
    <m/>
    <m/>
    <m/>
    <n v="0"/>
    <n v="266220"/>
    <s v="NO_CONCILIADO"/>
  </r>
  <r>
    <x v="11"/>
    <m/>
    <x v="11"/>
    <x v="2"/>
    <s v="G12393720001"/>
    <s v="NTI"/>
    <n v="13086"/>
    <m/>
    <s v="PAGO PRÉSTAMO VAR.ACRE.BILAT. VARIOS CLUB DE PARIS VCTO. 04-01-2020 POR CUENTA DE TGN , NTI. 013086 VALOR 06-01-2020 CAPITAL UFV 21.817.362,08 INTERESES UFV 2.676.839,97 CTA. 3987 CUENTA UNICA DEL TESORO-3987 LIB. 00099021001"/>
    <m/>
    <m/>
    <m/>
    <m/>
    <n v="57148157.630000003"/>
    <n v="0"/>
    <s v="NO_CONCILIADO"/>
  </r>
  <r>
    <x v="11"/>
    <m/>
    <x v="11"/>
    <x v="2"/>
    <s v="G12393720003"/>
    <s v="COB"/>
    <n v="13086"/>
    <m/>
    <s v="PAGO PRÉSTAMO VAR.ACRE.BILAT. VARIOS CLUB DE PARIS VCTO. 04-01-2020 POR CUENTA DE TGN , NTI. 013086 VALOR 06-01-2020 CAPITAL UFV 21.817.362,08 INTERESES UFV 2.676.839,97 CTA. 3987 CUENTA UNICA DEL TESORO-3987 LIB. 00099021001 REF.: COMISIONES BANCARIAS"/>
    <m/>
    <m/>
    <m/>
    <m/>
    <n v="40053.71"/>
    <n v="0"/>
    <s v="NO_CONCILIADO"/>
  </r>
  <r>
    <x v="11"/>
    <m/>
    <x v="11"/>
    <x v="2"/>
    <s v="G12396910003"/>
    <s v="COB"/>
    <n v="13116"/>
    <m/>
    <s v="PAGO A BID PRÉSTAMO 3487/BL-BO VCTO. 06-01-2020 POR CUENTA DE TGN , NTI. 013116 VALOR 06-01-2020 INTERESES USD 35.922,70 CTA. 3987 CUENTA UNICA DEL TESORO-3987 LIB. 00099021001 REF.: COMISIONES BANCARIAS"/>
    <m/>
    <m/>
    <m/>
    <m/>
    <n v="442.53"/>
    <n v="0"/>
    <s v="NO_CONCILIADO"/>
  </r>
  <r>
    <x v="11"/>
    <m/>
    <x v="11"/>
    <x v="2"/>
    <s v="G12396920003"/>
    <s v="COB"/>
    <n v="13114"/>
    <m/>
    <s v="PAGO A BID PRÉSTAMO 3487/BL-BO VCTO. 06-01-2020 POR CUENTA DE TGN , NTI. 013114 VALOR 06-01-2020 INTERESES USD 2.143.292,13 CTA. 3987 CUENTA UNICA DEL TESORO-3987 LIB. 00099021001 REF.: COMISIONES BANCARIAS"/>
    <m/>
    <m/>
    <m/>
    <m/>
    <n v="10562.06"/>
    <n v="0"/>
    <s v="NO_CONCILIADO"/>
  </r>
  <r>
    <x v="21"/>
    <m/>
    <x v="21"/>
    <x v="2"/>
    <s v="S09758110003"/>
    <s v="COB"/>
    <n v="975811"/>
    <m/>
    <s v="||TRANSFERENCIA DE FONDOS S/G. MENSAJES SWIFT NROS. 00144 Y 00139 DE LA FECHA. (SECTOR PÚBLICO - SERVICIOS). DEBITO DE LA LIBRETA 00119012001 ADSIB, REPOSICION UTILES DE ESCRITORIO."/>
    <m/>
    <m/>
    <m/>
    <m/>
    <n v="50"/>
    <n v="0"/>
    <s v="NO_CONCILIADO"/>
  </r>
  <r>
    <x v="11"/>
    <m/>
    <x v="11"/>
    <x v="2"/>
    <s v="S09758120001"/>
    <s v="DEV"/>
    <n v="975812"/>
    <m/>
    <s v="'TRANSFERENCIA DE FONDOS||S/G. NOTA CITE: MEFP//VTCP/DGCP/UODP-0019/2020 DE LA FECHA, DEL MIN.DE ECONOMIA Y FINANZAS PUBLICAS(HRE-TSO-23), PAGO BTS EXTRABURSATIL-VENCIMIENTO 7 DE ENERO DE 2020 D.S.N°1121 DE 11 DE ENERO DE 2012. DEBITO DE LA LIBRETA N° 00099021001 TGN-RECURSOS ORDINARIOS MN, VENCIMIENTO TITULOS TGN."/>
    <m/>
    <m/>
    <m/>
    <m/>
    <n v="4780"/>
    <n v="0"/>
    <s v="NO_CONCILIADO"/>
  </r>
  <r>
    <x v="11"/>
    <m/>
    <x v="11"/>
    <x v="2"/>
    <s v="S09758120003"/>
    <s v="COB"/>
    <n v="975812"/>
    <m/>
    <s v="'TRANSFERENCIA DE FONDOS||S/G. NOTA CITE: MEFP//VTCP/DGCP/UODP-0019/2020 DE LA FECHA, DEL MIN.DE ECONOMIA Y FINANZAS PUBLICAS(HRE-TSO-23), PAGO BTS EXTRABURSATIL-VENCIMIENTO 7 DE ENERO DE 2020 D.S.N°1121 DE 11 DE ENERO DE 2012. DEBITO DE LA LIBRETA N° 00099021001, REPOSICION UTILES DE ESCRITORIO."/>
    <m/>
    <m/>
    <m/>
    <m/>
    <n v="50"/>
    <n v="0"/>
    <s v="NO_CONCILIADO"/>
  </r>
  <r>
    <x v="7"/>
    <m/>
    <x v="7"/>
    <x v="2"/>
    <s v="Q12245750002"/>
    <s v="CRV"/>
    <n v="1224575"/>
    <m/>
    <s v="NUMERO DE LIBRETA CUT: 00099021001 OPERACIÓN E75 TRANSFERENCIA DE LA CUENTA FISCAL BUN A LA CUT EN MN TRANSFERENCIA DE FONDOS A SOLICITUD DEL GOBIERNO AUTONOMO MUNICIPAL DE HUACHACALLA CON CITE: G.A.M.H. NÂ°174//2019 LA CTA. 3987 CUT LBRTA.00099021001."/>
    <m/>
    <m/>
    <m/>
    <m/>
    <n v="0"/>
    <n v="6000"/>
    <s v="NO_CONCILIADO"/>
  </r>
  <r>
    <x v="7"/>
    <m/>
    <x v="7"/>
    <x v="2"/>
    <s v="S09758260002"/>
    <s v="CRV"/>
    <n v="975826"/>
    <m/>
    <s v="||TRANSFERENCIA DE FONDOS S/G. FORMULARIO CITE: BUN/CF011/20 DE LA FECHA.(HRE-TSO-25), DEVOLUCION DE SALDOS BONO PARA PERSONAS CON DISCAPACIDAD-GAM SAN ANDRES DE MACHACA. A SOLICITUD DEL GOB.AUT.MCPAL.SAN ANDRES DE MACHACA, LIBRETA 00099012001 TGN-RECURSOS ORDINARIOS;BUN"/>
    <m/>
    <m/>
    <m/>
    <m/>
    <n v="0"/>
    <n v="1600"/>
    <s v="NO_CONCILIADO"/>
  </r>
  <r>
    <x v="7"/>
    <m/>
    <x v="7"/>
    <x v="2"/>
    <s v="S09758270002"/>
    <s v="CRV"/>
    <n v="975827"/>
    <m/>
    <s v="||TRANSFERENCIA DE FONDOS S/G. FORMULARIO CITE: BUN/CF010/20 DE LA FECHA.(HRE-TSO-24). A SOLICITUD GOB.AUT.MCPAL.DE COMANCHE, LIBRETA 00099021001 TGN-RECURSOS ORDINARIOS; BUN."/>
    <m/>
    <m/>
    <m/>
    <m/>
    <n v="0"/>
    <n v="18250"/>
    <s v="NO_CONCILIADO"/>
  </r>
  <r>
    <x v="0"/>
    <m/>
    <x v="0"/>
    <x v="2"/>
    <s v="Q12246540002"/>
    <s v="CRV"/>
    <n v="1224654"/>
    <m/>
    <s v="NUMERO DE LIBRETA CUT: 00099021001 OPERACIÓN E18 TRANSFERENCIA DEL SISTEMA FINANCIERO POR CUENTA DE TERCEROS A LA CUT POR CONCEPTO DE TRANSFERENCIA AL FONDO TGN - PAGO EN DEMASIA CC"/>
    <m/>
    <m/>
    <m/>
    <m/>
    <n v="0"/>
    <n v="4784.7299999999996"/>
    <s v="NO_CONCILIADO"/>
  </r>
  <r>
    <x v="0"/>
    <m/>
    <x v="0"/>
    <x v="3"/>
    <s v="O18145810002"/>
    <s v="BOD"/>
    <n v="1814581"/>
    <m/>
    <s v="00099021001 DEPOSITO DE EFECTIVO, DEPOSITANTE: JUAN CARLOS HUANCA CAHUAPAZA C.I. 5942037 LP, CONCEPTO: DEVOLUCION DE FONDOS, CUENTA DE DEPOSITO: CUENTA UNICA DEL TESORO"/>
    <m/>
    <m/>
    <m/>
    <m/>
    <n v="0"/>
    <n v="6371.93"/>
    <s v="NO_CONCILIADO"/>
  </r>
  <r>
    <x v="12"/>
    <m/>
    <x v="12"/>
    <x v="3"/>
    <s v="O18145750002"/>
    <s v="BOD"/>
    <n v="1814575"/>
    <m/>
    <s v="00099021001 DEPOSITO DE EFECTIVO, DEPOSITANTE: RI -11 BOQUERON -CESAR D. FERNANDEZ SUAREZ, CONCEPTO: REVERSION SERVICIOS BASICOS AGUA, CUENTA DE DEPOSITO: CUENTA UNICA DEL TESORO"/>
    <m/>
    <m/>
    <m/>
    <m/>
    <n v="0"/>
    <n v="258.5"/>
    <s v="NO_CONCILIADO"/>
  </r>
  <r>
    <x v="12"/>
    <m/>
    <x v="12"/>
    <x v="3"/>
    <s v="O18145730002"/>
    <s v="BOD"/>
    <n v="1814573"/>
    <m/>
    <s v="00099021001 DEPOSITO DE EFECTIVO, DEPOSITANTE: RI -11 BOQUERON -CESAR D. FERNANDEZ SUAREZ, CONCEPTO: REVERSION SERVICIOS BASICOS ENERGIA ELECTRICA, CUENTA DE DEPOSITO: CUENTA UNICA DEL TESORO"/>
    <m/>
    <m/>
    <m/>
    <m/>
    <n v="0"/>
    <n v="181.70000000000002"/>
    <s v="NO_CONCILIADO"/>
  </r>
  <r>
    <x v="0"/>
    <m/>
    <x v="0"/>
    <x v="3"/>
    <s v="O18145710002"/>
    <s v="BOD"/>
    <n v="1814571"/>
    <m/>
    <s v="00099021001 DEPOSITO DE EFECTIVO, DEPOSITANTE: EDUARDO LOPEZ RODRIGUEZ, CONCEPTO: DEVOLUCION DE AGUINALDO DEP EN DEMASIA, CUENTA DE DEPOSITO: CUENTA UNICA DEL TESORO"/>
    <m/>
    <m/>
    <m/>
    <m/>
    <n v="0"/>
    <n v="267"/>
    <s v="DESCONCILIADO"/>
  </r>
  <r>
    <x v="12"/>
    <m/>
    <x v="12"/>
    <x v="3"/>
    <s v="O18145480002"/>
    <s v="BOD"/>
    <n v="1814548"/>
    <m/>
    <s v="00099021001 DEPOSITO DE EFECTIVO, DEPOSITANTE: SEGUNDA DIVISION DEL EJERCITO, CONCEPTO: REVERSION SERVICIOS BASICOS ENERGIA ELECTRICA MES DICIEMBRE 2019 DE LA SEGUNDA DIVISION DEL EJERCITO, CUENTA DE DEPOSITO: CUENTA UNICA DEL TESORO"/>
    <m/>
    <m/>
    <m/>
    <m/>
    <n v="0"/>
    <n v="323.40000000000003"/>
    <s v="DESCONCILIADO"/>
  </r>
  <r>
    <x v="12"/>
    <m/>
    <x v="12"/>
    <x v="3"/>
    <s v="O18145450002"/>
    <s v="BOD"/>
    <n v="1814545"/>
    <m/>
    <s v="00099021001 DEPOSITO DE EFECTIVO, DEPOSITANTE: RA - 1 CAMACHO, CONCEPTO: SERVICIO BASICO AGUA Y TELEFONIA CORRESPONDIENTE AL MES DE OCTUBRE 2019, CUENTA DE DEPOSITO: CUENTA UNICA DEL TESORO"/>
    <m/>
    <m/>
    <m/>
    <m/>
    <n v="0"/>
    <n v="1080.3399999999999"/>
    <s v="DESCONCILIADO"/>
  </r>
  <r>
    <x v="0"/>
    <m/>
    <x v="0"/>
    <x v="3"/>
    <s v="O18145320002"/>
    <s v="BOD"/>
    <n v="1814532"/>
    <m/>
    <s v="00099021001 DEPOSITO DE EFECTIVO, DEPOSITANTE: MIREYA DURAN R., CONCEPTO: DOBLE PERCEPCION, CUENTA DE DEPOSITO: CUENTA UNICA DEL TESORO"/>
    <m/>
    <m/>
    <m/>
    <m/>
    <n v="0"/>
    <n v="2716.65"/>
    <s v="DESCONCILIADO"/>
  </r>
  <r>
    <x v="0"/>
    <m/>
    <x v="0"/>
    <x v="3"/>
    <s v="O18145220002"/>
    <s v="BOD"/>
    <n v="1814522"/>
    <m/>
    <s v="00099021001 DEPOSITO DE EFECTIVO, DEPOSITANTE: ESTEBAN JOSE MENACHO BLANCO, CONCEPTO: DEVOLUCION DE DEUDA, CUENTA DE DEPOSITO: CUENTA UNICA DEL TESORO"/>
    <m/>
    <m/>
    <m/>
    <m/>
    <n v="0"/>
    <n v="547.13"/>
    <s v="NO_CONCILIADO"/>
  </r>
  <r>
    <x v="12"/>
    <m/>
    <x v="12"/>
    <x v="3"/>
    <s v="O18145170002"/>
    <s v="BOD"/>
    <n v="1814517"/>
    <m/>
    <s v="00099021001 DEPOSITO DE EFECTIVO, DEPOSITANTE: CANDIA PEÑALOZA MARCO ANTONIO RI-1 &quot;COLORADOS&quot;, CONCEPTO: REVERSION DE RECURSOS NO EJECUTADOS POR CONCEPTO DE ENERGIA ELECTRICA DICIEMBRE/19 DEL PREV 6834, CUENTA DE DEPOSITO: CUENTA UNICA DEL TESORO"/>
    <m/>
    <m/>
    <m/>
    <m/>
    <n v="0"/>
    <n v="4206.8999999999996"/>
    <s v="NO_CONCILIADO"/>
  </r>
  <r>
    <x v="0"/>
    <m/>
    <x v="0"/>
    <x v="3"/>
    <s v="O18145840002"/>
    <s v="BOD"/>
    <n v="1814584"/>
    <m/>
    <s v="00099021001 DEPOSITO DE EFECTIVO, DEPOSITANTE: JUAN CARLOS HUANCA CAHUAPAZA C.I. 5942037 LP, CONCEPTO: DEVOLUCION DE FONDOS, CUENTA DE DEPOSITO: CUENTA UNICA DEL TESORO"/>
    <m/>
    <m/>
    <m/>
    <m/>
    <n v="0"/>
    <n v="1656.01"/>
    <s v="NO_CONCILIADO"/>
  </r>
  <r>
    <x v="0"/>
    <m/>
    <x v="0"/>
    <x v="3"/>
    <s v="O18145870002"/>
    <s v="BOD"/>
    <n v="1814587"/>
    <m/>
    <s v="00099021001 DEPOSITO DE EFECTIVO, DEPOSITANTE: ISILMA REGINA HENNINGS LOPEZ, CONCEPTO: DEVOLUCION POR DOBLE PERCEPCION, CUENTA DE DEPOSITO: CUENTA UNICA DEL TESORO"/>
    <m/>
    <m/>
    <m/>
    <m/>
    <n v="0"/>
    <n v="1825.46"/>
    <s v="NO_CONCILIADO"/>
  </r>
  <r>
    <x v="12"/>
    <m/>
    <x v="12"/>
    <x v="3"/>
    <s v="O18146080002"/>
    <s v="BOD"/>
    <n v="1814608"/>
    <m/>
    <s v="00099021001 DEPOSITO DE EFECTIVO, DEPOSITANTE: OMAR FREDDY PEREZ MENDIZABAL, CONCEPTO: REVERSION POR CONSUMO DE TELEFONIA E INTERNET MES DICIEMBRE DEL 2019 PREVENTIVO 7315, CUENTA DE DEPOSITO: CUENTA UNICA DEL TESORO"/>
    <m/>
    <m/>
    <m/>
    <m/>
    <n v="0"/>
    <n v="1.5"/>
    <s v="NO_CONCILIADO"/>
  </r>
  <r>
    <x v="0"/>
    <m/>
    <x v="0"/>
    <x v="3"/>
    <s v="O18146130002"/>
    <s v="BOD"/>
    <n v="1814613"/>
    <m/>
    <s v="00099021001 DEPOSITO DE EFECTIVO, DEPOSITANTE: ROQUE LIPE OSCAR FREDY, CONCEPTO: DEVOLUCION SALDO PAGO SERVICIO ENERGIA ELECTRICA, CUENTA DE DEPOSITO: CUENTA UNICA DEL TESORO"/>
    <m/>
    <m/>
    <m/>
    <m/>
    <n v="0"/>
    <n v="3164.4"/>
    <s v="NO_CONCILIADO"/>
  </r>
  <r>
    <x v="0"/>
    <m/>
    <x v="0"/>
    <x v="3"/>
    <s v="O18146140002"/>
    <s v="BOD"/>
    <n v="1814614"/>
    <m/>
    <s v="00099021001 DEPOSITO DE EFECTIVO, DEPOSITANTE: ROQUE LIPE OSCAR FREDY, CONCEPTO: DEVOLUCION SALDO PAGO SERVICIO DE AGUA, CUENTA DE DEPOSITO: CUENTA UNICA DEL TESORO"/>
    <m/>
    <m/>
    <m/>
    <m/>
    <n v="0"/>
    <n v="1077.55"/>
    <s v="NO_CONCILIADO"/>
  </r>
  <r>
    <x v="24"/>
    <m/>
    <x v="24"/>
    <x v="3"/>
    <s v="O18146350002"/>
    <s v="BOD"/>
    <n v="1814635"/>
    <m/>
    <s v="00015021102 DEPOSITO DE EFECTIVO, DEPOSITANTE: ANTONIO QUISPE HUANCA, CONCEPTO: DEVOLUCION DE BONO PERCIBIDO, CUENTA DE DEPOSITO: CUENTA UNICA DEL TESORO"/>
    <m/>
    <m/>
    <m/>
    <m/>
    <n v="0"/>
    <n v="328.57"/>
    <s v="NO_CONCILIADO"/>
  </r>
  <r>
    <x v="0"/>
    <m/>
    <x v="0"/>
    <x v="3"/>
    <s v="O18146360002"/>
    <s v="BOD"/>
    <n v="1814636"/>
    <m/>
    <s v="00099021001 DEPOSITO DE EFECTIVO, DEPOSITANTE: ZORKA ZEBALLOS TOMIANOVIC, CONCEPTO: DEVOLUCION SALDO NO EJECUTADO FONDOS EN AVANCE, CUENTA DE DEPOSITO: CUENTA UNICA DEL TESORO"/>
    <m/>
    <m/>
    <m/>
    <m/>
    <n v="0"/>
    <n v="10.5"/>
    <s v="NO_CONCILIADO"/>
  </r>
  <r>
    <x v="0"/>
    <m/>
    <x v="0"/>
    <x v="3"/>
    <s v="O18146450002"/>
    <s v="BOD"/>
    <n v="1814645"/>
    <m/>
    <s v="00099021001 DEPOSITO DE EFECTIVO, DEPOSITANTE: HECTOR COLQUE CUEVAS, CONCEPTO: DEVOLUCION DE PERCEPCION INDEBIDA DE HABERES CORRES. MESES DE ENE. Y FEB. GESTION 2018, CUENTA DE DEPOSITO: CUENTA UNICA DEL TESORO"/>
    <m/>
    <m/>
    <m/>
    <m/>
    <n v="0"/>
    <n v="11516.630000000001"/>
    <s v="NO_CONCILIADO"/>
  </r>
  <r>
    <x v="0"/>
    <m/>
    <x v="0"/>
    <x v="3"/>
    <s v="O18146620002"/>
    <s v="BOD"/>
    <n v="1814662"/>
    <m/>
    <s v="00099021001 DEPOSITO DE EFECTIVO, DEPOSITANTE: ELIZABETH MORENO TOLEDO, CONCEPTO: DOBLE PERCEPCION, CUENTA DE DEPOSITO: CUENTA UNICA DEL TESORO"/>
    <m/>
    <m/>
    <m/>
    <m/>
    <n v="0"/>
    <n v="543.48"/>
    <s v="NO_CONCILIADO"/>
  </r>
  <r>
    <x v="25"/>
    <m/>
    <x v="25"/>
    <x v="3"/>
    <s v="O18146810002"/>
    <s v="BOD"/>
    <n v="1814681"/>
    <m/>
    <s v="00099021001 DEPOSITO DE EFECTIVO, DEPOSITANTE: MIN DE JUSTICIA Y TRANSPARENCIA INSTITUCIONAL, CONCEPTO: DEVOLUCION AGUINALDO DE NAVIDAD GESTION 2019 CASO: KIMBERLY ALISON MAIDANA ZURITA, CUENTA DE DEPOSITO: CUENTA UNICA DEL TESORO"/>
    <m/>
    <m/>
    <m/>
    <m/>
    <n v="0"/>
    <n v="479.58"/>
    <s v="NO_CONCILIADO"/>
  </r>
  <r>
    <x v="0"/>
    <m/>
    <x v="0"/>
    <x v="3"/>
    <s v="O18144200002"/>
    <s v="BOD"/>
    <n v="1814420"/>
    <m/>
    <s v="00099021001 DEPOSITO DE EFECTIVO, DEPOSITANTE: BLANCA VICTORIA FERNANDEZ FLORES, CONCEPTO: DOBLE PERCEPCION, CUENTA DE DEPOSITO: CUENTA UNICA DEL TESORO"/>
    <m/>
    <m/>
    <m/>
    <m/>
    <n v="0"/>
    <n v="822.96"/>
    <s v="NO_CONCILIADO"/>
  </r>
  <r>
    <x v="0"/>
    <m/>
    <x v="0"/>
    <x v="3"/>
    <s v="O18144220002"/>
    <s v="BOD"/>
    <n v="1814422"/>
    <m/>
    <s v="00099021001 DEPOSITO DE EFECTIVO, DEPOSITANTE: LOLA PORFIRIA RODRIGUEZ, CONCEPTO: DOBLE PERCEPCION, CUENTA DE DEPOSITO: CUENTA UNICA DEL TESORO"/>
    <m/>
    <m/>
    <m/>
    <m/>
    <n v="0"/>
    <n v="800"/>
    <s v="NO_CONCILIADO"/>
  </r>
  <r>
    <x v="0"/>
    <m/>
    <x v="0"/>
    <x v="3"/>
    <s v="O18144320002"/>
    <s v="BOD"/>
    <n v="1814432"/>
    <m/>
    <s v="00099021001 DEPOSITO DE EFECTIVO, DEPOSITANTE: RENE ALFONSO URUÑO CHOQUE, CONCEPTO: REVERSION, CUENTA DE DEPOSITO: CUENTA UNICA DEL TESORO"/>
    <m/>
    <m/>
    <m/>
    <m/>
    <n v="0"/>
    <n v="50"/>
    <s v="NO_CONCILIADO"/>
  </r>
  <r>
    <x v="0"/>
    <m/>
    <x v="0"/>
    <x v="3"/>
    <s v="O18144450002"/>
    <s v="BOD"/>
    <n v="1814445"/>
    <m/>
    <s v="00099021001 DEPOSITO DE EFECTIVO, DEPOSITANTE: ESTEBAN NINA HUALLPA, CONCEPTO: DOBLE PERCEPCION, CUENTA DE DEPOSITO: CUENTA UNICA DEL TESORO"/>
    <m/>
    <m/>
    <m/>
    <m/>
    <n v="0"/>
    <n v="782.51"/>
    <s v="NO_CONCILIADO"/>
  </r>
  <r>
    <x v="12"/>
    <m/>
    <x v="12"/>
    <x v="3"/>
    <s v="O18145160002"/>
    <s v="BOD"/>
    <n v="1814516"/>
    <m/>
    <s v="00099021001 DEPOSITO DE EFECTIVO, DEPOSITANTE: CANDIA PEÑALOZA MARCO ANTONIO RI-1 &quot;COLORADOS&quot;, CONCEPTO: REVERSION DE RECURSOS NO EJECUTADOS POR CONCEPTO DE TELEFONIA DICIEMBRE/19 PREVENTIVO 7136, CUENTA DE DEPOSITO: CUENTA UNICA DEL TESORO"/>
    <m/>
    <m/>
    <m/>
    <m/>
    <n v="0"/>
    <n v="29.39"/>
    <s v="NO_CONCILIADO"/>
  </r>
  <r>
    <x v="12"/>
    <m/>
    <x v="12"/>
    <x v="3"/>
    <s v="O18145150002"/>
    <s v="BOD"/>
    <n v="1814515"/>
    <m/>
    <s v="00099021001 DEPOSITO DE EFECTIVO, DEPOSITANTE: CANDIA PEÑALOZA MARCO ANTONIO RI-1 &quot;COLORADOS&quot;, CONCEPTO: REVERSION DE RECURSOS NO EJECUTADOS POR CONCEPTO DE AGUA DICIEMBRE/19, CUENTA DE DEPOSITO: CUENTA UNICA DEL TESORO"/>
    <m/>
    <m/>
    <m/>
    <m/>
    <n v="0"/>
    <n v="4485.9000000000005"/>
    <s v="NO_CONCILIADO"/>
  </r>
  <r>
    <x v="0"/>
    <m/>
    <x v="0"/>
    <x v="3"/>
    <s v="O18145090002"/>
    <s v="BOD"/>
    <n v="1814509"/>
    <m/>
    <s v="00099021001 DEPOSITO DE EFECTIVO, DEPOSITANTE: SATURNINO TIÑINI ALVAREZ, CONCEPTO: DOBLE PERCEPCION, CUENTA DE DEPOSITO: CUENTA UNICA DEL TESORO"/>
    <m/>
    <m/>
    <m/>
    <m/>
    <n v="0"/>
    <n v="1961.96"/>
    <s v="NO_CONCILIADO"/>
  </r>
  <r>
    <x v="12"/>
    <m/>
    <x v="12"/>
    <x v="3"/>
    <s v="O18145050002"/>
    <s v="BOD"/>
    <n v="1814505"/>
    <m/>
    <s v="00020031101 DEPOSITO DE EFECTIVO, DEPOSITANTE: ESCUELA MILITAR DE SARGENTOS DEL EJERCITO, CONCEPTO: REVERSION DE SALDO NO EJECUTADO , TELEFONIA DICIEMBRE 2019, CUENTA DE DEPOSITO: CUENTA UNICA DEL TESORO"/>
    <m/>
    <m/>
    <m/>
    <m/>
    <n v="0"/>
    <n v="7.36"/>
    <s v="NO_CONCILIADO"/>
  </r>
  <r>
    <x v="0"/>
    <m/>
    <x v="0"/>
    <x v="3"/>
    <s v="O18144940002"/>
    <s v="BOD"/>
    <n v="1814494"/>
    <m/>
    <s v="00099021001 DEPOSITO DE EFECTIVO, DEPOSITANTE: JUVENAL CAPO PINAYA, CONCEPTO: DOBLE PERCEPCION, CUENTA DE DEPOSITO: CUENTA UNICA DEL TESORO"/>
    <m/>
    <m/>
    <m/>
    <m/>
    <n v="0"/>
    <n v="500"/>
    <s v="NO_CONCILIADO"/>
  </r>
  <r>
    <x v="26"/>
    <m/>
    <x v="26"/>
    <x v="3"/>
    <s v="O18144920002"/>
    <s v="BOD"/>
    <n v="1814492"/>
    <m/>
    <s v="00591012001 DEPOSITO DE EFECTIVO, DEPOSITANTE: MARIA ISABEL MONTAÑO ESPINOZA, CONCEPTO: DEVOLUCION DE DUODECIMAS DE AGUINALDO  2019, CUENTA DE DEPOSITO: CUENTA UNICA DEL TESORO"/>
    <m/>
    <m/>
    <m/>
    <m/>
    <n v="0"/>
    <n v="571.43000000000006"/>
    <s v="NO_CONCILIADO"/>
  </r>
  <r>
    <x v="11"/>
    <m/>
    <x v="11"/>
    <x v="3"/>
    <s v="G12402520003"/>
    <s v="COB"/>
    <n v="13098"/>
    <m/>
    <s v="PAGO A FONPLATA PRÉSTAMO BOL-27/2016 VCTO. 07-01-2020 POR CUENTA DE TGN , NTI. 013098 VALOR 07-01-2020 INTERESES USD 357.200,20 COMISIONES USD 85.519,31 CTA. 3987 CUENTA UNICA DEL TESORO-3987 LIB. 00099021001 REF.: COMISIONES BANCARIAS"/>
    <m/>
    <m/>
    <m/>
    <m/>
    <n v="2395.91"/>
    <n v="0"/>
    <s v="NO_CONCILIADO"/>
  </r>
  <r>
    <x v="11"/>
    <m/>
    <x v="11"/>
    <x v="3"/>
    <s v="G12402530003"/>
    <s v="COB"/>
    <n v="13069"/>
    <m/>
    <s v="PAGO A CAF PRÉSTAMO CFA008606 VCTO. 07-01-2020 POR CUENTA DE TGN , NTI. 013069 VALOR 07-01-2020 CAPITAL USD 2.451.005,88 INTERESES USD 868.726,50 COMISIONES USD 36.131,89 CTA. 3987 CUENTA UNICA DEL TESORO-3987 LIB. 00099021001 REF.: COMISIONES BANCARIAS"/>
    <m/>
    <m/>
    <m/>
    <m/>
    <n v="16384.830000000002"/>
    <n v="0"/>
    <s v="NO_CONCILIADO"/>
  </r>
  <r>
    <x v="11"/>
    <m/>
    <x v="11"/>
    <x v="3"/>
    <s v="G12404850003"/>
    <s v="COB"/>
    <n v="13068"/>
    <m/>
    <s v="PAGO A CAF PRÉSTAMO CFA008604 VCTO. 07-01-2020 POR CUENTA DE TGN , NTI. 013068 VALOR 07-01-2020 CAPITAL USD 4.792.129,05 INTERESES USD 1.841.935,70 COMISIONES USD 66.537,88 CTA. 3987 CUENTA UNICA DEL TESORO-3987 LIB. 00099021001 REF.: COMISIONES BANCARIAS"/>
    <m/>
    <m/>
    <m/>
    <m/>
    <n v="32446.28"/>
    <n v="0"/>
    <s v="NO_CONCILIADO"/>
  </r>
  <r>
    <x v="11"/>
    <m/>
    <x v="11"/>
    <x v="3"/>
    <s v="S09758680003"/>
    <s v="COB"/>
    <n v="975868"/>
    <m/>
    <s v="'TRANSFERENCIA DE FONDOS||S/G. NOTA CITE: MEFP//VTCP/DGCP/UODP-030/2020 DE LA FECHA, DEL MIN.DE ECONOMIA Y FINANZAS PUBLICAS(HRE-TSO-32), PAGO BTS EXTRABURSATIL-VENCIMIENTO 8 DE ENERO DE 2020 D.S.N°1121 DE 11 DE ENERO DE 2012. DEBITO DE LA LIBRETA N° 00099021001, REPOSICION UTILES DE ESCRITORIO."/>
    <m/>
    <m/>
    <m/>
    <m/>
    <n v="50"/>
    <n v="0"/>
    <s v="NO_CONCILIADO"/>
  </r>
  <r>
    <x v="11"/>
    <m/>
    <x v="11"/>
    <x v="3"/>
    <s v="S09758680001"/>
    <s v="DEV"/>
    <n v="975868"/>
    <m/>
    <s v="'TRANSFERENCIA DE FONDOS||S/G. NOTA CITE: MEFP//VTCP/DGCP/UODP-030/2020 DE LA FECHA, DEL MIN.DE ECONOMIA Y FINANZAS PUBLICAS(HRE-TSO-32), PAGO BTS EXTRABURSATIL-VENCIMIENTO 8 DE ENERO DE 2020 D.S.N°1121 DE 11 DE ENERO DE 2012. DEBITO DE LA LIBRETA N° 00099021001 TGN-RECURSOS ORDINARIOS MN, VENC.TITULOS TESORO DIRECTO."/>
    <m/>
    <m/>
    <m/>
    <m/>
    <n v="680"/>
    <n v="0"/>
    <s v="NO_CONCILIADO"/>
  </r>
  <r>
    <x v="11"/>
    <m/>
    <x v="11"/>
    <x v="3"/>
    <s v="S09758740001"/>
    <s v="COB"/>
    <n v="975874"/>
    <m/>
    <s v="||COBRO COMISION AL TGN. POR ADMINISTRACION DE VALORES BT'S &quot;C&quot; POR DICIEMBRE/19 SEGUN MEFP/VTCP/UODP-29/2020 DE F.07/01/2020 DEL MIN. DE ECONOMIA Y FIN. PUBLICAS Y DOCUMENTACION ADJUNTA."/>
    <m/>
    <m/>
    <m/>
    <m/>
    <n v="51000"/>
    <n v="0"/>
    <s v="NO_CONCILIADO"/>
  </r>
  <r>
    <x v="7"/>
    <m/>
    <x v="7"/>
    <x v="3"/>
    <s v="S09758720002"/>
    <s v="CRV"/>
    <n v="975872"/>
    <m/>
    <s v="||TRANSFERENCIA DE FONDOS S/G. FORMULARIO CITE: BUN/CF014/20 DE LA FECHA.(HRE-TSO-37), SALDOS DE RECURSOS DE LAS CCF DEL BONO PARA PERSONAS CON DISCAPACIDAD. A SOLICITUD GOB.AUT.MCPAL. PALOS BLANCOS, LIBRETA N° 00099012001 TGN-RECURSOS ORDINARIOS; BUN."/>
    <m/>
    <m/>
    <m/>
    <m/>
    <n v="0"/>
    <n v="749"/>
    <s v="NO_CONCILIADO"/>
  </r>
  <r>
    <x v="10"/>
    <m/>
    <x v="10"/>
    <x v="3"/>
    <s v="G12409160001"/>
    <s v="CVD"/>
    <n v="1240916"/>
    <m/>
    <s v="COBRO COSTOS DE PAPELERIA POR REGULARIZACION DE TRANSFERENCIA DEL EXTERIOR POR ORDEN DE PETROLEOS PARAGUAYOS PETROPAR, FECHA VALOR 06/01/2020 LIB. 00513062001 YPFB-OPERACIONES PLANTA DE SEPARACION DE LIQUIDOS RIO GRANDE"/>
    <m/>
    <m/>
    <m/>
    <m/>
    <n v="50"/>
    <n v="0"/>
    <s v="NO_CONCILIADO"/>
  </r>
  <r>
    <x v="21"/>
    <m/>
    <x v="21"/>
    <x v="3"/>
    <s v="S09759090003"/>
    <s v="COB"/>
    <n v="975909"/>
    <m/>
    <s v="||TRANSFERENCIA DE FONDOS S/G MENSAJES SWIFT NROS. 00254 Y 00246 DE LA FECHA. (SECTOR PÚBLICO - SERVICIOS). DEBITO DE LA LIBRETA 00119012001 ADSIB, REPOSICION UTILES DE ESCRITORIO."/>
    <m/>
    <m/>
    <m/>
    <m/>
    <n v="50"/>
    <n v="0"/>
    <s v="NO_CONCILIADO"/>
  </r>
  <r>
    <x v="10"/>
    <m/>
    <x v="10"/>
    <x v="3"/>
    <s v="S09759050001"/>
    <s v="COB"/>
    <n v="975905"/>
    <m/>
    <s v="'COBRO DE'||UTILES DE ESCRITORIO POR EL COMPROBANTE CONTABLE NRO. 0975904 DE LA FECHA, SEGÚN CORREO ELECTRÓNICO DE YPFB. DEBITO DE LA LIBRETA 00513022001 YPFB  OPERACIONES."/>
    <m/>
    <m/>
    <m/>
    <m/>
    <n v="50"/>
    <n v="0"/>
    <s v="NO_CONCILIADO"/>
  </r>
  <r>
    <x v="10"/>
    <m/>
    <x v="10"/>
    <x v="3"/>
    <s v="S09759130001"/>
    <s v="COB"/>
    <n v="975913"/>
    <m/>
    <s v="'COBRO DE'||UTILES DE ESCRITORIO POR EL COMPROBANTE CONTABLE NRO. 0975912 DE LA FECHA, SEGÚN CORREO ELECTRÓNICO DE YPFB. DEBITO DE LA LIBRETA 00513022001 YPFB  OPERACIONES."/>
    <m/>
    <m/>
    <m/>
    <m/>
    <n v="50"/>
    <n v="0"/>
    <s v="NO_CONCILIADO"/>
  </r>
  <r>
    <x v="27"/>
    <m/>
    <x v="27"/>
    <x v="4"/>
    <s v="O18149300002"/>
    <s v="BOD"/>
    <n v="1814930"/>
    <m/>
    <s v="00340012003 DEPOSITO DE EFECTIVO, DEPOSITANTE: DAMIANA FLORES ALANOCA, CONCEPTO: DEVOLUCION DE APORTES DE AFP NO DESACREDITADOS GESTION 2014 Y 2015 POR PAGOS EN EXCESO, CUENTA DE DEPOSITO: CUENTA UNICA DEL TESORO"/>
    <m/>
    <m/>
    <m/>
    <m/>
    <n v="0"/>
    <n v="1228.72"/>
    <s v="NO_CONCILIADO"/>
  </r>
  <r>
    <x v="0"/>
    <m/>
    <x v="0"/>
    <x v="4"/>
    <s v="O18149430002"/>
    <s v="BOD"/>
    <n v="1814943"/>
    <m/>
    <s v="00099021001 DEPOSITO DE EFECTIVO, DEPOSITANTE: MARINA MOLINA QUISPE, CONCEPTO: DEVOLUCION DE DEUDA, CUENTA DE DEPOSITO: CUENTA UNICA DEL TESORO"/>
    <m/>
    <m/>
    <m/>
    <m/>
    <n v="0"/>
    <n v="1034.7"/>
    <s v="NO_CONCILIADO"/>
  </r>
  <r>
    <x v="0"/>
    <m/>
    <x v="0"/>
    <x v="4"/>
    <s v="O18149500002"/>
    <s v="BOD"/>
    <n v="1814950"/>
    <m/>
    <s v="00099021001 DEPOSITO DE EFECTIVO, DEPOSITANTE: MARTHA LUCIA GUTIERREZ DE MARCA, CONCEPTO: DEVOLUCION NUEVAS NUPCIAS, CUENTA DE DEPOSITO: CUENTA UNICA DEL TESORO"/>
    <m/>
    <m/>
    <m/>
    <m/>
    <n v="0"/>
    <n v="1669"/>
    <s v="NO_CONCILIADO"/>
  </r>
  <r>
    <x v="0"/>
    <m/>
    <x v="0"/>
    <x v="4"/>
    <s v="O18149660002"/>
    <s v="BOD"/>
    <n v="1814966"/>
    <m/>
    <s v="00099021001 DEPOSITO DE EFECTIVO, DEPOSITANTE: VICTORIA CARMEN RIVAS VDA DE COCHI, CONCEPTO: COBROS INDEBIDOS POR NUEVAS NUPCIAS, CUENTA DE DEPOSITO: CUENTA UNICA DEL TESORO"/>
    <m/>
    <m/>
    <m/>
    <m/>
    <n v="0"/>
    <n v="1726"/>
    <s v="NO_CONCILIADO"/>
  </r>
  <r>
    <x v="28"/>
    <m/>
    <x v="28"/>
    <x v="4"/>
    <s v="O18149730002"/>
    <s v="BOD"/>
    <n v="1814973"/>
    <m/>
    <s v="00190012003 DEPOSITO DE EFECTIVO, DEPOSITANTE: JAIME YAMPA ARANA, CONCEPTO: DEVOLUCION DE FONDOS EN AVANCE PARA COMPRA DE GASOLINA, CUENTA DE DEPOSITO: CUENTA UNICA DEL TESORO"/>
    <m/>
    <m/>
    <m/>
    <m/>
    <n v="0"/>
    <n v="399.98"/>
    <s v="DESCONCILIADO"/>
  </r>
  <r>
    <x v="12"/>
    <m/>
    <x v="12"/>
    <x v="4"/>
    <s v="O18149250002"/>
    <s v="BOD"/>
    <n v="1814925"/>
    <m/>
    <s v="00099021001 DEPOSITO DE EFECTIVO, DEPOSITANTE: ESCUELA MILITAR DE MUSICA DEL EJERCITO, CONCEPTO: SALDO NO EJECUTADO REVERSION PARCIAL DE ENERGIA ELECTRICA DEL MES DE DICIEMBRE DE 2019, CUENTA DE DEPOSITO: CUENTA UNICA DEL TESORO"/>
    <m/>
    <m/>
    <m/>
    <m/>
    <n v="0"/>
    <n v="810.9"/>
    <s v="NO_CONCILIADO"/>
  </r>
  <r>
    <x v="12"/>
    <m/>
    <x v="12"/>
    <x v="4"/>
    <s v="O18149230002"/>
    <s v="BOD"/>
    <n v="1814923"/>
    <m/>
    <s v="00099021001 DEPOSITO DE EFECTIVO, DEPOSITANTE: ESCUELA MILITAR DE MUSICA DEL EJERCITO, CONCEPTO: SALDO NO EJECUTADO DE SERVICIOS BASICOS REVERSION PARCIAL DE AGUA POTABLE CORRESP A  DICIEMBRE 2019, CUENTA DE DEPOSITO: CUENTA UNICA DEL TESORO"/>
    <m/>
    <m/>
    <m/>
    <m/>
    <n v="0"/>
    <n v="430"/>
    <s v="DESCONCILIADO"/>
  </r>
  <r>
    <x v="12"/>
    <m/>
    <x v="12"/>
    <x v="4"/>
    <s v="O18149130002"/>
    <s v="BOD"/>
    <n v="1814913"/>
    <m/>
    <s v="00099021001 DEPOSITO DE EFECTIVO, DEPOSITANTE: SEPTIMA DIVISION DEL EJERCITO, CONCEPTO: REVERSION AGUA MES DICIEMBRE /19, CUENTA DE DEPOSITO: CUENTA UNICA DEL TESORO"/>
    <m/>
    <m/>
    <m/>
    <m/>
    <n v="0"/>
    <n v="73.5"/>
    <s v="NO_CONCILIADO"/>
  </r>
  <r>
    <x v="12"/>
    <m/>
    <x v="12"/>
    <x v="4"/>
    <s v="O18149120002"/>
    <s v="BOD"/>
    <n v="1814912"/>
    <m/>
    <s v="00099021001 DEPOSITO DE EFECTIVO, DEPOSITANTE: SEPTIMA DIVISION DEL EJERCITO, CONCEPTO: REVERSION TELEFONIA MES DICIEMBRE/19, CUENTA DE DEPOSITO: CUENTA UNICA DEL TESORO"/>
    <m/>
    <m/>
    <m/>
    <m/>
    <n v="0"/>
    <n v="128.19999999999999"/>
    <s v="NO_CONCILIADO"/>
  </r>
  <r>
    <x v="0"/>
    <m/>
    <x v="0"/>
    <x v="4"/>
    <s v="O18150940002"/>
    <s v="BOD"/>
    <n v="1815094"/>
    <m/>
    <s v="00099021001 DEPOSITO DE EFECTIVO, DEPOSITANTE: OTILIA H. CONDORI CUNO, CONCEPTO: POR COBRO INDEBIDO (SEGUNDAS NUPCIAS DE LOLA CUNO CANASA (QEPD), CUENTA DE DEPOSITO: CUENTA UNICA DEL TESORO"/>
    <m/>
    <m/>
    <m/>
    <m/>
    <n v="0"/>
    <n v="800"/>
    <s v="NO_CONCILIADO"/>
  </r>
  <r>
    <x v="26"/>
    <m/>
    <x v="26"/>
    <x v="4"/>
    <s v="O18150820002"/>
    <s v="BOD"/>
    <n v="1815082"/>
    <m/>
    <s v="00591012001 DEPOSITO DE EFECTIVO, DEPOSITANTE: CARLA CORINA ROSSEL AGUILERA, CONCEPTO: DEVOLUCION DE DUODECIMAS DE AGUINALDOS 2019, CUENTA DE DEPOSITO: CUENTA UNICA DEL TESORO"/>
    <m/>
    <m/>
    <m/>
    <m/>
    <n v="0"/>
    <n v="47.35"/>
    <s v="NO_CONCILIADO"/>
  </r>
  <r>
    <x v="0"/>
    <m/>
    <x v="0"/>
    <x v="4"/>
    <s v="O18150710002"/>
    <s v="BOD"/>
    <n v="1815071"/>
    <m/>
    <s v="00099021001 DEPOSITO DE EFECTIVO, DEPOSITANTE: MIGUEL ERLAN OROPEZA ARISPE, CONCEPTO: DEVOLUCION AGUINALDO POR DEMASIA GESTION 2019, CUENTA DE DEPOSITO: CUENTA UNICA DEL TESORO"/>
    <m/>
    <m/>
    <m/>
    <m/>
    <n v="0"/>
    <n v="1438.45"/>
    <s v="NO_CONCILIADO"/>
  </r>
  <r>
    <x v="0"/>
    <m/>
    <x v="0"/>
    <x v="4"/>
    <s v="O18150670002"/>
    <s v="BOD"/>
    <n v="1815067"/>
    <m/>
    <s v="00099021001 DEPOSITO DE EFECTIVO, DEPOSITANTE: MIGUEL ERLAN OROPEZA ARISPE, CONCEPTO: DEVOLUCION SUELDO MES DICIEMBRE 2019, CUENTA DE DEPOSITO: CUENTA UNICA DEL TESORO"/>
    <m/>
    <m/>
    <m/>
    <m/>
    <n v="0"/>
    <n v="16412.34"/>
    <s v="NO_CONCILIADO"/>
  </r>
  <r>
    <x v="4"/>
    <m/>
    <x v="4"/>
    <x v="4"/>
    <s v="O18150530002"/>
    <s v="BOD"/>
    <n v="1815053"/>
    <m/>
    <s v="00592012001 DEPOSITO DE EFECTIVO, DEPOSITANTE: CLAUDIA ESTEFANY LOPEZ ARMAZA, CONCEPTO: DEVOLUCION  VISADO DE CONTRATO ALBERTO SCHWARTABERG, CUENTA DE DEPOSITO: CUENTA UNICA DEL TESORO"/>
    <m/>
    <m/>
    <m/>
    <m/>
    <n v="0"/>
    <n v="16"/>
    <s v="NO_CONCILIADO"/>
  </r>
  <r>
    <x v="0"/>
    <m/>
    <x v="0"/>
    <x v="4"/>
    <s v="O18150440002"/>
    <s v="BOD"/>
    <n v="1815044"/>
    <m/>
    <s v="00099021001 DEPOSITO DE EFECTIVO, DEPOSITANTE: MARISABEL VELA CHAVEZ, CONCEPTO: DEVOLUCION, CUENTA DE DEPOSITO: CUENTA UNICA DEL TESORO"/>
    <m/>
    <m/>
    <m/>
    <m/>
    <n v="0"/>
    <n v="259.10000000000002"/>
    <s v="NO_CONCILIADO"/>
  </r>
  <r>
    <x v="26"/>
    <m/>
    <x v="26"/>
    <x v="4"/>
    <s v="O18150410002"/>
    <s v="BOD"/>
    <n v="1815041"/>
    <m/>
    <s v="00591012001 DEPOSITO DE EFECTIVO, DEPOSITANTE: ISABEL BANEGAS FRANCCECHINE, CONCEPTO: SERVICIOS BASICOS DE AGUA POTABLE, CUENTA DE DEPOSITO: CUENTA UNICA DEL TESORO"/>
    <m/>
    <m/>
    <m/>
    <m/>
    <n v="0"/>
    <n v="81.510000000000005"/>
    <s v="NO_CONCILIADO"/>
  </r>
  <r>
    <x v="0"/>
    <m/>
    <x v="0"/>
    <x v="4"/>
    <s v="O18150190002"/>
    <s v="BOD"/>
    <n v="1815019"/>
    <m/>
    <s v="00099021001 DEPOSITO DE EFECTIVO, DEPOSITANTE: ROLANDO MANUEL GUARACHI ORELLANA, CONCEPTO: DEVOLUCION DE AGUINALDO, CUENTA DE DEPOSITO: CUENTA UNICA DEL TESORO"/>
    <m/>
    <m/>
    <m/>
    <m/>
    <n v="0"/>
    <n v="921.47"/>
    <s v="NO_CONCILIADO"/>
  </r>
  <r>
    <x v="4"/>
    <m/>
    <x v="4"/>
    <x v="4"/>
    <s v="O18150170002"/>
    <s v="BOD"/>
    <n v="1815017"/>
    <m/>
    <s v="00592012001 DEPOSITO DE EFECTIVO, DEPOSITANTE: VANESA QUISPE RAMOS, CONCEPTO: SALDO 2DO TALLER INFORMATIVO 2009 SEGUN CITE GE-JTE RCS 0034-NI/19, CUENTA DE DEPOSITO: CUENTA UNICA DEL TESORO"/>
    <m/>
    <m/>
    <m/>
    <m/>
    <n v="0"/>
    <n v="8"/>
    <s v="NO_CONCILIADO"/>
  </r>
  <r>
    <x v="0"/>
    <m/>
    <x v="0"/>
    <x v="4"/>
    <s v="O18150140002"/>
    <s v="BOD"/>
    <n v="1815014"/>
    <m/>
    <s v="00099021001 DEPOSITO DE EFECTIVO, DEPOSITANTE: LILIANA QUISPE MENDO, CONCEPTO: DEVOLUCION DE AGUINALDO, CUENTA DE DEPOSITO: CUENTA UNICA DEL TESORO"/>
    <m/>
    <m/>
    <m/>
    <m/>
    <n v="0"/>
    <n v="321.90000000000003"/>
    <s v="NO_CONCILIADO"/>
  </r>
  <r>
    <x v="12"/>
    <m/>
    <x v="12"/>
    <x v="4"/>
    <s v="O18149900002"/>
    <s v="BOD"/>
    <n v="1814990"/>
    <m/>
    <s v="00099021001 DEPOSITO DE EFECTIVO, DEPOSITANTE: RI-21 &quot;ILLIMANI&quot; JOSE LUIS MATTA CHOQUE, CONCEPTO: REVERSION SERVICIOS BASICOS MES DE DICIEMBRE DE 2019 ENERGIA ELECTRICA, CUENTA DE DEPOSITO: CUENTA UNICA DEL TESORO"/>
    <m/>
    <m/>
    <m/>
    <m/>
    <n v="0"/>
    <n v="14.4"/>
    <s v="NO_CONCILIADO"/>
  </r>
  <r>
    <x v="12"/>
    <m/>
    <x v="12"/>
    <x v="4"/>
    <s v="B18148840002"/>
    <s v="BOD"/>
    <n v="1814884"/>
    <m/>
    <s v="00099021001 DEP.DE CHEQ.AJENOS,RET.DE CAM.,CONCEPTO: CIERRE PREV 1807,DEP.: CAMARA DE DIPUTADOS , PROCEDENCIA: BANCO UNION S.A., CHEQUE: 18624, FECHA DE EMISION:31/12/2019"/>
    <m/>
    <m/>
    <m/>
    <m/>
    <n v="0"/>
    <n v="21779.87"/>
    <s v="NO_CONCILIADO"/>
  </r>
  <r>
    <x v="12"/>
    <m/>
    <x v="12"/>
    <x v="4"/>
    <s v="B18148820002"/>
    <s v="BOD"/>
    <n v="1814882"/>
    <m/>
    <s v="00099021001 DEP.DE CHEQ.AJENOS,RET.DE CAM.,CONCEPTO: POR CIERRE DE PREVENTIVO,DEP.: CAMARA DE DIPUTADOS , PROCEDENCIA: BANCO UNION S.A., CHEQUE: 18623, FECHA DE EMISION:31/12/2019"/>
    <m/>
    <m/>
    <m/>
    <m/>
    <n v="0"/>
    <n v="369339.52"/>
    <s v="NO_CONCILIADO"/>
  </r>
  <r>
    <x v="12"/>
    <m/>
    <x v="12"/>
    <x v="4"/>
    <s v="B18148780002"/>
    <s v="BOD"/>
    <n v="1814878"/>
    <m/>
    <s v="00099021001 DEP.DE CHEQ.AJENOS,RET.DE CAM.,CONCEPTO: DEVOLUCION DE RECURSOS POR CAMBIO DE RUTA, BOLETO AEREO,DEP.: CAMARA DE DIPUTADOS , PROCEDENCIA: BANCO UNION S.A., CHEQUE: 18616, FECHA DE EMISION:31/12/2019"/>
    <m/>
    <m/>
    <m/>
    <m/>
    <n v="0"/>
    <n v="9"/>
    <s v="NO_CONCILIADO"/>
  </r>
  <r>
    <x v="12"/>
    <m/>
    <x v="12"/>
    <x v="4"/>
    <s v="B18148750002"/>
    <s v="BOD"/>
    <n v="1814875"/>
    <m/>
    <s v="00099021001 DEP.DE CHEQ.AJENOS,RET.DE CAM.,CONCEPTO: CIERRE PREV 986,DEP.: CAMARA DE DIPUTADOS , PROCEDENCIA: BANCO UNION S.A., CHEQUE: 18606, FECHA DE EMISION:26/12/2019"/>
    <m/>
    <m/>
    <m/>
    <m/>
    <n v="0"/>
    <n v="7620"/>
    <s v="NO_CONCILIADO"/>
  </r>
  <r>
    <x v="12"/>
    <m/>
    <x v="12"/>
    <x v="4"/>
    <s v="B18148740002"/>
    <s v="BOD"/>
    <n v="1814874"/>
    <m/>
    <s v="00099021001 DEP.DE CHEQ.AJENOS,RET.DE CAM.,CONCEPTO: CIERRE PREV 1555,DEP.: CAMARA DE DIPUTADOS , PROCEDENCIA: BANCO UNION S.A., CHEQUE: 18619, FECHA DE EMISION:31/12/2019"/>
    <m/>
    <m/>
    <m/>
    <m/>
    <n v="0"/>
    <n v="90.7"/>
    <s v="NO_CONCILIADO"/>
  </r>
  <r>
    <x v="12"/>
    <m/>
    <x v="12"/>
    <x v="4"/>
    <s v="B18148730002"/>
    <s v="BOD"/>
    <n v="1814873"/>
    <m/>
    <s v="00099021001 DEP.DE CHEQ.AJENOS,RET.DE CAM.,CONCEPTO: CIERRE PREV 1387,DEP.: CAMARA DE DIPUTADOS , PROCEDENCIA: BANCO UNION S.A., CHEQUE: 18621, FECHA DE EMISION:31/12/2019"/>
    <m/>
    <m/>
    <m/>
    <m/>
    <n v="0"/>
    <n v="5601.5"/>
    <s v="NO_CONCILIADO"/>
  </r>
  <r>
    <x v="12"/>
    <m/>
    <x v="12"/>
    <x v="4"/>
    <s v="B18148690002"/>
    <s v="BOD"/>
    <n v="1814869"/>
    <m/>
    <s v="00099021001 DEP.DE CHEQ.AJENOS,RET.DE CAM.,CONCEPTO: CIERRE PREV 855,DEP.: CAMARA DE DIPUTADOS , PROCEDENCIA: BANCO UNION S.A., CHEQUE: 18607, FECHA DE EMISION:31/12/2019"/>
    <m/>
    <m/>
    <m/>
    <m/>
    <n v="0"/>
    <n v="1149"/>
    <s v="NO_CONCILIADO"/>
  </r>
  <r>
    <x v="12"/>
    <m/>
    <x v="12"/>
    <x v="4"/>
    <s v="B18148650002"/>
    <s v="BOD"/>
    <n v="1814865"/>
    <m/>
    <s v="00099021001 DEP.DE CHEQ.AJENOS,RET.DE CAM.,CONCEPTO: CIERRE PREV 1388,DEP.: CAMARA DE DIPUTADOS , PROCEDENCIA: BANCO UNION S.A., CHEQUE: 18620, FECHA DE EMISION:31/12/2019"/>
    <m/>
    <m/>
    <m/>
    <m/>
    <n v="0"/>
    <n v="8887"/>
    <s v="NO_CONCILIADO"/>
  </r>
  <r>
    <x v="12"/>
    <m/>
    <x v="12"/>
    <x v="4"/>
    <s v="B18148630002"/>
    <s v="BOD"/>
    <n v="1814863"/>
    <m/>
    <s v="00099021001 DEP.DE CHEQ.AJENOS,RET.DE CAM.,CONCEPTO: CIERRE PREV 724,DEP.: CAMARA DE DIPUTADOS , PROCEDENCIA: BANCO UNION S.A., CHEQUE: 18605, FECHA DE EMISION:21/12/2019"/>
    <m/>
    <m/>
    <m/>
    <m/>
    <n v="0"/>
    <n v="1370.5"/>
    <s v="NO_CONCILIADO"/>
  </r>
  <r>
    <x v="27"/>
    <m/>
    <x v="27"/>
    <x v="4"/>
    <s v="B18148580002"/>
    <s v="BOD"/>
    <n v="1814858"/>
    <m/>
    <s v="00340012003 DEP.DE CHEQ.AJENOS,RET.DE CAM.,CONCEPTO: DEPÓSITOS NO IDENTIFICADOS CUENTA OPERACIONES VARIAS,DEP.: SEGIP - OF NACIONAL , PROCEDENCIA: BANCO UNION S.A., CHEQUE: 14399, FECHA DE EMISION:31/12/2019"/>
    <m/>
    <m/>
    <m/>
    <m/>
    <n v="0"/>
    <n v="12"/>
    <s v="NO_CONCILIADO"/>
  </r>
  <r>
    <x v="29"/>
    <m/>
    <x v="29"/>
    <x v="4"/>
    <s v="B18148530002"/>
    <s v="BOD"/>
    <n v="1814853"/>
    <m/>
    <s v="00099021001 DEP.DE CHEQ.AJENOS,RET.DE CAM.,CONCEPTO: DEVOLUCION DE PASAJES AEREOS,DEP.: MINISTERIO DE EDUCACION , PROCEDENCIA: BANCO UNION S.A., CHEQUE: 24938, FECHA DE EMISION:31/12/2019"/>
    <m/>
    <m/>
    <m/>
    <m/>
    <n v="0"/>
    <n v="1450.4"/>
    <s v="NO_CONCILIADO"/>
  </r>
  <r>
    <x v="12"/>
    <m/>
    <x v="12"/>
    <x v="4"/>
    <s v="B18148260002"/>
    <s v="BOD"/>
    <n v="1814826"/>
    <m/>
    <s v="00099021001 DEP.DE CHEQ.AJENOS,RET.DE CAM.,CONCEPTO: REMBOLSO INCAPACIDAD TEMPORAL STA CRUZ OCTUBRE 2019,DEP.: CONTRALORIA GENERAL DEL ESTADO , PROCEDENCIA: BANCO UNION S.A., CHEQUE: 6645, FECHA DE EMISION:03/01/2020"/>
    <m/>
    <m/>
    <m/>
    <m/>
    <n v="0"/>
    <n v="9715.5"/>
    <s v="NO_CONCILIADO"/>
  </r>
  <r>
    <x v="12"/>
    <m/>
    <x v="12"/>
    <x v="4"/>
    <s v="B18148250002"/>
    <s v="BOD"/>
    <n v="1814825"/>
    <m/>
    <s v="00099021001 DEP.DE CHEQ.AJENOS,RET.DE CAM.,CONCEPTO: REMBOLSO INCAPACIDAD STA CRUZ SEPTIEMBRE,DEP.: CONTRALORIA GENERAL DEL ESTADO , PROCEDENCIA: BANCO UNION S.A., CHEQUE: 6644, FECHA DE EMISION:03/01/2020"/>
    <m/>
    <m/>
    <m/>
    <m/>
    <n v="0"/>
    <n v="11187.89"/>
    <s v="NO_CONCILIADO"/>
  </r>
  <r>
    <x v="3"/>
    <m/>
    <x v="3"/>
    <x v="4"/>
    <s v="O18148870002"/>
    <s v="BOD"/>
    <n v="1814887"/>
    <m/>
    <s v="00212012001 DEPOSITO DE EFECTIVO, DEPOSITANTE: FREDY LAZO MURGA, CONCEPTO: POR MOTIVO DE EXTRAVIO DE  CREDENCIAL, CUENTA DE DEPOSITO: CUENTA UNICA DEL TESORO"/>
    <m/>
    <m/>
    <m/>
    <m/>
    <n v="0"/>
    <n v="60"/>
    <s v="NO_CONCILIADO"/>
  </r>
  <r>
    <x v="12"/>
    <m/>
    <x v="12"/>
    <x v="4"/>
    <s v="O18148620002"/>
    <s v="BOD"/>
    <n v="1814862"/>
    <m/>
    <s v="00099021001 DEPOSITO DE EFECTIVO, DEPOSITANTE: REGIMIENTO DE CABALLERIA BLINDADA  1  CALAMA, CONCEPTO: DEVOLUCION DE GASTOS NO EJECUTADOS POR SERVICIOS BASICOS, CUENTA DE DEPOSITO: CUENTA UNICA DEL TESORO"/>
    <m/>
    <m/>
    <m/>
    <m/>
    <n v="0"/>
    <n v="1142.6000000000001"/>
    <s v="NO_CONCILIADO"/>
  </r>
  <r>
    <x v="0"/>
    <m/>
    <x v="0"/>
    <x v="4"/>
    <s v="O18148550002"/>
    <s v="BOD"/>
    <n v="1814855"/>
    <m/>
    <s v="00099021001 DEPOSITO DE EFECTIVO, DEPOSITANTE: JUAN RODRIGO ZENTENO SALVATIERRA, CONCEPTO: REVERSION DE PASAJES NO GASTADOS PREV N°5521,2/19, CUENTA DE DEPOSITO: CUENTA UNICA DEL TESORO"/>
    <m/>
    <m/>
    <m/>
    <m/>
    <n v="0"/>
    <n v="145"/>
    <s v="NO_CONCILIADO"/>
  </r>
  <r>
    <x v="26"/>
    <m/>
    <x v="26"/>
    <x v="4"/>
    <s v="O18148490002"/>
    <s v="BOD"/>
    <n v="1814849"/>
    <m/>
    <s v="00591012001 DEPOSITO DE EFECTIVO, DEPOSITANTE: ROGELIO FRANCISCO GUTIERREZ MAMANI, CONCEPTO: DEVOLUCION DE VIATICOS, CUENTA DE DEPOSITO: CUENTA UNICA DEL TESORO"/>
    <m/>
    <m/>
    <m/>
    <m/>
    <n v="0"/>
    <n v="742"/>
    <s v="NO_CONCILIADO"/>
  </r>
  <r>
    <x v="0"/>
    <m/>
    <x v="0"/>
    <x v="4"/>
    <s v="O18148480002"/>
    <s v="BOD"/>
    <n v="1814848"/>
    <m/>
    <s v="00099021001 DEPOSITO DE EFECTIVO, DEPOSITANTE: JOSE FREDY OBANDO DOMINGUEZ, CONCEPTO: DEVOLUCION ERROR AGUINALDO, CUENTA DE DEPOSITO: CUENTA UNICA DEL TESORO"/>
    <m/>
    <m/>
    <m/>
    <m/>
    <n v="0"/>
    <n v="170.26"/>
    <s v="NO_CONCILIADO"/>
  </r>
  <r>
    <x v="0"/>
    <m/>
    <x v="0"/>
    <x v="4"/>
    <s v="O18148470002"/>
    <s v="BOD"/>
    <n v="1814847"/>
    <m/>
    <s v="00099021001 DEPOSITO DE EFECTIVO, DEPOSITANTE: MARIA ALICIA ZAMBRANA DE PERICON, CONCEPTO: DUODECIMAS DE AGUINALDO, CUENTA DE DEPOSITO: CUENTA UNICA DEL TESORO"/>
    <m/>
    <m/>
    <m/>
    <m/>
    <n v="0"/>
    <n v="248.3"/>
    <s v="NO_CONCILIADO"/>
  </r>
  <r>
    <x v="12"/>
    <m/>
    <x v="12"/>
    <x v="4"/>
    <s v="O18148440002"/>
    <s v="BOD"/>
    <n v="1814844"/>
    <m/>
    <s v="00099021001 DEPOSITO DE EFECTIVO, DEPOSITANTE: DENNIS FERNANDO VIÑA BARRIENTOS, CONCEPTO: DEVOLUCION GASTOS NO EJECUTADOS SERVICIOS BASICOS AGUA POTABLE, CUENTA DE DEPOSITO: CUENTA UNICA DEL TESORO"/>
    <m/>
    <m/>
    <m/>
    <m/>
    <n v="0"/>
    <n v="4.4000000000000004"/>
    <s v="NO_CONCILIADO"/>
  </r>
  <r>
    <x v="12"/>
    <m/>
    <x v="12"/>
    <x v="4"/>
    <s v="O18148420002"/>
    <s v="BOD"/>
    <n v="1814842"/>
    <m/>
    <s v="00099021001 DEPOSITO DE EFECTIVO, DEPOSITANTE: DENNIS FERNANDO VIÑA BARRIENTOS, CONCEPTO: DEVOLUCION GASTOS NO EJECUTADOS SERVICIOS BASICOS ENERGIA ELECTRICA, CUENTA DE DEPOSITO: CUENTA UNICA DEL TESORO"/>
    <m/>
    <m/>
    <m/>
    <m/>
    <n v="0"/>
    <n v="381.2"/>
    <s v="NO_CONCILIADO"/>
  </r>
  <r>
    <x v="0"/>
    <m/>
    <x v="0"/>
    <x v="4"/>
    <s v="O18148360002"/>
    <s v="BOD"/>
    <n v="1814836"/>
    <m/>
    <s v="00099021001 DEPOSITO DE EFECTIVO, DEPOSITANTE: MIRIAM ORELLANA GUTIERREZ, CONCEPTO: DOBLE PERCEPCION, CUENTA DE DEPOSITO: CUENTA UNICA DEL TESORO"/>
    <m/>
    <m/>
    <m/>
    <m/>
    <n v="0"/>
    <n v="3365.61"/>
    <s v="NO_CONCILIADO"/>
  </r>
  <r>
    <x v="0"/>
    <m/>
    <x v="0"/>
    <x v="4"/>
    <s v="O18148300002"/>
    <s v="BOD"/>
    <n v="1814830"/>
    <m/>
    <s v="00099021001 DEPOSITO DE EFECTIVO, DEPOSITANTE: ANA GALIA GONZALES ALIAGA, CONCEPTO: DEVOLUCION PAGO EN DEMASIA AGUINALDO, CUENTA DE DEPOSITO: CUENTA UNICA DEL TESORO"/>
    <m/>
    <m/>
    <m/>
    <m/>
    <n v="0"/>
    <n v="665.13"/>
    <s v="NO_CONCILIADO"/>
  </r>
  <r>
    <x v="24"/>
    <m/>
    <x v="24"/>
    <x v="4"/>
    <s v="O18148210002"/>
    <s v="BOD"/>
    <n v="1814821"/>
    <m/>
    <s v="00015011101 DEPOSITO DE EFECTIVO, DEPOSITANTE: ELIZABETH QUISPE ARGOTE, CONCEPTO: REEMNOLSO  BAJA MEDICA, CUENTA DE DEPOSITO: CUENTA UNICA DEL TESORO"/>
    <m/>
    <m/>
    <m/>
    <m/>
    <n v="0"/>
    <n v="5343.3"/>
    <s v="NO_CONCILIADO"/>
  </r>
  <r>
    <x v="0"/>
    <m/>
    <x v="0"/>
    <x v="4"/>
    <s v="O18147980002"/>
    <s v="BOD"/>
    <n v="1814798"/>
    <m/>
    <s v="00099021001 DEPOSITO DE EFECTIVO, DEPOSITANTE: ESTHER RAMOS VALDIVIA, CONCEPTO: DEVOLUCION DE DEUDA, CUENTA DE DEPOSITO: CUENTA UNICA DEL TESORO"/>
    <m/>
    <m/>
    <m/>
    <m/>
    <n v="0"/>
    <n v="1147.82"/>
    <s v="NO_CONCILIADO"/>
  </r>
  <r>
    <x v="30"/>
    <m/>
    <x v="30"/>
    <x v="4"/>
    <s v="B18149220002"/>
    <s v="BOD"/>
    <n v="1814922"/>
    <m/>
    <s v="00133012001 DEP.DE CHEQ.AJENOS,RET.DE CAM.,CONCEPTO: V.C. SALDO DEVOLUCION PAGO DE PREMIOS MENORES GESTION 2019,DEP.: LOTERIA NACIONAL DE B Y S , PROCEDENCIA: BANCO UNION S.A., CHEQUE: 4164, FECHA DE EMISION:31/12/2019"/>
    <m/>
    <m/>
    <m/>
    <m/>
    <n v="0"/>
    <n v="250430"/>
    <s v="NO_CONCILIADO"/>
  </r>
  <r>
    <x v="10"/>
    <m/>
    <x v="10"/>
    <x v="4"/>
    <s v="G12416510001"/>
    <s v="CVD"/>
    <n v="1241651"/>
    <m/>
    <s v="COBRO COSTOS DE PAPELERIA SEGUN TRANSFERENCIA DEL EXTERIOR POR ORDEN DE SOLGAS S.A. LIB. 00513062001 YPFB-OPERACIONES PLANTA DE SEPARACION DE LIQUIDOS RIO GRANDE"/>
    <m/>
    <m/>
    <m/>
    <m/>
    <n v="50"/>
    <n v="0"/>
    <s v="NO_CONCILIADO"/>
  </r>
  <r>
    <x v="7"/>
    <m/>
    <x v="7"/>
    <x v="4"/>
    <s v="Q12258620002"/>
    <s v="CRV"/>
    <n v="1225862"/>
    <m/>
    <s v="NUMERO DE LIBRETA CUT: 00099021001 OPERACIÓN E75 TRANSFERENCIA DE LA CUENTA FISCAL BUN A LA CUT EN MN TRANSFERENCIA DE FONDOS A SOLICITUD DEL GOBIERNO AUTONOMO MUNICIPAL DE CAMATAQUI - VILLA ABECIA CON CITE:G.A.M.V.A. 002/2020 A LA CTA. 3987 CUT LBRTA.00099021001."/>
    <m/>
    <m/>
    <m/>
    <m/>
    <n v="0"/>
    <n v="17250"/>
    <s v="NO_CONCILIADO"/>
  </r>
  <r>
    <x v="11"/>
    <m/>
    <x v="11"/>
    <x v="4"/>
    <s v="Q12258640002"/>
    <s v="CRV"/>
    <n v="1225864"/>
    <m/>
    <s v="NÚMERO DE LIBRETA CUT: 99031009.00 OPERACIÓN T01 TRANSFERENCIA DE FONDOS A LA CUT - TESORO DIRECTO DE BANCO UNION S.A. A CUENTA UNICA DEL TESORO CON NUMERO DE SOLICITUD = 4506345 Y NUMERO CORRELATIVO = 91320008012020198 TRANSFERENCIA OPERACIONES DE VENTA BONOS BTX SOLICITUD VALORES UNION SA"/>
    <m/>
    <m/>
    <m/>
    <m/>
    <n v="0"/>
    <n v="50000"/>
    <s v="NO_CONCILIADO"/>
  </r>
  <r>
    <x v="10"/>
    <m/>
    <x v="10"/>
    <x v="4"/>
    <s v="S09759220001"/>
    <s v="COB"/>
    <n v="975922"/>
    <m/>
    <s v="||COMISION TRANSFERENCIA DE FONDOS AL EXTERIOR 0,10% S/USD 89.051,60 REEMB. GASTOS DE COMUNICACION BS220.- Y EMISION DE CBTE. CONTABLE BS50.- REF.: PAGO N°8 LC I-2017-013 P/C YPFB A/F KOSAN CRISPLANT A/S EN COMPLEMENTO CBTE. CONTABLE ADJUNTO DE LA FECHA LIB. 00513012004 LPB-YPFB UNICOMERCIAL REF.: COMISIONES PAGO N°8 LC I-2017-013"/>
    <m/>
    <m/>
    <m/>
    <m/>
    <n v="880.88"/>
    <n v="0"/>
    <s v="NO_CONCILIADO"/>
  </r>
  <r>
    <x v="21"/>
    <m/>
    <x v="21"/>
    <x v="4"/>
    <s v="S09759290003"/>
    <s v="COB"/>
    <n v="975929"/>
    <m/>
    <s v="||TRANSFERENCIA DE FONDOS S/G. MENSAJES SWIFT NROS. 00273 Y 00268 DE LA FECHA. (SECTOR PÚBLICO - SERVICIOS). DEBITO DE LA LIBRETA 00119012001 ADSIB, REPOSICION UTILES DE ESCRITORIO."/>
    <m/>
    <m/>
    <m/>
    <m/>
    <n v="50"/>
    <n v="0"/>
    <s v="NO_CONCILIADO"/>
  </r>
  <r>
    <x v="21"/>
    <m/>
    <x v="21"/>
    <x v="4"/>
    <s v="S09759710003"/>
    <s v="COB"/>
    <n v="975971"/>
    <m/>
    <s v="||TRANSFERENCIA DE FONDOS S/G. MENSAJES SWIFT NROS. 00292 Y 00289 DE LA FECHA. (SECTOR PÚBLICO - SERVICIOS). DEBITO DE LA LIBRETA 00119012001 ADSIB, REPOSICION UTILES DE ESCRITORIO."/>
    <m/>
    <m/>
    <m/>
    <m/>
    <n v="50"/>
    <n v="0"/>
    <s v="NO_CONCILIADO"/>
  </r>
  <r>
    <x v="10"/>
    <m/>
    <x v="10"/>
    <x v="4"/>
    <s v="S09759700001"/>
    <s v="COB"/>
    <n v="975970"/>
    <m/>
    <s v="'COBRO DE'||UTILES DE ESCRITORIO POR EL COMPROBANTE CONTABLE NRO. 0975969 DE LA FECHA, SEGÚN CORREO ELECTRÓNICO DE YPFB DE F. 23/01/2018. DEBITO DE LA LIBRETA 00513022001 YPFB  OPERACIONES."/>
    <m/>
    <m/>
    <m/>
    <m/>
    <n v="50"/>
    <n v="0"/>
    <s v="NO_CONCILIADO"/>
  </r>
  <r>
    <x v="0"/>
    <m/>
    <x v="0"/>
    <x v="5"/>
    <s v="O18153890002"/>
    <s v="BOD"/>
    <n v="1815389"/>
    <m/>
    <s v="00099021001 DEPOSITO DE EFECTIVO, DEPOSITANTE: AGUSTIN VELASQUEZ ROMAN, CONCEPTO: DOBLE PERCEPCION, CUENTA DE DEPOSITO: CUENTA UNICA DEL TESORO"/>
    <m/>
    <m/>
    <m/>
    <m/>
    <n v="0"/>
    <n v="1111.7"/>
    <s v="NO_CONCILIADO"/>
  </r>
  <r>
    <x v="0"/>
    <m/>
    <x v="0"/>
    <x v="5"/>
    <s v="O18153730002"/>
    <s v="BOD"/>
    <n v="1815373"/>
    <m/>
    <s v="00099021001 DEPOSITO DE EFECTIVO, DEPOSITANTE: AIDA RUEGENBERG JEREZ, CONCEPTO: DEVOLUCION DE LA DEUDA POR DOBLE PERCEPCION, CUENTA DE DEPOSITO: CUENTA UNICA DEL TESORO"/>
    <m/>
    <m/>
    <m/>
    <m/>
    <n v="0"/>
    <n v="1020"/>
    <s v="NO_CONCILIADO"/>
  </r>
  <r>
    <x v="12"/>
    <m/>
    <x v="12"/>
    <x v="5"/>
    <s v="O18153630002"/>
    <s v="BOD"/>
    <n v="1815363"/>
    <m/>
    <s v="00099021001 DEPOSITO DE EFECTIVO, DEPOSITANTE: EJERCITO DE BOLIVIA RAM - 2 BOLIVAR, CONCEPTO: REVERSION DE SERVICIOS BASICO, CUENTA DE DEPOSITO: CUENTA UNICA DEL TESORO"/>
    <m/>
    <m/>
    <m/>
    <m/>
    <n v="0"/>
    <n v="140"/>
    <s v="NO_CONCILIADO"/>
  </r>
  <r>
    <x v="12"/>
    <m/>
    <x v="12"/>
    <x v="5"/>
    <s v="O18153610002"/>
    <s v="BOD"/>
    <n v="1815361"/>
    <m/>
    <s v="00099021001 DEPOSITO DE EFECTIVO, DEPOSITANTE: EJERCITO DE BOLIVIA RAM - 2 BOLIVAR, CONCEPTO: REVERSION DE SERVICIOS BASICO DE ENERGIA ELECTRICA, CUENTA DE DEPOSITO: CUENTA UNICA DEL TESORO"/>
    <m/>
    <m/>
    <m/>
    <m/>
    <n v="0"/>
    <n v="720"/>
    <s v="NO_CONCILIADO"/>
  </r>
  <r>
    <x v="12"/>
    <m/>
    <x v="12"/>
    <x v="5"/>
    <s v="O18153600002"/>
    <s v="BOD"/>
    <n v="1815360"/>
    <m/>
    <s v="00099021001 DEPOSITO DE EFECTIVO, DEPOSITANTE: EJERCITO DE BOLIVIA RAM - 2 BOLIVAR, CONCEPTO: REVERSION DE  SERVICIOS BASICO, CUENTA DE DEPOSITO: CUENTA UNICA DEL TESORO"/>
    <m/>
    <m/>
    <m/>
    <m/>
    <n v="0"/>
    <n v="64.8"/>
    <s v="CONCILIADO_PARCIAL"/>
  </r>
  <r>
    <x v="12"/>
    <m/>
    <x v="12"/>
    <x v="5"/>
    <s v="O18153590002"/>
    <s v="BOD"/>
    <n v="1815359"/>
    <m/>
    <s v="00099021001 DEPOSITO DE EFECTIVO, DEPOSITANTE: EJERCITO DE BOLIVIA RAM - 2 BOLIVAR, CONCEPTO: REVERSION DE SERVICIOS BASICOS DE ENERGIA ELECTRICA, CUENTA DE DEPOSITO: CUENTA UNICA DEL TESORO"/>
    <m/>
    <m/>
    <m/>
    <m/>
    <n v="0"/>
    <n v="1035.2"/>
    <s v="NO_CONCILIADO"/>
  </r>
  <r>
    <x v="12"/>
    <m/>
    <x v="12"/>
    <x v="5"/>
    <s v="O18153510002"/>
    <s v="BOD"/>
    <n v="1815351"/>
    <m/>
    <s v="00099021001 DEPOSITO DE EFECTIVO, DEPOSITANTE: ETOME, CONCEPTO: REVERSION DE ENERGIA  ELECTRICA, CUENTA DE DEPOSITO: CUENTA UNICA DEL TESORO"/>
    <m/>
    <m/>
    <m/>
    <m/>
    <n v="0"/>
    <n v="485.6"/>
    <s v="NO_CONCILIADO"/>
  </r>
  <r>
    <x v="12"/>
    <m/>
    <x v="12"/>
    <x v="5"/>
    <s v="O18153500002"/>
    <s v="BOD"/>
    <n v="1815350"/>
    <m/>
    <s v="00099021001 DEPOSITO DE EFECTIVO, DEPOSITANTE: BAT. COM. 1 CNL. VIDAURRE, CONCEPTO: REVERSION ENERGIA  ELECTRICA CHULUMANI, CUENTA DE DEPOSITO: CUENTA UNICA DEL TESORO"/>
    <m/>
    <m/>
    <m/>
    <m/>
    <n v="0"/>
    <n v="21.1"/>
    <s v="NO_CONCILIADO"/>
  </r>
  <r>
    <x v="12"/>
    <m/>
    <x v="12"/>
    <x v="5"/>
    <s v="O18153490002"/>
    <s v="BOD"/>
    <n v="1815349"/>
    <m/>
    <s v="00099021001 DEPOSITO DE EFECTIVO, DEPOSITANTE: BAT. COM. 1 CNL. VIDAURRE, CONCEPTO: REVERSION DE ENERGIA ELECTRICA BAT. COM . I, CUENTA DE DEPOSITO: CUENTA UNICA DEL TESORO"/>
    <m/>
    <m/>
    <m/>
    <m/>
    <n v="0"/>
    <n v="29.3"/>
    <s v="NO_CONCILIADO"/>
  </r>
  <r>
    <x v="12"/>
    <m/>
    <x v="12"/>
    <x v="5"/>
    <s v="O18154020002"/>
    <s v="BOD"/>
    <n v="1815402"/>
    <m/>
    <s v="00099021001 DEPOSITO DE EFECTIVO, DEPOSITANTE: RI-17 INDEPENDENCIA, CONCEPTO: SERVICIOS BASICOS AGUA:REVERSION, CUENTA DE DEPOSITO: CUENTA UNICA DEL TESORO"/>
    <m/>
    <m/>
    <m/>
    <m/>
    <n v="0"/>
    <n v="49.620000000000005"/>
    <s v="NO_CONCILIADO"/>
  </r>
  <r>
    <x v="12"/>
    <m/>
    <x v="12"/>
    <x v="5"/>
    <s v="O18154040002"/>
    <s v="BOD"/>
    <n v="1815404"/>
    <m/>
    <s v="00099021001 DEPOSITO DE EFECTIVO, DEPOSITANTE: RI-17 INDEPENDENCIA, CONCEPTO: SERVICIOS BASICOS ENERGIA ELECTRICA:REVERSION, CUENTA DE DEPOSITO: CUENTA UNICA DEL TESORO"/>
    <m/>
    <m/>
    <m/>
    <m/>
    <n v="0"/>
    <n v="115.8"/>
    <s v="NO_CONCILIADO"/>
  </r>
  <r>
    <x v="12"/>
    <m/>
    <x v="12"/>
    <x v="5"/>
    <s v="O18154150002"/>
    <s v="BOD"/>
    <n v="1815415"/>
    <m/>
    <s v="00099021001 DEPOSITO DE EFECTIVO, DEPOSITANTE: MARIO RAUL SANDOVAL NAVA, CONCEPTO: REVERSION DE FONDOS NO EJECUTADOS, CUENTA DE DEPOSITO: CUENTA UNICA DEL TESORO"/>
    <m/>
    <m/>
    <m/>
    <m/>
    <n v="0"/>
    <n v="804.5"/>
    <s v="NO_CONCILIADO"/>
  </r>
  <r>
    <x v="12"/>
    <m/>
    <x v="12"/>
    <x v="5"/>
    <s v="O18154210002"/>
    <s v="BOD"/>
    <n v="1815421"/>
    <m/>
    <s v="00099021001 DEPOSITO DE EFECTIVO, DEPOSITANTE: COLEGIO MILITAR, CONCEPTO: REVERSION POR CONCEPTO DE TELEFONIA CORRESPONDIENTE AL MES DE DICIEMBRE 2019, CUENTA DE DEPOSITO: CUENTA UNICA DEL TESORO"/>
    <m/>
    <m/>
    <m/>
    <m/>
    <n v="0"/>
    <n v="364.67"/>
    <s v="NO_CONCILIADO"/>
  </r>
  <r>
    <x v="12"/>
    <m/>
    <x v="12"/>
    <x v="5"/>
    <s v="O18154270002"/>
    <s v="BOD"/>
    <n v="1815427"/>
    <m/>
    <s v="00099021001 DEPOSITO DE EFECTIVO, DEPOSITANTE: COLEGIO MILITAR, CONCEPTO: REVERSION POR CONCEPTO DE AGUA POTABLE CORRESPONDIENTE AL MES DE DICIEMBRE 2019, CUENTA DE DEPOSITO: CUENTA UNICA DEL TESORO"/>
    <m/>
    <m/>
    <m/>
    <m/>
    <n v="0"/>
    <n v="4181.1000000000004"/>
    <s v="NO_CONCILIADO"/>
  </r>
  <r>
    <x v="12"/>
    <m/>
    <x v="12"/>
    <x v="5"/>
    <s v="O18154280002"/>
    <s v="BOD"/>
    <n v="1815428"/>
    <m/>
    <s v="00099021001 DEPOSITO DE EFECTIVO, DEPOSITANTE: COLEGIO MILITAR, CONCEPTO: REVERSION POR CONCEPTO DE ENERGIA ELECTRICA CORRESPONDIENTE AL MES DE DICIEMBRE 2019, CUENTA DE DEPOSITO: CUENTA UNICA DEL TESORO"/>
    <m/>
    <m/>
    <m/>
    <m/>
    <n v="0"/>
    <n v="4653.1000000000004"/>
    <s v="NO_CONCILIADO"/>
  </r>
  <r>
    <x v="0"/>
    <m/>
    <x v="0"/>
    <x v="5"/>
    <s v="O18154320002"/>
    <s v="BOD"/>
    <n v="1815432"/>
    <m/>
    <s v="00099021001 DEPOSITO DE EFECTIVO, DEPOSITANTE: INGRID ELENA ZAVALA CASTRO, CONCEPTO: DOBLE PERCEPCION, CUENTA DE DEPOSITO: CUENTA UNICA DEL TESORO"/>
    <m/>
    <m/>
    <m/>
    <m/>
    <n v="0"/>
    <n v="900.46"/>
    <s v="NO_CONCILIADO"/>
  </r>
  <r>
    <x v="31"/>
    <m/>
    <x v="31"/>
    <x v="5"/>
    <s v="O18154420002"/>
    <s v="BOD"/>
    <n v="1815442"/>
    <m/>
    <s v="00047137003 DEPOSITO DE EFECTIVO, DEPOSITANTE: MDRYT EMPODERAR PAR  II, CONCEPTO: DEVOLUCION GIP /DIC/2019 PR 6109 (P:34110-1745), CUENTA DE DEPOSITO: CUENTA UNICA DEL TESORO"/>
    <m/>
    <m/>
    <m/>
    <m/>
    <n v="0"/>
    <n v="1745"/>
    <s v="NO_CONCILIADO"/>
  </r>
  <r>
    <x v="5"/>
    <m/>
    <x v="5"/>
    <x v="5"/>
    <s v="B18153170002"/>
    <s v="BOD"/>
    <n v="1815317"/>
    <m/>
    <s v="00383012001 DEP.DE CHEQ.AJENOS,RET.DE CAM.,CONCEPTO: REEMBOLSO POR INCAPACIDAD TEMPORAL DE : CAJA DE SALUD CORDES A: AGENCIA BOLIIVANA DE CORREOS,DEP.: CAJA DE SALUD CORDES , PROCEDENCIA: BANCO UNION S.A., CHEQUE: 14766, FECHA DE EMISION:31/12/2019"/>
    <m/>
    <m/>
    <m/>
    <m/>
    <n v="0"/>
    <n v="729.30000000000007"/>
    <s v="NO_CONCILIADO"/>
  </r>
  <r>
    <x v="8"/>
    <m/>
    <x v="8"/>
    <x v="5"/>
    <s v="B18153240002"/>
    <s v="BOD"/>
    <n v="1815324"/>
    <m/>
    <s v="00099021001 DEP.DE CHEQ.AJENOS,RET.DE CAM.,CONCEPTO: REEMBOLSO POR INCAPACIDAD TEMPORAL DE : CAJA DE SALUD CORDES A: MIN MEDIO AMBIENTE Y AGUAS,DEP.: CAJA DE SALUD CORDES , PROCEDENCIA: BANCO UNION S.A., CHEQUE: 14767, FECHA DE EMISION:31/12/2019"/>
    <m/>
    <m/>
    <m/>
    <m/>
    <n v="0"/>
    <n v="621.54"/>
    <s v="NO_CONCILIADO"/>
  </r>
  <r>
    <x v="12"/>
    <m/>
    <x v="12"/>
    <x v="5"/>
    <s v="O18153480002"/>
    <s v="BOD"/>
    <n v="1815348"/>
    <m/>
    <s v="00099021001 DEPOSITO DE EFECTIVO, DEPOSITANTE: BAT. COM. 1 CNL. VIDAURRE, CONCEPTO: REVERSION AGUA BAT COM, CUENTA DE DEPOSITO: CUENTA UNICA DEL TESORO"/>
    <m/>
    <m/>
    <m/>
    <m/>
    <n v="0"/>
    <n v="2558.4"/>
    <s v="NO_CONCILIADO"/>
  </r>
  <r>
    <x v="26"/>
    <m/>
    <x v="26"/>
    <x v="5"/>
    <s v="O18153410002"/>
    <s v="BOD"/>
    <n v="1815341"/>
    <m/>
    <s v="00591012001 DEPOSITO DE EFECTIVO, DEPOSITANTE: ISRAEL ANTEZANA MENDEZ, CONCEPTO: DEVOLUCION DE DUODECIMAS DE AGUINALDO 2019, CUENTA DE DEPOSITO: CUENTA UNICA DEL TESORO"/>
    <m/>
    <m/>
    <m/>
    <m/>
    <n v="0"/>
    <n v="63.86"/>
    <s v="NO_CONCILIADO"/>
  </r>
  <r>
    <x v="0"/>
    <m/>
    <x v="0"/>
    <x v="5"/>
    <s v="O18153270002"/>
    <s v="BOD"/>
    <n v="1815327"/>
    <m/>
    <s v="00099021001 DEPOSITO DE EFECTIVO, DEPOSITANTE: RUTH CATALINA ARTEAGA BALCAZAR, CONCEPTO: DEVOLUCION DE DEUDA DOBLE PERCEPCION, CUENTA DE DEPOSITO: CUENTA UNICA DEL TESORO"/>
    <m/>
    <m/>
    <m/>
    <m/>
    <n v="0"/>
    <n v="3396.03"/>
    <s v="NO_CONCILIADO"/>
  </r>
  <r>
    <x v="32"/>
    <m/>
    <x v="32"/>
    <x v="5"/>
    <s v="O18152900002"/>
    <s v="BOD"/>
    <n v="1815290"/>
    <m/>
    <s v="00046134201 DEPOSITO DE EFECTIVO, DEPOSITANTE: MINISTERIO DE SALUD P.N.F.R.F.S.S, CONCEPTO: DEVOLUCION DE FONDO EN AVANCE, CUENTA DE DEPOSITO: CUENTA UNICA DEL TESORO"/>
    <m/>
    <m/>
    <m/>
    <m/>
    <n v="0"/>
    <n v="5400"/>
    <s v="NO_CONCILIADO"/>
  </r>
  <r>
    <x v="0"/>
    <m/>
    <x v="0"/>
    <x v="5"/>
    <s v="O18152860002"/>
    <s v="BOD"/>
    <n v="1815286"/>
    <m/>
    <s v="00099021001 DEPOSITO DE EFECTIVO, DEPOSITANTE: COPROPIETARIOS EDIFICIO CONAVI, CONCEPTO: DEVOLUCION PAGO  EPSAS MES OCTUBRE 2019, CUENTA DE DEPOSITO: CUENTA UNICA DEL TESORO"/>
    <m/>
    <m/>
    <m/>
    <m/>
    <n v="0"/>
    <n v="813.42000000000007"/>
    <s v="NO_CONCILIADO"/>
  </r>
  <r>
    <x v="0"/>
    <m/>
    <x v="0"/>
    <x v="5"/>
    <s v="O18152810002"/>
    <s v="BOD"/>
    <n v="1815281"/>
    <m/>
    <s v="00099021001 DEPOSITO DE EFECTIVO, DEPOSITANTE: COPROPIETARIOS EDIFICIO CONAVI, CONCEPTO: DEVOLUCION PAGO EPSAS MES NOVIEMBRE 2019, CUENTA DE DEPOSITO: CUENTA UNICA DEL TESORO"/>
    <m/>
    <m/>
    <m/>
    <m/>
    <n v="0"/>
    <n v="870.06000000000006"/>
    <s v="NO_CONCILIADO"/>
  </r>
  <r>
    <x v="0"/>
    <m/>
    <x v="0"/>
    <x v="5"/>
    <s v="O18152790002"/>
    <s v="BOD"/>
    <n v="1815279"/>
    <m/>
    <s v="00099021001 DEPOSITO DE EFECTIVO, DEPOSITANTE: GROVER ENRIQUE QUIROGA LEIVA, CONCEPTO: COBRO INDEBIDO DE RENTA DE ORFANDAD, CUENTA DE DEPOSITO: CUENTA UNICA DEL TESORO"/>
    <m/>
    <m/>
    <m/>
    <m/>
    <n v="0"/>
    <n v="1096.5"/>
    <s v="NO_CONCILIADO"/>
  </r>
  <r>
    <x v="0"/>
    <m/>
    <x v="0"/>
    <x v="5"/>
    <s v="O18152660002"/>
    <s v="BOD"/>
    <n v="1815266"/>
    <m/>
    <s v="00099021001 DEPOSITO DE EFECTIVO, DEPOSITANTE: WILLIAM MACEDA CRUZ, CONCEPTO: DOBLE PERCEPCION, CUENTA DE DEPOSITO: CUENTA UNICA DEL TESORO"/>
    <m/>
    <m/>
    <m/>
    <m/>
    <n v="0"/>
    <n v="1830.31"/>
    <s v="NO_CONCILIADO"/>
  </r>
  <r>
    <x v="0"/>
    <m/>
    <x v="0"/>
    <x v="5"/>
    <s v="O18152640002"/>
    <s v="BOD"/>
    <n v="1815264"/>
    <m/>
    <s v="00099021001 DEPOSITO DE EFECTIVO, DEPOSITANTE: JAVIER MAMANI FLORES, CONCEPTO: DEVOLUCION BONO FRONTERAS, CUENTA DE DEPOSITO: CUENTA UNICA DEL TESORO"/>
    <m/>
    <m/>
    <m/>
    <m/>
    <n v="0"/>
    <n v="1329"/>
    <s v="NO_CONCILIADO"/>
  </r>
  <r>
    <x v="21"/>
    <m/>
    <x v="21"/>
    <x v="5"/>
    <s v="S09760610003"/>
    <s v="COB"/>
    <n v="976061"/>
    <m/>
    <s v="||TRANSFERENCIA DE FONDOS S/G. MENSAJES SWIFT NROS. 00314 Y 00304 DE LA FECHA. (SECTOR PÚBLICO - SERVICIOS). DEBITO DE LA LIBRETA 00119012001 ADSIB, REPOSICION UTILES DE ESCRITORIO."/>
    <m/>
    <m/>
    <m/>
    <m/>
    <n v="50"/>
    <n v="0"/>
    <s v="NO_CONCILIADO"/>
  </r>
  <r>
    <x v="11"/>
    <m/>
    <x v="11"/>
    <x v="5"/>
    <s v="S09760460001"/>
    <s v="DEV"/>
    <n v="976046"/>
    <m/>
    <s v="'TRANSFERENCIA DE FONDOS||S/G. NOTA CITE: MEFP//VTCP/DGCP/UODP-049/2020 DE LA FECHA, DEL MIN.DE ECONOMIA Y FINANZAS PUBLICAS(HRE-TSO-124), PAGO BTS EXTRABURSATIL-VENCIMIENTO 10 DE ENERO DE 2020 D.S.N°1121 DE 11 DE ENERO DE 2012. DEBITO DE LA LIBRETA N° 00099021001 TGN-RECURSOS ORDINARIOS MN, VENC.TITULOS TESORO DIRECTO."/>
    <m/>
    <m/>
    <m/>
    <m/>
    <n v="12459"/>
    <n v="0"/>
    <s v="NO_CONCILIADO"/>
  </r>
  <r>
    <x v="21"/>
    <m/>
    <x v="21"/>
    <x v="5"/>
    <s v="S09760590003"/>
    <s v="COB"/>
    <n v="976059"/>
    <m/>
    <s v="||TRANSFERENCIA DE FONDOS S/G. MENSAJES SWIFT NROS. 00316 Y 00305 DE LA FECHA. (SECTOR PÚBLICO - SERVICIOS). DEBITO DE LA LIBRETA 00119012001 ADSIB, REPOSICION UTILES DE ESCRITORIO."/>
    <m/>
    <m/>
    <m/>
    <m/>
    <n v="50"/>
    <n v="0"/>
    <s v="NO_CONCILIADO"/>
  </r>
  <r>
    <x v="11"/>
    <m/>
    <x v="11"/>
    <x v="5"/>
    <s v="S09760460003"/>
    <s v="COB"/>
    <n v="976046"/>
    <m/>
    <s v="'TRANSFERENCIA DE FONDOS||S/G. NOTA CITE: MEFP//VTCP/DGCP/UODP-049/2020 DE LA FECHA, DEL MIN.DE ECONOMIA Y FINANZAS PUBLICAS(HRE-TSO-124), PAGO BTS EXTRABURSATIL-VENCIMIENTO 10 DE ENERO DE 2020 D.S.N°1121 DE 11 DE ENERO DE 2012. DEBITO DE LA LIBRETA N° 00099021001, REPOSICION UTILES DE ESCRITORIO."/>
    <m/>
    <m/>
    <m/>
    <m/>
    <n v="50"/>
    <n v="0"/>
    <s v="NO_CONCILIADO"/>
  </r>
  <r>
    <x v="10"/>
    <m/>
    <x v="10"/>
    <x v="5"/>
    <s v="G12433450001"/>
    <s v="CVD"/>
    <n v="1243345"/>
    <m/>
    <s v="COBRO COSTOS DE PAPELERIA SEGUN TRANSFERENCIA DEL EXTERIOR POR ORDEN DE COMPANHIA MATOGROSSENSE DE GAS / MT GAS LIB. 00513012007 YPFB - RECURSOS NACIONALIZACIÓN"/>
    <m/>
    <m/>
    <m/>
    <m/>
    <n v="50"/>
    <n v="0"/>
    <s v="NO_CONCILIADO"/>
  </r>
  <r>
    <x v="12"/>
    <m/>
    <x v="12"/>
    <x v="5"/>
    <s v="Q12265020002"/>
    <s v="CRV"/>
    <n v="1226502"/>
    <m/>
    <s v="NUMERO DE LIBRETA CUT: 00099021001 OPERACIÓN E18 TRANSFERENCIA DEL SISTEMA FINANCIERO POR CUENTA DE TERCEROS A LA CUT PAGO ADELANTADO P.R.A. - RP POR Bs 2,092.87; PAGO INDEBIDO - RP POR Bs 954.44"/>
    <m/>
    <m/>
    <m/>
    <m/>
    <n v="0"/>
    <n v="3047.31"/>
    <s v="NO_CONCILIADO"/>
  </r>
  <r>
    <x v="7"/>
    <m/>
    <x v="7"/>
    <x v="5"/>
    <s v="Q12265030002"/>
    <s v="CRV"/>
    <n v="1226503"/>
    <m/>
    <s v="NUMERO DE LIBRETA CUT: 00099021001 OPERACIÓN E18 TRANSFERENCIA DEL SISTEMA FINANCIERO POR CUENTA DE TERCEROS A LA CUT POR CONCEPTO DE DEVOLUCION DE PAGOS EN EXCESO GOBIERNO AUTONOMO DEPARTAMENTAL DE TARIJA"/>
    <m/>
    <m/>
    <m/>
    <m/>
    <n v="0"/>
    <n v="3401.32"/>
    <s v="NO_CONCILIADO"/>
  </r>
  <r>
    <x v="10"/>
    <m/>
    <x v="10"/>
    <x v="5"/>
    <s v="G12434700001"/>
    <s v="CVD"/>
    <n v="1243470"/>
    <m/>
    <s v="COBRO COSTOS DE PAPELERIA SEGUN TRANSFERENCIA DEL EXTERIOR POR ORDEN DE HERCO COMBUSTIBLES S.A. FECHA VALOR 09/01/2020 LIB. 00513062001 YPFB-OPERACIONES PLANTA DE SEPARACION DE LIQUIDOS RIO GRANDE"/>
    <m/>
    <m/>
    <m/>
    <m/>
    <n v="50"/>
    <n v="0"/>
    <s v="NO_CONCILIADO"/>
  </r>
  <r>
    <x v="10"/>
    <m/>
    <x v="10"/>
    <x v="5"/>
    <s v="S09761280001"/>
    <s v="COB"/>
    <n v="976128"/>
    <m/>
    <s v="'COBRO DE'||UTILES DE ESCRITORIO POR EL COMPROBANTE CONTABLE NRO. 0976126 DE LA FECHA, SEGUN CORREO ELECTRONICO DE YPFB. DEBITO DE LA LIBRETA 00513022001 YPFB - OPERACIONES."/>
    <m/>
    <m/>
    <m/>
    <m/>
    <n v="50"/>
    <n v="0"/>
    <s v="NO_CONCILIADO"/>
  </r>
  <r>
    <x v="10"/>
    <m/>
    <x v="10"/>
    <x v="5"/>
    <s v="G12434760001"/>
    <s v="CVD"/>
    <n v="1243476"/>
    <m/>
    <s v="COBRO COSTOS DE PAPELERIA SEGUN TRANSFERENCIA DEL EXTERIOR POR ORDEN DE SOLGAS S.A. LIB. 00513062001 YPFB-OPERACIONES PLANTA DE SEPARACION DE LIQUIDOS RIO GRANDE"/>
    <m/>
    <m/>
    <m/>
    <m/>
    <n v="50"/>
    <n v="0"/>
    <s v="NO_CONCILIADO"/>
  </r>
  <r>
    <x v="33"/>
    <m/>
    <x v="33"/>
    <x v="5"/>
    <s v="Q12265150002"/>
    <s v="CRV"/>
    <n v="1226515"/>
    <m/>
    <s v="NUMERO DE LIBRETA CUT: 00099021001 OPERACIÓN E18 TRANSFERENCIA DEL SISTEMA FINANCIERO POR CUENTA DE TERCEROS A LA CUT TRANSFERENCIA DE FONDOS POR PAGO ADELANTADO PERIODO DICIEMBRE 2019 A SOLICITUD DE FUTURO DE BOLIVIA SA ADMINISTRADORA DE FONDO DE PENSIONES"/>
    <m/>
    <m/>
    <m/>
    <m/>
    <n v="0"/>
    <n v="967.94"/>
    <s v="NO_CONCILIADO"/>
  </r>
  <r>
    <x v="33"/>
    <m/>
    <x v="33"/>
    <x v="5"/>
    <s v="Q12265180002"/>
    <s v="CRV"/>
    <n v="1226518"/>
    <m/>
    <s v="NUMERO DE LIBRETA CUT: 00099021001 OPERACIÓN E18 TRANSFERENCIA DEL SISTEMA FINANCIERO POR CUENTA DE TERCEROS A LA CUT TRANSFERENCIA DE FONDOS POR PAGO INDEBIDO PERIODO DICIEMBRE 2019 A SOLICITUD DE FUTURO DE BOLIVIA ADMINISTRADORA DE PENSIONES"/>
    <m/>
    <m/>
    <m/>
    <m/>
    <n v="0"/>
    <n v="800.13"/>
    <s v="NO_CONCILIADO"/>
  </r>
  <r>
    <x v="0"/>
    <m/>
    <x v="0"/>
    <x v="6"/>
    <s v="O18156910002"/>
    <s v="BOD"/>
    <n v="1815691"/>
    <m/>
    <s v="00099021001 DEPOSITO DE EFECTIVO, DEPOSITANTE: ROBERTO HIPOLITO ILAJA ALRCON, CONCEPTO: DOBLE PERCEPCION, CUENTA DE DEPOSITO: CUENTA UNICA DEL TESORO"/>
    <m/>
    <m/>
    <m/>
    <m/>
    <n v="0"/>
    <n v="1925.88"/>
    <s v="NO_CONCILIADO"/>
  </r>
  <r>
    <x v="6"/>
    <m/>
    <x v="6"/>
    <x v="6"/>
    <s v="O18157030002"/>
    <s v="BOD"/>
    <n v="1815703"/>
    <m/>
    <s v="00132012005 DEPOSITO DE EFECTIVO, DEPOSITANTE: KAREN QUISPE MAMANI, CONCEPTO: DEVOLUCION DE PASAJES NO UTILIZADOS DEL C-31 10327, CUENTA DE DEPOSITO: CUENTA UNICA DEL TESORO"/>
    <m/>
    <m/>
    <m/>
    <m/>
    <n v="0"/>
    <n v="20"/>
    <s v="NO_CONCILIADO"/>
  </r>
  <r>
    <x v="12"/>
    <m/>
    <x v="12"/>
    <x v="6"/>
    <s v="O18157630002"/>
    <s v="BOD"/>
    <n v="1815763"/>
    <m/>
    <s v="00099021001 DEPOSITO DE EFECTIVO, DEPOSITANTE: EJERCITO DE BOLIVIA, CONCEPTO: REVERSION DE SALDOS NO EJECUTADOS DE ENERGIA ELECTRICA, CUENTA DE DEPOSITO: CUENTA UNICA DEL TESORO"/>
    <m/>
    <m/>
    <m/>
    <m/>
    <n v="0"/>
    <n v="1014.6"/>
    <s v="NO_CONCILIADO"/>
  </r>
  <r>
    <x v="0"/>
    <m/>
    <x v="0"/>
    <x v="6"/>
    <s v="O18157670002"/>
    <s v="BOD"/>
    <n v="1815767"/>
    <m/>
    <s v="00099021001 DEPOSITO DE EFECTIVO, DEPOSITANTE: FREDY MOISES FLORES MAMANI, CONCEPTO: COBRO INDEBIDO DEL PRA, CUENTA DE DEPOSITO: CUENTA UNICA DEL TESORO"/>
    <m/>
    <m/>
    <m/>
    <m/>
    <n v="0"/>
    <n v="500"/>
    <s v="NO_CONCILIADO"/>
  </r>
  <r>
    <x v="0"/>
    <m/>
    <x v="0"/>
    <x v="6"/>
    <s v="O18157710002"/>
    <s v="BOD"/>
    <n v="1815771"/>
    <m/>
    <s v="00099021001 DEPOSITO DE EFECTIVO, DEPOSITANTE: BENJAMIN RAMIREZ PACAJES, CONCEPTO: DOBLE PERCEPCION, CUENTA DE DEPOSITO: CUENTA UNICA DEL TESORO"/>
    <m/>
    <m/>
    <m/>
    <m/>
    <n v="0"/>
    <n v="3654.36"/>
    <s v="NO_CONCILIADO"/>
  </r>
  <r>
    <x v="0"/>
    <m/>
    <x v="0"/>
    <x v="6"/>
    <s v="O18158000002"/>
    <s v="BOD"/>
    <n v="1815800"/>
    <m/>
    <s v="00099021001 DEPOSITO DE EFECTIVO, DEPOSITANTE: RITA PAULINA JIMENEZ HUANCOLLO, CONCEPTO: DEVOLUCION COBRO INDEBIDO NUEVAS NUPCIAS, CUENTA DE DEPOSITO: CUENTA UNICA DEL TESORO"/>
    <m/>
    <m/>
    <m/>
    <m/>
    <n v="0"/>
    <n v="2195"/>
    <s v="NO_CONCILIADO"/>
  </r>
  <r>
    <x v="0"/>
    <m/>
    <x v="0"/>
    <x v="6"/>
    <s v="O18158140002"/>
    <s v="BOD"/>
    <n v="1815814"/>
    <m/>
    <s v="00099021001 DEPOSITO DE EFECTIVO, DEPOSITANTE: GLORIA ESPERANZA MARTINEZ CHUQUIMIA, CONCEPTO: DEVOLUCION DE HABER SUELDO MES DE AGOSTO 2019, CUENTA DE DEPOSITO: CUENTA UNICA DEL TESORO"/>
    <m/>
    <m/>
    <m/>
    <m/>
    <n v="0"/>
    <n v="3144.98"/>
    <s v="NO_CONCILIADO"/>
  </r>
  <r>
    <x v="12"/>
    <m/>
    <x v="12"/>
    <x v="6"/>
    <s v="O18158260002"/>
    <s v="BOD"/>
    <n v="1815826"/>
    <m/>
    <s v="00099021001 DEPOSITO DE EFECTIVO, DEPOSITANTE: CGMMB - III SANTA CRUZ, CONCEPTO: SALDO NO EJECUTADO DE TELEFONO DEL MES DE DICIEMBRE DE 2019, CUENTA DE DEPOSITO: CUENTA UNICA DEL TESORO"/>
    <m/>
    <m/>
    <m/>
    <m/>
    <n v="0"/>
    <n v="41.78"/>
    <s v="NO_CONCILIADO"/>
  </r>
  <r>
    <x v="0"/>
    <m/>
    <x v="0"/>
    <x v="6"/>
    <s v="O18158540002"/>
    <s v="BOD"/>
    <n v="1815854"/>
    <m/>
    <s v="00099021001 DEPOSITO DE EFECTIVO, DEPOSITANTE: TEOFILO JAVIER TEJERINA BAUTISTA, CONCEPTO: DEVOLUCION DUODECIMAS AGUINALDO 2019 (12 DIAS), CUENTA DE DEPOSITO: CUENTA UNICA DEL TESORO"/>
    <m/>
    <m/>
    <m/>
    <m/>
    <n v="0"/>
    <n v="541.98"/>
    <s v="NO_CONCILIADO"/>
  </r>
  <r>
    <x v="0"/>
    <m/>
    <x v="0"/>
    <x v="6"/>
    <s v="O18158570002"/>
    <s v="BOD"/>
    <n v="1815857"/>
    <m/>
    <s v="00099021001 DEPOSITO DE EFECTIVO, DEPOSITANTE: RADIO BATALLON TOPATER, CONCEPTO: REVERSION POR EL PAGO DEL SERVICIO DE ENERGIA ELECTRICA ENERO/10 N° 3987069001, CUENTA DE DEPOSITO: CUENTA UNICA DEL TESORO"/>
    <m/>
    <m/>
    <m/>
    <m/>
    <n v="0"/>
    <n v="819.1"/>
    <s v="NO_CONCILIADO"/>
  </r>
  <r>
    <x v="12"/>
    <m/>
    <x v="12"/>
    <x v="6"/>
    <s v="B18156160002"/>
    <s v="BOD"/>
    <n v="1815616"/>
    <m/>
    <s v="00099021001 DEP.DE CHEQ.AJENOS,RET.DE CAM.,CONCEPTO: RECURSOS ORDINARIOS (3987) DE LA AISEM,DEP.: HP MEDICAL , PROCEDENCIA: BANCO GANADERO S.A., CHEQUE: 13801, FECHA DE EMISION:07/01/2020"/>
    <m/>
    <m/>
    <m/>
    <m/>
    <n v="0"/>
    <n v="875"/>
    <s v="NO_CONCILIADO"/>
  </r>
  <r>
    <x v="0"/>
    <m/>
    <x v="0"/>
    <x v="6"/>
    <s v="B18156270002"/>
    <s v="BOD"/>
    <n v="1815627"/>
    <m/>
    <s v="00099021001 DEP.DE CHEQ.AJENOS,RET.DE CAM.,CONCEPTO: DEVOLUCION DE PLANILLA,DEP.: CAJA DE SALUD  CORDES , PROCEDENCIA: BANCO UNION S.A., CHEQUE: 7496, FECHA DE EMISION:11/12/2019"/>
    <m/>
    <m/>
    <m/>
    <m/>
    <n v="0"/>
    <n v="559.05000000000007"/>
    <s v="NO_CONCILIADO"/>
  </r>
  <r>
    <x v="8"/>
    <m/>
    <x v="8"/>
    <x v="6"/>
    <s v="B18156730002"/>
    <s v="BOD"/>
    <n v="1815673"/>
    <m/>
    <s v="00099021001 DEP.DE CHEQ.AJENOS,RET.DE CAM.,CONCEPTO: DEVOLUCION DE FONDOS A MMAYA -UGCK DEK PROYECTO MANEJO INTEGRAL DE LA MICROCUENCA UMAJALSU,DEP.: GAM SAN PEDRO DE TIQUINA , PROCEDENCIA: BANCO UNION S.A., CHEQUE: 1855, FECHA DE EMISION:09/01/2020"/>
    <m/>
    <m/>
    <m/>
    <m/>
    <n v="0"/>
    <n v="1499.96"/>
    <s v="NO_CONCILIADO"/>
  </r>
  <r>
    <x v="26"/>
    <m/>
    <x v="26"/>
    <x v="6"/>
    <s v="O18155840002"/>
    <s v="BOD"/>
    <n v="1815584"/>
    <m/>
    <s v="00591012001 DEPOSITO DE EFECTIVO, DEPOSITANTE: CARLOS ROCHA VELASQUEZ, CONCEPTO: DEVOLUCION DE DUODECIMAS DE AGUINALDO 2019, CUENTA DE DEPOSITO: CUENTA UNICA DEL TESORO"/>
    <m/>
    <m/>
    <m/>
    <m/>
    <n v="0"/>
    <n v="76.739999999999995"/>
    <s v="NO_CONCILIADO"/>
  </r>
  <r>
    <x v="26"/>
    <m/>
    <x v="26"/>
    <x v="6"/>
    <s v="O18155850002"/>
    <s v="BOD"/>
    <n v="1815585"/>
    <m/>
    <s v="00591012001 DEPOSITO DE EFECTIVO, DEPOSITANTE: VICTOR H. MALAGA RODRIGUEZ, CONCEPTO: DEVOLUCION DE DUODECIMAS DE AGUINALDO  2019, CUENTA DE DEPOSITO: CUENTA UNICA DEL TESORO"/>
    <m/>
    <m/>
    <m/>
    <m/>
    <n v="0"/>
    <n v="60.18"/>
    <s v="NO_CONCILIADO"/>
  </r>
  <r>
    <x v="0"/>
    <m/>
    <x v="0"/>
    <x v="6"/>
    <s v="O18155890002"/>
    <s v="BOD"/>
    <n v="1815589"/>
    <m/>
    <s v="00099021001 DEPOSITO DE EFECTIVO, DEPOSITANTE: MARIA GLORIA MEJIA MONTEREY, CONCEPTO: PAGO POR DUODECIMAS  DE AGUINALDO, CUENTA DE DEPOSITO: CUENTA UNICA DEL TESORO"/>
    <m/>
    <m/>
    <m/>
    <m/>
    <n v="0"/>
    <n v="226"/>
    <s v="NO_CONCILIADO"/>
  </r>
  <r>
    <x v="0"/>
    <m/>
    <x v="0"/>
    <x v="6"/>
    <s v="O18155920002"/>
    <s v="BOD"/>
    <n v="1815592"/>
    <m/>
    <s v="00099021001 DEPOSITO DE EFECTIVO, DEPOSITANTE: APONTE REYES ORTIZ GUILLERMO, CONCEPTO: DEVOLUCION POR DOBLE PERCEPCION POR EL PERIODO DE DICIEMBRE/2019 MAS LA DUODECIMA DE AGUINALDO, CUENTA DE DEPOSITO: CUENTA UNICA DEL TESORO"/>
    <m/>
    <m/>
    <m/>
    <m/>
    <n v="0"/>
    <n v="8639.08"/>
    <s v="NO_CONCILIADO"/>
  </r>
  <r>
    <x v="12"/>
    <m/>
    <x v="12"/>
    <x v="6"/>
    <s v="O18155940002"/>
    <s v="BOD"/>
    <n v="1815594"/>
    <m/>
    <s v="00099021001 DEPOSITO DE EFECTIVO, DEPOSITANTE: RI 27 ANTOFAGASTA, CONCEPTO: SALDO NO EJECUTADO ENERGIA ELECTRICA OCTUBRE 2019, CUENTA DE DEPOSITO: CUENTA UNICA DEL TESORO"/>
    <m/>
    <m/>
    <m/>
    <m/>
    <n v="0"/>
    <n v="274.52"/>
    <s v="NO_CONCILIADO"/>
  </r>
  <r>
    <x v="12"/>
    <m/>
    <x v="12"/>
    <x v="6"/>
    <s v="O18155950002"/>
    <s v="BOD"/>
    <n v="1815595"/>
    <m/>
    <s v="00099021001 DEPOSITO DE EFECTIVO, DEPOSITANTE: RI 27 ANTOFAGASTA, CONCEPTO: SALDO NO EJECUTADO ENERGIA ELECTRICA DICIEMBRE 2019, CUENTA DE DEPOSITO: CUENTA UNICA DEL TESORO"/>
    <m/>
    <m/>
    <m/>
    <m/>
    <n v="0"/>
    <n v="271.04000000000002"/>
    <s v="NO_CONCILIADO"/>
  </r>
  <r>
    <x v="24"/>
    <m/>
    <x v="24"/>
    <x v="6"/>
    <s v="O18156050002"/>
    <s v="BOD"/>
    <n v="1815605"/>
    <m/>
    <s v="00015021102 DEPOSITO DE EFECTIVO, DEPOSITANTE: GUILLERMO QUELALI ARI, CONCEPTO: PAGO DE BONO FUNCIONAL AL PER. DE BAT. DE SEG. FIS. DE LA PAZ (B.S.F.LP.) LBP-MG-POL. NAL., CUENTA DE DEPOSITO: CUENTA UNICA DEL TESORO"/>
    <m/>
    <m/>
    <m/>
    <m/>
    <n v="0"/>
    <n v="47.79"/>
    <s v="NO_CONCILIADO"/>
  </r>
  <r>
    <x v="12"/>
    <m/>
    <x v="12"/>
    <x v="6"/>
    <s v="O18156260002"/>
    <s v="BOD"/>
    <n v="1815626"/>
    <m/>
    <s v="00099021001 DEPOSITO DE EFECTIVO, DEPOSITANTE: TCNL DEM RICARDO DAVID ESCALERA RIVERO, CONCEPTO: DEVOLUCION DE RECURSOS NO EJECUTADOS SERVICIO BASICO ENERGIA ELECTRICA DICIEMBRE-19 P-6976, CUENTA DE DEPOSITO: CUENTA UNICA DEL TESORO"/>
    <m/>
    <m/>
    <m/>
    <m/>
    <n v="0"/>
    <n v="861.1"/>
    <s v="NO_CONCILIADO"/>
  </r>
  <r>
    <x v="0"/>
    <m/>
    <x v="0"/>
    <x v="6"/>
    <s v="O18156310002"/>
    <s v="BOD"/>
    <n v="1815631"/>
    <m/>
    <s v="00099021001 DEPOSITO DE EFECTIVO, DEPOSITANTE: JAIME ALONZO APARICIO OTERO, CONCEPTO: DEVOLUCION, CUENTA DE DEPOSITO: CUENTA UNICA DEL TESORO"/>
    <m/>
    <m/>
    <m/>
    <m/>
    <n v="0"/>
    <n v="2596.42"/>
    <s v="NO_CONCILIADO"/>
  </r>
  <r>
    <x v="0"/>
    <m/>
    <x v="0"/>
    <x v="6"/>
    <s v="O18156330002"/>
    <s v="BOD"/>
    <n v="1815633"/>
    <m/>
    <s v="00099021001 DEPOSITO DE EFECTIVO, DEPOSITANTE: LUPE ZABALETA VDA. DE ROCHA, CONCEPTO: DOBLE PERCEPCION, CUENTA DE DEPOSITO: CUENTA UNICA DEL TESORO"/>
    <m/>
    <m/>
    <m/>
    <m/>
    <n v="0"/>
    <n v="1389.5"/>
    <s v="NO_CONCILIADO"/>
  </r>
  <r>
    <x v="0"/>
    <m/>
    <x v="0"/>
    <x v="6"/>
    <s v="O18156660002"/>
    <s v="BOD"/>
    <n v="1815666"/>
    <m/>
    <s v="00099021001 DEPOSITO DE EFECTIVO, DEPOSITANTE: LUIS FERNANDO VARGAS MAMANI, CONCEPTO: DEVOLUCION DE SALDO NO EJECUTADO DEL PREVENTIVO 239, CUENTA DE DEPOSITO: CUENTA UNICA DEL TESORO"/>
    <m/>
    <m/>
    <m/>
    <m/>
    <n v="0"/>
    <n v="2"/>
    <s v="NO_CONCILIADO"/>
  </r>
  <r>
    <x v="0"/>
    <m/>
    <x v="0"/>
    <x v="6"/>
    <s v="O18156690002"/>
    <s v="BOD"/>
    <n v="1815669"/>
    <m/>
    <s v="00099021001 DEPOSITO DE EFECTIVO, DEPOSITANTE: LUIS FERNANDO VARGAS MAMANI, CONCEPTO: DEVOLUCION DE SALDO NO EJECUTADO DEL PREVENTIVO 1717, CUENTA DE DEPOSITO: CUENTA UNICA DEL TESORO"/>
    <m/>
    <m/>
    <m/>
    <m/>
    <n v="0"/>
    <n v="3"/>
    <s v="NO_CONCILIADO"/>
  </r>
  <r>
    <x v="7"/>
    <m/>
    <x v="7"/>
    <x v="6"/>
    <s v="Q12267230002"/>
    <s v="CRV"/>
    <n v="1226723"/>
    <m/>
    <s v="NUMERO DE LIBRETA CUT: 00099021001 OPERACIÓN E75 TRANSFERENCIA DE LA CUENTA FISCAL BUN A LA CUT EN MN TRANSFERENCIA DE FONDOS A SOLICITUD DEL GOBIERNO AUTONOMO MUNICIPAL DE TACOBAMBA CON CITE:S/N A LA CTA. 3987 CUT LBRTA.00099021001."/>
    <m/>
    <m/>
    <m/>
    <m/>
    <n v="0"/>
    <n v="5600"/>
    <s v="NO_CONCILIADO"/>
  </r>
  <r>
    <x v="7"/>
    <m/>
    <x v="7"/>
    <x v="6"/>
    <s v="Q12267240002"/>
    <s v="CRV"/>
    <n v="1226724"/>
    <m/>
    <s v="NUMERO DE LIBRETA CUT: 00099021001 OPERACIÓN E75 TRANSFERENCIA DE LA CUENTA FISCAL BUN A LA CUT EN MN TRANSFERENCIA DE FONDOS A SOLICITUD DEL GOBIERNO AUTONOMO MUNICIPAL DE CAPINOTA CON CITE:GAMC/MAE-723/2020 A LA CTA. 3987 CUT LBRTA.00099021001."/>
    <m/>
    <m/>
    <m/>
    <m/>
    <n v="0"/>
    <n v="1250"/>
    <s v="NO_CONCILIADO"/>
  </r>
  <r>
    <x v="11"/>
    <m/>
    <x v="11"/>
    <x v="6"/>
    <s v="S09763940001"/>
    <s v="PTV"/>
    <n v="976394"/>
    <m/>
    <s v="||TRANSFERENCIA DE FONDOS DE LA CUT, PARA PAGO DE VENCIMIENTOS DEL TGN. (BT'S &quot;C&quot;) DE LA FECHA, SEGUN MEFP/VTCP/DGCP/UODP-054/2020 DE F.10/01/2020 DEL MIN. DE ECONOMIA Y FIN. PUBLICAS.LIBRETA 00099021001 TGN-RECURSOS ORDINARIOS M/N. LIBRETA 00099021001 TGN-RECURSOS ORDINARIOS M/N."/>
    <m/>
    <m/>
    <m/>
    <m/>
    <n v="23613566.109999999"/>
    <n v="0"/>
    <s v="NO_CONCILIADO"/>
  </r>
  <r>
    <x v="10"/>
    <m/>
    <x v="10"/>
    <x v="6"/>
    <s v="G12444940001"/>
    <s v="CVD"/>
    <n v="1244494"/>
    <m/>
    <s v="COBRO COSTOS DE PAPELERIA SEGUN TRANSFERENCIA DEL EXTERIOR POR ORDEN DE COPAGAS DISTRIBUIDORA DE GAS S.A. LIB. 00513062001 YPFB-OPERACIONES PLANTA DE SEPARACION DE LIQUIDOS RIO GRANDE"/>
    <m/>
    <m/>
    <m/>
    <m/>
    <n v="50"/>
    <n v="0"/>
    <s v="NO_CONCILIADO"/>
  </r>
  <r>
    <x v="10"/>
    <m/>
    <x v="10"/>
    <x v="6"/>
    <s v="G12444960001"/>
    <s v="CVD"/>
    <n v="1244496"/>
    <m/>
    <s v="COBRO COSTOS DE PAPELERIA POR REGULARIZACION DE TRANSFERENCIA DEL EXTERIOR POR ORDEN DE COMPANHIA MATOGROSSENSE DE GAS, FECHA VALOR 09/01/2020 LIB. 00513012007 YPFB - RECURSOS NACIONALIZACIÓN"/>
    <m/>
    <m/>
    <m/>
    <m/>
    <n v="50"/>
    <n v="0"/>
    <s v="NO_CONCILIADO"/>
  </r>
  <r>
    <x v="10"/>
    <m/>
    <x v="10"/>
    <x v="6"/>
    <s v="G12444980001"/>
    <s v="CVD"/>
    <n v="1244498"/>
    <m/>
    <s v="COBRO COSTOS DE PAPELERIA POR REGULARIZACION DE TRANSFERENCIA DEL EXTERIOR POR ORDEN DE COMPANHIA MATOGROSSENSE DE GAS,FECHA VALOR 09/01/2020 LIB. 00513012007 YPFB - RECURSOS NACIONALIZACIÓN"/>
    <m/>
    <m/>
    <m/>
    <m/>
    <n v="50"/>
    <n v="0"/>
    <s v="NO_CONCILIADO"/>
  </r>
  <r>
    <x v="10"/>
    <m/>
    <x v="10"/>
    <x v="6"/>
    <s v="G12445000001"/>
    <s v="CVD"/>
    <n v="1244500"/>
    <m/>
    <s v="COBRO COSTOS DE PAPELERIA POR REGULARIZACION DE TRANSFERENCIA DEL EXTERIOR POR ORDEN DE GAS CORONA S.A.E.C.A. LIB. 00513062001 YPFB-OPERACIONES PLANTA DE SEPARACION DE LIQUIDOS RIO GRANDE"/>
    <m/>
    <m/>
    <m/>
    <m/>
    <n v="50"/>
    <n v="0"/>
    <s v="NO_CONCILIADO"/>
  </r>
  <r>
    <x v="10"/>
    <m/>
    <x v="10"/>
    <x v="6"/>
    <s v="G12445020001"/>
    <s v="CVD"/>
    <n v="1244502"/>
    <m/>
    <s v="COBRO COSTOS DE PAPELERIA SEGUN TRANSFERENCIA DEL EXTERIOR POR ORDEN DE AMBAR ENERGIA LTDA LIB. 00513012007 YPFB - RECURSOS NACIONALIZACIÓN"/>
    <m/>
    <m/>
    <m/>
    <m/>
    <n v="50"/>
    <n v="0"/>
    <s v="NO_CONCILIADO"/>
  </r>
  <r>
    <x v="10"/>
    <m/>
    <x v="10"/>
    <x v="6"/>
    <s v="G12445100001"/>
    <s v="CVD"/>
    <n v="1244510"/>
    <m/>
    <s v="COBRO COSTOS DE PAPELERIA SEGUN TRANSFERENCIA DEL EXTERIOR POR ORDEN DE YPF EXPLORACION Y PRODUCCION DE HIDRCARBUROS DE BOLIVIA S.A. LIB. 00513012007 YPFB - RECURSOS NACIONALIZACIÓN"/>
    <m/>
    <m/>
    <m/>
    <m/>
    <n v="50"/>
    <n v="0"/>
    <s v="NO_CONCILIADO"/>
  </r>
  <r>
    <x v="10"/>
    <m/>
    <x v="10"/>
    <x v="6"/>
    <s v="G12445060001"/>
    <s v="CVD"/>
    <n v="1244506"/>
    <m/>
    <s v="COBRO COSTOS DE PAPELERIA SEGUN TRANSFERENCIA DEL EXTERIOR POR ORDEN DE AMBAR ENERGIA LTDA (FECHA VALOR 09/01/2020) LIB. 00513012007 YPFB - RECURSOS NACIONALIZACIÓN"/>
    <m/>
    <m/>
    <m/>
    <m/>
    <n v="50"/>
    <n v="0"/>
    <s v="NO_CONCILIADO"/>
  </r>
  <r>
    <x v="10"/>
    <m/>
    <x v="10"/>
    <x v="6"/>
    <s v="G12445040001"/>
    <s v="CVD"/>
    <n v="1244504"/>
    <m/>
    <s v="COBRO COSTOS DE PAPELERIA SEGUN TRANSFERENCIA DEL EXTERIOR POR ORDEN DE AMBAR ENERGIA LTDA (FECHA VALOR 09/01/2020) LIB. 00513012007 YPFB - RECURSOS NACIONALIZACIÓN"/>
    <m/>
    <m/>
    <m/>
    <m/>
    <n v="50"/>
    <n v="0"/>
    <s v="NO_CONCILIADO"/>
  </r>
  <r>
    <x v="12"/>
    <m/>
    <x v="12"/>
    <x v="6"/>
    <s v="S09763750002"/>
    <s v="CRV"/>
    <n v="976375"/>
    <m/>
    <s v="||TRANSFERENCIA A LA CUENTA UNICA DEL TESORO IMPORTES RETENIDOS A WALTER PEREZ Y JULIO HUMEREZ, POR REMUNERACION MAXIMA CORRESPONDIENTE AL MES DE DICIEMBRE/2019 - LIBRETA N° 00099021001, SG DOC ADJTS Y ROC N° 17/2020 DEL DCR TRANS POR REMUNERACION MAXIMA WALTER ABRAHAM PEREZ ALANDIA MES DE DICIEMBRE/19 LIBRETA 00099021001"/>
    <m/>
    <m/>
    <m/>
    <m/>
    <n v="0"/>
    <n v="4732.8500000000004"/>
    <s v="NO_CONCILIADO"/>
  </r>
  <r>
    <x v="12"/>
    <m/>
    <x v="12"/>
    <x v="6"/>
    <s v="S09763750003"/>
    <s v="CRV"/>
    <n v="976375"/>
    <m/>
    <s v="||TRANSFERENCIA A LA CUENTA UNICA DEL TESORO IMPORTES RETENIDOS A WALTER PEREZ Y JULIO HUMEREZ, POR REMUNERACION MAXIMA CORRESPONDIENTE AL MES DE DICIEMBRE/2019 - LIBRETA N° 00099021001, SG DOC ADJTS Y ROC N° 17/2020 DEL DCR TRANS POR REMUNERACION MAXIMA JULIO HUMEREZ QUIROZ MES DE DICIEMBRE/19 LIBRETA 00099021001"/>
    <m/>
    <m/>
    <m/>
    <m/>
    <n v="0"/>
    <n v="1781.42"/>
    <s v="NO_CONCILIADO"/>
  </r>
  <r>
    <x v="11"/>
    <m/>
    <x v="11"/>
    <x v="6"/>
    <s v="S09764030003"/>
    <s v="COB"/>
    <n v="976403"/>
    <m/>
    <s v="'TRANSFERENCIA DE FONDOS||S/G. NOTA CITE: MEFP//VTCP/DGCP/UODP-055/2020 DE LA FECHA, DEL MIN.DE ECONOMIA Y FINANZAS PUBLICAS(HRE-TSO-357), PAGO BTS EXTRABURSATIL-VENCIMIENTO 11 Y 13 DE ENERO DE 2020 D.S.N°1121 DE 11 DE ENERO DE 2012. DEBITO DE LA LIBRETA N° 00099021001, REPOSICION UTILES DE ESCRITORIO."/>
    <m/>
    <m/>
    <m/>
    <m/>
    <n v="50"/>
    <n v="0"/>
    <s v="NO_CONCILIADO"/>
  </r>
  <r>
    <x v="11"/>
    <m/>
    <x v="11"/>
    <x v="6"/>
    <s v="S09764030001"/>
    <s v="DEV"/>
    <n v="976403"/>
    <m/>
    <s v="'TRANSFERENCIA DE FONDOS||S/G. NOTA CITE: MEFP//VTCP/DGCP/UODP-055/2020 DE LA FECHA, DEL MIN.DE ECONOMIA Y FINANZAS PUBLICAS(HRE-TSO-357), PAGO BTS EXTRABURSATIL-VENCIMIENTO 11 Y 13 DE ENERO DE 2020 D.S.N°1121 DE 11 DE ENERO DE 2012. DEBITO DE LA LIBRETA N° 00099021001 TGN-RECURSOS ORDINARIOS MN, VENC. TITULOS TESORO DIRECTO."/>
    <m/>
    <m/>
    <m/>
    <m/>
    <n v="107415"/>
    <n v="0"/>
    <s v="NO_CONCILIADO"/>
  </r>
  <r>
    <x v="12"/>
    <m/>
    <x v="12"/>
    <x v="7"/>
    <s v="O18161420002"/>
    <s v="BOD"/>
    <n v="1816142"/>
    <m/>
    <s v="00099021001 DEPOSITO DE EFECTIVO, DEPOSITANTE: DIVISION MECANIZADA 1, CONCEPTO: REVERSION POR CONCEPTO DE ENERGIA ELECTRICA (LUZ) POR EL MES DE DICIEMBRE 2019, CUENTA DE DEPOSITO: CUENTA UNICA DEL TESORO"/>
    <m/>
    <m/>
    <m/>
    <m/>
    <n v="0"/>
    <n v="357.7"/>
    <s v="NO_CONCILIADO"/>
  </r>
  <r>
    <x v="12"/>
    <m/>
    <x v="12"/>
    <x v="7"/>
    <s v="O18161410002"/>
    <s v="BOD"/>
    <n v="1816141"/>
    <m/>
    <s v="00099021001 DEPOSITO DE EFECTIVO, DEPOSITANTE: DIVISION MECANIZADA 1, CONCEPTO: REVERSION POR CONCEPTO DE AGUA POR EL MES DE DICIEMBRE 2019 DE LA DIV. MEC 1, CUENTA DE DEPOSITO: CUENTA UNICA DEL TESORO"/>
    <m/>
    <m/>
    <m/>
    <m/>
    <n v="0"/>
    <n v="2079"/>
    <s v="NO_CONCILIADO"/>
  </r>
  <r>
    <x v="12"/>
    <m/>
    <x v="12"/>
    <x v="7"/>
    <s v="O18161380002"/>
    <s v="BOD"/>
    <n v="1816138"/>
    <m/>
    <s v="00099021001 DEPOSITO DE EFECTIVO, DEPOSITANTE: ALBERTO CABRERA MONTALVO, CONCEPTO: DEVOLUCION DE HONORARIOS POR ATRASOS EN EL MES DE DICIEMBRE DE 2019, CUENTA DE DEPOSITO: CUENTA UNICA DEL TESORO"/>
    <m/>
    <m/>
    <m/>
    <m/>
    <n v="0"/>
    <n v="341.23"/>
    <s v="NO_CONCILIADO"/>
  </r>
  <r>
    <x v="12"/>
    <m/>
    <x v="12"/>
    <x v="7"/>
    <s v="O18161320002"/>
    <s v="BOD"/>
    <n v="1816132"/>
    <m/>
    <s v="00099021001 DEPOSITO DE EFECTIVO, DEPOSITANTE: EJERCITO DE BOLIVIA, CONCEPTO: MONTO NO EJECUTADO DE TELEFONIA DEL MES DE DICIEMBRE DEL RC-3 &quot;AROMA&quot;, CUENTA DE DEPOSITO: CUENTA UNICA DEL TESORO"/>
    <m/>
    <m/>
    <m/>
    <m/>
    <n v="0"/>
    <n v="54.2"/>
    <s v="NO_CONCILIADO"/>
  </r>
  <r>
    <x v="12"/>
    <m/>
    <x v="12"/>
    <x v="7"/>
    <s v="O18161280002"/>
    <s v="BOD"/>
    <n v="1816128"/>
    <m/>
    <s v="00099021001 DEPOSITO DE EFECTIVO, DEPOSITANTE: EJERCITO DE BOLIVIA, CONCEPTO: MONTO NO EJECUTADO DE AGUA DEL MES DE DICIEMBRE DEL RC-3 &quot;AROMA&quot;, CUENTA DE DEPOSITO: CUENTA UNICA DEL TESORO"/>
    <m/>
    <m/>
    <m/>
    <m/>
    <n v="0"/>
    <n v="241.87"/>
    <s v="NO_CONCILIADO"/>
  </r>
  <r>
    <x v="0"/>
    <m/>
    <x v="0"/>
    <x v="7"/>
    <s v="O18161170002"/>
    <s v="BOD"/>
    <n v="1816117"/>
    <m/>
    <s v="00099021001 DEPOSITO DE EFECTIVO, DEPOSITANTE: ANRRIELA GIOVANNA SALAZAR, CONCEPTO: DEVOLUCION DE DUODECIMAS DE AGUINALDO, CUENTA DE DEPOSITO: CUENTA UNICA DEL TESORO"/>
    <m/>
    <m/>
    <m/>
    <m/>
    <n v="0"/>
    <n v="681.44"/>
    <s v="NO_CONCILIADO"/>
  </r>
  <r>
    <x v="0"/>
    <m/>
    <x v="0"/>
    <x v="7"/>
    <s v="O18161140002"/>
    <s v="BOD"/>
    <n v="1816114"/>
    <m/>
    <s v="00099021001 DEPOSITO DE EFECTIVO, DEPOSITANTE: JAVIER ELVIS CONDORI ACHACAYO, CONCEPTO: DEVOLUCION DE DUODECIMAS DE AGUINALDO, CUENTA DE DEPOSITO: CUENTA UNICA DEL TESORO"/>
    <m/>
    <m/>
    <m/>
    <m/>
    <n v="0"/>
    <n v="273"/>
    <s v="NO_CONCILIADO"/>
  </r>
  <r>
    <x v="0"/>
    <m/>
    <x v="0"/>
    <x v="7"/>
    <s v="O18161050002"/>
    <s v="BOD"/>
    <n v="1816105"/>
    <m/>
    <s v="00099021001 DEPOSITO DE EFECTIVO, DEPOSITANTE: VICENTE MAMANI QUISPE, CONCEPTO: DOBLE PERCEPCION, CUENTA DE DEPOSITO: CUENTA UNICA DEL TESORO"/>
    <m/>
    <m/>
    <m/>
    <m/>
    <n v="0"/>
    <n v="506.07"/>
    <s v="NO_CONCILIADO"/>
  </r>
  <r>
    <x v="0"/>
    <m/>
    <x v="0"/>
    <x v="7"/>
    <s v="O18160860002"/>
    <s v="BOD"/>
    <n v="1816086"/>
    <m/>
    <s v="00099021001 DEPOSITO DE EFECTIVO, DEPOSITANTE: MARIA PATRICIA PEREZ PACHECO, CONCEPTO: DOBLE PERCEPCION, CUENTA DE DEPOSITO: CUENTA UNICA DEL TESORO"/>
    <m/>
    <m/>
    <m/>
    <m/>
    <n v="0"/>
    <n v="746.29"/>
    <s v="NO_CONCILIADO"/>
  </r>
  <r>
    <x v="0"/>
    <m/>
    <x v="0"/>
    <x v="7"/>
    <s v="O18160820002"/>
    <s v="BOD"/>
    <n v="1816082"/>
    <m/>
    <s v="00099021001 DEPOSITO DE EFECTIVO, DEPOSITANTE: FERNANDO PEREZ, CONCEPTO: DEVOLUCION DE FONDOS, CUENTA DE DEPOSITO: CUENTA UNICA DEL TESORO"/>
    <m/>
    <m/>
    <m/>
    <m/>
    <n v="0"/>
    <n v="2706"/>
    <s v="NO_CONCILIADO"/>
  </r>
  <r>
    <x v="12"/>
    <m/>
    <x v="12"/>
    <x v="7"/>
    <s v="O18160480002"/>
    <s v="BOD"/>
    <n v="1816048"/>
    <m/>
    <s v="00099021001 DEPOSITO DE EFECTIVO, DEPOSITANTE: YURI VLADIMIR SONCO BOTELLO, CONCEPTO: SALDO NO EJECUTADO SERBICIOS BASICOS R,C,B,-2 TARAPACA, CUENTA DE DEPOSITO: CUENTA UNICA DEL TESORO"/>
    <m/>
    <m/>
    <m/>
    <m/>
    <n v="0"/>
    <n v="831.7"/>
    <s v="NO_CONCILIADO"/>
  </r>
  <r>
    <x v="0"/>
    <m/>
    <x v="0"/>
    <x v="7"/>
    <s v="O18161560002"/>
    <s v="BOD"/>
    <n v="1816156"/>
    <m/>
    <s v="00099021001 DEPOSITO DE EFECTIVO, DEPOSITANTE: OSCAR PINTO CHOQUE C.I. 499935 LP, CONCEPTO: DEVOLUCION DE AGUINALDO POR DOBLE COBRO, CUENTA DE DEPOSITO: CUENTA UNICA DEL TESORO"/>
    <m/>
    <m/>
    <m/>
    <m/>
    <n v="0"/>
    <n v="1820.13"/>
    <s v="NO_CONCILIADO"/>
  </r>
  <r>
    <x v="0"/>
    <m/>
    <x v="0"/>
    <x v="7"/>
    <s v="O18161820002"/>
    <s v="BOD"/>
    <n v="1816182"/>
    <m/>
    <s v="00099021001 DEPOSITO DE EFECTIVO, DEPOSITANTE: MIGUEL PATRICK FUENTES PANIAGUA, CONCEPTO: DEVOLUCION DE PAGO EN DEMASIA ABRIL/2019, CUENTA DE DEPOSITO: CUENTA UNICA DEL TESORO"/>
    <m/>
    <m/>
    <m/>
    <m/>
    <n v="0"/>
    <n v="2462.58"/>
    <s v="NO_CONCILIADO"/>
  </r>
  <r>
    <x v="6"/>
    <m/>
    <x v="6"/>
    <x v="7"/>
    <s v="O18161930002"/>
    <s v="BOD"/>
    <n v="1816193"/>
    <m/>
    <s v="00132079201 DEPOSITO DE EFECTIVO, DEPOSITANTE: SERGIO BENAVIDES, CONCEPTO: DEVOLUCION DE FONDO NO UTILIZADO, CUENTA DE DEPOSITO: CUENTA UNICA DEL TESORO"/>
    <m/>
    <m/>
    <m/>
    <m/>
    <n v="0"/>
    <n v="13051.31"/>
    <s v="NO_CONCILIADO"/>
  </r>
  <r>
    <x v="34"/>
    <m/>
    <x v="34"/>
    <x v="7"/>
    <s v="O18162000002"/>
    <s v="BOD"/>
    <n v="1816200"/>
    <m/>
    <s v="00066014202 DEPOSITO DE EFECTIVO, DEPOSITANTE: OSCAR ENRIQUE CLAROS TERAN, CONCEPTO: DEVOLUCION AGUINALDOS GESTION 2019 (1DIA), CUENTA DE DEPOSITO: CUENTA UNICA DEL TESORO"/>
    <m/>
    <m/>
    <m/>
    <m/>
    <n v="0"/>
    <n v="41.64"/>
    <s v="NO_CONCILIADO"/>
  </r>
  <r>
    <x v="34"/>
    <m/>
    <x v="34"/>
    <x v="7"/>
    <s v="O18162010002"/>
    <s v="BOD"/>
    <n v="1816201"/>
    <m/>
    <s v="00066014202 DEPOSITO DE EFECTIVO, DEPOSITANTE: OSCAR ENRIQUE CLAROS TERAN, CONCEPTO: DEVOLUCION HABERES DICIEMBRE GESTION 2019 (1 DIA), CUENTA DE DEPOSITO: CUENTA UNICA DEL TESORO"/>
    <m/>
    <m/>
    <m/>
    <m/>
    <n v="0"/>
    <n v="583.23"/>
    <s v="NO_CONCILIADO"/>
  </r>
  <r>
    <x v="0"/>
    <m/>
    <x v="0"/>
    <x v="7"/>
    <s v="O18162160002"/>
    <s v="BOD"/>
    <n v="1816216"/>
    <m/>
    <s v="00099021001 DEPOSITO DE EFECTIVO, DEPOSITANTE: MERY QUIÑONES GABRIEL, CONCEPTO: DEVOLUCION DE COBRO  INDEBIDO, CUENTA DE DEPOSITO: CUENTA UNICA DEL TESORO"/>
    <m/>
    <m/>
    <m/>
    <m/>
    <n v="0"/>
    <n v="1310"/>
    <s v="NO_CONCILIADO"/>
  </r>
  <r>
    <x v="4"/>
    <m/>
    <x v="4"/>
    <x v="7"/>
    <s v="O18162250002"/>
    <s v="BOD"/>
    <n v="1816225"/>
    <m/>
    <s v="00592012001 DEPOSITO DE EFECTIVO, DEPOSITANTE: FONADIN, CONCEPTO: PAGO FONADIN 279501,296138,298088,298988, CUENTA DE DEPOSITO: CUENTA UNICA DEL TESORO"/>
    <m/>
    <m/>
    <m/>
    <m/>
    <n v="0"/>
    <n v="978"/>
    <s v="NO_CONCILIADO"/>
  </r>
  <r>
    <x v="4"/>
    <m/>
    <x v="4"/>
    <x v="7"/>
    <s v="O18162280002"/>
    <s v="BOD"/>
    <n v="1816228"/>
    <m/>
    <s v="00592012001 DEPOSITO DE EFECTIVO, DEPOSITANTE: FELCN, CONCEPTO: PAGO FELCN ND-305402, CUENTA DE DEPOSITO: CUENTA UNICA DEL TESORO"/>
    <m/>
    <m/>
    <m/>
    <m/>
    <n v="0"/>
    <n v="538"/>
    <s v="NO_CONCILIADO"/>
  </r>
  <r>
    <x v="4"/>
    <m/>
    <x v="4"/>
    <x v="7"/>
    <s v="O18162290002"/>
    <s v="BOD"/>
    <n v="1816229"/>
    <m/>
    <s v="00592012001 DEPOSITO DE EFECTIVO, DEPOSITANTE: AGUSTINA MAMANI CONDORI, CONCEPTO: VENTA EMISIVO CLIENTES PARTICULARES DEL 27 PARCIAL AL 31 DE DICIMEBRE 2019, CUENTA DE DEPOSITO: CUENTA UNICA DEL TESORO"/>
    <m/>
    <m/>
    <m/>
    <m/>
    <n v="0"/>
    <n v="10457.700000000001"/>
    <s v="NO_CONCILIADO"/>
  </r>
  <r>
    <x v="4"/>
    <m/>
    <x v="4"/>
    <x v="7"/>
    <s v="O18162310002"/>
    <s v="BOD"/>
    <n v="1816231"/>
    <m/>
    <s v="00592012001 DEPOSITO DE EFECTIVO, DEPOSITANTE: AGUSTINA MAMANI C., CONCEPTO: VENTA RECEPTIVO DE PAQUETES TURISTICAS 2020, CUENTA DE DEPOSITO: CUENTA UNICA DEL TESORO"/>
    <m/>
    <m/>
    <m/>
    <m/>
    <n v="0"/>
    <n v="6000"/>
    <s v="NO_CONCILIADO"/>
  </r>
  <r>
    <x v="4"/>
    <m/>
    <x v="4"/>
    <x v="7"/>
    <s v="O18162330002"/>
    <s v="BOD"/>
    <n v="1816233"/>
    <m/>
    <s v="00592012001 DEPOSITO DE EFECTIVO, DEPOSITANTE: AGUSTINA MAMANI C., CONCEPTO: VENTA RECEPTIVO DE APQUETES TURISTICOS 2020, CUENTA DE DEPOSITO: CUENTA UNICA DEL TESORO"/>
    <m/>
    <m/>
    <m/>
    <m/>
    <n v="0"/>
    <n v="8417"/>
    <s v="NO_CONCILIADO"/>
  </r>
  <r>
    <x v="4"/>
    <m/>
    <x v="4"/>
    <x v="7"/>
    <s v="O18162340002"/>
    <s v="BOD"/>
    <n v="1816234"/>
    <m/>
    <s v="00592012001 DEPOSITO DE EFECTIVO, DEPOSITANTE: AGUSTINA MAMANI CONDORI, CONCEPTO: VENTA EMISIVO PARTICULAR DEL 2 AL 6 DE ENERO 2020, CUENTA DE DEPOSITO: CUENTA UNICA DEL TESORO"/>
    <m/>
    <m/>
    <m/>
    <m/>
    <n v="0"/>
    <n v="9093"/>
    <s v="NO_CONCILIADO"/>
  </r>
  <r>
    <x v="4"/>
    <m/>
    <x v="4"/>
    <x v="7"/>
    <s v="O18162350002"/>
    <s v="BOD"/>
    <n v="1816235"/>
    <m/>
    <s v="00592012001 DEPOSITO DE EFECTIVO, DEPOSITANTE: AGUSTINA MAMANI, CONCEPTO: VENTA EMISIVO PARTICULAR 2019 (PERCIBIDOS ENTRE EL 02 DE ENERO 2020, CUENTA DE DEPOSITO: CUENTA UNICA DEL TESORO"/>
    <m/>
    <m/>
    <m/>
    <m/>
    <n v="0"/>
    <n v="2776"/>
    <s v="NO_CONCILIADO"/>
  </r>
  <r>
    <x v="12"/>
    <m/>
    <x v="12"/>
    <x v="7"/>
    <s v="B18160110002"/>
    <s v="BOD"/>
    <n v="1816011"/>
    <m/>
    <s v="00099021001 DEP.DE CHEQ.AJENOS,RET.DE CAM.,CONCEPTO: DEVOLUCION DE GASTOS NO EFECTUADOS EN TELEFONIA Y INTERNET,DEP.: MDRYT-ACCESOS  UOL SUCRE , PROCEDENCIA: BANCO UNION S.A., CHEQUE: 4871, FECHA DE EMISION:31/12/2019"/>
    <m/>
    <m/>
    <m/>
    <m/>
    <n v="0"/>
    <n v="2568.86"/>
    <s v="NO_CONCILIADO"/>
  </r>
  <r>
    <x v="12"/>
    <m/>
    <x v="12"/>
    <x v="7"/>
    <s v="B18160120002"/>
    <s v="BOD"/>
    <n v="1816012"/>
    <m/>
    <s v="00099021001 DEP.DE CHEQ.AJENOS,RET.DE CAM.,CONCEPTO: DEVOLUCION A LA CUT SALDOS NO EJECUTADOS C-31 110,DEP.: MDRYT-ACCESOS  UOL SUCRE , PROCEDENCIA: BANCO UNION S.A., CHEQUE: 4873, FECHA DE EMISION:31/12/2019"/>
    <m/>
    <m/>
    <m/>
    <m/>
    <n v="0"/>
    <n v="674"/>
    <s v="NO_CONCILIADO"/>
  </r>
  <r>
    <x v="12"/>
    <m/>
    <x v="12"/>
    <x v="7"/>
    <s v="B18160130002"/>
    <s v="BOD"/>
    <n v="1816013"/>
    <m/>
    <s v="00099021001 DEP.DE CHEQ.AJENOS,RET.DE CAM.,CONCEPTO: DEVOLUCION DE SALDOS  NO EJECUTADOS C-31 111,DEP.: MDRYT-ACCESOS  UOL SUCRE , PROCEDENCIA: BANCO UNION S.A., CHEQUE: 4872, FECHA DE EMISION:31/12/2019"/>
    <m/>
    <m/>
    <m/>
    <m/>
    <n v="0"/>
    <n v="3295"/>
    <s v="NO_CONCILIADO"/>
  </r>
  <r>
    <x v="12"/>
    <m/>
    <x v="12"/>
    <x v="7"/>
    <s v="B18160160002"/>
    <s v="BOD"/>
    <n v="1816016"/>
    <m/>
    <s v="00099021001 DEP.DE CHEQ.AJENOS,RET.DE CAM.,CONCEPTO: DEVOLUCION DE GASTOS SIN EJECUTAR DE GASTOS BANCARIOS,DEP.: MDRYT-ACCESOS  UOL SUCRE , PROCEDENCIA: BANCO UNION S.A., CHEQUE: 4850, FECHA DE EMISION:31/12/2019"/>
    <m/>
    <m/>
    <m/>
    <m/>
    <n v="0"/>
    <n v="8607"/>
    <s v="NO_CONCILIADO"/>
  </r>
  <r>
    <x v="8"/>
    <m/>
    <x v="8"/>
    <x v="7"/>
    <s v="B18160370002"/>
    <s v="BOD"/>
    <n v="1816037"/>
    <m/>
    <s v="00086031101 DEP.DE CHEQ.AJENOS,RET.DE CAM.,CONCEPTO: INGRESO SISCO  NOVIEMBRE,DEP.: SERNAP - SAMA , PROCEDENCIA: BANCO UNION S.A., CHEQUE: 1478, FECHA DE EMISION:31/12/2019"/>
    <m/>
    <m/>
    <m/>
    <m/>
    <n v="0"/>
    <n v="11430"/>
    <s v="NO_CONCILIADO"/>
  </r>
  <r>
    <x v="0"/>
    <m/>
    <x v="0"/>
    <x v="7"/>
    <s v="O18160470002"/>
    <s v="BOD"/>
    <n v="1816047"/>
    <m/>
    <s v="00099021001 DEPOSITO DE EFECTIVO, DEPOSITANTE: JUAN RENE MOLDES VILLARROEL, CONCEPTO: PERCEPCION INDEBIDA DE HABERES AL MES DE OCTUBRE, CUENTA DE DEPOSITO: CUENTA UNICA DEL TESORO"/>
    <m/>
    <m/>
    <m/>
    <m/>
    <n v="0"/>
    <n v="15005.45"/>
    <s v="NO_CONCILIADO"/>
  </r>
  <r>
    <x v="0"/>
    <m/>
    <x v="0"/>
    <x v="7"/>
    <s v="O18160460002"/>
    <s v="BOD"/>
    <n v="1816046"/>
    <m/>
    <s v="00099021001 DEPOSITO DE EFECTIVO, DEPOSITANTE: ABEL JAIME VARGAS CUETO, CONCEPTO: DEVOLUCION DE HABER MES DE OCTUBRE, CUENTA DE DEPOSITO: CUENTA UNICA DEL TESORO"/>
    <m/>
    <m/>
    <m/>
    <m/>
    <n v="0"/>
    <n v="15005.45"/>
    <s v="NO_CONCILIADO"/>
  </r>
  <r>
    <x v="0"/>
    <m/>
    <x v="0"/>
    <x v="7"/>
    <s v="O18160450002"/>
    <s v="BOD"/>
    <n v="1816045"/>
    <m/>
    <s v="00099021001 DEPOSITO DE EFECTIVO, DEPOSITANTE: DANIEL OSEAS COLQUE ALANOCA, CONCEPTO: REPOSICION DE SALARIOS, CUENTA DE DEPOSITO: CUENTA UNICA DEL TESORO"/>
    <m/>
    <m/>
    <m/>
    <m/>
    <n v="0"/>
    <n v="100000"/>
    <s v="NO_CONCILIADO"/>
  </r>
  <r>
    <x v="12"/>
    <m/>
    <x v="12"/>
    <x v="7"/>
    <s v="O18160350002"/>
    <s v="BOD"/>
    <n v="1816035"/>
    <m/>
    <s v="00099021001 DEPOSITO DE EFECTIVO, DEPOSITANTE: ROXANA HINOJOSA CAMACHO, CONCEPTO: DEVOLUCION DE TELEFONIA, CUENTA DE DEPOSITO: CUENTA UNICA DEL TESORO"/>
    <m/>
    <m/>
    <m/>
    <m/>
    <n v="0"/>
    <n v="15"/>
    <s v="NO_CONCILIADO"/>
  </r>
  <r>
    <x v="0"/>
    <m/>
    <x v="0"/>
    <x v="7"/>
    <s v="O18160340002"/>
    <s v="BOD"/>
    <n v="1816034"/>
    <m/>
    <s v="00099021001 DEPOSITO DE EFECTIVO, DEPOSITANTE: ANGEL PARDO MARINA, CONCEPTO: DEVOLUCION DE PASAJES, CUENTA DE DEPOSITO: CUENTA UNICA DEL TESORO"/>
    <m/>
    <m/>
    <m/>
    <m/>
    <n v="0"/>
    <n v="40"/>
    <s v="NO_CONCILIADO"/>
  </r>
  <r>
    <x v="0"/>
    <m/>
    <x v="0"/>
    <x v="7"/>
    <s v="O18160140002"/>
    <s v="BOD"/>
    <n v="1816014"/>
    <m/>
    <s v="00099021001 DEPOSITO DE EFECTIVO, DEPOSITANTE: CARLOS CONDORI VILLACORTA, CONCEPTO: REVERSION SALDO, CUENTA DE DEPOSITO: CUENTA UNICA DEL TESORO"/>
    <m/>
    <m/>
    <m/>
    <m/>
    <n v="0"/>
    <n v="200"/>
    <s v="NO_CONCILIADO"/>
  </r>
  <r>
    <x v="12"/>
    <m/>
    <x v="12"/>
    <x v="7"/>
    <s v="B18161190002"/>
    <s v="BOD"/>
    <n v="1816119"/>
    <m/>
    <s v="00099021001 DEP.DE CHEQ.AJENOS,RET.DE CAM.,CONCEPTO: DEVOLUCION PASAJES NO UTILIZADOS GESTION 2017-2018,DEP.: BOLIVIANA DE AVIACION , PROCEDENCIA: BANCO UNION S.A., CHEQUE: 11837, FECHA DE EMISION:23/12/2019"/>
    <m/>
    <m/>
    <m/>
    <m/>
    <n v="0"/>
    <n v="9045"/>
    <s v="NO_CONCILIADO"/>
  </r>
  <r>
    <x v="12"/>
    <m/>
    <x v="12"/>
    <x v="7"/>
    <s v="B18161060002"/>
    <s v="BOD"/>
    <n v="1816106"/>
    <m/>
    <s v="00099021001 DEP.DE CHEQ.AJENOS,RET.DE CAM.,CONCEPTO: REEMBOLSO INCAPACIDAD TEMPORAL,DEP.: CONTRALORIA GENERAL DEL ESTADO , PROCEDENCIA: BANCO UNION S.A., CHEQUE: 6646, FECHA DE EMISION:08/01/2020"/>
    <m/>
    <m/>
    <m/>
    <m/>
    <n v="0"/>
    <n v="932.66"/>
    <s v="NO_CONCILIADO"/>
  </r>
  <r>
    <x v="12"/>
    <m/>
    <x v="12"/>
    <x v="7"/>
    <s v="B18161030002"/>
    <s v="BOD"/>
    <n v="1816103"/>
    <m/>
    <s v="00099021001 DEP.DE CHEQ.AJENOS,RET.DE CAM.,CONCEPTO: REEMBOLSO INCAPACIDAD TEMPORAL,DEP.: CONTRALORIA GENERAL DEL ESTADO , PROCEDENCIA: BANCO UNION S.A., CHEQUE: 6650, FECHA DE EMISION:10/01/2020"/>
    <m/>
    <m/>
    <m/>
    <m/>
    <n v="0"/>
    <n v="8429.7800000000007"/>
    <s v="NO_CONCILIADO"/>
  </r>
  <r>
    <x v="10"/>
    <m/>
    <x v="10"/>
    <x v="7"/>
    <s v="G12453310001"/>
    <s v="CVD"/>
    <n v="1245331"/>
    <m/>
    <s v="COBRO COSTOS DE PAPELERIA SEGUN TRANSFERENCIA DEL EXTERIOR POR ORDEN DE PETROLEO BRASILEIRO S/A PETROBRAS REF.: 227755375 FECHA VALOR 13/01/2020 LIB. 00513012007 YPFB - RECURSOS NACIONALIZACIÓN"/>
    <m/>
    <m/>
    <m/>
    <m/>
    <n v="50"/>
    <n v="0"/>
    <s v="NO_CONCILIADO"/>
  </r>
  <r>
    <x v="11"/>
    <m/>
    <x v="11"/>
    <x v="7"/>
    <s v="S09764620001"/>
    <s v="DEV"/>
    <n v="976462"/>
    <m/>
    <s v="||TRANSFERENCIA DE FONDOS SEGUN NOTA DEL MINISTERIO DE ECONOMIA Y FINANZAS PUBLICAS CITE: MEFP/VTCP/DGCP/UODP-057/2020 RECIBIDA EN LA FECHA (TRAM-TSO-368) REF: PAGO POR VENCIMIENTO DE BONOS AFP CLAVE DE PIZARRA TGNU1G05 POR UFV 52.500.000,00 AL T/C POR UFV 2,33424 DE LA LIBRETA NRO. 00099021001 TGN RECURSOS ORDINARIO MONEDA NACIUONAL"/>
    <m/>
    <m/>
    <m/>
    <m/>
    <n v="122547600"/>
    <n v="0"/>
    <s v="NO_CONCILIADO"/>
  </r>
  <r>
    <x v="11"/>
    <m/>
    <x v="11"/>
    <x v="7"/>
    <s v="S09764650001"/>
    <s v="COB"/>
    <n v="976465"/>
    <m/>
    <s v="COBRO DE||COSTO UTILES DE ESCRITORIO POR LA ELABORACION DEL COMPROBANTE CONTABLE NRO. 0976462 DE LA FECHA DE LA LIBRETA NRO. 00099021001 TGN RECURSOS ORDINARIOS M/N COBRO COSTO UTILES DE ESCRITORIO"/>
    <m/>
    <m/>
    <m/>
    <m/>
    <n v="50"/>
    <n v="0"/>
    <s v="NO_CONCILIADO"/>
  </r>
  <r>
    <x v="7"/>
    <m/>
    <x v="7"/>
    <x v="7"/>
    <s v="Q12274660002"/>
    <s v="CRV"/>
    <n v="1227466"/>
    <m/>
    <s v="NUMERO DE LIBRETA CUT: 00099021001 OPERACIÓN E75 TRANSFERENCIA DE LA CUENTA FISCAL BUN A LA CUT EN MN TRANSFERENCIA DE FONDOS A SOLICITUD DEL GOBIERNO AUTONOMO MUNICIPAL DE POROMA CON CITE OF. G.A.M.P 009/2019 A LA CTA. 3987 CUT LBRTA.00099021001"/>
    <m/>
    <m/>
    <m/>
    <m/>
    <n v="0"/>
    <n v="17217"/>
    <s v="NO_CONCILIADO"/>
  </r>
  <r>
    <x v="0"/>
    <m/>
    <x v="0"/>
    <x v="7"/>
    <s v="Q12276230002"/>
    <s v="CRV"/>
    <n v="1227623"/>
    <m/>
    <s v="NUMERO DE LIBRETA CUT: 00099021001 OPERACIÓN E75 TRANSFERENCIA DE LA CUENTA FISCAL BUN A LA CUT EN MN TRANSFERENCIA DE FONDOS A SOLICITUD UNIVERSIDAD MAYOR,REAL Y PONTIFICIA DE SAN FRANCISCO XAVIER DE CHUQUISACA CON CITE:ADM.FCA.OF NÂ°004 A LA CTA. 3987 CUT LBRTA.00099021001."/>
    <m/>
    <m/>
    <m/>
    <m/>
    <n v="0"/>
    <n v="591135.36"/>
    <s v="NO_CONCILIADO"/>
  </r>
  <r>
    <x v="11"/>
    <m/>
    <x v="11"/>
    <x v="7"/>
    <s v="S09764880001"/>
    <s v="DEV"/>
    <n v="976488"/>
    <m/>
    <s v="'TRANSFERENCIA DE FONDOS||S/G. NOTA CITE: MEFP//VTCP/DGCP/UODP-058/2020 DE LA FECHA, DEL MIN.DE ECONOMIA Y FINANZAS PUBLICAS(HRE-TSO-369), PAGO BTS EXTRABURSATIL-VENCIMIENTO 14 DE ENERO DE 2020 D.S.N°1121 DE 11 DE ENERO DE 2012. DEBITO DE LA LIBRETA N° 00099021001 TGN-RECURSOS ORDINARIOS MN."/>
    <m/>
    <m/>
    <m/>
    <m/>
    <n v="3780"/>
    <n v="0"/>
    <s v="NO_CONCILIADO"/>
  </r>
  <r>
    <x v="11"/>
    <m/>
    <x v="11"/>
    <x v="7"/>
    <s v="S09764880003"/>
    <s v="COB"/>
    <n v="976488"/>
    <m/>
    <s v="'TRANSFERENCIA DE FONDOS||S/G. NOTA CITE: MEFP//VTCP/DGCP/UODP-058/2020 DE LA FECHA, DEL MIN.DE ECONOMIA Y FINANZAS PUBLICAS(HRE-TSO-369), PAGO BTS EXTRABURSATIL-VENCIMIENTO 14 DE ENERO DE 2020 D.S.N°1121 DE 11 DE ENERO DE 2012. DEBITO DE LA LIBRETA N° 00099021001, REPOSICION UTILES DE ESCRITORIO."/>
    <m/>
    <m/>
    <m/>
    <m/>
    <n v="50"/>
    <n v="0"/>
    <s v="NO_CONCILIADO"/>
  </r>
  <r>
    <x v="10"/>
    <m/>
    <x v="10"/>
    <x v="7"/>
    <s v="S09765080001"/>
    <s v="COB"/>
    <n v="976508"/>
    <m/>
    <s v="'COBRO DE'||UTILES DE ESCRITORIO POR EL COMPROBANTE CONTABLE NRO. 0976503 DE LA FECHA, SEGÚN CORREO ELECTRÓNICO DE YPFB DE F. 23/01/2018. DEBITO DE LA LIBRETA 00513022001 YPFB  OPERACIONES."/>
    <m/>
    <m/>
    <m/>
    <m/>
    <n v="50"/>
    <n v="0"/>
    <s v="NO_CONCILIADO"/>
  </r>
  <r>
    <x v="10"/>
    <m/>
    <x v="10"/>
    <x v="7"/>
    <s v="S09765090001"/>
    <s v="COB"/>
    <n v="976509"/>
    <m/>
    <s v="'COBRO DE'||UTILES DE ESCRITORIO POR EL COMPROBANTE CONTABLE NRO. 0976504 DE LA FECHA, SEGÚN CORREO ELECTRÓNICO DE YPFB DE F. 23/01/2018. DEBITO DE LA LIBRETA 00513022001 YPFB  OPERACIONES."/>
    <m/>
    <m/>
    <m/>
    <m/>
    <n v="50"/>
    <n v="0"/>
    <s v="NO_CONCILIADO"/>
  </r>
  <r>
    <x v="10"/>
    <m/>
    <x v="10"/>
    <x v="7"/>
    <s v="G12460410001"/>
    <s v="CVD"/>
    <n v="1246041"/>
    <m/>
    <s v="COBRO COSTOS DE PAPELERIA SEGUN TRANSFERENCIA DEL EXTERIOR POR ORDEN DE PETROLEO BRASILEIRO S.A. PETROBRAS LIB. 00513012007 YPFB - RECURSOS NACIONALIZACIÓN"/>
    <m/>
    <m/>
    <m/>
    <m/>
    <n v="50"/>
    <n v="0"/>
    <s v="NO_CONCILIADO"/>
  </r>
  <r>
    <x v="10"/>
    <m/>
    <x v="10"/>
    <x v="7"/>
    <s v="G12460430001"/>
    <s v="CVD"/>
    <n v="1246043"/>
    <m/>
    <s v="COBRO COSTOS DE PAPELERIA SEGUN TRANSFERENCIA DEL EXTERIOR POR ORDEN DE PETROLEO BRAS S A PETROBRAS REF.: INV EXB-GAS-246/19 FECHA VALOR 13/01/2020 LIB. 00513012007 YPFB - RECURSOS NACIONALIZACIÓN"/>
    <m/>
    <m/>
    <m/>
    <m/>
    <n v="50"/>
    <n v="0"/>
    <s v="NO_CONCILIADO"/>
  </r>
  <r>
    <x v="10"/>
    <m/>
    <x v="10"/>
    <x v="7"/>
    <s v="G12460470001"/>
    <s v="CVD"/>
    <n v="1246047"/>
    <m/>
    <s v="COBRO COSTOS DE PAPELERIA SEGUN TRANSFERENCIA DEL EXTERIOR POR ORDEN DE COPAGAZ DISTRIBUIDORA DE GAS S.A. REF.: INV 33 LIB. 00513062001 YPFB-OPERACIONES PLANTA DE SEPARACION DE LIQUIDOS RIO GRANDE"/>
    <m/>
    <m/>
    <m/>
    <m/>
    <n v="50"/>
    <n v="0"/>
    <s v="NO_CONCILIADO"/>
  </r>
  <r>
    <x v="10"/>
    <m/>
    <x v="10"/>
    <x v="7"/>
    <s v="G12460490001"/>
    <s v="CVD"/>
    <n v="1246049"/>
    <m/>
    <s v="COBRO COSTOS DE PAPELERIA SEGUN TRANSFERENCIA DEL EXTERIOR POR ORDEN DE CORPORACION PARAGUAYA DISTRIBUIDORA DE DERIVADOS DE PETROLEO S.A. LIB. 00513062001 YPFB-OPERACIONES PLANTA DE SEPARACION DE LIQUIDOS RIO GRANDE"/>
    <m/>
    <m/>
    <m/>
    <m/>
    <n v="50"/>
    <n v="0"/>
    <s v="NO_CONCILIADO"/>
  </r>
  <r>
    <x v="10"/>
    <m/>
    <x v="10"/>
    <x v="7"/>
    <s v="G12460510001"/>
    <s v="CVD"/>
    <n v="1246051"/>
    <m/>
    <s v="COBRO COSTOS DE PAPELERIA POR REGULARIZACION DE TRANSFERENCIA DEL EXTERIOR POR ORDEN DE PETROLEOS PARAGUAYOS PETROPAR LIB. 00513062001 YPFB-OPERACIONES PLANTA DE SEPARACION DE LIQUIDOS RIO GRANDE"/>
    <m/>
    <m/>
    <m/>
    <m/>
    <n v="50"/>
    <n v="0"/>
    <s v="NO_CONCILIADO"/>
  </r>
  <r>
    <x v="10"/>
    <m/>
    <x v="10"/>
    <x v="7"/>
    <s v="G12460530001"/>
    <s v="CVD"/>
    <n v="1246053"/>
    <m/>
    <s v="COBRO COSTOS DE PAPELERIA SEGUN TRANSFERENCIA DEL EXTERIOR POR ORDEN DE PETROLEO BRASILEIRO S.A. PETROBRAS LIB. 00513012007 YPFB - RECURSOS NACIONALIZACIÓN"/>
    <m/>
    <m/>
    <m/>
    <m/>
    <n v="50"/>
    <n v="0"/>
    <s v="NO_CONCILIADO"/>
  </r>
  <r>
    <x v="32"/>
    <m/>
    <x v="32"/>
    <x v="8"/>
    <s v="O18164800002"/>
    <s v="BOD"/>
    <n v="1816480"/>
    <m/>
    <s v="00099021001 DEPOSITO DE EFECTIVO, DEPOSITANTE: MINISTERIO DE SALUD - PNF RF SS, CONCEPTO: DEVOLUCION DE RECURSOS NO UTILIZADOS, CUENTA DE DEPOSITO: CUENTA UNICA DEL TESORO"/>
    <m/>
    <m/>
    <m/>
    <m/>
    <n v="0"/>
    <n v="278"/>
    <s v="NO_CONCILIADO"/>
  </r>
  <r>
    <x v="8"/>
    <m/>
    <x v="8"/>
    <x v="8"/>
    <s v="O18164760002"/>
    <s v="BOD"/>
    <n v="1816476"/>
    <m/>
    <s v="00086011109 DEPOSITO DE EFECTIVO, DEPOSITANTE: MARIA LUISA CHALCO VILLCA, CONCEPTO: REPOSICION DE CREDENCIAL, CUENTA DE DEPOSITO: CUENTA UNICA DEL TESORO"/>
    <m/>
    <m/>
    <m/>
    <m/>
    <n v="0"/>
    <n v="50"/>
    <s v="NO_CONCILIADO"/>
  </r>
  <r>
    <x v="8"/>
    <m/>
    <x v="8"/>
    <x v="8"/>
    <s v="O18164640002"/>
    <s v="BOD"/>
    <n v="1816464"/>
    <m/>
    <s v="00086011109 DEPOSITO DE EFECTIVO, DEPOSITANTE: JORGE LAURA CAMACHO, CONCEPTO: REPOSICION DE LA CREDENCIAL, CUENTA DE DEPOSITO: CUENTA UNICA DEL TESORO"/>
    <m/>
    <m/>
    <m/>
    <m/>
    <n v="0"/>
    <n v="50"/>
    <s v="NO_CONCILIADO"/>
  </r>
  <r>
    <x v="12"/>
    <m/>
    <x v="12"/>
    <x v="8"/>
    <s v="O18164250002"/>
    <s v="BOD"/>
    <n v="1816425"/>
    <m/>
    <s v="00099021001 DEPOSITO DE EFECTIVO, DEPOSITANTE: RENE ARMANDO RETAMOZO RUIZ, CONCEPTO: REVERSION SALDO NO EJECUTADO DE AGUA, CUENTA DE DEPOSITO: CUENTA UNICA DEL TESORO"/>
    <m/>
    <m/>
    <m/>
    <m/>
    <n v="0"/>
    <n v="1045.45"/>
    <s v="NO_CONCILIADO"/>
  </r>
  <r>
    <x v="0"/>
    <m/>
    <x v="0"/>
    <x v="8"/>
    <s v="O18164160002"/>
    <s v="BOD"/>
    <n v="1816416"/>
    <m/>
    <s v="00099021001 DEPOSITO DE EFECTIVO, DEPOSITANTE: LETICIA CONDORI VERA, CONCEPTO: DEVOLUCION BONO FRONTERA, CUENTA DE DEPOSITO: CUENTA UNICA DEL TESORO"/>
    <m/>
    <m/>
    <m/>
    <m/>
    <n v="0"/>
    <n v="7468"/>
    <s v="NO_CONCILIADO"/>
  </r>
  <r>
    <x v="0"/>
    <m/>
    <x v="0"/>
    <x v="8"/>
    <s v="O18164020002"/>
    <s v="BOD"/>
    <n v="1816402"/>
    <m/>
    <s v="00099021001 DEPOSITO DE EFECTIVO, DEPOSITANTE: MARIO LINACHI QUISPE, CONCEPTO: DEVOLUCION DE DUODECIMAS, CUENTA DE DEPOSITO: CUENTA UNICA DEL TESORO"/>
    <m/>
    <m/>
    <m/>
    <m/>
    <n v="0"/>
    <n v="495.6"/>
    <s v="CONCILIADO_PARCIAL"/>
  </r>
  <r>
    <x v="12"/>
    <m/>
    <x v="12"/>
    <x v="8"/>
    <s v="O18164870002"/>
    <s v="BOD"/>
    <n v="1816487"/>
    <m/>
    <s v="00099021001 DEPOSITO DE EFECTIVO, DEPOSITANTE: RA - 7 &quot;&quot;TUMUSLA&quot;&quot;, CONCEPTO: REVERSION POR SALDO NO EJECUTADOS DE ENERGIA ELECTRICA MES DICIEMBRE DE 2019, CUENTA DE DEPOSITO: CUENTA UNICA DEL TESORO"/>
    <m/>
    <m/>
    <m/>
    <m/>
    <n v="0"/>
    <n v="23.03"/>
    <s v="NO_CONCILIADO"/>
  </r>
  <r>
    <x v="26"/>
    <m/>
    <x v="26"/>
    <x v="8"/>
    <s v="O18165190002"/>
    <s v="BOD"/>
    <n v="1816519"/>
    <m/>
    <s v="00591012001 DEPOSITO DE EFECTIVO, DEPOSITANTE: HERNAN CASTRO AVILA, CONCEPTO: DEVOLUCION DUODECIMAS DE AGUINALDO 2019, CUENTA DE DEPOSITO: CUENTA UNICA DEL TESORO"/>
    <m/>
    <m/>
    <m/>
    <m/>
    <n v="0"/>
    <n v="85.17"/>
    <s v="NO_CONCILIADO"/>
  </r>
  <r>
    <x v="12"/>
    <m/>
    <x v="12"/>
    <x v="8"/>
    <s v="O18165300002"/>
    <s v="BOD"/>
    <n v="1816530"/>
    <m/>
    <s v="00099021001 DEPOSITO DE EFECTIVO, DEPOSITANTE: INES MAMANI MARTINEZ, CONCEPTO: REVERSIONN SALDO ENERGIA ELECTRICA DE CACCE, MES DICIEMBRE, CUENTA DE DEPOSITO: CUENTA UNICA DEL TESORO"/>
    <m/>
    <m/>
    <m/>
    <m/>
    <n v="0"/>
    <n v="801.9"/>
    <s v="NO_CONCILIADO"/>
  </r>
  <r>
    <x v="12"/>
    <m/>
    <x v="12"/>
    <x v="8"/>
    <s v="O18165320002"/>
    <s v="BOD"/>
    <n v="1816532"/>
    <m/>
    <s v="00099021001 DEPOSITO DE EFECTIVO, DEPOSITANTE: INES MAMANI MARTINEZ, CONCEPTO: REVERSION ENERGIA ELECTRICA CACCE, MES DICIEMBRE, CUENTA DE DEPOSITO: CUENTA UNICA DEL TESORO"/>
    <m/>
    <m/>
    <m/>
    <m/>
    <n v="0"/>
    <n v="300"/>
    <s v="NO_CONCILIADO"/>
  </r>
  <r>
    <x v="8"/>
    <m/>
    <x v="8"/>
    <x v="8"/>
    <s v="O18165330002"/>
    <s v="BOD"/>
    <n v="1816533"/>
    <m/>
    <s v="00099021001 DEPOSITO DE EFECTIVO, DEPOSITANTE: MMAYA-RONALD VARGAS, CONCEPTO: DEVOLUCION PEAJES VIAS BOLIVIA, CUENTA DE DEPOSITO: CUENTA UNICA DEL TESORO"/>
    <m/>
    <m/>
    <m/>
    <m/>
    <n v="0"/>
    <n v="6"/>
    <s v="NO_CONCILIADO"/>
  </r>
  <r>
    <x v="0"/>
    <m/>
    <x v="0"/>
    <x v="8"/>
    <s v="O18165470002"/>
    <s v="BOD"/>
    <n v="1816547"/>
    <m/>
    <s v="00099021001 DEPOSITO DE EFECTIVO, DEPOSITANTE: YUCRA QUISPE ELIAS, CONCEPTO: REVERSION, CUENTA DE DEPOSITO: CUENTA UNICA DEL TESORO"/>
    <m/>
    <m/>
    <m/>
    <m/>
    <n v="0"/>
    <n v="1500"/>
    <s v="NO_CONCILIADO"/>
  </r>
  <r>
    <x v="35"/>
    <m/>
    <x v="35"/>
    <x v="8"/>
    <s v="O18165480002"/>
    <s v="BOD"/>
    <n v="1816548"/>
    <m/>
    <s v="00070011102 DEPOSITO DE EFECTIVO, DEPOSITANTE: FREDY GERMAN CHOQUE MENDOZA, CONCEPTO: REPOSICION DE CREDENCIAL, CUENTA DE DEPOSITO: CUENTA UNICA DEL TESORO"/>
    <m/>
    <m/>
    <m/>
    <m/>
    <n v="0"/>
    <n v="20"/>
    <s v="NO_CONCILIADO"/>
  </r>
  <r>
    <x v="17"/>
    <m/>
    <x v="17"/>
    <x v="8"/>
    <s v="O18165700002"/>
    <s v="BOD"/>
    <n v="1816570"/>
    <m/>
    <s v="00291012002 DEPOSITO DE EFECTIVO, DEPOSITANTE: CINTHYA SORAYA VELASCO GARCIA, CONCEPTO: REPOSICION DE CREDENCIAL DE INGRESO, CUENTA DE DEPOSITO: CUENTA UNICA DEL TESORO"/>
    <m/>
    <m/>
    <m/>
    <m/>
    <n v="0"/>
    <n v="70"/>
    <s v="NO_CONCILIADO"/>
  </r>
  <r>
    <x v="12"/>
    <m/>
    <x v="12"/>
    <x v="8"/>
    <s v="B18164350002"/>
    <s v="BOD"/>
    <n v="1816435"/>
    <m/>
    <s v="00099021001 DEP.DE CHEQ.AJENOS,RET.DE CAM.,CONCEPTO: AUTORIDAD DE PENSIONES Y SEGUROS PAGO DE BAJAS MEDICAS NOVIEMBRE-2019,DEP.: CAJA DE SALUD DE LA BANCA PRIVADA , PROCEDENCIA: BANCO NACIONAL DE BOLIVIA S.A., CHEQUE: 2106395, FECHA DE EMISION:31/12/2019"/>
    <m/>
    <m/>
    <m/>
    <m/>
    <n v="0"/>
    <n v="10421.57"/>
    <s v="NO_CONCILIADO"/>
  </r>
  <r>
    <x v="36"/>
    <m/>
    <x v="36"/>
    <x v="8"/>
    <s v="B18164610002"/>
    <s v="BOD"/>
    <n v="1816461"/>
    <m/>
    <s v="00287102012 DEP.DE CHEQ.AJENOS,RET.DE CAM.,CONCEPTO: DEP POR MULTA APLICADA AL FPS POR SERVICIO DE SUPERVISION PRESTADO EN EL PROY CONST UE YARA CARANAVI,DEP.: FONDO NACIONAL DE INVERSION PRODUCTIVA Y SOCIAL"/>
    <m/>
    <m/>
    <m/>
    <m/>
    <n v="0"/>
    <n v="2098.1"/>
    <s v="NO_CONCILIADO"/>
  </r>
  <r>
    <x v="0"/>
    <m/>
    <x v="0"/>
    <x v="8"/>
    <s v="O18163960002"/>
    <s v="BOD"/>
    <n v="1816396"/>
    <m/>
    <s v="00099021001 DEPOSITO DE EFECTIVO, DEPOSITANTE: MIRIAM ELIZABETH VEGA CENZANO, CONCEPTO: DOBLE PERCEPCION, CUENTA DE DEPOSITO: CUENTA UNICA DEL TESORO"/>
    <m/>
    <m/>
    <m/>
    <m/>
    <n v="0"/>
    <n v="2062.9900000000002"/>
    <s v="NO_CONCILIADO"/>
  </r>
  <r>
    <x v="12"/>
    <m/>
    <x v="12"/>
    <x v="8"/>
    <s v="O18163850002"/>
    <s v="BOD"/>
    <n v="1816385"/>
    <m/>
    <s v="00099021001 DEPOSITO DE EFECTIVO, DEPOSITANTE: FREDDY FELIX ARUQUIPA QUISPE, CONCEPTO: RVERSION POR GASTO NO EJECUTADO SERVICIOS BASICOS, CUENTA DE DEPOSITO: CUENTA UNICA DEL TESORO"/>
    <m/>
    <m/>
    <m/>
    <m/>
    <n v="0"/>
    <n v="74.3"/>
    <s v="NO_CONCILIADO"/>
  </r>
  <r>
    <x v="12"/>
    <m/>
    <x v="12"/>
    <x v="8"/>
    <s v="O18163840002"/>
    <s v="BOD"/>
    <n v="1816384"/>
    <m/>
    <s v="00099021001 DEPOSITO DE EFECTIVO, DEPOSITANTE: FREDDY FELIX ARUQUIPA QUISPE, CONCEPTO: REVERSION POR GASTO  NO EJECUTADO DE ENERGIA ELECTRICA, CUENTA DE DEPOSITO: CUENTA UNICA DEL TESORO"/>
    <m/>
    <m/>
    <m/>
    <m/>
    <n v="0"/>
    <n v="32.6"/>
    <s v="NO_CONCILIADO"/>
  </r>
  <r>
    <x v="0"/>
    <m/>
    <x v="0"/>
    <x v="8"/>
    <s v="O18163770002"/>
    <s v="BOD"/>
    <n v="1816377"/>
    <m/>
    <s v="00099021001 DEPOSITO DE EFECTIVO, DEPOSITANTE: PAUL MARCA PACO, CONCEPTO: DOBLE PERCEPCION, CUENTA DE DEPOSITO: CUENTA UNICA DEL TESORO"/>
    <m/>
    <m/>
    <m/>
    <m/>
    <n v="0"/>
    <n v="858.30000000000007"/>
    <s v="NO_CONCILIADO"/>
  </r>
  <r>
    <x v="12"/>
    <m/>
    <x v="12"/>
    <x v="8"/>
    <s v="O18163760002"/>
    <s v="BOD"/>
    <n v="1816376"/>
    <m/>
    <s v="00099021001 DEPOSITO DE EFECTIVO, DEPOSITANTE: WILFREDO RIVERO RIVERO, CONCEPTO: REVERSION SERVICIOS BASICOS AGUA POTABLE DIC 2019, CUENTA DE DEPOSITO: CUENTA UNICA DEL TESORO"/>
    <m/>
    <m/>
    <m/>
    <m/>
    <n v="0"/>
    <n v="110.3"/>
    <s v="NO_CONCILIADO"/>
  </r>
  <r>
    <x v="12"/>
    <m/>
    <x v="12"/>
    <x v="8"/>
    <s v="O18163750002"/>
    <s v="BOD"/>
    <n v="1816375"/>
    <m/>
    <s v="00099021001 DEPOSITO DE EFECTIVO, DEPOSITANTE: WILFREDO RIVERO RIVERO, CONCEPTO: REVERSION SERVICIOS BASICOS ENERGIA ELECTRICA DIC. 2019, CUENTA DE DEPOSITO: CUENTA UNICA DEL TESORO"/>
    <m/>
    <m/>
    <m/>
    <m/>
    <n v="0"/>
    <n v="1450.5"/>
    <s v="NO_CONCILIADO"/>
  </r>
  <r>
    <x v="12"/>
    <m/>
    <x v="12"/>
    <x v="8"/>
    <s v="O18163720002"/>
    <s v="BOD"/>
    <n v="1816372"/>
    <m/>
    <s v="00099021001 DEPOSITO DE EFECTIVO, DEPOSITANTE: NATALIO PUMA LLANOS -INSA, CONCEPTO: REVERSION, CUENTA DE DEPOSITO: CUENTA UNICA DEL TESORO"/>
    <m/>
    <m/>
    <m/>
    <m/>
    <n v="0"/>
    <n v="500"/>
    <s v="NO_CONCILIADO"/>
  </r>
  <r>
    <x v="7"/>
    <m/>
    <x v="7"/>
    <x v="8"/>
    <s v="Q12277800002"/>
    <s v="CRV"/>
    <n v="1227780"/>
    <m/>
    <s v="NUMERO DE LIBRETA CUT: 00099021001 OPERACIÓN E75 TRANSFERENCIA DE LA CUENTA FISCAL BUN A LA CUT EN MN TRANSFERENCIA DE FONDOS A SOLICITUD GOBIERNO AUTONOMO MUNICIPAL DE AIQUILE CON CITE/GAMA/01/2020 A LA CTA. 3987 CUT LBRTA.00099021001."/>
    <m/>
    <m/>
    <m/>
    <m/>
    <n v="0"/>
    <n v="3011"/>
    <s v="NO_CONCILIADO"/>
  </r>
  <r>
    <x v="7"/>
    <m/>
    <x v="7"/>
    <x v="8"/>
    <s v="Q12277840002"/>
    <s v="CRV"/>
    <n v="1227784"/>
    <m/>
    <s v="NUMERO DE LIBRETA CUT: 00099021001 OPERACIÓN E75 TRANSFERENCIA DE LA CUENTA FISCAL BUN A LA CUT EN MN TRANSFERENCIA DE FONDOS A SOLICITUD GOBIERNO AUTONOMO MUNICIPAL DE EXALTACIÃN CON CITE GAM EXA CITE NÂ°16/2020 A LA CTA. 3987 CUT LBRTA.00099021001."/>
    <m/>
    <m/>
    <m/>
    <m/>
    <n v="0"/>
    <n v="1425"/>
    <s v="NO_CONCILIADO"/>
  </r>
  <r>
    <x v="10"/>
    <m/>
    <x v="10"/>
    <x v="8"/>
    <s v="G12467550001"/>
    <s v="CVD"/>
    <n v="1246755"/>
    <m/>
    <s v="COBRO COSTOS DE PAPELERIA SEGUN TRANSFERENCIA DEL EXTERIOR POR ORDEN DE PETROLEOS DEL NORTE SACI (ASUNCION PARAGUAY) REF.: SWF OF 20/01/13 FECHA VALOR 13/01/2020 LIB. 00513062001 YPFB-OPERACIONES PLANTA DE SEPARACION DE LIQUIDOS RIO GRANDE"/>
    <m/>
    <m/>
    <m/>
    <m/>
    <n v="50"/>
    <n v="0"/>
    <s v="NO_CONCILIADO"/>
  </r>
  <r>
    <x v="21"/>
    <m/>
    <x v="21"/>
    <x v="8"/>
    <s v="S09766150003"/>
    <s v="COB"/>
    <n v="976615"/>
    <m/>
    <s v="||TRANSFERENCIA DE FONDOS S/G. MENSAJES SWIFT NROS. 00516 Y 00508 DE LA FECHA. (SECTOR PÚBLICO - SERVICIOS). DEBITO DE LA LIBRETA 00119012001 ADSIB, REPOSICION UTILES DE ESCRITORIO."/>
    <m/>
    <m/>
    <m/>
    <m/>
    <n v="50"/>
    <n v="0"/>
    <s v="NO_CONCILIADO"/>
  </r>
  <r>
    <x v="10"/>
    <m/>
    <x v="10"/>
    <x v="8"/>
    <s v="S09766140001"/>
    <s v="COB"/>
    <n v="976614"/>
    <m/>
    <s v="||COBRO EMISIÓN BOLETA DE GARANTÍA N°007/2020 P/C YPFB A/F ADUANA NACIONAL DE BOLIVIA LIB.:005130102006 LPB-YPFB-UNICOMERCIAL REF.:COMISIONES EMISIÓN BOLETA DE GARANTÍA N°007/2020"/>
    <m/>
    <m/>
    <m/>
    <m/>
    <n v="118011.34"/>
    <n v="0"/>
    <s v="NO_CONCILIADO"/>
  </r>
  <r>
    <x v="12"/>
    <m/>
    <x v="12"/>
    <x v="9"/>
    <s v="O18168430002"/>
    <s v="BOD"/>
    <n v="1816843"/>
    <m/>
    <s v="00099021001 DEPOSITO DE EFECTIVO, DEPOSITANTE: AUTORIDAD DE FISCALIZACION Y CONTROL DE PENS Y SEG, CONCEPTO: DEVOLUCION DE HONORARIOS POR ATRASOS EN EL MES DE DICIMEBRE 2019, CUENTA DE DEPOSITO: CUENTA UNICA DEL TESORO"/>
    <m/>
    <m/>
    <m/>
    <m/>
    <n v="0"/>
    <n v="128.18"/>
    <s v="NO_CONCILIADO"/>
  </r>
  <r>
    <x v="0"/>
    <m/>
    <x v="0"/>
    <x v="9"/>
    <s v="O18168410002"/>
    <s v="BOD"/>
    <n v="1816841"/>
    <m/>
    <s v="00099021001 DEPOSITO DE EFECTIVO, DEPOSITANTE: JUANA VARGAS DE QUIÑONES, CONCEPTO: DOBLE PERCEPCION, CUENTA DE DEPOSITO: CUENTA UNICA DEL TESORO"/>
    <m/>
    <m/>
    <m/>
    <m/>
    <n v="0"/>
    <n v="32468.74"/>
    <s v="NO_CONCILIADO"/>
  </r>
  <r>
    <x v="0"/>
    <m/>
    <x v="0"/>
    <x v="9"/>
    <s v="O18168190002"/>
    <s v="BOD"/>
    <n v="1816819"/>
    <m/>
    <s v="00099021001 DEPOSITO DE EFECTIVO, DEPOSITANTE: WALTER CIRO CAZAS SAAVEDRA, CONCEPTO: DEVOLUCION PAGO  EN DEMASIA DE AGUINALDO, CUENTA DE DEPOSITO: CUENTA UNICA DEL TESORO"/>
    <m/>
    <m/>
    <m/>
    <m/>
    <n v="0"/>
    <n v="699.41"/>
    <s v="NO_CONCILIADO"/>
  </r>
  <r>
    <x v="0"/>
    <m/>
    <x v="0"/>
    <x v="9"/>
    <s v="O18168090002"/>
    <s v="BOD"/>
    <n v="1816809"/>
    <m/>
    <s v="00099021001 DEPOSITO DE EFECTIVO, DEPOSITANTE: JOSE  LUIS MIRANDA QUILO, CONCEPTO: DEVOLUCION DE AGUINALDO EN DEMASIA, CUENTA DE DEPOSITO: CUENTA UNICA DEL TESORO"/>
    <m/>
    <m/>
    <m/>
    <m/>
    <n v="0"/>
    <n v="538.84"/>
    <s v="NO_CONCILIADO"/>
  </r>
  <r>
    <x v="17"/>
    <m/>
    <x v="17"/>
    <x v="9"/>
    <s v="O18168040002"/>
    <s v="BOD"/>
    <n v="1816804"/>
    <m/>
    <s v="00291012002 DEPOSITO DE EFECTIVO, DEPOSITANTE: (ABC) OFICINA CENTRAL, CONCEPTO: DEVOLUCION DE PASAJE, CUENTA DE DEPOSITO: CUENTA UNICA DEL TESORO"/>
    <m/>
    <m/>
    <m/>
    <m/>
    <n v="0"/>
    <n v="245"/>
    <s v="NO_CONCILIADO"/>
  </r>
  <r>
    <x v="0"/>
    <m/>
    <x v="0"/>
    <x v="9"/>
    <s v="O18168000002"/>
    <s v="BOD"/>
    <n v="1816800"/>
    <m/>
    <s v="00099021001 DEPOSITO DE EFECTIVO, DEPOSITANTE: HERNAN ENRIQUEZ MAIDANA, CONCEPTO: DEVOLUCION DE PASAJE AEREO 930-4795049666, CUENTA DE DEPOSITO: CUENTA UNICA DEL TESORO"/>
    <m/>
    <m/>
    <m/>
    <m/>
    <n v="0"/>
    <n v="903"/>
    <s v="NO_CONCILIADO"/>
  </r>
  <r>
    <x v="0"/>
    <m/>
    <x v="0"/>
    <x v="9"/>
    <s v="O18167990002"/>
    <s v="BOD"/>
    <n v="1816799"/>
    <m/>
    <s v="00099021001 DEPOSITO DE EFECTIVO, DEPOSITANTE: HERNAN ENRIQUEZ MAIDANA, CONCEPTO: DEVOLUCION DE PASAJE AEREO 930-4795049664, CUENTA DE DEPOSITO: CUENTA UNICA DEL TESORO"/>
    <m/>
    <m/>
    <m/>
    <m/>
    <n v="0"/>
    <n v="644"/>
    <s v="NO_CONCILIADO"/>
  </r>
  <r>
    <x v="0"/>
    <m/>
    <x v="0"/>
    <x v="9"/>
    <s v="O18167840002"/>
    <s v="BOD"/>
    <n v="1816784"/>
    <m/>
    <s v="00099021001 DEPOSITO DE EFECTIVO, DEPOSITANTE: MARIA ROSA PAZ CASTELLANOS, CONCEPTO: DOBLE PERCEPCION, CUENTA DE DEPOSITO: CUENTA UNICA DEL TESORO"/>
    <m/>
    <m/>
    <m/>
    <m/>
    <n v="0"/>
    <n v="5123.26"/>
    <s v="NO_CONCILIADO"/>
  </r>
  <r>
    <x v="0"/>
    <m/>
    <x v="0"/>
    <x v="9"/>
    <s v="O18167830002"/>
    <s v="BOD"/>
    <n v="1816783"/>
    <m/>
    <s v="00099021001 DEPOSITO DE EFECTIVO, DEPOSITANTE: JORGE CODDIA ARROYO, CONCEPTO: DOBLE PERCEPCION, CUENTA DE DEPOSITO: CUENTA UNICA DEL TESORO"/>
    <m/>
    <m/>
    <m/>
    <m/>
    <n v="0"/>
    <n v="725.99"/>
    <s v="NO_CONCILIADO"/>
  </r>
  <r>
    <x v="37"/>
    <m/>
    <x v="37"/>
    <x v="9"/>
    <s v="O18167750002"/>
    <s v="BOD"/>
    <n v="1816775"/>
    <m/>
    <s v="00512022001 DEPOSITO DE EFECTIVO, DEPOSITANTE: OBSERVATORIO SAN CALIXTO, CONCEPTO: GARANTIA DE CUMPLIMIENTO DE CONTRATO, CUENTA DE DEPOSITO: CUENTA UNICA DEL TESORO"/>
    <m/>
    <m/>
    <m/>
    <m/>
    <n v="0"/>
    <n v="739.2"/>
    <s v="NO_CONCILIADO"/>
  </r>
  <r>
    <x v="0"/>
    <m/>
    <x v="0"/>
    <x v="9"/>
    <s v="O18168500002"/>
    <s v="BOD"/>
    <n v="1816850"/>
    <m/>
    <s v="00099021001 DEPOSITO DE EFECTIVO, DEPOSITANTE: MARIA MAGDA PAREDES CHOQUE DE RAMOS, CONCEPTO: DEVOLUCION BONO FRONTERA, CUENTA DE DEPOSITO: CUENTA UNICA DEL TESORO"/>
    <m/>
    <m/>
    <m/>
    <m/>
    <n v="0"/>
    <n v="29979"/>
    <s v="NO_CONCILIADO"/>
  </r>
  <r>
    <x v="0"/>
    <m/>
    <x v="0"/>
    <x v="9"/>
    <s v="O18168510002"/>
    <s v="BOD"/>
    <n v="1816851"/>
    <m/>
    <s v="00099021001 DEPOSITO DE EFECTIVO, DEPOSITANTE: MARTHA WILMA QUISPE COPA, CONCEPTO: REGULARIZACION TOPE SALARIAL NOVIEMBRE 2019, CUENTA DE DEPOSITO: CUENTA UNICA DEL TESORO"/>
    <m/>
    <m/>
    <m/>
    <m/>
    <n v="0"/>
    <n v="6246.59"/>
    <s v="NO_CONCILIADO"/>
  </r>
  <r>
    <x v="12"/>
    <m/>
    <x v="12"/>
    <x v="9"/>
    <s v="O18168520002"/>
    <s v="BOD"/>
    <n v="1816852"/>
    <m/>
    <s v="00099021001 DEPOSITO DE EFECTIVO, DEPOSITANTE: CUARTA DIVISION DEL EJERCITO, CONCEPTO: GASTOS NO EJECUTADOS TELEFONIA MES DICIEMBRE, CUENTA DE DEPOSITO: CUENTA UNICA DEL TESORO"/>
    <m/>
    <m/>
    <m/>
    <m/>
    <n v="0"/>
    <n v="72.78"/>
    <s v="NO_CONCILIADO"/>
  </r>
  <r>
    <x v="0"/>
    <m/>
    <x v="0"/>
    <x v="9"/>
    <s v="O18168940002"/>
    <s v="BOD"/>
    <n v="1816894"/>
    <m/>
    <s v="00099021001 DEPOSITO DE EFECTIVO, DEPOSITANTE: LOURDES ALIAGA ZAPATA, CONCEPTO: DOBLE PERCEPCION DEL MES DE ENERO 2020, CUENTA DE DEPOSITO: CUENTA UNICA DEL TESORO"/>
    <m/>
    <m/>
    <m/>
    <m/>
    <n v="0"/>
    <n v="2000"/>
    <s v="NO_CONCILIADO"/>
  </r>
  <r>
    <x v="0"/>
    <m/>
    <x v="0"/>
    <x v="9"/>
    <s v="O18169000002"/>
    <s v="BOD"/>
    <n v="1816900"/>
    <m/>
    <s v="00099021001 DEPOSITO DE EFECTIVO, DEPOSITANTE: FELIX CORNEJO HUANCA, CONCEPTO: DEVOLUCION  DE FONDOS NO UTILIZADOS, CUENTA DE DEPOSITO: CUENTA UNICA DEL TESORO"/>
    <m/>
    <m/>
    <m/>
    <m/>
    <n v="0"/>
    <n v="500"/>
    <s v="NO_CONCILIADO"/>
  </r>
  <r>
    <x v="12"/>
    <m/>
    <x v="12"/>
    <x v="9"/>
    <s v="O18169590002"/>
    <s v="BOD"/>
    <n v="1816959"/>
    <m/>
    <s v="00099021001 DEPOSITO DE EFECTIVO, DEPOSITANTE: REGIMIENTO POLICIA MILITAR 2 AMEZAGA, CONCEPTO: REVERSION DE SALDO NO EJECUTADO DE SERVICIO BASICO TELEFONIA DICIEMBRE -19, CUENTA DE DEPOSITO: CUENTA UNICA DEL TESORO"/>
    <m/>
    <m/>
    <m/>
    <m/>
    <n v="0"/>
    <n v="24.72"/>
    <s v="NO_CONCILIADO"/>
  </r>
  <r>
    <x v="12"/>
    <m/>
    <x v="12"/>
    <x v="9"/>
    <s v="B18167350002"/>
    <s v="BOD"/>
    <n v="1816735"/>
    <m/>
    <s v="00099021001 DEP.DE CHEQ.AJENOS,RET.DE CAM.,CONCEPTO: DEVOLUCION DE SALDOS CORRESPONDIENTE AL C-31 # 388,DEP.: MDRYT ACCESOS - UOL CAMARGO , PROCEDENCIA: BANCO UNION S.A., CHEQUE: 4711, FECHA DE EMISION:31/12/2019"/>
    <m/>
    <m/>
    <m/>
    <m/>
    <n v="0"/>
    <n v="922.72"/>
    <s v="NO_CONCILIADO"/>
  </r>
  <r>
    <x v="12"/>
    <m/>
    <x v="12"/>
    <x v="9"/>
    <s v="B18167460002"/>
    <s v="BOD"/>
    <n v="1816746"/>
    <m/>
    <s v="00099021001 DEP.DE CHEQ.AJENOS,RET.DE CAM.,CONCEPTO: DEVOLUCIONB DE SALDOS CORRESPONDIENTE AL C-31 # 392,DEP.: MDRYT ACCESOS - UOL CAMARGO , PROCEDENCIA: BANCO UNION S.A., CHEQUE: 4705, FECHA DE EMISION:31/12/2019"/>
    <m/>
    <m/>
    <m/>
    <m/>
    <n v="0"/>
    <n v="1925"/>
    <s v="NO_CONCILIADO"/>
  </r>
  <r>
    <x v="12"/>
    <m/>
    <x v="12"/>
    <x v="9"/>
    <s v="B18167480002"/>
    <s v="BOD"/>
    <n v="1816748"/>
    <m/>
    <s v="00099021001 DEP.DE CHEQ.AJENOS,RET.DE CAM.,CONCEPTO: DEVOLUCION DE SALDOS CORRES´PONDIENTE AL C-31 # 392,DEP.: MDRYT ACCESOS - UOL CAMARGO , PROCEDENCIA: BANCO UNION S.A., CHEQUE: 4709, FECHA DE EMISION:31/12/2019"/>
    <m/>
    <m/>
    <m/>
    <m/>
    <n v="0"/>
    <n v="347"/>
    <s v="NO_CONCILIADO"/>
  </r>
  <r>
    <x v="12"/>
    <m/>
    <x v="12"/>
    <x v="9"/>
    <s v="B18167500002"/>
    <s v="BOD"/>
    <n v="1816750"/>
    <m/>
    <s v="00099021001 DEP.DE CHEQ.AJENOS,RET.DE CAM.,CONCEPTO: DEVOLUCION DE RECURSOS CORRESPONDIENTE AL C-31 # 392,DEP.: MDRYT ACCESOS - UOL CAMARGO , PROCEDENCIA: BANCO UNION S.A., CHEQUE: 4706, FECHA DE EMISION:31/12/2019"/>
    <m/>
    <m/>
    <m/>
    <m/>
    <n v="0"/>
    <n v="22"/>
    <s v="NO_CONCILIADO"/>
  </r>
  <r>
    <x v="12"/>
    <m/>
    <x v="12"/>
    <x v="9"/>
    <s v="B18167510002"/>
    <s v="BOD"/>
    <n v="1816751"/>
    <m/>
    <s v="00099021001 DEP.DE CHEQ.AJENOS,RET.DE CAM.,CONCEPTO: DEVOLUCION DE RECURSOS A LA CUENTA UNICA CORRESPONDIENTE AL C-31 # 392,DEP.: MDRYT ACCESOS - UOL CAMARGO , PROCEDENCIA: BANCO UNION S.A., CHEQUE: 4707, FECHA DE EMISION:31/12/2019"/>
    <m/>
    <m/>
    <m/>
    <m/>
    <n v="0"/>
    <n v="2"/>
    <s v="NO_CONCILIADO"/>
  </r>
  <r>
    <x v="12"/>
    <m/>
    <x v="12"/>
    <x v="9"/>
    <s v="B18167520002"/>
    <s v="BOD"/>
    <n v="1816752"/>
    <m/>
    <s v="00099021001 DEP.DE CHEQ.AJENOS,RET.DE CAM.,CONCEPTO: DEPÓSITO DE SALDOS CORRESPONDIENTE AL C-31 # 392,DEP.: MDRYT ACCESOS - UOL CAMARGO , PROCEDENCIA: BANCO UNION S.A., CHEQUE: 4708, FECHA DE EMISION:31/12/2019"/>
    <m/>
    <m/>
    <m/>
    <m/>
    <n v="0"/>
    <n v="100"/>
    <s v="NO_CONCILIADO"/>
  </r>
  <r>
    <x v="0"/>
    <m/>
    <x v="0"/>
    <x v="9"/>
    <s v="O18167720002"/>
    <s v="BOD"/>
    <n v="1816772"/>
    <m/>
    <s v="00099021001 DEPOSITO DE EFECTIVO, DEPOSITANTE: GUSTAVO RAMOS MAMANI, CONCEPTO: DOBLE PERCEPCION, CUENTA DE DEPOSITO: CUENTA UNICA DEL TESORO"/>
    <m/>
    <m/>
    <m/>
    <m/>
    <n v="0"/>
    <n v="333.37"/>
    <s v="NO_CONCILIADO"/>
  </r>
  <r>
    <x v="12"/>
    <m/>
    <x v="12"/>
    <x v="9"/>
    <s v="B18167610002"/>
    <s v="BOD"/>
    <n v="1816761"/>
    <m/>
    <s v="00099021001 DEP.DE CHEQ.AJENOS,RET.DE CAM.,CONCEPTO: DEVOLUCION DE SALDOS NO EJECUTADOS AL C-31 # 465,DEP.: MDRYT ACCESOS - UOL CAMARGO , PROCEDENCIA: BANCO UNION S.A., CHEQUE: 4713, FECHA DE EMISION:31/12/2019"/>
    <m/>
    <m/>
    <m/>
    <m/>
    <n v="0"/>
    <n v="1100"/>
    <s v="NO_CONCILIADO"/>
  </r>
  <r>
    <x v="12"/>
    <m/>
    <x v="12"/>
    <x v="9"/>
    <s v="B18167600002"/>
    <s v="BOD"/>
    <n v="1816760"/>
    <m/>
    <s v="00099021001 DEP.DE CHEQ.AJENOS,RET.DE CAM.,CONCEPTO: DEVOLUCION DE SALDOS NO EJECUTADOS C-31 # 149,DEP.: MDRYT ACCESOS - UOL CAMARGO , PROCEDENCIA: BANCO UNION S.A., CHEQUE: 4719, FECHA DE EMISION:31/12/2019"/>
    <m/>
    <m/>
    <m/>
    <m/>
    <n v="0"/>
    <n v="1134"/>
    <s v="NO_CONCILIADO"/>
  </r>
  <r>
    <x v="12"/>
    <m/>
    <x v="12"/>
    <x v="9"/>
    <s v="B18167590002"/>
    <s v="BOD"/>
    <n v="1816759"/>
    <m/>
    <s v="00099021001 DEP.DE CHEQ.AJENOS,RET.DE CAM.,CONCEPTO: DEVOLUCION DE SALDOS CORRESPONDIENTE AL C-31 # 465,DEP.: MDRYT ACCESOS - UOL CAMARGO , PROCEDENCIA: BANCO UNION S.A., CHEQUE: 4718, FECHA DE EMISION:31/12/2019"/>
    <m/>
    <m/>
    <m/>
    <m/>
    <n v="0"/>
    <n v="1690"/>
    <s v="NO_CONCILIADO"/>
  </r>
  <r>
    <x v="12"/>
    <m/>
    <x v="12"/>
    <x v="9"/>
    <s v="B18167580002"/>
    <s v="BOD"/>
    <n v="1816758"/>
    <m/>
    <s v="00099021001 DEP.DE CHEQ.AJENOS,RET.DE CAM.,CONCEPTO: DEVOLUCION DE SALDOS CORRESPONDIENTE AL C-31 # 149,DEP.: MDRYT ACCESOS - UOL CAMARGO , PROCEDENCIA: BANCO UNION S.A., CHEQUE: 4717, FECHA DE EMISION:31/12/2019"/>
    <m/>
    <m/>
    <m/>
    <m/>
    <n v="0"/>
    <n v="406.95"/>
    <s v="NO_CONCILIADO"/>
  </r>
  <r>
    <x v="12"/>
    <m/>
    <x v="12"/>
    <x v="9"/>
    <s v="B18167560002"/>
    <s v="BOD"/>
    <n v="1816756"/>
    <m/>
    <s v="00099021001 DEP.DE CHEQ.AJENOS,RET.DE CAM.,CONCEPTO: DEVOLUCION DE SALDOS CORRESPINDIENTE AL C-31 # 566,DEP.: MDRYT ACCESOS - UOL CAMARGO , PROCEDENCIA: BANCO UNION S.A., CHEQUE: 4716, FECHA DE EMISION:31/12/2019"/>
    <m/>
    <m/>
    <m/>
    <m/>
    <n v="0"/>
    <n v="14"/>
    <s v="NO_CONCILIADO"/>
  </r>
  <r>
    <x v="12"/>
    <m/>
    <x v="12"/>
    <x v="9"/>
    <s v="B18167550002"/>
    <s v="BOD"/>
    <n v="1816755"/>
    <m/>
    <s v="00099021001 DEP.DE CHEQ.AJENOS,RET.DE CAM.,CONCEPTO: DEVOLUCION SALDOS CORRESPONDIENTE AL C-31 # 389,DEP.: MDRYT ACCESOS - UOL CAMARGO , PROCEDENCIA: BANCO UNION S.A., CHEQUE: 4715, FECHA DE EMISION:31/12/2019"/>
    <m/>
    <m/>
    <m/>
    <m/>
    <n v="0"/>
    <n v="66.67"/>
    <s v="NO_CONCILIADO"/>
  </r>
  <r>
    <x v="12"/>
    <m/>
    <x v="12"/>
    <x v="9"/>
    <s v="B18167530002"/>
    <s v="BOD"/>
    <n v="1816753"/>
    <m/>
    <s v="00099021001 DEP.DE CHEQ.AJENOS,RET.DE CAM.,CONCEPTO: DEVOLUCION DE SALDOS CORRESPONDIENTE AL C-31 # 673,DEP.: MDRYT ACCESOS - UOL CAMARGO , PROCEDENCIA: BANCO UNION S.A., CHEQUE: 4714, FECHA DE EMISION:31/12/2019"/>
    <m/>
    <m/>
    <m/>
    <m/>
    <n v="0"/>
    <n v="3"/>
    <s v="NO_CONCILIADO"/>
  </r>
  <r>
    <x v="11"/>
    <m/>
    <x v="11"/>
    <x v="9"/>
    <s v="G12474420003"/>
    <s v="COB"/>
    <n v="13113"/>
    <m/>
    <s v="PAGO A BID PRÉSTAMO 3536/BL-BO VCTO. 15-01-2020 POR CUENTA DE TGN , NTI. 013113 VALOR 15-01-2020 INTERESES USD 8.939,56 CTA. 3987 CUENTA UNICA DEL TESORO-3987 LIB. 00099021001 REF.: COMISIONES BANCARIAS"/>
    <m/>
    <m/>
    <m/>
    <m/>
    <n v="312.94"/>
    <n v="0"/>
    <s v="NO_CONCILIADO"/>
  </r>
  <r>
    <x v="11"/>
    <m/>
    <x v="11"/>
    <x v="9"/>
    <s v="G12474430003"/>
    <s v="COB"/>
    <n v="13097"/>
    <m/>
    <s v="PAGO A BIRF PRÉSTAMO 8552-BO VCTO. 15-01-2020 POR CUENTA DE TGN , NTI. 013097 VALOR 15-01-2020 INTERESES USD 832.426,69 COMISIONES USD 155.031,87 CTA. 3987 CUENTA UNICA DEL TESORO-3987 LIB. 00099021001 REF.: COMISIONES BANCARIAS"/>
    <m/>
    <m/>
    <m/>
    <m/>
    <n v="5011.7700000000004"/>
    <n v="0"/>
    <s v="NO_CONCILIADO"/>
  </r>
  <r>
    <x v="11"/>
    <m/>
    <x v="11"/>
    <x v="9"/>
    <s v="G12474530003"/>
    <s v="COB"/>
    <n v="13093"/>
    <m/>
    <s v="PAGO A IDA PRÉSTAMO 5744-BO VCTO. 15-01-2020 POR CUENTA DE TGN , NTI. 013093 VALOR 15-01-2020 INTERESES USD 28.685,93 CTA. 3987 CUENTA UNICA DEL TESORO-3987 LIB. 00099021001 REF.: COMISIONES BANCARIAS"/>
    <m/>
    <m/>
    <m/>
    <m/>
    <n v="407.75"/>
    <n v="0"/>
    <s v="NO_CONCILIADO"/>
  </r>
  <r>
    <x v="11"/>
    <m/>
    <x v="11"/>
    <x v="9"/>
    <s v="G12474520003"/>
    <s v="COB"/>
    <n v="13095"/>
    <m/>
    <s v="PAGO A IDA PRÉSTAMO 5713-BO VCTO. 15-01-2020 POR CUENTA DE TGN , NTI. 013095 VALOR 15-01-2020 INTERESES USD 41.986,41 CTA. 3987 CUENTA UNICA DEL TESORO-3987 LIB. 00099021001 REF.: COMISIONES BANCARIAS"/>
    <m/>
    <m/>
    <m/>
    <m/>
    <n v="471.62"/>
    <n v="0"/>
    <s v="NO_CONCILIADO"/>
  </r>
  <r>
    <x v="11"/>
    <m/>
    <x v="11"/>
    <x v="9"/>
    <s v="G12474510003"/>
    <s v="COB"/>
    <n v="13094"/>
    <m/>
    <s v="PAGO A IDA PRÉSTAMO 5712-BO VCTO. 15-01-2020 POR CUENTA DE TGN , NTI. 013094 VALOR 15-01-2020 INTERESES USD 474.726,67 CTA. 3987 CUENTA UNICA DEL TESORO-3987 LIB. 00099021001 REF.: COMISIONES BANCARIAS"/>
    <m/>
    <m/>
    <m/>
    <m/>
    <n v="2549.65"/>
    <n v="0"/>
    <s v="NO_CONCILIADO"/>
  </r>
  <r>
    <x v="11"/>
    <m/>
    <x v="11"/>
    <x v="9"/>
    <s v="G12474460003"/>
    <s v="COB"/>
    <n v="13087"/>
    <m/>
    <s v="PAGO A IDA PRÉSTAMO 5004-BO VCTO. 15-01-2020 POR CUENTA DE TGN , NTI. 013087 VALOR 15-01-2020 CAPITAL USD 562.930,57 INTERESES USD 308.933,77 CTA. 3987 CUENTA UNICA DEL TESORO-3987 LIB. 00099021001 REF.: COMISIONES BANCARIAS"/>
    <m/>
    <m/>
    <m/>
    <m/>
    <n v="4456.7299999999996"/>
    <n v="0"/>
    <s v="NO_CONCILIADO"/>
  </r>
  <r>
    <x v="11"/>
    <m/>
    <x v="11"/>
    <x v="9"/>
    <s v="S09766690001"/>
    <s v="DEV"/>
    <n v="976669"/>
    <m/>
    <s v="'TRANSFERENCIA DE FONDOS||S/G. NOTA CITE: MEFP//VTCP/DGCP/UODP-069/2020 DE LA FECHA, DEL MIN.DE ECONOMIA Y FINANZAS PUBLICAS(HRE-TSO-387), PAGO BTS EXTRABURSATIL-VENCIMIENTO 16 DE ENERO DE 2020 D.S.N°1121 DE 11 DE ENERO DE 2012. DEBITO DE LA LIBRETA N° 00099021001 TGN-RECURSOS ORDINARIOS MN."/>
    <m/>
    <m/>
    <m/>
    <m/>
    <n v="1719"/>
    <n v="0"/>
    <s v="NO_CONCILIADO"/>
  </r>
  <r>
    <x v="10"/>
    <m/>
    <x v="10"/>
    <x v="9"/>
    <s v="S09766630001"/>
    <s v="COB"/>
    <n v="976663"/>
    <m/>
    <s v="'COBRO DE'||UTILES DE ESCRITORIO POR EL COMPROBANTE CONTABLE NRO. 0976662 DE LA FECHA, SEGÚN CORREO ELECTRÓNICO DE YPFB. DEBITO DE LA LIBRETA 00513022001 YPFB  OPERACIONES."/>
    <m/>
    <m/>
    <m/>
    <m/>
    <n v="50"/>
    <n v="0"/>
    <s v="NO_CONCILIADO"/>
  </r>
  <r>
    <x v="10"/>
    <m/>
    <x v="10"/>
    <x v="9"/>
    <s v="S09766540001"/>
    <s v="COB"/>
    <n v="976654"/>
    <m/>
    <s v="'COBRO DE'||UTILES DE ESCRITORIO POR EL COMPROBANTE CONTABLE NRO. 0976653 DE LA FECHA, SEGÚN CORREO ELECTRÓNICO DE YPFB DE F. 23/01/2018. DEBITO DE LA LIBRETA 00513022001 YPFB  OPERACIONES."/>
    <m/>
    <m/>
    <m/>
    <m/>
    <n v="50"/>
    <n v="0"/>
    <s v="NO_CONCILIADO"/>
  </r>
  <r>
    <x v="10"/>
    <m/>
    <x v="10"/>
    <x v="9"/>
    <s v="S09766510001"/>
    <s v="COB"/>
    <n v="976651"/>
    <m/>
    <s v="'COBRO DE'||UTILES DE ESCRITORIO POR EL COMPROBANTE CONTABLE NRO. 0976649 DE LA FECHA, SEGÚN CORREO ELECTRÓNICO DE YPFB DE F. 23/01/2018. DEBITO DE LA LIBRETA 00513022001 YPFB  OPERACIONES."/>
    <m/>
    <m/>
    <m/>
    <m/>
    <n v="50"/>
    <n v="0"/>
    <s v="NO_CONCILIADO"/>
  </r>
  <r>
    <x v="11"/>
    <m/>
    <x v="11"/>
    <x v="9"/>
    <s v="G12474620003"/>
    <s v="COB"/>
    <n v="13118"/>
    <m/>
    <s v="PAGO A BID PRÉSTAMO 3797/BL-BO VCTO. 15-01-2020 POR CUENTA DE TGN , NTI. 013118 VALOR 15-01-2020 INTERESES USD 330,94 CTA. 3987 CUENTA UNICA DEL TESORO-3987 LIB. 00099021001 REF.: COMISIONES BANCARIAS"/>
    <m/>
    <m/>
    <m/>
    <m/>
    <n v="271.58"/>
    <n v="0"/>
    <s v="NO_CONCILIADO"/>
  </r>
  <r>
    <x v="11"/>
    <m/>
    <x v="11"/>
    <x v="9"/>
    <s v="G12474610003"/>
    <s v="COB"/>
    <n v="13117"/>
    <m/>
    <s v="PAGO A BID PRÉSTAMO 3797/BL-BO VCTO. 15-01-2020 POR CUENTA DE TGN , NTI. 013117 VALOR 15-01-2020 INTERESES USD 22.805,28 COMISIONES USD 49.799,81 CTA. 3987 CUENTA UNICA DEL TESORO-3987 LIB. 00099021001 REF.: COMISIONES BANCARIAS"/>
    <m/>
    <m/>
    <m/>
    <m/>
    <n v="618.63"/>
    <n v="0"/>
    <s v="NO_CONCILIADO"/>
  </r>
  <r>
    <x v="11"/>
    <m/>
    <x v="11"/>
    <x v="9"/>
    <s v="S09766690003"/>
    <s v="COB"/>
    <n v="976669"/>
    <m/>
    <s v="'TRANSFERENCIA DE FONDOS||S/G. NOTA CITE: MEFP//VTCP/DGCP/UODP-069/2020 DE LA FECHA, DEL MIN.DE ECONOMIA Y FINANZAS PUBLICAS(HRE-TSO-387), PAGO BTS EXTRABURSATIL-VENCIMIENTO 16 DE ENERO DE 2020 D.S.N°1121 DE 11 DE ENERO DE 2012. DEBITO DE LA LIBRETA N° 00099021001, REPOSICION UTILES DE ESCRITORIO."/>
    <m/>
    <m/>
    <m/>
    <m/>
    <n v="50"/>
    <n v="0"/>
    <s v="NO_CONCILIADO"/>
  </r>
  <r>
    <x v="32"/>
    <m/>
    <x v="32"/>
    <x v="9"/>
    <s v="Q12289540002"/>
    <s v="CRV"/>
    <n v="1228954"/>
    <m/>
    <s v="NUMERO DE LIBRETA CUT: 00099021001 OPERACIÓN E18 TRANSFERENCIA DEL SISTEMA FINANCIERO POR CUENTA DE TERCEROS A LA CUT POR CONCEPTO DE DEVOLUCION DE APORTES EN EXCESOS MINISTERIO DE SALUD"/>
    <m/>
    <m/>
    <m/>
    <m/>
    <n v="0"/>
    <n v="567.33000000000004"/>
    <s v="NO_CONCILIADO"/>
  </r>
  <r>
    <x v="7"/>
    <m/>
    <x v="7"/>
    <x v="9"/>
    <s v="F0003624"/>
    <s v="DAU"/>
    <n v="1184463"/>
    <m/>
    <s v="A:00099021001 Pago a favor del TGN, adeudado por el GAM Trinidad, por la transferencia de Inmueble en la Zona San Vicente, por parte del Banco Sur S.A. en Liquidación, en cumplimiento a Leyes Nos. 3252 y 047 de fechas 08-12-2005 y 09-10-2010 respectivamente."/>
    <m/>
    <m/>
    <m/>
    <m/>
    <n v="0"/>
    <n v="29935.32"/>
    <s v="NO_CONCILIADO"/>
  </r>
  <r>
    <x v="7"/>
    <m/>
    <x v="7"/>
    <x v="9"/>
    <s v="F0003624"/>
    <s v="DAU"/>
    <n v="1184461"/>
    <m/>
    <s v="A:00099021001 Pago a favor del TGN, adeudado por el GAM Trinidad, por la transferencia de Lote de terreno urbano en la urbanización La Magdalena, por parte del Banco Sur S.A. en Liquidación, en cumplimiento a Leyes Nos. 3252 y 047 de fechas 08-12-2005 y 09-10-2010 respectivamente."/>
    <m/>
    <m/>
    <m/>
    <m/>
    <n v="0"/>
    <n v="538934.9"/>
    <s v="NO_CONCILIADO"/>
  </r>
  <r>
    <x v="27"/>
    <m/>
    <x v="27"/>
    <x v="9"/>
    <s v="G12481480002"/>
    <s v="CRV"/>
    <n v="1248148"/>
    <m/>
    <s v="REGULARIZACION DE TRANSFERENCIA DEL EXTERIOR SEGUN SWIFT 00312 DE FECHA 15/01/2020 ORDENANTE: CONSULADO DE BOLIVIA EN CALAMA CL LIB. 00340012005 SEGIP - RECAUDACION EXTERIOR - CEDULAS DE IDENTIDAD"/>
    <m/>
    <m/>
    <m/>
    <m/>
    <n v="0"/>
    <n v="11751.18"/>
    <s v="NO_CONCILIADO"/>
  </r>
  <r>
    <x v="27"/>
    <m/>
    <x v="27"/>
    <x v="9"/>
    <s v="G12481500002"/>
    <s v="CRV"/>
    <n v="1248150"/>
    <m/>
    <s v="REGULARIZACION DE TRANSFERENCIA DEL EXTERIOR SEGUN SWIFT 00487 DE FECHA 15/01/2020 ORDENANTE: CONSULADO DE BOLIVIA EN MADRID LIB. 00340012004 SEGIP-RECAUDACION EXTERIOR-LICENCIAS DE CONDUCIR"/>
    <m/>
    <m/>
    <m/>
    <m/>
    <n v="0"/>
    <n v="7443.1"/>
    <s v="NO_CONCILIADO"/>
  </r>
  <r>
    <x v="27"/>
    <m/>
    <x v="27"/>
    <x v="9"/>
    <s v="G12481540002"/>
    <s v="CRV"/>
    <n v="1248154"/>
    <m/>
    <s v="REGULARIZACION DE TRANSFERENCIA DEL EXTERIOR SEGUN SWIFT 00488 DE FECHA 15/01/2020 ORDENANTE: CONSULADO DE BOLIVIA EN MADRID LIB. 00340012005 SEGIP - RECAUDACION EXTERIOR - CEDULAS DE IDENTIDAD"/>
    <m/>
    <m/>
    <m/>
    <m/>
    <n v="0"/>
    <n v="42079.24"/>
    <s v="NO_CONCILIADO"/>
  </r>
  <r>
    <x v="27"/>
    <m/>
    <x v="27"/>
    <x v="9"/>
    <s v="G12481580002"/>
    <s v="CRV"/>
    <n v="1248158"/>
    <m/>
    <s v="REGULARIZACION DE TRANSFERENCIA DEL EXTERIOR SEGUN SWIFT 00311 DE FECHA 15/01/2020 ORDENANTE: CONSULADO DE BOLIVIA EN CALAMA CHILE LIB. 00340012003 RECAUDACION EXTRANJERIA - C.I. -L.C."/>
    <m/>
    <m/>
    <m/>
    <m/>
    <n v="0"/>
    <n v="7237.3"/>
    <s v="NO_CONCILIADO"/>
  </r>
  <r>
    <x v="3"/>
    <m/>
    <x v="3"/>
    <x v="9"/>
    <s v="Q12289740002"/>
    <s v="CRV"/>
    <n v="1228974"/>
    <m/>
    <s v="NUMERO DE LIBRETA CUT: 00212014306 OPERACIÓN E18 TRANSFERENCIA DEL SISTEMA FINANCIERO POR CUENTA DE TERCEROS A LA CUT TRANSFERENCIA A SOLICITUD DEL MEFP SEGUN NOTA CITE MEFP VTCP DGPOT UAIS CPI NO 0120001 BUN 20"/>
    <m/>
    <m/>
    <m/>
    <m/>
    <n v="0"/>
    <n v="8967"/>
    <s v="NO_CONCILIADO"/>
  </r>
  <r>
    <x v="27"/>
    <m/>
    <x v="27"/>
    <x v="9"/>
    <s v="G12481590001"/>
    <s v="CVD"/>
    <n v="1248159"/>
    <m/>
    <s v="COBRO COSTOS DE PAPELERIA POR REGULARIZACION DE TRANSFERENCIA DEL EXTERIOR POR ORDEN DE CONSULADO DE BOLIVIA EN CALAMA CHILE LIB. 00340012003 RECAUDACION EXTRANJERIA - C.I. -L.C."/>
    <m/>
    <m/>
    <m/>
    <m/>
    <n v="50"/>
    <n v="0"/>
    <s v="NO_CONCILIADO"/>
  </r>
  <r>
    <x v="27"/>
    <m/>
    <x v="27"/>
    <x v="9"/>
    <s v="G12481550001"/>
    <s v="CVD"/>
    <n v="1248155"/>
    <m/>
    <s v="COBRO COSTOS DE PAPELERIA POR REGULARIZACION DE TRANSFERENCIA DEL EXTERIOR POR ORDEN DE CONSULADO DE BOLIVIA EN MADRID LIB. 00340012003 RECAUDACION EXTRANJERIA - C.I. -L.C."/>
    <m/>
    <m/>
    <m/>
    <m/>
    <n v="50"/>
    <n v="0"/>
    <s v="NO_CONCILIADO"/>
  </r>
  <r>
    <x v="27"/>
    <m/>
    <x v="27"/>
    <x v="9"/>
    <s v="G12481510001"/>
    <s v="CVD"/>
    <n v="1248151"/>
    <m/>
    <s v="COBRO COSTOS DE PAPELERIA POR REGULARIZACION DE TRANSFERENCIA DEL EXTERIOR POR ORDEN DE CONSULADO DE BOLIVIA EN MADRID LIB. 00340012003 RECAUDACION EXTRANJERIA - C.I. -L.C."/>
    <m/>
    <m/>
    <m/>
    <m/>
    <n v="50"/>
    <n v="0"/>
    <s v="NO_CONCILIADO"/>
  </r>
  <r>
    <x v="27"/>
    <m/>
    <x v="27"/>
    <x v="9"/>
    <s v="G12481490001"/>
    <s v="CVD"/>
    <n v="1248149"/>
    <m/>
    <s v="COBRO COSTOS DE PAPELERIA POR REGULARIZACION DE TRANSFERENCIA DEL EXTERIOR POR ORDEN DE CONSULADO DE BOLIVIA EN CALAMA CL LIB. 00340012003 RECAUDACION EXTRANJERIA - C.I. -L.C."/>
    <m/>
    <m/>
    <m/>
    <m/>
    <n v="50"/>
    <n v="0"/>
    <s v="NO_CONCILIADO"/>
  </r>
  <r>
    <x v="21"/>
    <m/>
    <x v="21"/>
    <x v="9"/>
    <s v="S09766990003"/>
    <s v="COB"/>
    <n v="976699"/>
    <m/>
    <s v="||TRANSFERENCIA DE FONDOS S/G. MENSAJES SWIFT NROS. 00548 Y 00545 DE LA FECHA. (SECTOR PÚBLICO - SERVICIOS). DEBITO DE LA LIBRETA 00119012001 ADSIB, REPOSICION UTILES DE ESCRITORIO."/>
    <m/>
    <m/>
    <m/>
    <m/>
    <n v="50"/>
    <n v="0"/>
    <s v="NO_CONCILIADO"/>
  </r>
  <r>
    <x v="0"/>
    <m/>
    <x v="0"/>
    <x v="10"/>
    <s v="O18172020002"/>
    <s v="BOD"/>
    <n v="1817202"/>
    <m/>
    <s v="00099021001 DEPOSITO DE EFECTIVO, DEPOSITANTE: ELIZABET PEÑALOZA MERCADO, CONCEPTO: DOBLE PERCEPCION, CUENTA DE DEPOSITO: CUENTA UNICA DEL TESORO"/>
    <m/>
    <m/>
    <m/>
    <m/>
    <n v="0"/>
    <n v="1124.78"/>
    <s v="NO_CONCILIADO"/>
  </r>
  <r>
    <x v="18"/>
    <m/>
    <x v="18"/>
    <x v="10"/>
    <s v="O18171900002"/>
    <s v="BOD"/>
    <n v="1817190"/>
    <m/>
    <s v="00099021001 DEPOSITO DE EFECTIVO, DEPOSITANTE: LUIS ARCE CATACORA, CONCEPTO: DEVOLUCION DE REFRIGERIO DEL SR LUIS ARCE CATACORA MES NOVIEMBRE/19, CUENTA DE DEPOSITO: CUENTA UNICA DEL TESORO"/>
    <m/>
    <m/>
    <m/>
    <m/>
    <n v="0"/>
    <n v="90"/>
    <s v="NO_CONCILIADO"/>
  </r>
  <r>
    <x v="0"/>
    <m/>
    <x v="0"/>
    <x v="10"/>
    <s v="O18171890002"/>
    <s v="BOD"/>
    <n v="1817189"/>
    <m/>
    <s v="00099021001 DEPOSITO DE EFECTIVO, DEPOSITANTE: SANTUSA BRAÑEZ DE ZABALA, CONCEPTO: COMPENSACION DE COTIZACIONES, CUENTA DE DEPOSITO: CUENTA UNICA DEL TESORO"/>
    <m/>
    <m/>
    <m/>
    <m/>
    <n v="0"/>
    <n v="6415.7"/>
    <s v="NO_CONCILIADO"/>
  </r>
  <r>
    <x v="18"/>
    <m/>
    <x v="18"/>
    <x v="10"/>
    <s v="O18171880002"/>
    <s v="BOD"/>
    <n v="1817188"/>
    <m/>
    <s v="00099021001 DEPOSITO DE EFECTIVO, DEPOSITANTE: KELLY MUNDARAIN QUINTERO, CONCEPTO: DEVOLUCION DE REFRIGERIO DE LA SRA KELLY MUNDARAIN QUINTERO MES NOVIEMBRE/19, CUENTA DE DEPOSITO: CUENTA UNICA DEL TESORO"/>
    <m/>
    <m/>
    <m/>
    <m/>
    <n v="0"/>
    <n v="90"/>
    <s v="NO_CONCILIADO"/>
  </r>
  <r>
    <x v="12"/>
    <m/>
    <x v="12"/>
    <x v="10"/>
    <s v="O18171760002"/>
    <s v="BOD"/>
    <n v="1817176"/>
    <m/>
    <s v="00099021001 DEPOSITO DE EFECTIVO, DEPOSITANTE: JUAN CARLOS OCTAVIO PINTO QUINTANILLA, CONCEPTO: EXCEDENTES A MONTOS MAXIMO AUTORIZADO, CUENTA DE DEPOSITO: CUENTA UNICA DEL TESORO"/>
    <m/>
    <m/>
    <m/>
    <m/>
    <n v="0"/>
    <n v="111.4"/>
    <s v="NO_CONCILIADO"/>
  </r>
  <r>
    <x v="38"/>
    <m/>
    <x v="38"/>
    <x v="10"/>
    <s v="O18171630002"/>
    <s v="BOD"/>
    <n v="1817163"/>
    <m/>
    <s v="00226012001 DEPOSITO DE EFECTIVO, DEPOSITANTE: DIEGO A. CHAVEZ RODRIGUEZ, CONCEPTO: DEVOLUCION DE DEP REALIZADO EN CTA PROPIA, CUENTA DE DEPOSITO: CUENTA UNICA DEL TESORO"/>
    <m/>
    <m/>
    <m/>
    <m/>
    <n v="0"/>
    <n v="1620.81"/>
    <s v="NO_CONCILIADO"/>
  </r>
  <r>
    <x v="12"/>
    <m/>
    <x v="12"/>
    <x v="10"/>
    <s v="O18171500002"/>
    <s v="BOD"/>
    <n v="1817150"/>
    <m/>
    <s v="00099021001 DEPOSITO DE EFECTIVO, DEPOSITANTE: PEDRO ESPINOZA ESPINOZA, CONCEPTO: DEVOLUCION SERVICIOS BASICOS (ELECTRICIDAD), CUENTA DE DEPOSITO: CUENTA UNICA DEL TESORO"/>
    <m/>
    <m/>
    <m/>
    <m/>
    <n v="0"/>
    <n v="526.79999999999995"/>
    <s v="NO_CONCILIADO"/>
  </r>
  <r>
    <x v="12"/>
    <m/>
    <x v="12"/>
    <x v="10"/>
    <s v="O18171460002"/>
    <s v="BOD"/>
    <n v="1817146"/>
    <m/>
    <s v="00099021001 DEPOSITO DE EFECTIVO, DEPOSITANTE: PEDRO ESPINOZA ESPINOZA, CONCEPTO: DEVOLUCION DE SERVICIOS BASICOS, CUENTA DE DEPOSITO: CUENTA UNICA DEL TESORO"/>
    <m/>
    <m/>
    <m/>
    <m/>
    <n v="0"/>
    <n v="540"/>
    <s v="NO_CONCILIADO"/>
  </r>
  <r>
    <x v="24"/>
    <m/>
    <x v="24"/>
    <x v="10"/>
    <s v="O18172440002"/>
    <s v="BOD"/>
    <n v="1817244"/>
    <m/>
    <s v="00015011101 DEPOSITO DE EFECTIVO, DEPOSITANTE: JAQUELINE ORERAY ARIORI, CONCEPTO: DEVOLUCION DE SUELDO MES DICIEMBRE 2019, CUENTA DE DEPOSITO: CUENTA UNICA DEL TESORO"/>
    <m/>
    <m/>
    <m/>
    <m/>
    <n v="0"/>
    <n v="933"/>
    <s v="NO_CONCILIADO"/>
  </r>
  <r>
    <x v="13"/>
    <m/>
    <x v="13"/>
    <x v="10"/>
    <s v="O18172510002"/>
    <s v="BOD"/>
    <n v="1817251"/>
    <m/>
    <s v="00041044201 DEPOSITO DE EFECTIVO, DEPOSITANTE: MAURICIO OSSMAN MAMANI PACHECO, CONCEPTO: DEP FONDO NO UTILIZADO, CUENTA DE DEPOSITO: CUENTA UNICA DEL TESORO"/>
    <m/>
    <m/>
    <m/>
    <m/>
    <n v="0"/>
    <n v="2618.5"/>
    <s v="NO_CONCILIADO"/>
  </r>
  <r>
    <x v="0"/>
    <m/>
    <x v="0"/>
    <x v="10"/>
    <s v="O18172520002"/>
    <s v="BOD"/>
    <n v="1817252"/>
    <m/>
    <s v="00099021001 DEPOSITO DE EFECTIVO, DEPOSITANTE: UOL CAMARGO, CONCEPTO: DEVOLUCION DE SALDO NO EJECUTADO C31 744, CUENTA DE DEPOSITO: CUENTA UNICA DEL TESORO"/>
    <m/>
    <m/>
    <m/>
    <m/>
    <n v="0"/>
    <n v="665"/>
    <s v="NO_CONCILIADO"/>
  </r>
  <r>
    <x v="17"/>
    <m/>
    <x v="17"/>
    <x v="10"/>
    <s v="O18172580002"/>
    <s v="BOD"/>
    <n v="1817258"/>
    <m/>
    <s v="00291012008 DEPOSITO DE EFECTIVO, DEPOSITANTE: S Y R INTERNACIONAL SRL., CONCEPTO: EJECUCION ENSAYOS ADMINISTRADORA BOLIVIANA DE CARRETERAS PINTURA PARA DEMARCACION VIAL MICROESFERAS, CUENTA DE DEPOSITO: CUENTA UNICA DEL TESORO"/>
    <m/>
    <m/>
    <m/>
    <m/>
    <n v="0"/>
    <n v="1241.2"/>
    <s v="NO_CONCILIADO"/>
  </r>
  <r>
    <x v="17"/>
    <m/>
    <x v="17"/>
    <x v="10"/>
    <s v="O18172590002"/>
    <s v="BOD"/>
    <n v="1817259"/>
    <m/>
    <s v="00291012008 DEPOSITO DE EFECTIVO, DEPOSITANTE: S Y R INTERNACIONAL SRL., CONCEPTO: EJECUCION ENSAYOS ADMINISTRADORA BOLIVIANA DE CARRETERAS TACHAS REFLECTIVAS, CUENTA DE DEPOSITO: CUENTA UNICA DEL TESORO"/>
    <m/>
    <m/>
    <m/>
    <m/>
    <n v="0"/>
    <n v="1289.92"/>
    <s v="NO_CONCILIADO"/>
  </r>
  <r>
    <x v="0"/>
    <m/>
    <x v="0"/>
    <x v="10"/>
    <s v="O18172760002"/>
    <s v="BOD"/>
    <n v="1817276"/>
    <m/>
    <s v="00099021001 DEPOSITO DE EFECTIVO, DEPOSITANTE: ZACARIAS PATTY CHOQUE, CONCEPTO: DOBLE PERCEPCION, CUENTA DE DEPOSITO: CUENTA UNICA DEL TESORO"/>
    <m/>
    <m/>
    <m/>
    <m/>
    <n v="0"/>
    <n v="679.46"/>
    <s v="NO_CONCILIADO"/>
  </r>
  <r>
    <x v="32"/>
    <m/>
    <x v="32"/>
    <x v="10"/>
    <s v="O18173080002"/>
    <s v="BOD"/>
    <n v="1817308"/>
    <m/>
    <s v="00099021001 DEPOSITO DE EFECTIVO, DEPOSITANTE: PATRICIA ROXANA DELGADILLO DIAZ, CONCEPTO: REVERSION HABERES MES DIC. 2019 EXFUNCIONARIA PATRICIA DELGADILLO, MIN. DE SALUD ITEM 5283, CUENTA DE DEPOSITO: CUENTA UNICA DEL TESORO"/>
    <m/>
    <m/>
    <m/>
    <m/>
    <n v="0"/>
    <n v="5780.51"/>
    <s v="NO_CONCILIADO"/>
  </r>
  <r>
    <x v="0"/>
    <m/>
    <x v="0"/>
    <x v="10"/>
    <s v="B18171510002"/>
    <s v="BOD"/>
    <n v="1817151"/>
    <m/>
    <s v="00099021001 DEP.DE CHEQ.AJENOS,RET.DE CAM.,CONCEPTO: CASTRO ABDALA MILDRETH MARTHA,DEP.: BANCO UNION SA. , PROCEDENCIA: BANCO UNION S.A., CHEQUE: 167012, FECHA DE EMISION:16/01/2020"/>
    <m/>
    <m/>
    <m/>
    <m/>
    <n v="0"/>
    <n v="5770"/>
    <s v="NO_CONCILIADO"/>
  </r>
  <r>
    <x v="0"/>
    <m/>
    <x v="0"/>
    <x v="10"/>
    <s v="B18171540002"/>
    <s v="BOD"/>
    <n v="1817154"/>
    <m/>
    <s v="00099021001 DEP.DE CHEQ.AJENOS,RET.DE CAM.,CONCEPTO: CASTRO ABDALA MILDRETH MARTHA,DEP.: BANCO UNION SA. , PROCEDENCIA: BANCO UNION S.A., CHEQUE: 167013, FECHA DE EMISION:16/01/2020"/>
    <m/>
    <m/>
    <m/>
    <m/>
    <n v="0"/>
    <n v="6141"/>
    <s v="NO_CONCILIADO"/>
  </r>
  <r>
    <x v="0"/>
    <m/>
    <x v="0"/>
    <x v="10"/>
    <s v="B18171550002"/>
    <s v="BOD"/>
    <n v="1817155"/>
    <m/>
    <s v="00099021001 DEP.DE CHEQ.AJENOS,RET.DE CAM.,CONCEPTO: INTURIAS GUEVARA JOSE,DEP.: BANCO UNION SA. , PROCEDENCIA: BANCO UNION S.A., CHEQUE: 167016, FECHA DE EMISION:16/01/2020"/>
    <m/>
    <m/>
    <m/>
    <m/>
    <n v="0"/>
    <n v="14436.4"/>
    <s v="NO_CONCILIADO"/>
  </r>
  <r>
    <x v="0"/>
    <m/>
    <x v="0"/>
    <x v="10"/>
    <s v="B18171610002"/>
    <s v="BOD"/>
    <n v="1817161"/>
    <m/>
    <s v="00099021001 DEP.DE CHEQ.AJENOS,RET.DE CAM.,CONCEPTO: CASTRO ABDALA MILDRETH MARTHA,DEP.: BANCO UNION SA. , PROCEDENCIA: BANCO UNION S.A., CHEQUE: 167014, FECHA DE EMISION:16/01/2020"/>
    <m/>
    <m/>
    <m/>
    <m/>
    <n v="0"/>
    <n v="6232"/>
    <s v="NO_CONCILIADO"/>
  </r>
  <r>
    <x v="0"/>
    <m/>
    <x v="0"/>
    <x v="10"/>
    <s v="B18171650002"/>
    <s v="BOD"/>
    <n v="1817165"/>
    <m/>
    <s v="00099021001 DEP.DE CHEQ.AJENOS,RET.DE CAM.,CONCEPTO: CASTRO ABDALA MILDRETH MARTHA,DEP.: BANCO UNION SA. , PROCEDENCIA: BANCO UNION S.A., CHEQUE: 167015, FECHA DE EMISION:16/01/2020"/>
    <m/>
    <m/>
    <m/>
    <m/>
    <n v="0"/>
    <n v="6232"/>
    <s v="NO_CONCILIADO"/>
  </r>
  <r>
    <x v="18"/>
    <m/>
    <x v="18"/>
    <x v="10"/>
    <s v="B18171660002"/>
    <s v="BOD"/>
    <n v="1817166"/>
    <m/>
    <s v="00099021001 DEP.DE CHEQ.AJENOS,RET.DE CAM.,CONCEPTO: DESCUENTO SIN GOCE DE HABERES A JORGE L. MERUBIA SARAVIA EN DIC/19,DEP.: MINISTERIO DE ECONOMIA Y FINANZAS PUBLICAS , PROCEDENCIA: BANCO UNION S.A., CHEQUE: 842, FECHA DE EMISION:15/01/2020"/>
    <m/>
    <m/>
    <m/>
    <m/>
    <n v="0"/>
    <n v="339.1"/>
    <s v="NO_CONCILIADO"/>
  </r>
  <r>
    <x v="0"/>
    <m/>
    <x v="0"/>
    <x v="10"/>
    <s v="B18171670002"/>
    <s v="BOD"/>
    <n v="1817167"/>
    <m/>
    <s v="00099021001 DEP.DE CHEQ.AJENOS,RET.DE CAM.,CONCEPTO: MELEAN CAMACHO LUIS GONZALO,DEP.: BANCO UNION SA. , PROCEDENCIA: BANCO UNION S.A., CHEQUE: 167008, FECHA DE EMISION:16/01/2020"/>
    <m/>
    <m/>
    <m/>
    <m/>
    <n v="0"/>
    <n v="6750.24"/>
    <s v="NO_CONCILIADO"/>
  </r>
  <r>
    <x v="18"/>
    <m/>
    <x v="18"/>
    <x v="10"/>
    <s v="B18171690002"/>
    <s v="BOD"/>
    <n v="1817169"/>
    <m/>
    <s v="00035011104 DEP.DE CHEQ.AJENOS,RET.DE CAM.,CONCEPTO: VENTA DE PUBLICACIONES MEB 2018 CIEB VOL 2 AÑOS CD MEMORIAS DE LA ECONOMIA BOLIVIANA NOV Y DIC719,DEP.: UNIDAD DE COMUNICACION MARCO YUPANQUI FLORES"/>
    <m/>
    <m/>
    <m/>
    <m/>
    <n v="0"/>
    <n v="260"/>
    <s v="NO_CONCILIADO"/>
  </r>
  <r>
    <x v="0"/>
    <m/>
    <x v="0"/>
    <x v="10"/>
    <s v="B18171720002"/>
    <s v="BOD"/>
    <n v="1817172"/>
    <m/>
    <s v="00099021001 DEP.DE CHEQ.AJENOS,RET.DE CAM.,CONCEPTO: CASTRO ABDALA MILDRETH MARTHA,DEP.: BANCO UNION SA. , PROCEDENCIA: BANCO UNION S.A., CHEQUE: 167011, FECHA DE EMISION:16/01/2020"/>
    <m/>
    <m/>
    <m/>
    <m/>
    <n v="0"/>
    <n v="5770"/>
    <s v="NO_CONCILIADO"/>
  </r>
  <r>
    <x v="0"/>
    <m/>
    <x v="0"/>
    <x v="10"/>
    <s v="O18171220002"/>
    <s v="BOD"/>
    <n v="1817122"/>
    <m/>
    <s v="00099021001 DEPOSITO DE EFECTIVO, DEPOSITANTE: MARIA LOURDES ESPINOZA PATIÑO, CONCEPTO: DOBLE PERCEPCION, CUENTA DE DEPOSITO: CUENTA UNICA DEL TESORO"/>
    <m/>
    <m/>
    <m/>
    <m/>
    <n v="0"/>
    <n v="1907.71"/>
    <s v="NO_CONCILIADO"/>
  </r>
  <r>
    <x v="12"/>
    <m/>
    <x v="12"/>
    <x v="10"/>
    <s v="O18171210002"/>
    <s v="BOD"/>
    <n v="1817121"/>
    <m/>
    <s v="00099021001 DEPOSITO DE EFECTIVO, DEPOSITANTE: RIA 25 TOCOPILLA, CONCEPTO: REVERSION ENERGIA ELECTRICA MES DICIEMBRE 2019, CUENTA DE DEPOSITO: CUENTA UNICA DEL TESORO"/>
    <m/>
    <m/>
    <m/>
    <m/>
    <n v="0"/>
    <n v="438.2"/>
    <s v="NO_CONCILIADO"/>
  </r>
  <r>
    <x v="12"/>
    <m/>
    <x v="12"/>
    <x v="10"/>
    <s v="O18171190002"/>
    <s v="BOD"/>
    <n v="1817119"/>
    <m/>
    <s v="00099021001 DEPOSITO DE EFECTIVO, DEPOSITANTE: RC-1 &quot;CNL. AVAROA &quot;, CONCEPTO: REVERSION DE SERVICIO DE TELEFONIA DEL RC-I &quot;AVAROA&quot;, CUENTA DE DEPOSITO: CUENTA UNICA DEL TESORO"/>
    <m/>
    <m/>
    <m/>
    <m/>
    <n v="0"/>
    <n v="53.02"/>
    <s v="NO_CONCILIADO"/>
  </r>
  <r>
    <x v="8"/>
    <m/>
    <x v="8"/>
    <x v="10"/>
    <s v="O18171180002"/>
    <s v="BOD"/>
    <n v="1817118"/>
    <m/>
    <s v="00086038003 DEPOSITO DE EFECTIVO, DEPOSITANTE: SERNAP-OTUQUIS, CONCEPTO: REVERSION, CUENTA DE DEPOSITO: CUENTA UNICA DEL TESORO"/>
    <m/>
    <m/>
    <m/>
    <m/>
    <n v="0"/>
    <n v="52"/>
    <s v="NO_CONCILIADO"/>
  </r>
  <r>
    <x v="8"/>
    <m/>
    <x v="8"/>
    <x v="10"/>
    <s v="O18171170002"/>
    <s v="BOD"/>
    <n v="1817117"/>
    <m/>
    <s v="00099021001 DEPOSITO DE EFECTIVO, DEPOSITANTE: SERNAP-OTUQUIS, CONCEPTO: REVEERSION, CUENTA DE DEPOSITO: CUENTA UNICA DEL TESORO"/>
    <m/>
    <m/>
    <m/>
    <m/>
    <n v="0"/>
    <n v="414"/>
    <s v="NO_CONCILIADO"/>
  </r>
  <r>
    <x v="0"/>
    <m/>
    <x v="0"/>
    <x v="10"/>
    <s v="O18171160002"/>
    <s v="BOD"/>
    <n v="1817116"/>
    <m/>
    <s v="00099021001 DEPOSITO DE EFECTIVO, DEPOSITANTE: JIMMY CALDERON MOLLINEDO, CONCEPTO: DOBLE PERCEPCION POR EL PERIODO DICIEMBRE 2019, CUENTA DE DEPOSITO: CUENTA UNICA DEL TESORO"/>
    <m/>
    <m/>
    <m/>
    <m/>
    <n v="0"/>
    <n v="1399.63"/>
    <s v="NO_CONCILIADO"/>
  </r>
  <r>
    <x v="8"/>
    <m/>
    <x v="8"/>
    <x v="10"/>
    <s v="O18171110002"/>
    <s v="BOD"/>
    <n v="1817111"/>
    <m/>
    <s v="00086011109 DEPOSITO DE EFECTIVO, DEPOSITANTE: CIRO N. CASTRO CUBA, CONCEPTO: REPOSICION DE CREDENCIAL &quot;MMAYA-BS-OTROS INGRESOS&quot;, CUENTA DE DEPOSITO: CUENTA UNICA DEL TESORO"/>
    <m/>
    <m/>
    <m/>
    <m/>
    <n v="0"/>
    <n v="50"/>
    <s v="NO_CONCILIADO"/>
  </r>
  <r>
    <x v="0"/>
    <m/>
    <x v="0"/>
    <x v="10"/>
    <s v="O18171090002"/>
    <s v="BOD"/>
    <n v="1817109"/>
    <m/>
    <s v="00099021001 DEPOSITO DE EFECTIVO, DEPOSITANTE: MARIA VICTORIA ZAMBRANA T., CONCEPTO: DEVOLUCION DE RETROACTIVO, CUENTA DE DEPOSITO: CUENTA UNICA DEL TESORO"/>
    <m/>
    <m/>
    <m/>
    <m/>
    <n v="0"/>
    <n v="249.20000000000002"/>
    <s v="NO_CONCILIADO"/>
  </r>
  <r>
    <x v="12"/>
    <m/>
    <x v="12"/>
    <x v="10"/>
    <s v="O18170960002"/>
    <s v="BOD"/>
    <n v="1817096"/>
    <m/>
    <s v="00099021001 DEPOSITO DE EFECTIVO, DEPOSITANTE: CNL. DAEN. MARCO A. GOMEZ VACA, CONCEPTO: REVERSION DEL SERVICIO DE AGUA POTABLE DEL MES DE DICIEMBRE DE LA C.A.E-A &quot;LOPEZ&quot;, CUENTA DE DEPOSITO: CUENTA UNICA DEL TESORO"/>
    <m/>
    <m/>
    <m/>
    <m/>
    <n v="0"/>
    <n v="11.950000000000001"/>
    <s v="NO_CONCILIADO"/>
  </r>
  <r>
    <x v="33"/>
    <m/>
    <x v="33"/>
    <x v="10"/>
    <s v="B18171820002"/>
    <s v="BOD"/>
    <n v="1817182"/>
    <m/>
    <s v="00099021001 DEP.DE CHEQ.AJENOS,RET.DE CAM.,CONCEPTO: COMPENSACION MENSUAL DE COTIZACION,DEP.: FUTURO DE BOLIVIA  AFP , PROCEDENCIA: BANCO DE CREDITO DE BOLIVIA S.A., CHEQUE: 61105, FECHA DE EMISION:16/01/2020"/>
    <m/>
    <m/>
    <m/>
    <m/>
    <n v="0"/>
    <n v="279450.44"/>
    <s v="NO_CONCILIADO"/>
  </r>
  <r>
    <x v="33"/>
    <m/>
    <x v="33"/>
    <x v="10"/>
    <s v="B18171800002"/>
    <s v="BOD"/>
    <n v="1817180"/>
    <m/>
    <s v="00099021001 DEP.DE CHEQ.AJENOS,RET.DE CAM.,CONCEPTO: FRACCION COMPLEMENTARIA MENSUAL,DEP.: FUTURO DE BOLIVIA  AFP , PROCEDENCIA: BANCO DE CREDITO DE BOLIVIA S.A., CHEQUE: 61106, FECHA DE EMISION:16/01/2020"/>
    <m/>
    <m/>
    <m/>
    <m/>
    <n v="0"/>
    <n v="20896.41"/>
    <s v="NO_CONCILIADO"/>
  </r>
  <r>
    <x v="10"/>
    <m/>
    <x v="10"/>
    <x v="10"/>
    <s v="G12485220001"/>
    <s v="CVD"/>
    <n v="1248522"/>
    <m/>
    <s v="COBRO COSTOS DE PAPELERIA SEGUN TRANSFERENCIA DEL EXTERIOR POR ORDEN DE HERCO COMBUSTIBLES S.A. LIB. 00513062001 YPFB-OPERACIONES PLANTA DE SEPARACION DE LIQUIDOS RIO GRANDE"/>
    <m/>
    <m/>
    <m/>
    <m/>
    <n v="50"/>
    <n v="0"/>
    <s v="NO_CONCILIADO"/>
  </r>
  <r>
    <x v="10"/>
    <m/>
    <x v="10"/>
    <x v="10"/>
    <s v="G12485240001"/>
    <s v="CVD"/>
    <n v="1248524"/>
    <m/>
    <s v="COBRO COSTOS DE PAPELERIA POR REGULARIZACION DE TRANSFERENCIA DEL EXTERIOR POR ORDEN DE PUMA ENERGY PARAGUAY S.A. LIB. 00513062001 YPFB-OPERACIONES PLANTA DE SEPARACION DE LIQUIDOS RIO GRANDE"/>
    <m/>
    <m/>
    <m/>
    <m/>
    <n v="50"/>
    <n v="0"/>
    <s v="NO_CONCILIADO"/>
  </r>
  <r>
    <x v="10"/>
    <m/>
    <x v="10"/>
    <x v="10"/>
    <s v="G12485280001"/>
    <s v="CVD"/>
    <n v="1248528"/>
    <m/>
    <s v="COBRO COSTOS DE PAPELERIA POR REGULARIZACION DE TRANSFERENCIA DEL EXTERIOR POR ORDEN DE PETROLEOS PARAGUAYOS PETROPAR (FECHA VALOR 15/01/2020) LIB. 00513062001 YPFB-OPERACIONES PLANTA DE SEPARACION DE LIQUIDOS RIO GRANDE"/>
    <m/>
    <m/>
    <m/>
    <m/>
    <n v="50"/>
    <n v="0"/>
    <s v="NO_CONCILIADO"/>
  </r>
  <r>
    <x v="10"/>
    <m/>
    <x v="10"/>
    <x v="10"/>
    <s v="G12485300001"/>
    <s v="CVD"/>
    <n v="1248530"/>
    <m/>
    <s v="COBRO COSTOS DE PAPELERIA POR REGULARIZACION DE TRANSFERENCIA DEL EXTERIOR POR ORDEN DE GAS TOTAL S.A. LIB. 00513062001 YPFB-OPERACIONES PLANTA DE SEPARACION DE LIQUIDOS RIO GRANDE"/>
    <m/>
    <m/>
    <m/>
    <m/>
    <n v="50"/>
    <n v="0"/>
    <s v="NO_CONCILIADO"/>
  </r>
  <r>
    <x v="11"/>
    <m/>
    <x v="11"/>
    <x v="10"/>
    <s v="S09767410001"/>
    <s v="DEV"/>
    <n v="976741"/>
    <m/>
    <s v="'TRANSFERENCIA DE FONDOS||S/G. NOTA CITE: MEFP//VTCP/DGCP/UODP-075/2020 DE LA FECHA, DEL MIN.DE ECONOMIA Y FINANZAS PUBLICAS(HRE-TSO-395), PAGO BTS EXTRABURSATIL-VENCIMIENTO 17 DE ENERO DE 2020 D.S.N°1121 DE 11 DE ENERO DE 2012. DEBITO DE LA LIBRETA N° 00099021001 TGN-RECURSOS ORDINARIOS MN, VENC.TITULOS DIRECTOS."/>
    <m/>
    <m/>
    <m/>
    <m/>
    <n v="4077"/>
    <n v="0"/>
    <s v="NO_CONCILIADO"/>
  </r>
  <r>
    <x v="11"/>
    <m/>
    <x v="11"/>
    <x v="10"/>
    <s v="S09767410003"/>
    <s v="COB"/>
    <n v="976741"/>
    <m/>
    <s v="'TRANSFERENCIA DE FONDOS||S/G. NOTA CITE: MEFP//VTCP/DGCP/UODP-075/2020 DE LA FECHA, DEL MIN.DE ECONOMIA Y FINANZAS PUBLICAS(HRE-TSO-395), PAGO BTS EXTRABURSATIL-VENCIMIENTO 17 DE ENERO DE 2020 D.S.N°1121 DE 11 DE ENERO DE 2012. DEBITO DE LA LIBRETA N° 00099021001, REPOSICION UTILES DE ESCRITORIO."/>
    <m/>
    <m/>
    <m/>
    <m/>
    <n v="50"/>
    <n v="0"/>
    <s v="NO_CONCILIADO"/>
  </r>
  <r>
    <x v="7"/>
    <m/>
    <x v="7"/>
    <x v="10"/>
    <s v="F0003631"/>
    <s v="DAU"/>
    <n v="1184502"/>
    <m/>
    <s v="A:00099021001 Pago de capital e interés corriente a favor del TGN, adeudados por el GAD La Paz, correspondiente al Crédito CAF 2760."/>
    <m/>
    <m/>
    <m/>
    <m/>
    <n v="0"/>
    <n v="3903359.33"/>
    <s v="NO_CONCILIADO"/>
  </r>
  <r>
    <x v="0"/>
    <m/>
    <x v="0"/>
    <x v="10"/>
    <s v="Q12293650002"/>
    <s v="CRV"/>
    <n v="1229365"/>
    <m/>
    <s v="NUMERO DE LIBRETA CUT: 00099021001 OPERACIÓN E18 TRANSFERENCIA DEL SISTEMA FINANCIERO POR CUENTA DE TERCEROS A LA CUT POR CONCEPTO DE TRANSFERENCIA AL TGN - PAGO EN DEMASIA CC"/>
    <m/>
    <m/>
    <m/>
    <m/>
    <n v="0"/>
    <n v="564.55999999999995"/>
    <s v="NO_CONCILIADO"/>
  </r>
  <r>
    <x v="7"/>
    <m/>
    <x v="7"/>
    <x v="10"/>
    <s v="Q12295750002"/>
    <s v="CRV"/>
    <n v="1229575"/>
    <m/>
    <s v="NUMERO DE LIBRETA CUT: 00099021001 OPERACIÓN E75 TRANSFERENCIA DE LA CUENTA FISCAL BUN A LA CUT EN MN TRANSFERENCIA DE FONDOS A SOLICITUD GOBIERNO AUTONOMO MUNICIPAL DE TARVITA CON CITE:MAE GAMT NÂ°0001/2020 A LA CTA. 3987 CUT LBRTA.00099021001."/>
    <m/>
    <m/>
    <m/>
    <m/>
    <n v="0"/>
    <n v="716.8"/>
    <s v="NO_CONCILIADO"/>
  </r>
  <r>
    <x v="10"/>
    <m/>
    <x v="10"/>
    <x v="10"/>
    <s v="G12490940001"/>
    <s v="CVD"/>
    <n v="1249094"/>
    <m/>
    <s v="COBRO COSTOS DE PAPELERIA SEGUN TRANSFERENCIA DEL EXTERIOR POR ORDEN DE INTEGRACION ENERGETICA ARGENTINA S.A. (IEASA) REF.: RTGSMT20016H49M9 FECHA VALOR 16/01/2020 LIB. 00513012007 YPFB - RECURSOS NACIONALIZACIÓN"/>
    <m/>
    <m/>
    <m/>
    <m/>
    <n v="50"/>
    <n v="0"/>
    <s v="NO_CONCILIADO"/>
  </r>
  <r>
    <x v="10"/>
    <m/>
    <x v="10"/>
    <x v="10"/>
    <s v="S09767940001"/>
    <s v="COB"/>
    <n v="976794"/>
    <m/>
    <s v="'COBRO DE'||UTILES DE ESCRITORIO POR EL COMPROBANTE CONTABLE NRO. 0976793 DE LA FECHA, SEGÚN CORREO ELECTRÓNICO DE YPFB. DEBITO DE LA LIBRETA 00513022001 YPFB  OPERACIONES."/>
    <m/>
    <m/>
    <m/>
    <m/>
    <n v="50"/>
    <n v="0"/>
    <s v="NO_CONCILIADO"/>
  </r>
  <r>
    <x v="13"/>
    <m/>
    <x v="13"/>
    <x v="11"/>
    <s v="O18175860002"/>
    <s v="BOD"/>
    <n v="1817586"/>
    <m/>
    <s v="00041031107 DEPOSITO DE EFECTIVO, DEPOSITANTE: WALTER PEMINTEL, CONCEPTO: DEVOLUCION VIATICOS, CUENTA DE DEPOSITO: CUENTA UNICA DEL TESORO"/>
    <m/>
    <m/>
    <m/>
    <m/>
    <n v="0"/>
    <n v="742"/>
    <s v="NO_CONCILIADO"/>
  </r>
  <r>
    <x v="39"/>
    <m/>
    <x v="39"/>
    <x v="11"/>
    <s v="O18175700002"/>
    <s v="BOD"/>
    <n v="1817570"/>
    <m/>
    <s v="00344012001 DEPOSITO DE EFECTIVO, DEPOSITANTE: IPELC, CONCEPTO: DEVOLUCION JORGE MIRANDA L. RECURSOS ESPECIFICOS, CUENTA DE DEPOSITO: CUENTA UNICA DEL TESORO"/>
    <m/>
    <m/>
    <m/>
    <m/>
    <n v="0"/>
    <n v="254.48000000000002"/>
    <s v="NO_CONCILIADO"/>
  </r>
  <r>
    <x v="39"/>
    <m/>
    <x v="39"/>
    <x v="11"/>
    <s v="O18175670002"/>
    <s v="BOD"/>
    <n v="1817567"/>
    <m/>
    <s v="00344012001 DEPOSITO DE EFECTIVO, DEPOSITANTE: IPELC, CONCEPTO: DEVOLUCION N° PREVENTIVO 685 MIGUEL ANGEL MENACHO RREE, CUENTA DE DEPOSITO: CUENTA UNICA DEL TESORO"/>
    <m/>
    <m/>
    <m/>
    <m/>
    <n v="0"/>
    <n v="1932"/>
    <s v="NO_CONCILIADO"/>
  </r>
  <r>
    <x v="39"/>
    <m/>
    <x v="39"/>
    <x v="11"/>
    <s v="O18175660002"/>
    <s v="BOD"/>
    <n v="1817566"/>
    <m/>
    <s v="00344012001 DEPOSITO DE EFECTIVO, DEPOSITANTE: IPELC, CONCEPTO: DEVOLUCION N° PREVENTIVO 525 MIGUEL ANGEL MENACHO RREE, CUENTA DE DEPOSITO: CUENTA UNICA DEL TESORO"/>
    <m/>
    <m/>
    <m/>
    <m/>
    <n v="0"/>
    <n v="220.8"/>
    <s v="NO_CONCILIADO"/>
  </r>
  <r>
    <x v="39"/>
    <m/>
    <x v="39"/>
    <x v="11"/>
    <s v="O18175650002"/>
    <s v="BOD"/>
    <n v="1817565"/>
    <m/>
    <s v="00344012001 DEPOSITO DE EFECTIVO, DEPOSITANTE: IPELC, CONCEPTO: DEVOLUCION N° PREVENTIVO 524 MIGUEL ANGEL MENACHO RREE, CUENTA DE DEPOSITO: CUENTA UNICA DEL TESORO"/>
    <m/>
    <m/>
    <m/>
    <m/>
    <n v="0"/>
    <n v="220.8"/>
    <s v="NO_CONCILIADO"/>
  </r>
  <r>
    <x v="39"/>
    <m/>
    <x v="39"/>
    <x v="11"/>
    <s v="O18175630002"/>
    <s v="BOD"/>
    <n v="1817563"/>
    <m/>
    <s v="00344012001 DEPOSITO DE EFECTIVO, DEPOSITANTE: IPELC, CONCEPTO: DEVOLUCION N° PREVENTIVO 523 MIGUEL ANGEL MENACHO RREE, CUENTA DE DEPOSITO: CUENTA UNICA DEL TESORO"/>
    <m/>
    <m/>
    <m/>
    <m/>
    <n v="0"/>
    <n v="92"/>
    <s v="NO_CONCILIADO"/>
  </r>
  <r>
    <x v="39"/>
    <m/>
    <x v="39"/>
    <x v="11"/>
    <s v="O18175620002"/>
    <s v="BOD"/>
    <n v="1817562"/>
    <m/>
    <s v="00344012001 DEPOSITO DE EFECTIVO, DEPOSITANTE: IPELC, CONCEPTO: DEVOLUCION N° PREVENTIVO 522 MIGUEL ANGEL MENACHO RREE, CUENTA DE DEPOSITO: CUENTA UNICA DEL TESORO"/>
    <m/>
    <m/>
    <m/>
    <m/>
    <n v="0"/>
    <n v="92"/>
    <s v="NO_CONCILIADO"/>
  </r>
  <r>
    <x v="39"/>
    <m/>
    <x v="39"/>
    <x v="11"/>
    <s v="O18175600002"/>
    <s v="BOD"/>
    <n v="1817560"/>
    <m/>
    <s v="00344012001 DEPOSITO DE EFECTIVO, DEPOSITANTE: IPELC, CONCEPTO: DEVOLUCION N° PREVENTIVO 521 MIGUEL A. MENACHO RREE, CUENTA DE DEPOSITO: CUENTA UNICA DEL TESORO"/>
    <m/>
    <m/>
    <m/>
    <m/>
    <n v="0"/>
    <n v="294"/>
    <s v="NO_CONCILIADO"/>
  </r>
  <r>
    <x v="39"/>
    <m/>
    <x v="39"/>
    <x v="11"/>
    <s v="O18175590002"/>
    <s v="BOD"/>
    <n v="1817559"/>
    <m/>
    <s v="00344012001 DEPOSITO DE EFECTIVO, DEPOSITANTE: IPELC, CONCEPTO: DEVOLUCION N° PREVENTIVO 454 MIGUEL A. MENACHO RREE, CUENTA DE DEPOSITO: CUENTA UNICA DEL TESORO"/>
    <m/>
    <m/>
    <m/>
    <m/>
    <n v="0"/>
    <n v="1500"/>
    <s v="NO_CONCILIADO"/>
  </r>
  <r>
    <x v="4"/>
    <m/>
    <x v="4"/>
    <x v="11"/>
    <s v="O18175550002"/>
    <s v="BOD"/>
    <n v="1817555"/>
    <m/>
    <s v="00592012001 DEPOSITO DE EFECTIVO, DEPOSITANTE: GABRIELA GIRONDA, CONCEPTO: PAGO COMPROMISO GABRIELA GIRONDA ND-234254,267590 2019, CUENTA DE DEPOSITO: CUENTA UNICA DEL TESORO"/>
    <m/>
    <m/>
    <m/>
    <m/>
    <n v="0"/>
    <n v="222.6"/>
    <s v="NO_CONCILIADO"/>
  </r>
  <r>
    <x v="4"/>
    <m/>
    <x v="4"/>
    <x v="11"/>
    <s v="O18175540002"/>
    <s v="BOD"/>
    <n v="1817554"/>
    <m/>
    <s v="00592012001 DEPOSITO DE EFECTIVO, DEPOSITANTE: AGUSTINA MAMANI C., CONCEPTO: VENTA PAQUETES TURISTICOS GESTION 2020, CUENTA DE DEPOSITO: CUENTA UNICA DEL TESORO"/>
    <m/>
    <m/>
    <m/>
    <m/>
    <n v="0"/>
    <n v="1940"/>
    <s v="NO_CONCILIADO"/>
  </r>
  <r>
    <x v="4"/>
    <m/>
    <x v="4"/>
    <x v="11"/>
    <s v="O18175530002"/>
    <s v="BOD"/>
    <n v="1817553"/>
    <m/>
    <s v="00592012001 DEPOSITO DE EFECTIVO, DEPOSITANTE: AGUSTINA MAMANI C., CONCEPTO: VENTA EMISIVO DEL 7 AL 15 DE ENERO 2020, CUENTA DE DEPOSITO: CUENTA UNICA DEL TESORO"/>
    <m/>
    <m/>
    <m/>
    <m/>
    <n v="0"/>
    <n v="44835.1"/>
    <s v="NO_CONCILIADO"/>
  </r>
  <r>
    <x v="4"/>
    <m/>
    <x v="4"/>
    <x v="11"/>
    <s v="O18175500002"/>
    <s v="BOD"/>
    <n v="1817550"/>
    <m/>
    <s v="00592012001 DEPOSITO DE EFECTIVO, DEPOSITANTE: AGUSTINA MAMANI C., CONCEPTO: VENTA EMISIVO GESTION 2019, CUENTA DE DEPOSITO: CUENTA UNICA DEL TESORO"/>
    <m/>
    <m/>
    <m/>
    <m/>
    <n v="0"/>
    <n v="13511"/>
    <s v="NO_CONCILIADO"/>
  </r>
  <r>
    <x v="4"/>
    <m/>
    <x v="4"/>
    <x v="11"/>
    <s v="O18175490002"/>
    <s v="BOD"/>
    <n v="1817549"/>
    <m/>
    <s v="00592012001 DEPOSITO DE EFECTIVO, DEPOSITANTE: MIN DE DESARROLLO RURAL Y TIERRAS, CONCEPTO: PAGO MIN DESARROLLO RURAL Y TIERRAS GESTION 2019 ND-297490, CUENTA DE DEPOSITO: CUENTA UNICA DEL TESORO"/>
    <m/>
    <m/>
    <m/>
    <m/>
    <n v="0"/>
    <n v="959"/>
    <s v="NO_CONCILIADO"/>
  </r>
  <r>
    <x v="4"/>
    <m/>
    <x v="4"/>
    <x v="11"/>
    <s v="O18175470002"/>
    <s v="BOD"/>
    <n v="1817547"/>
    <m/>
    <s v="00592012001 DEPOSITO DE EFECTIVO, DEPOSITANTE: MIN DE DESARROLLO PRODUCTIVO Y ECP, CONCEPTO: PAGO MIN DE DESARROLLO PRODUCTIVO Y EC P GESTION 2019 DV -250550, CUENTA DE DEPOSITO: CUENTA UNICA DEL TESORO"/>
    <m/>
    <m/>
    <m/>
    <m/>
    <n v="0"/>
    <n v="942"/>
    <s v="NO_CONCILIADO"/>
  </r>
  <r>
    <x v="40"/>
    <m/>
    <x v="40"/>
    <x v="11"/>
    <s v="O18177190002"/>
    <s v="BOD"/>
    <n v="1817719"/>
    <m/>
    <s v="00099021001 DEPOSITO DE EFECTIVO, DEPOSITANTE: OPCE, CONCEPTO: DEVOLUCION, CUENTA DE DEPOSITO: CUENTA UNICA DEL TESORO"/>
    <m/>
    <m/>
    <m/>
    <m/>
    <n v="0"/>
    <n v="18"/>
    <s v="NO_CONCILIADO"/>
  </r>
  <r>
    <x v="4"/>
    <m/>
    <x v="4"/>
    <x v="11"/>
    <s v="O18176810002"/>
    <s v="BOD"/>
    <n v="1817681"/>
    <m/>
    <s v="00592012001 DEPOSITO DE EFECTIVO, DEPOSITANTE: AGUSTINA MAMANI, CONCEPTO: POR SOBRANTE DE FONDOA ASIGNADOS SEGUN NOTA INTERNA CITE : GE-GAF-CJ-132-NI/2019, CUENTA DE DEPOSITO: CUENTA UNICA DEL TESORO"/>
    <m/>
    <m/>
    <m/>
    <m/>
    <n v="0"/>
    <n v="90"/>
    <s v="NO_CONCILIADO"/>
  </r>
  <r>
    <x v="4"/>
    <m/>
    <x v="4"/>
    <x v="11"/>
    <s v="O18176800002"/>
    <s v="BOD"/>
    <n v="1817680"/>
    <m/>
    <s v="00592012001 DEPOSITO DE EFECTIVO, DEPOSITANTE: MARIELA APAZA, CONCEPTO: PAGO 234740 Y 234741 S/HR-3357/GTS -2018 C X C MARIELA APAZA, CUENTA DE DEPOSITO: CUENTA UNICA DEL TESORO"/>
    <m/>
    <m/>
    <m/>
    <m/>
    <n v="0"/>
    <n v="0.1"/>
    <s v="NO_CONCILIADO"/>
  </r>
  <r>
    <x v="4"/>
    <m/>
    <x v="4"/>
    <x v="11"/>
    <s v="O18176790002"/>
    <s v="BOD"/>
    <n v="1817679"/>
    <m/>
    <s v="00592012001 DEPOSITO DE EFECTIVO, DEPOSITANTE: MARIELA APAZA, CONCEPTO: PAGO DE COMPROMISO S/HR 291046,241047,241048,241049,241050 241051 DE GESTION 2019, CUENTA DE DEPOSITO: CUENTA UNICA DEL TESORO"/>
    <m/>
    <m/>
    <m/>
    <m/>
    <n v="0"/>
    <n v="720"/>
    <s v="NO_CONCILIADO"/>
  </r>
  <r>
    <x v="24"/>
    <m/>
    <x v="24"/>
    <x v="11"/>
    <s v="O18176580002"/>
    <s v="BOD"/>
    <n v="1817658"/>
    <m/>
    <s v="00015011101 DEPOSITO DE EFECTIVO, DEPOSITANTE: ORERAY ARIORI JAQUELINE, CONCEPTO: DEVOLUCION DE SUELDO DE DICIEMBRE ORERAY ARIORI JAQUELINE, CUENTA DE DEPOSITO: CUENTA UNICA DEL TESORO"/>
    <m/>
    <m/>
    <m/>
    <m/>
    <n v="0"/>
    <n v="0.18"/>
    <s v="NO_CONCILIADO"/>
  </r>
  <r>
    <x v="0"/>
    <m/>
    <x v="0"/>
    <x v="11"/>
    <s v="O18176570002"/>
    <s v="BOD"/>
    <n v="1817657"/>
    <m/>
    <s v="00099021001 DEPOSITO DE EFECTIVO, DEPOSITANTE: JAIRO FERNANDO CHAMBI MONTOYA, CONCEPTO: DEPÓSITO PARCIAL DE AGUINALDO, CUENTA DE DEPOSITO: CUENTA UNICA DEL TESORO"/>
    <m/>
    <m/>
    <m/>
    <m/>
    <n v="0"/>
    <n v="622.08000000000004"/>
    <s v="NO_CONCILIADO"/>
  </r>
  <r>
    <x v="12"/>
    <m/>
    <x v="12"/>
    <x v="11"/>
    <s v="O18176530002"/>
    <s v="BOD"/>
    <n v="1817653"/>
    <m/>
    <s v="00099021001 DEPOSITO DE EFECTIVO, DEPOSITANTE: APS, CONCEPTO: DEVOLUCION DE HONORARIOS POR ATRAZOS EN  DICIEMBRE /2019 VIANCA ASEÑAS, CUENTA DE DEPOSITO: CUENTA UNICA DEL TESORO"/>
    <m/>
    <m/>
    <m/>
    <m/>
    <n v="0"/>
    <n v="395"/>
    <s v="NO_CONCILIADO"/>
  </r>
  <r>
    <x v="12"/>
    <m/>
    <x v="12"/>
    <x v="11"/>
    <s v="O18176520002"/>
    <s v="BOD"/>
    <n v="1817652"/>
    <m/>
    <s v="00099021001 DEPOSITO DE EFECTIVO, DEPOSITANTE: APS, CONCEPTO: DEVOLUCION DE HONORARIOS POR ATRAZOS EN  DICIEMBRE /2019 WEIMAR LEDEZMA, CUENTA DE DEPOSITO: CUENTA UNICA DEL TESORO"/>
    <m/>
    <m/>
    <m/>
    <m/>
    <n v="0"/>
    <n v="85.68"/>
    <s v="NO_CONCILIADO"/>
  </r>
  <r>
    <x v="0"/>
    <m/>
    <x v="0"/>
    <x v="11"/>
    <s v="O18175980002"/>
    <s v="BOD"/>
    <n v="1817598"/>
    <m/>
    <s v="00099021001 DEPOSITO DE EFECTIVO, DEPOSITANTE: EDWIN SANTOS COLQUE, CONCEPTO: DEVOLUCION DE VIATICO, CUENTA DE DEPOSITO: CUENTA UNICA DEL TESORO"/>
    <m/>
    <m/>
    <m/>
    <m/>
    <n v="0"/>
    <n v="155"/>
    <s v="NO_CONCILIADO"/>
  </r>
  <r>
    <x v="0"/>
    <m/>
    <x v="0"/>
    <x v="11"/>
    <s v="O18175940002"/>
    <s v="BOD"/>
    <n v="1817594"/>
    <m/>
    <s v="00099021001 DEPOSITO DE EFECTIVO, DEPOSITANTE: NELSON RAUL CHOQUE VICENTE, CONCEPTO: DEVOLUCION DUODECIMAS DE AGUINALDO, CUENTA DE DEPOSITO: CUENTA UNICA DEL TESORO"/>
    <m/>
    <m/>
    <m/>
    <m/>
    <n v="0"/>
    <n v="533.65"/>
    <s v="NO_CONCILIADO"/>
  </r>
  <r>
    <x v="14"/>
    <m/>
    <x v="14"/>
    <x v="11"/>
    <s v="O18175910002"/>
    <s v="BOD"/>
    <n v="1817591"/>
    <m/>
    <s v="00526012001 DEPOSITO DE EFECTIVO, DEPOSITANTE: RAMIRO LUCIO CHACON TELLEZ BOLIVIA -TV, CONCEPTO: DEVOLUCION DE SUELDO MES DE DICIEMBRE EXEDENTE EN EL MES DE DICIEMBRE 2019, CUENTA DE DEPOSITO: CUENTA UNICA DEL TESORO"/>
    <m/>
    <m/>
    <m/>
    <m/>
    <n v="0"/>
    <n v="2588.67"/>
    <s v="NO_CONCILIADO"/>
  </r>
  <r>
    <x v="29"/>
    <m/>
    <x v="29"/>
    <x v="11"/>
    <s v="O18175900002"/>
    <s v="BOD"/>
    <n v="1817590"/>
    <m/>
    <s v="00099021001 DEPOSITO DE EFECTIVO, DEPOSITANTE: JOSE GUALBERTO VILLORROEL ARIAS, CONCEPTO: DEVOLUCION AGUINALDO GESTION 2017 MINISTERIO DE EDUCACION, CUENTA DE DEPOSITO: CUENTA UNICA DEL TESORO"/>
    <m/>
    <m/>
    <m/>
    <m/>
    <n v="0"/>
    <n v="4850"/>
    <s v="NO_CONCILIADO"/>
  </r>
  <r>
    <x v="0"/>
    <m/>
    <x v="0"/>
    <x v="11"/>
    <s v="O18175870002"/>
    <s v="BOD"/>
    <n v="1817587"/>
    <m/>
    <s v="00099021001 DEPOSITO DE EFECTIVO, DEPOSITANTE: JORGE APAZA CONDORI, CONCEPTO: POR HABER PERCIBIDO DOBLE AGUINALDO, CUENTA DE DEPOSITO: CUENTA UNICA DEL TESORO"/>
    <m/>
    <m/>
    <m/>
    <m/>
    <n v="0"/>
    <n v="140.83000000000001"/>
    <s v="NO_CONCILIADO"/>
  </r>
  <r>
    <x v="12"/>
    <m/>
    <x v="12"/>
    <x v="11"/>
    <s v="O18174520002"/>
    <s v="BOD"/>
    <n v="1817452"/>
    <m/>
    <s v="00099021001 DEPOSITO DE EFECTIVO, DEPOSITANTE: JORGE MARCELO CADIMA PAZ, CONCEPTO: REVERSION POR TELEFONIA DICIEMBRE 2019, CUENTA DE DEPOSITO: CUENTA UNICA DEL TESORO"/>
    <m/>
    <m/>
    <m/>
    <m/>
    <n v="0"/>
    <n v="45.54"/>
    <s v="NO_CONCILIADO"/>
  </r>
  <r>
    <x v="12"/>
    <m/>
    <x v="12"/>
    <x v="11"/>
    <s v="O18174510002"/>
    <s v="BOD"/>
    <n v="1817451"/>
    <m/>
    <s v="00099021001 DEPOSITO DE EFECTIVO, DEPOSITANTE: JORGE MARCELO CADIMA PAZ, CONCEPTO: REVERSION POR ENERGIA ELECTRICA DICIEMBRE 2019, CUENTA DE DEPOSITO: CUENTA UNICA DEL TESORO"/>
    <m/>
    <m/>
    <m/>
    <m/>
    <n v="0"/>
    <n v="574.9"/>
    <s v="NO_CONCILIADO"/>
  </r>
  <r>
    <x v="12"/>
    <m/>
    <x v="12"/>
    <x v="11"/>
    <s v="O18174500002"/>
    <s v="BOD"/>
    <n v="1817450"/>
    <m/>
    <s v="00099021001 DEPOSITO DE EFECTIVO, DEPOSITANTE: JORGE MARCELO CADIMA PAZ, CONCEPTO: REVERSION POR AGUA DICIEMBRE 2019, CUENTA DE DEPOSITO: CUENTA UNICA DEL TESORO"/>
    <m/>
    <m/>
    <m/>
    <m/>
    <n v="0"/>
    <n v="1945.6000000000001"/>
    <s v="NO_CONCILIADO"/>
  </r>
  <r>
    <x v="12"/>
    <m/>
    <x v="12"/>
    <x v="11"/>
    <s v="B18175640002"/>
    <s v="BOD"/>
    <n v="1817564"/>
    <m/>
    <s v="00099021001 DEP.DE CHEQ.AJENOS,RET.DE CAM.,CONCEPTO: DEVOLUCION DE SALDOS CORRESPONDIENTE AL C-31 # 673,DEP.: MDRYT - ACCESOS UOL CAMARGO , PROCEDENCIA: BANCO UNION S.A., CHEQUE: 4712, FECHA DE EMISION:31/12/2019"/>
    <m/>
    <m/>
    <m/>
    <m/>
    <n v="0"/>
    <n v="886"/>
    <s v="NO_CONCILIADO"/>
  </r>
  <r>
    <x v="12"/>
    <m/>
    <x v="12"/>
    <x v="11"/>
    <s v="B18175610002"/>
    <s v="BOD"/>
    <n v="1817561"/>
    <m/>
    <s v="00099021001 DEP.DE CHEQ.AJENOS,RET.DE CAM.,CONCEPTO: DEVOLUCION POR SALDOS NO EJECUTADOS,DEP.: MDRTYT - ACCESOS UOL RIBERALTA , PROCEDENCIA: BANCO UNION S.A., CHEQUE: 3450, FECHA DE EMISION:30/12/2019"/>
    <m/>
    <m/>
    <m/>
    <m/>
    <n v="0"/>
    <n v="200"/>
    <s v="NO_CONCILIADO"/>
  </r>
  <r>
    <x v="12"/>
    <m/>
    <x v="12"/>
    <x v="11"/>
    <s v="B18175430002"/>
    <s v="BOD"/>
    <n v="1817543"/>
    <m/>
    <s v="00099021001 DEP.DE CHEQ.AJENOS,RET.DE CAM.,CONCEPTO: REPOSICION DE SUBSIDIOS DE INCAPACIDAD TEMPORAL AUTORIDAD DE ELECTRICIDAD EN JUNIO Y OCTUBRE 2019,DEP.: CAJA DE SALUD DE LA BANCA PRIVADA"/>
    <m/>
    <m/>
    <m/>
    <m/>
    <n v="0"/>
    <n v="5387.32"/>
    <s v="NO_CONCILIADO"/>
  </r>
  <r>
    <x v="12"/>
    <m/>
    <x v="12"/>
    <x v="11"/>
    <s v="B18175400002"/>
    <s v="BOD"/>
    <n v="1817540"/>
    <m/>
    <s v="00099021001 DEP.DE CHEQ.AJENOS,RET.DE CAM.,CONCEPTO: REPOSICION DE SUBSIDIOS DE INCAPACIDAD TEMPORAL AUTORIDAD DE ELECTRICIDAD EN JUNIO Y OCTUBRE DE 2019,DEP.: CAJA DE SALUD DE LA BANCA PRIVADA"/>
    <m/>
    <m/>
    <m/>
    <m/>
    <n v="0"/>
    <n v="2744.38"/>
    <s v="NO_CONCILIADO"/>
  </r>
  <r>
    <x v="15"/>
    <m/>
    <x v="15"/>
    <x v="11"/>
    <s v="B18175380002"/>
    <s v="BOD"/>
    <n v="1817538"/>
    <m/>
    <s v="00081161101 DEP.DE CHEQ.AJENOS,RET.DE CAM.,CONCEPTO: DEVOLUCION POR DESCUENTO SIN GOCE DE HABERES,DEP.: MOPSV-ADM-TERM-TERRESTRE SANTA CRUZ , PROCEDENCIA: BANCO UNION S.A., CHEQUE: 60, FECHA DE EMISION:24/12/2019"/>
    <m/>
    <m/>
    <m/>
    <m/>
    <n v="0"/>
    <n v="544.96"/>
    <s v="NO_CONCILIADO"/>
  </r>
  <r>
    <x v="14"/>
    <m/>
    <x v="14"/>
    <x v="11"/>
    <s v="B18175210002"/>
    <s v="BOD"/>
    <n v="1817521"/>
    <m/>
    <s v="00526012001 DEP.DE CHEQ.AJENOS,RET.DE CAM.,CONCEPTO: DEP. PARA REVERSION DE C-31 POR FAV-BTV NO UTILIZADOS LIC. ZUZET CORRALES,DEP.: BOLIVIA TV , PROCEDENCIA: BANCO UNION S.A., CHEQUE: 16532, FECHA DE EMISION:16/01/2020"/>
    <m/>
    <m/>
    <m/>
    <m/>
    <n v="0"/>
    <n v="491.94"/>
    <s v="NO_CONCILIADO"/>
  </r>
  <r>
    <x v="0"/>
    <m/>
    <x v="0"/>
    <x v="11"/>
    <s v="B18175010002"/>
    <s v="BOD"/>
    <n v="1817501"/>
    <m/>
    <s v="00099021001 DEP.DE CHEQ.AJENOS,RET.DE CAM.,CONCEPTO: COIMBRA ZAMBRANA YENCKOL ERICK,DEP.: BANCO UNION SA , PROCEDENCIA: BANCO UNION S.A., CHEQUE: 167010, FECHA DE EMISION:16/01/2020"/>
    <m/>
    <m/>
    <m/>
    <m/>
    <n v="0"/>
    <n v="5864.68"/>
    <s v="NO_CONCILIADO"/>
  </r>
  <r>
    <x v="24"/>
    <m/>
    <x v="24"/>
    <x v="11"/>
    <s v="B18174800002"/>
    <s v="BOD"/>
    <n v="1817480"/>
    <m/>
    <s v="00099021001 DEP.DE CHEQ.AJENOS,RET.DE CAM.,CONCEPTO: DEVOLUCION DE FONDOS,DEP.: MIN GOBIERNO , PROCEDENCIA: BANCO UNION S.A., CHEQUE: 51628, FECHA DE EMISION:15/01/2020"/>
    <m/>
    <m/>
    <m/>
    <m/>
    <n v="0"/>
    <n v="5810"/>
    <s v="NO_CONCILIADO"/>
  </r>
  <r>
    <x v="21"/>
    <m/>
    <x v="21"/>
    <x v="11"/>
    <s v="B18174720002"/>
    <s v="BOD"/>
    <n v="1817472"/>
    <m/>
    <s v="00119012001 DEP.DE CHEQ.AJENOS,RET.DE CAM.,CONCEPTO: EJECUCION POLIZA DE GARANTIA  A  FAVOR DE LA  ADSIB,DEP.: SEGUROS ILLIMANI SA , PROCEDENCIA: BANCO BISA S.A., CHEQUE: 43186, FECHA DE EMISION:09/01/2020"/>
    <m/>
    <m/>
    <m/>
    <m/>
    <n v="0"/>
    <n v="10820.460000000001"/>
    <s v="NO_CONCILIADO"/>
  </r>
  <r>
    <x v="12"/>
    <m/>
    <x v="12"/>
    <x v="11"/>
    <s v="O18175040002"/>
    <s v="BOD"/>
    <n v="1817504"/>
    <m/>
    <s v="00099021001 DEPOSITO DE EFECTIVO, DEPOSITANTE: EJERCITO DE BOLIVIA, CONCEPTO: REVERSION POR GASTOS NO EJECUTADOS POR LA PARTIDA DE ENERGIA ELECTRICA  CORRESPONDIENTE AL MES DE NO, CUENTA DE DEPOSITO: CUENTA UNICA DEL TESORO"/>
    <m/>
    <m/>
    <m/>
    <m/>
    <n v="0"/>
    <n v="124"/>
    <s v="NO_CONCILIADO"/>
  </r>
  <r>
    <x v="12"/>
    <m/>
    <x v="12"/>
    <x v="11"/>
    <s v="O18175020002"/>
    <s v="BOD"/>
    <n v="1817502"/>
    <m/>
    <s v="00099021001 DEPOSITO DE EFECTIVO, DEPOSITANTE: EJERCITO DE BOLIVIA, CONCEPTO: REVERSION POR GASTOS NO EJECUTADOS POR LA PARTIDA DE AGUA POTABLE CORRESPONDIENTE AL MES DE NOV, CUENTA DE DEPOSITO: CUENTA UNICA DEL TESORO"/>
    <m/>
    <m/>
    <m/>
    <m/>
    <n v="0"/>
    <n v="1703.8700000000001"/>
    <s v="NO_CONCILIADO"/>
  </r>
  <r>
    <x v="12"/>
    <m/>
    <x v="12"/>
    <x v="11"/>
    <s v="O18174950002"/>
    <s v="BOD"/>
    <n v="1817495"/>
    <m/>
    <s v="00099021001 DEPOSITO DE EFECTIVO, DEPOSITANTE: EJERCITO DE BOLIVIA, CONCEPTO: REVERSION POR GASTOS NO EJECUTADOS POR LA PARTIDA DE ENERGIA ELECTRICA CORRESPONDIENTE MES OCTUBRE, CUENTA DE DEPOSITO: CUENTA UNICA DEL TESORO"/>
    <m/>
    <m/>
    <m/>
    <m/>
    <n v="0"/>
    <n v="258.39999999999998"/>
    <s v="NO_CONCILIADO"/>
  </r>
  <r>
    <x v="12"/>
    <m/>
    <x v="12"/>
    <x v="11"/>
    <s v="O18174830002"/>
    <s v="BOD"/>
    <n v="1817483"/>
    <m/>
    <s v="00099021001 DEPOSITO DE EFECTIVO, DEPOSITANTE: JANINA MONICA PATTZI IPORRE, CONCEPTO: DEVOLUCION DE HONORARIOS POR ATRASOS EN EL MES DE DICIEMBRE 2019, CUENTA DE DEPOSITO: CUENTA UNICA DEL TESORO"/>
    <m/>
    <m/>
    <m/>
    <m/>
    <n v="0"/>
    <n v="228.5"/>
    <s v="NO_CONCILIADO"/>
  </r>
  <r>
    <x v="7"/>
    <m/>
    <x v="7"/>
    <x v="11"/>
    <s v="Q12297230002"/>
    <s v="CRV"/>
    <n v="1229723"/>
    <m/>
    <s v="NUMERO DE LIBRETA CUT: 00099021001 OPERACIÓN E75 TRANSFERENCIA DE LA CUENTA FISCAL BUN A LA CUT EN MN TRANSFERENCIA DE FONDOS A SOLICITUD GOBIERNO AUTONOMO MUNICIPAL DE CUEVO CON CITE: OF.GAMC 010/2020 A LA CTA. 3987 CUT LBRTA.00099021001."/>
    <m/>
    <m/>
    <m/>
    <m/>
    <n v="0"/>
    <n v="3143.6"/>
    <s v="NO_CONCILIADO"/>
  </r>
  <r>
    <x v="11"/>
    <m/>
    <x v="11"/>
    <x v="11"/>
    <s v="S09768410001"/>
    <s v="DEV"/>
    <n v="976841"/>
    <m/>
    <s v="'TRANSFERENCIA DE FONDOS||S/G. NOTA CITE: MEFP//VTCP/DGCP/UODP-084/2020 DE LA FECHA, DEL MIN.DE ECONOMIA Y FINANZAS PUBLICAS(HRE-TSO-405), PAGO BTS EXTRABURSATIL-VENCIMIENTO 18, 19 Y 20 DE ENERO DE 2020 D.S.N°1121 DE 11 DE ENERO DE 2012. DEBITO DE LA LIBRETA N° 00099021001 TGN-RECURSOS ORDINARIOS MN, VENC.TITULOS TESORO DIRECTO"/>
    <m/>
    <m/>
    <m/>
    <m/>
    <n v="113874"/>
    <n v="0"/>
    <s v="NO_CONCILIADO"/>
  </r>
  <r>
    <x v="11"/>
    <m/>
    <x v="11"/>
    <x v="11"/>
    <s v="S09768410003"/>
    <s v="COB"/>
    <n v="976841"/>
    <m/>
    <s v="'TRANSFERENCIA DE FONDOS||S/G. NOTA CITE: MEFP//VTCP/DGCP/UODP-084/2020 DE LA FECHA, DEL MIN.DE ECONOMIA Y FINANZAS PUBLICAS(HRE-TSO-405), PAGO BTS EXTRABURSATIL-VENCIMIENTO 18, 19 Y 20 DE ENERO DE 2020 D.S.N°1121 DE 11 DE ENERO DE 2012. DEBITO DE LA LIBRETA N° 00099021001, REPOSICION UTILES DE ESCRITORIO."/>
    <m/>
    <m/>
    <m/>
    <m/>
    <n v="50"/>
    <n v="0"/>
    <s v="NO_CONCILIADO"/>
  </r>
  <r>
    <x v="10"/>
    <m/>
    <x v="10"/>
    <x v="11"/>
    <s v="G12496840001"/>
    <s v="CVD"/>
    <n v="1249684"/>
    <m/>
    <s v="COBRO COSTOS DE PAPELERIA SEGUN TRANSFERENCIA DEL EXTERIOR POR ORDEN DE COPAGAZ DISTRIBUIDORA DE GAS S.A. (SAO PAULO BRASIL) REF.: INV. 1/2020 FECHA VALOR 17/01/2020 LIB. 00513012007 YPFB - RECURSOS NACIONALIZACIÓN"/>
    <m/>
    <m/>
    <m/>
    <m/>
    <n v="50"/>
    <n v="0"/>
    <s v="NO_CONCILIADO"/>
  </r>
  <r>
    <x v="10"/>
    <m/>
    <x v="10"/>
    <x v="11"/>
    <s v="G12496860001"/>
    <s v="CVD"/>
    <n v="1249686"/>
    <m/>
    <s v="COBRO COSTOS DE PAPELERIA SEGUN TRANSFERENCIA DEL EXTERIOR POR ORDEN DE COPAGAZ DISTRIBUIDORA DE GAS S.A. (SAO PAULO BRASIL) REF.: INV.41, 41 FECHA VALOR 17/01/2020 LIB. 00513062001 YPFB-OPERACIONES PLANTA DE SEPARACION DE LIQUIDOS RIO GRANDE"/>
    <m/>
    <m/>
    <m/>
    <m/>
    <n v="50"/>
    <n v="0"/>
    <s v="NO_CONCILIADO"/>
  </r>
  <r>
    <x v="7"/>
    <m/>
    <x v="7"/>
    <x v="11"/>
    <s v="S09768460002"/>
    <s v="CRV"/>
    <n v="976846"/>
    <m/>
    <s v="||TRANSFERENCIA DE FONDOS S/G. FORMULARIO CITE: BUN/CF035/20 DE LA FECHA.(HRE-TSO-409), DEVOLUCION DE SALDO NO EJECUTADO AL 31-12-2019 PROYECTO AGROFORESTACIÓN EN LA MICROCUENTA PUCARANI, MUNICIPIO CAIROMA A SOLICITUD GOB.AUT.MCPAL.CAIROMA, LIBRETA N°00099021001; BUN."/>
    <m/>
    <m/>
    <m/>
    <m/>
    <n v="0"/>
    <n v="110185.34"/>
    <s v="NO_CONCILIADO"/>
  </r>
  <r>
    <x v="17"/>
    <m/>
    <x v="17"/>
    <x v="11"/>
    <s v="S09768350001"/>
    <s v="COB"/>
    <n v="976835"/>
    <m/>
    <s v="||REGISTRO COBRO COMISION AVISO EMISION CARTA DE CREDITO STANDBY BS220.-,REEMB.GSTS.COM.BS 220.-Y EMISION COMP.CONTABLE BS50.-REF.:BKD2019LG00109 (BCB:SB-R-2019-15) A/F ABC,S/G NOTA ABC/GNA/SAF/ATE/2020-0151,14/01/20. LIB.00291012002 ABC-RECURSOS PROPIOS RF.:COM.AVISO EMIS.,SWIFT Y EMIS.COMP.CONT SBLC BKD2019LG00109"/>
    <m/>
    <m/>
    <m/>
    <m/>
    <n v="490"/>
    <n v="0"/>
    <s v="NO_CONCILIADO"/>
  </r>
  <r>
    <x v="11"/>
    <m/>
    <x v="11"/>
    <x v="11"/>
    <s v="S09768420001"/>
    <s v="PTV"/>
    <n v="976842"/>
    <m/>
    <s v="||TRANSFERENCIA DE FONDOS DE LA CUT. PARA PAGO VENCIMIENTOS DE VALORES &quot;C&quot; DE LA FECHA SEGUN MEFP/VTCP/DGCP/UODP-083/2020 DE F.17/01/2020 DEL MIN. DE ECONOMIA Y FIN. PUBLICAS.LIB:00099021001 TGN-REC. ORDINARIOS MN. LIBRETA 00099021001 TGN-RECURSOS ORDINARIOS-MN."/>
    <m/>
    <m/>
    <m/>
    <m/>
    <n v="8494000"/>
    <n v="0"/>
    <s v="NO_CONCILIADO"/>
  </r>
  <r>
    <x v="7"/>
    <m/>
    <x v="7"/>
    <x v="11"/>
    <s v="Q12301180002"/>
    <s v="CRV"/>
    <n v="1230118"/>
    <m/>
    <s v="NUMERO DE LIBRETA CUT: 0099021001 OPERACIÓN E75 TRANSFERENCIA DE LA CUENTA FISCAL BUN A LA CUT EN MN TRANSFERENCIA DE FONDOS A SOLICITUD GOBIERNO AUTONOMO MUNICIPAL DE BERMEJO CON CITE: S/N A LA CTA. 3987 CUT LBRTA.00099021001."/>
    <m/>
    <m/>
    <m/>
    <m/>
    <n v="0"/>
    <n v="362355.66"/>
    <s v="NO_CONCILIADO"/>
  </r>
  <r>
    <x v="10"/>
    <m/>
    <x v="10"/>
    <x v="11"/>
    <s v="G12502570001"/>
    <s v="CVD"/>
    <n v="1250257"/>
    <m/>
    <s v="COBRO COSTOS DE PAPELERIA SEGUN TRANSFERENCIA DEL EXTERIOR POR ORDEN DE INTEGRACION ENERGETICA ARGENTINA S.A. (IEASA) REF.: PAGO EXA-GJA-102/19 INV/YPFB GAS NATURAL FECHA VALOR 17/01/2020 LIB. 00513012007 YPFB - RECURSOS NACIONALIZACIÓN"/>
    <m/>
    <m/>
    <m/>
    <m/>
    <n v="50"/>
    <n v="0"/>
    <s v="NO_CONCILIADO"/>
  </r>
  <r>
    <x v="10"/>
    <m/>
    <x v="10"/>
    <x v="11"/>
    <s v="S09768500001"/>
    <s v="COB"/>
    <n v="976850"/>
    <m/>
    <s v="||COMISION TRANSFERENCIA FDOS.AL EXTERIOR 0,10% S/USD153.240,55,REEMB.GSTS.COMUNICACION BS220.-Y EMISION COMP.CONTABLE BS50.-REF.:PAGO 12 LC I-2016-032 P/C Y.P.F.B. A/F KOSAN CRISPLANT A/S,EN COMPL.A COMP.976849,17/01/20. LIB.00513012004 LBP-YPFB-UNICOMERCIAL REF.:COMISIONES PAGO 12 LC I-2016-032"/>
    <m/>
    <m/>
    <m/>
    <m/>
    <n v="1321.23"/>
    <n v="0"/>
    <s v="NO_CONCILIADO"/>
  </r>
  <r>
    <x v="10"/>
    <m/>
    <x v="10"/>
    <x v="11"/>
    <s v="G12505380001"/>
    <s v="CVD"/>
    <n v="1250538"/>
    <m/>
    <s v="COBRO COSTOS DE PAPELERIA SEGUN TRANSFERENCIA DEL EXTERIOR POR ORDEN DE CORPORACION PETROLERA S.A. LIB. 00513062001 YPFB-OPERACIONES PLANTA DE SEPARACION DE LIQUIDOS RIO GRANDE"/>
    <m/>
    <m/>
    <m/>
    <m/>
    <n v="50"/>
    <n v="0"/>
    <s v="NO_CONCILIADO"/>
  </r>
  <r>
    <x v="10"/>
    <m/>
    <x v="10"/>
    <x v="11"/>
    <s v="G12504390001"/>
    <s v="CVD"/>
    <n v="1250439"/>
    <m/>
    <s v="COBRO COSTOS DE PAPELERIA SEGUN TRANSFERENCIA DEL EXTERIOR POR ORDEN DE LLAMA GAS S.A. (FECHA VALOR 16/01/2020) LIB. 00513062001 YPFB-OPERACIONES PLANTA DE SEPARACION DE LIQUIDOS RIO GRANDE"/>
    <m/>
    <m/>
    <m/>
    <m/>
    <n v="50"/>
    <n v="0"/>
    <s v="NO_CONCILIADO"/>
  </r>
  <r>
    <x v="36"/>
    <m/>
    <x v="36"/>
    <x v="11"/>
    <s v="S09768710003"/>
    <s v="COB"/>
    <n v="976871"/>
    <m/>
    <s v="'TRANSFERENCIA'||RECIBIDA DEL EXTERIOR SEGUN MENSAJES SWIFT N° 00631 Y 00630 (REM. EXT.) DE FECHA 17-01-2020 POR DESEMBOLSO DE FONPLATA PTMO.. BOL 32/2018 LIBRETA N° 00287102001- FPS-RECURSOS PROPIOS REF.: UTILES DE ESCRITORIO"/>
    <m/>
    <m/>
    <m/>
    <m/>
    <n v="50"/>
    <n v="0"/>
    <s v="NO_CONCILIADO"/>
  </r>
  <r>
    <x v="0"/>
    <m/>
    <x v="0"/>
    <x v="12"/>
    <s v="O18179140002"/>
    <s v="BOD"/>
    <n v="1817914"/>
    <m/>
    <s v="00099021001 DEPOSITO DE EFECTIVO, DEPOSITANTE: VALENTIN ROCA GUARACHI, CONCEPTO: DEVOLUCION RECURSOS PASAJE AEREO COBIJA - LA PAZ, CUENTA DE DEPOSITO: CUENTA UNICA DEL TESORO"/>
    <m/>
    <m/>
    <m/>
    <m/>
    <n v="0"/>
    <n v="1190"/>
    <s v="NO_CONCILIADO"/>
  </r>
  <r>
    <x v="0"/>
    <m/>
    <x v="0"/>
    <x v="12"/>
    <s v="O18179170002"/>
    <s v="BOD"/>
    <n v="1817917"/>
    <m/>
    <s v="00099021001 DEPOSITO DE EFECTIVO, DEPOSITANTE: JORGE ORTIZ PAUCARA, CONCEPTO: DEVOLUCION DE DUODECIMAS DE AGUINALDO, CUENTA DE DEPOSITO: CUENTA UNICA DEL TESORO"/>
    <m/>
    <m/>
    <m/>
    <m/>
    <n v="0"/>
    <n v="674"/>
    <s v="NO_CONCILIADO"/>
  </r>
  <r>
    <x v="12"/>
    <m/>
    <x v="12"/>
    <x v="12"/>
    <s v="O18179380002"/>
    <s v="BOD"/>
    <n v="1817938"/>
    <m/>
    <s v="00099021001 DEPOSITO DE EFECTIVO, DEPOSITANTE: RPM-3 GRAL.  ARZE, CONCEPTO: REVERSION SALDO NO EJECUTADO DE TELEFONIA MES DICIEMBRE, CUENTA DE DEPOSITO: CUENTA UNICA DEL TESORO"/>
    <m/>
    <m/>
    <m/>
    <m/>
    <n v="0"/>
    <n v="16.96"/>
    <s v="NO_CONCILIADO"/>
  </r>
  <r>
    <x v="0"/>
    <m/>
    <x v="0"/>
    <x v="12"/>
    <s v="O18179390002"/>
    <s v="BOD"/>
    <n v="1817939"/>
    <m/>
    <s v="00099021001 DEPOSITO DE EFECTIVO, DEPOSITANTE: PAOLA ANGELA CRUZ CASTILLO, CONCEPTO: DEVOLUCION DE AGUINALDO EN DEMASIA, CUENTA DE DEPOSITO: CUENTA UNICA DEL TESORO"/>
    <m/>
    <m/>
    <m/>
    <m/>
    <n v="0"/>
    <n v="511.52000000000004"/>
    <s v="NO_CONCILIADO"/>
  </r>
  <r>
    <x v="0"/>
    <m/>
    <x v="0"/>
    <x v="12"/>
    <s v="O18179420002"/>
    <s v="BOD"/>
    <n v="1817942"/>
    <m/>
    <s v="00099021001 DEPOSITO DE EFECTIVO, DEPOSITANTE: ROLANDO ORDOÑEZ MONASTERIOS, CONCEPTO: DOBLE PERCEPCION, CUENTA DE DEPOSITO: CUENTA UNICA DEL TESORO"/>
    <m/>
    <m/>
    <m/>
    <m/>
    <n v="0"/>
    <n v="1084.25"/>
    <s v="NO_CONCILIADO"/>
  </r>
  <r>
    <x v="13"/>
    <m/>
    <x v="13"/>
    <x v="12"/>
    <s v="O18179600002"/>
    <s v="BOD"/>
    <n v="1817960"/>
    <m/>
    <s v="00041031107 DEPOSITO DE EFECTIVO, DEPOSITANTE: WILBERG BANTIN, CONCEPTO: DEVOLUCION GASTOS OPERATIVOS, CUENTA DE DEPOSITO: CUENTA UNICA DEL TESORO"/>
    <m/>
    <m/>
    <m/>
    <m/>
    <n v="0"/>
    <n v="44"/>
    <s v="NO_CONCILIADO"/>
  </r>
  <r>
    <x v="13"/>
    <m/>
    <x v="13"/>
    <x v="12"/>
    <s v="O18179610002"/>
    <s v="BOD"/>
    <n v="1817961"/>
    <m/>
    <s v="00041031107 DEPOSITO DE EFECTIVO, DEPOSITANTE: WILBERG BANTIN, CONCEPTO: DEVOLUCION GASTOS OPERATIVOS, CUENTA DE DEPOSITO: CUENTA UNICA DEL TESORO"/>
    <m/>
    <m/>
    <m/>
    <m/>
    <n v="0"/>
    <n v="734"/>
    <s v="NO_CONCILIADO"/>
  </r>
  <r>
    <x v="13"/>
    <m/>
    <x v="13"/>
    <x v="12"/>
    <s v="O18179630002"/>
    <s v="BOD"/>
    <n v="1817963"/>
    <m/>
    <s v="00041031107 DEPOSITO DE EFECTIVO, DEPOSITANTE: WILBERG BANTIN, CONCEPTO: DEVOLUCION GASTOS OPERATIVOS, CUENTA DE DEPOSITO: CUENTA UNICA DEL TESORO"/>
    <m/>
    <m/>
    <m/>
    <m/>
    <n v="0"/>
    <n v="477"/>
    <s v="NO_CONCILIADO"/>
  </r>
  <r>
    <x v="13"/>
    <m/>
    <x v="13"/>
    <x v="12"/>
    <s v="O18179640002"/>
    <s v="BOD"/>
    <n v="1817964"/>
    <m/>
    <s v="00041031107 DEPOSITO DE EFECTIVO, DEPOSITANTE: WILBERG BANTIN, CONCEPTO: DEVOLUCION GASTOS OPERATIVOS, CUENTA DE DEPOSITO: CUENTA UNICA DEL TESORO"/>
    <m/>
    <m/>
    <m/>
    <m/>
    <n v="0"/>
    <n v="901"/>
    <s v="NO_CONCILIADO"/>
  </r>
  <r>
    <x v="0"/>
    <m/>
    <x v="0"/>
    <x v="12"/>
    <s v="O18179670002"/>
    <s v="BOD"/>
    <n v="1817967"/>
    <m/>
    <s v="00099021001 DEPOSITO DE EFECTIVO, DEPOSITANTE: CARLOS ESCALANTE QUINT, CONCEPTO: DOBLE PERCEPCION, CUENTA DE DEPOSITO: CUENTA UNICA DEL TESORO"/>
    <m/>
    <m/>
    <m/>
    <m/>
    <n v="0"/>
    <n v="1109.94"/>
    <s v="NO_CONCILIADO"/>
  </r>
  <r>
    <x v="12"/>
    <m/>
    <x v="12"/>
    <x v="12"/>
    <s v="O18178640002"/>
    <s v="BOD"/>
    <n v="1817864"/>
    <m/>
    <s v="00099021001 DEPOSITO DE EFECTIVO, DEPOSITANTE: VLADIMIR ENCINAS BUSTILLOS, CONCEPTO: DEVOLUCION, CUENTA DE DEPOSITO: CUENTA UNICA DEL TESORO"/>
    <m/>
    <m/>
    <m/>
    <m/>
    <n v="0"/>
    <n v="144"/>
    <s v="NO_CONCILIADO"/>
  </r>
  <r>
    <x v="0"/>
    <m/>
    <x v="0"/>
    <x v="12"/>
    <s v="O18178650002"/>
    <s v="BOD"/>
    <n v="1817865"/>
    <m/>
    <s v="00099021001 DEPOSITO DE EFECTIVO, DEPOSITANTE: FREDY DANIEL BRACAMONTE VALVERDE, CONCEPTO: DEVOLUCION DE AGUINALDO, CUENTA DE DEPOSITO: CUENTA UNICA DEL TESORO"/>
    <m/>
    <m/>
    <m/>
    <m/>
    <n v="0"/>
    <n v="1193.82"/>
    <s v="NO_CONCILIADO"/>
  </r>
  <r>
    <x v="41"/>
    <m/>
    <x v="41"/>
    <x v="12"/>
    <s v="O18178790002"/>
    <s v="BOD"/>
    <n v="1817879"/>
    <m/>
    <s v="00099021001 DEPOSITO DE EFECTIVO, DEPOSITANTE: DIRECCION DEPARTAMENTAL  DE EDUCACION DE LA PAZ, CONCEPTO: DEVOLUCION DE AGUINALDO GESTION 2017 DE INST. TEC. ESC. SUP. PEDRO DOMINGO MURILLO, CUENTA DE DEPOSITO: CUENTA UNICA DEL TESORO"/>
    <m/>
    <m/>
    <m/>
    <m/>
    <n v="0"/>
    <n v="4850"/>
    <s v="NO_CONCILIADO"/>
  </r>
  <r>
    <x v="0"/>
    <m/>
    <x v="0"/>
    <x v="12"/>
    <s v="O18178940002"/>
    <s v="BOD"/>
    <n v="1817894"/>
    <m/>
    <s v="00099021001 DEPOSITO DE EFECTIVO, DEPOSITANTE: JOSE AMARU LUCANA, CONCEPTO: DEVOLUCION DE DOBLE PERCEPCION DE AGUINALDO 2017, CUENTA DE DEPOSITO: CUENTA UNICA DEL TESORO"/>
    <m/>
    <m/>
    <m/>
    <m/>
    <n v="0"/>
    <n v="4317"/>
    <s v="NO_CONCILIADO"/>
  </r>
  <r>
    <x v="41"/>
    <m/>
    <x v="41"/>
    <x v="12"/>
    <s v="O18178950002"/>
    <s v="BOD"/>
    <n v="1817895"/>
    <m/>
    <s v="00099021001 DEPOSITO DE EFECTIVO, DEPOSITANTE: DIRECCION DEPARTAMENTAL DE EDUCACION DE LA PAZ, CONCEPTO: DEVOLUCION DE AGUINALDO DE LA GESTION 2017 DE INSTITUTO TECNOLOGICO EISPDM, CUENTA DE DEPOSITO: CUENTA UNICA DEL TESORO"/>
    <m/>
    <m/>
    <m/>
    <m/>
    <n v="0"/>
    <n v="4850"/>
    <s v="NO_CONCILIADO"/>
  </r>
  <r>
    <x v="41"/>
    <m/>
    <x v="41"/>
    <x v="12"/>
    <s v="O18178970002"/>
    <s v="BOD"/>
    <n v="1817897"/>
    <m/>
    <s v="00099021001 DEPOSITO DE EFECTIVO, DEPOSITANTE: DIRECCION DEPARTAMENTAL DE EDUCACION  LA  PAZ, CONCEPTO: DEVOLUCION DE AGUINALDO DE LA GESTION 2017 DEL INSTITUTO TECNOLOGICO MARCELO QUIROGA SANTA CRUZ, CUENTA DE DEPOSITO: CUENTA UNICA DEL TESORO"/>
    <m/>
    <m/>
    <m/>
    <m/>
    <n v="0"/>
    <n v="4446"/>
    <s v="NO_CONCILIADO"/>
  </r>
  <r>
    <x v="17"/>
    <m/>
    <x v="17"/>
    <x v="12"/>
    <s v="O18179040002"/>
    <s v="BOD"/>
    <n v="1817904"/>
    <m/>
    <s v="00291012008 DEPOSITO DE EFECTIVO, DEPOSITANTE: GOB AUTONOMO DPTO TARIJA SERV DPTAL CAMINOS TJ, CONCEPTO: PAGO DE ENSAYOS DE LABORATORIO DE CEMENTO ASFALTICO 85-100, CUENTA DE DEPOSITO: CUENTA UNICA DEL TESORO"/>
    <m/>
    <m/>
    <m/>
    <m/>
    <n v="0"/>
    <n v="28433.32"/>
    <s v="NO_CONCILIADO"/>
  </r>
  <r>
    <x v="11"/>
    <m/>
    <x v="11"/>
    <x v="12"/>
    <s v="S09768890001"/>
    <s v="DEV"/>
    <n v="976889"/>
    <m/>
    <s v="||TRANSFERENCIA DE FONDOS SEGUN NOTA DEL MINISTERIO DE ECONOMIA Y FINANZAS PUBLICAS CITE: MEFP/VTCP/DGCP/UODP-089/2020 RECIBIDA EN LA FECHA (TRAM-TSO-416) REF: PAGO POR VENCIMIENTO DE BONOS AFP CLAVE DE PIZARRA TGNU1G06 POR UFV 2.500.000,00 AL T/C POR UFV 2,33487 DE LA LIBRETA NRO. 00099021001 TGN-RECURSOS ORDINARIOS-MONEDA NACIONAL"/>
    <m/>
    <m/>
    <m/>
    <m/>
    <n v="5837175"/>
    <n v="0"/>
    <s v="NO_CONCILIADO"/>
  </r>
  <r>
    <x v="11"/>
    <m/>
    <x v="11"/>
    <x v="12"/>
    <s v="S09768910001"/>
    <s v="COB"/>
    <n v="976891"/>
    <m/>
    <s v="COBRO DE||COBRO COSTO UTILES DE ESCRITORIO POR LA ELABORACION DEL COMPROBANTE CONTABLE NRO. 0976889 DE LA FECHA DE LA LIBRETA NRO. 00099021001 TGN-RECURSOS ORDINARIOS-MONEDA NACIONAL COBRO COSTO UTILES ESCRITORIO"/>
    <m/>
    <m/>
    <m/>
    <m/>
    <n v="50"/>
    <n v="0"/>
    <s v="NO_CONCILIADO"/>
  </r>
  <r>
    <x v="27"/>
    <m/>
    <x v="27"/>
    <x v="12"/>
    <s v="G12511040002"/>
    <s v="CRV"/>
    <n v="1251104"/>
    <m/>
    <s v="REGULARIZACION DE TRANSFERENCIA DEL EXTERIOR SEGUN SWIFT 00592 DE FECHA 20/01/2020 ORDENANTE: CONSULADO DE BOLIVIA EN WASHINGTON US DC LIB. 00340012005 SEGIP - RECAUDACION EXTERIOR - CEDULAS DE IDENTIDAD"/>
    <m/>
    <m/>
    <m/>
    <m/>
    <n v="0"/>
    <n v="21421.38"/>
    <s v="NO_CONCILIADO"/>
  </r>
  <r>
    <x v="27"/>
    <m/>
    <x v="27"/>
    <x v="12"/>
    <s v="G12511050001"/>
    <s v="CVD"/>
    <n v="1251105"/>
    <m/>
    <s v="COBRO COSTOS DE PAPELERIA POR REGULARIZACION DE TRANSFERENCIA DEL EXTERIOR POR ORDEN DE CONSULADO DE BOLIVIA EN WASHINGTON US DC LIB. 00340012003 RECAUDACION EXTRANJERIA - C.I. -L.C."/>
    <m/>
    <m/>
    <m/>
    <m/>
    <n v="50"/>
    <n v="0"/>
    <s v="NO_CONCILIADO"/>
  </r>
  <r>
    <x v="11"/>
    <m/>
    <x v="11"/>
    <x v="12"/>
    <s v="S09768970003"/>
    <s v="COB"/>
    <n v="976897"/>
    <m/>
    <s v="'TRANSFERENCIA DE FONDOS||S/G. NOTA CITE: MEFP//VTCP/DGCP/UODP-090/2020 DE LA FECHA, DEL MIN.DE ECONOMIA Y FINANZAS PUBLICAS(HRE-TSO-417), PAGO BTS EXTRABURSATIL-VENCIMIENTO 21 DE ENERO DE 2020 D.S.N°1121 DE 11 DE ENERO DE 2012. DEBITO DE LA LIBRETA N° 00099021001, REPOSICION UTILES DE ESCRITORIO."/>
    <m/>
    <m/>
    <m/>
    <m/>
    <n v="50"/>
    <n v="0"/>
    <s v="NO_CONCILIADO"/>
  </r>
  <r>
    <x v="11"/>
    <m/>
    <x v="11"/>
    <x v="12"/>
    <s v="S09768970001"/>
    <s v="DEV"/>
    <n v="976897"/>
    <m/>
    <s v="'TRANSFERENCIA DE FONDOS||S/G. NOTA CITE: MEFP//VTCP/DGCP/UODP-090/2020 DE LA FECHA, DEL MIN.DE ECONOMIA Y FINANZAS PUBLICAS(HRE-TSO-417), PAGO BTS EXTRABURSATIL-VENCIMIENTO 21 DE ENERO DE 2020 D.S.N°1121 DE 11 DE ENERO DE 2012. DEBITO DE LA LIBRETA N° 00099021001 TGN-RECURSOS ORDINARIOS MN."/>
    <m/>
    <m/>
    <m/>
    <m/>
    <n v="7750"/>
    <n v="0"/>
    <s v="NO_CONCILIADO"/>
  </r>
  <r>
    <x v="11"/>
    <m/>
    <x v="11"/>
    <x v="12"/>
    <s v="Q12306910002"/>
    <s v="CRV"/>
    <n v="1230691"/>
    <m/>
    <s v="NÚMERO DE LIBRETA CUT: 99031009.00 OPERACIÓN T01 TRANSFERENCIA DE FONDOS A LA CUT - TESORO DIRECTO DE BANCO UNION S.A. A CUENTA UNICA DEL TESORO CON NUMERO DE SOLICITUD = 4539009 Y NUMERO CORRELATIVO = 91320020012020826 TRANSFERENCIA OPERACIONES DE VENTA BONOS BTX"/>
    <m/>
    <m/>
    <m/>
    <m/>
    <n v="0"/>
    <n v="50000"/>
    <s v="NO_CONCILIADO"/>
  </r>
  <r>
    <x v="7"/>
    <m/>
    <x v="7"/>
    <x v="12"/>
    <s v="Q12306980002"/>
    <s v="CRV"/>
    <n v="1230698"/>
    <m/>
    <s v="NUMERO DE LIBRETA CUT: 00099021001 OPERACIÓN E75 TRANSFERENCIA DE LA CUENTA FISCAL BUN A LA CUT EN MN TRANSFERENCIA DE FONDOS A SOLICITUD DEL GOBIERNO AUTONOMO MUNICIPAL VILLA ALCALA CON CITE: S/N LA CTA. 3987 CUT LBRTA.00099021001."/>
    <m/>
    <m/>
    <m/>
    <m/>
    <n v="0"/>
    <n v="3933.3"/>
    <s v="NO_CONCILIADO"/>
  </r>
  <r>
    <x v="32"/>
    <m/>
    <x v="32"/>
    <x v="13"/>
    <s v="O18182720002"/>
    <s v="BOD"/>
    <n v="1818272"/>
    <m/>
    <s v="00099021001 DEPOSITO DE EFECTIVO, DEPOSITANTE: NATALY SANCHEZ INTURIAS, CONCEPTO: DEVOLUCION DE AGUINALDO FUENTE 10, CUENTA DE DEPOSITO: CUENTA UNICA DEL TESORO / DJBR."/>
    <m/>
    <m/>
    <m/>
    <m/>
    <n v="0"/>
    <n v="4363"/>
    <s v="NO_CONCILIADO"/>
  </r>
  <r>
    <x v="0"/>
    <m/>
    <x v="0"/>
    <x v="13"/>
    <s v="O18182690002"/>
    <s v="BOD"/>
    <n v="1818269"/>
    <m/>
    <s v="00099021001 DEPOSITO DE EFECTIVO, DEPOSITANTE: GUILLERMO NICO ZAMORANO BOCANGEL, CONCEPTO: DEVOLUCION, CUENTA DE DEPOSITO: CUENTA UNICA DEL TESORO / DJBR."/>
    <m/>
    <m/>
    <m/>
    <m/>
    <n v="0"/>
    <n v="695"/>
    <s v="NO_CONCILIADO"/>
  </r>
  <r>
    <x v="4"/>
    <m/>
    <x v="4"/>
    <x v="13"/>
    <s v="O18182610002"/>
    <s v="BOD"/>
    <n v="1818261"/>
    <m/>
    <s v="00592012001 DEPOSITO DE EFECTIVO, DEPOSITANTE: AGUSTINA MAMANI C, CONCEPTO: POR SOBRANTE DE FONDOS ASIGNADOS SEGUN NOTA INTERNA CITE:GE-G AF -CI -146-NI/2019, CUENTA DE DEPOSITO: CUENTA UNICA DEL TESORO"/>
    <m/>
    <m/>
    <m/>
    <m/>
    <n v="0"/>
    <n v="2865"/>
    <s v="NO_CONCILIADO"/>
  </r>
  <r>
    <x v="12"/>
    <m/>
    <x v="12"/>
    <x v="13"/>
    <s v="O18182540002"/>
    <s v="BOD"/>
    <n v="1818254"/>
    <m/>
    <s v="00099021001 DEPOSITO DE EFECTIVO, DEPOSITANTE: ANDRES YUPANQUI &quot;AETN&quot;, CONCEPTO: DEVOLUCION DE FONDOS, CUENTA DE DEPOSITO: CUENTA UNICA DEL TESORO"/>
    <m/>
    <m/>
    <m/>
    <m/>
    <n v="0"/>
    <n v="19"/>
    <s v="NO_CONCILIADO"/>
  </r>
  <r>
    <x v="0"/>
    <m/>
    <x v="0"/>
    <x v="13"/>
    <s v="O18182460002"/>
    <s v="BOD"/>
    <n v="1818246"/>
    <m/>
    <s v="00099021001 DEPOSITO DE EFECTIVO, DEPOSITANTE: NADIR MADAY VILLARROEL SERRUDO, CONCEPTO: DEVOLUCION DE AGUINALDO, CUENTA DE DEPOSITO: CUENTA UNICA DEL TESORO"/>
    <m/>
    <m/>
    <m/>
    <m/>
    <n v="0"/>
    <n v="92.15"/>
    <s v="NO_CONCILIADO"/>
  </r>
  <r>
    <x v="0"/>
    <m/>
    <x v="0"/>
    <x v="13"/>
    <s v="O18183100002"/>
    <s v="BOD"/>
    <n v="1818310"/>
    <m/>
    <s v="00099021001 DEPOSITO DE EFECTIVO, DEPOSITANTE: MARIELA MIRNA ZAPATA GIL, CONCEPTO: CUENTA UNICA DEL  TESORO, CUENTA DE DEPOSITO: CUENTA UNICA DEL TESORO"/>
    <m/>
    <m/>
    <m/>
    <m/>
    <n v="0"/>
    <n v="695"/>
    <s v="NO_CONCILIADO"/>
  </r>
  <r>
    <x v="4"/>
    <m/>
    <x v="4"/>
    <x v="13"/>
    <s v="O18183440002"/>
    <s v="BOD"/>
    <n v="1818344"/>
    <m/>
    <s v="00592012001 DEPOSITO DE EFECTIVO, DEPOSITANTE: DAYANA ARCE SUNTURA, CONCEPTO: DEVOLUCION DE SALDO DE FONDO EN AVANCE PARA PAGO DE HOTEL EN PERU SOL. N.I. GE-JTE-0045-NI/19, CUENTA DE DEPOSITO: CUENTA UNICA DEL TESORO"/>
    <m/>
    <m/>
    <m/>
    <m/>
    <n v="0"/>
    <n v="496.1"/>
    <s v="NO_CONCILIADO"/>
  </r>
  <r>
    <x v="29"/>
    <m/>
    <x v="29"/>
    <x v="13"/>
    <s v="O18183640002"/>
    <s v="BOD"/>
    <n v="1818364"/>
    <m/>
    <s v="00099021001 DEPOSITO DE EFECTIVO, DEPOSITANTE: EVA VARGAS SOTO - MIN EDUCACION, CONCEPTO: DEVOLUCION DEL DOBLE AGUINALDO DEL MAGISTERIO, CUENTA DE DEPOSITO: CUENTA UNICA DEL TESORO"/>
    <m/>
    <m/>
    <m/>
    <m/>
    <n v="0"/>
    <n v="4506"/>
    <s v="NO_CONCILIADO"/>
  </r>
  <r>
    <x v="4"/>
    <m/>
    <x v="4"/>
    <x v="13"/>
    <s v="O18183680002"/>
    <s v="BOD"/>
    <n v="1818368"/>
    <m/>
    <s v="00592012001 DEPOSITO DE EFECTIVO, DEPOSITANTE: KATHERINE ORDOÑEZ LEDEZMA, CONCEPTO: SOBRANTE DE FONDO EN AVANCE SEGUN NOTA INTERNA GE-GOCMR-0028-NI/19, CUENTA DE DEPOSITO: CUENTA UNICA DEL TESORO"/>
    <m/>
    <m/>
    <m/>
    <m/>
    <n v="0"/>
    <n v="14505"/>
    <s v="NO_CONCILIADO"/>
  </r>
  <r>
    <x v="0"/>
    <m/>
    <x v="0"/>
    <x v="13"/>
    <s v="O18183970002"/>
    <s v="BOD"/>
    <n v="1818397"/>
    <m/>
    <s v="00099021001 DEPOSITO DE EFECTIVO, DEPOSITANTE: EUSEBIA QUISPE LLANOS, CONCEPTO: DOBLE PERCEPCION, CUENTA DE DEPOSITO: CUENTA UNICA DEL TESORO"/>
    <m/>
    <m/>
    <m/>
    <m/>
    <n v="0"/>
    <n v="739.64"/>
    <s v="NO_CONCILIADO"/>
  </r>
  <r>
    <x v="0"/>
    <m/>
    <x v="0"/>
    <x v="13"/>
    <s v="B18182410002"/>
    <s v="BOD"/>
    <n v="1818241"/>
    <m/>
    <s v="00099021001 DEP.DE CHEQ.AJENOS,RET.DE CAM.,CONCEPTO: ELISEO MAMANI YALEVA,DEP.: BANCO UNION SA , PROCEDENCIA: BANCO UNION S.A., CHEQUE: 167025, FECHA DE EMISION:21/01/2020"/>
    <m/>
    <m/>
    <m/>
    <m/>
    <n v="0"/>
    <n v="10353.27"/>
    <s v="NO_CONCILIADO"/>
  </r>
  <r>
    <x v="0"/>
    <m/>
    <x v="0"/>
    <x v="13"/>
    <s v="B18182440002"/>
    <s v="BOD"/>
    <n v="1818244"/>
    <m/>
    <s v="00099021001 DEP.DE CHEQ.AJENOS,RET.DE CAM.,CONCEPTO: SEJAS LAZARTE ROSALIA,DEP.: BANCO UNION SA , PROCEDENCIA: BANCO UNION S.A., CHEQUE: 167023, FECHA DE EMISION:21/01/2020"/>
    <m/>
    <m/>
    <m/>
    <m/>
    <n v="0"/>
    <n v="19381.240000000002"/>
    <s v="NO_CONCILIADO"/>
  </r>
  <r>
    <x v="14"/>
    <m/>
    <x v="14"/>
    <x v="13"/>
    <s v="O18182430002"/>
    <s v="BOD"/>
    <n v="1818243"/>
    <m/>
    <s v="00526012001 DEPOSITO DE EFECTIVO, DEPOSITANTE: SHAMIR ALEJANDRO CALLE QUISPE, CONCEPTO: DEVOLUCION DE SALDO, CUENTA DE DEPOSITO: CUENTA UNICA DEL TESORO"/>
    <m/>
    <m/>
    <m/>
    <m/>
    <n v="0"/>
    <n v="2684.06"/>
    <s v="NO_CONCILIADO"/>
  </r>
  <r>
    <x v="0"/>
    <m/>
    <x v="0"/>
    <x v="13"/>
    <s v="O18182110002"/>
    <s v="BOD"/>
    <n v="1818211"/>
    <m/>
    <s v="00099021001 DEPOSITO DE EFECTIVO, DEPOSITANTE: OSCAR ABEL HASSENTEUFEL SALAZAR, CONCEPTO: DOBLE PERCEPCION, CUENTA DE DEPOSITO: CUENTA UNICA DEL TESORO"/>
    <m/>
    <m/>
    <m/>
    <m/>
    <n v="0"/>
    <n v="8639.09"/>
    <s v="NO_CONCILIADO"/>
  </r>
  <r>
    <x v="12"/>
    <m/>
    <x v="12"/>
    <x v="13"/>
    <s v="O18181940002"/>
    <s v="BOD"/>
    <n v="1818194"/>
    <m/>
    <s v="00099021001 DEPOSITO DE EFECTIVO, DEPOSITANTE: ANDDY TOMICHA PALOMEQUI, CONCEPTO: DEVOLUCION DE FONDOS NO UTILIZADOS CAMARA DE SENADORES, CUENTA DE DEPOSITO: CUENTA UNICA DEL TESORO"/>
    <m/>
    <m/>
    <m/>
    <m/>
    <n v="0"/>
    <n v="11.1"/>
    <s v="NO_CONCILIADO"/>
  </r>
  <r>
    <x v="0"/>
    <m/>
    <x v="0"/>
    <x v="13"/>
    <s v="O18181870002"/>
    <s v="BOD"/>
    <n v="1818187"/>
    <m/>
    <s v="00099021001 DEPOSITO DE EFECTIVO, DEPOSITANTE: ROGER ARIAS, CONCEPTO: DEVOLUCION EXCEDENTE, CUENTA DE DEPOSITO: CUENTA UNICA DEL TESORO"/>
    <m/>
    <m/>
    <m/>
    <m/>
    <n v="0"/>
    <n v="0.1"/>
    <s v="NO_CONCILIADO"/>
  </r>
  <r>
    <x v="0"/>
    <m/>
    <x v="0"/>
    <x v="13"/>
    <s v="O18181820002"/>
    <s v="BOD"/>
    <n v="1818182"/>
    <m/>
    <s v="00099021001 DEPOSITO DE EFECTIVO, DEPOSITANTE: GILBERTH HECTOR LANZA OPORTO, CONCEPTO: DEVOLUCION DE AGUINALDO, CUENTA DE DEPOSITO: CUENTA UNICA DEL TESORO"/>
    <m/>
    <m/>
    <m/>
    <m/>
    <n v="0"/>
    <n v="1171"/>
    <s v="NO_CONCILIADO"/>
  </r>
  <r>
    <x v="12"/>
    <m/>
    <x v="12"/>
    <x v="13"/>
    <s v="O18181740002"/>
    <s v="BOD"/>
    <n v="1818174"/>
    <m/>
    <s v="00099021001 DEPOSITO DE EFECTIVO, DEPOSITANTE: RADIO BATALLON TOPATER, CONCEPTO: REVERSION POR EL PAGO DEL SERVICIO DE ENERGIA ELECTRICA DICIEMBRE /19, CUENTA DE DEPOSITO: CUENTA UNICA DEL TESORO"/>
    <m/>
    <m/>
    <m/>
    <m/>
    <n v="0"/>
    <n v="819.1"/>
    <s v="NO_CONCILIADO"/>
  </r>
  <r>
    <x v="19"/>
    <m/>
    <x v="19"/>
    <x v="13"/>
    <s v="Q12311980002"/>
    <s v="CRV"/>
    <n v="1231198"/>
    <m/>
    <s v="NUMERO DE LIBRETA CUT: 00099024113 OPERACIÓN E75 TRANSFERENCIA DE LA CUENTA FISCAL BUN A LA CUT EN MN TRANSFERENCIA DE FONDOS A SOLICITUD DEL GOBIERNO AUTONOMO MUNICIPAL DE SAN PEDRO CON CITE:EXP.DESPHAMSP 003/2020 CTA. 3987 CUT LBRTA.00099024113."/>
    <m/>
    <m/>
    <m/>
    <m/>
    <n v="0"/>
    <n v="1914.45"/>
    <s v="NO_CONCILIADO"/>
  </r>
  <r>
    <x v="7"/>
    <m/>
    <x v="7"/>
    <x v="13"/>
    <s v="Q12312070002"/>
    <s v="CRV"/>
    <n v="1231207"/>
    <m/>
    <s v="NUMERO DE LIBRETA CUT: 00099021001 OPERACIÓN E75 TRANSFERENCIA DE LA CUENTA FISCAL BUN A LA CUT EN MN TRANSFERENCIA DE FONDOS A SOLICITUD DEL GOBIERNO AUTONOMO MUNICIPAL DE CHAQUI CON CITE: GAM_CHQ_EJSAF_0004/2020 LA CTA. 3987 CUT LBRTA.00099021001."/>
    <m/>
    <m/>
    <m/>
    <m/>
    <n v="0"/>
    <n v="500"/>
    <s v="NO_CONCILIADO"/>
  </r>
  <r>
    <x v="7"/>
    <m/>
    <x v="7"/>
    <x v="13"/>
    <s v="Q12312080002"/>
    <s v="CRV"/>
    <n v="1231208"/>
    <m/>
    <s v="NUMERO DE LIBRETA CUT: 00099021001 OPERACIÓN E75 TRANSFERENCIA DE LA CUENTA FISCAL BUN A LA CUT EN MN TRANSFERENCIA DE FONDOS A SOLICITUD DEL GOBIERNO AUTONOMO MUNICIPAL DE TIQUIPAYA CON CITE: S.E.M./G.A.M.T.NÂ°040/2020 LA CTA. 3987 CUT LBRTA.00099021001."/>
    <m/>
    <m/>
    <m/>
    <m/>
    <n v="0"/>
    <n v="11065"/>
    <s v="NO_CONCILIADO"/>
  </r>
  <r>
    <x v="7"/>
    <m/>
    <x v="7"/>
    <x v="13"/>
    <s v="Q12312100002"/>
    <s v="CRV"/>
    <n v="1231210"/>
    <m/>
    <s v="NUMERO DE LIBRETA CUT: 00099021001 OPERACIÓN E75 TRANSFERENCIA DE LA CUENTA FISCAL BUN A LA CUT EN MN TRANSFERENCIA DE FONDOS A SOLICITUD DEL GOBIERNO AUTONOMO MUNICIPAL DE VILLA GUALBERTO VILLARROEL CON G.A.M.V.G.V. CITE NÂ°005/2020 LA CTA. 3987 CUT LBRTA.00099021001."/>
    <m/>
    <m/>
    <m/>
    <m/>
    <n v="0"/>
    <n v="442.45"/>
    <s v="NO_CONCILIADO"/>
  </r>
  <r>
    <x v="0"/>
    <m/>
    <x v="0"/>
    <x v="13"/>
    <s v="Q12312110002"/>
    <s v="CRV"/>
    <n v="1231211"/>
    <m/>
    <s v="NUMERO DE LIBRETA CUT: 00099021001 OPERACIÓN E75 TRANSFERENCIA DE LA CUENTA FISCAL BUN A LA CUT EN MN TRANSFERENCIA DE FONDOS A SOLICITUD DEL UATF-CUENTA UNICA UNIVERCITARIA - UNIVERSIDAD AUTNOMA TOMAS FRIAS CON TESORO TRASP. 01-20 LA CTA. 3987 CUT LBRTA.00099021001."/>
    <m/>
    <m/>
    <m/>
    <m/>
    <n v="0"/>
    <n v="544091.86"/>
    <s v="NO_CONCILIADO"/>
  </r>
  <r>
    <x v="10"/>
    <m/>
    <x v="10"/>
    <x v="13"/>
    <s v="G12530300001"/>
    <s v="CVD"/>
    <n v="1253030"/>
    <m/>
    <s v="COBRO COSTOS DE PAPELERIA SEGUN TRANSFERENCIA DEL EXTERIOR POR ORDEN DE SOLGAS S.A. LIB. 00513062001 YPFB-OPERACIONES PLANTA DE SEPARACION DE LIQUIDOS RIO GRANDE"/>
    <m/>
    <m/>
    <m/>
    <m/>
    <n v="50"/>
    <n v="0"/>
    <s v="NO_CONCILIADO"/>
  </r>
  <r>
    <x v="10"/>
    <m/>
    <x v="10"/>
    <x v="13"/>
    <s v="G12530390001"/>
    <s v="CVD"/>
    <n v="1253039"/>
    <m/>
    <s v="COBRO COSTOS DE PAPELERIA SEGUN TRANSFERENCIA DEL EXTERIOR POR ORDEN DE INTEGRACION ENERGETICA ARGENTINA S.A REF.: PAGO EXA-GJA-102/19 LIB. 00513012007 YPFB - RECURSOS NACIONALIZACIÓN"/>
    <m/>
    <m/>
    <m/>
    <m/>
    <n v="50"/>
    <n v="0"/>
    <s v="NO_CONCILIADO"/>
  </r>
  <r>
    <x v="10"/>
    <m/>
    <x v="10"/>
    <x v="13"/>
    <s v="G12530930001"/>
    <s v="CVD"/>
    <n v="1253093"/>
    <m/>
    <s v="COBRO COSTOS DE PAPELERIA SEGUN TRANSFERENCIA DEL EXTERIOR POR ORDEN DE INTEGRACION ENERGETICA ARGENTINA S.A. LIB. 00513012007 YPFB - RECURSOS NACIONALIZACIÓN"/>
    <m/>
    <m/>
    <m/>
    <m/>
    <n v="50"/>
    <n v="0"/>
    <s v="NO_CONCILIADO"/>
  </r>
  <r>
    <x v="10"/>
    <m/>
    <x v="10"/>
    <x v="13"/>
    <s v="S09769520001"/>
    <s v="COB"/>
    <n v="976952"/>
    <m/>
    <s v="'COBRO DE'||UTILES DE ESCRITORIO POR EL COMPROBANTE CONTABLE NRO. 0976950 DE LA FECHA. SEGÚN CORREO ELECTRÓNICO DE YPFB DE F. 23/01/2018. DEBITO DE LA LIBRETA 00513022001 YPFB  OPERACIONES."/>
    <m/>
    <m/>
    <m/>
    <m/>
    <n v="50"/>
    <n v="0"/>
    <s v="NO_CONCILIADO"/>
  </r>
  <r>
    <x v="11"/>
    <m/>
    <x v="11"/>
    <x v="13"/>
    <s v="S09769560001"/>
    <s v="DEV"/>
    <n v="976956"/>
    <m/>
    <s v="'TRANSFERENCIA DE FONDOS||S/G. NOTA CITE: MEFP//VTCP/DGCP/UODP-107/2020 DE LA FECHA, DEL MIN.DE ECONOMIA Y FINANZAS PUBLICAS(HRE-TSO-421), PAGO BTS EXTRABURSATIL-VENCIMIENTO 22 Y 23 DE ENERO DE 2020 D.S.N°1121 DE 11 DE ENERO DE 2012. DEBITO DE LA LIBRETA N° 00099021001 TGN-RECURSOS ORDINARIOS MN, VENC. TITULOS TESOR0 DIRECTO."/>
    <m/>
    <m/>
    <m/>
    <m/>
    <n v="9374"/>
    <n v="0"/>
    <s v="NO_CONCILIADO"/>
  </r>
  <r>
    <x v="11"/>
    <m/>
    <x v="11"/>
    <x v="13"/>
    <s v="S09769560003"/>
    <s v="COB"/>
    <n v="976956"/>
    <m/>
    <s v="'TRANSFERENCIA DE FONDOS||S/G. NOTA CITE: MEFP//VTCP/DGCP/UODP-107/2020 DE LA FECHA, DEL MIN.DE ECONOMIA Y FINANZAS PUBLICAS(HRE-TSO-421), PAGO BTS EXTRABURSATIL-VENCIMIENTO 22 Y 23 DE ENERO DE 2020 D.S.N°1121 DE 11 DE ENERO DE 2012. DEBITO DE LA LIBRETA N° 00099021001, REPOSICION UTILES DE ESCRITORIO."/>
    <m/>
    <m/>
    <m/>
    <m/>
    <n v="50"/>
    <n v="0"/>
    <s v="NO_CONCILIADO"/>
  </r>
  <r>
    <x v="21"/>
    <m/>
    <x v="21"/>
    <x v="13"/>
    <s v="S09769760003"/>
    <s v="COB"/>
    <n v="976976"/>
    <m/>
    <s v="||TRANSFERENCIA DE FONDOS S/G. MENSAJES SWIFT NROS. 00752 Y 00742 DE LA FECHA. (SECTOR PÚBLICO - SERVICIOS). DEBITO DE LA LIBRETA 00119012001 ADSIB, REPOSICION UTILES DE ESCRITORIO."/>
    <m/>
    <m/>
    <m/>
    <m/>
    <n v="50"/>
    <n v="0"/>
    <s v="NO_CONCILIADO"/>
  </r>
  <r>
    <x v="0"/>
    <m/>
    <x v="0"/>
    <x v="14"/>
    <s v="O18186290002"/>
    <s v="BOD"/>
    <n v="1818629"/>
    <m/>
    <s v="00099021001 DEPOSITO DE EFECTIVO, DEPOSITANTE: LUIS FERRUFINO TERCEROS, CONCEPTO: DOBLE PERCEPCION, CUENTA DE DEPOSITO: CUENTA UNICA DEL TESORO"/>
    <m/>
    <m/>
    <m/>
    <m/>
    <n v="0"/>
    <n v="2587.98"/>
    <s v="NO_CONCILIADO"/>
  </r>
  <r>
    <x v="0"/>
    <m/>
    <x v="0"/>
    <x v="14"/>
    <s v="O18186500002"/>
    <s v="BOD"/>
    <n v="1818650"/>
    <m/>
    <s v="00099021001 DEPOSITO DE EFECTIVO, DEPOSITANTE: MIGUEL ANGEL RODRIGUEZ DAZA, CONCEPTO: PAGO IVA, CUENTA DE DEPOSITO: CUENTA UNICA DEL TESORO"/>
    <m/>
    <m/>
    <m/>
    <m/>
    <n v="0"/>
    <n v="48.230000000000004"/>
    <s v="NO_CONCILIADO"/>
  </r>
  <r>
    <x v="20"/>
    <m/>
    <x v="20"/>
    <x v="14"/>
    <s v="O18186570002"/>
    <s v="BOD"/>
    <n v="1818657"/>
    <m/>
    <s v="00580012001 DEPOSITO DE EFECTIVO, DEPOSITANTE: DEPOSITOS ADUANEROS BOLIVIANOS DAB, CONCEPTO: DEPÓSITO POR PASAJE AEREO NO UTILIZADO, CUENTA DE DEPOSITO: CUENTA UNICA DEL TESORO"/>
    <m/>
    <m/>
    <m/>
    <m/>
    <n v="0"/>
    <n v="257"/>
    <s v="NO_CONCILIADO"/>
  </r>
  <r>
    <x v="28"/>
    <m/>
    <x v="28"/>
    <x v="14"/>
    <s v="O18186930002"/>
    <s v="BOD"/>
    <n v="1818693"/>
    <m/>
    <s v="00190012003 DEPOSITO DE EFECTIVO, DEPOSITANTE: HERMEN SUBIRANA PERALTA, CONCEPTO: DEVOLUCION DE FONDOS POR LA COMPRA DE SOAT 2020, PARA EL VEHICULO 4422-CDC, CUENTA DE DEPOSITO: CUENTA UNICA DEL TESORO"/>
    <m/>
    <m/>
    <m/>
    <m/>
    <n v="0"/>
    <n v="52"/>
    <s v="NO_CONCILIADO"/>
  </r>
  <r>
    <x v="10"/>
    <m/>
    <x v="10"/>
    <x v="14"/>
    <s v="O18187040002"/>
    <s v="BOD"/>
    <n v="1818704"/>
    <m/>
    <s v="00513012003 DEPOSITO DE EFECTIVO, DEPOSITANTE: ALEXANDER OTTO FERNANDEZ SURCULENTO, CONCEPTO: DEVOLUCION DE HABERES, CUENTA DE DEPOSITO: CUENTA UNICA DEL TESORO"/>
    <m/>
    <m/>
    <m/>
    <m/>
    <n v="0"/>
    <n v="18592.23"/>
    <s v="NO_CONCILIADO"/>
  </r>
  <r>
    <x v="10"/>
    <m/>
    <x v="10"/>
    <x v="14"/>
    <s v="O18187050002"/>
    <s v="BOD"/>
    <n v="1818705"/>
    <m/>
    <s v="00513012003 DEPOSITO DE EFECTIVO, DEPOSITANTE: MARCELO JAVIER CORONADO AUZZA, CONCEPTO: DEVOLUCION DE HABERES LBP-YPFB-, CUENTA DE DEPOSITO: CUENTA UNICA DEL TESORO"/>
    <m/>
    <m/>
    <m/>
    <m/>
    <n v="0"/>
    <n v="16277.57"/>
    <s v="NO_CONCILIADO"/>
  </r>
  <r>
    <x v="0"/>
    <m/>
    <x v="0"/>
    <x v="14"/>
    <s v="O18187240002"/>
    <s v="BOD"/>
    <n v="1818724"/>
    <m/>
    <s v="00099021001 DEPOSITO DE EFECTIVO, DEPOSITANTE: ERNESTO APAZA RODRIGUEZ, CONCEPTO: DOBLE PERCEPCION, CUENTA DE DEPOSITO: CUENTA UNICA DEL TESORO"/>
    <m/>
    <m/>
    <m/>
    <m/>
    <n v="0"/>
    <n v="1901.0900000000001"/>
    <s v="NO_CONCILIADO"/>
  </r>
  <r>
    <x v="34"/>
    <m/>
    <x v="34"/>
    <x v="14"/>
    <s v="O18187310002"/>
    <s v="BOD"/>
    <n v="1818731"/>
    <m/>
    <s v="00066014202 DEPOSITO DE EFECTIVO, DEPOSITANTE: RENAN ARCENIO TRUJILLO BRAVO, CONCEPTO: DEVOLUCION DE MONTO NO EJECUTADO POR LOS BENEFICIARIOS DEL PROYECTO &quot;ROBOMATRIX CONTINENTAL&quot;, CUENTA DE DEPOSITO: CUENTA UNICA DEL TESORO"/>
    <m/>
    <m/>
    <m/>
    <m/>
    <n v="0"/>
    <n v="4111"/>
    <s v="NO_CONCILIADO"/>
  </r>
  <r>
    <x v="0"/>
    <m/>
    <x v="0"/>
    <x v="14"/>
    <s v="O18187570002"/>
    <s v="BOD"/>
    <n v="1818757"/>
    <m/>
    <s v="00099021001 DEPOSITO DE EFECTIVO, DEPOSITANTE: JAVIER ANTONIO TORREZ DURAN, CONCEPTO: DEVOLUCION PAGO EN DEMASIA DE AGUINALDO, CUENTA DE DEPOSITO: CUENTA UNICA DEL TESORO"/>
    <m/>
    <m/>
    <m/>
    <m/>
    <n v="0"/>
    <n v="1224.3800000000001"/>
    <s v="NO_CONCILIADO"/>
  </r>
  <r>
    <x v="42"/>
    <m/>
    <x v="42"/>
    <x v="14"/>
    <s v="O18188150002"/>
    <s v="BOD"/>
    <n v="1818815"/>
    <m/>
    <s v="00099021001 DEPOSITO DE EFECTIVO, DEPOSITANTE: AAPS LIC TATIANA GUTIERREZ MAMANI, CONCEPTO: DEVOLUCION DE FONDOS DE AGUINALDOS 2019, CUENTA DE DEPOSITO: CUENTA UNICA DEL TESORO"/>
    <m/>
    <m/>
    <m/>
    <m/>
    <n v="0"/>
    <n v="364.28000000000003"/>
    <s v="NO_CONCILIADO"/>
  </r>
  <r>
    <x v="33"/>
    <m/>
    <x v="33"/>
    <x v="14"/>
    <s v="B18186320002"/>
    <s v="BOD"/>
    <n v="1818632"/>
    <m/>
    <s v="00099021001 DEP.DE CHEQ.AJENOS,RET.DE CAM.,CONCEPTO: DEVOLUCION DE COTIZACION,DEP.: FUTURO DE BOLIVIA AFP , PROCEDENCIA: BANCO DE CREDITO DE BOLIVIA S.A., CHEQUE: 61127, FECHA DE EMISION:21/01/2020"/>
    <m/>
    <m/>
    <m/>
    <m/>
    <n v="0"/>
    <n v="239.57"/>
    <s v="NO_CONCILIADO"/>
  </r>
  <r>
    <x v="12"/>
    <m/>
    <x v="12"/>
    <x v="14"/>
    <s v="B18186490002"/>
    <s v="BOD"/>
    <n v="1818649"/>
    <m/>
    <s v="00099021001 DEP.DE CHEQ.AJENOS,RET.DE CAM.,CONCEPTO: DESCUENTO A CONSULTORES POR DICIEMBRE /2019,DEP.: APS , PROCEDENCIA: BANCO UNION S.A., CHEQUE: 4355, FECHA DE EMISION:21/01/2020"/>
    <m/>
    <m/>
    <m/>
    <m/>
    <n v="0"/>
    <n v="2999"/>
    <s v="NO_CONCILIADO"/>
  </r>
  <r>
    <x v="34"/>
    <m/>
    <x v="34"/>
    <x v="14"/>
    <s v="O18185530002"/>
    <s v="BOD"/>
    <n v="1818553"/>
    <m/>
    <s v="00066014202 DEPOSITO DE EFECTIVO, DEPOSITANTE: IVAN ALEJANDRO VAZQUEZ MENES, CONCEPTO: DEVOLUCION, CUENTA DE DEPOSITO: CUENTA UNICA DEL TESORO"/>
    <m/>
    <m/>
    <m/>
    <m/>
    <n v="0"/>
    <n v="4870"/>
    <s v="NO_CONCILIADO"/>
  </r>
  <r>
    <x v="12"/>
    <m/>
    <x v="12"/>
    <x v="14"/>
    <s v="O18185540002"/>
    <s v="BOD"/>
    <n v="1818554"/>
    <m/>
    <s v="00099021001 DEPOSITO DE EFECTIVO, DEPOSITANTE: KEVIN SILVANO SOLIZ KNIEP, CONCEPTO: REVERSION POR SALDO NO EJECUTADO SERVICIOS BASICOS, CUENTA DE DEPOSITO: CUENTA UNICA DEL TESORO"/>
    <m/>
    <m/>
    <m/>
    <m/>
    <n v="0"/>
    <n v="1524.8"/>
    <s v="NO_CONCILIADO"/>
  </r>
  <r>
    <x v="32"/>
    <m/>
    <x v="32"/>
    <x v="14"/>
    <s v="O18185860002"/>
    <s v="BOD"/>
    <n v="1818586"/>
    <m/>
    <s v="00099021001 DEPOSITO DE EFECTIVO, DEPOSITANTE: MARIO PORTUGUEZ MARZANA - MINISTERIO DE SALUD, CONCEPTO: DEVOLUCION DE SALARIO Y AGUINALDO DEL MES DE DICIEMBRE, CUENTA DE DEPOSITO: CUENTA UNICA DEL TESORO"/>
    <m/>
    <m/>
    <m/>
    <m/>
    <n v="0"/>
    <n v="7897.5"/>
    <s v="NO_CONCILIADO"/>
  </r>
  <r>
    <x v="0"/>
    <m/>
    <x v="0"/>
    <x v="14"/>
    <s v="O18185880002"/>
    <s v="BOD"/>
    <n v="1818588"/>
    <m/>
    <s v="00099021001 DEPOSITO DE EFECTIVO, DEPOSITANTE: ROSARIO IVONNE CUBA AGUIRRE, CONCEPTO: RECUPERACION EXTRAJUDICIAL, CUENTA DE DEPOSITO: CUENTA UNICA DEL TESORO"/>
    <m/>
    <m/>
    <m/>
    <m/>
    <n v="0"/>
    <n v="695"/>
    <s v="NO_CONCILIADO"/>
  </r>
  <r>
    <x v="12"/>
    <m/>
    <x v="12"/>
    <x v="14"/>
    <s v="O18185900002"/>
    <s v="BOD"/>
    <n v="1818590"/>
    <m/>
    <s v="00099021001 DEPOSITO DE EFECTIVO, DEPOSITANTE: EDILBERTO ARUQUIPA ALARCON, CONCEPTO: REVERSION SALDO NO EJECUTADO DE AGUA, CUENTA DE DEPOSITO: CUENTA UNICA DEL TESORO"/>
    <m/>
    <m/>
    <m/>
    <m/>
    <n v="0"/>
    <n v="2314.1"/>
    <s v="NO_CONCILIADO"/>
  </r>
  <r>
    <x v="12"/>
    <m/>
    <x v="12"/>
    <x v="14"/>
    <s v="O18185920002"/>
    <s v="BOD"/>
    <n v="1818592"/>
    <m/>
    <s v="00099021001 DEPOSITO DE EFECTIVO, DEPOSITANTE: EDILBERTO ARUQUIPA ALARCON, CONCEPTO: REVERSION SALDO ENERGIA ELECTRICA, CUENTA DE DEPOSITO: CUENTA UNICA DEL TESORO"/>
    <m/>
    <m/>
    <m/>
    <m/>
    <n v="0"/>
    <n v="628.1"/>
    <s v="NO_CONCILIADO"/>
  </r>
  <r>
    <x v="0"/>
    <m/>
    <x v="0"/>
    <x v="14"/>
    <s v="O18186050002"/>
    <s v="BOD"/>
    <n v="1818605"/>
    <m/>
    <s v="00099021001 DEPOSITO DE EFECTIVO, DEPOSITANTE: HARLEY JESUS RODRIGUEZ TELLEZ, CONCEPTO: RECUPERACION EXTRAJUDICIAL, CUENTA DE DEPOSITO: CUENTA UNICA DEL TESORO"/>
    <m/>
    <m/>
    <m/>
    <m/>
    <n v="0"/>
    <n v="695"/>
    <s v="NO_CONCILIADO"/>
  </r>
  <r>
    <x v="0"/>
    <m/>
    <x v="0"/>
    <x v="14"/>
    <s v="O18186060002"/>
    <s v="BOD"/>
    <n v="1818606"/>
    <m/>
    <s v="00099021001 DEPOSITO DE EFECTIVO, DEPOSITANTE: ANA ELIZABETH SANDRA ASCARRUNZ ALARCON MUÑOZ, CONCEPTO: RECUPERACION EXTRAJUDICIAL, CUENTA DE DEPOSITO: CUENTA UNICA DEL TESORO"/>
    <m/>
    <m/>
    <m/>
    <m/>
    <n v="0"/>
    <n v="695"/>
    <s v="NO_CONCILIADO"/>
  </r>
  <r>
    <x v="11"/>
    <m/>
    <x v="11"/>
    <x v="14"/>
    <s v="F0003685"/>
    <s v="NTE"/>
    <n v="1190481"/>
    <m/>
    <s v="A:00099021001 El concepto de la mencionada operación corresponde a la transferencia de capital por el mes de Diciembre/2019, de Cooperativa Buen Samaritano al TGN."/>
    <m/>
    <m/>
    <m/>
    <m/>
    <n v="0"/>
    <n v="2934.48"/>
    <s v="NO_CONCILIADO"/>
  </r>
  <r>
    <x v="11"/>
    <m/>
    <x v="11"/>
    <x v="14"/>
    <s v="F0003685"/>
    <s v="NTE"/>
    <n v="1190479"/>
    <m/>
    <s v="A:00099021001 El concepto de la mencionada operación corresponde a la transferencia de capital por el mes de Diciembre/2019, de Cooperativa Sudamérica al TGN."/>
    <m/>
    <m/>
    <m/>
    <m/>
    <n v="0"/>
    <n v="730.98"/>
    <s v="NO_CONCILIADO"/>
  </r>
  <r>
    <x v="12"/>
    <m/>
    <x v="12"/>
    <x v="14"/>
    <s v="F0003685"/>
    <s v="NTE"/>
    <n v="1190483"/>
    <m/>
    <s v="A:00099021001 El concepto de la mencionada operación corresponde a la transferencia de capital por el mes de Diciembre/2019, de Banco Union al TGN."/>
    <m/>
    <m/>
    <m/>
    <m/>
    <n v="0"/>
    <n v="13318.82"/>
    <s v="NO_CONCILIADO"/>
  </r>
  <r>
    <x v="18"/>
    <m/>
    <x v="18"/>
    <x v="14"/>
    <s v="Q12325080002"/>
    <s v="CRV"/>
    <n v="1232508"/>
    <m/>
    <s v="NUMERO DE LIBRETA CUT: 00099021001 OPERACIÓN E18 TRANSFERENCIA DEL SISTEMA FINANCIERO POR CUENTA DE TERCEROS A LA CUT POR CONCEPTO DE DEVOLUCION DE PAGOS CC NO COBRADOS POR AFILIADOS CIVILES Y MILITARES CORRESPONDIENTE AL PERIODO DE SEPTIEMBRE 2019"/>
    <m/>
    <m/>
    <m/>
    <m/>
    <n v="0"/>
    <n v="203165.45"/>
    <s v="NO_CONCILIADO"/>
  </r>
  <r>
    <x v="11"/>
    <m/>
    <x v="11"/>
    <x v="14"/>
    <s v="Q12325230002"/>
    <s v="CRV"/>
    <n v="1232523"/>
    <m/>
    <s v="NÚMERO DE LIBRETA CUT: 99031009.00 OPERACIÓN T01 TRANSFERENCIA DE FONDOS A LA CUT - TESORO DIRECTO DE BANCO UNION S.A. A CUENTA UNICA DEL TESORO CON NUMERO DE SOLICITUD = 4547160 Y NUMERO CORRELATIVO = 91320023012020996 TRANSFERENCIA POR OPERACIONES DE VENTA BONOS BTX"/>
    <m/>
    <m/>
    <m/>
    <m/>
    <n v="0"/>
    <n v="100000"/>
    <s v="NO_CONCILIADO"/>
  </r>
  <r>
    <x v="7"/>
    <m/>
    <x v="7"/>
    <x v="14"/>
    <s v="S09770600002"/>
    <s v="CRV"/>
    <n v="977060"/>
    <m/>
    <s v="||TRANSFERENCIA DE FONDOS S/G. FORMULARIO CITE: BUN/CF043/20 DE LA FECHA.(HRE-TSO-427). A SOLICITUD DEL GOB.AUT.MCPAL.DE CARANAVI, LIBRETA 00099021001 TGN-RECURSOS ORDINARIOS; BUN."/>
    <m/>
    <m/>
    <m/>
    <m/>
    <n v="0"/>
    <n v="345741.44"/>
    <s v="NO_CONCILIADO"/>
  </r>
  <r>
    <x v="10"/>
    <m/>
    <x v="10"/>
    <x v="14"/>
    <s v="G12537330001"/>
    <s v="CVD"/>
    <n v="1253733"/>
    <m/>
    <s v="COBRO COSTOS DE PAPELERIA SEGUN TRANSFERENCIA DEL EXTERIOR POR ORDEN DE COPAGAZ DISTRIBUIDORA DE GAS S.A. (SAO PAULO) REF.: 07134273420 FECHA VALOR 23/01/2020 LIB. 00513062001 YPFB-OPERACIONES PLANTA DE SEPARACION DE LIQUIDOS RIO GRANDE"/>
    <m/>
    <m/>
    <m/>
    <m/>
    <n v="50"/>
    <n v="0"/>
    <s v="NO_CONCILIADO"/>
  </r>
  <r>
    <x v="10"/>
    <m/>
    <x v="10"/>
    <x v="14"/>
    <s v="S09770760001"/>
    <s v="COB"/>
    <n v="977076"/>
    <m/>
    <s v="'COBRO DE'||UTILES DE ESCRITORIO POR EL COMPROBANTE CONTABLE NRO. 0977075 DE LA FECHA, SEGÚN CORREO ELECTRONICO DE YPFB DE F. 23/01/2018. DEBITO DE LA LIBRETA 00513022001 YPFB  OPERACIONES."/>
    <m/>
    <m/>
    <m/>
    <m/>
    <n v="50"/>
    <n v="0"/>
    <s v="NO_CONCILIADO"/>
  </r>
  <r>
    <x v="10"/>
    <m/>
    <x v="10"/>
    <x v="14"/>
    <s v="G12537460001"/>
    <s v="CVD"/>
    <n v="1253746"/>
    <m/>
    <s v="COBRO COSTOS DE PAPELERIA SEGUN TRANSFERENCIA DEL EXTERIOR POR ORDEN DE INTEGRACION ENERGETICA ARGENTINA S.A. REF.: PAGO EXA-GJA-102/19 FECHA VALOR 22/01/2020 LIB. 00513012007 YPFB - RECURSOS NACIONALIZACIÓN"/>
    <m/>
    <m/>
    <m/>
    <m/>
    <n v="50"/>
    <n v="0"/>
    <s v="NO_CONCILIADO"/>
  </r>
  <r>
    <x v="10"/>
    <m/>
    <x v="10"/>
    <x v="14"/>
    <s v="G12537530001"/>
    <s v="CVD"/>
    <n v="1253753"/>
    <m/>
    <s v="COBRO COSTOS DE PAPELERIA SEGUN TRANSFERENCIA DEL EXTERIOR POR ORDEN DE PETROLEOS PARAGUAYOS PETROPAR (FECHA VALOR 22/01/2020) LIB. 00513062001 YPFB-OPERACIONES PLANTA DE SEPARACION DE LIQUIDOS RIO GRANDE"/>
    <m/>
    <m/>
    <m/>
    <m/>
    <n v="50"/>
    <n v="0"/>
    <s v="NO_CONCILIADO"/>
  </r>
  <r>
    <x v="10"/>
    <m/>
    <x v="10"/>
    <x v="14"/>
    <s v="G12542100001"/>
    <s v="CVD"/>
    <n v="1254210"/>
    <m/>
    <s v="COBRO COSTOS DE PAPELERIA SEGUN TRANSFERENCIA DEL EXTERIOR POR ORDEN DE OLEODUCTO SUR DEL PERU S.A.C. LIB. 00513062001 YPFB-OPERACIONES PLANTA DE SEPARACION DE LIQUIDOS RIO GRANDE"/>
    <m/>
    <m/>
    <m/>
    <m/>
    <n v="50"/>
    <n v="0"/>
    <s v="NO_CONCILIADO"/>
  </r>
  <r>
    <x v="36"/>
    <m/>
    <x v="36"/>
    <x v="14"/>
    <s v="G12542290003"/>
    <s v="COB"/>
    <n v="1254229"/>
    <m/>
    <s v="TRANSFERENCIA RECIBIDA DEL EXTERIOR SEGÚN MENSAJES SWIFT Nos. 00912-00909 (REM.EXT.) DE FECHA 23-01-2020 POR DESEMBOLSO DE IDA PRÉSTAMO TF-16083 13 FPS LIBRETA N° 00287102001 FPS-RECURSOS PROPIOS REF.: UTILES DE ESCRITORIO"/>
    <m/>
    <m/>
    <m/>
    <m/>
    <n v="50"/>
    <n v="0"/>
    <s v="NO_CONCILIADO"/>
  </r>
  <r>
    <x v="10"/>
    <m/>
    <x v="10"/>
    <x v="14"/>
    <s v="G12537410001"/>
    <s v="CVD"/>
    <n v="1253741"/>
    <m/>
    <s v="COBRO COSTOS DE PAPELERIA SEGUN TRANSFERENCIA DEL EXTERIOR POR ORDEN DE COPAGAS DISTRIBUIDORA DE GAS S.A. LIB. 00513062001 YPFB-OPERACIONES PLANTA DE SEPARACION DE LIQUIDOS RIO GRANDE"/>
    <m/>
    <m/>
    <m/>
    <m/>
    <n v="50"/>
    <n v="0"/>
    <s v="NO_CONCILIADO"/>
  </r>
  <r>
    <x v="21"/>
    <m/>
    <x v="21"/>
    <x v="14"/>
    <s v="S09770680003"/>
    <s v="COB"/>
    <n v="977068"/>
    <m/>
    <s v="||TRANSFERENCIA DE FONDOS EN ATENCIÓN A MENSAJES SWIFT 00930 Y 00894 DE LA FECHA (SECTOR PUBLICO-SERVICIOS) DEBITO DE LA LIBRETA 00119012001 ADSIB, REPOSICION UTILES DE ESCRITORIO."/>
    <m/>
    <m/>
    <m/>
    <m/>
    <n v="50"/>
    <n v="0"/>
    <s v="NO_CONCILIADO"/>
  </r>
  <r>
    <x v="0"/>
    <m/>
    <x v="0"/>
    <x v="15"/>
    <s v="O18189770002"/>
    <s v="BOD"/>
    <n v="1818977"/>
    <m/>
    <s v="00099021001 DEPOSITO DE EFECTIVO, DEPOSITANTE: MARIA ANTONIETA LIRA SILVA, CONCEPTO: DOBLE PERCEPCION, CUENTA DE DEPOSITO: CUENTA UNICA DEL TESORO"/>
    <m/>
    <m/>
    <m/>
    <m/>
    <n v="0"/>
    <n v="3480"/>
    <s v="NO_CONCILIADO"/>
  </r>
  <r>
    <x v="0"/>
    <m/>
    <x v="0"/>
    <x v="15"/>
    <s v="O18190130002"/>
    <s v="BOD"/>
    <n v="1819013"/>
    <m/>
    <s v="00099021001 DEPOSITO DE EFECTIVO, DEPOSITANTE: ALBERTO ALEJANDRO DE LA GALVEZ MURILLO CAMBEROS, CONCEPTO: DOBLE PERCEPCION, CUENTA DE DEPOSITO: CUENTA UNICA DEL TESORO"/>
    <m/>
    <m/>
    <m/>
    <m/>
    <n v="0"/>
    <n v="1939.19"/>
    <s v="NO_CONCILIADO"/>
  </r>
  <r>
    <x v="22"/>
    <m/>
    <x v="22"/>
    <x v="15"/>
    <s v="O18190270002"/>
    <s v="BOD"/>
    <n v="1819027"/>
    <m/>
    <s v="00076014201 DEPOSITO DE EFECTIVO, DEPOSITANTE: MINISTERIO DE MINERIA Y METALURGIA, CONCEPTO: DEVOLUCION DE REFRIGERIOS DICIEMBRE 2019, CUENTA DE DEPOSITO: CUENTA UNICA DEL TESORO"/>
    <m/>
    <m/>
    <m/>
    <m/>
    <n v="0"/>
    <n v="198"/>
    <s v="NO_CONCILIADO"/>
  </r>
  <r>
    <x v="34"/>
    <m/>
    <x v="34"/>
    <x v="15"/>
    <s v="O18190320002"/>
    <s v="BOD"/>
    <n v="1819032"/>
    <m/>
    <s v="00099021001 DEPOSITO DE EFECTIVO, DEPOSITANTE: JOSE AGUILAR ESPEJO, CONCEPTO: DEVOLUCION DAÑO ECONOMICO SEGUN INFORME AUDITORIA MPD UAI  N°067/2018, CUENTA DE DEPOSITO: CUENTA UNICA DEL TESORO"/>
    <m/>
    <m/>
    <m/>
    <m/>
    <n v="0"/>
    <n v="1047"/>
    <s v="NO_CONCILIADO"/>
  </r>
  <r>
    <x v="12"/>
    <m/>
    <x v="12"/>
    <x v="15"/>
    <s v="O18190480002"/>
    <s v="BOD"/>
    <n v="1819048"/>
    <m/>
    <s v="00099021001 DEPOSITO DE EFECTIVO, DEPOSITANTE: ADALID GROVER NINA PARISACA, CONCEPTO: SALDO NO EJECUTADO ENERGIA ELECTRICA MES DICIEMBRE, CUENTA DE DEPOSITO: CUENTA UNICA DEL TESORO"/>
    <m/>
    <m/>
    <m/>
    <m/>
    <n v="0"/>
    <n v="153.4"/>
    <s v="NO_CONCILIADO"/>
  </r>
  <r>
    <x v="0"/>
    <m/>
    <x v="0"/>
    <x v="15"/>
    <s v="O18190490002"/>
    <s v="BOD"/>
    <n v="1819049"/>
    <m/>
    <s v="00099021001 DEPOSITO DE EFECTIVO, DEPOSITANTE: ASOCIACION DE MANTENIMIENTO VIAL AMVI, CONCEPTO: DEV PAGO EXCEDENTE PROY SERVICIOS DE REPOSICION DE PUNTOS DE CONEXION ESTABLES PARA PRESERVACION, CUENTA DE DEPOSITO: CUENTA UNICA DEL TESORO"/>
    <m/>
    <m/>
    <m/>
    <m/>
    <n v="0"/>
    <n v="0.03"/>
    <s v="NO_CONCILIADO"/>
  </r>
  <r>
    <x v="29"/>
    <m/>
    <x v="29"/>
    <x v="15"/>
    <s v="O18190630002"/>
    <s v="BOD"/>
    <n v="1819063"/>
    <m/>
    <s v="00016011101 DEPOSITO DE EFECTIVO, DEPOSITANTE: FREDDY ELOY MAMANI DURAN, CONCEPTO: DEVOLUCION DE PASAJES AEREOS-TRAMO SANTA CRUZ -RIBERALTA, CUENTA DE DEPOSITO: CUENTA UNICA DEL TESORO"/>
    <m/>
    <m/>
    <m/>
    <m/>
    <n v="0"/>
    <n v="754"/>
    <s v="NO_CONCILIADO"/>
  </r>
  <r>
    <x v="0"/>
    <m/>
    <x v="0"/>
    <x v="15"/>
    <s v="O18190920002"/>
    <s v="BOD"/>
    <n v="1819092"/>
    <m/>
    <s v="00099021001 DEPOSITO DE EFECTIVO, DEPOSITANTE: PETRONILA YOLANDA TORREZ MALLEA, CONCEPTO: REVERSION RETROACTIVO DEL MES DE ABRIL DE 2019 DEVOLUCION, CUENTA DE DEPOSITO: CUENTA UNICA DEL TESORO"/>
    <m/>
    <m/>
    <m/>
    <m/>
    <n v="0"/>
    <n v="220.58"/>
    <s v="NO_CONCILIADO"/>
  </r>
  <r>
    <x v="12"/>
    <m/>
    <x v="12"/>
    <x v="15"/>
    <s v="O18191080002"/>
    <s v="BOD"/>
    <n v="1819108"/>
    <m/>
    <s v="00099021001 DEPOSITO DE EFECTIVO, DEPOSITANTE: ENDE - EMPRESA NACIONAL DE ELECTRICIDAD, CONCEPTO: CUMPLIMIENTO AL DS. 3034 REMUNERACION MAX DICIEMBRE 2019 - WILFREDO OVANDO ROJAS, CUENTA DE DEPOSITO: CUENTA UNICA DEL TESORO"/>
    <m/>
    <m/>
    <m/>
    <m/>
    <n v="0"/>
    <n v="9837.25"/>
    <s v="NO_CONCILIADO"/>
  </r>
  <r>
    <x v="43"/>
    <m/>
    <x v="43"/>
    <x v="15"/>
    <s v="B18189750002"/>
    <s v="BOD"/>
    <n v="1818975"/>
    <m/>
    <s v="00099021001 DEP.DE CHEQ.AJENOS,RET.DE CAM.,CONCEPTO: DEPÓSITO EXCEDENTE FIDEICOMISO IMPORTACION CEMENTO PORTLAND,DEP.: INSUMOS BOLIVIA , PROCEDENCIA: BANCO UNION S.A., CHEQUE: 3538, FECHA DE EMISION:31/12/2019"/>
    <m/>
    <m/>
    <m/>
    <m/>
    <n v="0"/>
    <n v="182640.5"/>
    <s v="NO_CONCILIADO"/>
  </r>
  <r>
    <x v="18"/>
    <m/>
    <x v="18"/>
    <x v="15"/>
    <s v="B18189880002"/>
    <s v="BOD"/>
    <n v="1818988"/>
    <m/>
    <s v="00099021001 DEP.DE CHEQ.AJENOS,RET.DE CAM.,CONCEPTO: POR RETENCION JUDICIAL N/C 45/2008 PROCESO COACTIVO FISCAL SEGUIDO POR MEFP C/MABEL JUDITH IRIARTE P,DEP.: MINISTERIO DE ECONOMIA Y FINANZAS PUBLICAS"/>
    <m/>
    <m/>
    <m/>
    <m/>
    <n v="0"/>
    <n v="8742.0300000000007"/>
    <s v="NO_CONCILIADO"/>
  </r>
  <r>
    <x v="32"/>
    <m/>
    <x v="32"/>
    <x v="15"/>
    <s v="B18189980002"/>
    <s v="BOD"/>
    <n v="1818998"/>
    <m/>
    <s v="00046021109 DEP.DE CHEQ.AJENOS,RET.DE CAM.,CONCEPTO: REEMBOLSO POR BAJAS MEDICAS DE INCAPACIDAD TEMPORAL DE NOVIEMBRE 2019 MIN. SALUD,DEP.: CAJA BANCARIA ESTATAL DE SALUD , PROCEDENCIA: BANCO UNION S.A., CHEQUE: 35318, FECHA DE EMISION:26/12/2019"/>
    <m/>
    <m/>
    <m/>
    <m/>
    <n v="0"/>
    <n v="1150.49"/>
    <s v="NO_CONCILIADO"/>
  </r>
  <r>
    <x v="32"/>
    <m/>
    <x v="32"/>
    <x v="15"/>
    <s v="B18189990002"/>
    <s v="BOD"/>
    <n v="1818999"/>
    <m/>
    <s v="00099021001 DEP.DE CHEQ.AJENOS,RET.DE CAM.,CONCEPTO: REEMBOLSO POR BAJAS MEDICAS DE INCAPACIDAD TEMPORAL DE OCTUBRE 2019 MIN. SALUD,DEP.: CAJA BANCARIA ESTATAL DE SALUD , PROCEDENCIA: BANCO UNION S.A., CHEQUE: 35317, FECHA DE EMISION:26/12/2019"/>
    <m/>
    <m/>
    <m/>
    <m/>
    <n v="0"/>
    <n v="657146.06000000006"/>
    <s v="NO_CONCILIADO"/>
  </r>
  <r>
    <x v="32"/>
    <m/>
    <x v="32"/>
    <x v="15"/>
    <s v="B18190000002"/>
    <s v="BOD"/>
    <n v="1819000"/>
    <m/>
    <s v="00046024204 DEP.DE CHEQ.AJENOS,RET.DE CAM.,CONCEPTO: REEMBOLSO POR BAJAS MEDICAS DE INCAPACIDAD TEMPORAL DE NOVIEMBRE 2019 MIN. SALUD,DEP.: CAJA BANCARIA ESTATAL DE SALUD , PROCEDENCIA: BANCO UNION S.A., CHEQUE: 35319, FECHA DE EMISION:26/12/2019"/>
    <m/>
    <m/>
    <m/>
    <m/>
    <n v="0"/>
    <n v="1978.14"/>
    <s v="NO_CONCILIADO"/>
  </r>
  <r>
    <x v="12"/>
    <m/>
    <x v="12"/>
    <x v="15"/>
    <s v="B18190050002"/>
    <s v="BOD"/>
    <n v="1819005"/>
    <m/>
    <s v="00099021001 DEP.DE CHEQ.AJENOS,RET.DE CAM.,CONCEPTO: REEMBOLSO POR INCAPACIDAD NOVIEMBRE ORURO,DEP.: CONTRALORIA GENERAL DEL ESTADO , PROCEDENCIA: BANCO UNION S.A., CHEQUE: 6654, FECHA DE EMISION:23/01/2020"/>
    <m/>
    <m/>
    <m/>
    <m/>
    <n v="0"/>
    <n v="167.84"/>
    <s v="NO_CONCILIADO"/>
  </r>
  <r>
    <x v="12"/>
    <m/>
    <x v="12"/>
    <x v="15"/>
    <s v="B18190070002"/>
    <s v="BOD"/>
    <n v="1819007"/>
    <m/>
    <s v="00099021001 DEP.DE CHEQ.AJENOS,RET.DE CAM.,CONCEPTO: REEMBOLSO POR INCAPACIDAD OCTUBRE -ORURO,DEP.: CONTRALORIA GENERAL DEL ESTADO , PROCEDENCIA: BANCO UNION S.A., CHEQUE: 6653, FECHA DE EMISION:23/01/2020"/>
    <m/>
    <m/>
    <m/>
    <m/>
    <n v="0"/>
    <n v="4216.8900000000003"/>
    <s v="NO_CONCILIADO"/>
  </r>
  <r>
    <x v="12"/>
    <m/>
    <x v="12"/>
    <x v="15"/>
    <s v="B18190080002"/>
    <s v="BOD"/>
    <n v="1819008"/>
    <m/>
    <s v="00099021001 DEP.DE CHEQ.AJENOS,RET.DE CAM.,CONCEPTO: REEMBOLSO POR INCAPACIDAD AGOSTO- ORURO,DEP.: CONTRALORIA GENERAL DEL ESTADO , PROCEDENCIA: BANCO UNION S.A., CHEQUE: 6652, FECHA DE EMISION:23/01/2020"/>
    <m/>
    <m/>
    <m/>
    <m/>
    <n v="0"/>
    <n v="1393.1200000000001"/>
    <s v="NO_CONCILIADO"/>
  </r>
  <r>
    <x v="11"/>
    <m/>
    <x v="11"/>
    <x v="15"/>
    <s v="S09771210001"/>
    <s v="COB"/>
    <n v="977121"/>
    <m/>
    <s v="COBRO DE||COSTO UTILES DE ESCRITORIO POR LA ELABORACION DEL COMPROBANTE CONTABLE NRO. 0977119 DE LA FECHA DE LA LIBRETA NRO. 00099021001 TGN RECURSOS ORDINARIOS MONEDA NACIONAL COBRO COSTO UTILES ESCRITORIO"/>
    <m/>
    <m/>
    <m/>
    <m/>
    <n v="50"/>
    <n v="0"/>
    <s v="NO_CONCILIADO"/>
  </r>
  <r>
    <x v="11"/>
    <m/>
    <x v="11"/>
    <x v="15"/>
    <s v="S09771190001"/>
    <s v="DEV"/>
    <n v="977119"/>
    <m/>
    <s v="||TRANSFERENCIA DE FONDOS SG. NOTA DEL MEFP CITE: MEFP/VTCP/DGCP/UODP-113/2020, RECIBIDA EN LA FECHA (TRAM-TSO-440) REF: PAGO POR VCTO DE BONOS AFP CLAVE DE PIZARRA TGNU1G07 POR UFV 3.000.000,00 AL T/C POR UFV 2,33523 DE LA LIBRETA NRO. 00099021001 TGN RECURSOS ORDINARIOS MONEDA NACIONAL"/>
    <m/>
    <m/>
    <m/>
    <m/>
    <n v="7005690"/>
    <n v="0"/>
    <s v="NO_CONCILIADO"/>
  </r>
  <r>
    <x v="10"/>
    <m/>
    <x v="10"/>
    <x v="15"/>
    <s v="G12546120003"/>
    <s v="CVD"/>
    <n v="1254612"/>
    <m/>
    <s v="PROVISION DE FONDOS A SOLICITUD DE YACIMIENTOS PETROLIFEROS FISCALES BOLIVIANOS SEGUN SOLICITUD YPFB-0002-2020 REF: PAGO A GAS TRANSBOLIVIANO SA POR SERVICIO INTERRUMPIBLE DE TRANSP DE GN ME CHIQUITOS AMBAR MUTUN POR EL MES DE DICIEMBRE 2019 LIB. 00513012007 YPFB - RECURSOS NACIONALIZACIÓN"/>
    <m/>
    <m/>
    <m/>
    <m/>
    <n v="50"/>
    <n v="0"/>
    <s v="NO_CONCILIADO"/>
  </r>
  <r>
    <x v="10"/>
    <m/>
    <x v="10"/>
    <x v="15"/>
    <s v="G12546150003"/>
    <s v="CVD"/>
    <n v="1254615"/>
    <m/>
    <s v="PROVISION DE FONDOS A SOLICITUD DE YACIMIENTOS PETROLIFEROS FISCALES BOLIVIANOS SEGUN SOLICITUD YPFB-0001-2020 REF: PAGO A GASORIENTE BOLIVIANO POR SERV FIRME E INTERRUMPIBLE DE TRANSP DE GN MI POR EL MES DE DICIEMBRE 2019 LIB. 00513012007 YPFB - RECURSOS NACIONALIZACIÓN"/>
    <m/>
    <m/>
    <m/>
    <m/>
    <n v="50"/>
    <n v="0"/>
    <s v="NO_CONCILIADO"/>
  </r>
  <r>
    <x v="21"/>
    <m/>
    <x v="21"/>
    <x v="15"/>
    <s v="S09771570003"/>
    <s v="COB"/>
    <n v="977157"/>
    <m/>
    <s v="||TRANSFERENCIA DE FONDOS S/G. MENSAJES SWIFT NROS. 01017 DE LA FECHA Y 00892 DE F. 23/01/2020. (SECTOR PÚBLICO - SERVICIOS). DEBITO DE LA LIBRETA 00119012001 ADSIB, REPOSICION UTILES DE ESCRITORIO."/>
    <m/>
    <m/>
    <m/>
    <m/>
    <n v="50"/>
    <n v="0"/>
    <s v="NO_CONCILIADO"/>
  </r>
  <r>
    <x v="10"/>
    <m/>
    <x v="10"/>
    <x v="15"/>
    <s v="G12550380001"/>
    <s v="CVD"/>
    <n v="1255038"/>
    <m/>
    <s v="COBRO COSTOS DE PAPELERIA POR REGULARIZACION DE TRANSFERENCIA DEL EXTERIOR POR ORDEN DE GAS CORONA S.A.E.C.A. (ASUNCION PARAGUAY) REF.: S060023286D201 FECHA VALOR 23/01/2020 LIB. 00513062001 YPFB-OPERACIONES PLANTA DE SEPARACION DE LIQUIDOS RIO GRANDE"/>
    <m/>
    <m/>
    <m/>
    <m/>
    <n v="50"/>
    <n v="0"/>
    <s v="NO_CONCILIADO"/>
  </r>
  <r>
    <x v="10"/>
    <m/>
    <x v="10"/>
    <x v="15"/>
    <s v="G12550400001"/>
    <s v="CVD"/>
    <n v="1255040"/>
    <m/>
    <s v="COBRO COSTOS DE PAPELERIA SEGUN TRANSFERENCIA DEL EXTERIOR POR ORDEN DE COPAGAZ DISTRIBUIDORA DE GAS S.A. (SAO PAULO BRASIL) REF.: INV.51 AND OTHERS FECHA VALOR 24/01/2020 LIB. 00513062001 YPFB-OPERACIONES PLANTA DE SEPARACION DE LIQUIDOS RIO GRANDE"/>
    <m/>
    <m/>
    <m/>
    <m/>
    <n v="50"/>
    <n v="0"/>
    <s v="NO_CONCILIADO"/>
  </r>
  <r>
    <x v="10"/>
    <m/>
    <x v="10"/>
    <x v="15"/>
    <s v="G12550420001"/>
    <s v="CVD"/>
    <n v="1255042"/>
    <m/>
    <s v="COBRO COSTOS DE PAPELERIA SEGUN TRANSFERENCIA DEL EXTERIOR POR ORDEN DE HERCO COMBUSTIBLES S.A. LIB. 00513062001 YPFB-OPERACIONES PLANTA DE SEPARACION DE LIQUIDOS RIO GRANDE"/>
    <m/>
    <m/>
    <m/>
    <m/>
    <n v="50"/>
    <n v="0"/>
    <s v="NO_CONCILIADO"/>
  </r>
  <r>
    <x v="10"/>
    <m/>
    <x v="10"/>
    <x v="15"/>
    <s v="G12554130001"/>
    <s v="CVD"/>
    <n v="1255413"/>
    <m/>
    <s v="COBRO COSTOS DE PAPELERIA SEGUN TRANSFERENCIA DEL EXTERIOR POR ORDEN DE PUMA ENERGY PARAGUAY S.A. REF.: S0600241854501 FECHA VALOR 24/01/2020 LIB. 00513062001 YPFB-OPERACIONES PLANTA DE SEPARACION DE LIQUIDOS RIO GRANDE"/>
    <m/>
    <m/>
    <m/>
    <m/>
    <n v="50"/>
    <n v="0"/>
    <s v="NO_CONCILIADO"/>
  </r>
  <r>
    <x v="11"/>
    <m/>
    <x v="11"/>
    <x v="15"/>
    <s v="S09771460001"/>
    <s v="PTV"/>
    <n v="977146"/>
    <m/>
    <s v="||TRANSFERENCIAS DE FONDOS DE LA CUT, POR VENCIMIENTO DE VALORES &quot;C&quot; DEL TGN DE LA FECHA, SEGUN MEFP/VTCP/DGCP/UODP-114/2020 DE F.24/01/2020 DEL MIN. DE ECONOMIA Y FIN. PUBLICAS.LIBRETA 00099021001 TGN-RECURSOS ORDINARIOS-MN. LIBRETA 00099021001 TGN-RECURSOS ORDINARIOS-MN."/>
    <m/>
    <m/>
    <m/>
    <m/>
    <n v="26268000"/>
    <n v="0"/>
    <s v="NO_CONCILIADO"/>
  </r>
  <r>
    <x v="11"/>
    <m/>
    <x v="11"/>
    <x v="15"/>
    <s v="S09771810001"/>
    <s v="DEV"/>
    <n v="977181"/>
    <m/>
    <s v="'TRANSFERENCIA DE FONDOS||S/G. NOTA CITE: MEFP//VTCP/DGCP/UODP-115/2020 DE LA FECHA, DEL MIN.DE ECONOMIA Y FINANZAS PUBLICAS(HRE-TSO-442), PAGO BTS EXTRABURSATIL-VENCIMIENTO 25,26 Y 27 DE ENERO DE 2020 D.S.N°1121 DE 11 DE ENERO DE 2012. DEBITO DE LA LIBRETA N° 00099021001 TGN-RECURSOS ORDINARIOS MN, VENC. TITULOS TESORO DIRECTO."/>
    <m/>
    <m/>
    <m/>
    <m/>
    <n v="5990"/>
    <n v="0"/>
    <s v="NO_CONCILIADO"/>
  </r>
  <r>
    <x v="11"/>
    <m/>
    <x v="11"/>
    <x v="15"/>
    <s v="S09771810003"/>
    <s v="COB"/>
    <n v="977181"/>
    <m/>
    <s v="'TRANSFERENCIA DE FONDOS||S/G. NOTA CITE: MEFP//VTCP/DGCP/UODP-115/2020 DE LA FECHA, DEL MIN.DE ECONOMIA Y FINANZAS PUBLICAS(HRE-TSO-442), PAGO BTS EXTRABURSATIL-VENCIMIENTO 25,26 Y 27 DE ENERO DE 2020 D.S.N°1121 DE 11 DE ENERO DE 2012. DEBITO DE LA LIBRETA N° 00099021001, REPOSICION UTILES DE ESCRITORIO."/>
    <m/>
    <m/>
    <m/>
    <m/>
    <n v="50"/>
    <n v="0"/>
    <s v="NO_CONCILIADO"/>
  </r>
  <r>
    <x v="21"/>
    <m/>
    <x v="21"/>
    <x v="15"/>
    <s v="S09772190003"/>
    <s v="COB"/>
    <n v="977219"/>
    <m/>
    <s v="||TRANSFERENCIA DE FONDOS S/G. MENSAJES SWIFT NROS. 01031 Y 01030 DE LA FECHA. (SECTOR PÚBLICO - SERVICIOS). DEBITO DE LA LIBRETA 00119012001 ADSIB, REPOSICION UTILES DE ESCRITORIO."/>
    <m/>
    <m/>
    <m/>
    <m/>
    <n v="50"/>
    <n v="0"/>
    <s v="NO_CONCILIADO"/>
  </r>
  <r>
    <x v="0"/>
    <m/>
    <x v="0"/>
    <x v="16"/>
    <s v="O18193450002"/>
    <s v="BOD"/>
    <n v="1819345"/>
    <m/>
    <s v="00099021001 DEPOSITO DE EFECTIVO, DEPOSITANTE: GREGORIO CATARI CONDORI, CONCEPTO: DEVOLUCION DE BONO, CUENTA DE DEPOSITO: CUENTA UNICA DEL TESORO"/>
    <m/>
    <m/>
    <m/>
    <m/>
    <n v="0"/>
    <n v="400"/>
    <s v="NO_CONCILIADO"/>
  </r>
  <r>
    <x v="0"/>
    <m/>
    <x v="0"/>
    <x v="16"/>
    <s v="O18194030002"/>
    <s v="BOD"/>
    <n v="1819403"/>
    <m/>
    <s v="00099021001 DEPOSITO DE EFECTIVO, DEPOSITANTE: BASILIO ZABALA SANGA, CONCEPTO: DEV CATERGORIA INDEBIDA DE OCTUBRE 1998 A ABRIL 1999 COMPLEMENTANDO AL ANTERIOR PAGADO 29-NOV-2019, CUENTA DE DEPOSITO: CUENTA UNICA DEL TESORO"/>
    <m/>
    <m/>
    <m/>
    <m/>
    <n v="0"/>
    <n v="2"/>
    <s v="NO_CONCILIADO"/>
  </r>
  <r>
    <x v="0"/>
    <m/>
    <x v="0"/>
    <x v="16"/>
    <s v="O18194040002"/>
    <s v="BOD"/>
    <n v="1819404"/>
    <m/>
    <s v="00099021001 DEPOSITO DE EFECTIVO, DEPOSITANTE: ALFREDO ORELLANA AGUILAR, CONCEPTO: DEVOLUCION POR DOBLE PERCEPCION, CUENTA DE DEPOSITO: CUENTA UNICA DEL TESORO"/>
    <m/>
    <m/>
    <m/>
    <m/>
    <n v="0"/>
    <n v="7716.45"/>
    <s v="NO_CONCILIADO"/>
  </r>
  <r>
    <x v="0"/>
    <m/>
    <x v="0"/>
    <x v="16"/>
    <s v="O18194590002"/>
    <s v="BOD"/>
    <n v="1819459"/>
    <m/>
    <s v="00099021001 DEPOSITO DE EFECTIVO, DEPOSITANTE: ELISEO VALLEJOS DE LA BARRA, CONCEPTO: COBRO INDEBIDO, CUENTA DE DEPOSITO: CUENTA UNICA DEL TESORO"/>
    <m/>
    <m/>
    <m/>
    <m/>
    <n v="0"/>
    <n v="2635"/>
    <s v="NO_CONCILIADO"/>
  </r>
  <r>
    <x v="10"/>
    <m/>
    <x v="10"/>
    <x v="16"/>
    <s v="O18194610002"/>
    <s v="BOD"/>
    <n v="1819461"/>
    <m/>
    <s v="00513012003 DEPOSITO DE EFECTIVO, DEPOSITANTE: JUAN CARLOS QUENTA RIVAS, CONCEPTO: DEVOLUCION DE HABERES YPFB, CUENTA DE DEPOSITO: CUENTA UNICA DEL TESORO"/>
    <m/>
    <m/>
    <m/>
    <m/>
    <n v="0"/>
    <n v="7529.33"/>
    <s v="NO_CONCILIADO"/>
  </r>
  <r>
    <x v="8"/>
    <m/>
    <x v="8"/>
    <x v="16"/>
    <s v="B18193190002"/>
    <s v="BOD"/>
    <n v="1819319"/>
    <m/>
    <s v="00086031101 DEP.DE CHEQ.AJENOS,RET.DE CAM.,CONCEPTO: REVERSION,DEP.: SERNAP-TIPNIS , PROCEDENCIA: BANCO UNION S.A., CHEQUE: 1170, FECHA DE EMISION:29/12/2019"/>
    <m/>
    <m/>
    <m/>
    <m/>
    <n v="0"/>
    <n v="1542"/>
    <s v="NO_CONCILIADO"/>
  </r>
  <r>
    <x v="8"/>
    <m/>
    <x v="8"/>
    <x v="16"/>
    <s v="B18193230002"/>
    <s v="BOD"/>
    <n v="1819323"/>
    <m/>
    <s v="00086031101 DEP.DE CHEQ.AJENOS,RET.DE CAM.,CONCEPTO: REVERSION,DEP.: SERNAP-TIPNIS , PROCEDENCIA: BANCO UNION S.A., CHEQUE: 1174, FECHA DE EMISION:29/12/2019"/>
    <m/>
    <m/>
    <m/>
    <m/>
    <n v="0"/>
    <n v="592"/>
    <s v="NO_CONCILIADO"/>
  </r>
  <r>
    <x v="12"/>
    <m/>
    <x v="12"/>
    <x v="16"/>
    <s v="B18193780002"/>
    <s v="BOD"/>
    <n v="1819378"/>
    <m/>
    <s v="00099021001 DEP.DE CHEQ.AJENOS,RET.DE CAM.,CONCEPTO: DEVOLUCION DE VACACIONES POR 25 DIAS GESTION 2018 TDJ -LPZ LAURA E VILLEGAS R.,DEP.: ORGANO JUDICIAL-DAF NACIONAL , PROCEDENCIA: BANCO UNION S.A., CHEQUE: 3423, FECHA DE EMISION:16/01/2020"/>
    <m/>
    <m/>
    <m/>
    <m/>
    <n v="0"/>
    <n v="2358.5100000000002"/>
    <s v="NO_CONCILIADO"/>
  </r>
  <r>
    <x v="12"/>
    <m/>
    <x v="12"/>
    <x v="16"/>
    <s v="B18193880002"/>
    <s v="BOD"/>
    <n v="1819388"/>
    <m/>
    <s v="00099021001 DEP.DE CHEQ.AJENOS,RET.DE CAM.,CONCEPTO: DEVOL POR ERROR DE CALCULO DE BONO DE ANTIGUEDAD ENERO/2019 TRIB AGROAMBIENTAL DISTRITO TARIJA DE MA,DEP.: ORGANO JUDICIAL-DAF NACIONAL"/>
    <m/>
    <m/>
    <m/>
    <m/>
    <n v="0"/>
    <n v="9739.4500000000007"/>
    <s v="NO_CONCILIADO"/>
  </r>
  <r>
    <x v="11"/>
    <m/>
    <x v="11"/>
    <x v="16"/>
    <s v="S09773490003"/>
    <s v="COB"/>
    <n v="977349"/>
    <m/>
    <s v="'TRANSFERENCIA DE FONDOS||S/G. NOTA CITE: MEFP//VTCP/DGCP/UODP-118/2020 DE LA FECHA, DEL MIN.DE ECONOMIA Y FINANZAS PUBLICAS(HRE-TSO-447), PAGO BTS EXTRABURSATIL-VENCIMIENTO 28 DE ENERO DE 2020 D.S.N°1121 DE 11 DE ENERO DE 2012. DEBITO DE LA LIBRETA N° 00099021001, REPOSICION UTILES DE ESCRITORIO."/>
    <m/>
    <m/>
    <m/>
    <m/>
    <n v="50"/>
    <n v="0"/>
    <s v="NO_CONCILIADO"/>
  </r>
  <r>
    <x v="11"/>
    <m/>
    <x v="11"/>
    <x v="16"/>
    <s v="S09773490001"/>
    <s v="DEV"/>
    <n v="977349"/>
    <m/>
    <s v="'TRANSFERENCIA DE FONDOS||S/G. NOTA CITE: MEFP//VTCP/DGCP/UODP-118/2020 DE LA FECHA, DEL MIN.DE ECONOMIA Y FINANZAS PUBLICAS(HRE-TSO-447), PAGO BTS EXTRABURSATIL-VENCIMIENTO 28 DE ENERO DE 2020 D.S.N°1121 DE 11 DE ENERO DE 2012. DEBITO DE LA LIBRETA N° 00099021001 TGN-RECURSOS ORDINARIOS MN, VENC.TITULOS TESORO DIRECTO."/>
    <m/>
    <m/>
    <m/>
    <m/>
    <n v="3570"/>
    <n v="0"/>
    <s v="NO_CONCILIADO"/>
  </r>
  <r>
    <x v="34"/>
    <m/>
    <x v="34"/>
    <x v="17"/>
    <s v="O18198370002"/>
    <s v="BOD"/>
    <n v="1819837"/>
    <m/>
    <s v="00099021001 DEPOSITO DE EFECTIVO, DEPOSITANTE: MIGUEL MEJIA VASQUEZ, CONCEPTO: DEP EXTRAJUDICIAL MPD NOTA RECUPERACION MPD-UAI-N°056/2018, CUENTA DE DEPOSITO: CUENTA UNICA DEL TESORO"/>
    <m/>
    <m/>
    <m/>
    <m/>
    <n v="0"/>
    <n v="501"/>
    <s v="NO_CONCILIADO"/>
  </r>
  <r>
    <x v="17"/>
    <m/>
    <x v="17"/>
    <x v="17"/>
    <s v="B18197200002"/>
    <s v="BOD"/>
    <n v="1819720"/>
    <m/>
    <s v="00291012008 DEP.DE CHEQ.AJENOS,RET.DE CAM.,CONCEPTO: CONSTRUCTORA SANCHEZ TRIPOLINI LTDA,DEP.: BANCO UNION S.A. , PROCEDENCIA: BANCO UNION S.A., CHEQUE: 168367, FECHA DE EMISION:28/01/2020"/>
    <m/>
    <m/>
    <m/>
    <m/>
    <n v="0"/>
    <n v="1614.8"/>
    <s v="NO_CONCILIADO"/>
  </r>
  <r>
    <x v="34"/>
    <m/>
    <x v="34"/>
    <x v="17"/>
    <s v="B18197240002"/>
    <s v="BOD"/>
    <n v="1819724"/>
    <m/>
    <s v="00066014202 DEP.DE CHEQ.AJENOS,RET.DE CAM.,CONCEPTO: CARLA NINETH RAMIREZ CHOQUE,DEP.: BANCO UNION S.A. , PROCEDENCIA: BANCO UNION S.A., CHEQUE: 168365, FECHA DE EMISION:28/01/2020"/>
    <m/>
    <m/>
    <m/>
    <m/>
    <n v="0"/>
    <n v="2875.6"/>
    <s v="NO_CONCILIADO"/>
  </r>
  <r>
    <x v="0"/>
    <m/>
    <x v="0"/>
    <x v="17"/>
    <s v="B18197270002"/>
    <s v="BOD"/>
    <n v="1819727"/>
    <m/>
    <s v="00099021001 DEP.DE CHEQ.AJENOS,RET.DE CAM.,CONCEPTO: LORA ORTUÑO JUANA LIDIA,DEP.: BANCO UNION S.A. , PROCEDENCIA: BANCO UNION S.A., CHEQUE: 168366, FECHA DE EMISION:28/01/2020"/>
    <m/>
    <m/>
    <m/>
    <m/>
    <n v="0"/>
    <n v="22585.5"/>
    <s v="NO_CONCILIADO"/>
  </r>
  <r>
    <x v="7"/>
    <m/>
    <x v="7"/>
    <x v="17"/>
    <s v="S09774050002"/>
    <s v="CRV"/>
    <n v="977405"/>
    <m/>
    <s v="||REGULARIZACIÓN DEL COMPROBANTE CONTABLE NRO. 0973569 DE F. 11/12/2019 POR ERROR EN APROPIACION DE LA CUENTA DE DEBITO PARA EL COBRO DE COMISIONES POR 292 OPERACIONES POR APORTES NOVIEMBRE/19."/>
    <m/>
    <m/>
    <m/>
    <m/>
    <n v="0"/>
    <n v="14600"/>
    <s v="NO_CONCILIADO"/>
  </r>
  <r>
    <x v="10"/>
    <m/>
    <x v="10"/>
    <x v="17"/>
    <s v="G12572260003"/>
    <s v="CVD"/>
    <n v="1257226"/>
    <m/>
    <s v="PROVISION DE FONDOS A SOLICITUD DE YACIMIENTOS PETROLIFEROS FISCALES BOLIVIANOS SEGUN SOLICITUD YPFB-0010-2020 REF: PAGO AL TESORO GENERAL DE LA NACION PARTICIPACION DE LA PRODUCCION OCTUBRE 2019 LIB. 00099021001 TGN YPFB PARTICIPACION 6% PRODUCCIÓN BRUTA DE HIDROCARBUROS BOCA DE POZO"/>
    <m/>
    <m/>
    <m/>
    <m/>
    <n v="50"/>
    <n v="0"/>
    <s v="NO_CONCILIADO"/>
  </r>
  <r>
    <x v="10"/>
    <m/>
    <x v="10"/>
    <x v="17"/>
    <s v="G12572320003"/>
    <s v="CVD"/>
    <n v="1257232"/>
    <m/>
    <s v="PROVISION DE FONDOS A SOLICITUD DE YACIMIENTOS PETROLIFEROS FISCALES BOLIVIANOS SEGUN SOLICITUD YPFB-0012-2020 REF: PAGO A GAS TRANSBOLIVIANO SA POR SERV INTERRUMPIBLE DE TRANSPORTE DE GN MI CHIQUITOS MUTUN REDES YPFB YACUSES LIB. 00513012007 YPFB - RECURSOS NACIONALIZACIÓN"/>
    <m/>
    <m/>
    <m/>
    <m/>
    <n v="50"/>
    <n v="0"/>
    <s v="NO_CONCILIADO"/>
  </r>
  <r>
    <x v="10"/>
    <m/>
    <x v="10"/>
    <x v="17"/>
    <s v="G12570800003"/>
    <s v="CVD"/>
    <n v="1257080"/>
    <m/>
    <s v="PROVISION DE FONDOS A SOLICITUD DE YACIMIENTOS PETROLIFEROS FISCALES BOLIVIANOS SEGUN SOLICITUD YPFB-0003-2020 REF: PAGO IMPUESTOS DIRECTO A LOS HIDROCARBUROS PRODUCCION OCTUBRE 2019 LIB. 00513012007 YPFB - RECURSOS NACIONALIZACIÓN"/>
    <m/>
    <m/>
    <m/>
    <m/>
    <n v="50"/>
    <n v="0"/>
    <s v="NO_CONCILIADO"/>
  </r>
  <r>
    <x v="27"/>
    <m/>
    <x v="27"/>
    <x v="17"/>
    <s v="G12579000002"/>
    <s v="CRV"/>
    <n v="1257900"/>
    <m/>
    <s v="REGULARIZACION DE TRANSFERENCIA DEL EXTERIOR SEGUN SWIFT 01074 DE FECHA 28/01/2020 ORDENANTE: CONSULADO GENERAL DE BOLIVIA EN BUENOS AIRES LIB. 00340012005 SEGIP - RECAUDACION EXTERIOR - CEDULAS DE IDENTIDAD"/>
    <m/>
    <m/>
    <m/>
    <m/>
    <n v="0"/>
    <n v="104116.69"/>
    <s v="NO_CONCILIADO"/>
  </r>
  <r>
    <x v="7"/>
    <m/>
    <x v="7"/>
    <x v="17"/>
    <s v="Q12344110002"/>
    <s v="CRV"/>
    <n v="1234411"/>
    <m/>
    <s v="NUMERO DE LIBRETA CUT: 00099021001 OPERACIÓN E75 TRANSFERENCIA DE LA CUENTA FISCAL BUN A LA CUT EN MN TRANSFERENCIA DE FONDOS A SOLICITUD DEL GOBIERNO AUTONOMO MUNICIPAL DE VILLA CHARCAS CON CITE:G.A.M.V.CH-NÂ°24/2020 CTA. 3987 CUT LBRTA.00099021001."/>
    <m/>
    <m/>
    <m/>
    <m/>
    <n v="0"/>
    <n v="2139.84"/>
    <s v="NO_CONCILIADO"/>
  </r>
  <r>
    <x v="13"/>
    <m/>
    <x v="13"/>
    <x v="17"/>
    <s v="S09774160002"/>
    <s v="CRV"/>
    <n v="977416"/>
    <m/>
    <s v="||TRANSFERENCIA DE FONDOS S/G. FORMULARIO CITE: BUN/CF050/20 DE LA FECHA.(HRE-TSO-455), ADQUISICION DE COMPUTADORAS-GAM LAJA. A SOLICITUD GOB.AUT.MCPAL.LAJA,LIBRETA N°00041014101 MDPYEP-REVOLUCION TECNOLOGICA EN EDUCACION;BUN."/>
    <m/>
    <m/>
    <m/>
    <m/>
    <n v="0"/>
    <n v="200000"/>
    <s v="NO_CONCILIADO"/>
  </r>
  <r>
    <x v="10"/>
    <m/>
    <x v="10"/>
    <x v="17"/>
    <s v="G12576100001"/>
    <s v="CVD"/>
    <n v="1257610"/>
    <m/>
    <s v="COBRO COSTOS DE PAPELERIA SEGUN TRANSFERENCIA DEL EXTERIOR POR ORDEN DE COPAGAZ DISTRIBUIDORA DE GAS S.A. (SAO PAULO BRASIL) REF.: INV.54, 55, 56, 57 FECHA VALOR 28/01/2020 LIB. 00513062001 YPFB-OPERACIONES PLANTA DE SEPARACION DE LIQUIDOS RIO GRANDE"/>
    <m/>
    <m/>
    <m/>
    <m/>
    <n v="50"/>
    <n v="0"/>
    <s v="NO_CONCILIADO"/>
  </r>
  <r>
    <x v="27"/>
    <m/>
    <x v="27"/>
    <x v="17"/>
    <s v="G12579010001"/>
    <s v="CVD"/>
    <n v="1257901"/>
    <m/>
    <s v="COBRO COSTOS DE PAPELERIA POR REGULARIZACION DE TRANSFERENCIA DEL EXTERIOR POR ORDEN DE CONSULADO GENERAL DE BOLIVIA EN BUENOS AIRES LIB. 00340012003 RECAUDACION EXTRANJERIA - C.I. -L.C."/>
    <m/>
    <m/>
    <m/>
    <m/>
    <n v="50"/>
    <n v="0"/>
    <s v="NO_CONCILIADO"/>
  </r>
  <r>
    <x v="10"/>
    <m/>
    <x v="10"/>
    <x v="17"/>
    <s v="G12579050001"/>
    <s v="CVD"/>
    <n v="1257905"/>
    <m/>
    <s v="COBRO COSTOS DE PAPELERIA SEGUN TRANSFERENCIA DEL EXTERIOR POR ORDEN DE SOLGAS S.A. LIB. 00513062001 YPFB-OPERACIONES PLANTA DE SEPARACION DE LIQUIDOS RIO GRANDE"/>
    <m/>
    <m/>
    <m/>
    <m/>
    <n v="50"/>
    <n v="0"/>
    <s v="NO_CONCILIADO"/>
  </r>
  <r>
    <x v="10"/>
    <m/>
    <x v="10"/>
    <x v="17"/>
    <s v="S09774320001"/>
    <s v="COB"/>
    <n v="977432"/>
    <m/>
    <s v="'COBRO DE'||UTILES DE ESCRITORIO POR EL COMPROBANTE CONTABLE NRO. 0977430 DE LA FECHA, SEGÚN CORREO ELECTRÓNICO DE YPFB DE F. 23/01/2018. DEBITO DE LA LIBRETA 00513022001 YPFB  OPERACIONES."/>
    <m/>
    <m/>
    <m/>
    <m/>
    <n v="50"/>
    <n v="0"/>
    <s v="NO_CONCILIADO"/>
  </r>
  <r>
    <x v="11"/>
    <m/>
    <x v="11"/>
    <x v="17"/>
    <s v="S09774370001"/>
    <s v="DEV"/>
    <n v="977437"/>
    <m/>
    <s v="'TRANSFERENCIA DE FONDOS||S/G. NOTA CITE: MEFP//VTCP/DGCP/UODP-119/2020 DE LA FECHA, DEL MIN.DE ECONOMIA Y FINANZAS PUBLICAS(HRE-TSO-458), PAGO BTS EXTRABURSATIL-VENCIMIENTO 29 DE ENERO DE 2020 D.S.N°1121 DE 11 DE ENERO DE 2012. DEBITO DE LA LIBRETA N° 00099021001 TGN-RECURSOS ORDINARIOS MN, VENC. TITULOS TESORO DIRECTO."/>
    <m/>
    <m/>
    <m/>
    <m/>
    <n v="3200"/>
    <n v="0"/>
    <s v="NO_CONCILIADO"/>
  </r>
  <r>
    <x v="11"/>
    <m/>
    <x v="11"/>
    <x v="17"/>
    <s v="S09774370003"/>
    <s v="COB"/>
    <n v="977437"/>
    <m/>
    <s v="'TRANSFERENCIA DE FONDOS||S/G. NOTA CITE: MEFP//VTCP/DGCP/UODP-119/2020 DE LA FECHA, DEL MIN.DE ECONOMIA Y FINANZAS PUBLICAS(HRE-TSO-458), PAGO BTS EXTRABURSATIL-VENCIMIENTO 29 DE ENERO DE 2020 D.S.N°1121 DE 11 DE ENERO DE 2012. DEBITO DE LA LIBRETA N° 00099021001, REPOSICION UTILES DE ESCRITORIO."/>
    <m/>
    <m/>
    <m/>
    <m/>
    <n v="50"/>
    <n v="0"/>
    <s v="NO_CONCILIADO"/>
  </r>
  <r>
    <x v="28"/>
    <m/>
    <x v="28"/>
    <x v="18"/>
    <s v="O18201370002"/>
    <s v="BOD"/>
    <n v="1820137"/>
    <m/>
    <s v="00190012003 DEPOSITO DE EFECTIVO, DEPOSITANTE: KLAUS LUDWING CALLIZAYA COSSIO, CONCEPTO: DEVOLUCION DE VIATICOS POR VIAJE AL MUNICIPIO YUNCHARA EL 19 DE NOVIEMBRE, CUENTA DE DEPOSITO: CUENTA UNICA DEL TESORO"/>
    <m/>
    <m/>
    <m/>
    <m/>
    <n v="0"/>
    <n v="274"/>
    <s v="NO_CONCILIADO"/>
  </r>
  <r>
    <x v="28"/>
    <m/>
    <x v="28"/>
    <x v="18"/>
    <s v="O18201380002"/>
    <s v="BOD"/>
    <n v="1820138"/>
    <m/>
    <s v="00190012003 DEPOSITO DE EFECTIVO, DEPOSITANTE: MARIA GALIA  APAZA MAMANI, CONCEPTO: DEVOLUCION DE VIATICOS POR VIAJE AL MUNICIPIO MAPIRI DEL 11 AL 12 DE NOVIEMBRE, CUENTA DE DEPOSITO: CUENTA UNICA DEL TESORO"/>
    <m/>
    <m/>
    <m/>
    <m/>
    <n v="0"/>
    <n v="377"/>
    <s v="NO_CONCILIADO"/>
  </r>
  <r>
    <x v="28"/>
    <m/>
    <x v="28"/>
    <x v="18"/>
    <s v="O18201410002"/>
    <s v="BOD"/>
    <n v="1820141"/>
    <m/>
    <s v="00190012003 DEPOSITO DE EFECTIVO, DEPOSITANTE: ADRIAN MICHEL TICONA FLORES, CONCEPTO: DEVOLUCION DE VIATICOS POR VIAJE A LAS COMUNIDADES QUIROCOMA Y RICA RICA EL 8 DE NOVIEMBRE, CUENTA DE DEPOSITO: CUENTA UNICA DEL TESORO"/>
    <m/>
    <m/>
    <m/>
    <m/>
    <n v="0"/>
    <n v="155"/>
    <s v="NO_CONCILIADO"/>
  </r>
  <r>
    <x v="28"/>
    <m/>
    <x v="28"/>
    <x v="18"/>
    <s v="O18201420002"/>
    <s v="BOD"/>
    <n v="1820142"/>
    <m/>
    <s v="00190012003 DEPOSITO DE EFECTIVO, DEPOSITANTE: RHINDA ELIZABETH CALLA GUTIERREZ, CONCEPTO: DEVOLUCION DE VIATICOS POR VIAJE AL MUNICIPIO SAN AGUSTIN DE 29 AL 31/10 DEL 2019, CUENTA DE DEPOSITO: CUENTA UNICA DEL TESORO"/>
    <m/>
    <m/>
    <m/>
    <m/>
    <n v="0"/>
    <n v="651"/>
    <s v="NO_CONCILIADO"/>
  </r>
  <r>
    <x v="28"/>
    <m/>
    <x v="28"/>
    <x v="18"/>
    <s v="O18201430002"/>
    <s v="BOD"/>
    <n v="1820143"/>
    <m/>
    <s v="00190012003 DEPOSITO DE EFECTIVO, DEPOSITANTE: GONZALO GUTIERREZ VEGA, CONCEPTO: DEVOLUCION DE VIATICOS POR VIAJE AL MUNICIPIO TINGUIPAYA EL 27 DE SEPTIEMBRE/19, CUENTA DE DEPOSITO: CUENTA UNICA DEL TESORO"/>
    <m/>
    <m/>
    <m/>
    <m/>
    <n v="0"/>
    <n v="155"/>
    <s v="NO_CONCILIADO"/>
  </r>
  <r>
    <x v="28"/>
    <m/>
    <x v="28"/>
    <x v="18"/>
    <s v="O18201440002"/>
    <s v="BOD"/>
    <n v="1820144"/>
    <m/>
    <s v="00190012003 DEPOSITO DE EFECTIVO, DEPOSITANTE: LUIS ALBERTO MENDOZA GARCIA, CONCEPTO: DEVOLUCION DE VIATICOS POR VIAJE A LA COMUNIDAD QORI MAYU DEL 30/09 AL 01/10 DEL 2019, CUENTA DE DEPOSITO: CUENTA UNICA DEL TESORO"/>
    <m/>
    <m/>
    <m/>
    <m/>
    <n v="0"/>
    <n v="377"/>
    <s v="NO_CONCILIADO"/>
  </r>
  <r>
    <x v="28"/>
    <m/>
    <x v="28"/>
    <x v="18"/>
    <s v="O18201450002"/>
    <s v="BOD"/>
    <n v="1820145"/>
    <m/>
    <s v="00190012003 DEPOSITO DE EFECTIVO, DEPOSITANTE: GONZALO GUTIERREZ VEGA, CONCEPTO: DEVOLUCION DE VIATICOS POR VIAJE AL CANTON CONCEPCION EL 30 DE SEPTIEMBRE/19, CUENTA DE DEPOSITO: CUENTA UNICA DEL TESORO"/>
    <m/>
    <m/>
    <m/>
    <m/>
    <n v="0"/>
    <n v="155"/>
    <s v="NO_CONCILIADO"/>
  </r>
  <r>
    <x v="28"/>
    <m/>
    <x v="28"/>
    <x v="18"/>
    <s v="O18201460002"/>
    <s v="BOD"/>
    <n v="1820146"/>
    <m/>
    <s v="00190012003 DEPOSITO DE EFECTIVO, DEPOSITANTE: SERGIO RODRIGO CASTRO PRIETO, CONCEPTO: DEVOLUCION DE VIATICOS POR VIAJE AL CANTON CONCEPCION EL 30 DE AGOSTO/19, CUENTA DE DEPOSITO: CUENTA UNICA DEL TESORO"/>
    <m/>
    <m/>
    <m/>
    <m/>
    <n v="0"/>
    <n v="155"/>
    <s v="NO_CONCILIADO"/>
  </r>
  <r>
    <x v="28"/>
    <m/>
    <x v="28"/>
    <x v="18"/>
    <s v="O18201470002"/>
    <s v="BOD"/>
    <n v="1820147"/>
    <m/>
    <s v="00190012003 DEPOSITO DE EFECTIVO, DEPOSITANTE: ANDREA LIBERTAD PERALTA, CONCEPTO: DEVOLUCION DE VIATICOS POR VIAJE A LA COMUNIDAD AJNOCOLLO EL 14 DE AGOSTO/19, CUENTA DE DEPOSITO: CUENTA UNICA DEL TESORO"/>
    <m/>
    <m/>
    <m/>
    <m/>
    <n v="0"/>
    <n v="155"/>
    <s v="NO_CONCILIADO"/>
  </r>
  <r>
    <x v="28"/>
    <m/>
    <x v="28"/>
    <x v="18"/>
    <s v="O18201490002"/>
    <s v="BOD"/>
    <n v="1820149"/>
    <m/>
    <s v="00190012003 DEPOSITO DE EFECTIVO, DEPOSITANTE: INES GLADYS LAGRAVA CAMPOS, CONCEPTO: DEVOLUCION DE VIATICOS POR VIAJE AL MUNICIPIO CAMARGO EL 9 DE SEPTIEMBRE/19, CUENTA DE DEPOSITO: CUENTA UNICA DEL TESORO"/>
    <m/>
    <m/>
    <m/>
    <m/>
    <n v="0"/>
    <n v="371"/>
    <s v="NO_CONCILIADO"/>
  </r>
  <r>
    <x v="28"/>
    <m/>
    <x v="28"/>
    <x v="18"/>
    <s v="O18201500002"/>
    <s v="BOD"/>
    <n v="1820150"/>
    <m/>
    <s v="00190012003 DEPOSITO DE EFECTIVO, DEPOSITANTE: GUEYSSA CLAUDIA VARGAS VALVERDE, CONCEPTO: DEVOLUCION DE VIATICOS POR VIAJE A LA COMUNIDAD VILLA SOLANO EL 25 DE JULIO/19, CUENTA DE DEPOSITO: CUENTA UNICA DEL TESORO"/>
    <m/>
    <m/>
    <m/>
    <m/>
    <n v="0"/>
    <n v="155"/>
    <s v="NO_CONCILIADO"/>
  </r>
  <r>
    <x v="28"/>
    <m/>
    <x v="28"/>
    <x v="18"/>
    <s v="O18201520002"/>
    <s v="BOD"/>
    <n v="1820152"/>
    <m/>
    <s v="00190012003 DEPOSITO DE EFECTIVO, DEPOSITANTE: ALFREDO BRAVO QUISPE, CONCEPTO: DEVOLUCION DE VIATICOS POR VIAJE A LA COMUNIDAD MOROCHA B EL 28 DE JUNIO/19, CUENTA DE DEPOSITO: CUENTA UNICA DEL TESORO"/>
    <m/>
    <m/>
    <m/>
    <m/>
    <n v="0"/>
    <n v="155"/>
    <s v="NO_CONCILIADO"/>
  </r>
  <r>
    <x v="8"/>
    <m/>
    <x v="8"/>
    <x v="18"/>
    <s v="O18201880002"/>
    <s v="BOD"/>
    <n v="1820188"/>
    <m/>
    <s v="00086014407 DEPOSITO DE EFECTIVO, DEPOSITANTE: GOBIERNO AUTONOMO MUNICIPAL DE CAMARGO, CONCEPTO: DEVOLUCION DE RECURSOS NO EJECUTADOS PROY &quot; FORESTACION MICRO-RIO CHINIMAYU Y TUMUSLA MUNICIPIO CAMA, CUENTA DE DEPOSITO: CUENTA UNICA DEL TESORO"/>
    <m/>
    <m/>
    <m/>
    <m/>
    <n v="0"/>
    <n v="5.84"/>
    <s v="NO_CONCILIADO"/>
  </r>
  <r>
    <x v="39"/>
    <m/>
    <x v="39"/>
    <x v="18"/>
    <s v="O18201950002"/>
    <s v="BOD"/>
    <n v="1820195"/>
    <m/>
    <s v="00344012001 DEPOSITO DE EFECTIVO, DEPOSITANTE: WILBERG CUTIPA PEREZ, CONCEPTO: PREVENTIVO 755, CUENTA DE DEPOSITO: CUENTA UNICA DEL TESORO"/>
    <m/>
    <m/>
    <m/>
    <m/>
    <n v="0"/>
    <n v="35"/>
    <s v="NO_CONCILIADO"/>
  </r>
  <r>
    <x v="39"/>
    <m/>
    <x v="39"/>
    <x v="18"/>
    <s v="O18201960002"/>
    <s v="BOD"/>
    <n v="1820196"/>
    <m/>
    <s v="00344012001 DEPOSITO DE EFECTIVO, DEPOSITANTE: WILBERG CUTIPA PEREZ, CONCEPTO: PREVENTIVO 754, CUENTA DE DEPOSITO: CUENTA UNICA DEL TESORO"/>
    <m/>
    <m/>
    <m/>
    <m/>
    <n v="0"/>
    <n v="0.62"/>
    <s v="NO_CONCILIADO"/>
  </r>
  <r>
    <x v="22"/>
    <m/>
    <x v="22"/>
    <x v="18"/>
    <s v="B18200450002"/>
    <s v="BOD"/>
    <n v="1820045"/>
    <m/>
    <s v="00076011101 DEP.DE CHEQ.AJENOS,RET.DE CAM.,CONCEPTO: RECUPERACION DE RECURSOS MEDIANTE PROCESO JUDICIAL N/C: 128/2005,DEP.: ORGANO JUDICIAL DAF , PROCEDENCIA: BANCO UNION S.A., CHEQUE: 13490, FECHA DE EMISION:31/12/2019"/>
    <m/>
    <m/>
    <m/>
    <m/>
    <n v="0"/>
    <n v="160369.20000000001"/>
    <s v="NO_CONCILIADO"/>
  </r>
  <r>
    <x v="0"/>
    <m/>
    <x v="0"/>
    <x v="18"/>
    <s v="B18200780002"/>
    <s v="BOD"/>
    <n v="1820078"/>
    <m/>
    <s v="00099021001 DEP.DE CHEQ.AJENOS,RET.DE CAM.,CONCEPTO: AYALA OROSCO MARISOL,DEP.: BANCO UNION SA. , PROCEDENCIA: BANCO UNION S.A., CHEQUE: 168373, FECHA DE EMISION:29/01/2020"/>
    <m/>
    <m/>
    <m/>
    <m/>
    <n v="0"/>
    <n v="19572"/>
    <s v="NO_CONCILIADO"/>
  </r>
  <r>
    <x v="0"/>
    <m/>
    <x v="0"/>
    <x v="18"/>
    <s v="O18200380002"/>
    <s v="BOD"/>
    <n v="1820038"/>
    <m/>
    <s v="00099021001 DEPOSITO DE EFECTIVO, DEPOSITANTE: ALCIVIADES GUTIERREZ PALLARICO, CONCEPTO: DEVOLUCION DE 2 DUODECIMAS DE AGUINALDO, CUENTA DE DEPOSITO: CUENTA UNICA DEL TESORO"/>
    <m/>
    <m/>
    <m/>
    <m/>
    <n v="0"/>
    <n v="534"/>
    <s v="NO_CONCILIADO"/>
  </r>
  <r>
    <x v="0"/>
    <m/>
    <x v="0"/>
    <x v="18"/>
    <s v="O18201100002"/>
    <s v="BOD"/>
    <n v="1820110"/>
    <m/>
    <s v="00099021001 DEPOSITO DE EFECTIVO, DEPOSITANTE: ELDER GEOVANNA RODRIGUEZ, CONCEPTO: DEVOLUCION DE PAGO CESTATICKET DICIEMBRE 2018 A FAVOR DE LA SRA AIMETH REYES, CUENTA DE DEPOSITO: CUENTA UNICA DEL TESORO"/>
    <m/>
    <m/>
    <m/>
    <m/>
    <n v="0"/>
    <n v="8.2799999999999994"/>
    <s v="NO_CONCILIADO"/>
  </r>
  <r>
    <x v="0"/>
    <m/>
    <x v="0"/>
    <x v="18"/>
    <s v="O18201280002"/>
    <s v="BOD"/>
    <n v="1820128"/>
    <m/>
    <s v="00099021001 DEPOSITO DE EFECTIVO, DEPOSITANTE: MAXIMILIANO DAVILA PEREZ, CONCEPTO: DEVOLUCION PASAJES AEREOS EMITIDOS POR BOLTUR BOLETOS PREVENTIVO 1191-2019, CUENTA DE DEPOSITO: CUENTA UNICA DEL TESORO"/>
    <m/>
    <m/>
    <m/>
    <m/>
    <n v="0"/>
    <n v="1409"/>
    <s v="NO_CONCILIADO"/>
  </r>
  <r>
    <x v="0"/>
    <m/>
    <x v="0"/>
    <x v="18"/>
    <s v="O18201290002"/>
    <s v="BOD"/>
    <n v="1820129"/>
    <m/>
    <s v="00099021001 DEPOSITO DE EFECTIVO, DEPOSITANTE: MAXIMILIANO DAVILA PEREZ, CONCEPTO: DEVOLUCION PASAJES AEREOS EMITIDOS POR BOLTUR BOLETOS  PREVENTIVO 1055-2019, CUENTA DE DEPOSITO: CUENTA UNICA DEL TESORO"/>
    <m/>
    <m/>
    <m/>
    <m/>
    <n v="0"/>
    <n v="311"/>
    <s v="NO_CONCILIADO"/>
  </r>
  <r>
    <x v="12"/>
    <m/>
    <x v="12"/>
    <x v="18"/>
    <s v="O18201310002"/>
    <s v="BOD"/>
    <n v="1820131"/>
    <m/>
    <s v="00099021001 DEPOSITO DE EFECTIVO, DEPOSITANTE: CAMARA DE DIPUTADOS, CONCEPTO: DEVOLUCION DEL REFRIGERIO DEL PERSONAL MES DE JULIO, CUENTA DE DEPOSITO: CUENTA UNICA DEL TESORO"/>
    <m/>
    <m/>
    <m/>
    <m/>
    <n v="0"/>
    <n v="1782"/>
    <s v="NO_CONCILIADO"/>
  </r>
  <r>
    <x v="17"/>
    <m/>
    <x v="17"/>
    <x v="18"/>
    <s v="Q12344460002"/>
    <s v="CRV"/>
    <n v="1234446"/>
    <m/>
    <s v="NUMERO DE LIBRETA CUT: Libreta 00291012009 ABC OTROS RECURSOS ESPECIFICOS OPERACIÓN E18 TRANSFERENCIA DEL SISTEMA FINANCIERO POR CUENTA DE TERCEROS A LA CUT Por pago de ejecución de Boleta de Garantía N° 16475191"/>
    <m/>
    <m/>
    <m/>
    <m/>
    <n v="0"/>
    <n v="74019.960000000006"/>
    <s v="NO_CONCILIADO"/>
  </r>
  <r>
    <x v="27"/>
    <m/>
    <x v="27"/>
    <x v="18"/>
    <s v="Q12347540002"/>
    <s v="CRV"/>
    <n v="1234754"/>
    <m/>
    <s v="NUMERO DE LIBRETA CUT: 00099021001 OPERACIÓN E18 TRANSFERENCIA DEL SISTEMA FINANCIERO POR CUENTA DE TERCEROS A LA CUT TRANSFERENCIA PAGO DE MULTAS DEL MES DE DICIEMBRE 2019 SERVICIO RECAUDACION SEGIP 2"/>
    <m/>
    <m/>
    <m/>
    <m/>
    <n v="0"/>
    <n v="6.84"/>
    <s v="NO_CONCILIADO"/>
  </r>
  <r>
    <x v="10"/>
    <m/>
    <x v="10"/>
    <x v="18"/>
    <s v="G12591760001"/>
    <s v="CVD"/>
    <n v="1259176"/>
    <m/>
    <s v="COBRO COSTOS DE PAPELERIA SEGUN TRANSFERENCIA DEL EXTERIOR POR ORDEN DE CORPORACION ANDINA DEL GAS PERU S.A.C. LIB. 00513062001 YPFB-OPERACIONES PLANTA DE SEPARACION DE LIQUIDOS RIO GRANDE"/>
    <m/>
    <m/>
    <m/>
    <m/>
    <n v="50"/>
    <n v="0"/>
    <s v="NO_CONCILIADO"/>
  </r>
  <r>
    <x v="11"/>
    <m/>
    <x v="11"/>
    <x v="18"/>
    <s v="S09774890001"/>
    <s v="DEV"/>
    <n v="977489"/>
    <m/>
    <s v="'TRANSFERENCIA DE FONDOS||S/G. NOTA CITE: MEFP//VTCP/DGCP/UODP-134/2020 DE LA FECHA, DEL MIN.DE ECONOMIA Y FINANZAS PUBLICAS(HRE-TSO-461), PAGO BTS EXTRABURSATIL-VENCIMIENTO 30 DE ENERO DE 2020 D.S.N°1121 DE 11 DE ENERO DE 2012. DEBITO DE LA LIBRETA N° 00099021001 TGN-RECURSOS ORDINARIOS MN., VENC. TITULOS TESORO DIRECTO."/>
    <m/>
    <m/>
    <m/>
    <m/>
    <n v="5100"/>
    <n v="0"/>
    <s v="NO_CONCILIADO"/>
  </r>
  <r>
    <x v="11"/>
    <m/>
    <x v="11"/>
    <x v="18"/>
    <s v="S09774890003"/>
    <s v="COB"/>
    <n v="977489"/>
    <m/>
    <s v="'TRANSFERENCIA DE FONDOS||S/G. NOTA CITE: MEFP//VTCP/DGCP/UODP-134/2020 DE LA FECHA, DEL MIN.DE ECONOMIA Y FINANZAS PUBLICAS(HRE-TSO-461), PAGO BTS EXTRABURSATIL-VENCIMIENTO 30 DE ENERO DE 2020 D.S.N°1121 DE 11 DE ENERO DE 2012. DEBITO DE LA LIBRETA N° 00099021001, REPOSICION UTILES DE ESCRITORIO."/>
    <m/>
    <m/>
    <m/>
    <m/>
    <n v="50"/>
    <n v="0"/>
    <s v="NO_CONCILIADO"/>
  </r>
  <r>
    <x v="12"/>
    <m/>
    <x v="12"/>
    <x v="18"/>
    <s v="S09775110004"/>
    <s v="COB"/>
    <n v="977511"/>
    <m/>
    <s v="'TRANSFERENCIA DE FONDOS||S/G. NOTA CITE: MH/VTCP/DGT/UO/OB N°1844/2008 DE F.21-10-2008 DEL MIN.DE HACIENDA S/G. DETALLE ADJUNTO. DEBITO DE LA LIBRETA N° 00099021001, REPOSICION UTILES DE ESCRITORIO."/>
    <m/>
    <m/>
    <m/>
    <m/>
    <n v="50"/>
    <n v="0"/>
    <s v="NO_CONCILIADO"/>
  </r>
  <r>
    <x v="44"/>
    <m/>
    <x v="44"/>
    <x v="18"/>
    <s v="T04038530001"/>
    <s v="DEV"/>
    <n v="403853"/>
    <m/>
    <s v="CONTABILIZACION ORDENES DE TRANSFERENCIA GRACOS"/>
    <m/>
    <m/>
    <m/>
    <m/>
    <n v="6290662.8799999999"/>
    <n v="0"/>
    <s v="NO_CONCILIADO"/>
  </r>
  <r>
    <x v="44"/>
    <m/>
    <x v="44"/>
    <x v="18"/>
    <s v="T04038550001"/>
    <s v="DEV"/>
    <n v="403855"/>
    <m/>
    <s v="CONTABILIZACION ORDENES DE TRANSFERENCIA GRACOS"/>
    <m/>
    <m/>
    <m/>
    <m/>
    <n v="1494586.42"/>
    <n v="0"/>
    <s v="NO_CONCILIADO"/>
  </r>
  <r>
    <x v="44"/>
    <m/>
    <x v="44"/>
    <x v="18"/>
    <s v="T04038570001"/>
    <s v="DEV"/>
    <n v="403857"/>
    <m/>
    <s v="CONTABILIZACION ORDENES DE TRANSFERENCIA GRACOS"/>
    <m/>
    <m/>
    <m/>
    <m/>
    <n v="6314894.7999999998"/>
    <n v="0"/>
    <s v="NO_CONCILIADO"/>
  </r>
  <r>
    <x v="44"/>
    <m/>
    <x v="44"/>
    <x v="18"/>
    <s v="T04038590001"/>
    <s v="DEV"/>
    <n v="403859"/>
    <m/>
    <s v="CONTABILIZACION ORDENES DE TRANSFERENCIA GRACOS"/>
    <m/>
    <m/>
    <m/>
    <m/>
    <n v="332309.86"/>
    <n v="0"/>
    <s v="NO_CONCILIADO"/>
  </r>
  <r>
    <x v="44"/>
    <m/>
    <x v="44"/>
    <x v="18"/>
    <s v="T04038610001"/>
    <s v="DEV"/>
    <n v="403861"/>
    <m/>
    <s v="CONTABILIZACION ORDENES DE TRANSFERENCIA GRACOS"/>
    <m/>
    <m/>
    <m/>
    <m/>
    <n v="912728.08"/>
    <n v="0"/>
    <s v="NO_CONCILIADO"/>
  </r>
  <r>
    <x v="44"/>
    <m/>
    <x v="44"/>
    <x v="18"/>
    <s v="T04038630001"/>
    <s v="DEV"/>
    <n v="403863"/>
    <m/>
    <s v="CONTABILIZACION ORDENES DE TRANSFERENCIA GRACOS"/>
    <m/>
    <m/>
    <m/>
    <m/>
    <n v="4105057.2"/>
    <n v="0"/>
    <s v="NO_CONCILIADO"/>
  </r>
  <r>
    <x v="44"/>
    <m/>
    <x v="44"/>
    <x v="18"/>
    <s v="T04038650001"/>
    <s v="DEV"/>
    <n v="403865"/>
    <m/>
    <s v="CONTABILIZACION ORDENES DE TRANSFERENCIA GRACOS"/>
    <m/>
    <m/>
    <m/>
    <m/>
    <n v="12193703.58"/>
    <n v="0"/>
    <s v="NO_CONCILIADO"/>
  </r>
  <r>
    <x v="44"/>
    <m/>
    <x v="44"/>
    <x v="18"/>
    <s v="T04038670001"/>
    <s v="DEV"/>
    <n v="403867"/>
    <m/>
    <s v="CONTABILIZACION ORDENES DE TRANSFERENCIA GRACOS"/>
    <m/>
    <m/>
    <m/>
    <m/>
    <n v="3191072.72"/>
    <n v="0"/>
    <s v="NO_CONCILIADO"/>
  </r>
  <r>
    <x v="44"/>
    <m/>
    <x v="44"/>
    <x v="18"/>
    <s v="T04038690001"/>
    <s v="DEV"/>
    <n v="403869"/>
    <m/>
    <s v="CONTABILIZACION ORDENES DE TRANSFERENCIA GRACOS"/>
    <m/>
    <m/>
    <m/>
    <m/>
    <n v="167924.43"/>
    <n v="0"/>
    <s v="NO_CONCILIADO"/>
  </r>
  <r>
    <x v="44"/>
    <m/>
    <x v="44"/>
    <x v="18"/>
    <s v="T04038710001"/>
    <s v="DEV"/>
    <n v="403871"/>
    <m/>
    <s v="CONTABILIZACION ORDENES DE TRANSFERENCIA GRACOS"/>
    <m/>
    <m/>
    <m/>
    <m/>
    <n v="2243406.87"/>
    <n v="0"/>
    <s v="NO_CONCILIADO"/>
  </r>
  <r>
    <x v="44"/>
    <m/>
    <x v="44"/>
    <x v="18"/>
    <s v="T04038730001"/>
    <s v="DEV"/>
    <n v="403873"/>
    <m/>
    <s v="CONTABILIZACION ORDENES DE TRANSFERENCIA GRACOS"/>
    <m/>
    <m/>
    <m/>
    <m/>
    <n v="2560896.7200000002"/>
    <n v="0"/>
    <s v="NO_CONCILIADO"/>
  </r>
  <r>
    <x v="44"/>
    <m/>
    <x v="44"/>
    <x v="18"/>
    <s v="T04038750001"/>
    <s v="DEV"/>
    <n v="403875"/>
    <m/>
    <s v="CONTABILIZACION ORDENES DE TRANSFERENCIA GRACOS"/>
    <m/>
    <m/>
    <m/>
    <m/>
    <n v="2061350.9"/>
    <n v="0"/>
    <s v="NO_CONCILIADO"/>
  </r>
  <r>
    <x v="44"/>
    <m/>
    <x v="44"/>
    <x v="18"/>
    <s v="T04038770001"/>
    <s v="DEV"/>
    <n v="403877"/>
    <m/>
    <s v="CONTABILIZACION ORDENES DE TRANSFERENCIA GRACOS"/>
    <m/>
    <m/>
    <m/>
    <m/>
    <n v="5661742.4000000004"/>
    <n v="0"/>
    <s v="NO_CONCILIADO"/>
  </r>
  <r>
    <x v="44"/>
    <m/>
    <x v="44"/>
    <x v="18"/>
    <s v="T04038790001"/>
    <s v="DEV"/>
    <n v="403879"/>
    <m/>
    <s v="CONTABILIZACION ORDENES DE TRANSFERENCIA GRACOS"/>
    <m/>
    <m/>
    <m/>
    <m/>
    <n v="7033803.6600000001"/>
    <n v="0"/>
    <s v="NO_CONCILIADO"/>
  </r>
  <r>
    <x v="44"/>
    <m/>
    <x v="44"/>
    <x v="18"/>
    <s v="T04038810001"/>
    <s v="DEV"/>
    <n v="403881"/>
    <m/>
    <s v="CONTABILIZACION ORDENES DE TRANSFERENCIA GRACOS"/>
    <m/>
    <m/>
    <m/>
    <m/>
    <n v="4796076.46"/>
    <n v="0"/>
    <s v="NO_CONCILIADO"/>
  </r>
  <r>
    <x v="44"/>
    <m/>
    <x v="44"/>
    <x v="18"/>
    <s v="T04038830001"/>
    <s v="DEV"/>
    <n v="403883"/>
    <m/>
    <s v="CONTABILIZACION ORDENES DE TRANSFERENCIA GRACOS"/>
    <m/>
    <m/>
    <m/>
    <m/>
    <n v="5958353.0199999996"/>
    <n v="0"/>
    <s v="NO_CONCILIADO"/>
  </r>
  <r>
    <x v="44"/>
    <m/>
    <x v="44"/>
    <x v="18"/>
    <s v="T04038850001"/>
    <s v="DEV"/>
    <n v="403885"/>
    <m/>
    <s v="CONTABILIZACION ORDENES DE TRANSFERENCIA GRACOS"/>
    <m/>
    <m/>
    <m/>
    <m/>
    <n v="16365316.5"/>
    <n v="0"/>
    <s v="NO_CONCILIADO"/>
  </r>
  <r>
    <x v="44"/>
    <m/>
    <x v="44"/>
    <x v="18"/>
    <s v="T04038870001"/>
    <s v="DEV"/>
    <n v="403887"/>
    <m/>
    <s v="CONTABILIZACION ORDENES DE TRANSFERENCIA GRACOS"/>
    <m/>
    <m/>
    <m/>
    <m/>
    <n v="5084341"/>
    <n v="0"/>
    <s v="NO_CONCILIADO"/>
  </r>
  <r>
    <x v="44"/>
    <m/>
    <x v="44"/>
    <x v="18"/>
    <s v="T04038890001"/>
    <s v="DEV"/>
    <n v="403889"/>
    <m/>
    <s v="CONTABILIZACION ORDENES DE TRANSFERENCIA GRACOS"/>
    <m/>
    <m/>
    <m/>
    <m/>
    <n v="13172987.369999999"/>
    <n v="0"/>
    <s v="NO_CONCILIADO"/>
  </r>
  <r>
    <x v="44"/>
    <m/>
    <x v="44"/>
    <x v="18"/>
    <s v="T04038910001"/>
    <s v="DEV"/>
    <n v="403891"/>
    <m/>
    <s v="CONTABILIZACION ORDENES DE TRANSFERENCIA GRACOS"/>
    <m/>
    <m/>
    <m/>
    <m/>
    <n v="2423576.19"/>
    <n v="0"/>
    <s v="NO_CONCILIADO"/>
  </r>
  <r>
    <x v="44"/>
    <m/>
    <x v="44"/>
    <x v="18"/>
    <s v="T04038930001"/>
    <s v="DEV"/>
    <n v="403893"/>
    <m/>
    <s v="CONTABILIZACION ORDENES DE TRANSFERENCIA GRACOS"/>
    <m/>
    <m/>
    <m/>
    <m/>
    <n v="935420.89"/>
    <n v="0"/>
    <s v="NO_CONCILIADO"/>
  </r>
  <r>
    <x v="44"/>
    <m/>
    <x v="44"/>
    <x v="18"/>
    <s v="T04038950001"/>
    <s v="DEV"/>
    <n v="403895"/>
    <m/>
    <s v="CONTABILIZACION ORDENES DE TRANSFERENCIA GRACOS"/>
    <m/>
    <m/>
    <m/>
    <m/>
    <n v="20633580.649999999"/>
    <n v="0"/>
    <s v="NO_CONCILIADO"/>
  </r>
  <r>
    <x v="44"/>
    <m/>
    <x v="44"/>
    <x v="18"/>
    <s v="T04038970001"/>
    <s v="DEV"/>
    <n v="403897"/>
    <m/>
    <s v="CONTABILIZACION ORDENES DE TRANSFERENCIA GRACOS"/>
    <m/>
    <m/>
    <m/>
    <m/>
    <n v="20230959.77"/>
    <n v="0"/>
    <s v="NO_CONCILIADO"/>
  </r>
  <r>
    <x v="44"/>
    <m/>
    <x v="44"/>
    <x v="18"/>
    <s v="T04038990001"/>
    <s v="DEV"/>
    <n v="403899"/>
    <m/>
    <s v="CONTABILIZACION ORDENES DE TRANSFERENCIA GRACOS"/>
    <m/>
    <m/>
    <m/>
    <m/>
    <n v="9991914.8900000006"/>
    <n v="0"/>
    <s v="NO_CONCILIADO"/>
  </r>
  <r>
    <x v="44"/>
    <m/>
    <x v="44"/>
    <x v="18"/>
    <s v="T04039010001"/>
    <s v="DEV"/>
    <n v="403901"/>
    <m/>
    <s v="CONTABILIZACION ORDENES DE TRANSFERENCIA GRACOS"/>
    <m/>
    <m/>
    <m/>
    <m/>
    <n v="120607094.56"/>
    <n v="0"/>
    <s v="NO_CONCILIADO"/>
  </r>
  <r>
    <x v="44"/>
    <m/>
    <x v="44"/>
    <x v="18"/>
    <s v="T04039030001"/>
    <s v="DEV"/>
    <n v="403903"/>
    <m/>
    <s v="CONTABILIZACION ORDENES DE TRANSFERENCIA GRACOS"/>
    <m/>
    <m/>
    <m/>
    <m/>
    <n v="51836860.229999997"/>
    <n v="0"/>
    <s v="NO_CONCILIADO"/>
  </r>
  <r>
    <x v="44"/>
    <m/>
    <x v="44"/>
    <x v="18"/>
    <s v="T04039050001"/>
    <s v="DEV"/>
    <n v="403905"/>
    <m/>
    <s v="CONTABILIZACION ORDENES DE TRANSFERENCIA GRACOS"/>
    <m/>
    <m/>
    <m/>
    <m/>
    <n v="12720.7"/>
    <n v="0"/>
    <s v="NO_CONCILIADO"/>
  </r>
  <r>
    <x v="44"/>
    <m/>
    <x v="44"/>
    <x v="18"/>
    <s v="T04039070001"/>
    <s v="DEV"/>
    <n v="403907"/>
    <m/>
    <s v="CONTABILIZACION ORDENES DE TRANSFERENCIA GRACOS"/>
    <m/>
    <m/>
    <m/>
    <m/>
    <n v="18094.28"/>
    <n v="0"/>
    <s v="NO_CONCILIADO"/>
  </r>
  <r>
    <x v="44"/>
    <m/>
    <x v="44"/>
    <x v="18"/>
    <s v="T04039090001"/>
    <s v="DEV"/>
    <n v="403909"/>
    <m/>
    <s v="CONTABILIZACION ORDENES DE TRANSFERENCIA GRACOS"/>
    <m/>
    <m/>
    <m/>
    <m/>
    <n v="952.17"/>
    <n v="0"/>
    <s v="NO_CONCILIADO"/>
  </r>
  <r>
    <x v="44"/>
    <m/>
    <x v="44"/>
    <x v="18"/>
    <s v="T04039110001"/>
    <s v="DEV"/>
    <n v="403911"/>
    <m/>
    <s v="CONTABILIZACION ORDENES DE TRANSFERENCIA GRACOS"/>
    <m/>
    <m/>
    <m/>
    <m/>
    <n v="18024.86"/>
    <n v="0"/>
    <s v="NO_CONCILIADO"/>
  </r>
  <r>
    <x v="44"/>
    <m/>
    <x v="44"/>
    <x v="18"/>
    <s v="T04039130001"/>
    <s v="DEV"/>
    <n v="403913"/>
    <m/>
    <s v="CONTABILIZACION ORDENES DE TRANSFERENCIA GRACOS"/>
    <m/>
    <m/>
    <m/>
    <m/>
    <n v="18024.86"/>
    <n v="0"/>
    <s v="NO_CONCILIADO"/>
  </r>
  <r>
    <x v="44"/>
    <m/>
    <x v="44"/>
    <x v="18"/>
    <s v="T04039150001"/>
    <s v="DEV"/>
    <n v="403915"/>
    <m/>
    <s v="CONTABILIZACION ORDENES DE TRANSFERENCIA GRACOS"/>
    <m/>
    <m/>
    <m/>
    <m/>
    <n v="18024.86"/>
    <n v="0"/>
    <s v="NO_CONCILIADO"/>
  </r>
  <r>
    <x v="44"/>
    <m/>
    <x v="44"/>
    <x v="18"/>
    <s v="T04039170001"/>
    <s v="DEV"/>
    <n v="403917"/>
    <m/>
    <s v="CONTABILIZACION ORDENES DE TRANSFERENCIA GRACOS"/>
    <m/>
    <m/>
    <m/>
    <m/>
    <n v="18024.86"/>
    <n v="0"/>
    <s v="NO_CONCILIADO"/>
  </r>
  <r>
    <x v="44"/>
    <m/>
    <x v="44"/>
    <x v="18"/>
    <s v="T04039190001"/>
    <s v="DEV"/>
    <n v="403919"/>
    <m/>
    <s v="CONTABILIZACION ORDENES DE TRANSFERENCIA GRACOS"/>
    <m/>
    <m/>
    <m/>
    <m/>
    <n v="345579.09"/>
    <n v="0"/>
    <s v="NO_CONCILIADO"/>
  </r>
  <r>
    <x v="44"/>
    <m/>
    <x v="44"/>
    <x v="18"/>
    <s v="T04039210001"/>
    <s v="DEV"/>
    <n v="403921"/>
    <m/>
    <s v="CONTABILIZACION ORDENES DE TRANSFERENCIA GRACOS"/>
    <m/>
    <m/>
    <m/>
    <m/>
    <n v="6394.96"/>
    <n v="0"/>
    <s v="NO_CONCILIADO"/>
  </r>
  <r>
    <x v="44"/>
    <m/>
    <x v="44"/>
    <x v="18"/>
    <s v="T04039230001"/>
    <s v="DEV"/>
    <n v="403923"/>
    <m/>
    <s v="CONTABILIZACION ORDENES DE TRANSFERENCIA GRACOS"/>
    <m/>
    <m/>
    <m/>
    <m/>
    <n v="336.55"/>
    <n v="0"/>
    <s v="NO_CONCILIADO"/>
  </r>
  <r>
    <x v="44"/>
    <m/>
    <x v="44"/>
    <x v="18"/>
    <s v="T04039250001"/>
    <s v="DEV"/>
    <n v="403925"/>
    <m/>
    <s v="CONTABILIZACION ORDENES DE TRANSFERENCIA GRACOS"/>
    <m/>
    <m/>
    <m/>
    <m/>
    <n v="1513.52"/>
    <n v="0"/>
    <s v="NO_CONCILIADO"/>
  </r>
  <r>
    <x v="44"/>
    <m/>
    <x v="44"/>
    <x v="18"/>
    <s v="T04039270001"/>
    <s v="DEV"/>
    <n v="403927"/>
    <m/>
    <s v="CONTABILIZACION ORDENES DE TRANSFERENCIA GRACOS"/>
    <m/>
    <m/>
    <m/>
    <m/>
    <n v="6370.4"/>
    <n v="0"/>
    <s v="NO_CONCILIADO"/>
  </r>
  <r>
    <x v="44"/>
    <m/>
    <x v="44"/>
    <x v="18"/>
    <s v="T04039290001"/>
    <s v="DEV"/>
    <n v="403929"/>
    <m/>
    <s v="CONTABILIZACION ORDENES DE TRANSFERENCIA GRACOS"/>
    <m/>
    <m/>
    <m/>
    <m/>
    <n v="6370.4"/>
    <n v="0"/>
    <s v="NO_CONCILIADO"/>
  </r>
  <r>
    <x v="44"/>
    <m/>
    <x v="44"/>
    <x v="18"/>
    <s v="T04039310001"/>
    <s v="DEV"/>
    <n v="403931"/>
    <m/>
    <s v="CONTABILIZACION ORDENES DE TRANSFERENCIA GRACOS"/>
    <m/>
    <m/>
    <m/>
    <m/>
    <n v="6370.4"/>
    <n v="0"/>
    <s v="NO_CONCILIADO"/>
  </r>
  <r>
    <x v="44"/>
    <m/>
    <x v="44"/>
    <x v="18"/>
    <s v="T04039330001"/>
    <s v="DEV"/>
    <n v="403933"/>
    <m/>
    <s v="CONTABILIZACION ORDENES DE TRANSFERENCIA GRACOS"/>
    <m/>
    <m/>
    <m/>
    <m/>
    <n v="6370.4"/>
    <n v="0"/>
    <s v="NO_CONCILIADO"/>
  </r>
  <r>
    <x v="44"/>
    <m/>
    <x v="44"/>
    <x v="18"/>
    <s v="T04039350001"/>
    <s v="DEV"/>
    <n v="403935"/>
    <m/>
    <s v="CONTABILIZACION ORDENES DE TRANSFERENCIA GRACOS"/>
    <m/>
    <m/>
    <m/>
    <m/>
    <n v="49698.02"/>
    <n v="0"/>
    <s v="NO_CONCILIADO"/>
  </r>
  <r>
    <x v="44"/>
    <m/>
    <x v="44"/>
    <x v="18"/>
    <s v="T04039370001"/>
    <s v="DEV"/>
    <n v="403937"/>
    <m/>
    <s v="CONTABILIZACION ORDENES DE TRANSFERENCIA GRACOS"/>
    <m/>
    <m/>
    <m/>
    <m/>
    <n v="2615.2399999999998"/>
    <n v="0"/>
    <s v="NO_CONCILIADO"/>
  </r>
  <r>
    <x v="44"/>
    <m/>
    <x v="44"/>
    <x v="18"/>
    <s v="T04039390001"/>
    <s v="DEV"/>
    <n v="403939"/>
    <m/>
    <s v="CONTABILIZACION ORDENES DE TRANSFERENCIA GRACOS"/>
    <m/>
    <m/>
    <m/>
    <m/>
    <n v="11762.36"/>
    <n v="0"/>
    <s v="NO_CONCILIADO"/>
  </r>
  <r>
    <x v="44"/>
    <m/>
    <x v="44"/>
    <x v="18"/>
    <s v="T04039410001"/>
    <s v="DEV"/>
    <n v="403941"/>
    <m/>
    <s v="CONTABILIZACION ORDENES DE TRANSFERENCIA GRACOS"/>
    <m/>
    <m/>
    <m/>
    <m/>
    <n v="49507.32"/>
    <n v="0"/>
    <s v="NO_CONCILIADO"/>
  </r>
  <r>
    <x v="44"/>
    <m/>
    <x v="44"/>
    <x v="18"/>
    <s v="T04039430001"/>
    <s v="DEV"/>
    <n v="403943"/>
    <m/>
    <s v="CONTABILIZACION ORDENES DE TRANSFERENCIA GRACOS"/>
    <m/>
    <m/>
    <m/>
    <m/>
    <n v="49507.32"/>
    <n v="0"/>
    <s v="NO_CONCILIADO"/>
  </r>
  <r>
    <x v="44"/>
    <m/>
    <x v="44"/>
    <x v="18"/>
    <s v="T04039450001"/>
    <s v="DEV"/>
    <n v="403945"/>
    <m/>
    <s v="CONTABILIZACION ORDENES DE TRANSFERENCIA GRACOS"/>
    <m/>
    <m/>
    <m/>
    <m/>
    <n v="49507.32"/>
    <n v="0"/>
    <s v="NO_CONCILIADO"/>
  </r>
  <r>
    <x v="44"/>
    <m/>
    <x v="44"/>
    <x v="18"/>
    <s v="T04039470001"/>
    <s v="DEV"/>
    <n v="403947"/>
    <m/>
    <s v="CONTABILIZACION ORDENES DE TRANSFERENCIA GRACOS"/>
    <m/>
    <m/>
    <m/>
    <m/>
    <n v="49507.32"/>
    <n v="0"/>
    <s v="NO_CONCILIADO"/>
  </r>
  <r>
    <x v="44"/>
    <m/>
    <x v="44"/>
    <x v="18"/>
    <s v="T04039490001"/>
    <s v="DEV"/>
    <n v="403949"/>
    <m/>
    <s v="CONTABILIZACION ORDENES DE TRANSFERENCIA GRACOS"/>
    <m/>
    <m/>
    <m/>
    <m/>
    <n v="4856.88"/>
    <n v="0"/>
    <s v="NO_CONCILIADO"/>
  </r>
  <r>
    <x v="44"/>
    <m/>
    <x v="44"/>
    <x v="18"/>
    <s v="T04039510001"/>
    <s v="DEV"/>
    <n v="403951"/>
    <m/>
    <s v="CONTABILIZACION ORDENES DE TRANSFERENCIA GRACOS"/>
    <m/>
    <m/>
    <m/>
    <m/>
    <n v="6033.85"/>
    <n v="0"/>
    <s v="NO_CONCILIADO"/>
  </r>
  <r>
    <x v="44"/>
    <m/>
    <x v="44"/>
    <x v="18"/>
    <s v="T04039530001"/>
    <s v="DEV"/>
    <n v="403953"/>
    <m/>
    <s v="CONTABILIZACION ORDENES DE TRANSFERENCIA GRACOS"/>
    <m/>
    <m/>
    <m/>
    <m/>
    <n v="1874.56"/>
    <n v="0"/>
    <s v="NO_CONCILIADO"/>
  </r>
  <r>
    <x v="44"/>
    <m/>
    <x v="44"/>
    <x v="18"/>
    <s v="T04039550001"/>
    <s v="DEV"/>
    <n v="403955"/>
    <m/>
    <s v="CONTABILIZACION ORDENES DE TRANSFERENCIA GRACOS"/>
    <m/>
    <m/>
    <m/>
    <m/>
    <n v="5304.08"/>
    <n v="0"/>
    <s v="NO_CONCILIADO"/>
  </r>
  <r>
    <x v="44"/>
    <m/>
    <x v="44"/>
    <x v="18"/>
    <s v="T04039570001"/>
    <s v="DEV"/>
    <n v="403957"/>
    <m/>
    <s v="CONTABILIZACION ORDENES DE TRANSFERENCIA GRACOS"/>
    <m/>
    <m/>
    <m/>
    <m/>
    <n v="13742.36"/>
    <n v="0"/>
    <s v="NO_CONCILIADO"/>
  </r>
  <r>
    <x v="44"/>
    <m/>
    <x v="44"/>
    <x v="18"/>
    <s v="T04039590001"/>
    <s v="DEV"/>
    <n v="403959"/>
    <m/>
    <s v="CONTABILIZACION ORDENES DE TRANSFERENCIA GRACOS"/>
    <m/>
    <m/>
    <m/>
    <m/>
    <n v="14568.31"/>
    <n v="0"/>
    <s v="NO_CONCILIADO"/>
  </r>
  <r>
    <x v="44"/>
    <m/>
    <x v="44"/>
    <x v="18"/>
    <s v="T04039610001"/>
    <s v="DEV"/>
    <n v="403961"/>
    <m/>
    <s v="CONTABILIZACION ORDENES DE TRANSFERENCIA GRACOS"/>
    <m/>
    <m/>
    <m/>
    <m/>
    <n v="2703723.29"/>
    <n v="0"/>
    <s v="NO_CONCILIADO"/>
  </r>
  <r>
    <x v="44"/>
    <m/>
    <x v="44"/>
    <x v="18"/>
    <s v="T04039630001"/>
    <s v="DEV"/>
    <n v="403963"/>
    <m/>
    <s v="CONTABILIZACION ORDENES DE TRANSFERENCIA GRACOS"/>
    <m/>
    <m/>
    <m/>
    <m/>
    <n v="2703723.29"/>
    <n v="0"/>
    <s v="NO_CONCILIADO"/>
  </r>
  <r>
    <x v="44"/>
    <m/>
    <x v="44"/>
    <x v="18"/>
    <s v="T04039650001"/>
    <s v="DEV"/>
    <n v="403965"/>
    <m/>
    <s v="CONTABILIZACION ORDENES DE TRANSFERENCIA GRACOS"/>
    <m/>
    <m/>
    <m/>
    <m/>
    <n v="2703723.29"/>
    <n v="0"/>
    <s v="NO_CONCILIADO"/>
  </r>
  <r>
    <x v="44"/>
    <m/>
    <x v="44"/>
    <x v="18"/>
    <s v="T04039670001"/>
    <s v="DEV"/>
    <n v="403967"/>
    <m/>
    <s v="CONTABILIZACION ORDENES DE TRANSFERENCIA GRACOS"/>
    <m/>
    <m/>
    <m/>
    <m/>
    <n v="2703723.29"/>
    <n v="0"/>
    <s v="NO_CONCILIADO"/>
  </r>
  <r>
    <x v="44"/>
    <m/>
    <x v="44"/>
    <x v="18"/>
    <s v="T04039690001"/>
    <s v="DEV"/>
    <n v="403969"/>
    <m/>
    <s v="CONTABILIZACION ORDENES DE TRANSFERENCIA GRACOS"/>
    <m/>
    <m/>
    <m/>
    <m/>
    <n v="2703723.29"/>
    <n v="0"/>
    <s v="NO_CONCILIADO"/>
  </r>
  <r>
    <x v="44"/>
    <m/>
    <x v="44"/>
    <x v="18"/>
    <s v="T04039710001"/>
    <s v="DEV"/>
    <n v="403971"/>
    <m/>
    <s v="CONTABILIZACION ORDENES DE TRANSFERENCIA GRACOS"/>
    <m/>
    <m/>
    <m/>
    <m/>
    <n v="7426093.6500000004"/>
    <n v="0"/>
    <s v="NO_CONCILIADO"/>
  </r>
  <r>
    <x v="44"/>
    <m/>
    <x v="44"/>
    <x v="18"/>
    <s v="T04039730001"/>
    <s v="DEV"/>
    <n v="403973"/>
    <m/>
    <s v="CONTABILIZACION ORDENES DE TRANSFERENCIA GRACOS"/>
    <m/>
    <m/>
    <m/>
    <m/>
    <n v="7426093.6500000004"/>
    <n v="0"/>
    <s v="NO_CONCILIADO"/>
  </r>
  <r>
    <x v="44"/>
    <m/>
    <x v="44"/>
    <x v="18"/>
    <s v="T04039750001"/>
    <s v="DEV"/>
    <n v="403975"/>
    <m/>
    <s v="CONTABILIZACION ORDENES DE TRANSFERENCIA GRACOS"/>
    <m/>
    <m/>
    <m/>
    <m/>
    <n v="7426093.6500000004"/>
    <n v="0"/>
    <s v="NO_CONCILIADO"/>
  </r>
  <r>
    <x v="44"/>
    <m/>
    <x v="44"/>
    <x v="18"/>
    <s v="T04039770001"/>
    <s v="DEV"/>
    <n v="403977"/>
    <m/>
    <s v="CONTABILIZACION ORDENES DE TRANSFERENCIA GRACOS"/>
    <m/>
    <m/>
    <m/>
    <m/>
    <n v="7426093.6500000004"/>
    <n v="0"/>
    <s v="NO_CONCILIADO"/>
  </r>
  <r>
    <x v="44"/>
    <m/>
    <x v="44"/>
    <x v="18"/>
    <s v="T04039790001"/>
    <s v="DEV"/>
    <n v="403979"/>
    <m/>
    <s v="CONTABILIZACION ORDENES DE TRANSFERENCIA GRACOS"/>
    <m/>
    <m/>
    <m/>
    <m/>
    <n v="7426093.6500000004"/>
    <n v="0"/>
    <s v="NO_CONCILIADO"/>
  </r>
  <r>
    <x v="44"/>
    <m/>
    <x v="44"/>
    <x v="18"/>
    <s v="T04039810001"/>
    <s v="DEV"/>
    <n v="403981"/>
    <m/>
    <s v="CONTABILIZACION ORDENES DE TRANSFERENCIA GRACOS"/>
    <m/>
    <m/>
    <m/>
    <m/>
    <n v="6290662.8799999999"/>
    <n v="0"/>
    <s v="NO_CONCILIADO"/>
  </r>
  <r>
    <x v="44"/>
    <m/>
    <x v="44"/>
    <x v="18"/>
    <s v="T04039830001"/>
    <s v="DEV"/>
    <n v="403983"/>
    <m/>
    <s v="CONTABILIZACION ORDENES DE TRANSFERENCIA GRACOS"/>
    <m/>
    <m/>
    <m/>
    <m/>
    <n v="6290662.8799999999"/>
    <n v="0"/>
    <s v="NO_CONCILIADO"/>
  </r>
  <r>
    <x v="44"/>
    <m/>
    <x v="44"/>
    <x v="18"/>
    <s v="T04039850001"/>
    <s v="DEV"/>
    <n v="403985"/>
    <m/>
    <s v="CONTABILIZACION ORDENES DE TRANSFERENCIA GRACOS"/>
    <m/>
    <m/>
    <m/>
    <m/>
    <n v="6290662.8799999999"/>
    <n v="0"/>
    <s v="NO_CONCILIADO"/>
  </r>
  <r>
    <x v="44"/>
    <m/>
    <x v="44"/>
    <x v="18"/>
    <s v="T04039870001"/>
    <s v="DEV"/>
    <n v="403987"/>
    <m/>
    <s v="CONTABILIZACION ORDENES DE TRANSFERENCIA GRACOS"/>
    <m/>
    <m/>
    <m/>
    <m/>
    <n v="6290662.8799999999"/>
    <n v="0"/>
    <s v="NO_CONCILIADO"/>
  </r>
  <r>
    <x v="44"/>
    <m/>
    <x v="44"/>
    <x v="18"/>
    <s v="T04039890001"/>
    <s v="DEV"/>
    <n v="403989"/>
    <m/>
    <s v="CONTABILIZACION ORDENES DE TRANSFERENCIA GRACOS"/>
    <m/>
    <m/>
    <m/>
    <m/>
    <n v="17278044.579999998"/>
    <n v="0"/>
    <s v="NO_CONCILIADO"/>
  </r>
  <r>
    <x v="44"/>
    <m/>
    <x v="44"/>
    <x v="18"/>
    <s v="T04039910001"/>
    <s v="DEV"/>
    <n v="403991"/>
    <m/>
    <s v="CONTABILIZACION ORDENES DE TRANSFERENCIA GRACOS"/>
    <m/>
    <m/>
    <m/>
    <m/>
    <n v="17278044.579999998"/>
    <n v="0"/>
    <s v="NO_CONCILIADO"/>
  </r>
  <r>
    <x v="44"/>
    <m/>
    <x v="44"/>
    <x v="18"/>
    <s v="T04039930001"/>
    <s v="DEV"/>
    <n v="403993"/>
    <m/>
    <s v="CONTABILIZACION ORDENES DE TRANSFERENCIA GRACOS"/>
    <m/>
    <m/>
    <m/>
    <m/>
    <n v="17278044.579999998"/>
    <n v="0"/>
    <s v="NO_CONCILIADO"/>
  </r>
  <r>
    <x v="44"/>
    <m/>
    <x v="44"/>
    <x v="18"/>
    <s v="T04039950001"/>
    <s v="DEV"/>
    <n v="403995"/>
    <m/>
    <s v="CONTABILIZACION ORDENES DE TRANSFERENCIA GRACOS"/>
    <m/>
    <m/>
    <m/>
    <m/>
    <n v="17278044.579999998"/>
    <n v="0"/>
    <s v="NO_CONCILIADO"/>
  </r>
  <r>
    <x v="44"/>
    <m/>
    <x v="44"/>
    <x v="18"/>
    <s v="T04039970001"/>
    <s v="DEV"/>
    <n v="403997"/>
    <m/>
    <s v="CONTABILIZACION ORDENES DE TRANSFERENCIA GRACOS"/>
    <m/>
    <m/>
    <m/>
    <m/>
    <n v="17278044.579999998"/>
    <n v="0"/>
    <s v="NO_CONCILIADO"/>
  </r>
  <r>
    <x v="44"/>
    <m/>
    <x v="44"/>
    <x v="18"/>
    <s v="T04039990001"/>
    <s v="DEV"/>
    <n v="403999"/>
    <m/>
    <s v="CONTABILIZACION ORDENES DE TRANSFERENCIA GRACOS"/>
    <m/>
    <m/>
    <m/>
    <m/>
    <n v="3178827.75"/>
    <n v="0"/>
    <s v="NO_CONCILIADO"/>
  </r>
  <r>
    <x v="44"/>
    <m/>
    <x v="44"/>
    <x v="18"/>
    <s v="T04040010001"/>
    <s v="DEV"/>
    <n v="404001"/>
    <m/>
    <s v="CONTABILIZACION ORDENES DE TRANSFERENCIA GRACOS"/>
    <m/>
    <m/>
    <m/>
    <m/>
    <n v="3178827.75"/>
    <n v="0"/>
    <s v="NO_CONCILIADO"/>
  </r>
  <r>
    <x v="44"/>
    <m/>
    <x v="44"/>
    <x v="18"/>
    <s v="T04040030001"/>
    <s v="DEV"/>
    <n v="404003"/>
    <m/>
    <s v="CONTABILIZACION ORDENES DE TRANSFERENCIA GRACOS"/>
    <m/>
    <m/>
    <m/>
    <m/>
    <n v="3178827.75"/>
    <n v="0"/>
    <s v="NO_CONCILIADO"/>
  </r>
  <r>
    <x v="44"/>
    <m/>
    <x v="44"/>
    <x v="18"/>
    <s v="T04040050001"/>
    <s v="DEV"/>
    <n v="404005"/>
    <m/>
    <s v="CONTABILIZACION ORDENES DE TRANSFERENCIA GRACOS"/>
    <m/>
    <m/>
    <m/>
    <m/>
    <n v="3178827.75"/>
    <n v="0"/>
    <s v="NO_CONCILIADO"/>
  </r>
  <r>
    <x v="44"/>
    <m/>
    <x v="44"/>
    <x v="18"/>
    <s v="T04040070001"/>
    <s v="DEV"/>
    <n v="404007"/>
    <m/>
    <s v="CONTABILIZACION ORDENES DE TRANSFERENCIA GRACOS"/>
    <m/>
    <m/>
    <m/>
    <m/>
    <n v="3178827.75"/>
    <n v="0"/>
    <s v="NO_CONCILIADO"/>
  </r>
  <r>
    <x v="44"/>
    <m/>
    <x v="44"/>
    <x v="18"/>
    <s v="T04040090001"/>
    <s v="DEV"/>
    <n v="404009"/>
    <m/>
    <s v="CONTABILIZACION ORDENES DE TRANSFERENCIA GRACOS"/>
    <m/>
    <m/>
    <m/>
    <m/>
    <n v="1908109.48"/>
    <n v="0"/>
    <s v="NO_CONCILIADO"/>
  </r>
  <r>
    <x v="44"/>
    <m/>
    <x v="44"/>
    <x v="18"/>
    <s v="T04040110001"/>
    <s v="DEV"/>
    <n v="404011"/>
    <m/>
    <s v="CONTABILIZACION ORDENES DE TRANSFERENCIA GRACOS"/>
    <m/>
    <m/>
    <m/>
    <m/>
    <n v="142826.57"/>
    <n v="0"/>
    <s v="NO_CONCILIADO"/>
  </r>
  <r>
    <x v="44"/>
    <m/>
    <x v="44"/>
    <x v="18"/>
    <s v="T04040130001"/>
    <s v="DEV"/>
    <n v="404013"/>
    <m/>
    <s v="CONTABILIZACION ORDENES DE TRANSFERENCIA GRACOS"/>
    <m/>
    <m/>
    <m/>
    <m/>
    <n v="2714138.15"/>
    <n v="0"/>
    <s v="NO_CONCILIADO"/>
  </r>
  <r>
    <x v="44"/>
    <m/>
    <x v="44"/>
    <x v="18"/>
    <s v="T04040150001"/>
    <s v="DEV"/>
    <n v="404015"/>
    <m/>
    <s v="CONTABILIZACION ORDENES DE TRANSFERENCIA GRACOS"/>
    <m/>
    <m/>
    <m/>
    <m/>
    <n v="642372.39"/>
    <n v="0"/>
    <s v="NO_CONCILIADO"/>
  </r>
  <r>
    <x v="44"/>
    <m/>
    <x v="44"/>
    <x v="18"/>
    <s v="T04040170001"/>
    <s v="DEV"/>
    <n v="404017"/>
    <m/>
    <s v="CONTABILIZACION ORDENES DE TRANSFERENCIA GRACOS"/>
    <m/>
    <m/>
    <m/>
    <m/>
    <n v="5240846.82"/>
    <n v="0"/>
    <s v="NO_CONCILIADO"/>
  </r>
  <r>
    <x v="44"/>
    <m/>
    <x v="44"/>
    <x v="18"/>
    <s v="T04040190001"/>
    <s v="DEV"/>
    <n v="404019"/>
    <m/>
    <s v="CONTABILIZACION ORDENES DE TRANSFERENCIA GRACOS"/>
    <m/>
    <m/>
    <m/>
    <m/>
    <n v="1764351.25"/>
    <n v="0"/>
    <s v="NO_CONCILIADO"/>
  </r>
  <r>
    <x v="44"/>
    <m/>
    <x v="44"/>
    <x v="18"/>
    <s v="T04040210001"/>
    <s v="DEV"/>
    <n v="404021"/>
    <m/>
    <s v="CONTABILIZACION ORDENES DE TRANSFERENCIA GRACOS"/>
    <m/>
    <m/>
    <m/>
    <m/>
    <n v="7454699.2999999998"/>
    <n v="0"/>
    <s v="NO_CONCILIADO"/>
  </r>
  <r>
    <x v="44"/>
    <m/>
    <x v="44"/>
    <x v="18"/>
    <s v="T04040230001"/>
    <s v="DEV"/>
    <n v="404023"/>
    <m/>
    <s v="CONTABILIZACION ORDENES DE TRANSFERENCIA GRACOS"/>
    <m/>
    <m/>
    <m/>
    <m/>
    <n v="392289.99"/>
    <n v="0"/>
    <s v="NO_CONCILIADO"/>
  </r>
  <r>
    <x v="44"/>
    <m/>
    <x v="44"/>
    <x v="18"/>
    <s v="T04040250001"/>
    <s v="DEV"/>
    <n v="404025"/>
    <m/>
    <s v="CONTABILIZACION ORDENES DE TRANSFERENCIA GRACOS"/>
    <m/>
    <m/>
    <m/>
    <m/>
    <n v="4439534.68"/>
    <n v="0"/>
    <s v="NO_CONCILIADO"/>
  </r>
  <r>
    <x v="44"/>
    <m/>
    <x v="44"/>
    <x v="18"/>
    <s v="T04040270001"/>
    <s v="DEV"/>
    <n v="404027"/>
    <m/>
    <s v="CONTABILIZACION ORDENES DE TRANSFERENCIA GRACOS"/>
    <m/>
    <m/>
    <m/>
    <m/>
    <n v="17344600.300000001"/>
    <n v="0"/>
    <s v="NO_CONCILIADO"/>
  </r>
  <r>
    <x v="44"/>
    <m/>
    <x v="44"/>
    <x v="18"/>
    <s v="T04040290001"/>
    <s v="DEV"/>
    <n v="404029"/>
    <m/>
    <s v="CONTABILIZACION ORDENES DE TRANSFERENCIA GRACOS"/>
    <m/>
    <m/>
    <m/>
    <m/>
    <n v="755251.56"/>
    <n v="0"/>
    <s v="NO_CONCILIADO"/>
  </r>
  <r>
    <x v="44"/>
    <m/>
    <x v="44"/>
    <x v="18"/>
    <s v="T04040310001"/>
    <s v="DEV"/>
    <n v="404031"/>
    <m/>
    <s v="CONTABILIZACION ORDENES DE TRANSFERENCIA GRACOS"/>
    <m/>
    <m/>
    <m/>
    <m/>
    <n v="795613.81"/>
    <n v="0"/>
    <s v="NO_CONCILIADO"/>
  </r>
  <r>
    <x v="44"/>
    <m/>
    <x v="44"/>
    <x v="18"/>
    <s v="T04040330001"/>
    <s v="DEV"/>
    <n v="404033"/>
    <m/>
    <s v="CONTABILIZACION ORDENES DE TRANSFERENCIA GRACOS"/>
    <m/>
    <m/>
    <m/>
    <m/>
    <n v="2185246.83"/>
    <n v="0"/>
    <s v="NO_CONCILIADO"/>
  </r>
  <r>
    <x v="44"/>
    <m/>
    <x v="44"/>
    <x v="18"/>
    <s v="T04040350001"/>
    <s v="DEV"/>
    <n v="404035"/>
    <m/>
    <s v="CONTABILIZACION ORDENES DE TRANSFERENCIA GRACOS"/>
    <m/>
    <m/>
    <m/>
    <m/>
    <n v="1851128.19"/>
    <n v="0"/>
    <s v="NO_CONCILIADO"/>
  </r>
  <r>
    <x v="44"/>
    <m/>
    <x v="44"/>
    <x v="18"/>
    <s v="T04040370001"/>
    <s v="DEV"/>
    <n v="404037"/>
    <m/>
    <s v="CONTABILIZACION ORDENES DE TRANSFERENCIA GRACOS"/>
    <m/>
    <m/>
    <m/>
    <m/>
    <n v="3010903.39"/>
    <n v="0"/>
    <s v="NO_CONCILIADO"/>
  </r>
  <r>
    <x v="44"/>
    <m/>
    <x v="44"/>
    <x v="18"/>
    <s v="T04040390001"/>
    <s v="DEV"/>
    <n v="404039"/>
    <m/>
    <s v="CONTABILIZACION ORDENES DE TRANSFERENCIA GRACOS"/>
    <m/>
    <m/>
    <m/>
    <m/>
    <n v="25943032.48"/>
    <n v="0"/>
    <s v="NO_CONCILIADO"/>
  </r>
  <r>
    <x v="44"/>
    <m/>
    <x v="44"/>
    <x v="18"/>
    <s v="T04040410001"/>
    <s v="DEV"/>
    <n v="404041"/>
    <m/>
    <s v="CONTABILIZACION ORDENES DE TRANSFERENCIA GRACOS"/>
    <m/>
    <m/>
    <m/>
    <m/>
    <n v="8868301.1500000004"/>
    <n v="0"/>
    <s v="NO_CONCILIADO"/>
  </r>
  <r>
    <x v="44"/>
    <m/>
    <x v="44"/>
    <x v="18"/>
    <s v="T04040430001"/>
    <s v="DEV"/>
    <n v="404043"/>
    <m/>
    <s v="CONTABILIZACION ORDENES DE TRANSFERENCIA GRACOS"/>
    <m/>
    <m/>
    <m/>
    <m/>
    <n v="4282.49"/>
    <n v="0"/>
    <s v="NO_CONCILIADO"/>
  </r>
  <r>
    <x v="44"/>
    <m/>
    <x v="44"/>
    <x v="18"/>
    <s v="T04040450001"/>
    <s v="DEV"/>
    <n v="404045"/>
    <m/>
    <s v="CONTABILIZACION ORDENES DE TRANSFERENCIA GRACOS"/>
    <m/>
    <m/>
    <m/>
    <m/>
    <n v="18024.86"/>
    <n v="0"/>
    <s v="NO_CONCILIADO"/>
  </r>
  <r>
    <x v="44"/>
    <m/>
    <x v="44"/>
    <x v="18"/>
    <s v="T04040470001"/>
    <s v="DEV"/>
    <n v="404047"/>
    <m/>
    <s v="CONTABILIZACION ORDENES DE TRANSFERENCIA GRACOS"/>
    <m/>
    <m/>
    <m/>
    <m/>
    <n v="4495.84"/>
    <n v="0"/>
    <s v="NO_CONCILIADO"/>
  </r>
  <r>
    <x v="44"/>
    <m/>
    <x v="44"/>
    <x v="18"/>
    <s v="T04040490001"/>
    <s v="DEV"/>
    <n v="404049"/>
    <m/>
    <s v="CONTABILIZACION ORDENES DE TRANSFERENCIA GRACOS"/>
    <m/>
    <m/>
    <m/>
    <m/>
    <n v="6370.4"/>
    <n v="0"/>
    <s v="NO_CONCILIADO"/>
  </r>
  <r>
    <x v="44"/>
    <m/>
    <x v="44"/>
    <x v="18"/>
    <s v="T04040510001"/>
    <s v="DEV"/>
    <n v="404051"/>
    <m/>
    <s v="CONTABILIZACION ORDENES DE TRANSFERENCIA GRACOS"/>
    <m/>
    <m/>
    <m/>
    <m/>
    <n v="34939.01"/>
    <n v="0"/>
    <s v="NO_CONCILIADO"/>
  </r>
  <r>
    <x v="44"/>
    <m/>
    <x v="44"/>
    <x v="18"/>
    <s v="T04040530001"/>
    <s v="DEV"/>
    <n v="404053"/>
    <m/>
    <s v="CONTABILIZACION ORDENES DE TRANSFERENCIA GRACOS"/>
    <m/>
    <m/>
    <m/>
    <m/>
    <n v="49507.32"/>
    <n v="0"/>
    <s v="NO_CONCILIADO"/>
  </r>
  <r>
    <x v="44"/>
    <m/>
    <x v="44"/>
    <x v="18"/>
    <s v="T04040550001"/>
    <s v="DEV"/>
    <n v="404055"/>
    <m/>
    <s v="CONTABILIZACION ORDENES DE TRANSFERENCIA GRACOS"/>
    <m/>
    <m/>
    <m/>
    <m/>
    <n v="59122.02"/>
    <n v="0"/>
    <s v="NO_CONCILIADO"/>
  </r>
  <r>
    <x v="44"/>
    <m/>
    <x v="44"/>
    <x v="18"/>
    <s v="T04040570001"/>
    <s v="DEV"/>
    <n v="404057"/>
    <m/>
    <s v="CONTABILIZACION ORDENES DE TRANSFERENCIA GRACOS"/>
    <m/>
    <m/>
    <m/>
    <m/>
    <n v="17072.62"/>
    <n v="0"/>
    <s v="NO_CONCILIADO"/>
  </r>
  <r>
    <x v="44"/>
    <m/>
    <x v="44"/>
    <x v="18"/>
    <s v="T04040590001"/>
    <s v="DEV"/>
    <n v="404059"/>
    <m/>
    <s v="CONTABILIZACION ORDENES DE TRANSFERENCIA GRACOS"/>
    <m/>
    <m/>
    <m/>
    <m/>
    <n v="37744.949999999997"/>
    <n v="0"/>
    <s v="NO_CONCILIADO"/>
  </r>
  <r>
    <x v="44"/>
    <m/>
    <x v="44"/>
    <x v="18"/>
    <s v="T04040610001"/>
    <s v="DEV"/>
    <n v="404061"/>
    <m/>
    <s v="CONTABILIZACION ORDENES DE TRANSFERENCIA GRACOS"/>
    <m/>
    <m/>
    <m/>
    <m/>
    <n v="46892.01"/>
    <n v="0"/>
    <s v="NO_CONCILIADO"/>
  </r>
  <r>
    <x v="7"/>
    <m/>
    <x v="7"/>
    <x v="18"/>
    <s v="Q12352650002"/>
    <s v="CRV"/>
    <n v="1235265"/>
    <m/>
    <s v="NUMERO DE LIBRETA CUT: 00099021001 OPERACIÓN E75 TRANSFERENCIA DE LA CUENTA FISCAL BUN A LA CUT EN MN TRANSFERENCIA DE FONDOS A SOLICITUD DEL GOBIERNO AUTONOMO MUNICIPAL DE SUCRE CON CITE: DIR.FINANCIERA CITE NÂ°016/2020 LA CTA. 3987 CUT LBRTA.00099021001."/>
    <m/>
    <m/>
    <m/>
    <m/>
    <n v="0"/>
    <n v="56576"/>
    <s v="NO_CONCILIADO"/>
  </r>
  <r>
    <x v="7"/>
    <m/>
    <x v="7"/>
    <x v="18"/>
    <s v="Q12352660002"/>
    <s v="CRV"/>
    <n v="1235266"/>
    <m/>
    <s v="NUMERO DE LIBRETA CUT: 00099021001 OPERACIÓN E75 TRANSFERENCIA DE LA CUENTA FISCAL BUN A LA CUT EN MN TRANSFERENCIA DE FONDOS A SOLICITUD DEL GOBIERNO AUTONOMO DEPARTAMENTAL DE CHUQUISACA CON CITE: TESORERIA Y C.P. 076/2020 LA CTA. 3987 CUT LBRTA.00099021001."/>
    <m/>
    <m/>
    <m/>
    <m/>
    <n v="0"/>
    <n v="727216.02"/>
    <s v="NO_CONCILIADO"/>
  </r>
  <r>
    <x v="19"/>
    <m/>
    <x v="19"/>
    <x v="18"/>
    <s v="Q12352690002"/>
    <s v="CRV"/>
    <n v="1235269"/>
    <m/>
    <s v="NUMERO DE LIBRETA CUT: 00099024113 OPERACIÓN E75 TRANSFERENCIA DE LA CUENTA FISCAL BUN A LA CUT EN MN TRANSFERENCIA DE FONDOS A SOLICITUD DEL GOBIERNO AUTONOMO MUNICIPAL DE INCAHUASI CON CITE: G.A.M.INC./DESPACHO MAE NÂ°167/2020 LA CTA. 3987 CUT LBRTA.00099024113."/>
    <m/>
    <m/>
    <m/>
    <m/>
    <n v="0"/>
    <n v="0.2"/>
    <s v="NO_CONCILIADO"/>
  </r>
  <r>
    <x v="10"/>
    <m/>
    <x v="10"/>
    <x v="18"/>
    <s v="S09775230001"/>
    <s v="COB"/>
    <n v="977523"/>
    <m/>
    <s v="'COBRO DE'||UTILES DE ESCRITORIO POR EL COMPROBANTE CONTABLE NRO. 0977521 DE LA FECHA, SEGÚN CORREO ELECTRÓNICO DE YPFB DE F. 23/01/2018. DEBITO DE LA LIBRETA 00513022001 YPFB  OPERACIONES."/>
    <m/>
    <m/>
    <m/>
    <m/>
    <n v="50"/>
    <n v="0"/>
    <s v="NO_CONCILIADO"/>
  </r>
  <r>
    <x v="45"/>
    <m/>
    <x v="45"/>
    <x v="18"/>
    <s v="F0003757"/>
    <s v="NTE"/>
    <n v="1201927"/>
    <m/>
    <s v="De: 00099021001 Transferencia de recursos a solicitud del Órgano Judicial, (operación bimonetaria), SG Nota CITE:UNID./NAL./FINANZAS/DAF-OJ N°59/2020, a favor de la Corporación del Seguro Social Militar por Restitución de Certificado Depósito Judicial Nro. 31365. H.R. 6-2843-R. TC 6.86."/>
    <m/>
    <m/>
    <m/>
    <m/>
    <n v="12167.31"/>
    <n v="0"/>
    <s v="NO_CONCILIADO"/>
  </r>
  <r>
    <x v="21"/>
    <m/>
    <x v="21"/>
    <x v="18"/>
    <s v="S09775220003"/>
    <s v="COB"/>
    <n v="977522"/>
    <m/>
    <s v="||TRANSFERENCIA DE FONDOS S/G. MENSAJES SWIFT NROS. 01182 Y 01178 DE LA FECHA. (SECTOR PÚBLICO - SERVICIOS). DEBITO DE LA LIBRETA 00119012001 ADSIB, REPOSICION UTILES DE ESCRITORIO."/>
    <m/>
    <m/>
    <m/>
    <m/>
    <n v="50"/>
    <n v="0"/>
    <s v="NO_CONCILIADO"/>
  </r>
  <r>
    <x v="0"/>
    <m/>
    <x v="0"/>
    <x v="19"/>
    <s v="O18204750002"/>
    <s v="BOD"/>
    <n v="1820475"/>
    <m/>
    <s v="00099021001 DEPOSITO DE EFECTIVO, DEPOSITANTE: GERMAN QUISPE CHOQUE, CONCEPTO: RENTA DERECHO HABIENTE, CUENTA DE DEPOSITO: CUENTA UNICA DEL TESORO"/>
    <m/>
    <m/>
    <m/>
    <m/>
    <n v="0"/>
    <n v="250.6"/>
    <s v="NO_CONCILIADO"/>
  </r>
  <r>
    <x v="0"/>
    <m/>
    <x v="0"/>
    <x v="19"/>
    <s v="O18204680002"/>
    <s v="BOD"/>
    <n v="1820468"/>
    <m/>
    <s v="00099021001 DEPOSITO DE EFECTIVO, DEPOSITANTE: RICARDO ELVIO CAYHUARA VARGAS, CONCEPTO: DEVOLUCION PAGO EN DEMASIA DE AGUINALDO, CUENTA DE DEPOSITO: CUENTA UNICA DEL TESORO"/>
    <m/>
    <m/>
    <m/>
    <m/>
    <n v="0"/>
    <n v="854.63"/>
    <s v="NO_CONCILIADO"/>
  </r>
  <r>
    <x v="30"/>
    <m/>
    <x v="30"/>
    <x v="19"/>
    <s v="O18204660002"/>
    <s v="BOD"/>
    <n v="1820466"/>
    <m/>
    <s v="00133012001 DEPOSITO DE EFECTIVO, DEPOSITANTE: LOTERIA NACIONAL DE B Y S, CONCEPTO: V.C. SALDO PAGO DE PREMIOS MENORES SORTEO &quot;MUJERES&quot;, CUENTA DE DEPOSITO: CUENTA UNICA DEL TESORO"/>
    <m/>
    <m/>
    <m/>
    <m/>
    <n v="0"/>
    <n v="725"/>
    <s v="NO_CONCILIADO"/>
  </r>
  <r>
    <x v="0"/>
    <m/>
    <x v="0"/>
    <x v="19"/>
    <s v="O18204310002"/>
    <s v="BOD"/>
    <n v="1820431"/>
    <m/>
    <s v="00099021001 DEPOSITO DE EFECTIVO, DEPOSITANTE: MARIA JESUS HOYOS CASTRO, CONCEPTO: COBRO INDEBIDO POR SEGUNDAS NUPCIAS, CUENTA DE DEPOSITO: CUENTA UNICA DEL TESORO"/>
    <m/>
    <m/>
    <m/>
    <m/>
    <n v="0"/>
    <n v="1000"/>
    <s v="NO_CONCILIADO"/>
  </r>
  <r>
    <x v="34"/>
    <m/>
    <x v="34"/>
    <x v="19"/>
    <s v="O18204140002"/>
    <s v="BOD"/>
    <n v="1820414"/>
    <m/>
    <s v="00066011102 DEPOSITO DE EFECTIVO, DEPOSITANTE: OLGA ISELA BERMUDEZ GUTIERREZ, CONCEPTO: REPOSICION CREDENCIAL, CUENTA DE DEPOSITO: CUENTA UNICA DEL TESORO"/>
    <m/>
    <m/>
    <m/>
    <m/>
    <n v="0"/>
    <n v="30"/>
    <s v="NO_CONCILIADO"/>
  </r>
  <r>
    <x v="2"/>
    <m/>
    <x v="2"/>
    <x v="19"/>
    <s v="O18205080002"/>
    <s v="BOD"/>
    <n v="1820508"/>
    <m/>
    <s v="00099021001 DEPOSITO DE EFECTIVO, DEPOSITANTE: MINISTERIO DE DEPORTES -CIPRIAN CALLIZAYA PEREZ, CONCEPTO: DEVOLUCION DE SALDOS NO UTILIZADOS EN LOS ENVIOS DE MATERIALES, CUENTA DE DEPOSITO: CUENTA UNICA DEL TESORO"/>
    <m/>
    <m/>
    <m/>
    <m/>
    <n v="0"/>
    <n v="2610"/>
    <s v="NO_CONCILIADO"/>
  </r>
  <r>
    <x v="0"/>
    <m/>
    <x v="0"/>
    <x v="19"/>
    <s v="O18205320002"/>
    <s v="BOD"/>
    <n v="1820532"/>
    <m/>
    <s v="00099021001 DEPOSITO DE EFECTIVO, DEPOSITANTE: MARIO ROJAS, CONCEPTO: DEVOLUCION POR COBRO INDEBIDO, CUENTA DE DEPOSITO: CUENTA UNICA DEL TESORO"/>
    <m/>
    <m/>
    <m/>
    <m/>
    <n v="0"/>
    <n v="3437.4500000000003"/>
    <s v="NO_CONCILIADO"/>
  </r>
  <r>
    <x v="46"/>
    <m/>
    <x v="46"/>
    <x v="19"/>
    <s v="O18205550002"/>
    <s v="BOD"/>
    <n v="1820555"/>
    <m/>
    <s v="00595012002 DEPOSITO DE EFECTIVO, DEPOSITANTE: ANGEL MARIACA, CONCEPTO: DEVOLUCION DEL CREDITO FISCAL DE LA FACTURA N°1051 DEL 27-11-2019 RECURSOS ESPECIFICOS (COMISIONES), CUENTA DE DEPOSITO: CUENTA UNICA DEL TESORO"/>
    <m/>
    <m/>
    <m/>
    <m/>
    <n v="0"/>
    <n v="64"/>
    <s v="NO_CONCILIADO"/>
  </r>
  <r>
    <x v="2"/>
    <m/>
    <x v="2"/>
    <x v="19"/>
    <s v="O18205690002"/>
    <s v="BOD"/>
    <n v="1820569"/>
    <m/>
    <s v="00099021001 DEPOSITO DE EFECTIVO, DEPOSITANTE: MINISTERIO DE DEPORTES-HENRRY AGUILA, CONCEPTO: DEVOLUCION  FONDOS PREMIACION CARRERAS PEDESTRES 10K GESTION 2019 YPFB, CUENTA DE DEPOSITO: CUENTA UNICA DEL TESORO"/>
    <m/>
    <m/>
    <m/>
    <m/>
    <n v="0"/>
    <n v="46980"/>
    <s v="NO_CONCILIADO"/>
  </r>
  <r>
    <x v="34"/>
    <m/>
    <x v="34"/>
    <x v="19"/>
    <s v="O18206030002"/>
    <s v="BOD"/>
    <n v="1820603"/>
    <m/>
    <s v="00066014202 DEPOSITO DE EFECTIVO, DEPOSITANTE: BOLFUTURO SRL., CONCEPTO: DEVOLUCION DE APOYO DEL MINISTERIO DE PLANIFICACION DE DESARROLLO PARA VIAJE A LA NASA, CUENTA DE DEPOSITO: CUENTA UNICA DEL TESORO"/>
    <m/>
    <m/>
    <m/>
    <m/>
    <n v="0"/>
    <n v="11101.2"/>
    <s v="NO_CONCILIADO"/>
  </r>
  <r>
    <x v="14"/>
    <m/>
    <x v="14"/>
    <x v="19"/>
    <s v="O18206090002"/>
    <s v="BOD"/>
    <n v="1820609"/>
    <m/>
    <s v="00526012001 DEPOSITO DE EFECTIVO, DEPOSITANTE: JORGE MARCELO JEMIO CALATAYUD, CONCEPTO: DEVOLUCION DE SALDO, CUENTA DE DEPOSITO: CUENTA UNICA DEL TESORO"/>
    <m/>
    <m/>
    <m/>
    <m/>
    <n v="0"/>
    <n v="1812.07"/>
    <s v="NO_CONCILIADO"/>
  </r>
  <r>
    <x v="12"/>
    <m/>
    <x v="12"/>
    <x v="19"/>
    <s v="B18203770002"/>
    <s v="BOD"/>
    <n v="1820377"/>
    <m/>
    <s v="00099021001 DEP.DE CHEQ.AJENOS,RET.DE CAM.,CONCEPTO: DEVOLUCION DE REFRIGERIOS MES DE DICIEMBRE 2019 DEL SR. ALEXANDRO MIER BAYA,DEP.: MDP Y EP , PROCEDENCIA: BANCO UNION S.A., CHEQUE: 2668, FECHA DE EMISION:29/01/2020"/>
    <m/>
    <m/>
    <m/>
    <m/>
    <n v="0"/>
    <n v="378"/>
    <s v="NO_CONCILIADO"/>
  </r>
  <r>
    <x v="47"/>
    <m/>
    <x v="47"/>
    <x v="19"/>
    <s v="B18204010002"/>
    <s v="BOD"/>
    <n v="1820401"/>
    <m/>
    <s v="00099021001 DEP.DE CHEQ.AJENOS,RET.DE CAM.,CONCEPTO: DEPÓSITO POR LA AISEM EN LA LIBRETA DE RECURSOS ORDINARIOS, POR DESCUENTO SIN GOCE DE HABERES,DEP.: AISEM , PROCEDENCIA: BANCO UNION S.A., CHEQUE: 77, FECHA DE EMISION:29/01/2020"/>
    <m/>
    <m/>
    <m/>
    <m/>
    <n v="0"/>
    <n v="594.73"/>
    <s v="NO_CONCILIADO"/>
  </r>
  <r>
    <x v="24"/>
    <m/>
    <x v="24"/>
    <x v="19"/>
    <s v="B18204040002"/>
    <s v="BOD"/>
    <n v="1820404"/>
    <m/>
    <s v="00015021101 DEP.DE CHEQ.AJENOS,RET.DE CAM.,CONCEPTO: DEVOLUCION RECURSOS NO EJECUTADOS  ALIMENTACION CMDO DPTAL. LA PAZ INCREMENTO MAR-ABR-MAY-JUN /2019,DEP.: POLICIA BOLIVIANA , PROCEDENCIA: BANCO UNION S.A., CHEQUE: 7724, FECHA DE EMISION:09/01/2020"/>
    <m/>
    <m/>
    <m/>
    <m/>
    <n v="0"/>
    <n v="93940"/>
    <s v="NO_CONCILIADO"/>
  </r>
  <r>
    <x v="0"/>
    <m/>
    <x v="0"/>
    <x v="19"/>
    <s v="O18204130002"/>
    <s v="BOD"/>
    <n v="1820413"/>
    <m/>
    <s v="00099021001 DEPOSITO DE EFECTIVO, DEPOSITANTE: GERMAN MENA SANTANDER, CONCEPTO: DEVOLUCION DEMASIA HABERES MAXIMA REMUNERACION SECTOR PUBLICO, CUENTA DE DEPOSITO: CUENTA UNICA DEL TESORO"/>
    <m/>
    <m/>
    <m/>
    <m/>
    <n v="0"/>
    <n v="2399.4299999999998"/>
    <s v="NO_CONCILIADO"/>
  </r>
  <r>
    <x v="0"/>
    <m/>
    <x v="0"/>
    <x v="19"/>
    <s v="O18204110002"/>
    <s v="BOD"/>
    <n v="1820411"/>
    <m/>
    <s v="00099021001 DEPOSITO DE EFECTIVO, DEPOSITANTE: HEBERT CHOQUE TARQUI, CONCEPTO: DEVOLUCION DEMASIA HABERES MAXIMA REMUNERACION SECTOR PUBLICO, CUENTA DE DEPOSITO: CUENTA UNICA DEL TESORO"/>
    <m/>
    <m/>
    <m/>
    <m/>
    <n v="0"/>
    <n v="1409.04"/>
    <s v="NO_CONCILIADO"/>
  </r>
  <r>
    <x v="2"/>
    <m/>
    <x v="2"/>
    <x v="19"/>
    <s v="O18204100002"/>
    <s v="BOD"/>
    <n v="1820410"/>
    <m/>
    <s v="00099021001 DEPOSITO DE EFECTIVO, DEPOSITANTE: MINISTERIO DE DEPORTES RENE MARTINEZ, CONCEPTO: DEVOLUCION FONDO EN AVANCE COMBUSTIBLE, CUENTA DE DEPOSITO: CUENTA UNICA DEL TESORO"/>
    <m/>
    <m/>
    <m/>
    <m/>
    <n v="0"/>
    <n v="94.89"/>
    <s v="NO_CONCILIADO"/>
  </r>
  <r>
    <x v="34"/>
    <m/>
    <x v="34"/>
    <x v="19"/>
    <s v="O18203960002"/>
    <s v="BOD"/>
    <n v="1820396"/>
    <m/>
    <s v="00066011102 DEPOSITO DE EFECTIVO, DEPOSITANTE: DENISSE MARIELA PARRA ARIAS, CONCEPTO: REPOSICION  CREDENCIAL, CUENTA DE DEPOSITO: CUENTA UNICA DEL TESORO"/>
    <m/>
    <m/>
    <m/>
    <m/>
    <n v="0"/>
    <n v="30"/>
    <s v="NO_CONCILIADO"/>
  </r>
  <r>
    <x v="0"/>
    <m/>
    <x v="0"/>
    <x v="19"/>
    <s v="O18203950002"/>
    <s v="BOD"/>
    <n v="1820395"/>
    <m/>
    <s v="00099021001 DEPOSITO DE EFECTIVO, DEPOSITANTE: RENE MONTECINOS BOTELLO, CONCEPTO: DEVOLUCION  AGUINALDO 13 DIAS DE 13263775 CABRAL DE DUBRACIC MELIJA  BEATRIZ 3832/360 X 13 DIAS =138, CUENTA DE DEPOSITO: CUENTA UNICA DEL TESORO"/>
    <m/>
    <m/>
    <m/>
    <m/>
    <n v="0"/>
    <n v="138.4"/>
    <s v="NO_CONCILIADO"/>
  </r>
  <r>
    <x v="0"/>
    <m/>
    <x v="0"/>
    <x v="19"/>
    <s v="O18203890002"/>
    <s v="BOD"/>
    <n v="1820389"/>
    <m/>
    <s v="00099021001 DEPOSITO DE EFECTIVO, DEPOSITANTE: DR JOSE DAVID BERRIOS LIZARAZU, CONCEPTO: DEVOLUCION DOBLE PERCEPCION  SALARIAL, CUENTA DE DEPOSITO: CUENTA UNICA DEL TESORO"/>
    <m/>
    <m/>
    <m/>
    <m/>
    <n v="0"/>
    <n v="93518.5"/>
    <s v="NO_CONCILIADO"/>
  </r>
  <r>
    <x v="12"/>
    <m/>
    <x v="12"/>
    <x v="19"/>
    <s v="O18203790002"/>
    <s v="BOD"/>
    <n v="1820379"/>
    <m/>
    <s v="00099021001 DEPOSITO DE EFECTIVO, DEPOSITANTE: NOEMI NATIVIDAD DIAZ TABORGA, CONCEPTO: DEVOLUCION DE VIATICOS, CUENTA DE DEPOSITO: CUENTA UNICA DEL TESORO"/>
    <m/>
    <m/>
    <m/>
    <m/>
    <n v="0"/>
    <n v="664"/>
    <s v="NO_CONCILIADO"/>
  </r>
  <r>
    <x v="12"/>
    <m/>
    <x v="12"/>
    <x v="19"/>
    <s v="O18203780002"/>
    <s v="BOD"/>
    <n v="1820378"/>
    <m/>
    <s v="00099021001 DEPOSITO DE EFECTIVO, DEPOSITANTE: RUBEN MEDINACELI ORTIZ, CONCEPTO: DEVOLUCION DE VIATICOS, CUENTA DE DEPOSITO: CUENTA UNICA DEL TESORO"/>
    <m/>
    <m/>
    <m/>
    <m/>
    <n v="0"/>
    <n v="276.5"/>
    <s v="NO_CONCILIADO"/>
  </r>
  <r>
    <x v="10"/>
    <m/>
    <x v="10"/>
    <x v="19"/>
    <s v="G12597470003"/>
    <s v="CVD"/>
    <n v="1259747"/>
    <m/>
    <s v="PROVISION DE FONDOS A SOLICITUD DE YACIMIENTOS PETROLIFEROS FISCALES BOLIVIANOS SEGUN SOLICITUD YPFB-0014-2020 REF: PAGO A YPFB TRANSIERRA SA POR SCD Y TEMIN SERVICIO FIRME DE TRANSP DE GN DICIEMBRE 2019 LIB. 00513012007 YPFB - RECURSOS NACIONALIZACIÓN"/>
    <m/>
    <m/>
    <m/>
    <m/>
    <n v="50"/>
    <n v="0"/>
    <s v="NO_CONCILIADO"/>
  </r>
  <r>
    <x v="10"/>
    <m/>
    <x v="10"/>
    <x v="19"/>
    <s v="G12599180003"/>
    <s v="CVD"/>
    <n v="1259918"/>
    <m/>
    <s v="PROVISION DE FONDOS A SOLICITUD DE YACIMIENTOS PETROLIFEROS FISCALES BOLIVIANOS SEGUN SOLICITUD YPFB-0020-2020 REF: PAGO A GOB POR SERV INTERRUMPIBLE DE TRANSPORTE DE GN ME POR EL MES DE DICIEMBRE 2019 LIB. 00513012007 YPFB - RECURSOS NACIONALIZACIÓN"/>
    <m/>
    <m/>
    <m/>
    <m/>
    <n v="50"/>
    <n v="0"/>
    <s v="NO_CONCILIADO"/>
  </r>
  <r>
    <x v="10"/>
    <m/>
    <x v="10"/>
    <x v="19"/>
    <s v="G12597720003"/>
    <s v="CVD"/>
    <n v="1259772"/>
    <m/>
    <s v="PROVISION DE FONDOS A SOLICITUD DE YACIMIENTOS PETROLIFEROS FISCALES BOLIVIANOS SEGUN SOLICITUD YPFB-0019-2020 REF: PAGO A YPFB TRANSPORTE SA POR SCD Y TEMIN TRANSP DE GN LINEA 12 DICIEMBRE 2019 LIB. 00513012007 YPFB - RECURSOS NACIONALIZACIÓN"/>
    <m/>
    <m/>
    <m/>
    <m/>
    <n v="50"/>
    <n v="0"/>
    <s v="NO_CONCILIADO"/>
  </r>
  <r>
    <x v="10"/>
    <m/>
    <x v="10"/>
    <x v="19"/>
    <s v="G12597670003"/>
    <s v="CVD"/>
    <n v="1259767"/>
    <m/>
    <s v="PROVISION DE FONDOS A SOLICITUD DE YACIMIENTOS PETROLIFEROS FISCALES BOLIVIANOS SEGUN SOLICITUD YPFB-0018-2020 REF: PAGO A YPFB TRANSPORTE SA POR SCD Y TEMIN TRANS GN MI FIRME E INTERRUMPIBLE Y ME FIRME DICIEMBRE 2019 LIB. 00513012007 YPFB - RECURSOS NACIONALIZACIÓN"/>
    <m/>
    <m/>
    <m/>
    <m/>
    <n v="50"/>
    <n v="0"/>
    <s v="NO_CONCILIADO"/>
  </r>
  <r>
    <x v="10"/>
    <m/>
    <x v="10"/>
    <x v="19"/>
    <s v="G12597520003"/>
    <s v="CVD"/>
    <n v="1259752"/>
    <m/>
    <s v="PROVISION DE FONDOS A SOLICITUD DE YACIMIENTOS PETROLIFEROS FISCALES BOLIVIANOS SEGUN SOLICITUD YPFB-0016-2020 REF: PAGO A YPFB TRANSIERRA SA POR SERVICIO INTERRUMPIBLE ACUERDO TEMPORAL SCD Y TEMIN DICIEMBRE 2019 LIB. 00513012007 YPFB - RECURSOS NACIONALIZACIÓN"/>
    <m/>
    <m/>
    <m/>
    <m/>
    <n v="50"/>
    <n v="0"/>
    <s v="NO_CONCILIADO"/>
  </r>
  <r>
    <x v="10"/>
    <m/>
    <x v="10"/>
    <x v="19"/>
    <s v="G12599280003"/>
    <s v="CVD"/>
    <n v="1259928"/>
    <m/>
    <s v="PROVISION DE FONDOS A SOLICITUD DE YACIMIENTOS PETROLIFEROS FISCALES BOLIVIANOS SEGUN SOLICITUD YPFB-0022-2020 REF: PAGO A YPFB CHACO SA POR SERV INTERRUMPIBLE DE TRANSP MI DUCTO MENOR CARRASCO BULO BULO DICIEMBRE 2019 LIB. 00513012007 YPFB - RECURSOS NACIONALIZACIÓN"/>
    <m/>
    <m/>
    <m/>
    <m/>
    <n v="50"/>
    <n v="0"/>
    <s v="NO_CONCILIADO"/>
  </r>
  <r>
    <x v="12"/>
    <m/>
    <x v="12"/>
    <x v="19"/>
    <s v="Q12357030002"/>
    <s v="CRV"/>
    <n v="1235703"/>
    <m/>
    <s v="NUMERO DE LIBRETA CUT: 00099021001 OPERACIÓN E18 TRANSFERENCIA DEL SISTEMA FINANCIERO POR CUENTA DE TERCEROS A LA CUT TRANSFERENCIA A SOLICITUD DEL MEFP SEGUN NOTA CITE MEFP VTCP DGPOT UAIS CPI NO 120002 BUN 20"/>
    <m/>
    <m/>
    <m/>
    <m/>
    <n v="0"/>
    <n v="3381"/>
    <s v="NO_CONCILIADO"/>
  </r>
  <r>
    <x v="12"/>
    <m/>
    <x v="12"/>
    <x v="19"/>
    <s v="S09776090002"/>
    <s v="CRV"/>
    <n v="977609"/>
    <m/>
    <s v="||TRANSFERENCIA DE FONDOS S/G. FORMULARIO CITE: BUN/CF055/20 DE LA FECHA.(HRE-TSO-468), DEVOLUCION DE RECURSOS NO UTILIZADOS POR EL MUNICIPIO DE LA SUNTA DE LOS PROYECTOS FINANCIADOS POR LA UPRE. A SOLICITUD DEL GOB.AUT.MCPAL.DE LA SUNTA, LIBRETA N°00099024113 BOLIVIA CAMBIA; BUN."/>
    <m/>
    <m/>
    <m/>
    <m/>
    <n v="0"/>
    <n v="218225.46"/>
    <s v="NO_CONCILIADO"/>
  </r>
  <r>
    <x v="10"/>
    <m/>
    <x v="10"/>
    <x v="19"/>
    <s v="G12602780001"/>
    <s v="CVD"/>
    <n v="1260278"/>
    <m/>
    <s v="COBRO COSTOS DE PAPELERIA SEGUN TRANSFERENCIA DEL EXTERIOR POR ORDEN DE COPAGAZ DISTRIBUIDORA DE GAS S.A. REF.: INV 62 LIB. 00513062001 YPFB-OPERACIONES PLANTA DE SEPARACION DE LIQUIDOS RIO GRANDE"/>
    <m/>
    <m/>
    <m/>
    <m/>
    <n v="50"/>
    <n v="0"/>
    <s v="NO_CONCILIADO"/>
  </r>
  <r>
    <x v="11"/>
    <m/>
    <x v="11"/>
    <x v="19"/>
    <s v="S09776220002"/>
    <s v="CRV"/>
    <n v="977622"/>
    <m/>
    <s v="||18° DESEMBOLSO DE BS1.198.654.070,00 SERIE TGN-N1H-10 CRÉDITO DE EMERGENCIA SOLICITADO MEDIANTE NOTA DEL MEFP CITE: MEFP/VTCP/DGCP/UEPS-348/2020 REC. EN LA FECHA (TRAM-TGL-1617) REF: RD N°024/08, 064/09, CONTRATO SANO N°043/08, ADENDAS Y SANO DLBCI N° 84/2019 ABONO EN LA LIBRETA N° 00099039001 FDO. RECONST., SEG. ALIMENTARIA Y APOYO PROD. - FRESAP"/>
    <m/>
    <m/>
    <m/>
    <m/>
    <n v="0"/>
    <n v="1198654070"/>
    <s v="NO_CONCILIADO"/>
  </r>
  <r>
    <x v="11"/>
    <m/>
    <x v="11"/>
    <x v="19"/>
    <s v="S09776310001"/>
    <s v="COB"/>
    <n v="977631"/>
    <m/>
    <s v="COBRO DE||ÚTILES DE ESCRITORIO POR LA ELABORACIÓN DEL COMPROBANTE CONTABLE N° 0977622 DE LA FECHA. DE LA LIBRETA N° 00099021001 TGN  RECURSOS ORDINARIOS, COSTO ÚTILES DE ESCRITORIO."/>
    <m/>
    <m/>
    <m/>
    <m/>
    <n v="50"/>
    <n v="0"/>
    <s v="NO_CONCILIADO"/>
  </r>
  <r>
    <x v="48"/>
    <m/>
    <x v="48"/>
    <x v="20"/>
    <s v="O18209270002"/>
    <s v="BOD"/>
    <n v="1820927"/>
    <m/>
    <s v="00099021001 DEPOSITO DE EFECTIVO, DEPOSITANTE: EMPRESA ESTATAL BOLIVIANA DE TURISMO, CONCEPTO: DEVOLUCION AL O.E.P. - TRIBUNAL SUPREMO ELECTORAL DEL BOLETO 547-5584897803 GEST 2019, CUENTA DE DEPOSITO: CUENTA UNICA DEL TESORO"/>
    <m/>
    <m/>
    <m/>
    <m/>
    <n v="0"/>
    <n v="4226.1099999999997"/>
    <s v="NO_CONCILIADO"/>
  </r>
  <r>
    <x v="12"/>
    <m/>
    <x v="12"/>
    <x v="20"/>
    <s v="O18209240002"/>
    <s v="BOD"/>
    <n v="1820924"/>
    <m/>
    <s v="00099021001 DEPOSITO DE EFECTIVO, DEPOSITANTE: EMPRESA ESTATAL BOLIVIANA DE TURISMO, CONCEPTO: DEVOLUCION AL O.E.P. - TRIBUNAL ELECTORAL DEL BOLETO 045-5584885860 GEST 2019, CUENTA DE DEPOSITO: CUENTA UNICA DEL TESORO"/>
    <m/>
    <m/>
    <m/>
    <m/>
    <n v="0"/>
    <n v="4526.09"/>
    <s v="NO_CONCILIADO"/>
  </r>
  <r>
    <x v="8"/>
    <m/>
    <x v="8"/>
    <x v="20"/>
    <s v="O18209230002"/>
    <s v="BOD"/>
    <n v="1820923"/>
    <m/>
    <s v="00099021001 DEPOSITO DE EFECTIVO, DEPOSITANTE: EMPRESA ESTATAL BOLIVIANA DE TURISMO, CONCEPTO: DEVOLUCION AL M.M.A.YA. DEL BOLETO N° 2NZ50X-4160SD GESTION 2019, CUENTA DE DEPOSITO: CUENTA UNICA DEL TESORO"/>
    <m/>
    <m/>
    <m/>
    <m/>
    <n v="0"/>
    <n v="1405"/>
    <s v="NO_CONCILIADO"/>
  </r>
  <r>
    <x v="19"/>
    <m/>
    <x v="19"/>
    <x v="20"/>
    <s v="O18209170002"/>
    <s v="BOD"/>
    <n v="1820917"/>
    <m/>
    <s v="00099021001 DEPOSITO DE EFECTIVO, DEPOSITANTE: EMPRESA ESTATAL BOLIVIANA DE TURISMO, CONCEPTO: DEV. AL MIN PRESIDENCIA DE LOS TKT N° JP56FJ, FDI5MA, XNNNB8, YIKZ23(2955584), QU3YR8(2955581) 2019, CUENTA DE DEPOSITO: CUENTA UNICA DEL TESORO"/>
    <m/>
    <m/>
    <m/>
    <m/>
    <n v="0"/>
    <n v="2813"/>
    <s v="NO_CONCILIADO"/>
  </r>
  <r>
    <x v="4"/>
    <m/>
    <x v="4"/>
    <x v="20"/>
    <s v="O18208880002"/>
    <s v="BOD"/>
    <n v="1820888"/>
    <m/>
    <s v="00592012001 DEPOSITO DE EFECTIVO, DEPOSITANTE: AGUSTINA MAMANI, CONCEPTO: VENTA EMISIVO CLIENTES PARTICULARES GEST 2019 (COBRADO 16 DE ENERO DE 2020), CUENTA DE DEPOSITO: CUENTA UNICA DEL TESORO"/>
    <m/>
    <m/>
    <m/>
    <m/>
    <n v="0"/>
    <n v="78"/>
    <s v="NO_CONCILIADO"/>
  </r>
  <r>
    <x v="4"/>
    <m/>
    <x v="4"/>
    <x v="20"/>
    <s v="O18208850002"/>
    <s v="BOD"/>
    <n v="1820885"/>
    <m/>
    <s v="00592012001 DEPOSITO DE EFECTIVO, DEPOSITANTE: AGUSTINA MAMANI, CONCEPTO: VENTA EMISIVO CLIENTES PARTICULARES DEL 16 AL 28 DE ENERO 2020, CUENTA DE DEPOSITO: CUENTA UNICA DEL TESORO"/>
    <m/>
    <m/>
    <m/>
    <m/>
    <n v="0"/>
    <n v="55216.200000000004"/>
    <s v="NO_CONCILIADO"/>
  </r>
  <r>
    <x v="4"/>
    <m/>
    <x v="4"/>
    <x v="20"/>
    <s v="O18208830002"/>
    <s v="BOD"/>
    <n v="1820883"/>
    <m/>
    <s v="00592012001 DEPOSITO DE EFECTIVO, DEPOSITANTE: AGUSTINA MAMANI, CONCEPTO: VENTA PAQUETES TURISTICOS DE GESTION 2020, CUENTA DE DEPOSITO: CUENTA UNICA DEL TESORO"/>
    <m/>
    <m/>
    <m/>
    <m/>
    <n v="0"/>
    <n v="3138"/>
    <s v="NO_CONCILIADO"/>
  </r>
  <r>
    <x v="4"/>
    <m/>
    <x v="4"/>
    <x v="20"/>
    <s v="O18208790002"/>
    <s v="BOD"/>
    <n v="1820879"/>
    <m/>
    <s v="00592012001 DEPOSITO DE EFECTIVO, DEPOSITANTE: ELECCIONES GENERALES, CONCEPTO: PAGO DE ND-296794 ELECIONES GENERALES GESTION 2019, CUENTA DE DEPOSITO: CUENTA UNICA DEL TESORO"/>
    <m/>
    <m/>
    <m/>
    <m/>
    <n v="0"/>
    <n v="400"/>
    <s v="NO_CONCILIADO"/>
  </r>
  <r>
    <x v="49"/>
    <m/>
    <x v="49"/>
    <x v="20"/>
    <s v="O18208580002"/>
    <s v="BOD"/>
    <n v="1820858"/>
    <m/>
    <s v="00221012001 DEPOSITO DE EFECTIVO, DEPOSITANTE: RAMIRO MAYDANA, CONCEPTO: DEVOLUCION CRED FISCAL -IVA OMITIDO, CUENTA DE DEPOSITO: CUENTA UNICA DEL TESORO"/>
    <m/>
    <m/>
    <m/>
    <m/>
    <n v="0"/>
    <n v="28.6"/>
    <s v="NO_CONCILIADO"/>
  </r>
  <r>
    <x v="4"/>
    <m/>
    <x v="4"/>
    <x v="20"/>
    <s v="O18211000002"/>
    <s v="BOD"/>
    <n v="1821100"/>
    <m/>
    <s v="00592012001 DEPOSITO DE EFECTIVO, DEPOSITANTE: MARYLUZ QUISPE CONCHA, CONCEPTO: POR DEVOLUCION DE FONDO EN AVANCE PARA PAGO A PROVEEDOR TRANSOFT-SEMANA 4 MES DE DICIEMBRE 2019, CUENTA DE DEPOSITO: CUENTA UNICA DEL TESORO"/>
    <m/>
    <m/>
    <m/>
    <m/>
    <n v="0"/>
    <n v="4404"/>
    <s v="NO_CONCILIADO"/>
  </r>
  <r>
    <x v="4"/>
    <m/>
    <x v="4"/>
    <x v="20"/>
    <s v="O18210950002"/>
    <s v="BOD"/>
    <n v="1821095"/>
    <m/>
    <s v="00592012001 DEPOSITO DE EFECTIVO, DEPOSITANTE: MARYLUZ QUISPE CONCHA, CONCEPTO: POR DEVOLUCION DE FONDO EN AVANCE PARA PAGO A PROVEEDOR BSP-IATA SEMANA 4 MES DE DICIEMBRE 2019, CUENTA DE DEPOSITO: CUENTA UNICA DEL TESORO"/>
    <m/>
    <m/>
    <m/>
    <m/>
    <n v="0"/>
    <n v="221262.25"/>
    <s v="NO_CONCILIADO"/>
  </r>
  <r>
    <x v="4"/>
    <m/>
    <x v="4"/>
    <x v="20"/>
    <s v="O18210780002"/>
    <s v="BOD"/>
    <n v="1821078"/>
    <m/>
    <s v="00592012001 DEPOSITO DE EFECTIVO, DEPOSITANTE: GUILLEN / EDUARDO (AETN), CONCEPTO: PAGO ND - 244245 - 244247 SALDO MARZO GESTION 2019 (AE), CUENTA DE DEPOSITO: CUENTA UNICA DEL TESORO"/>
    <m/>
    <m/>
    <m/>
    <m/>
    <n v="0"/>
    <n v="1449"/>
    <s v="NO_CONCILIADO"/>
  </r>
  <r>
    <x v="0"/>
    <m/>
    <x v="0"/>
    <x v="20"/>
    <s v="O18210530002"/>
    <s v="BOD"/>
    <n v="1821053"/>
    <m/>
    <s v="00099021001 DEPOSITO DE EFECTIVO, DEPOSITANTE: XIMENA BESTSABE LUNA QUISPE, CONCEPTO: DEVOLUCION DE PASAJES, CUENTA DE DEPOSITO: CUENTA UNICA DEL TESORO"/>
    <m/>
    <m/>
    <m/>
    <m/>
    <n v="0"/>
    <n v="50"/>
    <s v="NO_CONCILIADO"/>
  </r>
  <r>
    <x v="6"/>
    <m/>
    <x v="6"/>
    <x v="20"/>
    <s v="O18210480002"/>
    <s v="BOD"/>
    <n v="1821048"/>
    <m/>
    <s v="00132012005 DEPOSITO DE EFECTIVO, DEPOSITANTE: CARLA LIREEL MERCADO PEÑANIETA, CONCEPTO: DEVOLUCION DE PASAJES, CUENTA DE DEPOSITO: CUENTA UNICA DEL TESORO"/>
    <m/>
    <m/>
    <m/>
    <m/>
    <n v="0"/>
    <n v="35"/>
    <s v="NO_CONCILIADO"/>
  </r>
  <r>
    <x v="0"/>
    <m/>
    <x v="0"/>
    <x v="20"/>
    <s v="O18210170002"/>
    <s v="BOD"/>
    <n v="1821017"/>
    <m/>
    <s v="00099021001 DEPOSITO DE EFECTIVO, DEPOSITANTE: ELVIRA ARIAS, CONCEPTO: DEVOLUCION COBRO  INDEVIDO, CUENTA DE DEPOSITO: CUENTA UNICA DEL TESORO"/>
    <m/>
    <m/>
    <m/>
    <m/>
    <n v="0"/>
    <n v="1000"/>
    <s v="NO_CONCILIADO"/>
  </r>
  <r>
    <x v="10"/>
    <m/>
    <x v="10"/>
    <x v="20"/>
    <s v="O18210150002"/>
    <s v="BOD"/>
    <n v="1821015"/>
    <m/>
    <s v="00513012003 DEPOSITO DE EFECTIVO, DEPOSITANTE: ALEXANDER OTTO FERNANDEZ SURCULENTO, CONCEPTO: DEVOLUCION DE HABERES, CUENTA DE DEPOSITO: CUENTA UNICA DEL TESORO"/>
    <m/>
    <m/>
    <m/>
    <m/>
    <n v="0"/>
    <n v="2"/>
    <s v="NO_CONCILIADO"/>
  </r>
  <r>
    <x v="0"/>
    <m/>
    <x v="0"/>
    <x v="20"/>
    <s v="O18209940002"/>
    <s v="BOD"/>
    <n v="1820994"/>
    <m/>
    <s v="00099021001 DEPOSITO DE EFECTIVO, DEPOSITANTE: ENTEL S.A., CONCEPTO: REVERSION MONTO POR SERVICO DE TELEFONIA MOVIL CTA 249647965 DE ENTEL S.A., CUENTA DE DEPOSITO: CUENTA UNICA DEL TESORO"/>
    <m/>
    <m/>
    <m/>
    <m/>
    <n v="0"/>
    <n v="11.700000000000001"/>
    <s v="NO_CONCILIADO"/>
  </r>
  <r>
    <x v="8"/>
    <m/>
    <x v="8"/>
    <x v="20"/>
    <s v="O18209780002"/>
    <s v="BOD"/>
    <n v="1820978"/>
    <m/>
    <s v="00086088003 DEPOSITO DE EFECTIVO, DEPOSITANTE: MARCO ANTONIO JALDIN ALVAREZ, CONCEPTO: DEVOLUCION DE FONDOS EN AVANCE, CUENTA DE DEPOSITO: CUENTA UNICA DEL TESORO"/>
    <m/>
    <m/>
    <m/>
    <m/>
    <n v="0"/>
    <n v="18"/>
    <s v="NO_CONCILIADO"/>
  </r>
  <r>
    <x v="0"/>
    <m/>
    <x v="0"/>
    <x v="20"/>
    <s v="O18209650002"/>
    <s v="BOD"/>
    <n v="1820965"/>
    <m/>
    <s v="00099021001 DEPOSITO DE EFECTIVO, DEPOSITANTE: ALIDSON CELIA GOMEZ AGOSTOPA, CONCEPTO: DEVOLUCION POR OBSERVACIONES A GASTOS DE FUNCIONAMIENTO SEGUN INFORME 376/2019, CUENTA DE DEPOSITO: CUENTA UNICA DEL TESORO"/>
    <m/>
    <m/>
    <m/>
    <m/>
    <n v="0"/>
    <n v="1078.8"/>
    <s v="NO_CONCILIADO"/>
  </r>
  <r>
    <x v="34"/>
    <m/>
    <x v="34"/>
    <x v="20"/>
    <s v="O18209630002"/>
    <s v="BOD"/>
    <n v="1820963"/>
    <m/>
    <s v="00066014202 DEPOSITO DE EFECTIVO, DEPOSITANTE: MARIA CORINA MARION JORDAN, CONCEPTO: DEVOLUCION DE PASAJES Y ESTADIA A NOMBRE DEL BENEFICIARIO MARIA CORINA MARION JORDAN, CUENTA DE DEPOSITO: CUENTA UNICA DEL TESORO"/>
    <m/>
    <m/>
    <m/>
    <m/>
    <n v="0"/>
    <n v="354.76"/>
    <s v="NO_CONCILIADO"/>
  </r>
  <r>
    <x v="36"/>
    <m/>
    <x v="36"/>
    <x v="20"/>
    <s v="B18208600002"/>
    <s v="BOD"/>
    <n v="1820860"/>
    <m/>
    <s v="00287102001 DEP.DE CHEQ.AJENOS,RET.DE CAM.,CONCEPTO: REEMBOLSO POR INCAP TEMPORAL DE CAJA DE SALUD CORDES A FONDO NAL DE INVERSION PRODUCTIVA Y SOCIAL,DEP.: CAJA DE SALUD CORDES , PROCEDENCIA: BANCO UNION S.A., CHEQUE: 14901, FECHA DE EMISION:28/01/2020"/>
    <m/>
    <m/>
    <m/>
    <m/>
    <n v="0"/>
    <n v="2703.06"/>
    <s v="NO_CONCILIADO"/>
  </r>
  <r>
    <x v="5"/>
    <m/>
    <x v="5"/>
    <x v="20"/>
    <s v="B18208570002"/>
    <s v="BOD"/>
    <n v="1820857"/>
    <m/>
    <s v="00383012001 DEP.DE CHEQ.AJENOS,RET.DE CAM.,CONCEPTO: REEMBOLSO POR INCAPACIDAD TEMP. DE CAJA DE SALUD CORDES A AGENCIA BOLIVIANA DE CORREOS,DEP.: CAJA DE SALUD CORDES , PROCEDENCIA: BANCO UNION S.A., CHEQUE: 14903, FECHA DE EMISION:28/01/2020"/>
    <m/>
    <m/>
    <m/>
    <m/>
    <n v="0"/>
    <n v="883.30000000000007"/>
    <s v="NO_CONCILIADO"/>
  </r>
  <r>
    <x v="49"/>
    <m/>
    <x v="49"/>
    <x v="20"/>
    <s v="B18208560002"/>
    <s v="BOD"/>
    <n v="1820856"/>
    <m/>
    <s v="00221022001 DEP.DE CHEQ.AJENOS,RET.DE CAM.,CONCEPTO: DEVOLUCION CF-IVA OMITIDO GESTION 2019,DEP.: MARIA I. TERAN , PROCEDENCIA: BANCO UNION S.A., CHEQUE: 1419, FECHA DE EMISION:17/01/2020"/>
    <m/>
    <m/>
    <m/>
    <m/>
    <n v="0"/>
    <n v="5.33"/>
    <s v="NO_CONCILIADO"/>
  </r>
  <r>
    <x v="8"/>
    <m/>
    <x v="8"/>
    <x v="20"/>
    <s v="B18208540002"/>
    <s v="BOD"/>
    <n v="1820854"/>
    <m/>
    <s v="00099021001 DEP.DE CHEQ.AJENOS,RET.DE CAM.,CONCEPTO: REEMBOLSO POR INCAPACIDAD TEMPORAL DE CAJA DE SALUD CORDES A MIN. DE MEDIO AMBIENTE Y AGUA,DEP.: CAJA DE SALUD CORDES , PROCEDENCIA: BANCO UNION S.A., CHEQUE: 14900, FECHA DE EMISION:28/01/2020"/>
    <m/>
    <m/>
    <m/>
    <m/>
    <n v="0"/>
    <n v="400.90000000000003"/>
    <s v="NO_CONCILIADO"/>
  </r>
  <r>
    <x v="49"/>
    <m/>
    <x v="49"/>
    <x v="20"/>
    <s v="B18208530002"/>
    <s v="BOD"/>
    <n v="1820853"/>
    <m/>
    <s v="00221022001 DEP.DE CHEQ.AJENOS,RET.DE CAM.,CONCEPTO: DEVOLUCION CF-IVA OMITIDO GESTION 2019,DEP.: MARA J. TERAN , PROCEDENCIA: BANCO UNION S.A., CHEQUE: 1418, FECHA DE EMISION:17/01/2020"/>
    <m/>
    <m/>
    <m/>
    <m/>
    <n v="0"/>
    <n v="6.24"/>
    <s v="NO_CONCILIADO"/>
  </r>
  <r>
    <x v="36"/>
    <m/>
    <x v="36"/>
    <x v="20"/>
    <s v="B18207850002"/>
    <s v="BOD"/>
    <n v="1820785"/>
    <m/>
    <s v="00099021001 DEP.DE CHEQ.AJENOS,RET.DE CAM.,CONCEPTO: DEVOLUCION DE PASAJES AEREAS EMITIDAS POR LA EMPRESA BOLTUR GESTION 2019,DEP.: F.P.S. - OFICINA CENTRAL , PROCEDENCIA: BANCO UNION S.A., CHEQUE: 11769, FECHA DE EMISION:29/01/2020"/>
    <m/>
    <m/>
    <m/>
    <m/>
    <n v="0"/>
    <n v="2508"/>
    <s v="NO_CONCILIADO"/>
  </r>
  <r>
    <x v="0"/>
    <m/>
    <x v="0"/>
    <x v="20"/>
    <s v="O18207790002"/>
    <s v="BOD"/>
    <n v="1820779"/>
    <m/>
    <s v="00099021001 DEPOSITO DE EFECTIVO, DEPOSITANTE: GREGORIO ANTEZANA  A., CONCEPTO: DOBLE PERCEPCION, CUENTA DE DEPOSITO: CUENTA UNICA DEL TESORO"/>
    <m/>
    <m/>
    <m/>
    <m/>
    <n v="0"/>
    <n v="500"/>
    <s v="NO_CONCILIADO"/>
  </r>
  <r>
    <x v="7"/>
    <m/>
    <x v="7"/>
    <x v="20"/>
    <s v="Q12361450002"/>
    <s v="CRV"/>
    <n v="1236145"/>
    <m/>
    <s v="NUMERO DE LIBRETA CUT: 00099021001 OPERACIÓN E75 TRANSFERENCIA DE LA CUENTA FISCAL BUN A LA CUT EN MN TRANSFERENCIA DE FONDOS A SOLICITUD DEL GOBIERNO AUTONOMO MUNICIPAL DE URIONDO CITE: GAMU/DESP/NÂ°35/2020 LA CTA. 3987 CUT LBRTA.00099021001."/>
    <m/>
    <m/>
    <m/>
    <m/>
    <n v="0"/>
    <n v="905610"/>
    <s v="NO_CONCILIADO"/>
  </r>
  <r>
    <x v="10"/>
    <m/>
    <x v="10"/>
    <x v="20"/>
    <s v="G12610950001"/>
    <s v="CVD"/>
    <n v="1261095"/>
    <m/>
    <s v="COBRO COSTOS DE PAPELERIA SEGUN TRANSFERENCIA DEL EXTERIOR POR ORDEN DE COPAGAZ DISTRIBUIDORA DE GAS S.A. (SAO PAULO BRASIL) REF.: INV.64, 70, 71 FECHA VALOR 31/01/2020 LIB. 00513062001 YPFB-OPERACIONES PLANTA DE SEPARACION DE LIQUIDOS RIO GRANDE"/>
    <m/>
    <m/>
    <m/>
    <m/>
    <n v="50"/>
    <n v="0"/>
    <s v="NO_CONCILIADO"/>
  </r>
  <r>
    <x v="10"/>
    <m/>
    <x v="10"/>
    <x v="20"/>
    <s v="G12610970001"/>
    <s v="CVD"/>
    <n v="1261097"/>
    <m/>
    <s v="COBRO COSTOS DE PAPELERIA SEGUN TRANSFERENCIA DEL EXTERIOR POR ORDEN DE HERCO COMBUSTIBLES S.A. LIB. 00513062001 YPFB-OPERACIONES PLANTA DE SEPARACION DE LIQUIDOS RIO GRANDE"/>
    <m/>
    <m/>
    <m/>
    <m/>
    <n v="50"/>
    <n v="0"/>
    <s v="NO_CONCILIADO"/>
  </r>
  <r>
    <x v="43"/>
    <m/>
    <x v="43"/>
    <x v="20"/>
    <s v="S09777560001"/>
    <s v="COB"/>
    <n v="977756"/>
    <m/>
    <s v="||COBRO COMISIÓN AMPLIACIÓN DE VALIDEZ 0.15% S/USD 94.777,83, POR 90 DÍAS, ENMIENDA BS 220.- Y EMISIÓN COMPROBANTE CONTABLE BS 50.- REF:LC-2018-20 SEGÚN NOTA IN-BOL/GAF/JF-EX/N° 023/2020, 30/01/20. LIB.:00224012007 INSUMOS BOLIVIA-PLANTA PROCESADORA DE IVIRGARZAMA REF.:COMIS.AMPL.VAL. LC I-2018-20"/>
    <m/>
    <m/>
    <m/>
    <m/>
    <n v="513.79999999999995"/>
    <n v="0"/>
    <s v="NO_CONCILIADO"/>
  </r>
  <r>
    <x v="0"/>
    <m/>
    <x v="0"/>
    <x v="21"/>
    <s v="O18212680002"/>
    <s v="BOD"/>
    <n v="1821268"/>
    <m/>
    <s v="00099021001 DEPOSITO DE EFECTIVO, DEPOSITANTE: JUAN CARLOS RUIZ RADA, CONCEPTO: COBRO INDEBIDO POR RENTA NUEVAS NUPCIAS, CUENTA DE DEPOSITO: CUENTA UNICA DEL TESORO"/>
    <m/>
    <m/>
    <m/>
    <m/>
    <n v="0"/>
    <n v="23663.96"/>
    <s v="NO_CONCILIADO"/>
  </r>
  <r>
    <x v="0"/>
    <m/>
    <x v="0"/>
    <x v="21"/>
    <s v="O18212780002"/>
    <s v="BOD"/>
    <n v="1821278"/>
    <m/>
    <s v="00099021001 DEPOSITO DE EFECTIVO, DEPOSITANTE: EVA URIA VDA DE VALDIVIA, CONCEPTO: COBRO INDEBIDO, CUENTA DE DEPOSITO: CUENTA UNICA DEL TESORO"/>
    <m/>
    <m/>
    <m/>
    <m/>
    <n v="0"/>
    <n v="3000"/>
    <s v="NO_CONCILIADO"/>
  </r>
  <r>
    <x v="16"/>
    <m/>
    <x v="16"/>
    <x v="21"/>
    <s v="O18213560002"/>
    <s v="BOD"/>
    <n v="1821356"/>
    <m/>
    <s v="00099021001 DEPOSITO DE EFECTIVO, DEPOSITANTE: GLADYS QUISPE NINA, CONCEPTO: GASTOS DE FUNCIONAMIENTO O PROGRAMA DE DOCUMENTACION, CUENTA DE DEPOSITO: CUENTA UNICA DEL TESORO / DJBR."/>
    <m/>
    <m/>
    <m/>
    <m/>
    <n v="0"/>
    <n v="888.93"/>
    <s v="NO_CONCILIADO"/>
  </r>
  <r>
    <x v="18"/>
    <m/>
    <x v="18"/>
    <x v="21"/>
    <s v="O18213590002"/>
    <s v="BOD"/>
    <n v="1821359"/>
    <m/>
    <s v="00099021001 DEPOSITO DE EFECTIVO, DEPOSITANTE: JORGE OLGUIN MALDONADO, CONCEPTO: DOBLE PERCEPCION, CUENTA DE DEPOSITO: CUENTA UNICA DEL TESORO / DJBR."/>
    <m/>
    <m/>
    <m/>
    <m/>
    <n v="0"/>
    <n v="3850.08"/>
    <s v="NO_CONCILIADO"/>
  </r>
  <r>
    <x v="41"/>
    <m/>
    <x v="41"/>
    <x v="21"/>
    <s v="O18213650002"/>
    <s v="BOD"/>
    <n v="1821365"/>
    <m/>
    <s v="00099021001 DEPOSITO DE EFECTIVO, DEPOSITANTE: TORIBIO CACHI FLORES, CONCEPTO: REVERSION DE BOLETA DE HABER MENSUAL DE DICIEMBRE, CUENTA DE DEPOSITO: CUENTA UNICA DEL TESORO / DJBR."/>
    <m/>
    <m/>
    <m/>
    <m/>
    <n v="0"/>
    <n v="5204.3500000000004"/>
    <s v="NO_CONCILIADO"/>
  </r>
  <r>
    <x v="18"/>
    <m/>
    <x v="18"/>
    <x v="21"/>
    <s v="O18213870002"/>
    <s v="BOD"/>
    <n v="1821387"/>
    <m/>
    <s v="00099021001 DEPOSITO DE EFECTIVO, DEPOSITANTE: SENACIR, CONCEPTO: COBRO INDEVIDO DEL PRA, CUENTA DE DEPOSITO: CUENTA UNICA DEL TESORO / DJBR."/>
    <m/>
    <m/>
    <m/>
    <m/>
    <n v="0"/>
    <n v="9377.2000000000007"/>
    <s v="NO_CONCILIADO"/>
  </r>
  <r>
    <x v="12"/>
    <m/>
    <x v="12"/>
    <x v="21"/>
    <s v="B18213550002"/>
    <s v="BOD"/>
    <n v="1821355"/>
    <m/>
    <s v="00099021001 DEP.DE CHEQ.AJENOS,RET.DE CAM.,CONCEPTO: H. C. DIPUTADOS -DEVOL. INCAP. TEMP.-NOV/19,DEP.: CAJA PETROLERA DE SALUD , PROCEDENCIA: BANCO UNION S.A., CHEQUE: 16559, FECHA DE EMISION:03/02/2020"/>
    <m/>
    <m/>
    <m/>
    <m/>
    <n v="0"/>
    <n v="40776.69"/>
    <s v="NO_CONCILIADO"/>
  </r>
  <r>
    <x v="12"/>
    <m/>
    <x v="12"/>
    <x v="21"/>
    <s v="B18213570002"/>
    <s v="BOD"/>
    <n v="1821357"/>
    <m/>
    <s v="00099021001 DEP.DE CHEQ.AJENOS,RET.DE CAM.,CONCEPTO: AUT. IMPUG. TRIBUTARIA - DEVOL. INCAP. TEMP.-NOV/19,DEP.: CAJA PETROLERA DE SALUD , PROCEDENCIA: BANCO UNION S.A., CHEQUE: 16558, FECHA DE EMISION:03/02/2020"/>
    <m/>
    <m/>
    <m/>
    <m/>
    <n v="0"/>
    <n v="19502.740000000002"/>
    <s v="NO_CONCILIADO"/>
  </r>
  <r>
    <x v="12"/>
    <m/>
    <x v="12"/>
    <x v="21"/>
    <s v="B18213600002"/>
    <s v="BOD"/>
    <n v="1821360"/>
    <m/>
    <s v="00099021001 DEP.DE CHEQ.AJENOS,RET.DE CAM.,CONCEPTO: H. C. SENADORES-DEVOL. INCAP. TEMP. - NOV/19,DEP.: CAJA PETROLERA DE SALUD , PROCEDENCIA: BANCO UNION S.A., CHEQUE: 16560, FECHA DE EMISION:03/02/2020"/>
    <m/>
    <m/>
    <m/>
    <m/>
    <n v="0"/>
    <n v="1238.5999999999999"/>
    <s v="NO_CONCILIADO"/>
  </r>
  <r>
    <x v="50"/>
    <m/>
    <x v="50"/>
    <x v="21"/>
    <s v="B18213690002"/>
    <s v="BOD"/>
    <n v="1821369"/>
    <m/>
    <s v="00099021001 DEP.DE CHEQ.AJENOS,RET.DE CAM.,CONCEPTO: SEDES. L.P. - DEVOL. INCAP. TEMP. - NOV/19,DEP.: CAJA PETROLERA DE SALUD , PROCEDENCIA: BANCO UNION S.A., CHEQUE: 16578, FECHA DE EMISION:03/02/2020"/>
    <m/>
    <m/>
    <m/>
    <m/>
    <n v="0"/>
    <n v="3612.03"/>
    <s v="NO_CONCILIADO"/>
  </r>
  <r>
    <x v="13"/>
    <m/>
    <x v="13"/>
    <x v="21"/>
    <s v="O18214130002"/>
    <s v="BOD"/>
    <n v="1821413"/>
    <m/>
    <s v="00099021001 DEPOSITO DE EFECTIVO, DEPOSITANTE: JORGE GUZMAN SOLIZ, CONCEPTO: DOBLE PERCEPCION, CUENTA DE DEPOSITO: CUENTA UNICA DEL TESORO / DJBR."/>
    <m/>
    <m/>
    <m/>
    <m/>
    <n v="0"/>
    <n v="773.15"/>
    <s v="NO_CONCILIADO"/>
  </r>
  <r>
    <x v="24"/>
    <m/>
    <x v="24"/>
    <x v="21"/>
    <s v="O18214320002"/>
    <s v="BOD"/>
    <n v="1821432"/>
    <m/>
    <s v="00099021001 DEPOSITO DE EFECTIVO, DEPOSITANTE: ANA SANTIAGA VILLARREAL LINARES, CONCEPTO: DOBLE PERCEPCION, CUENTA DE DEPOSITO: CUENTA UNICA DEL TESORO / DJBR."/>
    <m/>
    <m/>
    <m/>
    <m/>
    <n v="0"/>
    <n v="628.78"/>
    <s v="NO_CONCILIADO"/>
  </r>
  <r>
    <x v="12"/>
    <m/>
    <x v="12"/>
    <x v="21"/>
    <s v="O18214550002"/>
    <s v="BOD"/>
    <n v="1821455"/>
    <m/>
    <s v="00099021001 DEPOSITO DE EFECTIVO, DEPOSITANTE: PABLO JOSE FARFAN GUERRERO, CONCEPTO: DEVOLUCION EN DEMASIA DE AGUINALDO, CUENTA DE DEPOSITO: CUENTA UNICA DEL TESORO / DJBR."/>
    <m/>
    <m/>
    <m/>
    <m/>
    <n v="0"/>
    <n v="854.62"/>
    <s v="NO_CONCILIADO"/>
  </r>
  <r>
    <x v="11"/>
    <m/>
    <x v="11"/>
    <x v="21"/>
    <s v="G12627320003"/>
    <s v="COB"/>
    <n v="13158"/>
    <m/>
    <s v="PAGO A CAF PRÉSTAMO CFA008814 VCTO. 03-02-2020 POR CUENTA DE TGN , NTI. 013158 VALOR 03-02-2020 CAPITAL USD 1.144.671,08 INTERESES USD 395.779,83 COMISIONES USD 72.291,91 CTA. 3987 CUENTA UNICA DEL TESORO-3987 LIB. 00099021001 REF.: COMISIONES BANCARIAS"/>
    <m/>
    <m/>
    <m/>
    <m/>
    <n v="8014.39"/>
    <n v="0"/>
    <s v="NO_CONCILIADO"/>
  </r>
  <r>
    <x v="11"/>
    <m/>
    <x v="11"/>
    <x v="21"/>
    <s v="G12635090002"/>
    <s v="CRV"/>
    <n v="1263509"/>
    <m/>
    <s v="PAGO PRÉSTAMO IDA 2134-BO VCTO. 01-02-2020 POR CUENTA DE BANCO DE DESARROLLO , VALOR 03-02-2020 CAPITAL BS 524.823,23 INTERESES BS 110.212,90 LIBRETA NRO.00099021001 - TGN - RECURSOS ORDINARIOS - ALIVIO MDRI"/>
    <m/>
    <m/>
    <m/>
    <m/>
    <n v="0"/>
    <n v="635036.13"/>
    <s v="NO_CONCILIADO"/>
  </r>
  <r>
    <x v="10"/>
    <m/>
    <x v="10"/>
    <x v="21"/>
    <s v="G12633640001"/>
    <s v="CVD"/>
    <n v="1263364"/>
    <m/>
    <s v="COBRO COSTOS DE PAPELERIA POR REGULARIZACION DE TRANSFERENCIA DEL EXTERIOR POR ORDEN DE GAS TOTAL S.A. LIB. 00513062001 YPFB-OPERACIONES PLANTA DE SEPARACION DE LIQUIDOS RIO GRANDE"/>
    <m/>
    <m/>
    <m/>
    <m/>
    <n v="50"/>
    <n v="0"/>
    <s v="NO_CONCILIADO"/>
  </r>
  <r>
    <x v="10"/>
    <m/>
    <x v="10"/>
    <x v="21"/>
    <s v="G12635140001"/>
    <s v="CVD"/>
    <n v="1263514"/>
    <m/>
    <s v="COBRO COSTOS DE PAPELERIA SEGUN TRANSFERENCIA DEL EXTERIOR POR ORDEN DE PETROLEOS PARAGUAYOS - PETROPAR LIB. 00513062001 YPFB-OPERACIONES PLANTA DE SEPARACION DE LIQUIDOS RIO GRANDE"/>
    <m/>
    <m/>
    <m/>
    <m/>
    <n v="50"/>
    <n v="0"/>
    <s v="NO_CONCILIADO"/>
  </r>
  <r>
    <x v="0"/>
    <m/>
    <x v="0"/>
    <x v="22"/>
    <s v="O18216320002"/>
    <s v="BOD"/>
    <n v="1821632"/>
    <m/>
    <s v="00099021001 DEPOSITO DE EFECTIVO, DEPOSITANTE: ROMUALDO QUISPE MAMANI, CONCEPTO: DEVOLUCION DE RENTA, CUENTA DE DEPOSITO: CUENTA UNICA DEL TESORO"/>
    <m/>
    <m/>
    <m/>
    <m/>
    <n v="0"/>
    <n v="300"/>
    <s v="NO_CONCILIADO"/>
  </r>
  <r>
    <x v="0"/>
    <m/>
    <x v="0"/>
    <x v="22"/>
    <s v="O18216570002"/>
    <s v="BOD"/>
    <n v="1821657"/>
    <m/>
    <s v="00099021001 DEPOSITO DE EFECTIVO, DEPOSITANTE: GUIDO CRESPO V, CONCEPTO: PRA, CUENTA DE DEPOSITO: CUENTA UNICA DEL TESORO"/>
    <m/>
    <m/>
    <m/>
    <m/>
    <n v="0"/>
    <n v="400"/>
    <s v="NO_CONCILIADO"/>
  </r>
  <r>
    <x v="0"/>
    <m/>
    <x v="0"/>
    <x v="22"/>
    <s v="O18216480002"/>
    <s v="BOD"/>
    <n v="1821648"/>
    <m/>
    <s v="00099021001 DEPOSITO DE EFECTIVO, DEPOSITANTE: BENEDICTA CERON VDA DE CALLE, CONCEPTO: SUSCRIPCION DE CONVENIO PARA EL PAGO DE LO ADEUDADO, CUENTA DE DEPOSITO: CUENTA UNICA DEL TESORO"/>
    <m/>
    <m/>
    <m/>
    <m/>
    <n v="0"/>
    <n v="2881.54"/>
    <s v="NO_CONCILIADO"/>
  </r>
  <r>
    <x v="34"/>
    <m/>
    <x v="34"/>
    <x v="22"/>
    <s v="O18217360002"/>
    <s v="BOD"/>
    <n v="1821736"/>
    <m/>
    <s v="00066014202 DEPOSITO DE EFECTIVO, DEPOSITANTE: CARLA NINETH RAMIREZ CHOQUE, CONCEPTO: DEVOLUCION DE RECURSOS NO UTILIZADOS SEGUN DOCUMENTO DE COMPROMISO MPD/PIV/DCN°16/2019, CUENTA DE DEPOSITO: CUENTA UNICA DEL TESORO"/>
    <m/>
    <m/>
    <m/>
    <m/>
    <n v="0"/>
    <n v="14.1"/>
    <s v="NO_CONCILIADO"/>
  </r>
  <r>
    <x v="13"/>
    <m/>
    <x v="13"/>
    <x v="22"/>
    <s v="O18217480002"/>
    <s v="BOD"/>
    <n v="1821748"/>
    <m/>
    <s v="00041031107 DEPOSITO DE EFECTIVO, DEPOSITANTE: JOSE FERNANDO MALLA MALDONADO, CONCEPTO: DEVOLUCION DE PASAJES UYUNI LA PAZ, CUENTA DE DEPOSITO: CUENTA UNICA DEL TESORO"/>
    <m/>
    <m/>
    <m/>
    <m/>
    <n v="0"/>
    <n v="65"/>
    <s v="NO_CONCILIADO"/>
  </r>
  <r>
    <x v="12"/>
    <m/>
    <x v="12"/>
    <x v="22"/>
    <s v="O18217620002"/>
    <s v="BOD"/>
    <n v="1821762"/>
    <m/>
    <s v="00099021001 DEPOSITO DE EFECTIVO, DEPOSITANTE: NESTOR ROGELIO FIGUEROA RAMIREZ, CONCEPTO: DOBLE PERCEPCION, CUENTA DE DEPOSITO: CUENTA UNICA DEL TESORO / DJBR."/>
    <m/>
    <m/>
    <m/>
    <m/>
    <n v="0"/>
    <n v="1274.8499999999999"/>
    <s v="NO_CONCILIADO"/>
  </r>
  <r>
    <x v="24"/>
    <m/>
    <x v="24"/>
    <x v="22"/>
    <s v="O18217600002"/>
    <s v="BOD"/>
    <n v="1821760"/>
    <m/>
    <s v="00099021001 DEPOSITO DE EFECTIVO, DEPOSITANTE: SONIA ELDER VILDOZO VDA. DE TARQUI, CONCEPTO: COBRO INDEVIDO, CUENTA DE DEPOSITO: CUENTA UNICA DEL TESORO / DJBR."/>
    <m/>
    <m/>
    <m/>
    <m/>
    <n v="0"/>
    <n v="2097.7600000000002"/>
    <s v="NO_CONCILIADO"/>
  </r>
  <r>
    <x v="5"/>
    <m/>
    <x v="5"/>
    <x v="22"/>
    <s v="O18217810002"/>
    <s v="BOD"/>
    <n v="1821781"/>
    <m/>
    <s v="00383012001 DEPOSITO DE EFECTIVO, DEPOSITANTE: AGBC-WILMER FELIX NINA VICENTE, CONCEPTO: REVERSION FONDOS AVANCE PREV 723, CUENTA DE DEPOSITO: CUENTA UNICA DEL TESORO"/>
    <m/>
    <m/>
    <m/>
    <m/>
    <n v="0"/>
    <n v="2.13"/>
    <s v="NO_CONCILIADO"/>
  </r>
  <r>
    <x v="43"/>
    <m/>
    <x v="43"/>
    <x v="22"/>
    <s v="O18217820002"/>
    <s v="BOD"/>
    <n v="1821782"/>
    <m/>
    <s v="00099021001 DEPOSITO DE EFECTIVO, DEPOSITANTE: INSUMOS BOLIVIA, CONCEPTO: DEVOLUCION SALDO NO UTILIZADO FONDOS EN AVANCE, CUENTA DE DEPOSITO: CUENTA UNICA DEL TESORO"/>
    <m/>
    <m/>
    <m/>
    <m/>
    <n v="0"/>
    <n v="3000"/>
    <s v="NO_CONCILIADO"/>
  </r>
  <r>
    <x v="51"/>
    <m/>
    <x v="51"/>
    <x v="22"/>
    <s v="O18217840002"/>
    <s v="BOD"/>
    <n v="1821784"/>
    <m/>
    <s v="00099021001 DEPOSITO DE EFECTIVO, DEPOSITANTE: GUIDO HUMBERTO GARCIA ARANIBAR, CONCEPTO: DEVOLUCION DE COBRO DOBLE PERCEPCION, CUENTA DE DEPOSITO: CUENTA UNICA DEL TESORO / DJBR."/>
    <m/>
    <m/>
    <m/>
    <m/>
    <n v="0"/>
    <n v="3179.13"/>
    <s v="NO_CONCILIADO"/>
  </r>
  <r>
    <x v="12"/>
    <m/>
    <x v="12"/>
    <x v="22"/>
    <s v="O18218040002"/>
    <s v="BOD"/>
    <n v="1821804"/>
    <m/>
    <s v="00099021001 DEPOSITO DE EFECTIVO, DEPOSITANTE: MARIO GUISBERT ZEGARRA, CONCEPTO: DOBLE PERCEPCION, CUENTA DE DEPOSITO: CUENTA UNICA DEL TESORO"/>
    <m/>
    <m/>
    <m/>
    <m/>
    <n v="0"/>
    <n v="765.78"/>
    <s v="NO_CONCILIADO"/>
  </r>
  <r>
    <x v="0"/>
    <m/>
    <x v="0"/>
    <x v="22"/>
    <s v="O18218060002"/>
    <s v="BOD"/>
    <n v="1821806"/>
    <m/>
    <s v="00099021001 DEPOSITO DE EFECTIVO, DEPOSITANTE: EBEX EXPRESS LTDA, CONCEPTO: DEVOLUCION DEVENGADO RETENCION 3,5% POR CUMPLIMIENTO DE GARANTIA GESTION 2019/DIC C31 3/13, CUENTA DE DEPOSITO: CUENTA UNICA DEL TESORO"/>
    <m/>
    <m/>
    <m/>
    <m/>
    <n v="0"/>
    <n v="525.66999999999996"/>
    <s v="NO_CONCILIADO"/>
  </r>
  <r>
    <x v="0"/>
    <m/>
    <x v="0"/>
    <x v="22"/>
    <s v="O18218080002"/>
    <s v="BOD"/>
    <n v="1821808"/>
    <m/>
    <s v="00099021001 DEPOSITO DE EFECTIVO, DEPOSITANTE: IBEX EXPRESS LTDA, CONCEPTO: DEVOLUCION DEVENGADO MES DE DICIEMBRE SERVICIO DE COURRIER C31 3/12, CUENTA DE DEPOSITO: CUENTA UNICA DEL TESORO"/>
    <m/>
    <m/>
    <m/>
    <m/>
    <n v="0"/>
    <n v="14551.43"/>
    <s v="NO_CONCILIADO"/>
  </r>
  <r>
    <x v="10"/>
    <m/>
    <x v="10"/>
    <x v="22"/>
    <s v="B18216650002"/>
    <s v="BOD"/>
    <n v="1821665"/>
    <m/>
    <s v="00513022001 DEP.DE CHEQ.AJENOS,RET.DE CAM.,CONCEPTO: DEVOLUCION DE SALDOS NO EJECUTADOS,DEP.: YPFB , PROCEDENCIA: BANCO UNION S.A., CHEQUE: 8172, FECHA DE EMISION:16/01/2020"/>
    <m/>
    <m/>
    <m/>
    <m/>
    <n v="0"/>
    <n v="10783.81"/>
    <s v="NO_CONCILIADO"/>
  </r>
  <r>
    <x v="10"/>
    <m/>
    <x v="10"/>
    <x v="22"/>
    <s v="B18216680002"/>
    <s v="BOD"/>
    <n v="1821668"/>
    <m/>
    <s v="00513022001 DEP.DE CHEQ.AJENOS,RET.DE CAM.,CONCEPTO: DEVOLUCION DE SALDOS NO EJECUTADOS,DEP.: YPFB , PROCEDENCIA: BANCO UNION S.A., CHEQUE: 8173, FECHA DE EMISION:16/01/2020"/>
    <m/>
    <m/>
    <m/>
    <m/>
    <n v="0"/>
    <n v="24560.5"/>
    <s v="NO_CONCILIADO"/>
  </r>
  <r>
    <x v="10"/>
    <m/>
    <x v="10"/>
    <x v="22"/>
    <s v="B18216690002"/>
    <s v="BOD"/>
    <n v="1821669"/>
    <m/>
    <s v="00513022001 DEP.DE CHEQ.AJENOS,RET.DE CAM.,CONCEPTO: DEVOLUCION DE SALDOS NO EJECUTADOS,DEP.: YPFB , PROCEDENCIA: BANCO UNION S.A., CHEQUE: 8174, FECHA DE EMISION:16/01/2020"/>
    <m/>
    <m/>
    <m/>
    <m/>
    <n v="0"/>
    <n v="1008.51"/>
    <s v="NO_CONCILIADO"/>
  </r>
  <r>
    <x v="10"/>
    <m/>
    <x v="10"/>
    <x v="22"/>
    <s v="B18216710002"/>
    <s v="BOD"/>
    <n v="1821671"/>
    <m/>
    <s v="00513022001 DEP.DE CHEQ.AJENOS,RET.DE CAM.,CONCEPTO: DEVOLUCION DE SALDOS NO EJECUTADOS,DEP.: YPFB , PROCEDENCIA: BANCO UNION S.A., CHEQUE: 8175, FECHA DE EMISION:16/01/2020"/>
    <m/>
    <m/>
    <m/>
    <m/>
    <n v="0"/>
    <n v="3796.9"/>
    <s v="NO_CONCILIADO"/>
  </r>
  <r>
    <x v="10"/>
    <m/>
    <x v="10"/>
    <x v="22"/>
    <s v="B18216720002"/>
    <s v="BOD"/>
    <n v="1821672"/>
    <m/>
    <s v="00513022001 DEP.DE CHEQ.AJENOS,RET.DE CAM.,CONCEPTO: DEVOLUCION DE SALDOS NO EJECUTADOS,DEP.: YPFB , PROCEDENCIA: BANCO UNION S.A., CHEQUE: 8170, FECHA DE EMISION:16/01/2020"/>
    <m/>
    <m/>
    <m/>
    <m/>
    <n v="0"/>
    <n v="378"/>
    <s v="NO_CONCILIADO"/>
  </r>
  <r>
    <x v="4"/>
    <m/>
    <x v="4"/>
    <x v="22"/>
    <s v="B18217320002"/>
    <s v="BOD"/>
    <n v="1821732"/>
    <m/>
    <s v="00592012001 DEP.DE CHEQ.AJENOS,RET.DE CAM.,CONCEPTO: TRANSFERENCIA DE RECURSOS DEL 17 AL 31 DE DICIEMBRE 2019,DEP.: EMPRESA ESTATAL BOLIVIANA DE TURISMO , PROCEDENCIA: BANCO UNION S.A., CHEQUE: 692, FECHA DE EMISION:31/01/2020"/>
    <m/>
    <m/>
    <m/>
    <m/>
    <n v="0"/>
    <n v="81448.14"/>
    <s v="NO_CONCILIADO"/>
  </r>
  <r>
    <x v="52"/>
    <m/>
    <x v="52"/>
    <x v="22"/>
    <s v="F0003807"/>
    <s v="NTE"/>
    <n v="1224733"/>
    <m/>
    <s v="A:00099021001 Transferencia de recursos a solicitud de ENDE sg nota CITE: ENDE-DGFN-1/104-20, en cumplimiento a la Ley N°1206 de 5 de agosto de 2019. HR 6-3458-R."/>
    <m/>
    <m/>
    <m/>
    <m/>
    <n v="0"/>
    <n v="150000000"/>
    <s v="NO_CONCILIADO"/>
  </r>
  <r>
    <x v="10"/>
    <m/>
    <x v="10"/>
    <x v="22"/>
    <s v="G12638370001"/>
    <s v="CVD"/>
    <n v="1263837"/>
    <m/>
    <s v="COBRO COSTOS DE PAPELERIA SEGUN TRANSFERENCIA DEL EXTERIOR POR ORDEN DE COPAGAZ DISTRIBUIDORA DE GAS S.A. (SAO PAULO BRASIL) REF.: INV. 79, 80 FECHA VALOR 04/02/2020 LIB. 00513062001 YPFB-OPERACIONES PLANTA DE SEPARACION DE LIQUIDOS RIO GRANDE"/>
    <m/>
    <m/>
    <m/>
    <m/>
    <n v="50"/>
    <n v="0"/>
    <s v="NO_CONCILIADO"/>
  </r>
  <r>
    <x v="8"/>
    <m/>
    <x v="8"/>
    <x v="22"/>
    <s v="Q12374440002"/>
    <s v="CRV"/>
    <n v="1237444"/>
    <m/>
    <s v="NUMERO DE LIBRETA CUT: 00086014407 OPERACIÓN E75 TRANSFERENCIA DE LA CUENTA FISCAL BUN A LA CUT EN MN TRANSFERENCIA DE FONDOS A SOLICITUD DEL GOBIERNO AUTONOMO MUNICIPAL EL PUENTE CITE OF DESP./GAMEP./NÂ°00049/2020 LA CTA. 3987 CUT LBRTA.00086014407."/>
    <m/>
    <m/>
    <m/>
    <m/>
    <n v="0"/>
    <n v="30"/>
    <s v="NO_CONCILIADO"/>
  </r>
  <r>
    <x v="21"/>
    <m/>
    <x v="21"/>
    <x v="22"/>
    <s v="S09779020003"/>
    <s v="COB"/>
    <n v="977902"/>
    <m/>
    <s v="||TRANSFERENCIA DE FONDOS S/G. MENSAJES SWIFT NROS. 01485 Y 01483 DE LA FECHA. (SECTOR PÚBLICO - SERVICIOS). DEBITO DE LA LIBRETA 00119012001 ADSIB, REPOSICION UTILES DE ESCRITORIO."/>
    <m/>
    <m/>
    <m/>
    <m/>
    <n v="50"/>
    <n v="0"/>
    <s v="NO_CONCILIADO"/>
  </r>
  <r>
    <x v="10"/>
    <m/>
    <x v="10"/>
    <x v="22"/>
    <s v="G12648060001"/>
    <s v="CVD"/>
    <n v="1264806"/>
    <m/>
    <s v="COBRO COSTOS DE PAPELERIA SEGUN TRANSFERENCIA DEL EXTERIOR POR ORDEN DE GAS TOTAL S.A. (FECHA VALOR 04-02-2020) LIB. 00513062001 YPFB-OPERACIONES PLANTA DE SEPARACION DE LIQUIDOS RIO GRANDE"/>
    <m/>
    <m/>
    <m/>
    <m/>
    <n v="50"/>
    <n v="0"/>
    <s v="NO_CONCILIADO"/>
  </r>
  <r>
    <x v="32"/>
    <m/>
    <x v="32"/>
    <x v="23"/>
    <s v="O18219790002"/>
    <s v="BOD"/>
    <n v="1821979"/>
    <m/>
    <s v="00099021001 DEPOSITO DE EFECTIVO, DEPOSITANTE: JOSE DAVID BERRIOS LIZARAZU, CONCEPTO: DEVOLUCION DEBLE PERCEPCION SALARIAL, CUENTA DE DEPOSITO: CUENTA UNICA DEL TESORO / DJBR."/>
    <m/>
    <m/>
    <m/>
    <m/>
    <n v="0"/>
    <n v="18226"/>
    <s v="NO_CONCILIADO"/>
  </r>
  <r>
    <x v="53"/>
    <m/>
    <x v="53"/>
    <x v="23"/>
    <s v="O18219970002"/>
    <s v="BOD"/>
    <n v="1821997"/>
    <m/>
    <s v="00099021001 DEPOSITO DE EFECTIVO, DEPOSITANTE: SERGIO DOMINGO CASTILLO TORREJON, CONCEPTO: PREVENTIVO # 1459, CUENTA DE DEPOSITO: CUENTA UNICA DEL TESORO / DJBR."/>
    <m/>
    <m/>
    <m/>
    <m/>
    <n v="0"/>
    <n v="5342"/>
    <s v="NO_CONCILIADO"/>
  </r>
  <r>
    <x v="53"/>
    <m/>
    <x v="53"/>
    <x v="23"/>
    <s v="O18219990002"/>
    <s v="BOD"/>
    <n v="1821999"/>
    <m/>
    <s v="00312012001 DEPOSITO DE EFECTIVO, DEPOSITANTE: REFRIGERIO AL PERSONAL A.B.T., CONCEPTO: PREVENTIVO # 2609, CUENTA DE DEPOSITO: CUENTA UNICA DEL TESORO"/>
    <m/>
    <m/>
    <m/>
    <m/>
    <n v="0"/>
    <n v="1336.41"/>
    <s v="NO_CONCILIADO"/>
  </r>
  <r>
    <x v="12"/>
    <m/>
    <x v="12"/>
    <x v="23"/>
    <s v="O18220010002"/>
    <s v="BOD"/>
    <n v="1822001"/>
    <m/>
    <s v="00099021001 DEPOSITO DE EFECTIVO, DEPOSITANTE: JUAN CARLOS LIMA QUIÑAJO, CONCEPTO: DEVOLUCION DOBLE PERCEPCION, CUENTA DE DEPOSITO: CUENTA UNICA DEL TESORO"/>
    <m/>
    <m/>
    <m/>
    <m/>
    <n v="0"/>
    <n v="741"/>
    <s v="NO_CONCILIADO"/>
  </r>
  <r>
    <x v="54"/>
    <m/>
    <x v="54"/>
    <x v="23"/>
    <s v="O18220090002"/>
    <s v="BOD"/>
    <n v="1822009"/>
    <m/>
    <s v="00192014101 DEPOSITO DE EFECTIVO, DEPOSITANTE: SEMENA, CONCEPTO: COMPRA DE ACEITE PREVENTIVO N°224, CUENTA DE DEPOSITO: CUENTA UNICA DEL TESORO"/>
    <m/>
    <m/>
    <m/>
    <m/>
    <n v="0"/>
    <n v="28"/>
    <s v="NO_CONCILIADO"/>
  </r>
  <r>
    <x v="54"/>
    <m/>
    <x v="54"/>
    <x v="23"/>
    <s v="O18220100002"/>
    <s v="BOD"/>
    <n v="1822010"/>
    <m/>
    <s v="00192014101 DEPOSITO DE EFECTIVO, DEPOSITANTE: SEMENA, CONCEPTO: SOBRANTE DE PASAJE PREVENTIVO N° 188, CUENTA DE DEPOSITO: CUENTA UNICA DEL TESORO"/>
    <m/>
    <m/>
    <m/>
    <m/>
    <n v="0"/>
    <n v="381"/>
    <s v="NO_CONCILIADO"/>
  </r>
  <r>
    <x v="54"/>
    <m/>
    <x v="54"/>
    <x v="23"/>
    <s v="O18220110002"/>
    <s v="BOD"/>
    <n v="1822011"/>
    <m/>
    <s v="00192014101 DEPOSITO DE EFECTIVO, DEPOSITANTE: SEMENA, CONCEPTO: SOBRANTE DE PASAJES PREVENTIVO N°82, CUENTA DE DEPOSITO: CUENTA UNICA DEL TESORO"/>
    <m/>
    <m/>
    <m/>
    <m/>
    <n v="0"/>
    <n v="16"/>
    <s v="NO_CONCILIADO"/>
  </r>
  <r>
    <x v="54"/>
    <m/>
    <x v="54"/>
    <x v="23"/>
    <s v="O18220120002"/>
    <s v="BOD"/>
    <n v="1822012"/>
    <m/>
    <s v="00192014101 DEPOSITO DE EFECTIVO, DEPOSITANTE: SEMENA, CONCEPTO: SOBRANTE DE PASAJES PREVENTIVO N°62, CUENTA DE DEPOSITO: CUENTA UNICA DEL TESORO"/>
    <m/>
    <m/>
    <m/>
    <m/>
    <n v="0"/>
    <n v="335"/>
    <s v="NO_CONCILIADO"/>
  </r>
  <r>
    <x v="54"/>
    <m/>
    <x v="54"/>
    <x v="23"/>
    <s v="O18220130002"/>
    <s v="BOD"/>
    <n v="1822013"/>
    <m/>
    <s v="00192014101 DEPOSITO DE EFECTIVO, DEPOSITANTE: SEMENA, CONCEPTO: SOBRANTE DE PASAJES PREVENTIVO N° 1, CUENTA DE DEPOSITO: CUENTA UNICA DEL TESORO"/>
    <m/>
    <m/>
    <m/>
    <m/>
    <n v="0"/>
    <n v="73"/>
    <s v="NO_CONCILIADO"/>
  </r>
  <r>
    <x v="12"/>
    <m/>
    <x v="12"/>
    <x v="23"/>
    <s v="O18220160002"/>
    <s v="BOD"/>
    <n v="1822016"/>
    <m/>
    <s v="00099021001 DEPOSITO DE EFECTIVO, DEPOSITANTE: MONTECINOS PAREDES GERARDO ISIDORO, CONCEPTO: DEVOLUCION AGUINALDO GESTION 2017, CUENTA DE DEPOSITO: CUENTA UNICA DEL TESORO"/>
    <m/>
    <m/>
    <m/>
    <m/>
    <n v="0"/>
    <n v="4608"/>
    <s v="NO_CONCILIADO"/>
  </r>
  <r>
    <x v="0"/>
    <m/>
    <x v="0"/>
    <x v="23"/>
    <s v="O18220400002"/>
    <s v="BOD"/>
    <n v="1822040"/>
    <m/>
    <s v="00099021001 DEPOSITO DE EFECTIVO, DEPOSITANTE: NUEMY PLATA VDA. DE LOPEZ, CONCEPTO: DEVOLUCION DE BENEFICIOS DE VIUDEZ, CUENTA DE DEPOSITO: CUENTA UNICA DEL TESORO"/>
    <m/>
    <m/>
    <m/>
    <m/>
    <n v="0"/>
    <n v="800"/>
    <s v="NO_CONCILIADO"/>
  </r>
  <r>
    <x v="0"/>
    <m/>
    <x v="0"/>
    <x v="23"/>
    <s v="O18221220002"/>
    <s v="BOD"/>
    <n v="1822122"/>
    <m/>
    <s v="00099021001 DEPOSITO DE EFECTIVO, DEPOSITANTE: FELICIANO HUANCA LAURA, CONCEPTO: DEVOLUCION DE COBRO INDEBIDO, CUENTA DE DEPOSITO: CUENTA UNICA DEL TESORO"/>
    <m/>
    <m/>
    <m/>
    <m/>
    <n v="0"/>
    <n v="4310"/>
    <s v="NO_CONCILIADO"/>
  </r>
  <r>
    <x v="0"/>
    <m/>
    <x v="0"/>
    <x v="23"/>
    <s v="O18221230002"/>
    <s v="BOD"/>
    <n v="1822123"/>
    <m/>
    <s v="00099021001 DEPOSITO DE EFECTIVO, DEPOSITANTE: ROBERTO FLOR CALZADILLA, CONCEPTO: DEVOLUCION, CUENTA DE DEPOSITO: CUENTA UNICA DEL TESORO"/>
    <m/>
    <m/>
    <m/>
    <m/>
    <n v="0"/>
    <n v="1360"/>
    <s v="NO_CONCILIADO"/>
  </r>
  <r>
    <x v="12"/>
    <m/>
    <x v="12"/>
    <x v="23"/>
    <s v="B18219900002"/>
    <s v="BOD"/>
    <n v="1821990"/>
    <m/>
    <s v="00099021001 DEP.DE CHEQ.AJENOS,RET.DE CAM.,CONCEPTO: PAGO POR DESCUENTO DE MONTOS EXCEDENTES POR DOBLE PERCEPCION DE RECURSOS PUBLICOS,DEP.: CAJA NACIONAL DE SALUD , PROCEDENCIA: BANCO UNION S.A., CHEQUE: 46418, FECHA DE EMISION:05/02/2020"/>
    <m/>
    <m/>
    <m/>
    <m/>
    <n v="0"/>
    <n v="8417.75"/>
    <s v="NO_CONCILIADO"/>
  </r>
  <r>
    <x v="55"/>
    <m/>
    <x v="55"/>
    <x v="23"/>
    <s v="B18220150002"/>
    <s v="BOD"/>
    <n v="1822015"/>
    <m/>
    <s v="00301014201 DEP.DE CHEQ.AJENOS,RET.DE CAM.,CONCEPTO: TRANSFERENCIA DE RECURSOS DE LA GADOR AL SEDERI-ORURO PARA FUNCIONAMIENTO SEGUN CONVENIO,DEP.: SEDERI-ORURO , PROCEDENCIA: BANCO UNION S.A., CHEQUE: 376, FECHA DE EMISION:03/02/2020"/>
    <m/>
    <m/>
    <m/>
    <m/>
    <n v="0"/>
    <n v="1800000"/>
    <s v="NO_CONCILIADO"/>
  </r>
  <r>
    <x v="10"/>
    <m/>
    <x v="10"/>
    <x v="23"/>
    <s v="B18220310002"/>
    <s v="BOD"/>
    <n v="1822031"/>
    <m/>
    <s v="00513202001 DEP.DE CHEQ.AJENOS,RET.DE CAM.,CONCEPTO: DEVOLUCION DE SALDOS,DEP.: YPFB , PROCEDENCIA: BANCO UNION S.A., CHEQUE: 1665, FECHA DE EMISION:28/01/2020"/>
    <m/>
    <m/>
    <m/>
    <m/>
    <n v="0"/>
    <n v="10251.65"/>
    <s v="NO_CONCILIADO"/>
  </r>
  <r>
    <x v="10"/>
    <m/>
    <x v="10"/>
    <x v="23"/>
    <s v="B18220330002"/>
    <s v="BOD"/>
    <n v="1822033"/>
    <m/>
    <s v="00513152001 DEP.DE CHEQ.AJENOS,RET.DE CAM.,CONCEPTO: DEVOLUCION DE SALDOS,DEP.: YPFB , PROCEDENCIA: BANCO UNION S.A., CHEQUE: 1664, FECHA DE EMISION:28/01/2020"/>
    <m/>
    <m/>
    <m/>
    <m/>
    <n v="0"/>
    <n v="986.39"/>
    <s v="NO_CONCILIADO"/>
  </r>
  <r>
    <x v="46"/>
    <m/>
    <x v="46"/>
    <x v="23"/>
    <s v="B18220620002"/>
    <s v="BOD"/>
    <n v="1822062"/>
    <m/>
    <s v="00595012002 DEP.DE CHEQ.AJENOS,RET.DE CAM.,CONCEPTO: GESTORA PUBLICA, PAGO REEMBOLSO DE BAJAS MEDICAS DICIEMBRE 2019,DEP.: CAJA DE SALUD DE LA BANCA PRIVADA , PROCEDENCIA: BANCO NACIONAL DE BOLIVIA S.A., CHEQUE: 2118148, FECHA DE EMISION:17/01/2020"/>
    <m/>
    <m/>
    <m/>
    <m/>
    <n v="0"/>
    <n v="8458.75"/>
    <s v="NO_CONCILIADO"/>
  </r>
  <r>
    <x v="12"/>
    <m/>
    <x v="12"/>
    <x v="23"/>
    <s v="B18220660002"/>
    <s v="BOD"/>
    <n v="1822066"/>
    <m/>
    <s v="00099021001 DEP.DE CHEQ.AJENOS,RET.DE CAM.,CONCEPTO: PAGO REEMBOLSO DE BAJAS MEDICAS AUTORIDAD DE PENSIONES CORRESPONDIENTE AL MES DE DICIEMBRE 2019,DEP.: CAJA DE SALUD DE LA BANCA PRIVADA"/>
    <m/>
    <m/>
    <m/>
    <m/>
    <n v="0"/>
    <n v="14591.19"/>
    <s v="NO_CONCILIADO"/>
  </r>
  <r>
    <x v="46"/>
    <m/>
    <x v="46"/>
    <x v="23"/>
    <s v="B18220860002"/>
    <s v="BOD"/>
    <n v="1822086"/>
    <m/>
    <s v="00595012002 DEP.DE CHEQ.AJENOS,RET.DE CAM.,CONCEPTO: RECUPERACION DE RECURSOS OBSERVADOS POR MECANISMOS ALTERNOS A CONSUELO MARCELA ARANDIA VARGAS,DEP.: CONSUELO MARCELA ARANDIA VARGAS"/>
    <m/>
    <m/>
    <m/>
    <m/>
    <n v="0"/>
    <n v="500"/>
    <s v="NO_CONCILIADO"/>
  </r>
  <r>
    <x v="46"/>
    <m/>
    <x v="46"/>
    <x v="23"/>
    <s v="B18220870002"/>
    <s v="BOD"/>
    <n v="1822087"/>
    <m/>
    <s v="00595012002 DEP.DE CHEQ.AJENOS,RET.DE CAM.,CONCEPTO: DEP DE DESCUENTO POR PAGOS EN EXCESO CORRESPONDIENTE A DIC/2019,DEP.: FUNCIONARIOS VARIOS , PROCEDENCIA: BANCO UNION S.A., CHEQUE: 500, FECHA DE EMISION:27/01/2020"/>
    <m/>
    <m/>
    <m/>
    <m/>
    <n v="0"/>
    <n v="6977.87"/>
    <s v="NO_CONCILIADO"/>
  </r>
  <r>
    <x v="0"/>
    <m/>
    <x v="0"/>
    <x v="23"/>
    <s v="B18220980002"/>
    <s v="BOD"/>
    <n v="1822098"/>
    <m/>
    <s v="00099021001 DEP.DE CHEQ.AJENOS,RET.DE CAM.,CONCEPTO: DEVOLUCION DE CC NO COBRADA OCTUBRE 2019,DEP.: LA VITALICIA SEGUROS Y REASEGUROS DE VIDA S.A. , PROCEDENCIA: BANCO BISA S.A., CHEQUE: 61718, FECHA DE EMISION:05/02/2020"/>
    <m/>
    <m/>
    <m/>
    <m/>
    <n v="0"/>
    <n v="24187.03"/>
    <s v="NO_CONCILIADO"/>
  </r>
  <r>
    <x v="0"/>
    <m/>
    <x v="0"/>
    <x v="23"/>
    <s v="O18221460002"/>
    <s v="BOD"/>
    <n v="1822146"/>
    <m/>
    <s v="00099021001 DEPOSITO DE EFECTIVO, DEPOSITANTE: FLORA RODRIGUEZ SIRPA, CONCEPTO: DEVOLUCION POR COBRO INDEBIDO, CUENTA DE DEPOSITO: CUENTA UNICA DEL TESORO"/>
    <m/>
    <m/>
    <m/>
    <m/>
    <n v="0"/>
    <n v="6200"/>
    <s v="NO_CONCILIADO"/>
  </r>
  <r>
    <x v="34"/>
    <m/>
    <x v="34"/>
    <x v="23"/>
    <s v="O18222090002"/>
    <s v="BOD"/>
    <n v="1822209"/>
    <m/>
    <s v="00066014202 DEPOSITO DE EFECTIVO, DEPOSITANTE: DIEGO ARAMBURO, CONCEPTO: DEVOLUCION DE REMANENTE DE FONDO DE CIRCULACION DE KIKNTEATR A RIO PETRO BRASIL, CUENTA DE DEPOSITO: CUENTA UNICA DEL TESORO"/>
    <m/>
    <m/>
    <m/>
    <m/>
    <n v="0"/>
    <n v="2398.6799999999998"/>
    <s v="NO_CONCILIADO"/>
  </r>
  <r>
    <x v="10"/>
    <m/>
    <x v="10"/>
    <x v="23"/>
    <s v="G12651690001"/>
    <s v="CVD"/>
    <n v="1265169"/>
    <m/>
    <s v="COBRO COSTOS DE PAPELERIA SEGUN TRANSFERENCIA DEL EXTERIOR POR ORDEN DE COPAGAS DISTRIBUIDORA DE GAS S.A. LIB. 00513062001 YPFB-OPERACIONES PLANTA DE SEPARACION DE LIQUIDOS RIO GRANDE"/>
    <m/>
    <m/>
    <m/>
    <m/>
    <n v="50"/>
    <n v="0"/>
    <s v="NO_CONCILIADO"/>
  </r>
  <r>
    <x v="10"/>
    <m/>
    <x v="10"/>
    <x v="23"/>
    <s v="G12654850003"/>
    <s v="CVD"/>
    <n v="1265485"/>
    <m/>
    <s v="PROVISION DE FONDOS A SOLICITUD DE YACIMIENTOS PETROLIFEROS FISCALES BOLIVIANOS SEGUN SOLICITUD YPFB-0025-2020 REF: PAGO POR EXPORTACION DE GN A LA ARGENTINA OP GJA 102 19 RT ME PLUSPETROL BOLIVIA CORP SA NOVIEMBRE 2019 LIB. 00513012007 YPFB - RECURSOS NACIONALIZACIÓN"/>
    <m/>
    <m/>
    <m/>
    <m/>
    <n v="50"/>
    <n v="0"/>
    <s v="NO_CONCILIADO"/>
  </r>
  <r>
    <x v="10"/>
    <m/>
    <x v="10"/>
    <x v="23"/>
    <s v="G12662070001"/>
    <s v="CVD"/>
    <n v="1266207"/>
    <m/>
    <s v="COBRO COSTOS DE PAPELERIA SEGUN TRANSFERENCIA DEL EXTERIOR POR ORDEN DE PUMA ENERGY PARAGUAY S.A. REF.: OPE 0/483216 FECHA VALOR 5/02/2020 LIB. 00513062001 YPFB-OPERACIONES PLANTA DE SEPARACION DE LIQUIDOS RIO GRANDE"/>
    <m/>
    <m/>
    <m/>
    <m/>
    <n v="50"/>
    <n v="0"/>
    <s v="NO_CONCILIADO"/>
  </r>
  <r>
    <x v="8"/>
    <m/>
    <x v="8"/>
    <x v="24"/>
    <s v="B18223570002"/>
    <s v="BOD"/>
    <n v="1822357"/>
    <m/>
    <s v="00086031101 DEP.DE CHEQ.AJENOS,RET.DE CAM.,CONCEPTO: INGRESO SISCO MES ENERO,DEP.: SERNAP-CARRASCO , PROCEDENCIA: BANCO UNION S.A., CHEQUE: 1501, FECHA DE EMISION:31/01/2020"/>
    <m/>
    <m/>
    <m/>
    <m/>
    <n v="0"/>
    <n v="4650"/>
    <s v="NO_CONCILIADO"/>
  </r>
  <r>
    <x v="48"/>
    <m/>
    <x v="48"/>
    <x v="24"/>
    <s v="B18224000002"/>
    <s v="BOD"/>
    <n v="1822400"/>
    <m/>
    <s v="00099021001 DEP.DE CHEQ.AJENOS,RET.DE CAM.,CONCEPTO: DEPÓSITO FONDOS EN CUSTODIA DEVOLUCION ESTIPENDIOS,DEP.: TRIBUNAL ELECTORAL DEPARTAMENTAL TARIJA , PROCEDENCIA: BANCO UNION S.A., CHEQUE: 3904, FECHA DE EMISION:31/01/2020"/>
    <m/>
    <m/>
    <m/>
    <m/>
    <n v="0"/>
    <n v="65801"/>
    <s v="NO_CONCILIADO"/>
  </r>
  <r>
    <x v="48"/>
    <m/>
    <x v="48"/>
    <x v="24"/>
    <s v="B18224040002"/>
    <s v="BOD"/>
    <n v="1822404"/>
    <m/>
    <s v="00670012003 DEP.DE CHEQ.AJENOS,RET.DE CAM.,CONCEPTO: DEP FPNDOS EN CUSTODIA OTROS INGRESOS,DEP.: TRIBUNAL ELECTORAL DEPARTAMENTAL TARIJA , PROCEDENCIA: BANCO UNION S.A., CHEQUE: 3901, FECHA DE EMISION:31/01/2020"/>
    <m/>
    <m/>
    <m/>
    <m/>
    <n v="0"/>
    <n v="1701"/>
    <s v="NO_CONCILIADO"/>
  </r>
  <r>
    <x v="4"/>
    <m/>
    <x v="4"/>
    <x v="24"/>
    <s v="B18224190002"/>
    <s v="BOD"/>
    <n v="1822419"/>
    <m/>
    <s v="00592012001 DEP.DE CHEQ.AJENOS,RET.DE CAM.,CONCEPTO: TRANSFERENCIA DE RECURSOS CTA FONDO ROTATIVO DEL 31 DE DICIEMBRE 2019 CONCILIADOS,DEP.: EMPRESA ESTATAL BOLIVIANA DE TURISMO , PROCEDENCIA: BANCO UNION S.A., CHEQUE: 693, FECHA DE EMISION:31/01/2020"/>
    <m/>
    <m/>
    <m/>
    <m/>
    <n v="0"/>
    <n v="4539"/>
    <s v="NO_CONCILIADO"/>
  </r>
  <r>
    <x v="56"/>
    <m/>
    <x v="56"/>
    <x v="24"/>
    <s v="B18224320002"/>
    <s v="BOD"/>
    <n v="1822432"/>
    <m/>
    <s v="00578012002 DEP.DE CHEQ.AJENOS,RET.DE CAM.,CONCEPTO: REVERSION,DEP.: BOLIVIANA DE AVIACION , PROCEDENCIA: BANCO UNION S.A., CHEQUE: 11968, FECHA DE EMISION:06/02/2020"/>
    <m/>
    <m/>
    <m/>
    <m/>
    <n v="0"/>
    <n v="4002"/>
    <s v="NO_CONCILIADO"/>
  </r>
  <r>
    <x v="12"/>
    <m/>
    <x v="12"/>
    <x v="24"/>
    <s v="O18223470002"/>
    <s v="BOD"/>
    <n v="1822347"/>
    <m/>
    <s v="00099021001 DEPOSITO DE EFECTIVO, DEPOSITANTE: FREDDY ANTONIO RODRIGUEZ PACORICONA, CONCEPTO: DEVOLUCION POR DOBLE PERCEPCION, CUENTA DE DEPOSITO: CUENTA UNICA DEL TESORO"/>
    <m/>
    <m/>
    <m/>
    <m/>
    <n v="0"/>
    <n v="1174.6600000000001"/>
    <s v="NO_CONCILIADO"/>
  </r>
  <r>
    <x v="46"/>
    <m/>
    <x v="46"/>
    <x v="24"/>
    <s v="O18223540002"/>
    <s v="BOD"/>
    <n v="1822354"/>
    <m/>
    <s v="00099021001 DEPOSITO DE EFECTIVO, DEPOSITANTE: MARCELO SEJAS PRADO, CONCEPTO: DEVOLUCION DE DEUDA, CUENTA DE DEPOSITO: CUENTA UNICA DEL TESORO / DJBR."/>
    <m/>
    <m/>
    <m/>
    <m/>
    <n v="0"/>
    <n v="1785.08"/>
    <s v="NO_CONCILIADO"/>
  </r>
  <r>
    <x v="46"/>
    <m/>
    <x v="46"/>
    <x v="24"/>
    <s v="O18223550002"/>
    <s v="BOD"/>
    <n v="1822355"/>
    <m/>
    <s v="00099021001 DEPOSITO DE EFECTIVO, DEPOSITANTE: LEONARDO N. UGARTE ANAYA, CONCEPTO: DEVOLUCION DEUDA, CUENTA DE DEPOSITO: CUENTA UNICA DEL TESORO / DJBR."/>
    <m/>
    <m/>
    <m/>
    <m/>
    <n v="0"/>
    <n v="1705.61"/>
    <s v="NO_CONCILIADO"/>
  </r>
  <r>
    <x v="48"/>
    <m/>
    <x v="48"/>
    <x v="24"/>
    <s v="O18224050002"/>
    <s v="BOD"/>
    <n v="1822405"/>
    <m/>
    <s v="00099021001 DEPOSITO DE EFECTIVO, DEPOSITANTE: SONIA RODRIGUEZ FLORES, CONCEPTO: DEVOLUCION DE REFRIGERIOS CONSULTORES POE DICIEMBRE /2019, CUENTA DE DEPOSITO: CUENTA UNICA DEL TESORO / DJBR."/>
    <m/>
    <m/>
    <m/>
    <m/>
    <n v="0"/>
    <n v="629"/>
    <s v="NO_CONCILIADO"/>
  </r>
  <r>
    <x v="27"/>
    <m/>
    <x v="27"/>
    <x v="24"/>
    <s v="O18224070002"/>
    <s v="BOD"/>
    <n v="1822407"/>
    <m/>
    <s v="00099021001 DEPOSITO DE EFECTIVO, DEPOSITANTE: SEGIP-VLADIMIR ADALBERTO TORRICOS JUSTINIANO, CONCEPTO: DEVOL DE GASTOS JUDICIALES PAGADOS POR SEGIP POR ERROR PLANILLAS AFPS MES DE MAYO 2014 C31 N° 1049, CUENTA DE DEPOSITO: CUENTA UNICA DEL TESORO"/>
    <m/>
    <m/>
    <m/>
    <m/>
    <n v="0"/>
    <n v="598.80999999999995"/>
    <s v="NO_CONCILIADO"/>
  </r>
  <r>
    <x v="31"/>
    <m/>
    <x v="31"/>
    <x v="24"/>
    <s v="O18224220002"/>
    <s v="BOD"/>
    <n v="1822422"/>
    <m/>
    <s v="00099021001 DEPOSITO DE EFECTIVO, DEPOSITANTE: EMPRESA ESTATAL BOLIVIANA DE TURISMO, CONCEPTO: DEVOLUCION POR PAGO EN DEMASIA ND 280153 EN FAVOR DE MDRYT UNIDAD EJECUTORA DE POZOS, CUENTA DE DEPOSITO: CUENTA UNICA DEL TESORO"/>
    <m/>
    <m/>
    <m/>
    <m/>
    <n v="0"/>
    <n v="3"/>
    <s v="NO_CONCILIADO"/>
  </r>
  <r>
    <x v="34"/>
    <m/>
    <x v="34"/>
    <x v="24"/>
    <s v="O18224270002"/>
    <s v="BOD"/>
    <n v="1822427"/>
    <m/>
    <s v="00066011102 DEPOSITO DE EFECTIVO, DEPOSITANTE: MARIA INDRID HERRERA AGUILAR, CONCEPTO: REPOSICION DE CREDENCIAL, CUENTA DE DEPOSITO: CUENTA UNICA DEL TESORO"/>
    <m/>
    <m/>
    <m/>
    <m/>
    <n v="0"/>
    <n v="30"/>
    <s v="NO_CONCILIADO"/>
  </r>
  <r>
    <x v="12"/>
    <m/>
    <x v="12"/>
    <x v="24"/>
    <s v="O18224340002"/>
    <s v="BOD"/>
    <n v="1822434"/>
    <m/>
    <s v="00099021001 DEPOSITO DE EFECTIVO, DEPOSITANTE: EVA VARGAS SOTO, CONCEPTO: DEVOLUCION DEL DOBLE AGUINALDO DEL MAGISTERIO, CUENTA DE DEPOSITO: CUENTA UNICA DEL TESORO"/>
    <m/>
    <m/>
    <m/>
    <m/>
    <n v="0"/>
    <n v="247"/>
    <s v="NO_CONCILIADO"/>
  </r>
  <r>
    <x v="8"/>
    <m/>
    <x v="8"/>
    <x v="24"/>
    <s v="O18224460002"/>
    <s v="BOD"/>
    <n v="1822446"/>
    <m/>
    <s v="00086011109 DEPOSITO DE EFECTIVO, DEPOSITANTE: ALMED DOMINGUEZ TERAN, CONCEPTO: REPOSICION DE CREDENCIAL, CUENTA DE DEPOSITO: CUENTA UNICA DEL TESORO"/>
    <m/>
    <m/>
    <m/>
    <m/>
    <n v="0"/>
    <n v="50"/>
    <s v="NO_CONCILIADO"/>
  </r>
  <r>
    <x v="8"/>
    <m/>
    <x v="8"/>
    <x v="24"/>
    <s v="O18224480002"/>
    <s v="BOD"/>
    <n v="1822448"/>
    <m/>
    <s v="00086011109 DEPOSITO DE EFECTIVO, DEPOSITANTE: EDGAR COPA MOREJON, CONCEPTO: REPOSICION DE CREDENCIAL, CUENTA DE DEPOSITO: CUENTA UNICA DEL TESORO"/>
    <m/>
    <m/>
    <m/>
    <m/>
    <n v="0"/>
    <n v="50"/>
    <s v="NO_CONCILIADO"/>
  </r>
  <r>
    <x v="16"/>
    <m/>
    <x v="16"/>
    <x v="24"/>
    <s v="O18224540002"/>
    <s v="BOD"/>
    <n v="1822454"/>
    <m/>
    <s v="00099021001 DEPOSITO DE EFECTIVO, DEPOSITANTE: ARIANA CAMPERO NAVA, CONCEPTO: DEVOL POR OBSERVACIONES GASTO DE FUNCIONAMIENTO EMBAJADA DE BOLIVIA EN CUBA SEGUN IMFORME 376/2019, CUENTA DE DEPOSITO: CUENTA UNICA DEL TESORO / DJBR."/>
    <m/>
    <m/>
    <m/>
    <m/>
    <n v="0"/>
    <n v="522"/>
    <s v="NO_CONCILIADO"/>
  </r>
  <r>
    <x v="32"/>
    <m/>
    <x v="32"/>
    <x v="24"/>
    <s v="O18224570002"/>
    <s v="BOD"/>
    <n v="1822457"/>
    <m/>
    <s v="00099021001 DEPOSITO DE EFECTIVO, DEPOSITANTE: AIDA RUEGENBERG JEREZ, CONCEPTO: DOBLE PERCEPCION, CUENTA DE DEPOSITO: CUENTA UNICA DEL TESORO / DJBR."/>
    <m/>
    <m/>
    <m/>
    <m/>
    <n v="0"/>
    <n v="357.21"/>
    <s v="NO_CONCILIADO"/>
  </r>
  <r>
    <x v="0"/>
    <m/>
    <x v="0"/>
    <x v="24"/>
    <s v="O18224800002"/>
    <s v="BOD"/>
    <n v="1822480"/>
    <m/>
    <s v="00099021001 DEPOSITO DE EFECTIVO, DEPOSITANTE: VICTORIA CARMEN RIVAS VDA. DE COCHI, CONCEPTO: COBROS INDEBIDOS POR NUEVAS NUPCIAS, CUENTA DE DEPOSITO: CUENTA UNICA DEL TESORO"/>
    <m/>
    <m/>
    <m/>
    <m/>
    <n v="0"/>
    <n v="1726"/>
    <s v="NO_CONCILIADO"/>
  </r>
  <r>
    <x v="31"/>
    <m/>
    <x v="31"/>
    <x v="24"/>
    <s v="O18225370002"/>
    <s v="BOD"/>
    <n v="1822537"/>
    <m/>
    <s v="00099021001 DEPOSITO DE EFECTIVO, DEPOSITANTE: JUAN CARLOS HUANCA CAHUAPAZA - 5942037 LP, CONCEPTO: DEVOLUCION DE FONDOS, CUENTA DE DEPOSITO: CUENTA UNICA DEL TESORO / DJBR."/>
    <m/>
    <m/>
    <m/>
    <m/>
    <n v="0"/>
    <n v="1212.69"/>
    <s v="NO_CONCILIADO"/>
  </r>
  <r>
    <x v="2"/>
    <m/>
    <x v="2"/>
    <x v="24"/>
    <s v="O18225600002"/>
    <s v="BOD"/>
    <n v="1822560"/>
    <m/>
    <s v="00099021001 DEPOSITO DE EFECTIVO, DEPOSITANTE: MINISTERIO DE DEPORTES-AUGUSTO CHAVEZ BECERRA, CONCEPTO: DEVOL DE SALDOS NO UTILIZADOS EN LA INAUGURACION COPA INTEGRACION NACIONAL SUB 18 DAMAS Y VARONES, CUENTA DE DEPOSITO: CUENTA UNICA DEL TESORO"/>
    <m/>
    <m/>
    <m/>
    <m/>
    <n v="0"/>
    <n v="5000"/>
    <s v="NO_CONCILIADO"/>
  </r>
  <r>
    <x v="12"/>
    <m/>
    <x v="12"/>
    <x v="24"/>
    <s v="J04011060002"/>
    <s v="NTE"/>
    <n v="1230361"/>
    <m/>
    <s v="A:00099021001 A requerimiento de la Unidad de Administración e Información Salarial (UAIS), con nota interna CITE: MEFP/VTCP/DGPOT/UAIS/N° 685/2020, en la cual solicita la reversión definitiva de las boletas consignadas en el Comprobante de Pago N° 18842, H.R. 6-37648-R/435."/>
    <m/>
    <m/>
    <m/>
    <m/>
    <n v="0"/>
    <n v="228"/>
    <s v="NO_CONCILIADO"/>
  </r>
  <r>
    <x v="10"/>
    <m/>
    <x v="10"/>
    <x v="24"/>
    <s v="G12663430001"/>
    <s v="CVD"/>
    <n v="1266343"/>
    <m/>
    <s v="COBRO COSTOS DE PAPELERIA POR REGULARIZACION DE TRANSFERENCIA DEL EXTERIOR POR ORDEN DE CORPORACION PETROLERA S.A. LIB. 00513062001 YPFB-OPERACIONES PLANTA DE SEPARACION DE LIQUIDOS RIO GRANDE"/>
    <m/>
    <m/>
    <m/>
    <m/>
    <n v="50"/>
    <n v="0"/>
    <s v="NO_CONCILIADO"/>
  </r>
  <r>
    <x v="57"/>
    <m/>
    <x v="57"/>
    <x v="24"/>
    <s v="G12668810004"/>
    <s v="DVD"/>
    <n v="10240"/>
    <m/>
    <s v="VENTA DE DIVISAS CON TRANSFERENCIA DE FONDOS A SOLICITUD DE AUTORIDAD DE REG.Y FISCALIZ.DE TELECOMUNICACIONES Y TRANSP. SEGUN SOLICITUD 10240 REF: TRANSFERENCIA DE FONDOS A LA UNION POSTAL UNIVERSAL U.P.U., CORRESPONDIENTE AL PAGO DE LA CUOTA CONTRIBUTIVA DE LA GESTION 2020, DE ACUERDO AL ARTICULO 5 LIB. 00099021001 TGN-RECURSOS ORDINARIOS (3987) POR DIFERENCIAL CAMBIARIO"/>
    <m/>
    <m/>
    <m/>
    <m/>
    <n v="6710.66"/>
    <n v="0"/>
    <s v="NO_CONCILIADO"/>
  </r>
  <r>
    <x v="10"/>
    <m/>
    <x v="10"/>
    <x v="24"/>
    <s v="G12674600001"/>
    <s v="CVD"/>
    <n v="1267460"/>
    <m/>
    <s v="COBRO COSTOS DE PAPELERIA SEGUN TRANSFERENCIA DEL EXTERIOR POR ORDEN DE GAS CORONA S A E C A (ASUNCION PARAGUAY) REF.: SWF OF 20/02/06 FECHA VALOR 06/02/2020 LIB. 00513062001 YPFB-OPERACIONES PLANTA DE SEPARACION DE LIQUIDOS RIO GRANDE"/>
    <m/>
    <m/>
    <m/>
    <m/>
    <n v="50"/>
    <n v="0"/>
    <s v="NO_CONCILIADO"/>
  </r>
  <r>
    <x v="58"/>
    <m/>
    <x v="58"/>
    <x v="25"/>
    <s v="O18227260002"/>
    <s v="BOD"/>
    <n v="1822726"/>
    <m/>
    <s v="00348014401 DEPOSITO DE EFECTIVO, DEPOSITANTE: VICTOR RAMIRO SALGADO ZEBALLOS, CONCEPTO: DEVOLUCION DE VIATICOS, CUENTA DE DEPOSITO: CUENTA UNICA DEL TESORO"/>
    <m/>
    <m/>
    <m/>
    <m/>
    <n v="0"/>
    <n v="315.35000000000002"/>
    <s v="NO_CONCILIADO"/>
  </r>
  <r>
    <x v="43"/>
    <m/>
    <x v="43"/>
    <x v="25"/>
    <s v="O18227280002"/>
    <s v="BOD"/>
    <n v="1822728"/>
    <m/>
    <s v="00224012007 DEPOSITO DE EFECTIVO, DEPOSITANTE: INSUMOS BOLIVIA, CONCEPTO: DEVOLUCION DE SALDO NO UTILIZADO EN FONDO EN AVANCE, CUENTA DE DEPOSITO: CUENTA UNICA DEL TESORO"/>
    <m/>
    <m/>
    <m/>
    <m/>
    <n v="0"/>
    <n v="353.73"/>
    <s v="NO_CONCILIADO"/>
  </r>
  <r>
    <x v="2"/>
    <m/>
    <x v="2"/>
    <x v="25"/>
    <s v="O18227370002"/>
    <s v="BOD"/>
    <n v="1822737"/>
    <m/>
    <s v="00099021001 DEPOSITO DE EFECTIVO, DEPOSITANTE: VANESSA LIZETH TELLERIA HERRERA, CONCEPTO: DEVOLUCION VACACIONES NO UTILIZADAS, CUENTA DE DEPOSITO: CUENTA UNICA DEL TESORO / DJBR."/>
    <m/>
    <m/>
    <m/>
    <m/>
    <n v="0"/>
    <n v="315.76"/>
    <s v="NO_CONCILIADO"/>
  </r>
  <r>
    <x v="27"/>
    <m/>
    <x v="27"/>
    <x v="25"/>
    <s v="O18227970002"/>
    <s v="BOD"/>
    <n v="1822797"/>
    <m/>
    <s v="00340012003 DEPOSITO DE EFECTIVO, DEPOSITANTE: SEGIP-VLADIMIR ADALBERTO TORRICOS JUSTINIANO, CONCEPTO: DEVOL. DE GASTOS JUDICIALES PAGADOS POR SEGIP POR ERROR PLANILLAS AFPS MES DE ABRIL 2014 C31 N° 727, CUENTA DE DEPOSITO: CUENTA UNICA DEL TESORO"/>
    <m/>
    <m/>
    <m/>
    <m/>
    <n v="0"/>
    <n v="598.80999999999995"/>
    <s v="NO_CONCILIADO"/>
  </r>
  <r>
    <x v="0"/>
    <m/>
    <x v="0"/>
    <x v="25"/>
    <s v="O18228160002"/>
    <s v="BOD"/>
    <n v="1822816"/>
    <m/>
    <s v="00099021001 DEPOSITO DE EFECTIVO, DEPOSITANTE: LOURDES MONICA CARRASCO MEJIA, CONCEPTO: DEVOLUCION, CUENTA DE DEPOSITO: CUENTA UNICA DEL TESORO"/>
    <m/>
    <m/>
    <m/>
    <m/>
    <n v="0"/>
    <n v="150"/>
    <s v="NO_CONCILIADO"/>
  </r>
  <r>
    <x v="12"/>
    <m/>
    <x v="12"/>
    <x v="25"/>
    <s v="B18227870002"/>
    <s v="BOD"/>
    <n v="1822787"/>
    <m/>
    <s v="00099021001 DEP.DE CHEQ.AJENOS,RET.DE CAM.,CONCEPTO: ZAPATA SANCHEZ ORLANDO AGUSTIN,DEP.: BANCO UNION SA , PROCEDENCIA: BANCO UNION S.A., CHEQUE: 168659, FECHA DE EMISION:07/02/2020 / DJBR."/>
    <m/>
    <m/>
    <m/>
    <m/>
    <n v="0"/>
    <n v="616.16999999999996"/>
    <s v="NO_CONCILIADO"/>
  </r>
  <r>
    <x v="4"/>
    <m/>
    <x v="4"/>
    <x v="25"/>
    <s v="O18228470002"/>
    <s v="BOD"/>
    <n v="1822847"/>
    <m/>
    <s v="00592012001 DEPOSITO DE EFECTIVO, DEPOSITANTE: MARGOT MENDOZA LLIULLI, CONCEPTO: DEVOLUCION DE FONDOS EN DICIEMBRE 2019 INFORME TECNICO 059/2019 PARA PAGO DE SERVICIOS, CUENTA DE DEPOSITO: CUENTA UNICA DEL TESORO"/>
    <m/>
    <m/>
    <m/>
    <m/>
    <n v="0"/>
    <n v="6194.87"/>
    <s v="NO_CONCILIADO"/>
  </r>
  <r>
    <x v="34"/>
    <m/>
    <x v="34"/>
    <x v="25"/>
    <s v="O18228710002"/>
    <s v="BOD"/>
    <n v="1822871"/>
    <m/>
    <s v="00066014202 DEPOSITO DE EFECTIVO, DEPOSITANTE: CHRISTIAN YAÑEZ PAREDES, CONCEPTO: DEVOLUCION DE RECURSOS NO UTILIZADOS POR BECA DE INTERVENCIONES URBANAS A CORINA YAÑEZ, CUENTA DE DEPOSITO: CUENTA UNICA DEL TESORO"/>
    <m/>
    <m/>
    <m/>
    <m/>
    <n v="0"/>
    <n v="23292"/>
    <s v="NO_CONCILIADO"/>
  </r>
  <r>
    <x v="17"/>
    <m/>
    <x v="17"/>
    <x v="25"/>
    <s v="O18228880002"/>
    <s v="BOD"/>
    <n v="1822888"/>
    <m/>
    <s v="00291012002 DEPOSITO DE EFECTIVO, DEPOSITANTE: CIABOL LTDA, CONCEPTO: MANUALES TECNICOS DE CARRETERAS, CUENTA DE DEPOSITO: CUENTA UNICA DEL TESORO"/>
    <m/>
    <m/>
    <m/>
    <m/>
    <n v="0"/>
    <n v="2000"/>
    <s v="NO_CONCILIADO"/>
  </r>
  <r>
    <x v="59"/>
    <m/>
    <x v="59"/>
    <x v="25"/>
    <s v="O18229060002"/>
    <s v="BOD"/>
    <n v="1822906"/>
    <m/>
    <s v="00599012001 DEPOSITO DE EFECTIVO, DEPOSITANTE: MARIA ELENA TARQUI QUISPE C.I. 4871414 LP, CONCEPTO: DEVOLUCION DE FONDOS ASIGNADOS PARA PASAJES C-31 D.A.1-531 (2019), CUENTA DE DEPOSITO: CUENTA UNICA DEL TESORO"/>
    <m/>
    <m/>
    <m/>
    <m/>
    <n v="0"/>
    <n v="100"/>
    <s v="NO_CONCILIADO"/>
  </r>
  <r>
    <x v="59"/>
    <m/>
    <x v="59"/>
    <x v="25"/>
    <s v="O18229080002"/>
    <s v="BOD"/>
    <n v="1822908"/>
    <m/>
    <s v="00599012001 DEPOSITO DE EFECTIVO, DEPOSITANTE: MARIA ELENA TARQUI QUISPE C.I. 4871414 LP, CONCEPTO: DEVOLUCION DE FONDOS ASIGNADOS PARA PASAJES C-31 D.A. 1-538 (2019), CUENTA DE DEPOSITO: CUENTA UNICA DEL TESORO"/>
    <m/>
    <m/>
    <m/>
    <m/>
    <n v="0"/>
    <n v="220"/>
    <s v="NO_CONCILIADO"/>
  </r>
  <r>
    <x v="12"/>
    <m/>
    <x v="12"/>
    <x v="25"/>
    <s v="O18229540002"/>
    <s v="BOD"/>
    <n v="1822954"/>
    <m/>
    <s v="00099021001 DEPOSITO DE EFECTIVO, DEPOSITANTE: NORMA DIAZ SEJAS, CONCEPTO: DOBLE PERCEPCION, CUENTA DE DEPOSITO: CUENTA UNICA DEL TESORO"/>
    <m/>
    <m/>
    <m/>
    <m/>
    <n v="0"/>
    <n v="2621.85"/>
    <s v="NO_CONCILIADO"/>
  </r>
  <r>
    <x v="19"/>
    <m/>
    <x v="19"/>
    <x v="25"/>
    <s v="O18229670002"/>
    <s v="BOD"/>
    <n v="1822967"/>
    <m/>
    <s v="00025178002 DEPOSITO DE EFECTIVO, DEPOSITANTE: COOPERACION TECNICA NO REEMBOLSABLE ATN/JF-16567, CONCEPTO: REPOSICION DE COMISIONES BANCARIAS DEBITADA EL 20.12.2018, CUENTA DE DEPOSITO: CUENTA UNICA DEL TESORO"/>
    <m/>
    <m/>
    <m/>
    <m/>
    <n v="0"/>
    <n v="50"/>
    <s v="NO_CONCILIADO"/>
  </r>
  <r>
    <x v="12"/>
    <m/>
    <x v="12"/>
    <x v="25"/>
    <s v="O18229930002"/>
    <s v="BOD"/>
    <n v="1822993"/>
    <m/>
    <s v="00099021001 DEPOSITO DE EFECTIVO, DEPOSITANTE: MONICA ANTONIETA RIVERA ROJAS, CONCEPTO: DEVOLUCION DUODECIMAS DE AGUINALDO, CUENTA DE DEPOSITO: CUENTA UNICA DEL TESORO"/>
    <m/>
    <m/>
    <m/>
    <m/>
    <n v="0"/>
    <n v="1145.8"/>
    <s v="NO_CONCILIADO"/>
  </r>
  <r>
    <x v="13"/>
    <m/>
    <x v="13"/>
    <x v="25"/>
    <s v="F0003857"/>
    <s v="DAU"/>
    <n v="1232241"/>
    <m/>
    <s v="A:00041014101 Débito Automático por incumplimiento del Gobierno Autónomo Municipal de Caquiaviri (GAM CAQ), al Convenio Intergubernativo (Equipos de Computación) de fecha 12 de octubre de 2017, suscrito entre el Ministerio de Desarrollo Productivo y Economía Plural y el GAM CAQ para el programa “Educación con Revolución Tecnológica”."/>
    <m/>
    <m/>
    <m/>
    <m/>
    <n v="0"/>
    <n v="252126"/>
    <s v="NO_CONCILIADO"/>
  </r>
  <r>
    <x v="13"/>
    <m/>
    <x v="13"/>
    <x v="25"/>
    <s v="G12678010004"/>
    <s v="DVD"/>
    <n v="10253"/>
    <m/>
    <s v="VENTA DE DIVISAS CON TRANSFERENCIA DE FONDOS A SOLICITUD DE MINISTERIO DE DESARROLLO PRODUCTIVO Y ECONOMIA PLURAL SEGUN SOLICITUD 10253 REF: ADQUISICION DE DIVISAS PARA EL PAGO DE MEMBRESIA POR LA GESTION 2020 AL BURO INTERNACIONAL DE PESAS Y MEDIDAS BIPM EQUIVALENTES 13.561,91 USD LIB. 00041031107 MPM-INSTITUTO BOLIVIANO DE METROLOGIA POR DIFERENCIAL CAMBIARIO"/>
    <m/>
    <m/>
    <m/>
    <m/>
    <n v="678.96"/>
    <n v="0"/>
    <s v="NO_CONCILIADO"/>
  </r>
  <r>
    <x v="10"/>
    <m/>
    <x v="10"/>
    <x v="25"/>
    <s v="G12678030001"/>
    <s v="CVD"/>
    <n v="1267803"/>
    <m/>
    <s v="COBRO COSTOS DE PAPELERIA SEGUN TRANSFERENCIA DEL EXTERIOR POR ORDEN DE SOLGAS SA (LIMA PERU) REF.: GLP FECHA VALOR 06/02/2020 LIB. 00513062001 YPFB-OPERACIONES PLANTA DE SEPARACION DE LIQUIDOS RIO GRANDE"/>
    <m/>
    <m/>
    <m/>
    <m/>
    <n v="50"/>
    <n v="0"/>
    <s v="NO_CONCILIADO"/>
  </r>
  <r>
    <x v="10"/>
    <m/>
    <x v="10"/>
    <x v="25"/>
    <s v="G12678070001"/>
    <s v="CVD"/>
    <n v="1267807"/>
    <m/>
    <s v="COBRO COSTOS DE PAPELERIA SEGUN TRANSFERENCIA DEL EXTERIOR POR ORDEN DE HERCO COMBUSTIBLES S.A. LIB. 00513062001 YPFB-OPERACIONES PLANTA DE SEPARACION DE LIQUIDOS RIO GRANDE"/>
    <m/>
    <m/>
    <m/>
    <m/>
    <n v="50"/>
    <n v="0"/>
    <s v="NO_CONCILIADO"/>
  </r>
  <r>
    <x v="10"/>
    <m/>
    <x v="10"/>
    <x v="25"/>
    <s v="G12678090001"/>
    <s v="CVD"/>
    <n v="1267809"/>
    <m/>
    <s v="COBRO COSTOS DE PAPELERIA SEGUN TRANSFERENCIA DEL EXTERIOR POR ORDEN DE COPAGAZ DISTRIBUIDORA DE GAS S.A. (SAO PAULO BRASIL) REF.: INV.88, 89 FECHA VALOR 07/02/2020 LIB. 00513062001 YPFB-OPERACIONES PLANTA DE SEPARACION DE LIQUIDOS RIO GRANDE"/>
    <m/>
    <m/>
    <m/>
    <m/>
    <n v="50"/>
    <n v="0"/>
    <s v="NO_CONCILIADO"/>
  </r>
  <r>
    <x v="10"/>
    <m/>
    <x v="10"/>
    <x v="25"/>
    <s v="Q12393490002"/>
    <s v="CRV"/>
    <n v="1239349"/>
    <m/>
    <s v="NUMERO DE LIBRETA CUT: 00513012008 OPERACIÓN E18 TRANSFERENCIA DEL SISTEMA FINANCIERO POR CUENTA DE TERCEROS A LA CUT A SOLICITUD DE YPFB ANDINA SA SEGUN CITE GAF TESO 96 2020"/>
    <m/>
    <m/>
    <m/>
    <m/>
    <n v="0"/>
    <n v="279557"/>
    <s v="NO_CONCILIADO"/>
  </r>
  <r>
    <x v="10"/>
    <m/>
    <x v="10"/>
    <x v="25"/>
    <s v="Q12394250002"/>
    <s v="CRV"/>
    <n v="1239425"/>
    <m/>
    <s v="NUMERO DE LIBRETA CUT: 00513012008 OPERACIÓN E18 TRANSFERENCIA DEL SISTEMA FINANCIERO POR CUENTA DE TERCEROS A LA CUT A SOLICITUD DE YPFB ANDINA DE FECHA 07 02 2020 CITE GAF TESO 98 2020"/>
    <m/>
    <m/>
    <m/>
    <m/>
    <n v="0"/>
    <n v="14257407"/>
    <s v="NO_CONCILIADO"/>
  </r>
  <r>
    <x v="10"/>
    <m/>
    <x v="10"/>
    <x v="25"/>
    <s v="Q12394850002"/>
    <s v="CRV"/>
    <n v="1239485"/>
    <m/>
    <s v="NUMERO DE LIBRETA CUT: 00513012008 OPERACIÓN E18 TRANSFERENCIA DEL SISTEMA FINANCIERO POR CUENTA DE TERCEROS A LA CUT YPFB DIVIDENDOS"/>
    <m/>
    <m/>
    <m/>
    <m/>
    <n v="0"/>
    <n v="36088.559999999998"/>
    <s v="NO_CONCILIADO"/>
  </r>
  <r>
    <x v="10"/>
    <m/>
    <x v="10"/>
    <x v="25"/>
    <s v="G12686420001"/>
    <s v="CVD"/>
    <n v="1268642"/>
    <m/>
    <s v="COBRO COSTOS DE PAPELERIA SEGUN TRANSFERENCIA DEL EXTERIOR POR ORDEN DE CORPORACION PARAGUAYA DISTRIBUIDORA DE DERIVADOS DE PETROLEO S.A. LIB. 00513062001 YPFB-OPERACIONES PLANTA DE SEPARACION DE LIQUIDOS RIO GRANDE"/>
    <m/>
    <m/>
    <m/>
    <m/>
    <n v="50"/>
    <n v="0"/>
    <s v="NO_CONCILIADO"/>
  </r>
  <r>
    <x v="10"/>
    <m/>
    <x v="10"/>
    <x v="25"/>
    <s v="G12686440001"/>
    <s v="CVD"/>
    <n v="1268644"/>
    <m/>
    <s v="COBRO COSTOS DE PAPELERIA SEGUN TRANSFERENCIA DEL EXTERIOR POR ORDEN DE AMBAR ENERGIA LTDA. REF.: IMP230227141-01 FECHA VALOR 07/02/2020 LIB. 00513012007 YPFB - RECURSOS NACIONALIZACIÓN"/>
    <m/>
    <m/>
    <m/>
    <m/>
    <n v="50"/>
    <n v="0"/>
    <s v="NO_CONCILIADO"/>
  </r>
  <r>
    <x v="10"/>
    <m/>
    <x v="10"/>
    <x v="25"/>
    <s v="G12686480001"/>
    <s v="CVD"/>
    <n v="1268648"/>
    <m/>
    <s v="COBRO COSTOS DE PAPELERIA SEGUN TRANSFERENCIA DEL EXTERIOR POR ORDEN DE AMBAR ENERGIA LTDA. REF.: IMP230227141-15 FECHA VALOR 07/02/2020 LIB. 00513012007 YPFB - RECURSOS NACIONALIZACIÓN"/>
    <m/>
    <m/>
    <m/>
    <m/>
    <n v="50"/>
    <n v="0"/>
    <s v="NO_CONCILIADO"/>
  </r>
  <r>
    <x v="10"/>
    <m/>
    <x v="10"/>
    <x v="25"/>
    <s v="G12686530001"/>
    <s v="CVD"/>
    <n v="1268653"/>
    <m/>
    <s v="COBRO COSTOS DE PAPELERIA SEGUN TRANSFERENCIA DEL EXTERIOR POR ORDEN DE AMBAR ENERGIA LTDA. REF.: IMP230227141-08 FECHA VALOR 07/02/2020 LIB. 00513012007 YPFB - RECURSOS NACIONALIZACIÓN"/>
    <m/>
    <m/>
    <m/>
    <m/>
    <n v="50"/>
    <n v="0"/>
    <s v="NO_CONCILIADO"/>
  </r>
  <r>
    <x v="12"/>
    <m/>
    <x v="12"/>
    <x v="26"/>
    <s v="O18231310002"/>
    <s v="BOD"/>
    <n v="1823131"/>
    <m/>
    <s v="00099021001 DEPOSITO DE EFECTIVO, DEPOSITANTE: VIANCA GENOVEVA HUARACHI APAZA, CONCEPTO: DEVOLUCION EXAMEN PREOCUPACIONAL GESTION 2020, CUENTA DE DEPOSITO: CUENTA UNICA DEL TESORO"/>
    <m/>
    <m/>
    <m/>
    <m/>
    <n v="0"/>
    <n v="100"/>
    <s v="NO_CONCILIADO"/>
  </r>
  <r>
    <x v="15"/>
    <m/>
    <x v="15"/>
    <x v="26"/>
    <s v="O18231330002"/>
    <s v="BOD"/>
    <n v="1823133"/>
    <m/>
    <s v="00099021001 DEPOSITO DE EFECTIVO, DEPOSITANTE: LOLA PORFIRIA RODRIGUEZ, CONCEPTO: DOBLE PERCEPCION, CUENTA DE DEPOSITO: CUENTA UNICA DEL TESORO / DJBR."/>
    <m/>
    <m/>
    <m/>
    <m/>
    <n v="0"/>
    <n v="800"/>
    <s v="NO_CONCILIADO"/>
  </r>
  <r>
    <x v="12"/>
    <m/>
    <x v="12"/>
    <x v="26"/>
    <s v="O18231390002"/>
    <s v="BOD"/>
    <n v="1823139"/>
    <m/>
    <s v="00099021001 DEPOSITO DE EFECTIVO, DEPOSITANTE: ROBERT ADOLFO SZUCS FIEBER, CONCEPTO: DOBLE PERCEPCION, CUENTA DE DEPOSITO: CUENTA UNICA DEL TESORO"/>
    <m/>
    <m/>
    <m/>
    <m/>
    <n v="0"/>
    <n v="2101.91"/>
    <s v="NO_CONCILIADO"/>
  </r>
  <r>
    <x v="12"/>
    <m/>
    <x v="12"/>
    <x v="26"/>
    <s v="O18232080002"/>
    <s v="BOD"/>
    <n v="1823208"/>
    <m/>
    <s v="00099021001 DEPOSITO DE EFECTIVO, DEPOSITANTE: GERMAN FERNANDEZ CHAMBI, CONCEPTO: DOBLE PERCEPCION, CUENTA DE DEPOSITO: CUENTA UNICA DEL TESORO"/>
    <m/>
    <m/>
    <m/>
    <m/>
    <n v="0"/>
    <n v="1668.29"/>
    <s v="NO_CONCILIADO"/>
  </r>
  <r>
    <x v="60"/>
    <m/>
    <x v="60"/>
    <x v="26"/>
    <s v="O18232680002"/>
    <s v="BOD"/>
    <n v="1823268"/>
    <m/>
    <s v="00099021001 DEPOSITO DE EFECTIVO, DEPOSITANTE: JAVIER FAVIO CAMPUZANO TORRICO, CONCEPTO: POR DOBLE PERCEPCION, CUENTA DE DEPOSITO: CUENTA UNICA DEL TESORO / DJBR."/>
    <m/>
    <m/>
    <m/>
    <m/>
    <n v="0"/>
    <n v="350"/>
    <s v="NO_CONCILIADO"/>
  </r>
  <r>
    <x v="0"/>
    <m/>
    <x v="0"/>
    <x v="26"/>
    <s v="O18233310002"/>
    <s v="BOD"/>
    <n v="1823331"/>
    <m/>
    <s v="00099021001 DEPOSITO DE EFECTIVO, DEPOSITANTE: RITA JIMENEZ HUANCOLLO, CONCEPTO: DEVOLUCION COBRO INDEBIDO NUEVAS NUPCIAS, CUENTA DE DEPOSITO: CUENTA UNICA DEL TESORO"/>
    <m/>
    <m/>
    <m/>
    <m/>
    <n v="0"/>
    <n v="2195"/>
    <s v="NO_CONCILIADO"/>
  </r>
  <r>
    <x v="34"/>
    <m/>
    <x v="34"/>
    <x v="26"/>
    <s v="B18231700002"/>
    <s v="BOD"/>
    <n v="1823170"/>
    <m/>
    <s v="00066011102 DEP.DE CHEQ.AJENOS,RET.DE CAM.,CONCEPTO: MIN. PLANIFICACION - DEVOL INCAP TEMP - NOV/2019,DEP.: CAJA PETROLERA DE SALUD , PROCEDENCIA: BANCO UNION S.A., CHEQUE: 16575, FECHA DE EMISION:03/02/2020"/>
    <m/>
    <m/>
    <m/>
    <m/>
    <n v="0"/>
    <n v="8015.59"/>
    <s v="NO_CONCILIADO"/>
  </r>
  <r>
    <x v="0"/>
    <m/>
    <x v="0"/>
    <x v="26"/>
    <s v="B18231880002"/>
    <s v="BOD"/>
    <n v="1823188"/>
    <m/>
    <s v="00099021001 DEP.DE CHEQ.AJENOS,RET.DE CAM.,CONCEPTO: REVERSION A FACTURACION,DEP.: SEGUROS PROVIDA , PROCEDENCIA: BANCO NACIONAL DE BOLIVIA S.A., CHEQUE: 2312779, FECHA DE EMISION:07/02/2020"/>
    <m/>
    <m/>
    <m/>
    <m/>
    <n v="0"/>
    <n v="582.65"/>
    <s v="NO_CONCILIADO"/>
  </r>
  <r>
    <x v="21"/>
    <m/>
    <x v="21"/>
    <x v="26"/>
    <s v="B18231890002"/>
    <s v="BOD"/>
    <n v="1823189"/>
    <m/>
    <s v="00119012001 DEP.DE CHEQ.AJENOS,RET.DE CAM.,CONCEPTO: EMISION DE CERTIFICADOS DIGITALES - 195 TOKENS CADA UNO A 175 BS,DEP.: VICEPRESIDENCIA DEL EST PLURINACIONAL DE BOLIVIA , PROCEDENCIA: BANCO UNION S.A., CHEQUE: 1054, FECHA DE EMISION:31/01/2020"/>
    <m/>
    <m/>
    <m/>
    <m/>
    <n v="0"/>
    <n v="34125"/>
    <s v="NO_CONCILIADO"/>
  </r>
  <r>
    <x v="11"/>
    <m/>
    <x v="11"/>
    <x v="26"/>
    <s v="G12694740002"/>
    <s v="CRV"/>
    <n v="1269474"/>
    <m/>
    <s v="PAGO PRÉSTAMO BID 939-SF-BO VCTO. 08-02-2020 POR CUENTA DE BANCO DE DESARROLLO , VALOR 10-02-2020 CAPITAL BS 3.423.057,33 INTERESES BS 758.822,54 LIBRETA No.00099021001 TGN-RECURSOS ORDINARIOS (3987) - ALIVIO MDRI"/>
    <m/>
    <m/>
    <m/>
    <m/>
    <n v="0"/>
    <n v="4181879.87"/>
    <s v="NO_CONCILIADO"/>
  </r>
  <r>
    <x v="10"/>
    <m/>
    <x v="10"/>
    <x v="26"/>
    <s v="G12694730001"/>
    <s v="CVD"/>
    <n v="1269473"/>
    <m/>
    <s v="COBRO COSTOS DE PAPELERIA POR REGULARIZACION DE TRANSFERENCIA DEL EXTERIOR POR ORDEN DE (CONCILIACIION DE CUENTAS Y DECLARACIONES)COMPLEMENTO AL PAGO DEL 13/01/2020 USD 30.318,40 LIB. 00513062001 YPFB-OPERACIONES PLANTA DE SEPARACION DE LIQUIDOS RIO GRANDE"/>
    <m/>
    <m/>
    <m/>
    <m/>
    <n v="50"/>
    <n v="0"/>
    <s v="NO_CONCILIADO"/>
  </r>
  <r>
    <x v="10"/>
    <m/>
    <x v="10"/>
    <x v="26"/>
    <s v="G12694710001"/>
    <s v="CVD"/>
    <n v="1269471"/>
    <m/>
    <s v="COBRO COSTOS DE PAPELERIA POR REGULARIZACION DE TRANSFERENCIA DEL EXTERIOR POR ORDEN DE COPAGAS DISTRIBUIDORTA DE GAS S.A.(COMPLEMENTO) LIB. 00513062001 YPFB-OPERACIONES PLANTA DE SEPARACION DE LIQUIDOS RIO GRANDE"/>
    <m/>
    <m/>
    <m/>
    <m/>
    <n v="50"/>
    <n v="0"/>
    <s v="NO_CONCILIADO"/>
  </r>
  <r>
    <x v="7"/>
    <m/>
    <x v="7"/>
    <x v="26"/>
    <s v="Q12398400002"/>
    <s v="CRV"/>
    <n v="1239840"/>
    <m/>
    <s v="NUMERO DE LIBRETA CUT: 00099021001 OPERACIÓN E75 TRANSFERENCIA DE LA CUENTA FISCAL BUN A LA CUT EN MN TRANSFERENCIA DE FONDOS A SOLICITUD DEL GOBIERNO AUTONOMO MUNICIPAL TAPACARÃ CITE:GAMT -63/2020 LA CTA. 3987 CUT LBRTA.00099021001."/>
    <m/>
    <m/>
    <m/>
    <m/>
    <n v="0"/>
    <n v="1148.5999999999999"/>
    <s v="NO_CONCILIADO"/>
  </r>
  <r>
    <x v="11"/>
    <m/>
    <x v="11"/>
    <x v="26"/>
    <s v="G12698310003"/>
    <s v="CRV"/>
    <n v="1269831"/>
    <m/>
    <s v="PAGO PRÉSTAMO BID 914-SF-BO-1 VCTO. 08-02-2020 POR CUENTA DE FNDR SEGÚN NOTA COD.LIQ.013234 DE FECHA 07-02-2020, VALOR 10-02-2020 CAPITAL USD 7.851,58 INTERESES USD 14.102,49 LIBRETA N°. 00099021001 TGN-RECURSOS ORDINARIOS (3987) - ALIVIO MDRI"/>
    <m/>
    <m/>
    <m/>
    <m/>
    <n v="0"/>
    <n v="152800.32999999999"/>
    <s v="NO_CONCILIADO"/>
  </r>
  <r>
    <x v="10"/>
    <m/>
    <x v="10"/>
    <x v="26"/>
    <s v="G12699580001"/>
    <s v="CVD"/>
    <n v="1269958"/>
    <m/>
    <s v="COBRO COSTOS DE PAPELERIA SEGUN TRANSFERENCIA DEL EXTERIOR POR ORDEN DE PETROLEO BRASILEIRO DS PETROBRAS REF.: 07134276767 FECHA VALOR 10/02/2020 LIB. 00513012007 YPFB - RECURSOS NACIONALIZACIÓN"/>
    <m/>
    <m/>
    <m/>
    <m/>
    <n v="50"/>
    <n v="0"/>
    <s v="NO_CONCILIADO"/>
  </r>
  <r>
    <x v="21"/>
    <m/>
    <x v="21"/>
    <x v="26"/>
    <s v="S09784500003"/>
    <s v="COB"/>
    <n v="978450"/>
    <m/>
    <s v="||TRANSFERENCIA DE FONDOS S/G. MENSAJES SWIFT NROS. 01766 Y 01754 DE LA FECHA. (SECTOR PÚBLICO - SERVICIOS). DEBITO DE LA LIBRETA 00119012001 ADSIB, REPOSICION UTILES DE ESCRITORIO."/>
    <m/>
    <m/>
    <m/>
    <m/>
    <n v="50"/>
    <n v="0"/>
    <s v="NO_CONCILIADO"/>
  </r>
  <r>
    <x v="7"/>
    <m/>
    <x v="7"/>
    <x v="26"/>
    <s v="F0003874"/>
    <s v="DAU"/>
    <n v="1238187"/>
    <m/>
    <s v="A:00099021001 Pago de capital e interés corriente a favor del TGN, adeudados por el GAD Santa Cruz, correspondiente al Convenio Subsidiario CAF 2324, Proyecto Sistema de Electrificación El Carmen Rivero Torrez."/>
    <m/>
    <m/>
    <m/>
    <m/>
    <n v="0"/>
    <n v="129573.14"/>
    <s v="NO_CONCILIADO"/>
  </r>
  <r>
    <x v="12"/>
    <m/>
    <x v="12"/>
    <x v="26"/>
    <s v="S09784780002"/>
    <s v="CRV"/>
    <n v="978478"/>
    <m/>
    <s v="||TRANSFERENCIA A LA CUENTA UNICA DEL TESORO IMPORTES RETENIDOS A JULIO HUMEREZ QUIROZ POR REMUNERACION MAXIMA CORRESPONDIENTE AL MES DE ENERO/2020 - LIBRETA N° 00099021001. S/G DOC. ADJUNTOS Y ROC 89/2020 DEL DCR. TRANSF POR REMUNERACION MAXIMA JULIO HUMEREZ QUIROZ MES DE ENERO/2020 LIBRETA 0009921001"/>
    <m/>
    <m/>
    <m/>
    <m/>
    <n v="0"/>
    <n v="703.29"/>
    <s v="NO_CONCILIADO"/>
  </r>
  <r>
    <x v="10"/>
    <m/>
    <x v="10"/>
    <x v="26"/>
    <s v="G12700990001"/>
    <s v="CVD"/>
    <n v="1270099"/>
    <m/>
    <s v="COBRO COSTOS DE PAPELERIA SEGUN TRANSFERENCIA DEL EXTERIOR POR ORDEN DE PETROLEO BRASILEIRO S.A.-PETROBRAS LIB. 00513012007 YPFB - RECURSOS NACIONALIZACIÓN"/>
    <m/>
    <m/>
    <m/>
    <m/>
    <n v="50"/>
    <n v="0"/>
    <s v="NO_CONCILIADO"/>
  </r>
  <r>
    <x v="10"/>
    <m/>
    <x v="10"/>
    <x v="26"/>
    <s v="G12701010001"/>
    <s v="CVD"/>
    <n v="1270101"/>
    <m/>
    <s v="COBRO COSTOS DE PAPELERIA SEGUN TRANSFERENCIA DEL EXTERIOR POR ORDEN DE PETROLEO BRASILEIRO SA - PETROBRAS REF.: SWF OF 20/02/10 FECHA VALOR 10/02/2020 LIB. 00513012007 YPFB - RECURSOS NACIONALIZACIÓN"/>
    <m/>
    <m/>
    <m/>
    <m/>
    <n v="50"/>
    <n v="0"/>
    <s v="NO_CONCILIADO"/>
  </r>
  <r>
    <x v="10"/>
    <m/>
    <x v="10"/>
    <x v="26"/>
    <s v="G12701030001"/>
    <s v="CVD"/>
    <n v="1270103"/>
    <m/>
    <s v="COBRO COSTOS DE PAPELERIA SEGUN TRANSFERENCIA DEL EXTERIOR POR ORDEN DE PETROLEO BRASILEIRO S.A. PETROBRAS REF.: 021020201802 FECHA VALOR 10/02/2020 LIB. 00513012007 YPFB - RECURSOS NACIONALIZACIÓN"/>
    <m/>
    <m/>
    <m/>
    <m/>
    <n v="50"/>
    <n v="0"/>
    <s v="NO_CONCILIADO"/>
  </r>
  <r>
    <x v="10"/>
    <m/>
    <x v="10"/>
    <x v="26"/>
    <s v="G12701050001"/>
    <s v="CVD"/>
    <n v="1270105"/>
    <m/>
    <s v="COBRO COSTOS DE PAPELERIA SEGUN TRANSFERENCIA DEL EXTERIOR POR ORDEN DE PETROLEOS BRASILEIROS S.A.-PETROBRAS LIB. 00513012007 YPFB - RECURSOS NACIONALIZACIÓN"/>
    <m/>
    <m/>
    <m/>
    <m/>
    <n v="50"/>
    <n v="0"/>
    <s v="NO_CONCILIADO"/>
  </r>
  <r>
    <x v="10"/>
    <m/>
    <x v="10"/>
    <x v="26"/>
    <s v="G12701070001"/>
    <s v="CVD"/>
    <n v="1270107"/>
    <m/>
    <s v="COBRO COSTOS DE PAPELERIA SEGUN TRANSFERENCIA DEL EXTERIOR POR ORDEN DE YPF EXPLORACION Y PRODUCCION DE HIDROCARBUROS DE BOLIVIA S.A. LIB. 00513012007 YPFB - RECURSOS NACIONALIZACIÓN"/>
    <m/>
    <m/>
    <m/>
    <m/>
    <n v="50"/>
    <n v="0"/>
    <s v="NO_CONCILIADO"/>
  </r>
  <r>
    <x v="10"/>
    <m/>
    <x v="10"/>
    <x v="26"/>
    <s v="G12702450001"/>
    <s v="CVD"/>
    <n v="1270245"/>
    <m/>
    <s v="COBRO COSTOS DE PAPELERIA SEGUN TRANSFERENCIA DEL EXTERIOR POR ORDEN DE PETROLEO BRASILEIRO S.A. - PETROBRAS FECHA VALOR 10/02/2020 LIB. 00513012007 YPFB - RECURSOS NACIONALIZACIÓN"/>
    <m/>
    <m/>
    <m/>
    <m/>
    <n v="50"/>
    <n v="0"/>
    <s v="NO_CONCILIADO"/>
  </r>
  <r>
    <x v="11"/>
    <m/>
    <x v="11"/>
    <x v="26"/>
    <s v="S09784790001"/>
    <s v="DEV"/>
    <n v="978479"/>
    <m/>
    <s v="'TRANSFERENCIA DE FONDOS||S/G. NOTA CITE: MEFP/VTCP/DGCP/UODP-141/2020 DE LA FECHA, DEL MIN.DE ECONOMIA Y FINANZAS PUBLICAS(HRE-TSO-834), A FAVOR DEL GOBIERNO AUTONOMO MUNICIPAL DE EL ALTO. DEBITO DE LA LIBRETA N°00099037016 BID 3812/BL-BO-GAMEA BS DRENAJE PLUVIAL MUNIC.EL ALTO III."/>
    <m/>
    <m/>
    <m/>
    <m/>
    <n v="13720000"/>
    <n v="0"/>
    <s v="NO_CONCILIADO"/>
  </r>
  <r>
    <x v="11"/>
    <m/>
    <x v="11"/>
    <x v="26"/>
    <s v="S09784790003"/>
    <s v="COB"/>
    <n v="978479"/>
    <m/>
    <s v="'TRANSFERENCIA DE FONDOS||S/G. NOTA CITE: MEFP/VTCP/DGCP/UODP-141/2020 DE LA FECHA, DEL MIN.DE ECONOMIA Y FINANZAS PUBLICAS(HRE-TSO-834), A FAVOR DEL GOBIERNO AUTONOMO MUNICIPAL DE EL ALTO. DEBITO DE LA LIBRETA N°00099021001, REPOSICION UTILES DE ESCRITORIO."/>
    <m/>
    <m/>
    <m/>
    <m/>
    <n v="50"/>
    <n v="0"/>
    <s v="NO_CONCILIADO"/>
  </r>
  <r>
    <x v="21"/>
    <m/>
    <x v="21"/>
    <x v="26"/>
    <s v="S09784800003"/>
    <s v="COB"/>
    <n v="978480"/>
    <m/>
    <s v="||TRANSFERENCIA DE FONDOS S/G. MENSAJES SWIFT NROS. 01806 Y 01799 DE LA FECHA. (SECTOR PÚBLICO - SERVICIOS). DEBITO DE LA LIBRETA 00119012001 ADSIB, REPOSICION UTILES DE ESCRITORIO."/>
    <m/>
    <m/>
    <m/>
    <m/>
    <n v="50"/>
    <n v="0"/>
    <s v="NO_CONCILIADO"/>
  </r>
  <r>
    <x v="19"/>
    <m/>
    <x v="19"/>
    <x v="27"/>
    <s v="O18234560002"/>
    <s v="BOD"/>
    <n v="1823456"/>
    <m/>
    <s v="00099021001 DEPOSITO DE EFECTIVO, DEPOSITANTE: ERNESTO A. BERTHON SANCHEZ, CONCEPTO: DOBLE PERCEPCION, CUENTA DE DEPOSITO: CUENTA UNICA DEL TESORO / DJBR."/>
    <m/>
    <m/>
    <m/>
    <m/>
    <n v="0"/>
    <n v="439.18"/>
    <s v="NO_CONCILIADO"/>
  </r>
  <r>
    <x v="20"/>
    <m/>
    <x v="20"/>
    <x v="27"/>
    <s v="O18234670002"/>
    <s v="BOD"/>
    <n v="1823467"/>
    <m/>
    <s v="00099021001 DEPOSITO DE EFECTIVO, DEPOSITANTE: HERNAN PEREIRA FERNANDEZ, CONCEPTO: DOBLE PERCEPCION, CUENTA DE DEPOSITO: CUENTA UNICA DEL TESORO / DJBR."/>
    <m/>
    <m/>
    <m/>
    <m/>
    <n v="0"/>
    <n v="2151.4"/>
    <s v="NO_CONCILIADO"/>
  </r>
  <r>
    <x v="61"/>
    <m/>
    <x v="61"/>
    <x v="27"/>
    <s v="O18234800002"/>
    <s v="BOD"/>
    <n v="1823480"/>
    <m/>
    <s v="00099021001 DEPOSITO DE EFECTIVO, DEPOSITANTE: MARIANO BAPTISTA GUMUCIO, CONCEPTO: DOBLE PERCEPCION, CUENTA DE DEPOSITO: CUENTA UNICA DEL TESORO / DJBR."/>
    <m/>
    <m/>
    <m/>
    <m/>
    <n v="0"/>
    <n v="4957.24"/>
    <s v="NO_CONCILIADO"/>
  </r>
  <r>
    <x v="6"/>
    <m/>
    <x v="6"/>
    <x v="27"/>
    <s v="O18235030002"/>
    <s v="BOD"/>
    <n v="1823503"/>
    <m/>
    <s v="00132012005 DEPOSITO DE EFECTIVO, DEPOSITANTE: IGNACIO SEBASTIAN TOLEDO PEREZ CUETO, CONCEPTO: REGULARIZACION DE FONDOS EN AVANCE, CUENTA DE DEPOSITO: CUENTA UNICA DEL TESORO"/>
    <m/>
    <m/>
    <m/>
    <m/>
    <n v="0"/>
    <n v="1028.3"/>
    <s v="NO_CONCILIADO"/>
  </r>
  <r>
    <x v="12"/>
    <m/>
    <x v="12"/>
    <x v="27"/>
    <s v="O18235070002"/>
    <s v="BOD"/>
    <n v="1823507"/>
    <m/>
    <s v="00099021001 DEPOSITO DE EFECTIVO, DEPOSITANTE: SIÑANI PATTY ROBERTO, CONCEPTO: DOBLE PERCEPCION, CUENTA DE DEPOSITO: CUENTA UNICA DEL TESORO"/>
    <m/>
    <m/>
    <m/>
    <m/>
    <n v="0"/>
    <n v="914.23"/>
    <s v="NO_CONCILIADO"/>
  </r>
  <r>
    <x v="22"/>
    <m/>
    <x v="22"/>
    <x v="27"/>
    <s v="O18235130002"/>
    <s v="BOD"/>
    <n v="1823513"/>
    <m/>
    <s v="00099021001 DEPOSITO DE EFECTIVO, DEPOSITANTE: FREDDY BARRIGA PARRA, CONCEPTO: DOBLE PERCEPCION, CUENTA DE DEPOSITO: CUENTA UNICA DEL TESORO / DJBR."/>
    <m/>
    <m/>
    <m/>
    <m/>
    <n v="0"/>
    <n v="596.22"/>
    <s v="NO_CONCILIADO"/>
  </r>
  <r>
    <x v="12"/>
    <m/>
    <x v="12"/>
    <x v="27"/>
    <s v="O18235530002"/>
    <s v="BOD"/>
    <n v="1823553"/>
    <m/>
    <s v="00099021001 DEPOSITO DE EFECTIVO, DEPOSITANTE: LUIS FERNANDO ZEGARRA RAMOS, CONCEPTO: DOBLE PERCEPCION, CUENTA DE DEPOSITO: CUENTA UNICA DEL TESORO / DJBR."/>
    <m/>
    <m/>
    <m/>
    <m/>
    <n v="0"/>
    <n v="521.41999999999996"/>
    <s v="NO_CONCILIADO"/>
  </r>
  <r>
    <x v="41"/>
    <m/>
    <x v="41"/>
    <x v="27"/>
    <s v="O18235630002"/>
    <s v="BOD"/>
    <n v="1823563"/>
    <m/>
    <s v="00099021001 DEPOSITO DE EFECTIVO, DEPOSITANTE: MERY QUIÑONES GABRIEL, CONCEPTO: DEVOLUCION DE COBRO INDEBIDO, CUENTA DE DEPOSITO: CUENTA UNICA DEL TESORO / DJBR."/>
    <m/>
    <m/>
    <m/>
    <m/>
    <n v="0"/>
    <n v="1310"/>
    <s v="NO_CONCILIADO"/>
  </r>
  <r>
    <x v="24"/>
    <m/>
    <x v="24"/>
    <x v="27"/>
    <s v="O18236120002"/>
    <s v="BOD"/>
    <n v="1823612"/>
    <m/>
    <s v="00099021001 DEPOSITO DE EFECTIVO, DEPOSITANTE: EDUARDO ARTURO VARGAS LEMA, CONCEPTO: DEVOLUCION DE BONO AL CARGO, CUENTA DE DEPOSITO: CUENTA UNICA DEL TESORO / DJBR."/>
    <m/>
    <m/>
    <m/>
    <m/>
    <n v="0"/>
    <n v="1125.4000000000001"/>
    <s v="NO_CONCILIADO"/>
  </r>
  <r>
    <x v="24"/>
    <m/>
    <x v="24"/>
    <x v="27"/>
    <s v="O18236130002"/>
    <s v="BOD"/>
    <n v="1823613"/>
    <m/>
    <s v="00099021001 DEPOSITO DE EFECTIVO, DEPOSITANTE: MAMERTO VEGA BANEGAS, CONCEPTO: DEVOLUCION DE BONO AL CARGO, CUENTA DE DEPOSITO: CUENTA UNICA DEL TESORO / DJBR."/>
    <m/>
    <m/>
    <m/>
    <m/>
    <n v="0"/>
    <n v="935"/>
    <s v="NO_CONCILIADO"/>
  </r>
  <r>
    <x v="24"/>
    <m/>
    <x v="24"/>
    <x v="27"/>
    <s v="O18236160002"/>
    <s v="BOD"/>
    <n v="1823616"/>
    <m/>
    <s v="00099021001 DEPOSITO DE EFECTIVO, DEPOSITANTE: NELY CARMEN ZEA LARICO, CONCEPTO: DEVOLUCION DE BONO AL CARGO, CUENTA DE DEPOSITO: CUENTA UNICA DEL TESORO / DJBR."/>
    <m/>
    <m/>
    <m/>
    <m/>
    <n v="0"/>
    <n v="1120"/>
    <s v="NO_CONCILIADO"/>
  </r>
  <r>
    <x v="24"/>
    <m/>
    <x v="24"/>
    <x v="27"/>
    <s v="O18236170002"/>
    <s v="BOD"/>
    <n v="1823617"/>
    <m/>
    <s v="00099021001 DEPOSITO DE EFECTIVO, DEPOSITANTE: AGUAYO PAREDES RAMIRO BISMARCK, CONCEPTO: DEVOLUCION DE BONO AL CARGO, CUENTA DE DEPOSITO: CUENTA UNICA DEL TESORO / DJBR."/>
    <m/>
    <m/>
    <m/>
    <m/>
    <n v="0"/>
    <n v="900.4"/>
    <s v="NO_CONCILIADO"/>
  </r>
  <r>
    <x v="24"/>
    <m/>
    <x v="24"/>
    <x v="27"/>
    <s v="O18236180002"/>
    <s v="BOD"/>
    <n v="1823618"/>
    <m/>
    <s v="00015021102 DEPOSITO DE EFECTIVO, DEPOSITANTE: IGNACIO APAZA GUZMAN, CONCEPTO: DEVOLUCION DE BONO AL CARGO, CUENTA DE DEPOSITO: CUENTA UNICA DEL TESORO"/>
    <m/>
    <m/>
    <m/>
    <m/>
    <n v="0"/>
    <n v="806.27"/>
    <s v="NO_CONCILIADO"/>
  </r>
  <r>
    <x v="24"/>
    <m/>
    <x v="24"/>
    <x v="27"/>
    <s v="O18236190002"/>
    <s v="BOD"/>
    <n v="1823619"/>
    <m/>
    <s v="00099021001 DEPOSITO DE EFECTIVO, DEPOSITANTE: JAIRO ALBERTO BEJARANO ALCOBA, CONCEPTO: DEVOLUCION DE BONO AL CARGO, CUENTA DE DEPOSITO: CUENTA UNICA DEL TESORO / DJBR."/>
    <m/>
    <m/>
    <m/>
    <m/>
    <n v="0"/>
    <n v="1400"/>
    <s v="NO_CONCILIADO"/>
  </r>
  <r>
    <x v="0"/>
    <m/>
    <x v="0"/>
    <x v="27"/>
    <s v="O18236200002"/>
    <s v="BOD"/>
    <n v="1823620"/>
    <m/>
    <s v="00099021001 DEPOSITO DE EFECTIVO, DEPOSITANTE: GONZALO BENAVIDEZ SOLIZ, CONCEPTO: DEVOLUCION DE BONO AL CARGO, CUENTA DE DEPOSITO: CUENTA UNICA DEL TESORO"/>
    <m/>
    <m/>
    <m/>
    <m/>
    <n v="0"/>
    <n v="812.75"/>
    <s v="NO_CONCILIADO"/>
  </r>
  <r>
    <x v="24"/>
    <m/>
    <x v="24"/>
    <x v="27"/>
    <s v="O18236220002"/>
    <s v="BOD"/>
    <n v="1823622"/>
    <m/>
    <s v="00099021001 DEPOSITO DE EFECTIVO, DEPOSITANTE: FRANKLIN ALEX CAHUANA LIMACHI, CONCEPTO: DEVOLUCION DE BONO AL CARGO, CUENTA DE DEPOSITO: CUENTA UNICA DEL TESORO / DJBR."/>
    <m/>
    <m/>
    <m/>
    <m/>
    <n v="0"/>
    <n v="600.20000000000005"/>
    <s v="NO_CONCILIADO"/>
  </r>
  <r>
    <x v="24"/>
    <m/>
    <x v="24"/>
    <x v="27"/>
    <s v="O18236240002"/>
    <s v="BOD"/>
    <n v="1823624"/>
    <m/>
    <s v="00099021001 DEPOSITO DE EFECTIVO, DEPOSITANTE: JOEL MARIO CONDORCET VILLEGAS, CONCEPTO: DEVOLUCION DE BONO AL CARGO, CUENTA DE DEPOSITO: CUENTA UNICA DEL TESORO / DJBR."/>
    <m/>
    <m/>
    <m/>
    <m/>
    <n v="0"/>
    <n v="600.20000000000005"/>
    <s v="NO_CONCILIADO"/>
  </r>
  <r>
    <x v="24"/>
    <m/>
    <x v="24"/>
    <x v="27"/>
    <s v="O18236260002"/>
    <s v="BOD"/>
    <n v="1823626"/>
    <m/>
    <s v="00099021001 DEPOSITO DE EFECTIVO, DEPOSITANTE: JAIME CONDORI TARIFA, CONCEPTO: DEVOLUCION DE BONO AL CARGO, CUENTA DE DEPOSITO: CUENTA UNICA DEL TESORO / DJBR."/>
    <m/>
    <m/>
    <m/>
    <m/>
    <n v="0"/>
    <n v="850"/>
    <s v="NO_CONCILIADO"/>
  </r>
  <r>
    <x v="0"/>
    <m/>
    <x v="0"/>
    <x v="27"/>
    <s v="O18236270002"/>
    <s v="BOD"/>
    <n v="1823627"/>
    <m/>
    <s v="00099021001 DEPOSITO DE EFECTIVO, DEPOSITANTE: DAVNNE SHARON CRUZ NINA, CONCEPTO: DEVOLUCION DE BONO AL CARGO, CUENTA DE DEPOSITO: CUENTA UNICA DEL TESORO"/>
    <m/>
    <m/>
    <m/>
    <m/>
    <n v="0"/>
    <n v="400"/>
    <s v="NO_CONCILIADO"/>
  </r>
  <r>
    <x v="24"/>
    <m/>
    <x v="24"/>
    <x v="27"/>
    <s v="O18236280002"/>
    <s v="BOD"/>
    <n v="1823628"/>
    <m/>
    <s v="00099021001 DEPOSITO DE EFECTIVO, DEPOSITANTE: DIMELSA DORIS DAVILA PEREIRA, CONCEPTO: DEVOLUCION DE BONO AL CARGO, CUENTA DE DEPOSITO: CUENTA UNICA DEL TESORO / DJBR."/>
    <m/>
    <m/>
    <m/>
    <m/>
    <n v="0"/>
    <n v="1000"/>
    <s v="NO_CONCILIADO"/>
  </r>
  <r>
    <x v="24"/>
    <m/>
    <x v="24"/>
    <x v="27"/>
    <s v="O18236290002"/>
    <s v="BOD"/>
    <n v="1823629"/>
    <m/>
    <s v="00099021001 DEPOSITO DE EFECTIVO, DEPOSITANTE: IVERT ALEJANDRO DE VILLEGAS HERBAS, CONCEPTO: DEVOLUCION DE BONO AL CARGO, CUENTA DE DEPOSITO: CUENTA UNICA DEL TESORO / DJBR."/>
    <m/>
    <m/>
    <m/>
    <m/>
    <n v="0"/>
    <n v="816.97"/>
    <s v="NO_CONCILIADO"/>
  </r>
  <r>
    <x v="0"/>
    <m/>
    <x v="0"/>
    <x v="27"/>
    <s v="O18236300002"/>
    <s v="BOD"/>
    <n v="1823630"/>
    <m/>
    <s v="00099021001 DEPOSITO DE EFECTIVO, DEPOSITANTE: WILLAN FERNANDEZ QUISPE, CONCEPTO: DEVOLUCION DE BONO AL CARGO, CUENTA DE DEPOSITO: CUENTA UNICA DEL TESORO"/>
    <m/>
    <m/>
    <m/>
    <m/>
    <n v="0"/>
    <n v="1000"/>
    <s v="NO_CONCILIADO"/>
  </r>
  <r>
    <x v="24"/>
    <m/>
    <x v="24"/>
    <x v="27"/>
    <s v="O18236310002"/>
    <s v="BOD"/>
    <n v="1823631"/>
    <m/>
    <s v="00099021001 DEPOSITO DE EFECTIVO, DEPOSITANTE: WALTER FLORES LINAREZ, CONCEPTO: DEVOLUCION DE BONO AL CARGO, CUENTA DE DEPOSITO: CUENTA UNICA DEL TESORO / DJBR."/>
    <m/>
    <m/>
    <m/>
    <m/>
    <n v="0"/>
    <n v="500"/>
    <s v="NO_CONCILIADO"/>
  </r>
  <r>
    <x v="24"/>
    <m/>
    <x v="24"/>
    <x v="27"/>
    <s v="O18236330002"/>
    <s v="BOD"/>
    <n v="1823633"/>
    <m/>
    <s v="00099021001 DEPOSITO DE EFECTIVO, DEPOSITANTE: FRANZ RENE PARRA RAMOS, CONCEPTO: DEVOLUCION DE BONO AL CARGO, CUENTA DE DEPOSITO: CUENTA UNICA DEL TESORO / DJBR."/>
    <m/>
    <m/>
    <m/>
    <m/>
    <n v="0"/>
    <n v="700.3"/>
    <s v="NO_CONCILIADO"/>
  </r>
  <r>
    <x v="24"/>
    <m/>
    <x v="24"/>
    <x v="27"/>
    <s v="O18236350002"/>
    <s v="BOD"/>
    <n v="1823635"/>
    <m/>
    <s v="00099021001 DEPOSITO DE EFECTIVO, DEPOSITANTE: GONZALO PAUL UYUQUIPA VELARDE, CONCEPTO: DEVOLUCION DE BONO AL CARGO, CUENTA DE DEPOSITO: CUENTA UNICA DEL TESORO / DJBR."/>
    <m/>
    <m/>
    <m/>
    <m/>
    <n v="0"/>
    <n v="775"/>
    <s v="NO_CONCILIADO"/>
  </r>
  <r>
    <x v="24"/>
    <m/>
    <x v="24"/>
    <x v="27"/>
    <s v="O18236370002"/>
    <s v="BOD"/>
    <n v="1823637"/>
    <m/>
    <s v="00099021001 DEPOSITO DE EFECTIVO, DEPOSITANTE: EDUARDO ARTURO VARGAS LEMA, CONCEPTO: DEVOLUCION DE BONO AL CARGO, CUENTA DE DEPOSITO: CUENTA UNICA DEL TESORO / DJBR."/>
    <m/>
    <m/>
    <m/>
    <m/>
    <n v="0"/>
    <n v="1125.4000000000001"/>
    <s v="NO_CONCILIADO"/>
  </r>
  <r>
    <x v="24"/>
    <m/>
    <x v="24"/>
    <x v="27"/>
    <s v="O18236380002"/>
    <s v="BOD"/>
    <n v="1823638"/>
    <m/>
    <s v="00099021001 DEPOSITO DE EFECTIVO, DEPOSITANTE: MAMERTO VEGA BANEGAS, CONCEPTO: DEVOLUCION DE BONO AL CARGO, CUENTA DE DEPOSITO: CUENTA UNICA DEL TESORO / DJBR."/>
    <m/>
    <m/>
    <m/>
    <m/>
    <n v="0"/>
    <n v="935"/>
    <s v="NO_CONCILIADO"/>
  </r>
  <r>
    <x v="24"/>
    <m/>
    <x v="24"/>
    <x v="27"/>
    <s v="O18236390002"/>
    <s v="BOD"/>
    <n v="1823639"/>
    <m/>
    <s v="00099021001 DEPOSITO DE EFECTIVO, DEPOSITANTE: NELY CARMEN ZEA LARICO, CONCEPTO: DEVOLUCION DE BONO AL CARGO, CUENTA DE DEPOSITO: CUENTA UNICA DEL TESORO / DJBR."/>
    <m/>
    <m/>
    <m/>
    <m/>
    <n v="0"/>
    <n v="1120"/>
    <s v="NO_CONCILIADO"/>
  </r>
  <r>
    <x v="12"/>
    <m/>
    <x v="12"/>
    <x v="27"/>
    <s v="O18236540002"/>
    <s v="BOD"/>
    <n v="1823654"/>
    <m/>
    <s v="00099021001 DEPOSITO DE EFECTIVO, DEPOSITANTE: SANDRA JIMENA ALFARO MENDIZABAL, CONCEPTO: REVERSION TOTAL DE HABERES DEL MES DE JULIO DEL 2019, CUENTA DE DEPOSITO: CUENTA UNICA DEL TESORO"/>
    <m/>
    <m/>
    <m/>
    <m/>
    <n v="0"/>
    <n v="4152.3"/>
    <s v="NO_CONCILIADO"/>
  </r>
  <r>
    <x v="8"/>
    <m/>
    <x v="8"/>
    <x v="27"/>
    <s v="O18236920002"/>
    <s v="BOD"/>
    <n v="1823692"/>
    <m/>
    <s v="00099021001 DEPOSITO DE EFECTIVO, DEPOSITANTE: RAMIRO MOISES PEÑALOZA QUIROZ, CONCEPTO: DOBLE PERCEPCION, CUENTA DE DEPOSITO: CUENTA UNICA DEL TESORO / DJBR."/>
    <m/>
    <m/>
    <m/>
    <m/>
    <n v="0"/>
    <n v="1703.03"/>
    <s v="NO_CONCILIADO"/>
  </r>
  <r>
    <x v="4"/>
    <m/>
    <x v="4"/>
    <x v="27"/>
    <s v="O18236930002"/>
    <s v="BOD"/>
    <n v="1823693"/>
    <m/>
    <s v="00592012001 DEPOSITO DE EFECTIVO, DEPOSITANTE: DG-FELCN, CONCEPTO: PAGO DE LA ND-302326 DE DG-FELCN DE LA GESTION 2019, CUENTA DE DEPOSITO: CUENTA UNICA DEL TESORO"/>
    <m/>
    <m/>
    <m/>
    <m/>
    <n v="0"/>
    <n v="82"/>
    <s v="NO_CONCILIADO"/>
  </r>
  <r>
    <x v="15"/>
    <m/>
    <x v="15"/>
    <x v="27"/>
    <s v="O18236940002"/>
    <s v="BOD"/>
    <n v="1823694"/>
    <m/>
    <s v="00099021001 DEPOSITO DE EFECTIVO, DEPOSITANTE: EMPRESA ESTATAL BOLIVIANA DE TURISMO, CONCEPTO: DEVOLUCION AL MIN. OBRAS PUBLICAS, SERVICIOS Y VIVIENDA DEL BOLETO 547-3585436193 GESTION 2019, CUENTA DE DEPOSITO: CUENTA UNICA DEL TESORO"/>
    <m/>
    <m/>
    <m/>
    <m/>
    <n v="0"/>
    <n v="712.91"/>
    <s v="NO_CONCILIADO"/>
  </r>
  <r>
    <x v="4"/>
    <m/>
    <x v="4"/>
    <x v="27"/>
    <s v="O18236960002"/>
    <s v="BOD"/>
    <n v="1823696"/>
    <m/>
    <s v="00592012001 DEPOSITO DE EFECTIVO, DEPOSITANTE: MINISTERIO DE OBRAS PUBLICAS, CONCEPTO: PAGO DE MINISTERIO DE OBRAS PUBLICAS SERVICIOS Y V. ND-305954-305953 D LA GESTION 2020, CUENTA DE DEPOSITO: CUENTA UNICA DEL TESORO"/>
    <m/>
    <m/>
    <m/>
    <m/>
    <n v="0"/>
    <n v="2554"/>
    <s v="NO_CONCILIADO"/>
  </r>
  <r>
    <x v="62"/>
    <m/>
    <x v="62"/>
    <x v="27"/>
    <s v="O18235670002"/>
    <s v="BOD"/>
    <n v="1823567"/>
    <m/>
    <s v="00586012001 DEPOSITO DE EFECTIVO, DEPOSITANTE: LUIS FERNANDO TORREZ AUZA, CONCEPTO: DEVOLUCION POR CONCEPTO DE REFRIGERIOS DE NOV PREVENTIVO 52 PROGRAMA 0, CUENTA DE DEPOSITO: CUENTA UNICA DEL TESORO"/>
    <m/>
    <m/>
    <m/>
    <m/>
    <n v="0"/>
    <n v="216"/>
    <s v="NO_CONCILIADO"/>
  </r>
  <r>
    <x v="63"/>
    <m/>
    <x v="63"/>
    <x v="27"/>
    <s v="O18235680002"/>
    <s v="BOD"/>
    <n v="1823568"/>
    <m/>
    <s v="00099021001 DEPOSITO DE EFECTIVO, DEPOSITANTE: LUIS FELIPE GUZMAN SANJINES, CONCEPTO: DOBLE PERCEPCION, CUENTA DE DEPOSITO: CUENTA UNICA DEL TESORO / DJBR."/>
    <m/>
    <m/>
    <m/>
    <m/>
    <n v="0"/>
    <n v="560.9"/>
    <s v="NO_CONCILIADO"/>
  </r>
  <r>
    <x v="59"/>
    <m/>
    <x v="59"/>
    <x v="27"/>
    <s v="O18235690002"/>
    <s v="BOD"/>
    <n v="1823569"/>
    <m/>
    <s v="00599012001 DEPOSITO DE EFECTIVO, DEPOSITANTE: OSCAR HUGO FERNANDEZ MENESES, CONCEPTO: POR FACTURA NO DECLARADA SABSA, CUENTA DE DEPOSITO: CUENTA UNICA DEL TESORO"/>
    <m/>
    <m/>
    <m/>
    <m/>
    <n v="0"/>
    <n v="4"/>
    <s v="NO_CONCILIADO"/>
  </r>
  <r>
    <x v="0"/>
    <m/>
    <x v="0"/>
    <x v="27"/>
    <s v="O18235810002"/>
    <s v="BOD"/>
    <n v="1823581"/>
    <m/>
    <s v="00099021001 DEPOSITO DE EFECTIVO, DEPOSITANTE: MARTHA GUTIERREZ DE MARCA, CONCEPTO: NUEVAS NUPSIAS, CUENTA DE DEPOSITO: CUENTA UNICA DEL TESORO"/>
    <m/>
    <m/>
    <m/>
    <m/>
    <n v="0"/>
    <n v="1669"/>
    <s v="NO_CONCILIADO"/>
  </r>
  <r>
    <x v="24"/>
    <m/>
    <x v="24"/>
    <x v="27"/>
    <s v="O18235830002"/>
    <s v="BOD"/>
    <n v="1823583"/>
    <m/>
    <s v="00099021001 DEPOSITO DE EFECTIVO, DEPOSITANTE: AGUAYO PAREDES RAMIRO BISMARCK, CONCEPTO: DEVOLUCION DE BONO AL CARGO, CUENTA DE DEPOSITO: CUENTA UNICA DEL TESORO / DJBR."/>
    <m/>
    <m/>
    <m/>
    <m/>
    <n v="0"/>
    <n v="900.4"/>
    <s v="NO_CONCILIADO"/>
  </r>
  <r>
    <x v="64"/>
    <m/>
    <x v="64"/>
    <x v="27"/>
    <s v="O18235850002"/>
    <s v="BOD"/>
    <n v="1823585"/>
    <m/>
    <s v="00099021001 DEPOSITO DE EFECTIVO, DEPOSITANTE: FELIX CARLOS JEMIO BACARREZA, CONCEPTO: DOBLE PERCEPCION, CUENTA DE DEPOSITO: CUENTA UNICA DEL TESORO / DJBR."/>
    <m/>
    <m/>
    <m/>
    <m/>
    <n v="0"/>
    <n v="5446.12"/>
    <s v="NO_CONCILIADO"/>
  </r>
  <r>
    <x v="24"/>
    <m/>
    <x v="24"/>
    <x v="27"/>
    <s v="O18235860002"/>
    <s v="BOD"/>
    <n v="1823586"/>
    <m/>
    <s v="00015021102 DEPOSITO DE EFECTIVO, DEPOSITANTE: IGNACIO APAZA GUZMAN, CONCEPTO: DEVOLUCION DE BONO AL CARGO, CUENTA DE DEPOSITO: CUENTA UNICA DEL TESORO"/>
    <m/>
    <m/>
    <m/>
    <m/>
    <n v="0"/>
    <n v="806.28"/>
    <s v="NO_CONCILIADO"/>
  </r>
  <r>
    <x v="24"/>
    <m/>
    <x v="24"/>
    <x v="27"/>
    <s v="O18235880002"/>
    <s v="BOD"/>
    <n v="1823588"/>
    <m/>
    <s v="00099021001 DEPOSITO DE EFECTIVO, DEPOSITANTE: ARTEAGA ARUQUIPA JUAN, CONCEPTO: DEVOLUCION DE BONO AL CARGO, CUENTA DE DEPOSITO: CUENTA UNICA DEL TESORO / DJBR."/>
    <m/>
    <m/>
    <m/>
    <m/>
    <n v="0"/>
    <n v="583.54999999999995"/>
    <s v="NO_CONCILIADO"/>
  </r>
  <r>
    <x v="24"/>
    <m/>
    <x v="24"/>
    <x v="27"/>
    <s v="O18235890002"/>
    <s v="BOD"/>
    <n v="1823589"/>
    <m/>
    <s v="00099021001 DEPOSITO DE EFECTIVO, DEPOSITANTE: JAIRO ALBERTO BEJARANO ALCOBA, CONCEPTO: DEVOLUCION DE BONO AL CARGO, CUENTA DE DEPOSITO: CUENTA UNICA DEL TESORO / DJBR."/>
    <m/>
    <m/>
    <m/>
    <m/>
    <n v="0"/>
    <n v="1400"/>
    <s v="NO_CONCILIADO"/>
  </r>
  <r>
    <x v="0"/>
    <m/>
    <x v="0"/>
    <x v="27"/>
    <s v="O18235910002"/>
    <s v="BOD"/>
    <n v="1823591"/>
    <m/>
    <s v="00099021001 DEPOSITO DE EFECTIVO, DEPOSITANTE: GONZALO BENAVIDEZ SOLIZ, CONCEPTO: DEVOLUCION DE BONO AL CARGO, CUENTA DE DEPOSITO: CUENTA UNICA DEL TESORO"/>
    <m/>
    <m/>
    <m/>
    <m/>
    <n v="0"/>
    <n v="812.75"/>
    <s v="NO_CONCILIADO"/>
  </r>
  <r>
    <x v="34"/>
    <m/>
    <x v="34"/>
    <x v="27"/>
    <s v="O18235920002"/>
    <s v="BOD"/>
    <n v="1823592"/>
    <m/>
    <s v="00066011102 DEPOSITO DE EFECTIVO, DEPOSITANTE: TATIANA LIZETT ROCABADO APURI, CONCEPTO: REPOSICION DE CREDENCIAL, CUENTA DE DEPOSITO: CUENTA UNICA DEL TESORO"/>
    <m/>
    <m/>
    <m/>
    <m/>
    <n v="0"/>
    <n v="30"/>
    <s v="NO_CONCILIADO"/>
  </r>
  <r>
    <x v="24"/>
    <m/>
    <x v="24"/>
    <x v="27"/>
    <s v="O18235930002"/>
    <s v="BOD"/>
    <n v="1823593"/>
    <m/>
    <s v="00099021001 DEPOSITO DE EFECTIVO, DEPOSITANTE: FRANKLIN ALEX CAHUANA LIMACHI, CONCEPTO: DEVOLUCION DE BONO AL CARGO, CUENTA DE DEPOSITO: CUENTA UNICA DEL TESORO / DJBR."/>
    <m/>
    <m/>
    <m/>
    <m/>
    <n v="0"/>
    <n v="600.20000000000005"/>
    <s v="NO_CONCILIADO"/>
  </r>
  <r>
    <x v="24"/>
    <m/>
    <x v="24"/>
    <x v="27"/>
    <s v="O18235940002"/>
    <s v="BOD"/>
    <n v="1823594"/>
    <m/>
    <s v="00099021001 DEPOSITO DE EFECTIVO, DEPOSITANTE: JOEL MARIO CONDORCET VILLEGAS, CONCEPTO: DEVOLUCION DE BONO AL CARGO, CUENTA DE DEPOSITO: CUENTA UNICA DEL TESORO / DJBR."/>
    <m/>
    <m/>
    <m/>
    <m/>
    <n v="0"/>
    <n v="600.20000000000005"/>
    <s v="NO_CONCILIADO"/>
  </r>
  <r>
    <x v="34"/>
    <m/>
    <x v="34"/>
    <x v="27"/>
    <s v="O18235950002"/>
    <s v="BOD"/>
    <n v="1823595"/>
    <m/>
    <s v="00066011102 DEPOSITO DE EFECTIVO, DEPOSITANTE: TATIANA LIZETT ROCABADO APURI, CONCEPTO: REPOSICION DE CREDENCIAL, CUENTA DE DEPOSITO: CUENTA UNICA DEL TESORO"/>
    <m/>
    <m/>
    <m/>
    <m/>
    <n v="0"/>
    <n v="30"/>
    <s v="NO_CONCILIADO"/>
  </r>
  <r>
    <x v="26"/>
    <m/>
    <x v="26"/>
    <x v="27"/>
    <s v="O18235960002"/>
    <s v="BOD"/>
    <n v="1823596"/>
    <m/>
    <s v="00591012001 DEPOSITO DE EFECTIVO, DEPOSITANTE: VITALIO HUANCA APAZA, CONCEPTO: CONSUMO AGUA POTABLE, CUENTA DE DEPOSITO: CUENTA UNICA DEL TESORO"/>
    <m/>
    <m/>
    <m/>
    <m/>
    <n v="0"/>
    <n v="19.82"/>
    <s v="NO_CONCILIADO"/>
  </r>
  <r>
    <x v="24"/>
    <m/>
    <x v="24"/>
    <x v="27"/>
    <s v="O18235970002"/>
    <s v="BOD"/>
    <n v="1823597"/>
    <m/>
    <s v="00099021001 DEPOSITO DE EFECTIVO, DEPOSITANTE: JAIME CONDORI TARIFA, CONCEPTO: DEVOLUCION DE BONO AL CARGO, CUENTA DE DEPOSITO: CUENTA UNICA DEL TESORO / DJBR."/>
    <m/>
    <m/>
    <m/>
    <m/>
    <n v="0"/>
    <n v="850"/>
    <s v="NO_CONCILIADO"/>
  </r>
  <r>
    <x v="26"/>
    <m/>
    <x v="26"/>
    <x v="27"/>
    <s v="O18235980002"/>
    <s v="BOD"/>
    <n v="1823598"/>
    <m/>
    <s v="00591012001 DEPOSITO DE EFECTIVO, DEPOSITANTE: SOFIA ROQUE CHOQUE, CONCEPTO: CONSUMO AGUA POTABLE, CUENTA DE DEPOSITO: CUENTA UNICA DEL TESORO"/>
    <m/>
    <m/>
    <m/>
    <m/>
    <n v="0"/>
    <n v="19.82"/>
    <s v="NO_CONCILIADO"/>
  </r>
  <r>
    <x v="0"/>
    <m/>
    <x v="0"/>
    <x v="27"/>
    <s v="O18235990002"/>
    <s v="BOD"/>
    <n v="1823599"/>
    <m/>
    <s v="00099021001 DEPOSITO DE EFECTIVO, DEPOSITANTE: DAVNNE SHARON CRUZ NINA, CONCEPTO: DEVOLUCION DE BONO AL CARGO, CUENTA DE DEPOSITO: CUENTA UNICA DEL TESORO"/>
    <m/>
    <m/>
    <m/>
    <m/>
    <n v="0"/>
    <n v="400"/>
    <s v="NO_CONCILIADO"/>
  </r>
  <r>
    <x v="24"/>
    <m/>
    <x v="24"/>
    <x v="27"/>
    <s v="O18236010002"/>
    <s v="BOD"/>
    <n v="1823601"/>
    <m/>
    <s v="00099021001 DEPOSITO DE EFECTIVO, DEPOSITANTE: DIMELSA DORIS DAVILA PEREIRA, CONCEPTO: DEVOLUCION DE BONO AL CARGO, CUENTA DE DEPOSITO: CUENTA UNICA DEL TESORO / DJBR."/>
    <m/>
    <m/>
    <m/>
    <m/>
    <n v="0"/>
    <n v="1000"/>
    <s v="NO_CONCILIADO"/>
  </r>
  <r>
    <x v="24"/>
    <m/>
    <x v="24"/>
    <x v="27"/>
    <s v="O18236030002"/>
    <s v="BOD"/>
    <n v="1823603"/>
    <m/>
    <s v="00099021001 DEPOSITO DE EFECTIVO, DEPOSITANTE: IVERT ALEJANDRO DE VILLEGAS HERBAS, CONCEPTO: DEVOLUCION DE BONO AL CARGO, CUENTA DE DEPOSITO: CUENTA UNICA DEL TESORO / DJBR."/>
    <m/>
    <m/>
    <m/>
    <m/>
    <n v="0"/>
    <n v="816.97"/>
    <s v="NO_CONCILIADO"/>
  </r>
  <r>
    <x v="24"/>
    <m/>
    <x v="24"/>
    <x v="27"/>
    <s v="O18236050002"/>
    <s v="BOD"/>
    <n v="1823605"/>
    <m/>
    <s v="00099021001 DEPOSITO DE EFECTIVO, DEPOSITANTE: JUAN CARLOS ESPADA PALLARES, CONCEPTO: DEVOLUCION DE BONO AL CARGO, CUENTA DE DEPOSITO: CUENTA UNICA DEL TESORO / DJBR."/>
    <m/>
    <m/>
    <m/>
    <m/>
    <n v="0"/>
    <n v="700"/>
    <s v="NO_CONCILIADO"/>
  </r>
  <r>
    <x v="0"/>
    <m/>
    <x v="0"/>
    <x v="27"/>
    <s v="O18236060002"/>
    <s v="BOD"/>
    <n v="1823606"/>
    <m/>
    <s v="00099021001 DEPOSITO DE EFECTIVO, DEPOSITANTE: WILLAN FERNANDEZ QUISPE, CONCEPTO: DEVOLUCION DE BONO AL CARGO, CUENTA DE DEPOSITO: CUENTA UNICA DEL TESORO"/>
    <m/>
    <m/>
    <m/>
    <m/>
    <n v="0"/>
    <n v="1000"/>
    <s v="NO_CONCILIADO"/>
  </r>
  <r>
    <x v="24"/>
    <m/>
    <x v="24"/>
    <x v="27"/>
    <s v="O18236080002"/>
    <s v="BOD"/>
    <n v="1823608"/>
    <m/>
    <s v="00099021001 DEPOSITO DE EFECTIVO, DEPOSITANTE: WALTER FLORES LINAREZ, CONCEPTO: DEVOLUCION DE BONO AL CARGO, CUENTA DE DEPOSITO: CUENTA UNICA DEL TESORO / DJBR."/>
    <m/>
    <m/>
    <m/>
    <m/>
    <n v="0"/>
    <n v="500"/>
    <s v="NO_CONCILIADO"/>
  </r>
  <r>
    <x v="24"/>
    <m/>
    <x v="24"/>
    <x v="27"/>
    <s v="O18236090002"/>
    <s v="BOD"/>
    <n v="1823609"/>
    <m/>
    <s v="00099021001 DEPOSITO DE EFECTIVO, DEPOSITANTE: JHON ALBERT GONZALES PRADO, CONCEPTO: DEVOLUCION DE BONO AL CARGO, CUENTA DE DEPOSITO: CUENTA UNICA DEL TESORO / DJBR."/>
    <m/>
    <m/>
    <m/>
    <m/>
    <n v="0"/>
    <n v="1493"/>
    <s v="NO_CONCILIADO"/>
  </r>
  <r>
    <x v="24"/>
    <m/>
    <x v="24"/>
    <x v="27"/>
    <s v="O18236100002"/>
    <s v="BOD"/>
    <n v="1823610"/>
    <m/>
    <s v="00099021001 DEPOSITO DE EFECTIVO, DEPOSITANTE: CLAUDIO ISRAEL SARAVIA ORDOÑEZ, CONCEPTO: DEVOLUCION DE BONO AL CARGO, CUENTA DE DEPOSITO: CUENTA UNICA DEL TESORO / DJBR."/>
    <m/>
    <m/>
    <m/>
    <m/>
    <n v="0"/>
    <n v="1750.65"/>
    <s v="NO_CONCILIADO"/>
  </r>
  <r>
    <x v="24"/>
    <m/>
    <x v="24"/>
    <x v="27"/>
    <s v="O18236110002"/>
    <s v="BOD"/>
    <n v="1823611"/>
    <m/>
    <s v="00099021001 DEPOSITO DE EFECTIVO, DEPOSITANTE: GONZALO PAUL UYUQUIPA VELARDE, CONCEPTO: DEVOLUCION DE BONO AL CARGO, CUENTA DE DEPOSITO: CUENTA UNICA DEL TESORO / DJBR."/>
    <m/>
    <m/>
    <m/>
    <m/>
    <n v="0"/>
    <n v="775"/>
    <s v="NO_CONCILIADO"/>
  </r>
  <r>
    <x v="24"/>
    <m/>
    <x v="24"/>
    <x v="27"/>
    <s v="B18234940002"/>
    <s v="BOD"/>
    <n v="1823494"/>
    <m/>
    <s v="00099021001 DEP.DE CHEQ.AJENOS,RET.DE CAM.,CONCEPTO: DEVOLUCION DE FONDOS,DEP.: MIN. GOBIERNO , PROCEDENCIA: BANCO UNION S.A., CHEQUE: 51603, FECHA DE EMISION:03/02/2020"/>
    <m/>
    <m/>
    <m/>
    <m/>
    <n v="0"/>
    <n v="18760"/>
    <s v="NO_CONCILIADO"/>
  </r>
  <r>
    <x v="12"/>
    <m/>
    <x v="12"/>
    <x v="27"/>
    <s v="B18235290002"/>
    <s v="BOD"/>
    <n v="1823529"/>
    <m/>
    <s v="00099021001 DEP.DE CHEQ.AJENOS,RET.DE CAM.,CONCEPTO: POR PERMISO SIN GOCE DE HABERES F-41 DE DICIEMBRE DE 2019,DEP.: DAMIANA FLORES ALANOCA , PROCEDENCIA: BANCO UNION S.A., CHEQUE: 14408, FECHA DE EMISION:05/02/2020 / DJBR."/>
    <m/>
    <m/>
    <m/>
    <m/>
    <n v="0"/>
    <n v="4157.25"/>
    <s v="NO_CONCILIADO"/>
  </r>
  <r>
    <x v="27"/>
    <m/>
    <x v="27"/>
    <x v="27"/>
    <s v="B18235300002"/>
    <s v="BOD"/>
    <n v="1823530"/>
    <m/>
    <s v="00340012003 DEP.DE CHEQ.AJENOS,RET.DE CAM.,CONCEPTO: POR PERMISO SIN GOCE DE HABERES FUENTE 20 DE DICIEMBRE DE 2019,DEP.: DAMIANA FLORES ALANOCA , PROCEDENCIA: BANCO UNION S.A., CHEQUE: 14409, FECHA DE EMISION:05/02/2020"/>
    <m/>
    <m/>
    <m/>
    <m/>
    <n v="0"/>
    <n v="665.54"/>
    <s v="NO_CONCILIADO"/>
  </r>
  <r>
    <x v="9"/>
    <m/>
    <x v="9"/>
    <x v="27"/>
    <s v="O18237090002"/>
    <s v="BOD"/>
    <n v="1823709"/>
    <m/>
    <s v="00099021001 DEPOSITO DE EFECTIVO, DEPOSITANTE: OTILIA CONDORI CUNO, CONCEPTO: POR COBRO INDEBIDO (SEGUNDAS NUPCIAS) DE LOLA CUNO CANASA (Q.E.P.D), CUENTA DE DEPOSITO: CUENTA UNICA DEL TESORO / DJBR."/>
    <m/>
    <m/>
    <m/>
    <m/>
    <n v="0"/>
    <n v="800"/>
    <s v="NO_CONCILIADO"/>
  </r>
  <r>
    <x v="65"/>
    <m/>
    <x v="65"/>
    <x v="27"/>
    <s v="O18237160002"/>
    <s v="BOD"/>
    <n v="1823716"/>
    <m/>
    <s v="00099021001 DEPOSITO DE EFECTIVO, DEPOSITANTE: ESTANISLAO OROSCO LEON, CONCEPTO: DOBLE PERCEPCION, CUENTA DE DEPOSITO: CUENTA UNICA DEL TESORO / DJBR."/>
    <m/>
    <m/>
    <m/>
    <m/>
    <n v="0"/>
    <n v="769.53"/>
    <s v="NO_CONCILIADO"/>
  </r>
  <r>
    <x v="10"/>
    <m/>
    <x v="10"/>
    <x v="27"/>
    <s v="G12707570001"/>
    <s v="CVD"/>
    <n v="1270757"/>
    <m/>
    <s v="COBRO COSTOS DE PAPELERIA SEGUN TRANSFERENCIA DEL EXTERIOR POR ORDEN DE PETROLEO BRASILEIRO S.A. PETROBRAS LIB. 00513012007 YPFB - RECURSOS NACIONALIZACIÓN"/>
    <m/>
    <m/>
    <m/>
    <m/>
    <n v="50"/>
    <n v="0"/>
    <s v="NO_CONCILIADO"/>
  </r>
  <r>
    <x v="7"/>
    <m/>
    <x v="7"/>
    <x v="27"/>
    <s v="S09785140002"/>
    <s v="CRV"/>
    <n v="978514"/>
    <m/>
    <s v="||TRANSFERENCIA DE FONDOS S/G. FORMULARIO CITE: BUN/CF072/20 DE LA FECHA.(HRE-TSO-838), DEVOLUCION DE SALDO NO EJECUTADO AL 31-12-2019 PROYECTO AGROFORESTACION EN LA MICROCUENTA PUCARANI-GAM CAIROMA. A SOLICITUD GOB.AUT.MCPAL.CAIROMA, LIBRETA N°00099021001 RECURSOS ORDINARIOS; BUN."/>
    <m/>
    <m/>
    <m/>
    <m/>
    <n v="0"/>
    <n v="7050"/>
    <s v="NO_CONCILIADO"/>
  </r>
  <r>
    <x v="10"/>
    <m/>
    <x v="10"/>
    <x v="27"/>
    <s v="G12713510001"/>
    <s v="CVD"/>
    <n v="1271351"/>
    <m/>
    <s v="COBRO COSTOS DE PAPELERIA SEGUN TRANSFERENCIA DEL EXTERIOR POR ORDEN DE COPAGAZ DISTRIBUIDORA DE GAS S.A. REF.: INV. 96, 97, 98, 99 (FECHA VALOR 11/02/2020) LIB. 00513062001 YPFB-OPERACIONES PLANTA DE SEPARACION DE LIQUIDOS RIO GRANDE"/>
    <m/>
    <m/>
    <m/>
    <m/>
    <n v="50"/>
    <n v="0"/>
    <s v="NO_CONCILIADO"/>
  </r>
  <r>
    <x v="10"/>
    <m/>
    <x v="10"/>
    <x v="27"/>
    <s v="G12713550001"/>
    <s v="CVD"/>
    <n v="1271355"/>
    <m/>
    <s v="COBRO COSTOS DE PAPELERIA SEGUN TRANSFERENCIA DEL EXTERIOR POR ORDEN DE COPAGAZ DISTRIBUIDORA DE GAS S.A. (SAO PAULO BRASIL) REF.: INV.584/2019 FECHA VALOR 11/02/2020 LIB. 00513062001 YPFB-OPERACIONES PLANTA DE SEPARACION DE LIQUIDOS RIO GRANDE"/>
    <m/>
    <m/>
    <m/>
    <m/>
    <n v="50"/>
    <n v="0"/>
    <s v="NO_CONCILIADO"/>
  </r>
  <r>
    <x v="48"/>
    <m/>
    <x v="48"/>
    <x v="28"/>
    <s v="O18240700002"/>
    <s v="BOD"/>
    <n v="1824070"/>
    <m/>
    <s v="00670072001 DEPOSITO DE EFECTIVO, DEPOSITANTE: TED POTOSI, CONCEPTO: DEVOLUCION DE SALDOS NO EJECUTADOS FONDO ROTATIVO TED POTOSI, CUENTA DE DEPOSITO: CUENTA UNICA DEL TESORO"/>
    <m/>
    <m/>
    <m/>
    <m/>
    <n v="0"/>
    <n v="2733"/>
    <s v="NO_CONCILIADO"/>
  </r>
  <r>
    <x v="31"/>
    <m/>
    <x v="31"/>
    <x v="28"/>
    <s v="O18238480002"/>
    <s v="BOD"/>
    <n v="1823848"/>
    <m/>
    <s v="00099021001 DEPOSITO DE EFECTIVO, DEPOSITANTE: GLADYS TESORO MICHEL PINAYA DE SOLETO, CONCEPTO: DOBLE PERCEPCION, CUENTA DE DEPOSITO: CUENTA UNICA DEL TESORO / DJBR."/>
    <m/>
    <m/>
    <m/>
    <m/>
    <n v="0"/>
    <n v="469.72"/>
    <s v="NO_CONCILIADO"/>
  </r>
  <r>
    <x v="18"/>
    <m/>
    <x v="18"/>
    <x v="28"/>
    <s v="O18238520002"/>
    <s v="BOD"/>
    <n v="1823852"/>
    <m/>
    <s v="00035011105 DEPOSITO DE EFECTIVO, DEPOSITANTE: ANA MARIA RODRIGUEZ RIOS, CONCEPTO: DEVOLUCION DE GASTOS POR PAGO DE SERVICIOS BASICOS DE LA UCAS DICIEMBRE /2019, CUENTA DE DEPOSITO: CUENTA UNICA DEL TESORO"/>
    <m/>
    <m/>
    <m/>
    <m/>
    <n v="0"/>
    <n v="663.59"/>
    <s v="NO_CONCILIADO"/>
  </r>
  <r>
    <x v="64"/>
    <m/>
    <x v="64"/>
    <x v="28"/>
    <s v="O18238760002"/>
    <s v="BOD"/>
    <n v="1823876"/>
    <m/>
    <s v="00099021001 DEPOSITO DE EFECTIVO, DEPOSITANTE: VICTOR CABRERA ARANCIBIA, CONCEPTO: DEVOLUCION SALDO NO UTILIZADO PREVENTIVO N 821, CUENTA DE DEPOSITO: CUENTA UNICA DEL TESORO / DJBR."/>
    <m/>
    <m/>
    <m/>
    <m/>
    <n v="0"/>
    <n v="87"/>
    <s v="NO_CONCILIADO"/>
  </r>
  <r>
    <x v="13"/>
    <m/>
    <x v="13"/>
    <x v="28"/>
    <s v="O18238970002"/>
    <s v="BOD"/>
    <n v="1823897"/>
    <m/>
    <s v="00041011101 DEPOSITO DE EFECTIVO, DEPOSITANTE: MIN.DE DESARROLLO PROD. Y ECON. PRURAL, CONCEPTO: DEVOLUCION POR SIN GOCE DE HABER DEL MES DE DICIEMBRE DE 2019, CUENTA DE DEPOSITO: CUENTA UNICA DEL TESORO"/>
    <m/>
    <m/>
    <m/>
    <m/>
    <n v="0"/>
    <n v="650.70000000000005"/>
    <s v="NO_CONCILIADO"/>
  </r>
  <r>
    <x v="0"/>
    <m/>
    <x v="0"/>
    <x v="28"/>
    <s v="O18238980002"/>
    <s v="BOD"/>
    <n v="1823898"/>
    <m/>
    <s v="00099021001 DEPOSITO DE EFECTIVO, DEPOSITANTE: BASILIA MAMANIHUANCA MAMANI, CONCEPTO: DEVOLUCION DE LA RENTA DE SEÑOR ZENON LAURA ALTAMIRANO, CUENTA DE DEPOSITO: CUENTA UNICA DEL TESORO"/>
    <m/>
    <m/>
    <m/>
    <m/>
    <n v="0"/>
    <n v="3498.61"/>
    <s v="NO_CONCILIADO"/>
  </r>
  <r>
    <x v="12"/>
    <m/>
    <x v="12"/>
    <x v="28"/>
    <s v="O18239340002"/>
    <s v="BOD"/>
    <n v="1823934"/>
    <m/>
    <s v="00099021001 DEPOSITO DE EFECTIVO, DEPOSITANTE: PABLO GONZALO SOTELO CABALLERO, CONCEPTO: DEVOLUCION DE SALARIO, CUENTA DE DEPOSITO: CUENTA UNICA DEL TESORO / DJBR."/>
    <m/>
    <m/>
    <m/>
    <m/>
    <n v="0"/>
    <n v="2254.4699999999998"/>
    <s v="NO_CONCILIADO"/>
  </r>
  <r>
    <x v="12"/>
    <m/>
    <x v="12"/>
    <x v="28"/>
    <s v="O18239350002"/>
    <s v="BOD"/>
    <n v="1823935"/>
    <m/>
    <s v="00099021001 DEPOSITO DE EFECTIVO, DEPOSITANTE: PABLO GONZALO SOTELO CABALLERO, CONCEPTO: DEVOLUCION DE SALARIO, CUENTA DE DEPOSITO: CUENTA UNICA DEL TESORO / DJBR."/>
    <m/>
    <m/>
    <m/>
    <m/>
    <n v="0"/>
    <n v="116.7"/>
    <s v="NO_CONCILIADO"/>
  </r>
  <r>
    <x v="24"/>
    <m/>
    <x v="24"/>
    <x v="28"/>
    <s v="O18239400002"/>
    <s v="BOD"/>
    <n v="1823940"/>
    <m/>
    <s v="00015021102 DEPOSITO DE EFECTIVO, DEPOSITANTE: MOISES MORALES FLORES, CONCEPTO: DEVOLUCION, CUENTA DE DEPOSITO: CUENTA UNICA DEL TESORO"/>
    <m/>
    <m/>
    <m/>
    <m/>
    <n v="0"/>
    <n v="328.57"/>
    <s v="NO_CONCILIADO"/>
  </r>
  <r>
    <x v="8"/>
    <m/>
    <x v="8"/>
    <x v="28"/>
    <s v="O18239440002"/>
    <s v="BOD"/>
    <n v="1823944"/>
    <m/>
    <s v="00099021001 DEPOSITO DE EFECTIVO, DEPOSITANTE: RONALD VARGAS MMAY A, CONCEPTO: DEVOLUCION PEAJES VIAS BOLIVIA, CUENTA DE DEPOSITO: CUENTA UNICA DEL TESORO"/>
    <m/>
    <m/>
    <m/>
    <m/>
    <n v="0"/>
    <n v="40.5"/>
    <s v="NO_CONCILIADO"/>
  </r>
  <r>
    <x v="8"/>
    <m/>
    <x v="8"/>
    <x v="28"/>
    <s v="O18239470002"/>
    <s v="BOD"/>
    <n v="1823947"/>
    <m/>
    <s v="00099021001 DEPOSITO DE EFECTIVO, DEPOSITANTE: RONALD VARGAS MMAYA, CONCEPTO: DEVOLUCION PEAJES VIAS BOLIVIA, CUENTA DE DEPOSITO: CUENTA UNICA DEL TESORO"/>
    <m/>
    <m/>
    <m/>
    <m/>
    <n v="0"/>
    <n v="22"/>
    <s v="NO_CONCILIADO"/>
  </r>
  <r>
    <x v="20"/>
    <m/>
    <x v="20"/>
    <x v="28"/>
    <s v="O18239730002"/>
    <s v="BOD"/>
    <n v="1823973"/>
    <m/>
    <s v="00580012001 DEPOSITO DE EFECTIVO, DEPOSITANTE: JORGE YAÑEZ MEJIA, CONCEPTO: DEVOLUCION DE PASAJES, CUENTA DE DEPOSITO: CUENTA UNICA DEL TESORO"/>
    <m/>
    <m/>
    <m/>
    <m/>
    <n v="0"/>
    <n v="10"/>
    <s v="NO_CONCILIADO"/>
  </r>
  <r>
    <x v="18"/>
    <m/>
    <x v="18"/>
    <x v="28"/>
    <s v="O18239780002"/>
    <s v="BOD"/>
    <n v="1823978"/>
    <m/>
    <s v="00099021001 DEPOSITO DE EFECTIVO, DEPOSITANTE: DIMELZA ALVAREZ PONCE, CONCEPTO: DEVOLUCION POR LLAMADAS PARTICULARES, CUENTA DE DEPOSITO: CUENTA UNICA DEL TESORO / DJBR."/>
    <m/>
    <m/>
    <m/>
    <m/>
    <n v="0"/>
    <n v="5"/>
    <s v="NO_CONCILIADO"/>
  </r>
  <r>
    <x v="18"/>
    <m/>
    <x v="18"/>
    <x v="28"/>
    <s v="O18239830002"/>
    <s v="BOD"/>
    <n v="1823983"/>
    <m/>
    <s v="00099021001 DEPOSITO DE EFECTIVO, DEPOSITANTE: LAURA GABRIELA AVENDAÑO ALIAGA, CONCEPTO: DEVOLUCION DE LLAMADAS PARTICULARES, CUENTA DE DEPOSITO: CUENTA UNICA DEL TESORO / DJBR."/>
    <m/>
    <m/>
    <m/>
    <m/>
    <n v="0"/>
    <n v="25"/>
    <s v="NO_CONCILIADO"/>
  </r>
  <r>
    <x v="18"/>
    <m/>
    <x v="18"/>
    <x v="28"/>
    <s v="O18239840002"/>
    <s v="BOD"/>
    <n v="1823984"/>
    <m/>
    <s v="00099021001 DEPOSITO DE EFECTIVO, DEPOSITANTE: DANIELA FERNANDEZ ANDRADE, CONCEPTO: DEVOLUCION POR LLAMADAS PARTICULARES, CUENTA DE DEPOSITO: CUENTA UNICA DEL TESORO / DJBR."/>
    <m/>
    <m/>
    <m/>
    <m/>
    <n v="0"/>
    <n v="1.5"/>
    <s v="NO_CONCILIADO"/>
  </r>
  <r>
    <x v="12"/>
    <m/>
    <x v="12"/>
    <x v="28"/>
    <s v="O18239920002"/>
    <s v="BOD"/>
    <n v="1823992"/>
    <m/>
    <s v="00099021001 DEPOSITO DE EFECTIVO, DEPOSITANTE: MINISTERIO DE CULTURAS Y TURISMO, CONCEPTO: DEVOLUCION DE REFRIGERIO, CUENTA DE DEPOSITO: CUENTA UNICA DEL TESORO"/>
    <m/>
    <m/>
    <m/>
    <m/>
    <n v="0"/>
    <n v="1119"/>
    <s v="NO_CONCILIADO"/>
  </r>
  <r>
    <x v="34"/>
    <m/>
    <x v="34"/>
    <x v="28"/>
    <s v="B18239220002"/>
    <s v="BOD"/>
    <n v="1823922"/>
    <m/>
    <s v="00066014202 DEP.DE CHEQ.AJENOS,RET.DE CAM.,CONCEPTO: DEP. POR LICENCIA SIN GOCE DE HABERES ANDREA ALIAGA S/G RM 1111/2017 ART.16 INC. B),DEP.: MINISTERIO DE PLANIFICACION DEL DESARROLLO"/>
    <m/>
    <m/>
    <m/>
    <m/>
    <n v="0"/>
    <n v="317.88"/>
    <s v="NO_CONCILIADO"/>
  </r>
  <r>
    <x v="66"/>
    <m/>
    <x v="66"/>
    <x v="28"/>
    <s v="B18239310002"/>
    <s v="BOD"/>
    <n v="1823931"/>
    <m/>
    <s v="00099021001 DEP.DE CHEQ.AJENOS,RET.DE CAM.,CONCEPTO: GONZALES TORRICO ROSARIO,DEP.: BANCO UNION S.A. , PROCEDENCIA: BANCO UNION S.A., CHEQUE: 168663, FECHA DE EMISION:12/02/2020 / DJBR."/>
    <m/>
    <m/>
    <m/>
    <m/>
    <n v="0"/>
    <n v="4146"/>
    <s v="NO_CONCILIADO"/>
  </r>
  <r>
    <x v="17"/>
    <m/>
    <x v="17"/>
    <x v="28"/>
    <s v="B18239330002"/>
    <s v="BOD"/>
    <n v="1823933"/>
    <m/>
    <s v="00291012008 DEP.DE CHEQ.AJENOS,RET.DE CAM.,CONCEPTO: CHINA RAILWAY GROUP LIMITED (SUCURSAL BOLIVIA),DEP.: BANCO UNION S.A. , PROCEDENCIA: BANCO UNION S.A., CHEQUE: 168661, FECHA DE EMISION:12/02/2020"/>
    <m/>
    <m/>
    <m/>
    <m/>
    <n v="0"/>
    <n v="14034.1"/>
    <s v="NO_CONCILIADO"/>
  </r>
  <r>
    <x v="18"/>
    <m/>
    <x v="18"/>
    <x v="28"/>
    <s v="B18239410002"/>
    <s v="BOD"/>
    <n v="1823941"/>
    <m/>
    <s v="00035011105 DEP.DE CHEQ.AJENOS,RET.DE CAM.,CONCEPTO: REEMBOLSO DE SUBSIDIOS POR INCAPACIDAD TEMPORAL EN NOV/19 DEL CAS-MEFP,DEP.: CAJA BANCARIA ESTATAL DE SALUD C.B.E.S. , PROCEDENCIA: BANCO UNION S.A., CHEQUE: 35737, FECHA DE EMISION:04/02/2020"/>
    <m/>
    <m/>
    <m/>
    <m/>
    <n v="0"/>
    <n v="2781.06"/>
    <s v="NO_CONCILIADO"/>
  </r>
  <r>
    <x v="67"/>
    <m/>
    <x v="67"/>
    <x v="28"/>
    <s v="O18240160002"/>
    <s v="BOD"/>
    <n v="1824016"/>
    <m/>
    <s v="00099021001 DEPOSITO DE EFECTIVO, DEPOSITANTE: DANIA ALBANIA JARANDILLA CONDE, CONCEPTO: DEVOLUCION DE SALDO, CUENTA DE DEPOSITO: CUENTA UNICA DEL TESORO / DJBR."/>
    <m/>
    <m/>
    <m/>
    <m/>
    <n v="0"/>
    <n v="144"/>
    <s v="NO_CONCILIADO"/>
  </r>
  <r>
    <x v="48"/>
    <m/>
    <x v="48"/>
    <x v="28"/>
    <s v="O18240310002"/>
    <s v="BOD"/>
    <n v="1824031"/>
    <m/>
    <s v="00099021001 DEPOSITO DE EFECTIVO, DEPOSITANTE: JUAN CARLOS VILLARROEL NORIEGA, CONCEPTO: DOBLE PERCEPCION, CUENTA DE DEPOSITO: CUENTA UNICA DEL TESORO / DJBR."/>
    <m/>
    <m/>
    <m/>
    <m/>
    <n v="0"/>
    <n v="1529.66"/>
    <s v="NO_CONCILIADO"/>
  </r>
  <r>
    <x v="6"/>
    <m/>
    <x v="6"/>
    <x v="28"/>
    <s v="O18240640002"/>
    <s v="BOD"/>
    <n v="1824064"/>
    <m/>
    <s v="00099021001 DEPOSITO DE EFECTIVO, DEPOSITANTE: PATRICIA BALLIVIAN ESTENSSORO, CONCEPTO: POR EL NO COBRO DE REFRIGERIO DEL MES DE NOVIEMBRE /19 PREV 10291, CUENTA DE DEPOSITO: CUENTA UNICA DEL TESORO / DJBR."/>
    <m/>
    <m/>
    <m/>
    <m/>
    <n v="0"/>
    <n v="162"/>
    <s v="NO_CONCILIADO"/>
  </r>
  <r>
    <x v="10"/>
    <m/>
    <x v="10"/>
    <x v="28"/>
    <s v="G12721530001"/>
    <s v="CVD"/>
    <n v="1272153"/>
    <m/>
    <s v="COBRO COSTOS DE PAPELERIA SEGUN TRANSFERENCIA DEL EXTERIOR POR ORDEN DE VITOL S.A. REF.: D2855748 O/INV.P2001306 Y /INV.1 FECHA VALOR 12/02/2020 LIB. 00513012007 YPFB - RECURSOS NACIONALIZACIÓN"/>
    <m/>
    <m/>
    <m/>
    <m/>
    <n v="50"/>
    <n v="0"/>
    <s v="NO_CONCILIADO"/>
  </r>
  <r>
    <x v="21"/>
    <m/>
    <x v="21"/>
    <x v="28"/>
    <s v="S09785450003"/>
    <s v="COB"/>
    <n v="978545"/>
    <m/>
    <s v="||REGULARIZACIÓN DE NUESTRA OPERACIÓN NRO. 0978364 DE F. 07/02/2020 EN ATENCIÓN A NOTA DE ADSIB, CITE' ADSIB/NE/0112/2020 RECIBIDA EN F. 11/02/2020 (HRE-TSO-843). DEBITO DE LA LIBRETA 00119012001 ADSIB, REPOSICION UTILES DE ESCRITORIO."/>
    <m/>
    <m/>
    <m/>
    <m/>
    <n v="50"/>
    <n v="0"/>
    <s v="NO_CONCILIADO"/>
  </r>
  <r>
    <x v="21"/>
    <m/>
    <x v="21"/>
    <x v="28"/>
    <s v="S09785540003"/>
    <s v="COB"/>
    <n v="978554"/>
    <m/>
    <s v="||TRANSFERENCIA DE FONDOS S/G. MENSAJES SWIFT NROS. 01899 DE LA FECHA Y 01721 DE F. 07/02/2020. (SECTOR PÚBLICO - SERVICIOS). DEBITO DE LA LIBRETA 00119012001 ADSIB, REPOSICION UTILES DE ESCRITORIO."/>
    <m/>
    <m/>
    <m/>
    <m/>
    <n v="50"/>
    <n v="0"/>
    <s v="NO_CONCILIADO"/>
  </r>
  <r>
    <x v="21"/>
    <m/>
    <x v="21"/>
    <x v="28"/>
    <s v="S09785550003"/>
    <s v="COB"/>
    <n v="978555"/>
    <m/>
    <s v="||TRANSFERENCIA DE FONDOS S/G. MENSAJES SWIFT NROS. 01897 Y 01889 DE LA FECHA. (SECTOR PÚBLICO - SERVICIOS). DEBITO DE LA LIBRETA 00119012001 ADSIB, REPOSICION UTILES DE ESCRITORIO."/>
    <m/>
    <m/>
    <m/>
    <m/>
    <n v="50"/>
    <n v="0"/>
    <s v="NO_CONCILIADO"/>
  </r>
  <r>
    <x v="21"/>
    <m/>
    <x v="21"/>
    <x v="28"/>
    <s v="S09785560003"/>
    <s v="COB"/>
    <n v="978556"/>
    <m/>
    <s v="||TRANSFERENCIA DE FONDOS S/G. MENSAJES SWIFT NROS. 01895 Y 01887 DE LA FECHA. (SECTOR PÚBLICO - SERVICIOS). DEBITO DE LA LIBRETA 00119012001 ADSIB, REPOSICION UTILES DE ESCRITORIO."/>
    <m/>
    <m/>
    <m/>
    <m/>
    <n v="50"/>
    <n v="0"/>
    <s v="NO_CONCILIADO"/>
  </r>
  <r>
    <x v="6"/>
    <m/>
    <x v="6"/>
    <x v="28"/>
    <s v="S09785430002"/>
    <s v="CDC"/>
    <n v="978543"/>
    <m/>
    <s v="||REGISTRO DEVOLUCION SALDO NO UTILIZADO CARTA DE CREDITO REF.:I-2019-40 P/C PAPELBOL A/F PRODUCTOS QUIMICOS Y MINERALES COMEX LTDA.-PROQUIMIN COMEX LTDA.,S/G NOTA SEDEM/GG/PB Nº 0008/2020,07/02/2020. LIB.00132022002 SEDEM - ADMINISTRACION Y OPERACIONES PAPELBOL REF.:DEVOL.FDOS.LC I-2019-40"/>
    <m/>
    <m/>
    <m/>
    <m/>
    <n v="0"/>
    <n v="348231.5"/>
    <s v="NO_CONCILIADO"/>
  </r>
  <r>
    <x v="6"/>
    <m/>
    <x v="6"/>
    <x v="28"/>
    <s v="S09785440001"/>
    <s v="COB"/>
    <n v="978544"/>
    <m/>
    <s v="'COBRO DE UTILES DE ESCRITORIO POR´||REGISTRO COBRO EMISION COMP.CONTABLE BS50.-P/DEVOLUCION FONDOS LC I-2019-40 P/C PAPELBOL A/F PROQUIMIN COMEX LTDA.,EN COMPL.A COMP.978543,12/02/20. LIB.00132022002 SEDEM - ADMINISTRACION Y OPERACIONES PAPELBOL REF.:COMP.CONT.DEVOL.FDOS.LC I-2019-40"/>
    <m/>
    <m/>
    <m/>
    <m/>
    <n v="50"/>
    <n v="0"/>
    <s v="NO_CONCILIADO"/>
  </r>
  <r>
    <x v="27"/>
    <m/>
    <x v="27"/>
    <x v="28"/>
    <s v="G12725110002"/>
    <s v="CRV"/>
    <n v="1272511"/>
    <m/>
    <s v="REGULARIZACION DE TRANSFERENCIA DEL EXTERIOR SEGUN SWIFT 01688 DE FECHA 12/02/2020 ORDENANTE: CONSULADO DE BOLIVIA EN CALAMA CL. LIB. 00340012005 SEGIP - RECAUDACION EXTERIOR - CEDULAS DE IDENTIDAD"/>
    <m/>
    <m/>
    <m/>
    <m/>
    <n v="0"/>
    <n v="18666.060000000001"/>
    <s v="NO_CONCILIADO"/>
  </r>
  <r>
    <x v="27"/>
    <m/>
    <x v="27"/>
    <x v="28"/>
    <s v="G12725120001"/>
    <s v="CVD"/>
    <n v="1272512"/>
    <m/>
    <s v="COBRO COSTOS DE PAPELERIA POR REGULARIZACION DE TRANSFERENCIA DEL EXTERIOR POR ORDEN DE CONSULADO DE BOLIVIA EN CALAMA CL. LIB. 00340012003 RECAUDACION EXTRANJERIA - C.I. -L.C."/>
    <m/>
    <m/>
    <m/>
    <m/>
    <n v="50"/>
    <n v="0"/>
    <s v="NO_CONCILIADO"/>
  </r>
  <r>
    <x v="12"/>
    <m/>
    <x v="12"/>
    <x v="29"/>
    <s v="O18242460002"/>
    <s v="BOD"/>
    <n v="1824246"/>
    <m/>
    <s v="00099021001 DEPOSITO DE EFECTIVO, DEPOSITANTE: EDGAR MAMANI QUISPE, CONCEPTO: DEVOLUCION DE DOBLE PERCEPCION, CUENTA DE DEPOSITO: CUENTA UNICA DEL TESORO"/>
    <m/>
    <m/>
    <m/>
    <m/>
    <n v="0"/>
    <n v="529.22"/>
    <s v="NO_CONCILIADO"/>
  </r>
  <r>
    <x v="12"/>
    <m/>
    <x v="12"/>
    <x v="29"/>
    <s v="O18242620002"/>
    <s v="BOD"/>
    <n v="1824262"/>
    <m/>
    <s v="00099021001 DEPOSITO DE EFECTIVO, DEPOSITANTE: OSCAR NIGOEVIC HEREDIA, CONCEPTO: DEVOLUCION DEMASIA HABERES MAXIMA REMUNERACION SECTOR PUBLICO, CUENTA DE DEPOSITO: CUENTA UNICA DEL TESORO"/>
    <m/>
    <m/>
    <m/>
    <m/>
    <n v="0"/>
    <n v="3071.99"/>
    <s v="NO_CONCILIADO"/>
  </r>
  <r>
    <x v="15"/>
    <m/>
    <x v="15"/>
    <x v="29"/>
    <s v="O18242670002"/>
    <s v="BOD"/>
    <n v="1824267"/>
    <m/>
    <s v="00099021001 DEPOSITO DE EFECTIVO, DEPOSITANTE: CLEMENTE QUISPE DE LA CRUZ, CONCEPTO: DOBLE PERCEPCION, CUENTA DE DEPOSITO: CUENTA UNICA DEL TESORO / DJBR."/>
    <m/>
    <m/>
    <m/>
    <m/>
    <n v="0"/>
    <n v="541.97"/>
    <s v="NO_CONCILIADO"/>
  </r>
  <r>
    <x v="12"/>
    <m/>
    <x v="12"/>
    <x v="29"/>
    <s v="O18242700002"/>
    <s v="BOD"/>
    <n v="1824270"/>
    <m/>
    <s v="00099021001 DEPOSITO DE EFECTIVO, DEPOSITANTE: LIDIA IGNACIO JIMENEZ, CONCEPTO: DOBLE PERCEPCION, CUENTA DE DEPOSITO: CUENTA UNICA DEL TESORO / DJBR."/>
    <m/>
    <m/>
    <m/>
    <m/>
    <n v="0"/>
    <n v="801.54"/>
    <s v="NO_CONCILIADO"/>
  </r>
  <r>
    <x v="18"/>
    <m/>
    <x v="18"/>
    <x v="29"/>
    <s v="O18242820002"/>
    <s v="BOD"/>
    <n v="1824282"/>
    <m/>
    <s v="00099021001 DEPOSITO DE EFECTIVO, DEPOSITANTE: NOEMI LIZETH PORTILLO, CONCEPTO: SERVICIO LLAMADAS PARTICULARES MES ENERO 2020, CUENTA DE DEPOSITO: CUENTA UNICA DEL TESORO / DJBR."/>
    <m/>
    <m/>
    <m/>
    <m/>
    <n v="0"/>
    <n v="22"/>
    <s v="NO_CONCILIADO"/>
  </r>
  <r>
    <x v="18"/>
    <m/>
    <x v="18"/>
    <x v="29"/>
    <s v="O18242830002"/>
    <s v="BOD"/>
    <n v="1824283"/>
    <m/>
    <s v="00099021001 DEPOSITO DE EFECTIVO, DEPOSITANTE: XIMENA ILAYA AYZA, CONCEPTO: SERVICIO LLAMADAS PARTICULARES MES ENERO 2020, CUENTA DE DEPOSITO: CUENTA UNICA DEL TESORO / DJBR."/>
    <m/>
    <m/>
    <m/>
    <m/>
    <n v="0"/>
    <n v="15.74"/>
    <s v="NO_CONCILIADO"/>
  </r>
  <r>
    <x v="0"/>
    <m/>
    <x v="0"/>
    <x v="29"/>
    <s v="O18242840002"/>
    <s v="BOD"/>
    <n v="1824284"/>
    <m/>
    <s v="00099021001 DEPOSITO DE EFECTIVO, DEPOSITANTE: SEVERO APAZA APAZA, CONCEPTO: SERVICIO LLAMADAS PARTICULARES ENERO 2020, CUENTA DE DEPOSITO: CUENTA UNICA DEL TESORO"/>
    <m/>
    <m/>
    <m/>
    <m/>
    <n v="0"/>
    <n v="450.3"/>
    <s v="NO_CONCILIADO"/>
  </r>
  <r>
    <x v="68"/>
    <m/>
    <x v="68"/>
    <x v="29"/>
    <s v="O18242890002"/>
    <s v="BOD"/>
    <n v="1824289"/>
    <m/>
    <s v="00099021001 DEPOSITO DE EFECTIVO, DEPOSITANTE: JACINTO COYO LOPEZ AETN, CONCEPTO: DEVOLUCION DE FONDOS, CUENTA DE DEPOSITO: CUENTA UNICA DEL TESORO"/>
    <m/>
    <m/>
    <m/>
    <m/>
    <n v="0"/>
    <n v="26.6"/>
    <s v="NO_CONCILIADO"/>
  </r>
  <r>
    <x v="34"/>
    <m/>
    <x v="34"/>
    <x v="29"/>
    <s v="O18242950002"/>
    <s v="BOD"/>
    <n v="1824295"/>
    <m/>
    <s v="00066014202 DEPOSITO DE EFECTIVO, DEPOSITANTE: FABIOLA RAQUEL ZABALLA ROMERO, CONCEPTO: DEVOLUCION PROGRAMA INTERVENCIONES URBANAS, CUENTA DE DEPOSITO: CUENTA UNICA DEL TESORO"/>
    <m/>
    <m/>
    <m/>
    <m/>
    <n v="0"/>
    <n v="2636"/>
    <s v="NO_CONCILIADO"/>
  </r>
  <r>
    <x v="18"/>
    <m/>
    <x v="18"/>
    <x v="29"/>
    <s v="O18242970002"/>
    <s v="BOD"/>
    <n v="1824297"/>
    <m/>
    <s v="00099021001 DEPOSITO DE EFECTIVO, DEPOSITANTE: OSCAR EDUARDO JOSE VARGAS CLAURE, CONCEPTO: DOBLE PERCEPCION, CUENTA DE DEPOSITO: CUENTA UNICA DEL TESORO / DJBR."/>
    <m/>
    <m/>
    <m/>
    <m/>
    <n v="0"/>
    <n v="9394.08"/>
    <s v="NO_CONCILIADO"/>
  </r>
  <r>
    <x v="20"/>
    <m/>
    <x v="20"/>
    <x v="29"/>
    <s v="O18242980002"/>
    <s v="BOD"/>
    <n v="1824298"/>
    <m/>
    <s v="00580012001 DEPOSITO DE EFECTIVO, DEPOSITANTE: VERONICA BENITA QUINT VARGAS, CONCEPTO: DEVOLUCION DE VIATICOS, CUENTA DE DEPOSITO: CUENTA UNICA DEL TESORO"/>
    <m/>
    <m/>
    <m/>
    <m/>
    <n v="0"/>
    <n v="742"/>
    <s v="NO_CONCILIADO"/>
  </r>
  <r>
    <x v="20"/>
    <m/>
    <x v="20"/>
    <x v="29"/>
    <s v="O18242990002"/>
    <s v="BOD"/>
    <n v="1824299"/>
    <m/>
    <s v="00580012001 DEPOSITO DE EFECTIVO, DEPOSITANTE: JHENNY ISABEL TICONA ALCON, CONCEPTO: DEVOLUCION DE VIATICOS, CUENTA DE DEPOSITO: CUENTA UNICA DEL TESORO"/>
    <m/>
    <m/>
    <m/>
    <m/>
    <n v="0"/>
    <n v="742"/>
    <s v="NO_CONCILIADO"/>
  </r>
  <r>
    <x v="69"/>
    <m/>
    <x v="69"/>
    <x v="29"/>
    <s v="B18242690002"/>
    <s v="BOD"/>
    <n v="1824269"/>
    <m/>
    <s v="00099021001 DEP.DE CHEQ.AJENOS,RET.DE CAM.,CONCEPTO: PAGO POA DESCUENTOS RECURSOS PUBLICOS,DEP.: CAJA NACIONAL DE SALUD , PROCEDENCIA: BANCO UNION S.A., CHEQUE: 46650, FECHA DE EMISION:13/02/2020"/>
    <m/>
    <m/>
    <m/>
    <m/>
    <n v="0"/>
    <n v="8417.75"/>
    <s v="NO_CONCILIADO"/>
  </r>
  <r>
    <x v="42"/>
    <m/>
    <x v="42"/>
    <x v="29"/>
    <s v="O18243140002"/>
    <s v="BOD"/>
    <n v="1824314"/>
    <m/>
    <s v="00099021001 DEPOSITO DE EFECTIVO, DEPOSITANTE: AAPS-VICTOR ABEL RODRIGUEZ MEDINA, CONCEPTO: DEVOLUCION DE FONDOS, CUENTA DE DEPOSITO: CUENTA UNICA DEL TESORO"/>
    <m/>
    <m/>
    <m/>
    <m/>
    <n v="0"/>
    <n v="2200.86"/>
    <s v="NO_CONCILIADO"/>
  </r>
  <r>
    <x v="41"/>
    <m/>
    <x v="41"/>
    <x v="29"/>
    <s v="O18243150002"/>
    <s v="BOD"/>
    <n v="1824315"/>
    <m/>
    <s v="00099021001 DEPOSITO DE EFECTIVO, DEPOSITANTE: SAMUEL RODRIGUEZ RODRIGUEZ, CONCEPTO: DOBLE PERCEPCION, CUENTA DE DEPOSITO: CUENTA UNICA DEL TESORO / DJBR."/>
    <m/>
    <m/>
    <m/>
    <m/>
    <n v="0"/>
    <n v="2072.14"/>
    <s v="NO_CONCILIADO"/>
  </r>
  <r>
    <x v="12"/>
    <m/>
    <x v="12"/>
    <x v="29"/>
    <s v="O18243180002"/>
    <s v="BOD"/>
    <n v="1824318"/>
    <m/>
    <s v="00099021001 DEPOSITO DE EFECTIVO, DEPOSITANTE: GREGORIO CALLE TARQUI, CONCEPTO: DEVOLUCION AGUINALDO UMSA GESTION 2017, CUENTA DE DEPOSITO: CUENTA UNICA DEL TESORO"/>
    <m/>
    <m/>
    <m/>
    <m/>
    <n v="0"/>
    <n v="2601"/>
    <s v="NO_CONCILIADO"/>
  </r>
  <r>
    <x v="0"/>
    <m/>
    <x v="0"/>
    <x v="29"/>
    <s v="O18243240002"/>
    <s v="BOD"/>
    <n v="1824324"/>
    <m/>
    <s v="00099021001 DEPOSITO DE EFECTIVO, DEPOSITANTE: FREDY MOISES FLORES MAMANI, CONCEPTO: COBRO INDEBIDO DEL PRA, CUENTA DE DEPOSITO: CUENTA UNICA DEL TESORO"/>
    <m/>
    <m/>
    <m/>
    <m/>
    <n v="0"/>
    <n v="500"/>
    <s v="NO_CONCILIADO"/>
  </r>
  <r>
    <x v="0"/>
    <m/>
    <x v="0"/>
    <x v="29"/>
    <s v="O18243250002"/>
    <s v="BOD"/>
    <n v="1824325"/>
    <m/>
    <s v="00099021001 DEPOSITO DE EFECTIVO, DEPOSITANTE: GROVER ENRIQUE QUIROGA LEIVA, CONCEPTO: ACTUALIZACION DE LA NOTA DE CARGO POR COBRO INDEBIDO DE RENTA DE ORFANDAD, CUENTA DE DEPOSITO: CUENTA UNICA DEL TESORO"/>
    <m/>
    <m/>
    <m/>
    <m/>
    <n v="0"/>
    <n v="34.01"/>
    <s v="NO_CONCILIADO"/>
  </r>
  <r>
    <x v="12"/>
    <m/>
    <x v="12"/>
    <x v="29"/>
    <s v="O18243360002"/>
    <s v="BOD"/>
    <n v="1824336"/>
    <m/>
    <s v="00099021001 DEPOSITO DE EFECTIVO, DEPOSITANTE: EULOGIO NINA HUANCA, CONCEPTO: DOBLE PERCEPCION, CUENTA DE DEPOSITO: CUENTA UNICA DEL TESORO"/>
    <m/>
    <m/>
    <m/>
    <m/>
    <n v="0"/>
    <n v="970.5"/>
    <s v="NO_CONCILIADO"/>
  </r>
  <r>
    <x v="19"/>
    <m/>
    <x v="19"/>
    <x v="29"/>
    <s v="O18243400002"/>
    <s v="BOD"/>
    <n v="1824340"/>
    <m/>
    <s v="00099021001 DEPOSITO DE EFECTIVO, DEPOSITANTE: UNIDAD EJECUTORA -FNSE, CONCEPTO: CONSUMO AGUA POTABLE MES DICIEMBRE 2019, CUENTA DE DEPOSITO: CUENTA UNICA DEL TESORO"/>
    <m/>
    <m/>
    <m/>
    <m/>
    <n v="0"/>
    <n v="107.73"/>
    <s v="NO_CONCILIADO"/>
  </r>
  <r>
    <x v="48"/>
    <m/>
    <x v="48"/>
    <x v="29"/>
    <s v="O18243450002"/>
    <s v="BOD"/>
    <n v="1824345"/>
    <m/>
    <s v="00099021001 DEPOSITO DE EFECTIVO, DEPOSITANTE: JOSE MARCOS URIA GARCIA, CONCEPTO: DOBLE PERCEPCION, CUENTA DE DEPOSITO: CUENTA UNICA DEL TESORO / DJBR."/>
    <m/>
    <m/>
    <m/>
    <m/>
    <n v="0"/>
    <n v="7854.86"/>
    <s v="NO_CONCILIADO"/>
  </r>
  <r>
    <x v="57"/>
    <m/>
    <x v="57"/>
    <x v="29"/>
    <s v="O18243600002"/>
    <s v="BOD"/>
    <n v="1824360"/>
    <m/>
    <s v="00099021001 DEPOSITO DE EFECTIVO, DEPOSITANTE: JOSEFINA CALDERON RIVERA, CONCEPTO: DOBLE PERCEPCION, CUENTA DE DEPOSITO: CUENTA UNICA DEL TESORO / DJBR."/>
    <m/>
    <m/>
    <m/>
    <m/>
    <n v="0"/>
    <n v="689.92"/>
    <s v="NO_CONCILIADO"/>
  </r>
  <r>
    <x v="24"/>
    <m/>
    <x v="24"/>
    <x v="29"/>
    <s v="O18243640002"/>
    <s v="BOD"/>
    <n v="1824364"/>
    <m/>
    <s v="00015011108 DEPOSITO DE EFECTIVO, DEPOSITANTE: REGIMEN PENITENCIARIO, CONCEPTO: DESCARGO DE ASIGNACION DE RECURSOS, CUENTA DE DEPOSITO: CUENTA UNICA DEL TESORO"/>
    <m/>
    <m/>
    <m/>
    <m/>
    <n v="0"/>
    <n v="2804.19"/>
    <s v="NO_CONCILIADO"/>
  </r>
  <r>
    <x v="12"/>
    <m/>
    <x v="12"/>
    <x v="29"/>
    <s v="O18243660002"/>
    <s v="BOD"/>
    <n v="1824366"/>
    <m/>
    <s v="00099021001 DEPOSITO DE EFECTIVO, DEPOSITANTE: NANCY SATURNINA PINTO ALCON, CONCEPTO: DOBLE PERCEPCION, CUENTA DE DEPOSITO: CUENTA UNICA DEL TESORO"/>
    <m/>
    <m/>
    <m/>
    <m/>
    <n v="0"/>
    <n v="1496.41"/>
    <s v="NO_CONCILIADO"/>
  </r>
  <r>
    <x v="12"/>
    <m/>
    <x v="12"/>
    <x v="29"/>
    <s v="Q12419740002"/>
    <s v="CRV"/>
    <n v="1241974"/>
    <m/>
    <s v="NUMERO DE LIBRETA CUT: 00099021001 OPERACIÓN E18 TRANSFERENCIA DEL SISTEMA FINANCIERO POR CUENTA DE TERCEROS A LA CUT TRANSFERENCIA A SOLICITUD DEL MEFP SEGUN NOTA CITE MEFP VTCP DGPOT UAIS CPI NO 0220002 BUN 20"/>
    <m/>
    <m/>
    <m/>
    <m/>
    <n v="0"/>
    <n v="14621.14"/>
    <s v="NO_CONCILIADO"/>
  </r>
  <r>
    <x v="21"/>
    <m/>
    <x v="21"/>
    <x v="29"/>
    <s v="S09786800003"/>
    <s v="COB"/>
    <n v="978680"/>
    <m/>
    <s v="||TRANSFERENCIA DE FONDOS S/G. MENSAJES SWIFT NROS. 01965 Y 01956 DE LA FECHA. (SECTOR PÚBLICO - SERVICIOS). DEBITO DE LA LIBRETA 00119012001 ADSIB, REPOSICION UTILES DE ESCRITORIO."/>
    <m/>
    <m/>
    <m/>
    <m/>
    <n v="50"/>
    <n v="0"/>
    <s v="NO_CONCILIADO"/>
  </r>
  <r>
    <x v="10"/>
    <m/>
    <x v="10"/>
    <x v="29"/>
    <s v="G12736920001"/>
    <s v="CVD"/>
    <n v="1273692"/>
    <m/>
    <s v="COBRO COSTOS DE PAPELERIA SEGUN TRANSFERENCIA DEL EXTERIOR POR ORDEN DE CORPORACION PETROLERA S.A. (ASUNCION PARAGUAY) REF.: OP.200200000175196R CONT.FIELD 50 ORD ADD: COMPLEJO BARRAIL. FECHA VALOR 12/02/2020 LIB. 00513062001 YPFB-OPERACIONES PLANTA DE SEPARACION DE LIQUIDOS RIO GRANDE"/>
    <m/>
    <m/>
    <m/>
    <m/>
    <n v="50"/>
    <n v="0"/>
    <s v="NO_CONCILIADO"/>
  </r>
  <r>
    <x v="10"/>
    <m/>
    <x v="10"/>
    <x v="29"/>
    <s v="G12736950001"/>
    <s v="CVD"/>
    <n v="1273695"/>
    <m/>
    <s v="COBRO COSTOS DE PAPELERIA SEGUN TRANSFERENCIA DEL EXTERIOR POR ORDEN DE COPAGAS DISTRIBUIDORA DE GAS S.A. LIB. 00513062001 YPFB-OPERACIONES PLANTA DE SEPARACION DE LIQUIDOS RIO GRANDE"/>
    <m/>
    <m/>
    <m/>
    <m/>
    <n v="50"/>
    <n v="0"/>
    <s v="NO_CONCILIADO"/>
  </r>
  <r>
    <x v="10"/>
    <m/>
    <x v="10"/>
    <x v="29"/>
    <s v="G12737020001"/>
    <s v="CVD"/>
    <n v="1273702"/>
    <m/>
    <s v="COBRO COSTOS DE PAPELERIA SEGUN TRANSFERENCIA DEL EXTERIOR POR ORDEN DE COPAGAS DISTRIBUIDORA DE GAS S.A. LIB. 00513062001 YPFB-OPERACIONES PLANTA DE SEPARACION DE LIQUIDOS RIO GRANDE"/>
    <m/>
    <m/>
    <m/>
    <m/>
    <n v="50"/>
    <n v="0"/>
    <s v="NO_CONCILIADO"/>
  </r>
  <r>
    <x v="10"/>
    <m/>
    <x v="10"/>
    <x v="29"/>
    <s v="G12737100001"/>
    <s v="CVD"/>
    <n v="1273710"/>
    <m/>
    <s v="COBRO COSTOS DE PAPELERIA SEGUN TRANSFERENCIA DEL EXTERIOR POR ORDEN DE HERCO COMBUSTIBLES S.A. (LIMA - PERU) REF.: FACT 007-2020 FECHA VALOR 13/02/2020 LIB. 00513062001 YPFB-OPERACIONES PLANTA DE SEPARACION DE LIQUIDOS RIO GRANDE"/>
    <m/>
    <m/>
    <m/>
    <m/>
    <n v="50"/>
    <n v="0"/>
    <s v="NO_CONCILIADO"/>
  </r>
  <r>
    <x v="12"/>
    <m/>
    <x v="12"/>
    <x v="30"/>
    <s v="O18245300002"/>
    <s v="BOD"/>
    <n v="1824530"/>
    <m/>
    <s v="00099021001 DEPOSITO DE EFECTIVO, DEPOSITANTE: MARIA ANTONIETA LIRA SILVA, CONCEPTO: DOBLE PERCEPCION, CUENTA DE DEPOSITO: CUENTA UNICA DEL TESORO"/>
    <m/>
    <m/>
    <m/>
    <m/>
    <n v="0"/>
    <n v="3480"/>
    <s v="NO_CONCILIADO"/>
  </r>
  <r>
    <x v="70"/>
    <m/>
    <x v="70"/>
    <x v="30"/>
    <s v="O18245430002"/>
    <s v="BOD"/>
    <n v="1824543"/>
    <m/>
    <s v="00099021001 DEPOSITO DE EFECTIVO, DEPOSITANTE: FIDELIA VALLE GUTIERREZ, CONCEPTO: COMPROMISO DE DEVOLUCION DE DEUDA, CUENTA DE DEPOSITO: CUENTA UNICA DEL TESORO / DJBR."/>
    <m/>
    <m/>
    <m/>
    <m/>
    <n v="0"/>
    <n v="626.62"/>
    <s v="CONCILIADO_PARCIAL"/>
  </r>
  <r>
    <x v="12"/>
    <m/>
    <x v="12"/>
    <x v="30"/>
    <s v="O18245610002"/>
    <s v="BOD"/>
    <n v="1824561"/>
    <m/>
    <s v="00099021001 DEPOSITO DE EFECTIVO, DEPOSITANTE: GIOVANNA GISLHANYN ARROCHA LUCANA, CONCEPTO: DEVOLUCION RETRACTIVO, CUENTA DE DEPOSITO: CUENTA UNICA DEL TESORO"/>
    <m/>
    <m/>
    <m/>
    <m/>
    <n v="0"/>
    <n v="2366.54"/>
    <s v="NO_CONCILIADO"/>
  </r>
  <r>
    <x v="63"/>
    <m/>
    <x v="63"/>
    <x v="30"/>
    <s v="O18245640002"/>
    <s v="BOD"/>
    <n v="1824564"/>
    <m/>
    <s v="00347012001 DEPOSITO DE EFECTIVO, DEPOSITANTE: FERNANDO SALMON ALAYZA, CONCEPTO: DEVOLUCION, CUENTA DE DEPOSITO: CUENTA UNICA DEL TESORO"/>
    <m/>
    <m/>
    <m/>
    <m/>
    <n v="0"/>
    <n v="2493.4"/>
    <s v="NO_CONCILIADO"/>
  </r>
  <r>
    <x v="12"/>
    <m/>
    <x v="12"/>
    <x v="30"/>
    <s v="O18245780002"/>
    <s v="BOD"/>
    <n v="1824578"/>
    <m/>
    <s v="00099021001 DEPOSITO DE EFECTIVO, DEPOSITANTE: YOLANDA MARIA BELTRAN TORRICO, CONCEPTO: DOBLE PERCEPCION, CUENTA DE DEPOSITO: CUENTA UNICA DEL TESORO"/>
    <m/>
    <m/>
    <m/>
    <m/>
    <n v="0"/>
    <n v="1803.7"/>
    <s v="NO_CONCILIADO"/>
  </r>
  <r>
    <x v="26"/>
    <m/>
    <x v="26"/>
    <x v="30"/>
    <s v="O18245960002"/>
    <s v="BOD"/>
    <n v="1824596"/>
    <m/>
    <s v="00591012001 DEPOSITO DE EFECTIVO, DEPOSITANTE: MERAPA SRL, CONCEPTO: DEVOLUCION POR EL SERVICIO DE AGUA POTABLE, ESTACION SAN JOSE LINEA MORADA, CUENTA DE DEPOSITO: CUENTA UNICA DEL TESORO"/>
    <m/>
    <m/>
    <m/>
    <m/>
    <n v="0"/>
    <n v="108.34"/>
    <s v="NO_CONCILIADO"/>
  </r>
  <r>
    <x v="17"/>
    <m/>
    <x v="17"/>
    <x v="30"/>
    <s v="O18246110002"/>
    <s v="BOD"/>
    <n v="1824611"/>
    <m/>
    <s v="00291012006 DEPOSITO DE EFECTIVO, DEPOSITANTE: INDUSTRIAS DEL ORIENTE SRL, CONCEPTO: DEPÓSITO EMPRESARIAL INDUSTRIAL DEL ORIENTE, CUENTA DE DEPOSITO: CUENTA UNICA DEL TESORO"/>
    <m/>
    <m/>
    <m/>
    <m/>
    <n v="0"/>
    <n v="7516.8"/>
    <s v="NO_CONCILIADO"/>
  </r>
  <r>
    <x v="17"/>
    <m/>
    <x v="17"/>
    <x v="30"/>
    <s v="O18246120002"/>
    <s v="BOD"/>
    <n v="1824612"/>
    <m/>
    <s v="00291012008 DEPOSITO DE EFECTIVO, DEPOSITANTE: EMPRESA CONSTRUCTORA MOSCOSO, CONCEPTO: ENSAYOS DE LABORATORIO PINTURA BLANCA Y AMARILLA Y MICROESFERAS, CUENTA DE DEPOSITO: CUENTA UNICA DEL TESORO"/>
    <m/>
    <m/>
    <m/>
    <m/>
    <n v="0"/>
    <n v="1241.2"/>
    <s v="NO_CONCILIADO"/>
  </r>
  <r>
    <x v="6"/>
    <m/>
    <x v="6"/>
    <x v="30"/>
    <s v="O18246930002"/>
    <s v="BOD"/>
    <n v="1824693"/>
    <m/>
    <s v="00132079201 DEPOSITO DE EFECTIVO, DEPOSITANTE: SERGIO BENAVIDES, CONCEPTO: DEVOLUCION DE FONDOS NO UTILIZADOS, CUENTA DE DEPOSITO: CUENTA UNICA DEL TESORO"/>
    <m/>
    <m/>
    <m/>
    <m/>
    <n v="0"/>
    <n v="280"/>
    <s v="NO_CONCILIADO"/>
  </r>
  <r>
    <x v="6"/>
    <m/>
    <x v="6"/>
    <x v="30"/>
    <s v="O18246960002"/>
    <s v="BOD"/>
    <n v="1824696"/>
    <m/>
    <s v="00132079201 DEPOSITO DE EFECTIVO, DEPOSITANTE: SERGIO BENAVIDES, CONCEPTO: DEVOLUCION DE FONDOS NO UTILIZADOS, CUENTA DE DEPOSITO: CUENTA UNICA DEL TESORO"/>
    <m/>
    <m/>
    <m/>
    <m/>
    <n v="0"/>
    <n v="3720"/>
    <s v="NO_CONCILIADO"/>
  </r>
  <r>
    <x v="41"/>
    <m/>
    <x v="41"/>
    <x v="30"/>
    <s v="O18247290002"/>
    <s v="BOD"/>
    <n v="1824729"/>
    <m/>
    <s v="00099021001 DEPOSITO DE EFECTIVO, DEPOSITANTE: MARIO GUARACHI GUARACHI, CONCEPTO: DOBLE PERCEPCION, CUENTA DE DEPOSITO: CUENTA UNICA DEL TESORO / DJBR."/>
    <m/>
    <m/>
    <m/>
    <m/>
    <n v="0"/>
    <n v="929.06"/>
    <s v="NO_CONCILIADO"/>
  </r>
  <r>
    <x v="12"/>
    <m/>
    <x v="12"/>
    <x v="30"/>
    <s v="O18247330002"/>
    <s v="BOD"/>
    <n v="1824733"/>
    <m/>
    <s v="00099021001 DEPOSITO DE EFECTIVO, DEPOSITANTE: HEIDI MENDOZA BARRAU, CONCEPTO: POR EXCEDENTE EN RENUMERACION MAXIMA EN EL SECTOR PUBLICO MES DE NOVIEMBRE 2019, CUENTA DE DEPOSITO: CUENTA UNICA DEL TESORO / DJBR."/>
    <m/>
    <m/>
    <m/>
    <m/>
    <n v="0"/>
    <n v="23.05"/>
    <s v="NO_CONCILIADO"/>
  </r>
  <r>
    <x v="12"/>
    <m/>
    <x v="12"/>
    <x v="30"/>
    <s v="O18247370002"/>
    <s v="BOD"/>
    <n v="1824737"/>
    <m/>
    <s v="00099021001 DEPOSITO DE EFECTIVO, DEPOSITANTE: HEIDI MENDOZA BARRAU, CONCEPTO: POR EXCEDENTE EN RENUMERACION MAXIMA EN EL SECTOR PUBLICO MES DE DICIEMBRE 2019, CUENTA DE DEPOSITO: CUENTA UNICA DEL TESORO / DJBR."/>
    <m/>
    <m/>
    <m/>
    <m/>
    <n v="0"/>
    <n v="23.05"/>
    <s v="NO_CONCILIADO"/>
  </r>
  <r>
    <x v="12"/>
    <m/>
    <x v="12"/>
    <x v="30"/>
    <s v="O18247400002"/>
    <s v="BOD"/>
    <n v="1824740"/>
    <m/>
    <s v="00099021001 DEPOSITO DE EFECTIVO, DEPOSITANTE: HEIDI MENDOZA BARRAU, CONCEPTO: POR EXCEDENTE EN RENUMERACION MAXIMA EN EL SECTOR PUBLICO MES DE ENERO 2020, CUENTA DE DEPOSITO: CUENTA UNICA DEL TESORO / DJBR."/>
    <m/>
    <m/>
    <m/>
    <m/>
    <n v="0"/>
    <n v="23.05"/>
    <s v="NO_CONCILIADO"/>
  </r>
  <r>
    <x v="48"/>
    <m/>
    <x v="48"/>
    <x v="30"/>
    <s v="B18245490002"/>
    <s v="BOD"/>
    <n v="1824549"/>
    <m/>
    <s v="00099021001 DEP.DE CHEQ.AJENOS,RET.DE CAM.,CONCEPTO: DEVOLUCION POR DESCUENTOS A JURADOS ELECTORALES ELECCIONES GENERALES 2019,DEP.: TRIBUNAL ELECTORAL DEPARTAMENTAL DE SANTA CRUZ , PROCEDENCIA: BANCO UNION S.A., CHEQUE: 8084, FECHA DE EMISION:11/02/2020"/>
    <m/>
    <m/>
    <m/>
    <m/>
    <n v="0"/>
    <n v="42999"/>
    <s v="NO_CONCILIADO"/>
  </r>
  <r>
    <x v="48"/>
    <m/>
    <x v="48"/>
    <x v="30"/>
    <s v="B18245510002"/>
    <s v="BOD"/>
    <n v="1824551"/>
    <m/>
    <s v="00099021001 DEP.DE CHEQ.AJENOS,RET.DE CAM.,CONCEPTO: DEVOLUCION DE ESTIPENDIOS NO PAGADOS A JURADOS ELECTORALES ELECCIONES GENERALES 2019,DEP.: TRIBUNAL ELECTORAL DEPARTAMENTAL DE SANTA CRUZ"/>
    <m/>
    <m/>
    <m/>
    <m/>
    <n v="0"/>
    <n v="333055.90000000002"/>
    <s v="NO_CONCILIADO"/>
  </r>
  <r>
    <x v="8"/>
    <m/>
    <x v="8"/>
    <x v="30"/>
    <s v="B18245550002"/>
    <s v="BOD"/>
    <n v="1824555"/>
    <m/>
    <s v="00086031101 DEP.DE CHEQ.AJENOS,RET.DE CAM.,CONCEPTO: INGRESO POR MULTAS,DEP.: SERNAP-OTUQUIS , PROCEDENCIA: BANCO UNION S.A., CHEQUE: 933, FECHA DE EMISION:27/01/2020"/>
    <m/>
    <m/>
    <m/>
    <m/>
    <n v="0"/>
    <n v="12360"/>
    <s v="NO_CONCILIADO"/>
  </r>
  <r>
    <x v="8"/>
    <m/>
    <x v="8"/>
    <x v="30"/>
    <s v="B18245600002"/>
    <s v="BOD"/>
    <n v="1824560"/>
    <m/>
    <s v="00086031101 DEP.DE CHEQ.AJENOS,RET.DE CAM.,CONCEPTO: INGRESO POR MULTAS,DEP.: SERNAP-ATUQUIS , PROCEDENCIA: BANCO UNION S.A., CHEQUE: 934, FECHA DE EMISION:27/01/2020"/>
    <m/>
    <m/>
    <m/>
    <m/>
    <n v="0"/>
    <n v="1236"/>
    <s v="NO_CONCILIADO"/>
  </r>
  <r>
    <x v="8"/>
    <m/>
    <x v="8"/>
    <x v="30"/>
    <s v="B18245620002"/>
    <s v="BOD"/>
    <n v="1824562"/>
    <m/>
    <s v="00086031101 DEP.DE CHEQ.AJENOS,RET.DE CAM.,CONCEPTO: DESEMBOLSO WWF-SERNAP,DEP.: SERNAP-OTUQUIS , PROCEDENCIA: BANCO UNION S.A., CHEQUE: 935, FECHA DE EMISION:27/01/2020"/>
    <m/>
    <m/>
    <m/>
    <m/>
    <n v="0"/>
    <n v="30500"/>
    <s v="NO_CONCILIADO"/>
  </r>
  <r>
    <x v="12"/>
    <m/>
    <x v="12"/>
    <x v="30"/>
    <s v="O18247970002"/>
    <s v="BOD"/>
    <n v="1824797"/>
    <m/>
    <s v="00099021001 DEPOSITO DE EFECTIVO, DEPOSITANTE: JUAN BUSTOS CELIS, CONCEPTO: REVERSION PASAJES PREV N° 7959/19 N° DE CARGO DE CUENTA, CUENTA DE DEPOSITO: CUENTA UNICA DEL TESORO / DJBR."/>
    <m/>
    <m/>
    <m/>
    <m/>
    <n v="0"/>
    <n v="70"/>
    <s v="NO_CONCILIADO"/>
  </r>
  <r>
    <x v="4"/>
    <m/>
    <x v="4"/>
    <x v="30"/>
    <s v="O18248010002"/>
    <s v="BOD"/>
    <n v="1824801"/>
    <m/>
    <s v="00592012001 DEPOSITO DE EFECTIVO, DEPOSITANTE: AGUSTINA MAMANI, CONCEPTO: VENTA PAQUETES TURISTICOS DE LA GESTION 2020, CUENTA DE DEPOSITO: CUENTA UNICA DEL TESORO"/>
    <m/>
    <m/>
    <m/>
    <m/>
    <n v="0"/>
    <n v="375"/>
    <s v="NO_CONCILIADO"/>
  </r>
  <r>
    <x v="4"/>
    <m/>
    <x v="4"/>
    <x v="30"/>
    <s v="O18248020002"/>
    <s v="BOD"/>
    <n v="1824802"/>
    <m/>
    <s v="00592012001 DEPOSITO DE EFECTIVO, DEPOSITANTE: AGUSTINA MAMANI, CONCEPTO: VENTA EMISIVO DEL 03 DE FEBRERO AL 10 DE FEBRERO 2020, CUENTA DE DEPOSITO: CUENTA UNICA DEL TESORO"/>
    <m/>
    <m/>
    <m/>
    <m/>
    <n v="0"/>
    <n v="32822.5"/>
    <s v="NO_CONCILIADO"/>
  </r>
  <r>
    <x v="4"/>
    <m/>
    <x v="4"/>
    <x v="30"/>
    <s v="O18248070002"/>
    <s v="BOD"/>
    <n v="1824807"/>
    <m/>
    <s v="00592012001 DEPOSITO DE EFECTIVO, DEPOSITANTE: AGUSTINA MAMANI, CONCEPTO: SOBRANTE AL FINALIZAR DEL ARQUEO DE CAJA EN FECHA 28-01-20, CUENTA DE DEPOSITO: CUENTA UNICA DEL TESORO"/>
    <m/>
    <m/>
    <m/>
    <m/>
    <n v="0"/>
    <n v="50"/>
    <s v="NO_CONCILIADO"/>
  </r>
  <r>
    <x v="4"/>
    <m/>
    <x v="4"/>
    <x v="30"/>
    <s v="O18248080002"/>
    <s v="BOD"/>
    <n v="1824808"/>
    <m/>
    <s v="00592012001 DEPOSITO DE EFECTIVO, DEPOSITANTE: AGUSTINA MAMANI, CONCEPTO: VENTA PAQUETES TURISTICOS DE GESTION 2020, CUENTA DE DEPOSITO: CUENTA UNICA DEL TESORO"/>
    <m/>
    <m/>
    <m/>
    <m/>
    <n v="0"/>
    <n v="1390"/>
    <s v="NO_CONCILIADO"/>
  </r>
  <r>
    <x v="4"/>
    <m/>
    <x v="4"/>
    <x v="30"/>
    <s v="O18248090002"/>
    <s v="BOD"/>
    <n v="1824809"/>
    <m/>
    <s v="00592012001 DEPOSITO DE EFECTIVO, DEPOSITANTE: AGUSTINA MAMANI C., CONCEPTO: VENTA EMISIVO DEL 29 AL 31 DE ENERO DE 2020, CUENTA DE DEPOSITO: CUENTA UNICA DEL TESORO"/>
    <m/>
    <m/>
    <m/>
    <m/>
    <n v="0"/>
    <n v="20023.599999999999"/>
    <s v="NO_CONCILIADO"/>
  </r>
  <r>
    <x v="10"/>
    <m/>
    <x v="10"/>
    <x v="30"/>
    <s v="G12743910001"/>
    <s v="CVD"/>
    <n v="1274391"/>
    <m/>
    <s v="COBRO COSTOS DE PAPELERIA POR REGULARIZACION DE TRANSFERENCIA DEL EXTERIOR POR ORDEN DE LIMA GAS S.A. LIB. 00513062001 YPFB-OPERACIONES PLANTA DE SEPARACION DE LIQUIDOS RIO GRANDE"/>
    <m/>
    <m/>
    <m/>
    <m/>
    <n v="50"/>
    <n v="0"/>
    <s v="NO_CONCILIADO"/>
  </r>
  <r>
    <x v="10"/>
    <m/>
    <x v="10"/>
    <x v="30"/>
    <s v="G12743930001"/>
    <s v="CVD"/>
    <n v="1274393"/>
    <m/>
    <s v="COBRO COSTOS DE PAPELERIA POR REGULARIZACION DE TRANSFERENCIA DEL EXTERIOR POR ORDEN DE GAS CORONA SAECA LIB. 00513062001 YPFB-OPERACIONES PLANTA DE SEPARACION DE LIQUIDOS RIO GRANDE"/>
    <m/>
    <m/>
    <m/>
    <m/>
    <n v="50"/>
    <n v="0"/>
    <s v="NO_CONCILIADO"/>
  </r>
  <r>
    <x v="17"/>
    <m/>
    <x v="17"/>
    <x v="30"/>
    <s v="G12747240003"/>
    <s v="COB"/>
    <n v="1274724"/>
    <m/>
    <s v="TRANSFERENCIA RECIBIDA DEL EXTERIOR SEGÚN MENSAJES SWIFT Nos. 01997-01996 (REM.EXT.) DE FECHA 14-02-2020 POR DESEMBOLSO DE BID PRÉSTAMO 3540/BL-BO OPS0202005791A LIBRETA N° 00291012002 ABC-RECURSOS PROPIOS REF.: UTILES DE ESCRITORIO"/>
    <m/>
    <m/>
    <m/>
    <m/>
    <n v="50"/>
    <n v="0"/>
    <s v="NO_CONCILIADO"/>
  </r>
  <r>
    <x v="17"/>
    <m/>
    <x v="17"/>
    <x v="30"/>
    <s v="Q12425760002"/>
    <s v="CRV"/>
    <n v="1242576"/>
    <m/>
    <s v="NUMERO DE LIBRETA CUT: 00291012009 OPERACIÓN E18 TRANSFERENCIA DEL SISTEMA FINANCIERO POR CUENTA DE TERCEROS A LA CUT ABONO CUT-ABC OTROS RECURSOS ESPECIFICOS"/>
    <m/>
    <m/>
    <m/>
    <m/>
    <n v="0"/>
    <n v="1011639"/>
    <s v="NO_CONCILIADO"/>
  </r>
  <r>
    <x v="10"/>
    <m/>
    <x v="10"/>
    <x v="30"/>
    <s v="G12749020001"/>
    <s v="CVD"/>
    <n v="1274902"/>
    <m/>
    <s v="COBRO COSTOS DE PAPELERIA SEGUN TRANSFERENCIA DEL EXTERIOR POR ORDEN DE INTEGRACION ENERGETICA ARGENTINA S.A. IEASA REF.: INV.EXA-GJA-103/19 FC 103/19 FECHA VALOR 14/02/2020 LIB. 00513012007 YPFB - RECURSOS NACIONALIZACIÓN"/>
    <m/>
    <m/>
    <m/>
    <m/>
    <n v="50"/>
    <n v="0"/>
    <s v="NO_CONCILIADO"/>
  </r>
  <r>
    <x v="16"/>
    <m/>
    <x v="16"/>
    <x v="30"/>
    <s v="G12750410002"/>
    <s v="CRV"/>
    <n v="1275041"/>
    <m/>
    <s v="REGULARIZACION DE TRANSFERENCIA DEL EXTERIOR SEGUN SWIFT NO.1831 DE FECHA 14/02/2020 ORDENANTE: CONSULADO EST PLURINAC BOLIVIA (VIEDMA ARGENTINA) REF.: DEVOLUCION GASTOS DE FUNCIONAMIENTO GESTION 2019 LIB. 00099021001 TGN-RECURSOS ORDINARIOS (3987)"/>
    <m/>
    <m/>
    <m/>
    <m/>
    <n v="0"/>
    <n v="53836.800000000003"/>
    <s v="NO_CONCILIADO"/>
  </r>
  <r>
    <x v="16"/>
    <m/>
    <x v="16"/>
    <x v="30"/>
    <s v="G12750430002"/>
    <s v="CRV"/>
    <n v="1275043"/>
    <m/>
    <s v="REGULARIZACION DE TRANSFERENCIA DEL EXTERIOR SEGUN SWIFT 01830 DE FECHA 14/02/2020 ORDENANTE: CONSULADO DEL ESTADO PLURINACIONAL DE BOLIVIA EN VIEDMA ARGENTINA LIB. 00099021001 TGN-RECURSOS ORDINARIOS (3987)"/>
    <m/>
    <m/>
    <m/>
    <m/>
    <n v="0"/>
    <n v="23098.51"/>
    <s v="NO_CONCILIADO"/>
  </r>
  <r>
    <x v="29"/>
    <m/>
    <x v="29"/>
    <x v="30"/>
    <s v="Q12425940002"/>
    <s v="CRV"/>
    <n v="1242594"/>
    <m/>
    <s v="NUMERO DE LIBRETA CUT: 00099021001 OPERACIÓN E18 TRANSFERENCIA DEL SISTEMA FINANCIERO POR CUENTA DE TERCEROS A LA CUT TRANSFERENCIA A SOLICITUD DEL MINISTERIO DE EDUCACION DJT 2019 SOLICITUD BDP SAM FIDEICOMISO BONO JUANCITO PINTO GESTION 2019"/>
    <m/>
    <m/>
    <m/>
    <m/>
    <n v="0"/>
    <n v="5885"/>
    <s v="NO_CONCILIADO"/>
  </r>
  <r>
    <x v="29"/>
    <m/>
    <x v="29"/>
    <x v="30"/>
    <s v="Q12425950002"/>
    <s v="CRV"/>
    <n v="1242595"/>
    <m/>
    <s v="NUMERO DE LIBRETA CUT: 00099021001 OPERACIÓN E18 TRANSFERENCIA DEL SISTEMA FINANCIERO POR CUENTA DE TERCEROS A LA CUT TRANSFERENCIA A SOLICITUD DEL MINISTERIO DE EDUCACION DJT 2019 SOLICITUD BDP SAM FIDEICOMISO BONO JUANCITO PINTO GESTION 2019"/>
    <m/>
    <m/>
    <m/>
    <m/>
    <n v="0"/>
    <n v="11835"/>
    <s v="NO_CONCILIADO"/>
  </r>
  <r>
    <x v="29"/>
    <m/>
    <x v="29"/>
    <x v="30"/>
    <s v="Q12425960002"/>
    <s v="CRV"/>
    <n v="1242596"/>
    <m/>
    <s v="NUMERO DE LIBRETA CUT: 00099021001 OPERACIÓN E18 TRANSFERENCIA DEL SISTEMA FINANCIERO POR CUENTA DE TERCEROS A LA CUT TRANSFERENCIA A SOLICITUD DEL MINISTERIO DE EDUCACION DJT 2019 SOLICITUD BDP SAM FIDEICOMISO BONO JUANCITO PINTO GESTION 2019"/>
    <m/>
    <m/>
    <m/>
    <m/>
    <n v="0"/>
    <n v="384327.98"/>
    <s v="NO_CONCILIADO"/>
  </r>
  <r>
    <x v="29"/>
    <m/>
    <x v="29"/>
    <x v="30"/>
    <s v="Q12425970002"/>
    <s v="CRV"/>
    <n v="1242597"/>
    <m/>
    <s v="NUMERO DE LIBRETA CUT: 00099021001 OPERACIÓN E18 TRANSFERENCIA DEL SISTEMA FINANCIERO POR CUENTA DE TERCEROS A LA CUT TRANSFERENCIA A SOLICITUD DEL MINISTERIO DE EDUCACION DJT 2019 SOLICITUD BDP SAM FIDEICOMISO BONO JUANCITO PINTO GESTION 2019"/>
    <m/>
    <m/>
    <m/>
    <m/>
    <n v="0"/>
    <n v="4452"/>
    <s v="NO_CONCILIADO"/>
  </r>
  <r>
    <x v="29"/>
    <m/>
    <x v="29"/>
    <x v="30"/>
    <s v="Q12425980002"/>
    <s v="CRV"/>
    <n v="1242598"/>
    <m/>
    <s v="NUMERO DE LIBRETA CUT: 00099021001 OPERACIÓN E18 TRANSFERENCIA DEL SISTEMA FINANCIERO POR CUENTA DE TERCEROS A LA CUT TRANSFERENCIA A SOLICITUD DEL MINISTERIO DE EDUCACION DJT 2019 SOLICITUD BDP SAM FIDEICOMISO BONO JUANCITO PINTO GESTION 2019"/>
    <m/>
    <m/>
    <m/>
    <m/>
    <n v="0"/>
    <n v="8587"/>
    <s v="NO_CONCILIADO"/>
  </r>
  <r>
    <x v="29"/>
    <m/>
    <x v="29"/>
    <x v="30"/>
    <s v="Q12425990002"/>
    <s v="CRV"/>
    <n v="1242599"/>
    <m/>
    <s v="NUMERO DE LIBRETA CUT: 00099021001 OPERACIÓN E18 TRANSFERENCIA DEL SISTEMA FINANCIERO POR CUENTA DE TERCEROS A LA CUT TRANSFERENCIA A SOLICITUD DEL MINISTERIO DE EDUCACION DJT 2019 SOLICITUD BDP SAM FIDEICOMISO BONO JUANCITO PINTO GESTION 2019"/>
    <m/>
    <m/>
    <m/>
    <m/>
    <n v="0"/>
    <n v="1828.78"/>
    <s v="NO_CONCILIADO"/>
  </r>
  <r>
    <x v="29"/>
    <m/>
    <x v="29"/>
    <x v="30"/>
    <s v="Q12426000002"/>
    <s v="CRV"/>
    <n v="1242600"/>
    <m/>
    <s v="NUMERO DE LIBRETA CUT: 00099021001 OPERACIÓN E18 TRANSFERENCIA DEL SISTEMA FINANCIERO POR CUENTA DE TERCEROS A LA CUT TRANSFERENCIA A SOLICITUD DEL MINISTERIO DE EDUCACION DJT 2019 SOLICITUD BDP SAM FIDEICOMISO BONO JUANCITO PINTO GESTION 2019"/>
    <m/>
    <m/>
    <m/>
    <m/>
    <n v="0"/>
    <n v="266359.62"/>
    <s v="NO_CONCILIADO"/>
  </r>
  <r>
    <x v="10"/>
    <m/>
    <x v="10"/>
    <x v="30"/>
    <s v="G12750460001"/>
    <s v="CVD"/>
    <n v="1275046"/>
    <m/>
    <s v="COBRO COSTOS DE PAPELERIA SEGUN TRANSFERENCIA DEL EXTERIOR POR ORDEN DE OLEODUCTO SUR DEL PERU SAC (FECHA VALOR 14/02/2020) LIB. 00513062001 YPFB-OPERACIONES PLANTA DE SEPARACION DE LIQUIDOS RIO GRANDE"/>
    <m/>
    <m/>
    <m/>
    <m/>
    <n v="50"/>
    <n v="0"/>
    <s v="NO_CONCILIADO"/>
  </r>
  <r>
    <x v="10"/>
    <m/>
    <x v="10"/>
    <x v="30"/>
    <s v="G12751530001"/>
    <s v="CVD"/>
    <n v="1275153"/>
    <m/>
    <s v="COBRO COSTOS DE PAPELERIA SEGUN TRANSFERENCIA DEL EXTERIOR POR ORDEN DE PUMA ENERGY PARAGUAY S.A. REF.: S060044293F301 FECHA VALOR 13/02/2020 LIB. 00513062001 YPFB-OPERACIONES PLANTA DE SEPARACION DE LIQUIDOS RIO GRANDE"/>
    <m/>
    <m/>
    <m/>
    <m/>
    <n v="50"/>
    <n v="0"/>
    <s v="NO_CONCILIADO"/>
  </r>
  <r>
    <x v="32"/>
    <m/>
    <x v="32"/>
    <x v="31"/>
    <s v="O18249460002"/>
    <s v="BOD"/>
    <n v="1824946"/>
    <m/>
    <s v="00099021001 DEPOSITO DE EFECTIVO, DEPOSITANTE: EDGAR -HERNANI DIAZ, CONCEPTO: DEVOLUCION DE DINERO, CUENTA DE DEPOSITO: CUENTA UNICA DEL TESORO / DJBR."/>
    <m/>
    <m/>
    <m/>
    <m/>
    <n v="0"/>
    <n v="3017.18"/>
    <s v="NO_CONCILIADO"/>
  </r>
  <r>
    <x v="0"/>
    <m/>
    <x v="0"/>
    <x v="31"/>
    <s v="O18249500002"/>
    <s v="BOD"/>
    <n v="1824950"/>
    <m/>
    <s v="00099021001 DEPOSITO DE EFECTIVO, DEPOSITANTE: MIREYA VANESSA VILLARROEL VARGAS, CONCEPTO: DEVOLUCION DE DEMACIA EN FACTURACION, CUENTA DE DEPOSITO: CUENTA UNICA DEL TESORO"/>
    <m/>
    <m/>
    <m/>
    <m/>
    <n v="0"/>
    <n v="2.2200000000000002"/>
    <s v="NO_CONCILIADO"/>
  </r>
  <r>
    <x v="18"/>
    <m/>
    <x v="18"/>
    <x v="31"/>
    <s v="O18249660002"/>
    <s v="BOD"/>
    <n v="1824966"/>
    <m/>
    <s v="00099021001 DEPOSITO DE EFECTIVO, DEPOSITANTE: RUFINA ZAGREDO DE TELLERIA, CONCEPTO: DEVOLUCION DE LLAMADAS TELEFONICAS POR EL MES DE ENERO 2020, CUENTA DE DEPOSITO: CUENTA UNICA DEL TESORO / DJBR."/>
    <m/>
    <m/>
    <m/>
    <m/>
    <n v="0"/>
    <n v="7.5"/>
    <s v="NO_CONCILIADO"/>
  </r>
  <r>
    <x v="18"/>
    <m/>
    <x v="18"/>
    <x v="31"/>
    <s v="O18249670002"/>
    <s v="BOD"/>
    <n v="1824967"/>
    <m/>
    <s v="00099021001 DEPOSITO DE EFECTIVO, DEPOSITANTE: LAIDA RODRIGUEZ DE PINELL, CONCEPTO: DEVOLUCION DE LLAMADAS TELEFONICA MES DE ENERO 2020, CUENTA DE DEPOSITO: CUENTA UNICA DEL TESORO / DJBR."/>
    <m/>
    <m/>
    <m/>
    <m/>
    <n v="0"/>
    <n v="5"/>
    <s v="NO_CONCILIADO"/>
  </r>
  <r>
    <x v="12"/>
    <m/>
    <x v="12"/>
    <x v="31"/>
    <s v="O18249790002"/>
    <s v="BOD"/>
    <n v="1824979"/>
    <m/>
    <s v="00099021001 DEPOSITO DE EFECTIVO, DEPOSITANTE: JUAN MAYTA MAMANI C.I. 2289827 LP, CONCEPTO: DOBLE PERCEPCION, CUENTA DE DEPOSITO: CUENTA UNICA DEL TESORO"/>
    <m/>
    <m/>
    <m/>
    <m/>
    <n v="0"/>
    <n v="1137.8499999999999"/>
    <s v="NO_CONCILIADO"/>
  </r>
  <r>
    <x v="12"/>
    <m/>
    <x v="12"/>
    <x v="31"/>
    <s v="O18250610002"/>
    <s v="BOD"/>
    <n v="1825061"/>
    <m/>
    <s v="00099021001 DEPOSITO DE EFECTIVO, DEPOSITANTE: OSCAR JOSE ESPINOSA GARCIA, CONCEPTO: DOBLE PERCEPION, CUENTA DE DEPOSITO: CUENTA UNICA DEL TESORO"/>
    <m/>
    <m/>
    <m/>
    <m/>
    <n v="0"/>
    <n v="3568.67"/>
    <s v="NO_CONCILIADO"/>
  </r>
  <r>
    <x v="21"/>
    <m/>
    <x v="21"/>
    <x v="31"/>
    <s v="O18251100002"/>
    <s v="BOD"/>
    <n v="1825110"/>
    <m/>
    <s v="00119012001 DEPOSITO DE EFECTIVO, DEPOSITANTE: NEMECIO RONALD COARITE MAMANI, CONCEPTO: PAGO POR EMISION DE CERTICADOS DIGITALES, CUENTA DE DEPOSITO: CUENTA UNICA DEL TESORO"/>
    <m/>
    <m/>
    <m/>
    <m/>
    <n v="0"/>
    <n v="780"/>
    <s v="NO_CONCILIADO"/>
  </r>
  <r>
    <x v="12"/>
    <m/>
    <x v="12"/>
    <x v="31"/>
    <s v="O18251590002"/>
    <s v="BOD"/>
    <n v="1825159"/>
    <m/>
    <s v="00099021001 DEPOSITO DE EFECTIVO, DEPOSITANTE: BASILIA MAMANIHUANCA MAMANI, CONCEPTO: DEVOLUCION DE AGUINALDO SR. ZENON LAURA ALTAMIRANO, CUENTA DE DEPOSITO: CUENTA UNICA DEL TESORO"/>
    <m/>
    <m/>
    <m/>
    <m/>
    <n v="0"/>
    <n v="3498.61"/>
    <s v="NO_CONCILIADO"/>
  </r>
  <r>
    <x v="8"/>
    <m/>
    <x v="8"/>
    <x v="31"/>
    <s v="B18249920002"/>
    <s v="BOD"/>
    <n v="1824992"/>
    <m/>
    <s v="00086031107 DEP.DE CHEQ.AJENOS,RET.DE CAM.,CONCEPTO: DEPÓSITO SERNAP FONDOS VICUÑA,DEP.: ACOFIV - BOLIVIA , PROCEDENCIA: BANCO DE CREDITO DE BOLIVIA S.A., CHEQUE: 588, FECHA DE EMISION:14/02/2020"/>
    <m/>
    <m/>
    <m/>
    <m/>
    <n v="0"/>
    <n v="50214"/>
    <s v="NO_CONCILIADO"/>
  </r>
  <r>
    <x v="45"/>
    <m/>
    <x v="45"/>
    <x v="31"/>
    <s v="F0003941"/>
    <s v="NTE"/>
    <n v="1251550"/>
    <m/>
    <s v="De: 00099021001 Transferencia de recursos a solicitud del Órgano Judicial, (operación bimonetaria), SG Nota CITE:UNID./NAL./FINANZAS/DAF-OJ N°90/2020, a favor de la Vicepresidencia del Estado Plurinacional por Restitución de Certificado Depósito Judicial Nro. 3365. H.R. 6-3903-R. TC 6.86."/>
    <m/>
    <m/>
    <m/>
    <m/>
    <n v="2467.61"/>
    <n v="0"/>
    <s v="NO_CONCILIADO"/>
  </r>
  <r>
    <x v="13"/>
    <m/>
    <x v="13"/>
    <x v="31"/>
    <s v="F0003950"/>
    <s v="DAU"/>
    <n v="1252704"/>
    <m/>
    <s v="A:00041014101 Débito Automático por contraparte del GAM Villa de Huacaya, correspondiente al Convenio Intergubernativo (Equipos de Computación) de fecha 12 de julio de 2018 suscrito entre el Ministerio de Desarrollo Productivo y Economía Plural y el GAM Villa de Huacaya, correspondiente a la dotación de equipos de computación a las Unidades Educativas Fiscales y de Convenio del Subsistema de Educación Regular."/>
    <m/>
    <m/>
    <m/>
    <m/>
    <n v="0"/>
    <n v="31320"/>
    <s v="NO_CONCILIADO"/>
  </r>
  <r>
    <x v="10"/>
    <m/>
    <x v="10"/>
    <x v="31"/>
    <s v="G12762700001"/>
    <s v="CVD"/>
    <n v="1276270"/>
    <m/>
    <s v="COBRO COSTOS DE PAPELERIA POR REGULARIZACION DE TRANSFERENCIA DEL EXTERIOR POR ORDEN DE PETROLEOS PARAGUAYOS PETROPAR LIB. 00513062001 YPFB-OPERACIONES PLANTA DE SEPARACION DE LIQUIDOS RIO GRANDE"/>
    <m/>
    <m/>
    <m/>
    <m/>
    <n v="50"/>
    <n v="0"/>
    <s v="NO_CONCILIADO"/>
  </r>
  <r>
    <x v="51"/>
    <m/>
    <x v="51"/>
    <x v="32"/>
    <s v="O18253310002"/>
    <s v="BOD"/>
    <n v="1825331"/>
    <m/>
    <s v="00099021001 DEPOSITO DE EFECTIVO, DEPOSITANTE: IVAN GUZMAN RUESCAS, CONCEPTO: DEVOLUCION POR LA DIFERENCIA DE ENTREGA DE 3 PARKAS Y 3 POLERAS SEGUN INFORME ASFI/VAI/R-1810/2020, CUENTA DE DEPOSITO: CUENTA UNICA DEL TESORO"/>
    <m/>
    <m/>
    <m/>
    <m/>
    <n v="0"/>
    <n v="555"/>
    <s v="NO_CONCILIADO"/>
  </r>
  <r>
    <x v="24"/>
    <m/>
    <x v="24"/>
    <x v="32"/>
    <s v="O18253570002"/>
    <s v="BOD"/>
    <n v="1825357"/>
    <m/>
    <s v="00015011108 DEPOSITO DE EFECTIVO, DEPOSITANTE: REGIMEN PENITENCIARIO, CONCEPTO: DESCARGO DE ASIGNACION DE RECURSOS, CUENTA DE DEPOSITO: CUENTA UNICA DEL TESORO"/>
    <m/>
    <m/>
    <m/>
    <m/>
    <n v="0"/>
    <n v="0.62"/>
    <s v="NO_CONCILIADO"/>
  </r>
  <r>
    <x v="18"/>
    <m/>
    <x v="18"/>
    <x v="32"/>
    <s v="O18253610002"/>
    <s v="BOD"/>
    <n v="1825361"/>
    <m/>
    <s v="00099021001 DEPOSITO DE EFECTIVO, DEPOSITANTE: GLORIA CAMACHO JIMENEZ, CONCEPTO: DEVOLUCION DE LLAMADAS TELEFONICAS MES DE ENERO/20 DE GLORIA ANGELA CAMACHO JIMENEZ, CUENTA DE DEPOSITO: CUENTA UNICA DEL TESORO / DJBR."/>
    <m/>
    <m/>
    <m/>
    <m/>
    <n v="0"/>
    <n v="8.48"/>
    <s v="NO_CONCILIADO"/>
  </r>
  <r>
    <x v="18"/>
    <m/>
    <x v="18"/>
    <x v="32"/>
    <s v="O18253620002"/>
    <s v="BOD"/>
    <n v="1825362"/>
    <m/>
    <s v="00099021001 DEPOSITO DE EFECTIVO, DEPOSITANTE: MABEL CYNDI CASANOVAS, CONCEPTO: DEVOLUCION DE LLAMADAS TELEFONICAS MES DE ENERO/20 DE MABEL CYNDI CASANOVAS, CUENTA DE DEPOSITO: CUENTA UNICA DEL TESORO / DJBR."/>
    <m/>
    <m/>
    <m/>
    <m/>
    <n v="0"/>
    <n v="14.96"/>
    <s v="NO_CONCILIADO"/>
  </r>
  <r>
    <x v="27"/>
    <m/>
    <x v="27"/>
    <x v="32"/>
    <s v="O18253990002"/>
    <s v="BOD"/>
    <n v="1825399"/>
    <m/>
    <s v="00099021001 DEPOSITO DE EFECTIVO, DEPOSITANTE: MARIA ROXANA VEIZAGA CASSO, CONCEPTO: DEVOLUCION DE GASTOS JUDICIALES PAGADOS POR EL SEGIO AFPS DEL MES DE SEPTIEMBRE -2014 N 2172 -C-31, CUENTA DE DEPOSITO: CUENTA UNICA DEL TESORO / DJBR."/>
    <m/>
    <m/>
    <m/>
    <m/>
    <n v="0"/>
    <n v="1304.92"/>
    <s v="NO_CONCILIADO"/>
  </r>
  <r>
    <x v="27"/>
    <m/>
    <x v="27"/>
    <x v="32"/>
    <s v="O18254020002"/>
    <s v="BOD"/>
    <n v="1825402"/>
    <m/>
    <s v="00099021001 DEPOSITO DE EFECTIVO, DEPOSITANTE: MARIA ROXANA VEIZAGA CASSO, CONCEPTO: DEVOLUCION DE GASTOS JUDICIALES PAGADOS POR EL SEGIP AFPS DEL MES DE JUNIO -2014 N 1246 SEGUN C-31, CUENTA DE DEPOSITO: CUENTA UNICA DEL TESORO"/>
    <m/>
    <m/>
    <m/>
    <m/>
    <n v="0"/>
    <n v="598.80999999999995"/>
    <s v="NO_CONCILIADO"/>
  </r>
  <r>
    <x v="18"/>
    <m/>
    <x v="18"/>
    <x v="32"/>
    <s v="O18254200002"/>
    <s v="BOD"/>
    <n v="1825420"/>
    <m/>
    <s v="00099021001 DEPOSITO DE EFECTIVO, DEPOSITANTE: MARCELA LARREA, CONCEPTO: DEVOLUCION DE LLAMADAS TELEFONICAS MES DE ENERO /2020 POR MARCELA LARREA ALIAGA, CUENTA DE DEPOSITO: CUENTA UNICA DEL TESORO / DJBR."/>
    <m/>
    <m/>
    <m/>
    <m/>
    <n v="0"/>
    <n v="10.48"/>
    <s v="NO_CONCILIADO"/>
  </r>
  <r>
    <x v="18"/>
    <m/>
    <x v="18"/>
    <x v="32"/>
    <s v="O18254210002"/>
    <s v="BOD"/>
    <n v="1825421"/>
    <m/>
    <s v="00099021001 DEPOSITO DE EFECTIVO, DEPOSITANTE: GUADALUPE DE LA TORRE, CONCEPTO: DEVOLUCION DE LLAMADAS TELEFONICAS MES DE ENERO /2020 POR GUADALUPE DE LA TORRE, CUENTA DE DEPOSITO: CUENTA UNICA DEL TESORO / DJBR."/>
    <m/>
    <m/>
    <m/>
    <m/>
    <n v="0"/>
    <n v="7.11"/>
    <s v="NO_CONCILIADO"/>
  </r>
  <r>
    <x v="18"/>
    <m/>
    <x v="18"/>
    <x v="32"/>
    <s v="O18254230002"/>
    <s v="BOD"/>
    <n v="1825423"/>
    <m/>
    <s v="00099021001 DEPOSITO DE EFECTIVO, DEPOSITANTE: WILFREDO FLORES BLANCO, CONCEPTO: DEVOLUCION DE LLAMADAS TELEFONICAS MES DE ENERO /2020 DE WILFREDO FLORES BLANCO, CUENTA DE DEPOSITO: CUENTA UNICA DEL TESORO / DJBR."/>
    <m/>
    <m/>
    <m/>
    <m/>
    <n v="0"/>
    <n v="4.5999999999999996"/>
    <s v="NO_CONCILIADO"/>
  </r>
  <r>
    <x v="18"/>
    <m/>
    <x v="18"/>
    <x v="32"/>
    <s v="O18254260002"/>
    <s v="BOD"/>
    <n v="1825426"/>
    <m/>
    <s v="00099021001 DEPOSITO DE EFECTIVO, DEPOSITANTE: WILMER HUANCA NYACA, CONCEPTO: DEVOLUCION DE LLAMADAS TELEFONICAS MES DE ENERO /2020 DE HUANCA AYALA WILMER, CUENTA DE DEPOSITO: CUENTA UNICA DEL TESORO / DJBR."/>
    <m/>
    <m/>
    <m/>
    <m/>
    <n v="0"/>
    <n v="1.68"/>
    <s v="NO_CONCILIADO"/>
  </r>
  <r>
    <x v="18"/>
    <m/>
    <x v="18"/>
    <x v="32"/>
    <s v="O18254280002"/>
    <s v="BOD"/>
    <n v="1825428"/>
    <m/>
    <s v="00099021001 DEPOSITO DE EFECTIVO, DEPOSITANTE: JUDITH MEJIA FLORES, CONCEPTO: DEVOLUCION DE LLAMADAS TELEFONICAS MES DE ENERO /2020 DE JUDITH MEJIA FLORES, CUENTA DE DEPOSITO: CUENTA UNICA DEL TESORO / DJBR."/>
    <m/>
    <m/>
    <m/>
    <m/>
    <n v="0"/>
    <n v="0.98"/>
    <s v="NO_CONCILIADO"/>
  </r>
  <r>
    <x v="18"/>
    <m/>
    <x v="18"/>
    <x v="32"/>
    <s v="O18254300002"/>
    <s v="BOD"/>
    <n v="1825430"/>
    <m/>
    <s v="00099021001 DEPOSITO DE EFECTIVO, DEPOSITANTE: LUCIA MOLLERICONA ALARCON, CONCEPTO: DEVOLUCION DE LLAMADAS TELEFONICAS, MES DE ENERO/2020, CUENTA DE DEPOSITO: CUENTA UNICA DEL TESORO / DJBR."/>
    <m/>
    <m/>
    <m/>
    <m/>
    <n v="0"/>
    <n v="1.41"/>
    <s v="NO_CONCILIADO"/>
  </r>
  <r>
    <x v="12"/>
    <m/>
    <x v="12"/>
    <x v="32"/>
    <s v="O18254320002"/>
    <s v="BOD"/>
    <n v="1825432"/>
    <m/>
    <s v="00099021001 DEPOSITO DE EFECTIVO, DEPOSITANTE: MARCO CAVIEDES VARGAS, CONCEPTO: EXCESO MAXIMO DE REMUNERACION PERMISTIDO, CUENTA DE DEPOSITO: CUENTA UNICA DEL TESORO / DJBR."/>
    <m/>
    <m/>
    <m/>
    <m/>
    <n v="0"/>
    <n v="1339.87"/>
    <s v="NO_CONCILIADO"/>
  </r>
  <r>
    <x v="18"/>
    <m/>
    <x v="18"/>
    <x v="32"/>
    <s v="O18254340002"/>
    <s v="BOD"/>
    <n v="1825434"/>
    <m/>
    <s v="00099021001 DEPOSITO DE EFECTIVO, DEPOSITANTE: LUCIA MOLLERICONA ALARCON, CONCEPTO: DEVOLUCION DE LLAMADAS TELEFONICAS, MES ENERO/2020 DE GLORIA H. VILLANUEVA C., CUENTA DE DEPOSITO: CUENTA UNICA DEL TESORO / DJBR."/>
    <m/>
    <m/>
    <m/>
    <m/>
    <n v="0"/>
    <n v="2.98"/>
    <s v="NO_CONCILIADO"/>
  </r>
  <r>
    <x v="12"/>
    <m/>
    <x v="12"/>
    <x v="32"/>
    <s v="O18254350002"/>
    <s v="BOD"/>
    <n v="1825435"/>
    <m/>
    <s v="00099021001 DEPOSITO DE EFECTIVO, DEPOSITANTE: MARCO CAVIEDES VARGAS, CONCEPTO: EXCESO MAXIMA DE REMUNERACION PERMITIDO, CUENTA DE DEPOSITO: CUENTA UNICA DEL TESORO / DJBR."/>
    <m/>
    <m/>
    <m/>
    <m/>
    <n v="0"/>
    <n v="1339.87"/>
    <s v="NO_CONCILIADO"/>
  </r>
  <r>
    <x v="18"/>
    <m/>
    <x v="18"/>
    <x v="32"/>
    <s v="O18254450002"/>
    <s v="BOD"/>
    <n v="1825445"/>
    <m/>
    <s v="00099021001 DEPOSITO DE EFECTIVO, DEPOSITANTE: LUCIA MOLLERICONA ALARCON, CONCEPTO: DEVOLUCION DE LLAMADAS TELEFONICAS, MES DE ENERO/2020 DE BETTY S. ACHU TICONA, CUENTA DE DEPOSITO: CUENTA UNICA DEL TESORO / DJBR."/>
    <m/>
    <m/>
    <m/>
    <m/>
    <n v="0"/>
    <n v="5.0599999999999996"/>
    <s v="NO_CONCILIADO"/>
  </r>
  <r>
    <x v="18"/>
    <m/>
    <x v="18"/>
    <x v="32"/>
    <s v="O18254460002"/>
    <s v="BOD"/>
    <n v="1825446"/>
    <m/>
    <s v="00099021001 DEPOSITO DE EFECTIVO, DEPOSITANTE: CLAUDIA CARLA CLAROS ROCHA, CONCEPTO: DEVOLUCION DE LLAMADAS TELEFONICAS MES DE ENERO/2020 DE CLAUDIA CARLA CLAROS ROCHA, CUENTA DE DEPOSITO: CUENTA UNICA DEL TESORO / DJBR."/>
    <m/>
    <m/>
    <m/>
    <m/>
    <n v="0"/>
    <n v="0.92"/>
    <s v="NO_CONCILIADO"/>
  </r>
  <r>
    <x v="18"/>
    <m/>
    <x v="18"/>
    <x v="32"/>
    <s v="O18254470002"/>
    <s v="BOD"/>
    <n v="1825447"/>
    <m/>
    <s v="00099021001 DEPOSITO DE EFECTIVO, DEPOSITANTE: LUCIA MOLLERICONA ALARCON, CONCEPTO: DEVOLUCION DE LLAMADAS TELEFONICAS, MES DE ENERO/2020 DE RONALD PRIETO RIVERO, CUENTA DE DEPOSITO: CUENTA UNICA DEL TESORO / DJBR."/>
    <m/>
    <m/>
    <m/>
    <m/>
    <n v="0"/>
    <n v="7.0000000000000007E-2"/>
    <s v="NO_CONCILIADO"/>
  </r>
  <r>
    <x v="27"/>
    <m/>
    <x v="27"/>
    <x v="32"/>
    <s v="O18253930002"/>
    <s v="BOD"/>
    <n v="1825393"/>
    <m/>
    <s v="00099021001 DEPOSITO DE EFECTIVO, DEPOSITANTE: MARIA ROXANA VEIZAGA CASSO, CONCEPTO: DDEVOLUCION DE GASTOS JUDICIALES PAGADOS POR EL SEGIP AFPS DEL MES DE AGOSTO-2014 N 1874 SEGUN C-31, CUENTA DE DEPOSITO: CUENTA UNICA DEL TESORO"/>
    <m/>
    <m/>
    <m/>
    <m/>
    <n v="0"/>
    <n v="1304.92"/>
    <s v="NO_CONCILIADO"/>
  </r>
  <r>
    <x v="27"/>
    <m/>
    <x v="27"/>
    <x v="32"/>
    <s v="O18253910002"/>
    <s v="BOD"/>
    <n v="1825391"/>
    <m/>
    <s v="00099021001 DEPOSITO DE EFECTIVO, DEPOSITANTE: MARIA ROXANA VEIZAGA CASSO, CONCEPTO: DEVOLUCION DE GASTOS JUDICIALES PAGADOS POR EL SEGIP AFPS DEL MES DE JULIO -2014 N 1610 SEGUN C-31, CUENTA DE DEPOSITO: CUENTA UNICA DEL TESORO"/>
    <m/>
    <m/>
    <m/>
    <m/>
    <n v="0"/>
    <n v="1304.92"/>
    <s v="NO_CONCILIADO"/>
  </r>
  <r>
    <x v="34"/>
    <m/>
    <x v="34"/>
    <x v="32"/>
    <s v="O18253900002"/>
    <s v="BOD"/>
    <n v="1825390"/>
    <m/>
    <s v="00066014202 DEPOSITO DE EFECTIVO, DEPOSITANTE: RENAN ARCENIO TRUJILLO BRAVO, CONCEPTO: DEVOLUCION DE SEGUNDA TRANSFERENCIA A BENEFICIARIOS DEL PROYECTO ROBOMATRIX CONTINENTAL, CUENTA DE DEPOSITO: CUENTA UNICA DEL TESORO"/>
    <m/>
    <m/>
    <m/>
    <m/>
    <n v="0"/>
    <n v="4055.5"/>
    <s v="NO_CONCILIADO"/>
  </r>
  <r>
    <x v="18"/>
    <m/>
    <x v="18"/>
    <x v="32"/>
    <s v="O18253890002"/>
    <s v="BOD"/>
    <n v="1825389"/>
    <m/>
    <s v="00099021001 DEPOSITO DE EFECTIVO, DEPOSITANTE: SANDRO NILS REYES RIVAS, CONCEPTO: DEVOLUCION DE LLAMADAS TELEFONICAS, MES ENERO 2020, CUENTA DE DEPOSITO: CUENTA UNICA DEL TESORO / DJBR."/>
    <m/>
    <m/>
    <m/>
    <m/>
    <n v="0"/>
    <n v="7.51"/>
    <s v="NO_CONCILIADO"/>
  </r>
  <r>
    <x v="18"/>
    <m/>
    <x v="18"/>
    <x v="32"/>
    <s v="O18254480002"/>
    <s v="BOD"/>
    <n v="1825448"/>
    <m/>
    <s v="00099021001 DEPOSITO DE EFECTIVO, DEPOSITANTE: LUCIA MOLLERICONA ALARCON, CONCEPTO: DEVOLUCION DE LLAMADAS TELEFONICAS, MES DE ENERO/2020 DE TEODORO QUENALLATA CHEJO, CUENTA DE DEPOSITO: CUENTA UNICA DEL TESORO / DJBR."/>
    <m/>
    <m/>
    <m/>
    <m/>
    <n v="0"/>
    <n v="3.17"/>
    <s v="NO_CONCILIADO"/>
  </r>
  <r>
    <x v="12"/>
    <m/>
    <x v="12"/>
    <x v="32"/>
    <s v="O18254530002"/>
    <s v="BOD"/>
    <n v="1825453"/>
    <m/>
    <s v="00099021001 DEPOSITO DE EFECTIVO, DEPOSITANTE: OSCAR RODRIGUEZ ZARATE, CONCEPTO: DOBLE PERCEPCION, CUENTA DE DEPOSITO: CUENTA UNICA DEL TESORO / DJBR."/>
    <m/>
    <m/>
    <m/>
    <m/>
    <n v="0"/>
    <n v="347.84"/>
    <s v="NO_CONCILIADO"/>
  </r>
  <r>
    <x v="18"/>
    <m/>
    <x v="18"/>
    <x v="32"/>
    <s v="O18254890002"/>
    <s v="BOD"/>
    <n v="1825489"/>
    <m/>
    <s v="00099021001 DEPOSITO DE EFECTIVO, DEPOSITANTE: CARLA JEMIO URIA CI 6142433 LP, CONCEPTO: LLAMADAS PARTICULARES CORRESPONDIENTE AL MES DE ENERO, CUENTA DE DEPOSITO: CUENTA UNICA DEL TESORO / DJBR."/>
    <m/>
    <m/>
    <m/>
    <m/>
    <n v="0"/>
    <n v="4"/>
    <s v="NO_CONCILIADO"/>
  </r>
  <r>
    <x v="18"/>
    <m/>
    <x v="18"/>
    <x v="32"/>
    <s v="O18254940002"/>
    <s v="BOD"/>
    <n v="1825494"/>
    <m/>
    <s v="00099021001 DEPOSITO DE EFECTIVO, DEPOSITANTE: ROCIO LINARES ZAMBRANA, CONCEPTO: LLAMADAS PARTICULARES CORRESPONDIENTE AL MES DE ENERO, CUENTA DE DEPOSITO: CUENTA UNICA DEL TESORO / DJBR."/>
    <m/>
    <m/>
    <m/>
    <m/>
    <n v="0"/>
    <n v="19.899999999999999"/>
    <s v="NO_CONCILIADO"/>
  </r>
  <r>
    <x v="26"/>
    <m/>
    <x v="26"/>
    <x v="32"/>
    <s v="O18254970002"/>
    <s v="BOD"/>
    <n v="1825497"/>
    <m/>
    <s v="00591012001 DEPOSITO DE EFECTIVO, DEPOSITANTE: ISABEL BANEGAS FRANCCECHINE, CONCEPTO: PAGO DE SERVICIOS BASICOS, CUENTA DE DEPOSITO: CUENTA UNICA DEL TESORO"/>
    <m/>
    <m/>
    <m/>
    <m/>
    <n v="0"/>
    <n v="65.7"/>
    <s v="NO_CONCILIADO"/>
  </r>
  <r>
    <x v="12"/>
    <m/>
    <x v="12"/>
    <x v="32"/>
    <s v="O18255000002"/>
    <s v="BOD"/>
    <n v="1825500"/>
    <m/>
    <s v="00099021001 DEPOSITO DE EFECTIVO, DEPOSITANTE: JUAN FREDY COSSIO ZAMORANO, CONCEPTO: DOBLE PERCEPCION, CUENTA DE DEPOSITO: CUENTA UNICA DEL TESORO"/>
    <m/>
    <m/>
    <m/>
    <m/>
    <n v="0"/>
    <n v="4826.09"/>
    <s v="NO_CONCILIADO"/>
  </r>
  <r>
    <x v="18"/>
    <m/>
    <x v="18"/>
    <x v="32"/>
    <s v="O18255230002"/>
    <s v="BOD"/>
    <n v="1825523"/>
    <m/>
    <s v="00099021001 DEPOSITO DE EFECTIVO, DEPOSITANTE: JANNETH CRUZ QUINA, CONCEPTO: DEVOLUCION DE LLAMADAS TELEFONICAS MES DE ENERO/2020 DE JANNETH CRUZ QUINA, CUENTA DE DEPOSITO: CUENTA UNICA DEL TESORO / DJBR."/>
    <m/>
    <m/>
    <m/>
    <m/>
    <n v="0"/>
    <n v="18.78"/>
    <s v="NO_CONCILIADO"/>
  </r>
  <r>
    <x v="18"/>
    <m/>
    <x v="18"/>
    <x v="32"/>
    <s v="O18255350002"/>
    <s v="BOD"/>
    <n v="1825535"/>
    <m/>
    <s v="00099021001 DEPOSITO DE EFECTIVO, DEPOSITANTE: JEANNETTE JUSTA CASTRO ESCOBAR, CONCEPTO: DEVOLUCION LLAMADAS PARTICULARES MES DE ENERO/2020, CUENTA DE DEPOSITO: CUENTA UNICA DEL TESORO / DJBR."/>
    <m/>
    <m/>
    <m/>
    <m/>
    <n v="0"/>
    <n v="1.5"/>
    <s v="NO_CONCILIADO"/>
  </r>
  <r>
    <x v="18"/>
    <m/>
    <x v="18"/>
    <x v="32"/>
    <s v="O18255360002"/>
    <s v="BOD"/>
    <n v="1825536"/>
    <m/>
    <s v="00099021001 DEPOSITO DE EFECTIVO, DEPOSITANTE: SHIRLEY DENISSE ROCA FERNANDEZ, CONCEPTO: DEVOLUCION DE LLAMADAS TELEFONICAS MES DE ENERO 2020 DE SHIRLEY ROCA FERNANDEZ, CUENTA DE DEPOSITO: CUENTA UNICA DEL TESORO / DJBR."/>
    <m/>
    <m/>
    <m/>
    <m/>
    <n v="0"/>
    <n v="8.82"/>
    <s v="NO_CONCILIADO"/>
  </r>
  <r>
    <x v="18"/>
    <m/>
    <x v="18"/>
    <x v="32"/>
    <s v="O18255370002"/>
    <s v="BOD"/>
    <n v="1825537"/>
    <m/>
    <s v="00099021001 DEPOSITO DE EFECTIVO, DEPOSITANTE: ZENON PEDRO MAMANI TICONA, CONCEPTO: DEVOLUCION DE LLAMDAS TELEFONICAS DLE MES DE ENERO 2020, CUENTA DE DEPOSITO: CUENTA UNICA DEL TESORO / DJBR."/>
    <m/>
    <m/>
    <m/>
    <m/>
    <n v="0"/>
    <n v="21.5"/>
    <s v="NO_CONCILIADO"/>
  </r>
  <r>
    <x v="18"/>
    <m/>
    <x v="18"/>
    <x v="32"/>
    <s v="O18255380002"/>
    <s v="BOD"/>
    <n v="1825538"/>
    <m/>
    <s v="00099021001 DEPOSITO DE EFECTIVO, DEPOSITANTE: MARIA TERESA VELASCO LIMA, CONCEPTO: DEVOLUCION DE LLAMADAS TELEFONICAS MES ENERO 2020 DE MARIA TERESA VELASCO LIMA, CUENTA DE DEPOSITO: CUENTA UNICA DEL TESORO / DJBR."/>
    <m/>
    <m/>
    <m/>
    <m/>
    <n v="0"/>
    <n v="12.75"/>
    <s v="NO_CONCILIADO"/>
  </r>
  <r>
    <x v="18"/>
    <m/>
    <x v="18"/>
    <x v="32"/>
    <s v="O18255410002"/>
    <s v="BOD"/>
    <n v="1825541"/>
    <m/>
    <s v="00099021001 DEPOSITO DE EFECTIVO, DEPOSITANTE: SUSANA ALVAREZ GUZMAN, CONCEPTO: DEVOLUCION DE LLAMADAS TELEFONICAS MES DE ENERO/20 DE SUSANA ALVAREZ GUZMAN, CUENTA DE DEPOSITO: CUENTA UNICA DEL TESORO / DJBR."/>
    <m/>
    <m/>
    <m/>
    <m/>
    <n v="0"/>
    <n v="3.8"/>
    <s v="NO_CONCILIADO"/>
  </r>
  <r>
    <x v="18"/>
    <m/>
    <x v="18"/>
    <x v="32"/>
    <s v="O18255680002"/>
    <s v="BOD"/>
    <n v="1825568"/>
    <m/>
    <s v="00099021001 DEPOSITO DE EFECTIVO, DEPOSITANTE: PEDRO ALFREDO CONDARCO ALARCON, CONCEPTO: DEVOLUCION DE LLAMADAS TELEFONICAS, MES DE ENERO/2020 DE: PEDRO ALFREDO CONDARCO ALARCON, CUENTA DE DEPOSITO: CUENTA UNICA DEL TESORO / DJBR."/>
    <m/>
    <m/>
    <m/>
    <m/>
    <n v="0"/>
    <n v="0.4"/>
    <s v="NO_CONCILIADO"/>
  </r>
  <r>
    <x v="18"/>
    <m/>
    <x v="18"/>
    <x v="32"/>
    <s v="O18255710002"/>
    <s v="BOD"/>
    <n v="1825571"/>
    <m/>
    <s v="00099021001 DEPOSITO DE EFECTIVO, DEPOSITANTE: MARYSOL MARIANA RAMOS RAMOS, CONCEPTO: DEVOLUCION DE LLAMADAS TELEFONICAS MES DE ENERO/2020 DE MARYSOL MARIANA RAMOS RAMOS, CUENTA DE DEPOSITO: CUENTA UNICA DEL TESORO / DJBR."/>
    <m/>
    <m/>
    <m/>
    <m/>
    <n v="0"/>
    <n v="0.45"/>
    <s v="NO_CONCILIADO"/>
  </r>
  <r>
    <x v="18"/>
    <m/>
    <x v="18"/>
    <x v="32"/>
    <s v="O18255720002"/>
    <s v="BOD"/>
    <n v="1825572"/>
    <m/>
    <s v="00099021001 DEPOSITO DE EFECTIVO, DEPOSITANTE: EVELIN QUIROGA CHALLCO, CONCEPTO: DEVOLUCION DE LLAMDAS TELEFONICAS MES ENERO 2020 DE EVELIN QUIROGA CHALLCO, CUENTA DE DEPOSITO: CUENTA UNICA DEL TESORO / DJBR."/>
    <m/>
    <m/>
    <m/>
    <m/>
    <n v="0"/>
    <n v="2.04"/>
    <s v="NO_CONCILIADO"/>
  </r>
  <r>
    <x v="12"/>
    <m/>
    <x v="12"/>
    <x v="32"/>
    <s v="O18255790002"/>
    <s v="BOD"/>
    <n v="1825579"/>
    <m/>
    <s v="00099021001 DEPOSITO DE EFECTIVO, DEPOSITANTE: DEMETRIO BARAÑADO L., CONCEPTO: CARMEN ROSARIO RIPALDA VARGAS : DEVOLUCION SUELDO ENE/2020, CUENTA DE DEPOSITO: CUENTA UNICA DEL TESORO / DJBR."/>
    <m/>
    <m/>
    <m/>
    <m/>
    <n v="0"/>
    <n v="13180.35"/>
    <s v="NO_CONCILIADO"/>
  </r>
  <r>
    <x v="59"/>
    <m/>
    <x v="59"/>
    <x v="32"/>
    <s v="O18255850002"/>
    <s v="BOD"/>
    <n v="1825585"/>
    <m/>
    <s v="00599012001 DEPOSITO DE EFECTIVO, DEPOSITANTE: RODRIGO ERNESTO GALLEGOS ZURITA, CONCEPTO: DEVOLUCION DE PASAJES ASIGNADOS C-31 210, CUENTA DE DEPOSITO: CUENTA UNICA DEL TESORO"/>
    <m/>
    <m/>
    <m/>
    <m/>
    <n v="0"/>
    <n v="10"/>
    <s v="NO_CONCILIADO"/>
  </r>
  <r>
    <x v="12"/>
    <m/>
    <x v="12"/>
    <x v="32"/>
    <s v="O18255980002"/>
    <s v="BOD"/>
    <n v="1825598"/>
    <m/>
    <s v="00099021001 DEPOSITO DE EFECTIVO, DEPOSITANTE: SAGRADA DEL PILAR ESPINOZA BERNAL, CONCEPTO: DOBLE PERCEPCION, CUENTA DE DEPOSITO: CUENTA UNICA DEL TESORO / DJBR."/>
    <m/>
    <m/>
    <m/>
    <m/>
    <n v="0"/>
    <n v="7154.61"/>
    <s v="NO_CONCILIADO"/>
  </r>
  <r>
    <x v="24"/>
    <m/>
    <x v="24"/>
    <x v="32"/>
    <s v="O18256010002"/>
    <s v="BOD"/>
    <n v="1825601"/>
    <m/>
    <s v="00099021001 DEPOSITO DE EFECTIVO, DEPOSITANTE: SR: GUIDO BENIGNO COSTAS, CONCEPTO: DOBLE PERCEPCION, CUENTA DE DEPOSITO: CUENTA UNICA DEL TESORO / DJBR."/>
    <m/>
    <m/>
    <m/>
    <m/>
    <n v="0"/>
    <n v="379.29"/>
    <s v="NO_CONCILIADO"/>
  </r>
  <r>
    <x v="18"/>
    <m/>
    <x v="18"/>
    <x v="32"/>
    <s v="O18256150002"/>
    <s v="BOD"/>
    <n v="1825615"/>
    <m/>
    <s v="00099021001 DEPOSITO DE EFECTIVO, DEPOSITANTE: MARIA DESIRE ORTIZ MARIN, CONCEPTO: DEVOLUCION DE LLAMADAS TELEFONICAS MES DE ENERO /2020 DE: MARIA DESIRE ORTIZ MARIN, CUENTA DE DEPOSITO: CUENTA UNICA DEL TESORO / DJBR."/>
    <m/>
    <m/>
    <m/>
    <m/>
    <n v="0"/>
    <n v="4.9000000000000004"/>
    <s v="NO_CONCILIADO"/>
  </r>
  <r>
    <x v="18"/>
    <m/>
    <x v="18"/>
    <x v="32"/>
    <s v="O18256170002"/>
    <s v="BOD"/>
    <n v="1825617"/>
    <m/>
    <s v="00099021001 DEPOSITO DE EFECTIVO, DEPOSITANTE: WINDY SANTOS, CONCEPTO: DEPÓSITO DE LLAMADAS DEL MES DE ENERO DE CRISTHIAN VALDES, CUENTA DE DEPOSITO: CUENTA UNICA DEL TESORO / DJBR."/>
    <m/>
    <m/>
    <m/>
    <m/>
    <n v="0"/>
    <n v="0.4"/>
    <s v="NO_CONCILIADO"/>
  </r>
  <r>
    <x v="18"/>
    <m/>
    <x v="18"/>
    <x v="32"/>
    <s v="O18256180002"/>
    <s v="BOD"/>
    <n v="1825618"/>
    <m/>
    <s v="00099021001 DEPOSITO DE EFECTIVO, DEPOSITANTE: JOSE VEGA OPORTO, CONCEPTO: DEVOLUCION DE LLAMADAS TELEFONICAS, MES DE ENERO DE 2020 DE JOSE VEGA OPORTO, CUENTA DE DEPOSITO: CUENTA UNICA DEL TESORO / DJBR."/>
    <m/>
    <m/>
    <m/>
    <m/>
    <n v="0"/>
    <n v="1"/>
    <s v="NO_CONCILIADO"/>
  </r>
  <r>
    <x v="18"/>
    <m/>
    <x v="18"/>
    <x v="32"/>
    <s v="O18256190002"/>
    <s v="BOD"/>
    <n v="1825619"/>
    <m/>
    <s v="00099021001 DEPOSITO DE EFECTIVO, DEPOSITANTE: WENDY SANTOS ALVAREZ, CONCEPTO: DEPÓSITO DE LLAMADAS TELEFONICAS MES DE ENERO DE WENDY SANTOS, CUENTA DE DEPOSITO: CUENTA UNICA DEL TESORO / DJBR."/>
    <m/>
    <m/>
    <m/>
    <m/>
    <n v="0"/>
    <n v="16.5"/>
    <s v="NO_CONCILIADO"/>
  </r>
  <r>
    <x v="18"/>
    <m/>
    <x v="18"/>
    <x v="32"/>
    <s v="O18256220002"/>
    <s v="BOD"/>
    <n v="1825622"/>
    <m/>
    <s v="00099021001 DEPOSITO DE EFECTIVO, DEPOSITANTE: WINDY SANTOS ALVAREZ, CONCEPTO: DEPÓSITO DE LLAMADAS TELEFONICAS MES DE ENERO /20 DE SILVIA VILLALOBOS USNAYO, CUENTA DE DEPOSITO: CUENTA UNICA DEL TESORO / DJBR."/>
    <m/>
    <m/>
    <m/>
    <m/>
    <n v="0"/>
    <n v="3.4"/>
    <s v="NO_CONCILIADO"/>
  </r>
  <r>
    <x v="18"/>
    <m/>
    <x v="18"/>
    <x v="32"/>
    <s v="O18256230002"/>
    <s v="BOD"/>
    <n v="1825623"/>
    <m/>
    <s v="00099021001 DEPOSITO DE EFECTIVO, DEPOSITANTE: MARCO ANTONIO FERNANDEZ QUIROGA, CONCEPTO: DEVOLUCION DE LLAMADAS TELEFONICAS, MES DE ENERO 2020 DE MARCO ANTONIO FERNANDEZ QUIROGA, CUENTA DE DEPOSITO: CUENTA UNICA DEL TESORO / DJBR."/>
    <m/>
    <m/>
    <m/>
    <m/>
    <n v="0"/>
    <n v="0.4"/>
    <s v="NO_CONCILIADO"/>
  </r>
  <r>
    <x v="18"/>
    <m/>
    <x v="18"/>
    <x v="32"/>
    <s v="O18256240002"/>
    <s v="BOD"/>
    <n v="1825624"/>
    <m/>
    <s v="00099021001 DEPOSITO DE EFECTIVO, DEPOSITANTE: WENDY SANTOS, CONCEPTO: DEPÓSITO DE LLAMADAS TELEFONICAS MES DE ENERO /2020 DE LUCY PHILCO LIMA, CUENTA DE DEPOSITO: CUENTA UNICA DEL TESORO / DJBR."/>
    <m/>
    <m/>
    <m/>
    <m/>
    <n v="0"/>
    <n v="4.8499999999999996"/>
    <s v="NO_CONCILIADO"/>
  </r>
  <r>
    <x v="18"/>
    <m/>
    <x v="18"/>
    <x v="32"/>
    <s v="O18256260002"/>
    <s v="BOD"/>
    <n v="1825626"/>
    <m/>
    <s v="00099021001 DEPOSITO DE EFECTIVO, DEPOSITANTE: WENDY SANTOS, CONCEPTO: DEPÓSITO DE LLAMADAS TELEFONICAS MES DE ENERO/2020 DE ALEJANDRO OPORTO VELASQUEZ, CUENTA DE DEPOSITO: CUENTA UNICA DEL TESORO / DJBR."/>
    <m/>
    <m/>
    <m/>
    <m/>
    <n v="0"/>
    <n v="3.35"/>
    <s v="NO_CONCILIADO"/>
  </r>
  <r>
    <x v="18"/>
    <m/>
    <x v="18"/>
    <x v="32"/>
    <s v="O18256280002"/>
    <s v="BOD"/>
    <n v="1825628"/>
    <m/>
    <s v="00099021001 DEPOSITO DE EFECTIVO, DEPOSITANTE: WENDY SANTOS, CONCEPTO: DEVOLUCION DE LLAMADAS TELEFONICAS MES DE ENERO/2020 DE ANA MARIA CONDE GALVEZ, CUENTA DE DEPOSITO: CUENTA UNICA DEL TESORO / DJBR."/>
    <m/>
    <m/>
    <m/>
    <m/>
    <n v="0"/>
    <n v="4.84"/>
    <s v="NO_CONCILIADO"/>
  </r>
  <r>
    <x v="18"/>
    <m/>
    <x v="18"/>
    <x v="32"/>
    <s v="O18256290002"/>
    <s v="BOD"/>
    <n v="1825629"/>
    <m/>
    <s v="00099021001 DEPOSITO DE EFECTIVO, DEPOSITANTE: WINDY SANTOS ALVAREZ, CONCEPTO: DEVOLUCION DE LLAMADAS TELEFONICAS MES DE ENERO DE ALEJANDRO GUZMAN RAMOS, CUENTA DE DEPOSITO: CUENTA UNICA DEL TESORO / DJBR."/>
    <m/>
    <m/>
    <m/>
    <m/>
    <n v="0"/>
    <n v="1.47"/>
    <s v="NO_CONCILIADO"/>
  </r>
  <r>
    <x v="18"/>
    <m/>
    <x v="18"/>
    <x v="32"/>
    <s v="O18256310002"/>
    <s v="BOD"/>
    <n v="1825631"/>
    <m/>
    <s v="00099021001 DEPOSITO DE EFECTIVO, DEPOSITANTE: WINDY SANTOS ALVAREZ, CONCEPTO: DEVOLUCION DE RECURSOS POR CONCEPTO DE LLAMADAS TELEFONICASA DEL MES DE ENERO DE ROMER GUZMAN BERNAL, CUENTA DE DEPOSITO: CUENTA UNICA DEL TESORO / DJBR."/>
    <m/>
    <m/>
    <m/>
    <m/>
    <n v="0"/>
    <n v="2.88"/>
    <s v="NO_CONCILIADO"/>
  </r>
  <r>
    <x v="18"/>
    <m/>
    <x v="18"/>
    <x v="32"/>
    <s v="O18256330002"/>
    <s v="BOD"/>
    <n v="1825633"/>
    <m/>
    <s v="00099021001 DEPOSITO DE EFECTIVO, DEPOSITANTE: WINDY SANTOS ALVAREZ, CONCEPTO: DEVOLUCION DE LLAMADAS TELEFONICAS MES DE ENERO DE EVERT PORTANDA VIGABRIEL, CUENTA DE DEPOSITO: CUENTA UNICA DEL TESORO / DJBR."/>
    <m/>
    <m/>
    <m/>
    <m/>
    <n v="0"/>
    <n v="8.15"/>
    <s v="NO_CONCILIADO"/>
  </r>
  <r>
    <x v="18"/>
    <m/>
    <x v="18"/>
    <x v="32"/>
    <s v="O18256340002"/>
    <s v="BOD"/>
    <n v="1825634"/>
    <m/>
    <s v="00099021001 DEPOSITO DE EFECTIVO, DEPOSITANTE: WINDY SANTOS ALVAREZ, CONCEPTO: DEVOLUCION DE LLAMADAS TELEFONICAS ENERO/20 DE EVERT VALENCIA FRANCK, CUENTA DE DEPOSITO: CUENTA UNICA DEL TESORO / DJBR."/>
    <m/>
    <m/>
    <m/>
    <m/>
    <n v="0"/>
    <n v="0.74"/>
    <s v="NO_CONCILIADO"/>
  </r>
  <r>
    <x v="4"/>
    <m/>
    <x v="4"/>
    <x v="32"/>
    <s v="O18256480002"/>
    <s v="BOD"/>
    <n v="1825648"/>
    <m/>
    <s v="00592012001 DEPOSITO DE EFECTIVO, DEPOSITANTE: AETN, CONCEPTO: PAGO ND-305155-307428-308923AETN-PENALIDADES ENERO 2020, CUENTA DE DEPOSITO: CUENTA UNICA DEL TESORO"/>
    <m/>
    <m/>
    <m/>
    <m/>
    <n v="0"/>
    <n v="262"/>
    <s v="NO_CONCILIADO"/>
  </r>
  <r>
    <x v="12"/>
    <m/>
    <x v="12"/>
    <x v="32"/>
    <s v="B18253600002"/>
    <s v="BOD"/>
    <n v="1825360"/>
    <m/>
    <s v="00099021001 DEP.DE CHEQ.AJENOS,RET.DE CAM.,CONCEPTO: REVERSION,DEP.: EDWIN ARANDO ORTEGA -INSA , PROCEDENCIA: BANCO UNION S.A., CHEQUE: 1498, FECHA DE EMISION:17/02/2020"/>
    <m/>
    <m/>
    <m/>
    <m/>
    <n v="0"/>
    <n v="750"/>
    <s v="NO_CONCILIADO"/>
  </r>
  <r>
    <x v="31"/>
    <m/>
    <x v="31"/>
    <x v="32"/>
    <s v="B18254850002"/>
    <s v="BOD"/>
    <n v="1825485"/>
    <m/>
    <s v="00047137003 DEP.DE CHEQ.AJENOS,RET.DE CAM.,CONCEPTO: DEVOLUCION RECURSOS NO EJECUTADOS VARIOS UOD,DEP.: PROYECTO DE ALIANZAS RURALES , PROCEDENCIA: BANCO UNION S.A., CHEQUE: 402, FECHA DE EMISION:17/02/2020"/>
    <m/>
    <m/>
    <m/>
    <m/>
    <n v="0"/>
    <n v="3724.91"/>
    <s v="NO_CONCILIADO"/>
  </r>
  <r>
    <x v="71"/>
    <m/>
    <x v="71"/>
    <x v="32"/>
    <s v="B18255300002"/>
    <s v="BOD"/>
    <n v="1825530"/>
    <m/>
    <s v="00593012001 DEP.DE CHEQ.AJENOS,RET.DE CAM.,CONCEPTO: POR VENTA DE TOPT A INGLATERRA,DEP.: EMPRESA ESTATAL YACANA , PROCEDENCIA: BANCO UNION S.A., CHEQUE: 334, FECHA DE EMISION:18/02/2020"/>
    <m/>
    <m/>
    <m/>
    <m/>
    <n v="0"/>
    <n v="312003.09000000003"/>
    <s v="NO_CONCILIADO"/>
  </r>
  <r>
    <x v="18"/>
    <m/>
    <x v="18"/>
    <x v="32"/>
    <s v="O18256900002"/>
    <s v="BOD"/>
    <n v="1825690"/>
    <m/>
    <s v="00099021001 DEPOSITO DE EFECTIVO, DEPOSITANTE: XIMENA ESPINOZA, CONCEPTO: DEVOLUCION DE DINERO POR LLAMADAS TELEFONICAS PARTICULARES MES DE ENERO 2020, CUENTA DE DEPOSITO: CUENTA UNICA DEL TESORO / DJBR."/>
    <m/>
    <m/>
    <m/>
    <m/>
    <n v="0"/>
    <n v="0.3"/>
    <s v="NO_CONCILIADO"/>
  </r>
  <r>
    <x v="18"/>
    <m/>
    <x v="18"/>
    <x v="32"/>
    <s v="O18256910002"/>
    <s v="BOD"/>
    <n v="1825691"/>
    <m/>
    <s v="00099021001 DEPOSITO DE EFECTIVO, DEPOSITANTE: MILENY GENOVEBA BAUTISTA VALENCIA, CONCEPTO: DEVOLUCION DE DINERO POR LLAMADAS TELEFONICAS PERSONALES MES DE ENERO 2020 DE MILENY BAUTISTA, CUENTA DE DEPOSITO: CUENTA UNICA DEL TESORO / DJBR."/>
    <m/>
    <m/>
    <m/>
    <m/>
    <n v="0"/>
    <n v="4.2"/>
    <s v="NO_CONCILIADO"/>
  </r>
  <r>
    <x v="11"/>
    <m/>
    <x v="11"/>
    <x v="32"/>
    <s v="G12768710003"/>
    <s v="COB"/>
    <n v="13246"/>
    <m/>
    <s v="PAGO A FONPLATA PRÉSTAMO BOL 30/2017 VCTO. 15-02-2020 POR CUENTA DE TGN , NTI. 013246 VALOR 18-02-2020 INTERESES USD 835.952,66 COMISIONES USD 287,77 CTA. 3987 CUENTA UNICA DEL TESORO-3987 LIB. 00099021001 REF.: COMISIONES BANCARIAS"/>
    <m/>
    <m/>
    <m/>
    <m/>
    <n v="4285.6400000000003"/>
    <n v="0"/>
    <s v="NO_CONCILIADO"/>
  </r>
  <r>
    <x v="11"/>
    <m/>
    <x v="11"/>
    <x v="32"/>
    <s v="G12768730003"/>
    <s v="COB"/>
    <n v="13180"/>
    <m/>
    <s v="PAGO A CAF PRÉSTAMO CFA009277 VCTO. 18-02-2020 POR CUENTA DE TGN , NTI. 013180 VALOR 18-02-2020 INTERESES USD 2.446.864,96 COMISIONES USD 81.529,77 CTA. 3987 CUENTA UNICA DEL TESORO-3987 LIB. 00099021001 REF.: COMISIONES BANCARIAS"/>
    <m/>
    <m/>
    <m/>
    <m/>
    <n v="12411.38"/>
    <n v="0"/>
    <s v="NO_CONCILIADO"/>
  </r>
  <r>
    <x v="11"/>
    <m/>
    <x v="11"/>
    <x v="32"/>
    <s v="G12768770003"/>
    <s v="COB"/>
    <n v="13184"/>
    <m/>
    <s v="PAGO A BID PRÉSTAMO 3599/BL-BO VCTO. 15-02-2020 POR CUENTA DE TGN , NTI. 013184 VALOR 18-02-2020 INTERESES USD 275.416,74 COMISIONES USD 78.537,38 CTA. 3987 CUENTA UNICA DEL TESORO-3987 LIB. 00099021001 REF.: COMISIONES BANCARIAS"/>
    <m/>
    <m/>
    <m/>
    <m/>
    <n v="1969.7"/>
    <n v="0"/>
    <s v="NO_CONCILIADO"/>
  </r>
  <r>
    <x v="11"/>
    <m/>
    <x v="11"/>
    <x v="32"/>
    <s v="G12768820003"/>
    <s v="COB"/>
    <n v="13183"/>
    <m/>
    <s v="PAGO A BID PRÉSTAMO 3599/BL-BO VCTO. 15-02-2020 POR CUENTA DE TGN , NTI. 013183 VALOR 18-02-2020 INTERESES USD 5.799,79 CTA. 3987 CUENTA UNICA DEL TESORO-3987 LIB. 00099021001 REF.: COMISIONES BANCARIAS"/>
    <m/>
    <m/>
    <m/>
    <m/>
    <n v="297.85000000000002"/>
    <n v="0"/>
    <s v="NO_CONCILIADO"/>
  </r>
  <r>
    <x v="11"/>
    <m/>
    <x v="11"/>
    <x v="32"/>
    <s v="G12768840003"/>
    <s v="COB"/>
    <n v="13187"/>
    <m/>
    <s v="PAGO A BID PRÉSTAMO 4414/KI-BO VCTO. 15-02-2020 POR CUENTA DE TGN , NTI. 013187 VALOR 18-02-2020 INTERESES USD 66.207,67 CTA. 3987 CUENTA UNICA DEL TESORO-3987 LIB. 00099021001 REF.: COMISIONES BANCARIAS"/>
    <m/>
    <m/>
    <m/>
    <m/>
    <n v="587.96"/>
    <n v="0"/>
    <s v="NO_CONCILIADO"/>
  </r>
  <r>
    <x v="11"/>
    <m/>
    <x v="11"/>
    <x v="32"/>
    <s v="Q12435300002"/>
    <s v="CRV"/>
    <n v="1243530"/>
    <m/>
    <s v="NUMERO DE LIBRETA CUT: 00099021001 OPERACIÓN E18 TRANSFERENCIA DEL SISTEMA FINANCIERO POR CUENTA DE TERCEROS A LA CUT TRANSFERENCIA DEVOLUCION DE RECURSOS AL FIDEICOMITENTE A TRAVES DE LA CUT EL SALDO DE LOS RECURSOS PRESUPUESTADOS DE LA RESERVA DE CONTINGENCIAS PARA LA ENTREGA DEL BONO Y GASTOS"/>
    <m/>
    <m/>
    <m/>
    <m/>
    <n v="0"/>
    <n v="274806"/>
    <s v="NO_CONCILIADO"/>
  </r>
  <r>
    <x v="11"/>
    <m/>
    <x v="11"/>
    <x v="32"/>
    <s v="Q12435310002"/>
    <s v="CRV"/>
    <n v="1243531"/>
    <m/>
    <s v="NUMERO DE LIBRETA CUT: 00099021001 OPERACIÓN E18 TRANSFERENCIA DEL SISTEMA FINANCIERO POR CUENTA DE TERCEROS A LA CUT TRANSFERENCIA DEVOLUCION DE RECURSOS AL FIDEICOMITENTE A TRAVES DE LA CUT EL SALDO DE LOS RECURSOS PRESUPUESTADOS DE LA RESERVA DE CONTINGENCIAS PARA LA ENTREGA DEL BONO Y GASTOS"/>
    <m/>
    <m/>
    <m/>
    <m/>
    <n v="0"/>
    <n v="564600"/>
    <s v="NO_CONCILIADO"/>
  </r>
  <r>
    <x v="11"/>
    <m/>
    <x v="11"/>
    <x v="32"/>
    <s v="G12771590003"/>
    <s v="COB"/>
    <n v="13153"/>
    <m/>
    <s v="PAGO A IDA PRÉSTAMO 3788-BO VCTO. 15-02-2020 POR CUENTA DE TGN , NTI. 013153 VALOR 18-02-2020 CAPITAL USD 935.010,47 INTERESES USD 18.289,35 CTA. 3987 CUENTA UNICA DEL TESORO-3987 LIB. 00099021001 REF.: COMISIONES BANCARIAS"/>
    <m/>
    <m/>
    <m/>
    <m/>
    <n v="4847.75"/>
    <n v="0"/>
    <s v="NO_CONCILIADO"/>
  </r>
  <r>
    <x v="11"/>
    <m/>
    <x v="11"/>
    <x v="32"/>
    <s v="G12773620003"/>
    <s v="COB"/>
    <n v="13175"/>
    <m/>
    <s v="PAGO A BIRF PRÉSTAMO BIRF 8735-BO VCTO. 15-02-2020 POR CUENTA DE TGN , NTI. 013175 VALOR 18-02-2020 INTERESES USD 221.718,39 COMISIONES USD 109.652,63 CTA. 3987 CUENTA UNICA DEL TESORO-3987 LIB. 00099021001 REF.: COMISIONES BANCARIAS"/>
    <m/>
    <m/>
    <m/>
    <m/>
    <n v="1861.25"/>
    <n v="0"/>
    <s v="NO_CONCILIADO"/>
  </r>
  <r>
    <x v="11"/>
    <m/>
    <x v="11"/>
    <x v="32"/>
    <s v="Q12437270002"/>
    <s v="CRV"/>
    <n v="1243727"/>
    <m/>
    <s v="NÚMERO DE LIBRETA CUT: 99031009.00 OPERACIÓN T01 TRANSFERENCIA DE FONDOS A LA CUT - TESORO DIRECTO DE BANCO UNION S.A. A CUENTA UNICA DEL TESORO CON NUMERO DE SOLICITUD = 4625385 Y NUMERO CORRELATIVO = 91320018022020679 TRANSFERENCIA OPERACIONES DE VENTA BONOS BTX"/>
    <m/>
    <m/>
    <m/>
    <m/>
    <n v="0"/>
    <n v="13000"/>
    <s v="NO_CONCILIADO"/>
  </r>
  <r>
    <x v="10"/>
    <m/>
    <x v="10"/>
    <x v="32"/>
    <s v="G12776790001"/>
    <s v="CVD"/>
    <n v="1277679"/>
    <m/>
    <s v="COBRO COSTOS DE PAPELERIA SEGUN TRANSFERENCIA DEL EXTERIOR POR ORDEN DE INTEGRACION ENERGETICA ARGENTINA S.A. LIB. 00513012007 YPFB - RECURSOS NACIONALIZACIÓN"/>
    <m/>
    <m/>
    <m/>
    <m/>
    <n v="50"/>
    <n v="0"/>
    <s v="NO_CONCILIADO"/>
  </r>
  <r>
    <x v="10"/>
    <m/>
    <x v="10"/>
    <x v="32"/>
    <s v="G12776860001"/>
    <s v="CVD"/>
    <n v="1277686"/>
    <m/>
    <s v="COBRO COSTOS DE PAPELERIA SEGUN TRANSFERENCIA DEL EXTERIOR POR ORDEN DE INTEGRACION ENERGETICA ARGENTINA S.A IEASA REF.: PAGO EXA-GJA-103/19 FC 103/19 FECHA VALOR 18/02/2020 LIB. 00513012007 YPFB - RECURSOS NACIONALIZACIÓN"/>
    <m/>
    <m/>
    <m/>
    <m/>
    <n v="50"/>
    <n v="0"/>
    <s v="NO_CONCILIADO"/>
  </r>
  <r>
    <x v="72"/>
    <m/>
    <x v="72"/>
    <x v="32"/>
    <s v="S09789210001"/>
    <s v="COB"/>
    <n v="978921"/>
    <m/>
    <s v="||REGISTRO COBRO COMISIÓN EMISIÓN BOLETA DE GARANTIA 0,15% S/BS3.900.- P/C EMPRESA BOLIVIANA DE INDUSTRIALIZACIÓN DE HIDROCARBUROS-EBIH A/F EMPRESA PÚBLICA SOCIAL DE AGUA Y SANEAMIENTO-EPSAS EN COMPLEMENTO A COMP. CONT. N°0978916 ADJUNTO. LIB.:00584019201 - EBIH TUBERIAS, REF.:COMISIONES EMIS. BG N°009/2020 P/C EBIH A/F EPSAS"/>
    <m/>
    <m/>
    <m/>
    <m/>
    <n v="51.63"/>
    <n v="0"/>
    <s v="NO_CONCILIADO"/>
  </r>
  <r>
    <x v="18"/>
    <m/>
    <x v="18"/>
    <x v="33"/>
    <s v="O18258450002"/>
    <s v="BOD"/>
    <n v="1825845"/>
    <m/>
    <s v="00099021001 DEPOSITO DE EFECTIVO, DEPOSITANTE: VANIA LUDEÑA TORREZ, CONCEPTO: DEVOLUCION DE LLAMADAS TELEFONICAS MES ENERO/20 DE VANIA LUDEÑA TORREZ, CUENTA DE DEPOSITO: CUENTA UNICA DEL TESORO / DJBR."/>
    <m/>
    <m/>
    <m/>
    <m/>
    <n v="0"/>
    <n v="6"/>
    <s v="NO_CONCILIADO"/>
  </r>
  <r>
    <x v="18"/>
    <m/>
    <x v="18"/>
    <x v="33"/>
    <s v="O18258480002"/>
    <s v="BOD"/>
    <n v="1825848"/>
    <m/>
    <s v="00099021001 DEPOSITO DE EFECTIVO, DEPOSITANTE: GABRIELA ANA VELA OBLITAS, CONCEPTO: DEVOLUCION DE LLAMADAS TELEFONICAS MES ENERO/2020 DE GABRIELA ANA VELA OBLITAS, CUENTA DE DEPOSITO: CUENTA UNICA DEL TESORO / DJBR."/>
    <m/>
    <m/>
    <m/>
    <m/>
    <n v="0"/>
    <n v="0.9"/>
    <s v="NO_CONCILIADO"/>
  </r>
  <r>
    <x v="18"/>
    <m/>
    <x v="18"/>
    <x v="33"/>
    <s v="O18258500002"/>
    <s v="BOD"/>
    <n v="1825850"/>
    <m/>
    <s v="00099021001 DEPOSITO DE EFECTIVO, DEPOSITANTE: VANIA PAOLA FRANCO ESPINOZA, CONCEPTO: DEVOLUCION DE LLAMADAS TELEFONICAS MES ENERO/2020 DE VANIA PAOLA FRANCO ESPINOZA, CUENTA DE DEPOSITO: CUENTA UNICA DEL TESORO / DJBR."/>
    <m/>
    <m/>
    <m/>
    <m/>
    <n v="0"/>
    <n v="1.5"/>
    <s v="NO_CONCILIADO"/>
  </r>
  <r>
    <x v="18"/>
    <m/>
    <x v="18"/>
    <x v="33"/>
    <s v="O18258610002"/>
    <s v="BOD"/>
    <n v="1825861"/>
    <m/>
    <s v="00099021001 DEPOSITO DE EFECTIVO, DEPOSITANTE: VIRGINIA CELIA ARUNI MOYA, CONCEPTO: DEVOLUCION DE LLAMADAS TELEFONICAS MES DE ENERO/2020, CUENTA DE DEPOSITO: CUENTA UNICA DEL TESORO / DJBR."/>
    <m/>
    <m/>
    <m/>
    <m/>
    <n v="0"/>
    <n v="0.7"/>
    <s v="NO_CONCILIADO"/>
  </r>
  <r>
    <x v="18"/>
    <m/>
    <x v="18"/>
    <x v="33"/>
    <s v="O18258750002"/>
    <s v="BOD"/>
    <n v="1825875"/>
    <m/>
    <s v="00099021001 DEPOSITO DE EFECTIVO, DEPOSITANTE: ELIANA ADELA RODRIGUEZ MORALES, CONCEPTO: DEVOLUCION DE LLAMADAS TELEFONICAS MES DE ENERO/20 DE ELIANA ADELA RODRIGUEZ MORALES, CUENTA DE DEPOSITO: CUENTA UNICA DEL TESORO / DJBR."/>
    <m/>
    <m/>
    <m/>
    <m/>
    <n v="0"/>
    <n v="1.32"/>
    <s v="NO_CONCILIADO"/>
  </r>
  <r>
    <x v="12"/>
    <m/>
    <x v="12"/>
    <x v="33"/>
    <s v="O18258840002"/>
    <s v="BOD"/>
    <n v="1825884"/>
    <m/>
    <s v="00099021001 DEPOSITO DE EFECTIVO, DEPOSITANTE: LOURDES ALIAGA ZAPATA, CONCEPTO: DOBLE PERCEPCION DEL MES DE FEBRERO 2020, CUENTA DE DEPOSITO: CUENTA UNICA DEL TESORO"/>
    <m/>
    <m/>
    <m/>
    <m/>
    <n v="0"/>
    <n v="2000"/>
    <s v="NO_CONCILIADO"/>
  </r>
  <r>
    <x v="18"/>
    <m/>
    <x v="18"/>
    <x v="33"/>
    <s v="O18258860002"/>
    <s v="BOD"/>
    <n v="1825886"/>
    <m/>
    <s v="00099021001 DEPOSITO DE EFECTIVO, DEPOSITANTE: PAOLA ALBA GAMEZ, CONCEPTO: DEVOLUCION DE LLAMADAS TELEFONICAS, MES DE ENERO/2020 DE PAOLA ALBA GAMEZ, CUENTA DE DEPOSITO: CUENTA UNICA DEL TESORO / DJBR."/>
    <m/>
    <m/>
    <m/>
    <m/>
    <n v="0"/>
    <n v="1.3"/>
    <s v="NO_CONCILIADO"/>
  </r>
  <r>
    <x v="18"/>
    <m/>
    <x v="18"/>
    <x v="33"/>
    <s v="O18259190002"/>
    <s v="BOD"/>
    <n v="1825919"/>
    <m/>
    <s v="00099021001 DEPOSITO DE EFECTIVO, DEPOSITANTE: JOHN KAUNE OCAMPO, CONCEPTO: DEVOLUCION DE LLAMADAS TELEFONICAS ENERO/2020 DE JOHN KAUNE, CUENTA DE DEPOSITO: CUENTA UNICA DEL TESORO / DJBR."/>
    <m/>
    <m/>
    <m/>
    <m/>
    <n v="0"/>
    <n v="1.3"/>
    <s v="NO_CONCILIADO"/>
  </r>
  <r>
    <x v="18"/>
    <m/>
    <x v="18"/>
    <x v="33"/>
    <s v="O18259180002"/>
    <s v="BOD"/>
    <n v="1825918"/>
    <m/>
    <s v="00099021001 DEPOSITO DE EFECTIVO, DEPOSITANTE: SANTALIO GERMAN TIÑINI CALLIZAYA, CONCEPTO: DEVOLUCION DE LLAMADAS TELEFONICAS ENERO/20, CUENTA DE DEPOSITO: CUENTA UNICA DEL TESORO / DJBR."/>
    <m/>
    <m/>
    <m/>
    <m/>
    <n v="0"/>
    <n v="0.89"/>
    <s v="NO_CONCILIADO"/>
  </r>
  <r>
    <x v="18"/>
    <m/>
    <x v="18"/>
    <x v="33"/>
    <s v="O18259080002"/>
    <s v="BOD"/>
    <n v="1825908"/>
    <m/>
    <s v="00099021001 DEPOSITO DE EFECTIVO, DEPOSITANTE: GLADY MARLIN DORADO CAPOBIANCO, CONCEPTO: PAGO DE LLAMADAS TELEFONICAS MES DE ENERO/2020 DE GLADY MARLIN DORADO CAPOBIANCO, CUENTA DE DEPOSITO: CUENTA UNICA DEL TESORO / DJBR."/>
    <m/>
    <m/>
    <m/>
    <m/>
    <n v="0"/>
    <n v="10.78"/>
    <s v="NO_CONCILIADO"/>
  </r>
  <r>
    <x v="0"/>
    <m/>
    <x v="0"/>
    <x v="33"/>
    <s v="O18259200002"/>
    <s v="BOD"/>
    <n v="1825920"/>
    <m/>
    <s v="00099021001 DEPOSITO DE EFECTIVO, DEPOSITANTE: JORGE QUINTEROS DEL PADRO, CONCEPTO: DEVOLUCION DE LLAMADAS TELEFONICAS ENERO/2020, CUENTA DE DEPOSITO: CUENTA UNICA DEL TESORO"/>
    <m/>
    <m/>
    <m/>
    <m/>
    <n v="0"/>
    <n v="3.28"/>
    <s v="NO_CONCILIADO"/>
  </r>
  <r>
    <x v="18"/>
    <m/>
    <x v="18"/>
    <x v="33"/>
    <s v="O18259330002"/>
    <s v="BOD"/>
    <n v="1825933"/>
    <m/>
    <s v="00099021001 DEPOSITO DE EFECTIVO, DEPOSITANTE: JOAQUIN ORLANDO CONDORI CONDORI, CONCEPTO: DEVOLUCION DE LLAMADAS TELEFONICAS MES DE ENERO 2020, CUENTA DE DEPOSITO: CUENTA UNICA DEL TESORO / DJBR."/>
    <m/>
    <m/>
    <m/>
    <m/>
    <n v="0"/>
    <n v="2.63"/>
    <s v="NO_CONCILIADO"/>
  </r>
  <r>
    <x v="18"/>
    <m/>
    <x v="18"/>
    <x v="33"/>
    <s v="O18259360002"/>
    <s v="BOD"/>
    <n v="1825936"/>
    <m/>
    <s v="00099021001 DEPOSITO DE EFECTIVO, DEPOSITANTE: ANTONIO SANCHEZ IRIARTE, CONCEPTO: DEVOLUCION DE LLAMADAS TELEFONICAS MES DE ENERO/2020, CUENTA DE DEPOSITO: CUENTA UNICA DEL TESORO / DJBR."/>
    <m/>
    <m/>
    <m/>
    <m/>
    <n v="0"/>
    <n v="0.2"/>
    <s v="NO_CONCILIADO"/>
  </r>
  <r>
    <x v="18"/>
    <m/>
    <x v="18"/>
    <x v="33"/>
    <s v="O18259370002"/>
    <s v="BOD"/>
    <n v="1825937"/>
    <m/>
    <s v="00099021001 DEPOSITO DE EFECTIVO, DEPOSITANTE: SERGIO MAGNE MAMANI, CONCEPTO: DEVOLUCION DE LLAMADAS TELEFONICAS MES DE ENERO/2020, CUENTA DE DEPOSITO: CUENTA UNICA DEL TESORO / DJBR."/>
    <m/>
    <m/>
    <m/>
    <m/>
    <n v="0"/>
    <n v="0.48"/>
    <s v="NO_CONCILIADO"/>
  </r>
  <r>
    <x v="18"/>
    <m/>
    <x v="18"/>
    <x v="33"/>
    <s v="O18259380002"/>
    <s v="BOD"/>
    <n v="1825938"/>
    <m/>
    <s v="00099021001 DEPOSITO DE EFECTIVO, DEPOSITANTE: CINTHIA REBECA GUTIERREZ GUTIERREZ, CONCEPTO: DEVOLUCION DE LLAMADAS TELEFONICAS MES DE ENERO/2020, CUENTA DE DEPOSITO: CUENTA UNICA DEL TESORO / DJBR."/>
    <m/>
    <m/>
    <m/>
    <m/>
    <n v="0"/>
    <n v="4.26"/>
    <s v="NO_CONCILIADO"/>
  </r>
  <r>
    <x v="18"/>
    <m/>
    <x v="18"/>
    <x v="33"/>
    <s v="O18259390002"/>
    <s v="BOD"/>
    <n v="1825939"/>
    <m/>
    <s v="00099021001 DEPOSITO DE EFECTIVO, DEPOSITANTE: EDSON SURCO CHOQUE, CONCEPTO: DEVOLUCION DE LLAMADAS TELEFONICAS MES DE ENERO/2020, CUENTA DE DEPOSITO: CUENTA UNICA DEL TESORO / DJBR."/>
    <m/>
    <m/>
    <m/>
    <m/>
    <n v="0"/>
    <n v="1.5"/>
    <s v="NO_CONCILIADO"/>
  </r>
  <r>
    <x v="18"/>
    <m/>
    <x v="18"/>
    <x v="33"/>
    <s v="O18259400002"/>
    <s v="BOD"/>
    <n v="1825940"/>
    <m/>
    <s v="00099021001 DEPOSITO DE EFECTIVO, DEPOSITANTE: SERGIO CHAVEZ GARCIA, CONCEPTO: DEVOLUCION DE LLAMADAS TELEFONICAS MES DE ENERO/2020, CUENTA DE DEPOSITO: CUENTA UNICA DEL TESORO / DJBR."/>
    <m/>
    <m/>
    <m/>
    <m/>
    <n v="0"/>
    <n v="3.47"/>
    <s v="NO_CONCILIADO"/>
  </r>
  <r>
    <x v="18"/>
    <m/>
    <x v="18"/>
    <x v="33"/>
    <s v="O18259410002"/>
    <s v="BOD"/>
    <n v="1825941"/>
    <m/>
    <s v="00099021001 DEPOSITO DE EFECTIVO, DEPOSITANTE: LOURDES ANGELA CALDERON PORTUGAL, CONCEPTO: DEVOLUCION DE LLAMADAS TELEFONICAS MES DE ENERO/2020, CUENTA DE DEPOSITO: CUENTA UNICA DEL TESORO / DJBR."/>
    <m/>
    <m/>
    <m/>
    <m/>
    <n v="0"/>
    <n v="0.32"/>
    <s v="NO_CONCILIADO"/>
  </r>
  <r>
    <x v="18"/>
    <m/>
    <x v="18"/>
    <x v="33"/>
    <s v="O18259420002"/>
    <s v="BOD"/>
    <n v="1825942"/>
    <m/>
    <s v="00099021001 DEPOSITO DE EFECTIVO, DEPOSITANTE: DANITZA MAYERLIN ZEGARRA CAERO, CONCEPTO: DEVOLUCION DE LLAMADAS TELEFONICAS MES DE ENERO/2020, CUENTA DE DEPOSITO: CUENTA UNICA DEL TESORO / DJBR."/>
    <m/>
    <m/>
    <m/>
    <m/>
    <n v="0"/>
    <n v="0.39"/>
    <s v="NO_CONCILIADO"/>
  </r>
  <r>
    <x v="18"/>
    <m/>
    <x v="18"/>
    <x v="33"/>
    <s v="O18259430002"/>
    <s v="BOD"/>
    <n v="1825943"/>
    <m/>
    <s v="00099021001 DEPOSITO DE EFECTIVO, DEPOSITANTE: MIRCO FERNANDO CARO FLORES, CONCEPTO: DEVOLUCION DE LLAMADAS TELEFONICAS MES DE ENERO/2020, CUENTA DE DEPOSITO: CUENTA UNICA DEL TESORO / DJBR."/>
    <m/>
    <m/>
    <m/>
    <m/>
    <n v="0"/>
    <n v="1.97"/>
    <s v="NO_CONCILIADO"/>
  </r>
  <r>
    <x v="18"/>
    <m/>
    <x v="18"/>
    <x v="33"/>
    <s v="O18259450002"/>
    <s v="BOD"/>
    <n v="1825945"/>
    <m/>
    <s v="00099021001 DEPOSITO DE EFECTIVO, DEPOSITANTE: WILLMA GABRIELA ARANIBAR PAREDES, CONCEPTO: DEVOLUCION DE LLAMADAS TELEFONICAS MES DE ENERO/2020, CUENTA DE DEPOSITO: CUENTA UNICA DEL TESORO / DJBR."/>
    <m/>
    <m/>
    <m/>
    <m/>
    <n v="0"/>
    <n v="0.31"/>
    <s v="NO_CONCILIADO"/>
  </r>
  <r>
    <x v="18"/>
    <m/>
    <x v="18"/>
    <x v="33"/>
    <s v="O18259460002"/>
    <s v="BOD"/>
    <n v="1825946"/>
    <m/>
    <s v="00099021001 DEPOSITO DE EFECTIVO, DEPOSITANTE: GABRIELA ALANOCA FLORES, CONCEPTO: DEVOLUCION DE LLAMADAS TELEFONICAS MES DE ENERO/2020, CUENTA DE DEPOSITO: CUENTA UNICA DEL TESORO / DJBR."/>
    <m/>
    <m/>
    <m/>
    <m/>
    <n v="0"/>
    <n v="0.91"/>
    <s v="NO_CONCILIADO"/>
  </r>
  <r>
    <x v="73"/>
    <m/>
    <x v="73"/>
    <x v="33"/>
    <s v="O18259580002"/>
    <s v="BOD"/>
    <n v="1825958"/>
    <m/>
    <s v="00099021001 DEPOSITO DE EFECTIVO, DEPOSITANTE: ZACARIAS TORREZ ERICK CRISTHIAN, CONCEPTO: RECUPERACION DE HABERES, CUENTA DE DEPOSITO: CUENTA UNICA DEL TESORO / DJBR."/>
    <m/>
    <m/>
    <m/>
    <m/>
    <n v="0"/>
    <n v="941.87"/>
    <s v="NO_CONCILIADO"/>
  </r>
  <r>
    <x v="73"/>
    <m/>
    <x v="73"/>
    <x v="33"/>
    <s v="O18259590002"/>
    <s v="BOD"/>
    <n v="1825959"/>
    <m/>
    <s v="00099021001 DEPOSITO DE EFECTIVO, DEPOSITANTE: FERREL VARGAS BRANDON LEONARD, CONCEPTO: RECUPERACION DE HABERES, CUENTA DE DEPOSITO: CUENTA UNICA DEL TESORO / DJBR."/>
    <m/>
    <m/>
    <m/>
    <m/>
    <n v="0"/>
    <n v="941.87"/>
    <s v="NO_CONCILIADO"/>
  </r>
  <r>
    <x v="18"/>
    <m/>
    <x v="18"/>
    <x v="33"/>
    <s v="O18259610002"/>
    <s v="BOD"/>
    <n v="1825961"/>
    <m/>
    <s v="00099021001 DEPOSITO DE EFECTIVO, DEPOSITANTE: GIOVANNA BARRIOS CONTRERAS, CONCEPTO: DEVOLUCION LLAMADAS TELEFONICAS MES DE ENERO 2020, CUENTA DE DEPOSITO: CUENTA UNICA DEL TESORO / DJBR."/>
    <m/>
    <m/>
    <m/>
    <m/>
    <n v="0"/>
    <n v="17"/>
    <s v="NO_CONCILIADO"/>
  </r>
  <r>
    <x v="18"/>
    <m/>
    <x v="18"/>
    <x v="33"/>
    <s v="O18259620002"/>
    <s v="BOD"/>
    <n v="1825962"/>
    <m/>
    <s v="00099021001 DEPOSITO DE EFECTIVO, DEPOSITANTE: CARLOS ALVAREZ AVILES, CONCEPTO: LLAMADAS TELEFONICAS MES DE ENERO/2020, CUENTA DE DEPOSITO: CUENTA UNICA DEL TESORO / DJBR."/>
    <m/>
    <m/>
    <m/>
    <m/>
    <n v="0"/>
    <n v="1.58"/>
    <s v="NO_CONCILIADO"/>
  </r>
  <r>
    <x v="18"/>
    <m/>
    <x v="18"/>
    <x v="33"/>
    <s v="O18259630002"/>
    <s v="BOD"/>
    <n v="1825963"/>
    <m/>
    <s v="00099021001 DEPOSITO DE EFECTIVO, DEPOSITANTE: GROVER EDUARDO JUSTINIANO ZEGALES, CONCEPTO: DEVOLUCION DE LLAMADAS TELEFONICAS MES ENERO /2020, CUENTA DE DEPOSITO: CUENTA UNICA DEL TESORO / DJBR."/>
    <m/>
    <m/>
    <m/>
    <m/>
    <n v="0"/>
    <n v="1.06"/>
    <s v="NO_CONCILIADO"/>
  </r>
  <r>
    <x v="18"/>
    <m/>
    <x v="18"/>
    <x v="33"/>
    <s v="O18259640002"/>
    <s v="BOD"/>
    <n v="1825964"/>
    <m/>
    <s v="00099021001 DEPOSITO DE EFECTIVO, DEPOSITANTE: SILVIA ARUQUIPA QUISPE, CONCEPTO: DEVOLUCION DE LLAMADAS TELEFONICAS MES ENERO /2020, CUENTA DE DEPOSITO: CUENTA UNICA DEL TESORO / DJBR."/>
    <m/>
    <m/>
    <m/>
    <m/>
    <n v="0"/>
    <n v="5.17"/>
    <s v="NO_CONCILIADO"/>
  </r>
  <r>
    <x v="18"/>
    <m/>
    <x v="18"/>
    <x v="33"/>
    <s v="O18259660002"/>
    <s v="BOD"/>
    <n v="1825966"/>
    <m/>
    <s v="00099021001 DEPOSITO DE EFECTIVO, DEPOSITANTE: MARIA DEL PILAR CONCHA LAUREL, CONCEPTO: DEVOLUCION DE LLAMADAS TELEFONICAS MES ENERO /2020, CUENTA DE DEPOSITO: CUENTA UNICA DEL TESORO / DJBR."/>
    <m/>
    <m/>
    <m/>
    <m/>
    <n v="0"/>
    <n v="19.89"/>
    <s v="NO_CONCILIADO"/>
  </r>
  <r>
    <x v="27"/>
    <m/>
    <x v="27"/>
    <x v="33"/>
    <s v="O18259770002"/>
    <s v="BOD"/>
    <n v="1825977"/>
    <m/>
    <s v="00340012003 DEPOSITO DE EFECTIVO, DEPOSITANTE: ELIZABETH RIVERA ORTEGA, CONCEPTO: DEVOLUCION DE SUELDOS MES DE ENERO 2020 POR OMISION EN FECHA DE BAJA, CUENTA DE DEPOSITO: CUENTA UNICA DEL TESORO"/>
    <m/>
    <m/>
    <m/>
    <m/>
    <n v="0"/>
    <n v="0.77"/>
    <s v="NO_CONCILIADO"/>
  </r>
  <r>
    <x v="27"/>
    <m/>
    <x v="27"/>
    <x v="33"/>
    <s v="O18259760002"/>
    <s v="BOD"/>
    <n v="1825976"/>
    <m/>
    <s v="00340012003 DEPOSITO DE EFECTIVO, DEPOSITANTE: ELIZABETH RIVERA ORTEGA, CONCEPTO: DEVOLUCION DE SUELDOS MES DE ENERO 2020 POR OMICION EN FECHA DE BAJA, CUENTA DE DEPOSITO: CUENTA UNICA DEL TESORO"/>
    <m/>
    <m/>
    <m/>
    <m/>
    <n v="0"/>
    <n v="386"/>
    <s v="NO_CONCILIADO"/>
  </r>
  <r>
    <x v="57"/>
    <m/>
    <x v="57"/>
    <x v="33"/>
    <s v="O18259790002"/>
    <s v="BOD"/>
    <n v="1825979"/>
    <m/>
    <s v="00099021001 DEPOSITO DE EFECTIVO, DEPOSITANTE: FELIX LAURA MAMANI, CONCEPTO: DEVOL. ABONO DEMASIA SERVICIO CAFETERIA ATT 2019, CUENTA DE DEPOSITO: CUENTA UNICA DEL TESORO"/>
    <m/>
    <m/>
    <m/>
    <m/>
    <n v="0"/>
    <n v="743"/>
    <s v="NO_CONCILIADO"/>
  </r>
  <r>
    <x v="8"/>
    <m/>
    <x v="8"/>
    <x v="33"/>
    <s v="O18259850002"/>
    <s v="BOD"/>
    <n v="1825985"/>
    <m/>
    <s v="00099021001 DEPOSITO DE EFECTIVO, DEPOSITANTE: MMAYA, CONCEPTO: DEVOLUCION DE COMBUSTIBLE DE 70 LTS., CUENTA DE DEPOSITO: CUENTA UNICA DEL TESORO"/>
    <m/>
    <m/>
    <m/>
    <m/>
    <n v="0"/>
    <n v="261.8"/>
    <s v="NO_CONCILIADO"/>
  </r>
  <r>
    <x v="74"/>
    <m/>
    <x v="74"/>
    <x v="33"/>
    <s v="O18260010002"/>
    <s v="BOD"/>
    <n v="1826001"/>
    <m/>
    <s v="00099021001 DEPOSITO DE EFECTIVO, DEPOSITANTE: CARMEN ROSARIO RIPALDA VARGAS, CONCEPTO: CARMEN ROSARIO RIPALDA VARGAS DEVOLUCION RETENCION RC-IVA BS 716,88 FESIRMES BS. 74,79, CUENTA DE DEPOSITO: CUENTA UNICA DEL TESORO"/>
    <m/>
    <m/>
    <m/>
    <m/>
    <n v="0"/>
    <n v="791.67"/>
    <s v="NO_CONCILIADO"/>
  </r>
  <r>
    <x v="18"/>
    <m/>
    <x v="18"/>
    <x v="33"/>
    <s v="O18260020002"/>
    <s v="BOD"/>
    <n v="1826002"/>
    <m/>
    <s v="00099021001 DEPOSITO DE EFECTIVO, DEPOSITANTE: RODOLFO BELTRAN M., CONCEPTO: DEVOLUCION DE LLAMADAS TELEFONICAS, POR EL MES DE ENERO/20, CUENTA DE DEPOSITO: CUENTA UNICA DEL TESORO / DJBR."/>
    <m/>
    <m/>
    <m/>
    <m/>
    <n v="0"/>
    <n v="18.41"/>
    <s v="NO_CONCILIADO"/>
  </r>
  <r>
    <x v="12"/>
    <m/>
    <x v="12"/>
    <x v="33"/>
    <s v="O18260180002"/>
    <s v="BOD"/>
    <n v="1826018"/>
    <m/>
    <s v="00099021001 DEPOSITO DE EFECTIVO, DEPOSITANTE: ALFREDO ORELLANA AGUILAR, CONCEPTO: DEVOLUCION POR DOBLE PERCEPCION, CUENTA DE DEPOSITO: CUENTA UNICA DEL TESORO"/>
    <m/>
    <m/>
    <m/>
    <m/>
    <n v="0"/>
    <n v="95999.9"/>
    <s v="NO_CONCILIADO"/>
  </r>
  <r>
    <x v="18"/>
    <m/>
    <x v="18"/>
    <x v="33"/>
    <s v="O18260380002"/>
    <s v="BOD"/>
    <n v="1826038"/>
    <m/>
    <s v="00099021001 DEPOSITO DE EFECTIVO, DEPOSITANTE: ERIKA LUNA VIOREL, CONCEPTO: LLAMADAS TELEFONICAS MES DE ENERO 2020, MEFP- ERIKA LUNA VIOREL, CUENTA DE DEPOSITO: CUENTA UNICA DEL TESORO"/>
    <m/>
    <m/>
    <m/>
    <m/>
    <n v="0"/>
    <n v="6.32"/>
    <s v="NO_CONCILIADO"/>
  </r>
  <r>
    <x v="18"/>
    <m/>
    <x v="18"/>
    <x v="33"/>
    <s v="O18260390002"/>
    <s v="BOD"/>
    <n v="1826039"/>
    <m/>
    <s v="00099021001 DEPOSITO DE EFECTIVO, DEPOSITANTE: MONICA AYALA FIGUEROA, CONCEPTO: LLAMADAS TELEFONICAS MES DE ENERO/2020 DE MONICA AYALA FIGUEROA, CUENTA DE DEPOSITO: CUENTA UNICA DEL TESORO / DJBR."/>
    <m/>
    <m/>
    <m/>
    <m/>
    <n v="0"/>
    <n v="15.73"/>
    <s v="NO_CONCILIADO"/>
  </r>
  <r>
    <x v="18"/>
    <m/>
    <x v="18"/>
    <x v="33"/>
    <s v="O18260400002"/>
    <s v="BOD"/>
    <n v="1826040"/>
    <m/>
    <s v="00099021001 DEPOSITO DE EFECTIVO, DEPOSITANTE: ROCIO JUSTA SUXO SARAVIA, CONCEPTO: DEVOLUCION DE LLAMADAS TELEFONICAS, MES DE ENERO/20 DE JAZMINE TATIANA TARQUINO ADUVIRI, CUENTA DE DEPOSITO: CUENTA UNICA DEL TESORO / DJBR."/>
    <m/>
    <m/>
    <m/>
    <m/>
    <n v="0"/>
    <n v="0.1"/>
    <s v="NO_CONCILIADO"/>
  </r>
  <r>
    <x v="18"/>
    <m/>
    <x v="18"/>
    <x v="33"/>
    <s v="O18260480002"/>
    <s v="BOD"/>
    <n v="1826048"/>
    <m/>
    <s v="00099021001 DEPOSITO DE EFECTIVO, DEPOSITANTE: SONIA QUISPE CHALLCO, CONCEPTO: DEVOLUCION DE LLAMADAS TELEFONICAS MES DE ENERO/2020, CUENTA DE DEPOSITO: CUENTA UNICA DEL TESORO / DJBR."/>
    <m/>
    <m/>
    <m/>
    <m/>
    <n v="0"/>
    <n v="4.46"/>
    <s v="NO_CONCILIADO"/>
  </r>
  <r>
    <x v="18"/>
    <m/>
    <x v="18"/>
    <x v="33"/>
    <s v="O18260540002"/>
    <s v="BOD"/>
    <n v="1826054"/>
    <m/>
    <s v="00099021001 DEPOSITO DE EFECTIVO, DEPOSITANTE: HELGA MILKA EDUARDO KESSLER, CONCEPTO: DEVOLUCION DE LLAMADAS TELEFONICAS MES DE ENERO/2020, CUENTA DE DEPOSITO: CUENTA UNICA DEL TESORO / DJBR."/>
    <m/>
    <m/>
    <m/>
    <m/>
    <n v="0"/>
    <n v="2.88"/>
    <s v="NO_CONCILIADO"/>
  </r>
  <r>
    <x v="18"/>
    <m/>
    <x v="18"/>
    <x v="33"/>
    <s v="O18260560002"/>
    <s v="BOD"/>
    <n v="1826056"/>
    <m/>
    <s v="00099021001 DEPOSITO DE EFECTIVO, DEPOSITANTE: BEATRIZ ZUÑAGUA MAMANI, CONCEPTO: DEVOLUCION DE LLAMADAS TELEFONICAS MES DE ENERO/2020, CUENTA DE DEPOSITO: CUENTA UNICA DEL TESORO / DJBR."/>
    <m/>
    <m/>
    <m/>
    <m/>
    <n v="0"/>
    <n v="3.04"/>
    <s v="NO_CONCILIADO"/>
  </r>
  <r>
    <x v="18"/>
    <m/>
    <x v="18"/>
    <x v="33"/>
    <s v="O18260590002"/>
    <s v="BOD"/>
    <n v="1826059"/>
    <m/>
    <s v="00099021001 DEPOSITO DE EFECTIVO, DEPOSITANTE: JAVIER JESUS DELGADO VILLARREAL, CONCEPTO: DEVOLUCION DE LLAMADAS TELEFONICAS MES DE ENERO/2020, CUENTA DE DEPOSITO: CUENTA UNICA DEL TESORO / DJBR."/>
    <m/>
    <m/>
    <m/>
    <m/>
    <n v="0"/>
    <n v="3.09"/>
    <s v="NO_CONCILIADO"/>
  </r>
  <r>
    <x v="18"/>
    <m/>
    <x v="18"/>
    <x v="33"/>
    <s v="O18260620002"/>
    <s v="BOD"/>
    <n v="1826062"/>
    <m/>
    <s v="00099021001 DEPOSITO DE EFECTIVO, DEPOSITANTE: MIGUEL ANGEL ENDARA FRANCO, CONCEPTO: DEVOLUCION DE LLAMADAS TELEFONICAS MES DE ENERO/2020, CUENTA DE DEPOSITO: CUENTA UNICA DEL TESORO / DJBR."/>
    <m/>
    <m/>
    <m/>
    <m/>
    <n v="0"/>
    <n v="3.72"/>
    <s v="NO_CONCILIADO"/>
  </r>
  <r>
    <x v="18"/>
    <m/>
    <x v="18"/>
    <x v="33"/>
    <s v="O18260640002"/>
    <s v="BOD"/>
    <n v="1826064"/>
    <m/>
    <s v="00099021001 DEPOSITO DE EFECTIVO, DEPOSITANTE: XIMENA BELTRAN SANABRIA, CONCEPTO: DEVOLUCION DE LLAMADAS TELEFONICAS MES DE ENERO/2020, CUENTA DE DEPOSITO: CUENTA UNICA DEL TESORO / DJBR."/>
    <m/>
    <m/>
    <m/>
    <m/>
    <n v="0"/>
    <n v="3.6"/>
    <s v="NO_CONCILIADO"/>
  </r>
  <r>
    <x v="12"/>
    <m/>
    <x v="12"/>
    <x v="33"/>
    <s v="B18258700002"/>
    <s v="BOD"/>
    <n v="1825870"/>
    <m/>
    <s v="00099021001 DEP.DE CHEQ.AJENOS,RET.DE CAM.,CONCEPTO: DEVOLUCION RECURSOS C-31N ° 822/2019 (D.A.1),DEP.: ADEMAF -MONICA GABRIELA VARGAS RUIZ , PROCEDENCIA: BANCO UNION S.A., CHEQUE: 1547, FECHA DE EMISION:18/02/2020"/>
    <m/>
    <m/>
    <m/>
    <m/>
    <n v="0"/>
    <n v="260"/>
    <s v="NO_CONCILIADO"/>
  </r>
  <r>
    <x v="32"/>
    <m/>
    <x v="32"/>
    <x v="33"/>
    <s v="O18261110002"/>
    <s v="BOD"/>
    <n v="1826111"/>
    <m/>
    <s v="00099021001 DEPOSITO DE EFECTIVO, DEPOSITANTE: PATRICIA ROXANA DELGADILLO DIAZ, CONCEPTO: REVERSION HABERES MES DE ENERO 2020 EX FUNCIONARIA PATRICIA DELGADILLO DIAZ MIN DE SALUD ITEM 5283, CUENTA DE DEPOSITO: CUENTA UNICA DEL TESORO"/>
    <m/>
    <m/>
    <m/>
    <m/>
    <n v="0"/>
    <n v="6528.41"/>
    <s v="NO_CONCILIADO"/>
  </r>
  <r>
    <x v="36"/>
    <m/>
    <x v="36"/>
    <x v="33"/>
    <s v="G12781130003"/>
    <s v="COB"/>
    <n v="1278113"/>
    <m/>
    <s v="TRANSFERENCIA RECIBIDA DEL EXTERIOR SEGÚN MENSAJES SWIFT Nos. 02101-02100 (REM.EXT.) DE FECHA 19-02-2020 POR DESEMBOLSO DE BID PRÉSTAMO 4403/BL-BO REQ 00007 BO OPS0202006788A LIBRETA N° 00287102001 FPS-RECURSOS PROPIOS REF.: UTILES DE ESCRITORIO"/>
    <m/>
    <m/>
    <m/>
    <m/>
    <n v="50"/>
    <n v="0"/>
    <s v="NO_CONCILIADO"/>
  </r>
  <r>
    <x v="7"/>
    <m/>
    <x v="7"/>
    <x v="33"/>
    <s v="Q12445760002"/>
    <s v="CRV"/>
    <n v="1244576"/>
    <m/>
    <s v="NUMERO DE LIBRETA CUT: 00099021001 OPERACIÓN E75 TRANSFERENCIA DE LA CUENTA FISCAL BUN A LA CUT EN MN TRANSFERENCIA DE FONDOS A SOLICITUD DEL GOBIERNO AUTONOMO MUNICIPAL VILLA MONTES CITE:G.A.M.V.M.SMAF CITE NÂ°043/2020 LA CTA. 3987 CUT LBRTA.00099021001."/>
    <m/>
    <m/>
    <m/>
    <m/>
    <n v="0"/>
    <n v="57720"/>
    <s v="NO_CONCILIADO"/>
  </r>
  <r>
    <x v="10"/>
    <m/>
    <x v="10"/>
    <x v="33"/>
    <s v="G12788460001"/>
    <s v="CVD"/>
    <n v="1278846"/>
    <m/>
    <s v="COBRO COSTOS DE PAPELERIA SEGUN TRANSFERENCIA DEL EXTERIOR POR ORDEN DE INTEGRACION ENERGETICA ARGENTINA S.A. IEASA REF.: INV. YPFB GAS NATURAL FECHA VALOR 19/02/2020 LIB. 00513012007 YPFB - RECURSOS NACIONALIZACIÓN"/>
    <m/>
    <m/>
    <m/>
    <m/>
    <n v="50"/>
    <n v="0"/>
    <s v="NO_CONCILIADO"/>
  </r>
  <r>
    <x v="10"/>
    <m/>
    <x v="10"/>
    <x v="33"/>
    <s v="G12788510001"/>
    <s v="CVD"/>
    <n v="1278851"/>
    <m/>
    <s v="COBRO COSTOS DE PAPELERIA SEGUN TRANSFERENCIA DEL EXTERIOR POR ORDEN DE LLAMA GAS S.A. (LIMA PERU) REF.: 550 1729636 FECHA VALOR 19/02/2020 LIB. 00513062001 YPFB-OPERACIONES PLANTA DE SEPARACION DE LIQUIDOS RIO GRANDE"/>
    <m/>
    <m/>
    <m/>
    <m/>
    <n v="50"/>
    <n v="0"/>
    <s v="NO_CONCILIADO"/>
  </r>
  <r>
    <x v="5"/>
    <m/>
    <x v="5"/>
    <x v="33"/>
    <s v="S09790090003"/>
    <s v="COB"/>
    <n v="979009"/>
    <m/>
    <s v="||TRANSFERENCIA DE FONDOS S/G. MENSAJES SWIFT NROS. 02106 - 02099 Y CORREO ELECTRÓNICO DE LA AGENCIA BOLIVIANA DE CORREOS DE LA FECHA. (SECTOR PÚBLICO - SERVICIOS). DEBITO DE LA LIBRETA 00383012001 INGRESOS AGENCIA BOLIVIANA DE CORREOS; COBRO UTILES DE ESCRITORIO."/>
    <m/>
    <m/>
    <m/>
    <m/>
    <n v="50"/>
    <n v="0"/>
    <s v="NO_CONCILIADO"/>
  </r>
  <r>
    <x v="21"/>
    <m/>
    <x v="21"/>
    <x v="33"/>
    <s v="S09790100003"/>
    <s v="COB"/>
    <n v="979010"/>
    <m/>
    <s v="||TRANSFERENCIA DE FONDOS S/G. MENSAJES SWIFT NROS. 02136 Y 02130 DE LA FECHA. (SECTOR PÚBLICO - SERVICIOS). DEBITO DE LA LIBRETA 00119012001 ADSIB, REPOSICION UTILES DE ESCRITORIO."/>
    <m/>
    <m/>
    <m/>
    <m/>
    <n v="50"/>
    <n v="0"/>
    <s v="NO_CONCILIADO"/>
  </r>
  <r>
    <x v="10"/>
    <m/>
    <x v="10"/>
    <x v="33"/>
    <s v="G12790090001"/>
    <s v="CVD"/>
    <n v="1279009"/>
    <m/>
    <s v="COBRO COSTOS DE PAPELERIA SEGUN TRANSFERENCIA DEL EXTERIOR POR ORDEN DE INTEGRACION ECONOMICA ARGENTINA S.A. LIB. 00513012007 YPFB - RECURSOS NACIONALIZACIÓN"/>
    <m/>
    <m/>
    <m/>
    <m/>
    <n v="50"/>
    <n v="0"/>
    <s v="NO_CONCILIADO"/>
  </r>
  <r>
    <x v="10"/>
    <m/>
    <x v="10"/>
    <x v="33"/>
    <s v="G12790110001"/>
    <s v="CVD"/>
    <n v="1279011"/>
    <m/>
    <s v="COBRO COSTOS DE PAPELERIA SEGUN TRANSFERENCIA DEL EXTERIOR POR ORDEN DE MINGA GAS S.A. LIB. 00513062001 YPFB-OPERACIONES PLANTA DE SEPARACION DE LIQUIDOS RIO GRANDE"/>
    <m/>
    <m/>
    <m/>
    <m/>
    <n v="50"/>
    <n v="0"/>
    <s v="NO_CONCILIADO"/>
  </r>
  <r>
    <x v="18"/>
    <m/>
    <x v="18"/>
    <x v="34"/>
    <s v="O18262930002"/>
    <s v="BOD"/>
    <n v="1826293"/>
    <m/>
    <s v="00099021001 DEPOSITO DE EFECTIVO, DEPOSITANTE: RODRIGO ROLANDO BUENO COPA, CONCEPTO: LLAMADAS TELEFONICAS ENERO 2020 MEFP, CUENTA DE DEPOSITO: CUENTA UNICA DEL TESORO"/>
    <m/>
    <m/>
    <m/>
    <m/>
    <n v="0"/>
    <n v="1.93"/>
    <s v="NO_CONCILIADO"/>
  </r>
  <r>
    <x v="18"/>
    <m/>
    <x v="18"/>
    <x v="34"/>
    <s v="O18262940002"/>
    <s v="BOD"/>
    <n v="1826294"/>
    <m/>
    <s v="00099021001 DEPOSITO DE EFECTIVO, DEPOSITANTE: JANNET ROJAS TUDELA, CONCEPTO: PAGO DE LLAMADAS TELEFONICAS MES DE ENERO AÑO 2020 DE JANNET ROJAS TUDELA, CUENTA DE DEPOSITO: CUENTA UNICA DEL TESORO / DJBR."/>
    <m/>
    <m/>
    <m/>
    <m/>
    <n v="0"/>
    <n v="3.05"/>
    <s v="NO_CONCILIADO"/>
  </r>
  <r>
    <x v="18"/>
    <m/>
    <x v="18"/>
    <x v="34"/>
    <s v="O18262950002"/>
    <s v="BOD"/>
    <n v="1826295"/>
    <m/>
    <s v="00099021001 DEPOSITO DE EFECTIVO, DEPOSITANTE: INDIRA LAURA COPA HUARAZ, CONCEPTO: PAGO LLAMADAS TELEFONICAS MES DE ENERO AÑO 2020 DE INDIRA LAURA COPA HUARAZ, CUENTA DE DEPOSITO: CUENTA UNICA DEL TESORO / DJBR."/>
    <m/>
    <m/>
    <m/>
    <m/>
    <n v="0"/>
    <n v="9.2200000000000006"/>
    <s v="NO_CONCILIADO"/>
  </r>
  <r>
    <x v="18"/>
    <m/>
    <x v="18"/>
    <x v="34"/>
    <s v="O18262980002"/>
    <s v="BOD"/>
    <n v="1826298"/>
    <m/>
    <s v="00099021001 DEPOSITO DE EFECTIVO, DEPOSITANTE: GABRIELA ROJAS FERNANDEZ, CONCEPTO: DEVOLUCION DE LLAMADAS TELEFONICAS MES DE ENERO/2020 DE GABRIELA ROJAS FERNANDEZ, CUENTA DE DEPOSITO: CUENTA UNICA DEL TESORO / DJBR."/>
    <m/>
    <m/>
    <m/>
    <m/>
    <n v="0"/>
    <n v="0.23"/>
    <s v="NO_CONCILIADO"/>
  </r>
  <r>
    <x v="18"/>
    <m/>
    <x v="18"/>
    <x v="34"/>
    <s v="O18263000002"/>
    <s v="BOD"/>
    <n v="1826300"/>
    <m/>
    <s v="00099021001 DEPOSITO DE EFECTIVO, DEPOSITANTE: JORGE CHAVEZ O., CONCEPTO: DEVOLUCION LLAMADAS TELEFONICAS MES ENER/2020 DE JORGE CHAVEZ OCAMPO, CUENTA DE DEPOSITO: CUENTA UNICA DEL TESORO / DJBR."/>
    <m/>
    <m/>
    <m/>
    <m/>
    <n v="0"/>
    <n v="2.74"/>
    <s v="NO_CONCILIADO"/>
  </r>
  <r>
    <x v="18"/>
    <m/>
    <x v="18"/>
    <x v="34"/>
    <s v="O18263030002"/>
    <s v="BOD"/>
    <n v="1826303"/>
    <m/>
    <s v="00099021001 DEPOSITO DE EFECTIVO, DEPOSITANTE: MARIANELA IVON VARGAS ZEBALLOS, CONCEPTO: PAGO LLAMADAS TELEFONICAS MES DE ENERO DE 2020 DE MARIANELA IVON VARGAS ZEBALLOS, CUENTA DE DEPOSITO: CUENTA UNICA DEL TESORO / DJBR."/>
    <m/>
    <m/>
    <m/>
    <m/>
    <n v="0"/>
    <n v="7.52"/>
    <s v="NO_CONCILIADO"/>
  </r>
  <r>
    <x v="18"/>
    <m/>
    <x v="18"/>
    <x v="34"/>
    <s v="O18263060002"/>
    <s v="BOD"/>
    <n v="1826306"/>
    <m/>
    <s v="00099021001 DEPOSITO DE EFECTIVO, DEPOSITANTE: MARIAENELA IVON VARGAS ZEBALLOS, CONCEPTO: PAGO LLAMADAS TELEFONICAS MES DE ENERO DE 2020 DE TERESA PATRICIA LAMADRID DE AGUILAR, CUENTA DE DEPOSITO: CUENTA UNICA DEL TESORO / DJBR."/>
    <m/>
    <m/>
    <m/>
    <m/>
    <n v="0"/>
    <n v="1.56"/>
    <s v="NO_CONCILIADO"/>
  </r>
  <r>
    <x v="18"/>
    <m/>
    <x v="18"/>
    <x v="34"/>
    <s v="O18263070002"/>
    <s v="BOD"/>
    <n v="1826307"/>
    <m/>
    <s v="00099021001 DEPOSITO DE EFECTIVO, DEPOSITANTE: SONIA AURORA PARI AMUSQUIVAR, CONCEPTO: PAGO LLAMADAS TELEFONICAS MES DE ENERO AÑO 2020 DE SONIA AURORA PARI AMUSQUIVAR, CUENTA DE DEPOSITO: CUENTA UNICA DEL TESORO / DJBR."/>
    <m/>
    <m/>
    <m/>
    <m/>
    <n v="0"/>
    <n v="5.07"/>
    <s v="NO_CONCILIADO"/>
  </r>
  <r>
    <x v="18"/>
    <m/>
    <x v="18"/>
    <x v="34"/>
    <s v="O18263080002"/>
    <s v="BOD"/>
    <n v="1826308"/>
    <m/>
    <s v="00099021001 DEPOSITO DE EFECTIVO, DEPOSITANTE: DIONISIO MAXIMO POMA LIMACHI, CONCEPTO: PAGO DE LLAMADAS TELEFONICAS - MES ENERO -2020 DE DIONISIO MAXIMO POMA LIMACHI, CUENTA DE DEPOSITO: CUENTA UNICA DEL TESORO / DJBR."/>
    <m/>
    <m/>
    <m/>
    <m/>
    <n v="0"/>
    <n v="11.65"/>
    <s v="NO_CONCILIADO"/>
  </r>
  <r>
    <x v="18"/>
    <m/>
    <x v="18"/>
    <x v="34"/>
    <s v="O18263090002"/>
    <s v="BOD"/>
    <n v="1826309"/>
    <m/>
    <s v="00099021001 DEPOSITO DE EFECTIVO, DEPOSITANTE: PATRICIA AZUCENA PEREYRA REVUELTA, CONCEPTO: PAGO LLAMADAS TELEFONICAS MES DE ENERO (INSTITUCIONES) AÑO 2020 DE PATRICIA AZUCENA PEREYRA REVUELTA, CUENTA DE DEPOSITO: CUENTA UNICA DEL TESORO / DJBR."/>
    <m/>
    <m/>
    <m/>
    <m/>
    <n v="0"/>
    <n v="4.04"/>
    <s v="NO_CONCILIADO"/>
  </r>
  <r>
    <x v="18"/>
    <m/>
    <x v="18"/>
    <x v="34"/>
    <s v="O18263110002"/>
    <s v="BOD"/>
    <n v="1826311"/>
    <m/>
    <s v="00099021001 DEPOSITO DE EFECTIVO, DEPOSITANTE: BRIGITTE XIMENA SALGUERO COAQUIRA, CONCEPTO: PAGO LLAMADAS TELEFONICAS MES DE ENERO AÑO 2020 DE BRIGITTE XIMENA SALGUERO COAQUIRA, CUENTA DE DEPOSITO: CUENTA UNICA DEL TESORO / DJBR."/>
    <m/>
    <m/>
    <m/>
    <m/>
    <n v="0"/>
    <n v="4.76"/>
    <s v="NO_CONCILIADO"/>
  </r>
  <r>
    <x v="18"/>
    <m/>
    <x v="18"/>
    <x v="34"/>
    <s v="O18263270002"/>
    <s v="BOD"/>
    <n v="1826327"/>
    <m/>
    <s v="00099021001 DEPOSITO DE EFECTIVO, DEPOSITANTE: MARIA ELENA QUISPE LOPEZ, CONCEPTO: DEVOLUCION DE LLAMADAS, CUENTA DE DEPOSITO: CUENTA UNICA DEL TESORO / DJBR."/>
    <m/>
    <m/>
    <m/>
    <m/>
    <n v="0"/>
    <n v="1.3"/>
    <s v="NO_CONCILIADO"/>
  </r>
  <r>
    <x v="0"/>
    <m/>
    <x v="0"/>
    <x v="34"/>
    <s v="O18263300002"/>
    <s v="BOD"/>
    <n v="1826330"/>
    <m/>
    <s v="00099021001 DEPOSITO DE EFECTIVO, DEPOSITANTE: STHEPANY COSSIO, CONCEPTO: DEVOLUCION DE LLAMADAS, CUENTA DE DEPOSITO: CUENTA UNICA DEL TESORO"/>
    <m/>
    <m/>
    <m/>
    <m/>
    <n v="0"/>
    <n v="1"/>
    <s v="NO_CONCILIADO"/>
  </r>
  <r>
    <x v="18"/>
    <m/>
    <x v="18"/>
    <x v="34"/>
    <s v="O18263310002"/>
    <s v="BOD"/>
    <n v="1826331"/>
    <m/>
    <s v="00099021001 DEPOSITO DE EFECTIVO, DEPOSITANTE: CLAUDIA BOHORQUEZ, CONCEPTO: DEVOLUCION DE LLAMADAS, CUENTA DE DEPOSITO: CUENTA UNICA DEL TESORO / DJBR."/>
    <m/>
    <m/>
    <m/>
    <m/>
    <n v="0"/>
    <n v="1.1000000000000001"/>
    <s v="NO_CONCILIADO"/>
  </r>
  <r>
    <x v="25"/>
    <m/>
    <x v="25"/>
    <x v="34"/>
    <s v="O18263410002"/>
    <s v="BOD"/>
    <n v="1826341"/>
    <m/>
    <s v="00099021001 DEPOSITO DE EFECTIVO, DEPOSITANTE: MIN.DE JUST. TRANSPARENCIA INSTITUCIONAL, CONCEPTO: DEVOLUCION PAGO EN DEMASIA DE AGUA POTABLE CORRESPONDIENTE AL MES DE DIC/2019 (C31 - 3496)SANTA CRUZ, CUENTA DE DEPOSITO: CUENTA UNICA DEL TESORO"/>
    <m/>
    <m/>
    <m/>
    <m/>
    <n v="0"/>
    <n v="3.98"/>
    <s v="NO_CONCILIADO"/>
  </r>
  <r>
    <x v="18"/>
    <m/>
    <x v="18"/>
    <x v="34"/>
    <s v="O18263490002"/>
    <s v="BOD"/>
    <n v="1826349"/>
    <m/>
    <s v="00099021001 DEPOSITO DE EFECTIVO, DEPOSITANTE: MAURICIO ROCABADO ROCABADO, CONCEPTO: LLAMADAS PARTICULARES CORRESPONDIENTES AL MES DE ENERO 2020, CUENTA DE DEPOSITO: CUENTA UNICA DEL TESORO / DJBR."/>
    <m/>
    <m/>
    <m/>
    <m/>
    <n v="0"/>
    <n v="1"/>
    <s v="NO_CONCILIADO"/>
  </r>
  <r>
    <x v="18"/>
    <m/>
    <x v="18"/>
    <x v="34"/>
    <s v="O18263550002"/>
    <s v="BOD"/>
    <n v="1826355"/>
    <m/>
    <s v="00099021001 DEPOSITO DE EFECTIVO, DEPOSITANTE: VERONICA ROSSY GUTIERREZ APAZA, CONCEPTO: LLAMADAS PARTICULARES CORRESPONDIENTES AL MES DE ENERO 2020, CUENTA DE DEPOSITO: CUENTA UNICA DEL TESORO / DJBR."/>
    <m/>
    <m/>
    <m/>
    <m/>
    <n v="0"/>
    <n v="2"/>
    <s v="NO_CONCILIADO"/>
  </r>
  <r>
    <x v="18"/>
    <m/>
    <x v="18"/>
    <x v="34"/>
    <s v="O18263570002"/>
    <s v="BOD"/>
    <n v="1826357"/>
    <m/>
    <s v="00099021001 DEPOSITO DE EFECTIVO, DEPOSITANTE: SENAYDE RODRIGUEZ FLORES, CONCEPTO: DEP LLAMADAS TELEFONICAS ENERO/2020, CUENTA DE DEPOSITO: CUENTA UNICA DEL TESORO / DJBR."/>
    <m/>
    <m/>
    <m/>
    <m/>
    <n v="0"/>
    <n v="2.8"/>
    <s v="NO_CONCILIADO"/>
  </r>
  <r>
    <x v="18"/>
    <m/>
    <x v="18"/>
    <x v="34"/>
    <s v="O18263590002"/>
    <s v="BOD"/>
    <n v="1826359"/>
    <m/>
    <s v="00099021001 DEPOSITO DE EFECTIVO, DEPOSITANTE: GARY ANGEL ILAYA MAMANI, CONCEPTO: DEPÓSITO LLAMADAS TELEFONICAS ENERO 2020, CUENTA DE DEPOSITO: CUENTA UNICA DEL TESORO / DJBR."/>
    <m/>
    <m/>
    <m/>
    <m/>
    <n v="0"/>
    <n v="1.1200000000000001"/>
    <s v="NO_CONCILIADO"/>
  </r>
  <r>
    <x v="18"/>
    <m/>
    <x v="18"/>
    <x v="34"/>
    <s v="O18263600002"/>
    <s v="BOD"/>
    <n v="1826360"/>
    <m/>
    <s v="00099021001 DEPOSITO DE EFECTIVO, DEPOSITANTE: RITA JULIA MILLARES MOLINA, CONCEPTO: DEPÓSITO LLAMADAS TELEFONICAS ENERO 2020, CUENTA DE DEPOSITO: CUENTA UNICA DEL TESORO / DJBR."/>
    <m/>
    <m/>
    <m/>
    <m/>
    <n v="0"/>
    <n v="14.09"/>
    <s v="NO_CONCILIADO"/>
  </r>
  <r>
    <x v="18"/>
    <m/>
    <x v="18"/>
    <x v="34"/>
    <s v="O18263610002"/>
    <s v="BOD"/>
    <n v="1826361"/>
    <m/>
    <s v="00099021001 DEPOSITO DE EFECTIVO, DEPOSITANTE: MARIA ISABEL RIVEROS CORANI, CONCEPTO: DEPÓSITO LLAMADAS TELEFONICAS ENERO 2020, CUENTA DE DEPOSITO: CUENTA UNICA DEL TESORO / DJBR."/>
    <m/>
    <m/>
    <m/>
    <m/>
    <n v="0"/>
    <n v="17.899999999999999"/>
    <s v="NO_CONCILIADO"/>
  </r>
  <r>
    <x v="18"/>
    <m/>
    <x v="18"/>
    <x v="34"/>
    <s v="O18263620002"/>
    <s v="BOD"/>
    <n v="1826362"/>
    <m/>
    <s v="00099021001 DEPOSITO DE EFECTIVO, DEPOSITANTE: SANDRA LUCIA ORTIZ PAREDES, CONCEPTO: DEVOLUCION POR LLAMADAS TELEFONICAS REALIZADAS, CUENTA DE DEPOSITO: CUENTA UNICA DEL TESORO / DJBR."/>
    <m/>
    <m/>
    <m/>
    <m/>
    <n v="0"/>
    <n v="2.5499999999999998"/>
    <s v="NO_CONCILIADO"/>
  </r>
  <r>
    <x v="18"/>
    <m/>
    <x v="18"/>
    <x v="34"/>
    <s v="O18263630002"/>
    <s v="BOD"/>
    <n v="1826363"/>
    <m/>
    <s v="00099021001 DEPOSITO DE EFECTIVO, DEPOSITANTE: DARIA GUTIERREZ HUARACHI, CONCEPTO: DEVOLUCION DE LLAMADAS TELEFONICAS MES DE ENERO DE 2020, CUENTA DE DEPOSITO: CUENTA UNICA DEL TESORO / DJBR."/>
    <m/>
    <m/>
    <m/>
    <m/>
    <n v="0"/>
    <n v="2.5"/>
    <s v="NO_CONCILIADO"/>
  </r>
  <r>
    <x v="18"/>
    <m/>
    <x v="18"/>
    <x v="34"/>
    <s v="O18263640002"/>
    <s v="BOD"/>
    <n v="1826364"/>
    <m/>
    <s v="00099021001 DEPOSITO DE EFECTIVO, DEPOSITANTE: MAURICIO ATUE BARRERO, CONCEPTO: DEVOLUCION DE LLAMADAS TELEFONICAS MES DE ENERO 2020 DE MAURICIO ATUE BARRERO, CUENTA DE DEPOSITO: CUENTA UNICA DEL TESORO / DJBR."/>
    <m/>
    <m/>
    <m/>
    <m/>
    <n v="0"/>
    <n v="9.2899999999999991"/>
    <s v="NO_CONCILIADO"/>
  </r>
  <r>
    <x v="18"/>
    <m/>
    <x v="18"/>
    <x v="34"/>
    <s v="O18263750002"/>
    <s v="BOD"/>
    <n v="1826375"/>
    <m/>
    <s v="00099021001 DEPOSITO DE EFECTIVO, DEPOSITANTE: SILVIA EUGENIA HUANCA CALLE, CONCEPTO: PAGO DE LLAMADAS PARTICULARES, CUENTA DE DEPOSITO: CUENTA UNICA DEL TESORO / DJBR."/>
    <m/>
    <m/>
    <m/>
    <m/>
    <n v="0"/>
    <n v="2.5"/>
    <s v="NO_CONCILIADO"/>
  </r>
  <r>
    <x v="20"/>
    <m/>
    <x v="20"/>
    <x v="34"/>
    <s v="O18263760002"/>
    <s v="BOD"/>
    <n v="1826376"/>
    <m/>
    <s v="00580012001 DEPOSITO DE EFECTIVO, DEPOSITANTE: JIMENA NINOSKA URQUIZU CHACON, CONCEPTO: DEVOLUCION SOBRANTE RECURSOS, CUENTA DE DEPOSITO: CUENTA UNICA DEL TESORO"/>
    <m/>
    <m/>
    <m/>
    <m/>
    <n v="0"/>
    <n v="88"/>
    <s v="NO_CONCILIADO"/>
  </r>
  <r>
    <x v="31"/>
    <m/>
    <x v="31"/>
    <x v="34"/>
    <s v="O18263950002"/>
    <s v="BOD"/>
    <n v="1826395"/>
    <m/>
    <s v="00047297001 DEPOSITO DE EFECTIVO, DEPOSITANTE: ORGANIZACION TERRITORIAL DE BASE AYLLU SULLCAVI, CONCEPTO: DEVOLUCION DE SALDO, CUENTA DE DEPOSITO: CUENTA UNICA DEL TESORO"/>
    <m/>
    <m/>
    <m/>
    <m/>
    <n v="0"/>
    <n v="149.6"/>
    <s v="NO_CONCILIADO"/>
  </r>
  <r>
    <x v="18"/>
    <m/>
    <x v="18"/>
    <x v="34"/>
    <s v="O18264090002"/>
    <s v="BOD"/>
    <n v="1826409"/>
    <m/>
    <s v="00099021001 DEPOSITO DE EFECTIVO, DEPOSITANTE: PAMELA TARIFA ZEBALLOS, CONCEPTO: DEVOLUCION LLAMADAS TELEFONICAS ENERO 2020 PAMELA TARIFA ZEBALLOS, CUENTA DE DEPOSITO: CUENTA UNICA DEL TESORO / DJBR."/>
    <m/>
    <m/>
    <m/>
    <m/>
    <n v="0"/>
    <n v="7.2"/>
    <s v="NO_CONCILIADO"/>
  </r>
  <r>
    <x v="31"/>
    <m/>
    <x v="31"/>
    <x v="34"/>
    <s v="O18264170002"/>
    <s v="BOD"/>
    <n v="1826417"/>
    <m/>
    <s v="00047137003 DEPOSITO DE EFECTIVO, DEPOSITANTE: MDRYT EMPODERAR, CONCEPTO: DEVOLUCION GIP ENERO/2020 PR 146(P:851-25), CUENTA DE DEPOSITO: CUENTA UNICA DEL TESORO"/>
    <m/>
    <m/>
    <m/>
    <m/>
    <n v="0"/>
    <n v="25"/>
    <s v="NO_CONCILIADO"/>
  </r>
  <r>
    <x v="5"/>
    <m/>
    <x v="5"/>
    <x v="34"/>
    <s v="B18262610002"/>
    <s v="BOD"/>
    <n v="1826261"/>
    <m/>
    <s v="00383012001 DEP.DE CHEQ.AJENOS,RET.DE CAM.,CONCEPTO: REVERSAIONES DE FONDOS EN AVANCE NO EJECUTADOS EN SU TOTALIDAD,DEP.: AGENCIA BOLIVIANA DE CORREOS , PROCEDENCIA: BANCO UNION S.A., CHEQUE: 114, FECHA DE EMISION:18/02/2020"/>
    <m/>
    <m/>
    <m/>
    <m/>
    <n v="0"/>
    <n v="7751.08"/>
    <s v="NO_CONCILIADO"/>
  </r>
  <r>
    <x v="33"/>
    <m/>
    <x v="33"/>
    <x v="34"/>
    <s v="B18263390002"/>
    <s v="BOD"/>
    <n v="1826339"/>
    <m/>
    <s v="00099021001 DEP.DE CHEQ.AJENOS,RET.DE CAM.,CONCEPTO: DEVOLUCION DE COTIZACION,DEP.: FUTURO DE BOLIVIA , PROCEDENCIA: BANCO DE CREDITO DE BOLIVIA S.A., CHEQUE: 61714, FECHA DE EMISION:19/02/2020"/>
    <m/>
    <m/>
    <m/>
    <m/>
    <n v="0"/>
    <n v="224.58"/>
    <s v="NO_CONCILIADO"/>
  </r>
  <r>
    <x v="56"/>
    <m/>
    <x v="56"/>
    <x v="34"/>
    <s v="B18263580002"/>
    <s v="BOD"/>
    <n v="1826358"/>
    <m/>
    <s v="00578012002 DEP.DE CHEQ.AJENOS,RET.DE CAM.,CONCEPTO: REVERSION,DEP.: BOLIVIANA DE AVIACION , PROCEDENCIA: BANCO UNION S.A., CHEQUE: 12009, FECHA DE EMISION:20/02/2020"/>
    <m/>
    <m/>
    <m/>
    <m/>
    <n v="0"/>
    <n v="2205"/>
    <s v="NO_CONCILIADO"/>
  </r>
  <r>
    <x v="26"/>
    <m/>
    <x v="26"/>
    <x v="34"/>
    <s v="O18264200002"/>
    <s v="BOD"/>
    <n v="1826420"/>
    <m/>
    <s v="00591012001 DEPOSITO DE EFECTIVO, DEPOSITANTE: TANIA ULO COSTAS, CONCEPTO: PAGO DE ENERGIA ELECTRICA Y AGUA, CUENTA DE DEPOSITO: CUENTA UNICA DEL TESORO"/>
    <m/>
    <m/>
    <m/>
    <m/>
    <n v="0"/>
    <n v="239.87"/>
    <s v="NO_CONCILIADO"/>
  </r>
  <r>
    <x v="26"/>
    <m/>
    <x v="26"/>
    <x v="34"/>
    <s v="O18264220002"/>
    <s v="BOD"/>
    <n v="1826422"/>
    <m/>
    <s v="00591012001 DEPOSITO DE EFECTIVO, DEPOSITANTE: GABRIEL ULO ARTEAGA, CONCEPTO: PAGO DE ENERGIA ELECTRICA Y AGUA, CUENTA DE DEPOSITO: CUENTA UNICA DEL TESORO"/>
    <m/>
    <m/>
    <m/>
    <m/>
    <n v="0"/>
    <n v="195.9"/>
    <s v="NO_CONCILIADO"/>
  </r>
  <r>
    <x v="26"/>
    <m/>
    <x v="26"/>
    <x v="34"/>
    <s v="O18264280002"/>
    <s v="BOD"/>
    <n v="1826428"/>
    <m/>
    <s v="00591012001 DEPOSITO DE EFECTIVO, DEPOSITANTE: VALERY LEYDI CRUZ CAYUBA, CONCEPTO: PAGO DE SUMINISTRO DE AGUA Y LUZ, CUENTA DE DEPOSITO: CUENTA UNICA DEL TESORO"/>
    <m/>
    <m/>
    <m/>
    <m/>
    <n v="0"/>
    <n v="299.89999999999998"/>
    <s v="NO_CONCILIADO"/>
  </r>
  <r>
    <x v="18"/>
    <m/>
    <x v="18"/>
    <x v="34"/>
    <s v="O18264310002"/>
    <s v="BOD"/>
    <n v="1826431"/>
    <m/>
    <s v="00099021001 DEPOSITO DE EFECTIVO, DEPOSITANTE: MERY ESCOCIA MENDEZ CESPEDES, CONCEPTO: DEVOLUCION DE LLAMADAS TELEFONICAS MES DE ENERO/2020 DE MERY ESCOCIA MENDEZ CESPEDES, CUENTA DE DEPOSITO: CUENTA UNICA DEL TESORO / DJBR."/>
    <m/>
    <m/>
    <m/>
    <m/>
    <n v="0"/>
    <n v="6.4"/>
    <s v="NO_CONCILIADO"/>
  </r>
  <r>
    <x v="17"/>
    <m/>
    <x v="17"/>
    <x v="34"/>
    <s v="O18264480002"/>
    <s v="BOD"/>
    <n v="1826448"/>
    <m/>
    <s v="00291012002 DEPOSITO DE EFECTIVO, DEPOSITANTE: PABLO FRANCISCO LOAYZA TORREZ, CONCEPTO: REPOSICION DE CREDENCIAL DE LA ADMINISTRADORA BOLIVIANA DE CARRETERAS (ABC), CUENTA DE DEPOSITO: CUENTA UNICA DEL TESORO"/>
    <m/>
    <m/>
    <m/>
    <m/>
    <n v="0"/>
    <n v="70"/>
    <s v="NO_CONCILIADO"/>
  </r>
  <r>
    <x v="18"/>
    <m/>
    <x v="18"/>
    <x v="34"/>
    <s v="O18264490002"/>
    <s v="BOD"/>
    <n v="1826449"/>
    <m/>
    <s v="00099021001 DEPOSITO DE EFECTIVO, DEPOSITANTE: ABRAHAM ARUQUIPA MACHICADO, CONCEPTO: PAGO DE LLAMADAS TELEFONICAS MES DE ENERO DE 2020 DEL ABRAHAM ARUQUIPA MACHICADO, CUENTA DE DEPOSITO: CUENTA UNICA DEL TESORO / DJBR."/>
    <m/>
    <m/>
    <m/>
    <m/>
    <n v="0"/>
    <n v="11.45"/>
    <s v="NO_CONCILIADO"/>
  </r>
  <r>
    <x v="18"/>
    <m/>
    <x v="18"/>
    <x v="34"/>
    <s v="O18264500002"/>
    <s v="BOD"/>
    <n v="1826450"/>
    <m/>
    <s v="00099021001 DEPOSITO DE EFECTIVO, DEPOSITANTE: SANTIAGO PUCHO CONDORI, CONCEPTO: PAGO DE LLAMADAS TELEFONICAS MES DE ENERO DE 2020 DE SANTIAGO PUCHO CONDORI, CUENTA DE DEPOSITO: CUENTA UNICA DEL TESORO / DJBR."/>
    <m/>
    <m/>
    <m/>
    <m/>
    <n v="0"/>
    <n v="3.22"/>
    <s v="NO_CONCILIADO"/>
  </r>
  <r>
    <x v="18"/>
    <m/>
    <x v="18"/>
    <x v="34"/>
    <s v="O18264510002"/>
    <s v="BOD"/>
    <n v="1826451"/>
    <m/>
    <s v="00099021001 DEPOSITO DE EFECTIVO, DEPOSITANTE: BENEDICTO HUAYNOCA QUISBERT, CONCEPTO: PAGO DE LLAMADAS TELEFONICAS MES ENERO DE 2020 BENEDICTO HUAYNOCA QUISBERT, CUENTA DE DEPOSITO: CUENTA UNICA DEL TESORO / DJBR."/>
    <m/>
    <m/>
    <m/>
    <m/>
    <n v="0"/>
    <n v="1.41"/>
    <s v="NO_CONCILIADO"/>
  </r>
  <r>
    <x v="4"/>
    <m/>
    <x v="4"/>
    <x v="34"/>
    <s v="O18264700002"/>
    <s v="BOD"/>
    <n v="1826470"/>
    <m/>
    <s v="00592012001 DEPOSITO DE EFECTIVO, DEPOSITANTE: RODRIGUEZ WASCAR, CONCEPTO: PAGO ND-311625 GESTION 2020 RODRIGUEZ WASCAR, CUENTA DE DEPOSITO: CUENTA UNICA DEL TESORO"/>
    <m/>
    <m/>
    <m/>
    <m/>
    <n v="0"/>
    <n v="242"/>
    <s v="NO_CONCILIADO"/>
  </r>
  <r>
    <x v="10"/>
    <m/>
    <x v="10"/>
    <x v="34"/>
    <s v="G12793750003"/>
    <s v="CVD"/>
    <n v="1279375"/>
    <m/>
    <s v="PROVISION DE FONDOS A SOLICITUD DE YACIMIENTOS PETROLIFEROS FISCALES BOLIVIANOS SEGUN SOLICITUD YPFB-0050-2020 REF: PAGO A GASORIENTE BOLIVIANO LTDA POR SERVICIO INTERRUMPIBLE DE TRANSP DE GN ME POR EL MES DE ENERO 2020 LIB. 00513012007 YPFB - RECURSOS NACIONALIZACIÓN"/>
    <m/>
    <m/>
    <m/>
    <m/>
    <n v="50"/>
    <n v="0"/>
    <s v="NO_CONCILIADO"/>
  </r>
  <r>
    <x v="10"/>
    <m/>
    <x v="10"/>
    <x v="34"/>
    <s v="G12793780003"/>
    <s v="CVD"/>
    <n v="1279378"/>
    <m/>
    <s v="PROVISION DE FONDOS A SOLICITUD DE YACIMIENTOS PETROLIFEROS FISCALES BOLIVIANOS SEGUN SOLICITUD YPFB-0051-2020 REF: PAGO A GTB SA POR SERV INT DE TRANSP DE GN MI CHIQUITOS MUTUN REDES YPFB YACUSES MES DE ENERO 2020 LIB. 00513012007 YPFB - RECURSOS NACIONALIZACIÓN"/>
    <m/>
    <m/>
    <m/>
    <m/>
    <n v="50"/>
    <n v="0"/>
    <s v="NO_CONCILIADO"/>
  </r>
  <r>
    <x v="11"/>
    <m/>
    <x v="11"/>
    <x v="34"/>
    <s v="G12793810003"/>
    <s v="COB"/>
    <n v="13287"/>
    <m/>
    <s v="PAGO A JICA PRÉSTAMO BV-P5 VCTO. 20-02-2020 POR CUENTA DE TGN ,SEGUN NOTA MEFP/VTCP/DGCP/UODP-180/2020 DEL 12/02/2020 DEL MEFP, NTI. 013287 VALOR 20-02-2020 INTERESES JPY 64.342,00 COMISIONES JPY 1.148.963,00 LIBRETA 00099021001 TGN- RECURSOS ORNINARIOS -3987 REF.: COMISIONES BANCARIAS"/>
    <m/>
    <m/>
    <m/>
    <m/>
    <n v="322.2"/>
    <n v="0"/>
    <s v="NO_CONCILIADO"/>
  </r>
  <r>
    <x v="12"/>
    <m/>
    <x v="12"/>
    <x v="34"/>
    <s v="S09790560002"/>
    <s v="CRV"/>
    <n v="979056"/>
    <m/>
    <s v="||TRANFERENCIA AUTOMATICA DE FONDOS SEGUN INSTRUCCIONES DEL MEFP CODIGO DE SOLICITUD TGN 39400 DE LA FECHA. ABONO EN LA CUT 3987 MN LIBRETA NRO. 00099021001 TGN RECURSOS ORDINARIOS"/>
    <m/>
    <m/>
    <m/>
    <m/>
    <n v="0"/>
    <n v="29627080"/>
    <s v="NO_CONCILIADO"/>
  </r>
  <r>
    <x v="11"/>
    <m/>
    <x v="11"/>
    <x v="34"/>
    <s v="S09790460001"/>
    <s v="COB"/>
    <n v="979046"/>
    <m/>
    <s v="||COBRO DE UTILES DE ESCRITORIO POR REGULARIZACION DE NUESTRO COMPROBANTE S-978698 DEL 14/02/2020 POR COBRO DE COMISIONES EFECTUADO POR EL MUFG BANK LTD., POR DESEMBOLSO DEL PRESTAMO JICA BV-P5 SEGUN NOTA MEFP/VTCP/DGCP/UODP-201/2020 DEL 19/02/2020 LIBRETA 00099021001 TGN - RECURSOS ORDINARIOS (3987)"/>
    <m/>
    <m/>
    <m/>
    <m/>
    <n v="50"/>
    <n v="0"/>
    <s v="NO_CONCILIADO"/>
  </r>
  <r>
    <x v="7"/>
    <m/>
    <x v="7"/>
    <x v="34"/>
    <s v="Q12451120002"/>
    <s v="CRV"/>
    <n v="1245112"/>
    <m/>
    <s v="NUMERO DE LIBRETA CUT: 00099021001 OPERACIÓN E75 TRANSFERENCIA DE LA CUENTA FISCAL BUN A LA CUT EN MN TRANSFERENCIA DE FONDOS A SOLICITUD DEL GOBIERNO AUTONOMO MUNICIPAL DE TIRAQUE CITE:G.A.M.T CITE NÂ°075/2020 LA CTA. 3987 CUT LBRTA.00099021001."/>
    <m/>
    <m/>
    <m/>
    <m/>
    <n v="0"/>
    <n v="7295.33"/>
    <s v="NO_CONCILIADO"/>
  </r>
  <r>
    <x v="10"/>
    <m/>
    <x v="10"/>
    <x v="34"/>
    <s v="G12794970001"/>
    <s v="CVD"/>
    <n v="1279497"/>
    <m/>
    <s v="COBRO COSTOS DE PAPELERIA SEGUN TRANSFERENCIA DEL EXTERIOR POR ORDEN DE HERCO COMBUSTIBLES S.A. LIB. 00513062001 YPFB-OPERACIONES PLANTA DE SEPARACION DE LIQUIDOS RIO GRANDE"/>
    <m/>
    <m/>
    <m/>
    <m/>
    <n v="50"/>
    <n v="0"/>
    <s v="NO_CONCILIADO"/>
  </r>
  <r>
    <x v="10"/>
    <m/>
    <x v="10"/>
    <x v="34"/>
    <s v="J04026160002"/>
    <s v="NTE"/>
    <n v="1264534"/>
    <m/>
    <s v="A:00513012003 A requerimiento de la Unidad de Administración e Información Salarial (UAIS), con nota interna CITE: MEFP/VTCP/DGPOT/UAIS/N° 820/2020, en la cual solicita la reversión definitiva de las boletas consignadas en el Comprobante de Pago N° 18844, H.R. 6-3769-R/593."/>
    <m/>
    <m/>
    <m/>
    <m/>
    <n v="0"/>
    <n v="14854.4"/>
    <s v="NO_CONCILIADO"/>
  </r>
  <r>
    <x v="11"/>
    <m/>
    <x v="11"/>
    <x v="34"/>
    <s v="S09790730004"/>
    <s v="COB"/>
    <n v="979073"/>
    <m/>
    <s v="||PAGO A EXIMBANK COREA PRÉSTAMO EDCF NO. BOL-2 VCTO 20-02-2020 POR CUENTA DEL TGN, NTI. 013229 VALOR 20-02-20 INTERESES KRW 19.586.140.- CTA. 3987 CUENTA UNICA DEL TESORO-3987 LIB. 00099021001 REF.: COMISIONES BANCARIAS"/>
    <m/>
    <m/>
    <m/>
    <m/>
    <n v="349.3"/>
    <n v="0"/>
    <s v="NO_CONCILIADO"/>
  </r>
  <r>
    <x v="12"/>
    <m/>
    <x v="12"/>
    <x v="35"/>
    <s v="O18266380002"/>
    <s v="BOD"/>
    <n v="1826638"/>
    <m/>
    <s v="00099021001 DEPOSITO DE EFECTIVO, DEPOSITANTE: MONTALVO ORTIZ JUAN C.I. 1666977 PT, CONCEPTO: DEVOLUCION DE SALARIO EXCEDENTE AL ASIGNADO AL PRESIDENTE, CORRESPONDIENTE A ENERO 2020, CUENTA DE DEPOSITO: CUENTA UNICA DEL TESORO"/>
    <m/>
    <m/>
    <m/>
    <m/>
    <n v="0"/>
    <n v="10.95"/>
    <s v="NO_CONCILIADO"/>
  </r>
  <r>
    <x v="75"/>
    <m/>
    <x v="75"/>
    <x v="35"/>
    <s v="O18266390002"/>
    <s v="BOD"/>
    <n v="1826639"/>
    <m/>
    <s v="00099021001 DEPOSITO DE EFECTIVO, DEPOSITANTE: APS-MARCO ANTONIO LIPACHO ZAMBRANA, CONCEPTO: DEVOLUCION DE INSCRIPCION CURSO LEY 1178 DE MAYO /2018, CUENTA DE DEPOSITO: CUENTA UNICA DEL TESORO"/>
    <m/>
    <m/>
    <m/>
    <m/>
    <n v="0"/>
    <n v="100"/>
    <s v="NO_CONCILIADO"/>
  </r>
  <r>
    <x v="12"/>
    <m/>
    <x v="12"/>
    <x v="35"/>
    <s v="O18266410002"/>
    <s v="BOD"/>
    <n v="1826641"/>
    <m/>
    <s v="00099021001 DEPOSITO DE EFECTIVO, DEPOSITANTE: LENIS CAZAS RENE C.I. 3710693 PT, CONCEPTO: DEVOLUCION DE SALARIOE EXCEDENTE AL ASIGNADO AL PRESIDENTE CORRESPONDIENTE A ENERO 2020, CUENTA DE DEPOSITO: CUENTA UNICA DEL TESORO"/>
    <m/>
    <m/>
    <m/>
    <m/>
    <n v="0"/>
    <n v="179.66"/>
    <s v="NO_CONCILIADO"/>
  </r>
  <r>
    <x v="12"/>
    <m/>
    <x v="12"/>
    <x v="35"/>
    <s v="O18266840002"/>
    <s v="BOD"/>
    <n v="1826684"/>
    <m/>
    <s v="00099021001 DEPOSITO DE EFECTIVO, DEPOSITANTE: YUMA SHOSANA GONZALES CABRERA, CONCEPTO: DEVOLUCION DE DUODECIMAS DE AGUINALDO, CUENTA DE DEPOSITO: CUENTA UNICA DEL TESORO"/>
    <m/>
    <m/>
    <m/>
    <m/>
    <n v="0"/>
    <n v="557.84"/>
    <s v="NO_CONCILIADO"/>
  </r>
  <r>
    <x v="24"/>
    <m/>
    <x v="24"/>
    <x v="35"/>
    <s v="O18266870002"/>
    <s v="BOD"/>
    <n v="1826687"/>
    <m/>
    <s v="00015021102 DEPOSITO DE EFECTIVO, DEPOSITANTE: MARIO GARCIA LOPEZ 1384094 PO, CONCEPTO: DEVOLUCION DEL BONO FUNCIONAL, CUENTA DE DEPOSITO: CUENTA UNICA DEL TESORO"/>
    <m/>
    <m/>
    <m/>
    <m/>
    <n v="0"/>
    <n v="328.57"/>
    <s v="NO_CONCILIADO"/>
  </r>
  <r>
    <x v="2"/>
    <m/>
    <x v="2"/>
    <x v="35"/>
    <s v="O18267060002"/>
    <s v="BOD"/>
    <n v="1826706"/>
    <m/>
    <s v="00048014201 DEPOSITO DE EFECTIVO, DEPOSITANTE: ZENOBIO CHURA LAIME, CONCEPTO: DEVOLUCION DUODECIMAS AGUINALDO, CUENTA DE DEPOSITO: CUENTA UNICA DEL TESORO"/>
    <m/>
    <m/>
    <m/>
    <m/>
    <n v="0"/>
    <n v="454.61"/>
    <s v="NO_CONCILIADO"/>
  </r>
  <r>
    <x v="18"/>
    <m/>
    <x v="18"/>
    <x v="35"/>
    <s v="O18267220002"/>
    <s v="BOD"/>
    <n v="1826722"/>
    <m/>
    <s v="00099021001 DEPOSITO DE EFECTIVO, DEPOSITANTE: MIGUEL GERMAN BUSTILLOS SALINAS, CONCEPTO: DOBLE PERCEPCION, CUENTA DE DEPOSITO: CUENTA UNICA DEL TESORO / DJBR."/>
    <m/>
    <m/>
    <m/>
    <m/>
    <n v="0"/>
    <n v="2968.42"/>
    <s v="NO_CONCILIADO"/>
  </r>
  <r>
    <x v="24"/>
    <m/>
    <x v="24"/>
    <x v="35"/>
    <s v="O18267430002"/>
    <s v="BOD"/>
    <n v="1826743"/>
    <m/>
    <s v="00099021001 DEPOSITO DE EFECTIVO, DEPOSITANTE: DANIEL ALEJANDRO SOSSA LIZARRAGA, CONCEPTO: DEVOLUCION OBSERVACION CONTROL FINANCIERA CEP-MADRID SEGUN NOTA 446/19, CUENTA DE DEPOSITO: CUENTA UNICA DEL TESORO / DJBR."/>
    <m/>
    <m/>
    <m/>
    <m/>
    <n v="0"/>
    <n v="21.65"/>
    <s v="NO_CONCILIADO"/>
  </r>
  <r>
    <x v="18"/>
    <m/>
    <x v="18"/>
    <x v="35"/>
    <s v="O18267610002"/>
    <s v="BOD"/>
    <n v="1826761"/>
    <m/>
    <s v="00099021001 DEPOSITO DE EFECTIVO, DEPOSITANTE: FRANKLIN ANAGUA MACHACA, CONCEPTO: REEMBOLSO BAJS MEDICAS DE CAJA DE SALUD CORDES A UNIDAD DE COORDINACION DE PROGRAMAS Y PROYECTOS, CUENTA DE DEPOSITO: CUENTA UNICA DEL TESORO"/>
    <m/>
    <m/>
    <m/>
    <m/>
    <n v="0"/>
    <n v="192.7"/>
    <s v="NO_CONCILIADO"/>
  </r>
  <r>
    <x v="6"/>
    <m/>
    <x v="6"/>
    <x v="35"/>
    <s v="B18266240002"/>
    <s v="BOD"/>
    <n v="1826624"/>
    <m/>
    <s v="00132032001 DEP.DE CHEQ.AJENOS,RET.DE CAM.,CONCEPTO: DEVOLUCION POR RECURSOS QUE CORRESPONDEN A LICENCIA SIN GOCE DE HABERES,DEP.: ECEBOL -RRHH , PROCEDENCIA: BANCO UNION S.A., CHEQUE: 77, FECHA DE EMISION:19/02/2020"/>
    <m/>
    <m/>
    <m/>
    <m/>
    <n v="0"/>
    <n v="18138.68"/>
    <s v="NO_CONCILIADO"/>
  </r>
  <r>
    <x v="48"/>
    <m/>
    <x v="48"/>
    <x v="35"/>
    <s v="B18266400002"/>
    <s v="BOD"/>
    <n v="1826640"/>
    <m/>
    <s v="00099021001 DEP.DE CHEQ.AJENOS,RET.DE CAM.,CONCEPTO: DEP FONDOS EN CUSTODIA DEV DE ESTIPENDIOS ELECCIONES GENERALES 2019,DEP.: TRIBUNAL ELECTORAL DEPARTAMENTAL TARIJA , PROCEDENCIA: BANCO UNION S.A., CHEQUE: 3907, FECHA DE EMISION:14/02/2020"/>
    <m/>
    <m/>
    <m/>
    <m/>
    <n v="0"/>
    <n v="960"/>
    <s v="NO_CONCILIADO"/>
  </r>
  <r>
    <x v="26"/>
    <m/>
    <x v="26"/>
    <x v="35"/>
    <s v="B18266630002"/>
    <s v="BOD"/>
    <n v="1826663"/>
    <m/>
    <s v="00591012001 DEP.DE CHEQ.AJENOS,RET.DE CAM.,CONCEPTO: PAGO SERVICIOS BASICO AGUA,DEP.: SERVICIOS COPABOL S.A. , PROCEDENCIA: BANCO BISA S.A., CHEQUE: 21179, FECHA DE EMISION:18/02/2020"/>
    <m/>
    <m/>
    <m/>
    <m/>
    <n v="0"/>
    <n v="6072.83"/>
    <s v="NO_CONCILIADO"/>
  </r>
  <r>
    <x v="22"/>
    <m/>
    <x v="22"/>
    <x v="35"/>
    <s v="B18266920002"/>
    <s v="BOD"/>
    <n v="1826692"/>
    <m/>
    <s v="00099021001 DEP.DE CHEQ.AJENOS,RET.DE CAM.,CONCEPTO: DEVOLUCION POR DESCUENTO DE LICENCIA SIN GOCE DE HABER (2 DIAS) JUAN LOPEZ G.,DEP.: MIN. MINERIA Y METALURGIA , PROCEDENCIA: BANCO UNION S.A., CHEQUE: 3326, FECHA DE EMISION:17/02/2020"/>
    <m/>
    <m/>
    <m/>
    <m/>
    <n v="0"/>
    <n v="906"/>
    <s v="NO_CONCILIADO"/>
  </r>
  <r>
    <x v="10"/>
    <m/>
    <x v="10"/>
    <x v="35"/>
    <s v="G12804740001"/>
    <s v="CVD"/>
    <n v="1280474"/>
    <m/>
    <s v="COBRO COSTOS DE PAPELERIA POR REGULARIZACION DE TRANSFERENCIA DEL EXTERIOR POR ORDEN DE PUMA ENERGY PARAGUAY S.A. REF.: S0600512B1FB01 FECHA VALOR 20/02/2020 LIB. 00513062001 YPFB-OPERACIONES PLANTA DE SEPARACION DE LIQUIDOS RIO GRANDE"/>
    <m/>
    <m/>
    <m/>
    <m/>
    <n v="50"/>
    <n v="0"/>
    <s v="NO_CONCILIADO"/>
  </r>
  <r>
    <x v="10"/>
    <m/>
    <x v="10"/>
    <x v="35"/>
    <s v="G12803420003"/>
    <s v="CVD"/>
    <n v="1280342"/>
    <m/>
    <s v="PROVISION DE FONDOS A SOLICITUD DE YACIMIENTOS PETROLIFEROS FISCALES BOLIVIANOS SEGUN SOLICITUD YPFB-0052-2020 REF: PAGO A GASORIENTE BOLIVIANO LTDA POR SERV FIRME E INTERRUMPIBLE DE TRANSP DE GN MI POR EL MES DE ENERO 2020 LIB. 00513012007 YPFB - RECURSOS NACIONALIZACIÓN"/>
    <m/>
    <m/>
    <m/>
    <m/>
    <n v="50"/>
    <n v="0"/>
    <s v="NO_CONCILIADO"/>
  </r>
  <r>
    <x v="12"/>
    <m/>
    <x v="12"/>
    <x v="35"/>
    <s v="Q12460790002"/>
    <s v="CRV"/>
    <n v="1246079"/>
    <m/>
    <s v="NUMERO DE LIBRETA CUT: 00222012001 OPERACIÓN E18 TRANSFERENCIA DEL SISTEMA FINANCIERO POR CUENTA DE TERCEROS A LA CUT TRANSFERENCIA A SOLICITUD DEL MEFP SEGUN NOTA CITE MEFP VTCP DGPOT UAIS CPI NO 0220005 BUN 20"/>
    <m/>
    <m/>
    <m/>
    <m/>
    <n v="0"/>
    <n v="7078.18"/>
    <s v="NO_CONCILIADO"/>
  </r>
  <r>
    <x v="10"/>
    <m/>
    <x v="10"/>
    <x v="35"/>
    <s v="G12804770003"/>
    <s v="CVD"/>
    <n v="1280477"/>
    <m/>
    <s v="PROVISION DE FONDOS A SOLICITUD DE YACIMIENTOS PETROLIFEROS FISCALES BOLIVIANOS SEGUN SOLICITUD YPFB-0053-2020 REF: PAGO A GAS TRANSBOLIVIANO SA POR SERV INT DE TRANSP DE GN ME CHIQUITOS AMBAR Y MTGAS POR EL MES DE ENERO 2020 LIB. 00513012007 YPFB - RECURSOS NACIONALIZACIÓN"/>
    <m/>
    <m/>
    <m/>
    <m/>
    <n v="50"/>
    <n v="0"/>
    <s v="NO_CONCILIADO"/>
  </r>
  <r>
    <x v="10"/>
    <m/>
    <x v="10"/>
    <x v="35"/>
    <s v="G12808980001"/>
    <s v="CVD"/>
    <n v="1280898"/>
    <m/>
    <s v="COBRO COSTOS DE PAPELERIA SEGUN TRANSFERENCIA DEL EXTERIOR POR ORDEN DE SOLGAS S.A. LIB. 00513062001 YPFB-OPERACIONES PLANTA DE SEPARACION DE LIQUIDOS RIO GRANDE"/>
    <m/>
    <m/>
    <m/>
    <m/>
    <n v="50"/>
    <n v="0"/>
    <s v="NO_CONCILIADO"/>
  </r>
  <r>
    <x v="7"/>
    <m/>
    <x v="7"/>
    <x v="35"/>
    <s v="F0004002"/>
    <s v="NTE"/>
    <n v="1228991"/>
    <m/>
    <s v="De: 00099021001 Transferencia de recursos al GAM de Warnes para el pago del Bono de Discapacidad, en el marco de la Ley Nº977 de fecha 26 de septiembre de 2017, DS N°3437 de 20 de diciembre de 2017 y Resolución Ministerial Nº010 de fecha 10 de enero de 2018, primer desembolso de la gestión 2020."/>
    <m/>
    <m/>
    <m/>
    <m/>
    <n v="39869"/>
    <n v="0"/>
    <s v="NO_CONCILIADO"/>
  </r>
  <r>
    <x v="0"/>
    <m/>
    <x v="0"/>
    <x v="35"/>
    <s v="Q12463400002"/>
    <s v="CRV"/>
    <n v="1246340"/>
    <m/>
    <s v="NUMERO DE LIBRETA CUT: 00099021001 OPERACIÓN E18 TRANSFERENCIA DEL SISTEMA FINANCIERO POR CUENTA DE TERCEROS A LA CUT TRANSFERENCIA A SOLICITUD DEL MEFP POR DIFERENCIA EN LAS TRANFERENCIAS REGISTRADAS EN FECHA 11 FEBRERO 2020"/>
    <m/>
    <m/>
    <m/>
    <m/>
    <n v="0"/>
    <n v="2800"/>
    <s v="NO_CONCILIADO"/>
  </r>
  <r>
    <x v="21"/>
    <m/>
    <x v="21"/>
    <x v="35"/>
    <s v="S09792500003"/>
    <s v="COB"/>
    <n v="979250"/>
    <m/>
    <s v="||TRANSFERENCIA DE FONDOS S/G. MENSAJES SWIFT NROS. 02288 Y 02285 DE LA FECHA. (SECTOR PÚBLICO - SERVICIOS). EBITO DE LA LIBRETA 00119012001 ADSIB, REPOSICION UTILES DE ESCRITORIO."/>
    <m/>
    <m/>
    <m/>
    <m/>
    <n v="50"/>
    <n v="0"/>
    <s v="NO_CONCILIADO"/>
  </r>
  <r>
    <x v="6"/>
    <m/>
    <x v="6"/>
    <x v="35"/>
    <s v="S09792060001"/>
    <s v="COB"/>
    <n v="979206"/>
    <m/>
    <s v="||COMISION TRANSFERENCIA FDOS.AL EXTERIOR 0,10% S/USD63.881.-,REEMB.GSTS.COMUNICACION BS220.-Y EMISION COMP.CONTABLE BS50.-REF.:PAGO 2 LC I-2017-049 P/C ENVIBOL A/F ANTONINI S.R.L.,EN COMPL.A COMP.979205,21/02/20. LIB.00132079201 SEDEM-PLANTA ENV.DE VIDRIO CHUQ.-MUNICIPIO ZUDAÑEZ REF.:COMIS.PAGO 2 LC I-2017-049"/>
    <m/>
    <m/>
    <m/>
    <m/>
    <n v="708.22"/>
    <n v="0"/>
    <s v="NO_CONCILIADO"/>
  </r>
  <r>
    <x v="21"/>
    <m/>
    <x v="21"/>
    <x v="35"/>
    <s v="S09792490003"/>
    <s v="COB"/>
    <n v="979249"/>
    <m/>
    <s v="||TRANSFERENCIA DE FONDOS S/G. MENSAJES SWIFT NROS. 02287 Y 02284 DE LA FECHA. (SECTOR PÚBLICO - SERVICIOS). EBITO DE LA LIBRETA 00119012001 ADSIB, REPOSICION UTILES DE ESCRITORIO."/>
    <m/>
    <m/>
    <m/>
    <m/>
    <n v="50"/>
    <n v="0"/>
    <s v="NO_CONCILIADO"/>
  </r>
  <r>
    <x v="17"/>
    <m/>
    <x v="17"/>
    <x v="36"/>
    <s v="O18269300002"/>
    <s v="BOD"/>
    <n v="1826930"/>
    <m/>
    <s v="00291014101 DEPOSITO DE EFECTIVO, DEPOSITANTE: ASOCIACION ACCIDENTAL SANTA CRUZ, CONCEPTO: SALDO RESTITUCION DE ANTICIPO, CUENTA DE DEPOSITO: CUENTA UNICA DEL TESORO"/>
    <m/>
    <m/>
    <m/>
    <m/>
    <n v="0"/>
    <n v="0.01"/>
    <s v="NO_CONCILIADO"/>
  </r>
  <r>
    <x v="24"/>
    <m/>
    <x v="24"/>
    <x v="36"/>
    <s v="O18269830002"/>
    <s v="BOD"/>
    <n v="1826983"/>
    <m/>
    <s v="00015011108 DEPOSITO DE EFECTIVO, DEPOSITANTE: WILSON ORTIS SANTOS, CONCEPTO: DEVOLUCION DE VIATICOS POR EXCEDENTE, CUENTA DE DEPOSITO: CUENTA UNICA DEL TESORO"/>
    <m/>
    <m/>
    <m/>
    <m/>
    <n v="0"/>
    <n v="877.4"/>
    <s v="NO_CONCILIADO"/>
  </r>
  <r>
    <x v="24"/>
    <m/>
    <x v="24"/>
    <x v="36"/>
    <s v="O18269850002"/>
    <s v="BOD"/>
    <n v="1826985"/>
    <m/>
    <s v="00015011108 DEPOSITO DE EFECTIVO, DEPOSITANTE: JOSE DULFREDO GARCIA MUJICA, CONCEPTO: DEVOLUCION DE VIATICOS POR EXCEDENTE, CUENTA DE DEPOSITO: CUENTA UNICA DEL TESORO"/>
    <m/>
    <m/>
    <m/>
    <m/>
    <n v="0"/>
    <n v="877.4"/>
    <s v="NO_CONCILIADO"/>
  </r>
  <r>
    <x v="24"/>
    <m/>
    <x v="24"/>
    <x v="36"/>
    <s v="O18269860002"/>
    <s v="BOD"/>
    <n v="1826986"/>
    <m/>
    <s v="00015011108 DEPOSITO DE EFECTIVO, DEPOSITANTE: JUAN CARLOS LIMPIAS ESPRELLA, CONCEPTO: DEVOLUCION DE VIATICOS POR EXCEDENTE, CUENTA DE DEPOSITO: CUENTA UNICA DEL TESORO"/>
    <m/>
    <m/>
    <m/>
    <m/>
    <n v="0"/>
    <n v="1008.5"/>
    <s v="NO_CONCILIADO"/>
  </r>
  <r>
    <x v="24"/>
    <m/>
    <x v="24"/>
    <x v="36"/>
    <s v="O18269870002"/>
    <s v="BOD"/>
    <n v="1826987"/>
    <m/>
    <s v="00015011108 DEPOSITO DE EFECTIVO, DEPOSITANTE: JUAN CARLOS APARICIO, CONCEPTO: DEVOLUCION DE VIATICOS POR EXCEDENTE, CUENTA DE DEPOSITO: CUENTA UNICA DEL TESORO"/>
    <m/>
    <m/>
    <m/>
    <m/>
    <n v="0"/>
    <n v="877.4"/>
    <s v="NO_CONCILIADO"/>
  </r>
  <r>
    <x v="0"/>
    <m/>
    <x v="0"/>
    <x v="36"/>
    <s v="O18270240002"/>
    <s v="BOD"/>
    <n v="1827024"/>
    <m/>
    <s v="00099021001 DEPOSITO DE EFECTIVO, DEPOSITANTE: BRAULIO QUISPE BARRERA, CONCEPTO: DEVOLUCION POR COBRO INDEBIDO, CUENTA DE DEPOSITO: CUENTA UNICA DEL TESORO"/>
    <m/>
    <m/>
    <m/>
    <m/>
    <n v="0"/>
    <n v="2.73"/>
    <s v="NO_CONCILIADO"/>
  </r>
  <r>
    <x v="0"/>
    <m/>
    <x v="0"/>
    <x v="36"/>
    <s v="O18270770002"/>
    <s v="BOD"/>
    <n v="1827077"/>
    <m/>
    <s v="00099021001 DEPOSITO DE EFECTIVO, DEPOSITANTE: JULIA QUISPE APAZA, CONCEPTO: DEVOLUCION, CUENTA DE DEPOSITO: CUENTA UNICA DEL TESORO"/>
    <m/>
    <m/>
    <m/>
    <m/>
    <n v="0"/>
    <n v="293.64999999999998"/>
    <s v="NO_CONCILIADO"/>
  </r>
  <r>
    <x v="71"/>
    <m/>
    <x v="71"/>
    <x v="36"/>
    <s v="O18271270002"/>
    <s v="BOD"/>
    <n v="1827127"/>
    <m/>
    <s v="00593012001 DEPOSITO DE EFECTIVO, DEPOSITANTE: MARCELO BARZOLA OQUENDO-EMPRESA ESTATAL YACANA, CONCEPTO: REVERSION PREVENTIVO # 14, CUENTA DE DEPOSITO: CUENTA UNICA DEL TESORO"/>
    <m/>
    <m/>
    <m/>
    <m/>
    <n v="0"/>
    <n v="1767.66"/>
    <s v="NO_CONCILIADO"/>
  </r>
  <r>
    <x v="22"/>
    <m/>
    <x v="22"/>
    <x v="36"/>
    <s v="B18269490002"/>
    <s v="BOD"/>
    <n v="1826949"/>
    <m/>
    <s v="00099021001 DEP.DE CHEQ.AJENOS,RET.DE CAM.,CONCEPTO: DEVOLUCION POR DESCUENTO DE LICENCIA SIN GOCE DE HABER (1 DIA) GERMAN FLORES,DEP.: MINISTERIO DE MINERA Y METALURGIA , PROCEDENCIA: BANCO UNION S.A., CHEQUE: 3327, FECHA DE EMISION:17/02/2020"/>
    <m/>
    <m/>
    <m/>
    <m/>
    <n v="0"/>
    <n v="567"/>
    <s v="NO_CONCILIADO"/>
  </r>
  <r>
    <x v="22"/>
    <m/>
    <x v="22"/>
    <x v="36"/>
    <s v="B18269510002"/>
    <s v="BOD"/>
    <n v="1826951"/>
    <m/>
    <s v="00099021001 DEP.DE CHEQ.AJENOS,RET.DE CAM.,CONCEPTO: DEVOLUCION POR DESCUENTO DE LICENCIA SIN GOCE DE HABER (1 DIA) PEDRO LAGRAVA,DEP.: MIN MINERIA Y METALURGIA , PROCEDENCIA: BANCO UNION S.A., CHEQUE: 3328, FECHA DE EMISION:17/02/2020"/>
    <m/>
    <m/>
    <m/>
    <m/>
    <n v="0"/>
    <n v="567"/>
    <s v="NO_CONCILIADO"/>
  </r>
  <r>
    <x v="0"/>
    <m/>
    <x v="0"/>
    <x v="36"/>
    <s v="Q12471150002"/>
    <s v="CRV"/>
    <n v="1247115"/>
    <m/>
    <s v="NUMERO DE LIBRETA CUT: 00099021001 OPERACIÓN E18 TRANSFERENCIA DEL SISTEMA FINANCIERO POR CUENTA DE TERCEROS A LA CUT DEVOLUCIÓN DE PAGOS CC NO COBRADOS POR AFILIADOS CIVILES Y MILITARES"/>
    <m/>
    <m/>
    <m/>
    <m/>
    <n v="0"/>
    <n v="244009.59"/>
    <s v="NO_CONCILIADO"/>
  </r>
  <r>
    <x v="10"/>
    <m/>
    <x v="10"/>
    <x v="36"/>
    <s v="G12815040001"/>
    <s v="CVD"/>
    <n v="1281504"/>
    <m/>
    <s v="COBRO COSTOS DE PAPELERIA SEGUN TRANSFERENCIA DEL EXTERIOR POR ORDEN DE COPAGAS DISTRIBUIDORA DE GAS S.A. LIB. 00513062001 YPFB-OPERACIONES PLANTA DE SEPARACION DE LIQUIDOS RIO GRANDE"/>
    <m/>
    <m/>
    <m/>
    <m/>
    <n v="50"/>
    <n v="0"/>
    <s v="NO_CONCILIADO"/>
  </r>
  <r>
    <x v="10"/>
    <m/>
    <x v="10"/>
    <x v="36"/>
    <s v="G12815080001"/>
    <s v="CVD"/>
    <n v="1281508"/>
    <m/>
    <s v="COBRO COSTOS DE PAPELERIA SEGUN TRANSFERENCIA DEL EXTERIOR POR ORDEN DE SOLGAS S.A. LIB. 00513062001 YPFB-OPERACIONES PLANTA DE SEPARACION DE LIQUIDOS RIO GRANDE"/>
    <m/>
    <m/>
    <m/>
    <m/>
    <n v="50"/>
    <n v="0"/>
    <s v="NO_CONCILIADO"/>
  </r>
  <r>
    <x v="10"/>
    <m/>
    <x v="10"/>
    <x v="36"/>
    <s v="G12815210001"/>
    <s v="CVD"/>
    <n v="1281521"/>
    <m/>
    <s v="COBRO COSTOS DE PAPELERIA SEGUN TRANSFERENCIA DEL EXTERIOR POR ORDEN DE NATURGAS DEL PERU(SAN ROMAN PERU) REF.: 550 1731321 FECHA VALOR 24/02/2020 LIB. 00513062001 YPFB-OPERACIONES PLANTA DE SEPARACION DE LIQUIDOS RIO GRANDE"/>
    <m/>
    <m/>
    <m/>
    <m/>
    <n v="50"/>
    <n v="0"/>
    <s v="NO_CONCILIADO"/>
  </r>
  <r>
    <x v="10"/>
    <m/>
    <x v="10"/>
    <x v="36"/>
    <s v="G12815230001"/>
    <s v="CVD"/>
    <n v="1281523"/>
    <m/>
    <s v="COBRO COSTOS DE PAPELERIA SEGUN TRANSFERENCIA DEL EXTERIOR POR ORDEN DE PETROLEOS DEL NORTE SACI (ASUNCION PARAGUAY) REF.: SWF OF 20/02/21 FECHA VALOR 21/02/2020 LIB. 00513062001 YPFB-OPERACIONES PLANTA DE SEPARACION DE LIQUIDOS RIO GRANDE"/>
    <m/>
    <m/>
    <m/>
    <m/>
    <n v="50"/>
    <n v="0"/>
    <s v="NO_CONCILIADO"/>
  </r>
  <r>
    <x v="21"/>
    <m/>
    <x v="21"/>
    <x v="36"/>
    <s v="S09793830003"/>
    <s v="COB"/>
    <n v="979383"/>
    <m/>
    <s v="||TRANSFERENCIA DE FONDOS S/G. MENSAJES SWIFT NROS. 02420 Y 02397 DE LA FECHA. (SECTOR PÚBLICO - SERVICIOS). DEBITO DE LA LIBRETA 00119012001 ADSIB, REPOSICION UTILES DE ESCRITORIO."/>
    <m/>
    <m/>
    <m/>
    <m/>
    <n v="50"/>
    <n v="0"/>
    <s v="NO_CONCILIADO"/>
  </r>
  <r>
    <x v="21"/>
    <m/>
    <x v="21"/>
    <x v="36"/>
    <s v="S09793840003"/>
    <s v="COB"/>
    <n v="979384"/>
    <m/>
    <s v="||TRANSFERENCIA DE FONDOS S/G. MENSAJES SWIFT NROS. 02419 Y 02396 DE LA FECHA. (SECTOR PÚBLICO - SERVICIOS). DEBITO DE LA LIBRETA 00119012001 ADSIB, REPOSICION UTILES DE ESCRITORIO."/>
    <m/>
    <m/>
    <m/>
    <m/>
    <n v="50"/>
    <n v="0"/>
    <s v="NO_CONCILIADO"/>
  </r>
  <r>
    <x v="16"/>
    <m/>
    <x v="16"/>
    <x v="36"/>
    <s v="G12817670002"/>
    <s v="CRV"/>
    <n v="1281767"/>
    <m/>
    <s v="TRANSFERENCIA DEL EXTERIOR SEGUN SWIFT 02494 DE FECHA 26/02/2020 ORDENANTE: EMBAJADA DE BOLIVIA EN OTAWA LIB. 00099021001 TGN-RECURSOS ORDINARIOS (3987)"/>
    <m/>
    <m/>
    <m/>
    <m/>
    <n v="0"/>
    <n v="100089.46"/>
    <s v="NO_CONCILIADO"/>
  </r>
  <r>
    <x v="11"/>
    <m/>
    <x v="11"/>
    <x v="36"/>
    <s v="G12815320003"/>
    <s v="COB"/>
    <n v="13202"/>
    <m/>
    <s v="PAGO A CAF PRÉSTAMO CFA003747 VCTO. 26-02-2020 POR CUENTA DE TGN, (GAM SAN JAVIER DEL BENI) SG NOTA MEPF/VTCP/DGCP/UODP-212/2020 DEL 26/02/2020 DEL MEFP , NTI. 013202 VALOR 26-02-2020 CAPITAL USD 6.432,57 INTERESES USD 1.125,65 LIB 00099021001 (3987) TGN- RECURSOS ORDINARIOS REF.: COMISIONES BANCARIAS"/>
    <m/>
    <m/>
    <m/>
    <m/>
    <n v="306.29000000000002"/>
    <n v="0"/>
    <s v="NO_CONCILIADO"/>
  </r>
  <r>
    <x v="10"/>
    <m/>
    <x v="10"/>
    <x v="36"/>
    <s v="G12817620001"/>
    <s v="CVD"/>
    <n v="1281762"/>
    <m/>
    <s v="COBRO COSTOS DE PAPELERIA SEGUN TRANSFERENCIA DEL EXTERIOR POR ORDEN DE PETROLEOS PARAGUAYOS PETROPAR LIB. 00513062001 YPFB-OPERACIONES PLANTA DE SEPARACION DE LIQUIDOS RIO GRANDE"/>
    <m/>
    <m/>
    <m/>
    <m/>
    <n v="50"/>
    <n v="0"/>
    <s v="NO_CONCILIADO"/>
  </r>
  <r>
    <x v="10"/>
    <m/>
    <x v="10"/>
    <x v="36"/>
    <s v="G12817640001"/>
    <s v="CVD"/>
    <n v="1281764"/>
    <m/>
    <s v="COBRO COSTOS DE PAPELERIA SEGUN TRANSFERENCIA DEL EXTERIOR POR ORDEN DE LLAMA GAS S.A. LIB. 00513062001 YPFB-OPERACIONES PLANTA DE SEPARACION DE LIQUIDOS RIO GRANDE"/>
    <m/>
    <m/>
    <m/>
    <m/>
    <n v="50"/>
    <n v="0"/>
    <s v="NO_CONCILIADO"/>
  </r>
  <r>
    <x v="6"/>
    <m/>
    <x v="6"/>
    <x v="36"/>
    <s v="S09794000001"/>
    <s v="COB"/>
    <n v="979400"/>
    <m/>
    <s v="||COMISION TRANSFERENCIA DE FDOS. AL EXTERIOR 0,010% S/USD 18726,80, REEMBOLSO GASTOS DE COMUNICACION BS220.- Y EMISION DE CBTE. CONTABLE BS50.- REF.: PAGO N°1 LC I-2019-53 P/C DE ENVIBOL A/F AGR INTERNATIONAL INC. EN COMPLEMENTO A CBTE. ADJUNTO DE LA FECHA LIB. N°00132079201 SEDEM-PLANTA ENVASES DE VIDRIO CHUQUISACA - MUNICIPIO ZUDAÑEZ REF: I-2019-53"/>
    <m/>
    <m/>
    <m/>
    <m/>
    <n v="398.49"/>
    <n v="0"/>
    <s v="NO_CONCILIADO"/>
  </r>
  <r>
    <x v="18"/>
    <m/>
    <x v="18"/>
    <x v="37"/>
    <s v="O18272930002"/>
    <s v="BOD"/>
    <n v="1827293"/>
    <m/>
    <s v="00099021001 DEPOSITO DE EFECTIVO, DEPOSITANTE: UCPP-DANIELA LINARES, CONCEPTO: PASAJES DEVOLUCION, CUENTA DE DEPOSITO: CUENTA UNICA DEL TESORO"/>
    <m/>
    <m/>
    <m/>
    <m/>
    <n v="0"/>
    <n v="18"/>
    <s v="NO_CONCILIADO"/>
  </r>
  <r>
    <x v="14"/>
    <m/>
    <x v="14"/>
    <x v="37"/>
    <s v="O18273420002"/>
    <s v="BOD"/>
    <n v="1827342"/>
    <m/>
    <s v="00526012001 DEPOSITO DE EFECTIVO, DEPOSITANTE: BOLIVIA TV, CONCEPTO: DEVOLUCION DE VIATICOS, CUENTA DE DEPOSITO: CUENTA UNICA DEL TESORO"/>
    <m/>
    <m/>
    <m/>
    <m/>
    <n v="0"/>
    <n v="643"/>
    <s v="NO_CONCILIADO"/>
  </r>
  <r>
    <x v="14"/>
    <m/>
    <x v="14"/>
    <x v="37"/>
    <s v="O18273430002"/>
    <s v="BOD"/>
    <n v="1827343"/>
    <m/>
    <s v="00526012001 DEPOSITO DE EFECTIVO, DEPOSITANTE: BOLIVIA TV, CONCEPTO: DEVOLUCION DE VIATICOS, CUENTA DE DEPOSITO: CUENTA UNICA DEL TESORO"/>
    <m/>
    <m/>
    <m/>
    <m/>
    <n v="0"/>
    <n v="220"/>
    <s v="NO_CONCILIADO"/>
  </r>
  <r>
    <x v="31"/>
    <m/>
    <x v="31"/>
    <x v="37"/>
    <s v="O18273570002"/>
    <s v="BOD"/>
    <n v="1827357"/>
    <m/>
    <s v="00047297001 DEPOSITO DE EFECTIVO, DEPOSITANTE: ASOCIACION VIRGEN DE COPACABANA, CONCEPTO: DEPÓSITO SALDOS NO EJECUTADOS ASOCIACION VIRGEN DE COPACABANA, CUENTA DE DEPOSITO: CUENTA UNICA DEL TESORO"/>
    <m/>
    <m/>
    <m/>
    <m/>
    <n v="0"/>
    <n v="10"/>
    <s v="NO_CONCILIADO"/>
  </r>
  <r>
    <x v="16"/>
    <m/>
    <x v="16"/>
    <x v="37"/>
    <s v="O18273900002"/>
    <s v="BOD"/>
    <n v="1827390"/>
    <m/>
    <s v="00099021001 DEPOSITO DE EFECTIVO, DEPOSITANTE: MARIA CECILIA TERRAZAS ARNEZ, CONCEPTO: DEVOLUCION OBSERVACIONES GASTOS DE FUNCIONAMIENTO JULIO-OCTUBRE 2019, CUENTA DE DEPOSITO: CUENTA UNICA DEL TESORO / DJBR."/>
    <m/>
    <m/>
    <m/>
    <m/>
    <n v="0"/>
    <n v="69.7"/>
    <s v="NO_CONCILIADO"/>
  </r>
  <r>
    <x v="31"/>
    <m/>
    <x v="31"/>
    <x v="37"/>
    <s v="O18274310002"/>
    <s v="BOD"/>
    <n v="1827431"/>
    <m/>
    <s v="00047297001 DEPOSITO DE EFECTIVO, DEPOSITANTE: DANIEL CRISTIAN HUANCA TOMAS, CONCEPTO: DEVOLUCION DE RETROACTIVO DEPÓSITO DE SALDO NO EJECUTADO, CUENTA DE DEPOSITO: CUENTA UNICA DEL TESORO"/>
    <m/>
    <m/>
    <m/>
    <m/>
    <n v="0"/>
    <n v="10.199999999999999"/>
    <s v="NO_CONCILIADO"/>
  </r>
  <r>
    <x v="8"/>
    <m/>
    <x v="8"/>
    <x v="37"/>
    <s v="O18274330002"/>
    <s v="BOD"/>
    <n v="1827433"/>
    <m/>
    <s v="00086011102 DEPOSITO DE EFECTIVO, DEPOSITANTE: HERBAS CONSTRUCCIONES, CONCEPTO: PAGO MULTAS POR CONTRAVENCION A LA LEY DE MEDIO AMBIENTE A FAVOR DE LA EMI, CUENTA DE DEPOSITO: CUENTA UNICA DEL TESORO"/>
    <m/>
    <m/>
    <m/>
    <m/>
    <n v="0"/>
    <n v="53304.17"/>
    <s v="NO_CONCILIADO"/>
  </r>
  <r>
    <x v="40"/>
    <m/>
    <x v="40"/>
    <x v="37"/>
    <s v="O18274420002"/>
    <s v="BOD"/>
    <n v="1827442"/>
    <m/>
    <s v="00099021001 DEPOSITO DE EFECTIVO, DEPOSITANTE: LAURA TORREZ CARRION, CONCEPTO: SEGUN INFORME 002/2020, CUENTA DE DEPOSITO: CUENTA UNICA DEL TESORO / DJBR."/>
    <m/>
    <m/>
    <m/>
    <m/>
    <n v="0"/>
    <n v="42.35"/>
    <s v="NO_CONCILIADO"/>
  </r>
  <r>
    <x v="31"/>
    <m/>
    <x v="31"/>
    <x v="37"/>
    <s v="O18274450002"/>
    <s v="BOD"/>
    <n v="1827445"/>
    <m/>
    <s v="00047297001 DEPOSITO DE EFECTIVO, DEPOSITANTE: DANIELCRISTHIAN HUANCA TOMAS, CONCEPTO: DEPÓSITO DE SALDO NO EJECUTADO, CUENTA DE DEPOSITO: CUENTA UNICA DEL TESORO"/>
    <m/>
    <m/>
    <m/>
    <m/>
    <n v="0"/>
    <n v="0.02"/>
    <s v="NO_CONCILIADO"/>
  </r>
  <r>
    <x v="12"/>
    <m/>
    <x v="12"/>
    <x v="37"/>
    <s v="O18274540002"/>
    <s v="BOD"/>
    <n v="1827454"/>
    <m/>
    <s v="00099021001 DEPOSITO DE EFECTIVO, DEPOSITANTE: GERMAN MENA SANTANDER, CONCEPTO: DEVOLUCION DEMASIA HABERES MAXIMA REMUNERACION SECTOR PUBLICO, CUENTA DE DEPOSITO: CUENTA UNICA DEL TESORO / DJBR."/>
    <m/>
    <m/>
    <m/>
    <m/>
    <n v="0"/>
    <n v="2399.4299999999998"/>
    <s v="NO_CONCILIADO"/>
  </r>
  <r>
    <x v="13"/>
    <m/>
    <x v="13"/>
    <x v="37"/>
    <s v="O18274590002"/>
    <s v="BOD"/>
    <n v="1827459"/>
    <m/>
    <s v="00041031107 DEPOSITO DE EFECTIVO, DEPOSITANTE: MARCOS GIOVANNY MIRANDA ALABY, CONCEPTO: DEVOLUCION DE PASAJES TERRESTRE, CUENTA DE DEPOSITO: CUENTA UNICA DEL TESORO"/>
    <m/>
    <m/>
    <m/>
    <m/>
    <n v="0"/>
    <n v="200"/>
    <s v="NO_CONCILIADO"/>
  </r>
  <r>
    <x v="12"/>
    <m/>
    <x v="12"/>
    <x v="37"/>
    <s v="O18274610002"/>
    <s v="BOD"/>
    <n v="1827461"/>
    <m/>
    <s v="00099021001 DEPOSITO DE EFECTIVO, DEPOSITANTE: YOLANDA MARIA BELTRAN TORRICO, CONCEPTO: DOBLE PERCEPCION, CUENTA DE DEPOSITO: CUENTA UNICA DEL TESORO"/>
    <m/>
    <m/>
    <m/>
    <m/>
    <n v="0"/>
    <n v="1716.77"/>
    <s v="NO_CONCILIADO"/>
  </r>
  <r>
    <x v="18"/>
    <m/>
    <x v="18"/>
    <x v="37"/>
    <s v="O18275080002"/>
    <s v="BOD"/>
    <n v="1827508"/>
    <m/>
    <s v="00099021001 DEPOSITO DE EFECTIVO, DEPOSITANTE: U.C.P.P. FELIMA GABRIELA MENDOZA GUMIEL, CONCEPTO: PASAJES DEVOLUCION FELIMA GABRIELA MENDOZA GUMIEL, CUENTA DE DEPOSITO: CUENTA UNICA DEL TESORO"/>
    <m/>
    <m/>
    <m/>
    <m/>
    <n v="0"/>
    <n v="18"/>
    <s v="NO_CONCILIADO"/>
  </r>
  <r>
    <x v="10"/>
    <m/>
    <x v="10"/>
    <x v="37"/>
    <s v="G12818790003"/>
    <s v="CVD"/>
    <n v="1281879"/>
    <m/>
    <s v="PROVISION DE FONDOS A SOLICITUD DE YACIMIENTOS PETROLIFEROS FISCALES BOLIVIANOS SEGUN SOLICITUD YPFB-0055-2020 REF: PAGO IMPUESTOS DIRECTO A LOS HIDROCARBUROS PRODUCCION NOVIEMBRE 2019 LIB. 00513012007 YPFB - RECURSOS NACIONALIZACIÓN"/>
    <m/>
    <m/>
    <m/>
    <m/>
    <n v="50"/>
    <n v="0"/>
    <s v="CONCILIADO_PARCIAL"/>
  </r>
  <r>
    <x v="10"/>
    <m/>
    <x v="10"/>
    <x v="37"/>
    <s v="G12821450003"/>
    <s v="CVD"/>
    <n v="1282145"/>
    <m/>
    <s v="PROVISION DE FONDOS A SOLICITUD DE YACIMIENTOS PETROLIFEROS FISCALES BOLIVIANOS SEGUN SOLICITUD YPFB-0062-2020 REF: PAGO AL TESORO GENERAL DE LA NACION PARTICIPACION DE LA PRODUCCION NOVIEMBRE 2019 LIB. 00099021001 TGN YPFB PARTICIPACION 6% PRODUCCIÓN BRUTA DE HIDROCARBUROS BOCA DE POZO"/>
    <m/>
    <m/>
    <m/>
    <m/>
    <n v="50"/>
    <n v="0"/>
    <s v="NO_CONCILIADO"/>
  </r>
  <r>
    <x v="16"/>
    <m/>
    <x v="16"/>
    <x v="37"/>
    <s v="G12825870002"/>
    <s v="CRV"/>
    <n v="1282587"/>
    <m/>
    <s v="TRANSFERENCIA DEL EXTERIOR SEGUN SWIFT 02528 DE FECHA 27/02/2020 ORDENANTE: EMBAJADA DE BOLIVIA EN COSTA RICA LIB. 00099021001 TGN-RECURSOS ORDINARIOS (3987)"/>
    <m/>
    <m/>
    <m/>
    <m/>
    <n v="0"/>
    <n v="22506.84"/>
    <s v="NO_CONCILIADO"/>
  </r>
  <r>
    <x v="21"/>
    <m/>
    <x v="21"/>
    <x v="37"/>
    <s v="S09795500003"/>
    <s v="COB"/>
    <n v="979550"/>
    <m/>
    <s v="||TRANSFERENCIA DE FONDOS S/G. MENSAJES SWIFT NROS. 02531 Y 02521 DE LA FECHA. (SECTOR PÚBLICO - SERVICIOS). DEBITO DE LA LIBRETA 00119012001 ADSIB, REPOSICION UTILES DE ESCRITORIO."/>
    <m/>
    <m/>
    <m/>
    <m/>
    <n v="50"/>
    <n v="0"/>
    <s v="NO_CONCILIADO"/>
  </r>
  <r>
    <x v="10"/>
    <m/>
    <x v="10"/>
    <x v="37"/>
    <s v="G12825920001"/>
    <s v="CVD"/>
    <n v="1282592"/>
    <m/>
    <s v="COBRO COSTOS DE PAPELERIA SEGUN TRANSFERENCIA DEL EXTERIOR POR ORDEN DE HERCO COMBUSTIBLE S A (LIMA PERU) REF.: EMB N 009-2020 FECHA VALOR 27/02/2020 LIB. 00513062001 YPFB-OPERACIONES PLANTA DE SEPARACION DE LIQUIDOS RIO GRANDE"/>
    <m/>
    <m/>
    <m/>
    <m/>
    <n v="50"/>
    <n v="0"/>
    <s v="NO_CONCILIADO"/>
  </r>
  <r>
    <x v="11"/>
    <m/>
    <x v="11"/>
    <x v="37"/>
    <s v="G12829290003"/>
    <s v="COB"/>
    <n v="13219"/>
    <m/>
    <s v="PAGO A BID PRÉSTAMO 3091/BL-BO VCTO. 27-02-2020 POR CUENTA DE TGN , NTI. 013219 VALOR 27-02-2020 CAPITAL USD 462.555,18 INTERESES USD 425.713,93 COMISIONES USD 4.526,48 CTA. 3987 CUENTA UNICA DEL TESORO-3987 LIB. 00099021001 REF.: COMISIONES BANCARIAS"/>
    <m/>
    <m/>
    <m/>
    <m/>
    <n v="4557.2299999999996"/>
    <n v="0"/>
    <s v="NO_CONCILIADO"/>
  </r>
  <r>
    <x v="10"/>
    <m/>
    <x v="10"/>
    <x v="37"/>
    <s v="G12829380001"/>
    <s v="CVD"/>
    <n v="1282938"/>
    <m/>
    <s v="COBRO COSTOS DE PAPELERIA SEGUN TRANSFERENCIA DEL EXTERIOR POR ORDEN DE COPAGAZ DISTRIBUIDORA DE GAS S.A. (SAO PAULO BRASIL) REF.: INV. 141, 138, 137 FECHA VALOR 27/02/2020 LIB. 00513062001 YPFB-OPERACIONES PLANTA DE SEPARACION DE LIQUIDOS RIO GRANDE"/>
    <m/>
    <m/>
    <m/>
    <m/>
    <n v="50"/>
    <n v="0"/>
    <s v="NO_CONCILIADO"/>
  </r>
  <r>
    <x v="24"/>
    <m/>
    <x v="24"/>
    <x v="38"/>
    <s v="O18276610002"/>
    <s v="BOD"/>
    <n v="1827661"/>
    <m/>
    <s v="00099021001 DEPOSITO DE EFECTIVO, DEPOSITANTE: RAMIRO BISMARCK AGUAYO PAREDES, CONCEPTO: DEVOLUCION DE BONO AL CARGO, CUENTA DE DEPOSITO: CUENTA UNICA DEL TESORO / DJBR."/>
    <m/>
    <m/>
    <m/>
    <m/>
    <n v="0"/>
    <n v="900.4"/>
    <s v="NO_CONCILIADO"/>
  </r>
  <r>
    <x v="24"/>
    <m/>
    <x v="24"/>
    <x v="38"/>
    <s v="O18276620002"/>
    <s v="BOD"/>
    <n v="1827662"/>
    <m/>
    <s v="00099021001 DEPOSITO DE EFECTIVO, DEPOSITANTE: JAIRO ALBERTO BEJARANO ALCOBA, CONCEPTO: DEVOLUCION DE BONO AL CARGO, CUENTA DE DEPOSITO: CUENTA UNICA DEL TESORO / DJBR."/>
    <m/>
    <m/>
    <m/>
    <m/>
    <n v="0"/>
    <n v="1400"/>
    <s v="NO_CONCILIADO"/>
  </r>
  <r>
    <x v="0"/>
    <m/>
    <x v="0"/>
    <x v="38"/>
    <s v="O18276630002"/>
    <s v="BOD"/>
    <n v="1827663"/>
    <m/>
    <s v="00099021001 DEPOSITO DE EFECTIVO, DEPOSITANTE: GONZALO BENAVIDEZ SOLIZ, CONCEPTO: DEVOLUCION DE BONO AL CARGO, CUENTA DE DEPOSITO: CUENTA UNICA DEL TESORO"/>
    <m/>
    <m/>
    <m/>
    <m/>
    <n v="0"/>
    <n v="812.75"/>
    <s v="NO_CONCILIADO"/>
  </r>
  <r>
    <x v="24"/>
    <m/>
    <x v="24"/>
    <x v="38"/>
    <s v="O18276670002"/>
    <s v="BOD"/>
    <n v="1827667"/>
    <m/>
    <s v="00099021001 DEPOSITO DE EFECTIVO, DEPOSITANTE: JOEL MARIO CONDORCET VILLEGAS, CONCEPTO: DEVOLUCION DE BONO AL CARGO, CUENTA DE DEPOSITO: CUENTA UNICA DEL TESORO / DJBR."/>
    <m/>
    <m/>
    <m/>
    <m/>
    <n v="0"/>
    <n v="600.20000000000005"/>
    <s v="NO_CONCILIADO"/>
  </r>
  <r>
    <x v="24"/>
    <m/>
    <x v="24"/>
    <x v="38"/>
    <s v="O18276680002"/>
    <s v="BOD"/>
    <n v="1827668"/>
    <m/>
    <s v="00099021001 DEPOSITO DE EFECTIVO, DEPOSITANTE: JAIME CONDORI TARIFA, CONCEPTO: DEVOLUCION DE BONO AL CARGO, CUENTA DE DEPOSITO: CUENTA UNICA DEL TESORO / DJBR."/>
    <m/>
    <m/>
    <m/>
    <m/>
    <n v="0"/>
    <n v="850"/>
    <s v="NO_CONCILIADO"/>
  </r>
  <r>
    <x v="0"/>
    <m/>
    <x v="0"/>
    <x v="38"/>
    <s v="O18276690002"/>
    <s v="BOD"/>
    <n v="1827669"/>
    <m/>
    <s v="00099021001 DEPOSITO DE EFECTIVO, DEPOSITANTE: DAVNNE SHARON CRUZ NINA, CONCEPTO: DEVOLUCION DE BONO AL CARGO, CUENTA DE DEPOSITO: CUENTA UNICA DEL TESORO"/>
    <m/>
    <m/>
    <m/>
    <m/>
    <n v="0"/>
    <n v="400"/>
    <s v="NO_CONCILIADO"/>
  </r>
  <r>
    <x v="24"/>
    <m/>
    <x v="24"/>
    <x v="38"/>
    <s v="O18276700002"/>
    <s v="BOD"/>
    <n v="1827670"/>
    <m/>
    <s v="00099021001 DEPOSITO DE EFECTIVO, DEPOSITANTE: DIMELSA DORIS DAVILA PEREIRA, CONCEPTO: DEVOLUCION DE BONO AL CARGO, CUENTA DE DEPOSITO: CUENTA UNICA DEL TESORO / DJBR."/>
    <m/>
    <m/>
    <m/>
    <m/>
    <n v="0"/>
    <n v="1000"/>
    <s v="NO_CONCILIADO"/>
  </r>
  <r>
    <x v="0"/>
    <m/>
    <x v="0"/>
    <x v="38"/>
    <s v="O18276740002"/>
    <s v="BOD"/>
    <n v="1827674"/>
    <m/>
    <s v="00099021001 DEPOSITO DE EFECTIVO, DEPOSITANTE: WILLAN FERNANDEZ QUISPE, CONCEPTO: DEVOLUCION DE BONO AL CARGO, CUENTA DE DEPOSITO: CUENTA UNICA DEL TESORO"/>
    <m/>
    <m/>
    <m/>
    <m/>
    <n v="0"/>
    <n v="1000"/>
    <s v="NO_CONCILIADO"/>
  </r>
  <r>
    <x v="24"/>
    <m/>
    <x v="24"/>
    <x v="38"/>
    <s v="O18276760002"/>
    <s v="BOD"/>
    <n v="1827676"/>
    <m/>
    <s v="00099021001 DEPOSITO DE EFECTIVO, DEPOSITANTE: WALTER FLORES LINAREZ, CONCEPTO: DEVOLUCION DE BONO AL CARGO, CUENTA DE DEPOSITO: CUENTA UNICA DEL TESORO / DJBR."/>
    <m/>
    <m/>
    <m/>
    <m/>
    <n v="0"/>
    <n v="500"/>
    <s v="NO_CONCILIADO"/>
  </r>
  <r>
    <x v="24"/>
    <m/>
    <x v="24"/>
    <x v="38"/>
    <s v="O18276770002"/>
    <s v="BOD"/>
    <n v="1827677"/>
    <m/>
    <s v="00099021001 DEPOSITO DE EFECTIVO, DEPOSITANTE: FRANZ RENE PARRA RAMOS, CONCEPTO: DEVOLUCION DE BONO AL CARGO, CUENTA DE DEPOSITO: CUENTA UNICA DEL TESORO / DJBR."/>
    <m/>
    <m/>
    <m/>
    <m/>
    <n v="0"/>
    <n v="700.3"/>
    <s v="NO_CONCILIADO"/>
  </r>
  <r>
    <x v="24"/>
    <m/>
    <x v="24"/>
    <x v="38"/>
    <s v="O18276780002"/>
    <s v="BOD"/>
    <n v="1827678"/>
    <m/>
    <s v="00099021001 DEPOSITO DE EFECTIVO, DEPOSITANTE: AMILCAR RODRIGO SARAVIA GONZALES, CONCEPTO: DEVOLUCION DE BONO AL CARGO, CUENTA DE DEPOSITO: CUENTA UNICA DEL TESORO / DJBR."/>
    <m/>
    <m/>
    <m/>
    <m/>
    <n v="0"/>
    <n v="1012.1"/>
    <s v="NO_CONCILIADO"/>
  </r>
  <r>
    <x v="24"/>
    <m/>
    <x v="24"/>
    <x v="38"/>
    <s v="O18276790002"/>
    <s v="BOD"/>
    <n v="1827679"/>
    <m/>
    <s v="00099021001 DEPOSITO DE EFECTIVO, DEPOSITANTE: EDUARDO ARTURO VARGAS LEMA, CONCEPTO: DEVOLUCION DE BONO AL CARGO, CUENTA DE DEPOSITO: CUENTA UNICA DEL TESORO / DJBR."/>
    <m/>
    <m/>
    <m/>
    <m/>
    <n v="0"/>
    <n v="1125.4000000000001"/>
    <s v="NO_CONCILIADO"/>
  </r>
  <r>
    <x v="24"/>
    <m/>
    <x v="24"/>
    <x v="38"/>
    <s v="O18276800002"/>
    <s v="BOD"/>
    <n v="1827680"/>
    <m/>
    <s v="00099021001 DEPOSITO DE EFECTIVO, DEPOSITANTE: JOSE ANTONIO VARGAS MERCADO, CONCEPTO: DEVOLUCION DE BONO AL CARGO, CUENTA DE DEPOSITO: CUENTA UNICA DEL TESORO / DJBR."/>
    <m/>
    <m/>
    <m/>
    <m/>
    <n v="0"/>
    <n v="612.5"/>
    <s v="NO_CONCILIADO"/>
  </r>
  <r>
    <x v="24"/>
    <m/>
    <x v="24"/>
    <x v="38"/>
    <s v="O18276810002"/>
    <s v="BOD"/>
    <n v="1827681"/>
    <m/>
    <s v="00099021001 DEPOSITO DE EFECTIVO, DEPOSITANTE: JOSE ANTONIO VARGAS MERCADO, CONCEPTO: DEVOLUCION DE BONO AL CARGO, CUENTA DE DEPOSITO: CUENTA UNICA DEL TESORO / DJBR."/>
    <m/>
    <m/>
    <m/>
    <m/>
    <n v="0"/>
    <n v="1.82"/>
    <s v="NO_CONCILIADO"/>
  </r>
  <r>
    <x v="24"/>
    <m/>
    <x v="24"/>
    <x v="38"/>
    <s v="O18276820002"/>
    <s v="BOD"/>
    <n v="1827682"/>
    <m/>
    <s v="00099021001 DEPOSITO DE EFECTIVO, DEPOSITANTE: MAMERTO VEGA BANEGAS, CONCEPTO: DEVOLUCION DE BONO AL CARGO, CUENTA DE DEPOSITO: CUENTA UNICA DEL TESORO / DJBR."/>
    <m/>
    <m/>
    <m/>
    <m/>
    <n v="0"/>
    <n v="935"/>
    <s v="NO_CONCILIADO"/>
  </r>
  <r>
    <x v="24"/>
    <m/>
    <x v="24"/>
    <x v="38"/>
    <s v="O18276840002"/>
    <s v="BOD"/>
    <n v="1827684"/>
    <m/>
    <s v="00099021001 DEPOSITO DE EFECTIVO, DEPOSITANTE: NELY CARMEN ZEA LARICO, CONCEPTO: DEVOLUCION DE BONO AL CARGO, CUENTA DE DEPOSITO: CUENTA UNICA DEL TESORO / DJBR."/>
    <m/>
    <m/>
    <m/>
    <m/>
    <n v="0"/>
    <n v="1120"/>
    <s v="NO_CONCILIADO"/>
  </r>
  <r>
    <x v="5"/>
    <m/>
    <x v="5"/>
    <x v="38"/>
    <s v="O18276880002"/>
    <s v="BOD"/>
    <n v="1827688"/>
    <m/>
    <s v="00383012001 DEPOSITO DE EFECTIVO, DEPOSITANTE: AGBC-WILMER FELIX NINA VICENTE, CONCEPTO: REVERSION FONDOS EN AVANCE PREV 32, CUENTA DE DEPOSITO: CUENTA UNICA DEL TESORO"/>
    <m/>
    <m/>
    <m/>
    <m/>
    <n v="0"/>
    <n v="2.42"/>
    <s v="NO_CONCILIADO"/>
  </r>
  <r>
    <x v="26"/>
    <m/>
    <x v="26"/>
    <x v="38"/>
    <s v="O18277790002"/>
    <s v="BOD"/>
    <n v="1827779"/>
    <m/>
    <s v="00591012001 DEPOSITO DE EFECTIVO, DEPOSITANTE: GRACIELA RONCAL VALDA, CONCEPTO: SERVICIO DE AGUA ENERO 2020 LOCAL PACEÑA LA SALTEÑA TELEFERICO MORADO ESTACION 6 DE MARZO, CUENTA DE DEPOSITO: CUENTA UNICA DEL TESORO"/>
    <m/>
    <m/>
    <m/>
    <m/>
    <n v="0"/>
    <n v="244.2"/>
    <s v="NO_CONCILIADO"/>
  </r>
  <r>
    <x v="62"/>
    <m/>
    <x v="62"/>
    <x v="38"/>
    <s v="O18277930002"/>
    <s v="BOD"/>
    <n v="1827793"/>
    <m/>
    <s v="00586012001 DEPOSITO DE EFECTIVO, DEPOSITANTE: LEONARDO ESTEBAN GANDARILLAS QUIROGA, CONCEPTO: DEVOLUCION SOBRANTE FONDO DE AVANCE, CUENTA DE DEPOSITO: CUENTA UNICA DEL TESORO"/>
    <m/>
    <m/>
    <m/>
    <m/>
    <n v="0"/>
    <n v="287"/>
    <s v="NO_CONCILIADO"/>
  </r>
  <r>
    <x v="32"/>
    <m/>
    <x v="32"/>
    <x v="38"/>
    <s v="O18277970002"/>
    <s v="BOD"/>
    <n v="1827797"/>
    <m/>
    <s v="00046021109 DEPOSITO DE EFECTIVO, DEPOSITANTE: MARIO EDUARDO VIAMONT CAMACHO, CONCEPTO: DEVOLUCION DE RETROACTIVO, CUENTA DE DEPOSITO: CUENTA UNICA DEL TESORO"/>
    <m/>
    <m/>
    <m/>
    <m/>
    <n v="0"/>
    <n v="339.96"/>
    <s v="NO_CONCILIADO"/>
  </r>
  <r>
    <x v="8"/>
    <m/>
    <x v="8"/>
    <x v="38"/>
    <s v="O18278220002"/>
    <s v="BOD"/>
    <n v="1827822"/>
    <m/>
    <s v="00086057003 DEPOSITO DE EFECTIVO, DEPOSITANTE: OSCAR VILLARREAL REVOLLO, CONCEPTO: DEVOLUCION HONORARIOS DIC/2019, CUENTA DE DEPOSITO: CUENTA UNICA DEL TESORO"/>
    <m/>
    <m/>
    <m/>
    <m/>
    <n v="0"/>
    <n v="13566.4"/>
    <s v="NO_CONCILIADO"/>
  </r>
  <r>
    <x v="31"/>
    <m/>
    <x v="31"/>
    <x v="38"/>
    <s v="O18278230002"/>
    <s v="BOD"/>
    <n v="1827823"/>
    <m/>
    <s v="00047297001 DEPOSITO DE EFECTIVO, DEPOSITANTE: JUAN CARLOS SANTOS CHINO, CONCEPTO: DEV. DE SALDO DEL 1ER DESEMBOLSO DEL CONVENIO LE/093/2018 TAIPI UTA COLLANA MDRYT (PRO-CAMELIDOS), CUENTA DE DEPOSITO: CUENTA UNICA DEL TESORO"/>
    <m/>
    <m/>
    <m/>
    <m/>
    <n v="0"/>
    <n v="5"/>
    <s v="NO_CONCILIADO"/>
  </r>
  <r>
    <x v="12"/>
    <m/>
    <x v="12"/>
    <x v="38"/>
    <s v="O18278390002"/>
    <s v="BOD"/>
    <n v="1827839"/>
    <m/>
    <s v="00099021001 DEPOSITO DE EFECTIVO, DEPOSITANTE: YOLANDA LILIANA GONZALES RIOS, CONCEPTO: DEVOLUCION DE HABERES MES ENERO 2020, CUENTA DE DEPOSITO: CUENTA UNICA DEL TESORO / DJBR."/>
    <m/>
    <m/>
    <m/>
    <m/>
    <n v="0"/>
    <n v="3560"/>
    <s v="NO_CONCILIADO"/>
  </r>
  <r>
    <x v="0"/>
    <m/>
    <x v="0"/>
    <x v="38"/>
    <s v="O18278400002"/>
    <s v="BOD"/>
    <n v="1827840"/>
    <m/>
    <s v="00099021001 DEPOSITO DE EFECTIVO, DEPOSITANTE: GENARA LOZA GUTIERREZ, CONCEPTO: DEVOLUCION SENSAIR, CUENTA DE DEPOSITO: CUENTA UNICA DEL TESORO"/>
    <m/>
    <m/>
    <m/>
    <m/>
    <n v="0"/>
    <n v="355"/>
    <s v="NO_CONCILIADO"/>
  </r>
  <r>
    <x v="22"/>
    <m/>
    <x v="22"/>
    <x v="38"/>
    <s v="O18278630002"/>
    <s v="BOD"/>
    <n v="1827863"/>
    <m/>
    <s v="00099021001 DEPOSITO DE EFECTIVO, DEPOSITANTE: RUBEN SOLIZ GUZMAN, CONCEPTO: DEVOLUCION 1 DIA DE HABER (4/12/19) DEL SR. RUBEN SOLIZ GUZMAN, CUENTA DE DEPOSITO: CUENTA UNICA DEL TESORO / DJBR."/>
    <m/>
    <m/>
    <m/>
    <m/>
    <n v="0"/>
    <n v="673.67"/>
    <s v="NO_CONCILIADO"/>
  </r>
  <r>
    <x v="12"/>
    <m/>
    <x v="12"/>
    <x v="38"/>
    <s v="O18278690002"/>
    <s v="BOD"/>
    <n v="1827869"/>
    <m/>
    <s v="00099021001 DEPOSITO DE EFECTIVO, DEPOSITANTE: MERY VILLENA SARAVIA DE LEAÑO, CONCEPTO: DOBLE PERCEPCION, CUENTA DE DEPOSITO: CUENTA UNICA DEL TESORO"/>
    <m/>
    <m/>
    <m/>
    <m/>
    <n v="0"/>
    <n v="1726.05"/>
    <s v="NO_CONCILIADO"/>
  </r>
  <r>
    <x v="76"/>
    <m/>
    <x v="76"/>
    <x v="38"/>
    <s v="O18278700002"/>
    <s v="BOD"/>
    <n v="1827870"/>
    <m/>
    <s v="00099021001 DEPOSITO DE EFECTIVO, DEPOSITANTE: MARIA DEL ROSARIO PEREEZ TORREJON, CONCEPTO: DEVOLUCION DE PASAJE AREEO 4649489868498 DEL MES DE FEBRERO, CUENTA DE DEPOSITO: CUENTA UNICA DEL TESORO / DJBR."/>
    <m/>
    <m/>
    <m/>
    <m/>
    <n v="0"/>
    <n v="1097"/>
    <s v="NO_CONCILIADO"/>
  </r>
  <r>
    <x v="46"/>
    <m/>
    <x v="46"/>
    <x v="38"/>
    <s v="B18276750002"/>
    <s v="BOD"/>
    <n v="1827675"/>
    <m/>
    <s v="00595012002 DEP.DE CHEQ.AJENOS,RET.DE CAM.,CONCEPTO: DEP DE DESCUENTO POR PAGOS EN EXCESO CORRESPONDIENTE AL MES DE ENERO,DEP.: GESTORA PUBLICA DE LA SEGURIDAD SOCIAL DE L.P. , PROCEDENCIA: BANCO UNION S.A., CHEQUE: 509, FECHA DE EMISION:27/02/2020"/>
    <m/>
    <m/>
    <m/>
    <m/>
    <n v="0"/>
    <n v="6977.87"/>
    <s v="NO_CONCILIADO"/>
  </r>
  <r>
    <x v="33"/>
    <m/>
    <x v="33"/>
    <x v="38"/>
    <s v="B18276860002"/>
    <s v="BOD"/>
    <n v="1827686"/>
    <m/>
    <s v="00099021001 DEP.DE CHEQ.AJENOS,RET.DE CAM.,CONCEPTO: COMPENSACION MENSUAL DE COTIZACIONES,DEP.: FUTURO DE BOLIVIA AFP , PROCEDENCIA: BANCO DE CREDITO DE BOLIVIA S.A., CHEQUE: 61743, FECHA DE EMISION:26/02/2020"/>
    <m/>
    <m/>
    <m/>
    <m/>
    <n v="0"/>
    <n v="273400.09000000003"/>
    <s v="NO_CONCILIADO"/>
  </r>
  <r>
    <x v="33"/>
    <m/>
    <x v="33"/>
    <x v="38"/>
    <s v="B18276870002"/>
    <s v="BOD"/>
    <n v="1827687"/>
    <m/>
    <s v="00099021001 DEP.DE CHEQ.AJENOS,RET.DE CAM.,CONCEPTO: FRACCION COMPLEMENTARIA MENSUAL,DEP.: FUTURO DE BOLIVIA AFP , PROCEDENCIA: BANCO DE CREDITO DE BOLIVIA S.A., CHEQUE: 61744, FECHA DE EMISION:26/02/2020"/>
    <m/>
    <m/>
    <m/>
    <m/>
    <n v="0"/>
    <n v="14412.41"/>
    <s v="NO_CONCILIADO"/>
  </r>
  <r>
    <x v="32"/>
    <m/>
    <x v="32"/>
    <x v="38"/>
    <s v="B18277310002"/>
    <s v="BOD"/>
    <n v="1827731"/>
    <m/>
    <s v="00099021001 DEP.DE CHEQ.AJENOS,RET.DE CAM.,CONCEPTO: REEMBOLSO BAJAS MEDICAS DE INCAPACIDAD TEMPORAL DE NOVIEMBRE 2019 MIN SALUD,DEP.: CAJA BANCARIA ESTATAL DE SALUD , PROCEDENCIA: BANCO UNION S.A., CHEQUE: 35769, FECHA DE EMISION:04/02/2020"/>
    <m/>
    <m/>
    <m/>
    <m/>
    <n v="0"/>
    <n v="704455.17"/>
    <s v="NO_CONCILIADO"/>
  </r>
  <r>
    <x v="32"/>
    <m/>
    <x v="32"/>
    <x v="38"/>
    <s v="B18277320002"/>
    <s v="BOD"/>
    <n v="1827732"/>
    <m/>
    <s v="00046024204 DEP.DE CHEQ.AJENOS,RET.DE CAM.,CONCEPTO: REEMBOLSO POR BAJAS MEDICAS DE INCAPACIDAD TEMPORAL NOVIEMBRE 2019 MIN SALUD,DEP.: CAJA BANCARIA ESTATAL DE SALUD , PROCEDENCIA: BANCO UNION S.A., CHEQUE: 35770, FECHA DE EMISION:04/02/2020"/>
    <m/>
    <m/>
    <m/>
    <m/>
    <n v="0"/>
    <n v="14687.53"/>
    <s v="NO_CONCILIADO"/>
  </r>
  <r>
    <x v="5"/>
    <m/>
    <x v="5"/>
    <x v="38"/>
    <s v="B18277620002"/>
    <s v="BOD"/>
    <n v="1827762"/>
    <m/>
    <s v="00383012001 DEP.DE CHEQ.AJENOS,RET.DE CAM.,CONCEPTO: REEMBOLSO POR BAJA MEDICA DE: CAJA DE SALUD CORDES A: AGENCIA BOLIVIANA DE CORREOS,DEP.: CAJA DE SALUD CORDES , PROCEDENCIA: BANCO UNION S.A., CHEQUE: 15140, FECHA DE EMISION:17/02/2020"/>
    <m/>
    <m/>
    <m/>
    <m/>
    <n v="0"/>
    <n v="160.6"/>
    <s v="NO_CONCILIADO"/>
  </r>
  <r>
    <x v="4"/>
    <m/>
    <x v="4"/>
    <x v="38"/>
    <s v="B18277650002"/>
    <s v="BOD"/>
    <n v="1827765"/>
    <m/>
    <s v="00592012001 DEP.DE CHEQ.AJENOS,RET.DE CAM.,CONCEPTO: TRANSFERENCIA DE RECURSOS CTA. FONDO ROTATIVO DEL 01 AL 31 DE ENERO 2020,DEP.: EMPRESA ESTATAL BOLIVIANA DE TURISMO , PROCEDENCIA: BANCO UNION S.A., CHEQUE: 697, FECHA DE EMISION:27/02/2020"/>
    <m/>
    <m/>
    <m/>
    <m/>
    <n v="0"/>
    <n v="2454"/>
    <s v="NO_CONCILIADO"/>
  </r>
  <r>
    <x v="12"/>
    <m/>
    <x v="12"/>
    <x v="38"/>
    <s v="B18277740002"/>
    <s v="BOD"/>
    <n v="1827774"/>
    <m/>
    <s v="00099021001 DEP.DE CHEQ.AJENOS,RET.DE CAM.,CONCEPTO: EJECUCION DE GARANTIA CONST VIVERO PARA LA PROPAGACION DE ESPECIES FRUTALES MARAVILLAS,DEP.: FONADIN , PROCEDENCIA: BANCO UNION S.A., CHEQUE: 35, FECHA DE EMISION:21/02/2020"/>
    <m/>
    <m/>
    <m/>
    <m/>
    <n v="0"/>
    <n v="46237.46"/>
    <s v="NO_CONCILIADO"/>
  </r>
  <r>
    <x v="71"/>
    <m/>
    <x v="71"/>
    <x v="38"/>
    <s v="B18277750002"/>
    <s v="BOD"/>
    <n v="1827775"/>
    <m/>
    <s v="00593012001 DEP.DE CHEQ.AJENOS,RET.DE CAM.,CONCEPTO: POR VENTA DE TOPS A INGLATERRA,DEP.: EMPRESA ESTATAL YACANA , PROCEDENCIA: BANCO UNION S.A., CHEQUE: 337, FECHA DE EMISION:27/02/2020"/>
    <m/>
    <m/>
    <m/>
    <m/>
    <n v="0"/>
    <n v="131712.82"/>
    <s v="NO_CONCILIADO"/>
  </r>
  <r>
    <x v="10"/>
    <m/>
    <x v="10"/>
    <x v="38"/>
    <s v="G12832320003"/>
    <s v="CVD"/>
    <n v="1283232"/>
    <m/>
    <s v="PROVISION DE FONDOS A SOLICITUD DE YACIMIENTOS PETROLIFEROS FISCALES BOLIVIANOS SEGUN SOLICITUD YPFB-0064-2020 REF: PAGO A GOB LTDA POR SERV INT DE TRANSP DE GN ME AMBAR POR EL MES DE ENERO 2020 LIB. 00513012007 YPFB - RECURSOS NACIONALIZACIÓN"/>
    <m/>
    <m/>
    <m/>
    <m/>
    <n v="50"/>
    <n v="0"/>
    <s v="NO_CONCILIADO"/>
  </r>
  <r>
    <x v="13"/>
    <m/>
    <x v="13"/>
    <x v="38"/>
    <s v="G12832410004"/>
    <s v="DVD"/>
    <n v="10254"/>
    <m/>
    <s v="VENTA DE DIVISAS CON TRANSFERENCIA DE FONDOS A SOLICITUD DE MINISTERIO DE DESARROLLO PRODUCTIVO Y ECONOMIA PLURAL SEGUN SOLICITUD 10254 REF: ADQUISICION DE DIVISAS PARA EL PAGO DE MEMBRESIA POR LA GESTION 2020 A LA ORGANIZACION INTERNACIONAL DE METROLOGIA LEGAL OIML EQUIVALENTES 1.537,36 USD LIB. 00041031107 MPM-INSTITUTO BOLIVIANO DE METROLOGIA POR DIFERENCIAL CAMBIARIO"/>
    <m/>
    <m/>
    <m/>
    <m/>
    <n v="82.84"/>
    <n v="0"/>
    <s v="NO_CONCILIADO"/>
  </r>
  <r>
    <x v="16"/>
    <m/>
    <x v="16"/>
    <x v="38"/>
    <s v="G12833900002"/>
    <s v="CRV"/>
    <n v="1283390"/>
    <m/>
    <s v="REGULARIZACION DE TRANSFERENCIA DEL EXTERIOR SEGUN SWIFT 02549 DE FECHA 28/02/2020 ORDENANTE: CONSULADO DE BOLIVIA EN BUENOS AIRES AR. LIB. 00099021001 TGN-RECURSOS ORDINARIOS (3987)"/>
    <m/>
    <m/>
    <m/>
    <m/>
    <n v="0"/>
    <n v="16582.27"/>
    <s v="NO_CONCILIADO"/>
  </r>
  <r>
    <x v="16"/>
    <m/>
    <x v="16"/>
    <x v="38"/>
    <s v="G12835550002"/>
    <s v="CRV"/>
    <n v="1283555"/>
    <m/>
    <s v="TRANSFERENCIA DEL EXTERIOR SEGUN SWIFT NO.2576 Y NO.2572 DE FECHA 28/02/2020 ORDENANTE: CONSULADO DE BOLIVIA EN MADRID REF.: DEVOLUCION DE SALDOS DEL PROGRAMA DOCUMENTACION Y REMESAS ADICIONALES LIB. 00099021001 TGN-RECURSOS ORDINARIOS (3987)"/>
    <m/>
    <m/>
    <m/>
    <m/>
    <n v="0"/>
    <n v="22117.599999999999"/>
    <s v="NO_CONCILIADO"/>
  </r>
  <r>
    <x v="16"/>
    <m/>
    <x v="16"/>
    <x v="38"/>
    <s v="G12835590002"/>
    <s v="CRV"/>
    <n v="1283559"/>
    <m/>
    <s v="TRANSFERENCIA DEL EXTERIOR SEGUN SWIFT NOS.2577-2573 DE FECHA 28/02/2020 ORDENANTE: CONSULADO DE BOLIVIA EN MADRID-ESPAÑA REF.DEVOLUCION DE SALDOS LIB. 00099021001 TGN-RECURSOS ORDINARIOS (3987)"/>
    <m/>
    <m/>
    <m/>
    <m/>
    <n v="0"/>
    <n v="226569.61"/>
    <s v="NO_CONCILIADO"/>
  </r>
  <r>
    <x v="16"/>
    <m/>
    <x v="16"/>
    <x v="38"/>
    <s v="G12835630002"/>
    <s v="CRV"/>
    <n v="1283563"/>
    <m/>
    <s v="REGULARIZACION DE TRANSFERENCIA DEL EXTERIOR SEGUN SWIFT 02527 DE FECHA 28/02/2020 ORDENANTE: CONSULADO DE BOLIVIA EN NES YORK US. LIB. 00099021001 TGN-RECURSOS ORDINARIOS (3987)"/>
    <m/>
    <m/>
    <m/>
    <m/>
    <n v="0"/>
    <n v="6107.39"/>
    <s v="NO_CONCILIADO"/>
  </r>
  <r>
    <x v="16"/>
    <m/>
    <x v="16"/>
    <x v="38"/>
    <s v="G12835650002"/>
    <s v="CRV"/>
    <n v="1283565"/>
    <m/>
    <s v="TRANSFERENCIA DEL EXTERIOR SEGUN SWIFT 02578-02574 DE FECHA 28/02/2020 ORDENANTE: CONSULADO DE BOLIVIA EN MADRID ES LIB. 00099021001 TGN-RECURSOS ORDINARIOS (3987)"/>
    <m/>
    <m/>
    <m/>
    <m/>
    <n v="0"/>
    <n v="140394.91"/>
    <s v="NO_CONCILIADO"/>
  </r>
  <r>
    <x v="10"/>
    <m/>
    <x v="10"/>
    <x v="38"/>
    <s v="G12834020001"/>
    <s v="CVD"/>
    <n v="1283402"/>
    <m/>
    <s v="COBRO COSTOS DE PAPELERIA POR REGULARIZACION DE TRANSFERENCIA DEL EXTERIOR POR ORDEN DE ORDENANTE LIMA GAS S.A., FECHA VALOR 27/02/2020 LIB. 00513062001 YPFB-OPERACIONES PLANTA DE SEPARACION DE LIQUIDOS RIO GRANDE"/>
    <m/>
    <m/>
    <m/>
    <m/>
    <n v="50"/>
    <n v="0"/>
    <s v="NO_CONCILIADO"/>
  </r>
  <r>
    <x v="10"/>
    <m/>
    <x v="10"/>
    <x v="38"/>
    <s v="G12835710003"/>
    <s v="CVD"/>
    <n v="1283571"/>
    <m/>
    <s v="PROVISION DE FONDOS A SOLICITUD DE YACIMIENTOS PETROLIFEROS FISCALES BOLIVIANOS SEGUN SOLICITUD YPFB-0066-2020 REF: PAGO POR EXP DE GN A LA ARGENTINA OP GJA 103 19 RT ME PLUSPETROL BOLIVIA CORP SA DICIEMBRE 2019 LIB. 00513012007 YPFB - RECURSOS NACIONALIZACIÓN"/>
    <m/>
    <m/>
    <m/>
    <m/>
    <n v="50"/>
    <n v="0"/>
    <s v="NO_CONCILIADO"/>
  </r>
  <r>
    <x v="37"/>
    <m/>
    <x v="37"/>
    <x v="38"/>
    <s v="Q12488090002"/>
    <s v="CRV"/>
    <n v="1248809"/>
    <m/>
    <s v="NUMERO DE LIBRETA CUT: 00512012001 OPERACIÓN E18 TRANSFERENCIA DEL SISTEMA FINANCIERO POR CUENTA DE TERCEROS A LA CUT TRANSFERENCIA A SOLICITUD DEL MEFP SEGUN NOTA CITE MEFP VTCP DGPOT UAIS CPI NO 0220007 BUN 20"/>
    <m/>
    <m/>
    <m/>
    <m/>
    <n v="0"/>
    <n v="6916"/>
    <s v="NO_CONCILIADO"/>
  </r>
  <r>
    <x v="16"/>
    <m/>
    <x v="16"/>
    <x v="38"/>
    <s v="G12840810002"/>
    <s v="CRV"/>
    <n v="1284081"/>
    <m/>
    <s v="REGULARIZACION DE TRANSFERENCIA DEL EXTERIOR SEGUN SWIFT 02526 DE FECHA 28/02/2020 ORDENANTE: CONSULADO DE BOLIVIA EN NDW YORK US LIB. 00099021001 TGN-RECURSOS ORDINARIOS (3987)"/>
    <m/>
    <m/>
    <m/>
    <m/>
    <n v="0"/>
    <n v="24066.05"/>
    <s v="NO_CONCILIADO"/>
  </r>
  <r>
    <x v="16"/>
    <m/>
    <x v="16"/>
    <x v="38"/>
    <s v="G12840830002"/>
    <s v="CRV"/>
    <n v="1284083"/>
    <m/>
    <s v="TRANSFERENCIA DEL EXTERIOR SEGUN SWIFT 02583 DE FECHA 28/02/2020 ORDENANTE: CONSULADO DE BOLIVIA EN WASHINGTON US LIB. 00099021001 TGN-RECURSOS ORDINARIOS (3987)"/>
    <m/>
    <m/>
    <m/>
    <m/>
    <n v="0"/>
    <n v="314391.40000000002"/>
    <s v="NO_CONCILIADO"/>
  </r>
  <r>
    <x v="7"/>
    <m/>
    <x v="7"/>
    <x v="38"/>
    <s v="F0004042"/>
    <s v="NTE"/>
    <n v="1284092"/>
    <m/>
    <s v="De: 00099021001 Transferencia de recursos al GAM de Pelechuco para el pago del Bono de Discapacidad, en el marco de la Ley Nº977 de fecha 26 de septiembre de 2017, DS N°3437 de 20 de diciembre de 2017 y Resolución Ministerial Nº010 de fecha 10 de enero de 2018, desembolso de la gestión 2020."/>
    <m/>
    <m/>
    <m/>
    <m/>
    <n v="6825"/>
    <n v="0"/>
    <s v="NO_CONCILIADO"/>
  </r>
  <r>
    <x v="7"/>
    <m/>
    <x v="7"/>
    <x v="38"/>
    <s v="F0004042"/>
    <s v="NTE"/>
    <n v="1284067"/>
    <m/>
    <s v="De: 00099021001 Transferencia de recursos al GAM de Machareti para el pago del Bono de Discapacidad, en el marco de la Ley Nº977 de fecha 26 de septiembre de 2017, DS N°3437 de 20 de diciembre de 2017 y Resolución Ministerial Nº010 de fecha 10 de enero de 2018, primer desembolso de la gestión 2020."/>
    <m/>
    <m/>
    <m/>
    <m/>
    <n v="12787.5"/>
    <n v="0"/>
    <s v="NO_CONCILIADO"/>
  </r>
  <r>
    <x v="7"/>
    <m/>
    <x v="7"/>
    <x v="38"/>
    <s v="F0004042"/>
    <s v="NTE"/>
    <n v="1284090"/>
    <m/>
    <s v="De: 00099021001 Transferencia de recursos al GAM de Carabuco para el pago del Bono de Discapacidad, en el marco de la Ley Nº977 de fecha 26 de septiembre de 2017, DS N°3437 de 20 de diciembre de 2017 y Resolución Ministerial Nº010 de fecha 10 de enero de 2018, desembolso de la gestión 2020."/>
    <m/>
    <m/>
    <m/>
    <m/>
    <n v="14138"/>
    <n v="0"/>
    <s v="NO_CONCILIADO"/>
  </r>
  <r>
    <x v="7"/>
    <m/>
    <x v="7"/>
    <x v="38"/>
    <s v="F0004042"/>
    <s v="NTE"/>
    <n v="1284065"/>
    <m/>
    <s v="De: 00099021001 Transferencia de recursos al GAM de Villa de Huacaya para el pago del Bono de Discapacidad, en el marco de la Ley Nº977 de fecha 26 de septiembre de 2017, DS N°3437 de 20 de diciembre de 2017 y Resolución Ministerial Nº010 de fecha 10 de enero de 2018, primer desembolso de la gestión 2020."/>
    <m/>
    <m/>
    <m/>
    <m/>
    <n v="39000"/>
    <n v="0"/>
    <s v="NO_CONCILIADO"/>
  </r>
  <r>
    <x v="7"/>
    <m/>
    <x v="7"/>
    <x v="38"/>
    <s v="F0004042"/>
    <s v="NTE"/>
    <n v="1284064"/>
    <m/>
    <s v="De: 00099021001 Transferencia de recursos al GAM de Villa Vaca Guzmán a para el pago del Bono de Discapacidad, en el marco de la Ley Nº977 de fecha 26 de septiembre de 2017, DS N°3437 de 20 de diciembre de 2017 y Resolución Ministerial Nº010 de fecha 10 de enero de 2018, primer desembolso de la gestión 2020."/>
    <m/>
    <m/>
    <m/>
    <m/>
    <n v="21919"/>
    <n v="0"/>
    <s v="NO_CONCILIADO"/>
  </r>
  <r>
    <x v="7"/>
    <m/>
    <x v="7"/>
    <x v="38"/>
    <s v="F0004042"/>
    <s v="NTE"/>
    <n v="1284093"/>
    <m/>
    <s v="De: 00099021001 Transferencia de recursos al GAM de Luribay para el pago del Bono de Discapacidad, en el marco de la Ley Nº977 de fecha 26 de septiembre de 2017, DS N°3437 de 20 de diciembre de 2017 y Resolución Ministerial Nº010 de fecha 10 de enero de 2018, desembolso de la gestión 2020."/>
    <m/>
    <m/>
    <m/>
    <m/>
    <n v="14850"/>
    <n v="0"/>
    <s v="NO_CONCILIADO"/>
  </r>
  <r>
    <x v="7"/>
    <m/>
    <x v="7"/>
    <x v="38"/>
    <s v="F0004042"/>
    <s v="NTE"/>
    <n v="1284079"/>
    <m/>
    <s v="De: 00099021001 Transferencia de recursos al GAM de Ancoraimes para el pago del Bono de Discapacidad, en el marco de la Ley Nº977 de fecha 26 de septiembre de 2017, DS N°3437 de 20 de diciembre de 2017 y Resolución Ministerial Nº010 de fecha 10 de enero de 2018, desembolso de la gestión 2020."/>
    <m/>
    <m/>
    <m/>
    <m/>
    <n v="13013"/>
    <n v="0"/>
    <s v="NO_CONCILIADO"/>
  </r>
  <r>
    <x v="7"/>
    <m/>
    <x v="7"/>
    <x v="38"/>
    <s v="F0004042"/>
    <s v="NTE"/>
    <n v="1284095"/>
    <m/>
    <s v="De: 00099021001 Transferencia de recursos al GAM de Malla para el pago del Bono de Discapacidad, en el marco de la Ley Nº977 de fecha 26 de septiembre de 2017, DS N°3437 de 20 de diciembre de 2017 y Resolución Ministerial Nº010 de fecha 10 de enero de 2018, desembolso de la gestión 2020."/>
    <m/>
    <m/>
    <m/>
    <m/>
    <n v="3150"/>
    <n v="0"/>
    <s v="NO_CONCILIADO"/>
  </r>
  <r>
    <x v="7"/>
    <m/>
    <x v="7"/>
    <x v="38"/>
    <s v="F0004042"/>
    <s v="NTE"/>
    <n v="1284078"/>
    <m/>
    <s v="De: 00099021001 Transferencia de recursos al GAM de Villa Libertad Licoma para el pago del Bono de Discapacidad, en el marco de la Ley Nº977 de fecha 26 de septiembre de 2017, DS N°3437 de 20 de diciembre de 2017 y Resolución Ministerial Nº010 de fecha 10 de enero de 2018, desembolso de la gestión 2020."/>
    <m/>
    <m/>
    <m/>
    <m/>
    <n v="8475"/>
    <n v="0"/>
    <s v="NO_CONCILIADO"/>
  </r>
  <r>
    <x v="7"/>
    <m/>
    <x v="7"/>
    <x v="38"/>
    <s v="F0004042"/>
    <s v="NTE"/>
    <n v="1284094"/>
    <m/>
    <s v="De: 00099021001 Transferencia de recursos al GAM de Sapahaqui para el pago del Bono de Discapacidad, en el marco de la Ley Nº977 de fecha 26 de septiembre de 2017, DS N°3437 de 20 de diciembre de 2017 y Resolución Ministerial Nº010 de fecha 10 de enero de 2018, desembolso de la gestión 2020."/>
    <m/>
    <m/>
    <m/>
    <m/>
    <n v="19425"/>
    <n v="0"/>
    <s v="NO_CONCILIADO"/>
  </r>
  <r>
    <x v="7"/>
    <m/>
    <x v="7"/>
    <x v="38"/>
    <s v="F0004042"/>
    <s v="NTE"/>
    <n v="1284080"/>
    <m/>
    <s v="De: 00099021001 Transferencia de recursos al GAM de Tacacoma para el pago del Bono de Discapacidad, en el marco de la Ley Nº977 de fecha 26 de septiembre de 2017, DS N°3437 de 20 de diciembre de 2017 y Resolución Ministerial Nº010 de fecha 10 de enero de 2018, desembolso de la gestión 2020."/>
    <m/>
    <m/>
    <m/>
    <m/>
    <n v="15675"/>
    <n v="0"/>
    <s v="NO_CONCILIADO"/>
  </r>
  <r>
    <x v="7"/>
    <m/>
    <x v="7"/>
    <x v="38"/>
    <s v="F0004042"/>
    <s v="NTE"/>
    <n v="1284097"/>
    <m/>
    <s v="De: 00099021001 Transferencia de recursos al GAM de Cairoma para el pago del Bono de Discapacidad, en el marco de la Ley Nº977 de fecha 26 de septiembre de 2017, DS N°3437 de 20 de diciembre de 2017 y Resolución Ministerial Nº010 de fecha 10 de enero de 2018, primer desembolso de la gestión 2020."/>
    <m/>
    <m/>
    <m/>
    <m/>
    <n v="10837.5"/>
    <n v="0"/>
    <s v="NO_CONCILIADO"/>
  </r>
  <r>
    <x v="7"/>
    <m/>
    <x v="7"/>
    <x v="38"/>
    <s v="F0004042"/>
    <s v="NTE"/>
    <n v="1284077"/>
    <m/>
    <s v="De: 00099021001 Transferencia de recursos al GAM de Colquiri para el pago del Bono de Discapacidad, en el marco de la Ley Nº977 de fecha 26 de septiembre de 2017, DS N°3437 de 20 de diciembre de 2017 y Resolución Ministerial Nº010 de fecha 10 de enero de 2018, desembolso de la gestión 2020."/>
    <m/>
    <m/>
    <m/>
    <m/>
    <n v="7672"/>
    <n v="0"/>
    <s v="NO_CONCILIADO"/>
  </r>
  <r>
    <x v="7"/>
    <m/>
    <x v="7"/>
    <x v="38"/>
    <s v="F0004042"/>
    <s v="NTE"/>
    <n v="1284098"/>
    <m/>
    <s v="De: 00099021001 Transferencia de recursos al GAM de Yanacachi para el pago del Bono de Discapacidad, en el marco de la Ley Nº977 de fecha 26 de septiembre de 2017, DS N°3437 de 20 de diciembre de 2017 y Resolución Ministerial Nº010 de fecha 10 de enero de 2018, desembolso de la gestión 2020."/>
    <m/>
    <m/>
    <m/>
    <m/>
    <n v="17850"/>
    <n v="0"/>
    <s v="NO_CONCILIADO"/>
  </r>
  <r>
    <x v="7"/>
    <m/>
    <x v="7"/>
    <x v="38"/>
    <s v="F0004042"/>
    <s v="NTE"/>
    <n v="1284081"/>
    <m/>
    <s v="De: 00099021001 Transferencia de recursos al GAM de Tito Yupanqui para el pago del Bono de Discapacidad, en el marco de la Ley Nº977 de fecha 26 de septiembre de 2017, DS N°3437 de 20 de diciembre de 2017 y Resolución Ministerial Nº010 de fecha 10 de enero de 2018, desembolso de la gestión 2020."/>
    <m/>
    <m/>
    <m/>
    <m/>
    <n v="2700"/>
    <n v="0"/>
    <s v="NO_CONCILIADO"/>
  </r>
  <r>
    <x v="7"/>
    <m/>
    <x v="7"/>
    <x v="38"/>
    <s v="F0004042"/>
    <s v="NTE"/>
    <n v="1284149"/>
    <m/>
    <s v="De: 00099021001 Transferencia de recursos al GAM de Puerto Perez para el pago del Bono de Discapacidad, en el marco de la Ley Nº977 de fecha 26 de septiembre de 2017, DS N°3437 de 20 de diciembre de 2017 y Resolución Ministerial Nº010 de fecha 10 de enero de 2018, desembolso de la gestión 2020."/>
    <m/>
    <m/>
    <m/>
    <m/>
    <n v="7688"/>
    <n v="0"/>
    <s v="NO_CONCILIADO"/>
  </r>
  <r>
    <x v="7"/>
    <m/>
    <x v="7"/>
    <x v="38"/>
    <s v="F0004042"/>
    <s v="NTE"/>
    <n v="1284076"/>
    <m/>
    <s v="De: 00099021001 Transferencia de recursos al GAM de Quime para el pago del Bono de Discapacidad, en el marco de la Ley Nº977 de fecha 26 de septiembre de 2017, DS N°3437 de 20 de diciembre de 2017 y Resolución Ministerial Nº010 de fecha 10 de enero de 2018, desembolso de la gestión 2020."/>
    <m/>
    <m/>
    <m/>
    <m/>
    <n v="10238"/>
    <n v="0"/>
    <s v="NO_CONCILIADO"/>
  </r>
  <r>
    <x v="7"/>
    <m/>
    <x v="7"/>
    <x v="38"/>
    <s v="F0004042"/>
    <s v="NTE"/>
    <n v="1284324"/>
    <m/>
    <s v="De: 00099021001 Transferencia de recursos al GAM de San Buenaventura para el pago del Bono de Discapacidad, en el marco de la Ley Nº977 de fecha 26 de septiembre de 2017, DS N°3437 de 20 de diciembre de 2017 y Resolución Ministerial Nº010 de fecha 10 de enero de 2018, primer desembolso de la gestión 2020."/>
    <m/>
    <m/>
    <m/>
    <m/>
    <n v="10181.5"/>
    <n v="0"/>
    <s v="NO_CONCILIADO"/>
  </r>
  <r>
    <x v="7"/>
    <m/>
    <x v="7"/>
    <x v="38"/>
    <s v="F0004042"/>
    <s v="NTE"/>
    <n v="1284082"/>
    <m/>
    <s v="De: 00099021001 Transferencia de recursos al GAM de Ayata para el pago del Bono de Discapacidad, en el marco de la Ley Nº977 de fecha 26 de septiembre de 2017, DS N°3437 de 20 de diciembre de 2017 y Resolución Ministerial Nº010 de fecha 10 de enero de 2018, desembolso de la gestión 2020."/>
    <m/>
    <m/>
    <m/>
    <m/>
    <n v="18600"/>
    <n v="0"/>
    <s v="NO_CONCILIADO"/>
  </r>
  <r>
    <x v="7"/>
    <m/>
    <x v="7"/>
    <x v="38"/>
    <s v="F0004042"/>
    <s v="NTE"/>
    <n v="1284325"/>
    <m/>
    <s v="De: 00099021001 Transferencia de recursos al GAM de General Juan José Perez para el pago del Bono de Discapacidad, en el marco de la Ley Nº977 de fecha 26 de septiembre de 2017, DS N°3437 de 20 de diciembre de 2017 y Resolución Ministerial Nº010 de fecha 10 de enero de 2018, desembolso de la gestión 2020."/>
    <m/>
    <m/>
    <m/>
    <m/>
    <n v="6638"/>
    <n v="0"/>
    <s v="NO_CONCILIADO"/>
  </r>
  <r>
    <x v="7"/>
    <m/>
    <x v="7"/>
    <x v="38"/>
    <s v="F0004042"/>
    <s v="NTE"/>
    <n v="1284075"/>
    <m/>
    <s v="De: 00099021001 Transferencia de recursos al GAM de Collana para el pago del Bono de Discapacidad, en el marco de la Ley Nº977 de fecha 26 de septiembre de 2017, DS N°3437 de 20 de diciembre de 2017 y Resolución Ministerial Nº010 de fecha 10 de enero de 2018, desembolso de la gestión 2020."/>
    <m/>
    <m/>
    <m/>
    <m/>
    <n v="8513"/>
    <n v="0"/>
    <s v="NO_CONCILIADO"/>
  </r>
  <r>
    <x v="7"/>
    <m/>
    <x v="7"/>
    <x v="38"/>
    <s v="F0004042"/>
    <s v="NTE"/>
    <n v="1284326"/>
    <m/>
    <s v="De: 00099021001 Transferencia de recursos al GAM de Curva para el pago del Bono de Discapacidad, en el marco de la Ley Nº977 de fecha 26 de septiembre de 2017, DS N°3437 de 20 de diciembre de 2017 y Resolución Ministerial Nº010 de fecha 10 de enero de 2018, desembolso de la gestión 2020."/>
    <m/>
    <m/>
    <m/>
    <m/>
    <n v="9250"/>
    <n v="0"/>
    <s v="NO_CONCILIADO"/>
  </r>
  <r>
    <x v="7"/>
    <m/>
    <x v="7"/>
    <x v="38"/>
    <s v="F0004042"/>
    <s v="NTE"/>
    <n v="1284083"/>
    <m/>
    <s v="De: 00099021001 Transferencia de recursos al GAM de Aucapata para el pago del Bono de Discapacidad, en el marco de la Ley Nº977 de fecha 26 de septiembre de 2017, DS N°3437 de 20 de diciembre de 2017 y Resolución Ministerial Nº010 de fecha 10 de enero de 2018, desembolso de la gestión 2020."/>
    <m/>
    <m/>
    <m/>
    <m/>
    <n v="5700"/>
    <n v="0"/>
    <s v="NO_CONCILIADO"/>
  </r>
  <r>
    <x v="7"/>
    <m/>
    <x v="7"/>
    <x v="38"/>
    <s v="F0004042"/>
    <s v="NTE"/>
    <n v="1284327"/>
    <m/>
    <s v="De: 00099021001 Transferencia de recursos al GAM de San Pedro de Curahuara para el pago del Bono de Discapacidad, en el marco de la Ley Nº977 de fecha 26 de septiembre de 2017, DS N°3437 de 20 de diciembre de 2017 y Resolución Ministerial Nº010 de fecha 10 de enero de 2018, desembolso de la gestión 2020."/>
    <m/>
    <m/>
    <m/>
    <m/>
    <n v="9413"/>
    <n v="0"/>
    <s v="NO_CONCILIADO"/>
  </r>
  <r>
    <x v="7"/>
    <m/>
    <x v="7"/>
    <x v="38"/>
    <s v="F0004042"/>
    <s v="NTE"/>
    <n v="1284074"/>
    <m/>
    <s v="De: 00099021001 Transferencia de recursos al GAM de Colquencha para el pago del Bono de Discapacidad, en el marco de la Ley Nº977 de fecha 26 de septiembre de 2017, DS N°3437 de 20 de diciembre de 2017 y Resolución Ministerial Nº010 de fecha 10 de enero de 2018, desembolso de la gestión 2020."/>
    <m/>
    <m/>
    <m/>
    <m/>
    <n v="12900"/>
    <n v="0"/>
    <s v="NO_CONCILIADO"/>
  </r>
  <r>
    <x v="7"/>
    <m/>
    <x v="7"/>
    <x v="38"/>
    <s v="F0004042"/>
    <s v="NTE"/>
    <n v="1284329"/>
    <m/>
    <s v="De: 00099021001 Transferencia de recursos al GAM de Catacora para el pago del Bono de Discapacidad, en el marco de la Ley Nº977 de fecha 26 de septiembre de 2017, DS N°3437 de 20 de diciembre de 2017 y Resolución Ministerial Nº010 de fecha 10 de enero de 2018, desembolso de la gestión 2020."/>
    <m/>
    <m/>
    <m/>
    <m/>
    <n v="2750"/>
    <n v="0"/>
    <s v="NO_CONCILIADO"/>
  </r>
  <r>
    <x v="7"/>
    <m/>
    <x v="7"/>
    <x v="38"/>
    <s v="F0004042"/>
    <s v="NTE"/>
    <n v="1284084"/>
    <m/>
    <s v="De: 00099021001 Transferencia de recursos al GAM de Caquiaviri para el pago del Bono de Discapacidad, en el marco de la Ley Nº977 de fecha 26 de septiembre de 2017, DS N°3437 de 20 de diciembre de 2017 y Resolución Ministerial Nº010 de fecha 10 de enero de 2018, desembolso de la gestión 2020."/>
    <m/>
    <m/>
    <m/>
    <m/>
    <n v="9263"/>
    <n v="0"/>
    <s v="NO_CONCILIADO"/>
  </r>
  <r>
    <x v="7"/>
    <m/>
    <x v="7"/>
    <x v="38"/>
    <s v="F0004042"/>
    <s v="NTE"/>
    <n v="1284330"/>
    <m/>
    <s v="De: 00099021001 Transferencia de recursos al GAM de Mapiri para el pago del Bono de Discapacidad, en el marco de la Ley Nº977 de fecha 26 de septiembre de 2017, DS N°3437 de 20 de diciembre de 2017 y Resolución Ministerial Nº010 de fecha 10 de enero de 2018, desembolso de la gestión 2020."/>
    <m/>
    <m/>
    <m/>
    <m/>
    <n v="13650"/>
    <n v="0"/>
    <s v="NO_CONCILIADO"/>
  </r>
  <r>
    <x v="7"/>
    <m/>
    <x v="7"/>
    <x v="38"/>
    <s v="F0004042"/>
    <s v="NTE"/>
    <n v="1284073"/>
    <m/>
    <s v="De: 00099021001 Transferencia de recursos al GAM de Ayo Ayo para el pago del Bono de Discapacidad, en el marco de la Ley Nº977 de fecha 26 de septiembre de 2017, DS N°3437 de 20 de diciembre de 2017 y Resolución Ministerial Nº010 de fecha 10 de enero de 2018, desembolso de la gestión 2020."/>
    <m/>
    <m/>
    <m/>
    <m/>
    <n v="11250"/>
    <n v="0"/>
    <s v="NO_CONCILIADO"/>
  </r>
  <r>
    <x v="7"/>
    <m/>
    <x v="7"/>
    <x v="38"/>
    <s v="F0004042"/>
    <s v="NTE"/>
    <n v="1284328"/>
    <m/>
    <s v="De: 00099021001 Transferencia de recursos al GAM de Chacarilla para el pago del Bono de Discapacidad, en el marco de la Ley Nº977 de fecha 26 de septiembre de 2017, DS N°3437 de 20 de diciembre de 2017 y Resolución Ministerial Nº010 de fecha 10 de enero de 2018, desembolso de la gestión 2020."/>
    <m/>
    <m/>
    <m/>
    <m/>
    <n v="6000"/>
    <n v="0"/>
    <s v="NO_CONCILIADO"/>
  </r>
  <r>
    <x v="7"/>
    <m/>
    <x v="7"/>
    <x v="38"/>
    <s v="F0004042"/>
    <s v="NTE"/>
    <n v="1284085"/>
    <m/>
    <s v="De: 00099021001 Transferencia de recursos al GAM de Calacoto para el pago del Bono de Discapacidad, en el marco de la Ley Nº977 de fecha 26 de septiembre de 2017, DS N°3437 de 20 de diciembre de 2017 y Resolución Ministerial Nº010 de fecha 10 de enero de 2018, desembolso de la gestión 2020."/>
    <m/>
    <m/>
    <m/>
    <m/>
    <n v="3113"/>
    <n v="0"/>
    <s v="NO_CONCILIADO"/>
  </r>
  <r>
    <x v="7"/>
    <m/>
    <x v="7"/>
    <x v="38"/>
    <s v="F0004042"/>
    <s v="NTE"/>
    <n v="1284331"/>
    <m/>
    <s v="De: 00099021001 Transferencia de recursos al GAM de Teoponte para el pago del Bono de Discapacidad, en el marco de la Ley Nº977 de fecha 26 de septiembre de 2017, DS N°3437 de 20 de diciembre de 2017 y Resolución Ministerial Nº010 de fecha 10 de enero de 2018, desembolso de la gestión 2020."/>
    <m/>
    <m/>
    <m/>
    <m/>
    <n v="9900"/>
    <n v="0"/>
    <s v="NO_CONCILIADO"/>
  </r>
  <r>
    <x v="7"/>
    <m/>
    <x v="7"/>
    <x v="38"/>
    <s v="F0004042"/>
    <s v="NTE"/>
    <n v="1284072"/>
    <m/>
    <s v="De: 00099021001 Transferencia de recursos al GAM de Umala para el pago del Bono de Discapacidad, en el marco de la Ley Nº977 de fecha 26 de septiembre de 2017, DS N°3437 de 20 de diciembre de 2017 y Resolución Ministerial Nº010 de fecha 10 de enero de 2018, primer desembolso de la gestión 2020."/>
    <m/>
    <m/>
    <m/>
    <m/>
    <n v="13800"/>
    <n v="0"/>
    <s v="NO_CONCILIADO"/>
  </r>
  <r>
    <x v="7"/>
    <m/>
    <x v="7"/>
    <x v="38"/>
    <s v="F0004042"/>
    <s v="NTE"/>
    <n v="1284554"/>
    <m/>
    <s v="De: 00099021001 Transferencia de recursos al GAM de Taraco para el pago del Bono de Discapacidad, en el marco de la Ley Nº977 de fecha 26 de septiembre de 2017, DS N°3437 de 20 de diciembre de 2017 y Resolución Ministerial Nº010 de fecha 10 de enero de 2018, desembolso de la gestión 2020."/>
    <m/>
    <m/>
    <m/>
    <m/>
    <n v="2625"/>
    <n v="0"/>
    <s v="NO_CONCILIADO"/>
  </r>
  <r>
    <x v="7"/>
    <m/>
    <x v="7"/>
    <x v="38"/>
    <s v="F0004042"/>
    <s v="NTE"/>
    <n v="1284086"/>
    <m/>
    <s v="De: 00099021001 Transferencia de recursos al GAM de Charaña para el pago del Bono de Discapacidad, en el marco de la Ley Nº977 de fecha 26 de septiembre de 2017, DS N°3437 de 20 de diciembre de 2017 y Resolución Ministerial Nº010 de fecha 10 de enero de 2018, desembolso de la gestión 2020."/>
    <m/>
    <m/>
    <m/>
    <m/>
    <n v="9000"/>
    <n v="0"/>
    <s v="NO_CONCILIADO"/>
  </r>
  <r>
    <x v="7"/>
    <m/>
    <x v="7"/>
    <x v="38"/>
    <s v="F0004042"/>
    <s v="NTE"/>
    <n v="1284332"/>
    <m/>
    <s v="De: 00099021001 Transferencia de recursos al GAM de San Andrés de Machaca para el pago del Bono de Discapacidad, en el marco de la Ley Nº977 de fecha 26 de septiembre de 2017, DS N°3437 de 20 de diciembre de 2017 y Resolución Ministerial Nº010 de fecha 10 de enero de 2018, desembolso de la gestión 2020."/>
    <m/>
    <m/>
    <m/>
    <m/>
    <n v="3188"/>
    <n v="0"/>
    <s v="NO_CONCILIADO"/>
  </r>
  <r>
    <x v="7"/>
    <m/>
    <x v="7"/>
    <x v="38"/>
    <s v="F0004042"/>
    <s v="NTE"/>
    <n v="1284071"/>
    <m/>
    <s v="De: 00099021001 Transferencia de recursos al GAM de Sica Sica para el pago del Bono de Discapacidad, en el marco de la Ley Nº977 de fecha 26 de septiembre de 2017, DS N°3437 de 20 de diciembre de 2017 y Resolución Ministerial Nº010 de fecha 10 de enero de 2018, desembolso de la gestión 2020."/>
    <m/>
    <m/>
    <m/>
    <m/>
    <n v="16243"/>
    <n v="0"/>
    <s v="NO_CONCILIADO"/>
  </r>
  <r>
    <x v="7"/>
    <m/>
    <x v="7"/>
    <x v="38"/>
    <s v="F0004042"/>
    <s v="NTE"/>
    <n v="1284333"/>
    <m/>
    <s v="De: 00099021001 Transferencia de recursos al GAM de Jesús de Machaca para el pago del Bono de Discapacidad, en el marco de la Ley Nº977 de fecha 26 de septiembre de 2017, DS N°3437 de 20 de diciembre de 2017 y Resolución Ministerial Nº010 de fecha 10 de enero de 2018, desembolso de la gestión 2020."/>
    <m/>
    <m/>
    <m/>
    <m/>
    <n v="9091"/>
    <n v="0"/>
    <s v="NO_CONCILIADO"/>
  </r>
  <r>
    <x v="7"/>
    <m/>
    <x v="7"/>
    <x v="38"/>
    <s v="F0004042"/>
    <s v="NTE"/>
    <n v="1284087"/>
    <m/>
    <s v="De: 00099021001 Transferencia de recursos al GAM de Waldo Ballivian para el pago del Bono de Discapacidad, en el marco de la Ley Nº977 de fecha 26 de septiembre de 2017, DS N°3437 de 20 de diciembre de 2017 y Resolución Ministerial Nº010 de fecha 10 de enero de 2018, desembolso de la gestión 2020."/>
    <m/>
    <m/>
    <m/>
    <m/>
    <n v="3563"/>
    <n v="0"/>
    <s v="NO_CONCILIADO"/>
  </r>
  <r>
    <x v="7"/>
    <m/>
    <x v="7"/>
    <x v="38"/>
    <s v="F0004042"/>
    <s v="NTE"/>
    <n v="1284781"/>
    <m/>
    <s v="De: 00099021001 Transferencia de recursos al GAM de Huarina para el pago del Bono de Discapacidad, en el marco de la Ley Nº977 de fecha 26 de septiembre de 2017, DS N°3437 de 20 de diciembre de 2017 y Resolución Ministerial Nº010 de fecha 10 de enero de 2018, desembolso de la gestión 2020."/>
    <m/>
    <m/>
    <m/>
    <m/>
    <n v="9713"/>
    <n v="0"/>
    <s v="NO_CONCILIADO"/>
  </r>
  <r>
    <x v="7"/>
    <m/>
    <x v="7"/>
    <x v="38"/>
    <s v="F0004042"/>
    <s v="NTE"/>
    <n v="1284070"/>
    <m/>
    <s v="De: 00099021001 Transferencia de recursos al GAM de Guaqui para el pago del Bono de Discapacidad, en el marco de la Ley Nº977 de fecha 26 de septiembre de 2017, DS N°3437 de 20 de diciembre de 2017 y Resolución Ministerial Nº010 de fecha 10 de enero de 2018, primer desembolso de la gestión 2020."/>
    <m/>
    <m/>
    <m/>
    <m/>
    <n v="14850"/>
    <n v="0"/>
    <s v="NO_CONCILIADO"/>
  </r>
  <r>
    <x v="7"/>
    <m/>
    <x v="7"/>
    <x v="38"/>
    <s v="F0004042"/>
    <s v="NTE"/>
    <n v="1285193"/>
    <m/>
    <s v="De: 00099021001 Transferencia de recursos al GAM de Santiago de Huata para el pago del Bono de Discapacidad, en el marco de la Ley Nº977 de fecha 26 de septiembre de 2017, DS N°3437 de 20 de diciembre de 2017 y Resolución Ministerial Nº010 de fecha 10 de enero de 2018, desembolso de la gestión 2020."/>
    <m/>
    <m/>
    <m/>
    <m/>
    <n v="6300"/>
    <n v="0"/>
    <s v="NO_CONCILIADO"/>
  </r>
  <r>
    <x v="7"/>
    <m/>
    <x v="7"/>
    <x v="38"/>
    <s v="F0004042"/>
    <s v="NTE"/>
    <n v="1284088"/>
    <m/>
    <s v="De: 00099021001 Transferencia de recursos al GAM de Nazacara de Pacajes para el pago del Bono de Discapacidad, en el marco de la Ley Nº977 de fecha 26 de septiembre de 2017, DS N°3437 de 20 de diciembre de 2017 y Resolución Ministerial Nº010 de fecha 10 de enero de 2018, desembolso de la gestión 2020."/>
    <m/>
    <m/>
    <m/>
    <m/>
    <n v="5750"/>
    <n v="0"/>
    <s v="NO_CONCILIADO"/>
  </r>
  <r>
    <x v="7"/>
    <m/>
    <x v="7"/>
    <x v="38"/>
    <s v="F0004042"/>
    <s v="NTE"/>
    <n v="1285194"/>
    <m/>
    <s v="De: 00099021001 Transferencia de recursos al GAM de Escoma para el pago del Bono de Discapacidad, en el marco de la Ley Nº977 de fecha 26 de septiembre de 2017, DS N°3437 de 20 de diciembre de 2017 y Resolución Ministerial Nº010 de fecha 10 de enero de 2018, desembolso de la gestión 2020."/>
    <m/>
    <m/>
    <m/>
    <m/>
    <n v="4425"/>
    <n v="0"/>
    <s v="NO_CONCILIADO"/>
  </r>
  <r>
    <x v="7"/>
    <m/>
    <x v="7"/>
    <x v="38"/>
    <s v="F0004042"/>
    <s v="NTE"/>
    <n v="1284069"/>
    <m/>
    <s v="De: 00099021001 Transferencia de recursos al GAM de Palca para el pago del Bono de Discapacidad, en el marco de la Ley Nº977 de fecha 26 de septiembre de 2017, DS N°3437 de 20 de diciembre de 2017 y Resolución Ministerial Nº010 de fecha 10 de enero de 2018, desembolso de la gestión 2020."/>
    <m/>
    <m/>
    <m/>
    <m/>
    <n v="12927"/>
    <n v="0"/>
    <s v="NO_CONCILIADO"/>
  </r>
  <r>
    <x v="7"/>
    <m/>
    <x v="7"/>
    <x v="38"/>
    <s v="F0004042"/>
    <s v="NTE"/>
    <n v="1285195"/>
    <m/>
    <s v="De: 00099021001 Transferencia de recursos al GAM de Humanata para el pago del Bono de Discapacidad, en el marco de la Ley Nº977 de fecha 26 de septiembre de 2017, DS N°3437 de 20 de diciembre de 2017 y Resolución Ministerial Nº010 de fecha 10 de enero de 2018, desembolso de la gestión 2020."/>
    <m/>
    <m/>
    <m/>
    <m/>
    <n v="1275"/>
    <n v="0"/>
    <s v="NO_CONCILIADO"/>
  </r>
  <r>
    <x v="7"/>
    <m/>
    <x v="7"/>
    <x v="38"/>
    <s v="F0004042"/>
    <s v="NTE"/>
    <n v="1284089"/>
    <m/>
    <s v="De: 00099021001 Transferencia de recursos al GAM de Mocomoco para el pago del Bono de Discapacidad, en el marco de la Ley Nº977 de fecha 26 de septiembre de 2017, DS N°3437 de 20 de diciembre de 2017 y Resolución Ministerial Nº010 de fecha 10 de enero de 2018, desembolso de la gestión 2020."/>
    <m/>
    <m/>
    <m/>
    <m/>
    <n v="6314"/>
    <n v="0"/>
    <s v="NO_CONCILIADO"/>
  </r>
  <r>
    <x v="7"/>
    <m/>
    <x v="7"/>
    <x v="38"/>
    <s v="F0004042"/>
    <s v="NTE"/>
    <n v="1285196"/>
    <m/>
    <s v="De: 00099021001 Transferencia de recursos al GAM de Chua Cocani para el pago del Bono de Discapacidad, en el marco de la Ley Nº977 de fecha 26 de septiembre de 2017, DS N°3437 de 20 de diciembre de 2017 y Resolución Ministerial Nº010 de fecha 10 de enero de 2018, desembolso de la gestión 2020."/>
    <m/>
    <m/>
    <m/>
    <m/>
    <n v="7463"/>
    <n v="0"/>
    <s v="NO_CONCILIADO"/>
  </r>
  <r>
    <x v="7"/>
    <m/>
    <x v="7"/>
    <x v="38"/>
    <s v="F0004042"/>
    <s v="NTE"/>
    <n v="1284068"/>
    <m/>
    <s v="De: 00099021001 Transferencia de recursos al GAM de Villa Charcas para el pago del Bono de Discapacidad, en el marco de la Ley Nº977 de fecha 26 de septiembre de 2017, DS N°3437 de 20 de diciembre de 2017 y Resolución Ministerial Nº010 de fecha 10 de enero de 2018, desembolso de la gestión 2020."/>
    <m/>
    <m/>
    <m/>
    <m/>
    <n v="16623"/>
    <n v="0"/>
    <s v="NO_CONCILIADO"/>
  </r>
  <r>
    <x v="10"/>
    <m/>
    <x v="10"/>
    <x v="38"/>
    <s v="G12840880001"/>
    <s v="CVD"/>
    <n v="1284088"/>
    <m/>
    <s v="COBRO COSTOS DE PAPELERIA SEGUN TRANSFERENCIA DEL EXTERIOR POR ORDEN DE GAS CORONA SAECA LIB. 00513062001 YPFB-OPERACIONES PLANTA DE SEPARACION DE LIQUIDOS RIO GRANDE"/>
    <m/>
    <m/>
    <m/>
    <m/>
    <n v="50"/>
    <n v="0"/>
    <s v="NO_CONCILIADO"/>
  </r>
  <r>
    <x v="10"/>
    <m/>
    <x v="10"/>
    <x v="38"/>
    <s v="G12842220001"/>
    <s v="CVD"/>
    <n v="1284222"/>
    <m/>
    <s v="COBRO COSTOS DE PAPELERIA SEGUN TRANSFERENCIA DEL EXTERIOR POR ORDEN DE GAS TOTAL S.A. LIB. 00513062001 YPFB-OPERACIONES PLANTA DE SEPARACION DE LIQUIDOS RIO GRANDE"/>
    <m/>
    <m/>
    <m/>
    <m/>
    <n v="50"/>
    <n v="0"/>
    <s v="NO_CONCILIADO"/>
  </r>
  <r>
    <x v="10"/>
    <m/>
    <x v="10"/>
    <x v="38"/>
    <s v="G12844150001"/>
    <s v="CVD"/>
    <n v="1284415"/>
    <m/>
    <s v="COBRO COSTOS DE PAPELERIA SEGUN TRANSFERENCIA DEL EXTERIOR POR ORDEN DE LLAMA GAS S.A. FECHA VALOR 28/02/2020 LIB. 00513062001 YPFB-OPERACIONES PLANTA DE SEPARACION DE LIQUIDOS RIO GRANDE"/>
    <m/>
    <m/>
    <m/>
    <m/>
    <n v="50"/>
    <n v="0"/>
    <s v="NO_CONCILIADO"/>
  </r>
  <r>
    <x v="12"/>
    <m/>
    <x v="12"/>
    <x v="38"/>
    <s v="S09797190004"/>
    <s v="COB"/>
    <n v="979719"/>
    <m/>
    <s v="'TRANSFERENCIA DE FONDOS||S/G. NOTA CITE: MH/VTCP/DGT/UO/OB N°1844/2008 DE F.21-10-2008 DEL MIN.DE HACIENDA S/G. DETALLE ADJUNTO. DEBITO DE LA LIBRETA N° 00099021001, REPOSICION UTILES DE ESCRITORIO."/>
    <m/>
    <m/>
    <m/>
    <m/>
    <n v="50"/>
    <n v="0"/>
    <s v="NO_CONCILIADO"/>
  </r>
  <r>
    <x v="21"/>
    <m/>
    <x v="21"/>
    <x v="38"/>
    <s v="S09797420003"/>
    <s v="COB"/>
    <n v="979742"/>
    <m/>
    <s v="||TRANSFERENCIA DE FONDOS S/G. MENSAJES SWIFT NROS. 02618 Y 02602 DE LA FECHA. (SECTOR PÚBLICO - SERVICIOS). DEBITO DE LA LIBRETA 00119012001 ADSIB, REPOSICION UTILES DE ESCRITORIO."/>
    <m/>
    <m/>
    <m/>
    <m/>
    <n v="50"/>
    <n v="0"/>
    <s v="NO_CONCILIADO"/>
  </r>
  <r>
    <x v="44"/>
    <m/>
    <x v="44"/>
    <x v="38"/>
    <s v="T04048570001"/>
    <s v="DEV"/>
    <n v="404857"/>
    <m/>
    <s v="CONTABILIZACION ORDENES DE TRANSFERENCIA GRACOS"/>
    <m/>
    <m/>
    <m/>
    <m/>
    <n v="6513874.2400000002"/>
    <n v="0"/>
    <s v="NO_CONCILIADO"/>
  </r>
  <r>
    <x v="44"/>
    <m/>
    <x v="44"/>
    <x v="38"/>
    <s v="T04048590001"/>
    <s v="DEV"/>
    <n v="404859"/>
    <m/>
    <s v="CONTABILIZACION ORDENES DE TRANSFERENCIA GRACOS"/>
    <m/>
    <m/>
    <m/>
    <m/>
    <n v="12309506"/>
    <n v="0"/>
    <s v="NO_CONCILIADO"/>
  </r>
  <r>
    <x v="44"/>
    <m/>
    <x v="44"/>
    <x v="38"/>
    <s v="T04048610001"/>
    <s v="DEV"/>
    <n v="404861"/>
    <m/>
    <s v="CONTABILIZACION ORDENES DE TRANSFERENCIA GRACOS"/>
    <m/>
    <m/>
    <m/>
    <m/>
    <n v="798833.07"/>
    <n v="0"/>
    <s v="NO_CONCILIADO"/>
  </r>
  <r>
    <x v="44"/>
    <m/>
    <x v="44"/>
    <x v="38"/>
    <s v="T04048630001"/>
    <s v="DEV"/>
    <n v="404863"/>
    <m/>
    <s v="CONTABILIZACION ORDENES DE TRANSFERENCIA GRACOS"/>
    <m/>
    <m/>
    <m/>
    <m/>
    <n v="64067.6"/>
    <n v="0"/>
    <s v="NO_CONCILIADO"/>
  </r>
  <r>
    <x v="44"/>
    <m/>
    <x v="44"/>
    <x v="38"/>
    <s v="T04048650001"/>
    <s v="DEV"/>
    <n v="404865"/>
    <m/>
    <s v="CONTABILIZACION ORDENES DE TRANSFERENCIA GRACOS"/>
    <m/>
    <m/>
    <m/>
    <m/>
    <n v="2264712.2400000002"/>
    <n v="0"/>
    <s v="NO_CONCILIADO"/>
  </r>
  <r>
    <x v="44"/>
    <m/>
    <x v="44"/>
    <x v="38"/>
    <s v="T04048670001"/>
    <s v="DEV"/>
    <n v="404867"/>
    <m/>
    <s v="CONTABILIZACION ORDENES DE TRANSFERENCIA GRACOS"/>
    <m/>
    <m/>
    <m/>
    <m/>
    <n v="873428.78"/>
    <n v="0"/>
    <s v="NO_CONCILIADO"/>
  </r>
  <r>
    <x v="44"/>
    <m/>
    <x v="44"/>
    <x v="38"/>
    <s v="T04048690001"/>
    <s v="DEV"/>
    <n v="404869"/>
    <m/>
    <s v="CONTABILIZACION ORDENES DE TRANSFERENCIA GRACOS"/>
    <m/>
    <m/>
    <m/>
    <m/>
    <n v="2120219.17"/>
    <n v="0"/>
    <s v="NO_CONCILIADO"/>
  </r>
  <r>
    <x v="44"/>
    <m/>
    <x v="44"/>
    <x v="38"/>
    <s v="T04048710001"/>
    <s v="DEV"/>
    <n v="404871"/>
    <m/>
    <s v="CONTABILIZACION ORDENES DE TRANSFERENCIA GRACOS"/>
    <m/>
    <m/>
    <m/>
    <m/>
    <n v="5823430.9500000002"/>
    <n v="0"/>
    <s v="NO_CONCILIADO"/>
  </r>
  <r>
    <x v="44"/>
    <m/>
    <x v="44"/>
    <x v="38"/>
    <s v="T04048730001"/>
    <s v="DEV"/>
    <n v="404873"/>
    <m/>
    <s v="CONTABILIZACION ORDENES DE TRANSFERENCIA GRACOS"/>
    <m/>
    <m/>
    <m/>
    <m/>
    <n v="7539924.4400000004"/>
    <n v="0"/>
    <s v="NO_CONCILIADO"/>
  </r>
  <r>
    <x v="44"/>
    <m/>
    <x v="44"/>
    <x v="38"/>
    <s v="T04048750001"/>
    <s v="DEV"/>
    <n v="404875"/>
    <m/>
    <s v="CONTABILIZACION ORDENES DE TRANSFERENCIA GRACOS"/>
    <m/>
    <m/>
    <m/>
    <m/>
    <n v="4933043.22"/>
    <n v="0"/>
    <s v="NO_CONCILIADO"/>
  </r>
  <r>
    <x v="44"/>
    <m/>
    <x v="44"/>
    <x v="38"/>
    <s v="T04048770001"/>
    <s v="DEV"/>
    <n v="404877"/>
    <m/>
    <s v="CONTABILIZACION ORDENES DE TRANSFERENCIA GRACOS"/>
    <m/>
    <m/>
    <m/>
    <m/>
    <n v="6387089.2300000004"/>
    <n v="0"/>
    <s v="NO_CONCILIADO"/>
  </r>
  <r>
    <x v="44"/>
    <m/>
    <x v="44"/>
    <x v="38"/>
    <s v="T04048790001"/>
    <s v="DEV"/>
    <n v="404879"/>
    <m/>
    <s v="CONTABILIZACION ORDENES DE TRANSFERENCIA GRACOS"/>
    <m/>
    <m/>
    <m/>
    <m/>
    <n v="17542890.859999999"/>
    <n v="0"/>
    <s v="NO_CONCILIADO"/>
  </r>
  <r>
    <x v="44"/>
    <m/>
    <x v="44"/>
    <x v="38"/>
    <s v="T04048810001"/>
    <s v="DEV"/>
    <n v="404881"/>
    <m/>
    <s v="CONTABILIZACION ORDENES DE TRANSFERENCIA GRACOS"/>
    <m/>
    <m/>
    <m/>
    <m/>
    <n v="5581614.7199999997"/>
    <n v="0"/>
    <s v="NO_CONCILIADO"/>
  </r>
  <r>
    <x v="44"/>
    <m/>
    <x v="44"/>
    <x v="38"/>
    <s v="T04048830001"/>
    <s v="DEV"/>
    <n v="404883"/>
    <m/>
    <s v="CONTABILIZACION ORDENES DE TRANSFERENCIA GRACOS"/>
    <m/>
    <m/>
    <m/>
    <m/>
    <n v="13549182.640000001"/>
    <n v="0"/>
    <s v="NO_CONCILIADO"/>
  </r>
  <r>
    <x v="44"/>
    <m/>
    <x v="44"/>
    <x v="38"/>
    <s v="T04048850001"/>
    <s v="DEV"/>
    <n v="404885"/>
    <m/>
    <s v="CONTABILIZACION ORDENES DE TRANSFERENCIA GRACOS"/>
    <m/>
    <m/>
    <m/>
    <m/>
    <n v="3227554.4"/>
    <n v="0"/>
    <s v="NO_CONCILIADO"/>
  </r>
  <r>
    <x v="44"/>
    <m/>
    <x v="44"/>
    <x v="38"/>
    <s v="T04048870001"/>
    <s v="DEV"/>
    <n v="404887"/>
    <m/>
    <s v="CONTABILIZACION ORDENES DE TRANSFERENCIA GRACOS"/>
    <m/>
    <m/>
    <m/>
    <m/>
    <n v="1026909.69"/>
    <n v="0"/>
    <s v="NO_CONCILIADO"/>
  </r>
  <r>
    <x v="44"/>
    <m/>
    <x v="44"/>
    <x v="38"/>
    <s v="T04048890001"/>
    <s v="DEV"/>
    <n v="404889"/>
    <m/>
    <s v="CONTABILIZACION ORDENES DE TRANSFERENCIA GRACOS"/>
    <m/>
    <m/>
    <m/>
    <m/>
    <n v="21365721.079999998"/>
    <n v="0"/>
    <s v="NO_CONCILIADO"/>
  </r>
  <r>
    <x v="44"/>
    <m/>
    <x v="44"/>
    <x v="38"/>
    <s v="T04048910001"/>
    <s v="DEV"/>
    <n v="404891"/>
    <m/>
    <s v="CONTABILIZACION ORDENES DE TRANSFERENCIA GRACOS"/>
    <m/>
    <m/>
    <m/>
    <m/>
    <n v="26863567.989999998"/>
    <n v="0"/>
    <s v="NO_CONCILIADO"/>
  </r>
  <r>
    <x v="44"/>
    <m/>
    <x v="44"/>
    <x v="38"/>
    <s v="T04048930001"/>
    <s v="DEV"/>
    <n v="404893"/>
    <m/>
    <s v="CONTABILIZACION ORDENES DE TRANSFERENCIA GRACOS"/>
    <m/>
    <m/>
    <m/>
    <m/>
    <n v="10346457.529999999"/>
    <n v="0"/>
    <s v="NO_CONCILIADO"/>
  </r>
  <r>
    <x v="44"/>
    <m/>
    <x v="44"/>
    <x v="38"/>
    <s v="T04048950001"/>
    <s v="DEV"/>
    <n v="404895"/>
    <m/>
    <s v="CONTABILIZACION ORDENES DE TRANSFERENCIA GRACOS"/>
    <m/>
    <m/>
    <m/>
    <m/>
    <n v="123658752.05"/>
    <n v="0"/>
    <s v="NO_CONCILIADO"/>
  </r>
  <r>
    <x v="44"/>
    <m/>
    <x v="44"/>
    <x v="38"/>
    <s v="T04048970001"/>
    <s v="DEV"/>
    <n v="404897"/>
    <m/>
    <s v="CONTABILIZACION ORDENES DE TRANSFERENCIA GRACOS"/>
    <m/>
    <m/>
    <m/>
    <m/>
    <n v="53148460.68"/>
    <n v="0"/>
    <s v="NO_CONCILIADO"/>
  </r>
  <r>
    <x v="44"/>
    <m/>
    <x v="44"/>
    <x v="38"/>
    <s v="T04048990001"/>
    <s v="DEV"/>
    <n v="404899"/>
    <m/>
    <s v="CONTABILIZACION ORDENES DE TRANSFERENCIA GRACOS"/>
    <m/>
    <m/>
    <m/>
    <m/>
    <n v="12841.51"/>
    <n v="0"/>
    <s v="NO_CONCILIADO"/>
  </r>
  <r>
    <x v="44"/>
    <m/>
    <x v="44"/>
    <x v="38"/>
    <s v="T04049010001"/>
    <s v="DEV"/>
    <n v="404901"/>
    <m/>
    <s v="CONTABILIZACION ORDENES DE TRANSFERENCIA GRACOS"/>
    <m/>
    <m/>
    <m/>
    <m/>
    <n v="19594.36"/>
    <n v="0"/>
    <s v="NO_CONCILIADO"/>
  </r>
  <r>
    <x v="44"/>
    <m/>
    <x v="44"/>
    <x v="38"/>
    <s v="T04049030001"/>
    <s v="DEV"/>
    <n v="404903"/>
    <m/>
    <s v="CONTABILIZACION ORDENES DE TRANSFERENCIA GRACOS"/>
    <m/>
    <m/>
    <m/>
    <m/>
    <n v="4529.59"/>
    <n v="0"/>
    <s v="NO_CONCILIADO"/>
  </r>
  <r>
    <x v="44"/>
    <m/>
    <x v="44"/>
    <x v="38"/>
    <s v="T04049050001"/>
    <s v="DEV"/>
    <n v="404905"/>
    <m/>
    <s v="CONTABILIZACION ORDENES DE TRANSFERENCIA GRACOS"/>
    <m/>
    <m/>
    <m/>
    <m/>
    <n v="18664.41"/>
    <n v="0"/>
    <s v="NO_CONCILIADO"/>
  </r>
  <r>
    <x v="44"/>
    <m/>
    <x v="44"/>
    <x v="38"/>
    <s v="T04049070001"/>
    <s v="DEV"/>
    <n v="404907"/>
    <m/>
    <s v="CONTABILIZACION ORDENES DE TRANSFERENCIA GRACOS"/>
    <m/>
    <m/>
    <m/>
    <m/>
    <n v="18664.41"/>
    <n v="0"/>
    <s v="NO_CONCILIADO"/>
  </r>
  <r>
    <x v="44"/>
    <m/>
    <x v="44"/>
    <x v="38"/>
    <s v="T04049090001"/>
    <s v="DEV"/>
    <n v="404909"/>
    <m/>
    <s v="CONTABILIZACION ORDENES DE TRANSFERENCIA GRACOS"/>
    <m/>
    <m/>
    <m/>
    <m/>
    <n v="18664.41"/>
    <n v="0"/>
    <s v="NO_CONCILIADO"/>
  </r>
  <r>
    <x v="44"/>
    <m/>
    <x v="44"/>
    <x v="38"/>
    <s v="T04049110001"/>
    <s v="DEV"/>
    <n v="404911"/>
    <m/>
    <s v="CONTABILIZACION ORDENES DE TRANSFERENCIA GRACOS"/>
    <m/>
    <m/>
    <m/>
    <m/>
    <n v="18664.41"/>
    <n v="0"/>
    <s v="NO_CONCILIADO"/>
  </r>
  <r>
    <x v="44"/>
    <m/>
    <x v="44"/>
    <x v="38"/>
    <s v="T04049130001"/>
    <s v="DEV"/>
    <n v="404913"/>
    <m/>
    <s v="CONTABILIZACION ORDENES DE TRANSFERENCIA GRACOS"/>
    <m/>
    <m/>
    <m/>
    <m/>
    <n v="354323.05"/>
    <n v="0"/>
    <s v="NO_CONCILIADO"/>
  </r>
  <r>
    <x v="44"/>
    <m/>
    <x v="44"/>
    <x v="38"/>
    <s v="T04049150001"/>
    <s v="DEV"/>
    <n v="404915"/>
    <m/>
    <s v="CONTABILIZACION ORDENES DE TRANSFERENCIA GRACOS"/>
    <m/>
    <m/>
    <m/>
    <m/>
    <n v="6925.1"/>
    <n v="0"/>
    <s v="NO_CONCILIADO"/>
  </r>
  <r>
    <x v="44"/>
    <m/>
    <x v="44"/>
    <x v="38"/>
    <s v="T04049170001"/>
    <s v="DEV"/>
    <n v="404917"/>
    <m/>
    <s v="CONTABILIZACION ORDENES DE TRANSFERENCIA GRACOS"/>
    <m/>
    <m/>
    <m/>
    <m/>
    <n v="128.41999999999999"/>
    <n v="0"/>
    <s v="NO_CONCILIADO"/>
  </r>
  <r>
    <x v="44"/>
    <m/>
    <x v="44"/>
    <x v="38"/>
    <s v="T04049190001"/>
    <s v="DEV"/>
    <n v="404919"/>
    <m/>
    <s v="CONTABILIZACION ORDENES DE TRANSFERENCIA GRACOS"/>
    <m/>
    <m/>
    <m/>
    <m/>
    <n v="1600.85"/>
    <n v="0"/>
    <s v="NO_CONCILIADO"/>
  </r>
  <r>
    <x v="44"/>
    <m/>
    <x v="44"/>
    <x v="38"/>
    <s v="T04049210001"/>
    <s v="DEV"/>
    <n v="404921"/>
    <m/>
    <s v="CONTABILIZACION ORDENES DE TRANSFERENCIA GRACOS"/>
    <m/>
    <m/>
    <m/>
    <m/>
    <n v="6596.44"/>
    <n v="0"/>
    <s v="NO_CONCILIADO"/>
  </r>
  <r>
    <x v="44"/>
    <m/>
    <x v="44"/>
    <x v="38"/>
    <s v="T04049230001"/>
    <s v="DEV"/>
    <n v="404923"/>
    <m/>
    <s v="CONTABILIZACION ORDENES DE TRANSFERENCIA GRACOS"/>
    <m/>
    <m/>
    <m/>
    <m/>
    <n v="6596.44"/>
    <n v="0"/>
    <s v="NO_CONCILIADO"/>
  </r>
  <r>
    <x v="44"/>
    <m/>
    <x v="44"/>
    <x v="38"/>
    <s v="T04049250001"/>
    <s v="DEV"/>
    <n v="404925"/>
    <m/>
    <s v="CONTABILIZACION ORDENES DE TRANSFERENCIA GRACOS"/>
    <m/>
    <m/>
    <m/>
    <m/>
    <n v="6596.44"/>
    <n v="0"/>
    <s v="NO_CONCILIADO"/>
  </r>
  <r>
    <x v="44"/>
    <m/>
    <x v="44"/>
    <x v="38"/>
    <s v="T04049270001"/>
    <s v="DEV"/>
    <n v="404927"/>
    <m/>
    <s v="CONTABILIZACION ORDENES DE TRANSFERENCIA GRACOS"/>
    <m/>
    <m/>
    <m/>
    <m/>
    <n v="6596.44"/>
    <n v="0"/>
    <s v="NO_CONCILIADO"/>
  </r>
  <r>
    <x v="44"/>
    <m/>
    <x v="44"/>
    <x v="38"/>
    <s v="T04049290001"/>
    <s v="DEV"/>
    <n v="404929"/>
    <m/>
    <s v="CONTABILIZACION ORDENES DE TRANSFERENCIA GRACOS"/>
    <m/>
    <m/>
    <m/>
    <m/>
    <n v="35270.76"/>
    <n v="0"/>
    <s v="NO_CONCILIADO"/>
  </r>
  <r>
    <x v="44"/>
    <m/>
    <x v="44"/>
    <x v="38"/>
    <s v="T04049310001"/>
    <s v="DEV"/>
    <n v="404931"/>
    <m/>
    <s v="CONTABILIZACION ORDENES DE TRANSFERENCIA GRACOS"/>
    <m/>
    <m/>
    <m/>
    <m/>
    <n v="997.79"/>
    <n v="0"/>
    <s v="NO_CONCILIADO"/>
  </r>
  <r>
    <x v="44"/>
    <m/>
    <x v="44"/>
    <x v="38"/>
    <s v="T04049330001"/>
    <s v="DEV"/>
    <n v="404933"/>
    <m/>
    <s v="CONTABILIZACION ORDENES DE TRANSFERENCIA GRACOS"/>
    <m/>
    <m/>
    <m/>
    <m/>
    <n v="12441.09"/>
    <n v="0"/>
    <s v="NO_CONCILIADO"/>
  </r>
  <r>
    <x v="44"/>
    <m/>
    <x v="44"/>
    <x v="38"/>
    <s v="T04049350001"/>
    <s v="DEV"/>
    <n v="404935"/>
    <m/>
    <s v="CONTABILIZACION ORDENES DE TRANSFERENCIA GRACOS"/>
    <m/>
    <m/>
    <m/>
    <m/>
    <n v="51263.96"/>
    <n v="0"/>
    <s v="NO_CONCILIADO"/>
  </r>
  <r>
    <x v="44"/>
    <m/>
    <x v="44"/>
    <x v="38"/>
    <s v="T04049370001"/>
    <s v="DEV"/>
    <n v="404937"/>
    <m/>
    <s v="CONTABILIZACION ORDENES DE TRANSFERENCIA GRACOS"/>
    <m/>
    <m/>
    <m/>
    <m/>
    <n v="51263.96"/>
    <n v="0"/>
    <s v="NO_CONCILIADO"/>
  </r>
  <r>
    <x v="44"/>
    <m/>
    <x v="44"/>
    <x v="38"/>
    <s v="T04049390001"/>
    <s v="DEV"/>
    <n v="404939"/>
    <m/>
    <s v="CONTABILIZACION ORDENES DE TRANSFERENCIA GRACOS"/>
    <m/>
    <m/>
    <m/>
    <m/>
    <n v="51263.96"/>
    <n v="0"/>
    <s v="NO_CONCILIADO"/>
  </r>
  <r>
    <x v="44"/>
    <m/>
    <x v="44"/>
    <x v="38"/>
    <s v="T04049410001"/>
    <s v="DEV"/>
    <n v="404941"/>
    <m/>
    <s v="CONTABILIZACION ORDENES DE TRANSFERENCIA GRACOS"/>
    <m/>
    <m/>
    <m/>
    <m/>
    <n v="51263.96"/>
    <n v="0"/>
    <s v="NO_CONCILIADO"/>
  </r>
  <r>
    <x v="44"/>
    <m/>
    <x v="44"/>
    <x v="38"/>
    <s v="T04049430001"/>
    <s v="DEV"/>
    <n v="404943"/>
    <m/>
    <s v="CONTABILIZACION ORDENES DE TRANSFERENCIA GRACOS"/>
    <m/>
    <m/>
    <m/>
    <m/>
    <n v="4995.59"/>
    <n v="0"/>
    <s v="NO_CONCILIADO"/>
  </r>
  <r>
    <x v="44"/>
    <m/>
    <x v="44"/>
    <x v="38"/>
    <s v="T04049450001"/>
    <s v="DEV"/>
    <n v="404945"/>
    <m/>
    <s v="CONTABILIZACION ORDENES DE TRANSFERENCIA GRACOS"/>
    <m/>
    <m/>
    <m/>
    <m/>
    <n v="6468.02"/>
    <n v="0"/>
    <s v="NO_CONCILIADO"/>
  </r>
  <r>
    <x v="44"/>
    <m/>
    <x v="44"/>
    <x v="38"/>
    <s v="T04049470001"/>
    <s v="DEV"/>
    <n v="404947"/>
    <m/>
    <s v="CONTABILIZACION ORDENES DE TRANSFERENCIA GRACOS"/>
    <m/>
    <m/>
    <m/>
    <m/>
    <n v="18301.11"/>
    <n v="0"/>
    <s v="NO_CONCILIADO"/>
  </r>
  <r>
    <x v="44"/>
    <m/>
    <x v="44"/>
    <x v="38"/>
    <s v="T04049490001"/>
    <s v="DEV"/>
    <n v="404949"/>
    <m/>
    <s v="CONTABILIZACION ORDENES DE TRANSFERENCIA GRACOS"/>
    <m/>
    <m/>
    <m/>
    <m/>
    <n v="5822.84"/>
    <n v="0"/>
    <s v="NO_CONCILIADO"/>
  </r>
  <r>
    <x v="44"/>
    <m/>
    <x v="44"/>
    <x v="38"/>
    <s v="T04049510001"/>
    <s v="DEV"/>
    <n v="404951"/>
    <m/>
    <s v="CONTABILIZACION ORDENES DE TRANSFERENCIA GRACOS"/>
    <m/>
    <m/>
    <m/>
    <m/>
    <n v="14134.82"/>
    <n v="0"/>
    <s v="NO_CONCILIADO"/>
  </r>
  <r>
    <x v="44"/>
    <m/>
    <x v="44"/>
    <x v="38"/>
    <s v="T04049530001"/>
    <s v="DEV"/>
    <n v="404953"/>
    <m/>
    <s v="CONTABILIZACION ORDENES DE TRANSFERENCIA GRACOS"/>
    <m/>
    <m/>
    <m/>
    <m/>
    <n v="38822.870000000003"/>
    <n v="0"/>
    <s v="NO_CONCILIADO"/>
  </r>
  <r>
    <x v="44"/>
    <m/>
    <x v="44"/>
    <x v="38"/>
    <s v="T04049550001"/>
    <s v="DEV"/>
    <n v="404955"/>
    <m/>
    <s v="CONTABILIZACION ORDENES DE TRANSFERENCIA GRACOS"/>
    <m/>
    <m/>
    <m/>
    <m/>
    <n v="50266.17"/>
    <n v="0"/>
    <s v="NO_CONCILIADO"/>
  </r>
  <r>
    <x v="44"/>
    <m/>
    <x v="44"/>
    <x v="38"/>
    <s v="T04049580001"/>
    <s v="DEV"/>
    <n v="404958"/>
    <m/>
    <s v="CONTABILIZACION ORDENES DE TRANSFERENCIA GRACOS"/>
    <m/>
    <m/>
    <m/>
    <m/>
    <n v="2799659.43"/>
    <n v="0"/>
    <s v="NO_CONCILIADO"/>
  </r>
  <r>
    <x v="44"/>
    <m/>
    <x v="44"/>
    <x v="38"/>
    <s v="T04049600001"/>
    <s v="DEV"/>
    <n v="404960"/>
    <m/>
    <s v="CONTABILIZACION ORDENES DE TRANSFERENCIA GRACOS"/>
    <m/>
    <m/>
    <m/>
    <m/>
    <n v="2799659.43"/>
    <n v="0"/>
    <s v="NO_CONCILIADO"/>
  </r>
  <r>
    <x v="44"/>
    <m/>
    <x v="44"/>
    <x v="38"/>
    <s v="T04049620001"/>
    <s v="DEV"/>
    <n v="404962"/>
    <m/>
    <s v="CONTABILIZACION ORDENES DE TRANSFERENCIA GRACOS"/>
    <m/>
    <m/>
    <m/>
    <m/>
    <n v="2799659.43"/>
    <n v="0"/>
    <s v="NO_CONCILIADO"/>
  </r>
  <r>
    <x v="44"/>
    <m/>
    <x v="44"/>
    <x v="38"/>
    <s v="T04049640001"/>
    <s v="DEV"/>
    <n v="404964"/>
    <m/>
    <s v="CONTABILIZACION ORDENES DE TRANSFERENCIA GRACOS"/>
    <m/>
    <m/>
    <m/>
    <m/>
    <n v="2799659.43"/>
    <n v="0"/>
    <s v="NO_CONCILIADO"/>
  </r>
  <r>
    <x v="44"/>
    <m/>
    <x v="44"/>
    <x v="38"/>
    <s v="T04049660001"/>
    <s v="DEV"/>
    <n v="404966"/>
    <m/>
    <s v="CONTABILIZACION ORDENES DE TRANSFERENCIA GRACOS"/>
    <m/>
    <m/>
    <m/>
    <m/>
    <n v="2799659.43"/>
    <n v="0"/>
    <s v="NO_CONCILIADO"/>
  </r>
  <r>
    <x v="44"/>
    <m/>
    <x v="44"/>
    <x v="38"/>
    <s v="T04049680001"/>
    <s v="DEV"/>
    <n v="404968"/>
    <m/>
    <s v="CONTABILIZACION ORDENES DE TRANSFERENCIA GRACOS"/>
    <m/>
    <m/>
    <m/>
    <m/>
    <n v="7689593.3799999999"/>
    <n v="0"/>
    <s v="NO_CONCILIADO"/>
  </r>
  <r>
    <x v="44"/>
    <m/>
    <x v="44"/>
    <x v="38"/>
    <s v="T04049700001"/>
    <s v="DEV"/>
    <n v="404970"/>
    <m/>
    <s v="CONTABILIZACION ORDENES DE TRANSFERENCIA GRACOS"/>
    <m/>
    <m/>
    <m/>
    <m/>
    <n v="7689593.3799999999"/>
    <n v="0"/>
    <s v="NO_CONCILIADO"/>
  </r>
  <r>
    <x v="44"/>
    <m/>
    <x v="44"/>
    <x v="38"/>
    <s v="T04049720001"/>
    <s v="DEV"/>
    <n v="404972"/>
    <m/>
    <s v="CONTABILIZACION ORDENES DE TRANSFERENCIA GRACOS"/>
    <m/>
    <m/>
    <m/>
    <m/>
    <n v="7689593.3799999999"/>
    <n v="0"/>
    <s v="NO_CONCILIADO"/>
  </r>
  <r>
    <x v="44"/>
    <m/>
    <x v="44"/>
    <x v="38"/>
    <s v="T04049740001"/>
    <s v="DEV"/>
    <n v="404974"/>
    <m/>
    <s v="CONTABILIZACION ORDENES DE TRANSFERENCIA GRACOS"/>
    <m/>
    <m/>
    <m/>
    <m/>
    <n v="7689593.3799999999"/>
    <n v="0"/>
    <s v="NO_CONCILIADO"/>
  </r>
  <r>
    <x v="44"/>
    <m/>
    <x v="44"/>
    <x v="38"/>
    <s v="T04049760001"/>
    <s v="DEV"/>
    <n v="404976"/>
    <m/>
    <s v="CONTABILIZACION ORDENES DE TRANSFERENCIA GRACOS"/>
    <m/>
    <m/>
    <m/>
    <m/>
    <n v="7689593.3799999999"/>
    <n v="0"/>
    <s v="NO_CONCILIADO"/>
  </r>
  <r>
    <x v="44"/>
    <m/>
    <x v="44"/>
    <x v="38"/>
    <s v="T04049780001"/>
    <s v="DEV"/>
    <n v="404978"/>
    <m/>
    <s v="CONTABILIZACION ORDENES DE TRANSFERENCIA GRACOS"/>
    <m/>
    <m/>
    <m/>
    <m/>
    <n v="6513874.2400000002"/>
    <n v="0"/>
    <s v="NO_CONCILIADO"/>
  </r>
  <r>
    <x v="44"/>
    <m/>
    <x v="44"/>
    <x v="38"/>
    <s v="T04049800001"/>
    <s v="DEV"/>
    <n v="404980"/>
    <m/>
    <s v="CONTABILIZACION ORDENES DE TRANSFERENCIA GRACOS"/>
    <m/>
    <m/>
    <m/>
    <m/>
    <n v="6513874.2400000002"/>
    <n v="0"/>
    <s v="NO_CONCILIADO"/>
  </r>
  <r>
    <x v="44"/>
    <m/>
    <x v="44"/>
    <x v="38"/>
    <s v="T04049820001"/>
    <s v="DEV"/>
    <n v="404982"/>
    <m/>
    <s v="CONTABILIZACION ORDENES DE TRANSFERENCIA GRACOS"/>
    <m/>
    <m/>
    <m/>
    <m/>
    <n v="6513874.2400000002"/>
    <n v="0"/>
    <s v="NO_CONCILIADO"/>
  </r>
  <r>
    <x v="44"/>
    <m/>
    <x v="44"/>
    <x v="38"/>
    <s v="T04049840001"/>
    <s v="DEV"/>
    <n v="404984"/>
    <m/>
    <s v="CONTABILIZACION ORDENES DE TRANSFERENCIA GRACOS"/>
    <m/>
    <m/>
    <m/>
    <m/>
    <n v="6513874.2400000002"/>
    <n v="0"/>
    <s v="NO_CONCILIADO"/>
  </r>
  <r>
    <x v="44"/>
    <m/>
    <x v="44"/>
    <x v="38"/>
    <s v="T04049860001"/>
    <s v="DEV"/>
    <n v="404986"/>
    <m/>
    <s v="CONTABILIZACION ORDENES DE TRANSFERENCIA GRACOS"/>
    <m/>
    <m/>
    <m/>
    <m/>
    <n v="17891120.649999999"/>
    <n v="0"/>
    <s v="NO_CONCILIADO"/>
  </r>
  <r>
    <x v="44"/>
    <m/>
    <x v="44"/>
    <x v="38"/>
    <s v="T04049880001"/>
    <s v="DEV"/>
    <n v="404988"/>
    <m/>
    <s v="CONTABILIZACION ORDENES DE TRANSFERENCIA GRACOS"/>
    <m/>
    <m/>
    <m/>
    <m/>
    <n v="17891120.649999999"/>
    <n v="0"/>
    <s v="NO_CONCILIADO"/>
  </r>
  <r>
    <x v="44"/>
    <m/>
    <x v="44"/>
    <x v="38"/>
    <s v="T04049900001"/>
    <s v="DEV"/>
    <n v="404990"/>
    <m/>
    <s v="CONTABILIZACION ORDENES DE TRANSFERENCIA GRACOS"/>
    <m/>
    <m/>
    <m/>
    <m/>
    <n v="17891120.649999999"/>
    <n v="0"/>
    <s v="NO_CONCILIADO"/>
  </r>
  <r>
    <x v="44"/>
    <m/>
    <x v="44"/>
    <x v="38"/>
    <s v="T04049920001"/>
    <s v="DEV"/>
    <n v="404992"/>
    <m/>
    <s v="CONTABILIZACION ORDENES DE TRANSFERENCIA GRACOS"/>
    <m/>
    <m/>
    <m/>
    <m/>
    <n v="17891120.649999999"/>
    <n v="0"/>
    <s v="NO_CONCILIADO"/>
  </r>
  <r>
    <x v="44"/>
    <m/>
    <x v="44"/>
    <x v="38"/>
    <s v="T04049940001"/>
    <s v="DEV"/>
    <n v="404994"/>
    <m/>
    <s v="CONTABILIZACION ORDENES DE TRANSFERENCIA GRACOS"/>
    <m/>
    <m/>
    <m/>
    <m/>
    <n v="17891120.649999999"/>
    <n v="0"/>
    <s v="NO_CONCILIADO"/>
  </r>
  <r>
    <x v="44"/>
    <m/>
    <x v="44"/>
    <x v="38"/>
    <s v="T04049960001"/>
    <s v="DEV"/>
    <n v="404996"/>
    <m/>
    <s v="CONTABILIZACION ORDENES DE TRANSFERENCIA GRACOS"/>
    <m/>
    <m/>
    <m/>
    <m/>
    <n v="3291621.93"/>
    <n v="0"/>
    <s v="NO_CONCILIADO"/>
  </r>
  <r>
    <x v="44"/>
    <m/>
    <x v="44"/>
    <x v="38"/>
    <s v="T04049980001"/>
    <s v="DEV"/>
    <n v="404998"/>
    <m/>
    <s v="CONTABILIZACION ORDENES DE TRANSFERENCIA GRACOS"/>
    <m/>
    <m/>
    <m/>
    <m/>
    <n v="3291621.93"/>
    <n v="0"/>
    <s v="NO_CONCILIADO"/>
  </r>
  <r>
    <x v="44"/>
    <m/>
    <x v="44"/>
    <x v="38"/>
    <s v="T04050000001"/>
    <s v="DEV"/>
    <n v="405000"/>
    <m/>
    <s v="CONTABILIZACION ORDENES DE TRANSFERENCIA GRACOS"/>
    <m/>
    <m/>
    <m/>
    <m/>
    <n v="3291621.93"/>
    <n v="0"/>
    <s v="NO_CONCILIADO"/>
  </r>
  <r>
    <x v="44"/>
    <m/>
    <x v="44"/>
    <x v="38"/>
    <s v="T04050020001"/>
    <s v="DEV"/>
    <n v="405002"/>
    <m/>
    <s v="CONTABILIZACION ORDENES DE TRANSFERENCIA GRACOS"/>
    <m/>
    <m/>
    <m/>
    <m/>
    <n v="3291621.93"/>
    <n v="0"/>
    <s v="NO_CONCILIADO"/>
  </r>
  <r>
    <x v="44"/>
    <m/>
    <x v="44"/>
    <x v="38"/>
    <s v="T04050040001"/>
    <s v="DEV"/>
    <n v="405004"/>
    <m/>
    <s v="CONTABILIZACION ORDENES DE TRANSFERENCIA GRACOS"/>
    <m/>
    <m/>
    <m/>
    <m/>
    <n v="3291621.93"/>
    <n v="0"/>
    <s v="NO_CONCILIADO"/>
  </r>
  <r>
    <x v="44"/>
    <m/>
    <x v="44"/>
    <x v="38"/>
    <s v="T04050060001"/>
    <s v="DEV"/>
    <n v="405006"/>
    <m/>
    <s v="CONTABILIZACION ORDENES DE TRANSFERENCIA GRACOS"/>
    <m/>
    <m/>
    <m/>
    <m/>
    <n v="1926230.58"/>
    <n v="0"/>
    <s v="NO_CONCILIADO"/>
  </r>
  <r>
    <x v="44"/>
    <m/>
    <x v="44"/>
    <x v="38"/>
    <s v="T04050080001"/>
    <s v="DEV"/>
    <n v="405008"/>
    <m/>
    <s v="CONTABILIZACION ORDENES DE TRANSFERENCIA GRACOS"/>
    <m/>
    <m/>
    <m/>
    <m/>
    <n v="54492.14"/>
    <n v="0"/>
    <s v="NO_CONCILIADO"/>
  </r>
  <r>
    <x v="44"/>
    <m/>
    <x v="44"/>
    <x v="38"/>
    <s v="T04050100001"/>
    <s v="DEV"/>
    <n v="405010"/>
    <m/>
    <s v="CONTABILIZACION ORDENES DE TRANSFERENCIA GRACOS"/>
    <m/>
    <m/>
    <m/>
    <m/>
    <n v="2939155.82"/>
    <n v="0"/>
    <s v="NO_CONCILIADO"/>
  </r>
  <r>
    <x v="44"/>
    <m/>
    <x v="44"/>
    <x v="38"/>
    <s v="T04050120001"/>
    <s v="DEV"/>
    <n v="405012"/>
    <m/>
    <s v="CONTABILIZACION ORDENES DE TRANSFERENCIA GRACOS"/>
    <m/>
    <m/>
    <m/>
    <m/>
    <n v="679440.26"/>
    <n v="0"/>
    <s v="NO_CONCILIADO"/>
  </r>
  <r>
    <x v="44"/>
    <m/>
    <x v="44"/>
    <x v="38"/>
    <s v="T04050140001"/>
    <s v="DEV"/>
    <n v="405014"/>
    <m/>
    <s v="CONTABILIZACION ORDENES DE TRANSFERENCIA GRACOS"/>
    <m/>
    <m/>
    <m/>
    <m/>
    <n v="5290618.59"/>
    <n v="0"/>
    <s v="NO_CONCILIADO"/>
  </r>
  <r>
    <x v="44"/>
    <m/>
    <x v="44"/>
    <x v="38"/>
    <s v="T04050160001"/>
    <s v="DEV"/>
    <n v="405016"/>
    <m/>
    <s v="CONTABILIZACION ORDENES DE TRANSFERENCIA GRACOS"/>
    <m/>
    <m/>
    <m/>
    <m/>
    <n v="1866162.43"/>
    <n v="0"/>
    <s v="NO_CONCILIADO"/>
  </r>
  <r>
    <x v="44"/>
    <m/>
    <x v="44"/>
    <x v="38"/>
    <s v="T04050180001"/>
    <s v="DEV"/>
    <n v="405018"/>
    <m/>
    <s v="CONTABILIZACION ORDENES DE TRANSFERENCIA GRACOS"/>
    <m/>
    <m/>
    <m/>
    <m/>
    <n v="8072736.7300000004"/>
    <n v="0"/>
    <s v="NO_CONCILIADO"/>
  </r>
  <r>
    <x v="44"/>
    <m/>
    <x v="44"/>
    <x v="38"/>
    <s v="T04050200001"/>
    <s v="DEV"/>
    <n v="405020"/>
    <m/>
    <s v="CONTABILIZACION ORDENES DE TRANSFERENCIA GRACOS"/>
    <m/>
    <m/>
    <m/>
    <m/>
    <n v="149668.94"/>
    <n v="0"/>
    <s v="NO_CONCILIADO"/>
  </r>
  <r>
    <x v="44"/>
    <m/>
    <x v="44"/>
    <x v="38"/>
    <s v="T04050220001"/>
    <s v="DEV"/>
    <n v="405022"/>
    <m/>
    <s v="CONTABILIZACION ORDENES DE TRANSFERENCIA GRACOS"/>
    <m/>
    <m/>
    <m/>
    <m/>
    <n v="1580831.02"/>
    <n v="0"/>
    <s v="NO_CONCILIADO"/>
  </r>
  <r>
    <x v="44"/>
    <m/>
    <x v="44"/>
    <x v="38"/>
    <s v="T04050240001"/>
    <s v="DEV"/>
    <n v="405024"/>
    <m/>
    <s v="CONTABILIZACION ORDENES DE TRANSFERENCIA GRACOS"/>
    <m/>
    <m/>
    <m/>
    <m/>
    <n v="4481696.5199999996"/>
    <n v="0"/>
    <s v="NO_CONCILIADO"/>
  </r>
  <r>
    <x v="44"/>
    <m/>
    <x v="44"/>
    <x v="38"/>
    <s v="T04050260001"/>
    <s v="DEV"/>
    <n v="405026"/>
    <m/>
    <s v="CONTABILIZACION ORDENES DE TRANSFERENCIA GRACOS"/>
    <m/>
    <m/>
    <m/>
    <m/>
    <n v="6838435.9299999997"/>
    <n v="0"/>
    <s v="NO_CONCILIADO"/>
  </r>
  <r>
    <x v="44"/>
    <m/>
    <x v="44"/>
    <x v="38"/>
    <s v="T04050280001"/>
    <s v="DEV"/>
    <n v="405028"/>
    <m/>
    <s v="CONTABILIZACION ORDENES DE TRANSFERENCIA GRACOS"/>
    <m/>
    <m/>
    <m/>
    <m/>
    <n v="126784.94"/>
    <n v="0"/>
    <s v="NO_CONCILIADO"/>
  </r>
  <r>
    <x v="44"/>
    <m/>
    <x v="44"/>
    <x v="38"/>
    <s v="T04050300001"/>
    <s v="DEV"/>
    <n v="405030"/>
    <m/>
    <s v="CONTABILIZACION ORDENES DE TRANSFERENCIA GRACOS"/>
    <m/>
    <m/>
    <m/>
    <m/>
    <n v="348229.79"/>
    <n v="0"/>
    <s v="NO_CONCILIADO"/>
  </r>
  <r>
    <x v="44"/>
    <m/>
    <x v="44"/>
    <x v="38"/>
    <s v="T04050320001"/>
    <s v="DEV"/>
    <n v="405032"/>
    <m/>
    <s v="CONTABILIZACION ORDENES DE TRANSFERENCIA GRACOS"/>
    <m/>
    <m/>
    <m/>
    <m/>
    <n v="18782567.559999999"/>
    <n v="0"/>
    <s v="NO_CONCILIADO"/>
  </r>
  <r>
    <x v="44"/>
    <m/>
    <x v="44"/>
    <x v="38"/>
    <s v="T04050340001"/>
    <s v="DEV"/>
    <n v="405034"/>
    <m/>
    <s v="CONTABILIZACION ORDENES DE TRANSFERENCIA GRACOS"/>
    <m/>
    <m/>
    <m/>
    <m/>
    <n v="4341938.01"/>
    <n v="0"/>
    <s v="NO_CONCILIADO"/>
  </r>
  <r>
    <x v="44"/>
    <m/>
    <x v="44"/>
    <x v="38"/>
    <s v="T04050360001"/>
    <s v="DEV"/>
    <n v="405036"/>
    <m/>
    <s v="CONTABILIZACION ORDENES DE TRANSFERENCIA GRACOS"/>
    <m/>
    <m/>
    <m/>
    <m/>
    <n v="3455631.02"/>
    <n v="0"/>
    <s v="NO_CONCILIADO"/>
  </r>
  <r>
    <x v="44"/>
    <m/>
    <x v="44"/>
    <x v="38"/>
    <s v="T04050380001"/>
    <s v="DEV"/>
    <n v="405038"/>
    <m/>
    <s v="CONTABILIZACION ORDENES DE TRANSFERENCIA GRACOS"/>
    <m/>
    <m/>
    <m/>
    <m/>
    <n v="2745167.3"/>
    <n v="0"/>
    <s v="NO_CONCILIADO"/>
  </r>
  <r>
    <x v="44"/>
    <m/>
    <x v="44"/>
    <x v="38"/>
    <s v="T04050400001"/>
    <s v="DEV"/>
    <n v="405040"/>
    <m/>
    <s v="CONTABILIZACION ORDENES DE TRANSFERENCIA GRACOS"/>
    <m/>
    <m/>
    <m/>
    <m/>
    <n v="2398974.79"/>
    <n v="0"/>
    <s v="NO_CONCILIADO"/>
  </r>
  <r>
    <x v="44"/>
    <m/>
    <x v="44"/>
    <x v="38"/>
    <s v="T04050420001"/>
    <s v="DEV"/>
    <n v="405042"/>
    <m/>
    <s v="CONTABILIZACION ORDENES DE TRANSFERENCIA GRACOS"/>
    <m/>
    <m/>
    <m/>
    <m/>
    <n v="2032177.66"/>
    <n v="0"/>
    <s v="NO_CONCILIADO"/>
  </r>
  <r>
    <x v="44"/>
    <m/>
    <x v="44"/>
    <x v="38"/>
    <s v="T04050440001"/>
    <s v="DEV"/>
    <n v="405044"/>
    <m/>
    <s v="CONTABILIZACION ORDENES DE TRANSFERENCIA GRACOS"/>
    <m/>
    <m/>
    <m/>
    <m/>
    <n v="2492788.9300000002"/>
    <n v="0"/>
    <s v="NO_CONCILIADO"/>
  </r>
  <r>
    <x v="44"/>
    <m/>
    <x v="44"/>
    <x v="38"/>
    <s v="T04050460001"/>
    <s v="DEV"/>
    <n v="405046"/>
    <m/>
    <s v="CONTABILIZACION ORDENES DE TRANSFERENCIA GRACOS"/>
    <m/>
    <m/>
    <m/>
    <m/>
    <n v="20948814.039999999"/>
    <n v="0"/>
    <s v="NO_CONCILIADO"/>
  </r>
  <r>
    <x v="44"/>
    <m/>
    <x v="44"/>
    <x v="38"/>
    <s v="T04050480001"/>
    <s v="DEV"/>
    <n v="405048"/>
    <m/>
    <s v="CONTABILIZACION ORDENES DE TRANSFERENCIA GRACOS"/>
    <m/>
    <m/>
    <m/>
    <m/>
    <n v="9182974.6300000008"/>
    <n v="0"/>
    <s v="NO_CONCILIADO"/>
  </r>
  <r>
    <x v="44"/>
    <m/>
    <x v="44"/>
    <x v="38"/>
    <s v="T04050500001"/>
    <s v="DEV"/>
    <n v="405050"/>
    <m/>
    <s v="CONTABILIZACION ORDENES DE TRANSFERENCIA GRACOS"/>
    <m/>
    <m/>
    <m/>
    <m/>
    <n v="363.31"/>
    <n v="0"/>
    <s v="NO_CONCILIADO"/>
  </r>
  <r>
    <x v="44"/>
    <m/>
    <x v="44"/>
    <x v="38"/>
    <s v="T04050520001"/>
    <s v="DEV"/>
    <n v="405052"/>
    <m/>
    <s v="CONTABILIZACION ORDENES DE TRANSFERENCIA GRACOS"/>
    <m/>
    <m/>
    <m/>
    <m/>
    <n v="18664.41"/>
    <n v="0"/>
    <s v="NO_CONCILIADO"/>
  </r>
  <r>
    <x v="44"/>
    <m/>
    <x v="44"/>
    <x v="38"/>
    <s v="T04050540001"/>
    <s v="DEV"/>
    <n v="405054"/>
    <m/>
    <s v="CONTABILIZACION ORDENES DE TRANSFERENCIA GRACOS"/>
    <m/>
    <m/>
    <m/>
    <m/>
    <n v="4538.51"/>
    <n v="0"/>
    <s v="NO_CONCILIADO"/>
  </r>
  <r>
    <x v="44"/>
    <m/>
    <x v="44"/>
    <x v="38"/>
    <s v="T04050560001"/>
    <s v="DEV"/>
    <n v="405056"/>
    <m/>
    <s v="CONTABILIZACION ORDENES DE TRANSFERENCIA GRACOS"/>
    <m/>
    <m/>
    <m/>
    <m/>
    <n v="6596.44"/>
    <n v="0"/>
    <s v="NO_CONCILIADO"/>
  </r>
  <r>
    <x v="44"/>
    <m/>
    <x v="44"/>
    <x v="38"/>
    <s v="T04050580001"/>
    <s v="DEV"/>
    <n v="405058"/>
    <m/>
    <s v="CONTABILIZACION ORDENES DE TRANSFERENCIA GRACOS"/>
    <m/>
    <m/>
    <m/>
    <m/>
    <n v="53818.28"/>
    <n v="0"/>
    <s v="NO_CONCILIADO"/>
  </r>
  <r>
    <x v="44"/>
    <m/>
    <x v="44"/>
    <x v="38"/>
    <s v="T04050600001"/>
    <s v="DEV"/>
    <n v="405060"/>
    <m/>
    <s v="CONTABILIZACION ORDENES DE TRANSFERENCIA GRACOS"/>
    <m/>
    <m/>
    <m/>
    <m/>
    <n v="51263.96"/>
    <n v="0"/>
    <s v="NO_CONCILIADO"/>
  </r>
  <r>
    <x v="44"/>
    <m/>
    <x v="44"/>
    <x v="38"/>
    <s v="T04050620001"/>
    <s v="DEV"/>
    <n v="405062"/>
    <m/>
    <s v="CONTABILIZACION ORDENES DE TRANSFERENCIA GRACOS"/>
    <m/>
    <m/>
    <m/>
    <m/>
    <n v="61219.81"/>
    <n v="0"/>
    <s v="NO_CONCILIADO"/>
  </r>
  <r>
    <x v="44"/>
    <m/>
    <x v="44"/>
    <x v="38"/>
    <s v="T04050640001"/>
    <s v="DEV"/>
    <n v="405064"/>
    <m/>
    <s v="CONTABILIZACION ORDENES DE TRANSFERENCIA GRACOS"/>
    <m/>
    <m/>
    <m/>
    <m/>
    <n v="2057.9299999999998"/>
    <n v="0"/>
    <s v="NO_CONCILIADO"/>
  </r>
  <r>
    <x v="44"/>
    <m/>
    <x v="44"/>
    <x v="38"/>
    <s v="T04050660001"/>
    <s v="DEV"/>
    <n v="405066"/>
    <m/>
    <s v="CONTABILIZACION ORDENES DE TRANSFERENCIA GRACOS"/>
    <m/>
    <m/>
    <m/>
    <m/>
    <n v="15993.2"/>
    <n v="0"/>
    <s v="NO_CONCILIADO"/>
  </r>
  <r>
    <x v="0"/>
    <m/>
    <x v="0"/>
    <x v="39"/>
    <s v="O18280590002"/>
    <s v="BOD"/>
    <n v="1828059"/>
    <m/>
    <s v="00099021001 DEPOSITO DE EFECTIVO, DEPOSITANTE: MANUEL FERNANDO QUILLE FLORES, CONCEPTO: PAGO DE LA LUZ, CUENTA DE DEPOSITO: CUENTA UNICA DEL TESORO"/>
    <m/>
    <m/>
    <m/>
    <m/>
    <n v="0"/>
    <n v="450"/>
    <s v="NO_CONCILIADO"/>
  </r>
  <r>
    <x v="34"/>
    <m/>
    <x v="34"/>
    <x v="39"/>
    <s v="O18280670002"/>
    <s v="BOD"/>
    <n v="1828067"/>
    <m/>
    <s v="00066011102 DEPOSITO DE EFECTIVO, DEPOSITANTE: VLADIMIR TORRICO CUETO, CONCEPTO: REPOSICION DE CREDENCIAL, CUENTA DE DEPOSITO: CUENTA UNICA DEL TESORO"/>
    <m/>
    <m/>
    <m/>
    <m/>
    <n v="0"/>
    <n v="30"/>
    <s v="NO_CONCILIADO"/>
  </r>
  <r>
    <x v="26"/>
    <m/>
    <x v="26"/>
    <x v="39"/>
    <s v="O18281680002"/>
    <s v="BOD"/>
    <n v="1828168"/>
    <m/>
    <s v="00591012001 DEPOSITO DE EFECTIVO, DEPOSITANTE: CENTRO INFANTIL MI DULCE CABINITA, CONCEPTO: SERVICIOS BASICOS, CUENTA DE DEPOSITO: CUENTA UNICA DEL TESORO"/>
    <m/>
    <m/>
    <m/>
    <m/>
    <n v="0"/>
    <n v="186.48"/>
    <s v="NO_CONCILIADO"/>
  </r>
  <r>
    <x v="12"/>
    <m/>
    <x v="12"/>
    <x v="39"/>
    <s v="O18281860002"/>
    <s v="BOD"/>
    <n v="1828186"/>
    <m/>
    <s v="00099021001 DEPOSITO DE EFECTIVO, DEPOSITANTE: SONIA AMUSQUIVAR TOLEDO, CONCEPTO: DOBLE PERCEPCION, CUENTA DE DEPOSITO: CUENTA UNICA DEL TESORO / DJBR."/>
    <m/>
    <m/>
    <m/>
    <m/>
    <n v="0"/>
    <n v="1564.14"/>
    <s v="NO_CONCILIADO"/>
  </r>
  <r>
    <x v="8"/>
    <m/>
    <x v="8"/>
    <x v="39"/>
    <s v="O18282030002"/>
    <s v="BOD"/>
    <n v="1828203"/>
    <m/>
    <s v="00086057003 DEPOSITO DE EFECTIVO, DEPOSITANTE: LUIS FERNANDO PEREZ ARMENDIA, CONCEPTO: DEVOLUCION HONORARIOS ENERO/2020 -UCP PAAP, CUENTA DE DEPOSITO: CUENTA UNICA DEL TESORO"/>
    <m/>
    <m/>
    <m/>
    <m/>
    <n v="0"/>
    <n v="565.27"/>
    <s v="NO_CONCILIADO"/>
  </r>
  <r>
    <x v="12"/>
    <m/>
    <x v="12"/>
    <x v="39"/>
    <s v="O18282100002"/>
    <s v="BOD"/>
    <n v="1828210"/>
    <m/>
    <s v="00099021001 DEPOSITO DE EFECTIVO, DEPOSITANTE: RUBEN GONZALO AGUIRRE ANDRADE, CONCEPTO: DUODECIMAS DE AGUINALDO, CUENTA DE DEPOSITO: CUENTA UNICA DEL TESORO / DJBR."/>
    <m/>
    <m/>
    <m/>
    <m/>
    <n v="0"/>
    <n v="557.9"/>
    <s v="NO_CONCILIADO"/>
  </r>
  <r>
    <x v="30"/>
    <m/>
    <x v="30"/>
    <x v="39"/>
    <s v="O18282130002"/>
    <s v="BOD"/>
    <n v="1828213"/>
    <m/>
    <s v="00133012001 DEPOSITO DE EFECTIVO, DEPOSITANTE: LOTERIA NACIONAL DE B Y S, CONCEPTO: VC SALDO PAGO DE PREMIOS MENORES SORTEO LOTERIA DE NAVIDAD, CUENTA DE DEPOSITO: CUENTA UNICA DEL TESORO"/>
    <m/>
    <m/>
    <m/>
    <m/>
    <n v="0"/>
    <n v="12600"/>
    <s v="NO_CONCILIADO"/>
  </r>
  <r>
    <x v="30"/>
    <m/>
    <x v="30"/>
    <x v="39"/>
    <s v="O18282140002"/>
    <s v="BOD"/>
    <n v="1828214"/>
    <m/>
    <s v="00133012001 DEPOSITO DE EFECTIVO, DEPOSITANTE: LOTERIA NACIONAL DE B Y S, CONCEPTO: SALDO REFRIGERIO DEL MES DE DICIEMBRE 2019, CUENTA DE DEPOSITO: CUENTA UNICA DEL TESORO"/>
    <m/>
    <m/>
    <m/>
    <m/>
    <n v="0"/>
    <n v="329"/>
    <s v="NO_CONCILIADO"/>
  </r>
  <r>
    <x v="24"/>
    <m/>
    <x v="24"/>
    <x v="39"/>
    <s v="O18282340002"/>
    <s v="BOD"/>
    <n v="1828234"/>
    <m/>
    <s v="00099021001 DEPOSITO DE EFECTIVO, DEPOSITANTE: SONIA VILDOZO VDA DE TARQUI, CONCEPTO: COBRO INDEVIDO, CUENTA DE DEPOSITO: CUENTA UNICA DEL TESORO / DJBR."/>
    <m/>
    <m/>
    <m/>
    <m/>
    <n v="0"/>
    <n v="2097.7600000000002"/>
    <s v="NO_CONCILIADO"/>
  </r>
  <r>
    <x v="12"/>
    <m/>
    <x v="12"/>
    <x v="39"/>
    <s v="O18282930002"/>
    <s v="BOD"/>
    <n v="1828293"/>
    <m/>
    <s v="00099021001 DEPOSITO DE EFECTIVO, DEPOSITANTE: JUAN VICTOR ALANES AGUILAR, CONCEPTO: DEVOLUCION DE HABERES OCT/2019 PREVENTIVO 1277-2 TED - LP, CUENTA DE DEPOSITO: CUENTA UNICA DEL TESORO"/>
    <m/>
    <m/>
    <m/>
    <m/>
    <n v="0"/>
    <n v="1285.5"/>
    <s v="NO_CONCILIADO"/>
  </r>
  <r>
    <x v="0"/>
    <m/>
    <x v="0"/>
    <x v="39"/>
    <s v="O18282980002"/>
    <s v="BOD"/>
    <n v="1828298"/>
    <m/>
    <s v="00099021001 DEPOSITO DE EFECTIVO, DEPOSITANTE: CIRO RAMIRO ORTEGA SEQUEIROS, CONCEPTO: DOBLE PERCEPCION, CUENTA DE DEPOSITO: CUENTA UNICA DEL TESORO"/>
    <m/>
    <m/>
    <m/>
    <m/>
    <n v="0"/>
    <n v="5103.08"/>
    <s v="NO_CONCILIADO"/>
  </r>
  <r>
    <x v="12"/>
    <m/>
    <x v="12"/>
    <x v="39"/>
    <s v="O18283000002"/>
    <s v="BOD"/>
    <n v="1828300"/>
    <m/>
    <s v="00099021001 DEPOSITO DE EFECTIVO, DEPOSITANTE: FERNANDO URIBE ENCINAS, CONCEPTO: DOBLE PERCEPCION, CUENTA DE DEPOSITO: CUENTA UNICA DEL TESORO"/>
    <m/>
    <m/>
    <m/>
    <m/>
    <n v="0"/>
    <n v="5692.86"/>
    <s v="NO_CONCILIADO"/>
  </r>
  <r>
    <x v="26"/>
    <m/>
    <x v="26"/>
    <x v="39"/>
    <s v="B18280760002"/>
    <s v="BOD"/>
    <n v="1828076"/>
    <m/>
    <s v="00591012001 DEP.DE CHEQ.AJENOS,RET.DE CAM.,CONCEPTO: PAGO DE SERVICIOS DE AGUA MI TELEFERICO,DEP.: KETAL SA , PROCEDENCIA: BANCO BISA S.A., CHEQUE: 3351, FECHA DE EMISION:27/02/2020"/>
    <m/>
    <m/>
    <m/>
    <m/>
    <n v="0"/>
    <n v="3949.23"/>
    <s v="NO_CONCILIADO"/>
  </r>
  <r>
    <x v="77"/>
    <m/>
    <x v="77"/>
    <x v="39"/>
    <s v="B18280980002"/>
    <s v="BOD"/>
    <n v="1828098"/>
    <m/>
    <s v="00254014101 DEP.DE CHEQ.AJENOS,RET.DE CAM.,CONCEPTO: TRANSFERENCIA DE RECURSOS DEL MUNICIPIO DE QUIABAYA,DEP.: INSTITUTO DEL SEGURO AGRARIO , PROCEDENCIA: BANCO UNION S.A., CHEQUE: 1998, FECHA DE EMISION:02/03/2020"/>
    <m/>
    <m/>
    <m/>
    <m/>
    <n v="0"/>
    <n v="12962"/>
    <s v="NO_CONCILIADO"/>
  </r>
  <r>
    <x v="77"/>
    <m/>
    <x v="77"/>
    <x v="39"/>
    <s v="B18281010002"/>
    <s v="BOD"/>
    <n v="1828101"/>
    <m/>
    <s v="00254014101 DEP.DE CHEQ.AJENOS,RET.DE CAM.,CONCEPTO: TRANSFERENCIA DE RECURSOS DEL MUNICIPIO DE BOLIVAR,DEP.: INSTITUTO DEL SEGURO AGRARIO , PROCEDENCIA: BANCO UNION S.A., CHEQUE: 1997, FECHA DE EMISION:02/03/2020"/>
    <m/>
    <m/>
    <m/>
    <m/>
    <n v="0"/>
    <n v="46107"/>
    <s v="NO_CONCILIADO"/>
  </r>
  <r>
    <x v="77"/>
    <m/>
    <x v="77"/>
    <x v="39"/>
    <s v="B18281050002"/>
    <s v="BOD"/>
    <n v="1828105"/>
    <m/>
    <s v="00254014101 DEP.DE CHEQ.AJENOS,RET.DE CAM.,CONCEPTO: TRANSFERENCIA DE RECURSOS DEL MUNICIPIO DE POCOATA,DEP.: INSTITUTO DEL SEGURO AGRARIO , PROCEDENCIA: BANCO UNION S.A., CHEQUE: 1996, FECHA DE EMISION:02/03/2020"/>
    <m/>
    <m/>
    <m/>
    <m/>
    <n v="0"/>
    <n v="124012"/>
    <s v="NO_CONCILIADO"/>
  </r>
  <r>
    <x v="77"/>
    <m/>
    <x v="77"/>
    <x v="39"/>
    <s v="B18281060002"/>
    <s v="BOD"/>
    <n v="1828106"/>
    <m/>
    <s v="00254014101 DEP.DE CHEQ.AJENOS,RET.DE CAM.,CONCEPTO: TRANSFERENCIA DE RECURSOS DEL MUNICIPIO DE VILLA ALCALA,DEP.: INSTITUTO DEL SEGURO AGRARIO , PROCEDENCIA: BANCO UNION S.A., CHEQUE: 1995, FECHA DE EMISION:02/03/2020"/>
    <m/>
    <m/>
    <m/>
    <m/>
    <n v="0"/>
    <n v="46043"/>
    <s v="NO_CONCILIADO"/>
  </r>
  <r>
    <x v="77"/>
    <m/>
    <x v="77"/>
    <x v="39"/>
    <s v="B18281080002"/>
    <s v="BOD"/>
    <n v="1828108"/>
    <m/>
    <s v="00254014101 DEP.DE CHEQ.AJENOS,RET.DE CAM.,CONCEPTO: TRANSFERENCIA DE RECURSOS DEL MUNICIPIO DE PASORAPA,DEP.: INSTITUTO DEL SEGURO AGRARIO , PROCEDENCIA: BANCO UNION S.A., CHEQUE: 1994, FECHA DE EMISION:02/03/2020"/>
    <m/>
    <m/>
    <m/>
    <m/>
    <n v="0"/>
    <n v="74947"/>
    <s v="NO_CONCILIADO"/>
  </r>
  <r>
    <x v="77"/>
    <m/>
    <x v="77"/>
    <x v="39"/>
    <s v="B18281100002"/>
    <s v="BOD"/>
    <n v="1828110"/>
    <m/>
    <s v="00254014101 DEP.DE CHEQ.AJENOS,RET.DE CAM.,CONCEPTO: TRANSFERENCIA DE RECURSOS DEL MUNICIPIO DE ANZALDO,DEP.: INSTITUTO DEL SEGURO AGRARIO , PROCEDENCIA: BANCO UNION S.A., CHEQUE: 1993, FECHA DE EMISION:02/03/2020"/>
    <m/>
    <m/>
    <m/>
    <m/>
    <n v="0"/>
    <n v="65166"/>
    <s v="NO_CONCILIADO"/>
  </r>
  <r>
    <x v="77"/>
    <m/>
    <x v="77"/>
    <x v="39"/>
    <s v="B18281130002"/>
    <s v="BOD"/>
    <n v="1828113"/>
    <m/>
    <s v="00254014101 DEP.DE CHEQ.AJENOS,RET.DE CAM.,CONCEPTO: TRANSFERENCIA DE RECURSOS DEL MUNICIPIO DE BELEN DE ANDAMARCA,DEP.: INSTITUTO DEL SEGURO AGRARIO , PROCEDENCIA: BANCO UNION S.A., CHEQUE: 1992, FECHA DE EMISION:02/03/2020"/>
    <m/>
    <m/>
    <m/>
    <m/>
    <n v="0"/>
    <n v="28670"/>
    <s v="NO_CONCILIADO"/>
  </r>
  <r>
    <x v="59"/>
    <m/>
    <x v="59"/>
    <x v="39"/>
    <s v="B18281850002"/>
    <s v="BOD"/>
    <n v="1828185"/>
    <m/>
    <s v="00599062001 DEP.DE CHEQ.AJENOS,RET.DE CAM.,CONCEPTO: DEVOLUCION BALCAZAR MARBELLA POR FONDOS ASIGNADOS,DEP.: EMPRESA BOLIVIANA DE ALIMENTOS Y DERIVADOS - EBA , PROCEDENCIA: BANCO UNION S.A., CHEQUE: 324, FECHA DE EMISION:02/03/2020"/>
    <m/>
    <m/>
    <m/>
    <m/>
    <n v="0"/>
    <n v="3800"/>
    <s v="NO_CONCILIADO"/>
  </r>
  <r>
    <x v="31"/>
    <m/>
    <x v="31"/>
    <x v="39"/>
    <s v="O18283320002"/>
    <s v="BOD"/>
    <n v="1828332"/>
    <m/>
    <s v="00047297001 DEPOSITO DE EFECTIVO, DEPOSITANTE: CLAUDIA MEJIA MAMANI, CONCEPTO: ATRASOS, CUENTA DE DEPOSITO: CUENTA UNICA DEL TESORO"/>
    <m/>
    <m/>
    <m/>
    <m/>
    <n v="0"/>
    <n v="176.1"/>
    <s v="NO_CONCILIADO"/>
  </r>
  <r>
    <x v="12"/>
    <m/>
    <x v="12"/>
    <x v="39"/>
    <s v="O18283360002"/>
    <s v="BOD"/>
    <n v="1828336"/>
    <m/>
    <s v="00099021001 DEPOSITO DE EFECTIVO, DEPOSITANTE: RICHARD VALENTIN QUISBERT LAURA, CONCEPTO: REGULARIZACION POR TOPE SALARIAL, CUENTA DE DEPOSITO: CUENTA UNICA DEL TESORO / DJBR."/>
    <m/>
    <m/>
    <m/>
    <m/>
    <n v="0"/>
    <n v="10834.84"/>
    <s v="NO_CONCILIADO"/>
  </r>
  <r>
    <x v="78"/>
    <m/>
    <x v="78"/>
    <x v="39"/>
    <s v="S09797820003"/>
    <s v="COB"/>
    <n v="979782"/>
    <m/>
    <s v="||REGULARIZACIÓN DE NUESTRA OPERACIÓN NRO. 0979417 DE F. 26/02/2020 EN ATENCIÓN A CORREOS ELECTRÓNICO DE LA DGAC Y AASANA. DEBITO DE LA LIBRETA 00117012001 DGAC, REPOSICION UTILES DE ESCRITORIO."/>
    <m/>
    <m/>
    <m/>
    <m/>
    <n v="50"/>
    <n v="0"/>
    <s v="NO_CONCILIADO"/>
  </r>
  <r>
    <x v="10"/>
    <m/>
    <x v="10"/>
    <x v="39"/>
    <s v="G12851090003"/>
    <s v="CVD"/>
    <n v="1285109"/>
    <m/>
    <s v="TRANSFERENCIA DE FONDOS A SOLICITUD DE YACIMIENTOS PETROLIFEROS FISCALES BOLIVIANOS SEGUN SOLICITUD YPFB-0079-2020 REF: PAGO A YPFB TRANSIERRA SA POR SCD Y TEMIN SERVICIO FIRME DE TRANSP DE GN ENERO 2020 LIB. 00513012007 YPFB - RECURSOS NACIONALIZACIÓN"/>
    <m/>
    <m/>
    <m/>
    <m/>
    <n v="50"/>
    <n v="0"/>
    <s v="NO_CONCILIADO"/>
  </r>
  <r>
    <x v="10"/>
    <m/>
    <x v="10"/>
    <x v="39"/>
    <s v="G12851130003"/>
    <s v="CVD"/>
    <n v="1285113"/>
    <m/>
    <s v="PROVISION DE FONDOS A SOLICITUD DE YACIMIENTOS PETROLIFEROS FISCALES BOLIVIANOS SEGUN SOLICITUD YPFB-0081-2020 REF: PAGO A YPFB TRANSIERRA SA POR SERVICIO INTERRUMPIBLE ACUERDO TEMPORAL SCD Y TEMIN ENERO 2020 LIB. 00513012007 YPFB - RECURSOS NACIONALIZACIÓN"/>
    <m/>
    <m/>
    <m/>
    <m/>
    <n v="50"/>
    <n v="0"/>
    <s v="NO_CONCILIADO"/>
  </r>
  <r>
    <x v="10"/>
    <m/>
    <x v="10"/>
    <x v="39"/>
    <s v="G12851180003"/>
    <s v="CVD"/>
    <n v="1285118"/>
    <m/>
    <s v="PROVISION DE FONDOS A SOLICITUD DE YACIMIENTOS PETROLIFEROS FISCALES BOLIVIANOS SEGUN SOLICITUD YPFB-0083-2020 REF: PAGO A YPFB TRANSPORTE SA POR SCD Y TEMIN TRANS GN MI FIRME E INTERRUMPIBLE Y ME FIRME ENERO 2020 LIB. 00513012007 YPFB - RECURSOS NACIONALIZACIÓN"/>
    <m/>
    <m/>
    <m/>
    <m/>
    <n v="50"/>
    <n v="0"/>
    <s v="NO_CONCILIADO"/>
  </r>
  <r>
    <x v="16"/>
    <m/>
    <x v="16"/>
    <x v="39"/>
    <s v="G12852710002"/>
    <s v="CRV"/>
    <n v="1285271"/>
    <m/>
    <s v="REGULARIZACION DE TRANSFERENCIA DEL EXTERIOR SEGUN SWIFT NO.2550 DE FECHA 02/03/2020 ORDENANTE: CONSULADO GENERAL DE BOLIVIA-BUENOS AIRES-ARGENTINA REF:GASTOS DE FUNCIONAMIENTO LIB. 00099021001 TGN-RECURSOS ORDINARIOS (3987)"/>
    <m/>
    <m/>
    <m/>
    <m/>
    <n v="0"/>
    <n v="18967.21"/>
    <s v="NO_CONCILIADO"/>
  </r>
  <r>
    <x v="16"/>
    <m/>
    <x v="16"/>
    <x v="39"/>
    <s v="G12853970002"/>
    <s v="CRV"/>
    <n v="1285397"/>
    <m/>
    <s v="REGULARIZACION DE TRANSFERENCIA DEL EXTERIOR SEGUN SWIFT NO.2607 DE FECHA 02/03/2020 ORDENANTE: CONSULADO GENERAL DE BOLIVIA-HOUSTON REF:DEVOLUCION GASTOS DE FUNCIONAMIENTO GESTION 2019 LIB. 00099021001 TGN-RECURSOS ORDINARIOS (3987)"/>
    <m/>
    <m/>
    <m/>
    <m/>
    <n v="0"/>
    <n v="68713.600000000006"/>
    <s v="NO_CONCILIADO"/>
  </r>
  <r>
    <x v="16"/>
    <m/>
    <x v="16"/>
    <x v="39"/>
    <s v="G12854000002"/>
    <s v="CRV"/>
    <n v="1285400"/>
    <m/>
    <s v="REGULARIZACION DE TRANSFERENCIA DEL EXTERIOR SEGUN SWIFT NO.2581 DE FECHA 02/03/2020 ORDENANTE: CONSULADO DE BOLIVIA EN ARGENTINA ROSARIO REF.: DEVOLUCION GASTOS DE PROGRAMA GESTION 2019 LIB. 00099021001 TGN-RECURSOS ORDINARIOS (3987)"/>
    <m/>
    <m/>
    <m/>
    <m/>
    <n v="0"/>
    <n v="5683.85"/>
    <s v="NO_CONCILIADO"/>
  </r>
  <r>
    <x v="16"/>
    <m/>
    <x v="16"/>
    <x v="39"/>
    <s v="G12854020002"/>
    <s v="CRV"/>
    <n v="1285402"/>
    <m/>
    <s v="REGULARIZACION DE TRANSFERENCIA DEL EXTERIOR SEGUN SWIFT NO.2582 DE FECHA 02/03/2020 ORDENANTE: CONSULADO DE BOLIVIA ROSARIO-ARGENTINA REF:DEVOLUCION GASTOS DE FUNCIONAMIENTO. LIB. 00099021001 TGN-RECURSOS ORDINARIOS (3987)"/>
    <m/>
    <m/>
    <m/>
    <m/>
    <n v="0"/>
    <n v="32473.39"/>
    <s v="NO_CONCILIADO"/>
  </r>
  <r>
    <x v="16"/>
    <m/>
    <x v="16"/>
    <x v="39"/>
    <s v="G12854040002"/>
    <s v="CRV"/>
    <n v="1285404"/>
    <m/>
    <s v="REGULARIZACION DE TRANSFERENCIA DEL EXTERIOR SEGUN SWIFT NO.2629 DE FECHA 02/03/2020 ORDENANTE: CONSULADO DE BOLIVIA EN CACERES-BRASIL REF.DEVOLUCION GASTOS DE FUNCIONAMIENTO GESTION 2019 LIB. 00099021001 TGN-RECURSOS ORDINARIOS (3987)"/>
    <m/>
    <m/>
    <m/>
    <m/>
    <n v="0"/>
    <n v="39219.31"/>
    <s v="NO_CONCILIADO"/>
  </r>
  <r>
    <x v="16"/>
    <m/>
    <x v="16"/>
    <x v="39"/>
    <s v="G12854060002"/>
    <s v="CRV"/>
    <n v="1285406"/>
    <m/>
    <s v="TRANSFERENCIA DEL EXTERIOR SEGUN SWIFT NOS.2641-2633 DE FECHA 02/03/2020 ORDENANTE: EMBAJADA DE BOLIVIA BOGOTA-COLOMBIA REF:DEVOLUCION DE SALDOS NO EJECUTADOS LIB. 00099021001 TGN-RECURSOS ORDINARIOS (3987)"/>
    <m/>
    <m/>
    <m/>
    <m/>
    <n v="0"/>
    <n v="5754.65"/>
    <s v="NO_CONCILIADO"/>
  </r>
  <r>
    <x v="16"/>
    <m/>
    <x v="16"/>
    <x v="39"/>
    <s v="G12855200002"/>
    <s v="CRV"/>
    <n v="1285520"/>
    <m/>
    <s v="TRANSFERENCIA DEL EXTERIOR SEGUN SWIFT NO.2643 Y NO.2635 DE FECHA 02/03/2020 ORDENANTE: EMBAJADA DE BOLIVIA (BOGOTA COLOMBIA) REF.: DEVOLUCION DE SALDOS NO EJECUTADOS GESTION 2019 GASTOS DE FUNCIONAMIENTO LIB. 00099021001 TGN-RECURSOS ORDINARIOS (3987)"/>
    <m/>
    <m/>
    <m/>
    <m/>
    <n v="0"/>
    <n v="83626.490000000005"/>
    <s v="NO_CONCILIADO"/>
  </r>
  <r>
    <x v="16"/>
    <m/>
    <x v="16"/>
    <x v="39"/>
    <s v="G12855240002"/>
    <s v="CRV"/>
    <n v="1285524"/>
    <m/>
    <s v="TRANSFERENCIA DEL EXTERIOR SEGUN SWIFT 02640-02632 DE FECHA 02/03/2020 ORDENANTE: EMBAJADA DE BOLIVIA EN BOGOTA-COLOMBIA LIB. 00099021001 TGN-RECURSOS ORDINARIOS (3987)"/>
    <m/>
    <m/>
    <m/>
    <m/>
    <n v="0"/>
    <n v="719.68"/>
    <s v="NO_CONCILIADO"/>
  </r>
  <r>
    <x v="16"/>
    <m/>
    <x v="16"/>
    <x v="39"/>
    <s v="G12855260002"/>
    <s v="CRV"/>
    <n v="1285526"/>
    <m/>
    <s v="REGULARIZACION DE TRANSFERENCIA DEL EXTERIOR SEGUN SWIFT 02610 DE FECHA 02/03/2020 ORDENANTE: EMBAJADA DE BOLIVIA EN PANAMA LIB. 00099021001 TGN-RECURSOS ORDINARIOS (3987)"/>
    <m/>
    <m/>
    <m/>
    <m/>
    <n v="0"/>
    <n v="5356.43"/>
    <s v="NO_CONCILIADO"/>
  </r>
  <r>
    <x v="16"/>
    <m/>
    <x v="16"/>
    <x v="39"/>
    <s v="G12855280002"/>
    <s v="CRV"/>
    <n v="1285528"/>
    <m/>
    <s v="REGULARIZACION DE TRANSFERENCIA DEL EXTERIOR SEGUN SWIFT 02628 DE FECHA 02/03/2020 ORDENANTE: CONSULADO DE BOLIVIA EN CACERES BR. LIB. 00099021001 TGN-RECURSOS ORDINARIOS (3987)"/>
    <m/>
    <m/>
    <m/>
    <m/>
    <n v="0"/>
    <n v="17080.03"/>
    <s v="NO_CONCILIADO"/>
  </r>
  <r>
    <x v="11"/>
    <m/>
    <x v="11"/>
    <x v="39"/>
    <s v="G12854070001"/>
    <s v="CVD"/>
    <n v="1285407"/>
    <m/>
    <s v="COBRO COSTOS DE PAPELERIA SEGUN TRANSFERENCIA DEL EXTERIOR POR ORDEN DE EMBAJADA DE BOLIVIA BOGOTA-COLOMBIA REF:DEVOLUCION DE SALDOS NO EJECUTADOS LIB. 00099021001 TGN-RECURSOS ORDINARIOS (3987)"/>
    <m/>
    <m/>
    <m/>
    <m/>
    <n v="50"/>
    <n v="0"/>
    <s v="NO_CONCILIADO"/>
  </r>
  <r>
    <x v="11"/>
    <m/>
    <x v="11"/>
    <x v="39"/>
    <s v="G12855210001"/>
    <s v="CVD"/>
    <n v="1285521"/>
    <m/>
    <s v="COBRO COSTOS DE PAPELERIA SEGUN TRANSFERENCIA DEL EXTERIOR POR ORDEN DE EMBAJADA DE BOLIVIA (BOGOTA COLOMBIA) REF.: DEVOLUCION DE SALDOS NO EJECUTADOS GESTION 2019 GASTOS DE FUNCIONAMIENTO LIB. 00099021001 TGN-RECURSOS ORDINARIOS (3987)"/>
    <m/>
    <m/>
    <m/>
    <m/>
    <n v="50"/>
    <n v="0"/>
    <s v="NO_CONCILIADO"/>
  </r>
  <r>
    <x v="11"/>
    <m/>
    <x v="11"/>
    <x v="39"/>
    <s v="G12855250001"/>
    <s v="CVD"/>
    <n v="1285525"/>
    <m/>
    <s v="COBRO COSTOS DE PAPELERIA SEGUN TRANSFERENCIA DEL EXTERIOR POR ORDEN DE EMBAJADA DE BOLIVIA EN BOGOTA-COLOMBIA LIB. 00099021001 TGN-RECURSOS ORDINARIOS (3987)"/>
    <m/>
    <m/>
    <m/>
    <m/>
    <n v="50"/>
    <n v="0"/>
    <s v="NO_CONCILIADO"/>
  </r>
  <r>
    <x v="11"/>
    <m/>
    <x v="11"/>
    <x v="39"/>
    <s v="G12855270001"/>
    <s v="CVD"/>
    <n v="1285527"/>
    <m/>
    <s v="COBRO COSTOS DE PAPELERIA POR REGULARIZACION DE TRANSFERENCIA DEL EXTERIOR POR ORDEN DE EMBAJADA DE BOLIVIA EN PANAMA LIB. 00099021001 TGN-RECURSOS ORDINARIOS (3987)"/>
    <m/>
    <m/>
    <m/>
    <m/>
    <n v="50"/>
    <n v="0"/>
    <s v="NO_CONCILIADO"/>
  </r>
  <r>
    <x v="19"/>
    <m/>
    <x v="19"/>
    <x v="39"/>
    <s v="S09798270002"/>
    <s v="CRV"/>
    <n v="979827"/>
    <m/>
    <s v="||TRANSFERENCIA DE FONDOS S/G. FORMULARIO CITE: BUN/CF96/20 DE LA FECHA.(HRE-TSO-963). A SOLICITUD DEL GOB.AUT-MCPAL.DE AYATA, LIBRETA N° 00099024113 BOLIVIA CAMBIA; BUN."/>
    <m/>
    <m/>
    <m/>
    <m/>
    <n v="0"/>
    <n v="1810.24"/>
    <s v="NO_CONCILIADO"/>
  </r>
  <r>
    <x v="7"/>
    <m/>
    <x v="7"/>
    <x v="39"/>
    <s v="F0004051"/>
    <s v="NTE"/>
    <n v="1290184"/>
    <m/>
    <s v="De: 00099021001 Transferencia de recursos al GAM de Villa Gualberto Villarroel para el pago del Bono de Discapacidad, en el marco de la Ley Nº977 de fecha 26 de septiembre de 2017, DS N°3437 de 20 de diciembre de 2017 y Resolución Ministerial Nº010 de fecha 10 de enero de 2018, desembolso de la gestión 2020."/>
    <m/>
    <m/>
    <m/>
    <m/>
    <n v="3000"/>
    <n v="0"/>
    <s v="NO_CONCILIADO"/>
  </r>
  <r>
    <x v="7"/>
    <m/>
    <x v="7"/>
    <x v="39"/>
    <s v="F0004051"/>
    <s v="NTE"/>
    <n v="1290185"/>
    <m/>
    <s v="De: 00099021001 Transferencia de recursos al GAM de Anzaldo para el pago del Bono de Discapacidad, en el marco de la Ley Nº977 de fecha 26 de septiembre de 2017, DS N°3437 de 20 de diciembre de 2017 y Resolución Ministerial Nº010 de fecha 10 de enero de 2018, desembolso de la gestión 2020."/>
    <m/>
    <m/>
    <m/>
    <m/>
    <n v="14400"/>
    <n v="0"/>
    <s v="NO_CONCILIADO"/>
  </r>
  <r>
    <x v="7"/>
    <m/>
    <x v="7"/>
    <x v="39"/>
    <s v="F0004051"/>
    <s v="NTE"/>
    <n v="1290186"/>
    <m/>
    <s v="De: 00099021001 Transferencia de recursos al GAM de Arbieto para el pago del Bono de Discapacidad, en el marco de la Ley Nº977 de fecha 26 de septiembre de 2017, DS N°3437 de 20 de diciembre de 2017 y Resolución Ministerial Nº010 de fecha 10 de enero de 2018, desembolso de la gestión 2020."/>
    <m/>
    <m/>
    <m/>
    <m/>
    <n v="10789"/>
    <n v="0"/>
    <s v="NO_CONCILIADO"/>
  </r>
  <r>
    <x v="7"/>
    <m/>
    <x v="7"/>
    <x v="39"/>
    <s v="F0004051"/>
    <s v="NTE"/>
    <n v="1293184"/>
    <m/>
    <s v="De: 00099021001 Transferencia de recursos al GAM de Arque para el pago del Bono de Discapacidad, en el marco de la Ley Nº977 de fecha 26 de septiembre de 2017, DS N°3437 de 20 de diciembre de 2017 y Resolución Ministerial Nº010 de fecha 10 de enero de 2018, desembolso de la gestión 2020."/>
    <m/>
    <m/>
    <m/>
    <m/>
    <n v="3225"/>
    <n v="0"/>
    <s v="NO_CONCILIADO"/>
  </r>
  <r>
    <x v="7"/>
    <m/>
    <x v="7"/>
    <x v="39"/>
    <s v="F0004051"/>
    <s v="NTE"/>
    <n v="1291011"/>
    <m/>
    <s v="De: 00099021001 Transferencia de recursos al GAM de Sacabamba para el pago del Bono de Discapacidad, en el marco de la Ley Nº977 de fecha 26 de septiembre de 2017, DS N°3437 de 20 de diciembre de 2017 y Resolución Ministerial Nº010 de fecha 10 de enero de 2018, primer desembolso de la gestión 2020."/>
    <m/>
    <m/>
    <m/>
    <m/>
    <n v="14750"/>
    <n v="0"/>
    <s v="NO_CONCILIADO"/>
  </r>
  <r>
    <x v="7"/>
    <m/>
    <x v="7"/>
    <x v="39"/>
    <s v="F0004051"/>
    <s v="NTE"/>
    <n v="1293180"/>
    <m/>
    <s v="De: 00099021001 Transferencia de recursos al GAM de Pocona para el pago del Bono de Discapacidad, en el marco de la Ley Nº977 de fecha 26 de septiembre de 2017, DS N°3437 de 20 de diciembre de 2017 y Resolución Ministerial Nº010 de fecha 10 de enero de 2018, desembolso de la gestión 2020."/>
    <m/>
    <m/>
    <m/>
    <m/>
    <n v="7613"/>
    <n v="0"/>
    <s v="NO_CONCILIADO"/>
  </r>
  <r>
    <x v="7"/>
    <m/>
    <x v="7"/>
    <x v="39"/>
    <s v="F0004051"/>
    <s v="NTE"/>
    <n v="1292031"/>
    <m/>
    <s v="De: 00099021001 Transferencia de recursos al GAM de Toco para el pago del Bono de Discapacidad, en el marco de la Ley Nº977 de fecha 26 de septiembre de 2017, DS N°3437 de 20 de diciembre de 2017 y Resolución Ministerial Nº010 de fecha 10 de enero de 2018, desembolso de la gestión 2020."/>
    <m/>
    <m/>
    <m/>
    <m/>
    <n v="6338"/>
    <n v="0"/>
    <s v="NO_CONCILIADO"/>
  </r>
  <r>
    <x v="7"/>
    <m/>
    <x v="7"/>
    <x v="39"/>
    <s v="F0004051"/>
    <s v="NTE"/>
    <n v="1292065"/>
    <m/>
    <s v="De: 00099021001 Transferencia de recursos al GAM de Pojo para el pago del Bono de Discapacidad, en el marco de la Ley Nº977 de fecha 26 de septiembre de 2017, DS N°3437 de 20 de diciembre de 2017 y Resolución Ministerial Nº010 de fecha 10 de enero de 2018, desembolso de la gestión 2020."/>
    <m/>
    <m/>
    <m/>
    <m/>
    <n v="10800"/>
    <n v="0"/>
    <s v="NO_CONCILIADO"/>
  </r>
  <r>
    <x v="7"/>
    <m/>
    <x v="7"/>
    <x v="39"/>
    <s v="F0004051"/>
    <s v="NTE"/>
    <n v="1292032"/>
    <m/>
    <s v="De: 00099021001 Transferencia de recursos al GAM de Sicaya para el pago del Bono de Discapacidad, en el marco de la Ley Nº977 de fecha 26 de septiembre de 2017, DS N°3437 de 20 de diciembre de 2017 y Resolución Ministerial Nº010 de fecha 10 de enero de 2018, desembolso de la gestión 2020."/>
    <m/>
    <m/>
    <m/>
    <m/>
    <n v="9000"/>
    <n v="0"/>
    <s v="NO_CONCILIADO"/>
  </r>
  <r>
    <x v="7"/>
    <m/>
    <x v="7"/>
    <x v="39"/>
    <s v="F0004051"/>
    <s v="NTE"/>
    <n v="1289440"/>
    <m/>
    <s v="De: 00099021001 Transferencia de recursos al GAM de Pasorapa para el pago del Bono de Discapacidad, en el marco de la Ley Nº977 de fecha 26 de septiembre de 2017, DS N°3437 de 20 de diciembre de 2017 y Resolución Ministerial Nº010 de fecha 10 de enero de 2018, desembolso de la gestión 2020."/>
    <m/>
    <m/>
    <m/>
    <m/>
    <n v="13500"/>
    <n v="0"/>
    <s v="NO_CONCILIADO"/>
  </r>
  <r>
    <x v="7"/>
    <m/>
    <x v="7"/>
    <x v="39"/>
    <s v="F0004051"/>
    <s v="NTE"/>
    <n v="1290180"/>
    <m/>
    <s v="De: 00099021001 Transferencia de recursos al GAM de Omereque para el pago del Bono de Discapacidad, en el marco de la Ley Nº977 de fecha 26 de septiembre de 2017, DS N°3437 de 20 de diciembre de 2017 y Resolución Ministerial Nº010 de fecha 10 de enero de 2018, desembolso de la gestión 2020."/>
    <m/>
    <m/>
    <m/>
    <m/>
    <n v="5813"/>
    <n v="0"/>
    <s v="NO_CONCILIADO"/>
  </r>
  <r>
    <x v="7"/>
    <m/>
    <x v="7"/>
    <x v="39"/>
    <s v="F0004051"/>
    <s v="NTE"/>
    <n v="1290181"/>
    <m/>
    <s v="De: 00099021001 Transferencia de recursos al GAM de Independencia para el pago del Bono de Discapacidad, en el marco de la Ley Nº977 de fecha 26 de septiembre de 2017, DS N°3437 de 20 de diciembre de 2017 y Resolución Ministerial Nº010 de fecha 10 de enero de 2018, primer desembolso de la gestión 2020."/>
    <m/>
    <m/>
    <m/>
    <m/>
    <n v="7372"/>
    <n v="0"/>
    <s v="NO_CONCILIADO"/>
  </r>
  <r>
    <x v="7"/>
    <m/>
    <x v="7"/>
    <x v="39"/>
    <s v="F0004051"/>
    <s v="NTE"/>
    <n v="1290182"/>
    <m/>
    <s v="De: 00099021001 Transferencia de recursos al GAM de Morochata para el pago del Bono de Discapacidad, en el marco de la Ley Nº977 de fecha 26 de septiembre de 2017, DS N°3437 de 20 de diciembre de 2017 y Resolución Ministerial Nº010 de fecha 10 de enero de 2018, desembolso de la gestión 2020."/>
    <m/>
    <m/>
    <m/>
    <m/>
    <n v="12038"/>
    <n v="0"/>
    <s v="NO_CONCILIADO"/>
  </r>
  <r>
    <x v="7"/>
    <m/>
    <x v="7"/>
    <x v="39"/>
    <s v="F0004051"/>
    <s v="NTE"/>
    <n v="1290183"/>
    <m/>
    <s v="De: 00099021001 Transferencia de recursos al GAM de Tacachi para el pago del Bono de Discapacidad, en el marco de la Ley Nº977 de fecha 26 de septiembre de 2017, DS N°3437 de 20 de diciembre de 2017 y Resolución Ministerial Nº010 de fecha 10 de enero de 2018, desembolso de la gestión 2020."/>
    <m/>
    <m/>
    <m/>
    <m/>
    <n v="9000"/>
    <n v="0"/>
    <s v="NO_CONCILIADO"/>
  </r>
  <r>
    <x v="78"/>
    <m/>
    <x v="78"/>
    <x v="39"/>
    <s v="S09798100003"/>
    <s v="COB"/>
    <n v="979810"/>
    <m/>
    <s v="||TRANSFERENCIA DE FONDOS S/G. MENSAJES SWIFT NROS. 02662 Y 02630 DE LA FECHA. (SECTOR PÚBLICO - SOBREVUELOS). DEBITO DE LA LIBRETA 00117012001 DGAC, REPOSICION UTILES DE ESCRITORIO."/>
    <m/>
    <m/>
    <m/>
    <m/>
    <n v="50"/>
    <n v="0"/>
    <s v="NO_CONCILIADO"/>
  </r>
  <r>
    <x v="78"/>
    <m/>
    <x v="78"/>
    <x v="39"/>
    <s v="S09798250003"/>
    <s v="COB"/>
    <n v="979825"/>
    <m/>
    <s v="||TRANSFERENCIA DE FONDOS S/G. MENSAJES SWIFT NROS. 02756 Y 02752 DE LA FECHA. (SECTOR PÚBLICO - SOBREVUELOS). DEBITO DE LA LIBRETA 00117012001 DGAC, REPOSICION UTILES DE ESCRITORIO."/>
    <m/>
    <m/>
    <m/>
    <m/>
    <n v="50"/>
    <n v="0"/>
    <s v="NO_CONCILIADO"/>
  </r>
  <r>
    <x v="36"/>
    <m/>
    <x v="36"/>
    <x v="39"/>
    <s v="S09798310003"/>
    <s v="COB"/>
    <n v="979831"/>
    <m/>
    <s v="'TRANSFERENCIA'||RECIBIDA DEL EXTERIOR SEGUN MENSAJES SWIFT N° 2733 Y 2732 (REM. EXT.) DE FECHA 02-03-2020 POR DESEMBOLSO DE FONPLATA PTMO. BOL 32/2018 LIBRETA N° 00287102001 -FPS- RECURSOS PROPIOS REF.: UTILES DE ESCRITORIO"/>
    <m/>
    <m/>
    <m/>
    <m/>
    <n v="50"/>
    <n v="0"/>
    <s v="NO_CONCILIADO"/>
  </r>
  <r>
    <x v="7"/>
    <m/>
    <x v="7"/>
    <x v="39"/>
    <s v="F0004051"/>
    <s v="NTE"/>
    <n v="1295717"/>
    <m/>
    <s v="De: 00099021001 Transferencia de recursos al GAM de Chuquihuta Ayllu Jucumani para el pago del Bono de Discapacidad, en el marco de la Ley Nº977 de fecha 26 de septiembre de 2017, DS N°3437 de 20 de diciembre de 2017 y Resolución Ministerial Nº010 de fecha 10 de enero de 2018, desembolso de la gestión 2020."/>
    <m/>
    <m/>
    <m/>
    <m/>
    <n v="6263"/>
    <n v="0"/>
    <s v="NO_CONCILIADO"/>
  </r>
  <r>
    <x v="7"/>
    <m/>
    <x v="7"/>
    <x v="39"/>
    <s v="F0004051"/>
    <s v="NTE"/>
    <n v="1295718"/>
    <m/>
    <s v="De: 00099021001 Transferencia de recursos al GAM de Yunchara para el pago del Bono de Discapacidad, en el marco de la Ley Nº977 de fecha 26 de septiembre de 2017, DS N°3437 de 20 de diciembre de 2017 y Resolución Ministerial Nº010 de fecha 10 de enero de 2018, primer desembolso de la gestión 2020."/>
    <m/>
    <m/>
    <m/>
    <m/>
    <n v="14662.5"/>
    <n v="0"/>
    <s v="NO_CONCILIADO"/>
  </r>
  <r>
    <x v="7"/>
    <m/>
    <x v="7"/>
    <x v="39"/>
    <s v="F0004051"/>
    <s v="NTE"/>
    <n v="1294560"/>
    <m/>
    <s v="De: 00099021001 Transferencia de recursos al GAM de Mojinete de Carangas para el pago del Bono de Discapacidad, en el marco de la Ley Nº977 de fecha 26 de septiembre de 2017, DS N°3437 de 20 de diciembre de 2017 y Resolución Ministerial Nº010 de fecha 10 de enero de 2018, primer desembolso de la gestión 2020."/>
    <m/>
    <m/>
    <m/>
    <m/>
    <n v="10375"/>
    <n v="0"/>
    <s v="NO_CONCILIADO"/>
  </r>
  <r>
    <x v="7"/>
    <m/>
    <x v="7"/>
    <x v="39"/>
    <s v="F0004051"/>
    <s v="NTE"/>
    <n v="1294556"/>
    <m/>
    <s v="De: 00099021001 Transferencia de recursos al GAM de Urmiri para el pago del Bono de Discapacidad, en el marco de la Ley Nº977 de fecha 26 de septiembre de 2017, DS N°3437 de 20 de diciembre de 2017 y Resolución Ministerial Nº010 de fecha 10 de enero de 2018, desembolso de la gestión 2020."/>
    <m/>
    <m/>
    <m/>
    <m/>
    <n v="12250"/>
    <n v="0"/>
    <s v="NO_CONCILIADO"/>
  </r>
  <r>
    <x v="7"/>
    <m/>
    <x v="7"/>
    <x v="39"/>
    <s v="F0004051"/>
    <s v="NTE"/>
    <n v="1295610"/>
    <m/>
    <s v="De: 00099021001 Transferencia de recursos al GAM de Caripuyo para el pago del Bono de Discapacidad, en el marco de la Ley Nº977 de fecha 26 de septiembre de 2017, DS N°3437 de 20 de diciembre de 2017 y Resolución Ministerial Nº010 de fecha 10 de enero de 2018, desembolso de la gestión 2020."/>
    <m/>
    <m/>
    <m/>
    <m/>
    <n v="8888"/>
    <n v="0"/>
    <s v="NO_CONCILIADO"/>
  </r>
  <r>
    <x v="7"/>
    <m/>
    <x v="7"/>
    <x v="39"/>
    <s v="F0004051"/>
    <s v="NTE"/>
    <n v="1294555"/>
    <m/>
    <s v="De: 00099021001 Transferencia de recursos al GAM de Yocalla para el pago del Bono de Discapacidad, en el marco de la Ley Nº977 de fecha 26 de septiembre de 2017, DS N°3437 de 20 de diciembre de 2017 y Resolución Ministerial Nº010 de fecha 10 de enero de 2018, desembolso de la gestión 2020."/>
    <m/>
    <m/>
    <m/>
    <m/>
    <n v="9600"/>
    <n v="0"/>
    <s v="NO_CONCILIADO"/>
  </r>
  <r>
    <x v="7"/>
    <m/>
    <x v="7"/>
    <x v="39"/>
    <s v="F0004051"/>
    <s v="NTE"/>
    <n v="1295611"/>
    <m/>
    <s v="De: 00099021001 Transferencia de recursos al GAM de Tomave para el pago del Bono de Discapacidad, en el marco de la Ley Nº977 de fecha 26 de septiembre de 2017, DS N°3437 de 20 de diciembre de 2017 y Resolución Ministerial Nº010 de fecha 10 de enero de 2018, desembolso de la gestión 2020."/>
    <m/>
    <m/>
    <m/>
    <m/>
    <n v="16988"/>
    <n v="0"/>
    <s v="NO_CONCILIADO"/>
  </r>
  <r>
    <x v="7"/>
    <m/>
    <x v="7"/>
    <x v="39"/>
    <s v="F0004051"/>
    <s v="NTE"/>
    <n v="1294554"/>
    <m/>
    <s v="De: 00099021001 Transferencia de recursos al GAM de Coipasa para el pago del Bono de Discapacidad, en el marco de la Ley Nº977 de fecha 26 de septiembre de 2017, DS N°3437 de 20 de diciembre de 2017 y Resolución Ministerial Nº010 de fecha 10 de enero de 2018, desembolso de la gestión 2020."/>
    <m/>
    <m/>
    <m/>
    <m/>
    <n v="11750"/>
    <n v="0"/>
    <s v="NO_CONCILIADO"/>
  </r>
  <r>
    <x v="7"/>
    <m/>
    <x v="7"/>
    <x v="39"/>
    <s v="F0004051"/>
    <s v="NTE"/>
    <n v="1295612"/>
    <m/>
    <s v="De: 00099021001 Transferencia de recursos al GAM de Porco para el pago del Bono de Discapacidad, en el marco de la Ley Nº977 de fecha 26 de septiembre de 2017, DS N°3437 de 20 de diciembre de 2017 y Resolución Ministerial Nº010 de fecha 10 de enero de 2018, desembolso de la gestión 2020."/>
    <m/>
    <m/>
    <m/>
    <m/>
    <n v="4425"/>
    <n v="0"/>
    <s v="NO_CONCILIADO"/>
  </r>
  <r>
    <x v="7"/>
    <m/>
    <x v="7"/>
    <x v="39"/>
    <s v="F0004051"/>
    <s v="NTE"/>
    <n v="1294540"/>
    <m/>
    <s v="De: 00099021001 Transferencia de recursos al GAM de Sabaya para el pago del Bono de Discapacidad, en el marco de la Ley Nº977 de fecha 26 de septiembre de 2017, DS N°3437 de 20 de diciembre de 2017 y Resolución Ministerial Nº010 de fecha 10 de enero de 2018, desembolso de la gestión 2020."/>
    <m/>
    <m/>
    <m/>
    <m/>
    <n v="2738"/>
    <n v="0"/>
    <s v="NO_CONCILIADO"/>
  </r>
  <r>
    <x v="7"/>
    <m/>
    <x v="7"/>
    <x v="39"/>
    <s v="F0004051"/>
    <s v="NTE"/>
    <n v="1295715"/>
    <m/>
    <s v="De: 00099021001 Transferencia de recursos al GAM de Llica para el pago del Bono de Discapacidad, en el marco de la Ley Nº977 de fecha 26 de septiembre de 2017, DS N°3437 de 20 de diciembre de 2017 y Resolución Ministerial Nº010 de fecha 10 de enero de 2018, primer desembolso de la gestión 2020."/>
    <m/>
    <m/>
    <m/>
    <m/>
    <n v="26375"/>
    <n v="0"/>
    <s v="NO_CONCILIADO"/>
  </r>
  <r>
    <x v="7"/>
    <m/>
    <x v="7"/>
    <x v="39"/>
    <s v="F0004051"/>
    <s v="NTE"/>
    <n v="1294539"/>
    <m/>
    <s v="De: 00099021001 Transferencia de recursos al GAM de La Rivera para el pago del Bono de Discapacidad, en el marco de la Ley Nº977 de fecha 26 de septiembre de 2017, DS N°3437 de 20 de diciembre de 2017 y Resolución Ministerial Nº010 de fecha 10 de enero de 2018, desembolso de la gestión 2020."/>
    <m/>
    <m/>
    <m/>
    <m/>
    <n v="3000"/>
    <n v="0"/>
    <s v="NO_CONCILIADO"/>
  </r>
  <r>
    <x v="7"/>
    <m/>
    <x v="7"/>
    <x v="39"/>
    <s v="F0004051"/>
    <s v="NTE"/>
    <n v="1295716"/>
    <m/>
    <s v="De: 00099021001 Transferencia de recursos al GAM de Tahua para el pago del Bono de Discapacidad, en el marco de la Ley Nº977 de fecha 26 de septiembre de 2017, DS N°3437 de 20 de diciembre de 2017 y Resolución Ministerial Nº010 de fecha 10 de enero de 2018, desembolso de la gestión 2020."/>
    <m/>
    <m/>
    <m/>
    <m/>
    <n v="5500"/>
    <n v="0"/>
    <s v="NO_CONCILIADO"/>
  </r>
  <r>
    <x v="7"/>
    <m/>
    <x v="7"/>
    <x v="39"/>
    <s v="F0004051"/>
    <s v="NTE"/>
    <n v="1294535"/>
    <m/>
    <s v="De: 00099021001 Transferencia de recursos al GAM de Pampa Aullagas para el pago del Bono de Discapacidad, en el marco de la Ley Nº977 de fecha 26 de septiembre de 2017, DS N°3437 de 20 de diciembre de 2017 y Resolución Ministerial Nº010 de fecha 10 de enero de 2018, desembolso de la gestión 2020."/>
    <m/>
    <m/>
    <m/>
    <m/>
    <n v="18000"/>
    <n v="0"/>
    <s v="NO_CONCILIADO"/>
  </r>
  <r>
    <x v="7"/>
    <m/>
    <x v="7"/>
    <x v="39"/>
    <s v="F0004051"/>
    <s v="NTE"/>
    <n v="1294534"/>
    <m/>
    <s v="De: 00099021001 Transferencia de recursos al GAM de Belén de Andamarca para el pago del Bono de Discapacidad, en el marco de la Ley Nº977 de fecha 26 de septiembre de 2017, DS N°3437 de 20 de diciembre de 2017 y Resolución Ministerial Nº010 de fecha 10 de enero de 2018, desembolso de la gestión 2020."/>
    <m/>
    <m/>
    <m/>
    <m/>
    <n v="9000"/>
    <n v="0"/>
    <s v="NO_CONCILIADO"/>
  </r>
  <r>
    <x v="7"/>
    <m/>
    <x v="7"/>
    <x v="39"/>
    <s v="F0004051"/>
    <s v="NTE"/>
    <n v="1294533"/>
    <m/>
    <s v="De: 00099021001 Transferencia de recursos al GAM de Andamarca (Santiago de Andamarca) para el pago del Bono de Discapacidad, en el marco de la Ley Nº977 de fecha 26 de septiembre de 2017, DS N°3437 de 20 de diciembre de 2017 y Resolución Ministerial Nº010 de fecha 10 de enero de 2018, desembolso de la gestión 2020."/>
    <m/>
    <m/>
    <m/>
    <m/>
    <n v="8138"/>
    <n v="0"/>
    <s v="NO_CONCILIADO"/>
  </r>
  <r>
    <x v="7"/>
    <m/>
    <x v="7"/>
    <x v="39"/>
    <s v="F0004051"/>
    <s v="NTE"/>
    <n v="1294558"/>
    <m/>
    <s v="De: 00099021001 Transferencia de recursos al GAM de Ocuri para el pago del Bono de Discapacidad, en el marco de la Ley Nº977 de fecha 26 de septiembre de 2017, DS N°3437 de 20 de diciembre de 2017 y Resolución Ministerial Nº010 de fecha 10 de enero de 2018, desembolso de la gestión 2020."/>
    <m/>
    <m/>
    <m/>
    <m/>
    <n v="5434"/>
    <n v="0"/>
    <s v="NO_CONCILIADO"/>
  </r>
  <r>
    <x v="7"/>
    <m/>
    <x v="7"/>
    <x v="39"/>
    <s v="F0004051"/>
    <s v="NTE"/>
    <n v="1294559"/>
    <m/>
    <s v="De: 00099021001 Transferencia de recursos al GAM de Colcha “K” (Villa Martin) para el pago del Bono de Discapacidad, en el marco de la Ley Nº977 de fecha 26 de septiembre de 2017, DS N°3437 de 20 de diciembre de 2017 y Resolución Ministerial Nº010 de fecha 10 de enero de 2018, desembolso de la gestión 2020."/>
    <m/>
    <m/>
    <m/>
    <m/>
    <n v="14850"/>
    <n v="0"/>
    <s v="NO_CONCILIADO"/>
  </r>
  <r>
    <x v="7"/>
    <m/>
    <x v="7"/>
    <x v="39"/>
    <s v="F0004051"/>
    <s v="NTE"/>
    <n v="1294557"/>
    <m/>
    <s v="De: 00099021001 Transferencia de recursos al GAM de Tacobamba para el pago del Bono de Discapacidad, en el marco de la Ley Nº977 de fecha 26 de septiembre de 2017, DS N°3437 de 20 de diciembre de 2017 y Resolución Ministerial Nº010 de fecha 10 de enero de 2018, desembolso de la gestión 2020."/>
    <m/>
    <m/>
    <m/>
    <m/>
    <n v="11550"/>
    <n v="0"/>
    <s v="NO_CONCILIADO"/>
  </r>
  <r>
    <x v="7"/>
    <m/>
    <x v="7"/>
    <x v="39"/>
    <s v="F0004051"/>
    <s v="NTE"/>
    <n v="1294493"/>
    <m/>
    <s v="De: 00099021001 Transferencia de recursos al GAM de Turco para el pago del Bono de Discapacidad, en el marco de la Ley Nº977 de fecha 26 de septiembre de 2017, DS N°3437 de 20 de diciembre de 2017 y Resolución Ministerial Nº010 de fecha 10 de enero de 2018, desembolso de la gestión 2020."/>
    <m/>
    <m/>
    <m/>
    <m/>
    <n v="8625"/>
    <n v="0"/>
    <s v="NO_CONCILIADO"/>
  </r>
  <r>
    <x v="7"/>
    <m/>
    <x v="7"/>
    <x v="39"/>
    <s v="F0004051"/>
    <s v="NTE"/>
    <n v="1294494"/>
    <m/>
    <s v="De: 00099021001 Transferencia de recursos al GAM de Huachacalla para el pago del Bono de Discapacidad, en el marco de la Ley Nº977 de fecha 26 de septiembre de 2017, DS N°3437 de 20 de diciembre de 2017 y Resolución Ministerial Nº010 de fecha 10 de enero de 2018, desembolso de la gestión 2020."/>
    <m/>
    <m/>
    <m/>
    <m/>
    <n v="9500"/>
    <n v="0"/>
    <s v="NO_CONCILIADO"/>
  </r>
  <r>
    <x v="7"/>
    <m/>
    <x v="7"/>
    <x v="39"/>
    <s v="F0004051"/>
    <s v="NTE"/>
    <n v="1294495"/>
    <m/>
    <s v="De: 00099021001 Transferencia de recursos al GAM de Escara para el pago del Bono de Discapacidad, en el marco de la Ley Nº977 de fecha 26 de septiembre de 2017, DS N°3437 de 20 de diciembre de 2017 y Resolución Ministerial Nº010 de fecha 10 de enero de 2018, desembolso de la gestión 2020."/>
    <m/>
    <m/>
    <m/>
    <m/>
    <n v="3000"/>
    <n v="0"/>
    <s v="NO_CONCILIADO"/>
  </r>
  <r>
    <x v="7"/>
    <m/>
    <x v="7"/>
    <x v="39"/>
    <s v="F0004051"/>
    <s v="NTE"/>
    <n v="1294490"/>
    <m/>
    <s v="De: 00099021001 Transferencia de recursos al GAM de Totora para el pago del Bono de Discapacidad, en el marco de la Ley Nº977 de fecha 26 de septiembre de 2017, DS N°3437 de 20 de diciembre de 2017 y Resolución Ministerial Nº010 de fecha 10 de enero de 2018, desembolso de la gestión 2020."/>
    <m/>
    <m/>
    <m/>
    <m/>
    <n v="10275"/>
    <n v="0"/>
    <s v="NO_CONCILIADO"/>
  </r>
  <r>
    <x v="7"/>
    <m/>
    <x v="7"/>
    <x v="39"/>
    <s v="F0004051"/>
    <s v="NTE"/>
    <n v="1294491"/>
    <m/>
    <s v="De: 00099021001 Transferencia de recursos al GAM de Choquecota para el pago del Bono de Discapacidad, en el marco de la Ley Nº977 de fecha 26 de septiembre de 2017, DS N°3437 de 20 de diciembre de 2017 y Resolución Ministerial Nº010 de fecha 10 de enero de 2018, desembolso de la gestión 2020."/>
    <m/>
    <m/>
    <m/>
    <m/>
    <n v="12250"/>
    <n v="0"/>
    <s v="NO_CONCILIADO"/>
  </r>
  <r>
    <x v="7"/>
    <m/>
    <x v="7"/>
    <x v="39"/>
    <s v="F0004051"/>
    <s v="NTE"/>
    <n v="1294492"/>
    <m/>
    <s v="De: 00099021001 Transferencia de recursos al GAM de Curahuara de Carangas para el pago del Bono de Discapacidad, en el marco de la Ley Nº977 de fecha 26 de septiembre de 2017, DS N°3437 de 20 de diciembre de 2017 y Resolución Ministerial Nº010 de fecha 10 de enero de 2018, primer desembolso de la gestión 2020."/>
    <m/>
    <m/>
    <m/>
    <m/>
    <n v="23625"/>
    <n v="0"/>
    <s v="NO_CONCILIADO"/>
  </r>
  <r>
    <x v="7"/>
    <m/>
    <x v="7"/>
    <x v="39"/>
    <s v="F0004051"/>
    <s v="NTE"/>
    <n v="1294496"/>
    <m/>
    <s v="De: 00099021001 Transferencia de recursos al GAM de Esmeralda para el pago del Bono de Discapacidad, en el marco de la Ley Nº977 de fecha 26 de septiembre de 2017, DS N°3437 de 20 de diciembre de 2017 y Resolución Ministerial Nº010 de fecha 10 de enero de 2018, desembolso de la gestión 2020."/>
    <m/>
    <m/>
    <m/>
    <m/>
    <n v="9000"/>
    <n v="0"/>
    <s v="NO_CONCILIADO"/>
  </r>
  <r>
    <x v="7"/>
    <m/>
    <x v="7"/>
    <x v="39"/>
    <s v="F0004051"/>
    <s v="NTE"/>
    <n v="1293203"/>
    <m/>
    <s v="De: 00099021001 Transferencia de recursos al GAM de Antequera para el pago del Bono de Discapacidad, en el marco de la Ley Nº977 de fecha 26 de septiembre de 2017, DS N°3437 de 20 de diciembre de 2017 y Resolución Ministerial Nº010 de fecha 10 de enero de 2018, desembolso de la gestión 2020."/>
    <m/>
    <m/>
    <m/>
    <m/>
    <n v="11750"/>
    <n v="0"/>
    <s v="NO_CONCILIADO"/>
  </r>
  <r>
    <x v="7"/>
    <m/>
    <x v="7"/>
    <x v="39"/>
    <s v="F0004051"/>
    <s v="NTE"/>
    <n v="1294488"/>
    <m/>
    <s v="De: 00099021001 Transferencia de recursos al GAM de Eucaliptus para el pago del Bono de Discapacidad, en el marco de la Ley Nº977 de fecha 26 de septiembre de 2017, DS N°3437 de 20 de diciembre de 2017 y Resolución Ministerial Nº010 de fecha 10 de enero de 2018, desembolso de la gestión 2020."/>
    <m/>
    <m/>
    <m/>
    <m/>
    <n v="5438"/>
    <n v="0"/>
    <s v="NO_CONCILIADO"/>
  </r>
  <r>
    <x v="7"/>
    <m/>
    <x v="7"/>
    <x v="39"/>
    <s v="F0004051"/>
    <s v="NTE"/>
    <n v="1294489"/>
    <m/>
    <s v="De: 00099021001 Transferencia de recursos al GAM de Santiago de Huari para el pago del Bono de Discapacidad, en el marco de la Ley Nº977 de fecha 26 de septiembre de 2017, DS N°3437 de 20 de diciembre de 2017 y Resolución Ministerial Nº010 de fecha 10 de enero de 2018, desembolso de la gestión 2020."/>
    <m/>
    <m/>
    <m/>
    <m/>
    <n v="4463"/>
    <n v="0"/>
    <s v="NO_CONCILIADO"/>
  </r>
  <r>
    <x v="7"/>
    <m/>
    <x v="7"/>
    <x v="39"/>
    <s v="F0004051"/>
    <s v="NTE"/>
    <n v="1293187"/>
    <m/>
    <s v="De: 00099021001 Transferencia de recursos al GAM de Cocapata para el pago del Bono de Discapacidad, en el marco de la Ley Nº977 de fecha 26 de septiembre de 2017, DS N°3437 de 20 de diciembre de 2017 y Resolución Ministerial Nº010 de fecha 10 de enero de 2018, desembolso de la gestión 2020."/>
    <m/>
    <m/>
    <m/>
    <m/>
    <n v="460"/>
    <n v="0"/>
    <s v="NO_CONCILIADO"/>
  </r>
  <r>
    <x v="7"/>
    <m/>
    <x v="7"/>
    <x v="39"/>
    <s v="F0004051"/>
    <s v="NTE"/>
    <n v="1293198"/>
    <m/>
    <s v="De: 00099021001 Transferencia de recursos al GAM de Santuario de Quillacas para el pago del Bono de Discapacidad, en el marco de la Ley Nº977 de fecha 26 de septiembre de 2017, DS N°3437 de 20 de diciembre de 2017 y Resolución Ministerial Nº010 de fecha 10 de enero de 2018, primer desembolso de la gestión 2020."/>
    <m/>
    <m/>
    <m/>
    <m/>
    <n v="10500"/>
    <n v="0"/>
    <s v="NO_CONCILIADO"/>
  </r>
  <r>
    <x v="7"/>
    <m/>
    <x v="7"/>
    <x v="39"/>
    <s v="F0004051"/>
    <s v="NTE"/>
    <n v="1293201"/>
    <m/>
    <s v="De: 00099021001 Transferencia de recursos al GAM de Poopó para el pago del Bono de Discapacidad, en el marco de la Ley Nº977 de fecha 26 de septiembre de 2017, DS N°3437 de 20 de diciembre de 2017 y Resolución Ministerial Nº010 de fecha 10 de enero de 2018, desembolso de la gestión 2020."/>
    <m/>
    <m/>
    <m/>
    <m/>
    <n v="16913"/>
    <n v="0"/>
    <s v="NO_CONCILIADO"/>
  </r>
  <r>
    <x v="7"/>
    <m/>
    <x v="7"/>
    <x v="39"/>
    <s v="F0004051"/>
    <s v="NTE"/>
    <n v="1293191"/>
    <m/>
    <s v="De: 00099021001 Transferencia de recursos al GAM de Shinahota para el pago del Bono de Discapacidad, en el marco de la Ley Nº977 de fecha 26 de septiembre de 2017, DS N°3437 de 20 de diciembre de 2017 y Resolución Ministerial Nº010 de fecha 10 de enero de 2018, desembolso de la gestión 2020."/>
    <m/>
    <m/>
    <m/>
    <m/>
    <n v="17222"/>
    <n v="0"/>
    <s v="NO_CONCILIADO"/>
  </r>
  <r>
    <x v="7"/>
    <m/>
    <x v="7"/>
    <x v="39"/>
    <s v="F0004051"/>
    <s v="NTE"/>
    <n v="1293196"/>
    <m/>
    <s v="De: 00099021001 Transferencia de recursos al GAM de Caracollo para el pago del Bono de Discapacidad, en el marco de la Ley Nº977 de fecha 26 de septiembre de 2017, DS N°3437 de 20 de diciembre de 2017 y Resolución Ministerial Nº010 de fecha 10 de enero de 2018, desembolso de la gestión 2020."/>
    <m/>
    <m/>
    <m/>
    <m/>
    <n v="18721"/>
    <n v="0"/>
    <s v="NO_CONCILIADO"/>
  </r>
  <r>
    <x v="7"/>
    <m/>
    <x v="7"/>
    <x v="39"/>
    <s v="F0004051"/>
    <s v="NTE"/>
    <n v="1293202"/>
    <m/>
    <s v="De: 00099021001 Transferencia de recursos al GAM de Pazña para el pago del Bono de Discapacidad, en el marco de la Ley Nº977 de fecha 26 de septiembre de 2017, DS N°3437 de 20 de diciembre de 2017 y Resolución Ministerial Nº010 de fecha 10 de enero de 2018, desembolso de la gestión 2020."/>
    <m/>
    <m/>
    <m/>
    <m/>
    <n v="6563"/>
    <n v="0"/>
    <s v="NO_CONCILIADO"/>
  </r>
  <r>
    <x v="24"/>
    <m/>
    <x v="24"/>
    <x v="40"/>
    <s v="O18284490002"/>
    <s v="BOD"/>
    <n v="1828449"/>
    <m/>
    <s v="00015011101 DEPOSITO DE EFECTIVO, DEPOSITANTE: ARCIL EDWIN OLIVA ESTOFAN, CONCEPTO: BAJA MEDICA NO CALIFICADA POR LA CNS, CUENTA DE DEPOSITO: CUENTA UNICA DEL TESORO"/>
    <m/>
    <m/>
    <m/>
    <m/>
    <n v="0"/>
    <n v="965.25"/>
    <s v="NO_CONCILIADO"/>
  </r>
  <r>
    <x v="61"/>
    <m/>
    <x v="61"/>
    <x v="40"/>
    <s v="O18284580002"/>
    <s v="BOD"/>
    <n v="1828458"/>
    <m/>
    <s v="00293042001 DEPOSITO DE EFECTIVO, DEPOSITANTE: MARCO ANTONIO GUMUCIO MICHEL-CASA DE MONEDA, CONCEPTO: DEVOLUCION BONO DE REFRIGERIO, CUENTA DE DEPOSITO: CUENTA UNICA DEL TESORO"/>
    <m/>
    <m/>
    <m/>
    <m/>
    <n v="0"/>
    <n v="261"/>
    <s v="NO_CONCILIADO"/>
  </r>
  <r>
    <x v="61"/>
    <m/>
    <x v="61"/>
    <x v="40"/>
    <s v="O18284610002"/>
    <s v="BOD"/>
    <n v="1828461"/>
    <m/>
    <s v="00293042001 DEPOSITO DE EFECTIVO, DEPOSITANTE: JUAN MANUEL GUEVARA SALAS-CASA DE MONEDA, CONCEPTO: DEVOLUCION BONO DE REFRIGERIO, CUENTA DE DEPOSITO: CUENTA UNICA DEL TESORO"/>
    <m/>
    <m/>
    <m/>
    <m/>
    <n v="0"/>
    <n v="252"/>
    <s v="NO_CONCILIADO"/>
  </r>
  <r>
    <x v="61"/>
    <m/>
    <x v="61"/>
    <x v="40"/>
    <s v="O18284620002"/>
    <s v="BOD"/>
    <n v="1828462"/>
    <m/>
    <s v="00293042001 DEPOSITO DE EFECTIVO, DEPOSITANTE: JAVIER SIXTO AYALA CHOQUE, CONCEPTO: DEVOLUCION BONO DE REFRIGERIO, CUENTA DE DEPOSITO: CUENTA UNICA DEL TESORO"/>
    <m/>
    <m/>
    <m/>
    <m/>
    <n v="0"/>
    <n v="9"/>
    <s v="NO_CONCILIADO"/>
  </r>
  <r>
    <x v="12"/>
    <m/>
    <x v="12"/>
    <x v="40"/>
    <s v="O18284640002"/>
    <s v="BOD"/>
    <n v="1828464"/>
    <m/>
    <s v="00099021001 DEPOSITO DE EFECTIVO, DEPOSITANTE: YOLANDA MARIA BELTRAN TORRICO, CONCEPTO: DOBLE PERCEPCION, CUENTA DE DEPOSITO: CUENTA UNICA DEL TESORO"/>
    <m/>
    <m/>
    <m/>
    <m/>
    <n v="0"/>
    <n v="86.94"/>
    <s v="NO_CONCILIADO"/>
  </r>
  <r>
    <x v="61"/>
    <m/>
    <x v="61"/>
    <x v="40"/>
    <s v="O18284650002"/>
    <s v="BOD"/>
    <n v="1828465"/>
    <m/>
    <s v="00293042001 DEPOSITO DE EFECTIVO, DEPOSITANTE: JUAN CARLOS BASPINEYRO AVILES, CONCEPTO: PAGO DE MULTA POR INCUMPLIMIENTO DE CONTRATO, CUENTA DE DEPOSITO: CUENTA UNICA DEL TESORO"/>
    <m/>
    <m/>
    <m/>
    <m/>
    <n v="0"/>
    <n v="374.92"/>
    <s v="NO_CONCILIADO"/>
  </r>
  <r>
    <x v="61"/>
    <m/>
    <x v="61"/>
    <x v="40"/>
    <s v="O18284660002"/>
    <s v="BOD"/>
    <n v="1828466"/>
    <m/>
    <s v="00293042001 DEPOSITO DE EFECTIVO, DEPOSITANTE: JUAN CARLOS BASPINEYRO AVILES, CONCEPTO: PAGO DE MULTA POR INCUMPLIMIENTO DE CONTRATO, CUENTA DE DEPOSITO: CUENTA UNICA DEL TESORO"/>
    <m/>
    <m/>
    <m/>
    <m/>
    <n v="0"/>
    <n v="262.12"/>
    <s v="NO_CONCILIADO"/>
  </r>
  <r>
    <x v="61"/>
    <m/>
    <x v="61"/>
    <x v="40"/>
    <s v="O18284670002"/>
    <s v="BOD"/>
    <n v="1828467"/>
    <m/>
    <s v="00293042001 DEPOSITO DE EFECTIVO, DEPOSITANTE: JUAN CARLOS BASPINEYRO AVILES-CASA DE MONEDA, CONCEPTO: PAGO DE MULTA POR INCUMPLIMIENTO DE CONTRATO, CUENTA DE DEPOSITO: CUENTA UNICA DEL TESORO"/>
    <m/>
    <m/>
    <m/>
    <m/>
    <n v="0"/>
    <n v="262.12"/>
    <s v="NO_CONCILIADO"/>
  </r>
  <r>
    <x v="61"/>
    <m/>
    <x v="61"/>
    <x v="40"/>
    <s v="O18284680002"/>
    <s v="BOD"/>
    <n v="1828468"/>
    <m/>
    <s v="00293042001 DEPOSITO DE EFECTIVO, DEPOSITANTE: JUAN CARLOS BASPINEYRO AVILES-CASA DE MONEDA, CONCEPTO: PAGO DE MULTA POR INCUMPLIMIENTO DE CONTRATO, CUENTA DE DEPOSITO: CUENTA UNICA DEL TESORO"/>
    <m/>
    <m/>
    <m/>
    <m/>
    <n v="0"/>
    <n v="262.12"/>
    <s v="NO_CONCILIADO"/>
  </r>
  <r>
    <x v="61"/>
    <m/>
    <x v="61"/>
    <x v="40"/>
    <s v="O18284690002"/>
    <s v="BOD"/>
    <n v="1828469"/>
    <m/>
    <s v="00293042001 DEPOSITO DE EFECTIVO, DEPOSITANTE: JUAN CARLOS BASPINEYRO AVILES -CASA DE MONEDA, CONCEPTO: PAGO DE MULTA POR INCUMPLIMIENTO DE CONTRATO, CUENTA DE DEPOSITO: CUENTA UNICA DEL TESORO"/>
    <m/>
    <m/>
    <m/>
    <m/>
    <n v="0"/>
    <n v="600"/>
    <s v="NO_CONCILIADO"/>
  </r>
  <r>
    <x v="61"/>
    <m/>
    <x v="61"/>
    <x v="40"/>
    <s v="O18284700002"/>
    <s v="BOD"/>
    <n v="1828470"/>
    <m/>
    <s v="00293042001 DEPOSITO DE EFECTIVO, DEPOSITANTE: JUAN CARLOS BASPINEYRO AVILES-CASA DE MONEDA, CONCEPTO: PAGO DE MULTA POR INCUMPLIMIENTO DE CONTRATO, CUENTA DE DEPOSITO: CUENTA UNICA DEL TESORO"/>
    <m/>
    <m/>
    <m/>
    <m/>
    <n v="0"/>
    <n v="260"/>
    <s v="NO_CONCILIADO"/>
  </r>
  <r>
    <x v="61"/>
    <m/>
    <x v="61"/>
    <x v="40"/>
    <s v="O18284710002"/>
    <s v="BOD"/>
    <n v="1828471"/>
    <m/>
    <s v="00293042001 DEPOSITO DE EFECTIVO, DEPOSITANTE: JUAN CARLOS BASPINEYRO AVILES - CASA DE MONEDA, CONCEPTO: PAGO DE MULTA POR INCUMPLIMIENTO DE CONTRATO, CUENTA DE DEPOSITO: CUENTA UNICA DEL TESORO"/>
    <m/>
    <m/>
    <m/>
    <m/>
    <n v="0"/>
    <n v="260"/>
    <s v="NO_CONCILIADO"/>
  </r>
  <r>
    <x v="18"/>
    <m/>
    <x v="18"/>
    <x v="40"/>
    <s v="O18284950002"/>
    <s v="BOD"/>
    <n v="1828495"/>
    <m/>
    <s v="00099021001 DEPOSITO DE EFECTIVO, DEPOSITANTE: LUIS VICTOR RIVEROS ANDRADE, CONCEPTO: DOBLE PERCEPCION, CUENTA DE DEPOSITO: CUENTA UNICA DEL TESORO / DJBR."/>
    <m/>
    <m/>
    <m/>
    <m/>
    <n v="0"/>
    <n v="2337.08"/>
    <s v="NO_CONCILIADO"/>
  </r>
  <r>
    <x v="0"/>
    <m/>
    <x v="0"/>
    <x v="40"/>
    <s v="O18285460002"/>
    <s v="BOD"/>
    <n v="1828546"/>
    <m/>
    <s v="00099021001 DEPOSITO DE EFECTIVO, DEPOSITANTE: ANTONIO ARUQUIPA MALLEA, CONCEPTO: COBRO DE PAGO DE REPARTO ANTICIPADO-PRA, CUENTA DE DEPOSITO: CUENTA UNICA DEL TESORO"/>
    <m/>
    <m/>
    <m/>
    <m/>
    <n v="0"/>
    <n v="290"/>
    <s v="NO_CONCILIADO"/>
  </r>
  <r>
    <x v="8"/>
    <m/>
    <x v="8"/>
    <x v="40"/>
    <s v="O18285920002"/>
    <s v="BOD"/>
    <n v="1828592"/>
    <m/>
    <s v="00086047004 DEPOSITO DE EFECTIVO, DEPOSITANTE: RENATO MONTAÑO DELGADILLO, CONCEPTO: DEVOLUCION DE FONDOS EN AVANCE NO UTILIZADOS, CUENTA DE DEPOSITO: CUENTA UNICA DEL TESORO"/>
    <m/>
    <m/>
    <m/>
    <m/>
    <n v="0"/>
    <n v="61.21"/>
    <s v="NO_CONCILIADO"/>
  </r>
  <r>
    <x v="18"/>
    <m/>
    <x v="18"/>
    <x v="40"/>
    <s v="B18285350002"/>
    <s v="BOD"/>
    <n v="1828535"/>
    <m/>
    <s v="00035011105 DEP.DE CHEQ.AJENOS,RET.DE CAM.,CONCEPTO: REEMBOLSO DE SUBSIDIOS POR INCAPACIDAD TEMPORAL DICIEMBRE /19 DEL CAS-MEFP,DEP.: CAJA BANCARIA ESTATAL DE SALUD , PROCEDENCIA: BANCO UNION S.A., CHEQUE: 36230, FECHA DE EMISION:17/02/2020"/>
    <m/>
    <m/>
    <m/>
    <m/>
    <n v="0"/>
    <n v="6516.9"/>
    <s v="NO_CONCILIADO"/>
  </r>
  <r>
    <x v="79"/>
    <m/>
    <x v="79"/>
    <x v="40"/>
    <s v="B18285550002"/>
    <s v="BOD"/>
    <n v="1828555"/>
    <m/>
    <s v="00099021001 DEP.DE CHEQ.AJENOS,RET.DE CAM.,CONCEPTO: AUT. FISC CONTROL DE EMPRESAS - DEVOL. INCAP TEMP - DIC /19,DEP.: CAJA PETROLERA DE SALUD , PROCEDENCIA: BANCO UNION S.A., CHEQUE: 16729, FECHA DE EMISION:03/03/2020"/>
    <m/>
    <m/>
    <m/>
    <m/>
    <n v="0"/>
    <n v="1665.28"/>
    <s v="NO_CONCILIADO"/>
  </r>
  <r>
    <x v="42"/>
    <m/>
    <x v="42"/>
    <x v="40"/>
    <s v="B18285570002"/>
    <s v="BOD"/>
    <n v="1828557"/>
    <m/>
    <s v="00311012001 DEP.DE CHEQ.AJENOS,RET.DE CAM.,CONCEPTO: A.A.P.S. - DEVOL INCAP TEMP - DIC/19,DEP.: CAJA PETROLERA DE SALUD , PROCEDENCIA: BANCO UNION S.A., CHEQUE: 16731, FECHA DE EMISION:03/03/2020"/>
    <m/>
    <m/>
    <m/>
    <m/>
    <n v="0"/>
    <n v="2450.1"/>
    <s v="NO_CONCILIADO"/>
  </r>
  <r>
    <x v="80"/>
    <m/>
    <x v="80"/>
    <x v="40"/>
    <s v="B18285610002"/>
    <s v="BOD"/>
    <n v="1828561"/>
    <m/>
    <s v="00099021001 DEP.DE CHEQ.AJENOS,RET.DE CAM.,CONCEPTO: H.C. DIPUTADOS - DEVOL INCAP TEMP - DIC/19,DEP.: CAJA PETROLERA DE SALUD , PROCEDENCIA: BANCO UNION S.A., CHEQUE: 16732, FECHA DE EMISION:03/03/2020"/>
    <m/>
    <m/>
    <m/>
    <m/>
    <n v="0"/>
    <n v="18194.2"/>
    <s v="NO_CONCILIADO"/>
  </r>
  <r>
    <x v="81"/>
    <m/>
    <x v="81"/>
    <x v="40"/>
    <s v="B18285680002"/>
    <s v="BOD"/>
    <n v="1828568"/>
    <m/>
    <s v="00099021001 DEP.DE CHEQ.AJENOS,RET.DE CAM.,CONCEPTO: AUT. IMPUG TRIBUTARIA - DEVOL INCAP TEMP - DIC/19,DEP.: CAJA PETROLERA DE SALUD , PROCEDENCIA: BANCO UNION S.A., CHEQUE: 16730, FECHA DE EMISION:03/03/2020"/>
    <m/>
    <m/>
    <m/>
    <m/>
    <n v="0"/>
    <n v="29771.919999999998"/>
    <s v="NO_CONCILIADO"/>
  </r>
  <r>
    <x v="82"/>
    <m/>
    <x v="82"/>
    <x v="40"/>
    <s v="B18285710002"/>
    <s v="BOD"/>
    <n v="1828571"/>
    <m/>
    <s v="00385014201 DEP.DE CHEQ.AJENOS,RET.DE CAM.,CONCEPTO: A.S.U.S.S. - DEVOL INCAP TEMP - DIC/19,DEP.: CAJA PETROLERA DE SALUD , PROCEDENCIA: BANCO UNION S.A., CHEQUE: 16727, FECHA DE EMISION:03/03/2020"/>
    <m/>
    <m/>
    <m/>
    <m/>
    <n v="0"/>
    <n v="9680.49"/>
    <s v="NO_CONCILIADO"/>
  </r>
  <r>
    <x v="0"/>
    <m/>
    <x v="0"/>
    <x v="40"/>
    <s v="O18286090002"/>
    <s v="BOD"/>
    <n v="1828609"/>
    <m/>
    <s v="00099021001 DEPOSITO DE EFECTIVO, DEPOSITANTE: ELISEO VALLEJOS DE LA BARRA, CONCEPTO: COBRO INDEBIDO, CUENTA DE DEPOSITO: CUENTA UNICA DEL TESORO"/>
    <m/>
    <m/>
    <m/>
    <m/>
    <n v="0"/>
    <n v="2635"/>
    <s v="NO_CONCILIADO"/>
  </r>
  <r>
    <x v="24"/>
    <m/>
    <x v="24"/>
    <x v="40"/>
    <s v="O18286110002"/>
    <s v="BOD"/>
    <n v="1828611"/>
    <m/>
    <s v="00099021001 DEPOSITO DE EFECTIVO, DEPOSITANTE: ADALI NOEMI ARANIBAR ENRIQUEZ, CONCEPTO: DOBLE PERCEPCION, CUENTA DE DEPOSITO: CUENTA UNICA DEL TESORO / DJBR."/>
    <m/>
    <m/>
    <m/>
    <m/>
    <n v="0"/>
    <n v="576.05999999999995"/>
    <s v="NO_CONCILIADO"/>
  </r>
  <r>
    <x v="24"/>
    <m/>
    <x v="24"/>
    <x v="40"/>
    <s v="O18286160002"/>
    <s v="BOD"/>
    <n v="1828616"/>
    <m/>
    <s v="00099021001 DEPOSITO DE EFECTIVO, DEPOSITANTE: ANA SANTIAGA VILLARREAL LINARES, CONCEPTO: DOBLE PERCEPCION, CUENTA DE DEPOSITO: CUENTA UNICA DEL TESORO / DJBR."/>
    <m/>
    <m/>
    <m/>
    <m/>
    <n v="0"/>
    <n v="628.78"/>
    <s v="NO_CONCILIADO"/>
  </r>
  <r>
    <x v="6"/>
    <m/>
    <x v="6"/>
    <x v="40"/>
    <s v="O18286320002"/>
    <s v="BOD"/>
    <n v="1828632"/>
    <m/>
    <s v="00132022002 DEPOSITO DE EFECTIVO, DEPOSITANTE: JAVIER VILLANUEVA NUÑEZ - PAPELBOL, CONCEPTO: DEVOLUCION DE FONDOS POR SALDOS NO UTILIZADOS, CUENTA DE DEPOSITO: CUENTA UNICA DEL TESORO"/>
    <m/>
    <m/>
    <m/>
    <m/>
    <n v="0"/>
    <n v="0.7"/>
    <s v="NO_CONCILIADO"/>
  </r>
  <r>
    <x v="12"/>
    <m/>
    <x v="12"/>
    <x v="40"/>
    <s v="O18286940002"/>
    <s v="BOD"/>
    <n v="1828694"/>
    <m/>
    <s v="00099021001 DEPOSITO DE EFECTIVO, DEPOSITANTE: FERNANDO G. MOLLER MARDOÑEZ, CONCEPTO: DOBLE PERCEPCION, CUENTA DE DEPOSITO: CUENTA UNICA DEL TESORO / DJBR."/>
    <m/>
    <m/>
    <m/>
    <m/>
    <n v="0"/>
    <n v="489.67"/>
    <s v="NO_CONCILIADO"/>
  </r>
  <r>
    <x v="18"/>
    <m/>
    <x v="18"/>
    <x v="40"/>
    <s v="O18287000002"/>
    <s v="BOD"/>
    <n v="1828700"/>
    <m/>
    <s v="00099021001 DEPOSITO DE EFECTIVO, DEPOSITANTE: DORA SAAVEDRA NAVA, CONCEPTO: DOBLE PERCEPCION, CUENTA DE DEPOSITO: CUENTA UNICA DEL TESORO / DJBR."/>
    <m/>
    <m/>
    <m/>
    <m/>
    <n v="0"/>
    <n v="1003.66"/>
    <s v="NO_CONCILIADO"/>
  </r>
  <r>
    <x v="32"/>
    <m/>
    <x v="32"/>
    <x v="40"/>
    <s v="O18287060002"/>
    <s v="BOD"/>
    <n v="1828706"/>
    <m/>
    <s v="00099021001 DEPOSITO DE EFECTIVO, DEPOSITANTE: NICOLAS FREDDY LIZON F., CONCEPTO: DOCLE PERCEPCION, CUENTA DE DEPOSITO: CUENTA UNICA DEL TESORO / DJBR."/>
    <m/>
    <m/>
    <m/>
    <m/>
    <n v="0"/>
    <n v="860.91"/>
    <s v="NO_CONCILIADO"/>
  </r>
  <r>
    <x v="83"/>
    <m/>
    <x v="83"/>
    <x v="40"/>
    <s v="O18287080002"/>
    <s v="BOD"/>
    <n v="1828708"/>
    <m/>
    <s v="00099021001 DEPOSITO DE EFECTIVO, DEPOSITANTE: TRIBUNAL CONSTITUCIONAL PLURINACIONAL, CONCEPTO: DEVOLUCION DE LICENCIA SIN GOCE DE HABER MES DE DICIEMBRE /2019, CUENTA DE DEPOSITO: CUENTA UNICA DEL TESORO"/>
    <m/>
    <m/>
    <m/>
    <m/>
    <n v="0"/>
    <n v="16522.39"/>
    <s v="NO_CONCILIADO"/>
  </r>
  <r>
    <x v="41"/>
    <m/>
    <x v="41"/>
    <x v="40"/>
    <s v="O18287120002"/>
    <s v="BOD"/>
    <n v="1828712"/>
    <m/>
    <s v="00266022001 DEPOSITO DE EFECTIVO, DEPOSITANTE: LIDIA C. BRUNO CASILLA, CONCEPTO: DEVOLUCION POR DEVENGADO DE LA DIRECCION DEPARTAMENTAL DE EDUCACION-REFRIGERIO MES DICIEMBRE 2019, CUENTA DE DEPOSITO: CUENTA UNICA DEL TESORO"/>
    <m/>
    <m/>
    <m/>
    <m/>
    <n v="0"/>
    <n v="645"/>
    <s v="NO_CONCILIADO"/>
  </r>
  <r>
    <x v="41"/>
    <m/>
    <x v="41"/>
    <x v="40"/>
    <s v="O18287160002"/>
    <s v="BOD"/>
    <n v="1828716"/>
    <m/>
    <s v="00266022001 DEPOSITO DE EFECTIVO, DEPOSITANTE: LIDIA C. BRUNO CASILLA, CONCEPTO: DEVOLUCION DE REFIGERIO DEL MES DE NOVIEMBRE-2019 DE LA DIRECCION DISTRITAL DE EDUCACION, CUENTA DE DEPOSITO: CUENTA UNICA DEL TESORO"/>
    <m/>
    <m/>
    <m/>
    <m/>
    <n v="0"/>
    <n v="4830"/>
    <s v="NO_CONCILIADO"/>
  </r>
  <r>
    <x v="0"/>
    <m/>
    <x v="0"/>
    <x v="40"/>
    <s v="O18287280002"/>
    <s v="BOD"/>
    <n v="1828728"/>
    <m/>
    <s v="00099021001 DEPOSITO DE EFECTIVO, DEPOSITANTE: ELVIRA ARIAS, CONCEPTO: DEVOLUCION COBRO INDEBIDO, CUENTA DE DEPOSITO: CUENTA UNICA DEL TESORO"/>
    <m/>
    <m/>
    <m/>
    <m/>
    <n v="0"/>
    <n v="1000"/>
    <s v="NO_CONCILIADO"/>
  </r>
  <r>
    <x v="0"/>
    <m/>
    <x v="0"/>
    <x v="40"/>
    <s v="O18287290002"/>
    <s v="BOD"/>
    <n v="1828729"/>
    <m/>
    <s v="00099021001 DEPOSITO DE EFECTIVO, DEPOSITANTE: EVA URIA VDA DE VALDIVIA, CONCEPTO: COBROS INDEBIDOS, CUENTA DE DEPOSITO: CUENTA UNICA DEL TESORO"/>
    <m/>
    <m/>
    <m/>
    <m/>
    <n v="0"/>
    <n v="3000"/>
    <s v="NO_CONCILIADO"/>
  </r>
  <r>
    <x v="16"/>
    <m/>
    <x v="16"/>
    <x v="40"/>
    <s v="G12866350002"/>
    <s v="CRV"/>
    <n v="1286635"/>
    <m/>
    <s v="REGULARIZACION DE TRANSFERENCIA DEL EXTERIOR SEGUN SWIFT NO.2613 DE FECHA 03/03/2020 ORDENANTE: EMBASSY OF BOLIVIA (TOKIO JAPON) REF.: DEVOLUCION DE GASTOS DE PROGRAMA GESTION 2019 LIB. 00099021001 TGN-RECURSOS ORDINARIOS (3987)"/>
    <m/>
    <m/>
    <m/>
    <m/>
    <n v="0"/>
    <n v="6411.15"/>
    <s v="NO_CONCILIADO"/>
  </r>
  <r>
    <x v="16"/>
    <m/>
    <x v="16"/>
    <x v="40"/>
    <s v="G12866390002"/>
    <s v="CRV"/>
    <n v="1286639"/>
    <m/>
    <s v="REGULARIZACION DE TRANSFERENCIA DEL EXTERIOR SEGUN SWIFT 02654 DE FECHA 03/03/2020 ORDENANTE: CONSULADO GENERAL DE BOLIVIA EN LIMA LIB. 00099021001 TGN-RECURSOS ORDINARIOS (3987)"/>
    <m/>
    <m/>
    <m/>
    <m/>
    <n v="0"/>
    <n v="4054.47"/>
    <s v="NO_CONCILIADO"/>
  </r>
  <r>
    <x v="16"/>
    <m/>
    <x v="16"/>
    <x v="40"/>
    <s v="G12866430002"/>
    <s v="CRV"/>
    <n v="1286643"/>
    <m/>
    <s v="REGULARIZACION DE TRANSFERENCIA DEL EXTERIOR SEGUN SWIFT 02612 DE FECHA 03/03/2020 ORDENANTE: EMBAJADA DE BOLIVIA EN JAPON LIB. 00099021001 TGN-RECURSOS ORDINARIOS (3987)"/>
    <m/>
    <m/>
    <m/>
    <m/>
    <n v="0"/>
    <n v="15344.72"/>
    <s v="NO_CONCILIADO"/>
  </r>
  <r>
    <x v="16"/>
    <m/>
    <x v="16"/>
    <x v="40"/>
    <s v="G12866450002"/>
    <s v="CRV"/>
    <n v="1286645"/>
    <m/>
    <s v="REGULARIZACION DE TRANSFERENCIA DEL EXTERIOR SEGUN SWIFT 026115 DE FECHA 03/03/2020 ORDENANTE: EMBAJADA DE BOLIVIA EN JAPON LIB. 00099021001 TGN-RECURSOS ORDINARIOS (3987)"/>
    <m/>
    <m/>
    <m/>
    <m/>
    <n v="0"/>
    <n v="59927.25"/>
    <s v="NO_CONCILIADO"/>
  </r>
  <r>
    <x v="16"/>
    <m/>
    <x v="16"/>
    <x v="40"/>
    <s v="G12866470002"/>
    <s v="CRV"/>
    <n v="1286647"/>
    <m/>
    <s v="REGULARIZACION DE TRANSFERENCIA DEL EXTERIOR SEGUN SWIFT 02660 DE FECHA 03/03/2020 ORDENANTE: CONSULADO DE BOLIVIA EN MURCIA LIB. 00099021001 TGN-RECURSOS ORDINARIOS (3987)"/>
    <m/>
    <m/>
    <m/>
    <m/>
    <n v="0"/>
    <n v="55231.16"/>
    <s v="NO_CONCILIADO"/>
  </r>
  <r>
    <x v="16"/>
    <m/>
    <x v="16"/>
    <x v="40"/>
    <s v="G12866490002"/>
    <s v="CRV"/>
    <n v="1286649"/>
    <m/>
    <s v="REGULARIZACION DE TRANSFERENCIA DEL EXTERIOR SEGUN SWIFT 02738 DE FECHA 03/03/2020 ORDENANTE: CONSULADO DE BOLIVIA EN CACERES BRASIL LIB. 00099021001 TGN-RECURSOS ORDINARIOS (3987)"/>
    <m/>
    <m/>
    <m/>
    <m/>
    <n v="0"/>
    <n v="15777.31"/>
    <s v="NO_CONCILIADO"/>
  </r>
  <r>
    <x v="29"/>
    <m/>
    <x v="29"/>
    <x v="40"/>
    <s v="G12866320004"/>
    <s v="DVD"/>
    <n v="10376"/>
    <m/>
    <s v="VENTA DE DIVISAS CON TRANSFERENCIA DE FONDOS A SOLICITUD DE MINISTERIO DE EDUCACION SEGUN SOLICITUD 10376 REF: TRASPASO PARA IFP ENERGIES NOUVELLES (ALDAIR EDSON CONDORI CUEVAS) EQUIVALENTES 17.922,94 USD LIB. 00099021001 TGN-RECURSOS ORDINARIOS (3987) POR DIFERENCIAL CAMBIARIO"/>
    <m/>
    <m/>
    <m/>
    <m/>
    <n v="4753.99"/>
    <n v="0"/>
    <s v="NO_CONCILIADO"/>
  </r>
  <r>
    <x v="29"/>
    <m/>
    <x v="29"/>
    <x v="40"/>
    <s v="G12866330004"/>
    <s v="DVD"/>
    <n v="10375"/>
    <m/>
    <s v="VENTA DE DIVISAS CON TRANSFERENCIA DE FONDOS A SOLICITUD DE MINISTERIO DE EDUCACION SEGUN SOLICITUD 10375 REF: TRASPASO PARA WAGENINGEN UNIVERSITY (JANE LEONOR ROQUE MAMANI) EQUIVALENTES 13.663,48 USD LIB. 00099021001 TGN-RECURSOS ORDINARIOS (3987) POR DIFERENCIAL CAMBIARIO"/>
    <m/>
    <m/>
    <m/>
    <m/>
    <n v="3624.22"/>
    <n v="0"/>
    <s v="NO_CONCILIADO"/>
  </r>
  <r>
    <x v="29"/>
    <m/>
    <x v="29"/>
    <x v="40"/>
    <s v="G12866340004"/>
    <s v="DVD"/>
    <n v="10374"/>
    <m/>
    <s v="VENTA DE DIVISAS CON TRANSFERENCIA DE FONDOS A SOLICITUD DE MINISTERIO DE EDUCACION SEGUN SOLICITUD 10374 REF: TRASPASO PARA IFP ENERGIES NOUVELLES (MARIA SOLEDAD CHINO MAMANI) EQUIVALENTES 9.625,28 USD LIB. 00099021001 TGN-RECURSOS ORDINARIOS (3987) POR DIFERENCIAL CAMBIARIO"/>
    <m/>
    <m/>
    <m/>
    <m/>
    <n v="2553.04"/>
    <n v="0"/>
    <s v="NO_CONCILIADO"/>
  </r>
  <r>
    <x v="11"/>
    <m/>
    <x v="11"/>
    <x v="40"/>
    <s v="G12866440001"/>
    <s v="CVD"/>
    <n v="1286644"/>
    <m/>
    <s v="COBRO COSTOS DE PAPELERIA POR REGULARIZACION DE TRANSFERENCIA DEL EXTERIOR POR ORDEN DE EMBAJADA DE BOLIVIA EN JAPON LIB. 00099021001 TGN-RECURSOS ORDINARIOS (3987)"/>
    <m/>
    <m/>
    <m/>
    <m/>
    <n v="50"/>
    <n v="0"/>
    <s v="NO_CONCILIADO"/>
  </r>
  <r>
    <x v="11"/>
    <m/>
    <x v="11"/>
    <x v="40"/>
    <s v="G12866460001"/>
    <s v="CVD"/>
    <n v="1286646"/>
    <m/>
    <s v="COBRO COSTOS DE PAPELERIA POR REGULARIZACION DE TRANSFERENCIA DEL EXTERIOR POR ORDEN DE EMBAJADA DE BOLIVIA EN JAPON LIB. 00099021001 TGN-RECURSOS ORDINARIOS (3987)"/>
    <m/>
    <m/>
    <m/>
    <m/>
    <n v="50"/>
    <n v="0"/>
    <s v="NO_CONCILIADO"/>
  </r>
  <r>
    <x v="36"/>
    <m/>
    <x v="36"/>
    <x v="40"/>
    <s v="S09798760003"/>
    <s v="COB"/>
    <n v="979876"/>
    <m/>
    <s v="'TRANSFERENCIA'||RECIBIDA DEL EXTERIOR SEGÚN MENSAJES SWIFT NROS. 2783-2771 (REM.EXT.) DE LA FECHA POR DESEMBOLSO DEL BID PRÉSTAMO 3699/BL-BO REQ 00019 BO OPS0202008584A LIB. 00287102001 FPS-RECURSOS PROPIOS REF.: UTILES DE ESCRITORIO"/>
    <m/>
    <m/>
    <m/>
    <m/>
    <n v="50"/>
    <n v="0"/>
    <s v="NO_CONCILIADO"/>
  </r>
  <r>
    <x v="7"/>
    <m/>
    <x v="7"/>
    <x v="40"/>
    <s v="F0004059"/>
    <s v="NTE"/>
    <n v="1302905"/>
    <m/>
    <s v="De: 00099021001 Transferencia de recursos al GAM de Okinawa Uno para el pago del Bono de Discapacidad, en el marco de la Ley Nº977 de fecha 26 de septiembre de 2017, DS N°3437 de 20 de diciembre de 2017 y Resolución Ministerial Nº010 de fecha 10 de enero de 2018, desembolso de la gestión 2020."/>
    <m/>
    <m/>
    <m/>
    <m/>
    <n v="16800"/>
    <n v="0"/>
    <s v="NO_CONCILIADO"/>
  </r>
  <r>
    <x v="7"/>
    <m/>
    <x v="7"/>
    <x v="40"/>
    <s v="F0004059"/>
    <s v="NTE"/>
    <n v="1302906"/>
    <m/>
    <s v="De: 00099021001 Transferencia de recursos al GAM de San Antonio de Lomerio para el pago del Bono de Discapacidad, en el marco de la Ley Nº977 de fecha 26 de septiembre de 2017, DS N°3437 de 20 de diciembre de 2017 y Resolución Ministerial Nº010 de fecha 10 de enero de 2018, desembolso de la gestión 2020."/>
    <m/>
    <m/>
    <m/>
    <m/>
    <n v="13838"/>
    <n v="0"/>
    <s v="NO_CONCILIADO"/>
  </r>
  <r>
    <x v="7"/>
    <m/>
    <x v="7"/>
    <x v="40"/>
    <s v="F0004059"/>
    <s v="NTE"/>
    <n v="1302907"/>
    <m/>
    <s v="De: 00099021001 Transferencia de recursos al GAM de San Ramón para el pago del Bono de Discapacidad, en el marco de la Ley Nº977 de fecha 26 de septiembre de 2017, DS N°3437 de 20 de diciembre de 2017 y Resolución Ministerial Nº010 de fecha 10 de enero de 2018, desembolso de la gestión 2020."/>
    <m/>
    <m/>
    <m/>
    <m/>
    <n v="14775"/>
    <n v="0"/>
    <s v="NO_CONCILIADO"/>
  </r>
  <r>
    <x v="7"/>
    <m/>
    <x v="7"/>
    <x v="40"/>
    <s v="F0004059"/>
    <s v="NTE"/>
    <n v="1302908"/>
    <m/>
    <s v="De: 00099021001 Transferencia de recursos al GAM de El Carmen Rivero Tórrez para el pago del Bono de Discapacidad, en el marco de la Ley Nº977 de fecha 26 de septiembre de 2017, DS N°3437 de 20 de diciembre de 2017 y Resolución Ministerial Nº010 de fecha 10 de enero de 2018, desembolso de la gestión 2020."/>
    <m/>
    <m/>
    <m/>
    <m/>
    <n v="8625"/>
    <n v="0"/>
    <s v="NO_CONCILIADO"/>
  </r>
  <r>
    <x v="7"/>
    <m/>
    <x v="7"/>
    <x v="40"/>
    <s v="F0004059"/>
    <s v="NTE"/>
    <n v="1302909"/>
    <m/>
    <s v="De: 00099021001 Transferencia de recursos al GAM de San Juan para el pago del Bono de Discapacidad, en el marco de la Ley Nº977 de fecha 26 de septiembre de 2017, DS N°3437 de 20 de diciembre de 2017 y Resolución Ministerial Nº010 de fecha 10 de enero de 2018, desembolso de la gestión 2020."/>
    <m/>
    <m/>
    <m/>
    <m/>
    <n v="12975"/>
    <n v="0"/>
    <s v="NO_CONCILIADO"/>
  </r>
  <r>
    <x v="7"/>
    <m/>
    <x v="7"/>
    <x v="40"/>
    <s v="F0004059"/>
    <s v="NTE"/>
    <n v="1302910"/>
    <m/>
    <s v="De: 00099021001 Transferencia de recursos al GAM de Colpa Bélgica para el pago del Bono de Discapacidad, en el marco de la Ley Nº977 de fecha 26 de septiembre de 2017, DS N°3437 de 20 de diciembre de 2017 y Resolución Ministerial Nº010 de fecha 10 de enero de 2018, desembolso de la gestión 2020."/>
    <m/>
    <m/>
    <m/>
    <m/>
    <n v="6225"/>
    <n v="0"/>
    <s v="NO_CONCILIADO"/>
  </r>
  <r>
    <x v="7"/>
    <m/>
    <x v="7"/>
    <x v="40"/>
    <s v="F0004059"/>
    <s v="NTE"/>
    <n v="1299944"/>
    <m/>
    <s v="De: 00099021001 Transferencia de recursos al GAM de Santa Rosa del Sara el pago del Bono de Discapacidad, en el marco de la Ley Nº977 de fecha 26 de septiembre de 2017, DS N°3437 de 20 de diciembre de 2017 y Resolución Ministerial Nº010 de fecha 10 de enero de 2018, desembolso de la gestión 2020."/>
    <m/>
    <m/>
    <m/>
    <m/>
    <n v="19360"/>
    <n v="0"/>
    <s v="NO_CONCILIADO"/>
  </r>
  <r>
    <x v="7"/>
    <m/>
    <x v="7"/>
    <x v="40"/>
    <s v="F0004059"/>
    <s v="NTE"/>
    <n v="1302911"/>
    <m/>
    <s v="De: 00099021001 Transferencia de recursos al GAM de San Javier para el pago del Bono de Discapacidad, en el marco de la Ley Nº977 de fecha 26 de septiembre de 2017, DS N°3437 de 20 de diciembre de 2017 y Resolución Ministerial Nº010 de fecha 10 de enero de 2018, desembolso de la gestión 2020."/>
    <m/>
    <m/>
    <m/>
    <m/>
    <n v="4425"/>
    <n v="0"/>
    <s v="NO_CONCILIADO"/>
  </r>
  <r>
    <x v="7"/>
    <m/>
    <x v="7"/>
    <x v="40"/>
    <s v="F0004059"/>
    <s v="NTE"/>
    <n v="1299945"/>
    <m/>
    <s v="Transferencia de recursos al GAM de Lagunillas para el pago del Bono de Discapacidad, en el marco de la Ley Nº977 de fecha 26 de septiembre de 2017, DS N°3437 de 20 de diciembre de 2017 y Resolución Ministerial Nº010 de fecha 10 de enero de 2018, desembolso de la gestión 2020."/>
    <m/>
    <m/>
    <m/>
    <m/>
    <n v="13350"/>
    <n v="0"/>
    <s v="NO_CONCILIADO"/>
  </r>
  <r>
    <x v="7"/>
    <m/>
    <x v="7"/>
    <x v="40"/>
    <s v="F0004059"/>
    <s v="NTE"/>
    <n v="1302912"/>
    <m/>
    <s v="De: 00099021001 Transferencia de recursos al GAM de Reyes para el pago del Bono de Discapacidad, en el marco de la Ley Nº977 de fecha 26 de septiembre de 2017, DS N°3437 de 20 de diciembre de 2017 y Resolución Ministerial Nº010 de fecha 10 de enero de 2018, primer desembolso de la gestión 2020."/>
    <m/>
    <m/>
    <m/>
    <m/>
    <n v="17362.5"/>
    <n v="0"/>
    <s v="NO_CONCILIADO"/>
  </r>
  <r>
    <x v="7"/>
    <m/>
    <x v="7"/>
    <x v="40"/>
    <s v="F0004059"/>
    <s v="NTE"/>
    <n v="1299942"/>
    <m/>
    <s v="De: 00099021001 Transferencia de recursos al GAM de San José para el pago del Bono de Discapacidad, en el marco de la Ley Nº977 de fecha 26 de septiembre de 2017, DS N°3437 de 20 de diciembre de 2017 y Resolución Ministerial Nº010 de fecha 10 de enero de 2018, primer desembolso de la gestión 2020."/>
    <m/>
    <m/>
    <m/>
    <m/>
    <n v="11088.5"/>
    <n v="0"/>
    <s v="NO_CONCILIADO"/>
  </r>
  <r>
    <x v="7"/>
    <m/>
    <x v="7"/>
    <x v="40"/>
    <s v="F0004059"/>
    <s v="NTE"/>
    <n v="1302913"/>
    <m/>
    <s v="De: 00099021001 Transferencia de recursos al GAM de Puerto Rurrenabaque para el pago del Bono de Discapacidad, en el marco de la Ley Nº977 de fecha 26 de septiembre de 2017, DS N°3437 de 20 de diciembre de 2017 y Resolución Ministerial Nº010 de fecha 10 de enero de 2018, desembolso de la gestión 2020."/>
    <m/>
    <m/>
    <m/>
    <m/>
    <n v="18201"/>
    <n v="0"/>
    <s v="NO_CONCILIADO"/>
  </r>
  <r>
    <x v="7"/>
    <m/>
    <x v="7"/>
    <x v="40"/>
    <s v="F0004059"/>
    <s v="NTE"/>
    <n v="1300505"/>
    <m/>
    <s v="De: 00099021001 Transferencia de recursos al GAM de Cuevo para el pago del Bono de Discapacidad, en el marco de la Ley Nº977 de fecha 26 de septiembre de 2017, DS N°3437 de 20 de diciembre de 2017 y Resolución Ministerial Nº010 de fecha 10 de enero de 2018, desembolso de la gestión 2020."/>
    <m/>
    <m/>
    <m/>
    <m/>
    <n v="11925"/>
    <n v="0"/>
    <s v="NO_CONCILIADO"/>
  </r>
  <r>
    <x v="7"/>
    <m/>
    <x v="7"/>
    <x v="40"/>
    <s v="F0004059"/>
    <s v="NTE"/>
    <n v="1302914"/>
    <m/>
    <s v="De: 00099021001 Transferencia de recursos al GAM de Santa Rosa para el pago del Bono de Discapacidad, en el marco de la Ley Nº977 de fecha 26 de septiembre de 2017, DS N°3437 de 20 de diciembre de 2017 y Resolución Ministerial Nº010 de fecha 10 de enero de 2018, primer desembolso de la gestión 2020."/>
    <m/>
    <m/>
    <m/>
    <m/>
    <n v="12150"/>
    <n v="0"/>
    <s v="NO_CONCILIADO"/>
  </r>
  <r>
    <x v="7"/>
    <m/>
    <x v="7"/>
    <x v="40"/>
    <s v="F0004059"/>
    <s v="NTE"/>
    <n v="1299940"/>
    <m/>
    <s v="De: 00099021001 Transferencia de recursos al GAM de San Rafael para el pago del Bono de Discapacidad, en el marco de la Ley Nº977 de fecha 26 de septiembre de 2017, DS N°3437 de 20 de diciembre de 2017 y Resolución Ministerial Nº010 de fecha 10 de enero de 2018, desembolso de la gestión 2020."/>
    <m/>
    <m/>
    <m/>
    <m/>
    <n v="2700"/>
    <n v="0"/>
    <s v="NO_CONCILIADO"/>
  </r>
  <r>
    <x v="7"/>
    <m/>
    <x v="7"/>
    <x v="40"/>
    <s v="F0004059"/>
    <s v="NTE"/>
    <n v="1302915"/>
    <m/>
    <s v="De: 00099021001 Transferencia de recursos al GAM de San Andrés para el pago del Bono de Discapacidad, en el marco de la Ley Nº977 de fecha 26 de septiembre de 2017, DS N°3437 de 20 de diciembre de 2017 y Resolución Ministerial Nº010 de fecha 10 de enero de 2018, desembolso de la gestión 2020."/>
    <m/>
    <m/>
    <m/>
    <m/>
    <n v="17700"/>
    <n v="0"/>
    <s v="NO_CONCILIADO"/>
  </r>
  <r>
    <x v="7"/>
    <m/>
    <x v="7"/>
    <x v="40"/>
    <s v="F0004059"/>
    <s v="NTE"/>
    <n v="1302473"/>
    <m/>
    <s v="De: 00099021001 Transferencia de recursos al GAM de Gutiérrez para el pago del Bono de Discapacidad, en el marco de la Ley Nº977 de fecha 26 de septiembre de 2017, DS N°3437 de 20 de diciembre de 2017 y Resolución Ministerial Nº010 de fecha 10 de enero de 2018, primer desembolso de la gestión 2020."/>
    <m/>
    <m/>
    <m/>
    <m/>
    <n v="13125"/>
    <n v="0"/>
    <s v="NO_CONCILIADO"/>
  </r>
  <r>
    <x v="7"/>
    <m/>
    <x v="7"/>
    <x v="40"/>
    <s v="F0004059"/>
    <s v="NTE"/>
    <n v="1302916"/>
    <m/>
    <s v="De: 00099021001 Transferencia de recursos al GAM de San Joaquín para el pago del Bono de Discapacidad, en el marco de la Ley Nº977 de fecha 26 de septiembre de 2017, DS N°3437 de 20 de diciembre de 2017 y Resolución Ministerial Nº010 de fecha 10 de enero de 2018, desembolso de la gestión 2020."/>
    <m/>
    <m/>
    <m/>
    <m/>
    <n v="15000"/>
    <n v="0"/>
    <s v="NO_CONCILIADO"/>
  </r>
  <r>
    <x v="7"/>
    <m/>
    <x v="7"/>
    <x v="40"/>
    <s v="F0004059"/>
    <s v="NTE"/>
    <n v="1298491"/>
    <m/>
    <s v="De: 00099021001 Transferencia de recursos al GAM de San Miguel (San Miguel de Velasco) para el pago del Bono de Discapacidad, en el marco de la Ley Nº977 de fecha 26 de septiembre de 2017, DS N°3437 de 20 de diciembre de 2017 y Resolución Ministerial Nº010 de fecha 10 de enero de 2018, desembolso de la gestión 2020."/>
    <m/>
    <m/>
    <m/>
    <m/>
    <n v="19838"/>
    <n v="0"/>
    <s v="NO_CONCILIADO"/>
  </r>
  <r>
    <x v="7"/>
    <m/>
    <x v="7"/>
    <x v="40"/>
    <s v="F0004059"/>
    <s v="NTE"/>
    <n v="1302917"/>
    <m/>
    <s v="De: 00099021001 Transferencia de recursos al GAM de Magdalena para el pago del Bono de Discapacidad, en el marco de la Ley Nº977 de fecha 26 de septiembre de 2017, DS N°3437 de 20 de diciembre de 2017 y Resolución Ministerial Nº010 de fecha 10 de enero de 2018, primer desembolso de la gestión 2020."/>
    <m/>
    <m/>
    <m/>
    <m/>
    <n v="18525"/>
    <n v="0"/>
    <s v="NO_CONCILIADO"/>
  </r>
  <r>
    <x v="7"/>
    <m/>
    <x v="7"/>
    <x v="40"/>
    <s v="F0004059"/>
    <s v="NTE"/>
    <n v="1302474"/>
    <m/>
    <s v="De: 00099021001 Transferencia de recursos al GAM de Boyuibe para el pago del Bono de Discapacidad, en el marco de la Ley Nº977 de fecha 26 de septiembre de 2017, DS N°3437 de 20 de diciembre de 2017 y Resolución Ministerial Nº010 de fecha 10 de enero de 2018, desembolso de la gestión 2020."/>
    <m/>
    <m/>
    <m/>
    <m/>
    <n v="13388"/>
    <n v="0"/>
    <s v="NO_CONCILIADO"/>
  </r>
  <r>
    <x v="7"/>
    <m/>
    <x v="7"/>
    <x v="40"/>
    <s v="F0004059"/>
    <s v="NTE"/>
    <n v="1302918"/>
    <m/>
    <s v="De: 00099021001 Transferencia de recursos al GAM de Baures para el pago del Bono de Discapacidad, en el marco de la Ley Nº977 de fecha 26 de septiembre de 2017, DS N°3437 de 20 de diciembre de 2017 y Resolución Ministerial Nº010 de fecha 10 de enero de 2018, desembolso de la gestión 2020."/>
    <m/>
    <m/>
    <m/>
    <m/>
    <n v="14363"/>
    <n v="0"/>
    <s v="NO_CONCILIADO"/>
  </r>
  <r>
    <x v="7"/>
    <m/>
    <x v="7"/>
    <x v="40"/>
    <s v="F0004059"/>
    <s v="NTE"/>
    <n v="1302919"/>
    <m/>
    <s v="De: 00099021001 Transferencia de recursos al GAM de Huacaraje para el pago del Bono de Discapacidad, en el marco de la Ley Nº977 de fecha 26 de septiembre de 2017, DS N°3437 de 20 de diciembre de 2017 y Resolución Ministerial Nº010 de fecha 10 de enero de 2018, primer desembolso de la gestión 2020."/>
    <m/>
    <m/>
    <m/>
    <m/>
    <n v="48750"/>
    <n v="0"/>
    <s v="NO_CONCILIADO"/>
  </r>
  <r>
    <x v="7"/>
    <m/>
    <x v="7"/>
    <x v="40"/>
    <s v="F0004059"/>
    <s v="NTE"/>
    <n v="1302898"/>
    <m/>
    <s v="De: 00099021001 Transferencia de recursos al GAM de Postrer Valle para el pago del Bono de Discapacidad, en el marco de la Ley Nº977 de fecha 26 de septiembre de 2017, DS N°3437 de 20 de diciembre de 2017 y Resolución Ministerial Nº010 de fecha 10 de enero de 2018, primer desembolso de la gestión 2020."/>
    <m/>
    <m/>
    <m/>
    <m/>
    <n v="34250"/>
    <n v="0"/>
    <s v="NO_CONCILIADO"/>
  </r>
  <r>
    <x v="7"/>
    <m/>
    <x v="7"/>
    <x v="40"/>
    <s v="F0004059"/>
    <s v="NTE"/>
    <n v="1302920"/>
    <m/>
    <s v="De: 00099021001 Transferencia de recursos al GAM de Exaltación para el pago del Bono de Discapacidad, en el marco de la Ley Nº977 de fecha 26 de septiembre de 2017, DS N°3437 de 20 de diciembre de 2017 y Resolución Ministerial Nº010 de fecha 10 de enero de 2018, desembolso de la gestión 2020."/>
    <m/>
    <m/>
    <m/>
    <m/>
    <n v="1800"/>
    <n v="0"/>
    <s v="NO_CONCILIADO"/>
  </r>
  <r>
    <x v="7"/>
    <m/>
    <x v="7"/>
    <x v="40"/>
    <s v="F0004059"/>
    <s v="NTE"/>
    <n v="1302921"/>
    <m/>
    <s v="De: 00099021001 Transferencia de recursos al GAM de Bolpebra para el pago del Bono de Discapacidad, en el marco de la Ley Nº977 de fecha 26 de septiembre de 2017, DS N°3437 de 20 de diciembre de 2017 y Resolución Ministerial Nº010 de fecha 10 de enero de 2018, primer desembolso de la gestión 2020."/>
    <m/>
    <m/>
    <m/>
    <m/>
    <n v="10500"/>
    <n v="0"/>
    <s v="NO_CONCILIADO"/>
  </r>
  <r>
    <x v="7"/>
    <m/>
    <x v="7"/>
    <x v="40"/>
    <s v="F0004059"/>
    <s v="NTE"/>
    <n v="1302899"/>
    <m/>
    <s v="De: 00099021001 Transferencia de recursos al GAM de Pampa Grande para el pago del Bono de Discapacidad, en el marco de la Ley Nº977 de fecha 26 de septiembre de 2017, DS N°3437 de 20 de diciembre de 2017 y Resolución Ministerial Nº010 de fecha 10 de enero de 2018, primer desembolso de la gestión 2020."/>
    <m/>
    <m/>
    <m/>
    <m/>
    <n v="10294"/>
    <n v="0"/>
    <s v="NO_CONCILIADO"/>
  </r>
  <r>
    <x v="7"/>
    <m/>
    <x v="7"/>
    <x v="40"/>
    <s v="F0004059"/>
    <s v="NTE"/>
    <n v="1302922"/>
    <m/>
    <s v="De: 00099021001 Transferencia de recursos al GAM de San Pedro para el pago del Bono de Discapacidad, en el marco de la Ley Nº977 de fecha 26 de septiembre de 2017, DS N°3437 de 20 de diciembre de 2017 y Resolución Ministerial Nº010 de fecha 10 de enero de 2018, desembolso de la gestión 2020."/>
    <m/>
    <m/>
    <m/>
    <m/>
    <n v="5500"/>
    <n v="0"/>
    <s v="NO_CONCILIADO"/>
  </r>
  <r>
    <x v="7"/>
    <m/>
    <x v="7"/>
    <x v="40"/>
    <s v="F0004059"/>
    <s v="NTE"/>
    <n v="1302923"/>
    <m/>
    <s v="De: 00099021001 Transferencia de recursos al GAM de San Lorenzo para el pago del Bono de Discapacidad, en el marco de la Ley Nº977 de fecha 26 de septiembre de 2017, DS N°3437 de 20 de diciembre de 2017 y Resolución Ministerial Nº010 de fecha 10 de enero de 2018, desembolso de la gestión 2020."/>
    <m/>
    <m/>
    <m/>
    <m/>
    <n v="13050"/>
    <n v="0"/>
    <s v="NO_CONCILIADO"/>
  </r>
  <r>
    <x v="7"/>
    <m/>
    <x v="7"/>
    <x v="40"/>
    <s v="F0004059"/>
    <s v="NTE"/>
    <n v="1302900"/>
    <m/>
    <s v="De: 00099021001 Transferencia de recursos al GAM de San Javier para el pago del Bono de Discapacidad, en el marco de la Ley Nº977 de fecha 26 de septiembre de 2017, DS N°3437 de 20 de diciembre de 2017 y Resolución Ministerial Nº010 de fecha 10 de enero de 2018, primer desembolso de la gestión 2020."/>
    <m/>
    <m/>
    <m/>
    <m/>
    <n v="15900"/>
    <n v="0"/>
    <s v="NO_CONCILIADO"/>
  </r>
  <r>
    <x v="7"/>
    <m/>
    <x v="7"/>
    <x v="40"/>
    <s v="F0004059"/>
    <s v="NTE"/>
    <n v="1302961"/>
    <m/>
    <s v="De: 00099021001 Transferencia de recursos al GAM de Sena para el pago del Bono de Discapacidad, en el marco de la Ley Nº977 de fecha 26 de septiembre de 2017, DS N°3437 de 20 de diciembre de 2017 y Resolución Ministerial Nº010 de fecha 10 de enero de 2018, desembolso de la gestión 2020."/>
    <m/>
    <m/>
    <m/>
    <m/>
    <n v="16013"/>
    <n v="0"/>
    <s v="NO_CONCILIADO"/>
  </r>
  <r>
    <x v="7"/>
    <m/>
    <x v="7"/>
    <x v="40"/>
    <s v="F0004059"/>
    <s v="NTE"/>
    <n v="1302962"/>
    <m/>
    <s v="De: 00099021001 Transferencia de recursos al GAM de Ingavi (Humaita) para el pago del Bono de Discapacidad, en el marco de la Ley Nº977 de fecha 26 de septiembre de 2017, DS N°3437 de 20 de diciembre de 2017 y Resolución Ministerial Nº010 de fecha 10 de enero de 2018, desembolso de la gestión 2020."/>
    <m/>
    <m/>
    <m/>
    <m/>
    <n v="8750"/>
    <n v="0"/>
    <s v="NO_CONCILIADO"/>
  </r>
  <r>
    <x v="7"/>
    <m/>
    <x v="7"/>
    <x v="40"/>
    <s v="F0004059"/>
    <s v="NTE"/>
    <n v="1302901"/>
    <m/>
    <s v="De: 00099021001 Transferencia de recursos al GAM de San Matias para el pago del Bono de Discapacidad, en el marco de la Ley Nº977 de fecha 26 de septiembre de 2017, DS N°3437 de 20 de diciembre de 2017 y Resolución Ministerial Nº010 de fecha 10 de enero de 2018, primer desembolso de la gestión 2020."/>
    <m/>
    <m/>
    <m/>
    <m/>
    <n v="14850"/>
    <n v="0"/>
    <s v="NO_CONCILIADO"/>
  </r>
  <r>
    <x v="7"/>
    <m/>
    <x v="7"/>
    <x v="40"/>
    <s v="F0004059"/>
    <s v="NTE"/>
    <n v="1302963"/>
    <m/>
    <s v="De: 00099021001 Transferencia de recursos al GAM de Nueva Esperanza para el pago del Bono de Discapacidad, en el marco de la Ley Nº977 de fecha 26 de septiembre de 2017, DS N°3437 de 20 de diciembre de 2017 y Resolución Ministerial Nº010 de fecha 10 de enero de 2018, desembolso de la gestión 2020."/>
    <m/>
    <m/>
    <m/>
    <m/>
    <n v="15000"/>
    <n v="0"/>
    <s v="NO_CONCILIADO"/>
  </r>
  <r>
    <x v="7"/>
    <m/>
    <x v="7"/>
    <x v="40"/>
    <s v="F0004059"/>
    <s v="NTE"/>
    <n v="1302964"/>
    <m/>
    <s v="De: 00099021001 Transferencia de recursos al GAM de Santos Mercado para el pago del Bono de Discapacidad, en el marco de la Ley Nº977 de fecha 26 de septiembre de 2017, DS N°3437 de 20 de diciembre de 2017 y Resolución Ministerial Nº010 de fecha 10 de enero de 2018, desembolso de la gestión 2020."/>
    <m/>
    <m/>
    <m/>
    <m/>
    <n v="14250"/>
    <n v="0"/>
    <s v="NO_CONCILIADO"/>
  </r>
  <r>
    <x v="7"/>
    <m/>
    <x v="7"/>
    <x v="40"/>
    <s v="F0004059"/>
    <s v="NTE"/>
    <n v="1302902"/>
    <m/>
    <s v="De: 00099021001 Transferencia de recursos al GAM de Saipina para el pago del Bono de Discapacidad, en el marco de la Ley Nº977 de fecha 26 de septiembre de 2017, DS N°3437 de 20 de diciembre de 2017 y Resolución Ministerial Nº010 de fecha 10 de enero de 2018, desembolso de la gestión 2020."/>
    <m/>
    <m/>
    <m/>
    <m/>
    <n v="13313"/>
    <n v="0"/>
    <s v="NO_CONCILIADO"/>
  </r>
  <r>
    <x v="7"/>
    <m/>
    <x v="7"/>
    <x v="40"/>
    <s v="F0004059"/>
    <s v="NTE"/>
    <n v="1302965"/>
    <m/>
    <s v="De: 00099021001 Transferencia de recursos al GAIOC de Raqaypampa para el pago del Bono de Discapacidad, en el marco de la Ley Nº977 de fecha 26 de septiembre de 2017, DS N°3437 de 20 de diciembre de 2017 y Resolución Ministerial Nº010 de fecha 10 de enero de 2018, desembolso de la gestión 2020."/>
    <m/>
    <m/>
    <m/>
    <m/>
    <n v="2063"/>
    <n v="0"/>
    <s v="NO_CONCILIADO"/>
  </r>
  <r>
    <x v="7"/>
    <m/>
    <x v="7"/>
    <x v="40"/>
    <s v="F0004059"/>
    <s v="NTE"/>
    <n v="1302966"/>
    <m/>
    <s v="De: 00099021001 Transferencia de recursos al GAIOC de Nación Originaria Uru Chipaya para el pago del Bono de Discapacidad, en el marco de la Ley Nº977 de fecha 26 de septiembre de 2017, DS N°3437 de 20 de diciembre de 2017 y Resolución Ministerial Nº010 de fecha 10 de enero de 2018, primer desembolso de la gestión 2020."/>
    <m/>
    <m/>
    <m/>
    <m/>
    <n v="12000"/>
    <n v="0"/>
    <s v="NO_CONCILIADO"/>
  </r>
  <r>
    <x v="7"/>
    <m/>
    <x v="7"/>
    <x v="40"/>
    <s v="F0004059"/>
    <s v="NTE"/>
    <n v="1302903"/>
    <m/>
    <s v="De: 00099021001 Transferencia de recursos al GAM de Urubicha para el pago del Bono de Discapacidad, en el marco de la Ley Nº977 de fecha 26 de septiembre de 2017, DS N°3437 de 20 de diciembre de 2017 y Resolución Ministerial Nº010 de fecha 10 de enero de 2018, desembolso de la gestión 2020."/>
    <m/>
    <m/>
    <m/>
    <m/>
    <n v="16650"/>
    <n v="0"/>
    <s v="NO_CONCILIADO"/>
  </r>
  <r>
    <x v="7"/>
    <m/>
    <x v="7"/>
    <x v="40"/>
    <s v="F0004059"/>
    <s v="NTE"/>
    <n v="1302967"/>
    <m/>
    <s v="De: 00099021001 Transferencia de recursos al GAIOC de Charagua Iyambae para el pago del Bono de Discapacidad, en el marco de la Ley Nº977 de fecha 26 de septiembre de 2017, DS N°3437 de 20 de diciembre de 2017 y Resolución Ministerial Nº010 de fecha 10 de enero de 2018, desembolso de la gestión 2020."/>
    <m/>
    <m/>
    <m/>
    <m/>
    <n v="14145"/>
    <n v="0"/>
    <s v="NO_CONCILIADO"/>
  </r>
  <r>
    <x v="7"/>
    <m/>
    <x v="7"/>
    <x v="40"/>
    <s v="F0004059"/>
    <s v="NTE"/>
    <n v="1302904"/>
    <m/>
    <s v="De: 00099021001 Transferencia de recursos al GAM de El Puente para el pago del Bono de Discapacidad, en el marco de la Ley Nº977 de fecha 26 de septiembre de 2017, DS N°3437 de 20 de diciembre de 2017 y Resolución Ministerial Nº010 de fecha 10 de enero de 2018, desembolso de la gestión 2020."/>
    <m/>
    <m/>
    <m/>
    <m/>
    <n v="10200"/>
    <n v="0"/>
    <s v="NO_CONCILIADO"/>
  </r>
  <r>
    <x v="11"/>
    <m/>
    <x v="11"/>
    <x v="40"/>
    <s v="Q12502330002"/>
    <s v="CRV"/>
    <n v="1250233"/>
    <m/>
    <s v="NÚMERO DE LIBRETA CUT: 99031009.00 OPERACIÓN T01 TRANSFERENCIA DE FONDOS A LA CUT - TESORO DIRECTO DE BANCO UNION S.A. A CUENTA UNICA DEL TESORO CON NUMERO DE SOLICITUD = 4659153 Y NUMERO CORRELATIVO = 91320003032020300 TRANSFERENCIA POR OPERACIONES DE VENTA BONOS BTX"/>
    <m/>
    <m/>
    <m/>
    <m/>
    <n v="0"/>
    <n v="9000"/>
    <s v="NO_CONCILIADO"/>
  </r>
  <r>
    <x v="78"/>
    <m/>
    <x v="78"/>
    <x v="40"/>
    <s v="S09798910003"/>
    <s v="COB"/>
    <n v="979891"/>
    <m/>
    <s v="||TRANSFERENCIA DE FONDOS S/G. MENSAJES SWIFT NROS. 02784 Y 02770 DE LA FECHA. (SECTOR PÚBLICO - SOBREVUELOS). DEBITO DE LA LIBRETA 00117012001 DGAC, REPOSICION UTILES DE ESCRITORIO."/>
    <m/>
    <m/>
    <m/>
    <m/>
    <n v="50"/>
    <n v="0"/>
    <s v="NO_CONCILIADO"/>
  </r>
  <r>
    <x v="21"/>
    <m/>
    <x v="21"/>
    <x v="40"/>
    <s v="S09798930003"/>
    <s v="COB"/>
    <n v="979893"/>
    <m/>
    <s v="||REGULARIZACIÓN DE NUESTRA OPERACIÓN NRO. 0979093 DE F. 20/02/2020 EN ATENCIÓN A NOTA DE ADSIB, CITE' ADSIB/NE/0164/2020 RECIBIDA EN LA FECHA. (HRE-TSO-967). DEBITO DE LA LIBRETA 00119012001 ADSIB, REPOSICION UTILES DE ESCRITORIO."/>
    <m/>
    <m/>
    <m/>
    <m/>
    <n v="50"/>
    <n v="0"/>
    <s v="NO_CONCILIADO"/>
  </r>
  <r>
    <x v="5"/>
    <m/>
    <x v="5"/>
    <x v="40"/>
    <s v="S09799210003"/>
    <s v="COB"/>
    <n v="979921"/>
    <m/>
    <s v="||REGULARIZACION DE NUESTRA OPERACIÓN NRO. 0979832 DE F. 02/03/2020 EN ATENCIÓN A CORREO ELECTRÓNICO DE LA AGENCIA BOLIVIANA DE CORREOS DE LA FECHA. DEBITO DE LA LIBRETA 00383012001 INGRESOS AGENCIA BOLIVIANA DE CORREOS; COBRO UTILES DE ESCRITORIO."/>
    <m/>
    <m/>
    <m/>
    <m/>
    <n v="50"/>
    <n v="0"/>
    <s v="NO_CONCILIADO"/>
  </r>
  <r>
    <x v="7"/>
    <m/>
    <x v="7"/>
    <x v="40"/>
    <s v="F0004062"/>
    <s v="NTE"/>
    <n v="1284063"/>
    <m/>
    <s v="De: 00099021001 Transferencia de recursos al GAM de Presto a para el pago del Bono de Discapacidad, en el marco de la Ley Nº977 de fecha 26 de septiembre de 2017, DS N°3437 de 20 de diciembre de 2017 y Resolución Ministerial Nº010 de fecha 10 de enero de 2018, primer desembolso de la gestión 2020."/>
    <m/>
    <m/>
    <m/>
    <m/>
    <n v="11700"/>
    <n v="0"/>
    <s v="NO_CONCILIADO"/>
  </r>
  <r>
    <x v="7"/>
    <m/>
    <x v="7"/>
    <x v="40"/>
    <s v="F0004062"/>
    <s v="NTE"/>
    <n v="1295719"/>
    <m/>
    <s v="De: 00099021001 Transferencia de recursos al GAM de Porongo (Ayacucho) para el pago del Bono de Discapacidad, en el marco de la Ley Nº977 de fecha 26 de septiembre de 2017, DS N°3437 de 20 de diciembre de 2017 y Resolución Ministerial Nº010 de fecha 10 de enero de 2018, desembolso de la gestión 2020."/>
    <m/>
    <m/>
    <m/>
    <m/>
    <n v="19240"/>
    <n v="0"/>
    <s v="NO_CONCILIADO"/>
  </r>
  <r>
    <x v="10"/>
    <m/>
    <x v="10"/>
    <x v="40"/>
    <s v="G12868900001"/>
    <s v="CVD"/>
    <n v="1286890"/>
    <m/>
    <s v="COBRO COSTOS DE PAPELERIA SEGUN TRANSFERENCIA DEL EXTERIOR POR ORDEN DE COPAGAZ DISTRIBUIDORA DE GAS S.A. (SAO PAULO BRASIL) REF.: INV.146, 144, 145 FECHA VALOR 03/03/2020 LIB. 00513062001 YPFB-OPERACIONES PLANTA DE SEPARACION DE LIQUIDOS RIO GRANDE"/>
    <m/>
    <m/>
    <m/>
    <m/>
    <n v="50"/>
    <n v="0"/>
    <s v="NO_CONCILIADO"/>
  </r>
  <r>
    <x v="10"/>
    <m/>
    <x v="10"/>
    <x v="40"/>
    <s v="G12868970001"/>
    <s v="CVD"/>
    <n v="1286897"/>
    <m/>
    <s v="COBRO COSTOS DE PAPELERIA SEGUN TRANSFERENCIA DEL EXTERIOR POR ORDEN DE PANCHITA TRAFIGURA, FECHA VALOR 03/03/2020 LIB. 00513012007 YPFB - RECURSOS NACIONALIZACIÓN"/>
    <m/>
    <m/>
    <m/>
    <m/>
    <n v="50"/>
    <n v="0"/>
    <s v="NO_CONCILIADO"/>
  </r>
  <r>
    <x v="29"/>
    <m/>
    <x v="29"/>
    <x v="40"/>
    <s v="G12868980004"/>
    <s v="DVD"/>
    <n v="10373"/>
    <m/>
    <s v="VENTA DE DIVISAS CON TRANSFERENCIA DE FONDOS A SOLICITUD DE MINISTERIO DE EDUCACION SEGUN SOLICITUD 10373 REF: TRASPASO PARA UNIVERSITY OF COPENHAGEN (CARLA XIEMNA COLQUE HINOJOSA) EQUIVALENTES 12.642,81 USD LIB. 00099021001 TGN-RECURSOS ORDINARIOS (3987) POR DIFERENCIAL CAMBIARIO"/>
    <m/>
    <m/>
    <m/>
    <m/>
    <n v="4683.6000000000004"/>
    <n v="0"/>
    <s v="NO_CONCILIADO"/>
  </r>
  <r>
    <x v="80"/>
    <m/>
    <x v="80"/>
    <x v="41"/>
    <s v="O18288680002"/>
    <s v="BOD"/>
    <n v="1828868"/>
    <m/>
    <s v="00099021001 DEPOSITO DE EFECTIVO, DEPOSITANTE: ASAMBLEA LEGISLATIVA PLURINACIONAL, CONCEPTO: DEVOLUCION DE EXCESO DE AGUINALDO, CUENTA DE DEPOSITO: CUENTA UNICA DEL TESORO"/>
    <m/>
    <m/>
    <m/>
    <m/>
    <n v="0"/>
    <n v="355.24"/>
    <s v="NO_CONCILIADO"/>
  </r>
  <r>
    <x v="12"/>
    <m/>
    <x v="12"/>
    <x v="41"/>
    <s v="O18288750002"/>
    <s v="BOD"/>
    <n v="1828875"/>
    <m/>
    <s v="00099021001 DEPOSITO DE EFECTIVO, DEPOSITANTE: JORGE MELGAR RIOJA, CONCEPTO: DEVOLUCION POR DOBLE PERCEPCION, CUENTA DE DEPOSITO: CUENTA UNICA DEL TESORO / DJBR."/>
    <m/>
    <m/>
    <m/>
    <m/>
    <n v="0"/>
    <n v="2321.77"/>
    <s v="NO_CONCILIADO"/>
  </r>
  <r>
    <x v="42"/>
    <m/>
    <x v="42"/>
    <x v="41"/>
    <s v="O18288760002"/>
    <s v="BOD"/>
    <n v="1828876"/>
    <m/>
    <s v="00099021001 DEPOSITO DE EFECTIVO, DEPOSITANTE: AAPS, CONCEPTO: DEVOLUCION DE FONDOS, CUENTA DE DEPOSITO: CUENTA UNICA DEL TESORO"/>
    <m/>
    <m/>
    <m/>
    <m/>
    <n v="0"/>
    <n v="500"/>
    <s v="NO_CONCILIADO"/>
  </r>
  <r>
    <x v="46"/>
    <m/>
    <x v="46"/>
    <x v="41"/>
    <s v="O18288900002"/>
    <s v="BOD"/>
    <n v="1828890"/>
    <m/>
    <s v="00595012002 DEPOSITO DE EFECTIVO, DEPOSITANTE: SHIRLEY QUINTANILLA, CONCEPTO: DEVOLUCION DEL CREDITO FISCAL DE LA FACTURA N 325774 DEL 20-01-2020, CUENTA DE DEPOSITO: CUENTA UNICA DEL TESORO"/>
    <m/>
    <m/>
    <m/>
    <m/>
    <n v="0"/>
    <n v="26"/>
    <s v="NO_CONCILIADO"/>
  </r>
  <r>
    <x v="12"/>
    <m/>
    <x v="12"/>
    <x v="41"/>
    <s v="O18288930002"/>
    <s v="BOD"/>
    <n v="1828893"/>
    <m/>
    <s v="00099021001 DEPOSITO DE EFECTIVO, DEPOSITANTE: JUAN CARLOS LIMA QUIÑAJO, CONCEPTO: DOBLE PERCEPCION, CUENTA DE DEPOSITO: CUENTA UNICA DEL TESORO"/>
    <m/>
    <m/>
    <m/>
    <m/>
    <n v="0"/>
    <n v="741"/>
    <s v="NO_CONCILIADO"/>
  </r>
  <r>
    <x v="12"/>
    <m/>
    <x v="12"/>
    <x v="41"/>
    <s v="O18289030002"/>
    <s v="BOD"/>
    <n v="1828903"/>
    <m/>
    <s v="00099021001 DEPOSITO DE EFECTIVO, DEPOSITANTE: CARLOS EDUARDO TITO MELGAR, CONCEPTO: REGULARIZACIONES POR TOPE SALARIAL GESTION ENERO 2019, CUENTA DE DEPOSITO: CUENTA UNICA DEL TESORO / DJBR."/>
    <m/>
    <m/>
    <m/>
    <m/>
    <n v="0"/>
    <n v="1347.2"/>
    <s v="NO_CONCILIADO"/>
  </r>
  <r>
    <x v="12"/>
    <m/>
    <x v="12"/>
    <x v="41"/>
    <s v="O18289110002"/>
    <s v="BOD"/>
    <n v="1828911"/>
    <m/>
    <s v="00099021001 DEPOSITO DE EFECTIVO, DEPOSITANTE: CARLOS EDUARDO TITO MELGAR, CONCEPTO: REGULARIZACIONES POR TOPE SALARIAL GESTION FEBRERO 2019, CUENTA DE DEPOSITO: CUENTA UNICA DEL TESORO / DJBR."/>
    <m/>
    <m/>
    <m/>
    <m/>
    <n v="0"/>
    <n v="1347.2"/>
    <s v="NO_CONCILIADO"/>
  </r>
  <r>
    <x v="0"/>
    <m/>
    <x v="0"/>
    <x v="41"/>
    <s v="O18289130002"/>
    <s v="BOD"/>
    <n v="1828913"/>
    <m/>
    <s v="00099021001 DEPOSITO DE EFECTIVO, DEPOSITANTE: FLORA RODRIGUEZ SIRPA, CONCEPTO: DEVOLUCION POR COBRO INDEBIDO, CUENTA DE DEPOSITO: CUENTA UNICA DEL TESORO"/>
    <m/>
    <m/>
    <m/>
    <m/>
    <n v="0"/>
    <n v="6200"/>
    <s v="NO_CONCILIADO"/>
  </r>
  <r>
    <x v="12"/>
    <m/>
    <x v="12"/>
    <x v="41"/>
    <s v="O18289140002"/>
    <s v="BOD"/>
    <n v="1828914"/>
    <m/>
    <s v="00099021001 DEPOSITO DE EFECTIVO, DEPOSITANTE: CARLOS EDUARDO TITO MELGAR, CONCEPTO: REGULARIZACIONES POR TOPE SALARIAL GESTIO MARZO 2019, CUENTA DE DEPOSITO: CUENTA UNICA DEL TESORO / DJBR."/>
    <m/>
    <m/>
    <m/>
    <m/>
    <n v="0"/>
    <n v="1347.2"/>
    <s v="NO_CONCILIADO"/>
  </r>
  <r>
    <x v="12"/>
    <m/>
    <x v="12"/>
    <x v="41"/>
    <s v="O18289160002"/>
    <s v="BOD"/>
    <n v="1828916"/>
    <m/>
    <s v="00099021001 DEPOSITO DE EFECTIVO, DEPOSITANTE: CARLOS EDUARDO TITO MELGAR, CONCEPTO: REGULARIZACIONES POR TOPE SALARIAL GESTION ABRIL 2019, CUENTA DE DEPOSITO: CUENTA UNICA DEL TESORO / DJBR."/>
    <m/>
    <m/>
    <m/>
    <m/>
    <n v="0"/>
    <n v="1347.2"/>
    <s v="NO_CONCILIADO"/>
  </r>
  <r>
    <x v="12"/>
    <m/>
    <x v="12"/>
    <x v="41"/>
    <s v="O18289170002"/>
    <s v="BOD"/>
    <n v="1828917"/>
    <m/>
    <s v="00099021001 DEPOSITO DE EFECTIVO, DEPOSITANTE: CARLOS EDUARDO TITO MELGAR, CONCEPTO: REGULARIZACIONES POR TOPE SALARIAL GESTION MAYO 2019, CUENTA DE DEPOSITO: CUENTA UNICA DEL TESORO / DJBR."/>
    <m/>
    <m/>
    <m/>
    <m/>
    <n v="0"/>
    <n v="1861.21"/>
    <s v="NO_CONCILIADO"/>
  </r>
  <r>
    <x v="12"/>
    <m/>
    <x v="12"/>
    <x v="41"/>
    <s v="O18289180002"/>
    <s v="BOD"/>
    <n v="1828918"/>
    <m/>
    <s v="00099021001 DEPOSITO DE EFECTIVO, DEPOSITANTE: CARLOS EDUARDO TITO MELGAR, CONCEPTO: REGULARIZACIONES POR TOPE SALARIAL GESTION JUNIO 2019, CUENTA DE DEPOSITO: CUENTA UNICA DEL TESORO / DJBR."/>
    <m/>
    <m/>
    <m/>
    <m/>
    <n v="0"/>
    <n v="1861.21"/>
    <s v="NO_CONCILIADO"/>
  </r>
  <r>
    <x v="12"/>
    <m/>
    <x v="12"/>
    <x v="41"/>
    <s v="O18289210002"/>
    <s v="BOD"/>
    <n v="1828921"/>
    <m/>
    <s v="00099021001 DEPOSITO DE EFECTIVO, DEPOSITANTE: CARLOS EDUARDO TITO MELGAR, CONCEPTO: REGULARZACIONES POR TOPE SALARIAL GESTION JULIO 2019, CUENTA DE DEPOSITO: CUENTA UNICA DEL TESORO / DJBR."/>
    <m/>
    <m/>
    <m/>
    <m/>
    <n v="0"/>
    <n v="1861.21"/>
    <s v="NO_CONCILIADO"/>
  </r>
  <r>
    <x v="12"/>
    <m/>
    <x v="12"/>
    <x v="41"/>
    <s v="O18289220002"/>
    <s v="BOD"/>
    <n v="1828922"/>
    <m/>
    <s v="00099021001 DEPOSITO DE EFECTIVO, DEPOSITANTE: CARLOS EDUARDO TITO MELGAR, CONCEPTO: REGULARIZACIONES POR TOPE SALARIAL GESTION AGOSTO 2019, CUENTA DE DEPOSITO: CUENTA UNICA DEL TESORO / DJBR."/>
    <m/>
    <m/>
    <m/>
    <m/>
    <n v="0"/>
    <n v="1861.21"/>
    <s v="NO_CONCILIADO"/>
  </r>
  <r>
    <x v="12"/>
    <m/>
    <x v="12"/>
    <x v="41"/>
    <s v="O18289240002"/>
    <s v="BOD"/>
    <n v="1828924"/>
    <m/>
    <s v="00099021001 DEPOSITO DE EFECTIVO, DEPOSITANTE: CARLOS EDUARDO TITO MELGAR, CONCEPTO: REGULARIZACIONES POR TOPE SALARIAL GESTION SEPTIEMBRE 2019, CUENTA DE DEPOSITO: CUENTA UNICA DEL TESORO / DJBR."/>
    <m/>
    <m/>
    <m/>
    <m/>
    <n v="0"/>
    <n v="1888.1"/>
    <s v="NO_CONCILIADO"/>
  </r>
  <r>
    <x v="12"/>
    <m/>
    <x v="12"/>
    <x v="41"/>
    <s v="O18289350002"/>
    <s v="BOD"/>
    <n v="1828935"/>
    <m/>
    <s v="00099021001 DEPOSITO DE EFECTIVO, DEPOSITANTE: PABLO GONZALO SOTELO CABALLERO, CONCEPTO: DEVOLUCION DE DIFERENCIA DE SALARIO, CUENTA DE DEPOSITO: CUENTA UNICA DEL TESORO / DJBR."/>
    <m/>
    <m/>
    <m/>
    <m/>
    <n v="0"/>
    <n v="300"/>
    <s v="NO_CONCILIADO"/>
  </r>
  <r>
    <x v="12"/>
    <m/>
    <x v="12"/>
    <x v="41"/>
    <s v="O18289400002"/>
    <s v="BOD"/>
    <n v="1828940"/>
    <m/>
    <s v="00099021001 DEPOSITO DE EFECTIVO, DEPOSITANTE: WALTER ANTONIO ARANCIBIA PACHECO, CONCEPTO: DOBLE PERCEPCION, CUENTA DE DEPOSITO: CUENTA UNICA DEL TESORO"/>
    <m/>
    <m/>
    <m/>
    <m/>
    <n v="0"/>
    <n v="1867.32"/>
    <s v="NO_CONCILIADO"/>
  </r>
  <r>
    <x v="37"/>
    <m/>
    <x v="37"/>
    <x v="41"/>
    <s v="O18289550002"/>
    <s v="BOD"/>
    <n v="1828955"/>
    <m/>
    <s v="00099021001 DEPOSITO DE EFECTIVO, DEPOSITANTE: IVAN F. DELGADO SANTIVAÑEZ, CONCEPTO: DOBLE PERCEPCION, CUENTA DE DEPOSITO: CUENTA UNICA DEL TESORO / DJBR."/>
    <m/>
    <m/>
    <m/>
    <m/>
    <n v="0"/>
    <n v="1370.94"/>
    <s v="NO_CONCILIADO"/>
  </r>
  <r>
    <x v="0"/>
    <m/>
    <x v="0"/>
    <x v="41"/>
    <s v="O18289660002"/>
    <s v="BOD"/>
    <n v="1828966"/>
    <m/>
    <s v="00099021001 DEPOSITO DE EFECTIVO, DEPOSITANTE: GUIDO CRESPO V., CONCEPTO: PRA, CUENTA DE DEPOSITO: CUENTA UNICA DEL TESORO"/>
    <m/>
    <m/>
    <m/>
    <m/>
    <n v="0"/>
    <n v="400"/>
    <s v="NO_CONCILIADO"/>
  </r>
  <r>
    <x v="73"/>
    <m/>
    <x v="73"/>
    <x v="41"/>
    <s v="O18289730002"/>
    <s v="BOD"/>
    <n v="1828973"/>
    <m/>
    <s v="00099021001 DEPOSITO DE EFECTIVO, DEPOSITANTE: RENE ALFONSO URUÑO CHOQUE, CONCEPTO: PAGO REVERSION, CUENTA DE DEPOSITO: CUENTA UNICA DEL TESORO / DJBR."/>
    <m/>
    <m/>
    <m/>
    <m/>
    <n v="0"/>
    <n v="50"/>
    <s v="NO_CONCILIADO"/>
  </r>
  <r>
    <x v="30"/>
    <m/>
    <x v="30"/>
    <x v="41"/>
    <s v="O18289750002"/>
    <s v="BOD"/>
    <n v="1828975"/>
    <m/>
    <s v="00133012001 DEPOSITO DE EFECTIVO, DEPOSITANTE: LOTERIA NACIONAL DE B Y S, CONCEPTO: V.C. FONDO DE IMPUESTOS NO EJECUTADOS POR LONABOL, CUENTA DE DEPOSITO: CUENTA UNICA DEL TESORO"/>
    <m/>
    <m/>
    <m/>
    <m/>
    <n v="0"/>
    <n v="129330.75"/>
    <s v="NO_CONCILIADO"/>
  </r>
  <r>
    <x v="20"/>
    <m/>
    <x v="20"/>
    <x v="41"/>
    <s v="O18289820002"/>
    <s v="BOD"/>
    <n v="1828982"/>
    <m/>
    <s v="00580012001 DEPOSITO DE EFECTIVO, DEPOSITANTE: DEP ADUANEROS BOLIVIANOS DAB, CONCEPTO: DEVOLUCION DE DEP, CUENTA DE DEPOSITO: CUENTA UNICA DEL TESORO"/>
    <m/>
    <m/>
    <m/>
    <m/>
    <n v="0"/>
    <n v="523"/>
    <s v="NO_CONCILIADO"/>
  </r>
  <r>
    <x v="20"/>
    <m/>
    <x v="20"/>
    <x v="41"/>
    <s v="O18289880002"/>
    <s v="BOD"/>
    <n v="1828988"/>
    <m/>
    <s v="00580012001 DEPOSITO DE EFECTIVO, DEPOSITANTE: EDWIN JIMI NINA AGUILAR, CONCEPTO: DEVOLUCION DE CAJA CHICA, CUENTA DE DEPOSITO: CUENTA UNICA DEL TESORO"/>
    <m/>
    <m/>
    <m/>
    <m/>
    <n v="0"/>
    <n v="1166.3499999999999"/>
    <s v="NO_CONCILIADO"/>
  </r>
  <r>
    <x v="8"/>
    <m/>
    <x v="8"/>
    <x v="41"/>
    <s v="O18290890002"/>
    <s v="BOD"/>
    <n v="1829089"/>
    <m/>
    <s v="00086011109 DEPOSITO DE EFECTIVO, DEPOSITANTE: AUTORIDAD PLURINACIONAL DE LA MADRE TIERRA, CONCEPTO: REPOSICION DE CREDENCIAL ING. MARIO ZENTENO, CUENTA DE DEPOSITO: CUENTA UNICA DEL TESORO"/>
    <m/>
    <m/>
    <m/>
    <m/>
    <n v="0"/>
    <n v="50"/>
    <s v="NO_CONCILIADO"/>
  </r>
  <r>
    <x v="57"/>
    <m/>
    <x v="57"/>
    <x v="41"/>
    <s v="B18288830002"/>
    <s v="BOD"/>
    <n v="1828883"/>
    <m/>
    <s v="00099021001 DEP.DE CHEQ.AJENOS,RET.DE CAM.,CONCEPTO: DEVOLUCION DE PASAJES AEREO LA PAZ-SANTA CRUZ DEL 19 AL 13 DIC. 2019 LELIO IBAÑEZ GONZALES-ATT,DEP.: MARIA ANGELICA TARIFA BORDA-ATT"/>
    <m/>
    <m/>
    <m/>
    <m/>
    <n v="0"/>
    <n v="893.99"/>
    <s v="NO_CONCILIADO"/>
  </r>
  <r>
    <x v="3"/>
    <m/>
    <x v="3"/>
    <x v="41"/>
    <s v="B18288970002"/>
    <s v="BOD"/>
    <n v="1828897"/>
    <m/>
    <s v="00212012001 DEP.DE CHEQ.AJENOS,RET.DE CAM.,CONCEPTO: PROCESO COACTIVO FISCAL C/JULIO CESAR ECHEVERRIA HINOJOSA,DEP.: INRA-NACIONAL , PROCEDENCIA: BANCO UNION S.A., CHEQUE: 1747, FECHA DE EMISION:03/03/2020"/>
    <m/>
    <m/>
    <m/>
    <m/>
    <n v="0"/>
    <n v="35871.33"/>
    <s v="NO_CONCILIADO"/>
  </r>
  <r>
    <x v="3"/>
    <m/>
    <x v="3"/>
    <x v="41"/>
    <s v="B18288990002"/>
    <s v="BOD"/>
    <n v="1828899"/>
    <m/>
    <s v="00212012001 DEP.DE CHEQ.AJENOS,RET.DE CAM.,CONCEPTO: PROCESO COACTIVO FISCAL C/ MARTI N LUNA BURGOA,DEP.: INRA-NACIONAL , PROCEDENCIA: BANCO UNION S.A., CHEQUE: 1748, FECHA DE EMISION:03/03/2020"/>
    <m/>
    <m/>
    <m/>
    <m/>
    <n v="0"/>
    <n v="20536.64"/>
    <s v="NO_CONCILIADO"/>
  </r>
  <r>
    <x v="0"/>
    <m/>
    <x v="0"/>
    <x v="41"/>
    <s v="B18289380002"/>
    <s v="BOD"/>
    <n v="1828938"/>
    <m/>
    <s v="00099021001 DEP.DE CHEQ.AJENOS,RET.DE CAM.,CONCEPTO: DEVOLUCION DE CC NO COBRADA NOVIEMBRE Y AGUINALDO 2019,DEP.: LA VITALICIA SEGUROS Y REASEGUROS DE VIDA S.A. , PROCEDENCIA: BANCO BISA S.A., CHEQUE: 61827, FECHA DE EMISION:04/03/2020"/>
    <m/>
    <m/>
    <m/>
    <m/>
    <n v="0"/>
    <n v="105622.38"/>
    <s v="NO_CONCILIADO"/>
  </r>
  <r>
    <x v="73"/>
    <m/>
    <x v="73"/>
    <x v="41"/>
    <s v="B18289590002"/>
    <s v="BOD"/>
    <n v="1828959"/>
    <m/>
    <s v="00020011104 DEP.DE CHEQ.AJENOS,RET.DE CAM.,CONCEPTO: REVERSION DE SALDOS NO EEJCUTADOS DE LA GESTION 2019 CORRESPONDIENTE,DEP.: MINISTERIO DE DEFENSA , PROCEDENCIA: BANCO UNION S.A., CHEQUE: 20401, FECHA DE EMISION:14/02/2020"/>
    <m/>
    <m/>
    <m/>
    <m/>
    <n v="0"/>
    <n v="7683.02"/>
    <s v="NO_CONCILIADO"/>
  </r>
  <r>
    <x v="8"/>
    <m/>
    <x v="8"/>
    <x v="41"/>
    <s v="O18290900002"/>
    <s v="BOD"/>
    <n v="1829090"/>
    <m/>
    <s v="00086011109 DEPOSITO DE EFECTIVO, DEPOSITANTE: AUTORIDAD PLURINACIONAL DE LA MADRE TIERRA, CONCEPTO: REPOSICION DE CREDENCIAL ING JUAN CARLOS BULTRON, CUENTA DE DEPOSITO: CUENTA UNICA DEL TESORO"/>
    <m/>
    <m/>
    <m/>
    <m/>
    <n v="0"/>
    <n v="50"/>
    <s v="NO_CONCILIADO"/>
  </r>
  <r>
    <x v="46"/>
    <m/>
    <x v="46"/>
    <x v="41"/>
    <s v="O18291040002"/>
    <s v="BOD"/>
    <n v="1829104"/>
    <m/>
    <s v="00595012001 DEPOSITO DE EFECTIVO, DEPOSITANTE: GUSTAVO MARCELO BASCOPE CASTRO, CONCEPTO: DEVOLUCION PAGO EN EXCESO AGUINALDO EN FINIQUITO, CUENTA DE DEPOSITO: CUENTA UNICA DEL TESORO"/>
    <m/>
    <m/>
    <m/>
    <m/>
    <n v="0"/>
    <n v="1602.9"/>
    <s v="NO_CONCILIADO"/>
  </r>
  <r>
    <x v="59"/>
    <m/>
    <x v="59"/>
    <x v="41"/>
    <s v="O18291200002"/>
    <s v="BOD"/>
    <n v="1829120"/>
    <m/>
    <s v="00599012001 DEPOSITO DE EFECTIVO, DEPOSITANTE: SAUL CHINO QUISPE, CONCEPTO: DEVOLUCION DE FONDOS NO UTILIZADOS, CUENTA DE DEPOSITO: CUENTA UNICA DEL TESORO"/>
    <m/>
    <m/>
    <m/>
    <m/>
    <n v="0"/>
    <n v="754.97"/>
    <s v="NO_CONCILIADO"/>
  </r>
  <r>
    <x v="6"/>
    <m/>
    <x v="6"/>
    <x v="41"/>
    <s v="O18291270002"/>
    <s v="BOD"/>
    <n v="1829127"/>
    <m/>
    <s v="00132012007 DEPOSITO DE EFECTIVO, DEPOSITANTE: FERNANDO LIZANDRO SANTANDER LAURA, CONCEPTO: DEPÓSITO POR FONDOS NO UTILIZADOS DEL DESEMBOLSO CON COMPROBANTE C-31 N° 1180, CUENTA DE DEPOSITO: CUENTA UNICA DEL TESORO"/>
    <m/>
    <m/>
    <m/>
    <m/>
    <n v="0"/>
    <n v="285.67"/>
    <s v="NO_CONCILIADO"/>
  </r>
  <r>
    <x v="12"/>
    <m/>
    <x v="12"/>
    <x v="41"/>
    <s v="O18291310002"/>
    <s v="BOD"/>
    <n v="1829131"/>
    <m/>
    <s v="00099021001 DEPOSITO DE EFECTIVO, DEPOSITANTE: JHOZEF FABIO LAIME AGUILAR, CONCEPTO: DEVOLUCION RENUMERACION MAXIMA PERMITIDA, CUENTA DE DEPOSITO: CUENTA UNICA DEL TESORO / DJBR."/>
    <m/>
    <m/>
    <m/>
    <m/>
    <n v="0"/>
    <n v="1055.0999999999999"/>
    <s v="NO_CONCILIADO"/>
  </r>
  <r>
    <x v="18"/>
    <m/>
    <x v="18"/>
    <x v="41"/>
    <s v="O18291350002"/>
    <s v="BOD"/>
    <n v="1829135"/>
    <m/>
    <s v="00035011105 DEPOSITO DE EFECTIVO, DEPOSITANTE: OMAR GONZALO UZQUIANO ARENE, CONCEPTO: DEVOLUCION DE FONDO EN AVANCE POR GASTOS DE TRASLADO DE LA UCAS BENI, CUENTA DE DEPOSITO: CUENTA UNICA DEL TESORO"/>
    <m/>
    <m/>
    <m/>
    <m/>
    <n v="0"/>
    <n v="331"/>
    <s v="NO_CONCILIADO"/>
  </r>
  <r>
    <x v="27"/>
    <m/>
    <x v="27"/>
    <x v="41"/>
    <s v="G12875430002"/>
    <s v="CRV"/>
    <n v="1287543"/>
    <m/>
    <s v="REGULARIZACION DE TRANSFERENCIA DEL EXTERIOR SEGUN SWIFT NO.2221 DE FECHA 04/03/2020 ORDENANTE: CONSULADO DE BOLIVIA EN WASHINGTON REF.: 202KA21596QU0C55 LIB. 00340012005 SEGIP - RECAUDACION EXTERIOR - CEDULAS DE IDENTIDAD"/>
    <m/>
    <m/>
    <m/>
    <m/>
    <n v="0"/>
    <n v="40422.959999999999"/>
    <s v="NO_CONCILIADO"/>
  </r>
  <r>
    <x v="27"/>
    <m/>
    <x v="27"/>
    <x v="41"/>
    <s v="G12875440001"/>
    <s v="CVD"/>
    <n v="1287544"/>
    <m/>
    <s v="COBRO COSTOS DE PAPELERIA POR REGULARIZACION DE TRANSFERENCIA DEL EXTERIOR POR ORDEN DE CONSULADO DE BOLIVIA EN WASHINGTON REF.: 202KA21596QU0C55 LIB. 00340012003 RECAUDACION EXTRANJERIA - C.I. -L.C."/>
    <m/>
    <m/>
    <m/>
    <m/>
    <n v="50"/>
    <n v="0"/>
    <s v="NO_CONCILIADO"/>
  </r>
  <r>
    <x v="10"/>
    <m/>
    <x v="10"/>
    <x v="41"/>
    <s v="G12876770003"/>
    <s v="CVD"/>
    <n v="1287677"/>
    <m/>
    <s v="PROVISION DE FONDOS A SOLICITUD DE YACIMIENTOS PETROLIFEROS FISCALES BOLIVIANOS SEGUN SOLICITUD YPFB-0084-2020 REF: PAGO A YPFB CHACO SA POR SERV INTERRUMPIBLE DE TRANSP MI DUCTO MENOR CARRASCO BULO BULO ENERO 2020 LIB. 00513012007 YPFB - RECURSOS NACIONALIZACIÓN"/>
    <m/>
    <m/>
    <m/>
    <m/>
    <n v="50"/>
    <n v="0"/>
    <s v="NO_CONCILIADO"/>
  </r>
  <r>
    <x v="29"/>
    <m/>
    <x v="29"/>
    <x v="41"/>
    <s v="G12878250004"/>
    <s v="DVD"/>
    <n v="10453"/>
    <m/>
    <s v="VENTA DE DIVISAS CON TRANSFERENCIA DE FONDOS A SOLICITUD DE MINISTERIO DE EDUCACION SEGUN SOLICITUD 10453 REF: TRASPASO PARA UNIVERSIDAD POLITECNICA DE MADRID (JORGE MARCELO FUNES MARTINEZ) EQUIVALENTES 6.964,34 USD LIB. 00099021001 TGN-RECURSOS ORDINARIOS (3987) POR DIFERENCIAL CAMBIARIO"/>
    <m/>
    <m/>
    <m/>
    <m/>
    <n v="1521.1"/>
    <n v="0"/>
    <s v="NO_CONCILIADO"/>
  </r>
  <r>
    <x v="29"/>
    <m/>
    <x v="29"/>
    <x v="41"/>
    <s v="G12878270004"/>
    <s v="DVD"/>
    <n v="10459"/>
    <m/>
    <s v="VENTA DE DIVISAS CON TRANSFERENCIA DE FONDOS A SOLICITUD DE MINISTERIO DE EDUCACION SEGUN SOLICITUD 10459 REF: TRASPASO PARA UNIVERSITAT DE BARCELONA (DIEGO ALIRIO CHAMBI AGUILAR) EQUIVALENTES 5.604,61 USD LIB. 00099021001 TGN-RECURSOS ORDINARIOS (3987) POR DIFERENCIAL CAMBIARIO"/>
    <m/>
    <m/>
    <m/>
    <m/>
    <n v="1224.1500000000001"/>
    <n v="0"/>
    <s v="NO_CONCILIADO"/>
  </r>
  <r>
    <x v="29"/>
    <m/>
    <x v="29"/>
    <x v="41"/>
    <s v="G12878280004"/>
    <s v="DVD"/>
    <n v="10460"/>
    <m/>
    <s v="VENTA DE DIVISAS CON TRANSFERENCIA DE FONDOS A SOLICITUD DE MINISTERIO DE EDUCACION SEGUN SOLICITUD 10460 REF: TRASPASO PARA RODRIGO RODRIGUEZ DELGADILLO EQUIVALENTES 5.489,78 USD LIB. 00099021001 TGN-RECURSOS ORDINARIOS (3987) POR DIFERENCIAL CAMBIARIO"/>
    <m/>
    <m/>
    <m/>
    <m/>
    <n v="1199.04"/>
    <n v="0"/>
    <s v="NO_CONCILIADO"/>
  </r>
  <r>
    <x v="10"/>
    <m/>
    <x v="10"/>
    <x v="41"/>
    <s v="G12878330001"/>
    <s v="CVD"/>
    <n v="1287833"/>
    <m/>
    <s v="COBRO COSTOS DE PAPELERIA SEGUN TRANSFERENCIA DEL EXTERIOR POR ORDEN DE COPAGAZ DISTRIBUIDORA DE GAS S.A. (SAO PAULO BRASIL) REF.: INV.150 FECHA VALOR 04/03/2020 LIB. 00513062001 YPFB-OPERACIONES PLANTA DE SEPARACION DE LIQUIDOS RIO GRANDE"/>
    <m/>
    <m/>
    <m/>
    <m/>
    <n v="50"/>
    <n v="0"/>
    <s v="NO_CONCILIADO"/>
  </r>
  <r>
    <x v="11"/>
    <m/>
    <x v="11"/>
    <x v="41"/>
    <s v="G12879570001"/>
    <s v="CVD"/>
    <n v="1287957"/>
    <m/>
    <s v="COBRO COSTOS DE PAPELERIA POR REGULARIZACION DE TRANSFERENCIA DEL EXTERIOR POR ORDEN DE EMBAJADA DE BOLIVIA SEOUL REF:GASTOS DE FUNCIONAMIENTO GESTION 2019 LIB. 00099021001 TGN-RECURSOS ORDINARIOS (3987)"/>
    <m/>
    <m/>
    <m/>
    <m/>
    <n v="50"/>
    <n v="0"/>
    <s v="NO_CONCILIADO"/>
  </r>
  <r>
    <x v="13"/>
    <m/>
    <x v="13"/>
    <x v="41"/>
    <s v="F0004074"/>
    <s v="DAU"/>
    <n v="1306150"/>
    <m/>
    <s v="A:00041014101 Débito automático al Gobierno Autónomo Municipal de Camataqui – Villa Abecia a favor del Ministerio de Desarrollo Productivo y Economía Plural (MIN DPEP) , por incumplimiento al Convenio Intergubernativo (Equipos de Computación) de fecha 22 de agosto de 2018 correspondiente a la dotación de equipos de computación a las Unidades Educativas Fiscales y de Convenio del Subsistema de Educación Regular."/>
    <m/>
    <m/>
    <m/>
    <m/>
    <n v="0"/>
    <n v="48546"/>
    <s v="NO_CONCILIADO"/>
  </r>
  <r>
    <x v="0"/>
    <m/>
    <x v="0"/>
    <x v="41"/>
    <s v="Q12509060002"/>
    <s v="CRV"/>
    <n v="1250906"/>
    <m/>
    <s v="NUMERO DE LIBRETA CUT: 00099021001 OPERACIÓN E75 TRANSFERENCIA DE LA CUENTA FISCAL BUN A LA CUT EN MN TRANSFERENCIA DE FONDOS A SOLICITUD DEL GOBIERNO AUTONOMO MUNICIPAL DE SERRANO CITE:GAMVS NÂ°040/2020 LA CTA. 3987 CUT LBRTA.00099021001."/>
    <m/>
    <m/>
    <m/>
    <m/>
    <n v="0"/>
    <n v="320.73"/>
    <s v="NO_CONCILIADO"/>
  </r>
  <r>
    <x v="10"/>
    <m/>
    <x v="10"/>
    <x v="41"/>
    <s v="S09799590002"/>
    <s v="CDC"/>
    <n v="979959"/>
    <m/>
    <s v="||REGISTRO DEVOLUCION FONDOS CARTA DE CREDITO I-2019-62 P/C Y.P.F.B. A/F DELTA COMPRESION S.R.L.,S/G NOTA YPFB/DFC-0552/URT-0263/2020,02/03/20. LIB.00513012004 LBP-YPFB-UNICOMERCIAL (4030005415/1-2188907) REF.:DEVOL.FONDOS LC I-2019-62"/>
    <m/>
    <m/>
    <m/>
    <m/>
    <n v="0"/>
    <n v="1851514"/>
    <s v="NO_CONCILIADO"/>
  </r>
  <r>
    <x v="21"/>
    <m/>
    <x v="21"/>
    <x v="41"/>
    <s v="S09799840003"/>
    <s v="COB"/>
    <n v="979984"/>
    <m/>
    <s v="||TRANSFERENCIA DE FONDOS S/G. MENSAJES SWIFT NROS. 02972 Y 02970 DE LA FECHA. (SECTOR PÚBLICO - SERVICIOS). DEBITO DE LA LIBRETA 00119012001 ADSIB, REPOSICION UTILES DE ESCRITORIO."/>
    <m/>
    <m/>
    <m/>
    <m/>
    <n v="50"/>
    <n v="0"/>
    <s v="NO_CONCILIADO"/>
  </r>
  <r>
    <x v="10"/>
    <m/>
    <x v="10"/>
    <x v="41"/>
    <s v="S09799600001"/>
    <s v="COB"/>
    <n v="979960"/>
    <m/>
    <s v="'COBRO DE UTILES DE ESCRITORIO POR´||BS50.-P/REGISTRO DEVOLUCION FONDOS CARTA DE CREDITO REF.:I-2019-62 P/C Y.P.F.B. A/F DELTA COMPRESION S.R.L.,EN COMPL.A COMP.979959,04/03/20. LIB.00513012004 LBP-YPFB-UNICOMERCIAL (4030005415/1-2188907) REF.:COMP.CONT.DEV.FONDOS LC I-2019-62"/>
    <m/>
    <m/>
    <m/>
    <m/>
    <n v="50"/>
    <n v="0"/>
    <s v="NO_CONCILIADO"/>
  </r>
  <r>
    <x v="78"/>
    <m/>
    <x v="78"/>
    <x v="41"/>
    <s v="S09799670003"/>
    <s v="COB"/>
    <n v="979967"/>
    <m/>
    <s v="||REGULARIZACIÓN DE NUESTRA OPERACIÓN NRO. 0979837 DE F. 02/03/2020 EN ATENCIÓN A CORREOS ELECTRÓNICOS DE LA DGAC Y AASANA. DEBITO DE LA LIBRETA 00117012001 DGAC, REPOSICION UTILES DE ESCRITORIO."/>
    <m/>
    <m/>
    <m/>
    <m/>
    <n v="50"/>
    <n v="0"/>
    <s v="NO_CONCILIADO"/>
  </r>
  <r>
    <x v="21"/>
    <m/>
    <x v="21"/>
    <x v="41"/>
    <s v="S09799830003"/>
    <s v="COB"/>
    <n v="979983"/>
    <m/>
    <s v="||TRANSFERENCIA DE FONDOS S/G. MENSAJES SWIFT NROS. 02971 Y 02969 DE LA FECHA. (SECTOR PÚBLICO - SERVICIOS). DEBITO DE LA LIBRETA 00119012001 ADSIB, REPOSICION UTILES DE ESCRITORIO."/>
    <m/>
    <m/>
    <m/>
    <m/>
    <n v="50"/>
    <n v="0"/>
    <s v="NO_CONCILIADO"/>
  </r>
  <r>
    <x v="0"/>
    <m/>
    <x v="0"/>
    <x v="41"/>
    <s v="F0004076"/>
    <s v="NTE"/>
    <n v="1292066"/>
    <m/>
    <s v="A:00099021001 TRANSFERENCIA DE RECUPERACIONES SEGÚN NOTA GEF-FI-PRE-JSZ-0270-NOT/20 PARA PAGO DE INTERESES DE ACUERDO A CONTRATO DE FIDEICOMISO “PROYECTOS DE INVERSION PUBLICA” CORRESPONDIENTE AL GAM SANTA CRUZ."/>
    <m/>
    <m/>
    <m/>
    <m/>
    <n v="0"/>
    <n v="609076.65"/>
    <s v="NO_CONCILIADO"/>
  </r>
  <r>
    <x v="0"/>
    <m/>
    <x v="0"/>
    <x v="41"/>
    <s v="F0004076"/>
    <s v="NTE"/>
    <n v="1293192"/>
    <m/>
    <s v="A:00099021001 TRANSFERENCIA DE RECUPERACIONES SEGÚN NOTA GEF-FI-PRE-JSZ-0270-NOT/20 PARA PAGO DE INTERESES DE ACUERDO A CONTRATO DE FIDEICOMISO “PROYECTOS DE INVERSION PUBLICA” CORRESPONDIENTE AL GAM TUPIZA."/>
    <m/>
    <m/>
    <m/>
    <m/>
    <n v="0"/>
    <n v="6036.77"/>
    <s v="NO_CONCILIADO"/>
  </r>
  <r>
    <x v="0"/>
    <m/>
    <x v="0"/>
    <x v="41"/>
    <s v="F0004076"/>
    <s v="NTE"/>
    <n v="1293185"/>
    <m/>
    <s v="A:00099021001 TRANSFERENCIA DE RECUPERACIONES SEGÚN NOTA GEF-FI-PRE-JSZ-0270-NOT/20 PARA PAGO DE INTERESES DE ACUERDO A CONTRATO DE FIDEICOMISO “PROYECTOS DE INVERSION PUBLICA” CORRESPONDIENTE AL GAM ORURO."/>
    <m/>
    <m/>
    <m/>
    <m/>
    <n v="0"/>
    <n v="20886.349999999999"/>
    <s v="NO_CONCILIADO"/>
  </r>
  <r>
    <x v="0"/>
    <m/>
    <x v="0"/>
    <x v="41"/>
    <s v="F0004076"/>
    <s v="NTE"/>
    <n v="1293179"/>
    <m/>
    <s v="A:00099021001 TRANSFERENCIA DE RECUPERACIONES SEGÚN NOTA GEF-FI-PRE-JSZ-0270-NOT/20 PARA PAGO DE INTERESES DE ACUERDO A CONTRATO DE FIDEICOMISO “PROYECTOS DE INVERSION PUBLICA” CORRESPONDIENTE AL GAM TIQUIPAYA."/>
    <m/>
    <m/>
    <m/>
    <m/>
    <n v="0"/>
    <n v="4579.3100000000004"/>
    <s v="NO_CONCILIADO"/>
  </r>
  <r>
    <x v="0"/>
    <m/>
    <x v="0"/>
    <x v="41"/>
    <s v="F0004076"/>
    <s v="NTE"/>
    <n v="1293182"/>
    <m/>
    <s v="A:00099021001 TRANSFERENCIA DE RECUPERACIONES SEGÚN NOTA GEF-FI-PRE-JSZ-0270-NOT/20 PARA PAGO DE INTERESES DE ACUERDO A CONTRATO DE FIDEICOMISO “PROYECTOS DE INVERSION PUBLICA” CORRESPONDIENTE AL GAM PADCAYA."/>
    <m/>
    <m/>
    <m/>
    <m/>
    <n v="0"/>
    <n v="5827.59"/>
    <s v="NO_CONCILIADO"/>
  </r>
  <r>
    <x v="0"/>
    <m/>
    <x v="0"/>
    <x v="41"/>
    <s v="F0004076"/>
    <s v="NTE"/>
    <n v="1293188"/>
    <m/>
    <s v="A:00099021001 TRANSFERENCIA DE RECUPERACIONES SEGÚN NOTA GEF-FI-PRE-JSZ-0270-NOT/20 PARA PAGO DE INTERESES DE ACUERDO A CONTRATO DE FIDEICOMISO “PROYECTOS DE INVERSION PUBLICA” CORRESPONDIENTE AL GAM COCHABAMBA."/>
    <m/>
    <m/>
    <m/>
    <m/>
    <n v="0"/>
    <n v="50368.9"/>
    <s v="NO_CONCILIADO"/>
  </r>
  <r>
    <x v="0"/>
    <m/>
    <x v="0"/>
    <x v="41"/>
    <s v="F0004076"/>
    <s v="NTE"/>
    <n v="1294561"/>
    <m/>
    <s v="A:00099021001 TRANSFERENCIA DE RECUPERACIONES SEGÚN NOTA GEF-FI-PRE-JSZ-0270-NOT/20 PARA PAGO DE INTERESES DE ACUERDO A CONTRATO DE FIDEICOMISO “PROYECTOS DE INVERSION PUBLICA” CORRESPONDIENTE AL GAM SANTA CRUZ."/>
    <m/>
    <m/>
    <m/>
    <m/>
    <n v="0"/>
    <n v="12145.34"/>
    <s v="NO_CONCILIADO"/>
  </r>
  <r>
    <x v="0"/>
    <m/>
    <x v="0"/>
    <x v="42"/>
    <s v="O18292640002"/>
    <s v="BOD"/>
    <n v="1829264"/>
    <m/>
    <s v="00099021001 DEPOSITO DE EFECTIVO, DEPOSITANTE: ROMUALDO QUISPE MAMANI, CONCEPTO: DEVOLUCION DE RENTA, CUENTA DE DEPOSITO: CUENTA UNICA DEL TESORO"/>
    <m/>
    <m/>
    <m/>
    <m/>
    <n v="0"/>
    <n v="300"/>
    <s v="NO_CONCILIADO"/>
  </r>
  <r>
    <x v="0"/>
    <m/>
    <x v="0"/>
    <x v="42"/>
    <s v="O18292890002"/>
    <s v="BOD"/>
    <n v="1829289"/>
    <m/>
    <s v="00099021001 DEPOSITO DE EFECTIVO, DEPOSITANTE: NUEMY PLATA VDA. DE LOPEZ, CONCEPTO: DEVOLUCION DE BENEFICIOS DE VIUDEZ, CUENTA DE DEPOSITO: CUENTA UNICA DEL TESORO"/>
    <m/>
    <m/>
    <m/>
    <m/>
    <n v="0"/>
    <n v="800"/>
    <s v="NO_CONCILIADO"/>
  </r>
  <r>
    <x v="0"/>
    <m/>
    <x v="0"/>
    <x v="42"/>
    <s v="O18293540002"/>
    <s v="BOD"/>
    <n v="1829354"/>
    <m/>
    <s v="00099021001 DEPOSITO DE EFECTIVO, DEPOSITANTE: ROBERTO FLOR CALZADILLA, CONCEPTO: DEVOLUCION, CUENTA DE DEPOSITO: CUENTA UNICA DEL TESORO"/>
    <m/>
    <m/>
    <m/>
    <m/>
    <n v="0"/>
    <n v="1360"/>
    <s v="NO_CONCILIADO"/>
  </r>
  <r>
    <x v="0"/>
    <m/>
    <x v="0"/>
    <x v="42"/>
    <s v="O18293650002"/>
    <s v="BOD"/>
    <n v="1829365"/>
    <m/>
    <s v="00099021001 DEPOSITO DE EFECTIVO, DEPOSITANTE: JUAN CARLOS RUIZ, CONCEPTO: PLAN DE PAGO MENSUAL, CUENTA DE DEPOSITO: CUENTA UNICA DEL TESORO"/>
    <m/>
    <m/>
    <m/>
    <m/>
    <n v="0"/>
    <n v="1700"/>
    <s v="NO_CONCILIADO"/>
  </r>
  <r>
    <x v="12"/>
    <m/>
    <x v="12"/>
    <x v="42"/>
    <s v="O18293700002"/>
    <s v="BOD"/>
    <n v="1829370"/>
    <m/>
    <s v="00099021001 DEPOSITO DE EFECTIVO, DEPOSITANTE: RUBEN RICARDO RAMIREZ AYALA, CONCEPTO: DOBLE PERCEPCION, CUENTA DE DEPOSITO: CUENTA UNICA DEL TESORO"/>
    <m/>
    <m/>
    <m/>
    <m/>
    <n v="0"/>
    <n v="19694.64"/>
    <s v="NO_CONCILIADO"/>
  </r>
  <r>
    <x v="22"/>
    <m/>
    <x v="22"/>
    <x v="42"/>
    <s v="O18293920002"/>
    <s v="BOD"/>
    <n v="1829392"/>
    <m/>
    <s v="00099021001 DEPOSITO DE EFECTIVO, DEPOSITANTE: MINISTERIO DE MINERIA Y METALURGIA, CONCEPTO: DEVOLUCION EXCEDENTE TELEFONIA MOVIL DICIEMBRE 2019 C31:72, CUENTA DE DEPOSITO: CUENTA UNICA DEL TESORO"/>
    <m/>
    <m/>
    <m/>
    <m/>
    <n v="0"/>
    <n v="188.13"/>
    <s v="NO_CONCILIADO"/>
  </r>
  <r>
    <x v="71"/>
    <m/>
    <x v="71"/>
    <x v="42"/>
    <s v="O18293990002"/>
    <s v="BOD"/>
    <n v="1829399"/>
    <m/>
    <s v="00593012001 DEPOSITO DE EFECTIVO, DEPOSITANTE: EMPRESA ESTATAL YACANA DANIEL GARCIA VISCARRA, CONCEPTO: REVERCION DE GASOLINA, CUENTA DE DEPOSITO: CUENTA UNICA DEL TESORO"/>
    <m/>
    <m/>
    <m/>
    <m/>
    <n v="0"/>
    <n v="10"/>
    <s v="NO_CONCILIADO"/>
  </r>
  <r>
    <x v="0"/>
    <m/>
    <x v="0"/>
    <x v="42"/>
    <s v="O18294000002"/>
    <s v="BOD"/>
    <n v="1829400"/>
    <m/>
    <s v="00099021001 DEPOSITO DE EFECTIVO, DEPOSITANTE: VICTORIA CARMEN RIVAS VDA DE COCHI, CONCEPTO: COBROS INDEBIDOS POR NUEVAS NUPCIAS, CUENTA DE DEPOSITO: CUENTA UNICA DEL TESORO"/>
    <m/>
    <m/>
    <m/>
    <m/>
    <n v="0"/>
    <n v="1726"/>
    <s v="NO_CONCILIADO"/>
  </r>
  <r>
    <x v="15"/>
    <m/>
    <x v="15"/>
    <x v="42"/>
    <s v="O18294060002"/>
    <s v="BOD"/>
    <n v="1829406"/>
    <m/>
    <s v="00099021001 DEPOSITO DE EFECTIVO, DEPOSITANTE: LOLA PORFIRIA RODRIGUEZ, CONCEPTO: DOBLE PERCEPCION, CUENTA DE DEPOSITO: CUENTA UNICA DEL TESORO / DJBR."/>
    <m/>
    <m/>
    <m/>
    <m/>
    <n v="0"/>
    <n v="800"/>
    <s v="NO_CONCILIADO"/>
  </r>
  <r>
    <x v="0"/>
    <m/>
    <x v="0"/>
    <x v="42"/>
    <s v="O18294410002"/>
    <s v="BOD"/>
    <n v="1829441"/>
    <m/>
    <s v="00099021001 DEPOSITO DE EFECTIVO, DEPOSITANTE: FELICIANO HUANCA LAURA, CONCEPTO: DEVOLUCION DE COBRO INDEBIDO, CUENTA DE DEPOSITO: CUENTA UNICA DEL TESORO"/>
    <m/>
    <m/>
    <m/>
    <m/>
    <n v="0"/>
    <n v="4310"/>
    <s v="NO_CONCILIADO"/>
  </r>
  <r>
    <x v="46"/>
    <m/>
    <x v="46"/>
    <x v="42"/>
    <s v="O18294550002"/>
    <s v="BOD"/>
    <n v="1829455"/>
    <m/>
    <s v="00595012002 DEPOSITO DE EFECTIVO, DEPOSITANTE: VICTOR MEJIA, CONCEPTO: DEVOLUCION DE CREDITO FISCAL DE LA FACTURA N° 65277 DE FECHA 31-01-2020, CUENTA DE DEPOSITO: CUENTA UNICA DEL TESORO"/>
    <m/>
    <m/>
    <m/>
    <m/>
    <n v="0"/>
    <n v="11"/>
    <s v="NO_CONCILIADO"/>
  </r>
  <r>
    <x v="36"/>
    <m/>
    <x v="36"/>
    <x v="42"/>
    <s v="B18293270002"/>
    <s v="BOD"/>
    <n v="1829327"/>
    <m/>
    <s v="00287104329 DEP.DE CHEQ.AJENOS,RET.DE CAM.,CONCEPTO: REVERSION DEL C-31 # 994/2019 PTS PROGRAMA PIU,DEP.: FPS/PIU/PTS , PROCEDENCIA: BANCO UNION S.A., CHEQUE: 219, FECHA DE EMISION:03/03/2020"/>
    <m/>
    <m/>
    <m/>
    <m/>
    <n v="0"/>
    <n v="63660"/>
    <s v="NO_CONCILIADO"/>
  </r>
  <r>
    <x v="36"/>
    <m/>
    <x v="36"/>
    <x v="42"/>
    <s v="B18293300002"/>
    <s v="BOD"/>
    <n v="1829330"/>
    <m/>
    <s v="00287104329 DEP.DE CHEQ.AJENOS,RET.DE CAM.,CONCEPTO: REVERSION DEL C-31 # 993/2019 PTS PROGRAMA PIU,DEP.: FPS/PIU/PTS , PROCEDENCIA: BANCO UNION S.A., CHEQUE: 220, FECHA DE EMISION:03/03/2020"/>
    <m/>
    <m/>
    <m/>
    <m/>
    <n v="0"/>
    <n v="21220"/>
    <s v="NO_CONCILIADO"/>
  </r>
  <r>
    <x v="36"/>
    <m/>
    <x v="36"/>
    <x v="42"/>
    <s v="B18293350002"/>
    <s v="BOD"/>
    <n v="1829335"/>
    <m/>
    <s v="00287102001 DEP.DE CHEQ.AJENOS,RET.DE CAM.,CONCEPTO: DEVOLUCION DE SALDOS NO EJECUTADOS POR ASIGNACION DE FONDOS EN AVANCE DE VIATICOS OF. DPTAL. POTOSI,DEP.: FONDO NAC. DE INVERSION PROD. SOCIAL -FPS"/>
    <m/>
    <m/>
    <m/>
    <m/>
    <n v="0"/>
    <n v="5040"/>
    <s v="NO_CONCILIADO"/>
  </r>
  <r>
    <x v="36"/>
    <m/>
    <x v="36"/>
    <x v="42"/>
    <s v="B18293370002"/>
    <s v="BOD"/>
    <n v="1829337"/>
    <m/>
    <s v="00287102001 DEP.DE CHEQ.AJENOS,RET.DE CAM.,CONCEPTO: DEVOLUCION DE SALDOS CORRESPONDIENTES A ASIGNACION DE FONDOS PARA GASOLINA OF. DPTAL. CHUQUISACA,DEP.: FONDO NAC. DE INV. PROD. Y SOCIAL -FPS"/>
    <m/>
    <m/>
    <m/>
    <m/>
    <n v="0"/>
    <n v="50.01"/>
    <s v="NO_CONCILIADO"/>
  </r>
  <r>
    <x v="84"/>
    <m/>
    <x v="84"/>
    <x v="42"/>
    <s v="B18293740002"/>
    <s v="BOD"/>
    <n v="1829374"/>
    <m/>
    <s v="00373024101 DEP.DE CHEQ.AJENOS,RET.DE CAM.,CONCEPTO: F.D.J. DEVOL INCAP DIC/19,DEP.: CAJA PETROLERA DE SALUD , PROCEDENCIA: BANCO UNION S.A., CHEQUE: 16739, FECHA DE EMISION:05/03/2020"/>
    <m/>
    <m/>
    <m/>
    <m/>
    <n v="0"/>
    <n v="6014.25"/>
    <s v="NO_CONCILIADO"/>
  </r>
  <r>
    <x v="50"/>
    <m/>
    <x v="50"/>
    <x v="42"/>
    <s v="B18293760002"/>
    <s v="BOD"/>
    <n v="1829376"/>
    <m/>
    <s v="00099021001 DEP.DE CHEQ.AJENOS,RET.DE CAM.,CONCEPTO: SEDES LP DEVOL INCAP TEMP DIC/19,DEP.: CAJA PETROLERA DE SALUD , PROCEDENCIA: BANCO UNION S.A., CHEQUE: 16741, FECHA DE EMISION:05/03/2020"/>
    <m/>
    <m/>
    <m/>
    <m/>
    <n v="0"/>
    <n v="2006.68"/>
    <s v="NO_CONCILIADO"/>
  </r>
  <r>
    <x v="15"/>
    <m/>
    <x v="15"/>
    <x v="42"/>
    <s v="O18294650002"/>
    <s v="BOD"/>
    <n v="1829465"/>
    <m/>
    <s v="00081011101 DEPOSITO DE EFECTIVO, DEPOSITANTE: CARLOS MARCA MARCA, CONCEPTO: REPOSICION DE CREDENCIAL MOPSV, CUENTA DE DEPOSITO: CUENTA UNICA DEL TESORO"/>
    <m/>
    <m/>
    <m/>
    <m/>
    <n v="0"/>
    <n v="25"/>
    <s v="NO_CONCILIADO"/>
  </r>
  <r>
    <x v="6"/>
    <m/>
    <x v="6"/>
    <x v="42"/>
    <s v="O18294760002"/>
    <s v="BOD"/>
    <n v="1829476"/>
    <m/>
    <s v="00132042002 DEPOSITO DE EFECTIVO, DEPOSITANTE: MARCO ANTONIO MEJIA TERAN, CONCEPTO: DEVOLUCION FONDOS EN AVANCE, CUENTA DE DEPOSITO: CUENTA UNICA DEL TESORO"/>
    <m/>
    <m/>
    <m/>
    <m/>
    <n v="0"/>
    <n v="6461.19"/>
    <s v="NO_CONCILIADO"/>
  </r>
  <r>
    <x v="13"/>
    <m/>
    <x v="13"/>
    <x v="42"/>
    <s v="O18294780002"/>
    <s v="BOD"/>
    <n v="1829478"/>
    <m/>
    <s v="00099021001 DEPOSITO DE EFECTIVO, DEPOSITANTE: ANIBAL ANDRES MELGAR SOLARES, CONCEPTO: DOBLE PERCEPCION, CUENTA DE DEPOSITO: CUENTA UNICA DEL TESORO / DJBR."/>
    <m/>
    <m/>
    <m/>
    <m/>
    <n v="0"/>
    <n v="1114.51"/>
    <s v="NO_CONCILIADO"/>
  </r>
  <r>
    <x v="83"/>
    <m/>
    <x v="83"/>
    <x v="42"/>
    <s v="O18294840002"/>
    <s v="BOD"/>
    <n v="1829484"/>
    <m/>
    <s v="00099021001 DEPOSITO DE EFECTIVO, DEPOSITANTE: TRIBUNAL CONSTITUCIONAL PLURINACIONAL, CONCEPTO: DEVOLUCION DE LICENCIAS SIN GOCE DE HABER MES DE ENERO/2020, CUENTA DE DEPOSITO: CUENTA UNICA DEL TESORO"/>
    <m/>
    <m/>
    <m/>
    <m/>
    <n v="0"/>
    <n v="12618.14"/>
    <s v="NO_CONCILIADO"/>
  </r>
  <r>
    <x v="73"/>
    <m/>
    <x v="73"/>
    <x v="42"/>
    <s v="O18294980002"/>
    <s v="BOD"/>
    <n v="1829498"/>
    <m/>
    <s v="00099021001 DEPOSITO DE EFECTIVO, DEPOSITANTE: RA - 5 VERGARA, CONCEPTO: REVERSION POR DUPLICIDAD DE PAGO POR EL SERVICIO DE AGUA POTABLE MES ENERO/20, CUENTA DE DEPOSITO: CUENTA UNICA DEL TESORO"/>
    <m/>
    <m/>
    <m/>
    <m/>
    <n v="0"/>
    <n v="482"/>
    <s v="NO_CONCILIADO"/>
  </r>
  <r>
    <x v="29"/>
    <m/>
    <x v="29"/>
    <x v="42"/>
    <s v="G12887890004"/>
    <s v="DVD"/>
    <n v="10452"/>
    <m/>
    <s v="VENTA DE DIVISAS CON TRANSFERENCIA DE FONDOS A SOLICITUD DE MINISTERIO DE EDUCACION SEGUN SOLICITUD 10452 REF: TRANSFER OF RESOURCES FOR THE UNIVERSITY OF SHEFFIELD (ROGER ALEJANDRO DEL BARCO VALDIVIA) EQUIVALENTES 29.052,16 USD LIB. 00099021001 TGN-RECURSOS ORDINARIOS (3987) POR DIFERENCIAL CAMBIARIO"/>
    <m/>
    <m/>
    <m/>
    <m/>
    <n v="2532.69"/>
    <n v="0"/>
    <s v="NO_CONCILIADO"/>
  </r>
  <r>
    <x v="29"/>
    <m/>
    <x v="29"/>
    <x v="42"/>
    <s v="G12887900004"/>
    <s v="DVD"/>
    <n v="10451"/>
    <m/>
    <s v="VENTA DE DIVISAS CON TRANSFERENCIA DE FONDOS A SOLICITUD DE MINISTERIO DE EDUCACION SEGUN SOLICITUD 10451 REF: TRANSFER OF RESOURCES FOR THE UNIVERSITY OF SHEFFIELD (MARIA FERNANDA ROJAS MICHAGA) EQUIVALENTES 29.052,16 USD LIB. 00099021001 TGN-RECURSOS ORDINARIOS (3987) POR DIFERENCIAL CAMBIARIO"/>
    <m/>
    <m/>
    <m/>
    <m/>
    <n v="2532.69"/>
    <n v="0"/>
    <s v="NO_CONCILIADO"/>
  </r>
  <r>
    <x v="29"/>
    <m/>
    <x v="29"/>
    <x v="42"/>
    <s v="G12887910004"/>
    <s v="DVD"/>
    <n v="10455"/>
    <m/>
    <s v="VENTA DE DIVISAS CON TRANSFERENCIA DE FONDOS A SOLICITUD DE MINISTERIO DE EDUCACION SEGUN SOLICITUD 10455 REF: TRANSFER OF RESOURCES FOR THE UNIVERSITY OF EDINBURGH (WILDER RUBEN URENA REYES) EQUIVALENTES 33.422,84 USD LIB. 00099021001 TGN-RECURSOS ORDINARIOS (3987) POR DIFERENCIAL CAMBIARIO"/>
    <m/>
    <m/>
    <m/>
    <m/>
    <n v="2913.71"/>
    <n v="0"/>
    <s v="NO_CONCILIADO"/>
  </r>
  <r>
    <x v="29"/>
    <m/>
    <x v="29"/>
    <x v="42"/>
    <s v="G12887920004"/>
    <s v="DVD"/>
    <n v="10457"/>
    <m/>
    <s v="VENTA DE DIVISAS CON TRANSFERENCIA DE FONDOS A SOLICITUD DE MINISTERIO DE EDUCACION SEGUN SOLICITUD 10457 REF: TRANSFER OF RESOURCES FOR UNIVERSITY OF LEEDS (JAIME TORRICO ACHA) EQUIVALENTES 29.244,98 USD LIB. 00099021001 TGN-RECURSOS ORDINARIOS (3987) POR DIFERENCIAL CAMBIARIO"/>
    <m/>
    <m/>
    <m/>
    <m/>
    <n v="2549.52"/>
    <n v="0"/>
    <s v="NO_CONCILIADO"/>
  </r>
  <r>
    <x v="29"/>
    <m/>
    <x v="29"/>
    <x v="42"/>
    <s v="G12887930004"/>
    <s v="DVD"/>
    <n v="10458"/>
    <m/>
    <s v="VENTA DE DIVISAS CON TRANSFERENCIA DE FONDOS A SOLICITUD DE MINISTERIO DE EDUCACION SEGUN SOLICITUD 10458 REF: TRANSFER OF RESOURCES FOR NEWCASTLE UNIVERSITY (ALISON RAISA QUIROZ VASQUEZ) EQUIVALENTES 29.193,56 USD LIB. 00099021001 TGN-RECURSOS ORDINARIOS (3987) POR DIFERENCIAL CAMBIARIO"/>
    <m/>
    <m/>
    <m/>
    <m/>
    <n v="2545.0300000000002"/>
    <n v="0"/>
    <s v="NO_CONCILIADO"/>
  </r>
  <r>
    <x v="29"/>
    <m/>
    <x v="29"/>
    <x v="42"/>
    <s v="G12887940004"/>
    <s v="DVD"/>
    <n v="10461"/>
    <m/>
    <s v="VENTA DE DIVISAS CON TRANSFERENCIA DE FONDOS A SOLICITUD DE MINISTERIO DE EDUCACION SEGUN SOLICITUD 10461 REF: TRANSFER OF RESOURCES FOR NEWCASTLE UNIVERSITY (FABRICIO SUAREZ ROCHA) EQUIVALENTES 29.193,56 USD LIB. 00099021001 TGN-RECURSOS ORDINARIOS (3987) POR DIFERENCIAL CAMBIARIO"/>
    <m/>
    <m/>
    <m/>
    <m/>
    <n v="2545.0300000000002"/>
    <n v="0"/>
    <s v="NO_CONCILIADO"/>
  </r>
  <r>
    <x v="17"/>
    <m/>
    <x v="17"/>
    <x v="42"/>
    <s v="F0004083"/>
    <s v="NTE"/>
    <n v="1307588"/>
    <m/>
    <s v="De: 00291012009 Traspaso de recursos a solicitud de la ABC sg nota CITE: ABC/GNA/SAF/ATE/2020-0495, por la ejecución de una Boleta de Garantía de correcta inversión de anticipo adicional N° 006606 emitida por el Banco Union S.A. por un total de Bs38.103.346,68 conciliado mediante C-21 SIP N° 271 en la gestión 2019, de los cuales la ABC devuelve al TGN Bs28.715.849,60 y el saldo según la ABC es devuelto a la Empresa mediante C-31 SIP N° 4 por Bs 9.387.497,08. HR 6-6434-R."/>
    <m/>
    <m/>
    <m/>
    <m/>
    <n v="28715849.600000001"/>
    <n v="0"/>
    <s v="NO_CONCILIADO"/>
  </r>
  <r>
    <x v="59"/>
    <m/>
    <x v="59"/>
    <x v="42"/>
    <s v="S09800250002"/>
    <s v="CRV"/>
    <n v="980025"/>
    <m/>
    <s v="'TRANSFERENCIA'||RECIBIDA DEL EXTERIOR SEGÚN MENSAJES SWIFT NOS. 2995-2985 (REM.EXT.) DE FECHA 05-03-2020 POR DESEMBOLSO DE CAF CONVENIO DE COOPERACION TECNICA 00749/17 NO REEMBOLSABLE SUSCRITO EL 17-11-2017 ENTRA LA CAF Y SEDEM. CUARTO DESEMBOLSO LIBRETA N° 00599028001 EBA-PROGRAMA APROVECHAMIENTO INTEGRAL DE LA CASTAÑA"/>
    <m/>
    <m/>
    <m/>
    <m/>
    <n v="0"/>
    <n v="82320"/>
    <s v="NO_CONCILIADO"/>
  </r>
  <r>
    <x v="59"/>
    <m/>
    <x v="59"/>
    <x v="42"/>
    <s v="S09800250003"/>
    <s v="COB"/>
    <n v="980025"/>
    <m/>
    <s v="'TRANSFERENCIA'||RECIBIDA DEL EXTERIOR SEGÚN MENSAJES SWIFT NOS. 2995-2985 (REM.EXT.) DE FECHA 05-03-2020 POR DESEMBOLSO DE CAF CONVENIO DE COOPERACION TECNICA 00749/17 NO REEMBOLSABLE SUSCRITO EL 17-11-2017 ENTRA LA CAF Y SEDEM. CUARTO DESEMBOLSO LIBRETA N° 00599028001 EBA-PROGRAMA APROVECHAMIENTO INTEGRAL DE LA CASTAÑA REF.: UTILES DE ESCRITORI"/>
    <m/>
    <m/>
    <m/>
    <m/>
    <n v="50"/>
    <n v="0"/>
    <s v="NO_CONCILIADO"/>
  </r>
  <r>
    <x v="10"/>
    <m/>
    <x v="10"/>
    <x v="42"/>
    <s v="G12890620001"/>
    <s v="CVD"/>
    <n v="1289062"/>
    <m/>
    <s v="COBRO COSTOS DE PAPELERIA SEGUN TRANSFERENCIA DEL EXTERIOR POR ORDEN DE COPAGAZ DISTRIBUIDORA DE GAS S.A. (SAO PAULO BRASIL) REF.: INV.154, 159, 157 FECHA VALOR 05/03/2020 LIB. 00513062001 YPFB-OPERACIONES PLANTA DE SEPARACION DE LIQUIDOS RIO GRANDE"/>
    <m/>
    <m/>
    <m/>
    <m/>
    <n v="50"/>
    <n v="0"/>
    <s v="NO_CONCILIADO"/>
  </r>
  <r>
    <x v="10"/>
    <m/>
    <x v="10"/>
    <x v="42"/>
    <s v="G12890660001"/>
    <s v="CVD"/>
    <n v="1289066"/>
    <m/>
    <s v="COBRO COSTOS DE PAPELERIA SEGUN TRANSFERENCIA DEL EXTERIOR POR ORDEN DE CORPORACION PETROLERA S.A. (ASUNCION PARAGUAY) REF.: S0600642BDFE01 FECHA VALOR 04/03/2020 LIB. 00513062001 YPFB-OPERACIONES PLANTA DE SEPARACION DE LIQUIDOS RIO GRANDE"/>
    <m/>
    <m/>
    <m/>
    <m/>
    <n v="50"/>
    <n v="0"/>
    <s v="NO_CONCILIADO"/>
  </r>
  <r>
    <x v="11"/>
    <m/>
    <x v="11"/>
    <x v="42"/>
    <s v="G12892040001"/>
    <s v="CVD"/>
    <n v="1289204"/>
    <m/>
    <s v="COBRO COSTOS DE PAPELERIA POR REGULARIZACION DE TRANSFERENCIA DEL EXTERIOR POR ORDEN DE EMBAJADA DE BOLIVIA QUITO-ECUADOR REF:DEV.SALDOS GTOS.DE FUNCIONAMIENTO GESTION 2019 LIB. 00099021001 TGN-RECURSOS ORDINARIOS (3987)"/>
    <m/>
    <m/>
    <m/>
    <m/>
    <n v="50"/>
    <n v="0"/>
    <s v="NO_CONCILIADO"/>
  </r>
  <r>
    <x v="11"/>
    <m/>
    <x v="11"/>
    <x v="42"/>
    <s v="G12892060001"/>
    <s v="CVD"/>
    <n v="1289206"/>
    <m/>
    <s v="COBRO COSTOS DE PAPELERIA POR REGULARIZACION DE TRANSFERENCIA DEL EXTERIOR POR ORDEN DE EMBAJADA DEL ESTADO PLURINACIONAL MANAGUA-NICARAGUA REF.DEV.SALDOS GTOS DE FUNC. R GESTION 2019 LIB. 00099021001 TGN-RECURSOS ORDINARIOS (3987)"/>
    <m/>
    <m/>
    <m/>
    <m/>
    <n v="50"/>
    <n v="0"/>
    <s v="NO_CONCILIADO"/>
  </r>
  <r>
    <x v="11"/>
    <m/>
    <x v="11"/>
    <x v="42"/>
    <s v="G12892080001"/>
    <s v="CVD"/>
    <n v="1289208"/>
    <m/>
    <s v="COBRO COSTOS DE PAPELERIA POR REGULARIZACION DE TRANSFERENCIA DEL EXTERIOR POR ORDEN DE EMBAJADA DE BOLIVIA QUITO ECUADOR REF.DEV.DE GASTOS DE FUNC. GESTION 2019 LIB. 00099021001 TGN-RECURSOS ORDINARIOS (3987)"/>
    <m/>
    <m/>
    <m/>
    <m/>
    <n v="50"/>
    <n v="0"/>
    <s v="NO_CONCILIADO"/>
  </r>
  <r>
    <x v="29"/>
    <m/>
    <x v="29"/>
    <x v="42"/>
    <s v="G12892140004"/>
    <s v="DVD"/>
    <n v="10473"/>
    <m/>
    <s v="VENTA DE DIVISAS CON TRANSFERENCIA DE FONDOS A SOLICITUD DE MINISTERIO DE EDUCACION SEGUN SOLICITUD 10473 REF: TRASPASO PARA MARIELA ARNOLD HUANCA EQUIVALENTES 5.567,49 USD LIB. 00099021001 TGN-RECURSOS ORDINARIOS (3987) POR DIFERENCIAL CAMBIARIO"/>
    <m/>
    <m/>
    <m/>
    <m/>
    <n v="1060.75"/>
    <n v="0"/>
    <s v="NO_CONCILIADO"/>
  </r>
  <r>
    <x v="29"/>
    <m/>
    <x v="29"/>
    <x v="42"/>
    <s v="G12892150004"/>
    <s v="DVD"/>
    <n v="10474"/>
    <m/>
    <s v="VENTA DE DIVISAS CON TRANSFERENCIA DE FONDOS A SOLICITUD DE MINISTERIO DE EDUCACION SEGUN SOLICITUD 10474 REF: TRASPASO PARA WALTER AGUSTIN PARADA VILLARROEL EQUIVALENTES 4.008,59 USD LIB. 00099021001 TGN-RECURSOS ORDINARIOS (3987) POR DIFERENCIAL CAMBIARIO"/>
    <m/>
    <m/>
    <m/>
    <m/>
    <n v="763.74"/>
    <n v="0"/>
    <s v="NO_CONCILIADO"/>
  </r>
  <r>
    <x v="29"/>
    <m/>
    <x v="29"/>
    <x v="42"/>
    <s v="G12892160004"/>
    <s v="DVD"/>
    <n v="10477"/>
    <m/>
    <s v="VENTA DE DIVISAS CON TRANSFERENCIA DE FONDOS A SOLICITUD DE MINISTERIO DE EDUCACION SEGUN SOLICITUD 10477 REF: TRASPASO PARA INSTITUT POLITECHNIQUE - AGENT COMPTABLE (MARIELA ARNOLD HUANCA) EQUIVALENTES 4.724,57 USD LIB. 00099021001 TGN-RECURSOS ORDINARIOS (3987) POR DIFERENCIAL CAMBIARIO"/>
    <m/>
    <m/>
    <m/>
    <m/>
    <n v="900.15"/>
    <n v="0"/>
    <s v="NO_CONCILIADO"/>
  </r>
  <r>
    <x v="29"/>
    <m/>
    <x v="29"/>
    <x v="42"/>
    <s v="G12892170004"/>
    <s v="DVD"/>
    <n v="10471"/>
    <m/>
    <s v="VENTA DE DIVISAS CON TRANSFERENCIA DE FONDOS A SOLICITUD DE MINISTERIO DE EDUCACION SEGUN SOLICITUD 10471 REF: TRASPASO PARA JORGE MARCELO FUNES MARTINEZ EQUIVALENTES 6.680,99 USD LIB. 00099021001 TGN-RECURSOS ORDINARIOS (3987) POR DIFERENCIAL CAMBIARIO"/>
    <m/>
    <m/>
    <m/>
    <m/>
    <n v="1272.9000000000001"/>
    <n v="0"/>
    <s v="NO_CONCILIADO"/>
  </r>
  <r>
    <x v="29"/>
    <m/>
    <x v="29"/>
    <x v="42"/>
    <s v="G12892180004"/>
    <s v="DVD"/>
    <n v="10475"/>
    <m/>
    <s v="VENTA DE DIVISAS CON TRANSFERENCIA DE FONDOS A SOLICITUD DE MINISTERIO DE EDUCACION SEGUN SOLICITUD 10475 REF: TRASPASO PARA CARLA RENE BALDIVIESO SORUCO EQUIVALENTES 5.567,49 USD LIB. 00099021001 TGN-RECURSOS ORDINARIOS (3987) POR DIFERENCIAL CAMBIARIO"/>
    <m/>
    <m/>
    <m/>
    <m/>
    <n v="1060.75"/>
    <n v="0"/>
    <s v="NO_CONCILIADO"/>
  </r>
  <r>
    <x v="29"/>
    <m/>
    <x v="29"/>
    <x v="42"/>
    <s v="G12892190004"/>
    <s v="DVD"/>
    <n v="10468"/>
    <m/>
    <s v="VENTA DE DIVISAS CON TRANSFERENCIA DE FONDOS A SOLICITUD DE MINISTERIO DE EDUCACION SEGUN SOLICITUD 10468 REF: TRASPASO PARA ADRIAN WALDEMAR DAROCA APARICIO EQUIVALENTES 6.680,99 USD LIB. 00099021001 TGN-RECURSOS ORDINARIOS (3987) POR DIFERENCIAL CAMBIARIO"/>
    <m/>
    <m/>
    <m/>
    <m/>
    <n v="1272.9000000000001"/>
    <n v="0"/>
    <s v="NO_CONCILIADO"/>
  </r>
  <r>
    <x v="29"/>
    <m/>
    <x v="29"/>
    <x v="42"/>
    <s v="G12892210004"/>
    <s v="DVD"/>
    <n v="10472"/>
    <m/>
    <s v="VENTA DE DIVISAS CON TRANSFERENCIA DE FONDOS A SOLICITUD DE MINISTERIO DE EDUCACION SEGUN SOLICITUD 10472 REF: TRASPASO PARA INSTITUT POLITECHNIQUE - AGENT COMPTABLE (RODRIGO RODRIGUEZ DELGADILLO) EQUIVALENTES 4.724,57 USD LIB. 00099021001 TGN-RECURSOS ORDINARIOS (3987) POR DIFERENCIAL CAMBIARIO"/>
    <m/>
    <m/>
    <m/>
    <m/>
    <n v="900.15"/>
    <n v="0"/>
    <s v="NO_CONCILIADO"/>
  </r>
  <r>
    <x v="78"/>
    <m/>
    <x v="78"/>
    <x v="42"/>
    <s v="S09800120003"/>
    <s v="COB"/>
    <n v="980012"/>
    <m/>
    <s v="||TRANSFERENCIA DE FONDOS S/G. MENSAJES SWIFT NROS. 02996 Y02984 DE LA FECHA. (SECTOR PÚBLICO - SOBREVUELOS). DEBITO DE LA LIBRETA 00117012001 DGAC, REPOSICION UTILES DE ESCRITORIO."/>
    <m/>
    <m/>
    <m/>
    <m/>
    <n v="50"/>
    <n v="0"/>
    <s v="NO_CONCILIADO"/>
  </r>
  <r>
    <x v="10"/>
    <m/>
    <x v="10"/>
    <x v="42"/>
    <s v="G12895050001"/>
    <s v="CVD"/>
    <n v="1289505"/>
    <m/>
    <s v="COBRO COSTOS DE PAPELERIA SEGUN TRANSFERENCIA DEL EXTERIOR POR ORDEN DE GAS CORONA S A E C A (ASUNCION PARAGUAY) REF.: SWF OF 20/03/05 FECHA VALOR 05/03/2020 LIB. 00513062001 YPFB-OPERACIONES PLANTA DE SEPARACION DE LIQUIDOS RIO GRANDE"/>
    <m/>
    <m/>
    <m/>
    <m/>
    <n v="50"/>
    <n v="0"/>
    <s v="NO_CONCILIADO"/>
  </r>
  <r>
    <x v="78"/>
    <m/>
    <x v="78"/>
    <x v="42"/>
    <s v="S09800510003"/>
    <s v="COB"/>
    <n v="980051"/>
    <m/>
    <s v="||REGULARIZACIÓN DE LA OPERACIÓN NRO. G-1284406 DE F. 28/02/2020 REGISTRADA POR EL DEPARTAMENTO DE OPERACIONES CAMBIARIAS Y CONVENIOS, SEGÚN INFORMACIÓN ADICIONAL DEL STANDARD CHARTERED BANK. DEBITO DE LA LIBRETA 00117012001 DGAC, REPOSICION UTILES DE ESCRITORIO."/>
    <m/>
    <m/>
    <m/>
    <m/>
    <n v="50"/>
    <n v="0"/>
    <s v="NO_CONCILIADO"/>
  </r>
  <r>
    <x v="78"/>
    <m/>
    <x v="78"/>
    <x v="42"/>
    <s v="S09800480003"/>
    <s v="COB"/>
    <n v="980048"/>
    <m/>
    <s v="||TRANSFERENCIA DE FONDOS S/G. MENSAJES SWIFT NROS. 03045 Y 03044 DE LA FECHA. (SECTOR PÚBLICO - SOBREVUELOS). DEBITO DE LA LIBRETA 00117012001 DGAC, REPOSICION UTILES DE ESCRITORIO."/>
    <m/>
    <m/>
    <m/>
    <m/>
    <n v="50"/>
    <n v="0"/>
    <s v="NO_CONCILIADO"/>
  </r>
  <r>
    <x v="11"/>
    <m/>
    <x v="11"/>
    <x v="42"/>
    <s v="F0004086"/>
    <s v="NTE"/>
    <n v="1305752"/>
    <m/>
    <s v="A:00099021001 El concepto de la mencionada operación corresponde a la transferencia de capital por el mes de Febrero/2020, de Cooperativa Sudamérica al TGN."/>
    <m/>
    <m/>
    <m/>
    <m/>
    <n v="0"/>
    <n v="638.66999999999996"/>
    <s v="NO_CONCILIADO"/>
  </r>
  <r>
    <x v="0"/>
    <m/>
    <x v="0"/>
    <x v="43"/>
    <s v="O18296240002"/>
    <s v="BOD"/>
    <n v="1829624"/>
    <m/>
    <s v="00099021001 DEPOSITO DE EFECTIVO, DEPOSITANTE: MIGUEL ARMANDO QUISBERT MAMANI, CONCEPTO: REVERSION ANTICIPADA, CUENTA DE DEPOSITO: CUENTA UNICA DEL TESORO"/>
    <m/>
    <m/>
    <m/>
    <m/>
    <n v="0"/>
    <n v="2928"/>
    <s v="NO_CONCILIADO"/>
  </r>
  <r>
    <x v="12"/>
    <m/>
    <x v="12"/>
    <x v="43"/>
    <s v="O18296350002"/>
    <s v="BOD"/>
    <n v="1829635"/>
    <m/>
    <s v="00099021001 DEPOSITO DE EFECTIVO, DEPOSITANTE: CARLOS FRANCISCO VARGAS DIAZ, CONCEPTO: DOBLE PERCEPCION, CUENTA DE DEPOSITO: CUENTA UNICA DEL TESORO"/>
    <m/>
    <m/>
    <m/>
    <m/>
    <n v="0"/>
    <n v="6084.1"/>
    <s v="NO_CONCILIADO"/>
  </r>
  <r>
    <x v="54"/>
    <m/>
    <x v="54"/>
    <x v="43"/>
    <s v="O18296560002"/>
    <s v="BOD"/>
    <n v="1829656"/>
    <m/>
    <s v="00192014101 DEPOSITO DE EFECTIVO, DEPOSITANTE: ISSELL YACA IBAÑEZ, CONCEPTO: SOBRANTE EN COMPRA DE MATERIAL ELECTRICO PREV N 171 FF,OO, 41-119, CUENTA DE DEPOSITO: CUENTA UNICA DEL TESORO"/>
    <m/>
    <m/>
    <m/>
    <m/>
    <n v="0"/>
    <n v="119.11"/>
    <s v="NO_CONCILIADO"/>
  </r>
  <r>
    <x v="54"/>
    <m/>
    <x v="54"/>
    <x v="43"/>
    <s v="O18296580002"/>
    <s v="BOD"/>
    <n v="1829658"/>
    <m/>
    <s v="00192014101 DEPOSITO DE EFECTIVO, DEPOSITANTE: ISSELL YACA IBAÑEZ, CONCEPTO: SOBRANTE ZARPE DEL GARZA PREV 185 DE FF,OO, 41-19, CUENTA DE DEPOSITO: CUENTA UNICA DEL TESORO"/>
    <m/>
    <m/>
    <m/>
    <m/>
    <n v="0"/>
    <n v="14.5"/>
    <s v="NO_CONCILIADO"/>
  </r>
  <r>
    <x v="54"/>
    <m/>
    <x v="54"/>
    <x v="43"/>
    <s v="O18296590002"/>
    <s v="BOD"/>
    <n v="1829659"/>
    <m/>
    <s v="00192014101 DEPOSITO DE EFECTIVO, DEPOSITANTE: ISSELL YACA IBAÑEZ, CONCEPTO: SOBRANTE DE ZARPE Y OTROS PREV 169 FF,OO, 41-119, CUENTA DE DEPOSITO: CUENTA UNICA DEL TESORO"/>
    <m/>
    <m/>
    <m/>
    <m/>
    <n v="0"/>
    <n v="219.37"/>
    <s v="NO_CONCILIADO"/>
  </r>
  <r>
    <x v="54"/>
    <m/>
    <x v="54"/>
    <x v="43"/>
    <s v="O18296610002"/>
    <s v="BOD"/>
    <n v="1829661"/>
    <m/>
    <s v="00192012001 DEPOSITO DE EFECTIVO, DEPOSITANTE: ISSELL YACA IBAÑEZ, CONCEPTO: REVERSION DE RECURSOS PREV 229 DE FF,OO, 20-230, CUENTA DE DEPOSITO: CUENTA UNICA DEL TESORO"/>
    <m/>
    <m/>
    <m/>
    <m/>
    <n v="0"/>
    <n v="187"/>
    <s v="NO_CONCILIADO"/>
  </r>
  <r>
    <x v="54"/>
    <m/>
    <x v="54"/>
    <x v="43"/>
    <s v="O18296620002"/>
    <s v="BOD"/>
    <n v="1829662"/>
    <m/>
    <s v="00192014101 DEPOSITO DE EFECTIVO, DEPOSITANTE: ISSELL YACA IBAÑEZ, CONCEPTO: SOBRANTE DE ZARPE PREV 168 FF,OO, 41-117, CUENTA DE DEPOSITO: CUENTA UNICA DEL TESORO"/>
    <m/>
    <m/>
    <m/>
    <m/>
    <n v="0"/>
    <n v="25"/>
    <s v="NO_CONCILIADO"/>
  </r>
  <r>
    <x v="54"/>
    <m/>
    <x v="54"/>
    <x v="43"/>
    <s v="O18296630002"/>
    <s v="BOD"/>
    <n v="1829663"/>
    <m/>
    <s v="00192012001 DEPOSITO DE EFECTIVO, DEPOSITANTE: NELSON RAMOS CATARI, CONCEPTO: SOBRANTE PREV 272 FF,OO 20-230, CUENTA DE DEPOSITO: CUENTA UNICA DEL TESORO"/>
    <m/>
    <m/>
    <m/>
    <m/>
    <n v="0"/>
    <n v="12"/>
    <s v="NO_CONCILIADO"/>
  </r>
  <r>
    <x v="16"/>
    <m/>
    <x v="16"/>
    <x v="43"/>
    <s v="O18296750002"/>
    <s v="BOD"/>
    <n v="1829675"/>
    <m/>
    <s v="00099021001 DEPOSITO DE EFECTIVO, DEPOSITANTE: JULIA BAZOALTO VARGAS, CONCEPTO: DEVOLUCION GASTOS NO RECONOCIDOS POR EL ESTADO, CUENTA DE DEPOSITO: CUENTA UNICA DEL TESORO / DJBR."/>
    <m/>
    <m/>
    <m/>
    <m/>
    <n v="0"/>
    <n v="1210.55"/>
    <s v="NO_CONCILIADO"/>
  </r>
  <r>
    <x v="73"/>
    <m/>
    <x v="73"/>
    <x v="43"/>
    <s v="O18296490002"/>
    <s v="BOD"/>
    <n v="1829649"/>
    <m/>
    <s v="00020031101 DEPOSITO DE EFECTIVO, DEPOSITANTE: ALAN ISRAEL GUTIERREZ AGUIAR, CONCEPTO: DEVOLUCION PASAJES, CUENTA DE DEPOSITO: CUENTA UNICA DEL TESORO"/>
    <m/>
    <m/>
    <m/>
    <m/>
    <n v="0"/>
    <n v="250"/>
    <s v="NO_CONCILIADO"/>
  </r>
  <r>
    <x v="73"/>
    <m/>
    <x v="73"/>
    <x v="43"/>
    <s v="O18296510002"/>
    <s v="BOD"/>
    <n v="1829651"/>
    <m/>
    <s v="00020031101 DEPOSITO DE EFECTIVO, DEPOSITANTE: ARIEL MONTERO PATZI, CONCEPTO: DEVOLUCION PASAJES, CUENTA DE DEPOSITO: CUENTA UNICA DEL TESORO"/>
    <m/>
    <m/>
    <m/>
    <m/>
    <n v="0"/>
    <n v="250"/>
    <s v="NO_CONCILIADO"/>
  </r>
  <r>
    <x v="54"/>
    <m/>
    <x v="54"/>
    <x v="43"/>
    <s v="O18296540002"/>
    <s v="BOD"/>
    <n v="1829654"/>
    <m/>
    <s v="00192014101 DEPOSITO DE EFECTIVO, DEPOSITANTE: DARIO MOYE MOYE, CONCEPTO: SOBRANTE DE PASAJES DEL PREV N 65 FF,OO,41-119, CUENTA DE DEPOSITO: CUENTA UNICA DEL TESORO"/>
    <m/>
    <m/>
    <m/>
    <m/>
    <n v="0"/>
    <n v="258"/>
    <s v="NO_CONCILIADO"/>
  </r>
  <r>
    <x v="26"/>
    <m/>
    <x v="26"/>
    <x v="43"/>
    <s v="O18297300002"/>
    <s v="BOD"/>
    <n v="1829730"/>
    <m/>
    <s v="00591012001 DEPOSITO DE EFECTIVO, DEPOSITANTE: M. NINOSKA CLAVEL DE VILLAMOR, CONCEPTO: PAGO SERVICIOS BASICOS, CUENTA DE DEPOSITO: CUENTA UNICA DEL TESORO"/>
    <m/>
    <m/>
    <m/>
    <m/>
    <n v="0"/>
    <n v="19.82"/>
    <s v="NO_CONCILIADO"/>
  </r>
  <r>
    <x v="12"/>
    <m/>
    <x v="12"/>
    <x v="43"/>
    <s v="O18297280002"/>
    <s v="BOD"/>
    <n v="1829728"/>
    <m/>
    <s v="00099021001 DEPOSITO DE EFECTIVO, DEPOSITANTE: CRISTINA ATTO GUTIERREZ, CONCEPTO: DEVOLUCION DE REMUNERACION MAXIMA, CUENTA DE DEPOSITO: CUENTA UNICA DEL TESORO / DJBR."/>
    <m/>
    <m/>
    <m/>
    <m/>
    <n v="0"/>
    <n v="1659.59"/>
    <s v="NO_CONCILIADO"/>
  </r>
  <r>
    <x v="12"/>
    <m/>
    <x v="12"/>
    <x v="43"/>
    <s v="O18297370002"/>
    <s v="BOD"/>
    <n v="1829737"/>
    <m/>
    <s v="00099021001 DEPOSITO DE EFECTIVO, DEPOSITANTE: PATRICIA KARINA GILOFF RIVERO, CONCEPTO: DEVOLUCION DE RETROACTIVO, CUENTA DE DEPOSITO: CUENTA UNICA DEL TESORO"/>
    <m/>
    <m/>
    <m/>
    <m/>
    <n v="0"/>
    <n v="574.54999999999995"/>
    <s v="NO_CONCILIADO"/>
  </r>
  <r>
    <x v="12"/>
    <m/>
    <x v="12"/>
    <x v="43"/>
    <s v="O18297560002"/>
    <s v="BOD"/>
    <n v="1829756"/>
    <m/>
    <s v="00099021001 DEPOSITO DE EFECTIVO, DEPOSITANTE: RENE CASILLA GUTIERREZ, CONCEPTO: DOBLE PERCEPCION, CUENTA DE DEPOSITO: CUENTA UNICA DEL TESORO"/>
    <m/>
    <m/>
    <m/>
    <m/>
    <n v="0"/>
    <n v="2614.6799999999998"/>
    <s v="NO_CONCILIADO"/>
  </r>
  <r>
    <x v="24"/>
    <m/>
    <x v="24"/>
    <x v="43"/>
    <s v="O18297810002"/>
    <s v="BOD"/>
    <n v="1829781"/>
    <m/>
    <s v="00015021102 DEPOSITO DE EFECTIVO, DEPOSITANTE: VICTOR HUO HUMEREZ MENDEZ, CONCEPTO: DEVOLUCION DE HABERES DEL MES DE FEBRERO 2020, CUENTA DE DEPOSITO: CUENTA UNICA DEL TESORO"/>
    <m/>
    <m/>
    <m/>
    <m/>
    <n v="0"/>
    <n v="5745"/>
    <s v="NO_CONCILIADO"/>
  </r>
  <r>
    <x v="52"/>
    <m/>
    <x v="52"/>
    <x v="43"/>
    <s v="O18297940002"/>
    <s v="BOD"/>
    <n v="1829794"/>
    <m/>
    <s v="00099021001 DEPOSITO DE EFECTIVO, DEPOSITANTE: ENDE COBIJA, CONCEPTO: DEVOLUCION C31-3063, CUENTA DE DEPOSITO: CUENTA UNICA DEL TESORO"/>
    <m/>
    <m/>
    <m/>
    <m/>
    <n v="0"/>
    <n v="6.7"/>
    <s v="NO_CONCILIADO"/>
  </r>
  <r>
    <x v="6"/>
    <m/>
    <x v="6"/>
    <x v="43"/>
    <s v="O18298110002"/>
    <s v="BOD"/>
    <n v="1829811"/>
    <m/>
    <s v="00132022002 DEPOSITO DE EFECTIVO, DEPOSITANTE: JULIO VALENTINO ANDRE HERBAS, CONCEPTO: DEVOLUCION DE SALDO DE FONDOS EN AVANCE, CUENTA DE DEPOSITO: CUENTA UNICA DEL TESORO"/>
    <m/>
    <m/>
    <m/>
    <m/>
    <n v="0"/>
    <n v="32988.400000000001"/>
    <s v="NO_CONCILIADO"/>
  </r>
  <r>
    <x v="6"/>
    <m/>
    <x v="6"/>
    <x v="43"/>
    <s v="O18298150002"/>
    <s v="BOD"/>
    <n v="1829815"/>
    <m/>
    <s v="00132079201 DEPOSITO DE EFECTIVO, DEPOSITANTE: JULIO VALENTINO ANDRE HERBAS, CONCEPTO: DEVOLUCION DE SALDO DE FONDOS EN AVANCE, CUENTA DE DEPOSITO: CUENTA UNICA DEL TESORO"/>
    <m/>
    <m/>
    <m/>
    <m/>
    <n v="0"/>
    <n v="4819"/>
    <s v="NO_CONCILIADO"/>
  </r>
  <r>
    <x v="8"/>
    <m/>
    <x v="8"/>
    <x v="43"/>
    <s v="B18296550002"/>
    <s v="BOD"/>
    <n v="1829655"/>
    <m/>
    <s v="00086031101 DEP.DE CHEQ.AJENOS,RET.DE CAM.,CONCEPTO: DESEMBOLSO SEGUN ACUERDO WWF-SERNAP NOEL KEMPFF,DEP.: WWF , PROCEDENCIA: BANCO MERCANTIL SANTA CRUZ SA., CHEQUE: 13751, FECHA DE EMISION:04/03/2020"/>
    <m/>
    <m/>
    <m/>
    <m/>
    <n v="0"/>
    <n v="60000"/>
    <s v="NO_CONCILIADO"/>
  </r>
  <r>
    <x v="8"/>
    <m/>
    <x v="8"/>
    <x v="43"/>
    <s v="B18296570002"/>
    <s v="BOD"/>
    <n v="1829657"/>
    <m/>
    <s v="00086031101 DEP.DE CHEQ.AJENOS,RET.DE CAM.,CONCEPTO: DESEMBOLSO SEGUN ACUERDO WWF-SERNAP OTUQUIS,DEP.: WWF , PROCEDENCIA: BANCO MERCANTIL SANTA CRUZ SA., CHEQUE: 13752, FECHA DE EMISION:04/03/2020"/>
    <m/>
    <m/>
    <m/>
    <m/>
    <n v="0"/>
    <n v="60000"/>
    <s v="NO_CONCILIADO"/>
  </r>
  <r>
    <x v="8"/>
    <m/>
    <x v="8"/>
    <x v="43"/>
    <s v="B18296600002"/>
    <s v="BOD"/>
    <n v="1829660"/>
    <m/>
    <s v="00086031101 DEP.DE CHEQ.AJENOS,RET.DE CAM.,CONCEPTO: DESEMBOLSO SEGUN ACUERDO WWF-SERNAP SAN MATIAS,DEP.: WWF , PROCEDENCIA: BANCO MERCANTIL SANTA CRUZ SA., CHEQUE: 13753, FECHA DE EMISION:04/03/2020"/>
    <m/>
    <m/>
    <m/>
    <m/>
    <n v="0"/>
    <n v="60000"/>
    <s v="NO_CONCILIADO"/>
  </r>
  <r>
    <x v="24"/>
    <m/>
    <x v="24"/>
    <x v="43"/>
    <s v="B18297030002"/>
    <s v="BOD"/>
    <n v="1829703"/>
    <m/>
    <s v="00015011108 DEP.DE CHEQ.AJENOS,RET.DE CAM.,CONCEPTO: DEVOLUCION DE PASAJES AEREOS SR FERNANDO BOSTINZA,DEP.: MINISTERIO DE GOBIERNO , PROCEDENCIA: BANCO UNION S.A., CHEQUE: 51671, FECHA DE EMISION:28/02/2020"/>
    <m/>
    <m/>
    <m/>
    <m/>
    <n v="0"/>
    <n v="1795"/>
    <s v="NO_CONCILIADO"/>
  </r>
  <r>
    <x v="0"/>
    <m/>
    <x v="0"/>
    <x v="43"/>
    <s v="B18297110002"/>
    <s v="BOD"/>
    <n v="1829711"/>
    <m/>
    <s v="00099021001 DEP.DE CHEQ.AJENOS,RET.DE CAM.,CONCEPTO: RAMIREZ MUÑOZ FRANZ LUIS,DEP.: BANCO UNION S.A. , PROCEDENCIA: BANCO UNION S.A., CHEQUE: 168681, FECHA DE EMISION:06/03/2020"/>
    <m/>
    <m/>
    <m/>
    <m/>
    <n v="0"/>
    <n v="3026.8"/>
    <s v="NO_CONCILIADO"/>
  </r>
  <r>
    <x v="85"/>
    <m/>
    <x v="85"/>
    <x v="43"/>
    <s v="B18297140002"/>
    <s v="BOD"/>
    <n v="1829714"/>
    <m/>
    <s v="00099021001 DEP.DE CHEQ.AJENOS,RET.DE CAM.,CONCEPTO: NAVARRO TABOADA GASTON PABLO,DEP.: BANCO UNION S.A. , PROCEDENCIA: BANCO UNION S.A., CHEQUE: 168682, FECHA DE EMISION:06/03/2020 / DJBR."/>
    <m/>
    <m/>
    <m/>
    <m/>
    <n v="0"/>
    <n v="2978.38"/>
    <s v="NO_CONCILIADO"/>
  </r>
  <r>
    <x v="0"/>
    <m/>
    <x v="0"/>
    <x v="43"/>
    <s v="B18297450002"/>
    <s v="BOD"/>
    <n v="1829745"/>
    <m/>
    <s v="00099021001 DEP.DE CHEQ.AJENOS,RET.DE CAM.,CONCEPTO: TRANSFERENCIA POR LA DEVOLUCION DEL SALDO NO EJECUTADO,DEP.: KEVIN HARVY VARGAS MANJON , PROCEDENCIA: BANCO UNION S.A., CHEQUE: 1426, FECHA DE EMISION:05/03/2020"/>
    <m/>
    <m/>
    <m/>
    <m/>
    <n v="0"/>
    <n v="52000.160000000003"/>
    <s v="NO_CONCILIADO"/>
  </r>
  <r>
    <x v="3"/>
    <m/>
    <x v="3"/>
    <x v="43"/>
    <s v="O18298750002"/>
    <s v="BOD"/>
    <n v="1829875"/>
    <m/>
    <s v="00212082001 DEPOSITO DE EFECTIVO, DEPOSITANTE: SHIRLEY GUERREROS AGUILAR, CONCEPTO: DEVOLUCION GESTION 2017, CUENTA DE DEPOSITO: CUENTA UNICA DEL TESORO"/>
    <m/>
    <m/>
    <m/>
    <m/>
    <n v="0"/>
    <n v="7.46"/>
    <s v="NO_CONCILIADO"/>
  </r>
  <r>
    <x v="3"/>
    <m/>
    <x v="3"/>
    <x v="43"/>
    <s v="O18298760002"/>
    <s v="BOD"/>
    <n v="1829876"/>
    <m/>
    <s v="00212082001 DEPOSITO DE EFECTIVO, DEPOSITANTE: ZULEMA TORREBLANCO RODRIGUEZ, CONCEPTO: DEVOLUCION GESTION 2017, CUENTA DE DEPOSITO: CUENTA UNICA DEL TESORO"/>
    <m/>
    <m/>
    <m/>
    <m/>
    <n v="0"/>
    <n v="16.170000000000002"/>
    <s v="NO_CONCILIADO"/>
  </r>
  <r>
    <x v="3"/>
    <m/>
    <x v="3"/>
    <x v="43"/>
    <s v="O18298830002"/>
    <s v="BOD"/>
    <n v="1829883"/>
    <m/>
    <s v="00099021001 DEPOSITO DE EFECTIVO, DEPOSITANTE: ROLANDO MARQUEZ ALBA, CONCEPTO: LLAMADAS EXCESO DE TELEFONIA MOVIL, CUENTA DE DEPOSITO: CUENTA UNICA DEL TESORO / DJBR."/>
    <m/>
    <m/>
    <m/>
    <m/>
    <n v="0"/>
    <n v="13.62"/>
    <s v="NO_CONCILIADO"/>
  </r>
  <r>
    <x v="80"/>
    <m/>
    <x v="80"/>
    <x v="43"/>
    <s v="O18298810002"/>
    <s v="BOD"/>
    <n v="1829881"/>
    <m/>
    <s v="00099021001 DEPOSITO DE EFECTIVO, DEPOSITANTE: CAMARA DE SENADORES - RUBEN ESPEJO RAMIREZ, CONCEPTO: PARA FINES DE AJUSTE EN IMPUTACION PRESUPUESTARIA, CUENTA DE DEPOSITO: CUENTA UNICA DEL TESORO"/>
    <m/>
    <m/>
    <m/>
    <m/>
    <n v="0"/>
    <n v="96"/>
    <s v="NO_CONCILIADO"/>
  </r>
  <r>
    <x v="29"/>
    <m/>
    <x v="29"/>
    <x v="43"/>
    <s v="G12902150004"/>
    <s v="DVD"/>
    <n v="10469"/>
    <m/>
    <s v="VENTA DE DIVISAS CON TRANSFERENCIA DE FONDOS A SOLICITUD DE MINISTERIO DE EDUCACION SEGUN SOLICITUD 10469 REF: TRANSFER OF RESOURCES FOR UNIVERSITY OF ABERDEEN (ALVARO MARTIN ARREDONDO APARICIO) EQUIVALENTES 24.435,43 USD LIB. 00099021001 TGN-RECURSOS ORDINARIOS (3987) POR DIFERENCIAL CAMBIARIO"/>
    <m/>
    <m/>
    <m/>
    <m/>
    <n v="3089.67"/>
    <n v="0"/>
    <s v="NO_CONCILIADO"/>
  </r>
  <r>
    <x v="29"/>
    <m/>
    <x v="29"/>
    <x v="43"/>
    <s v="G12902160004"/>
    <s v="DVD"/>
    <n v="10476"/>
    <m/>
    <s v="VENTA DE DIVISAS CON TRANSFERENCIA DE FONDOS A SOLICITUD DE MINISTERIO DE EDUCACION SEGUN SOLICITUD 10476 REF: TRANSFER OF RESOURCES FOR UNIVERSITY OF SURREY (ADRIAN ROJAS AREVALO) EQUIVALENTES 27.279,77 USD LIB. 00099021001 TGN-RECURSOS ORDINARIOS (3987) POR DIFERENCIAL CAMBIARIO"/>
    <m/>
    <m/>
    <m/>
    <m/>
    <n v="3449.3"/>
    <n v="0"/>
    <s v="NO_CONCILIADO"/>
  </r>
  <r>
    <x v="10"/>
    <m/>
    <x v="10"/>
    <x v="43"/>
    <s v="G12902270001"/>
    <s v="CVD"/>
    <n v="1290227"/>
    <m/>
    <s v="COBRO COSTOS DE PAPELERIA SEGUN TRANSFERENCIA DEL EXTERIOR POR ORDEN DE YPF EXPLORACION Y PRODUCCION DE HIDROCARBUROS DE BOLIVIA S.A.,FECHA VALOR 05/03/2020 LIB. 00513012007 YPFB - RECURSOS NACIONALIZACIÓN"/>
    <m/>
    <m/>
    <m/>
    <m/>
    <n v="50"/>
    <n v="0"/>
    <s v="NO_CONCILIADO"/>
  </r>
  <r>
    <x v="10"/>
    <m/>
    <x v="10"/>
    <x v="43"/>
    <s v="G12902230001"/>
    <s v="CVD"/>
    <n v="1290223"/>
    <m/>
    <s v="COBRO COSTOS DE PAPELERIA POR REGULARIZACION DE TRANSFERENCIA DEL EXTERIOR POR ORDEN DE LIMA GAS S.A. LIB. 00513062001 YPFB-OPERACIONES PLANTA DE SEPARACION DE LIQUIDOS RIO GRANDE"/>
    <m/>
    <m/>
    <m/>
    <m/>
    <n v="50"/>
    <n v="0"/>
    <s v="NO_CONCILIADO"/>
  </r>
  <r>
    <x v="10"/>
    <m/>
    <x v="10"/>
    <x v="43"/>
    <s v="G12902210001"/>
    <s v="CVD"/>
    <n v="1290221"/>
    <m/>
    <s v="COBRO COSTOS DE PAPELERIA SEGUN TRANSFERENCIA DEL EXTERIOR POR ORDEN DE HERCO COMBUSTIBLES S A (LIMA PERU) REF.: FACT N 010-2020 FECHA VALOR 06/03/2020 LIB. 00513062001 YPFB-OPERACIONES PLANTA DE SEPARACION DE LIQUIDOS RIO GRANDE"/>
    <m/>
    <m/>
    <m/>
    <m/>
    <n v="50"/>
    <n v="0"/>
    <s v="NO_CONCILIADO"/>
  </r>
  <r>
    <x v="29"/>
    <m/>
    <x v="29"/>
    <x v="43"/>
    <s v="G12902170004"/>
    <s v="DVD"/>
    <n v="10478"/>
    <m/>
    <s v="VENTA DE DIVISAS CON TRANSFERENCIA DE FONDOS A SOLICITUD DE MINISTERIO DE EDUCACION SEGUN SOLICITUD 10478 REF: TRANSFER OF RESOURCES FOR WILDER RUBEN URENA REYES EQUIVALENTES 6.578,22 USD LIB. 00099021001 TGN-RECURSOS ORDINARIOS (3987) POR DIFERENCIAL CAMBIARIO"/>
    <m/>
    <m/>
    <m/>
    <m/>
    <n v="831.72"/>
    <n v="0"/>
    <s v="NO_CONCILIADO"/>
  </r>
  <r>
    <x v="32"/>
    <m/>
    <x v="32"/>
    <x v="43"/>
    <s v="Q12519670002"/>
    <s v="CRV"/>
    <n v="1251967"/>
    <m/>
    <s v="NUMERO DE LIBRETA CUT: 00046058003 OPERACIÓN E75 TRANSFERENCIA DE LA CUENTA FISCAL BUN A LA CUT EN MN TRANSFERENCIA DE FONDOS A SOLICITUD DEL GOBIERNO AUTONOMO MUNICIPAL DE TOTORA CITE:S/N LA CTA. 3987 CUT LBRTA.00046058003."/>
    <m/>
    <m/>
    <m/>
    <m/>
    <n v="0"/>
    <n v="2569"/>
    <s v="NO_CONCILIADO"/>
  </r>
  <r>
    <x v="43"/>
    <m/>
    <x v="43"/>
    <x v="43"/>
    <s v="S09800600001"/>
    <s v="COB"/>
    <n v="980060"/>
    <m/>
    <s v="||COMISIÓN TRANSFERENCIA FDOS. AL EXTERIOR 0.10% S/USD 94.777,83, REEMB. GSTS. COM. BS. 220.- Y EMISIÓN COMP. CONT. BS. 50.-, REF.:PAGO N°5 LC I-2018-20 P/C INSUMOS BOLIVIA A/F METALPREN S.A., EN COMPLEMENTO A COMP. CONT. N° 0980059. LIB.:00224012007 INSUMOS BOLIVIA-PLANTA PROCESADORA DE IVIRGARZAMA REF.:COMIS. PAGO N°5 LC I-2018-20"/>
    <m/>
    <m/>
    <m/>
    <m/>
    <n v="920.19"/>
    <n v="0"/>
    <s v="NO_CONCILIADO"/>
  </r>
  <r>
    <x v="29"/>
    <m/>
    <x v="29"/>
    <x v="43"/>
    <s v="G12907160004"/>
    <s v="DVD"/>
    <n v="10470"/>
    <m/>
    <s v="VENTA DE DIVISAS CON TRANSFERENCIA DE FONDOS A SOLICITUD DE MINISTERIO DE EDUCACION SEGUN SOLICITUD 10470 REF: TRANSFER OF RESOURCES FOR SHEFFIELD UNIVERSITY (JORGE ADRIAN OCHOA VARGAS) EQUIVALENTES 30.511,96 USD LIB. 00099021001 TGN-RECURSOS ORDINARIOS (3987) POR DIFERENCIAL CAMBIARIO"/>
    <m/>
    <m/>
    <m/>
    <m/>
    <n v="3857.94"/>
    <n v="0"/>
    <s v="NO_CONCILIADO"/>
  </r>
  <r>
    <x v="11"/>
    <m/>
    <x v="11"/>
    <x v="43"/>
    <s v="G12907180001"/>
    <s v="COB"/>
    <n v="1290718"/>
    <m/>
    <s v="COMISIONES BANCARIAS POR PAGO A BID PRÉSTAMO 126-TF-BO VCTO. 06-03-2020 POR CUENTA DE TGN SEGÚN NOTA COD. LIQ. 013265 DE FECHA 02-03-2020, VALOR 06-03-2020 CAPITAL USD 66.666,66 INTERESES USD 5.666,66 LIB. 00099021001 TGN-RECURSOS ORDINARIOS REF.: COMISIONES BANCARIAS"/>
    <m/>
    <m/>
    <m/>
    <m/>
    <n v="617.32000000000005"/>
    <n v="0"/>
    <s v="NO_CONCILIADO"/>
  </r>
  <r>
    <x v="10"/>
    <m/>
    <x v="10"/>
    <x v="43"/>
    <s v="S09801060001"/>
    <s v="COB"/>
    <n v="980106"/>
    <m/>
    <s v="'COBRO DE'||UTILES DE ESCRITORIO POR EL COMPROBANTE CONTABLE NRO. 0980105 DE LA FECHA, SEGÚN CORREO ELECTRÓNICO DE YPFB DE F. 23/01/2018. DEBITO DE LA LIBRETA 00513022001 YPFB  OPERACIONES."/>
    <m/>
    <m/>
    <m/>
    <m/>
    <n v="50"/>
    <n v="0"/>
    <s v="NO_CONCILIADO"/>
  </r>
  <r>
    <x v="29"/>
    <m/>
    <x v="29"/>
    <x v="43"/>
    <s v="S09801070001"/>
    <s v="DEV"/>
    <n v="980107"/>
    <m/>
    <s v="||RESPUESTA A DEBITO DEL BANQUERO SG MJE.SWIFT NO.3093 DE LA FECHA REF:COBRO COMIS.POR TRANSFERENCIA EUR 12.238,93 DEL 03/03/2020 SG SOLICITUD MIN.DE EDUCACION REF:PAGO JANE LEONOR ROQUE MAMANI LIB.00099021001 TGN-RECURSOS ORDINARIOS"/>
    <m/>
    <m/>
    <m/>
    <m/>
    <n v="95.35"/>
    <n v="0"/>
    <s v="NO_CONCILIADO"/>
  </r>
  <r>
    <x v="11"/>
    <m/>
    <x v="11"/>
    <x v="43"/>
    <s v="S09801140004"/>
    <s v="COB"/>
    <n v="980114"/>
    <m/>
    <s v="||RESPUESTA A DEBITO DEL BANQUERO SEGUN SWIFT 03092 DE LA FECHA . REF.: COBRO COMISION EUR 8.- POR TRANSF. DE EUR 500.- VALOR 13-11-2019 DEL MEFP. LIBRETA 00099021001 TGN-RECURSOS ORDINARIOS. REF.: UTILES DE ESCRITORIO"/>
    <m/>
    <m/>
    <m/>
    <m/>
    <n v="50"/>
    <n v="0"/>
    <s v="NO_CONCILIADO"/>
  </r>
  <r>
    <x v="29"/>
    <m/>
    <x v="29"/>
    <x v="43"/>
    <s v="S09801080001"/>
    <s v="DEV"/>
    <n v="980108"/>
    <m/>
    <s v="||RESPUESTA A DEBITO DEL BANQUERO SG MJE.SWIFT NO.3094 DE LA FECHA REF:COBRO COMIS.POR TRANSFERENCIA EUR 4.909,90 DEL 04/03/2020 SG SOLICITUD MIN.DE EDUCACION REF:PAGO RODRIGO RODRIGUEZ DELGADILLO LIBRETA 00099021001 TGN-RECURSOS ORDINARIOS"/>
    <m/>
    <m/>
    <m/>
    <m/>
    <n v="93.47"/>
    <n v="0"/>
    <s v="NO_CONCILIADO"/>
  </r>
  <r>
    <x v="29"/>
    <m/>
    <x v="29"/>
    <x v="43"/>
    <s v="S09801080004"/>
    <s v="COB"/>
    <n v="980108"/>
    <m/>
    <s v="||RESPUESTA A DEBITO DEL BANQUERO SG MJE.SWIFT NO.3094 DE LA FECHA REF:COBRO COMIS.POR TRANSFERENCIA EUR 4.909,90 DEL 04/03/2020 SG SOLICITUD MIN.DE EDUCACION REF:PAGO RODRIGO RODRIGUEZ DELGADILLO CGO.CTA. LIBRETA 00099021001 TGN-RECURSOS ORDINARIOS (UTILES DE ESCRITORIO)"/>
    <m/>
    <m/>
    <m/>
    <m/>
    <n v="50"/>
    <n v="0"/>
    <s v="NO_CONCILIADO"/>
  </r>
  <r>
    <x v="13"/>
    <m/>
    <x v="13"/>
    <x v="43"/>
    <s v="S09801090001"/>
    <s v="DEV"/>
    <n v="980109"/>
    <m/>
    <s v="||RESPUESTA A DEBITO DEL BANQUERO SG MJE.SWIFT NO.3091 DE LA FECHA REF:COBRO COMIS.POR TRANSFERENCIA EUR 1.399,12 DEL 28/02/2020 SG SOLICITUD MIN. DE DES. PRODUCTIVO Y ECONOMIA REF:PAGO MEMBRESIA GESTION 2020 LIBRETA NO.00041031107 MPM-INSTITUTO BOLIVIANO DE METROLOGIA"/>
    <m/>
    <m/>
    <m/>
    <m/>
    <n v="77.95"/>
    <n v="0"/>
    <s v="NO_CONCILIADO"/>
  </r>
  <r>
    <x v="13"/>
    <m/>
    <x v="13"/>
    <x v="43"/>
    <s v="S09801090004"/>
    <s v="COB"/>
    <n v="980109"/>
    <m/>
    <s v="||RESPUESTA A DEBITO DEL BANQUERO SG MJE.SWIFT NO.3091 DE LA FECHA REF:COBRO COMIS.POR TRANSFERENCIA EUR 1.399,12 DEL 28/02/2020 SG SOLICITUD MIN. DE DES. PRODUCTIVO Y ECONOMIA REF:PAGO MEMBRESIA GESTION 2020 CGO.CTA.LIBRETA NO.00041031107 MPM-INSTITUTO BOLIVIANO DE METROLOGIA (UTILES DE ESCRITORIO)"/>
    <m/>
    <m/>
    <m/>
    <m/>
    <n v="50"/>
    <n v="0"/>
    <s v="NO_CONCILIADO"/>
  </r>
  <r>
    <x v="21"/>
    <m/>
    <x v="21"/>
    <x v="43"/>
    <s v="S09801110003"/>
    <s v="COB"/>
    <n v="980111"/>
    <m/>
    <s v="||TRANSFERENCIA DE FONDOS S/G. MENSAJES SWIFT NROS. 03087 Y 03081 DE LA FECHA. (SECTOR PÚBLICO - SERVICIOS). DEBITO DE LA LIBRETA 00119012001 ADSIB, REPOSICION UTILES DE ESCRITORIO."/>
    <m/>
    <m/>
    <m/>
    <m/>
    <n v="50"/>
    <n v="0"/>
    <s v="NO_CONCILIADO"/>
  </r>
  <r>
    <x v="11"/>
    <m/>
    <x v="11"/>
    <x v="43"/>
    <s v="S09801140001"/>
    <s v="DEV"/>
    <n v="980114"/>
    <m/>
    <s v="||RESPUESTA A DEBITO DEL BANQUERO SEGUN SWIFT 03092 DE LA FECHA . REF.: COBRO COMISION EUR 8.- POR TRANSF. DE EUR 500.- VALOR 13-11-2019 DEL MEFP. LIBRETA 00099021001 TGN-RECURSOS ORDINARIOS"/>
    <m/>
    <m/>
    <m/>
    <m/>
    <n v="62.33"/>
    <n v="0"/>
    <s v="NO_CONCILIADO"/>
  </r>
  <r>
    <x v="29"/>
    <m/>
    <x v="29"/>
    <x v="43"/>
    <s v="S09801070004"/>
    <s v="COB"/>
    <n v="980107"/>
    <m/>
    <s v="||RESPUESTA A DEBITO DEL BANQUERO SG MJE.SWIFT NO.3093 DE LA FECHA REF:COBRO COMIS.POR TRANSFERENCIA EUR 12.238,93 DEL 03/03/2020 SG SOLICITUD MIN.DE EDUCACION REF:PAGO JANE LEONOR ROQUE MAMANI CGO.LIB.00099021001 TGN-RECURSOS ORDINARIOS COBRO (UTILES DE ESCRITORIO)"/>
    <m/>
    <m/>
    <m/>
    <m/>
    <n v="50"/>
    <n v="0"/>
    <s v="NO_CONCILIADO"/>
  </r>
  <r>
    <x v="0"/>
    <m/>
    <x v="0"/>
    <x v="43"/>
    <s v="Q12522690002"/>
    <s v="CRV"/>
    <n v="1252269"/>
    <m/>
    <s v="NUMERO DE LIBRETA CUT: 00099021001 OPERACIÓN E18 TRANSFERENCIA DEL SISTEMA FINANCIERO POR CUENTA DE TERCEROS A LA CUT DEVOLUCION TGN PAGO FC"/>
    <m/>
    <m/>
    <m/>
    <m/>
    <n v="0"/>
    <n v="4678.7700000000004"/>
    <s v="NO_CONCILIADO"/>
  </r>
  <r>
    <x v="10"/>
    <m/>
    <x v="10"/>
    <x v="43"/>
    <s v="G12909010001"/>
    <s v="CVD"/>
    <n v="1290901"/>
    <m/>
    <s v="COBRO COSTOS DE PAPELERIA SEGUN TRANSFERENCIA DEL EXTERIOR POR ORDEN DE YPF EXPLORACION Y PRODUCCION DE HIDROCARBUROS DE BOLIVIA S.A. LIB. 00513012007 YPFB - RECURSOS NACIONALIZACIÓN"/>
    <m/>
    <m/>
    <m/>
    <m/>
    <n v="50"/>
    <n v="0"/>
    <s v="NO_CONCILIADO"/>
  </r>
  <r>
    <x v="86"/>
    <m/>
    <x v="86"/>
    <x v="44"/>
    <s v="O18300110002"/>
    <s v="BOD"/>
    <n v="1830011"/>
    <m/>
    <s v="00099021001 DEPOSITO DE EFECTIVO, DEPOSITANTE: SILVIO CLAROS RODRIGUEZ, CONCEPTO: DEVOLUCION POR PAGO PENALIDAD CAMBIO DE VUELO POR VIAJE EN COMISION, CUENTA DE DEPOSITO: CUENTA UNICA DEL TESORO / DJBR."/>
    <m/>
    <m/>
    <m/>
    <m/>
    <n v="0"/>
    <n v="30"/>
    <s v="NO_CONCILIADO"/>
  </r>
  <r>
    <x v="0"/>
    <m/>
    <x v="0"/>
    <x v="44"/>
    <s v="O18300150002"/>
    <s v="BOD"/>
    <n v="1830015"/>
    <m/>
    <s v="00099021001 DEPOSITO DE EFECTIVO, DEPOSITANTE: MARTHA L. GUTIERREZ DE MARCA, CONCEPTO: DEVOLUCION NUEVAS NUPCIAS, CUENTA DE DEPOSITO: CUENTA UNICA DEL TESORO"/>
    <m/>
    <m/>
    <m/>
    <m/>
    <n v="0"/>
    <n v="1669"/>
    <s v="NO_CONCILIADO"/>
  </r>
  <r>
    <x v="84"/>
    <m/>
    <x v="84"/>
    <x v="44"/>
    <s v="O18301890002"/>
    <s v="BOD"/>
    <n v="1830189"/>
    <m/>
    <s v="00373024104 DEPOSITO DE EFECTIVO, DEPOSITANTE: JUSTINO CALLISAYA ACERO, CONCEPTO: DEVOLUCION, CUENTA DE DEPOSITO: CUENTA UNICA DEL TESORO"/>
    <m/>
    <m/>
    <m/>
    <m/>
    <n v="0"/>
    <n v="2145.09"/>
    <s v="NO_CONCILIADO"/>
  </r>
  <r>
    <x v="87"/>
    <m/>
    <x v="87"/>
    <x v="44"/>
    <s v="O18301900002"/>
    <s v="BOD"/>
    <n v="1830190"/>
    <m/>
    <s v="00099021001 DEPOSITO DE EFECTIVO, DEPOSITANTE: SERVICIO PLURINACIONAL DE DEFENSA PUBLICA, CONCEPTO: ENTIDAD 152 SEPDEP GASTOS POR EXPENSAS DICIEMBRE /2019 PROCURADURIA GENERAL DEL ESTADO, CUENTA DE DEPOSITO: CUENTA UNICA DEL TESORO"/>
    <m/>
    <m/>
    <m/>
    <m/>
    <n v="0"/>
    <n v="412.78"/>
    <s v="NO_CONCILIADO"/>
  </r>
  <r>
    <x v="32"/>
    <m/>
    <x v="32"/>
    <x v="44"/>
    <s v="B18300120002"/>
    <s v="BOD"/>
    <n v="1830012"/>
    <m/>
    <s v="00046058003 DEP.DE CHEQ.AJENOS,RET.DE CAM.,CONCEPTO: DEVOLUCION DE SALDO EJECUTADO DEL PROYECTO CTCONAN DESNUTRICION CERO,DEP.: GOB AUT MUNICIPAL DE PUERTO MAYOR CARABUCO , PROCEDENCIA: BANCO UNION S.A., CHEQUE: 5097, FECHA DE EMISION:06/03/2020"/>
    <m/>
    <m/>
    <m/>
    <m/>
    <n v="0"/>
    <n v="3131"/>
    <s v="NO_CONCILIADO"/>
  </r>
  <r>
    <x v="3"/>
    <m/>
    <x v="3"/>
    <x v="44"/>
    <s v="B18300620002"/>
    <s v="BOD"/>
    <n v="1830062"/>
    <m/>
    <s v="00212082004 DEP.DE CHEQ.AJENOS,RET.DE CAM.,CONCEPTO: INRA LA PAZ APORTES VOLUNTARIOS FEBRERO 2020,DEP.: INRA LA PAZ APORTES VOLUNTARIOS FEBRERO 2020 , PROCEDENCIA: BANCO UNION S.A., CHEQUE: 3982, FECHA DE EMISION:09/03/2020"/>
    <m/>
    <m/>
    <m/>
    <m/>
    <n v="0"/>
    <n v="262511"/>
    <s v="NO_CONCILIADO"/>
  </r>
  <r>
    <x v="3"/>
    <m/>
    <x v="3"/>
    <x v="44"/>
    <s v="B18300670002"/>
    <s v="BOD"/>
    <n v="1830067"/>
    <m/>
    <s v="00212082004 DEP.DE CHEQ.AJENOS,RET.DE CAM.,CONCEPTO: APORTES VOLUNTARIOS INRA LA PAZ,DEP.: INRA LA PAZ APORTES VOLUNTARIOS ENERO 2020 , PROCEDENCIA: BANCO UNION S.A., CHEQUE: 3980, FECHA DE EMISION:09/03/2020"/>
    <m/>
    <m/>
    <m/>
    <m/>
    <n v="0"/>
    <n v="226233.8"/>
    <s v="NO_CONCILIADO"/>
  </r>
  <r>
    <x v="77"/>
    <m/>
    <x v="77"/>
    <x v="44"/>
    <s v="B18300690002"/>
    <s v="BOD"/>
    <n v="1830069"/>
    <m/>
    <s v="00254014101 DEP.DE CHEQ.AJENOS,RET.DE CAM.,CONCEPTO: TRANSFERENCIA DE RECURSOS DEL MUNICIPIO DE J,J, PEREZ -CHARAZANI,DEP.: INSTITUTO DEL SEGURO AGRARIO , PROCEDENCIA: BANCO UNION S.A., CHEQUE: 1999, FECHA DE EMISION:09/03/2020"/>
    <m/>
    <m/>
    <m/>
    <m/>
    <n v="0"/>
    <n v="11739"/>
    <s v="NO_CONCILIADO"/>
  </r>
  <r>
    <x v="77"/>
    <m/>
    <x v="77"/>
    <x v="44"/>
    <s v="B18300710002"/>
    <s v="BOD"/>
    <n v="1830071"/>
    <m/>
    <s v="00254014101 DEP.DE CHEQ.AJENOS,RET.DE CAM.,CONCEPTO: TRANSFERENCIA DE RECURSOS DEL MUNICIPIO DE VIACHA,DEP.: INSTITUTO DEL SEGURO AGRARIO , PROCEDENCIA: BANCO UNION S.A., CHEQUE: 2000, FECHA DE EMISION:09/03/2020"/>
    <m/>
    <m/>
    <m/>
    <m/>
    <n v="0"/>
    <n v="193948"/>
    <s v="NO_CONCILIADO"/>
  </r>
  <r>
    <x v="77"/>
    <m/>
    <x v="77"/>
    <x v="44"/>
    <s v="B18300730002"/>
    <s v="BOD"/>
    <n v="1830073"/>
    <m/>
    <s v="00254014101 DEP.DE CHEQ.AJENOS,RET.DE CAM.,CONCEPTO: TRANSFERENCIA DE RECURSOS DEL MUNICIPIO DE VITICHI,DEP.: INSTITUTO DEL SEGURO AGRARIO , PROCEDENCIA: BANCO UNION S.A., CHEQUE: 2001, FECHA DE EMISION:09/03/2020"/>
    <m/>
    <m/>
    <m/>
    <m/>
    <n v="0"/>
    <n v="40001"/>
    <s v="NO_CONCILIADO"/>
  </r>
  <r>
    <x v="77"/>
    <m/>
    <x v="77"/>
    <x v="44"/>
    <s v="B18300750002"/>
    <s v="BOD"/>
    <n v="1830075"/>
    <m/>
    <s v="00254014101 DEP.DE CHEQ.AJENOS,RET.DE CAM.,CONCEPTO: TRANSFERENCIA DE RECURSOS DEL MUNICIPIO DE EL CHORO,DEP.: INSTITUTO DEL SEGURO AGRARIO , PROCEDENCIA: BANCO UNION S.A., CHEQUE: 2002, FECHA DE EMISION:09/03/2020"/>
    <m/>
    <m/>
    <m/>
    <m/>
    <n v="0"/>
    <n v="49817"/>
    <s v="NO_CONCILIADO"/>
  </r>
  <r>
    <x v="77"/>
    <m/>
    <x v="77"/>
    <x v="44"/>
    <s v="B18300770002"/>
    <s v="BOD"/>
    <n v="1830077"/>
    <m/>
    <s v="00254014101 DEP.DE CHEQ.AJENOS,RET.DE CAM.,CONCEPTO: TRANSFERENCIA DE RECURSOS DEL MUNICIPIO DE TINGUIPAYA,DEP.: INSTITUTO DEL SEGURO AGRARIO , PROCEDENCIA: BANCO UNION S.A., CHEQUE: 2003, FECHA DE EMISION:09/03/2020"/>
    <m/>
    <m/>
    <m/>
    <m/>
    <n v="0"/>
    <n v="109083"/>
    <s v="NO_CONCILIADO"/>
  </r>
  <r>
    <x v="77"/>
    <m/>
    <x v="77"/>
    <x v="44"/>
    <s v="B18300780002"/>
    <s v="BOD"/>
    <n v="1830078"/>
    <m/>
    <s v="00254014101 DEP.DE CHEQ.AJENOS,RET.DE CAM.,CONCEPTO: TRANSFERENCIA DE RECURSOS DEL MUNICIPIO DE CARIPUYO,DEP.: INSTITUTO DEL SEGURO AGRARIO , PROCEDENCIA: BANCO UNION S.A., CHEQUE: 2004, FECHA DE EMISION:09/03/2020"/>
    <m/>
    <m/>
    <m/>
    <m/>
    <n v="0"/>
    <n v="52477"/>
    <s v="NO_CONCILIADO"/>
  </r>
  <r>
    <x v="77"/>
    <m/>
    <x v="77"/>
    <x v="44"/>
    <s v="B18300790002"/>
    <s v="BOD"/>
    <n v="1830079"/>
    <m/>
    <s v="00254014101 DEP.DE CHEQ.AJENOS,RET.DE CAM.,CONCEPTO: TRANSFERENCIA DE RECURSOS DEL MUNICIPIO DE TOMINA,DEP.: INSTITUTO DEL SEGURO AGRARIO , PROCEDENCIA: BANCO UNION S.A., CHEQUE: 2005, FECHA DE EMISION:09/03/2020"/>
    <m/>
    <m/>
    <m/>
    <m/>
    <n v="0"/>
    <n v="65829"/>
    <s v="NO_CONCILIADO"/>
  </r>
  <r>
    <x v="77"/>
    <m/>
    <x v="77"/>
    <x v="44"/>
    <s v="B18300800002"/>
    <s v="BOD"/>
    <n v="1830080"/>
    <m/>
    <s v="00254014101 DEP.DE CHEQ.AJENOS,RET.DE CAM.,CONCEPTO: TRANSFERENCIA DE RECURSOS DEL MUNICIPIO DE ATOCHA,DEP.: INSTITUTO DEL SEGURO AGRARIO , PROCEDENCIA: BANCO UNION S.A., CHEQUE: 2006, FECHA DE EMISION:09/03/2020"/>
    <m/>
    <m/>
    <m/>
    <m/>
    <n v="0"/>
    <n v="7335"/>
    <s v="NO_CONCILIADO"/>
  </r>
  <r>
    <x v="77"/>
    <m/>
    <x v="77"/>
    <x v="44"/>
    <s v="B18300880002"/>
    <s v="BOD"/>
    <n v="1830088"/>
    <m/>
    <s v="00254014101 DEP.DE CHEQ.AJENOS,RET.DE CAM.,CONCEPTO: CONTRAPARTE DE RECURSOS DEL MUNICIPIO DE CHAYANTA,DEP.: INSTITUTO DEL SEGURO AGRARIO , PROCEDENCIA: BANCO UNION S.A., CHEQUE: 2007, FECHA DE EMISION:09/03/2020"/>
    <m/>
    <m/>
    <m/>
    <m/>
    <n v="0"/>
    <n v="53836"/>
    <s v="NO_CONCILIADO"/>
  </r>
  <r>
    <x v="77"/>
    <m/>
    <x v="77"/>
    <x v="44"/>
    <s v="B18300910002"/>
    <s v="BOD"/>
    <n v="1830091"/>
    <m/>
    <s v="00254014101 DEP.DE CHEQ.AJENOS,RET.DE CAM.,CONCEPTO: TRANSFERENCIA DE RECUROSOS DEL MUNICIPIO DE BELEN DE URMIRI,DEP.: INSTITUTO DEL SEGURO AGRARIO , PROCEDENCIA: BANCO UNION S.A., CHEQUE: 2008, FECHA DE EMISION:09/03/2020"/>
    <m/>
    <m/>
    <m/>
    <m/>
    <n v="0"/>
    <n v="35736"/>
    <s v="NO_CONCILIADO"/>
  </r>
  <r>
    <x v="77"/>
    <m/>
    <x v="77"/>
    <x v="44"/>
    <s v="B18300920002"/>
    <s v="BOD"/>
    <n v="1830092"/>
    <m/>
    <s v="00254014101 DEP.DE CHEQ.AJENOS,RET.DE CAM.,CONCEPTO: TRANSFERENCIA DE RECURSOS DEL MUNICIPIO DE CHAQUI,DEP.: INSTITUTO DEL SEGURO AGRARIO , PROCEDENCIA: BANCO UNION S.A., CHEQUE: 2009, FECHA DE EMISION:09/03/2020"/>
    <m/>
    <m/>
    <m/>
    <m/>
    <n v="0"/>
    <n v="58629"/>
    <s v="NO_CONCILIADO"/>
  </r>
  <r>
    <x v="77"/>
    <m/>
    <x v="77"/>
    <x v="44"/>
    <s v="B18300940002"/>
    <s v="BOD"/>
    <n v="1830094"/>
    <m/>
    <s v="00254014101 DEP.DE CHEQ.AJENOS,RET.DE CAM.,CONCEPTO: TRANSFERENCIA DE RECURSOS DEL MUNICIPIO DE SAN PABLO DE LIPEZ,DEP.: INSTITUTO DEL SEGURO AGRARIO , PROCEDENCIA: BANCO UNION S.A., CHEQUE: 2010, FECHA DE EMISION:09/03/2020"/>
    <m/>
    <m/>
    <m/>
    <m/>
    <n v="0"/>
    <n v="8837"/>
    <s v="NO_CONCILIADO"/>
  </r>
  <r>
    <x v="15"/>
    <m/>
    <x v="15"/>
    <x v="44"/>
    <s v="B18301030002"/>
    <s v="BOD"/>
    <n v="1830103"/>
    <m/>
    <s v="00099021001 DEP.DE CHEQ.AJENOS,RET.DE CAM.,CONCEPTO: REEMBOLSO POR BAJA MEDICA DE : CAJA DE SALUD CORDESDES A: UNIDAD DE LIQUIDACION DE CORREOS-ECOBOL,DEP.: CAJA DE SALUD CORDES , PROCEDENCIA: BANCO UNION S.A., CHEQUE: 15305, FECHA DE EMISION:26/02/2020"/>
    <m/>
    <m/>
    <m/>
    <m/>
    <n v="0"/>
    <n v="3281.36"/>
    <s v="NO_CONCILIADO"/>
  </r>
  <r>
    <x v="57"/>
    <m/>
    <x v="57"/>
    <x v="44"/>
    <s v="B18301040002"/>
    <s v="BOD"/>
    <n v="1830104"/>
    <m/>
    <s v="00099021001 DEP.DE CHEQ.AJENOS,RET.DE CAM.,CONCEPTO: REEMBOLSO POR BAJA MEDICA DE: CAJA DE SALUD CORDES A: AUTORIDAD DE REG Y FISCALIZACION DE TELECOM.,DEP.: CAJA DE SALUD CORDES , PROCEDENCIA: BANCO UNION S.A., CHEQUE: 15304, FECHA DE EMISION:26/02/2020"/>
    <m/>
    <m/>
    <m/>
    <m/>
    <n v="0"/>
    <n v="230.93"/>
    <s v="NO_CONCILIADO"/>
  </r>
  <r>
    <x v="8"/>
    <m/>
    <x v="8"/>
    <x v="44"/>
    <s v="B18301060002"/>
    <s v="BOD"/>
    <n v="1830106"/>
    <m/>
    <s v="00099021001 DEP.DE CHEQ.AJENOS,RET.DE CAM.,CONCEPTO: REEMBOLSO POR BAJA MEDICA DE : CAJA DE SALUD CORDES A: MINISTERIO MEDIO AMBIENTE Y AGUA,DEP.: CAJA DE SALUD CORDES , PROCEDENCIA: BANCO UNION S.A., CHEQUE: 15303, FECHA DE EMISION:26/02/2020"/>
    <m/>
    <m/>
    <m/>
    <m/>
    <n v="0"/>
    <n v="1963.34"/>
    <s v="NO_CONCILIADO"/>
  </r>
  <r>
    <x v="75"/>
    <m/>
    <x v="75"/>
    <x v="44"/>
    <s v="B18301090002"/>
    <s v="BOD"/>
    <n v="1830109"/>
    <m/>
    <s v="00099021001 DEP.DE CHEQ.AJENOS,RET.DE CAM.,CONCEPTO: AUTORIDAD DE PENSIONES Y SEGUROS PAGO DE REEMBOLSO DE BAJAS MEDICAS ENERO 2020,DEP.: CAJA DE SALUD DE LA BANCA PRIVADA , PROCEDENCIA: BANCO NACIONAL DE BOLIVIA S.A., CHEQUE: 8115206, FECHA DE EMISION:21/02/202"/>
    <m/>
    <m/>
    <m/>
    <m/>
    <n v="0"/>
    <n v="26860.57"/>
    <s v="NO_CONCILIADO"/>
  </r>
  <r>
    <x v="4"/>
    <m/>
    <x v="4"/>
    <x v="44"/>
    <s v="B18301110002"/>
    <s v="BOD"/>
    <n v="1830111"/>
    <m/>
    <s v="00592012001 DEP.DE CHEQ.AJENOS,RET.DE CAM.,CONCEPTO: TRANSFERENCIA DE RECURSOS CTA. FONDO ROTATIVO DEL 01 AL 29 DE FEBRERO DE 2020,DEP.: EMPRESA ESTATAL BOLIVIANA DE TURISMO , PROCEDENCIA: BANCO UNION S.A., CHEQUE: 700, FECHA DE EMISION:03/03/2020"/>
    <m/>
    <m/>
    <m/>
    <m/>
    <n v="0"/>
    <n v="10616"/>
    <s v="NO_CONCILIADO"/>
  </r>
  <r>
    <x v="0"/>
    <m/>
    <x v="0"/>
    <x v="44"/>
    <s v="O18302180002"/>
    <s v="BOD"/>
    <n v="1830218"/>
    <m/>
    <s v="00099021001 DEPOSITO DE EFECTIVO, DEPOSITANTE: RITA PAULINA JIMENEZ HUANCOLLO, CONCEPTO: DEVOLUCION COBRO INDEBIDO NUEVAS NUPCIAS, CUENTA DE DEPOSITO: CUENTA UNICA DEL TESORO"/>
    <m/>
    <m/>
    <m/>
    <m/>
    <n v="0"/>
    <n v="2195"/>
    <s v="NO_CONCILIADO"/>
  </r>
  <r>
    <x v="8"/>
    <m/>
    <x v="8"/>
    <x v="44"/>
    <s v="O18302230002"/>
    <s v="BOD"/>
    <n v="1830223"/>
    <m/>
    <s v="00099021001 DEPOSITO DE EFECTIVO, DEPOSITANTE: MINISTERIO DE MEDIO AMBIENTE Y AGUA, CONCEPTO: DEPÓSITO DE ENERGIA ELECTRICA POR EL MES DE DICIEMBRE/2019, CUENTA DE DEPOSITO: CUENTA UNICA DEL TESORO"/>
    <m/>
    <m/>
    <m/>
    <m/>
    <n v="0"/>
    <n v="72.98"/>
    <s v="NO_CONCILIADO"/>
  </r>
  <r>
    <x v="13"/>
    <m/>
    <x v="13"/>
    <x v="44"/>
    <s v="O18302670002"/>
    <s v="BOD"/>
    <n v="1830267"/>
    <m/>
    <s v="00041011101 DEPOSITO DE EFECTIVO, DEPOSITANTE: MIN DE DESARROLLO PRODUCTIVO Y ECONOMIA PLURAL, CONCEPTO: DEVOLUCION POR SIN GOCE DE HABER DEL MES DE ENERO DE 2020, CUENTA DE DEPOSITO: CUENTA UNICA DEL TESORO"/>
    <m/>
    <m/>
    <m/>
    <m/>
    <n v="0"/>
    <n v="1074.27"/>
    <s v="NO_CONCILIADO"/>
  </r>
  <r>
    <x v="11"/>
    <m/>
    <x v="11"/>
    <x v="44"/>
    <s v="G12916920003"/>
    <s v="COB"/>
    <n v="13244"/>
    <m/>
    <s v="PAGO A CAF PRÉSTAMO CFA009759 VCTO. 09-03-2020 POR CUENTA DE TGN , NTI. 013244 VALOR 09-03-2020 INTERESES USD 152.430,00 COMISIONES USD 93.391,42 CTA. 3987 CUENTA UNICA DEL TESORO-3987 LIB. 00099021001 REF.: COMISIONES BANCARIAS"/>
    <m/>
    <m/>
    <m/>
    <m/>
    <n v="1450.4"/>
    <n v="0"/>
    <s v="NO_CONCILIADO"/>
  </r>
  <r>
    <x v="10"/>
    <m/>
    <x v="10"/>
    <x v="44"/>
    <s v="G12919460001"/>
    <s v="CVD"/>
    <n v="1291946"/>
    <m/>
    <s v="COBRO COSTOS DE PAPELERIA POR REGULARIZACION DE TRANSFERENCIA DEL EXTERIOR POR ORDEN DE PETROLEOS PARAGUAYOS PETROPAR, FECHA VALOR 06/03/2020 LIB. 00513062001 YPFB-OPERACIONES PLANTA DE SEPARACION DE LIQUIDOS RIO GRANDE"/>
    <m/>
    <m/>
    <m/>
    <m/>
    <n v="50"/>
    <n v="0"/>
    <s v="NO_CONCILIADO"/>
  </r>
  <r>
    <x v="37"/>
    <m/>
    <x v="37"/>
    <x v="44"/>
    <s v="S09801340001"/>
    <s v="COB"/>
    <n v="980134"/>
    <m/>
    <s v="||COMISIÓN TRANSFERENCIA FDOS. AL EXTERIOR 0.10% S/USD 153.560,92,REEMB. GSTS. COM. BS220.- Y EMISIÓN COMP. CONT. BS50.-,REF.:PAGO LC I-2019-45 P/C ADM. DE AEROPUERTOS Y SERV. AUX. A LA NAVEGACIÓN AÉREA-AASANA A/F ITURRI SA, EN COMPL. A COMP. CONT. N°0980133, 09/03/20. LIB.:00512012001 LBP-AASANA-PACS SONET REF.:COMISIÓN DE PAGO LC I-2019-45"/>
    <m/>
    <m/>
    <m/>
    <m/>
    <n v="1323.42"/>
    <n v="0"/>
    <s v="NO_CONCILIADO"/>
  </r>
  <r>
    <x v="7"/>
    <m/>
    <x v="7"/>
    <x v="44"/>
    <s v="Q12527330002"/>
    <s v="CRV"/>
    <n v="1252733"/>
    <m/>
    <s v="NUMERO DE LIBRETA CUT: 00099021001 OPERACIÓN E18 TRANSFERENCIA DEL SISTEMA FINANCIERO POR CUENTA DE TERCEROS A LA CUT POR CONCEPTO DE DEVOLUCIÓN PAGOS EN EXCESO GOBIERNO AUTONOMO DEPARTAMENTAL DE TARIJA"/>
    <m/>
    <m/>
    <m/>
    <m/>
    <n v="0"/>
    <n v="716.51"/>
    <s v="NO_CONCILIADO"/>
  </r>
  <r>
    <x v="10"/>
    <m/>
    <x v="10"/>
    <x v="44"/>
    <s v="G12922910001"/>
    <s v="CVD"/>
    <n v="1292291"/>
    <m/>
    <s v="COBRO COSTOS DE PAPELERIA SEGUN TRANSFERENCIA DEL EXTERIOR POR ORDEN DE LLAMA GAS S.A. (LIMA PERU) REF.: 550 1736141 FECHA VALOR 06/03/2020 LIB. 00513062001 YPFB-OPERACIONES PLANTA DE SEPARACION DE LIQUIDOS RIO GRANDE"/>
    <m/>
    <m/>
    <m/>
    <m/>
    <n v="50"/>
    <n v="0"/>
    <s v="NO_CONCILIADO"/>
  </r>
  <r>
    <x v="10"/>
    <m/>
    <x v="10"/>
    <x v="44"/>
    <s v="G12922930001"/>
    <s v="CVD"/>
    <n v="1292293"/>
    <m/>
    <s v="COBRO COSTOS DE PAPELERIA SEGUN TRANSFERENCIA DEL EXTERIOR POR ORDEN DE CORPORACION ANDINA DEL GAS PERU S.A.C. (LIMA PERU) REF.: U283687001 FECHA VALOR 9/03/2020 LIB. 00513062001 YPFB-OPERACIONES PLANTA DE SEPARACION DE LIQUIDOS RIO GRANDE"/>
    <m/>
    <m/>
    <m/>
    <m/>
    <n v="50"/>
    <n v="0"/>
    <s v="NO_CONCILIADO"/>
  </r>
  <r>
    <x v="18"/>
    <m/>
    <x v="18"/>
    <x v="45"/>
    <s v="O18304170002"/>
    <s v="BOD"/>
    <n v="1830417"/>
    <m/>
    <s v="00099021001 DEPOSITO DE EFECTIVO, DEPOSITANTE: DIRECCION DE REGISTRO Y PROMOCION -SENAPE, CONCEPTO: DEVOLUCION POR DIFERENCIA POR CONCEPTO DE AGUINALDO, CUENTA DE DEPOSITO: CUENTA UNICA DEL TESORO"/>
    <m/>
    <m/>
    <m/>
    <m/>
    <n v="0"/>
    <n v="424.76"/>
    <s v="NO_CONCILIADO"/>
  </r>
  <r>
    <x v="14"/>
    <m/>
    <x v="14"/>
    <x v="45"/>
    <s v="O18304230002"/>
    <s v="BOD"/>
    <n v="1830423"/>
    <m/>
    <s v="00526012001 DEPOSITO DE EFECTIVO, DEPOSITANTE: MACIEL NOELIA MENDEZ PEREZ-BOLIVIA TV, CONCEPTO: DEVOLUCION DE HABERES DEL MES DE FEBRERO (MACIEL NOELIA MENDEZ PEREZ), CUENTA DE DEPOSITO: CUENTA UNICA DEL TESORO"/>
    <m/>
    <m/>
    <m/>
    <m/>
    <n v="0"/>
    <n v="9733.61"/>
    <s v="NO_CONCILIADO"/>
  </r>
  <r>
    <x v="36"/>
    <m/>
    <x v="36"/>
    <x v="45"/>
    <s v="O18304490002"/>
    <s v="BOD"/>
    <n v="1830449"/>
    <m/>
    <s v="00287102001 DEPOSITO DE EFECTIVO, DEPOSITANTE: FPS, CONCEPTO: DEVOLUCION, CUENTA DE DEPOSITO: CUENTA UNICA DEL TESORO"/>
    <m/>
    <m/>
    <m/>
    <m/>
    <n v="0"/>
    <n v="3471.51"/>
    <s v="NO_CONCILIADO"/>
  </r>
  <r>
    <x v="9"/>
    <m/>
    <x v="9"/>
    <x v="45"/>
    <s v="O18304550002"/>
    <s v="BOD"/>
    <n v="1830455"/>
    <m/>
    <s v="00099021001 DEPOSITO DE EFECTIVO, DEPOSITANTE: OTILIA CONDORI CUNO, CONCEPTO: POR COBRO (SEGUNDAS NUPCIAS) DE LOLA CUNO CANASA (Q.E.P.D.), CUENTA DE DEPOSITO: CUENTA UNICA DEL TESORO / DJBR."/>
    <m/>
    <m/>
    <m/>
    <m/>
    <n v="0"/>
    <n v="800"/>
    <s v="NO_CONCILIADO"/>
  </r>
  <r>
    <x v="24"/>
    <m/>
    <x v="24"/>
    <x v="45"/>
    <s v="O18304710002"/>
    <s v="BOD"/>
    <n v="1830471"/>
    <m/>
    <s v="00099021001 DEPOSITO DE EFECTIVO, DEPOSITANTE: CHRISTIAN MENCIA QUIROGA, CONCEPTO: DEPÓSITO DOBLE PERCEPCION DE HABERES DEL MES DE DICIEMBRE DE 2019 POLICIA BOLIVIANA, CUENTA DE DEPOSITO: CUENTA UNICA DEL TESORO"/>
    <m/>
    <m/>
    <m/>
    <m/>
    <n v="0"/>
    <n v="8425.25"/>
    <s v="NO_CONCILIADO"/>
  </r>
  <r>
    <x v="12"/>
    <m/>
    <x v="12"/>
    <x v="45"/>
    <s v="O18304770002"/>
    <s v="BOD"/>
    <n v="1830477"/>
    <m/>
    <s v="00099021001 DEPOSITO DE EFECTIVO, DEPOSITANTE: WENDY CABRERA AGUILAR, CONCEPTO: DEVOLUCION POR EXCEDER TECHO SALARIAL JUNIO A DICIEMBRE 2019 DE WENDY CABRERA AGUILAR, CUENTA DE DEPOSITO: CUENTA UNICA DEL TESORO / DJBR."/>
    <m/>
    <m/>
    <m/>
    <m/>
    <n v="0"/>
    <n v="27679.37"/>
    <s v="NO_CONCILIADO"/>
  </r>
  <r>
    <x v="18"/>
    <m/>
    <x v="18"/>
    <x v="45"/>
    <s v="O18304790002"/>
    <s v="BOD"/>
    <n v="1830479"/>
    <m/>
    <s v="00099021001 DEPOSITO DE EFECTIVO, DEPOSITANTE: OMAR RILVER VELASCO PORTILLO, CONCEPTO: DEVOLUCION 1/2 DIA DE VIATICOS VIAJE ASUNCION-PARAGUAY, CUENTA DE DEPOSITO: CUENTA UNICA DEL TESORO / DJBR."/>
    <m/>
    <m/>
    <m/>
    <m/>
    <n v="0"/>
    <n v="720.36"/>
    <s v="NO_CONCILIADO"/>
  </r>
  <r>
    <x v="0"/>
    <m/>
    <x v="0"/>
    <x v="45"/>
    <s v="O18304910002"/>
    <s v="BOD"/>
    <n v="1830491"/>
    <m/>
    <s v="00099021001 DEPOSITO DE EFECTIVO, DEPOSITANTE: MARIA JESUS HOYOS CASTRO, CONCEPTO: COBRO INDEBIDO POR SEGUNDAS NUPCIAS, CUENTA DE DEPOSITO: CUENTA UNICA DEL TESORO"/>
    <m/>
    <m/>
    <m/>
    <m/>
    <n v="0"/>
    <n v="1500"/>
    <s v="NO_CONCILIADO"/>
  </r>
  <r>
    <x v="21"/>
    <m/>
    <x v="21"/>
    <x v="45"/>
    <s v="O18304940002"/>
    <s v="BOD"/>
    <n v="1830494"/>
    <m/>
    <s v="00099021001 DEPOSITO DE EFECTIVO, DEPOSITANTE: VICTOR ALFONSO RAMOS HUARACHI, CONCEPTO: DEVOLUCION POR RETENCION DE IMPUESTOS C31 -62, CUENTA DE DEPOSITO: CUENTA UNICA DEL TESORO / DJBR."/>
    <m/>
    <m/>
    <m/>
    <m/>
    <n v="0"/>
    <n v="3092.25"/>
    <s v="NO_CONCILIADO"/>
  </r>
  <r>
    <x v="13"/>
    <m/>
    <x v="13"/>
    <x v="45"/>
    <s v="O18304980002"/>
    <s v="BOD"/>
    <n v="1830498"/>
    <m/>
    <s v="00041011101 DEPOSITO DE EFECTIVO, DEPOSITANTE: MDPYEP-MARIO SALINAS REYES, CONCEPTO: DEVOLUCION TOTAL DE FONDOS EN AVANCE C31-281, CUENTA DE DEPOSITO: CUENTA UNICA DEL TESORO"/>
    <m/>
    <m/>
    <m/>
    <m/>
    <n v="0"/>
    <n v="510"/>
    <s v="NO_CONCILIADO"/>
  </r>
  <r>
    <x v="3"/>
    <m/>
    <x v="3"/>
    <x v="45"/>
    <s v="O18304990002"/>
    <s v="BOD"/>
    <n v="1830499"/>
    <m/>
    <s v="00212012001 DEPOSITO DE EFECTIVO, DEPOSITANTE: LIMBER CESAR HUANCA CLARES, CONCEPTO: REPOSICION DE CREDENCIAL, CUENTA DE DEPOSITO: CUENTA UNICA DEL TESORO"/>
    <m/>
    <m/>
    <m/>
    <m/>
    <n v="0"/>
    <n v="60"/>
    <s v="NO_CONCILIADO"/>
  </r>
  <r>
    <x v="12"/>
    <m/>
    <x v="12"/>
    <x v="45"/>
    <s v="O18305010002"/>
    <s v="BOD"/>
    <n v="1830501"/>
    <m/>
    <s v="00099021001 DEPOSITO DE EFECTIVO, DEPOSITANTE: NATALIO ROJAS ROQUE, CONCEPTO: DOBLE PERCEPCION, CUENTA DE DEPOSITO: CUENTA UNICA DEL TESORO"/>
    <m/>
    <m/>
    <m/>
    <m/>
    <n v="0"/>
    <n v="1008.76"/>
    <s v="NO_CONCILIADO"/>
  </r>
  <r>
    <x v="16"/>
    <m/>
    <x v="16"/>
    <x v="45"/>
    <s v="O18305020002"/>
    <s v="BOD"/>
    <n v="1830502"/>
    <m/>
    <s v="00099021001 DEPOSITO DE EFECTIVO, DEPOSITANTE: PRUDENCIO RAUL PALZA ZEBALLOS, CONCEPTO: DOBLE PERCEPCION, CUENTA DE DEPOSITO: CUENTA UNICA DEL TESORO / DJBR."/>
    <m/>
    <m/>
    <m/>
    <m/>
    <n v="0"/>
    <n v="727.83"/>
    <s v="NO_CONCILIADO"/>
  </r>
  <r>
    <x v="29"/>
    <m/>
    <x v="29"/>
    <x v="45"/>
    <s v="O18305040002"/>
    <s v="BOD"/>
    <n v="1830504"/>
    <m/>
    <s v="00099021001 DEPOSITO DE EFECTIVO, DEPOSITANTE: VICENTE MONTECINOS DIAZ, CONCEPTO: DEVOLUCION GASTOS PASAJE AEREO N°9302403222264 EN LA RUTA COBIJA - LA PAZ, CUENTA DE DEPOSITO: CUENTA UNICA DEL TESORO / DJBR."/>
    <m/>
    <m/>
    <m/>
    <m/>
    <n v="0"/>
    <n v="1190"/>
    <s v="NO_CONCILIADO"/>
  </r>
  <r>
    <x v="88"/>
    <m/>
    <x v="88"/>
    <x v="45"/>
    <s v="O18305530002"/>
    <s v="BOD"/>
    <n v="1830553"/>
    <m/>
    <s v="00590012001 DEPOSITO DE EFECTIVO, DEPOSITANTE: CESAR CHOQUE LIMACHI, CONCEPTO: DEVOLUCION DE FONDOS NO UTILIZADOS, CUENTA DE DEPOSITO: CUENTA UNICA DEL TESORO"/>
    <m/>
    <m/>
    <m/>
    <m/>
    <n v="0"/>
    <n v="0.9"/>
    <s v="NO_CONCILIADO"/>
  </r>
  <r>
    <x v="26"/>
    <m/>
    <x v="26"/>
    <x v="45"/>
    <s v="B18304100002"/>
    <s v="BOD"/>
    <n v="1830410"/>
    <m/>
    <s v="00591012001 DEP.DE CHEQ.AJENOS,RET.DE CAM.,CONCEPTO: PAGO AGUA POTABLE AG. TELEFERICO BLANCO BANCO UNION SA CORRESPONDIENTE AL MES DE ENERO 2020,DEP.: LISETTE TELLEZ VILLARROEL , PROCEDENCIA: BANCO UNION S.A., CHEQUE: 164821, FECHA DE EMISION:26/02/2020"/>
    <m/>
    <m/>
    <m/>
    <m/>
    <n v="0"/>
    <n v="386.41"/>
    <s v="NO_CONCILIADO"/>
  </r>
  <r>
    <x v="0"/>
    <m/>
    <x v="0"/>
    <x v="45"/>
    <s v="B18304240002"/>
    <s v="BOD"/>
    <n v="1830424"/>
    <m/>
    <s v="00099021001 DEP.DE CHEQ.AJENOS,RET.DE CAM.,CONCEPTO: CECILIA FERRUFINO SERRANO,DEP.: BANCO UNION S.A. , PROCEDENCIA: BANCO UNION S.A., CHEQUE: 168684, FECHA DE EMISION:10/03/2020"/>
    <m/>
    <m/>
    <m/>
    <m/>
    <n v="0"/>
    <n v="7999.85"/>
    <s v="NO_CONCILIADO"/>
  </r>
  <r>
    <x v="85"/>
    <m/>
    <x v="85"/>
    <x v="45"/>
    <s v="B18304250002"/>
    <s v="BOD"/>
    <n v="1830425"/>
    <m/>
    <s v="00099021001 DEP.DE CHEQ.AJENOS,RET.DE CAM.,CONCEPTO: ACOSTA CALLEJO WILMA,DEP.: BANCO UNION S.A. , PROCEDENCIA: BANCO UNION S.A., CHEQUE: 168683, FECHA DE EMISION:10/03/2020 / DJBR."/>
    <m/>
    <m/>
    <m/>
    <m/>
    <n v="0"/>
    <n v="13168.44"/>
    <s v="NO_CONCILIADO"/>
  </r>
  <r>
    <x v="36"/>
    <m/>
    <x v="36"/>
    <x v="45"/>
    <s v="B18304340002"/>
    <s v="BOD"/>
    <n v="1830434"/>
    <m/>
    <s v="00287102001 DEP.DE CHEQ.AJENOS,RET.DE CAM.,CONCEPTO: DEVOLUCION DE SALDOS POR ASIGNACION DE FONDOS EN AVANCE DE VIATICOS OF DPTAL CHUQUISACA,DEP.: FONDO NAL DE INVERSION PRODUCTIVA Y SOCIAL- FPS"/>
    <m/>
    <m/>
    <m/>
    <m/>
    <n v="0"/>
    <n v="3581.33"/>
    <s v="NO_CONCILIADO"/>
  </r>
  <r>
    <x v="17"/>
    <m/>
    <x v="17"/>
    <x v="45"/>
    <s v="B18304380002"/>
    <s v="BOD"/>
    <n v="1830438"/>
    <m/>
    <s v="00291012006 DEP.DE CHEQ.AJENOS,RET.DE CAM.,CONCEPTO: ABC TRAMO RIBERALTA - GUAYAMERIN USO DE DERECHO DE VIA DIC-2018 NOV-2019,DEP.: NUEVATEL PCS DE BOLIVIA S.A. , PROCEDENCIA: BANCO BISA S.A., CHEQUE: 219179, FECHA DE EMISION:18/02/2020"/>
    <m/>
    <m/>
    <m/>
    <m/>
    <n v="0"/>
    <n v="276868.8"/>
    <s v="NO_CONCILIADO"/>
  </r>
  <r>
    <x v="56"/>
    <m/>
    <x v="56"/>
    <x v="45"/>
    <s v="B18304430002"/>
    <s v="BOD"/>
    <n v="1830443"/>
    <m/>
    <s v="00578012002 DEP.DE CHEQ.AJENOS,RET.DE CAM.,CONCEPTO: REVERSION,DEP.: BOLIVIANA DE AVIACION , PROCEDENCIA: BANCO UNION S.A., CHEQUE: 3359, FECHA DE EMISION:06/03/2020"/>
    <m/>
    <m/>
    <m/>
    <m/>
    <n v="0"/>
    <n v="941.27"/>
    <s v="NO_CONCILIADO"/>
  </r>
  <r>
    <x v="33"/>
    <m/>
    <x v="33"/>
    <x v="45"/>
    <s v="B18304440002"/>
    <s v="BOD"/>
    <n v="1830444"/>
    <m/>
    <s v="00099021001 DEP.DE CHEQ.AJENOS,RET.DE CAM.,CONCEPTO: FRACCION COMPLEMENTARIA MENSUAL,DEP.: FUTURO DE BOLIVIA SA. AFP , PROCEDENCIA: BANCO DE CREDITO DE BOLIVIA S.A., CHEQUE: 61921, FECHA DE EMISION:09/03/2020"/>
    <m/>
    <m/>
    <m/>
    <m/>
    <n v="0"/>
    <n v="4205.47"/>
    <s v="NO_CONCILIADO"/>
  </r>
  <r>
    <x v="0"/>
    <m/>
    <x v="0"/>
    <x v="45"/>
    <s v="B18304600002"/>
    <s v="BOD"/>
    <n v="1830460"/>
    <m/>
    <s v="00099021001 DEP.DE CHEQ.AJENOS,RET.DE CAM.,CONCEPTO: SALDO DEVOLUCION ENVIO MALETA DIPLOMATICA HOUSTON USA,DEP.: DHL BOLIVIA SRL. , PROCEDENCIA: BANCO BISA S.A., CHEQUE: 13689, FECHA DE EMISION:28/02/2020"/>
    <m/>
    <m/>
    <m/>
    <m/>
    <n v="0"/>
    <n v="198.71"/>
    <s v="NO_CONCILIADO"/>
  </r>
  <r>
    <x v="46"/>
    <m/>
    <x v="46"/>
    <x v="45"/>
    <s v="B18304640002"/>
    <s v="BOD"/>
    <n v="1830464"/>
    <m/>
    <s v="00595012001 DEP.DE CHEQ.AJENOS,RET.DE CAM.,CONCEPTO: DEP. DE DESCUENTO POR PAGOS EN EXCESO CORRESPONDIENTE AL MES FEBRERO/20,DEP.: GESTORA PUBLICA DE LA SEGURIDAD SOCIAL DE LP , PROCEDENCIA: BANCO UNION S.A., CHEQUE: 510, FECHA DE EMISION:06/03/2020"/>
    <m/>
    <m/>
    <m/>
    <m/>
    <n v="0"/>
    <n v="5377.87"/>
    <s v="NO_CONCILIADO"/>
  </r>
  <r>
    <x v="0"/>
    <m/>
    <x v="0"/>
    <x v="45"/>
    <s v="O18305750002"/>
    <s v="BOD"/>
    <n v="1830575"/>
    <m/>
    <s v="00099021001 DEPOSITO DE EFECTIVO, DEPOSITANTE: FREDY MOISES FLORES MAMANI, CONCEPTO: COBRO INDEBIDO DEL PRA., CUENTA DE DEPOSITO: CUENTA UNICA DEL TESORO"/>
    <m/>
    <m/>
    <m/>
    <m/>
    <n v="0"/>
    <n v="1000"/>
    <s v="NO_CONCILIADO"/>
  </r>
  <r>
    <x v="27"/>
    <m/>
    <x v="27"/>
    <x v="45"/>
    <s v="O18306220002"/>
    <s v="BOD"/>
    <n v="1830622"/>
    <m/>
    <s v="00099021001 DEPOSITO DE EFECTIVO, DEPOSITANTE: ZAMORANO NAVIA VICTOR HUGO, CONCEPTO: DEVOLUCION DE SUELDOS, CUENTA DE DEPOSITO: CUENTA UNICA DEL TESORO / DJBR."/>
    <m/>
    <m/>
    <m/>
    <m/>
    <n v="0"/>
    <n v="9884.81"/>
    <s v="NO_CONCILIADO"/>
  </r>
  <r>
    <x v="15"/>
    <m/>
    <x v="15"/>
    <x v="45"/>
    <s v="O18306120002"/>
    <s v="BOD"/>
    <n v="1830612"/>
    <m/>
    <s v="00099021001 DEPOSITO DE EFECTIVO, DEPOSITANTE: ARMIN MESA SANCHEZ, CONCEPTO: DEVOLUCION SUELDO, CUENTA DE DEPOSITO: CUENTA UNICA DEL TESORO / DJBR."/>
    <m/>
    <m/>
    <m/>
    <m/>
    <n v="0"/>
    <n v="0.13"/>
    <s v="NO_CONCILIADO"/>
  </r>
  <r>
    <x v="11"/>
    <m/>
    <x v="11"/>
    <x v="45"/>
    <s v="G12929150003"/>
    <s v="COB"/>
    <n v="13264"/>
    <m/>
    <s v="PAGO A ICO ESPAÑA PRÉSTAMO 01020038.0 VCTO. 10-03-2020 POR CUENTA DE TGN , NTI. 013264 VALOR 10-03-2020 CAPITAL EUR 195.791,12 INTERESES EUR 3.959,33 CTA. 3987 CUENTA UNICA DEL TESORO LIB. 00099021001 REF.: COMISIONES BANCARIAS"/>
    <m/>
    <m/>
    <m/>
    <m/>
    <n v="1368.08"/>
    <n v="0"/>
    <s v="NO_CONCILIADO"/>
  </r>
  <r>
    <x v="10"/>
    <m/>
    <x v="10"/>
    <x v="45"/>
    <s v="G12932080001"/>
    <s v="CVD"/>
    <n v="1293208"/>
    <m/>
    <s v="COBRO COSTOS DE PAPELERIA SEGUN TRANSFERENCIA DEL EXTERIOR POR ORDEN DE COMPANHIA MATOGROSSENSE DE GAS (CUIABA BRASIL) REF.: 03013123647 FECHA VALOR 10/03/2020 LIB. 00513012007 YPFB - RECURSOS NACIONALIZACIÓN"/>
    <m/>
    <m/>
    <m/>
    <m/>
    <n v="50"/>
    <n v="0"/>
    <s v="NO_CONCILIADO"/>
  </r>
  <r>
    <x v="12"/>
    <m/>
    <x v="12"/>
    <x v="45"/>
    <s v="S09803320002"/>
    <s v="CRV"/>
    <n v="980332"/>
    <m/>
    <s v="||TRANSFERENCIA AL T.G.N. EN CUMPLIMIENTO AL ART.8 DE LA LEY 211, DISPOSICION FINAL 5TA.DE LA LEY 1267 Y ART.23 DEL D.S.4126 POR REEMBOLSO DEL BONO JUANA AZURDUY FEBRERO/2020 S/G BCB-HRE-TGL-2020-3261; R.D. 162/19; NOTA MEFP/VTCP /DGPOT/ UPCFTGN/N°483/2020 Y FORM.TRANSF. 2/2020 DE GADM TRANSFERENCIA A LA LIBRETA 00099021001 TGN-RECURSOS ORDINARIOS (3987)"/>
    <m/>
    <m/>
    <m/>
    <m/>
    <n v="0"/>
    <n v="46663820"/>
    <s v="NO_CONCILIADO"/>
  </r>
  <r>
    <x v="11"/>
    <m/>
    <x v="11"/>
    <x v="45"/>
    <s v="S09803110001"/>
    <s v="COB"/>
    <n v="980311"/>
    <m/>
    <s v="||COBRO DE UTILES DE ESCRITORIO POR REGULARIZACION DE NUESTRO COMPROBANTE S-979866 DEL 3/3/2020 POR COBRO DE COMISIONES EFECTUADO POR EL MUFG BANK LTD., POR DESEMBOLSO DEL PRESTAMO BV-P5 SEGUN NOTA MEFP/VTCP/DGCP/UODP-246/2020 DEL 9/3/2020 LIB. 00099021001 TGN - RECURSOS ORDINARIOS (3987)"/>
    <m/>
    <m/>
    <m/>
    <m/>
    <n v="50"/>
    <n v="0"/>
    <s v="NO_CONCILIADO"/>
  </r>
  <r>
    <x v="29"/>
    <m/>
    <x v="29"/>
    <x v="45"/>
    <s v="S09804470004"/>
    <s v="COB"/>
    <n v="980447"/>
    <m/>
    <s v="||RESPUESTA A DEBITO DEL BANQUERO SEG.MENSAJE SWIFT 03196 DE LA FECHA . REF.: COBRO COMISION POR TRANSF. DE EUR 5.000.- DEL 5/03/2020 SEGUN SOLICITUD DEL MIN. EDUCACION FV/ARNOLD HUANCA ,MARIELA LIBRETA 00099021001 TGN-RECURSOS ORDINARIOS. REF.: COBRO UTILES DE ESCRITORIO"/>
    <m/>
    <m/>
    <m/>
    <m/>
    <n v="50"/>
    <n v="0"/>
    <s v="NO_CONCILIADO"/>
  </r>
  <r>
    <x v="29"/>
    <m/>
    <x v="29"/>
    <x v="45"/>
    <s v="S09804410001"/>
    <s v="DEV"/>
    <n v="980441"/>
    <m/>
    <s v="||RESPUESTA A DEBITO DEL BANQUERO SG MJE.SWIFT NO. 3195 DE LA FECHA REF:COBRO COMIS.POR TRANSFERENCIA EUR 6.000.-DEL 05/03/2020 SG SOLICITUD MIN.EDUCACION REF:TRASPASO PARA ADRIAN WALDEMAR DAROCA APARICIO LIBRETA 00099021001 TGN-RECURSOS ORDINARIOS"/>
    <m/>
    <m/>
    <m/>
    <m/>
    <n v="95.63"/>
    <n v="0"/>
    <s v="NO_CONCILIADO"/>
  </r>
  <r>
    <x v="29"/>
    <m/>
    <x v="29"/>
    <x v="45"/>
    <s v="S09804410004"/>
    <s v="COB"/>
    <n v="980441"/>
    <m/>
    <s v="||RESPUESTA A DEBITO DEL BANQUERO SG MJE.SWIFT NO. 3195 DE LA FECHA REF:COBRO COMIS.POR TRANSFERENCIA EUR 6.000.-DEL 05/03/2020 SG SOLICITUD MIN.EDUCACION REF:TRASPASO PARA ADRIAN WALDEMAR DAROCA APARICIO CGO.LIBRETA 00099021001 TGN-RECURSOS ORDINARIOS (UTILES DE ESCRITORIO)"/>
    <m/>
    <m/>
    <m/>
    <m/>
    <n v="50"/>
    <n v="0"/>
    <s v="NO_CONCILIADO"/>
  </r>
  <r>
    <x v="29"/>
    <m/>
    <x v="29"/>
    <x v="45"/>
    <s v="S09804470001"/>
    <s v="DEV"/>
    <n v="980447"/>
    <m/>
    <s v="||RESPUESTA A DEBITO DEL BANQUERO SEG.MENSAJE SWIFT 03196 DE LA FECHA . REF.: COBRO COMISION POR TRANSF. DE EUR 5.000.- DEL 5/03/2020 SEGUN SOLICITUD DEL MIN. EDUCACION FV/ARNOLD HUANCA ,MARIELA LIBRETA 00099021001 TGN-RECURSOS ORDINARIOS"/>
    <m/>
    <m/>
    <m/>
    <m/>
    <n v="95.61"/>
    <n v="0"/>
    <s v="NO_CONCILIADO"/>
  </r>
  <r>
    <x v="0"/>
    <m/>
    <x v="0"/>
    <x v="45"/>
    <s v="S09804740002"/>
    <s v="CRV"/>
    <n v="980474"/>
    <m/>
    <s v="||TRANSFERENCIA A LA CUENTA UNICA DEL TESORO IMPORTES RETENIDOS A JULIO HUMEREZ QUIROZ Y SERGIO CEREZO AGUIRRE POR REMUNERACION MAXIMA CORRESPONDIENTE AL MES DE FEBRERO/2020 - LIBRETA N° 00099021001. S/G DOC. ADJUNTOS Y ROC N° 169/2020 DEL DCR. TRANF POR REMUNERACION MAXIMA JULIO HUMEREZ QUIROZ MES DE FEBRERO/2020 LIBRETA 00099021001"/>
    <m/>
    <m/>
    <m/>
    <m/>
    <n v="0"/>
    <n v="5041.79"/>
    <s v="NO_CONCILIADO"/>
  </r>
  <r>
    <x v="0"/>
    <m/>
    <x v="0"/>
    <x v="45"/>
    <s v="S09804740003"/>
    <s v="CRV"/>
    <n v="980474"/>
    <m/>
    <s v="||TRANSFERENCIA A LA CUENTA UNICA DEL TESORO IMPORTES RETENIDOS A JULIO HUMEREZ QUIROZ Y SERGIO CEREZO AGUIRRE POR REMUNERACION MAXIMA CORRESPONDIENTE AL MES DE FEBRERO/2020 - LIBRETA N° 00099021001. S/G DOC. ADJUNTOS Y ROC N° 169/2020 DEL DCR. TRANF POR REMUNERACION MAXIMA SERGIO MARCELO CEREZO AGUIRRE MES DE FEBRERO/2020 LIBRETA 00099021001"/>
    <m/>
    <m/>
    <m/>
    <m/>
    <n v="0"/>
    <n v="2936.93"/>
    <s v="NO_CONCILIADO"/>
  </r>
  <r>
    <x v="10"/>
    <m/>
    <x v="10"/>
    <x v="45"/>
    <s v="G12936450001"/>
    <s v="CVD"/>
    <n v="1293645"/>
    <m/>
    <s v="COBRO COSTOS DE PAPELERIA SEGUN TRANSFERENCIA DEL EXTERIOR POR ORDEN DE PETROLEO BRASILEIRO SA PETROBRAS FECHA VALOR 10/03/2020 LIB. 00513012007 YPFB - RECURSOS NACIONALIZACIÓN"/>
    <m/>
    <m/>
    <m/>
    <m/>
    <n v="50"/>
    <n v="0"/>
    <s v="NO_CONCILIADO"/>
  </r>
  <r>
    <x v="10"/>
    <m/>
    <x v="10"/>
    <x v="45"/>
    <s v="G12936360001"/>
    <s v="CVD"/>
    <n v="1293636"/>
    <m/>
    <s v="COBRO COSTOS DE PAPELERIA SEGUN TRANSFERENCIA DEL EXTERIOR POR ORDEN DE PETROLEO BRASILEIRO SA PETROBRAS REF.: S060070309D901 FECHA VALOR 10/03/2020 LIB. 00513012007 YPFB - RECURSOS NACIONALIZACIÓN"/>
    <m/>
    <m/>
    <m/>
    <m/>
    <n v="50"/>
    <n v="0"/>
    <s v="NO_CONCILIADO"/>
  </r>
  <r>
    <x v="78"/>
    <m/>
    <x v="78"/>
    <x v="45"/>
    <s v="S09804780003"/>
    <s v="COB"/>
    <n v="980478"/>
    <m/>
    <s v="||TRANSFERENCIA DE FONDOS S/G. MENSAJES SWIFT NROS. 03188 Y 03187 DE LA FECHA. (SECTOR PÚBLICO - SOBREVUELOS). DEBITO DE LA LIBRETA 00117012001 DGAC, REPOSICION UTILES DE ESCRITORIO."/>
    <m/>
    <m/>
    <m/>
    <m/>
    <n v="50"/>
    <n v="0"/>
    <s v="NO_CONCILIADO"/>
  </r>
  <r>
    <x v="78"/>
    <m/>
    <x v="78"/>
    <x v="45"/>
    <s v="S09804810003"/>
    <s v="COB"/>
    <n v="980481"/>
    <m/>
    <s v="||TRANSFERENCIA DE FONDOS S/G. MENSAJES SWIFT NROS. 03208 Y 03207 DE LA FECHA. (SECTOR PÚBLICO - SOBREVUELOS). DEBITO DE LA LIBRETA 00117012001 DGAC, REPOSICION UTILES DE ESCRITORIO."/>
    <m/>
    <m/>
    <m/>
    <m/>
    <n v="50"/>
    <n v="0"/>
    <s v="NO_CONCILIADO"/>
  </r>
  <r>
    <x v="10"/>
    <m/>
    <x v="10"/>
    <x v="45"/>
    <s v="G12937860001"/>
    <s v="CVD"/>
    <n v="1293786"/>
    <m/>
    <s v="COBRO COSTOS DE PAPELERIA SEGUN TRANSFERENCIA DEL EXTERIOR POR ORDEN DE PETROBRAS LIB. 00513012007 YPFB - RECURSOS NACIONALIZACIÓN"/>
    <m/>
    <m/>
    <m/>
    <m/>
    <n v="50"/>
    <n v="0"/>
    <s v="NO_CONCILIADO"/>
  </r>
  <r>
    <x v="59"/>
    <m/>
    <x v="59"/>
    <x v="45"/>
    <s v="S09805010001"/>
    <s v="DEV"/>
    <n v="980501"/>
    <m/>
    <s v="||REGULARIZACION COMISIÓN DEL BANQUERO. REF.: TRANSF. DE USD 970 SOLICITUD 024540-010357 DEL 26/02/2020 LIBRETA 00599012001 EBA-GESTION GERENCIAL EJECUTIVA."/>
    <m/>
    <m/>
    <m/>
    <m/>
    <n v="348"/>
    <n v="0"/>
    <s v="NO_CONCILIADO"/>
  </r>
  <r>
    <x v="59"/>
    <m/>
    <x v="59"/>
    <x v="45"/>
    <s v="S09805010004"/>
    <s v="COB"/>
    <n v="980501"/>
    <m/>
    <s v="||REGULARIZACION COMISIÓN DEL BANQUERO. REF.: TRANSF. DE USD 970 SOLICITUD 024540-010357 DEL 26/02/2020 LIBRETA 00599012001 EBA-GESTION GERENCIAL EJECUTIVA. REF: UTILES DE ESCRITORIO"/>
    <m/>
    <m/>
    <m/>
    <m/>
    <n v="50"/>
    <n v="0"/>
    <s v="NO_CONCILIADO"/>
  </r>
  <r>
    <x v="59"/>
    <m/>
    <x v="59"/>
    <x v="45"/>
    <s v="S09805060001"/>
    <s v="COB"/>
    <n v="980506"/>
    <m/>
    <s v="'COBRO DE UTILES DE ESCRITORIO POR´||EN COMPLEMENTO AL COMPROBANTE S-0980276 DE LA FECHA. LIBRETA 00599012001 EBA - GESTION GERENCIAL EJECUTIVA"/>
    <m/>
    <m/>
    <m/>
    <m/>
    <n v="270"/>
    <n v="0"/>
    <s v="NO_CONCILIADO"/>
  </r>
  <r>
    <x v="89"/>
    <m/>
    <x v="89"/>
    <x v="45"/>
    <s v="S09804140002"/>
    <s v="CRV"/>
    <n v="980414"/>
    <m/>
    <s v="||REGULARIZACIÓN DE NUESTRA OPERACIÓN NRO. 0980144 DE F. 09/03/2020 EN ATENCIÓN A CORREO ELECTRÓNICO DE ENABOL DE LA FECHA. A LA LIBR.00551012001 EPNE-ENABOL RECURSOS ESPECIFICOS; P/CTA. COMPUTERSHARE INC."/>
    <m/>
    <m/>
    <m/>
    <m/>
    <n v="0"/>
    <n v="98098.14"/>
    <s v="NO_CONCILIADO"/>
  </r>
  <r>
    <x v="89"/>
    <m/>
    <x v="89"/>
    <x v="45"/>
    <s v="S09804140003"/>
    <s v="COB"/>
    <n v="980414"/>
    <m/>
    <s v="||REGULARIZACIÓN DE NUESTRA OPERACIÓN NRO. 0980144 DE F. 09/03/2020 EN ATENCIÓN A CORREO ELECTRÓNICO DE ENABOL DE LA FECHA. DE LA LIBR.00551012001 EPNE-ENABOL RECURSOS ESPECIFICOS; COBRO UTILES DE ESCRITORIO."/>
    <m/>
    <m/>
    <m/>
    <m/>
    <n v="50"/>
    <n v="0"/>
    <s v="NO_CONCILIADO"/>
  </r>
  <r>
    <x v="35"/>
    <m/>
    <x v="35"/>
    <x v="46"/>
    <s v="O18307380002"/>
    <s v="BOD"/>
    <n v="1830738"/>
    <m/>
    <s v="00070011102 DEPOSITO DE EFECTIVO, DEPOSITANTE: RICARDO ALFONZO BRAVO FERNANDEZ, CONCEPTO: REPOSICION DE CREDENCIAL, CUENTA DE DEPOSITO: CUENTA UNICA DEL TESORO"/>
    <m/>
    <m/>
    <m/>
    <m/>
    <n v="0"/>
    <n v="20"/>
    <s v="NO_CONCILIADO"/>
  </r>
  <r>
    <x v="26"/>
    <m/>
    <x v="26"/>
    <x v="46"/>
    <s v="O18307460002"/>
    <s v="BOD"/>
    <n v="1830746"/>
    <m/>
    <s v="00591012001 DEPOSITO DE EFECTIVO, DEPOSITANTE: MI DULCE CABINITA CENTRO INFANTIL, CONCEPTO: SERVICIOS BASICOS, CUENTA DE DEPOSITO: CUENTA UNICA DEL TESORO"/>
    <m/>
    <m/>
    <m/>
    <m/>
    <n v="0"/>
    <n v="204.54"/>
    <s v="NO_CONCILIADO"/>
  </r>
  <r>
    <x v="71"/>
    <m/>
    <x v="71"/>
    <x v="46"/>
    <s v="O18307770002"/>
    <s v="BOD"/>
    <n v="1830777"/>
    <m/>
    <s v="00593012001 DEPOSITO DE EFECTIVO, DEPOSITANTE: EMPRESA ESTATAL YACANA CRISTIAN A. OROZA MENA, CONCEPTO: DEVOLUCION C-31/32, CUENTA DE DEPOSITO: CUENTA UNICA DEL TESORO"/>
    <m/>
    <m/>
    <m/>
    <m/>
    <n v="0"/>
    <n v="18"/>
    <s v="NO_CONCILIADO"/>
  </r>
  <r>
    <x v="65"/>
    <m/>
    <x v="65"/>
    <x v="46"/>
    <s v="O18308140002"/>
    <s v="BOD"/>
    <n v="1830814"/>
    <m/>
    <s v="00099021001 DEPOSITO DE EFECTIVO, DEPOSITANTE: RUBEN EDGAR GONZALES POZO, CONCEPTO: DOBLE PERCEPCION, CUENTA DE DEPOSITO: CUENTA UNICA DEL TESORO / DJBR."/>
    <m/>
    <m/>
    <m/>
    <m/>
    <n v="0"/>
    <n v="557.4"/>
    <s v="NO_CONCILIADO"/>
  </r>
  <r>
    <x v="41"/>
    <m/>
    <x v="41"/>
    <x v="46"/>
    <s v="O18308240002"/>
    <s v="BOD"/>
    <n v="1830824"/>
    <m/>
    <s v="00099021001 DEPOSITO DE EFECTIVO, DEPOSITANTE: MERY QUIÑONES GABRIEL, CONCEPTO: DEVOLUCION DE COBRO INDEBIDO, CUENTA DE DEPOSITO: CUENTA UNICA DEL TESORO / DJBR."/>
    <m/>
    <m/>
    <m/>
    <m/>
    <n v="0"/>
    <n v="1310"/>
    <s v="NO_CONCILIADO"/>
  </r>
  <r>
    <x v="8"/>
    <m/>
    <x v="8"/>
    <x v="46"/>
    <s v="B18307470002"/>
    <s v="BOD"/>
    <n v="1830747"/>
    <m/>
    <s v="00086031101 DEP.DE CHEQ.AJENOS,RET.DE CAM.,CONCEPTO: INGRESO SISCO MES FEBRERO,DEP.: SERNAP- CARRASCO , PROCEDENCIA: BANCO UNION S.A., CHEQUE: 1502, FECHA DE EMISION:29/02/2020"/>
    <m/>
    <m/>
    <m/>
    <m/>
    <n v="0"/>
    <n v="2720"/>
    <s v="NO_CONCILIADO"/>
  </r>
  <r>
    <x v="26"/>
    <m/>
    <x v="26"/>
    <x v="46"/>
    <s v="B18307560002"/>
    <s v="BOD"/>
    <n v="1830756"/>
    <m/>
    <s v="00591012001 DEP.DE CHEQ.AJENOS,RET.DE CAM.,CONCEPTO: CONSUMO DE AGUA,DEP.: SERVICIOS COPABOL SA , PROCEDENCIA: BANCO BISA S.A., CHEQUE: 21248, FECHA DE EMISION:09/03/2020"/>
    <m/>
    <m/>
    <m/>
    <m/>
    <n v="0"/>
    <n v="5647.98"/>
    <s v="NO_CONCILIADO"/>
  </r>
  <r>
    <x v="48"/>
    <m/>
    <x v="48"/>
    <x v="46"/>
    <s v="B18307590002"/>
    <s v="BOD"/>
    <n v="1830759"/>
    <m/>
    <s v="00099021001 DEP.DE CHEQ.AJENOS,RET.DE CAM.,CONCEPTO: DEVOLUCION DE RECURSOS POR ESTIPENDIOS NO CANCELADOS A JURADOS ELECTORALES 2019,DEP.: TRIBUNAL ELECTORAL DEPARTAMENTAL DE SANTA CRUZ"/>
    <m/>
    <m/>
    <m/>
    <m/>
    <n v="0"/>
    <n v="2578"/>
    <s v="NO_CONCILIADO"/>
  </r>
  <r>
    <x v="48"/>
    <m/>
    <x v="48"/>
    <x v="46"/>
    <s v="B18307600002"/>
    <s v="BOD"/>
    <n v="1830760"/>
    <m/>
    <s v="00099021001 DEP.DE CHEQ.AJENOS,RET.DE CAM.,CONCEPTO: DEVOLUCION DE RECURSOS POR DESCUENTOS A NOTARIOS ELECTORALES 2019,DEP.: TRIBUNAL ELECTORAL DEPARTAMENTAL DE SANTA CRUZ , PROCEDENCIA: BANCO UNION S.A., CHEQUE: 8094, FECHA DE EMISION:09/03/2020"/>
    <m/>
    <m/>
    <m/>
    <m/>
    <n v="0"/>
    <n v="16647"/>
    <s v="NO_CONCILIADO"/>
  </r>
  <r>
    <x v="71"/>
    <m/>
    <x v="71"/>
    <x v="46"/>
    <s v="B18307720002"/>
    <s v="BOD"/>
    <n v="1830772"/>
    <m/>
    <s v="00593012001 DEP.DE CHEQ.AJENOS,RET.DE CAM.,CONCEPTO: POR VENTA DE TOPS A INGLATERRA,DEP.: EMPRESA ESTATAL YACANA , PROCEDENCIA: BANCO UNION S.A., CHEQUE: 339, FECHA DE EMISION:10/03/2020"/>
    <m/>
    <m/>
    <m/>
    <m/>
    <n v="0"/>
    <n v="197654.98"/>
    <s v="NO_CONCILIADO"/>
  </r>
  <r>
    <x v="1"/>
    <m/>
    <x v="1"/>
    <x v="46"/>
    <s v="B18308030002"/>
    <s v="BOD"/>
    <n v="1830803"/>
    <m/>
    <s v="00594012001 DEP.DE CHEQ.AJENOS,RET.DE CAM.,CONCEPTO: EJECUCION BOLETA DE GARANTIA,DEP.: ADMINISTRACION DE SERVICIOS PORTUARIOS - BOLIVIA , PROCEDENCIA: BANCO UNION S.A., CHEQUE: 758, FECHA DE EMISION:10/03/2020"/>
    <m/>
    <m/>
    <m/>
    <m/>
    <n v="0"/>
    <n v="1650"/>
    <s v="NO_CONCILIADO"/>
  </r>
  <r>
    <x v="12"/>
    <m/>
    <x v="12"/>
    <x v="46"/>
    <s v="O18309120002"/>
    <s v="BOD"/>
    <n v="1830912"/>
    <m/>
    <s v="00099021001 DEPOSITO DE EFECTIVO, DEPOSITANTE: ROCIO DUEÑAS PLAZA, CONCEPTO: DEVOLUCION DE AGUINALDO 2019 MAGISTERIO, CUENTA DE DEPOSITO: CUENTA UNICA DEL TESORO"/>
    <m/>
    <m/>
    <m/>
    <m/>
    <n v="0"/>
    <n v="2557"/>
    <s v="NO_CONCILIADO"/>
  </r>
  <r>
    <x v="90"/>
    <m/>
    <x v="90"/>
    <x v="46"/>
    <s v="O18309560002"/>
    <s v="BOD"/>
    <n v="1830956"/>
    <m/>
    <s v="00234014201 DEPOSITO DE EFECTIVO, DEPOSITANTE: JUAN VICTOR PUMARI MENACHO, CONCEPTO: DEVOLUCION AL C-31 N° 151 PARTIDA N° 22110, CUENTA DE DEPOSITO: CUENTA UNICA DEL TESORO"/>
    <m/>
    <m/>
    <m/>
    <m/>
    <n v="0"/>
    <n v="118"/>
    <s v="NO_CONCILIADO"/>
  </r>
  <r>
    <x v="90"/>
    <m/>
    <x v="90"/>
    <x v="46"/>
    <s v="O18309570002"/>
    <s v="BOD"/>
    <n v="1830957"/>
    <m/>
    <s v="00234014201 DEPOSITO DE EFECTIVO, DEPOSITANTE: JUAN VICTOR PUMARI MENACHO, CONCEPTO: DEVOLUCION AL C-31 N° 151 PARTIDA N° 34110, CUENTA DE DEPOSITO: CUENTA UNICA DEL TESORO"/>
    <m/>
    <m/>
    <m/>
    <m/>
    <n v="0"/>
    <n v="477"/>
    <s v="NO_CONCILIADO"/>
  </r>
  <r>
    <x v="90"/>
    <m/>
    <x v="90"/>
    <x v="46"/>
    <s v="O18309590002"/>
    <s v="BOD"/>
    <n v="1830959"/>
    <m/>
    <s v="00234014201 DEPOSITO DE EFECTIVO, DEPOSITANTE: VICENTE CORO LOAYZA, CONCEPTO: DEVOLUCION AL C-31 N° 151 PARTIDA N° 22110, CUENTA DE DEPOSITO: CUENTA UNICA DEL TESORO"/>
    <m/>
    <m/>
    <m/>
    <m/>
    <n v="0"/>
    <n v="258"/>
    <s v="NO_CONCILIADO"/>
  </r>
  <r>
    <x v="90"/>
    <m/>
    <x v="90"/>
    <x v="46"/>
    <s v="O18309620002"/>
    <s v="BOD"/>
    <n v="1830962"/>
    <m/>
    <s v="00234014201 DEPOSITO DE EFECTIVO, DEPOSITANTE: VICENTE CORO LOAYZA, CONCEPTO: DEVOLUCION AL C-31 N° 151 PARTIDA N° 34110, CUENTA DE DEPOSITO: CUENTA UNICA DEL TESORO"/>
    <m/>
    <m/>
    <m/>
    <m/>
    <n v="0"/>
    <n v="750"/>
    <s v="NO_CONCILIADO"/>
  </r>
  <r>
    <x v="10"/>
    <m/>
    <x v="10"/>
    <x v="46"/>
    <s v="G12941020003"/>
    <s v="CVD"/>
    <n v="1294102"/>
    <m/>
    <s v="TRANSFERENCIA DE FONDOS AL EXTERIOR A SOLICITUD DE YACIMIENTOS PETROLIFEROS FISCALES BOLIVIANOS SEGUN SOLICITUD YPFB-0086-2020 REF: SEGUNDO PREPAGO FACTURA PROFORMA ENEX SA POR SUMINISTRO DE PRODUCTO INSUMOS Y ADITIVOS GESTION 2019 LIB. 00513012004 LBP-YPFB-UNICOMERCIAL (4030005415/1-2188907)"/>
    <m/>
    <m/>
    <m/>
    <m/>
    <n v="21337.81"/>
    <n v="0"/>
    <s v="NO_CONCILIADO"/>
  </r>
  <r>
    <x v="10"/>
    <m/>
    <x v="10"/>
    <x v="46"/>
    <s v="G12944910001"/>
    <s v="CVD"/>
    <n v="1294491"/>
    <m/>
    <s v="COBRO COSTOS DE PAPELERIA SEGUN TRANSFERENCIA DEL EXTERIOR POR ORDEN DE COMPANHIA MATOGROSSENSE DE GAS, FECHA VALOR 10/03/2020 LIB. 00513012007 YPFB - RECURSOS NACIONALIZACIÓN"/>
    <m/>
    <m/>
    <m/>
    <m/>
    <n v="50"/>
    <n v="0"/>
    <s v="NO_CONCILIADO"/>
  </r>
  <r>
    <x v="10"/>
    <m/>
    <x v="10"/>
    <x v="46"/>
    <s v="G12944950001"/>
    <s v="CVD"/>
    <n v="1294495"/>
    <m/>
    <s v="COBRO COSTOS DE PAPELERIA SEGUN TRANSFERENCIA DEL EXTERIOR POR ORDEN DE PETROLEO BRASILEIRO S A PETROBRAS, FECHA VALOR 11/03/2020 LIB. 00513012007 YPFB - RECURSOS NACIONALIZACIÓN"/>
    <m/>
    <m/>
    <m/>
    <m/>
    <n v="50"/>
    <n v="0"/>
    <s v="NO_CONCILIADO"/>
  </r>
  <r>
    <x v="10"/>
    <m/>
    <x v="10"/>
    <x v="46"/>
    <s v="G12945180001"/>
    <s v="CVD"/>
    <n v="1294518"/>
    <m/>
    <s v="COBRO COSTOS DE PAPELERIA POR REGULARIZACION DE TRANSFERENCIA DEL EXTERIOR POR ORDEN DE COMPANHIA MATOGROSSENSE DE GAS, FECHA VALOR 10/03/2020 LIB. 00513012007 YPFB - RECURSOS NACIONALIZACIÓN"/>
    <m/>
    <m/>
    <m/>
    <m/>
    <n v="50"/>
    <n v="0"/>
    <s v="NO_CONCILIADO"/>
  </r>
  <r>
    <x v="10"/>
    <m/>
    <x v="10"/>
    <x v="46"/>
    <s v="G12945200001"/>
    <s v="CVD"/>
    <n v="1294520"/>
    <m/>
    <s v="COBRO COSTOS DE PAPELERIA POR REGULARIZACION DE TRANSFERENCIA DEL EXTERIOR POR ORDEN DE PUMA ENERGY PARAGUAY S.A. , FECHA VALOR 10/03/2020 LIB. 00513062001 YPFB-OPERACIONES PLANTA DE SEPARACION DE LIQUIDOS RIO GRANDE"/>
    <m/>
    <m/>
    <m/>
    <m/>
    <n v="50"/>
    <n v="0"/>
    <s v="NO_CONCILIADO"/>
  </r>
  <r>
    <x v="10"/>
    <m/>
    <x v="10"/>
    <x v="46"/>
    <s v="G12945220001"/>
    <s v="CVD"/>
    <n v="1294522"/>
    <m/>
    <s v="COBRO COSTOS DE PAPELERIA POR REGULARIZACION DE TRANSFERENCIA DEL EXTERIOR POR ORDEN DE LLAMA GAS S.A.,FECHA VALOR 10/03/2020 LIB. 00513062001 YPFB-OPERACIONES PLANTA DE SEPARACION DE LIQUIDOS RIO GRANDE"/>
    <m/>
    <m/>
    <m/>
    <m/>
    <n v="50"/>
    <n v="0"/>
    <s v="NO_CONCILIADO"/>
  </r>
  <r>
    <x v="10"/>
    <m/>
    <x v="10"/>
    <x v="46"/>
    <s v="G12945260001"/>
    <s v="CVD"/>
    <n v="1294526"/>
    <m/>
    <s v="COBRO COSTOS DE PAPELERIA SEGUN TRANSFERENCIA DEL EXTERIOR POR ORDEN DE SOLGAS SA (LIMA PERU) REF.: 550 1737967 FECHA VALOR 11/03/2020 LIB. 00513062001 YPFB-OPERACIONES PLANTA DE SEPARACION DE LIQUIDOS RIO GRANDE"/>
    <m/>
    <m/>
    <m/>
    <m/>
    <n v="50"/>
    <n v="0"/>
    <s v="NO_CONCILIADO"/>
  </r>
  <r>
    <x v="56"/>
    <m/>
    <x v="56"/>
    <x v="46"/>
    <s v="S09805380002"/>
    <s v="CRV"/>
    <n v="980538"/>
    <m/>
    <s v="||LIBRETA N°00578019201, DESEMB N°6 CONTRATO FINPRO N°13 CON BOA PROY. INCENTIVO AL DESARROLLO TURIST. A TRAVÉS DE LA MEJORA EN LA DISPONIB. DE FLOTA AÉREA SEGÚN NOTA CITE: BDP/GO/PC/965/2020"/>
    <m/>
    <m/>
    <m/>
    <m/>
    <n v="0"/>
    <n v="3258630.07"/>
    <s v="NO_CONCILIADO"/>
  </r>
  <r>
    <x v="11"/>
    <m/>
    <x v="11"/>
    <x v="46"/>
    <s v="G12947900001"/>
    <s v="CVD"/>
    <n v="1294790"/>
    <m/>
    <s v="COBRO COSTOS DE PAPELERIA POR REGULARIZACION DE TRANSFERENCIA DEL EXTERIOR POR ORDEN DE EMBAJADA DE BOLIVIA EN LIMA LIB. 00099021001 TGN-RECURSOS ORDINARIOS (3987)"/>
    <m/>
    <m/>
    <m/>
    <m/>
    <n v="50"/>
    <n v="0"/>
    <s v="NO_CONCILIADO"/>
  </r>
  <r>
    <x v="78"/>
    <m/>
    <x v="78"/>
    <x v="46"/>
    <s v="S09805660003"/>
    <s v="COB"/>
    <n v="980566"/>
    <m/>
    <s v="||REGULARIZACIÓN DE NUESTRA OPERACIÓN NRO. 0979912 DE F. 03/03/2020 SEGÚN INFORMACIÓN ADICIONAL DEL STANDARD CHARTERED BANK. DEBITO DE LA LIBRETA 00117012001 DGAC, REPOSICION UTILES DE ESCRITORIO."/>
    <m/>
    <m/>
    <m/>
    <m/>
    <n v="50"/>
    <n v="0"/>
    <s v="NO_CONCILIADO"/>
  </r>
  <r>
    <x v="21"/>
    <m/>
    <x v="21"/>
    <x v="46"/>
    <s v="S09805580003"/>
    <s v="COB"/>
    <n v="980558"/>
    <m/>
    <s v="||TRANSFERENCIA DE FONDOS S/G. MENSAJES SWIFT NROS. 03279 Y 03274 DE LA FECHA. (SECTOR PÚBLICO - SERVICIOS). DEBITO DE LA LIBRETA 00119012001 ADSIB, REPOSICION UTILES DE ESCRITORIO."/>
    <m/>
    <m/>
    <m/>
    <m/>
    <n v="50"/>
    <n v="0"/>
    <s v="NO_CONCILIADO"/>
  </r>
  <r>
    <x v="21"/>
    <m/>
    <x v="21"/>
    <x v="46"/>
    <s v="S09805600003"/>
    <s v="COB"/>
    <n v="980560"/>
    <m/>
    <s v="||TRANSFERENCIA DE FONDOS S/G. MENSAJES SWIFT NROS. 03280 Y 03275 DE LA FECHA. (SECTOR PÚBLICO - SERVICIOS). DEBITO DE LA LIBRETA 00119012001 ADSIB, REPOSICION UTILES DE ESCRITORIO."/>
    <m/>
    <m/>
    <m/>
    <m/>
    <n v="50"/>
    <n v="0"/>
    <s v="NO_CONCILIADO"/>
  </r>
  <r>
    <x v="17"/>
    <m/>
    <x v="17"/>
    <x v="47"/>
    <s v="O18311340002"/>
    <s v="BOD"/>
    <n v="1831134"/>
    <m/>
    <s v="00291012002 DEPOSITO DE EFECTIVO, DEPOSITANTE: HUMBERTO MAURICIO CHAVEZ CAREAGA, CONCEPTO: DEVOLUCION DE PASAJE, CUENTA DE DEPOSITO: CUENTA UNICA DEL TESORO"/>
    <m/>
    <m/>
    <m/>
    <m/>
    <n v="0"/>
    <n v="679"/>
    <s v="NO_CONCILIADO"/>
  </r>
  <r>
    <x v="12"/>
    <m/>
    <x v="12"/>
    <x v="47"/>
    <s v="O18311430002"/>
    <s v="BOD"/>
    <n v="1831143"/>
    <m/>
    <s v="00099021001 DEPOSITO DE EFECTIVO, DEPOSITANTE: PONCIANO LUIS ALVARADO CUEVAS, CONCEPTO: DOBLE PERCEPCION, CUENTA DE DEPOSITO: CUENTA UNICA DEL TESORO"/>
    <m/>
    <m/>
    <m/>
    <m/>
    <n v="0"/>
    <n v="1461.91"/>
    <s v="NO_CONCILIADO"/>
  </r>
  <r>
    <x v="41"/>
    <m/>
    <x v="41"/>
    <x v="47"/>
    <s v="O18311610002"/>
    <s v="BOD"/>
    <n v="1831161"/>
    <m/>
    <s v="00099021001 DEPOSITO DE EFECTIVO, DEPOSITANTE: NORA QUISPE BLANCO DE CHURA, CONCEPTO: DOBLE PERCEPCION, CUENTA DE DEPOSITO: CUENTA UNICA DEL TESORO / DJBR."/>
    <m/>
    <m/>
    <m/>
    <m/>
    <n v="0"/>
    <n v="1845.16"/>
    <s v="NO_CONCILIADO"/>
  </r>
  <r>
    <x v="19"/>
    <m/>
    <x v="19"/>
    <x v="47"/>
    <s v="O18312060002"/>
    <s v="BOD"/>
    <n v="1831206"/>
    <m/>
    <s v="00099021001 DEPOSITO DE EFECTIVO, DEPOSITANTE: SEVICIO DEPARTAMENTAL DE RIEGO LA PAZ, CONCEPTO: DESEMBOLSO POR CONSUMO DE AGUA CORRESPONDIENTE AL MES DICIEMBRE DE 2019, CUENTA DE DEPOSITO: CUENTA UNICA DEL TESORO"/>
    <m/>
    <m/>
    <m/>
    <m/>
    <n v="0"/>
    <n v="71.819999999999993"/>
    <s v="NO_CONCILIADO"/>
  </r>
  <r>
    <x v="24"/>
    <m/>
    <x v="24"/>
    <x v="47"/>
    <s v="O18312070002"/>
    <s v="BOD"/>
    <n v="1831207"/>
    <m/>
    <s v="00099021001 DEPOSITO DE EFECTIVO, DEPOSITANTE: ROBERTO YUJRA CHOQUEHUANCA, CONCEPTO: DOBLE PERCEPCION, CUENTA DE DEPOSITO: CUENTA UNICA DEL TESORO / DJBR."/>
    <m/>
    <m/>
    <m/>
    <m/>
    <n v="0"/>
    <n v="318.11"/>
    <s v="NO_CONCILIADO"/>
  </r>
  <r>
    <x v="71"/>
    <m/>
    <x v="71"/>
    <x v="47"/>
    <s v="O18312080002"/>
    <s v="BOD"/>
    <n v="1831208"/>
    <m/>
    <s v="00593012001 DEPOSITO DE EFECTIVO, DEPOSITANTE: MARCO ANTONIO USNAYO ESPEJO, CONCEPTO: DEVOLUCION PREVENTIVO N°15, CUENTA DE DEPOSITO: CUENTA UNICA DEL TESORO"/>
    <m/>
    <m/>
    <m/>
    <m/>
    <n v="0"/>
    <n v="71.94"/>
    <s v="NO_CONCILIADO"/>
  </r>
  <r>
    <x v="8"/>
    <m/>
    <x v="8"/>
    <x v="47"/>
    <s v="O18312150002"/>
    <s v="BOD"/>
    <n v="1831215"/>
    <m/>
    <s v="00086038003 DEPOSITO DE EFECTIVO, DEPOSITANTE: FUNDESNAP, CONCEPTO: INGRESO POR DESEMBOLSO FUNDESNAP GESTION 2020, CUENTA DE DEPOSITO: CUENTA UNICA DEL TESORO"/>
    <m/>
    <m/>
    <m/>
    <m/>
    <n v="0"/>
    <n v="252446"/>
    <s v="NO_CONCILIADO"/>
  </r>
  <r>
    <x v="32"/>
    <m/>
    <x v="32"/>
    <x v="47"/>
    <s v="O18312370002"/>
    <s v="BOD"/>
    <n v="1831237"/>
    <m/>
    <s v="00046024204 DEPOSITO DE EFECTIVO, DEPOSITANTE: STEFANIE VILLEGAS NORIEGA, CONCEPTO: DEVOLUCION DE REFRIGERIO, CUENTA DE DEPOSITO: CUENTA UNICA DEL TESORO"/>
    <m/>
    <m/>
    <m/>
    <m/>
    <n v="0"/>
    <n v="414"/>
    <s v="NO_CONCILIADO"/>
  </r>
  <r>
    <x v="91"/>
    <m/>
    <x v="91"/>
    <x v="47"/>
    <s v="O18312490002"/>
    <s v="BOD"/>
    <n v="1831249"/>
    <m/>
    <s v="00099021001 DEPOSITO DE EFECTIVO, DEPOSITANTE: VICTORIA MERCY CALLE TELLEZ, CONCEPTO: DOBLE PERCEPCION, CUENTA DE DEPOSITO: CUENTA UNICA DEL TESORO / DJBR."/>
    <m/>
    <m/>
    <m/>
    <m/>
    <n v="0"/>
    <n v="1589.84"/>
    <s v="CONCILIADO_PARCIAL"/>
  </r>
  <r>
    <x v="18"/>
    <m/>
    <x v="18"/>
    <x v="47"/>
    <s v="O18312410002"/>
    <s v="BOD"/>
    <n v="1831241"/>
    <m/>
    <s v="00099021001 DEPOSITO DE EFECTIVO, DEPOSITANTE: FELIX NINA CRUZ, CONCEPTO: DEVOLUCION POR DIFERENCIA POR CONCEPTO DE AGUINALDO, CUENTA DE DEPOSITO: CUENTA UNICA DEL TESORO / DJBR."/>
    <m/>
    <m/>
    <m/>
    <m/>
    <n v="0"/>
    <n v="613.08000000000004"/>
    <s v="NO_CONCILIADO"/>
  </r>
  <r>
    <x v="18"/>
    <m/>
    <x v="18"/>
    <x v="47"/>
    <s v="O18312400002"/>
    <s v="BOD"/>
    <n v="1831240"/>
    <m/>
    <s v="00099021001 DEPOSITO DE EFECTIVO, DEPOSITANTE: JOSE LUIS QUISPE LAYME, CONCEPTO: DEVOLUCION POR DIFERENCIA POR CONCEPTO DE AGUINALDO, CUENTA DE DEPOSITO: CUENTA UNICA DEL TESORO / DJBR"/>
    <m/>
    <m/>
    <m/>
    <m/>
    <n v="0"/>
    <n v="111.16"/>
    <s v="NO_CONCILIADO"/>
  </r>
  <r>
    <x v="13"/>
    <m/>
    <x v="13"/>
    <x v="47"/>
    <s v="B18310960002"/>
    <s v="BOD"/>
    <n v="1831096"/>
    <m/>
    <s v="00041011101 DEP.DE CHEQ.AJENOS,RET.DE CAM.,CONCEPTO: DEPÓSITO POR CONCEPTO DE PASAJES NO UTILIZADOS GESTION 2019,DEP.: MDPYEP , PROCEDENCIA: BANCO UNION S.A., CHEQUE: 2671, FECHA DE EMISION:06/03/2020"/>
    <m/>
    <m/>
    <m/>
    <m/>
    <n v="0"/>
    <n v="626"/>
    <s v="NO_CONCILIADO"/>
  </r>
  <r>
    <x v="3"/>
    <m/>
    <x v="3"/>
    <x v="47"/>
    <s v="B18311590002"/>
    <s v="BOD"/>
    <n v="1831159"/>
    <m/>
    <s v="00212032002 DEP.DE CHEQ.AJENOS,RET.DE CAM.,CONCEPTO: DEP POR CONCEPTO DE APORTES VOLUNTARIOS,DEP.: INRA-COCHABAMBA , PROCEDENCIA: BANCO UNION S.A., CHEQUE: 6005, FECHA DE EMISION:28/02/2020"/>
    <m/>
    <m/>
    <m/>
    <m/>
    <n v="0"/>
    <n v="108000"/>
    <s v="NO_CONCILIADO"/>
  </r>
  <r>
    <x v="92"/>
    <m/>
    <x v="92"/>
    <x v="47"/>
    <s v="B18311740002"/>
    <s v="BOD"/>
    <n v="1831174"/>
    <m/>
    <s v="00099021001 DEP.DE CHEQ.AJENOS,RET.DE CAM.,CONCEPTO: DEVOLUCION DE RECURSOS AL TGN,DEP.: AGENCIA NACIONAL DE HIDROCARBUROS , PROCEDENCIA: BANCO UNION S.A., CHEQUE: 6171, FECHA DE EMISION:11/03/2020"/>
    <m/>
    <m/>
    <m/>
    <m/>
    <n v="0"/>
    <n v="1589.53"/>
    <s v="NO_CONCILIADO"/>
  </r>
  <r>
    <x v="92"/>
    <m/>
    <x v="92"/>
    <x v="47"/>
    <s v="B18311770002"/>
    <s v="BOD"/>
    <n v="1831177"/>
    <m/>
    <s v="00099021001 DEP.DE CHEQ.AJENOS,RET.DE CAM.,CONCEPTO: DEVOLUCION DE RECURSOS AL TGN,DEP.: AGENCIA NACIONAL DE HIDROCARBUROS , PROCEDENCIA: BANCO UNION S.A., CHEQUE: 6172, FECHA DE EMISION:11/03/2020"/>
    <m/>
    <m/>
    <m/>
    <m/>
    <n v="0"/>
    <n v="800"/>
    <s v="NO_CONCILIADO"/>
  </r>
  <r>
    <x v="92"/>
    <m/>
    <x v="92"/>
    <x v="47"/>
    <s v="B18311800002"/>
    <s v="BOD"/>
    <n v="1831180"/>
    <m/>
    <s v="00099021001 DEP.DE CHEQ.AJENOS,RET.DE CAM.,CONCEPTO: DEVOLUCION DE RECURSOS AL TGN,DEP.: AGENCIA NACIONAL DE HIDROCARBUROS , PROCEDENCIA: BANCO UNION S.A., CHEQUE: 6175, FECHA DE EMISION:11/03/2020"/>
    <m/>
    <m/>
    <m/>
    <m/>
    <n v="0"/>
    <n v="3065.84"/>
    <s v="NO_CONCILIADO"/>
  </r>
  <r>
    <x v="33"/>
    <m/>
    <x v="33"/>
    <x v="47"/>
    <s v="B18312020002"/>
    <s v="BOD"/>
    <n v="1831202"/>
    <m/>
    <s v="00099021001 DEP.DE CHEQ.AJENOS,RET.DE CAM.,CONCEPTO: FRACCION COMPLEMENTARIA MENSUAL,DEP.: FUTURO DE BOLIVIA S.A. AFP , PROCEDENCIA: BANCO DE CREDITO DE BOLIVIA S.A., CHEQUE: 62035, FECHA DE EMISION:12/03/2020"/>
    <m/>
    <m/>
    <m/>
    <m/>
    <n v="0"/>
    <n v="20019.7"/>
    <s v="NO_CONCILIADO"/>
  </r>
  <r>
    <x v="12"/>
    <m/>
    <x v="12"/>
    <x v="47"/>
    <s v="O18313370002"/>
    <s v="BOD"/>
    <n v="1831337"/>
    <m/>
    <s v="00099021001 DEPOSITO DE EFECTIVO, DEPOSITANTE: YOLANDA LILIANA GONZALES RIOS, CONCEPTO: DEVOLUCION DE HABERES MES FEBRERO 2020, CUENTA DE DEPOSITO: CUENTA UNICA DEL TESORO / DJBR."/>
    <m/>
    <m/>
    <m/>
    <m/>
    <n v="0"/>
    <n v="3560"/>
    <s v="NO_CONCILIADO"/>
  </r>
  <r>
    <x v="59"/>
    <m/>
    <x v="59"/>
    <x v="47"/>
    <s v="O18313630002"/>
    <s v="BOD"/>
    <n v="1831363"/>
    <m/>
    <s v="00599049202 DEPOSITO DE EFECTIVO, DEPOSITANTE: MARCOS R. VALDES DURAN, CONCEPTO: DEVOLUCION DE FONDOS EN AVANCE ASIGNADOS PARA LA COMPRA DE HOJA SECA DE STEVIA SHINAHOTA, CUENTA DE DEPOSITO: CUENTA UNICA DEL TESORO"/>
    <m/>
    <m/>
    <m/>
    <m/>
    <n v="0"/>
    <n v="71.27"/>
    <s v="NO_CONCILIADO"/>
  </r>
  <r>
    <x v="4"/>
    <m/>
    <x v="4"/>
    <x v="47"/>
    <s v="O18313680002"/>
    <s v="BOD"/>
    <n v="1831368"/>
    <m/>
    <s v="00592012001 DEPOSITO DE EFECTIVO, DEPOSITANTE: AGUSTINA MAMANI, CONCEPTO: VENTA PAQUETES TURISTICOS DE LA GESTION 2020, CUENTA DE DEPOSITO: CUENTA UNICA DEL TESORO"/>
    <m/>
    <m/>
    <m/>
    <m/>
    <n v="0"/>
    <n v="6708"/>
    <s v="NO_CONCILIADO"/>
  </r>
  <r>
    <x v="4"/>
    <m/>
    <x v="4"/>
    <x v="47"/>
    <s v="O18313690002"/>
    <s v="BOD"/>
    <n v="1831369"/>
    <m/>
    <s v="00592012001 DEPOSITO DE EFECTIVO, DEPOSITANTE: AGUSTINA MAMANI CONDORI, CONCEPTO: VENTA EMISIVO CLIENTE PARTICULAR GESTION 2020 DE MEDIA JORNADA DE 14 DE FEBRERO AL 21 DE FEBRERO, CUENTA DE DEPOSITO: CUENTA UNICA DEL TESORO"/>
    <m/>
    <m/>
    <m/>
    <m/>
    <n v="0"/>
    <n v="27602.7"/>
    <s v="NO_CONCILIADO"/>
  </r>
  <r>
    <x v="4"/>
    <m/>
    <x v="4"/>
    <x v="47"/>
    <s v="O18313700002"/>
    <s v="BOD"/>
    <n v="1831370"/>
    <m/>
    <s v="00592012001 DEPOSITO DE EFECTIVO, DEPOSITANTE: AGUSTINA MAMANI C., CONCEPTO: SOBRANTE AL FINALIZAR DEL ARQUEO DE CAJA DE FECHA 13 DE FEBRERO 2020, CUENTA DE DEPOSITO: CUENTA UNICA DEL TESORO"/>
    <m/>
    <m/>
    <m/>
    <m/>
    <n v="0"/>
    <n v="0.2"/>
    <s v="NO_CONCILIADO"/>
  </r>
  <r>
    <x v="4"/>
    <m/>
    <x v="4"/>
    <x v="47"/>
    <s v="O18313710002"/>
    <s v="BOD"/>
    <n v="1831371"/>
    <m/>
    <s v="00592012001 DEPOSITO DE EFECTIVO, DEPOSITANTE: CAJA NACIONAL DE SALUD, CONCEPTO: EMISIVO ENTIDAD CAJA NACIONAL DE SALUD PAGO NOTAS DE DEBITO SEGUN CUADRO DE DETALLE GEST 2020, CUENTA DE DEPOSITO: CUENTA UNICA DEL TESORO"/>
    <m/>
    <m/>
    <m/>
    <m/>
    <n v="0"/>
    <n v="11690"/>
    <s v="NO_CONCILIADO"/>
  </r>
  <r>
    <x v="10"/>
    <m/>
    <x v="10"/>
    <x v="47"/>
    <s v="G12954740001"/>
    <s v="CVD"/>
    <n v="1295474"/>
    <m/>
    <s v="COBRO COSTOS DE PAPELERIA POR REGULARIZACION DE TRANSFERENCIA DEL EXTERIOR POR ORDEN DE CORP.PARAGUAYA DISTR.DE DERIVADOS DE PETROLEO S.A. LIB. 00513062001 YPFB-OPERACIONES PLANTA DE SEPARACION DE LIQUIDOS RIO GRANDE"/>
    <m/>
    <m/>
    <m/>
    <m/>
    <n v="50"/>
    <n v="0"/>
    <s v="NO_CONCILIADO"/>
  </r>
  <r>
    <x v="78"/>
    <m/>
    <x v="78"/>
    <x v="47"/>
    <s v="S09806170003"/>
    <s v="COB"/>
    <n v="980617"/>
    <m/>
    <s v="||REGULARIZACIÓN DE NUESTRA OPERACIÓN NRO. 0980570 DE F. 11/03/2020 EN ATENCIÓN A CORREOS ELECTRÓNICOS DE LA DGAC Y AASANA. DEBITO DE LA LIBRETA 00117012001 DGAC, REPOSICION UTILES DE ESCRITORIO."/>
    <m/>
    <m/>
    <m/>
    <m/>
    <n v="50"/>
    <n v="0"/>
    <s v="NO_CONCILIADO"/>
  </r>
  <r>
    <x v="78"/>
    <m/>
    <x v="78"/>
    <x v="47"/>
    <s v="S09806090003"/>
    <s v="COB"/>
    <n v="980609"/>
    <m/>
    <s v="||REGULARIZACIÓN DE LA OPERACIÓN NRO. G-1294922 DE F. 11/03/2020 REGISTRADA POR EL DEPARTAMENTO DE OPERACIONES CAMBIARIAS Y CONVENIOS, EN ATENCIÓN A CORREOS ELECTRÓNICOS DE LA DGAC Y AASANA. DEBITO DE LA LIBRETA 00117012001 DGAC, REPOSICION UTILES DE ESCRITORIO."/>
    <m/>
    <m/>
    <m/>
    <m/>
    <n v="50"/>
    <n v="0"/>
    <s v="NO_CONCILIADO"/>
  </r>
  <r>
    <x v="78"/>
    <m/>
    <x v="78"/>
    <x v="47"/>
    <s v="S09806040003"/>
    <s v="COB"/>
    <n v="980604"/>
    <m/>
    <s v="||TRANSFERENCIA DE FONDOS S/G. MENSAJES SWIFT NROS. 03311 Y 03296 DE LA FECHA. (SECTOR PÚBLICO - SOBREVUELOS). DEBITO DE LA LIBRETA 00117012001 DGAC, REPOSICION UTILES DE ESCRITORIO."/>
    <m/>
    <m/>
    <m/>
    <m/>
    <n v="50"/>
    <n v="0"/>
    <s v="NO_CONCILIADO"/>
  </r>
  <r>
    <x v="21"/>
    <m/>
    <x v="21"/>
    <x v="47"/>
    <s v="S09806020003"/>
    <s v="COB"/>
    <n v="980602"/>
    <m/>
    <s v="||TRANSFERENCIA DE FONDOS S/G. MENSAJES SWIFT NROS. 03314 Y 03297 DE LA FECHA. (SECTOR PÚBLICO - SERVICIOS). DEBITO DE LA LIBRETA 00119012001 ADSIB, REPOSICION UTILES DE ESCRITORIO."/>
    <m/>
    <m/>
    <m/>
    <m/>
    <n v="50"/>
    <n v="0"/>
    <s v="NO_CONCILIADO"/>
  </r>
  <r>
    <x v="29"/>
    <m/>
    <x v="29"/>
    <x v="47"/>
    <s v="G12958790004"/>
    <s v="DVD"/>
    <n v="10456"/>
    <m/>
    <s v="VENTA DE DIVISAS CON TRANSFERENCIA DE FONDOS A SOLICITUD DE MINISTERIO DE EDUCACION SEGUN SOLICITUD 10456 REF: TRANSFER OF RESOURCES FOR UNIVERSITY OF BIRMINGHAM (LUIS GASTON LORA SARAVIA) EQUIVALENTES 27.760,88 USD LIB. 00099021001 TGN-RECURSOS ORDINARIOS (3987) POR DIFERENCIAL CAMBIARIO"/>
    <m/>
    <m/>
    <m/>
    <m/>
    <n v="1585.24"/>
    <n v="0"/>
    <s v="NO_CONCILIADO"/>
  </r>
  <r>
    <x v="10"/>
    <m/>
    <x v="10"/>
    <x v="47"/>
    <s v="G12958880001"/>
    <s v="CVD"/>
    <n v="1295888"/>
    <m/>
    <s v="COBRO COSTOS DE PAPELERIA SEGUN TRANSFERENCIA DEL EXTERIOR POR ORDEN DE AMBAR ENERGIA LTDA. LIB. 00513012007 YPFB - RECURSOS NACIONALIZACIÓN"/>
    <m/>
    <m/>
    <m/>
    <m/>
    <n v="50"/>
    <n v="0"/>
    <s v="NO_CONCILIADO"/>
  </r>
  <r>
    <x v="10"/>
    <m/>
    <x v="10"/>
    <x v="47"/>
    <s v="G12958860001"/>
    <s v="CVD"/>
    <n v="1295886"/>
    <m/>
    <s v="COBRO COSTOS DE PAPELERIA SEGUN TRANSFERENCIA DEL EXTERIOR POR ORDEN DE AMBAR ENERGIA LTDA,FECHA VALOR 11/03/2020 LIB. 00513012007 YPFB - RECURSOS NACIONALIZACIÓN"/>
    <m/>
    <m/>
    <m/>
    <m/>
    <n v="50"/>
    <n v="0"/>
    <s v="NO_CONCILIADO"/>
  </r>
  <r>
    <x v="10"/>
    <m/>
    <x v="10"/>
    <x v="47"/>
    <s v="G12958840001"/>
    <s v="CVD"/>
    <n v="1295884"/>
    <m/>
    <s v="COBRO COSTOS DE PAPELERIA SEGUN TRANSFERENCIA DEL EXTERIOR POR ORDEN DE AMBAR ENERGIA LTDA, FECHA VALOR 11/03/2020 LIB. 00513012007 YPFB - RECURSOS NACIONALIZACIÓN"/>
    <m/>
    <m/>
    <m/>
    <m/>
    <n v="50"/>
    <n v="0"/>
    <s v="NO_CONCILIADO"/>
  </r>
  <r>
    <x v="27"/>
    <m/>
    <x v="27"/>
    <x v="47"/>
    <s v="G12959930002"/>
    <s v="CRV"/>
    <n v="1295993"/>
    <m/>
    <s v="REGULARIZACION DE TRANSFERENCIA DEL EXTERIOR SEGUN SWIFT 02930 DE FECHA 12/03/2020 ORDENANTE: CONSULADO DE BOLIVIA EN MADRID LIB. 00340012005 SEGIP - RECAUDACION EXTERIOR - CEDULAS DE IDENTIDAD"/>
    <m/>
    <m/>
    <m/>
    <m/>
    <n v="0"/>
    <n v="71220.52"/>
    <s v="NO_CONCILIADO"/>
  </r>
  <r>
    <x v="27"/>
    <m/>
    <x v="27"/>
    <x v="47"/>
    <s v="G12959940001"/>
    <s v="CVD"/>
    <n v="1295994"/>
    <m/>
    <s v="COBRO COSTOS DE PAPELERIA POR REGULARIZACION DE TRANSFERENCIA DEL EXTERIOR POR ORDEN DE CONSULADO DE BOLIVIA EN MADRID LIB. 00340012003 RECAUDACION EXTRANJERIA - C.I. -L.C."/>
    <m/>
    <m/>
    <m/>
    <m/>
    <n v="50"/>
    <n v="0"/>
    <s v="NO_CONCILIADO"/>
  </r>
  <r>
    <x v="10"/>
    <m/>
    <x v="10"/>
    <x v="47"/>
    <s v="G12960180001"/>
    <s v="CVD"/>
    <n v="1296018"/>
    <m/>
    <s v="COBRO COSTOS DE PAPELERIA SEGUN TRANSFERENCIA DEL EXTERIOR POR ORDEN DE LIMA GAS S.A. LIB. 00513062001 YPFB-OPERACIONES PLANTA DE SEPARACION DE LIQUIDOS RIO GRANDE"/>
    <m/>
    <m/>
    <m/>
    <m/>
    <n v="50"/>
    <n v="0"/>
    <s v="NO_CONCILIADO"/>
  </r>
  <r>
    <x v="29"/>
    <m/>
    <x v="29"/>
    <x v="47"/>
    <s v="G12960200004"/>
    <s v="DVD"/>
    <n v="10454"/>
    <m/>
    <s v="VENTA DE DIVISAS CON TRANSFERENCIA DE FONDOS A SOLICITUD DE MINISTERIO DE EDUCACION SEGUN SOLICITUD 10454 REF: TRANSFER OF RESOURCES FOR UNIVERSITY OF BIRMINGHAM (ANNIE CECY ESPINOZA ARISPE) EQUIVALENTES 27.760,88 USD LIB. 00099021001 TGN-RECURSOS ORDINARIOS (3987) POR DIFERENCIAL CAMBIARIO"/>
    <m/>
    <m/>
    <m/>
    <m/>
    <n v="1585.24"/>
    <n v="0"/>
    <s v="NO_CONCILIADO"/>
  </r>
  <r>
    <x v="78"/>
    <m/>
    <x v="78"/>
    <x v="47"/>
    <s v="S09806470003"/>
    <s v="COB"/>
    <n v="980647"/>
    <m/>
    <s v="||TRANSFERENCIA DE FONDOS S/G. MENSAJE SWIFT NRO. 03345 DE LA FECHA. (SECTOR PÚBLICO - SOBREVUELOS). DEBITO DE LA LIBRETA 00117012001 DGAC, REPOSICION UTILES DE ESCRITORIO."/>
    <m/>
    <m/>
    <m/>
    <m/>
    <n v="50"/>
    <n v="0"/>
    <s v="NO_CONCILIADO"/>
  </r>
  <r>
    <x v="14"/>
    <m/>
    <x v="14"/>
    <x v="48"/>
    <s v="O18314820002"/>
    <s v="BOD"/>
    <n v="1831482"/>
    <m/>
    <s v="00526012001 DEPOSITO DE EFECTIVO, DEPOSITANTE: BOLIVIA TV-JIMMY PAREJA BONIFAZ, CONCEPTO: DEVOLUCION DE HABERES DEL MES DE FEBRERO, CUENTA DE DEPOSITO: CUENTA UNICA DEL TESORO"/>
    <m/>
    <m/>
    <m/>
    <m/>
    <n v="0"/>
    <n v="8377"/>
    <s v="NO_CONCILIADO"/>
  </r>
  <r>
    <x v="12"/>
    <m/>
    <x v="12"/>
    <x v="48"/>
    <s v="O18315010002"/>
    <s v="BOD"/>
    <n v="1831501"/>
    <m/>
    <s v="00099021001 DEPOSITO DE EFECTIVO, DEPOSITANTE: MARIA ANTONIETA LIRA SILVA, CONCEPTO: DOBLE PERCEPCION, CUENTA DE DEPOSITO: CUENTA UNICA DEL TESORO"/>
    <m/>
    <m/>
    <m/>
    <m/>
    <n v="0"/>
    <n v="3480"/>
    <s v="NO_CONCILIADO"/>
  </r>
  <r>
    <x v="12"/>
    <m/>
    <x v="12"/>
    <x v="48"/>
    <s v="O18315150002"/>
    <s v="BOD"/>
    <n v="1831515"/>
    <m/>
    <s v="00099021001 DEPOSITO DE EFECTIVO, DEPOSITANTE: JORGE FERNANDO VALENCIA CARVALLO, CONCEPTO: DEVOLUCION DE DUODECIMA DE AGUINALDO, CUENTA DE DEPOSITO: CUENTA UNICA DEL TESORO / DJBR."/>
    <m/>
    <m/>
    <m/>
    <m/>
    <n v="0"/>
    <n v="290.5"/>
    <s v="NO_CONCILIADO"/>
  </r>
  <r>
    <x v="12"/>
    <m/>
    <x v="12"/>
    <x v="48"/>
    <s v="O18315250002"/>
    <s v="BOD"/>
    <n v="1831525"/>
    <m/>
    <s v="00099021001 DEPOSITO DE EFECTIVO, DEPOSITANTE: FERNANDO TICONA MIRANDA, CONCEPTO: DOBLE PERCEPCION, CUENTA DE DEPOSITO: CUENTA UNICA DEL TESORO / DJBR."/>
    <m/>
    <m/>
    <m/>
    <m/>
    <n v="0"/>
    <n v="1625.24"/>
    <s v="NO_CONCILIADO"/>
  </r>
  <r>
    <x v="18"/>
    <m/>
    <x v="18"/>
    <x v="48"/>
    <s v="O18315260002"/>
    <s v="BOD"/>
    <n v="1831526"/>
    <m/>
    <s v="00035011104 DEPOSITO DE EFECTIVO, DEPOSITANTE: MARCO ANTONIO YUPANQUI FLORES, CONCEPTO: VENTA DE LIBROS MEMORIA DE LA ECONOMIA 2018 EN LIBRERIAS DE LA PAZ, COCHABAMBA Y ORURO, CUENTA DE DEPOSITO: CUENTA UNICA DEL TESORO"/>
    <m/>
    <m/>
    <m/>
    <m/>
    <n v="0"/>
    <n v="780"/>
    <s v="NO_CONCILIADO"/>
  </r>
  <r>
    <x v="18"/>
    <m/>
    <x v="18"/>
    <x v="48"/>
    <s v="O18315270002"/>
    <s v="BOD"/>
    <n v="1831527"/>
    <m/>
    <s v="00035011104 DEPOSITO DE EFECTIVO, DEPOSITANTE: MARCO ANTONIO YUPANQUI FLORES, CONCEPTO: VENTA DE LIBRO CUADERNO DE INVESTIGACION ECONOMICA BOLIVIANA VOL 2 N°2, CUENTA DE DEPOSITO: CUENTA UNICA DEL TESORO"/>
    <m/>
    <m/>
    <m/>
    <m/>
    <n v="0"/>
    <n v="620"/>
    <s v="NO_CONCILIADO"/>
  </r>
  <r>
    <x v="19"/>
    <m/>
    <x v="19"/>
    <x v="48"/>
    <s v="O18315390002"/>
    <s v="BOD"/>
    <n v="1831539"/>
    <m/>
    <s v="00099021001 DEPOSITO DE EFECTIVO, DEPOSITANTE: JACINTO RAMOS CHAVEZ, CONCEPTO: DOBLE PERCEPCION, CUENTA DE DEPOSITO: CUENTA UNICA DEL TESORO / DJBR."/>
    <m/>
    <m/>
    <m/>
    <m/>
    <n v="0"/>
    <n v="392.42"/>
    <s v="NO_CONCILIADO"/>
  </r>
  <r>
    <x v="12"/>
    <m/>
    <x v="12"/>
    <x v="48"/>
    <s v="O18315480002"/>
    <s v="BOD"/>
    <n v="1831548"/>
    <m/>
    <s v="00099021001 DEPOSITO DE EFECTIVO, DEPOSITANTE: LUIS CHURA LIPA, CONCEPTO: DOBLE PERCEPCION, CUENTA DE DEPOSITO: CUENTA UNICA DEL TESORO"/>
    <m/>
    <m/>
    <m/>
    <m/>
    <n v="0"/>
    <n v="2559.8000000000002"/>
    <s v="NO_CONCILIADO"/>
  </r>
  <r>
    <x v="6"/>
    <m/>
    <x v="6"/>
    <x v="48"/>
    <s v="O18315630002"/>
    <s v="BOD"/>
    <n v="1831563"/>
    <m/>
    <s v="00132052001 DEPOSITO DE EFECTIVO, DEPOSITANTE: JOSE VILLARROEL BARRIOS, CONCEPTO: DEVOLUCION DE FONDOS POR PAGO REALIZADO POR DEMASIA, CUENTA DE DEPOSITO: CUENTA UNICA DEL TESORO"/>
    <m/>
    <m/>
    <m/>
    <m/>
    <n v="0"/>
    <n v="352"/>
    <s v="NO_CONCILIADO"/>
  </r>
  <r>
    <x v="26"/>
    <m/>
    <x v="26"/>
    <x v="48"/>
    <s v="O18315750002"/>
    <s v="BOD"/>
    <n v="1831575"/>
    <m/>
    <s v="00591012001 DEPOSITO DE EFECTIVO, DEPOSITANTE: CLETO CHOQUE CHOQUE, CONCEPTO: CONSUMO DE AGUA, CUENTA DE DEPOSITO: CUENTA UNICA DEL TESORO"/>
    <m/>
    <m/>
    <m/>
    <m/>
    <n v="0"/>
    <n v="19.82"/>
    <s v="NO_CONCILIADO"/>
  </r>
  <r>
    <x v="12"/>
    <m/>
    <x v="12"/>
    <x v="48"/>
    <s v="O18315760002"/>
    <s v="BOD"/>
    <n v="1831576"/>
    <m/>
    <s v="00099021001 DEPOSITO DE EFECTIVO, DEPOSITANTE: MONICA PATRICIA SEA ARAMAYO, CONCEPTO: REGULARIZACION POR TOPE SALARIAL GESTION 2019, CUENTA DE DEPOSITO: CUENTA UNICA DEL TESORO / DJBR."/>
    <m/>
    <m/>
    <m/>
    <m/>
    <n v="0"/>
    <n v="8000"/>
    <s v="NO_CONCILIADO"/>
  </r>
  <r>
    <x v="17"/>
    <m/>
    <x v="17"/>
    <x v="48"/>
    <s v="O18315770002"/>
    <s v="BOD"/>
    <n v="1831577"/>
    <m/>
    <s v="00099021001 DEPOSITO DE EFECTIVO, DEPOSITANTE: SATURNINA ADELA FERREYRA BALDERRAMA, CONCEPTO: DOBLE PERCEPCION, CUENTA DE DEPOSITO: CUENTA UNICA DEL TESORO / DJBR."/>
    <m/>
    <m/>
    <m/>
    <m/>
    <n v="0"/>
    <n v="429.26"/>
    <s v="NO_CONCILIADO"/>
  </r>
  <r>
    <x v="20"/>
    <m/>
    <x v="20"/>
    <x v="48"/>
    <s v="O18315970002"/>
    <s v="BOD"/>
    <n v="1831597"/>
    <m/>
    <s v="00580012001 DEPOSITO DE EFECTIVO, DEPOSITANTE: RAUL ALCOCER ZURITA, CONCEPTO: DEVOLUCION DE PASAJE TERRESTRE, CUENTA DE DEPOSITO: CUENTA UNICA DEL TESORO"/>
    <m/>
    <m/>
    <m/>
    <m/>
    <n v="0"/>
    <n v="5"/>
    <s v="NO_CONCILIADO"/>
  </r>
  <r>
    <x v="26"/>
    <m/>
    <x v="26"/>
    <x v="48"/>
    <s v="O18316010002"/>
    <s v="BOD"/>
    <n v="1831601"/>
    <m/>
    <s v="00591012001 DEPOSITO DE EFECTIVO, DEPOSITANTE: DOÑA MILANEZA, CONCEPTO: SERVICIO DE AGUA POTABLE, CUENTA DE DEPOSITO: CUENTA UNICA DEL TESORO"/>
    <m/>
    <m/>
    <m/>
    <m/>
    <n v="0"/>
    <n v="353.44"/>
    <s v="NO_CONCILIADO"/>
  </r>
  <r>
    <x v="26"/>
    <m/>
    <x v="26"/>
    <x v="48"/>
    <s v="O18316020002"/>
    <s v="BOD"/>
    <n v="1831602"/>
    <m/>
    <s v="00591012001 DEPOSITO DE EFECTIVO, DEPOSITANTE: DOÑA MILANEZA, CONCEPTO: SERVICIO DE AGUA POTABLE, CUENTA DE DEPOSITO: CUENTA UNICA DEL TESORO"/>
    <m/>
    <m/>
    <m/>
    <m/>
    <n v="0"/>
    <n v="706.24"/>
    <s v="NO_CONCILIADO"/>
  </r>
  <r>
    <x v="26"/>
    <m/>
    <x v="26"/>
    <x v="48"/>
    <s v="O18316030002"/>
    <s v="BOD"/>
    <n v="1831603"/>
    <m/>
    <s v="00591012001 DEPOSITO DE EFECTIVO, DEPOSITANTE: DOÑA MILANEZA, CONCEPTO: SERVICIO DE AGUA POTABLE, CUENTA DE DEPOSITO: CUENTA UNICA DEL TESORO"/>
    <m/>
    <m/>
    <m/>
    <m/>
    <n v="0"/>
    <n v="313.92"/>
    <s v="NO_CONCILIADO"/>
  </r>
  <r>
    <x v="26"/>
    <m/>
    <x v="26"/>
    <x v="48"/>
    <s v="O18316040002"/>
    <s v="BOD"/>
    <n v="1831604"/>
    <m/>
    <s v="00591012001 DEPOSITO DE EFECTIVO, DEPOSITANTE: DOÑA MILANEZA, CONCEPTO: SERVICIO DE AGUA POTABLE, CUENTA DE DEPOSITO: CUENTA UNICA DEL TESORO"/>
    <m/>
    <m/>
    <m/>
    <m/>
    <n v="0"/>
    <n v="348.07"/>
    <s v="NO_CONCILIADO"/>
  </r>
  <r>
    <x v="26"/>
    <m/>
    <x v="26"/>
    <x v="48"/>
    <s v="O18316050002"/>
    <s v="BOD"/>
    <n v="1831605"/>
    <m/>
    <s v="00591012001 DEPOSITO DE EFECTIVO, DEPOSITANTE: DOÑA MILANEZA, CONCEPTO: SERVICIO DE AGUA POTABLE, CUENTA DE DEPOSITO: CUENTA UNICA DEL TESORO"/>
    <m/>
    <m/>
    <m/>
    <m/>
    <n v="0"/>
    <n v="491.8"/>
    <s v="NO_CONCILIADO"/>
  </r>
  <r>
    <x v="27"/>
    <m/>
    <x v="27"/>
    <x v="48"/>
    <s v="O18316060002"/>
    <s v="BOD"/>
    <n v="1831606"/>
    <m/>
    <s v="00099021001 DEPOSITO DE EFECTIVO, DEPOSITANTE: ROSA PAOLA LEONOR BURGOA BELTRAN, CONCEPTO: DEV. DE GASTOS JUDICIALES AL SEGIP POR ERROR EN PLANILLAS AFPS DICIEMBRE 2014 C-31 3296, CUENTA DE DEPOSITO: CUENTA UNICA DEL TESORO"/>
    <m/>
    <m/>
    <m/>
    <m/>
    <n v="0"/>
    <n v="71.739999999999995"/>
    <s v="NO_CONCILIADO"/>
  </r>
  <r>
    <x v="27"/>
    <m/>
    <x v="27"/>
    <x v="48"/>
    <s v="O18316070002"/>
    <s v="BOD"/>
    <n v="1831607"/>
    <m/>
    <s v="00099021001 DEPOSITO DE EFECTIVO, DEPOSITANTE: ROSA PAOLA LEONOR BURGOA BELTRAN, CONCEPTO: DEV. DE GASTOS JUDICIALES SEGIP POR ERROR EN PLANILLAS AFP ENERO 2015 C-31 123, CUENTA DE DEPOSITO: CUENTA UNICA DEL TESORO"/>
    <m/>
    <m/>
    <m/>
    <m/>
    <n v="0"/>
    <n v="111.33"/>
    <s v="NO_CONCILIADO"/>
  </r>
  <r>
    <x v="27"/>
    <m/>
    <x v="27"/>
    <x v="48"/>
    <s v="O18316080002"/>
    <s v="BOD"/>
    <n v="1831608"/>
    <m/>
    <s v="00340012003 DEPOSITO DE EFECTIVO, DEPOSITANTE: ROSA PAOLA LEONOR BURGOA BELTRAN, CONCEPTO: DEV DE GASTOS JUDICIALES SEGIP POR ERROR EN PLANILLAS AFPS MES DICIEMBRE 2014 C-31 3295, CUENTA DE DEPOSITO: CUENTA UNICA DEL TESORO"/>
    <m/>
    <m/>
    <m/>
    <m/>
    <n v="0"/>
    <n v="71.739999999999995"/>
    <s v="NO_CONCILIADO"/>
  </r>
  <r>
    <x v="27"/>
    <m/>
    <x v="27"/>
    <x v="48"/>
    <s v="O18316100002"/>
    <s v="BOD"/>
    <n v="1831610"/>
    <m/>
    <s v="00340012003 DEPOSITO DE EFECTIVO, DEPOSITANTE: ROSA PAOLA LEONOR BURGOA BELTRAN, CONCEPTO: DEV DE GASTOS JUDICIALES AL SEGIP POR ERROR EN PLANILLAS AFPS MARZO 2015 C31 N 606, CUENTA DE DEPOSITO: CUENTA UNICA DEL TESORO"/>
    <m/>
    <m/>
    <m/>
    <m/>
    <n v="0"/>
    <n v="111.33"/>
    <s v="NO_CONCILIADO"/>
  </r>
  <r>
    <x v="27"/>
    <m/>
    <x v="27"/>
    <x v="48"/>
    <s v="O18316110002"/>
    <s v="BOD"/>
    <n v="1831611"/>
    <m/>
    <s v="00340012003 DEPOSITO DE EFECTIVO, DEPOSITANTE: ROSA PAOLA LEONOR BURGOA BELTRAN, CONCEPTO: DEV DE GASTOS JUDICIALES SEGIP POR ERROR EN PLANILLAS AFPS FEBRERO 2015 C-31 274, CUENTA DE DEPOSITO: CUENTA UNICA DEL TESORO"/>
    <m/>
    <m/>
    <m/>
    <m/>
    <n v="0"/>
    <n v="111.33"/>
    <s v="NO_CONCILIADO"/>
  </r>
  <r>
    <x v="27"/>
    <m/>
    <x v="27"/>
    <x v="48"/>
    <s v="O18316120002"/>
    <s v="BOD"/>
    <n v="1831612"/>
    <m/>
    <s v="00340012003 DEPOSITO DE EFECTIVO, DEPOSITANTE: ROSA PAOLA LEONOR BURGOA BELTRAN, CONCEPTO: DEV DE GASTOS JUDICIALES SEGIP POR ERROR EN PLANILLAS AFPS MES NOVIEMBRE 2014 C31 2827, CUENTA DE DEPOSITO: CUENTA UNICA DEL TESORO"/>
    <m/>
    <m/>
    <m/>
    <m/>
    <n v="0"/>
    <n v="143.47"/>
    <s v="NO_CONCILIADO"/>
  </r>
  <r>
    <x v="88"/>
    <m/>
    <x v="88"/>
    <x v="48"/>
    <s v="O18316590002"/>
    <s v="BOD"/>
    <n v="1831659"/>
    <m/>
    <s v="00590012001 DEPOSITO DE EFECTIVO, DEPOSITANTE: REYNALDO CONDORI CHAVEZ, CONCEPTO: DEVOLUCION DE VIATICOS, CUENTA DE DEPOSITO: CUENTA UNICA DEL TESORO"/>
    <m/>
    <m/>
    <m/>
    <m/>
    <n v="0"/>
    <n v="541.5"/>
    <s v="NO_CONCILIADO"/>
  </r>
  <r>
    <x v="61"/>
    <m/>
    <x v="61"/>
    <x v="48"/>
    <s v="O18316630002"/>
    <s v="BOD"/>
    <n v="1831663"/>
    <m/>
    <s v="00293034201 DEPOSITO DE EFECTIVO, DEPOSITANTE: OSWALDO OSCO TICONA, CONCEPTO: DEVOLUCION POR REFRIGERIO PAGADOS EN EXCESO EN LA GESTION 2018, CUENTA DE DEPOSITO: CUENTA UNICA DEL TESORO"/>
    <m/>
    <m/>
    <m/>
    <m/>
    <n v="0"/>
    <n v="81"/>
    <s v="NO_CONCILIADO"/>
  </r>
  <r>
    <x v="24"/>
    <m/>
    <x v="24"/>
    <x v="48"/>
    <s v="O18316780002"/>
    <s v="BOD"/>
    <n v="1831678"/>
    <m/>
    <s v="00015011108 DEPOSITO DE EFECTIVO, DEPOSITANTE: JHONNY CHRISTIAN PINTO CARRION, CONCEPTO: ADQUISICION DE COMPRAS DE ERRAMIENTAS, CUENTA DE DEPOSITO: CUENTA UNICA DEL TESORO"/>
    <m/>
    <m/>
    <m/>
    <m/>
    <n v="0"/>
    <n v="30"/>
    <s v="NO_CONCILIADO"/>
  </r>
  <r>
    <x v="90"/>
    <m/>
    <x v="90"/>
    <x v="48"/>
    <s v="O18316890002"/>
    <s v="BOD"/>
    <n v="1831689"/>
    <m/>
    <s v="00234014201 DEPOSITO DE EFECTIVO, DEPOSITANTE: MARIEL PIZARRO BALBOA, CONCEPTO: DEVOLUCION AL C-31 N° 159 PARTIDA N° 22110 (DEVOLUCION DE PASAJES), CUENTA DE DEPOSITO: CUENTA UNICA DEL TESORO"/>
    <m/>
    <m/>
    <m/>
    <m/>
    <n v="0"/>
    <n v="50"/>
    <s v="NO_CONCILIADO"/>
  </r>
  <r>
    <x v="46"/>
    <m/>
    <x v="46"/>
    <x v="48"/>
    <s v="B18315000002"/>
    <s v="BOD"/>
    <n v="1831500"/>
    <m/>
    <s v="00595012002 DEP.DE CHEQ.AJENOS,RET.DE CAM.,CONCEPTO: RECUPERACION DE RECURSOS OBSERVADOS POR MECANISMOS ALTERNOS A CONSUELO ARANDIA VARGAS,DEP.: CONSUELO MARCELA ARANDIA VARGAS , PROCEDENCIA: BANCO UNION S.A., CHEQUE: 513, FECHA DE EMISION:12/03/2020"/>
    <m/>
    <m/>
    <m/>
    <m/>
    <n v="0"/>
    <n v="500"/>
    <s v="NO_CONCILIADO"/>
  </r>
  <r>
    <x v="13"/>
    <m/>
    <x v="13"/>
    <x v="48"/>
    <s v="B18315070002"/>
    <s v="BOD"/>
    <n v="1831507"/>
    <m/>
    <s v="00041011101 DEP.DE CHEQ.AJENOS,RET.DE CAM.,CONCEPTO: DERECHO DE CONCESION,DEP.: FUNDEMPRESA , PROCEDENCIA: BANCO MERCANTIL SANTA CRUZ SA., CHEQUE: 6457, FECHA DE EMISION:06/03/2020"/>
    <m/>
    <m/>
    <m/>
    <m/>
    <n v="0"/>
    <n v="979536.58"/>
    <s v="NO_CONCILIADO"/>
  </r>
  <r>
    <x v="13"/>
    <m/>
    <x v="13"/>
    <x v="48"/>
    <s v="B18315090002"/>
    <s v="BOD"/>
    <n v="1831509"/>
    <m/>
    <s v="00041011101 DEP.DE CHEQ.AJENOS,RET.DE CAM.,CONCEPTO: GACETA ELECTRONICA,DEP.: FUNDEMPRESA , PROCEDENCIA: BANCO FORTALEZA SOCIEDAD ANONIMA (BANCO FORTALEZA S.A.), CHEQUE: 495, FECHA DE EMISION"/>
    <m/>
    <m/>
    <m/>
    <m/>
    <n v="0"/>
    <n v="108510.3"/>
    <s v="NO_CONCILIADO"/>
  </r>
  <r>
    <x v="7"/>
    <m/>
    <x v="7"/>
    <x v="48"/>
    <s v="B18315640002"/>
    <s v="BOD"/>
    <n v="1831564"/>
    <m/>
    <s v="00099021001 DEP.DE CHEQ.AJENOS,RET.DE CAM.,CONCEPTO: DEVOLUCION DE RECURSOS DEL PROYECTO CONST ADUCCION 2 PTAP JOVE RANCHO COLCAPIRHUA ZONA SUD CBBA,DEP.: GOB AUTONOMO DPTAL DE COCHABAMBA"/>
    <m/>
    <m/>
    <m/>
    <m/>
    <n v="0"/>
    <n v="5059928.33"/>
    <s v="NO_CONCILIADO"/>
  </r>
  <r>
    <x v="4"/>
    <m/>
    <x v="4"/>
    <x v="48"/>
    <s v="B18315940002"/>
    <s v="BOD"/>
    <n v="1831594"/>
    <m/>
    <s v="00592012001 DEP.DE CHEQ.AJENOS,RET.DE CAM.,CONCEPTO: TRANSFERENCIA DE RECURSOS CTA FONDO ROTATIVO DEL 01 AL 11 DE MARZO DE 2020,DEP.: EMPRESA ESTATAL BOLIVIANA DE TURISMO , PROCEDENCIA: BANCO UNION S.A., CHEQUE: 701, FECHA DE EMISION:13/03/2020"/>
    <m/>
    <m/>
    <m/>
    <m/>
    <n v="0"/>
    <n v="35353"/>
    <s v="NO_CONCILIADO"/>
  </r>
  <r>
    <x v="60"/>
    <m/>
    <x v="60"/>
    <x v="48"/>
    <s v="O18317130002"/>
    <s v="BOD"/>
    <n v="1831713"/>
    <m/>
    <s v="00099021001 DEPOSITO DE EFECTIVO, DEPOSITANTE: JAVIER FAVIO CAMPUZANO TORRICO, CONCEPTO: POR DOBLE PERCEPCION, CUENTA DE DEPOSITO: CUENTA UNICA DEL TESORO / DJBR."/>
    <m/>
    <m/>
    <m/>
    <m/>
    <n v="0"/>
    <n v="357.44"/>
    <s v="NO_CONCILIADO"/>
  </r>
  <r>
    <x v="18"/>
    <m/>
    <x v="18"/>
    <x v="48"/>
    <s v="O18317570002"/>
    <s v="BOD"/>
    <n v="1831757"/>
    <m/>
    <s v="00099021001 DEPOSITO DE EFECTIVO, DEPOSITANTE: DLEGSS - SENAPE, CONCEPTO: DEVOLUCION DE RECURSOS NO UTILIZADOS - GASTOS JUDICIALES CORRESP/ AL MES DE FEBRERO-ENERO, CUENTA DE DEPOSITO: CUENTA UNICA DEL TESORO"/>
    <m/>
    <m/>
    <m/>
    <m/>
    <n v="0"/>
    <n v="50"/>
    <s v="NO_CONCILIADO"/>
  </r>
  <r>
    <x v="31"/>
    <m/>
    <x v="31"/>
    <x v="48"/>
    <s v="O18317750002"/>
    <s v="BOD"/>
    <n v="1831775"/>
    <m/>
    <s v="00099021001 DEPOSITO DE EFECTIVO, DEPOSITANTE: LUCIO TITO VILLCA, CONCEPTO: DEVOLUCION SALDO FONDOS EN AVANCE PREVENTIVO 322, CUENTA DE DEPOSITO: CUENTA UNICA DEL TESORO / DJBR."/>
    <m/>
    <m/>
    <m/>
    <m/>
    <n v="0"/>
    <n v="8.5"/>
    <s v="NO_CONCILIADO"/>
  </r>
  <r>
    <x v="10"/>
    <m/>
    <x v="10"/>
    <x v="48"/>
    <s v="G12966750003"/>
    <s v="CVD"/>
    <n v="1296675"/>
    <m/>
    <s v="TRANSFERENCIA DE FONDOS AL EXTERIOR A SOLICITUD DE YACIMIENTOS PETROLIFEROS FISCALES BOLIVIANOS SEGUN SOLICITUD YPFB-0087-2020 REF: SEXTO PREPAGO FACTURA PROFORMA REFINOR SA POR SUMINISTRO DE DIESEL OIL GESTION 2019 LIB. 00513012004 LBP-YPFB-UNICOMERCIAL (4030005415/1-2188907)"/>
    <m/>
    <m/>
    <m/>
    <m/>
    <n v="34566.839999999997"/>
    <n v="0"/>
    <s v="NO_CONCILIADO"/>
  </r>
  <r>
    <x v="10"/>
    <m/>
    <x v="10"/>
    <x v="48"/>
    <s v="G12966770003"/>
    <s v="CVD"/>
    <n v="1296677"/>
    <m/>
    <s v="TRANSFERENCIA DE FONDOS AL EXTERIOR A SOLICITUD DE YACIMIENTOS PETROLIFEROS FISCALES BOLIVIANOS SEGUN SOLICITUD YPFB-0089-2020 REF: DECIMO PREPAGO FACTURA PROFORMA PI 20020401 VITOL SA POR SUMINISTRO DE DIESEL OIL LIB. 00513012004 LBP-YPFB-UNICOMERCIAL (4030005415/1-2188907)"/>
    <m/>
    <m/>
    <m/>
    <m/>
    <n v="94570.99"/>
    <n v="0"/>
    <s v="NO_CONCILIADO"/>
  </r>
  <r>
    <x v="32"/>
    <m/>
    <x v="32"/>
    <x v="48"/>
    <s v="Q12550000002"/>
    <s v="CRV"/>
    <n v="1255000"/>
    <m/>
    <s v="NUMERO DE LIBRETA CUT: 00046058003 OPERACIÓN E75 TRANSFERENCIA DE LA CUENTA FISCAL BUN A LA CUT EN MN TRANSFERENCIA DE FONDOS A SOLICITUD DEL GOBIERNO AUTONOMO MUNICIPAL DE ARAMPAMPA CITE:S/N LA CTA. 3987 CUT LBRTA.00046058003."/>
    <m/>
    <m/>
    <m/>
    <m/>
    <n v="0"/>
    <n v="91607.26"/>
    <s v="NO_CONCILIADO"/>
  </r>
  <r>
    <x v="10"/>
    <m/>
    <x v="10"/>
    <x v="48"/>
    <s v="G12971620001"/>
    <s v="CVD"/>
    <n v="1297162"/>
    <m/>
    <s v="COBRO COSTOS DE PAPELERIA SEGUN TRANSFERENCIA DEL EXTERIOR POR ORDEN DE HERCO COMBUSTIBLES S.A., FECHA VALOR 13/03/2020 REF:EMB 011-2020 LIB. 00513062001 YPFB-OPERACIONES PLANTA DE SEPARACION DE LIQUIDOS RIO GRANDE"/>
    <m/>
    <m/>
    <m/>
    <m/>
    <n v="50"/>
    <n v="0"/>
    <s v="NO_CONCILIADO"/>
  </r>
  <r>
    <x v="10"/>
    <m/>
    <x v="10"/>
    <x v="48"/>
    <s v="G12971640001"/>
    <s v="CVD"/>
    <n v="1297164"/>
    <m/>
    <s v="COBRO COSTOS DE PAPELERIA SEGUN TRANSFERENCIA DEL EXTERIOR POR ORDEN DE COPAGAZ DISTRIBUIDORA DE GAS S.A. (SAO PAULO BRASIL) REF.: INV.172, 173, 176 AND OTHERS FECHA VALOR 13/03/2020 LIB. 00513062001 YPFB-OPERACIONES PLANTA DE SEPARACION DE LIQUIDOS RIO GRANDE"/>
    <m/>
    <m/>
    <m/>
    <m/>
    <n v="50"/>
    <n v="0"/>
    <s v="NO_CONCILIADO"/>
  </r>
  <r>
    <x v="10"/>
    <m/>
    <x v="10"/>
    <x v="48"/>
    <s v="G12971660001"/>
    <s v="CVD"/>
    <n v="1297166"/>
    <m/>
    <s v="COBRO COSTOS DE PAPELERIA POR REGULARIZACION DE TRANSFERENCIA DEL EXTERIOR POR ORDEN DE GAS CORONA S.A.E.C.A. LIB. 00513062001 YPFB-OPERACIONES PLANTA DE SEPARACION DE LIQUIDOS RIO GRANDE"/>
    <m/>
    <m/>
    <m/>
    <m/>
    <n v="50"/>
    <n v="0"/>
    <s v="NO_CONCILIADO"/>
  </r>
  <r>
    <x v="10"/>
    <m/>
    <x v="10"/>
    <x v="48"/>
    <s v="G12971680001"/>
    <s v="CVD"/>
    <n v="1297168"/>
    <m/>
    <s v="COBRO COSTOS DE PAPELERIA SEGUN TRANSFERENCIA DEL EXTERIOR POR ORDEN DE COPAGAS DISTRIBUIDORA DE GAS S.A. LIB. 00513012007 YPFB - RECURSOS NACIONALIZACIÓN"/>
    <m/>
    <m/>
    <m/>
    <m/>
    <n v="50"/>
    <n v="0"/>
    <s v="NO_CONCILIADO"/>
  </r>
  <r>
    <x v="11"/>
    <m/>
    <x v="11"/>
    <x v="48"/>
    <s v="S09807230001"/>
    <s v="COB"/>
    <n v="980723"/>
    <m/>
    <s v="'COBRO DE'||UTILES DE ESCRITORIO S/G. NOTA CITE: MEFP/VTCP/DGCP/UEPS-470/2020 DE LA FECHA, DEL MIN.DE ECO. Y FINANC.PUB.(HRE-TSO-1324), BONOS DEL TESORO N°0002 CON CLAVE DE REGISTRO FENCOMIN-N2A-05. DEBITO LIBRETA N° 00099021001 TGN-RECURSOS ORDINARIOS-COMPLEM.COMPROB.CONTABLE N°0980722 DE LA FECHA"/>
    <m/>
    <m/>
    <m/>
    <m/>
    <n v="50"/>
    <n v="0"/>
    <s v="NO_CONCILIADO"/>
  </r>
  <r>
    <x v="11"/>
    <m/>
    <x v="11"/>
    <x v="48"/>
    <s v="S09807220001"/>
    <s v="DEV"/>
    <n v="980722"/>
    <m/>
    <s v="||TRANSFERENCIA DE FONDOS S/G. NOTA CITE: MEFP/VTCP/DGCP/UEPS-470/2020 DE LA FECHA, DEL MIN.DE ECO. Y FINANC.PUB.(HRE-TSO-1324), BONOS DEL TESORO N°0002 CON CLAVE DE REGISTRO FENCOMIN-N2A-05. DEBITO DE LA LIBRETA N° 00099021001 TGN-RECURSOS ORDINARIOS M/N."/>
    <m/>
    <m/>
    <m/>
    <m/>
    <n v="557788.87"/>
    <n v="0"/>
    <s v="NO_CONCILIADO"/>
  </r>
  <r>
    <x v="93"/>
    <m/>
    <x v="93"/>
    <x v="49"/>
    <s v="O18319040002"/>
    <s v="BOD"/>
    <n v="1831904"/>
    <m/>
    <s v="00099021001 DEPOSITO DE EFECTIVO, DEPOSITANTE: EDWIN CONDORI CANO -SEDES -ORURO, CONCEPTO: PERCEPCION INDEBIDA DE BONO DE FRONTERA, CUENTA DE DEPOSITO: CUENTA UNICA DEL TESORO"/>
    <m/>
    <m/>
    <m/>
    <m/>
    <n v="0"/>
    <n v="703.5"/>
    <s v="NO_CONCILIADO"/>
  </r>
  <r>
    <x v="24"/>
    <m/>
    <x v="24"/>
    <x v="49"/>
    <s v="O18319120002"/>
    <s v="BOD"/>
    <n v="1831912"/>
    <m/>
    <s v="00099021001 DEPOSITO DE EFECTIVO, DEPOSITANTE: MARIA SILVIA ALEMAN MENDUIÑA, CONCEPTO: DOBLE PERCEPCION, CUENTA DE DEPOSITO: CUENTA UNICA DEL TESORO / DJBR."/>
    <m/>
    <m/>
    <m/>
    <m/>
    <n v="0"/>
    <n v="2248.39"/>
    <s v="NO_CONCILIADO"/>
  </r>
  <r>
    <x v="0"/>
    <m/>
    <x v="0"/>
    <x v="49"/>
    <s v="O18319220002"/>
    <s v="BOD"/>
    <n v="1831922"/>
    <m/>
    <s v="00099021001 DEPOSITO DE EFECTIVO, DEPOSITANTE: RICARDO CHAMBI, CONCEPTO: DEVOLUCION DE FONDOS EN AVANCE, CUENTA DE DEPOSITO: CUENTA UNICA DEL TESORO"/>
    <m/>
    <m/>
    <m/>
    <m/>
    <n v="0"/>
    <n v="141.80000000000001"/>
    <s v="NO_CONCILIADO"/>
  </r>
  <r>
    <x v="34"/>
    <m/>
    <x v="34"/>
    <x v="49"/>
    <s v="O18319360002"/>
    <s v="BOD"/>
    <n v="1831936"/>
    <m/>
    <s v="00066011102 DEPOSITO DE EFECTIVO, DEPOSITANTE: DANNY LORENA NOGALES HONOR, CONCEPTO: REPOSICION DE CREDENCIAL, CUENTA DE DEPOSITO: CUENTA UNICA DEL TESORO"/>
    <m/>
    <m/>
    <m/>
    <m/>
    <n v="0"/>
    <n v="30"/>
    <s v="NO_CONCILIADO"/>
  </r>
  <r>
    <x v="34"/>
    <m/>
    <x v="34"/>
    <x v="49"/>
    <s v="O18319760002"/>
    <s v="BOD"/>
    <n v="1831976"/>
    <m/>
    <s v="00066011102 DEPOSITO DE EFECTIVO, DEPOSITANTE: FRED MARTIN LINARES IBAÑEZ, CONCEPTO: REPOSICION CREDENCIAL, CUENTA DE DEPOSITO: CUENTA UNICA DEL TESORO"/>
    <m/>
    <m/>
    <m/>
    <m/>
    <n v="0"/>
    <n v="30"/>
    <s v="NO_CONCILIADO"/>
  </r>
  <r>
    <x v="0"/>
    <m/>
    <x v="0"/>
    <x v="49"/>
    <s v="O18319770002"/>
    <s v="BOD"/>
    <n v="1831977"/>
    <m/>
    <s v="00099021001 DEPOSITO DE EFECTIVO, DEPOSITANTE: MAYRA JADUE MIRANDA, CONCEPTO: SALDOS DE GASTOS NO UTILIZADOS POR LA SRA. MAYRA JADUE MIRANDA PREV 26, CUENTA DE DEPOSITO: CUENTA UNICA DEL TESORO"/>
    <m/>
    <m/>
    <m/>
    <m/>
    <n v="0"/>
    <n v="7"/>
    <s v="NO_CONCILIADO"/>
  </r>
  <r>
    <x v="83"/>
    <m/>
    <x v="83"/>
    <x v="49"/>
    <s v="O18319840002"/>
    <s v="BOD"/>
    <n v="1831984"/>
    <m/>
    <s v="00099021001 DEPOSITO DE EFECTIVO, DEPOSITANTE: SERGIO RENGEL VILLALPANDO, CONCEPTO: SALDOS NO EJECUTADOS POR EL SR. SERGIO RENGEL VILLALPANDO PREV 125, CUENTA DE DEPOSITO: CUENTA UNICA DEL TESORO / DJBR."/>
    <m/>
    <m/>
    <m/>
    <m/>
    <n v="0"/>
    <n v="462"/>
    <s v="NO_CONCILIADO"/>
  </r>
  <r>
    <x v="83"/>
    <m/>
    <x v="83"/>
    <x v="49"/>
    <s v="O18319900002"/>
    <s v="BOD"/>
    <n v="1831990"/>
    <m/>
    <s v="00099021001 DEPOSITO DE EFECTIVO, DEPOSITANTE: TRIBUNAL CONSTITUCIONAL PLURINACIONAL, CONCEPTO: REVERSION DE REFRIGERIO NO COBRADOS DEL 21-12-2019 AL 20-01-2020 PREV 76, CUENTA DE DEPOSITO: CUENTA UNICA DEL TESORO"/>
    <m/>
    <m/>
    <m/>
    <m/>
    <n v="0"/>
    <n v="2193"/>
    <s v="NO_CONCILIADO"/>
  </r>
  <r>
    <x v="18"/>
    <m/>
    <x v="18"/>
    <x v="49"/>
    <s v="O18319980002"/>
    <s v="BOD"/>
    <n v="1831998"/>
    <m/>
    <s v="00099021001 DEPOSITO DE EFECTIVO, DEPOSITANTE: LUIS RODOLFO AVILA SANTALLA, CONCEPTO: PAGO POR DEP EN DEMASIA EN FAVOR DEL SR. LUIS RODOLFO AVILA SANTALLA, CUENTA DE DEPOSITO: CUENTA UNICA DEL TESORO / DJBR."/>
    <m/>
    <m/>
    <m/>
    <m/>
    <n v="0"/>
    <n v="3232.3"/>
    <s v="NO_CONCILIADO"/>
  </r>
  <r>
    <x v="18"/>
    <m/>
    <x v="18"/>
    <x v="49"/>
    <s v="O18320040002"/>
    <s v="BOD"/>
    <n v="1832004"/>
    <m/>
    <s v="00099021001 DEPOSITO DE EFECTIVO, DEPOSITANTE: ALVARO MARCO ANTONIO CABA OLIVAREZ, CONCEPTO: CITE:MEFP/VTCP/DGPOT/UAIS-CPI/N°030/2016 REGULARIZACION JULIO -AGOSTO 2019, CUENTA DE DEPOSITO: CUENTA UNICA DEL TESORO"/>
    <m/>
    <m/>
    <m/>
    <m/>
    <n v="0"/>
    <n v="13084.44"/>
    <s v="NO_CONCILIADO"/>
  </r>
  <r>
    <x v="94"/>
    <m/>
    <x v="94"/>
    <x v="49"/>
    <s v="B18319060002"/>
    <s v="BOD"/>
    <n v="1831906"/>
    <m/>
    <s v="00099021001 DEP.DE CHEQ.AJENOS,RET.DE CAM.,CONCEPTO: REEMBOLSO POR SUBCIDIO DE INCAPACIDAD,DEP.: CONTRALORIA GENERAL DEL ESTADO , PROCEDENCIA: BANCO NACIONAL DE BOLIVIA S.A., CHEQUE: 7235468, FECHA DE EMISION:04/03/2020"/>
    <m/>
    <m/>
    <m/>
    <m/>
    <n v="0"/>
    <n v="2523.17"/>
    <s v="NO_CONCILIADO"/>
  </r>
  <r>
    <x v="94"/>
    <m/>
    <x v="94"/>
    <x v="49"/>
    <s v="B18319080002"/>
    <s v="BOD"/>
    <n v="1831908"/>
    <m/>
    <s v="00099021001 DEP.DE CHEQ.AJENOS,RET.DE CAM.,CONCEPTO: DEVOLUCION SIN GOCE DE HABER FEBRERO,DEP.: CONTRALORIA GENERAL DEL ESTADO , PROCEDENCIA: BANCO UNION S.A., CHEQUE: 6698, FECHA DE EMISION:09/03/2020"/>
    <m/>
    <m/>
    <m/>
    <m/>
    <n v="0"/>
    <n v="3586.69"/>
    <s v="NO_CONCILIADO"/>
  </r>
  <r>
    <x v="32"/>
    <m/>
    <x v="32"/>
    <x v="49"/>
    <s v="B18319230002"/>
    <s v="BOD"/>
    <n v="1831923"/>
    <m/>
    <s v="00046021109 DEP.DE CHEQ.AJENOS,RET.DE CAM.,CONCEPTO: REVERSION DE FONDOS,DEP.: MINISTERIO DE SALUD , PROCEDENCIA: BANCO UNION S.A., CHEQUE: 1902, FECHA DE EMISION:28/02/2020"/>
    <m/>
    <m/>
    <m/>
    <m/>
    <n v="0"/>
    <n v="1368"/>
    <s v="NO_CONCILIADO"/>
  </r>
  <r>
    <x v="48"/>
    <m/>
    <x v="48"/>
    <x v="49"/>
    <s v="B18319280002"/>
    <s v="BOD"/>
    <n v="1831928"/>
    <m/>
    <s v="00099021001 DEP.DE CHEQ.AJENOS,RET.DE CAM.,CONCEPTO: DEP POR DEVOLUCION DE ESTIPENDIOS ELECCIONES GENERALES 2019,DEP.: TRIBUNAL ELECTORAL DEPARTAMETAL DE TARIJA , PROCEDENCIA: BANCO UNION S.A., CHEQUE: 3909, FECHA DE EMISION:11/03/2020"/>
    <m/>
    <m/>
    <m/>
    <m/>
    <n v="0"/>
    <n v="520"/>
    <s v="NO_CONCILIADO"/>
  </r>
  <r>
    <x v="26"/>
    <m/>
    <x v="26"/>
    <x v="49"/>
    <s v="O18320450002"/>
    <s v="BOD"/>
    <n v="1832045"/>
    <m/>
    <s v="00591012001 DEPOSITO DE EFECTIVO, DEPOSITANTE: MERAPA SRL., CONCEPTO: DEVOLUCION DE PAGO DE SERVICIO BASICO DE AGUA POTABLE ESTACION LINEA MORADA, CUENTA DE DEPOSITO: CUENTA UNICA DEL TESORO"/>
    <m/>
    <m/>
    <m/>
    <m/>
    <n v="0"/>
    <n v="78.8"/>
    <s v="NO_CONCILIADO"/>
  </r>
  <r>
    <x v="32"/>
    <m/>
    <x v="32"/>
    <x v="49"/>
    <s v="O18320510002"/>
    <s v="BOD"/>
    <n v="1832051"/>
    <m/>
    <s v="00046058003 DEPOSITO DE EFECTIVO, DEPOSITANTE: GOBIERNO AUTONOMO MUNICIPAL DE POCOMA, CONCEPTO: SALDO DE AUDITORIA DEL PROYECTO EQUIPAMIENTOS DE CENTROS DE SALUD DEL MUNICIPIO DE POCOMA, CUENTA DE DEPOSITO: CUENTA UNICA DEL TESORO"/>
    <m/>
    <m/>
    <m/>
    <m/>
    <n v="0"/>
    <n v="7"/>
    <s v="NO_CONCILIADO"/>
  </r>
  <r>
    <x v="17"/>
    <m/>
    <x v="17"/>
    <x v="49"/>
    <s v="Q12554520002"/>
    <s v="CRV"/>
    <n v="1255452"/>
    <m/>
    <s v="NUMERO DE LIBRETA CUT: 00291012006 OPERACIÓN E18 TRANSFERENCIA DEL SISTEMA FINANCIERO POR CUENTA DE TERCEROS A LA CUT CONTRAPRESTACION POR USO DE DERECHO DE VIA SEGUN CONTRATO ABC NO 02 20 GSC USO A SOLICITUD DE IMPORT EXPORT LAS LOMAS LTDA"/>
    <m/>
    <m/>
    <m/>
    <m/>
    <n v="0"/>
    <n v="10161.6"/>
    <s v="NO_CONCILIADO"/>
  </r>
  <r>
    <x v="78"/>
    <m/>
    <x v="78"/>
    <x v="49"/>
    <s v="S09807330003"/>
    <s v="COB"/>
    <n v="980733"/>
    <m/>
    <s v="||REGULARIZACION DE NUESTRA OPERACIÓN NRO. 0980692 DE F. 13/03/2020 EN ATENCIÓN A CORREOS ELECTRÓNICOS DE LA DGAC Y AASANA. DEBITO DE LA LIBRETA 00117012001 DGAC, REPOSICION UTILES DE ESCRITORIO."/>
    <m/>
    <m/>
    <m/>
    <m/>
    <n v="50"/>
    <n v="0"/>
    <s v="NO_CONCILIADO"/>
  </r>
  <r>
    <x v="78"/>
    <m/>
    <x v="78"/>
    <x v="49"/>
    <s v="S09807390003"/>
    <s v="COB"/>
    <n v="980739"/>
    <m/>
    <s v="||REGULARIZACIÓN DE NUESTRA OPERACIÓN NRO. 0980694 DE F. 13/03/2020 EN ATENCIÓN A CORREOS ELECTRÓNICOS DE LA DGAC Y AASANA. DEBITO DE LA LIBRETA 00117012001 DGAC, REPOSICION UTILES DE ESCRITORIO."/>
    <m/>
    <m/>
    <m/>
    <m/>
    <n v="50"/>
    <n v="0"/>
    <s v="NO_CONCILIADO"/>
  </r>
  <r>
    <x v="26"/>
    <m/>
    <x v="26"/>
    <x v="49"/>
    <s v="Q12557060002"/>
    <s v="CRV"/>
    <n v="1255706"/>
    <m/>
    <s v="NUMERO DE LIBRETA CUT: 00591012001 OPERACIÓN E18 TRANSFERENCIA DEL SISTEMA FINANCIERO POR CUENTA DE TERCEROS A LA CUT TRANSFERENCIA A SOLICITUD DEL MEFP SEGUN NOTA CITE MEFP VTCP DGPOT UAIS CPI NO 0320006 BUN 20"/>
    <m/>
    <m/>
    <m/>
    <m/>
    <n v="0"/>
    <n v="3130"/>
    <s v="NO_CONCILIADO"/>
  </r>
  <r>
    <x v="11"/>
    <m/>
    <x v="11"/>
    <x v="49"/>
    <s v="G12982360003"/>
    <s v="COB"/>
    <n v="13252"/>
    <m/>
    <s v="PAGO A CAF PRÉSTAMO CFA009787 VCTO. 16-03-2020 POR CUENTA DE TGN , NTI. 013252 VALOR 16-03-2020 INTERESES USD 417.736,11 COMISIONES USD 14.153,41 CTA. 3987 CUENTA UNICA DEL TESORO LIB. 00099021001 REF.: COMISIONES BANCARIAS"/>
    <m/>
    <m/>
    <m/>
    <m/>
    <n v="2343.92"/>
    <n v="0"/>
    <s v="NO_CONCILIADO"/>
  </r>
  <r>
    <x v="11"/>
    <m/>
    <x v="11"/>
    <x v="49"/>
    <s v="G12982370003"/>
    <s v="COB"/>
    <n v="13260"/>
    <m/>
    <s v="PAGO A CAF PRÉSTAMO CFA009545 VCTO. 16-03-2020 POR CUENTA DE TGN , NTI. 013260 VALOR 16-03-2020 INTERESES USD 30.789,73 COMISIONES USD 152.910,08 CTA. 3987 CUENTA UNICA DEL TESORO LIB. 00099021001 REF.: COMISIONES BANCARIAS"/>
    <m/>
    <m/>
    <m/>
    <m/>
    <n v="1152.1300000000001"/>
    <n v="0"/>
    <s v="NO_CONCILIADO"/>
  </r>
  <r>
    <x v="36"/>
    <m/>
    <x v="36"/>
    <x v="49"/>
    <s v="G12984900003"/>
    <s v="COB"/>
    <n v="1298490"/>
    <m/>
    <s v="TRANSFERENCIA RECIBIDA DEL EXTERIOR SEGÚN MENSAJES SWIFT Nos. 3424-3417 (REM.EXT.) DE FECHA 16-03-2020 POR DESEMBOLSO DE CAF PRÉSTAMO CFA010546 PROG INV AGUA FASE V MIAGUA V LIBRETA N° 00287102001 FPS-RECURSOS PROPIOS REF.: UTILES DE ESCRITORIO"/>
    <m/>
    <m/>
    <m/>
    <m/>
    <n v="50"/>
    <n v="0"/>
    <s v="NO_CONCILIADO"/>
  </r>
  <r>
    <x v="95"/>
    <m/>
    <x v="95"/>
    <x v="49"/>
    <s v="Q12558080002"/>
    <s v="CRV"/>
    <n v="1255808"/>
    <m/>
    <s v="NUMERO DE LIBRETA CUT: 03420102001 OPERACIÓN E18 TRANSFERENCIA DEL SISTEMA FINANCIERO POR CUENTA DE TERCEROS A LA CUT TRANSFERENCIA DE RECURSOS DEL FIDEICOMISO AEVIVIENDA"/>
    <m/>
    <m/>
    <m/>
    <m/>
    <n v="0"/>
    <n v="8697474.7200000007"/>
    <s v="NO_CONCILIADO"/>
  </r>
  <r>
    <x v="11"/>
    <m/>
    <x v="11"/>
    <x v="49"/>
    <s v="S09807760002"/>
    <s v="CRV"/>
    <n v="980776"/>
    <m/>
    <s v="||PAGO PRESTAMO IDA 2013-BO VCTO.15-03-2020 POR CUENTA DE COMIBOL SEGUN NOTA DE COMIBOL UNTE-081/2020 DEL 13-03-2020 CAPITAL DEG134.859,00 INTERESES DEG9.608,70 LIBRETA NRO. 00099021001- RECURSOS ORDINARIOS (3987) - MDRI"/>
    <m/>
    <m/>
    <m/>
    <m/>
    <n v="0"/>
    <n v="1385733.29"/>
    <s v="NO_CONCILIADO"/>
  </r>
  <r>
    <x v="11"/>
    <m/>
    <x v="11"/>
    <x v="49"/>
    <s v="G12984930003"/>
    <s v="COB"/>
    <n v="13305"/>
    <m/>
    <s v="PAGO A IDA PRÉSTAMO 5454-BO VCTO. 15-03-2020 POR CUENTA DE TGN , NTI. 013305 VALOR 16-03-2020 CAPITAL USD 35.491,09 INTERESES USD 20.747,72 CTA. 3987 CUENTA UNICA DEL TESORO LIB. 00099021001 REF.: COMISIONES BANCARIAS"/>
    <m/>
    <m/>
    <m/>
    <m/>
    <n v="540.08000000000004"/>
    <n v="0"/>
    <s v="NO_CONCILIADO"/>
  </r>
  <r>
    <x v="78"/>
    <m/>
    <x v="78"/>
    <x v="49"/>
    <s v="S09808070003"/>
    <s v="COB"/>
    <n v="980807"/>
    <m/>
    <s v="||TRANSFERENCIA DE FONDOS S/G. MENSAJES SWIFT NROS. 03425 Y 03415 DE LA FECHA. (SECTOR PÚBLICO - SOBREVUELOS). DEBITO DE LA LIBRETA 00117012001 DGAC, REPOSICION UTILES DE ESCRITORIO."/>
    <m/>
    <m/>
    <m/>
    <m/>
    <n v="50"/>
    <n v="0"/>
    <s v="CONCILIADO_PARCIAL"/>
  </r>
  <r>
    <x v="10"/>
    <m/>
    <x v="10"/>
    <x v="49"/>
    <s v="G12985120001"/>
    <s v="CVD"/>
    <n v="1298512"/>
    <m/>
    <s v="COBRO COSTOS DE PAPELERIA SEGUN TRANSFERENCIA DEL EXTERIOR POR ORDEN DE PANCHITA G DE NAVEGACION S.A. (ASUNCION PARAGUAY) REF.: CIERRE 2019 CONTRATO 2019 FECHA VALOR 16/03/2020 LIB. 00513012007 YPFB - RECURSOS NACIONALIZACIÓN"/>
    <m/>
    <m/>
    <m/>
    <m/>
    <n v="50"/>
    <n v="0"/>
    <s v="NO_CONCILIADO"/>
  </r>
  <r>
    <x v="78"/>
    <m/>
    <x v="78"/>
    <x v="49"/>
    <s v="S09808060003"/>
    <s v="COB"/>
    <n v="980806"/>
    <m/>
    <s v="||TRANSFERENCIA DE FONDOS S/G. MENSAJES SWIFT NROS. 03428 Y 03416 DE LA FECHA. (SECTOR PÚBLICO - SOBREVUELOS). DEBITO DE LA LIBRETA 00117012001 DGAC, REPOSICION UTILES DE ESCRITORIO."/>
    <m/>
    <m/>
    <m/>
    <m/>
    <n v="50"/>
    <n v="0"/>
    <s v="NO_CONCILIADO"/>
  </r>
  <r>
    <x v="7"/>
    <m/>
    <x v="7"/>
    <x v="49"/>
    <s v="F0004145"/>
    <s v="DAU"/>
    <n v="1332017"/>
    <m/>
    <s v="A:00099021001 Pago de capital e interes corriente a favor del TGN, adeudado por el GAD SCZ, correspondiente a los Préstamos Convenios Subsidiarios CAF 2324, Proyectos Sistema de Electrificación Rural: Las Parabas, Pueblos Nuevos Tramo Abapó y Núcleo 9 Santa Rosa del Palmar, Villa Nueva."/>
    <m/>
    <m/>
    <m/>
    <m/>
    <n v="0"/>
    <n v="100856.59"/>
    <s v="NO_CONCILIADO"/>
  </r>
  <r>
    <x v="0"/>
    <m/>
    <x v="0"/>
    <x v="49"/>
    <s v="Q12559430002"/>
    <s v="CRV"/>
    <n v="1255943"/>
    <m/>
    <s v="NUMERO DE LIBRETA CUT: 00099021001 OPERACIÓN E18 TRANSFERENCIA DEL SISTEMA FINANCIERO POR CUENTA DE TERCEROS A LA CUT POR CONCEPTO DE REVERSION APORTE PATRONAL PARA LA VIVIENDA TGN MARZO, JULIO, AGOSTO Y SEPTIEMBRE 2019"/>
    <m/>
    <m/>
    <m/>
    <m/>
    <n v="0"/>
    <n v="2633.31"/>
    <s v="NO_CONCILIADO"/>
  </r>
  <r>
    <x v="10"/>
    <m/>
    <x v="10"/>
    <x v="49"/>
    <s v="G12987340001"/>
    <s v="CVD"/>
    <n v="1298734"/>
    <m/>
    <s v="COBRO COSTOS DE PAPELERIA SEGUN TRANSFERENCIA DEL EXTERIOR POR ORDEN DE INTEGRACION ENERGETICA ARGENTINA - IEASA LIB. 00513012007 YPFB - RECURSOS NACIONALIZACIÓN"/>
    <m/>
    <m/>
    <m/>
    <m/>
    <n v="50"/>
    <n v="0"/>
    <s v="NO_CONCILIADO"/>
  </r>
  <r>
    <x v="12"/>
    <m/>
    <x v="12"/>
    <x v="50"/>
    <s v="O18322080002"/>
    <s v="BOD"/>
    <n v="1832208"/>
    <m/>
    <s v="00099021001 DEPOSITO DE EFECTIVO, DEPOSITANTE: EDGAR MARCA MAMANI, CONCEPTO: DOBLE PERCEPCION, CUENTA DE DEPOSITO: CUENTA UNICA DEL TESORO"/>
    <m/>
    <m/>
    <m/>
    <m/>
    <n v="0"/>
    <n v="436.8"/>
    <s v="NO_CONCILIADO"/>
  </r>
  <r>
    <x v="78"/>
    <m/>
    <x v="78"/>
    <x v="50"/>
    <s v="O18322230002"/>
    <s v="BOD"/>
    <n v="1832223"/>
    <m/>
    <s v="00117012001 DEPOSITO DE EFECTIVO, DEPOSITANTE: JOSE LUIS MARLON MARTINEZ RUEDA, CONCEPTO: REVERSION PARCIAL C-31 N°310, CUENTA DE DEPOSITO: CUENTA UNICA DEL TESORO"/>
    <m/>
    <m/>
    <m/>
    <m/>
    <n v="0"/>
    <n v="3424"/>
    <s v="NO_CONCILIADO"/>
  </r>
  <r>
    <x v="32"/>
    <m/>
    <x v="32"/>
    <x v="50"/>
    <s v="O18322550002"/>
    <s v="BOD"/>
    <n v="1832255"/>
    <m/>
    <s v="00046058003 DEPOSITO DE EFECTIVO, DEPOSITANTE: GOBIERNO AUTONOMO MUNICIPAL DE LURIBAY, CONCEPTO: DEV CONVENIO INTERINSTITUCIONAL DE FINANCIAMIENTO N° 0114 ENTRE EL MIN. SALUD Y EL MUN. LURIBAY PMDC, CUENTA DE DEPOSITO: CUENTA UNICA DEL TESORO"/>
    <m/>
    <m/>
    <m/>
    <m/>
    <n v="0"/>
    <n v="1421"/>
    <s v="NO_CONCILIADO"/>
  </r>
  <r>
    <x v="73"/>
    <m/>
    <x v="73"/>
    <x v="50"/>
    <s v="O18322820002"/>
    <s v="BOD"/>
    <n v="1832282"/>
    <m/>
    <s v="00099021001 DEPOSITO DE EFECTIVO, DEPOSITANTE: ALBERTO RAMIREZ PINEDO, CONCEPTO: DOBLE PERCEPCION, CUENTA DE DEPOSITO: CUENTA UNICA DEL TESORO / DJBR."/>
    <m/>
    <m/>
    <m/>
    <m/>
    <n v="0"/>
    <n v="439.34"/>
    <s v="NO_CONCILIADO"/>
  </r>
  <r>
    <x v="31"/>
    <m/>
    <x v="31"/>
    <x v="50"/>
    <s v="O18322960002"/>
    <s v="BOD"/>
    <n v="1832296"/>
    <m/>
    <s v="00047297001 DEPOSITO DE EFECTIVO, DEPOSITANTE: ASOCIACION MULTIACTIVA NUEVA ESPERANZA YURAJUNO, CONCEPTO: DEVOLUCION DE RETROACTIVO, CUENTA DE DEPOSITO: CUENTA UNICA DEL TESORO"/>
    <m/>
    <m/>
    <m/>
    <m/>
    <n v="0"/>
    <n v="0.85"/>
    <s v="NO_CONCILIADO"/>
  </r>
  <r>
    <x v="73"/>
    <m/>
    <x v="73"/>
    <x v="50"/>
    <s v="O18323180002"/>
    <s v="BOD"/>
    <n v="1832318"/>
    <m/>
    <s v="00020011104 DEPOSITO DE EFECTIVO, DEPOSITANTE: DISTRITO GEOGRAFICO LA PAZ, CONCEPTO: GASTOS NO EJECUTADOS DE LA PARTIDA 39100 PREVENTIVO 2652.1, CUENTA DE DEPOSITO: CUENTA UNICA DEL TESORO"/>
    <m/>
    <m/>
    <m/>
    <m/>
    <n v="0"/>
    <n v="38"/>
    <s v="NO_CONCILIADO"/>
  </r>
  <r>
    <x v="35"/>
    <m/>
    <x v="35"/>
    <x v="50"/>
    <s v="O18323290002"/>
    <s v="BOD"/>
    <n v="1832329"/>
    <m/>
    <s v="00070011104 DEPOSITO DE EFECTIVO, DEPOSITANTE: SERVICIO DEPARTAMENTAL DE RIEGO LA PAZ, CONCEPTO: DESEMBOLSO POR TASA DE REGULACION DEL 0,4% EN FAVOR AL SERVICIO CIVIL, CUENTA DE DEPOSITO: CUENTA UNICA DEL TESORO"/>
    <m/>
    <m/>
    <m/>
    <m/>
    <n v="0"/>
    <n v="3281"/>
    <s v="NO_CONCILIADO"/>
  </r>
  <r>
    <x v="36"/>
    <m/>
    <x v="36"/>
    <x v="50"/>
    <s v="O18323340002"/>
    <s v="BOD"/>
    <n v="1832334"/>
    <m/>
    <s v="00287102001 DEPOSITO DE EFECTIVO, DEPOSITANTE: FPS OFICINA CENTRAL, CONCEPTO: DEVOLUCION DE SALDOS POR CIERRE DE CAJA CHICA DIRECCION EJEUTVA C31-45/2020, CUENTA DE DEPOSITO: CUENTA UNICA DEL TESORO"/>
    <m/>
    <m/>
    <m/>
    <m/>
    <n v="0"/>
    <n v="303.5"/>
    <s v="NO_CONCILIADO"/>
  </r>
  <r>
    <x v="71"/>
    <m/>
    <x v="71"/>
    <x v="50"/>
    <s v="O18323760002"/>
    <s v="BOD"/>
    <n v="1832376"/>
    <m/>
    <s v="00593012001 DEPOSITO DE EFECTIVO, DEPOSITANTE: MAURO ANOTNIO UZQUEDA SIVILA, CONCEPTO: DEVOLUCION DE FONDOS CHEQUE N ° 0000338, CUENTA DE DEPOSITO: CUENTA UNICA DEL TESORO"/>
    <m/>
    <m/>
    <m/>
    <m/>
    <n v="0"/>
    <n v="387.54"/>
    <s v="NO_CONCILIADO"/>
  </r>
  <r>
    <x v="20"/>
    <m/>
    <x v="20"/>
    <x v="50"/>
    <s v="O18323790002"/>
    <s v="BOD"/>
    <n v="1832379"/>
    <m/>
    <s v="00580012001 DEPOSITO DE EFECTIVO, DEPOSITANTE: JORGE YAÑES MEJIA, CONCEPTO: DEVOLUCION DE PASAJES, CUENTA DE DEPOSITO: CUENTA UNICA DEL TESORO"/>
    <m/>
    <m/>
    <m/>
    <m/>
    <n v="0"/>
    <n v="20"/>
    <s v="NO_CONCILIADO"/>
  </r>
  <r>
    <x v="20"/>
    <m/>
    <x v="20"/>
    <x v="50"/>
    <s v="O18323800002"/>
    <s v="BOD"/>
    <n v="1832380"/>
    <m/>
    <s v="00580012001 DEPOSITO DE EFECTIVO, DEPOSITANTE: MARCOS RONALD MALPARTIDA SOLIZ, CONCEPTO: DEVOLUCION DE DEP, CUENTA DE DEPOSITO: CUENTA UNICA DEL TESORO"/>
    <m/>
    <m/>
    <m/>
    <m/>
    <n v="0"/>
    <n v="2642"/>
    <s v="NO_CONCILIADO"/>
  </r>
  <r>
    <x v="95"/>
    <m/>
    <x v="95"/>
    <x v="50"/>
    <s v="O18324190002"/>
    <s v="BOD"/>
    <n v="1832419"/>
    <m/>
    <s v="00342012001 DEPOSITO DE EFECTIVO, DEPOSITANTE: AGENCIA ESTATAL DE VIVIENDA AEVIVIENDA, CONCEPTO: DEVOLUCION DE FONDOS EN AVANCE POR CONCEPTO DE VIATICOS DEL MES DE FEBRERO DEL 2020, CUENTA DE DEPOSITO: CUENTA UNICA DEL TESORO"/>
    <m/>
    <m/>
    <m/>
    <m/>
    <n v="0"/>
    <n v="29037.599999999999"/>
    <s v="NO_CONCILIADO"/>
  </r>
  <r>
    <x v="45"/>
    <m/>
    <x v="45"/>
    <x v="50"/>
    <s v="B18321960002"/>
    <s v="BOD"/>
    <n v="1832196"/>
    <m/>
    <s v="00099021001 DEP.DE CHEQ.AJENOS,RET.DE CAM.,CONCEPTO: CARI GOMEZ LOURDES,DEP.: BANCO UNION S.A. , PROCEDENCIA: BANCO UNION S.A., CHEQUE: 168692, FECHA DE EMISION:16/03/2020 / DJBR."/>
    <m/>
    <m/>
    <m/>
    <m/>
    <n v="0"/>
    <n v="1135"/>
    <s v="NO_CONCILIADO"/>
  </r>
  <r>
    <x v="0"/>
    <m/>
    <x v="0"/>
    <x v="50"/>
    <s v="B18321990002"/>
    <s v="BOD"/>
    <n v="1832199"/>
    <m/>
    <s v="00099021001 DEP.DE CHEQ.AJENOS,RET.DE CAM.,CONCEPTO: ALVAREZ ALIZABETH DUPLEICH DE,DEP.: BANCO UNION S.A. , PROCEDENCIA: BANCO UNION S.A., CHEQUE: 168693, FECHA DE EMISION:16/03/2020"/>
    <m/>
    <m/>
    <m/>
    <m/>
    <n v="0"/>
    <n v="15808.51"/>
    <s v="NO_CONCILIADO"/>
  </r>
  <r>
    <x v="77"/>
    <m/>
    <x v="77"/>
    <x v="50"/>
    <s v="B18322370002"/>
    <s v="BOD"/>
    <n v="1832237"/>
    <m/>
    <s v="00254014101 DEP.DE CHEQ.AJENOS,RET.DE CAM.,CONCEPTO: TRANSFERENCIA DE RECURSOS DEL MUNICIPIO DE SACACA,DEP.: INSTITUTO DEL SEGURO AGRARIO , PROCEDENCIA: BANCO UNION S.A., CHEQUE: 2011, FECHA DE EMISION:16/03/2020"/>
    <m/>
    <m/>
    <m/>
    <m/>
    <n v="0"/>
    <n v="95282"/>
    <s v="NO_CONCILIADO"/>
  </r>
  <r>
    <x v="77"/>
    <m/>
    <x v="77"/>
    <x v="50"/>
    <s v="B18322380002"/>
    <s v="BOD"/>
    <n v="1832238"/>
    <m/>
    <s v="00254014101 DEP.DE CHEQ.AJENOS,RET.DE CAM.,CONCEPTO: TRANSFERENCIA DE RECURSOS DEL MUNICIPIO DE SAN PABLO DE HUACARETA,DEP.: INSTITUTO DEL SEGURO AGRARIO , PROCEDENCIA: BANCO UNION S.A., CHEQUE: 2012, FECHA DE EMISION:16/03/2020"/>
    <m/>
    <m/>
    <m/>
    <m/>
    <n v="0"/>
    <n v="169835"/>
    <s v="NO_CONCILIADO"/>
  </r>
  <r>
    <x v="77"/>
    <m/>
    <x v="77"/>
    <x v="50"/>
    <s v="B18322400002"/>
    <s v="BOD"/>
    <n v="1832240"/>
    <m/>
    <s v="00254014101 DEP.DE CHEQ.AJENOS,RET.DE CAM.,CONCEPTO: TRANSFERENCIA DE RECURSOS DEL MUNICIPIO DE ARAMPAMPA,DEP.: INSTITUTO DEL SEGURO AGRARIO , PROCEDENCIA: BANCO UNION S.A., CHEQUE: 2013, FECHA DE EMISION:16/03/2020"/>
    <m/>
    <m/>
    <m/>
    <m/>
    <n v="0"/>
    <n v="39098"/>
    <s v="NO_CONCILIADO"/>
  </r>
  <r>
    <x v="77"/>
    <m/>
    <x v="77"/>
    <x v="50"/>
    <s v="B18322420002"/>
    <s v="BOD"/>
    <n v="1832242"/>
    <m/>
    <s v="00254014101 DEP.DE CHEQ.AJENOS,RET.DE CAM.,CONCEPTO: TRANSFERENCIA DE RECURSOS DEL MUNICIPIO DE TIHUANACU,DEP.: INSTITUTO DEL SEGURO AGRARIO , PROCEDENCIA: BANCO UNION S.A., CHEQUE: 2014, FECHA DE EMISION:16/03/2020"/>
    <m/>
    <m/>
    <m/>
    <m/>
    <n v="0"/>
    <n v="15003"/>
    <s v="NO_CONCILIADO"/>
  </r>
  <r>
    <x v="77"/>
    <m/>
    <x v="77"/>
    <x v="50"/>
    <s v="B18322430002"/>
    <s v="BOD"/>
    <n v="1832243"/>
    <m/>
    <s v="00254014101 DEP.DE CHEQ.AJENOS,RET.DE CAM.,CONCEPTO: TRANSFERENCIA DE RECURSOS DEL MUNICIPIO DE TACACHI,DEP.: INSTITUTO DEL SEGURO AGRARIO , PROCEDENCIA: BANCO UNION S.A., CHEQUE: 2015, FECHA DE EMISION:16/03/2020"/>
    <m/>
    <m/>
    <m/>
    <m/>
    <n v="0"/>
    <n v="15909"/>
    <s v="NO_CONCILIADO"/>
  </r>
  <r>
    <x v="77"/>
    <m/>
    <x v="77"/>
    <x v="50"/>
    <s v="B18322460002"/>
    <s v="BOD"/>
    <n v="1832246"/>
    <m/>
    <s v="00254014101 DEP.DE CHEQ.AJENOS,RET.DE CAM.,CONCEPTO: TRANSFERENCIA DE RECURSOS DEL MUNICIPIO DE COCAPATA,DEP.: INSTITUTO DEL SEGURO AGRARIO , PROCEDENCIA: BANCO UNION S.A., CHEQUE: 2016, FECHA DE EMISION:16/03/2020"/>
    <m/>
    <m/>
    <m/>
    <m/>
    <n v="0"/>
    <n v="16672"/>
    <s v="NO_CONCILIADO"/>
  </r>
  <r>
    <x v="77"/>
    <m/>
    <x v="77"/>
    <x v="50"/>
    <s v="B18322470002"/>
    <s v="BOD"/>
    <n v="1832247"/>
    <m/>
    <s v="00254014101 DEP.DE CHEQ.AJENOS,RET.DE CAM.,CONCEPTO: TRANSFERENCIA DE RECURSOS DEL MUNICIPIO DE CARACOLLO,DEP.: INSTITUTO DEL SEGURO AGRARIO , PROCEDENCIA: BANCO UNION S.A., CHEQUE: 2017, FECHA DE EMISION:16/03/2020"/>
    <m/>
    <m/>
    <m/>
    <m/>
    <n v="0"/>
    <n v="195617"/>
    <s v="NO_CONCILIADO"/>
  </r>
  <r>
    <x v="77"/>
    <m/>
    <x v="77"/>
    <x v="50"/>
    <s v="B18322480002"/>
    <s v="BOD"/>
    <n v="1832248"/>
    <m/>
    <s v="00254014101 DEP.DE CHEQ.AJENOS,RET.DE CAM.,CONCEPTO: TRANSFERENCIA DE RECURSOS DEL MUNICIPIO DE MOCOMOCO,DEP.: INSTITUTO DEL SEGURO AGRARIO , PROCEDENCIA: BANCO UNION S.A., CHEQUE: 2018, FECHA DE EMISION:16/03/2020"/>
    <m/>
    <m/>
    <m/>
    <m/>
    <n v="0"/>
    <n v="29072"/>
    <s v="NO_CONCILIADO"/>
  </r>
  <r>
    <x v="56"/>
    <m/>
    <x v="56"/>
    <x v="50"/>
    <s v="B18322490002"/>
    <s v="BOD"/>
    <n v="1832249"/>
    <m/>
    <s v="00578012002 DEP.DE CHEQ.AJENOS,RET.DE CAM.,CONCEPTO: REVERSION,DEP.: BOLIVIANA DE AVIACION , PROCEDENCIA: BANCO UNION S.A., CHEQUE: 3360, FECHA DE EMISION:12/03/2020"/>
    <m/>
    <m/>
    <m/>
    <m/>
    <n v="0"/>
    <n v="108.51"/>
    <s v="NO_CONCILIADO"/>
  </r>
  <r>
    <x v="77"/>
    <m/>
    <x v="77"/>
    <x v="50"/>
    <s v="B18322500002"/>
    <s v="BOD"/>
    <n v="1832250"/>
    <m/>
    <s v="00254014101 DEP.DE CHEQ.AJENOS,RET.DE CAM.,CONCEPTO: TRANSFERENCIA DE RECURSOS DEL MUNICIPIO DE CLIZA,DEP.: INSTITUTO DEL SEGURO AGRARIO , PROCEDENCIA: BANCO UNION S.A., CHEQUE: 2019, FECHA DE EMISION:16/03/2020"/>
    <m/>
    <m/>
    <m/>
    <m/>
    <n v="0"/>
    <n v="6599"/>
    <s v="NO_CONCILIADO"/>
  </r>
  <r>
    <x v="56"/>
    <m/>
    <x v="56"/>
    <x v="50"/>
    <s v="B18322510002"/>
    <s v="BOD"/>
    <n v="1832251"/>
    <m/>
    <s v="00578012002 DEP.DE CHEQ.AJENOS,RET.DE CAM.,CONCEPTO: REVERSION,DEP.: BOLIVIANA DE AVIACION , PROCEDENCIA: BANCO UNION S.A., CHEQUE: 3361, FECHA DE EMISION:12/03/2020"/>
    <m/>
    <m/>
    <m/>
    <m/>
    <n v="0"/>
    <n v="1008.5"/>
    <s v="NO_CONCILIADO"/>
  </r>
  <r>
    <x v="77"/>
    <m/>
    <x v="77"/>
    <x v="50"/>
    <s v="B18322520002"/>
    <s v="BOD"/>
    <n v="1832252"/>
    <m/>
    <s v="00254014101 DEP.DE CHEQ.AJENOS,RET.DE CAM.,CONCEPTO: TRANSFERENCIA DE RECURSOS DEL MUNICIPIO DE SANTIAGO DE ANDAMARCA,DEP.: INSTITUTO DEL SEGURO AGRARIO , PROCEDENCIA: BANCO UNION S.A., CHEQUE: 2020, FECHA DE EMISION:16/03/2020"/>
    <m/>
    <m/>
    <m/>
    <m/>
    <n v="0"/>
    <n v="56831"/>
    <s v="NO_CONCILIADO"/>
  </r>
  <r>
    <x v="77"/>
    <m/>
    <x v="77"/>
    <x v="50"/>
    <s v="B18322540002"/>
    <s v="BOD"/>
    <n v="1832254"/>
    <m/>
    <s v="00254014101 DEP.DE CHEQ.AJENOS,RET.DE CAM.,CONCEPTO: TRANSFERENCIA DE RECURSOS DEL MUNICIPIO DE SAN LUCAS,DEP.: INSTITUTO DEL SEGURO AGRARIO , PROCEDENCIA: BANCO UNION S.A., CHEQUE: 2021, FECHA DE EMISION:16/03/2020"/>
    <m/>
    <m/>
    <m/>
    <m/>
    <n v="0"/>
    <n v="204877"/>
    <s v="NO_CONCILIADO"/>
  </r>
  <r>
    <x v="77"/>
    <m/>
    <x v="77"/>
    <x v="50"/>
    <s v="B18322560002"/>
    <s v="BOD"/>
    <n v="1832256"/>
    <m/>
    <s v="00254014101 DEP.DE CHEQ.AJENOS,RET.DE CAM.,CONCEPTO: TRANSFERENCIA DE RECURSOS DEL MUNICIPIO DE ICLA,DEP.: INSTITUTO DEL SEGURO AGRARIO , PROCEDENCIA: BANCO UNION S.A., CHEQUE: 2022, FECHA DE EMISION:16/03/2020"/>
    <m/>
    <m/>
    <m/>
    <m/>
    <n v="0"/>
    <n v="45370"/>
    <s v="NO_CONCILIADO"/>
  </r>
  <r>
    <x v="77"/>
    <m/>
    <x v="77"/>
    <x v="50"/>
    <s v="B18322570002"/>
    <s v="BOD"/>
    <n v="1832257"/>
    <m/>
    <s v="00254014101 DEP.DE CHEQ.AJENOS,RET.DE CAM.,CONCEPTO: TRANSFERENCIA DE RECURSOS DEL MUNICIPIO DE YOTALA,DEP.: INSTITUTO DEL SEGURO AGRARIO , PROCEDENCIA: BANCO UNION S.A., CHEQUE: 2034, FECHA DE EMISION:16/03/2020"/>
    <m/>
    <m/>
    <m/>
    <m/>
    <n v="0"/>
    <n v="33826"/>
    <s v="NO_CONCILIADO"/>
  </r>
  <r>
    <x v="77"/>
    <m/>
    <x v="77"/>
    <x v="50"/>
    <s v="B18322590002"/>
    <s v="BOD"/>
    <n v="1832259"/>
    <m/>
    <s v="00254014101 DEP.DE CHEQ.AJENOS,RET.DE CAM.,CONCEPTO: TRANSFERENCIA DE RECURSOS DEL MUNICIPIO DE CAPINOTA,DEP.: INSTITUTO DEL SEGURO AGRARIO , PROCEDENCIA: BANCO UNION S.A., CHEQUE: 2023, FECHA DE EMISION:16/03/2020"/>
    <m/>
    <m/>
    <m/>
    <m/>
    <n v="0"/>
    <n v="4818"/>
    <s v="NO_CONCILIADO"/>
  </r>
  <r>
    <x v="77"/>
    <m/>
    <x v="77"/>
    <x v="50"/>
    <s v="B18322600002"/>
    <s v="BOD"/>
    <n v="1832260"/>
    <m/>
    <s v="00254014101 DEP.DE CHEQ.AJENOS,RET.DE CAM.,CONCEPTO: TRANSFERENCIA DE RECURSOS DEL MUNICIPIO DE SORATA,DEP.: INSTITUTO DEL SEGURO AGRARIO , PROCEDENCIA: BANCO UNION S.A., CHEQUE: 2035, FECHA DE EMISION:16/03/2020"/>
    <m/>
    <m/>
    <m/>
    <m/>
    <n v="0"/>
    <n v="13133"/>
    <s v="NO_CONCILIADO"/>
  </r>
  <r>
    <x v="77"/>
    <m/>
    <x v="77"/>
    <x v="50"/>
    <s v="B18322610002"/>
    <s v="BOD"/>
    <n v="1832261"/>
    <m/>
    <s v="00254014101 DEP.DE CHEQ.AJENOS,RET.DE CAM.,CONCEPTO: TRANSFERENCIA DE RECURSOS DEL MUNICIPIO DE ALALAY,DEP.: INSTITUTO DEL SEGURO AGRARIO , PROCEDENCIA: BANCO UNION S.A., CHEQUE: 2024, FECHA DE EMISION:16/03/2020"/>
    <m/>
    <m/>
    <m/>
    <m/>
    <n v="0"/>
    <n v="7041"/>
    <s v="NO_CONCILIADO"/>
  </r>
  <r>
    <x v="77"/>
    <m/>
    <x v="77"/>
    <x v="50"/>
    <s v="B18322630002"/>
    <s v="BOD"/>
    <n v="1832263"/>
    <m/>
    <s v="00254014101 DEP.DE CHEQ.AJENOS,RET.DE CAM.,CONCEPTO: TRANSFERENCIA DE RECURSOS DEL MUNICIPIO DE YOCALLA,DEP.: INSTITUTO DEL SEGURO AGRARIO , PROCEDENCIA: BANCO UNION S.A., CHEQUE: 2036, FECHA DE EMISION:16/03/2020"/>
    <m/>
    <m/>
    <m/>
    <m/>
    <n v="0"/>
    <n v="66609"/>
    <s v="NO_CONCILIADO"/>
  </r>
  <r>
    <x v="77"/>
    <m/>
    <x v="77"/>
    <x v="50"/>
    <s v="B18322640002"/>
    <s v="BOD"/>
    <n v="1832264"/>
    <m/>
    <s v="00254014101 DEP.DE CHEQ.AJENOS,RET.DE CAM.,CONCEPTO: TRANSFERENCIA DE RECURSOS DEL MUNICIPIO DE SORACACHI,DEP.: INSTITUTO DEL SEGURO AGRARIO , PROCEDENCIA: BANCO UNION S.A., CHEQUE: 2025, FECHA DE EMISION:16/03/2020"/>
    <m/>
    <m/>
    <m/>
    <m/>
    <n v="0"/>
    <n v="47285"/>
    <s v="NO_CONCILIADO"/>
  </r>
  <r>
    <x v="77"/>
    <m/>
    <x v="77"/>
    <x v="50"/>
    <s v="B18322650002"/>
    <s v="BOD"/>
    <n v="1832265"/>
    <m/>
    <s v="00254014101 DEP.DE CHEQ.AJENOS,RET.DE CAM.,CONCEPTO: TRANSFERENCIA DE RECURSOS DEL MUNICIPIO DE ARQUE,DEP.: INSTITUTO DEL SEGURO AGRARIO , PROCEDENCIA: BANCO UNION S.A., CHEQUE: 2037, FECHA DE EMISION:16/03/2020"/>
    <m/>
    <m/>
    <m/>
    <m/>
    <n v="0"/>
    <n v="67725"/>
    <s v="NO_CONCILIADO"/>
  </r>
  <r>
    <x v="77"/>
    <m/>
    <x v="77"/>
    <x v="50"/>
    <s v="B18322660002"/>
    <s v="BOD"/>
    <n v="1832266"/>
    <m/>
    <s v="00254014101 DEP.DE CHEQ.AJENOS,RET.DE CAM.,CONCEPTO: TRANSFERENCIA DE RECURSOS DEL MUNICIPIO DE YAMPARAEZ,DEP.: INSTITUTO DEL SEGURO AGRARIO , PROCEDENCIA: BANCO UNION S.A., CHEQUE: 2026, FECHA DE EMISION:16/03/2020"/>
    <m/>
    <m/>
    <m/>
    <m/>
    <n v="0"/>
    <n v="88669"/>
    <s v="NO_CONCILIADO"/>
  </r>
  <r>
    <x v="77"/>
    <m/>
    <x v="77"/>
    <x v="50"/>
    <s v="B18322680002"/>
    <s v="BOD"/>
    <n v="1832268"/>
    <m/>
    <s v="00254014101 DEP.DE CHEQ.AJENOS,RET.DE CAM.,CONCEPTO: TRANSFERENCIA DE RECURSOS DEL MUNICIPIO DE SOPACHUY,DEP.: INSTITUTO DEL SEGURO AGRARIO , PROCEDENCIA: BANCO UNION S.A., CHEQUE: 2038, FECHA DE EMISION:16/03/2020"/>
    <m/>
    <m/>
    <m/>
    <m/>
    <n v="0"/>
    <n v="68403"/>
    <s v="NO_CONCILIADO"/>
  </r>
  <r>
    <x v="77"/>
    <m/>
    <x v="77"/>
    <x v="50"/>
    <s v="B18322690002"/>
    <s v="BOD"/>
    <n v="1832269"/>
    <m/>
    <s v="00254014101 DEP.DE CHEQ.AJENOS,RET.DE CAM.,CONCEPTO: TRANSFERENCIA DE RECURSOS DEL MUNICIPIO DE PAPEL PAMPA,DEP.: INSTITUTO DEL SEGURO AGRARIO , PROCEDENCIA: BANCO UNION S.A., CHEQUE: 2027, FECHA DE EMISION:16/03/2020"/>
    <m/>
    <m/>
    <m/>
    <m/>
    <n v="0"/>
    <n v="273326"/>
    <s v="NO_CONCILIADO"/>
  </r>
  <r>
    <x v="77"/>
    <m/>
    <x v="77"/>
    <x v="50"/>
    <s v="B18322700002"/>
    <s v="BOD"/>
    <n v="1832270"/>
    <m/>
    <s v="00254014101 DEP.DE CHEQ.AJENOS,RET.DE CAM.,CONCEPTO: TRANSFERENCIA DE RECURSOS DEL MUNICIPIO DE UNCIA,DEP.: INSTITUTO DEL SEGURO AGRARIO , PROCEDENCIA: BANCO UNION S.A., CHEQUE: 2028, FECHA DE EMISION:16/03/2020"/>
    <m/>
    <m/>
    <m/>
    <m/>
    <n v="0"/>
    <n v="185435"/>
    <s v="NO_CONCILIADO"/>
  </r>
  <r>
    <x v="77"/>
    <m/>
    <x v="77"/>
    <x v="50"/>
    <s v="B18322710002"/>
    <s v="BOD"/>
    <n v="1832271"/>
    <m/>
    <s v="00254014101 DEP.DE CHEQ.AJENOS,RET.DE CAM.,CONCEPTO: TRANSFERENCIA DE RECURSOS DEL MUNICIPIO DE POROMA,DEP.: INSTITUTO DEL SEGURO AGRARIO , PROCEDENCIA: BANCO UNION S.A., CHEQUE: 2039, FECHA DE EMISION:16/03/2020"/>
    <m/>
    <m/>
    <m/>
    <m/>
    <n v="0"/>
    <n v="124364"/>
    <s v="NO_CONCILIADO"/>
  </r>
  <r>
    <x v="77"/>
    <m/>
    <x v="77"/>
    <x v="50"/>
    <s v="B18322720002"/>
    <s v="BOD"/>
    <n v="1832272"/>
    <m/>
    <s v="00254014101 DEP.DE CHEQ.AJENOS,RET.DE CAM.,CONCEPTO: TRANSFERENCIA DE RECURSOS DEL MUNICIPIO DE VILA VILA,DEP.: INSTITUTO DEL SEGURO AGRARIO , PROCEDENCIA: BANCO UNION S.A., CHEQUE: 2029, FECHA DE EMISION:16/03/2020"/>
    <m/>
    <m/>
    <m/>
    <m/>
    <n v="0"/>
    <n v="39748"/>
    <s v="NO_CONCILIADO"/>
  </r>
  <r>
    <x v="77"/>
    <m/>
    <x v="77"/>
    <x v="50"/>
    <s v="B18322740002"/>
    <s v="BOD"/>
    <n v="1832274"/>
    <m/>
    <s v="00254014101 DEP.DE CHEQ.AJENOS,RET.DE CAM.,CONCEPTO: TRANSFERENCIA DE RECURSOS DEL MUNICIPIO DE SANTIAGO DE ANDAMARCA,DEP.: INSTITUTO DEL SEGURO AGRARIO , PROCEDENCIA: BANCO UNION S.A., CHEQUE: 2030, FECHA DE EMISION:16/03/2020"/>
    <m/>
    <m/>
    <m/>
    <m/>
    <n v="0"/>
    <n v="29707"/>
    <s v="NO_CONCILIADO"/>
  </r>
  <r>
    <x v="77"/>
    <m/>
    <x v="77"/>
    <x v="50"/>
    <s v="B18322760002"/>
    <s v="BOD"/>
    <n v="1832276"/>
    <m/>
    <s v="00254014101 DEP.DE CHEQ.AJENOS,RET.DE CAM.,CONCEPTO: TRANSFERENCIA DE RECURSOS DEL MUNICIPIO DE SAN PEDRO DE TOTORA,DEP.: INSTITUTO DEL SEGURO AGRARIO , PROCEDENCIA: BANCO UNION S.A., CHEQUE: 2031, FECHA DE EMISION:16/03/2020"/>
    <m/>
    <m/>
    <m/>
    <m/>
    <n v="0"/>
    <n v="122527"/>
    <s v="NO_CONCILIADO"/>
  </r>
  <r>
    <x v="32"/>
    <m/>
    <x v="32"/>
    <x v="50"/>
    <s v="B18322770002"/>
    <s v="BOD"/>
    <n v="1832277"/>
    <m/>
    <s v="00046058003 DEP.DE CHEQ.AJENOS,RET.DE CAM.,CONCEPTO: DEVOLUCION SALDO POR PROYECTO SISTEMA AGUA POTABLE CHIATA Y THAPY MUNICIPIO DE PELECHUCO,DEP.: GOBIERNO AUTONOMO MUNICIPAL DE PELECHUCO"/>
    <m/>
    <m/>
    <m/>
    <m/>
    <n v="0"/>
    <n v="52545.3"/>
    <s v="NO_CONCILIADO"/>
  </r>
  <r>
    <x v="77"/>
    <m/>
    <x v="77"/>
    <x v="50"/>
    <s v="B18322780002"/>
    <s v="BOD"/>
    <n v="1832278"/>
    <m/>
    <s v="00254014101 DEP.DE CHEQ.AJENOS,RET.DE CAM.,CONCEPTO: TRANSFERENCIA DE REUCRSOS DEL MUNICIPIO DE VILLA SERRANO,DEP.: INSTITUTO DEL SEGURO AGRARIO , PROCEDENCIA: BANCO UNION S.A., CHEQUE: 2032, FECHA DE EMISION:16/03/2020"/>
    <m/>
    <m/>
    <m/>
    <m/>
    <n v="0"/>
    <n v="100000"/>
    <s v="NO_CONCILIADO"/>
  </r>
  <r>
    <x v="77"/>
    <m/>
    <x v="77"/>
    <x v="50"/>
    <s v="B18322800002"/>
    <s v="BOD"/>
    <n v="1832280"/>
    <m/>
    <s v="00254014101 DEP.DE CHEQ.AJENOS,RET.DE CAM.,CONCEPTO: TRANSFERECNIA DE RECURSOS DEL MUNICIPIO DE CKOCHAS,DEP.: INSTITUTO DEL SEGURO AGRARIO , PROCEDENCIA: BANCO UNION S.A., CHEQUE: 2033, FECHA DE EMISION:16/03/2020"/>
    <m/>
    <m/>
    <m/>
    <m/>
    <n v="0"/>
    <n v="148921"/>
    <s v="NO_CONCILIADO"/>
  </r>
  <r>
    <x v="18"/>
    <m/>
    <x v="18"/>
    <x v="50"/>
    <s v="B18322880002"/>
    <s v="BOD"/>
    <n v="1832288"/>
    <m/>
    <s v="00099021001 DEP.DE CHEQ.AJENOS,RET.DE CAM.,CONCEPTO: DEVOLUCION DEUDA AL TGN POR PARTE DEL SR. GUILLERMO ARAMAYO HERRERA DEL MES DE FEBRERO 2020,DEP.: SENASIR , PROCEDENCIA: BANCO UNION S.A., CHEQUE: 8765, FECHA DE EMISION:13/03/2020"/>
    <m/>
    <m/>
    <m/>
    <m/>
    <n v="0"/>
    <n v="1027.3499999999999"/>
    <s v="NO_CONCILIADO"/>
  </r>
  <r>
    <x v="29"/>
    <m/>
    <x v="29"/>
    <x v="50"/>
    <s v="G12989980004"/>
    <s v="DVD"/>
    <n v="10562"/>
    <m/>
    <s v="VENTA DE DIVISAS CON TRANSFERENCIA DE FONDOS A SOLICITUD DE MINISTERIO DE EDUCACION SEGUN SOLICITUD 10562 REF: TRASPASO PARA HELEN LAURA COARITA FERNANDEZ EQUIVALENTES 5.768,23 USD LIB. 00099021001 TGN-RECURSOS ORDINARIOS (3987) POR DIFERENCIAL CAMBIARIO"/>
    <m/>
    <m/>
    <m/>
    <m/>
    <n v="212.3"/>
    <n v="0"/>
    <s v="NO_CONCILIADO"/>
  </r>
  <r>
    <x v="21"/>
    <m/>
    <x v="21"/>
    <x v="50"/>
    <s v="S09808630003"/>
    <s v="COB"/>
    <n v="980863"/>
    <m/>
    <s v="||REGULARIZACIÓN DE NUESTRA OPERACIÓN NRO. 0980693 DE F. 13/03/2020 EN ATENCIÓN A NOTA DE LA ADSIB, CITE' ADSIB/NE/0174/2020 RECIBIDA EN LA FECHA. (HRE-TSO-1337). DEBITO DE LA LIBRETA 00119012001 ADSIB, REPOSICION UTILES DE ESCRITORIO."/>
    <m/>
    <m/>
    <m/>
    <m/>
    <n v="50"/>
    <n v="0"/>
    <s v="NO_CONCILIADO"/>
  </r>
  <r>
    <x v="29"/>
    <m/>
    <x v="29"/>
    <x v="50"/>
    <s v="G12990000004"/>
    <s v="DVD"/>
    <n v="10573"/>
    <m/>
    <s v="VENTA DE DIVISAS CON TRANSFERENCIA DE FONDOS A SOLICITUD DE MINISTERIO DE EDUCACION SEGUN SOLICITUD 10573 REF: TRASPASO PARA CARLA TATIANA GONZALEZ GEMIO EQUIVALENTES 5.871,15 USD LIB. 00099021001 TGN-RECURSOS ORDINARIOS (3987) POR DIFERENCIAL CAMBIARIO"/>
    <m/>
    <m/>
    <m/>
    <m/>
    <n v="126.08"/>
    <n v="0"/>
    <s v="NO_CONCILIADO"/>
  </r>
  <r>
    <x v="29"/>
    <m/>
    <x v="29"/>
    <x v="50"/>
    <s v="G12990010004"/>
    <s v="DVD"/>
    <n v="10571"/>
    <m/>
    <s v="VENTA DE DIVISAS CON TRANSFERENCIA DE FONDOS A SOLICITUD DE MINISTERIO DE EDUCACION SEGUN SOLICITUD 10571 REF: TRASPASO PARA VIOLETA CARMEN ANGULO FERNANDEZ EQUIVALENTES 5.534,10 USD LIB. 00099021001 TGN-RECURSOS ORDINARIOS (3987) POR DIFERENCIAL CAMBIARIO"/>
    <m/>
    <m/>
    <m/>
    <m/>
    <n v="118.84"/>
    <n v="0"/>
    <s v="NO_CONCILIADO"/>
  </r>
  <r>
    <x v="78"/>
    <m/>
    <x v="78"/>
    <x v="50"/>
    <s v="S09808810003"/>
    <s v="COB"/>
    <n v="980881"/>
    <m/>
    <s v="||TRANSFERENCIA DE FONDOS S/G. MENSAJES SWIFT NROS. 03484 Y 03483 DE LA FECHA. (SECTOR PÚBLICO - SOBREVUELOS). DEBITO DE LA LIBRETA 00117012001 DGAC, REPOSICION UTILES DE ESCRITORIO."/>
    <m/>
    <m/>
    <m/>
    <m/>
    <n v="50"/>
    <n v="0"/>
    <s v="NO_CONCILIADO"/>
  </r>
  <r>
    <x v="0"/>
    <m/>
    <x v="0"/>
    <x v="50"/>
    <s v="Q12562990002"/>
    <s v="CRV"/>
    <n v="1256299"/>
    <m/>
    <s v="NUMERO DE LIBRETA CUT: 00099021001 OPERACIÓN E18 TRANSFERENCIA DEL SISTEMA FINANCIERO POR CUENTA DE TERCEROS A LA CUT POR CONEPTO DE REVERSION APORTE PATRONAL PARA LA VIVIENDA TGN MARZO, MAYO, JUNIO, JULIO Y SEPTIEMBRE 2019"/>
    <m/>
    <m/>
    <m/>
    <m/>
    <n v="0"/>
    <n v="2075.96"/>
    <s v="NO_CONCILIADO"/>
  </r>
  <r>
    <x v="0"/>
    <m/>
    <x v="0"/>
    <x v="50"/>
    <s v="Q12563010002"/>
    <s v="CRV"/>
    <n v="1256301"/>
    <m/>
    <s v="NUMERO DE LIBRETA CUT: 00099021001 OPERACIÓN E18 TRANSFERENCIA DEL SISTEMA FINANCIERO POR CUENTA DE TERCEROS A LA CUT POR CONCEPTO DE REVERSION APORTE PATRONAL PARA LA VIVIENDA TGN FEBRERO, JULIO, AGOSTO, SEPTIEMBRE, OCTUBRE, NOVIEMBRE, DICIEMBRE 2018 Y ENERO 2019"/>
    <m/>
    <m/>
    <m/>
    <m/>
    <n v="0"/>
    <n v="1149.98"/>
    <s v="NO_CONCILIADO"/>
  </r>
  <r>
    <x v="0"/>
    <m/>
    <x v="0"/>
    <x v="50"/>
    <s v="Q12563220002"/>
    <s v="CRV"/>
    <n v="1256322"/>
    <m/>
    <s v="NUMERO DE LIBRETA CUT: 00099021001 OPERACIÓN E18 TRANSFERENCIA DEL SISTEMA FINANCIERO POR CUENTA DE TERCEROS A LA CUT POR CONEPTO DE REVERSION APORTE PATRONAL PARA LA VIVIENDA TGN MARZO 2017 Y MAYO 2018"/>
    <m/>
    <m/>
    <m/>
    <m/>
    <n v="0"/>
    <n v="256.16000000000003"/>
    <s v="NO_CONCILIADO"/>
  </r>
  <r>
    <x v="11"/>
    <m/>
    <x v="11"/>
    <x v="50"/>
    <s v="G12992910001"/>
    <s v="CVD"/>
    <n v="1299291"/>
    <m/>
    <s v="COBRO COSTOS DE PAPELERIA POR REGULARIZACION DE TRANSFERENCIA DEL EXTERIOR POR ORDEN DE EMBAJADA DE BOLIVIA EN CHINA LIB. 00099021001 TGN-RECURSOS ORDINARIOS (3987)"/>
    <m/>
    <m/>
    <m/>
    <m/>
    <n v="50"/>
    <n v="0"/>
    <s v="NO_CONCILIADO"/>
  </r>
  <r>
    <x v="11"/>
    <m/>
    <x v="11"/>
    <x v="50"/>
    <s v="G12992930001"/>
    <s v="CVD"/>
    <n v="1299293"/>
    <m/>
    <s v="COBRO COSTOS DE PAPELERIA POR REGULARIZACION DE TRANSFERENCIA DEL EXTERIOR POR ORDEN DE EMBAJADA DE BOLIVIA EN CHINA LIB. 00099021001 TGN-RECURSOS ORDINARIOS (3987)"/>
    <m/>
    <m/>
    <m/>
    <m/>
    <n v="50"/>
    <n v="0"/>
    <s v="NO_CONCILIADO"/>
  </r>
  <r>
    <x v="11"/>
    <m/>
    <x v="11"/>
    <x v="50"/>
    <s v="G12992950001"/>
    <s v="CVD"/>
    <n v="1299295"/>
    <m/>
    <s v="COBRO COSTOS DE PAPELERIA POR REGULARIZACION DE TRANSFERENCIA DEL EXTERIOR POR ORDEN DE EMBAJADA DE BOLIVIA EN BELGICA LIB. 00099021001 TGN-RECURSOS ORDINARIOS (3987)"/>
    <m/>
    <m/>
    <m/>
    <m/>
    <n v="50"/>
    <n v="0"/>
    <s v="NO_CONCILIADO"/>
  </r>
  <r>
    <x v="11"/>
    <m/>
    <x v="11"/>
    <x v="50"/>
    <s v="G12992970001"/>
    <s v="CVD"/>
    <n v="1299297"/>
    <m/>
    <s v="COBRO COSTOS DE PAPELERIA POR REGULARIZACION DE TRANSFERENCIA DEL EXTERIOR POR ORDEN DE EMBAJADA DE BOLIVIA - MONTEVIDEO URUGUAY REF:GASTOS DE FUNCIONAMIENTO GESTION 2019 LIB. 00099021001 TGN-RECURSOS ORDINARIOS (3987)"/>
    <m/>
    <m/>
    <m/>
    <m/>
    <n v="50"/>
    <n v="0"/>
    <s v="NO_CONCILIADO"/>
  </r>
  <r>
    <x v="11"/>
    <m/>
    <x v="11"/>
    <x v="50"/>
    <s v="G12993010001"/>
    <s v="CVD"/>
    <n v="1299301"/>
    <m/>
    <s v="COBRO COSTOS DE PAPELERIA POR REGULARIZACION DE TRANSFERENCIA DEL EXTERIOR POR ORDEN DE EMBAJADA DE BOLIVIA EN FRANCIA LIB. 00099021001 TGN-RECURSOS ORDINARIOS (3987)"/>
    <m/>
    <m/>
    <m/>
    <m/>
    <n v="50"/>
    <n v="0"/>
    <s v="NO_CONCILIADO"/>
  </r>
  <r>
    <x v="27"/>
    <m/>
    <x v="27"/>
    <x v="50"/>
    <s v="G12995920002"/>
    <s v="CRV"/>
    <n v="1299592"/>
    <m/>
    <s v="REGULARIZACION DE TRANSFERENCIA DEL EXTERIOR SEGUN SWIFT NO.2929 DE FECHA 17/03/2020 ORDENANTE: CONSULADO DE BOLIVIA MADRID-ESPAÑA LIB. 00340012004 SEGIP-RECAUDACION EXTERIOR-LICENCIAS DE CONDUCIR"/>
    <m/>
    <m/>
    <m/>
    <m/>
    <n v="0"/>
    <n v="11147.5"/>
    <s v="NO_CONCILIADO"/>
  </r>
  <r>
    <x v="27"/>
    <m/>
    <x v="27"/>
    <x v="50"/>
    <s v="G12995930001"/>
    <s v="CVD"/>
    <n v="1299593"/>
    <m/>
    <s v="COBRO COSTOS DE PAPELERIA POR REGULARIZACION DE TRANSFERENCIA DEL EXTERIOR POR ORDEN DE CONSULADO DE BOLIVIA MADRID-ESPAÑA LIB. 00340012003 RECAUDACION EXTRANJERIA - C.I. -L.C."/>
    <m/>
    <m/>
    <m/>
    <m/>
    <n v="50"/>
    <n v="0"/>
    <s v="NO_CONCILIADO"/>
  </r>
  <r>
    <x v="10"/>
    <m/>
    <x v="10"/>
    <x v="50"/>
    <s v="G12996480001"/>
    <s v="CVD"/>
    <n v="1299648"/>
    <m/>
    <s v="COBRO COSTOS DE PAPELERIA SEGUN TRANSFERENCIA DEL EXTERIOR POR ORDEN DE LLAMA GAS S.A. LIB. 00513062001 YPFB-OPERACIONES PLANTA DE SEPARACION DE LIQUIDOS RIO GRANDE"/>
    <m/>
    <m/>
    <m/>
    <m/>
    <n v="50"/>
    <n v="0"/>
    <s v="NO_CONCILIADO"/>
  </r>
  <r>
    <x v="10"/>
    <m/>
    <x v="10"/>
    <x v="50"/>
    <s v="G12996500001"/>
    <s v="CVD"/>
    <n v="1299650"/>
    <m/>
    <s v="COBRO COSTOS DE PAPELERIA SEGUN TRANSFERENCIA DEL EXTERIOR POR ORDEN DE PUMA ENERGY PARAGUAY S.. LIB. 00513062001 YPFB-OPERACIONES PLANTA DE SEPARACION DE LIQUIDOS RIO GRANDE"/>
    <m/>
    <m/>
    <m/>
    <m/>
    <n v="50"/>
    <n v="0"/>
    <s v="NO_CONCILIADO"/>
  </r>
  <r>
    <x v="10"/>
    <m/>
    <x v="10"/>
    <x v="50"/>
    <s v="G12996820001"/>
    <s v="CVD"/>
    <n v="1299682"/>
    <m/>
    <s v="COBRO COSTOS DE PAPELERIA SEGUN TRANSFERENCIA DEL EXTERIOR POR ORDEN DE INTEGRACION ENERGETICA ARGENTINA S.A. (I.E.A.S.A.) FECHA VALOR 17/03/2020 LIB. 00513012007 YPFB - RECURSOS NACIONALIZACIÓN"/>
    <m/>
    <m/>
    <m/>
    <m/>
    <n v="50"/>
    <n v="0"/>
    <s v="NO_CONCILIADO"/>
  </r>
  <r>
    <x v="10"/>
    <m/>
    <x v="10"/>
    <x v="50"/>
    <s v="G12994410003"/>
    <s v="CVD"/>
    <n v="1299441"/>
    <m/>
    <s v="PROVISION DE FONDOS A SOLICITUD DE YACIMIENTOS PETROLIFEROS FISCALES BOLIVIANOS SEGUN SOLICITUD YPFB-0090-2020 REF: PAGO A YPFB TRANSPORTE SA POR SCD Y TEMIN TRANSP DE GN LINEA 12 ENERO 2020 LIB. 00513012007 YPFB - RECURSOS NACIONALIZACIÓN"/>
    <m/>
    <m/>
    <m/>
    <m/>
    <n v="50"/>
    <n v="0"/>
    <s v="NO_CONCILIADO"/>
  </r>
  <r>
    <x v="8"/>
    <m/>
    <x v="8"/>
    <x v="51"/>
    <s v="O18326080002"/>
    <s v="BOD"/>
    <n v="1832608"/>
    <m/>
    <s v="00086011102 DEPOSITO DE EFECTIVO, DEPOSITANTE: MINISTERIO MMAYA-RAUL ERNESTO ROJAS LLANOS, CONCEPTO: MMAYA MULTAS POR CONTRATACIONES A LA LEY DE MEDIO AMBIENTE, CUENTA DE DEPOSITO: CUENTA UNICA DEL TESORO"/>
    <m/>
    <m/>
    <m/>
    <m/>
    <n v="0"/>
    <n v="1250"/>
    <s v="NO_CONCILIADO"/>
  </r>
  <r>
    <x v="12"/>
    <m/>
    <x v="12"/>
    <x v="51"/>
    <s v="O18326780002"/>
    <s v="BOD"/>
    <n v="1832678"/>
    <m/>
    <s v="00099021001 DEPOSITO DE EFECTIVO, DEPOSITANTE: LENIS CAZAS RENE MIGUEL CI:3710693, CONCEPTO: DEVOLUCION DE SALARIO EXCEDENTE AL ASIGNADO AL PRESIDENTE FEBRERO 2020, CUENTA DE DEPOSITO: CUENTA UNICA DEL TESORO / DJBR."/>
    <m/>
    <m/>
    <m/>
    <m/>
    <n v="0"/>
    <n v="179.66"/>
    <s v="NO_CONCILIADO"/>
  </r>
  <r>
    <x v="32"/>
    <m/>
    <x v="32"/>
    <x v="51"/>
    <s v="O18326790002"/>
    <s v="BOD"/>
    <n v="1832679"/>
    <m/>
    <s v="00099021001 DEPOSITO DE EFECTIVO, DEPOSITANTE: AGUIRRE HAUG ROSA CRISTINA CI:1616147, CONCEPTO: DEVOLUCION DE SALARIO EXCEDENTE AL ASIGNADO AL PRESIDENTE FEBRERO 2020, CUENTA DE DEPOSITO: CUENTA UNICA DEL TESORO / DJBR."/>
    <m/>
    <m/>
    <m/>
    <m/>
    <n v="0"/>
    <n v="79.44"/>
    <s v="NO_CONCILIADO"/>
  </r>
  <r>
    <x v="12"/>
    <m/>
    <x v="12"/>
    <x v="51"/>
    <s v="O18326860002"/>
    <s v="BOD"/>
    <n v="1832686"/>
    <m/>
    <s v="00099021001 DEPOSITO DE EFECTIVO, DEPOSITANTE: MONTALVO ORTIZ JUAN JOSE CI:1666977, CONCEPTO: DEVOLUCION DE SALARIO EXCEDENTE AL ASIGNADO AL PRESIDENTE FEBRERO 2020, CUENTA DE DEPOSITO: CUENTA UNICA DEL TESORO"/>
    <m/>
    <m/>
    <m/>
    <m/>
    <n v="0"/>
    <n v="125.65"/>
    <s v="NO_CONCILIADO"/>
  </r>
  <r>
    <x v="96"/>
    <m/>
    <x v="96"/>
    <x v="51"/>
    <s v="O18326890002"/>
    <s v="BOD"/>
    <n v="1832689"/>
    <m/>
    <s v="00283012002 DEPOSITO DE EFECTIVO, DEPOSITANTE: JACQUELINE BETTY VILLEGAS DE MONTES, CONCEPTO: DEVOLUCION PASAJES, CUENTA DE DEPOSITO: CUENTA UNICA DEL TESORO"/>
    <m/>
    <m/>
    <m/>
    <m/>
    <n v="0"/>
    <n v="257"/>
    <s v="NO_CONCILIADO"/>
  </r>
  <r>
    <x v="13"/>
    <m/>
    <x v="13"/>
    <x v="51"/>
    <s v="O18327210002"/>
    <s v="BOD"/>
    <n v="1832721"/>
    <m/>
    <s v="00041041102 DEPOSITO DE EFECTIVO, DEPOSITANTE: FELIX WILSON MOLINA HEREDIA, CONCEPTO: DEVOLUCION DE FONDOS NO UTILIZADOS, CUENTA DE DEPOSITO: CUENTA UNICA DEL TESORO"/>
    <m/>
    <m/>
    <m/>
    <m/>
    <n v="0"/>
    <n v="1100"/>
    <s v="NO_CONCILIADO"/>
  </r>
  <r>
    <x v="13"/>
    <m/>
    <x v="13"/>
    <x v="51"/>
    <s v="O18327240002"/>
    <s v="BOD"/>
    <n v="1832724"/>
    <m/>
    <s v="00041041102 DEPOSITO DE EFECTIVO, DEPOSITANTE: FELIX WILSON MOLINA HEREDIA, CONCEPTO: DEVOLUCION DE FONDOS NO UTILIZADOS, CUENTA DE DEPOSITO: CUENTA UNICA DEL TESORO"/>
    <m/>
    <m/>
    <m/>
    <m/>
    <n v="0"/>
    <n v="900"/>
    <s v="NO_CONCILIADO"/>
  </r>
  <r>
    <x v="18"/>
    <m/>
    <x v="18"/>
    <x v="51"/>
    <s v="O18327300002"/>
    <s v="BOD"/>
    <n v="1832730"/>
    <m/>
    <s v="00099021001 DEPOSITO DE EFECTIVO, DEPOSITANTE: DISTRITAL BENI-SENAPE, CONCEPTO: DEVOLUCION DE RECURSOS NO UTILIZADOS -GASTOS OPERATIVOS CORRESPONDIENTE AL MES DE FEBRERO, CUENTA DE DEPOSITO: CUENTA UNICA DEL TESORO"/>
    <m/>
    <m/>
    <m/>
    <m/>
    <n v="0"/>
    <n v="100"/>
    <s v="NO_CONCILIADO"/>
  </r>
  <r>
    <x v="18"/>
    <m/>
    <x v="18"/>
    <x v="51"/>
    <s v="O18327320002"/>
    <s v="BOD"/>
    <n v="1832732"/>
    <m/>
    <s v="00099021001 DEPOSITO DE EFECTIVO, DEPOSITANTE: DISTRITAL SANTA CRUZ-SENAPE, CONCEPTO: DEVOLUCION DE RECURSOS NO UTILIZADOS-GASTOS OPERATIVOS CORRESPONDIENTE AL MES DE FEBRERO, CUENTA DE DEPOSITO: CUENTA UNICA DEL TESORO"/>
    <m/>
    <m/>
    <m/>
    <m/>
    <n v="0"/>
    <n v="34.9"/>
    <s v="NO_CONCILIADO"/>
  </r>
  <r>
    <x v="8"/>
    <m/>
    <x v="8"/>
    <x v="51"/>
    <s v="O18327520002"/>
    <s v="BOD"/>
    <n v="1832752"/>
    <m/>
    <s v="00086038003 DEPOSITO DE EFECTIVO, DEPOSITANTE: SERNAP-FUNDESNAP, CONCEPTO: DESEMBOLSO FUNDESNAP, CUENTA DE DEPOSITO: CUENTA UNICA DEL TESORO"/>
    <m/>
    <m/>
    <m/>
    <m/>
    <n v="0"/>
    <n v="64913.47"/>
    <s v="NO_CONCILIADO"/>
  </r>
  <r>
    <x v="29"/>
    <m/>
    <x v="29"/>
    <x v="51"/>
    <s v="O18327550002"/>
    <s v="BOD"/>
    <n v="1832755"/>
    <m/>
    <s v="00016011101 DEPOSITO DE EFECTIVO, DEPOSITANTE: JUAN CRUZ REYES THOMPSON, CONCEPTO: DEVOLUCION, CUENTA DE DEPOSITO: CUENTA UNICA DEL TESORO"/>
    <m/>
    <m/>
    <m/>
    <m/>
    <n v="0"/>
    <n v="210"/>
    <s v="NO_CONCILIADO"/>
  </r>
  <r>
    <x v="90"/>
    <m/>
    <x v="90"/>
    <x v="51"/>
    <s v="O18327560002"/>
    <s v="BOD"/>
    <n v="1832756"/>
    <m/>
    <s v="00234014202 DEPOSITO DE EFECTIVO, DEPOSITANTE: SERGEOMIN FREDDY CABALLOTTY SARAVIA, CONCEPTO: DEVOLUCION AL C-31 N° 170 PARTIDA N° 85100 TASAS, CUENTA DE DEPOSITO: CUENTA UNICA DEL TESORO"/>
    <m/>
    <m/>
    <m/>
    <m/>
    <n v="0"/>
    <n v="66"/>
    <s v="NO_CONCILIADO"/>
  </r>
  <r>
    <x v="31"/>
    <m/>
    <x v="31"/>
    <x v="51"/>
    <s v="O18327570002"/>
    <s v="BOD"/>
    <n v="1832757"/>
    <m/>
    <s v="00047297001 DEPOSITO DE EFECTIVO, DEPOSITANTE: ERICK MIGUEL FUENTES FIGUEREDO, CONCEPTO: DEVOLUCION DE FONDOS POR PERMISO DE 2 DIAS SIN GOCE DE HABERES 12/2019, CUENTA DE DEPOSITO: CUENTA UNICA DEL TESORO"/>
    <m/>
    <m/>
    <m/>
    <m/>
    <n v="0"/>
    <n v="309.39999999999998"/>
    <s v="NO_CONCILIADO"/>
  </r>
  <r>
    <x v="90"/>
    <m/>
    <x v="90"/>
    <x v="51"/>
    <s v="O18327580002"/>
    <s v="BOD"/>
    <n v="1832758"/>
    <m/>
    <s v="00234014202 DEPOSITO DE EFECTIVO, DEPOSITANTE: SERGEOMIN FREDDY CABALLOTTY SARAVIA, CONCEPTO: DEVOLUCION AL C-31 N° 26 PARTIDA N° 22210 VIATICOS, CUENTA DE DEPOSITO: CUENTA UNICA DEL TESORO"/>
    <m/>
    <m/>
    <m/>
    <m/>
    <n v="0"/>
    <n v="742"/>
    <s v="NO_CONCILIADO"/>
  </r>
  <r>
    <x v="90"/>
    <m/>
    <x v="90"/>
    <x v="51"/>
    <s v="O18327590002"/>
    <s v="BOD"/>
    <n v="1832759"/>
    <m/>
    <s v="00234014202 DEPOSITO DE EFECTIVO, DEPOSITANTE: SERGEOMIN FREDDY CABALLOTTY SARAVIA, CONCEPTO: DEVOLUCION AL C-31 N° 169 PARTIDA N° 34110 COMBUSTIBLE, CUENTA DE DEPOSITO: CUENTA UNICA DEL TESORO"/>
    <m/>
    <m/>
    <m/>
    <m/>
    <n v="0"/>
    <n v="491"/>
    <s v="NO_CONCILIADO"/>
  </r>
  <r>
    <x v="90"/>
    <m/>
    <x v="90"/>
    <x v="51"/>
    <s v="O18327600002"/>
    <s v="BOD"/>
    <n v="1832760"/>
    <m/>
    <s v="00234014202 DEPOSITO DE EFECTIVO, DEPOSITANTE: SERGEOMIN FREDDY CABALLOTTY SARAVIA, CONCEPTO: DEVOLUCION AL C-31 N° 169 PARTIDA N° 24120 MANTENIMIENTO, CUENTA DE DEPOSITO: CUENTA UNICA DEL TESORO"/>
    <m/>
    <m/>
    <m/>
    <m/>
    <n v="0"/>
    <n v="100"/>
    <s v="NO_CONCILIADO"/>
  </r>
  <r>
    <x v="32"/>
    <m/>
    <x v="32"/>
    <x v="51"/>
    <s v="B18325790002"/>
    <s v="BOD"/>
    <n v="1832579"/>
    <m/>
    <s v="00046024204 DEP.DE CHEQ.AJENOS,RET.DE CAM.,CONCEPTO: DESEMBOLSO BAJAS MEDICAS DE INCAPACIDAD TEMPORAL DE DICIEMBRE 2019 MIN. SALUD,DEP.: CAJA BANCARIA ESTATAL DE SALUD , PROCEDENCIA: BANCO UNION S.A., CHEQUE: 36318, FECHA DE EMISION:19/02/2020"/>
    <m/>
    <m/>
    <m/>
    <m/>
    <n v="0"/>
    <n v="9503.7800000000007"/>
    <s v="NO_CONCILIADO"/>
  </r>
  <r>
    <x v="0"/>
    <m/>
    <x v="0"/>
    <x v="51"/>
    <s v="B18325800002"/>
    <s v="BOD"/>
    <n v="1832580"/>
    <m/>
    <s v="00099021001 DEP.DE CHEQ.AJENOS,RET.DE CAM.,CONCEPTO: REEMBOLSO POR BAJAS MEDICAS DE INCAPACIDAD TEMPORAL MES DICIEMBRE DE 2019,DEP.: CAJA BANCARIA ESTATAL DE SALUD , PROCEDENCIA: BANCO UNION S.A., CHEQUE: 36316, FECHA DE EMISION:19/02/2020"/>
    <m/>
    <m/>
    <m/>
    <m/>
    <n v="0"/>
    <n v="816745.92"/>
    <s v="NO_CONCILIADO"/>
  </r>
  <r>
    <x v="32"/>
    <m/>
    <x v="32"/>
    <x v="51"/>
    <s v="B18325840002"/>
    <s v="BOD"/>
    <n v="1832584"/>
    <m/>
    <s v="00046021109 DEP.DE CHEQ.AJENOS,RET.DE CAM.,CONCEPTO: REEMBOLSO POR BAJAS MEDICAS DE INCAPACIDAD TEMPORAL MES DICIEMBRE 2019 MIN. SALUD,DEP.: CAJA BANCARIA ESTATAL DE SALUD , PROCEDENCIA: BANCO UNION S.A., CHEQUE: 36317, FECHA DE EMISION:19/02/2020"/>
    <m/>
    <m/>
    <m/>
    <m/>
    <n v="0"/>
    <n v="5031.83"/>
    <s v="NO_CONCILIADO"/>
  </r>
  <r>
    <x v="68"/>
    <m/>
    <x v="68"/>
    <x v="51"/>
    <s v="B18326020002"/>
    <s v="BOD"/>
    <n v="1832602"/>
    <m/>
    <s v="00099021001 DEP.DE CHEQ.AJENOS,RET.DE CAM.,CONCEPTO: INCAPACIDAD TEMPORAL GUZMAN ANOVER JORGE OCTAVIO,DEP.: CAJA DE SALUD DE LA BANCA PRIVADA , PROCEDENCIA: BANCO NACIONAL DE BOLIVIA S.A., CHEQUE: 4056385, FECHA DE EMISION:20/02/2020 / DJBR."/>
    <m/>
    <m/>
    <m/>
    <m/>
    <n v="0"/>
    <n v="651.80999999999995"/>
    <s v="NO_CONCILIADO"/>
  </r>
  <r>
    <x v="95"/>
    <m/>
    <x v="95"/>
    <x v="51"/>
    <s v="B18326420002"/>
    <s v="BOD"/>
    <n v="1832642"/>
    <m/>
    <s v="00342012001 DEP.DE CHEQ.AJENOS,RET.DE CAM.,CONCEPTO: DEVOLUCION DE FONDOS C-31 N°327,DEP.: AEV REGIONAL ORURO , PROCEDENCIA: BANCO UNION S.A., CHEQUE: 1457, FECHA DE EMISION:12/03/2020"/>
    <m/>
    <m/>
    <m/>
    <m/>
    <n v="0"/>
    <n v="500"/>
    <s v="NO_CONCILIADO"/>
  </r>
  <r>
    <x v="8"/>
    <m/>
    <x v="8"/>
    <x v="51"/>
    <s v="O18327660002"/>
    <s v="BOD"/>
    <n v="1832766"/>
    <m/>
    <s v="00086031101 DEPOSITO DE EFECTIVO, DEPOSITANTE: SERNAP-COTAPATA, CONCEPTO: ALQUILER BAÑOS MESES ENERO Y FEBRERO 2020, CUENTA DE DEPOSITO: CUENTA UNICA DEL TESORO"/>
    <m/>
    <m/>
    <m/>
    <m/>
    <n v="0"/>
    <n v="294"/>
    <s v="NO_CONCILIADO"/>
  </r>
  <r>
    <x v="10"/>
    <m/>
    <x v="10"/>
    <x v="51"/>
    <s v="G12999420001"/>
    <s v="CVD"/>
    <n v="1299942"/>
    <m/>
    <s v="COBRO COSTOS DE PAPELERIA SEGUN TRANSFERENCIA DEL EXTERIOR POR ORDEN DE SOLGAS S.A.FECHA VALOR 17-03-2020 LIB. 00513062001 YPFB-OPERACIONES PLANTA DE SEPARACION DE LIQUIDOS RIO GRANDE"/>
    <m/>
    <m/>
    <m/>
    <m/>
    <n v="50"/>
    <n v="0"/>
    <s v="NO_CONCILIADO"/>
  </r>
  <r>
    <x v="10"/>
    <m/>
    <x v="10"/>
    <x v="51"/>
    <s v="G12999440001"/>
    <s v="CVD"/>
    <n v="1299944"/>
    <m/>
    <s v="COBRO COSTOS DE PAPELERIA SEGUN TRANSFERENCIA DEL EXTERIOR POR ORDEN DE COPAGAZ DISTRIBUIDORA DE GAS S.A., FECHA VALOR 18-03-2020 REF:INV.186,187 LIB. 00513062001 YPFB-OPERACIONES PLANTA DE SEPARACION DE LIQUIDOS RIO GRANDE"/>
    <m/>
    <m/>
    <m/>
    <m/>
    <n v="50"/>
    <n v="0"/>
    <s v="NO_CONCILIADO"/>
  </r>
  <r>
    <x v="11"/>
    <m/>
    <x v="11"/>
    <x v="51"/>
    <s v="Q12568290002"/>
    <s v="CRV"/>
    <n v="1256829"/>
    <m/>
    <s v="NUMERO DE LIBRETA CUT: 00099021001 OPERACIÓN E18 TRANSFERENCIA DEL SISTEMA FINANCIERO POR CUENTA DE TERCEROS A LA CUT TRANSFERENCIA SOLICITUD DEVOLUCION DE RECURSOS AL FIDEICOMITENTE A TRAVES DE LA CUT EL SALDO DE LOS RECURSOS DEL FIDEICOMISO PREP PROGRAMA DE RECUPERACION PRODUCTIVA SOLICITUD BD"/>
    <m/>
    <m/>
    <m/>
    <m/>
    <n v="0"/>
    <n v="37416221.840000004"/>
    <s v="NO_CONCILIADO"/>
  </r>
  <r>
    <x v="11"/>
    <m/>
    <x v="11"/>
    <x v="51"/>
    <s v="S09809220002"/>
    <s v="CRV"/>
    <n v="980922"/>
    <m/>
    <s v="||POR LA OTORGACION DE UN CRÉDITO DE LIQUIDEZ TRANSITORIA (GESTIÓN 2020) OTORGADO SG. EL INC B) DEL ART. 22 DE LA LEY N° 1670, RD N° 34/2020 Y CONT. SANO DLBCI N° 05/20 Y NOTA MEFP/VTCP/DGCP/UEPS-508/2020 RECIBIDA EN LA FECHA (TRAM TGL 3961) PARA ABONO EN LA LIBRETA N° 00099021001 TGN RECURSOS ORDINARIOS"/>
    <m/>
    <m/>
    <m/>
    <m/>
    <n v="0"/>
    <n v="1000000000"/>
    <s v="NO_CONCILIADO"/>
  </r>
  <r>
    <x v="11"/>
    <m/>
    <x v="11"/>
    <x v="51"/>
    <s v="G13004000001"/>
    <s v="CVD"/>
    <n v="1300400"/>
    <m/>
    <s v="COBRO COSTOS DE PAPELERIA POR REGULARIZACION DE TRANSFERENCIA DEL EXTERIOR POR ORDEN DE EMBAJADA DE BOLIVIA EN FRANCIA LIB. 00099021001 TGN-RECURSOS ORDINARIOS (3987)"/>
    <m/>
    <m/>
    <m/>
    <m/>
    <n v="50"/>
    <n v="0"/>
    <s v="NO_CONCILIADO"/>
  </r>
  <r>
    <x v="12"/>
    <m/>
    <x v="12"/>
    <x v="51"/>
    <s v="S09809370001"/>
    <s v="COB"/>
    <n v="980937"/>
    <m/>
    <s v="COBRO DE||COSTO UTILES DE ESCRITORIO POR LA EMISIÓN DEL COMPROBANTE CONTABLE 980922 DE LA FECHA DE LA LIBRETA N° 00099021001 TGN RECURSOS ORDINARIOS POR COSTO ÚTILES ESCRITORIO"/>
    <m/>
    <m/>
    <m/>
    <m/>
    <n v="50"/>
    <n v="0"/>
    <s v="NO_CONCILIADO"/>
  </r>
  <r>
    <x v="21"/>
    <m/>
    <x v="21"/>
    <x v="51"/>
    <s v="S09809520003"/>
    <s v="COB"/>
    <n v="980952"/>
    <m/>
    <s v="||TRANSFERENCIA DE FONDOS S/G. MENSAJES SWIFT NROS.03573 Y 03565 DE LA FECHA.(SECTOR PUBLICO-SERVICIOS). DEBITO LIBRETA N° 00119012001 ADSIB, COBRO EMISION COMPROBANTE CONTABLE DE LA FECHA."/>
    <m/>
    <m/>
    <m/>
    <m/>
    <n v="50"/>
    <n v="0"/>
    <s v="NO_CONCILIADO"/>
  </r>
  <r>
    <x v="10"/>
    <m/>
    <x v="10"/>
    <x v="51"/>
    <s v="S09809580001"/>
    <s v="COB"/>
    <n v="980958"/>
    <m/>
    <s v="'COBRO DE'||UTILES DE ESCRITORIO POR EL COMPROBANTE CONTABLE N°0980953 DE LA FECHA EN ATENCION A CORREO ELECTRONICO DE YPFB DE FECHA 23-01-18. DEBITO DE LA LIBRETA N° 00513022001 YPFB-OPERACIONES."/>
    <m/>
    <m/>
    <m/>
    <m/>
    <n v="50"/>
    <n v="0"/>
    <s v="NO_CONCILIADO"/>
  </r>
  <r>
    <x v="11"/>
    <m/>
    <x v="11"/>
    <x v="51"/>
    <s v="G13004100003"/>
    <s v="CRV"/>
    <n v="1300410"/>
    <m/>
    <s v="PAGO A BID PRÉSTAMO 1075-SF-BO VCTO. 18-03-2020 POR CUENTA DE FNDR SEGÚN NOTA COD. LIQ. 013338 DE FECHA 18-03-2020, VALOR 18-03-2020 CAPITAL USD 42.924,39 INTERESES USD 18.385,64 LIBRETA N°00099021001 TGN-RECURSOS ORDINARIOS -ALIVIO MDRI"/>
    <m/>
    <m/>
    <m/>
    <m/>
    <n v="0"/>
    <n v="426717.8"/>
    <s v="NO_CONCILIADO"/>
  </r>
  <r>
    <x v="90"/>
    <m/>
    <x v="90"/>
    <x v="52"/>
    <s v="O18329470002"/>
    <s v="BOD"/>
    <n v="1832947"/>
    <m/>
    <s v="00234014202 DEPOSITO DE EFECTIVO, DEPOSITANTE: JUAN ROQUE LOBATON, CONCEPTO: DEVOLUCION AL C-31 N°161, PARTIDA N°24120, CUENTA DE DEPOSITO: CUENTA UNICA DEL TESORO"/>
    <m/>
    <m/>
    <m/>
    <m/>
    <n v="0"/>
    <n v="9"/>
    <s v="NO_CONCILIADO"/>
  </r>
  <r>
    <x v="90"/>
    <m/>
    <x v="90"/>
    <x v="52"/>
    <s v="O18329490002"/>
    <s v="BOD"/>
    <n v="1832949"/>
    <m/>
    <s v="00234014202 DEPOSITO DE EFECTIVO, DEPOSITANTE: JUAN ROQUE LOBATON, CONCEPTO: DEVOLUCION C-31 N°161, PARTIDA N°34110, CUENTA DE DEPOSITO: CUENTA UNICA DEL TESORO"/>
    <m/>
    <m/>
    <m/>
    <m/>
    <n v="0"/>
    <n v="269.61"/>
    <s v="NO_CONCILIADO"/>
  </r>
  <r>
    <x v="90"/>
    <m/>
    <x v="90"/>
    <x v="52"/>
    <s v="O18329510002"/>
    <s v="BOD"/>
    <n v="1832951"/>
    <m/>
    <s v="00234014202 DEPOSITO DE EFECTIVO, DEPOSITANTE: JUAN ROQUE LOBATON, CONCEPTO: DEVOLUCION AL C-31 162, PARTIDA N° 851, CUENTA DE DEPOSITO: CUENTA UNICA DEL TESORO"/>
    <m/>
    <m/>
    <m/>
    <m/>
    <n v="0"/>
    <n v="43"/>
    <s v="NO_CONCILIADO"/>
  </r>
  <r>
    <x v="51"/>
    <m/>
    <x v="51"/>
    <x v="52"/>
    <s v="O18329560002"/>
    <s v="BOD"/>
    <n v="1832956"/>
    <m/>
    <s v="00099021001 DEPOSITO DE EFECTIVO, DEPOSITANTE: JOHN EDGAR ALEMAN YAÑEZ, CONCEPTO: DEVOLUCION DE VIATICOS, CUENTA DE DEPOSITO: CUENTA UNICA DEL TESORO / DJBR."/>
    <m/>
    <m/>
    <m/>
    <m/>
    <n v="0"/>
    <n v="0.01"/>
    <s v="NO_CONCILIADO"/>
  </r>
  <r>
    <x v="27"/>
    <m/>
    <x v="27"/>
    <x v="52"/>
    <s v="O18329780002"/>
    <s v="BOD"/>
    <n v="1832978"/>
    <m/>
    <s v="00099021001 DEPOSITO DE EFECTIVO, DEPOSITANTE: SEGIP-JUAN ROGELIO CHOQUEHUANCA ALANOCA 4919804LP, CONCEPTO: POR DEVOLUCION DE 5 DIAS DE VIATICOS NO UTILIZADOS, CUENTA DE DEPOSITO: CUENTA UNICA DEL TESORO"/>
    <m/>
    <m/>
    <m/>
    <m/>
    <n v="0"/>
    <n v="1855"/>
    <s v="NO_CONCILIADO"/>
  </r>
  <r>
    <x v="27"/>
    <m/>
    <x v="27"/>
    <x v="52"/>
    <s v="O18329810002"/>
    <s v="BOD"/>
    <n v="1832981"/>
    <m/>
    <s v="00099021001 DEPOSITO DE EFECTIVO, DEPOSITANTE: SEGIP-VERONICA CASTRO LEMUS 6995947 LP, CONCEPTO: POR DEVOLUCION DE 5 DIAS DE VIATICOS NO UTILIZADOS, CUENTA DE DEPOSITO: CUENTA UNICA DEL TESORO"/>
    <m/>
    <m/>
    <m/>
    <m/>
    <n v="0"/>
    <n v="1855"/>
    <s v="NO_CONCILIADO"/>
  </r>
  <r>
    <x v="32"/>
    <m/>
    <x v="32"/>
    <x v="52"/>
    <s v="O18329840002"/>
    <s v="BOD"/>
    <n v="1832984"/>
    <m/>
    <s v="00099021001 DEPOSITO DE EFECTIVO, DEPOSITANTE: PRIMITIVA RAQUEL DAYSI MAGNE VENTURA, CONCEPTO: DEVOLUCION DE SUELDO DE FEBRERO, CUENTA DE DEPOSITO: CUENTA UNICA DEL TESORO / DJBR."/>
    <m/>
    <m/>
    <m/>
    <m/>
    <n v="0"/>
    <n v="7195.26"/>
    <s v="NO_CONCILIADO"/>
  </r>
  <r>
    <x v="90"/>
    <m/>
    <x v="90"/>
    <x v="52"/>
    <s v="O18330030002"/>
    <s v="BOD"/>
    <n v="1833003"/>
    <m/>
    <s v="00234014202 DEPOSITO DE EFECTIVO, DEPOSITANTE: FREDY OSCAR FLORES BALTAZAR, CONCEPTO: DEVOLUION DE C-31, DEVENGADO 39, CUENTA DE DEPOSITO: CUENTA UNICA DEL TESORO"/>
    <m/>
    <m/>
    <m/>
    <m/>
    <n v="0"/>
    <n v="7605.5"/>
    <s v="NO_CONCILIADO"/>
  </r>
  <r>
    <x v="34"/>
    <m/>
    <x v="34"/>
    <x v="52"/>
    <s v="O18330090002"/>
    <s v="BOD"/>
    <n v="1833009"/>
    <m/>
    <s v="00066014202 DEPOSITO DE EFECTIVO, DEPOSITANTE: CESAR BORDA ACHABAL, CONCEPTO: DEPÓSITO POR DEVOLUCION DE MONTO NO EJECUTADO, CUENTA DE DEPOSITO: CUENTA UNICA DEL TESORO"/>
    <m/>
    <m/>
    <m/>
    <m/>
    <n v="0"/>
    <n v="712.39"/>
    <s v="NO_CONCILIADO"/>
  </r>
  <r>
    <x v="97"/>
    <m/>
    <x v="97"/>
    <x v="52"/>
    <s v="B18329310002"/>
    <s v="BOD"/>
    <n v="1832931"/>
    <m/>
    <s v="00596012001 DEP.DE CHEQ.AJENOS,RET.DE CAM.,CONCEPTO: RECUPERACION DE RECURSOS OBSERVADOS POR MECANISMOS ALTERNOS DE MIGUEL SANDOVAL,DEP.: GESTORA PUBLICA DE LA SEGURIDAD SOCIAL DE LP , PROCEDENCIA: BANCO UNION S.A., CHEQUE: 515, FECHA DE EMISION:18/03/2020"/>
    <m/>
    <m/>
    <m/>
    <m/>
    <n v="0"/>
    <n v="621.20000000000005"/>
    <s v="NO_CONCILIADO"/>
  </r>
  <r>
    <x v="26"/>
    <m/>
    <x v="26"/>
    <x v="52"/>
    <s v="B18329380002"/>
    <s v="BOD"/>
    <n v="1832938"/>
    <m/>
    <s v="00591012001 DEP.DE CHEQ.AJENOS,RET.DE CAM.,CONCEPTO: PAGO DE SERVICIOS BASICO DE AGUA POTABLE,DEP.: BANCO UNION SA , PROCEDENCIA: BANCO UNION S.A., CHEQUE: 164874, FECHA DE EMISION:17/03/2020"/>
    <m/>
    <m/>
    <m/>
    <m/>
    <n v="0"/>
    <n v="395.02"/>
    <s v="NO_CONCILIADO"/>
  </r>
  <r>
    <x v="18"/>
    <m/>
    <x v="18"/>
    <x v="52"/>
    <s v="B18329400002"/>
    <s v="BOD"/>
    <n v="1832940"/>
    <m/>
    <s v="00035031101 DEP.DE CHEQ.AJENOS,RET.DE CAM.,CONCEPTO: FORO LEONISTICO DE AMERICA LATINA Y EL CARIBE 2020,DEP.: UNIDAD DE COORDINACION DE PROGRAMAS Y PROYECTOS , PROCEDENCIA: BANCO UNION S.A., CHEQUE: 1814, FECHA DE EMISION:06/03/2020"/>
    <m/>
    <m/>
    <m/>
    <m/>
    <n v="0"/>
    <n v="119106.4"/>
    <s v="NO_CONCILIADO"/>
  </r>
  <r>
    <x v="32"/>
    <m/>
    <x v="32"/>
    <x v="52"/>
    <s v="B18329680002"/>
    <s v="BOD"/>
    <n v="1832968"/>
    <m/>
    <s v="00046058003 DEP.DE CHEQ.AJENOS,RET.DE CAM.,CONCEPTO: DEVOLUCION SALDOS RECURSOS NO EJECUTADOS,DEP.: G.A.M. CHALLAPATA , PROCEDENCIA: BANCO UNION S.A., CHEQUE: 15704, FECHA DE EMISION:12/03/2020"/>
    <m/>
    <m/>
    <m/>
    <m/>
    <n v="0"/>
    <n v="1013"/>
    <s v="NO_CONCILIADO"/>
  </r>
  <r>
    <x v="7"/>
    <m/>
    <x v="7"/>
    <x v="52"/>
    <s v="B18329720002"/>
    <s v="BOD"/>
    <n v="1832972"/>
    <m/>
    <s v="00099021001 DEP.DE CHEQ.AJENOS,RET.DE CAM.,CONCEPTO: SALDOS NO EJECUTADOS COMPLEJO PRODUCTIVO DE PAPA REGION ANDINA,DEP.: G.A.D. COCHABAMBA , PROCEDENCIA: BANCO UNION S.A., CHEQUE: 148221, FECHA DE EMISION:05/03/2020"/>
    <m/>
    <m/>
    <m/>
    <m/>
    <n v="0"/>
    <n v="64649.78"/>
    <s v="NO_CONCILIADO"/>
  </r>
  <r>
    <x v="37"/>
    <m/>
    <x v="37"/>
    <x v="52"/>
    <s v="O18330260002"/>
    <s v="BOD"/>
    <n v="1833026"/>
    <m/>
    <s v="00512012001 DEPOSITO DE EFECTIVO, DEPOSITANTE: AASANA, CONCEPTO: REVERSION DE INGRESOS DE HABERES, CUENTA DE DEPOSITO: CUENTA UNICA DEL TESORO"/>
    <m/>
    <m/>
    <m/>
    <m/>
    <n v="0"/>
    <n v="0.67"/>
    <s v="NO_CONCILIADO"/>
  </r>
  <r>
    <x v="0"/>
    <m/>
    <x v="0"/>
    <x v="52"/>
    <s v="O18330380002"/>
    <s v="BOD"/>
    <n v="1833038"/>
    <m/>
    <s v="00099021001 DEPOSITO DE EFECTIVO, DEPOSITANTE: ELVA GAMON REVOLLO, CONCEPTO: DEVOLUCION, CUENTA DE DEPOSITO: CUENTA UNICA DEL TESORO"/>
    <m/>
    <m/>
    <m/>
    <m/>
    <n v="0"/>
    <n v="6048.03"/>
    <s v="NO_CONCILIADO"/>
  </r>
  <r>
    <x v="80"/>
    <m/>
    <x v="80"/>
    <x v="52"/>
    <s v="O18330400002"/>
    <s v="BOD"/>
    <n v="1833040"/>
    <m/>
    <s v="00099021001 DEPOSITO DE EFECTIVO, DEPOSITANTE: CAMARA DIPUTADOS, CONCEPTO: REVERSIN ANTICIPADA, CUENTA DE DEPOSITO: CUENTA UNICA DEL TESORO"/>
    <m/>
    <m/>
    <m/>
    <m/>
    <n v="0"/>
    <n v="0.56999999999999995"/>
    <s v="NO_CONCILIADO"/>
  </r>
  <r>
    <x v="63"/>
    <m/>
    <x v="63"/>
    <x v="52"/>
    <s v="O18330680002"/>
    <s v="BOD"/>
    <n v="1833068"/>
    <m/>
    <s v="00099021001 DEPOSITO DE EFECTIVO, DEPOSITANTE: MICAELA TEJADA RICALDI -CI 4944393 L.P., CONCEPTO: DEVOLUCION DE FONDOS EN AVANCE, CUENTA DE DEPOSITO: CUENTA UNICA DEL TESORO / DJBR."/>
    <m/>
    <m/>
    <m/>
    <m/>
    <n v="0"/>
    <n v="800"/>
    <s v="NO_CONCILIADO"/>
  </r>
  <r>
    <x v="6"/>
    <m/>
    <x v="6"/>
    <x v="52"/>
    <s v="O18330690002"/>
    <s v="BOD"/>
    <n v="1833069"/>
    <m/>
    <s v="00132012005 DEPOSITO DE EFECTIVO, DEPOSITANTE: NOEMI ESTRADA GUZMAN, CONCEPTO: DEVOLUCION DE SALDO PREV 2306, CUENTA DE DEPOSITO: CUENTA UNICA DEL TESORO"/>
    <m/>
    <m/>
    <m/>
    <m/>
    <n v="0"/>
    <n v="400"/>
    <s v="NO_CONCILIADO"/>
  </r>
  <r>
    <x v="6"/>
    <m/>
    <x v="6"/>
    <x v="52"/>
    <s v="O18330710002"/>
    <s v="BOD"/>
    <n v="1833071"/>
    <m/>
    <s v="00132012005 DEPOSITO DE EFECTIVO, DEPOSITANTE: JEANNETTE EVELYN SALGUERO ZABALAGA, CONCEPTO: DEVOLUCION DE SALDO PREV 2213, CUENTA DE DEPOSITO: CUENTA UNICA DEL TESORO"/>
    <m/>
    <m/>
    <m/>
    <m/>
    <n v="0"/>
    <n v="400"/>
    <s v="NO_CONCILIADO"/>
  </r>
  <r>
    <x v="6"/>
    <m/>
    <x v="6"/>
    <x v="52"/>
    <s v="O18330720002"/>
    <s v="BOD"/>
    <n v="1833072"/>
    <m/>
    <s v="00132012005 DEPOSITO DE EFECTIVO, DEPOSITANTE: ANTONIO TORREZ TINTAYA, CONCEPTO: DEVOLUCION DE SALDO PREV 2307, CUENTA DE DEPOSITO: CUENTA UNICA DEL TESORO"/>
    <m/>
    <m/>
    <m/>
    <m/>
    <n v="0"/>
    <n v="400"/>
    <s v="NO_CONCILIADO"/>
  </r>
  <r>
    <x v="78"/>
    <m/>
    <x v="78"/>
    <x v="52"/>
    <s v="S09810180003"/>
    <s v="COB"/>
    <n v="981018"/>
    <m/>
    <s v="||TRANSFERENCIA DE FONDOS S/G. MENSAJE SWIFT NRO. 03636 DE LA FECHA. (SECTOR PÚBLICO - SOBREVUELOS). DEBITO DE LA LIBRETA 00117012001 DGAC, REPOSICION UTILES DE ESCRITORIO."/>
    <m/>
    <m/>
    <m/>
    <m/>
    <n v="50"/>
    <n v="0"/>
    <s v="NO_CONCILIADO"/>
  </r>
  <r>
    <x v="78"/>
    <m/>
    <x v="78"/>
    <x v="52"/>
    <s v="S09810190003"/>
    <s v="COB"/>
    <n v="981019"/>
    <m/>
    <s v="||TRANSFERENCIA DE FONDOS S/G. MENSAJES SWIFT NROS. 03624 DE LA FECHA Y 03604 DE F. 18/03/2020. (SECTOR PUBLICO - SOBREVUELOS). DEBITO DE LA LIBRETA 00117012001 DGAC, REPOSICION UTILES DE ESCRITORIO."/>
    <m/>
    <m/>
    <m/>
    <m/>
    <n v="50"/>
    <n v="0"/>
    <s v="NO_CONCILIADO"/>
  </r>
  <r>
    <x v="21"/>
    <m/>
    <x v="21"/>
    <x v="52"/>
    <s v="S09810200003"/>
    <s v="COB"/>
    <n v="981020"/>
    <m/>
    <s v="||TRANSFERENCIA DE FONDOS S/G. MENSAJES SWIFT NROS. 03634 Y 03633 DE LA FECHA. (SECTOR PÚBLICO - SERVICIOS). DEBITO DE LA LIBRETA 00119012001 ADSIB, REPOSICION UTILES DE ESCRITORIO."/>
    <m/>
    <m/>
    <m/>
    <m/>
    <n v="50"/>
    <n v="0"/>
    <s v="NO_CONCILIADO"/>
  </r>
  <r>
    <x v="10"/>
    <m/>
    <x v="10"/>
    <x v="52"/>
    <s v="G13009190001"/>
    <s v="CVD"/>
    <n v="1300919"/>
    <m/>
    <s v="COBRO COSTOS DE PAPELERIA SEGUN TRANSFERENCIA DEL EXTERIOR POR ORDEN DE INTEGRACION ENERGETICA ARGENTINA LIB. 00513012007 YPFB - RECURSOS NACIONALIZACIÓN"/>
    <m/>
    <m/>
    <m/>
    <m/>
    <n v="50"/>
    <n v="0"/>
    <s v="NO_CONCILIADO"/>
  </r>
  <r>
    <x v="10"/>
    <m/>
    <x v="10"/>
    <x v="52"/>
    <s v="G13009220001"/>
    <s v="CVD"/>
    <n v="1300922"/>
    <m/>
    <s v="COBRO COSTOS DE PAPELERIA SEGUN TRANSFERENCIA DEL EXTERIOR POR ORDEN DE COPAGAZ DISTRIBUIDORA DE GAS S.A. FECHA VALOR 19-03-2020 REF:INV.190,191,194,195,196,197 LIB. 00513062001 YPFB-OPERACIONES PLANTA DE SEPARACION DE LIQUIDOS RIO GRANDE"/>
    <m/>
    <m/>
    <m/>
    <m/>
    <n v="50"/>
    <n v="0"/>
    <s v="NO_CONCILIADO"/>
  </r>
  <r>
    <x v="51"/>
    <m/>
    <x v="51"/>
    <x v="53"/>
    <s v="O18332050002"/>
    <s v="BOD"/>
    <n v="1833205"/>
    <m/>
    <s v="00099021001 DEPOSITO DE EFECTIVO, DEPOSITANTE: SERGIO GROVER ZAMORA CASTRO, CONCEPTO: DEVOLUCION DE VIATICOS, CUENTA DE DEPOSITO: CUENTA UNICA DEL TESORO / DJBR."/>
    <m/>
    <m/>
    <m/>
    <m/>
    <n v="0"/>
    <n v="0.01"/>
    <s v="NO_CONCILIADO"/>
  </r>
  <r>
    <x v="0"/>
    <m/>
    <x v="0"/>
    <x v="53"/>
    <s v="O18332330002"/>
    <s v="BOD"/>
    <n v="1833233"/>
    <m/>
    <s v="00099021001 DEPOSITO DE EFECTIVO, DEPOSITANTE: REGINA JACKELINE VELASCO ROJAS, CONCEPTO: DEVOLUCION DE FONDOS EN AVANCE PARA TALLER DE PLANIFICACION PARA LA REVEGETACION 2020, CUENTA DE DEPOSITO: CUENTA UNICA DEL TESORO"/>
    <m/>
    <m/>
    <m/>
    <m/>
    <n v="0"/>
    <n v="576"/>
    <s v="NO_CONCILIADO"/>
  </r>
  <r>
    <x v="90"/>
    <m/>
    <x v="90"/>
    <x v="53"/>
    <s v="O18332500002"/>
    <s v="BOD"/>
    <n v="1833250"/>
    <m/>
    <s v="00234014202 DEPOSITO DE EFECTIVO, DEPOSITANTE: GUNTER NUMA CLAURE SEMPERTEGUI, CONCEPTO: DEVOLUCION AL C-31 DEVENGADO 25, CUENTA DE DEPOSITO: CUENTA UNICA DEL TESORO"/>
    <m/>
    <m/>
    <m/>
    <m/>
    <n v="0"/>
    <n v="2337.3000000000002"/>
    <s v="NO_CONCILIADO"/>
  </r>
  <r>
    <x v="90"/>
    <m/>
    <x v="90"/>
    <x v="53"/>
    <s v="O18332520002"/>
    <s v="BOD"/>
    <n v="1833252"/>
    <m/>
    <s v="00234014202 DEPOSITO DE EFECTIVO, DEPOSITANTE: GUNTER NUMA CLAURE SEMPERTEGUI, CONCEPTO: DEVOLUCION AL C-31 N 171 PARTIDA N 259, CUENTA DE DEPOSITO: CUENTA UNICA DEL TESORO"/>
    <m/>
    <m/>
    <m/>
    <m/>
    <n v="0"/>
    <n v="2811.9"/>
    <s v="NO_CONCILIADO"/>
  </r>
  <r>
    <x v="0"/>
    <m/>
    <x v="0"/>
    <x v="53"/>
    <s v="O18332600002"/>
    <s v="BOD"/>
    <n v="1833260"/>
    <m/>
    <s v="00099021001 DEPOSITO DE EFECTIVO, DEPOSITANTE: MANUEL FERNANDO QUILLE FLORES, CONCEPTO: PAGO DE LA ELECTRICIDAD, CUENTA DE DEPOSITO: CUENTA UNICA DEL TESORO"/>
    <m/>
    <m/>
    <m/>
    <m/>
    <n v="0"/>
    <n v="450"/>
    <s v="NO_CONCILIADO"/>
  </r>
  <r>
    <x v="12"/>
    <m/>
    <x v="12"/>
    <x v="53"/>
    <s v="O18332660002"/>
    <s v="BOD"/>
    <n v="1833266"/>
    <m/>
    <s v="00099021001 DEPOSITO DE EFECTIVO, DEPOSITANTE: ERWIN ROMAN RIVAS ARANDA, CONCEPTO: DEPÓSITAR UNA DUODECIMA DE AGUINALDO, CUENTA DE DEPOSITO: CUENTA UNICA DEL TESORO"/>
    <m/>
    <m/>
    <m/>
    <m/>
    <n v="0"/>
    <n v="286.42"/>
    <s v="NO_CONCILIADO"/>
  </r>
  <r>
    <x v="12"/>
    <m/>
    <x v="12"/>
    <x v="53"/>
    <s v="O18332700002"/>
    <s v="BOD"/>
    <n v="1833270"/>
    <m/>
    <s v="00099021001 DEPOSITO DE EFECTIVO, DEPOSITANTE: EULOGIO DE LA CRUZ QUISPE, CONCEPTO: DOBLE PERCEPCION, CUENTA DE DEPOSITO: CUENTA UNICA DEL TESORO"/>
    <m/>
    <m/>
    <m/>
    <m/>
    <n v="0"/>
    <n v="2276.39"/>
    <s v="NO_CONCILIADO"/>
  </r>
  <r>
    <x v="90"/>
    <m/>
    <x v="90"/>
    <x v="53"/>
    <s v="O18332820002"/>
    <s v="BOD"/>
    <n v="1833282"/>
    <m/>
    <s v="00234014202 DEPOSITO DE EFECTIVO, DEPOSITANTE: CALDERON CHUQUIMIA DAVID FRANCISCO, CONCEPTO: DEVOLUCION AL C-31 N° 193 PARTIDA N° 22110, CUENTA DE DEPOSITO: CUENTA UNICA DEL TESORO"/>
    <m/>
    <m/>
    <m/>
    <m/>
    <n v="0"/>
    <n v="240"/>
    <s v="NO_CONCILIADO"/>
  </r>
  <r>
    <x v="45"/>
    <m/>
    <x v="45"/>
    <x v="53"/>
    <s v="O18333030002"/>
    <s v="BOD"/>
    <n v="1833303"/>
    <m/>
    <s v="00099021001 DEPOSITO DE EFECTIVO, DEPOSITANTE: GONZALO NIKITA CHAVEZ LOPEZ, CONCEPTO: DOBLE PERCEPCION, CUENTA DE DEPOSITO: CUENTA UNICA DEL TESORO / DJBR."/>
    <m/>
    <m/>
    <m/>
    <m/>
    <n v="0"/>
    <n v="1581.2"/>
    <s v="NO_CONCILIADO"/>
  </r>
  <r>
    <x v="77"/>
    <m/>
    <x v="77"/>
    <x v="53"/>
    <s v="B18332310002"/>
    <s v="BOD"/>
    <n v="1833231"/>
    <m/>
    <s v="00099021001 DEP.DE CHEQ.AJENOS,RET.DE CAM.,CONCEPTO: REVERSION,DEP.: INSTITUTO DEL SEGURO AGRARIO , PROCEDENCIA: BANCO UNION S.A., CHEQUE: 1514, FECHA DE EMISION:19/03/2020"/>
    <m/>
    <m/>
    <m/>
    <m/>
    <n v="0"/>
    <n v="90"/>
    <s v="NO_CONCILIADO"/>
  </r>
  <r>
    <x v="77"/>
    <m/>
    <x v="77"/>
    <x v="53"/>
    <s v="B18332320002"/>
    <s v="BOD"/>
    <n v="1833232"/>
    <m/>
    <s v="00254014101 DEP.DE CHEQ.AJENOS,RET.DE CAM.,CONCEPTO: REVERSION,DEP.: INSTITUTO DEL SEGURO AGRARIO , PROCEDENCIA: BANCO UNION S.A., CHEQUE: 1515, FECHA DE EMISION:19/03/2020"/>
    <m/>
    <m/>
    <m/>
    <m/>
    <n v="0"/>
    <n v="126"/>
    <s v="NO_CONCILIADO"/>
  </r>
  <r>
    <x v="0"/>
    <m/>
    <x v="0"/>
    <x v="53"/>
    <s v="B18332630002"/>
    <s v="BOD"/>
    <n v="1833263"/>
    <m/>
    <s v="00099021001 DEP.DE CHEQ.AJENOS,RET.DE CAM.,CONCEPTO: LIRIO EUNICE YUCRA MARTINEZ,DEP.: BANCO UNION S.A. , PROCEDENCIA: BANCO UNION S.A., CHEQUE: 168699, FECHA DE EMISION:20/03/2020"/>
    <m/>
    <m/>
    <m/>
    <m/>
    <n v="0"/>
    <n v="2825.57"/>
    <s v="NO_CONCILIADO"/>
  </r>
  <r>
    <x v="79"/>
    <m/>
    <x v="79"/>
    <x v="53"/>
    <s v="B18332780002"/>
    <s v="BOD"/>
    <n v="1833278"/>
    <m/>
    <s v="00315012004 DEP.DE CHEQ.AJENOS,RET.DE CAM.,CONCEPTO: DEVOLUCION POR PERMISO SIN GOCE DE HABERES PERSONAL EVENTUAL PROLECHE FEBRERO 2020,DEP.: AUTORIDAD DE FISCALIZACION DE EMPRESAS , PROCEDENCIA: BANCO UNION S.A., CHEQUE: 704, FECHA DE EMISION:16/03/2020"/>
    <m/>
    <m/>
    <m/>
    <m/>
    <n v="0"/>
    <n v="427.73"/>
    <s v="NO_CONCILIADO"/>
  </r>
  <r>
    <x v="41"/>
    <m/>
    <x v="41"/>
    <x v="53"/>
    <s v="O18333270002"/>
    <s v="BOD"/>
    <n v="1833327"/>
    <m/>
    <s v="00099021001 DEPOSITO DE EFECTIVO, DEPOSITANTE: JULIO PABLO HILAQUITA, CONCEPTO: DOBLE PERCEPCION, CUENTA DE DEPOSITO: CUENTA UNICA DEL TESORO / DJBR."/>
    <m/>
    <m/>
    <m/>
    <m/>
    <n v="0"/>
    <n v="1049.28"/>
    <s v="NO_CONCILIADO"/>
  </r>
  <r>
    <x v="90"/>
    <m/>
    <x v="90"/>
    <x v="53"/>
    <s v="O18333330002"/>
    <s v="BOD"/>
    <n v="1833333"/>
    <m/>
    <s v="00234014202 DEPOSITO DE EFECTIVO, DEPOSITANTE: NELSON BELLOTT FRANCO, CONCEPTO: DEVOLUCION AL C-31 N° DEVENGADO N° 23 PARTIDA 1.1.3.9, CUENTA DE DEPOSITO: CUENTA UNICA DEL TESORO"/>
    <m/>
    <m/>
    <m/>
    <m/>
    <n v="0"/>
    <n v="2337.3000000000002"/>
    <s v="NO_CONCILIADO"/>
  </r>
  <r>
    <x v="90"/>
    <m/>
    <x v="90"/>
    <x v="53"/>
    <s v="O18333380002"/>
    <s v="BOD"/>
    <n v="1833338"/>
    <m/>
    <s v="00234014202 DEPOSITO DE EFECTIVO, DEPOSITANTE: MARIBEL URQUIETE QUENALLATA, CONCEPTO: DEVOLUCION AL C-31 N° DEVENGADO N° 23 PARTIDA 1.1.3.9, CUENTA DE DEPOSITO: CUENTA UNICA DEL TESORO"/>
    <m/>
    <m/>
    <m/>
    <m/>
    <n v="0"/>
    <n v="2337.3000000000002"/>
    <s v="NO_CONCILIADO"/>
  </r>
  <r>
    <x v="14"/>
    <m/>
    <x v="14"/>
    <x v="53"/>
    <s v="O18333490002"/>
    <s v="BOD"/>
    <n v="1833349"/>
    <m/>
    <s v="00526012001 DEPOSITO DE EFECTIVO, DEPOSITANTE: BOLIVIA TV - MARTHA MIRANDA ROCABADO, CONCEPTO: DEVOLUCION DE FONDOS EN AVANCE, CUENTA DE DEPOSITO: CUENTA UNICA DEL TESORO"/>
    <m/>
    <m/>
    <m/>
    <m/>
    <n v="0"/>
    <n v="15"/>
    <s v="NO_CONCILIADO"/>
  </r>
  <r>
    <x v="98"/>
    <m/>
    <x v="98"/>
    <x v="53"/>
    <s v="O18333540002"/>
    <s v="BOD"/>
    <n v="1833354"/>
    <m/>
    <s v="00099021001 DEPOSITO DE EFECTIVO, DEPOSITANTE: MARIA TERESA ALANEZ MORALES, CONCEPTO: RECURSOS ORDINARIOS, CUENTA DE DEPOSITO: CUENTA UNICA DEL TESORO / DJBR."/>
    <m/>
    <m/>
    <m/>
    <m/>
    <n v="0"/>
    <n v="40"/>
    <s v="NO_CONCILIADO"/>
  </r>
  <r>
    <x v="10"/>
    <m/>
    <x v="10"/>
    <x v="53"/>
    <s v="G13013100001"/>
    <s v="CVD"/>
    <n v="1301310"/>
    <m/>
    <s v="COBRO COSTOS DE PAPELERIA SEGUN TRANSFERENCIA DEL EXTERIOR POR ORDEN DE COPAGAZ DISTRIBUIDORA DE GAS S.A. FECHA VALOR 19-03-2020 REF:INV.54,55,56,57 LIB. 00513062001 YPFB-OPERACIONES PLANTA DE SEPARACION DE LIQUIDOS RIO GRANDE"/>
    <m/>
    <m/>
    <m/>
    <m/>
    <n v="50"/>
    <n v="0"/>
    <s v="NO_CONCILIADO"/>
  </r>
  <r>
    <x v="10"/>
    <m/>
    <x v="10"/>
    <x v="53"/>
    <s v="G13013120001"/>
    <s v="CVD"/>
    <n v="1301312"/>
    <m/>
    <s v="COBRO COSTOS DE PAPELERIA SEGUN TRANSFERENCIA DEL EXTERIOR POR ORDEN DE INTEGRACION ENERGETICA ARGENTINA, FECHA VALOR 19-03-2020 LIB. 00513012007 YPFB - RECURSOS NACIONALIZACIÓN"/>
    <m/>
    <m/>
    <m/>
    <m/>
    <n v="50"/>
    <n v="0"/>
    <s v="NO_CONCILIADO"/>
  </r>
  <r>
    <x v="59"/>
    <m/>
    <x v="59"/>
    <x v="53"/>
    <s v="S09810780001"/>
    <s v="COB"/>
    <n v="981078"/>
    <m/>
    <s v="'COBRO DE'||UTILES DE ESCRITORIO S/G.NOTA CITE:MEFP/VTCP/DGCP/UF-218/2020 DE LA FECHA, DEL MIN.DE ECONOMIA Y FINANZAS PUBLICAS(HRE-TSO-1372),DEBITO AUTOMATICO A LA EMPRESA BOLIVIANA DE ALIMENTOS EBA EN FAVOR DEL FIDEICOMISO FINPRO.(COMPLEM.COMPROB.N°0981075 DE LA FECHA) DEBITO A LA LIBRETA N°00599072001 EBA-GESTION OPERATIVA FRUTICOLA Y DERIVADOS."/>
    <m/>
    <m/>
    <m/>
    <m/>
    <n v="50"/>
    <n v="0"/>
    <s v="NO_CONCILIADO"/>
  </r>
  <r>
    <x v="10"/>
    <m/>
    <x v="10"/>
    <x v="53"/>
    <s v="G13014480004"/>
    <s v="COB"/>
    <n v="13354"/>
    <m/>
    <s v="PAGO A EXIMBANK CHINA POPUL PRÉSTAMO GCL 2004 (08) 118 VCTO. 21-03-2020 POR CUENTA DE YPFB , NTI. 013354 VALOR 20-03-2020 CAPITAL RMY 6.620.579,87 INTERESES RMY 803.297,02 CTA. 00513012002 LBP-YPFB-VENTA GAS NAT.UNRC LP CP (2011349951300) REF.: COMISIONES BANCARIAS"/>
    <m/>
    <m/>
    <m/>
    <m/>
    <n v="5306.06"/>
    <n v="0"/>
    <s v="NO_CONCILIADO"/>
  </r>
  <r>
    <x v="11"/>
    <m/>
    <x v="11"/>
    <x v="53"/>
    <s v="G13014600003"/>
    <s v="COB"/>
    <n v="13361"/>
    <m/>
    <s v="PAGO A EXIMBANK CHINA POPUL PRÉSTAMO GCL 2017 (02) 607 VCTO. 21-03-2020 POR CUENTA DE TGN , NTI. 013361 VALOR 20-03-2020 INTERESES RMY 2.123.333,33 COMISIONES RMY 353.888,89 CTA. 3987 CUENTA UNICA DEL TESORO LIB. 00099021001 REF.: COMISIONES BANCARIAS"/>
    <m/>
    <m/>
    <m/>
    <m/>
    <n v="1950.43"/>
    <n v="0"/>
    <s v="NO_CONCILIADO"/>
  </r>
  <r>
    <x v="10"/>
    <m/>
    <x v="10"/>
    <x v="53"/>
    <s v="G13015910001"/>
    <s v="DEV"/>
    <n v="13358"/>
    <m/>
    <s v="PAGO A EXIMBANK CHINA POPUL PRÉSTAMO GCL 2011 (17) 367 VCTO. 21-03-2020 POR CUENTA DE YPFB , NTI. 013358 VALOR 20-03-2020 CAPITAL RMY 12.447.146,49 INTERESES RMY 3.146.362,03 CTA. 00513012007 YPFB-RECURSOS NACIONALIZACION"/>
    <m/>
    <m/>
    <m/>
    <m/>
    <n v="15331849.640000001"/>
    <n v="0"/>
    <s v="NO_CONCILIADO"/>
  </r>
  <r>
    <x v="10"/>
    <m/>
    <x v="10"/>
    <x v="53"/>
    <s v="G13015910004"/>
    <s v="COB"/>
    <n v="13358"/>
    <m/>
    <s v="PAGO A EXIMBANK CHINA POPUL PRÉSTAMO GCL 2011 (17) 367 VCTO. 21-03-2020 POR CUENTA DE YPFB , NTI. 013358 VALOR 20-03-2020 CAPITAL RMY 12.447.146,49 INTERESES RMY 3.146.362,03 CTA. 00513012007 YPFB-RECURSOS NACIONALIZACION REF.: COMISIONES BANCARIAS"/>
    <m/>
    <m/>
    <m/>
    <m/>
    <n v="10848.05"/>
    <n v="0"/>
    <s v="NO_CONCILIADO"/>
  </r>
  <r>
    <x v="59"/>
    <m/>
    <x v="59"/>
    <x v="53"/>
    <s v="S09810750001"/>
    <s v="DEV"/>
    <n v="981075"/>
    <m/>
    <s v="||TRANSFERENCIA DE FONDOS S/G. NOTA CITE: MEFP/VTCP/DGCP/UF-218/2020 DE LA FECHA, DEL MIN.DE ECONOMIA Y FINANZAS PUBLICAS.(HRE-TSO-1372), DEBITO AUTOMATICO A LA EMPRESA BOLIVIANA DE ALIMENTOS EBA EN FAVOR DEL FIDEICOMISO FINPRO. DEBITO DE LA LIBRETA N°00599072001 EBA GESTION OPERATIVA FRUTICOLA Y DERIVADOS."/>
    <m/>
    <m/>
    <m/>
    <m/>
    <n v="7352992.2300000004"/>
    <n v="0"/>
    <s v="NO_CONCILIADO"/>
  </r>
  <r>
    <x v="10"/>
    <m/>
    <x v="10"/>
    <x v="53"/>
    <s v="G13014480001"/>
    <s v="DEV"/>
    <n v="13354"/>
    <m/>
    <s v="PAGO A EXIMBANK CHINA POPUL PRÉSTAMO GCL 2004 (08) 118 VCTO. 21-03-2020 POR CUENTA DE YPFB , NTI. 013354 VALOR 20-03-2020 CAPITAL RMY 6.620.579,87 INTERESES RMY 803.297,02 CTA. 00513012002 LBP-YPFB-VENTA GAS NAT.UNRC LP CP (2011349951300)"/>
    <m/>
    <m/>
    <m/>
    <m/>
    <n v="7299340.79"/>
    <n v="0"/>
    <s v="NO_CONCILIADO"/>
  </r>
  <r>
    <x v="78"/>
    <m/>
    <x v="78"/>
    <x v="53"/>
    <s v="S09810950003"/>
    <s v="COB"/>
    <n v="981095"/>
    <m/>
    <s v="||TRANSFERENCIA DE FONDOS S/G. MENSAJES SWIFT NROS.3808 Y 3807 DE LA FECHA.(SECTOR PUBLICO-SOBREVUELOS). DEBITO LIBRETA N° 00117012001 DGAC, COBRO EMISION COMPROBANTE CONTABLE DE LA FECHA."/>
    <m/>
    <m/>
    <m/>
    <m/>
    <n v="50"/>
    <n v="0"/>
    <s v="NO_CONCILIADO"/>
  </r>
  <r>
    <x v="21"/>
    <m/>
    <x v="21"/>
    <x v="53"/>
    <s v="S09810900003"/>
    <s v="COB"/>
    <n v="981090"/>
    <m/>
    <s v="||TRANSFERENCIA DE FONDOS S/G. MENSAJES SWIFT NROS.3757 Y 3758 DE LA FECHA.(SECTOR PUBLICO-SERVICIOS). DEBITO LIBRETA N° 00119012001 ADSIB, COBRO EMISION COMPROBANTE CONTABLE DE LA FECHA."/>
    <m/>
    <m/>
    <m/>
    <m/>
    <n v="50"/>
    <n v="0"/>
    <s v="NO_CONCILIADO"/>
  </r>
  <r>
    <x v="10"/>
    <m/>
    <x v="10"/>
    <x v="53"/>
    <s v="G13017460003"/>
    <s v="CVD"/>
    <n v="1301746"/>
    <m/>
    <s v="PROVISION DE FONDOS A SOLICITUD DE YACIMIENTOS PETROLIFEROS FISCALES BOLIVIANOS SEGUN SOLICITUD YPFB-0093-2020 REF: PAGO A GASORIENTE BOLIVIANO LTDA POR SERVICIO INT DE TRANSP DE GN ME POR EL MES DE FEBRERO 2020 LIB. 00513012007 YPFB - RECURSOS NACIONALIZACIÓN"/>
    <m/>
    <m/>
    <m/>
    <m/>
    <n v="50"/>
    <n v="0"/>
    <s v="NO_CONCILIADO"/>
  </r>
  <r>
    <x v="11"/>
    <m/>
    <x v="11"/>
    <x v="53"/>
    <s v="S09810980004"/>
    <s v="COB"/>
    <n v="981098"/>
    <m/>
    <s v="||PAGO A EXIMBANK COREA PRESTAMO EDCF NO.BOL-1 VCTO. 20-03-2020 POR CUENTA DEL TGN.COD. LIQ.013350 VALOR 20-03-2020 CAPITAL KRW593.825.000 INTERESES KRW170.256.940 CTA.3987 CUENTA UNICA DEL TESORO-3987 LIB.00099021001 REF.:COMISIONES BANCARIAS"/>
    <m/>
    <m/>
    <m/>
    <m/>
    <n v="3223.16"/>
    <n v="0"/>
    <s v="NO_CONCILIADO"/>
  </r>
  <r>
    <x v="10"/>
    <m/>
    <x v="10"/>
    <x v="53"/>
    <s v="G13017550003"/>
    <s v="CVD"/>
    <n v="1301755"/>
    <m/>
    <s v="PROVISION DE FONDOS A SOLICITUD DE YACIMIENTOS PETROLIFEROS FISCALES BOLIVIANOS SEGUN SOLICITUD YPFB-0094-2020 REF: PAGO A GASORIENTE BOLIVIANO POR SERV FIRME E INTERRUMPIBLE DE TRANSP DE GN MI POR EL MES DE FEBRERO 2020 LIB. 00513012007 YPFB - RECURSOS NACIONALIZACIÓN"/>
    <m/>
    <m/>
    <m/>
    <m/>
    <n v="50"/>
    <n v="0"/>
    <s v="NO_CONCILIADO"/>
  </r>
  <r>
    <x v="10"/>
    <m/>
    <x v="10"/>
    <x v="53"/>
    <s v="G13017580003"/>
    <s v="CVD"/>
    <n v="1301758"/>
    <m/>
    <s v="PROVISION DE FONDOS A SOLICITUD DE YACIMIENTOS PETROLIFEROS FISCALES BOLIVIANOS SEGUN SOLICITUD YPFB-0095-2020 REF: PAGO A GAS TRANSBOLIVIANO SA POR SERV INT DE TRANSP DE GN ME CHIQUITOS AMBAR Y MTGAS POR EL MES DE FEBRERO 2020 LIB. 00513012007 YPFB - RECURSOS NACIONALIZACIÓN"/>
    <m/>
    <m/>
    <m/>
    <m/>
    <n v="50"/>
    <n v="0"/>
    <s v="NO_CONCILIADO"/>
  </r>
  <r>
    <x v="10"/>
    <m/>
    <x v="10"/>
    <x v="53"/>
    <s v="G13017610003"/>
    <s v="CVD"/>
    <n v="1301761"/>
    <m/>
    <s v="PROVISION DE FONDOS A SOLICITUD DE YACIMIENTOS PETROLIFEROS FISCALES BOLIVIANOS SEGUN SOLICITUD YPFB-0096-2020 REF: PAGO A GTB SA POR SERV INT DE TRANSP DE GN MI CHIQUITOS MUTUN REDES YPFB YACUSES MES DE FEBRERO 2020 LIB. 00513012007 YPFB - RECURSOS NACIONALIZACIÓN"/>
    <m/>
    <m/>
    <m/>
    <m/>
    <n v="50"/>
    <n v="0"/>
    <s v="NO_CONCILIADO"/>
  </r>
  <r>
    <x v="10"/>
    <m/>
    <x v="10"/>
    <x v="53"/>
    <s v="G13017640003"/>
    <s v="CVD"/>
    <n v="1301764"/>
    <m/>
    <s v="PROVISION DE FONDOS A SOLICITUD DE YACIMIENTOS PETROLIFEROS FISCALES BOLIVIANOS SEGUN SOLICITUD YPFB-0097-2020 REF: PAGO A GOB LTDA POR SERV INT DE TRANSP DE GN ME AMBAR POR EL MES DE FEBRERO 2020 LIB. 00513012007 YPFB - RECURSOS NACIONALIZACIÓN"/>
    <m/>
    <m/>
    <m/>
    <m/>
    <n v="50"/>
    <n v="0"/>
    <s v="NO_CONCILIADO"/>
  </r>
  <r>
    <x v="10"/>
    <m/>
    <x v="10"/>
    <x v="53"/>
    <s v="S09811010001"/>
    <s v="COB"/>
    <n v="981101"/>
    <m/>
    <s v="'COBRO DE'||UTILES DE ESCRITORIO POR EL COMPROBANTE CONTABLE N°981100 DE LA FECHA, DE ACUERDO A CORREO ELECTRONICO DE YPFB DE FECHA 20/03/2020. DEBITO DE LA LIBRETA N°00513022001 YPFB-OPERACIONES."/>
    <m/>
    <m/>
    <m/>
    <m/>
    <n v="50"/>
    <n v="0"/>
    <s v="NO_CONCILIADO"/>
  </r>
  <r>
    <x v="17"/>
    <m/>
    <x v="17"/>
    <x v="54"/>
    <s v="O18335060002"/>
    <s v="BOD"/>
    <n v="1833506"/>
    <m/>
    <s v="00099021001 DEPOSITO DE EFECTIVO, DEPOSITANTE: MARIA LUISA TAMAYO TAPIA, CONCEPTO: DOBLE PERCEPCION, CUENTA DE DEPOSITO: CUENTA UNICA DEL TESORO / DJBR."/>
    <m/>
    <m/>
    <m/>
    <m/>
    <n v="0"/>
    <n v="1085.8499999999999"/>
    <s v="NO_CONCILIADO"/>
  </r>
  <r>
    <x v="10"/>
    <m/>
    <x v="10"/>
    <x v="54"/>
    <s v="G13020870001"/>
    <s v="CVD"/>
    <n v="1302087"/>
    <m/>
    <s v="COBRO COSTOS DE PAPELERIA SEGUN TRANSFERENCIA DEL EXTERIOR POR ORDEN DE LIB. 00513062001 YPFB-OPERACIONES PLANTA DE SEPARACION DE LIQUIDOS RIO GRANDE"/>
    <m/>
    <m/>
    <m/>
    <m/>
    <n v="50"/>
    <n v="0"/>
    <s v="NO_CONCILIADO"/>
  </r>
  <r>
    <x v="10"/>
    <m/>
    <x v="10"/>
    <x v="54"/>
    <s v="G13022730001"/>
    <s v="CVD"/>
    <n v="1302273"/>
    <m/>
    <s v="COBRO COSTOS DE PAPELERIA SEGUN TRANSFERENCIA DEL EXTERIOR POR ORDEN DE INTEGRACION ENERGETICA ARGENTINA, FECHA VALOR 20-03-20 LIB. 00513012007 YPFB - RECURSOS NACIONALIZACIÓN"/>
    <m/>
    <m/>
    <m/>
    <m/>
    <n v="50"/>
    <n v="0"/>
    <s v="NO_CONCILIADO"/>
  </r>
  <r>
    <x v="29"/>
    <m/>
    <x v="29"/>
    <x v="54"/>
    <s v="S09811630001"/>
    <s v="DEV"/>
    <n v="981163"/>
    <m/>
    <s v="||COBRO COMISION EUR 12,50 POR TRANSF. DE FONDOS EUR 4.953,52 A SOL. DE MIN.EDUCACION DE FECHA 16 -03-2020 SEGUN SWIFT NO.3852 DDE LA FECHA LIBRETA NO.00099021001 TGN RECURSOS ORDINARIOS"/>
    <m/>
    <m/>
    <m/>
    <m/>
    <n v="92.85"/>
    <n v="0"/>
    <s v="NO_CONCILIADO"/>
  </r>
  <r>
    <x v="29"/>
    <m/>
    <x v="29"/>
    <x v="54"/>
    <s v="S09811630004"/>
    <s v="COB"/>
    <n v="981163"/>
    <m/>
    <s v="||COBRO COMISION EUR 12,50 POR TRANSF. DE FONDOS EUR 4.953,52 A SOL. DE MIN.EDUCACION DE FECHA 16 -03-2020 SEGUN SWIFT NO.3852 DDE LA FECHA CGO.LIBRETA NO.00099021001 TGN RECURSOS ORDINARIOS (UTILES DE ESCRITORIO)"/>
    <m/>
    <m/>
    <m/>
    <m/>
    <n v="50"/>
    <n v="0"/>
    <s v="NO_CONCILIADO"/>
  </r>
  <r>
    <x v="21"/>
    <m/>
    <x v="21"/>
    <x v="54"/>
    <s v="S09811650003"/>
    <s v="COB"/>
    <n v="981165"/>
    <m/>
    <s v="||TRANSFERENCIA DE FONDOS SEGUN MENSAJES SWIFT NROS. 3837 Y 3836 DE LA FECHA (SECTOR PUBLICO - SERVICIOS) DE LA LIBRETA 00119012001 ADSIB REPOSICION UTILES DE ESCRITORIO"/>
    <m/>
    <m/>
    <m/>
    <m/>
    <n v="50"/>
    <n v="0"/>
    <s v="NO_CONCILIADO"/>
  </r>
  <r>
    <x v="0"/>
    <m/>
    <x v="0"/>
    <x v="55"/>
    <s v="O18337800002"/>
    <s v="BOD"/>
    <n v="1833780"/>
    <m/>
    <s v="00099021001 DEPOSITO DE EFECTIVO, DEPOSITANTE: RAMIRO FERNANDO PINILLA LIZARRAGA CI. 3474215 LP, CONCEPTO: REGULARIZACION ENERO A DICIEMBRE 2019 LEY FINANCIAL 1135 - D.S. 3766, CUENTA DE DEPOSITO: CUENTA UNICA DEL TESORO"/>
    <m/>
    <m/>
    <m/>
    <m/>
    <n v="0"/>
    <n v="49652"/>
    <s v="NO_CONCILIADO"/>
  </r>
  <r>
    <x v="69"/>
    <m/>
    <x v="69"/>
    <x v="55"/>
    <s v="O18337910002"/>
    <s v="BOD"/>
    <n v="1833791"/>
    <m/>
    <s v="00099021001 DEPOSITO DE EFECTIVO, DEPOSITANTE: NATANIEL NELSON CLAROS BELTRAN, CONCEPTO: REGULARIZACION ENE - DIC 2019 LEY FINANCIAL 1135 D.S. 3766, CUENTA DE DEPOSITO: CUENTA UNICA DEL TESORO / DJBR."/>
    <m/>
    <m/>
    <m/>
    <m/>
    <n v="0"/>
    <n v="65509"/>
    <s v="NO_CONCILIADO"/>
  </r>
  <r>
    <x v="78"/>
    <m/>
    <x v="78"/>
    <x v="55"/>
    <s v="S09813010003"/>
    <s v="COB"/>
    <n v="981301"/>
    <m/>
    <s v="||TRANSFERENCIA DE FONDOS S/G. MENSAJES SWIFT NROS.3930 Y 3029 DE LA FECHA.(SECTOR PUBLICO-SOBREVUELOS). DEBITO LIBRETA N° 00117012001 DGAC, COBRO EMISION COMPROBANTE CONTABLE DE LA FECHA."/>
    <m/>
    <m/>
    <m/>
    <m/>
    <n v="50"/>
    <n v="0"/>
    <s v="NO_CONCILIADO"/>
  </r>
  <r>
    <x v="10"/>
    <m/>
    <x v="10"/>
    <x v="55"/>
    <s v="G13028450001"/>
    <s v="CVD"/>
    <n v="1302845"/>
    <m/>
    <s v="COBRO COSTOS DE PAPELERIA SEGUN TRANSFERENCIA DEL EXTERIOR POR ORDEN DE COPAGAZ DISTRIBUIDORA GAS S.A, FECHA VALOR 25-03-2020 REF:INV.203 LIB. 00513062001 YPFB-OPERACIONES PLANTA DE SEPARACION DE LIQUIDOS RIO GRANDE"/>
    <m/>
    <m/>
    <m/>
    <m/>
    <n v="50"/>
    <n v="0"/>
    <s v="NO_CONCILIADO"/>
  </r>
  <r>
    <x v="78"/>
    <m/>
    <x v="78"/>
    <x v="55"/>
    <s v="S09813000003"/>
    <s v="COB"/>
    <n v="981300"/>
    <m/>
    <s v="||TRANSFERENCIA DE FONDOS S/G. MENSAJES SWIFT NROS.3917 Y 3916 DE LA FECHA.(SECTOR PUBLICO-SOBREVUELOS) DEBITO LIBRETA N° 00117012001 DGAC, COBRO EMISION COMPROBANTE CONTABLE DE LA FECHA."/>
    <m/>
    <m/>
    <m/>
    <m/>
    <n v="50"/>
    <n v="0"/>
    <s v="NO_CONCILIADO"/>
  </r>
  <r>
    <x v="11"/>
    <m/>
    <x v="11"/>
    <x v="55"/>
    <s v="S09813270002"/>
    <s v="CRV"/>
    <n v="981327"/>
    <m/>
    <s v="||PAGO A BID PRESTAMO 1116/SF-BO VCTO. 25/03/2020 POR CUENTA DE GAD TARIJA SEGUN COD LIQ 013321 DE FECHA 16/03/2020 CAPITAL USD 7.531,84 INTERES USD 3.525,81 LIBRETA 00099021001 TGN-RECURSOS ORDINARIOS - ALIVIO MDRI"/>
    <m/>
    <m/>
    <m/>
    <m/>
    <n v="0"/>
    <n v="76961.25"/>
    <s v="NO_CONCILIADO"/>
  </r>
  <r>
    <x v="10"/>
    <m/>
    <x v="10"/>
    <x v="56"/>
    <s v="G13032070001"/>
    <s v="CVD"/>
    <n v="1303207"/>
    <m/>
    <s v="COBRO COSTOS DE PAPELERIA SEGUN TRANSFERENCIA DEL EXTERIOR POR ORDEN DE COPAGAZ DISTRIBUIDORA DE GAS S.A. FECHA VALOR 26-03-2020 REF:INV 205 LIB. 00513062001 YPFB-OPERACIONES PLANTA DE SEPARACION DE LIQUIDOS RIO GRANDE"/>
    <m/>
    <m/>
    <m/>
    <m/>
    <n v="50"/>
    <n v="0"/>
    <s v="NO_CONCILIADO"/>
  </r>
  <r>
    <x v="21"/>
    <m/>
    <x v="21"/>
    <x v="56"/>
    <s v="S09813340003"/>
    <s v="COB"/>
    <n v="981334"/>
    <m/>
    <s v="||TRANSFERENCIA DE FONDOS S/G. MENSAJES SWIFT NROS.3988 Y 3985 DE LA FECHA.(SECTOR PUBLICO-SERVICIOS). DEBITO LIBRETA N° 00119012001 ADSIB, COBRO EMISION COMPROBANTE CONTABLE DE LA FECHA."/>
    <m/>
    <m/>
    <m/>
    <m/>
    <n v="50"/>
    <n v="0"/>
    <s v="NO_CONCILIADO"/>
  </r>
  <r>
    <x v="78"/>
    <m/>
    <x v="78"/>
    <x v="56"/>
    <s v="S09813360003"/>
    <s v="COB"/>
    <n v="981336"/>
    <m/>
    <s v="||TRANSFERENCIA DE FONDOS S/G. MENSAJES SWIFT NROS.3967 Y 3966 DE LA FECHA.(SECTOR PUBLICO-SOBREVUELOS). DEBITO LIBRETA N° 00117012001 DGAC, COBRO EMISION COMPROBANTE CONTABLE DE LA FECHA."/>
    <m/>
    <m/>
    <m/>
    <m/>
    <n v="50"/>
    <n v="0"/>
    <s v="NO_CONCILIADO"/>
  </r>
  <r>
    <x v="21"/>
    <m/>
    <x v="21"/>
    <x v="56"/>
    <s v="S09813370003"/>
    <s v="COB"/>
    <n v="981337"/>
    <m/>
    <s v="||TRANSFERENCIA DE FONDOS S/G. MENSAJES SWIFT NROS.3990 Y 3989 DE LA FECHA.(SECTOR PUBLICO-SERVICIOS). DEBITO LIBRETA N° 00119012001 ADSIB, COBRO EMISION COMPROBANTE CONTABLE DE LA FECHA."/>
    <m/>
    <m/>
    <m/>
    <m/>
    <n v="50"/>
    <n v="0"/>
    <s v="NO_CONCILIADO"/>
  </r>
  <r>
    <x v="11"/>
    <m/>
    <x v="11"/>
    <x v="56"/>
    <s v="S09813460003"/>
    <s v="COB"/>
    <n v="981346"/>
    <m/>
    <s v="'TRANSFERENCIA'||RECIBIDA DEL EXTERIOR SEGÚN MENSAJES SWIFT NOS. 4011-4012 (REM.EXT.) DE FECHA 26-03-2020 POR DESEMBOLSO DE CAF PRÉSTAMO 010917 LIBRETA N° 00099021001 TGN-RECURSOS ORDINARIOS (3987) REF.: UTILES DE ESCRITORIO"/>
    <m/>
    <m/>
    <m/>
    <m/>
    <n v="50"/>
    <n v="0"/>
    <s v="NO_CONCILIADO"/>
  </r>
  <r>
    <x v="10"/>
    <m/>
    <x v="10"/>
    <x v="57"/>
    <s v="G13033430003"/>
    <s v="CVD"/>
    <n v="1303343"/>
    <m/>
    <s v="PROVISION DE FONDOS A SOLICITUD DE YACIMIENTOS PETROLIFEROS FISCALES BOLIVIANOS SEGUN SOLICITUD YPFB-0098-2020 REF: PAGO IMPUESTOS DIRECTO A LOS HIDROCARBUROS PRODUCCION DICIEMBRE 2019 LIB. 00513012007 YPFB - RECURSOS NACIONALIZACIÓN"/>
    <m/>
    <m/>
    <m/>
    <m/>
    <n v="50"/>
    <n v="0"/>
    <s v="NO_CONCILIADO"/>
  </r>
  <r>
    <x v="12"/>
    <m/>
    <x v="12"/>
    <x v="57"/>
    <s v="G13033570003"/>
    <s v="CVD"/>
    <n v="1303357"/>
    <m/>
    <s v="PROVISION DE FONDOS A SOLICITUD DE YACIMIENTOS PETROLIFEROS FISCALES BOLIVIANOS SEGUN SOLICITUD YPFB-0105-2020 REF: PAGO AL TESORO GENERAL DE LA NACION PARTICIPACION DE LA PRODUCCION DICIEMBRE 2019 LIB. 00099021001 TGN YPFB PARTICIPACION 6% PRODUCCIÓN BRUTA DE HIDROCARBUROS BOCA DE POZO"/>
    <m/>
    <m/>
    <m/>
    <m/>
    <n v="50"/>
    <n v="0"/>
    <s v="NO_CONCILIADO"/>
  </r>
  <r>
    <x v="10"/>
    <m/>
    <x v="10"/>
    <x v="57"/>
    <s v="G13034320001"/>
    <s v="CVD"/>
    <n v="1303432"/>
    <m/>
    <s v="COBRO COSTOS DE PAPELERIA POR REGULARIZACION DE TRANSFERENCIA DEL EXTERIOR POR ORDEN DE LIMA GAS S.A. FECHA VALOR 25-03.2020 LIB. 00513062001 YPFB-OPERACIONES PLANTA DE SEPARACION DE LIQUIDOS RIO GRANDE"/>
    <m/>
    <m/>
    <m/>
    <m/>
    <n v="50"/>
    <n v="0"/>
    <s v="NO_CONCILIADO"/>
  </r>
  <r>
    <x v="10"/>
    <m/>
    <x v="10"/>
    <x v="57"/>
    <s v="G13034340001"/>
    <s v="CVD"/>
    <n v="1303434"/>
    <m/>
    <s v="COBRO COSTOS DE PAPELERIA POR REGULARIZACION DE TRANSFERENCIA DEL EXTERIOR POR ORDEN DE PETROLEOS PARAGUAYOS PETROPAR, FECHA VALOR 25-03.2020 LIB. 00513062001 YPFB-OPERACIONES PLANTA DE SEPARACION DE LIQUIDOS RIO GRANDE"/>
    <m/>
    <m/>
    <m/>
    <m/>
    <n v="50"/>
    <n v="0"/>
    <s v="NO_CONCILIADO"/>
  </r>
  <r>
    <x v="10"/>
    <m/>
    <x v="10"/>
    <x v="57"/>
    <s v="G13034360001"/>
    <s v="CVD"/>
    <n v="1303436"/>
    <m/>
    <s v="COBRO COSTOS DE PAPELERIA POR REGULARIZACION DE TRANSFERENCIA DEL EXTERIOR POR ORDEN DE PUMA ENERGY PARAGUAY S.A., FECHA VALOR 25-03.2020 LIB. 00513062001 YPFB-OPERACIONES PLANTA DE SEPARACION DE LIQUIDOS RIO GRANDE"/>
    <m/>
    <m/>
    <m/>
    <m/>
    <n v="50"/>
    <n v="0"/>
    <s v="NO_CONCILIADO"/>
  </r>
  <r>
    <x v="57"/>
    <m/>
    <x v="57"/>
    <x v="57"/>
    <s v="G13035560004"/>
    <s v="DVD"/>
    <n v="10666"/>
    <m/>
    <s v="VENTA DE DIVISAS CON TRANSFERENCIA DE FONDOS A SOLICITUD DE AUTORIDAD DE REG.Y FISCALIZ.DE TELECOMUNICACIONES Y TRANSP. SEGUN SOLICITUD 10666 REF: TRANSFERENCIA DE FONDOS A LA UNION INTERNACIONAL DE TELECOMUNICACIONES UIT CORRESPONDIENTE AL PAGO ANUAL DE LA GESTION 2020 DE ACUERDO A INFORME TECNICO LIB. 00099021001 TGN-RECURSOS ORDINARIOS (3987) POR DIFERENCIAL CAMBIARIO"/>
    <m/>
    <m/>
    <m/>
    <m/>
    <n v="28509.94"/>
    <n v="0"/>
    <s v="NO_CONCILIADO"/>
  </r>
  <r>
    <x v="31"/>
    <m/>
    <x v="31"/>
    <x v="57"/>
    <s v="S09813850001"/>
    <s v="COB"/>
    <n v="981385"/>
    <m/>
    <s v="||COMISION TRANSFERENCIA FDOS AL EXTERIOR 0,10%/USD 8.411.986.-, REEMB GTOS COMUNICACION BS220.- Y EMISION CBTE CONTABLE BS50.- REF. PAGO LC I-2019-42,48,49,51 Y 50 MINISTERIO DE DES RURAL Y TIERRAS A/F IND JOHN DEERE SA DE CV. CGO LIB 00099021001 TGN RECURSOS ORDINARIOS (398) REF. COMISIONES PAGO LC I-2019-42,48,49,51,52 Y50"/>
    <m/>
    <m/>
    <m/>
    <m/>
    <n v="57976.25"/>
    <n v="0"/>
    <s v="NO_CONCILIADO"/>
  </r>
  <r>
    <x v="24"/>
    <m/>
    <x v="24"/>
    <x v="58"/>
    <s v="O18341500002"/>
    <s v="BOD"/>
    <n v="1834150"/>
    <m/>
    <s v="00099021001 DEPOSITO DE EFECTIVO, DEPOSITANTE: SONIA VILDOZO VDA DE TARQUI, CONCEPTO: COBRO INDEBIDO, CUENTA DE DEPOSITO: CUENTA UNICA DEL TESORO / DJBR."/>
    <m/>
    <m/>
    <m/>
    <m/>
    <n v="0"/>
    <n v="2097.7600000000002"/>
    <s v="NO_CONCILIADO"/>
  </r>
  <r>
    <x v="10"/>
    <m/>
    <x v="10"/>
    <x v="58"/>
    <s v="G13038560001"/>
    <s v="CVD"/>
    <n v="1303856"/>
    <m/>
    <s v="COBRO COSTOS DE PAPELERIA SEGUN TRANSFERENCIA DEL EXTERIOR POR ORDEN DE COPAGAZ DISTRIBUIDORA DE GAS SA, FECHA VALOR 30-03-2020 LIB. 00513062001 YPFB-OPERACIONES PLANTA DE SEPARACION DE LIQUIDOS RIO GRANDE"/>
    <m/>
    <m/>
    <m/>
    <m/>
    <n v="50"/>
    <n v="0"/>
    <s v="NO_CONCILIADO"/>
  </r>
  <r>
    <x v="44"/>
    <m/>
    <x v="44"/>
    <x v="58"/>
    <s v="T04058410001"/>
    <s v="DEV"/>
    <n v="405841"/>
    <m/>
    <s v="CONTABILIZACION ORDENES DE TRANSFERENCIA GRACOS"/>
    <m/>
    <m/>
    <m/>
    <m/>
    <n v="2121465.7000000002"/>
    <n v="0"/>
    <s v="NO_CONCILIADO"/>
  </r>
  <r>
    <x v="44"/>
    <m/>
    <x v="44"/>
    <x v="58"/>
    <s v="T04058430001"/>
    <s v="DEV"/>
    <n v="405843"/>
    <m/>
    <s v="CONTABILIZACION ORDENES DE TRANSFERENCIA GRACOS"/>
    <m/>
    <m/>
    <m/>
    <m/>
    <n v="2121465.7000000002"/>
    <n v="0"/>
    <s v="NO_CONCILIADO"/>
  </r>
  <r>
    <x v="44"/>
    <m/>
    <x v="44"/>
    <x v="58"/>
    <s v="T04058450001"/>
    <s v="DEV"/>
    <n v="405845"/>
    <m/>
    <s v="CONTABILIZACION ORDENES DE TRANSFERENCIA GRACOS"/>
    <m/>
    <m/>
    <m/>
    <m/>
    <n v="2121465.7000000002"/>
    <n v="0"/>
    <s v="NO_CONCILIADO"/>
  </r>
  <r>
    <x v="44"/>
    <m/>
    <x v="44"/>
    <x v="58"/>
    <s v="T04058470001"/>
    <s v="DEV"/>
    <n v="405847"/>
    <m/>
    <s v="CONTABILIZACION ORDENES DE TRANSFERENCIA GRACOS"/>
    <m/>
    <m/>
    <m/>
    <m/>
    <n v="2121465.7000000002"/>
    <n v="0"/>
    <s v="NO_CONCILIADO"/>
  </r>
  <r>
    <x v="44"/>
    <m/>
    <x v="44"/>
    <x v="58"/>
    <s v="T04058490001"/>
    <s v="DEV"/>
    <n v="405849"/>
    <m/>
    <s v="CONTABILIZACION ORDENES DE TRANSFERENCIA GRACOS"/>
    <m/>
    <m/>
    <m/>
    <m/>
    <n v="2121465.7000000002"/>
    <n v="0"/>
    <s v="NO_CONCILIADO"/>
  </r>
  <r>
    <x v="44"/>
    <m/>
    <x v="44"/>
    <x v="58"/>
    <s v="T04058510001"/>
    <s v="DEV"/>
    <n v="405851"/>
    <m/>
    <s v="CONTABILIZACION ORDENES DE TRANSFERENCIA GRACOS"/>
    <m/>
    <m/>
    <m/>
    <m/>
    <n v="5826854.7800000003"/>
    <n v="0"/>
    <s v="NO_CONCILIADO"/>
  </r>
  <r>
    <x v="44"/>
    <m/>
    <x v="44"/>
    <x v="58"/>
    <s v="T04058530001"/>
    <s v="DEV"/>
    <n v="405853"/>
    <m/>
    <s v="CONTABILIZACION ORDENES DE TRANSFERENCIA GRACOS"/>
    <m/>
    <m/>
    <m/>
    <m/>
    <n v="5826854.7800000003"/>
    <n v="0"/>
    <s v="NO_CONCILIADO"/>
  </r>
  <r>
    <x v="44"/>
    <m/>
    <x v="44"/>
    <x v="58"/>
    <s v="T04058550001"/>
    <s v="DEV"/>
    <n v="405855"/>
    <m/>
    <s v="CONTABILIZACION ORDENES DE TRANSFERENCIA GRACOS"/>
    <m/>
    <m/>
    <m/>
    <m/>
    <n v="5826854.7800000003"/>
    <n v="0"/>
    <s v="NO_CONCILIADO"/>
  </r>
  <r>
    <x v="44"/>
    <m/>
    <x v="44"/>
    <x v="58"/>
    <s v="T04058570001"/>
    <s v="DEV"/>
    <n v="405857"/>
    <m/>
    <s v="CONTABILIZACION ORDENES DE TRANSFERENCIA GRACOS"/>
    <m/>
    <m/>
    <m/>
    <m/>
    <n v="5826854.7800000003"/>
    <n v="0"/>
    <s v="NO_CONCILIADO"/>
  </r>
  <r>
    <x v="44"/>
    <m/>
    <x v="44"/>
    <x v="58"/>
    <s v="T04058590001"/>
    <s v="DEV"/>
    <n v="405859"/>
    <m/>
    <s v="CONTABILIZACION ORDENES DE TRANSFERENCIA GRACOS"/>
    <m/>
    <m/>
    <m/>
    <m/>
    <n v="5826854.7800000003"/>
    <n v="0"/>
    <s v="NO_CONCILIADO"/>
  </r>
  <r>
    <x v="44"/>
    <m/>
    <x v="44"/>
    <x v="58"/>
    <s v="T04058610001"/>
    <s v="DEV"/>
    <n v="405861"/>
    <m/>
    <s v="CONTABILIZACION ORDENES DE TRANSFERENCIA GRACOS"/>
    <m/>
    <m/>
    <m/>
    <m/>
    <n v="4935943.5599999996"/>
    <n v="0"/>
    <s v="NO_CONCILIADO"/>
  </r>
  <r>
    <x v="44"/>
    <m/>
    <x v="44"/>
    <x v="58"/>
    <s v="T04058630001"/>
    <s v="DEV"/>
    <n v="405863"/>
    <m/>
    <s v="CONTABILIZACION ORDENES DE TRANSFERENCIA GRACOS"/>
    <m/>
    <m/>
    <m/>
    <m/>
    <n v="4935943.5599999996"/>
    <n v="0"/>
    <s v="NO_CONCILIADO"/>
  </r>
  <r>
    <x v="44"/>
    <m/>
    <x v="44"/>
    <x v="58"/>
    <s v="T04058650001"/>
    <s v="DEV"/>
    <n v="405865"/>
    <m/>
    <s v="CONTABILIZACION ORDENES DE TRANSFERENCIA GRACOS"/>
    <m/>
    <m/>
    <m/>
    <m/>
    <n v="4935943.5599999996"/>
    <n v="0"/>
    <s v="NO_CONCILIADO"/>
  </r>
  <r>
    <x v="44"/>
    <m/>
    <x v="44"/>
    <x v="58"/>
    <s v="T04058670001"/>
    <s v="DEV"/>
    <n v="405867"/>
    <m/>
    <s v="CONTABILIZACION ORDENES DE TRANSFERENCIA GRACOS"/>
    <m/>
    <m/>
    <m/>
    <m/>
    <n v="4935943.5599999996"/>
    <n v="0"/>
    <s v="NO_CONCILIADO"/>
  </r>
  <r>
    <x v="44"/>
    <m/>
    <x v="44"/>
    <x v="58"/>
    <s v="T04058690001"/>
    <s v="DEV"/>
    <n v="405869"/>
    <m/>
    <s v="CONTABILIZACION ORDENES DE TRANSFERENCIA GRACOS"/>
    <m/>
    <m/>
    <m/>
    <m/>
    <n v="4935943.5599999996"/>
    <n v="0"/>
    <s v="NO_CONCILIADO"/>
  </r>
  <r>
    <x v="44"/>
    <m/>
    <x v="44"/>
    <x v="58"/>
    <s v="T04058710001"/>
    <s v="DEV"/>
    <n v="405871"/>
    <m/>
    <s v="CONTABILIZACION ORDENES DE TRANSFERENCIA GRACOS"/>
    <m/>
    <m/>
    <m/>
    <m/>
    <n v="13557148.810000001"/>
    <n v="0"/>
    <s v="NO_CONCILIADO"/>
  </r>
  <r>
    <x v="44"/>
    <m/>
    <x v="44"/>
    <x v="58"/>
    <s v="T04058730001"/>
    <s v="DEV"/>
    <n v="405873"/>
    <m/>
    <s v="CONTABILIZACION ORDENES DE TRANSFERENCIA GRACOS"/>
    <m/>
    <m/>
    <m/>
    <m/>
    <n v="13557148.810000001"/>
    <n v="0"/>
    <s v="NO_CONCILIADO"/>
  </r>
  <r>
    <x v="44"/>
    <m/>
    <x v="44"/>
    <x v="58"/>
    <s v="T04058750001"/>
    <s v="DEV"/>
    <n v="405875"/>
    <m/>
    <s v="CONTABILIZACION ORDENES DE TRANSFERENCIA GRACOS"/>
    <m/>
    <m/>
    <m/>
    <m/>
    <n v="2494254.5"/>
    <n v="0"/>
    <s v="NO_CONCILIADO"/>
  </r>
  <r>
    <x v="44"/>
    <m/>
    <x v="44"/>
    <x v="58"/>
    <s v="T04058770001"/>
    <s v="DEV"/>
    <n v="405877"/>
    <m/>
    <s v="CONTABILIZACION ORDENES DE TRANSFERENCIA GRACOS"/>
    <m/>
    <m/>
    <m/>
    <m/>
    <n v="122839.14"/>
    <n v="0"/>
    <s v="NO_CONCILIADO"/>
  </r>
  <r>
    <x v="44"/>
    <m/>
    <x v="44"/>
    <x v="58"/>
    <s v="T04058790001"/>
    <s v="DEV"/>
    <n v="405879"/>
    <m/>
    <s v="CONTABILIZACION ORDENES DE TRANSFERENCIA GRACOS"/>
    <m/>
    <m/>
    <m/>
    <m/>
    <n v="1319565.8600000001"/>
    <n v="0"/>
    <s v="NO_CONCILIADO"/>
  </r>
  <r>
    <x v="44"/>
    <m/>
    <x v="44"/>
    <x v="58"/>
    <s v="T04058810001"/>
    <s v="DEV"/>
    <n v="405881"/>
    <m/>
    <s v="CONTABILIZACION ORDENES DE TRANSFERENCIA GRACOS"/>
    <m/>
    <m/>
    <m/>
    <m/>
    <n v="3442064.96"/>
    <n v="0"/>
    <s v="NO_CONCILIADO"/>
  </r>
  <r>
    <x v="44"/>
    <m/>
    <x v="44"/>
    <x v="58"/>
    <s v="T04058830001"/>
    <s v="DEV"/>
    <n v="405883"/>
    <m/>
    <s v="CONTABILIZACION ORDENES DE TRANSFERENCIA GRACOS"/>
    <m/>
    <m/>
    <m/>
    <m/>
    <n v="13805073.189999999"/>
    <n v="0"/>
    <s v="NO_CONCILIADO"/>
  </r>
  <r>
    <x v="44"/>
    <m/>
    <x v="44"/>
    <x v="58"/>
    <s v="T04058850001"/>
    <s v="DEV"/>
    <n v="405885"/>
    <m/>
    <s v="CONTABILIZACION ORDENES DE TRANSFERENCIA GRACOS"/>
    <m/>
    <m/>
    <m/>
    <m/>
    <n v="564855.9"/>
    <n v="0"/>
    <s v="NO_CONCILIADO"/>
  </r>
  <r>
    <x v="44"/>
    <m/>
    <x v="44"/>
    <x v="58"/>
    <s v="T04058870001"/>
    <s v="DEV"/>
    <n v="405887"/>
    <m/>
    <s v="CONTABILIZACION ORDENES DE TRANSFERENCIA GRACOS"/>
    <m/>
    <m/>
    <m/>
    <m/>
    <n v="642068.15"/>
    <n v="0"/>
    <s v="NO_CONCILIADO"/>
  </r>
  <r>
    <x v="44"/>
    <m/>
    <x v="44"/>
    <x v="58"/>
    <s v="T04058890001"/>
    <s v="DEV"/>
    <n v="405889"/>
    <m/>
    <s v="CONTABILIZACION ORDENES DE TRANSFERENCIA GRACOS"/>
    <m/>
    <m/>
    <m/>
    <m/>
    <n v="5489462.7599999998"/>
    <n v="0"/>
    <s v="NO_CONCILIADO"/>
  </r>
  <r>
    <x v="44"/>
    <m/>
    <x v="44"/>
    <x v="58"/>
    <s v="T04058910001"/>
    <s v="DEV"/>
    <n v="405891"/>
    <m/>
    <s v="CONTABILIZACION ORDENES DE TRANSFERENCIA GRACOS"/>
    <m/>
    <m/>
    <m/>
    <m/>
    <n v="1493878.6"/>
    <n v="0"/>
    <s v="NO_CONCILIADO"/>
  </r>
  <r>
    <x v="44"/>
    <m/>
    <x v="44"/>
    <x v="58"/>
    <s v="T04058930001"/>
    <s v="DEV"/>
    <n v="405893"/>
    <m/>
    <s v="CONTABILIZACION ORDENES DE TRANSFERENCIA GRACOS"/>
    <m/>
    <m/>
    <m/>
    <m/>
    <n v="2349829.8199999998"/>
    <n v="0"/>
    <s v="NO_CONCILIADO"/>
  </r>
  <r>
    <x v="44"/>
    <m/>
    <x v="44"/>
    <x v="58"/>
    <s v="T04058950001"/>
    <s v="DEV"/>
    <n v="405895"/>
    <m/>
    <s v="CONTABILIZACION ORDENES DE TRANSFERENCIA GRACOS"/>
    <m/>
    <m/>
    <m/>
    <m/>
    <n v="20356097.079999998"/>
    <n v="0"/>
    <s v="NO_CONCILIADO"/>
  </r>
  <r>
    <x v="44"/>
    <m/>
    <x v="44"/>
    <x v="58"/>
    <s v="T04058970001"/>
    <s v="DEV"/>
    <n v="405897"/>
    <m/>
    <s v="CONTABILIZACION ORDENES DE TRANSFERENCIA GRACOS"/>
    <m/>
    <m/>
    <m/>
    <m/>
    <n v="6958477.1500000004"/>
    <n v="0"/>
    <s v="NO_CONCILIADO"/>
  </r>
  <r>
    <x v="44"/>
    <m/>
    <x v="44"/>
    <x v="58"/>
    <s v="T04058990001"/>
    <s v="DEV"/>
    <n v="405899"/>
    <m/>
    <s v="CONTABILIZACION ORDENES DE TRANSFERENCIA GRACOS"/>
    <m/>
    <m/>
    <m/>
    <m/>
    <n v="3202.87"/>
    <n v="0"/>
    <s v="NO_CONCILIADO"/>
  </r>
  <r>
    <x v="44"/>
    <m/>
    <x v="44"/>
    <x v="58"/>
    <s v="T04059010001"/>
    <s v="DEV"/>
    <n v="405901"/>
    <m/>
    <s v="CONTABILIZACION ORDENES DE TRANSFERENCIA GRACOS"/>
    <m/>
    <m/>
    <m/>
    <m/>
    <n v="14143.12"/>
    <n v="0"/>
    <s v="NO_CONCILIADO"/>
  </r>
  <r>
    <x v="44"/>
    <m/>
    <x v="44"/>
    <x v="58"/>
    <s v="T04059030001"/>
    <s v="DEV"/>
    <n v="405903"/>
    <m/>
    <s v="CONTABILIZACION ORDENES DE TRANSFERENCIA GRACOS"/>
    <m/>
    <m/>
    <m/>
    <m/>
    <n v="3485.7"/>
    <n v="0"/>
    <s v="NO_CONCILIADO"/>
  </r>
  <r>
    <x v="44"/>
    <m/>
    <x v="44"/>
    <x v="58"/>
    <s v="T04059050001"/>
    <s v="DEV"/>
    <n v="405905"/>
    <m/>
    <s v="CONTABILIZACION ORDENES DE TRANSFERENCIA GRACOS"/>
    <m/>
    <m/>
    <m/>
    <m/>
    <n v="4998.54"/>
    <n v="0"/>
    <s v="NO_CONCILIADO"/>
  </r>
  <r>
    <x v="44"/>
    <m/>
    <x v="44"/>
    <x v="58"/>
    <s v="T04059070001"/>
    <s v="DEV"/>
    <n v="405907"/>
    <m/>
    <s v="CONTABILIZACION ORDENES DE TRANSFERENCIA GRACOS"/>
    <m/>
    <m/>
    <m/>
    <m/>
    <n v="27088.91"/>
    <n v="0"/>
    <s v="NO_CONCILIADO"/>
  </r>
  <r>
    <x v="44"/>
    <m/>
    <x v="44"/>
    <x v="58"/>
    <s v="T04059090001"/>
    <s v="DEV"/>
    <n v="405909"/>
    <m/>
    <s v="CONTABILIZACION ORDENES DE TRANSFERENCIA GRACOS"/>
    <m/>
    <m/>
    <m/>
    <m/>
    <n v="38845.71"/>
    <n v="0"/>
    <s v="NO_CONCILIADO"/>
  </r>
  <r>
    <x v="44"/>
    <m/>
    <x v="44"/>
    <x v="58"/>
    <s v="T04059110001"/>
    <s v="DEV"/>
    <n v="405911"/>
    <m/>
    <s v="CONTABILIZACION ORDENES DE TRANSFERENCIA GRACOS"/>
    <m/>
    <m/>
    <m/>
    <m/>
    <n v="3866.5"/>
    <n v="0"/>
    <s v="NO_CONCILIADO"/>
  </r>
  <r>
    <x v="44"/>
    <m/>
    <x v="44"/>
    <x v="58"/>
    <s v="T04059130001"/>
    <s v="DEV"/>
    <n v="405913"/>
    <m/>
    <s v="CONTABILIZACION ORDENES DE TRANSFERENCIA GRACOS"/>
    <m/>
    <m/>
    <m/>
    <m/>
    <n v="13324.18"/>
    <n v="0"/>
    <s v="NO_CONCILIADO"/>
  </r>
  <r>
    <x v="44"/>
    <m/>
    <x v="44"/>
    <x v="58"/>
    <s v="T04059150001"/>
    <s v="DEV"/>
    <n v="405915"/>
    <m/>
    <s v="CONTABILIZACION ORDENES DE TRANSFERENCIA GRACOS"/>
    <m/>
    <m/>
    <m/>
    <m/>
    <n v="30048.58"/>
    <n v="0"/>
    <s v="NO_CONCILIADO"/>
  </r>
  <r>
    <x v="44"/>
    <m/>
    <x v="44"/>
    <x v="58"/>
    <s v="T04059170001"/>
    <s v="DEV"/>
    <n v="405917"/>
    <m/>
    <s v="CONTABILIZACION ORDENES DE TRANSFERENCIA GRACOS"/>
    <m/>
    <m/>
    <m/>
    <m/>
    <n v="36596.39"/>
    <n v="0"/>
    <s v="NO_CONCILIADO"/>
  </r>
  <r>
    <x v="44"/>
    <m/>
    <x v="44"/>
    <x v="58"/>
    <s v="T04059200001"/>
    <s v="DEV"/>
    <n v="405920"/>
    <m/>
    <s v="CONTABILIZACION ORDENES DE TRANSFERENCIA GRACOS"/>
    <m/>
    <m/>
    <m/>
    <m/>
    <n v="13557148.810000001"/>
    <n v="0"/>
    <s v="NO_CONCILIADO"/>
  </r>
  <r>
    <x v="44"/>
    <m/>
    <x v="44"/>
    <x v="58"/>
    <s v="T04059220001"/>
    <s v="DEV"/>
    <n v="405922"/>
    <m/>
    <s v="CONTABILIZACION ORDENES DE TRANSFERENCIA GRACOS"/>
    <m/>
    <m/>
    <m/>
    <m/>
    <n v="13557148.810000001"/>
    <n v="0"/>
    <s v="NO_CONCILIADO"/>
  </r>
  <r>
    <x v="44"/>
    <m/>
    <x v="44"/>
    <x v="58"/>
    <s v="T04059240001"/>
    <s v="DEV"/>
    <n v="405924"/>
    <m/>
    <s v="CONTABILIZACION ORDENES DE TRANSFERENCIA GRACOS"/>
    <m/>
    <m/>
    <m/>
    <m/>
    <n v="13557148.810000001"/>
    <n v="0"/>
    <s v="NO_CONCILIADO"/>
  </r>
  <r>
    <x v="44"/>
    <m/>
    <x v="44"/>
    <x v="58"/>
    <s v="T04059260001"/>
    <s v="DEV"/>
    <n v="405926"/>
    <m/>
    <s v="CONTABILIZACION ORDENES DE TRANSFERENCIA GRACOS"/>
    <m/>
    <m/>
    <m/>
    <m/>
    <n v="2494254.5"/>
    <n v="0"/>
    <s v="NO_CONCILIADO"/>
  </r>
  <r>
    <x v="44"/>
    <m/>
    <x v="44"/>
    <x v="58"/>
    <s v="T04059280001"/>
    <s v="DEV"/>
    <n v="405928"/>
    <m/>
    <s v="CONTABILIZACION ORDENES DE TRANSFERENCIA GRACOS"/>
    <m/>
    <m/>
    <m/>
    <m/>
    <n v="2494254.5"/>
    <n v="0"/>
    <s v="NO_CONCILIADO"/>
  </r>
  <r>
    <x v="44"/>
    <m/>
    <x v="44"/>
    <x v="58"/>
    <s v="T04059300001"/>
    <s v="DEV"/>
    <n v="405930"/>
    <m/>
    <s v="CONTABILIZACION ORDENES DE TRANSFERENCIA GRACOS"/>
    <m/>
    <m/>
    <m/>
    <m/>
    <n v="2494254.5"/>
    <n v="0"/>
    <s v="NO_CONCILIADO"/>
  </r>
  <r>
    <x v="44"/>
    <m/>
    <x v="44"/>
    <x v="58"/>
    <s v="T04059320001"/>
    <s v="DEV"/>
    <n v="405932"/>
    <m/>
    <s v="CONTABILIZACION ORDENES DE TRANSFERENCIA GRACOS"/>
    <m/>
    <m/>
    <m/>
    <m/>
    <n v="2494254.5"/>
    <n v="0"/>
    <s v="NO_CONCILIADO"/>
  </r>
  <r>
    <x v="44"/>
    <m/>
    <x v="44"/>
    <x v="58"/>
    <s v="T04059340001"/>
    <s v="DEV"/>
    <n v="405934"/>
    <m/>
    <s v="CONTABILIZACION ORDENES DE TRANSFERENCIA GRACOS"/>
    <m/>
    <m/>
    <m/>
    <m/>
    <n v="1479397.55"/>
    <n v="0"/>
    <s v="NO_CONCILIADO"/>
  </r>
  <r>
    <x v="44"/>
    <m/>
    <x v="44"/>
    <x v="58"/>
    <s v="T04059360001"/>
    <s v="DEV"/>
    <n v="405936"/>
    <m/>
    <s v="CONTABILIZACION ORDENES DE TRANSFERENCIA GRACOS"/>
    <m/>
    <m/>
    <m/>
    <m/>
    <n v="2160261.6800000002"/>
    <n v="0"/>
    <s v="NO_CONCILIADO"/>
  </r>
  <r>
    <x v="44"/>
    <m/>
    <x v="44"/>
    <x v="58"/>
    <s v="T04059380001"/>
    <s v="DEV"/>
    <n v="405938"/>
    <m/>
    <s v="CONTABILIZACION ORDENES DE TRANSFERENCIA GRACOS"/>
    <m/>
    <m/>
    <m/>
    <m/>
    <n v="480433.1"/>
    <n v="0"/>
    <s v="NO_CONCILIADO"/>
  </r>
  <r>
    <x v="44"/>
    <m/>
    <x v="44"/>
    <x v="58"/>
    <s v="T04059400001"/>
    <s v="DEV"/>
    <n v="405940"/>
    <m/>
    <s v="CONTABILIZACION ORDENES DE TRANSFERENCIA GRACOS"/>
    <m/>
    <m/>
    <m/>
    <m/>
    <n v="4063339.14"/>
    <n v="0"/>
    <s v="NO_CONCILIADO"/>
  </r>
  <r>
    <x v="10"/>
    <m/>
    <x v="10"/>
    <x v="58"/>
    <s v="G13039840003"/>
    <s v="CVD"/>
    <n v="1303984"/>
    <m/>
    <s v="PROVISION DE FONDOS A SOLICITUD DE YACIMIENTOS PETROLIFEROS FISCALES BOLIVIANOS SEGUN SOLICITUD YPFB-0109-2020 REF: PAGO A YPFB CHACO SA POR SERV INT DE TRANSP MI DUCTO MENOR CARRASCO BULO BULO FEBRERO 2020 LIB. 00513012007 YPFB - RECURSOS NACIONALIZACIÓN"/>
    <m/>
    <m/>
    <m/>
    <m/>
    <n v="50"/>
    <n v="0"/>
    <s v="NO_CONCILIADO"/>
  </r>
  <r>
    <x v="44"/>
    <m/>
    <x v="44"/>
    <x v="58"/>
    <s v="T04059420001"/>
    <s v="DEV"/>
    <n v="405942"/>
    <m/>
    <s v="CONTABILIZACION ORDENES DE TRANSFERENCIA GRACOS"/>
    <m/>
    <m/>
    <m/>
    <m/>
    <n v="5933412.5300000003"/>
    <n v="0"/>
    <s v="NO_CONCILIADO"/>
  </r>
  <r>
    <x v="44"/>
    <m/>
    <x v="44"/>
    <x v="58"/>
    <s v="T04059820001"/>
    <s v="DEV"/>
    <n v="405982"/>
    <m/>
    <s v="CONTABILIZACION ORDENES DE TRANSFERENCIA GRACOS"/>
    <m/>
    <m/>
    <m/>
    <m/>
    <n v="1929398.67"/>
    <n v="0"/>
    <s v="NO_CONCILIADO"/>
  </r>
  <r>
    <x v="44"/>
    <m/>
    <x v="44"/>
    <x v="58"/>
    <s v="T04059800001"/>
    <s v="DEV"/>
    <n v="405980"/>
    <m/>
    <s v="CONTABILIZACION ORDENES DE TRANSFERENCIA GRACOS"/>
    <m/>
    <m/>
    <m/>
    <m/>
    <n v="10486958.83"/>
    <n v="0"/>
    <s v="NO_CONCILIADO"/>
  </r>
  <r>
    <x v="44"/>
    <m/>
    <x v="44"/>
    <x v="58"/>
    <s v="T04059780001"/>
    <s v="DEV"/>
    <n v="405978"/>
    <m/>
    <s v="CONTABILIZACION ORDENES DE TRANSFERENCIA GRACOS"/>
    <m/>
    <m/>
    <m/>
    <m/>
    <n v="4103113.15"/>
    <n v="0"/>
    <s v="NO_CONCILIADO"/>
  </r>
  <r>
    <x v="44"/>
    <m/>
    <x v="44"/>
    <x v="58"/>
    <s v="T04059760001"/>
    <s v="DEV"/>
    <n v="405976"/>
    <m/>
    <s v="CONTABILIZACION ORDENES DE TRANSFERENCIA GRACOS"/>
    <m/>
    <m/>
    <m/>
    <m/>
    <n v="12772149.960000001"/>
    <n v="0"/>
    <s v="NO_CONCILIADO"/>
  </r>
  <r>
    <x v="44"/>
    <m/>
    <x v="44"/>
    <x v="58"/>
    <s v="T04059740001"/>
    <s v="DEV"/>
    <n v="405974"/>
    <m/>
    <s v="CONTABILIZACION ORDENES DE TRANSFERENCIA GRACOS"/>
    <m/>
    <m/>
    <m/>
    <m/>
    <n v="4650137.92"/>
    <n v="0"/>
    <s v="NO_CONCILIADO"/>
  </r>
  <r>
    <x v="44"/>
    <m/>
    <x v="44"/>
    <x v="58"/>
    <s v="T04059720001"/>
    <s v="DEV"/>
    <n v="405972"/>
    <m/>
    <s v="CONTABILIZACION ORDENES DE TRANSFERENCIA GRACOS"/>
    <m/>
    <m/>
    <m/>
    <m/>
    <n v="3818135.92"/>
    <n v="0"/>
    <s v="NO_CONCILIADO"/>
  </r>
  <r>
    <x v="44"/>
    <m/>
    <x v="44"/>
    <x v="58"/>
    <s v="T04059700001"/>
    <s v="DEV"/>
    <n v="405970"/>
    <m/>
    <s v="CONTABILIZACION ORDENES DE TRANSFERENCIA GRACOS"/>
    <m/>
    <m/>
    <m/>
    <m/>
    <n v="1763515.7"/>
    <n v="0"/>
    <s v="NO_CONCILIADO"/>
  </r>
  <r>
    <x v="44"/>
    <m/>
    <x v="44"/>
    <x v="58"/>
    <s v="T04059680001"/>
    <s v="DEV"/>
    <n v="405968"/>
    <m/>
    <s v="CONTABILIZACION ORDENES DE TRANSFERENCIA GRACOS"/>
    <m/>
    <m/>
    <m/>
    <m/>
    <n v="4507288.91"/>
    <n v="0"/>
    <s v="NO_CONCILIADO"/>
  </r>
  <r>
    <x v="44"/>
    <m/>
    <x v="44"/>
    <x v="58"/>
    <s v="T04059660001"/>
    <s v="DEV"/>
    <n v="405966"/>
    <m/>
    <s v="CONTABILIZACION ORDENES DE TRANSFERENCIA GRACOS"/>
    <m/>
    <m/>
    <m/>
    <m/>
    <n v="1641032.67"/>
    <n v="0"/>
    <s v="NO_CONCILIADO"/>
  </r>
  <r>
    <x v="44"/>
    <m/>
    <x v="44"/>
    <x v="58"/>
    <s v="T04059640001"/>
    <s v="DEV"/>
    <n v="405964"/>
    <m/>
    <s v="CONTABILIZACION ORDENES DE TRANSFERENCIA GRACOS"/>
    <m/>
    <m/>
    <m/>
    <m/>
    <n v="1998626.63"/>
    <n v="0"/>
    <s v="NO_CONCILIADO"/>
  </r>
  <r>
    <x v="44"/>
    <m/>
    <x v="44"/>
    <x v="58"/>
    <s v="T04059620001"/>
    <s v="DEV"/>
    <n v="405962"/>
    <m/>
    <s v="CONTABILIZACION ORDENES DE TRANSFERENCIA GRACOS"/>
    <m/>
    <m/>
    <m/>
    <m/>
    <n v="1739360.68"/>
    <n v="0"/>
    <s v="NO_CONCILIADO"/>
  </r>
  <r>
    <x v="44"/>
    <m/>
    <x v="44"/>
    <x v="58"/>
    <s v="T04059440001"/>
    <s v="DEV"/>
    <n v="405944"/>
    <m/>
    <s v="CONTABILIZACION ORDENES DE TRANSFERENCIA GRACOS"/>
    <m/>
    <m/>
    <m/>
    <m/>
    <n v="337392.02"/>
    <n v="0"/>
    <s v="NO_CONCILIADO"/>
  </r>
  <r>
    <x v="44"/>
    <m/>
    <x v="44"/>
    <x v="58"/>
    <s v="T04059460001"/>
    <s v="DEV"/>
    <n v="405946"/>
    <m/>
    <s v="CONTABILIZACION ORDENES DE TRANSFERENCIA GRACOS"/>
    <m/>
    <m/>
    <m/>
    <m/>
    <n v="1117807.6399999999"/>
    <n v="0"/>
    <s v="NO_CONCILIADO"/>
  </r>
  <r>
    <x v="44"/>
    <m/>
    <x v="44"/>
    <x v="58"/>
    <s v="T04059480001"/>
    <s v="DEV"/>
    <n v="405948"/>
    <m/>
    <s v="CONTABILIZACION ORDENES DE TRANSFERENCIA GRACOS"/>
    <m/>
    <m/>
    <m/>
    <m/>
    <n v="5026208.88"/>
    <n v="0"/>
    <s v="NO_CONCILIADO"/>
  </r>
  <r>
    <x v="44"/>
    <m/>
    <x v="44"/>
    <x v="58"/>
    <s v="T04059500001"/>
    <s v="DEV"/>
    <n v="405950"/>
    <m/>
    <s v="CONTABILIZACION ORDENES DE TRANSFERENCIA GRACOS"/>
    <m/>
    <m/>
    <m/>
    <m/>
    <n v="285805.64"/>
    <n v="0"/>
    <s v="NO_CONCILIADO"/>
  </r>
  <r>
    <x v="44"/>
    <m/>
    <x v="44"/>
    <x v="58"/>
    <s v="T04059520001"/>
    <s v="DEV"/>
    <n v="405952"/>
    <m/>
    <s v="CONTABILIZACION ORDENES DE TRANSFERENCIA GRACOS"/>
    <m/>
    <m/>
    <m/>
    <m/>
    <n v="784998.86"/>
    <n v="0"/>
    <s v="NO_CONCILIADO"/>
  </r>
  <r>
    <x v="44"/>
    <m/>
    <x v="44"/>
    <x v="58"/>
    <s v="T04059540001"/>
    <s v="DEV"/>
    <n v="405954"/>
    <m/>
    <s v="CONTABILIZACION ORDENES DE TRANSFERENCIA GRACOS"/>
    <m/>
    <m/>
    <m/>
    <m/>
    <n v="3070189.98"/>
    <n v="0"/>
    <s v="NO_CONCILIADO"/>
  </r>
  <r>
    <x v="44"/>
    <m/>
    <x v="44"/>
    <x v="58"/>
    <s v="T04059560001"/>
    <s v="DEV"/>
    <n v="405956"/>
    <m/>
    <s v="CONTABILIZACION ORDENES DE TRANSFERENCIA GRACOS"/>
    <m/>
    <m/>
    <m/>
    <m/>
    <n v="9454035.6699999999"/>
    <n v="0"/>
    <s v="NO_CONCILIADO"/>
  </r>
  <r>
    <x v="44"/>
    <m/>
    <x v="44"/>
    <x v="58"/>
    <s v="T04059580001"/>
    <s v="DEV"/>
    <n v="405958"/>
    <m/>
    <s v="CONTABILIZACION ORDENES DE TRANSFERENCIA GRACOS"/>
    <m/>
    <m/>
    <m/>
    <m/>
    <n v="2539867.87"/>
    <n v="0"/>
    <s v="NO_CONCILIADO"/>
  </r>
  <r>
    <x v="44"/>
    <m/>
    <x v="44"/>
    <x v="58"/>
    <s v="T04059600001"/>
    <s v="DEV"/>
    <n v="405960"/>
    <m/>
    <s v="CONTABILIZACION ORDENES DE TRANSFERENCIA GRACOS"/>
    <m/>
    <m/>
    <m/>
    <m/>
    <n v="144424.68"/>
    <n v="0"/>
    <s v="NO_CONCILIADO"/>
  </r>
  <r>
    <x v="44"/>
    <m/>
    <x v="44"/>
    <x v="58"/>
    <s v="T04059900001"/>
    <s v="DEV"/>
    <n v="405990"/>
    <m/>
    <s v="CONTABILIZACION ORDENES DE TRANSFERENCIA GRACOS"/>
    <m/>
    <m/>
    <m/>
    <m/>
    <n v="7840116.1900000004"/>
    <n v="0"/>
    <s v="NO_CONCILIADO"/>
  </r>
  <r>
    <x v="44"/>
    <m/>
    <x v="44"/>
    <x v="58"/>
    <s v="T04059920001"/>
    <s v="DEV"/>
    <n v="405992"/>
    <m/>
    <s v="CONTABILIZACION ORDENES DE TRANSFERENCIA GRACOS"/>
    <m/>
    <m/>
    <m/>
    <m/>
    <n v="94341740.659999996"/>
    <n v="0"/>
    <s v="NO_CONCILIADO"/>
  </r>
  <r>
    <x v="44"/>
    <m/>
    <x v="44"/>
    <x v="58"/>
    <s v="T04059940001"/>
    <s v="DEV"/>
    <n v="405994"/>
    <m/>
    <s v="CONTABILIZACION ORDENES DE TRANSFERENCIA GRACOS"/>
    <m/>
    <m/>
    <m/>
    <m/>
    <n v="40548026.049999997"/>
    <n v="0"/>
    <s v="NO_CONCILIADO"/>
  </r>
  <r>
    <x v="44"/>
    <m/>
    <x v="44"/>
    <x v="58"/>
    <s v="T04059960001"/>
    <s v="DEV"/>
    <n v="405996"/>
    <m/>
    <s v="CONTABILIZACION ORDENES DE TRANSFERENCIA GRACOS"/>
    <m/>
    <m/>
    <m/>
    <m/>
    <n v="9862.6200000000008"/>
    <n v="0"/>
    <s v="NO_CONCILIADO"/>
  </r>
  <r>
    <x v="44"/>
    <m/>
    <x v="44"/>
    <x v="58"/>
    <s v="T04059980001"/>
    <s v="DEV"/>
    <n v="405998"/>
    <m/>
    <s v="CONTABILIZACION ORDENES DE TRANSFERENCIA GRACOS"/>
    <m/>
    <m/>
    <m/>
    <m/>
    <n v="14401.75"/>
    <n v="0"/>
    <s v="NO_CONCILIADO"/>
  </r>
  <r>
    <x v="44"/>
    <m/>
    <x v="44"/>
    <x v="58"/>
    <s v="T04060000001"/>
    <s v="DEV"/>
    <n v="406000"/>
    <m/>
    <s v="CONTABILIZACION ORDENES DE TRANSFERENCIA GRACOS"/>
    <m/>
    <m/>
    <m/>
    <m/>
    <n v="818.95"/>
    <n v="0"/>
    <s v="NO_CONCILIADO"/>
  </r>
  <r>
    <x v="44"/>
    <m/>
    <x v="44"/>
    <x v="58"/>
    <s v="T04060020001"/>
    <s v="DEV"/>
    <n v="406002"/>
    <m/>
    <s v="CONTABILIZACION ORDENES DE TRANSFERENCIA GRACOS"/>
    <m/>
    <m/>
    <m/>
    <m/>
    <n v="14143.12"/>
    <n v="0"/>
    <s v="NO_CONCILIADO"/>
  </r>
  <r>
    <x v="44"/>
    <m/>
    <x v="44"/>
    <x v="58"/>
    <s v="T04060040001"/>
    <s v="DEV"/>
    <n v="406004"/>
    <m/>
    <s v="CONTABILIZACION ORDENES DE TRANSFERENCIA GRACOS"/>
    <m/>
    <m/>
    <m/>
    <m/>
    <n v="14143.12"/>
    <n v="0"/>
    <s v="NO_CONCILIADO"/>
  </r>
  <r>
    <x v="44"/>
    <m/>
    <x v="44"/>
    <x v="58"/>
    <s v="T04060060001"/>
    <s v="DEV"/>
    <n v="406006"/>
    <m/>
    <s v="CONTABILIZACION ORDENES DE TRANSFERENCIA GRACOS"/>
    <m/>
    <m/>
    <m/>
    <m/>
    <n v="14143.12"/>
    <n v="0"/>
    <s v="NO_CONCILIADO"/>
  </r>
  <r>
    <x v="44"/>
    <m/>
    <x v="44"/>
    <x v="58"/>
    <s v="T04060080001"/>
    <s v="DEV"/>
    <n v="406008"/>
    <m/>
    <s v="CONTABILIZACION ORDENES DE TRANSFERENCIA GRACOS"/>
    <m/>
    <m/>
    <m/>
    <m/>
    <n v="14143.12"/>
    <n v="0"/>
    <s v="NO_CONCILIADO"/>
  </r>
  <r>
    <x v="44"/>
    <m/>
    <x v="44"/>
    <x v="58"/>
    <s v="T04060100001"/>
    <s v="DEV"/>
    <n v="406010"/>
    <m/>
    <s v="CONTABILIZACION ORDENES DE TRANSFERENCIA GRACOS"/>
    <m/>
    <m/>
    <m/>
    <m/>
    <n v="270320.15000000002"/>
    <n v="0"/>
    <s v="NO_CONCILIADO"/>
  </r>
  <r>
    <x v="44"/>
    <m/>
    <x v="44"/>
    <x v="58"/>
    <s v="T04060500001"/>
    <s v="DEV"/>
    <n v="406050"/>
    <m/>
    <s v="CONTABILIZACION ORDENES DE TRANSFERENCIA GRACOS"/>
    <m/>
    <m/>
    <m/>
    <m/>
    <n v="11756.81"/>
    <n v="0"/>
    <s v="NO_CONCILIADO"/>
  </r>
  <r>
    <x v="44"/>
    <m/>
    <x v="44"/>
    <x v="58"/>
    <s v="T04060140001"/>
    <s v="DEV"/>
    <n v="406014"/>
    <m/>
    <s v="CONTABILIZACION ORDENES DE TRANSFERENCIA GRACOS"/>
    <m/>
    <m/>
    <m/>
    <m/>
    <n v="289.42"/>
    <n v="0"/>
    <s v="NO_CONCILIADO"/>
  </r>
  <r>
    <x v="44"/>
    <m/>
    <x v="44"/>
    <x v="58"/>
    <s v="T04060160001"/>
    <s v="DEV"/>
    <n v="406016"/>
    <m/>
    <s v="CONTABILIZACION ORDENES DE TRANSFERENCIA GRACOS"/>
    <m/>
    <m/>
    <m/>
    <m/>
    <n v="1131.97"/>
    <n v="0"/>
    <s v="NO_CONCILIADO"/>
  </r>
  <r>
    <x v="44"/>
    <m/>
    <x v="44"/>
    <x v="58"/>
    <s v="T04060180001"/>
    <s v="DEV"/>
    <n v="406018"/>
    <m/>
    <s v="CONTABILIZACION ORDENES DE TRANSFERENCIA GRACOS"/>
    <m/>
    <m/>
    <m/>
    <m/>
    <n v="4998.54"/>
    <n v="0"/>
    <s v="NO_CONCILIADO"/>
  </r>
  <r>
    <x v="44"/>
    <m/>
    <x v="44"/>
    <x v="58"/>
    <s v="T04060200001"/>
    <s v="DEV"/>
    <n v="406020"/>
    <m/>
    <s v="CONTABILIZACION ORDENES DE TRANSFERENCIA GRACOS"/>
    <m/>
    <m/>
    <m/>
    <m/>
    <n v="4998.54"/>
    <n v="0"/>
    <s v="NO_CONCILIADO"/>
  </r>
  <r>
    <x v="44"/>
    <m/>
    <x v="44"/>
    <x v="58"/>
    <s v="T04060220001"/>
    <s v="DEV"/>
    <n v="406022"/>
    <m/>
    <s v="CONTABILIZACION ORDENES DE TRANSFERENCIA GRACOS"/>
    <m/>
    <m/>
    <m/>
    <m/>
    <n v="4998.54"/>
    <n v="0"/>
    <s v="NO_CONCILIADO"/>
  </r>
  <r>
    <x v="44"/>
    <m/>
    <x v="44"/>
    <x v="58"/>
    <s v="T04060240001"/>
    <s v="DEV"/>
    <n v="406024"/>
    <m/>
    <s v="CONTABILIZACION ORDENES DE TRANSFERENCIA GRACOS"/>
    <m/>
    <m/>
    <m/>
    <m/>
    <n v="4998.54"/>
    <n v="0"/>
    <s v="NO_CONCILIADO"/>
  </r>
  <r>
    <x v="44"/>
    <m/>
    <x v="44"/>
    <x v="58"/>
    <s v="T04060260001"/>
    <s v="DEV"/>
    <n v="406026"/>
    <m/>
    <s v="CONTABILIZACION ORDENES DE TRANSFERENCIA GRACOS"/>
    <m/>
    <m/>
    <m/>
    <m/>
    <n v="39556.06"/>
    <n v="0"/>
    <s v="NO_CONCILIADO"/>
  </r>
  <r>
    <x v="44"/>
    <m/>
    <x v="44"/>
    <x v="58"/>
    <s v="T04060280001"/>
    <s v="DEV"/>
    <n v="406028"/>
    <m/>
    <s v="CONTABILIZACION ORDENES DE TRANSFERENCIA GRACOS"/>
    <m/>
    <m/>
    <m/>
    <m/>
    <n v="2249.2600000000002"/>
    <n v="0"/>
    <s v="NO_CONCILIADO"/>
  </r>
  <r>
    <x v="44"/>
    <m/>
    <x v="44"/>
    <x v="58"/>
    <s v="T04060300001"/>
    <s v="DEV"/>
    <n v="406030"/>
    <m/>
    <s v="CONTABILIZACION ORDENES DE TRANSFERENCIA GRACOS"/>
    <m/>
    <m/>
    <m/>
    <m/>
    <n v="8797.1299999999992"/>
    <n v="0"/>
    <s v="NO_CONCILIADO"/>
  </r>
  <r>
    <x v="44"/>
    <m/>
    <x v="44"/>
    <x v="58"/>
    <s v="T04060320001"/>
    <s v="DEV"/>
    <n v="406032"/>
    <m/>
    <s v="CONTABILIZACION ORDENES DE TRANSFERENCIA GRACOS"/>
    <m/>
    <m/>
    <m/>
    <m/>
    <n v="38845.71"/>
    <n v="0"/>
    <s v="NO_CONCILIADO"/>
  </r>
  <r>
    <x v="44"/>
    <m/>
    <x v="44"/>
    <x v="58"/>
    <s v="T04060340001"/>
    <s v="DEV"/>
    <n v="406034"/>
    <m/>
    <s v="CONTABILIZACION ORDENES DE TRANSFERENCIA GRACOS"/>
    <m/>
    <m/>
    <m/>
    <m/>
    <n v="38845.71"/>
    <n v="0"/>
    <s v="NO_CONCILIADO"/>
  </r>
  <r>
    <x v="44"/>
    <m/>
    <x v="44"/>
    <x v="58"/>
    <s v="T04060360001"/>
    <s v="DEV"/>
    <n v="406036"/>
    <m/>
    <s v="CONTABILIZACION ORDENES DE TRANSFERENCIA GRACOS"/>
    <m/>
    <m/>
    <m/>
    <m/>
    <n v="38845.71"/>
    <n v="0"/>
    <s v="NO_CONCILIADO"/>
  </r>
  <r>
    <x v="44"/>
    <m/>
    <x v="44"/>
    <x v="58"/>
    <s v="T04060380001"/>
    <s v="DEV"/>
    <n v="406038"/>
    <m/>
    <s v="CONTABILIZACION ORDENES DE TRANSFERENCIA GRACOS"/>
    <m/>
    <m/>
    <m/>
    <m/>
    <n v="38845.71"/>
    <n v="0"/>
    <s v="NO_CONCILIADO"/>
  </r>
  <r>
    <x v="44"/>
    <m/>
    <x v="44"/>
    <x v="58"/>
    <s v="T04060400001"/>
    <s v="DEV"/>
    <n v="406040"/>
    <m/>
    <s v="CONTABILIZACION ORDENES DE TRANSFERENCIA GRACOS"/>
    <m/>
    <m/>
    <m/>
    <m/>
    <n v="46389.86"/>
    <n v="0"/>
    <s v="NO_CONCILIADO"/>
  </r>
  <r>
    <x v="44"/>
    <m/>
    <x v="44"/>
    <x v="58"/>
    <s v="T04060420001"/>
    <s v="DEV"/>
    <n v="406042"/>
    <m/>
    <s v="CONTABILIZACION ORDENES DE TRANSFERENCIA GRACOS"/>
    <m/>
    <m/>
    <m/>
    <m/>
    <n v="4709.05"/>
    <n v="0"/>
    <s v="NO_CONCILIADO"/>
  </r>
  <r>
    <x v="44"/>
    <m/>
    <x v="44"/>
    <x v="58"/>
    <s v="T04060440001"/>
    <s v="DEV"/>
    <n v="406044"/>
    <m/>
    <s v="CONTABILIZACION ORDENES DE TRANSFERENCIA GRACOS"/>
    <m/>
    <m/>
    <m/>
    <m/>
    <n v="1512.84"/>
    <n v="0"/>
    <s v="NO_CONCILIADO"/>
  </r>
  <r>
    <x v="44"/>
    <m/>
    <x v="44"/>
    <x v="58"/>
    <s v="T04060460001"/>
    <s v="DEV"/>
    <n v="406046"/>
    <m/>
    <s v="CONTABILIZACION ORDENES DE TRANSFERENCIA GRACOS"/>
    <m/>
    <m/>
    <m/>
    <m/>
    <n v="4280.43"/>
    <n v="0"/>
    <s v="NO_CONCILIADO"/>
  </r>
  <r>
    <x v="44"/>
    <m/>
    <x v="44"/>
    <x v="58"/>
    <s v="T04060480001"/>
    <s v="DEV"/>
    <n v="406048"/>
    <m/>
    <s v="CONTABILIZACION ORDENES DE TRANSFERENCIA GRACOS"/>
    <m/>
    <m/>
    <m/>
    <m/>
    <n v="10940.19"/>
    <n v="0"/>
    <s v="NO_CONCILIADO"/>
  </r>
  <r>
    <x v="44"/>
    <m/>
    <x v="44"/>
    <x v="58"/>
    <s v="T04059880001"/>
    <s v="DEV"/>
    <n v="405988"/>
    <m/>
    <s v="CONTABILIZACION ORDENES DE TRANSFERENCIA GRACOS"/>
    <m/>
    <m/>
    <m/>
    <m/>
    <n v="15874141.939999999"/>
    <n v="0"/>
    <s v="NO_CONCILIADO"/>
  </r>
  <r>
    <x v="44"/>
    <m/>
    <x v="44"/>
    <x v="58"/>
    <s v="T04059860001"/>
    <s v="DEV"/>
    <n v="405986"/>
    <m/>
    <s v="CONTABILIZACION ORDENES DE TRANSFERENCIA GRACOS"/>
    <m/>
    <m/>
    <m/>
    <m/>
    <n v="16190056.810000001"/>
    <n v="0"/>
    <s v="NO_CONCILIADO"/>
  </r>
  <r>
    <x v="44"/>
    <m/>
    <x v="44"/>
    <x v="58"/>
    <s v="T04059840001"/>
    <s v="DEV"/>
    <n v="405984"/>
    <m/>
    <s v="CONTABILIZACION ORDENES DE TRANSFERENCIA GRACOS"/>
    <m/>
    <m/>
    <m/>
    <m/>
    <n v="754893.88"/>
    <n v="0"/>
    <s v="NO_CONCILIADO"/>
  </r>
  <r>
    <x v="12"/>
    <m/>
    <x v="12"/>
    <x v="58"/>
    <s v="S09814360004"/>
    <s v="COB"/>
    <n v="981436"/>
    <m/>
    <s v="'TRANSFERENCIA DE FONDOS||S/G. NOTA CITE: MH/VTCP/DGT/UO/OB N°1844/2008 DE F.21-10-2008 DEL MIN.DE HACIENDA S/G. DETALLE ADJUNTO. DEBITO DE LA LIBRETA N° 00099021001, REPOSICION UTILES DE ESCRITORIO."/>
    <m/>
    <m/>
    <m/>
    <m/>
    <n v="50"/>
    <n v="0"/>
    <s v="NO_CONCILIADO"/>
  </r>
  <r>
    <x v="44"/>
    <m/>
    <x v="44"/>
    <x v="58"/>
    <s v="T04060120001"/>
    <s v="DEV"/>
    <n v="406012"/>
    <m/>
    <s v="CONTABILIZACION ORDENES DE TRANSFERENCIA GRACOS"/>
    <m/>
    <m/>
    <m/>
    <m/>
    <n v="5089.91"/>
    <n v="0"/>
    <s v="NO_CONCILIADO"/>
  </r>
  <r>
    <x v="10"/>
    <m/>
    <x v="10"/>
    <x v="59"/>
    <s v="G13040730003"/>
    <s v="CVD"/>
    <n v="1304073"/>
    <m/>
    <s v="PROVISION DE FONDOS A SOLICITUD DE YACIMIENTOS PETROLIFEROS FISCALES BOLIVIANOS SEGUN SOLICITUD YPFB-0111-2020 REF: PAGO A YPFB TRANSPORTE SA POR SCD Y TEMIN TRANS GN MI FIRME E INTERRUMPIBLE Y ME FIRME FEBRERO 2020 LIB. 00513012007 YPFB - RECURSOS NACIONALIZACIÓN"/>
    <m/>
    <m/>
    <m/>
    <m/>
    <n v="50"/>
    <n v="0"/>
    <s v="NO_CONCILIADO"/>
  </r>
  <r>
    <x v="10"/>
    <m/>
    <x v="10"/>
    <x v="59"/>
    <s v="G13040780003"/>
    <s v="CVD"/>
    <n v="1304078"/>
    <m/>
    <s v="PROVISION DE FONDOS A SOLICITUD DE YACIMIENTOS PETROLIFEROS FISCALES BOLIVIANOS SEGUN SOLICITUD YPFB-0108-2020 REF: PAGO A YPFB TRANSPORTE SA POR SCD Y TEMIN TRANSP DE GN LINEA 12 FEBRERO 2020 LIB. 00513012007 YPFB - RECURSOS NACIONALIZACIÓN"/>
    <m/>
    <m/>
    <m/>
    <m/>
    <n v="50"/>
    <n v="0"/>
    <s v="NO_CONCILIADO"/>
  </r>
  <r>
    <x v="10"/>
    <m/>
    <x v="10"/>
    <x v="59"/>
    <s v="G13040830003"/>
    <s v="CVD"/>
    <n v="1304083"/>
    <m/>
    <s v="PROVISION DE FONDOS A SOLICITUD DE YACIMIENTOS PETROLIFEROS FISCALES BOLIVIANOS SEGUN SOLICITUD YPFB-0118-2020 REF: PAGO POR EXP DE GN A LA ARGENTINA OP GJA 104 20 RT ME PLUSPETROL BOLIVIA CORP SA ENERO 2020 LIB. 00513012007 YPFB - RECURSOS NACIONALIZACIÓN"/>
    <m/>
    <m/>
    <m/>
    <m/>
    <n v="50"/>
    <n v="0"/>
    <s v="NO_CONCILIADO"/>
  </r>
  <r>
    <x v="10"/>
    <m/>
    <x v="10"/>
    <x v="59"/>
    <s v="G13041710003"/>
    <s v="CVD"/>
    <n v="1304171"/>
    <m/>
    <s v="PROVISION DE FONDOS A SOLICITUD DE YACIMIENTOS PETROLIFEROS FISCALES BOLIVIANOS SEGUN SOLICITUD YPFB-0113-2020 REF: PAGO A YPFB TRANSIERRA SA POR SERVICIO INTERRUMPIBLE ACUERDO TEMPORAL SCD Y TEMIN FEBRERO 2020 LIB. 00513012007 YPFB - RECURSOS NACIONALIZACIÓN"/>
    <m/>
    <m/>
    <m/>
    <m/>
    <n v="50"/>
    <n v="0"/>
    <s v="NO_CONCILIADO"/>
  </r>
  <r>
    <x v="10"/>
    <m/>
    <x v="10"/>
    <x v="59"/>
    <s v="G13041760003"/>
    <s v="CVD"/>
    <n v="1304176"/>
    <m/>
    <s v="PROVISION DE FONDOS A SOLICITUD DE YACIMIENTOS PETROLIFEROS FISCALES BOLIVIANOS SEGUN SOLICITUD YPFB-0115-2020 REF: PAGO A YPFB TRANSIERRA SA POR SCD Y TEMIN SERVICIO FIRME DE TRANSP DE GN FEBRERO 2020 LIB. 00513012007 YPFB - RECURSOS NACIONALIZACIÓN"/>
    <m/>
    <m/>
    <m/>
    <m/>
    <n v="50"/>
    <n v="0"/>
    <s v="NO_CONCILIADO"/>
  </r>
  <r>
    <x v="59"/>
    <m/>
    <x v="59"/>
    <x v="59"/>
    <s v="S09815460001"/>
    <s v="COB"/>
    <n v="981546"/>
    <m/>
    <s v="'COBRO DE'||UTILES DE ESCRITORIO S/G. NOTA CITE: MEFP/VTCP/DGCP/UF-224/2020 DE LA FECHA, DEL MIN.DE ECONOMIA Y FINANZAS PUBLICAS.(HRE-TSO-1395), DEBITO AUTOMATICO A EBA - PROMIEL EN FAVOR DEL FIDEICOMISO FINPRO. DEBITO LIBRETA 00599042001 EBA-ENDULZANTES ADM Y OPERAT.(COMPL.COMPROB.0981544 DE LA FECHA)"/>
    <m/>
    <m/>
    <m/>
    <m/>
    <n v="50"/>
    <n v="0"/>
    <s v="NO_CONCILIADO"/>
  </r>
  <r>
    <x v="11"/>
    <m/>
    <x v="11"/>
    <x v="59"/>
    <s v="G13044140003"/>
    <s v="COB"/>
    <n v="13371"/>
    <m/>
    <s v="PAGO A BANCO EUROPEO DE INV PRÉSTAMO FI No 85175 VCTO. 31-03-2020 POR CUENTA DE TGN , NTI. 013371 VALOR 31-03-2020 COMISIONES USD 145.891,67 CTA. 3987 CUENTA UNICA DEL TESORO LIB. 00099021001 REF.: COMISIONES BANCARIAS"/>
    <m/>
    <m/>
    <m/>
    <m/>
    <n v="970.54"/>
    <n v="0"/>
    <s v="NO_CONCILIADO"/>
  </r>
  <r>
    <x v="59"/>
    <m/>
    <x v="59"/>
    <x v="59"/>
    <s v="S09815440001"/>
    <s v="DEV"/>
    <n v="981544"/>
    <m/>
    <s v="||TRANSFERENCIA DE FONDOS S/G. NOTA CITE: MEFP/VTCP/DGCP/UF-224/2020 DE LA FECHA, DEL MIN.DE ECONOMIA Y FINANZAS PUBLICAS.(HRE-TSO-1395), DEBITO AUTOMATICO A EBA - PROMIEL EN FAVOR DEL FIDEICOMISO FINPRO. DEBITO DE LA LIBRETA 00599042001 EBA-ENDULZANTES ADMINISTRACION Y OPERATIVO."/>
    <m/>
    <m/>
    <m/>
    <m/>
    <n v="12390177.800000001"/>
    <n v="0"/>
    <s v="NO_CONCILIADO"/>
  </r>
  <r>
    <x v="10"/>
    <m/>
    <x v="10"/>
    <x v="59"/>
    <s v="G13044110001"/>
    <s v="CVD"/>
    <n v="1304411"/>
    <m/>
    <s v="COBRO COSTOS DE PAPELERIA SEGUN TRANSFERENCIA DEL EXTERIOR POR ORDEN DE LIB. 00513062001 YPFB-OPERACIONES PLANTA DE SEPARACION DE LIQUIDOS RIO GRANDE"/>
    <m/>
    <m/>
    <m/>
    <m/>
    <n v="50"/>
    <n v="0"/>
    <s v="NO_CONCILIADO"/>
  </r>
  <r>
    <x v="11"/>
    <m/>
    <x v="11"/>
    <x v="59"/>
    <s v="G13044170003"/>
    <s v="CRV"/>
    <n v="1304417"/>
    <m/>
    <s v="PAGO A NATIXIS FRANCIA PRÉSTAMO 931-OB1 VCTO. 31-03-2020 POR CUENTA DE SEMAPA , VALOR 31-03-2020 CAPITAL EUR 32.274,00 INTERESES EUR 879,98 LIB. 00099031002 RECUP.DIFERENCIALES CAPITAL E INTERES-CRED.EXT."/>
    <m/>
    <m/>
    <m/>
    <m/>
    <n v="0"/>
    <n v="4948.63"/>
    <s v="NO_CONCILIADO"/>
  </r>
  <r>
    <x v="11"/>
    <m/>
    <x v="11"/>
    <x v="59"/>
    <s v="G13044180003"/>
    <s v="CRV"/>
    <n v="1304418"/>
    <m/>
    <s v="PAGO A NATIXIS FRANCIA PRÉSTAMO 931-OA1 VCTO. 31-03-2020 POR CUENTA DE GMSCZ , VALOR 31-03-2020 CAPITAL EUR 8.968,00 INTERESES EUR 1.864,43 LIB. 00099031002 RECUP.DIFERENCIALES CAPITAL E INTERES-CRED.EXT."/>
    <m/>
    <m/>
    <m/>
    <m/>
    <n v="0"/>
    <n v="10484.76"/>
    <s v="NO_CONCILIADO"/>
  </r>
  <r>
    <x v="0"/>
    <m/>
    <x v="0"/>
    <x v="60"/>
    <s v="O18345040002"/>
    <s v="BOD"/>
    <n v="1834504"/>
    <m/>
    <s v="00099021001 DEPOSITO DE EFECTIVO, DEPOSITANTE: JUAN CARLOS RUIZ RADA, CONCEPTO: PLAN DE PAGO MENSUAL - JUAN CARLOS RUIZ RADA, CUENTA DE DEPOSITO: CUENTA UNICA DEL TESORO"/>
    <m/>
    <m/>
    <m/>
    <m/>
    <n v="0"/>
    <n v="1700"/>
    <s v="NO_CONCILIADO"/>
  </r>
  <r>
    <x v="0"/>
    <m/>
    <x v="0"/>
    <x v="60"/>
    <s v="O18345120002"/>
    <s v="BOD"/>
    <n v="1834512"/>
    <m/>
    <s v="00099021001 DEPOSITO DE EFECTIVO, DEPOSITANTE: ROBERTO FLOR CALZADILLA, CONCEPTO: DEVOLUCION, CUENTA DE DEPOSITO: CUENTA UNICA DEL TESORO"/>
    <m/>
    <m/>
    <m/>
    <m/>
    <n v="0"/>
    <n v="1360"/>
    <s v="NO_CONCILIADO"/>
  </r>
  <r>
    <x v="62"/>
    <m/>
    <x v="62"/>
    <x v="61"/>
    <s v="O18351640002"/>
    <s v="BOD"/>
    <n v="1835164"/>
    <m/>
    <s v="00586012001 DEPOSITO DE EFECTIVO, DEPOSITANTE: LUIS FERNANDO TORREZ AUZA, CONCEPTO: DEVOLUCION AL PREVENTIVO 147 FONDOS EN A. PARA CONVOCATORIA, CUENTA DE DEPOSITO: CUENTA UNICA DEL TESORO"/>
    <m/>
    <m/>
    <m/>
    <m/>
    <n v="0"/>
    <n v="1900"/>
    <s v="NO_CONCILIADO"/>
  </r>
  <r>
    <x v="71"/>
    <m/>
    <x v="71"/>
    <x v="61"/>
    <s v="O18351810002"/>
    <s v="BOD"/>
    <n v="1835181"/>
    <m/>
    <s v="00593012001 DEPOSITO DE EFECTIVO, DEPOSITANTE: EMPRESA ESTATAL YACANA-OROZA NENA CRISTIAN A., CONCEPTO: DEVOLUCION  C-31 N 20, CUENTA DE DEPOSITO: CUENTA UNICA DEL TESORO"/>
    <m/>
    <m/>
    <m/>
    <m/>
    <n v="0"/>
    <n v="369"/>
    <s v="NO_CONCILIADO"/>
  </r>
  <r>
    <x v="35"/>
    <m/>
    <x v="35"/>
    <x v="62"/>
    <s v="O18353110002"/>
    <s v="BOD"/>
    <n v="1835311"/>
    <m/>
    <s v="00070011102 DEPOSITO DE EFECTIVO, DEPOSITANTE: ERICK ELVIS ALCOCER, CONCEPTO: DEVOLUCION DE 1 DIA DE VIATICOS, CUENTA DE DEPOSITO: CUENTA UNICA DEL TESORO"/>
    <m/>
    <m/>
    <m/>
    <m/>
    <n v="0"/>
    <n v="323"/>
    <s v="NO_CONCILIADO"/>
  </r>
  <r>
    <x v="35"/>
    <m/>
    <x v="35"/>
    <x v="62"/>
    <s v="O18353120002"/>
    <s v="BOD"/>
    <n v="1835312"/>
    <m/>
    <s v="00070011102 DEPOSITO DE EFECTIVO, DEPOSITANTE: CARLOS CAYOJA, CONCEPTO: DEVOLUCION DE 1 DIA DE VATICOS, CUENTA DE DEPOSITO: CUENTA UNICA DEL TESORO"/>
    <m/>
    <m/>
    <m/>
    <m/>
    <n v="0"/>
    <n v="323"/>
    <s v="NO_CONCILIADO"/>
  </r>
  <r>
    <x v="35"/>
    <m/>
    <x v="35"/>
    <x v="62"/>
    <s v="O18353130002"/>
    <s v="BOD"/>
    <n v="1835313"/>
    <m/>
    <s v="00070011102 DEPOSITO DE EFECTIVO, DEPOSITANTE: RAUL HUGO APAZA, CONCEPTO: DEVOLUCION DE 1 DIA DE VIATICOS, CUENTA DE DEPOSITO: CUENTA UNICA DEL TESORO"/>
    <m/>
    <m/>
    <m/>
    <m/>
    <n v="0"/>
    <n v="323"/>
    <s v="NO_CONCILIADO"/>
  </r>
  <r>
    <x v="59"/>
    <m/>
    <x v="59"/>
    <x v="63"/>
    <s v="O18357140002"/>
    <s v="BOD"/>
    <n v="1835714"/>
    <m/>
    <s v="00599022001 DEPOSITO DE EFECTIVO, DEPOSITANTE: EBA - LUIS GUTIERREZ IBAÑEZ, CONCEPTO: DEVOLUCION DE RECURSOS NO EJECUTADOS PREV 73, CUENTA DE DEPOSITO: CUENTA UNICA DEL TESORO"/>
    <m/>
    <m/>
    <m/>
    <m/>
    <n v="0"/>
    <n v="869"/>
    <s v="NO_CONCILIADO"/>
  </r>
  <r>
    <x v="32"/>
    <m/>
    <x v="32"/>
    <x v="64"/>
    <s v="O18358420002"/>
    <s v="BOD"/>
    <n v="1835842"/>
    <m/>
    <s v="00099021001 DEPOSITO DE EFECTIVO, DEPOSITANTE: IRMA BARUSKA NINAVIA LOPEZ, CONCEPTO: DEVOLUCION DE SALARIO EQUIVOCADO, CUENTA DE DEPOSITO: CUENTA UNICA DEL TESORO / DJBR."/>
    <m/>
    <m/>
    <m/>
    <m/>
    <n v="0"/>
    <n v="8830.42"/>
    <s v="NO_CONCILIADO"/>
  </r>
  <r>
    <x v="35"/>
    <m/>
    <x v="35"/>
    <x v="65"/>
    <s v="O18361200002"/>
    <s v="BOD"/>
    <n v="1836120"/>
    <m/>
    <s v="00070011102 DEPOSITO DE EFECTIVO, DEPOSITANTE: EFRAIN HILARION NINA AVALOS, CONCEPTO: DEVOLUCION DE VIATICOS, CUENTA DE DEPOSITO: CUENTA UNICA DEL TESORO"/>
    <m/>
    <m/>
    <m/>
    <m/>
    <n v="0"/>
    <n v="371"/>
    <s v="NO_CONCILIADO"/>
  </r>
  <r>
    <x v="32"/>
    <m/>
    <x v="32"/>
    <x v="66"/>
    <s v="O18362610002"/>
    <s v="BOD"/>
    <n v="1836261"/>
    <m/>
    <s v="00046021109 DEPOSITO DE EFECTIVO, DEPOSITANTE: MARIA CECILIA CHAVEZ GUTIERREZ, CONCEPTO: DEVOLUCION DE SALDO FONDOS EN AVANCE REFRIGERIOS REUNION COORDINACION, CUENTA DE DEPOSITO: CUENTA UNICA DEL TESORO"/>
    <m/>
    <m/>
    <m/>
    <m/>
    <n v="0"/>
    <n v="250"/>
    <s v="NO_CONCILIADO"/>
  </r>
  <r>
    <x v="35"/>
    <m/>
    <x v="35"/>
    <x v="66"/>
    <s v="O18362710002"/>
    <s v="BOD"/>
    <n v="1836271"/>
    <m/>
    <s v="00070011102 DEPOSITO DE EFECTIVO, DEPOSITANTE: CARLOS EDUARDO CAYOJA, CONCEPTO: DEVOLUCION DE VIATICOS POR VIAJE REALIZADO, CUENTA DE DEPOSITO: CUENTA UNICA DEL TESORO"/>
    <m/>
    <m/>
    <m/>
    <m/>
    <n v="0"/>
    <n v="242.25"/>
    <s v="NO_CONCILIADO"/>
  </r>
  <r>
    <x v="59"/>
    <m/>
    <x v="59"/>
    <x v="66"/>
    <s v="O18362730002"/>
    <s v="BOD"/>
    <n v="1836273"/>
    <m/>
    <s v="00599062001 DEPOSITO DE EFECTIVO, DEPOSITANTE: EBA-ACOPIO Y BENEFICIADO CASTAÑA, CONCEPTO: DEVOLUCION DE SUELDO FELIN FERRUFINO MEDINA SUELDO DE FEBRERO 2020 MARZO 2020, CUENTA DE DEPOSITO: CUENTA UNICA DEL TESORO"/>
    <m/>
    <m/>
    <m/>
    <m/>
    <n v="0"/>
    <n v="9303.3700000000008"/>
    <s v="NO_CONCILIADO"/>
  </r>
  <r>
    <x v="59"/>
    <m/>
    <x v="59"/>
    <x v="66"/>
    <s v="O18362740002"/>
    <s v="BOD"/>
    <n v="1836274"/>
    <m/>
    <s v="00599062001 DEPOSITO DE EFECTIVO, DEPOSITANTE: EBA- ACOPIO Y BENEFICIADO CASTAÑA, CONCEPTO: DEVOLUCION DE SUELDO FELIN FERRUFINO MEDINA SUELDO DE FEBRERO 2020 MARZO 2020, CUENTA DE DEPOSITO: CUENTA UNICA DEL TESORO"/>
    <m/>
    <m/>
    <m/>
    <m/>
    <n v="0"/>
    <n v="9303.3700000000008"/>
    <s v="NO_CONCILIADO"/>
  </r>
  <r>
    <x v="25"/>
    <m/>
    <x v="25"/>
    <x v="67"/>
    <s v="O18364180002"/>
    <s v="BOD"/>
    <n v="1836418"/>
    <m/>
    <s v="00030014201 DEPOSITO DE EFECTIVO, DEPOSITANTE: HARRY MELGAR BELLO, CONCEPTO: SALDOS NO EJECUTADOS DE FONDOS EN AVANCE C-31 N° 444, CUENTA DE DEPOSITO: CUENTA UNICA DEL TESORO"/>
    <m/>
    <m/>
    <m/>
    <m/>
    <n v="0"/>
    <n v="6884"/>
    <s v="NO_CONCILIADO"/>
  </r>
  <r>
    <x v="0"/>
    <m/>
    <x v="0"/>
    <x v="67"/>
    <s v="O18364460002"/>
    <s v="BOD"/>
    <n v="1836446"/>
    <m/>
    <s v="00099021001 DEPOSITO DE EFECTIVO, DEPOSITANTE: GEORGINA NINA LUNA, CONCEPTO: DEVOLUCION EXCEDENTE, CUENTA DE DEPOSITO: CUENTA UNICA DEL TESORO"/>
    <m/>
    <m/>
    <m/>
    <m/>
    <n v="0"/>
    <n v="0.2"/>
    <s v="NO_CONCILIADO"/>
  </r>
  <r>
    <x v="24"/>
    <m/>
    <x v="24"/>
    <x v="68"/>
    <s v="O18369300002"/>
    <s v="BOD"/>
    <n v="1836930"/>
    <m/>
    <s v="00099021001 DEPOSITO DE EFECTIVO, DEPOSITANTE: VDS-SC, CONCEPTO: LICENCIA SIN GOCE DE HABERES MARZO 2020 SR. DIEGO BUSTAMANTE PAZ, CUENTA DE DEPOSITO: CUENTA UNICA DEL TESORO"/>
    <m/>
    <m/>
    <m/>
    <m/>
    <n v="0"/>
    <n v="549.4"/>
    <s v="NO_CONCILIADO"/>
  </r>
  <r>
    <x v="71"/>
    <m/>
    <x v="71"/>
    <x v="69"/>
    <s v="O18370860002"/>
    <s v="BOD"/>
    <n v="1837086"/>
    <m/>
    <s v="00593012001 DEPOSITO DE EFECTIVO, DEPOSITANTE: EMPRESA ESTATAL YACANA, CONCEPTO: REVERSION PREV. 54, CUENTA DE DEPOSITO: CUENTA UNICA DEL TESORO"/>
    <m/>
    <m/>
    <m/>
    <m/>
    <n v="0"/>
    <n v="0.35"/>
    <s v="NO_CONCILIADO"/>
  </r>
  <r>
    <x v="71"/>
    <m/>
    <x v="71"/>
    <x v="69"/>
    <s v="O18370870002"/>
    <s v="BOD"/>
    <n v="1837087"/>
    <m/>
    <s v="00593012001 DEPOSITO DE EFECTIVO, DEPOSITANTE: EMPRESA ESTATAL YACANA, CONCEPTO: REVERSION PREV. 40, CUENTA DE DEPOSITO: CUENTA UNICA DEL TESORO"/>
    <m/>
    <m/>
    <m/>
    <m/>
    <n v="0"/>
    <n v="0.7"/>
    <s v="NO_CONCILIADO"/>
  </r>
  <r>
    <x v="12"/>
    <m/>
    <x v="12"/>
    <x v="69"/>
    <s v="O18371070002"/>
    <s v="BOD"/>
    <n v="1837107"/>
    <m/>
    <s v="00222012001 DEPOSITO DE EFECTIVO, DEPOSITANTE: INIAF, CONCEPTO: DEVOLUCION DE SUELDO DEL SEÑOR OCTAVIO BECERRA GUZMAN, CUENTA DE DEPOSITO: CUENTA UNICA DEL TESORO"/>
    <m/>
    <m/>
    <m/>
    <m/>
    <n v="0"/>
    <n v="6286.63"/>
    <s v="NO_CONCILIADO"/>
  </r>
  <r>
    <x v="12"/>
    <m/>
    <x v="12"/>
    <x v="69"/>
    <s v="O18371080002"/>
    <s v="BOD"/>
    <n v="1837108"/>
    <m/>
    <s v="00222012001 DEPOSITO DE EFECTIVO, DEPOSITANTE: INIAF, CONCEPTO: DEVOLUCION DE SUELDO DEL SEÑOR MARTIN HUAYTA URQUIZO, CUENTA DE DEPOSITO: CUENTA UNICA DEL TESORO"/>
    <m/>
    <m/>
    <m/>
    <m/>
    <n v="0"/>
    <n v="10986.78"/>
    <s v="NO_CONCILIADO"/>
  </r>
  <r>
    <x v="10"/>
    <m/>
    <x v="10"/>
    <x v="70"/>
    <s v="O18372210002"/>
    <s v="BOD"/>
    <n v="1837221"/>
    <m/>
    <s v="00513162001 DEPOSITO DE EFECTIVO, DEPOSITANTE: YPFB-OPERACIONES DISTRITO AMAZONICO, CONCEPTO: DEVOLUCION DE FONDOS NO UTILIZADOS, CUENTA DE DEPOSITO: CUENTA UNICA DEL TESORO"/>
    <m/>
    <m/>
    <m/>
    <m/>
    <n v="0"/>
    <n v="10440"/>
    <s v="NO_CONCILIADO"/>
  </r>
  <r>
    <x v="24"/>
    <m/>
    <x v="24"/>
    <x v="70"/>
    <s v="O18372220002"/>
    <s v="BOD"/>
    <n v="1837222"/>
    <m/>
    <s v="00099021001 DEPOSITO DE EFECTIVO, DEPOSITANTE: RUBEN JAVIER ALVAREZ ALIAGA, CONCEPTO: DEVOLUCION DE SALDOS NO EJECUTADOS DE FONDOS EN AVANCE C-31 N° 567, CUENTA DE DEPOSITO: CUENTA UNICA DEL TESORO / DJBR."/>
    <m/>
    <m/>
    <m/>
    <m/>
    <n v="0"/>
    <n v="846"/>
    <s v="NO_CONCILIADO"/>
  </r>
  <r>
    <x v="0"/>
    <m/>
    <x v="0"/>
    <x v="70"/>
    <s v="O18372460002"/>
    <s v="BOD"/>
    <n v="1837246"/>
    <m/>
    <s v="00099021001 DEPOSITO DE EFECTIVO, DEPOSITANTE: ROBERTO FLOR CALZADILLA, CONCEPTO: DEVOLUCION, CUENTA DE DEPOSITO: CUENTA UNICA DEL TESORO"/>
    <m/>
    <m/>
    <m/>
    <m/>
    <n v="0"/>
    <n v="1360"/>
    <s v="NO_CONCILIADO"/>
  </r>
  <r>
    <x v="10"/>
    <m/>
    <x v="10"/>
    <x v="71"/>
    <s v="G13045000003"/>
    <s v="CVD"/>
    <n v="1304500"/>
    <m/>
    <s v="TRANSFERENCIA DE FONDOS AL EXTERIOR A SOLICITUD DE YACIMIENTOS PETROLIFEROS FISCALES BOLIVIANOS SEGUN SOLICITUD YPFB-0132-2020 REF: TERCER PREPAGO FC PROFORMA ENEX SA POR SUMINISTRO DE PRODUCTO INSUMOS Y ADITIVOS GESTION 2019 LIB. 00513012004 LBP-YPFB-UNICOMERCIAL (4030005415/1-2188907)"/>
    <m/>
    <m/>
    <m/>
    <m/>
    <n v="24853.02"/>
    <n v="0"/>
    <s v="NO_CONCILIADO"/>
  </r>
  <r>
    <x v="11"/>
    <m/>
    <x v="11"/>
    <x v="71"/>
    <s v="G13045190002"/>
    <s v="CRV"/>
    <n v="1304519"/>
    <m/>
    <s v="PAGO PRÉSTAMO IDA 948-BO VCTO. 01-04-2020 POR CUENTA DE SAGUAPAC , VALOR 01-04-2020 CAPITAL USD 135.000,00 INTERESES USD 9.618,75 LIB. 00099021001 - RECURSOS ORDINARIOS (3987) - MDRI"/>
    <m/>
    <m/>
    <m/>
    <m/>
    <n v="0"/>
    <n v="1006546.5"/>
    <s v="NO_CONCILIADO"/>
  </r>
  <r>
    <x v="12"/>
    <m/>
    <x v="12"/>
    <x v="71"/>
    <s v="S09816050001"/>
    <s v="COB"/>
    <n v="981605"/>
    <m/>
    <s v="COBRO DE||COSTO ÚTILES ESCRITORIO POR LA EMISIÓN DEL COMPROBANTE CONTABLE N°981601 DE LA FECHA DE LA LIBRETA N° 00099021001 TGN RECURSOS ORDINARIOS POR COSTO ÚTILES DE ESCRITORIO"/>
    <m/>
    <m/>
    <m/>
    <m/>
    <n v="50"/>
    <n v="0"/>
    <s v="NO_CONCILIADO"/>
  </r>
  <r>
    <x v="78"/>
    <m/>
    <x v="78"/>
    <x v="71"/>
    <s v="S09815990003"/>
    <s v="COB"/>
    <n v="981599"/>
    <m/>
    <s v="||TRANSFERENCIA DE FONDOS S/G. MENSAJE SWIFT N° 4161 DE LA FECHA.(SECTOR PUBLICO-SOBREVUELOS). DEBITO LIBRETA N° 00117012001 ¿DGAC¿, COBRO EMISION COMPROBANTE CONTABLE DE LA FECHA."/>
    <m/>
    <m/>
    <m/>
    <m/>
    <n v="50"/>
    <n v="0"/>
    <s v="NO_CONCILIADO"/>
  </r>
  <r>
    <x v="78"/>
    <m/>
    <x v="78"/>
    <x v="71"/>
    <s v="S09815970003"/>
    <s v="COB"/>
    <n v="981597"/>
    <m/>
    <s v="||TRANSFERENCIA DE FONDOS S/G. MENSAJE SWIFT N° 3157 DE LA FECHA.(SECTOR PUBLICO-SOBREVUELOS). DEBITO LIBRETA N° 00117012001 ¿DGAC¿, COBRO EMISION COMPROBANTE CONTABLE DE LA FECHA."/>
    <m/>
    <m/>
    <m/>
    <m/>
    <n v="50"/>
    <n v="0"/>
    <s v="NO_CONCILIADO"/>
  </r>
  <r>
    <x v="78"/>
    <m/>
    <x v="78"/>
    <x v="71"/>
    <s v="S09815780003"/>
    <s v="COB"/>
    <n v="981578"/>
    <m/>
    <s v="||REGULARIZACION DE NUESTRA OPERACION 0981513 DE F.31/03/2020 EN ATENCION A CORREOS ELECTRONICOS DE LA DGAC Y AASANA DEBITO DE LA LIBRETA 00117012001 DGAC, REPOSICION UTILES DE ESCRITORIO"/>
    <m/>
    <m/>
    <m/>
    <m/>
    <n v="50"/>
    <n v="0"/>
    <s v="NO_CONCILIADO"/>
  </r>
  <r>
    <x v="12"/>
    <m/>
    <x v="12"/>
    <x v="71"/>
    <s v="I00887440002"/>
    <s v="CRV"/>
    <n v="88744"/>
    <m/>
    <s v="TRANSFERENCIA AUTOMATICA SEGUN INSTRUCCION DEL MINISTERIO DE ECONOMIA Y FINANZAS PUBLICAS LIBRETA 00990201001 TGN RECURSOS ORDINARIOS"/>
    <m/>
    <m/>
    <m/>
    <m/>
    <n v="0"/>
    <n v="37774500"/>
    <s v="NO_CONCILIADO"/>
  </r>
  <r>
    <x v="29"/>
    <m/>
    <x v="29"/>
    <x v="60"/>
    <s v="G13047650004"/>
    <s v="DVD"/>
    <n v="10680"/>
    <m/>
    <s v="VENTA DE DIVISAS CON TRANSFERENCIA DE FONDOS A SOLICITUD DE MINISTERIO DE EDUCACION SEGUN SOLICITUD 10680 REF: TRANSFERENCIA PARA LUIS ANDRES MOLLERICON TITIRICO EQUIVALENTES 2.542,67 USD LIB. 00099021001 TGN-RECURSOS ORDINARIOS (3987) POR DIFERENCIAL CAMBIARIO"/>
    <m/>
    <m/>
    <m/>
    <m/>
    <n v="126.58"/>
    <n v="0"/>
    <s v="NO_CONCILIADO"/>
  </r>
  <r>
    <x v="29"/>
    <m/>
    <x v="29"/>
    <x v="60"/>
    <s v="G13047660004"/>
    <s v="DVD"/>
    <n v="10681"/>
    <m/>
    <s v="VENTA DE DIVISAS CON TRANSFERENCIA DE FONDOS A SOLICITUD DE MINISTERIO DE EDUCACION SEGUN SOLICITUD 10681 REF: TRANSFERENCIA PARA WAGENINGEN UNIVERSITY (JANE LEONOR ROQUE MAMANI) EQUIVALENTES 2.118,88 USD LIB. 00099021001 TGN-RECURSOS ORDINARIOS (3987) POR DIFERENCIAL CAMBIARIO"/>
    <m/>
    <m/>
    <m/>
    <m/>
    <n v="105.44"/>
    <n v="0"/>
    <s v="NO_CONCILIADO"/>
  </r>
  <r>
    <x v="29"/>
    <m/>
    <x v="29"/>
    <x v="60"/>
    <s v="G13047670004"/>
    <s v="DVD"/>
    <n v="10693"/>
    <m/>
    <s v="VENTA DE DIVISAS CON TRANSFERENCIA DE FONDOS A SOLICITUD DE MINISTERIO DE EDUCACION SEGUN SOLICITUD 10693 REF: TRANSFERENCIA PARA HELEN LAURA COARITA FERNANDEZ EQUIVALENTES 405,60 USD LIB. 00099021001 TGN-RECURSOS ORDINARIOS (3987) POR DIFERENCIAL CAMBIARIO"/>
    <m/>
    <m/>
    <m/>
    <m/>
    <n v="20.18"/>
    <n v="0"/>
    <s v="NO_CONCILIADO"/>
  </r>
  <r>
    <x v="29"/>
    <m/>
    <x v="29"/>
    <x v="60"/>
    <s v="G13047680004"/>
    <s v="DVD"/>
    <n v="10694"/>
    <m/>
    <s v="VENTA DE DIVISAS CON TRANSFERENCIA DE FONDOS A SOLICITUD DE MINISTERIO DE EDUCACION SEGUN SOLICITUD 10694 REF: TRANSFERENCIA PARA UNIVERSITAT DE BARCELONA (CARLA TATIANA GONZALES GEMIO) EQUIVALENTES 1.494,33 USD LIB. 00099021001 TGN-RECURSOS ORDINARIOS (3987) POR DIFERENCIAL CAMBIARIO"/>
    <m/>
    <m/>
    <m/>
    <m/>
    <n v="74.33"/>
    <n v="0"/>
    <s v="NO_CONCILIADO"/>
  </r>
  <r>
    <x v="29"/>
    <m/>
    <x v="29"/>
    <x v="60"/>
    <s v="G13047690004"/>
    <s v="DVD"/>
    <n v="10697"/>
    <m/>
    <s v="VENTA DE DIVISAS CON TRANSFERENCIA DE FONDOS A SOLICITUD DE MINISTERIO DE EDUCACION SEGUN SOLICITUD 10697 REF: TRANSFERENCIA PARA UNIVERSIDAD POLITECNICA DE CATALUNYA (HILDA GABRIELA TAPIA PEREIRA) EQUIVALENTES 1.235,87 USD LIB. 00099021001 TGN-RECURSOS ORDINARIOS (3987) POR DIFERENCIAL CAMBIARIO"/>
    <m/>
    <m/>
    <m/>
    <m/>
    <n v="61.5"/>
    <n v="0"/>
    <s v="NO_CONCILIADO"/>
  </r>
  <r>
    <x v="29"/>
    <m/>
    <x v="29"/>
    <x v="60"/>
    <s v="G13047700004"/>
    <s v="DVD"/>
    <n v="10698"/>
    <m/>
    <s v="VENTA DE DIVISAS CON TRANSFERENCIA DE FONDOS A SOLICITUD DE MINISTERIO DE EDUCACION SEGUN SOLICITUD 10698 REF: TRANSFERENCIA PARA UNIVERSITEIT UTRECHT (VIOLETA CARMEN ANGULO FERNANDEZ) EQUIVALENTES 28.432,44 USD LIB. 00099021001 TGN-RECURSOS ORDINARIOS (3987) POR DIFERENCIAL CAMBIARIO"/>
    <m/>
    <m/>
    <m/>
    <m/>
    <n v="1415.02"/>
    <n v="0"/>
    <s v="NO_CONCILIADO"/>
  </r>
  <r>
    <x v="16"/>
    <m/>
    <x v="16"/>
    <x v="60"/>
    <s v="G13049810002"/>
    <s v="CRV"/>
    <n v="1304981"/>
    <m/>
    <s v="TRANSFERENCIA DEL EXTERIOR SEGUN SWIFT NOS.4227-4226 DE FECHA 02/04/2020 ORDENANTE: EMBASSY OF BOLIVIA SECCION CONSULAR TOKYO-JAPON LIB. 00010011102 MIN.RELACIONES EXTERIORES - GESTORIA CONSULAR LEY Nº 3108"/>
    <m/>
    <m/>
    <m/>
    <m/>
    <n v="0"/>
    <n v="24394.16"/>
    <s v="NO_CONCILIADO"/>
  </r>
  <r>
    <x v="10"/>
    <m/>
    <x v="10"/>
    <x v="60"/>
    <s v="G13049800001"/>
    <s v="CVD"/>
    <n v="1304980"/>
    <m/>
    <s v="COBRO COSTOS DE PAPELERIA SEGUN TRANSFERENCIA DEL EXTERIOR POR ORDEN DE COPAGAZ DISTRIBUIDORA DE GAS S.A. FECCHA VALOR 02-04-2020REF:INV.230 LIB. 00513062001 YPFB-OPERACIONES PLANTA DE SEPARACION DE LIQUIDOS RIO GRANDE"/>
    <m/>
    <m/>
    <m/>
    <m/>
    <n v="50"/>
    <n v="0"/>
    <s v="NO_CONCILIADO"/>
  </r>
  <r>
    <x v="16"/>
    <m/>
    <x v="16"/>
    <x v="60"/>
    <s v="G13049820001"/>
    <s v="CVD"/>
    <n v="1304982"/>
    <m/>
    <s v="COBRO COSTOS DE PAPELERIA SEGUN TRANSFERENCIA DEL EXTERIOR POR ORDEN DE EMBASSY OF BOLIVIA SECCION CONSULAR TOKYO-JAPON LIB. 00010011102 MIN.RELACIONES EXTERIORES - GESTORIA CONSULAR LEY Nº 3108"/>
    <m/>
    <m/>
    <m/>
    <m/>
    <n v="50"/>
    <n v="0"/>
    <s v="NO_CONCILIADO"/>
  </r>
  <r>
    <x v="21"/>
    <m/>
    <x v="21"/>
    <x v="60"/>
    <s v="S09816280003"/>
    <s v="COB"/>
    <n v="981628"/>
    <m/>
    <s v="||REGULARIZACION DE NUESTRA OPERACION N° 0981602 DE 01/04/2020 EN ATENCION A CORREO ELECTRONICO DE LA AGENCIA PARA EL DESARROLLO DE LA SOCIEDAD DE LA INFORMACION EN BOLIVIA - ADSIB DEBITO DE LA LIBRETA 00119012001 ADSIB, REPOSICION UTILES DE ESCRITORIO."/>
    <m/>
    <m/>
    <m/>
    <m/>
    <n v="50"/>
    <n v="0"/>
    <s v="NO_CONCILIADO"/>
  </r>
  <r>
    <x v="78"/>
    <m/>
    <x v="78"/>
    <x v="60"/>
    <s v="S09816290003"/>
    <s v="COB"/>
    <n v="981629"/>
    <m/>
    <s v="||REGULARIZACION DE NUESTRA OPERACION N° 0981606 DE 01/04/2020 EN ATENCION A CORREOS ELECTRONICOS DE LA DGAC Y AASANA DEBITO DE LA LIBRETA 00117012001 DGAC, REPOSICION UTILES DE ESCRITORIO."/>
    <m/>
    <m/>
    <m/>
    <m/>
    <n v="50"/>
    <n v="0"/>
    <s v="NO_CONCILIADO"/>
  </r>
  <r>
    <x v="78"/>
    <m/>
    <x v="78"/>
    <x v="60"/>
    <s v="S09816300003"/>
    <s v="COB"/>
    <n v="981630"/>
    <m/>
    <s v="||REGULARIZACION DE NUESTRA OPERACION N° 0981603 DE 01/04/2020 EN ATENCION A CORREOS ELECTRONICOS DE LA DGAC Y AASANA DEBITO DE LA LIBRETA 00117012001 DGAC, REPOSICION UTILES DE ESCRITORIO."/>
    <m/>
    <m/>
    <m/>
    <m/>
    <n v="50"/>
    <n v="0"/>
    <s v="NO_CONCILIADO"/>
  </r>
  <r>
    <x v="7"/>
    <m/>
    <x v="7"/>
    <x v="72"/>
    <s v="F0004241"/>
    <s v="DAU"/>
    <n v="1373518"/>
    <m/>
    <s v="A:00099021001 Pago de capital e interes corriente a favor del TGN, adeudado por el GAD Santa Cruz, correspondiente al Présamo Convenio Subsidiario CAF 2324, Preoyecto Sistema de Electrificación rural la Planchada."/>
    <m/>
    <m/>
    <m/>
    <m/>
    <n v="0"/>
    <n v="10800.67"/>
    <s v="NO_CONCILIADO"/>
  </r>
  <r>
    <x v="45"/>
    <m/>
    <x v="45"/>
    <x v="72"/>
    <s v="F0004242"/>
    <s v="NTE"/>
    <n v="1365298"/>
    <m/>
    <s v="De: 00099021001 Transferencia de recursos a solicitud del Órgano Judicial, (operación bimonetaria), SG Nota CITE:UNID. /NAL. /FINANZAS/DAF-OJ N°239/2020, a favor de la Unidad de Liquidación de ECOBOL por Restitución de Certificado Depósito Judicial Nro. 0150231 y 0148190. TC 6.86."/>
    <m/>
    <m/>
    <m/>
    <m/>
    <n v="3087"/>
    <n v="0"/>
    <s v="NO_CONCILIADO"/>
  </r>
  <r>
    <x v="45"/>
    <m/>
    <x v="45"/>
    <x v="72"/>
    <s v="F0004242"/>
    <s v="NTE"/>
    <n v="1365299"/>
    <m/>
    <s v="De: 00099021001 Transferencia de recursos a solicitud del Órgano Judicial, (operación bimonetaria), SG Nota CITE:UNID. /NAL. /FINANZAS/DAF-OJ N°239/2020, a favor de la Unidad de Liquidación de ECOBOL por Restitución de Certificado Depósito Judicial Nro. 0150231 y 0148190. TC 6.86."/>
    <m/>
    <m/>
    <m/>
    <m/>
    <n v="771.75"/>
    <n v="0"/>
    <s v="NO_CONCILIADO"/>
  </r>
  <r>
    <x v="10"/>
    <m/>
    <x v="10"/>
    <x v="72"/>
    <s v="G13051320001"/>
    <s v="CVD"/>
    <n v="1305132"/>
    <m/>
    <s v="COBRO COSTOS DE PAPELERIA POR REGULARIZACION DE TRANSFERENCIA DEL EXTERIOR POR ORDEN DE PETROLEOS PARAGUAYOS PETROPAR, FECHA VALOR 01-04-2020 LIB. 00513062001 YPFB-OPERACIONES PLANTA DE SEPARACION DE LIQUIDOS RIO GRANDE"/>
    <m/>
    <m/>
    <m/>
    <m/>
    <n v="50"/>
    <n v="0"/>
    <s v="NO_CONCILIADO"/>
  </r>
  <r>
    <x v="10"/>
    <m/>
    <x v="10"/>
    <x v="72"/>
    <s v="G13051340001"/>
    <s v="CVD"/>
    <n v="1305134"/>
    <m/>
    <s v="COBRO COSTOS DE PAPELERIA POR REGULARIZACION DE TRANSFERENCIA DEL EXTERIOR POR ORDEN DE PETROLEOS PARAGUAYOS PETROPAR, FECHA VALOR 18-03-2020 LIB. 00513062001 YPFB-OPERACIONES PLANTA DE SEPARACION DE LIQUIDOS RIO GRANDE"/>
    <m/>
    <m/>
    <m/>
    <m/>
    <n v="50"/>
    <n v="0"/>
    <s v="NO_CONCILIADO"/>
  </r>
  <r>
    <x v="78"/>
    <m/>
    <x v="78"/>
    <x v="72"/>
    <s v="S09816760003"/>
    <s v="COB"/>
    <n v="981676"/>
    <m/>
    <s v="||REGULARIZACION DEL COMPROBANTE CONTABLE N°0981655 DE F.02-04-2020 S/G. CORREOS ELECTRONICOS DE LA D.G.A.C. Y AASANA. DEBITO LIBRETA N° 00117012001 ¿DGAC¿, COBRO EMISION COMPROBANTE CONTABLE DE LA FECHA."/>
    <m/>
    <m/>
    <m/>
    <m/>
    <n v="50"/>
    <n v="0"/>
    <s v="NO_CONCILIADO"/>
  </r>
  <r>
    <x v="29"/>
    <m/>
    <x v="29"/>
    <x v="72"/>
    <s v="G13053130004"/>
    <s v="DVD"/>
    <n v="10676"/>
    <m/>
    <s v="VENTA DE DIVISAS CON TRANSFERENCIA DE FONDOS A SOLICITUD DE MINISTERIO DE EDUCACION SEGUN SOLICITUD 10676 REF: TRANSFERENCIA PARA DANA DELIA VALLEJOS LUNA EQUIVALENTES 4.697,52 USD LIB. 00099021001 TGN-RECURSOS ORDINARIOS (3987) POR DIFERENCIAL CAMBIARIO"/>
    <m/>
    <m/>
    <m/>
    <m/>
    <n v="864.34"/>
    <n v="0"/>
    <s v="NO_CONCILIADO"/>
  </r>
  <r>
    <x v="29"/>
    <m/>
    <x v="29"/>
    <x v="72"/>
    <s v="G13053250004"/>
    <s v="DVD"/>
    <n v="10699"/>
    <m/>
    <s v="VENTA DE DIVISAS CON TRANSFERENCIA DE FONDOS A SOLICITUD DE MINISTERIO DE EDUCACION SEGUN SOLICITUD 10699 REF: TRANSFER OF RESOURCES FOR UNIVERSITY OF GLASGOW (LUIS ADOLFO SALINAS SAN MARTIN) EQUIVALENTES 22.861,76 USD LIB. 00099021001 TGN-RECURSOS ORDINARIOS (3987) POR DIFERENCIAL CAMBIARIO"/>
    <m/>
    <m/>
    <m/>
    <m/>
    <n v="5389.24"/>
    <n v="0"/>
    <s v="NO_CONCILIADO"/>
  </r>
  <r>
    <x v="29"/>
    <m/>
    <x v="29"/>
    <x v="72"/>
    <s v="G13053240004"/>
    <s v="DVD"/>
    <n v="10696"/>
    <m/>
    <s v="VENTA DE DIVISAS CON TRANSFERENCIA DE FONDOS A SOLICITUD DE MINISTERIO DE EDUCACION SEGUN SOLICITUD 10696 REF: TRANSFERENCIA PARA UNIVERSITY OF MELBOURNE (CECILIA ALEJANDRA RIOS TERAN) EQUIVALENTES 8.967,37 USD LIB. 00099021001 TGN-RECURSOS ORDINARIOS (3987) POR DIFERENCIAL CAMBIARIO"/>
    <m/>
    <m/>
    <m/>
    <m/>
    <n v="1709.41"/>
    <n v="0"/>
    <s v="NO_CONCILIADO"/>
  </r>
  <r>
    <x v="29"/>
    <m/>
    <x v="29"/>
    <x v="72"/>
    <s v="G13053230004"/>
    <s v="DVD"/>
    <n v="10692"/>
    <m/>
    <s v="VENTA DE DIVISAS CON TRANSFERENCIA DE FONDOS A SOLICITUD DE MINISTERIO DE EDUCACION SEGUN SOLICITUD 10692 REF: TRANSFERENCIA PARA UNIVERSITY OF COPENHAGEN (CARLA XIMENA COLQUE HINOJOSA) EQUIVALENTES 12.091,70 USD LIB. 00099021001 TGN-RECURSOS ORDINARIOS (3987) POR DIFERENCIAL CAMBIARIO"/>
    <m/>
    <m/>
    <m/>
    <m/>
    <n v="1235.1099999999999"/>
    <n v="0"/>
    <s v="NO_CONCILIADO"/>
  </r>
  <r>
    <x v="29"/>
    <m/>
    <x v="29"/>
    <x v="72"/>
    <s v="G13053220004"/>
    <s v="DVD"/>
    <n v="10686"/>
    <m/>
    <s v="VENTA DE DIVISAS CON TRANSFERENCIA DE FONDOS A SOLICITUD DE MINISTERIO DE EDUCACION SEGUN SOLICITUD 10686 REF: TRANSFERENCIA PARA LUCIO RODRIGO ALEJO VARGAS EQUIVALENTES 3.175,56 USD LIB. 00099021001 TGN-RECURSOS ORDINARIOS (3987) POR DIFERENCIAL CAMBIARIO"/>
    <m/>
    <m/>
    <m/>
    <m/>
    <n v="344.35"/>
    <n v="0"/>
    <s v="NO_CONCILIADO"/>
  </r>
  <r>
    <x v="29"/>
    <m/>
    <x v="29"/>
    <x v="72"/>
    <s v="G13053210004"/>
    <s v="DVD"/>
    <n v="10685"/>
    <m/>
    <s v="VENTA DE DIVISAS CON TRANSFERENCIA DE FONDOS A SOLICITUD DE MINISTERIO DE EDUCACION SEGUN SOLICITUD 10685 REF: TRANSFER OF RESOURCES FOR LUIS GASTON LORA SARAVIA EQUIVALENTES 6.068,97 USD LIB. 00099021001 TGN-RECURSOS ORDINARIOS (3987) POR DIFERENCIAL CAMBIARIO"/>
    <m/>
    <m/>
    <m/>
    <m/>
    <n v="1430.66"/>
    <n v="0"/>
    <s v="NO_CONCILIADO"/>
  </r>
  <r>
    <x v="29"/>
    <m/>
    <x v="29"/>
    <x v="72"/>
    <s v="G13053200004"/>
    <s v="DVD"/>
    <n v="10684"/>
    <m/>
    <s v="VENTA DE DIVISAS CON TRANSFERENCIA DE FONDOS A SOLICITUD DE MINISTERIO DE EDUCACION SEGUN SOLICITUD 10684 REF: TRANSFER OF RESOURCES FOR ALISON RAISA QUIROZ VASQUEZ EQUIVALENTES 6.068,97 USD LIB. 00099021001 TGN-RECURSOS ORDINARIOS (3987) POR DIFERENCIAL CAMBIARIO"/>
    <m/>
    <m/>
    <m/>
    <m/>
    <n v="1430.66"/>
    <n v="0"/>
    <s v="NO_CONCILIADO"/>
  </r>
  <r>
    <x v="29"/>
    <m/>
    <x v="29"/>
    <x v="72"/>
    <s v="G13053140004"/>
    <s v="DVD"/>
    <n v="10675"/>
    <m/>
    <s v="VENTA DE DIVISAS CON TRANSFERENCIA DE FONDOS A SOLICITUD DE MINISTERIO DE EDUCACION SEGUN SOLICITUD 10675 REF: TRANSFERENCIA PARA CECILIA ALEJANDRA RIOS TERAN EQUIVALENTES 6.043,73 USD LIB. 00099021001 TGN-RECURSOS ORDINARIOS (3987) POR DIFERENCIAL CAMBIARIO"/>
    <m/>
    <m/>
    <m/>
    <m/>
    <n v="1098.6400000000001"/>
    <n v="0"/>
    <s v="NO_CONCILIADO"/>
  </r>
  <r>
    <x v="29"/>
    <m/>
    <x v="29"/>
    <x v="72"/>
    <s v="G13053150004"/>
    <s v="DVD"/>
    <n v="10677"/>
    <m/>
    <s v="VENTA DE DIVISAS CON TRANSFERENCIA DE FONDOS A SOLICITUD DE MINISTERIO DE EDUCACION SEGUN SOLICITUD 10677 REF: TRANSFERENCIA PARA NATALIA PEREIRA GUTIERREZ EQUIVALENTES 3.928,79 USD LIB. 00099021001 TGN-RECURSOS ORDINARIOS (3987) POR DIFERENCIAL CAMBIARIO"/>
    <m/>
    <m/>
    <m/>
    <m/>
    <n v="742.12"/>
    <n v="0"/>
    <s v="NO_CONCILIADO"/>
  </r>
  <r>
    <x v="29"/>
    <m/>
    <x v="29"/>
    <x v="72"/>
    <s v="G13053160004"/>
    <s v="DVD"/>
    <n v="10678"/>
    <m/>
    <s v="VENTA DE DIVISAS CON TRANSFERENCIA DE FONDOS A SOLICITUD DE MINISTERIO DE EDUCACION SEGUN SOLICITUD 10678 REF: TRANSFER OF RESOURCES FOR MARIA FERNANDA ROJAS MICHAGA EQUIVALENTES 6.068,97 USD LIB. 00099021001 TGN-RECURSOS ORDINARIOS (3987) POR DIFERENCIAL CAMBIARIO"/>
    <m/>
    <m/>
    <m/>
    <m/>
    <n v="1430.66"/>
    <n v="0"/>
    <s v="NO_CONCILIADO"/>
  </r>
  <r>
    <x v="29"/>
    <m/>
    <x v="29"/>
    <x v="72"/>
    <s v="G13053170004"/>
    <s v="DVD"/>
    <n v="10679"/>
    <m/>
    <s v="VENTA DE DIVISAS CON TRANSFERENCIA DE FONDOS A SOLICITUD DE MINISTERIO DE EDUCACION SEGUN SOLICITUD 10679 REF: TRANSFERENCIA PARA CARLA XIMENA COLQUE HINOJOSA EQUIVALENTES 2.867,21 USD LIB. 00099021001 TGN-RECURSOS ORDINARIOS (3987) POR DIFERENCIAL CAMBIARIO"/>
    <m/>
    <m/>
    <m/>
    <m/>
    <n v="295.77999999999997"/>
    <n v="0"/>
    <s v="NO_CONCILIADO"/>
  </r>
  <r>
    <x v="29"/>
    <m/>
    <x v="29"/>
    <x v="72"/>
    <s v="G13053180004"/>
    <s v="DVD"/>
    <n v="10682"/>
    <m/>
    <s v="VENTA DE DIVISAS CON TRANSFERENCIA DE FONDOS A SOLICITUD DE MINISTERIO DE EDUCACION SEGUN SOLICITUD 10682 REF: TRANSFER OF RESOURCES FOR LUIS ADOLFO SALINAS SAN MARTIN EQUIVALENTES 4.855,18 USD LIB. 00099021001 TGN-RECURSOS ORDINARIOS (3987) POR DIFERENCIAL CAMBIARIO"/>
    <m/>
    <m/>
    <m/>
    <m/>
    <n v="1144.52"/>
    <n v="0"/>
    <s v="NO_CONCILIADO"/>
  </r>
  <r>
    <x v="29"/>
    <m/>
    <x v="29"/>
    <x v="72"/>
    <s v="G13053190004"/>
    <s v="DVD"/>
    <n v="10683"/>
    <m/>
    <s v="VENTA DE DIVISAS CON TRANSFERENCIA DE FONDOS A SOLICITUD DE MINISTERIO DE EDUCACION SEGUN SOLICITUD 10683 REF: TRANSFER OF RESOURCES FOR ANNIE CECY ESPINOZA ARISPE EQUIVALENTES 6.068,97 USD LIB. 00099021001 TGN-RECURSOS ORDINARIOS (3987) POR DIFERENCIAL CAMBIARIO"/>
    <m/>
    <m/>
    <m/>
    <m/>
    <n v="1430.66"/>
    <n v="0"/>
    <s v="NO_CONCILIADO"/>
  </r>
  <r>
    <x v="8"/>
    <m/>
    <x v="8"/>
    <x v="73"/>
    <s v="F0004250"/>
    <s v="NTE"/>
    <n v="1375859"/>
    <m/>
    <s v="A:00086038003 Transferencia de recursos a requerimiento del SERNAP mediante nota CITE: NI/DA Nº 0050/2020, correspondiente al pago de salarios a guardaparques a nivel nacional recursos provenientes de FUNDESNAP."/>
    <m/>
    <m/>
    <m/>
    <m/>
    <n v="0"/>
    <n v="554645.63"/>
    <s v="NO_CONCILIADO"/>
  </r>
  <r>
    <x v="78"/>
    <m/>
    <x v="78"/>
    <x v="73"/>
    <s v="S09816870003"/>
    <s v="COB"/>
    <n v="981687"/>
    <m/>
    <s v="||REGULARIZACION DE NUESTRA OPERACION N° 0981668 DE F.03/04/2020 EN ATENCION A CORREOS ELECTRONICOS DE LA DGAC Y AASANA. DEBITO DE LA LIBRETA 00117012001 DGAC, REPOSICION UTILES DE ESCRITORIO."/>
    <m/>
    <m/>
    <m/>
    <m/>
    <n v="50"/>
    <n v="0"/>
    <s v="NO_CONCILIADO"/>
  </r>
  <r>
    <x v="11"/>
    <m/>
    <x v="11"/>
    <x v="73"/>
    <s v="G13057030003"/>
    <s v="COB"/>
    <n v="13469"/>
    <m/>
    <s v="PAGO A BID PRÉSTAMO 2664/BL-BO VCTO. 05-04-2020 POR CUENTA DE TGN , NTI. 013469 VALOR 06-04-2020 COMISIONES USD 805,41 CTA. 3987 CUENTA UNICA DEL TESORO LIB. 00099021001 REF.: COMISIONES BANCARIAS"/>
    <m/>
    <m/>
    <m/>
    <m/>
    <n v="273.83999999999997"/>
    <n v="0"/>
    <s v="NO_CONCILIADO"/>
  </r>
  <r>
    <x v="11"/>
    <m/>
    <x v="11"/>
    <x v="73"/>
    <s v="G13057070003"/>
    <s v="COB"/>
    <n v="13443"/>
    <m/>
    <s v="PAGO A CAF PRÉSTAMO CFA010253 VCTO. 06-04-2020 POR CUENTA DE TGN , NTI. 013443 VALOR 06-04-2020 INTERESES USD 86.783,69 COMISIONES USD 193.383,33 CTA. 3987 CUENTA UNICA DEL TESORO LIB. 00099021001 REF.: COMISIONES BANCARIAS"/>
    <m/>
    <m/>
    <m/>
    <m/>
    <n v="1615.38"/>
    <n v="0"/>
    <s v="NO_CONCILIADO"/>
  </r>
  <r>
    <x v="10"/>
    <m/>
    <x v="10"/>
    <x v="73"/>
    <s v="G13057110001"/>
    <s v="CVD"/>
    <n v="1305711"/>
    <m/>
    <s v="COBRO COSTOS DE PAPELERIA SEGUN TRANSFERENCIA DEL EXTERIOR POR ORDEN DE COPAGAZ DISTRIBUIDORA DE GAS S.A., FECHA VALOR 06-04-2020 REF_INV.242 LIB. 00513062001 YPFB-OPERACIONES PLANTA DE SEPARACION DE LIQUIDOS RIO GRANDE"/>
    <m/>
    <m/>
    <m/>
    <m/>
    <n v="50"/>
    <n v="0"/>
    <s v="NO_CONCILIADO"/>
  </r>
  <r>
    <x v="29"/>
    <m/>
    <x v="29"/>
    <x v="73"/>
    <s v="S09817120001"/>
    <s v="DEV"/>
    <n v="981712"/>
    <m/>
    <s v="||VENTA DE DIVISAS SEGÚN SWIFT NO.4315 DEL BANQUERO NO. DE LA FECHA, POR COBRO DE COMISIONES DE EUR 5,00 POR TRANSFERENCIA DE FONDOS AL EXTERIOR DE EUR 3.600.- FECHA VALOR 05-03.2020 DEL MIN.DE EDUCACIÓN REF:PAGO WALTER AGUSTIN PARADA LIBRETA 00099021001 TGN RECURSOS ORDINARIOS"/>
    <m/>
    <m/>
    <m/>
    <m/>
    <n v="37.51"/>
    <n v="0"/>
    <s v="NO_CONCILIADO"/>
  </r>
  <r>
    <x v="29"/>
    <m/>
    <x v="29"/>
    <x v="73"/>
    <s v="S09817120004"/>
    <s v="COB"/>
    <n v="981712"/>
    <m/>
    <s v="||VENTA DE DIVISAS SEGÚN SWIFT NO.4315 DEL BANQUERO NO. DE LA FECHA, POR COBRO DE COMISIONES DE EUR 5,00 POR TRANSFERENCIA DE FONDOS AL EXTERIOR DE EUR 3.600.- FECHA VALOR 05-03.2020 DEL MIN.DE EDUCACIÓN REF:PAGO WALTER AGUSTIN PARADA CGO.LIBRETA 00099021001 TGN RECURSOS ORDINARIOS (UTILES DE ESCRITORIO)"/>
    <m/>
    <m/>
    <m/>
    <m/>
    <n v="50"/>
    <n v="0"/>
    <s v="NO_CONCILIADO"/>
  </r>
  <r>
    <x v="29"/>
    <m/>
    <x v="29"/>
    <x v="73"/>
    <s v="S09817140004"/>
    <s v="COB"/>
    <n v="981714"/>
    <m/>
    <s v="||VENTA DE DIVISAS SEGÚN SWIFT DEL BANQUERO NO.4317 DE LA FECHA, POR COBRO DE COMISIONES DE EUR 25.- POR TRANSFERENCIA DE FONDOS AL EXTERIOR DE EUR 26.010,85 DE FECHA VALOR 02-04-20 DEL MIN.DE EDUCACIÓN REF:PAGO VIOLETA CARMEN ANGULO FERNANDEZ CGO.LIBRETA 00099021001 TGN RECURSOS ORDINARIOS(COBRO UTILES DE ESCRITORIO)"/>
    <m/>
    <m/>
    <m/>
    <m/>
    <n v="50"/>
    <n v="0"/>
    <s v="NO_CONCILIADO"/>
  </r>
  <r>
    <x v="29"/>
    <m/>
    <x v="29"/>
    <x v="73"/>
    <s v="S09817130004"/>
    <s v="COB"/>
    <n v="981713"/>
    <m/>
    <s v="||VENTA DE DIVISAS SEGÚN SWIFT NO.4316 DEL BANQUERO NO. DE LA FECHA, POR COBRO DE COMISIONES DE EUR 10,00 POR TRANSFERENCIA DE FONDOS AL EXTERIOR DE EUR 1,938,42 FECHA VALOR 02-04 -2020 DEL MIN.DE EDUCACIÓN REF:PAGO JANE LEONOR ROQUE MAMANI CGO.LIBRETA 00099021001 TGN RECURSOS ORDINARIOS(UTILES DE ESCRITORIO)"/>
    <m/>
    <m/>
    <m/>
    <m/>
    <n v="50"/>
    <n v="0"/>
    <s v="NO_CONCILIADO"/>
  </r>
  <r>
    <x v="29"/>
    <m/>
    <x v="29"/>
    <x v="73"/>
    <s v="S09817140001"/>
    <s v="DEV"/>
    <n v="981714"/>
    <m/>
    <s v="||VENTA DE DIVISAS SEGÚN SWIFT DEL BANQUERO NO.4317 DE LA FECHA, POR COBRO DE COMISIONES DE EUR 25.- POR TRANSFERENCIA DE FONDOS AL EXTERIOR DE EUR 26.010,85 DE FECHA VALOR 02-04-20 DEL MIN.DE EDUCACIÓN REF:PAGO VIOLETA CARMEN ANGULO FERNANDEZ LIBRETA 00099021001 TGN RECURSOS ORDINARIOS"/>
    <m/>
    <m/>
    <m/>
    <m/>
    <n v="187.71"/>
    <n v="0"/>
    <s v="NO_CONCILIADO"/>
  </r>
  <r>
    <x v="29"/>
    <m/>
    <x v="29"/>
    <x v="73"/>
    <s v="S09817130001"/>
    <s v="DEV"/>
    <n v="981713"/>
    <m/>
    <s v="||VENTA DE DIVISAS SEGÚN SWIFT NO.4316 DEL BANQUERO NO. DE LA FECHA, POR COBRO DE COMISIONES DE EUR 10,00 POR TRANSFERENCIA DE FONDOS AL EXTERIOR DE EUR 1,938,42 FECHA VALOR 02-04 -2020 DEL MIN.DE EDUCACIÓN REF:PAGO JANE LEONOR ROQUE MAMANI LIBRETA 00099021001 TGN RECURSOS ORDINARIOS"/>
    <m/>
    <m/>
    <m/>
    <m/>
    <n v="75.099999999999994"/>
    <n v="0"/>
    <s v="NO_CONCILIADO"/>
  </r>
  <r>
    <x v="16"/>
    <m/>
    <x v="16"/>
    <x v="74"/>
    <s v="G13060710002"/>
    <s v="CRV"/>
    <n v="1306071"/>
    <m/>
    <s v="TRANSFERENCIA DEL EXTERIOR SEGUN SWIFT NOS.4324-4314 DE FECHA 07/04/2020 ORDENANTE: CONSULADO GENERAL DE BOLIVIA GINEBRA-SUIZA LIB. 00010011102 MIN.RELACIONES EXTERIORES - GESTORIA CONSULAR LEY Nº 3108"/>
    <m/>
    <m/>
    <m/>
    <m/>
    <n v="0"/>
    <n v="11662"/>
    <s v="NO_CONCILIADO"/>
  </r>
  <r>
    <x v="16"/>
    <m/>
    <x v="16"/>
    <x v="74"/>
    <s v="G13060720001"/>
    <s v="CVD"/>
    <n v="1306072"/>
    <m/>
    <s v="COBRO COSTOS DE PAPELERIA SEGUN TRANSFERENCIA DEL EXTERIOR POR ORDEN DE CONSULADO GENERAL DE BOLIVIA GINEBRA-SUIZA LIB. 00010011102 MIN.RELACIONES EXTERIORES - GESTORIA CONSULAR LEY Nº 3108"/>
    <m/>
    <m/>
    <m/>
    <m/>
    <n v="50"/>
    <n v="0"/>
    <s v="NO_CONCILIADO"/>
  </r>
  <r>
    <x v="10"/>
    <m/>
    <x v="10"/>
    <x v="74"/>
    <s v="G13060740001"/>
    <s v="CVD"/>
    <n v="1306074"/>
    <m/>
    <s v="COBRO COSTOS DE PAPELERIA SEGUN TRANSFERENCIA DEL EXTERIOR POR ORDEN DE SHELL BOLIVIA CORPORATION SUCURSAL, FECHA VALOR 7-04.2020 LIB. 00513012007 YPFB - RECURSOS NACIONALIZACIÓN"/>
    <m/>
    <m/>
    <m/>
    <m/>
    <n v="50"/>
    <n v="0"/>
    <s v="NO_CONCILIADO"/>
  </r>
  <r>
    <x v="29"/>
    <m/>
    <x v="29"/>
    <x v="74"/>
    <s v="G13060860004"/>
    <s v="DVD"/>
    <n v="10700"/>
    <m/>
    <s v="VENTA DE DIVISAS CON TRANSFERENCIA DE FONDOS A SOLICITUD DE MINISTERIO DE EDUCACION SEGUN SOLICITUD 10700 REF: TRANSFERENCIA PARA RUBEN LOPEZ LEMA EQUIVALENTES 4.265,03 USD LIB. 00099021001 TGN-RECURSOS ORDINARIOS (3987) POR DIFERENCIAL CAMBIARIO"/>
    <m/>
    <m/>
    <m/>
    <m/>
    <n v="1037.25"/>
    <n v="0"/>
    <s v="NO_CONCILIADO"/>
  </r>
  <r>
    <x v="78"/>
    <m/>
    <x v="78"/>
    <x v="75"/>
    <s v="S09817560003"/>
    <s v="COB"/>
    <n v="981756"/>
    <m/>
    <s v="||REGULARIZACIÓN DE NUESTRA OPERACIÓN NRO. 0980853 DE F. 16/03/2020 EN ATENCIÓN A CORREOS ELECTRÓNICOS DE LA DGAC Y AASANA. DEBITO DE LA LIBRETA 00117012001 DGAC, REPOSICION UTILES DE ESCRITORIO."/>
    <m/>
    <m/>
    <m/>
    <m/>
    <n v="50"/>
    <n v="0"/>
    <s v="NO_CONCILIADO"/>
  </r>
  <r>
    <x v="78"/>
    <m/>
    <x v="78"/>
    <x v="75"/>
    <s v="S09817790003"/>
    <s v="COB"/>
    <n v="981779"/>
    <m/>
    <s v="||TRANSFERENCIA DE FONDOS S/G. MENSAJES SWIFT NROS. 4363 Y 4362 DE LA FECHA. (SECTOR PÚBLICO - SOBREVUELOS). DEBITO DE LA LIBRETA 00117012001 DGAC, REPOSICION UTILES DE ESCRITORIO."/>
    <m/>
    <m/>
    <m/>
    <m/>
    <n v="50"/>
    <n v="0"/>
    <s v="NO_CONCILIADO"/>
  </r>
  <r>
    <x v="29"/>
    <m/>
    <x v="29"/>
    <x v="75"/>
    <s v="G13064090004"/>
    <s v="DVD"/>
    <n v="10704"/>
    <m/>
    <s v="VENTA DE DIVISAS CON TRANSFERENCIA DE FONDOS A SOLICITUD DE MINISTERIO DE EDUCACION SEGUN SOLICITUD 10704 REF: TRANSFERENCIA PARA ANGELA ISABEL PEDREGAL MONTES EQUIVALENTES 3.020,30 USD LIB. 00099021001 TGN-RECURSOS ORDINARIOS (3987) POR DIFERENCIAL CAMBIARIO"/>
    <m/>
    <m/>
    <m/>
    <m/>
    <n v="83.22"/>
    <n v="0"/>
    <s v="NO_CONCILIADO"/>
  </r>
  <r>
    <x v="10"/>
    <m/>
    <x v="10"/>
    <x v="75"/>
    <s v="G13064150001"/>
    <s v="CVD"/>
    <n v="1306415"/>
    <m/>
    <s v="COBRO COSTOS DE PAPELERIA SEGUN TRANSFERENCIA DEL EXTERIOR POR ORDEN DE COMPANHIA MATOGROSSENSE DE GAS, FECHA VALOR 07-04-20 REF:INV.EXB-MTGTF 0420 LIB. 00513012007 YPFB - RECURSOS NACIONALIZACIÓN"/>
    <m/>
    <m/>
    <m/>
    <m/>
    <n v="50"/>
    <n v="0"/>
    <s v="NO_CONCILIADO"/>
  </r>
  <r>
    <x v="10"/>
    <m/>
    <x v="10"/>
    <x v="75"/>
    <s v="G13064170001"/>
    <s v="CVD"/>
    <n v="1306417"/>
    <m/>
    <s v="COBRO COSTOS DE PAPELERIA SEGUN TRANSFERENCIA DEL EXTERIOR POR ORDEN DE COMPANHIA MATAGROSSENSE DDE GAS, FECHA VALOR 07-04-20 REF:INV.04-20 LIB. 00513012007 YPFB - RECURSOS NACIONALIZACIÓN"/>
    <m/>
    <m/>
    <m/>
    <m/>
    <n v="50"/>
    <n v="0"/>
    <s v="NO_CONCILIADO"/>
  </r>
  <r>
    <x v="78"/>
    <m/>
    <x v="78"/>
    <x v="75"/>
    <s v="S09817780003"/>
    <s v="COB"/>
    <n v="981778"/>
    <m/>
    <s v="||TRANSFERENCIA DE FONDOS S/G. MENSAJES SWIFT NROS. 4361 Y 4360 DE LA FECHA. (SECTOR PÚBLICO - SOBREVUELOS). DEBITO DE LA LIBRETA 00117012001 DGAC, REPOSICION UTILES DE ESCRITORIO."/>
    <m/>
    <m/>
    <m/>
    <m/>
    <n v="50"/>
    <n v="0"/>
    <s v="NO_CONCILIADO"/>
  </r>
  <r>
    <x v="29"/>
    <m/>
    <x v="29"/>
    <x v="75"/>
    <s v="G13064080004"/>
    <s v="DVD"/>
    <n v="10703"/>
    <m/>
    <s v="VENTA DE DIVISAS CON TRANSFERENCIA DE FONDOS A SOLICITUD DE MINISTERIO DE EDUCACION SEGUN SOLICITUD 10703 REF: TRANSFERENCIA PARA MARCO AUGUSTO HERBAS LOPEZ EQUIVALENTES 5.280,24 USD LIB. 00099021001 TGN-RECURSOS ORDINARIOS (3987) POR DIFERENCIAL CAMBIARIO"/>
    <m/>
    <m/>
    <m/>
    <m/>
    <n v="145.5"/>
    <n v="0"/>
    <s v="NO_CONCILIADO"/>
  </r>
  <r>
    <x v="10"/>
    <m/>
    <x v="10"/>
    <x v="75"/>
    <s v="G13064280001"/>
    <s v="CVD"/>
    <n v="1306428"/>
    <m/>
    <s v="COBRO COSTOS DE PAPELERIA SEGUN TRANSFERENCIA DEL EXTERIOR POR ORDEN DE PETROLEO BRASILEIRO SA PETROBRAS, FECHA VALOR 08-04-2020 LIB. 00513012007 YPFB - RECURSOS NACIONALIZACIÓN"/>
    <m/>
    <m/>
    <m/>
    <m/>
    <n v="50"/>
    <n v="0"/>
    <s v="NO_CONCILIADO"/>
  </r>
  <r>
    <x v="78"/>
    <m/>
    <x v="78"/>
    <x v="61"/>
    <s v="S09818920003"/>
    <s v="COB"/>
    <n v="981892"/>
    <m/>
    <s v="||TRANSFERENCIA DE FONDOS S/G. MENSAJES SWIFT NROS. 4407 Y 4406 DE LA FECHA. (SECTOR PÚBLICO - SOBREVUELOS). DEBITO DE LA LIBRETA 00117012001 DGAC, REPOSICION UTILES DE ESCRITORIO."/>
    <m/>
    <m/>
    <m/>
    <m/>
    <n v="50"/>
    <n v="0"/>
    <s v="NO_CONCILIADO"/>
  </r>
  <r>
    <x v="78"/>
    <m/>
    <x v="78"/>
    <x v="61"/>
    <s v="S09818950003"/>
    <s v="COB"/>
    <n v="981895"/>
    <m/>
    <s v="||TRANSFERENCIA DE FONDOS S/G. MENSAJE SWIFT NRO. 4431 DE LA FECHA. (SECTOR PUBLICO - SOBREVUELOS). DEBITO DE LA LIBRETA 00117012001 DGAC, REPOSICION UTILES DE ESCRITORIO."/>
    <m/>
    <m/>
    <m/>
    <m/>
    <n v="50"/>
    <n v="0"/>
    <s v="NO_CONCILIADO"/>
  </r>
  <r>
    <x v="16"/>
    <m/>
    <x v="16"/>
    <x v="61"/>
    <s v="G13065340002"/>
    <s v="CRV"/>
    <n v="1306534"/>
    <m/>
    <s v="REGULARIZACION DE TRANSFERENCIA DEL EXTERIOR SEGUN SWIFT NO.2782 DE FECHA 09/04/2020 ORDENANTE: CONSULADO GENERAL DE BOLIVIA MADRID-ESPAÑA REF:RECAUDACIONES GESTORIA CONSULAR FEBRERO 2020 LIB. 00010011102 MIN.RELACIONES EXTERIORES - GESTORIA CONSULAR LEY Nº 3108"/>
    <m/>
    <m/>
    <m/>
    <m/>
    <n v="0"/>
    <n v="350827.26"/>
    <s v="NO_CONCILIADO"/>
  </r>
  <r>
    <x v="16"/>
    <m/>
    <x v="16"/>
    <x v="61"/>
    <s v="G13065360002"/>
    <s v="CRV"/>
    <n v="1306536"/>
    <m/>
    <s v="REGULARIZACION DE TRANSFERENCIA DEL EXTERIOR SEGUN SWIFT NO.3640 DE FECHA 09/04/2020 ORDENANTE: EMBAJADA DE BOLIVIA EN MEXICO REF:GESTORIA CONSULAR 2020 LIB. 00010011102 MIN.RELACIONES EXTERIORES - GESTORIA CONSULAR LEY Nº 3108"/>
    <m/>
    <m/>
    <m/>
    <m/>
    <n v="0"/>
    <n v="26486.46"/>
    <s v="NO_CONCILIADO"/>
  </r>
  <r>
    <x v="16"/>
    <m/>
    <x v="16"/>
    <x v="61"/>
    <s v="G13065380002"/>
    <s v="CRV"/>
    <n v="1306538"/>
    <m/>
    <s v="REGULARIZACION DE TRANSFERENCIA DEL EXTERIOR SEGUN SWIFT NO.4202 DE FECHA 09/04/2020 ORDENANTE: CONSULADO ENERAL DE BOLIVIA HOUSTON REF:GESTORIA CONSULAR MARZO 2020 LIB. 00010011102 MIN.RELACIONES EXTERIORES - GESTORIA CONSULAR LEY Nº 3108"/>
    <m/>
    <m/>
    <m/>
    <m/>
    <n v="0"/>
    <n v="15634.08"/>
    <s v="NO_CONCILIADO"/>
  </r>
  <r>
    <x v="16"/>
    <m/>
    <x v="16"/>
    <x v="61"/>
    <s v="G13068120002"/>
    <s v="CRV"/>
    <n v="1306812"/>
    <m/>
    <s v="REGULARIZACION DE TRANSFERENCIA DEL EXTERIOR SEGUN SWIFT NO.4267 DE FECHA 09/04/2020 ORDENANTE: CONSULADO DE BOLIVIA EN CACERES BRASIL REF:GESTORIA CONSULAR MARZO 2020 LIB. 00010011102 MIN.RELACIONES EXTERIORES - GESTORIA CONSULAR LEY Nº 3108"/>
    <m/>
    <m/>
    <m/>
    <m/>
    <n v="0"/>
    <n v="8997.7800000000007"/>
    <s v="NO_CONCILIADO"/>
  </r>
  <r>
    <x v="16"/>
    <m/>
    <x v="16"/>
    <x v="61"/>
    <s v="G13068180002"/>
    <s v="CRV"/>
    <n v="1306818"/>
    <m/>
    <s v="TRANSFERENCIA DEL EXTERIOR SEGUN SWIFT NO.4422 DE FECHA 09/04/2020 ORDENANTE: CONSULADO DE BOLIVIA EN ANTOFAGASTA-CHILE REF:GESTORIA CONSULAR MAYO 2020 LIB. 00010011102 MIN.RELACIONES EXTERIORES - GESTORIA CONSULAR LEY Nº 3108"/>
    <m/>
    <m/>
    <m/>
    <m/>
    <n v="0"/>
    <n v="103551.7"/>
    <s v="NO_CONCILIADO"/>
  </r>
  <r>
    <x v="16"/>
    <m/>
    <x v="16"/>
    <x v="61"/>
    <s v="G13065350001"/>
    <s v="CVD"/>
    <n v="1306535"/>
    <m/>
    <s v="COBRO COSTOS DE PAPELERIA POR REGULARIZACION DE TRANSFERENCIA DEL EXTERIOR POR ORDEN DE CONSULADO GENERAL DE BOLIVIA MADRID-ESPAÑA REF:RECAUDACIONES GESTORIA CONSULAR FEBRERO 2020 LIB. 00010011102 MIN.RELACIONES EXTERIORES - GESTORIA CONSULAR LEY Nº 3108"/>
    <m/>
    <m/>
    <m/>
    <m/>
    <n v="50"/>
    <n v="0"/>
    <s v="NO_CONCILIADO"/>
  </r>
  <r>
    <x v="16"/>
    <m/>
    <x v="16"/>
    <x v="61"/>
    <s v="G13065370001"/>
    <s v="CVD"/>
    <n v="1306537"/>
    <m/>
    <s v="COBRO COSTOS DE PAPELERIA POR REGULARIZACION DE TRANSFERENCIA DEL EXTERIOR POR ORDEN DE EMBAJADA DE BOLIVIA EN MEXICO REF:GESTORIA CONSULAR 2020 LIB. 00010011102 MIN.RELACIONES EXTERIORES - GESTORIA CONSULAR LEY Nº 3108"/>
    <m/>
    <m/>
    <m/>
    <m/>
    <n v="50"/>
    <n v="0"/>
    <s v="NO_CONCILIADO"/>
  </r>
  <r>
    <x v="16"/>
    <m/>
    <x v="16"/>
    <x v="61"/>
    <s v="G13065390001"/>
    <s v="CVD"/>
    <n v="1306539"/>
    <m/>
    <s v="COBRO COSTOS DE PAPELERIA POR REGULARIZACION DE TRANSFERENCIA DEL EXTERIOR POR ORDEN DE CONSULADO ENERAL DE BOLIVIA HOUSTON REF:GESTORIA CONSULAR MARZO 2020 LIB. 00010011102 MIN.RELACIONES EXTERIORES - GESTORIA CONSULAR LEY Nº 3108"/>
    <m/>
    <m/>
    <m/>
    <m/>
    <n v="50"/>
    <n v="0"/>
    <s v="NO_CONCILIADO"/>
  </r>
  <r>
    <x v="16"/>
    <m/>
    <x v="16"/>
    <x v="61"/>
    <s v="G13065930001"/>
    <s v="CVD"/>
    <n v="1306593"/>
    <m/>
    <s v="COBRO COSTOS DE PAPELERIA POR REGULARIZACION DE TRANSFERENCIA DEL EXTERIOR POR ORDEN DE EMBAJADA DE BOLIVIA ARGENTINA REF:DEV.DE SALDOS Y GASTOS DE FUNCIONAMIENTO 2019 LIB. 00099021001 TGN-RECURSOS ORDINARIOS (3987)"/>
    <m/>
    <m/>
    <m/>
    <m/>
    <n v="50"/>
    <n v="0"/>
    <s v="NO_CONCILIADO"/>
  </r>
  <r>
    <x v="16"/>
    <m/>
    <x v="16"/>
    <x v="61"/>
    <s v="G13065950001"/>
    <s v="CVD"/>
    <n v="1306595"/>
    <m/>
    <s v="COBRO COSTOS DE PAPELERIA POR REGULARIZACION DE TRANSFERENCIA DEL EXTERIOR POR ORDEN DE EMBAJADA DE BOLIVIA BERLIN-ALEMANIA REF:DEVOLUCION DE SALDOS Y GASTOS DE FUNCIONAMIENTO 2019 LIB. 00099021001 TGN-RECURSOS ORDINARIOS (3987)"/>
    <m/>
    <m/>
    <m/>
    <m/>
    <n v="50"/>
    <n v="0"/>
    <s v="NO_CONCILIADO"/>
  </r>
  <r>
    <x v="16"/>
    <m/>
    <x v="16"/>
    <x v="61"/>
    <s v="G13065970001"/>
    <s v="CVD"/>
    <n v="1306597"/>
    <m/>
    <s v="COBRO COSTOS DE PAPELERIA POR REGULARIZACION DE TRANSFERENCIA DEL EXTERIOR POR ORDEN DE EMBAJADA DE BOLIVIA BELGICA-BRUSELAS REF:DEVOLUCION DE SALDOS Y GASTOS DE FUNCIONAMIENTO 2019 LIB. 00099021001 TGN-RECURSOS ORDINARIOS (3987)"/>
    <m/>
    <m/>
    <m/>
    <m/>
    <n v="50"/>
    <n v="0"/>
    <s v="NO_CONCILIADO"/>
  </r>
  <r>
    <x v="16"/>
    <m/>
    <x v="16"/>
    <x v="61"/>
    <s v="G13065990001"/>
    <s v="CVD"/>
    <n v="1306599"/>
    <m/>
    <s v="COBRO COSTOS DE PAPELERIA POR REGULARIZACION DE TRANSFERENCIA DEL EXTERIOR POR ORDEN DE MISION PERMANENTE DE BOLIVIE ONU REF:DEVOLUCION DE SALDOS Y GASTOS DE FUNCIONAMIENTO 2019 LIB. 00099021001 TGN-RECURSOS ORDINARIOS (3987)"/>
    <m/>
    <m/>
    <m/>
    <m/>
    <n v="50"/>
    <n v="0"/>
    <s v="NO_CONCILIADO"/>
  </r>
  <r>
    <x v="16"/>
    <m/>
    <x v="16"/>
    <x v="61"/>
    <s v="G13066010001"/>
    <s v="CVD"/>
    <n v="1306601"/>
    <m/>
    <s v="COBRO COSTOS DE PAPELERIA POR REGULARIZACION DE TRANSFERENCIA DEL EXTERIOR POR ORDEN DE REPRESENTACION DE BOLIVIA ONU REF:DEVOLUCION DE SALDOS Y GASTOS DE FUNCIONAMIENTO 2019 LIB. 00099021001 TGN-RECURSOS ORDINARIOS (3987)"/>
    <m/>
    <m/>
    <m/>
    <m/>
    <n v="50"/>
    <n v="0"/>
    <s v="NO_CONCILIADO"/>
  </r>
  <r>
    <x v="16"/>
    <m/>
    <x v="16"/>
    <x v="61"/>
    <s v="G13066030001"/>
    <s v="CVD"/>
    <n v="1306603"/>
    <m/>
    <s v="COBRO COSTOS DE PAPELERIA POR REGULARIZACION DE TRANSFERENCIA DEL EXTERIOR POR ORDEN DE LIB. 00099021001 TGN-RECURSOS ORDINARIOS (3987)"/>
    <m/>
    <m/>
    <m/>
    <m/>
    <n v="50"/>
    <n v="0"/>
    <s v="NO_CONCILIADO"/>
  </r>
  <r>
    <x v="10"/>
    <m/>
    <x v="10"/>
    <x v="61"/>
    <s v="G13068070001"/>
    <s v="CVD"/>
    <n v="1306807"/>
    <m/>
    <s v="COBRO COSTOS DE PAPELERIA SEGUN TRANSFERENCIA DEL EXTERIOR POR ORDEN DE COPAGAZ DISTRIBUIDORA DE GAS S.A. , FECHA VALOR 08-04-2020 REF:INV 6PDI-DPDI-ND-2-2020 LIB. 00513062001 YPFB-OPERACIONES PLANTA DE SEPARACION DE LIQUIDOS RIO GRANDE"/>
    <m/>
    <m/>
    <m/>
    <m/>
    <n v="50"/>
    <n v="0"/>
    <s v="NO_CONCILIADO"/>
  </r>
  <r>
    <x v="10"/>
    <m/>
    <x v="10"/>
    <x v="61"/>
    <s v="G13068090001"/>
    <s v="CVD"/>
    <n v="1306809"/>
    <m/>
    <s v="COBRO COSTOS DE PAPELERIA SEGUN TRANSFERENCIA DEL EXTERIOR POR ORDEN DE COPAGAZ DISTRIBUIDORA DE GAS S.A., FECHA VALOR 09-04.20 REF:INV 248 LIB. 00513062001 YPFB-OPERACIONES PLANTA DE SEPARACION DE LIQUIDOS RIO GRANDE"/>
    <m/>
    <m/>
    <m/>
    <m/>
    <n v="50"/>
    <n v="0"/>
    <s v="NO_CONCILIADO"/>
  </r>
  <r>
    <x v="10"/>
    <m/>
    <x v="10"/>
    <x v="61"/>
    <s v="G13068110001"/>
    <s v="CVD"/>
    <n v="1306811"/>
    <m/>
    <s v="COBRO COSTOS DE PAPELERIA SEGUN TRANSFERENCIA DEL EXTERIOR POR ORDEN DE SHELL BOLIVIA CORPORATION, FECHA VALOR 09-04-20 LIB. 00513012007 YPFB - RECURSOS NACIONALIZACIÓN"/>
    <m/>
    <m/>
    <m/>
    <m/>
    <n v="50"/>
    <n v="0"/>
    <s v="NO_CONCILIADO"/>
  </r>
  <r>
    <x v="16"/>
    <m/>
    <x v="16"/>
    <x v="61"/>
    <s v="G13068130001"/>
    <s v="CVD"/>
    <n v="1306813"/>
    <m/>
    <s v="COBRO COSTOS DE PAPELERIA POR REGULARIZACION DE TRANSFERENCIA DEL EXTERIOR POR ORDEN DE CONSULADO DE BOLIVIA EN CACERES BRASIL REF:GESTORIA CONSULAR MARZO 2020 LIB. 00010011102 MIN.RELACIONES EXTERIORES - GESTORIA CONSULAR LEY Nº 3108"/>
    <m/>
    <m/>
    <m/>
    <m/>
    <n v="50"/>
    <n v="0"/>
    <s v="NO_CONCILIADO"/>
  </r>
  <r>
    <x v="16"/>
    <m/>
    <x v="16"/>
    <x v="61"/>
    <s v="G13068190001"/>
    <s v="CVD"/>
    <n v="1306819"/>
    <m/>
    <s v="COBRO COSTOS DE PAPELERIA SEGUN TRANSFERENCIA DEL EXTERIOR POR ORDEN DE CONSULADO DE BOLIVIA EN ANTOFAGASTA-CHILE REF:GESTORIA CONSULAR MAYO 2020 LIB. 00010011102 MIN.RELACIONES EXTERIORES - GESTORIA CONSULAR LEY Nº 3108"/>
    <m/>
    <m/>
    <m/>
    <m/>
    <n v="50"/>
    <n v="0"/>
    <s v="NO_CONCILIADO"/>
  </r>
  <r>
    <x v="31"/>
    <m/>
    <x v="31"/>
    <x v="61"/>
    <s v="S09819330001"/>
    <s v="COB"/>
    <n v="981933"/>
    <m/>
    <s v="||COMISION TRANSFERENCIA FDOS AL TEXTERIOR 0,10% S/USD 2.558.197.- REEM GTOS COM BS220.- Y EMISIO CBTE CONTABLE BS50.- PAGO LC I-2019-42 P/C MIN DES RURAL Y TIERRAS A/F JOHN DEERE SALES HISPANOAMERICA EN CONPLEMENTO A CBTE S-981926, 09/04/20. CGO LIB 00099021001 TGN RECURSOS ORDINARIOS-PAGO CARTA DE CREDITO I-2019-42 MIN DES RURAL Y TIERRAS"/>
    <m/>
    <m/>
    <m/>
    <m/>
    <n v="17819.25"/>
    <n v="0"/>
    <s v="NO_CONCILIADO"/>
  </r>
  <r>
    <x v="12"/>
    <m/>
    <x v="12"/>
    <x v="61"/>
    <s v="S09819490003"/>
    <s v="CRV"/>
    <n v="981949"/>
    <m/>
    <s v="||TRANSFERENCIA A LA CUENTA UNICA DEL TESORO IMPORTES RETENIDOS A JULIO HUMEREZ QUIROZ Y SERGIO CEREZO AGUIRRE POR REMUNERACION MAXIMA CORRESPONDIENTE AL MES DE MARZO/2020 - LIBRETA N° 00099021001. S/G DOCUMENTOS ADJUNTOS Y ROC N° 211/2020 DEL DCR. TRANF. POR REMUNERACION MAXIMA - SERGIO MARCELO CEREZO AGUIRRE MES DE MARZO/2020 LIBRETA 00099021001"/>
    <m/>
    <m/>
    <m/>
    <m/>
    <n v="0"/>
    <n v="2936.93"/>
    <s v="NO_CONCILIADO"/>
  </r>
  <r>
    <x v="12"/>
    <m/>
    <x v="12"/>
    <x v="61"/>
    <s v="S09819490002"/>
    <s v="CRV"/>
    <n v="981949"/>
    <m/>
    <s v="||TRANSFERENCIA A LA CUENTA UNICA DEL TESORO IMPORTES RETENIDOS A JULIO HUMEREZ QUIROZ Y SERGIO CEREZO AGUIRRE POR REMUNERACION MAXIMA CORRESPONDIENTE AL MES DE MARZO/2020 - LIBRETA N° 00099021001. S/G DOCUMENTOS ADJUNTOS Y ROC N° 211/2020 DEL DCR. TRANF. POR REMUNERACION MAXIMA - JULIO HUMEREZ QUIROZ MES DE MARZO/2020 LIBRETA 00099021001"/>
    <m/>
    <m/>
    <m/>
    <m/>
    <n v="0"/>
    <n v="5025.45"/>
    <s v="NO_CONCILIADO"/>
  </r>
  <r>
    <x v="10"/>
    <m/>
    <x v="10"/>
    <x v="62"/>
    <s v="G13072590001"/>
    <s v="CVD"/>
    <n v="1307259"/>
    <m/>
    <s v="COBRO COSTOS DE PAPELERIA SEGUN TRANSFERENCIA DEL EXTERIOR POR ORDEN DE PETROLEO BRASILEIRO S.A. PETROBRAS, FECHA VALOR 13-04-2020 LIB. 00513012007 YPFB - RECURSOS NACIONALIZACIÓN"/>
    <m/>
    <m/>
    <m/>
    <m/>
    <n v="50"/>
    <n v="0"/>
    <s v="NO_CONCILIADO"/>
  </r>
  <r>
    <x v="10"/>
    <m/>
    <x v="10"/>
    <x v="62"/>
    <s v="G13072610001"/>
    <s v="CVD"/>
    <n v="1307261"/>
    <m/>
    <s v="COBRO COSTOS DE PAPELERIA POR REGULARIZACION DE TRANSFERENCIA DEL EXTERIOR POR ORDEN DE COMPANHIA MATOGROSSENSE DE GAS, FECHA VALOR 07-04-2020 LIB. 00513012007 YPFB - RECURSOS NACIONALIZACIÓN"/>
    <m/>
    <m/>
    <m/>
    <m/>
    <n v="50"/>
    <n v="0"/>
    <s v="NO_CONCILIADO"/>
  </r>
  <r>
    <x v="10"/>
    <m/>
    <x v="10"/>
    <x v="62"/>
    <s v="G13072630001"/>
    <s v="CVD"/>
    <n v="1307263"/>
    <m/>
    <s v="COBRO COSTOS DE PAPELERIA POR REGULARIZACION DE TRANSFERENCIA DEL EXTERIOR POR ORDEN DE LIMA GAS S.A., FECHA VALOR 08-04-20 LIB. 00513062001 YPFB-OPERACIONES PLANTA DE SEPARACION DE LIQUIDOS RIO GRANDE"/>
    <m/>
    <m/>
    <m/>
    <m/>
    <n v="50"/>
    <n v="0"/>
    <s v="NO_CONCILIADO"/>
  </r>
  <r>
    <x v="10"/>
    <m/>
    <x v="10"/>
    <x v="62"/>
    <s v="G13072650001"/>
    <s v="CVD"/>
    <n v="1307265"/>
    <m/>
    <s v="COBRO COSTOS DE PAPELERIA POR REGULARIZACION DE TRANSFERENCIA DEL EXTERIOR POR ORDEN DE LIMA GAS S.A. , FECHA VALOR 02-04-20 LIB. 00513062001 YPFB-OPERACIONES PLANTA DE SEPARACION DE LIQUIDOS RIO GRANDE"/>
    <m/>
    <m/>
    <m/>
    <m/>
    <n v="50"/>
    <n v="0"/>
    <s v="NO_CONCILIADO"/>
  </r>
  <r>
    <x v="21"/>
    <m/>
    <x v="21"/>
    <x v="62"/>
    <s v="S09821030003"/>
    <s v="COB"/>
    <n v="982103"/>
    <m/>
    <s v="||TRANSFERENCIA DE FONDOS S/G. MENSAJES SWIFT NROS. 4453 Y 4452 DE LA FECHA. (SECTOR PÚBLICO - SERVICIOS). DEBITO DE LA LIBRETA 00119012001 ADSIB, REPOSICION UTILES DE ESCRITORIO."/>
    <m/>
    <m/>
    <m/>
    <m/>
    <n v="50"/>
    <n v="0"/>
    <s v="NO_CONCILIADO"/>
  </r>
  <r>
    <x v="10"/>
    <m/>
    <x v="10"/>
    <x v="62"/>
    <s v="S09821110001"/>
    <s v="COB"/>
    <n v="982111"/>
    <m/>
    <s v="'COBRO DE'||UTILES DE ESCRITORIO POR EL COMPROBANTE CONTABLE NRO. 0982110 DE LA FECHA, SEGÚN CORREO ELECTRÓNICO DE YPFB DE LA FECHA. DEBITO DE LA LIBRETA 00513022001 YPFB ¿ OPERACIONES."/>
    <m/>
    <m/>
    <m/>
    <m/>
    <n v="50"/>
    <n v="0"/>
    <s v="NO_CONCILIADO"/>
  </r>
  <r>
    <x v="10"/>
    <m/>
    <x v="10"/>
    <x v="62"/>
    <s v="G13072860001"/>
    <s v="CVD"/>
    <n v="1307286"/>
    <m/>
    <s v="COBRO COSTOS DE PAPELERIA SEGUN TRANSFERENCIA DEL EXTERIOR POR ORDEN DE PETROLEO BRASILEIRO PETROBRAS, FECHA VALOR 13-04-20 REF:EXB-GAS-249/20 LIB. 00513012007 YPFB - RECURSOS NACIONALIZACIÓN"/>
    <m/>
    <m/>
    <m/>
    <m/>
    <n v="50"/>
    <n v="0"/>
    <s v="NO_CONCILIADO"/>
  </r>
  <r>
    <x v="10"/>
    <m/>
    <x v="10"/>
    <x v="62"/>
    <s v="G13072880001"/>
    <s v="CVD"/>
    <n v="1307288"/>
    <m/>
    <s v="COBRO COSTOS DE PAPELERIA SEGUN TRANSFERENCIA DEL EXTERIOR POR ORDEN DE PETROLEO BRASILEIRO PETROBRAS, FECHA VALOR 13-04-20 LIB. 00513012007 YPFB - RECURSOS NACIONALIZACIÓN"/>
    <m/>
    <m/>
    <m/>
    <m/>
    <n v="50"/>
    <n v="0"/>
    <s v="NO_CONCILIADO"/>
  </r>
  <r>
    <x v="10"/>
    <m/>
    <x v="10"/>
    <x v="62"/>
    <s v="G13072900001"/>
    <s v="CVD"/>
    <n v="1307290"/>
    <m/>
    <s v="COBRO COSTOS DE PAPELERIA SEGUN TRANSFERENCIA DEL EXTERIOR POR ORDEN DE INTEGRACION ENERGETICA ARGENTINA, FECHA VALOR 13-04-20 REF:EXA-GJA-105-20 LIB. 00513012007 YPFB - RECURSOS NACIONALIZACIÓN"/>
    <m/>
    <m/>
    <m/>
    <m/>
    <n v="50"/>
    <n v="0"/>
    <s v="NO_CONCILIADO"/>
  </r>
  <r>
    <x v="78"/>
    <m/>
    <x v="78"/>
    <x v="76"/>
    <s v="S09821270003"/>
    <s v="COB"/>
    <n v="982127"/>
    <m/>
    <s v="||TRANSFERENCIA DE FONDOS S/G. MENSAJE SWIFT NRO. 4460 DE LA FECHA. (SECTOR PÚBLICO - SOBREVUELOS). DEBITO DE LA LIBRETA 00117012001 DGAC, REPOSICION UTILES DE ESCRITORIO."/>
    <m/>
    <m/>
    <m/>
    <m/>
    <n v="50"/>
    <n v="0"/>
    <s v="NO_CONCILIADO"/>
  </r>
  <r>
    <x v="10"/>
    <m/>
    <x v="10"/>
    <x v="76"/>
    <s v="G13076490001"/>
    <s v="CVD"/>
    <n v="1307649"/>
    <m/>
    <s v="COBRO COSTOS DE PAPELERIA SEGUN TRANSFERENCIA DEL EXTERIOR POR ORDEN DE PETROLEO BRASILEIRO S.A. PETROBRAS, FECHA VALOR 13-04-20 REF:INV GA T 228-20 LIB. 00513012007 YPFB - RECURSOS NACIONALIZACIÓN"/>
    <m/>
    <m/>
    <m/>
    <m/>
    <n v="50"/>
    <n v="0"/>
    <s v="NO_CONCILIADO"/>
  </r>
  <r>
    <x v="78"/>
    <m/>
    <x v="78"/>
    <x v="76"/>
    <s v="S09821460003"/>
    <s v="COB"/>
    <n v="982146"/>
    <m/>
    <s v="||TRANSFERENCIA DE FONDOS S/G. MENSAJE SWIFT N°4516 DE LA FECHA.(SECTOR PUBLICO-SOBREVUELOS). DEBITO LIBRETA N° 00117012001 ¿DGAC¿, COBRO EMISION COMPROBANTE CONTABLE DE LA FECHA."/>
    <m/>
    <m/>
    <m/>
    <m/>
    <n v="50"/>
    <n v="0"/>
    <s v="NO_CONCILIADO"/>
  </r>
  <r>
    <x v="10"/>
    <m/>
    <x v="10"/>
    <x v="76"/>
    <s v="G13077240001"/>
    <s v="CVD"/>
    <n v="1307724"/>
    <m/>
    <s v="COBRO COSTOS DE PAPELERIA SEGUN TRANSFERENCIA DEL EXTERIOR POR ORDEN DE INTEGRACION ENERGETICA ARGENTINA FECHA VALOR 14-04-20 LIB. 00513012007 YPFB - RECURSOS NACIONALIZACIÓN"/>
    <m/>
    <m/>
    <m/>
    <m/>
    <n v="50"/>
    <n v="0"/>
    <s v="NO_CONCILIADO"/>
  </r>
  <r>
    <x v="17"/>
    <m/>
    <x v="17"/>
    <x v="76"/>
    <s v="S09821510001"/>
    <s v="DEV"/>
    <n v="982151"/>
    <m/>
    <s v="||VENTA DE DIVISAS SEGUN SOL. MEFP-VTCP-DGCP-UODP-293-2020 DE LA FECHA REF:TRANSF. DE FONDOS A FAVOR DE IDA POR DEVOLUCION DE RECURSOS DEL PRESTAMO BO-IDA49230 LIB.00291014101 ABC-TRANSFERENCIAS IEHD"/>
    <m/>
    <m/>
    <m/>
    <m/>
    <n v="20098589.25"/>
    <n v="0"/>
    <s v="NO_CONCILIADO"/>
  </r>
  <r>
    <x v="17"/>
    <m/>
    <x v="17"/>
    <x v="76"/>
    <s v="S09821510004"/>
    <s v="COB"/>
    <n v="982151"/>
    <m/>
    <s v="||VENTA DE DIVISAS SEGUN SOL. MEFP-VTCP-DGCP-UODP-293-2020 DE LA FECHA REF:TRANSF. DE FONDOS A FAVOR DE IDA POR DEVOLUCION DE RECURSOS DEL PRESTAMO BO-IDA49230 CGO.LIB.00291014101 ABC-TRANSFERENCIAS IEHD COBRO COMIS. S/USD 2.887.728,34 SWIFT BS220.-UTILES BS50"/>
    <m/>
    <m/>
    <m/>
    <m/>
    <n v="20079.830000000002"/>
    <n v="0"/>
    <s v="NO_CONCILIADO"/>
  </r>
  <r>
    <x v="10"/>
    <m/>
    <x v="10"/>
    <x v="77"/>
    <s v="G13080310001"/>
    <s v="CVD"/>
    <n v="1308031"/>
    <m/>
    <s v="COBRO COSTOS DE PAPELERIA POR REGULARIZACION DE TRANSFERENCIA DEL EXTERIOR POR ORDEN DE AMBAR ENERGIA LTDA, FECHA VALOR 13-04-2020 LIB. 00513012007 YPFB - RECURSOS NACIONALIZACIÓN"/>
    <m/>
    <m/>
    <m/>
    <m/>
    <n v="50"/>
    <n v="0"/>
    <s v="NO_CONCILIADO"/>
  </r>
  <r>
    <x v="10"/>
    <m/>
    <x v="10"/>
    <x v="77"/>
    <s v="G13080290001"/>
    <s v="CVD"/>
    <n v="1308029"/>
    <m/>
    <s v="COBRO COSTOS DE PAPELERIA POR REGULARIZACION DE TRANSFERENCIA DEL EXTERIOR POR ORDEN DE AMBAR ENERGIA LTDA, FECHA VALOR 13-04-2020 LIB. 00513012007 YPFB - RECURSOS NACIONALIZACIÓN"/>
    <m/>
    <m/>
    <m/>
    <m/>
    <n v="50"/>
    <n v="0"/>
    <s v="NO_CONCILIADO"/>
  </r>
  <r>
    <x v="10"/>
    <m/>
    <x v="10"/>
    <x v="77"/>
    <s v="G13080270001"/>
    <s v="CVD"/>
    <n v="1308027"/>
    <m/>
    <s v="COBRO COSTOS DE PAPELERIA POR REGULARIZACION DE TRANSFERENCIA DEL EXTERIOR POR ORDEN DE YPF EXPLORACION Y PRODUCCION DE HIDROCARBUROS DE BOLIVIA, FECHA VALOR 13-04-2020 LIB. 00513012007 YPFB - RECURSOS NACIONALIZACIÓN"/>
    <m/>
    <m/>
    <m/>
    <m/>
    <n v="50"/>
    <n v="0"/>
    <s v="NO_CONCILIADO"/>
  </r>
  <r>
    <x v="10"/>
    <m/>
    <x v="10"/>
    <x v="77"/>
    <s v="G13080330001"/>
    <s v="CVD"/>
    <n v="1308033"/>
    <m/>
    <s v="COBRO COSTOS DE PAPELERIA POR REGULARIZACION DE TRANSFERENCIA DEL EXTERIOR POR ORDEN DE AMBAR ENERGIA LTDA, FECHA VALOR 13-04-2020 LIB. 00513012007 YPFB - RECURSOS NACIONALIZACIÓN"/>
    <m/>
    <m/>
    <m/>
    <m/>
    <n v="50"/>
    <n v="0"/>
    <s v="NO_CONCILIADO"/>
  </r>
  <r>
    <x v="11"/>
    <m/>
    <x v="11"/>
    <x v="77"/>
    <s v="G13080440003"/>
    <s v="COB"/>
    <n v="13387"/>
    <m/>
    <s v="PAGO A IDA PRÉSTAMO 5903-BO VCTO. 15-04-2020 POR CUENTA DE TGN , NTI. 013387 VALOR 15-04-2020 INTERESES USD 238.590,70 COMISIONES USD 21.951,79 CTA. 3987 CUENTA UNICA DEL TESORO LIB. 00099021001 REF.: COMISIONES BANCARIAS"/>
    <m/>
    <m/>
    <m/>
    <m/>
    <n v="1521.13"/>
    <n v="0"/>
    <s v="NO_CONCILIADO"/>
  </r>
  <r>
    <x v="11"/>
    <m/>
    <x v="11"/>
    <x v="77"/>
    <s v="G13080560003"/>
    <s v="COB"/>
    <n v="13404"/>
    <m/>
    <s v="PAGO A BID PRÉSTAMO 3722/BL-BO VCTO. 15-04-2020 POR CUENTA DE TGN , NTI. 013404 VALOR 15-04-2020 INTERESES USD 497.381,01 COMISIONES USD 59.481,55 CTA. 3987 CUENTA UNICA DEL TESORO LIB. 00099021001 REF.: COMISIONES BANCARIAS"/>
    <m/>
    <m/>
    <m/>
    <m/>
    <n v="2944.03"/>
    <n v="0"/>
    <s v="NO_CONCILIADO"/>
  </r>
  <r>
    <x v="11"/>
    <m/>
    <x v="11"/>
    <x v="77"/>
    <s v="G13080610003"/>
    <s v="COB"/>
    <n v="13456"/>
    <m/>
    <s v="PAGO A BID PRÉSTAMO 3722/BL-BO VCTO. 15-04-2020 POR CUENTA DE TGN , NTI. 013456 VALOR 15-04-2020 INTERESES USD 6.014,77 CTA. 3987 CUENTA UNICA DEL TESORO LIB. 00099021001 REF.: COMISIONES BANCARIAS"/>
    <m/>
    <m/>
    <m/>
    <m/>
    <n v="298.88"/>
    <n v="0"/>
    <s v="NO_CONCILIADO"/>
  </r>
  <r>
    <x v="11"/>
    <m/>
    <x v="11"/>
    <x v="77"/>
    <s v="G13080710003"/>
    <s v="COB"/>
    <n v="13405"/>
    <m/>
    <s v="PAGO A BID PRÉSTAMO 4643/BL-BO VCTO. 15-04-2020 POR CUENTA DE TGN , NTI. 013405 VALOR 15-04-2020 INTERESES USD 124.319,06 COMISIONES USD 7.677,45 CTA. 3987 CUENTA UNICA DEL TESORO LIB. 00099021001 REF.: COMISIONES BANCARIAS"/>
    <m/>
    <m/>
    <m/>
    <m/>
    <n v="903.86"/>
    <n v="0"/>
    <s v="NO_CONCILIADO"/>
  </r>
  <r>
    <x v="5"/>
    <m/>
    <x v="5"/>
    <x v="77"/>
    <s v="S09821870003"/>
    <s v="COB"/>
    <n v="982187"/>
    <m/>
    <s v="||TRANSFERENCIA DE FONDOS S/G MENSAJES SWIFT N°4522 DE LA FECHA , 4482 DE F.14-04-2020 Y CORREO ELECTRONICO DE LA AGENCIA BOLIVIANA DE CORREOS (SECTOR PUBLICO - SERVICIOS) DE LA LIBRETA 00383012001 INGRESOS AGENCIA BOLIVIANA DE CORREOS COBRO UTILES DE ESCRITORIO"/>
    <m/>
    <m/>
    <m/>
    <m/>
    <n v="50"/>
    <n v="0"/>
    <s v="NO_CONCILIADO"/>
  </r>
  <r>
    <x v="21"/>
    <m/>
    <x v="21"/>
    <x v="77"/>
    <s v="S09821900003"/>
    <s v="COB"/>
    <n v="982190"/>
    <m/>
    <s v="||TRANSFERENCIA DE FONDOS S/G. MENSAJES SWIFT N° 4543 Y 4544 DE LA FECHA.(SECTOR PUBLICO-SERVICIOS). DEBITO LIBRETA N° 00119012001 ¿ADSIB¿, COBRO EMISION COMPROBANTE CONTABLE DE LA FECHA."/>
    <m/>
    <m/>
    <m/>
    <m/>
    <n v="50"/>
    <n v="0"/>
    <s v="NO_CONCILIADO"/>
  </r>
  <r>
    <x v="11"/>
    <m/>
    <x v="11"/>
    <x v="77"/>
    <s v="G13080800003"/>
    <s v="CRV"/>
    <n v="1308080"/>
    <m/>
    <s v="PAGO PRÉSTAMO IDA 2565-BO VCTO. 15-04-2020 POR CUENTA DE FNDR , NTI. 013381 VALOR 15-04-2020 CAPITAL USD 361.044,31 INTERESES USD 37.909,65 LIB. 00099021001 - RECURSOS ORDINARIOS (3987) - MDRI"/>
    <m/>
    <m/>
    <m/>
    <m/>
    <n v="0"/>
    <n v="2776719.56"/>
    <s v="NO_CONCILIADO"/>
  </r>
  <r>
    <x v="11"/>
    <m/>
    <x v="11"/>
    <x v="77"/>
    <s v="G13080750003"/>
    <s v="COB"/>
    <n v="13383"/>
    <m/>
    <s v="PAGO A BIRF PRÉSTAMO BIRF 8648-BO VCTO. 15-04-2020 POR CUENTA DE TGN , NTI. 013383 VALOR 15-04-2020 INTERESES USD 31.478,89 COMISIONES USD 247.930,42 CTA. 3987 CUENTA UNICA DEL TESORO LIB. 00099021001 REF.: COMISIONES BANCARIAS"/>
    <m/>
    <m/>
    <m/>
    <m/>
    <n v="1611.75"/>
    <n v="0"/>
    <s v="NO_CONCILIADO"/>
  </r>
  <r>
    <x v="11"/>
    <m/>
    <x v="11"/>
    <x v="77"/>
    <s v="G13080770003"/>
    <s v="COB"/>
    <n v="13412"/>
    <m/>
    <s v="PAGO A BID PRÉSTAMO 3725/BL-BO VCTO. 15-04-2020 POR CUENTA DE TGN , NTI. 013412 VALOR 15-04-2020 INTERESES USD 2.076,95 CTA. 3987 CUENTA UNICA DEL TESORO LIB. 00099021001 REF.: COMISIONES BANCARIAS"/>
    <m/>
    <m/>
    <m/>
    <m/>
    <n v="279.95"/>
    <n v="0"/>
    <s v="NO_CONCILIADO"/>
  </r>
  <r>
    <x v="11"/>
    <m/>
    <x v="11"/>
    <x v="77"/>
    <s v="G13080780003"/>
    <s v="COB"/>
    <n v="13411"/>
    <m/>
    <s v="PAGO A BID PRÉSTAMO 3725/BL-BO VCTO. 15-04-2020 POR CUENTA DE TGN , NTI. 013411 VALOR 15-04-2020 INTERESES USD 131.789,76 COMISIONES USD 108.811,88 CTA. 3987 CUENTA UNICA DEL TESORO LIB. 00099021001 REF.: COMISIONES BANCARIAS"/>
    <m/>
    <m/>
    <m/>
    <m/>
    <n v="1425.36"/>
    <n v="0"/>
    <s v="NO_CONCILIADO"/>
  </r>
  <r>
    <x v="11"/>
    <m/>
    <x v="11"/>
    <x v="77"/>
    <s v="G13080790003"/>
    <s v="COB"/>
    <n v="13410"/>
    <m/>
    <s v="PAGO A BID PRÉSTAMO 3725/BL-BO VCTO. 15-04-2020 POR CUENTA DE TGN , NTI. 013410 VALOR 15-04-2020 INTERESES USD 187,73 CTA. 3987 CUENTA UNICA DEL TESORO LIB. 00099021001 REF.: COMISIONES BANCARIAS"/>
    <m/>
    <m/>
    <m/>
    <m/>
    <n v="270.89"/>
    <n v="0"/>
    <s v="NO_CONCILIADO"/>
  </r>
  <r>
    <x v="11"/>
    <m/>
    <x v="11"/>
    <x v="77"/>
    <s v="G13080740003"/>
    <s v="COB"/>
    <n v="13408"/>
    <m/>
    <s v="PAGO A BID PRÉSTAMO 3725/BL-BO VCTO. 15-04-2020 POR CUENTA DE TGN , NTI. 013408 VALOR 15-04-2020 INTERESES USD 11.927,04 COMISIONES USD 11.467,11 CTA. 3987 CUENTA UNICA DEL TESORO LIB. 00099021001 REF.: COMISIONES BANCARIAS"/>
    <m/>
    <m/>
    <m/>
    <m/>
    <n v="382.37"/>
    <n v="0"/>
    <s v="NO_CONCILIADO"/>
  </r>
  <r>
    <x v="11"/>
    <m/>
    <x v="11"/>
    <x v="77"/>
    <s v="G13080730003"/>
    <s v="COB"/>
    <n v="13407"/>
    <m/>
    <s v="PAGO A BID PRÉSTAMO 4643/BL-BO VCTO. 15-04-2020 POR CUENTA DE TGN , NTI. 013407 VALOR 15-04-2020 COMISIONES USD 25.461,70 CTA. 3987 CUENTA UNICA DEL TESORO LIB. 00099021001 REF.: COMISIONES BANCARIAS"/>
    <m/>
    <m/>
    <m/>
    <m/>
    <n v="392.25"/>
    <n v="0"/>
    <s v="NO_CONCILIADO"/>
  </r>
  <r>
    <x v="11"/>
    <m/>
    <x v="11"/>
    <x v="77"/>
    <s v="G13080720003"/>
    <s v="COB"/>
    <n v="13406"/>
    <m/>
    <s v="PAGO A BID PRÉSTAMO 4643/BL-BO VCTO. 15-04-2020 POR CUENTA DE TGN , NTI. 013406 VALOR 15-04-2020 INTERESES USD 1.956,65 CTA. 3987 CUENTA UNICA DEL TESORO LIB. 00099021001 REF.: COMISIONES BANCARIAS"/>
    <m/>
    <m/>
    <m/>
    <m/>
    <n v="279.39999999999998"/>
    <n v="0"/>
    <s v="NO_CONCILIADO"/>
  </r>
  <r>
    <x v="10"/>
    <m/>
    <x v="10"/>
    <x v="77"/>
    <s v="G13080830001"/>
    <s v="CVD"/>
    <n v="1308083"/>
    <m/>
    <s v="COBRO COSTOS DE PAPELERIA SEGUN TRANSFERENCIA DEL EXTERIOR POR ORDEN DE INTEGRACION ENERGETICA ARGENTINA, FECHA VALOR 15-04-20 LIB. 00513012007 YPFB - RECURSOS NACIONALIZACIÓN"/>
    <m/>
    <m/>
    <m/>
    <m/>
    <n v="50"/>
    <n v="0"/>
    <s v="NO_CONCILIADO"/>
  </r>
  <r>
    <x v="78"/>
    <m/>
    <x v="78"/>
    <x v="63"/>
    <s v="S09822130003"/>
    <s v="COB"/>
    <n v="982213"/>
    <m/>
    <s v="||TRANSFERENCIA DE FONDOS S/G. MENSAJE SWIFT N° 4632 DE LA FECHA.(SECTOR PUBLICO-SOBREVUELOS). DEBITO LIBRETA N° 00117012001 ¿DGAC¿, COBRO EMISION COMPROBANTE CONTABLE DE LA FECHA."/>
    <m/>
    <m/>
    <m/>
    <m/>
    <n v="50"/>
    <n v="0"/>
    <s v="NO_CONCILIADO"/>
  </r>
  <r>
    <x v="29"/>
    <m/>
    <x v="29"/>
    <x v="63"/>
    <s v="S09822540001"/>
    <s v="DEV"/>
    <n v="982254"/>
    <m/>
    <s v="||VENTA DE DIVISAS SEGÚN SWIFT DEL BANQUERO NO.4661 DE LA FECHA, POR COBRO DE COMISIONES DE EUR 15 POR TRANSFERENCIA DE FONDOS AL EXTERIOR DE EUR 5163,09 DE FECHA VALOR 170329 DEL MIN.DE EDUCACIÓN REF:TRASPASO PARA HELEN LAURA COARITA FERNANDEZ LIBRETA 00099021001 TGN RECURSOS ORDINARIOS"/>
    <m/>
    <m/>
    <m/>
    <m/>
    <n v="113.94"/>
    <n v="0"/>
    <s v="NO_CONCILIADO"/>
  </r>
  <r>
    <x v="29"/>
    <m/>
    <x v="29"/>
    <x v="63"/>
    <s v="S09822540004"/>
    <s v="COB"/>
    <n v="982254"/>
    <m/>
    <s v="||VENTA DE DIVISAS SEGÚN SWIFT DEL BANQUERO NO.4661 DE LA FECHA, POR COBRO DE COMISIONES DE EUR 15 POR TRANSFERENCIA DE FONDOS AL EXTERIOR DE EUR 5163,09 DE FECHA VALOR 170329 DEL MIN.DE EDUCACIÓN REF:TRASPASO PARA HELEN LAURA COARITA FERNANDEZ CGO.LIBRETA 00099021001 TGN RECURSOS ORDINARIOS (UTILES DE ESCRITORIO)"/>
    <m/>
    <m/>
    <m/>
    <m/>
    <n v="50"/>
    <n v="0"/>
    <s v="NO_CONCILIADO"/>
  </r>
  <r>
    <x v="29"/>
    <m/>
    <x v="29"/>
    <x v="63"/>
    <s v="S09822580001"/>
    <s v="DEV"/>
    <n v="982258"/>
    <m/>
    <s v="||VENTA DE DIVISAS SEGÚN SWIFT DEL BANQUERO NO.4660 DE LA FECHA, POR COBRO DE COMISIONES DE EUR 7.- POR TRANSFERENCIA DE FONDOS AL EXTERIOR DE EUR 2.771,94 DE FECHA VALOR 08-04-20 DEL MIN.DE EDUCACIÓN REF:TRANSF. PARA ANGELA ISABEL PEDREGAL MONTES LIBRETA 00099021001 TGN RECURSOS ORDINARIOS"/>
    <m/>
    <m/>
    <m/>
    <m/>
    <n v="53.17"/>
    <n v="0"/>
    <s v="NO_CONCILIADO"/>
  </r>
  <r>
    <x v="29"/>
    <m/>
    <x v="29"/>
    <x v="63"/>
    <s v="S09822600001"/>
    <s v="DEV"/>
    <n v="982260"/>
    <m/>
    <s v="||VENTA DE DIVISAS SEGÚN SWIFT DEL BANQUERO NO.4659 DE LA FECHA, POR COBRO DE COMISIONES DE EUR 2,50 POR TRANSFERENCIA DE FONDOS AL EXTERIOR DE EUR 5.000.- DE FECHA VALOR 05-03-20 DEL MIN.DE EDUCACIÓN REF:TRASPASO PARA CARLA RENE BALDIVIESO SORUCO LIBRETA 00099021001 TGN RECURSOS ORDINARIOS"/>
    <m/>
    <m/>
    <m/>
    <m/>
    <n v="19"/>
    <n v="0"/>
    <s v="NO_CONCILIADO"/>
  </r>
  <r>
    <x v="29"/>
    <m/>
    <x v="29"/>
    <x v="63"/>
    <s v="S09822600004"/>
    <s v="COB"/>
    <n v="982260"/>
    <m/>
    <s v="||VENTA DE DIVISAS SEGÚN SWIFT DEL BANQUERO NO.4659 DE LA FECHA, POR COBRO DE COMISIONES DE EUR 2,50 POR TRANSFERENCIA DE FONDOS AL EXTERIOR DE EUR 5.000.- DE FECHA VALOR 05-03-20 DEL MIN.DE EDUCACIÓN REF:TRASPASO PARA CARLA RENE BALDIVIESO SORUCO CGO.LIBRETA 00099021001 TGN RECURSOS ORDINARIOS (UTILES DE ESCRITORIO)"/>
    <m/>
    <m/>
    <m/>
    <m/>
    <n v="50"/>
    <n v="0"/>
    <s v="NO_CONCILIADO"/>
  </r>
  <r>
    <x v="29"/>
    <m/>
    <x v="29"/>
    <x v="63"/>
    <s v="S09822580004"/>
    <s v="COB"/>
    <n v="982258"/>
    <m/>
    <s v="||VENTA DE DIVISAS SEGÚN SWIFT DEL BANQUERO NO.4660 DE LA FECHA, POR COBRO DE COMISIONES DE EUR 7.- POR TRANSFERENCIA DE FONDOS AL EXTERIOR DE EUR 2.771,94 DE FECHA VALOR 08-04-20 DEL MIN.DE EDUCACIÓN REF:TRANSF. PARA ANGELA ISABEL PEDREGAL MONTES CGO.LIBRETA 00099021001 TGN RECURSOS ORDINARIOS (UTILES DE ESCRITORIO)"/>
    <m/>
    <m/>
    <m/>
    <m/>
    <n v="50"/>
    <n v="0"/>
    <s v="NO_CONCILIADO"/>
  </r>
  <r>
    <x v="10"/>
    <m/>
    <x v="10"/>
    <x v="63"/>
    <s v="G13084190001"/>
    <s v="CVD"/>
    <n v="1308419"/>
    <m/>
    <s v="COBRO COSTOS DE PAPELERIA SEGUN TRANSFERENCIA DEL EXTERIOR POR ORDEN DE INTEGRACION ENERGETICA ARGENTINA, FECHA VALOR 16-04-20 LIB. 00513012007 YPFB - RECURSOS NACIONALIZACIÓN"/>
    <m/>
    <m/>
    <m/>
    <m/>
    <n v="50"/>
    <n v="0"/>
    <s v="NO_CONCILIADO"/>
  </r>
  <r>
    <x v="16"/>
    <m/>
    <x v="16"/>
    <x v="64"/>
    <s v="G13087450002"/>
    <s v="CRV"/>
    <n v="1308745"/>
    <m/>
    <s v="REGULARIZACION DE TRANSFERENCIA DEL EXTERIOR SEGUN SWIFT NO.4652 DE FECHA 17/04/2020 ORDENANTE: BOTSCHAFT DES PLURINATIONAL STAATES BOLIVIA, BERLIN ALEMANIA REF:GESTORIA CONSULAR MES DE MARZO 2020 LIB. 00010011102 MIN.RELACIONES EXTERIORES - GESTORIA CONSULAR LEY Nº 3108"/>
    <m/>
    <m/>
    <m/>
    <m/>
    <n v="0"/>
    <n v="13269.5"/>
    <s v="NO_CONCILIADO"/>
  </r>
  <r>
    <x v="10"/>
    <m/>
    <x v="10"/>
    <x v="64"/>
    <s v="G13086830001"/>
    <s v="CVD"/>
    <n v="1308683"/>
    <m/>
    <s v="COBRO COSTOS DE PAPELERIA POR REGULARIZACION DE TRANSFERENCIA DEL EXTERIOR POR ORDEN DE LLAMA GAS S.A., FECHA VALOR 15-04-20 LIB. 00513062001 YPFB-OPERACIONES PLANTA DE SEPARACION DE LIQUIDOS RIO GRANDE"/>
    <m/>
    <m/>
    <m/>
    <m/>
    <n v="50"/>
    <n v="0"/>
    <s v="NO_CONCILIADO"/>
  </r>
  <r>
    <x v="10"/>
    <m/>
    <x v="10"/>
    <x v="64"/>
    <s v="G13086870001"/>
    <s v="CVD"/>
    <n v="1308687"/>
    <m/>
    <s v="COBRO COSTOS DE PAPELERIA POR REGULARIZACION DE TRANSFERENCIA DEL EXTERIOR POR ORDEN DE LIMA GAS S.A., FECHA VALOR 15-04-20 LIB. 00513062001 YPFB-OPERACIONES PLANTA DE SEPARACION DE LIQUIDOS RIO GRANDE"/>
    <m/>
    <m/>
    <m/>
    <m/>
    <n v="50"/>
    <n v="0"/>
    <s v="NO_CONCILIADO"/>
  </r>
  <r>
    <x v="16"/>
    <m/>
    <x v="16"/>
    <x v="64"/>
    <s v="G13087460001"/>
    <s v="CVD"/>
    <n v="1308746"/>
    <m/>
    <s v="COBRO COSTOS DE PAPELERIA POR REGULARIZACION DE TRANSFERENCIA DEL EXTERIOR POR ORDEN DE BOTSCHAFT DES PLURINATIONAL STAATES BOLIVIA, BERLIN ALEMANIA REF:GESTORIA CONSULAR MES DE MARZO 2020 LIB. 00010011102 MIN.RELACIONES EXTERIORES - GESTORIA CONSULAR LEY Nº 3108"/>
    <m/>
    <m/>
    <m/>
    <m/>
    <n v="50"/>
    <n v="0"/>
    <s v="NO_CONCILIADO"/>
  </r>
  <r>
    <x v="10"/>
    <m/>
    <x v="10"/>
    <x v="64"/>
    <s v="G13086850001"/>
    <s v="CVD"/>
    <n v="1308685"/>
    <m/>
    <s v="COBRO COSTOS DE PAPELERIA POR REGULARIZACION DE TRANSFERENCIA DEL EXTERIOR POR ORDEN DE PETROLEOS PARAGUAYOS PETROPAR, FECHA VALOR 15-04-20 LIB. 00513062001 YPFB-OPERACIONES PLANTA DE SEPARACION DE LIQUIDOS RIO GRANDE"/>
    <m/>
    <m/>
    <m/>
    <m/>
    <n v="50"/>
    <n v="0"/>
    <s v="NO_CONCILIADO"/>
  </r>
  <r>
    <x v="36"/>
    <m/>
    <x v="36"/>
    <x v="64"/>
    <s v="S09823270003"/>
    <s v="COB"/>
    <n v="982327"/>
    <m/>
    <s v="'TRANSFERENCIA'||RECIBIDA DEL EXTERIOR SEGÚN MENSAJES SWIFT NOS. 4690-4691 (REM.EXT.) DE FECHA 17-04-2020 POR DESEMBOLSO DE CAF PRÉSTAMO 010546 LIBRETA N° 00287102001 FPS-RECURSOS PROPIOS REF.: UTILES DE ESCRITORIO"/>
    <m/>
    <m/>
    <m/>
    <m/>
    <n v="50"/>
    <n v="0"/>
    <s v="NO_CONCILIADO"/>
  </r>
  <r>
    <x v="21"/>
    <m/>
    <x v="21"/>
    <x v="64"/>
    <s v="S09823300003"/>
    <s v="COB"/>
    <n v="982330"/>
    <m/>
    <s v="||TRANSFERENCIA DE FONDOS S/G. MENSAJES SWIFT N° 4700 Y 4999 DE LA FECHA.(SECTOR PUBLICO-SERVICIOS). DEBITO LIBRETA N° 00119012001 ¿ADSIB¿, COBRO EMISION COMPROBANTE CONTABLE DE LA FECHA."/>
    <m/>
    <m/>
    <m/>
    <m/>
    <n v="50"/>
    <n v="0"/>
    <s v="NO_CONCILIADO"/>
  </r>
  <r>
    <x v="10"/>
    <m/>
    <x v="10"/>
    <x v="64"/>
    <s v="G13087510001"/>
    <s v="CVD"/>
    <n v="1308751"/>
    <m/>
    <s v="COBRO COSTOS DE PAPELERIA SEGUN TRANSFERENCIA DEL EXTERIOR POR ORDEN DE INTEGRACION ENERGETICA ARGENTINA, FECHA VALOR 17-04-20 LIB. 00513012007 YPFB - RECURSOS NACIONALIZACIÓN"/>
    <m/>
    <m/>
    <m/>
    <m/>
    <n v="50"/>
    <n v="0"/>
    <s v="NO_CONCILIADO"/>
  </r>
  <r>
    <x v="16"/>
    <m/>
    <x v="16"/>
    <x v="78"/>
    <s v="G13090070002"/>
    <s v="CRV"/>
    <n v="1309007"/>
    <m/>
    <s v="REGULARIZACION DE TRANSFERENCIA DEL EXTERIOR SEGUN SWIFT NO.4448 DE FECHA 20/04/2020 ORDENANTE: CONSULADO DE BOLIVIA NEW YORK REF:GESTORIA CONSULAR MARZO 2020 LIB. 00010011102 MIN.RELACIONES EXTERIORES - GESTORIA CONSULAR LEY Nº 3108"/>
    <m/>
    <m/>
    <m/>
    <m/>
    <n v="0"/>
    <n v="18546.28"/>
    <s v="NO_CONCILIADO"/>
  </r>
  <r>
    <x v="16"/>
    <m/>
    <x v="16"/>
    <x v="78"/>
    <s v="G13090730002"/>
    <s v="CRV"/>
    <n v="1309073"/>
    <m/>
    <s v="REGULARIZACION DE TRANSFERENCIA DEL EXTERIOR SEGUN SWIFT NO.4478 DE FECHA 20/04/2020 ORDENANTE: CONSULADO DE BOLIVIA LOS ANGELES-USA REF:GESTORIA CONSULAR MARZO 2020 LIB. 00010011102 MIN.RELACIONES EXTERIORES - GESTORIA CONSULAR LEY Nº 3108"/>
    <m/>
    <m/>
    <m/>
    <m/>
    <n v="0"/>
    <n v="12115.24"/>
    <s v="NO_CONCILIADO"/>
  </r>
  <r>
    <x v="11"/>
    <m/>
    <x v="11"/>
    <x v="78"/>
    <s v="G13090710003"/>
    <s v="COB"/>
    <n v="13416"/>
    <m/>
    <s v="PAGO A BID PRÉSTAMO 2908/BL-BO VCTO. 18-04-2020 POR CUENTA DE TGN , NTI. 013416 VALOR 20-04-2020 INTERESES USD 10.854,68 CTA. 3987 CUENTA UNICA DEL TESORO LIB. 00099021001 REF.: COMISIONES BANCARIAS"/>
    <m/>
    <m/>
    <m/>
    <m/>
    <n v="322.14"/>
    <n v="0"/>
    <s v="NO_CONCILIADO"/>
  </r>
  <r>
    <x v="16"/>
    <m/>
    <x v="16"/>
    <x v="78"/>
    <s v="G13090080001"/>
    <s v="CVD"/>
    <n v="1309008"/>
    <m/>
    <s v="COBRO COSTOS DE PAPELERIA POR REGULARIZACION DE TRANSFERENCIA DEL EXTERIOR POR ORDEN DE CONSULADO DE BOLIVIA NEW YORK REF:GESTORIA CONSULAR MARZO 2020 LIB. 00010011102 MIN.RELACIONES EXTERIORES - GESTORIA CONSULAR LEY Nº 3108"/>
    <m/>
    <m/>
    <m/>
    <m/>
    <n v="50"/>
    <n v="0"/>
    <s v="NO_CONCILIADO"/>
  </r>
  <r>
    <x v="16"/>
    <m/>
    <x v="16"/>
    <x v="78"/>
    <s v="G13090100001"/>
    <s v="CVD"/>
    <n v="1309010"/>
    <m/>
    <s v="COBRO COSTOS DE PAPELERIA POR REGULARIZACION DE TRANSFERENCIA DEL EXTERIOR POR ORDEN DE CONSULADO GENERAL DE BOLIVIA-RIO DE JANEIRO-BRASIL REF:DEVOLUCION DE SALDOS Y GASTOS DE FUNCIONAMIENTO 2019 LIB. 00099021001 TGN-RECURSOS ORDINARIOS (3987)"/>
    <m/>
    <m/>
    <m/>
    <m/>
    <n v="50"/>
    <n v="0"/>
    <s v="NO_CONCILIADO"/>
  </r>
  <r>
    <x v="11"/>
    <m/>
    <x v="11"/>
    <x v="78"/>
    <s v="G13090720003"/>
    <s v="COB"/>
    <n v="13414"/>
    <m/>
    <s v="PAGO A BID PRÉSTAMO 2908/BL-BO VCTO. 18-04-2020 POR CUENTA DE TGN , NTI. 013414 VALOR 20-04-2020 CAPITAL USD 722.833,34 INTERESES USD 705.460,03 COMISIONES USD 160,18 CTA. 3987 CUENTA UNICA DEL TESORO LIB. 00099021001 REF.: COMISIONES BANCARIAS"/>
    <m/>
    <m/>
    <m/>
    <m/>
    <n v="7129.45"/>
    <n v="0"/>
    <s v="NO_CONCILIADO"/>
  </r>
  <r>
    <x v="16"/>
    <m/>
    <x v="16"/>
    <x v="78"/>
    <s v="G13090740001"/>
    <s v="CVD"/>
    <n v="1309074"/>
    <m/>
    <s v="COBRO COSTOS DE PAPELERIA POR REGULARIZACION DE TRANSFERENCIA DEL EXTERIOR POR ORDEN DE CONSULADO DE BOLIVIA LOS ANGELES-USA REF:GESTORIA CONSULAR MARZO 2020 LIB. 00010011102 MIN.RELACIONES EXTERIORES - GESTORIA CONSULAR LEY Nº 3108"/>
    <m/>
    <m/>
    <m/>
    <m/>
    <n v="50"/>
    <n v="0"/>
    <s v="NO_CONCILIADO"/>
  </r>
  <r>
    <x v="16"/>
    <m/>
    <x v="16"/>
    <x v="78"/>
    <s v="G13090870002"/>
    <s v="CRV"/>
    <n v="1309087"/>
    <m/>
    <s v="TRANSFERENCIA DEL EXTERIOR SEGUN SWIFT NO.4833 DE FECHA 20/04/2020 ORDENANTE: CONSULADO DE BOLIVIA EN MURCIA-ESPAÑA REF:GESTORIA CONSULAR MARZO 2020 LIB. 00010011102 MIN.RELACIONES EXTERIORES - GESTORIA CONSULAR LEY Nº 3108"/>
    <m/>
    <m/>
    <m/>
    <m/>
    <n v="0"/>
    <n v="105403.9"/>
    <s v="NO_CONCILIADO"/>
  </r>
  <r>
    <x v="16"/>
    <m/>
    <x v="16"/>
    <x v="78"/>
    <s v="G13090880001"/>
    <s v="CVD"/>
    <n v="1309088"/>
    <m/>
    <s v="COBRO COSTOS DE PAPELERIA SEGUN TRANSFERENCIA DEL EXTERIOR POR ORDEN DE CONSULADO DE BOLIVIA EN MURCIA-ESPAÑA REF:GESTORIA CONSULAR MARZO 2020 LIB. 00010011102 MIN.RELACIONES EXTERIORES - GESTORIA CONSULAR LEY Nº 3108"/>
    <m/>
    <m/>
    <m/>
    <m/>
    <n v="50"/>
    <n v="0"/>
    <s v="NO_CONCILIADO"/>
  </r>
  <r>
    <x v="11"/>
    <m/>
    <x v="11"/>
    <x v="78"/>
    <s v="S09823480001"/>
    <s v="COB"/>
    <n v="982348"/>
    <m/>
    <s v="COBRO DE||COSTO ÚTILES ESCRITORO POR LA EMISIÓN DEL COMPROBANTE CONTABLE N° 982346 DE LA FECHA DE LA LIBRETA N° 00099021001 &quot;TGN RECURSOS ORDINARIOS&quot; POR COSTO ÚTILES ESCRITORIO"/>
    <m/>
    <m/>
    <m/>
    <m/>
    <n v="50"/>
    <n v="0"/>
    <s v="NO_CONCILIADO"/>
  </r>
  <r>
    <x v="11"/>
    <m/>
    <x v="11"/>
    <x v="65"/>
    <s v="S09823850002"/>
    <s v="CRV"/>
    <n v="982385"/>
    <m/>
    <s v="||DESEMBOLSO DEL FONDO MONETARIO INTERNACIONAL POR EL PRESTAMO OTORGADO AL MINISTERIO DE ECONOMIA Y FINANZAS PUBLICAS BAJO EL INSTRUMENTO DE FINANCIAMIENTO RAPIDO (IFR) POR DEG 120.000.000,- TIPO DE CAMBIO DEG 0,733879 - 1 USD LIBRETA N°00099037018 DGCP-FMI-FINANCIAMIENTO DE APOYO DIRECTO"/>
    <m/>
    <m/>
    <m/>
    <m/>
    <n v="0"/>
    <n v="1121710799.74"/>
    <s v="NO_CONCILIADO"/>
  </r>
  <r>
    <x v="11"/>
    <m/>
    <x v="11"/>
    <x v="65"/>
    <s v="S09823860002"/>
    <s v="CRV"/>
    <n v="982386"/>
    <m/>
    <s v="||DESESEMBOLSO DEL FONDO MONETARIO INTERNACIONAL POR EL PRESTAMO OTORGADO AL MINISTERIO DE ECONOMIA Y FINANZAS PUBLICAS BAJO EL INSTRUMENTO DE FINANCIAMIENTO RAPIDO EQUIVALENTE A DEG 120.100.000.- T/C DEG 0,733879 - 1 USD LIBRETA N°00099037018 DGCP-FMI-FINANCIAMIENTO DE APOYO DIRECTO"/>
    <m/>
    <m/>
    <m/>
    <m/>
    <n v="0"/>
    <n v="1122645558.71"/>
    <s v="NO_CONCILIADO"/>
  </r>
  <r>
    <x v="11"/>
    <m/>
    <x v="11"/>
    <x v="65"/>
    <s v="S09823900001"/>
    <s v="COB"/>
    <n v="982390"/>
    <m/>
    <s v="||COMISIONES BANCARIAS POR DESEMBOLSO DEL FMI POR EL PRESTAMO OTORGADO AL MINISTERIO DE ECONOMIA Y FINANZAS PUBLICAS BAJO EL INSTRUMENTO DE FINANCIAMIENTO RAPIDO (IFR) POR DEG 120.000.000,- TIPO DE CAMBIO DEG 0,733879 - 1 USD SEGÚN MENSAJE SWIFT N°4873 DE LA FECHA COMPROBANTE S-0982385 LIBRETA N° 00099021001 TGN-RECURSOS ORDINARIOS (3987) REF.: UTILES DE ESCRITORIO"/>
    <m/>
    <m/>
    <m/>
    <m/>
    <n v="50"/>
    <n v="0"/>
    <s v="NO_CONCILIADO"/>
  </r>
  <r>
    <x v="11"/>
    <m/>
    <x v="11"/>
    <x v="65"/>
    <s v="S09823930001"/>
    <s v="COB"/>
    <n v="982393"/>
    <m/>
    <s v="||COMISIONES BANCARIAS POR DESESEMBOLSO DEL FMI POR EL PRESTAMO OTORGADO AL MEFP BAJO EL INSTRUMENTO DE FINANCIAMIENTO RAPIDO EQUIVALENTE A DEG 120.100.000.- T/C DEG 0,733879 - 1 USD SEGÚN MENSAJE SWIFT DE LA FECHA COMPROBANTE S-0982386 LIBRETA N° 00099021001 TGN-RECURSOS ORDINARIOS (3987) REF.: UTILES DE ESCRITORIO"/>
    <m/>
    <m/>
    <m/>
    <m/>
    <n v="50"/>
    <n v="0"/>
    <s v="NO_CONCILIADO"/>
  </r>
  <r>
    <x v="7"/>
    <m/>
    <x v="7"/>
    <x v="66"/>
    <s v="F0004326"/>
    <s v="DAU"/>
    <n v="1389162"/>
    <m/>
    <s v="A:00099021001 Pago de capital e interes corriente a favor del TGN, adeudado por el GAD Cochabamba, correspondiente al Préstamo Convenio Subsidiario CAF 2324, Proyecto de Electrificación Rural Fase III."/>
    <m/>
    <m/>
    <m/>
    <m/>
    <n v="0"/>
    <n v="451849.6"/>
    <s v="NO_CONCILIADO"/>
  </r>
  <r>
    <x v="78"/>
    <m/>
    <x v="78"/>
    <x v="66"/>
    <s v="S09824750003"/>
    <s v="COB"/>
    <n v="982475"/>
    <m/>
    <s v="||REGULARIZACIÓN DE NUESTRA OPERACIÓN NRO. 0982331 DE F. 17/04/2020 EN ATENCIÓN A CORREOS ELECTRÓNICOS DE LA DGAC Y AASANA. DEBITO DE LA LIBRETA 00117012001 DGAC, REPOSICION UTILES DE ESCRITORIO."/>
    <m/>
    <m/>
    <m/>
    <m/>
    <n v="50"/>
    <n v="0"/>
    <s v="NO_CONCILIADO"/>
  </r>
  <r>
    <x v="10"/>
    <m/>
    <x v="10"/>
    <x v="66"/>
    <s v="G13097690001"/>
    <s v="CVD"/>
    <n v="1309769"/>
    <m/>
    <s v="COBRO COSTOS DE PAPELERIA POR REGULARIZACION DE TRANSFERENCIA DEL EXTERIOR POR ORDEN DE MINGA GAS S.A., FECHA VALOR 20-04-20 LIB. 00513062001 YPFB-OPERACIONES PLANTA DE SEPARACION DE LIQUIDOS RIO GRANDE"/>
    <m/>
    <m/>
    <m/>
    <m/>
    <n v="50"/>
    <n v="0"/>
    <s v="NO_CONCILIADO"/>
  </r>
  <r>
    <x v="16"/>
    <m/>
    <x v="16"/>
    <x v="67"/>
    <s v="G13099830002"/>
    <s v="CRV"/>
    <n v="1309983"/>
    <m/>
    <s v="REGULARIZACION DE TRANSFERENCIA DEL EXTERIOR SEGUN SWIFT NO.4891 DE FECHA 23/04/2020 ORDENANTE: CONSULADO DE BOLIVIA CALAMA-CHILE REF:GESTORIA CONSULAR FEBRERO-MARZO-2020 LIB. 00010011102 MIN.RELACIONES EXTERIORES - GESTORIA CONSULAR LEY Nº 3108"/>
    <m/>
    <m/>
    <m/>
    <m/>
    <n v="0"/>
    <n v="204108.53"/>
    <s v="NO_CONCILIADO"/>
  </r>
  <r>
    <x v="16"/>
    <m/>
    <x v="16"/>
    <x v="67"/>
    <s v="G13099840001"/>
    <s v="CVD"/>
    <n v="1309984"/>
    <m/>
    <s v="COBRO COSTOS DE PAPELERIA POR REGULARIZACION DE TRANSFERENCIA DEL EXTERIOR POR ORDEN DE CONSULADO DE BOLIVIA CALAMA-CHILE REF:GESTORIA CONSULAR FEBRERO-MARZO-2020 LIB. 00010011102 MIN.RELACIONES EXTERIORES - GESTORIA CONSULAR LEY Nº 3108"/>
    <m/>
    <m/>
    <m/>
    <m/>
    <n v="50"/>
    <n v="0"/>
    <s v="NO_CONCILIADO"/>
  </r>
  <r>
    <x v="78"/>
    <m/>
    <x v="78"/>
    <x v="67"/>
    <s v="S09824960003"/>
    <s v="COB"/>
    <n v="982496"/>
    <m/>
    <s v="||TRANSFERENCIA DE FONDOS S/G. MENSAJE SWIFT N° 4907 DE LA FECHA.(SECTOR PUBLICO-SOBREVUELOS). DEBITO LIBRETA N° 00117012001 DGAC, COBRO EMISION COMPROBANTE CONTABLE DE LA FECHA."/>
    <m/>
    <m/>
    <m/>
    <m/>
    <n v="50"/>
    <n v="0"/>
    <s v="NO_CONCILIADO"/>
  </r>
  <r>
    <x v="78"/>
    <m/>
    <x v="78"/>
    <x v="79"/>
    <s v="S09825090003"/>
    <s v="COB"/>
    <n v="982509"/>
    <m/>
    <s v="||REGULARIZACIÓN DE NUESTRA OPERACIÓN NRO. 0982431 DE F. 22/04/2020 EN ATENCIÓN A CORREOS ELECTRÓNICOS DE LA DGAC Y AASANA. DEBITO DE LA LIBRETA 00117012001 DGAC, REPOSICION UTILES DE ESCRITORIO."/>
    <m/>
    <m/>
    <m/>
    <m/>
    <n v="50"/>
    <n v="0"/>
    <s v="NO_CONCILIADO"/>
  </r>
  <r>
    <x v="78"/>
    <m/>
    <x v="78"/>
    <x v="79"/>
    <s v="S09825240003"/>
    <s v="COB"/>
    <n v="982524"/>
    <m/>
    <s v="||TRANSFERENCIA DE FONDOS S/G. MENSAJE SWIFT NRO. 4928 DE LA FECHA. (SECTOR PÚBLICO - SOBREVUELOS). DEBITO DE LA LIBRETA 00117012001 DGAC, REPOSICION UTILES DE ESCRITORIO."/>
    <m/>
    <m/>
    <m/>
    <m/>
    <n v="50"/>
    <n v="0"/>
    <s v="NO_CONCILIADO"/>
  </r>
  <r>
    <x v="10"/>
    <m/>
    <x v="10"/>
    <x v="79"/>
    <s v="G13103690001"/>
    <s v="CVD"/>
    <n v="1310369"/>
    <m/>
    <s v="COBRO COSTOS DE PAPELERIA POR REGULARIZACION DE TRANSFERENCIA DEL EXTERIOR POR ORDEN DE PETROLEOS PARAGUAYOS PETROPAR, FECHA VALOR 22-04-20 LIB. 00513062001 YPFB-OPERACIONES PLANTA DE SEPARACION DE LIQUIDOS RIO GRANDE"/>
    <m/>
    <m/>
    <m/>
    <m/>
    <n v="50"/>
    <n v="0"/>
    <s v="NO_CONCILIADO"/>
  </r>
  <r>
    <x v="11"/>
    <m/>
    <x v="11"/>
    <x v="79"/>
    <s v="G13105030003"/>
    <s v="COB"/>
    <n v="13472"/>
    <m/>
    <s v="PAGO A CAF PRÉSTAMO CFA009609 VCTO. 24-04-2020 POR CUENTA DE TGN , NTI. 013472 VALOR 24-04-2020 INTERESES USD 42.019,64 COMISIONES USD 28.918,37 CTA. 3987 CUENTA UNICA DEL TESORO LIB. 00099021001 REF.: COMISIONES BANCARIAS"/>
    <m/>
    <m/>
    <m/>
    <m/>
    <n v="610.66999999999996"/>
    <n v="0"/>
    <s v="NO_CONCILIADO"/>
  </r>
  <r>
    <x v="10"/>
    <m/>
    <x v="10"/>
    <x v="80"/>
    <s v="G13107460003"/>
    <s v="CVD"/>
    <n v="1310746"/>
    <m/>
    <s v="PROVISION DE FONDOS A SOLICITUD DE YACIMIENTOS PETROLIFEROS FISCALES BOLIVIANOS SEGUN SOLICITUD YPFB-0155-2020 REF: PAGO A GTB SA POR SERV INT DE TRANSP DE GN MI CHIQUITOS MUTUN REDES YPFB YACUSES MES DE MARZO 2020 LIB. 00513012007 YPFB - RECURSOS NACIONALIZACIÓN"/>
    <m/>
    <m/>
    <m/>
    <m/>
    <n v="50"/>
    <n v="0"/>
    <s v="NO_CONCILIADO"/>
  </r>
  <r>
    <x v="7"/>
    <m/>
    <x v="7"/>
    <x v="80"/>
    <s v="F0004347"/>
    <s v="DAU"/>
    <n v="1396861"/>
    <m/>
    <s v="A:00099021001 Pago de capital e interés corriente a favor del TGN, adeudado por el GAD Santa Cruz, correspondiente a los Préstamos Convenios Subsidiarios CAF 2324, Proyectos del Sistema de Electrificación: Cordillera PID-1, San Antonio del Lomerio Fase III y Velasco PID-4."/>
    <m/>
    <m/>
    <m/>
    <m/>
    <n v="0"/>
    <n v="1736009.76"/>
    <s v="NO_CONCILIADO"/>
  </r>
  <r>
    <x v="16"/>
    <m/>
    <x v="16"/>
    <x v="80"/>
    <s v="G13108850002"/>
    <s v="CRV"/>
    <n v="1310885"/>
    <m/>
    <s v="REGULARIZACION DE TRANSFERENCIA DEL EXTERIOR SEGUN SWIFT NO.4902 DE FECHA 27/04/2020 ORDENANTE: CONSULADO GENERAL DE BOLIVIA-WASHINGTON REF:GESTORIA CONSULAR MARZO 2020 LIB. 00010011102 MIN.RELACIONES EXTERIORES - GESTORIA CONSULAR LEY Nº 3108"/>
    <m/>
    <m/>
    <m/>
    <m/>
    <n v="0"/>
    <n v="150377.51"/>
    <s v="NO_CONCILIADO"/>
  </r>
  <r>
    <x v="16"/>
    <m/>
    <x v="16"/>
    <x v="80"/>
    <s v="G13108870002"/>
    <s v="CRV"/>
    <n v="1310887"/>
    <m/>
    <s v="REGULARIZACION DE TRANSFERENCIA DEL EXTERIOR SEGUN SWIFT NO.4916 DE FECHA 27/04/2020 ORDENANTE: CONSULADO GENERAL DE BOLIVIA LIMA PERU REF.REF:GESTORIA CONSULAR MARZO 2020 LIB. 00010011102 MIN.RELACIONES EXTERIORES - GESTORIA CONSULAR LEY Nº 3108"/>
    <m/>
    <m/>
    <m/>
    <m/>
    <n v="0"/>
    <n v="10671.55"/>
    <s v="NO_CONCILIADO"/>
  </r>
  <r>
    <x v="16"/>
    <m/>
    <x v="16"/>
    <x v="80"/>
    <s v="G13108890002"/>
    <s v="CRV"/>
    <n v="1310889"/>
    <m/>
    <s v="REGULARIZACION DE TRANSFERENCIA DEL EXTERIOR SEGUN SWIFT NO.4955 DE FECHA 27/04/2020 ORDENANTE: CONSULADO GENERAL DE BOLIVIA SANTIAGO-CHILE REF:REF:GESTORIA CONSULAR MARZO 2020 LIB. 00010011102 MIN.RELACIONES EXTERIORES - GESTORIA CONSULAR LEY Nº 3108"/>
    <m/>
    <m/>
    <m/>
    <m/>
    <n v="0"/>
    <n v="147462.56"/>
    <s v="NO_CONCILIADO"/>
  </r>
  <r>
    <x v="16"/>
    <m/>
    <x v="16"/>
    <x v="80"/>
    <s v="G13108900001"/>
    <s v="CVD"/>
    <n v="1310890"/>
    <m/>
    <s v="COBRO COSTOS DE PAPELERIA POR REGULARIZACION DE TRANSFERENCIA DEL EXTERIOR POR ORDEN DE CONSULADO GENERAL DE BOLIVIA SANTIAGO-CHILE REF:REF:GESTORIA CONSULAR MARZO 2020 LIB. 00010011102 MIN.RELACIONES EXTERIORES - GESTORIA CONSULAR LEY Nº 3108"/>
    <m/>
    <m/>
    <m/>
    <m/>
    <n v="50"/>
    <n v="0"/>
    <s v="NO_CONCILIADO"/>
  </r>
  <r>
    <x v="16"/>
    <m/>
    <x v="16"/>
    <x v="80"/>
    <s v="G13108880001"/>
    <s v="CVD"/>
    <n v="1310888"/>
    <m/>
    <s v="COBRO COSTOS DE PAPELERIA POR REGULARIZACION DE TRANSFERENCIA DEL EXTERIOR POR ORDEN DE CONSULADO GENERAL DE BOLIVIA LIMA PERU REF.REF:GESTORIA CONSULAR MARZO 2020 LIB. 00010011102 MIN.RELACIONES EXTERIORES - GESTORIA CONSULAR LEY Nº 3108"/>
    <m/>
    <m/>
    <m/>
    <m/>
    <n v="50"/>
    <n v="0"/>
    <s v="NO_CONCILIADO"/>
  </r>
  <r>
    <x v="29"/>
    <m/>
    <x v="29"/>
    <x v="80"/>
    <s v="G13108910004"/>
    <s v="DVD"/>
    <n v="10748"/>
    <m/>
    <s v="VENTA DE DIVISAS CON TRANSFERENCIA DE FONDOS A SOLICITUD DE MINISTERIO DE EDUCACION SEGUN SOLICITUD 10748 REF: TRANSFER OF RESOURCES FOR THE UNIVERSITY OF EDINBURGH (WILDER RUBEN URENA REYES) EQUIVALENTES 788,37 USD LIB. 00099021001 TGN-RECURSOS ORDINARIOS (3987) POR DIFERENCIAL CAMBIARIO"/>
    <m/>
    <m/>
    <m/>
    <m/>
    <n v="105.24"/>
    <n v="0"/>
    <s v="NO_CONCILIADO"/>
  </r>
  <r>
    <x v="29"/>
    <m/>
    <x v="29"/>
    <x v="80"/>
    <s v="G13108920004"/>
    <s v="DVD"/>
    <n v="10741"/>
    <m/>
    <s v="VENTA DE DIVISAS CON TRANSFERENCIA DE FONDOS A SOLICITUD DE MINISTERIO DE EDUCACION SEGUN SOLICITUD 10741 REF: TRANSFERENCIA PARA VIOLETA CARMEN ANGULO FERNANDEZ EQUIVALENTES 2.712,95 USD LIB. 00099021001 TGN-RECURSOS ORDINARIOS (3987) POR DIFERENCIAL CAMBIARIO"/>
    <m/>
    <m/>
    <m/>
    <m/>
    <n v="168.02"/>
    <n v="0"/>
    <s v="NO_CONCILIADO"/>
  </r>
  <r>
    <x v="29"/>
    <m/>
    <x v="29"/>
    <x v="80"/>
    <s v="G13108930004"/>
    <s v="DVD"/>
    <n v="10742"/>
    <m/>
    <s v="VENTA DE DIVISAS CON TRANSFERENCIA DE FONDOS A SOLICITUD DE MINISTERIO DE EDUCACION SEGUN SOLICITUD 10742 REF: TRANSFERENCIA PARA HELEN LAURA COARITA FERNANDEZ EQUIVALENTES 2.821,47 USD LIB. 00099021001 TGN-RECURSOS ORDINARIOS (3987) POR DIFERENCIAL CAMBIARIO"/>
    <m/>
    <m/>
    <m/>
    <m/>
    <n v="174.76"/>
    <n v="0"/>
    <s v="NO_CONCILIADO"/>
  </r>
  <r>
    <x v="29"/>
    <m/>
    <x v="29"/>
    <x v="80"/>
    <s v="G13108940004"/>
    <s v="DVD"/>
    <n v="10736"/>
    <m/>
    <s v="VENTA DE DIVISAS CON TRANSFERENCIA DE FONDOS A SOLICITUD DE MINISTERIO DE EDUCACION SEGUN SOLICITUD 10736 REF: TRANSFERENCIA PARA ANGELA ISABEL PEDREGAL MONTES EQUIVALENTES 781,67 USD LIB. 00099021001 TGN-RECURSOS ORDINARIOS (3987) POR DIFERENCIAL CAMBIARIO"/>
    <m/>
    <m/>
    <m/>
    <m/>
    <n v="48.41"/>
    <n v="0"/>
    <s v="NO_CONCILIADO"/>
  </r>
  <r>
    <x v="29"/>
    <m/>
    <x v="29"/>
    <x v="80"/>
    <s v="G13108950004"/>
    <s v="DVD"/>
    <n v="10743"/>
    <m/>
    <s v="VENTA DE DIVISAS CON TRANSFERENCIA DE FONDOS A SOLICITUD DE MINISTERIO DE EDUCACION SEGUN SOLICITUD 10743 REF: TRANSFERENCIA PARA ADRIAN WALDEMAR DAROCA APARICIO EQUIVALENTES 2.604,43 USD LIB. 00099021001 TGN-RECURSOS ORDINARIOS (3987) POR DIFERENCIAL CAMBIARIO"/>
    <m/>
    <m/>
    <m/>
    <m/>
    <n v="161.29"/>
    <n v="0"/>
    <s v="NO_CONCILIADO"/>
  </r>
  <r>
    <x v="29"/>
    <m/>
    <x v="29"/>
    <x v="80"/>
    <s v="G13108960004"/>
    <s v="DVD"/>
    <n v="10744"/>
    <m/>
    <s v="VENTA DE DIVISAS CON TRANSFERENCIA DE FONDOS A SOLICITUD DE MINISTERIO DE EDUCACION SEGUN SOLICITUD 10744 REF: TRANSFERENCIA PARA CARLA RENE BALDIVIESO SORUCO EQUIVALENTES 2.170,37 USD LIB. 00099021001 TGN-RECURSOS ORDINARIOS (3987) POR DIFERENCIAL CAMBIARIO"/>
    <m/>
    <m/>
    <m/>
    <m/>
    <n v="134.44999999999999"/>
    <n v="0"/>
    <s v="NO_CONCILIADO"/>
  </r>
  <r>
    <x v="29"/>
    <m/>
    <x v="29"/>
    <x v="80"/>
    <s v="G13108970004"/>
    <s v="DVD"/>
    <n v="10745"/>
    <m/>
    <s v="VENTA DE DIVISAS CON TRANSFERENCIA DE FONDOS A SOLICITUD DE MINISTERIO DE EDUCACION SEGUN SOLICITUD 10745 REF: TRANSFERENCIA PARA RAUL CALANI JIMENEZ EQUIVALENTES 2.712,95 USD LIB. 00099021001 TGN-RECURSOS ORDINARIOS (3987) POR DIFERENCIAL CAMBIARIO"/>
    <m/>
    <m/>
    <m/>
    <m/>
    <n v="168.02"/>
    <n v="0"/>
    <s v="NO_CONCILIADO"/>
  </r>
  <r>
    <x v="16"/>
    <m/>
    <x v="16"/>
    <x v="80"/>
    <s v="G13108860001"/>
    <s v="CVD"/>
    <n v="1310886"/>
    <m/>
    <s v="COBRO COSTOS DE PAPELERIA POR REGULARIZACION DE TRANSFERENCIA DEL EXTERIOR POR ORDEN DE CONSULADO GENERAL DE BOLIVIA-WASHINGTON REF:GESTORIA CONSULAR MARZO 2020 LIB. 00010011102 MIN.RELACIONES EXTERIORES - GESTORIA CONSULAR LEY Nº 3108"/>
    <m/>
    <m/>
    <m/>
    <m/>
    <n v="50"/>
    <n v="0"/>
    <s v="NO_CONCILIADO"/>
  </r>
  <r>
    <x v="11"/>
    <m/>
    <x v="11"/>
    <x v="80"/>
    <s v="S09826040001"/>
    <s v="COB"/>
    <n v="982604"/>
    <m/>
    <s v="||COBRO DE COMISIONES BANCARIAS AL TGN POR PAGO DE LA COMISION DEL 0,5% SOBRE LOS DEG 240.100.000,- = DEG 1.200.500,- AL FONDO MONETARIO INTERNACIONAL POR PRESTAMO IFR SEGUN NOTA VTCP/DGCP/UODP-281/2020 DEL 20-04-2020 LIBRETA N° 00099021001 TGN-RECURSOS ORDINARIOS REF: COMISIONES BANCARIAS"/>
    <m/>
    <m/>
    <m/>
    <m/>
    <n v="8107"/>
    <n v="0"/>
    <s v="NO_CONCILIADO"/>
  </r>
  <r>
    <x v="10"/>
    <m/>
    <x v="10"/>
    <x v="68"/>
    <s v="G13112940001"/>
    <s v="CVD"/>
    <n v="1311294"/>
    <m/>
    <s v="COBRO COSTOS DE PAPELERIA POR REGULARIZACION DE TRANSFERENCIA DEL EXTERIOR POR ORDEN DE NATURGAS DEL PERU SAC, FECHA VALOR 27-04-20 LIB. 00513062001 YPFB-OPERACIONES PLANTA DE SEPARACION DE LIQUIDOS RIO GRANDE"/>
    <m/>
    <m/>
    <m/>
    <m/>
    <n v="50"/>
    <n v="0"/>
    <s v="NO_CONCILIADO"/>
  </r>
  <r>
    <x v="10"/>
    <m/>
    <x v="10"/>
    <x v="69"/>
    <s v="G13114460003"/>
    <s v="CVD"/>
    <n v="1311446"/>
    <m/>
    <s v="PROVISION DE FONDOS A SOLICITUD DE YACIMIENTOS PETROLIFEROS FISCALES BOLIVIANOS SEGUN SOLICITUD YPFB-0156-2020 REF: PAGO IMPUESTOS DIRECTO A LOS HIDROCARBUROS PRODUCCION ENERO 2020 LIB. 00513012007 YPFB - RECURSOS NACIONALIZACIÓN"/>
    <m/>
    <m/>
    <m/>
    <m/>
    <n v="50"/>
    <n v="0"/>
    <s v="NO_CONCILIADO"/>
  </r>
  <r>
    <x v="12"/>
    <m/>
    <x v="12"/>
    <x v="69"/>
    <s v="G13115400003"/>
    <s v="CVD"/>
    <n v="1311540"/>
    <m/>
    <s v="PROVISION DE FONDOS A SOLICITUD DE YACIMIENTOS PETROLIFEROS FISCALES BOLIVIANOS SEGUN SOLICITUD YPFB-0163-2020 REF: PAGO AL TESORO GENERAL DE LA NACION PARTICIPACION DE LA PRODUCCION ENERO 2020 LIB. 00099021001 TGN YPFB PARTICIPACION 6% PRODUCCIÓN BRUTA DE HIDROCARBUROS BOCA DE POZO"/>
    <m/>
    <m/>
    <m/>
    <m/>
    <n v="50"/>
    <n v="0"/>
    <s v="NO_CONCILIADO"/>
  </r>
  <r>
    <x v="29"/>
    <m/>
    <x v="29"/>
    <x v="69"/>
    <s v="S09827410001"/>
    <s v="DEV"/>
    <n v="982741"/>
    <m/>
    <s v="||VENTA DE DIVISAS SEGÚN SWIFT DEL BANQUERO NO. 5047 DE LA FECHA, POR COBRO DE COMISIONES DE EUR 5,00 POR TRANSFERENCIA DE FONDOS AL EXTERIOR DE EUR 2.512,22 DE FECHA VALOR 27-04-20 DEL MIN.DE EDUCACIÓN REF:PAGO RUL CALANI JIMENEZ LIBRETA 00099021001 TGN RECURSOS ORDINARIOS"/>
    <m/>
    <m/>
    <m/>
    <m/>
    <n v="37.72"/>
    <n v="0"/>
    <s v="NO_CONCILIADO"/>
  </r>
  <r>
    <x v="29"/>
    <m/>
    <x v="29"/>
    <x v="69"/>
    <s v="S09827410004"/>
    <s v="COB"/>
    <n v="982741"/>
    <m/>
    <s v="||VENTA DE DIVISAS SEGÚN SWIFT DEL BANQUERO NO. 5047 DE LA FECHA, POR COBRO DE COMISIONES DE EUR 5,00 POR TRANSFERENCIA DE FONDOS AL EXTERIOR DE EUR 2.512,22 DE FECHA VALOR 27-04-20 DEL MIN.DE EDUCACIÓN REF:PAGO RUL CALANI JIMENEZ CGO.LIBRETA 00099021001 TGN RECURSOS ORDINARIOS(UTILES DE ESCRITORIO)"/>
    <m/>
    <m/>
    <m/>
    <m/>
    <n v="50"/>
    <n v="0"/>
    <s v="NO_CONCILIADO"/>
  </r>
  <r>
    <x v="29"/>
    <m/>
    <x v="29"/>
    <x v="69"/>
    <s v="S09827420001"/>
    <s v="DEV"/>
    <n v="982742"/>
    <m/>
    <s v="||VENTA DE DIVISAS SEGÚN SWIFT DEL BANQUERO NO. 5048 DE LA FECHA, POR COBRO DE COMISIONES DE EUR 12,50 POR TRANSFERENCIA DE FONDOS AL EXTERIOR DE EUR 2.512,22 DE FECHA VALOR 27-04-20 DEL MIN.DE EDUCACIÓN REF:PAGO VIOLETA CARMEN ANGULO FERNANDEZ LIBRETA 00099021001 TGN RECURSOS ORDINARIOS"/>
    <m/>
    <m/>
    <m/>
    <m/>
    <n v="94.24"/>
    <n v="0"/>
    <s v="NO_CONCILIADO"/>
  </r>
  <r>
    <x v="29"/>
    <m/>
    <x v="29"/>
    <x v="69"/>
    <s v="S09827420004"/>
    <s v="COB"/>
    <n v="982742"/>
    <m/>
    <s v="||VENTA DE DIVISAS SEGÚN SWIFT DEL BANQUERO NO. 5048 DE LA FECHA, POR COBRO DE COMISIONES DE EUR 12,50 POR TRANSFERENCIA DE FONDOS AL EXTERIOR DE EUR 2.512,22 DE FECHA VALOR 27-04-20 DEL MIN.DE EDUCACIÓN REF:PAGO VIOLETA CARMEN ANGULO FERNANDEZ CGO.LIBRETA 00099021001 TGN RECURSOS ORDINARIOS (UTILES DE ESCRITORIO)"/>
    <m/>
    <m/>
    <m/>
    <m/>
    <n v="50"/>
    <n v="0"/>
    <s v="NO_CONCILIADO"/>
  </r>
  <r>
    <x v="29"/>
    <m/>
    <x v="29"/>
    <x v="69"/>
    <s v="S09827400001"/>
    <s v="DEV"/>
    <n v="982740"/>
    <m/>
    <s v="||VENTA DE DIVISAS SEGÚN SWIFT DEL BANQUERO NO.5046 DE LA FECHA, POR COBRO DE COMISIONES DE EUR 8,00 POR TRANSFERENCIA DE FONDOS AL EXTERIOR DE EUR 2.411,73 FECHA VALOR 27-04-20 DEL MIN.DE EDUCACIÓN REF:PAGO ADRIAN WALDEMAR DAROCA APARICIO LIBRETA 00099021001 TGN RECURSOS ORDINARIOS"/>
    <m/>
    <m/>
    <m/>
    <m/>
    <n v="60.34"/>
    <n v="0"/>
    <s v="NO_CONCILIADO"/>
  </r>
  <r>
    <x v="29"/>
    <m/>
    <x v="29"/>
    <x v="69"/>
    <s v="S09827390004"/>
    <s v="COB"/>
    <n v="982739"/>
    <m/>
    <s v="||VENTA DE DIVISAS SEGÚN SWIFT DEL BANQUERO NO.5045 DE LA FECHA, POR COBRO DE COMISIONES DE EUR 3,50 POR TRANSFERENCIA DE FONDOS AL EXTERIOR DE EUR 723,83 VALOR 27-04-20 DEL MIN.DE EDUCACIÓN REF:PAGO ANGELA ISABEL PEDREGAL MONTES CGO.LIBRETA 00099021001 TGN RECURSOS ORDINARIOS (UTILES DE ESCRITORIO)"/>
    <m/>
    <m/>
    <m/>
    <m/>
    <n v="50"/>
    <n v="0"/>
    <s v="NO_CONCILIADO"/>
  </r>
  <r>
    <x v="29"/>
    <m/>
    <x v="29"/>
    <x v="69"/>
    <s v="S09827390001"/>
    <s v="DEV"/>
    <n v="982739"/>
    <m/>
    <s v="||VENTA DE DIVISAS SEGÚN SWIFT DEL BANQUERO NO.5045 DE LA FECHA, POR COBRO DE COMISIONES DE EUR 3,50 POR TRANSFERENCIA DE FONDOS AL EXTERIOR DE EUR 723,83 VALOR 27-04-20 DEL MIN.DE EDUCACIÓN REF:PAGO ANGELA ISABEL PEDREGAL MONTES LIBRETA 00099021001 TGN RECURSOS ORDINARIOS"/>
    <m/>
    <m/>
    <m/>
    <m/>
    <n v="26.38"/>
    <n v="0"/>
    <s v="NO_CONCILIADO"/>
  </r>
  <r>
    <x v="29"/>
    <m/>
    <x v="29"/>
    <x v="69"/>
    <s v="S09827400004"/>
    <s v="COB"/>
    <n v="982740"/>
    <m/>
    <s v="||VENTA DE DIVISAS SEGÚN SWIFT DEL BANQUERO NO.5046 DE LA FECHA, POR COBRO DE COMISIONES DE EUR 8,00 POR TRANSFERENCIA DE FONDOS AL EXTERIOR DE EUR 2.411,73 FECHA VALOR 27-04-20 DEL MIN.DE EDUCACIÓN REF:PAGO ADRIAN WALDEMAR DAROCA APARICIO CGO.LIBRETA 00099021001 TGN RECURSOS ORDINARIOS (UTILES DE ESCRITORIO)"/>
    <m/>
    <m/>
    <m/>
    <m/>
    <n v="50"/>
    <n v="0"/>
    <s v="NO_CONCILIADO"/>
  </r>
  <r>
    <x v="10"/>
    <m/>
    <x v="10"/>
    <x v="70"/>
    <s v="G13119530003"/>
    <s v="CVD"/>
    <n v="1311953"/>
    <m/>
    <s v="PROVISION DE FONDOS A SOLICITUD DE YACIMIENTOS PETROLIFEROS FISCALES BOLIVIANOS SEGUN SOLICITUD YPFB-0167-2020 REF: PAGO A YPFB TRANSPORTE SA POR SCD Y TEMIN TRANS GN MI FIRME E INTERRUMPIBLE Y ME FIRME MARZO 2020 LIB. 00513012007 YPFB - RECURSOS NACIONALIZACIÓN"/>
    <m/>
    <m/>
    <m/>
    <m/>
    <n v="50"/>
    <n v="0"/>
    <s v="NO_CONCILIADO"/>
  </r>
  <r>
    <x v="10"/>
    <m/>
    <x v="10"/>
    <x v="70"/>
    <s v="G13119560003"/>
    <s v="CVD"/>
    <n v="1311956"/>
    <m/>
    <s v="PROVISION DE FONDOS A SOLICITUD DE YACIMIENTOS PETROLIFEROS FISCALES BOLIVIANOS SEGUN SOLICITUD YPFB-0168-2020 REF: PAGO A YPFB TRANSPORTE SA POR SCD Y TEMIN TRANSP DE GN LINEA 12 MARZO 2020 LIB. 00513012007 YPFB - RECURSOS NACIONALIZACIÓN"/>
    <m/>
    <m/>
    <m/>
    <m/>
    <n v="50"/>
    <n v="0"/>
    <s v="NO_CONCILIADO"/>
  </r>
  <r>
    <x v="29"/>
    <m/>
    <x v="29"/>
    <x v="70"/>
    <s v="G13119710004"/>
    <s v="DVD"/>
    <n v="10746"/>
    <m/>
    <s v="VENTA DE DIVISAS CON TRANSFERENCIA DE FONDOS A SOLICITUD DE MINISTERIO DE EDUCACION SEGUN SOLICITUD 10746 REF: TRANSFERENCIA PARA THE UNIVERSITY OF WESTERN AUSTRALIA (DANA DELIA VALLEJOS LUNA) EQUIVALENTES 20.178,66 USD LIB. 00099021001 TGN-RECURSOS ORDINARIOS (3987) POR DIFERENCIAL CAMBIARIO"/>
    <m/>
    <m/>
    <m/>
    <m/>
    <n v="9526.32"/>
    <n v="0"/>
    <s v="NO_CONCILIADO"/>
  </r>
  <r>
    <x v="12"/>
    <m/>
    <x v="12"/>
    <x v="70"/>
    <s v="S09828010004"/>
    <s v="COB"/>
    <n v="982801"/>
    <m/>
    <s v="'TRANSFERENCIA DE FONDOS||S/G. NOTA CITE: MH/VTCP/DGT/UO/OB N°1844/2008 DE F.21-10-2008 DEL MIN.DE HACIENDA S/G. DETALLE ADJUNTO. DEBITO DE LA LIBRETA N° 00099021001, REPOSICION UTILES DE ESCRITORIO."/>
    <m/>
    <m/>
    <m/>
    <m/>
    <n v="50"/>
    <n v="0"/>
    <s v="NO_CONCILIADO"/>
  </r>
  <r>
    <x v="44"/>
    <m/>
    <x v="44"/>
    <x v="70"/>
    <s v="T04067600001"/>
    <s v="DEV"/>
    <n v="406760"/>
    <m/>
    <s v="CONTABILIZACION ORDENES DE TRANSFERENCIA GRACOS"/>
    <m/>
    <m/>
    <m/>
    <m/>
    <n v="2519464.52"/>
    <n v="0"/>
    <s v="NO_CONCILIADO"/>
  </r>
  <r>
    <x v="44"/>
    <m/>
    <x v="44"/>
    <x v="70"/>
    <s v="T04067620001"/>
    <s v="DEV"/>
    <n v="406762"/>
    <m/>
    <s v="CONTABILIZACION ORDENES DE TRANSFERENCIA GRACOS"/>
    <m/>
    <m/>
    <m/>
    <m/>
    <n v="16100545.609999999"/>
    <n v="0"/>
    <s v="NO_CONCILIADO"/>
  </r>
  <r>
    <x v="44"/>
    <m/>
    <x v="44"/>
    <x v="70"/>
    <s v="T04067640001"/>
    <s v="DEV"/>
    <n v="406764"/>
    <m/>
    <s v="CONTABILIZACION ORDENES DE TRANSFERENCIA GRACOS"/>
    <m/>
    <m/>
    <m/>
    <m/>
    <n v="16100545.609999999"/>
    <n v="0"/>
    <s v="NO_CONCILIADO"/>
  </r>
  <r>
    <x v="44"/>
    <m/>
    <x v="44"/>
    <x v="70"/>
    <s v="T04067660001"/>
    <s v="DEV"/>
    <n v="406766"/>
    <m/>
    <s v="CONTABILIZACION ORDENES DE TRANSFERENCIA GRACOS"/>
    <m/>
    <m/>
    <m/>
    <m/>
    <n v="16100545.609999999"/>
    <n v="0"/>
    <s v="NO_CONCILIADO"/>
  </r>
  <r>
    <x v="44"/>
    <m/>
    <x v="44"/>
    <x v="70"/>
    <s v="T04067680001"/>
    <s v="DEV"/>
    <n v="406768"/>
    <m/>
    <s v="CONTABILIZACION ORDENES DE TRANSFERENCIA GRACOS"/>
    <m/>
    <m/>
    <m/>
    <m/>
    <n v="2962190.6"/>
    <n v="0"/>
    <s v="NO_CONCILIADO"/>
  </r>
  <r>
    <x v="44"/>
    <m/>
    <x v="44"/>
    <x v="70"/>
    <s v="T04067700001"/>
    <s v="DEV"/>
    <n v="406770"/>
    <m/>
    <s v="CONTABILIZACION ORDENES DE TRANSFERENCIA GRACOS"/>
    <m/>
    <m/>
    <m/>
    <m/>
    <n v="2962190.6"/>
    <n v="0"/>
    <s v="NO_CONCILIADO"/>
  </r>
  <r>
    <x v="44"/>
    <m/>
    <x v="44"/>
    <x v="70"/>
    <s v="T04067720001"/>
    <s v="DEV"/>
    <n v="406772"/>
    <m/>
    <s v="CONTABILIZACION ORDENES DE TRANSFERENCIA GRACOS"/>
    <m/>
    <m/>
    <m/>
    <m/>
    <n v="2962190.6"/>
    <n v="0"/>
    <s v="NO_CONCILIADO"/>
  </r>
  <r>
    <x v="44"/>
    <m/>
    <x v="44"/>
    <x v="70"/>
    <s v="T04067740001"/>
    <s v="DEV"/>
    <n v="406774"/>
    <m/>
    <s v="CONTABILIZACION ORDENES DE TRANSFERENCIA GRACOS"/>
    <m/>
    <m/>
    <m/>
    <m/>
    <n v="2962190.6"/>
    <n v="0"/>
    <s v="NO_CONCILIADO"/>
  </r>
  <r>
    <x v="44"/>
    <m/>
    <x v="44"/>
    <x v="70"/>
    <s v="T04067760001"/>
    <s v="DEV"/>
    <n v="406776"/>
    <m/>
    <s v="CONTABILIZACION ORDENES DE TRANSFERENCIA GRACOS"/>
    <m/>
    <m/>
    <m/>
    <m/>
    <n v="2962190.6"/>
    <n v="0"/>
    <s v="NO_CONCILIADO"/>
  </r>
  <r>
    <x v="44"/>
    <m/>
    <x v="44"/>
    <x v="70"/>
    <s v="T04067780001"/>
    <s v="DEV"/>
    <n v="406778"/>
    <m/>
    <s v="CONTABILIZACION ORDENES DE TRANSFERENCIA GRACOS"/>
    <m/>
    <m/>
    <m/>
    <m/>
    <n v="1806042.22"/>
    <n v="0"/>
    <s v="NO_CONCILIADO"/>
  </r>
  <r>
    <x v="44"/>
    <m/>
    <x v="44"/>
    <x v="70"/>
    <s v="T04067800001"/>
    <s v="DEV"/>
    <n v="406780"/>
    <m/>
    <s v="CONTABILIZACION ORDENES DE TRANSFERENCIA GRACOS"/>
    <m/>
    <m/>
    <m/>
    <m/>
    <n v="132511.12"/>
    <n v="0"/>
    <s v="NO_CONCILIADO"/>
  </r>
  <r>
    <x v="44"/>
    <m/>
    <x v="44"/>
    <x v="70"/>
    <s v="T04067820001"/>
    <s v="DEV"/>
    <n v="406782"/>
    <m/>
    <s v="CONTABILIZACION ORDENES DE TRANSFERENCIA GRACOS"/>
    <m/>
    <m/>
    <m/>
    <m/>
    <n v="2541291.7999999998"/>
    <n v="0"/>
    <s v="NO_CONCILIADO"/>
  </r>
  <r>
    <x v="44"/>
    <m/>
    <x v="44"/>
    <x v="70"/>
    <s v="T04067840001"/>
    <s v="DEV"/>
    <n v="406784"/>
    <m/>
    <s v="CONTABILIZACION ORDENES DE TRANSFERENCIA GRACOS"/>
    <m/>
    <m/>
    <m/>
    <m/>
    <n v="559083.89"/>
    <n v="0"/>
    <s v="NO_CONCILIADO"/>
  </r>
  <r>
    <x v="44"/>
    <m/>
    <x v="44"/>
    <x v="70"/>
    <s v="T04067860001"/>
    <s v="DEV"/>
    <n v="406786"/>
    <m/>
    <s v="CONTABILIZACION ORDENES DE TRANSFERENCIA GRACOS"/>
    <m/>
    <m/>
    <m/>
    <m/>
    <n v="4960507.09"/>
    <n v="0"/>
    <s v="NO_CONCILIADO"/>
  </r>
  <r>
    <x v="44"/>
    <m/>
    <x v="44"/>
    <x v="70"/>
    <s v="T04067880001"/>
    <s v="DEV"/>
    <n v="406788"/>
    <m/>
    <s v="CONTABILIZACION ORDENES DE TRANSFERENCIA GRACOS"/>
    <m/>
    <m/>
    <m/>
    <m/>
    <n v="1535589.6"/>
    <n v="0"/>
    <s v="NO_CONCILIADO"/>
  </r>
  <r>
    <x v="44"/>
    <m/>
    <x v="44"/>
    <x v="70"/>
    <s v="T04067900001"/>
    <s v="DEV"/>
    <n v="406790"/>
    <m/>
    <s v="CONTABILIZACION ORDENES DE TRANSFERENCIA GRACOS"/>
    <m/>
    <m/>
    <m/>
    <m/>
    <n v="6979956.5"/>
    <n v="0"/>
    <s v="NO_CONCILIADO"/>
  </r>
  <r>
    <x v="44"/>
    <m/>
    <x v="44"/>
    <x v="70"/>
    <s v="T04067920001"/>
    <s v="DEV"/>
    <n v="406792"/>
    <m/>
    <s v="CONTABILIZACION ORDENES DE TRANSFERENCIA GRACOS"/>
    <m/>
    <m/>
    <m/>
    <m/>
    <n v="363957.37"/>
    <n v="0"/>
    <s v="NO_CONCILIADO"/>
  </r>
  <r>
    <x v="44"/>
    <m/>
    <x v="44"/>
    <x v="70"/>
    <s v="T04067940001"/>
    <s v="DEV"/>
    <n v="406794"/>
    <m/>
    <s v="CONTABILIZACION ORDENES DE TRANSFERENCIA GRACOS"/>
    <m/>
    <m/>
    <m/>
    <m/>
    <n v="1300801.8400000001"/>
    <n v="0"/>
    <s v="NO_CONCILIADO"/>
  </r>
  <r>
    <x v="44"/>
    <m/>
    <x v="44"/>
    <x v="70"/>
    <s v="T04067960001"/>
    <s v="DEV"/>
    <n v="406796"/>
    <m/>
    <s v="CONTABILIZACION ORDENES DE TRANSFERENCIA GRACOS"/>
    <m/>
    <m/>
    <m/>
    <m/>
    <n v="4202058.22"/>
    <n v="0"/>
    <s v="NO_CONCILIADO"/>
  </r>
  <r>
    <x v="44"/>
    <m/>
    <x v="44"/>
    <x v="70"/>
    <s v="T04067980001"/>
    <s v="DEV"/>
    <n v="406798"/>
    <m/>
    <s v="CONTABILIZACION ORDENES DE TRANSFERENCIA GRACOS"/>
    <m/>
    <m/>
    <m/>
    <m/>
    <n v="5912738.96"/>
    <n v="0"/>
    <s v="NO_CONCILIADO"/>
  </r>
  <r>
    <x v="44"/>
    <m/>
    <x v="44"/>
    <x v="70"/>
    <s v="T04068000001"/>
    <s v="DEV"/>
    <n v="406800"/>
    <m/>
    <s v="CONTABILIZACION ORDENES DE TRANSFERENCIA GRACOS"/>
    <m/>
    <m/>
    <m/>
    <m/>
    <n v="308309.25"/>
    <n v="0"/>
    <s v="NO_CONCILIADO"/>
  </r>
  <r>
    <x v="44"/>
    <m/>
    <x v="44"/>
    <x v="70"/>
    <s v="T04068080001"/>
    <s v="DEV"/>
    <n v="406808"/>
    <m/>
    <s v="CONTABILIZACION ORDENES DE TRANSFERENCIA GRACOS"/>
    <m/>
    <m/>
    <m/>
    <m/>
    <n v="2519464.52"/>
    <n v="0"/>
    <s v="NO_CONCILIADO"/>
  </r>
  <r>
    <x v="44"/>
    <m/>
    <x v="44"/>
    <x v="70"/>
    <s v="T04068020001"/>
    <s v="DEV"/>
    <n v="406802"/>
    <m/>
    <s v="CONTABILIZACION ORDENES DE TRANSFERENCIA GRACOS"/>
    <m/>
    <m/>
    <m/>
    <m/>
    <n v="846807.52"/>
    <n v="0"/>
    <s v="NO_CONCILIADO"/>
  </r>
  <r>
    <x v="44"/>
    <m/>
    <x v="44"/>
    <x v="70"/>
    <s v="T04068040001"/>
    <s v="DEV"/>
    <n v="406804"/>
    <m/>
    <s v="CONTABILIZACION ORDENES DE TRANSFERENCIA GRACOS"/>
    <m/>
    <m/>
    <m/>
    <m/>
    <n v="2519464.52"/>
    <n v="0"/>
    <s v="NO_CONCILIADO"/>
  </r>
  <r>
    <x v="44"/>
    <m/>
    <x v="44"/>
    <x v="70"/>
    <s v="T04068060001"/>
    <s v="DEV"/>
    <n v="406806"/>
    <m/>
    <s v="CONTABILIZACION ORDENES DE TRANSFERENCIA GRACOS"/>
    <m/>
    <m/>
    <m/>
    <m/>
    <n v="2519464.52"/>
    <n v="0"/>
    <s v="NO_CONCILIADO"/>
  </r>
  <r>
    <x v="44"/>
    <m/>
    <x v="44"/>
    <x v="70"/>
    <s v="T04068100001"/>
    <s v="DEV"/>
    <n v="406810"/>
    <m/>
    <s v="CONTABILIZACION ORDENES DE TRANSFERENCIA GRACOS"/>
    <m/>
    <m/>
    <m/>
    <m/>
    <n v="2519464.52"/>
    <n v="0"/>
    <s v="NO_CONCILIADO"/>
  </r>
  <r>
    <x v="44"/>
    <m/>
    <x v="44"/>
    <x v="70"/>
    <s v="T04068120001"/>
    <s v="DEV"/>
    <n v="406812"/>
    <m/>
    <s v="CONTABILIZACION ORDENES DE TRANSFERENCIA GRACOS"/>
    <m/>
    <m/>
    <m/>
    <m/>
    <n v="6920005.2400000002"/>
    <n v="0"/>
    <s v="NO_CONCILIADO"/>
  </r>
  <r>
    <x v="44"/>
    <m/>
    <x v="44"/>
    <x v="70"/>
    <s v="T04068140001"/>
    <s v="DEV"/>
    <n v="406814"/>
    <m/>
    <s v="CONTABILIZACION ORDENES DE TRANSFERENCIA GRACOS"/>
    <m/>
    <m/>
    <m/>
    <m/>
    <n v="6920005.2400000002"/>
    <n v="0"/>
    <s v="NO_CONCILIADO"/>
  </r>
  <r>
    <x v="44"/>
    <m/>
    <x v="44"/>
    <x v="70"/>
    <s v="T04068160001"/>
    <s v="DEV"/>
    <n v="406816"/>
    <m/>
    <s v="CONTABILIZACION ORDENES DE TRANSFERENCIA GRACOS"/>
    <m/>
    <m/>
    <m/>
    <m/>
    <n v="6920005.2400000002"/>
    <n v="0"/>
    <s v="NO_CONCILIADO"/>
  </r>
  <r>
    <x v="44"/>
    <m/>
    <x v="44"/>
    <x v="70"/>
    <s v="T04068180001"/>
    <s v="DEV"/>
    <n v="406818"/>
    <m/>
    <s v="CONTABILIZACION ORDENES DE TRANSFERENCIA GRACOS"/>
    <m/>
    <m/>
    <m/>
    <m/>
    <n v="6920005.2400000002"/>
    <n v="0"/>
    <s v="NO_CONCILIADO"/>
  </r>
  <r>
    <x v="44"/>
    <m/>
    <x v="44"/>
    <x v="70"/>
    <s v="T04068200001"/>
    <s v="DEV"/>
    <n v="406820"/>
    <m/>
    <s v="CONTABILIZACION ORDENES DE TRANSFERENCIA GRACOS"/>
    <m/>
    <m/>
    <m/>
    <m/>
    <n v="6920005.2400000002"/>
    <n v="0"/>
    <s v="NO_CONCILIADO"/>
  </r>
  <r>
    <x v="44"/>
    <m/>
    <x v="44"/>
    <x v="70"/>
    <s v="T04068220001"/>
    <s v="DEV"/>
    <n v="406822"/>
    <m/>
    <s v="CONTABILIZACION ORDENES DE TRANSFERENCIA GRACOS"/>
    <m/>
    <m/>
    <m/>
    <m/>
    <n v="5861954.0999999996"/>
    <n v="0"/>
    <s v="NO_CONCILIADO"/>
  </r>
  <r>
    <x v="44"/>
    <m/>
    <x v="44"/>
    <x v="70"/>
    <s v="T04068240001"/>
    <s v="DEV"/>
    <n v="406824"/>
    <m/>
    <s v="CONTABILIZACION ORDENES DE TRANSFERENCIA GRACOS"/>
    <m/>
    <m/>
    <m/>
    <m/>
    <n v="5861954.0999999996"/>
    <n v="0"/>
    <s v="NO_CONCILIADO"/>
  </r>
  <r>
    <x v="44"/>
    <m/>
    <x v="44"/>
    <x v="70"/>
    <s v="T04068260001"/>
    <s v="DEV"/>
    <n v="406826"/>
    <m/>
    <s v="CONTABILIZACION ORDENES DE TRANSFERENCIA GRACOS"/>
    <m/>
    <m/>
    <m/>
    <m/>
    <n v="5861954.0999999996"/>
    <n v="0"/>
    <s v="NO_CONCILIADO"/>
  </r>
  <r>
    <x v="44"/>
    <m/>
    <x v="44"/>
    <x v="70"/>
    <s v="T04068280001"/>
    <s v="DEV"/>
    <n v="406828"/>
    <m/>
    <s v="CONTABILIZACION ORDENES DE TRANSFERENCIA GRACOS"/>
    <m/>
    <m/>
    <m/>
    <m/>
    <n v="5861954.0999999996"/>
    <n v="0"/>
    <s v="NO_CONCILIADO"/>
  </r>
  <r>
    <x v="44"/>
    <m/>
    <x v="44"/>
    <x v="70"/>
    <s v="T04068300001"/>
    <s v="DEV"/>
    <n v="406830"/>
    <m/>
    <s v="CONTABILIZACION ORDENES DE TRANSFERENCIA GRACOS"/>
    <m/>
    <m/>
    <m/>
    <m/>
    <n v="5861954.0999999996"/>
    <n v="0"/>
    <s v="NO_CONCILIADO"/>
  </r>
  <r>
    <x v="44"/>
    <m/>
    <x v="44"/>
    <x v="70"/>
    <s v="T04068320001"/>
    <s v="DEV"/>
    <n v="406832"/>
    <m/>
    <s v="CONTABILIZACION ORDENES DE TRANSFERENCIA GRACOS"/>
    <m/>
    <m/>
    <m/>
    <m/>
    <n v="16100545.609999999"/>
    <n v="0"/>
    <s v="NO_CONCILIADO"/>
  </r>
  <r>
    <x v="44"/>
    <m/>
    <x v="44"/>
    <x v="70"/>
    <s v="T04068340001"/>
    <s v="DEV"/>
    <n v="406834"/>
    <m/>
    <s v="CONTABILIZACION ORDENES DE TRANSFERENCIA GRACOS"/>
    <m/>
    <m/>
    <m/>
    <m/>
    <n v="16100545.609999999"/>
    <n v="0"/>
    <s v="NO_CONCILIADO"/>
  </r>
  <r>
    <x v="44"/>
    <m/>
    <x v="44"/>
    <x v="70"/>
    <s v="T04068360001"/>
    <s v="DEV"/>
    <n v="406836"/>
    <m/>
    <s v="CONTABILIZACION ORDENES DE TRANSFERENCIA GRACOS"/>
    <m/>
    <m/>
    <m/>
    <m/>
    <n v="16240032.109999999"/>
    <n v="0"/>
    <s v="NO_CONCILIADO"/>
  </r>
  <r>
    <x v="44"/>
    <m/>
    <x v="44"/>
    <x v="70"/>
    <s v="T04068380001"/>
    <s v="DEV"/>
    <n v="406838"/>
    <m/>
    <s v="CONTABILIZACION ORDENES DE TRANSFERENCIA GRACOS"/>
    <m/>
    <m/>
    <m/>
    <m/>
    <n v="3572805.17"/>
    <n v="0"/>
    <s v="NO_CONCILIADO"/>
  </r>
  <r>
    <x v="44"/>
    <m/>
    <x v="44"/>
    <x v="70"/>
    <s v="T04068400001"/>
    <s v="DEV"/>
    <n v="406840"/>
    <m/>
    <s v="CONTABILIZACION ORDENES DE TRANSFERENCIA GRACOS"/>
    <m/>
    <m/>
    <m/>
    <m/>
    <n v="11541446.41"/>
    <n v="0"/>
    <s v="NO_CONCILIADO"/>
  </r>
  <r>
    <x v="44"/>
    <m/>
    <x v="44"/>
    <x v="70"/>
    <s v="T04068420001"/>
    <s v="DEV"/>
    <n v="406842"/>
    <m/>
    <s v="CONTABILIZACION ORDENES DE TRANSFERENCIA GRACOS"/>
    <m/>
    <m/>
    <m/>
    <m/>
    <n v="2987853.45"/>
    <n v="0"/>
    <s v="NO_CONCILIADO"/>
  </r>
  <r>
    <x v="44"/>
    <m/>
    <x v="44"/>
    <x v="70"/>
    <s v="T04068440001"/>
    <s v="DEV"/>
    <n v="406844"/>
    <m/>
    <s v="CONTABILIZACION ORDENES DE TRANSFERENCIA GRACOS"/>
    <m/>
    <m/>
    <m/>
    <m/>
    <n v="657327.4"/>
    <n v="0"/>
    <s v="NO_CONCILIADO"/>
  </r>
  <r>
    <x v="44"/>
    <m/>
    <x v="44"/>
    <x v="70"/>
    <s v="T04068460001"/>
    <s v="DEV"/>
    <n v="406846"/>
    <m/>
    <s v="CONTABILIZACION ORDENES DE TRANSFERENCIA GRACOS"/>
    <m/>
    <m/>
    <m/>
    <m/>
    <n v="155796.29"/>
    <n v="0"/>
    <s v="NO_CONCILIADO"/>
  </r>
  <r>
    <x v="44"/>
    <m/>
    <x v="44"/>
    <x v="70"/>
    <s v="T04068480001"/>
    <s v="DEV"/>
    <n v="406848"/>
    <m/>
    <s v="CONTABILIZACION ORDENES DE TRANSFERENCIA GRACOS"/>
    <m/>
    <m/>
    <m/>
    <m/>
    <n v="2123404.06"/>
    <n v="0"/>
    <s v="NO_CONCILIADO"/>
  </r>
  <r>
    <x v="44"/>
    <m/>
    <x v="44"/>
    <x v="70"/>
    <s v="T04068500001"/>
    <s v="DEV"/>
    <n v="406850"/>
    <m/>
    <s v="CONTABILIZACION ORDENES DE TRANSFERENCIA GRACOS"/>
    <m/>
    <m/>
    <m/>
    <m/>
    <n v="2386953.4"/>
    <n v="0"/>
    <s v="NO_CONCILIADO"/>
  </r>
  <r>
    <x v="44"/>
    <m/>
    <x v="44"/>
    <x v="70"/>
    <s v="T04068520001"/>
    <s v="DEV"/>
    <n v="406852"/>
    <m/>
    <s v="CONTABILIZACION ORDENES DE TRANSFERENCIA GRACOS"/>
    <m/>
    <m/>
    <m/>
    <m/>
    <n v="713422.3"/>
    <n v="0"/>
    <s v="NO_CONCILIADO"/>
  </r>
  <r>
    <x v="44"/>
    <m/>
    <x v="44"/>
    <x v="70"/>
    <s v="T04068540001"/>
    <s v="DEV"/>
    <n v="406854"/>
    <m/>
    <s v="CONTABILIZACION ORDENES DE TRANSFERENCIA GRACOS"/>
    <m/>
    <m/>
    <m/>
    <m/>
    <n v="1960380.62"/>
    <n v="0"/>
    <s v="NO_CONCILIADO"/>
  </r>
  <r>
    <x v="44"/>
    <m/>
    <x v="44"/>
    <x v="70"/>
    <s v="T04068560001"/>
    <s v="DEV"/>
    <n v="406856"/>
    <m/>
    <s v="CONTABILIZACION ORDENES DE TRANSFERENCIA GRACOS"/>
    <m/>
    <m/>
    <m/>
    <m/>
    <n v="5384415.6500000004"/>
    <n v="0"/>
    <s v="NO_CONCILIADO"/>
  </r>
  <r>
    <x v="44"/>
    <m/>
    <x v="44"/>
    <x v="70"/>
    <s v="T04068580001"/>
    <s v="DEV"/>
    <n v="406858"/>
    <m/>
    <s v="CONTABILIZACION ORDENES DE TRANSFERENCIA GRACOS"/>
    <m/>
    <m/>
    <m/>
    <m/>
    <n v="1959498.22"/>
    <n v="0"/>
    <s v="NO_CONCILIADO"/>
  </r>
  <r>
    <x v="44"/>
    <m/>
    <x v="44"/>
    <x v="70"/>
    <s v="T04068600001"/>
    <s v="DEV"/>
    <n v="406860"/>
    <m/>
    <s v="CONTABILIZACION ORDENES DE TRANSFERENCIA GRACOS"/>
    <m/>
    <m/>
    <m/>
    <m/>
    <n v="6556047.8700000001"/>
    <n v="0"/>
    <s v="NO_CONCILIADO"/>
  </r>
  <r>
    <x v="44"/>
    <m/>
    <x v="44"/>
    <x v="70"/>
    <s v="T04068620001"/>
    <s v="DEV"/>
    <n v="406862"/>
    <m/>
    <s v="CONTABILIZACION ORDENES DE TRANSFERENCIA GRACOS"/>
    <m/>
    <m/>
    <m/>
    <m/>
    <n v="4561152.26"/>
    <n v="0"/>
    <s v="NO_CONCILIADO"/>
  </r>
  <r>
    <x v="44"/>
    <m/>
    <x v="44"/>
    <x v="70"/>
    <s v="T04068640001"/>
    <s v="DEV"/>
    <n v="406864"/>
    <m/>
    <s v="CONTABILIZACION ORDENES DE TRANSFERENCIA GRACOS"/>
    <m/>
    <m/>
    <m/>
    <m/>
    <n v="5553644.9199999999"/>
    <n v="0"/>
    <s v="NO_CONCILIADO"/>
  </r>
  <r>
    <x v="44"/>
    <m/>
    <x v="44"/>
    <x v="70"/>
    <s v="T04068660001"/>
    <s v="DEV"/>
    <n v="406866"/>
    <m/>
    <s v="CONTABILIZACION ORDENES DE TRANSFERENCIA GRACOS"/>
    <m/>
    <m/>
    <m/>
    <m/>
    <n v="1659895.95"/>
    <n v="0"/>
    <s v="NO_CONCILIADO"/>
  </r>
  <r>
    <x v="44"/>
    <m/>
    <x v="44"/>
    <x v="70"/>
    <s v="T04068680001"/>
    <s v="DEV"/>
    <n v="406868"/>
    <m/>
    <s v="CONTABILIZACION ORDENES DE TRANSFERENCIA GRACOS"/>
    <m/>
    <m/>
    <m/>
    <m/>
    <n v="15253738.08"/>
    <n v="0"/>
    <s v="NO_CONCILIADO"/>
  </r>
  <r>
    <x v="44"/>
    <m/>
    <x v="44"/>
    <x v="70"/>
    <s v="T04068760001"/>
    <s v="DEV"/>
    <n v="406876"/>
    <m/>
    <s v="CONTABILIZACION ORDENES DE TRANSFERENCIA GRACOS"/>
    <m/>
    <m/>
    <m/>
    <m/>
    <n v="2806394.31"/>
    <n v="0"/>
    <s v="NO_CONCILIADO"/>
  </r>
  <r>
    <x v="44"/>
    <m/>
    <x v="44"/>
    <x v="70"/>
    <s v="T04068700001"/>
    <s v="DEV"/>
    <n v="406870"/>
    <m/>
    <s v="CONTABILIZACION ORDENES DE TRANSFERENCIA GRACOS"/>
    <m/>
    <m/>
    <m/>
    <m/>
    <n v="4559099.2"/>
    <n v="0"/>
    <s v="NO_CONCILIADO"/>
  </r>
  <r>
    <x v="44"/>
    <m/>
    <x v="44"/>
    <x v="70"/>
    <s v="T04068720001"/>
    <s v="DEV"/>
    <n v="406872"/>
    <m/>
    <s v="CONTABILIZACION ORDENES DE TRANSFERENCIA GRACOS"/>
    <m/>
    <m/>
    <m/>
    <m/>
    <n v="12527740.439999999"/>
    <n v="0"/>
    <s v="NO_CONCILIADO"/>
  </r>
  <r>
    <x v="44"/>
    <m/>
    <x v="44"/>
    <x v="70"/>
    <s v="T04068740001"/>
    <s v="DEV"/>
    <n v="406874"/>
    <m/>
    <s v="CONTABILIZACION ORDENES DE TRANSFERENCIA GRACOS"/>
    <m/>
    <m/>
    <m/>
    <m/>
    <n v="2304863.21"/>
    <n v="0"/>
    <s v="NO_CONCILIADO"/>
  </r>
  <r>
    <x v="44"/>
    <m/>
    <x v="44"/>
    <x v="70"/>
    <s v="T04068780001"/>
    <s v="DEV"/>
    <n v="406878"/>
    <m/>
    <s v="CONTABILIZACION ORDENES DE TRANSFERENCIA GRACOS"/>
    <m/>
    <m/>
    <m/>
    <m/>
    <n v="19227401.859999999"/>
    <n v="0"/>
    <s v="NO_CONCILIADO"/>
  </r>
  <r>
    <x v="44"/>
    <m/>
    <x v="44"/>
    <x v="70"/>
    <s v="T04068800001"/>
    <s v="DEV"/>
    <n v="406880"/>
    <m/>
    <s v="CONTABILIZACION ORDENES DE TRANSFERENCIA GRACOS"/>
    <m/>
    <m/>
    <m/>
    <m/>
    <n v="112272081.44"/>
    <n v="0"/>
    <s v="NO_CONCILIADO"/>
  </r>
  <r>
    <x v="44"/>
    <m/>
    <x v="44"/>
    <x v="70"/>
    <s v="T04068820001"/>
    <s v="DEV"/>
    <n v="406882"/>
    <m/>
    <s v="CONTABILIZACION ORDENES DE TRANSFERENCIA GRACOS"/>
    <m/>
    <m/>
    <m/>
    <m/>
    <n v="883.43"/>
    <n v="0"/>
    <s v="NO_CONCILIADO"/>
  </r>
  <r>
    <x v="44"/>
    <m/>
    <x v="44"/>
    <x v="70"/>
    <s v="T04068840001"/>
    <s v="DEV"/>
    <n v="406884"/>
    <m/>
    <s v="CONTABILIZACION ORDENES DE TRANSFERENCIA GRACOS"/>
    <m/>
    <m/>
    <m/>
    <m/>
    <n v="16796.439999999999"/>
    <n v="0"/>
    <s v="NO_CONCILIADO"/>
  </r>
  <r>
    <x v="44"/>
    <m/>
    <x v="44"/>
    <x v="70"/>
    <s v="T04068860001"/>
    <s v="DEV"/>
    <n v="406886"/>
    <m/>
    <s v="CONTABILIZACION ORDENES DE TRANSFERENCIA GRACOS"/>
    <m/>
    <m/>
    <m/>
    <m/>
    <n v="5987.68"/>
    <n v="0"/>
    <s v="NO_CONCILIADO"/>
  </r>
  <r>
    <x v="44"/>
    <m/>
    <x v="44"/>
    <x v="70"/>
    <s v="T04068880001"/>
    <s v="DEV"/>
    <n v="406888"/>
    <m/>
    <s v="CONTABILIZACION ORDENES DE TRANSFERENCIA GRACOS"/>
    <m/>
    <m/>
    <m/>
    <m/>
    <n v="5936.23"/>
    <n v="0"/>
    <s v="NO_CONCILIADO"/>
  </r>
  <r>
    <x v="44"/>
    <m/>
    <x v="44"/>
    <x v="70"/>
    <s v="T04068900001"/>
    <s v="DEV"/>
    <n v="406890"/>
    <m/>
    <s v="CONTABILIZACION ORDENES DE TRANSFERENCIA GRACOS"/>
    <m/>
    <m/>
    <m/>
    <m/>
    <n v="46533.03"/>
    <n v="0"/>
    <s v="NO_CONCILIADO"/>
  </r>
  <r>
    <x v="44"/>
    <m/>
    <x v="44"/>
    <x v="70"/>
    <s v="T04068920001"/>
    <s v="DEV"/>
    <n v="406892"/>
    <m/>
    <s v="CONTABILIZACION ORDENES DE TRANSFERENCIA GRACOS"/>
    <m/>
    <m/>
    <m/>
    <m/>
    <n v="46133.36"/>
    <n v="0"/>
    <s v="NO_CONCILIADO"/>
  </r>
  <r>
    <x v="44"/>
    <m/>
    <x v="44"/>
    <x v="70"/>
    <s v="T04068940001"/>
    <s v="DEV"/>
    <n v="406894"/>
    <m/>
    <s v="CONTABILIZACION ORDENES DE TRANSFERENCIA GRACOS"/>
    <m/>
    <m/>
    <m/>
    <m/>
    <n v="46133.36"/>
    <n v="0"/>
    <s v="NO_CONCILIADO"/>
  </r>
  <r>
    <x v="44"/>
    <m/>
    <x v="44"/>
    <x v="70"/>
    <s v="T04068960001"/>
    <s v="DEV"/>
    <n v="406896"/>
    <m/>
    <s v="CONTABILIZACION ORDENES DE TRANSFERENCIA GRACOS"/>
    <m/>
    <m/>
    <m/>
    <m/>
    <n v="1680.91"/>
    <n v="0"/>
    <s v="NO_CONCILIADO"/>
  </r>
  <r>
    <x v="44"/>
    <m/>
    <x v="44"/>
    <x v="70"/>
    <s v="T04068980001"/>
    <s v="DEV"/>
    <n v="406898"/>
    <m/>
    <s v="CONTABILIZACION ORDENES DE TRANSFERENCIA GRACOS"/>
    <m/>
    <m/>
    <m/>
    <m/>
    <n v="13063.29"/>
    <n v="0"/>
    <s v="NO_CONCILIADO"/>
  </r>
  <r>
    <x v="44"/>
    <m/>
    <x v="44"/>
    <x v="70"/>
    <s v="T04069000001"/>
    <s v="DEV"/>
    <n v="406900"/>
    <m/>
    <s v="CONTABILIZACION ORDENES DE TRANSFERENCIA GRACOS"/>
    <m/>
    <m/>
    <m/>
    <m/>
    <n v="35896.120000000003"/>
    <n v="0"/>
    <s v="NO_CONCILIADO"/>
  </r>
  <r>
    <x v="44"/>
    <m/>
    <x v="44"/>
    <x v="70"/>
    <s v="T04069020001"/>
    <s v="DEV"/>
    <n v="406902"/>
    <m/>
    <s v="CONTABILIZACION ORDENES DE TRANSFERENCIA GRACOS"/>
    <m/>
    <m/>
    <m/>
    <m/>
    <n v="43706.98"/>
    <n v="0"/>
    <s v="NO_CONCILIADO"/>
  </r>
  <r>
    <x v="44"/>
    <m/>
    <x v="44"/>
    <x v="70"/>
    <s v="T04069050001"/>
    <s v="DEV"/>
    <n v="406905"/>
    <m/>
    <s v="CONTABILIZACION ORDENES DE TRANSFERENCIA GRACOS"/>
    <m/>
    <m/>
    <m/>
    <m/>
    <n v="838786.54"/>
    <n v="0"/>
    <s v="NO_CONCILIADO"/>
  </r>
  <r>
    <x v="44"/>
    <m/>
    <x v="44"/>
    <x v="70"/>
    <s v="T04069070001"/>
    <s v="DEV"/>
    <n v="406907"/>
    <m/>
    <s v="CONTABILIZACION ORDENES DE TRANSFERENCIA GRACOS"/>
    <m/>
    <m/>
    <m/>
    <m/>
    <n v="18852219.550000001"/>
    <n v="0"/>
    <s v="NO_CONCILIADO"/>
  </r>
  <r>
    <x v="44"/>
    <m/>
    <x v="44"/>
    <x v="70"/>
    <s v="T04069090001"/>
    <s v="DEV"/>
    <n v="406909"/>
    <m/>
    <s v="CONTABILIZACION ORDENES DE TRANSFERENCIA GRACOS"/>
    <m/>
    <m/>
    <m/>
    <m/>
    <n v="24175014.489999998"/>
    <n v="0"/>
    <s v="NO_CONCILIADO"/>
  </r>
  <r>
    <x v="44"/>
    <m/>
    <x v="44"/>
    <x v="70"/>
    <s v="T04069110001"/>
    <s v="DEV"/>
    <n v="406911"/>
    <m/>
    <s v="CONTABILIZACION ORDENES DE TRANSFERENCIA GRACOS"/>
    <m/>
    <m/>
    <m/>
    <m/>
    <n v="9310965.7699999996"/>
    <n v="0"/>
    <s v="NO_CONCILIADO"/>
  </r>
  <r>
    <x v="44"/>
    <m/>
    <x v="44"/>
    <x v="70"/>
    <s v="T04069130001"/>
    <s v="DEV"/>
    <n v="406913"/>
    <m/>
    <s v="CONTABILIZACION ORDENES DE TRANSFERENCIA GRACOS"/>
    <m/>
    <m/>
    <m/>
    <m/>
    <n v="48254476.030000001"/>
    <n v="0"/>
    <s v="NO_CONCILIADO"/>
  </r>
  <r>
    <x v="44"/>
    <m/>
    <x v="44"/>
    <x v="70"/>
    <s v="T04069150001"/>
    <s v="DEV"/>
    <n v="406915"/>
    <m/>
    <s v="CONTABILIZACION ORDENES DE TRANSFERENCIA GRACOS"/>
    <m/>
    <m/>
    <m/>
    <m/>
    <n v="8263926.2999999998"/>
    <n v="0"/>
    <s v="NO_CONCILIADO"/>
  </r>
  <r>
    <x v="44"/>
    <m/>
    <x v="44"/>
    <x v="70"/>
    <s v="T04069170001"/>
    <s v="DEV"/>
    <n v="406917"/>
    <m/>
    <s v="CONTABILIZACION ORDENES DE TRANSFERENCIA GRACOS"/>
    <m/>
    <m/>
    <m/>
    <m/>
    <n v="12040.26"/>
    <n v="0"/>
    <s v="NO_CONCILIADO"/>
  </r>
  <r>
    <x v="44"/>
    <m/>
    <x v="44"/>
    <x v="70"/>
    <s v="T04069190001"/>
    <s v="DEV"/>
    <n v="406919"/>
    <m/>
    <s v="CONTABILIZACION ORDENES DE TRANSFERENCIA GRACOS"/>
    <m/>
    <m/>
    <m/>
    <m/>
    <n v="16941.939999999999"/>
    <n v="0"/>
    <s v="NO_CONCILIADO"/>
  </r>
  <r>
    <x v="44"/>
    <m/>
    <x v="44"/>
    <x v="70"/>
    <s v="T04069210001"/>
    <s v="DEV"/>
    <n v="406921"/>
    <m/>
    <s v="CONTABILIZACION ORDENES DE TRANSFERENCIA GRACOS"/>
    <m/>
    <m/>
    <m/>
    <m/>
    <n v="3727.24"/>
    <n v="0"/>
    <s v="NO_CONCILIADO"/>
  </r>
  <r>
    <x v="44"/>
    <m/>
    <x v="44"/>
    <x v="70"/>
    <s v="T04069230001"/>
    <s v="DEV"/>
    <n v="406923"/>
    <m/>
    <s v="CONTABILIZACION ORDENES DE TRANSFERENCIA GRACOS"/>
    <m/>
    <m/>
    <m/>
    <m/>
    <n v="16796.439999999999"/>
    <n v="0"/>
    <s v="NO_CONCILIADO"/>
  </r>
  <r>
    <x v="44"/>
    <m/>
    <x v="44"/>
    <x v="70"/>
    <s v="T04069250001"/>
    <s v="DEV"/>
    <n v="406925"/>
    <m/>
    <s v="CONTABILIZACION ORDENES DE TRANSFERENCIA GRACOS"/>
    <m/>
    <m/>
    <m/>
    <m/>
    <n v="16796.439999999999"/>
    <n v="0"/>
    <s v="NO_CONCILIADO"/>
  </r>
  <r>
    <x v="44"/>
    <m/>
    <x v="44"/>
    <x v="70"/>
    <s v="T04069270001"/>
    <s v="DEV"/>
    <n v="406927"/>
    <m/>
    <s v="CONTABILIZACION ORDENES DE TRANSFERENCIA GRACOS"/>
    <m/>
    <m/>
    <m/>
    <m/>
    <n v="16796.439999999999"/>
    <n v="0"/>
    <s v="NO_CONCILIADO"/>
  </r>
  <r>
    <x v="44"/>
    <m/>
    <x v="44"/>
    <x v="70"/>
    <s v="T04069290001"/>
    <s v="DEV"/>
    <n v="406929"/>
    <m/>
    <s v="CONTABILIZACION ORDENES DE TRANSFERENCIA GRACOS"/>
    <m/>
    <m/>
    <m/>
    <m/>
    <n v="16796.439999999999"/>
    <n v="0"/>
    <s v="NO_CONCILIADO"/>
  </r>
  <r>
    <x v="44"/>
    <m/>
    <x v="44"/>
    <x v="70"/>
    <s v="T04069310001"/>
    <s v="DEV"/>
    <n v="406931"/>
    <m/>
    <s v="CONTABILIZACION ORDENES DE TRANSFERENCIA GRACOS"/>
    <m/>
    <m/>
    <m/>
    <m/>
    <n v="321696.48"/>
    <n v="0"/>
    <s v="NO_CONCILIADO"/>
  </r>
  <r>
    <x v="44"/>
    <m/>
    <x v="44"/>
    <x v="70"/>
    <s v="T04069330001"/>
    <s v="DEV"/>
    <n v="406933"/>
    <m/>
    <s v="CONTABILIZACION ORDENES DE TRANSFERENCIA GRACOS"/>
    <m/>
    <m/>
    <m/>
    <m/>
    <n v="4255.33"/>
    <n v="0"/>
    <s v="NO_CONCILIADO"/>
  </r>
  <r>
    <x v="44"/>
    <m/>
    <x v="44"/>
    <x v="70"/>
    <s v="T04069350001"/>
    <s v="DEV"/>
    <n v="406935"/>
    <m/>
    <s v="CONTABILIZACION ORDENES DE TRANSFERENCIA GRACOS"/>
    <m/>
    <m/>
    <m/>
    <m/>
    <n v="312.2"/>
    <n v="0"/>
    <s v="NO_CONCILIADO"/>
  </r>
  <r>
    <x v="44"/>
    <m/>
    <x v="44"/>
    <x v="70"/>
    <s v="T04069370001"/>
    <s v="DEV"/>
    <n v="406937"/>
    <m/>
    <s v="CONTABILIZACION ORDENES DE TRANSFERENCIA GRACOS"/>
    <m/>
    <m/>
    <m/>
    <m/>
    <n v="1317.26"/>
    <n v="0"/>
    <s v="NO_CONCILIADO"/>
  </r>
  <r>
    <x v="44"/>
    <m/>
    <x v="44"/>
    <x v="70"/>
    <s v="T04069390001"/>
    <s v="DEV"/>
    <n v="406939"/>
    <m/>
    <s v="CONTABILIZACION ORDENES DE TRANSFERENCIA GRACOS"/>
    <m/>
    <m/>
    <m/>
    <m/>
    <n v="5936.23"/>
    <n v="0"/>
    <s v="NO_CONCILIADO"/>
  </r>
  <r>
    <x v="44"/>
    <m/>
    <x v="44"/>
    <x v="70"/>
    <s v="T04069470001"/>
    <s v="DEV"/>
    <n v="406947"/>
    <m/>
    <s v="CONTABILIZACION ORDENES DE TRANSFERENCIA GRACOS"/>
    <m/>
    <m/>
    <m/>
    <m/>
    <n v="33070.07"/>
    <n v="0"/>
    <s v="NO_CONCILIADO"/>
  </r>
  <r>
    <x v="44"/>
    <m/>
    <x v="44"/>
    <x v="70"/>
    <s v="T04069410001"/>
    <s v="DEV"/>
    <n v="406941"/>
    <m/>
    <s v="CONTABILIZACION ORDENES DE TRANSFERENCIA GRACOS"/>
    <m/>
    <m/>
    <m/>
    <m/>
    <n v="5936.23"/>
    <n v="0"/>
    <s v="NO_CONCILIADO"/>
  </r>
  <r>
    <x v="44"/>
    <m/>
    <x v="44"/>
    <x v="70"/>
    <s v="T04069430001"/>
    <s v="DEV"/>
    <n v="406943"/>
    <m/>
    <s v="CONTABILIZACION ORDENES DE TRANSFERENCIA GRACOS"/>
    <m/>
    <m/>
    <m/>
    <m/>
    <n v="5936.23"/>
    <n v="0"/>
    <s v="NO_CONCILIADO"/>
  </r>
  <r>
    <x v="44"/>
    <m/>
    <x v="44"/>
    <x v="70"/>
    <s v="T04069450001"/>
    <s v="DEV"/>
    <n v="406945"/>
    <m/>
    <s v="CONTABILIZACION ORDENES DE TRANSFERENCIA GRACOS"/>
    <m/>
    <m/>
    <m/>
    <m/>
    <n v="5936.23"/>
    <n v="0"/>
    <s v="NO_CONCILIADO"/>
  </r>
  <r>
    <x v="44"/>
    <m/>
    <x v="44"/>
    <x v="70"/>
    <s v="T04069490001"/>
    <s v="DEV"/>
    <n v="406949"/>
    <m/>
    <s v="CONTABILIZACION ORDENES DE TRANSFERENCIA GRACOS"/>
    <m/>
    <m/>
    <m/>
    <m/>
    <n v="2426.38"/>
    <n v="0"/>
    <s v="NO_CONCILIADO"/>
  </r>
  <r>
    <x v="44"/>
    <m/>
    <x v="44"/>
    <x v="70"/>
    <s v="T04069510001"/>
    <s v="DEV"/>
    <n v="406951"/>
    <m/>
    <s v="CONTABILIZACION ORDENES DE TRANSFERENCIA GRACOS"/>
    <m/>
    <m/>
    <m/>
    <m/>
    <n v="10237.25"/>
    <n v="0"/>
    <s v="NO_CONCILIADO"/>
  </r>
  <r>
    <x v="44"/>
    <m/>
    <x v="44"/>
    <x v="70"/>
    <s v="T04069530001"/>
    <s v="DEV"/>
    <n v="406953"/>
    <m/>
    <s v="CONTABILIZACION ORDENES DE TRANSFERENCIA GRACOS"/>
    <m/>
    <m/>
    <m/>
    <m/>
    <n v="46133.36"/>
    <n v="0"/>
    <s v="NO_CONCILIADO"/>
  </r>
  <r>
    <x v="44"/>
    <m/>
    <x v="44"/>
    <x v="70"/>
    <s v="T04069550001"/>
    <s v="DEV"/>
    <n v="406955"/>
    <m/>
    <s v="CONTABILIZACION ORDENES DE TRANSFERENCIA GRACOS"/>
    <m/>
    <m/>
    <m/>
    <m/>
    <n v="46133.36"/>
    <n v="0"/>
    <s v="NO_CONCILIADO"/>
  </r>
  <r>
    <x v="44"/>
    <m/>
    <x v="44"/>
    <x v="70"/>
    <s v="T04069570001"/>
    <s v="DEV"/>
    <n v="406957"/>
    <m/>
    <s v="CONTABILIZACION ORDENES DE TRANSFERENCIA GRACOS"/>
    <m/>
    <m/>
    <m/>
    <m/>
    <n v="46133.36"/>
    <n v="0"/>
    <s v="NO_CONCILIADO"/>
  </r>
  <r>
    <x v="44"/>
    <m/>
    <x v="44"/>
    <x v="70"/>
    <s v="T04069590001"/>
    <s v="DEV"/>
    <n v="406959"/>
    <m/>
    <s v="CONTABILIZACION ORDENES DE TRANSFERENCIA GRACOS"/>
    <m/>
    <m/>
    <m/>
    <m/>
    <n v="55092.87"/>
    <n v="0"/>
    <s v="NO_CONCILIADO"/>
  </r>
  <r>
    <x v="44"/>
    <m/>
    <x v="44"/>
    <x v="70"/>
    <s v="T04069610001"/>
    <s v="DEV"/>
    <n v="406961"/>
    <m/>
    <s v="CONTABILIZACION ORDENES DE TRANSFERENCIA GRACOS"/>
    <m/>
    <m/>
    <m/>
    <m/>
    <n v="4618.9799999999996"/>
    <n v="0"/>
    <s v="NO_CONCILIADO"/>
  </r>
  <r>
    <x v="44"/>
    <m/>
    <x v="44"/>
    <x v="70"/>
    <s v="T04069630001"/>
    <s v="DEV"/>
    <n v="406963"/>
    <m/>
    <s v="CONTABILIZACION ORDENES DE TRANSFERENCIA GRACOS"/>
    <m/>
    <m/>
    <m/>
    <m/>
    <n v="5624.03"/>
    <n v="0"/>
    <s v="NO_CONCILIADO"/>
  </r>
  <r>
    <x v="44"/>
    <m/>
    <x v="44"/>
    <x v="70"/>
    <s v="T04069650001"/>
    <s v="DEV"/>
    <n v="406965"/>
    <m/>
    <s v="CONTABILIZACION ORDENES DE TRANSFERENCIA GRACOS"/>
    <m/>
    <m/>
    <m/>
    <m/>
    <n v="15913"/>
    <n v="0"/>
    <s v="NO_CONCILIADO"/>
  </r>
  <r>
    <x v="44"/>
    <m/>
    <x v="44"/>
    <x v="70"/>
    <s v="T04069670001"/>
    <s v="DEV"/>
    <n v="406967"/>
    <m/>
    <s v="CONTABILIZACION ORDENES DE TRANSFERENCIA GRACOS"/>
    <m/>
    <m/>
    <m/>
    <m/>
    <n v="4756.18"/>
    <n v="0"/>
    <s v="NO_CONCILIADO"/>
  </r>
  <r>
    <x v="44"/>
    <m/>
    <x v="44"/>
    <x v="70"/>
    <s v="T04069690001"/>
    <s v="DEV"/>
    <n v="406969"/>
    <m/>
    <s v="CONTABILIZACION ORDENES DE TRANSFERENCIA GRACOS"/>
    <m/>
    <m/>
    <m/>
    <m/>
    <n v="13069.19"/>
    <n v="0"/>
    <s v="NO_CONCILIADO"/>
  </r>
  <r>
    <x v="24"/>
    <m/>
    <x v="24"/>
    <x v="81"/>
    <s v="O18374010002"/>
    <s v="BOD"/>
    <n v="1837401"/>
    <m/>
    <s v="00099021001 DEPOSITO DE EFECTIVO, DEPOSITANTE: SONIA ELDER VILDOZO VDA. DE TARQUI, CONCEPTO: COBRO INDEBIDO, CUENTA DE DEPOSITO: CUENTA UNICA DEL TESORO / DJBR."/>
    <m/>
    <m/>
    <m/>
    <m/>
    <n v="0"/>
    <n v="2097.7600000000002"/>
    <s v="NO_CONCILIADO"/>
  </r>
  <r>
    <x v="0"/>
    <m/>
    <x v="0"/>
    <x v="81"/>
    <s v="O18374020002"/>
    <s v="BOD"/>
    <n v="1837402"/>
    <m/>
    <s v="00099021001 DEPOSITO DE EFECTIVO, DEPOSITANTE: JUAN CARLOS RUIZ RADA, CONCEPTO: PLAN DE PAGO MENSUAL - JUAN CARLOS RUIZ RADA, CUENTA DE DEPOSITO: CUENTA UNICA DEL TESORO"/>
    <m/>
    <m/>
    <m/>
    <m/>
    <n v="0"/>
    <n v="1700"/>
    <s v="NO_CONCILIADO"/>
  </r>
  <r>
    <x v="32"/>
    <m/>
    <x v="32"/>
    <x v="81"/>
    <s v="O18374360002"/>
    <s v="BOD"/>
    <n v="1837436"/>
    <m/>
    <s v="00046024204 DEPOSITO DE EFECTIVO, DEPOSITANTE: MINISTERIO DE SALUD, CONCEPTO: SALDO DE FONDOS EN AVANCE, CUENTA DE DEPOSITO: CUENTA UNICA DEL TESORO"/>
    <m/>
    <m/>
    <m/>
    <m/>
    <n v="0"/>
    <n v="249"/>
    <s v="NO_CONCILIADO"/>
  </r>
  <r>
    <x v="18"/>
    <m/>
    <x v="18"/>
    <x v="81"/>
    <s v="O18374380002"/>
    <s v="BOD"/>
    <n v="1837438"/>
    <m/>
    <s v="00099021001 DEPOSITO DE EFECTIVO, DEPOSITANTE: IRMA MENESES VDA. DE ALDUNATE, CONCEPTO: DEVOLUCION A SENASIR , CUENTA DE DEPOSITO: CUENTA UNICA DEL TESORO"/>
    <m/>
    <m/>
    <m/>
    <m/>
    <n v="0"/>
    <n v="1278"/>
    <s v="NO_CONCILIADO"/>
  </r>
  <r>
    <x v="35"/>
    <m/>
    <x v="35"/>
    <x v="82"/>
    <s v="O18375730002"/>
    <s v="BOD"/>
    <n v="1837573"/>
    <m/>
    <s v="00070011102 DEPOSITO DE EFECTIVO, DEPOSITANTE: DANIEL ARMANDO SEGOVIA CALDERON, CONCEPTO: DEVOLUCION DE RECURSOS, CUENTA DE DEPOSITO: CUENTA UNICA DEL TESORO"/>
    <m/>
    <m/>
    <m/>
    <m/>
    <n v="0"/>
    <n v="1000"/>
    <s v="NO_CONCILIADO"/>
  </r>
  <r>
    <x v="73"/>
    <m/>
    <x v="73"/>
    <x v="82"/>
    <s v="O18375970002"/>
    <s v="BOD"/>
    <n v="1837597"/>
    <m/>
    <s v="00020011104 DEPOSITO DE EFECTIVO, DEPOSITANTE: INSTITUTO GEOGRAFICO MILITAR, CONCEPTO: REVERSION PARTIDA 34400 PREVENTIVO 1006,1, CUENTA DE DEPOSITO: CUENTA UNICA DEL TESORO"/>
    <m/>
    <m/>
    <m/>
    <m/>
    <n v="0"/>
    <n v="0.4"/>
    <s v="NO_CONCILIADO"/>
  </r>
  <r>
    <x v="73"/>
    <m/>
    <x v="73"/>
    <x v="82"/>
    <s v="O18375980002"/>
    <s v="BOD"/>
    <n v="1837598"/>
    <m/>
    <s v="00020011104 DEPOSITO DE EFECTIVO, DEPOSITANTE: INSTITUTO GEOGRAFICO MILITAR, CONCEPTO: REVERSION PARTIDA 21100 PREVENTIVO 1186,1, CUENTA DE DEPOSITO: CUENTA UNICA DEL TESORO"/>
    <m/>
    <m/>
    <m/>
    <m/>
    <n v="0"/>
    <n v="400"/>
    <s v="NO_CONCILIADO"/>
  </r>
  <r>
    <x v="73"/>
    <m/>
    <x v="73"/>
    <x v="82"/>
    <s v="O18375990002"/>
    <s v="BOD"/>
    <n v="1837599"/>
    <m/>
    <s v="00020011104 DEPOSITO DE EFECTIVO, DEPOSITANTE: INSTITUTO GEOGRAFICO MILITAR, CONCEPTO: REVERSION POR GASTOS NO EJECUTADOS PARTIDA 31120 PREVENTIVO 1005,1, CUENTA DE DEPOSITO: CUENTA UNICA DEL TESORO"/>
    <m/>
    <m/>
    <m/>
    <m/>
    <n v="0"/>
    <n v="5040"/>
    <s v="NO_CONCILIADO"/>
  </r>
  <r>
    <x v="73"/>
    <m/>
    <x v="73"/>
    <x v="82"/>
    <s v="O18376000002"/>
    <s v="BOD"/>
    <n v="1837600"/>
    <m/>
    <s v="00020011104 DEPOSITO DE EFECTIVO, DEPOSITANTE: INSTITUTO GEOGRAFICO MILITAR, CONCEPTO: REVERSION GASTOS NO EJECUTADOS PARTIDA 34110 PREVENTIVO 1003,1, CUENTA DE DEPOSITO: CUENTA UNICA DEL TESORO"/>
    <m/>
    <m/>
    <m/>
    <m/>
    <n v="0"/>
    <n v="18.39"/>
    <s v="NO_CONCILIADO"/>
  </r>
  <r>
    <x v="73"/>
    <m/>
    <x v="73"/>
    <x v="82"/>
    <s v="O18376010002"/>
    <s v="BOD"/>
    <n v="1837601"/>
    <m/>
    <s v="00020011104 DEPOSITO DE EFECTIVO, DEPOSITANTE: INSTITUTO GEOGRAFICO MILITAR, CONCEPTO: REVERSION PARTIDA 22210 PREVENTIVO 372,1, CUENTA DE DEPOSITO: CUENTA UNICA DEL TESORO"/>
    <m/>
    <m/>
    <m/>
    <m/>
    <n v="0"/>
    <n v="950"/>
    <s v="NO_CONCILIADO"/>
  </r>
  <r>
    <x v="29"/>
    <m/>
    <x v="29"/>
    <x v="83"/>
    <s v="O18377130002"/>
    <s v="BOD"/>
    <n v="1837713"/>
    <m/>
    <s v="00099021001 DEPOSITO DE EFECTIVO, DEPOSITANTE: LIMBERT AYARDE VELASCO, CONCEPTO: REGULARIZACION POR TOPE SALARIAL, CUENTA DE DEPOSITO: CUENTA UNICA DEL TESORO / DJBR."/>
    <m/>
    <m/>
    <m/>
    <m/>
    <n v="0"/>
    <n v="9.08"/>
    <s v="NO_CONCILIADO"/>
  </r>
  <r>
    <x v="35"/>
    <m/>
    <x v="35"/>
    <x v="83"/>
    <s v="O18377340002"/>
    <s v="BOD"/>
    <n v="1837734"/>
    <m/>
    <s v="00070011102 DEPOSITO DE EFECTIVO, DEPOSITANTE: JOHN PAUL ALBORNOZ JUMENEZ, CONCEPTO: REPOSICION DE CREDENCIAL, CUENTA DE DEPOSITO: CUENTA UNICA DEL TESORO"/>
    <m/>
    <m/>
    <m/>
    <m/>
    <n v="0"/>
    <n v="20"/>
    <s v="NO_CONCILIADO"/>
  </r>
  <r>
    <x v="12"/>
    <m/>
    <x v="12"/>
    <x v="83"/>
    <s v="O18377420002"/>
    <s v="BOD"/>
    <n v="1837742"/>
    <m/>
    <s v="00099021001 DEPOSITO DE EFECTIVO, DEPOSITANTE: DINO DAVID PALACIOS DAVALOS, CONCEPTO: DEVOLUCION POR EXEDENTE SALARIAL DE DINO PALACIOS, CUENTA DE DEPOSITO: CUENTA UNICA DEL TESORO"/>
    <m/>
    <m/>
    <m/>
    <m/>
    <n v="0"/>
    <n v="13.1"/>
    <s v="NO_CONCILIADO"/>
  </r>
  <r>
    <x v="24"/>
    <m/>
    <x v="24"/>
    <x v="83"/>
    <s v="O18377450002"/>
    <s v="BOD"/>
    <n v="1837745"/>
    <m/>
    <s v="00099021001 DEPOSITO DE EFECTIVO, DEPOSITANTE: MINISTERIO DE GOBIERNO -UELICN, CONCEPTO: REVERSION S/G C-31 N 205/2020 RONY BORDA, CUENTA DE DEPOSITO: CUENTA UNICA DEL TESORO"/>
    <m/>
    <m/>
    <m/>
    <m/>
    <n v="0"/>
    <n v="63.54"/>
    <s v="NO_CONCILIADO"/>
  </r>
  <r>
    <x v="59"/>
    <m/>
    <x v="59"/>
    <x v="83"/>
    <s v="O18377480002"/>
    <s v="BOD"/>
    <n v="1837748"/>
    <m/>
    <s v="00599022001 DEPOSITO DE EFECTIVO, DEPOSITANTE: EBA- GROVER ESPEJO QUISPE, CONCEPTO: CONCEPTO DEVOLUCION TOTAL DE RECURSOS NO EJECUTADO, CUENTA DE DEPOSITO: CUENTA UNICA DEL TESORO"/>
    <m/>
    <m/>
    <m/>
    <m/>
    <n v="0"/>
    <n v="1540"/>
    <s v="NO_CONCILIADO"/>
  </r>
  <r>
    <x v="99"/>
    <m/>
    <x v="99"/>
    <x v="84"/>
    <s v="O18378770002"/>
    <s v="BOD"/>
    <n v="1837877"/>
    <m/>
    <s v="00867014201 DEPOSITO DE EFECTIVO, DEPOSITANTE: CARLOS SEDAMANOS LEMUZ, CONCEPTO: REVERSION DE RECURSOS, CUENTA DE DEPOSITO: CUENTA UNICA DEL TESORO"/>
    <m/>
    <m/>
    <m/>
    <m/>
    <n v="0"/>
    <n v="0.14000000000000001"/>
    <s v="NO_CONCILIADO"/>
  </r>
  <r>
    <x v="18"/>
    <m/>
    <x v="18"/>
    <x v="84"/>
    <s v="O18378910002"/>
    <s v="BOD"/>
    <n v="1837891"/>
    <m/>
    <s v="00099021001 DEPOSITO DE EFECTIVO, DEPOSITANTE: DORIS CINTHYA CONDE ORDOÑEZ, CONCEPTO: PAGO LIBRETA CUT DE UMSA A MEFP DE DORIS CINTHYA CONDE ORDOÑEZ, CUENTA DE DEPOSITO: CUENTA UNICA DEL TESORO"/>
    <m/>
    <m/>
    <m/>
    <m/>
    <n v="0"/>
    <n v="732.19"/>
    <s v="NO_CONCILIADO"/>
  </r>
  <r>
    <x v="32"/>
    <m/>
    <x v="32"/>
    <x v="84"/>
    <s v="O18379090002"/>
    <s v="BOD"/>
    <n v="1837909"/>
    <m/>
    <s v="00046058003 DEPOSITO DE EFECTIVO, DEPOSITANTE: MUNICIPIO SAN AGUSTIN DEPARTAMENTO POTOSI, CONCEPTO: DEVOLUCION DE SALDO, CUENTA DE DEPOSITO: CUENTA UNICA DEL TESORO"/>
    <m/>
    <m/>
    <m/>
    <m/>
    <n v="0"/>
    <n v="10.14"/>
    <s v="NO_CONCILIADO"/>
  </r>
  <r>
    <x v="36"/>
    <m/>
    <x v="36"/>
    <x v="84"/>
    <s v="O18379100002"/>
    <s v="BOD"/>
    <n v="1837910"/>
    <m/>
    <s v="00287102012 DEPOSITO DE EFECTIVO, DEPOSITANTE: FPS-OFICINA CENTRAL, CONCEPTO: DEVOLUCION DE RECURSOS C31-96 DA ,10, CUENTA DE DEPOSITO: CUENTA UNICA DEL TESORO"/>
    <m/>
    <m/>
    <m/>
    <m/>
    <n v="0"/>
    <n v="2730"/>
    <s v="NO_CONCILIADO"/>
  </r>
  <r>
    <x v="51"/>
    <m/>
    <x v="51"/>
    <x v="85"/>
    <s v="O18380350002"/>
    <s v="BOD"/>
    <n v="1838035"/>
    <m/>
    <s v="00099021001 DEPOSITO DE EFECTIVO, DEPOSITANTE: ADRIANA PAOLA VELA PEREZ, CONCEPTO: OBSERVACION DE ABRIL /2020, CUENTA DE DEPOSITO: CUENTA UNICA DEL TESORO / DJBR."/>
    <m/>
    <m/>
    <m/>
    <m/>
    <n v="0"/>
    <n v="206.13"/>
    <s v="NO_CONCILIADO"/>
  </r>
  <r>
    <x v="65"/>
    <m/>
    <x v="65"/>
    <x v="85"/>
    <s v="O18380360002"/>
    <s v="BOD"/>
    <n v="1838036"/>
    <m/>
    <s v="00099021001 DEPOSITO DE EFECTIVO, DEPOSITANTE: UNIBIENES SA, CONCEPTO: PRIMA A FAVOR DE LA VICEPRECIDENCIA DEL ESTADO PLURINACIONAL, CUENTA DE DEPOSITO: CUENTA UNICA DEL TESORO"/>
    <m/>
    <m/>
    <m/>
    <m/>
    <n v="0"/>
    <n v="24269.54"/>
    <s v="NO_CONCILIADO"/>
  </r>
  <r>
    <x v="73"/>
    <m/>
    <x v="73"/>
    <x v="85"/>
    <s v="O18380370002"/>
    <s v="BOD"/>
    <n v="1838037"/>
    <m/>
    <s v="00020011103 DEPOSITO DE EFECTIVO, DEPOSITANTE: D.G.I.M.F.L.M.M., CONCEPTO: DEVOLUCION POR GASTOS DE ALIMENTACION (REFRIGERIOS Y OTROS), CUENTA DE DEPOSITO: CUENTA UNICA DEL TESORO"/>
    <m/>
    <m/>
    <m/>
    <m/>
    <n v="0"/>
    <n v="133"/>
    <s v="NO_CONCILIADO"/>
  </r>
  <r>
    <x v="32"/>
    <m/>
    <x v="32"/>
    <x v="85"/>
    <s v="O18380480002"/>
    <s v="BOD"/>
    <n v="1838048"/>
    <m/>
    <s v="00046024204 DEPOSITO DE EFECTIVO, DEPOSITANTE: PAOLA ANDREA CHIARA RIVERO, CONCEPTO: DEVOLUCION DE FONDOS SEGUN C-31 N 1053, CUENTA DE DEPOSITO: CUENTA UNICA DEL TESORO"/>
    <m/>
    <m/>
    <m/>
    <m/>
    <n v="0"/>
    <n v="162"/>
    <s v="NO_CONCILIADO"/>
  </r>
  <r>
    <x v="65"/>
    <m/>
    <x v="65"/>
    <x v="85"/>
    <s v="O18380550002"/>
    <s v="BOD"/>
    <n v="1838055"/>
    <m/>
    <s v="00099021001 DEPOSITO DE EFECTIVO, DEPOSITANTE: JIOVANNY EDWARD SAMANAMUD AVILA, CONCEPTO: REGULARIZACIONES POR TOPE SALARIAL (REGULARIZACION SUELDO ABRIL 2020), CUENTA DE DEPOSITO: CUENTA UNICA DEL TESORO / DJBR."/>
    <m/>
    <m/>
    <m/>
    <m/>
    <n v="0"/>
    <n v="7853"/>
    <s v="NO_CONCILIADO"/>
  </r>
  <r>
    <x v="0"/>
    <m/>
    <x v="0"/>
    <x v="85"/>
    <s v="O18380660002"/>
    <s v="BOD"/>
    <n v="1838066"/>
    <m/>
    <s v="00099021001 DEPOSITO DE EFECTIVO, DEPOSITANTE: RODRIGO YANARICO, CONCEPTO: DEVOLUCION PAGO DEMASIA, CUENTA DE DEPOSITO: CUENTA UNICA DEL TESORO"/>
    <m/>
    <m/>
    <m/>
    <m/>
    <n v="0"/>
    <n v="709.32"/>
    <s v="NO_CONCILIADO"/>
  </r>
  <r>
    <x v="35"/>
    <m/>
    <x v="35"/>
    <x v="86"/>
    <s v="O18382380002"/>
    <s v="BOD"/>
    <n v="1838238"/>
    <m/>
    <s v="00070011102 DEPOSITO DE EFECTIVO, DEPOSITANTE: NORAH ISABEL CASTRO ALVAREZ, CONCEPTO: SOLICITUD DE REPOSICION DE CREDENCIAL, CUENTA DE DEPOSITO: CUENTA UNICA DEL TESORO"/>
    <m/>
    <m/>
    <m/>
    <m/>
    <n v="0"/>
    <n v="20"/>
    <s v="NO_CONCILIADO"/>
  </r>
  <r>
    <x v="24"/>
    <m/>
    <x v="24"/>
    <x v="86"/>
    <s v="O18382420002"/>
    <s v="BOD"/>
    <n v="1838242"/>
    <m/>
    <s v="00015021102 DEPOSITO DE EFECTIVO, DEPOSITANTE: JORGE CRUZ USNAYO, CONCEPTO: DEVOLUCION DE BONO FUNCIONAL P/ BATALLON DE SEGURIDAD FISICA LA PAZ, CUENTA DE DEPOSITO: CUENTA UNICA DEL TESORO"/>
    <m/>
    <m/>
    <m/>
    <m/>
    <n v="0"/>
    <n v="138.4"/>
    <s v="NO_CONCILIADO"/>
  </r>
  <r>
    <x v="32"/>
    <m/>
    <x v="32"/>
    <x v="86"/>
    <s v="O18382550002"/>
    <s v="BOD"/>
    <n v="1838255"/>
    <m/>
    <s v="00046034201 DEPOSITO DE EFECTIVO, DEPOSITANTE: INLASA, CONCEPTO: DEVOLUCION SALDO C-31 # 139, CUENTA DE DEPOSITO: CUENTA UNICA DEL TESORO"/>
    <m/>
    <m/>
    <m/>
    <m/>
    <n v="0"/>
    <n v="300"/>
    <s v="NO_CONCILIADO"/>
  </r>
  <r>
    <x v="6"/>
    <m/>
    <x v="6"/>
    <x v="86"/>
    <s v="O18382650002"/>
    <s v="BOD"/>
    <n v="1838265"/>
    <m/>
    <s v="00132012007 DEPOSITO DE EFECTIVO, DEPOSITANTE: MILTON GUSTAVO OCAÑA CHOQUE, CONCEPTO: GASTOS ESPECIALIZADOS POR ATENCION MEDICA Y OTROS, CUENTA DE DEPOSITO: CUENTA UNICA DEL TESORO"/>
    <m/>
    <m/>
    <m/>
    <m/>
    <n v="0"/>
    <n v="220"/>
    <s v="NO_CONCILIADO"/>
  </r>
  <r>
    <x v="35"/>
    <m/>
    <x v="35"/>
    <x v="86"/>
    <s v="O18382700002"/>
    <s v="BOD"/>
    <n v="1838270"/>
    <m/>
    <s v="00070011102 DEPOSITO DE EFECTIVO, DEPOSITANTE: ERICK ELVIS ALCOCER GOYZUETA, CONCEPTO: DEVOLUCION DE VIATICOS POR VIAJE REALIZADO, CUENTA DE DEPOSITO: CUENTA UNICA DEL TESORO"/>
    <m/>
    <m/>
    <m/>
    <m/>
    <n v="0"/>
    <n v="242.25"/>
    <s v="NO_CONCILIADO"/>
  </r>
  <r>
    <x v="35"/>
    <m/>
    <x v="35"/>
    <x v="86"/>
    <s v="O18382710002"/>
    <s v="BOD"/>
    <n v="1838271"/>
    <m/>
    <s v="00070011102 DEPOSITO DE EFECTIVO, DEPOSITANTE: RAUL HUGO APAZA LUJAN, CONCEPTO: DEVOLUCION DE VIATICOS POR VIAJE REALIZADO, CUENTA DE DEPOSITO: CUENTA UNICA DEL TESORO"/>
    <m/>
    <m/>
    <m/>
    <m/>
    <n v="0"/>
    <n v="242.25"/>
    <s v="NO_CONCILIADO"/>
  </r>
  <r>
    <x v="73"/>
    <m/>
    <x v="73"/>
    <x v="86"/>
    <s v="O18382730002"/>
    <s v="BOD"/>
    <n v="1838273"/>
    <m/>
    <s v="00020011104 DEPOSITO DE EFECTIVO, DEPOSITANTE: INSTITUTO GEOGRAFICO MILITAR, CONCEPTO: REVERSION PARTIDA 31110 PREVENTIVO 547.1, CUENTA DE DEPOSITO: CUENTA UNICA DEL TESORO"/>
    <m/>
    <m/>
    <m/>
    <m/>
    <n v="0"/>
    <n v="18"/>
    <s v="NO_CONCILIADO"/>
  </r>
  <r>
    <x v="73"/>
    <m/>
    <x v="73"/>
    <x v="86"/>
    <s v="O18382740002"/>
    <s v="BOD"/>
    <n v="1838274"/>
    <m/>
    <s v="00020011104 DEPOSITO DE EFECTIVO, DEPOSITANTE: INSTITUTO GEOGRAFICO MILITAR, CONCEPTO: REVERSION PARTIDA 21100 PREVENTIVO 1189.1, CUENTA DE DEPOSITO: CUENTA UNICA DEL TESORO"/>
    <m/>
    <m/>
    <m/>
    <m/>
    <n v="0"/>
    <n v="27.33"/>
    <s v="NO_CONCILIADO"/>
  </r>
  <r>
    <x v="73"/>
    <m/>
    <x v="73"/>
    <x v="86"/>
    <s v="O18382750002"/>
    <s v="BOD"/>
    <n v="1838275"/>
    <m/>
    <s v="00020011104 DEPOSITO DE EFECTIVO, DEPOSITANTE: INSTITUTO GEOGRAFICO MILITAR, CONCEPTO: REVERSION PARTIDA 31110 PREVENTIVO 373.1, CUENTA DE DEPOSITO: CUENTA UNICA DEL TESORO"/>
    <m/>
    <m/>
    <m/>
    <m/>
    <n v="0"/>
    <n v="540"/>
    <s v="NO_CONCILIADO"/>
  </r>
  <r>
    <x v="18"/>
    <m/>
    <x v="18"/>
    <x v="87"/>
    <s v="O18384010002"/>
    <s v="BOD"/>
    <n v="1838401"/>
    <m/>
    <s v="00099021001 DEPOSITO DE EFECTIVO, DEPOSITANTE: WILLIAM PASCUAL PACHECO FORONDA, CONCEPTO: DEVOLUCION POR CONCEPTO DE SALDO DE FONDO EN AVANCE NO UTILIZADO, CUENTA DE DEPOSITO: CUENTA UNICA DEL TESORO / DJBR."/>
    <m/>
    <m/>
    <m/>
    <m/>
    <n v="0"/>
    <n v="5"/>
    <s v="NO_CONCILIADO"/>
  </r>
  <r>
    <x v="12"/>
    <m/>
    <x v="12"/>
    <x v="87"/>
    <s v="O18384130002"/>
    <s v="BOD"/>
    <n v="1838413"/>
    <m/>
    <s v="00099021001 DEPOSITO DE EFECTIVO, DEPOSITANTE: ANTONIO ARUQUIPA MALLEA, CONCEPTO: DEVOLUCION RETROACTIVO, CUENTA DE DEPOSITO: CUENTA UNICA DEL TESORO"/>
    <m/>
    <m/>
    <m/>
    <m/>
    <n v="0"/>
    <n v="290"/>
    <s v="NO_CONCILIADO"/>
  </r>
  <r>
    <x v="12"/>
    <m/>
    <x v="12"/>
    <x v="87"/>
    <s v="O18384140002"/>
    <s v="BOD"/>
    <n v="1838414"/>
    <m/>
    <s v="00099021001 DEPOSITO DE EFECTIVO, DEPOSITANTE: ANTONIO ARUQUIPA MALLEA, CONCEPTO: DEVOLUCION RETROACTIVO, CUENTA DE DEPOSITO: CUENTA UNICA DEL TESORO"/>
    <m/>
    <m/>
    <m/>
    <m/>
    <n v="0"/>
    <n v="290"/>
    <s v="NO_CONCILIADO"/>
  </r>
  <r>
    <x v="32"/>
    <m/>
    <x v="32"/>
    <x v="87"/>
    <s v="O18384230002"/>
    <s v="BOD"/>
    <n v="1838423"/>
    <m/>
    <s v="00046021109 DEPOSITO DE EFECTIVO, DEPOSITANTE: ORELLANA OROSCO SEIVY PAOLA C.I. 6302850, CONCEPTO: DEVOLUCION DE SALARIO, CUENTA DE DEPOSITO: CUENTA UNICA DEL TESORO"/>
    <m/>
    <m/>
    <m/>
    <m/>
    <n v="0"/>
    <n v="6028.25"/>
    <s v="NO_CONCILIADO"/>
  </r>
  <r>
    <x v="0"/>
    <m/>
    <x v="0"/>
    <x v="87"/>
    <s v="O18384270002"/>
    <s v="BOD"/>
    <n v="1838427"/>
    <m/>
    <s v="00099021001 DEPOSITO DE EFECTIVO, DEPOSITANTE: CLARA RAMIREZ, CONCEPTO: DEVOLUCION, CUENTA DE DEPOSITO: CUENTA UNICA DEL TESORO"/>
    <m/>
    <m/>
    <m/>
    <m/>
    <n v="0"/>
    <n v="1752.33"/>
    <s v="NO_CONCILIADO"/>
  </r>
  <r>
    <x v="100"/>
    <m/>
    <x v="100"/>
    <x v="88"/>
    <s v="O18385710002"/>
    <s v="BOD"/>
    <n v="1838571"/>
    <m/>
    <s v="00099021001 DEPOSITO DE EFECTIVO, DEPOSITANTE: INIAF, CONCEPTO: DEVOLUCION DE SUELDO ESTEBAN QUISPE AJALLA, CUENTA DE DEPOSITO: CUENTA UNICA DEL TESORO"/>
    <m/>
    <m/>
    <m/>
    <m/>
    <n v="0"/>
    <n v="0.31"/>
    <s v="NO_CONCILIADO"/>
  </r>
  <r>
    <x v="6"/>
    <m/>
    <x v="6"/>
    <x v="88"/>
    <s v="O18385790002"/>
    <s v="BOD"/>
    <n v="1838579"/>
    <m/>
    <s v="00132042004 DEPOSITO DE EFECTIVO, DEPOSITANTE: ROY WILLAN CAMACHO ARANCIBIA, CONCEPTO: DEVOLUCION FONDOS EN AVANCE, CUENTA DE DEPOSITO: CUENTA UNICA DEL TESORO"/>
    <m/>
    <m/>
    <m/>
    <m/>
    <n v="0"/>
    <n v="300"/>
    <s v="NO_CONCILIADO"/>
  </r>
  <r>
    <x v="6"/>
    <m/>
    <x v="6"/>
    <x v="88"/>
    <s v="O18385800002"/>
    <s v="BOD"/>
    <n v="1838580"/>
    <m/>
    <s v="00132042002 DEPOSITO DE EFECTIVO, DEPOSITANTE: MARCO ANTONIO MEJIA TERAN, CONCEPTO: DEVOLUCION FONDOS EN AVANCE, CUENTA DE DEPOSITO: CUENTA UNICA DEL TESORO"/>
    <m/>
    <m/>
    <m/>
    <m/>
    <n v="0"/>
    <n v="34"/>
    <s v="NO_CONCILIADO"/>
  </r>
  <r>
    <x v="6"/>
    <m/>
    <x v="6"/>
    <x v="88"/>
    <s v="O18385810002"/>
    <s v="BOD"/>
    <n v="1838581"/>
    <m/>
    <s v="00132042002 DEPOSITO DE EFECTIVO, DEPOSITANTE: MARCO ANTONIO MEJIA TERAN, CONCEPTO: DEVOLUCION FONDOS EN AVANCE, CUENTA DE DEPOSITO: CUENTA UNICA DEL TESORO"/>
    <m/>
    <m/>
    <m/>
    <m/>
    <n v="0"/>
    <n v="300"/>
    <s v="NO_CONCILIADO"/>
  </r>
  <r>
    <x v="59"/>
    <m/>
    <x v="59"/>
    <x v="88"/>
    <s v="O18385870002"/>
    <s v="BOD"/>
    <n v="1838587"/>
    <m/>
    <s v="00599032003 DEPOSITO DE EFECTIVO, DEPOSITANTE: RODRIGO ARMANDO JIMENEZ SANABRIA, CONCEPTO: DEVOLUCION DE SALDO FONDOS EN AVANCE, CUENTA DE DEPOSITO: CUENTA UNICA DEL TESORO"/>
    <m/>
    <m/>
    <m/>
    <m/>
    <n v="0"/>
    <n v="437"/>
    <s v="NO_CONCILIADO"/>
  </r>
  <r>
    <x v="32"/>
    <m/>
    <x v="32"/>
    <x v="88"/>
    <s v="O18385940002"/>
    <s v="BOD"/>
    <n v="1838594"/>
    <m/>
    <s v="00046024204 DEPOSITO DE EFECTIVO, DEPOSITANTE: ROBERTO C. VARGAS ORTIZ - MIN. DE SALUD, CONCEPTO: REVERSION DE RECURSOS NO UTILIZADOS C-31 - 898, CUENTA DE DEPOSITO: CUENTA UNICA DEL TESORO"/>
    <m/>
    <m/>
    <m/>
    <m/>
    <n v="0"/>
    <n v="1855"/>
    <s v="NO_CONCILIADO"/>
  </r>
  <r>
    <x v="18"/>
    <m/>
    <x v="18"/>
    <x v="89"/>
    <s v="O18387250002"/>
    <s v="BOD"/>
    <n v="1838725"/>
    <m/>
    <s v="00099021001 DEPOSITO DE EFECTIVO, DEPOSITANTE: OMAR VELASCO PORTILLO, CONCEPTO: DEVOLUCION, CUENTA DE DEPOSITO: CUENTA UNICA DEL TESORO / DJBR."/>
    <m/>
    <m/>
    <m/>
    <m/>
    <n v="0"/>
    <n v="3542"/>
    <s v="NO_CONCILIADO"/>
  </r>
  <r>
    <x v="73"/>
    <m/>
    <x v="73"/>
    <x v="89"/>
    <s v="O18387810002"/>
    <s v="BOD"/>
    <n v="1838781"/>
    <m/>
    <s v="00099021001 DEPOSITO DE EFECTIVO, DEPOSITANTE: LICEO MILITAR, CONCEPTO: REVERSION SALDOS NO EJECUTADOS SERVICIOS BASICOS AGUA, CUENTA DE DEPOSITO: CUENTA UNICA DEL TESORO"/>
    <m/>
    <m/>
    <m/>
    <m/>
    <n v="0"/>
    <n v="7889.1"/>
    <s v="NO_CONCILIADO"/>
  </r>
  <r>
    <x v="73"/>
    <m/>
    <x v="73"/>
    <x v="89"/>
    <s v="O18387820002"/>
    <s v="BOD"/>
    <n v="1838782"/>
    <m/>
    <s v="00099021001 DEPOSITO DE EFECTIVO, DEPOSITANTE: LICEO MILITAR, CONCEPTO: REVERSION SALDOS NO EJECUTADOS SERVICIOS BASICOS ENERGIA ELECTRICA, CUENTA DE DEPOSITO: CUENTA UNICA DEL TESORO"/>
    <m/>
    <m/>
    <m/>
    <m/>
    <n v="0"/>
    <n v="1190.7"/>
    <s v="NO_CONCILIADO"/>
  </r>
  <r>
    <x v="73"/>
    <m/>
    <x v="73"/>
    <x v="89"/>
    <s v="O18387840002"/>
    <s v="BOD"/>
    <n v="1838784"/>
    <m/>
    <s v="00099021001 DEPOSITO DE EFECTIVO, DEPOSITANTE: LICEO MILITAR, CONCEPTO: REVERSION SALDOS NO EJECUTADOS TELEFONIA, CUENTA DE DEPOSITO: CUENTA UNICA DEL TESORO"/>
    <m/>
    <m/>
    <m/>
    <m/>
    <n v="0"/>
    <n v="143.63"/>
    <s v="NO_CONCILIADO"/>
  </r>
  <r>
    <x v="76"/>
    <m/>
    <x v="76"/>
    <x v="89"/>
    <s v="O18387860002"/>
    <s v="BOD"/>
    <n v="1838786"/>
    <m/>
    <s v="00099021001 DEPOSITO DE EFECTIVO, DEPOSITANTE: MIN DE COMUNICACION - MARCELO PACHECO, CONCEPTO: DEVOLUCION DE RECURSOS ASIGNADOS, CUENTA DE DEPOSITO: CUENTA UNICA DEL TESORO"/>
    <m/>
    <m/>
    <m/>
    <m/>
    <n v="0"/>
    <n v="50"/>
    <s v="NO_CONCILIADO"/>
  </r>
  <r>
    <x v="92"/>
    <m/>
    <x v="92"/>
    <x v="89"/>
    <s v="O18387870002"/>
    <s v="BOD"/>
    <n v="1838787"/>
    <m/>
    <s v="00099021001 DEPOSITO DE EFECTIVO, DEPOSITANTE: JUAN CARLOS CRIALES CASTEL, CONCEPTO: DEVOLUCION DE RECURSOS POR TELEFONIA IP, CUENTA DE DEPOSITO: CUENTA UNICA DEL TESORO / DJBR."/>
    <m/>
    <m/>
    <m/>
    <m/>
    <n v="0"/>
    <n v="23.9"/>
    <s v="NO_CONCILIADO"/>
  </r>
  <r>
    <x v="18"/>
    <m/>
    <x v="18"/>
    <x v="89"/>
    <s v="O18387950002"/>
    <s v="BOD"/>
    <n v="1838795"/>
    <m/>
    <s v="00099021001 DEPOSITO DE EFECTIVO, DEPOSITANTE: JUDITH QUEVEDO LIMON, CONCEPTO: DEVOLUCION DE REFRIGERIO C-31 CIP N° 434 (MEFP), CUENTA DE DEPOSITO: CUENTA UNICA DEL TESORO"/>
    <m/>
    <m/>
    <m/>
    <m/>
    <n v="0"/>
    <n v="6716"/>
    <s v="NO_CONCILIADO"/>
  </r>
  <r>
    <x v="0"/>
    <m/>
    <x v="0"/>
    <x v="89"/>
    <s v="O18387960002"/>
    <s v="BOD"/>
    <n v="1838796"/>
    <m/>
    <s v="00099021001 DEPOSITO DE EFECTIVO, DEPOSITANTE: SAN FRANCISCO DE ASIS, CONCEPTO: DEVOLUCION DE UNA SESION DE HEMODIALISIS, CUENTA DE DEPOSITO: CUENTA UNICA DEL TESORO"/>
    <m/>
    <m/>
    <m/>
    <m/>
    <n v="0"/>
    <n v="713"/>
    <s v="NO_CONCILIADO"/>
  </r>
  <r>
    <x v="76"/>
    <m/>
    <x v="76"/>
    <x v="89"/>
    <s v="O18387980002"/>
    <s v="BOD"/>
    <n v="1838798"/>
    <m/>
    <s v="00099021001 DEPOSITO DE EFECTIVO, DEPOSITANTE: MONICA MEDRANO MONTES, CONCEPTO: DEVOLUCION DE FONDOS EN AVANCE, CUENTA DE DEPOSITO: CUENTA UNICA DEL TESORO / DJBR."/>
    <m/>
    <m/>
    <m/>
    <m/>
    <n v="0"/>
    <n v="295"/>
    <s v="NO_CONCILIADO"/>
  </r>
  <r>
    <x v="12"/>
    <m/>
    <x v="12"/>
    <x v="89"/>
    <s v="O18387990002"/>
    <s v="BOD"/>
    <n v="1838799"/>
    <m/>
    <s v="00099021001 DEPOSITO DE EFECTIVO, DEPOSITANTE: CAJA PETROLERA DE SALUD, CONCEPTO: DEVOLUCION DOBLE PERCEPCION, CUENTA DE DEPOSITO: CUENTA UNICA DEL TESORO"/>
    <m/>
    <m/>
    <m/>
    <m/>
    <n v="0"/>
    <n v="7182.24"/>
    <s v="NO_CONCILIADO"/>
  </r>
  <r>
    <x v="50"/>
    <m/>
    <x v="50"/>
    <x v="90"/>
    <s v="O18389160002"/>
    <s v="BOD"/>
    <n v="1838916"/>
    <m/>
    <s v="00099021001 DEPOSITO DE EFECTIVO, DEPOSITANTE: YHENNYFER DIAZ PEREZ, CONCEPTO: DEVOLUCION SALARIO, CUENTA DE DEPOSITO: CUENTA UNICA DEL TESORO / DJBR."/>
    <m/>
    <m/>
    <m/>
    <m/>
    <n v="0"/>
    <n v="0.44"/>
    <s v="NO_CONCILIADO"/>
  </r>
  <r>
    <x v="12"/>
    <m/>
    <x v="12"/>
    <x v="90"/>
    <s v="O18389170002"/>
    <s v="BOD"/>
    <n v="1838917"/>
    <m/>
    <s v="00099021001 DEPOSITO DE EFECTIVO, DEPOSITANTE: ARO URUÑA ALVARO, CONCEPTO: DEVOLUCION SALARIO, CUENTA DE DEPOSITO: CUENTA UNICA DEL TESORO"/>
    <m/>
    <m/>
    <m/>
    <m/>
    <n v="0"/>
    <n v="60.78"/>
    <s v="NO_CONCILIADO"/>
  </r>
  <r>
    <x v="17"/>
    <m/>
    <x v="17"/>
    <x v="90"/>
    <s v="O18389310002"/>
    <s v="BOD"/>
    <n v="1838931"/>
    <m/>
    <s v="00291012002 DEPOSITO DE EFECTIVO, DEPOSITANTE: JUAN CARLOS LIMACHI ESPINOZA, CONCEPTO: COMPRA DE CREDENCIAL, CUENTA DE DEPOSITO: CUENTA UNICA DEL TESORO"/>
    <m/>
    <m/>
    <m/>
    <m/>
    <n v="0"/>
    <n v="70"/>
    <s v="NO_CONCILIADO"/>
  </r>
  <r>
    <x v="15"/>
    <m/>
    <x v="15"/>
    <x v="90"/>
    <s v="O18389380002"/>
    <s v="BOD"/>
    <n v="1838938"/>
    <m/>
    <s v="00099021001 DEPOSITO DE EFECTIVO, DEPOSITANTE: LOLA PORFIRIA RODRIGUEZ, CONCEPTO: DOBLE PERCEPCION, CUENTA DE DEPOSITO: CUENTA UNICA DEL TESORO / DJBR."/>
    <m/>
    <m/>
    <m/>
    <m/>
    <n v="0"/>
    <n v="800"/>
    <s v="NO_CONCILIADO"/>
  </r>
  <r>
    <x v="15"/>
    <m/>
    <x v="15"/>
    <x v="90"/>
    <s v="O18389390002"/>
    <s v="BOD"/>
    <n v="1838939"/>
    <m/>
    <s v="00099021001 DEPOSITO DE EFECTIVO, DEPOSITANTE: LOLA PORFIRIA RODRIGUEZ, CONCEPTO: DOBLE PERCEPCION, CUENTA DE DEPOSITO: CUENTA UNICA DEL TESORO / DJBR."/>
    <m/>
    <m/>
    <m/>
    <m/>
    <n v="0"/>
    <n v="800"/>
    <s v="NO_CONCILIADO"/>
  </r>
  <r>
    <x v="6"/>
    <m/>
    <x v="6"/>
    <x v="90"/>
    <s v="O18389640002"/>
    <s v="BOD"/>
    <n v="1838964"/>
    <m/>
    <s v="00132039202 DEPOSITO DE EFECTIVO, DEPOSITANTE: GARY DAYAN MORALES HUARACHI, CONCEPTO: SALDO FONDOS EN AVANCE, CUENTA DE DEPOSITO: CUENTA UNICA DEL TESORO"/>
    <m/>
    <m/>
    <m/>
    <m/>
    <n v="0"/>
    <n v="200"/>
    <s v="NO_CONCILIADO"/>
  </r>
  <r>
    <x v="80"/>
    <m/>
    <x v="80"/>
    <x v="90"/>
    <s v="O18389770002"/>
    <s v="BOD"/>
    <n v="1838977"/>
    <m/>
    <s v="00099021001 DEPOSITO DE EFECTIVO, DEPOSITANTE: INES IVONE BAPTISTA ZAPATA, CONCEPTO: DEVOLUCION DE HABERES SALARIAL, CUENTA DE DEPOSITO: CUENTA UNICA DEL TESORO / DJBR."/>
    <m/>
    <m/>
    <m/>
    <m/>
    <n v="0"/>
    <n v="5021.0600000000004"/>
    <s v="NO_CONCILIADO"/>
  </r>
  <r>
    <x v="92"/>
    <m/>
    <x v="92"/>
    <x v="91"/>
    <s v="O18391120002"/>
    <s v="BOD"/>
    <n v="1839112"/>
    <m/>
    <s v="00099021001 DEPOSITO DE EFECTIVO, DEPOSITANTE: RAYZA LUISA QUINTEROS ALIAGA, CONCEPTO: DEVOLUCION DE RECURSOS POR TELEFONIA IP, CUENTA DE DEPOSITO: CUENTA UNICA DEL TESORO / DJBR."/>
    <m/>
    <m/>
    <m/>
    <m/>
    <n v="0"/>
    <n v="10"/>
    <s v="NO_CONCILIADO"/>
  </r>
  <r>
    <x v="23"/>
    <m/>
    <x v="23"/>
    <x v="91"/>
    <s v="O18391290002"/>
    <s v="BOD"/>
    <n v="1839129"/>
    <m/>
    <s v="00587012016 DEPOSITO DE EFECTIVO, DEPOSITANTE: GERALDINE MONTOYA DIAZ, CONCEPTO: PAGO DE SOBRANTE-FONDOS EN AVANCE, CUENTA DE DEPOSITO: CUENTA UNICA DEL TESORO"/>
    <m/>
    <m/>
    <m/>
    <m/>
    <n v="0"/>
    <n v="682.5"/>
    <s v="NO_CONCILIADO"/>
  </r>
  <r>
    <x v="45"/>
    <m/>
    <x v="45"/>
    <x v="91"/>
    <s v="O18391450002"/>
    <s v="BOD"/>
    <n v="1839145"/>
    <m/>
    <s v="00099021001 DEPOSITO DE EFECTIVO, DEPOSITANTE: RICARDO CRISTIAN CHAMBI CHOQUE, CONCEPTO: DEVOLUCION DE FONDOS EN AVANCE POR COMPRA DE COMBUSTIBLE, CUENTA DE DEPOSITO: CUENTA UNICA DEL TESORO / DJBR."/>
    <m/>
    <m/>
    <m/>
    <m/>
    <n v="0"/>
    <n v="170.3"/>
    <s v="NO_CONCILIADO"/>
  </r>
  <r>
    <x v="8"/>
    <m/>
    <x v="8"/>
    <x v="91"/>
    <s v="O18391470002"/>
    <s v="BOD"/>
    <n v="1839147"/>
    <m/>
    <s v="00099021001 DEPOSITO DE EFECTIVO, DEPOSITANTE: JUAN FERNANDO MORALES NARVAEZ, CONCEPTO: DEVOLUCION DE SALDO FONDOS EN AVANCE, CUENTA DE DEPOSITO: CUENTA UNICA DEL TESORO / DJBR."/>
    <m/>
    <m/>
    <m/>
    <m/>
    <n v="0"/>
    <n v="640"/>
    <s v="NO_CONCILIADO"/>
  </r>
  <r>
    <x v="49"/>
    <m/>
    <x v="49"/>
    <x v="91"/>
    <s v="O18391510002"/>
    <s v="BOD"/>
    <n v="1839151"/>
    <m/>
    <s v="00221022001 DEPOSITO DE EFECTIVO, DEPOSITANTE: JIMENA RAMOS LUNA -SENARECOM, CONCEPTO: PAGO DE SERVICIO DE TELEFONIA FIJA - TARIJA, CUENTA DE DEPOSITO: CUENTA UNICA DEL TESORO"/>
    <m/>
    <m/>
    <m/>
    <m/>
    <n v="0"/>
    <n v="25"/>
    <s v="NO_CONCILIADO"/>
  </r>
  <r>
    <x v="49"/>
    <m/>
    <x v="49"/>
    <x v="91"/>
    <s v="O18391520002"/>
    <s v="BOD"/>
    <n v="1839152"/>
    <m/>
    <s v="00221022001 DEPOSITO DE EFECTIVO, DEPOSITANTE: GUALBERTO JAVIER CORONEL SALINAS SENARECOM, CONCEPTO: PAGO DEL TELEFONO FIJO POR EL USO DEL PREFIJO (010), CUENTA DE DEPOSITO: CUENTA UNICA DEL TESORO"/>
    <m/>
    <m/>
    <m/>
    <m/>
    <n v="0"/>
    <n v="7.65"/>
    <s v="NO_CONCILIADO"/>
  </r>
  <r>
    <x v="73"/>
    <m/>
    <x v="73"/>
    <x v="91"/>
    <s v="O18391530002"/>
    <s v="BOD"/>
    <n v="1839153"/>
    <m/>
    <s v="00099021001 DEPOSITO DE EFECTIVO, DEPOSITANTE: ARMADA BOLIVIANA-HERNAN PORTILLO HUANCA, CONCEPTO: REVERSION, CUENTA DE DEPOSITO: CUENTA UNICA DEL TESORO"/>
    <m/>
    <m/>
    <m/>
    <m/>
    <n v="0"/>
    <n v="1785.76"/>
    <s v="NO_CONCILIADO"/>
  </r>
  <r>
    <x v="73"/>
    <m/>
    <x v="73"/>
    <x v="91"/>
    <s v="O18391600002"/>
    <s v="BOD"/>
    <n v="1839160"/>
    <m/>
    <s v="00020061101 DEPOSITO DE EFECTIVO, DEPOSITANTE: ADA REGINA BLANCO CHAVEZ, CONCEPTO: DEP DE GARANTIA DE 7% DE CONTRATO N° 03/20 CORRESPONDIENTE A LOS MESES DE MARZO Y ABRIL 2020, CUENTA DE DEPOSITO: CUENTA UNICA DEL TESORO"/>
    <m/>
    <m/>
    <m/>
    <m/>
    <n v="0"/>
    <n v="1541.16"/>
    <s v="NO_CONCILIADO"/>
  </r>
  <r>
    <x v="8"/>
    <m/>
    <x v="8"/>
    <x v="92"/>
    <s v="O18392900002"/>
    <s v="BOD"/>
    <n v="1839290"/>
    <m/>
    <s v="00086011109 DEPOSITO DE EFECTIVO, DEPOSITANTE: OMAR HERNAN CASTILLO LOPEZ, CONCEPTO: REPOSICION DE CREDENCIAL, CUENTA DE DEPOSITO: CUENTA UNICA DEL TESORO"/>
    <m/>
    <m/>
    <m/>
    <m/>
    <n v="0"/>
    <n v="50"/>
    <s v="NO_CONCILIADO"/>
  </r>
  <r>
    <x v="65"/>
    <m/>
    <x v="65"/>
    <x v="92"/>
    <s v="O18392960002"/>
    <s v="BOD"/>
    <n v="1839296"/>
    <m/>
    <s v="00099021001 DEPOSITO DE EFECTIVO, DEPOSITANTE: EMPRESA ESTATAL BOLIVIANA DE TURISMO, CONCEPTO: DEVOLUCION TKT 464-4795040082 Y 464-5595872185 GESTION 2019 A FAVOR DE LA VICEPRESIDENCIA DEL ESTADO, CUENTA DE DEPOSITO: CUENTA UNICA DEL TESORO"/>
    <m/>
    <m/>
    <m/>
    <m/>
    <n v="0"/>
    <n v="945"/>
    <s v="NO_CONCILIADO"/>
  </r>
  <r>
    <x v="16"/>
    <m/>
    <x v="16"/>
    <x v="92"/>
    <s v="O18393040002"/>
    <s v="BOD"/>
    <n v="1839304"/>
    <m/>
    <s v="00099021001 DEPOSITO DE EFECTIVO, DEPOSITANTE: EDWIN RIVERO QUISBERT, CONCEPTO: DEVOLUCION DE GASTOS NO RECONOCIDOS GASTOS DE FUNCIONAMIENTO EMBAJADA DE BOLIVIA EN IRAN, CUENTA DE DEPOSITO: CUENTA UNICA DEL TESORO / DJBR."/>
    <m/>
    <m/>
    <m/>
    <m/>
    <n v="0"/>
    <n v="34.450000000000003"/>
    <s v="NO_CONCILIADO"/>
  </r>
  <r>
    <x v="16"/>
    <m/>
    <x v="16"/>
    <x v="92"/>
    <s v="O18393300002"/>
    <s v="BOD"/>
    <n v="1839330"/>
    <m/>
    <s v="00099021001 DEPOSITO DE EFECTIVO, DEPOSITANTE: EDWIN RIVERO QUISBERT, CONCEPTO: DEVOLUCION DE GASTOS NO RECONOCIDOS GASTOS DE FUNCIONAMIENTO EMBAJADA DE BOLIVIA EN IRAN, CUENTA DE DEPOSITO: CUENTA UNICA DEL TESORO / DJBR."/>
    <m/>
    <m/>
    <m/>
    <m/>
    <n v="0"/>
    <n v="34.450000000000003"/>
    <s v="NO_CONCILIADO"/>
  </r>
  <r>
    <x v="24"/>
    <m/>
    <x v="24"/>
    <x v="92"/>
    <s v="O18393330002"/>
    <s v="BOD"/>
    <n v="1839333"/>
    <m/>
    <s v="00099021001 DEPOSITO DE EFECTIVO, DEPOSITANTE: DGFELCN GICE-OCCIDENTE, CONCEPTO: DEVOLUCION POR COMPRA DE PRODUCTOS QUE NO ESTAN CONSIDERADOS EN LAS ESPECIFICACIONES TECNICAS PARA, CUENTA DE DEPOSITO: CUENTA UNICA DEL TESORO"/>
    <m/>
    <m/>
    <m/>
    <m/>
    <n v="0"/>
    <n v="153"/>
    <s v="NO_CONCILIADO"/>
  </r>
  <r>
    <x v="59"/>
    <m/>
    <x v="59"/>
    <x v="93"/>
    <s v="O18394780002"/>
    <s v="BOD"/>
    <n v="1839478"/>
    <m/>
    <s v="00599032003 DEPOSITO DE EFECTIVO, DEPOSITANTE: EBA-JOSE ANTONIO BORDA AGUILERA, CONCEPTO: DEVOLUCION FONDOS EN AVANCE, CUENTA DE DEPOSITO: CUENTA UNICA DEL TESORO"/>
    <m/>
    <m/>
    <m/>
    <m/>
    <n v="0"/>
    <n v="3059"/>
    <s v="NO_CONCILIADO"/>
  </r>
  <r>
    <x v="15"/>
    <m/>
    <x v="15"/>
    <x v="93"/>
    <s v="O18394830002"/>
    <s v="BOD"/>
    <n v="1839483"/>
    <m/>
    <s v="00081014202 DEPOSITO DE EFECTIVO, DEPOSITANTE: EDWIN TAPIA CABALLERO, CONCEPTO: DEVOLUCION DE DINERO SOBRANTE DE COMBUSTIBLE, CUENTA DE DEPOSITO: CUENTA UNICA DEL TESORO"/>
    <m/>
    <m/>
    <m/>
    <m/>
    <n v="0"/>
    <n v="420"/>
    <s v="NO_CONCILIADO"/>
  </r>
  <r>
    <x v="100"/>
    <m/>
    <x v="100"/>
    <x v="93"/>
    <s v="O18394840002"/>
    <s v="BOD"/>
    <n v="1839484"/>
    <m/>
    <s v="00222012001 DEPOSITO DE EFECTIVO, DEPOSITANTE: ROGELIO RAMOS ALVARADO INIAF, CONCEPTO: DEVOLUCION, CUENTA DE DEPOSITO: CUENTA UNICA DEL TESORO"/>
    <m/>
    <m/>
    <m/>
    <m/>
    <n v="0"/>
    <n v="1363.26"/>
    <s v="NO_CONCILIADO"/>
  </r>
  <r>
    <x v="8"/>
    <m/>
    <x v="8"/>
    <x v="93"/>
    <s v="O18395080002"/>
    <s v="BOD"/>
    <n v="1839508"/>
    <m/>
    <s v="00086057011 DEPOSITO DE EFECTIVO, DEPOSITANTE: ABELINA ARTEAGA INTIMAYTA, CONCEPTO: DEVOLUCION, CUENTA DE DEPOSITO: CUENTA UNICA DEL TESORO"/>
    <m/>
    <m/>
    <m/>
    <m/>
    <n v="0"/>
    <n v="5000"/>
    <s v="NO_CONCILIADO"/>
  </r>
  <r>
    <x v="90"/>
    <m/>
    <x v="90"/>
    <x v="93"/>
    <s v="O18395090002"/>
    <s v="BOD"/>
    <n v="1839509"/>
    <m/>
    <s v="00234014202 DEPOSITO DE EFECTIVO, DEPOSITANTE: LADISLAO JAVIER RODRIGUEZ GOMEZ, CONCEPTO: DEVOLUCION AL C-31 DEV N° 26 PARTIDA N° 22210, CUENTA DE DEPOSITO: CUENTA UNICA DEL TESORO"/>
    <m/>
    <m/>
    <m/>
    <m/>
    <n v="0"/>
    <n v="742"/>
    <s v="NO_CONCILIADO"/>
  </r>
  <r>
    <x v="6"/>
    <m/>
    <x v="6"/>
    <x v="93"/>
    <s v="O18395100002"/>
    <s v="BOD"/>
    <n v="1839510"/>
    <m/>
    <s v="00132012007 DEPOSITO DE EFECTIVO, DEPOSITANTE: JANETH SILVANA VELASCO BACIGALUPO, CONCEPTO: DEVOLUCION DE FONDOS OTORGADOS A JANETH SILVANA VELASCO BACIGALUPO PREV 1903, CUENTA DE DEPOSITO: CUENTA UNICA DEL TESORO"/>
    <m/>
    <m/>
    <m/>
    <m/>
    <n v="0"/>
    <n v="44.5"/>
    <s v="NO_CONCILIADO"/>
  </r>
  <r>
    <x v="6"/>
    <m/>
    <x v="6"/>
    <x v="93"/>
    <s v="O18395110002"/>
    <s v="BOD"/>
    <n v="1839511"/>
    <m/>
    <s v="00132012007 DEPOSITO DE EFECTIVO, DEPOSITANTE: ISABEL VERGARA ZEBALLOS, CONCEPTO: DEVOLUCION DE FONDOS OTORGADOS A ISABEL VERGARA ZEBALLOS PREV 2919, CUENTA DE DEPOSITO: CUENTA UNICA DEL TESORO"/>
    <m/>
    <m/>
    <m/>
    <m/>
    <n v="0"/>
    <n v="1160"/>
    <s v="NO_CONCILIADO"/>
  </r>
  <r>
    <x v="6"/>
    <m/>
    <x v="6"/>
    <x v="93"/>
    <s v="O18395120002"/>
    <s v="BOD"/>
    <n v="1839512"/>
    <m/>
    <s v="00132012007 DEPOSITO DE EFECTIVO, DEPOSITANTE: VIVIANA ALEJANDRA PATZI ROJAS, CONCEPTO: DEVOLUCION DE FONDOS OTORGADOS A VIVIANA ALEJANDRA PATZI ROJAS PREV 2862, CUENTA DE DEPOSITO: CUENTA UNICA DEL TESORO"/>
    <m/>
    <m/>
    <m/>
    <m/>
    <n v="0"/>
    <n v="210"/>
    <s v="NO_CONCILIADO"/>
  </r>
  <r>
    <x v="6"/>
    <m/>
    <x v="6"/>
    <x v="93"/>
    <s v="O18395130002"/>
    <s v="BOD"/>
    <n v="1839513"/>
    <m/>
    <s v="00132012007 DEPOSITO DE EFECTIVO, DEPOSITANTE: ANDREA CAMBERO BALCAZAR, CONCEPTO: DEVOLUCION DE FONDOS OTORGADOS A ANDREA CAMBERO BALCAZAR PREV 2293, CUENTA DE DEPOSITO: CUENTA UNICA DEL TESORO"/>
    <m/>
    <m/>
    <m/>
    <m/>
    <n v="0"/>
    <n v="425"/>
    <s v="NO_CONCILIADO"/>
  </r>
  <r>
    <x v="6"/>
    <m/>
    <x v="6"/>
    <x v="93"/>
    <s v="O18395140002"/>
    <s v="BOD"/>
    <n v="1839514"/>
    <m/>
    <s v="00132012007 DEPOSITO DE EFECTIVO, DEPOSITANTE: ANDREA CAMBERO BALCAZAR, CONCEPTO: DEVOLUCION DE FONDOS OTORGADOS A ANDREA CAMBERO BALCAZAR PREV 1364, CUENTA DE DEPOSITO: CUENTA UNICA DEL TESORO"/>
    <m/>
    <m/>
    <m/>
    <m/>
    <n v="0"/>
    <n v="26.21"/>
    <s v="NO_CONCILIADO"/>
  </r>
  <r>
    <x v="6"/>
    <m/>
    <x v="6"/>
    <x v="93"/>
    <s v="O18395150002"/>
    <s v="BOD"/>
    <n v="1839515"/>
    <m/>
    <s v="00132012007 DEPOSITO DE EFECTIVO, DEPOSITANTE: YOLY FABIANA SAAVEDRA VACA, CONCEPTO: DEVOLUCION DE FONDOS OTORGADOS A YOLY FABIANA SAAVEDRA VACA PREV 2788, CUENTA DE DEPOSITO: CUENTA UNICA DEL TESORO"/>
    <m/>
    <m/>
    <m/>
    <m/>
    <n v="0"/>
    <n v="1353.2"/>
    <s v="NO_CONCILIADO"/>
  </r>
  <r>
    <x v="18"/>
    <m/>
    <x v="18"/>
    <x v="94"/>
    <s v="O18396540002"/>
    <s v="BOD"/>
    <n v="1839654"/>
    <m/>
    <s v="00099021001 DEPOSITO DE EFECTIVO, DEPOSITANTE: DAGMAR IVAN COARI CUEVAS, CONCEPTO: DEVOLUCION DE FONDO ASIGNADO COMPRA ALCOHOL SANITIZANTE, CUENTA DE DEPOSITO: CUENTA UNICA DEL TESORO / DJBR."/>
    <m/>
    <m/>
    <m/>
    <m/>
    <n v="0"/>
    <n v="2000"/>
    <s v="NO_CONCILIADO"/>
  </r>
  <r>
    <x v="6"/>
    <m/>
    <x v="6"/>
    <x v="94"/>
    <s v="O18396970002"/>
    <s v="BOD"/>
    <n v="1839697"/>
    <m/>
    <s v="00132022003 DEPOSITO DE EFECTIVO, DEPOSITANTE: PAPELBOL, CONCEPTO: DEVOLUCION DE RETROACTIVO, CUENTA DE DEPOSITO: CUENTA UNICA DEL TESORO"/>
    <m/>
    <m/>
    <m/>
    <m/>
    <n v="0"/>
    <n v="995.16"/>
    <s v="NO_CONCILIADO"/>
  </r>
  <r>
    <x v="6"/>
    <m/>
    <x v="6"/>
    <x v="94"/>
    <s v="O18396980002"/>
    <s v="BOD"/>
    <n v="1839698"/>
    <m/>
    <s v="00132022003 DEPOSITO DE EFECTIVO, DEPOSITANTE: PAPELBOL, CONCEPTO: DEVOLUCION DE RETROACTIVO, CUENTA DE DEPOSITO: CUENTA UNICA DEL TESORO"/>
    <m/>
    <m/>
    <m/>
    <m/>
    <n v="0"/>
    <n v="2883.63"/>
    <s v="NO_CONCILIADO"/>
  </r>
  <r>
    <x v="10"/>
    <m/>
    <x v="10"/>
    <x v="95"/>
    <s v="O18398480002"/>
    <s v="BOD"/>
    <n v="1839848"/>
    <m/>
    <s v="00513132001 DEPOSITO DE EFECTIVO, DEPOSITANTE: CONTROL GAS-CONTROL ELECTRIC ELECTROMECANICA, CONCEPTO: REGULACION MULTA CONTRATO YPFB /DRCB/AL -039-2019 PROCESO :GCC-CDC-DRCB-128-19, CUENTA DE DEPOSITO: CUENTA UNICA DEL TESORO"/>
    <m/>
    <m/>
    <m/>
    <m/>
    <n v="0"/>
    <n v="1990.41"/>
    <s v="NO_CONCILIADO"/>
  </r>
  <r>
    <x v="18"/>
    <m/>
    <x v="18"/>
    <x v="95"/>
    <s v="O18398710002"/>
    <s v="BOD"/>
    <n v="1839871"/>
    <m/>
    <s v="00099021001 DEPOSITO DE EFECTIVO, DEPOSITANTE: MINISTERIO DE ECONOMIA Y FINANZAS PUBLICAS, CONCEPTO: DESCUENTO DE HABERES POR PERMISO SIN GOCE DE HABER DEL MES DE MARZO/20, CUENTA DE DEPOSITO: CUENTA UNICA DEL TESORO"/>
    <m/>
    <m/>
    <m/>
    <m/>
    <n v="0"/>
    <n v="2354.5100000000002"/>
    <s v="NO_CONCILIADO"/>
  </r>
  <r>
    <x v="18"/>
    <m/>
    <x v="18"/>
    <x v="95"/>
    <s v="O18398720002"/>
    <s v="BOD"/>
    <n v="1839872"/>
    <m/>
    <s v="00099021001 DEPOSITO DE EFECTIVO, DEPOSITANTE: MINISTERIO DE ECONOMIA Y FINANZAS PUBLICAS, CONCEPTO: DESCUENTO DE HABERES POR PERMISO SIN GOCE DE HABER DEL MES DE FEBRERO/20, CUENTA DE DEPOSITO: CUENTA UNICA DEL TESORO"/>
    <m/>
    <m/>
    <m/>
    <m/>
    <n v="0"/>
    <n v="5532.21"/>
    <s v="NO_CONCILIADO"/>
  </r>
  <r>
    <x v="90"/>
    <m/>
    <x v="90"/>
    <x v="95"/>
    <s v="O18398890002"/>
    <s v="BOD"/>
    <n v="1839889"/>
    <m/>
    <s v="00234014202 DEPOSITO DE EFECTIVO, DEPOSITANTE: HIPOLITO MAMANI CHURA, CONCEPTO: DEVOLUCION A C-31 -167 PARTIDA 24120, CUENTA DE DEPOSITO: CUENTA UNICA DEL TESORO"/>
    <m/>
    <m/>
    <m/>
    <m/>
    <n v="0"/>
    <n v="223"/>
    <s v="NO_CONCILIADO"/>
  </r>
  <r>
    <x v="90"/>
    <m/>
    <x v="90"/>
    <x v="95"/>
    <s v="O18398900002"/>
    <s v="BOD"/>
    <n v="1839890"/>
    <m/>
    <s v="00234014202 DEPOSITO DE EFECTIVO, DEPOSITANTE: HIPOLITO MAMANI CHURA, CONCEPTO: DEVOLUCION A C-31 -167 PARTIDA 34110, CUENTA DE DEPOSITO: CUENTA UNICA DEL TESORO"/>
    <m/>
    <m/>
    <m/>
    <m/>
    <n v="0"/>
    <n v="222.2"/>
    <s v="NO_CONCILIADO"/>
  </r>
  <r>
    <x v="90"/>
    <m/>
    <x v="90"/>
    <x v="95"/>
    <s v="O18398910002"/>
    <s v="BOD"/>
    <n v="1839891"/>
    <m/>
    <s v="00234014202 DEPOSITO DE EFECTIVO, DEPOSITANTE: HIPOLITO MAMANI CHURA, CONCEPTO: DEVOLUCION A C-31 -DEV N° 24 PARTIDA 22210, CUENTA DE DEPOSITO: CUENTA UNICA DEL TESORO"/>
    <m/>
    <m/>
    <m/>
    <m/>
    <n v="0"/>
    <n v="371"/>
    <s v="NO_CONCILIADO"/>
  </r>
  <r>
    <x v="90"/>
    <m/>
    <x v="90"/>
    <x v="95"/>
    <s v="O18398920002"/>
    <s v="BOD"/>
    <n v="1839892"/>
    <m/>
    <s v="00234014202 DEPOSITO DE EFECTIVO, DEPOSITANTE: HIPOLITO MAMANI CHURA, CONCEPTO: DEVOLUCION A C-31 -168 PARTIDA :851, CUENTA DE DEPOSITO: CUENTA UNICA DEL TESORO"/>
    <m/>
    <m/>
    <m/>
    <m/>
    <n v="0"/>
    <n v="22"/>
    <s v="NO_CONCILIADO"/>
  </r>
  <r>
    <x v="73"/>
    <m/>
    <x v="73"/>
    <x v="95"/>
    <s v="O18399040002"/>
    <s v="BOD"/>
    <n v="1839904"/>
    <m/>
    <s v="00099021001 DEPOSITO DE EFECTIVO, DEPOSITANTE: CESAR LOPEZ SEA, CONCEPTO: REVERSION DE VIATICOS POR VIAJE AL INTERIOR DEL PAIS, CUENTA DE DEPOSITO: CUENTA UNICA DEL TESORO / DJBR."/>
    <m/>
    <m/>
    <m/>
    <m/>
    <n v="0"/>
    <n v="371"/>
    <s v="NO_CONCILIADO"/>
  </r>
  <r>
    <x v="8"/>
    <m/>
    <x v="8"/>
    <x v="95"/>
    <s v="O18399050002"/>
    <s v="BOD"/>
    <n v="1839905"/>
    <m/>
    <s v="00099021001 DEPOSITO DE EFECTIVO, DEPOSITANTE: ANDREA ALEXANDRA CALDERON MERRITT MMAYA, CONCEPTO: DEVOLUCION DE SALDOS NO EJECUTADOS, CUENTA DE DEPOSITO: CUENTA UNICA DEL TESORO"/>
    <m/>
    <m/>
    <m/>
    <m/>
    <n v="0"/>
    <n v="1882"/>
    <s v="NO_CONCILIADO"/>
  </r>
  <r>
    <x v="24"/>
    <m/>
    <x v="24"/>
    <x v="95"/>
    <s v="O18399070002"/>
    <s v="BOD"/>
    <n v="1839907"/>
    <m/>
    <s v="00099021001 DEPOSITO DE EFECTIVO, DEPOSITANTE: MINISTERIO DE GOBIERNO, CONCEPTO: SALDO DE DEVOLUCION C-31 N° 329 DEL SR ISRAEL QUISPE MACHACA, CUENTA DE DEPOSITO: CUENTA UNICA DEL TESORO"/>
    <m/>
    <m/>
    <m/>
    <m/>
    <n v="0"/>
    <n v="37360"/>
    <s v="NO_CONCILIADO"/>
  </r>
  <r>
    <x v="73"/>
    <m/>
    <x v="73"/>
    <x v="95"/>
    <s v="O18399080002"/>
    <s v="BOD"/>
    <n v="1839908"/>
    <m/>
    <s v="00020061101 DEPOSITO DE EFECTIVO, DEPOSITANTE: MAX MOISES RODRIGUEZ, CONCEPTO: DEP DE GARANTIA DE 7% DE CONTRATO N° 08/20 CORRESPONDIENTE A LOS MESES DE MARZO Y ABRIL DE 2020, CUENTA DE DEPOSITO: CUENTA UNICA DEL TESORO"/>
    <m/>
    <m/>
    <m/>
    <m/>
    <n v="0"/>
    <n v="421.47"/>
    <s v="NO_CONCILIADO"/>
  </r>
  <r>
    <x v="73"/>
    <m/>
    <x v="73"/>
    <x v="96"/>
    <s v="O18400450002"/>
    <s v="BOD"/>
    <n v="1840045"/>
    <m/>
    <s v="00020011104 DEPOSITO DE EFECTIVO, DEPOSITANTE: INSTITUTO GEOGRAFICO MILITAR, CONCEPTO: REVERSION PREVENTIVO 1005.1 PARTIDA 34110, CUENTA DE DEPOSITO: CUENTA UNICA DEL TESORO"/>
    <m/>
    <m/>
    <m/>
    <m/>
    <n v="0"/>
    <n v="322"/>
    <s v="NO_CONCILIADO"/>
  </r>
  <r>
    <x v="73"/>
    <m/>
    <x v="73"/>
    <x v="96"/>
    <s v="O18400460002"/>
    <s v="BOD"/>
    <n v="1840046"/>
    <m/>
    <s v="00020011104 DEPOSITO DE EFECTIVO, DEPOSITANTE: INSTITUTO GEOGRAFICO MILITAR, CONCEPTO: REVERSION PARTIDA 31110 PREVENTIVO 1187.1, CUENTA DE DEPOSITO: CUENTA UNICA DEL TESORO"/>
    <m/>
    <m/>
    <m/>
    <m/>
    <n v="0"/>
    <n v="612"/>
    <s v="NO_CONCILIADO"/>
  </r>
  <r>
    <x v="73"/>
    <m/>
    <x v="73"/>
    <x v="96"/>
    <s v="O18400470002"/>
    <s v="BOD"/>
    <n v="1840047"/>
    <m/>
    <s v="00020011104 DEPOSITO DE EFECTIVO, DEPOSITANTE: INSTITUTO GEOGRAFICO MILITAR, CONCEPTO: REVERSION PREVENTIVO 1185.1 PARTIDA 34110, CUENTA DE DEPOSITO: CUENTA UNICA DEL TESORO"/>
    <m/>
    <m/>
    <m/>
    <m/>
    <n v="0"/>
    <n v="22.5"/>
    <s v="NO_CONCILIADO"/>
  </r>
  <r>
    <x v="32"/>
    <m/>
    <x v="32"/>
    <x v="96"/>
    <s v="O18400790002"/>
    <s v="BOD"/>
    <n v="1840079"/>
    <m/>
    <s v="00046024204 DEPOSITO DE EFECTIVO, DEPOSITANTE: COMUNICACIONES EL PAIS LA RAZON, CONCEPTO: DEVOLUCION ADICIONAL 7% LA RAZON, CUENTA DE DEPOSITO: CUENTA UNICA DEL TESORO"/>
    <m/>
    <m/>
    <m/>
    <m/>
    <n v="0"/>
    <n v="346.92"/>
    <s v="NO_CONCILIADO"/>
  </r>
  <r>
    <x v="8"/>
    <m/>
    <x v="8"/>
    <x v="96"/>
    <s v="O18400930002"/>
    <s v="BOD"/>
    <n v="1840093"/>
    <m/>
    <s v="00086011109 DEPOSITO DE EFECTIVO, DEPOSITANTE: DALIA BELTRAN MANO, CONCEPTO: REPOSICION DE CREDENCIAL, CUENTA DE DEPOSITO: CUENTA UNICA DEL TESORO"/>
    <m/>
    <m/>
    <m/>
    <m/>
    <n v="0"/>
    <n v="50"/>
    <s v="NO_CONCILIADO"/>
  </r>
  <r>
    <x v="62"/>
    <m/>
    <x v="62"/>
    <x v="96"/>
    <s v="O18401030002"/>
    <s v="BOD"/>
    <n v="1840103"/>
    <m/>
    <s v="00586012001 DEPOSITO DE EFECTIVO, DEPOSITANTE: LUIS FERNANDO TORREZ AUZA, CONCEPTO: DEVOLUCION DE SALDOS DE FONDOS EN AVANCE PREVENTIVO N°273, CUENTA DE DEPOSITO: CUENTA UNICA DEL TESORO"/>
    <m/>
    <m/>
    <m/>
    <m/>
    <n v="0"/>
    <n v="437.5"/>
    <s v="NO_CONCILIADO"/>
  </r>
  <r>
    <x v="73"/>
    <m/>
    <x v="73"/>
    <x v="96"/>
    <s v="O18401090002"/>
    <s v="BOD"/>
    <n v="1840109"/>
    <m/>
    <s v="00099021001 DEPOSITO DE EFECTIVO, DEPOSITANTE: ROBERTO ALVARO BOZO ROCHA, CONCEPTO: REVERSION DESEMBOLSO P/ ITF PAO TRANSFERENCIA COMPONENTES AERONAVE BEECHCRAFT C-90 (C31-6571), CUENTA DE DEPOSITO: CUENTA UNICA DEL TESORO / DJBR."/>
    <m/>
    <m/>
    <m/>
    <m/>
    <n v="0"/>
    <n v="800"/>
    <s v="NO_CONCILIADO"/>
  </r>
  <r>
    <x v="73"/>
    <m/>
    <x v="73"/>
    <x v="97"/>
    <s v="O18402700002"/>
    <s v="BOD"/>
    <n v="1840270"/>
    <m/>
    <s v="00099021001 DEPOSITO DE EFECTIVO, DEPOSITANTE: LEONCIO JUAN TOLA MAMANI, CONCEPTO: REVERSION DE CONFECCIONES TEXTILES PREVENTIVO 8337.1, CUENTA DE DEPOSITO: CUENTA UNICA DEL TESORO / DJBR."/>
    <m/>
    <m/>
    <m/>
    <m/>
    <n v="0"/>
    <n v="511.5"/>
    <s v="NO_CONCILIADO"/>
  </r>
  <r>
    <x v="73"/>
    <m/>
    <x v="73"/>
    <x v="97"/>
    <s v="O18402710002"/>
    <s v="BOD"/>
    <n v="1840271"/>
    <m/>
    <s v="00099021001 DEPOSITO DE EFECTIVO, DEPOSITANTE: LEONCIO JUAN TOLA MAMANI, CONCEPTO: REVERSION DE MANTENIMIENTO Y REPARACION DE VEHICULOS PREVENTIVO 8337.1, CUENTA DE DEPOSITO: CUENTA UNICA DEL TESORO / DJBR."/>
    <m/>
    <m/>
    <m/>
    <m/>
    <n v="0"/>
    <n v="558"/>
    <s v="NO_CONCILIADO"/>
  </r>
  <r>
    <x v="73"/>
    <m/>
    <x v="73"/>
    <x v="97"/>
    <s v="O18402720002"/>
    <s v="BOD"/>
    <n v="1840272"/>
    <m/>
    <s v="00099021001 DEPOSITO DE EFECTIVO, DEPOSITANTE: LEONCIO JUAN TOLA MAMANI, CONCEPTO: REVERSION DE OTROS MATERIALES Y SUMINISTROS PREVENTIVO 8337.1, CUENTA DE DEPOSITO: CUENTA UNICA DEL TESORO / DJBR."/>
    <m/>
    <m/>
    <m/>
    <m/>
    <n v="0"/>
    <n v="10"/>
    <s v="NO_CONCILIADO"/>
  </r>
  <r>
    <x v="73"/>
    <m/>
    <x v="73"/>
    <x v="97"/>
    <s v="O18402730002"/>
    <s v="BOD"/>
    <n v="1840273"/>
    <m/>
    <s v="00099021001 DEPOSITO DE EFECTIVO, DEPOSITANTE: LEONCIO JUAN TOLA MAMANI, CONCEPTO: REVERSION DE OTROS REPUESTOS Y ACCESORIOS PREVENTIVO 8337.1, CUENTA DE DEPOSITO: CUENTA UNICA DEL TESORO / DJBR."/>
    <m/>
    <m/>
    <m/>
    <m/>
    <n v="0"/>
    <n v="1"/>
    <s v="NO_CONCILIADO"/>
  </r>
  <r>
    <x v="73"/>
    <m/>
    <x v="73"/>
    <x v="97"/>
    <s v="O18402740002"/>
    <s v="BOD"/>
    <n v="1840274"/>
    <m/>
    <s v="00099021001 DEPOSITO DE EFECTIVO, DEPOSITANTE: LEONCIO JUAN TOLA MAMANI, CONCEPTO: REVERSION DE HERRAMIENTA MENORES PREVENTIVO 8337.1, CUENTA DE DEPOSITO: CUENTA UNICA DEL TESORO / DJBR."/>
    <m/>
    <m/>
    <m/>
    <m/>
    <n v="0"/>
    <n v="8"/>
    <s v="NO_CONCILIADO"/>
  </r>
  <r>
    <x v="73"/>
    <m/>
    <x v="73"/>
    <x v="97"/>
    <s v="O18402750002"/>
    <s v="BOD"/>
    <n v="1840275"/>
    <m/>
    <s v="00099021001 DEPOSITO DE EFECTIVO, DEPOSITANTE: LEONCIO JUAN TOLA MAMANI, CONCEPTO: REVERSION DE LLANTAS Y NEOMATICOS, CUENTA DE DEPOSITO: CUENTA UNICA DEL TESORO / DJBR."/>
    <m/>
    <m/>
    <m/>
    <m/>
    <n v="0"/>
    <n v="63.28"/>
    <s v="NO_CONCILIADO"/>
  </r>
  <r>
    <x v="73"/>
    <m/>
    <x v="73"/>
    <x v="97"/>
    <s v="O18402760002"/>
    <s v="BOD"/>
    <n v="1840276"/>
    <m/>
    <s v="00099021001 DEPOSITO DE EFECTIVO, DEPOSITANTE: LEONCIO JUAN TOLA MAMANI, CONCEPTO: REVERSION DE COMBUSTIBLE LUBRICANTES Y DERIVADOS PREVENTIVO 8337.1, CUENTA DE DEPOSITO: CUENTA UNICA DEL TESORO / DJBR."/>
    <m/>
    <m/>
    <m/>
    <m/>
    <n v="0"/>
    <n v="9.7200000000000006"/>
    <s v="NO_CONCILIADO"/>
  </r>
  <r>
    <x v="9"/>
    <m/>
    <x v="9"/>
    <x v="97"/>
    <s v="O18403130002"/>
    <s v="BOD"/>
    <n v="1840313"/>
    <m/>
    <s v="00099021001 DEPOSITO DE EFECTIVO, DEPOSITANTE: OTILIA H. CONDORI CUNO, CONCEPTO: POR COBRO (SEGUNDAS NUPCIAS) DE LOLA CUNO CANASA (Q.E.P.D.), CUENTA DE DEPOSITO: CUENTA UNICA DEL TESORO / DJBR."/>
    <m/>
    <m/>
    <m/>
    <m/>
    <n v="0"/>
    <n v="1600"/>
    <s v="NO_CONCILIADO"/>
  </r>
  <r>
    <x v="20"/>
    <m/>
    <x v="20"/>
    <x v="97"/>
    <s v="O18403220002"/>
    <s v="BOD"/>
    <n v="1840322"/>
    <m/>
    <s v="00580012001 DEPOSITO DE EFECTIVO, DEPOSITANTE: LISBETH PAMEL QUISPE GAMBOA, CONCEPTO: DEVOLUCION DE SALDO, CUENTA DE DEPOSITO: CUENTA UNICA DEL TESORO"/>
    <m/>
    <m/>
    <m/>
    <m/>
    <n v="0"/>
    <n v="1065.31"/>
    <s v="NO_CONCILIADO"/>
  </r>
  <r>
    <x v="73"/>
    <m/>
    <x v="73"/>
    <x v="97"/>
    <s v="O18403230002"/>
    <s v="BOD"/>
    <n v="1840323"/>
    <m/>
    <s v="00020011104 DEPOSITO DE EFECTIVO, DEPOSITANTE: ROLY CHOQUEHUANCA QUISPE, CONCEPTO: REVERSION POR GASTOS NO EJECUTADOS DE LA PARTIDA 216 DEL PREVENTIVO 33.15.1, CUENTA DE DEPOSITO: CUENTA UNICA DEL TESORO"/>
    <m/>
    <m/>
    <m/>
    <m/>
    <n v="0"/>
    <n v="150"/>
    <s v="NO_CONCILIADO"/>
  </r>
  <r>
    <x v="73"/>
    <m/>
    <x v="73"/>
    <x v="97"/>
    <s v="O18403250002"/>
    <s v="BOD"/>
    <n v="1840325"/>
    <m/>
    <s v="00099021001 DEPOSITO DE EFECTIVO, DEPOSITANTE: FERNANDO ALBERTO GRYZBOWSKI SANDY, CONCEPTO: DEVOLUCION DE RECURSOS PARA VIATICOS POR LA EMERGENCIA COVID-19, CUENTA DE DEPOSITO: CUENTA UNICA DEL TESORO / DJBR."/>
    <m/>
    <m/>
    <m/>
    <m/>
    <n v="0"/>
    <n v="20000"/>
    <s v="NO_CONCILIADO"/>
  </r>
  <r>
    <x v="0"/>
    <m/>
    <x v="0"/>
    <x v="97"/>
    <s v="O18403310002"/>
    <s v="BOD"/>
    <n v="1840331"/>
    <m/>
    <s v="00099021001 DEPOSITO DE EFECTIVO, DEPOSITANTE: SEPYN SRL, CONCEPTO: DEVOLUCION POR 4 SESIONES DE HEMODIALISIS SIN LABORATORIO, CUENTA DE DEPOSITO: CUENTA UNICA DEL TESORO"/>
    <m/>
    <m/>
    <m/>
    <m/>
    <n v="0"/>
    <n v="292"/>
    <s v="NO_CONCILIADO"/>
  </r>
  <r>
    <x v="73"/>
    <m/>
    <x v="73"/>
    <x v="98"/>
    <s v="O18404510002"/>
    <s v="BOD"/>
    <n v="1840451"/>
    <m/>
    <s v="00099021001 DEPOSITO DE EFECTIVO, DEPOSITANTE: ELMER NAVIA VALENCIA, CONCEPTO: DEVOLUCION VIATICOS, CUENTA DE DEPOSITO: CUENTA UNICA DEL TESORO / DJBR."/>
    <m/>
    <m/>
    <m/>
    <m/>
    <n v="0"/>
    <n v="3258"/>
    <s v="NO_CONCILIADO"/>
  </r>
  <r>
    <x v="73"/>
    <m/>
    <x v="73"/>
    <x v="98"/>
    <s v="O18404640002"/>
    <s v="BOD"/>
    <n v="1840464"/>
    <m/>
    <s v="00020031101 DEPOSITO DE EFECTIVO, DEPOSITANTE: VLADIMIR ROBERTO ROMAY OSSIO, CONCEPTO: REVERSION POR SALDOS NO EJECUTADOS PREVENTIVO N° 2194, CUENTA DE DEPOSITO: CUENTA UNICA DEL TESORO"/>
    <m/>
    <m/>
    <m/>
    <m/>
    <n v="0"/>
    <n v="2000"/>
    <s v="NO_CONCILIADO"/>
  </r>
  <r>
    <x v="101"/>
    <m/>
    <x v="101"/>
    <x v="98"/>
    <s v="O18404700002"/>
    <s v="BOD"/>
    <n v="1840470"/>
    <m/>
    <s v="00099021001 DEPOSITO DE EFECTIVO, DEPOSITANTE: MARCO VLADIMIR VARGAS TERRAZAS, CONCEPTO: DEVOLUCION DEL MES DE ABRIL 2020 POR LEY FINANCIAL, CUENTA DE DEPOSITO: CUENTA UNICA DEL TESORO / DJBR. "/>
    <m/>
    <m/>
    <m/>
    <m/>
    <n v="0"/>
    <n v="5280.61"/>
    <s v="NO_CONCILIADO"/>
  </r>
  <r>
    <x v="34"/>
    <m/>
    <x v="34"/>
    <x v="98"/>
    <s v="O18404710002"/>
    <s v="BOD"/>
    <n v="1840471"/>
    <m/>
    <s v="00099021001 DEPOSITO DE EFECTIVO, DEPOSITANTE: MARCELINO ALIAGA LIMACHI, CONCEPTO: DEVOLUCION TOPE SALARIAL ABRIL 2020, CUENTA DE DEPOSITO: CUENTA UNICA DEL TESORO / DJBR."/>
    <m/>
    <m/>
    <m/>
    <m/>
    <n v="0"/>
    <n v="1978.04"/>
    <s v="NO_CONCILIADO"/>
  </r>
  <r>
    <x v="12"/>
    <m/>
    <x v="12"/>
    <x v="98"/>
    <s v="O18404720002"/>
    <s v="BOD"/>
    <n v="1840472"/>
    <m/>
    <s v="00099021001 DEPOSITO DE EFECTIVO, DEPOSITANTE: YOLANDA LILIANA GONZALES RIOS, CONCEPTO: DEVOLUCION DE HABERES MES ABRIL 2020, CUENTA DE DEPOSITO: CUENTA  UNICA DEL TESORO / DJBR."/>
    <m/>
    <m/>
    <m/>
    <m/>
    <n v="0"/>
    <n v="3914.2"/>
    <s v="NO_CONCILIADO"/>
  </r>
  <r>
    <x v="19"/>
    <m/>
    <x v="19"/>
    <x v="98"/>
    <s v="O18404880002"/>
    <s v="BOD"/>
    <n v="1840488"/>
    <m/>
    <s v="00099021001 DEPOSITO DE EFECTIVO, DEPOSITANTE: MINISTERIO DE LA PRESIDENCIA-SIMON ORTIZ HUANCA, CONCEPTO: DEVOLUCION RECURSOS NO EJECUTADOS C-31 N°16 SIP, CUENTA DE DEPOSITO: CUENTA UNICA DEL TESORO"/>
    <m/>
    <m/>
    <m/>
    <m/>
    <n v="0"/>
    <n v="31100"/>
    <s v="NO_CONCILIADO"/>
  </r>
  <r>
    <x v="12"/>
    <m/>
    <x v="12"/>
    <x v="98"/>
    <s v="O18404950002"/>
    <s v="BOD"/>
    <n v="1840495"/>
    <m/>
    <s v="00099021001 DEPOSITO DE EFECTIVO, DEPOSITANTE: HEIDI JANE MENDOZA BARRAU, CONCEPTO: POR EXCEDENTE EN REMUNERACION MAXIMA EN EL SECTOR PUBLICO MES DE ABRIL / 2020, CUENTA DE DEPOSITO: CUENTA UNICA DEL TESORO / DJBR."/>
    <m/>
    <m/>
    <m/>
    <m/>
    <n v="0"/>
    <n v="132.36000000000001"/>
    <s v="NO_CONCILIADO"/>
  </r>
  <r>
    <x v="32"/>
    <m/>
    <x v="32"/>
    <x v="98"/>
    <s v="O18405020002"/>
    <s v="BOD"/>
    <n v="1840502"/>
    <m/>
    <s v="00046171101 DEPOSITO DE EFECTIVO, DEPOSITANTE: DIAZ VILLCA HENRY ALEJANDRO (ATLAS), CONCEPTO: 2 SANCION POR INCUMPLIMIENTO A LA NORMA 2020, CUENTA DE DEPOSITO: CUENTA UNICA DEL TESORO"/>
    <m/>
    <m/>
    <m/>
    <m/>
    <n v="0"/>
    <n v="800"/>
    <s v="NO_CONCILIADO"/>
  </r>
  <r>
    <x v="31"/>
    <m/>
    <x v="31"/>
    <x v="98"/>
    <s v="O18405170002"/>
    <s v="BOD"/>
    <n v="1840517"/>
    <m/>
    <s v="00047261101 DEPOSITO DE EFECTIVO, DEPOSITANTE: IPD-PACU- ROLANDO C. IRAHOLA FRIAS, CONCEPTO: DEVOLUCION DE RETENCION IMPOSITIVA, CUENTA DE DEPOSITO: CUENTA UNICA DEL TESORO"/>
    <m/>
    <m/>
    <m/>
    <m/>
    <n v="0"/>
    <n v="1112.8800000000001"/>
    <s v="NO_CONCILIADO"/>
  </r>
  <r>
    <x v="3"/>
    <m/>
    <x v="3"/>
    <x v="99"/>
    <s v="O18406380002"/>
    <s v="BOD"/>
    <n v="1840638"/>
    <m/>
    <s v="00212012001 DEPOSITO DE EFECTIVO, DEPOSITANTE: ARMANDO FABIAN COLMENA, CONCEPTO: REPOCISION DE CREDENCIAL, CUENTA DE DEPOSITO: CUENTA UNICA DEL TESORO"/>
    <m/>
    <m/>
    <m/>
    <m/>
    <n v="0"/>
    <n v="60"/>
    <s v="NO_CONCILIADO"/>
  </r>
  <r>
    <x v="0"/>
    <m/>
    <x v="0"/>
    <x v="99"/>
    <s v="O18406390002"/>
    <s v="BOD"/>
    <n v="1840639"/>
    <m/>
    <s v="00099021001 DEPOSITO DE EFECTIVO, DEPOSITANTE: PATRICIA MILENKA ORTIZ MORZES, CONCEPTO: DEVOLUCION, CUENTA DE DEPOSITO: CUENTA UNICA DEL TESORO"/>
    <m/>
    <m/>
    <m/>
    <m/>
    <n v="0"/>
    <n v="1"/>
    <s v="NO_CONCILIADO"/>
  </r>
  <r>
    <x v="73"/>
    <m/>
    <x v="73"/>
    <x v="99"/>
    <s v="O18406400002"/>
    <s v="BOD"/>
    <n v="1840640"/>
    <m/>
    <s v="00099021001 DEPOSITO DE EFECTIVO, DEPOSITANTE: PATRICIA MILENKA ORTIZ MORAES, CONCEPTO: DEVOLUCION, CUENTA DE DEPOSITO: CUENTA UNICA DEL TESORO / DJBR."/>
    <m/>
    <m/>
    <m/>
    <m/>
    <n v="0"/>
    <n v="1"/>
    <s v="NO_CONCILIADO"/>
  </r>
  <r>
    <x v="0"/>
    <m/>
    <x v="0"/>
    <x v="99"/>
    <s v="O18406420002"/>
    <s v="BOD"/>
    <n v="1840642"/>
    <m/>
    <s v="00099021001 DEPOSITO DE EFECTIVO, DEPOSITANTE: ELDER GEOVANA RODRIGUEZ, CONCEPTO: DEVOLUCION DEPÓSITO POR ERROR DE CALCULO, CUENTA DE DEPOSITO: CUENTA UNICA DEL TESORO"/>
    <m/>
    <m/>
    <m/>
    <m/>
    <n v="0"/>
    <n v="51.2"/>
    <s v="NO_CONCILIADO"/>
  </r>
  <r>
    <x v="6"/>
    <m/>
    <x v="6"/>
    <x v="99"/>
    <s v="O18406550002"/>
    <s v="BOD"/>
    <n v="1840655"/>
    <m/>
    <s v="00132032001 DEPOSITO DE EFECTIVO, DEPOSITANTE: ECEBOL, CONCEPTO: DEVOLUCION DE RETROACTIVO, CUENTA DE DEPOSITO: CUENTA UNICA DEL TESORO"/>
    <m/>
    <m/>
    <m/>
    <m/>
    <n v="0"/>
    <n v="7563.96"/>
    <s v="NO_CONCILIADO"/>
  </r>
  <r>
    <x v="6"/>
    <m/>
    <x v="6"/>
    <x v="99"/>
    <s v="O18406570002"/>
    <s v="BOD"/>
    <n v="1840657"/>
    <m/>
    <s v="00132032001 DEPOSITO DE EFECTIVO, DEPOSITANTE: ECEBOL, CONCEPTO: DEVOLUCION DE RETROACTIVO, CUENTA DE DEPOSITO: CUENTA UNICA DEL TESORO"/>
    <m/>
    <m/>
    <m/>
    <m/>
    <n v="0"/>
    <n v="565"/>
    <s v="NO_CONCILIADO"/>
  </r>
  <r>
    <x v="6"/>
    <m/>
    <x v="6"/>
    <x v="99"/>
    <s v="O18406580002"/>
    <s v="BOD"/>
    <n v="1840658"/>
    <m/>
    <s v="00132032001 DEPOSITO DE EFECTIVO, DEPOSITANTE: ECEBOL, CONCEPTO: DEVOLUCION DE RETROACTIVO, CUENTA DE DEPOSITO: CUENTA UNICA DEL TESORO"/>
    <m/>
    <m/>
    <m/>
    <m/>
    <n v="0"/>
    <n v="10661"/>
    <s v="NO_CONCILIADO"/>
  </r>
  <r>
    <x v="100"/>
    <m/>
    <x v="100"/>
    <x v="99"/>
    <s v="O18406730002"/>
    <s v="BOD"/>
    <n v="1840673"/>
    <m/>
    <s v="00222012001 DEPOSITO DE EFECTIVO, DEPOSITANTE: SATURNINO FRANCISCO CHAVEZ ESPINO, CONCEPTO: DEVOLUCION DE ESTIPENDIO, CUENTA DE DEPOSITO: CUENTA UNICA DEL TESORO"/>
    <m/>
    <m/>
    <m/>
    <m/>
    <n v="0"/>
    <n v="1363.26"/>
    <s v="NO_CONCILIADO"/>
  </r>
  <r>
    <x v="24"/>
    <m/>
    <x v="24"/>
    <x v="99"/>
    <s v="O18406760002"/>
    <s v="BOD"/>
    <n v="1840676"/>
    <m/>
    <s v="00015011108 DEPOSITO DE EFECTIVO, DEPOSITANTE: REGIMEN PENITENCIARIO, CONCEPTO: DEVOLUCION ASIGNACION DE RECURSOS, CUENTA DE DEPOSITO: CUENTA UNICA DEL TESORO"/>
    <m/>
    <m/>
    <m/>
    <m/>
    <n v="0"/>
    <n v="3000"/>
    <s v="NO_CONCILIADO"/>
  </r>
  <r>
    <x v="73"/>
    <m/>
    <x v="73"/>
    <x v="99"/>
    <s v="O18406810002"/>
    <s v="BOD"/>
    <n v="1840681"/>
    <m/>
    <s v="00099021001 DEPOSITO DE EFECTIVO, DEPOSITANTE: VICENTE COPAÑA, CONCEPTO: REVERSION COMPRA DE ACEITES Y FILTROS PREVENTIVO N° 1466, CUENTA DE DEPOSITO: CUENTA UNICA DEL TESORO / DJBR."/>
    <m/>
    <m/>
    <m/>
    <m/>
    <n v="0"/>
    <n v="25"/>
    <s v="NO_CONCILIADO"/>
  </r>
  <r>
    <x v="32"/>
    <m/>
    <x v="32"/>
    <x v="99"/>
    <s v="O18406910002"/>
    <s v="BOD"/>
    <n v="1840691"/>
    <m/>
    <s v="00046024204 DEPOSITO DE EFECTIVO, DEPOSITANTE: MINIST. DE SALUD - ENRIQUE BORDA TOLAY, CONCEPTO: DEVOLUCION DE FONDOS DE AVANCE, CUENTA DE DEPOSITO: CUENTA UNICA DEL TESORO"/>
    <m/>
    <m/>
    <m/>
    <m/>
    <n v="0"/>
    <n v="228.4"/>
    <s v="NO_CONCILIADO"/>
  </r>
  <r>
    <x v="34"/>
    <m/>
    <x v="34"/>
    <x v="99"/>
    <s v="O18406920002"/>
    <s v="BOD"/>
    <n v="1840692"/>
    <m/>
    <s v="00099021001 DEPOSITO DE EFECTIVO, DEPOSITANTE: MINIST. DE PLANIF.PLAN DE GENERACION DE EMPLEO, CONCEPTO: DEVOLUCION DE TRANSFERENCIAS FARMAELIAS, CUENTA DE DEPOSITO: CUENTA UNICA DEL TESORO"/>
    <m/>
    <m/>
    <m/>
    <m/>
    <n v="0"/>
    <n v="2287.5"/>
    <s v="NO_CONCILIADO"/>
  </r>
  <r>
    <x v="102"/>
    <m/>
    <x v="102"/>
    <x v="100"/>
    <s v="O18408180002"/>
    <s v="BOD"/>
    <n v="1840818"/>
    <m/>
    <s v="00099021001 DEPOSITO DE EFECTIVO, DEPOSITANTE: MINIST. DE HIDROCARBUROS, CONCEPTO: DEVOLUCION FONDO EN AVANCE DEL C-31 N° 1139/2019, CUENTA DE DEPOSITO: CUENTA UNICA DEL TESORO"/>
    <m/>
    <m/>
    <m/>
    <m/>
    <n v="0"/>
    <n v="800"/>
    <s v="NO_CONCILIADO"/>
  </r>
  <r>
    <x v="73"/>
    <m/>
    <x v="73"/>
    <x v="100"/>
    <s v="O18408190002"/>
    <s v="BOD"/>
    <n v="1840819"/>
    <m/>
    <s v="00099021001 DEPOSITO DE EFECTIVO, DEPOSITANTE: ROBERT RAUL VARGAS QUENALLATA, CONCEPTO: REVERSION POR COMBUSTIBLE, CUENTA DE DEPOSITO: CUENTA UNICA DEL TESORO / DJBR."/>
    <m/>
    <m/>
    <m/>
    <m/>
    <n v="0"/>
    <n v="37.1"/>
    <s v="NO_CONCILIADO"/>
  </r>
  <r>
    <x v="73"/>
    <m/>
    <x v="73"/>
    <x v="100"/>
    <s v="O18408490002"/>
    <s v="BOD"/>
    <n v="1840849"/>
    <m/>
    <s v="00099021001 DEPOSITO DE EFECTIVO, DEPOSITANTE: CESAR MILTON CHAMBI ALVAREZ, CONCEPTO: GASTOS DE SERVICIOS BASICOS DEL MES DE ABRIL, CUENTA DE  DEPOSITO: CUENTA UNICA DEL TESORO / DJBR."/>
    <m/>
    <m/>
    <m/>
    <m/>
    <n v="0"/>
    <n v="45"/>
    <s v="NO_CONCILIADO"/>
  </r>
  <r>
    <x v="73"/>
    <m/>
    <x v="73"/>
    <x v="100"/>
    <s v="O18408510002"/>
    <s v="BOD"/>
    <n v="1840851"/>
    <m/>
    <s v="00020011103 DEPOSITO DE EFECTIVO, DEPOSITANTE: DANIEL CARVAJAL GUTIERREZ- MINIST. DE DEFENSA, CONCEPTO: DEV. SERV. DE CERRAJERIA FUENTE 11 PREV. N° 1513, CUENTA DE DEPOSITO: CUENTA UNICA DEL TESORO"/>
    <m/>
    <m/>
    <m/>
    <m/>
    <n v="0"/>
    <n v="440"/>
    <s v="NO_CONCILIADO"/>
  </r>
  <r>
    <x v="73"/>
    <m/>
    <x v="73"/>
    <x v="100"/>
    <s v="O18408520002"/>
    <s v="BOD"/>
    <n v="1840852"/>
    <m/>
    <s v="00099021001 DEPOSITO DE EFECTIVO, DEPOSITANTE: CESARROLANDO MARADOT MARCA, CONCEPTO: REVERSION DE RECURSOS NO EJECUTADOS, CUENTA DE DEPOSITO: CUENTA UNICA DEL TESORO / DJBR."/>
    <m/>
    <m/>
    <m/>
    <m/>
    <n v="0"/>
    <n v="15"/>
    <s v="NO_CONCILIADO"/>
  </r>
  <r>
    <x v="20"/>
    <m/>
    <x v="20"/>
    <x v="100"/>
    <s v="O18408570002"/>
    <s v="BOD"/>
    <n v="1840857"/>
    <m/>
    <s v="00580012001 DEPOSITO DE EFECTIVO, DEPOSITANTE: EDWIN JIMI NINA AGUILAR, CONCEPTO: DEOLUCION DE CAJA CHICA DEL MES DE ABRIL 2020, CUENTA DE DEPOSITO: CUENTA UNICA DEL TESORO"/>
    <m/>
    <m/>
    <m/>
    <m/>
    <n v="0"/>
    <n v="1500"/>
    <s v="NO_CONCILIADO"/>
  </r>
  <r>
    <x v="24"/>
    <m/>
    <x v="24"/>
    <x v="100"/>
    <s v="O18408590002"/>
    <s v="BOD"/>
    <n v="1840859"/>
    <m/>
    <s v="00099021001 DEPOSITO DE EFECTIVO, DEPOSITANTE: RAMIRO BISMARCK AGUAYO PAREDES, CONCEPTO: DEVOLUCION DE BONO AL CARGO, CUENTA DE DEPOSITO: CUENTA UNICA DEL TESORO / DJBR."/>
    <m/>
    <m/>
    <m/>
    <m/>
    <n v="0"/>
    <n v="900.4"/>
    <s v="NO_CONCILIADO"/>
  </r>
  <r>
    <x v="0"/>
    <m/>
    <x v="0"/>
    <x v="100"/>
    <s v="O18408600002"/>
    <s v="BOD"/>
    <n v="1840860"/>
    <m/>
    <s v="00099021001 DEPOSITO DE EFECTIVO, DEPOSITANTE: GONZALO BENAVIDEZ SOLIZ, CONCEPTO: DEVOLUCION DE BONO AL CARGO, CUENTA DE DEPOSITO: CUENTA UNICA DEL TESORO"/>
    <m/>
    <m/>
    <m/>
    <m/>
    <n v="0"/>
    <n v="812.75"/>
    <s v="NO_CONCILIADO"/>
  </r>
  <r>
    <x v="24"/>
    <m/>
    <x v="24"/>
    <x v="100"/>
    <s v="O18408610002"/>
    <s v="BOD"/>
    <n v="1840861"/>
    <m/>
    <s v="00099021001 DEPOSITO DE EFECTIVO, DEPOSITANTE: JOEL MARIO CONDORCET VILLEGAS, CONCEPTO: DEVOLUCION DE BONO AL CARGO, CUENTA DE DEPOSITO: CUENTA UNICA DEL TESORO / DJBR."/>
    <m/>
    <m/>
    <m/>
    <m/>
    <n v="0"/>
    <n v="600.20000000000005"/>
    <s v="NO_CONCILIADO"/>
  </r>
  <r>
    <x v="24"/>
    <m/>
    <x v="24"/>
    <x v="100"/>
    <s v="O18408620002"/>
    <s v="BOD"/>
    <n v="1840862"/>
    <m/>
    <s v="00099021001 DEPOSITO DE EFECTIVO, DEPOSITANTE: JAIME CONDORI TARIFA, CONCEPTO: DEVOLUCION DE BONO AL CARGO, CUENTA DE DEPOSITO: CUENTA UNICA DEL TESORO / DJBR."/>
    <m/>
    <m/>
    <m/>
    <m/>
    <n v="0"/>
    <n v="850"/>
    <s v="NO_CONCILIADO"/>
  </r>
  <r>
    <x v="0"/>
    <m/>
    <x v="0"/>
    <x v="100"/>
    <s v="O18408630002"/>
    <s v="BOD"/>
    <n v="1840863"/>
    <m/>
    <s v="00099021001 DEPOSITO DE EFECTIVO, DEPOSITANTE: DAVNNE SHARON CRUZ NINA, CONCEPTO: DEVOLUCION DE BONO AL CARGO, CUENTA DE DEPOSITO: CUENTA UNICA DEL TESORO"/>
    <m/>
    <m/>
    <m/>
    <m/>
    <n v="0"/>
    <n v="400"/>
    <s v="NO_CONCILIADO"/>
  </r>
  <r>
    <x v="24"/>
    <m/>
    <x v="24"/>
    <x v="100"/>
    <s v="O18408640002"/>
    <s v="BOD"/>
    <n v="1840864"/>
    <m/>
    <s v="00099021001 DEPOSITO DE EFECTIVO, DEPOSITANTE: DIMELSA DORIS DAVILA PEREIRA, CONCEPTO: DEVOLUCION DE BONO AL CARGO, CUENTA DE DEPOSITO: CUENTA UNICA DEL TESORO / DJBR."/>
    <m/>
    <m/>
    <m/>
    <m/>
    <n v="0"/>
    <n v="1000"/>
    <s v="NO_CONCILIADO"/>
  </r>
  <r>
    <x v="0"/>
    <m/>
    <x v="0"/>
    <x v="100"/>
    <s v="O18408650002"/>
    <s v="BOD"/>
    <n v="1840865"/>
    <m/>
    <s v="00099021001 DEPOSITO DE EFECTIVO, DEPOSITANTE: WILLAN FERNANDEZ QUISPE, CONCEPTO: DEVOLUCION DE BONO AL CARGO, CUENTA DE DEPOSITO: CUENTA UNICA DEL TESORO"/>
    <m/>
    <m/>
    <m/>
    <m/>
    <n v="0"/>
    <n v="1000"/>
    <s v="NO_CONCILIADO"/>
  </r>
  <r>
    <x v="24"/>
    <m/>
    <x v="24"/>
    <x v="100"/>
    <s v="O18408660002"/>
    <s v="BOD"/>
    <n v="1840866"/>
    <m/>
    <s v="00099021001 DEPOSITO DE EFECTIVO, DEPOSITANTE: FRANZ RENE PARRA RAMOS, CONCEPTO: DEVOLUCION DE BONO AL CARGO, CUENTA DE DEPOSITO: CUENTA UNICA DEL TESORO / DJBR."/>
    <m/>
    <m/>
    <m/>
    <m/>
    <n v="0"/>
    <n v="700.3"/>
    <s v="NO_CONCILIADO"/>
  </r>
  <r>
    <x v="24"/>
    <m/>
    <x v="24"/>
    <x v="100"/>
    <s v="O18408670002"/>
    <s v="BOD"/>
    <n v="1840867"/>
    <m/>
    <s v="00099021001 DEPOSITO DE EFECTIVO, DEPOSITANTE: AMILCAR RODRIGO SARAVIA GONZALES, CONCEPTO: DEVOLUCION DE BONO AL CARGO, CUENTA DE DEPOSITO: CUENTA UNICA DEL TESORO / DJBR."/>
    <m/>
    <m/>
    <m/>
    <m/>
    <n v="0"/>
    <n v="1012.1"/>
    <s v="NO_CONCILIADO"/>
  </r>
  <r>
    <x v="24"/>
    <m/>
    <x v="24"/>
    <x v="100"/>
    <s v="O18408680002"/>
    <s v="BOD"/>
    <n v="1840868"/>
    <m/>
    <s v="00099021001 DEPOSITO DE EFECTIVO, DEPOSITANTE: EDUARDO ARTURO VARGAS LEMA, CONCEPTO: DEVOLUCION DE BONO AL CARGO, CUENTA DE DEPOSITO: CUENTA UNICA DEL TESORO / DJBR."/>
    <m/>
    <m/>
    <m/>
    <m/>
    <n v="0"/>
    <n v="1125.4000000000001"/>
    <s v="NO_CONCILIADO"/>
  </r>
  <r>
    <x v="24"/>
    <m/>
    <x v="24"/>
    <x v="100"/>
    <s v="O18408690002"/>
    <s v="BOD"/>
    <n v="1840869"/>
    <m/>
    <s v="00099021001 DEPOSITO DE EFECTIVO, DEPOSITANTE: JOSE ANTONIO VARGAS MERCADO, CONCEPTO: DEVOLUCION DE BONO AL CARGO, CUENTA DE DEPOSITO: CUENTA UNICA DEL TESORO / DJBR."/>
    <m/>
    <m/>
    <m/>
    <m/>
    <n v="0"/>
    <n v="612.5"/>
    <s v="NO_CONCILIADO"/>
  </r>
  <r>
    <x v="24"/>
    <m/>
    <x v="24"/>
    <x v="100"/>
    <s v="O18408700002"/>
    <s v="BOD"/>
    <n v="1840870"/>
    <m/>
    <s v="00099021001 DEPOSITO DE EFECTIVO, DEPOSITANTE: MAMERTO VEGA BANEGAS, CONCEPTO: DEVOLUCION DE BONO AL CARGO, CUENTA DE DEPOSITO: CUENTA UNICA DEL TESORO / DJBR."/>
    <m/>
    <m/>
    <m/>
    <m/>
    <n v="0"/>
    <n v="935"/>
    <s v="NO_CONCILIADO"/>
  </r>
  <r>
    <x v="24"/>
    <m/>
    <x v="24"/>
    <x v="100"/>
    <s v="O18408740002"/>
    <s v="BOD"/>
    <n v="1840874"/>
    <m/>
    <s v="00099021001 DEPOSITO DE EFECTIVO, DEPOSITANTE: RAMIRO BISMARCK AGUAYO PAREDES, CONCEPTO: DEVOLUCION DE BONO AL CARGO, CUENTA DE DEPOSITO: CUENTA UNICA DEL TESORO / DJBR."/>
    <m/>
    <m/>
    <m/>
    <m/>
    <n v="0"/>
    <n v="900.4"/>
    <s v="NO_CONCILIADO"/>
  </r>
  <r>
    <x v="0"/>
    <m/>
    <x v="0"/>
    <x v="100"/>
    <s v="O18408780002"/>
    <s v="BOD"/>
    <n v="1840878"/>
    <m/>
    <s v="00099021001 DEPOSITO DE EFECTIVO, DEPOSITANTE: GONZALO BENAVIDEZ SOLIZ, CONCEPTO: DEVOLUCION DE BONO AL CARGO, CUENTA DE DEPOSITO: CUENTA UNICA DEL TESORO"/>
    <m/>
    <m/>
    <m/>
    <m/>
    <n v="0"/>
    <n v="812.75"/>
    <s v="NO_CONCILIADO"/>
  </r>
  <r>
    <x v="24"/>
    <m/>
    <x v="24"/>
    <x v="100"/>
    <s v="O18408790002"/>
    <s v="BOD"/>
    <n v="1840879"/>
    <m/>
    <s v="00099021001 DEPOSITO DE EFECTIVO, DEPOSITANTE: JOEL MARIO CONDORCET VILLEGAS, CONCEPTO: DEVOLUCION DE BONO AL CARGO, CUENTA DE DEPOSITO: CUENTA UNICA DEL TESORO / DJBR."/>
    <m/>
    <m/>
    <m/>
    <m/>
    <n v="0"/>
    <n v="600.20000000000005"/>
    <s v="NO_CONCILIADO"/>
  </r>
  <r>
    <x v="0"/>
    <m/>
    <x v="0"/>
    <x v="100"/>
    <s v="O18408800002"/>
    <s v="BOD"/>
    <n v="1840880"/>
    <m/>
    <s v="00099021001 DEPOSITO DE EFECTIVO, DEPOSITANTE: DAVNNE SHARON CRUZ NINA, CONCEPTO: DEVOLUCION DE BONO AL CARGO, CUENTA DE DEPOSITO: CUENTA UNICA DEL TESORO"/>
    <m/>
    <m/>
    <m/>
    <m/>
    <n v="0"/>
    <n v="400"/>
    <s v="NO_CONCILIADO"/>
  </r>
  <r>
    <x v="24"/>
    <m/>
    <x v="24"/>
    <x v="100"/>
    <s v="O18408810002"/>
    <s v="BOD"/>
    <n v="1840881"/>
    <m/>
    <s v="00099021001 DEPOSITO DE EFECTIVO, DEPOSITANTE: FRANZ RENE PARRA RAMOS, CONCEPTO: DEVOLUCION DE BONO AL CARGO, CUENTA DE DEPOSITO: CUENTA UNICA DEL TESORO / DJBR."/>
    <m/>
    <m/>
    <m/>
    <m/>
    <n v="0"/>
    <n v="700.3"/>
    <s v="NO_CONCILIADO"/>
  </r>
  <r>
    <x v="24"/>
    <m/>
    <x v="24"/>
    <x v="100"/>
    <s v="O18408820002"/>
    <s v="BOD"/>
    <n v="1840882"/>
    <m/>
    <s v="00099021001 DEPOSITO DE EFECTIVO, DEPOSITANTE: AMILCAR RODRIGO SARAVIA GONZALES, CONCEPTO: DEVOLUCION DE BONO AL CARGO, CUENTA DE DEPOSITO: CUENTA UNICA DEL TESORO / DJBR."/>
    <m/>
    <m/>
    <m/>
    <m/>
    <n v="0"/>
    <n v="1012.1"/>
    <s v="NO_CONCILIADO"/>
  </r>
  <r>
    <x v="24"/>
    <m/>
    <x v="24"/>
    <x v="100"/>
    <s v="O18408830002"/>
    <s v="BOD"/>
    <n v="1840883"/>
    <m/>
    <s v="00099021001 DEPOSITO DE EFECTIVO, DEPOSITANTE: EDUARDO ARTURO VARGAS LEMA, CONCEPTO: DEVOLUCION DE BONO AL CARGO, CUENTA DE DEPOSITO: CUENTA UNICA DEL TESORO / DJBR."/>
    <m/>
    <m/>
    <m/>
    <m/>
    <n v="0"/>
    <n v="1125.4000000000001"/>
    <s v="NO_CONCILIADO"/>
  </r>
  <r>
    <x v="24"/>
    <m/>
    <x v="24"/>
    <x v="100"/>
    <s v="O18408840002"/>
    <s v="BOD"/>
    <n v="1840884"/>
    <m/>
    <s v="00099021001 DEPOSITO DE EFECTIVO, DEPOSITANTE: JOSE ANTONIO VARGAS MERCADO, CONCEPTO: DEVOLUCION DE BONO AL CARGO, CUENTA DE DEPOSITO: CUENTA UNICA DEL TESORO / DJBR."/>
    <m/>
    <m/>
    <m/>
    <m/>
    <n v="0"/>
    <n v="612.5"/>
    <s v="NO_CONCILIADO"/>
  </r>
  <r>
    <x v="24"/>
    <m/>
    <x v="24"/>
    <x v="100"/>
    <s v="O18408850002"/>
    <s v="BOD"/>
    <n v="1840885"/>
    <m/>
    <s v="00099021001 DEPOSITO DE EFECTIVO, DEPOSITANTE: MAMERTO VEGA BANEGAS, CONCEPTO: DEVOLUCION DE BONO AL CARGO, CUENTA DE DEPOSITO: CUENTA UNICA DEL TESORO / DJBR."/>
    <m/>
    <m/>
    <m/>
    <m/>
    <n v="0"/>
    <n v="935"/>
    <s v="NO_CONCILIADO"/>
  </r>
  <r>
    <x v="28"/>
    <m/>
    <x v="28"/>
    <x v="100"/>
    <s v="O18408880002"/>
    <s v="BOD"/>
    <n v="1840888"/>
    <m/>
    <s v="00190012003 DEPOSITO DE EFECTIVO, DEPOSITANTE: AJAM, CONCEPTO: DEVOLUCION FONDOS EN AVANCE ENVIO INSUMOS DE BIOSEGURIDAD, CUENTA DE DEPOSITO: CUENTA UNICA DEL TESORO"/>
    <m/>
    <m/>
    <m/>
    <m/>
    <n v="0"/>
    <n v="20000"/>
    <s v="NO_CONCILIADO"/>
  </r>
  <r>
    <x v="7"/>
    <m/>
    <x v="7"/>
    <x v="81"/>
    <s v="F0004378"/>
    <s v="DAU"/>
    <n v="1410962"/>
    <m/>
    <s v="A:00099021001 Pago de capital e interés corriente a favor del TGN, adeudado por el GAD La Paz, correspondiente a los Préstamos Convenios Subsidiario CAF 2324. Programa Multisectorial de Infraestructura Rural."/>
    <m/>
    <m/>
    <m/>
    <m/>
    <n v="0"/>
    <n v="3738131.37"/>
    <s v="NO_CONCILIADO"/>
  </r>
  <r>
    <x v="10"/>
    <m/>
    <x v="10"/>
    <x v="81"/>
    <s v="G13126060003"/>
    <s v="CVD"/>
    <n v="1312606"/>
    <m/>
    <s v="PROVISION DE FONDOS A SOLICITUD DE YACIMIENTOS PETROLIFEROS FISCALES BOLIVIANOS SEGUN SOLICITUD YPFB-0170-2020 REF: PAGO A YPFB CHACO SA POR SERV INT DE TRANSP MI DUCTO MENOR CARRASCO BULO BULO MARZO 2020 LIB. 00513012007 YPFB - RECURSOS NACIONALIZACIÓN"/>
    <m/>
    <m/>
    <m/>
    <m/>
    <n v="50"/>
    <n v="0"/>
    <s v="NO_CONCILIADO"/>
  </r>
  <r>
    <x v="10"/>
    <m/>
    <x v="10"/>
    <x v="81"/>
    <s v="G13126090003"/>
    <s v="CVD"/>
    <n v="1312609"/>
    <m/>
    <s v="PROVISION DE FONDOS A SOLICITUD DE YACIMIENTOS PETROLIFEROS FISCALES BOLIVIANOS SEGUN SOLICITUD YPFB-0172-2020 REF: PAGO A YPFB TRANSIERRA SA POR SERVICIO INTERRUMPIBLE ACUERDO TEMPORAL SCD Y TEMIN MARZO 2020 LIB. 00513012007 YPFB - RECURSOS NACIONALIZACIÓN"/>
    <m/>
    <m/>
    <m/>
    <m/>
    <n v="50"/>
    <n v="0"/>
    <s v="NO_CONCILIADO"/>
  </r>
  <r>
    <x v="10"/>
    <m/>
    <x v="10"/>
    <x v="81"/>
    <s v="G13126160003"/>
    <s v="CVD"/>
    <n v="1312616"/>
    <m/>
    <s v="PROVISION DE FONDOS A SOLICITUD DE YACIMIENTOS PETROLIFEROS FISCALES BOLIVIANOS SEGUN SOLICITUD YPFB-0174-2020 REF: PAGO A YPFB TRANSIERRA SA POR SCD Y TEMIN SERVICIO FIRME DE TRANSP DE GN MARZO 2020 LIB. 00513012007 YPFB - RECURSOS NACIONALIZACIÓN"/>
    <m/>
    <m/>
    <m/>
    <m/>
    <n v="50"/>
    <n v="0"/>
    <s v="NO_CONCILIADO"/>
  </r>
  <r>
    <x v="10"/>
    <m/>
    <x v="10"/>
    <x v="81"/>
    <s v="G13126940003"/>
    <s v="CVD"/>
    <n v="1312694"/>
    <m/>
    <s v="PROVISION DE FONDOS A SOLICITUD DE YACIMIENTOS PETROLIFEROS FISCALES BOLIVIANOS SEGUN SOLICITUD YPFB-0175-2020 REF: PAGO A GASORIENTE BOLIVIANO POR SERV FIRME E INTERRUMPIBLE DE TRANSP DE GN MI POR EL MES DE MARZO 2020 LIB. 00513012007 YPFB - RECURSOS NACIONALIZACIÓN"/>
    <m/>
    <m/>
    <m/>
    <m/>
    <n v="50"/>
    <n v="0"/>
    <s v="NO_CONCILIADO"/>
  </r>
  <r>
    <x v="78"/>
    <m/>
    <x v="78"/>
    <x v="81"/>
    <s v="S09828640003"/>
    <s v="COB"/>
    <n v="982864"/>
    <m/>
    <s v="||REGULARIZACION DEL COMPROBANTE CONTABLE N° 0982781 DE F.30-04-2020 EN ATENCIÓN A CORREOS ELECTRONICOS DE LA DGAC Y AASANA. DEBITO LIBRETA N° 00117012001 DGAC, COBRO EMISION COMPROBANTE CONTABLE DE LA FECHA."/>
    <m/>
    <m/>
    <m/>
    <m/>
    <n v="50"/>
    <n v="0"/>
    <s v="NO_CONCILIADO"/>
  </r>
  <r>
    <x v="36"/>
    <m/>
    <x v="36"/>
    <x v="81"/>
    <s v="S09828800003"/>
    <s v="COB"/>
    <n v="982880"/>
    <m/>
    <s v="'TRANSFERENCIA'||RECIBIDA DEL EXTERIOR SEGÚN MENSAJES SWIFT NOS. 5119-5120 (REM.EXT.) DE FECHA 04-05-2020 POR DESEMBOLSO DE FONPLATA PRÉSTAMO BOL 32/20218 ETAPA I LIBRETA N° 00287102001 FPS-RECURSOS PROPIOS REF.: UTILES DE ESCRITORIO"/>
    <m/>
    <m/>
    <m/>
    <m/>
    <n v="50"/>
    <n v="0"/>
    <s v="NO_CONCILIADO"/>
  </r>
  <r>
    <x v="78"/>
    <m/>
    <x v="78"/>
    <x v="82"/>
    <s v="S09829140003"/>
    <s v="COB"/>
    <n v="982914"/>
    <m/>
    <s v="||TRANSFERENCIA DE FONDOS S/G. MENSAJES SWIFT NROS.5143 Y 5142 DE LA FECHA.(SECTOR PUBLICO-SOBREVUELOS). DEBITO LIBRETA N° 00117012001 DGAC, COBRO EMISION COMPROBANTE CONTABLE DE LA FECHA."/>
    <m/>
    <m/>
    <m/>
    <m/>
    <n v="50"/>
    <n v="0"/>
    <s v="NO_CONCILIADO"/>
  </r>
  <r>
    <x v="78"/>
    <m/>
    <x v="78"/>
    <x v="82"/>
    <s v="S09829210003"/>
    <s v="COB"/>
    <n v="982921"/>
    <m/>
    <s v="||TRANSFERENCIA DE FONDOS S/G. MENSAJES SWIFT NROS.5148 Y 5147 DE LA FECHA.(SECTOR PUBLICO-SOBREVUELOS) DEBITO LIBRETA N° 00117012001 DGAC, COBRO EMISION COMPROBANTE CONTABLE DE LA FECHA."/>
    <m/>
    <m/>
    <m/>
    <m/>
    <n v="50"/>
    <n v="0"/>
    <s v="NO_CONCILIADO"/>
  </r>
  <r>
    <x v="21"/>
    <m/>
    <x v="21"/>
    <x v="82"/>
    <s v="S09829290003"/>
    <s v="COB"/>
    <n v="982929"/>
    <m/>
    <s v="||TRANSFERENCIA DE FONDOS S/G. MENSAJES SWIFT NROS.5165 Y 5164 DE LA FECHA.(SECTOR PUBLICO-SERVICIOS). DEBITO LIBRETA N° 00119012001 ADSIB, COBRO EMISION COMPROBANTE CONTABLE DE LA FECHA."/>
    <m/>
    <m/>
    <m/>
    <m/>
    <n v="50"/>
    <n v="0"/>
    <s v="NO_CONCILIADO"/>
  </r>
  <r>
    <x v="59"/>
    <m/>
    <x v="59"/>
    <x v="82"/>
    <s v="G13131430004"/>
    <s v="DVD"/>
    <n v="10763"/>
    <m/>
    <s v="VENTA DE DIVISAS CON TRANSFERENCIA DE FONDOS A SOLICITUD DE EMPRESA BOLIVIANA DE ALIMENTOS Y DERIVADOS - EBA SEGUN SOLICITUD 10763 REF: REF 20DN 2090256 PAGO A INTERNACIONAL NUT AND DRIEDFRUIT POR CONCEPTO DE ACTUALISACION DE REGISTRO EN MERCADOS INTERNACIONALES 2020 INFORME INF GCOM DCE 2020 00028 LIB. 00599012001 EBA - GESTION GERENCIAL EJECUTIVA POR DIFERENCIAL CAMBIARIO"/>
    <m/>
    <m/>
    <m/>
    <m/>
    <n v="143.18"/>
    <n v="0"/>
    <s v="NO_CONCILIADO"/>
  </r>
  <r>
    <x v="78"/>
    <m/>
    <x v="78"/>
    <x v="82"/>
    <s v="S09829380003"/>
    <s v="COB"/>
    <n v="982938"/>
    <m/>
    <s v="||REGULARIZACION DEL COMPROBANTE CONTABLE N° 0982780 DE F.30-04-2020, EN ATENCION A CORREOS ELECTRONICOS DE LA DGAC Y AASANA. DEBITO LIBRETA N° 00117012001 DGAC, COBRO EMISION COMPROBANTE CONTABLE DE LA FECHA."/>
    <m/>
    <m/>
    <m/>
    <m/>
    <n v="50"/>
    <n v="0"/>
    <s v="NO_CONCILIADO"/>
  </r>
  <r>
    <x v="34"/>
    <m/>
    <x v="34"/>
    <x v="83"/>
    <s v="F0004394"/>
    <s v="NTE"/>
    <n v="1405079"/>
    <m/>
    <s v="A:00099021001 TRANSFERENCIA DE RECUPERACIONES SEGÚN NOTA GEF-LCR-LIN-AGA-0432-NOT/20 PARA PAGO DE INTERESES DE ACUERDO A CONTRATO DE FIDEICOMISO “PROGRAMA APOYO A LA EJECUCION DE LA INVERSION PUBLICA” FIRMADO ENTRE MINISTERIO DE PLANIFICACION Y EL FNDR, CORRESPONDIENTE AL GAM DE EL ALTO."/>
    <m/>
    <m/>
    <m/>
    <m/>
    <n v="0"/>
    <n v="77416.3"/>
    <s v="NO_CONCILIADO"/>
  </r>
  <r>
    <x v="34"/>
    <m/>
    <x v="34"/>
    <x v="83"/>
    <s v="F0004394"/>
    <s v="NTE"/>
    <n v="1404874"/>
    <m/>
    <s v="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VILLA TUNARI."/>
    <m/>
    <m/>
    <m/>
    <m/>
    <n v="0"/>
    <n v="124664.1"/>
    <s v="NO_CONCILIADO"/>
  </r>
  <r>
    <x v="34"/>
    <m/>
    <x v="34"/>
    <x v="83"/>
    <s v="F0004394"/>
    <s v="NTE"/>
    <n v="1402775"/>
    <m/>
    <s v="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SACABA."/>
    <m/>
    <m/>
    <m/>
    <m/>
    <n v="0"/>
    <n v="28650.400000000001"/>
    <s v="NO_CONCILIADO"/>
  </r>
  <r>
    <x v="34"/>
    <m/>
    <x v="34"/>
    <x v="83"/>
    <s v="F0004394"/>
    <s v="NTE"/>
    <n v="1405051"/>
    <m/>
    <s v="A:00099021001 TRANSFERENCIA DE RECUPERACIONES SEGÚN NOTA GEF-LCR-LIN-AGA-0432-NOT/20 PARA PAGO DE CAPITAL E INTERESES DE ACUERDO A CONTRATO DE FIDEICOMISO “PROGRAMA APOYO A LA EJECUCION DE LA INVERSION PUBLICA” FIRMADO ENTRE MINISTERIO DE PLANIFICACION Y EL FNDR, CORRESPONDIENTE AL GAD DE ORURO."/>
    <m/>
    <m/>
    <m/>
    <m/>
    <n v="0"/>
    <n v="943979.62"/>
    <s v="NO_CONCILIADO"/>
  </r>
  <r>
    <x v="34"/>
    <m/>
    <x v="34"/>
    <x v="83"/>
    <s v="F0004394"/>
    <s v="NTE"/>
    <n v="1410934"/>
    <m/>
    <s v="A:00099021001 TRANSFERENCIA DE RECUPERACIONES SEGÚN NOTA GEF-LCR-LIN-AGA-0432-NOT/20 PARA PAGO DE INTERESES DE ACUERDO A CONTRATO DE FIDEICOMISO “PROGRAMA APOYO A LA EJECUCION DE LA INVERSION PUBLICA” FIRMADO ENTRE MINISTERIO DE PLANIFICACION Y EL FNDR, CORRESPONDIENTE AL GAM DE MECAPACA."/>
    <m/>
    <m/>
    <m/>
    <m/>
    <n v="0"/>
    <n v="6668.3"/>
    <s v="NO_CONCILIADO"/>
  </r>
  <r>
    <x v="34"/>
    <m/>
    <x v="34"/>
    <x v="83"/>
    <s v="F0004394"/>
    <s v="NTE"/>
    <n v="1405083"/>
    <m/>
    <s v="A:00099021001 TRANSFERENCIA DE RECUPERACIONES SEGÚN NOTA GEF-LCR-LIN-AGA-0432-NOT/20 PARA PAGO DE INTERESES DE ACUERDO A CONTRATO DE FIDEICOMISO “PROGRAMA APOYO A LA EJECUCION DE LA INVERSION PUBLICA” FIRMADO ENTRE MINISTERIO DE PLANIFICACION Y EL FNDR, CORRESPONDIENTE AL GAM DE VILLA CHARCAS."/>
    <m/>
    <m/>
    <m/>
    <m/>
    <n v="0"/>
    <n v="8450.7099999999991"/>
    <s v="NO_CONCILIADO"/>
  </r>
  <r>
    <x v="34"/>
    <m/>
    <x v="34"/>
    <x v="83"/>
    <s v="F0004394"/>
    <s v="NTE"/>
    <n v="1410932"/>
    <m/>
    <s v="A:00099021001 TRANSFERENCIA DE RECUPERACIONES SEGÚN NOTA GEF-LCR-LIN-AGA-0432-NOT/20 PARA PAGO DE INTERESES DE ACUERDO A CONTRATO DE FIDEICOMISO “PROGRAMA APOYO A LA EJECUCION DE LA INVERSION PUBLICA” FIRMADO ENTRE MINISTERIO DE PLANIFICACION Y EL FNDR, CORRESPONDIENTE AL GAM DE FERNANDEZ ALONSO."/>
    <m/>
    <m/>
    <m/>
    <m/>
    <n v="0"/>
    <n v="26038.11"/>
    <s v="NO_CONCILIADO"/>
  </r>
  <r>
    <x v="34"/>
    <m/>
    <x v="34"/>
    <x v="83"/>
    <s v="F0004394"/>
    <s v="NTE"/>
    <n v="1410954"/>
    <m/>
    <s v="A:00099021001 TRANSFERENCIA DE RECUPERACIONES SEGÚN NOTA GEF-LCR-LIN-AGA-0432-NOT/20 PARA PAGO DE INTERESES DE ACUERDO A CONTRATO DE FIDEICOMISO “PROGRAMA APOYO A LA EJECUCION DE LA INVERSION PUBLICA” FIRMADO ENTRE MINISTERIO DE PLANIFICACION Y EL FNDR, CORRESPONDIENTE AL GAM DE POSTRER VALLE."/>
    <m/>
    <m/>
    <m/>
    <m/>
    <n v="0"/>
    <n v="8088.23"/>
    <s v="NO_CONCILIADO"/>
  </r>
  <r>
    <x v="34"/>
    <m/>
    <x v="34"/>
    <x v="83"/>
    <s v="F0004394"/>
    <s v="NTE"/>
    <n v="1415263"/>
    <m/>
    <s v="A:00099021001 TRANSFERENCIA DE RECUPERACIONES SEGÚN NOTA GEF-LCR-LIN-AGA-0432-NOT/20 PARA PAGO DE INTERESES DE ACUERDO A CONTRATO DE FIDEICOMISO “PROGRAMA APOYO A LA EJECUCION DE LA INVERSION PUBLICA” FIRMADO ENTRE MINISTERIO DE PLANIFICACION Y EL FNDR, CORRESPONDIENTE AL GAM DE SANTOS MERCADO."/>
    <m/>
    <m/>
    <m/>
    <m/>
    <n v="0"/>
    <n v="5137.28"/>
    <s v="NO_CONCILIADO"/>
  </r>
  <r>
    <x v="34"/>
    <m/>
    <x v="34"/>
    <x v="83"/>
    <s v="F0004394"/>
    <s v="NTE"/>
    <n v="1405075"/>
    <m/>
    <s v="A:00099021001 TRANSFERENCIA DE RECUPERACIONES SEGÚN NOTA GEF-LCR-LIN-AGA-0432-NOT/20 PARA PAGO DE INTERESES DE ACUERDO A CONTRATO DE FIDEICOMISO “PROGRAMA APOYO A LA EJECUCION DE LA INVERSION PUBLICA” FIRMADO ENTRE MINISTERIO DE PLANIFICACION Y EL FNDR, CORRESPONDIENTE AL GAM DE SAN PABLO DE HUACARETA."/>
    <m/>
    <m/>
    <m/>
    <m/>
    <n v="0"/>
    <n v="28881.41"/>
    <s v="NO_CONCILIADO"/>
  </r>
  <r>
    <x v="34"/>
    <m/>
    <x v="34"/>
    <x v="83"/>
    <s v="F0004394"/>
    <s v="NTE"/>
    <n v="1405063"/>
    <m/>
    <s v="A:00099021001 TRANSFERENCIA DE RECUPERACIONES SEGÚN NOTA GEF-LCR-LIN-AGA-0432-NOT/20 PARA PAGO DE INTERESES DE ACUERDO A CONTRATO DE FIDEICOMISO “PROGRAMA APOYO A LA EJECUCION DE LA INVERSION PUBLICA” FIRMADO ENTRE MINISTERIO DE PLANIFICACION Y EL FNDR, CORRESPONDIENTE AL GAM DE MONTEAGUDO."/>
    <m/>
    <m/>
    <m/>
    <m/>
    <n v="0"/>
    <n v="6948.7"/>
    <s v="NO_CONCILIADO"/>
  </r>
  <r>
    <x v="34"/>
    <m/>
    <x v="34"/>
    <x v="83"/>
    <s v="F0004394"/>
    <s v="NTE"/>
    <n v="1403301"/>
    <m/>
    <s v="A:00099021001 TRANSFERENCIA DE RECUPERACIONES SEGÚN NOTA GEF-LCR-LIN-AGA-0432-NOT/20 PARA PAGO DE INTERESES DE ACUERDO A CONTRATO DE FIDEICOMISO “PROGRAMA APOYO A LA EJECUCION DE LA INVERSION PUBLICA” FIRMADO ENTRE MINISTERIO DE PLANIFICACION Y EL FNDR, CORRESPONDIENTE AL GAM DE TIQUIPAYA."/>
    <m/>
    <m/>
    <m/>
    <m/>
    <n v="0"/>
    <n v="9245.16"/>
    <s v="NO_CONCILIADO"/>
  </r>
  <r>
    <x v="34"/>
    <m/>
    <x v="34"/>
    <x v="83"/>
    <s v="F0004394"/>
    <s v="NTE"/>
    <n v="1410952"/>
    <m/>
    <s v="A:00099021001 TRANSFERENCIA DE RECUPERACIONES SEGÚN NOTA GEF-LCR-LIN-AGA-0432-NOT/20 PARA PAGO DE INTERESES DE ACUERDO A CONTRATO DE FIDEICOMISO “PROGRAMA APOYO A LA EJECUCION DE LA INVERSION PUBLICA” FIRMADO ENTRE MINISTERIO DE PLANIFICACION Y EL FNDR, CORRESPONDIENTE AL GAM DE SAN LORENZO."/>
    <m/>
    <m/>
    <m/>
    <m/>
    <n v="0"/>
    <n v="23919.599999999999"/>
    <s v="NO_CONCILIADO"/>
  </r>
  <r>
    <x v="34"/>
    <m/>
    <x v="34"/>
    <x v="83"/>
    <s v="F0004394"/>
    <s v="NTE"/>
    <n v="1410946"/>
    <m/>
    <s v="A:00099021001 TRANSFERENCIA DE RECUPERACIONES SEGÚN NOTA GEF-LCR-LIN-AGA-0432-NOT/20 PARA PAGO DE INTERESES DE ACUERDO A CONTRATO DE FIDEICOMISO “PROGRAMA APOYO A LA EJECUCION DE LA INVERSION PUBLICA” FIRMADO ENTRE MINISTERIO DE PLANIFICACION Y EL FNDR, CORRESPONDIENTE AL GAM DE YACUIBA."/>
    <m/>
    <m/>
    <m/>
    <m/>
    <n v="0"/>
    <n v="113926.34"/>
    <s v="NO_CONCILIADO"/>
  </r>
  <r>
    <x v="34"/>
    <m/>
    <x v="34"/>
    <x v="83"/>
    <s v="F0004394"/>
    <s v="NTE"/>
    <n v="1402731"/>
    <m/>
    <s v="A:00099021001 TRANSFERENCIA DE RECUPERACIONES SEGÚN NOTA GEF-LCR-LIN-AGA-0432-NOT/20 PARA PAGO DE INTERESES DE ACUERDO A CONTRATO DE FIDEICOMISO “PROGRAMA APOYO A LA EJECUCION DE LA INVERSION PUBLICA” FIRMADO ENTRE MINISTERIO DE PLANIFICACION Y EL FNDR, CORRESPONDIENTE AL GAM DE ICLA."/>
    <m/>
    <m/>
    <m/>
    <m/>
    <n v="0"/>
    <n v="2409.79"/>
    <s v="NO_CONCILIADO"/>
  </r>
  <r>
    <x v="34"/>
    <m/>
    <x v="34"/>
    <x v="83"/>
    <s v="F0004394"/>
    <s v="NTE"/>
    <n v="1410948"/>
    <m/>
    <s v="A:00099021001 TRANSFERENCIA DE RECUPERACIONES SEGÚN NOTA GEF-LCR-LIN-AGA-0432-NOT/20 PARA PAGO DE INTERESES DE ACUERDO A CONTRATO DE FIDEICOMISO “PROGRAMA APOYO A LA EJECUCION DE LA INVERSION PUBLICA” FIRMADO ENTRE MINISTERIO DE PLANIFICACION Y EL FNDR, CORRESPONDIENTE AL GAM DE ACHACACHI."/>
    <m/>
    <m/>
    <m/>
    <m/>
    <n v="0"/>
    <n v="21039.78"/>
    <s v="NO_CONCILIADO"/>
  </r>
  <r>
    <x v="34"/>
    <m/>
    <x v="34"/>
    <x v="83"/>
    <s v="F0004394"/>
    <s v="NTE"/>
    <n v="1402729"/>
    <m/>
    <s v="A:00099021001 TRANSFERENCIA DE RECUPERACIONES SEGÚN NOTA GEF-LCR-LIN-AGA-0432-NOT/20 PARA PAGO DE INTERESES DE ACUERDO A CONTRATO DE FIDEICOMISO “PROGRAMA APOYO A LA EJECUCION DE LA INVERSION PUBLICA” FIRMADO ENTRE MINISTERIO DE PLANIFICACION Y EL FNDR, CORRESPONDIENTE AL GAM DE ALALAY."/>
    <m/>
    <m/>
    <m/>
    <m/>
    <n v="0"/>
    <n v="2022.22"/>
    <s v="NO_CONCILIADO"/>
  </r>
  <r>
    <x v="34"/>
    <m/>
    <x v="34"/>
    <x v="83"/>
    <s v="F0004394"/>
    <s v="NTE"/>
    <n v="1404496"/>
    <m/>
    <s v="A:00099021001 TRANSFERENCIA DE RECUPERACIONES SEGÚN NOTA GEF-LCR-LIN-AGA-0432-NOT/20 PARA PAGO DE INTERESES DE ACUERDO A CONTRATO DE FIDEICOMISO “PROGRAMA APOYO A LA EJECUCION DE LA INVERSION PUBLICA” FIRMADO ENTRE MINISTERIO DE PLANIFICACION Y EL FNDR, CORRESPONDIENTE AL GAM DE CHIMORE."/>
    <m/>
    <m/>
    <m/>
    <m/>
    <n v="0"/>
    <n v="4621.8"/>
    <s v="NO_CONCILIADO"/>
  </r>
  <r>
    <x v="34"/>
    <m/>
    <x v="34"/>
    <x v="83"/>
    <s v="F0004394"/>
    <s v="NTE"/>
    <n v="1405085"/>
    <m/>
    <s v="A:00099021001 TRANSFERENCIA DE RECUPERACIONES SEGÚN NOTA GEF-LCR-LIN-AGA-0432-NOT/20 PARA PAGO DE INTERESES DE ACUERDO A CONTRATO DE FIDEICOMISO “PROGRAMA APOYO A LA EJECUCION DE LA INVERSION PUBLICA” FIRMADO ENTRE MINISTERIO DE PLANIFICACION Y EL FNDR, CORRESPONDIENTE AL GAM DE ENTRE RIOS (TARIJA)."/>
    <m/>
    <m/>
    <m/>
    <m/>
    <n v="0"/>
    <n v="4586.99"/>
    <s v="NO_CONCILIADO"/>
  </r>
  <r>
    <x v="34"/>
    <m/>
    <x v="34"/>
    <x v="83"/>
    <s v="F0004394"/>
    <s v="NTE"/>
    <n v="1415261"/>
    <m/>
    <s v="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PUCARANI."/>
    <m/>
    <m/>
    <m/>
    <m/>
    <n v="0"/>
    <n v="38023.839999999997"/>
    <s v="NO_CONCILIADO"/>
  </r>
  <r>
    <x v="34"/>
    <m/>
    <x v="34"/>
    <x v="83"/>
    <s v="F0004394"/>
    <s v="NTE"/>
    <n v="1410938"/>
    <m/>
    <s v="A:00099021001 TRANSFERENCIA DE RECUPERACIONES SEGÚN NOTA GEF-LCR-LIN-AGA-0432-NOT/20 PARA PAGO DE INTERESES DE ACUERDO A CONTRATO DE FIDEICOMISO “PROGRAMA APOYO A LA EJECUCION DE LA INVERSION PUBLICA” FIRMADO ENTRE MINISTERIO DE PLANIFICACION Y EL FNDR, CORRESPONDIENTE AL GAD DE BENI."/>
    <m/>
    <m/>
    <m/>
    <m/>
    <n v="0"/>
    <n v="70344.289999999994"/>
    <s v="NO_CONCILIADO"/>
  </r>
  <r>
    <x v="34"/>
    <m/>
    <x v="34"/>
    <x v="83"/>
    <s v="F0004394"/>
    <s v="NTE"/>
    <n v="1405073"/>
    <m/>
    <s v="A:00099021001 TRANSFERENCIA DE RECUPERACIONES SEGÚN NOTA GEF-LCR-LIN-AGA-0432-NOT/20 PARA PAGO DE INTERESES DE ACUERDO A CONTRATO DE FIDEICOMISO “PROGRAMA APOYO A LA EJECUCION DE LA INVERSION PUBLICA” FIRMADO ENTRE MINISTERIO DE PLANIFICACION Y EL FNDR, CORRESPONDIENTE AL GAM DE MOJOCOYA."/>
    <m/>
    <m/>
    <m/>
    <m/>
    <n v="0"/>
    <n v="5149.2"/>
    <s v="NO_CONCILIADO"/>
  </r>
  <r>
    <x v="34"/>
    <m/>
    <x v="34"/>
    <x v="83"/>
    <s v="F0004394"/>
    <s v="NTE"/>
    <n v="1405087"/>
    <m/>
    <s v="A:00099021001 TRANSFERENCIA DE RECUPERACIONES SEGÚN NOTA GEF-LCR-LIN-AGA-0432-NOT/20 PARA PAGO DE INTERESES DE ACUERDO A CONTRATO DE FIDEICOMISO “PROGRAMA APOYO A LA EJECUCION DE LA INVERSION PUBLICA” FIRMADO ENTRE MINISTERIO DE PLANIFICACION Y EL FNDR, CORRESPONDIENTE AL GAM DE BERMEJO."/>
    <m/>
    <m/>
    <m/>
    <m/>
    <n v="0"/>
    <n v="22573.66"/>
    <s v="NO_CONCILIADO"/>
  </r>
  <r>
    <x v="34"/>
    <m/>
    <x v="34"/>
    <x v="83"/>
    <s v="F0004394"/>
    <s v="NTE"/>
    <n v="1410940"/>
    <m/>
    <s v="A:00099021001 TRANSFERENCIA DE RECUPERACIONES SEGÚN NOTA GEF-LCR-LIN-AGA-0432-NOT/20 PARA PAGO DE INTERESES DE ACUERDO A CONTRATO DE FIDEICOMISO “PROGRAMA APOYO A LA EJECUCION DE LA INVERSION PUBLICA” FIRMADO ENTRE MINISTERIO DE PLANIFICACION Y EL FNDR, CORRESPONDIENTE AL GAM DE LA GUARDIA."/>
    <m/>
    <m/>
    <m/>
    <m/>
    <n v="0"/>
    <n v="17793.53"/>
    <s v="NO_CONCILIADO"/>
  </r>
  <r>
    <x v="34"/>
    <m/>
    <x v="34"/>
    <x v="83"/>
    <s v="F0004394"/>
    <s v="NTE"/>
    <n v="1404103"/>
    <m/>
    <s v="A:00099021001 TRANSFERENCIA DE RECUPERACIONES SEGÚN NOTA GEF-LCR-LIN-AGA-0432-NOT/20 PARA PAGO DE INTERESES DE ACUERDO A CONTRATO DE FIDEICOMISO “PROGRAMA APOYO A LA EJECUCION DE LA INVERSION PUBLICA” FIRMADO ENTRE MINISTERIO DE PLANIFICACION Y EL FNDR, CORRESPONDIENTE AL GAM DE TIQUIPAYA."/>
    <m/>
    <m/>
    <m/>
    <m/>
    <n v="0"/>
    <n v="19318.64"/>
    <s v="NO_CONCILIADO"/>
  </r>
  <r>
    <x v="34"/>
    <m/>
    <x v="34"/>
    <x v="83"/>
    <s v="F0004394"/>
    <s v="NTE"/>
    <n v="1402339"/>
    <m/>
    <s v="A:00099021001 TRANSFERENCIA DE RECUPERACIONES SEGÚN NOTA GEF-LCR-LIN-AGA-0432-NOT/20 PARA PAGO DE INTERESES DE ACUERDO A CONTRATO DE FIDEICOMISO “PROGRAMA APOYO A LA EJECUCION DE LA INVERSION PUBLICA” FIRMADO ENTRE MINISTERIO DE PLANIFICACION Y EL FNDR, CORRESPONDIENTE AL GAM DE CULPINA."/>
    <m/>
    <m/>
    <m/>
    <m/>
    <n v="0"/>
    <n v="8211.57"/>
    <s v="NO_CONCILIADO"/>
  </r>
  <r>
    <x v="34"/>
    <m/>
    <x v="34"/>
    <x v="83"/>
    <s v="F0004394"/>
    <s v="NTE"/>
    <n v="1402733"/>
    <m/>
    <s v="A:00099021001 TRANSFERENCIA DE RECUPERACIONES SEGÚN NOTA GEF-LCR-LIN-AGA-0432-NOT/20 PARA PAGO DE INTERESES DE ACUERDO A CONTRATO DE FIDEICOMISO “PROGRAMA APOYO A LA EJECUCION DE LA INVERSION PUBLICA” FIRMADO ENTRE MINISTERIO DE PLANIFICACION Y EL FNDR, CORRESPONDIENTE AL GAM DE PADILLA."/>
    <m/>
    <m/>
    <m/>
    <m/>
    <n v="0"/>
    <n v="6194.24"/>
    <s v="NO_CONCILIADO"/>
  </r>
  <r>
    <x v="34"/>
    <m/>
    <x v="34"/>
    <x v="83"/>
    <s v="F0004394"/>
    <s v="NTE"/>
    <n v="1402773"/>
    <m/>
    <s v="A:00099021001 TRANSFERENCIA DE RECUPERACIONES SEGÚN NOTA GEF-LCR-LIN-AGA-0432-NOT/20 PARA PAGO DE CAPITAL E INTERESES DE ACUERDO A CONTRATO DE FIDEICOMISO “PROGRAMA APOYO A LA EJECUCION DE LA INVERSION PUBLICA” FIRMADO ENTRE MINISTERIO DE PLANIFICACION Y EL FNDR, CORRESPONDIENTE AL GAD DE CHUQUISACA."/>
    <m/>
    <m/>
    <m/>
    <m/>
    <n v="0"/>
    <n v="2441631.84"/>
    <s v="NO_CONCILIADO"/>
  </r>
  <r>
    <x v="34"/>
    <m/>
    <x v="34"/>
    <x v="83"/>
    <s v="F0004394"/>
    <s v="NTE"/>
    <n v="1410942"/>
    <m/>
    <s v="A:00099021001 TRANSFERENCIA DE RECUPERACIONES SEGÚN NOTA GEF-LCR-LIN-AGA-0432-NOT/20 PARA PAGO DE CAPITAL E INTERESES DE ACUERDO A CONTRATO DE FIDEICOMISO “PROGRAMA APOYO A LA EJECUCION DE LA INVERSION PUBLICA” FIRMADO ENTRE MINISTERIO DE PLANIFICACION Y EL FNDR, CORRESPONDIENTE AL GAD DE TARIJA."/>
    <m/>
    <m/>
    <m/>
    <m/>
    <n v="0"/>
    <n v="3231661.21"/>
    <s v="NO_CONCILIADO"/>
  </r>
  <r>
    <x v="34"/>
    <m/>
    <x v="34"/>
    <x v="83"/>
    <s v="F0004394"/>
    <s v="NTE"/>
    <n v="1410956"/>
    <m/>
    <s v="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SANTA CRUZ."/>
    <m/>
    <m/>
    <m/>
    <m/>
    <n v="0"/>
    <n v="2946056.08"/>
    <s v="NO_CONCILIADO"/>
  </r>
  <r>
    <x v="34"/>
    <m/>
    <x v="34"/>
    <x v="83"/>
    <s v="F0004394"/>
    <s v="NTE"/>
    <n v="1410950"/>
    <m/>
    <s v="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SANTA CRUZ."/>
    <m/>
    <m/>
    <m/>
    <m/>
    <n v="0"/>
    <n v="3741842.14"/>
    <s v="NO_CONCILIADO"/>
  </r>
  <r>
    <x v="34"/>
    <m/>
    <x v="34"/>
    <x v="83"/>
    <s v="F0004394"/>
    <s v="NTE"/>
    <n v="1402727"/>
    <m/>
    <s v="A:00099021001 TRANSFERENCIA DE RECUPERACIONES SEGÚN NOTA GEF-LCR-LIN-AGA-0432-NOT/20 PARA PAGO DE INTERESES DE ACUERDO A CONTRATO DE FIDEICOMISO “PROGRAMA APOYO A LA EJECUCION DE LA INVERSION PUBLICA” FIRMADO ENTRE MINISTERIO DE PLANIFICACION Y EL FNDR, CORRESPONDIENTE AL GAM DE CARAPARI."/>
    <m/>
    <m/>
    <m/>
    <m/>
    <n v="0"/>
    <n v="63494.47"/>
    <s v="NO_CONCILIADO"/>
  </r>
  <r>
    <x v="34"/>
    <m/>
    <x v="34"/>
    <x v="83"/>
    <s v="F0004394"/>
    <s v="NTE"/>
    <n v="1405077"/>
    <m/>
    <s v="A:00099021001 TRANSFERENCIA DE RECUPERACIONES SEGÚN NOTA GEF-LCR-LIN-AGA-0432-NOT/20 PARA PAGO DE INTERESES DE ACUERDO A CONTRATO DE FIDEICOMISO “PROGRAMA APOYO A LA EJECUCION DE LA INVERSION PUBLICA” FIRMADO ENTRE MINISTERIO DE PLANIFICACION Y EL FNDR, CORRESPONDIENTE AL GAM DE EL ALTO."/>
    <m/>
    <m/>
    <m/>
    <m/>
    <n v="0"/>
    <n v="128825.11"/>
    <s v="NO_CONCILIADO"/>
  </r>
  <r>
    <x v="34"/>
    <m/>
    <x v="34"/>
    <x v="83"/>
    <s v="F0004394"/>
    <s v="NTE"/>
    <n v="1405081"/>
    <m/>
    <s v="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RIBERALTA."/>
    <m/>
    <m/>
    <m/>
    <m/>
    <n v="0"/>
    <n v="102604.71"/>
    <s v="NO_CONCILIADO"/>
  </r>
  <r>
    <x v="34"/>
    <m/>
    <x v="34"/>
    <x v="83"/>
    <s v="F0004394"/>
    <s v="NTE"/>
    <n v="1402771"/>
    <m/>
    <s v="A:00099021001 TRANSFERENCIA DE RECUPERACIONES SEGÚN NOTA GEF-LCR-LIN-AGA-0432-NOT/20 PARA PAGO DE INTERESES DE ACUERDO A CONTRATO DE FIDEICOMISO “PROGRAMA APOYO A LA EJECUCION DE LA INVERSION PUBLICA” FIRMADO ENTRE MINISTERIO DE PLANIFICACION Y EL FNDR, CORRESPONDIENTE AL GAD DE CHUQUISACA."/>
    <m/>
    <m/>
    <m/>
    <m/>
    <n v="0"/>
    <n v="283127.86"/>
    <s v="NO_CONCILIADO"/>
  </r>
  <r>
    <x v="34"/>
    <m/>
    <x v="34"/>
    <x v="83"/>
    <s v="F0004394"/>
    <s v="NTE"/>
    <n v="1410936"/>
    <m/>
    <s v="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FERNANDEZ ALONSO."/>
    <m/>
    <m/>
    <m/>
    <m/>
    <n v="0"/>
    <n v="264255.15000000002"/>
    <s v="NO_CONCILIADO"/>
  </r>
  <r>
    <x v="34"/>
    <m/>
    <x v="34"/>
    <x v="83"/>
    <s v="F0004394"/>
    <s v="NTE"/>
    <n v="1410944"/>
    <m/>
    <s v="A:00099021001 TRANSFERENCIA DE RECUPERACIONES SEGÚN NOTA GEF-LCR-LIN-AGA-0432-NOT/20 PARA PAGO DE INTERESES DE ACUERDO A CONTRATO DE FIDEICOMISO “PROGRAMA APOYO A LA EJECUCION DE LA INVERSION PUBLICA” FIRMADO ENTRE MINISTERIO DE PLANIFICACION Y EL FNDR, CORRESPONDIENTE AL GAD DE TARIJA."/>
    <m/>
    <m/>
    <m/>
    <m/>
    <n v="0"/>
    <n v="300916.65000000002"/>
    <s v="NO_CONCILIADO"/>
  </r>
  <r>
    <x v="16"/>
    <m/>
    <x v="16"/>
    <x v="83"/>
    <s v="G13132190002"/>
    <s v="CRV"/>
    <n v="1313219"/>
    <m/>
    <s v="REGULARIZACION DE TRANSFERENCIA DEL EXTERIOR SEGUN SWIFT NO.5080 DE FECHA 06/05/2020 ORDENANTE: EMBAJADA DE BOLIVIA EN MEXICO REF:GESTORIA CONSULAR MARZO 2020 LIB. 00010011102 MIN.RELACIONES EXTERIORES - GESTORIA CONSULAR LEY Nº 3108"/>
    <m/>
    <m/>
    <m/>
    <m/>
    <n v="0"/>
    <n v="11277.84"/>
    <s v="NO_CONCILIADO"/>
  </r>
  <r>
    <x v="16"/>
    <m/>
    <x v="16"/>
    <x v="83"/>
    <s v="G13132200001"/>
    <s v="CVD"/>
    <n v="1313220"/>
    <m/>
    <s v="COBRO COSTOS DE PAPELERIA POR REGULARIZACION DE TRANSFERENCIA DEL EXTERIOR POR ORDEN DE EMBAJADA DE BOLIVIA EN MEXICO REF:GESTORIA CONSULAR MARZO 2020 LIB. 00010011102 MIN.RELACIONES EXTERIORES - GESTORIA CONSULAR LEY Nº 3108"/>
    <m/>
    <m/>
    <m/>
    <m/>
    <n v="50"/>
    <n v="0"/>
    <s v="NO_CONCILIADO"/>
  </r>
  <r>
    <x v="10"/>
    <m/>
    <x v="10"/>
    <x v="83"/>
    <s v="G13132180001"/>
    <s v="CVD"/>
    <n v="1313218"/>
    <m/>
    <s v="COBRO COSTOS DE PAPELERIA POR REGULARIZACION DE TRANSFERENCIA DEL EXTERIOR POR ORDEN DE CORPORACION PETROLERA S.A., FECHA VALOR 04-05-2020 LIB. 00513062001 YPFB-OPERACIONES PLANTA DE SEPARACION DE LIQUIDOS RIO GRANDE"/>
    <m/>
    <m/>
    <m/>
    <m/>
    <n v="50"/>
    <n v="0"/>
    <s v="NO_CONCILIADO"/>
  </r>
  <r>
    <x v="10"/>
    <m/>
    <x v="10"/>
    <x v="83"/>
    <s v="G13132910001"/>
    <s v="CVD"/>
    <n v="1313291"/>
    <m/>
    <s v="COBRO COSTOS DE PAPELERIA SEGUN TRANSFERENCIA DEL EXTERIOR POR ORDEN DE PETROLEO BRASILEIRO S.A. PETROBRAS, FECHA VALOR 05-05-20 LIB. 00513012007 YPFB - RECURSOS NACIONALIZACIÓN"/>
    <m/>
    <m/>
    <m/>
    <m/>
    <n v="50"/>
    <n v="0"/>
    <s v="NO_CONCILIADO"/>
  </r>
  <r>
    <x v="5"/>
    <m/>
    <x v="5"/>
    <x v="84"/>
    <s v="S09830020003"/>
    <s v="COB"/>
    <n v="983002"/>
    <m/>
    <s v="||TRANSFERENCIA DE FONDOS S/G. MENSAJE SWIFT NRO. 5270 Y CORREO ELECTRÓNICO DE LA AGENCIA BOLIVIANA DE CORREOS DE LA FECHA. DEBITO DE LA LIBRETA 00383012001INGRESOS AGENCIA BOLIVIANA DE CORREOS; COBRO UTILES DE ESCRITORIO."/>
    <m/>
    <m/>
    <m/>
    <m/>
    <n v="50"/>
    <n v="0"/>
    <s v="NO_CONCILIADO"/>
  </r>
  <r>
    <x v="16"/>
    <m/>
    <x v="16"/>
    <x v="84"/>
    <s v="G13137620002"/>
    <s v="CRV"/>
    <n v="1313762"/>
    <m/>
    <s v="REGULARIZACION DE TRANSFERENCIA DEL EXTERIOR SEGUN SWIFT NO.5192 DE FECHA 07/05/2020 ORDENANTE: EMBAJADA DE BOLIVIA EN BELGICA REF:GESTORIA CONSULAR SEP 2019 A MARZO 2020 LIB. 00010011102 MIN.RELACIONES EXTERIORES - GESTORIA CONSULAR LEY Nº 3108"/>
    <m/>
    <m/>
    <m/>
    <m/>
    <n v="0"/>
    <n v="15503.6"/>
    <s v="NO_CONCILIADO"/>
  </r>
  <r>
    <x v="16"/>
    <m/>
    <x v="16"/>
    <x v="84"/>
    <s v="G13137630001"/>
    <s v="CVD"/>
    <n v="1313763"/>
    <m/>
    <s v="COBRO COSTOS DE PAPELERIA POR REGULARIZACION DE TRANSFERENCIA DEL EXTERIOR POR ORDEN DE EMBAJADA DE BOLIVIA EN BELGICA REF:GESTORIA CONSULAR SEP 2019 A MARZO 2020 LIB. 00010011102 MIN.RELACIONES EXTERIORES - GESTORIA CONSULAR LEY Nº 3108"/>
    <m/>
    <m/>
    <m/>
    <m/>
    <n v="50"/>
    <n v="0"/>
    <s v="NO_CONCILIADO"/>
  </r>
  <r>
    <x v="29"/>
    <m/>
    <x v="29"/>
    <x v="84"/>
    <s v="G13137640004"/>
    <s v="DVD"/>
    <n v="10790"/>
    <m/>
    <s v="VENTA DE DIVISAS CON TRANSFERENCIA DE FONDOS A SOLICITUD DE MINISTERIO DE EDUCACION SEGUN SOLICITUD 10790 REF: TRANSFERENCIA PARA RODRIGO RODRIGUEZ DELGADILLO EQUIVALENTES 2.164,19 USD LIB. 00099021001 TGN-RECURSOS ORDINARIOS (3987) POR DIFERENCIAL CAMBIARIO"/>
    <m/>
    <m/>
    <m/>
    <m/>
    <n v="147.80000000000001"/>
    <n v="0"/>
    <s v="NO_CONCILIADO"/>
  </r>
  <r>
    <x v="29"/>
    <m/>
    <x v="29"/>
    <x v="84"/>
    <s v="G13137650004"/>
    <s v="DVD"/>
    <n v="10789"/>
    <m/>
    <s v="VENTA DE DIVISAS CON TRANSFERENCIA DE FONDOS A SOLICITUD DE MINISTERIO DE EDUCACION SEGUN SOLICITUD 10789 REF: TRANSFERENCIA APARA MARIELA ARNOLD HUANCA EQUIVALENTES 2.164,19 USD LIB. 00099021001 TGN-RECURSOS ORDINARIOS (3987) POR DIFERENCIAL CAMBIARIO"/>
    <m/>
    <m/>
    <m/>
    <m/>
    <n v="147.80000000000001"/>
    <n v="0"/>
    <s v="NO_CONCILIADO"/>
  </r>
  <r>
    <x v="29"/>
    <m/>
    <x v="29"/>
    <x v="84"/>
    <s v="G13137670004"/>
    <s v="DVD"/>
    <n v="10787"/>
    <m/>
    <s v="VENTA DE DIVISAS CON TRANSFERENCIA DE FONDOS A SOLICITUD DE MINISTERIO DE EDUCACION SEGUN SOLICITUD 10787 REF: TRANSFERENCIA PARA JORGE MARCELO FUNES MARTINEZ EQUIVALENTES 2.597,03 USD LIB. 00099021001 TGN-RECURSOS ORDINARIOS (3987) POR DIFERENCIAL CAMBIARIO"/>
    <m/>
    <m/>
    <m/>
    <m/>
    <n v="177.35"/>
    <n v="0"/>
    <s v="NO_CONCILIADO"/>
  </r>
  <r>
    <x v="29"/>
    <m/>
    <x v="29"/>
    <x v="84"/>
    <s v="G13137660004"/>
    <s v="DVD"/>
    <n v="10788"/>
    <m/>
    <s v="VENTA DE DIVISAS CON TRANSFERENCIA DE FONDOS A SOLICITUD DE MINISTERIO DE EDUCACION SEGUN SOLICITUD 10788 REF: TRANSFERENCIA PARA WAGENINGEN UNIVERSITY (JANE LEONOR ROQUE MAMANI) EQUIVALENTES 1.082,10 USD LIB. 00099021001 TGN-RECURSOS ORDINARIOS (3987) POR DIFERENCIAL CAMBIARIO"/>
    <m/>
    <m/>
    <m/>
    <m/>
    <n v="73.900000000000006"/>
    <n v="0"/>
    <s v="NO_CONCILIADO"/>
  </r>
  <r>
    <x v="29"/>
    <m/>
    <x v="29"/>
    <x v="84"/>
    <s v="G13137680004"/>
    <s v="DVD"/>
    <n v="10786"/>
    <m/>
    <s v="VENTA DE DIVISAS CON TRANSFERENCIA DE FONDOS A SOLICITUD DE MINISTERIO DE EDUCACION SEGUN SOLICITUD 10786 REF: TRANSFERENCIA PARA MARCO AUGUSTO HERBAS LOPEZ EQUIVALENTES 1.352,62 USD LIB. 00099021001 TGN-RECURSOS ORDINARIOS (3987) POR DIFERENCIAL CAMBIARIO"/>
    <m/>
    <m/>
    <m/>
    <m/>
    <n v="92.39"/>
    <n v="0"/>
    <s v="NO_CONCILIADO"/>
  </r>
  <r>
    <x v="29"/>
    <m/>
    <x v="29"/>
    <x v="84"/>
    <s v="G13137690004"/>
    <s v="DVD"/>
    <n v="10785"/>
    <m/>
    <s v="VENTA DE DIVISAS CON TRANSFERENCIA DE FONDOS A SOLICITUD DE MINISTERIO DE EDUCACION SEGUN SOLICITUD 10785 REF: TRANSFERENCIA PARA ANGELA ISABEL PEDREGAL MONTES EQUIVALENTES 773,70 USD LIB. 00099021001 TGN-RECURSOS ORDINARIOS (3987) POR DIFERENCIAL CAMBIARIO"/>
    <m/>
    <m/>
    <m/>
    <m/>
    <n v="52.82"/>
    <n v="0"/>
    <s v="NO_CONCILIADO"/>
  </r>
  <r>
    <x v="29"/>
    <m/>
    <x v="29"/>
    <x v="84"/>
    <s v="G13137700004"/>
    <s v="DVD"/>
    <n v="10784"/>
    <m/>
    <s v="VENTA DE DIVISAS CON TRANSFERENCIA DE FONDOS A SOLICITUD DE MINISTERIO DE EDUCACION SEGUN SOLICITUD 10784 REF: TRANSFERENCIA PARA LUIS ANDRES MOLLERICON TITIRICO EQUIVALENTES 1.298,51 USD LIB. 00099021001 TGN-RECURSOS ORDINARIOS (3987) POR DIFERENCIAL CAMBIARIO"/>
    <m/>
    <m/>
    <m/>
    <m/>
    <n v="88.67"/>
    <n v="0"/>
    <s v="NO_CONCILIADO"/>
  </r>
  <r>
    <x v="29"/>
    <m/>
    <x v="29"/>
    <x v="84"/>
    <s v="G13137710004"/>
    <s v="DVD"/>
    <n v="10781"/>
    <m/>
    <s v="VENTA DE DIVISAS CON TRANSFERENCIA DE FONDOS A SOLICITUD DE MINISTERIO DE EDUCACION SEGUN SOLICITUD 10781 REF: TRANSFERENCIA PARA RAUL CALANI JIMENEZ EQUIVALENTES 274,02 USD LIB. 00099021001 TGN-RECURSOS ORDINARIOS (3987) POR DIFERENCIAL CAMBIARIO"/>
    <m/>
    <m/>
    <m/>
    <m/>
    <n v="18.690000000000001"/>
    <n v="0"/>
    <s v="NO_CONCILIADO"/>
  </r>
  <r>
    <x v="10"/>
    <m/>
    <x v="10"/>
    <x v="84"/>
    <s v="G13137790001"/>
    <s v="CVD"/>
    <n v="1313779"/>
    <m/>
    <s v="COBRO COSTOS DE PAPELERIA SEGUN TRANSFERENCIA DEL EXTERIOR POR ORDEN DE PUMA ENERGY PARAGUAY S.A., FECHA VALOR 06-05-20 LIB. 00513062001 YPFB-OPERACIONES PLANTA DE SEPARACION DE LIQUIDOS RIO GRANDE"/>
    <m/>
    <m/>
    <m/>
    <m/>
    <n v="50"/>
    <n v="0"/>
    <s v="NO_CONCILIADO"/>
  </r>
  <r>
    <x v="29"/>
    <m/>
    <x v="29"/>
    <x v="84"/>
    <s v="S09830580001"/>
    <s v="DEV"/>
    <n v="983058"/>
    <m/>
    <s v="||VENTA DE DIVISAS SEGÚN SWIFT DEL BANQUERO NO.5281 DE LA FECHA, POR COBRO DE COMISIONES DE EUR 15 POR TRANSFERENCIA DE FONDOS AL EXTERIOR DE EUR 4.846,06 DE FECHA VALOR 08-04-20 DEL MIN.DE EDUCACIÓN REF:PAGO HERBAS LOPEZ MARGO AUGUSTO LIBRETA 00099021001 TGN RECURSOS ORDINARIOS"/>
    <m/>
    <m/>
    <m/>
    <m/>
    <n v="112.75"/>
    <n v="0"/>
    <s v="NO_CONCILIADO"/>
  </r>
  <r>
    <x v="29"/>
    <m/>
    <x v="29"/>
    <x v="84"/>
    <s v="S09830580004"/>
    <s v="COB"/>
    <n v="983058"/>
    <m/>
    <s v="||VENTA DE DIVISAS SEGÚN SWIFT DEL BANQUERO NO.5281 DE LA FECHA, POR COBRO DE COMISIONES DE EUR 15 POR TRANSFERENCIA DE FONDOS AL EXTERIOR DE EUR 4.846,06 DE FECHA VALOR 08-04-20 DEL MIN.DE EDUCACIÓN REF:PAGO HERBAS LOPEZ MARGO AUGUSTO CGO.LIBRETA 00099021001 TGN RECURSOS ORDINARIOS (UTILES DE ESCRITORIO)"/>
    <m/>
    <m/>
    <m/>
    <m/>
    <n v="50"/>
    <n v="0"/>
    <s v="NO_CONCILIADO"/>
  </r>
  <r>
    <x v="34"/>
    <m/>
    <x v="34"/>
    <x v="85"/>
    <s v="F0004412"/>
    <s v="NTE"/>
    <n v="1410960"/>
    <m/>
    <s v="A:00099021001 TRANSFERENCIA DE RECUPERACIONES SEGUN NOTA INTERNA GEF-LCR-LIN-TMR-0433-NOT/20 POR CONCEPTO DE INTERES DE ACUERDO A CONTRATO DE FIDEICOMISO &quot;FINANCIAMIENTO UNVERSIDADES PUBLICAS AUTONOMAS&quot; FIRMADO ENTRE EL MPD Y EL FNDR (UNIVERSIDAD TOMAS FRIAS)"/>
    <m/>
    <m/>
    <m/>
    <m/>
    <n v="0"/>
    <n v="16650.560000000001"/>
    <s v="CONCILIADO_PARCIAL"/>
  </r>
  <r>
    <x v="34"/>
    <m/>
    <x v="34"/>
    <x v="85"/>
    <s v="F0004412"/>
    <s v="NTE"/>
    <n v="1410958"/>
    <m/>
    <s v="A:00099021001 TRANSFERENCIA DE RECUPERACIONES SEGUN NOTA INTERNA GEF-LCR-LIN-TMR-0433-NOT/20 POR CONCEPTO DE CAPITAL E INTERES DE ACUERDO A CONTRATO DE FIDEICOMISO &quot;FINANCIAMIENTO UNVERSIDADES PUBLICAS AUTONOMAS&quot; FIRMADO ENTRE EL MPD Y EL FNDR (UNIVERSIDAD SIGLO XX)"/>
    <m/>
    <m/>
    <m/>
    <m/>
    <n v="0"/>
    <n v="475111.87"/>
    <s v="NO_CONCILIADO"/>
  </r>
  <r>
    <x v="34"/>
    <m/>
    <x v="34"/>
    <x v="85"/>
    <s v="F0004412"/>
    <s v="NTE"/>
    <n v="1405123"/>
    <m/>
    <s v="A:00099021001 TRANSFERENCIA DE RECUPERACIONES SEGUN NOTA INTERNA GEF-LCR-LIN-TMR-0433-NOT/20 POR CONCEPTO DE CAPITAL E INTERES DE ACUERDO A CONTRATO DE FIDEICOMISO &quot;FINANCIAMIENTO UNVERSIDADES PUBLICAS AUTONOMAS&quot; FIRMADO ENTRE EL MPD Y EL FNDR (UNIVERSIDAD AMAZONICA DE PANDO)"/>
    <m/>
    <m/>
    <m/>
    <m/>
    <n v="0"/>
    <n v="413450.64"/>
    <s v="NO_CONCILIADO"/>
  </r>
  <r>
    <x v="34"/>
    <m/>
    <x v="34"/>
    <x v="85"/>
    <s v="F0004412"/>
    <s v="NTE"/>
    <n v="1405121"/>
    <m/>
    <s v="A:00099021001 TRANSFERENCIA DE RECUPERACIONES SEGUN NOTA INTERNA GEF-LCR-LIN-TMR-0433-NOT/20 POR CONCEPTO DE CAPITAL E INTERES DE ACUERDO A CONTRATO DE FIDEICOMISO &quot;FINANCIAMIENTO UNVERSIDADES PUBLICAS AUTONOMAS&quot; FIRMADO ENTRE EL MPD Y EL FNDR (UNIVERSIDAD TECNICA DE ORURO)"/>
    <m/>
    <m/>
    <m/>
    <m/>
    <n v="0"/>
    <n v="333981.28000000003"/>
    <s v="NO_CONCILIADO"/>
  </r>
  <r>
    <x v="16"/>
    <m/>
    <x v="16"/>
    <x v="85"/>
    <s v="G13140380002"/>
    <s v="CRV"/>
    <n v="1314038"/>
    <m/>
    <s v="REGULARIZACION DE TRANSFERENCIA DEL EXTERIOR SEGUN SWIFT NO.5261 DE FECHA 08/05/2020 ORDENANTE: CONSULADO DE BOLIVIA ANTOFAGASTA-CHILE REF:GESTORIA CONSULAR ABRIL 2020 LIB. 00010011102 MIN.RELACIONES EXTERIORES - GESTORIA CONSULAR LEY Nº 3108"/>
    <m/>
    <m/>
    <m/>
    <m/>
    <n v="0"/>
    <n v="25690.7"/>
    <s v="NO_CONCILIADO"/>
  </r>
  <r>
    <x v="12"/>
    <m/>
    <x v="12"/>
    <x v="85"/>
    <s v="S09831110002"/>
    <s v="CRV"/>
    <n v="983111"/>
    <m/>
    <s v="||TRANSFERENCIA A LA CUENTA UNICA DEL TESORO IMPORTES RETENIDOS A JULIO HUMEREZ QUIROZ POR REMUNERACION MAXIMA CORRESPONDIENTE AL MES DE ABRIL/2020 - LIBRETA N° 00099021001. S/G DOCUMENTOS ADJUNTOS Y ROC N° 227/2020 DEL DCR. TRANF. POR REMUNERACION MAXIMA - JULIO HUMEREZ QUIROZ MES DE ABRIL/2020 LIBRETA N° 00099021001"/>
    <m/>
    <m/>
    <m/>
    <m/>
    <n v="0"/>
    <n v="5025.45"/>
    <s v="NO_CONCILIADO"/>
  </r>
  <r>
    <x v="78"/>
    <m/>
    <x v="78"/>
    <x v="85"/>
    <s v="S09832120003"/>
    <s v="COB"/>
    <n v="983212"/>
    <m/>
    <s v="||TRANSFERENCIA DE FONDOS S/G. MENSAJES SWIFT NROS. 5285 Y 5284 DE LA FECHA. (SECTOR PÚBLICO - SOBREVUELOS). DEBITO DE LA LIBRETA 00117012001 DGAC, REPOSICION UTILES DE ESCRITORIO."/>
    <m/>
    <m/>
    <m/>
    <m/>
    <n v="50"/>
    <n v="0"/>
    <s v="NO_CONCILIADO"/>
  </r>
  <r>
    <x v="78"/>
    <m/>
    <x v="78"/>
    <x v="85"/>
    <s v="S09832260003"/>
    <s v="COB"/>
    <n v="983226"/>
    <m/>
    <s v="||REGULARIZACION DEL COMPROBANTE CONTABLE N° 0983004 DE F.07-05-2020 EN ATENCIÓN A CORREOS ELECTRONICOS DE LA DGAC Y AASANA. DEBITO LIBRETA N° 00117012001 DGAC, COBRO EMISION COMPROBANTE CONTABLE DE LA FECHA."/>
    <m/>
    <m/>
    <m/>
    <m/>
    <n v="50"/>
    <n v="0"/>
    <s v="NO_CONCILIADO"/>
  </r>
  <r>
    <x v="16"/>
    <m/>
    <x v="16"/>
    <x v="85"/>
    <s v="G13140390001"/>
    <s v="CVD"/>
    <n v="1314039"/>
    <m/>
    <s v="COBRO COSTOS DE PAPELERIA POR REGULARIZACION DE TRANSFERENCIA DEL EXTERIOR POR ORDEN DE CONSULADO DE BOLIVIA ANTOFAGASTA-CHILE REF:GESTORIA CONSULAR ABRIL 2020 LIB. 00010011102 MIN.RELACIONES EXTERIORES - GESTORIA CONSULAR LEY Nº 3108"/>
    <m/>
    <m/>
    <m/>
    <m/>
    <n v="50"/>
    <n v="0"/>
    <s v="NO_CONCILIADO"/>
  </r>
  <r>
    <x v="29"/>
    <m/>
    <x v="29"/>
    <x v="85"/>
    <s v="G13141740004"/>
    <s v="DVD"/>
    <n v="10778"/>
    <m/>
    <s v="VENTA DE DIVISAS CON TRANSFERENCIA DE FONDOS A SOLICITUD DE MINISTERIO DE EDUCACION SEGUN SOLICITUD 10778 REF: TRANSFERENCIA PARA NATALIA PEREIRA GUTIERREZ EQUIVALENTES 1.059,58 USD LIB. 00099021001 TGN-RECURSOS ORDINARIOS (3987) POR DIFERENCIAL CAMBIARIO"/>
    <m/>
    <m/>
    <m/>
    <m/>
    <n v="58.98"/>
    <n v="0"/>
    <s v="NO_CONCILIADO"/>
  </r>
  <r>
    <x v="29"/>
    <m/>
    <x v="29"/>
    <x v="85"/>
    <s v="G13141750004"/>
    <s v="DVD"/>
    <n v="10779"/>
    <m/>
    <s v="VENTA DE DIVISAS CON TRANSFERENCIA DE FONDOS A SOLICITUD DE MINISTERIO DE EDUCACION SEGUN SOLICITUD 10779 REF: TRANSFERENCIA PARA RUBEN LOPEZ LEMA EQUIVALENTES 1.142,61 USD LIB. 00099021001 TGN-RECURSOS ORDINARIOS (3987) POR DIFERENCIAL CAMBIARIO"/>
    <m/>
    <m/>
    <m/>
    <m/>
    <n v="72.099999999999994"/>
    <n v="0"/>
    <s v="NO_CONCILIADO"/>
  </r>
  <r>
    <x v="11"/>
    <m/>
    <x v="11"/>
    <x v="86"/>
    <s v="G13145460003"/>
    <s v="COB"/>
    <n v="13543"/>
    <m/>
    <s v="PAGO A CAF PRÉSTAMO CFA006843 VCTO. 11-05-2020 POR CUENTA DE TGN , NTI. 013543 VALOR 11-05-2020 CAPITAL USD 21.590,50 INTERESES USD 8.446,10 CTA. 3987 CUENTA UNICA DEL TESORO LIB. 00099021001 REF.: COMISIONES BANCARIAS"/>
    <m/>
    <m/>
    <m/>
    <m/>
    <n v="414.27"/>
    <n v="0"/>
    <s v="NO_CONCILIADO"/>
  </r>
  <r>
    <x v="16"/>
    <m/>
    <x v="16"/>
    <x v="86"/>
    <s v="G13147120002"/>
    <s v="CRV"/>
    <n v="1314712"/>
    <m/>
    <s v="REGULARIZACION DE TRANSFERENCIA DEL EXTERIOR SEGUN SWIFT NO.4342 DE FECHA 11/05/2020 ORDENANTE: CONSULADO GENERAL DE BOLIVIA EN MILAN-ITALIA REF:GESTORIA CONSULAR MARZO 2020 LIB. 00010011102 MIN.RELACIONES EXTERIORES - GESTORIA CONSULAR LEY Nº 3108"/>
    <m/>
    <m/>
    <m/>
    <m/>
    <n v="0"/>
    <n v="38901.410000000003"/>
    <s v="NO_CONCILIADO"/>
  </r>
  <r>
    <x v="16"/>
    <m/>
    <x v="16"/>
    <x v="86"/>
    <s v="G13147140002"/>
    <s v="CRV"/>
    <n v="1314714"/>
    <m/>
    <s v="REGULARIZACION DE TRANSFERENCIA DEL EXTERIOR SEGUN SWIFT NO.4423 DE FECHA 11/05/2020 ORDENANTE: EMBAJADA DE BOLIVIA ASUNCION-PARAGUAY REF:GESTORIA CONSULAR NOVIEMBRE 2018 A MARZO 2020 LIB. 00010011102 MIN.RELACIONES EXTERIORES - GESTORIA CONSULAR LEY Nº 3108"/>
    <m/>
    <m/>
    <m/>
    <m/>
    <n v="0"/>
    <n v="9686.32"/>
    <s v="NO_CONCILIADO"/>
  </r>
  <r>
    <x v="16"/>
    <m/>
    <x v="16"/>
    <x v="86"/>
    <s v="G13147160002"/>
    <s v="CRV"/>
    <n v="1314716"/>
    <m/>
    <s v="REGULARIZACION DE TRANSFERENCIA DEL EXTERIOR SEGUN SWIFT NO.4459 DE FECHA 11/05/2020 ORDENANTE: EMBAJADA DE BOLIVIA OTTAWA-CANADA REF:GESTORIA CONSULAR MARZO 2020 LIB. 00010011102 MIN.RELACIONES EXTERIORES - GESTORIA CONSULAR LEY Nº 3108"/>
    <m/>
    <m/>
    <m/>
    <m/>
    <n v="0"/>
    <n v="6757.1"/>
    <s v="NO_CONCILIADO"/>
  </r>
  <r>
    <x v="16"/>
    <m/>
    <x v="16"/>
    <x v="86"/>
    <s v="G13147180002"/>
    <s v="CRV"/>
    <n v="1314718"/>
    <m/>
    <s v="REGULARIZACION DE TRANSFERENCIA DEL EXTERIOR SEGUN SWIFT NO.4855 DE FECHA 11/05/2020 ORDENANTE: CONSULADO GENERAL DE BOLIVIA SAN PABLO- BRASIL REF:GESTORIA CONSULAR MARZO 2020 LIB. 00010011102 MIN.RELACIONES EXTERIORES - GESTORIA CONSULAR LEY Nº 3108"/>
    <m/>
    <m/>
    <m/>
    <m/>
    <n v="0"/>
    <n v="98029.4"/>
    <s v="NO_CONCILIADO"/>
  </r>
  <r>
    <x v="12"/>
    <m/>
    <x v="12"/>
    <x v="86"/>
    <s v="S09833720002"/>
    <s v="CRV"/>
    <n v="983372"/>
    <m/>
    <s v="||TRANSFERENCIA AL T.G.N. EN CUMPLIMIENTO AL ART.8 DE LA LEY 211, DISPOSICION FINAL 5TA.DE LA LEY 1267 Y ART.23 DEL D.S.4126 POR REEMBOLSO DEL BONO JUANA AZURDUY ABRIL/20 S/G BCB-HRE-TGL-2020-4524; R.D. 162/19; NOTA MEFP/VTCP /DGPOT/ UPCFTGN/N°616/20 Y F.TRANSF.3 DE GADM TRANSFERENCIA A LA LIBRETA 00099021001 TGN-RECURSOS ORDINARIOS (3987)"/>
    <m/>
    <m/>
    <m/>
    <m/>
    <n v="0"/>
    <n v="4536820"/>
    <s v="NO_CONCILIADO"/>
  </r>
  <r>
    <x v="78"/>
    <m/>
    <x v="78"/>
    <x v="86"/>
    <s v="S09833560003"/>
    <s v="COB"/>
    <n v="983356"/>
    <m/>
    <s v="||TRANSFERENCIA DE FONDOS S/G. MENSAJES SWIFT NRO. 5317 Y 5315 DE LA FECHA. (SECTOR PÚBLICO - SOBREVUELOS). DEBITO DE LA LIBRETA 00117012001 DGAC, REPOSICION UTILES DE ESCRITORIO."/>
    <m/>
    <m/>
    <m/>
    <m/>
    <n v="50"/>
    <n v="0"/>
    <s v="NO_CONCILIADO"/>
  </r>
  <r>
    <x v="21"/>
    <m/>
    <x v="21"/>
    <x v="86"/>
    <s v="S09833580003"/>
    <s v="COB"/>
    <n v="983358"/>
    <m/>
    <s v="||TRANSFERENCIA DE FONDOS S/G. MENSAJES SWIFT NROS. 5312 Y 5311 DE LA FECHA. (SECTOR PÚBLICO - SERVICIOS). DEBITO DE LA LIBRETA 00119012001 ADSIB, REPOSICION UTILES DE ESCRITORIO."/>
    <m/>
    <m/>
    <m/>
    <m/>
    <n v="50"/>
    <n v="0"/>
    <s v="NO_CONCILIADO"/>
  </r>
  <r>
    <x v="21"/>
    <m/>
    <x v="21"/>
    <x v="86"/>
    <s v="S09833610003"/>
    <s v="COB"/>
    <n v="983361"/>
    <m/>
    <s v="||REGULARIZACIÓN DE NUESTRA OPERACIÓN NRO. 0982497 DE F. 23/04/2020 EN ATENCIÓN A CORREO ELECTRÓNICO DE LA ADSIB. DEBITO DE LA LIBRETA 00119012001 ADSIB, REPOSICION UTILES DE ESCRITORIO."/>
    <m/>
    <m/>
    <m/>
    <m/>
    <n v="50"/>
    <n v="0"/>
    <s v="NO_CONCILIADO"/>
  </r>
  <r>
    <x v="10"/>
    <m/>
    <x v="10"/>
    <x v="86"/>
    <s v="G13145470003"/>
    <s v="CVD"/>
    <n v="1314547"/>
    <m/>
    <s v="PROVISION DE FONDOS A SOLICITUD DE YACIMIENTOS PETROLIFEROS FISCALES BOLIVIANOS SEGUN SOLICITUD YPFB-0190-2020 REF: PAGO A GAS TRANSBOLIVIANO SA POR SERV INT DE TRANSP DE GN ME POR EL MES DE MARZO 2020 LIB. 00513012007 YPFB - RECURSOS NACIONALIZACIÓN"/>
    <m/>
    <m/>
    <m/>
    <m/>
    <n v="50"/>
    <n v="0"/>
    <s v="NO_CONCILIADO"/>
  </r>
  <r>
    <x v="29"/>
    <m/>
    <x v="29"/>
    <x v="86"/>
    <s v="G13146200004"/>
    <s v="DVD"/>
    <n v="10772"/>
    <m/>
    <s v="VENTA DE DIVISAS CON TRANSFERENCIA DE FONDOS A SOLICITUD DE MINISTERIO DE EDUCACION SEGUN SOLICITUD 10772 REF: TRANSFER OF RESOURCES FOR JAIME TORRICO ACHA EQUIVALENTES 2.526,96 USD LIB. 00099021001 TGN-RECURSOS ORDINARIOS (3987) POR DIFERENCIAL CAMBIARIO"/>
    <m/>
    <m/>
    <m/>
    <m/>
    <n v="245.84"/>
    <n v="0"/>
    <s v="NO_CONCILIADO"/>
  </r>
  <r>
    <x v="29"/>
    <m/>
    <x v="29"/>
    <x v="86"/>
    <s v="G13146210004"/>
    <s v="DVD"/>
    <n v="10773"/>
    <m/>
    <s v="VENTA DE DIVISAS CON TRANSFERENCIA DE FONDOS A SOLICITUD DE MINISTERIO DE EDUCACION SEGUN SOLICITUD 10773 REF: TRANSFER OF RESOURCES FOR LUIS GASTON LORA SARAVIA EQUIVALENTES 1.263,47 USD LIB. 00099021001 TGN-RECURSOS ORDINARIOS (3987) POR DIFERENCIAL CAMBIARIO"/>
    <m/>
    <m/>
    <m/>
    <m/>
    <n v="122.88"/>
    <n v="0"/>
    <s v="NO_CONCILIADO"/>
  </r>
  <r>
    <x v="29"/>
    <m/>
    <x v="29"/>
    <x v="86"/>
    <s v="G13146220004"/>
    <s v="DVD"/>
    <n v="10797"/>
    <m/>
    <s v="VENTA DE DIVISAS CON TRANSFERENCIA DE FONDOS A SOLICITUD DE MINISTERIO DE EDUCACION SEGUN SOLICITUD 10797 REF: TRANSFER OF RESOURCES FOR ADRIAN ROJAS AREVALO EQUIVALENTES 2.526,96 USD LIB. 00099021001 TGN-RECURSOS ORDINARIOS (3987) POR DIFERENCIAL CAMBIARIO"/>
    <m/>
    <m/>
    <m/>
    <m/>
    <n v="245.84"/>
    <n v="0"/>
    <s v="NO_CONCILIADO"/>
  </r>
  <r>
    <x v="29"/>
    <m/>
    <x v="29"/>
    <x v="86"/>
    <s v="G13146230004"/>
    <s v="DVD"/>
    <n v="10798"/>
    <m/>
    <s v="VENTA DE DIVISAS CON TRANSFERENCIA DE FONDOS A SOLICITUD DE MINISTERIO DE EDUCACION SEGUN SOLICITUD 10798 REF: TRANSFER OF RESOURCES FOR ALISON RAISA QUIROZ VASQUEZ EQUIVALENTES 1.263,47 USD LIB. 00099021001 TGN-RECURSOS ORDINARIOS (3987) POR DIFERENCIAL CAMBIARIO"/>
    <m/>
    <m/>
    <m/>
    <m/>
    <n v="122.88"/>
    <n v="0"/>
    <s v="NO_CONCILIADO"/>
  </r>
  <r>
    <x v="29"/>
    <m/>
    <x v="29"/>
    <x v="86"/>
    <s v="G13146240004"/>
    <s v="DVD"/>
    <n v="10800"/>
    <m/>
    <s v="VENTA DE DIVISAS CON TRANSFERENCIA DE FONDOS A SOLICITUD DE MINISTERIO DE EDUCACION SEGUN SOLICITUD 10800 REF: TRANSFER OF RESOURCES FOR ANNIE CECY ESPINOZA ARISPE EQUIVALENTES 1.263,47 USD LIB. 00099021001 TGN-RECURSOS ORDINARIOS (3987) POR DIFERENCIAL CAMBIARIO"/>
    <m/>
    <m/>
    <m/>
    <m/>
    <n v="122.88"/>
    <n v="0"/>
    <s v="NO_CONCILIADO"/>
  </r>
  <r>
    <x v="29"/>
    <m/>
    <x v="29"/>
    <x v="86"/>
    <s v="G13146250004"/>
    <s v="DVD"/>
    <n v="10799"/>
    <m/>
    <s v="VENTA DE DIVISAS CON TRANSFERENCIA DE FONDOS A SOLICITUD DE MINISTERIO DE EDUCACION SEGUN SOLICITUD 10799 REF: TRANSFER OF RESOURCES FOR ALVARO MARTIN ARREDONDO APARICIO EQUIVALENTES 2.526,96 USD LIB. 00099021001 TGN-RECURSOS ORDINARIOS (3987) POR DIFERENCIAL CAMBIARIO"/>
    <m/>
    <m/>
    <m/>
    <m/>
    <n v="245.84"/>
    <n v="0"/>
    <s v="NO_CONCILIADO"/>
  </r>
  <r>
    <x v="29"/>
    <m/>
    <x v="29"/>
    <x v="86"/>
    <s v="G13146260004"/>
    <s v="DVD"/>
    <n v="10796"/>
    <m/>
    <s v="VENTA DE DIVISAS CON TRANSFERENCIA DE FONDOS A SOLICITUD DE MINISTERIO DE EDUCACION SEGUN SOLICITUD 10796 REF: TRANSFER OF RESOURCES FOR LUIS ADOLFO SALINAS SAN MARTIN EQUIVALENTES 1.033,19 USD LIB. 00099021001 TGN-RECURSOS ORDINARIOS (3987) POR DIFERENCIAL CAMBIARIO"/>
    <m/>
    <m/>
    <m/>
    <m/>
    <n v="100.54"/>
    <n v="0"/>
    <s v="NO_CONCILIADO"/>
  </r>
  <r>
    <x v="29"/>
    <m/>
    <x v="29"/>
    <x v="86"/>
    <s v="G13146270004"/>
    <s v="DVD"/>
    <n v="10818"/>
    <m/>
    <s v="VENTA DE DIVISAS CON TRANSFERENCIA DE FONDOS A SOLICITUD DE MINISTERIO DE EDUCACION SEGUN SOLICITUD 10818 REF: TRANSFER OF RESOURCES FOR FABRICIO SUAREZ ROCHA EQUIVALENTES 2.526,96 USD LIB. 00099021001 TGN-RECURSOS ORDINARIOS (3987) POR DIFERENCIAL CAMBIARIO"/>
    <m/>
    <m/>
    <m/>
    <m/>
    <n v="245.84"/>
    <n v="0"/>
    <s v="NO_CONCILIADO"/>
  </r>
  <r>
    <x v="29"/>
    <m/>
    <x v="29"/>
    <x v="86"/>
    <s v="G13146280004"/>
    <s v="DVD"/>
    <n v="10780"/>
    <m/>
    <s v="VENTA DE DIVISAS CON TRANSFERENCIA DE FONDOS A SOLICITUD DE MINISTERIO DE EDUCACION SEGUN SOLICITUD 10780 REF: TRANSFER OF RESOURCES FOR UNIVERSITY OF GLASGOW (LUIS ADOLFO SALINAS SAN MARTIN) EQUIVALENTES 1.278,71 USD LIB. 00099021001 TGN-RECURSOS ORDINARIOS (3987) POR DIFERENCIAL CAMBIARIO"/>
    <m/>
    <m/>
    <m/>
    <m/>
    <n v="124.39"/>
    <n v="0"/>
    <s v="NO_CONCILIADO"/>
  </r>
  <r>
    <x v="29"/>
    <m/>
    <x v="29"/>
    <x v="86"/>
    <s v="G13146290004"/>
    <s v="DVD"/>
    <n v="10775"/>
    <m/>
    <s v="VENTA DE DIVISAS CON TRANSFERENCIA DE FONDOS A SOLICITUD DE MINISTERIO DE EDUCACION SEGUN SOLICITUD 10775 REF: TRANSFER OF RESOURCES FOR WILMER RUBEN URENA REYES EQUIVALENTES 2.526,96 USD LIB. 00099021001 TGN-RECURSOS ORDINARIOS (3987) POR DIFERENCIAL CAMBIARIO"/>
    <m/>
    <m/>
    <m/>
    <m/>
    <n v="245.84"/>
    <n v="0"/>
    <s v="NO_CONCILIADO"/>
  </r>
  <r>
    <x v="29"/>
    <m/>
    <x v="29"/>
    <x v="86"/>
    <s v="G13146300004"/>
    <s v="DVD"/>
    <n v="10774"/>
    <m/>
    <s v="VENTA DE DIVISAS CON TRANSFERENCIA DE FONDOS A SOLICITUD DE MINISTERIO DE EDUCACION SEGUN SOLICITUD 10774 REF: TRANSFER OF RESOURCES FOR FERNANDA ROJAS MICHAGA EQUIVALENTES 1.263,47 USD LIB. 00099021001 TGN-RECURSOS ORDINARIOS (3987) POR DIFERENCIAL CAMBIARIO"/>
    <m/>
    <m/>
    <m/>
    <m/>
    <n v="122.88"/>
    <n v="0"/>
    <s v="NO_CONCILIADO"/>
  </r>
  <r>
    <x v="16"/>
    <m/>
    <x v="16"/>
    <x v="86"/>
    <s v="G13147130001"/>
    <s v="CVD"/>
    <n v="1314713"/>
    <m/>
    <s v="COBRO COSTOS DE PAPELERIA POR REGULARIZACION DE TRANSFERENCIA DEL EXTERIOR POR ORDEN DE CONSULADO GENERAL DE BOLIVIA EN MILAN-ITALIA REF:GESTORIA CONSULAR MARZO 2020 LIB. 00010011102 MIN.RELACIONES EXTERIORES - GESTORIA CONSULAR LEY Nº 3108"/>
    <m/>
    <m/>
    <m/>
    <m/>
    <n v="50"/>
    <n v="0"/>
    <s v="NO_CONCILIADO"/>
  </r>
  <r>
    <x v="16"/>
    <m/>
    <x v="16"/>
    <x v="86"/>
    <s v="G13147150001"/>
    <s v="CVD"/>
    <n v="1314715"/>
    <m/>
    <s v="COBRO COSTOS DE PAPELERIA POR REGULARIZACION DE TRANSFERENCIA DEL EXTERIOR POR ORDEN DE EMBAJADA DE BOLIVIA ASUNCION-PARAGUAY REF:GESTORIA CONSULAR NOVIEMBRE 2018 A MARZO 2020 LIB. 00010011102 MIN.RELACIONES EXTERIORES - GESTORIA CONSULAR LEY Nº 3108"/>
    <m/>
    <m/>
    <m/>
    <m/>
    <n v="50"/>
    <n v="0"/>
    <s v="NO_CONCILIADO"/>
  </r>
  <r>
    <x v="16"/>
    <m/>
    <x v="16"/>
    <x v="86"/>
    <s v="G13147170001"/>
    <s v="CVD"/>
    <n v="1314717"/>
    <m/>
    <s v="COBRO COSTOS DE PAPELERIA POR REGULARIZACION DE TRANSFERENCIA DEL EXTERIOR POR ORDEN DE EMBAJADA DE BOLIVIA OTTAWA-CANADA REF:GESTORIA CONSULAR MARZO 2020 LIB. 00010011102 MIN.RELACIONES EXTERIORES - GESTORIA CONSULAR LEY Nº 3108"/>
    <m/>
    <m/>
    <m/>
    <m/>
    <n v="50"/>
    <n v="0"/>
    <s v="NO_CONCILIADO"/>
  </r>
  <r>
    <x v="16"/>
    <m/>
    <x v="16"/>
    <x v="86"/>
    <s v="G13147190001"/>
    <s v="CVD"/>
    <n v="1314719"/>
    <m/>
    <s v="COBRO COSTOS DE PAPELERIA POR REGULARIZACION DE TRANSFERENCIA DEL EXTERIOR POR ORDEN DE CONSULADO GENERAL DE BOLIVIA SAN PABLO- BRASIL REF:GESTORIA CONSULAR MARZO 2020 LIB. 00010011102 MIN.RELACIONES EXTERIORES - GESTORIA CONSULAR LEY Nº 3108"/>
    <m/>
    <m/>
    <m/>
    <m/>
    <n v="50"/>
    <n v="0"/>
    <s v="NO_CONCILIADO"/>
  </r>
  <r>
    <x v="16"/>
    <m/>
    <x v="16"/>
    <x v="86"/>
    <s v="G13147210001"/>
    <s v="CVD"/>
    <n v="1314721"/>
    <m/>
    <s v="COBRO COSTOS DE PAPELERIA POR REGULARIZACION DE TRANSFERENCIA DEL EXTERIOR POR ORDEN DE EMBAJADA DE BOLIVIA PARIS-FRANCIA REF:DEVOLUCION DE SALDOS GASTOS DE FUNCIONAMIENTO 2019 LIB. 00099021001 TGN-RECURSOS ORDINARIOS (3987)"/>
    <m/>
    <m/>
    <m/>
    <m/>
    <n v="50"/>
    <n v="0"/>
    <s v="NO_CONCILIADO"/>
  </r>
  <r>
    <x v="16"/>
    <m/>
    <x v="16"/>
    <x v="86"/>
    <s v="G13147230001"/>
    <s v="CVD"/>
    <n v="1314723"/>
    <m/>
    <s v="COBRO COSTOS DE PAPELERIA POR REGULARIZACION DE TRANSFERENCIA DEL EXTERIOR POR ORDEN DE EMBAJADA DE BOLIVIA VIENA-AUSTRIA REF:DEVOLUCION DE SALDOS GASTOS DE FUNCIONAMIENTO 2019 LIB. 00099021001 TGN-RECURSOS ORDINARIOS (3987)"/>
    <m/>
    <m/>
    <m/>
    <m/>
    <n v="50"/>
    <n v="0"/>
    <s v="NO_CONCILIADO"/>
  </r>
  <r>
    <x v="16"/>
    <m/>
    <x v="16"/>
    <x v="86"/>
    <s v="G13147800001"/>
    <s v="CVD"/>
    <n v="1314780"/>
    <m/>
    <s v="COBRO COSTOS DE PAPELERIA POR REGULARIZACION DE TRANSFERENCIA DEL EXTERIOR POR ORDEN DE CONSULADO DE BOLIVIA PUNO-PERU REF:DEVOLUCION DE SALDOS GASTOS DE FUNCIONAMIENTO 2019 LIB. 00099021001 TGN-RECURSOS ORDINARIOS (3987)"/>
    <m/>
    <m/>
    <m/>
    <m/>
    <n v="50"/>
    <n v="0"/>
    <s v="NO_CONCILIADO"/>
  </r>
  <r>
    <x v="16"/>
    <m/>
    <x v="16"/>
    <x v="86"/>
    <s v="G13147820001"/>
    <s v="CVD"/>
    <n v="1314782"/>
    <m/>
    <s v="COBRO COSTOS DE PAPELERIA POR REGULARIZACION DE TRANSFERENCIA DEL EXTERIOR POR ORDEN DE MISION PERMANENTE DE BOLIVIA EN EE.UU. EMBAJADA DE BOLIVIA REF:DEVOLUCION DE SALDOS GASTOS DE FUNCIONAMIENTO 2019 LIB. 00099021001 TGN-RECURSOS ORDINARIOS (3987)"/>
    <m/>
    <m/>
    <m/>
    <m/>
    <n v="50"/>
    <n v="0"/>
    <s v="NO_CONCILIADO"/>
  </r>
  <r>
    <x v="16"/>
    <m/>
    <x v="16"/>
    <x v="86"/>
    <s v="G13147840001"/>
    <s v="CVD"/>
    <n v="1314784"/>
    <m/>
    <s v="COBRO COSTOS DE PAPELERIA POR REGULARIZACION DE TRANSFERENCIA DEL EXTERIOR POR ORDEN DE CONSULADO GENERAL DE BOLIVIA EN RIO DE JANEIRO-BRASIL REF:DEVOLUCION DE SALDOS Y GASTOS DE FUNCIONAMIENTO 2019 LIB. 00099021001 TGN-RECURSOS ORDINARIOS (3987)"/>
    <m/>
    <m/>
    <m/>
    <m/>
    <n v="50"/>
    <n v="0"/>
    <s v="NO_CONCILIADO"/>
  </r>
  <r>
    <x v="10"/>
    <m/>
    <x v="10"/>
    <x v="86"/>
    <s v="G13147880001"/>
    <s v="CVD"/>
    <n v="1314788"/>
    <m/>
    <s v="COBRO COSTOS DE PAPELERIA SEGUN TRANSFERENCIA DEL EXTERIOR POR ORDEN DE CORPORACION PARAGUAYA DISTRIBUIDORA DE DERIVADOS DE PETROLEO S.A. PARAGUAY, FECHA VALOR 08-05-2020 LIB. 00513062001 YPFB-OPERACIONES PLANTA DE SEPARACION DE LIQUIDOS RIO GRANDE"/>
    <m/>
    <m/>
    <m/>
    <m/>
    <n v="50"/>
    <n v="0"/>
    <s v="NO_CONCILIADO"/>
  </r>
  <r>
    <x v="10"/>
    <m/>
    <x v="10"/>
    <x v="86"/>
    <s v="G13147900001"/>
    <s v="CVD"/>
    <n v="1314790"/>
    <m/>
    <s v="COBRO COSTOS DE PAPELERIA SEGUN TRANSFERENCIA DEL EXTERIOR POR ORDEN DE YPF EXPLORACION Y PRODUCCION DE HODROCARBUROS DE BOLIVIA S.A., FECHA VALOR 08-05-20 LIB. 00513012007 YPFB - RECURSOS NACIONALIZACIÓN"/>
    <m/>
    <m/>
    <m/>
    <m/>
    <n v="50"/>
    <n v="0"/>
    <s v="NO_CONCILIADO"/>
  </r>
  <r>
    <x v="29"/>
    <m/>
    <x v="29"/>
    <x v="86"/>
    <s v="S09833790001"/>
    <s v="DEV"/>
    <n v="983379"/>
    <m/>
    <s v="||VENTA DE DIVISAS SEGÚN SWIFT DEL BANQUERO NO. 5345 DE LA FECHA, POR COBRO DE COMISIONES DE EUR 3,50 POR TRANSFERENCIA DE FONDOS AL EXTERIOR DE EUR 716,25 DE FECHA VALOR 07-05-2020 DEL MIN.DE EDUCACIÓN REF:TRANSF. ANGELA ISABEL PEDREGAL MONTES LIBRETA 00099021001 TGN RECURSOS ORDINARIOS"/>
    <m/>
    <m/>
    <m/>
    <m/>
    <n v="26.45"/>
    <n v="0"/>
    <s v="NO_CONCILIADO"/>
  </r>
  <r>
    <x v="29"/>
    <m/>
    <x v="29"/>
    <x v="86"/>
    <s v="S09833790004"/>
    <s v="COB"/>
    <n v="983379"/>
    <m/>
    <s v="||VENTA DE DIVISAS SEGÚN SWIFT DEL BANQUERO NO. 5345 DE LA FECHA, POR COBRO DE COMISIONES DE EUR 3,50 POR TRANSFERENCIA DE FONDOS AL EXTERIOR DE EUR 716,25 DE FECHA VALOR 07-05-2020 DEL MIN.DE EDUCACIÓN REF:TRANSF. ANGELA ISABEL PEDREGAL MONTES CGO.LIBRETA 00099021001 TGN RECURSOS ORDINARIOS (UTILES DE ESCRITORIO)"/>
    <m/>
    <m/>
    <m/>
    <m/>
    <n v="50"/>
    <n v="0"/>
    <s v="NO_CONCILIADO"/>
  </r>
  <r>
    <x v="29"/>
    <m/>
    <x v="29"/>
    <x v="86"/>
    <s v="S09833800001"/>
    <s v="DEV"/>
    <n v="983380"/>
    <m/>
    <s v="||VENTA DE DIVISAS SEGÚN SWIFT DEL BANQUERO NO.5346 DE LA FECHA, POR COBRO DE COMISIONES DE EUR 8,00 POR TRANSFERENCIA DE FONDOS AL EXTERIOR DE EUR 2.003,50 DE FECHA VALOR 07-05-2020 DEL MIN.DE EDUCACIÓN REF:PAGO RODRIGO RODRIGUEZ DELGADILLO LIBRETA 00099021001 TGN RECURSOS ORDINARIOS"/>
    <m/>
    <m/>
    <m/>
    <m/>
    <n v="60.41"/>
    <n v="0"/>
    <s v="NO_CONCILIADO"/>
  </r>
  <r>
    <x v="29"/>
    <m/>
    <x v="29"/>
    <x v="86"/>
    <s v="S09833800004"/>
    <s v="COB"/>
    <n v="983380"/>
    <m/>
    <s v="||VENTA DE DIVISAS SEGÚN SWIFT DEL BANQUERO NO.5346 DE LA FECHA, POR COBRO DE COMISIONES DE EUR 8,00 POR TRANSFERENCIA DE FONDOS AL EXTERIOR DE EUR 2.003,50 DE FECHA VALOR 07-05-2020 DEL MIN.DE EDUCACIÓN REF:PAGO RODRIGO RODRIGUEZ DELGADILLO CGO.LIBRETA 00099021001 TGN RECURSOS ORDINARIOS (UTILES DE ESCRITORIO)"/>
    <m/>
    <m/>
    <m/>
    <m/>
    <n v="50"/>
    <n v="0"/>
    <s v="NO_CONCILIADO"/>
  </r>
  <r>
    <x v="29"/>
    <m/>
    <x v="29"/>
    <x v="86"/>
    <s v="S09833850004"/>
    <s v="COB"/>
    <n v="983385"/>
    <m/>
    <s v="||VENTA DE DIVISAS SEGÚN SWIFT DEL BANQUERO NO. 5349 DE LA FECHA, POR COBRO DE COMISIONES DE EUR 5,00 POR TRANSFERENCIA DE FONDOS AL EXTERIOR DE EUR 253,67 DE FECHA VALOR 07-05-2020 DEL MIN.DE EDUCACIÓN REF:TRANSF. RAUL CALANI JIMENEZ CGOLIBRETA 00099021001 TGN RECURSOS ORDINARIOS (UTILES DE ESCRITORIO)"/>
    <m/>
    <m/>
    <m/>
    <m/>
    <n v="50"/>
    <n v="0"/>
    <s v="NO_CONCILIADO"/>
  </r>
  <r>
    <x v="29"/>
    <m/>
    <x v="29"/>
    <x v="86"/>
    <s v="S09833810004"/>
    <s v="COB"/>
    <n v="983381"/>
    <m/>
    <s v="||VENTA DE DIVISAS SEGÚN SWIFT DEL BANQUERO NO.5347 DE LA FECHA, POR COBRO DE COMISIONES DE EUR 8,00 POR TRANSFERENCIA DE FONDOS AL EXTERIOR DE EUR 2.003,50 DE FECHA VALOR 07-05-2020 DEL MIN.DE EDUCACIÓN REF:PAGO MARIELA ARNOLD HUANCA CGO.LIBRETA 00099021001 TGN RECURSOS ORDINARIOS (UTILES DE ESCRITORIO)"/>
    <m/>
    <m/>
    <m/>
    <m/>
    <n v="50"/>
    <n v="0"/>
    <s v="NO_CONCILIADO"/>
  </r>
  <r>
    <x v="29"/>
    <m/>
    <x v="29"/>
    <x v="86"/>
    <s v="S09833830001"/>
    <s v="DEV"/>
    <n v="983383"/>
    <m/>
    <s v="||VENTA DE DIVISAS SEGÚN SWIFT DEL BANQUERO NO. 5348 DE LA FECHA, POR COBRO DE COMISIONES DE EUR 10.- POR TRANSFERENCIA DE FONDOS AL EXTERIOR DE EUR 1.001,75 DE FECHA VALOR 07-05-2020 DEL MIN.DE EDUCACIÓN REF:TRANSF. JANE LEONOR ROQUE MAMANI LIBRETA 00099021001 TGN RECURSOS ORDINARIOS"/>
    <m/>
    <m/>
    <m/>
    <m/>
    <n v="75.52"/>
    <n v="0"/>
    <s v="NO_CONCILIADO"/>
  </r>
  <r>
    <x v="29"/>
    <m/>
    <x v="29"/>
    <x v="86"/>
    <s v="S09833830004"/>
    <s v="COB"/>
    <n v="983383"/>
    <m/>
    <s v="||VENTA DE DIVISAS SEGÚN SWIFT DEL BANQUERO NO. 5348 DE LA FECHA, POR COBRO DE COMISIONES DE EUR 10.- POR TRANSFERENCIA DE FONDOS AL EXTERIOR DE EUR 1.001,75 DE FECHA VALOR 07-05-2020 DEL MIN.DE EDUCACIÓN REF:TRANSF. JANE LEONOR ROQUE MAMANI CGO.LIBRETA 00099021001 TGN RECURSOS ORDINARIOS (UTILES DE ESCRITORIO)"/>
    <m/>
    <m/>
    <m/>
    <m/>
    <n v="50"/>
    <n v="0"/>
    <s v="NO_CONCILIADO"/>
  </r>
  <r>
    <x v="29"/>
    <m/>
    <x v="29"/>
    <x v="86"/>
    <s v="S09833850001"/>
    <s v="DEV"/>
    <n v="983385"/>
    <m/>
    <s v="||VENTA DE DIVISAS SEGÚN SWIFT DEL BANQUERO NO. 5349 DE LA FECHA, POR COBRO DE COMISIONES DE EUR 5,00 POR TRANSFERENCIA DE FONDOS AL EXTERIOR DE EUR 253,67 DE FECHA VALOR 07-05-2020 DEL MIN.DE EDUCACIÓN REF:TRANSF. RAUL CALANI JIMENEZ LIBRETA 00099021001 TGN RECURSOS ORDINARIOS"/>
    <m/>
    <m/>
    <m/>
    <m/>
    <n v="37.72"/>
    <n v="0"/>
    <s v="NO_CONCILIADO"/>
  </r>
  <r>
    <x v="29"/>
    <m/>
    <x v="29"/>
    <x v="86"/>
    <s v="S09833810001"/>
    <s v="DEV"/>
    <n v="983381"/>
    <m/>
    <s v="||VENTA DE DIVISAS SEGÚN SWIFT DEL BANQUERO NO.5347 DE LA FECHA, POR COBRO DE COMISIONES DE EUR 8,00 POR TRANSFERENCIA DE FONDOS AL EXTERIOR DE EUR 2.003,50 DE FECHA VALOR 07-05-2020 DEL MIN.DE EDUCACIÓN REF:PAGO MARIELA ARNOLD HUANCA LIBRETA 00099021001 TGN RECURSOS ORDINARIOS"/>
    <m/>
    <m/>
    <m/>
    <m/>
    <n v="60.41"/>
    <n v="0"/>
    <s v="NO_CONCILIADO"/>
  </r>
  <r>
    <x v="16"/>
    <m/>
    <x v="16"/>
    <x v="86"/>
    <s v="G13148030002"/>
    <s v="CRV"/>
    <n v="1314803"/>
    <m/>
    <s v="REGULARIZACION DE TRANSFERENCIA DEL EXTERIOR SEGUN SWIFT NO.4897 DE FECHA 11/05/2020 ORDENANTE: CONSULADO DE BOLIVIA SAO PAULO BRASIL REF:GESTORIA CONSULAR FEBRERO 2020 LIB. 00010011102 MIN.RELACIONES EXTERIORES - GESTORIA CONSULAR LEY Nº 3108"/>
    <m/>
    <m/>
    <m/>
    <m/>
    <n v="0"/>
    <n v="129105.2"/>
    <s v="NO_CONCILIADO"/>
  </r>
  <r>
    <x v="16"/>
    <m/>
    <x v="16"/>
    <x v="86"/>
    <s v="G13148040001"/>
    <s v="CVD"/>
    <n v="1314804"/>
    <m/>
    <s v="COBRO COSTOS DE PAPELERIA POR REGULARIZACION DE TRANSFERENCIA DEL EXTERIOR POR ORDEN DE CONSULADO DE BOLIVIA SAO PAULO BRASIL REF:GESTORIA CONSULAR FEBRERO 2020 LIB. 00010011102 MIN.RELACIONES EXTERIORES - GESTORIA CONSULAR LEY Nº 3108"/>
    <m/>
    <m/>
    <m/>
    <m/>
    <n v="50"/>
    <n v="0"/>
    <s v="NO_CONCILIADO"/>
  </r>
  <r>
    <x v="100"/>
    <m/>
    <x v="100"/>
    <x v="87"/>
    <s v="Q12740520002"/>
    <s v="CRV"/>
    <n v="1274052"/>
    <m/>
    <s v="NUMERO DE LIBRETA CUT: 00222012001 OPERACIÓN E18 TRANSFERENCIA DEL SISTEMA FINANCIERO POR CUENTA DE TERCEROS A LA CUT TRANSFERENCIA A SOLICITUD DEL MEFP SEGUN NOTA CITE MEFP VTCP DGPOT UAIS CPI NO 0520003 BUN 20"/>
    <m/>
    <m/>
    <m/>
    <m/>
    <n v="0"/>
    <n v="2929"/>
    <s v="NO_CONCILIADO"/>
  </r>
  <r>
    <x v="7"/>
    <m/>
    <x v="7"/>
    <x v="87"/>
    <s v="F0004428"/>
    <s v="DAU"/>
    <n v="1427334"/>
    <m/>
    <s v="A:00099021001 Pago de capital e interés corriente a favor del TGN, correspondiente a los Préstamos Convenios Subsidiarios CAF 2324, Proyecto de Electrificación Rural ITUBA"/>
    <m/>
    <m/>
    <m/>
    <m/>
    <n v="0"/>
    <n v="661210.23"/>
    <s v="NO_CONCILIADO"/>
  </r>
  <r>
    <x v="78"/>
    <m/>
    <x v="78"/>
    <x v="87"/>
    <s v="S09834180003"/>
    <s v="COB"/>
    <n v="983418"/>
    <m/>
    <s v="||TRANSFERENCIA DE FONDOS S/G. MENSAJES SWIFT NROS. 5399 Y 5398 DE LA FECHA. (SECTOR PÚBLICO - SOBREVUELOS). DEBITO DE LA LIBRETA 00117012001 DGAC, REPOSICION UTILES DE ESCRITORIO."/>
    <m/>
    <m/>
    <m/>
    <m/>
    <n v="50"/>
    <n v="0"/>
    <s v="NO_CONCILIADO"/>
  </r>
  <r>
    <x v="10"/>
    <m/>
    <x v="10"/>
    <x v="87"/>
    <s v="G13151500001"/>
    <s v="CVD"/>
    <n v="1315150"/>
    <m/>
    <s v="COBRO COSTOS DE PAPELERIA SEGUN TRANSFERENCIA DEL EXTERIOR POR ORDEN DE PETROLEO BRASILEIRO S.A. PETROBRAS, FECHA VALOR 11-05-20 LIB. 00513012007 YPFB - RECURSOS NACIONALIZACIÓN"/>
    <m/>
    <m/>
    <m/>
    <m/>
    <n v="50"/>
    <n v="0"/>
    <s v="NO_CONCILIADO"/>
  </r>
  <r>
    <x v="10"/>
    <m/>
    <x v="10"/>
    <x v="87"/>
    <s v="G13151480001"/>
    <s v="CVD"/>
    <n v="1315148"/>
    <m/>
    <s v="COBRO COSTOS DE PAPELERIA SEGUN TRANSFERENCIA DEL EXTERIOR POR ORDEN DE PETROLEO BRASILEIRO S.A. PETROBRAS, FECHA VALOR 11-05-20 LIB. 00513012007 YPFB - RECURSOS NACIONALIZACIÓN"/>
    <m/>
    <m/>
    <m/>
    <m/>
    <n v="50"/>
    <n v="0"/>
    <s v="NO_CONCILIADO"/>
  </r>
  <r>
    <x v="10"/>
    <m/>
    <x v="10"/>
    <x v="87"/>
    <s v="G13152260001"/>
    <s v="CVD"/>
    <n v="1315226"/>
    <m/>
    <s v="COBRO COSTOS DE PAPELERIA SEGUN TRANSFERENCIA DEL EXTERIOR POR ORDEN DE PETROLEO BRASILEIRO S.A. PETROBRAS, FECHA VALOR 11-05-20 LIB. 00513012007 YPFB - RECURSOS NACIONALIZACIÓN"/>
    <m/>
    <m/>
    <m/>
    <m/>
    <n v="50"/>
    <n v="0"/>
    <s v="NO_CONCILIADO"/>
  </r>
  <r>
    <x v="10"/>
    <m/>
    <x v="10"/>
    <x v="87"/>
    <s v="G13152280001"/>
    <s v="CVD"/>
    <n v="1315228"/>
    <m/>
    <s v="COBRO COSTOS DE PAPELERIA SEGUN TRANSFERENCIA DEL EXTERIOR POR ORDEN DE TECPETROL DE BOLIVIA S.A., FECHA VALOR 11-05-20 LIB. 00513012007 YPFB - RECURSOS NACIONALIZACIÓN"/>
    <m/>
    <m/>
    <m/>
    <m/>
    <n v="50"/>
    <n v="0"/>
    <s v="NO_CONCILIADO"/>
  </r>
  <r>
    <x v="34"/>
    <m/>
    <x v="34"/>
    <x v="88"/>
    <s v="F0004437"/>
    <s v="NTE"/>
    <n v="1426199"/>
    <m/>
    <s v="A:00099021001 TRANSFERENCIA DE RECUPERACIONES SEGÚN NOTA GEF-LCR-LIN-AGA-0432-NOT/20 PARA PAGO DE INTERESES DE ACUERDO A CONTRATO DE FIDEICOMISO “PROGRAMA APOYO A LA EJECUCION DE LA INVERSION PUBLICA” FIRMADO ENTRE MINISTERIO DE PLANIFICACION Y EL FNDR, CORRESPONDIENTE AL GAM DE COTOCA."/>
    <m/>
    <m/>
    <m/>
    <m/>
    <n v="0"/>
    <n v="4948.03"/>
    <s v="NO_CONCILIADO"/>
  </r>
  <r>
    <x v="34"/>
    <m/>
    <x v="34"/>
    <x v="88"/>
    <s v="F0004437"/>
    <s v="NTE"/>
    <n v="1426192"/>
    <m/>
    <s v="A:00099021001 TRANSFERENCIA DE RECUPERACIONES SEGÚN NOTA GEF-LCR-LIN-AGA-0432-NOT/20 PARA PAGO DE INTERESES DE ACUERDO A CONTRATO DE FIDEICOMISO “PROGRAMA APOYO A LA EJECUCION DE LA INVERSION PUBLICA” FIRMADO ENTRE MINISTERIO DE PLANIFICACION Y EL FNDR, CORRESPONDIENTE AL GAM DE VILLAMONTES."/>
    <m/>
    <m/>
    <m/>
    <m/>
    <n v="0"/>
    <n v="29535.73"/>
    <s v="NO_CONCILIADO"/>
  </r>
  <r>
    <x v="34"/>
    <m/>
    <x v="34"/>
    <x v="88"/>
    <s v="F0004437"/>
    <s v="NTE"/>
    <n v="1426196"/>
    <m/>
    <s v="A:00099021001 TRANSFERENCIA DE RECUPERACIONES SEGÚN NOTA GEF-LCR-LIN-AGA-0432-NOT/20 PARA PAGO DE INTERESES DE ACUERDO A CONTRATO DE FIDEICOMISO “PROGRAMA APOYO A LA EJECUCION DE LA INVERSION PUBLICA” FIRMADO ENTRE MINISTERIO DE PLANIFICACION Y EL FNDR, CORRESPONDIENTE AL GAM DE PORTACHUELO."/>
    <m/>
    <m/>
    <m/>
    <m/>
    <n v="0"/>
    <n v="9473.65"/>
    <s v="NO_CONCILIADO"/>
  </r>
  <r>
    <x v="34"/>
    <m/>
    <x v="34"/>
    <x v="88"/>
    <s v="F0004437"/>
    <s v="NTE"/>
    <n v="1426194"/>
    <m/>
    <s v="A:00099021001 TRANSFERENCIA DE RECUPERACIONES SEGÚN NOTA GEF-LCR-LIN-AGA-0432-NOT/20 PARA PAGO DE INTERESES DE ACUERDO A CONTRATO DE FIDEICOMISO “PROGRAMA APOYO A LA EJECUCION DE LA INVERSION PUBLICA” FIRMADO ENTRE MINISTERIO DE PLANIFICACION Y EL FNDR, CORRESPONDIENTE AL GAM DE WARNES."/>
    <m/>
    <m/>
    <m/>
    <m/>
    <n v="0"/>
    <n v="22761.18"/>
    <s v="NO_CONCILIADO"/>
  </r>
  <r>
    <x v="10"/>
    <m/>
    <x v="10"/>
    <x v="88"/>
    <s v="G13154530001"/>
    <s v="CVD"/>
    <n v="1315453"/>
    <m/>
    <s v="COBRO COSTOS DE PAPELERIA POR REGULARIZACION DE TRANSFERENCIA DEL EXTERIOR POR ORDEN DE LLAMA GAS S.A., FECHA VALOR 11-05-20 LIB. 00513062001 YPFB-OPERACIONES PLANTA DE SEPARACION DE LIQUIDOS RIO GRANDE"/>
    <m/>
    <m/>
    <m/>
    <m/>
    <n v="50"/>
    <n v="0"/>
    <s v="NO_CONCILIADO"/>
  </r>
  <r>
    <x v="10"/>
    <m/>
    <x v="10"/>
    <x v="88"/>
    <s v="G13154550001"/>
    <s v="CVD"/>
    <n v="1315455"/>
    <m/>
    <s v="COBRO COSTOS DE PAPELERIA POR REGULARIZACION DE TRANSFERENCIA DEL EXTERIOR POR ORDEN DE GAS TOTAL S.A., FECHA VALOR 11-05-2020 LIB. 00513062001 YPFB-OPERACIONES PLANTA DE SEPARACION DE LIQUIDOS RIO GRANDE"/>
    <m/>
    <m/>
    <m/>
    <m/>
    <n v="50"/>
    <n v="0"/>
    <s v="NO_CONCILIADO"/>
  </r>
  <r>
    <x v="10"/>
    <m/>
    <x v="10"/>
    <x v="88"/>
    <s v="G13154570001"/>
    <s v="CVD"/>
    <n v="1315457"/>
    <m/>
    <s v="COBRO COSTOS DE PAPELERIA POR REGULARIZACION DE TRANSFERENCIA DEL EXTERIOR POR ORDEN DE AMBAR ENERGIA LTD, FECHA VALOR 11-05-2020 LIB. 00513012007 YPFB - RECURSOS NACIONALIZACIÓN"/>
    <m/>
    <m/>
    <m/>
    <m/>
    <n v="50"/>
    <n v="0"/>
    <s v="NO_CONCILIADO"/>
  </r>
  <r>
    <x v="10"/>
    <m/>
    <x v="10"/>
    <x v="88"/>
    <s v="G13154590001"/>
    <s v="CVD"/>
    <n v="1315459"/>
    <m/>
    <s v="COBRO COSTOS DE PAPELERIA POR REGULARIZACION DE TRANSFERENCIA DEL EXTERIOR POR ORDEN DE AMBAR ENERGIA LTD, FECHA VALOR 11-05-2020 LIB. 00513012007 YPFB - RECURSOS NACIONALIZACIÓN"/>
    <m/>
    <m/>
    <m/>
    <m/>
    <n v="50"/>
    <n v="0"/>
    <s v="NO_CONCILIADO"/>
  </r>
  <r>
    <x v="10"/>
    <m/>
    <x v="10"/>
    <x v="88"/>
    <s v="G13154610001"/>
    <s v="CVD"/>
    <n v="1315461"/>
    <m/>
    <s v="COBRO COSTOS DE PAPELERIA POR REGULARIZACION DE TRANSFERENCIA DEL EXTERIOR POR ORDEN DE AMBAR ENERGIA LTD, FECHA VALOR 11-05-2020 LIB. 00513012007 YPFB - RECURSOS NACIONALIZACIÓN"/>
    <m/>
    <m/>
    <m/>
    <m/>
    <n v="50"/>
    <n v="0"/>
    <s v="NO_CONCILIADO"/>
  </r>
  <r>
    <x v="11"/>
    <m/>
    <x v="11"/>
    <x v="88"/>
    <s v="G13155260002"/>
    <s v="CRV"/>
    <n v="1315526"/>
    <m/>
    <s v="PAGO PRÉSTAMO BID 1020-SF-BO VCTO. 13-05-2020 POR CUENTA DE BANCO DE DESARROLLO , VALOR 13-05-2020 CAPITAL BS 1.346.605,83 INTERESES BS 509.289,37"/>
    <m/>
    <m/>
    <m/>
    <m/>
    <n v="0"/>
    <n v="1855895.2"/>
    <s v="NO_CONCILIADO"/>
  </r>
  <r>
    <x v="10"/>
    <m/>
    <x v="10"/>
    <x v="88"/>
    <s v="S09834660001"/>
    <s v="COB"/>
    <n v="983466"/>
    <m/>
    <s v="'COBRO DE'||UTILES DE ESCRITO POR EL COMPROBANTE CONTABLE N°0983463 DE LA FECHA S/G.CORREO ELECTRONICO DE YPFB. DEBITO DE LA LIBRETA N° OO513022001 YPFB- OPERACIONES."/>
    <m/>
    <m/>
    <m/>
    <m/>
    <n v="50"/>
    <n v="0"/>
    <s v="NO_CONCILIADO"/>
  </r>
  <r>
    <x v="10"/>
    <m/>
    <x v="10"/>
    <x v="88"/>
    <s v="G13159160001"/>
    <s v="CVD"/>
    <n v="1315916"/>
    <m/>
    <s v="COBRO COSTOS DE PAPELERIA SEGUN TRANSFERENCIA DEL EXTERIOR POR ORDEN DE LIB. 00513062001 YPFB-OPERACIONES PLANTA DE SEPARACION DE LIQUIDOS RIO GRANDE"/>
    <m/>
    <m/>
    <m/>
    <m/>
    <n v="50"/>
    <n v="0"/>
    <s v="NO_CONCILIADO"/>
  </r>
  <r>
    <x v="11"/>
    <m/>
    <x v="11"/>
    <x v="88"/>
    <s v="S09834770003"/>
    <s v="COB"/>
    <n v="983477"/>
    <m/>
    <s v="||TRANSFERENCIA DE FONDOS SG NOTA MEFP/VTCP/DGCP/UODP/905/2019 DE FECHA 25-09-2019 MIN.DE ECONOMIA Y FINANZAS REF:PAGO CUSTODIO CORRESPONDIENTE 4TO TRIMESTRE DE 2019 FACTURA NO.1050314 CGO.LIB.00099021001 TGN-RECURSOS ORDINARIOS, COBRO COMIS.0,10% S/USD 98,67 SWIFT BS220.-UT.BS50.-"/>
    <m/>
    <m/>
    <m/>
    <m/>
    <n v="270.69"/>
    <n v="0"/>
    <s v="NO_CONCILIADO"/>
  </r>
  <r>
    <x v="7"/>
    <m/>
    <x v="7"/>
    <x v="89"/>
    <s v="F0004442"/>
    <s v="DAU"/>
    <n v="1429134"/>
    <m/>
    <s v="A:00099021001 Pago de capital e interés corriente a favor del TGN adeudado por el GAD Tarija, correspondiente a los Préstamos Convenios Subsidiarios CAF 2324, Programa Multisectorial de Infraestructura Rural - Preinversión Estudio y Mejoramiento de la Gestión de Riego del Proyecto Multiple San Jacinto."/>
    <m/>
    <m/>
    <m/>
    <m/>
    <n v="0"/>
    <n v="5797.26"/>
    <s v="NO_CONCILIADO"/>
  </r>
  <r>
    <x v="16"/>
    <m/>
    <x v="16"/>
    <x v="89"/>
    <s v="G13164260002"/>
    <s v="CRV"/>
    <n v="1316426"/>
    <m/>
    <s v="TRANSFERENCIA DEL EXTERIOR SEGUN SWIFT NO.5461 DE FECHA 14/05/2020 ORDENANTE: CONSULADO DE BOLIVIA VALENCIA-ESPAÑA REF:GESTORIA CONSULAR ABRL 2020 Y SALDO SUPERAVITARIO GESTION 2019 LIB. 00010011102 MIN.RELACIONES EXTERIORES - GESTORIA CONSULAR LEY Nº 3108"/>
    <m/>
    <m/>
    <m/>
    <m/>
    <n v="0"/>
    <n v="125141.9"/>
    <s v="NO_CONCILIADO"/>
  </r>
  <r>
    <x v="29"/>
    <m/>
    <x v="29"/>
    <x v="89"/>
    <s v="Q12751960002"/>
    <s v="CRV"/>
    <n v="1275196"/>
    <m/>
    <s v="NUMERO DE LIBRETA CUT: 00099021001 OPERACIÓN E18 TRANSFERENCIA DEL SISTEMA FINANCIERO POR CUENTA DE TERCEROS A LA CUT TRANSFERENCIA GASTOS OPERATIVOS BJP 2012 SOLICITUD BDP SAM FIDEICOMISO BONO JUANCITO PINTO GESTION 2012"/>
    <m/>
    <m/>
    <m/>
    <m/>
    <n v="0"/>
    <n v="130928.56"/>
    <s v="NO_CONCILIADO"/>
  </r>
  <r>
    <x v="29"/>
    <m/>
    <x v="29"/>
    <x v="89"/>
    <s v="Q12751970002"/>
    <s v="CRV"/>
    <n v="1275197"/>
    <m/>
    <s v="NUMERO DE LIBRETA CUT: 00099021001 OPERACIÓN E18 TRANSFERENCIA DEL SISTEMA FINANCIERO POR CUENTA DE TERCEROS A LA CUT TRANSFERENCIA GASTOS OPERATIVOS BJP 2012 SOLICITUD BDP SAM FIDEICOMISO BONO JUANCITO PINTO GESTION 2012"/>
    <m/>
    <m/>
    <m/>
    <m/>
    <n v="0"/>
    <n v="3850.45"/>
    <s v="NO_CONCILIADO"/>
  </r>
  <r>
    <x v="16"/>
    <m/>
    <x v="16"/>
    <x v="89"/>
    <s v="G13164270001"/>
    <s v="CVD"/>
    <n v="1316427"/>
    <m/>
    <s v="COBRO COSTOS DE PAPELERIA SEGUN TRANSFERENCIA DEL EXTERIOR POR ORDEN DE CONSULADO DE BOLIVIA VALENCIA-ESPAÑA REF:GESTORIA CONSULAR ABRL 2020 Y SALDO SUPERAVITARIO GESTION 2019 LIB. 00010011102 MIN.RELACIONES EXTERIORES - GESTORIA CONSULAR LEY Nº 3108"/>
    <m/>
    <m/>
    <m/>
    <m/>
    <n v="50"/>
    <n v="0"/>
    <s v="NO_CONCILIADO"/>
  </r>
  <r>
    <x v="95"/>
    <m/>
    <x v="95"/>
    <x v="90"/>
    <s v="Q12752430002"/>
    <s v="CRV"/>
    <n v="1275243"/>
    <m/>
    <s v="NUMERO DE LIBRETA CUT: 03420102001 OPERACIÓN E18 TRANSFERENCIA DEL SISTEMA FINANCIERO POR CUENTA DE TERCEROS A LA CUT TRANSFERENCIA DE RECURSOS DEL FIDEICOMISO AEVIVIENDA GASTOS DE FUNCIONAMIENTO"/>
    <m/>
    <m/>
    <m/>
    <m/>
    <n v="0"/>
    <n v="8265033.7999999998"/>
    <s v="NO_CONCILIADO"/>
  </r>
  <r>
    <x v="16"/>
    <m/>
    <x v="16"/>
    <x v="90"/>
    <s v="G13166280001"/>
    <s v="CVD"/>
    <n v="1316628"/>
    <m/>
    <s v="COBRO COSTOS DE PAPELERIA POR REGULARIZACION DE TRANSFERENCIA DEL EXTERIOR POR ORDEN DE CONSULADO GENERAL DE BOLIVIA EN LOS ANGELES-EE.UU. DEVOLUCION DE SALDOS Y GASTOS DE FUNCIONAMIENTO 2019 LIB. 00099021001 TGN-RECURSOS ORDINARIOS (3987)"/>
    <m/>
    <m/>
    <m/>
    <m/>
    <n v="50"/>
    <n v="0"/>
    <s v="NO_CONCILIADO"/>
  </r>
  <r>
    <x v="10"/>
    <m/>
    <x v="10"/>
    <x v="90"/>
    <s v="G13168660001"/>
    <s v="CVD"/>
    <n v="1316866"/>
    <m/>
    <s v="COBRO COSTOS DE PAPELERIA SEGUN TRANSFERENCIA DEL EXTERIOR POR ORDEN DE COPAGAZ DISTRIBUIDORA DE GAS S.A., FECHA VALOR 14-05-20 REF.INV.263,264 LIB. 00513062001 YPFB-OPERACIONES PLANTA DE SEPARACION DE LIQUIDOS RIO GRANDE"/>
    <m/>
    <m/>
    <m/>
    <m/>
    <n v="50"/>
    <n v="0"/>
    <s v="NO_CONCILIADO"/>
  </r>
  <r>
    <x v="16"/>
    <m/>
    <x v="16"/>
    <x v="91"/>
    <s v="G13173820002"/>
    <s v="CRV"/>
    <n v="1317382"/>
    <m/>
    <s v="REGULARIZACION DE TRANSFERENCIA DEL EXTERIOR SEGUN SWIFT NO.5426 DE FECHA 18/05/2020 ORDENANTE: CONSULADO DE BOLIVIA EN MILAN-ITALIA REF:GESTORIA CONSULAR ABRIL 2020 LIB. 00010011102 MIN.RELACIONES EXTERIORES - GESTORIA CONSULAR LEY Nº 3108"/>
    <m/>
    <m/>
    <m/>
    <m/>
    <n v="0"/>
    <n v="14675.19"/>
    <s v="NO_CONCILIADO"/>
  </r>
  <r>
    <x v="78"/>
    <m/>
    <x v="78"/>
    <x v="91"/>
    <s v="S09835400003"/>
    <s v="COB"/>
    <n v="983540"/>
    <m/>
    <s v="||TRANSFERENCIA DE FONDOS S/G. MENSAJE SWIFT N° 5502 DE LA FECHA.(SECTOR PUBLICO-SOBREVUELOS) DEBITO LIBRETA N° 00117012001 DGAC, COBRO EMISION COMPROBANTE CONTABLE DE LA FECHA."/>
    <m/>
    <m/>
    <m/>
    <m/>
    <n v="50"/>
    <n v="0"/>
    <s v="NO_CONCILIADO"/>
  </r>
  <r>
    <x v="16"/>
    <m/>
    <x v="16"/>
    <x v="91"/>
    <s v="G13173830001"/>
    <s v="CVD"/>
    <n v="1317383"/>
    <m/>
    <s v="COBRO COSTOS DE PAPELERIA POR REGULARIZACION DE TRANSFERENCIA DEL EXTERIOR POR ORDEN DE CONSULADO DE BOLIVIA EN MILAN-ITALIA REF:GESTORIA CONSULAR ABRIL 2020 LIB. 00010011102 MIN.RELACIONES EXTERIORES - GESTORIA CONSULAR LEY Nº 3108"/>
    <m/>
    <m/>
    <m/>
    <m/>
    <n v="50"/>
    <n v="0"/>
    <s v="NO_CONCILIADO"/>
  </r>
  <r>
    <x v="10"/>
    <m/>
    <x v="10"/>
    <x v="91"/>
    <s v="G13173890001"/>
    <s v="CVD"/>
    <n v="1317389"/>
    <m/>
    <s v="COBRO COSTOS DE PAPELERIA SEGUN TRANSFERENCIA DEL EXTERIOR POR ORDEN DE INTEGRACION ENERGETICA ARGENTINA, FECHA VALOR 15-05-20 REF:PAGO AXA-GJA-106-20 LIB. 00513012007 YPFB - RECURSOS NACIONALIZACIÓN"/>
    <m/>
    <m/>
    <m/>
    <m/>
    <n v="50"/>
    <n v="0"/>
    <s v="NO_CONCILIADO"/>
  </r>
  <r>
    <x v="10"/>
    <m/>
    <x v="10"/>
    <x v="91"/>
    <s v="G13176230003"/>
    <s v="CVD"/>
    <n v="1317623"/>
    <m/>
    <s v="PROVISION DE FONDOS A SOLICITUD DE YACIMIENTOS PETROLIFEROS FISCALES BOLIVIANOS SEGUN SOLICITUD YPFB-0192-2020 REF: PAGO POR EXP DE GN A LA ARGENTINA OP GJA 105 20 RT ME PLUSPETROL BOLIVIA CORP SA FEBRERO 2020 LIB. 00513012007 YPFB - RECURSOS NACIONALIZACIÓN"/>
    <m/>
    <m/>
    <m/>
    <m/>
    <n v="50"/>
    <n v="0"/>
    <s v="NO_CONCILIADO"/>
  </r>
  <r>
    <x v="16"/>
    <m/>
    <x v="16"/>
    <x v="91"/>
    <s v="G13176500002"/>
    <s v="CRV"/>
    <n v="1317650"/>
    <m/>
    <s v="TRANSFERENCIA DEL EXTERIOR SEGUN SWIFT NO 5499 DE FECHA 18/05/2020 ORDENANTE: CONSULADO DE BOLIVIA EN CALAMA-CHILE REF:GESTORIA CONSULAR ABRIL 2020 LIB. 00010011102 MIN.RELACIONES EXTERIORES - GESTORIA CONSULAR LEY Nº 3108"/>
    <m/>
    <m/>
    <m/>
    <m/>
    <n v="0"/>
    <n v="38831.03"/>
    <s v="NO_CONCILIADO"/>
  </r>
  <r>
    <x v="16"/>
    <m/>
    <x v="16"/>
    <x v="91"/>
    <s v="G13176510001"/>
    <s v="CVD"/>
    <n v="1317651"/>
    <m/>
    <s v="COBRO COSTOS DE PAPELERIA SEGUN TRANSFERENCIA DEL EXTERIOR POR ORDEN DE CONSULADO DE BOLIVIA EN CALAMA-CHILE REF:GESTORIA CONSULAR ABRIL 2020 LIB. 00010011102 MIN.RELACIONES EXTERIORES - GESTORIA CONSULAR LEY Nº 3108"/>
    <m/>
    <m/>
    <m/>
    <m/>
    <n v="50"/>
    <n v="0"/>
    <s v="NO_CONCILIADO"/>
  </r>
  <r>
    <x v="10"/>
    <m/>
    <x v="10"/>
    <x v="91"/>
    <s v="G13177040001"/>
    <s v="CVD"/>
    <n v="1317704"/>
    <m/>
    <s v="COBRO COSTOS DE PAPELERIA SEGUN TRANSFERENCIA DEL EXTERIOR POR ORDEN DE COPAGAZ DIISTRIBUIDORA DE GAS S.A. FECHA VALOR 18-05-2020 LIB. 00513062001 YPFB-OPERACIONES PLANTA DE SEPARACION DE LIQUIDOS RIO GRANDE"/>
    <m/>
    <m/>
    <m/>
    <m/>
    <n v="50"/>
    <n v="0"/>
    <s v="NO_CONCILIADO"/>
  </r>
  <r>
    <x v="10"/>
    <m/>
    <x v="10"/>
    <x v="91"/>
    <s v="G13177420001"/>
    <s v="CVD"/>
    <n v="1317742"/>
    <m/>
    <s v="COBRO COSTOS DE PAPELERIA SEGUN TRANSFERENCIA DEL EXTERIOR POR ORDEN DE INTEGRACION ENERGETICA ARGENTINA, FECHA VALOR 18-05-2020 LIB. 00513012007 YPFB - RECURSOS NACIONALIZACIÓN"/>
    <m/>
    <m/>
    <m/>
    <m/>
    <n v="50"/>
    <n v="0"/>
    <s v="NO_CONCILIADO"/>
  </r>
  <r>
    <x v="84"/>
    <m/>
    <x v="84"/>
    <x v="92"/>
    <s v="J04118270002"/>
    <s v="NTE"/>
    <n v="1431296"/>
    <m/>
    <s v="A:00373024104 A:00373024104 Transferencia de recursos a favor de las UNIBOL, correspondiente al mes de Febrero de 2020, sg Informe CITE: MEFP/VTCP/DGPOT/UPCFTGN/INF/N°24/2020; HR. 389-52-D."/>
    <m/>
    <m/>
    <m/>
    <m/>
    <n v="0"/>
    <n v="4591487.33"/>
    <s v="NO_CONCILIADO"/>
  </r>
  <r>
    <x v="84"/>
    <m/>
    <x v="84"/>
    <x v="92"/>
    <s v="J04118280002"/>
    <s v="NTE"/>
    <n v="1431295"/>
    <m/>
    <s v="A:00373024101 A:00373024101 Transferencia de recursos para gastos de funcionamiento del FDI correspondiente al mes de Febrero 2020, sg Informe CITE: MEFP/VTCP/DGPOT/UPCFTGN/INF/N°23/2020, HR 389-51-D."/>
    <m/>
    <m/>
    <m/>
    <m/>
    <n v="0"/>
    <n v="1377446.2"/>
    <s v="NO_CONCILIADO"/>
  </r>
  <r>
    <x v="10"/>
    <m/>
    <x v="10"/>
    <x v="92"/>
    <s v="G13181520001"/>
    <s v="CVD"/>
    <n v="1318152"/>
    <m/>
    <s v="COBRO COSTOS DE PAPELERIA SEGUN TRANSFERENCIA DEL EXTERIOR POR ORDEN DE INTEGRACION ENERGETICA ARGENTINA, FECHA VALOR 19-05-2020 LIB. 00513012007 YPFB - RECURSOS NACIONALIZACIÓN"/>
    <m/>
    <m/>
    <m/>
    <m/>
    <n v="50"/>
    <n v="0"/>
    <s v="NO_CONCILIADO"/>
  </r>
  <r>
    <x v="16"/>
    <m/>
    <x v="16"/>
    <x v="93"/>
    <s v="G13184200002"/>
    <s v="CRV"/>
    <n v="1318420"/>
    <m/>
    <s v="REGULARIZACION DE TRANSFERENCIA DEL EXTERIOR SEGUN SWIFT NO.5597 DE FECHA 20/05/2020 ORDENANTE: CONSULADO DE BOLIVIA MADRID-ESPAÑA REF:GESTORIA CONSULAR MARZO 2020 LIB. 00010011102 MIN.RELACIONES EXTERIORES - GESTORIA CONSULAR LEY Nº 3108"/>
    <m/>
    <m/>
    <m/>
    <m/>
    <n v="0"/>
    <n v="211960.28"/>
    <s v="NO_CONCILIADO"/>
  </r>
  <r>
    <x v="10"/>
    <m/>
    <x v="10"/>
    <x v="93"/>
    <s v="G13185100001"/>
    <s v="CVD"/>
    <n v="1318510"/>
    <m/>
    <s v="COBRO COSTOS DE PAPELERIA SEGUN TRANSFERENCIA DEL EXTERIOR POR ORDEN DE COPAGAZ DISTRIBUIDORA DE GAS S.A., FECHA VALOR 19-05-20 REF:INV.268-269,270 LIB. 00513062001 YPFB-OPERACIONES PLANTA DE SEPARACION DE LIQUIDOS RIO GRANDE"/>
    <m/>
    <m/>
    <m/>
    <m/>
    <n v="50"/>
    <n v="0"/>
    <s v="NO_CONCILIADO"/>
  </r>
  <r>
    <x v="16"/>
    <m/>
    <x v="16"/>
    <x v="93"/>
    <s v="G13184210001"/>
    <s v="CVD"/>
    <n v="1318421"/>
    <m/>
    <s v="COBRO COSTOS DE PAPELERIA POR REGULARIZACION DE TRANSFERENCIA DEL EXTERIOR POR ORDEN DE CONSULADO DE BOLIVIA MADRID-ESPAÑA REF:GESTORIA CONSULAR MARZO 2020 LIB. 00010011102 MIN.RELACIONES EXTERIORES - GESTORIA CONSULAR LEY Nº 3108"/>
    <m/>
    <m/>
    <m/>
    <m/>
    <n v="50"/>
    <n v="0"/>
    <s v="NO_CONCILIADO"/>
  </r>
  <r>
    <x v="36"/>
    <m/>
    <x v="36"/>
    <x v="93"/>
    <s v="S09836410002"/>
    <s v="CRV"/>
    <n v="983641"/>
    <m/>
    <s v="TRANSFERENCIA DE FONDOS S/G CITE N°||FPS/GFA/UFI/TRL/073/2020 DEL FONDO NACIONAL DE INVERSION PRODUCTIVA Y SOCIAL (FPS) RECIBIDA EN LA FECHA (TRAM-TSO-2069) REF: PROGRAMACION DE PAGOS DE INVERSION Y FORTALECIMIENTO CONVENIO APPC KFW ABONO EN LA LIBRETA N° 00287104414 FPS - BS - APPC KFW"/>
    <m/>
    <m/>
    <m/>
    <m/>
    <n v="0"/>
    <n v="749801"/>
    <s v="NO_CONCILIADO"/>
  </r>
  <r>
    <x v="36"/>
    <m/>
    <x v="36"/>
    <x v="93"/>
    <s v="S09836410003"/>
    <s v="COB"/>
    <n v="983641"/>
    <m/>
    <s v="TRANSFERENCIA DE FONDOS S/G CITE N°||FPS/GFA/UFI/TRL/073/2020 DEL FONDO NACIONAL DE INVERSION PRODUCTIVA Y SOCIAL (FPS) RECIBIDA EN LA FECHA (TRAM-TSO-2069) REF: PROGRAMACION DE PAGOS DE INVERSION Y FORTALECIMIENTO CONVENIO APPC KFW DE LA LIB. N° 00287102001 CUT FPS-RECURSOS PROPIOS"/>
    <m/>
    <m/>
    <m/>
    <m/>
    <n v="50"/>
    <n v="0"/>
    <s v="NO_CONCILIADO"/>
  </r>
  <r>
    <x v="10"/>
    <m/>
    <x v="10"/>
    <x v="93"/>
    <s v="G13187050001"/>
    <s v="CVD"/>
    <n v="1318705"/>
    <m/>
    <s v="COBRO COSTOS DE PAPELERIA SEGUN TRANSFERENCIA DEL EXTERIOR POR ORDEN DE COPAGAZ DISTRIBUIDORA DE GAS, FECHA VALOR 20-05-20 REF:INV 271 LIB. 00513062001 YPFB-OPERACIONES PLANTA DE SEPARACION DE LIQUIDOS RIO GRANDE"/>
    <m/>
    <m/>
    <m/>
    <m/>
    <n v="50"/>
    <n v="0"/>
    <s v="NO_CONCILIADO"/>
  </r>
  <r>
    <x v="10"/>
    <m/>
    <x v="10"/>
    <x v="93"/>
    <s v="G13187070001"/>
    <s v="CVD"/>
    <n v="1318707"/>
    <m/>
    <s v="COBRO COSTOS DE PAPELERIA SEGUN TRANSFERENCIA DEL EXTERIOR POR ORDEN DE INTEGRACION ENERGETICA ARGENTINA, FECHA VALOR 20-05-20 LIB. 00513012007 YPFB - RECURSOS NACIONALIZACIÓN"/>
    <m/>
    <m/>
    <m/>
    <m/>
    <n v="50"/>
    <n v="0"/>
    <s v="NO_CONCILIADO"/>
  </r>
  <r>
    <x v="78"/>
    <m/>
    <x v="78"/>
    <x v="93"/>
    <s v="S09836470003"/>
    <s v="COB"/>
    <n v="983647"/>
    <m/>
    <s v="||TRANSFERENCIA DE FONDOS S/G. MENSAJES SWIFT NROS.5649 Y 5648 DE LA FECHA.(SECTOR PUBLICO-SOBREVUELOS) DEBITO LIBRETA N° 00117012001 DGAC, COBRO EMISION COMPROBANTE CONTABLE DE LA FECHA."/>
    <m/>
    <m/>
    <m/>
    <m/>
    <n v="50"/>
    <n v="0"/>
    <s v="NO_CONCILIADO"/>
  </r>
  <r>
    <x v="16"/>
    <m/>
    <x v="16"/>
    <x v="94"/>
    <s v="G13190970002"/>
    <s v="CRV"/>
    <n v="1319097"/>
    <m/>
    <s v="REGULARIZACION DE TRANSFERENCIA DEL EXTERIOR SEGUN SWIFT NO.5632 DE FECHA 21/05/2020 ORDENANTE: CONSULADO GENERAL DE BOLIVIA EN SAO PAULO-BRASIL REF:GESTORIA CONSULAR ABRIL 2020 LIB. 00010011102 MIN.RELACIONES EXTERIORES - GESTORIA CONSULAR LEY Nº 3108"/>
    <m/>
    <m/>
    <m/>
    <m/>
    <n v="0"/>
    <n v="47357.599999999999"/>
    <s v="NO_CONCILIADO"/>
  </r>
  <r>
    <x v="16"/>
    <m/>
    <x v="16"/>
    <x v="94"/>
    <s v="G13190980001"/>
    <s v="CVD"/>
    <n v="1319098"/>
    <m/>
    <s v="COBRO COSTOS DE PAPELERIA POR REGULARIZACION DE TRANSFERENCIA DEL EXTERIOR POR ORDEN DE CONSULADO GENERAL DE BOLIVIA EN SAO PAULO-BRASIL REF:GESTORIA CONSULAR ABRIL 2020 LIB. 00010011102 MIN.RELACIONES EXTERIORES - GESTORIA CONSULAR LEY Nº 3108"/>
    <m/>
    <m/>
    <m/>
    <m/>
    <n v="50"/>
    <n v="0"/>
    <s v="NO_CONCILIADO"/>
  </r>
  <r>
    <x v="10"/>
    <m/>
    <x v="10"/>
    <x v="94"/>
    <s v="G13191000001"/>
    <s v="CVD"/>
    <n v="1319100"/>
    <m/>
    <s v="COBRO COSTOS DE PAPELERIA POR REGULARIZACION DE TRANSFERENCIA DEL EXTERIOR POR ORDEN DE PUMA ENERGY PARAGUAY S.A., FECHA VALOR 19-05-20 LIB. 00513062001 YPFB-OPERACIONES PLANTA DE SEPARACION DE LIQUIDOS RIO GRANDE"/>
    <m/>
    <m/>
    <m/>
    <m/>
    <n v="50"/>
    <n v="0"/>
    <s v="NO_CONCILIADO"/>
  </r>
  <r>
    <x v="5"/>
    <m/>
    <x v="5"/>
    <x v="94"/>
    <s v="S09836550003"/>
    <s v="COB"/>
    <n v="983655"/>
    <m/>
    <s v="||TRANSFERENCIA DE FONDOS S/G. MENSAJE SWIFT NRO. 5697 Y CORREO ELECTRÓNICO DE LA AGENCIA BOLIVIANA DE CORREOS DE LA FECHA. (SECTOR PÚBLICO - SERVICIOS). DE LA LIBRETA 00383012001 INGRESOS AGENCIA BOLIVIANA DE CORREOS, COBRO UTILES DE ESCRITORIO."/>
    <m/>
    <m/>
    <m/>
    <m/>
    <n v="50"/>
    <n v="0"/>
    <s v="NO_CONCILIADO"/>
  </r>
  <r>
    <x v="91"/>
    <m/>
    <x v="91"/>
    <x v="94"/>
    <s v="S09836680001"/>
    <s v="COB"/>
    <n v="983668"/>
    <m/>
    <s v="COBRO DE||ÚTILES DE ESCRITORIO POR LA ELABORACIÓN DE TRES COMPROBANTES CONTABLES DE COBRO DE CAPITAL E INTERESES CON VENCIMIENTO EN LA FECHA. REF: CRÉDITO EXTRAORDINARIO YLB CIDYP (CIEX N°18/2020) DE LA LIBRETA N° 00597012001 RECURSOS PROPIOS VENTAS YLB, COSTO ÚTILES DE ESCRITORIO"/>
    <m/>
    <m/>
    <m/>
    <m/>
    <n v="150"/>
    <n v="0"/>
    <s v="NO_CONCILIADO"/>
  </r>
  <r>
    <x v="16"/>
    <m/>
    <x v="16"/>
    <x v="94"/>
    <s v="G13192450001"/>
    <s v="CVD"/>
    <n v="1319245"/>
    <m/>
    <s v="COBRO COSTOS DE PAPELERIA POR REGULARIZACION DE TRANSFERENCIA DEL EXTERIOR POR ORDEN DE EMBAJADA DE BOLIVIA EN LA HAYA-PAISES BAJOS REF:DEVOLUCION DE SALDOS Y GASTOS DE FUNCIONAMIENTO 2019 LIB. 00099021001 TGN-RECURSOS ORDINARIOS (3987)"/>
    <m/>
    <m/>
    <m/>
    <m/>
    <n v="50"/>
    <n v="0"/>
    <s v="NO_CONCILIADO"/>
  </r>
  <r>
    <x v="34"/>
    <m/>
    <x v="34"/>
    <x v="95"/>
    <s v="F0004488"/>
    <s v="NTE"/>
    <n v="1435478"/>
    <m/>
    <s v="A:00099021001 TRANSFERENCIA DE RECUPERACIONES SEGÚN NOTA GEF-LCR-LIN-AGA-0432-NOT/20 PARA PAGO DE CAPITAL E INTERESES DE ACUERDO A CONTRATO DE FIDEICOMISO “PROGRAMA APOYO A LA EJECUCION DE LA INVERSION PUBLICA” FIRMADO ENTRE MINISTERIO DE PLANIFICACION Y EL FNDR, CORRESPONDIENTE AL GAM DE YACUIBA."/>
    <m/>
    <m/>
    <m/>
    <m/>
    <n v="0"/>
    <n v="1566646.12"/>
    <s v="NO_CONCILIADO"/>
  </r>
  <r>
    <x v="27"/>
    <m/>
    <x v="27"/>
    <x v="95"/>
    <s v="G13193220002"/>
    <s v="CRV"/>
    <n v="1319322"/>
    <m/>
    <s v="REGULARIZACION DE TRANSFERENCIA DEL EXTERIOR SEGUN SWIFT NO.3672 DE FECHA 22/05/2020 ORDENANTE: CONSULADO DE BOLIVIA-WASHINGTON LIB. 00340012005 SEGIP - RECAUDACION EXTERIOR - CEDULAS DE IDENTIDAD"/>
    <m/>
    <m/>
    <m/>
    <m/>
    <n v="0"/>
    <n v="22706.05"/>
    <s v="NO_CONCILIADO"/>
  </r>
  <r>
    <x v="27"/>
    <m/>
    <x v="27"/>
    <x v="95"/>
    <s v="G13193240002"/>
    <s v="CRV"/>
    <n v="1319324"/>
    <m/>
    <s v="REGULARIZACION DE TRANSFERENCIA DEL EXTERIOR SEGUN SWIFT NO.4708 DE FECHA 22/05/2020 ORDENANTE: CONSULADO GENERAL DE BOLIVIA-WASHINGTON LIB. 00340012005 SEGIP - RECAUDACION EXTERIOR - CEDULAS DE IDENTIDAD"/>
    <m/>
    <m/>
    <m/>
    <m/>
    <n v="0"/>
    <n v="9526.34"/>
    <s v="NO_CONCILIADO"/>
  </r>
  <r>
    <x v="27"/>
    <m/>
    <x v="27"/>
    <x v="95"/>
    <s v="G13193230001"/>
    <s v="CVD"/>
    <n v="1319323"/>
    <m/>
    <s v="COBRO COSTOS DE PAPELERIA POR REGULARIZACION DE TRANSFERENCIA DEL EXTERIOR POR ORDEN DE CONSULADO DE BOLIVIA-WASHINGTON LIB. 00340012003 RECAUDACION EXTRANJERIA - C.I. -L.C."/>
    <m/>
    <m/>
    <m/>
    <m/>
    <n v="50"/>
    <n v="0"/>
    <s v="NO_CONCILIADO"/>
  </r>
  <r>
    <x v="27"/>
    <m/>
    <x v="27"/>
    <x v="95"/>
    <s v="G13193250001"/>
    <s v="CVD"/>
    <n v="1319325"/>
    <m/>
    <s v="COBRO COSTOS DE PAPELERIA POR REGULARIZACION DE TRANSFERENCIA DEL EXTERIOR POR ORDEN DE CONSULADO GENERAL DE BOLIVIA-WASHINGTON LIB. 00340012003 RECAUDACION EXTRANJERIA - C.I. -L.C."/>
    <m/>
    <m/>
    <m/>
    <m/>
    <n v="50"/>
    <n v="0"/>
    <s v="NO_CONCILIADO"/>
  </r>
  <r>
    <x v="21"/>
    <m/>
    <x v="21"/>
    <x v="95"/>
    <s v="S09837040003"/>
    <s v="COB"/>
    <n v="983704"/>
    <m/>
    <s v="||TRANSFERENCIA DE FONDOS S/G. MENSAJES SWIFT NROS. 5723 Y 5721 DE LA FECHA.(SECTOR PUBLICO-SERVICIOS). DEBITO LIBRETA N° 00119012001 ADSIB, COBRO EMISION COMPROBANTE CONTABLE DE LA FECHA."/>
    <m/>
    <m/>
    <m/>
    <m/>
    <n v="50"/>
    <n v="0"/>
    <s v="NO_CONCILIADO"/>
  </r>
  <r>
    <x v="7"/>
    <m/>
    <x v="7"/>
    <x v="96"/>
    <s v="F0004496"/>
    <s v="DAU"/>
    <n v="1438515"/>
    <m/>
    <s v="A:00099021001 Pago de capital e interés corriente a favor del TGN, adeudado por el GAD Santa Cruz, correspondiente a los Préstamos Convenios Subsidiarios CAF 2324, Proyectos de Electrificación Rural: San Andrés - Villa Victoria y Santa Rosa Total."/>
    <m/>
    <m/>
    <m/>
    <m/>
    <n v="0"/>
    <n v="307671.53000000003"/>
    <s v="NO_CONCILIADO"/>
  </r>
  <r>
    <x v="11"/>
    <m/>
    <x v="11"/>
    <x v="96"/>
    <s v="Q12784540002"/>
    <s v="CRV"/>
    <n v="1278454"/>
    <m/>
    <s v="NÚMERO DE LIBRETA CUT: 99031009.00 OPERACIÓN T01 TRANSFERENCIA DE FONDOS A LA CUT - TESORO DIRECTO DE BANCO UNION S.A. A CUENTA UNICA DEL TESORO CON NUMERO DE SOLICITUD = 4801098 Y NUMERO CORRELATIVO = 91320025052020766 TRANSFERENCIA POR OPERACIONES DE VENTA BONOS BTX SOLICITUD VALORES UNION SA"/>
    <m/>
    <m/>
    <m/>
    <m/>
    <n v="0"/>
    <n v="50000"/>
    <s v="NO_CONCILIADO"/>
  </r>
  <r>
    <x v="10"/>
    <m/>
    <x v="10"/>
    <x v="96"/>
    <s v="G13197970003"/>
    <s v="CVD"/>
    <n v="1319797"/>
    <m/>
    <s v="PROVISION DE FONDOS A SOLICITUD DE YACIMIENTOS PETROLIFEROS FISCALES BOLIVIANOS SEGUN SOLICITUD YPFB-0204-2020 REF: PAGO A GASORIENTE BOLIVIANO POR SERV FIRME DE TRANSP DE GN MI POR EL MES DE ABRIL 2020 LIB. 00513012007 YPFB - RECURSOS NACIONALIZACIÓN"/>
    <m/>
    <m/>
    <m/>
    <m/>
    <n v="50"/>
    <n v="0"/>
    <s v="NO_CONCILIADO"/>
  </r>
  <r>
    <x v="10"/>
    <m/>
    <x v="10"/>
    <x v="96"/>
    <s v="G13199550001"/>
    <s v="CVD"/>
    <n v="1319955"/>
    <m/>
    <s v="COBRO COSTOS DE PAPELERIA POR REGULARIZACION DE TRANSFERENCIA DEL EXTERIOR POR ORDEN DE GAS CORONA S A E C A (FECHA VALOR 21/05/20) LIB. 00513062001 YPFB-OPERACIONES PLANTA DE SEPARACION DE LIQUIDOS RIO GRANDE"/>
    <m/>
    <m/>
    <m/>
    <m/>
    <n v="50"/>
    <n v="0"/>
    <s v="NO_CONCILIADO"/>
  </r>
  <r>
    <x v="10"/>
    <m/>
    <x v="10"/>
    <x v="96"/>
    <s v="G13199570001"/>
    <s v="CVD"/>
    <n v="1319957"/>
    <m/>
    <s v="COBRO COSTOS DE PAPELERIA POR REGULARIZACION DE TRANSFERENCIA DEL EXTERIOR POR ORDEN DE GAS TOTAL S.A. (FECHA VALOR 21/05/20) LIB. 00513062001 YPFB-OPERACIONES PLANTA DE SEPARACION DE LIQUIDOS RIO GRANDE"/>
    <m/>
    <m/>
    <m/>
    <m/>
    <n v="50"/>
    <n v="0"/>
    <s v="NO_CONCILIADO"/>
  </r>
  <r>
    <x v="10"/>
    <m/>
    <x v="10"/>
    <x v="96"/>
    <s v="G13198720003"/>
    <s v="CVD"/>
    <n v="1319872"/>
    <m/>
    <s v="PROVISION DE FONDOS A SOLICITUD DE YACIMIENTOS PETROLIFEROS FISCALES BOLIVIANOS SEGUN SOLICITUD YPFB-0205-2020 REF: PAGO A GTB SA POR SERV INT DE TRANSP DE GN MI CHIQUITOS MUTUN REDES YPFB YACUSES MES DE ABRIL 2020 LIB. 00513012007 YPFB - RECURSOS NACIONALIZACIÓN"/>
    <m/>
    <m/>
    <m/>
    <m/>
    <n v="50"/>
    <n v="0"/>
    <s v="NO_CONCILIADO"/>
  </r>
  <r>
    <x v="11"/>
    <m/>
    <x v="11"/>
    <x v="96"/>
    <s v="S09838180003"/>
    <s v="CRV"/>
    <n v="983818"/>
    <m/>
    <s v="||PAGO PRESTAMO BID 846-SF-BO VCTO, 24-05-2020 POR CUENTA DE FNDR SEGÚN COD. LIQ. 013549 DEL 22/5/20, VALOR 24/5/20 CAPITAL USD10.244,10 INTERES USD 54.088,83 LIB. N° 00099021001 TGN-RECURSOS ORDINARIOS (3987) - ALIVIO MDRI"/>
    <m/>
    <m/>
    <m/>
    <m/>
    <n v="0"/>
    <n v="447757.2"/>
    <s v="NO_CONCILIADO"/>
  </r>
  <r>
    <x v="11"/>
    <m/>
    <x v="11"/>
    <x v="96"/>
    <s v="S09838150003"/>
    <s v="COB"/>
    <n v="983815"/>
    <m/>
    <s v="||PAGO AL BID PRESTAMO 17-CD-BO VCTO. 17-05-2020 POR CUENTA DEL TGN SEGUN NOTA COD LIQ. 13560 DE FECHA 15-04-2020, VALOR 19-05.2020 CAPITAL CAD 21.212,53 INTERESES CAD 212,01 EQUIVALENTES A USD 15.633,79 LIBRETA N° 00099021001 CTA. 3987 CUENTA UNICA DEL TESORO REF.: COMISIONES BANCARIAS"/>
    <m/>
    <m/>
    <m/>
    <m/>
    <n v="345.05"/>
    <n v="0"/>
    <s v="NO_CONCILIADO"/>
  </r>
  <r>
    <x v="7"/>
    <m/>
    <x v="7"/>
    <x v="97"/>
    <s v="F0004501"/>
    <s v="DAU"/>
    <n v="1440301"/>
    <m/>
    <s v="A:00099021001 Pago de capital e interés corriente a favor del TGN, adeudado por el GAD Oruro, correspondiente a los Préstamos Convenios Subsidiarios CAF 2324, Proyecto de Electrificación Pocoroco."/>
    <m/>
    <m/>
    <m/>
    <m/>
    <n v="0"/>
    <n v="21454.9"/>
    <s v="NO_CONCILIADO"/>
  </r>
  <r>
    <x v="11"/>
    <m/>
    <x v="11"/>
    <x v="97"/>
    <s v="G13202810003"/>
    <s v="COB"/>
    <n v="13495"/>
    <m/>
    <s v="PAGO A BID PRÉSTAMO 2880/BL-BO VCTO. 25-05-2020 POR CUENTA DE TGN , NTI. 013495 VALOR 26-05-2020 COMISIONES USD 9.188,38 CTA. 3987 CUENTA UNICA DEL TESORO LIB. 00099021001 REF.: COMISIONES BANCARIAS"/>
    <m/>
    <m/>
    <m/>
    <m/>
    <n v="314.11"/>
    <n v="0"/>
    <s v="NO_CONCILIADO"/>
  </r>
  <r>
    <x v="10"/>
    <m/>
    <x v="10"/>
    <x v="97"/>
    <s v="G13206670001"/>
    <s v="CVD"/>
    <n v="1320667"/>
    <m/>
    <s v="COBRO COSTOS DE PAPELERIA SEGUN TRANSFERENCIA DEL EXTERIOR POR ORDEN DE LLAMA GAS S.A., FECHA VALOR 26-05-20 LIB. 00513062001 YPFB-OPERACIONES PLANTA DE SEPARACION DE LIQUIDOS RIO GRANDE"/>
    <m/>
    <m/>
    <m/>
    <m/>
    <n v="50"/>
    <n v="0"/>
    <s v="NO_CONCILIADO"/>
  </r>
  <r>
    <x v="10"/>
    <m/>
    <x v="10"/>
    <x v="97"/>
    <s v="G13207380001"/>
    <s v="CVD"/>
    <n v="1320738"/>
    <m/>
    <s v="COBRO COSTOS DE PAPELERIA SEGUN TRANSFERENCIA DEL EXTERIOR POR ORDEN DE COPAGAZ DISTRIBUIDORA DE GAS, FECHA VALOR 26-05-20 REF.INV.289 LIB. 00513062001 YPFB-OPERACIONES PLANTA DE SEPARACION DE LIQUIDOS RIO GRANDE"/>
    <m/>
    <m/>
    <m/>
    <m/>
    <n v="50"/>
    <n v="0"/>
    <s v="NO_CONCILIADO"/>
  </r>
  <r>
    <x v="12"/>
    <m/>
    <x v="12"/>
    <x v="98"/>
    <s v="Q12790830002"/>
    <s v="CRV"/>
    <n v="1279083"/>
    <m/>
    <s v="NUMERO DE LIBRETA CUT: 00099021001 OPERACIÓN E18 TRANSFERENCIA DEL SISTEMA FINANCIERO POR CUENTA DE TERCEROS A LA CUT por concepto de devolucion de pagos cc no cobrados por afiliados civiles y militares correspondiente al periodo de noviembre y aguinaldo 2019"/>
    <m/>
    <m/>
    <m/>
    <m/>
    <n v="0"/>
    <n v="846442.17"/>
    <s v="NO_CONCILIADO"/>
  </r>
  <r>
    <x v="103"/>
    <m/>
    <x v="103"/>
    <x v="98"/>
    <s v="S09839070003"/>
    <s v="COB"/>
    <n v="983907"/>
    <m/>
    <s v="||TRANSFERENCIA DE FONDOS S/G. MENSAJES SWIFT NROS.5781 Y 5780 DE LA FECHA.(SECTOR PUBLICO-SERVICIOS). DEBITO LIBRETA N°00244012001, COBRO EMISION COMPROBANTE CONTABLE DE LA FECHA."/>
    <m/>
    <m/>
    <m/>
    <m/>
    <n v="50"/>
    <n v="0"/>
    <s v="NO_CONCILIADO"/>
  </r>
  <r>
    <x v="11"/>
    <m/>
    <x v="11"/>
    <x v="99"/>
    <s v="Q12796100002"/>
    <s v="CRV"/>
    <n v="1279610"/>
    <m/>
    <s v="NÚMERO DE LIBRETA CUT: 99031009.00 OPERACIÓN T01 TRANSFERENCIA DE FONDOS A LA CUT - TESORO DIRECTO DE BANCO UNION S.A. A CUENTA UNICA DEL TESORO CON NUMERO DE SOLICITUD = 4806939 Y NUMERO CORRELATIVO = 91320028052020454 TRANSFERENCIA POR OPERACIONES DE VENTA BONOS BTX SOLICITUD VALORES UNION SA"/>
    <m/>
    <m/>
    <m/>
    <m/>
    <n v="0"/>
    <n v="50000"/>
    <s v="NO_CONCILIADO"/>
  </r>
  <r>
    <x v="10"/>
    <m/>
    <x v="10"/>
    <x v="99"/>
    <s v="G13214890003"/>
    <s v="CVD"/>
    <n v="1321489"/>
    <m/>
    <s v="PROVISION DE FONDOS A SOLICITUD DE YACIMIENTOS PETROLIFEROS FISCALES BOLIVIANOS SEGUN SOLICITUD YPFB-0206-2020 REF: PAGO IMPUESTO DIRECTO A LOS HIDROCARBUROS PRODUCCION FEBRERO 2020 LIB. 00513012007 YPFB - RECURSOS NACIONALIZACIÓN"/>
    <m/>
    <m/>
    <m/>
    <m/>
    <n v="50"/>
    <n v="0"/>
    <s v="NO_CONCILIADO"/>
  </r>
  <r>
    <x v="36"/>
    <m/>
    <x v="36"/>
    <x v="99"/>
    <s v="G13215730003"/>
    <s v="COB"/>
    <n v="1321573"/>
    <m/>
    <s v="TRANSFERENCIA RECIBIDA DEL EXTERIOR SEGÚN MENSAJES SWIFT Nos. 5822-5821 (REM.EXT.) DE FECHA 28-05-2020 POR DESEMBOLSO DE IDA PRÉSTAMO TF-16083 RES.CLIM.BOL-PROY.INT.CUENCAS LIBRETA N° 00287102001 FPS-RECURSOS PROPIOS REF.: UTILES DE ESCRITORIO"/>
    <m/>
    <m/>
    <m/>
    <m/>
    <n v="50"/>
    <n v="0"/>
    <s v="NO_CONCILIADO"/>
  </r>
  <r>
    <x v="0"/>
    <m/>
    <x v="0"/>
    <x v="99"/>
    <s v="Q12798650002"/>
    <s v="CRV"/>
    <n v="1279865"/>
    <m/>
    <s v="NUMERO DE LIBRETA CUT: 00099021001 OPERACIÓN E18 TRANSFERENCIA DEL SISTEMA FINANCIERO POR CUENTA DE TERCEROS A LA CUT TRANSFERENCIA PAGO DE MULTA SERVICIO. COBRANZAS ENERO 2020"/>
    <m/>
    <m/>
    <m/>
    <m/>
    <n v="0"/>
    <n v="162"/>
    <s v="NO_CONCILIADO"/>
  </r>
  <r>
    <x v="10"/>
    <m/>
    <x v="10"/>
    <x v="99"/>
    <s v="G13216390001"/>
    <s v="CVD"/>
    <n v="1321639"/>
    <m/>
    <s v="COBRO COSTOS DE PAPELERIA SEGUN TRANSFERENCIA DEL EXTERIOR POR ORDEN DE COPAGAZ DISTRIBUIDORA DE GAS S.A., FECHA VALOR 27-05-20 REF:INV.292,293,294,297,298,299 LIB. 00513062001 YPFB-OPERACIONES PLANTA DE SEPARACION DE LIQUIDOS RIO GRANDE"/>
    <m/>
    <m/>
    <m/>
    <m/>
    <n v="50"/>
    <n v="0"/>
    <s v="NO_CONCILIADO"/>
  </r>
  <r>
    <x v="17"/>
    <m/>
    <x v="17"/>
    <x v="99"/>
    <s v="S09839730001"/>
    <s v="COB"/>
    <n v="983973"/>
    <m/>
    <s v="'COBRO DE UTILES DE ESCRITORIO POR´||BS50,- Y REGISTRO COBRO COMISIÓN REEMB. GSTS. COMUNICACIÓN BS220.- CARTA DE CRÉDITO STANDBY REF.:BKD2017LG00285 (BCB:SB-R-2017-56) A/F ABC, S/G NOTA ABC/GNA/SAF/ATE/2020-1111, 21/05/20. LIB.:00291012002 ABC-RECURSOS PROPIIOS REF.:REEMB. GSTS. COM Y EMIS. COMP. CONT. SBLC:BKD2017LG00285"/>
    <m/>
    <m/>
    <m/>
    <m/>
    <n v="270"/>
    <n v="0"/>
    <s v="NO_CONCILIADO"/>
  </r>
  <r>
    <x v="11"/>
    <m/>
    <x v="11"/>
    <x v="99"/>
    <s v="G13216480003"/>
    <s v="COB"/>
    <n v="13566"/>
    <m/>
    <s v="PAGO A FONPLATA PRÉSTAMO BOL 28/2016 VCTO. 28-05-2020 POR CUENTA DE TGN , NTI. 013566 VALOR 28-05-2020 CAPITAL USD 344.458,07 INTERESES USD 129.589,59 COMISIONES USD 8.147,28 CTA. 3987 CUENTA UNICA DEL TESORO LIB. 00099021001 REF.: COMISIONES BANCARIAS"/>
    <m/>
    <m/>
    <m/>
    <m/>
    <n v="2585.52"/>
    <n v="0"/>
    <s v="NO_CONCILIADO"/>
  </r>
  <r>
    <x v="12"/>
    <m/>
    <x v="12"/>
    <x v="99"/>
    <s v="G13217420003"/>
    <s v="CVD"/>
    <n v="1321742"/>
    <m/>
    <s v="PROVISION DE FONDOS A SOLICITUD DE YACIMIENTOS PETROLIFEROS FISCALES BOLIVIANOS SEGUN SOLICITUD YPFB-0213-2020 REF: PAGO AL TESORO GENERAL DE LA NACION PARTICIPACION DE LA PRODUCCION FEBRERO 2020 LIB. 00099021001 TGN YPFB PARTICIPACION 6% PRODUCCIÓN BRUTA DE HIDROCARBUROS BOCA DE POZO"/>
    <m/>
    <m/>
    <m/>
    <m/>
    <n v="50"/>
    <n v="0"/>
    <s v="NO_CONCILIADO"/>
  </r>
  <r>
    <x v="73"/>
    <m/>
    <x v="73"/>
    <x v="99"/>
    <s v="S09839600001"/>
    <s v="COB"/>
    <n v="983960"/>
    <m/>
    <s v="||AMPLIACIÓN DE VALIDEZ 0.15% S/USD 143.527,65 POR 202 DIAS, REEMBOLSO GASTOS DE COMUNICACIÓN BS 220,- Y EMISIÓN DE BCTE. CONTABLE BS50.- S/G NOTA DGAA-UF-ST. N° 0444/19, 26/05/20 REF.:I-2019-68 P/C MINISTERIO DE DEFENSA A/F STEYR ARMS GMBH. LIB.:00020011103 MINISTERIO DE DEFENSA - INGRESOS VARIOS, REF.: ENMIENDA N°1 LC: I-2019-68"/>
    <m/>
    <m/>
    <m/>
    <m/>
    <n v="1098.69"/>
    <n v="0"/>
    <s v="NO_CONCILIADO"/>
  </r>
  <r>
    <x v="73"/>
    <m/>
    <x v="73"/>
    <x v="99"/>
    <s v="S09839620001"/>
    <s v="COB"/>
    <n v="983962"/>
    <m/>
    <s v="||AMPLIACIÓN DE VALIDEZ 0.15% S/USD 276.221,26 POR 202 DIAS, REEMBOLSO GASTOS DE COMUNICACIÓN BS 220,- Y EMISIÓN DE BCTE. CONTABLE BS50.- S/G NOTA DGAA-UF-ST. N° 0444/19, 26/05/20 REF.:I-2019-69 P/C MINISTERIO DE DEFENSA A/F GLOCK INTERNATIONAL S.A. LIB.:00020011103 MINISTERIO DE DEFENSA - INGRESOS VARIOS, REF.: ENMIENDA N°1 LC: I-2019-69"/>
    <m/>
    <m/>
    <m/>
    <m/>
    <n v="1864.88"/>
    <n v="0"/>
    <s v="NO_CONCILIADO"/>
  </r>
  <r>
    <x v="73"/>
    <m/>
    <x v="73"/>
    <x v="99"/>
    <s v="S09840020001"/>
    <s v="COB"/>
    <n v="984002"/>
    <m/>
    <s v="||AMPLIACION DE VALIDEZ 0,15% S/USD 348419,54.- POR 202 DIAS, REEMBOLSO GASTOS DE COMUNICACION BS220.- Y EMISION DE CBTE. CONTABLE BS50.- S/G NOTA DGAA-UF-ST. N°0444/19 DEL 26 DE MAYO DE 2020 REF.: I-2019-70 LIB. 000200111103 MINISTERIO DE DEFENSA - INGRESOS VARIOS"/>
    <m/>
    <m/>
    <m/>
    <m/>
    <n v="2281.6999999999998"/>
    <n v="0"/>
    <s v="NO_CONCILIADO"/>
  </r>
  <r>
    <x v="73"/>
    <m/>
    <x v="73"/>
    <x v="99"/>
    <s v="S09840070001"/>
    <s v="COB"/>
    <n v="984007"/>
    <m/>
    <s v="||AMPLIACION DE VALIDEZ 0,15% S/USD 141.362,01 POR 202 DIAS, REEMBOLSO GASTOS DE COMUNICACION BS220.- Y EMISION DE CBTE. CONTABLE BS50.- SG NOTA DGAA-UF-ST. N° 0444/19 DEL 26 DE MAYO DE 2020 REF.: I-2019-72 POR CUENTA DEL MINISTERIO DE DEFENSA A FAVOR DE FIOCCHI MUNIZIONI LIB. 00020011103 MINISTERIO DE DEFENSA - INGRESOS VARIOS REF: COM. ENMIENDA LC I-2019-72"/>
    <m/>
    <m/>
    <m/>
    <m/>
    <n v="1086.2"/>
    <n v="0"/>
    <s v="NO_CONCILIADO"/>
  </r>
  <r>
    <x v="10"/>
    <m/>
    <x v="10"/>
    <x v="99"/>
    <s v="G13219500001"/>
    <s v="CVD"/>
    <n v="1321950"/>
    <m/>
    <s v="COBRO COSTOS DE PAPELERIA SEGUN TRANSFERENCIA DEL EXTERIOR POR ORDEN DE COPAGAZ DISTRIBUIDORA DE GAS S.A., FECHA VALOR 28-05-20 REF.INV 301,302,303,304 LIB. 00513062001 YPFB-OPERACIONES PLANTA DE SEPARACION DE LIQUIDOS RIO GRANDE"/>
    <m/>
    <m/>
    <m/>
    <m/>
    <n v="50"/>
    <n v="0"/>
    <s v="NO_CONCILIADO"/>
  </r>
  <r>
    <x v="7"/>
    <m/>
    <x v="7"/>
    <x v="100"/>
    <s v="F0004520"/>
    <s v="DAU"/>
    <n v="1444574"/>
    <m/>
    <s v="A:00099021001 Pago de capital e interés corrientes a favor del TGN, adeudado por el GAD Santa Cruz, correspondiente al Préstamo Convenio Subsidiario CAF 2324, Proyecto Sistema de Electrificación San Matías"/>
    <m/>
    <m/>
    <m/>
    <m/>
    <n v="0"/>
    <n v="940365.58"/>
    <s v="NO_CONCILIADO"/>
  </r>
  <r>
    <x v="10"/>
    <m/>
    <x v="10"/>
    <x v="100"/>
    <s v="G13222360003"/>
    <s v="CVD"/>
    <n v="1322236"/>
    <m/>
    <s v="PROVISION DE FONDOS A SOLICITUD DE YACIMIENTOS PETROLIFEROS FISCALES BOLIVIANOS SEGUN SOLICITUD YPFB-0216-2020 REF: PAGO A YPFB TRANSIERRA SA POR SERVICIO INTERRUMPIBLE ACUERDO TEMPORAL SCD Y TEMIN ABRIL 2020 LIB. 00513012007 YPFB - RECURSOS NACIONALIZACIÓN"/>
    <m/>
    <m/>
    <m/>
    <m/>
    <n v="50"/>
    <n v="0"/>
    <s v="NO_CONCILIADO"/>
  </r>
  <r>
    <x v="10"/>
    <m/>
    <x v="10"/>
    <x v="100"/>
    <s v="G13222430003"/>
    <s v="CVD"/>
    <n v="1322243"/>
    <m/>
    <s v="PROVISION DE FONDOS A SOLICITUD DE YACIMIENTOS PETROLIFEROS FISCALES BOLIVIANOS SEGUN SOLICITUD YPFB-0218-2020 REF: PAGO POR EXP DE GN A LA ARGENTINA OP GJA 106 20 RT ME PLUSPETROL BOLIVIA CORP SA MARZO 2020 LIB. 00513012007 YPFB - RECURSOS NACIONALIZACIÓN"/>
    <m/>
    <m/>
    <m/>
    <m/>
    <n v="50"/>
    <n v="0"/>
    <s v="NO_CONCILIADO"/>
  </r>
  <r>
    <x v="10"/>
    <m/>
    <x v="10"/>
    <x v="100"/>
    <s v="G13222480001"/>
    <s v="CVD"/>
    <n v="1322248"/>
    <m/>
    <s v="COBRO COSTOS DE PAPELERIA POR REGULARIZACION DE TRANSFERENCIA DEL EXTERIOR POR ORDEN DE CORPORACION PARAGUAYA DISTRIBUIDORA DE DERIVADOS DE PETROLEO S.A. (FECHA VALOR 28/5/2020) LIB. 00513062001 YPFB-OPERACIONES PLANTA DE SEPARACION DE LIQUIDOS RIO GRANDE"/>
    <m/>
    <m/>
    <m/>
    <m/>
    <n v="50"/>
    <n v="0"/>
    <s v="NO_CONCILIADO"/>
  </r>
  <r>
    <x v="10"/>
    <m/>
    <x v="10"/>
    <x v="100"/>
    <s v="G13222490003"/>
    <s v="CVD"/>
    <n v="1322249"/>
    <m/>
    <s v="PROVISION DE FONDOS A SOLICITUD DE YACIMIENTOS PETROLIFEROS FISCALES BOLIVIANOS SEGUN SOLICITUD YPFB-0231-2020 REF: PAGO A YPFB TRANSIERRA SA POR SCD Y TEMIN SERVICIO FIRME DE TRANSP DE GN ABRIL 2020 LIB. 00513012007 YPFB - RECURSOS NACIONALIZACIÓN"/>
    <m/>
    <m/>
    <m/>
    <m/>
    <n v="50"/>
    <n v="0"/>
    <s v="NO_CONCILIADO"/>
  </r>
  <r>
    <x v="11"/>
    <m/>
    <x v="11"/>
    <x v="100"/>
    <s v="S09840950002"/>
    <s v="CRV"/>
    <n v="984095"/>
    <m/>
    <s v="||ÚNICO DESEMBOLSO POR EL SEGUNDO CRÉDITO DE EMERGENCIA NACIONAL GESTIÓN 2020 OTORGADO EN EL MARCO DE LOS D.S. 4179, 4196, 4199, 4229, RD N°52/2020 Y CONTRATO SANO DLBCI N°8/2020 REF: NOTA MEFP/VTCP/DGCP-47/2020 RECIBIDA EN LA FECHA (TRAM-TGL-4881) ABONO EN LA LIBRETA N° 00099021001 TGN RECURSOS ORDINARIOS (SEGUNDO CRÉDITO DE EMERG. GESTIÓN 2020)"/>
    <m/>
    <m/>
    <m/>
    <m/>
    <n v="0"/>
    <n v="1800000000"/>
    <s v="NO_CONCILIADO"/>
  </r>
  <r>
    <x v="44"/>
    <m/>
    <x v="44"/>
    <x v="100"/>
    <s v="T04078570001"/>
    <s v="DEV"/>
    <n v="407857"/>
    <m/>
    <s v="CONTABILIZACION ORDENES DE TRANSFERENCIA GRACOS"/>
    <m/>
    <m/>
    <m/>
    <m/>
    <n v="2203742.14"/>
    <n v="0"/>
    <s v="NO_CONCILIADO"/>
  </r>
  <r>
    <x v="44"/>
    <m/>
    <x v="44"/>
    <x v="100"/>
    <s v="T04078590001"/>
    <s v="DEV"/>
    <n v="407859"/>
    <m/>
    <s v="CONTABILIZACION ORDENES DE TRANSFERENCIA GRACOS"/>
    <m/>
    <m/>
    <m/>
    <m/>
    <n v="2203742.14"/>
    <n v="0"/>
    <s v="NO_CONCILIADO"/>
  </r>
  <r>
    <x v="44"/>
    <m/>
    <x v="44"/>
    <x v="100"/>
    <s v="T04078610001"/>
    <s v="DEV"/>
    <n v="407861"/>
    <m/>
    <s v="CONTABILIZACION ORDENES DE TRANSFERENCIA GRACOS"/>
    <m/>
    <m/>
    <m/>
    <m/>
    <n v="1277230.6100000001"/>
    <n v="0"/>
    <s v="NO_CONCILIADO"/>
  </r>
  <r>
    <x v="44"/>
    <m/>
    <x v="44"/>
    <x v="100"/>
    <s v="T04078630001"/>
    <s v="DEV"/>
    <n v="407863"/>
    <m/>
    <s v="CONTABILIZACION ORDENES DE TRANSFERENCIA GRACOS"/>
    <m/>
    <m/>
    <m/>
    <m/>
    <n v="121207.42"/>
    <n v="0"/>
    <s v="NO_CONCILIADO"/>
  </r>
  <r>
    <x v="44"/>
    <m/>
    <x v="44"/>
    <x v="100"/>
    <s v="T04078650001"/>
    <s v="DEV"/>
    <n v="407865"/>
    <m/>
    <s v="CONTABILIZACION ORDENES DE TRANSFERENCIA GRACOS"/>
    <m/>
    <m/>
    <m/>
    <m/>
    <n v="451134.66"/>
    <n v="0"/>
    <s v="NO_CONCILIADO"/>
  </r>
  <r>
    <x v="44"/>
    <m/>
    <x v="44"/>
    <x v="100"/>
    <s v="T04078670001"/>
    <s v="DEV"/>
    <n v="407867"/>
    <m/>
    <s v="CONTABILIZACION ORDENES DE TRANSFERENCIA GRACOS"/>
    <m/>
    <m/>
    <m/>
    <m/>
    <n v="3508063.92"/>
    <n v="0"/>
    <s v="NO_CONCILIADO"/>
  </r>
  <r>
    <x v="44"/>
    <m/>
    <x v="44"/>
    <x v="100"/>
    <s v="T04078690001"/>
    <s v="DEV"/>
    <n v="407869"/>
    <m/>
    <s v="CONTABILIZACION ORDENES DE TRANSFERENCIA GRACOS"/>
    <m/>
    <m/>
    <m/>
    <m/>
    <n v="5216302.7"/>
    <n v="0"/>
    <s v="NO_CONCILIADO"/>
  </r>
  <r>
    <x v="44"/>
    <m/>
    <x v="44"/>
    <x v="100"/>
    <s v="T04078710001"/>
    <s v="DEV"/>
    <n v="407871"/>
    <m/>
    <s v="CONTABILIZACION ORDENES DE TRANSFERENCIA GRACOS"/>
    <m/>
    <m/>
    <m/>
    <m/>
    <n v="332910.45"/>
    <n v="0"/>
    <s v="NO_CONCILIADO"/>
  </r>
  <r>
    <x v="44"/>
    <m/>
    <x v="44"/>
    <x v="100"/>
    <s v="T04078730001"/>
    <s v="DEV"/>
    <n v="407873"/>
    <m/>
    <s v="CONTABILIZACION ORDENES DE TRANSFERENCIA GRACOS"/>
    <m/>
    <m/>
    <m/>
    <m/>
    <n v="2971689.92"/>
    <n v="0"/>
    <s v="NO_CONCILIADO"/>
  </r>
  <r>
    <x v="44"/>
    <m/>
    <x v="44"/>
    <x v="100"/>
    <s v="T04078750001"/>
    <s v="DEV"/>
    <n v="407875"/>
    <m/>
    <s v="CONTABILIZACION ORDENES DE TRANSFERENCIA GRACOS"/>
    <m/>
    <m/>
    <m/>
    <m/>
    <n v="4418743.32"/>
    <n v="0"/>
    <s v="NO_CONCILIADO"/>
  </r>
  <r>
    <x v="44"/>
    <m/>
    <x v="44"/>
    <x v="100"/>
    <s v="T04078770001"/>
    <s v="DEV"/>
    <n v="407877"/>
    <m/>
    <s v="CONTABILIZACION ORDENES DE TRANSFERENCIA GRACOS"/>
    <m/>
    <m/>
    <m/>
    <m/>
    <n v="774571.72"/>
    <n v="0"/>
    <s v="NO_CONCILIADO"/>
  </r>
  <r>
    <x v="44"/>
    <m/>
    <x v="44"/>
    <x v="100"/>
    <s v="T04078790001"/>
    <s v="DEV"/>
    <n v="407879"/>
    <m/>
    <s v="CONTABILIZACION ORDENES DE TRANSFERENCIA GRACOS"/>
    <m/>
    <m/>
    <m/>
    <m/>
    <n v="12136597.58"/>
    <n v="0"/>
    <s v="NO_CONCILIADO"/>
  </r>
  <r>
    <x v="44"/>
    <m/>
    <x v="44"/>
    <x v="100"/>
    <s v="T04078870001"/>
    <s v="DEV"/>
    <n v="407887"/>
    <m/>
    <s v="CONTABILIZACION ORDENES DE TRANSFERENCIA GRACOS"/>
    <m/>
    <m/>
    <m/>
    <m/>
    <n v="1501668.47"/>
    <n v="0"/>
    <s v="NO_CONCILIADO"/>
  </r>
  <r>
    <x v="44"/>
    <m/>
    <x v="44"/>
    <x v="100"/>
    <s v="T04078810001"/>
    <s v="DEV"/>
    <n v="407881"/>
    <m/>
    <s v="CONTABILIZACION ORDENES DE TRANSFERENCIA GRACOS"/>
    <m/>
    <m/>
    <m/>
    <m/>
    <n v="8162095.3700000001"/>
    <n v="0"/>
    <s v="NO_CONCILIADO"/>
  </r>
  <r>
    <x v="44"/>
    <m/>
    <x v="44"/>
    <x v="100"/>
    <s v="T04078830001"/>
    <s v="DEV"/>
    <n v="407883"/>
    <m/>
    <s v="CONTABILIZACION ORDENES DE TRANSFERENCIA GRACOS"/>
    <m/>
    <m/>
    <m/>
    <m/>
    <n v="2232900.4300000002"/>
    <n v="0"/>
    <s v="NO_CONCILIADO"/>
  </r>
  <r>
    <x v="44"/>
    <m/>
    <x v="44"/>
    <x v="100"/>
    <s v="T04078850001"/>
    <s v="DEV"/>
    <n v="407885"/>
    <m/>
    <s v="CONTABILIZACION ORDENES DE TRANSFERENCIA GRACOS"/>
    <m/>
    <m/>
    <m/>
    <m/>
    <n v="530409.09"/>
    <n v="0"/>
    <s v="NO_CONCILIADO"/>
  </r>
  <r>
    <x v="44"/>
    <m/>
    <x v="44"/>
    <x v="100"/>
    <s v="T04078890001"/>
    <s v="DEV"/>
    <n v="407889"/>
    <m/>
    <s v="CONTABILIZACION ORDENES DE TRANSFERENCIA GRACOS"/>
    <m/>
    <m/>
    <m/>
    <m/>
    <n v="1753165.61"/>
    <n v="0"/>
    <s v="NO_CONCILIADO"/>
  </r>
  <r>
    <x v="12"/>
    <m/>
    <x v="12"/>
    <x v="100"/>
    <s v="S09840930004"/>
    <s v="COB"/>
    <n v="984093"/>
    <m/>
    <s v="'TRANSFERENCIA DE FONDOS||S/G. NOTA CITE: MH/VTCP/DGT/UO/OB N°1844/2008 DE F.21-10-2008 DEL MIN.DE HACIENDA S/G. DETALLE ADJUNTO. DEBITO DE LA LIBRETA N° 00099021001, REPOSICION UTILES DE ESCRITORIO."/>
    <m/>
    <m/>
    <m/>
    <m/>
    <n v="50"/>
    <n v="0"/>
    <s v="NO_CONCILIADO"/>
  </r>
  <r>
    <x v="11"/>
    <m/>
    <x v="11"/>
    <x v="100"/>
    <s v="S09840980001"/>
    <s v="COB"/>
    <n v="984098"/>
    <m/>
    <s v="COBRO DE||ÚTILES DE ESCRITORIO POR LA ELABORACIÓN DEL COMPROBANTE CONTABLE N° 0984095 DE LA FECHA DE LA LIBRETA N° 00099021001 TGN RECURSOS ORDINARIOS, COSTO ÚTILES DE ESCRITORIO"/>
    <m/>
    <m/>
    <m/>
    <m/>
    <n v="50"/>
    <n v="0"/>
    <s v="NO_CONCILIADO"/>
  </r>
  <r>
    <x v="44"/>
    <m/>
    <x v="44"/>
    <x v="100"/>
    <s v="T04077140001"/>
    <s v="DEV"/>
    <n v="407714"/>
    <m/>
    <s v="CONTABILIZACION ORDENES DE TRANSFERENCIA GRACOS"/>
    <m/>
    <m/>
    <m/>
    <m/>
    <n v="1874373.03"/>
    <n v="0"/>
    <s v="NO_CONCILIADO"/>
  </r>
  <r>
    <x v="44"/>
    <m/>
    <x v="44"/>
    <x v="100"/>
    <s v="T04077160001"/>
    <s v="DEV"/>
    <n v="407716"/>
    <m/>
    <s v="CONTABILIZACION ORDENES DE TRANSFERENCIA GRACOS"/>
    <m/>
    <m/>
    <m/>
    <m/>
    <n v="5148185.72"/>
    <n v="0"/>
    <s v="NO_CONCILIADO"/>
  </r>
  <r>
    <x v="44"/>
    <m/>
    <x v="44"/>
    <x v="100"/>
    <s v="T04077180001"/>
    <s v="DEV"/>
    <n v="407718"/>
    <m/>
    <s v="CONTABILIZACION ORDENES DE TRANSFERENCIA GRACOS"/>
    <m/>
    <m/>
    <m/>
    <m/>
    <n v="5148185.72"/>
    <n v="0"/>
    <s v="NO_CONCILIADO"/>
  </r>
  <r>
    <x v="44"/>
    <m/>
    <x v="44"/>
    <x v="100"/>
    <s v="T04077200001"/>
    <s v="DEV"/>
    <n v="407720"/>
    <m/>
    <s v="CONTABILIZACION ORDENES DE TRANSFERENCIA GRACOS"/>
    <m/>
    <m/>
    <m/>
    <m/>
    <n v="4361041.26"/>
    <n v="0"/>
    <s v="NO_CONCILIADO"/>
  </r>
  <r>
    <x v="44"/>
    <m/>
    <x v="44"/>
    <x v="100"/>
    <s v="T04077220001"/>
    <s v="DEV"/>
    <n v="407722"/>
    <m/>
    <s v="CONTABILIZACION ORDENES DE TRANSFERENCIA GRACOS"/>
    <m/>
    <m/>
    <m/>
    <m/>
    <n v="11978112.09"/>
    <n v="0"/>
    <s v="NO_CONCILIADO"/>
  </r>
  <r>
    <x v="44"/>
    <m/>
    <x v="44"/>
    <x v="100"/>
    <s v="T04077240001"/>
    <s v="DEV"/>
    <n v="407724"/>
    <m/>
    <s v="CONTABILIZACION ORDENES DE TRANSFERENCIA GRACOS"/>
    <m/>
    <m/>
    <m/>
    <m/>
    <n v="2203742.14"/>
    <n v="0"/>
    <s v="NO_CONCILIADO"/>
  </r>
  <r>
    <x v="44"/>
    <m/>
    <x v="44"/>
    <x v="100"/>
    <s v="T04077260001"/>
    <s v="DEV"/>
    <n v="407726"/>
    <m/>
    <s v="CONTABILIZACION ORDENES DE TRANSFERENCIA GRACOS"/>
    <m/>
    <m/>
    <m/>
    <m/>
    <n v="2203742.14"/>
    <n v="0"/>
    <s v="NO_CONCILIADO"/>
  </r>
  <r>
    <x v="44"/>
    <m/>
    <x v="44"/>
    <x v="100"/>
    <s v="T04077280001"/>
    <s v="DEV"/>
    <n v="407728"/>
    <m/>
    <s v="CONTABILIZACION ORDENES DE TRANSFERENCIA GRACOS"/>
    <m/>
    <m/>
    <m/>
    <m/>
    <n v="1899173.37"/>
    <n v="0"/>
    <s v="NO_CONCILIADO"/>
  </r>
  <r>
    <x v="44"/>
    <m/>
    <x v="44"/>
    <x v="100"/>
    <s v="T04077300001"/>
    <s v="DEV"/>
    <n v="407730"/>
    <m/>
    <s v="CONTABILIZACION ORDENES DE TRANSFERENCIA GRACOS"/>
    <m/>
    <m/>
    <m/>
    <m/>
    <n v="1239094.3600000001"/>
    <n v="0"/>
    <s v="NO_CONCILIADO"/>
  </r>
  <r>
    <x v="44"/>
    <m/>
    <x v="44"/>
    <x v="100"/>
    <s v="T04077320001"/>
    <s v="DEV"/>
    <n v="407732"/>
    <m/>
    <s v="CONTABILIZACION ORDENES DE TRANSFERENCIA GRACOS"/>
    <m/>
    <m/>
    <m/>
    <m/>
    <n v="1049640.03"/>
    <n v="0"/>
    <s v="NO_CONCILIADO"/>
  </r>
  <r>
    <x v="44"/>
    <m/>
    <x v="44"/>
    <x v="100"/>
    <s v="T04077340001"/>
    <s v="DEV"/>
    <n v="407734"/>
    <m/>
    <s v="CONTABILIZACION ORDENES DE TRANSFERENCIA GRACOS"/>
    <m/>
    <m/>
    <m/>
    <m/>
    <n v="282009.32"/>
    <n v="0"/>
    <s v="NO_CONCILIADO"/>
  </r>
  <r>
    <x v="44"/>
    <m/>
    <x v="44"/>
    <x v="100"/>
    <s v="T04077360001"/>
    <s v="DEV"/>
    <n v="407736"/>
    <m/>
    <s v="CONTABILIZACION ORDENES DE TRANSFERENCIA GRACOS"/>
    <m/>
    <m/>
    <m/>
    <m/>
    <n v="2882959.59"/>
    <n v="0"/>
    <s v="NO_CONCILIADO"/>
  </r>
  <r>
    <x v="44"/>
    <m/>
    <x v="44"/>
    <x v="100"/>
    <s v="T04077380001"/>
    <s v="DEV"/>
    <n v="407738"/>
    <m/>
    <s v="CONTABILIZACION ORDENES DE TRANSFERENCIA GRACOS"/>
    <m/>
    <m/>
    <m/>
    <m/>
    <n v="142506.28"/>
    <n v="0"/>
    <s v="NO_CONCILIADO"/>
  </r>
  <r>
    <x v="44"/>
    <m/>
    <x v="44"/>
    <x v="100"/>
    <s v="T04077400001"/>
    <s v="DEV"/>
    <n v="407740"/>
    <m/>
    <s v="CONTABILIZACION ORDENES DE TRANSFERENCIA GRACOS"/>
    <m/>
    <m/>
    <m/>
    <m/>
    <n v="597142.42000000004"/>
    <n v="0"/>
    <s v="NO_CONCILIADO"/>
  </r>
  <r>
    <x v="44"/>
    <m/>
    <x v="44"/>
    <x v="100"/>
    <s v="T04077480001"/>
    <s v="DEV"/>
    <n v="407748"/>
    <m/>
    <s v="CONTABILIZACION ORDENES DE TRANSFERENCIA GRACOS"/>
    <m/>
    <m/>
    <m/>
    <m/>
    <n v="2061235.86"/>
    <n v="0"/>
    <s v="NO_CONCILIADO"/>
  </r>
  <r>
    <x v="44"/>
    <m/>
    <x v="44"/>
    <x v="100"/>
    <s v="T04077420001"/>
    <s v="DEV"/>
    <n v="407742"/>
    <m/>
    <s v="CONTABILIZACION ORDENES DE TRANSFERENCIA GRACOS"/>
    <m/>
    <m/>
    <m/>
    <m/>
    <n v="1640121.8"/>
    <n v="0"/>
    <s v="NO_CONCILIADO"/>
  </r>
  <r>
    <x v="44"/>
    <m/>
    <x v="44"/>
    <x v="100"/>
    <s v="T04077440001"/>
    <s v="DEV"/>
    <n v="407744"/>
    <m/>
    <s v="CONTABILIZACION ORDENES DE TRANSFERENCIA GRACOS"/>
    <m/>
    <m/>
    <m/>
    <m/>
    <n v="4079031.94"/>
    <n v="0"/>
    <s v="NO_CONCILIADO"/>
  </r>
  <r>
    <x v="44"/>
    <m/>
    <x v="44"/>
    <x v="100"/>
    <s v="T04077460001"/>
    <s v="DEV"/>
    <n v="407746"/>
    <m/>
    <s v="CONTABILIZACION ORDENES DE TRANSFERENCIA GRACOS"/>
    <m/>
    <m/>
    <m/>
    <m/>
    <n v="3816016.73"/>
    <n v="0"/>
    <s v="NO_CONCILIADO"/>
  </r>
  <r>
    <x v="44"/>
    <m/>
    <x v="44"/>
    <x v="100"/>
    <s v="T04077500001"/>
    <s v="DEV"/>
    <n v="407750"/>
    <m/>
    <s v="CONTABILIZACION ORDENES DE TRANSFERENCIA GRACOS"/>
    <m/>
    <m/>
    <m/>
    <m/>
    <n v="17985168.989999998"/>
    <n v="0"/>
    <s v="NO_CONCILIADO"/>
  </r>
  <r>
    <x v="44"/>
    <m/>
    <x v="44"/>
    <x v="100"/>
    <s v="T04077520001"/>
    <s v="DEV"/>
    <n v="407752"/>
    <m/>
    <s v="CONTABILIZACION ORDENES DE TRANSFERENCIA GRACOS"/>
    <m/>
    <m/>
    <m/>
    <m/>
    <n v="35864147.229999997"/>
    <n v="0"/>
    <s v="NO_CONCILIADO"/>
  </r>
  <r>
    <x v="44"/>
    <m/>
    <x v="44"/>
    <x v="100"/>
    <s v="T04077540001"/>
    <s v="DEV"/>
    <n v="407754"/>
    <m/>
    <s v="CONTABILIZACION ORDENES DE TRANSFERENCIA GRACOS"/>
    <m/>
    <m/>
    <m/>
    <m/>
    <n v="12661.16"/>
    <n v="0"/>
    <s v="NO_CONCILIADO"/>
  </r>
  <r>
    <x v="44"/>
    <m/>
    <x v="44"/>
    <x v="100"/>
    <s v="T04077560001"/>
    <s v="DEV"/>
    <n v="407756"/>
    <m/>
    <s v="CONTABILIZACION ORDENES DE TRANSFERENCIA GRACOS"/>
    <m/>
    <m/>
    <m/>
    <m/>
    <n v="12495.83"/>
    <n v="0"/>
    <s v="NO_CONCILIADO"/>
  </r>
  <r>
    <x v="44"/>
    <m/>
    <x v="44"/>
    <x v="100"/>
    <s v="T04077580001"/>
    <s v="DEV"/>
    <n v="407758"/>
    <m/>
    <s v="CONTABILIZACION ORDENES DE TRANSFERENCIA GRACOS"/>
    <m/>
    <m/>
    <m/>
    <m/>
    <n v="12495.83"/>
    <n v="0"/>
    <s v="NO_CONCILIADO"/>
  </r>
  <r>
    <x v="44"/>
    <m/>
    <x v="44"/>
    <x v="100"/>
    <s v="T04077600001"/>
    <s v="DEV"/>
    <n v="407760"/>
    <m/>
    <s v="CONTABILIZACION ORDENES DE TRANSFERENCIA GRACOS"/>
    <m/>
    <m/>
    <m/>
    <m/>
    <n v="12495.83"/>
    <n v="0"/>
    <s v="NO_CONCILIADO"/>
  </r>
  <r>
    <x v="44"/>
    <m/>
    <x v="44"/>
    <x v="100"/>
    <s v="T04078910001"/>
    <s v="DEV"/>
    <n v="407891"/>
    <m/>
    <s v="CONTABILIZACION ORDENES DE TRANSFERENCIA GRACOS"/>
    <m/>
    <m/>
    <m/>
    <m/>
    <n v="1423238.37"/>
    <n v="0"/>
    <s v="NO_CONCILIADO"/>
  </r>
  <r>
    <x v="44"/>
    <m/>
    <x v="44"/>
    <x v="100"/>
    <s v="T04078930001"/>
    <s v="DEV"/>
    <n v="407893"/>
    <m/>
    <s v="CONTABILIZACION ORDENES DE TRANSFERENCIA GRACOS"/>
    <m/>
    <m/>
    <m/>
    <m/>
    <n v="3909091.36"/>
    <n v="0"/>
    <s v="NO_CONCILIADO"/>
  </r>
  <r>
    <x v="44"/>
    <m/>
    <x v="44"/>
    <x v="100"/>
    <s v="T04078950001"/>
    <s v="DEV"/>
    <n v="407895"/>
    <m/>
    <s v="CONTABILIZACION ORDENES DE TRANSFERENCIA GRACOS"/>
    <m/>
    <m/>
    <m/>
    <m/>
    <n v="4815275.2699999996"/>
    <n v="0"/>
    <s v="NO_CONCILIADO"/>
  </r>
  <r>
    <x v="44"/>
    <m/>
    <x v="44"/>
    <x v="100"/>
    <s v="T04078970001"/>
    <s v="DEV"/>
    <n v="407897"/>
    <m/>
    <s v="CONTABILIZACION ORDENES DE TRANSFERENCIA GRACOS"/>
    <m/>
    <m/>
    <m/>
    <m/>
    <n v="3311401.23"/>
    <n v="0"/>
    <s v="NO_CONCILIADO"/>
  </r>
  <r>
    <x v="44"/>
    <m/>
    <x v="44"/>
    <x v="100"/>
    <s v="T04078990001"/>
    <s v="DEV"/>
    <n v="407899"/>
    <m/>
    <s v="CONTABILIZACION ORDENES DE TRANSFERENCIA GRACOS"/>
    <m/>
    <m/>
    <m/>
    <m/>
    <n v="1389351.41"/>
    <n v="0"/>
    <s v="NO_CONCILIADO"/>
  </r>
  <r>
    <x v="44"/>
    <m/>
    <x v="44"/>
    <x v="100"/>
    <s v="T04079010001"/>
    <s v="DEV"/>
    <n v="407901"/>
    <m/>
    <s v="CONTABILIZACION ORDENES DE TRANSFERENCIA GRACOS"/>
    <m/>
    <m/>
    <m/>
    <m/>
    <n v="11203540.369999999"/>
    <n v="0"/>
    <s v="NO_CONCILIADO"/>
  </r>
  <r>
    <x v="44"/>
    <m/>
    <x v="44"/>
    <x v="100"/>
    <s v="T04079030001"/>
    <s v="DEV"/>
    <n v="407903"/>
    <m/>
    <s v="CONTABILIZACION ORDENES DE TRANSFERENCIA GRACOS"/>
    <m/>
    <m/>
    <m/>
    <m/>
    <n v="9095152.5700000003"/>
    <n v="0"/>
    <s v="NO_CONCILIADO"/>
  </r>
  <r>
    <x v="44"/>
    <m/>
    <x v="44"/>
    <x v="100"/>
    <s v="T04079050001"/>
    <s v="DEV"/>
    <n v="407905"/>
    <m/>
    <s v="CONTABILIZACION ORDENES DE TRANSFERENCIA GRACOS"/>
    <m/>
    <m/>
    <m/>
    <m/>
    <n v="1673333.05"/>
    <n v="0"/>
    <s v="NO_CONCILIADO"/>
  </r>
  <r>
    <x v="44"/>
    <m/>
    <x v="44"/>
    <x v="100"/>
    <s v="T04079070001"/>
    <s v="DEV"/>
    <n v="407907"/>
    <m/>
    <s v="CONTABILIZACION ORDENES DE TRANSFERENCIA GRACOS"/>
    <m/>
    <m/>
    <m/>
    <m/>
    <n v="702073.67"/>
    <n v="0"/>
    <s v="NO_CONCILIADO"/>
  </r>
  <r>
    <x v="44"/>
    <m/>
    <x v="44"/>
    <x v="100"/>
    <s v="T04079090001"/>
    <s v="DEV"/>
    <n v="407909"/>
    <m/>
    <s v="CONTABILIZACION ORDENES DE TRANSFERENCIA GRACOS"/>
    <m/>
    <m/>
    <m/>
    <m/>
    <n v="14304358.4"/>
    <n v="0"/>
    <s v="NO_CONCILIADO"/>
  </r>
  <r>
    <x v="44"/>
    <m/>
    <x v="44"/>
    <x v="100"/>
    <s v="T04079110001"/>
    <s v="DEV"/>
    <n v="407911"/>
    <m/>
    <s v="CONTABILIZACION ORDENES DE TRANSFERENCIA GRACOS"/>
    <m/>
    <m/>
    <m/>
    <m/>
    <n v="14025238.99"/>
    <n v="0"/>
    <s v="NO_CONCILIADO"/>
  </r>
  <r>
    <x v="44"/>
    <m/>
    <x v="44"/>
    <x v="100"/>
    <s v="T04079130001"/>
    <s v="DEV"/>
    <n v="407913"/>
    <m/>
    <s v="CONTABILIZACION ORDENES DE TRANSFERENCIA GRACOS"/>
    <m/>
    <m/>
    <m/>
    <m/>
    <n v="6926957.2999999998"/>
    <n v="0"/>
    <s v="NO_CONCILIADO"/>
  </r>
  <r>
    <x v="44"/>
    <m/>
    <x v="44"/>
    <x v="100"/>
    <s v="T04079150001"/>
    <s v="DEV"/>
    <n v="407915"/>
    <m/>
    <s v="CONTABILIZACION ORDENES DE TRANSFERENCIA GRACOS"/>
    <m/>
    <m/>
    <m/>
    <m/>
    <n v="83443915.650000006"/>
    <n v="0"/>
    <s v="NO_CONCILIADO"/>
  </r>
  <r>
    <x v="44"/>
    <m/>
    <x v="44"/>
    <x v="100"/>
    <s v="T04079170001"/>
    <s v="DEV"/>
    <n v="407917"/>
    <m/>
    <s v="CONTABILIZACION ORDENES DE TRANSFERENCIA GRACOS"/>
    <m/>
    <m/>
    <m/>
    <m/>
    <n v="6148005.0599999996"/>
    <n v="0"/>
    <s v="NO_CONCILIADO"/>
  </r>
  <r>
    <x v="44"/>
    <m/>
    <x v="44"/>
    <x v="100"/>
    <s v="T04079190001"/>
    <s v="DEV"/>
    <n v="407919"/>
    <m/>
    <s v="CONTABILIZACION ORDENES DE TRANSFERENCIA GRACOS"/>
    <m/>
    <m/>
    <m/>
    <m/>
    <n v="8514.84"/>
    <n v="0"/>
    <s v="NO_CONCILIADO"/>
  </r>
  <r>
    <x v="44"/>
    <m/>
    <x v="44"/>
    <x v="100"/>
    <s v="T04079210001"/>
    <s v="DEV"/>
    <n v="407921"/>
    <m/>
    <s v="CONTABILIZACION ORDENES DE TRANSFERENCIA GRACOS"/>
    <m/>
    <m/>
    <m/>
    <m/>
    <n v="808.04"/>
    <n v="0"/>
    <s v="NO_CONCILIADO"/>
  </r>
  <r>
    <x v="44"/>
    <m/>
    <x v="44"/>
    <x v="100"/>
    <s v="T04079230001"/>
    <s v="DEV"/>
    <n v="407923"/>
    <m/>
    <s v="CONTABILIZACION ORDENES DE TRANSFERENCIA GRACOS"/>
    <m/>
    <m/>
    <m/>
    <m/>
    <n v="3007.56"/>
    <n v="0"/>
    <s v="NO_CONCILIADO"/>
  </r>
  <r>
    <x v="44"/>
    <m/>
    <x v="44"/>
    <x v="100"/>
    <s v="T04077620001"/>
    <s v="DEV"/>
    <n v="407762"/>
    <m/>
    <s v="CONTABILIZACION ORDENES DE TRANSFERENCIA GRACOS"/>
    <m/>
    <m/>
    <m/>
    <m/>
    <n v="12495.83"/>
    <n v="0"/>
    <s v="NO_CONCILIADO"/>
  </r>
  <r>
    <x v="44"/>
    <m/>
    <x v="44"/>
    <x v="100"/>
    <s v="T04077640001"/>
    <s v="DEV"/>
    <n v="407764"/>
    <m/>
    <s v="CONTABILIZACION ORDENES DE TRANSFERENCIA GRACOS"/>
    <m/>
    <m/>
    <m/>
    <m/>
    <n v="12495.83"/>
    <n v="0"/>
    <s v="NO_CONCILIADO"/>
  </r>
  <r>
    <x v="44"/>
    <m/>
    <x v="44"/>
    <x v="100"/>
    <s v="T04077660001"/>
    <s v="DEV"/>
    <n v="407766"/>
    <m/>
    <s v="CONTABILIZACION ORDENES DE TRANSFERENCIA GRACOS"/>
    <m/>
    <m/>
    <m/>
    <m/>
    <n v="239094.32"/>
    <n v="0"/>
    <s v="NO_CONCILIADO"/>
  </r>
  <r>
    <x v="44"/>
    <m/>
    <x v="44"/>
    <x v="100"/>
    <s v="T04077680001"/>
    <s v="DEV"/>
    <n v="407768"/>
    <m/>
    <s v="CONTABILIZACION ORDENES DE TRANSFERENCIA GRACOS"/>
    <m/>
    <m/>
    <m/>
    <m/>
    <n v="4474.78"/>
    <n v="0"/>
    <s v="NO_CONCILIADO"/>
  </r>
  <r>
    <x v="44"/>
    <m/>
    <x v="44"/>
    <x v="100"/>
    <s v="T04077700001"/>
    <s v="DEV"/>
    <n v="407770"/>
    <m/>
    <s v="CONTABILIZACION ORDENES DE TRANSFERENCIA GRACOS"/>
    <m/>
    <m/>
    <m/>
    <m/>
    <n v="3009.34"/>
    <n v="0"/>
    <s v="NO_CONCILIADO"/>
  </r>
  <r>
    <x v="44"/>
    <m/>
    <x v="44"/>
    <x v="100"/>
    <s v="T04077720001"/>
    <s v="DEV"/>
    <n v="407772"/>
    <m/>
    <s v="CONTABILIZACION ORDENES DE TRANSFERENCIA GRACOS"/>
    <m/>
    <m/>
    <m/>
    <m/>
    <n v="285.58"/>
    <n v="0"/>
    <s v="NO_CONCILIADO"/>
  </r>
  <r>
    <x v="44"/>
    <m/>
    <x v="44"/>
    <x v="100"/>
    <s v="T04077740001"/>
    <s v="DEV"/>
    <n v="407774"/>
    <m/>
    <s v="CONTABILIZACION ORDENES DE TRANSFERENCIA GRACOS"/>
    <m/>
    <m/>
    <m/>
    <m/>
    <n v="1062.96"/>
    <n v="0"/>
    <s v="NO_CONCILIADO"/>
  </r>
  <r>
    <x v="44"/>
    <m/>
    <x v="44"/>
    <x v="100"/>
    <s v="T04077760001"/>
    <s v="DEV"/>
    <n v="407776"/>
    <m/>
    <s v="CONTABILIZACION ORDENES DE TRANSFERENCIA GRACOS"/>
    <m/>
    <m/>
    <m/>
    <m/>
    <n v="4416.33"/>
    <n v="0"/>
    <s v="NO_CONCILIADO"/>
  </r>
  <r>
    <x v="44"/>
    <m/>
    <x v="44"/>
    <x v="100"/>
    <s v="T04077780001"/>
    <s v="DEV"/>
    <n v="407778"/>
    <m/>
    <s v="CONTABILIZACION ORDENES DE TRANSFERENCIA GRACOS"/>
    <m/>
    <m/>
    <m/>
    <m/>
    <n v="4416.33"/>
    <n v="0"/>
    <s v="NO_CONCILIADO"/>
  </r>
  <r>
    <x v="44"/>
    <m/>
    <x v="44"/>
    <x v="100"/>
    <s v="T04077800001"/>
    <s v="DEV"/>
    <n v="407780"/>
    <m/>
    <s v="CONTABILIZACION ORDENES DE TRANSFERENCIA GRACOS"/>
    <m/>
    <m/>
    <m/>
    <m/>
    <n v="4416.33"/>
    <n v="0"/>
    <s v="NO_CONCILIADO"/>
  </r>
  <r>
    <x v="44"/>
    <m/>
    <x v="44"/>
    <x v="100"/>
    <s v="T04077820001"/>
    <s v="DEV"/>
    <n v="407782"/>
    <m/>
    <s v="CONTABILIZACION ORDENES DE TRANSFERENCIA GRACOS"/>
    <m/>
    <m/>
    <m/>
    <m/>
    <n v="4416.33"/>
    <n v="0"/>
    <s v="NO_CONCILIADO"/>
  </r>
  <r>
    <x v="44"/>
    <m/>
    <x v="44"/>
    <x v="100"/>
    <s v="T04077840001"/>
    <s v="DEV"/>
    <n v="407784"/>
    <m/>
    <s v="CONTABILIZACION ORDENES DE TRANSFERENCIA GRACOS"/>
    <m/>
    <m/>
    <m/>
    <m/>
    <n v="4416.33"/>
    <n v="0"/>
    <s v="NO_CONCILIADO"/>
  </r>
  <r>
    <x v="44"/>
    <m/>
    <x v="44"/>
    <x v="100"/>
    <s v="T04077860001"/>
    <s v="DEV"/>
    <n v="407786"/>
    <m/>
    <s v="CONTABILIZACION ORDENES DE TRANSFERENCIA GRACOS"/>
    <m/>
    <m/>
    <m/>
    <m/>
    <n v="34775.33"/>
    <n v="0"/>
    <s v="NO_CONCILIADO"/>
  </r>
  <r>
    <x v="44"/>
    <m/>
    <x v="44"/>
    <x v="100"/>
    <s v="T04077880001"/>
    <s v="DEV"/>
    <n v="407788"/>
    <m/>
    <s v="CONTABILIZACION ORDENES DE TRANSFERENCIA GRACOS"/>
    <m/>
    <m/>
    <m/>
    <m/>
    <n v="23387.11"/>
    <n v="0"/>
    <s v="NO_CONCILIADO"/>
  </r>
  <r>
    <x v="44"/>
    <m/>
    <x v="44"/>
    <x v="100"/>
    <s v="T04077900001"/>
    <s v="DEV"/>
    <n v="407790"/>
    <m/>
    <s v="CONTABILIZACION ORDENES DE TRANSFERENCIA GRACOS"/>
    <m/>
    <m/>
    <m/>
    <m/>
    <n v="2219.42"/>
    <n v="0"/>
    <s v="NO_CONCILIADO"/>
  </r>
  <r>
    <x v="44"/>
    <m/>
    <x v="44"/>
    <x v="100"/>
    <s v="T04077920001"/>
    <s v="DEV"/>
    <n v="407792"/>
    <m/>
    <s v="CONTABILIZACION ORDENES DE TRANSFERENCIA GRACOS"/>
    <m/>
    <m/>
    <m/>
    <m/>
    <n v="8260.61"/>
    <n v="0"/>
    <s v="NO_CONCILIADO"/>
  </r>
  <r>
    <x v="44"/>
    <m/>
    <x v="44"/>
    <x v="100"/>
    <s v="T04077940001"/>
    <s v="DEV"/>
    <n v="407794"/>
    <m/>
    <s v="CONTABILIZACION ORDENES DE TRANSFERENCIA GRACOS"/>
    <m/>
    <m/>
    <m/>
    <m/>
    <n v="34321.269999999997"/>
    <n v="0"/>
    <s v="NO_CONCILIADO"/>
  </r>
  <r>
    <x v="44"/>
    <m/>
    <x v="44"/>
    <x v="100"/>
    <s v="T04077960001"/>
    <s v="DEV"/>
    <n v="407796"/>
    <m/>
    <s v="CONTABILIZACION ORDENES DE TRANSFERENCIA GRACOS"/>
    <m/>
    <m/>
    <m/>
    <m/>
    <n v="34321.269999999997"/>
    <n v="0"/>
    <s v="NO_CONCILIADO"/>
  </r>
  <r>
    <x v="44"/>
    <m/>
    <x v="44"/>
    <x v="100"/>
    <s v="T04077980001"/>
    <s v="DEV"/>
    <n v="407798"/>
    <m/>
    <s v="CONTABILIZACION ORDENES DE TRANSFERENCIA GRACOS"/>
    <m/>
    <m/>
    <m/>
    <m/>
    <n v="34321.269999999997"/>
    <n v="0"/>
    <s v="NO_CONCILIADO"/>
  </r>
  <r>
    <x v="44"/>
    <m/>
    <x v="44"/>
    <x v="100"/>
    <s v="T04078000001"/>
    <s v="DEV"/>
    <n v="407800"/>
    <m/>
    <s v="CONTABILIZACION ORDENES DE TRANSFERENCIA GRACOS"/>
    <m/>
    <m/>
    <m/>
    <m/>
    <n v="34321.269999999997"/>
    <n v="0"/>
    <s v="NO_CONCILIADO"/>
  </r>
  <r>
    <x v="44"/>
    <m/>
    <x v="44"/>
    <x v="100"/>
    <s v="T04078020001"/>
    <s v="DEV"/>
    <n v="407802"/>
    <m/>
    <s v="CONTABILIZACION ORDENES DE TRANSFERENCIA GRACOS"/>
    <m/>
    <m/>
    <m/>
    <m/>
    <n v="34321.269999999997"/>
    <n v="0"/>
    <s v="NO_CONCILIADO"/>
  </r>
  <r>
    <x v="44"/>
    <m/>
    <x v="44"/>
    <x v="100"/>
    <s v="T04078040001"/>
    <s v="DEV"/>
    <n v="407804"/>
    <m/>
    <s v="CONTABILIZACION ORDENES DE TRANSFERENCIA GRACOS"/>
    <m/>
    <m/>
    <m/>
    <m/>
    <n v="40986.720000000001"/>
    <n v="0"/>
    <s v="NO_CONCILIADO"/>
  </r>
  <r>
    <x v="44"/>
    <m/>
    <x v="44"/>
    <x v="100"/>
    <s v="T04078060001"/>
    <s v="DEV"/>
    <n v="407806"/>
    <m/>
    <s v="CONTABILIZACION ORDENES DE TRANSFERENCIA GRACOS"/>
    <m/>
    <m/>
    <m/>
    <m/>
    <n v="3353.37"/>
    <n v="0"/>
    <s v="NO_CONCILIADO"/>
  </r>
  <r>
    <x v="44"/>
    <m/>
    <x v="44"/>
    <x v="100"/>
    <s v="T04078080001"/>
    <s v="DEV"/>
    <n v="407808"/>
    <m/>
    <s v="CONTABILIZACION ORDENES DE TRANSFERENCIA GRACOS"/>
    <m/>
    <m/>
    <m/>
    <m/>
    <n v="4130.75"/>
    <n v="0"/>
    <s v="NO_CONCILIADO"/>
  </r>
  <r>
    <x v="44"/>
    <m/>
    <x v="44"/>
    <x v="100"/>
    <s v="T04078100001"/>
    <s v="DEV"/>
    <n v="407810"/>
    <m/>
    <s v="CONTABILIZACION ORDENES DE TRANSFERENCIA GRACOS"/>
    <m/>
    <m/>
    <m/>
    <m/>
    <n v="1406.99"/>
    <n v="0"/>
    <s v="NO_CONCILIADO"/>
  </r>
  <r>
    <x v="44"/>
    <m/>
    <x v="44"/>
    <x v="100"/>
    <s v="T04078180001"/>
    <s v="DEV"/>
    <n v="407818"/>
    <m/>
    <s v="CONTABILIZACION ORDENES DE TRANSFERENCIA GRACOS"/>
    <m/>
    <m/>
    <m/>
    <m/>
    <n v="10934.15"/>
    <n v="0"/>
    <s v="NO_CONCILIADO"/>
  </r>
  <r>
    <x v="44"/>
    <m/>
    <x v="44"/>
    <x v="100"/>
    <s v="T04078120001"/>
    <s v="DEV"/>
    <n v="407812"/>
    <m/>
    <s v="CONTABILIZACION ORDENES DE TRANSFERENCIA GRACOS"/>
    <m/>
    <m/>
    <m/>
    <m/>
    <n v="11687.79"/>
    <n v="0"/>
    <s v="NO_CONCILIADO"/>
  </r>
  <r>
    <x v="44"/>
    <m/>
    <x v="44"/>
    <x v="100"/>
    <s v="T04078140001"/>
    <s v="DEV"/>
    <n v="407814"/>
    <m/>
    <s v="CONTABILIZACION ORDENES DE TRANSFERENCIA GRACOS"/>
    <m/>
    <m/>
    <m/>
    <m/>
    <n v="3980.93"/>
    <n v="0"/>
    <s v="NO_CONCILIADO"/>
  </r>
  <r>
    <x v="44"/>
    <m/>
    <x v="44"/>
    <x v="100"/>
    <s v="T04078160001"/>
    <s v="DEV"/>
    <n v="407816"/>
    <m/>
    <s v="CONTABILIZACION ORDENES DE TRANSFERENCIA GRACOS"/>
    <m/>
    <m/>
    <m/>
    <m/>
    <n v="9488.27"/>
    <n v="0"/>
    <s v="NO_CONCILIADO"/>
  </r>
  <r>
    <x v="44"/>
    <m/>
    <x v="44"/>
    <x v="100"/>
    <s v="T04078200001"/>
    <s v="DEV"/>
    <n v="407820"/>
    <m/>
    <s v="CONTABILIZACION ORDENES DE TRANSFERENCIA GRACOS"/>
    <m/>
    <m/>
    <m/>
    <m/>
    <n v="26060.59"/>
    <n v="0"/>
    <s v="NO_CONCILIADO"/>
  </r>
  <r>
    <x v="44"/>
    <m/>
    <x v="44"/>
    <x v="100"/>
    <s v="T04078220001"/>
    <s v="DEV"/>
    <n v="407822"/>
    <m/>
    <s v="CONTABILIZACION ORDENES DE TRANSFERENCIA GRACOS"/>
    <m/>
    <m/>
    <m/>
    <m/>
    <n v="32101.85"/>
    <n v="0"/>
    <s v="NO_CONCILIADO"/>
  </r>
  <r>
    <x v="44"/>
    <m/>
    <x v="44"/>
    <x v="100"/>
    <s v="T04078250001"/>
    <s v="DEV"/>
    <n v="407825"/>
    <m/>
    <s v="CONTABILIZACION ORDENES DE TRANSFERENCIA GRACOS"/>
    <m/>
    <m/>
    <m/>
    <m/>
    <n v="1874373.03"/>
    <n v="0"/>
    <s v="NO_CONCILIADO"/>
  </r>
  <r>
    <x v="44"/>
    <m/>
    <x v="44"/>
    <x v="100"/>
    <s v="T04078270001"/>
    <s v="DEV"/>
    <n v="407827"/>
    <m/>
    <s v="CONTABILIZACION ORDENES DE TRANSFERENCIA GRACOS"/>
    <m/>
    <m/>
    <m/>
    <m/>
    <n v="1874373.03"/>
    <n v="0"/>
    <s v="NO_CONCILIADO"/>
  </r>
  <r>
    <x v="44"/>
    <m/>
    <x v="44"/>
    <x v="100"/>
    <s v="T04078290001"/>
    <s v="DEV"/>
    <n v="407829"/>
    <m/>
    <s v="CONTABILIZACION ORDENES DE TRANSFERENCIA GRACOS"/>
    <m/>
    <m/>
    <m/>
    <m/>
    <n v="1874373.03"/>
    <n v="0"/>
    <s v="NO_CONCILIADO"/>
  </r>
  <r>
    <x v="44"/>
    <m/>
    <x v="44"/>
    <x v="100"/>
    <s v="T04078310001"/>
    <s v="DEV"/>
    <n v="407831"/>
    <m/>
    <s v="CONTABILIZACION ORDENES DE TRANSFERENCIA GRACOS"/>
    <m/>
    <m/>
    <m/>
    <m/>
    <n v="1874373.03"/>
    <n v="0"/>
    <s v="NO_CONCILIADO"/>
  </r>
  <r>
    <x v="44"/>
    <m/>
    <x v="44"/>
    <x v="100"/>
    <s v="T04078330001"/>
    <s v="DEV"/>
    <n v="407833"/>
    <m/>
    <s v="CONTABILIZACION ORDENES DE TRANSFERENCIA GRACOS"/>
    <m/>
    <m/>
    <m/>
    <m/>
    <n v="5148185.72"/>
    <n v="0"/>
    <s v="NO_CONCILIADO"/>
  </r>
  <r>
    <x v="44"/>
    <m/>
    <x v="44"/>
    <x v="100"/>
    <s v="T04078350001"/>
    <s v="DEV"/>
    <n v="407835"/>
    <m/>
    <s v="CONTABILIZACION ORDENES DE TRANSFERENCIA GRACOS"/>
    <m/>
    <m/>
    <m/>
    <m/>
    <n v="5148185.72"/>
    <n v="0"/>
    <s v="NO_CONCILIADO"/>
  </r>
  <r>
    <x v="44"/>
    <m/>
    <x v="44"/>
    <x v="100"/>
    <s v="T04078370001"/>
    <s v="DEV"/>
    <n v="407837"/>
    <m/>
    <s v="CONTABILIZACION ORDENES DE TRANSFERENCIA GRACOS"/>
    <m/>
    <m/>
    <m/>
    <m/>
    <n v="5148185.72"/>
    <n v="0"/>
    <s v="NO_CONCILIADO"/>
  </r>
  <r>
    <x v="44"/>
    <m/>
    <x v="44"/>
    <x v="100"/>
    <s v="T04078390001"/>
    <s v="DEV"/>
    <n v="407839"/>
    <m/>
    <s v="CONTABILIZACION ORDENES DE TRANSFERENCIA GRACOS"/>
    <m/>
    <m/>
    <m/>
    <m/>
    <n v="4361041.26"/>
    <n v="0"/>
    <s v="NO_CONCILIADO"/>
  </r>
  <r>
    <x v="44"/>
    <m/>
    <x v="44"/>
    <x v="100"/>
    <s v="T04078410001"/>
    <s v="DEV"/>
    <n v="407841"/>
    <m/>
    <s v="CONTABILIZACION ORDENES DE TRANSFERENCIA GRACOS"/>
    <m/>
    <m/>
    <m/>
    <m/>
    <n v="4361041.26"/>
    <n v="0"/>
    <s v="NO_CONCILIADO"/>
  </r>
  <r>
    <x v="44"/>
    <m/>
    <x v="44"/>
    <x v="100"/>
    <s v="T04078430001"/>
    <s v="DEV"/>
    <n v="407843"/>
    <m/>
    <s v="CONTABILIZACION ORDENES DE TRANSFERENCIA GRACOS"/>
    <m/>
    <m/>
    <m/>
    <m/>
    <n v="4361041.26"/>
    <n v="0"/>
    <s v="NO_CONCILIADO"/>
  </r>
  <r>
    <x v="44"/>
    <m/>
    <x v="44"/>
    <x v="100"/>
    <s v="T04078450001"/>
    <s v="DEV"/>
    <n v="407845"/>
    <m/>
    <s v="CONTABILIZACION ORDENES DE TRANSFERENCIA GRACOS"/>
    <m/>
    <m/>
    <m/>
    <m/>
    <n v="4361041.26"/>
    <n v="0"/>
    <s v="NO_CONCILIADO"/>
  </r>
  <r>
    <x v="44"/>
    <m/>
    <x v="44"/>
    <x v="100"/>
    <s v="T04078470001"/>
    <s v="DEV"/>
    <n v="407847"/>
    <m/>
    <s v="CONTABILIZACION ORDENES DE TRANSFERENCIA GRACOS"/>
    <m/>
    <m/>
    <m/>
    <m/>
    <n v="11978112.09"/>
    <n v="0"/>
    <s v="NO_CONCILIADO"/>
  </r>
  <r>
    <x v="44"/>
    <m/>
    <x v="44"/>
    <x v="100"/>
    <s v="T04078490001"/>
    <s v="DEV"/>
    <n v="407849"/>
    <m/>
    <s v="CONTABILIZACION ORDENES DE TRANSFERENCIA GRACOS"/>
    <m/>
    <m/>
    <m/>
    <m/>
    <n v="11978112.09"/>
    <n v="0"/>
    <s v="NO_CONCILIADO"/>
  </r>
  <r>
    <x v="44"/>
    <m/>
    <x v="44"/>
    <x v="100"/>
    <s v="T04078510001"/>
    <s v="DEV"/>
    <n v="407851"/>
    <m/>
    <s v="CONTABILIZACION ORDENES DE TRANSFERENCIA GRACOS"/>
    <m/>
    <m/>
    <m/>
    <m/>
    <n v="11978112.09"/>
    <n v="0"/>
    <s v="NO_CONCILIADO"/>
  </r>
  <r>
    <x v="44"/>
    <m/>
    <x v="44"/>
    <x v="100"/>
    <s v="T04078530001"/>
    <s v="DEV"/>
    <n v="407853"/>
    <m/>
    <s v="CONTABILIZACION ORDENES DE TRANSFERENCIA GRACOS"/>
    <m/>
    <m/>
    <m/>
    <m/>
    <n v="11978112.09"/>
    <n v="0"/>
    <s v="NO_CONCILIADO"/>
  </r>
  <r>
    <x v="44"/>
    <m/>
    <x v="44"/>
    <x v="100"/>
    <s v="T04078550001"/>
    <s v="DEV"/>
    <n v="407855"/>
    <m/>
    <s v="CONTABILIZACION ORDENES DE TRANSFERENCIA GRACOS"/>
    <m/>
    <m/>
    <m/>
    <m/>
    <n v="2203742.14"/>
    <n v="0"/>
    <s v="NO_CONCILIADO"/>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5">
  <r>
    <x v="0"/>
    <m/>
    <x v="0"/>
    <x v="0"/>
    <s v="CRV"/>
    <n v="975719"/>
    <m/>
    <s v="TRANSFERENCIA'||RECIBIDA DEL EXTERIOR SEGÚN MENSAJES SWIFT NOS. 00002-00001 (REM.EXT.) DE FECHA 02-01-2020, POR DESEMBOLSO DE CAF PRÉSTAMO CFA010968 PROGRAMA DE APOYO A LA MEJORA DE LA GESTIÓN DE FINANZAS PUBLICAS, SEGUNDO DESEMBOLSO LIBRETA N°00099021001 TGN-RECURSOS ORDINARIOS-DOLARES AMERICANOS (5970)"/>
    <m/>
    <m/>
    <m/>
    <m/>
    <n v="0"/>
    <n v="50000000"/>
    <n v="0"/>
    <n v="343000000"/>
    <s v="NO_CONCILIADO"/>
  </r>
  <r>
    <x v="1"/>
    <m/>
    <x v="1"/>
    <x v="0"/>
    <s v="RVL"/>
    <n v="19636"/>
    <m/>
    <s v="AJUSTE COMPLEMENTARIO POR REVALORIZACION SALDOS DE ACTIVOS DE RESERVA Y OBLIGACIONES MONEDA EXTRANJERA (DOLARES) Saldo MO = -550198520.29 ;Bs/Mo: 6.86000000000 ;Saldo Bs: -3774361849.18"/>
    <m/>
    <m/>
    <m/>
    <m/>
    <n v="0"/>
    <n v="0"/>
    <n v="0"/>
    <n v="0.01"/>
    <s v="NO_CONCILIADO"/>
  </r>
  <r>
    <x v="0"/>
    <m/>
    <x v="0"/>
    <x v="1"/>
    <s v="NTI"/>
    <n v="13067"/>
    <m/>
    <s v="PAGO A CAF PRÉSTAMO CFA007894 VCTO. 03-01-2020 POR CUENTA DE TGN , NTI. 013067 VALOR 03-01-2020 CAPITAL USD 641.703,15 INTERESES USD 216.576,10 CTA. 5970 CUENTA UNICA DEL TESORO DOLARES AMERICANOS LIB. 00099021001"/>
    <m/>
    <m/>
    <m/>
    <m/>
    <n v="858279.25"/>
    <n v="0"/>
    <n v="5887795.6600000001"/>
    <n v="0"/>
    <s v="DESCONCILIADO"/>
  </r>
  <r>
    <x v="1"/>
    <m/>
    <x v="1"/>
    <x v="1"/>
    <s v="CRV"/>
    <n v="1238524"/>
    <m/>
    <s v="TRANSFERENCIA DEL EXTERIOR SEGUN SWIFT NO.00089 DE FECHA 03/01/2020 ORDENANTE: CONSULADO DE BOLIVIA EN CALAMA CHILE REF:DEVOLUCION DE SALDO NO EJECUTADOS LIB. 00099021001 TGN-RECURSOS ORDINARIOS-DOLARES AMERICANOS (5970)"/>
    <m/>
    <m/>
    <m/>
    <m/>
    <n v="0"/>
    <n v="3831.26"/>
    <n v="0"/>
    <n v="26282.44"/>
    <s v="NO_CONCILIADO"/>
  </r>
  <r>
    <x v="2"/>
    <m/>
    <x v="2"/>
    <x v="1"/>
    <s v="CRV"/>
    <n v="1238534"/>
    <m/>
    <s v="TRANSFERENCIA RECIBIDA DEL EXTERIOR SEGÚN MENSAJES SWIFT Nos. 00084-00092 (REM.EXT.) DE FECHA 03-01-2020 POR DESEMBOLSO DE IDA PRÉSTAMO TF-16083 26 LIBRETA N° 00861007001 MMAYA-UCP PPCR TF 16083 USD"/>
    <m/>
    <m/>
    <m/>
    <m/>
    <n v="0"/>
    <n v="184562.64"/>
    <n v="0"/>
    <n v="1266099.71"/>
    <s v="NO_CONCILIADO"/>
  </r>
  <r>
    <x v="1"/>
    <m/>
    <x v="1"/>
    <x v="1"/>
    <s v="RVL"/>
    <n v="19640"/>
    <m/>
    <s v="AJUSTE COMPLEMENTARIO POR REVALORIZACION SALDOS DE ACTIVOS DE RESERVA Y OBLIGACIONES MONEDA EXTRANJERA (DOLARES) Saldo MO = -549844440.39 ;Bs/Mo: 6.86000000000 ;Saldo Bs: -3771932861.06"/>
    <m/>
    <m/>
    <m/>
    <m/>
    <n v="0"/>
    <n v="0"/>
    <n v="0"/>
    <n v="0.02"/>
    <s v="NO_CONCILIADO"/>
  </r>
  <r>
    <x v="3"/>
    <m/>
    <x v="3"/>
    <x v="1"/>
    <s v="CRV"/>
    <n v="1239696"/>
    <m/>
    <s v="REGULARIZACION DE TRANSFERENCIA DEL EXTERIOR SEGUN SWIFT NO.00009 DE FECHA 06/01/2020 ORDENANTE: CONSULADO DE BOLIVIA EN CALAMA-CHILE LIB. 00099021001 TGN-RECURSOS ORDINARIOS-DOLARES AMERICANOS (5970)"/>
    <m/>
    <m/>
    <m/>
    <m/>
    <n v="0"/>
    <n v="21593.79"/>
    <n v="0"/>
    <n v="148133.4"/>
    <s v="NO_CONCILIADO"/>
  </r>
  <r>
    <x v="0"/>
    <m/>
    <x v="0"/>
    <x v="2"/>
    <s v="NTI"/>
    <n v="13116"/>
    <m/>
    <s v="PAGO A BID PRÉSTAMO 3487/BL-BO VCTO. 06-01-2020 POR CUENTA DE TGN , NTI. 013116 VALOR 06-01-2020 INTERESES USD 35.922,70 CTA. 5970 CUENTA UNICA DEL TESORO DOLARES AMERICANOS LIB. 00099021001"/>
    <m/>
    <m/>
    <m/>
    <m/>
    <n v="35922.699999999997"/>
    <n v="0"/>
    <n v="246429.72"/>
    <n v="0"/>
    <s v="DESCONCILIADO"/>
  </r>
  <r>
    <x v="0"/>
    <m/>
    <x v="0"/>
    <x v="2"/>
    <s v="NTI"/>
    <n v="13114"/>
    <m/>
    <s v="PAGO A BID PRÉSTAMO 3487/BL-BO VCTO. 06-01-2020 POR CUENTA DE TGN , NTI. 013114 VALOR 06-01-2020 INTERESES USD 2.143.292,13 CTA. 5970 CUENTA UNICA DEL TESORO DOLARES AMERICANOS LIB. 00099021001"/>
    <m/>
    <m/>
    <m/>
    <m/>
    <n v="2143292.13"/>
    <n v="0"/>
    <n v="14702984.01"/>
    <n v="0"/>
    <s v="DESCONCILIADO"/>
  </r>
  <r>
    <x v="1"/>
    <m/>
    <x v="1"/>
    <x v="2"/>
    <s v="RVL"/>
    <n v="19644"/>
    <m/>
    <s v="AJUSTE COMPLEMENTARIO POR REVALORIZACION SALDOS DE ACTIVOS DE RESERVA Y OBLIGACIONES MONEDA EXTRANJERA (DOLARES) Saldo MO = -548027445.27 ;Bs/Mo: 6.86000000000 ;Saldo Bs: -3759468274.58"/>
    <m/>
    <m/>
    <m/>
    <m/>
    <n v="0"/>
    <n v="0"/>
    <n v="0.03"/>
    <n v="0"/>
    <s v="NO_CONCILIADO"/>
  </r>
  <r>
    <x v="0"/>
    <m/>
    <x v="0"/>
    <x v="2"/>
    <s v="NTI"/>
    <n v="13069"/>
    <m/>
    <s v="PAGO A CAF PRÉSTAMO CFA008606 VCTO. 07-01-2020 POR CUENTA DE TGN , NTI. 013069 VALOR 07-01-2020 CAPITAL USD 2.451.005,88 INTERESES USD 868.726,50 COMISIONES USD 36.131,89 CTA. 5970 CUENTA UNICA DEL TESORO DOLARES AMERICANOS LIB. 00099021001"/>
    <m/>
    <m/>
    <m/>
    <m/>
    <n v="3355864.27"/>
    <n v="0"/>
    <n v="23021228.890000001"/>
    <n v="0"/>
    <s v="NO_CONCILIADO"/>
  </r>
  <r>
    <x v="0"/>
    <m/>
    <x v="0"/>
    <x v="3"/>
    <s v="NTI"/>
    <n v="13098"/>
    <m/>
    <s v="PAGO A FONPLATA PRÉSTAMO BOL-27/2016 VCTO. 07-01-2020 POR CUENTA DE TGN , NTI. 013098 VALOR 07-01-2020 INTERESES USD 357.200,20 COMISIONES USD 85.519,31 CTA. 5970 CUENTA UNICA DEL TESORO DOLARES AMERICANOS LIB. 00099021001"/>
    <m/>
    <m/>
    <m/>
    <m/>
    <n v="442719.51"/>
    <n v="0"/>
    <n v="3037055.84"/>
    <n v="0"/>
    <s v="DESCONCILIADO"/>
  </r>
  <r>
    <x v="0"/>
    <m/>
    <x v="0"/>
    <x v="3"/>
    <s v="NTI"/>
    <n v="13068"/>
    <m/>
    <s v="PAGO A CAF PRÉSTAMO CFA008604 VCTO. 07-01-2020 POR CUENTA DE TGN , NTI. 013068 VALOR 07-01-2020 CAPITAL USD 4.792.129,05 INTERESES USD 1.841.935,70 COMISIONES USD 66.537,88 CTA. 5970 CUENTA UNICA DEL TESORO DOLARES AMERICANOS LIB. 00099021001"/>
    <m/>
    <m/>
    <m/>
    <m/>
    <n v="6700602.6299999999"/>
    <n v="0"/>
    <n v="45966134.039999999"/>
    <n v="0"/>
    <s v="DESCONCILIADO"/>
  </r>
  <r>
    <x v="1"/>
    <m/>
    <x v="1"/>
    <x v="3"/>
    <s v="RVL"/>
    <n v="19648"/>
    <m/>
    <s v="AJUSTE COMPLEMENTARIO POR REVALORIZACION SALDOS DE ACTIVOS DE RESERVA Y OBLIGACIONES MONEDA EXTRANJERA (DOLARES) Saldo MO = -538685926.47 ;Bs/Mo: 6.86000000000 ;Saldo Bs: -3695385455.59"/>
    <m/>
    <m/>
    <m/>
    <m/>
    <n v="0"/>
    <n v="0"/>
    <n v="0.01"/>
    <n v="0"/>
    <s v="NO_CONCILIADO"/>
  </r>
  <r>
    <x v="3"/>
    <m/>
    <x v="3"/>
    <x v="3"/>
    <s v="CRV"/>
    <n v="1242071"/>
    <m/>
    <s v="REGULARIZACION DE TRANSFERENCIA DEL EXTERIOR SEGUN SWIFT 00146 DE FECHA 08/01/2020 ORDENANTE: EMBAJADA DE BOLIVIA EN ASUNCION PARAGUAY (OEP) LIB. 00099021001 TGN-RECURSOS ORDINARIOS-DOLARES AMERICANOS (5970)"/>
    <m/>
    <m/>
    <m/>
    <m/>
    <n v="0"/>
    <n v="801.44"/>
    <n v="0"/>
    <n v="5497.88"/>
    <s v="NO_CONCILIADO"/>
  </r>
  <r>
    <x v="1"/>
    <m/>
    <x v="1"/>
    <x v="3"/>
    <s v="RVL"/>
    <n v="19653"/>
    <m/>
    <s v="AJUSTE COMPLEMENTARIO POR REVALORIZACION SALDOS DE ACTIVOS DE RESERVA Y OBLIGACIONES MONEDA EXTRANJERA (DOLARES) Saldo MO = -539326184.38 ;Bs/Mo: 6.86000000000 ;Saldo Bs: -3699777624.86"/>
    <m/>
    <m/>
    <m/>
    <m/>
    <n v="0"/>
    <n v="0"/>
    <n v="0.01"/>
    <n v="0"/>
    <s v="NO_CONCILIADO"/>
  </r>
  <r>
    <x v="1"/>
    <m/>
    <x v="1"/>
    <x v="4"/>
    <s v="RVL"/>
    <n v="19665"/>
    <m/>
    <s v="AJUSTE COMPLEMENTARIO POR REVALORIZACION SALDOS DE ACTIVOS DE RESERVA Y OBLIGACIONES MONEDA EXTRANJERA (DOLARES) Saldo MO = -536781217.94 ;Bs/Mo: 6.86000000000 ;Saldo Bs: -3682319155.06"/>
    <m/>
    <m/>
    <m/>
    <m/>
    <n v="0"/>
    <n v="0"/>
    <n v="0"/>
    <n v="0.01"/>
    <s v="NO_CONCILIADO"/>
  </r>
  <r>
    <x v="1"/>
    <m/>
    <x v="1"/>
    <x v="5"/>
    <s v="CRV"/>
    <n v="1246765"/>
    <m/>
    <s v="TRANSFERENCIA DEL EXTERIOR SEGUN SWIFT 00486 DE FECHA 14/01/2020 ORDENANTE: EMBAJADA DE BOLIVIA EN FRANCIA LIB. 00099021001 TGN-RECURSOS ORDINARIOS-DOLARES AMERICANOS (5970)"/>
    <m/>
    <m/>
    <m/>
    <m/>
    <n v="0"/>
    <n v="1476.07"/>
    <n v="0"/>
    <n v="10125.84"/>
    <s v="NO_CONCILIADO"/>
  </r>
  <r>
    <x v="1"/>
    <m/>
    <x v="1"/>
    <x v="6"/>
    <s v="RVL"/>
    <n v="19669"/>
    <m/>
    <s v="AJUSTE COMPLEMENTARIO POR REVALORIZACION SALDOS DE ACTIVOS DE RESERVA Y OBLIGACIONES MONEDA EXTRANJERA (DOLARES) Saldo MO = -539844109.09 ;Bs/Mo: 6.86000000000 ;Saldo Bs: -3703330588.35"/>
    <m/>
    <m/>
    <m/>
    <m/>
    <n v="0"/>
    <n v="0"/>
    <n v="0"/>
    <n v="0.01"/>
    <s v="NO_CONCILIADO"/>
  </r>
  <r>
    <x v="0"/>
    <m/>
    <x v="0"/>
    <x v="6"/>
    <s v="NTI"/>
    <n v="13113"/>
    <m/>
    <s v="PAGO A BID PRÉSTAMO 3536/BL-BO VCTO. 15-01-2020 POR CUENTA DE TGN , NTI. 013113 VALOR 15-01-2020 INTERESES USD 8.939,56 CTA. 5970 CUENTA UNICA DEL TESORO DOLARES AMERICANOS LIB. 00099021001"/>
    <m/>
    <m/>
    <m/>
    <m/>
    <n v="8939.56"/>
    <n v="0"/>
    <n v="61325.38"/>
    <n v="0"/>
    <s v="NO_CONCILIADO"/>
  </r>
  <r>
    <x v="0"/>
    <m/>
    <x v="0"/>
    <x v="6"/>
    <s v="NTI"/>
    <n v="13097"/>
    <m/>
    <s v="PAGO A BIRF PRÉSTAMO 8552-BO VCTO. 15-01-2020 POR CUENTA DE TGN , NTI. 013097 VALOR 15-01-2020 INTERESES USD 832.426,69 COMISIONES USD 155.031,87 CTA. 5970 CUENTA UNICA DEL TESORO DOLARES AMERICANOS LIB. 00099021001"/>
    <m/>
    <m/>
    <m/>
    <m/>
    <n v="987458.56000000006"/>
    <n v="0"/>
    <n v="6773965.7199999997"/>
    <n v="0"/>
    <s v="NO_CONCILIADO"/>
  </r>
  <r>
    <x v="0"/>
    <m/>
    <x v="0"/>
    <x v="7"/>
    <s v="NTI"/>
    <n v="13087"/>
    <m/>
    <s v="PAGO A IDA PRÉSTAMO 5004-BO VCTO. 15-01-2020 POR CUENTA DE TGN , NTI. 013087 VALOR 15-01-2020 CAPITAL USD 562.930,57 INTERESES USD 308.933,77 CTA. 5970 CUENTA UNICA DEL TESORO DOLARES AMERICANOS LIB. 00099021001"/>
    <m/>
    <m/>
    <m/>
    <m/>
    <n v="871864.34"/>
    <n v="0"/>
    <n v="5980989.3700000001"/>
    <n v="0"/>
    <s v="NO_CONCILIADO"/>
  </r>
  <r>
    <x v="0"/>
    <m/>
    <x v="0"/>
    <x v="7"/>
    <s v="NTI"/>
    <n v="13094"/>
    <m/>
    <s v="PAGO A IDA PRÉSTAMO 5712-BO VCTO. 15-01-2020 POR CUENTA DE TGN , NTI. 013094 VALOR 15-01-2020 INTERESES USD 474.726,67 CTA. 5970 CUENTA UNICA DEL TESORO DOLARES AMERICANOS LIB. 00099021001"/>
    <m/>
    <m/>
    <m/>
    <m/>
    <n v="474726.67"/>
    <n v="0"/>
    <n v="3256624.96"/>
    <n v="0"/>
    <s v="NO_CONCILIADO"/>
  </r>
  <r>
    <x v="0"/>
    <m/>
    <x v="0"/>
    <x v="7"/>
    <s v="NTI"/>
    <n v="13095"/>
    <m/>
    <s v="PAGO A IDA PRÉSTAMO 5713-BO VCTO. 15-01-2020 POR CUENTA DE TGN , NTI. 013095 VALOR 15-01-2020 INTERESES USD 41.986,41 CTA. 5970 CUENTA UNICA DEL TESORO DOLARES AMERICANOS LIB. 00099021001"/>
    <m/>
    <m/>
    <m/>
    <m/>
    <n v="41986.41"/>
    <n v="0"/>
    <n v="288026.77"/>
    <n v="0"/>
    <s v="NO_CONCILIADO"/>
  </r>
  <r>
    <x v="0"/>
    <m/>
    <x v="0"/>
    <x v="7"/>
    <s v="NTI"/>
    <n v="13093"/>
    <m/>
    <s v="PAGO A IDA PRÉSTAMO 5744-BO VCTO. 15-01-2020 POR CUENTA DE TGN , NTI. 013093 VALOR 15-01-2020 INTERESES USD 28.685,93 CTA. 5970 CUENTA UNICA DEL TESORO DOLARES AMERICANOS LIB. 00099021001"/>
    <m/>
    <m/>
    <m/>
    <m/>
    <n v="28685.93"/>
    <n v="0"/>
    <n v="196785.48"/>
    <n v="0"/>
    <s v="NO_CONCILIADO"/>
  </r>
  <r>
    <x v="0"/>
    <m/>
    <x v="0"/>
    <x v="7"/>
    <s v="NTI"/>
    <n v="13117"/>
    <m/>
    <s v="PAGO A BID PRÉSTAMO 3797/BL-BO VCTO. 15-01-2020 POR CUENTA DE TGN , NTI. 013117 VALOR 15-01-2020 INTERESES USD 22.805,28 COMISIONES USD 49.799,81 CTA. 5970 CUENTA UNICA DEL TESORO DOLARES AMERICANOS LIB. 00099021001"/>
    <m/>
    <m/>
    <m/>
    <m/>
    <n v="72605.09"/>
    <n v="0"/>
    <n v="498070.92"/>
    <n v="0"/>
    <s v="NO_CONCILIADO"/>
  </r>
  <r>
    <x v="0"/>
    <m/>
    <x v="0"/>
    <x v="7"/>
    <s v="NTI"/>
    <n v="13118"/>
    <m/>
    <s v="PAGO A BID PRÉSTAMO 3797/BL-BO VCTO. 15-01-2020 POR CUENTA DE TGN , NTI. 013118 VALOR 15-01-2020 INTERESES USD 330,94 CTA. 5970 CUENTA UNICA DEL TESORO DOLARES AMERICANOS LIB. 00099021001"/>
    <m/>
    <m/>
    <m/>
    <m/>
    <n v="330.94"/>
    <n v="0"/>
    <n v="2270.25"/>
    <n v="0"/>
    <s v="NO_CONCILIADO"/>
  </r>
  <r>
    <x v="0"/>
    <m/>
    <x v="0"/>
    <x v="7"/>
    <s v="CRV"/>
    <n v="976714"/>
    <m/>
    <s v="||TRANSFERENCIA DE FONDOS S/G. NOTA CITE: MEFP/VTCP/DGCP/UODP-071/2020 DE LA FECHA, DEL MIN.DE ECONOMIA Y FINANZAS PUBLICAS (HRE-TSO-2020-394), PAGO CUOTA PARTE DEL CREDITO IDA 3507-BO A CARGO DE FONDO NACIONAL DE DESARROLLO REGIONAL.(FNDR),VENCIMIENTO15 DE ENERO DE 2020. ABONO A LA LIBRETA N° 00099021001 &quot;TGN-RECURSOS ORDINARIOS&quot;."/>
    <m/>
    <m/>
    <m/>
    <m/>
    <n v="0"/>
    <n v="44399.75"/>
    <n v="0"/>
    <n v="304582.28999999998"/>
    <s v="NO_CONCILIADO"/>
  </r>
  <r>
    <x v="1"/>
    <m/>
    <x v="1"/>
    <x v="7"/>
    <s v="RVL"/>
    <n v="19674"/>
    <m/>
    <s v="AJUSTE COMPLEMENTARIO POR REVALORIZACION SALDOS DE ACTIVOS DE RESERVA Y OBLIGACIONES MONEDA EXTRANJERA (DOLARES) Saldo MO = -531886892.81 ;Bs/Mo: 6.86000000000 ;Saldo Bs: -3648744084.69"/>
    <m/>
    <m/>
    <m/>
    <m/>
    <n v="0"/>
    <n v="0"/>
    <n v="0.01"/>
    <n v="0"/>
    <s v="NO_CONCILIADO"/>
  </r>
  <r>
    <x v="0"/>
    <m/>
    <x v="0"/>
    <x v="7"/>
    <s v="CRV"/>
    <n v="976810"/>
    <m/>
    <s v="||DEBITO ADICIONAL POR PAGO PRESTAMO BID 611-SF-BO VCTO. 16-01-2020 POR CUENTA DE YPFB TRANSPORTE S.A.. SEGUN NOTA TSC 030/2020, VALOR 16-01-2020 INTERESES USD 212,01 LIBRETA N° 00099021001-TGN-RECURSOS ORDINARIOS DOLARES AMERICANOS-ALIVIO MDRI"/>
    <m/>
    <m/>
    <m/>
    <m/>
    <n v="0"/>
    <n v="212.01"/>
    <n v="0"/>
    <n v="1454.39"/>
    <s v="NO_CONCILIADO"/>
  </r>
  <r>
    <x v="0"/>
    <m/>
    <x v="0"/>
    <x v="7"/>
    <s v="CRV"/>
    <n v="976811"/>
    <m/>
    <s v="||PAGO PRESTAMO BID 611-SF-BO VCTO. 16-01-2020 POR CUENTA DE YPFB TRANSPORTE S.A. SEGUN NOTA TSC 030/2020 DE FECHA 13-01-2020, VALOR 16-01-2020 CAPITAL USD 70.319,52 INTERESES USD 5.166,82 LIBRETA N° 00099021001-TGN-RECURSOS ORDINARIOS DOLARES AMERICANOS-ALIVIO MDRI"/>
    <m/>
    <m/>
    <m/>
    <m/>
    <n v="0"/>
    <n v="75486.34"/>
    <n v="0"/>
    <n v="517836.29"/>
    <s v="NO_CONCILIADO"/>
  </r>
  <r>
    <x v="4"/>
    <m/>
    <x v="4"/>
    <x v="7"/>
    <s v="CRV"/>
    <n v="976871"/>
    <m/>
    <s v="'TRANSFERENCIA'||RECIBIDA DEL EXTERIOR SEGUN MENSAJES SWIFT N° 00631 Y 00630 (REM. EXT.) DE FECHA 17-01-2020 POR DESEMBOLSO DE FONPLATA PTMO.. BOL 32/2018 LIBRETA N° 00287104324 - FPS-USD-PIU II"/>
    <m/>
    <m/>
    <m/>
    <m/>
    <n v="0"/>
    <n v="5808269.9100000001"/>
    <n v="0"/>
    <n v="39844731.579999998"/>
    <s v="NO_CONCILIADO"/>
  </r>
  <r>
    <x v="1"/>
    <m/>
    <x v="1"/>
    <x v="8"/>
    <s v="RVL"/>
    <n v="19682"/>
    <m/>
    <s v="AJUSTE COMPLEMENTARIO POR REVALORIZACION SALDOS DE ACTIVOS DE RESERVA Y OBLIGACIONES MONEDA EXTRANJERA (DOLARES) Saldo MO = -536605176.59 ;Bs/Mo: 6.86000000000 ;Saldo Bs: -3681111511.37"/>
    <m/>
    <m/>
    <m/>
    <m/>
    <n v="0"/>
    <n v="0"/>
    <n v="0"/>
    <n v="0.04"/>
    <s v="NO_CONCILIADO"/>
  </r>
  <r>
    <x v="0"/>
    <m/>
    <x v="0"/>
    <x v="8"/>
    <s v="BOD"/>
    <n v="1818286"/>
    <m/>
    <s v="00099037019 DEPOSITO DE EFECTIVO, DEPOSITANTE: TITO BERROCAL CASTILLO, CONCEPTO: UTILES DE ESCRITORIO (COMISION TRANSFERENCIA), CUENTA DE DEPOSITO: CUENTA UNICA DEL TESORO EN DOLARES AMERICANOS"/>
    <m/>
    <m/>
    <m/>
    <m/>
    <n v="0"/>
    <n v="7.29"/>
    <n v="0"/>
    <n v="50.01"/>
    <s v="NO_CONCILIADO"/>
  </r>
  <r>
    <x v="0"/>
    <m/>
    <x v="0"/>
    <x v="8"/>
    <s v="BOD"/>
    <n v="1818288"/>
    <m/>
    <s v="00099037019 DEPOSITO DE EFECTIVO, DEPOSITANTE: TITO BERROCAL CASTILLO, CONCEPTO: UTILES DE ESCRITORIO (COMISION TRANSFERENCIA), CUENTA DE DEPOSITO: CUENTA UNICA DEL TESORO EN DOLARES AMERICANOS"/>
    <m/>
    <m/>
    <m/>
    <m/>
    <n v="0"/>
    <n v="7.29"/>
    <n v="0"/>
    <n v="50.01"/>
    <s v="NO_CONCILIADO"/>
  </r>
  <r>
    <x v="1"/>
    <m/>
    <x v="1"/>
    <x v="9"/>
    <s v="BOD"/>
    <n v="1818287"/>
    <m/>
    <s v="00099021001 DEP.DE CHEQ.AJENOS,RET.DE CAM.,CONCEPTO: PAGO DE NOTA DE CARGO N° 101/94 PROCESO COACTIVO FISCAL SEGUIDO A HUGO LOZANO Y OTROS JUZGADO 4° CFT,DEP.: MINISTERIO DE ECONOMIA Y FINANZAS PUBLICAS"/>
    <m/>
    <m/>
    <m/>
    <m/>
    <n v="0"/>
    <n v="98.55"/>
    <n v="0"/>
    <n v="676.05"/>
    <s v="NO_CONCILIADO"/>
  </r>
  <r>
    <x v="0"/>
    <m/>
    <x v="0"/>
    <x v="10"/>
    <s v="DEV"/>
    <n v="976983"/>
    <m/>
    <s v="||COMPLEMENTO A LOS COMPROBANTES G-1253031 G-1253032 Y G-1253033 DE LA FECHA POR PAGO AL EXIMBANK CHINA, PTMOS, PBC 2015 (08) 350, 2016 (22) 410 Y 2016 (38) 426 POR CUENTA DEL TGN, COBRO DE COMISIONES DEL BANQUERO USD 10.-, TOTAL USD 30.- LIB. N° 0099021001 TGN RECURSOS ORDINARIOS - DOLARES AMERICANOS (5970)"/>
    <m/>
    <m/>
    <m/>
    <m/>
    <n v="30"/>
    <n v="0"/>
    <n v="205.8"/>
    <n v="0"/>
    <s v="NO_CONCILIADO"/>
  </r>
  <r>
    <x v="5"/>
    <m/>
    <x v="5"/>
    <x v="10"/>
    <s v="BOD"/>
    <n v="1818591"/>
    <m/>
    <s v="00066047001 DEPOSITO DE EFECTIVO, DEPOSITANTE: OSCAR RAFAEL SELAES FLORES, CONCEPTO: DEVOLUCION COMISIONES BANCARIAS, CUENTA DE DEPOSITO: CUENTA UNICA DEL TESORO EN DOLARES AMERICANOS"/>
    <m/>
    <m/>
    <m/>
    <m/>
    <n v="0"/>
    <n v="7.29"/>
    <n v="0"/>
    <n v="50.01"/>
    <s v="NO_CONCILIADO"/>
  </r>
  <r>
    <x v="4"/>
    <m/>
    <x v="4"/>
    <x v="10"/>
    <s v="CRV"/>
    <n v="1254229"/>
    <m/>
    <s v="TRANSFERENCIA RECIBIDA DEL EXTERIOR SEGÚN MENSAJES SWIFT Nos. 00912-00909 (REM.EXT.) DE FECHA 23-01-2020 POR DESEMBOLSO DE IDA PRÉSTAMO TF-16083 13 FPS LIBRETA N° 00287104318 FPS-U$-PPCR AIF TF016083"/>
    <m/>
    <m/>
    <m/>
    <m/>
    <n v="0"/>
    <n v="737210.33"/>
    <n v="0"/>
    <n v="5057262.8600000003"/>
    <s v="NO_CONCILIADO"/>
  </r>
  <r>
    <x v="1"/>
    <m/>
    <x v="1"/>
    <x v="11"/>
    <s v="RVL"/>
    <n v="19695"/>
    <m/>
    <s v="AJUSTE COMPLEMENTARIO POR REVALORIZACION SALDOS DE ACTIVOS DE RESERVA Y OBLIGACIONES MONEDA EXTRANJERA (DOLARES) Saldo MO = -524250403.38 ;Bs/Mo: 6.86000000000 ;Saldo Bs: -3596357767.17"/>
    <m/>
    <m/>
    <m/>
    <m/>
    <n v="0"/>
    <n v="0"/>
    <n v="0"/>
    <n v="0.02"/>
    <s v="NO_CONCILIADO"/>
  </r>
  <r>
    <x v="1"/>
    <m/>
    <x v="1"/>
    <x v="11"/>
    <s v="RVL"/>
    <n v="19699"/>
    <m/>
    <s v="AJUSTE COMPLEMENTARIO POR REVALORIZACION SALDOS DE ACTIVOS DE RESERVA Y OBLIGACIONES MONEDA EXTRANJERA (DOLARES) Saldo MO = -523722668.17 ;Bs/Mo: 6.86000000000 ;Saldo Bs: -3592737503.66"/>
    <m/>
    <m/>
    <m/>
    <m/>
    <n v="0"/>
    <n v="0"/>
    <n v="0.01"/>
    <n v="0"/>
    <s v="NO_CONCILIADO"/>
  </r>
  <r>
    <x v="1"/>
    <m/>
    <x v="1"/>
    <x v="12"/>
    <s v="RVL"/>
    <n v="19707"/>
    <m/>
    <s v="AJUSTE COMPLEMENTARIO POR REVALORIZACION SALDOS DE ACTIVOS DE RESERVA Y OBLIGACIONES MONEDA EXTRANJERA (DOLARES) Saldo MO = -513942108.59 ;Bs/Mo: 6.86000000000 ;Saldo Bs: -3525642864.92"/>
    <m/>
    <m/>
    <m/>
    <m/>
    <n v="0"/>
    <n v="0"/>
    <n v="0"/>
    <n v="0.01"/>
    <s v="NO_CONCILIADO"/>
  </r>
  <r>
    <x v="1"/>
    <m/>
    <x v="1"/>
    <x v="12"/>
    <s v="BOD"/>
    <n v="1820107"/>
    <m/>
    <s v="00099021001 DEPOSITO DE EFECTIVO, DEPOSITANTE: ELDER GEOVANNA RODRIGUEZ, CONCEPTO: DEVOLUCION DE GASTOS NO EJECUTADOS DEL T.S.E., CUENTA DE DEPOSITO: CUENTA UNICA DEL TESORO EN DOLARES AMERICANOS"/>
    <m/>
    <m/>
    <m/>
    <m/>
    <n v="0"/>
    <n v="1210.28"/>
    <n v="0"/>
    <n v="8302.52"/>
    <s v="NO_CONCILIADO"/>
  </r>
  <r>
    <x v="6"/>
    <m/>
    <x v="6"/>
    <x v="12"/>
    <s v="NTE"/>
    <n v="1201460"/>
    <m/>
    <s v="A:00099021001 Transferencia de recursos a solicitud del Órgano Judicial, (operación bimonetaria), SG Nota CITE:UNID./NAL./FINANZAS/DAF-OJ N°59/2020, a favor de la Corporación del Seguro Social Militar por Restitución de Certificado Depósito Judicial Nro. 31365. H.R. 6-2843-R. TC 6.86."/>
    <m/>
    <m/>
    <m/>
    <m/>
    <n v="0"/>
    <n v="1773.66"/>
    <n v="0"/>
    <n v="12167.31"/>
    <s v="NO_CONCILIADO"/>
  </r>
  <r>
    <x v="1"/>
    <m/>
    <x v="1"/>
    <x v="12"/>
    <s v="RVL"/>
    <n v="19711"/>
    <m/>
    <s v="AJUSTE COMPLEMENTARIO POR REVALORIZACION SALDOS DE ACTIVOS DE RESERVA Y OBLIGACIONES MONEDA EXTRANJERA (DOLARES) Saldo MO = -514861942.70 ;Bs/Mo: 6.86000000000 ;Saldo Bs: -3531952926.94"/>
    <m/>
    <m/>
    <m/>
    <m/>
    <n v="0"/>
    <n v="0"/>
    <n v="0.02"/>
    <n v="0"/>
    <s v="NO_CONCILIADO"/>
  </r>
  <r>
    <x v="1"/>
    <m/>
    <x v="1"/>
    <x v="13"/>
    <s v="CRV"/>
    <n v="1261098"/>
    <m/>
    <s v="TRANSFERENCIA DEL EXTERIOR SEGUN SWIFT 01253-01249 DE FECHA 31/01/2020 ORDENANTE: EMBAJADA DE BOLIVIA EN BOGOTA-COLOMBIA LIB. 00099021001 TGN-RECURSOS ORDINARIOS-DOLARES AMERICANOS (5970)"/>
    <m/>
    <m/>
    <m/>
    <m/>
    <n v="0"/>
    <n v="1540.21"/>
    <n v="0"/>
    <n v="10565.84"/>
    <s v="NO_CONCILIADO"/>
  </r>
  <r>
    <x v="3"/>
    <m/>
    <x v="3"/>
    <x v="13"/>
    <s v="CRV"/>
    <n v="1261084"/>
    <m/>
    <s v="REGULARIZACION DE TRANSFERENCIA DEL EXTERIOR SEGUN SWIFT NO.1204 DE FECHA 31/01/2020 ORDENANTE: CONSULADO DE BOLIVIA EN MENDOZA ARGENTINA REF.: 551867393 LIB. 00099021001 TGN-RECURSOS ORDINARIOS-DOLARES AMERICANOS (5970)"/>
    <m/>
    <m/>
    <m/>
    <m/>
    <n v="0"/>
    <n v="16127.65"/>
    <n v="0"/>
    <n v="110635.68"/>
    <s v="NO_CONCILIADO"/>
  </r>
  <r>
    <x v="3"/>
    <m/>
    <x v="3"/>
    <x v="14"/>
    <s v="CRV"/>
    <n v="1261935"/>
    <m/>
    <s v="REGULARIZACION DE TRANSFERENCIA DEL EXTERIOR SEGUN SWIFT 00513 DE FECHA 31/01/2020 ORDENANTE: CONSULADO GENERAL DE BOLIVIA EN CHILE LIB. 00099021001 TGN-RECURSOS ORDINARIOS-DOLARES AMERICANOS (5970)"/>
    <m/>
    <m/>
    <m/>
    <m/>
    <n v="0"/>
    <n v="2999"/>
    <n v="0"/>
    <n v="20573.14"/>
    <s v="NO_CONCILIADO"/>
  </r>
  <r>
    <x v="3"/>
    <m/>
    <x v="3"/>
    <x v="14"/>
    <s v="CRV"/>
    <n v="1261783"/>
    <m/>
    <s v="TRANSFERENCIA DEL EXTERIOR SEGUN SWIFT 01254-01250 DE FECHA 31/01/2020 ORDENANTE: EMBAJADA DE BOLIVIA EN BOGOTA COLOMBIA REF.: DEVOLUCION DE SALDOS NO EJECUTADOS GESTION 2019 EMPADRONAMIENTO Y VOTO EN EL EXTERIOR LIB. 00099021001 TGN-RECURSOS ORDINARIOS-DOLARES AMERICANOS (5970)"/>
    <m/>
    <m/>
    <m/>
    <m/>
    <n v="0"/>
    <n v="488.94"/>
    <n v="0"/>
    <n v="3354.13"/>
    <s v="NO_CONCILIADO"/>
  </r>
  <r>
    <x v="1"/>
    <m/>
    <x v="1"/>
    <x v="14"/>
    <s v="RVL"/>
    <n v="19719"/>
    <m/>
    <s v="AJUSTE COMPLEMENTARIO POR REVALORIZACION SALDOS DE ACTIVOS DE RESERVA Y OBLIGACIONES MONEDA EXTRANJERA (DOLARES) Saldo MO = -507700890.52 ;Bs/Mo: 6.86000000000 ;Saldo Bs: -3482828108.95"/>
    <m/>
    <m/>
    <m/>
    <m/>
    <n v="0"/>
    <n v="0"/>
    <n v="0"/>
    <n v="0.02"/>
    <s v="NO_CONCILIADO"/>
  </r>
  <r>
    <x v="0"/>
    <m/>
    <x v="0"/>
    <x v="15"/>
    <s v="NTI"/>
    <n v="13158"/>
    <m/>
    <s v="PAGO A CAF PRÉSTAMO CFA008814 VCTO. 03-02-2020 POR CUENTA DE TGN , NTI. 013158 VALOR 03-02-2020 CAPITAL USD 1.144.671,08 INTERESES USD 395.779,83 COMISIONES USD 72.291,91 CTA. 5970 CUENTA UNICA DEL TESORO DOLARES AMERICANOS LIB. 00099021001"/>
    <m/>
    <m/>
    <m/>
    <m/>
    <n v="1612742.82"/>
    <n v="0"/>
    <n v="11063415.75"/>
    <n v="0"/>
    <s v="NO_CONCILIADO"/>
  </r>
  <r>
    <x v="1"/>
    <m/>
    <x v="1"/>
    <x v="15"/>
    <s v="RVL"/>
    <n v="19723"/>
    <m/>
    <s v="AJUSTE COMPLEMENTARIO POR REVALORIZACION SALDOS DE ACTIVOS DE RESERVA Y OBLIGACIONES MONEDA EXTRANJERA (DOLARES) Saldo MO = -500332114.05 ;Bs/Mo: 6.86000000000 ;Saldo Bs: -3432278302.39"/>
    <m/>
    <m/>
    <m/>
    <m/>
    <n v="0"/>
    <n v="0"/>
    <n v="0.01"/>
    <n v="0"/>
    <s v="NO_CONCILIADO"/>
  </r>
  <r>
    <x v="3"/>
    <m/>
    <x v="3"/>
    <x v="16"/>
    <s v="CRV"/>
    <n v="1264090"/>
    <m/>
    <s v="REGULARIZACION DE TRANSFERENCIA DEL EXTERIOR SEGUN SWIFT 01203 DE FECHA 04/02/2020 ORDENANTE: EMBAJADA DEL ESTADO PLURINACIONAL DE BOLIVIA EN MEXICO LIB. 00099021001 TGN-RECURSOS ORDINARIOS-DOLARES AMERICANOS (5970)"/>
    <m/>
    <m/>
    <m/>
    <m/>
    <n v="0"/>
    <n v="1280"/>
    <n v="0"/>
    <n v="8780.7999999999993"/>
    <s v="NO_CONCILIADO"/>
  </r>
  <r>
    <x v="3"/>
    <m/>
    <x v="3"/>
    <x v="16"/>
    <s v="CVD"/>
    <n v="1264091"/>
    <m/>
    <s v="COBRO COSTOS DE PAPELERIA POR REGULARIZACION DE TRANSFERENCIA DEL EXTERIOR POR ORDEN DE EMBAJADA DEL ESTADO PLURINACIONAL DE BOLIVIA EN MEXICO LIB. 00099021001 TGN-RECURSOS ORDINARIOS-DOLARES AMERICANOS (5970)"/>
    <m/>
    <m/>
    <m/>
    <m/>
    <n v="7.29"/>
    <n v="0"/>
    <n v="50.01"/>
    <n v="0"/>
    <s v="NO_CONCILIADO"/>
  </r>
  <r>
    <x v="3"/>
    <m/>
    <x v="3"/>
    <x v="16"/>
    <s v="CRV"/>
    <n v="1264800"/>
    <m/>
    <s v="REGULARIZACION DE TRANSFERENCIA DEL EXTERIOR SEGUN SWIFT NO.1107 DE FECHA 04/02/2020 ORDENANTE: CONSULADO DE BOLIVIA (ROSARIO ARGENTINA) REF.: 551867206 LIB. 00099021001 TGN-RECURSOS ORDINARIOS-DOLARES AMERICANOS (5970)"/>
    <m/>
    <m/>
    <m/>
    <m/>
    <n v="0"/>
    <n v="1790.03"/>
    <n v="0"/>
    <n v="12279.61"/>
    <s v="NO_CONCILIADO"/>
  </r>
  <r>
    <x v="3"/>
    <m/>
    <x v="3"/>
    <x v="16"/>
    <s v="CRV"/>
    <n v="1264802"/>
    <m/>
    <s v="REGULARIZACION DE TRANSFERENCIA DEL EXTERIOR SEGUN SWIFT NO.1257 DE FECHA 04/02/2020 ORDENANTE: CONSULADO DE BOLIVIA EN MENDOZA ARGENTINA REF.: 551867470 LIB. 00099021001 TGN-RECURSOS ORDINARIOS-DOLARES AMERICANOS (5970)"/>
    <m/>
    <m/>
    <m/>
    <m/>
    <n v="0"/>
    <n v="51564.71"/>
    <n v="0"/>
    <n v="353733.91"/>
    <s v="NO_CONCILIADO"/>
  </r>
  <r>
    <x v="3"/>
    <m/>
    <x v="3"/>
    <x v="16"/>
    <s v="CVD"/>
    <n v="1264801"/>
    <m/>
    <s v="COBRO COSTOS DE PAPELERIA POR REGULARIZACION DE TRANSFERENCIA DEL EXTERIOR POR ORDEN DE CONSULADO DE BOLIVIA (ROSARIO ARGENTINA) REF.: 551867206 LIB. 00099021001 TGN-RECURSOS ORDINARIOS-DOLARES AMERICANOS (5970)"/>
    <m/>
    <m/>
    <m/>
    <m/>
    <n v="7.29"/>
    <n v="0"/>
    <n v="50.01"/>
    <n v="0"/>
    <s v="NO_CONCILIADO"/>
  </r>
  <r>
    <x v="3"/>
    <m/>
    <x v="3"/>
    <x v="16"/>
    <s v="CVD"/>
    <n v="1264803"/>
    <m/>
    <s v="COBRO COSTOS DE PAPELERIA POR REGULARIZACION DE TRANSFERENCIA DEL EXTERIOR POR ORDEN DE CONSULADO DE BOLIVIA EN MENDOZA ARGENTINA REF.: 551867470 LIB. 00099021001 TGN-RECURSOS ORDINARIOS-DOLARES AMERICANOS (5970)"/>
    <m/>
    <m/>
    <m/>
    <m/>
    <n v="7.29"/>
    <n v="0"/>
    <n v="50.01"/>
    <n v="0"/>
    <s v="NO_CONCILIADO"/>
  </r>
  <r>
    <x v="1"/>
    <m/>
    <x v="1"/>
    <x v="16"/>
    <s v="RVL"/>
    <n v="19727"/>
    <m/>
    <s v="AJUSTE COMPLEMENTARIO POR REVALORIZACION SALDOS DE ACTIVOS DE RESERVA Y OBLIGACIONES MONEDA EXTRANJERA (DOLARES) Saldo MO = -498984444.36 ;Bs/Mo: 6.86000000000 ;Saldo Bs: -3423033288.32"/>
    <m/>
    <m/>
    <m/>
    <m/>
    <n v="0"/>
    <n v="0"/>
    <n v="0.01"/>
    <n v="0"/>
    <s v="NO_CONCILIADO"/>
  </r>
  <r>
    <x v="6"/>
    <m/>
    <x v="6"/>
    <x v="17"/>
    <s v="NTE"/>
    <n v="1227543"/>
    <m/>
    <s v="A:00099021001 Transferencia de recursos a solicitud del Órgano Judicial, (operación bimonetaria), SG Nota CITE:UNID./NAL./FINANZAS/DAF-OJ N°82/2020, a favor del Gobierno Autonomo Municipal de Santa Cruz por Restitución de Certificado Depósito Judicial Nro. 0014742; 0014889; 92511; 92512; 91382; 91383; 91439; 91440; 100145; 100146; 102855; 102857; 102856; 102860; 102861. H.R. 6-3666-R. TC 6.86."/>
    <m/>
    <m/>
    <m/>
    <m/>
    <n v="0"/>
    <n v="5458.47"/>
    <n v="0"/>
    <n v="37445.1"/>
    <s v="NO_CONCILIADO"/>
  </r>
  <r>
    <x v="1"/>
    <m/>
    <x v="1"/>
    <x v="17"/>
    <s v="RVL"/>
    <n v="19732"/>
    <m/>
    <s v="AJUSTE COMPLEMENTARIO POR REVALORIZACION SALDOS DE ACTIVOS DE RESERVA Y OBLIGACIONES MONEDA EXTRANJERA (DOLARES) Saldo MO = -496483012.63 ;Bs/Mo: 6.86000000000 ;Saldo Bs: -3405873466.65"/>
    <m/>
    <m/>
    <m/>
    <m/>
    <n v="0"/>
    <n v="0"/>
    <n v="0.01"/>
    <n v="0"/>
    <s v="NO_CONCILIADO"/>
  </r>
  <r>
    <x v="3"/>
    <m/>
    <x v="3"/>
    <x v="18"/>
    <s v="CRV"/>
    <n v="1267356"/>
    <m/>
    <s v="REGULARIZACION DE TRANSFERENCIA DEL EXTERIOR SEGUN SWIFT NO.1381 DE FECHA 06/02/2020 ORDENANTE: CONSULADO EST PLURINAC BOLIVIA (VIEDMA) REF.: T001869143SUCURS LIB. 00099021001 TGN-RECURSOS ORDINARIOS-DOLARES AMERICANOS (5970)"/>
    <m/>
    <m/>
    <m/>
    <m/>
    <n v="0"/>
    <n v="4241.57"/>
    <n v="0"/>
    <n v="29097.17"/>
    <s v="NO_CONCILIADO"/>
  </r>
  <r>
    <x v="3"/>
    <m/>
    <x v="3"/>
    <x v="18"/>
    <s v="CVD"/>
    <n v="1267357"/>
    <m/>
    <s v="COBRO COSTOS DE PAPELERIA POR REGULARIZACION DE TRANSFERENCIA DEL EXTERIOR POR ORDEN DE CONSULADO EST PLURINAC BOLIVIA (VIEDMA) REF.: T001869143SUCURS LIB. 00099021001 TGN-RECURSOS ORDINARIOS-DOLARES AMERICANOS (5970)"/>
    <m/>
    <m/>
    <m/>
    <m/>
    <n v="7.29"/>
    <n v="0"/>
    <n v="50.01"/>
    <n v="0"/>
    <s v="NO_CONCILIADO"/>
  </r>
  <r>
    <x v="1"/>
    <m/>
    <x v="1"/>
    <x v="18"/>
    <s v="RVL"/>
    <n v="19736"/>
    <m/>
    <s v="AJUSTE COMPLEMENTARIO POR REVALORIZACION SALDOS DE ACTIVOS DE RESERVA Y OBLIGACIONES MONEDA EXTRANJERA (DOLARES) Saldo MO = -494008102.41 ;Bs/Mo: 6.86000000000 ;Saldo Bs: -3388895582.54"/>
    <m/>
    <m/>
    <m/>
    <m/>
    <n v="0"/>
    <n v="0"/>
    <n v="0.01"/>
    <n v="0"/>
    <s v="NO_CONCILIADO"/>
  </r>
  <r>
    <x v="1"/>
    <m/>
    <x v="1"/>
    <x v="19"/>
    <s v="RVL"/>
    <n v="19740"/>
    <m/>
    <s v="AJUSTE COMPLEMENTARIO POR REVALORIZACION SALDOS DE ACTIVOS DE RESERVA Y OBLIGACIONES MONEDA EXTRANJERA (DOLARES) Saldo MO = -493085785.71 ;Bs/Mo: 6.86000000000 ;Saldo Bs: -3382568489.96"/>
    <m/>
    <m/>
    <m/>
    <m/>
    <n v="0"/>
    <n v="0"/>
    <n v="0"/>
    <n v="0.01"/>
    <s v="NO_CONCILIADO"/>
  </r>
  <r>
    <x v="0"/>
    <m/>
    <x v="0"/>
    <x v="20"/>
    <s v="CRV"/>
    <n v="1269466"/>
    <m/>
    <s v="PAGO PRÉSTAMO BID 939-SF-BO VCTO. 08-02-2020 POR CUENTA DE BANCO DE DESARROLLO , VALOR 10-02-2020 CAPITAL USD 651.382,87 INTERESES USD 144.398,40 LIBRETA 00099021001 TGN-RECURSOS ORDINARIOS DOLARES AMERICANOS -5970 ALIVIO MDRI"/>
    <m/>
    <m/>
    <m/>
    <m/>
    <n v="0"/>
    <n v="144398.39999999999"/>
    <n v="0"/>
    <n v="990573.02"/>
    <s v="NO_CONCILIADO"/>
  </r>
  <r>
    <x v="3"/>
    <m/>
    <x v="3"/>
    <x v="20"/>
    <s v="CRV"/>
    <n v="1269476"/>
    <m/>
    <s v="REGULARIZACION DE TRANSFERENCIA DEL EXTERIOR SEGUN SWIFT 01687 DE FECHA 10/02/2020 ORDENANTE: CONSULADO DE BOLIVIA EN MENDOZA ARGENTINA LIB. 00099021001 TGN-RECURSOS ORDINARIOS-DOLARES AMERICANOS (5970)"/>
    <m/>
    <m/>
    <m/>
    <m/>
    <n v="0"/>
    <n v="250.62"/>
    <n v="0"/>
    <n v="1719.25"/>
    <s v="NO_CONCILIADO"/>
  </r>
  <r>
    <x v="3"/>
    <m/>
    <x v="3"/>
    <x v="20"/>
    <s v="CVD"/>
    <n v="1269477"/>
    <m/>
    <s v="COBRO COSTOS DE PAPELERIA POR REGULARIZACION DE TRANSFERENCIA DEL EXTERIOR POR ORDEN DE CONSULADO DE BOLIVIA EN MENDOZA ARGENTINA LIB. 00099021001 TGN-RECURSOS ORDINARIOS-DOLARES AMERICANOS (5970)"/>
    <m/>
    <m/>
    <m/>
    <m/>
    <n v="7.29"/>
    <n v="0"/>
    <n v="50.01"/>
    <n v="0"/>
    <s v="NO_CONCILIADO"/>
  </r>
  <r>
    <x v="1"/>
    <m/>
    <x v="1"/>
    <x v="20"/>
    <s v="RVL"/>
    <n v="19744"/>
    <m/>
    <s v="AJUSTE COMPLEMENTARIO POR REVALORIZACION SALDOS DE ACTIVOS DE RESERVA Y OBLIGACIONES MONEDA EXTRANJERA (DOLARES) Saldo MO = -482615336.36 ;Bs/Mo: 6.86000000000 ;Saldo Bs: -3310741207.41"/>
    <m/>
    <m/>
    <m/>
    <m/>
    <n v="0"/>
    <n v="0"/>
    <n v="0"/>
    <n v="0.02"/>
    <s v="NO_CONCILIADO"/>
  </r>
  <r>
    <x v="1"/>
    <m/>
    <x v="1"/>
    <x v="21"/>
    <s v="CRV"/>
    <n v="978639"/>
    <m/>
    <s v="||REGULARIZACION COMP. N° G-1262104 DEL 31/01/2020 SEGUN NOTA MEFP/VTCP/DGPOT/UOTGN/ N°338/2020 MEFP, RECIBIDA EN LA FECHA REF.: REVERSION DE FONDOS DE LA TRANSFERENCIA REALIZADA EL 13/01/20 POR EL MINISTERIO DE DEFENSA A/F BRAVO TACTICAL SOLUTIONS LLC LIB. 00099021001 &quot;TGN - RECURSOS ORDINARIOS - DOLARES AMERICANOS&quot;"/>
    <m/>
    <m/>
    <m/>
    <m/>
    <n v="0"/>
    <n v="5649137.6399999997"/>
    <n v="0"/>
    <n v="38753084.210000001"/>
    <s v="NO_CONCILIADO"/>
  </r>
  <r>
    <x v="1"/>
    <m/>
    <x v="1"/>
    <x v="21"/>
    <s v="RVL"/>
    <n v="19757"/>
    <m/>
    <s v="AJUSTE COMPLEMENTARIO POR REVALORIZACION SALDOS DE ACTIVOS DE RESERVA Y OBLIGACIONES MONEDA EXTRANJERA (DOLARES) Saldo MO = -478824987.95 ;Bs/Mo: 6.86000000000 ;Saldo Bs: -3284739417.33"/>
    <m/>
    <m/>
    <m/>
    <m/>
    <n v="0"/>
    <n v="0"/>
    <n v="0"/>
    <n v="0.01"/>
    <s v="NO_CONCILIADO"/>
  </r>
  <r>
    <x v="1"/>
    <m/>
    <x v="1"/>
    <x v="22"/>
    <s v="RVL"/>
    <n v="19761"/>
    <m/>
    <s v="AJUSTE COMPLEMENTARIO POR REVALORIZACION SALDOS DE ACTIVOS DE RESERVA Y OBLIGACIONES MONEDA EXTRANJERA (DOLARES) Saldo MO = -491650272.71 ;Bs/Mo: 6.86000000000 ;Saldo Bs: -3372720870.80"/>
    <m/>
    <m/>
    <m/>
    <m/>
    <n v="0"/>
    <n v="0"/>
    <n v="0.01"/>
    <n v="0"/>
    <s v="NO_CONCILIADO"/>
  </r>
  <r>
    <x v="6"/>
    <m/>
    <x v="6"/>
    <x v="23"/>
    <s v="NTE"/>
    <n v="1251544"/>
    <m/>
    <s v="A:00099021001 Transferencia de recursos a solicitud del Órgano Judicial, (operación bimonetaria), SG Nota CITE:UNID./NAL./FINANZAS/DAF-OJ N°90/2020, a favor de la Vicepresidencia del Estado Plurinacional por Restitución de Certificado Depósito Judicial Nro. 3365. H.R. 6-3903-R. TC 6.86."/>
    <m/>
    <m/>
    <m/>
    <m/>
    <n v="0"/>
    <n v="359.71"/>
    <n v="0"/>
    <n v="2467.61"/>
    <s v="NO_CONCILIADO"/>
  </r>
  <r>
    <x v="1"/>
    <m/>
    <x v="1"/>
    <x v="23"/>
    <s v="RVL"/>
    <n v="19765"/>
    <m/>
    <s v="AJUSTE COMPLEMENTARIO POR REVALORIZACION SALDOS DE ACTIVOS DE RESERVA Y OBLIGACIONES MONEDA EXTRANJERA (DOLARES) Saldo MO = -490299517.84 ;Bs/Mo: 6.86000000000 ;Saldo Bs: -3363454692.36"/>
    <m/>
    <m/>
    <m/>
    <m/>
    <n v="0"/>
    <n v="0"/>
    <n v="0"/>
    <n v="0.02"/>
    <s v="NO_CONCILIADO"/>
  </r>
  <r>
    <x v="0"/>
    <m/>
    <x v="0"/>
    <x v="24"/>
    <s v="NTI"/>
    <n v="13246"/>
    <m/>
    <s v="PAGO A FONPLATA PRÉSTAMO BOL 30/2017 VCTO. 15-02-2020 POR CUENTA DE TGN , NTI. 013246 VALOR 18-02-2020 INTERESES USD 835.952,66 COMISIONES USD 287,77 CTA. 5970 CUENTA UNICA DEL TESORO DOLARES AMERICANOS LIB. 00099021001"/>
    <m/>
    <m/>
    <m/>
    <m/>
    <n v="836240.43"/>
    <n v="0"/>
    <n v="5736609.3499999996"/>
    <n v="0"/>
    <s v="NO_CONCILIADO"/>
  </r>
  <r>
    <x v="0"/>
    <m/>
    <x v="0"/>
    <x v="24"/>
    <s v="NTI"/>
    <n v="13180"/>
    <m/>
    <s v="PAGO A CAF PRÉSTAMO CFA009277 VCTO. 18-02-2020 POR CUENTA DE TGN , NTI. 013180 VALOR 18-02-2020 INTERESES USD 2.446.864,96 COMISIONES USD 81.529,77 CTA. 5970 CUENTA UNICA DEL TESORO DOLARES AMERICANOS LIB. 00099021001"/>
    <m/>
    <m/>
    <m/>
    <m/>
    <n v="2528394.73"/>
    <n v="0"/>
    <n v="17344787.850000001"/>
    <n v="0"/>
    <s v="NO_CONCILIADO"/>
  </r>
  <r>
    <x v="0"/>
    <m/>
    <x v="0"/>
    <x v="24"/>
    <s v="NTI"/>
    <n v="13184"/>
    <m/>
    <s v="PAGO A BID PRÉSTAMO 3599/BL-BO VCTO. 15-02-2020 POR CUENTA DE TGN , NTI. 013184 VALOR 18-02-2020 INTERESES USD 275.416,74 COMISIONES USD 78.537,38 CTA. 5970 CUENTA UNICA DEL TESORO DOLARES AMERICANOS LIB. 00099021001"/>
    <m/>
    <m/>
    <m/>
    <m/>
    <n v="353954.12"/>
    <n v="0"/>
    <n v="2428125.2599999998"/>
    <n v="0"/>
    <s v="NO_CONCILIADO"/>
  </r>
  <r>
    <x v="0"/>
    <m/>
    <x v="0"/>
    <x v="24"/>
    <s v="NTI"/>
    <n v="13187"/>
    <m/>
    <s v="PAGO A BID PRÉSTAMO 4414/KI-BO VCTO. 15-02-2020 POR CUENTA DE TGN , NTI. 013187 VALOR 18-02-2020 INTERESES USD 66.207,67 CTA. 5970 CUENTA UNICA DEL TESORO DOLARES AMERICANOS LIB. 00099021001"/>
    <m/>
    <m/>
    <m/>
    <m/>
    <n v="66207.67"/>
    <n v="0"/>
    <n v="454184.62"/>
    <n v="0"/>
    <s v="NO_CONCILIADO"/>
  </r>
  <r>
    <x v="0"/>
    <m/>
    <x v="0"/>
    <x v="24"/>
    <s v="NTI"/>
    <n v="13183"/>
    <m/>
    <s v="PAGO A BID PRÉSTAMO 3599/BL-BO VCTO. 15-02-2020 POR CUENTA DE TGN , NTI. 013183 VALOR 18-02-2020 INTERESES USD 5.799,79 CTA. 5970 CUENTA UNICA DEL TESORO DOLARES AMERICANOS LIB. 00099021001"/>
    <m/>
    <m/>
    <m/>
    <m/>
    <n v="5799.79"/>
    <n v="0"/>
    <n v="39786.559999999998"/>
    <n v="0"/>
    <s v="NO_CONCILIADO"/>
  </r>
  <r>
    <x v="7"/>
    <m/>
    <x v="7"/>
    <x v="24"/>
    <s v="BOD"/>
    <n v="1825521"/>
    <m/>
    <s v="00212014302 DEPOSITO DE EFECTIVO, DEPOSITANTE: INRA-NACIONAL, CONCEPTO: DEVOLUCION DE INTERESES POR TRANSFERENCIA DE FECHA 06-09-2019, CUENTA DE DEPOSITO: CUENTA UNICA DEL TESORO EN DOLARES AMERICANOS"/>
    <m/>
    <m/>
    <m/>
    <m/>
    <n v="0"/>
    <n v="7.29"/>
    <n v="0"/>
    <n v="50.01"/>
    <s v="NO_CONCILIADO"/>
  </r>
  <r>
    <x v="0"/>
    <m/>
    <x v="0"/>
    <x v="24"/>
    <s v="NTI"/>
    <n v="13153"/>
    <m/>
    <s v="PAGO A IDA PRÉSTAMO 3788-BO VCTO. 15-02-2020 POR CUENTA DE TGN , NTI. 013153 VALOR 18-02-2020 CAPITAL USD 935.010,47 INTERESES USD 18.289,35 CTA. 5970 CUENTA UNICA DEL TESORO DOLARES AMERICANOS LIB. 00099021001"/>
    <m/>
    <m/>
    <m/>
    <m/>
    <n v="953299.82"/>
    <n v="0"/>
    <n v="6539636.7699999996"/>
    <n v="0"/>
    <s v="NO_CONCILIADO"/>
  </r>
  <r>
    <x v="0"/>
    <m/>
    <x v="0"/>
    <x v="24"/>
    <s v="NTI"/>
    <n v="13175"/>
    <m/>
    <s v="PAGO A BIRF PRÉSTAMO BIRF 8735-BO VCTO. 15-02-2020 POR CUENTA DE TGN , NTI. 013175 VALOR 18-02-2020 INTERESES USD 221.718,39 COMISIONES USD 109.652,63 CTA. 5970 CUENTA UNICA DEL TESORO DOLARES AMERICANOS LIB. 00099021001"/>
    <m/>
    <m/>
    <m/>
    <m/>
    <n v="331371.02"/>
    <n v="0"/>
    <n v="2273205.2000000002"/>
    <n v="0"/>
    <s v="NO_CONCILIADO"/>
  </r>
  <r>
    <x v="1"/>
    <m/>
    <x v="1"/>
    <x v="24"/>
    <s v="RVL"/>
    <n v="19770"/>
    <m/>
    <s v="AJUSTE COMPLEMENTARIO POR REVALORIZACION SALDOS DE ACTIVOS DE RESERVA Y OBLIGACIONES MONEDA EXTRANJERA (DOLARES) Saldo MO = -475543801.15 ;Bs/Mo: 6.86000000000 ;Saldo Bs: -3262230475.85"/>
    <m/>
    <m/>
    <m/>
    <m/>
    <n v="0"/>
    <n v="0"/>
    <n v="0"/>
    <n v="0.04"/>
    <s v="NO_CONCILIADO"/>
  </r>
  <r>
    <x v="4"/>
    <m/>
    <x v="4"/>
    <x v="25"/>
    <s v="CRV"/>
    <n v="1278113"/>
    <m/>
    <s v="TRANSFERENCIA RECIBIDA DEL EXTERIOR SEGÚN MENSAJES SWIFT Nos. 02101-02100 (REM.EXT.) DE FECHA 19-02-2020 POR DESEMBOLSO DE BID PRÉSTAMO 4403/BL-BO REQ 00007 BO OPS0202006788A LIBRETA N° 00287104323 FPS-US-BOLIVIA RESILENTE BID 4403/BL-BO"/>
    <m/>
    <m/>
    <m/>
    <m/>
    <n v="0"/>
    <n v="2500000"/>
    <n v="0"/>
    <n v="17150000"/>
    <s v="NO_CONCILIADO"/>
  </r>
  <r>
    <x v="0"/>
    <m/>
    <x v="0"/>
    <x v="25"/>
    <s v="DEV"/>
    <n v="978985"/>
    <m/>
    <s v="'TRANSFERENCIA DE FONDOS||S/G. NOTA CITE: MEFP/VTCP/DGCP/UF-128/2020 DE LA FECHA, DEL MIN.DE ECONOMIA Y FINANZAS PUBLICAS (HRE-TSO-893), RECURSOS FIDEICOMISO INCENTIVOS A LAS EXPORTACIONES-CCF. DEBITO DE LA LIBRETA N° 00099021001 RECURSOS ORDINARIOS M/E."/>
    <m/>
    <m/>
    <m/>
    <m/>
    <n v="8365.82"/>
    <n v="0"/>
    <n v="57389.53"/>
    <n v="0"/>
    <s v="NO_CONCILIADO"/>
  </r>
  <r>
    <x v="0"/>
    <m/>
    <x v="0"/>
    <x v="26"/>
    <s v="NTI"/>
    <n v="13287"/>
    <m/>
    <s v="PAGO A JICA PRÉSTAMO BV-P5 VCTO. 20-02-2020 POR CUENTA DE TGN ,SEGUN NOTA MEFP/VTCP/DGCP/UODP-180/2020 DEL 12/02/2020 DEL MEFP, NTI. 013287 VALOR 20-02-2020 INTERESES JPY 64.342,00 COMISIONES JPY 1.148.963,00 LIBRETA 00099021001 TGN- RECURSOS ORNINARIOS DOLARES AMERICANOS"/>
    <m/>
    <m/>
    <m/>
    <m/>
    <n v="10875.53"/>
    <n v="0"/>
    <n v="74606.14"/>
    <n v="0"/>
    <s v="NO_CONCILIADO"/>
  </r>
  <r>
    <x v="0"/>
    <m/>
    <x v="0"/>
    <x v="26"/>
    <s v="DEV"/>
    <n v="979044"/>
    <m/>
    <s v="||REGULARIZACION DE NUESTRO COMPROBANTE S-978698 DEL 14/02/2020 POR COBRO DE COMISIONES EFECTUADO POR EL MUFG BANK LTD., POR DESEMBOLSO DEL PRESTAMO JICA BV-P5 SEGUN NOTA MEFP/VTCP/DGCP/UODP-201/2020 DEL 19/02/2020 LIBRETA 00099021001 TGN - RECURSOS ORDINARIOS - DOLARES AMERICANOS (5970)"/>
    <m/>
    <m/>
    <m/>
    <m/>
    <n v="152.38"/>
    <n v="0"/>
    <n v="1045.33"/>
    <n v="0"/>
    <s v="NO_CONCILIADO"/>
  </r>
  <r>
    <x v="1"/>
    <m/>
    <x v="1"/>
    <x v="26"/>
    <s v="DEV"/>
    <n v="979043"/>
    <m/>
    <s v="||COBRO DE COMISIONES QUE EFECTUA EL MUFG BANK LTD, POR PAGO DEL PRESTAMO BV-P5 VCTO. 20/02/2020 SEGUN MENSAJE SWIFT 2194 DE LA FECHA LIBRETA NRO. 00099021001 TGN RECURSOS ORDINARIOS - DOLARES AMERICANOS (5970)"/>
    <m/>
    <m/>
    <m/>
    <m/>
    <n v="22.41"/>
    <n v="0"/>
    <n v="153.72999999999999"/>
    <n v="0"/>
    <s v="NO_CONCILIADO"/>
  </r>
  <r>
    <x v="0"/>
    <m/>
    <x v="0"/>
    <x v="26"/>
    <s v="NTI"/>
    <n v="13229"/>
    <m/>
    <s v="||PAGO A EXIMBANK COREA PRÉSTAMO EDCF NO. BOL-2 VCTO 20-02-2020 POR CUENTA DEL TGN, NTI. 013229 VALOR 20-02-20 INTERESES KRW 19.586.140.- CTA. 5970 CUENTA UNICA DEL TESORO DOLARES AMERICANOS LIB. 00099021001"/>
    <m/>
    <m/>
    <m/>
    <m/>
    <n v="16519.3"/>
    <n v="0"/>
    <n v="113322.4"/>
    <n v="0"/>
    <s v="NO_CONCILIADO"/>
  </r>
  <r>
    <x v="0"/>
    <m/>
    <x v="0"/>
    <x v="26"/>
    <s v="DEV"/>
    <n v="979073"/>
    <m/>
    <s v="||PAGO A EXIMBANK COREA PRÉSTAMO EDCF NO. BOL-2 VCTO 20-02-2020 POR CUENTA DEL TGN, NTI. 013229 VALOR 20-02-20 INTERESES KRW 19.586.140.- CTA. 5970 CUENTA UNICA DEL TESORO DOLARES AMERICANOS LIB. 00099021001"/>
    <m/>
    <m/>
    <m/>
    <m/>
    <n v="20"/>
    <n v="0"/>
    <n v="137.19999999999999"/>
    <n v="0"/>
    <s v="NO_CONCILIADO"/>
  </r>
  <r>
    <x v="1"/>
    <m/>
    <x v="1"/>
    <x v="26"/>
    <s v="RVL"/>
    <n v="19779"/>
    <m/>
    <s v="AJUSTE COMPLEMENTARIO POR REVALORIZACION SALDOS DE ACTIVOS DE RESERVA Y OBLIGACIONES MONEDA EXTRANJERA (DOLARES) Saldo MO = -474299325.97 ;Bs/Mo: 6.86000000000 ;Saldo Bs: -3253693376.14"/>
    <m/>
    <m/>
    <m/>
    <m/>
    <n v="0"/>
    <n v="0"/>
    <n v="0"/>
    <n v="0.01"/>
    <s v="NO_CONCILIADO"/>
  </r>
  <r>
    <x v="1"/>
    <m/>
    <x v="1"/>
    <x v="27"/>
    <s v="RVL"/>
    <n v="19783"/>
    <m/>
    <s v="AJUSTE COMPLEMENTARIO POR REVALORIZACION SALDOS DE ACTIVOS DE RESERVA Y OBLIGACIONES MONEDA EXTRANJERA (DOLARES) Saldo MO = -445382982.84 ;Bs/Mo: 6.86000000000 ;Saldo Bs: -3055327262.29"/>
    <m/>
    <m/>
    <m/>
    <m/>
    <n v="0"/>
    <n v="0"/>
    <n v="0.01"/>
    <n v="0"/>
    <s v="NO_CONCILIADO"/>
  </r>
  <r>
    <x v="0"/>
    <m/>
    <x v="0"/>
    <x v="28"/>
    <s v="DEV"/>
    <n v="13202"/>
    <m/>
    <s v="PAGO A CAF PRÉSTAMO CFA003747 VCTO. 26-02-2020 POR CUENTA DE TGN, (GAM SAN JAVIER DEL BENI) SG NOTA MEPF/VTCP/DGCP/UODP-212/2020 DEL 26/02/2020 DEL MEFP , NTI. 013202 VALOR 26-02-2020 CAPITAL USD 6.432,57 INTERESES USD 1.125,65 LIB.-00099021001 RECURSOS ORDINARIOS DOLARES AMERICANOS -5970"/>
    <m/>
    <m/>
    <m/>
    <m/>
    <n v="7558.22"/>
    <n v="0"/>
    <n v="51849.39"/>
    <n v="0"/>
    <s v="NO_CONCILIADO"/>
  </r>
  <r>
    <x v="8"/>
    <m/>
    <x v="8"/>
    <x v="28"/>
    <s v="RVL"/>
    <n v="19787"/>
    <m/>
    <s v="AJUSTE COMPLEMENTARIO POR REVALORIZACION SALDOS DE ACTIVOS DE RESERVA Y OBLIGACIONES MONEDA EXTRANJERA (DOLARES) Saldo MO = -444410735.66 ;Bs/Mo: 6.86000000000 ;Saldo Bs: -3048657646.61"/>
    <m/>
    <m/>
    <m/>
    <m/>
    <n v="0"/>
    <n v="0"/>
    <n v="0"/>
    <n v="0.02"/>
    <s v="NO_CONCILIADO"/>
  </r>
  <r>
    <x v="0"/>
    <m/>
    <x v="0"/>
    <x v="29"/>
    <s v="NTI"/>
    <n v="13219"/>
    <m/>
    <s v="PAGO A BID PRÉSTAMO 3091/BL-BO VCTO. 27-02-2020 POR CUENTA DE TGN , NTI. 013219 VALOR 27-02-2020 CAPITAL USD 462.555,18 INTERESES USD 425.713,93 COMISIONES USD 4.526,48 CTA. 5970 CUENTA UNICA DEL TESORO DOLARES AMERICANOS LIB. 00099021001"/>
    <m/>
    <m/>
    <m/>
    <m/>
    <n v="892795.59"/>
    <n v="0"/>
    <n v="6124577.75"/>
    <n v="0"/>
    <s v="NO_CONCILIADO"/>
  </r>
  <r>
    <x v="1"/>
    <m/>
    <x v="1"/>
    <x v="30"/>
    <s v="RVL"/>
    <n v="19796"/>
    <m/>
    <s v="AJUSTE COMPLEMENTARIO POR REVALORIZACION SALDOS DE ACTIVOS DE RESERVA Y OBLIGACIONES MONEDA EXTRANJERA (DOLARES) Saldo MO = -439204295.48 ;Bs/Mo: 6.86000000000 ;Saldo Bs: -3012941466.98"/>
    <m/>
    <m/>
    <m/>
    <m/>
    <n v="0"/>
    <n v="0"/>
    <n v="0"/>
    <n v="0.01"/>
    <s v="NO_CONCILIADO"/>
  </r>
  <r>
    <x v="4"/>
    <m/>
    <x v="4"/>
    <x v="31"/>
    <s v="CRV"/>
    <n v="979831"/>
    <m/>
    <s v="'TRANSFERENCIA'||RECIBIDA DEL EXTERIOR SEGUN MENSAJES SWIFT N° 2733 Y 2732 (REM. EXT.) DE FECHA 02-03-2020 POR DESEMBOLSO DE FONPLATA PTMO. BOL 32/2018 LIBRETA N° 00287104324 - FPS-USD-PIU II"/>
    <m/>
    <m/>
    <m/>
    <m/>
    <n v="0"/>
    <n v="10000000"/>
    <n v="0"/>
    <n v="68600000"/>
    <s v="NO_CONCILIADO"/>
  </r>
  <r>
    <x v="1"/>
    <m/>
    <x v="1"/>
    <x v="31"/>
    <s v="RVL"/>
    <n v="19800"/>
    <m/>
    <s v="AJUSTE COMPLEMENTARIO POR REVALORIZACION SALDOS DE ACTIVOS DE RESERVA Y OBLIGACIONES MONEDA EXTRANJERA (DOLARES) Saldo MO = -447171614.56 ;Bs/Mo: 6.86000000000 ;Saldo Bs: -3067597275.77"/>
    <m/>
    <m/>
    <m/>
    <m/>
    <n v="0"/>
    <n v="0"/>
    <n v="0"/>
    <n v="0.11"/>
    <s v="NO_CONCILIADO"/>
  </r>
  <r>
    <x v="4"/>
    <m/>
    <x v="4"/>
    <x v="32"/>
    <s v="CRV"/>
    <n v="979876"/>
    <m/>
    <s v="'TRANSFERENCIA'||RECIBIDA DEL EXTERIOR SEGÚN MENSAJES SWIFT NROS. 2783-2771 (REM.EXT.) DE LA FECHA POR DESEMBOLSO DEL BID PRÉSTAMO 3699/BL-BO REQ 00019 BO OPS0202008584A LIB. 00287104317 FPS-US-BID 3699/BL-BO PROG. NAL. DE RIEGO-PRONAREC III"/>
    <m/>
    <m/>
    <m/>
    <m/>
    <n v="0"/>
    <n v="4000000"/>
    <n v="0"/>
    <n v="27440000"/>
    <s v="NO_CONCILIADO"/>
  </r>
  <r>
    <x v="1"/>
    <m/>
    <x v="1"/>
    <x v="32"/>
    <s v="RVL"/>
    <n v="19804"/>
    <m/>
    <s v="AJUSTE COMPLEMENTARIO POR REVALORIZACION SALDOS DE ACTIVOS DE RESERVA Y OBLIGACIONES MONEDA EXTRANJERA (DOLARES) Saldo MO = -451210049.34 ;Bs/Mo: 6.86000000000 ;Saldo Bs: -3095300938.49"/>
    <m/>
    <m/>
    <m/>
    <m/>
    <n v="0"/>
    <n v="0"/>
    <n v="0.02"/>
    <n v="0"/>
    <s v="NO_CONCILIADO"/>
  </r>
  <r>
    <x v="9"/>
    <m/>
    <x v="9"/>
    <x v="33"/>
    <s v="CRV"/>
    <n v="1287837"/>
    <m/>
    <s v="REGULARIZACION DE TRANSFERENCIA DEL EXTERIOR SEGUN SWIFT NO.2735 DE FECHA 04/03/2020 ORDENANTE: CONSULADO GENERAL DE BOLIVIA BUENOS AIRES-ARGENTINA LIB. 00099021001 TGN-RECURSOS ORDINARIOS-DOLARES AMERICANOS (5970)"/>
    <m/>
    <m/>
    <m/>
    <m/>
    <n v="0"/>
    <n v="10134.950000000001"/>
    <n v="0"/>
    <n v="69525.759999999995"/>
    <s v="NO_CONCILIADO"/>
  </r>
  <r>
    <x v="9"/>
    <m/>
    <x v="9"/>
    <x v="33"/>
    <s v="CVD"/>
    <n v="1287838"/>
    <m/>
    <s v="COBRO COSTOS DE PAPELERIA POR REGULARIZACION DE TRANSFERENCIA DEL EXTERIOR POR ORDEN DE CONSULADO GENERAL DE BOLIVIA BUENOS AIRES-ARGENTINA LIB. 00099021001 TGN-RECURSOS ORDINARIOS-DOLARES AMERICANOS (5970)"/>
    <m/>
    <m/>
    <m/>
    <m/>
    <n v="7.29"/>
    <n v="0"/>
    <n v="50.01"/>
    <n v="0"/>
    <s v="NO_CONCILIADO"/>
  </r>
  <r>
    <x v="9"/>
    <m/>
    <x v="9"/>
    <x v="33"/>
    <s v="CRV"/>
    <n v="1288174"/>
    <m/>
    <s v="REGULARIZACION DE TRANSFERENCIA DEL EXTERIOR SEGUN SWIFT 02609 DE FECHA 04/03/2020 ORDENANTE: CONSULADO DE BOLIVIA EN BUENOS AIRES AR. LIB. 00099021001 TGN-RECURSOS ORDINARIOS-DOLARES AMERICANOS (5970)"/>
    <m/>
    <m/>
    <m/>
    <m/>
    <n v="0"/>
    <n v="157746.81"/>
    <n v="0"/>
    <n v="1082143.1200000001"/>
    <s v="NO_CONCILIADO"/>
  </r>
  <r>
    <x v="9"/>
    <m/>
    <x v="9"/>
    <x v="33"/>
    <s v="CRV"/>
    <n v="1288176"/>
    <m/>
    <s v="REGULARIZACION DE TRANSFERENCIA DEL EXTERIOR SEGUN SWIFT 02658 DE FECHA 04/03/2020 ORDENANTE: CONSULADO DE BOLIVIA EN ILO-PERU LIB. 00099021001 TGN-RECURSOS ORDINARIOS-DOLARES AMERICANOS (5970)"/>
    <m/>
    <m/>
    <m/>
    <m/>
    <n v="0"/>
    <n v="1027.4100000000001"/>
    <n v="0"/>
    <n v="7048.03"/>
    <s v="NO_CONCILIADO"/>
  </r>
  <r>
    <x v="9"/>
    <m/>
    <x v="9"/>
    <x v="33"/>
    <s v="CVD"/>
    <n v="1288175"/>
    <m/>
    <s v="COBRO COSTOS DE PAPELERIA POR REGULARIZACION DE TRANSFERENCIA DEL EXTERIOR POR ORDEN DE CONSULADO DE BOLIVIA EN BUENOS AIRES AR. LIB. 00099021001 TGN-RECURSOS ORDINARIOS-DOLARES AMERICANOS (5970)"/>
    <m/>
    <m/>
    <m/>
    <m/>
    <n v="7.29"/>
    <n v="0"/>
    <n v="50.01"/>
    <n v="0"/>
    <s v="NO_CONCILIADO"/>
  </r>
  <r>
    <x v="9"/>
    <m/>
    <x v="9"/>
    <x v="33"/>
    <s v="CVD"/>
    <n v="1288177"/>
    <m/>
    <s v="COBRO COSTOS DE PAPELERIA POR REGULARIZACION DE TRANSFERENCIA DEL EXTERIOR POR ORDEN DE CONSULADO DE BOLIVIA EN ILO-PERU LIB. 00099021001 TGN-RECURSOS ORDINARIOS-DOLARES AMERICANOS (5970)"/>
    <m/>
    <m/>
    <m/>
    <m/>
    <n v="7.29"/>
    <n v="0"/>
    <n v="50.01"/>
    <n v="0"/>
    <s v="NO_CONCILIADO"/>
  </r>
  <r>
    <x v="1"/>
    <m/>
    <x v="1"/>
    <x v="33"/>
    <s v="RVL"/>
    <n v="19808"/>
    <m/>
    <s v="AJUSTE COMPLEMENTARIO POR REVALORIZACION SALDOS DE ACTIVOS DE RESERVA Y OBLIGACIONES MONEDA EXTRANJERA (DOLARES) Saldo MO = -614440011.63 ;Bs/Mo: 6.86000000000 ;Saldo Bs: -4215058479.79"/>
    <m/>
    <m/>
    <m/>
    <m/>
    <n v="0"/>
    <n v="0"/>
    <n v="0.01"/>
    <n v="0"/>
    <s v="NO_CONCILIADO"/>
  </r>
  <r>
    <x v="1"/>
    <m/>
    <x v="1"/>
    <x v="34"/>
    <s v="RVL"/>
    <n v="19812"/>
    <m/>
    <s v="AJUSTE COMPLEMENTARIO POR REVALORIZACION SALDOS DE ACTIVOS DE RESERVA Y OBLIGACIONES MONEDA EXTRANJERA (DOLARES) Saldo MO = -611686898.29 ;Bs/Mo: 6.86000000000 ;Saldo Bs: -4196172122.26"/>
    <m/>
    <m/>
    <m/>
    <m/>
    <n v="0"/>
    <n v="0"/>
    <n v="0"/>
    <n v="0.01"/>
    <s v="NO_CONCILIADO"/>
  </r>
  <r>
    <x v="0"/>
    <m/>
    <x v="0"/>
    <x v="35"/>
    <s v="NTI"/>
    <n v="1290717"/>
    <m/>
    <s v="PAGO A BID PRÉSTAMO 126-TF-BO VCTO. 06-03-2020 POR CUENTA DE TGN SEGÚN NOTA COD. LIQ. 013265 DE FECHA 02-03-2020, VALOR 06-03-2020 CAPITAL USD 66.666,66 INTERESES USD 5.666,66 LIB.00099021001 TGN-RECURSOS ORDINARIOS DOLARES AMERICANOS"/>
    <m/>
    <m/>
    <m/>
    <m/>
    <n v="72333.320000000007"/>
    <n v="0"/>
    <n v="496206.58"/>
    <n v="0"/>
    <s v="NO_CONCILIADO"/>
  </r>
  <r>
    <x v="0"/>
    <m/>
    <x v="0"/>
    <x v="36"/>
    <s v="NTI"/>
    <n v="13244"/>
    <m/>
    <s v="PAGO A CAF PRÉSTAMO CFA009759 VCTO. 09-03-2020 POR CUENTA DE TGN , NTI. 013244 VALOR 09-03-2020 INTERESES USD 152.430,00 COMISIONES USD 93.391,42 CTA. 5970 CUENTA UNICA DEL TESORO DOLARES AMERICANOS LIB. 00099021001"/>
    <m/>
    <m/>
    <m/>
    <m/>
    <n v="245821.42"/>
    <n v="0"/>
    <n v="1686334.94"/>
    <n v="0"/>
    <s v="NO_CONCILIADO"/>
  </r>
  <r>
    <x v="1"/>
    <m/>
    <x v="1"/>
    <x v="36"/>
    <s v="RVL"/>
    <n v="19821"/>
    <m/>
    <s v="AJUSTE COMPLEMENTARIO POR REVALORIZACION SALDOS DE ACTIVOS DE RESERVA Y OBLIGACIONES MONEDA EXTRANJERA (DOLARES) Saldo MO = -610807193.72 ;Bs/Mo: 6.86000000000 ;Saldo Bs: -4190137348.93"/>
    <m/>
    <m/>
    <m/>
    <m/>
    <n v="0"/>
    <n v="0"/>
    <n v="0.01"/>
    <n v="0"/>
    <s v="NO_CONCILIADO"/>
  </r>
  <r>
    <x v="0"/>
    <m/>
    <x v="0"/>
    <x v="37"/>
    <s v="NTI"/>
    <n v="13264"/>
    <m/>
    <s v="PAGO A ICO ESPAÑA PRÉSTAMO 01020038.0 VCTO. 10-03-2020 POR CUENTA DE TGN , NTI. 013264 VALOR 10-03-2020 CAPITAL EUR 195.791,12 INTERESES EUR 3.959,33 CTA. 5970 CUENTA UNICA DEL TESORO DOLARES AMERICANOS LIB. 00099021001"/>
    <m/>
    <m/>
    <m/>
    <m/>
    <n v="228672.92"/>
    <n v="0"/>
    <n v="1568696.23"/>
    <n v="0"/>
    <s v="NO_CONCILIADO"/>
  </r>
  <r>
    <x v="0"/>
    <m/>
    <x v="0"/>
    <x v="37"/>
    <s v="DEV"/>
    <n v="980305"/>
    <m/>
    <s v="||REGULARIZACION DE NUESTRO COMPROBANTE S-979866 DEL 3/3/2020 POR COBRO DE COMISIONES EFECTUADO POR EL MUFG BANK LTD., POR DESEMBOLSO DEL PRESTAMO BV-P5 SEGUN NOTA MEFP/VTCP/DGCP/UODP-246/2020 DEL 9/3/2020 LIB.00099021001 TGN - RECURSOS ORDINARIOS - DOLARES AMERICANOS (5970)"/>
    <m/>
    <m/>
    <m/>
    <m/>
    <n v="165.99"/>
    <n v="0"/>
    <n v="1138.69"/>
    <n v="0"/>
    <s v="NO_CONCILIADO"/>
  </r>
  <r>
    <x v="1"/>
    <m/>
    <x v="1"/>
    <x v="37"/>
    <s v="RVL"/>
    <n v="19825"/>
    <m/>
    <s v="AJUSTE COMPLEMENTARIO POR REVALORIZACION SALDOS DE ACTIVOS DE RESERVA Y OBLIGACIONES MONEDA EXTRANJERA (DOLARES) Saldo MO = -610100869.23 ;Bs/Mo: 6.86000000000 ;Saldo Bs: -4185291962.89"/>
    <m/>
    <m/>
    <m/>
    <m/>
    <n v="0"/>
    <n v="0"/>
    <n v="0"/>
    <n v="0.03"/>
    <s v="NO_CONCILIADO"/>
  </r>
  <r>
    <x v="1"/>
    <m/>
    <x v="1"/>
    <x v="38"/>
    <s v="RVL"/>
    <n v="19837"/>
    <m/>
    <s v="AJUSTE COMPLEMENTARIO POR REVALORIZACION SALDOS DE ACTIVOS DE RESERVA Y OBLIGACIONES MONEDA EXTRANJERA (DOLARES) Saldo MO = -600249099.05 ;Bs/Mo: 6.86000000000 ;Saldo Bs: -4117708819.49"/>
    <m/>
    <m/>
    <m/>
    <m/>
    <n v="0"/>
    <n v="0"/>
    <n v="0.01"/>
    <n v="0"/>
    <s v="NO_CONCILIADO"/>
  </r>
  <r>
    <x v="4"/>
    <m/>
    <x v="4"/>
    <x v="39"/>
    <s v="CRV"/>
    <n v="1298490"/>
    <m/>
    <s v="TRANSFERENCIA RECIBIDA DEL EXTERIOR SEGÚN MENSAJES SWIFT Nos. 3424-3417 (REM.EXT.) DE FECHA 16-03-2020 POR DESEMBOLSO DE CAF PRÉSTAMO CFA010546 PROG INV AGUA FASE V MIAGUA V LIBRETA N° 00287104321 FPS-U$-MIAGUA V - CAF"/>
    <m/>
    <m/>
    <m/>
    <m/>
    <n v="0"/>
    <n v="3207520.06"/>
    <n v="0"/>
    <n v="22003587.609999999"/>
    <s v="NO_CONCILIADO"/>
  </r>
  <r>
    <x v="0"/>
    <m/>
    <x v="0"/>
    <x v="39"/>
    <s v="NTI"/>
    <n v="13252"/>
    <m/>
    <s v="PAGO A CAF PRÉSTAMO CFA009787 VCTO. 16-03-2020 POR CUENTA DE TGN , NTI. 013252 VALOR 16-03-2020 INTERESES USD 417.736,11 COMISIONES USD 14.153,41 CTA. 5970 CUENTA UNICA DEL TESORO DOLARES AMERICANOS LIB. 00099021001"/>
    <m/>
    <m/>
    <m/>
    <m/>
    <n v="431889.52"/>
    <n v="0"/>
    <n v="2962762.11"/>
    <n v="0"/>
    <s v="NO_CONCILIADO"/>
  </r>
  <r>
    <x v="0"/>
    <m/>
    <x v="0"/>
    <x v="39"/>
    <s v="NTI"/>
    <n v="13260"/>
    <m/>
    <s v="PAGO A CAF PRÉSTAMO CFA009545 VCTO. 16-03-2020 POR CUENTA DE TGN , NTI. 013260 VALOR 16-03-2020 INTERESES USD 30.789,73 COMISIONES USD 152.910,08 CTA. 5970 CUENTA UNICA DEL TESORO DOLARES AMERICANOS LIB. 00099021001"/>
    <m/>
    <m/>
    <m/>
    <m/>
    <n v="183699.81"/>
    <n v="0"/>
    <n v="1260180.7"/>
    <n v="0"/>
    <s v="NO_CONCILIADO"/>
  </r>
  <r>
    <x v="0"/>
    <m/>
    <x v="0"/>
    <x v="39"/>
    <s v="NTI"/>
    <n v="13305"/>
    <m/>
    <s v="PAGO A IDA PRÉSTAMO 5454-BO VCTO. 15-03-2020 POR CUENTA DE TGN , NTI. 013305 VALOR 16-03-2020 CAPITAL USD 35.491,09 INTERESES USD 20.747,72 CTA. 5970 CUENTA UNICA DEL TESORO DOLARES AMERICANOS LIB. 00099021001"/>
    <m/>
    <m/>
    <m/>
    <m/>
    <n v="56238.81"/>
    <n v="0"/>
    <n v="385798.24"/>
    <n v="0"/>
    <s v="NO_CONCILIADO"/>
  </r>
  <r>
    <x v="9"/>
    <m/>
    <x v="9"/>
    <x v="39"/>
    <s v="CRV"/>
    <n v="1298731"/>
    <m/>
    <s v="REGULARIZACION DE TRANSFERENCIA DEL EXTERIOR SEGUN SWIFT NO.3167 DE FECHA 16/03/2020 ORDENANTE: CONSUL ESTADO PLURI DE BOLIVIA-COMODORO ARGENTINA LIB. 00099021001 TGN-RECURSOS ORDINARIOS-DOLARES AMERICANOS (5970)"/>
    <m/>
    <m/>
    <m/>
    <m/>
    <n v="0"/>
    <n v="2709.49"/>
    <n v="0"/>
    <n v="18587.099999999999"/>
    <s v="NO_CONCILIADO"/>
  </r>
  <r>
    <x v="9"/>
    <m/>
    <x v="9"/>
    <x v="39"/>
    <s v="CVD"/>
    <n v="1298732"/>
    <m/>
    <s v="COBRO COSTOS DE PAPELERIA POR REGULARIZACION DE TRANSFERENCIA DEL EXTERIOR POR ORDEN DE CONSUL ESTADO PLURI DE BOLIVIA-COMODORO ARGENTINA LIB. 00099021001 TGN-RECURSOS ORDINARIOS-DOLARES AMERICANOS (5970)"/>
    <m/>
    <m/>
    <m/>
    <m/>
    <n v="7.29"/>
    <n v="0"/>
    <n v="50.01"/>
    <n v="0"/>
    <s v="NO_CONCILIADO"/>
  </r>
  <r>
    <x v="1"/>
    <m/>
    <x v="1"/>
    <x v="39"/>
    <s v="RVL"/>
    <n v="19841"/>
    <m/>
    <s v="AJUSTE COMPLEMENTARIO POR REVALORIZACION SALDOS DE ACTIVOS DE RESERVA Y OBLIGACIONES MONEDA EXTRANJERA (DOLARES) Saldo MO = -588018372.39 ;Bs/Mo: 6.86000000000 ;Saldo Bs: -4033806034.61"/>
    <m/>
    <m/>
    <m/>
    <m/>
    <n v="0"/>
    <n v="0"/>
    <n v="0.01"/>
    <n v="0"/>
    <s v="NO_CONCILIADO"/>
  </r>
  <r>
    <x v="1"/>
    <m/>
    <x v="1"/>
    <x v="40"/>
    <s v="RVL"/>
    <n v="19845"/>
    <m/>
    <s v="AJUSTE COMPLEMENTARIO POR REVALORIZACION SALDOS DE ACTIVOS DE RESERVA Y OBLIGACIONES MONEDA EXTRANJERA (DOLARES) Saldo MO = -584915484.75 ;Bs/Mo: 6.86000000000 ;Saldo Bs: -4012520225.37"/>
    <m/>
    <m/>
    <m/>
    <m/>
    <n v="0"/>
    <n v="0"/>
    <n v="0"/>
    <n v="0.02"/>
    <s v="NO_CONCILIADO"/>
  </r>
  <r>
    <x v="1"/>
    <m/>
    <x v="1"/>
    <x v="41"/>
    <s v="RVL"/>
    <n v="19849"/>
    <m/>
    <s v="AJUSTE COMPLEMENTARIO POR REVALORIZACION SALDOS DE ACTIVOS DE RESERVA Y OBLIGACIONES MONEDA EXTRANJERA (DOLARES) Saldo MO = -583596275.94 ;Bs/Mo: 6.86000000000 ;Saldo Bs: -4003470452.94"/>
    <m/>
    <m/>
    <m/>
    <m/>
    <n v="0"/>
    <n v="0"/>
    <n v="0"/>
    <n v="0.01"/>
    <s v="NO_CONCILIADO"/>
  </r>
  <r>
    <x v="1"/>
    <m/>
    <x v="1"/>
    <x v="42"/>
    <s v="RVL"/>
    <n v="19853"/>
    <m/>
    <s v="AJUSTE COMPLEMENTARIO POR REVALORIZACION SALDOS DE ACTIVOS DE RESERVA Y OBLIGACIONES MONEDA EXTRANJERA (DOLARES) Saldo MO = -561001963.88 ;Bs/Mo: 6.86000000000 ;Saldo Bs: -3848473472.23"/>
    <m/>
    <m/>
    <m/>
    <m/>
    <n v="0"/>
    <n v="0"/>
    <n v="0.01"/>
    <n v="0"/>
    <s v="NO_CONCILIADO"/>
  </r>
  <r>
    <x v="0"/>
    <m/>
    <x v="0"/>
    <x v="43"/>
    <s v="NTI"/>
    <n v="13361"/>
    <m/>
    <s v="PAGO A EXIMBANK CHINA POPUL PRÉSTAMO GCL 2017 (02) 607 VCTO. 21-03-2020 POR CUENTA DE TGN , NTI. 013361 VALOR 20-03-2020 INTERESES RMY 2.123.333,33 COMISIONES RMY 353.888,89 CTA. 5970 CUENTA UNICA DEL TESORO DOLARES AMERICANOS LIB. 00099021001"/>
    <m/>
    <m/>
    <m/>
    <m/>
    <n v="349948.77"/>
    <n v="0"/>
    <n v="2400648.56"/>
    <n v="0"/>
    <s v="NO_CONCILIADO"/>
  </r>
  <r>
    <x v="0"/>
    <m/>
    <x v="0"/>
    <x v="43"/>
    <s v="DEV"/>
    <n v="13361"/>
    <m/>
    <s v="PAGO A EXIMBANK CHINA POPUL PRÉSTAMO GCL 2017 (02) 607 VCTO. 21-03-2020 POR CUENTA DE TGN , NTI. 013361 VALOR 20-03-2020 INTERESES RMY 2.123.333,33 COMISIONES RMY 353.888,89 CTA. 5970 CUENTA UNICA DEL TESORO DOLARES AMERICANOS LIB. 00099021001 REF. COMISION DEL BANQUERO"/>
    <m/>
    <m/>
    <m/>
    <m/>
    <n v="10"/>
    <n v="0"/>
    <n v="68.599999999999994"/>
    <n v="0"/>
    <s v="NO_CONCILIADO"/>
  </r>
  <r>
    <x v="0"/>
    <m/>
    <x v="0"/>
    <x v="43"/>
    <s v="DEV"/>
    <n v="13364"/>
    <m/>
    <s v="PAGO A EXIMBANK CHINA POPUL PRÉSTAMO GCL 2016 (29) 599 VCTO. 21-03-2020 POR CUENTA DE TGN , NTI. 013364 VALOR 20-03-2020 INTERESES RMY 3.185.000,00 COMISIONES RMY 88.472,22 CTA. 5970 CUENTA UNICA DEL TESORO DOLARES AMERICANOS LIB. 00099021001 REF. COMISION DEL BANQUERO"/>
    <m/>
    <m/>
    <m/>
    <m/>
    <n v="10"/>
    <n v="0"/>
    <n v="68.599999999999994"/>
    <n v="0"/>
    <s v="NO_CONCILIADO"/>
  </r>
  <r>
    <x v="0"/>
    <m/>
    <x v="0"/>
    <x v="43"/>
    <s v="DEV"/>
    <n v="13359"/>
    <m/>
    <s v="PAGO A EXIMBANK CHINA POPUL PRÉSTAMO GCL 2011 (41) 391 VCTO. 21-03-2020 POR CUENTA DE TGN , NTI. 013359 VALOR 20-03-2020 CAPITAL RMY 23.110.550,10 INTERESES RMY 6.075.506,84 CTA. 5970 CUENTA UNICA DEL TESORO DOLARES AMERICANOS LIB. 00099021001 REF. COMISION DEL BANQUERO"/>
    <m/>
    <m/>
    <m/>
    <m/>
    <n v="10"/>
    <n v="0"/>
    <n v="68.599999999999994"/>
    <n v="0"/>
    <s v="NO_CONCILIADO"/>
  </r>
  <r>
    <x v="0"/>
    <m/>
    <x v="0"/>
    <x v="43"/>
    <s v="DEV"/>
    <n v="13357"/>
    <m/>
    <s v="PAGO A EXIMBANK CHINA POPUL PRÉSTAMO GCL 2009 (43) 294 VCTO. 21-03-2020 POR CUENTA DE TGN , NTI. 013357 VALOR 20-03-2020 CAPITAL RMY 9.043.802,00 INTERESES RMY 2.103.186,61 CTA. 5970 CUENTA UNICA DEL TESORO DOLARES AMERICANOS LIB. 00099021001 REF. COMISION DEL BANQUERO"/>
    <m/>
    <m/>
    <m/>
    <m/>
    <n v="10"/>
    <n v="0"/>
    <n v="68.599999999999994"/>
    <n v="0"/>
    <s v="NO_CONCILIADO"/>
  </r>
  <r>
    <x v="0"/>
    <m/>
    <x v="0"/>
    <x v="43"/>
    <s v="DEV"/>
    <n v="13356"/>
    <m/>
    <s v="PAGO A EXIMBANK CHINA POPUL PRÉSTAMO GCL 2007 (13) 184 VCTO. 21-03-2020 POR CUENTA DE TGN , NTI. 013356 VALOR 20-03-2020 CAPITAL RMY 12.168.507,60 INTERESES RMY 2.091.631,25 CTA. 5970 CUENTA UNICA DEL TESORO DOLARES AMERICANOS LIB. 00099021001 REF. COMISION DEL BANQUERO"/>
    <m/>
    <m/>
    <m/>
    <m/>
    <n v="10"/>
    <n v="0"/>
    <n v="68.599999999999994"/>
    <n v="0"/>
    <s v="NO_CONCILIADO"/>
  </r>
  <r>
    <x v="0"/>
    <m/>
    <x v="0"/>
    <x v="43"/>
    <s v="DEV"/>
    <n v="13353"/>
    <m/>
    <s v="PAGO A EXIMBANK CHINA POPUL PRÉSTAMO GCL 2004 (04) 114A VCTO. 21-03-2020 POR CUENTA DE TGN , NTI. 013353 VALOR 20-03-2020 CAPITAL RMY 1.910.703,24 INTERESES RMY 212.512,66 CTA. 5970 CUENTA UNICA DEL TESORO DOLARES AMERICANOS LIB. 00099021001 REF. COMISION DEL BANQUERO"/>
    <m/>
    <m/>
    <m/>
    <m/>
    <n v="10"/>
    <n v="0"/>
    <n v="68.599999999999994"/>
    <n v="0"/>
    <s v="NO_CONCILIADO"/>
  </r>
  <r>
    <x v="0"/>
    <m/>
    <x v="0"/>
    <x v="43"/>
    <s v="NTI"/>
    <n v="13350"/>
    <m/>
    <s v="||PAGO A EXIMBANK COREA PRESTAMO EDCF NO.BOL-1 VCTO. 20-03-2020 POR CUENTA DEL TGN.COD. LIQ.013350 VALOR 20-03-2020 CAPITAL KRW593.825.000 INTERESES KRW170.256.940 CTA.5970 CUENTA UNICA DEL TESORO DOLARES AMERICANOS LIB.00099021001"/>
    <m/>
    <m/>
    <m/>
    <m/>
    <n v="614983.61"/>
    <n v="0"/>
    <n v="4218787.5599999996"/>
    <n v="0"/>
    <s v="NO_CONCILIADO"/>
  </r>
  <r>
    <x v="0"/>
    <m/>
    <x v="0"/>
    <x v="43"/>
    <s v="DEV"/>
    <n v="981098"/>
    <m/>
    <s v="||PAGO A EXIMBANK COREA PRESTAMO EDCF NO.BOL-1 VCTO. 20-03-2020 POR CUENTA DEL TGN.COD. LIQ.013350 VALOR 20-03-2020 CAPITAL KRW593.825.000 INTERESES KRW170.256.940 CTA.5970 CUENTA UNICA DEL TESORO DOLARES AMERICANOS LIB.00099021001"/>
    <m/>
    <m/>
    <m/>
    <m/>
    <n v="20"/>
    <n v="0"/>
    <n v="137.19999999999999"/>
    <n v="0"/>
    <s v="NO_CONCILIADO"/>
  </r>
  <r>
    <x v="10"/>
    <m/>
    <x v="10"/>
    <x v="44"/>
    <s v="CRV"/>
    <n v="981314"/>
    <m/>
    <s v="'TRANSFERENCIA'||RECIBIDA DEL EXTERIOR SEGUN MENSAJE SWIFT N° 3933 DE FECHA 25 DE MARZO DE 2020 (REM.EXT.) POR DESEMBOLSO DEL IBRD PTMO. 87350 PAR II 15.1 LIBRETA N° 00047137003 MDRYT-PAR II F.A. $U$ (IBRD 8735-BO))"/>
    <m/>
    <m/>
    <m/>
    <m/>
    <n v="0"/>
    <n v="2976053.33"/>
    <n v="0"/>
    <n v="20415725.84"/>
    <s v="NO_CONCILIADO"/>
  </r>
  <r>
    <x v="10"/>
    <m/>
    <x v="10"/>
    <x v="44"/>
    <s v="COB"/>
    <n v="981314"/>
    <m/>
    <s v="'TRANSFERENCIA'||RECIBIDA DEL EXTERIOR SEGUN MENSAJE SWIFT N° 3933 DE FECHA 25 DE MARZO DE 2020 (REM.EXT.) POR DESEMBOLSO DEL IBRD PTMO. 87350 PAR II 15.1 LIBRETA N° 00047137003 MDRYT-PAR II F.A. $U$ (IBRD 8735-BO)) REF.: UTILES DE ESCRITORIO"/>
    <m/>
    <m/>
    <m/>
    <m/>
    <n v="7.29"/>
    <n v="0"/>
    <n v="50.01"/>
    <n v="0"/>
    <s v="NO_CONCILIADO"/>
  </r>
  <r>
    <x v="11"/>
    <m/>
    <x v="11"/>
    <x v="44"/>
    <s v="CRV"/>
    <n v="981316"/>
    <m/>
    <s v="'TRANSFERENCIA'||RECIBIDA DEL EXTERIOR SEGÚN MENSAJE SWIFT N° 3945 (REM.EXT.) DE FECHA 25-03-2020 POR DESEMBOLSO DE LA CAF CT P.E. 0903/20 LIB.46058005 MS-USD-FORTAL. SISTEMA DE SALUD E INMUNIZACION NIVEL NACIONAL (GAVI-FSSI)"/>
    <m/>
    <m/>
    <m/>
    <m/>
    <n v="0"/>
    <n v="400000"/>
    <n v="0"/>
    <n v="2744000"/>
    <s v="NO_CONCILIADO"/>
  </r>
  <r>
    <x v="11"/>
    <m/>
    <x v="11"/>
    <x v="44"/>
    <s v="COB"/>
    <n v="981316"/>
    <m/>
    <s v="'TRANSFERENCIA'||RECIBIDA DEL EXTERIOR SEGÚN MENSAJE SWIFT N° 3945 (REM.EXT.) DE FECHA 25-03-2020 POR DESEMBOLSO DE LA CAF CT P.E. 0903/20 LIB.46058005 MS-USD-FORTAL. SISTEMA DE SALUD E INMUNIZACION NIVEL NAL. REF.: UTILES DE ESCRITORIO"/>
    <m/>
    <m/>
    <m/>
    <m/>
    <n v="7.29"/>
    <n v="0"/>
    <n v="50.01"/>
    <n v="0"/>
    <s v="NO_CONCILIADO"/>
  </r>
  <r>
    <x v="1"/>
    <m/>
    <x v="1"/>
    <x v="44"/>
    <s v="RVL"/>
    <n v="19870"/>
    <m/>
    <s v="AJUSTE COMPLEMENTARIO POR REVALORIZACION SALDOS DE ACTIVOS DE RESERVA Y OBLIGACIONES MONEDA EXTRANJERA (DOLARES) Saldo MO = -525984806.12 ;Bs/Mo: 6.86000000000 ;Saldo Bs: -3608255769.97"/>
    <m/>
    <m/>
    <m/>
    <m/>
    <n v="0"/>
    <n v="0"/>
    <n v="0"/>
    <n v="0.01"/>
    <s v="NO_CONCILIADO"/>
  </r>
  <r>
    <x v="2"/>
    <m/>
    <x v="2"/>
    <x v="45"/>
    <s v="CRV"/>
    <n v="981341"/>
    <m/>
    <s v="'TRANSFERENCIA'||RECIBIDA DEL EXTERIOR SEGÚN MENSAJES SWIFT NOS. 3984-3986 (REM.EXT.) DE FECHA 26-03-2020 POR DESEMBOLSO DEL BID PRESTAMO 3699/BL-BO REQ 00011 BO OPS0202011985A LIBRETA N° 00086047004 PROG. NACIONAL DE RIEGO CON ENFOQUE"/>
    <m/>
    <m/>
    <m/>
    <m/>
    <n v="0"/>
    <n v="5000000"/>
    <n v="0"/>
    <n v="34300000"/>
    <s v="NO_CONCILIADO"/>
  </r>
  <r>
    <x v="0"/>
    <m/>
    <x v="0"/>
    <x v="45"/>
    <s v="CRV"/>
    <n v="981346"/>
    <m/>
    <s v="'TRANSFERENCIA'||RECIBIDA DEL EXTERIOR SEGÚN MENSAJES SWIFT NOS. 4011-4012 (REM.EXT.) DE FECHA 26-03-2020 POR DESEMBOLSO DE CAF PRÉSTAMO 010917 LIBRETA N° 00099021001 TGN-RECURSOS ORDINARIOS-DOLARES AMERICANOS (5970)"/>
    <m/>
    <m/>
    <m/>
    <m/>
    <n v="0"/>
    <n v="50000000"/>
    <n v="0"/>
    <n v="343000000"/>
    <s v="NO_CONCILIADO"/>
  </r>
  <r>
    <x v="11"/>
    <m/>
    <x v="11"/>
    <x v="45"/>
    <s v="CRV"/>
    <n v="981347"/>
    <m/>
    <s v="||REGULARIZACION CONTABLE DEL COMPROBANTE N° S0981263 DE FECHA 24 DE MARZO DE 2020 POR DESEMBOLSO DE FONPLATA BOL 36/20 LIB N° 00046058005 MS-USD-FORTAL. SISTEMA DE SALUD E INMUNIZACION NIVEL NACIONAL (GAVI-FSSI)"/>
    <m/>
    <m/>
    <m/>
    <m/>
    <n v="0"/>
    <n v="200000"/>
    <n v="0"/>
    <n v="1372000"/>
    <s v="NO_CONCILIADO"/>
  </r>
  <r>
    <x v="2"/>
    <m/>
    <x v="2"/>
    <x v="45"/>
    <s v="COB"/>
    <n v="981341"/>
    <m/>
    <s v="'TRANSFERENCIA'||RECIBIDA DEL EXTERIOR SEGÚN MENSAJES SWIFT NOS. 3984-3986 (REM.EXT.) DE FECHA 26-03-2020 POR DESEMBOLSO DEL BID PRESTAMO 3699/BL-BO REQ 00011 BO OPS0202011985A LIBRETA N° 00086047004 PROG. NACIONAL DE RIEGO CON ENFOQUE. REF.: UTILES DE ESCRITORIO"/>
    <m/>
    <m/>
    <m/>
    <m/>
    <n v="7.29"/>
    <n v="0"/>
    <n v="50.01"/>
    <n v="0"/>
    <s v="NO_CONCILIADO"/>
  </r>
  <r>
    <x v="11"/>
    <m/>
    <x v="11"/>
    <x v="45"/>
    <s v="COB"/>
    <n v="981348"/>
    <m/>
    <s v="||COBRO DE UTILES DE ESCRITORIO REGULARIZACION CONTABLE DEL COMPROBANTE N° S0981263 DE FECHA 24 DE MARZO DE 2020 POR DESEMBOLSO DE FONPLATA BOL 36/20 LIB N° 00046058005 MS-USD-FORTAL. SISTEMA DE SALUD E INMUNIZACION NIVEL NACIONAL (GAVI-FSSI) UT ESCR"/>
    <m/>
    <m/>
    <m/>
    <m/>
    <n v="7.29"/>
    <n v="0"/>
    <n v="50.01"/>
    <n v="0"/>
    <s v="NO_CONCILIADO"/>
  </r>
  <r>
    <x v="1"/>
    <m/>
    <x v="1"/>
    <x v="45"/>
    <s v="RVL"/>
    <n v="19874"/>
    <m/>
    <s v="AJUSTE COMPLEMENTARIO POR REVALORIZACION SALDOS DE ACTIVOS DE RESERVA Y OBLIGACIONES MONEDA EXTRANJERA (DOLARES) Saldo MO = -598343639.37 ;Bs/Mo: 6.86000000000 ;Saldo Bs: -4104637366.07"/>
    <m/>
    <m/>
    <m/>
    <m/>
    <n v="0"/>
    <n v="0"/>
    <n v="0"/>
    <n v="0.01"/>
    <s v="NO_CONCILIADO"/>
  </r>
  <r>
    <x v="1"/>
    <m/>
    <x v="1"/>
    <x v="46"/>
    <s v="RVL"/>
    <n v="19878"/>
    <m/>
    <s v="AJUSTE COMPLEMENTARIO POR REVALORIZACION SALDOS DE ACTIVOS DE RESERVA Y OBLIGACIONES MONEDA EXTRANJERA (DOLARES) Saldo MO = -531408724.24 ;Bs/Mo: 6.86000000000 ;Saldo Bs: -3645463848.30"/>
    <m/>
    <m/>
    <m/>
    <m/>
    <n v="0"/>
    <n v="0"/>
    <n v="0.01"/>
    <n v="0"/>
    <s v="NO_CONCILIADO"/>
  </r>
  <r>
    <x v="2"/>
    <m/>
    <x v="2"/>
    <x v="47"/>
    <s v="CRV"/>
    <n v="981429"/>
    <m/>
    <s v="'TRANSFERENCIA'||RECIBIDA DEL EXTERIOR SEGÚN MENSAJES SWIFT NOS. 4070-4073 (REM.EXT.) DE FECHA 30-03-2020 POR DESEMBOLSO DEL BID PRÉSTAMO 4403/BL-BO REQ 00004 BO OPS0202012205A LIBRETA N° 00086047007 MMAYA-UCEP MI RIEGO IMPLEM. PROGRAMA BOLIVIA RESILIENTE USD"/>
    <m/>
    <m/>
    <m/>
    <m/>
    <n v="0"/>
    <n v="441741"/>
    <n v="0"/>
    <n v="3030343.26"/>
    <s v="NO_CONCILIADO"/>
  </r>
  <r>
    <x v="2"/>
    <m/>
    <x v="2"/>
    <x v="47"/>
    <s v="COB"/>
    <n v="981429"/>
    <m/>
    <s v="'TRANSFERENCIA'||RECIBIDA DEL EXTERIOR SEGÚN MENSAJES SWIFT NOS. 4070-4073 (REM.EXT.) DE FECHA 30-03-2020 POR DESEMBOLSO DEL BID PRÉSTAMO 4403/BL-BO REQ 00004 BO OPS0202012205A LIBRETA N° 00086047007 MMAYA-UCEP MI RIEGO IMPLEM. PROGRAMA BOLIVIA RESILIENTE USD REF UT ESCRITORIO"/>
    <m/>
    <m/>
    <m/>
    <m/>
    <n v="7.29"/>
    <n v="0"/>
    <n v="50.01"/>
    <n v="0"/>
    <s v="NO_CONCILIADO"/>
  </r>
  <r>
    <x v="0"/>
    <m/>
    <x v="0"/>
    <x v="48"/>
    <s v="NTI"/>
    <n v="13371"/>
    <m/>
    <s v="PAGO A BANCO EUROPEO DE INV PRÉSTAMO FI No 85175 VCTO. 31-03-2020 POR CUENTA DE TGN , NTI. 013371 VALOR 31-03-2020 COMISIONES USD 145.891,67 CTA. 5970 CUENTA UNICA DEL TESORO DOLARES AMERICANOS LIB. 00099021001"/>
    <m/>
    <m/>
    <m/>
    <m/>
    <n v="145891.67000000001"/>
    <n v="0"/>
    <n v="1000816.86"/>
    <n v="0"/>
    <s v="NO_CONCILIADO"/>
  </r>
  <r>
    <x v="1"/>
    <m/>
    <x v="1"/>
    <x v="49"/>
    <s v="RVL"/>
    <n v="19894"/>
    <m/>
    <s v="AJUSTE COMPLEMENTARIO POR REVALORIZACION SALDOS DE ACTIVOS DE RESERVA Y OBLIGACIONES MONEDA EXTRANJERA (DOLARES) Saldo MO = -525711804.61 ;Bs/Mo: 6.86000000000 ;Saldo Bs: -3606382979.63"/>
    <m/>
    <m/>
    <m/>
    <m/>
    <n v="0"/>
    <n v="0"/>
    <n v="0.01"/>
    <n v="0"/>
    <s v="NO_CONCILIADO"/>
  </r>
  <r>
    <x v="6"/>
    <m/>
    <x v="6"/>
    <x v="50"/>
    <s v="NTE"/>
    <n v="1365297"/>
    <m/>
    <s v="A:00099021001 Transferencia de recursos a solicitud del Órgano Judicial, (operación bimonetaria), SG Nota CITE:UNID. /NAL. /FINANZAS/DAF-OJ N°239/2020, a favor de la Unidad de Liquidación de ECOBOL por Restitución de Certificado Depósito Judicial Nro. 0150231 y 0148190. TC 6.86."/>
    <m/>
    <m/>
    <m/>
    <m/>
    <n v="0"/>
    <n v="562.5"/>
    <n v="0"/>
    <n v="3858.75"/>
    <s v="NO_CONCILIADO"/>
  </r>
  <r>
    <x v="1"/>
    <m/>
    <x v="1"/>
    <x v="50"/>
    <s v="RVL"/>
    <n v="19898"/>
    <m/>
    <s v="AJUSTE COMPLEMENTARIO POR REVALORIZACION SALDOS DE ACTIVOS DE RESERVA Y OBLIGACIONES MONEDA EXTRANJERA (DOLARES) Saldo MO = -522632610.17 ;Bs/Mo: 6.86000000000 ;Saldo Bs: -3585259705.76"/>
    <m/>
    <m/>
    <m/>
    <m/>
    <n v="0"/>
    <n v="0"/>
    <n v="0"/>
    <n v="0.01"/>
    <s v="NO_CONCILIADO"/>
  </r>
  <r>
    <x v="0"/>
    <m/>
    <x v="0"/>
    <x v="51"/>
    <s v="NTI"/>
    <n v="13469"/>
    <m/>
    <s v="PAGO A BID PRÉSTAMO 2664/BL-BO VCTO. 05-04-2020 POR CUENTA DE TGN , NTI. 013469 VALOR 06-04-2020 COMISIONES USD 805,41 CTA. 5970 CUENTA UNICA DEL TESORO DOLARES AMERICANOS LIB. 00099021001"/>
    <m/>
    <m/>
    <m/>
    <m/>
    <n v="805.41"/>
    <n v="0"/>
    <n v="5525.11"/>
    <n v="0"/>
    <s v="NO_CONCILIADO"/>
  </r>
  <r>
    <x v="0"/>
    <m/>
    <x v="0"/>
    <x v="51"/>
    <s v="NTI"/>
    <n v="13443"/>
    <m/>
    <s v="PAGO A CAF PRÉSTAMO CFA010253 VCTO. 06-04-2020 POR CUENTA DE TGN , NTI. 013443 VALOR 06-04-2020 INTERESES USD 86.783,69 COMISIONES USD 193.383,33 CTA. 5970 CUENTA UNICA DEL TESORO DOLARES AMERICANOS LIB. 00099021001"/>
    <m/>
    <m/>
    <m/>
    <m/>
    <n v="280167.02"/>
    <n v="0"/>
    <n v="1921945.76"/>
    <n v="0"/>
    <s v="NO_CONCILIADO"/>
  </r>
  <r>
    <x v="1"/>
    <m/>
    <x v="1"/>
    <x v="51"/>
    <s v="RVL"/>
    <n v="19902"/>
    <m/>
    <s v="AJUSTE COMPLEMENTARIO POR REVALORIZACION SALDOS DE ACTIVOS DE RESERVA Y OBLIGACIONES MONEDA EXTRANJERA (DOLARES) Saldo MO = -515858963.79 ;Bs/Mo: 6.86000000000 ;Saldo Bs: -3538792491.61"/>
    <m/>
    <m/>
    <m/>
    <m/>
    <n v="0"/>
    <n v="0"/>
    <n v="0.01"/>
    <n v="0"/>
    <s v="NO_CONCILIADO"/>
  </r>
  <r>
    <x v="12"/>
    <m/>
    <x v="12"/>
    <x v="52"/>
    <s v="CRV"/>
    <n v="981780"/>
    <m/>
    <s v="'TRANSFERENCIA'||RECIBIDA DEL EXTERIOR SEGÚN MENSAJES SWIFT NOS. 4385-4389 (REM.EXT.) DE FECHA 08-04-2020 POR DESEMBOLSO DEL BID REF.: GRT-SX-15362-BO REQ 0010 OPS0202013893A EMAGUA LIBRETA NRO. 00253018001 EMAGUA - DONACION BID (PROGRAMA MULTI DE AGUA Y RIEGO BO)"/>
    <m/>
    <m/>
    <m/>
    <m/>
    <n v="0"/>
    <n v="9862056.0999999996"/>
    <n v="0"/>
    <n v="67653704.849999994"/>
    <s v="NO_CONCILIADO"/>
  </r>
  <r>
    <x v="12"/>
    <m/>
    <x v="12"/>
    <x v="52"/>
    <s v="COB"/>
    <n v="981780"/>
    <m/>
    <s v="'TRANSFERENCIA'||RECIBIDA DEL EXTERIOR SEGÚN MENSAJES SWIFT NOS. 4385-4389 (REM.EXT.) DE FECHA 08-04-2020 POR DESEMBOLSO DEL BID REF.: GRT-SX-15362-BO REQ 0010 OPS0202013893A EMAGUA LIBRETA NRO. 00253018001 EMAGUA - DONACION BID REF.: UTILES DE ESCRITORIO"/>
    <m/>
    <m/>
    <m/>
    <m/>
    <n v="7.29"/>
    <n v="0"/>
    <n v="50.01"/>
    <n v="0"/>
    <s v="NO_CONCILIADO"/>
  </r>
  <r>
    <x v="1"/>
    <m/>
    <x v="1"/>
    <x v="53"/>
    <s v="RVL"/>
    <n v="19915"/>
    <m/>
    <s v="AJUSTE COMPLEMENTARIO POR REVALORIZACION SALDOS DE ACTIVOS DE RESERVA Y OBLIGACIONES MONEDA EXTRANJERA (DOLARES) Saldo MO = -521691715.03 ;Bs/Mo: 6.86000000000 ;Saldo Bs: -3578805165.10"/>
    <m/>
    <m/>
    <m/>
    <m/>
    <n v="0"/>
    <n v="0"/>
    <n v="0"/>
    <n v="0.01"/>
    <s v="NO_CONCILIADO"/>
  </r>
  <r>
    <x v="0"/>
    <m/>
    <x v="0"/>
    <x v="54"/>
    <s v="NTI"/>
    <n v="13405"/>
    <m/>
    <s v="PAGO A BID PRÉSTAMO 4643/BL-BO VCTO. 15-04-2020 POR CUENTA DE TGN , NTI. 013405 VALOR 15-04-2020 INTERESES USD 124.319,06 COMISIONES USD 7.677,45 CTA. 5970 CUENTA UNICA DEL TESORO DOLARES AMERICANOS LIB. 00099021001"/>
    <m/>
    <m/>
    <m/>
    <m/>
    <n v="131996.51"/>
    <n v="0"/>
    <n v="905496.06"/>
    <n v="0"/>
    <s v="NO_CONCILIADO"/>
  </r>
  <r>
    <x v="0"/>
    <m/>
    <x v="0"/>
    <x v="54"/>
    <s v="NTI"/>
    <n v="13387"/>
    <m/>
    <s v="PAGO A IDA PRÉSTAMO 5903-BO VCTO. 15-04-2020 POR CUENTA DE TGN , NTI. 013387 VALOR 15-04-2020 INTERESES USD 238.590,70 COMISIONES USD 21.951,79 CTA. 5970 CUENTA UNICA DEL TESORO DOLARES AMERICANOS LIB. 00099021001"/>
    <m/>
    <m/>
    <m/>
    <m/>
    <n v="260542.49"/>
    <n v="0"/>
    <n v="1787321.48"/>
    <n v="0"/>
    <s v="NO_CONCILIADO"/>
  </r>
  <r>
    <x v="0"/>
    <m/>
    <x v="0"/>
    <x v="54"/>
    <s v="NTI"/>
    <n v="13404"/>
    <m/>
    <s v="PAGO A BID PRÉSTAMO 3722/BL-BO VCTO. 15-04-2020 POR CUENTA DE TGN , NTI. 013404 VALOR 15-04-2020 INTERESES USD 497.381,01 COMISIONES USD 59.481,55 CTA. 5970 CUENTA UNICA DEL TESORO DOLARES AMERICANOS LIB. 00099021001"/>
    <m/>
    <m/>
    <m/>
    <m/>
    <n v="556862.56000000006"/>
    <n v="0"/>
    <n v="3820077.16"/>
    <n v="0"/>
    <s v="NO_CONCILIADO"/>
  </r>
  <r>
    <x v="0"/>
    <m/>
    <x v="0"/>
    <x v="54"/>
    <s v="NTI"/>
    <n v="13456"/>
    <m/>
    <s v="PAGO A BID PRÉSTAMO 3722/BL-BO VCTO. 15-04-2020 POR CUENTA DE TGN , NTI. 013456 VALOR 15-04-2020 INTERESES USD 6.014,77 CTA. 5970 CUENTA UNICA DEL TESORO DOLARES AMERICANOS LIB. 00099021001"/>
    <m/>
    <m/>
    <m/>
    <m/>
    <n v="6014.77"/>
    <n v="0"/>
    <n v="41261.32"/>
    <n v="0"/>
    <s v="NO_CONCILIADO"/>
  </r>
  <r>
    <x v="0"/>
    <m/>
    <x v="0"/>
    <x v="54"/>
    <s v="NTI"/>
    <n v="13407"/>
    <m/>
    <s v="PAGO A BID PRÉSTAMO 4643/BL-BO VCTO. 15-04-2020 POR CUENTA DE TGN , NTI. 013407 VALOR 15-04-2020 COMISIONES USD 25.461,70 CTA. 5970 CUENTA UNICA DEL TESORO DOLARES AMERICANOS LIB. 00099021001"/>
    <m/>
    <m/>
    <m/>
    <m/>
    <n v="25461.7"/>
    <n v="0"/>
    <n v="174667.26"/>
    <n v="0"/>
    <s v="NO_CONCILIADO"/>
  </r>
  <r>
    <x v="0"/>
    <m/>
    <x v="0"/>
    <x v="54"/>
    <s v="NTI"/>
    <n v="13408"/>
    <m/>
    <s v="PAGO A BID PRÉSTAMO 3725/BL-BO VCTO. 15-04-2020 POR CUENTA DE TGN , NTI. 013408 VALOR 15-04-2020 INTERESES USD 11.927,04 COMISIONES USD 11.467,11 CTA. 5970 CUENTA UNICA DEL TESORO DOLARES AMERICANOS LIB. 00099021001"/>
    <m/>
    <m/>
    <m/>
    <m/>
    <n v="23394.15"/>
    <n v="0"/>
    <n v="160483.87"/>
    <n v="0"/>
    <s v="NO_CONCILIADO"/>
  </r>
  <r>
    <x v="0"/>
    <m/>
    <x v="0"/>
    <x v="54"/>
    <s v="NTI"/>
    <n v="13406"/>
    <m/>
    <s v="PAGO A BID PRÉSTAMO 4643/BL-BO VCTO. 15-04-2020 POR CUENTA DE TGN , NTI. 013406 VALOR 15-04-2020 INTERESES USD 1.956,65 CTA. 5970 CUENTA UNICA DEL TESORO DOLARES AMERICANOS LIB. 00099021001"/>
    <m/>
    <m/>
    <m/>
    <m/>
    <n v="1956.65"/>
    <n v="0"/>
    <n v="13422.62"/>
    <n v="0"/>
    <s v="NO_CONCILIADO"/>
  </r>
  <r>
    <x v="0"/>
    <m/>
    <x v="0"/>
    <x v="54"/>
    <s v="NTI"/>
    <n v="13383"/>
    <m/>
    <s v="PAGO A BIRF PRÉSTAMO BIRF 8648-BO VCTO. 15-04-2020 POR CUENTA DE TGN , NTI. 013383 VALOR 15-04-2020 INTERESES USD 31.478,89 COMISIONES USD 247.930,42 CTA. 5970 CUENTA UNICA DEL TESORO DOLARES AMERICANOS LIB. 00099021001"/>
    <m/>
    <m/>
    <m/>
    <m/>
    <n v="279409.31"/>
    <n v="0"/>
    <n v="1916747.87"/>
    <n v="0"/>
    <s v="NO_CONCILIADO"/>
  </r>
  <r>
    <x v="0"/>
    <m/>
    <x v="0"/>
    <x v="54"/>
    <s v="NTI"/>
    <n v="13412"/>
    <m/>
    <s v="PAGO A BID PRÉSTAMO 3725/BL-BO VCTO. 15-04-2020 POR CUENTA DE TGN , NTI. 013412 VALOR 15-04-2020 INTERESES USD 2.076,95 CTA. 5970 CUENTA UNICA DEL TESORO DOLARES AMERICANOS LIB. 00099021001"/>
    <m/>
    <m/>
    <m/>
    <m/>
    <n v="2076.9499999999998"/>
    <n v="0"/>
    <n v="14247.88"/>
    <n v="0"/>
    <s v="NO_CONCILIADO"/>
  </r>
  <r>
    <x v="0"/>
    <m/>
    <x v="0"/>
    <x v="54"/>
    <s v="NTI"/>
    <n v="13410"/>
    <m/>
    <s v="PAGO A BID PRÉSTAMO 3725/BL-BO VCTO. 15-04-2020 POR CUENTA DE TGN , NTI. 013410 VALOR 15-04-2020 INTERESES USD 187,73 CTA. 5970 CUENTA UNICA DEL TESORO DOLARES AMERICANOS LIB. 00099021001"/>
    <m/>
    <m/>
    <m/>
    <m/>
    <n v="187.73"/>
    <n v="0"/>
    <n v="1287.83"/>
    <n v="0"/>
    <s v="NO_CONCILIADO"/>
  </r>
  <r>
    <x v="0"/>
    <m/>
    <x v="0"/>
    <x v="54"/>
    <s v="NTI"/>
    <n v="13411"/>
    <m/>
    <s v="PAGO A BID PRÉSTAMO 3725/BL-BO VCTO. 15-04-2020 POR CUENTA DE TGN , NTI. 013411 VALOR 15-04-2020 INTERESES USD 131.789,76 COMISIONES USD 108.811,88 CTA. 5970 CUENTA UNICA DEL TESORO DOLARES AMERICANOS LIB. 00099021001"/>
    <m/>
    <m/>
    <m/>
    <m/>
    <n v="240601.64"/>
    <n v="0"/>
    <n v="1650527.25"/>
    <n v="0"/>
    <s v="NO_CONCILIADO"/>
  </r>
  <r>
    <x v="1"/>
    <m/>
    <x v="1"/>
    <x v="54"/>
    <s v="RVL"/>
    <n v="19927"/>
    <m/>
    <s v="AJUSTE COMPLEMENTARIO POR REVALORIZACION SALDOS DE ACTIVOS DE RESERVA Y OBLIGACIONES MONEDA EXTRANJERA (DOLARES) Saldo MO = -502721361.39 ;Bs/Mo: 6.86000000000 ;Saldo Bs: -3448668539.11"/>
    <m/>
    <m/>
    <m/>
    <m/>
    <n v="0"/>
    <n v="0"/>
    <n v="0"/>
    <n v="0.03"/>
    <s v="NO_CONCILIADO"/>
  </r>
  <r>
    <x v="1"/>
    <m/>
    <x v="1"/>
    <x v="55"/>
    <s v="CRV"/>
    <n v="982225"/>
    <m/>
    <s v="||REGULARIZACIÓN DEL COMPROBANTE CONTABLE N° 982177, MENSAJES N° 4534 Y N° 4535 DE 15 DE ABRIL DE 2020. REF: CORREO INSTITUCIONAL DEL MEFP RECIBIDO EN LA FECHA ABONO EN LA LIBRETA N° 00099021001 TGN RECURSOS ORDINARIOS EN DOLARES AMERICANOS"/>
    <m/>
    <m/>
    <m/>
    <m/>
    <n v="0"/>
    <n v="215000"/>
    <n v="0"/>
    <n v="1474900"/>
    <s v="NO_CONCILIADO"/>
  </r>
  <r>
    <x v="1"/>
    <m/>
    <x v="1"/>
    <x v="55"/>
    <s v="CRV"/>
    <n v="982219"/>
    <m/>
    <s v="||REGULARIZACIÓN DE LA OPERACIÓN CONTABLE N° 981675, MENSAJES SWIFT N°4272, N° 4273 DE 3 DE ABRIL DE 2020. REF: CORREO INSTITUCIONAL DEL MEFP RECIBIDO EN LA FECHA ABONO EN LA LIBRETA N°00099021001 TGN RECURSOS ORDINARIOS EN DÓLARES AMERICANOS"/>
    <m/>
    <m/>
    <m/>
    <m/>
    <n v="0"/>
    <n v="50000"/>
    <n v="0"/>
    <n v="343000"/>
    <s v="NO_CONCILIADO"/>
  </r>
  <r>
    <x v="1"/>
    <m/>
    <x v="1"/>
    <x v="55"/>
    <s v="RVL"/>
    <n v="19931"/>
    <m/>
    <s v="AJUSTE COMPLEMENTARIO POR REVALORIZACION SALDOS DE ACTIVOS DE RESERVA Y OBLIGACIONES MONEDA EXTRANJERA (DOLARES) Saldo MO = -502897660.79 ;Bs/Mo: 6.86000000000 ;Saldo Bs: -3449877953.03"/>
    <m/>
    <m/>
    <m/>
    <m/>
    <n v="0"/>
    <n v="0"/>
    <n v="0.01"/>
    <n v="0"/>
    <s v="NO_CONCILIADO"/>
  </r>
  <r>
    <x v="13"/>
    <m/>
    <x v="13"/>
    <x v="56"/>
    <s v="COB"/>
    <n v="982320"/>
    <m/>
    <s v="||REGISTRO COBRO COMISIÓN ENIMENDA CARTA DE CREDITO STANDBY BS220.- Y EMISIÓN COMPROBANTE CONTABLE BS50.- REF.:6252340100217510 (BCB:SB-R-2018-21) A/F ECEBOL, S/G SWIFT ADJUNTO LIB.:00132039201 SEDEM-ECEBOL-FINPRO REF:COMISIONES ENMIENDA SBLC 6252340100217510 (BCB_SB-R-2018-21"/>
    <m/>
    <m/>
    <m/>
    <m/>
    <n v="39.36"/>
    <n v="0"/>
    <n v="270.01"/>
    <n v="0"/>
    <s v="NO_CONCILIADO"/>
  </r>
  <r>
    <x v="4"/>
    <m/>
    <x v="4"/>
    <x v="56"/>
    <s v="CRV"/>
    <n v="982327"/>
    <m/>
    <s v="'TRANSFERENCIA'||RECIBIDA DEL EXTERIOR SEGÚN MENSAJES SWIFT NOS. 4690-4691 (REM.EXT.) DE FECHA 17-04-2020 POR DESEMBOLSO DE CAF PRÉSTAMO 010546 LIBRETA N° 00287104321 FPS-U$-MIAGUA V - CAF"/>
    <m/>
    <m/>
    <m/>
    <m/>
    <n v="0"/>
    <n v="2274693.46"/>
    <n v="0"/>
    <n v="15604397.140000001"/>
    <s v="NO_CONCILIADO"/>
  </r>
  <r>
    <x v="0"/>
    <m/>
    <x v="0"/>
    <x v="57"/>
    <s v="NTI"/>
    <n v="13416"/>
    <m/>
    <s v="PAGO A BID PRÉSTAMO 2908/BL-BO VCTO. 18-04-2020 POR CUENTA DE TGN , NTI. 013416 VALOR 20-04-2020 INTERESES USD 10.854,68 CTA. 5970 CUENTA UNICA DEL TESORO DOLARES AMERICANOS LIB. 00099021001"/>
    <m/>
    <m/>
    <m/>
    <m/>
    <n v="10854.68"/>
    <n v="0"/>
    <n v="74463.100000000006"/>
    <n v="0"/>
    <s v="NO_CONCILIADO"/>
  </r>
  <r>
    <x v="0"/>
    <m/>
    <x v="0"/>
    <x v="57"/>
    <s v="NTI"/>
    <n v="13414"/>
    <m/>
    <s v="PAGO A BID PRÉSTAMO 2908/BL-BO VCTO. 18-04-2020 POR CUENTA DE TGN , NTI. 013414 VALOR 20-04-2020 CAPITAL USD 722.833,34 INTERESES USD 705.460,03 COMISIONES USD 160,18 CTA. 5970 CUENTA UNICA DEL TESORO DOLARES AMERICANOS LIB. 00099021001"/>
    <m/>
    <m/>
    <m/>
    <m/>
    <n v="1428453.55"/>
    <n v="0"/>
    <n v="9799191.3499999996"/>
    <n v="0"/>
    <s v="NO_CONCILIADO"/>
  </r>
  <r>
    <x v="0"/>
    <m/>
    <x v="0"/>
    <x v="58"/>
    <s v="NTI"/>
    <n v="4673"/>
    <m/>
    <s v="PAGO DE COMISION DEL 0,50% SOBRE EL PRESTAMO OTORGADO POR EL FMI BAJO EL IFR POR DEG 240.100.000,- AL MINISTERIO DE ECONOMIA Y FINANZAS PUBLICAS SEGUN NOTA MEFP/VTCP/DGCP/UODP-281/2020 DEL 20-04-2020 DEL MEFP. LIBRETA N° 00099021001 TGN- RECURSOS ORDINARIOS DOLARES AMERICANOS"/>
    <m/>
    <m/>
    <m/>
    <m/>
    <n v="1637313.93"/>
    <n v="0"/>
    <n v="11231973.560000001"/>
    <n v="0"/>
    <s v="NO_CONCILIADO"/>
  </r>
  <r>
    <x v="1"/>
    <m/>
    <x v="1"/>
    <x v="58"/>
    <s v="RVL"/>
    <n v="19943"/>
    <m/>
    <s v="AJUSTE COMPLEMENTARIO POR REVALORIZACION SALDOS DE ACTIVOS DE RESERVA Y OBLIGACIONES MONEDA EXTRANJERA (DOLARES) Saldo MO = -482928226.68 ;Bs/Mo: 6.86000000000 ;Saldo Bs: -3312887635.03"/>
    <m/>
    <m/>
    <m/>
    <m/>
    <n v="0"/>
    <n v="0"/>
    <n v="0.01"/>
    <n v="0"/>
    <s v="NO_CONCILIADO"/>
  </r>
  <r>
    <x v="14"/>
    <m/>
    <x v="14"/>
    <x v="59"/>
    <s v="CRV"/>
    <n v="1267819"/>
    <m/>
    <s v="NUMERO DE LIBRETACUT: 00291014352 OPERACIÓN E46 TRANSFERENCIA DEL SISTEMA FINANCIERO POR CUENTA DE TERCEROS A LA CUT EN DOLARES AMERICANOS ABC US BID 3385 BL BO PROG. INFRAEST. VIAL APOYO GESTION RVF DE ACUERDO A SOLICITUD DE ADMINISTRADORA BOLIVIANA DE CARRETERAS"/>
    <m/>
    <m/>
    <m/>
    <m/>
    <n v="0"/>
    <n v="4581430.72"/>
    <n v="0"/>
    <n v="31428614.739999998"/>
    <s v="NO_CONCILIADO"/>
  </r>
  <r>
    <x v="14"/>
    <m/>
    <x v="14"/>
    <x v="59"/>
    <s v="CRV"/>
    <n v="1267837"/>
    <m/>
    <s v="NUMERO DE LIBRETACUT: 00291014352 OPERACIÓN E46 TRANSFERENCIA DEL SISTEMA FINANCIERO POR CUENTA DE TERCEROS A LA CUT EN DOLARES AMERICANOS ABC US BID 3385 BL BO PROG. INFRAEST. VIAL APOYO GESTION RVF DE ACUERDO A SOLICITUD DE ADMINISTRADORA BOLIVIANA DE CARRETERAS"/>
    <m/>
    <m/>
    <m/>
    <m/>
    <n v="0"/>
    <n v="3737067.27"/>
    <n v="0"/>
    <n v="25636281.469999999"/>
    <s v="NO_CONCILIADO"/>
  </r>
  <r>
    <x v="1"/>
    <m/>
    <x v="1"/>
    <x v="60"/>
    <s v="RVL"/>
    <n v="19952"/>
    <m/>
    <s v="AJUSTE COMPLEMENTARIO POR REVALORIZACION SALDOS DE ACTIVOS DE RESERVA Y OBLIGACIONES MONEDA EXTRANJERA (DOLARES) Saldo MO = -486499756.94 ;Bs/Mo: 6.86000000000 ;Saldo Bs: -3337388332.59"/>
    <m/>
    <m/>
    <m/>
    <m/>
    <n v="0"/>
    <n v="0"/>
    <n v="0"/>
    <n v="0.02"/>
    <s v="NO_CONCILIADO"/>
  </r>
  <r>
    <x v="0"/>
    <m/>
    <x v="0"/>
    <x v="61"/>
    <s v="NTI"/>
    <n v="13472"/>
    <m/>
    <s v="PAGO A CAF PRÉSTAMO CFA009609 VCTO. 24-04-2020 POR CUENTA DE TGN , NTI. 013472 VALOR 24-04-2020 INTERESES USD 42.019,64 COMISIONES USD 28.918,37 CTA. 5970 CUENTA UNICA DEL TESORO DOLARES AMERICANOS LIB. 00099021001"/>
    <m/>
    <m/>
    <m/>
    <m/>
    <n v="70938.009999999995"/>
    <n v="0"/>
    <n v="486634.75"/>
    <n v="0"/>
    <s v="NO_CONCILIADO"/>
  </r>
  <r>
    <x v="8"/>
    <m/>
    <x v="8"/>
    <x v="61"/>
    <s v="DEV"/>
    <n v="1310493"/>
    <m/>
    <s v="COBRO DE OBLIGACIONES A LA ADM. DE SERVICIOS ADUANEROS Y DE NAVEGACION AEREA - AASANA PRESTAMO ICO 01020033.0 EQUIP. AEROPUERTO J. LIBRETA 00512012001 AASANA CENTRAL-OFICINA NACIONAL CENTRO 96 VALOR 24/0472020"/>
    <m/>
    <m/>
    <m/>
    <m/>
    <n v="227572.56"/>
    <n v="0"/>
    <n v="1561147.76"/>
    <n v="0"/>
    <s v="NO_CONCILIADO"/>
  </r>
  <r>
    <x v="1"/>
    <m/>
    <x v="1"/>
    <x v="61"/>
    <s v="RVL"/>
    <n v="19956"/>
    <m/>
    <s v="AJUSTE COMPLEMENTARIO POR REVALORIZACION SALDOS DE ACTIVOS DE RESERVA Y OBLIGACIONES MONEDA EXTRANJERA (DOLARES) Saldo MO = -484079609.28 ;Bs/Mo: 6.86000000000 ;Saldo Bs: -3320786119.67"/>
    <m/>
    <m/>
    <m/>
    <m/>
    <n v="0"/>
    <n v="0"/>
    <n v="0.01"/>
    <n v="0"/>
    <s v="NO_CONCILIADO"/>
  </r>
  <r>
    <x v="0"/>
    <m/>
    <x v="0"/>
    <x v="62"/>
    <s v="CRV"/>
    <n v="4677"/>
    <m/>
    <s v="COMPLEMENTO A NUESTRA OPERACIÓN N° L-0004673 DE FECHA 21-04-2020, REGISTRO DE LA COMPRA DE DEG PARA EL PAGO DE LA COMISION AL FMI POR EL PRESTAMO IFR SEGUN MENSAJE SWIFT N° 4923 DE FECHA 23-04-2020 LIBRETA N°00099021001 TGN-RECURSOS ORDINARIOS DOLARES AMERICANOS"/>
    <m/>
    <m/>
    <m/>
    <m/>
    <n v="0"/>
    <n v="5284"/>
    <n v="0"/>
    <n v="36248.239999999998"/>
    <s v="NO_CONCILIADO"/>
  </r>
  <r>
    <x v="1"/>
    <m/>
    <x v="1"/>
    <x v="62"/>
    <s v="RVL"/>
    <n v="19960"/>
    <m/>
    <s v="AJUSTE COMPLEMENTARIO POR REVALORIZACION SALDOS DE ACTIVOS DE RESERVA Y OBLIGACIONES MONEDA EXTRANJERA (DOLARES) Saldo MO = -483565661.68 ;Bs/Mo: 6.86000000000 ;Saldo Bs: -3317260439.13"/>
    <m/>
    <m/>
    <m/>
    <m/>
    <n v="0"/>
    <n v="0"/>
    <n v="0.01"/>
    <n v="0"/>
    <s v="NO_CONCILIADO"/>
  </r>
  <r>
    <x v="8"/>
    <m/>
    <x v="8"/>
    <x v="63"/>
    <s v="CVD"/>
    <n v="1311977"/>
    <m/>
    <s v="COBRO COSTOS DE PAPELERIA POR REGULARIZACION DE TRANSFERENCIA DEL EXTERIOR POR ORDEN DE SKY LEASE INC LIB. 00512012001 AASANA CENTRAL-OFICINA NACIONAL"/>
    <m/>
    <m/>
    <m/>
    <m/>
    <n v="7.29"/>
    <n v="0"/>
    <n v="50.01"/>
    <n v="0"/>
    <s v="NO_CONCILIADO"/>
  </r>
  <r>
    <x v="8"/>
    <m/>
    <x v="8"/>
    <x v="63"/>
    <s v="COB"/>
    <n v="982820"/>
    <m/>
    <s v="'COBRO DE UTILES DE ESCRITORIO POR´||EN COMPLEMENTO A COMPROBANTE S-982816 DE LA FECHA REF:ABONO A FAVOR DE AASANA LIBRETA 00512012001 AASANA CENTRAL-OFICINA NACIONAL (COBRO UTILES DE ESCRITORIO)"/>
    <m/>
    <m/>
    <m/>
    <m/>
    <n v="7.29"/>
    <n v="0"/>
    <n v="50.01"/>
    <n v="0"/>
    <s v="NO_CONCILIADO"/>
  </r>
  <r>
    <x v="1"/>
    <m/>
    <x v="1"/>
    <x v="63"/>
    <s v="RVL"/>
    <n v="19974"/>
    <m/>
    <s v="AJUSTE COMPLEMENTARIO POR REVALORIZACION SALDOS DE ACTIVOS DE RESERVA Y OBLIGACIONES MONEDA EXTRANJERA (DOLARES) Saldo MO = -469696368.96 ;Bs/Mo: 6.86000000000 ;Saldo Bs: -3222117091.05"/>
    <m/>
    <m/>
    <m/>
    <m/>
    <n v="0"/>
    <n v="0"/>
    <n v="0"/>
    <n v="0.02"/>
    <s v="NO_CONCILIADO"/>
  </r>
  <r>
    <x v="4"/>
    <m/>
    <x v="4"/>
    <x v="64"/>
    <s v="CRV"/>
    <n v="982880"/>
    <m/>
    <s v="'TRANSFERENCIA'||RECIBIDA DEL EXTERIOR SEGÚN MENSAJES SWIFT NOS. 5119-5120 (REM.EXT.) DE FECHA 04-05-2020 POR DESEMBOLSO DE FONPLATA PRÉSTAMO BOL 32/20218 ETAPA I LIBRETA N° 00287104324 FPS - U$ - PIU II"/>
    <m/>
    <m/>
    <m/>
    <m/>
    <n v="0"/>
    <n v="3500000"/>
    <n v="0"/>
    <n v="24010000"/>
    <s v="NO_CONCILIADO"/>
  </r>
  <r>
    <x v="8"/>
    <m/>
    <x v="8"/>
    <x v="64"/>
    <s v="COB"/>
    <n v="982879"/>
    <m/>
    <s v="'COBRO DE UTILES DE ESCRITORIO POR´||COMPLEMENTO A COMPROBANTE S-0982881 DE LA FECHA REF:ABONO DEL EXTERIOR LIBRETA 00512012001 AASANA CENTRAL-OFICINA NACIONAL (UTILES DE ESCRITORIO)"/>
    <m/>
    <m/>
    <m/>
    <m/>
    <n v="7.29"/>
    <n v="0"/>
    <n v="50.01"/>
    <n v="0"/>
    <s v="NO_CONCILIADO"/>
  </r>
  <r>
    <x v="1"/>
    <m/>
    <x v="1"/>
    <x v="64"/>
    <s v="RVL"/>
    <n v="19978"/>
    <m/>
    <s v="AJUSTE COMPLEMENTARIO POR REVALORIZACION SALDOS DE ACTIVOS DE RESERVA Y OBLIGACIONES MONEDA EXTRANJERA (DOLARES) Saldo MO = -469198462.87 ;Bs/Mo: 6.86000000000 ;Saldo Bs: -3218701455.30"/>
    <m/>
    <m/>
    <m/>
    <m/>
    <n v="0"/>
    <n v="0"/>
    <n v="0.01"/>
    <n v="0"/>
    <s v="NO_CONCILIADO"/>
  </r>
  <r>
    <x v="8"/>
    <m/>
    <x v="8"/>
    <x v="65"/>
    <s v="CVD"/>
    <n v="1313139"/>
    <m/>
    <s v="COBRO COSTOS DE PAPELERIA SEGUN TRANSFERENCIA DEL EXTERIOR POR ORDEN DE ATLAS AIR INC REF:YKYC 12-03-2020 LIB. 00512012001 AASANA CENTRAL-OFICINA NACIONAL"/>
    <m/>
    <m/>
    <m/>
    <m/>
    <n v="7.29"/>
    <n v="0"/>
    <n v="50.01"/>
    <n v="0"/>
    <s v="NO_CONCILIADO"/>
  </r>
  <r>
    <x v="8"/>
    <m/>
    <x v="8"/>
    <x v="65"/>
    <s v="CVD"/>
    <n v="1313142"/>
    <m/>
    <s v="COBRO COSTOS DE PAPELERIA SEGUN TRANSFERENCIA DEL EXTERIOR POR ORDEN DE UNITED AIRLINES INC REF:YKYC 46-03-2020 LIB. 00512012001 AASANA CENTRAL-OFICINA NACIONAL"/>
    <m/>
    <m/>
    <m/>
    <m/>
    <n v="7.29"/>
    <n v="0"/>
    <n v="50.01"/>
    <n v="0"/>
    <s v="NO_CONCILIADO"/>
  </r>
  <r>
    <x v="10"/>
    <m/>
    <x v="10"/>
    <x v="66"/>
    <s v="CRV"/>
    <n v="982992"/>
    <m/>
    <s v="'TRANSFERENCIA'||RECIBIDA DEL EXTERIOR SEGÚN MENSAJES SWIFT NOS. 5161-5162 (REM.EXT.) DE FECHA 05-05-2020 POR DESEMBOLSO DE IDA PRÉSTAMO 57120 PICAR 12-32 LIBRETA N° 00047137002 MDRYT-USD-PROY. INVERS. COMUN. AREAS RURALES CHU-LPZ-ORU-CBBA"/>
    <m/>
    <m/>
    <m/>
    <m/>
    <n v="0"/>
    <n v="1305300"/>
    <n v="0"/>
    <n v="8954358"/>
    <s v="NO_CONCILIADO"/>
  </r>
  <r>
    <x v="10"/>
    <m/>
    <x v="10"/>
    <x v="66"/>
    <s v="COB"/>
    <n v="982992"/>
    <m/>
    <s v="'TRANSFERENCIA'||RECIBIDA DEL EXTERIOR SEGÚN MENSAJES SWIFT NOS. 5161-5162 (REM.EXT.) DE FECHA 05-05-2020 POR DESEMBOLSO DE IDA PRÉSTAMO 57120 PICAR 12-32 LIB.N° 00047137002 MDRYT-USD-PROY. INVERS. COMUN. AREAS RURALES CHU-LPZ-ORU-CBBA REF.:UT.ESCRITORIO"/>
    <m/>
    <m/>
    <m/>
    <m/>
    <n v="7.29"/>
    <n v="0"/>
    <n v="50.01"/>
    <n v="0"/>
    <s v="NO_CONCILIADO"/>
  </r>
  <r>
    <x v="1"/>
    <m/>
    <x v="1"/>
    <x v="67"/>
    <s v="RVL"/>
    <n v="19991"/>
    <m/>
    <s v="AJUSTE COMPLEMENTARIO POR REVALORIZACION SALDOS DE ACTIVOS DE RESERVA Y OBLIGACIONES MONEDA EXTRANJERA (DOLARES) Saldo MO = -467101484.40 ;Bs/Mo: 6.86000000000 ;Saldo Bs: -3204316182.99"/>
    <m/>
    <m/>
    <m/>
    <m/>
    <n v="0"/>
    <n v="0"/>
    <n v="0.01"/>
    <n v="0"/>
    <s v="NO_CONCILIADO"/>
  </r>
  <r>
    <x v="0"/>
    <m/>
    <x v="0"/>
    <x v="68"/>
    <s v="NTI"/>
    <n v="13543"/>
    <m/>
    <s v="PAGO A CAF PRÉSTAMO CFA006843 VCTO. 11-05-2020 POR CUENTA DE TGN , NTI. 013543 VALOR 11-05-2020 CAPITAL USD 21.590,50 INTERESES USD 8.446,10 CTA. 5970 CUENTA UNICA DEL TESORO DOLARES AMERICANOS LIB. 00099021001"/>
    <m/>
    <m/>
    <m/>
    <m/>
    <n v="30036.6"/>
    <n v="0"/>
    <n v="206051.08"/>
    <n v="0"/>
    <s v="NO_CONCILIADO"/>
  </r>
  <r>
    <x v="8"/>
    <m/>
    <x v="8"/>
    <x v="68"/>
    <s v="CVD"/>
    <n v="1314786"/>
    <m/>
    <s v="COBRO COSTOS DE PAPELERIA SEGUN TRANSFERENCIA DEL EXTERIOR POR ORDEN DE EMES AIR S.A. REF:YKYC 24-03-2020 LIB. 00512012001 AASANA CENTRAL-OFICINA NACIONAL"/>
    <m/>
    <m/>
    <m/>
    <m/>
    <n v="7.29"/>
    <n v="0"/>
    <n v="50.01"/>
    <n v="0"/>
    <s v="NO_CONCILIADO"/>
  </r>
  <r>
    <x v="8"/>
    <m/>
    <x v="8"/>
    <x v="68"/>
    <s v="CVD"/>
    <n v="1314806"/>
    <m/>
    <s v="COBRO COSTOS DE PAPELERIA SEGUN TRANSFERENCIA DEL EXTERIOR POR ORDEN DE AEROVIAS DE MEXICO S.A. LIB. 00512012001 AASANA CENTRAL-OFICINA NACIONAL"/>
    <m/>
    <m/>
    <m/>
    <m/>
    <n v="7.29"/>
    <n v="0"/>
    <n v="50.01"/>
    <n v="0"/>
    <s v="NO_CONCILIADO"/>
  </r>
  <r>
    <x v="1"/>
    <m/>
    <x v="1"/>
    <x v="68"/>
    <s v="RVL"/>
    <n v="20000"/>
    <m/>
    <s v="AJUSTE COMPLEMENTARIO POR REVALORIZACION SALDOS DE ACTIVOS DE RESERVA Y OBLIGACIONES MONEDA EXTRANJERA (DOLARES) Saldo MO = -462558009.07 ;Bs/Mo: 6.86000000000 ;Saldo Bs: -3173147942.21"/>
    <m/>
    <m/>
    <m/>
    <m/>
    <n v="0"/>
    <n v="0"/>
    <n v="0"/>
    <n v="0.01"/>
    <s v="NO_CONCILIADO"/>
  </r>
  <r>
    <x v="8"/>
    <m/>
    <x v="8"/>
    <x v="69"/>
    <s v="CVD"/>
    <n v="1315230"/>
    <m/>
    <s v="COBRO COSTOS DE PAPELERIA SEGUN TRANSFERENCIA DEL EXTERIOR POR ORDEN DE LAN ARGENINA AEREO 2000 S.A. LIB. 00512012001 AASANA CENTRAL-OFICINA NACIONAL"/>
    <m/>
    <m/>
    <m/>
    <m/>
    <n v="7.29"/>
    <n v="0"/>
    <n v="50.01"/>
    <n v="0"/>
    <s v="NO_CONCILIADO"/>
  </r>
  <r>
    <x v="1"/>
    <m/>
    <x v="1"/>
    <x v="69"/>
    <s v="RVL"/>
    <n v="20005"/>
    <m/>
    <s v="AJUSTE COMPLEMENTARIO POR REVALORIZACION SALDOS DE ACTIVOS DE RESERVA Y OBLIGACIONES MONEDA EXTRANJERA (DOLARES) Saldo MO = -458451489.94 ;Bs/Mo: 6.86000000000 ;Saldo Bs: -3144977221.00"/>
    <m/>
    <m/>
    <m/>
    <m/>
    <n v="0"/>
    <n v="0"/>
    <n v="0.01"/>
    <n v="0"/>
    <s v="NO_CONCILIADO"/>
  </r>
  <r>
    <x v="0"/>
    <m/>
    <x v="0"/>
    <x v="70"/>
    <s v="CRV"/>
    <n v="983462"/>
    <m/>
    <s v="||PAGO PRÉSTAMO 1020/SF-BO VCTO. 13-05-2020 POR CUENTA DEL BANCO DE DESARROLLLO PRODUCTIVO SEGUN COD. LIQ. 013535 DE FECHA 11-05-2020 Y NOTA MEFP/VTCP/DGCP/UODP-1167/2013 DE FECHA 12-11-2013. VALOR 13-05-2020 LIB. 00099021001 CTA. 5970 CUENTA UNICA DEL TESORO EN DOLARES AMERICANOS"/>
    <m/>
    <m/>
    <m/>
    <m/>
    <n v="0"/>
    <n v="5918.75"/>
    <n v="0"/>
    <n v="40602.629999999997"/>
    <s v="NO_CONCILIADO"/>
  </r>
  <r>
    <x v="0"/>
    <m/>
    <x v="0"/>
    <x v="70"/>
    <s v="DEV"/>
    <n v="983477"/>
    <m/>
    <s v="||TRANSFERENCIA DE FONDOS SG NOTA MEFP/VTCP/DGCP/UODP/905/2019 DE FECHA 25-09-2019 MIN.DE ECONOMIA Y FINANZAS REF:PAGO CUSTODIO CORRESPONDIENTE 4TO TRIMESTRE DE 2019 FACTURA NO.1050314 LIBRETA 00099021001 TGN RECURSOS ORDINARIOS DOLARES AMERICANOS"/>
    <m/>
    <m/>
    <m/>
    <m/>
    <n v="112.77"/>
    <n v="0"/>
    <n v="773.6"/>
    <n v="0"/>
    <s v="NO_CONCILIADO"/>
  </r>
  <r>
    <x v="1"/>
    <m/>
    <x v="1"/>
    <x v="70"/>
    <s v="RVL"/>
    <n v="20009"/>
    <m/>
    <s v="AJUSTE COMPLEMENTARIO POR REVALORIZACION SALDOS DE ACTIVOS DE RESERVA Y OBLIGACIONES MONEDA EXTRANJERA (DOLARES) Saldo MO = -448070895.80 ;Bs/Mo: 6.86000000000 ;Saldo Bs: -3073766345.20"/>
    <m/>
    <m/>
    <m/>
    <m/>
    <n v="0"/>
    <n v="0"/>
    <n v="0.01"/>
    <n v="0"/>
    <s v="NO_CONCILIADO"/>
  </r>
  <r>
    <x v="1"/>
    <m/>
    <x v="1"/>
    <x v="71"/>
    <s v="RVL"/>
    <n v="20013"/>
    <m/>
    <s v="AJUSTE COMPLEMENTARIO POR REVALORIZACION SALDOS DE ACTIVOS DE RESERVA Y OBLIGACIONES MONEDA EXTRANJERA (DOLARES) Saldo MO = -448086551.04 ;Bs/Mo: 6.86000000000 ;Saldo Bs: -3073873740.14"/>
    <m/>
    <m/>
    <m/>
    <m/>
    <n v="0"/>
    <n v="0"/>
    <n v="0.01"/>
    <n v="0"/>
    <s v="NO_CONCILIADO"/>
  </r>
  <r>
    <x v="8"/>
    <m/>
    <x v="8"/>
    <x v="72"/>
    <s v="CVD"/>
    <n v="1316626"/>
    <m/>
    <s v="COBRO COSTOS DE PAPELERIA POR REGULARIZACION DE TRANSFERENCIA DEL EXTERIOR POR ORDEN DE WESTERN GLOBAL AIRLINES LLC LIB. 00512012001 AASANA CENTRAL-OFICINA NACIONAL"/>
    <m/>
    <m/>
    <m/>
    <m/>
    <n v="7.29"/>
    <n v="0"/>
    <n v="50.01"/>
    <n v="0"/>
    <s v="NO_CONCILIADO"/>
  </r>
  <r>
    <x v="8"/>
    <m/>
    <x v="8"/>
    <x v="72"/>
    <s v="CVD"/>
    <n v="1316624"/>
    <m/>
    <s v="COBRO COSTOS DE PAPELERIA POR REGULARIZACION DE TRANSFERENCIA DEL EXTERIOR POR ORDEN DE KLM ROYAL DUCH AIRLINES THE NETHERLANDS LIB. 00512012001 AASANA CENTRAL-OFICINA NACIONAL"/>
    <m/>
    <m/>
    <m/>
    <m/>
    <n v="7.29"/>
    <n v="0"/>
    <n v="50.01"/>
    <n v="0"/>
    <s v="NO_CONCILIADO"/>
  </r>
  <r>
    <x v="1"/>
    <m/>
    <x v="1"/>
    <x v="72"/>
    <s v="CRV"/>
    <n v="983520"/>
    <m/>
    <s v="||REGULARIZACION DEL COMPROBANTE S-981155 DEL 23/3/2020 POR PAGO A BID PTMO. 709-SF-BO VCTO. 24-03-2020 POR CUENTA DE YPFB TRANSPORTE LIB. 00099021001 TGN-RECURSOS ORDINARIOS DOLARES AMERICANOS - ALIVIO MDRI"/>
    <m/>
    <m/>
    <m/>
    <m/>
    <n v="0"/>
    <n v="675720.91"/>
    <n v="0"/>
    <n v="4635445.4400000004"/>
    <s v="NO_CONCILIADO"/>
  </r>
  <r>
    <x v="1"/>
    <m/>
    <x v="1"/>
    <x v="72"/>
    <s v="RVL"/>
    <n v="20017"/>
    <m/>
    <s v="AJUSTE COMPLEMENTARIO POR REVALORIZACION SALDOS DE ACTIVOS DE RESERVA Y OBLIGACIONES MONEDA EXTRANJERA (DOLARES) Saldo MO = -442533897.56 ;Bs/Mo: 6.86000000000 ;Saldo Bs: -3035782537.27"/>
    <m/>
    <m/>
    <m/>
    <m/>
    <n v="0"/>
    <n v="0"/>
    <n v="0.01"/>
    <n v="0"/>
    <s v="NO_CONCILIADO"/>
  </r>
  <r>
    <x v="8"/>
    <m/>
    <x v="8"/>
    <x v="73"/>
    <s v="CVD"/>
    <n v="1317391"/>
    <m/>
    <s v="COBRO COSTOS DE PAPELERIA SEGUN TRANSFERENCIA DEL EXTERIOR POR ORDEN DE CUBANA DE AVIACION S.A. REF.NPTA DE DEBITO YKYC 21-03-2020 LIB. 00512012001 AASANA CENTRAL-OFICINA NACIONAL"/>
    <m/>
    <m/>
    <m/>
    <m/>
    <n v="7.29"/>
    <n v="0"/>
    <n v="50.01"/>
    <n v="0"/>
    <s v="NO_CONCILIADO"/>
  </r>
  <r>
    <x v="9"/>
    <m/>
    <x v="9"/>
    <x v="74"/>
    <s v="CRV"/>
    <n v="1317963"/>
    <m/>
    <s v="REGULARIZACION DE TRANSFERENCIA DEL EXTERIOR SEGUN SWIFT NO.2897 DE FECHA 19/05/2020 ORDENANTE: CONSULADO DE BOLIVIA EN ARICA LIB. 00099021001 TGN-RECURSOS ORDINARIOS-DOLARES AMERICANOS (5970)"/>
    <m/>
    <m/>
    <m/>
    <m/>
    <n v="0"/>
    <n v="2954"/>
    <n v="0"/>
    <n v="20264.439999999999"/>
    <s v="NO_CONCILIADO"/>
  </r>
  <r>
    <x v="9"/>
    <m/>
    <x v="9"/>
    <x v="74"/>
    <s v="CVD"/>
    <n v="1317964"/>
    <m/>
    <s v="COBRO COSTOS DE PAPELERIA POR REGULARIZACION DE TRANSFERENCIA DEL EXTERIOR POR ORDEN DE CONSULADO DE BOLIVIA EN ARICA LIB. 00099021001 TGN-RECURSOS ORDINARIOS-DOLARES AMERICANOS (5970)"/>
    <m/>
    <m/>
    <m/>
    <m/>
    <n v="7.29"/>
    <n v="0"/>
    <n v="50.01"/>
    <n v="0"/>
    <s v="NO_CONCILIADO"/>
  </r>
  <r>
    <x v="0"/>
    <m/>
    <x v="0"/>
    <x v="74"/>
    <s v="NTI"/>
    <n v="13560"/>
    <m/>
    <s v="||PAGO AL BID PRESTAMO 17-CD-BO VCTO. 17-05-2020 POR CUENTA DEL TGN SEGUN COD LIQ. 13560 DE FECHA 18-05-2020, VALOR 19-05.2020 CAPITAL CAD 21.212,53 INTERESES CAD 212,01 EQUIVALENTES EN USD 15.727,90 LIBRETA N° 00099021001 CTA. 5970 CUENTA UNICA DEL TESORO EN DOLARES AMERICANOS"/>
    <m/>
    <m/>
    <m/>
    <m/>
    <n v="15727.9"/>
    <n v="0"/>
    <n v="107893.39"/>
    <n v="0"/>
    <s v="NO_CONCILIADO"/>
  </r>
  <r>
    <x v="8"/>
    <m/>
    <x v="8"/>
    <x v="75"/>
    <s v="COB"/>
    <n v="983628"/>
    <m/>
    <s v="||REGULARIZACIÓN DE NUESTRA OPERACIÓN NRO. 0983575 DE F. 19/05/2020 EN ATENCIÓN A CORREOS ELECTRONICOS DE LA DGAC Y AASANA. DEBITO DE LA LIBRETA 00512012001 AASANA CENTRAL-OFICINA CENTRAL; COBRO UTILES DE ESCRITORIO."/>
    <m/>
    <m/>
    <m/>
    <m/>
    <n v="7.29"/>
    <n v="0"/>
    <n v="50.01"/>
    <n v="0"/>
    <s v="NO_CONCILIADO"/>
  </r>
  <r>
    <x v="8"/>
    <m/>
    <x v="8"/>
    <x v="75"/>
    <s v="CVD"/>
    <n v="1318703"/>
    <m/>
    <s v="COBRO COSTOS DE PAPELERIA SEGUN TRANSFERENCIA DEL EXTERIOR POR ORDEN DE CARGO LUX AIRLINES INT S A FINANCE LIB. 00512012001 AASANA CENTRAL-OFICINA NACIONAL"/>
    <m/>
    <m/>
    <m/>
    <m/>
    <n v="7.29"/>
    <n v="0"/>
    <n v="50.01"/>
    <n v="0"/>
    <s v="NO_CONCILIADO"/>
  </r>
  <r>
    <x v="1"/>
    <m/>
    <x v="1"/>
    <x v="75"/>
    <s v="RVL"/>
    <n v="20030"/>
    <m/>
    <s v="AJUSTE COMPLEMENTARIO POR REVALORIZACION SALDOS DE ACTIVOS DE RESERVA Y OBLIGACIONES MONEDA EXTRANJERA (DOLARES) Saldo MO = -433780814.37 ;Bs/Mo: 6.86000000000 ;Saldo Bs: -2975736386.56"/>
    <m/>
    <m/>
    <m/>
    <m/>
    <n v="0"/>
    <n v="0"/>
    <n v="0"/>
    <n v="0.02"/>
    <s v="NO_CONCILIADO"/>
  </r>
  <r>
    <x v="8"/>
    <m/>
    <x v="8"/>
    <x v="76"/>
    <s v="COB"/>
    <n v="983648"/>
    <m/>
    <s v="||REGULARIZACIÓN DE NUESTRA OPERACIÓN NRO. 0983632 DE F. 20/05/2020 EN ATENCIÓN A CORREOS ELECTRÓNICOS DE LA DGAC Y AASANA. DEBITO DE LA LIBRETA 00512012001 AASANA CENTRAL-OFICINA CENTRAL; COBRO UTILES DE ESCRITORIO."/>
    <m/>
    <m/>
    <m/>
    <m/>
    <n v="7.29"/>
    <n v="0"/>
    <n v="50.01"/>
    <n v="0"/>
    <s v="NO_CONCILIADO"/>
  </r>
  <r>
    <x v="1"/>
    <m/>
    <x v="1"/>
    <x v="76"/>
    <s v="CRV"/>
    <n v="1319176"/>
    <m/>
    <s v="REGULARIZACION DE TRANSFERENCIA DEL EXTERIOR SEGUN SWIFT NO.5446 DE FECHA 21/05/2020 ORDENANTE: EMBAJADA DE BOLIVIA BRASILIA-BRASIL LIB. 00099021001 TGN-RECURSOS ORDINARIOS-DOLARES AMERICANOS (5970)"/>
    <m/>
    <m/>
    <m/>
    <m/>
    <n v="0"/>
    <n v="2029.62"/>
    <n v="0"/>
    <n v="13923.19"/>
    <s v="NO_CONCILIADO"/>
  </r>
  <r>
    <x v="1"/>
    <m/>
    <x v="1"/>
    <x v="76"/>
    <s v="CVD"/>
    <n v="1319177"/>
    <m/>
    <s v="COBRO COSTOS DE PAPELERIA POR REGULARIZACION DE TRANSFERENCIA DEL EXTERIOR POR ORDEN DE EMBAJADA DE BOLIVIA BRASILIA-BRASIL LIB. 00099021001 TGN-RECURSOS ORDINARIOS-DOLARES AMERICANOS (5970)"/>
    <m/>
    <m/>
    <m/>
    <m/>
    <n v="7.29"/>
    <n v="0"/>
    <n v="50.01"/>
    <n v="0"/>
    <s v="NO_CONCILIADO"/>
  </r>
  <r>
    <x v="8"/>
    <m/>
    <x v="8"/>
    <x v="76"/>
    <s v="CVD"/>
    <n v="1319102"/>
    <m/>
    <s v="COBRO COSTOS DE PAPELERIA SEGUN TRANSFERENCIA DEL EXTERIOR POR ORDEN DE SERVICIOS AEROS REGIONAL REGAIR S.A. REF.PAGO DE SERVICIOS LIB. 00512012001 AASANA CENTRAL-OFICINA NACIONAL"/>
    <m/>
    <m/>
    <m/>
    <m/>
    <n v="7.29"/>
    <n v="0"/>
    <n v="50.01"/>
    <n v="0"/>
    <s v="NO_CONCILIADO"/>
  </r>
  <r>
    <x v="1"/>
    <m/>
    <x v="1"/>
    <x v="76"/>
    <s v="RVL"/>
    <n v="20034"/>
    <m/>
    <s v="AJUSTE COMPLEMENTARIO POR REVALORIZACION SALDOS DE ACTIVOS DE RESERVA Y OBLIGACIONES MONEDA EXTRANJERA (DOLARES) Saldo MO = -433720371.55 ;Bs/Mo: 6.86000000000 ;Saldo Bs: -2975321748.82"/>
    <m/>
    <m/>
    <m/>
    <m/>
    <n v="0"/>
    <n v="0"/>
    <n v="0"/>
    <n v="0.01"/>
    <s v="NO_CONCILIADO"/>
  </r>
  <r>
    <x v="0"/>
    <m/>
    <x v="0"/>
    <x v="77"/>
    <s v="NTI"/>
    <n v="983601"/>
    <m/>
    <s v="Comprobante revertido Nro. 1-S-0983601 - Por error en la información enviada por el banquero LIBRETA N° 00099021001 CTA. 5970 CUENTA UNICA DEL TESORO EN DOLARES AMERICANOS"/>
    <m/>
    <m/>
    <m/>
    <m/>
    <n v="0"/>
    <n v="15727.9"/>
    <n v="0"/>
    <n v="107893.39"/>
    <s v="NO_CONCILIADO"/>
  </r>
  <r>
    <x v="0"/>
    <m/>
    <x v="0"/>
    <x v="77"/>
    <s v="NTI"/>
    <n v="13560"/>
    <m/>
    <s v="||PAGO AL BID PRESTAMO 17-CD-BO VCTO. 17-05-2020 POR CUENTA DEL TGN SEGUN NOTA COD LIQ. 13560 DE FECHA 15-04-2020, VALOR 19-05.2020 CAPITAL CAD 21.212,53 INTERESES CAD 212,01 EQUIVALENTES A USD 15.633,79 LIBRETA N° 00099021001 CTA. 5970 CUENTA UNICA DEL TESORO EN DOLARES AMERICANOS"/>
    <m/>
    <m/>
    <m/>
    <m/>
    <n v="15633.79"/>
    <n v="0"/>
    <n v="107247.8"/>
    <n v="0"/>
    <s v="NO_CONCILIADO"/>
  </r>
  <r>
    <x v="1"/>
    <m/>
    <x v="1"/>
    <x v="77"/>
    <s v="RVL"/>
    <n v="20042"/>
    <m/>
    <s v="AJUSTE COMPLEMENTARIO POR REVALORIZACION SALDOS DE ACTIVOS DE RESERVA Y OBLIGACIONES MONEDA EXTRANJERA (DOLARES) Saldo MO = -432694230.22 ;Bs/Mo: 6.86000000000 ;Saldo Bs: -2968282419.29"/>
    <m/>
    <m/>
    <m/>
    <m/>
    <n v="0"/>
    <n v="0"/>
    <n v="0"/>
    <n v="0.02"/>
    <s v="NO_CONCILIADO"/>
  </r>
  <r>
    <x v="0"/>
    <m/>
    <x v="0"/>
    <x v="78"/>
    <s v="NTI"/>
    <n v="13495"/>
    <m/>
    <s v="PAGO A BID PRÉSTAMO 2880/BL-BO VCTO. 25-05-2020 POR CUENTA DE TGN , NTI. 013495 VALOR 26-05-2020 COMISIONES USD 9.188,38 CTA. 5970 CUENTA UNICA DEL TESORO DOLARES AMERICANOS LIB. 00099021001"/>
    <m/>
    <m/>
    <m/>
    <m/>
    <n v="9188.3799999999992"/>
    <n v="0"/>
    <n v="63032.29"/>
    <n v="0"/>
    <s v="NO_CONCILIADO"/>
  </r>
  <r>
    <x v="8"/>
    <m/>
    <x v="8"/>
    <x v="78"/>
    <s v="COB"/>
    <n v="983826"/>
    <m/>
    <s v="||REGULARIZACIÓN DE NUESTRA OPERACIÓN NRO. 0983780 DE F. 25/05/2020 EN ATENCIÓN A CORREOS ELECTRÓNICOS DE LA DGAC Y AASANA. DEBITO DE LA LIBRETA 00512012001 AASANA CENTRAL-OFICINA CENTRAL; COBRO UTILES DE ESCRITORIO."/>
    <m/>
    <m/>
    <m/>
    <m/>
    <n v="7.29"/>
    <n v="0"/>
    <n v="50.01"/>
    <n v="0"/>
    <s v="NO_CONCILIADO"/>
  </r>
  <r>
    <x v="1"/>
    <m/>
    <x v="1"/>
    <x v="78"/>
    <s v="RVL"/>
    <n v="20046"/>
    <m/>
    <s v="AJUSTE COMPLEMENTARIO POR REVALORIZACION SALDOS DE ACTIVOS DE RESERVA Y OBLIGACIONES MONEDA EXTRANJERA (DOLARES) Saldo MO = -424060268.92 ;Bs/Mo: 6.86000000000 ;Saldo Bs: -2909053444.83"/>
    <m/>
    <m/>
    <m/>
    <m/>
    <n v="0"/>
    <n v="0"/>
    <n v="0.04"/>
    <n v="0"/>
    <s v="NO_CONCILIADO"/>
  </r>
  <r>
    <x v="1"/>
    <m/>
    <x v="1"/>
    <x v="79"/>
    <s v="RVL"/>
    <n v="20051"/>
    <m/>
    <s v="AJUSTE COMPLEMENTARIO POR REVALORIZACION SALDOS DE ACTIVOS DE RESERVA Y OBLIGACIONES MONEDA EXTRANJERA (DOLARES) Saldo MO = -422243961.73 ;Bs/Mo: 6.86000000000 ;Saldo Bs: -2896593577.45"/>
    <m/>
    <m/>
    <m/>
    <m/>
    <n v="0"/>
    <n v="0"/>
    <n v="0"/>
    <n v="0.02"/>
    <s v="NO_CONCILIADO"/>
  </r>
  <r>
    <x v="4"/>
    <m/>
    <x v="4"/>
    <x v="80"/>
    <s v="CRV"/>
    <n v="1321573"/>
    <m/>
    <s v="TRANSFERENCIA RECIBIDA DEL EXTERIOR SEGÚN MENSAJES SWIFT Nos. 5822-5821 (REM.EXT.) DE FECHA 28-05-2020 POR DESEMBOLSO DE IDA PRÉSTAMO TF-16083 RES.CLIM.BOL-PROY.INT.CUENCAS LIBRETA N° 00287104318 FPS-U$-PPCR AIF TF016083"/>
    <m/>
    <m/>
    <m/>
    <m/>
    <n v="0"/>
    <n v="765513.94"/>
    <n v="0"/>
    <n v="5251425.63"/>
    <s v="NO_CONCILIADO"/>
  </r>
  <r>
    <x v="0"/>
    <m/>
    <x v="0"/>
    <x v="80"/>
    <s v="NTI"/>
    <n v="13566"/>
    <m/>
    <s v="PAGO A FONPLATA PRÉSTAMO BOL 28/2016 VCTO. 28-05-2020 POR CUENTA DE TGN , NTI. 013566 VALOR 28-05-2020 CAPITAL USD 344.458,07 INTERESES USD 129.589,59 COMISIONES USD 8.147,28 CTA. 5970 CUENTA UNICA DEL TESORO DOLARES AMERICANOS LIB. 00099021001"/>
    <m/>
    <m/>
    <m/>
    <m/>
    <n v="482194.94"/>
    <n v="0"/>
    <n v="3307857.29"/>
    <n v="0"/>
    <s v="NO_CONCILIADO"/>
  </r>
  <r>
    <x v="8"/>
    <m/>
    <x v="8"/>
    <x v="80"/>
    <s v="CVD"/>
    <n v="1321828"/>
    <m/>
    <s v="COBRO COSTOS DE PAPELERIA SEGUN TRANSFERENCIA DEL EXTERIOR POR ORDEN DE BOEING DIGITAL SOLUTIONS INC LIB. 00512012001 AASANA CENTRAL-OFICINA NACIONAL"/>
    <m/>
    <m/>
    <m/>
    <m/>
    <n v="7.29"/>
    <n v="0"/>
    <n v="50.01"/>
    <n v="0"/>
    <s v="NO_CONCILIADO"/>
  </r>
  <r>
    <x v="1"/>
    <m/>
    <x v="1"/>
    <x v="81"/>
    <s v="RVL"/>
    <n v="20059"/>
    <m/>
    <s v="AJUSTE COMPLEMENTARIO POR REVALORIZACION SALDOS DE ACTIVOS DE RESERVA Y OBLIGACIONES MONEDA EXTRANJERA (DOLARES) Saldo MO = -395883563.15 ;Bs/Mo: 6.86000000000 ;Saldo Bs: -2715761243.22"/>
    <m/>
    <m/>
    <m/>
    <m/>
    <n v="0"/>
    <n v="0"/>
    <n v="0.01"/>
    <n v="0"/>
    <s v="NO_CONCILIADO"/>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
  <r>
    <x v="0"/>
    <n v="1"/>
    <x v="0"/>
    <n v="0"/>
    <n v="0"/>
    <n v="394448.37"/>
    <n v="0"/>
    <n v="394448.37"/>
  </r>
  <r>
    <x v="1"/>
    <n v="1"/>
    <x v="1"/>
    <n v="0"/>
    <n v="0"/>
    <n v="2778547.34"/>
    <n v="0"/>
    <n v="2778547.34"/>
  </r>
  <r>
    <x v="1"/>
    <n v="2"/>
    <x v="1"/>
    <n v="0"/>
    <n v="0"/>
    <n v="353530"/>
    <n v="0"/>
    <n v="353530"/>
  </r>
  <r>
    <x v="1"/>
    <n v="3"/>
    <x v="1"/>
    <n v="0"/>
    <n v="0"/>
    <n v="763285.04999999981"/>
    <n v="0"/>
    <n v="763285.04999999981"/>
  </r>
  <r>
    <x v="1"/>
    <n v="4"/>
    <x v="1"/>
    <n v="0"/>
    <n v="0"/>
    <n v="533298.16999999993"/>
    <n v="0"/>
    <n v="533298.16999999993"/>
  </r>
  <r>
    <x v="1"/>
    <n v="5"/>
    <x v="1"/>
    <n v="0"/>
    <n v="0"/>
    <n v="914635.25"/>
    <n v="0"/>
    <n v="914635.25"/>
  </r>
  <r>
    <x v="2"/>
    <n v="5"/>
    <x v="2"/>
    <n v="4975"/>
    <n v="0"/>
    <n v="0"/>
    <n v="0"/>
    <n v="4975"/>
  </r>
  <r>
    <x v="2"/>
    <n v="17"/>
    <x v="2"/>
    <n v="50"/>
    <n v="0"/>
    <n v="0"/>
    <n v="0"/>
    <n v="50"/>
  </r>
  <r>
    <x v="3"/>
    <n v="4"/>
    <x v="3"/>
    <n v="3063652.1"/>
    <n v="0"/>
    <n v="0"/>
    <n v="0"/>
    <n v="3063652.1"/>
  </r>
  <r>
    <x v="4"/>
    <n v="2"/>
    <x v="4"/>
    <n v="9367362.1100000013"/>
    <n v="0"/>
    <n v="1050259.7399999998"/>
    <n v="0"/>
    <n v="10417621.850000001"/>
  </r>
  <r>
    <x v="5"/>
    <n v="1"/>
    <x v="5"/>
    <n v="0"/>
    <n v="0"/>
    <n v="70"/>
    <n v="0"/>
    <n v="70"/>
  </r>
  <r>
    <x v="5"/>
    <n v="26"/>
    <x v="5"/>
    <n v="0"/>
    <n v="0"/>
    <n v="146953.25"/>
    <n v="0"/>
    <n v="146953.25"/>
  </r>
  <r>
    <x v="6"/>
    <n v="1"/>
    <x v="6"/>
    <n v="0"/>
    <n v="0"/>
    <n v="1016"/>
    <n v="0"/>
    <n v="1016"/>
  </r>
  <r>
    <x v="7"/>
    <n v="2"/>
    <x v="7"/>
    <n v="0"/>
    <n v="0"/>
    <n v="5220"/>
    <n v="0"/>
    <n v="5220"/>
  </r>
  <r>
    <x v="8"/>
    <n v="1"/>
    <x v="8"/>
    <n v="15636"/>
    <n v="0"/>
    <n v="0"/>
    <n v="0"/>
    <n v="15636"/>
  </r>
  <r>
    <x v="9"/>
    <n v="1"/>
    <x v="9"/>
    <n v="916.84"/>
    <n v="0"/>
    <n v="0"/>
    <n v="0"/>
    <n v="916.84"/>
  </r>
  <r>
    <x v="10"/>
    <n v="1"/>
    <x v="10"/>
    <n v="2100000"/>
    <n v="0"/>
    <n v="0"/>
    <n v="0"/>
    <n v="2100000"/>
  </r>
  <r>
    <x v="10"/>
    <n v="3"/>
    <x v="10"/>
    <n v="564670.78"/>
    <n v="0"/>
    <n v="0"/>
    <n v="0"/>
    <n v="564670.78"/>
  </r>
  <r>
    <x v="10"/>
    <n v="16"/>
    <x v="10"/>
    <n v="0"/>
    <n v="0"/>
    <n v="4620"/>
    <n v="0"/>
    <n v="4620"/>
  </r>
  <r>
    <x v="11"/>
    <n v="2"/>
    <x v="11"/>
    <n v="712353234.82000005"/>
    <n v="0"/>
    <n v="0"/>
    <n v="0"/>
    <n v="712353234.82000005"/>
  </r>
  <r>
    <x v="12"/>
    <n v="1"/>
    <x v="12"/>
    <n v="0"/>
    <n v="0"/>
    <n v="0"/>
    <n v="674043.5"/>
    <n v="674043.5"/>
  </r>
  <r>
    <x v="13"/>
    <n v="1"/>
    <x v="13"/>
    <n v="0"/>
    <n v="0"/>
    <n v="0"/>
    <n v="1018439.94"/>
    <n v="1018439.94"/>
  </r>
  <r>
    <x v="14"/>
    <n v="1"/>
    <x v="14"/>
    <n v="0"/>
    <n v="0"/>
    <n v="0"/>
    <n v="1498252"/>
    <n v="1498252"/>
  </r>
  <r>
    <x v="15"/>
    <n v="1"/>
    <x v="15"/>
    <n v="0"/>
    <n v="0"/>
    <n v="0"/>
    <n v="130611.84"/>
    <n v="130611.84"/>
  </r>
  <r>
    <x v="16"/>
    <n v="1"/>
    <x v="16"/>
    <n v="0"/>
    <n v="0"/>
    <n v="0"/>
    <n v="33977"/>
    <n v="33977"/>
  </r>
  <r>
    <x v="17"/>
    <n v="1"/>
    <x v="17"/>
    <n v="0"/>
    <n v="0"/>
    <n v="0"/>
    <n v="2027405"/>
    <n v="2027405"/>
  </r>
  <r>
    <x v="18"/>
    <n v="1"/>
    <x v="18"/>
    <n v="0"/>
    <n v="0"/>
    <n v="0"/>
    <n v="59620560.960000001"/>
    <n v="59620560.960000001"/>
  </r>
  <r>
    <x v="19"/>
    <n v="1"/>
    <x v="19"/>
    <n v="0"/>
    <n v="0"/>
    <n v="0"/>
    <n v="849925.38999999966"/>
    <n v="849925.38999999966"/>
  </r>
  <r>
    <x v="20"/>
    <n v="1"/>
    <x v="20"/>
    <n v="0"/>
    <n v="0"/>
    <n v="0"/>
    <n v="778763"/>
    <n v="778763"/>
  </r>
  <r>
    <x v="21"/>
    <n v="1"/>
    <x v="21"/>
    <n v="0"/>
    <n v="0"/>
    <n v="0"/>
    <n v="50902948.030000001"/>
    <n v="50902948.030000001"/>
  </r>
  <r>
    <x v="22"/>
    <n v="1"/>
    <x v="22"/>
    <n v="0"/>
    <n v="0"/>
    <n v="0"/>
    <n v="442141.3600000001"/>
    <n v="442141.3600000001"/>
  </r>
  <r>
    <x v="23"/>
    <n v="1"/>
    <x v="23"/>
    <n v="10102645.189999999"/>
    <n v="0"/>
    <n v="0"/>
    <n v="0"/>
    <n v="10102645.189999999"/>
  </r>
  <r>
    <x v="24"/>
    <n v="1"/>
    <x v="24"/>
    <n v="3025322.1"/>
    <n v="0"/>
    <n v="0"/>
    <n v="0"/>
    <n v="3025322.1"/>
  </r>
  <r>
    <x v="25"/>
    <n v="1"/>
    <x v="25"/>
    <n v="0"/>
    <n v="0"/>
    <n v="0"/>
    <n v="4864173.7299999995"/>
    <n v="4864173.7299999995"/>
  </r>
  <r>
    <x v="26"/>
    <n v="1"/>
    <x v="26"/>
    <n v="0"/>
    <n v="0"/>
    <n v="0"/>
    <n v="77796.12"/>
    <n v="77796.12"/>
  </r>
  <r>
    <x v="27"/>
    <n v="2"/>
    <x v="27"/>
    <n v="0"/>
    <n v="0"/>
    <n v="0"/>
    <n v="7852.09"/>
    <n v="7852.09"/>
  </r>
  <r>
    <x v="28"/>
    <n v="1"/>
    <x v="28"/>
    <n v="499088.95"/>
    <n v="0"/>
    <n v="0"/>
    <n v="2548563"/>
    <n v="3047651.95"/>
  </r>
  <r>
    <x v="29"/>
    <n v="10"/>
    <x v="29"/>
    <n v="577"/>
    <n v="0"/>
    <n v="0"/>
    <n v="0"/>
    <n v="577"/>
  </r>
  <r>
    <x v="30"/>
    <n v="1"/>
    <x v="30"/>
    <n v="50565060.020000003"/>
    <n v="0"/>
    <n v="0"/>
    <n v="0"/>
    <n v="50565060.020000003"/>
  </r>
  <r>
    <x v="31"/>
    <n v="1"/>
    <x v="31"/>
    <n v="0"/>
    <n v="0"/>
    <n v="0"/>
    <n v="230"/>
    <n v="230"/>
  </r>
  <r>
    <x v="32"/>
    <n v="1"/>
    <x v="32"/>
    <n v="0"/>
    <n v="0"/>
    <n v="0"/>
    <n v="2651"/>
    <n v="2651"/>
  </r>
  <r>
    <x v="32"/>
    <n v="3"/>
    <x v="32"/>
    <n v="0"/>
    <n v="0"/>
    <n v="0"/>
    <n v="8837.9599999999991"/>
    <n v="8837.9599999999991"/>
  </r>
  <r>
    <x v="32"/>
    <n v="4"/>
    <x v="32"/>
    <n v="0"/>
    <n v="0"/>
    <n v="0"/>
    <n v="6722.4"/>
    <n v="6722.4"/>
  </r>
  <r>
    <x v="33"/>
    <n v="1"/>
    <x v="33"/>
    <n v="0"/>
    <n v="0"/>
    <n v="0"/>
    <n v="54951023.039999999"/>
    <n v="54951023.039999999"/>
  </r>
  <r>
    <x v="34"/>
    <n v="1"/>
    <x v="34"/>
    <n v="0"/>
    <n v="0"/>
    <n v="0"/>
    <n v="11553194.640000001"/>
    <n v="11553194.640000001"/>
  </r>
  <r>
    <x v="35"/>
    <n v="1"/>
    <x v="35"/>
    <n v="0"/>
    <n v="0"/>
    <n v="0"/>
    <n v="1000"/>
    <n v="1000"/>
  </r>
  <r>
    <x v="36"/>
    <n v="1"/>
    <x v="36"/>
    <n v="1634528"/>
    <n v="0"/>
    <n v="0"/>
    <n v="0"/>
    <n v="1634528"/>
  </r>
  <r>
    <x v="37"/>
    <n v="1"/>
    <x v="37"/>
    <n v="0"/>
    <n v="0"/>
    <n v="0"/>
    <n v="979666"/>
    <n v="979666"/>
  </r>
  <r>
    <x v="38"/>
    <n v="2"/>
    <x v="38"/>
    <n v="270"/>
    <n v="0"/>
    <n v="0"/>
    <n v="0"/>
    <n v="270"/>
  </r>
  <r>
    <x v="39"/>
    <n v="1"/>
    <x v="39"/>
    <n v="224635.86"/>
    <n v="0"/>
    <n v="0"/>
    <n v="0"/>
    <n v="224635.86"/>
  </r>
  <r>
    <x v="39"/>
    <n v="3"/>
    <x v="39"/>
    <n v="16038.26"/>
    <n v="0"/>
    <n v="0"/>
    <n v="0"/>
    <n v="16038.26"/>
  </r>
  <r>
    <x v="39"/>
    <n v="4"/>
    <x v="39"/>
    <n v="1108.5999999999999"/>
    <n v="0"/>
    <n v="0"/>
    <n v="0"/>
    <n v="1108.5999999999999"/>
  </r>
  <r>
    <x v="40"/>
    <n v="1"/>
    <x v="40"/>
    <n v="0"/>
    <n v="0"/>
    <n v="0"/>
    <n v="87210.21"/>
    <n v="87210.21"/>
  </r>
  <r>
    <x v="41"/>
    <n v="1"/>
    <x v="41"/>
    <n v="0"/>
    <n v="0"/>
    <n v="0"/>
    <n v="4869613.1000000006"/>
    <n v="4869613.1000000006"/>
  </r>
  <r>
    <x v="42"/>
    <n v="1"/>
    <x v="42"/>
    <n v="24178095.77"/>
    <n v="0"/>
    <n v="0"/>
    <n v="0"/>
    <n v="24178095.77"/>
  </r>
  <r>
    <x v="43"/>
    <n v="1"/>
    <x v="43"/>
    <n v="0"/>
    <n v="0"/>
    <n v="0"/>
    <n v="204374.60000000003"/>
    <n v="204374.60000000003"/>
  </r>
  <r>
    <x v="44"/>
    <n v="1"/>
    <x v="44"/>
    <n v="738499.52"/>
    <n v="0"/>
    <n v="0"/>
    <n v="9714748.1099999994"/>
    <n v="10453247.629999999"/>
  </r>
  <r>
    <x v="45"/>
    <n v="1"/>
    <x v="45"/>
    <n v="736818.36"/>
    <n v="0"/>
    <n v="0"/>
    <n v="0"/>
    <n v="736818.36"/>
  </r>
  <r>
    <x v="46"/>
    <n v="2"/>
    <x v="46"/>
    <n v="7223881.5"/>
    <n v="0"/>
    <n v="0"/>
    <n v="0"/>
    <n v="7223881.5"/>
  </r>
  <r>
    <x v="46"/>
    <n v="3"/>
    <x v="46"/>
    <n v="28315243.620000001"/>
    <n v="0"/>
    <n v="0"/>
    <n v="0"/>
    <n v="28315243.620000001"/>
  </r>
  <r>
    <x v="46"/>
    <n v="4"/>
    <x v="46"/>
    <n v="11509098.300000001"/>
    <n v="0"/>
    <n v="0"/>
    <n v="0"/>
    <n v="11509098.300000001"/>
  </r>
  <r>
    <x v="47"/>
    <n v="1"/>
    <x v="47"/>
    <n v="269578.90000000002"/>
    <n v="0"/>
    <n v="0"/>
    <n v="2396476.4300000002"/>
    <n v="2666055.33"/>
  </r>
  <r>
    <x v="48"/>
    <n v="1"/>
    <x v="48"/>
    <n v="0"/>
    <n v="0"/>
    <n v="0"/>
    <n v="7788"/>
    <n v="7788"/>
  </r>
  <r>
    <x v="49"/>
    <n v="1"/>
    <x v="49"/>
    <n v="1660000"/>
    <n v="0"/>
    <n v="0"/>
    <n v="26106133"/>
    <n v="27766133"/>
  </r>
  <r>
    <x v="50"/>
    <n v="1"/>
    <x v="50"/>
    <n v="0"/>
    <n v="0"/>
    <n v="0"/>
    <n v="11437366.58"/>
    <n v="11437366.58"/>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
  <r>
    <x v="0"/>
    <n v="2"/>
    <x v="0"/>
    <x v="0"/>
    <n v="60"/>
    <s v="00099021001"/>
    <s v="De: 00099021001 A:00290014102 TRANSFERENCIA DE RECURSOS A SOLICITUD DEL SERVICIO DE IMPUESTOS NACIONALES, MEDIANTE NOTA SIN/GAF/DRF/UT/NOT/84/2020; PARA CUBRIR EL PAGO DE LOS COMPROBANTES REGISTRADOS EN LA DEUDA FLOTANTE 2019 ( 6-1574-R)"/>
    <m/>
    <m/>
    <m/>
    <m/>
    <m/>
    <n v="3962414.24"/>
    <n v="0"/>
    <n v="3962414.24"/>
  </r>
  <r>
    <x v="0"/>
    <n v="2"/>
    <x v="0"/>
    <x v="1"/>
    <n v="136"/>
    <s v="00099021001"/>
    <s v="De: 00099021001 A:00573012002 Traspaso de recursos a solicitud de la Empresa Siderúrgica MUTUN sg nota CITE: ESM/GAF/UCPT/N°28/2020, y nota CITE: MEFP/VTCP/DGCP/UODP-096/2020, en el marco del D.S. N°3642 de 10/08/2018. HR. 6-2098-R."/>
    <m/>
    <m/>
    <m/>
    <m/>
    <m/>
    <n v="14562162.24"/>
    <n v="0"/>
    <n v="14562162.24"/>
  </r>
  <r>
    <x v="1"/>
    <n v="1"/>
    <x v="1"/>
    <x v="1"/>
    <n v="138"/>
    <s v="00512012001"/>
    <s v="De: 00512012001 A:00099021001 A requerimiento de la Administración de Aeropuertos y Servicios Auxiliares a la Navegación Aérea (AASANA), con nota CITE: CEX-YKYB/0190/2018, en virtud a las notas internas CITE: MEFP/VTCP/DGAFT/USCFT/Nos. 140"/>
    <m/>
    <m/>
    <m/>
    <m/>
    <m/>
    <n v="94722.92"/>
    <n v="0"/>
    <n v="94722.92"/>
  </r>
  <r>
    <x v="2"/>
    <n v="1"/>
    <x v="2"/>
    <x v="1"/>
    <n v="136"/>
    <s v="00573012002"/>
    <s v="De: 00099021001 A:00573012002 Traspaso de recursos a solicitud de la Empresa Siderúrgica MUTUN sg nota CITE: ESM/GAF/UCPT/N°28/2020, y nota CITE: MEFP/VTCP/DGCP/UODP-096/2020, en el marco del D.S. N°3642 de 10/08/2018. HR. 6-2098-R."/>
    <m/>
    <m/>
    <m/>
    <m/>
    <m/>
    <n v="0"/>
    <n v="14562162.24"/>
    <n v="14562162.24"/>
  </r>
  <r>
    <x v="0"/>
    <n v="2"/>
    <x v="0"/>
    <x v="1"/>
    <n v="138"/>
    <s v="00099021001"/>
    <s v="De: 00512012001 A:00099021001 A requerimiento de la Administración de Aeropuertos y Servicios Auxiliares a la Navegación Aérea (AASANA), con nota CITE: CEX-YKYB/0190/2018, en virtud a las notas internas CITE: MEFP/VTCP/DGAFT/USCFT/Nos. 140"/>
    <m/>
    <m/>
    <m/>
    <m/>
    <m/>
    <n v="0"/>
    <n v="94722.92"/>
    <n v="94722.92"/>
  </r>
  <r>
    <x v="3"/>
    <n v="2"/>
    <x v="3"/>
    <x v="2"/>
    <n v="258"/>
    <s v="00293024101"/>
    <s v="De: 00293024101 A:00099021001 A requerimiento del Museo Nacional de Etnografía y Folklore - Fundación Cultural del BCB, con nota CITE: MUSEF/CONTAB-100/2019, en virtud a las notas CITE: MUSEF-ADM 162/2017, y CITE: MEFP/VPCF/DGCF/UCCF/CC/N°"/>
    <m/>
    <m/>
    <m/>
    <m/>
    <m/>
    <n v="21695"/>
    <n v="0"/>
    <n v="21695"/>
  </r>
  <r>
    <x v="0"/>
    <n v="2"/>
    <x v="0"/>
    <x v="2"/>
    <n v="258"/>
    <s v="00099021001"/>
    <s v="De: 00293024101 A:00099021001 A requerimiento del Museo Nacional de Etnografía y Folklore - Fundación Cultural del BCB, con nota CITE: MUSEF/CONTAB-100/2019, en virtud a las notas CITE: MUSEF-ADM 162/2017, y CITE: MEFP/VPCF/DGCF/UCCF/CC/N°"/>
    <m/>
    <m/>
    <m/>
    <m/>
    <m/>
    <n v="0"/>
    <n v="21695"/>
    <n v="21695"/>
  </r>
  <r>
    <x v="4"/>
    <n v="1"/>
    <x v="0"/>
    <x v="3"/>
    <n v="323"/>
    <s v="00099014102"/>
    <s v="De: 00099014102 A:00290014101 Transferencia de recursos que realizamos a solicitud del Servicio de Impuestos Nacionales mediante nota SIN/GAF/DRF/UC/NOT/5/2020 y en virtud a las notas internas CITE: MEFP/VPCF/DGCF/UCCF No 058/2020 de la Dir"/>
    <m/>
    <m/>
    <m/>
    <m/>
    <m/>
    <n v="313.07"/>
    <n v="0"/>
    <n v="313.07"/>
  </r>
  <r>
    <x v="5"/>
    <n v="2"/>
    <x v="4"/>
    <x v="4"/>
    <n v="418"/>
    <s v="00290024101"/>
    <s v="De: 00290024101 A:00099021001 De: 00290024101 A:00099021001 Transferencia de recursos a solicitud de Impuestos Nacionales sg CITE: SIN/GDLPZ I/DARH/NOT/160/2020, por error de apropiación de libreta, motivo por el cual adjunta el registro de"/>
    <m/>
    <m/>
    <m/>
    <m/>
    <m/>
    <n v="16742.71"/>
    <n v="0"/>
    <n v="16742.71"/>
  </r>
  <r>
    <x v="0"/>
    <n v="2"/>
    <x v="0"/>
    <x v="4"/>
    <n v="418"/>
    <s v="00099021001"/>
    <s v="De: 00290024101 A:00099021001 De: 00290024101 A:00099021001 Transferencia de recursos a solicitud de Impuestos Nacionales sg CITE: SIN/GDLPZ I/DARH/NOT/160/2020, por error de apropiación de libreta, motivo por el cual adjunta el registro de"/>
    <m/>
    <m/>
    <m/>
    <m/>
    <m/>
    <n v="0"/>
    <n v="16742.71"/>
    <n v="16742.71"/>
  </r>
  <r>
    <x v="1"/>
    <n v="1"/>
    <x v="1"/>
    <x v="5"/>
    <n v="438"/>
    <s v="00512012001"/>
    <s v="De: 00512012001 A:00099021001 A requerimiento de la Dirección General de Administración y Finanzas Territoriales con nota interna CITE: MEFP/VTCP/DGAFT/USCFT/N° 0216/2020, en la cual solicita transferencia de cuota N° 63, H.R. 10008-44-D/6"/>
    <m/>
    <m/>
    <m/>
    <m/>
    <m/>
    <n v="94722.92"/>
    <n v="0"/>
    <n v="94722.92"/>
  </r>
  <r>
    <x v="0"/>
    <n v="2"/>
    <x v="0"/>
    <x v="5"/>
    <n v="438"/>
    <s v="00099021001"/>
    <s v="De: 00512012001 A:00099021001 A requerimiento de la Dirección General de Administración y Finanzas Territoriales con nota interna CITE: MEFP/VTCP/DGAFT/USCFT/N° 0216/2020, en la cual solicita transferencia de cuota N° 63, H.R. 10008-44-D/6"/>
    <m/>
    <m/>
    <m/>
    <m/>
    <m/>
    <n v="0"/>
    <n v="94722.92"/>
    <n v="94722.92"/>
  </r>
  <r>
    <x v="1"/>
    <n v="1"/>
    <x v="1"/>
    <x v="6"/>
    <n v="663"/>
    <s v="00512012001"/>
    <s v="De: 00512012001 A:00099021001 A requerimiento de la Administración de Aeropuertos y Servicios Auxiliares a la Navegación Aérea (AASANA), con nota CITE: CEX-YKYB/0190/2018, en virtud a las notas internas CITE: MEFP/VTCP/DGAFT/USCFT/Nos. 0403"/>
    <m/>
    <m/>
    <m/>
    <m/>
    <m/>
    <n v="94722.92"/>
    <n v="0"/>
    <n v="94722.92"/>
  </r>
  <r>
    <x v="0"/>
    <n v="2"/>
    <x v="0"/>
    <x v="6"/>
    <n v="663"/>
    <s v="00099021001"/>
    <s v="De: 00512012001 A:00099021001 A requerimiento de la Administración de Aeropuertos y Servicios Auxiliares a la Navegación Aérea (AASANA), con nota CITE: CEX-YKYB/0190/2018, en virtud a las notas internas CITE: MEFP/VTCP/DGAFT/USCFT/Nos. 0403"/>
    <m/>
    <m/>
    <m/>
    <m/>
    <m/>
    <n v="0"/>
    <n v="94722.92"/>
    <n v="94722.92"/>
  </r>
  <r>
    <x v="4"/>
    <n v="1"/>
    <x v="0"/>
    <x v="7"/>
    <n v="694"/>
    <s v="00099018001"/>
    <s v="De: 00099018001 A:00066031035 Traspaso de recursos a requerimiento del VIPFE sg notas CITE: MPD/VIPFE/ DGGFE/UAP-NE 0268, 0288, 0289, 0290, 0291, 0267, 0269, 0446 y 0597/2020, en cumplimiento lo establecido en el Artículo 50, inciso b) del"/>
    <m/>
    <m/>
    <m/>
    <m/>
    <m/>
    <n v="899979"/>
    <n v="0"/>
    <n v="899979"/>
  </r>
  <r>
    <x v="4"/>
    <n v="1"/>
    <x v="0"/>
    <x v="7"/>
    <n v="695"/>
    <s v="00099018038"/>
    <s v="De: 00099018038 A:00066031011 Traspaso de recursos a requerimiento del VIPFE sg notas CITE: MPD/VIPFE/ DGGFE/UAP-NE 0268, 0288, 0289, 0290, 0291, 0267, 0269, 0446 y 0597/2020, en cumplimiento lo establecido en el Artículo 50, inciso b) del"/>
    <m/>
    <m/>
    <m/>
    <m/>
    <m/>
    <n v="342870960.5"/>
    <n v="0"/>
    <n v="342870960.5"/>
  </r>
  <r>
    <x v="4"/>
    <n v="1"/>
    <x v="0"/>
    <x v="7"/>
    <n v="696"/>
    <s v="00099018025"/>
    <s v="De: 00099018025 A:00066031010 Traspaso de recursos a requerimiento del VIPFE sg notas CITE: MPD/VIPFE/ DGGFE/UAP-NE 0268, 0288, 0289, 0290, 0291, 0267, 0269, 0446 y 0597/2020, en cumplimiento lo establecido en el Artículo 50, inciso b) del"/>
    <m/>
    <m/>
    <m/>
    <m/>
    <m/>
    <n v="1859508.73"/>
    <n v="0"/>
    <n v="1859508.73"/>
  </r>
  <r>
    <x v="4"/>
    <n v="1"/>
    <x v="0"/>
    <x v="7"/>
    <n v="697"/>
    <s v="00099018040"/>
    <s v="De: 00099018040 A:00066031015 Traspaso de recursos a requerimiento del VIPFE sg notas CITE: MPD/VIPFE/ DGGFE/UAP-NE 0268, 0288, 0289, 0290, 0291, 0267, 0269, 0446 y 0597/2020, en cumplimiento lo establecido en el Artículo 50, inciso b) del"/>
    <m/>
    <m/>
    <m/>
    <m/>
    <m/>
    <n v="25450832.02"/>
    <n v="0"/>
    <n v="25450832.02"/>
  </r>
  <r>
    <x v="4"/>
    <n v="1"/>
    <x v="0"/>
    <x v="7"/>
    <n v="698"/>
    <s v="00099018035"/>
    <s v="De: 00099018035 A:00066031014 Traspaso de recursos a requerimiento del VIPFE sg notas CITE: MPD/VIPFE/ DGGFE/UAP-NE 0268, 0288, 0289, 0290, 0291, 0267, 0269, 0446 y 0597/2020, en cumplimiento lo establecido en el Artículo 50, inciso b) del"/>
    <m/>
    <m/>
    <m/>
    <m/>
    <m/>
    <n v="76440.509999999995"/>
    <n v="0"/>
    <n v="76440.509999999995"/>
  </r>
  <r>
    <x v="4"/>
    <n v="1"/>
    <x v="0"/>
    <x v="7"/>
    <n v="699"/>
    <s v="00099018037"/>
    <s v="De: 00099018037 A:00066031013 Traspaso de recursos a requerimiento del VIPFE sg notas CITE: MPD/VIPFE/ DGGFE/UAP-NE 0268, 0288, 0289, 0290, 0291, 0267, 0269, 0446 y 0597/2020, en cumplimiento lo establecido en el Artículo 50, inciso b) del"/>
    <m/>
    <m/>
    <m/>
    <m/>
    <m/>
    <n v="741564.01"/>
    <n v="0"/>
    <n v="741564.01"/>
  </r>
  <r>
    <x v="4"/>
    <n v="1"/>
    <x v="0"/>
    <x v="7"/>
    <n v="700"/>
    <s v="00099018036"/>
    <s v="De: 00099018036 A:00066031012 Traspaso de recursos a requerimiento del VIPFE sg notas CITE: MPD/VIPFE/ DGGFE/UAP-NE 0268, 0288, 0289, 0290, 0291, 0267, 0269, 0446 y 0597/2020, en cumplimiento lo establecido en el Artículo 50, inciso b) del"/>
    <m/>
    <m/>
    <m/>
    <m/>
    <m/>
    <n v="207966.36"/>
    <n v="0"/>
    <n v="207966.36"/>
  </r>
  <r>
    <x v="4"/>
    <n v="1"/>
    <x v="0"/>
    <x v="7"/>
    <n v="701"/>
    <s v="00099018030"/>
    <s v="De: 00099018030 A:00066031038 Traspaso de recursos a requerimiento del VIPFE sg notas CITE: MPD/VIPFE/ DGGFE/UAP-NE 0268, 0288, 0289, 0290, 0291, 0267, 0269, 0446 y 0597/2020, en cumplimiento lo establecido en el Artículo 50, inciso b) del"/>
    <m/>
    <m/>
    <m/>
    <m/>
    <m/>
    <n v="178172.56"/>
    <n v="0"/>
    <n v="178172.56"/>
  </r>
  <r>
    <x v="4"/>
    <n v="1"/>
    <x v="0"/>
    <x v="7"/>
    <n v="702"/>
    <s v="00099018005"/>
    <s v="De: 00099018005 A:00066031037 Traspaso de recursos a requerimiento del VIPFE sg notas CITE: MPD/VIPFE/ DGGFE/UAP-NE 0268, 0288, 0289, 0290, 0291, 0267, 0269, 0446 y 0597/2020, en cumplimiento lo establecido en el Artículo 50, inciso b) del"/>
    <m/>
    <m/>
    <m/>
    <m/>
    <m/>
    <n v="291788.65000000002"/>
    <n v="0"/>
    <n v="291788.65000000002"/>
  </r>
  <r>
    <x v="4"/>
    <n v="1"/>
    <x v="0"/>
    <x v="7"/>
    <n v="703"/>
    <s v="00099018026"/>
    <s v="De: 00099018026 A:00066031036 Traspaso de recursos a requerimiento del VIPFE sg notas CITE: MPD/VIPFE/ DGGFE/UAP-NE 0268, 0288, 0289, 0290, 0291, 0267, 0269, 0446 y 0597/2020, en cumplimiento lo establecido en el Artículo 50, inciso b) del"/>
    <m/>
    <m/>
    <m/>
    <m/>
    <m/>
    <n v="1126440.75"/>
    <n v="0"/>
    <n v="1126440.75"/>
  </r>
  <r>
    <x v="4"/>
    <n v="1"/>
    <x v="0"/>
    <x v="7"/>
    <n v="704"/>
    <s v="00099018017"/>
    <s v="De: 00099018017 A:00066031034 Traspaso de recursos a requerimiento del VIPFE sg notas CITE: MPD/VIPFE/ DGGFE/UAP-NE 0268, 0288, 0289, 0290, 0291, 0267, 0269, 0446 y 0597/2020, en cumplimiento lo establecido en el Artículo 50, inciso b) del"/>
    <m/>
    <m/>
    <m/>
    <m/>
    <m/>
    <n v="1401030.34"/>
    <n v="0"/>
    <n v="1401030.34"/>
  </r>
  <r>
    <x v="4"/>
    <n v="1"/>
    <x v="0"/>
    <x v="7"/>
    <n v="705"/>
    <s v="00099018008"/>
    <s v="De: 00099018008 A:00066031033 Traspaso de recursos a requerimiento del VIPFE sg notas CITE: MPD/VIPFE/ DGGFE/UAP-NE 0268, 0288, 0289, 0290, 0291, 0267, 0269, 0446 y 0597/2020, en cumplimiento lo establecido en el Artículo 50, inciso b) del"/>
    <m/>
    <m/>
    <m/>
    <m/>
    <m/>
    <n v="11253979.689999999"/>
    <n v="0"/>
    <n v="11253979.689999999"/>
  </r>
  <r>
    <x v="4"/>
    <n v="1"/>
    <x v="0"/>
    <x v="7"/>
    <n v="706"/>
    <s v="00099018034"/>
    <s v="De: 00099018034 A:00066031032 Traspaso de recursos a requerimiento del VIPFE sg notas CITE: MPD/VIPFE/ DGGFE/UAP-NE 0268, 0288, 0289, 0290, 0291, 0267, 0269, 0446 y 0597/2020, en cumplimiento lo establecido en el Artículo 50, inciso b) del"/>
    <m/>
    <m/>
    <m/>
    <m/>
    <m/>
    <n v="38491041.82"/>
    <n v="0"/>
    <n v="38491041.82"/>
  </r>
  <r>
    <x v="4"/>
    <n v="1"/>
    <x v="0"/>
    <x v="7"/>
    <n v="707"/>
    <s v="00099018031"/>
    <s v="De: 00099018031 A:00066031031 Traspaso de recursos a requerimiento del VIPFE sg notas CITE: MPD/VIPFE/ DGGFE/UAP-NE 0268, 0288, 0289, 0290, 0291, 0267, 0269, 0446 y 0597/2020, en cumplimiento lo establecido en el Artículo 50, inciso b) del"/>
    <m/>
    <m/>
    <m/>
    <m/>
    <m/>
    <n v="36082995.039999999"/>
    <n v="0"/>
    <n v="36082995.039999999"/>
  </r>
  <r>
    <x v="4"/>
    <n v="1"/>
    <x v="0"/>
    <x v="7"/>
    <n v="708"/>
    <s v="00099018024"/>
    <s v="De: 00099018024 A:00066031030 Traspaso de recursos a requerimiento del VIPFE sg notas CITE: MPD/VIPFE/ DGGFE/UAP-NE 0268, 0288, 0289, 0290, 0291, 0267, 0269, 0446 y 0597/2020, en cumplimiento lo establecido en el Artículo 50, inciso b) del"/>
    <m/>
    <m/>
    <m/>
    <m/>
    <m/>
    <n v="6454282.6399999997"/>
    <n v="0"/>
    <n v="6454282.6399999997"/>
  </r>
  <r>
    <x v="4"/>
    <n v="1"/>
    <x v="0"/>
    <x v="7"/>
    <n v="709"/>
    <s v="00099018022"/>
    <s v="De: 00099018022 A:00066031028 Traspaso de recursos a requerimiento del VIPFE sg notas CITE: MPD/VIPFE/ DGGFE/UAP-NE 0268, 0288, 0289, 0290, 0291, 0267, 0269, 0446 y 0597/2020, en cumplimiento lo establecido en el Artículo 50, inciso b) del"/>
    <m/>
    <m/>
    <m/>
    <m/>
    <m/>
    <n v="7625544.9800000004"/>
    <n v="0"/>
    <n v="7625544.9800000004"/>
  </r>
  <r>
    <x v="4"/>
    <n v="1"/>
    <x v="0"/>
    <x v="7"/>
    <n v="710"/>
    <s v="00099018007"/>
    <s v="De: 00099018007 A:00066031027 Traspaso de recursos a requerimiento del VIPFE sg notas CITE: MPD/VIPFE/ DGGFE/UAP-NE 0268, 0288, 0289, 0290, 0291, 0267, 0269, 0446 y 0597/2020, en cumplimiento lo establecido en el Artículo 50, inciso b) del"/>
    <m/>
    <m/>
    <m/>
    <m/>
    <m/>
    <n v="1383917.06"/>
    <n v="0"/>
    <n v="1383917.06"/>
  </r>
  <r>
    <x v="4"/>
    <n v="1"/>
    <x v="0"/>
    <x v="7"/>
    <n v="711"/>
    <s v="00099018039"/>
    <s v="De: 00099018039 A:00066031025 Traspaso de recursos a requerimiento del VIPFE sg notas CITE: MPD/VIPFE/ DGGFE/UAP-NE 0268, 0288, 0289, 0290, 0291, 0267, 0269, 0446 y 0597/2020, en cumplimiento lo establecido en el Artículo 50, inciso b) del"/>
    <m/>
    <m/>
    <m/>
    <m/>
    <m/>
    <n v="26701369.789999999"/>
    <n v="0"/>
    <n v="26701369.789999999"/>
  </r>
  <r>
    <x v="4"/>
    <n v="1"/>
    <x v="0"/>
    <x v="7"/>
    <n v="712"/>
    <s v="00099018016"/>
    <s v="De: 00099018016 A:00066031003 Traspaso de recursos a requerimiento del VIPFE sg notas CITE: MPD/VIPFE/ DGGFE/UAP-NE 0268, 0288, 0289, 0290, 0291, 0267, 0269, 0446 y 0597/2020, en cumplimiento lo establecido en el Artículo 50, inciso b) del"/>
    <m/>
    <m/>
    <m/>
    <m/>
    <m/>
    <n v="7412014.1100000003"/>
    <n v="0"/>
    <n v="7412014.1100000003"/>
  </r>
  <r>
    <x v="4"/>
    <n v="1"/>
    <x v="0"/>
    <x v="7"/>
    <n v="713"/>
    <s v="00099018006"/>
    <s v="De: 00099018006 A:00066031026 Traspaso de recursos a requerimiento del VIPFE sg notas CITE: MPD/VIPFE/ DGGFE/UAP-NE 0268, 0288, 0289, 0290, 0291, 0267, 0269, 0446 y 0597/2020, en cumplimiento lo establecido en el Artículo 50, inciso b) del"/>
    <m/>
    <m/>
    <m/>
    <m/>
    <m/>
    <n v="351965.89"/>
    <n v="0"/>
    <n v="351965.89"/>
  </r>
  <r>
    <x v="4"/>
    <n v="1"/>
    <x v="0"/>
    <x v="7"/>
    <n v="714"/>
    <s v="00099018032"/>
    <s v="De: 00099018032 A:00066031024 Traspaso de recursos a requerimiento del VIPFE sg notas CITE: MPD/VIPFE/ DGGFE/UAP-NE 0268, 0288, 0289, 0290, 0291, 0267, 0269, 0446 y 0597/2020, en cumplimiento lo establecido en el Artículo 50, inciso b) del"/>
    <m/>
    <m/>
    <m/>
    <m/>
    <m/>
    <n v="7656000.5800000001"/>
    <n v="0"/>
    <n v="7656000.5800000001"/>
  </r>
  <r>
    <x v="4"/>
    <n v="1"/>
    <x v="0"/>
    <x v="7"/>
    <n v="715"/>
    <s v="00099018011"/>
    <s v="De: 00099018011 A:00066031023 Traspaso de recursos a requerimiento del VIPFE sg notas CITE: MPD/VIPFE/ DGGFE/UAP-NE 0268, 0288, 0289, 0290, 0291, 0267, 0269, 0446 y 0597/2020, en cumplimiento lo establecido en el Artículo 50, inciso b) del"/>
    <m/>
    <m/>
    <m/>
    <m/>
    <m/>
    <n v="6164414.0199999996"/>
    <n v="0"/>
    <n v="6164414.0199999996"/>
  </r>
  <r>
    <x v="4"/>
    <n v="1"/>
    <x v="0"/>
    <x v="7"/>
    <n v="716"/>
    <s v="00099018004"/>
    <s v="De: 00099018004 A:00066031022 Traspaso de recursos a requerimiento del VIPFE sg notas CITE: MPD/VIPFE/ DGGFE/UAP-NE 0268, 0288, 0289, 0290, 0291, 0267, 0269, 0446 y 0597/2020, en cumplimiento lo establecido en el Artículo 50, inciso b) del"/>
    <m/>
    <m/>
    <m/>
    <m/>
    <m/>
    <n v="11351505.470000001"/>
    <n v="0"/>
    <n v="11351505.470000001"/>
  </r>
  <r>
    <x v="4"/>
    <n v="1"/>
    <x v="0"/>
    <x v="7"/>
    <n v="717"/>
    <s v="00099018002"/>
    <s v="De: 00099018002 A:00066031021 Traspaso de recursos a requerimiento del VIPFE sg notas CITE: MPD/VIPFE/ DGGFE/UAP-NE 0268, 0288, 0289, 0290, 0291, 0267, 0269, 0446 y 0597/2020, en cumplimiento lo establecido en el Artículo 50, inciso b) del"/>
    <m/>
    <m/>
    <m/>
    <m/>
    <m/>
    <n v="9416248.6699999999"/>
    <n v="0"/>
    <n v="9416248.6699999999"/>
  </r>
  <r>
    <x v="4"/>
    <n v="1"/>
    <x v="0"/>
    <x v="7"/>
    <n v="718"/>
    <s v="00099018012"/>
    <s v="De: 00099018012 A:00066031017 Traspaso de recursos a requerimiento del VIPFE sg notas CITE: MPD/VIPFE/ DGGFE/UAP-NE 0268, 0288, 0289, 0290, 0291, 0267, 0269, 0446 y 0597/2020, en cumplimiento lo establecido en el Artículo 50, inciso b) del"/>
    <m/>
    <m/>
    <m/>
    <m/>
    <m/>
    <n v="85602.16"/>
    <n v="0"/>
    <n v="85602.16"/>
  </r>
  <r>
    <x v="4"/>
    <n v="1"/>
    <x v="0"/>
    <x v="7"/>
    <n v="719"/>
    <s v="00099018018"/>
    <s v="De: 00099018018 A:00066031009 Traspaso de recursos a requerimiento del VIPFE sg notas CITE: MPD/VIPFE/ DGGFE/UAP-NE 0268, 0288, 0289, 0290, 0291, 0267, 0269, 0446 y 0597/2020, en cumplimiento lo establecido en el Artículo 50, inciso b) del"/>
    <m/>
    <m/>
    <m/>
    <m/>
    <m/>
    <n v="576458.02"/>
    <n v="0"/>
    <n v="576458.02"/>
  </r>
  <r>
    <x v="4"/>
    <n v="1"/>
    <x v="0"/>
    <x v="7"/>
    <n v="720"/>
    <s v="00099018021"/>
    <s v="De: 00099018021 A:00066031007 Traspaso de recursos a requerimiento del VIPFE sg notas CITE: MPD/VIPFE/ DGGFE/UAP-NE 0268, 0288, 0289, 0290, 0291, 0267, 0269, 0446 y 0597/2020, en cumplimiento lo establecido en el Artículo 50, inciso b) del"/>
    <m/>
    <m/>
    <m/>
    <m/>
    <m/>
    <n v="221695.16"/>
    <n v="0"/>
    <n v="221695.16"/>
  </r>
  <r>
    <x v="4"/>
    <n v="1"/>
    <x v="0"/>
    <x v="7"/>
    <n v="721"/>
    <s v="00099018020"/>
    <s v="De: 00099018020 A:00066031029 Traspaso de recursos a requerimiento del VIPFE sg notas CITE: MPD/VIPFE/ DGGFE/UAP-NE 0268, 0288, 0289, 0290, 0291, 0267, 0269, 0446 y 0597/2020, en cumplimiento lo establecido en el Artículo 50, inciso b) del"/>
    <m/>
    <m/>
    <m/>
    <m/>
    <m/>
    <n v="2532440.6"/>
    <n v="0"/>
    <n v="2532440.6"/>
  </r>
  <r>
    <x v="4"/>
    <n v="1"/>
    <x v="0"/>
    <x v="7"/>
    <n v="722"/>
    <s v="00099018019"/>
    <s v="De: 00099018019 A:00066031006 Traspaso de recursos a requerimiento del VIPFE sg notas CITE: MPD/VIPFE/ DGGFE/UAP-NE 0268, 0288, 0289, 0290, 0291, 0267, 0269, 0446 y 0597/2020, en cumplimiento lo establecido en el Artículo 50, inciso b) del"/>
    <m/>
    <m/>
    <m/>
    <m/>
    <m/>
    <n v="1082882.81"/>
    <n v="0"/>
    <n v="1082882.81"/>
  </r>
  <r>
    <x v="4"/>
    <n v="1"/>
    <x v="0"/>
    <x v="7"/>
    <n v="723"/>
    <s v="00099018023"/>
    <s v="De: 00099018023 A:00066031005 Traspaso de recursos a requerimiento del VIPFE sg notas CITE: MPD/VIPFE/ DGGFE/UAP-NE 0268, 0288, 0289, 0290, 0291, 0267, 0269, 0446 y 0597/2020, en cumplimiento lo establecido en el Artículo 50, inciso b) del"/>
    <m/>
    <m/>
    <m/>
    <m/>
    <m/>
    <n v="261247.99"/>
    <n v="0"/>
    <n v="261247.99"/>
  </r>
  <r>
    <x v="4"/>
    <n v="1"/>
    <x v="0"/>
    <x v="7"/>
    <n v="724"/>
    <s v="00099018027"/>
    <s v="De: 00099018027 A:00066031004 Traspaso de recursos a requerimiento del VIPFE sg notas CITE: MPD/VIPFE/ DGGFE/UAP-NE 0268, 0288, 0289, 0290, 0291, 0267, 0269, 0446 y 0597/2020, en cumplimiento lo establecido en el Artículo 50, inciso b) del"/>
    <m/>
    <m/>
    <m/>
    <m/>
    <m/>
    <n v="887734.04"/>
    <n v="0"/>
    <n v="887734.04"/>
  </r>
  <r>
    <x v="4"/>
    <n v="1"/>
    <x v="0"/>
    <x v="7"/>
    <n v="725"/>
    <s v="00099018015"/>
    <s v="De: 00099018015 A:00066031001 Traspaso de recursos a requerimiento del VIPFE sg notas CITE: MPD/VIPFE/ DGGFE/UAP-NE 0268, 0288, 0289, 0290, 0291, 0267, 0269, 0446 y 0597/2020, en cumplimiento lo establecido en el Artículo 50, inciso b) del"/>
    <m/>
    <m/>
    <m/>
    <m/>
    <m/>
    <n v="1016280.44"/>
    <n v="0"/>
    <n v="1016280.44"/>
  </r>
  <r>
    <x v="6"/>
    <n v="3"/>
    <x v="5"/>
    <x v="7"/>
    <n v="694"/>
    <s v="00066031035"/>
    <s v="De: 00099018001 A:00066031035 Traspaso de recursos a requerimiento del VIPFE sg notas CITE: MPD/VIPFE/ DGGFE/UAP-NE 0268, 0288, 0289, 0290, 0291, 0267, 0269, 0446 y 0597/2020, en cumplimiento lo establecido en el Artículo 50, inciso b) del"/>
    <m/>
    <m/>
    <m/>
    <m/>
    <m/>
    <n v="0"/>
    <n v="899979"/>
    <n v="899979"/>
  </r>
  <r>
    <x v="6"/>
    <n v="3"/>
    <x v="5"/>
    <x v="7"/>
    <n v="695"/>
    <s v="00066031011"/>
    <s v="De: 00099018038 A:00066031011 Traspaso de recursos a requerimiento del VIPFE sg notas CITE: MPD/VIPFE/ DGGFE/UAP-NE 0268, 0288, 0289, 0290, 0291, 0267, 0269, 0446 y 0597/2020, en cumplimiento lo establecido en el Artículo 50, inciso b) del"/>
    <m/>
    <m/>
    <m/>
    <m/>
    <m/>
    <n v="0"/>
    <n v="342870960.5"/>
    <n v="342870960.5"/>
  </r>
  <r>
    <x v="6"/>
    <n v="3"/>
    <x v="5"/>
    <x v="7"/>
    <n v="696"/>
    <s v="00066031010"/>
    <s v="De: 00099018025 A:00066031010 Traspaso de recursos a requerimiento del VIPFE sg notas CITE: MPD/VIPFE/ DGGFE/UAP-NE 0268, 0288, 0289, 0290, 0291, 0267, 0269, 0446 y 0597/2020, en cumplimiento lo establecido en el Artículo 50, inciso b) del"/>
    <m/>
    <m/>
    <m/>
    <m/>
    <m/>
    <n v="0"/>
    <n v="1859508.73"/>
    <n v="1859508.73"/>
  </r>
  <r>
    <x v="6"/>
    <n v="3"/>
    <x v="5"/>
    <x v="7"/>
    <n v="697"/>
    <s v="00066031015"/>
    <s v="De: 00099018040 A:00066031015 Traspaso de recursos a requerimiento del VIPFE sg notas CITE: MPD/VIPFE/ DGGFE/UAP-NE 0268, 0288, 0289, 0290, 0291, 0267, 0269, 0446 y 0597/2020, en cumplimiento lo establecido en el Artículo 50, inciso b) del"/>
    <m/>
    <m/>
    <m/>
    <m/>
    <m/>
    <n v="0"/>
    <n v="25450832.02"/>
    <n v="25450832.02"/>
  </r>
  <r>
    <x v="6"/>
    <n v="3"/>
    <x v="5"/>
    <x v="7"/>
    <n v="698"/>
    <s v="00066031014"/>
    <s v="De: 00099018035 A:00066031014 Traspaso de recursos a requerimiento del VIPFE sg notas CITE: MPD/VIPFE/ DGGFE/UAP-NE 0268, 0288, 0289, 0290, 0291, 0267, 0269, 0446 y 0597/2020, en cumplimiento lo establecido en el Artículo 50, inciso b) del"/>
    <m/>
    <m/>
    <m/>
    <m/>
    <m/>
    <n v="0"/>
    <n v="76440.509999999995"/>
    <n v="76440.509999999995"/>
  </r>
  <r>
    <x v="6"/>
    <n v="3"/>
    <x v="5"/>
    <x v="7"/>
    <n v="699"/>
    <s v="00066031013"/>
    <s v="De: 00099018037 A:00066031013 Traspaso de recursos a requerimiento del VIPFE sg notas CITE: MPD/VIPFE/ DGGFE/UAP-NE 0268, 0288, 0289, 0290, 0291, 0267, 0269, 0446 y 0597/2020, en cumplimiento lo establecido en el Artículo 50, inciso b) del"/>
    <m/>
    <m/>
    <m/>
    <m/>
    <m/>
    <n v="0"/>
    <n v="741564.01"/>
    <n v="741564.01"/>
  </r>
  <r>
    <x v="6"/>
    <n v="3"/>
    <x v="5"/>
    <x v="7"/>
    <n v="700"/>
    <s v="00066031012"/>
    <s v="De: 00099018036 A:00066031012 Traspaso de recursos a requerimiento del VIPFE sg notas CITE: MPD/VIPFE/ DGGFE/UAP-NE 0268, 0288, 0289, 0290, 0291, 0267, 0269, 0446 y 0597/2020, en cumplimiento lo establecido en el Artículo 50, inciso b) del"/>
    <m/>
    <m/>
    <m/>
    <m/>
    <m/>
    <n v="0"/>
    <n v="207966.36"/>
    <n v="207966.36"/>
  </r>
  <r>
    <x v="6"/>
    <n v="3"/>
    <x v="5"/>
    <x v="7"/>
    <n v="701"/>
    <s v="00066031038"/>
    <s v="De: 00099018030 A:00066031038 Traspaso de recursos a requerimiento del VIPFE sg notas CITE: MPD/VIPFE/ DGGFE/UAP-NE 0268, 0288, 0289, 0290, 0291, 0267, 0269, 0446 y 0597/2020, en cumplimiento lo establecido en el Artículo 50, inciso b) del"/>
    <m/>
    <m/>
    <m/>
    <m/>
    <m/>
    <n v="0"/>
    <n v="178172.56"/>
    <n v="178172.56"/>
  </r>
  <r>
    <x v="6"/>
    <n v="3"/>
    <x v="5"/>
    <x v="7"/>
    <n v="702"/>
    <s v="00066031037"/>
    <s v="De: 00099018005 A:00066031037 Traspaso de recursos a requerimiento del VIPFE sg notas CITE: MPD/VIPFE/ DGGFE/UAP-NE 0268, 0288, 0289, 0290, 0291, 0267, 0269, 0446 y 0597/2020, en cumplimiento lo establecido en el Artículo 50, inciso b) del"/>
    <m/>
    <m/>
    <m/>
    <m/>
    <m/>
    <n v="0"/>
    <n v="291788.65000000002"/>
    <n v="291788.65000000002"/>
  </r>
  <r>
    <x v="6"/>
    <n v="3"/>
    <x v="5"/>
    <x v="7"/>
    <n v="703"/>
    <s v="00066031036"/>
    <s v="De: 00099018026 A:00066031036 Traspaso de recursos a requerimiento del VIPFE sg notas CITE: MPD/VIPFE/ DGGFE/UAP-NE 0268, 0288, 0289, 0290, 0291, 0267, 0269, 0446 y 0597/2020, en cumplimiento lo establecido en el Artículo 50, inciso b) del"/>
    <m/>
    <m/>
    <m/>
    <m/>
    <m/>
    <n v="0"/>
    <n v="1126440.75"/>
    <n v="1126440.75"/>
  </r>
  <r>
    <x v="6"/>
    <n v="3"/>
    <x v="5"/>
    <x v="7"/>
    <n v="704"/>
    <s v="00066031034"/>
    <s v="De: 00099018017 A:00066031034 Traspaso de recursos a requerimiento del VIPFE sg notas CITE: MPD/VIPFE/ DGGFE/UAP-NE 0268, 0288, 0289, 0290, 0291, 0267, 0269, 0446 y 0597/2020, en cumplimiento lo establecido en el Artículo 50, inciso b) del"/>
    <m/>
    <m/>
    <m/>
    <m/>
    <m/>
    <n v="0"/>
    <n v="1401030.34"/>
    <n v="1401030.34"/>
  </r>
  <r>
    <x v="6"/>
    <n v="3"/>
    <x v="5"/>
    <x v="7"/>
    <n v="705"/>
    <s v="00066031033"/>
    <s v="De: 00099018008 A:00066031033 Traspaso de recursos a requerimiento del VIPFE sg notas CITE: MPD/VIPFE/ DGGFE/UAP-NE 0268, 0288, 0289, 0290, 0291, 0267, 0269, 0446 y 0597/2020, en cumplimiento lo establecido en el Artículo 50, inciso b) del"/>
    <m/>
    <m/>
    <m/>
    <m/>
    <m/>
    <n v="0"/>
    <n v="11253979.689999999"/>
    <n v="11253979.689999999"/>
  </r>
  <r>
    <x v="6"/>
    <n v="3"/>
    <x v="5"/>
    <x v="7"/>
    <n v="706"/>
    <s v="00066031032"/>
    <s v="De: 00099018034 A:00066031032 Traspaso de recursos a requerimiento del VIPFE sg notas CITE: MPD/VIPFE/ DGGFE/UAP-NE 0268, 0288, 0289, 0290, 0291, 0267, 0269, 0446 y 0597/2020, en cumplimiento lo establecido en el Artículo 50, inciso b) del"/>
    <m/>
    <m/>
    <m/>
    <m/>
    <m/>
    <n v="0"/>
    <n v="38491041.82"/>
    <n v="38491041.82"/>
  </r>
  <r>
    <x v="6"/>
    <n v="3"/>
    <x v="5"/>
    <x v="7"/>
    <n v="707"/>
    <s v="00066031031"/>
    <s v="De: 00099018031 A:00066031031 Traspaso de recursos a requerimiento del VIPFE sg notas CITE: MPD/VIPFE/ DGGFE/UAP-NE 0268, 0288, 0289, 0290, 0291, 0267, 0269, 0446 y 0597/2020, en cumplimiento lo establecido en el Artículo 50, inciso b) del"/>
    <m/>
    <m/>
    <m/>
    <m/>
    <m/>
    <n v="0"/>
    <n v="36082995.039999999"/>
    <n v="36082995.039999999"/>
  </r>
  <r>
    <x v="6"/>
    <n v="3"/>
    <x v="5"/>
    <x v="7"/>
    <n v="708"/>
    <s v="00066031030"/>
    <s v="De: 00099018024 A:00066031030 Traspaso de recursos a requerimiento del VIPFE sg notas CITE: MPD/VIPFE/ DGGFE/UAP-NE 0268, 0288, 0289, 0290, 0291, 0267, 0269, 0446 y 0597/2020, en cumplimiento lo establecido en el Artículo 50, inciso b) del"/>
    <m/>
    <m/>
    <m/>
    <m/>
    <m/>
    <n v="0"/>
    <n v="6454282.6399999997"/>
    <n v="6454282.6399999997"/>
  </r>
  <r>
    <x v="6"/>
    <n v="3"/>
    <x v="5"/>
    <x v="7"/>
    <n v="709"/>
    <s v="00066031028"/>
    <s v="De: 00099018022 A:00066031028 Traspaso de recursos a requerimiento del VIPFE sg notas CITE: MPD/VIPFE/ DGGFE/UAP-NE 0268, 0288, 0289, 0290, 0291, 0267, 0269, 0446 y 0597/2020, en cumplimiento lo establecido en el Artículo 50, inciso b) del"/>
    <m/>
    <m/>
    <m/>
    <m/>
    <m/>
    <n v="0"/>
    <n v="7625544.9800000004"/>
    <n v="7625544.9800000004"/>
  </r>
  <r>
    <x v="6"/>
    <n v="3"/>
    <x v="5"/>
    <x v="7"/>
    <n v="710"/>
    <s v="00066031027"/>
    <s v="De: 00099018007 A:00066031027 Traspaso de recursos a requerimiento del VIPFE sg notas CITE: MPD/VIPFE/ DGGFE/UAP-NE 0268, 0288, 0289, 0290, 0291, 0267, 0269, 0446 y 0597/2020, en cumplimiento lo establecido en el Artículo 50, inciso b) del"/>
    <m/>
    <m/>
    <m/>
    <m/>
    <m/>
    <n v="0"/>
    <n v="1383917.06"/>
    <n v="1383917.06"/>
  </r>
  <r>
    <x v="6"/>
    <n v="3"/>
    <x v="5"/>
    <x v="7"/>
    <n v="711"/>
    <s v="00066031025"/>
    <s v="De: 00099018039 A:00066031025 Traspaso de recursos a requerimiento del VIPFE sg notas CITE: MPD/VIPFE/ DGGFE/UAP-NE 0268, 0288, 0289, 0290, 0291, 0267, 0269, 0446 y 0597/2020, en cumplimiento lo establecido en el Artículo 50, inciso b) del"/>
    <m/>
    <m/>
    <m/>
    <m/>
    <m/>
    <n v="0"/>
    <n v="26701369.789999999"/>
    <n v="26701369.789999999"/>
  </r>
  <r>
    <x v="6"/>
    <n v="3"/>
    <x v="5"/>
    <x v="7"/>
    <n v="712"/>
    <s v="00066031003"/>
    <s v="De: 00099018016 A:00066031003 Traspaso de recursos a requerimiento del VIPFE sg notas CITE: MPD/VIPFE/ DGGFE/UAP-NE 0268, 0288, 0289, 0290, 0291, 0267, 0269, 0446 y 0597/2020, en cumplimiento lo establecido en el Artículo 50, inciso b) del"/>
    <m/>
    <m/>
    <m/>
    <m/>
    <m/>
    <n v="0"/>
    <n v="7412014.1100000003"/>
    <n v="7412014.1100000003"/>
  </r>
  <r>
    <x v="6"/>
    <n v="3"/>
    <x v="5"/>
    <x v="7"/>
    <n v="713"/>
    <s v="00066031026"/>
    <s v="De: 00099018006 A:00066031026 Traspaso de recursos a requerimiento del VIPFE sg notas CITE: MPD/VIPFE/ DGGFE/UAP-NE 0268, 0288, 0289, 0290, 0291, 0267, 0269, 0446 y 0597/2020, en cumplimiento lo establecido en el Artículo 50, inciso b) del"/>
    <m/>
    <m/>
    <m/>
    <m/>
    <m/>
    <n v="0"/>
    <n v="351965.89"/>
    <n v="351965.89"/>
  </r>
  <r>
    <x v="6"/>
    <n v="3"/>
    <x v="5"/>
    <x v="7"/>
    <n v="714"/>
    <s v="00066031024"/>
    <s v="De: 00099018032 A:00066031024 Traspaso de recursos a requerimiento del VIPFE sg notas CITE: MPD/VIPFE/ DGGFE/UAP-NE 0268, 0288, 0289, 0290, 0291, 0267, 0269, 0446 y 0597/2020, en cumplimiento lo establecido en el Artículo 50, inciso b) del"/>
    <m/>
    <m/>
    <m/>
    <m/>
    <m/>
    <n v="0"/>
    <n v="7656000.5800000001"/>
    <n v="7656000.5800000001"/>
  </r>
  <r>
    <x v="6"/>
    <n v="3"/>
    <x v="5"/>
    <x v="7"/>
    <n v="715"/>
    <s v="00066031023"/>
    <s v="De: 00099018011 A:00066031023 Traspaso de recursos a requerimiento del VIPFE sg notas CITE: MPD/VIPFE/ DGGFE/UAP-NE 0268, 0288, 0289, 0290, 0291, 0267, 0269, 0446 y 0597/2020, en cumplimiento lo establecido en el Artículo 50, inciso b) del"/>
    <m/>
    <m/>
    <m/>
    <m/>
    <m/>
    <n v="0"/>
    <n v="6164414.0199999996"/>
    <n v="6164414.0199999996"/>
  </r>
  <r>
    <x v="6"/>
    <n v="3"/>
    <x v="5"/>
    <x v="7"/>
    <n v="716"/>
    <s v="00066031022"/>
    <s v="De: 00099018004 A:00066031022 Traspaso de recursos a requerimiento del VIPFE sg notas CITE: MPD/VIPFE/ DGGFE/UAP-NE 0268, 0288, 0289, 0290, 0291, 0267, 0269, 0446 y 0597/2020, en cumplimiento lo establecido en el Artículo 50, inciso b) del"/>
    <m/>
    <m/>
    <m/>
    <m/>
    <m/>
    <n v="0"/>
    <n v="11351505.470000001"/>
    <n v="11351505.470000001"/>
  </r>
  <r>
    <x v="6"/>
    <n v="3"/>
    <x v="5"/>
    <x v="7"/>
    <n v="717"/>
    <s v="00066031021"/>
    <s v="De: 00099018002 A:00066031021 Traspaso de recursos a requerimiento del VIPFE sg notas CITE: MPD/VIPFE/ DGGFE/UAP-NE 0268, 0288, 0289, 0290, 0291, 0267, 0269, 0446 y 0597/2020, en cumplimiento lo establecido en el Artículo 50, inciso b) del"/>
    <m/>
    <m/>
    <m/>
    <m/>
    <m/>
    <n v="0"/>
    <n v="9416248.6699999999"/>
    <n v="9416248.6699999999"/>
  </r>
  <r>
    <x v="6"/>
    <n v="3"/>
    <x v="5"/>
    <x v="7"/>
    <n v="718"/>
    <s v="00066031017"/>
    <s v="De: 00099018012 A:00066031017 Traspaso de recursos a requerimiento del VIPFE sg notas CITE: MPD/VIPFE/ DGGFE/UAP-NE 0268, 0288, 0289, 0290, 0291, 0267, 0269, 0446 y 0597/2020, en cumplimiento lo establecido en el Artículo 50, inciso b) del"/>
    <m/>
    <m/>
    <m/>
    <m/>
    <m/>
    <n v="0"/>
    <n v="85602.16"/>
    <n v="85602.16"/>
  </r>
  <r>
    <x v="6"/>
    <n v="3"/>
    <x v="5"/>
    <x v="7"/>
    <n v="719"/>
    <s v="00066031009"/>
    <s v="De: 00099018018 A:00066031009 Traspaso de recursos a requerimiento del VIPFE sg notas CITE: MPD/VIPFE/ DGGFE/UAP-NE 0268, 0288, 0289, 0290, 0291, 0267, 0269, 0446 y 0597/2020, en cumplimiento lo establecido en el Artículo 50, inciso b) del"/>
    <m/>
    <m/>
    <m/>
    <m/>
    <m/>
    <n v="0"/>
    <n v="576458.02"/>
    <n v="576458.02"/>
  </r>
  <r>
    <x v="6"/>
    <n v="3"/>
    <x v="5"/>
    <x v="7"/>
    <n v="720"/>
    <s v="00066031007"/>
    <s v="De: 00099018021 A:00066031007 Traspaso de recursos a requerimiento del VIPFE sg notas CITE: MPD/VIPFE/ DGGFE/UAP-NE 0268, 0288, 0289, 0290, 0291, 0267, 0269, 0446 y 0597/2020, en cumplimiento lo establecido en el Artículo 50, inciso b) del"/>
    <m/>
    <m/>
    <m/>
    <m/>
    <m/>
    <n v="0"/>
    <n v="221695.16"/>
    <n v="221695.16"/>
  </r>
  <r>
    <x v="6"/>
    <n v="3"/>
    <x v="5"/>
    <x v="7"/>
    <n v="721"/>
    <s v="00066031029"/>
    <s v="De: 00099018020 A:00066031029 Traspaso de recursos a requerimiento del VIPFE sg notas CITE: MPD/VIPFE/ DGGFE/UAP-NE 0268, 0288, 0289, 0290, 0291, 0267, 0269, 0446 y 0597/2020, en cumplimiento lo establecido en el Artículo 50, inciso b) del"/>
    <m/>
    <m/>
    <m/>
    <m/>
    <m/>
    <n v="0"/>
    <n v="2532440.6"/>
    <n v="2532440.6"/>
  </r>
  <r>
    <x v="6"/>
    <n v="3"/>
    <x v="5"/>
    <x v="7"/>
    <n v="722"/>
    <s v="00066031006"/>
    <s v="De: 00099018019 A:00066031006 Traspaso de recursos a requerimiento del VIPFE sg notas CITE: MPD/VIPFE/ DGGFE/UAP-NE 0268, 0288, 0289, 0290, 0291, 0267, 0269, 0446 y 0597/2020, en cumplimiento lo establecido en el Artículo 50, inciso b) del"/>
    <m/>
    <m/>
    <m/>
    <m/>
    <m/>
    <n v="0"/>
    <n v="1082882.81"/>
    <n v="1082882.81"/>
  </r>
  <r>
    <x v="6"/>
    <n v="3"/>
    <x v="5"/>
    <x v="7"/>
    <n v="723"/>
    <s v="00066031005"/>
    <s v="De: 00099018023 A:00066031005 Traspaso de recursos a requerimiento del VIPFE sg notas CITE: MPD/VIPFE/ DGGFE/UAP-NE 0268, 0288, 0289, 0290, 0291, 0267, 0269, 0446 y 0597/2020, en cumplimiento lo establecido en el Artículo 50, inciso b) del"/>
    <m/>
    <m/>
    <m/>
    <m/>
    <m/>
    <n v="0"/>
    <n v="261247.99"/>
    <n v="261247.99"/>
  </r>
  <r>
    <x v="6"/>
    <n v="3"/>
    <x v="5"/>
    <x v="7"/>
    <n v="724"/>
    <s v="00066031004"/>
    <s v="De: 00099018027 A:00066031004 Traspaso de recursos a requerimiento del VIPFE sg notas CITE: MPD/VIPFE/ DGGFE/UAP-NE 0268, 0288, 0289, 0290, 0291, 0267, 0269, 0446 y 0597/2020, en cumplimiento lo establecido en el Artículo 50, inciso b) del"/>
    <m/>
    <m/>
    <m/>
    <m/>
    <m/>
    <n v="0"/>
    <n v="887734.04"/>
    <n v="887734.04"/>
  </r>
  <r>
    <x v="6"/>
    <n v="3"/>
    <x v="5"/>
    <x v="7"/>
    <n v="725"/>
    <s v="00066031001"/>
    <s v="De: 00099018015 A:00066031001 Traspaso de recursos a requerimiento del VIPFE sg notas CITE: MPD/VIPFE/ DGGFE/UAP-NE 0268, 0288, 0289, 0290, 0291, 0267, 0269, 0446 y 0597/2020, en cumplimiento lo establecido en el Artículo 50, inciso b) del"/>
    <m/>
    <m/>
    <m/>
    <m/>
    <m/>
    <n v="0"/>
    <n v="1016280.44"/>
    <n v="1016280.44"/>
  </r>
  <r>
    <x v="6"/>
    <n v="3"/>
    <x v="5"/>
    <x v="8"/>
    <n v="760"/>
    <s v="00066031015"/>
    <s v="De: 00066031015 A:00046181001 Transferencia de recursos a requerimiento del Ministerio de Planificacion del Desarrollo sg nota CITE: MPD/VIPFE/DGGFE/UAP-NE 0690/2020, por desembolso UAP/001/2020 CIF UAP/FRA/1307/2020 apoyo a la emergencia C"/>
    <m/>
    <m/>
    <m/>
    <m/>
    <m/>
    <n v="271440"/>
    <n v="0"/>
    <n v="271440"/>
  </r>
  <r>
    <x v="7"/>
    <n v="18"/>
    <x v="6"/>
    <x v="8"/>
    <n v="760"/>
    <s v="00046181001"/>
    <s v="De: 00066031015 A:00046181001 Transferencia de recursos a requerimiento del Ministerio de Planificacion del Desarrollo sg nota CITE: MPD/VIPFE/DGGFE/UAP-NE 0690/2020, por desembolso UAP/001/2020 CIF UAP/FRA/1307/2020 apoyo a la emergencia C"/>
    <m/>
    <m/>
    <m/>
    <m/>
    <m/>
    <n v="0"/>
    <n v="271440"/>
    <n v="271440"/>
  </r>
  <r>
    <x v="6"/>
    <n v="4"/>
    <x v="5"/>
    <x v="9"/>
    <n v="782"/>
    <s v="00066047003"/>
    <s v="De: 00066047003 A:00086047009 Traspaso de recursos a solicitud del Ministerio de Planificación del Desarrollo sg nota CITE: MPD/VIPFE/DGPP/UP-NE 0190/2020, para el pago de la Supervisión del E.D.T.P. Implementación Componente de Riego Proye"/>
    <m/>
    <m/>
    <m/>
    <m/>
    <m/>
    <n v="359323.96"/>
    <n v="0"/>
    <n v="359323.96"/>
  </r>
  <r>
    <x v="6"/>
    <n v="3"/>
    <x v="5"/>
    <x v="9"/>
    <n v="783"/>
    <s v="00066031001"/>
    <s v="De: 00066031001 A:00015021001 Traspaso de recursos a solicitud del Ministerio de Planificacion del Desarrollo sg nota CITE: MPD/VIPFE/DGGFE/UAP-NE 0597/2020, T-001/2020, al Ministerio de Gobierno Apoyo Emergencia del CORONAVIRUS."/>
    <m/>
    <m/>
    <m/>
    <m/>
    <m/>
    <n v="2000000"/>
    <n v="0"/>
    <n v="2000000"/>
  </r>
  <r>
    <x v="8"/>
    <n v="4"/>
    <x v="7"/>
    <x v="9"/>
    <n v="782"/>
    <s v="00086047009"/>
    <s v="De: 00066047003 A:00086047009 Traspaso de recursos a solicitud del Ministerio de Planificación del Desarrollo sg nota CITE: MPD/VIPFE/DGPP/UP-NE 0190/2020, para el pago de la Supervisión del E.D.T.P. Implementación Componente de Riego Proye"/>
    <m/>
    <m/>
    <m/>
    <m/>
    <m/>
    <n v="0"/>
    <n v="359323.96"/>
    <n v="359323.96"/>
  </r>
  <r>
    <x v="9"/>
    <n v="2"/>
    <x v="8"/>
    <x v="9"/>
    <n v="783"/>
    <s v="00015021001"/>
    <s v="De: 00066031001 A:00015021001 Traspaso de recursos a solicitud del Ministerio de Planificacion del Desarrollo sg nota CITE: MPD/VIPFE/DGGFE/UAP-NE 0597/2020, T-001/2020, al Ministerio de Gobierno Apoyo Emergencia del CORONAVIRUS."/>
    <m/>
    <m/>
    <m/>
    <m/>
    <m/>
    <n v="0"/>
    <n v="2000000"/>
    <n v="2000000"/>
  </r>
  <r>
    <x v="1"/>
    <n v="1"/>
    <x v="1"/>
    <x v="10"/>
    <n v="895"/>
    <s v="00512012001"/>
    <s v="De: 00512012001 A:00099021001 De: 00512012001 A:00099021001 A requerimiento de la Dirección General de la Administración y Finanzas Territoriales con nota CITE: MEFP/VTCP/DGAFT/USCFT/ No.0530/2020, en la cual solicita la recuperación por l"/>
    <m/>
    <m/>
    <m/>
    <m/>
    <m/>
    <n v="94722.92"/>
    <n v="0"/>
    <n v="94722.92"/>
  </r>
  <r>
    <x v="0"/>
    <n v="2"/>
    <x v="0"/>
    <x v="10"/>
    <n v="896"/>
    <s v="00099021001"/>
    <s v="De: 00099021001 A:00290014102 Transferencia de recursos al SIN, conforme el PGE 2020 que asigna recursos adicionales del TGN para la continuidad de la ejecución de iniciativas y proyectos del SIN- (Consultores), Nota de Solicitud CITE: SIN-"/>
    <m/>
    <m/>
    <m/>
    <m/>
    <m/>
    <n v="9948301.6300000008"/>
    <n v="0"/>
    <n v="9948301.6300000008"/>
  </r>
  <r>
    <x v="0"/>
    <n v="2"/>
    <x v="0"/>
    <x v="10"/>
    <n v="895"/>
    <s v="00099021001"/>
    <s v="De: 00512012001 A:00099021001 De: 00512012001 A:00099021001 A requerimiento de la Dirección General de la Administración y Finanzas Territoriales con nota CITE: MEFP/VTCP/DGAFT/USCFT/ No.0530/2020, en la cual solicita la recuperación por l"/>
    <m/>
    <m/>
    <m/>
    <m/>
    <m/>
    <n v="0"/>
    <n v="94722.92"/>
    <n v="94722.92"/>
  </r>
  <r>
    <x v="5"/>
    <n v="1"/>
    <x v="4"/>
    <x v="10"/>
    <n v="896"/>
    <s v="00290014102"/>
    <s v="De: 00099021001 A:00290014102 Transferencia de recursos al SIN, conforme el PGE 2020 que asigna recursos adicionales del TGN para la continuidad de la ejecución de iniciativas y proyectos del SIN- (Consultores), Nota de Solicitud CITE: SIN-"/>
    <m/>
    <m/>
    <m/>
    <m/>
    <m/>
    <n v="0"/>
    <n v="9948301.6300000008"/>
    <n v="9948301.6300000008"/>
  </r>
  <r>
    <x v="1"/>
    <n v="1"/>
    <x v="1"/>
    <x v="11"/>
    <n v="1055"/>
    <s v="00512012001"/>
    <s v="De: 00512012001 A:00099021001 A requerimiento de la Administración de Aeropuertos y Servicios Auxiliares a la Navegación Aérea (AASANA), con nota CITE: CEX-YKYB/0190/2018, en virtud a las notas internas CITE: MEFP/VTCP/DGAFT/USCFT/Nos. 1401"/>
    <m/>
    <m/>
    <m/>
    <m/>
    <m/>
    <n v="94722.92"/>
    <n v="0"/>
    <n v="94722.92"/>
  </r>
  <r>
    <x v="0"/>
    <n v="2"/>
    <x v="0"/>
    <x v="11"/>
    <n v="1055"/>
    <s v="00099021001"/>
    <s v="De: 00512012001 A:00099021001 A requerimiento de la Administración de Aeropuertos y Servicios Auxiliares a la Navegación Aérea (AASANA), con nota CITE: CEX-YKYB/0190/2018, en virtud a las notas internas CITE: MEFP/VTCP/DGAFT/USCFT/Nos. 1401"/>
    <m/>
    <m/>
    <m/>
    <m/>
    <m/>
    <n v="0"/>
    <n v="94722.92"/>
    <n v="94722.92"/>
  </r>
  <r>
    <x v="6"/>
    <n v="3"/>
    <x v="5"/>
    <x v="12"/>
    <n v="1064"/>
    <s v="00066031011"/>
    <s v="De: 00066031011 A:00086071002 Traspaso de recursos a solicitud del Ministerio de Planificación del Desarrollo sg nota CITE: MPD/VIPFE/DGGFE/UAP/NE 0708/2020,como beneficiario el Ministerio de Medio Ambiente y Agua para el proyecto Ampliació"/>
    <m/>
    <m/>
    <m/>
    <m/>
    <m/>
    <n v="7301095"/>
    <n v="0"/>
    <n v="7301095"/>
  </r>
  <r>
    <x v="8"/>
    <n v="7"/>
    <x v="7"/>
    <x v="12"/>
    <n v="1064"/>
    <s v="00086071002"/>
    <s v="De: 00066031011 A:00086071002 Traspaso de recursos a solicitud del Ministerio de Planificación del Desarrollo sg nota CITE: MPD/VIPFE/DGGFE/UAP/NE 0708/2020,como beneficiario el Ministerio de Medio Ambiente y Agua para el proyecto Ampliació"/>
    <m/>
    <m/>
    <m/>
    <m/>
    <m/>
    <n v="0"/>
    <n v="7301095"/>
    <n v="730109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AC697B5-EDE9-4EAA-8605-39B55F82292D}" name="TablaDinámica5" cacheId="117" applyNumberFormats="0" applyBorderFormats="0" applyFontFormats="0" applyPatternFormats="0" applyAlignmentFormats="0" applyWidthHeightFormats="1" dataCaption="Valores" updatedVersion="6" minRefreshableVersion="3" rowGrandTotals="0" colGrandTotals="0" itemPrintTitles="1" createdVersion="6" indent="0" compact="0" compactData="0" multipleFieldFilters="0">
  <location ref="BC3:BN15" firstHeaderRow="1" firstDataRow="3" firstDataCol="2"/>
  <pivotFields count="15">
    <pivotField axis="axisRow" compact="0" outline="0" showAll="0" defaultSubtotal="0">
      <items count="10">
        <item x="1"/>
        <item x="0"/>
        <item x="2"/>
        <item x="3"/>
        <item x="4"/>
        <item x="5"/>
        <item x="6"/>
        <item x="7"/>
        <item x="8"/>
        <item x="9"/>
      </items>
    </pivotField>
    <pivotField compact="0" outline="0" showAll="0" defaultSubtotal="0"/>
    <pivotField axis="axisRow" compact="0" outline="0" showAll="0" defaultSubtotal="0">
      <items count="9">
        <item x="1"/>
        <item x="0"/>
        <item x="2"/>
        <item x="3"/>
        <item x="4"/>
        <item x="5"/>
        <item x="6"/>
        <item x="7"/>
        <item x="8"/>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s>
  <rowFields count="2">
    <field x="0"/>
    <field x="2"/>
  </rowFields>
  <rowItems count="10">
    <i>
      <x/>
      <x/>
    </i>
    <i>
      <x v="1"/>
      <x v="1"/>
    </i>
    <i>
      <x v="2"/>
      <x v="2"/>
    </i>
    <i>
      <x v="3"/>
      <x v="3"/>
    </i>
    <i>
      <x v="4"/>
      <x v="1"/>
    </i>
    <i>
      <x v="5"/>
      <x v="4"/>
    </i>
    <i>
      <x v="6"/>
      <x v="5"/>
    </i>
    <i>
      <x v="7"/>
      <x v="6"/>
    </i>
    <i>
      <x v="8"/>
      <x v="7"/>
    </i>
    <i>
      <x v="9"/>
      <x v="8"/>
    </i>
  </rowItems>
  <colFields count="2">
    <field x="3"/>
    <field x="-2"/>
  </colFields>
  <colItems count="10">
    <i>
      <x v="1"/>
      <x/>
    </i>
    <i r="1" i="1">
      <x v="1"/>
    </i>
    <i>
      <x v="2"/>
      <x/>
    </i>
    <i r="1" i="1">
      <x v="1"/>
    </i>
    <i>
      <x v="3"/>
      <x/>
    </i>
    <i r="1" i="1">
      <x v="1"/>
    </i>
    <i>
      <x v="4"/>
      <x/>
    </i>
    <i r="1" i="1">
      <x v="1"/>
    </i>
    <i>
      <x v="5"/>
      <x/>
    </i>
    <i r="1" i="1">
      <x v="1"/>
    </i>
  </colItems>
  <dataFields count="2">
    <dataField name="Suma de Débitos" fld="12" baseField="2" baseItem="3" numFmtId="4"/>
    <dataField name="Suma de Créditos" fld="13" baseField="2" baseItem="3"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1170F05-9809-48D9-92AD-60D82D473C9E}" name="TablaDinámica1" cacheId="114" applyNumberFormats="0" applyBorderFormats="0" applyFontFormats="0" applyPatternFormats="0" applyAlignmentFormats="0" applyWidthHeightFormats="1" dataCaption="Valores" updatedVersion="6" minRefreshableVersion="3" rowGrandTotals="0" colGrandTotals="0" itemPrintTitles="1" createdVersion="6" indent="0" compact="0" compactData="0" multipleFieldFilters="0">
  <location ref="A3:L109" firstHeaderRow="1" firstDataRow="3" firstDataCol="2"/>
  <pivotFields count="16">
    <pivotField axis="axisRow" compact="0" outline="0" showAll="0" defaultSubtotal="0">
      <items count="104">
        <item x="65"/>
        <item x="16"/>
        <item x="24"/>
        <item x="29"/>
        <item x="73"/>
        <item x="19"/>
        <item x="25"/>
        <item x="18"/>
        <item x="13"/>
        <item x="32"/>
        <item x="31"/>
        <item x="2"/>
        <item x="34"/>
        <item x="35"/>
        <item x="22"/>
        <item x="102"/>
        <item x="15"/>
        <item x="8"/>
        <item x="76"/>
        <item x="78"/>
        <item x="21"/>
        <item x="6"/>
        <item x="30"/>
        <item x="40"/>
        <item x="92"/>
        <item x="81"/>
        <item x="28"/>
        <item x="54"/>
        <item x="3"/>
        <item x="100"/>
        <item x="43"/>
        <item x="90"/>
        <item x="77"/>
        <item x="41"/>
        <item x="96"/>
        <item x="36"/>
        <item x="17"/>
        <item x="61"/>
        <item x="57"/>
        <item x="53"/>
        <item x="75"/>
        <item x="68"/>
        <item x="79"/>
        <item x="27"/>
        <item x="95"/>
        <item x="63"/>
        <item x="58"/>
        <item x="84"/>
        <item x="9"/>
        <item x="47"/>
        <item x="5"/>
        <item x="82"/>
        <item x="37"/>
        <item x="10"/>
        <item x="52"/>
        <item x="60"/>
        <item x="14"/>
        <item x="89"/>
        <item x="56"/>
        <item x="20"/>
        <item x="72"/>
        <item x="62"/>
        <item x="23"/>
        <item x="88"/>
        <item x="26"/>
        <item x="4"/>
        <item x="71"/>
        <item x="1"/>
        <item x="59"/>
        <item x="80"/>
        <item x="45"/>
        <item x="48"/>
        <item x="94"/>
        <item x="87"/>
        <item x="50"/>
        <item x="12"/>
        <item x="11"/>
        <item x="7"/>
        <item x="33"/>
        <item x="44"/>
        <item x="0"/>
        <item x="91"/>
        <item x="64"/>
        <item x="38"/>
        <item x="70"/>
        <item x="39"/>
        <item x="42"/>
        <item x="46"/>
        <item x="49"/>
        <item x="51"/>
        <item x="55"/>
        <item x="66"/>
        <item x="67"/>
        <item x="69"/>
        <item x="74"/>
        <item x="83"/>
        <item x="85"/>
        <item x="86"/>
        <item x="93"/>
        <item x="97"/>
        <item x="98"/>
        <item x="99"/>
        <item x="101"/>
        <item x="103"/>
      </items>
    </pivotField>
    <pivotField compact="0" outline="0" showAll="0" defaultSubtotal="0"/>
    <pivotField axis="axisRow" compact="0" outline="0" showAll="0" defaultSubtotal="0">
      <items count="104">
        <item x="33"/>
        <item x="37"/>
        <item x="1"/>
        <item x="17"/>
        <item x="96"/>
        <item x="5"/>
        <item x="47"/>
        <item x="95"/>
        <item x="92"/>
        <item x="21"/>
        <item x="80"/>
        <item x="53"/>
        <item x="68"/>
        <item x="79"/>
        <item x="63"/>
        <item x="75"/>
        <item x="57"/>
        <item x="82"/>
        <item x="81"/>
        <item x="28"/>
        <item x="58"/>
        <item x="14"/>
        <item x="56"/>
        <item x="94"/>
        <item x="20"/>
        <item x="41"/>
        <item x="7"/>
        <item x="78"/>
        <item x="11"/>
        <item x="12"/>
        <item x="62"/>
        <item x="59"/>
        <item x="72"/>
        <item x="4"/>
        <item x="26"/>
        <item x="23"/>
        <item x="52"/>
        <item x="60"/>
        <item x="89"/>
        <item x="88"/>
        <item x="71"/>
        <item x="84"/>
        <item x="36"/>
        <item x="61"/>
        <item x="50"/>
        <item x="44"/>
        <item x="77"/>
        <item x="100"/>
        <item x="3"/>
        <item x="43"/>
        <item x="30"/>
        <item x="76"/>
        <item x="73"/>
        <item x="2"/>
        <item x="13"/>
        <item x="31"/>
        <item x="18"/>
        <item x="29"/>
        <item x="24"/>
        <item x="102"/>
        <item x="25"/>
        <item x="19"/>
        <item x="8"/>
        <item x="22"/>
        <item x="15"/>
        <item x="34"/>
        <item x="16"/>
        <item x="32"/>
        <item x="35"/>
        <item x="0"/>
        <item x="40"/>
        <item x="48"/>
        <item x="45"/>
        <item x="87"/>
        <item x="54"/>
        <item x="6"/>
        <item x="27"/>
        <item x="90"/>
        <item x="9"/>
        <item x="65"/>
        <item x="10"/>
        <item x="91"/>
        <item x="64"/>
        <item x="38"/>
        <item x="70"/>
        <item x="39"/>
        <item x="42"/>
        <item x="46"/>
        <item x="49"/>
        <item x="51"/>
        <item x="55"/>
        <item x="66"/>
        <item x="67"/>
        <item x="69"/>
        <item x="74"/>
        <item x="83"/>
        <item x="85"/>
        <item x="86"/>
        <item x="93"/>
        <item x="97"/>
        <item x="98"/>
        <item x="99"/>
        <item x="101"/>
        <item x="103"/>
      </items>
    </pivotField>
    <pivotField axis="axisCol" compact="0" numFmtId="14" outline="0" showAll="0" defaultSubtotal="0">
      <items count="14">
        <item x="0"/>
        <item x="1"/>
        <item x="2"/>
        <item x="3"/>
        <item x="4"/>
        <item x="5"/>
        <item x="6"/>
        <item x="7"/>
        <item x="8"/>
        <item x="9"/>
        <item x="10"/>
        <item x="11"/>
        <item x="12"/>
        <item x="1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164" outline="0" subtotalTop="0" showAll="0" defaultSubtotal="0"/>
    <pivotField dataField="1" compact="0" numFmtId="164" outline="0" subtotalTop="0" showAll="0" defaultSubtotal="0"/>
    <pivotField compact="0" outline="0" showAll="0" defaultSubtotal="0"/>
  </pivotFields>
  <rowFields count="2">
    <field x="0"/>
    <field x="2"/>
  </rowFields>
  <rowItems count="104">
    <i>
      <x/>
      <x v="79"/>
    </i>
    <i>
      <x v="1"/>
      <x v="66"/>
    </i>
    <i>
      <x v="2"/>
      <x v="58"/>
    </i>
    <i>
      <x v="3"/>
      <x v="57"/>
    </i>
    <i>
      <x v="4"/>
      <x v="52"/>
    </i>
    <i>
      <x v="5"/>
      <x v="61"/>
    </i>
    <i>
      <x v="6"/>
      <x v="60"/>
    </i>
    <i>
      <x v="7"/>
      <x v="56"/>
    </i>
    <i>
      <x v="8"/>
      <x v="54"/>
    </i>
    <i>
      <x v="9"/>
      <x v="67"/>
    </i>
    <i>
      <x v="10"/>
      <x v="55"/>
    </i>
    <i>
      <x v="11"/>
      <x v="53"/>
    </i>
    <i>
      <x v="12"/>
      <x v="65"/>
    </i>
    <i>
      <x v="13"/>
      <x v="68"/>
    </i>
    <i>
      <x v="14"/>
      <x v="63"/>
    </i>
    <i>
      <x v="15"/>
      <x v="59"/>
    </i>
    <i>
      <x v="16"/>
      <x v="64"/>
    </i>
    <i>
      <x v="17"/>
      <x v="62"/>
    </i>
    <i>
      <x v="18"/>
      <x v="51"/>
    </i>
    <i>
      <x v="19"/>
      <x v="27"/>
    </i>
    <i>
      <x v="20"/>
      <x v="9"/>
    </i>
    <i>
      <x v="21"/>
      <x v="75"/>
    </i>
    <i>
      <x v="22"/>
      <x v="50"/>
    </i>
    <i>
      <x v="23"/>
      <x v="70"/>
    </i>
    <i>
      <x v="24"/>
      <x v="8"/>
    </i>
    <i>
      <x v="25"/>
      <x v="18"/>
    </i>
    <i>
      <x v="26"/>
      <x v="19"/>
    </i>
    <i>
      <x v="27"/>
      <x v="74"/>
    </i>
    <i>
      <x v="28"/>
      <x v="48"/>
    </i>
    <i>
      <x v="29"/>
      <x v="47"/>
    </i>
    <i>
      <x v="30"/>
      <x v="49"/>
    </i>
    <i>
      <x v="31"/>
      <x v="77"/>
    </i>
    <i>
      <x v="32"/>
      <x v="46"/>
    </i>
    <i>
      <x v="33"/>
      <x v="25"/>
    </i>
    <i>
      <x v="34"/>
      <x v="4"/>
    </i>
    <i>
      <x v="35"/>
      <x v="42"/>
    </i>
    <i>
      <x v="36"/>
      <x v="3"/>
    </i>
    <i>
      <x v="37"/>
      <x v="43"/>
    </i>
    <i>
      <x v="38"/>
      <x v="16"/>
    </i>
    <i>
      <x v="39"/>
      <x v="11"/>
    </i>
    <i>
      <x v="40"/>
      <x v="15"/>
    </i>
    <i>
      <x v="41"/>
      <x v="12"/>
    </i>
    <i>
      <x v="42"/>
      <x v="13"/>
    </i>
    <i>
      <x v="43"/>
      <x v="76"/>
    </i>
    <i>
      <x v="44"/>
      <x v="7"/>
    </i>
    <i>
      <x v="45"/>
      <x v="14"/>
    </i>
    <i>
      <x v="46"/>
      <x v="20"/>
    </i>
    <i>
      <x v="47"/>
      <x v="41"/>
    </i>
    <i>
      <x v="48"/>
      <x v="78"/>
    </i>
    <i>
      <x v="49"/>
      <x v="6"/>
    </i>
    <i>
      <x v="50"/>
      <x v="5"/>
    </i>
    <i>
      <x v="51"/>
      <x v="17"/>
    </i>
    <i>
      <x v="52"/>
      <x v="1"/>
    </i>
    <i>
      <x v="53"/>
      <x v="80"/>
    </i>
    <i>
      <x v="54"/>
      <x v="36"/>
    </i>
    <i>
      <x v="55"/>
      <x v="37"/>
    </i>
    <i>
      <x v="56"/>
      <x v="21"/>
    </i>
    <i>
      <x v="57"/>
      <x v="38"/>
    </i>
    <i>
      <x v="58"/>
      <x v="22"/>
    </i>
    <i>
      <x v="59"/>
      <x v="24"/>
    </i>
    <i>
      <x v="60"/>
      <x v="32"/>
    </i>
    <i>
      <x v="61"/>
      <x v="30"/>
    </i>
    <i>
      <x v="62"/>
      <x v="35"/>
    </i>
    <i>
      <x v="63"/>
      <x v="39"/>
    </i>
    <i>
      <x v="64"/>
      <x v="34"/>
    </i>
    <i>
      <x v="65"/>
      <x v="33"/>
    </i>
    <i>
      <x v="66"/>
      <x v="40"/>
    </i>
    <i>
      <x v="67"/>
      <x v="2"/>
    </i>
    <i>
      <x v="68"/>
      <x v="31"/>
    </i>
    <i>
      <x v="69"/>
      <x v="10"/>
    </i>
    <i>
      <x v="70"/>
      <x v="72"/>
    </i>
    <i>
      <x v="71"/>
      <x v="71"/>
    </i>
    <i>
      <x v="72"/>
      <x v="23"/>
    </i>
    <i>
      <x v="73"/>
      <x v="73"/>
    </i>
    <i>
      <x v="74"/>
      <x v="44"/>
    </i>
    <i>
      <x v="75"/>
      <x v="29"/>
    </i>
    <i>
      <x v="76"/>
      <x v="28"/>
    </i>
    <i>
      <x v="77"/>
      <x v="26"/>
    </i>
    <i>
      <x v="78"/>
      <x/>
    </i>
    <i>
      <x v="79"/>
      <x v="45"/>
    </i>
    <i>
      <x v="80"/>
      <x v="69"/>
    </i>
    <i>
      <x v="81"/>
      <x v="81"/>
    </i>
    <i>
      <x v="82"/>
      <x v="82"/>
    </i>
    <i>
      <x v="83"/>
      <x v="83"/>
    </i>
    <i>
      <x v="84"/>
      <x v="84"/>
    </i>
    <i>
      <x v="85"/>
      <x v="85"/>
    </i>
    <i>
      <x v="86"/>
      <x v="86"/>
    </i>
    <i>
      <x v="87"/>
      <x v="87"/>
    </i>
    <i>
      <x v="88"/>
      <x v="88"/>
    </i>
    <i>
      <x v="89"/>
      <x v="89"/>
    </i>
    <i>
      <x v="90"/>
      <x v="90"/>
    </i>
    <i>
      <x v="91"/>
      <x v="91"/>
    </i>
    <i>
      <x v="92"/>
      <x v="92"/>
    </i>
    <i>
      <x v="93"/>
      <x v="93"/>
    </i>
    <i>
      <x v="94"/>
      <x v="94"/>
    </i>
    <i>
      <x v="95"/>
      <x v="95"/>
    </i>
    <i>
      <x v="96"/>
      <x v="96"/>
    </i>
    <i>
      <x v="97"/>
      <x v="97"/>
    </i>
    <i>
      <x v="98"/>
      <x v="98"/>
    </i>
    <i>
      <x v="99"/>
      <x v="99"/>
    </i>
    <i>
      <x v="100"/>
      <x v="100"/>
    </i>
    <i>
      <x v="101"/>
      <x v="101"/>
    </i>
    <i>
      <x v="102"/>
      <x v="102"/>
    </i>
    <i>
      <x v="103"/>
      <x v="103"/>
    </i>
  </rowItems>
  <colFields count="2">
    <field x="3"/>
    <field x="-2"/>
  </colFields>
  <colItems count="10">
    <i>
      <x v="1"/>
      <x/>
    </i>
    <i r="1" i="1">
      <x v="1"/>
    </i>
    <i>
      <x v="2"/>
      <x/>
    </i>
    <i r="1" i="1">
      <x v="1"/>
    </i>
    <i>
      <x v="3"/>
      <x/>
    </i>
    <i r="1" i="1">
      <x v="1"/>
    </i>
    <i>
      <x v="4"/>
      <x/>
    </i>
    <i r="1" i="1">
      <x v="1"/>
    </i>
    <i>
      <x v="5"/>
      <x/>
    </i>
    <i r="1" i="1">
      <x v="1"/>
    </i>
  </colItems>
  <dataFields count="2">
    <dataField name="Suma de Débitos" fld="13" baseField="2" baseItem="128" numFmtId="4"/>
    <dataField name="Suma de Créditos" fld="14" baseField="2" baseItem="128"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A7EDE16-E1BC-48A6-A12D-437EA1164DDA}" name="TablaDinámica9" cacheId="116" applyNumberFormats="0" applyBorderFormats="0" applyFontFormats="0" applyPatternFormats="0" applyAlignmentFormats="0" applyWidthHeightFormats="1" dataCaption="Valores" updatedVersion="6" minRefreshableVersion="3" rowGrandTotals="0" colGrandTotals="0" itemPrintTitles="1" createdVersion="6" indent="0" compact="0" compactData="0" multipleFieldFilters="0">
  <location ref="DE3:DG54" firstHeaderRow="1" firstDataRow="1" firstDataCol="2"/>
  <pivotFields count="8">
    <pivotField axis="axisRow" compact="0" outline="0" showAll="0" defaultSubtotal="0">
      <items count="51">
        <item x="0"/>
        <item x="1"/>
        <item x="3"/>
        <item x="4"/>
        <item x="5"/>
        <item x="6"/>
        <item x="7"/>
        <item x="10"/>
        <item x="12"/>
        <item x="13"/>
        <item x="14"/>
        <item x="15"/>
        <item x="17"/>
        <item x="18"/>
        <item x="19"/>
        <item x="22"/>
        <item x="26"/>
        <item x="27"/>
        <item x="28"/>
        <item x="31"/>
        <item x="32"/>
        <item x="33"/>
        <item x="34"/>
        <item x="37"/>
        <item x="41"/>
        <item x="43"/>
        <item x="44"/>
        <item x="47"/>
        <item x="48"/>
        <item x="49"/>
        <item x="25"/>
        <item x="21"/>
        <item x="50"/>
        <item x="2"/>
        <item x="9"/>
        <item x="11"/>
        <item x="16"/>
        <item x="20"/>
        <item x="23"/>
        <item x="30"/>
        <item x="39"/>
        <item x="40"/>
        <item x="42"/>
        <item x="46"/>
        <item x="38"/>
        <item x="8"/>
        <item x="24"/>
        <item x="29"/>
        <item x="35"/>
        <item x="36"/>
        <item x="45"/>
      </items>
    </pivotField>
    <pivotField compact="0" outline="0" showAll="0" defaultSubtotal="0"/>
    <pivotField axis="axisRow" compact="0" outline="0" showAll="0" defaultSubtotal="0">
      <items count="51">
        <item x="0"/>
        <item x="1"/>
        <item x="3"/>
        <item x="4"/>
        <item x="5"/>
        <item x="6"/>
        <item x="7"/>
        <item x="10"/>
        <item x="12"/>
        <item x="13"/>
        <item x="14"/>
        <item x="15"/>
        <item x="17"/>
        <item x="18"/>
        <item x="19"/>
        <item x="22"/>
        <item x="26"/>
        <item x="27"/>
        <item x="28"/>
        <item x="31"/>
        <item x="32"/>
        <item x="33"/>
        <item x="34"/>
        <item x="37"/>
        <item x="41"/>
        <item x="43"/>
        <item x="44"/>
        <item x="47"/>
        <item x="48"/>
        <item x="49"/>
        <item x="25"/>
        <item x="21"/>
        <item x="50"/>
        <item x="2"/>
        <item x="9"/>
        <item x="11"/>
        <item x="16"/>
        <item x="20"/>
        <item x="23"/>
        <item x="30"/>
        <item x="39"/>
        <item x="40"/>
        <item x="42"/>
        <item x="46"/>
        <item x="38"/>
        <item x="8"/>
        <item x="24"/>
        <item x="29"/>
        <item x="35"/>
        <item x="36"/>
        <item x="45"/>
      </items>
    </pivotField>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s>
  <rowFields count="2">
    <field x="0"/>
    <field x="2"/>
  </rowFields>
  <rowItems count="51">
    <i>
      <x/>
      <x/>
    </i>
    <i>
      <x v="1"/>
      <x v="1"/>
    </i>
    <i>
      <x v="2"/>
      <x v="2"/>
    </i>
    <i>
      <x v="3"/>
      <x v="3"/>
    </i>
    <i>
      <x v="4"/>
      <x v="4"/>
    </i>
    <i>
      <x v="5"/>
      <x v="5"/>
    </i>
    <i>
      <x v="6"/>
      <x v="6"/>
    </i>
    <i>
      <x v="7"/>
      <x v="7"/>
    </i>
    <i>
      <x v="8"/>
      <x v="8"/>
    </i>
    <i>
      <x v="9"/>
      <x v="9"/>
    </i>
    <i>
      <x v="10"/>
      <x v="10"/>
    </i>
    <i>
      <x v="11"/>
      <x v="11"/>
    </i>
    <i>
      <x v="12"/>
      <x v="12"/>
    </i>
    <i>
      <x v="13"/>
      <x v="13"/>
    </i>
    <i>
      <x v="14"/>
      <x v="14"/>
    </i>
    <i>
      <x v="15"/>
      <x v="15"/>
    </i>
    <i>
      <x v="16"/>
      <x v="16"/>
    </i>
    <i>
      <x v="17"/>
      <x v="17"/>
    </i>
    <i>
      <x v="18"/>
      <x v="18"/>
    </i>
    <i>
      <x v="19"/>
      <x v="19"/>
    </i>
    <i>
      <x v="20"/>
      <x v="20"/>
    </i>
    <i>
      <x v="21"/>
      <x v="21"/>
    </i>
    <i>
      <x v="22"/>
      <x v="22"/>
    </i>
    <i>
      <x v="23"/>
      <x v="23"/>
    </i>
    <i>
      <x v="24"/>
      <x v="24"/>
    </i>
    <i>
      <x v="25"/>
      <x v="25"/>
    </i>
    <i>
      <x v="26"/>
      <x v="26"/>
    </i>
    <i>
      <x v="27"/>
      <x v="27"/>
    </i>
    <i>
      <x v="28"/>
      <x v="28"/>
    </i>
    <i>
      <x v="29"/>
      <x v="29"/>
    </i>
    <i>
      <x v="30"/>
      <x v="30"/>
    </i>
    <i>
      <x v="31"/>
      <x v="31"/>
    </i>
    <i>
      <x v="32"/>
      <x v="32"/>
    </i>
    <i>
      <x v="33"/>
      <x v="33"/>
    </i>
    <i>
      <x v="34"/>
      <x v="34"/>
    </i>
    <i>
      <x v="35"/>
      <x v="35"/>
    </i>
    <i>
      <x v="36"/>
      <x v="36"/>
    </i>
    <i>
      <x v="37"/>
      <x v="37"/>
    </i>
    <i>
      <x v="38"/>
      <x v="38"/>
    </i>
    <i>
      <x v="39"/>
      <x v="39"/>
    </i>
    <i>
      <x v="40"/>
      <x v="40"/>
    </i>
    <i>
      <x v="41"/>
      <x v="41"/>
    </i>
    <i>
      <x v="42"/>
      <x v="42"/>
    </i>
    <i>
      <x v="43"/>
      <x v="43"/>
    </i>
    <i>
      <x v="44"/>
      <x v="44"/>
    </i>
    <i>
      <x v="45"/>
      <x v="45"/>
    </i>
    <i>
      <x v="46"/>
      <x v="46"/>
    </i>
    <i>
      <x v="47"/>
      <x v="47"/>
    </i>
    <i>
      <x v="48"/>
      <x v="48"/>
    </i>
    <i>
      <x v="49"/>
      <x v="49"/>
    </i>
    <i>
      <x v="50"/>
      <x v="50"/>
    </i>
  </rowItems>
  <colItems count="1">
    <i/>
  </colItems>
  <dataFields count="1">
    <dataField name="Suma de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F96D300-AF1C-4ED1-996E-6786357B0AE3}" name="TablaDinámica3" cacheId="115" applyNumberFormats="0" applyBorderFormats="0" applyFontFormats="0" applyPatternFormats="0" applyAlignmentFormats="0" applyWidthHeightFormats="1" dataCaption="Valores" updatedVersion="6" minRefreshableVersion="3" rowGrandTotals="0" colGrandTotals="0" itemPrintTitles="1" createdVersion="6" indent="0" compact="0" compactData="0" multipleFieldFilters="0">
  <location ref="AB3:AM20" firstHeaderRow="1" firstDataRow="3" firstDataCol="2"/>
  <pivotFields count="17">
    <pivotField axis="axisRow" compact="0" outline="0" subtotalTop="0" showAll="0" defaultSubtotal="0">
      <items count="15">
        <item x="9"/>
        <item x="5"/>
        <item x="2"/>
        <item x="7"/>
        <item x="4"/>
        <item x="14"/>
        <item x="8"/>
        <item x="3"/>
        <item x="1"/>
        <item x="0"/>
        <item x="6"/>
        <item x="10"/>
        <item x="11"/>
        <item x="12"/>
        <item x="13"/>
      </items>
    </pivotField>
    <pivotField compact="0" outline="0" subtotalTop="0" showAll="0" defaultSubtotal="0"/>
    <pivotField axis="axisRow" compact="0" outline="0" subtotalTop="0" showAll="0" defaultSubtotal="0">
      <items count="15">
        <item x="8"/>
        <item x="14"/>
        <item x="0"/>
        <item x="1"/>
        <item x="4"/>
        <item x="7"/>
        <item x="2"/>
        <item x="5"/>
        <item x="9"/>
        <item x="3"/>
        <item x="6"/>
        <item x="10"/>
        <item x="11"/>
        <item x="12"/>
        <item x="13"/>
      </items>
    </pivotField>
    <pivotField axis="axisCol" compact="0"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s>
  <rowFields count="2">
    <field x="0"/>
    <field x="2"/>
  </rowFields>
  <rowItems count="15">
    <i>
      <x/>
      <x v="8"/>
    </i>
    <i>
      <x v="1"/>
      <x v="7"/>
    </i>
    <i>
      <x v="2"/>
      <x v="6"/>
    </i>
    <i>
      <x v="3"/>
      <x v="5"/>
    </i>
    <i>
      <x v="4"/>
      <x v="4"/>
    </i>
    <i>
      <x v="5"/>
      <x v="1"/>
    </i>
    <i>
      <x v="6"/>
      <x/>
    </i>
    <i>
      <x v="7"/>
      <x v="9"/>
    </i>
    <i>
      <x v="8"/>
      <x v="3"/>
    </i>
    <i>
      <x v="9"/>
      <x v="2"/>
    </i>
    <i>
      <x v="10"/>
      <x v="10"/>
    </i>
    <i>
      <x v="11"/>
      <x v="11"/>
    </i>
    <i>
      <x v="12"/>
      <x v="12"/>
    </i>
    <i>
      <x v="13"/>
      <x v="13"/>
    </i>
    <i>
      <x v="14"/>
      <x v="14"/>
    </i>
  </rowItems>
  <colFields count="2">
    <field x="3"/>
    <field x="-2"/>
  </colFields>
  <colItems count="10">
    <i>
      <x v="1"/>
      <x/>
    </i>
    <i r="1" i="1">
      <x v="1"/>
    </i>
    <i>
      <x v="2"/>
      <x/>
    </i>
    <i r="1" i="1">
      <x v="1"/>
    </i>
    <i>
      <x v="3"/>
      <x/>
    </i>
    <i r="1" i="1">
      <x v="1"/>
    </i>
    <i>
      <x v="4"/>
      <x/>
    </i>
    <i r="1" i="1">
      <x v="1"/>
    </i>
    <i>
      <x v="5"/>
      <x/>
    </i>
    <i r="1" i="1">
      <x v="1"/>
    </i>
  </colItems>
  <dataFields count="2">
    <dataField name="Suma de Débitos_x000a_(Bs)" fld="14" baseField="0" baseItem="0"/>
    <dataField name="Suma de Créditos_x000a_(Bs)"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6D9B82E-CBA8-46C4-953D-4C821358DA76}" name="TablaDinámica7" cacheId="113" applyNumberFormats="0" applyBorderFormats="0" applyFontFormats="0" applyPatternFormats="0" applyAlignmentFormats="0" applyWidthHeightFormats="1" dataCaption="Valores" updatedVersion="6" minRefreshableVersion="3" rowGrandTotals="0" colGrandTotals="0" itemPrintTitles="1" createdVersion="6" indent="0" compact="0" compactData="0" multipleFieldFilters="0">
  <location ref="CD3:CG6" firstHeaderRow="1" firstDataRow="3" firstDataCol="2"/>
  <pivotFields count="17">
    <pivotField axis="axisRow" compact="0" outline="0" showAll="0" defaultSubtotal="0">
      <items count="3">
        <item m="1" x="2"/>
        <item m="1" x="1"/>
        <item x="0"/>
      </items>
    </pivotField>
    <pivotField compact="0" outline="0" showAll="0" defaultSubtotal="0"/>
    <pivotField axis="axisRow" compact="0" outline="0" showAll="0" defaultSubtotal="0">
      <items count="4">
        <item m="1" x="3"/>
        <item m="1" x="2"/>
        <item m="1" x="1"/>
        <item x="0"/>
      </items>
    </pivotField>
    <pivotField axis="axisCol" compact="0" numFmtId="14" outline="0" subtotalTop="0" showAll="0" defaultSubtotal="0">
      <items count="1">
        <item x="0"/>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s>
  <rowFields count="2">
    <field x="0"/>
    <field x="2"/>
  </rowFields>
  <rowItems count="1">
    <i>
      <x v="2"/>
      <x v="3"/>
    </i>
  </rowItems>
  <colFields count="2">
    <field x="3"/>
    <field x="-2"/>
  </colFields>
  <colItems count="2">
    <i>
      <x/>
      <x/>
    </i>
    <i r="1" i="1">
      <x v="1"/>
    </i>
  </colItems>
  <dataFields count="2">
    <dataField name="Suma de Débitos_x000a_(Bs)" fld="14" baseField="0" baseItem="0"/>
    <dataField name="Suma de Créditos_x000a_(Bs)"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pablo.laura@economiayfinanzas.gob.bo" TargetMode="External"/><Relationship Id="rId21" Type="http://schemas.openxmlformats.org/officeDocument/2006/relationships/hyperlink" Target="mailto:yesenia.apaza@economiayfinanzas.gob.bo" TargetMode="External"/><Relationship Id="rId324" Type="http://schemas.openxmlformats.org/officeDocument/2006/relationships/hyperlink" Target="mailto:pablo.laura@economiayfinanzas.gob.bo" TargetMode="External"/><Relationship Id="rId170" Type="http://schemas.openxmlformats.org/officeDocument/2006/relationships/hyperlink" Target="mailto:pablo.laura@economiayfinanzas.gob.bo" TargetMode="External"/><Relationship Id="rId268" Type="http://schemas.openxmlformats.org/officeDocument/2006/relationships/hyperlink" Target="mailto:pablo.laura@economiayfinanzas.gob.bo" TargetMode="External"/><Relationship Id="rId475" Type="http://schemas.openxmlformats.org/officeDocument/2006/relationships/hyperlink" Target="mailto:rommel.cuba@economiayfinanzas.gob.bo" TargetMode="External"/><Relationship Id="rId32" Type="http://schemas.openxmlformats.org/officeDocument/2006/relationships/hyperlink" Target="mailto:emma.ticonipa@economiayfinanzas.gob.bo" TargetMode="External"/><Relationship Id="rId74" Type="http://schemas.openxmlformats.org/officeDocument/2006/relationships/hyperlink" Target="mailto:malcom.zeballos@economiayfinanzas.gob.bo" TargetMode="External"/><Relationship Id="rId128" Type="http://schemas.openxmlformats.org/officeDocument/2006/relationships/hyperlink" Target="mailto:pablo.laura@economiayfinanzas.gob.bo" TargetMode="External"/><Relationship Id="rId335" Type="http://schemas.openxmlformats.org/officeDocument/2006/relationships/hyperlink" Target="mailto:pablo.laura@economiayfinanzas.gob.bo" TargetMode="External"/><Relationship Id="rId377" Type="http://schemas.openxmlformats.org/officeDocument/2006/relationships/hyperlink" Target="mailto:pablo.laura@economiayfinanzas.gob.bo" TargetMode="External"/><Relationship Id="rId500" Type="http://schemas.openxmlformats.org/officeDocument/2006/relationships/hyperlink" Target="mailto:sonia.garcia@economiayfinanzas.gob.bo" TargetMode="External"/><Relationship Id="rId5" Type="http://schemas.openxmlformats.org/officeDocument/2006/relationships/hyperlink" Target="mailto:pablo.laura@economiayfinanzas.gob.bo" TargetMode="External"/><Relationship Id="rId181" Type="http://schemas.openxmlformats.org/officeDocument/2006/relationships/hyperlink" Target="mailto:pablo.laura@economiayfinanzas.gob.bo" TargetMode="External"/><Relationship Id="rId237" Type="http://schemas.openxmlformats.org/officeDocument/2006/relationships/hyperlink" Target="mailto:pablo.laura@economiayfinanzas.gob.bo" TargetMode="External"/><Relationship Id="rId402" Type="http://schemas.openxmlformats.org/officeDocument/2006/relationships/hyperlink" Target="mailto:pablo.laura@economiayfinanzas.gob.bo" TargetMode="External"/><Relationship Id="rId279" Type="http://schemas.openxmlformats.org/officeDocument/2006/relationships/hyperlink" Target="mailto:pablo.laura@economiayfinanzas.gob.bo" TargetMode="External"/><Relationship Id="rId444" Type="http://schemas.openxmlformats.org/officeDocument/2006/relationships/hyperlink" Target="mailto:pablo.laura@economiayfinanzas.gob.bo" TargetMode="External"/><Relationship Id="rId486" Type="http://schemas.openxmlformats.org/officeDocument/2006/relationships/hyperlink" Target="mailto:rommel.cuba@economiayfinanzas.gob.bo" TargetMode="External"/><Relationship Id="rId43" Type="http://schemas.openxmlformats.org/officeDocument/2006/relationships/hyperlink" Target="mailto:joyce.arteaga@economiayfinanzas.gob.bo" TargetMode="External"/><Relationship Id="rId139" Type="http://schemas.openxmlformats.org/officeDocument/2006/relationships/hyperlink" Target="mailto:pablo.laura@economiayfinanzas.gob.bo" TargetMode="External"/><Relationship Id="rId290" Type="http://schemas.openxmlformats.org/officeDocument/2006/relationships/hyperlink" Target="mailto:pablo.laura@economiayfinanzas.gob.bo" TargetMode="External"/><Relationship Id="rId304" Type="http://schemas.openxmlformats.org/officeDocument/2006/relationships/hyperlink" Target="mailto:pablo.laura@economiayfinanzas.gob.bo" TargetMode="External"/><Relationship Id="rId346" Type="http://schemas.openxmlformats.org/officeDocument/2006/relationships/hyperlink" Target="mailto:pablo.laura@economiayfinanzas.gob.bo" TargetMode="External"/><Relationship Id="rId388" Type="http://schemas.openxmlformats.org/officeDocument/2006/relationships/hyperlink" Target="mailto:pablo.laura@economiayfinanzas.gob.bo" TargetMode="External"/><Relationship Id="rId511" Type="http://schemas.openxmlformats.org/officeDocument/2006/relationships/hyperlink" Target="mailto:wilson.almanza@economiayfinanzas.gob.bo" TargetMode="External"/><Relationship Id="rId85" Type="http://schemas.openxmlformats.org/officeDocument/2006/relationships/hyperlink" Target="mailto:malcom.zeballos@economiayfinanzas.gob.bo" TargetMode="External"/><Relationship Id="rId150" Type="http://schemas.openxmlformats.org/officeDocument/2006/relationships/hyperlink" Target="mailto:pablo.laura@economiayfinanzas.gob.bo" TargetMode="External"/><Relationship Id="rId192" Type="http://schemas.openxmlformats.org/officeDocument/2006/relationships/hyperlink" Target="mailto:pablo.laura@economiayfinanzas.gob.bo" TargetMode="External"/><Relationship Id="rId206" Type="http://schemas.openxmlformats.org/officeDocument/2006/relationships/hyperlink" Target="mailto:pablo.laura@economiayfinanzas.gob.bo" TargetMode="External"/><Relationship Id="rId413" Type="http://schemas.openxmlformats.org/officeDocument/2006/relationships/hyperlink" Target="mailto:pablo.laura@economiayfinanzas.gob.bo" TargetMode="External"/><Relationship Id="rId248" Type="http://schemas.openxmlformats.org/officeDocument/2006/relationships/hyperlink" Target="mailto:pablo.laura@economiayfinanzas.gob.bo" TargetMode="External"/><Relationship Id="rId455" Type="http://schemas.openxmlformats.org/officeDocument/2006/relationships/hyperlink" Target="mailto:pablo.laura@economiayfinanzas.gob.bo" TargetMode="External"/><Relationship Id="rId497" Type="http://schemas.openxmlformats.org/officeDocument/2006/relationships/hyperlink" Target="mailto:sonia.garcia@economiayfinanzas.gob.bo" TargetMode="External"/><Relationship Id="rId12" Type="http://schemas.openxmlformats.org/officeDocument/2006/relationships/hyperlink" Target="mailto:yesenia.apaza@economiayfinanzas.gob.bo" TargetMode="External"/><Relationship Id="rId108" Type="http://schemas.openxmlformats.org/officeDocument/2006/relationships/hyperlink" Target="mailto:pablo.laura@economiayfinanzas.gob.bo" TargetMode="External"/><Relationship Id="rId315" Type="http://schemas.openxmlformats.org/officeDocument/2006/relationships/hyperlink" Target="mailto:pablo.laura@economiayfinanzas.gob.bo" TargetMode="External"/><Relationship Id="rId357" Type="http://schemas.openxmlformats.org/officeDocument/2006/relationships/hyperlink" Target="mailto:pablo.laura@economiayfinanzas.gob.bo" TargetMode="External"/><Relationship Id="rId522" Type="http://schemas.openxmlformats.org/officeDocument/2006/relationships/hyperlink" Target="mailto:rommel.cuba@economiayfinanzas.gob.bo" TargetMode="External"/><Relationship Id="rId54" Type="http://schemas.openxmlformats.org/officeDocument/2006/relationships/hyperlink" Target="mailto:judith.machicado@economiayfinanzas.gob.bo" TargetMode="External"/><Relationship Id="rId96" Type="http://schemas.openxmlformats.org/officeDocument/2006/relationships/hyperlink" Target="mailto:pablo.laura@economiayfinanzas.gob.bo" TargetMode="External"/><Relationship Id="rId161" Type="http://schemas.openxmlformats.org/officeDocument/2006/relationships/hyperlink" Target="mailto:pablo.laura@economiayfinanzas.gob.bo" TargetMode="External"/><Relationship Id="rId217" Type="http://schemas.openxmlformats.org/officeDocument/2006/relationships/hyperlink" Target="mailto:pablo.laura@economiayfinanzas.gob.bo" TargetMode="External"/><Relationship Id="rId399" Type="http://schemas.openxmlformats.org/officeDocument/2006/relationships/hyperlink" Target="mailto:pablo.laura@economiayfinanzas.gob.bo" TargetMode="External"/><Relationship Id="rId259" Type="http://schemas.openxmlformats.org/officeDocument/2006/relationships/hyperlink" Target="mailto:pablo.laura@economiayfinanzas.gob.bo" TargetMode="External"/><Relationship Id="rId424" Type="http://schemas.openxmlformats.org/officeDocument/2006/relationships/hyperlink" Target="mailto:pablo.laura@economiayfinanzas.gob.bo" TargetMode="External"/><Relationship Id="rId466" Type="http://schemas.openxmlformats.org/officeDocument/2006/relationships/hyperlink" Target="mailto:pablo.laura@economiayfinanzas.gob.bo" TargetMode="External"/><Relationship Id="rId23" Type="http://schemas.openxmlformats.org/officeDocument/2006/relationships/hyperlink" Target="mailto:yesenia.apaza@economiayfinanzas.gob.bo" TargetMode="External"/><Relationship Id="rId119" Type="http://schemas.openxmlformats.org/officeDocument/2006/relationships/hyperlink" Target="mailto:pablo.laura@economiayfinanzas.gob.bo" TargetMode="External"/><Relationship Id="rId270" Type="http://schemas.openxmlformats.org/officeDocument/2006/relationships/hyperlink" Target="mailto:pablo.laura@economiayfinanzas.gob.bo" TargetMode="External"/><Relationship Id="rId326" Type="http://schemas.openxmlformats.org/officeDocument/2006/relationships/hyperlink" Target="mailto:pablo.laura@economiayfinanzas.gob.bo" TargetMode="External"/><Relationship Id="rId65" Type="http://schemas.openxmlformats.org/officeDocument/2006/relationships/hyperlink" Target="mailto:marco.vargas@economiayfinanzas.gob.bo" TargetMode="External"/><Relationship Id="rId130" Type="http://schemas.openxmlformats.org/officeDocument/2006/relationships/hyperlink" Target="mailto:pablo.laura@economiayfinanzas.gob.bo" TargetMode="External"/><Relationship Id="rId368" Type="http://schemas.openxmlformats.org/officeDocument/2006/relationships/hyperlink" Target="mailto:pablo.laura@economiayfinanzas.gob.bo" TargetMode="External"/><Relationship Id="rId172" Type="http://schemas.openxmlformats.org/officeDocument/2006/relationships/hyperlink" Target="mailto:pablo.laura@economiayfinanzas.gob.bo" TargetMode="External"/><Relationship Id="rId228" Type="http://schemas.openxmlformats.org/officeDocument/2006/relationships/hyperlink" Target="mailto:pablo.laura@economiayfinanzas.gob.bo" TargetMode="External"/><Relationship Id="rId435" Type="http://schemas.openxmlformats.org/officeDocument/2006/relationships/hyperlink" Target="mailto:pablo.laura@economiayfinanzas.gob.bo" TargetMode="External"/><Relationship Id="rId477" Type="http://schemas.openxmlformats.org/officeDocument/2006/relationships/hyperlink" Target="mailto:rommel.cuba@economiayfinanzas.gob.bo" TargetMode="External"/><Relationship Id="rId281" Type="http://schemas.openxmlformats.org/officeDocument/2006/relationships/hyperlink" Target="mailto:pablo.laura@economiayfinanzas.gob.bo" TargetMode="External"/><Relationship Id="rId337" Type="http://schemas.openxmlformats.org/officeDocument/2006/relationships/hyperlink" Target="mailto:pablo.laura@economiayfinanzas.gob.bo" TargetMode="External"/><Relationship Id="rId502" Type="http://schemas.openxmlformats.org/officeDocument/2006/relationships/hyperlink" Target="mailto:sonia.garcia@economiayfinanzas.gob.bo" TargetMode="External"/><Relationship Id="rId34" Type="http://schemas.openxmlformats.org/officeDocument/2006/relationships/hyperlink" Target="mailto:emma.ticonipa@economiayfinanzas.gob.bo" TargetMode="External"/><Relationship Id="rId76" Type="http://schemas.openxmlformats.org/officeDocument/2006/relationships/hyperlink" Target="mailto:malcom.zeballos@economiayfinanzas.gob.bo" TargetMode="External"/><Relationship Id="rId141" Type="http://schemas.openxmlformats.org/officeDocument/2006/relationships/hyperlink" Target="mailto:pablo.laura@economiayfinanzas.gob.bo" TargetMode="External"/><Relationship Id="rId379" Type="http://schemas.openxmlformats.org/officeDocument/2006/relationships/hyperlink" Target="mailto:pablo.laura@economiayfinanzas.gob.bo" TargetMode="External"/><Relationship Id="rId7" Type="http://schemas.openxmlformats.org/officeDocument/2006/relationships/hyperlink" Target="mailto:judith.machicado@economiayfinanzas.gob.bo" TargetMode="External"/><Relationship Id="rId183" Type="http://schemas.openxmlformats.org/officeDocument/2006/relationships/hyperlink" Target="mailto:pablo.laura@economiayfinanzas.gob.bo" TargetMode="External"/><Relationship Id="rId239" Type="http://schemas.openxmlformats.org/officeDocument/2006/relationships/hyperlink" Target="mailto:pablo.laura@economiayfinanzas.gob.bo" TargetMode="External"/><Relationship Id="rId390" Type="http://schemas.openxmlformats.org/officeDocument/2006/relationships/hyperlink" Target="mailto:pablo.laura@economiayfinanzas.gob.bo" TargetMode="External"/><Relationship Id="rId404" Type="http://schemas.openxmlformats.org/officeDocument/2006/relationships/hyperlink" Target="mailto:pablo.laura@economiayfinanzas.gob.bo" TargetMode="External"/><Relationship Id="rId446" Type="http://schemas.openxmlformats.org/officeDocument/2006/relationships/hyperlink" Target="mailto:pablo.laura@economiayfinanzas.gob.bo" TargetMode="External"/><Relationship Id="rId250" Type="http://schemas.openxmlformats.org/officeDocument/2006/relationships/hyperlink" Target="mailto:pablo.laura@economiayfinanzas.gob.bo" TargetMode="External"/><Relationship Id="rId292" Type="http://schemas.openxmlformats.org/officeDocument/2006/relationships/hyperlink" Target="mailto:pablo.laura@economiayfinanzas.gob.bo" TargetMode="External"/><Relationship Id="rId306" Type="http://schemas.openxmlformats.org/officeDocument/2006/relationships/hyperlink" Target="mailto:pablo.laura@economiayfinanzas.gob.bo" TargetMode="External"/><Relationship Id="rId488" Type="http://schemas.openxmlformats.org/officeDocument/2006/relationships/hyperlink" Target="mailto:rommel.cuba@economiayfinanzas.gob.bo" TargetMode="External"/><Relationship Id="rId45" Type="http://schemas.openxmlformats.org/officeDocument/2006/relationships/hyperlink" Target="mailto:joyce.arteaga@economiayfinanzas.gob.bo" TargetMode="External"/><Relationship Id="rId87" Type="http://schemas.openxmlformats.org/officeDocument/2006/relationships/hyperlink" Target="mailto:malcom.zeballos@economiayfinanzas.gob.bo" TargetMode="External"/><Relationship Id="rId110" Type="http://schemas.openxmlformats.org/officeDocument/2006/relationships/hyperlink" Target="mailto:pablo.laura@economiayfinanzas.gob.bo" TargetMode="External"/><Relationship Id="rId348" Type="http://schemas.openxmlformats.org/officeDocument/2006/relationships/hyperlink" Target="mailto:pablo.laura@economiayfinanzas.gob.bo" TargetMode="External"/><Relationship Id="rId513" Type="http://schemas.openxmlformats.org/officeDocument/2006/relationships/hyperlink" Target="mailto:wilson.almanza@economiayfinanzas.gob.bo" TargetMode="External"/><Relationship Id="rId152" Type="http://schemas.openxmlformats.org/officeDocument/2006/relationships/hyperlink" Target="mailto:pablo.laura@economiayfinanzas.gob.bo" TargetMode="External"/><Relationship Id="rId194" Type="http://schemas.openxmlformats.org/officeDocument/2006/relationships/hyperlink" Target="mailto:pablo.laura@economiayfinanzas.gob.bo" TargetMode="External"/><Relationship Id="rId208" Type="http://schemas.openxmlformats.org/officeDocument/2006/relationships/hyperlink" Target="mailto:pablo.laura@economiayfinanzas.gob.bo" TargetMode="External"/><Relationship Id="rId415" Type="http://schemas.openxmlformats.org/officeDocument/2006/relationships/hyperlink" Target="mailto:pablo.laura@economiayfinanzas.gob.bo" TargetMode="External"/><Relationship Id="rId457" Type="http://schemas.openxmlformats.org/officeDocument/2006/relationships/hyperlink" Target="mailto:pablo.laura@economiayfinanzas.gob.bo" TargetMode="External"/><Relationship Id="rId261" Type="http://schemas.openxmlformats.org/officeDocument/2006/relationships/hyperlink" Target="mailto:pablo.laura@economiayfinanzas.gob.bo" TargetMode="External"/><Relationship Id="rId499" Type="http://schemas.openxmlformats.org/officeDocument/2006/relationships/hyperlink" Target="mailto:sonia.garcia@economiayfinanzas.gob.bo" TargetMode="External"/><Relationship Id="rId14" Type="http://schemas.openxmlformats.org/officeDocument/2006/relationships/hyperlink" Target="mailto:yesenia.apaza@economiayfinanzas.gob.bo" TargetMode="External"/><Relationship Id="rId56" Type="http://schemas.openxmlformats.org/officeDocument/2006/relationships/hyperlink" Target="mailto:judith.machicado@economiayfinanzas.gob.bo" TargetMode="External"/><Relationship Id="rId317" Type="http://schemas.openxmlformats.org/officeDocument/2006/relationships/hyperlink" Target="mailto:pablo.laura@economiayfinanzas.gob.bo" TargetMode="External"/><Relationship Id="rId359" Type="http://schemas.openxmlformats.org/officeDocument/2006/relationships/hyperlink" Target="mailto:pablo.laura@economiayfinanzas.gob.bo" TargetMode="External"/><Relationship Id="rId98" Type="http://schemas.openxmlformats.org/officeDocument/2006/relationships/hyperlink" Target="mailto:pablo.laura@economiayfinanzas.gob.bo" TargetMode="External"/><Relationship Id="rId121" Type="http://schemas.openxmlformats.org/officeDocument/2006/relationships/hyperlink" Target="mailto:pablo.laura@economiayfinanzas.gob.bo" TargetMode="External"/><Relationship Id="rId163" Type="http://schemas.openxmlformats.org/officeDocument/2006/relationships/hyperlink" Target="mailto:pablo.laura@economiayfinanzas.gob.bo" TargetMode="External"/><Relationship Id="rId219" Type="http://schemas.openxmlformats.org/officeDocument/2006/relationships/hyperlink" Target="mailto:pablo.laura@economiayfinanzas.gob.bo" TargetMode="External"/><Relationship Id="rId370" Type="http://schemas.openxmlformats.org/officeDocument/2006/relationships/hyperlink" Target="mailto:pablo.laura@economiayfinanzas.gob.bo" TargetMode="External"/><Relationship Id="rId426" Type="http://schemas.openxmlformats.org/officeDocument/2006/relationships/hyperlink" Target="mailto:pablo.laura@economiayfinanzas.gob.bo" TargetMode="External"/><Relationship Id="rId230" Type="http://schemas.openxmlformats.org/officeDocument/2006/relationships/hyperlink" Target="mailto:pablo.laura@economiayfinanzas.gob.bo" TargetMode="External"/><Relationship Id="rId468" Type="http://schemas.openxmlformats.org/officeDocument/2006/relationships/hyperlink" Target="mailto:rommel.cuba@economiayfinanzas.gob.bo" TargetMode="External"/><Relationship Id="rId25" Type="http://schemas.openxmlformats.org/officeDocument/2006/relationships/hyperlink" Target="mailto:yesenia.apaza@economiayfinanzas.gob.bo" TargetMode="External"/><Relationship Id="rId67" Type="http://schemas.openxmlformats.org/officeDocument/2006/relationships/hyperlink" Target="mailto:marco.vargas@economiayfinanzas.gob.bo" TargetMode="External"/><Relationship Id="rId272" Type="http://schemas.openxmlformats.org/officeDocument/2006/relationships/hyperlink" Target="mailto:pablo.laura@economiayfinanzas.gob.bo" TargetMode="External"/><Relationship Id="rId328" Type="http://schemas.openxmlformats.org/officeDocument/2006/relationships/hyperlink" Target="mailto:pablo.laura@economiayfinanzas.gob.bo" TargetMode="External"/><Relationship Id="rId132" Type="http://schemas.openxmlformats.org/officeDocument/2006/relationships/hyperlink" Target="mailto:pablo.laura@economiayfinanzas.gob.bo" TargetMode="External"/><Relationship Id="rId174" Type="http://schemas.openxmlformats.org/officeDocument/2006/relationships/hyperlink" Target="mailto:pablo.laura@economiayfinanzas.gob.bo" TargetMode="External"/><Relationship Id="rId381" Type="http://schemas.openxmlformats.org/officeDocument/2006/relationships/hyperlink" Target="mailto:pablo.laura@economiayfinanzas.gob.bo" TargetMode="External"/><Relationship Id="rId241" Type="http://schemas.openxmlformats.org/officeDocument/2006/relationships/hyperlink" Target="mailto:pablo.laura@economiayfinanzas.gob.bo" TargetMode="External"/><Relationship Id="rId437" Type="http://schemas.openxmlformats.org/officeDocument/2006/relationships/hyperlink" Target="mailto:pablo.laura@economiayfinanzas.gob.bo" TargetMode="External"/><Relationship Id="rId479" Type="http://schemas.openxmlformats.org/officeDocument/2006/relationships/hyperlink" Target="mailto:rommel.cuba@economiayfinanzas.gob.bo" TargetMode="External"/><Relationship Id="rId36" Type="http://schemas.openxmlformats.org/officeDocument/2006/relationships/hyperlink" Target="mailto:emma.ticonipa@economiayfinanzas.gob.bo" TargetMode="External"/><Relationship Id="rId283" Type="http://schemas.openxmlformats.org/officeDocument/2006/relationships/hyperlink" Target="mailto:pablo.laura@economiayfinanzas.gob.bo" TargetMode="External"/><Relationship Id="rId339" Type="http://schemas.openxmlformats.org/officeDocument/2006/relationships/hyperlink" Target="mailto:pablo.laura@economiayfinanzas.gob.bo" TargetMode="External"/><Relationship Id="rId490" Type="http://schemas.openxmlformats.org/officeDocument/2006/relationships/hyperlink" Target="mailto:rommel.cuba@economiayfinanzas.gob.bo" TargetMode="External"/><Relationship Id="rId504" Type="http://schemas.openxmlformats.org/officeDocument/2006/relationships/hyperlink" Target="mailto:sonia.garcia@economiayfinanzas.gob.bo" TargetMode="External"/><Relationship Id="rId78" Type="http://schemas.openxmlformats.org/officeDocument/2006/relationships/hyperlink" Target="mailto:malcom.zeballos@economiayfinanzas.gob.bo" TargetMode="External"/><Relationship Id="rId101" Type="http://schemas.openxmlformats.org/officeDocument/2006/relationships/hyperlink" Target="mailto:pablo.laura@economiayfinanzas.gob.bo" TargetMode="External"/><Relationship Id="rId143" Type="http://schemas.openxmlformats.org/officeDocument/2006/relationships/hyperlink" Target="mailto:pablo.laura@economiayfinanzas.gob.bo" TargetMode="External"/><Relationship Id="rId185" Type="http://schemas.openxmlformats.org/officeDocument/2006/relationships/hyperlink" Target="mailto:pablo.laura@economiayfinanzas.gob.bo" TargetMode="External"/><Relationship Id="rId350" Type="http://schemas.openxmlformats.org/officeDocument/2006/relationships/hyperlink" Target="mailto:pablo.laura@economiayfinanzas.gob.bo" TargetMode="External"/><Relationship Id="rId406" Type="http://schemas.openxmlformats.org/officeDocument/2006/relationships/hyperlink" Target="mailto:pablo.laura@economiayfinanzas.gob.bo" TargetMode="External"/><Relationship Id="rId9" Type="http://schemas.openxmlformats.org/officeDocument/2006/relationships/hyperlink" Target="mailto:emma.ticonipa@economiayfinanzas.gob.bo" TargetMode="External"/><Relationship Id="rId210" Type="http://schemas.openxmlformats.org/officeDocument/2006/relationships/hyperlink" Target="mailto:pablo.laura@economiayfinanzas.gob.bo" TargetMode="External"/><Relationship Id="rId392" Type="http://schemas.openxmlformats.org/officeDocument/2006/relationships/hyperlink" Target="mailto:pablo.laura@economiayfinanzas.gob.bo" TargetMode="External"/><Relationship Id="rId448" Type="http://schemas.openxmlformats.org/officeDocument/2006/relationships/hyperlink" Target="mailto:pablo.laura@economiayfinanzas.gob.bo" TargetMode="External"/><Relationship Id="rId252" Type="http://schemas.openxmlformats.org/officeDocument/2006/relationships/hyperlink" Target="mailto:pablo.laura@economiayfinanzas.gob.bo" TargetMode="External"/><Relationship Id="rId294" Type="http://schemas.openxmlformats.org/officeDocument/2006/relationships/hyperlink" Target="mailto:pablo.laura@economiayfinanzas.gob.bo" TargetMode="External"/><Relationship Id="rId308" Type="http://schemas.openxmlformats.org/officeDocument/2006/relationships/hyperlink" Target="mailto:pablo.laura@economiayfinanzas.gob.bo" TargetMode="External"/><Relationship Id="rId515" Type="http://schemas.openxmlformats.org/officeDocument/2006/relationships/hyperlink" Target="mailto:wilson.almanza@economiayfinanzas.gob.bo" TargetMode="External"/><Relationship Id="rId47" Type="http://schemas.openxmlformats.org/officeDocument/2006/relationships/hyperlink" Target="mailto:joyce.arteaga@economiayfinanzas.gob.bo" TargetMode="External"/><Relationship Id="rId89" Type="http://schemas.openxmlformats.org/officeDocument/2006/relationships/hyperlink" Target="mailto:malcom.zeballos@economiayfinanzas.gob.bo" TargetMode="External"/><Relationship Id="rId112" Type="http://schemas.openxmlformats.org/officeDocument/2006/relationships/hyperlink" Target="mailto:pablo.laura@economiayfinanzas.gob.bo" TargetMode="External"/><Relationship Id="rId154" Type="http://schemas.openxmlformats.org/officeDocument/2006/relationships/hyperlink" Target="mailto:pablo.laura@economiayfinanzas.gob.bo" TargetMode="External"/><Relationship Id="rId361" Type="http://schemas.openxmlformats.org/officeDocument/2006/relationships/hyperlink" Target="mailto:pablo.laura@economiayfinanzas.gob.bo" TargetMode="External"/><Relationship Id="rId196" Type="http://schemas.openxmlformats.org/officeDocument/2006/relationships/hyperlink" Target="mailto:pablo.laura@economiayfinanzas.gob.bo" TargetMode="External"/><Relationship Id="rId417" Type="http://schemas.openxmlformats.org/officeDocument/2006/relationships/hyperlink" Target="mailto:pablo.laura@economiayfinanzas.gob.bo" TargetMode="External"/><Relationship Id="rId459" Type="http://schemas.openxmlformats.org/officeDocument/2006/relationships/hyperlink" Target="mailto:pablo.laura@economiayfinanzas.gob.bo" TargetMode="External"/><Relationship Id="rId16" Type="http://schemas.openxmlformats.org/officeDocument/2006/relationships/hyperlink" Target="mailto:yesenia.apaza@economiayfinanzas.gob.bo" TargetMode="External"/><Relationship Id="rId221" Type="http://schemas.openxmlformats.org/officeDocument/2006/relationships/hyperlink" Target="mailto:pablo.laura@economiayfinanzas.gob.bo" TargetMode="External"/><Relationship Id="rId263" Type="http://schemas.openxmlformats.org/officeDocument/2006/relationships/hyperlink" Target="mailto:pablo.laura@economiayfinanzas.gob.bo" TargetMode="External"/><Relationship Id="rId319" Type="http://schemas.openxmlformats.org/officeDocument/2006/relationships/hyperlink" Target="mailto:pablo.laura@economiayfinanzas.gob.bo" TargetMode="External"/><Relationship Id="rId470" Type="http://schemas.openxmlformats.org/officeDocument/2006/relationships/hyperlink" Target="mailto:rommel.cuba@economiayfinanzas.gob.bo" TargetMode="External"/><Relationship Id="rId58" Type="http://schemas.openxmlformats.org/officeDocument/2006/relationships/hyperlink" Target="mailto:judith.machicado@economiayfinanzas.gob.bo" TargetMode="External"/><Relationship Id="rId123" Type="http://schemas.openxmlformats.org/officeDocument/2006/relationships/hyperlink" Target="mailto:pablo.laura@economiayfinanzas.gob.bo" TargetMode="External"/><Relationship Id="rId330" Type="http://schemas.openxmlformats.org/officeDocument/2006/relationships/hyperlink" Target="mailto:pablo.laura@economiayfinanzas.gob.bo" TargetMode="External"/><Relationship Id="rId165" Type="http://schemas.openxmlformats.org/officeDocument/2006/relationships/hyperlink" Target="mailto:pablo.laura@economiayfinanzas.gob.bo" TargetMode="External"/><Relationship Id="rId372" Type="http://schemas.openxmlformats.org/officeDocument/2006/relationships/hyperlink" Target="mailto:pablo.laura@economiayfinanzas.gob.bo" TargetMode="External"/><Relationship Id="rId428" Type="http://schemas.openxmlformats.org/officeDocument/2006/relationships/hyperlink" Target="mailto:pablo.laura@economiayfinanzas.gob.bo" TargetMode="External"/><Relationship Id="rId232" Type="http://schemas.openxmlformats.org/officeDocument/2006/relationships/hyperlink" Target="mailto:pablo.laura@economiayfinanzas.gob.bo" TargetMode="External"/><Relationship Id="rId274" Type="http://schemas.openxmlformats.org/officeDocument/2006/relationships/hyperlink" Target="mailto:pablo.laura@economiayfinanzas.gob.bo" TargetMode="External"/><Relationship Id="rId481" Type="http://schemas.openxmlformats.org/officeDocument/2006/relationships/hyperlink" Target="mailto:rommel.cuba@economiayfinanzas.gob.bo" TargetMode="External"/><Relationship Id="rId27" Type="http://schemas.openxmlformats.org/officeDocument/2006/relationships/hyperlink" Target="mailto:emma.ticonipa@economiayfinanzas.gob.bo" TargetMode="External"/><Relationship Id="rId69" Type="http://schemas.openxmlformats.org/officeDocument/2006/relationships/hyperlink" Target="mailto:marco.vargas@economiayfinanzas.gob.bo" TargetMode="External"/><Relationship Id="rId134" Type="http://schemas.openxmlformats.org/officeDocument/2006/relationships/hyperlink" Target="mailto:pablo.laura@economiayfinanzas.gob.bo" TargetMode="External"/><Relationship Id="rId80" Type="http://schemas.openxmlformats.org/officeDocument/2006/relationships/hyperlink" Target="mailto:malcom.zeballos@economiayfinanzas.gob.bo" TargetMode="External"/><Relationship Id="rId176" Type="http://schemas.openxmlformats.org/officeDocument/2006/relationships/hyperlink" Target="mailto:pablo.laura@economiayfinanzas.gob.bo" TargetMode="External"/><Relationship Id="rId341" Type="http://schemas.openxmlformats.org/officeDocument/2006/relationships/hyperlink" Target="mailto:pablo.laura@economiayfinanzas.gob.bo" TargetMode="External"/><Relationship Id="rId383" Type="http://schemas.openxmlformats.org/officeDocument/2006/relationships/hyperlink" Target="mailto:pablo.laura@economiayfinanzas.gob.bo" TargetMode="External"/><Relationship Id="rId439" Type="http://schemas.openxmlformats.org/officeDocument/2006/relationships/hyperlink" Target="mailto:pablo.laura@economiayfinanzas.gob.bo" TargetMode="External"/><Relationship Id="rId201" Type="http://schemas.openxmlformats.org/officeDocument/2006/relationships/hyperlink" Target="mailto:pablo.laura@economiayfinanzas.gob.bo" TargetMode="External"/><Relationship Id="rId243" Type="http://schemas.openxmlformats.org/officeDocument/2006/relationships/hyperlink" Target="mailto:pablo.laura@economiayfinanzas.gob.bo" TargetMode="External"/><Relationship Id="rId285" Type="http://schemas.openxmlformats.org/officeDocument/2006/relationships/hyperlink" Target="mailto:pablo.laura@economiayfinanzas.gob.bo" TargetMode="External"/><Relationship Id="rId450" Type="http://schemas.openxmlformats.org/officeDocument/2006/relationships/hyperlink" Target="mailto:pablo.laura@economiayfinanzas.gob.bo" TargetMode="External"/><Relationship Id="rId506" Type="http://schemas.openxmlformats.org/officeDocument/2006/relationships/hyperlink" Target="mailto:sonia.garcia@economiayfinanzas.gob.bo" TargetMode="External"/><Relationship Id="rId38" Type="http://schemas.openxmlformats.org/officeDocument/2006/relationships/hyperlink" Target="mailto:joyce.arteaga@economiayfinanzas.gob.bo" TargetMode="External"/><Relationship Id="rId103" Type="http://schemas.openxmlformats.org/officeDocument/2006/relationships/hyperlink" Target="mailto:pablo.laura@economiayfinanzas.gob.bo" TargetMode="External"/><Relationship Id="rId310" Type="http://schemas.openxmlformats.org/officeDocument/2006/relationships/hyperlink" Target="mailto:pablo.laura@economiayfinanzas.gob.bo" TargetMode="External"/><Relationship Id="rId492" Type="http://schemas.openxmlformats.org/officeDocument/2006/relationships/hyperlink" Target="mailto:donato.chambi@economiayfinanzas.gob.bo" TargetMode="External"/><Relationship Id="rId91" Type="http://schemas.openxmlformats.org/officeDocument/2006/relationships/hyperlink" Target="mailto:malcom.zeballos@economiayfinanzas.gob.bo" TargetMode="External"/><Relationship Id="rId145" Type="http://schemas.openxmlformats.org/officeDocument/2006/relationships/hyperlink" Target="mailto:pablo.laura@economiayfinanzas.gob.bo" TargetMode="External"/><Relationship Id="rId187" Type="http://schemas.openxmlformats.org/officeDocument/2006/relationships/hyperlink" Target="mailto:pablo.laura@economiayfinanzas.gob.bo" TargetMode="External"/><Relationship Id="rId352" Type="http://schemas.openxmlformats.org/officeDocument/2006/relationships/hyperlink" Target="mailto:pablo.laura@economiayfinanzas.gob.bo" TargetMode="External"/><Relationship Id="rId394" Type="http://schemas.openxmlformats.org/officeDocument/2006/relationships/hyperlink" Target="mailto:pablo.laura@economiayfinanzas.gob.bo" TargetMode="External"/><Relationship Id="rId408" Type="http://schemas.openxmlformats.org/officeDocument/2006/relationships/hyperlink" Target="mailto:pablo.laura@economiayfinanzas.gob.bo" TargetMode="External"/><Relationship Id="rId212" Type="http://schemas.openxmlformats.org/officeDocument/2006/relationships/hyperlink" Target="mailto:pablo.laura@economiayfinanzas.gob.bo" TargetMode="External"/><Relationship Id="rId254" Type="http://schemas.openxmlformats.org/officeDocument/2006/relationships/hyperlink" Target="mailto:pablo.laura@economiayfinanzas.gob.bo" TargetMode="External"/><Relationship Id="rId49" Type="http://schemas.openxmlformats.org/officeDocument/2006/relationships/hyperlink" Target="mailto:judith.machicado@economiayfinanzas.gob.bo" TargetMode="External"/><Relationship Id="rId114" Type="http://schemas.openxmlformats.org/officeDocument/2006/relationships/hyperlink" Target="mailto:pablo.laura@economiayfinanzas.gob.bo" TargetMode="External"/><Relationship Id="rId296" Type="http://schemas.openxmlformats.org/officeDocument/2006/relationships/hyperlink" Target="mailto:pablo.laura@economiayfinanzas.gob.bo" TargetMode="External"/><Relationship Id="rId461" Type="http://schemas.openxmlformats.org/officeDocument/2006/relationships/hyperlink" Target="mailto:pablo.laura@economiayfinanzas.gob.bo" TargetMode="External"/><Relationship Id="rId517" Type="http://schemas.openxmlformats.org/officeDocument/2006/relationships/hyperlink" Target="mailto:wilson.almanza@economiayfinanzas.gob.bo" TargetMode="External"/><Relationship Id="rId60" Type="http://schemas.openxmlformats.org/officeDocument/2006/relationships/hyperlink" Target="mailto:judith.machicado@economiayfinanzas.gob.bo" TargetMode="External"/><Relationship Id="rId156" Type="http://schemas.openxmlformats.org/officeDocument/2006/relationships/hyperlink" Target="mailto:pablo.laura@economiayfinanzas.gob.bo" TargetMode="External"/><Relationship Id="rId198" Type="http://schemas.openxmlformats.org/officeDocument/2006/relationships/hyperlink" Target="mailto:pablo.laura@economiayfinanzas.gob.bo" TargetMode="External"/><Relationship Id="rId321" Type="http://schemas.openxmlformats.org/officeDocument/2006/relationships/hyperlink" Target="mailto:pablo.laura@economiayfinanzas.gob.bo" TargetMode="External"/><Relationship Id="rId363" Type="http://schemas.openxmlformats.org/officeDocument/2006/relationships/hyperlink" Target="mailto:pablo.laura@economiayfinanzas.gob.bo" TargetMode="External"/><Relationship Id="rId419" Type="http://schemas.openxmlformats.org/officeDocument/2006/relationships/hyperlink" Target="mailto:pablo.laura@economiayfinanzas.gob.bo" TargetMode="External"/><Relationship Id="rId223" Type="http://schemas.openxmlformats.org/officeDocument/2006/relationships/hyperlink" Target="mailto:pablo.laura@economiayfinanzas.gob.bo" TargetMode="External"/><Relationship Id="rId430" Type="http://schemas.openxmlformats.org/officeDocument/2006/relationships/hyperlink" Target="mailto:pablo.laura@economiayfinanzas.gob.bo" TargetMode="External"/><Relationship Id="rId18" Type="http://schemas.openxmlformats.org/officeDocument/2006/relationships/hyperlink" Target="mailto:yesenia.apaza@economiayfinanzas.gob.bo" TargetMode="External"/><Relationship Id="rId265" Type="http://schemas.openxmlformats.org/officeDocument/2006/relationships/hyperlink" Target="mailto:pablo.laura@economiayfinanzas.gob.bo" TargetMode="External"/><Relationship Id="rId472" Type="http://schemas.openxmlformats.org/officeDocument/2006/relationships/hyperlink" Target="mailto:rommel.cuba@economiayfinanzas.gob.bo" TargetMode="External"/><Relationship Id="rId125" Type="http://schemas.openxmlformats.org/officeDocument/2006/relationships/hyperlink" Target="mailto:pablo.laura@economiayfinanzas.gob.bo" TargetMode="External"/><Relationship Id="rId167" Type="http://schemas.openxmlformats.org/officeDocument/2006/relationships/hyperlink" Target="mailto:pablo.laura@economiayfinanzas.gob.bo" TargetMode="External"/><Relationship Id="rId332" Type="http://schemas.openxmlformats.org/officeDocument/2006/relationships/hyperlink" Target="mailto:pablo.laura@economiayfinanzas.gob.bo" TargetMode="External"/><Relationship Id="rId374" Type="http://schemas.openxmlformats.org/officeDocument/2006/relationships/hyperlink" Target="mailto:pablo.laura@economiayfinanzas.gob.bo" TargetMode="External"/><Relationship Id="rId71" Type="http://schemas.openxmlformats.org/officeDocument/2006/relationships/hyperlink" Target="mailto:marco.vargas@economiayfinanzas.gob.bo" TargetMode="External"/><Relationship Id="rId234" Type="http://schemas.openxmlformats.org/officeDocument/2006/relationships/hyperlink" Target="mailto:pablo.laura@economiayfinanzas.gob.bo" TargetMode="External"/><Relationship Id="rId2" Type="http://schemas.openxmlformats.org/officeDocument/2006/relationships/hyperlink" Target="mailto:malcom.zeballos@economiayfinanzas.gob.bo" TargetMode="External"/><Relationship Id="rId29" Type="http://schemas.openxmlformats.org/officeDocument/2006/relationships/hyperlink" Target="mailto:emma.ticonipa@economiayfinanzas.gob.bo" TargetMode="External"/><Relationship Id="rId276" Type="http://schemas.openxmlformats.org/officeDocument/2006/relationships/hyperlink" Target="mailto:pablo.laura@economiayfinanzas.gob.bo" TargetMode="External"/><Relationship Id="rId441" Type="http://schemas.openxmlformats.org/officeDocument/2006/relationships/hyperlink" Target="mailto:pablo.laura@economiayfinanzas.gob.bo" TargetMode="External"/><Relationship Id="rId483" Type="http://schemas.openxmlformats.org/officeDocument/2006/relationships/hyperlink" Target="mailto:rommel.cuba@economiayfinanzas.gob.bo" TargetMode="External"/><Relationship Id="rId40" Type="http://schemas.openxmlformats.org/officeDocument/2006/relationships/hyperlink" Target="mailto:joyce.arteaga@economiayfinanzas.gob.bo" TargetMode="External"/><Relationship Id="rId136" Type="http://schemas.openxmlformats.org/officeDocument/2006/relationships/hyperlink" Target="mailto:pablo.laura@economiayfinanzas.gob.bo" TargetMode="External"/><Relationship Id="rId178" Type="http://schemas.openxmlformats.org/officeDocument/2006/relationships/hyperlink" Target="mailto:pablo.laura@economiayfinanzas.gob.bo" TargetMode="External"/><Relationship Id="rId301" Type="http://schemas.openxmlformats.org/officeDocument/2006/relationships/hyperlink" Target="mailto:pablo.laura@economiayfinanzas.gob.bo" TargetMode="External"/><Relationship Id="rId343" Type="http://schemas.openxmlformats.org/officeDocument/2006/relationships/hyperlink" Target="mailto:pablo.laura@economiayfinanzas.gob.bo" TargetMode="External"/><Relationship Id="rId82" Type="http://schemas.openxmlformats.org/officeDocument/2006/relationships/hyperlink" Target="mailto:malcom.zeballos@economiayfinanzas.gob.bo" TargetMode="External"/><Relationship Id="rId203" Type="http://schemas.openxmlformats.org/officeDocument/2006/relationships/hyperlink" Target="mailto:pablo.laura@economiayfinanzas.gob.bo" TargetMode="External"/><Relationship Id="rId385" Type="http://schemas.openxmlformats.org/officeDocument/2006/relationships/hyperlink" Target="mailto:pablo.laura@economiayfinanzas.gob.bo" TargetMode="External"/><Relationship Id="rId245" Type="http://schemas.openxmlformats.org/officeDocument/2006/relationships/hyperlink" Target="mailto:pablo.laura@economiayfinanzas.gob.bo" TargetMode="External"/><Relationship Id="rId287" Type="http://schemas.openxmlformats.org/officeDocument/2006/relationships/hyperlink" Target="mailto:pablo.laura@economiayfinanzas.gob.bo" TargetMode="External"/><Relationship Id="rId410" Type="http://schemas.openxmlformats.org/officeDocument/2006/relationships/hyperlink" Target="mailto:pablo.laura@economiayfinanzas.gob.bo" TargetMode="External"/><Relationship Id="rId452" Type="http://schemas.openxmlformats.org/officeDocument/2006/relationships/hyperlink" Target="mailto:pablo.laura@economiayfinanzas.gob.bo" TargetMode="External"/><Relationship Id="rId494" Type="http://schemas.openxmlformats.org/officeDocument/2006/relationships/hyperlink" Target="mailto:donato.chambi@economiayfinanzas.gob.bo" TargetMode="External"/><Relationship Id="rId508" Type="http://schemas.openxmlformats.org/officeDocument/2006/relationships/hyperlink" Target="mailto:sonia.garcia@economiayfinanzas.gob.bo" TargetMode="External"/><Relationship Id="rId105" Type="http://schemas.openxmlformats.org/officeDocument/2006/relationships/hyperlink" Target="mailto:pablo.laura@economiayfinanzas.gob.bo" TargetMode="External"/><Relationship Id="rId147" Type="http://schemas.openxmlformats.org/officeDocument/2006/relationships/hyperlink" Target="mailto:pablo.laura@economiayfinanzas.gob.bo" TargetMode="External"/><Relationship Id="rId312" Type="http://schemas.openxmlformats.org/officeDocument/2006/relationships/hyperlink" Target="mailto:pablo.laura@economiayfinanzas.gob.bo" TargetMode="External"/><Relationship Id="rId354" Type="http://schemas.openxmlformats.org/officeDocument/2006/relationships/hyperlink" Target="mailto:pablo.laura@economiayfinanzas.gob.bo" TargetMode="External"/><Relationship Id="rId51" Type="http://schemas.openxmlformats.org/officeDocument/2006/relationships/hyperlink" Target="mailto:judith.machicado@economiayfinanzas.gob.bo" TargetMode="External"/><Relationship Id="rId93" Type="http://schemas.openxmlformats.org/officeDocument/2006/relationships/hyperlink" Target="mailto:pablo.laura@economiayfinanzas.gob.bo" TargetMode="External"/><Relationship Id="rId189" Type="http://schemas.openxmlformats.org/officeDocument/2006/relationships/hyperlink" Target="mailto:pablo.laura@economiayfinanzas.gob.bo" TargetMode="External"/><Relationship Id="rId396" Type="http://schemas.openxmlformats.org/officeDocument/2006/relationships/hyperlink" Target="mailto:pablo.laura@economiayfinanzas.gob.bo" TargetMode="External"/><Relationship Id="rId214" Type="http://schemas.openxmlformats.org/officeDocument/2006/relationships/hyperlink" Target="mailto:pablo.laura@economiayfinanzas.gob.bo" TargetMode="External"/><Relationship Id="rId256" Type="http://schemas.openxmlformats.org/officeDocument/2006/relationships/hyperlink" Target="mailto:pablo.laura@economiayfinanzas.gob.bo" TargetMode="External"/><Relationship Id="rId298" Type="http://schemas.openxmlformats.org/officeDocument/2006/relationships/hyperlink" Target="mailto:pablo.laura@economiayfinanzas.gob.bo" TargetMode="External"/><Relationship Id="rId421" Type="http://schemas.openxmlformats.org/officeDocument/2006/relationships/hyperlink" Target="mailto:pablo.laura@economiayfinanzas.gob.bo" TargetMode="External"/><Relationship Id="rId463" Type="http://schemas.openxmlformats.org/officeDocument/2006/relationships/hyperlink" Target="mailto:pablo.laura@economiayfinanzas.gob.bo" TargetMode="External"/><Relationship Id="rId519" Type="http://schemas.openxmlformats.org/officeDocument/2006/relationships/hyperlink" Target="mailto:wilson.almanza@economiayfinanzas.gob.bo" TargetMode="External"/><Relationship Id="rId116" Type="http://schemas.openxmlformats.org/officeDocument/2006/relationships/hyperlink" Target="mailto:pablo.laura@economiayfinanzas.gob.bo" TargetMode="External"/><Relationship Id="rId158" Type="http://schemas.openxmlformats.org/officeDocument/2006/relationships/hyperlink" Target="mailto:pablo.laura@economiayfinanzas.gob.bo" TargetMode="External"/><Relationship Id="rId323" Type="http://schemas.openxmlformats.org/officeDocument/2006/relationships/hyperlink" Target="mailto:pablo.laura@economiayfinanzas.gob.bo" TargetMode="External"/><Relationship Id="rId20" Type="http://schemas.openxmlformats.org/officeDocument/2006/relationships/hyperlink" Target="mailto:yesenia.apaza@economiayfinanzas.gob.bo" TargetMode="External"/><Relationship Id="rId62" Type="http://schemas.openxmlformats.org/officeDocument/2006/relationships/hyperlink" Target="mailto:marco.vargas@economiayfinanzas.gob.bo" TargetMode="External"/><Relationship Id="rId365" Type="http://schemas.openxmlformats.org/officeDocument/2006/relationships/hyperlink" Target="mailto:pablo.laura@economiayfinanzas.gob.bo" TargetMode="External"/><Relationship Id="rId225" Type="http://schemas.openxmlformats.org/officeDocument/2006/relationships/hyperlink" Target="mailto:pablo.laura@economiayfinanzas.gob.bo" TargetMode="External"/><Relationship Id="rId267" Type="http://schemas.openxmlformats.org/officeDocument/2006/relationships/hyperlink" Target="mailto:pablo.laura@economiayfinanzas.gob.bo" TargetMode="External"/><Relationship Id="rId432" Type="http://schemas.openxmlformats.org/officeDocument/2006/relationships/hyperlink" Target="mailto:pablo.laura@economiayfinanzas.gob.bo" TargetMode="External"/><Relationship Id="rId474" Type="http://schemas.openxmlformats.org/officeDocument/2006/relationships/hyperlink" Target="mailto:rommel.cuba@economiayfinanzas.gob.bo" TargetMode="External"/><Relationship Id="rId127" Type="http://schemas.openxmlformats.org/officeDocument/2006/relationships/hyperlink" Target="mailto:pablo.laura@economiayfinanzas.gob.bo" TargetMode="External"/><Relationship Id="rId31" Type="http://schemas.openxmlformats.org/officeDocument/2006/relationships/hyperlink" Target="mailto:emma.ticonipa@economiayfinanzas.gob.bo" TargetMode="External"/><Relationship Id="rId73" Type="http://schemas.openxmlformats.org/officeDocument/2006/relationships/hyperlink" Target="mailto:malcom.zeballos@economiayfinanzas.gob.bo" TargetMode="External"/><Relationship Id="rId169" Type="http://schemas.openxmlformats.org/officeDocument/2006/relationships/hyperlink" Target="mailto:pablo.laura@economiayfinanzas.gob.bo" TargetMode="External"/><Relationship Id="rId334" Type="http://schemas.openxmlformats.org/officeDocument/2006/relationships/hyperlink" Target="mailto:pablo.laura@economiayfinanzas.gob.bo" TargetMode="External"/><Relationship Id="rId376" Type="http://schemas.openxmlformats.org/officeDocument/2006/relationships/hyperlink" Target="mailto:pablo.laura@economiayfinanzas.gob.bo" TargetMode="External"/><Relationship Id="rId4" Type="http://schemas.openxmlformats.org/officeDocument/2006/relationships/hyperlink" Target="mailto:joyce.arteaga@economiayfinanzas.gob.bo" TargetMode="External"/><Relationship Id="rId180" Type="http://schemas.openxmlformats.org/officeDocument/2006/relationships/hyperlink" Target="mailto:pablo.laura@economiayfinanzas.gob.bo" TargetMode="External"/><Relationship Id="rId236" Type="http://schemas.openxmlformats.org/officeDocument/2006/relationships/hyperlink" Target="mailto:pablo.laura@economiayfinanzas.gob.bo" TargetMode="External"/><Relationship Id="rId278" Type="http://schemas.openxmlformats.org/officeDocument/2006/relationships/hyperlink" Target="mailto:pablo.laura@economiayfinanzas.gob.bo" TargetMode="External"/><Relationship Id="rId401" Type="http://schemas.openxmlformats.org/officeDocument/2006/relationships/hyperlink" Target="mailto:pablo.laura@economiayfinanzas.gob.bo" TargetMode="External"/><Relationship Id="rId443" Type="http://schemas.openxmlformats.org/officeDocument/2006/relationships/hyperlink" Target="mailto:pablo.laura@economiayfinanzas.gob.bo" TargetMode="External"/><Relationship Id="rId303" Type="http://schemas.openxmlformats.org/officeDocument/2006/relationships/hyperlink" Target="mailto:pablo.laura@economiayfinanzas.gob.bo" TargetMode="External"/><Relationship Id="rId485" Type="http://schemas.openxmlformats.org/officeDocument/2006/relationships/hyperlink" Target="mailto:rommel.cuba@economiayfinanzas.gob.bo" TargetMode="External"/><Relationship Id="rId42" Type="http://schemas.openxmlformats.org/officeDocument/2006/relationships/hyperlink" Target="mailto:joyce.arteaga@economiayfinanzas.gob.bo" TargetMode="External"/><Relationship Id="rId84" Type="http://schemas.openxmlformats.org/officeDocument/2006/relationships/hyperlink" Target="mailto:malcom.zeballos@economiayfinanzas.gob.bo" TargetMode="External"/><Relationship Id="rId138" Type="http://schemas.openxmlformats.org/officeDocument/2006/relationships/hyperlink" Target="mailto:pablo.laura@economiayfinanzas.gob.bo" TargetMode="External"/><Relationship Id="rId345" Type="http://schemas.openxmlformats.org/officeDocument/2006/relationships/hyperlink" Target="mailto:pablo.laura@economiayfinanzas.gob.bo" TargetMode="External"/><Relationship Id="rId387" Type="http://schemas.openxmlformats.org/officeDocument/2006/relationships/hyperlink" Target="mailto:pablo.laura@economiayfinanzas.gob.bo" TargetMode="External"/><Relationship Id="rId510" Type="http://schemas.openxmlformats.org/officeDocument/2006/relationships/hyperlink" Target="mailto:wilson.almanza@economiayfinanzas.gob.bo" TargetMode="External"/><Relationship Id="rId191" Type="http://schemas.openxmlformats.org/officeDocument/2006/relationships/hyperlink" Target="mailto:pablo.laura@economiayfinanzas.gob.bo" TargetMode="External"/><Relationship Id="rId205" Type="http://schemas.openxmlformats.org/officeDocument/2006/relationships/hyperlink" Target="mailto:pablo.laura@economiayfinanzas.gob.bo" TargetMode="External"/><Relationship Id="rId247" Type="http://schemas.openxmlformats.org/officeDocument/2006/relationships/hyperlink" Target="mailto:pablo.laura@economiayfinanzas.gob.bo" TargetMode="External"/><Relationship Id="rId412" Type="http://schemas.openxmlformats.org/officeDocument/2006/relationships/hyperlink" Target="mailto:pablo.laura@economiayfinanzas.gob.bo" TargetMode="External"/><Relationship Id="rId107" Type="http://schemas.openxmlformats.org/officeDocument/2006/relationships/hyperlink" Target="mailto:pablo.laura@economiayfinanzas.gob.bo" TargetMode="External"/><Relationship Id="rId289" Type="http://schemas.openxmlformats.org/officeDocument/2006/relationships/hyperlink" Target="mailto:pablo.laura@economiayfinanzas.gob.bo" TargetMode="External"/><Relationship Id="rId454" Type="http://schemas.openxmlformats.org/officeDocument/2006/relationships/hyperlink" Target="mailto:pablo.laura@economiayfinanzas.gob.bo" TargetMode="External"/><Relationship Id="rId496" Type="http://schemas.openxmlformats.org/officeDocument/2006/relationships/hyperlink" Target="mailto:sonia.garcia@economiayfinanzas.gob.bo" TargetMode="External"/><Relationship Id="rId11" Type="http://schemas.openxmlformats.org/officeDocument/2006/relationships/hyperlink" Target="mailto:yesenia.apaza@economiayfinanzas.gob.bo" TargetMode="External"/><Relationship Id="rId53" Type="http://schemas.openxmlformats.org/officeDocument/2006/relationships/hyperlink" Target="mailto:judith.machicado@economiayfinanzas.gob.bo" TargetMode="External"/><Relationship Id="rId149" Type="http://schemas.openxmlformats.org/officeDocument/2006/relationships/hyperlink" Target="mailto:pablo.laura@economiayfinanzas.gob.bo" TargetMode="External"/><Relationship Id="rId314" Type="http://schemas.openxmlformats.org/officeDocument/2006/relationships/hyperlink" Target="mailto:pablo.laura@economiayfinanzas.gob.bo" TargetMode="External"/><Relationship Id="rId356" Type="http://schemas.openxmlformats.org/officeDocument/2006/relationships/hyperlink" Target="mailto:pablo.laura@economiayfinanzas.gob.bo" TargetMode="External"/><Relationship Id="rId398" Type="http://schemas.openxmlformats.org/officeDocument/2006/relationships/hyperlink" Target="mailto:pablo.laura@economiayfinanzas.gob.bo" TargetMode="External"/><Relationship Id="rId521" Type="http://schemas.openxmlformats.org/officeDocument/2006/relationships/hyperlink" Target="mailto:wilson.almanza@economiayfinanzas.gob.bo" TargetMode="External"/><Relationship Id="rId95" Type="http://schemas.openxmlformats.org/officeDocument/2006/relationships/hyperlink" Target="mailto:pablo.laura@economiayfinanzas.gob.bo" TargetMode="External"/><Relationship Id="rId160" Type="http://schemas.openxmlformats.org/officeDocument/2006/relationships/hyperlink" Target="mailto:pablo.laura@economiayfinanzas.gob.bo" TargetMode="External"/><Relationship Id="rId216" Type="http://schemas.openxmlformats.org/officeDocument/2006/relationships/hyperlink" Target="mailto:pablo.laura@economiayfinanzas.gob.bo" TargetMode="External"/><Relationship Id="rId423" Type="http://schemas.openxmlformats.org/officeDocument/2006/relationships/hyperlink" Target="mailto:pablo.laura@economiayfinanzas.gob.bo" TargetMode="External"/><Relationship Id="rId258" Type="http://schemas.openxmlformats.org/officeDocument/2006/relationships/hyperlink" Target="mailto:pablo.laura@economiayfinanzas.gob.bo" TargetMode="External"/><Relationship Id="rId465" Type="http://schemas.openxmlformats.org/officeDocument/2006/relationships/hyperlink" Target="mailto:pablo.laura@economiayfinanzas.gob.bo" TargetMode="External"/><Relationship Id="rId22" Type="http://schemas.openxmlformats.org/officeDocument/2006/relationships/hyperlink" Target="mailto:yesenia.apaza@economiayfinanzas.gob.bo" TargetMode="External"/><Relationship Id="rId64" Type="http://schemas.openxmlformats.org/officeDocument/2006/relationships/hyperlink" Target="mailto:marco.vargas@economiayfinanzas.gob.bo" TargetMode="External"/><Relationship Id="rId118" Type="http://schemas.openxmlformats.org/officeDocument/2006/relationships/hyperlink" Target="mailto:pablo.laura@economiayfinanzas.gob.bo" TargetMode="External"/><Relationship Id="rId325" Type="http://schemas.openxmlformats.org/officeDocument/2006/relationships/hyperlink" Target="mailto:pablo.laura@economiayfinanzas.gob.bo" TargetMode="External"/><Relationship Id="rId367" Type="http://schemas.openxmlformats.org/officeDocument/2006/relationships/hyperlink" Target="mailto:pablo.laura@economiayfinanzas.gob.bo" TargetMode="External"/><Relationship Id="rId171" Type="http://schemas.openxmlformats.org/officeDocument/2006/relationships/hyperlink" Target="mailto:pablo.laura@economiayfinanzas.gob.bo" TargetMode="External"/><Relationship Id="rId227" Type="http://schemas.openxmlformats.org/officeDocument/2006/relationships/hyperlink" Target="mailto:pablo.laura@economiayfinanzas.gob.bo" TargetMode="External"/><Relationship Id="rId269" Type="http://schemas.openxmlformats.org/officeDocument/2006/relationships/hyperlink" Target="mailto:pablo.laura@economiayfinanzas.gob.bo" TargetMode="External"/><Relationship Id="rId434" Type="http://schemas.openxmlformats.org/officeDocument/2006/relationships/hyperlink" Target="mailto:pablo.laura@economiayfinanzas.gob.bo" TargetMode="External"/><Relationship Id="rId476" Type="http://schemas.openxmlformats.org/officeDocument/2006/relationships/hyperlink" Target="mailto:rommel.cuba@economiayfinanzas.gob.bo" TargetMode="External"/><Relationship Id="rId33" Type="http://schemas.openxmlformats.org/officeDocument/2006/relationships/hyperlink" Target="mailto:emma.ticonipa@economiayfinanzas.gob.bo" TargetMode="External"/><Relationship Id="rId129" Type="http://schemas.openxmlformats.org/officeDocument/2006/relationships/hyperlink" Target="mailto:pablo.laura@economiayfinanzas.gob.bo" TargetMode="External"/><Relationship Id="rId280" Type="http://schemas.openxmlformats.org/officeDocument/2006/relationships/hyperlink" Target="mailto:pablo.laura@economiayfinanzas.gob.bo" TargetMode="External"/><Relationship Id="rId336" Type="http://schemas.openxmlformats.org/officeDocument/2006/relationships/hyperlink" Target="mailto:pablo.laura@economiayfinanzas.gob.bo" TargetMode="External"/><Relationship Id="rId501" Type="http://schemas.openxmlformats.org/officeDocument/2006/relationships/hyperlink" Target="mailto:sonia.garcia@economiayfinanzas.gob.bo" TargetMode="External"/><Relationship Id="rId75" Type="http://schemas.openxmlformats.org/officeDocument/2006/relationships/hyperlink" Target="mailto:malcom.zeballos@economiayfinanzas.gob.bo" TargetMode="External"/><Relationship Id="rId140" Type="http://schemas.openxmlformats.org/officeDocument/2006/relationships/hyperlink" Target="mailto:pablo.laura@economiayfinanzas.gob.bo" TargetMode="External"/><Relationship Id="rId182" Type="http://schemas.openxmlformats.org/officeDocument/2006/relationships/hyperlink" Target="mailto:pablo.laura@economiayfinanzas.gob.bo" TargetMode="External"/><Relationship Id="rId378" Type="http://schemas.openxmlformats.org/officeDocument/2006/relationships/hyperlink" Target="mailto:pablo.laura@economiayfinanzas.gob.bo" TargetMode="External"/><Relationship Id="rId403" Type="http://schemas.openxmlformats.org/officeDocument/2006/relationships/hyperlink" Target="mailto:pablo.laura@economiayfinanzas.gob.bo" TargetMode="External"/><Relationship Id="rId6" Type="http://schemas.openxmlformats.org/officeDocument/2006/relationships/hyperlink" Target="mailto:marco.vargas@economiayfinanzas.gob.bo" TargetMode="External"/><Relationship Id="rId238" Type="http://schemas.openxmlformats.org/officeDocument/2006/relationships/hyperlink" Target="mailto:pablo.laura@economiayfinanzas.gob.bo" TargetMode="External"/><Relationship Id="rId445" Type="http://schemas.openxmlformats.org/officeDocument/2006/relationships/hyperlink" Target="mailto:pablo.laura@economiayfinanzas.gob.bo" TargetMode="External"/><Relationship Id="rId487" Type="http://schemas.openxmlformats.org/officeDocument/2006/relationships/hyperlink" Target="mailto:rommel.cuba@economiayfinanzas.gob.bo" TargetMode="External"/><Relationship Id="rId291" Type="http://schemas.openxmlformats.org/officeDocument/2006/relationships/hyperlink" Target="mailto:pablo.laura@economiayfinanzas.gob.bo" TargetMode="External"/><Relationship Id="rId305" Type="http://schemas.openxmlformats.org/officeDocument/2006/relationships/hyperlink" Target="mailto:pablo.laura@economiayfinanzas.gob.bo" TargetMode="External"/><Relationship Id="rId347" Type="http://schemas.openxmlformats.org/officeDocument/2006/relationships/hyperlink" Target="mailto:pablo.laura@economiayfinanzas.gob.bo" TargetMode="External"/><Relationship Id="rId512" Type="http://schemas.openxmlformats.org/officeDocument/2006/relationships/hyperlink" Target="mailto:wilson.almanza@economiayfinanzas.gob.bo" TargetMode="External"/><Relationship Id="rId44" Type="http://schemas.openxmlformats.org/officeDocument/2006/relationships/hyperlink" Target="mailto:joyce.arteaga@economiayfinanzas.gob.bo" TargetMode="External"/><Relationship Id="rId86" Type="http://schemas.openxmlformats.org/officeDocument/2006/relationships/hyperlink" Target="mailto:malcom.zeballos@economiayfinanzas.gob.bo" TargetMode="External"/><Relationship Id="rId151" Type="http://schemas.openxmlformats.org/officeDocument/2006/relationships/hyperlink" Target="mailto:pablo.laura@economiayfinanzas.gob.bo" TargetMode="External"/><Relationship Id="rId389" Type="http://schemas.openxmlformats.org/officeDocument/2006/relationships/hyperlink" Target="mailto:pablo.laura@economiayfinanzas.gob.bo" TargetMode="External"/><Relationship Id="rId193" Type="http://schemas.openxmlformats.org/officeDocument/2006/relationships/hyperlink" Target="mailto:pablo.laura@economiayfinanzas.gob.bo" TargetMode="External"/><Relationship Id="rId207" Type="http://schemas.openxmlformats.org/officeDocument/2006/relationships/hyperlink" Target="mailto:pablo.laura@economiayfinanzas.gob.bo" TargetMode="External"/><Relationship Id="rId249" Type="http://schemas.openxmlformats.org/officeDocument/2006/relationships/hyperlink" Target="mailto:pablo.laura@economiayfinanzas.gob.bo" TargetMode="External"/><Relationship Id="rId414" Type="http://schemas.openxmlformats.org/officeDocument/2006/relationships/hyperlink" Target="mailto:pablo.laura@economiayfinanzas.gob.bo" TargetMode="External"/><Relationship Id="rId456" Type="http://schemas.openxmlformats.org/officeDocument/2006/relationships/hyperlink" Target="mailto:pablo.laura@economiayfinanzas.gob.bo" TargetMode="External"/><Relationship Id="rId498" Type="http://schemas.openxmlformats.org/officeDocument/2006/relationships/hyperlink" Target="mailto:sonia.garcia@economiayfinanzas.gob.bo" TargetMode="External"/><Relationship Id="rId13" Type="http://schemas.openxmlformats.org/officeDocument/2006/relationships/hyperlink" Target="mailto:yesenia.apaza@economiayfinanzas.gob.bo" TargetMode="External"/><Relationship Id="rId109" Type="http://schemas.openxmlformats.org/officeDocument/2006/relationships/hyperlink" Target="mailto:pablo.laura@economiayfinanzas.gob.bo" TargetMode="External"/><Relationship Id="rId260" Type="http://schemas.openxmlformats.org/officeDocument/2006/relationships/hyperlink" Target="mailto:pablo.laura@economiayfinanzas.gob.bo" TargetMode="External"/><Relationship Id="rId316" Type="http://schemas.openxmlformats.org/officeDocument/2006/relationships/hyperlink" Target="mailto:pablo.laura@economiayfinanzas.gob.bo" TargetMode="External"/><Relationship Id="rId55" Type="http://schemas.openxmlformats.org/officeDocument/2006/relationships/hyperlink" Target="mailto:judith.machicado@economiayfinanzas.gob.bo" TargetMode="External"/><Relationship Id="rId97" Type="http://schemas.openxmlformats.org/officeDocument/2006/relationships/hyperlink" Target="mailto:pablo.laura@economiayfinanzas.gob.bo" TargetMode="External"/><Relationship Id="rId120" Type="http://schemas.openxmlformats.org/officeDocument/2006/relationships/hyperlink" Target="mailto:pablo.laura@economiayfinanzas.gob.bo" TargetMode="External"/><Relationship Id="rId358" Type="http://schemas.openxmlformats.org/officeDocument/2006/relationships/hyperlink" Target="mailto:pablo.laura@economiayfinanzas.gob.bo" TargetMode="External"/><Relationship Id="rId162" Type="http://schemas.openxmlformats.org/officeDocument/2006/relationships/hyperlink" Target="mailto:pablo.laura@economiayfinanzas.gob.bo" TargetMode="External"/><Relationship Id="rId218" Type="http://schemas.openxmlformats.org/officeDocument/2006/relationships/hyperlink" Target="mailto:pablo.laura@economiayfinanzas.gob.bo" TargetMode="External"/><Relationship Id="rId425" Type="http://schemas.openxmlformats.org/officeDocument/2006/relationships/hyperlink" Target="mailto:pablo.laura@economiayfinanzas.gob.bo" TargetMode="External"/><Relationship Id="rId467" Type="http://schemas.openxmlformats.org/officeDocument/2006/relationships/hyperlink" Target="mailto:pablo.laura@economiayfinanzas.gob.bo" TargetMode="External"/><Relationship Id="rId271" Type="http://schemas.openxmlformats.org/officeDocument/2006/relationships/hyperlink" Target="mailto:pablo.laura@economiayfinanzas.gob.bo" TargetMode="External"/><Relationship Id="rId24" Type="http://schemas.openxmlformats.org/officeDocument/2006/relationships/hyperlink" Target="mailto:yesenia.apaza@economiayfinanzas.gob.bo" TargetMode="External"/><Relationship Id="rId66" Type="http://schemas.openxmlformats.org/officeDocument/2006/relationships/hyperlink" Target="mailto:marco.vargas@economiayfinanzas.gob.bo" TargetMode="External"/><Relationship Id="rId131" Type="http://schemas.openxmlformats.org/officeDocument/2006/relationships/hyperlink" Target="mailto:pablo.laura@economiayfinanzas.gob.bo" TargetMode="External"/><Relationship Id="rId327" Type="http://schemas.openxmlformats.org/officeDocument/2006/relationships/hyperlink" Target="mailto:pablo.laura@economiayfinanzas.gob.bo" TargetMode="External"/><Relationship Id="rId369" Type="http://schemas.openxmlformats.org/officeDocument/2006/relationships/hyperlink" Target="mailto:pablo.laura@economiayfinanzas.gob.bo" TargetMode="External"/><Relationship Id="rId173" Type="http://schemas.openxmlformats.org/officeDocument/2006/relationships/hyperlink" Target="mailto:pablo.laura@economiayfinanzas.gob.bo" TargetMode="External"/><Relationship Id="rId229" Type="http://schemas.openxmlformats.org/officeDocument/2006/relationships/hyperlink" Target="mailto:pablo.laura@economiayfinanzas.gob.bo" TargetMode="External"/><Relationship Id="rId380" Type="http://schemas.openxmlformats.org/officeDocument/2006/relationships/hyperlink" Target="mailto:pablo.laura@economiayfinanzas.gob.bo" TargetMode="External"/><Relationship Id="rId436" Type="http://schemas.openxmlformats.org/officeDocument/2006/relationships/hyperlink" Target="mailto:pablo.laura@economiayfinanzas.gob.bo" TargetMode="External"/><Relationship Id="rId240" Type="http://schemas.openxmlformats.org/officeDocument/2006/relationships/hyperlink" Target="mailto:pablo.laura@economiayfinanzas.gob.bo" TargetMode="External"/><Relationship Id="rId478" Type="http://schemas.openxmlformats.org/officeDocument/2006/relationships/hyperlink" Target="mailto:rommel.cuba@economiayfinanzas.gob.bo" TargetMode="External"/><Relationship Id="rId35" Type="http://schemas.openxmlformats.org/officeDocument/2006/relationships/hyperlink" Target="mailto:emma.ticonipa@economiayfinanzas.gob.bo" TargetMode="External"/><Relationship Id="rId77" Type="http://schemas.openxmlformats.org/officeDocument/2006/relationships/hyperlink" Target="mailto:malcom.zeballos@economiayfinanzas.gob.bo" TargetMode="External"/><Relationship Id="rId100" Type="http://schemas.openxmlformats.org/officeDocument/2006/relationships/hyperlink" Target="mailto:pablo.laura@economiayfinanzas.gob.bo" TargetMode="External"/><Relationship Id="rId282" Type="http://schemas.openxmlformats.org/officeDocument/2006/relationships/hyperlink" Target="mailto:pablo.laura@economiayfinanzas.gob.bo" TargetMode="External"/><Relationship Id="rId338" Type="http://schemas.openxmlformats.org/officeDocument/2006/relationships/hyperlink" Target="mailto:pablo.laura@economiayfinanzas.gob.bo" TargetMode="External"/><Relationship Id="rId503" Type="http://schemas.openxmlformats.org/officeDocument/2006/relationships/hyperlink" Target="mailto:sonia.garcia@economiayfinanzas.gob.bo" TargetMode="External"/><Relationship Id="rId8" Type="http://schemas.openxmlformats.org/officeDocument/2006/relationships/hyperlink" Target="mailto:sonia.garcia@economiayfinanzas.gob.bo" TargetMode="External"/><Relationship Id="rId142" Type="http://schemas.openxmlformats.org/officeDocument/2006/relationships/hyperlink" Target="mailto:pablo.laura@economiayfinanzas.gob.bo" TargetMode="External"/><Relationship Id="rId184" Type="http://schemas.openxmlformats.org/officeDocument/2006/relationships/hyperlink" Target="mailto:pablo.laura@economiayfinanzas.gob.bo" TargetMode="External"/><Relationship Id="rId391" Type="http://schemas.openxmlformats.org/officeDocument/2006/relationships/hyperlink" Target="mailto:pablo.laura@economiayfinanzas.gob.bo" TargetMode="External"/><Relationship Id="rId405" Type="http://schemas.openxmlformats.org/officeDocument/2006/relationships/hyperlink" Target="mailto:pablo.laura@economiayfinanzas.gob.bo" TargetMode="External"/><Relationship Id="rId447" Type="http://schemas.openxmlformats.org/officeDocument/2006/relationships/hyperlink" Target="mailto:pablo.laura@economiayfinanzas.gob.bo" TargetMode="External"/><Relationship Id="rId251" Type="http://schemas.openxmlformats.org/officeDocument/2006/relationships/hyperlink" Target="mailto:pablo.laura@economiayfinanzas.gob.bo" TargetMode="External"/><Relationship Id="rId489" Type="http://schemas.openxmlformats.org/officeDocument/2006/relationships/hyperlink" Target="mailto:rommel.cuba@economiayfinanzas.gob.bo" TargetMode="External"/><Relationship Id="rId46" Type="http://schemas.openxmlformats.org/officeDocument/2006/relationships/hyperlink" Target="mailto:joyce.arteaga@economiayfinanzas.gob.bo" TargetMode="External"/><Relationship Id="rId293" Type="http://schemas.openxmlformats.org/officeDocument/2006/relationships/hyperlink" Target="mailto:pablo.laura@economiayfinanzas.gob.bo" TargetMode="External"/><Relationship Id="rId307" Type="http://schemas.openxmlformats.org/officeDocument/2006/relationships/hyperlink" Target="mailto:pablo.laura@economiayfinanzas.gob.bo" TargetMode="External"/><Relationship Id="rId349" Type="http://schemas.openxmlformats.org/officeDocument/2006/relationships/hyperlink" Target="mailto:pablo.laura@economiayfinanzas.gob.bo" TargetMode="External"/><Relationship Id="rId514" Type="http://schemas.openxmlformats.org/officeDocument/2006/relationships/hyperlink" Target="mailto:wilson.almanza@economiayfinanzas.gob.bo" TargetMode="External"/><Relationship Id="rId88" Type="http://schemas.openxmlformats.org/officeDocument/2006/relationships/hyperlink" Target="mailto:malcom.zeballos@economiayfinanzas.gob.bo" TargetMode="External"/><Relationship Id="rId111" Type="http://schemas.openxmlformats.org/officeDocument/2006/relationships/hyperlink" Target="mailto:pablo.laura@economiayfinanzas.gob.bo" TargetMode="External"/><Relationship Id="rId153" Type="http://schemas.openxmlformats.org/officeDocument/2006/relationships/hyperlink" Target="mailto:pablo.laura@economiayfinanzas.gob.bo" TargetMode="External"/><Relationship Id="rId195" Type="http://schemas.openxmlformats.org/officeDocument/2006/relationships/hyperlink" Target="mailto:pablo.laura@economiayfinanzas.gob.bo" TargetMode="External"/><Relationship Id="rId209" Type="http://schemas.openxmlformats.org/officeDocument/2006/relationships/hyperlink" Target="mailto:pablo.laura@economiayfinanzas.gob.bo" TargetMode="External"/><Relationship Id="rId360" Type="http://schemas.openxmlformats.org/officeDocument/2006/relationships/hyperlink" Target="mailto:pablo.laura@economiayfinanzas.gob.bo" TargetMode="External"/><Relationship Id="rId416" Type="http://schemas.openxmlformats.org/officeDocument/2006/relationships/hyperlink" Target="mailto:pablo.laura@economiayfinanzas.gob.bo" TargetMode="External"/><Relationship Id="rId220" Type="http://schemas.openxmlformats.org/officeDocument/2006/relationships/hyperlink" Target="mailto:pablo.laura@economiayfinanzas.gob.bo" TargetMode="External"/><Relationship Id="rId458" Type="http://schemas.openxmlformats.org/officeDocument/2006/relationships/hyperlink" Target="mailto:pablo.laura@economiayfinanzas.gob.bo" TargetMode="External"/><Relationship Id="rId15" Type="http://schemas.openxmlformats.org/officeDocument/2006/relationships/hyperlink" Target="mailto:yesenia.apaza@economiayfinanzas.gob.bo" TargetMode="External"/><Relationship Id="rId57" Type="http://schemas.openxmlformats.org/officeDocument/2006/relationships/hyperlink" Target="mailto:judith.machicado@economiayfinanzas.gob.bo" TargetMode="External"/><Relationship Id="rId262" Type="http://schemas.openxmlformats.org/officeDocument/2006/relationships/hyperlink" Target="mailto:pablo.laura@economiayfinanzas.gob.bo" TargetMode="External"/><Relationship Id="rId318" Type="http://schemas.openxmlformats.org/officeDocument/2006/relationships/hyperlink" Target="mailto:pablo.laura@economiayfinanzas.gob.bo" TargetMode="External"/><Relationship Id="rId99" Type="http://schemas.openxmlformats.org/officeDocument/2006/relationships/hyperlink" Target="mailto:pablo.laura@economiayfinanzas.gob.bo" TargetMode="External"/><Relationship Id="rId122" Type="http://schemas.openxmlformats.org/officeDocument/2006/relationships/hyperlink" Target="mailto:pablo.laura@economiayfinanzas.gob.bo" TargetMode="External"/><Relationship Id="rId164" Type="http://schemas.openxmlformats.org/officeDocument/2006/relationships/hyperlink" Target="mailto:pablo.laura@economiayfinanzas.gob.bo" TargetMode="External"/><Relationship Id="rId371" Type="http://schemas.openxmlformats.org/officeDocument/2006/relationships/hyperlink" Target="mailto:pablo.laura@economiayfinanzas.gob.bo" TargetMode="External"/><Relationship Id="rId427" Type="http://schemas.openxmlformats.org/officeDocument/2006/relationships/hyperlink" Target="mailto:pablo.laura@economiayfinanzas.gob.bo" TargetMode="External"/><Relationship Id="rId469" Type="http://schemas.openxmlformats.org/officeDocument/2006/relationships/hyperlink" Target="mailto:rommel.cuba@economiayfinanzas.gob.bo" TargetMode="External"/><Relationship Id="rId26" Type="http://schemas.openxmlformats.org/officeDocument/2006/relationships/hyperlink" Target="mailto:emma.ticonipa@economiayfinanzas.gob.bo" TargetMode="External"/><Relationship Id="rId231" Type="http://schemas.openxmlformats.org/officeDocument/2006/relationships/hyperlink" Target="mailto:pablo.laura@economiayfinanzas.gob.bo" TargetMode="External"/><Relationship Id="rId273" Type="http://schemas.openxmlformats.org/officeDocument/2006/relationships/hyperlink" Target="mailto:pablo.laura@economiayfinanzas.gob.bo" TargetMode="External"/><Relationship Id="rId329" Type="http://schemas.openxmlformats.org/officeDocument/2006/relationships/hyperlink" Target="mailto:pablo.laura@economiayfinanzas.gob.bo" TargetMode="External"/><Relationship Id="rId480" Type="http://schemas.openxmlformats.org/officeDocument/2006/relationships/hyperlink" Target="mailto:rommel.cuba@economiayfinanzas.gob.bo" TargetMode="External"/><Relationship Id="rId68" Type="http://schemas.openxmlformats.org/officeDocument/2006/relationships/hyperlink" Target="mailto:marco.vargas@economiayfinanzas.gob.bo" TargetMode="External"/><Relationship Id="rId133" Type="http://schemas.openxmlformats.org/officeDocument/2006/relationships/hyperlink" Target="mailto:pablo.laura@economiayfinanzas.gob.bo" TargetMode="External"/><Relationship Id="rId175" Type="http://schemas.openxmlformats.org/officeDocument/2006/relationships/hyperlink" Target="mailto:pablo.laura@economiayfinanzas.gob.bo" TargetMode="External"/><Relationship Id="rId340" Type="http://schemas.openxmlformats.org/officeDocument/2006/relationships/hyperlink" Target="mailto:pablo.laura@economiayfinanzas.gob.bo" TargetMode="External"/><Relationship Id="rId200" Type="http://schemas.openxmlformats.org/officeDocument/2006/relationships/hyperlink" Target="mailto:pablo.laura@economiayfinanzas.gob.bo" TargetMode="External"/><Relationship Id="rId382" Type="http://schemas.openxmlformats.org/officeDocument/2006/relationships/hyperlink" Target="mailto:pablo.laura@economiayfinanzas.gob.bo" TargetMode="External"/><Relationship Id="rId438" Type="http://schemas.openxmlformats.org/officeDocument/2006/relationships/hyperlink" Target="mailto:pablo.laura@economiayfinanzas.gob.bo" TargetMode="External"/><Relationship Id="rId242" Type="http://schemas.openxmlformats.org/officeDocument/2006/relationships/hyperlink" Target="mailto:pablo.laura@economiayfinanzas.gob.bo" TargetMode="External"/><Relationship Id="rId284" Type="http://schemas.openxmlformats.org/officeDocument/2006/relationships/hyperlink" Target="mailto:pablo.laura@economiayfinanzas.gob.bo" TargetMode="External"/><Relationship Id="rId491" Type="http://schemas.openxmlformats.org/officeDocument/2006/relationships/hyperlink" Target="mailto:rommel.cuba@economiayfinanzas.gob.bo" TargetMode="External"/><Relationship Id="rId505" Type="http://schemas.openxmlformats.org/officeDocument/2006/relationships/hyperlink" Target="mailto:sonia.garcia@economiayfinanzas.gob.bo" TargetMode="External"/><Relationship Id="rId37" Type="http://schemas.openxmlformats.org/officeDocument/2006/relationships/hyperlink" Target="mailto:emma.ticonipa@economiayfinanzas.gob.bo" TargetMode="External"/><Relationship Id="rId79" Type="http://schemas.openxmlformats.org/officeDocument/2006/relationships/hyperlink" Target="mailto:malcom.zeballos@economiayfinanzas.gob.bo" TargetMode="External"/><Relationship Id="rId102" Type="http://schemas.openxmlformats.org/officeDocument/2006/relationships/hyperlink" Target="mailto:pablo.laura@economiayfinanzas.gob.bo" TargetMode="External"/><Relationship Id="rId144" Type="http://schemas.openxmlformats.org/officeDocument/2006/relationships/hyperlink" Target="mailto:pablo.laura@economiayfinanzas.gob.bo" TargetMode="External"/><Relationship Id="rId90" Type="http://schemas.openxmlformats.org/officeDocument/2006/relationships/hyperlink" Target="mailto:malcom.zeballos@economiayfinanzas.gob.bo" TargetMode="External"/><Relationship Id="rId186" Type="http://schemas.openxmlformats.org/officeDocument/2006/relationships/hyperlink" Target="mailto:pablo.laura@economiayfinanzas.gob.bo" TargetMode="External"/><Relationship Id="rId351" Type="http://schemas.openxmlformats.org/officeDocument/2006/relationships/hyperlink" Target="mailto:pablo.laura@economiayfinanzas.gob.bo" TargetMode="External"/><Relationship Id="rId393" Type="http://schemas.openxmlformats.org/officeDocument/2006/relationships/hyperlink" Target="mailto:pablo.laura@economiayfinanzas.gob.bo" TargetMode="External"/><Relationship Id="rId407" Type="http://schemas.openxmlformats.org/officeDocument/2006/relationships/hyperlink" Target="mailto:pablo.laura@economiayfinanzas.gob.bo" TargetMode="External"/><Relationship Id="rId449" Type="http://schemas.openxmlformats.org/officeDocument/2006/relationships/hyperlink" Target="mailto:pablo.laura@economiayfinanzas.gob.bo" TargetMode="External"/><Relationship Id="rId211" Type="http://schemas.openxmlformats.org/officeDocument/2006/relationships/hyperlink" Target="mailto:pablo.laura@economiayfinanzas.gob.bo" TargetMode="External"/><Relationship Id="rId253" Type="http://schemas.openxmlformats.org/officeDocument/2006/relationships/hyperlink" Target="mailto:pablo.laura@economiayfinanzas.gob.bo" TargetMode="External"/><Relationship Id="rId295" Type="http://schemas.openxmlformats.org/officeDocument/2006/relationships/hyperlink" Target="mailto:pablo.laura@economiayfinanzas.gob.bo" TargetMode="External"/><Relationship Id="rId309" Type="http://schemas.openxmlformats.org/officeDocument/2006/relationships/hyperlink" Target="mailto:pablo.laura@economiayfinanzas.gob.bo" TargetMode="External"/><Relationship Id="rId460" Type="http://schemas.openxmlformats.org/officeDocument/2006/relationships/hyperlink" Target="mailto:pablo.laura@economiayfinanzas.gob.bo" TargetMode="External"/><Relationship Id="rId516" Type="http://schemas.openxmlformats.org/officeDocument/2006/relationships/hyperlink" Target="mailto:wilson.almanza@economiayfinanzas.gob.bo" TargetMode="External"/><Relationship Id="rId48" Type="http://schemas.openxmlformats.org/officeDocument/2006/relationships/hyperlink" Target="mailto:judith.machicado@economiayfinanzas.gob.bo" TargetMode="External"/><Relationship Id="rId113" Type="http://schemas.openxmlformats.org/officeDocument/2006/relationships/hyperlink" Target="mailto:pablo.laura@economiayfinanzas.gob.bo" TargetMode="External"/><Relationship Id="rId320" Type="http://schemas.openxmlformats.org/officeDocument/2006/relationships/hyperlink" Target="mailto:pablo.laura@economiayfinanzas.gob.bo" TargetMode="External"/><Relationship Id="rId155" Type="http://schemas.openxmlformats.org/officeDocument/2006/relationships/hyperlink" Target="mailto:pablo.laura@economiayfinanzas.gob.bo" TargetMode="External"/><Relationship Id="rId197" Type="http://schemas.openxmlformats.org/officeDocument/2006/relationships/hyperlink" Target="mailto:pablo.laura@economiayfinanzas.gob.bo" TargetMode="External"/><Relationship Id="rId362" Type="http://schemas.openxmlformats.org/officeDocument/2006/relationships/hyperlink" Target="mailto:pablo.laura@economiayfinanzas.gob.bo" TargetMode="External"/><Relationship Id="rId418" Type="http://schemas.openxmlformats.org/officeDocument/2006/relationships/hyperlink" Target="mailto:pablo.laura@economiayfinanzas.gob.bo" TargetMode="External"/><Relationship Id="rId222" Type="http://schemas.openxmlformats.org/officeDocument/2006/relationships/hyperlink" Target="mailto:pablo.laura@economiayfinanzas.gob.bo" TargetMode="External"/><Relationship Id="rId264" Type="http://schemas.openxmlformats.org/officeDocument/2006/relationships/hyperlink" Target="mailto:pablo.laura@economiayfinanzas.gob.bo" TargetMode="External"/><Relationship Id="rId471" Type="http://schemas.openxmlformats.org/officeDocument/2006/relationships/hyperlink" Target="mailto:rommel.cuba@economiayfinanzas.gob.bo" TargetMode="External"/><Relationship Id="rId17" Type="http://schemas.openxmlformats.org/officeDocument/2006/relationships/hyperlink" Target="mailto:yesenia.apaza@economiayfinanzas.gob.bo" TargetMode="External"/><Relationship Id="rId59" Type="http://schemas.openxmlformats.org/officeDocument/2006/relationships/hyperlink" Target="mailto:judith.machicado@economiayfinanzas.gob.bo" TargetMode="External"/><Relationship Id="rId124" Type="http://schemas.openxmlformats.org/officeDocument/2006/relationships/hyperlink" Target="mailto:pablo.laura@economiayfinanzas.gob.bo" TargetMode="External"/><Relationship Id="rId70" Type="http://schemas.openxmlformats.org/officeDocument/2006/relationships/hyperlink" Target="mailto:marco.vargas@economiayfinanzas.gob.bo" TargetMode="External"/><Relationship Id="rId166" Type="http://schemas.openxmlformats.org/officeDocument/2006/relationships/hyperlink" Target="mailto:pablo.laura@economiayfinanzas.gob.bo" TargetMode="External"/><Relationship Id="rId331" Type="http://schemas.openxmlformats.org/officeDocument/2006/relationships/hyperlink" Target="mailto:pablo.laura@economiayfinanzas.gob.bo" TargetMode="External"/><Relationship Id="rId373" Type="http://schemas.openxmlformats.org/officeDocument/2006/relationships/hyperlink" Target="mailto:pablo.laura@economiayfinanzas.gob.bo" TargetMode="External"/><Relationship Id="rId429" Type="http://schemas.openxmlformats.org/officeDocument/2006/relationships/hyperlink" Target="mailto:pablo.laura@economiayfinanzas.gob.bo" TargetMode="External"/><Relationship Id="rId1" Type="http://schemas.openxmlformats.org/officeDocument/2006/relationships/hyperlink" Target="mailto:yesenia.apaza@economiayfinanzas.gob.bo" TargetMode="External"/><Relationship Id="rId233" Type="http://schemas.openxmlformats.org/officeDocument/2006/relationships/hyperlink" Target="mailto:pablo.laura@economiayfinanzas.gob.bo" TargetMode="External"/><Relationship Id="rId440" Type="http://schemas.openxmlformats.org/officeDocument/2006/relationships/hyperlink" Target="mailto:pablo.laura@economiayfinanzas.gob.bo" TargetMode="External"/><Relationship Id="rId28" Type="http://schemas.openxmlformats.org/officeDocument/2006/relationships/hyperlink" Target="mailto:emma.ticonipa@economiayfinanzas.gob.bo" TargetMode="External"/><Relationship Id="rId275" Type="http://schemas.openxmlformats.org/officeDocument/2006/relationships/hyperlink" Target="mailto:pablo.laura@economiayfinanzas.gob.bo" TargetMode="External"/><Relationship Id="rId300" Type="http://schemas.openxmlformats.org/officeDocument/2006/relationships/hyperlink" Target="mailto:pablo.laura@economiayfinanzas.gob.bo" TargetMode="External"/><Relationship Id="rId482" Type="http://schemas.openxmlformats.org/officeDocument/2006/relationships/hyperlink" Target="mailto:rommel.cuba@economiayfinanzas.gob.bo" TargetMode="External"/><Relationship Id="rId81" Type="http://schemas.openxmlformats.org/officeDocument/2006/relationships/hyperlink" Target="mailto:malcom.zeballos@economiayfinanzas.gob.bo" TargetMode="External"/><Relationship Id="rId135" Type="http://schemas.openxmlformats.org/officeDocument/2006/relationships/hyperlink" Target="mailto:pablo.laura@economiayfinanzas.gob.bo" TargetMode="External"/><Relationship Id="rId177" Type="http://schemas.openxmlformats.org/officeDocument/2006/relationships/hyperlink" Target="mailto:pablo.laura@economiayfinanzas.gob.bo" TargetMode="External"/><Relationship Id="rId342" Type="http://schemas.openxmlformats.org/officeDocument/2006/relationships/hyperlink" Target="mailto:pablo.laura@economiayfinanzas.gob.bo" TargetMode="External"/><Relationship Id="rId384" Type="http://schemas.openxmlformats.org/officeDocument/2006/relationships/hyperlink" Target="mailto:pablo.laura@economiayfinanzas.gob.bo" TargetMode="External"/><Relationship Id="rId202" Type="http://schemas.openxmlformats.org/officeDocument/2006/relationships/hyperlink" Target="mailto:pablo.laura@economiayfinanzas.gob.bo" TargetMode="External"/><Relationship Id="rId244" Type="http://schemas.openxmlformats.org/officeDocument/2006/relationships/hyperlink" Target="mailto:pablo.laura@economiayfinanzas.gob.bo" TargetMode="External"/><Relationship Id="rId39" Type="http://schemas.openxmlformats.org/officeDocument/2006/relationships/hyperlink" Target="mailto:joyce.arteaga@economiayfinanzas.gob.bo" TargetMode="External"/><Relationship Id="rId286" Type="http://schemas.openxmlformats.org/officeDocument/2006/relationships/hyperlink" Target="mailto:pablo.laura@economiayfinanzas.gob.bo" TargetMode="External"/><Relationship Id="rId451" Type="http://schemas.openxmlformats.org/officeDocument/2006/relationships/hyperlink" Target="mailto:pablo.laura@economiayfinanzas.gob.bo" TargetMode="External"/><Relationship Id="rId493" Type="http://schemas.openxmlformats.org/officeDocument/2006/relationships/hyperlink" Target="mailto:donato.chambi@economiayfinanzas.gob.bo" TargetMode="External"/><Relationship Id="rId507" Type="http://schemas.openxmlformats.org/officeDocument/2006/relationships/hyperlink" Target="mailto:sonia.garcia@economiayfinanzas.gob.bo" TargetMode="External"/><Relationship Id="rId50" Type="http://schemas.openxmlformats.org/officeDocument/2006/relationships/hyperlink" Target="mailto:judith.machicado@economiayfinanzas.gob.bo" TargetMode="External"/><Relationship Id="rId104" Type="http://schemas.openxmlformats.org/officeDocument/2006/relationships/hyperlink" Target="mailto:pablo.laura@economiayfinanzas.gob.bo" TargetMode="External"/><Relationship Id="rId146" Type="http://schemas.openxmlformats.org/officeDocument/2006/relationships/hyperlink" Target="mailto:pablo.laura@economiayfinanzas.gob.bo" TargetMode="External"/><Relationship Id="rId188" Type="http://schemas.openxmlformats.org/officeDocument/2006/relationships/hyperlink" Target="mailto:pablo.laura@economiayfinanzas.gob.bo" TargetMode="External"/><Relationship Id="rId311" Type="http://schemas.openxmlformats.org/officeDocument/2006/relationships/hyperlink" Target="mailto:pablo.laura@economiayfinanzas.gob.bo" TargetMode="External"/><Relationship Id="rId353" Type="http://schemas.openxmlformats.org/officeDocument/2006/relationships/hyperlink" Target="mailto:pablo.laura@economiayfinanzas.gob.bo" TargetMode="External"/><Relationship Id="rId395" Type="http://schemas.openxmlformats.org/officeDocument/2006/relationships/hyperlink" Target="mailto:pablo.laura@economiayfinanzas.gob.bo" TargetMode="External"/><Relationship Id="rId409" Type="http://schemas.openxmlformats.org/officeDocument/2006/relationships/hyperlink" Target="mailto:pablo.laura@economiayfinanzas.gob.bo" TargetMode="External"/><Relationship Id="rId92" Type="http://schemas.openxmlformats.org/officeDocument/2006/relationships/hyperlink" Target="mailto:malcom.zeballos@economiayfinanzas.gob.bo" TargetMode="External"/><Relationship Id="rId213" Type="http://schemas.openxmlformats.org/officeDocument/2006/relationships/hyperlink" Target="mailto:pablo.laura@economiayfinanzas.gob.bo" TargetMode="External"/><Relationship Id="rId420" Type="http://schemas.openxmlformats.org/officeDocument/2006/relationships/hyperlink" Target="mailto:pablo.laura@economiayfinanzas.gob.bo" TargetMode="External"/><Relationship Id="rId255" Type="http://schemas.openxmlformats.org/officeDocument/2006/relationships/hyperlink" Target="mailto:pablo.laura@economiayfinanzas.gob.bo" TargetMode="External"/><Relationship Id="rId297" Type="http://schemas.openxmlformats.org/officeDocument/2006/relationships/hyperlink" Target="mailto:pablo.laura@economiayfinanzas.gob.bo" TargetMode="External"/><Relationship Id="rId462" Type="http://schemas.openxmlformats.org/officeDocument/2006/relationships/hyperlink" Target="mailto:pablo.laura@economiayfinanzas.gob.bo" TargetMode="External"/><Relationship Id="rId518" Type="http://schemas.openxmlformats.org/officeDocument/2006/relationships/hyperlink" Target="mailto:wilson.almanza@economiayfinanzas.gob.bo" TargetMode="External"/><Relationship Id="rId115" Type="http://schemas.openxmlformats.org/officeDocument/2006/relationships/hyperlink" Target="mailto:pablo.laura@economiayfinanzas.gob.bo" TargetMode="External"/><Relationship Id="rId157" Type="http://schemas.openxmlformats.org/officeDocument/2006/relationships/hyperlink" Target="mailto:pablo.laura@economiayfinanzas.gob.bo" TargetMode="External"/><Relationship Id="rId322" Type="http://schemas.openxmlformats.org/officeDocument/2006/relationships/hyperlink" Target="mailto:pablo.laura@economiayfinanzas.gob.bo" TargetMode="External"/><Relationship Id="rId364" Type="http://schemas.openxmlformats.org/officeDocument/2006/relationships/hyperlink" Target="mailto:pablo.laura@economiayfinanzas.gob.bo" TargetMode="External"/><Relationship Id="rId61" Type="http://schemas.openxmlformats.org/officeDocument/2006/relationships/hyperlink" Target="mailto:marco.vargas@economiayfinanzas.gob.bo" TargetMode="External"/><Relationship Id="rId199" Type="http://schemas.openxmlformats.org/officeDocument/2006/relationships/hyperlink" Target="mailto:pablo.laura@economiayfinanzas.gob.bo" TargetMode="External"/><Relationship Id="rId19" Type="http://schemas.openxmlformats.org/officeDocument/2006/relationships/hyperlink" Target="mailto:yesenia.apaza@economiayfinanzas.gob.bo" TargetMode="External"/><Relationship Id="rId224" Type="http://schemas.openxmlformats.org/officeDocument/2006/relationships/hyperlink" Target="mailto:pablo.laura@economiayfinanzas.gob.bo" TargetMode="External"/><Relationship Id="rId266" Type="http://schemas.openxmlformats.org/officeDocument/2006/relationships/hyperlink" Target="mailto:pablo.laura@economiayfinanzas.gob.bo" TargetMode="External"/><Relationship Id="rId431" Type="http://schemas.openxmlformats.org/officeDocument/2006/relationships/hyperlink" Target="mailto:pablo.laura@economiayfinanzas.gob.bo" TargetMode="External"/><Relationship Id="rId473" Type="http://schemas.openxmlformats.org/officeDocument/2006/relationships/hyperlink" Target="mailto:rommel.cuba@economiayfinanzas.gob.bo" TargetMode="External"/><Relationship Id="rId30" Type="http://schemas.openxmlformats.org/officeDocument/2006/relationships/hyperlink" Target="mailto:emma.ticonipa@economiayfinanzas.gob.bo" TargetMode="External"/><Relationship Id="rId126" Type="http://schemas.openxmlformats.org/officeDocument/2006/relationships/hyperlink" Target="mailto:pablo.laura@economiayfinanzas.gob.bo" TargetMode="External"/><Relationship Id="rId168" Type="http://schemas.openxmlformats.org/officeDocument/2006/relationships/hyperlink" Target="mailto:pablo.laura@economiayfinanzas.gob.bo" TargetMode="External"/><Relationship Id="rId333" Type="http://schemas.openxmlformats.org/officeDocument/2006/relationships/hyperlink" Target="mailto:pablo.laura@economiayfinanzas.gob.bo" TargetMode="External"/><Relationship Id="rId72" Type="http://schemas.openxmlformats.org/officeDocument/2006/relationships/hyperlink" Target="mailto:marco.vargas@economiayfinanzas.gob.bo" TargetMode="External"/><Relationship Id="rId375" Type="http://schemas.openxmlformats.org/officeDocument/2006/relationships/hyperlink" Target="mailto:pablo.laura@economiayfinanzas.gob.bo" TargetMode="External"/><Relationship Id="rId3" Type="http://schemas.openxmlformats.org/officeDocument/2006/relationships/hyperlink" Target="mailto:wilson.almanza@economiayfinanzas.gob.bo" TargetMode="External"/><Relationship Id="rId235" Type="http://schemas.openxmlformats.org/officeDocument/2006/relationships/hyperlink" Target="mailto:pablo.laura@economiayfinanzas.gob.bo" TargetMode="External"/><Relationship Id="rId277" Type="http://schemas.openxmlformats.org/officeDocument/2006/relationships/hyperlink" Target="mailto:pablo.laura@economiayfinanzas.gob.bo" TargetMode="External"/><Relationship Id="rId400" Type="http://schemas.openxmlformats.org/officeDocument/2006/relationships/hyperlink" Target="mailto:pablo.laura@economiayfinanzas.gob.bo" TargetMode="External"/><Relationship Id="rId442" Type="http://schemas.openxmlformats.org/officeDocument/2006/relationships/hyperlink" Target="mailto:pablo.laura@economiayfinanzas.gob.bo" TargetMode="External"/><Relationship Id="rId484" Type="http://schemas.openxmlformats.org/officeDocument/2006/relationships/hyperlink" Target="mailto:rommel.cuba@economiayfinanzas.gob.bo" TargetMode="External"/><Relationship Id="rId137" Type="http://schemas.openxmlformats.org/officeDocument/2006/relationships/hyperlink" Target="mailto:pablo.laura@economiayfinanzas.gob.bo" TargetMode="External"/><Relationship Id="rId302" Type="http://schemas.openxmlformats.org/officeDocument/2006/relationships/hyperlink" Target="mailto:pablo.laura@economiayfinanzas.gob.bo" TargetMode="External"/><Relationship Id="rId344" Type="http://schemas.openxmlformats.org/officeDocument/2006/relationships/hyperlink" Target="mailto:pablo.laura@economiayfinanzas.gob.bo" TargetMode="External"/><Relationship Id="rId41" Type="http://schemas.openxmlformats.org/officeDocument/2006/relationships/hyperlink" Target="mailto:joyce.arteaga@economiayfinanzas.gob.bo" TargetMode="External"/><Relationship Id="rId83" Type="http://schemas.openxmlformats.org/officeDocument/2006/relationships/hyperlink" Target="mailto:malcom.zeballos@economiayfinanzas.gob.bo" TargetMode="External"/><Relationship Id="rId179" Type="http://schemas.openxmlformats.org/officeDocument/2006/relationships/hyperlink" Target="mailto:pablo.laura@economiayfinanzas.gob.bo" TargetMode="External"/><Relationship Id="rId386" Type="http://schemas.openxmlformats.org/officeDocument/2006/relationships/hyperlink" Target="mailto:pablo.laura@economiayfinanzas.gob.bo" TargetMode="External"/><Relationship Id="rId190" Type="http://schemas.openxmlformats.org/officeDocument/2006/relationships/hyperlink" Target="mailto:pablo.laura@economiayfinanzas.gob.bo" TargetMode="External"/><Relationship Id="rId204" Type="http://schemas.openxmlformats.org/officeDocument/2006/relationships/hyperlink" Target="mailto:pablo.laura@economiayfinanzas.gob.bo" TargetMode="External"/><Relationship Id="rId246" Type="http://schemas.openxmlformats.org/officeDocument/2006/relationships/hyperlink" Target="mailto:pablo.laura@economiayfinanzas.gob.bo" TargetMode="External"/><Relationship Id="rId288" Type="http://schemas.openxmlformats.org/officeDocument/2006/relationships/hyperlink" Target="mailto:pablo.laura@economiayfinanzas.gob.bo" TargetMode="External"/><Relationship Id="rId411" Type="http://schemas.openxmlformats.org/officeDocument/2006/relationships/hyperlink" Target="mailto:pablo.laura@economiayfinanzas.gob.bo" TargetMode="External"/><Relationship Id="rId453" Type="http://schemas.openxmlformats.org/officeDocument/2006/relationships/hyperlink" Target="mailto:pablo.laura@economiayfinanzas.gob.bo" TargetMode="External"/><Relationship Id="rId509" Type="http://schemas.openxmlformats.org/officeDocument/2006/relationships/hyperlink" Target="mailto:sonia.garcia@economiayfinanzas.gob.bo" TargetMode="External"/><Relationship Id="rId106" Type="http://schemas.openxmlformats.org/officeDocument/2006/relationships/hyperlink" Target="mailto:pablo.laura@economiayfinanzas.gob.bo" TargetMode="External"/><Relationship Id="rId313" Type="http://schemas.openxmlformats.org/officeDocument/2006/relationships/hyperlink" Target="mailto:pablo.laura@economiayfinanzas.gob.bo" TargetMode="External"/><Relationship Id="rId495" Type="http://schemas.openxmlformats.org/officeDocument/2006/relationships/hyperlink" Target="mailto:donato.chambi@economiayfinanzas.gob.bo" TargetMode="External"/><Relationship Id="rId10" Type="http://schemas.openxmlformats.org/officeDocument/2006/relationships/hyperlink" Target="mailto:yesenia.apaza@economiayfinanzas.gob.bo" TargetMode="External"/><Relationship Id="rId52" Type="http://schemas.openxmlformats.org/officeDocument/2006/relationships/hyperlink" Target="mailto:judith.machicado@economiayfinanzas.gob.bo" TargetMode="External"/><Relationship Id="rId94" Type="http://schemas.openxmlformats.org/officeDocument/2006/relationships/hyperlink" Target="mailto:pablo.laura@economiayfinanzas.gob.bo" TargetMode="External"/><Relationship Id="rId148" Type="http://schemas.openxmlformats.org/officeDocument/2006/relationships/hyperlink" Target="mailto:pablo.laura@economiayfinanzas.gob.bo" TargetMode="External"/><Relationship Id="rId355" Type="http://schemas.openxmlformats.org/officeDocument/2006/relationships/hyperlink" Target="mailto:pablo.laura@economiayfinanzas.gob.bo" TargetMode="External"/><Relationship Id="rId397" Type="http://schemas.openxmlformats.org/officeDocument/2006/relationships/hyperlink" Target="mailto:pablo.laura@economiayfinanzas.gob.bo" TargetMode="External"/><Relationship Id="rId520" Type="http://schemas.openxmlformats.org/officeDocument/2006/relationships/hyperlink" Target="mailto:wilson.almanza@economiayfinanzas.gob.bo" TargetMode="External"/><Relationship Id="rId215" Type="http://schemas.openxmlformats.org/officeDocument/2006/relationships/hyperlink" Target="mailto:pablo.laura@economiayfinanzas.gob.bo" TargetMode="External"/><Relationship Id="rId257" Type="http://schemas.openxmlformats.org/officeDocument/2006/relationships/hyperlink" Target="mailto:pablo.laura@economiayfinanzas.gob.bo" TargetMode="External"/><Relationship Id="rId422" Type="http://schemas.openxmlformats.org/officeDocument/2006/relationships/hyperlink" Target="mailto:pablo.laura@economiayfinanzas.gob.bo" TargetMode="External"/><Relationship Id="rId464" Type="http://schemas.openxmlformats.org/officeDocument/2006/relationships/hyperlink" Target="mailto:pablo.laura@economiayfinanzas.gob.bo" TargetMode="External"/><Relationship Id="rId299" Type="http://schemas.openxmlformats.org/officeDocument/2006/relationships/hyperlink" Target="mailto:pablo.laura@economiayfinanzas.gob.bo" TargetMode="External"/><Relationship Id="rId63" Type="http://schemas.openxmlformats.org/officeDocument/2006/relationships/hyperlink" Target="mailto:marco.vargas@economiayfinanzas.gob.bo" TargetMode="External"/><Relationship Id="rId159" Type="http://schemas.openxmlformats.org/officeDocument/2006/relationships/hyperlink" Target="mailto:pablo.laura@economiayfinanzas.gob.bo" TargetMode="External"/><Relationship Id="rId366" Type="http://schemas.openxmlformats.org/officeDocument/2006/relationships/hyperlink" Target="mailto:pablo.laura@economiayfinanzas.gob.bo" TargetMode="External"/><Relationship Id="rId226" Type="http://schemas.openxmlformats.org/officeDocument/2006/relationships/hyperlink" Target="mailto:pablo.laura@economiayfinanzas.gob.bo" TargetMode="External"/><Relationship Id="rId433" Type="http://schemas.openxmlformats.org/officeDocument/2006/relationships/hyperlink" Target="mailto:pablo.laura@economiayfinanzas.gob.bo"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hyperlink" Target="mailto:marco.vargas@economiayfinanzas.gob.bo" TargetMode="External"/><Relationship Id="rId13" Type="http://schemas.openxmlformats.org/officeDocument/2006/relationships/hyperlink" Target="mailto:donato.chambi@economiayfinanzas.gob.bo" TargetMode="External"/><Relationship Id="rId3" Type="http://schemas.openxmlformats.org/officeDocument/2006/relationships/hyperlink" Target="mailto:paulina.larico@economiayfinanzas.gob.bo" TargetMode="External"/><Relationship Id="rId7" Type="http://schemas.openxmlformats.org/officeDocument/2006/relationships/hyperlink" Target="mailto:pablo.laura@economiayfinanzas.gob.bo" TargetMode="External"/><Relationship Id="rId12" Type="http://schemas.openxmlformats.org/officeDocument/2006/relationships/hyperlink" Target="mailto:judith.machicado@economiayfinanzas.gob.bo" TargetMode="External"/><Relationship Id="rId17" Type="http://schemas.openxmlformats.org/officeDocument/2006/relationships/hyperlink" Target="mailto:graciela.romero@economiayfinanzas.gob.bo" TargetMode="External"/><Relationship Id="rId2" Type="http://schemas.openxmlformats.org/officeDocument/2006/relationships/hyperlink" Target="mailto:gonzalo.mondaca@economiayfinanzas.gob.bo" TargetMode="External"/><Relationship Id="rId16" Type="http://schemas.openxmlformats.org/officeDocument/2006/relationships/hyperlink" Target="mailto:patricia.gutierrez@economiayfinanzas.gob.bo" TargetMode="External"/><Relationship Id="rId1" Type="http://schemas.openxmlformats.org/officeDocument/2006/relationships/hyperlink" Target="mailto:judith.quevedo@economiayfinanzas.gob.bo" TargetMode="External"/><Relationship Id="rId6" Type="http://schemas.openxmlformats.org/officeDocument/2006/relationships/hyperlink" Target="mailto:joyce.arteaga@economiayfinanzas.gob.bo" TargetMode="External"/><Relationship Id="rId11" Type="http://schemas.openxmlformats.org/officeDocument/2006/relationships/hyperlink" Target="mailto:sonia.garcia@economiayfinanzas.gob.bo" TargetMode="External"/><Relationship Id="rId5" Type="http://schemas.openxmlformats.org/officeDocument/2006/relationships/hyperlink" Target="mailto:malcom.zeballos@economiayfinanzas.gob.bo" TargetMode="External"/><Relationship Id="rId15" Type="http://schemas.openxmlformats.org/officeDocument/2006/relationships/hyperlink" Target="mailto:virginia.callisaya@economiayfinanzas.gob.bo" TargetMode="External"/><Relationship Id="rId10" Type="http://schemas.openxmlformats.org/officeDocument/2006/relationships/hyperlink" Target="mailto:rommel.cuba@economiayfinanzas.gob.bo" TargetMode="External"/><Relationship Id="rId4" Type="http://schemas.openxmlformats.org/officeDocument/2006/relationships/hyperlink" Target="mailto:yesenia.apaza@economiayfinanzas.gob.bo" TargetMode="External"/><Relationship Id="rId9" Type="http://schemas.openxmlformats.org/officeDocument/2006/relationships/hyperlink" Target="mailto:emma.ticonipa@economiayfinanzas.gob.bo" TargetMode="External"/><Relationship Id="rId14" Type="http://schemas.openxmlformats.org/officeDocument/2006/relationships/hyperlink" Target="mailto:senaydee.rodriguez@economiayfinanzas.gob.b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15D9C-93C5-4383-871C-20D7429E4C9A}">
  <dimension ref="A1:E525"/>
  <sheetViews>
    <sheetView showGridLines="0" workbookViewId="0">
      <selection activeCell="C19" sqref="C19"/>
    </sheetView>
  </sheetViews>
  <sheetFormatPr baseColWidth="10" defaultRowHeight="13.5"/>
  <cols>
    <col min="1" max="1" width="6.5703125" style="386" bestFit="1" customWidth="1"/>
    <col min="2" max="2" width="72.28515625" style="386" bestFit="1" customWidth="1"/>
    <col min="3" max="3" width="24.7109375" style="386" bestFit="1" customWidth="1"/>
    <col min="4" max="4" width="11.42578125" style="386"/>
    <col min="5" max="5" width="42.7109375" style="386" bestFit="1" customWidth="1"/>
    <col min="6" max="16384" width="11.42578125" style="386"/>
  </cols>
  <sheetData>
    <row r="1" spans="1:5" ht="18">
      <c r="A1" s="424" t="s">
        <v>6263</v>
      </c>
      <c r="B1" s="424"/>
      <c r="C1" s="424"/>
      <c r="D1" s="424"/>
      <c r="E1" s="424"/>
    </row>
    <row r="3" spans="1:5" ht="25.5">
      <c r="A3" s="387" t="s">
        <v>37</v>
      </c>
      <c r="B3" s="387" t="s">
        <v>2</v>
      </c>
      <c r="C3" s="387" t="s">
        <v>1430</v>
      </c>
      <c r="D3" s="387" t="s">
        <v>6264</v>
      </c>
      <c r="E3" s="387" t="s">
        <v>6265</v>
      </c>
    </row>
    <row r="4" spans="1:5" ht="15">
      <c r="A4" s="388">
        <v>6</v>
      </c>
      <c r="B4" s="389" t="s">
        <v>40</v>
      </c>
      <c r="C4" s="390" t="s">
        <v>6266</v>
      </c>
      <c r="D4" s="391">
        <v>79561504</v>
      </c>
      <c r="E4" s="392" t="s">
        <v>6267</v>
      </c>
    </row>
    <row r="5" spans="1:5" ht="15">
      <c r="A5" s="393">
        <v>10</v>
      </c>
      <c r="B5" s="394" t="s">
        <v>41</v>
      </c>
      <c r="C5" s="395" t="s">
        <v>6268</v>
      </c>
      <c r="D5" s="396">
        <v>73290701</v>
      </c>
      <c r="E5" s="397" t="s">
        <v>6269</v>
      </c>
    </row>
    <row r="6" spans="1:5" ht="15">
      <c r="A6" s="393">
        <v>15</v>
      </c>
      <c r="B6" s="394" t="s">
        <v>42</v>
      </c>
      <c r="C6" s="395" t="s">
        <v>6270</v>
      </c>
      <c r="D6" s="396">
        <v>72071934</v>
      </c>
      <c r="E6" s="397" t="s">
        <v>6271</v>
      </c>
    </row>
    <row r="7" spans="1:5" ht="15">
      <c r="A7" s="393">
        <v>16</v>
      </c>
      <c r="B7" s="394" t="s">
        <v>43</v>
      </c>
      <c r="C7" s="395" t="s">
        <v>6272</v>
      </c>
      <c r="D7" s="396">
        <v>69780934</v>
      </c>
      <c r="E7" s="397" t="s">
        <v>6273</v>
      </c>
    </row>
    <row r="8" spans="1:5" ht="15">
      <c r="A8" s="393">
        <v>20</v>
      </c>
      <c r="B8" s="394" t="s">
        <v>44</v>
      </c>
      <c r="C8" s="395" t="s">
        <v>6274</v>
      </c>
      <c r="D8" s="396">
        <v>79668564</v>
      </c>
      <c r="E8" s="397" t="s">
        <v>6275</v>
      </c>
    </row>
    <row r="9" spans="1:5" ht="15">
      <c r="A9" s="393">
        <v>25</v>
      </c>
      <c r="B9" s="394" t="s">
        <v>45</v>
      </c>
      <c r="C9" s="395" t="s">
        <v>6272</v>
      </c>
      <c r="D9" s="396">
        <v>69780934</v>
      </c>
      <c r="E9" s="397" t="s">
        <v>6273</v>
      </c>
    </row>
    <row r="10" spans="1:5" ht="15">
      <c r="A10" s="393">
        <v>30</v>
      </c>
      <c r="B10" s="394" t="s">
        <v>662</v>
      </c>
      <c r="C10" s="395" t="s">
        <v>6270</v>
      </c>
      <c r="D10" s="396">
        <v>72071934</v>
      </c>
      <c r="E10" s="397" t="s">
        <v>6271</v>
      </c>
    </row>
    <row r="11" spans="1:5" ht="15">
      <c r="A11" s="393">
        <v>35</v>
      </c>
      <c r="B11" s="394" t="s">
        <v>46</v>
      </c>
      <c r="C11" s="395" t="s">
        <v>6276</v>
      </c>
      <c r="D11" s="396">
        <v>73278924</v>
      </c>
      <c r="E11" s="397" t="s">
        <v>6277</v>
      </c>
    </row>
    <row r="12" spans="1:5" ht="15">
      <c r="A12" s="393">
        <v>41</v>
      </c>
      <c r="B12" s="394" t="s">
        <v>47</v>
      </c>
      <c r="C12" s="395" t="s">
        <v>6274</v>
      </c>
      <c r="D12" s="396">
        <v>79668564</v>
      </c>
      <c r="E12" s="397" t="s">
        <v>6275</v>
      </c>
    </row>
    <row r="13" spans="1:5" ht="15">
      <c r="A13" s="393">
        <v>46</v>
      </c>
      <c r="B13" s="394" t="s">
        <v>48</v>
      </c>
      <c r="C13" s="395" t="s">
        <v>6278</v>
      </c>
      <c r="D13" s="396">
        <v>73553199</v>
      </c>
      <c r="E13" s="397" t="s">
        <v>6279</v>
      </c>
    </row>
    <row r="14" spans="1:5" ht="15">
      <c r="A14" s="393">
        <v>47</v>
      </c>
      <c r="B14" s="394" t="s">
        <v>49</v>
      </c>
      <c r="C14" s="395" t="s">
        <v>6280</v>
      </c>
      <c r="D14" s="396">
        <v>67120886</v>
      </c>
      <c r="E14" s="397" t="s">
        <v>6281</v>
      </c>
    </row>
    <row r="15" spans="1:5" ht="15">
      <c r="A15" s="398">
        <v>48</v>
      </c>
      <c r="B15" s="399" t="s">
        <v>50</v>
      </c>
      <c r="C15" s="395" t="s">
        <v>6282</v>
      </c>
      <c r="D15" s="396">
        <v>60538507</v>
      </c>
      <c r="E15" s="397" t="s">
        <v>6283</v>
      </c>
    </row>
    <row r="16" spans="1:5" ht="15">
      <c r="A16" s="393">
        <v>52</v>
      </c>
      <c r="B16" s="394" t="s">
        <v>51</v>
      </c>
      <c r="C16" s="395" t="s">
        <v>6268</v>
      </c>
      <c r="D16" s="396">
        <v>73290701</v>
      </c>
      <c r="E16" s="397" t="s">
        <v>6269</v>
      </c>
    </row>
    <row r="17" spans="1:5" ht="15">
      <c r="A17" s="393">
        <v>66</v>
      </c>
      <c r="B17" s="394" t="s">
        <v>52</v>
      </c>
      <c r="C17" s="395" t="s">
        <v>6284</v>
      </c>
      <c r="D17" s="396">
        <v>72047110</v>
      </c>
      <c r="E17" s="397" t="s">
        <v>6285</v>
      </c>
    </row>
    <row r="18" spans="1:5" ht="15">
      <c r="A18" s="393">
        <v>70</v>
      </c>
      <c r="B18" s="394" t="s">
        <v>53</v>
      </c>
      <c r="C18" s="395" t="s">
        <v>6284</v>
      </c>
      <c r="D18" s="396">
        <v>72047110</v>
      </c>
      <c r="E18" s="397" t="s">
        <v>6285</v>
      </c>
    </row>
    <row r="19" spans="1:5" ht="15">
      <c r="A19" s="393">
        <v>76</v>
      </c>
      <c r="B19" s="394" t="s">
        <v>54</v>
      </c>
      <c r="C19" s="395" t="s">
        <v>6266</v>
      </c>
      <c r="D19" s="396">
        <v>79561504</v>
      </c>
      <c r="E19" s="397" t="s">
        <v>6267</v>
      </c>
    </row>
    <row r="20" spans="1:5" ht="15">
      <c r="A20" s="393">
        <v>78</v>
      </c>
      <c r="B20" s="394" t="s">
        <v>661</v>
      </c>
      <c r="C20" s="395" t="s">
        <v>6270</v>
      </c>
      <c r="D20" s="396">
        <v>72071934</v>
      </c>
      <c r="E20" s="397" t="s">
        <v>6271</v>
      </c>
    </row>
    <row r="21" spans="1:5" ht="15">
      <c r="A21" s="393">
        <v>81</v>
      </c>
      <c r="B21" s="394" t="s">
        <v>55</v>
      </c>
      <c r="C21" s="395" t="s">
        <v>6266</v>
      </c>
      <c r="D21" s="396">
        <v>79561504</v>
      </c>
      <c r="E21" s="397" t="s">
        <v>6267</v>
      </c>
    </row>
    <row r="22" spans="1:5" ht="15">
      <c r="A22" s="393">
        <v>85</v>
      </c>
      <c r="B22" s="394" t="s">
        <v>705</v>
      </c>
      <c r="C22" s="395" t="s">
        <v>6270</v>
      </c>
      <c r="D22" s="396">
        <v>72071934</v>
      </c>
      <c r="E22" s="397" t="s">
        <v>6271</v>
      </c>
    </row>
    <row r="23" spans="1:5" ht="15">
      <c r="A23" s="393">
        <v>86</v>
      </c>
      <c r="B23" s="394" t="s">
        <v>56</v>
      </c>
      <c r="C23" s="395" t="s">
        <v>6272</v>
      </c>
      <c r="D23" s="396">
        <v>69780934</v>
      </c>
      <c r="E23" s="397" t="s">
        <v>6273</v>
      </c>
    </row>
    <row r="24" spans="1:5" ht="15">
      <c r="A24" s="393">
        <v>87</v>
      </c>
      <c r="B24" s="394" t="s">
        <v>57</v>
      </c>
      <c r="C24" s="395" t="s">
        <v>6284</v>
      </c>
      <c r="D24" s="396">
        <v>72047110</v>
      </c>
      <c r="E24" s="397" t="s">
        <v>6285</v>
      </c>
    </row>
    <row r="25" spans="1:5" ht="15">
      <c r="A25" s="393" t="s">
        <v>551</v>
      </c>
      <c r="B25" s="394" t="s">
        <v>605</v>
      </c>
      <c r="C25" s="395" t="s">
        <v>6278</v>
      </c>
      <c r="D25" s="396">
        <v>73553199</v>
      </c>
      <c r="E25" s="397" t="s">
        <v>6279</v>
      </c>
    </row>
    <row r="26" spans="1:5" ht="15">
      <c r="A26" s="393" t="s">
        <v>553</v>
      </c>
      <c r="B26" s="394" t="s">
        <v>605</v>
      </c>
      <c r="C26" s="395" t="s">
        <v>6278</v>
      </c>
      <c r="D26" s="396">
        <v>73553199</v>
      </c>
      <c r="E26" s="397" t="s">
        <v>6279</v>
      </c>
    </row>
    <row r="27" spans="1:5" ht="15">
      <c r="A27" s="393" t="s">
        <v>554</v>
      </c>
      <c r="B27" s="394" t="s">
        <v>726</v>
      </c>
      <c r="C27" s="395" t="s">
        <v>6280</v>
      </c>
      <c r="D27" s="396">
        <v>67120886</v>
      </c>
      <c r="E27" s="397" t="s">
        <v>6281</v>
      </c>
    </row>
    <row r="28" spans="1:5" ht="15">
      <c r="A28" s="398" t="s">
        <v>556</v>
      </c>
      <c r="B28" s="399" t="s">
        <v>714</v>
      </c>
      <c r="C28" s="395" t="s">
        <v>6282</v>
      </c>
      <c r="D28" s="396">
        <v>60538507</v>
      </c>
      <c r="E28" s="397" t="s">
        <v>6283</v>
      </c>
    </row>
    <row r="29" spans="1:5" ht="15">
      <c r="A29" s="393" t="s">
        <v>558</v>
      </c>
      <c r="B29" s="394" t="s">
        <v>1286</v>
      </c>
      <c r="C29" s="395" t="s">
        <v>6282</v>
      </c>
      <c r="D29" s="396">
        <v>60538507</v>
      </c>
      <c r="E29" s="397" t="s">
        <v>6283</v>
      </c>
    </row>
    <row r="30" spans="1:5" ht="15">
      <c r="A30" s="393">
        <v>108</v>
      </c>
      <c r="B30" s="399" t="s">
        <v>58</v>
      </c>
      <c r="C30" s="395" t="s">
        <v>6276</v>
      </c>
      <c r="D30" s="396">
        <v>73278924</v>
      </c>
      <c r="E30" s="397" t="s">
        <v>6277</v>
      </c>
    </row>
    <row r="31" spans="1:5" ht="15">
      <c r="A31" s="393">
        <v>109</v>
      </c>
      <c r="B31" s="394" t="s">
        <v>632</v>
      </c>
      <c r="C31" s="395" t="s">
        <v>6276</v>
      </c>
      <c r="D31" s="396">
        <v>73278924</v>
      </c>
      <c r="E31" s="397" t="s">
        <v>6277</v>
      </c>
    </row>
    <row r="32" spans="1:5" ht="15">
      <c r="A32" s="393">
        <v>111</v>
      </c>
      <c r="B32" s="394" t="s">
        <v>59</v>
      </c>
      <c r="C32" s="395" t="s">
        <v>6278</v>
      </c>
      <c r="D32" s="396">
        <v>73553199</v>
      </c>
      <c r="E32" s="397" t="s">
        <v>6279</v>
      </c>
    </row>
    <row r="33" spans="1:5" ht="15">
      <c r="A33" s="393">
        <v>112</v>
      </c>
      <c r="B33" s="394" t="s">
        <v>60</v>
      </c>
      <c r="C33" s="395" t="s">
        <v>6278</v>
      </c>
      <c r="D33" s="396">
        <v>73553199</v>
      </c>
      <c r="E33" s="397" t="s">
        <v>6279</v>
      </c>
    </row>
    <row r="34" spans="1:5" ht="15">
      <c r="A34" s="393">
        <v>117</v>
      </c>
      <c r="B34" s="394" t="s">
        <v>61</v>
      </c>
      <c r="C34" s="395" t="s">
        <v>6284</v>
      </c>
      <c r="D34" s="396">
        <v>72047110</v>
      </c>
      <c r="E34" s="397" t="s">
        <v>6285</v>
      </c>
    </row>
    <row r="35" spans="1:5" ht="15">
      <c r="A35" s="393">
        <v>119</v>
      </c>
      <c r="B35" s="394" t="s">
        <v>62</v>
      </c>
      <c r="C35" s="395" t="s">
        <v>6284</v>
      </c>
      <c r="D35" s="396">
        <v>72047110</v>
      </c>
      <c r="E35" s="397" t="s">
        <v>6285</v>
      </c>
    </row>
    <row r="36" spans="1:5" ht="15">
      <c r="A36" s="393">
        <v>121</v>
      </c>
      <c r="B36" s="394" t="s">
        <v>63</v>
      </c>
      <c r="C36" s="395" t="s">
        <v>6268</v>
      </c>
      <c r="D36" s="396">
        <v>73290701</v>
      </c>
      <c r="E36" s="397" t="s">
        <v>6269</v>
      </c>
    </row>
    <row r="37" spans="1:5" ht="15">
      <c r="A37" s="393">
        <v>124</v>
      </c>
      <c r="B37" s="394" t="s">
        <v>64</v>
      </c>
      <c r="C37" s="395" t="s">
        <v>6276</v>
      </c>
      <c r="D37" s="396">
        <v>73278924</v>
      </c>
      <c r="E37" s="397" t="s">
        <v>6277</v>
      </c>
    </row>
    <row r="38" spans="1:5" ht="15">
      <c r="A38" s="393">
        <v>129</v>
      </c>
      <c r="B38" s="394" t="s">
        <v>65</v>
      </c>
      <c r="C38" s="395" t="s">
        <v>6282</v>
      </c>
      <c r="D38" s="396">
        <v>60538507</v>
      </c>
      <c r="E38" s="397" t="s">
        <v>6283</v>
      </c>
    </row>
    <row r="39" spans="1:5" ht="15">
      <c r="A39" s="393">
        <v>130</v>
      </c>
      <c r="B39" s="394" t="s">
        <v>66</v>
      </c>
      <c r="C39" s="395" t="s">
        <v>6266</v>
      </c>
      <c r="D39" s="396">
        <v>79561504</v>
      </c>
      <c r="E39" s="397" t="s">
        <v>6267</v>
      </c>
    </row>
    <row r="40" spans="1:5" ht="15">
      <c r="A40" s="393">
        <v>132</v>
      </c>
      <c r="B40" s="394" t="s">
        <v>67</v>
      </c>
      <c r="C40" s="395" t="s">
        <v>6274</v>
      </c>
      <c r="D40" s="396">
        <v>79668564</v>
      </c>
      <c r="E40" s="397" t="s">
        <v>6275</v>
      </c>
    </row>
    <row r="41" spans="1:5" ht="15">
      <c r="A41" s="393">
        <v>133</v>
      </c>
      <c r="B41" s="394" t="s">
        <v>68</v>
      </c>
      <c r="C41" s="395" t="s">
        <v>6274</v>
      </c>
      <c r="D41" s="396">
        <v>79668564</v>
      </c>
      <c r="E41" s="397" t="s">
        <v>6275</v>
      </c>
    </row>
    <row r="42" spans="1:5" ht="15">
      <c r="A42" s="393">
        <v>134</v>
      </c>
      <c r="B42" s="394" t="s">
        <v>69</v>
      </c>
      <c r="C42" s="395" t="s">
        <v>6270</v>
      </c>
      <c r="D42" s="396">
        <v>72071934</v>
      </c>
      <c r="E42" s="397" t="s">
        <v>6271</v>
      </c>
    </row>
    <row r="43" spans="1:5" ht="15">
      <c r="A43" s="398">
        <v>137</v>
      </c>
      <c r="B43" s="399" t="s">
        <v>70</v>
      </c>
      <c r="C43" s="395" t="s">
        <v>6274</v>
      </c>
      <c r="D43" s="396">
        <v>79668564</v>
      </c>
      <c r="E43" s="397" t="s">
        <v>6275</v>
      </c>
    </row>
    <row r="44" spans="1:5" ht="15">
      <c r="A44" s="393">
        <v>149</v>
      </c>
      <c r="B44" s="394" t="s">
        <v>79</v>
      </c>
      <c r="C44" s="395" t="s">
        <v>6276</v>
      </c>
      <c r="D44" s="396">
        <v>73278924</v>
      </c>
      <c r="E44" s="397" t="s">
        <v>6277</v>
      </c>
    </row>
    <row r="45" spans="1:5" ht="15">
      <c r="A45" s="393">
        <v>150</v>
      </c>
      <c r="B45" s="394" t="s">
        <v>80</v>
      </c>
      <c r="C45" s="395" t="s">
        <v>6276</v>
      </c>
      <c r="D45" s="396">
        <v>73278924</v>
      </c>
      <c r="E45" s="397" t="s">
        <v>6277</v>
      </c>
    </row>
    <row r="46" spans="1:5" ht="15">
      <c r="A46" s="393">
        <v>152</v>
      </c>
      <c r="B46" s="394" t="s">
        <v>81</v>
      </c>
      <c r="C46" s="395" t="s">
        <v>6274</v>
      </c>
      <c r="D46" s="396">
        <v>79668564</v>
      </c>
      <c r="E46" s="397" t="s">
        <v>6275</v>
      </c>
    </row>
    <row r="47" spans="1:5" ht="15">
      <c r="A47" s="393">
        <v>153</v>
      </c>
      <c r="B47" s="394" t="s">
        <v>82</v>
      </c>
      <c r="C47" s="395" t="s">
        <v>6274</v>
      </c>
      <c r="D47" s="396">
        <v>79668564</v>
      </c>
      <c r="E47" s="397" t="s">
        <v>6275</v>
      </c>
    </row>
    <row r="48" spans="1:5" ht="15">
      <c r="A48" s="393">
        <v>154</v>
      </c>
      <c r="B48" s="394" t="s">
        <v>83</v>
      </c>
      <c r="C48" s="395" t="s">
        <v>6274</v>
      </c>
      <c r="D48" s="396">
        <v>79668564</v>
      </c>
      <c r="E48" s="397" t="s">
        <v>6275</v>
      </c>
    </row>
    <row r="49" spans="1:5" ht="15">
      <c r="A49" s="393">
        <v>155</v>
      </c>
      <c r="B49" s="394" t="s">
        <v>84</v>
      </c>
      <c r="C49" s="395" t="s">
        <v>6282</v>
      </c>
      <c r="D49" s="396">
        <v>60538507</v>
      </c>
      <c r="E49" s="397" t="s">
        <v>6283</v>
      </c>
    </row>
    <row r="50" spans="1:5" ht="15">
      <c r="A50" s="393">
        <v>156</v>
      </c>
      <c r="B50" s="394" t="s">
        <v>85</v>
      </c>
      <c r="C50" s="395" t="s">
        <v>6282</v>
      </c>
      <c r="D50" s="396">
        <v>60538507</v>
      </c>
      <c r="E50" s="397" t="s">
        <v>6283</v>
      </c>
    </row>
    <row r="51" spans="1:5" ht="15">
      <c r="A51" s="393">
        <v>157</v>
      </c>
      <c r="B51" s="394" t="s">
        <v>86</v>
      </c>
      <c r="C51" s="395" t="s">
        <v>6282</v>
      </c>
      <c r="D51" s="396">
        <v>60538507</v>
      </c>
      <c r="E51" s="397" t="s">
        <v>6283</v>
      </c>
    </row>
    <row r="52" spans="1:5" ht="15">
      <c r="A52" s="393">
        <v>159</v>
      </c>
      <c r="B52" s="394" t="s">
        <v>1381</v>
      </c>
      <c r="C52" s="395" t="s">
        <v>6282</v>
      </c>
      <c r="D52" s="396">
        <v>60538507</v>
      </c>
      <c r="E52" s="397" t="s">
        <v>6283</v>
      </c>
    </row>
    <row r="53" spans="1:5" ht="15">
      <c r="A53" s="393">
        <v>163</v>
      </c>
      <c r="B53" s="394" t="s">
        <v>87</v>
      </c>
      <c r="C53" s="395" t="s">
        <v>6270</v>
      </c>
      <c r="D53" s="396">
        <v>72071934</v>
      </c>
      <c r="E53" s="397" t="s">
        <v>6271</v>
      </c>
    </row>
    <row r="54" spans="1:5" ht="15">
      <c r="A54" s="393">
        <v>169</v>
      </c>
      <c r="B54" s="394" t="s">
        <v>88</v>
      </c>
      <c r="C54" s="395" t="s">
        <v>6268</v>
      </c>
      <c r="D54" s="396">
        <v>73290701</v>
      </c>
      <c r="E54" s="397" t="s">
        <v>6269</v>
      </c>
    </row>
    <row r="55" spans="1:5" ht="15">
      <c r="A55" s="393">
        <v>170</v>
      </c>
      <c r="B55" s="394" t="s">
        <v>89</v>
      </c>
      <c r="C55" s="395" t="s">
        <v>6274</v>
      </c>
      <c r="D55" s="396">
        <v>79668564</v>
      </c>
      <c r="E55" s="397" t="s">
        <v>6275</v>
      </c>
    </row>
    <row r="56" spans="1:5" ht="15">
      <c r="A56" s="393">
        <v>190</v>
      </c>
      <c r="B56" s="394" t="s">
        <v>91</v>
      </c>
      <c r="C56" s="395" t="s">
        <v>6266</v>
      </c>
      <c r="D56" s="396">
        <v>79561504</v>
      </c>
      <c r="E56" s="397" t="s">
        <v>6267</v>
      </c>
    </row>
    <row r="57" spans="1:5" ht="15">
      <c r="A57" s="393">
        <v>192</v>
      </c>
      <c r="B57" s="394" t="s">
        <v>92</v>
      </c>
      <c r="C57" s="395" t="s">
        <v>6282</v>
      </c>
      <c r="D57" s="396">
        <v>60538507</v>
      </c>
      <c r="E57" s="397" t="s">
        <v>6283</v>
      </c>
    </row>
    <row r="58" spans="1:5" ht="15">
      <c r="A58" s="393">
        <v>197</v>
      </c>
      <c r="B58" s="394" t="s">
        <v>1288</v>
      </c>
      <c r="C58" s="395" t="s">
        <v>6274</v>
      </c>
      <c r="D58" s="396">
        <v>79668564</v>
      </c>
      <c r="E58" s="397" t="s">
        <v>6275</v>
      </c>
    </row>
    <row r="59" spans="1:5" ht="15">
      <c r="A59" s="393">
        <v>200</v>
      </c>
      <c r="B59" s="394" t="s">
        <v>93</v>
      </c>
      <c r="C59" s="395" t="s">
        <v>6284</v>
      </c>
      <c r="D59" s="396">
        <v>72047110</v>
      </c>
      <c r="E59" s="397" t="s">
        <v>6285</v>
      </c>
    </row>
    <row r="60" spans="1:5" ht="15">
      <c r="A60" s="393">
        <v>201</v>
      </c>
      <c r="B60" s="394" t="s">
        <v>94</v>
      </c>
      <c r="C60" s="395" t="s">
        <v>6274</v>
      </c>
      <c r="D60" s="396">
        <v>79668564</v>
      </c>
      <c r="E60" s="397" t="s">
        <v>6275</v>
      </c>
    </row>
    <row r="61" spans="1:5" ht="15">
      <c r="A61" s="393">
        <v>203</v>
      </c>
      <c r="B61" s="394" t="s">
        <v>95</v>
      </c>
      <c r="C61" s="395" t="s">
        <v>6268</v>
      </c>
      <c r="D61" s="396">
        <v>73290701</v>
      </c>
      <c r="E61" s="397" t="s">
        <v>6269</v>
      </c>
    </row>
    <row r="62" spans="1:5" ht="15">
      <c r="A62" s="393">
        <v>206</v>
      </c>
      <c r="B62" s="394" t="s">
        <v>96</v>
      </c>
      <c r="C62" s="395" t="s">
        <v>6276</v>
      </c>
      <c r="D62" s="396">
        <v>73278924</v>
      </c>
      <c r="E62" s="397" t="s">
        <v>6277</v>
      </c>
    </row>
    <row r="63" spans="1:5" ht="15">
      <c r="A63" s="393">
        <v>210</v>
      </c>
      <c r="B63" s="394" t="s">
        <v>98</v>
      </c>
      <c r="C63" s="395" t="s">
        <v>6268</v>
      </c>
      <c r="D63" s="396">
        <v>73290701</v>
      </c>
      <c r="E63" s="397" t="s">
        <v>6269</v>
      </c>
    </row>
    <row r="64" spans="1:5" ht="15">
      <c r="A64" s="393">
        <v>212</v>
      </c>
      <c r="B64" s="394" t="s">
        <v>99</v>
      </c>
      <c r="C64" s="395" t="s">
        <v>6280</v>
      </c>
      <c r="D64" s="396">
        <v>67120886</v>
      </c>
      <c r="E64" s="397" t="s">
        <v>6281</v>
      </c>
    </row>
    <row r="65" spans="1:5" ht="15">
      <c r="A65" s="398">
        <v>213</v>
      </c>
      <c r="B65" s="399" t="s">
        <v>100</v>
      </c>
      <c r="C65" s="395" t="s">
        <v>6274</v>
      </c>
      <c r="D65" s="396">
        <v>79668564</v>
      </c>
      <c r="E65" s="397" t="s">
        <v>6275</v>
      </c>
    </row>
    <row r="66" spans="1:5" ht="15">
      <c r="A66" s="393">
        <v>221</v>
      </c>
      <c r="B66" s="394" t="s">
        <v>101</v>
      </c>
      <c r="C66" s="395" t="s">
        <v>6282</v>
      </c>
      <c r="D66" s="396">
        <v>60538507</v>
      </c>
      <c r="E66" s="397" t="s">
        <v>6283</v>
      </c>
    </row>
    <row r="67" spans="1:5" ht="15">
      <c r="A67" s="393">
        <v>222</v>
      </c>
      <c r="B67" s="394" t="s">
        <v>102</v>
      </c>
      <c r="C67" s="395" t="s">
        <v>6280</v>
      </c>
      <c r="D67" s="396">
        <v>67120886</v>
      </c>
      <c r="E67" s="397" t="s">
        <v>6281</v>
      </c>
    </row>
    <row r="68" spans="1:5" ht="15">
      <c r="A68" s="393">
        <v>223</v>
      </c>
      <c r="B68" s="394" t="s">
        <v>103</v>
      </c>
      <c r="C68" s="395" t="s">
        <v>6280</v>
      </c>
      <c r="D68" s="396">
        <v>67120886</v>
      </c>
      <c r="E68" s="397" t="s">
        <v>6281</v>
      </c>
    </row>
    <row r="69" spans="1:5" ht="15">
      <c r="A69" s="393">
        <v>224</v>
      </c>
      <c r="B69" s="394" t="s">
        <v>104</v>
      </c>
      <c r="C69" s="395" t="s">
        <v>6266</v>
      </c>
      <c r="D69" s="396">
        <v>79561504</v>
      </c>
      <c r="E69" s="397" t="s">
        <v>6267</v>
      </c>
    </row>
    <row r="70" spans="1:5" ht="15">
      <c r="A70" s="393">
        <v>225</v>
      </c>
      <c r="B70" s="394" t="s">
        <v>105</v>
      </c>
      <c r="C70" s="395" t="s">
        <v>6268</v>
      </c>
      <c r="D70" s="396">
        <v>73290701</v>
      </c>
      <c r="E70" s="397" t="s">
        <v>6269</v>
      </c>
    </row>
    <row r="71" spans="1:5" ht="15">
      <c r="A71" s="393">
        <v>226</v>
      </c>
      <c r="B71" s="394" t="s">
        <v>106</v>
      </c>
      <c r="C71" s="395" t="s">
        <v>6266</v>
      </c>
      <c r="D71" s="396">
        <v>79561504</v>
      </c>
      <c r="E71" s="397" t="s">
        <v>6267</v>
      </c>
    </row>
    <row r="72" spans="1:5" ht="15">
      <c r="A72" s="393">
        <v>227</v>
      </c>
      <c r="B72" s="394" t="s">
        <v>107</v>
      </c>
      <c r="C72" s="395" t="s">
        <v>6274</v>
      </c>
      <c r="D72" s="396">
        <v>79668564</v>
      </c>
      <c r="E72" s="397" t="s">
        <v>6275</v>
      </c>
    </row>
    <row r="73" spans="1:5" ht="15">
      <c r="A73" s="393">
        <v>234</v>
      </c>
      <c r="B73" s="394" t="s">
        <v>633</v>
      </c>
      <c r="C73" s="395" t="s">
        <v>6272</v>
      </c>
      <c r="D73" s="396">
        <v>69780934</v>
      </c>
      <c r="E73" s="397" t="s">
        <v>6273</v>
      </c>
    </row>
    <row r="74" spans="1:5" ht="15">
      <c r="A74" s="393">
        <v>243</v>
      </c>
      <c r="B74" s="394" t="s">
        <v>108</v>
      </c>
      <c r="C74" s="395" t="s">
        <v>6272</v>
      </c>
      <c r="D74" s="396">
        <v>69780934</v>
      </c>
      <c r="E74" s="397" t="s">
        <v>6273</v>
      </c>
    </row>
    <row r="75" spans="1:5" ht="15">
      <c r="A75" s="393">
        <v>244</v>
      </c>
      <c r="B75" s="394" t="s">
        <v>109</v>
      </c>
      <c r="C75" s="395" t="s">
        <v>6284</v>
      </c>
      <c r="D75" s="396">
        <v>72047110</v>
      </c>
      <c r="E75" s="397" t="s">
        <v>6285</v>
      </c>
    </row>
    <row r="76" spans="1:5" ht="15">
      <c r="A76" s="393">
        <v>245</v>
      </c>
      <c r="B76" s="394" t="s">
        <v>110</v>
      </c>
      <c r="C76" s="395" t="s">
        <v>6284</v>
      </c>
      <c r="D76" s="396">
        <v>72047110</v>
      </c>
      <c r="E76" s="397" t="s">
        <v>6285</v>
      </c>
    </row>
    <row r="77" spans="1:5" ht="15">
      <c r="A77" s="393">
        <v>249</v>
      </c>
      <c r="B77" s="394" t="s">
        <v>111</v>
      </c>
      <c r="C77" s="395" t="s">
        <v>6278</v>
      </c>
      <c r="D77" s="396">
        <v>73553199</v>
      </c>
      <c r="E77" s="397" t="s">
        <v>6279</v>
      </c>
    </row>
    <row r="78" spans="1:5" ht="15">
      <c r="A78" s="393">
        <v>251</v>
      </c>
      <c r="B78" s="394" t="s">
        <v>112</v>
      </c>
      <c r="C78" s="395" t="s">
        <v>6278</v>
      </c>
      <c r="D78" s="396">
        <v>73553199</v>
      </c>
      <c r="E78" s="397" t="s">
        <v>6279</v>
      </c>
    </row>
    <row r="79" spans="1:5" ht="15">
      <c r="A79" s="393">
        <v>253</v>
      </c>
      <c r="B79" s="394" t="s">
        <v>113</v>
      </c>
      <c r="C79" s="395" t="s">
        <v>6268</v>
      </c>
      <c r="D79" s="396">
        <v>73290701</v>
      </c>
      <c r="E79" s="397" t="s">
        <v>6269</v>
      </c>
    </row>
    <row r="80" spans="1:5" ht="15">
      <c r="A80" s="393">
        <v>254</v>
      </c>
      <c r="B80" s="394" t="s">
        <v>114</v>
      </c>
      <c r="C80" s="395" t="s">
        <v>6266</v>
      </c>
      <c r="D80" s="396">
        <v>79561504</v>
      </c>
      <c r="E80" s="397" t="s">
        <v>6267</v>
      </c>
    </row>
    <row r="81" spans="1:5" ht="15">
      <c r="A81" s="393">
        <v>265</v>
      </c>
      <c r="B81" s="394" t="s">
        <v>115</v>
      </c>
      <c r="C81" s="395" t="s">
        <v>6274</v>
      </c>
      <c r="D81" s="396">
        <v>79668564</v>
      </c>
      <c r="E81" s="397" t="s">
        <v>6275</v>
      </c>
    </row>
    <row r="82" spans="1:5" ht="15">
      <c r="A82" s="393">
        <v>266</v>
      </c>
      <c r="B82" s="394" t="s">
        <v>1368</v>
      </c>
      <c r="C82" s="395" t="s">
        <v>6274</v>
      </c>
      <c r="D82" s="396">
        <v>79668564</v>
      </c>
      <c r="E82" s="397" t="s">
        <v>6275</v>
      </c>
    </row>
    <row r="83" spans="1:5" ht="15">
      <c r="A83" s="393">
        <v>267</v>
      </c>
      <c r="B83" s="394" t="s">
        <v>116</v>
      </c>
      <c r="C83" s="395" t="s">
        <v>6274</v>
      </c>
      <c r="D83" s="396">
        <v>79668564</v>
      </c>
      <c r="E83" s="397" t="s">
        <v>6275</v>
      </c>
    </row>
    <row r="84" spans="1:5" ht="15">
      <c r="A84" s="393">
        <v>268</v>
      </c>
      <c r="B84" s="394" t="s">
        <v>117</v>
      </c>
      <c r="C84" s="395" t="s">
        <v>6274</v>
      </c>
      <c r="D84" s="396">
        <v>79668564</v>
      </c>
      <c r="E84" s="397" t="s">
        <v>6275</v>
      </c>
    </row>
    <row r="85" spans="1:5" ht="15">
      <c r="A85" s="393">
        <v>269</v>
      </c>
      <c r="B85" s="394" t="s">
        <v>118</v>
      </c>
      <c r="C85" s="395" t="s">
        <v>6274</v>
      </c>
      <c r="D85" s="396">
        <v>79668564</v>
      </c>
      <c r="E85" s="397" t="s">
        <v>6275</v>
      </c>
    </row>
    <row r="86" spans="1:5" ht="15">
      <c r="A86" s="393">
        <v>270</v>
      </c>
      <c r="B86" s="394" t="s">
        <v>119</v>
      </c>
      <c r="C86" s="395" t="s">
        <v>6274</v>
      </c>
      <c r="D86" s="396">
        <v>79668564</v>
      </c>
      <c r="E86" s="397" t="s">
        <v>6275</v>
      </c>
    </row>
    <row r="87" spans="1:5" ht="15">
      <c r="A87" s="398">
        <v>271</v>
      </c>
      <c r="B87" s="399" t="s">
        <v>120</v>
      </c>
      <c r="C87" s="395" t="s">
        <v>6274</v>
      </c>
      <c r="D87" s="396">
        <v>79668564</v>
      </c>
      <c r="E87" s="397" t="s">
        <v>6275</v>
      </c>
    </row>
    <row r="88" spans="1:5" ht="15">
      <c r="A88" s="393">
        <v>272</v>
      </c>
      <c r="B88" s="394" t="s">
        <v>121</v>
      </c>
      <c r="C88" s="395" t="s">
        <v>6274</v>
      </c>
      <c r="D88" s="396">
        <v>79668564</v>
      </c>
      <c r="E88" s="397" t="s">
        <v>6275</v>
      </c>
    </row>
    <row r="89" spans="1:5" ht="15">
      <c r="A89" s="393">
        <v>273</v>
      </c>
      <c r="B89" s="394" t="s">
        <v>122</v>
      </c>
      <c r="C89" s="395" t="s">
        <v>6274</v>
      </c>
      <c r="D89" s="396">
        <v>79668564</v>
      </c>
      <c r="E89" s="397" t="s">
        <v>6275</v>
      </c>
    </row>
    <row r="90" spans="1:5" ht="15">
      <c r="A90" s="393">
        <v>281</v>
      </c>
      <c r="B90" s="394" t="s">
        <v>123</v>
      </c>
      <c r="C90" s="395" t="s">
        <v>6280</v>
      </c>
      <c r="D90" s="396">
        <v>67120886</v>
      </c>
      <c r="E90" s="397" t="s">
        <v>6281</v>
      </c>
    </row>
    <row r="91" spans="1:5" ht="15">
      <c r="A91" s="393">
        <v>283</v>
      </c>
      <c r="B91" s="394" t="s">
        <v>124</v>
      </c>
      <c r="C91" s="395" t="s">
        <v>6274</v>
      </c>
      <c r="D91" s="396">
        <v>79668564</v>
      </c>
      <c r="E91" s="397" t="s">
        <v>6275</v>
      </c>
    </row>
    <row r="92" spans="1:5" ht="15">
      <c r="A92" s="393">
        <v>287</v>
      </c>
      <c r="B92" s="394" t="s">
        <v>125</v>
      </c>
      <c r="C92" s="395" t="s">
        <v>6268</v>
      </c>
      <c r="D92" s="396">
        <v>73290701</v>
      </c>
      <c r="E92" s="397" t="s">
        <v>6269</v>
      </c>
    </row>
    <row r="93" spans="1:5" ht="15">
      <c r="A93" s="393">
        <v>288</v>
      </c>
      <c r="B93" s="394" t="s">
        <v>126</v>
      </c>
      <c r="C93" s="395" t="s">
        <v>6282</v>
      </c>
      <c r="D93" s="396">
        <v>60538507</v>
      </c>
      <c r="E93" s="397" t="s">
        <v>6283</v>
      </c>
    </row>
    <row r="94" spans="1:5" ht="15">
      <c r="A94" s="393">
        <v>290</v>
      </c>
      <c r="B94" s="394" t="s">
        <v>127</v>
      </c>
      <c r="C94" s="395" t="s">
        <v>6274</v>
      </c>
      <c r="D94" s="396">
        <v>79668564</v>
      </c>
      <c r="E94" s="397" t="s">
        <v>6275</v>
      </c>
    </row>
    <row r="95" spans="1:5" ht="15">
      <c r="A95" s="393">
        <v>291</v>
      </c>
      <c r="B95" s="394" t="s">
        <v>128</v>
      </c>
      <c r="C95" s="395" t="s">
        <v>6280</v>
      </c>
      <c r="D95" s="396">
        <v>67120886</v>
      </c>
      <c r="E95" s="397" t="s">
        <v>6281</v>
      </c>
    </row>
    <row r="96" spans="1:5" ht="15">
      <c r="A96" s="393">
        <v>292</v>
      </c>
      <c r="B96" s="394" t="s">
        <v>129</v>
      </c>
      <c r="C96" s="395" t="s">
        <v>6278</v>
      </c>
      <c r="D96" s="396">
        <v>73553199</v>
      </c>
      <c r="E96" s="397" t="s">
        <v>6279</v>
      </c>
    </row>
    <row r="97" spans="1:5" ht="15">
      <c r="A97" s="393">
        <v>293</v>
      </c>
      <c r="B97" s="394" t="s">
        <v>130</v>
      </c>
      <c r="C97" s="395" t="s">
        <v>6278</v>
      </c>
      <c r="D97" s="396">
        <v>73553199</v>
      </c>
      <c r="E97" s="397" t="s">
        <v>6279</v>
      </c>
    </row>
    <row r="98" spans="1:5" ht="15">
      <c r="A98" s="393">
        <v>298</v>
      </c>
      <c r="B98" s="394" t="s">
        <v>134</v>
      </c>
      <c r="C98" s="395" t="s">
        <v>6282</v>
      </c>
      <c r="D98" s="396">
        <v>60538507</v>
      </c>
      <c r="E98" s="397" t="s">
        <v>6283</v>
      </c>
    </row>
    <row r="99" spans="1:5" ht="15">
      <c r="A99" s="393">
        <v>299</v>
      </c>
      <c r="B99" s="394" t="s">
        <v>135</v>
      </c>
      <c r="C99" s="395" t="s">
        <v>6282</v>
      </c>
      <c r="D99" s="396">
        <v>60538507</v>
      </c>
      <c r="E99" s="397" t="s">
        <v>6283</v>
      </c>
    </row>
    <row r="100" spans="1:5" ht="15">
      <c r="A100" s="393">
        <v>300</v>
      </c>
      <c r="B100" s="394" t="s">
        <v>136</v>
      </c>
      <c r="C100" s="395" t="s">
        <v>6282</v>
      </c>
      <c r="D100" s="396">
        <v>60538507</v>
      </c>
      <c r="E100" s="397" t="s">
        <v>6283</v>
      </c>
    </row>
    <row r="101" spans="1:5" ht="15">
      <c r="A101" s="393">
        <v>301</v>
      </c>
      <c r="B101" s="394" t="s">
        <v>137</v>
      </c>
      <c r="C101" s="395" t="s">
        <v>6282</v>
      </c>
      <c r="D101" s="396">
        <v>60538507</v>
      </c>
      <c r="E101" s="397" t="s">
        <v>6283</v>
      </c>
    </row>
    <row r="102" spans="1:5" ht="15">
      <c r="A102" s="393">
        <v>302</v>
      </c>
      <c r="B102" s="394" t="s">
        <v>138</v>
      </c>
      <c r="C102" s="395" t="s">
        <v>6282</v>
      </c>
      <c r="D102" s="396">
        <v>60538507</v>
      </c>
      <c r="E102" s="397" t="s">
        <v>6283</v>
      </c>
    </row>
    <row r="103" spans="1:5" ht="15">
      <c r="A103" s="393">
        <v>303</v>
      </c>
      <c r="B103" s="394" t="s">
        <v>139</v>
      </c>
      <c r="C103" s="395" t="s">
        <v>6282</v>
      </c>
      <c r="D103" s="396">
        <v>60538507</v>
      </c>
      <c r="E103" s="397" t="s">
        <v>6283</v>
      </c>
    </row>
    <row r="104" spans="1:5" ht="15">
      <c r="A104" s="393">
        <v>309</v>
      </c>
      <c r="B104" s="394" t="s">
        <v>1289</v>
      </c>
      <c r="C104" s="395" t="s">
        <v>6272</v>
      </c>
      <c r="D104" s="396">
        <v>69780934</v>
      </c>
      <c r="E104" s="397" t="s">
        <v>6273</v>
      </c>
    </row>
    <row r="105" spans="1:5" ht="15">
      <c r="A105" s="393">
        <v>310</v>
      </c>
      <c r="B105" s="394" t="s">
        <v>140</v>
      </c>
      <c r="C105" s="395" t="s">
        <v>6284</v>
      </c>
      <c r="D105" s="396">
        <v>72047110</v>
      </c>
      <c r="E105" s="397" t="s">
        <v>6285</v>
      </c>
    </row>
    <row r="106" spans="1:5" ht="15">
      <c r="A106" s="393">
        <v>311</v>
      </c>
      <c r="B106" s="394" t="s">
        <v>141</v>
      </c>
      <c r="C106" s="395" t="s">
        <v>6284</v>
      </c>
      <c r="D106" s="396">
        <v>72047110</v>
      </c>
      <c r="E106" s="397" t="s">
        <v>6285</v>
      </c>
    </row>
    <row r="107" spans="1:5" ht="15">
      <c r="A107" s="393">
        <v>312</v>
      </c>
      <c r="B107" s="394" t="s">
        <v>142</v>
      </c>
      <c r="C107" s="395" t="s">
        <v>6278</v>
      </c>
      <c r="D107" s="396">
        <v>73553199</v>
      </c>
      <c r="E107" s="397" t="s">
        <v>6279</v>
      </c>
    </row>
    <row r="108" spans="1:5" ht="15">
      <c r="A108" s="393">
        <v>313</v>
      </c>
      <c r="B108" s="394" t="s">
        <v>143</v>
      </c>
      <c r="C108" s="395" t="s">
        <v>6268</v>
      </c>
      <c r="D108" s="396">
        <v>73290701</v>
      </c>
      <c r="E108" s="397" t="s">
        <v>6269</v>
      </c>
    </row>
    <row r="109" spans="1:5" ht="15">
      <c r="A109" s="393">
        <v>314</v>
      </c>
      <c r="B109" s="394" t="s">
        <v>1382</v>
      </c>
      <c r="C109" s="395" t="s">
        <v>6268</v>
      </c>
      <c r="D109" s="396">
        <v>73290701</v>
      </c>
      <c r="E109" s="397" t="s">
        <v>6269</v>
      </c>
    </row>
    <row r="110" spans="1:5" ht="15">
      <c r="A110" s="393">
        <v>315</v>
      </c>
      <c r="B110" s="394" t="s">
        <v>1290</v>
      </c>
      <c r="C110" s="395" t="s">
        <v>6266</v>
      </c>
      <c r="D110" s="396">
        <v>79561504</v>
      </c>
      <c r="E110" s="397" t="s">
        <v>6267</v>
      </c>
    </row>
    <row r="111" spans="1:5" ht="15">
      <c r="A111" s="393">
        <v>324</v>
      </c>
      <c r="B111" s="394" t="s">
        <v>144</v>
      </c>
      <c r="C111" s="395" t="s">
        <v>6266</v>
      </c>
      <c r="D111" s="396">
        <v>79561504</v>
      </c>
      <c r="E111" s="397" t="s">
        <v>6267</v>
      </c>
    </row>
    <row r="112" spans="1:5" ht="15">
      <c r="A112" s="393">
        <v>340</v>
      </c>
      <c r="B112" s="394" t="s">
        <v>145</v>
      </c>
      <c r="C112" s="395" t="s">
        <v>6268</v>
      </c>
      <c r="D112" s="396">
        <v>73290701</v>
      </c>
      <c r="E112" s="397" t="s">
        <v>6269</v>
      </c>
    </row>
    <row r="113" spans="1:5" ht="15">
      <c r="A113" s="398">
        <v>342</v>
      </c>
      <c r="B113" s="399" t="s">
        <v>146</v>
      </c>
      <c r="C113" s="395" t="s">
        <v>6272</v>
      </c>
      <c r="D113" s="396">
        <v>69780934</v>
      </c>
      <c r="E113" s="397" t="s">
        <v>6273</v>
      </c>
    </row>
    <row r="114" spans="1:5" ht="15">
      <c r="A114" s="393">
        <v>343</v>
      </c>
      <c r="B114" s="394" t="s">
        <v>147</v>
      </c>
      <c r="C114" s="395" t="s">
        <v>6272</v>
      </c>
      <c r="D114" s="396">
        <v>69780934</v>
      </c>
      <c r="E114" s="397" t="s">
        <v>6273</v>
      </c>
    </row>
    <row r="115" spans="1:5" ht="15">
      <c r="A115" s="393">
        <v>344</v>
      </c>
      <c r="B115" s="394" t="s">
        <v>148</v>
      </c>
      <c r="C115" s="395" t="s">
        <v>6268</v>
      </c>
      <c r="D115" s="396">
        <v>73290701</v>
      </c>
      <c r="E115" s="397" t="s">
        <v>6269</v>
      </c>
    </row>
    <row r="116" spans="1:5" ht="15">
      <c r="A116" s="393">
        <v>345</v>
      </c>
      <c r="B116" s="394" t="s">
        <v>149</v>
      </c>
      <c r="C116" s="395" t="s">
        <v>6270</v>
      </c>
      <c r="D116" s="396">
        <v>72071934</v>
      </c>
      <c r="E116" s="397" t="s">
        <v>6271</v>
      </c>
    </row>
    <row r="117" spans="1:5" ht="15">
      <c r="A117" s="393">
        <v>346</v>
      </c>
      <c r="B117" s="394" t="s">
        <v>150</v>
      </c>
      <c r="C117" s="395" t="s">
        <v>6270</v>
      </c>
      <c r="D117" s="396">
        <v>72071934</v>
      </c>
      <c r="E117" s="397" t="s">
        <v>6271</v>
      </c>
    </row>
    <row r="118" spans="1:5" ht="15">
      <c r="A118" s="398">
        <v>347</v>
      </c>
      <c r="B118" s="399" t="s">
        <v>151</v>
      </c>
      <c r="C118" s="395" t="s">
        <v>6270</v>
      </c>
      <c r="D118" s="396">
        <v>72071934</v>
      </c>
      <c r="E118" s="397" t="s">
        <v>6271</v>
      </c>
    </row>
    <row r="119" spans="1:5" ht="15">
      <c r="A119" s="393">
        <v>348</v>
      </c>
      <c r="B119" s="394" t="s">
        <v>152</v>
      </c>
      <c r="C119" s="395" t="s">
        <v>6278</v>
      </c>
      <c r="D119" s="396">
        <v>73553199</v>
      </c>
      <c r="E119" s="397" t="s">
        <v>6279</v>
      </c>
    </row>
    <row r="120" spans="1:5" ht="15">
      <c r="A120" s="393">
        <v>349</v>
      </c>
      <c r="B120" s="394" t="s">
        <v>153</v>
      </c>
      <c r="C120" s="395" t="s">
        <v>6276</v>
      </c>
      <c r="D120" s="396">
        <v>73278924</v>
      </c>
      <c r="E120" s="397" t="s">
        <v>6277</v>
      </c>
    </row>
    <row r="121" spans="1:5" ht="15">
      <c r="A121" s="393">
        <v>371</v>
      </c>
      <c r="B121" s="394" t="s">
        <v>154</v>
      </c>
      <c r="C121" s="395" t="s">
        <v>6272</v>
      </c>
      <c r="D121" s="396">
        <v>69780934</v>
      </c>
      <c r="E121" s="397" t="s">
        <v>6273</v>
      </c>
    </row>
    <row r="122" spans="1:5" ht="15">
      <c r="A122" s="393">
        <v>373</v>
      </c>
      <c r="B122" s="394" t="s">
        <v>625</v>
      </c>
      <c r="C122" s="395" t="s">
        <v>6274</v>
      </c>
      <c r="D122" s="396">
        <v>79668564</v>
      </c>
      <c r="E122" s="397" t="s">
        <v>6275</v>
      </c>
    </row>
    <row r="123" spans="1:5" ht="15">
      <c r="A123" s="393">
        <v>374</v>
      </c>
      <c r="B123" s="394" t="s">
        <v>626</v>
      </c>
      <c r="C123" s="395" t="s">
        <v>6284</v>
      </c>
      <c r="D123" s="396">
        <v>72047110</v>
      </c>
      <c r="E123" s="397" t="s">
        <v>6285</v>
      </c>
    </row>
    <row r="124" spans="1:5" ht="15">
      <c r="A124" s="393">
        <v>376</v>
      </c>
      <c r="B124" s="394" t="s">
        <v>627</v>
      </c>
      <c r="C124" s="395" t="s">
        <v>6270</v>
      </c>
      <c r="D124" s="396">
        <v>72071934</v>
      </c>
      <c r="E124" s="397" t="s">
        <v>6271</v>
      </c>
    </row>
    <row r="125" spans="1:5" ht="15">
      <c r="A125" s="393">
        <v>378</v>
      </c>
      <c r="B125" s="394" t="s">
        <v>628</v>
      </c>
      <c r="C125" s="395" t="s">
        <v>6282</v>
      </c>
      <c r="D125" s="396">
        <v>60538507</v>
      </c>
      <c r="E125" s="397" t="s">
        <v>6283</v>
      </c>
    </row>
    <row r="126" spans="1:5" ht="15">
      <c r="A126" s="393">
        <v>379</v>
      </c>
      <c r="B126" s="394" t="s">
        <v>1291</v>
      </c>
      <c r="C126" s="395" t="s">
        <v>6274</v>
      </c>
      <c r="D126" s="396">
        <v>79668564</v>
      </c>
      <c r="E126" s="397" t="s">
        <v>6275</v>
      </c>
    </row>
    <row r="127" spans="1:5" ht="15">
      <c r="A127" s="393">
        <v>382</v>
      </c>
      <c r="B127" s="394" t="s">
        <v>1292</v>
      </c>
      <c r="C127" s="395" t="s">
        <v>6272</v>
      </c>
      <c r="D127" s="396">
        <v>69780934</v>
      </c>
      <c r="E127" s="397" t="s">
        <v>6273</v>
      </c>
    </row>
    <row r="128" spans="1:5" ht="15">
      <c r="A128" s="393">
        <v>383</v>
      </c>
      <c r="B128" s="394" t="s">
        <v>1293</v>
      </c>
      <c r="C128" s="395" t="s">
        <v>6268</v>
      </c>
      <c r="D128" s="396">
        <v>73290701</v>
      </c>
      <c r="E128" s="397" t="s">
        <v>6269</v>
      </c>
    </row>
    <row r="129" spans="1:5" ht="15">
      <c r="A129" s="393">
        <v>384</v>
      </c>
      <c r="B129" s="394" t="s">
        <v>1294</v>
      </c>
      <c r="C129" s="395" t="s">
        <v>6286</v>
      </c>
      <c r="D129" s="396">
        <v>67192214</v>
      </c>
      <c r="E129" s="397" t="s">
        <v>6287</v>
      </c>
    </row>
    <row r="130" spans="1:5" ht="15">
      <c r="A130" s="393">
        <v>385</v>
      </c>
      <c r="B130" s="394" t="s">
        <v>727</v>
      </c>
      <c r="C130" s="395" t="s">
        <v>6268</v>
      </c>
      <c r="D130" s="396">
        <v>73290701</v>
      </c>
      <c r="E130" s="397" t="s">
        <v>6269</v>
      </c>
    </row>
    <row r="131" spans="1:5" ht="15">
      <c r="A131" s="393">
        <v>386</v>
      </c>
      <c r="B131" s="394" t="s">
        <v>1384</v>
      </c>
      <c r="C131" s="395" t="s">
        <v>6286</v>
      </c>
      <c r="D131" s="396">
        <v>67192214</v>
      </c>
      <c r="E131" s="397" t="s">
        <v>6287</v>
      </c>
    </row>
    <row r="132" spans="1:5" ht="15">
      <c r="A132" s="393">
        <v>387</v>
      </c>
      <c r="B132" s="394" t="s">
        <v>1364</v>
      </c>
      <c r="C132" s="395" t="s">
        <v>6286</v>
      </c>
      <c r="D132" s="396">
        <v>67192214</v>
      </c>
      <c r="E132" s="397" t="s">
        <v>6287</v>
      </c>
    </row>
    <row r="133" spans="1:5" ht="15">
      <c r="A133" s="393">
        <v>512</v>
      </c>
      <c r="B133" s="394" t="s">
        <v>728</v>
      </c>
      <c r="C133" s="395" t="s">
        <v>6276</v>
      </c>
      <c r="D133" s="396">
        <v>73278924</v>
      </c>
      <c r="E133" s="397" t="s">
        <v>6277</v>
      </c>
    </row>
    <row r="134" spans="1:5" ht="15">
      <c r="A134" s="393">
        <v>513</v>
      </c>
      <c r="B134" s="394" t="s">
        <v>169</v>
      </c>
      <c r="C134" s="395" t="s">
        <v>6274</v>
      </c>
      <c r="D134" s="396">
        <v>79668564</v>
      </c>
      <c r="E134" s="397" t="s">
        <v>6275</v>
      </c>
    </row>
    <row r="135" spans="1:5" ht="15">
      <c r="A135" s="393">
        <v>514</v>
      </c>
      <c r="B135" s="394" t="s">
        <v>170</v>
      </c>
      <c r="C135" s="395" t="s">
        <v>6268</v>
      </c>
      <c r="D135" s="396">
        <v>73290701</v>
      </c>
      <c r="E135" s="397" t="s">
        <v>6269</v>
      </c>
    </row>
    <row r="136" spans="1:5" ht="15">
      <c r="A136" s="393">
        <v>517</v>
      </c>
      <c r="B136" s="394" t="s">
        <v>171</v>
      </c>
      <c r="C136" s="395" t="s">
        <v>6268</v>
      </c>
      <c r="D136" s="396">
        <v>73290701</v>
      </c>
      <c r="E136" s="397" t="s">
        <v>6269</v>
      </c>
    </row>
    <row r="137" spans="1:5" ht="15">
      <c r="A137" s="393">
        <v>520</v>
      </c>
      <c r="B137" s="394" t="s">
        <v>1386</v>
      </c>
      <c r="C137" s="395" t="s">
        <v>6266</v>
      </c>
      <c r="D137" s="396">
        <v>79561504</v>
      </c>
      <c r="E137" s="397" t="s">
        <v>6267</v>
      </c>
    </row>
    <row r="138" spans="1:5" ht="15">
      <c r="A138" s="393">
        <v>522</v>
      </c>
      <c r="B138" s="394" t="s">
        <v>172</v>
      </c>
      <c r="C138" s="395" t="s">
        <v>6266</v>
      </c>
      <c r="D138" s="396">
        <v>79561504</v>
      </c>
      <c r="E138" s="397" t="s">
        <v>6267</v>
      </c>
    </row>
    <row r="139" spans="1:5" ht="15">
      <c r="A139" s="393">
        <v>525</v>
      </c>
      <c r="B139" s="394" t="s">
        <v>173</v>
      </c>
      <c r="C139" s="395" t="s">
        <v>6284</v>
      </c>
      <c r="D139" s="396">
        <v>72047110</v>
      </c>
      <c r="E139" s="397" t="s">
        <v>6285</v>
      </c>
    </row>
    <row r="140" spans="1:5" ht="15">
      <c r="A140" s="393">
        <v>526</v>
      </c>
      <c r="B140" s="394" t="s">
        <v>1360</v>
      </c>
      <c r="C140" s="395" t="s">
        <v>6266</v>
      </c>
      <c r="D140" s="396">
        <v>79561504</v>
      </c>
      <c r="E140" s="397" t="s">
        <v>6267</v>
      </c>
    </row>
    <row r="141" spans="1:5" ht="15">
      <c r="A141" s="393">
        <v>548</v>
      </c>
      <c r="B141" s="394" t="s">
        <v>1387</v>
      </c>
      <c r="C141" s="395" t="s">
        <v>6280</v>
      </c>
      <c r="D141" s="396">
        <v>67120886</v>
      </c>
      <c r="E141" s="397" t="s">
        <v>6281</v>
      </c>
    </row>
    <row r="142" spans="1:5" ht="15">
      <c r="A142" s="393">
        <v>551</v>
      </c>
      <c r="B142" s="394" t="s">
        <v>174</v>
      </c>
      <c r="C142" s="395" t="s">
        <v>6284</v>
      </c>
      <c r="D142" s="396">
        <v>72047110</v>
      </c>
      <c r="E142" s="397" t="s">
        <v>6285</v>
      </c>
    </row>
    <row r="143" spans="1:5" ht="15">
      <c r="A143" s="393">
        <v>572</v>
      </c>
      <c r="B143" s="394" t="s">
        <v>175</v>
      </c>
      <c r="C143" s="395" t="s">
        <v>6280</v>
      </c>
      <c r="D143" s="396">
        <v>67120886</v>
      </c>
      <c r="E143" s="397" t="s">
        <v>6281</v>
      </c>
    </row>
    <row r="144" spans="1:5" ht="15">
      <c r="A144" s="398">
        <v>573</v>
      </c>
      <c r="B144" s="399" t="s">
        <v>176</v>
      </c>
      <c r="C144" s="395" t="s">
        <v>6266</v>
      </c>
      <c r="D144" s="396">
        <v>79561504</v>
      </c>
      <c r="E144" s="397" t="s">
        <v>6267</v>
      </c>
    </row>
    <row r="145" spans="1:5" ht="15">
      <c r="A145" s="393">
        <v>576</v>
      </c>
      <c r="B145" s="394" t="s">
        <v>1295</v>
      </c>
      <c r="C145" s="395" t="s">
        <v>6278</v>
      </c>
      <c r="D145" s="396">
        <v>73553199</v>
      </c>
      <c r="E145" s="397" t="s">
        <v>6279</v>
      </c>
    </row>
    <row r="146" spans="1:5" ht="15">
      <c r="A146" s="393">
        <v>578</v>
      </c>
      <c r="B146" s="394" t="s">
        <v>177</v>
      </c>
      <c r="C146" s="395" t="s">
        <v>6266</v>
      </c>
      <c r="D146" s="396">
        <v>79561504</v>
      </c>
      <c r="E146" s="397" t="s">
        <v>6267</v>
      </c>
    </row>
    <row r="147" spans="1:5" ht="15">
      <c r="A147" s="393">
        <v>580</v>
      </c>
      <c r="B147" s="394" t="s">
        <v>178</v>
      </c>
      <c r="C147" s="395" t="s">
        <v>6268</v>
      </c>
      <c r="D147" s="396">
        <v>73290701</v>
      </c>
      <c r="E147" s="397" t="s">
        <v>6269</v>
      </c>
    </row>
    <row r="148" spans="1:5" ht="15">
      <c r="A148" s="393">
        <v>584</v>
      </c>
      <c r="B148" s="394" t="s">
        <v>179</v>
      </c>
      <c r="C148" s="395" t="s">
        <v>6276</v>
      </c>
      <c r="D148" s="396">
        <v>73278924</v>
      </c>
      <c r="E148" s="397" t="s">
        <v>6277</v>
      </c>
    </row>
    <row r="149" spans="1:5" ht="15">
      <c r="A149" s="393">
        <v>585</v>
      </c>
      <c r="B149" s="394" t="s">
        <v>180</v>
      </c>
      <c r="C149" s="395" t="s">
        <v>6274</v>
      </c>
      <c r="D149" s="396">
        <v>79668564</v>
      </c>
      <c r="E149" s="397" t="s">
        <v>6275</v>
      </c>
    </row>
    <row r="150" spans="1:5" ht="15">
      <c r="A150" s="393">
        <v>586</v>
      </c>
      <c r="B150" s="394" t="s">
        <v>181</v>
      </c>
      <c r="C150" s="395" t="s">
        <v>6274</v>
      </c>
      <c r="D150" s="396">
        <v>79668564</v>
      </c>
      <c r="E150" s="397" t="s">
        <v>6275</v>
      </c>
    </row>
    <row r="151" spans="1:5" ht="15">
      <c r="A151" s="393">
        <v>587</v>
      </c>
      <c r="B151" s="394" t="s">
        <v>700</v>
      </c>
      <c r="C151" s="395" t="s">
        <v>6268</v>
      </c>
      <c r="D151" s="396">
        <v>73290701</v>
      </c>
      <c r="E151" s="397" t="s">
        <v>6269</v>
      </c>
    </row>
    <row r="152" spans="1:5" ht="15">
      <c r="A152" s="393">
        <v>590</v>
      </c>
      <c r="B152" s="394" t="s">
        <v>1388</v>
      </c>
      <c r="C152" s="395" t="s">
        <v>6272</v>
      </c>
      <c r="D152" s="396">
        <v>69780934</v>
      </c>
      <c r="E152" s="397" t="s">
        <v>6273</v>
      </c>
    </row>
    <row r="153" spans="1:5" ht="15">
      <c r="A153" s="393">
        <v>591</v>
      </c>
      <c r="B153" s="394" t="s">
        <v>701</v>
      </c>
      <c r="C153" s="395" t="s">
        <v>6270</v>
      </c>
      <c r="D153" s="396">
        <v>72071934</v>
      </c>
      <c r="E153" s="397" t="s">
        <v>6271</v>
      </c>
    </row>
    <row r="154" spans="1:5" ht="15">
      <c r="A154" s="393">
        <v>592</v>
      </c>
      <c r="B154" s="394" t="s">
        <v>634</v>
      </c>
      <c r="C154" s="395" t="s">
        <v>6278</v>
      </c>
      <c r="D154" s="396">
        <v>73553199</v>
      </c>
      <c r="E154" s="397" t="s">
        <v>6279</v>
      </c>
    </row>
    <row r="155" spans="1:5" ht="15">
      <c r="A155" s="393">
        <v>593</v>
      </c>
      <c r="B155" s="394" t="s">
        <v>1389</v>
      </c>
      <c r="C155" s="395" t="s">
        <v>6278</v>
      </c>
      <c r="D155" s="396">
        <v>73553199</v>
      </c>
      <c r="E155" s="397" t="s">
        <v>6279</v>
      </c>
    </row>
    <row r="156" spans="1:5" ht="15">
      <c r="A156" s="398">
        <v>594</v>
      </c>
      <c r="B156" s="399" t="s">
        <v>97</v>
      </c>
      <c r="C156" s="395" t="s">
        <v>6266</v>
      </c>
      <c r="D156" s="396">
        <v>79561504</v>
      </c>
      <c r="E156" s="397" t="s">
        <v>6267</v>
      </c>
    </row>
    <row r="157" spans="1:5" ht="15">
      <c r="A157" s="393">
        <v>595</v>
      </c>
      <c r="B157" s="394" t="s">
        <v>629</v>
      </c>
      <c r="C157" s="395" t="s">
        <v>6266</v>
      </c>
      <c r="D157" s="396">
        <v>79561504</v>
      </c>
      <c r="E157" s="397" t="s">
        <v>6267</v>
      </c>
    </row>
    <row r="158" spans="1:5" ht="15">
      <c r="A158" s="393">
        <v>596</v>
      </c>
      <c r="B158" s="394" t="s">
        <v>1296</v>
      </c>
      <c r="C158" s="395" t="s">
        <v>6270</v>
      </c>
      <c r="D158" s="396">
        <v>72071934</v>
      </c>
      <c r="E158" s="397" t="s">
        <v>6271</v>
      </c>
    </row>
    <row r="159" spans="1:5" ht="15">
      <c r="A159" s="393">
        <v>597</v>
      </c>
      <c r="B159" s="394" t="s">
        <v>704</v>
      </c>
      <c r="C159" s="395" t="s">
        <v>6282</v>
      </c>
      <c r="D159" s="396">
        <v>60538507</v>
      </c>
      <c r="E159" s="397" t="s">
        <v>6283</v>
      </c>
    </row>
    <row r="160" spans="1:5" ht="15">
      <c r="A160" s="393">
        <v>598</v>
      </c>
      <c r="B160" s="394" t="s">
        <v>699</v>
      </c>
      <c r="C160" s="395" t="s">
        <v>6282</v>
      </c>
      <c r="D160" s="396">
        <v>60538507</v>
      </c>
      <c r="E160" s="397" t="s">
        <v>6283</v>
      </c>
    </row>
    <row r="161" spans="1:5" ht="15">
      <c r="A161" s="393">
        <v>599</v>
      </c>
      <c r="B161" s="394" t="s">
        <v>1297</v>
      </c>
      <c r="C161" s="395" t="s">
        <v>6270</v>
      </c>
      <c r="D161" s="396">
        <v>72071934</v>
      </c>
      <c r="E161" s="397" t="s">
        <v>6271</v>
      </c>
    </row>
    <row r="162" spans="1:5" ht="15">
      <c r="A162" s="393">
        <v>600</v>
      </c>
      <c r="B162" s="394" t="s">
        <v>1390</v>
      </c>
      <c r="C162" s="395" t="s">
        <v>6286</v>
      </c>
      <c r="D162" s="396">
        <v>67192214</v>
      </c>
      <c r="E162" s="397" t="s">
        <v>6287</v>
      </c>
    </row>
    <row r="163" spans="1:5" ht="15">
      <c r="A163" s="393">
        <v>633</v>
      </c>
      <c r="B163" s="394" t="s">
        <v>182</v>
      </c>
      <c r="C163" s="395" t="s">
        <v>6280</v>
      </c>
      <c r="D163" s="396">
        <v>67120886</v>
      </c>
      <c r="E163" s="397" t="s">
        <v>6281</v>
      </c>
    </row>
    <row r="164" spans="1:5" ht="15">
      <c r="A164" s="393">
        <v>634</v>
      </c>
      <c r="B164" s="394" t="s">
        <v>183</v>
      </c>
      <c r="C164" s="395" t="s">
        <v>6282</v>
      </c>
      <c r="D164" s="396">
        <v>60538507</v>
      </c>
      <c r="E164" s="397" t="s">
        <v>6283</v>
      </c>
    </row>
    <row r="165" spans="1:5" ht="15">
      <c r="A165" s="393">
        <v>650</v>
      </c>
      <c r="B165" s="394" t="s">
        <v>184</v>
      </c>
      <c r="C165" s="395" t="s">
        <v>6268</v>
      </c>
      <c r="D165" s="396">
        <v>73290701</v>
      </c>
      <c r="E165" s="397" t="s">
        <v>6269</v>
      </c>
    </row>
    <row r="166" spans="1:5" ht="15">
      <c r="A166" s="398">
        <v>660</v>
      </c>
      <c r="B166" s="399" t="s">
        <v>185</v>
      </c>
      <c r="C166" s="395" t="s">
        <v>6280</v>
      </c>
      <c r="D166" s="396">
        <v>67120886</v>
      </c>
      <c r="E166" s="397" t="s">
        <v>6281</v>
      </c>
    </row>
    <row r="167" spans="1:5" ht="15">
      <c r="A167" s="398">
        <v>661</v>
      </c>
      <c r="B167" s="399" t="s">
        <v>186</v>
      </c>
      <c r="C167" s="395" t="s">
        <v>6280</v>
      </c>
      <c r="D167" s="396">
        <v>67120886</v>
      </c>
      <c r="E167" s="397" t="s">
        <v>6281</v>
      </c>
    </row>
    <row r="168" spans="1:5" ht="15">
      <c r="A168" s="398">
        <v>670</v>
      </c>
      <c r="B168" s="399" t="s">
        <v>187</v>
      </c>
      <c r="C168" s="395" t="s">
        <v>6268</v>
      </c>
      <c r="D168" s="396">
        <v>73290701</v>
      </c>
      <c r="E168" s="397" t="s">
        <v>6269</v>
      </c>
    </row>
    <row r="169" spans="1:5" ht="15">
      <c r="A169" s="393">
        <v>680</v>
      </c>
      <c r="B169" s="400" t="s">
        <v>188</v>
      </c>
      <c r="C169" s="395" t="s">
        <v>6276</v>
      </c>
      <c r="D169" s="396">
        <v>73278924</v>
      </c>
      <c r="E169" s="397" t="s">
        <v>6277</v>
      </c>
    </row>
    <row r="170" spans="1:5" ht="15">
      <c r="A170" s="393">
        <v>681</v>
      </c>
      <c r="B170" s="394" t="s">
        <v>189</v>
      </c>
      <c r="C170" s="395" t="s">
        <v>6282</v>
      </c>
      <c r="D170" s="396">
        <v>60538507</v>
      </c>
      <c r="E170" s="397" t="s">
        <v>6283</v>
      </c>
    </row>
    <row r="171" spans="1:5" ht="15">
      <c r="A171" s="393">
        <v>682</v>
      </c>
      <c r="B171" s="394" t="s">
        <v>1298</v>
      </c>
      <c r="C171" s="395" t="s">
        <v>6280</v>
      </c>
      <c r="D171" s="396">
        <v>67120886</v>
      </c>
      <c r="E171" s="397" t="s">
        <v>6281</v>
      </c>
    </row>
    <row r="172" spans="1:5" ht="15">
      <c r="A172" s="393">
        <v>683</v>
      </c>
      <c r="B172" s="394" t="s">
        <v>1299</v>
      </c>
      <c r="C172" s="395" t="s">
        <v>6276</v>
      </c>
      <c r="D172" s="396">
        <v>73278924</v>
      </c>
      <c r="E172" s="397" t="s">
        <v>6277</v>
      </c>
    </row>
    <row r="173" spans="1:5" ht="15">
      <c r="A173" s="393">
        <v>862</v>
      </c>
      <c r="B173" s="394" t="s">
        <v>196</v>
      </c>
      <c r="C173" s="395" t="s">
        <v>6276</v>
      </c>
      <c r="D173" s="396">
        <v>73278924</v>
      </c>
      <c r="E173" s="397" t="s">
        <v>6277</v>
      </c>
    </row>
    <row r="174" spans="1:5" ht="15">
      <c r="A174" s="393">
        <v>865</v>
      </c>
      <c r="B174" s="394" t="s">
        <v>197</v>
      </c>
      <c r="C174" s="395" t="s">
        <v>6280</v>
      </c>
      <c r="D174" s="396">
        <v>67120886</v>
      </c>
      <c r="E174" s="397" t="s">
        <v>6281</v>
      </c>
    </row>
    <row r="175" spans="1:5" ht="15">
      <c r="A175" s="393">
        <v>867</v>
      </c>
      <c r="B175" s="394" t="s">
        <v>198</v>
      </c>
      <c r="C175" s="395" t="s">
        <v>6280</v>
      </c>
      <c r="D175" s="396">
        <v>67120886</v>
      </c>
      <c r="E175" s="397" t="s">
        <v>6281</v>
      </c>
    </row>
    <row r="176" spans="1:5" ht="15">
      <c r="A176" s="393">
        <v>901</v>
      </c>
      <c r="B176" s="394" t="s">
        <v>199</v>
      </c>
      <c r="C176" s="395" t="s">
        <v>6274</v>
      </c>
      <c r="D176" s="396">
        <v>79668564</v>
      </c>
      <c r="E176" s="397" t="s">
        <v>6275</v>
      </c>
    </row>
    <row r="177" spans="1:5" ht="15">
      <c r="A177" s="393">
        <v>902</v>
      </c>
      <c r="B177" s="394" t="s">
        <v>200</v>
      </c>
      <c r="C177" s="395" t="s">
        <v>6274</v>
      </c>
      <c r="D177" s="396">
        <v>79668564</v>
      </c>
      <c r="E177" s="397" t="s">
        <v>6275</v>
      </c>
    </row>
    <row r="178" spans="1:5" ht="15">
      <c r="A178" s="393">
        <v>903</v>
      </c>
      <c r="B178" s="394" t="s">
        <v>201</v>
      </c>
      <c r="C178" s="395" t="s">
        <v>6274</v>
      </c>
      <c r="D178" s="396">
        <v>79668564</v>
      </c>
      <c r="E178" s="397" t="s">
        <v>6275</v>
      </c>
    </row>
    <row r="179" spans="1:5" ht="15">
      <c r="A179" s="393">
        <v>904</v>
      </c>
      <c r="B179" s="401" t="s">
        <v>202</v>
      </c>
      <c r="C179" s="395" t="s">
        <v>6274</v>
      </c>
      <c r="D179" s="396">
        <v>79668564</v>
      </c>
      <c r="E179" s="397" t="s">
        <v>6275</v>
      </c>
    </row>
    <row r="180" spans="1:5" ht="15">
      <c r="A180" s="393">
        <v>905</v>
      </c>
      <c r="B180" s="394" t="s">
        <v>203</v>
      </c>
      <c r="C180" s="395" t="s">
        <v>6274</v>
      </c>
      <c r="D180" s="396">
        <v>79668564</v>
      </c>
      <c r="E180" s="397" t="s">
        <v>6275</v>
      </c>
    </row>
    <row r="181" spans="1:5" ht="15">
      <c r="A181" s="393">
        <v>906</v>
      </c>
      <c r="B181" s="394" t="s">
        <v>204</v>
      </c>
      <c r="C181" s="395" t="s">
        <v>6274</v>
      </c>
      <c r="D181" s="396">
        <v>79668564</v>
      </c>
      <c r="E181" s="397" t="s">
        <v>6275</v>
      </c>
    </row>
    <row r="182" spans="1:5" ht="15">
      <c r="A182" s="393">
        <v>907</v>
      </c>
      <c r="B182" s="394" t="s">
        <v>205</v>
      </c>
      <c r="C182" s="395" t="s">
        <v>6274</v>
      </c>
      <c r="D182" s="396">
        <v>79668564</v>
      </c>
      <c r="E182" s="397" t="s">
        <v>6275</v>
      </c>
    </row>
    <row r="183" spans="1:5" ht="15">
      <c r="A183" s="393">
        <v>908</v>
      </c>
      <c r="B183" s="394" t="s">
        <v>206</v>
      </c>
      <c r="C183" s="395" t="s">
        <v>6274</v>
      </c>
      <c r="D183" s="396">
        <v>79668564</v>
      </c>
      <c r="E183" s="397" t="s">
        <v>6275</v>
      </c>
    </row>
    <row r="184" spans="1:5" ht="15">
      <c r="A184" s="393">
        <v>909</v>
      </c>
      <c r="B184" s="394" t="s">
        <v>207</v>
      </c>
      <c r="C184" s="395" t="s">
        <v>6274</v>
      </c>
      <c r="D184" s="396">
        <v>79668564</v>
      </c>
      <c r="E184" s="397" t="s">
        <v>6275</v>
      </c>
    </row>
    <row r="185" spans="1:5" ht="15">
      <c r="A185" s="393">
        <v>1101</v>
      </c>
      <c r="B185" s="394" t="s">
        <v>210</v>
      </c>
      <c r="C185" s="395" t="s">
        <v>6274</v>
      </c>
      <c r="D185" s="396">
        <v>79668564</v>
      </c>
      <c r="E185" s="397" t="s">
        <v>6275</v>
      </c>
    </row>
    <row r="186" spans="1:5" ht="15">
      <c r="A186" s="393">
        <v>1102</v>
      </c>
      <c r="B186" s="394" t="s">
        <v>211</v>
      </c>
      <c r="C186" s="395" t="s">
        <v>6274</v>
      </c>
      <c r="D186" s="396">
        <v>79668564</v>
      </c>
      <c r="E186" s="397" t="s">
        <v>6275</v>
      </c>
    </row>
    <row r="187" spans="1:5" ht="15">
      <c r="A187" s="393">
        <v>1103</v>
      </c>
      <c r="B187" s="394" t="s">
        <v>212</v>
      </c>
      <c r="C187" s="395" t="s">
        <v>6274</v>
      </c>
      <c r="D187" s="396">
        <v>79668564</v>
      </c>
      <c r="E187" s="397" t="s">
        <v>6275</v>
      </c>
    </row>
    <row r="188" spans="1:5" ht="15">
      <c r="A188" s="393">
        <v>1104</v>
      </c>
      <c r="B188" s="394" t="s">
        <v>213</v>
      </c>
      <c r="C188" s="395" t="s">
        <v>6274</v>
      </c>
      <c r="D188" s="396">
        <v>79668564</v>
      </c>
      <c r="E188" s="397" t="s">
        <v>6275</v>
      </c>
    </row>
    <row r="189" spans="1:5" ht="15">
      <c r="A189" s="393">
        <v>1105</v>
      </c>
      <c r="B189" s="394" t="s">
        <v>214</v>
      </c>
      <c r="C189" s="395" t="s">
        <v>6274</v>
      </c>
      <c r="D189" s="396">
        <v>79668564</v>
      </c>
      <c r="E189" s="397" t="s">
        <v>6275</v>
      </c>
    </row>
    <row r="190" spans="1:5" ht="15">
      <c r="A190" s="393">
        <v>1106</v>
      </c>
      <c r="B190" s="394" t="s">
        <v>215</v>
      </c>
      <c r="C190" s="395" t="s">
        <v>6274</v>
      </c>
      <c r="D190" s="396">
        <v>79668564</v>
      </c>
      <c r="E190" s="397" t="s">
        <v>6275</v>
      </c>
    </row>
    <row r="191" spans="1:5" ht="15">
      <c r="A191" s="393">
        <v>1107</v>
      </c>
      <c r="B191" s="394" t="s">
        <v>216</v>
      </c>
      <c r="C191" s="395" t="s">
        <v>6274</v>
      </c>
      <c r="D191" s="396">
        <v>79668564</v>
      </c>
      <c r="E191" s="397" t="s">
        <v>6275</v>
      </c>
    </row>
    <row r="192" spans="1:5" ht="15">
      <c r="A192" s="393">
        <v>1108</v>
      </c>
      <c r="B192" s="394" t="s">
        <v>217</v>
      </c>
      <c r="C192" s="395" t="s">
        <v>6274</v>
      </c>
      <c r="D192" s="396">
        <v>79668564</v>
      </c>
      <c r="E192" s="397" t="s">
        <v>6275</v>
      </c>
    </row>
    <row r="193" spans="1:5" ht="15">
      <c r="A193" s="393">
        <v>1109</v>
      </c>
      <c r="B193" s="394" t="s">
        <v>218</v>
      </c>
      <c r="C193" s="395" t="s">
        <v>6274</v>
      </c>
      <c r="D193" s="396">
        <v>79668564</v>
      </c>
      <c r="E193" s="397" t="s">
        <v>6275</v>
      </c>
    </row>
    <row r="194" spans="1:5" ht="15">
      <c r="A194" s="393">
        <v>1110</v>
      </c>
      <c r="B194" s="394" t="s">
        <v>219</v>
      </c>
      <c r="C194" s="395" t="s">
        <v>6274</v>
      </c>
      <c r="D194" s="396">
        <v>79668564</v>
      </c>
      <c r="E194" s="397" t="s">
        <v>6275</v>
      </c>
    </row>
    <row r="195" spans="1:5" ht="15">
      <c r="A195" s="393">
        <v>1111</v>
      </c>
      <c r="B195" s="394" t="s">
        <v>220</v>
      </c>
      <c r="C195" s="395" t="s">
        <v>6274</v>
      </c>
      <c r="D195" s="396">
        <v>79668564</v>
      </c>
      <c r="E195" s="397" t="s">
        <v>6275</v>
      </c>
    </row>
    <row r="196" spans="1:5" ht="15">
      <c r="A196" s="393">
        <v>1112</v>
      </c>
      <c r="B196" s="394" t="s">
        <v>221</v>
      </c>
      <c r="C196" s="395" t="s">
        <v>6274</v>
      </c>
      <c r="D196" s="396">
        <v>79668564</v>
      </c>
      <c r="E196" s="397" t="s">
        <v>6275</v>
      </c>
    </row>
    <row r="197" spans="1:5" ht="15">
      <c r="A197" s="393">
        <v>1113</v>
      </c>
      <c r="B197" s="394" t="s">
        <v>222</v>
      </c>
      <c r="C197" s="395" t="s">
        <v>6274</v>
      </c>
      <c r="D197" s="396">
        <v>79668564</v>
      </c>
      <c r="E197" s="397" t="s">
        <v>6275</v>
      </c>
    </row>
    <row r="198" spans="1:5" ht="15">
      <c r="A198" s="393">
        <v>1114</v>
      </c>
      <c r="B198" s="394" t="s">
        <v>1300</v>
      </c>
      <c r="C198" s="395" t="s">
        <v>6274</v>
      </c>
      <c r="D198" s="396">
        <v>79668564</v>
      </c>
      <c r="E198" s="397" t="s">
        <v>6275</v>
      </c>
    </row>
    <row r="199" spans="1:5" ht="15">
      <c r="A199" s="393">
        <v>1115</v>
      </c>
      <c r="B199" s="394" t="s">
        <v>223</v>
      </c>
      <c r="C199" s="395" t="s">
        <v>6274</v>
      </c>
      <c r="D199" s="396">
        <v>79668564</v>
      </c>
      <c r="E199" s="397" t="s">
        <v>6275</v>
      </c>
    </row>
    <row r="200" spans="1:5" ht="15">
      <c r="A200" s="393">
        <v>1116</v>
      </c>
      <c r="B200" s="394" t="s">
        <v>224</v>
      </c>
      <c r="C200" s="395" t="s">
        <v>6274</v>
      </c>
      <c r="D200" s="396">
        <v>79668564</v>
      </c>
      <c r="E200" s="397" t="s">
        <v>6275</v>
      </c>
    </row>
    <row r="201" spans="1:5" ht="15">
      <c r="A201" s="393">
        <v>1117</v>
      </c>
      <c r="B201" s="394" t="s">
        <v>225</v>
      </c>
      <c r="C201" s="395" t="s">
        <v>6274</v>
      </c>
      <c r="D201" s="396">
        <v>79668564</v>
      </c>
      <c r="E201" s="397" t="s">
        <v>6275</v>
      </c>
    </row>
    <row r="202" spans="1:5" ht="15">
      <c r="A202" s="393">
        <v>1118</v>
      </c>
      <c r="B202" s="394" t="s">
        <v>226</v>
      </c>
      <c r="C202" s="395" t="s">
        <v>6274</v>
      </c>
      <c r="D202" s="396">
        <v>79668564</v>
      </c>
      <c r="E202" s="397" t="s">
        <v>6275</v>
      </c>
    </row>
    <row r="203" spans="1:5" ht="15">
      <c r="A203" s="393">
        <v>1119</v>
      </c>
      <c r="B203" s="394" t="s">
        <v>227</v>
      </c>
      <c r="C203" s="395" t="s">
        <v>6274</v>
      </c>
      <c r="D203" s="396">
        <v>79668564</v>
      </c>
      <c r="E203" s="397" t="s">
        <v>6275</v>
      </c>
    </row>
    <row r="204" spans="1:5" ht="15">
      <c r="A204" s="393">
        <v>1120</v>
      </c>
      <c r="B204" s="394" t="s">
        <v>228</v>
      </c>
      <c r="C204" s="395" t="s">
        <v>6274</v>
      </c>
      <c r="D204" s="396">
        <v>79668564</v>
      </c>
      <c r="E204" s="397" t="s">
        <v>6275</v>
      </c>
    </row>
    <row r="205" spans="1:5" ht="15">
      <c r="A205" s="393">
        <v>1121</v>
      </c>
      <c r="B205" s="394" t="s">
        <v>229</v>
      </c>
      <c r="C205" s="395" t="s">
        <v>6274</v>
      </c>
      <c r="D205" s="396">
        <v>79668564</v>
      </c>
      <c r="E205" s="397" t="s">
        <v>6275</v>
      </c>
    </row>
    <row r="206" spans="1:5" ht="15">
      <c r="A206" s="393">
        <v>1122</v>
      </c>
      <c r="B206" s="394" t="s">
        <v>230</v>
      </c>
      <c r="C206" s="395" t="s">
        <v>6274</v>
      </c>
      <c r="D206" s="396">
        <v>79668564</v>
      </c>
      <c r="E206" s="397" t="s">
        <v>6275</v>
      </c>
    </row>
    <row r="207" spans="1:5" ht="15">
      <c r="A207" s="393">
        <v>1123</v>
      </c>
      <c r="B207" s="394" t="s">
        <v>231</v>
      </c>
      <c r="C207" s="395" t="s">
        <v>6274</v>
      </c>
      <c r="D207" s="396">
        <v>79668564</v>
      </c>
      <c r="E207" s="397" t="s">
        <v>6275</v>
      </c>
    </row>
    <row r="208" spans="1:5" ht="15">
      <c r="A208" s="393">
        <v>1124</v>
      </c>
      <c r="B208" s="394" t="s">
        <v>232</v>
      </c>
      <c r="C208" s="395" t="s">
        <v>6274</v>
      </c>
      <c r="D208" s="396">
        <v>79668564</v>
      </c>
      <c r="E208" s="397" t="s">
        <v>6275</v>
      </c>
    </row>
    <row r="209" spans="1:5" ht="15">
      <c r="A209" s="393">
        <v>1125</v>
      </c>
      <c r="B209" s="394" t="s">
        <v>233</v>
      </c>
      <c r="C209" s="395" t="s">
        <v>6274</v>
      </c>
      <c r="D209" s="396">
        <v>79668564</v>
      </c>
      <c r="E209" s="397" t="s">
        <v>6275</v>
      </c>
    </row>
    <row r="210" spans="1:5" ht="15">
      <c r="A210" s="393">
        <v>1126</v>
      </c>
      <c r="B210" s="394" t="s">
        <v>234</v>
      </c>
      <c r="C210" s="395" t="s">
        <v>6274</v>
      </c>
      <c r="D210" s="396">
        <v>79668564</v>
      </c>
      <c r="E210" s="397" t="s">
        <v>6275</v>
      </c>
    </row>
    <row r="211" spans="1:5" ht="15">
      <c r="A211" s="393">
        <v>1127</v>
      </c>
      <c r="B211" s="394" t="s">
        <v>235</v>
      </c>
      <c r="C211" s="395" t="s">
        <v>6274</v>
      </c>
      <c r="D211" s="396">
        <v>79668564</v>
      </c>
      <c r="E211" s="397" t="s">
        <v>6275</v>
      </c>
    </row>
    <row r="212" spans="1:5" ht="15">
      <c r="A212" s="393">
        <v>1128</v>
      </c>
      <c r="B212" s="394" t="s">
        <v>236</v>
      </c>
      <c r="C212" s="395" t="s">
        <v>6274</v>
      </c>
      <c r="D212" s="396">
        <v>79668564</v>
      </c>
      <c r="E212" s="397" t="s">
        <v>6275</v>
      </c>
    </row>
    <row r="213" spans="1:5" ht="15">
      <c r="A213" s="393">
        <v>1129</v>
      </c>
      <c r="B213" s="394" t="s">
        <v>237</v>
      </c>
      <c r="C213" s="395" t="s">
        <v>6274</v>
      </c>
      <c r="D213" s="396">
        <v>79668564</v>
      </c>
      <c r="E213" s="397" t="s">
        <v>6275</v>
      </c>
    </row>
    <row r="214" spans="1:5" ht="15">
      <c r="A214" s="393">
        <v>1201</v>
      </c>
      <c r="B214" s="394" t="s">
        <v>238</v>
      </c>
      <c r="C214" s="395" t="s">
        <v>6274</v>
      </c>
      <c r="D214" s="396">
        <v>79668564</v>
      </c>
      <c r="E214" s="397" t="s">
        <v>6275</v>
      </c>
    </row>
    <row r="215" spans="1:5" ht="15">
      <c r="A215" s="393">
        <v>1202</v>
      </c>
      <c r="B215" s="394" t="s">
        <v>239</v>
      </c>
      <c r="C215" s="395" t="s">
        <v>6274</v>
      </c>
      <c r="D215" s="396">
        <v>79668564</v>
      </c>
      <c r="E215" s="397" t="s">
        <v>6275</v>
      </c>
    </row>
    <row r="216" spans="1:5" ht="15">
      <c r="A216" s="393">
        <v>1203</v>
      </c>
      <c r="B216" s="394" t="s">
        <v>240</v>
      </c>
      <c r="C216" s="395" t="s">
        <v>6274</v>
      </c>
      <c r="D216" s="396">
        <v>79668564</v>
      </c>
      <c r="E216" s="397" t="s">
        <v>6275</v>
      </c>
    </row>
    <row r="217" spans="1:5" ht="15">
      <c r="A217" s="393">
        <v>1204</v>
      </c>
      <c r="B217" s="394" t="s">
        <v>241</v>
      </c>
      <c r="C217" s="395" t="s">
        <v>6274</v>
      </c>
      <c r="D217" s="396">
        <v>79668564</v>
      </c>
      <c r="E217" s="397" t="s">
        <v>6275</v>
      </c>
    </row>
    <row r="218" spans="1:5" ht="15">
      <c r="A218" s="393">
        <v>1205</v>
      </c>
      <c r="B218" s="394" t="s">
        <v>242</v>
      </c>
      <c r="C218" s="395" t="s">
        <v>6274</v>
      </c>
      <c r="D218" s="396">
        <v>79668564</v>
      </c>
      <c r="E218" s="397" t="s">
        <v>6275</v>
      </c>
    </row>
    <row r="219" spans="1:5" ht="15">
      <c r="A219" s="393">
        <v>1206</v>
      </c>
      <c r="B219" s="394" t="s">
        <v>243</v>
      </c>
      <c r="C219" s="395" t="s">
        <v>6274</v>
      </c>
      <c r="D219" s="396">
        <v>79668564</v>
      </c>
      <c r="E219" s="397" t="s">
        <v>6275</v>
      </c>
    </row>
    <row r="220" spans="1:5" ht="15">
      <c r="A220" s="393">
        <v>1207</v>
      </c>
      <c r="B220" s="394" t="s">
        <v>244</v>
      </c>
      <c r="C220" s="395" t="s">
        <v>6274</v>
      </c>
      <c r="D220" s="396">
        <v>79668564</v>
      </c>
      <c r="E220" s="397" t="s">
        <v>6275</v>
      </c>
    </row>
    <row r="221" spans="1:5" ht="15">
      <c r="A221" s="393">
        <v>1208</v>
      </c>
      <c r="B221" s="394" t="s">
        <v>245</v>
      </c>
      <c r="C221" s="395" t="s">
        <v>6274</v>
      </c>
      <c r="D221" s="396">
        <v>79668564</v>
      </c>
      <c r="E221" s="397" t="s">
        <v>6275</v>
      </c>
    </row>
    <row r="222" spans="1:5" ht="15">
      <c r="A222" s="393">
        <v>1209</v>
      </c>
      <c r="B222" s="394" t="s">
        <v>246</v>
      </c>
      <c r="C222" s="395" t="s">
        <v>6274</v>
      </c>
      <c r="D222" s="396">
        <v>79668564</v>
      </c>
      <c r="E222" s="397" t="s">
        <v>6275</v>
      </c>
    </row>
    <row r="223" spans="1:5" ht="15">
      <c r="A223" s="393">
        <v>1210</v>
      </c>
      <c r="B223" s="394" t="s">
        <v>247</v>
      </c>
      <c r="C223" s="395" t="s">
        <v>6274</v>
      </c>
      <c r="D223" s="396">
        <v>79668564</v>
      </c>
      <c r="E223" s="397" t="s">
        <v>6275</v>
      </c>
    </row>
    <row r="224" spans="1:5" ht="15">
      <c r="A224" s="393">
        <v>1211</v>
      </c>
      <c r="B224" s="394" t="s">
        <v>248</v>
      </c>
      <c r="C224" s="395" t="s">
        <v>6274</v>
      </c>
      <c r="D224" s="396">
        <v>79668564</v>
      </c>
      <c r="E224" s="397" t="s">
        <v>6275</v>
      </c>
    </row>
    <row r="225" spans="1:5" ht="15">
      <c r="A225" s="393">
        <v>1212</v>
      </c>
      <c r="B225" s="394" t="s">
        <v>249</v>
      </c>
      <c r="C225" s="395" t="s">
        <v>6274</v>
      </c>
      <c r="D225" s="396">
        <v>79668564</v>
      </c>
      <c r="E225" s="397" t="s">
        <v>6275</v>
      </c>
    </row>
    <row r="226" spans="1:5" ht="15">
      <c r="A226" s="393">
        <v>1213</v>
      </c>
      <c r="B226" s="394" t="s">
        <v>250</v>
      </c>
      <c r="C226" s="395" t="s">
        <v>6274</v>
      </c>
      <c r="D226" s="396">
        <v>79668564</v>
      </c>
      <c r="E226" s="397" t="s">
        <v>6275</v>
      </c>
    </row>
    <row r="227" spans="1:5" ht="15">
      <c r="A227" s="393">
        <v>1214</v>
      </c>
      <c r="B227" s="394" t="s">
        <v>251</v>
      </c>
      <c r="C227" s="395" t="s">
        <v>6274</v>
      </c>
      <c r="D227" s="396">
        <v>79668564</v>
      </c>
      <c r="E227" s="397" t="s">
        <v>6275</v>
      </c>
    </row>
    <row r="228" spans="1:5" ht="15">
      <c r="A228" s="393">
        <v>1215</v>
      </c>
      <c r="B228" s="394" t="s">
        <v>252</v>
      </c>
      <c r="C228" s="395" t="s">
        <v>6274</v>
      </c>
      <c r="D228" s="396">
        <v>79668564</v>
      </c>
      <c r="E228" s="397" t="s">
        <v>6275</v>
      </c>
    </row>
    <row r="229" spans="1:5" ht="15">
      <c r="A229" s="393">
        <v>1216</v>
      </c>
      <c r="B229" s="394" t="s">
        <v>253</v>
      </c>
      <c r="C229" s="395" t="s">
        <v>6274</v>
      </c>
      <c r="D229" s="396">
        <v>79668564</v>
      </c>
      <c r="E229" s="397" t="s">
        <v>6275</v>
      </c>
    </row>
    <row r="230" spans="1:5" ht="15">
      <c r="A230" s="393">
        <v>1217</v>
      </c>
      <c r="B230" s="394" t="s">
        <v>254</v>
      </c>
      <c r="C230" s="395" t="s">
        <v>6274</v>
      </c>
      <c r="D230" s="396">
        <v>79668564</v>
      </c>
      <c r="E230" s="397" t="s">
        <v>6275</v>
      </c>
    </row>
    <row r="231" spans="1:5" ht="15">
      <c r="A231" s="393">
        <v>1218</v>
      </c>
      <c r="B231" s="394" t="s">
        <v>255</v>
      </c>
      <c r="C231" s="395" t="s">
        <v>6274</v>
      </c>
      <c r="D231" s="396">
        <v>79668564</v>
      </c>
      <c r="E231" s="397" t="s">
        <v>6275</v>
      </c>
    </row>
    <row r="232" spans="1:5" ht="15">
      <c r="A232" s="393">
        <v>1219</v>
      </c>
      <c r="B232" s="394" t="s">
        <v>256</v>
      </c>
      <c r="C232" s="395" t="s">
        <v>6274</v>
      </c>
      <c r="D232" s="396">
        <v>79668564</v>
      </c>
      <c r="E232" s="397" t="s">
        <v>6275</v>
      </c>
    </row>
    <row r="233" spans="1:5" ht="15">
      <c r="A233" s="393">
        <v>1220</v>
      </c>
      <c r="B233" s="394" t="s">
        <v>257</v>
      </c>
      <c r="C233" s="395" t="s">
        <v>6274</v>
      </c>
      <c r="D233" s="396">
        <v>79668564</v>
      </c>
      <c r="E233" s="397" t="s">
        <v>6275</v>
      </c>
    </row>
    <row r="234" spans="1:5" ht="15">
      <c r="A234" s="393">
        <v>1221</v>
      </c>
      <c r="B234" s="394" t="s">
        <v>258</v>
      </c>
      <c r="C234" s="395" t="s">
        <v>6274</v>
      </c>
      <c r="D234" s="396">
        <v>79668564</v>
      </c>
      <c r="E234" s="397" t="s">
        <v>6275</v>
      </c>
    </row>
    <row r="235" spans="1:5" ht="15">
      <c r="A235" s="393">
        <v>1222</v>
      </c>
      <c r="B235" s="394" t="s">
        <v>259</v>
      </c>
      <c r="C235" s="395" t="s">
        <v>6274</v>
      </c>
      <c r="D235" s="396">
        <v>79668564</v>
      </c>
      <c r="E235" s="397" t="s">
        <v>6275</v>
      </c>
    </row>
    <row r="236" spans="1:5" ht="15">
      <c r="A236" s="393">
        <v>1223</v>
      </c>
      <c r="B236" s="394" t="s">
        <v>260</v>
      </c>
      <c r="C236" s="395" t="s">
        <v>6274</v>
      </c>
      <c r="D236" s="396">
        <v>79668564</v>
      </c>
      <c r="E236" s="397" t="s">
        <v>6275</v>
      </c>
    </row>
    <row r="237" spans="1:5" ht="15">
      <c r="A237" s="393">
        <v>1224</v>
      </c>
      <c r="B237" s="394" t="s">
        <v>261</v>
      </c>
      <c r="C237" s="395" t="s">
        <v>6274</v>
      </c>
      <c r="D237" s="396">
        <v>79668564</v>
      </c>
      <c r="E237" s="397" t="s">
        <v>6275</v>
      </c>
    </row>
    <row r="238" spans="1:5" ht="15">
      <c r="A238" s="393">
        <v>1225</v>
      </c>
      <c r="B238" s="394" t="s">
        <v>262</v>
      </c>
      <c r="C238" s="395" t="s">
        <v>6274</v>
      </c>
      <c r="D238" s="396">
        <v>79668564</v>
      </c>
      <c r="E238" s="397" t="s">
        <v>6275</v>
      </c>
    </row>
    <row r="239" spans="1:5" ht="15">
      <c r="A239" s="393">
        <v>1226</v>
      </c>
      <c r="B239" s="394" t="s">
        <v>263</v>
      </c>
      <c r="C239" s="395" t="s">
        <v>6274</v>
      </c>
      <c r="D239" s="396">
        <v>79668564</v>
      </c>
      <c r="E239" s="397" t="s">
        <v>6275</v>
      </c>
    </row>
    <row r="240" spans="1:5" ht="15">
      <c r="A240" s="393">
        <v>1227</v>
      </c>
      <c r="B240" s="394" t="s">
        <v>264</v>
      </c>
      <c r="C240" s="395" t="s">
        <v>6274</v>
      </c>
      <c r="D240" s="396">
        <v>79668564</v>
      </c>
      <c r="E240" s="397" t="s">
        <v>6275</v>
      </c>
    </row>
    <row r="241" spans="1:5" ht="15">
      <c r="A241" s="393">
        <v>1228</v>
      </c>
      <c r="B241" s="394" t="s">
        <v>265</v>
      </c>
      <c r="C241" s="395" t="s">
        <v>6274</v>
      </c>
      <c r="D241" s="396">
        <v>79668564</v>
      </c>
      <c r="E241" s="397" t="s">
        <v>6275</v>
      </c>
    </row>
    <row r="242" spans="1:5" ht="15">
      <c r="A242" s="393">
        <v>1229</v>
      </c>
      <c r="B242" s="394" t="s">
        <v>266</v>
      </c>
      <c r="C242" s="395" t="s">
        <v>6274</v>
      </c>
      <c r="D242" s="396">
        <v>79668564</v>
      </c>
      <c r="E242" s="397" t="s">
        <v>6275</v>
      </c>
    </row>
    <row r="243" spans="1:5" ht="15">
      <c r="A243" s="393">
        <v>1230</v>
      </c>
      <c r="B243" s="394" t="s">
        <v>267</v>
      </c>
      <c r="C243" s="395" t="s">
        <v>6274</v>
      </c>
      <c r="D243" s="396">
        <v>79668564</v>
      </c>
      <c r="E243" s="397" t="s">
        <v>6275</v>
      </c>
    </row>
    <row r="244" spans="1:5" ht="15">
      <c r="A244" s="393">
        <v>1231</v>
      </c>
      <c r="B244" s="394" t="s">
        <v>268</v>
      </c>
      <c r="C244" s="395" t="s">
        <v>6274</v>
      </c>
      <c r="D244" s="396">
        <v>79668564</v>
      </c>
      <c r="E244" s="397" t="s">
        <v>6275</v>
      </c>
    </row>
    <row r="245" spans="1:5" ht="15">
      <c r="A245" s="393">
        <v>1232</v>
      </c>
      <c r="B245" s="394" t="s">
        <v>269</v>
      </c>
      <c r="C245" s="395" t="s">
        <v>6274</v>
      </c>
      <c r="D245" s="396">
        <v>79668564</v>
      </c>
      <c r="E245" s="397" t="s">
        <v>6275</v>
      </c>
    </row>
    <row r="246" spans="1:5" ht="15">
      <c r="A246" s="393">
        <v>1233</v>
      </c>
      <c r="B246" s="394" t="s">
        <v>270</v>
      </c>
      <c r="C246" s="395" t="s">
        <v>6274</v>
      </c>
      <c r="D246" s="396">
        <v>79668564</v>
      </c>
      <c r="E246" s="397" t="s">
        <v>6275</v>
      </c>
    </row>
    <row r="247" spans="1:5" ht="15">
      <c r="A247" s="393">
        <v>1234</v>
      </c>
      <c r="B247" s="394" t="s">
        <v>271</v>
      </c>
      <c r="C247" s="395" t="s">
        <v>6274</v>
      </c>
      <c r="D247" s="396">
        <v>79668564</v>
      </c>
      <c r="E247" s="397" t="s">
        <v>6275</v>
      </c>
    </row>
    <row r="248" spans="1:5" ht="15">
      <c r="A248" s="393">
        <v>1235</v>
      </c>
      <c r="B248" s="394" t="s">
        <v>272</v>
      </c>
      <c r="C248" s="395" t="s">
        <v>6274</v>
      </c>
      <c r="D248" s="396">
        <v>79668564</v>
      </c>
      <c r="E248" s="397" t="s">
        <v>6275</v>
      </c>
    </row>
    <row r="249" spans="1:5" ht="15">
      <c r="A249" s="393">
        <v>1236</v>
      </c>
      <c r="B249" s="394" t="s">
        <v>273</v>
      </c>
      <c r="C249" s="395" t="s">
        <v>6274</v>
      </c>
      <c r="D249" s="396">
        <v>79668564</v>
      </c>
      <c r="E249" s="397" t="s">
        <v>6275</v>
      </c>
    </row>
    <row r="250" spans="1:5" ht="15">
      <c r="A250" s="393">
        <v>1237</v>
      </c>
      <c r="B250" s="394" t="s">
        <v>274</v>
      </c>
      <c r="C250" s="395" t="s">
        <v>6274</v>
      </c>
      <c r="D250" s="396">
        <v>79668564</v>
      </c>
      <c r="E250" s="397" t="s">
        <v>6275</v>
      </c>
    </row>
    <row r="251" spans="1:5" ht="15">
      <c r="A251" s="393">
        <v>1238</v>
      </c>
      <c r="B251" s="394" t="s">
        <v>275</v>
      </c>
      <c r="C251" s="395" t="s">
        <v>6274</v>
      </c>
      <c r="D251" s="396">
        <v>79668564</v>
      </c>
      <c r="E251" s="397" t="s">
        <v>6275</v>
      </c>
    </row>
    <row r="252" spans="1:5" ht="15">
      <c r="A252" s="393">
        <v>1239</v>
      </c>
      <c r="B252" s="394" t="s">
        <v>276</v>
      </c>
      <c r="C252" s="395" t="s">
        <v>6274</v>
      </c>
      <c r="D252" s="396">
        <v>79668564</v>
      </c>
      <c r="E252" s="397" t="s">
        <v>6275</v>
      </c>
    </row>
    <row r="253" spans="1:5" ht="15">
      <c r="A253" s="393">
        <v>1240</v>
      </c>
      <c r="B253" s="394" t="s">
        <v>277</v>
      </c>
      <c r="C253" s="395" t="s">
        <v>6274</v>
      </c>
      <c r="D253" s="396">
        <v>79668564</v>
      </c>
      <c r="E253" s="397" t="s">
        <v>6275</v>
      </c>
    </row>
    <row r="254" spans="1:5" ht="15">
      <c r="A254" s="393">
        <v>1241</v>
      </c>
      <c r="B254" s="394" t="s">
        <v>278</v>
      </c>
      <c r="C254" s="395" t="s">
        <v>6274</v>
      </c>
      <c r="D254" s="396">
        <v>79668564</v>
      </c>
      <c r="E254" s="397" t="s">
        <v>6275</v>
      </c>
    </row>
    <row r="255" spans="1:5" ht="15">
      <c r="A255" s="393">
        <v>1242</v>
      </c>
      <c r="B255" s="394" t="s">
        <v>279</v>
      </c>
      <c r="C255" s="395" t="s">
        <v>6274</v>
      </c>
      <c r="D255" s="396">
        <v>79668564</v>
      </c>
      <c r="E255" s="397" t="s">
        <v>6275</v>
      </c>
    </row>
    <row r="256" spans="1:5" ht="15">
      <c r="A256" s="393">
        <v>1243</v>
      </c>
      <c r="B256" s="394" t="s">
        <v>280</v>
      </c>
      <c r="C256" s="395" t="s">
        <v>6274</v>
      </c>
      <c r="D256" s="396">
        <v>79668564</v>
      </c>
      <c r="E256" s="397" t="s">
        <v>6275</v>
      </c>
    </row>
    <row r="257" spans="1:5" ht="15">
      <c r="A257" s="393">
        <v>1244</v>
      </c>
      <c r="B257" s="394" t="s">
        <v>281</v>
      </c>
      <c r="C257" s="395" t="s">
        <v>6274</v>
      </c>
      <c r="D257" s="396">
        <v>79668564</v>
      </c>
      <c r="E257" s="397" t="s">
        <v>6275</v>
      </c>
    </row>
    <row r="258" spans="1:5" ht="15">
      <c r="A258" s="393">
        <v>1245</v>
      </c>
      <c r="B258" s="394" t="s">
        <v>282</v>
      </c>
      <c r="C258" s="395" t="s">
        <v>6274</v>
      </c>
      <c r="D258" s="396">
        <v>79668564</v>
      </c>
      <c r="E258" s="397" t="s">
        <v>6275</v>
      </c>
    </row>
    <row r="259" spans="1:5" ht="15">
      <c r="A259" s="393">
        <v>1246</v>
      </c>
      <c r="B259" s="394" t="s">
        <v>283</v>
      </c>
      <c r="C259" s="395" t="s">
        <v>6274</v>
      </c>
      <c r="D259" s="396">
        <v>79668564</v>
      </c>
      <c r="E259" s="397" t="s">
        <v>6275</v>
      </c>
    </row>
    <row r="260" spans="1:5" ht="15">
      <c r="A260" s="393">
        <v>1247</v>
      </c>
      <c r="B260" s="394" t="s">
        <v>284</v>
      </c>
      <c r="C260" s="395" t="s">
        <v>6274</v>
      </c>
      <c r="D260" s="396">
        <v>79668564</v>
      </c>
      <c r="E260" s="397" t="s">
        <v>6275</v>
      </c>
    </row>
    <row r="261" spans="1:5" ht="15">
      <c r="A261" s="393">
        <v>1248</v>
      </c>
      <c r="B261" s="394" t="s">
        <v>285</v>
      </c>
      <c r="C261" s="395" t="s">
        <v>6274</v>
      </c>
      <c r="D261" s="396">
        <v>79668564</v>
      </c>
      <c r="E261" s="397" t="s">
        <v>6275</v>
      </c>
    </row>
    <row r="262" spans="1:5" ht="15">
      <c r="A262" s="393">
        <v>1249</v>
      </c>
      <c r="B262" s="394" t="s">
        <v>286</v>
      </c>
      <c r="C262" s="395" t="s">
        <v>6274</v>
      </c>
      <c r="D262" s="396">
        <v>79668564</v>
      </c>
      <c r="E262" s="397" t="s">
        <v>6275</v>
      </c>
    </row>
    <row r="263" spans="1:5" ht="15">
      <c r="A263" s="393">
        <v>1250</v>
      </c>
      <c r="B263" s="394" t="s">
        <v>287</v>
      </c>
      <c r="C263" s="395" t="s">
        <v>6274</v>
      </c>
      <c r="D263" s="396">
        <v>79668564</v>
      </c>
      <c r="E263" s="397" t="s">
        <v>6275</v>
      </c>
    </row>
    <row r="264" spans="1:5" ht="15">
      <c r="A264" s="393">
        <v>1251</v>
      </c>
      <c r="B264" s="394" t="s">
        <v>288</v>
      </c>
      <c r="C264" s="395" t="s">
        <v>6274</v>
      </c>
      <c r="D264" s="396">
        <v>79668564</v>
      </c>
      <c r="E264" s="397" t="s">
        <v>6275</v>
      </c>
    </row>
    <row r="265" spans="1:5" ht="15">
      <c r="A265" s="393">
        <v>1252</v>
      </c>
      <c r="B265" s="394" t="s">
        <v>289</v>
      </c>
      <c r="C265" s="395" t="s">
        <v>6274</v>
      </c>
      <c r="D265" s="396">
        <v>79668564</v>
      </c>
      <c r="E265" s="397" t="s">
        <v>6275</v>
      </c>
    </row>
    <row r="266" spans="1:5" ht="15">
      <c r="A266" s="393">
        <v>1253</v>
      </c>
      <c r="B266" s="394" t="s">
        <v>290</v>
      </c>
      <c r="C266" s="395" t="s">
        <v>6274</v>
      </c>
      <c r="D266" s="396">
        <v>79668564</v>
      </c>
      <c r="E266" s="397" t="s">
        <v>6275</v>
      </c>
    </row>
    <row r="267" spans="1:5" ht="15">
      <c r="A267" s="393">
        <v>1254</v>
      </c>
      <c r="B267" s="394" t="s">
        <v>291</v>
      </c>
      <c r="C267" s="395" t="s">
        <v>6274</v>
      </c>
      <c r="D267" s="396">
        <v>79668564</v>
      </c>
      <c r="E267" s="397" t="s">
        <v>6275</v>
      </c>
    </row>
    <row r="268" spans="1:5" ht="15">
      <c r="A268" s="393">
        <v>1255</v>
      </c>
      <c r="B268" s="394" t="s">
        <v>292</v>
      </c>
      <c r="C268" s="395" t="s">
        <v>6274</v>
      </c>
      <c r="D268" s="396">
        <v>79668564</v>
      </c>
      <c r="E268" s="397" t="s">
        <v>6275</v>
      </c>
    </row>
    <row r="269" spans="1:5" ht="15">
      <c r="A269" s="393">
        <v>1256</v>
      </c>
      <c r="B269" s="394" t="s">
        <v>293</v>
      </c>
      <c r="C269" s="395" t="s">
        <v>6274</v>
      </c>
      <c r="D269" s="396">
        <v>79668564</v>
      </c>
      <c r="E269" s="397" t="s">
        <v>6275</v>
      </c>
    </row>
    <row r="270" spans="1:5" ht="15">
      <c r="A270" s="393">
        <v>1257</v>
      </c>
      <c r="B270" s="394" t="s">
        <v>294</v>
      </c>
      <c r="C270" s="395" t="s">
        <v>6274</v>
      </c>
      <c r="D270" s="396">
        <v>79668564</v>
      </c>
      <c r="E270" s="397" t="s">
        <v>6275</v>
      </c>
    </row>
    <row r="271" spans="1:5" ht="15">
      <c r="A271" s="393">
        <v>1258</v>
      </c>
      <c r="B271" s="394" t="s">
        <v>295</v>
      </c>
      <c r="C271" s="395" t="s">
        <v>6274</v>
      </c>
      <c r="D271" s="396">
        <v>79668564</v>
      </c>
      <c r="E271" s="397" t="s">
        <v>6275</v>
      </c>
    </row>
    <row r="272" spans="1:5" ht="15">
      <c r="A272" s="393">
        <v>1259</v>
      </c>
      <c r="B272" s="394" t="s">
        <v>296</v>
      </c>
      <c r="C272" s="395" t="s">
        <v>6274</v>
      </c>
      <c r="D272" s="396">
        <v>79668564</v>
      </c>
      <c r="E272" s="397" t="s">
        <v>6275</v>
      </c>
    </row>
    <row r="273" spans="1:5" ht="15">
      <c r="A273" s="393">
        <v>1260</v>
      </c>
      <c r="B273" s="394" t="s">
        <v>297</v>
      </c>
      <c r="C273" s="395" t="s">
        <v>6274</v>
      </c>
      <c r="D273" s="396">
        <v>79668564</v>
      </c>
      <c r="E273" s="397" t="s">
        <v>6275</v>
      </c>
    </row>
    <row r="274" spans="1:5" ht="15">
      <c r="A274" s="393">
        <v>1261</v>
      </c>
      <c r="B274" s="394" t="s">
        <v>298</v>
      </c>
      <c r="C274" s="395" t="s">
        <v>6274</v>
      </c>
      <c r="D274" s="396">
        <v>79668564</v>
      </c>
      <c r="E274" s="397" t="s">
        <v>6275</v>
      </c>
    </row>
    <row r="275" spans="1:5" ht="15">
      <c r="A275" s="393">
        <v>1262</v>
      </c>
      <c r="B275" s="394" t="s">
        <v>299</v>
      </c>
      <c r="C275" s="395" t="s">
        <v>6274</v>
      </c>
      <c r="D275" s="396">
        <v>79668564</v>
      </c>
      <c r="E275" s="397" t="s">
        <v>6275</v>
      </c>
    </row>
    <row r="276" spans="1:5" ht="15">
      <c r="A276" s="393">
        <v>1263</v>
      </c>
      <c r="B276" s="394" t="s">
        <v>300</v>
      </c>
      <c r="C276" s="395" t="s">
        <v>6274</v>
      </c>
      <c r="D276" s="396">
        <v>79668564</v>
      </c>
      <c r="E276" s="397" t="s">
        <v>6275</v>
      </c>
    </row>
    <row r="277" spans="1:5" ht="15">
      <c r="A277" s="393">
        <v>1264</v>
      </c>
      <c r="B277" s="394" t="s">
        <v>301</v>
      </c>
      <c r="C277" s="395" t="s">
        <v>6274</v>
      </c>
      <c r="D277" s="396">
        <v>79668564</v>
      </c>
      <c r="E277" s="397" t="s">
        <v>6275</v>
      </c>
    </row>
    <row r="278" spans="1:5" ht="15">
      <c r="A278" s="393">
        <v>1265</v>
      </c>
      <c r="B278" s="394" t="s">
        <v>302</v>
      </c>
      <c r="C278" s="395" t="s">
        <v>6274</v>
      </c>
      <c r="D278" s="396">
        <v>79668564</v>
      </c>
      <c r="E278" s="397" t="s">
        <v>6275</v>
      </c>
    </row>
    <row r="279" spans="1:5" ht="15">
      <c r="A279" s="393">
        <v>1266</v>
      </c>
      <c r="B279" s="394" t="s">
        <v>303</v>
      </c>
      <c r="C279" s="395" t="s">
        <v>6274</v>
      </c>
      <c r="D279" s="396">
        <v>79668564</v>
      </c>
      <c r="E279" s="397" t="s">
        <v>6275</v>
      </c>
    </row>
    <row r="280" spans="1:5" ht="15">
      <c r="A280" s="393">
        <v>1267</v>
      </c>
      <c r="B280" s="394" t="s">
        <v>304</v>
      </c>
      <c r="C280" s="395" t="s">
        <v>6274</v>
      </c>
      <c r="D280" s="396">
        <v>79668564</v>
      </c>
      <c r="E280" s="397" t="s">
        <v>6275</v>
      </c>
    </row>
    <row r="281" spans="1:5" ht="15">
      <c r="A281" s="393">
        <v>1268</v>
      </c>
      <c r="B281" s="394" t="s">
        <v>305</v>
      </c>
      <c r="C281" s="395" t="s">
        <v>6274</v>
      </c>
      <c r="D281" s="396">
        <v>79668564</v>
      </c>
      <c r="E281" s="397" t="s">
        <v>6275</v>
      </c>
    </row>
    <row r="282" spans="1:5" ht="15">
      <c r="A282" s="393">
        <v>1269</v>
      </c>
      <c r="B282" s="394" t="s">
        <v>306</v>
      </c>
      <c r="C282" s="395" t="s">
        <v>6274</v>
      </c>
      <c r="D282" s="396">
        <v>79668564</v>
      </c>
      <c r="E282" s="397" t="s">
        <v>6275</v>
      </c>
    </row>
    <row r="283" spans="1:5" ht="15">
      <c r="A283" s="393">
        <v>1270</v>
      </c>
      <c r="B283" s="394" t="s">
        <v>307</v>
      </c>
      <c r="C283" s="395" t="s">
        <v>6274</v>
      </c>
      <c r="D283" s="396">
        <v>79668564</v>
      </c>
      <c r="E283" s="397" t="s">
        <v>6275</v>
      </c>
    </row>
    <row r="284" spans="1:5" ht="15">
      <c r="A284" s="393">
        <v>1271</v>
      </c>
      <c r="B284" s="394" t="s">
        <v>308</v>
      </c>
      <c r="C284" s="395" t="s">
        <v>6274</v>
      </c>
      <c r="D284" s="396">
        <v>79668564</v>
      </c>
      <c r="E284" s="397" t="s">
        <v>6275</v>
      </c>
    </row>
    <row r="285" spans="1:5" ht="15">
      <c r="A285" s="393">
        <v>1272</v>
      </c>
      <c r="B285" s="394" t="s">
        <v>309</v>
      </c>
      <c r="C285" s="395" t="s">
        <v>6274</v>
      </c>
      <c r="D285" s="396">
        <v>79668564</v>
      </c>
      <c r="E285" s="397" t="s">
        <v>6275</v>
      </c>
    </row>
    <row r="286" spans="1:5" ht="15">
      <c r="A286" s="393">
        <v>1273</v>
      </c>
      <c r="B286" s="394" t="s">
        <v>310</v>
      </c>
      <c r="C286" s="395" t="s">
        <v>6274</v>
      </c>
      <c r="D286" s="396">
        <v>79668564</v>
      </c>
      <c r="E286" s="397" t="s">
        <v>6275</v>
      </c>
    </row>
    <row r="287" spans="1:5" ht="15">
      <c r="A287" s="393">
        <v>1274</v>
      </c>
      <c r="B287" s="394" t="s">
        <v>311</v>
      </c>
      <c r="C287" s="395" t="s">
        <v>6274</v>
      </c>
      <c r="D287" s="396">
        <v>79668564</v>
      </c>
      <c r="E287" s="397" t="s">
        <v>6275</v>
      </c>
    </row>
    <row r="288" spans="1:5" ht="15">
      <c r="A288" s="393">
        <v>1275</v>
      </c>
      <c r="B288" s="394" t="s">
        <v>312</v>
      </c>
      <c r="C288" s="395" t="s">
        <v>6274</v>
      </c>
      <c r="D288" s="396">
        <v>79668564</v>
      </c>
      <c r="E288" s="397" t="s">
        <v>6275</v>
      </c>
    </row>
    <row r="289" spans="1:5" ht="15">
      <c r="A289" s="393">
        <v>1276</v>
      </c>
      <c r="B289" s="394" t="s">
        <v>313</v>
      </c>
      <c r="C289" s="395" t="s">
        <v>6274</v>
      </c>
      <c r="D289" s="396">
        <v>79668564</v>
      </c>
      <c r="E289" s="397" t="s">
        <v>6275</v>
      </c>
    </row>
    <row r="290" spans="1:5" ht="15">
      <c r="A290" s="393">
        <v>1277</v>
      </c>
      <c r="B290" s="394" t="s">
        <v>314</v>
      </c>
      <c r="C290" s="395" t="s">
        <v>6274</v>
      </c>
      <c r="D290" s="396">
        <v>79668564</v>
      </c>
      <c r="E290" s="397" t="s">
        <v>6275</v>
      </c>
    </row>
    <row r="291" spans="1:5" ht="15">
      <c r="A291" s="393">
        <v>1278</v>
      </c>
      <c r="B291" s="394" t="s">
        <v>315</v>
      </c>
      <c r="C291" s="395" t="s">
        <v>6274</v>
      </c>
      <c r="D291" s="396">
        <v>79668564</v>
      </c>
      <c r="E291" s="397" t="s">
        <v>6275</v>
      </c>
    </row>
    <row r="292" spans="1:5" ht="15">
      <c r="A292" s="393">
        <v>1279</v>
      </c>
      <c r="B292" s="394" t="s">
        <v>316</v>
      </c>
      <c r="C292" s="395" t="s">
        <v>6274</v>
      </c>
      <c r="D292" s="396">
        <v>79668564</v>
      </c>
      <c r="E292" s="397" t="s">
        <v>6275</v>
      </c>
    </row>
    <row r="293" spans="1:5" ht="15">
      <c r="A293" s="393">
        <v>1280</v>
      </c>
      <c r="B293" s="394" t="s">
        <v>317</v>
      </c>
      <c r="C293" s="395" t="s">
        <v>6274</v>
      </c>
      <c r="D293" s="396">
        <v>79668564</v>
      </c>
      <c r="E293" s="397" t="s">
        <v>6275</v>
      </c>
    </row>
    <row r="294" spans="1:5" ht="15">
      <c r="A294" s="393">
        <v>1281</v>
      </c>
      <c r="B294" s="394" t="s">
        <v>318</v>
      </c>
      <c r="C294" s="395" t="s">
        <v>6274</v>
      </c>
      <c r="D294" s="396">
        <v>79668564</v>
      </c>
      <c r="E294" s="397" t="s">
        <v>6275</v>
      </c>
    </row>
    <row r="295" spans="1:5" ht="15">
      <c r="A295" s="393">
        <v>1282</v>
      </c>
      <c r="B295" s="394" t="s">
        <v>319</v>
      </c>
      <c r="C295" s="395" t="s">
        <v>6274</v>
      </c>
      <c r="D295" s="396">
        <v>79668564</v>
      </c>
      <c r="E295" s="397" t="s">
        <v>6275</v>
      </c>
    </row>
    <row r="296" spans="1:5" ht="15">
      <c r="A296" s="393">
        <v>1283</v>
      </c>
      <c r="B296" s="394" t="s">
        <v>320</v>
      </c>
      <c r="C296" s="395" t="s">
        <v>6274</v>
      </c>
      <c r="D296" s="396">
        <v>79668564</v>
      </c>
      <c r="E296" s="397" t="s">
        <v>6275</v>
      </c>
    </row>
    <row r="297" spans="1:5" ht="15">
      <c r="A297" s="393">
        <v>1284</v>
      </c>
      <c r="B297" s="394" t="s">
        <v>321</v>
      </c>
      <c r="C297" s="395" t="s">
        <v>6274</v>
      </c>
      <c r="D297" s="396">
        <v>79668564</v>
      </c>
      <c r="E297" s="397" t="s">
        <v>6275</v>
      </c>
    </row>
    <row r="298" spans="1:5" ht="15">
      <c r="A298" s="393">
        <v>1285</v>
      </c>
      <c r="B298" s="394" t="s">
        <v>322</v>
      </c>
      <c r="C298" s="395" t="s">
        <v>6274</v>
      </c>
      <c r="D298" s="396">
        <v>79668564</v>
      </c>
      <c r="E298" s="397" t="s">
        <v>6275</v>
      </c>
    </row>
    <row r="299" spans="1:5" ht="15">
      <c r="A299" s="393">
        <v>1286</v>
      </c>
      <c r="B299" s="394" t="s">
        <v>323</v>
      </c>
      <c r="C299" s="395" t="s">
        <v>6274</v>
      </c>
      <c r="D299" s="396">
        <v>79668564</v>
      </c>
      <c r="E299" s="397" t="s">
        <v>6275</v>
      </c>
    </row>
    <row r="300" spans="1:5" ht="15">
      <c r="A300" s="393">
        <v>1287</v>
      </c>
      <c r="B300" s="394" t="s">
        <v>324</v>
      </c>
      <c r="C300" s="395" t="s">
        <v>6274</v>
      </c>
      <c r="D300" s="396">
        <v>79668564</v>
      </c>
      <c r="E300" s="397" t="s">
        <v>6275</v>
      </c>
    </row>
    <row r="301" spans="1:5" ht="15">
      <c r="A301" s="393">
        <v>1301</v>
      </c>
      <c r="B301" s="394" t="s">
        <v>325</v>
      </c>
      <c r="C301" s="395" t="s">
        <v>6274</v>
      </c>
      <c r="D301" s="396">
        <v>79668564</v>
      </c>
      <c r="E301" s="397" t="s">
        <v>6275</v>
      </c>
    </row>
    <row r="302" spans="1:5" ht="15">
      <c r="A302" s="393">
        <v>1302</v>
      </c>
      <c r="B302" s="394" t="s">
        <v>326</v>
      </c>
      <c r="C302" s="395" t="s">
        <v>6274</v>
      </c>
      <c r="D302" s="396">
        <v>79668564</v>
      </c>
      <c r="E302" s="397" t="s">
        <v>6275</v>
      </c>
    </row>
    <row r="303" spans="1:5" ht="15">
      <c r="A303" s="393">
        <v>1303</v>
      </c>
      <c r="B303" s="394" t="s">
        <v>327</v>
      </c>
      <c r="C303" s="395" t="s">
        <v>6274</v>
      </c>
      <c r="D303" s="396">
        <v>79668564</v>
      </c>
      <c r="E303" s="397" t="s">
        <v>6275</v>
      </c>
    </row>
    <row r="304" spans="1:5" ht="15">
      <c r="A304" s="393">
        <v>1304</v>
      </c>
      <c r="B304" s="394" t="s">
        <v>328</v>
      </c>
      <c r="C304" s="395" t="s">
        <v>6274</v>
      </c>
      <c r="D304" s="396">
        <v>79668564</v>
      </c>
      <c r="E304" s="397" t="s">
        <v>6275</v>
      </c>
    </row>
    <row r="305" spans="1:5" ht="15">
      <c r="A305" s="393">
        <v>1305</v>
      </c>
      <c r="B305" s="394" t="s">
        <v>329</v>
      </c>
      <c r="C305" s="395" t="s">
        <v>6274</v>
      </c>
      <c r="D305" s="396">
        <v>79668564</v>
      </c>
      <c r="E305" s="397" t="s">
        <v>6275</v>
      </c>
    </row>
    <row r="306" spans="1:5" ht="15">
      <c r="A306" s="393">
        <v>1306</v>
      </c>
      <c r="B306" s="394" t="s">
        <v>330</v>
      </c>
      <c r="C306" s="395" t="s">
        <v>6274</v>
      </c>
      <c r="D306" s="396">
        <v>79668564</v>
      </c>
      <c r="E306" s="397" t="s">
        <v>6275</v>
      </c>
    </row>
    <row r="307" spans="1:5" ht="15">
      <c r="A307" s="393">
        <v>1307</v>
      </c>
      <c r="B307" s="394" t="s">
        <v>331</v>
      </c>
      <c r="C307" s="395" t="s">
        <v>6274</v>
      </c>
      <c r="D307" s="396">
        <v>79668564</v>
      </c>
      <c r="E307" s="397" t="s">
        <v>6275</v>
      </c>
    </row>
    <row r="308" spans="1:5" ht="15">
      <c r="A308" s="393">
        <v>1308</v>
      </c>
      <c r="B308" s="394" t="s">
        <v>332</v>
      </c>
      <c r="C308" s="395" t="s">
        <v>6274</v>
      </c>
      <c r="D308" s="396">
        <v>79668564</v>
      </c>
      <c r="E308" s="397" t="s">
        <v>6275</v>
      </c>
    </row>
    <row r="309" spans="1:5" ht="15">
      <c r="A309" s="393">
        <v>1309</v>
      </c>
      <c r="B309" s="394" t="s">
        <v>333</v>
      </c>
      <c r="C309" s="395" t="s">
        <v>6274</v>
      </c>
      <c r="D309" s="396">
        <v>79668564</v>
      </c>
      <c r="E309" s="397" t="s">
        <v>6275</v>
      </c>
    </row>
    <row r="310" spans="1:5" ht="15">
      <c r="A310" s="393">
        <v>1310</v>
      </c>
      <c r="B310" s="394" t="s">
        <v>334</v>
      </c>
      <c r="C310" s="395" t="s">
        <v>6274</v>
      </c>
      <c r="D310" s="396">
        <v>79668564</v>
      </c>
      <c r="E310" s="397" t="s">
        <v>6275</v>
      </c>
    </row>
    <row r="311" spans="1:5" ht="15">
      <c r="A311" s="393">
        <v>1311</v>
      </c>
      <c r="B311" s="394" t="s">
        <v>335</v>
      </c>
      <c r="C311" s="395" t="s">
        <v>6274</v>
      </c>
      <c r="D311" s="396">
        <v>79668564</v>
      </c>
      <c r="E311" s="397" t="s">
        <v>6275</v>
      </c>
    </row>
    <row r="312" spans="1:5" ht="15">
      <c r="A312" s="393">
        <v>1312</v>
      </c>
      <c r="B312" s="394" t="s">
        <v>336</v>
      </c>
      <c r="C312" s="395" t="s">
        <v>6274</v>
      </c>
      <c r="D312" s="396">
        <v>79668564</v>
      </c>
      <c r="E312" s="397" t="s">
        <v>6275</v>
      </c>
    </row>
    <row r="313" spans="1:5" ht="15">
      <c r="A313" s="393">
        <v>1313</v>
      </c>
      <c r="B313" s="394" t="s">
        <v>337</v>
      </c>
      <c r="C313" s="395" t="s">
        <v>6274</v>
      </c>
      <c r="D313" s="396">
        <v>79668564</v>
      </c>
      <c r="E313" s="397" t="s">
        <v>6275</v>
      </c>
    </row>
    <row r="314" spans="1:5" ht="15">
      <c r="A314" s="393">
        <v>1314</v>
      </c>
      <c r="B314" s="394" t="s">
        <v>338</v>
      </c>
      <c r="C314" s="395" t="s">
        <v>6274</v>
      </c>
      <c r="D314" s="396">
        <v>79668564</v>
      </c>
      <c r="E314" s="397" t="s">
        <v>6275</v>
      </c>
    </row>
    <row r="315" spans="1:5" ht="15">
      <c r="A315" s="393">
        <v>1315</v>
      </c>
      <c r="B315" s="394" t="s">
        <v>339</v>
      </c>
      <c r="C315" s="395" t="s">
        <v>6274</v>
      </c>
      <c r="D315" s="396">
        <v>79668564</v>
      </c>
      <c r="E315" s="397" t="s">
        <v>6275</v>
      </c>
    </row>
    <row r="316" spans="1:5" ht="15">
      <c r="A316" s="393">
        <v>1316</v>
      </c>
      <c r="B316" s="394" t="s">
        <v>340</v>
      </c>
      <c r="C316" s="395" t="s">
        <v>6274</v>
      </c>
      <c r="D316" s="396">
        <v>79668564</v>
      </c>
      <c r="E316" s="397" t="s">
        <v>6275</v>
      </c>
    </row>
    <row r="317" spans="1:5" ht="15">
      <c r="A317" s="393">
        <v>1317</v>
      </c>
      <c r="B317" s="394" t="s">
        <v>341</v>
      </c>
      <c r="C317" s="395" t="s">
        <v>6274</v>
      </c>
      <c r="D317" s="396">
        <v>79668564</v>
      </c>
      <c r="E317" s="397" t="s">
        <v>6275</v>
      </c>
    </row>
    <row r="318" spans="1:5" ht="15">
      <c r="A318" s="393">
        <v>1318</v>
      </c>
      <c r="B318" s="394" t="s">
        <v>342</v>
      </c>
      <c r="C318" s="395" t="s">
        <v>6274</v>
      </c>
      <c r="D318" s="396">
        <v>79668564</v>
      </c>
      <c r="E318" s="397" t="s">
        <v>6275</v>
      </c>
    </row>
    <row r="319" spans="1:5" ht="15">
      <c r="A319" s="393">
        <v>1319</v>
      </c>
      <c r="B319" s="394" t="s">
        <v>343</v>
      </c>
      <c r="C319" s="395" t="s">
        <v>6274</v>
      </c>
      <c r="D319" s="396">
        <v>79668564</v>
      </c>
      <c r="E319" s="397" t="s">
        <v>6275</v>
      </c>
    </row>
    <row r="320" spans="1:5" ht="15">
      <c r="A320" s="393">
        <v>1320</v>
      </c>
      <c r="B320" s="394" t="s">
        <v>344</v>
      </c>
      <c r="C320" s="395" t="s">
        <v>6274</v>
      </c>
      <c r="D320" s="396">
        <v>79668564</v>
      </c>
      <c r="E320" s="397" t="s">
        <v>6275</v>
      </c>
    </row>
    <row r="321" spans="1:5" ht="15">
      <c r="A321" s="393">
        <v>1321</v>
      </c>
      <c r="B321" s="394" t="s">
        <v>345</v>
      </c>
      <c r="C321" s="395" t="s">
        <v>6274</v>
      </c>
      <c r="D321" s="396">
        <v>79668564</v>
      </c>
      <c r="E321" s="397" t="s">
        <v>6275</v>
      </c>
    </row>
    <row r="322" spans="1:5" ht="15">
      <c r="A322" s="393">
        <v>1322</v>
      </c>
      <c r="B322" s="394" t="s">
        <v>346</v>
      </c>
      <c r="C322" s="395" t="s">
        <v>6274</v>
      </c>
      <c r="D322" s="396">
        <v>79668564</v>
      </c>
      <c r="E322" s="397" t="s">
        <v>6275</v>
      </c>
    </row>
    <row r="323" spans="1:5" ht="15">
      <c r="A323" s="393">
        <v>1323</v>
      </c>
      <c r="B323" s="394" t="s">
        <v>347</v>
      </c>
      <c r="C323" s="395" t="s">
        <v>6274</v>
      </c>
      <c r="D323" s="396">
        <v>79668564</v>
      </c>
      <c r="E323" s="397" t="s">
        <v>6275</v>
      </c>
    </row>
    <row r="324" spans="1:5" ht="15">
      <c r="A324" s="393">
        <v>1324</v>
      </c>
      <c r="B324" s="394" t="s">
        <v>348</v>
      </c>
      <c r="C324" s="395" t="s">
        <v>6274</v>
      </c>
      <c r="D324" s="396">
        <v>79668564</v>
      </c>
      <c r="E324" s="397" t="s">
        <v>6275</v>
      </c>
    </row>
    <row r="325" spans="1:5" ht="15">
      <c r="A325" s="393">
        <v>1325</v>
      </c>
      <c r="B325" s="394" t="s">
        <v>349</v>
      </c>
      <c r="C325" s="395" t="s">
        <v>6274</v>
      </c>
      <c r="D325" s="396">
        <v>79668564</v>
      </c>
      <c r="E325" s="397" t="s">
        <v>6275</v>
      </c>
    </row>
    <row r="326" spans="1:5" ht="15">
      <c r="A326" s="393">
        <v>1326</v>
      </c>
      <c r="B326" s="394" t="s">
        <v>350</v>
      </c>
      <c r="C326" s="395" t="s">
        <v>6274</v>
      </c>
      <c r="D326" s="396">
        <v>79668564</v>
      </c>
      <c r="E326" s="397" t="s">
        <v>6275</v>
      </c>
    </row>
    <row r="327" spans="1:5" ht="15">
      <c r="A327" s="393">
        <v>1327</v>
      </c>
      <c r="B327" s="394" t="s">
        <v>351</v>
      </c>
      <c r="C327" s="395" t="s">
        <v>6274</v>
      </c>
      <c r="D327" s="396">
        <v>79668564</v>
      </c>
      <c r="E327" s="397" t="s">
        <v>6275</v>
      </c>
    </row>
    <row r="328" spans="1:5" ht="15">
      <c r="A328" s="393">
        <v>1328</v>
      </c>
      <c r="B328" s="394" t="s">
        <v>352</v>
      </c>
      <c r="C328" s="395" t="s">
        <v>6274</v>
      </c>
      <c r="D328" s="396">
        <v>79668564</v>
      </c>
      <c r="E328" s="397" t="s">
        <v>6275</v>
      </c>
    </row>
    <row r="329" spans="1:5" ht="15">
      <c r="A329" s="393">
        <v>1329</v>
      </c>
      <c r="B329" s="394" t="s">
        <v>353</v>
      </c>
      <c r="C329" s="395" t="s">
        <v>6274</v>
      </c>
      <c r="D329" s="396">
        <v>79668564</v>
      </c>
      <c r="E329" s="397" t="s">
        <v>6275</v>
      </c>
    </row>
    <row r="330" spans="1:5" ht="15">
      <c r="A330" s="393">
        <v>1330</v>
      </c>
      <c r="B330" s="394" t="s">
        <v>354</v>
      </c>
      <c r="C330" s="395" t="s">
        <v>6274</v>
      </c>
      <c r="D330" s="396">
        <v>79668564</v>
      </c>
      <c r="E330" s="397" t="s">
        <v>6275</v>
      </c>
    </row>
    <row r="331" spans="1:5" ht="15">
      <c r="A331" s="393">
        <v>1331</v>
      </c>
      <c r="B331" s="394" t="s">
        <v>355</v>
      </c>
      <c r="C331" s="395" t="s">
        <v>6274</v>
      </c>
      <c r="D331" s="396">
        <v>79668564</v>
      </c>
      <c r="E331" s="397" t="s">
        <v>6275</v>
      </c>
    </row>
    <row r="332" spans="1:5" ht="15">
      <c r="A332" s="393">
        <v>1332</v>
      </c>
      <c r="B332" s="394" t="s">
        <v>356</v>
      </c>
      <c r="C332" s="395" t="s">
        <v>6274</v>
      </c>
      <c r="D332" s="396">
        <v>79668564</v>
      </c>
      <c r="E332" s="397" t="s">
        <v>6275</v>
      </c>
    </row>
    <row r="333" spans="1:5" ht="15">
      <c r="A333" s="393">
        <v>1333</v>
      </c>
      <c r="B333" s="394" t="s">
        <v>357</v>
      </c>
      <c r="C333" s="395" t="s">
        <v>6274</v>
      </c>
      <c r="D333" s="396">
        <v>79668564</v>
      </c>
      <c r="E333" s="397" t="s">
        <v>6275</v>
      </c>
    </row>
    <row r="334" spans="1:5" ht="15">
      <c r="A334" s="393">
        <v>1334</v>
      </c>
      <c r="B334" s="394" t="s">
        <v>358</v>
      </c>
      <c r="C334" s="395" t="s">
        <v>6274</v>
      </c>
      <c r="D334" s="396">
        <v>79668564</v>
      </c>
      <c r="E334" s="397" t="s">
        <v>6275</v>
      </c>
    </row>
    <row r="335" spans="1:5" ht="15">
      <c r="A335" s="393">
        <v>1335</v>
      </c>
      <c r="B335" s="394" t="s">
        <v>359</v>
      </c>
      <c r="C335" s="395" t="s">
        <v>6274</v>
      </c>
      <c r="D335" s="396">
        <v>79668564</v>
      </c>
      <c r="E335" s="397" t="s">
        <v>6275</v>
      </c>
    </row>
    <row r="336" spans="1:5" ht="15">
      <c r="A336" s="393">
        <v>1336</v>
      </c>
      <c r="B336" s="394" t="s">
        <v>360</v>
      </c>
      <c r="C336" s="395" t="s">
        <v>6274</v>
      </c>
      <c r="D336" s="396">
        <v>79668564</v>
      </c>
      <c r="E336" s="397" t="s">
        <v>6275</v>
      </c>
    </row>
    <row r="337" spans="1:5" ht="15">
      <c r="A337" s="393">
        <v>1337</v>
      </c>
      <c r="B337" s="394" t="s">
        <v>361</v>
      </c>
      <c r="C337" s="395" t="s">
        <v>6274</v>
      </c>
      <c r="D337" s="396">
        <v>79668564</v>
      </c>
      <c r="E337" s="397" t="s">
        <v>6275</v>
      </c>
    </row>
    <row r="338" spans="1:5" ht="15">
      <c r="A338" s="393">
        <v>1338</v>
      </c>
      <c r="B338" s="394" t="s">
        <v>362</v>
      </c>
      <c r="C338" s="395" t="s">
        <v>6274</v>
      </c>
      <c r="D338" s="396">
        <v>79668564</v>
      </c>
      <c r="E338" s="397" t="s">
        <v>6275</v>
      </c>
    </row>
    <row r="339" spans="1:5" ht="15">
      <c r="A339" s="393">
        <v>1339</v>
      </c>
      <c r="B339" s="394" t="s">
        <v>363</v>
      </c>
      <c r="C339" s="395" t="s">
        <v>6274</v>
      </c>
      <c r="D339" s="396">
        <v>79668564</v>
      </c>
      <c r="E339" s="397" t="s">
        <v>6275</v>
      </c>
    </row>
    <row r="340" spans="1:5" ht="15">
      <c r="A340" s="393">
        <v>1340</v>
      </c>
      <c r="B340" s="394" t="s">
        <v>364</v>
      </c>
      <c r="C340" s="395" t="s">
        <v>6274</v>
      </c>
      <c r="D340" s="396">
        <v>79668564</v>
      </c>
      <c r="E340" s="397" t="s">
        <v>6275</v>
      </c>
    </row>
    <row r="341" spans="1:5" ht="15">
      <c r="A341" s="393">
        <v>1341</v>
      </c>
      <c r="B341" s="394" t="s">
        <v>365</v>
      </c>
      <c r="C341" s="395" t="s">
        <v>6274</v>
      </c>
      <c r="D341" s="396">
        <v>79668564</v>
      </c>
      <c r="E341" s="397" t="s">
        <v>6275</v>
      </c>
    </row>
    <row r="342" spans="1:5" ht="15">
      <c r="A342" s="393">
        <v>1342</v>
      </c>
      <c r="B342" s="394" t="s">
        <v>366</v>
      </c>
      <c r="C342" s="395" t="s">
        <v>6274</v>
      </c>
      <c r="D342" s="396">
        <v>79668564</v>
      </c>
      <c r="E342" s="397" t="s">
        <v>6275</v>
      </c>
    </row>
    <row r="343" spans="1:5" ht="15">
      <c r="A343" s="393">
        <v>1343</v>
      </c>
      <c r="B343" s="394" t="s">
        <v>367</v>
      </c>
      <c r="C343" s="395" t="s">
        <v>6274</v>
      </c>
      <c r="D343" s="396">
        <v>79668564</v>
      </c>
      <c r="E343" s="397" t="s">
        <v>6275</v>
      </c>
    </row>
    <row r="344" spans="1:5" ht="15">
      <c r="A344" s="393">
        <v>1344</v>
      </c>
      <c r="B344" s="394" t="s">
        <v>368</v>
      </c>
      <c r="C344" s="395" t="s">
        <v>6274</v>
      </c>
      <c r="D344" s="396">
        <v>79668564</v>
      </c>
      <c r="E344" s="397" t="s">
        <v>6275</v>
      </c>
    </row>
    <row r="345" spans="1:5" ht="15">
      <c r="A345" s="393">
        <v>1345</v>
      </c>
      <c r="B345" s="394" t="s">
        <v>369</v>
      </c>
      <c r="C345" s="395" t="s">
        <v>6274</v>
      </c>
      <c r="D345" s="396">
        <v>79668564</v>
      </c>
      <c r="E345" s="397" t="s">
        <v>6275</v>
      </c>
    </row>
    <row r="346" spans="1:5" ht="15">
      <c r="A346" s="393">
        <v>1346</v>
      </c>
      <c r="B346" s="394" t="s">
        <v>370</v>
      </c>
      <c r="C346" s="395" t="s">
        <v>6274</v>
      </c>
      <c r="D346" s="396">
        <v>79668564</v>
      </c>
      <c r="E346" s="397" t="s">
        <v>6275</v>
      </c>
    </row>
    <row r="347" spans="1:5" ht="15">
      <c r="A347" s="393">
        <v>1347</v>
      </c>
      <c r="B347" s="394" t="s">
        <v>371</v>
      </c>
      <c r="C347" s="395" t="s">
        <v>6274</v>
      </c>
      <c r="D347" s="396">
        <v>79668564</v>
      </c>
      <c r="E347" s="397" t="s">
        <v>6275</v>
      </c>
    </row>
    <row r="348" spans="1:5" ht="15">
      <c r="A348" s="393">
        <v>1401</v>
      </c>
      <c r="B348" s="394" t="s">
        <v>372</v>
      </c>
      <c r="C348" s="395" t="s">
        <v>6274</v>
      </c>
      <c r="D348" s="396">
        <v>79668564</v>
      </c>
      <c r="E348" s="397" t="s">
        <v>6275</v>
      </c>
    </row>
    <row r="349" spans="1:5" ht="15">
      <c r="A349" s="393">
        <v>1402</v>
      </c>
      <c r="B349" s="394" t="s">
        <v>373</v>
      </c>
      <c r="C349" s="395" t="s">
        <v>6274</v>
      </c>
      <c r="D349" s="396">
        <v>79668564</v>
      </c>
      <c r="E349" s="397" t="s">
        <v>6275</v>
      </c>
    </row>
    <row r="350" spans="1:5" ht="15">
      <c r="A350" s="393">
        <v>1403</v>
      </c>
      <c r="B350" s="394" t="s">
        <v>1301</v>
      </c>
      <c r="C350" s="395" t="s">
        <v>6274</v>
      </c>
      <c r="D350" s="396">
        <v>79668564</v>
      </c>
      <c r="E350" s="397" t="s">
        <v>6275</v>
      </c>
    </row>
    <row r="351" spans="1:5" ht="15">
      <c r="A351" s="393">
        <v>1404</v>
      </c>
      <c r="B351" s="394" t="s">
        <v>374</v>
      </c>
      <c r="C351" s="395" t="s">
        <v>6274</v>
      </c>
      <c r="D351" s="396">
        <v>79668564</v>
      </c>
      <c r="E351" s="397" t="s">
        <v>6275</v>
      </c>
    </row>
    <row r="352" spans="1:5" ht="15">
      <c r="A352" s="393">
        <v>1405</v>
      </c>
      <c r="B352" s="394" t="s">
        <v>375</v>
      </c>
      <c r="C352" s="395" t="s">
        <v>6274</v>
      </c>
      <c r="D352" s="396">
        <v>79668564</v>
      </c>
      <c r="E352" s="397" t="s">
        <v>6275</v>
      </c>
    </row>
    <row r="353" spans="1:5" ht="15">
      <c r="A353" s="393">
        <v>1406</v>
      </c>
      <c r="B353" s="394" t="s">
        <v>376</v>
      </c>
      <c r="C353" s="395" t="s">
        <v>6274</v>
      </c>
      <c r="D353" s="396">
        <v>79668564</v>
      </c>
      <c r="E353" s="397" t="s">
        <v>6275</v>
      </c>
    </row>
    <row r="354" spans="1:5" ht="15">
      <c r="A354" s="393">
        <v>1407</v>
      </c>
      <c r="B354" s="394" t="s">
        <v>377</v>
      </c>
      <c r="C354" s="395" t="s">
        <v>6274</v>
      </c>
      <c r="D354" s="396">
        <v>79668564</v>
      </c>
      <c r="E354" s="397" t="s">
        <v>6275</v>
      </c>
    </row>
    <row r="355" spans="1:5" ht="15">
      <c r="A355" s="393">
        <v>1408</v>
      </c>
      <c r="B355" s="394" t="s">
        <v>378</v>
      </c>
      <c r="C355" s="395" t="s">
        <v>6274</v>
      </c>
      <c r="D355" s="396">
        <v>79668564</v>
      </c>
      <c r="E355" s="397" t="s">
        <v>6275</v>
      </c>
    </row>
    <row r="356" spans="1:5" ht="15">
      <c r="A356" s="393">
        <v>1409</v>
      </c>
      <c r="B356" s="394" t="s">
        <v>379</v>
      </c>
      <c r="C356" s="395" t="s">
        <v>6274</v>
      </c>
      <c r="D356" s="396">
        <v>79668564</v>
      </c>
      <c r="E356" s="397" t="s">
        <v>6275</v>
      </c>
    </row>
    <row r="357" spans="1:5" ht="15">
      <c r="A357" s="393">
        <v>1410</v>
      </c>
      <c r="B357" s="394" t="s">
        <v>380</v>
      </c>
      <c r="C357" s="395" t="s">
        <v>6274</v>
      </c>
      <c r="D357" s="396">
        <v>79668564</v>
      </c>
      <c r="E357" s="397" t="s">
        <v>6275</v>
      </c>
    </row>
    <row r="358" spans="1:5" ht="15">
      <c r="A358" s="393">
        <v>1411</v>
      </c>
      <c r="B358" s="394" t="s">
        <v>381</v>
      </c>
      <c r="C358" s="395" t="s">
        <v>6274</v>
      </c>
      <c r="D358" s="396">
        <v>79668564</v>
      </c>
      <c r="E358" s="397" t="s">
        <v>6275</v>
      </c>
    </row>
    <row r="359" spans="1:5" ht="15">
      <c r="A359" s="393">
        <v>1412</v>
      </c>
      <c r="B359" s="394" t="s">
        <v>382</v>
      </c>
      <c r="C359" s="395" t="s">
        <v>6274</v>
      </c>
      <c r="D359" s="396">
        <v>79668564</v>
      </c>
      <c r="E359" s="397" t="s">
        <v>6275</v>
      </c>
    </row>
    <row r="360" spans="1:5" ht="15">
      <c r="A360" s="393">
        <v>1413</v>
      </c>
      <c r="B360" s="394" t="s">
        <v>355</v>
      </c>
      <c r="C360" s="395" t="s">
        <v>6274</v>
      </c>
      <c r="D360" s="396">
        <v>79668564</v>
      </c>
      <c r="E360" s="397" t="s">
        <v>6275</v>
      </c>
    </row>
    <row r="361" spans="1:5" ht="15">
      <c r="A361" s="393">
        <v>1414</v>
      </c>
      <c r="B361" s="394" t="s">
        <v>383</v>
      </c>
      <c r="C361" s="395" t="s">
        <v>6274</v>
      </c>
      <c r="D361" s="396">
        <v>79668564</v>
      </c>
      <c r="E361" s="397" t="s">
        <v>6275</v>
      </c>
    </row>
    <row r="362" spans="1:5" ht="15">
      <c r="A362" s="393">
        <v>1415</v>
      </c>
      <c r="B362" s="394" t="s">
        <v>384</v>
      </c>
      <c r="C362" s="395" t="s">
        <v>6274</v>
      </c>
      <c r="D362" s="396">
        <v>79668564</v>
      </c>
      <c r="E362" s="397" t="s">
        <v>6275</v>
      </c>
    </row>
    <row r="363" spans="1:5" ht="15">
      <c r="A363" s="393">
        <v>1416</v>
      </c>
      <c r="B363" s="394" t="s">
        <v>385</v>
      </c>
      <c r="C363" s="395" t="s">
        <v>6274</v>
      </c>
      <c r="D363" s="396">
        <v>79668564</v>
      </c>
      <c r="E363" s="397" t="s">
        <v>6275</v>
      </c>
    </row>
    <row r="364" spans="1:5" ht="15">
      <c r="A364" s="393">
        <v>1417</v>
      </c>
      <c r="B364" s="394" t="s">
        <v>386</v>
      </c>
      <c r="C364" s="395" t="s">
        <v>6274</v>
      </c>
      <c r="D364" s="396">
        <v>79668564</v>
      </c>
      <c r="E364" s="397" t="s">
        <v>6275</v>
      </c>
    </row>
    <row r="365" spans="1:5" ht="15">
      <c r="A365" s="393">
        <v>1418</v>
      </c>
      <c r="B365" s="394" t="s">
        <v>387</v>
      </c>
      <c r="C365" s="395" t="s">
        <v>6274</v>
      </c>
      <c r="D365" s="396">
        <v>79668564</v>
      </c>
      <c r="E365" s="397" t="s">
        <v>6275</v>
      </c>
    </row>
    <row r="366" spans="1:5" ht="15">
      <c r="A366" s="393">
        <v>1419</v>
      </c>
      <c r="B366" s="394" t="s">
        <v>388</v>
      </c>
      <c r="C366" s="395" t="s">
        <v>6274</v>
      </c>
      <c r="D366" s="396">
        <v>79668564</v>
      </c>
      <c r="E366" s="397" t="s">
        <v>6275</v>
      </c>
    </row>
    <row r="367" spans="1:5" ht="15">
      <c r="A367" s="393">
        <v>1420</v>
      </c>
      <c r="B367" s="394" t="s">
        <v>389</v>
      </c>
      <c r="C367" s="395" t="s">
        <v>6274</v>
      </c>
      <c r="D367" s="396">
        <v>79668564</v>
      </c>
      <c r="E367" s="397" t="s">
        <v>6275</v>
      </c>
    </row>
    <row r="368" spans="1:5" ht="15">
      <c r="A368" s="393">
        <v>1421</v>
      </c>
      <c r="B368" s="394" t="s">
        <v>390</v>
      </c>
      <c r="C368" s="395" t="s">
        <v>6274</v>
      </c>
      <c r="D368" s="396">
        <v>79668564</v>
      </c>
      <c r="E368" s="397" t="s">
        <v>6275</v>
      </c>
    </row>
    <row r="369" spans="1:5" ht="15">
      <c r="A369" s="393">
        <v>1422</v>
      </c>
      <c r="B369" s="394" t="s">
        <v>391</v>
      </c>
      <c r="C369" s="395" t="s">
        <v>6274</v>
      </c>
      <c r="D369" s="396">
        <v>79668564</v>
      </c>
      <c r="E369" s="397" t="s">
        <v>6275</v>
      </c>
    </row>
    <row r="370" spans="1:5" ht="15">
      <c r="A370" s="393">
        <v>1423</v>
      </c>
      <c r="B370" s="394" t="s">
        <v>392</v>
      </c>
      <c r="C370" s="395" t="s">
        <v>6274</v>
      </c>
      <c r="D370" s="396">
        <v>79668564</v>
      </c>
      <c r="E370" s="397" t="s">
        <v>6275</v>
      </c>
    </row>
    <row r="371" spans="1:5" ht="15">
      <c r="A371" s="393">
        <v>1424</v>
      </c>
      <c r="B371" s="394" t="s">
        <v>393</v>
      </c>
      <c r="C371" s="395" t="s">
        <v>6274</v>
      </c>
      <c r="D371" s="396">
        <v>79668564</v>
      </c>
      <c r="E371" s="397" t="s">
        <v>6275</v>
      </c>
    </row>
    <row r="372" spans="1:5" ht="15">
      <c r="A372" s="393">
        <v>1425</v>
      </c>
      <c r="B372" s="394" t="s">
        <v>394</v>
      </c>
      <c r="C372" s="395" t="s">
        <v>6274</v>
      </c>
      <c r="D372" s="396">
        <v>79668564</v>
      </c>
      <c r="E372" s="397" t="s">
        <v>6275</v>
      </c>
    </row>
    <row r="373" spans="1:5" ht="15">
      <c r="A373" s="393">
        <v>1426</v>
      </c>
      <c r="B373" s="394" t="s">
        <v>395</v>
      </c>
      <c r="C373" s="395" t="s">
        <v>6274</v>
      </c>
      <c r="D373" s="396">
        <v>79668564</v>
      </c>
      <c r="E373" s="397" t="s">
        <v>6275</v>
      </c>
    </row>
    <row r="374" spans="1:5" ht="15">
      <c r="A374" s="393">
        <v>1427</v>
      </c>
      <c r="B374" s="394" t="s">
        <v>396</v>
      </c>
      <c r="C374" s="395" t="s">
        <v>6274</v>
      </c>
      <c r="D374" s="396">
        <v>79668564</v>
      </c>
      <c r="E374" s="397" t="s">
        <v>6275</v>
      </c>
    </row>
    <row r="375" spans="1:5" ht="15">
      <c r="A375" s="393">
        <v>1428</v>
      </c>
      <c r="B375" s="394" t="s">
        <v>1302</v>
      </c>
      <c r="C375" s="395" t="s">
        <v>6274</v>
      </c>
      <c r="D375" s="396">
        <v>79668564</v>
      </c>
      <c r="E375" s="397" t="s">
        <v>6275</v>
      </c>
    </row>
    <row r="376" spans="1:5" ht="15">
      <c r="A376" s="393">
        <v>1429</v>
      </c>
      <c r="B376" s="394" t="s">
        <v>397</v>
      </c>
      <c r="C376" s="395" t="s">
        <v>6274</v>
      </c>
      <c r="D376" s="396">
        <v>79668564</v>
      </c>
      <c r="E376" s="397" t="s">
        <v>6275</v>
      </c>
    </row>
    <row r="377" spans="1:5" ht="15">
      <c r="A377" s="393">
        <v>1430</v>
      </c>
      <c r="B377" s="394" t="s">
        <v>398</v>
      </c>
      <c r="C377" s="395" t="s">
        <v>6274</v>
      </c>
      <c r="D377" s="396">
        <v>79668564</v>
      </c>
      <c r="E377" s="397" t="s">
        <v>6275</v>
      </c>
    </row>
    <row r="378" spans="1:5" ht="15">
      <c r="A378" s="393">
        <v>1431</v>
      </c>
      <c r="B378" s="394" t="s">
        <v>399</v>
      </c>
      <c r="C378" s="395" t="s">
        <v>6274</v>
      </c>
      <c r="D378" s="396">
        <v>79668564</v>
      </c>
      <c r="E378" s="397" t="s">
        <v>6275</v>
      </c>
    </row>
    <row r="379" spans="1:5" ht="15">
      <c r="A379" s="393">
        <v>1432</v>
      </c>
      <c r="B379" s="394" t="s">
        <v>400</v>
      </c>
      <c r="C379" s="395" t="s">
        <v>6274</v>
      </c>
      <c r="D379" s="396">
        <v>79668564</v>
      </c>
      <c r="E379" s="397" t="s">
        <v>6275</v>
      </c>
    </row>
    <row r="380" spans="1:5" ht="15">
      <c r="A380" s="393">
        <v>1433</v>
      </c>
      <c r="B380" s="394" t="s">
        <v>401</v>
      </c>
      <c r="C380" s="395" t="s">
        <v>6274</v>
      </c>
      <c r="D380" s="396">
        <v>79668564</v>
      </c>
      <c r="E380" s="397" t="s">
        <v>6275</v>
      </c>
    </row>
    <row r="381" spans="1:5" ht="15">
      <c r="A381" s="393">
        <v>1434</v>
      </c>
      <c r="B381" s="394" t="s">
        <v>402</v>
      </c>
      <c r="C381" s="395" t="s">
        <v>6274</v>
      </c>
      <c r="D381" s="396">
        <v>79668564</v>
      </c>
      <c r="E381" s="397" t="s">
        <v>6275</v>
      </c>
    </row>
    <row r="382" spans="1:5" ht="15">
      <c r="A382" s="393">
        <v>1435</v>
      </c>
      <c r="B382" s="394" t="s">
        <v>403</v>
      </c>
      <c r="C382" s="395" t="s">
        <v>6274</v>
      </c>
      <c r="D382" s="396">
        <v>79668564</v>
      </c>
      <c r="E382" s="397" t="s">
        <v>6275</v>
      </c>
    </row>
    <row r="383" spans="1:5" ht="15">
      <c r="A383" s="393">
        <v>1501</v>
      </c>
      <c r="B383" s="394" t="s">
        <v>404</v>
      </c>
      <c r="C383" s="395" t="s">
        <v>6274</v>
      </c>
      <c r="D383" s="396">
        <v>79668564</v>
      </c>
      <c r="E383" s="397" t="s">
        <v>6275</v>
      </c>
    </row>
    <row r="384" spans="1:5" ht="15">
      <c r="A384" s="393">
        <v>1502</v>
      </c>
      <c r="B384" s="394" t="s">
        <v>405</v>
      </c>
      <c r="C384" s="395" t="s">
        <v>6274</v>
      </c>
      <c r="D384" s="396">
        <v>79668564</v>
      </c>
      <c r="E384" s="397" t="s">
        <v>6275</v>
      </c>
    </row>
    <row r="385" spans="1:5" ht="15">
      <c r="A385" s="393">
        <v>1503</v>
      </c>
      <c r="B385" s="394" t="s">
        <v>406</v>
      </c>
      <c r="C385" s="395" t="s">
        <v>6274</v>
      </c>
      <c r="D385" s="396">
        <v>79668564</v>
      </c>
      <c r="E385" s="397" t="s">
        <v>6275</v>
      </c>
    </row>
    <row r="386" spans="1:5" ht="15">
      <c r="A386" s="393">
        <v>1504</v>
      </c>
      <c r="B386" s="394" t="s">
        <v>407</v>
      </c>
      <c r="C386" s="395" t="s">
        <v>6274</v>
      </c>
      <c r="D386" s="396">
        <v>79668564</v>
      </c>
      <c r="E386" s="397" t="s">
        <v>6275</v>
      </c>
    </row>
    <row r="387" spans="1:5" ht="15">
      <c r="A387" s="393">
        <v>1505</v>
      </c>
      <c r="B387" s="394" t="s">
        <v>408</v>
      </c>
      <c r="C387" s="395" t="s">
        <v>6274</v>
      </c>
      <c r="D387" s="396">
        <v>79668564</v>
      </c>
      <c r="E387" s="397" t="s">
        <v>6275</v>
      </c>
    </row>
    <row r="388" spans="1:5" ht="15">
      <c r="A388" s="393">
        <v>1506</v>
      </c>
      <c r="B388" s="394" t="s">
        <v>409</v>
      </c>
      <c r="C388" s="395" t="s">
        <v>6274</v>
      </c>
      <c r="D388" s="396">
        <v>79668564</v>
      </c>
      <c r="E388" s="397" t="s">
        <v>6275</v>
      </c>
    </row>
    <row r="389" spans="1:5" ht="15">
      <c r="A389" s="393">
        <v>1507</v>
      </c>
      <c r="B389" s="394" t="s">
        <v>410</v>
      </c>
      <c r="C389" s="395" t="s">
        <v>6274</v>
      </c>
      <c r="D389" s="396">
        <v>79668564</v>
      </c>
      <c r="E389" s="397" t="s">
        <v>6275</v>
      </c>
    </row>
    <row r="390" spans="1:5" ht="15">
      <c r="A390" s="393">
        <v>1508</v>
      </c>
      <c r="B390" s="394" t="s">
        <v>411</v>
      </c>
      <c r="C390" s="395" t="s">
        <v>6274</v>
      </c>
      <c r="D390" s="396">
        <v>79668564</v>
      </c>
      <c r="E390" s="397" t="s">
        <v>6275</v>
      </c>
    </row>
    <row r="391" spans="1:5" ht="15">
      <c r="A391" s="393">
        <v>1509</v>
      </c>
      <c r="B391" s="394" t="s">
        <v>412</v>
      </c>
      <c r="C391" s="395" t="s">
        <v>6274</v>
      </c>
      <c r="D391" s="396">
        <v>79668564</v>
      </c>
      <c r="E391" s="397" t="s">
        <v>6275</v>
      </c>
    </row>
    <row r="392" spans="1:5" ht="15">
      <c r="A392" s="393">
        <v>1510</v>
      </c>
      <c r="B392" s="394" t="s">
        <v>413</v>
      </c>
      <c r="C392" s="395" t="s">
        <v>6274</v>
      </c>
      <c r="D392" s="396">
        <v>79668564</v>
      </c>
      <c r="E392" s="397" t="s">
        <v>6275</v>
      </c>
    </row>
    <row r="393" spans="1:5" ht="15">
      <c r="A393" s="393">
        <v>1511</v>
      </c>
      <c r="B393" s="394" t="s">
        <v>414</v>
      </c>
      <c r="C393" s="395" t="s">
        <v>6274</v>
      </c>
      <c r="D393" s="396">
        <v>79668564</v>
      </c>
      <c r="E393" s="397" t="s">
        <v>6275</v>
      </c>
    </row>
    <row r="394" spans="1:5" ht="15">
      <c r="A394" s="393">
        <v>1512</v>
      </c>
      <c r="B394" s="394" t="s">
        <v>415</v>
      </c>
      <c r="C394" s="395" t="s">
        <v>6274</v>
      </c>
      <c r="D394" s="396">
        <v>79668564</v>
      </c>
      <c r="E394" s="397" t="s">
        <v>6275</v>
      </c>
    </row>
    <row r="395" spans="1:5" ht="15">
      <c r="A395" s="393">
        <v>1513</v>
      </c>
      <c r="B395" s="394" t="s">
        <v>416</v>
      </c>
      <c r="C395" s="395" t="s">
        <v>6274</v>
      </c>
      <c r="D395" s="396">
        <v>79668564</v>
      </c>
      <c r="E395" s="397" t="s">
        <v>6275</v>
      </c>
    </row>
    <row r="396" spans="1:5" ht="15">
      <c r="A396" s="393">
        <v>1514</v>
      </c>
      <c r="B396" s="394" t="s">
        <v>417</v>
      </c>
      <c r="C396" s="395" t="s">
        <v>6274</v>
      </c>
      <c r="D396" s="396">
        <v>79668564</v>
      </c>
      <c r="E396" s="397" t="s">
        <v>6275</v>
      </c>
    </row>
    <row r="397" spans="1:5" ht="15">
      <c r="A397" s="393">
        <v>1515</v>
      </c>
      <c r="B397" s="394" t="s">
        <v>418</v>
      </c>
      <c r="C397" s="395" t="s">
        <v>6274</v>
      </c>
      <c r="D397" s="396">
        <v>79668564</v>
      </c>
      <c r="E397" s="397" t="s">
        <v>6275</v>
      </c>
    </row>
    <row r="398" spans="1:5" ht="15">
      <c r="A398" s="393">
        <v>1516</v>
      </c>
      <c r="B398" s="394" t="s">
        <v>419</v>
      </c>
      <c r="C398" s="395" t="s">
        <v>6274</v>
      </c>
      <c r="D398" s="396">
        <v>79668564</v>
      </c>
      <c r="E398" s="397" t="s">
        <v>6275</v>
      </c>
    </row>
    <row r="399" spans="1:5" ht="15">
      <c r="A399" s="393">
        <v>1517</v>
      </c>
      <c r="B399" s="394" t="s">
        <v>420</v>
      </c>
      <c r="C399" s="395" t="s">
        <v>6274</v>
      </c>
      <c r="D399" s="396">
        <v>79668564</v>
      </c>
      <c r="E399" s="397" t="s">
        <v>6275</v>
      </c>
    </row>
    <row r="400" spans="1:5" ht="15">
      <c r="A400" s="393">
        <v>1518</v>
      </c>
      <c r="B400" s="394" t="s">
        <v>421</v>
      </c>
      <c r="C400" s="395" t="s">
        <v>6274</v>
      </c>
      <c r="D400" s="396">
        <v>79668564</v>
      </c>
      <c r="E400" s="397" t="s">
        <v>6275</v>
      </c>
    </row>
    <row r="401" spans="1:5" ht="15">
      <c r="A401" s="393">
        <v>1519</v>
      </c>
      <c r="B401" s="394" t="s">
        <v>422</v>
      </c>
      <c r="C401" s="395" t="s">
        <v>6274</v>
      </c>
      <c r="D401" s="396">
        <v>79668564</v>
      </c>
      <c r="E401" s="397" t="s">
        <v>6275</v>
      </c>
    </row>
    <row r="402" spans="1:5" ht="15">
      <c r="A402" s="393">
        <v>1520</v>
      </c>
      <c r="B402" s="394" t="s">
        <v>423</v>
      </c>
      <c r="C402" s="395" t="s">
        <v>6274</v>
      </c>
      <c r="D402" s="396">
        <v>79668564</v>
      </c>
      <c r="E402" s="397" t="s">
        <v>6275</v>
      </c>
    </row>
    <row r="403" spans="1:5" ht="15">
      <c r="A403" s="393">
        <v>1521</v>
      </c>
      <c r="B403" s="394" t="s">
        <v>424</v>
      </c>
      <c r="C403" s="395" t="s">
        <v>6274</v>
      </c>
      <c r="D403" s="396">
        <v>79668564</v>
      </c>
      <c r="E403" s="397" t="s">
        <v>6275</v>
      </c>
    </row>
    <row r="404" spans="1:5" ht="15">
      <c r="A404" s="393">
        <v>1522</v>
      </c>
      <c r="B404" s="394" t="s">
        <v>425</v>
      </c>
      <c r="C404" s="395" t="s">
        <v>6274</v>
      </c>
      <c r="D404" s="396">
        <v>79668564</v>
      </c>
      <c r="E404" s="397" t="s">
        <v>6275</v>
      </c>
    </row>
    <row r="405" spans="1:5" ht="15">
      <c r="A405" s="393">
        <v>1523</v>
      </c>
      <c r="B405" s="394" t="s">
        <v>426</v>
      </c>
      <c r="C405" s="395" t="s">
        <v>6274</v>
      </c>
      <c r="D405" s="396">
        <v>79668564</v>
      </c>
      <c r="E405" s="397" t="s">
        <v>6275</v>
      </c>
    </row>
    <row r="406" spans="1:5" ht="15">
      <c r="A406" s="393">
        <v>1524</v>
      </c>
      <c r="B406" s="394" t="s">
        <v>427</v>
      </c>
      <c r="C406" s="395" t="s">
        <v>6274</v>
      </c>
      <c r="D406" s="396">
        <v>79668564</v>
      </c>
      <c r="E406" s="397" t="s">
        <v>6275</v>
      </c>
    </row>
    <row r="407" spans="1:5" ht="15">
      <c r="A407" s="393">
        <v>1525</v>
      </c>
      <c r="B407" s="394" t="s">
        <v>428</v>
      </c>
      <c r="C407" s="395" t="s">
        <v>6274</v>
      </c>
      <c r="D407" s="396">
        <v>79668564</v>
      </c>
      <c r="E407" s="397" t="s">
        <v>6275</v>
      </c>
    </row>
    <row r="408" spans="1:5" ht="15">
      <c r="A408" s="393">
        <v>1526</v>
      </c>
      <c r="B408" s="394" t="s">
        <v>429</v>
      </c>
      <c r="C408" s="395" t="s">
        <v>6274</v>
      </c>
      <c r="D408" s="396">
        <v>79668564</v>
      </c>
      <c r="E408" s="397" t="s">
        <v>6275</v>
      </c>
    </row>
    <row r="409" spans="1:5" ht="15">
      <c r="A409" s="393">
        <v>1527</v>
      </c>
      <c r="B409" s="394" t="s">
        <v>430</v>
      </c>
      <c r="C409" s="395" t="s">
        <v>6274</v>
      </c>
      <c r="D409" s="396">
        <v>79668564</v>
      </c>
      <c r="E409" s="397" t="s">
        <v>6275</v>
      </c>
    </row>
    <row r="410" spans="1:5" ht="15">
      <c r="A410" s="393">
        <v>1528</v>
      </c>
      <c r="B410" s="394" t="s">
        <v>431</v>
      </c>
      <c r="C410" s="395" t="s">
        <v>6274</v>
      </c>
      <c r="D410" s="396">
        <v>79668564</v>
      </c>
      <c r="E410" s="397" t="s">
        <v>6275</v>
      </c>
    </row>
    <row r="411" spans="1:5" ht="15">
      <c r="A411" s="393">
        <v>1529</v>
      </c>
      <c r="B411" s="394" t="s">
        <v>432</v>
      </c>
      <c r="C411" s="395" t="s">
        <v>6274</v>
      </c>
      <c r="D411" s="396">
        <v>79668564</v>
      </c>
      <c r="E411" s="397" t="s">
        <v>6275</v>
      </c>
    </row>
    <row r="412" spans="1:5" ht="15">
      <c r="A412" s="393">
        <v>1530</v>
      </c>
      <c r="B412" s="394" t="s">
        <v>433</v>
      </c>
      <c r="C412" s="395" t="s">
        <v>6274</v>
      </c>
      <c r="D412" s="396">
        <v>79668564</v>
      </c>
      <c r="E412" s="397" t="s">
        <v>6275</v>
      </c>
    </row>
    <row r="413" spans="1:5" ht="15">
      <c r="A413" s="393">
        <v>1531</v>
      </c>
      <c r="B413" s="394" t="s">
        <v>434</v>
      </c>
      <c r="C413" s="395" t="s">
        <v>6274</v>
      </c>
      <c r="D413" s="396">
        <v>79668564</v>
      </c>
      <c r="E413" s="397" t="s">
        <v>6275</v>
      </c>
    </row>
    <row r="414" spans="1:5" ht="15">
      <c r="A414" s="393">
        <v>1532</v>
      </c>
      <c r="B414" s="394" t="s">
        <v>435</v>
      </c>
      <c r="C414" s="395" t="s">
        <v>6274</v>
      </c>
      <c r="D414" s="396">
        <v>79668564</v>
      </c>
      <c r="E414" s="397" t="s">
        <v>6275</v>
      </c>
    </row>
    <row r="415" spans="1:5" ht="15">
      <c r="A415" s="393">
        <v>1533</v>
      </c>
      <c r="B415" s="394" t="s">
        <v>436</v>
      </c>
      <c r="C415" s="395" t="s">
        <v>6274</v>
      </c>
      <c r="D415" s="396">
        <v>79668564</v>
      </c>
      <c r="E415" s="397" t="s">
        <v>6275</v>
      </c>
    </row>
    <row r="416" spans="1:5" ht="15">
      <c r="A416" s="393">
        <v>1534</v>
      </c>
      <c r="B416" s="394" t="s">
        <v>437</v>
      </c>
      <c r="C416" s="395" t="s">
        <v>6274</v>
      </c>
      <c r="D416" s="396">
        <v>79668564</v>
      </c>
      <c r="E416" s="397" t="s">
        <v>6275</v>
      </c>
    </row>
    <row r="417" spans="1:5" ht="15">
      <c r="A417" s="393">
        <v>1535</v>
      </c>
      <c r="B417" s="394" t="s">
        <v>438</v>
      </c>
      <c r="C417" s="395" t="s">
        <v>6274</v>
      </c>
      <c r="D417" s="396">
        <v>79668564</v>
      </c>
      <c r="E417" s="397" t="s">
        <v>6275</v>
      </c>
    </row>
    <row r="418" spans="1:5" ht="15">
      <c r="A418" s="393">
        <v>1536</v>
      </c>
      <c r="B418" s="394" t="s">
        <v>439</v>
      </c>
      <c r="C418" s="395" t="s">
        <v>6274</v>
      </c>
      <c r="D418" s="396">
        <v>79668564</v>
      </c>
      <c r="E418" s="397" t="s">
        <v>6275</v>
      </c>
    </row>
    <row r="419" spans="1:5" ht="15">
      <c r="A419" s="393">
        <v>1537</v>
      </c>
      <c r="B419" s="394" t="s">
        <v>440</v>
      </c>
      <c r="C419" s="395" t="s">
        <v>6274</v>
      </c>
      <c r="D419" s="396">
        <v>79668564</v>
      </c>
      <c r="E419" s="397" t="s">
        <v>6275</v>
      </c>
    </row>
    <row r="420" spans="1:5" ht="15">
      <c r="A420" s="393">
        <v>1538</v>
      </c>
      <c r="B420" s="394" t="s">
        <v>441</v>
      </c>
      <c r="C420" s="395" t="s">
        <v>6274</v>
      </c>
      <c r="D420" s="396">
        <v>79668564</v>
      </c>
      <c r="E420" s="397" t="s">
        <v>6275</v>
      </c>
    </row>
    <row r="421" spans="1:5" ht="15">
      <c r="A421" s="393">
        <v>1539</v>
      </c>
      <c r="B421" s="394" t="s">
        <v>442</v>
      </c>
      <c r="C421" s="395" t="s">
        <v>6274</v>
      </c>
      <c r="D421" s="396">
        <v>79668564</v>
      </c>
      <c r="E421" s="397" t="s">
        <v>6275</v>
      </c>
    </row>
    <row r="422" spans="1:5" ht="15">
      <c r="A422" s="393">
        <v>1540</v>
      </c>
      <c r="B422" s="394" t="s">
        <v>1303</v>
      </c>
      <c r="C422" s="395" t="s">
        <v>6274</v>
      </c>
      <c r="D422" s="396">
        <v>79668564</v>
      </c>
      <c r="E422" s="397" t="s">
        <v>6275</v>
      </c>
    </row>
    <row r="423" spans="1:5" ht="15">
      <c r="A423" s="393">
        <v>1601</v>
      </c>
      <c r="B423" s="394" t="s">
        <v>443</v>
      </c>
      <c r="C423" s="395" t="s">
        <v>6274</v>
      </c>
      <c r="D423" s="396">
        <v>79668564</v>
      </c>
      <c r="E423" s="397" t="s">
        <v>6275</v>
      </c>
    </row>
    <row r="424" spans="1:5" ht="15">
      <c r="A424" s="393">
        <v>1602</v>
      </c>
      <c r="B424" s="394" t="s">
        <v>444</v>
      </c>
      <c r="C424" s="395" t="s">
        <v>6274</v>
      </c>
      <c r="D424" s="396">
        <v>79668564</v>
      </c>
      <c r="E424" s="397" t="s">
        <v>6275</v>
      </c>
    </row>
    <row r="425" spans="1:5" ht="15">
      <c r="A425" s="393">
        <v>1603</v>
      </c>
      <c r="B425" s="394" t="s">
        <v>445</v>
      </c>
      <c r="C425" s="395" t="s">
        <v>6274</v>
      </c>
      <c r="D425" s="396">
        <v>79668564</v>
      </c>
      <c r="E425" s="397" t="s">
        <v>6275</v>
      </c>
    </row>
    <row r="426" spans="1:5" ht="15">
      <c r="A426" s="393">
        <v>1604</v>
      </c>
      <c r="B426" s="394" t="s">
        <v>446</v>
      </c>
      <c r="C426" s="395" t="s">
        <v>6274</v>
      </c>
      <c r="D426" s="396">
        <v>79668564</v>
      </c>
      <c r="E426" s="397" t="s">
        <v>6275</v>
      </c>
    </row>
    <row r="427" spans="1:5" ht="15">
      <c r="A427" s="393">
        <v>1605</v>
      </c>
      <c r="B427" s="394" t="s">
        <v>447</v>
      </c>
      <c r="C427" s="395" t="s">
        <v>6274</v>
      </c>
      <c r="D427" s="396">
        <v>79668564</v>
      </c>
      <c r="E427" s="397" t="s">
        <v>6275</v>
      </c>
    </row>
    <row r="428" spans="1:5" ht="15">
      <c r="A428" s="393">
        <v>1606</v>
      </c>
      <c r="B428" s="394" t="s">
        <v>448</v>
      </c>
      <c r="C428" s="395" t="s">
        <v>6274</v>
      </c>
      <c r="D428" s="396">
        <v>79668564</v>
      </c>
      <c r="E428" s="397" t="s">
        <v>6275</v>
      </c>
    </row>
    <row r="429" spans="1:5" ht="15">
      <c r="A429" s="393">
        <v>1607</v>
      </c>
      <c r="B429" s="394" t="s">
        <v>449</v>
      </c>
      <c r="C429" s="395" t="s">
        <v>6274</v>
      </c>
      <c r="D429" s="396">
        <v>79668564</v>
      </c>
      <c r="E429" s="397" t="s">
        <v>6275</v>
      </c>
    </row>
    <row r="430" spans="1:5" ht="15">
      <c r="A430" s="393">
        <v>1608</v>
      </c>
      <c r="B430" s="394" t="s">
        <v>450</v>
      </c>
      <c r="C430" s="395" t="s">
        <v>6274</v>
      </c>
      <c r="D430" s="396">
        <v>79668564</v>
      </c>
      <c r="E430" s="397" t="s">
        <v>6275</v>
      </c>
    </row>
    <row r="431" spans="1:5" ht="15">
      <c r="A431" s="393">
        <v>1609</v>
      </c>
      <c r="B431" s="394" t="s">
        <v>451</v>
      </c>
      <c r="C431" s="395" t="s">
        <v>6274</v>
      </c>
      <c r="D431" s="396">
        <v>79668564</v>
      </c>
      <c r="E431" s="397" t="s">
        <v>6275</v>
      </c>
    </row>
    <row r="432" spans="1:5" ht="15">
      <c r="A432" s="393">
        <v>1610</v>
      </c>
      <c r="B432" s="394" t="s">
        <v>1304</v>
      </c>
      <c r="C432" s="395" t="s">
        <v>6274</v>
      </c>
      <c r="D432" s="396">
        <v>79668564</v>
      </c>
      <c r="E432" s="397" t="s">
        <v>6275</v>
      </c>
    </row>
    <row r="433" spans="1:5" ht="15">
      <c r="A433" s="393">
        <v>1611</v>
      </c>
      <c r="B433" s="394" t="s">
        <v>452</v>
      </c>
      <c r="C433" s="395" t="s">
        <v>6274</v>
      </c>
      <c r="D433" s="396">
        <v>79668564</v>
      </c>
      <c r="E433" s="397" t="s">
        <v>6275</v>
      </c>
    </row>
    <row r="434" spans="1:5" ht="15">
      <c r="A434" s="393">
        <v>1701</v>
      </c>
      <c r="B434" s="394" t="s">
        <v>1305</v>
      </c>
      <c r="C434" s="395" t="s">
        <v>6274</v>
      </c>
      <c r="D434" s="396">
        <v>79668564</v>
      </c>
      <c r="E434" s="397" t="s">
        <v>6275</v>
      </c>
    </row>
    <row r="435" spans="1:5" ht="15">
      <c r="A435" s="393">
        <v>1702</v>
      </c>
      <c r="B435" s="394" t="s">
        <v>453</v>
      </c>
      <c r="C435" s="395" t="s">
        <v>6274</v>
      </c>
      <c r="D435" s="396">
        <v>79668564</v>
      </c>
      <c r="E435" s="397" t="s">
        <v>6275</v>
      </c>
    </row>
    <row r="436" spans="1:5" ht="15">
      <c r="A436" s="393">
        <v>1703</v>
      </c>
      <c r="B436" s="394" t="s">
        <v>454</v>
      </c>
      <c r="C436" s="395" t="s">
        <v>6274</v>
      </c>
      <c r="D436" s="396">
        <v>79668564</v>
      </c>
      <c r="E436" s="397" t="s">
        <v>6275</v>
      </c>
    </row>
    <row r="437" spans="1:5" ht="15">
      <c r="A437" s="393">
        <v>1704</v>
      </c>
      <c r="B437" s="394" t="s">
        <v>1306</v>
      </c>
      <c r="C437" s="395" t="s">
        <v>6274</v>
      </c>
      <c r="D437" s="396">
        <v>79668564</v>
      </c>
      <c r="E437" s="397" t="s">
        <v>6275</v>
      </c>
    </row>
    <row r="438" spans="1:5" ht="15">
      <c r="A438" s="393">
        <v>1705</v>
      </c>
      <c r="B438" s="394" t="s">
        <v>1307</v>
      </c>
      <c r="C438" s="395" t="s">
        <v>6274</v>
      </c>
      <c r="D438" s="396">
        <v>79668564</v>
      </c>
      <c r="E438" s="397" t="s">
        <v>6275</v>
      </c>
    </row>
    <row r="439" spans="1:5" ht="15">
      <c r="A439" s="393">
        <v>1706</v>
      </c>
      <c r="B439" s="394" t="s">
        <v>455</v>
      </c>
      <c r="C439" s="395" t="s">
        <v>6274</v>
      </c>
      <c r="D439" s="396">
        <v>79668564</v>
      </c>
      <c r="E439" s="397" t="s">
        <v>6275</v>
      </c>
    </row>
    <row r="440" spans="1:5" ht="15">
      <c r="A440" s="393">
        <v>1707</v>
      </c>
      <c r="B440" s="394" t="s">
        <v>456</v>
      </c>
      <c r="C440" s="395" t="s">
        <v>6274</v>
      </c>
      <c r="D440" s="396">
        <v>79668564</v>
      </c>
      <c r="E440" s="397" t="s">
        <v>6275</v>
      </c>
    </row>
    <row r="441" spans="1:5" ht="15">
      <c r="A441" s="393">
        <v>1708</v>
      </c>
      <c r="B441" s="394" t="s">
        <v>457</v>
      </c>
      <c r="C441" s="395" t="s">
        <v>6274</v>
      </c>
      <c r="D441" s="396">
        <v>79668564</v>
      </c>
      <c r="E441" s="397" t="s">
        <v>6275</v>
      </c>
    </row>
    <row r="442" spans="1:5" ht="15">
      <c r="A442" s="393">
        <v>1709</v>
      </c>
      <c r="B442" s="394" t="s">
        <v>458</v>
      </c>
      <c r="C442" s="395" t="s">
        <v>6274</v>
      </c>
      <c r="D442" s="396">
        <v>79668564</v>
      </c>
      <c r="E442" s="397" t="s">
        <v>6275</v>
      </c>
    </row>
    <row r="443" spans="1:5" ht="15">
      <c r="A443" s="393">
        <v>1710</v>
      </c>
      <c r="B443" s="394" t="s">
        <v>459</v>
      </c>
      <c r="C443" s="395" t="s">
        <v>6274</v>
      </c>
      <c r="D443" s="396">
        <v>79668564</v>
      </c>
      <c r="E443" s="397" t="s">
        <v>6275</v>
      </c>
    </row>
    <row r="444" spans="1:5" ht="15">
      <c r="A444" s="393">
        <v>1711</v>
      </c>
      <c r="B444" s="394" t="s">
        <v>460</v>
      </c>
      <c r="C444" s="395" t="s">
        <v>6274</v>
      </c>
      <c r="D444" s="396">
        <v>79668564</v>
      </c>
      <c r="E444" s="397" t="s">
        <v>6275</v>
      </c>
    </row>
    <row r="445" spans="1:5" ht="15">
      <c r="A445" s="393">
        <v>1712</v>
      </c>
      <c r="B445" s="394" t="s">
        <v>461</v>
      </c>
      <c r="C445" s="395" t="s">
        <v>6274</v>
      </c>
      <c r="D445" s="396">
        <v>79668564</v>
      </c>
      <c r="E445" s="397" t="s">
        <v>6275</v>
      </c>
    </row>
    <row r="446" spans="1:5" ht="15">
      <c r="A446" s="393">
        <v>1713</v>
      </c>
      <c r="B446" s="394" t="s">
        <v>462</v>
      </c>
      <c r="C446" s="395" t="s">
        <v>6274</v>
      </c>
      <c r="D446" s="396">
        <v>79668564</v>
      </c>
      <c r="E446" s="397" t="s">
        <v>6275</v>
      </c>
    </row>
    <row r="447" spans="1:5" ht="15">
      <c r="A447" s="393">
        <v>1714</v>
      </c>
      <c r="B447" s="394" t="s">
        <v>463</v>
      </c>
      <c r="C447" s="395" t="s">
        <v>6274</v>
      </c>
      <c r="D447" s="396">
        <v>79668564</v>
      </c>
      <c r="E447" s="397" t="s">
        <v>6275</v>
      </c>
    </row>
    <row r="448" spans="1:5" ht="15">
      <c r="A448" s="393">
        <v>1715</v>
      </c>
      <c r="B448" s="394" t="s">
        <v>464</v>
      </c>
      <c r="C448" s="395" t="s">
        <v>6274</v>
      </c>
      <c r="D448" s="396">
        <v>79668564</v>
      </c>
      <c r="E448" s="397" t="s">
        <v>6275</v>
      </c>
    </row>
    <row r="449" spans="1:5" ht="15">
      <c r="A449" s="393">
        <v>1716</v>
      </c>
      <c r="B449" s="394" t="s">
        <v>465</v>
      </c>
      <c r="C449" s="395" t="s">
        <v>6274</v>
      </c>
      <c r="D449" s="396">
        <v>79668564</v>
      </c>
      <c r="E449" s="397" t="s">
        <v>6275</v>
      </c>
    </row>
    <row r="450" spans="1:5" ht="15">
      <c r="A450" s="393">
        <v>1717</v>
      </c>
      <c r="B450" s="394" t="s">
        <v>466</v>
      </c>
      <c r="C450" s="395" t="s">
        <v>6274</v>
      </c>
      <c r="D450" s="396">
        <v>79668564</v>
      </c>
      <c r="E450" s="397" t="s">
        <v>6275</v>
      </c>
    </row>
    <row r="451" spans="1:5" ht="15">
      <c r="A451" s="393">
        <v>1718</v>
      </c>
      <c r="B451" s="394" t="s">
        <v>467</v>
      </c>
      <c r="C451" s="395" t="s">
        <v>6274</v>
      </c>
      <c r="D451" s="396">
        <v>79668564</v>
      </c>
      <c r="E451" s="397" t="s">
        <v>6275</v>
      </c>
    </row>
    <row r="452" spans="1:5" ht="15">
      <c r="A452" s="393">
        <v>1720</v>
      </c>
      <c r="B452" s="394" t="s">
        <v>468</v>
      </c>
      <c r="C452" s="395" t="s">
        <v>6274</v>
      </c>
      <c r="D452" s="396">
        <v>79668564</v>
      </c>
      <c r="E452" s="397" t="s">
        <v>6275</v>
      </c>
    </row>
    <row r="453" spans="1:5" ht="15">
      <c r="A453" s="393">
        <v>1721</v>
      </c>
      <c r="B453" s="394" t="s">
        <v>469</v>
      </c>
      <c r="C453" s="395" t="s">
        <v>6274</v>
      </c>
      <c r="D453" s="396">
        <v>79668564</v>
      </c>
      <c r="E453" s="397" t="s">
        <v>6275</v>
      </c>
    </row>
    <row r="454" spans="1:5" ht="15">
      <c r="A454" s="393">
        <v>1722</v>
      </c>
      <c r="B454" s="394" t="s">
        <v>470</v>
      </c>
      <c r="C454" s="395" t="s">
        <v>6274</v>
      </c>
      <c r="D454" s="396">
        <v>79668564</v>
      </c>
      <c r="E454" s="397" t="s">
        <v>6275</v>
      </c>
    </row>
    <row r="455" spans="1:5" ht="15">
      <c r="A455" s="393">
        <v>1723</v>
      </c>
      <c r="B455" s="394" t="s">
        <v>471</v>
      </c>
      <c r="C455" s="395" t="s">
        <v>6274</v>
      </c>
      <c r="D455" s="396">
        <v>79668564</v>
      </c>
      <c r="E455" s="397" t="s">
        <v>6275</v>
      </c>
    </row>
    <row r="456" spans="1:5" ht="15">
      <c r="A456" s="393">
        <v>1724</v>
      </c>
      <c r="B456" s="394" t="s">
        <v>472</v>
      </c>
      <c r="C456" s="395" t="s">
        <v>6274</v>
      </c>
      <c r="D456" s="396">
        <v>79668564</v>
      </c>
      <c r="E456" s="397" t="s">
        <v>6275</v>
      </c>
    </row>
    <row r="457" spans="1:5" ht="15">
      <c r="A457" s="393">
        <v>1725</v>
      </c>
      <c r="B457" s="394" t="s">
        <v>473</v>
      </c>
      <c r="C457" s="395" t="s">
        <v>6274</v>
      </c>
      <c r="D457" s="396">
        <v>79668564</v>
      </c>
      <c r="E457" s="397" t="s">
        <v>6275</v>
      </c>
    </row>
    <row r="458" spans="1:5" ht="15">
      <c r="A458" s="393">
        <v>1726</v>
      </c>
      <c r="B458" s="394" t="s">
        <v>474</v>
      </c>
      <c r="C458" s="395" t="s">
        <v>6274</v>
      </c>
      <c r="D458" s="396">
        <v>79668564</v>
      </c>
      <c r="E458" s="397" t="s">
        <v>6275</v>
      </c>
    </row>
    <row r="459" spans="1:5" ht="15">
      <c r="A459" s="393">
        <v>1727</v>
      </c>
      <c r="B459" s="394" t="s">
        <v>475</v>
      </c>
      <c r="C459" s="395" t="s">
        <v>6274</v>
      </c>
      <c r="D459" s="396">
        <v>79668564</v>
      </c>
      <c r="E459" s="397" t="s">
        <v>6275</v>
      </c>
    </row>
    <row r="460" spans="1:5" ht="15">
      <c r="A460" s="393">
        <v>1728</v>
      </c>
      <c r="B460" s="394" t="s">
        <v>476</v>
      </c>
      <c r="C460" s="395" t="s">
        <v>6274</v>
      </c>
      <c r="D460" s="396">
        <v>79668564</v>
      </c>
      <c r="E460" s="397" t="s">
        <v>6275</v>
      </c>
    </row>
    <row r="461" spans="1:5" ht="15">
      <c r="A461" s="393">
        <v>1729</v>
      </c>
      <c r="B461" s="394" t="s">
        <v>477</v>
      </c>
      <c r="C461" s="395" t="s">
        <v>6274</v>
      </c>
      <c r="D461" s="396">
        <v>79668564</v>
      </c>
      <c r="E461" s="397" t="s">
        <v>6275</v>
      </c>
    </row>
    <row r="462" spans="1:5" ht="15">
      <c r="A462" s="393">
        <v>1730</v>
      </c>
      <c r="B462" s="394" t="s">
        <v>478</v>
      </c>
      <c r="C462" s="395" t="s">
        <v>6274</v>
      </c>
      <c r="D462" s="396">
        <v>79668564</v>
      </c>
      <c r="E462" s="397" t="s">
        <v>6275</v>
      </c>
    </row>
    <row r="463" spans="1:5" ht="15">
      <c r="A463" s="393">
        <v>1731</v>
      </c>
      <c r="B463" s="394" t="s">
        <v>479</v>
      </c>
      <c r="C463" s="395" t="s">
        <v>6274</v>
      </c>
      <c r="D463" s="396">
        <v>79668564</v>
      </c>
      <c r="E463" s="397" t="s">
        <v>6275</v>
      </c>
    </row>
    <row r="464" spans="1:5" ht="15">
      <c r="A464" s="393">
        <v>1732</v>
      </c>
      <c r="B464" s="394" t="s">
        <v>480</v>
      </c>
      <c r="C464" s="395" t="s">
        <v>6274</v>
      </c>
      <c r="D464" s="396">
        <v>79668564</v>
      </c>
      <c r="E464" s="397" t="s">
        <v>6275</v>
      </c>
    </row>
    <row r="465" spans="1:5" ht="15">
      <c r="A465" s="393">
        <v>1733</v>
      </c>
      <c r="B465" s="394" t="s">
        <v>481</v>
      </c>
      <c r="C465" s="395" t="s">
        <v>6274</v>
      </c>
      <c r="D465" s="396">
        <v>79668564</v>
      </c>
      <c r="E465" s="397" t="s">
        <v>6275</v>
      </c>
    </row>
    <row r="466" spans="1:5" ht="15">
      <c r="A466" s="393">
        <v>1734</v>
      </c>
      <c r="B466" s="394" t="s">
        <v>482</v>
      </c>
      <c r="C466" s="395" t="s">
        <v>6274</v>
      </c>
      <c r="D466" s="396">
        <v>79668564</v>
      </c>
      <c r="E466" s="397" t="s">
        <v>6275</v>
      </c>
    </row>
    <row r="467" spans="1:5" ht="15">
      <c r="A467" s="393">
        <v>1735</v>
      </c>
      <c r="B467" s="394" t="s">
        <v>483</v>
      </c>
      <c r="C467" s="395" t="s">
        <v>6274</v>
      </c>
      <c r="D467" s="396">
        <v>79668564</v>
      </c>
      <c r="E467" s="397" t="s">
        <v>6275</v>
      </c>
    </row>
    <row r="468" spans="1:5" ht="15">
      <c r="A468" s="393">
        <v>1736</v>
      </c>
      <c r="B468" s="394" t="s">
        <v>484</v>
      </c>
      <c r="C468" s="395" t="s">
        <v>6274</v>
      </c>
      <c r="D468" s="396">
        <v>79668564</v>
      </c>
      <c r="E468" s="397" t="s">
        <v>6275</v>
      </c>
    </row>
    <row r="469" spans="1:5" ht="15">
      <c r="A469" s="393">
        <v>1737</v>
      </c>
      <c r="B469" s="394" t="s">
        <v>485</v>
      </c>
      <c r="C469" s="395" t="s">
        <v>6274</v>
      </c>
      <c r="D469" s="396">
        <v>79668564</v>
      </c>
      <c r="E469" s="397" t="s">
        <v>6275</v>
      </c>
    </row>
    <row r="470" spans="1:5" ht="15">
      <c r="A470" s="393">
        <v>1738</v>
      </c>
      <c r="B470" s="394" t="s">
        <v>486</v>
      </c>
      <c r="C470" s="395" t="s">
        <v>6274</v>
      </c>
      <c r="D470" s="396">
        <v>79668564</v>
      </c>
      <c r="E470" s="397" t="s">
        <v>6275</v>
      </c>
    </row>
    <row r="471" spans="1:5" ht="15">
      <c r="A471" s="393">
        <v>1739</v>
      </c>
      <c r="B471" s="394" t="s">
        <v>487</v>
      </c>
      <c r="C471" s="395" t="s">
        <v>6274</v>
      </c>
      <c r="D471" s="396">
        <v>79668564</v>
      </c>
      <c r="E471" s="397" t="s">
        <v>6275</v>
      </c>
    </row>
    <row r="472" spans="1:5" ht="15">
      <c r="A472" s="393">
        <v>1740</v>
      </c>
      <c r="B472" s="394" t="s">
        <v>488</v>
      </c>
      <c r="C472" s="395" t="s">
        <v>6274</v>
      </c>
      <c r="D472" s="396">
        <v>79668564</v>
      </c>
      <c r="E472" s="397" t="s">
        <v>6275</v>
      </c>
    </row>
    <row r="473" spans="1:5" ht="15">
      <c r="A473" s="393">
        <v>1741</v>
      </c>
      <c r="B473" s="394" t="s">
        <v>489</v>
      </c>
      <c r="C473" s="395" t="s">
        <v>6274</v>
      </c>
      <c r="D473" s="396">
        <v>79668564</v>
      </c>
      <c r="E473" s="397" t="s">
        <v>6275</v>
      </c>
    </row>
    <row r="474" spans="1:5" ht="15">
      <c r="A474" s="393">
        <v>1742</v>
      </c>
      <c r="B474" s="394" t="s">
        <v>490</v>
      </c>
      <c r="C474" s="395" t="s">
        <v>6274</v>
      </c>
      <c r="D474" s="396">
        <v>79668564</v>
      </c>
      <c r="E474" s="397" t="s">
        <v>6275</v>
      </c>
    </row>
    <row r="475" spans="1:5" ht="15">
      <c r="A475" s="393">
        <v>1743</v>
      </c>
      <c r="B475" s="394" t="s">
        <v>491</v>
      </c>
      <c r="C475" s="395" t="s">
        <v>6274</v>
      </c>
      <c r="D475" s="396">
        <v>79668564</v>
      </c>
      <c r="E475" s="397" t="s">
        <v>6275</v>
      </c>
    </row>
    <row r="476" spans="1:5" ht="15">
      <c r="A476" s="393">
        <v>1744</v>
      </c>
      <c r="B476" s="394" t="s">
        <v>492</v>
      </c>
      <c r="C476" s="395" t="s">
        <v>6274</v>
      </c>
      <c r="D476" s="396">
        <v>79668564</v>
      </c>
      <c r="E476" s="397" t="s">
        <v>6275</v>
      </c>
    </row>
    <row r="477" spans="1:5" ht="15">
      <c r="A477" s="393">
        <v>1745</v>
      </c>
      <c r="B477" s="394" t="s">
        <v>493</v>
      </c>
      <c r="C477" s="395" t="s">
        <v>6274</v>
      </c>
      <c r="D477" s="396">
        <v>79668564</v>
      </c>
      <c r="E477" s="397" t="s">
        <v>6275</v>
      </c>
    </row>
    <row r="478" spans="1:5" ht="15">
      <c r="A478" s="393">
        <v>1746</v>
      </c>
      <c r="B478" s="394" t="s">
        <v>494</v>
      </c>
      <c r="C478" s="395" t="s">
        <v>6274</v>
      </c>
      <c r="D478" s="396">
        <v>79668564</v>
      </c>
      <c r="E478" s="397" t="s">
        <v>6275</v>
      </c>
    </row>
    <row r="479" spans="1:5" ht="15">
      <c r="A479" s="393">
        <v>1747</v>
      </c>
      <c r="B479" s="394" t="s">
        <v>1304</v>
      </c>
      <c r="C479" s="395" t="s">
        <v>6274</v>
      </c>
      <c r="D479" s="396">
        <v>79668564</v>
      </c>
      <c r="E479" s="397" t="s">
        <v>6275</v>
      </c>
    </row>
    <row r="480" spans="1:5" ht="15">
      <c r="A480" s="393">
        <v>1748</v>
      </c>
      <c r="B480" s="394" t="s">
        <v>495</v>
      </c>
      <c r="C480" s="395" t="s">
        <v>6274</v>
      </c>
      <c r="D480" s="396">
        <v>79668564</v>
      </c>
      <c r="E480" s="397" t="s">
        <v>6275</v>
      </c>
    </row>
    <row r="481" spans="1:5" ht="15">
      <c r="A481" s="393">
        <v>1749</v>
      </c>
      <c r="B481" s="394" t="s">
        <v>496</v>
      </c>
      <c r="C481" s="395" t="s">
        <v>6274</v>
      </c>
      <c r="D481" s="396">
        <v>79668564</v>
      </c>
      <c r="E481" s="397" t="s">
        <v>6275</v>
      </c>
    </row>
    <row r="482" spans="1:5" ht="15">
      <c r="A482" s="393">
        <v>1750</v>
      </c>
      <c r="B482" s="394" t="s">
        <v>497</v>
      </c>
      <c r="C482" s="395" t="s">
        <v>6274</v>
      </c>
      <c r="D482" s="396">
        <v>79668564</v>
      </c>
      <c r="E482" s="397" t="s">
        <v>6275</v>
      </c>
    </row>
    <row r="483" spans="1:5" ht="15">
      <c r="A483" s="393">
        <v>1751</v>
      </c>
      <c r="B483" s="394" t="s">
        <v>498</v>
      </c>
      <c r="C483" s="395" t="s">
        <v>6274</v>
      </c>
      <c r="D483" s="396">
        <v>79668564</v>
      </c>
      <c r="E483" s="397" t="s">
        <v>6275</v>
      </c>
    </row>
    <row r="484" spans="1:5" ht="15">
      <c r="A484" s="393">
        <v>1752</v>
      </c>
      <c r="B484" s="394" t="s">
        <v>499</v>
      </c>
      <c r="C484" s="395" t="s">
        <v>6274</v>
      </c>
      <c r="D484" s="396">
        <v>79668564</v>
      </c>
      <c r="E484" s="397" t="s">
        <v>6275</v>
      </c>
    </row>
    <row r="485" spans="1:5" ht="15">
      <c r="A485" s="393">
        <v>1753</v>
      </c>
      <c r="B485" s="394" t="s">
        <v>500</v>
      </c>
      <c r="C485" s="395" t="s">
        <v>6274</v>
      </c>
      <c r="D485" s="396">
        <v>79668564</v>
      </c>
      <c r="E485" s="397" t="s">
        <v>6275</v>
      </c>
    </row>
    <row r="486" spans="1:5" ht="15">
      <c r="A486" s="393">
        <v>1754</v>
      </c>
      <c r="B486" s="394" t="s">
        <v>501</v>
      </c>
      <c r="C486" s="395" t="s">
        <v>6274</v>
      </c>
      <c r="D486" s="396">
        <v>79668564</v>
      </c>
      <c r="E486" s="397" t="s">
        <v>6275</v>
      </c>
    </row>
    <row r="487" spans="1:5" ht="15">
      <c r="A487" s="393">
        <v>1755</v>
      </c>
      <c r="B487" s="394" t="s">
        <v>502</v>
      </c>
      <c r="C487" s="395" t="s">
        <v>6274</v>
      </c>
      <c r="D487" s="396">
        <v>79668564</v>
      </c>
      <c r="E487" s="397" t="s">
        <v>6275</v>
      </c>
    </row>
    <row r="488" spans="1:5" ht="15">
      <c r="A488" s="393">
        <v>1756</v>
      </c>
      <c r="B488" s="394" t="s">
        <v>503</v>
      </c>
      <c r="C488" s="395" t="s">
        <v>6274</v>
      </c>
      <c r="D488" s="396">
        <v>79668564</v>
      </c>
      <c r="E488" s="397" t="s">
        <v>6275</v>
      </c>
    </row>
    <row r="489" spans="1:5" ht="15">
      <c r="A489" s="393">
        <v>1801</v>
      </c>
      <c r="B489" s="394" t="s">
        <v>504</v>
      </c>
      <c r="C489" s="395" t="s">
        <v>6274</v>
      </c>
      <c r="D489" s="396">
        <v>79668564</v>
      </c>
      <c r="E489" s="397" t="s">
        <v>6275</v>
      </c>
    </row>
    <row r="490" spans="1:5" ht="15">
      <c r="A490" s="393">
        <v>1802</v>
      </c>
      <c r="B490" s="394" t="s">
        <v>486</v>
      </c>
      <c r="C490" s="395" t="s">
        <v>6274</v>
      </c>
      <c r="D490" s="396">
        <v>79668564</v>
      </c>
      <c r="E490" s="397" t="s">
        <v>6275</v>
      </c>
    </row>
    <row r="491" spans="1:5" ht="15">
      <c r="A491" s="393">
        <v>1803</v>
      </c>
      <c r="B491" s="394" t="s">
        <v>505</v>
      </c>
      <c r="C491" s="395" t="s">
        <v>6274</v>
      </c>
      <c r="D491" s="396">
        <v>79668564</v>
      </c>
      <c r="E491" s="397" t="s">
        <v>6275</v>
      </c>
    </row>
    <row r="492" spans="1:5" ht="15">
      <c r="A492" s="393">
        <v>1805</v>
      </c>
      <c r="B492" s="394" t="s">
        <v>506</v>
      </c>
      <c r="C492" s="395" t="s">
        <v>6274</v>
      </c>
      <c r="D492" s="396">
        <v>79668564</v>
      </c>
      <c r="E492" s="397" t="s">
        <v>6275</v>
      </c>
    </row>
    <row r="493" spans="1:5" ht="15">
      <c r="A493" s="393">
        <v>1806</v>
      </c>
      <c r="B493" s="394" t="s">
        <v>507</v>
      </c>
      <c r="C493" s="395" t="s">
        <v>6274</v>
      </c>
      <c r="D493" s="396">
        <v>79668564</v>
      </c>
      <c r="E493" s="397" t="s">
        <v>6275</v>
      </c>
    </row>
    <row r="494" spans="1:5" ht="15">
      <c r="A494" s="393">
        <v>1807</v>
      </c>
      <c r="B494" s="394" t="s">
        <v>508</v>
      </c>
      <c r="C494" s="395" t="s">
        <v>6274</v>
      </c>
      <c r="D494" s="396">
        <v>79668564</v>
      </c>
      <c r="E494" s="397" t="s">
        <v>6275</v>
      </c>
    </row>
    <row r="495" spans="1:5" ht="15">
      <c r="A495" s="393">
        <v>1808</v>
      </c>
      <c r="B495" s="394" t="s">
        <v>509</v>
      </c>
      <c r="C495" s="395" t="s">
        <v>6274</v>
      </c>
      <c r="D495" s="396">
        <v>79668564</v>
      </c>
      <c r="E495" s="397" t="s">
        <v>6275</v>
      </c>
    </row>
    <row r="496" spans="1:5" ht="15">
      <c r="A496" s="393">
        <v>1809</v>
      </c>
      <c r="B496" s="394" t="s">
        <v>510</v>
      </c>
      <c r="C496" s="395" t="s">
        <v>6274</v>
      </c>
      <c r="D496" s="396">
        <v>79668564</v>
      </c>
      <c r="E496" s="397" t="s">
        <v>6275</v>
      </c>
    </row>
    <row r="497" spans="1:5" ht="15">
      <c r="A497" s="393">
        <v>1810</v>
      </c>
      <c r="B497" s="394" t="s">
        <v>511</v>
      </c>
      <c r="C497" s="395" t="s">
        <v>6274</v>
      </c>
      <c r="D497" s="396">
        <v>79668564</v>
      </c>
      <c r="E497" s="397" t="s">
        <v>6275</v>
      </c>
    </row>
    <row r="498" spans="1:5" ht="15">
      <c r="A498" s="393">
        <v>1811</v>
      </c>
      <c r="B498" s="394" t="s">
        <v>512</v>
      </c>
      <c r="C498" s="395" t="s">
        <v>6274</v>
      </c>
      <c r="D498" s="396">
        <v>79668564</v>
      </c>
      <c r="E498" s="397" t="s">
        <v>6275</v>
      </c>
    </row>
    <row r="499" spans="1:5" ht="15">
      <c r="A499" s="393">
        <v>1812</v>
      </c>
      <c r="B499" s="394" t="s">
        <v>513</v>
      </c>
      <c r="C499" s="395" t="s">
        <v>6274</v>
      </c>
      <c r="D499" s="396">
        <v>79668564</v>
      </c>
      <c r="E499" s="397" t="s">
        <v>6275</v>
      </c>
    </row>
    <row r="500" spans="1:5" ht="15">
      <c r="A500" s="393">
        <v>1813</v>
      </c>
      <c r="B500" s="394" t="s">
        <v>514</v>
      </c>
      <c r="C500" s="395" t="s">
        <v>6274</v>
      </c>
      <c r="D500" s="396">
        <v>79668564</v>
      </c>
      <c r="E500" s="397" t="s">
        <v>6275</v>
      </c>
    </row>
    <row r="501" spans="1:5" ht="15">
      <c r="A501" s="393">
        <v>1814</v>
      </c>
      <c r="B501" s="394" t="s">
        <v>515</v>
      </c>
      <c r="C501" s="395" t="s">
        <v>6274</v>
      </c>
      <c r="D501" s="396">
        <v>79668564</v>
      </c>
      <c r="E501" s="397" t="s">
        <v>6275</v>
      </c>
    </row>
    <row r="502" spans="1:5" ht="15">
      <c r="A502" s="393">
        <v>1815</v>
      </c>
      <c r="B502" s="394" t="s">
        <v>497</v>
      </c>
      <c r="C502" s="395" t="s">
        <v>6274</v>
      </c>
      <c r="D502" s="396">
        <v>79668564</v>
      </c>
      <c r="E502" s="397" t="s">
        <v>6275</v>
      </c>
    </row>
    <row r="503" spans="1:5" ht="15">
      <c r="A503" s="393">
        <v>1816</v>
      </c>
      <c r="B503" s="394" t="s">
        <v>516</v>
      </c>
      <c r="C503" s="395" t="s">
        <v>6274</v>
      </c>
      <c r="D503" s="396">
        <v>79668564</v>
      </c>
      <c r="E503" s="397" t="s">
        <v>6275</v>
      </c>
    </row>
    <row r="504" spans="1:5" ht="15">
      <c r="A504" s="393">
        <v>1817</v>
      </c>
      <c r="B504" s="394" t="s">
        <v>517</v>
      </c>
      <c r="C504" s="395" t="s">
        <v>6274</v>
      </c>
      <c r="D504" s="396">
        <v>79668564</v>
      </c>
      <c r="E504" s="397" t="s">
        <v>6275</v>
      </c>
    </row>
    <row r="505" spans="1:5" ht="15">
      <c r="A505" s="393">
        <v>1818</v>
      </c>
      <c r="B505" s="394" t="s">
        <v>518</v>
      </c>
      <c r="C505" s="395" t="s">
        <v>6274</v>
      </c>
      <c r="D505" s="396">
        <v>79668564</v>
      </c>
      <c r="E505" s="397" t="s">
        <v>6275</v>
      </c>
    </row>
    <row r="506" spans="1:5" ht="15">
      <c r="A506" s="393">
        <v>1819</v>
      </c>
      <c r="B506" s="394" t="s">
        <v>519</v>
      </c>
      <c r="C506" s="395" t="s">
        <v>6274</v>
      </c>
      <c r="D506" s="396">
        <v>79668564</v>
      </c>
      <c r="E506" s="397" t="s">
        <v>6275</v>
      </c>
    </row>
    <row r="507" spans="1:5" ht="15">
      <c r="A507" s="393">
        <v>1820</v>
      </c>
      <c r="B507" s="394" t="s">
        <v>520</v>
      </c>
      <c r="C507" s="395" t="s">
        <v>6274</v>
      </c>
      <c r="D507" s="396">
        <v>79668564</v>
      </c>
      <c r="E507" s="397" t="s">
        <v>6275</v>
      </c>
    </row>
    <row r="508" spans="1:5" ht="15">
      <c r="A508" s="393">
        <v>1901</v>
      </c>
      <c r="B508" s="394" t="s">
        <v>521</v>
      </c>
      <c r="C508" s="395" t="s">
        <v>6274</v>
      </c>
      <c r="D508" s="396">
        <v>79668564</v>
      </c>
      <c r="E508" s="397" t="s">
        <v>6275</v>
      </c>
    </row>
    <row r="509" spans="1:5" ht="15">
      <c r="A509" s="393">
        <v>1902</v>
      </c>
      <c r="B509" s="394" t="s">
        <v>522</v>
      </c>
      <c r="C509" s="395" t="s">
        <v>6274</v>
      </c>
      <c r="D509" s="396">
        <v>79668564</v>
      </c>
      <c r="E509" s="397" t="s">
        <v>6275</v>
      </c>
    </row>
    <row r="510" spans="1:5" ht="15">
      <c r="A510" s="393">
        <v>1903</v>
      </c>
      <c r="B510" s="394" t="s">
        <v>523</v>
      </c>
      <c r="C510" s="395" t="s">
        <v>6274</v>
      </c>
      <c r="D510" s="396">
        <v>79668564</v>
      </c>
      <c r="E510" s="397" t="s">
        <v>6275</v>
      </c>
    </row>
    <row r="511" spans="1:5" ht="15">
      <c r="A511" s="393">
        <v>1904</v>
      </c>
      <c r="B511" s="394" t="s">
        <v>524</v>
      </c>
      <c r="C511" s="395" t="s">
        <v>6274</v>
      </c>
      <c r="D511" s="396">
        <v>79668564</v>
      </c>
      <c r="E511" s="397" t="s">
        <v>6275</v>
      </c>
    </row>
    <row r="512" spans="1:5" ht="15">
      <c r="A512" s="393">
        <v>1905</v>
      </c>
      <c r="B512" s="394" t="s">
        <v>525</v>
      </c>
      <c r="C512" s="395" t="s">
        <v>6274</v>
      </c>
      <c r="D512" s="396">
        <v>79668564</v>
      </c>
      <c r="E512" s="397" t="s">
        <v>6275</v>
      </c>
    </row>
    <row r="513" spans="1:5" ht="15">
      <c r="A513" s="393">
        <v>1906</v>
      </c>
      <c r="B513" s="394" t="s">
        <v>501</v>
      </c>
      <c r="C513" s="395" t="s">
        <v>6274</v>
      </c>
      <c r="D513" s="396">
        <v>79668564</v>
      </c>
      <c r="E513" s="397" t="s">
        <v>6275</v>
      </c>
    </row>
    <row r="514" spans="1:5" ht="15">
      <c r="A514" s="393">
        <v>1907</v>
      </c>
      <c r="B514" s="394" t="s">
        <v>526</v>
      </c>
      <c r="C514" s="395" t="s">
        <v>6274</v>
      </c>
      <c r="D514" s="396">
        <v>79668564</v>
      </c>
      <c r="E514" s="397" t="s">
        <v>6275</v>
      </c>
    </row>
    <row r="515" spans="1:5" ht="15">
      <c r="A515" s="393">
        <v>1908</v>
      </c>
      <c r="B515" s="394" t="s">
        <v>527</v>
      </c>
      <c r="C515" s="395" t="s">
        <v>6274</v>
      </c>
      <c r="D515" s="396">
        <v>79668564</v>
      </c>
      <c r="E515" s="397" t="s">
        <v>6275</v>
      </c>
    </row>
    <row r="516" spans="1:5" ht="15">
      <c r="A516" s="393">
        <v>1909</v>
      </c>
      <c r="B516" s="394" t="s">
        <v>451</v>
      </c>
      <c r="C516" s="395" t="s">
        <v>6274</v>
      </c>
      <c r="D516" s="396">
        <v>79668564</v>
      </c>
      <c r="E516" s="397" t="s">
        <v>6275</v>
      </c>
    </row>
    <row r="517" spans="1:5" ht="15">
      <c r="A517" s="393">
        <v>1910</v>
      </c>
      <c r="B517" s="394" t="s">
        <v>528</v>
      </c>
      <c r="C517" s="395" t="s">
        <v>6274</v>
      </c>
      <c r="D517" s="396">
        <v>79668564</v>
      </c>
      <c r="E517" s="397" t="s">
        <v>6275</v>
      </c>
    </row>
    <row r="518" spans="1:5" ht="15">
      <c r="A518" s="393">
        <v>1911</v>
      </c>
      <c r="B518" s="394" t="s">
        <v>529</v>
      </c>
      <c r="C518" s="395" t="s">
        <v>6274</v>
      </c>
      <c r="D518" s="396">
        <v>79668564</v>
      </c>
      <c r="E518" s="397" t="s">
        <v>6275</v>
      </c>
    </row>
    <row r="519" spans="1:5" ht="15">
      <c r="A519" s="393">
        <v>1912</v>
      </c>
      <c r="B519" s="394" t="s">
        <v>530</v>
      </c>
      <c r="C519" s="395" t="s">
        <v>6274</v>
      </c>
      <c r="D519" s="396">
        <v>79668564</v>
      </c>
      <c r="E519" s="397" t="s">
        <v>6275</v>
      </c>
    </row>
    <row r="520" spans="1:5" ht="15">
      <c r="A520" s="393">
        <v>1913</v>
      </c>
      <c r="B520" s="394" t="s">
        <v>531</v>
      </c>
      <c r="C520" s="395" t="s">
        <v>6274</v>
      </c>
      <c r="D520" s="396">
        <v>79668564</v>
      </c>
      <c r="E520" s="397" t="s">
        <v>6275</v>
      </c>
    </row>
    <row r="521" spans="1:5" ht="15">
      <c r="A521" s="393">
        <v>1914</v>
      </c>
      <c r="B521" s="394" t="s">
        <v>532</v>
      </c>
      <c r="C521" s="395" t="s">
        <v>6274</v>
      </c>
      <c r="D521" s="396">
        <v>79668564</v>
      </c>
      <c r="E521" s="397" t="s">
        <v>6275</v>
      </c>
    </row>
    <row r="522" spans="1:5" ht="15">
      <c r="A522" s="393">
        <v>1915</v>
      </c>
      <c r="B522" s="394" t="s">
        <v>533</v>
      </c>
      <c r="C522" s="395" t="s">
        <v>6274</v>
      </c>
      <c r="D522" s="396">
        <v>79668564</v>
      </c>
      <c r="E522" s="397" t="s">
        <v>6275</v>
      </c>
    </row>
    <row r="523" spans="1:5" ht="15">
      <c r="A523" s="393">
        <v>2301</v>
      </c>
      <c r="B523" s="394" t="s">
        <v>534</v>
      </c>
      <c r="C523" s="395" t="s">
        <v>6282</v>
      </c>
      <c r="D523" s="396">
        <v>60538507</v>
      </c>
      <c r="E523" s="397" t="s">
        <v>6283</v>
      </c>
    </row>
    <row r="524" spans="1:5" ht="15">
      <c r="A524" s="393">
        <v>2302</v>
      </c>
      <c r="B524" s="394" t="s">
        <v>535</v>
      </c>
      <c r="C524" s="395" t="s">
        <v>6282</v>
      </c>
      <c r="D524" s="396">
        <v>60538507</v>
      </c>
      <c r="E524" s="397" t="s">
        <v>6283</v>
      </c>
    </row>
    <row r="525" spans="1:5" ht="15">
      <c r="A525" s="402">
        <v>2303</v>
      </c>
      <c r="B525" s="403" t="s">
        <v>536</v>
      </c>
      <c r="C525" s="404" t="s">
        <v>6282</v>
      </c>
      <c r="D525" s="405">
        <v>60538507</v>
      </c>
      <c r="E525" s="406" t="s">
        <v>6283</v>
      </c>
    </row>
  </sheetData>
  <autoFilter ref="A3:E525" xr:uid="{DB8619DB-91D6-436E-8180-C076089A619A}"/>
  <mergeCells count="1">
    <mergeCell ref="A1:E1"/>
  </mergeCells>
  <hyperlinks>
    <hyperlink ref="E4" r:id="rId1" xr:uid="{903D2A63-B498-4781-B2F8-D17E89C5B053}"/>
    <hyperlink ref="E5" r:id="rId2" xr:uid="{FB8DD9DA-8E36-4B7D-951B-702140E01B9A}"/>
    <hyperlink ref="E6" r:id="rId3" xr:uid="{163A1B96-9F43-4F94-88F3-F13E988D76AB}"/>
    <hyperlink ref="E7" r:id="rId4" xr:uid="{25A1C3EB-EA22-4B86-B176-EEE4C75FE4F2}"/>
    <hyperlink ref="E8" r:id="rId5" xr:uid="{A6AE6EFC-B809-4837-ADAE-CAC2CB2AFA85}"/>
    <hyperlink ref="E11" r:id="rId6" xr:uid="{10987AC4-C892-4DC2-A193-C22D9B768299}"/>
    <hyperlink ref="E13" r:id="rId7" xr:uid="{EA1EA64A-3A2C-41DF-9C68-DDFC60FE4B07}"/>
    <hyperlink ref="E14" r:id="rId8" xr:uid="{81867806-DB39-4B7A-B746-BD65C42BD9B9}"/>
    <hyperlink ref="E17" r:id="rId9" xr:uid="{B8EEEBF1-AE6F-41A1-BB18-88389D5090D4}"/>
    <hyperlink ref="E19" r:id="rId10" xr:uid="{DB862BB3-5499-4AA1-BBFE-82CC7BFFB035}"/>
    <hyperlink ref="E21" r:id="rId11" xr:uid="{73E50066-C62B-4D28-9187-DEFF00B01202}"/>
    <hyperlink ref="E39" r:id="rId12" xr:uid="{405FC999-01E1-48E7-9635-A5DC1DA33FF8}"/>
    <hyperlink ref="E56" r:id="rId13" xr:uid="{D1964446-17B2-4F15-AE53-150F4298F7E7}"/>
    <hyperlink ref="E69" r:id="rId14" xr:uid="{C8B48B63-DA88-4533-A1C2-ABE42C576411}"/>
    <hyperlink ref="E71" r:id="rId15" xr:uid="{758C3929-AFB6-4E03-A3FB-719BA57B2FB4}"/>
    <hyperlink ref="E80" r:id="rId16" xr:uid="{3D7ECB15-6611-4B6F-BCDE-939B1B4A3712}"/>
    <hyperlink ref="E110" r:id="rId17" xr:uid="{8F5B1662-1001-4085-949D-C4CC132CC3FB}"/>
    <hyperlink ref="E111" r:id="rId18" xr:uid="{D8B9172E-3400-46C3-B2E5-66C9414B26A3}"/>
    <hyperlink ref="E137" r:id="rId19" xr:uid="{DE1A73F8-42E3-45F6-93FE-B4532D4CD2BB}"/>
    <hyperlink ref="E138" r:id="rId20" xr:uid="{655919EB-776A-4481-90D3-7106DCE541EF}"/>
    <hyperlink ref="E140" r:id="rId21" xr:uid="{F23B0351-C413-4EC3-80F5-B2C9E5EBDC00}"/>
    <hyperlink ref="E144" r:id="rId22" xr:uid="{9D64E6AE-195F-4BD6-B578-D7AC39E15166}"/>
    <hyperlink ref="E146" r:id="rId23" xr:uid="{B38F5222-3831-4250-8F54-7668917FB76A}"/>
    <hyperlink ref="E156" r:id="rId24" xr:uid="{8E1F05B2-1CF3-446A-A3C0-083445992C83}"/>
    <hyperlink ref="E157" r:id="rId25" xr:uid="{9BC76C72-3856-4610-8238-484361189B6B}"/>
    <hyperlink ref="E18" r:id="rId26" xr:uid="{39C57CAA-40FC-47A8-84DC-4B6CB3D724EC}"/>
    <hyperlink ref="E24" r:id="rId27" xr:uid="{0E99385C-6270-40E0-A963-C9A79FF79281}"/>
    <hyperlink ref="E34" r:id="rId28" xr:uid="{923595F5-B411-42CE-A2DD-8213D0DAE680}"/>
    <hyperlink ref="E35" r:id="rId29" xr:uid="{6780BE26-1FBD-464C-87AF-116BEB6C5C5D}"/>
    <hyperlink ref="E59" r:id="rId30" xr:uid="{187C0ACF-BB6F-4558-87BD-748C4BA42BFE}"/>
    <hyperlink ref="E75" r:id="rId31" xr:uid="{CF3B4E23-0827-4EC3-8DCD-56743BA6325F}"/>
    <hyperlink ref="E76" r:id="rId32" xr:uid="{F6D7BEE8-F5C6-44EF-B589-D3A1DA4B8903}"/>
    <hyperlink ref="E105" r:id="rId33" xr:uid="{5DCD0587-5030-43DB-998F-56413DFDBF83}"/>
    <hyperlink ref="E106" r:id="rId34" xr:uid="{64B12605-EF5C-4420-8054-3C251F4FA183}"/>
    <hyperlink ref="E123" r:id="rId35" xr:uid="{485FCBDE-E9FF-45C3-9D3D-C1554DF66814}"/>
    <hyperlink ref="E139" r:id="rId36" xr:uid="{EB98AABD-BA80-4D89-9A9D-AA46A43651A7}"/>
    <hyperlink ref="E142" r:id="rId37" xr:uid="{4E79B176-0829-4DC8-B1AF-135B0945882D}"/>
    <hyperlink ref="E9" r:id="rId38" xr:uid="{72EF4723-C34F-43EF-9183-C6B4E41EEC91}"/>
    <hyperlink ref="E23" r:id="rId39" xr:uid="{F1C3F99D-39AE-4243-B404-F8AAB0CC923E}"/>
    <hyperlink ref="E73" r:id="rId40" xr:uid="{9308223D-8AE4-44A7-BC93-E5B84ECF261D}"/>
    <hyperlink ref="E74" r:id="rId41" xr:uid="{F7D75B65-8429-4187-AB7B-B5476309D7DF}"/>
    <hyperlink ref="E104" r:id="rId42" xr:uid="{F0DFA800-FE1A-442C-B1D6-7C441632EA42}"/>
    <hyperlink ref="E113" r:id="rId43" xr:uid="{19807286-67E5-4B17-BFF2-3A8FB4A714AB}"/>
    <hyperlink ref="E114" r:id="rId44" xr:uid="{5AF9EC02-9585-4370-8B0A-4066CEBDDC67}"/>
    <hyperlink ref="E121" r:id="rId45" xr:uid="{894A9A38-FA51-4A58-AAD8-6BDE0F75667E}"/>
    <hyperlink ref="E127" r:id="rId46" xr:uid="{C589C178-7262-41A4-B557-AE279A51F9DD}"/>
    <hyperlink ref="E152" r:id="rId47" xr:uid="{FC2BCEDF-1419-4780-AD67-92DE88DEF5DC}"/>
    <hyperlink ref="E25" r:id="rId48" xr:uid="{C24407B6-05AB-43BF-8595-66B262285497}"/>
    <hyperlink ref="E26" r:id="rId49" xr:uid="{B777B3FC-9EEB-4BCC-B5D7-63198AFBBBE5}"/>
    <hyperlink ref="E32" r:id="rId50" xr:uid="{D5897C6E-40F3-4D4F-AFC4-496DBFA16425}"/>
    <hyperlink ref="E33" r:id="rId51" xr:uid="{21177729-E592-4B47-82CC-22E0C2A243B0}"/>
    <hyperlink ref="E77" r:id="rId52" xr:uid="{CA0B4209-8935-4C02-A53F-8277479C46D1}"/>
    <hyperlink ref="E78" r:id="rId53" xr:uid="{08FA264E-CA7E-463D-8755-4E6B230714DD}"/>
    <hyperlink ref="E96" r:id="rId54" xr:uid="{FF8FDB41-B5A0-44C2-AC30-0A71027E7EC3}"/>
    <hyperlink ref="E97" r:id="rId55" xr:uid="{31DA7C70-9C98-41B3-9E67-941F452101AF}"/>
    <hyperlink ref="E107" r:id="rId56" xr:uid="{D556154A-E09A-48CC-A2DC-3A5506FC805D}"/>
    <hyperlink ref="E119" r:id="rId57" xr:uid="{82A0B777-B2E6-4D10-A8BA-DADD18C5087D}"/>
    <hyperlink ref="E145" r:id="rId58" xr:uid="{791B2A7E-93AA-43EF-878D-D607F67B5436}"/>
    <hyperlink ref="E154" r:id="rId59" xr:uid="{901338C1-32CD-4E74-93E6-F28599CFDB6B}"/>
    <hyperlink ref="E155" r:id="rId60" xr:uid="{CE901F7D-D483-4BA4-9452-4BB55EDB9D86}"/>
    <hyperlink ref="E30" r:id="rId61" xr:uid="{F97ECD47-E08D-4D75-B3C5-40F92F90CB66}"/>
    <hyperlink ref="E31" r:id="rId62" xr:uid="{03CCA058-BB94-451D-BA01-7274A506BA5B}"/>
    <hyperlink ref="E37" r:id="rId63" xr:uid="{1BF472A8-7CAC-4B84-B68C-513A0D465B6D}"/>
    <hyperlink ref="E44" r:id="rId64" xr:uid="{A2CAC690-44C4-4441-830E-800F15B606B6}"/>
    <hyperlink ref="E45" r:id="rId65" xr:uid="{8EB5C999-BD44-425D-B9D5-11A02C860D8F}"/>
    <hyperlink ref="E62" r:id="rId66" xr:uid="{94766ED9-F6EF-4826-905C-E9D4E980901D}"/>
    <hyperlink ref="E120" r:id="rId67" xr:uid="{6E8A7959-6C36-48A8-A542-AD90B67136A4}"/>
    <hyperlink ref="E133" r:id="rId68" xr:uid="{8BCD387A-5D5B-48FB-98C2-6C1E98B7F942}"/>
    <hyperlink ref="E148" r:id="rId69" xr:uid="{C0412339-9EB8-4738-86BC-1893B1B9D283}"/>
    <hyperlink ref="E169" r:id="rId70" xr:uid="{A6834D88-B716-467D-B5A0-3E2EB247F68B}"/>
    <hyperlink ref="E172" r:id="rId71" xr:uid="{758FC255-0C8A-43B6-B818-D3BC46285198}"/>
    <hyperlink ref="E173" r:id="rId72" xr:uid="{CBAFDA63-7386-4E7C-9C3A-682A942F0352}"/>
    <hyperlink ref="E16" r:id="rId73" xr:uid="{9310BE12-0474-43C0-B29B-16B5F83FD7C5}"/>
    <hyperlink ref="E36" r:id="rId74" xr:uid="{D8F8F118-CB06-4C7E-B119-161F5723CA14}"/>
    <hyperlink ref="E54" r:id="rId75" xr:uid="{A6A017DB-3B97-4B9F-AB6A-445F737186BD}"/>
    <hyperlink ref="E61" r:id="rId76" xr:uid="{EB009078-65CA-4CEB-B623-30ED0B259FB7}"/>
    <hyperlink ref="E63" r:id="rId77" xr:uid="{103D9CCF-1C31-4C3A-B7CB-294E8367F6F3}"/>
    <hyperlink ref="E70" r:id="rId78" xr:uid="{EDB0B354-439D-45F8-9CCE-AA78A15A4D2A}"/>
    <hyperlink ref="E79" r:id="rId79" xr:uid="{0EC93F24-D34D-46A9-80F9-41B9DEC118A0}"/>
    <hyperlink ref="E92" r:id="rId80" xr:uid="{176621E5-E0BA-4BCE-B5C4-F0D52C0EC7B4}"/>
    <hyperlink ref="E108" r:id="rId81" xr:uid="{8F452EA5-62FC-4D96-A8F5-502D601C0AAF}"/>
    <hyperlink ref="E109" r:id="rId82" xr:uid="{67360838-881C-4330-931E-83F5A66BEDB1}"/>
    <hyperlink ref="E112" r:id="rId83" xr:uid="{16A730A3-596E-495E-B3B3-2A275002C557}"/>
    <hyperlink ref="E115" r:id="rId84" xr:uid="{280FE97E-9875-4F4F-89BE-97900FCBB74C}"/>
    <hyperlink ref="E128" r:id="rId85" xr:uid="{6EA543FA-46E0-4AB4-97FF-FF5C5E6083C8}"/>
    <hyperlink ref="E130" r:id="rId86" xr:uid="{87D8B9B9-DDC1-4B9D-AF5E-AADF9D206FEF}"/>
    <hyperlink ref="E135" r:id="rId87" xr:uid="{78798299-5446-411E-921B-63B6861756A7}"/>
    <hyperlink ref="E136" r:id="rId88" xr:uid="{670B880C-48D3-431B-8426-0C336CABC81F}"/>
    <hyperlink ref="E147" r:id="rId89" xr:uid="{5446F5C6-4AEA-4B8D-BBB7-1455507797B1}"/>
    <hyperlink ref="E151" r:id="rId90" xr:uid="{49F6BD0B-6D01-48AF-9AB0-E612C68134A7}"/>
    <hyperlink ref="E165" r:id="rId91" xr:uid="{5C67694E-F3AE-47B6-BF49-E64C9CFE0A25}"/>
    <hyperlink ref="E168" r:id="rId92" xr:uid="{AF456B4E-682F-4A20-991A-FEDB0EB9392B}"/>
    <hyperlink ref="E12" r:id="rId93" xr:uid="{F5F4CB25-41AC-492E-B9AE-15B6EF84C7FE}"/>
    <hyperlink ref="E40" r:id="rId94" xr:uid="{211A075B-1E83-4C05-86B4-E8BC4B4B0A92}"/>
    <hyperlink ref="E41" r:id="rId95" xr:uid="{884A5207-17F6-4354-BD35-D06C22D4427D}"/>
    <hyperlink ref="E43" r:id="rId96" xr:uid="{B7365B10-15FA-4D0C-B43A-0A51E33871E4}"/>
    <hyperlink ref="E46" r:id="rId97" xr:uid="{96C51090-4921-494B-AC6F-17CD07EFFB87}"/>
    <hyperlink ref="E47" r:id="rId98" xr:uid="{E3A57FC7-53AB-4174-B605-F277CB659287}"/>
    <hyperlink ref="E48" r:id="rId99" xr:uid="{2195115C-6AA3-4BE9-9C08-62E957875A2A}"/>
    <hyperlink ref="E55" r:id="rId100" xr:uid="{CE443703-D72D-4D0B-B77F-17B1984F817D}"/>
    <hyperlink ref="E58" r:id="rId101" xr:uid="{5BA3A935-C485-44C4-A6AC-862344476EEF}"/>
    <hyperlink ref="E60" r:id="rId102" xr:uid="{F02C4D76-7A1A-4338-A163-DB95AA5C95E0}"/>
    <hyperlink ref="E65" r:id="rId103" xr:uid="{CDF9A766-9804-482E-8256-D490376DF0C0}"/>
    <hyperlink ref="E72" r:id="rId104" xr:uid="{D19FCFD6-D2E1-45E6-A290-3D15D8F378EF}"/>
    <hyperlink ref="E81" r:id="rId105" xr:uid="{A0A7CCE3-76F3-471E-A1BE-81353623EB04}"/>
    <hyperlink ref="E82" r:id="rId106" xr:uid="{01E9808E-BF0C-400B-90BF-244F3CCA27F1}"/>
    <hyperlink ref="E83" r:id="rId107" xr:uid="{53361B74-D159-4D16-8D5B-29B90DB133C6}"/>
    <hyperlink ref="E84" r:id="rId108" xr:uid="{3D8AB311-4E69-4C98-896C-E560BE708301}"/>
    <hyperlink ref="E85" r:id="rId109" xr:uid="{B1544A19-65E4-41F0-82D2-03FA23B8F1B6}"/>
    <hyperlink ref="E86" r:id="rId110" xr:uid="{FF8B7D07-79AF-47AE-BADD-675D1BC0F474}"/>
    <hyperlink ref="E87" r:id="rId111" xr:uid="{D8760835-F389-41D3-91F0-7C6CF6995342}"/>
    <hyperlink ref="E88" r:id="rId112" xr:uid="{840A7635-74B3-423F-8972-CD48AD93B111}"/>
    <hyperlink ref="E89" r:id="rId113" xr:uid="{84E7A4E2-41FB-470A-9023-7BCF2DAF3422}"/>
    <hyperlink ref="E91" r:id="rId114" xr:uid="{6D42CFD6-1E85-4B25-BFF2-C94D929FB641}"/>
    <hyperlink ref="E94" r:id="rId115" xr:uid="{E95982D8-D9C6-4B1E-9A65-57655229CC6C}"/>
    <hyperlink ref="E122" r:id="rId116" xr:uid="{6A5DBE5B-A4B8-4A6F-B03A-E8A11BFFEA99}"/>
    <hyperlink ref="E126" r:id="rId117" xr:uid="{D5602EDC-8CE4-48F1-BE4F-FA87654CD6AC}"/>
    <hyperlink ref="E134" r:id="rId118" xr:uid="{951D4CBC-2E8A-4E50-B0C8-C32D0CD1BE89}"/>
    <hyperlink ref="E149" r:id="rId119" xr:uid="{CAE072BC-9DA6-420C-B4E5-4F11C9EE528A}"/>
    <hyperlink ref="E150" r:id="rId120" xr:uid="{6B0FD81C-F3A3-43C3-A60A-8F43CA368918}"/>
    <hyperlink ref="E176" r:id="rId121" xr:uid="{D8DA59F8-3513-47F3-BA4C-541592FDEBB4}"/>
    <hyperlink ref="E177" r:id="rId122" xr:uid="{4ADA3E83-9A3F-4261-B1D4-B1943182C97E}"/>
    <hyperlink ref="E178" r:id="rId123" xr:uid="{B399F25E-6D9D-46F6-81AB-A197860BBD88}"/>
    <hyperlink ref="E179" r:id="rId124" xr:uid="{2B0CAADD-AE8B-4490-B08A-4BF53B61F4F7}"/>
    <hyperlink ref="E180" r:id="rId125" xr:uid="{4ECD3ADC-BD1F-46FC-BCB9-F169A1F84CC4}"/>
    <hyperlink ref="E181" r:id="rId126" xr:uid="{FAE5CD36-66F9-4DFB-9F53-34E9AFCE37C7}"/>
    <hyperlink ref="E182" r:id="rId127" xr:uid="{600066BF-69D6-481C-BD36-145145DEA370}"/>
    <hyperlink ref="E183" r:id="rId128" xr:uid="{EA6C884F-EE1B-4C43-85B6-3D2B6F411B12}"/>
    <hyperlink ref="E184" r:id="rId129" xr:uid="{9F3539B7-F571-49D0-B3A3-FBFBA454C270}"/>
    <hyperlink ref="E185" r:id="rId130" xr:uid="{242BDD40-A59B-4351-951E-0E242E4FF42D}"/>
    <hyperlink ref="E186" r:id="rId131" xr:uid="{E8620698-6D61-4544-BC2B-A2C7A7D163A7}"/>
    <hyperlink ref="E187" r:id="rId132" xr:uid="{FE788CA0-57C6-4C9F-974D-A1F3C827B9F2}"/>
    <hyperlink ref="E188" r:id="rId133" xr:uid="{232AED47-C75E-4806-9623-906DAF4A47CD}"/>
    <hyperlink ref="E189" r:id="rId134" xr:uid="{A79A68B4-D1EA-4FE3-BC85-3934BF7A4F35}"/>
    <hyperlink ref="E190" r:id="rId135" xr:uid="{4C5FC73B-90BD-4546-AB18-47D54E07146C}"/>
    <hyperlink ref="E191" r:id="rId136" xr:uid="{24808B35-EBEB-437A-B71C-E3C9A4C21274}"/>
    <hyperlink ref="E192" r:id="rId137" xr:uid="{7B5FE26F-AE97-4212-8903-18294EE43428}"/>
    <hyperlink ref="E193" r:id="rId138" xr:uid="{37472204-78C2-49C7-A709-BE6E8BD36581}"/>
    <hyperlink ref="E194" r:id="rId139" xr:uid="{DB72C585-3173-46DA-875E-0822AFCDA73D}"/>
    <hyperlink ref="E195" r:id="rId140" xr:uid="{468DC3EC-EE8E-4943-A664-DBA00CC061C4}"/>
    <hyperlink ref="E196" r:id="rId141" xr:uid="{5AAB7470-7524-4AE2-AC3A-A60C22BFACDA}"/>
    <hyperlink ref="E197" r:id="rId142" xr:uid="{988A7857-1178-47D1-8326-5ED2C032DDB2}"/>
    <hyperlink ref="E198" r:id="rId143" xr:uid="{76F6BB83-5B88-490D-81F1-C4DA2056482B}"/>
    <hyperlink ref="E199" r:id="rId144" xr:uid="{91208894-2EBD-4578-AC9F-D1035FFEF4D9}"/>
    <hyperlink ref="E200" r:id="rId145" xr:uid="{B5F497E9-E812-450E-AAF7-605142B62C4C}"/>
    <hyperlink ref="E201" r:id="rId146" xr:uid="{AE70C668-928F-4824-924C-1149751200DA}"/>
    <hyperlink ref="E202" r:id="rId147" xr:uid="{62B780FC-A18A-4C3A-B234-973A579AFB1F}"/>
    <hyperlink ref="E203" r:id="rId148" xr:uid="{68B2A6DB-ABC1-4A17-A4E5-96CA403D6FBB}"/>
    <hyperlink ref="E204" r:id="rId149" xr:uid="{1948A025-FAD2-4BCD-B5AA-3775D9A4BDD1}"/>
    <hyperlink ref="E205" r:id="rId150" xr:uid="{4B2EE661-2AA1-4592-950A-7634B3DB771A}"/>
    <hyperlink ref="E206" r:id="rId151" xr:uid="{2F4DED35-A523-4C28-A478-112BDC03F992}"/>
    <hyperlink ref="E207" r:id="rId152" xr:uid="{37985090-37D6-42C2-B53B-39E755656157}"/>
    <hyperlink ref="E208" r:id="rId153" xr:uid="{88E9D182-D44C-4A92-8517-D1D6F3B984EB}"/>
    <hyperlink ref="E209" r:id="rId154" xr:uid="{96D22DDF-879E-4F95-97F9-AD182A48EF66}"/>
    <hyperlink ref="E210" r:id="rId155" xr:uid="{3CE7AA58-E07B-43D2-8C9C-90B824BD8F42}"/>
    <hyperlink ref="E211" r:id="rId156" xr:uid="{DE40177C-BE43-4AD7-8D39-4B584E763B53}"/>
    <hyperlink ref="E212" r:id="rId157" xr:uid="{56BDA83E-C1CD-47C3-B3B2-A60855B8F2A2}"/>
    <hyperlink ref="E213" r:id="rId158" xr:uid="{205D1344-9E01-4957-8E61-6DEF2479D3F6}"/>
    <hyperlink ref="E214" r:id="rId159" xr:uid="{28093561-B3AD-41EE-A11E-78718BE5E362}"/>
    <hyperlink ref="E215" r:id="rId160" xr:uid="{5EEC2379-2ED2-482A-B6C3-A631AD1A68EE}"/>
    <hyperlink ref="E216" r:id="rId161" xr:uid="{09D94C22-95B7-477D-9EFC-5A54065D2017}"/>
    <hyperlink ref="E217" r:id="rId162" xr:uid="{7C3EC6B4-D970-4ECE-AF14-D43FB9237955}"/>
    <hyperlink ref="E218" r:id="rId163" xr:uid="{650A2C06-2F8C-4708-8FCB-EA099FC12941}"/>
    <hyperlink ref="E219" r:id="rId164" xr:uid="{6F741490-001F-4AF6-ACC9-3B3C8BD0CC03}"/>
    <hyperlink ref="E220" r:id="rId165" xr:uid="{57BE6372-90A5-41E1-A137-CF71473FFB19}"/>
    <hyperlink ref="E221" r:id="rId166" xr:uid="{CC07DC23-5435-48C4-88C3-76FBF0BD01AA}"/>
    <hyperlink ref="E222" r:id="rId167" xr:uid="{4FB9B390-6646-441A-A909-960844A5D74A}"/>
    <hyperlink ref="E223" r:id="rId168" xr:uid="{3ED77272-D676-4F92-B449-91BC91086BC5}"/>
    <hyperlink ref="E224" r:id="rId169" xr:uid="{4A0D6A1D-FFEF-4884-AB18-1892A49467A7}"/>
    <hyperlink ref="E225" r:id="rId170" xr:uid="{99508484-3BB3-438F-8C86-CAF9CC7C949A}"/>
    <hyperlink ref="E226" r:id="rId171" xr:uid="{79DBBD07-9CEC-4088-931C-448C63AA6A24}"/>
    <hyperlink ref="E227" r:id="rId172" xr:uid="{6580634C-8827-474F-B408-68A6B338319A}"/>
    <hyperlink ref="E228" r:id="rId173" xr:uid="{04C5A2FA-05ED-478A-AA00-6C4A659E66F8}"/>
    <hyperlink ref="E229" r:id="rId174" xr:uid="{56B04BBE-0EDD-4D18-A423-B13E863C8AF2}"/>
    <hyperlink ref="E230" r:id="rId175" xr:uid="{E0D8B55A-963F-4ED8-868D-1AD0AEE0CC18}"/>
    <hyperlink ref="E231" r:id="rId176" xr:uid="{E7895459-9258-4F3A-8765-6BD771EE6136}"/>
    <hyperlink ref="E232" r:id="rId177" xr:uid="{EFF229D3-F512-4C5C-A864-704070A96C31}"/>
    <hyperlink ref="E233" r:id="rId178" xr:uid="{E2D400F3-4F98-45A1-AA03-B1396D937064}"/>
    <hyperlink ref="E234" r:id="rId179" xr:uid="{E695F595-0F38-4E66-BFF1-D145A4F1659C}"/>
    <hyperlink ref="E235" r:id="rId180" xr:uid="{3C61620F-E8A3-4ACE-85F9-B7059B8BE93A}"/>
    <hyperlink ref="E236" r:id="rId181" xr:uid="{45528B8F-152E-4213-89C8-D8033DBDD768}"/>
    <hyperlink ref="E237" r:id="rId182" xr:uid="{687B0426-8729-476F-A4B4-88C4BB4EBCA3}"/>
    <hyperlink ref="E238" r:id="rId183" xr:uid="{ADF56C6C-3C3C-4B14-87F2-3BE736B772D9}"/>
    <hyperlink ref="E239" r:id="rId184" xr:uid="{DFA6B0A2-BB54-4FF8-8989-115D17CB44C2}"/>
    <hyperlink ref="E240" r:id="rId185" xr:uid="{E29B663A-2F60-4D25-A253-31447B80928D}"/>
    <hyperlink ref="E241" r:id="rId186" xr:uid="{85D30422-87F4-48A9-BF45-A4CCE39572E3}"/>
    <hyperlink ref="E242" r:id="rId187" xr:uid="{7BD720FE-CF05-46CA-A1A1-876FFA21337B}"/>
    <hyperlink ref="E243" r:id="rId188" xr:uid="{F66ECDB7-2391-4395-8C22-3A5FD9B59B26}"/>
    <hyperlink ref="E244" r:id="rId189" xr:uid="{313B1637-8031-480E-BA97-7E83A992F7DC}"/>
    <hyperlink ref="E245" r:id="rId190" xr:uid="{5191CFD4-194A-43C7-B5DD-E15834DCAF1D}"/>
    <hyperlink ref="E246" r:id="rId191" xr:uid="{B3FC21D4-E551-4194-BDC3-10247CC4C735}"/>
    <hyperlink ref="E247" r:id="rId192" xr:uid="{3CEB4B4A-CD34-4A38-91AF-0F560BDDCB52}"/>
    <hyperlink ref="E248" r:id="rId193" xr:uid="{7F994DB7-5D9E-4D59-95F2-8D275728B4CD}"/>
    <hyperlink ref="E249" r:id="rId194" xr:uid="{F1E8085B-66D3-4168-8092-FE4FB607548E}"/>
    <hyperlink ref="E250" r:id="rId195" xr:uid="{9B0708AC-4450-4F67-BD4C-59878ED9C875}"/>
    <hyperlink ref="E251" r:id="rId196" xr:uid="{7EB63ACC-862D-4C24-ACF5-DBB939EDD400}"/>
    <hyperlink ref="E252" r:id="rId197" xr:uid="{D6701493-2A7A-45BD-8F58-14B6A5141089}"/>
    <hyperlink ref="E253" r:id="rId198" xr:uid="{D2F8C761-7524-40E8-83E0-D5764D1BADF5}"/>
    <hyperlink ref="E254" r:id="rId199" xr:uid="{B7AB6DE4-4795-43D3-B69C-0B41C9D559BF}"/>
    <hyperlink ref="E255" r:id="rId200" xr:uid="{0D89F08B-84A0-432E-B2F7-7013AF1CBAE7}"/>
    <hyperlink ref="E256" r:id="rId201" xr:uid="{D1672FDE-FC8E-459D-892C-A3834F8F04D8}"/>
    <hyperlink ref="E257" r:id="rId202" xr:uid="{A1A22C73-EA69-4E4E-A40A-8955E2A63507}"/>
    <hyperlink ref="E258" r:id="rId203" xr:uid="{D5DF6477-6B0E-42BD-97CD-27D654EE7309}"/>
    <hyperlink ref="E259" r:id="rId204" xr:uid="{7521FF93-8449-441F-8580-7A2D74302A24}"/>
    <hyperlink ref="E260" r:id="rId205" xr:uid="{54032359-E5EC-4258-8E7E-805C64B1F7A2}"/>
    <hyperlink ref="E261" r:id="rId206" xr:uid="{6AC5C062-A253-4C10-A948-69EC74DBED8B}"/>
    <hyperlink ref="E262" r:id="rId207" xr:uid="{CF94B022-8564-4924-AD75-29947B5640B1}"/>
    <hyperlink ref="E263" r:id="rId208" xr:uid="{D15996EB-7A78-4EF8-AFA4-81BF9A9D4DB7}"/>
    <hyperlink ref="E264" r:id="rId209" xr:uid="{63D8BF53-632A-49C5-8431-22CCC515AB09}"/>
    <hyperlink ref="E265" r:id="rId210" xr:uid="{0B3F7AB9-5985-49E7-BC5D-B12B53DFE7EC}"/>
    <hyperlink ref="E266" r:id="rId211" xr:uid="{0695E0D8-AAC9-4930-BB98-7260A494A779}"/>
    <hyperlink ref="E267" r:id="rId212" xr:uid="{34551FE2-57F2-48C3-BE52-A24A46D0E5E1}"/>
    <hyperlink ref="E268" r:id="rId213" xr:uid="{8E3B3FAE-0A98-4127-A2DA-2F1A4DA6CCD5}"/>
    <hyperlink ref="E269" r:id="rId214" xr:uid="{BAEE804B-3AED-404A-8BED-7BD247FBBDF6}"/>
    <hyperlink ref="E270" r:id="rId215" xr:uid="{DA596D4D-AF9B-4609-A148-402BC7DE53CF}"/>
    <hyperlink ref="E271" r:id="rId216" xr:uid="{204EED01-6A7F-4104-938E-61E0B9DE65F8}"/>
    <hyperlink ref="E272" r:id="rId217" xr:uid="{DFBDD6E7-78CB-4C9A-B384-C0F6C4ED4AC3}"/>
    <hyperlink ref="E273" r:id="rId218" xr:uid="{6EFB8535-ADF0-49A1-9C36-61DD8D6E277D}"/>
    <hyperlink ref="E274" r:id="rId219" xr:uid="{48A08096-7751-4E1D-AA4E-339C278A73F7}"/>
    <hyperlink ref="E275" r:id="rId220" xr:uid="{0708A39A-E3D8-4EAC-921A-3AF41676F847}"/>
    <hyperlink ref="E276" r:id="rId221" xr:uid="{42DB2996-4196-459F-9D1C-298671784308}"/>
    <hyperlink ref="E277" r:id="rId222" xr:uid="{7CF7BC27-498E-4BDE-A97F-B039E196E533}"/>
    <hyperlink ref="E278" r:id="rId223" xr:uid="{9549B55F-168F-4086-BBD0-E2B1997D2E0B}"/>
    <hyperlink ref="E279" r:id="rId224" xr:uid="{2D55D14B-3F27-48B9-B49B-8798AC6FA2FF}"/>
    <hyperlink ref="E280" r:id="rId225" xr:uid="{33CD5566-4FD9-4F0C-822F-DFE521F71959}"/>
    <hyperlink ref="E281" r:id="rId226" xr:uid="{F4664A63-6A54-4A79-B200-92A1D60ACCA6}"/>
    <hyperlink ref="E282" r:id="rId227" xr:uid="{E5E65838-AF97-40A4-9062-C9F51F0D83C5}"/>
    <hyperlink ref="E283" r:id="rId228" xr:uid="{F88201C0-6583-432D-A3D1-8B5DAF8BDFA5}"/>
    <hyperlink ref="E284" r:id="rId229" xr:uid="{43FD4AAA-B186-4046-928C-9C03088629CA}"/>
    <hyperlink ref="E285" r:id="rId230" xr:uid="{2CF4CF34-1F35-4D3E-A26F-34A2A6447E4F}"/>
    <hyperlink ref="E286" r:id="rId231" xr:uid="{36630871-8EAE-4D13-83A5-925B22E7DF74}"/>
    <hyperlink ref="E287" r:id="rId232" xr:uid="{C6726FAE-3968-46B5-B3F6-8A206EB5FECC}"/>
    <hyperlink ref="E288" r:id="rId233" xr:uid="{22A83AEC-E932-4D9F-99D2-A32B8B7E110B}"/>
    <hyperlink ref="E289" r:id="rId234" xr:uid="{524EE924-CBBB-433D-8823-9EFCDCB7A6EB}"/>
    <hyperlink ref="E290" r:id="rId235" xr:uid="{3682DDBB-01EB-42C3-B02E-76DDDD112EC8}"/>
    <hyperlink ref="E291" r:id="rId236" xr:uid="{FCD38CF6-70BB-4E9C-BFE9-F33AD74F3FD2}"/>
    <hyperlink ref="E292" r:id="rId237" xr:uid="{F48FB7EC-EE91-47BD-A053-8CCA98072C2C}"/>
    <hyperlink ref="E293" r:id="rId238" xr:uid="{1444C489-CCC9-4CA6-8CC2-86BCFC88E295}"/>
    <hyperlink ref="E294" r:id="rId239" xr:uid="{5377CE41-5EB9-4708-B3B0-3AB9B3DDB7F0}"/>
    <hyperlink ref="E295" r:id="rId240" xr:uid="{B0D8CAF5-673E-446B-8B54-514B1174E6DA}"/>
    <hyperlink ref="E296" r:id="rId241" xr:uid="{3358EB93-E004-41D2-AC48-F93515D2BB01}"/>
    <hyperlink ref="E297" r:id="rId242" xr:uid="{10CB6550-2FFA-4CA4-AC36-92CF2331D973}"/>
    <hyperlink ref="E298" r:id="rId243" xr:uid="{E41F384F-35AA-4205-8AF4-5AAE4F30044C}"/>
    <hyperlink ref="E299" r:id="rId244" xr:uid="{2ED92026-40B7-49D1-B4D1-93F0FB1FA4B8}"/>
    <hyperlink ref="E300" r:id="rId245" xr:uid="{45663123-549C-4B44-97A1-084488B0CD07}"/>
    <hyperlink ref="E301" r:id="rId246" xr:uid="{70906A33-9E33-4D75-8DBD-BA81B83DFE2F}"/>
    <hyperlink ref="E302" r:id="rId247" xr:uid="{CF6D8881-E174-4651-B0D8-CA2464916B0C}"/>
    <hyperlink ref="E303" r:id="rId248" xr:uid="{6E76BA02-C329-44C2-B165-10376C4E7516}"/>
    <hyperlink ref="E304" r:id="rId249" xr:uid="{CEC21CC8-C1E5-4A64-A371-3FDECD0488CF}"/>
    <hyperlink ref="E305" r:id="rId250" xr:uid="{FA97F46F-8DD7-4638-ACD4-CFF882FC003E}"/>
    <hyperlink ref="E306" r:id="rId251" xr:uid="{0C636F2B-0573-4515-AE7A-6DEA788B5B7F}"/>
    <hyperlink ref="E307" r:id="rId252" xr:uid="{BDCDE566-46F8-4399-99E8-CAB78E51A16A}"/>
    <hyperlink ref="E308" r:id="rId253" xr:uid="{B821837F-057E-4206-B0D6-FDDDA0BC02DA}"/>
    <hyperlink ref="E309" r:id="rId254" xr:uid="{C28B5928-6B4F-4B3A-8D6B-5291459CA4B2}"/>
    <hyperlink ref="E310" r:id="rId255" xr:uid="{6A98766F-5CA5-45E9-B1BF-8A9038544C43}"/>
    <hyperlink ref="E311" r:id="rId256" xr:uid="{D470882A-0791-4D63-8ED4-37EB83C0F041}"/>
    <hyperlink ref="E312" r:id="rId257" xr:uid="{F774D106-7A41-4CD8-B389-45057306156A}"/>
    <hyperlink ref="E313" r:id="rId258" xr:uid="{6B2AA2DE-A5A8-41C1-81CB-27141DDAF21D}"/>
    <hyperlink ref="E314" r:id="rId259" xr:uid="{AC1CAD1C-A185-4736-A1A9-992D276203E1}"/>
    <hyperlink ref="E315" r:id="rId260" xr:uid="{21AFA3EA-A324-43DF-98FF-0B37F1E01F27}"/>
    <hyperlink ref="E316" r:id="rId261" xr:uid="{997EB546-10CB-41F1-9ACE-84EAD2E85275}"/>
    <hyperlink ref="E317" r:id="rId262" xr:uid="{40A490FB-175D-460C-AF74-45A1CA1A01A0}"/>
    <hyperlink ref="E318" r:id="rId263" xr:uid="{2A870BF1-8A99-4FF5-BAED-4B5AE94F82E1}"/>
    <hyperlink ref="E319" r:id="rId264" xr:uid="{DEE43738-86F9-4B17-BBA1-3F8C8C427CEA}"/>
    <hyperlink ref="E320" r:id="rId265" xr:uid="{C1650F7C-DB8A-4C89-8BD4-D8E2D827AC4D}"/>
    <hyperlink ref="E321" r:id="rId266" xr:uid="{7E7A7F11-7A11-4D07-B558-FCDACC4DAA87}"/>
    <hyperlink ref="E322" r:id="rId267" xr:uid="{2AC1916E-A4E5-481B-A620-8D7B4813C03B}"/>
    <hyperlink ref="E323" r:id="rId268" xr:uid="{5102DBC4-E748-4558-BBA4-1E66C02E07BA}"/>
    <hyperlink ref="E324" r:id="rId269" xr:uid="{D03B2A3B-3456-4125-A70F-6401E8E58C1D}"/>
    <hyperlink ref="E325" r:id="rId270" xr:uid="{D751452C-D908-4BE1-8186-CC7285343ED5}"/>
    <hyperlink ref="E326" r:id="rId271" xr:uid="{916A3912-6D98-4F09-A2E7-2B74BDF662DA}"/>
    <hyperlink ref="E327" r:id="rId272" xr:uid="{3F0F9D94-0B18-47F1-8134-93E36970054E}"/>
    <hyperlink ref="E328" r:id="rId273" xr:uid="{CC38E502-8AC7-4A33-B037-6FF89CAAD4B7}"/>
    <hyperlink ref="E329" r:id="rId274" xr:uid="{A5127F31-24E3-4E0C-B0EE-6985A3101B70}"/>
    <hyperlink ref="E330" r:id="rId275" xr:uid="{5E71D66F-8DD0-4A8E-9310-6885A55C1151}"/>
    <hyperlink ref="E331" r:id="rId276" xr:uid="{D08F542B-8E62-4E55-8163-3E448D77137A}"/>
    <hyperlink ref="E332" r:id="rId277" xr:uid="{588885D4-CA88-44EA-8200-30BF2E4885BE}"/>
    <hyperlink ref="E333" r:id="rId278" xr:uid="{89EAD201-A093-471D-AE59-9BFFBECC1F06}"/>
    <hyperlink ref="E334" r:id="rId279" xr:uid="{3BC417B7-B14F-48B6-9121-8514A6B65D35}"/>
    <hyperlink ref="E335" r:id="rId280" xr:uid="{32EF7460-DCCE-408B-A7CB-7BB167140F0B}"/>
    <hyperlink ref="E336" r:id="rId281" xr:uid="{4531E9DF-A4B1-4BDD-A3E6-D4FABE5B3B7C}"/>
    <hyperlink ref="E337" r:id="rId282" xr:uid="{EC22DED4-1CF1-4176-9975-4D63E8B4066E}"/>
    <hyperlink ref="E338" r:id="rId283" xr:uid="{2C558D0E-046F-4473-B13D-B1E05D064569}"/>
    <hyperlink ref="E339" r:id="rId284" xr:uid="{D38D0392-81C6-4563-9877-97B7A9144409}"/>
    <hyperlink ref="E340" r:id="rId285" xr:uid="{5D61A581-1C67-4998-A2C0-1526EC5DA236}"/>
    <hyperlink ref="E341" r:id="rId286" xr:uid="{2D77E067-010D-405D-806A-E24518C5D386}"/>
    <hyperlink ref="E342" r:id="rId287" xr:uid="{AB0B5271-2620-455F-87D7-3DFD5EE98FF5}"/>
    <hyperlink ref="E343" r:id="rId288" xr:uid="{B33C49B5-9CDA-4210-852F-B5911830163C}"/>
    <hyperlink ref="E344" r:id="rId289" xr:uid="{6EA42420-55D9-448A-A947-59328B907E10}"/>
    <hyperlink ref="E345" r:id="rId290" xr:uid="{826230DF-459B-4E93-9AA2-AA94E2A7911B}"/>
    <hyperlink ref="E346" r:id="rId291" xr:uid="{E08D1D6C-F7AA-4EEB-9B64-0ED2D2D5C2ED}"/>
    <hyperlink ref="E347" r:id="rId292" xr:uid="{0B394096-178F-40EB-840E-B95673835F87}"/>
    <hyperlink ref="E348" r:id="rId293" xr:uid="{1A6F9E5C-B48E-43CC-ABB2-DEC778A3EBEC}"/>
    <hyperlink ref="E349" r:id="rId294" xr:uid="{108F3C58-3669-4446-A02F-95D3E185C406}"/>
    <hyperlink ref="E350" r:id="rId295" xr:uid="{23CCB434-D6AD-46C4-A31F-6F3740CC9EED}"/>
    <hyperlink ref="E351" r:id="rId296" xr:uid="{8C1AC973-5103-466B-9ADA-B13B0E8A1580}"/>
    <hyperlink ref="E352" r:id="rId297" xr:uid="{002B1E61-B8C1-4E8F-BCA5-88C8A1DF804B}"/>
    <hyperlink ref="E353" r:id="rId298" xr:uid="{32ECCFBA-1EB6-4A9A-B24C-A0B88556F4AC}"/>
    <hyperlink ref="E354" r:id="rId299" xr:uid="{09759107-55A2-4A46-8A62-2B8341860D10}"/>
    <hyperlink ref="E355" r:id="rId300" xr:uid="{C3D6D195-DF93-4B0F-93C5-BE3A8E1D2F2C}"/>
    <hyperlink ref="E356" r:id="rId301" xr:uid="{26518E79-70B5-454E-9CB1-5D1A49705E09}"/>
    <hyperlink ref="E357" r:id="rId302" xr:uid="{42995EF7-02FA-49E6-8E28-4AC23E750CF6}"/>
    <hyperlink ref="E358" r:id="rId303" xr:uid="{81510180-230D-4FED-9656-54B9D6E79F48}"/>
    <hyperlink ref="E359" r:id="rId304" xr:uid="{690776D1-F1A4-4827-8352-645D612CFBF7}"/>
    <hyperlink ref="E360" r:id="rId305" xr:uid="{B4D95A88-EA27-4D80-AB8A-A49279173862}"/>
    <hyperlink ref="E361" r:id="rId306" xr:uid="{9E5C1BB0-4822-403B-9111-ADEACC4BC002}"/>
    <hyperlink ref="E362" r:id="rId307" xr:uid="{C6BEEA89-3DBF-41DE-B0F1-8F7AD8D4A454}"/>
    <hyperlink ref="E363" r:id="rId308" xr:uid="{FF241A39-29C5-45EA-996E-19658639E166}"/>
    <hyperlink ref="E364" r:id="rId309" xr:uid="{ADA7E6FF-9B24-4F8D-A1D3-7F00D774A6F0}"/>
    <hyperlink ref="E365" r:id="rId310" xr:uid="{D9901CD1-A49A-4375-8ADC-93E7F1ADD754}"/>
    <hyperlink ref="E366" r:id="rId311" xr:uid="{61227FB8-25BE-4DB1-8F67-7E52C887291D}"/>
    <hyperlink ref="E367" r:id="rId312" xr:uid="{A554003F-2A0B-4C55-A8E8-6A8E5F46989C}"/>
    <hyperlink ref="E368" r:id="rId313" xr:uid="{04C0CABF-1A50-4750-9EB8-9D3102CB7F95}"/>
    <hyperlink ref="E369" r:id="rId314" xr:uid="{E24A8495-C262-41B5-BADF-B573AFBE3125}"/>
    <hyperlink ref="E370" r:id="rId315" xr:uid="{E3479184-0B61-4A5C-9604-063D789093CE}"/>
    <hyperlink ref="E371" r:id="rId316" xr:uid="{AA4E9C59-CED2-437D-961D-22C9067D5270}"/>
    <hyperlink ref="E372" r:id="rId317" xr:uid="{68EA641A-8568-45F6-8880-3FCD6F5370F1}"/>
    <hyperlink ref="E373" r:id="rId318" xr:uid="{BB9BF6BB-DBE4-4E9A-9A1C-C9B878E2E1F5}"/>
    <hyperlink ref="E374" r:id="rId319" xr:uid="{B6870C6A-8C52-435F-B187-C9DAD2C5C63D}"/>
    <hyperlink ref="E375" r:id="rId320" xr:uid="{B79566BA-56AC-4362-B2DC-4C3DCF8EE747}"/>
    <hyperlink ref="E376" r:id="rId321" xr:uid="{A7D15036-B5E4-4637-AAE6-E3D9AC888999}"/>
    <hyperlink ref="E377" r:id="rId322" xr:uid="{9CA21861-292A-4624-88CE-7AE1703DAA03}"/>
    <hyperlink ref="E378" r:id="rId323" xr:uid="{E7A1EFFF-A147-4898-A961-2ABA0CDB9BB3}"/>
    <hyperlink ref="E379" r:id="rId324" xr:uid="{E016169F-E222-4B48-80F0-4E74CE95C65C}"/>
    <hyperlink ref="E380" r:id="rId325" xr:uid="{E56F4DF7-42CA-4622-9EDC-518BDDA4852C}"/>
    <hyperlink ref="E381" r:id="rId326" xr:uid="{44869F9A-1E99-4BED-8168-601A10990F1B}"/>
    <hyperlink ref="E382" r:id="rId327" xr:uid="{96F4AD9E-4A55-4599-A40A-3627F4BBBE24}"/>
    <hyperlink ref="E383" r:id="rId328" xr:uid="{6D6203EB-1473-43F7-9ED1-204DD9133846}"/>
    <hyperlink ref="E384" r:id="rId329" xr:uid="{1CACAA91-2822-4815-B439-352778956FB0}"/>
    <hyperlink ref="E385" r:id="rId330" xr:uid="{344DA459-12E1-41C6-A8C2-4C0181B1DBDC}"/>
    <hyperlink ref="E386" r:id="rId331" xr:uid="{9BCA2AA3-CFC8-470A-BCE8-DD80F42105DB}"/>
    <hyperlink ref="E387" r:id="rId332" xr:uid="{572F021D-5458-40A4-9040-4A592D4CADE9}"/>
    <hyperlink ref="E388" r:id="rId333" xr:uid="{B94BE201-1C85-4D2A-87EE-684DB7AEE35C}"/>
    <hyperlink ref="E389" r:id="rId334" xr:uid="{5DD18E3C-BE27-4000-92DD-2D1DEE33C25E}"/>
    <hyperlink ref="E390" r:id="rId335" xr:uid="{CD21509E-229C-4937-B751-EBD10AA316F0}"/>
    <hyperlink ref="E391" r:id="rId336" xr:uid="{8DED3192-B8CD-4CE5-A648-B3A5DB509616}"/>
    <hyperlink ref="E392" r:id="rId337" xr:uid="{82C20A50-D40A-41B3-A9CC-77D392949BDA}"/>
    <hyperlink ref="E393" r:id="rId338" xr:uid="{72E86D36-249E-4D25-B360-780C65E95FFD}"/>
    <hyperlink ref="E394" r:id="rId339" xr:uid="{ACE05781-B469-463B-A499-E6EB88870B78}"/>
    <hyperlink ref="E395" r:id="rId340" xr:uid="{0A02325B-2887-478A-8CBE-AC2D7F81E633}"/>
    <hyperlink ref="E396" r:id="rId341" xr:uid="{935D3B03-AC70-4833-8B55-FC4DED48B626}"/>
    <hyperlink ref="E397" r:id="rId342" xr:uid="{D9066797-2A06-4170-A296-5620D82BEA04}"/>
    <hyperlink ref="E398" r:id="rId343" xr:uid="{605013BB-85CA-40C0-B8E0-564B84C43BDA}"/>
    <hyperlink ref="E399" r:id="rId344" xr:uid="{C8C73ACA-A94C-43AA-AC05-E27806791EEE}"/>
    <hyperlink ref="E400" r:id="rId345" xr:uid="{5615B5C9-23CB-481F-9073-C08783C56555}"/>
    <hyperlink ref="E401" r:id="rId346" xr:uid="{B0051DF6-7742-40F2-8D6A-7935D183BB1B}"/>
    <hyperlink ref="E402" r:id="rId347" xr:uid="{53CD6CBB-DFA0-4096-931C-97063ABC234F}"/>
    <hyperlink ref="E403" r:id="rId348" xr:uid="{5B951A52-D88A-477F-9EEA-2F509D7DCDA2}"/>
    <hyperlink ref="E404" r:id="rId349" xr:uid="{B2066D92-AC9C-42A3-B4EA-A51BC1A4ECB3}"/>
    <hyperlink ref="E405" r:id="rId350" xr:uid="{E97798D4-22BE-467C-BF3D-2597C6337127}"/>
    <hyperlink ref="E406" r:id="rId351" xr:uid="{50100EFD-7FE6-4751-BC4D-02F662703091}"/>
    <hyperlink ref="E407" r:id="rId352" xr:uid="{7F29BA16-D3D2-42EE-AF7D-0C2AA33982F8}"/>
    <hyperlink ref="E408" r:id="rId353" xr:uid="{9AB09F26-12FE-4CB9-80FA-6C59B5885775}"/>
    <hyperlink ref="E409" r:id="rId354" xr:uid="{1684FA9B-BF20-42B0-8F8B-0B77ACEAE2C0}"/>
    <hyperlink ref="E410" r:id="rId355" xr:uid="{40444AF0-F550-4E26-8D9E-6BD57F1E547A}"/>
    <hyperlink ref="E411" r:id="rId356" xr:uid="{FD64D191-8750-485A-BBD8-15A0BA66A1B9}"/>
    <hyperlink ref="E412" r:id="rId357" xr:uid="{F0AEB882-3CAE-4E5C-92D0-C5D0463682B6}"/>
    <hyperlink ref="E413" r:id="rId358" xr:uid="{635E4D31-9E76-4E00-AC31-A0B7E4D8C7FF}"/>
    <hyperlink ref="E414" r:id="rId359" xr:uid="{CB3CE9CB-3776-4996-936D-B8ACC64472E4}"/>
    <hyperlink ref="E415" r:id="rId360" xr:uid="{A7AF333D-98B8-46F3-B78A-48EE4AFA4D0A}"/>
    <hyperlink ref="E416" r:id="rId361" xr:uid="{2E352C74-3B32-40E8-B5E9-9BECBC255E39}"/>
    <hyperlink ref="E417" r:id="rId362" xr:uid="{F060BD6E-DDD7-44EE-B435-434679C293D2}"/>
    <hyperlink ref="E418" r:id="rId363" xr:uid="{7142D943-85E7-4CF1-9801-157B043D0C83}"/>
    <hyperlink ref="E419" r:id="rId364" xr:uid="{9558FDAE-ECB3-4A5E-987B-3D994F195053}"/>
    <hyperlink ref="E420" r:id="rId365" xr:uid="{66852DC4-DC5A-4B2E-B99B-8470EA78A081}"/>
    <hyperlink ref="E421" r:id="rId366" xr:uid="{D0C9DF42-4505-4188-8539-74A0D9398DB9}"/>
    <hyperlink ref="E422" r:id="rId367" xr:uid="{FB746E51-F3E7-4253-ADA1-6E2484111EBA}"/>
    <hyperlink ref="E423" r:id="rId368" xr:uid="{F0B1B9F9-983C-425F-8791-D7FC20FFBE56}"/>
    <hyperlink ref="E424" r:id="rId369" xr:uid="{E64D43D7-0277-46A4-905D-EA0755DC94B6}"/>
    <hyperlink ref="E425" r:id="rId370" xr:uid="{5B4FB652-F96A-45C7-BBE4-D3904293C787}"/>
    <hyperlink ref="E426" r:id="rId371" xr:uid="{F28094F0-0543-4505-9DE9-4B9EA454D5E7}"/>
    <hyperlink ref="E427" r:id="rId372" xr:uid="{D91A8F7D-FE33-4E6A-8FCB-28814E967E9E}"/>
    <hyperlink ref="E428" r:id="rId373" xr:uid="{E1F3E84D-563B-4740-A1CD-8E74EEA32B59}"/>
    <hyperlink ref="E429" r:id="rId374" xr:uid="{D5AA3167-553B-4EA2-B4E9-AB71DE0CDB36}"/>
    <hyperlink ref="E430" r:id="rId375" xr:uid="{DD7EE39A-0983-4AA8-88E2-26026FE15BFE}"/>
    <hyperlink ref="E431" r:id="rId376" xr:uid="{59888B32-AF32-44B7-8289-2868C09A4727}"/>
    <hyperlink ref="E432" r:id="rId377" xr:uid="{98D4FD7F-07BC-4BB2-ADC1-ACDA5D8423B7}"/>
    <hyperlink ref="E433" r:id="rId378" xr:uid="{27B60E3C-034D-4B53-9989-C7D9AE64EDA4}"/>
    <hyperlink ref="E434" r:id="rId379" xr:uid="{26296675-EF73-4AF5-8270-0819BE788501}"/>
    <hyperlink ref="E435" r:id="rId380" xr:uid="{96E8C28A-A941-44A6-AF72-1476F0801910}"/>
    <hyperlink ref="E436" r:id="rId381" xr:uid="{1025E3D4-5A24-4439-828F-A7E3BCDD86E8}"/>
    <hyperlink ref="E437" r:id="rId382" xr:uid="{AED0BBAD-F393-420F-BB0A-C1257F55BBB1}"/>
    <hyperlink ref="E438" r:id="rId383" xr:uid="{9FD5B2A7-E868-4C87-820C-9912BE429239}"/>
    <hyperlink ref="E439" r:id="rId384" xr:uid="{16BAC5BF-E250-4B20-9604-A68F6B0E668C}"/>
    <hyperlink ref="E440" r:id="rId385" xr:uid="{E68F97FF-2780-46B4-B667-5099DACF7C8C}"/>
    <hyperlink ref="E441" r:id="rId386" xr:uid="{29947620-5066-4CEE-87C1-0E0B89FB376D}"/>
    <hyperlink ref="E442" r:id="rId387" xr:uid="{0137EFF4-170D-4E76-94A9-AE0642A2885C}"/>
    <hyperlink ref="E443" r:id="rId388" xr:uid="{88CE77BE-B870-443B-B317-16BA5F382B32}"/>
    <hyperlink ref="E444" r:id="rId389" xr:uid="{AF1DD24A-F29F-4319-9802-651250481C47}"/>
    <hyperlink ref="E445" r:id="rId390" xr:uid="{A5BD9839-349E-4A3E-8A75-9BE2CF55F21B}"/>
    <hyperlink ref="E446" r:id="rId391" xr:uid="{BF57FAAB-7809-44E7-AA92-A072FC59488F}"/>
    <hyperlink ref="E447" r:id="rId392" xr:uid="{D7C3D8FC-9867-4333-BA08-035E129843EB}"/>
    <hyperlink ref="E448" r:id="rId393" xr:uid="{9D843386-D274-43A3-A55D-BC8198AEEC7E}"/>
    <hyperlink ref="E449" r:id="rId394" xr:uid="{143D3EE6-12BE-4DDF-83AA-9AB75151FE8E}"/>
    <hyperlink ref="E450" r:id="rId395" xr:uid="{F414BBB8-AE55-4B8B-9C7C-B3DF224AC4EE}"/>
    <hyperlink ref="E451" r:id="rId396" xr:uid="{0D037F68-0E88-4E55-9F77-1A8FE3B75DA4}"/>
    <hyperlink ref="E452" r:id="rId397" xr:uid="{7F2C4BD1-7A3E-43B5-B528-09EE5B9E47B5}"/>
    <hyperlink ref="E453" r:id="rId398" xr:uid="{E5652A98-AAA0-4DCD-8236-D0505C0F17EB}"/>
    <hyperlink ref="E454" r:id="rId399" xr:uid="{CDFB85B3-7D9B-4408-A2E4-488B121D59DA}"/>
    <hyperlink ref="E455" r:id="rId400" xr:uid="{4C394D75-56C7-44D1-BEE2-6BB29A352E7A}"/>
    <hyperlink ref="E456" r:id="rId401" xr:uid="{7A2E1C9B-48EB-47D9-A4B6-6402AB0903A1}"/>
    <hyperlink ref="E457" r:id="rId402" xr:uid="{4E79E4B3-6966-4931-8EDE-2D0DD0581C28}"/>
    <hyperlink ref="E458" r:id="rId403" xr:uid="{851B4DAB-510B-47B7-8B43-84B425EDFE4D}"/>
    <hyperlink ref="E459" r:id="rId404" xr:uid="{D84DB51B-27C4-43CA-A508-B75EAC66397C}"/>
    <hyperlink ref="E460" r:id="rId405" xr:uid="{43CE7457-F618-4F16-BA53-21864F83D1E3}"/>
    <hyperlink ref="E461" r:id="rId406" xr:uid="{7A8F22AA-FB87-48B7-B0C6-FBFD8901695C}"/>
    <hyperlink ref="E462" r:id="rId407" xr:uid="{EBFE5E3C-07B4-4DA4-982A-46CE343388A1}"/>
    <hyperlink ref="E463" r:id="rId408" xr:uid="{4AA5D8AA-C37D-46C0-A400-051A5970AC70}"/>
    <hyperlink ref="E464" r:id="rId409" xr:uid="{826E75EF-B887-4969-BD0D-9DC6508F04ED}"/>
    <hyperlink ref="E465" r:id="rId410" xr:uid="{B56B549D-DBA9-4B4A-B52F-A683BA9B4B45}"/>
    <hyperlink ref="E466" r:id="rId411" xr:uid="{1E4CE742-1663-45F6-BBAE-DF261FFCFC93}"/>
    <hyperlink ref="E467" r:id="rId412" xr:uid="{8B5674BF-1428-4065-B703-A1D320CDD202}"/>
    <hyperlink ref="E468" r:id="rId413" xr:uid="{515B93BF-69DE-46DF-90ED-56EF5B9788DE}"/>
    <hyperlink ref="E469" r:id="rId414" xr:uid="{7195D9B5-3925-4605-B0F5-1A55B8351B20}"/>
    <hyperlink ref="E470" r:id="rId415" xr:uid="{EF0F61AF-CBC9-4984-AC4B-FA77CDDD7F8A}"/>
    <hyperlink ref="E471" r:id="rId416" xr:uid="{946C45DF-B7EA-471A-9F1E-7A18740D2211}"/>
    <hyperlink ref="E472" r:id="rId417" xr:uid="{CF4C7912-BBC9-4B29-90DD-290A55BA62CE}"/>
    <hyperlink ref="E473" r:id="rId418" xr:uid="{FC8076D3-42D0-4E95-B83D-A4E06EA2C3E9}"/>
    <hyperlink ref="E474" r:id="rId419" xr:uid="{D0374E38-3964-4040-B2E6-648F226C9F39}"/>
    <hyperlink ref="E475" r:id="rId420" xr:uid="{3CB2A369-82BE-41E4-B052-9C5F50A6CF97}"/>
    <hyperlink ref="E476" r:id="rId421" xr:uid="{6A5FECBF-9DCC-478A-A347-04FA947A5F4D}"/>
    <hyperlink ref="E477" r:id="rId422" xr:uid="{DD64B501-9534-4831-A20E-4B1BEF4959C6}"/>
    <hyperlink ref="E478" r:id="rId423" xr:uid="{32F3D542-503B-4418-B31B-E4C1CC476C87}"/>
    <hyperlink ref="E479" r:id="rId424" xr:uid="{9118F87D-D105-41A0-9246-7C756476527D}"/>
    <hyperlink ref="E480" r:id="rId425" xr:uid="{F6D6CABF-ED3D-40DC-9118-8EF40739357D}"/>
    <hyperlink ref="E481" r:id="rId426" xr:uid="{B0A6271B-008B-4DC9-BB66-63A3C2831E59}"/>
    <hyperlink ref="E482" r:id="rId427" xr:uid="{C421B384-FA92-487A-B5E3-F06B3CB2428A}"/>
    <hyperlink ref="E483" r:id="rId428" xr:uid="{853D8666-AB60-4DC7-A9F3-E5CE9974AFD7}"/>
    <hyperlink ref="E484" r:id="rId429" xr:uid="{38D69F84-90CC-4243-8B0F-121260418C03}"/>
    <hyperlink ref="E485" r:id="rId430" xr:uid="{A8BB7A76-3EAB-4965-8A6A-DB5C06A93B87}"/>
    <hyperlink ref="E486" r:id="rId431" xr:uid="{89600E6C-4D81-4715-96D5-99571BC1E34A}"/>
    <hyperlink ref="E487" r:id="rId432" xr:uid="{C4E1149D-C7D5-4DD2-A9BC-BE88874D83DE}"/>
    <hyperlink ref="E488" r:id="rId433" xr:uid="{959D9F1F-9DCC-4866-8E4E-C8D57EFACBFB}"/>
    <hyperlink ref="E489" r:id="rId434" xr:uid="{A2B52DF3-C88A-4A39-B23B-2E15CE09E0FC}"/>
    <hyperlink ref="E490" r:id="rId435" xr:uid="{0856AEB2-01D3-4811-B039-2DC339C1C3D3}"/>
    <hyperlink ref="E491" r:id="rId436" xr:uid="{BAC60CC8-9464-4294-8C5A-78FCF953ABC9}"/>
    <hyperlink ref="E492" r:id="rId437" xr:uid="{605F65CD-97D1-4B48-922D-67F777B6BB89}"/>
    <hyperlink ref="E493" r:id="rId438" xr:uid="{EABCA3BC-079D-4A30-A22A-79C425E73D63}"/>
    <hyperlink ref="E494" r:id="rId439" xr:uid="{EFF40D8F-7E00-480D-B720-32AA082034C8}"/>
    <hyperlink ref="E495" r:id="rId440" xr:uid="{CD475229-B891-4FFB-916B-54E894EF8414}"/>
    <hyperlink ref="E496" r:id="rId441" xr:uid="{3290CA88-4185-487E-83FD-FFD0EF427A25}"/>
    <hyperlink ref="E497" r:id="rId442" xr:uid="{BC1D39A9-CD74-455B-8453-2781D5E872E7}"/>
    <hyperlink ref="E498" r:id="rId443" xr:uid="{F6E7991B-29E6-47BF-A280-BFD9F31C31EF}"/>
    <hyperlink ref="E499" r:id="rId444" xr:uid="{52323D38-9C7D-44D8-ABF0-FB9D6C427698}"/>
    <hyperlink ref="E500" r:id="rId445" xr:uid="{C7C25E6B-38C8-4BB8-B7BE-A36DDF5E76E7}"/>
    <hyperlink ref="E501" r:id="rId446" xr:uid="{99164D93-E641-4AA0-A7A8-CCF618F57DD5}"/>
    <hyperlink ref="E502" r:id="rId447" xr:uid="{0748483D-56D0-4E91-AFB6-6AE511270397}"/>
    <hyperlink ref="E503" r:id="rId448" xr:uid="{5896FC5C-668B-4EC2-BB50-6CE93BBE2FED}"/>
    <hyperlink ref="E504" r:id="rId449" xr:uid="{B81172C3-CCB0-412D-AEDB-C1A0F6EB9488}"/>
    <hyperlink ref="E505" r:id="rId450" xr:uid="{1B1CC79A-31C7-4E0A-B13F-54A9408FC742}"/>
    <hyperlink ref="E506" r:id="rId451" xr:uid="{7E31FCB5-6E3D-4E34-B1A5-D4F8F88760CC}"/>
    <hyperlink ref="E507" r:id="rId452" xr:uid="{73BBD3E7-1EC5-47C9-9B83-DFA4EE9F7117}"/>
    <hyperlink ref="E508" r:id="rId453" xr:uid="{8F165064-086C-4E55-8860-118919ED4AE2}"/>
    <hyperlink ref="E509" r:id="rId454" xr:uid="{7E802818-47A5-4182-865F-FD414E532C28}"/>
    <hyperlink ref="E510" r:id="rId455" xr:uid="{CA72E892-DCF5-436A-8549-6AC5428AF198}"/>
    <hyperlink ref="E511" r:id="rId456" xr:uid="{01E3E954-7DA0-423D-885F-69E26044FE77}"/>
    <hyperlink ref="E512" r:id="rId457" xr:uid="{3DE13C00-7F16-47B5-9BD4-F171164C0A8F}"/>
    <hyperlink ref="E513" r:id="rId458" xr:uid="{6452E8AA-7714-4450-AF60-B15FFA2FFDF5}"/>
    <hyperlink ref="E514" r:id="rId459" xr:uid="{6CF87A66-3860-4F7A-BB7D-6B0A29B501C4}"/>
    <hyperlink ref="E515" r:id="rId460" xr:uid="{6FE8941F-7B2C-40A2-9AAF-A31EAE7542FA}"/>
    <hyperlink ref="E516" r:id="rId461" xr:uid="{E9383EA6-8F77-4D89-9AB8-050383626605}"/>
    <hyperlink ref="E517" r:id="rId462" xr:uid="{DBFE1170-B110-454F-87C7-CE193F38CE63}"/>
    <hyperlink ref="E518" r:id="rId463" xr:uid="{84B6DB11-7D4C-41B5-B489-E34092DCC554}"/>
    <hyperlink ref="E519" r:id="rId464" xr:uid="{E1467E4D-947A-4509-A106-C7CB2D30E02A}"/>
    <hyperlink ref="E520" r:id="rId465" xr:uid="{CAAA95DF-4C34-4D01-BC1F-EAD1BD9DFF0D}"/>
    <hyperlink ref="E521" r:id="rId466" xr:uid="{45C2EA42-091C-43E6-BB52-EF8EAD3FB233}"/>
    <hyperlink ref="E522" r:id="rId467" xr:uid="{D4CFB340-AE87-4670-B1AD-56B85AF6276A}"/>
    <hyperlink ref="E28" r:id="rId468" xr:uid="{CF6D404E-D9AE-487E-A541-B8BD3AB54181}"/>
    <hyperlink ref="E29" r:id="rId469" xr:uid="{0C8686AE-99BB-4ACE-97A9-BE73F476A774}"/>
    <hyperlink ref="E38" r:id="rId470" xr:uid="{238D03B9-18D8-4FFC-9743-88B9E57B62FA}"/>
    <hyperlink ref="E49" r:id="rId471" xr:uid="{A1613F89-1A6A-4D4B-8841-38C742E4C136}"/>
    <hyperlink ref="E50" r:id="rId472" xr:uid="{36856BC6-97A4-406A-9C4B-E1867E29B19A}"/>
    <hyperlink ref="E51" r:id="rId473" xr:uid="{371D9FBD-D135-4064-8B49-5C60620F069B}"/>
    <hyperlink ref="E52" r:id="rId474" xr:uid="{2F069E47-2C37-4BDE-8970-EA9136896D53}"/>
    <hyperlink ref="E57" r:id="rId475" xr:uid="{D30AED63-3980-4B5F-BCB5-D52D0AB4735D}"/>
    <hyperlink ref="E66" r:id="rId476" xr:uid="{8B0A931F-0D57-4C64-83FD-F84FB4F91A58}"/>
    <hyperlink ref="E93" r:id="rId477" xr:uid="{A1063929-1998-444B-BFEB-AC12D3D45D4F}"/>
    <hyperlink ref="E98" r:id="rId478" xr:uid="{ADBE1031-D7F3-4A68-A198-0D98AC0677F8}"/>
    <hyperlink ref="E99" r:id="rId479" xr:uid="{B73D8104-4C8F-4E1F-A6CE-E37445D67D37}"/>
    <hyperlink ref="E100" r:id="rId480" xr:uid="{B6AACEEA-07DD-4CDE-838B-C66845506C0B}"/>
    <hyperlink ref="E101" r:id="rId481" xr:uid="{F4F4146E-49B4-41B4-937F-ECAFFC2510C7}"/>
    <hyperlink ref="E102" r:id="rId482" xr:uid="{DBF6CF9D-545E-4639-91EB-3E183CCCD538}"/>
    <hyperlink ref="E103" r:id="rId483" xr:uid="{9C7BD078-A052-4178-A20E-C570734D868D}"/>
    <hyperlink ref="E125" r:id="rId484" xr:uid="{CF664D05-405F-4596-9C63-FB4C3779BB1F}"/>
    <hyperlink ref="E159" r:id="rId485" xr:uid="{EEF445EC-4648-4B3C-9A17-A9E5EC6BBAFE}"/>
    <hyperlink ref="E160" r:id="rId486" xr:uid="{8AD34289-62F1-4562-9F96-C17E8F8720D9}"/>
    <hyperlink ref="E164" r:id="rId487" xr:uid="{E0F2105A-8B01-4545-B8ED-7DA0DD8E7BCF}"/>
    <hyperlink ref="E170" r:id="rId488" xr:uid="{A8A91165-5C67-4AE8-A9F8-F4FC34784536}"/>
    <hyperlink ref="E523" r:id="rId489" xr:uid="{5EE8F703-8F5E-4CFE-85AF-06FA4725FEE7}"/>
    <hyperlink ref="E524" r:id="rId490" xr:uid="{198F43D4-D584-424B-9A85-97703BF77AA3}"/>
    <hyperlink ref="E525" r:id="rId491" xr:uid="{32F0912A-A4CB-4631-995B-2501FB400EED}"/>
    <hyperlink ref="E129" r:id="rId492" xr:uid="{BE9E4E1D-F729-4741-AC73-65D00C792926}"/>
    <hyperlink ref="E131" r:id="rId493" xr:uid="{1C3FB838-F9E1-4DAC-AB9B-745D2F5D064B}"/>
    <hyperlink ref="E132" r:id="rId494" xr:uid="{7E051BEB-1B36-441B-BF21-6228AE5E39F5}"/>
    <hyperlink ref="E162" r:id="rId495" xr:uid="{1C93C0C1-2D6D-4CC9-BDD2-1645AA424342}"/>
    <hyperlink ref="E27" r:id="rId496" xr:uid="{6823B868-221C-4769-9610-4AADE74753FA}"/>
    <hyperlink ref="E64" r:id="rId497" xr:uid="{1F9D347C-4A48-4E9B-841A-5B404AD3FB05}"/>
    <hyperlink ref="E67" r:id="rId498" xr:uid="{DE8268D4-5A3C-4A78-8F35-0FC1D564DA25}"/>
    <hyperlink ref="E68" r:id="rId499" xr:uid="{653DD9A6-0364-4C34-965E-4E0E4899D612}"/>
    <hyperlink ref="E90" r:id="rId500" xr:uid="{A663A0A0-18A8-4464-B9E9-D6C145817CCE}"/>
    <hyperlink ref="E95" r:id="rId501" xr:uid="{4EE95319-0FD0-42BB-9604-7B0C204DA816}"/>
    <hyperlink ref="E141" r:id="rId502" xr:uid="{0FC2510E-2CDC-4809-9B47-9C40D3CAD7E1}"/>
    <hyperlink ref="E143" r:id="rId503" xr:uid="{FB2C8C06-F30E-4A86-9AEC-08205E43EC39}"/>
    <hyperlink ref="E163" r:id="rId504" xr:uid="{803A7F99-DED3-4142-86D2-8ACEAB63FB9D}"/>
    <hyperlink ref="E166" r:id="rId505" xr:uid="{1955F61F-5EF5-4966-84C0-1931B29958FE}"/>
    <hyperlink ref="E167" r:id="rId506" xr:uid="{C6C494E1-C809-4FA3-A811-8C166F0307D3}"/>
    <hyperlink ref="E171" r:id="rId507" xr:uid="{BCB5B16E-7EBD-4832-9D8E-7A25BA7D03CE}"/>
    <hyperlink ref="E174" r:id="rId508" xr:uid="{02DE5DC9-BBFF-4F21-9739-420A9D3DC547}"/>
    <hyperlink ref="E175" r:id="rId509" xr:uid="{BF628863-4D90-4244-B74E-F0100DF7FF0F}"/>
    <hyperlink ref="E10" r:id="rId510" xr:uid="{50608B6A-D5AC-47CD-9358-B1E80640CEA0}"/>
    <hyperlink ref="E20" r:id="rId511" xr:uid="{8F4A1A6F-01C7-4C92-AE0D-23284D21C802}"/>
    <hyperlink ref="E22" r:id="rId512" xr:uid="{276B08A7-D1C8-444E-B388-56C8B2A435F1}"/>
    <hyperlink ref="E42" r:id="rId513" xr:uid="{168A0C26-B013-4B8E-A8DC-3A7DD8219AB1}"/>
    <hyperlink ref="E53" r:id="rId514" xr:uid="{2658E37B-7C4C-48E5-8739-B1BAA590F745}"/>
    <hyperlink ref="E116" r:id="rId515" xr:uid="{1406C363-C25E-4ED8-9599-27977A46C8AE}"/>
    <hyperlink ref="E117" r:id="rId516" xr:uid="{3FBD4775-9B91-4C71-8BFF-586802F6FBBC}"/>
    <hyperlink ref="E118" r:id="rId517" xr:uid="{9F7274F5-65A2-43C2-A164-14E193DF97DC}"/>
    <hyperlink ref="E124" r:id="rId518" xr:uid="{CE01BE5B-637D-4D81-8920-C44FB58878AE}"/>
    <hyperlink ref="E153" r:id="rId519" xr:uid="{F013AD26-6A2F-4FA2-89AD-7F3F46F62659}"/>
    <hyperlink ref="E158" r:id="rId520" xr:uid="{FB7C9425-B876-4490-9147-372EFA4424F1}"/>
    <hyperlink ref="E161" r:id="rId521" xr:uid="{197CAF8A-8474-450E-B8D6-40C456257514}"/>
    <hyperlink ref="E15" r:id="rId522" xr:uid="{3BDE551E-EBBB-4C28-9687-E0AF296EBC4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sheetPr>
  <dimension ref="A1:P123"/>
  <sheetViews>
    <sheetView view="pageBreakPreview" zoomScaleNormal="85" zoomScaleSheetLayoutView="100" workbookViewId="0"/>
  </sheetViews>
  <sheetFormatPr baseColWidth="10" defaultRowHeight="12.75"/>
  <cols>
    <col min="1" max="1" width="6.140625" style="100" customWidth="1"/>
    <col min="2" max="2" width="4.140625" style="100" bestFit="1" customWidth="1"/>
    <col min="3" max="3" width="30.7109375" style="230" customWidth="1"/>
    <col min="4" max="4" width="11.5703125" style="152" bestFit="1" customWidth="1"/>
    <col min="5" max="5" width="9.7109375" style="73" customWidth="1"/>
    <col min="6" max="6" width="11.7109375" style="73" customWidth="1"/>
    <col min="7" max="7" width="60.28515625" style="132" customWidth="1"/>
    <col min="8" max="12" width="6.7109375" style="70" customWidth="1"/>
    <col min="13" max="13" width="16.42578125" style="136" customWidth="1"/>
    <col min="14" max="14" width="15.85546875" style="136" bestFit="1" customWidth="1"/>
    <col min="15" max="15" width="17.28515625" style="136" customWidth="1"/>
    <col min="16" max="16384" width="11.42578125" style="70"/>
  </cols>
  <sheetData>
    <row r="1" spans="1:15">
      <c r="A1" s="278" t="s">
        <v>695</v>
      </c>
      <c r="B1" s="278"/>
      <c r="C1" s="279"/>
      <c r="D1" s="280"/>
      <c r="E1" s="280"/>
      <c r="F1" s="280"/>
      <c r="G1" s="278"/>
      <c r="H1" s="278"/>
      <c r="I1" s="278"/>
      <c r="J1" s="278"/>
      <c r="K1" s="278"/>
      <c r="L1" s="278"/>
      <c r="M1" s="155"/>
      <c r="N1" s="155"/>
      <c r="O1" s="155"/>
    </row>
    <row r="2" spans="1:15">
      <c r="A2" s="278" t="s">
        <v>35</v>
      </c>
      <c r="B2" s="278"/>
      <c r="C2" s="279"/>
      <c r="D2" s="280"/>
      <c r="E2" s="280"/>
      <c r="F2" s="280"/>
      <c r="G2" s="278"/>
      <c r="H2" s="278"/>
      <c r="I2" s="278"/>
      <c r="J2" s="278"/>
      <c r="K2" s="278"/>
      <c r="L2" s="278"/>
      <c r="M2" s="155"/>
      <c r="N2" s="155"/>
      <c r="O2" s="155"/>
    </row>
    <row r="3" spans="1:15">
      <c r="A3" s="278" t="s">
        <v>36</v>
      </c>
      <c r="B3" s="278"/>
      <c r="C3" s="279"/>
      <c r="D3" s="280"/>
      <c r="E3" s="280"/>
      <c r="F3" s="280"/>
      <c r="G3" s="278"/>
      <c r="H3" s="278"/>
      <c r="I3" s="278"/>
      <c r="J3" s="278"/>
      <c r="K3" s="278"/>
      <c r="L3" s="278"/>
      <c r="M3" s="155"/>
      <c r="N3" s="155"/>
      <c r="O3" s="155"/>
    </row>
    <row r="4" spans="1:15">
      <c r="A4" s="278" t="str">
        <f>+'CUT MN'!A4</f>
        <v>CORRESPONDIENTE AL PERIODO DE ENERO A JUNIO DE 2020</v>
      </c>
      <c r="B4" s="278"/>
      <c r="C4" s="279"/>
      <c r="D4" s="280"/>
      <c r="E4" s="280"/>
      <c r="F4" s="280"/>
      <c r="G4" s="278"/>
      <c r="H4" s="278"/>
      <c r="I4" s="278"/>
      <c r="J4" s="278"/>
      <c r="K4" s="278"/>
      <c r="L4" s="278"/>
      <c r="M4" s="155"/>
      <c r="N4" s="155"/>
      <c r="O4" s="155"/>
    </row>
    <row r="5" spans="1:15">
      <c r="A5" s="281" t="str">
        <f>+'CUT MN'!A5</f>
        <v>ACTUALIZADO AL : 6 de julio de 2020</v>
      </c>
      <c r="B5" s="281"/>
      <c r="C5" s="282"/>
      <c r="D5" s="283"/>
      <c r="E5" s="283"/>
      <c r="F5" s="283"/>
      <c r="G5" s="281"/>
      <c r="H5" s="281"/>
      <c r="I5" s="281"/>
      <c r="J5" s="281"/>
      <c r="K5" s="281"/>
      <c r="L5" s="281"/>
      <c r="M5" s="168"/>
      <c r="N5" s="168"/>
      <c r="O5" s="168"/>
    </row>
    <row r="6" spans="1:15">
      <c r="A6" s="284"/>
      <c r="B6" s="285"/>
      <c r="C6" s="286"/>
      <c r="D6" s="287"/>
      <c r="E6" s="288"/>
      <c r="F6" s="288"/>
      <c r="G6" s="289"/>
      <c r="H6" s="290"/>
      <c r="I6" s="290"/>
      <c r="J6" s="290"/>
      <c r="K6" s="290"/>
      <c r="L6" s="290"/>
      <c r="M6" s="87"/>
      <c r="N6" s="87"/>
      <c r="O6" s="137"/>
    </row>
    <row r="7" spans="1:15">
      <c r="A7" s="291"/>
      <c r="B7" s="291"/>
      <c r="C7" s="292"/>
      <c r="D7" s="293"/>
      <c r="E7" s="291"/>
      <c r="F7" s="291"/>
      <c r="G7" s="294"/>
      <c r="H7" s="497" t="s">
        <v>678</v>
      </c>
      <c r="I7" s="497"/>
      <c r="J7" s="497" t="s">
        <v>677</v>
      </c>
      <c r="K7" s="497"/>
      <c r="L7" s="145"/>
      <c r="M7" s="134"/>
      <c r="N7" s="134"/>
      <c r="O7" s="138"/>
    </row>
    <row r="8" spans="1:15" ht="25.5">
      <c r="A8" s="274" t="s">
        <v>679</v>
      </c>
      <c r="B8" s="274" t="s">
        <v>680</v>
      </c>
      <c r="C8" s="275" t="s">
        <v>686</v>
      </c>
      <c r="D8" s="95" t="s">
        <v>688</v>
      </c>
      <c r="E8" s="94" t="s">
        <v>564</v>
      </c>
      <c r="F8" s="94" t="s">
        <v>565</v>
      </c>
      <c r="G8" s="94" t="s">
        <v>39</v>
      </c>
      <c r="H8" s="274" t="s">
        <v>682</v>
      </c>
      <c r="I8" s="274" t="s">
        <v>683</v>
      </c>
      <c r="J8" s="274" t="s">
        <v>681</v>
      </c>
      <c r="K8" s="274" t="s">
        <v>684</v>
      </c>
      <c r="L8" s="144" t="s">
        <v>694</v>
      </c>
      <c r="M8" s="276" t="s">
        <v>1401</v>
      </c>
      <c r="N8" s="276" t="s">
        <v>1402</v>
      </c>
      <c r="O8" s="96" t="s">
        <v>685</v>
      </c>
    </row>
    <row r="9" spans="1:15" ht="51">
      <c r="A9" s="97" t="s">
        <v>553</v>
      </c>
      <c r="B9" s="189">
        <v>2</v>
      </c>
      <c r="C9" s="76" t="s">
        <v>605</v>
      </c>
      <c r="D9" s="98">
        <v>43846</v>
      </c>
      <c r="E9" s="97">
        <v>60</v>
      </c>
      <c r="F9" s="97" t="s">
        <v>631</v>
      </c>
      <c r="G9" s="99" t="s">
        <v>2945</v>
      </c>
      <c r="H9" s="99"/>
      <c r="I9" s="99"/>
      <c r="J9" s="99"/>
      <c r="K9" s="99"/>
      <c r="L9" s="99"/>
      <c r="M9" s="169">
        <v>3962414.24</v>
      </c>
      <c r="N9" s="169">
        <v>0</v>
      </c>
      <c r="O9" s="170">
        <v>3962414.24</v>
      </c>
    </row>
    <row r="10" spans="1:15" ht="51">
      <c r="A10" s="97" t="s">
        <v>553</v>
      </c>
      <c r="B10" s="189">
        <v>2</v>
      </c>
      <c r="C10" s="76" t="s">
        <v>605</v>
      </c>
      <c r="D10" s="98">
        <v>43850</v>
      </c>
      <c r="E10" s="97">
        <v>136</v>
      </c>
      <c r="F10" s="97" t="s">
        <v>631</v>
      </c>
      <c r="G10" s="99" t="s">
        <v>2946</v>
      </c>
      <c r="H10" s="99"/>
      <c r="I10" s="99"/>
      <c r="J10" s="99"/>
      <c r="K10" s="99"/>
      <c r="L10" s="99"/>
      <c r="M10" s="169">
        <v>14562162.24</v>
      </c>
      <c r="N10" s="169">
        <v>0</v>
      </c>
      <c r="O10" s="170">
        <v>14562162.24</v>
      </c>
    </row>
    <row r="11" spans="1:15" ht="51">
      <c r="A11" s="97">
        <v>512</v>
      </c>
      <c r="B11" s="189">
        <v>1</v>
      </c>
      <c r="C11" s="76" t="s">
        <v>728</v>
      </c>
      <c r="D11" s="98">
        <v>43850</v>
      </c>
      <c r="E11" s="97">
        <v>138</v>
      </c>
      <c r="F11" s="97" t="s">
        <v>1336</v>
      </c>
      <c r="G11" s="99" t="s">
        <v>2947</v>
      </c>
      <c r="H11" s="99"/>
      <c r="I11" s="99"/>
      <c r="J11" s="99"/>
      <c r="K11" s="99"/>
      <c r="L11" s="99"/>
      <c r="M11" s="169">
        <v>94722.92</v>
      </c>
      <c r="N11" s="169">
        <v>0</v>
      </c>
      <c r="O11" s="170">
        <v>94722.92</v>
      </c>
    </row>
    <row r="12" spans="1:15" ht="51">
      <c r="A12" s="97">
        <v>573</v>
      </c>
      <c r="B12" s="189">
        <v>1</v>
      </c>
      <c r="C12" s="76" t="s">
        <v>176</v>
      </c>
      <c r="D12" s="98">
        <v>43850</v>
      </c>
      <c r="E12" s="97">
        <v>136</v>
      </c>
      <c r="F12" s="97" t="s">
        <v>1397</v>
      </c>
      <c r="G12" s="99" t="s">
        <v>2946</v>
      </c>
      <c r="H12" s="99"/>
      <c r="I12" s="99"/>
      <c r="J12" s="99"/>
      <c r="K12" s="99"/>
      <c r="L12" s="99"/>
      <c r="M12" s="169">
        <v>0</v>
      </c>
      <c r="N12" s="169">
        <v>14562162.24</v>
      </c>
      <c r="O12" s="170">
        <v>14562162.24</v>
      </c>
    </row>
    <row r="13" spans="1:15" ht="51">
      <c r="A13" s="97" t="s">
        <v>553</v>
      </c>
      <c r="B13" s="189">
        <v>2</v>
      </c>
      <c r="C13" s="76" t="s">
        <v>605</v>
      </c>
      <c r="D13" s="98">
        <v>43850</v>
      </c>
      <c r="E13" s="97">
        <v>138</v>
      </c>
      <c r="F13" s="97" t="s">
        <v>631</v>
      </c>
      <c r="G13" s="99" t="s">
        <v>2947</v>
      </c>
      <c r="H13" s="99"/>
      <c r="I13" s="99"/>
      <c r="J13" s="99"/>
      <c r="K13" s="99"/>
      <c r="L13" s="99"/>
      <c r="M13" s="169">
        <v>0</v>
      </c>
      <c r="N13" s="169">
        <v>94722.92</v>
      </c>
      <c r="O13" s="170">
        <v>94722.92</v>
      </c>
    </row>
    <row r="14" spans="1:15" ht="51">
      <c r="A14" s="97">
        <v>293</v>
      </c>
      <c r="B14" s="189">
        <v>2</v>
      </c>
      <c r="C14" s="76" t="s">
        <v>130</v>
      </c>
      <c r="D14" s="98">
        <v>43865</v>
      </c>
      <c r="E14" s="97">
        <v>258</v>
      </c>
      <c r="F14" s="97" t="s">
        <v>4265</v>
      </c>
      <c r="G14" s="99" t="s">
        <v>4266</v>
      </c>
      <c r="H14" s="99"/>
      <c r="I14" s="99"/>
      <c r="J14" s="99"/>
      <c r="K14" s="99"/>
      <c r="L14" s="99"/>
      <c r="M14" s="169">
        <v>21695</v>
      </c>
      <c r="N14" s="169">
        <v>0</v>
      </c>
      <c r="O14" s="170">
        <v>21695</v>
      </c>
    </row>
    <row r="15" spans="1:15" ht="51">
      <c r="A15" s="97" t="s">
        <v>553</v>
      </c>
      <c r="B15" s="189">
        <v>2</v>
      </c>
      <c r="C15" s="76" t="s">
        <v>605</v>
      </c>
      <c r="D15" s="98">
        <v>43865</v>
      </c>
      <c r="E15" s="97">
        <v>258</v>
      </c>
      <c r="F15" s="97" t="s">
        <v>631</v>
      </c>
      <c r="G15" s="99" t="s">
        <v>4266</v>
      </c>
      <c r="H15" s="99"/>
      <c r="I15" s="99"/>
      <c r="J15" s="99"/>
      <c r="K15" s="99"/>
      <c r="L15" s="99"/>
      <c r="M15" s="169">
        <v>0</v>
      </c>
      <c r="N15" s="169">
        <v>21695</v>
      </c>
      <c r="O15" s="170">
        <v>21695</v>
      </c>
    </row>
    <row r="16" spans="1:15" ht="51">
      <c r="A16" s="97">
        <v>290</v>
      </c>
      <c r="B16" s="189">
        <v>2</v>
      </c>
      <c r="C16" s="76" t="s">
        <v>127</v>
      </c>
      <c r="D16" s="98">
        <v>43880</v>
      </c>
      <c r="E16" s="97">
        <v>418</v>
      </c>
      <c r="F16" s="97" t="s">
        <v>4267</v>
      </c>
      <c r="G16" s="99" t="s">
        <v>4268</v>
      </c>
      <c r="H16" s="99"/>
      <c r="I16" s="99"/>
      <c r="J16" s="99"/>
      <c r="K16" s="99"/>
      <c r="L16" s="99"/>
      <c r="M16" s="169">
        <v>16742.71</v>
      </c>
      <c r="N16" s="169">
        <v>0</v>
      </c>
      <c r="O16" s="170">
        <v>16742.71</v>
      </c>
    </row>
    <row r="17" spans="1:15" ht="51">
      <c r="A17" s="97" t="s">
        <v>553</v>
      </c>
      <c r="B17" s="189">
        <v>2</v>
      </c>
      <c r="C17" s="76" t="s">
        <v>605</v>
      </c>
      <c r="D17" s="98">
        <v>43880</v>
      </c>
      <c r="E17" s="97">
        <v>418</v>
      </c>
      <c r="F17" s="97" t="s">
        <v>631</v>
      </c>
      <c r="G17" s="99" t="s">
        <v>4268</v>
      </c>
      <c r="H17" s="99"/>
      <c r="I17" s="99"/>
      <c r="J17" s="99"/>
      <c r="K17" s="99"/>
      <c r="L17" s="99"/>
      <c r="M17" s="169">
        <v>0</v>
      </c>
      <c r="N17" s="169">
        <v>16742.71</v>
      </c>
      <c r="O17" s="170">
        <v>16742.71</v>
      </c>
    </row>
    <row r="18" spans="1:15" ht="51">
      <c r="A18" s="97">
        <v>512</v>
      </c>
      <c r="B18" s="189">
        <v>1</v>
      </c>
      <c r="C18" s="76" t="s">
        <v>728</v>
      </c>
      <c r="D18" s="98">
        <v>43881</v>
      </c>
      <c r="E18" s="97">
        <v>438</v>
      </c>
      <c r="F18" s="97" t="s">
        <v>1336</v>
      </c>
      <c r="G18" s="99" t="s">
        <v>4269</v>
      </c>
      <c r="H18" s="99"/>
      <c r="I18" s="99"/>
      <c r="J18" s="99"/>
      <c r="K18" s="99"/>
      <c r="L18" s="99"/>
      <c r="M18" s="169">
        <v>94722.92</v>
      </c>
      <c r="N18" s="169">
        <v>0</v>
      </c>
      <c r="O18" s="170">
        <v>94722.92</v>
      </c>
    </row>
    <row r="19" spans="1:15" ht="51">
      <c r="A19" s="97" t="s">
        <v>553</v>
      </c>
      <c r="B19" s="189">
        <v>2</v>
      </c>
      <c r="C19" s="76" t="s">
        <v>605</v>
      </c>
      <c r="D19" s="98">
        <v>43881</v>
      </c>
      <c r="E19" s="97">
        <v>438</v>
      </c>
      <c r="F19" s="97" t="s">
        <v>631</v>
      </c>
      <c r="G19" s="99" t="s">
        <v>4269</v>
      </c>
      <c r="H19" s="99"/>
      <c r="I19" s="99"/>
      <c r="J19" s="99"/>
      <c r="K19" s="99"/>
      <c r="L19" s="99"/>
      <c r="M19" s="169">
        <v>0</v>
      </c>
      <c r="N19" s="169">
        <v>94722.92</v>
      </c>
      <c r="O19" s="170">
        <v>94722.92</v>
      </c>
    </row>
    <row r="20" spans="1:15" ht="51">
      <c r="A20" s="97">
        <v>512</v>
      </c>
      <c r="B20" s="189">
        <v>1</v>
      </c>
      <c r="C20" s="76" t="s">
        <v>728</v>
      </c>
      <c r="D20" s="98">
        <v>43909</v>
      </c>
      <c r="E20" s="97">
        <v>663</v>
      </c>
      <c r="F20" s="97" t="s">
        <v>1336</v>
      </c>
      <c r="G20" s="99" t="s">
        <v>5656</v>
      </c>
      <c r="H20" s="99"/>
      <c r="I20" s="99"/>
      <c r="J20" s="99"/>
      <c r="K20" s="99"/>
      <c r="L20" s="99"/>
      <c r="M20" s="169">
        <v>94722.92</v>
      </c>
      <c r="N20" s="169">
        <v>0</v>
      </c>
      <c r="O20" s="170">
        <v>94722.92</v>
      </c>
    </row>
    <row r="21" spans="1:15" ht="51">
      <c r="A21" s="97" t="s">
        <v>553</v>
      </c>
      <c r="B21" s="189">
        <v>2</v>
      </c>
      <c r="C21" s="76" t="s">
        <v>605</v>
      </c>
      <c r="D21" s="98">
        <v>43909</v>
      </c>
      <c r="E21" s="97">
        <v>663</v>
      </c>
      <c r="F21" s="97" t="s">
        <v>631</v>
      </c>
      <c r="G21" s="99" t="s">
        <v>5656</v>
      </c>
      <c r="H21" s="99"/>
      <c r="I21" s="99"/>
      <c r="J21" s="99"/>
      <c r="K21" s="99"/>
      <c r="L21" s="99"/>
      <c r="M21" s="169">
        <v>0</v>
      </c>
      <c r="N21" s="169">
        <v>94722.92</v>
      </c>
      <c r="O21" s="170">
        <v>94722.92</v>
      </c>
    </row>
    <row r="22" spans="1:15" ht="51">
      <c r="A22" s="97" t="s">
        <v>551</v>
      </c>
      <c r="B22" s="189">
        <v>1</v>
      </c>
      <c r="C22" s="76" t="s">
        <v>605</v>
      </c>
      <c r="D22" s="98">
        <v>43914</v>
      </c>
      <c r="E22" s="97">
        <v>694</v>
      </c>
      <c r="F22" s="97" t="s">
        <v>5657</v>
      </c>
      <c r="G22" s="99" t="s">
        <v>5658</v>
      </c>
      <c r="H22" s="99"/>
      <c r="I22" s="99"/>
      <c r="J22" s="99"/>
      <c r="K22" s="99"/>
      <c r="L22" s="99"/>
      <c r="M22" s="169">
        <v>899979</v>
      </c>
      <c r="N22" s="169">
        <v>0</v>
      </c>
      <c r="O22" s="170">
        <v>899979</v>
      </c>
    </row>
    <row r="23" spans="1:15" ht="51">
      <c r="A23" s="97" t="s">
        <v>551</v>
      </c>
      <c r="B23" s="189">
        <v>1</v>
      </c>
      <c r="C23" s="76" t="s">
        <v>605</v>
      </c>
      <c r="D23" s="98">
        <v>43914</v>
      </c>
      <c r="E23" s="97">
        <v>695</v>
      </c>
      <c r="F23" s="97" t="s">
        <v>5659</v>
      </c>
      <c r="G23" s="99" t="s">
        <v>5660</v>
      </c>
      <c r="H23" s="99"/>
      <c r="I23" s="99"/>
      <c r="J23" s="99"/>
      <c r="K23" s="99"/>
      <c r="L23" s="99"/>
      <c r="M23" s="169">
        <v>342870960.5</v>
      </c>
      <c r="N23" s="169">
        <v>0</v>
      </c>
      <c r="O23" s="170">
        <v>342870960.5</v>
      </c>
    </row>
    <row r="24" spans="1:15" ht="51">
      <c r="A24" s="97" t="s">
        <v>551</v>
      </c>
      <c r="B24" s="189">
        <v>1</v>
      </c>
      <c r="C24" s="76" t="s">
        <v>605</v>
      </c>
      <c r="D24" s="98">
        <v>43914</v>
      </c>
      <c r="E24" s="97">
        <v>696</v>
      </c>
      <c r="F24" s="97" t="s">
        <v>5661</v>
      </c>
      <c r="G24" s="99" t="s">
        <v>5662</v>
      </c>
      <c r="H24" s="99"/>
      <c r="I24" s="99"/>
      <c r="J24" s="99"/>
      <c r="K24" s="99"/>
      <c r="L24" s="99"/>
      <c r="M24" s="169">
        <v>1859508.73</v>
      </c>
      <c r="N24" s="169">
        <v>0</v>
      </c>
      <c r="O24" s="170">
        <v>1859508.73</v>
      </c>
    </row>
    <row r="25" spans="1:15" ht="51">
      <c r="A25" s="97" t="s">
        <v>551</v>
      </c>
      <c r="B25" s="189">
        <v>1</v>
      </c>
      <c r="C25" s="76" t="s">
        <v>605</v>
      </c>
      <c r="D25" s="98">
        <v>43914</v>
      </c>
      <c r="E25" s="97">
        <v>697</v>
      </c>
      <c r="F25" s="97" t="s">
        <v>5663</v>
      </c>
      <c r="G25" s="99" t="s">
        <v>5664</v>
      </c>
      <c r="H25" s="99"/>
      <c r="I25" s="99"/>
      <c r="J25" s="99"/>
      <c r="K25" s="99"/>
      <c r="L25" s="99"/>
      <c r="M25" s="169">
        <v>25450832.02</v>
      </c>
      <c r="N25" s="169">
        <v>0</v>
      </c>
      <c r="O25" s="170">
        <v>25450832.02</v>
      </c>
    </row>
    <row r="26" spans="1:15" ht="51">
      <c r="A26" s="97" t="s">
        <v>551</v>
      </c>
      <c r="B26" s="189">
        <v>1</v>
      </c>
      <c r="C26" s="76" t="s">
        <v>605</v>
      </c>
      <c r="D26" s="98">
        <v>43914</v>
      </c>
      <c r="E26" s="97">
        <v>698</v>
      </c>
      <c r="F26" s="97" t="s">
        <v>5665</v>
      </c>
      <c r="G26" s="99" t="s">
        <v>5666</v>
      </c>
      <c r="H26" s="99"/>
      <c r="I26" s="99"/>
      <c r="J26" s="99"/>
      <c r="K26" s="99"/>
      <c r="L26" s="99"/>
      <c r="M26" s="169">
        <v>76440.509999999995</v>
      </c>
      <c r="N26" s="169">
        <v>0</v>
      </c>
      <c r="O26" s="170">
        <v>76440.509999999995</v>
      </c>
    </row>
    <row r="27" spans="1:15" ht="51">
      <c r="A27" s="97" t="s">
        <v>551</v>
      </c>
      <c r="B27" s="189">
        <v>1</v>
      </c>
      <c r="C27" s="76" t="s">
        <v>605</v>
      </c>
      <c r="D27" s="98">
        <v>43914</v>
      </c>
      <c r="E27" s="97">
        <v>699</v>
      </c>
      <c r="F27" s="97" t="s">
        <v>5667</v>
      </c>
      <c r="G27" s="99" t="s">
        <v>5668</v>
      </c>
      <c r="H27" s="99"/>
      <c r="I27" s="99"/>
      <c r="J27" s="99"/>
      <c r="K27" s="99"/>
      <c r="L27" s="99"/>
      <c r="M27" s="169">
        <v>741564.01</v>
      </c>
      <c r="N27" s="169">
        <v>0</v>
      </c>
      <c r="O27" s="170">
        <v>741564.01</v>
      </c>
    </row>
    <row r="28" spans="1:15" ht="51">
      <c r="A28" s="97" t="s">
        <v>551</v>
      </c>
      <c r="B28" s="189">
        <v>1</v>
      </c>
      <c r="C28" s="76" t="s">
        <v>605</v>
      </c>
      <c r="D28" s="98">
        <v>43914</v>
      </c>
      <c r="E28" s="97">
        <v>700</v>
      </c>
      <c r="F28" s="97" t="s">
        <v>5669</v>
      </c>
      <c r="G28" s="99" t="s">
        <v>5670</v>
      </c>
      <c r="H28" s="99"/>
      <c r="I28" s="99"/>
      <c r="J28" s="99"/>
      <c r="K28" s="99"/>
      <c r="L28" s="99"/>
      <c r="M28" s="169">
        <v>207966.36</v>
      </c>
      <c r="N28" s="169">
        <v>0</v>
      </c>
      <c r="O28" s="170">
        <v>207966.36</v>
      </c>
    </row>
    <row r="29" spans="1:15" ht="51">
      <c r="A29" s="97" t="s">
        <v>551</v>
      </c>
      <c r="B29" s="189">
        <v>1</v>
      </c>
      <c r="C29" s="76" t="s">
        <v>605</v>
      </c>
      <c r="D29" s="98">
        <v>43914</v>
      </c>
      <c r="E29" s="97">
        <v>701</v>
      </c>
      <c r="F29" s="97" t="s">
        <v>5671</v>
      </c>
      <c r="G29" s="99" t="s">
        <v>5672</v>
      </c>
      <c r="H29" s="99"/>
      <c r="I29" s="99"/>
      <c r="J29" s="99"/>
      <c r="K29" s="99"/>
      <c r="L29" s="99"/>
      <c r="M29" s="169">
        <v>178172.56</v>
      </c>
      <c r="N29" s="169">
        <v>0</v>
      </c>
      <c r="O29" s="170">
        <v>178172.56</v>
      </c>
    </row>
    <row r="30" spans="1:15" ht="51">
      <c r="A30" s="97" t="s">
        <v>551</v>
      </c>
      <c r="B30" s="189">
        <v>1</v>
      </c>
      <c r="C30" s="76" t="s">
        <v>605</v>
      </c>
      <c r="D30" s="98">
        <v>43914</v>
      </c>
      <c r="E30" s="97">
        <v>702</v>
      </c>
      <c r="F30" s="97" t="s">
        <v>5673</v>
      </c>
      <c r="G30" s="99" t="s">
        <v>5674</v>
      </c>
      <c r="H30" s="99"/>
      <c r="I30" s="99"/>
      <c r="J30" s="99"/>
      <c r="K30" s="99"/>
      <c r="L30" s="99"/>
      <c r="M30" s="169">
        <v>291788.65000000002</v>
      </c>
      <c r="N30" s="169">
        <v>0</v>
      </c>
      <c r="O30" s="170">
        <v>291788.65000000002</v>
      </c>
    </row>
    <row r="31" spans="1:15" ht="51">
      <c r="A31" s="97" t="s">
        <v>551</v>
      </c>
      <c r="B31" s="189">
        <v>1</v>
      </c>
      <c r="C31" s="76" t="s">
        <v>605</v>
      </c>
      <c r="D31" s="98">
        <v>43914</v>
      </c>
      <c r="E31" s="97">
        <v>703</v>
      </c>
      <c r="F31" s="97" t="s">
        <v>5675</v>
      </c>
      <c r="G31" s="99" t="s">
        <v>5676</v>
      </c>
      <c r="H31" s="99"/>
      <c r="I31" s="99"/>
      <c r="J31" s="99"/>
      <c r="K31" s="99"/>
      <c r="L31" s="99"/>
      <c r="M31" s="169">
        <v>1126440.75</v>
      </c>
      <c r="N31" s="169">
        <v>0</v>
      </c>
      <c r="O31" s="170">
        <v>1126440.75</v>
      </c>
    </row>
    <row r="32" spans="1:15" ht="51">
      <c r="A32" s="97" t="s">
        <v>551</v>
      </c>
      <c r="B32" s="189">
        <v>1</v>
      </c>
      <c r="C32" s="76" t="s">
        <v>605</v>
      </c>
      <c r="D32" s="98">
        <v>43914</v>
      </c>
      <c r="E32" s="97">
        <v>704</v>
      </c>
      <c r="F32" s="97" t="s">
        <v>5677</v>
      </c>
      <c r="G32" s="99" t="s">
        <v>5678</v>
      </c>
      <c r="H32" s="99"/>
      <c r="I32" s="99"/>
      <c r="J32" s="99"/>
      <c r="K32" s="99"/>
      <c r="L32" s="99"/>
      <c r="M32" s="169">
        <v>1401030.34</v>
      </c>
      <c r="N32" s="169">
        <v>0</v>
      </c>
      <c r="O32" s="170">
        <v>1401030.34</v>
      </c>
    </row>
    <row r="33" spans="1:15" ht="51">
      <c r="A33" s="97" t="s">
        <v>551</v>
      </c>
      <c r="B33" s="189">
        <v>1</v>
      </c>
      <c r="C33" s="76" t="s">
        <v>605</v>
      </c>
      <c r="D33" s="98">
        <v>43914</v>
      </c>
      <c r="E33" s="97">
        <v>705</v>
      </c>
      <c r="F33" s="97" t="s">
        <v>5679</v>
      </c>
      <c r="G33" s="99" t="s">
        <v>5680</v>
      </c>
      <c r="H33" s="99"/>
      <c r="I33" s="99"/>
      <c r="J33" s="99"/>
      <c r="K33" s="99"/>
      <c r="L33" s="99"/>
      <c r="M33" s="169">
        <v>11253979.689999999</v>
      </c>
      <c r="N33" s="169">
        <v>0</v>
      </c>
      <c r="O33" s="170">
        <v>11253979.689999999</v>
      </c>
    </row>
    <row r="34" spans="1:15" ht="51">
      <c r="A34" s="97" t="s">
        <v>551</v>
      </c>
      <c r="B34" s="189">
        <v>1</v>
      </c>
      <c r="C34" s="76" t="s">
        <v>605</v>
      </c>
      <c r="D34" s="98">
        <v>43914</v>
      </c>
      <c r="E34" s="97">
        <v>706</v>
      </c>
      <c r="F34" s="97" t="s">
        <v>5681</v>
      </c>
      <c r="G34" s="99" t="s">
        <v>5682</v>
      </c>
      <c r="H34" s="99"/>
      <c r="I34" s="99"/>
      <c r="J34" s="99"/>
      <c r="K34" s="99"/>
      <c r="L34" s="99"/>
      <c r="M34" s="169">
        <v>38491041.82</v>
      </c>
      <c r="N34" s="169">
        <v>0</v>
      </c>
      <c r="O34" s="170">
        <v>38491041.82</v>
      </c>
    </row>
    <row r="35" spans="1:15" ht="51">
      <c r="A35" s="97" t="s">
        <v>551</v>
      </c>
      <c r="B35" s="189">
        <v>1</v>
      </c>
      <c r="C35" s="76" t="s">
        <v>605</v>
      </c>
      <c r="D35" s="98">
        <v>43914</v>
      </c>
      <c r="E35" s="97">
        <v>707</v>
      </c>
      <c r="F35" s="97" t="s">
        <v>5683</v>
      </c>
      <c r="G35" s="99" t="s">
        <v>5684</v>
      </c>
      <c r="H35" s="99"/>
      <c r="I35" s="99"/>
      <c r="J35" s="99"/>
      <c r="K35" s="99"/>
      <c r="L35" s="99"/>
      <c r="M35" s="169">
        <v>36082995.039999999</v>
      </c>
      <c r="N35" s="169">
        <v>0</v>
      </c>
      <c r="O35" s="170">
        <v>36082995.039999999</v>
      </c>
    </row>
    <row r="36" spans="1:15" ht="51">
      <c r="A36" s="97" t="s">
        <v>551</v>
      </c>
      <c r="B36" s="189">
        <v>1</v>
      </c>
      <c r="C36" s="76" t="s">
        <v>605</v>
      </c>
      <c r="D36" s="98">
        <v>43914</v>
      </c>
      <c r="E36" s="97">
        <v>708</v>
      </c>
      <c r="F36" s="97" t="s">
        <v>5685</v>
      </c>
      <c r="G36" s="99" t="s">
        <v>5686</v>
      </c>
      <c r="H36" s="99"/>
      <c r="I36" s="99"/>
      <c r="J36" s="99"/>
      <c r="K36" s="99"/>
      <c r="L36" s="99"/>
      <c r="M36" s="169">
        <v>6454282.6399999997</v>
      </c>
      <c r="N36" s="169">
        <v>0</v>
      </c>
      <c r="O36" s="170">
        <v>6454282.6399999997</v>
      </c>
    </row>
    <row r="37" spans="1:15" ht="51">
      <c r="A37" s="97" t="s">
        <v>551</v>
      </c>
      <c r="B37" s="189">
        <v>1</v>
      </c>
      <c r="C37" s="76" t="s">
        <v>605</v>
      </c>
      <c r="D37" s="98">
        <v>43914</v>
      </c>
      <c r="E37" s="97">
        <v>709</v>
      </c>
      <c r="F37" s="97" t="s">
        <v>5687</v>
      </c>
      <c r="G37" s="99" t="s">
        <v>5688</v>
      </c>
      <c r="H37" s="99"/>
      <c r="I37" s="99"/>
      <c r="J37" s="99"/>
      <c r="K37" s="99"/>
      <c r="L37" s="99"/>
      <c r="M37" s="169">
        <v>7625544.9800000004</v>
      </c>
      <c r="N37" s="169">
        <v>0</v>
      </c>
      <c r="O37" s="170">
        <v>7625544.9800000004</v>
      </c>
    </row>
    <row r="38" spans="1:15" ht="51">
      <c r="A38" s="97" t="s">
        <v>551</v>
      </c>
      <c r="B38" s="189">
        <v>1</v>
      </c>
      <c r="C38" s="76" t="s">
        <v>605</v>
      </c>
      <c r="D38" s="98">
        <v>43914</v>
      </c>
      <c r="E38" s="97">
        <v>710</v>
      </c>
      <c r="F38" s="97" t="s">
        <v>5689</v>
      </c>
      <c r="G38" s="99" t="s">
        <v>5690</v>
      </c>
      <c r="H38" s="99"/>
      <c r="I38" s="99"/>
      <c r="J38" s="99"/>
      <c r="K38" s="99"/>
      <c r="L38" s="99"/>
      <c r="M38" s="169">
        <v>1383917.06</v>
      </c>
      <c r="N38" s="169">
        <v>0</v>
      </c>
      <c r="O38" s="170">
        <v>1383917.06</v>
      </c>
    </row>
    <row r="39" spans="1:15" ht="51">
      <c r="A39" s="97" t="s">
        <v>551</v>
      </c>
      <c r="B39" s="189">
        <v>1</v>
      </c>
      <c r="C39" s="76" t="s">
        <v>605</v>
      </c>
      <c r="D39" s="98">
        <v>43914</v>
      </c>
      <c r="E39" s="97">
        <v>711</v>
      </c>
      <c r="F39" s="97" t="s">
        <v>5691</v>
      </c>
      <c r="G39" s="99" t="s">
        <v>5692</v>
      </c>
      <c r="H39" s="99"/>
      <c r="I39" s="99"/>
      <c r="J39" s="99"/>
      <c r="K39" s="99"/>
      <c r="L39" s="99"/>
      <c r="M39" s="169">
        <v>26701369.789999999</v>
      </c>
      <c r="N39" s="169">
        <v>0</v>
      </c>
      <c r="O39" s="170">
        <v>26701369.789999999</v>
      </c>
    </row>
    <row r="40" spans="1:15" ht="51">
      <c r="A40" s="97" t="s">
        <v>551</v>
      </c>
      <c r="B40" s="189">
        <v>1</v>
      </c>
      <c r="C40" s="76" t="s">
        <v>605</v>
      </c>
      <c r="D40" s="98">
        <v>43914</v>
      </c>
      <c r="E40" s="97">
        <v>712</v>
      </c>
      <c r="F40" s="97" t="s">
        <v>5693</v>
      </c>
      <c r="G40" s="99" t="s">
        <v>5694</v>
      </c>
      <c r="H40" s="99"/>
      <c r="I40" s="99"/>
      <c r="J40" s="99"/>
      <c r="K40" s="99"/>
      <c r="L40" s="99"/>
      <c r="M40" s="169">
        <v>7412014.1100000003</v>
      </c>
      <c r="N40" s="169">
        <v>0</v>
      </c>
      <c r="O40" s="170">
        <v>7412014.1100000003</v>
      </c>
    </row>
    <row r="41" spans="1:15" ht="51">
      <c r="A41" s="97" t="s">
        <v>551</v>
      </c>
      <c r="B41" s="189">
        <v>1</v>
      </c>
      <c r="C41" s="76" t="s">
        <v>605</v>
      </c>
      <c r="D41" s="98">
        <v>43914</v>
      </c>
      <c r="E41" s="97">
        <v>713</v>
      </c>
      <c r="F41" s="97" t="s">
        <v>5695</v>
      </c>
      <c r="G41" s="99" t="s">
        <v>5696</v>
      </c>
      <c r="H41" s="99"/>
      <c r="I41" s="99"/>
      <c r="J41" s="99"/>
      <c r="K41" s="99"/>
      <c r="L41" s="99"/>
      <c r="M41" s="169">
        <v>351965.89</v>
      </c>
      <c r="N41" s="169">
        <v>0</v>
      </c>
      <c r="O41" s="170">
        <v>351965.89</v>
      </c>
    </row>
    <row r="42" spans="1:15" ht="51">
      <c r="A42" s="97" t="s">
        <v>551</v>
      </c>
      <c r="B42" s="189">
        <v>1</v>
      </c>
      <c r="C42" s="76" t="s">
        <v>605</v>
      </c>
      <c r="D42" s="98">
        <v>43914</v>
      </c>
      <c r="E42" s="97">
        <v>714</v>
      </c>
      <c r="F42" s="97" t="s">
        <v>5697</v>
      </c>
      <c r="G42" s="99" t="s">
        <v>5698</v>
      </c>
      <c r="H42" s="99"/>
      <c r="I42" s="99"/>
      <c r="J42" s="99"/>
      <c r="K42" s="99"/>
      <c r="L42" s="99"/>
      <c r="M42" s="169">
        <v>7656000.5800000001</v>
      </c>
      <c r="N42" s="169">
        <v>0</v>
      </c>
      <c r="O42" s="170">
        <v>7656000.5800000001</v>
      </c>
    </row>
    <row r="43" spans="1:15" ht="51">
      <c r="A43" s="97" t="s">
        <v>551</v>
      </c>
      <c r="B43" s="189">
        <v>1</v>
      </c>
      <c r="C43" s="76" t="s">
        <v>605</v>
      </c>
      <c r="D43" s="98">
        <v>43914</v>
      </c>
      <c r="E43" s="97">
        <v>715</v>
      </c>
      <c r="F43" s="97" t="s">
        <v>5699</v>
      </c>
      <c r="G43" s="99" t="s">
        <v>5700</v>
      </c>
      <c r="H43" s="99"/>
      <c r="I43" s="99"/>
      <c r="J43" s="99"/>
      <c r="K43" s="99"/>
      <c r="L43" s="99"/>
      <c r="M43" s="169">
        <v>6164414.0199999996</v>
      </c>
      <c r="N43" s="169">
        <v>0</v>
      </c>
      <c r="O43" s="170">
        <v>6164414.0199999996</v>
      </c>
    </row>
    <row r="44" spans="1:15" ht="51">
      <c r="A44" s="97" t="s">
        <v>551</v>
      </c>
      <c r="B44" s="189">
        <v>1</v>
      </c>
      <c r="C44" s="76" t="s">
        <v>605</v>
      </c>
      <c r="D44" s="98">
        <v>43914</v>
      </c>
      <c r="E44" s="97">
        <v>716</v>
      </c>
      <c r="F44" s="97" t="s">
        <v>5701</v>
      </c>
      <c r="G44" s="99" t="s">
        <v>5702</v>
      </c>
      <c r="H44" s="99"/>
      <c r="I44" s="99"/>
      <c r="J44" s="99"/>
      <c r="K44" s="99"/>
      <c r="L44" s="99"/>
      <c r="M44" s="169">
        <v>11351505.470000001</v>
      </c>
      <c r="N44" s="169">
        <v>0</v>
      </c>
      <c r="O44" s="170">
        <v>11351505.470000001</v>
      </c>
    </row>
    <row r="45" spans="1:15" ht="51">
      <c r="A45" s="97" t="s">
        <v>551</v>
      </c>
      <c r="B45" s="189">
        <v>1</v>
      </c>
      <c r="C45" s="76" t="s">
        <v>605</v>
      </c>
      <c r="D45" s="98">
        <v>43914</v>
      </c>
      <c r="E45" s="97">
        <v>717</v>
      </c>
      <c r="F45" s="97" t="s">
        <v>5703</v>
      </c>
      <c r="G45" s="99" t="s">
        <v>5704</v>
      </c>
      <c r="H45" s="99"/>
      <c r="I45" s="99"/>
      <c r="J45" s="99"/>
      <c r="K45" s="99"/>
      <c r="L45" s="99"/>
      <c r="M45" s="169">
        <v>9416248.6699999999</v>
      </c>
      <c r="N45" s="169">
        <v>0</v>
      </c>
      <c r="O45" s="170">
        <v>9416248.6699999999</v>
      </c>
    </row>
    <row r="46" spans="1:15" ht="51">
      <c r="A46" s="97" t="s">
        <v>551</v>
      </c>
      <c r="B46" s="189">
        <v>1</v>
      </c>
      <c r="C46" s="76" t="s">
        <v>605</v>
      </c>
      <c r="D46" s="98">
        <v>43914</v>
      </c>
      <c r="E46" s="97">
        <v>718</v>
      </c>
      <c r="F46" s="97" t="s">
        <v>5705</v>
      </c>
      <c r="G46" s="99" t="s">
        <v>5706</v>
      </c>
      <c r="H46" s="99"/>
      <c r="I46" s="99"/>
      <c r="J46" s="99"/>
      <c r="K46" s="99"/>
      <c r="L46" s="99"/>
      <c r="M46" s="169">
        <v>85602.16</v>
      </c>
      <c r="N46" s="169">
        <v>0</v>
      </c>
      <c r="O46" s="170">
        <v>85602.16</v>
      </c>
    </row>
    <row r="47" spans="1:15" ht="51">
      <c r="A47" s="97" t="s">
        <v>551</v>
      </c>
      <c r="B47" s="189">
        <v>1</v>
      </c>
      <c r="C47" s="76" t="s">
        <v>605</v>
      </c>
      <c r="D47" s="98">
        <v>43914</v>
      </c>
      <c r="E47" s="97">
        <v>719</v>
      </c>
      <c r="F47" s="97" t="s">
        <v>5707</v>
      </c>
      <c r="G47" s="99" t="s">
        <v>5708</v>
      </c>
      <c r="H47" s="99"/>
      <c r="I47" s="99"/>
      <c r="J47" s="99"/>
      <c r="K47" s="99"/>
      <c r="L47" s="99"/>
      <c r="M47" s="169">
        <v>576458.02</v>
      </c>
      <c r="N47" s="169">
        <v>0</v>
      </c>
      <c r="O47" s="170">
        <v>576458.02</v>
      </c>
    </row>
    <row r="48" spans="1:15" ht="51">
      <c r="A48" s="97" t="s">
        <v>551</v>
      </c>
      <c r="B48" s="189">
        <v>1</v>
      </c>
      <c r="C48" s="76" t="s">
        <v>605</v>
      </c>
      <c r="D48" s="98">
        <v>43914</v>
      </c>
      <c r="E48" s="97">
        <v>720</v>
      </c>
      <c r="F48" s="97" t="s">
        <v>5709</v>
      </c>
      <c r="G48" s="99" t="s">
        <v>5710</v>
      </c>
      <c r="H48" s="99"/>
      <c r="I48" s="99"/>
      <c r="J48" s="99"/>
      <c r="K48" s="99"/>
      <c r="L48" s="99"/>
      <c r="M48" s="169">
        <v>221695.16</v>
      </c>
      <c r="N48" s="169">
        <v>0</v>
      </c>
      <c r="O48" s="170">
        <v>221695.16</v>
      </c>
    </row>
    <row r="49" spans="1:15" ht="51">
      <c r="A49" s="97" t="s">
        <v>551</v>
      </c>
      <c r="B49" s="189">
        <v>1</v>
      </c>
      <c r="C49" s="76" t="s">
        <v>605</v>
      </c>
      <c r="D49" s="98">
        <v>43914</v>
      </c>
      <c r="E49" s="97">
        <v>721</v>
      </c>
      <c r="F49" s="97" t="s">
        <v>5711</v>
      </c>
      <c r="G49" s="99" t="s">
        <v>5712</v>
      </c>
      <c r="H49" s="99"/>
      <c r="I49" s="99"/>
      <c r="J49" s="99"/>
      <c r="K49" s="99"/>
      <c r="L49" s="99"/>
      <c r="M49" s="169">
        <v>2532440.6</v>
      </c>
      <c r="N49" s="169">
        <v>0</v>
      </c>
      <c r="O49" s="170">
        <v>2532440.6</v>
      </c>
    </row>
    <row r="50" spans="1:15" ht="51">
      <c r="A50" s="97" t="s">
        <v>551</v>
      </c>
      <c r="B50" s="189">
        <v>1</v>
      </c>
      <c r="C50" s="76" t="s">
        <v>605</v>
      </c>
      <c r="D50" s="98">
        <v>43914</v>
      </c>
      <c r="E50" s="97">
        <v>722</v>
      </c>
      <c r="F50" s="97" t="s">
        <v>5713</v>
      </c>
      <c r="G50" s="99" t="s">
        <v>5714</v>
      </c>
      <c r="H50" s="99"/>
      <c r="I50" s="99"/>
      <c r="J50" s="99"/>
      <c r="K50" s="99"/>
      <c r="L50" s="99"/>
      <c r="M50" s="169">
        <v>1082882.81</v>
      </c>
      <c r="N50" s="169">
        <v>0</v>
      </c>
      <c r="O50" s="170">
        <v>1082882.81</v>
      </c>
    </row>
    <row r="51" spans="1:15" ht="51">
      <c r="A51" s="97" t="s">
        <v>551</v>
      </c>
      <c r="B51" s="189">
        <v>1</v>
      </c>
      <c r="C51" s="76" t="s">
        <v>605</v>
      </c>
      <c r="D51" s="98">
        <v>43914</v>
      </c>
      <c r="E51" s="97">
        <v>723</v>
      </c>
      <c r="F51" s="97" t="s">
        <v>5715</v>
      </c>
      <c r="G51" s="99" t="s">
        <v>5716</v>
      </c>
      <c r="H51" s="99"/>
      <c r="I51" s="99"/>
      <c r="J51" s="99"/>
      <c r="K51" s="99"/>
      <c r="L51" s="99"/>
      <c r="M51" s="169">
        <v>261247.99</v>
      </c>
      <c r="N51" s="169">
        <v>0</v>
      </c>
      <c r="O51" s="170">
        <v>261247.99</v>
      </c>
    </row>
    <row r="52" spans="1:15" ht="51">
      <c r="A52" s="97" t="s">
        <v>551</v>
      </c>
      <c r="B52" s="189">
        <v>1</v>
      </c>
      <c r="C52" s="76" t="s">
        <v>605</v>
      </c>
      <c r="D52" s="98">
        <v>43914</v>
      </c>
      <c r="E52" s="97">
        <v>724</v>
      </c>
      <c r="F52" s="97" t="s">
        <v>5717</v>
      </c>
      <c r="G52" s="99" t="s">
        <v>5718</v>
      </c>
      <c r="H52" s="99"/>
      <c r="I52" s="99"/>
      <c r="J52" s="99"/>
      <c r="K52" s="99"/>
      <c r="L52" s="99"/>
      <c r="M52" s="169">
        <v>887734.04</v>
      </c>
      <c r="N52" s="169">
        <v>0</v>
      </c>
      <c r="O52" s="170">
        <v>887734.04</v>
      </c>
    </row>
    <row r="53" spans="1:15" ht="51">
      <c r="A53" s="97" t="s">
        <v>551</v>
      </c>
      <c r="B53" s="189">
        <v>1</v>
      </c>
      <c r="C53" s="76" t="s">
        <v>605</v>
      </c>
      <c r="D53" s="98">
        <v>43914</v>
      </c>
      <c r="E53" s="97">
        <v>725</v>
      </c>
      <c r="F53" s="97" t="s">
        <v>5719</v>
      </c>
      <c r="G53" s="99" t="s">
        <v>5720</v>
      </c>
      <c r="H53" s="99"/>
      <c r="I53" s="99"/>
      <c r="J53" s="99"/>
      <c r="K53" s="99"/>
      <c r="L53" s="99"/>
      <c r="M53" s="169">
        <v>1016280.44</v>
      </c>
      <c r="N53" s="169">
        <v>0</v>
      </c>
      <c r="O53" s="170">
        <v>1016280.44</v>
      </c>
    </row>
    <row r="54" spans="1:15" ht="51">
      <c r="A54" s="97">
        <v>66</v>
      </c>
      <c r="B54" s="189">
        <v>3</v>
      </c>
      <c r="C54" s="76" t="s">
        <v>52</v>
      </c>
      <c r="D54" s="98">
        <v>43914</v>
      </c>
      <c r="E54" s="97">
        <v>694</v>
      </c>
      <c r="F54" s="97" t="s">
        <v>5721</v>
      </c>
      <c r="G54" s="99" t="s">
        <v>5658</v>
      </c>
      <c r="H54" s="99"/>
      <c r="I54" s="99"/>
      <c r="J54" s="99"/>
      <c r="K54" s="99"/>
      <c r="L54" s="99"/>
      <c r="M54" s="169">
        <v>0</v>
      </c>
      <c r="N54" s="169">
        <v>899979</v>
      </c>
      <c r="O54" s="170">
        <v>899979</v>
      </c>
    </row>
    <row r="55" spans="1:15" ht="51">
      <c r="A55" s="97">
        <v>66</v>
      </c>
      <c r="B55" s="189">
        <v>3</v>
      </c>
      <c r="C55" s="76" t="s">
        <v>52</v>
      </c>
      <c r="D55" s="98">
        <v>43914</v>
      </c>
      <c r="E55" s="97">
        <v>695</v>
      </c>
      <c r="F55" s="97" t="s">
        <v>5722</v>
      </c>
      <c r="G55" s="99" t="s">
        <v>5660</v>
      </c>
      <c r="H55" s="99"/>
      <c r="I55" s="99"/>
      <c r="J55" s="99"/>
      <c r="K55" s="99"/>
      <c r="L55" s="99"/>
      <c r="M55" s="169">
        <v>0</v>
      </c>
      <c r="N55" s="169">
        <v>342870960.5</v>
      </c>
      <c r="O55" s="170">
        <v>342870960.5</v>
      </c>
    </row>
    <row r="56" spans="1:15" ht="51">
      <c r="A56" s="97">
        <v>66</v>
      </c>
      <c r="B56" s="189">
        <v>3</v>
      </c>
      <c r="C56" s="76" t="s">
        <v>52</v>
      </c>
      <c r="D56" s="98">
        <v>43914</v>
      </c>
      <c r="E56" s="97">
        <v>696</v>
      </c>
      <c r="F56" s="97" t="s">
        <v>5723</v>
      </c>
      <c r="G56" s="99" t="s">
        <v>5662</v>
      </c>
      <c r="H56" s="99"/>
      <c r="I56" s="99"/>
      <c r="J56" s="99"/>
      <c r="K56" s="99"/>
      <c r="L56" s="99"/>
      <c r="M56" s="169">
        <v>0</v>
      </c>
      <c r="N56" s="169">
        <v>1859508.73</v>
      </c>
      <c r="O56" s="170">
        <v>1859508.73</v>
      </c>
    </row>
    <row r="57" spans="1:15" ht="51">
      <c r="A57" s="97">
        <v>66</v>
      </c>
      <c r="B57" s="189">
        <v>3</v>
      </c>
      <c r="C57" s="76" t="s">
        <v>52</v>
      </c>
      <c r="D57" s="98">
        <v>43914</v>
      </c>
      <c r="E57" s="97">
        <v>697</v>
      </c>
      <c r="F57" s="97" t="s">
        <v>5724</v>
      </c>
      <c r="G57" s="99" t="s">
        <v>5664</v>
      </c>
      <c r="H57" s="99"/>
      <c r="I57" s="99"/>
      <c r="J57" s="99"/>
      <c r="K57" s="99"/>
      <c r="L57" s="99"/>
      <c r="M57" s="169">
        <v>0</v>
      </c>
      <c r="N57" s="169">
        <v>25450832.02</v>
      </c>
      <c r="O57" s="170">
        <v>25450832.02</v>
      </c>
    </row>
    <row r="58" spans="1:15" ht="51">
      <c r="A58" s="97">
        <v>66</v>
      </c>
      <c r="B58" s="189">
        <v>3</v>
      </c>
      <c r="C58" s="76" t="s">
        <v>52</v>
      </c>
      <c r="D58" s="98">
        <v>43914</v>
      </c>
      <c r="E58" s="97">
        <v>698</v>
      </c>
      <c r="F58" s="97" t="s">
        <v>5725</v>
      </c>
      <c r="G58" s="99" t="s">
        <v>5666</v>
      </c>
      <c r="H58" s="99"/>
      <c r="I58" s="99"/>
      <c r="J58" s="99"/>
      <c r="K58" s="99"/>
      <c r="L58" s="99"/>
      <c r="M58" s="169">
        <v>0</v>
      </c>
      <c r="N58" s="169">
        <v>76440.509999999995</v>
      </c>
      <c r="O58" s="170">
        <v>76440.509999999995</v>
      </c>
    </row>
    <row r="59" spans="1:15" ht="51">
      <c r="A59" s="97">
        <v>66</v>
      </c>
      <c r="B59" s="189">
        <v>3</v>
      </c>
      <c r="C59" s="76" t="s">
        <v>52</v>
      </c>
      <c r="D59" s="98">
        <v>43914</v>
      </c>
      <c r="E59" s="97">
        <v>699</v>
      </c>
      <c r="F59" s="97" t="s">
        <v>5726</v>
      </c>
      <c r="G59" s="99" t="s">
        <v>5668</v>
      </c>
      <c r="H59" s="99"/>
      <c r="I59" s="99"/>
      <c r="J59" s="99"/>
      <c r="K59" s="99"/>
      <c r="L59" s="99"/>
      <c r="M59" s="169">
        <v>0</v>
      </c>
      <c r="N59" s="169">
        <v>741564.01</v>
      </c>
      <c r="O59" s="170">
        <v>741564.01</v>
      </c>
    </row>
    <row r="60" spans="1:15" ht="51">
      <c r="A60" s="97">
        <v>66</v>
      </c>
      <c r="B60" s="189">
        <v>3</v>
      </c>
      <c r="C60" s="76" t="s">
        <v>52</v>
      </c>
      <c r="D60" s="98">
        <v>43914</v>
      </c>
      <c r="E60" s="97">
        <v>700</v>
      </c>
      <c r="F60" s="97" t="s">
        <v>5727</v>
      </c>
      <c r="G60" s="99" t="s">
        <v>5670</v>
      </c>
      <c r="H60" s="99"/>
      <c r="I60" s="99"/>
      <c r="J60" s="99"/>
      <c r="K60" s="99"/>
      <c r="L60" s="99"/>
      <c r="M60" s="169">
        <v>0</v>
      </c>
      <c r="N60" s="169">
        <v>207966.36</v>
      </c>
      <c r="O60" s="170">
        <v>207966.36</v>
      </c>
    </row>
    <row r="61" spans="1:15" ht="51">
      <c r="A61" s="97">
        <v>66</v>
      </c>
      <c r="B61" s="189">
        <v>3</v>
      </c>
      <c r="C61" s="76" t="s">
        <v>52</v>
      </c>
      <c r="D61" s="98">
        <v>43914</v>
      </c>
      <c r="E61" s="97">
        <v>701</v>
      </c>
      <c r="F61" s="97" t="s">
        <v>5728</v>
      </c>
      <c r="G61" s="99" t="s">
        <v>5672</v>
      </c>
      <c r="H61" s="99"/>
      <c r="I61" s="99"/>
      <c r="J61" s="99"/>
      <c r="K61" s="99"/>
      <c r="L61" s="99"/>
      <c r="M61" s="169">
        <v>0</v>
      </c>
      <c r="N61" s="169">
        <v>178172.56</v>
      </c>
      <c r="O61" s="170">
        <v>178172.56</v>
      </c>
    </row>
    <row r="62" spans="1:15" ht="51">
      <c r="A62" s="97">
        <v>66</v>
      </c>
      <c r="B62" s="189">
        <v>3</v>
      </c>
      <c r="C62" s="76" t="s">
        <v>52</v>
      </c>
      <c r="D62" s="98">
        <v>43914</v>
      </c>
      <c r="E62" s="97">
        <v>702</v>
      </c>
      <c r="F62" s="97" t="s">
        <v>5729</v>
      </c>
      <c r="G62" s="99" t="s">
        <v>5674</v>
      </c>
      <c r="H62" s="99"/>
      <c r="I62" s="99"/>
      <c r="J62" s="99"/>
      <c r="K62" s="99"/>
      <c r="L62" s="99"/>
      <c r="M62" s="169">
        <v>0</v>
      </c>
      <c r="N62" s="169">
        <v>291788.65000000002</v>
      </c>
      <c r="O62" s="170">
        <v>291788.65000000002</v>
      </c>
    </row>
    <row r="63" spans="1:15" ht="51">
      <c r="A63" s="97">
        <v>66</v>
      </c>
      <c r="B63" s="189">
        <v>3</v>
      </c>
      <c r="C63" s="76" t="s">
        <v>52</v>
      </c>
      <c r="D63" s="98">
        <v>43914</v>
      </c>
      <c r="E63" s="97">
        <v>703</v>
      </c>
      <c r="F63" s="97" t="s">
        <v>5730</v>
      </c>
      <c r="G63" s="99" t="s">
        <v>5676</v>
      </c>
      <c r="H63" s="99"/>
      <c r="I63" s="99"/>
      <c r="J63" s="99"/>
      <c r="K63" s="99"/>
      <c r="L63" s="99"/>
      <c r="M63" s="169">
        <v>0</v>
      </c>
      <c r="N63" s="169">
        <v>1126440.75</v>
      </c>
      <c r="O63" s="170">
        <v>1126440.75</v>
      </c>
    </row>
    <row r="64" spans="1:15" ht="51">
      <c r="A64" s="97">
        <v>66</v>
      </c>
      <c r="B64" s="189">
        <v>3</v>
      </c>
      <c r="C64" s="76" t="s">
        <v>52</v>
      </c>
      <c r="D64" s="98">
        <v>43914</v>
      </c>
      <c r="E64" s="97">
        <v>704</v>
      </c>
      <c r="F64" s="97" t="s">
        <v>5731</v>
      </c>
      <c r="G64" s="99" t="s">
        <v>5678</v>
      </c>
      <c r="H64" s="99"/>
      <c r="I64" s="99"/>
      <c r="J64" s="99"/>
      <c r="K64" s="99"/>
      <c r="L64" s="99"/>
      <c r="M64" s="169">
        <v>0</v>
      </c>
      <c r="N64" s="169">
        <v>1401030.34</v>
      </c>
      <c r="O64" s="170">
        <v>1401030.34</v>
      </c>
    </row>
    <row r="65" spans="1:15" ht="51">
      <c r="A65" s="97">
        <v>66</v>
      </c>
      <c r="B65" s="189">
        <v>3</v>
      </c>
      <c r="C65" s="76" t="s">
        <v>52</v>
      </c>
      <c r="D65" s="98">
        <v>43914</v>
      </c>
      <c r="E65" s="97">
        <v>705</v>
      </c>
      <c r="F65" s="97" t="s">
        <v>5732</v>
      </c>
      <c r="G65" s="99" t="s">
        <v>5680</v>
      </c>
      <c r="H65" s="99"/>
      <c r="I65" s="99"/>
      <c r="J65" s="99"/>
      <c r="K65" s="99"/>
      <c r="L65" s="99"/>
      <c r="M65" s="169">
        <v>0</v>
      </c>
      <c r="N65" s="169">
        <v>11253979.689999999</v>
      </c>
      <c r="O65" s="170">
        <v>11253979.689999999</v>
      </c>
    </row>
    <row r="66" spans="1:15" ht="51">
      <c r="A66" s="97">
        <v>66</v>
      </c>
      <c r="B66" s="189">
        <v>3</v>
      </c>
      <c r="C66" s="76" t="s">
        <v>52</v>
      </c>
      <c r="D66" s="98">
        <v>43914</v>
      </c>
      <c r="E66" s="97">
        <v>706</v>
      </c>
      <c r="F66" s="97" t="s">
        <v>5733</v>
      </c>
      <c r="G66" s="99" t="s">
        <v>5682</v>
      </c>
      <c r="H66" s="99"/>
      <c r="I66" s="99"/>
      <c r="J66" s="99"/>
      <c r="K66" s="99"/>
      <c r="L66" s="99"/>
      <c r="M66" s="169">
        <v>0</v>
      </c>
      <c r="N66" s="169">
        <v>38491041.82</v>
      </c>
      <c r="O66" s="170">
        <v>38491041.82</v>
      </c>
    </row>
    <row r="67" spans="1:15" ht="51">
      <c r="A67" s="97">
        <v>66</v>
      </c>
      <c r="B67" s="189">
        <v>3</v>
      </c>
      <c r="C67" s="76" t="s">
        <v>52</v>
      </c>
      <c r="D67" s="98">
        <v>43914</v>
      </c>
      <c r="E67" s="97">
        <v>707</v>
      </c>
      <c r="F67" s="97" t="s">
        <v>5734</v>
      </c>
      <c r="G67" s="99" t="s">
        <v>5684</v>
      </c>
      <c r="H67" s="99"/>
      <c r="I67" s="99"/>
      <c r="J67" s="99"/>
      <c r="K67" s="99"/>
      <c r="L67" s="99"/>
      <c r="M67" s="169">
        <v>0</v>
      </c>
      <c r="N67" s="169">
        <v>36082995.039999999</v>
      </c>
      <c r="O67" s="170">
        <v>36082995.039999999</v>
      </c>
    </row>
    <row r="68" spans="1:15" ht="51">
      <c r="A68" s="97">
        <v>66</v>
      </c>
      <c r="B68" s="189">
        <v>3</v>
      </c>
      <c r="C68" s="76" t="s">
        <v>52</v>
      </c>
      <c r="D68" s="98">
        <v>43914</v>
      </c>
      <c r="E68" s="97">
        <v>708</v>
      </c>
      <c r="F68" s="97" t="s">
        <v>5735</v>
      </c>
      <c r="G68" s="99" t="s">
        <v>5686</v>
      </c>
      <c r="H68" s="99"/>
      <c r="I68" s="99"/>
      <c r="J68" s="99"/>
      <c r="K68" s="99"/>
      <c r="L68" s="99"/>
      <c r="M68" s="169">
        <v>0</v>
      </c>
      <c r="N68" s="169">
        <v>6454282.6399999997</v>
      </c>
      <c r="O68" s="170">
        <v>6454282.6399999997</v>
      </c>
    </row>
    <row r="69" spans="1:15" ht="51">
      <c r="A69" s="97">
        <v>66</v>
      </c>
      <c r="B69" s="189">
        <v>3</v>
      </c>
      <c r="C69" s="76" t="s">
        <v>52</v>
      </c>
      <c r="D69" s="98">
        <v>43914</v>
      </c>
      <c r="E69" s="97">
        <v>709</v>
      </c>
      <c r="F69" s="97" t="s">
        <v>5736</v>
      </c>
      <c r="G69" s="99" t="s">
        <v>5688</v>
      </c>
      <c r="H69" s="99"/>
      <c r="I69" s="99"/>
      <c r="J69" s="99"/>
      <c r="K69" s="99"/>
      <c r="L69" s="99"/>
      <c r="M69" s="169">
        <v>0</v>
      </c>
      <c r="N69" s="169">
        <v>7625544.9800000004</v>
      </c>
      <c r="O69" s="170">
        <v>7625544.9800000004</v>
      </c>
    </row>
    <row r="70" spans="1:15" ht="51">
      <c r="A70" s="97">
        <v>66</v>
      </c>
      <c r="B70" s="189">
        <v>3</v>
      </c>
      <c r="C70" s="76" t="s">
        <v>52</v>
      </c>
      <c r="D70" s="98">
        <v>43914</v>
      </c>
      <c r="E70" s="97">
        <v>710</v>
      </c>
      <c r="F70" s="97" t="s">
        <v>5737</v>
      </c>
      <c r="G70" s="99" t="s">
        <v>5690</v>
      </c>
      <c r="H70" s="99"/>
      <c r="I70" s="99"/>
      <c r="J70" s="99"/>
      <c r="K70" s="99"/>
      <c r="L70" s="99"/>
      <c r="M70" s="169">
        <v>0</v>
      </c>
      <c r="N70" s="169">
        <v>1383917.06</v>
      </c>
      <c r="O70" s="170">
        <v>1383917.06</v>
      </c>
    </row>
    <row r="71" spans="1:15" ht="51">
      <c r="A71" s="97">
        <v>66</v>
      </c>
      <c r="B71" s="189">
        <v>3</v>
      </c>
      <c r="C71" s="76" t="s">
        <v>52</v>
      </c>
      <c r="D71" s="98">
        <v>43914</v>
      </c>
      <c r="E71" s="97">
        <v>711</v>
      </c>
      <c r="F71" s="97" t="s">
        <v>5738</v>
      </c>
      <c r="G71" s="99" t="s">
        <v>5692</v>
      </c>
      <c r="H71" s="99"/>
      <c r="I71" s="99"/>
      <c r="J71" s="99"/>
      <c r="K71" s="99"/>
      <c r="L71" s="99"/>
      <c r="M71" s="169">
        <v>0</v>
      </c>
      <c r="N71" s="169">
        <v>26701369.789999999</v>
      </c>
      <c r="O71" s="170">
        <v>26701369.789999999</v>
      </c>
    </row>
    <row r="72" spans="1:15" ht="51">
      <c r="A72" s="97">
        <v>66</v>
      </c>
      <c r="B72" s="189">
        <v>3</v>
      </c>
      <c r="C72" s="76" t="s">
        <v>52</v>
      </c>
      <c r="D72" s="98">
        <v>43914</v>
      </c>
      <c r="E72" s="97">
        <v>712</v>
      </c>
      <c r="F72" s="97" t="s">
        <v>5739</v>
      </c>
      <c r="G72" s="99" t="s">
        <v>5694</v>
      </c>
      <c r="H72" s="99"/>
      <c r="I72" s="99"/>
      <c r="J72" s="99"/>
      <c r="K72" s="99"/>
      <c r="L72" s="99"/>
      <c r="M72" s="169">
        <v>0</v>
      </c>
      <c r="N72" s="169">
        <v>7412014.1100000003</v>
      </c>
      <c r="O72" s="170">
        <v>7412014.1100000003</v>
      </c>
    </row>
    <row r="73" spans="1:15" ht="51">
      <c r="A73" s="97">
        <v>66</v>
      </c>
      <c r="B73" s="189">
        <v>3</v>
      </c>
      <c r="C73" s="76" t="s">
        <v>52</v>
      </c>
      <c r="D73" s="98">
        <v>43914</v>
      </c>
      <c r="E73" s="97">
        <v>713</v>
      </c>
      <c r="F73" s="97" t="s">
        <v>5740</v>
      </c>
      <c r="G73" s="99" t="s">
        <v>5696</v>
      </c>
      <c r="H73" s="99"/>
      <c r="I73" s="99"/>
      <c r="J73" s="99"/>
      <c r="K73" s="99"/>
      <c r="L73" s="99"/>
      <c r="M73" s="169">
        <v>0</v>
      </c>
      <c r="N73" s="169">
        <v>351965.89</v>
      </c>
      <c r="O73" s="170">
        <v>351965.89</v>
      </c>
    </row>
    <row r="74" spans="1:15" ht="51">
      <c r="A74" s="97">
        <v>66</v>
      </c>
      <c r="B74" s="189">
        <v>3</v>
      </c>
      <c r="C74" s="76" t="s">
        <v>52</v>
      </c>
      <c r="D74" s="98">
        <v>43914</v>
      </c>
      <c r="E74" s="97">
        <v>714</v>
      </c>
      <c r="F74" s="97" t="s">
        <v>5741</v>
      </c>
      <c r="G74" s="99" t="s">
        <v>5698</v>
      </c>
      <c r="H74" s="99"/>
      <c r="I74" s="99"/>
      <c r="J74" s="99"/>
      <c r="K74" s="99"/>
      <c r="L74" s="99"/>
      <c r="M74" s="169">
        <v>0</v>
      </c>
      <c r="N74" s="169">
        <v>7656000.5800000001</v>
      </c>
      <c r="O74" s="170">
        <v>7656000.5800000001</v>
      </c>
    </row>
    <row r="75" spans="1:15" ht="51">
      <c r="A75" s="97">
        <v>66</v>
      </c>
      <c r="B75" s="189">
        <v>3</v>
      </c>
      <c r="C75" s="76" t="s">
        <v>52</v>
      </c>
      <c r="D75" s="98">
        <v>43914</v>
      </c>
      <c r="E75" s="97">
        <v>715</v>
      </c>
      <c r="F75" s="97" t="s">
        <v>5742</v>
      </c>
      <c r="G75" s="99" t="s">
        <v>5700</v>
      </c>
      <c r="H75" s="99"/>
      <c r="I75" s="99"/>
      <c r="J75" s="99"/>
      <c r="K75" s="99"/>
      <c r="L75" s="99"/>
      <c r="M75" s="169">
        <v>0</v>
      </c>
      <c r="N75" s="169">
        <v>6164414.0199999996</v>
      </c>
      <c r="O75" s="170">
        <v>6164414.0199999996</v>
      </c>
    </row>
    <row r="76" spans="1:15" ht="51">
      <c r="A76" s="97">
        <v>66</v>
      </c>
      <c r="B76" s="189">
        <v>3</v>
      </c>
      <c r="C76" s="76" t="s">
        <v>52</v>
      </c>
      <c r="D76" s="98">
        <v>43914</v>
      </c>
      <c r="E76" s="97">
        <v>716</v>
      </c>
      <c r="F76" s="97" t="s">
        <v>5743</v>
      </c>
      <c r="G76" s="99" t="s">
        <v>5702</v>
      </c>
      <c r="H76" s="99"/>
      <c r="I76" s="99"/>
      <c r="J76" s="99"/>
      <c r="K76" s="99"/>
      <c r="L76" s="99"/>
      <c r="M76" s="169">
        <v>0</v>
      </c>
      <c r="N76" s="169">
        <v>11351505.470000001</v>
      </c>
      <c r="O76" s="170">
        <v>11351505.470000001</v>
      </c>
    </row>
    <row r="77" spans="1:15" ht="51">
      <c r="A77" s="97">
        <v>66</v>
      </c>
      <c r="B77" s="189">
        <v>3</v>
      </c>
      <c r="C77" s="76" t="s">
        <v>52</v>
      </c>
      <c r="D77" s="98">
        <v>43914</v>
      </c>
      <c r="E77" s="97">
        <v>717</v>
      </c>
      <c r="F77" s="97" t="s">
        <v>5744</v>
      </c>
      <c r="G77" s="99" t="s">
        <v>5704</v>
      </c>
      <c r="H77" s="99"/>
      <c r="I77" s="99"/>
      <c r="J77" s="99"/>
      <c r="K77" s="99"/>
      <c r="L77" s="99"/>
      <c r="M77" s="169">
        <v>0</v>
      </c>
      <c r="N77" s="169">
        <v>9416248.6699999999</v>
      </c>
      <c r="O77" s="170">
        <v>9416248.6699999999</v>
      </c>
    </row>
    <row r="78" spans="1:15" ht="51">
      <c r="A78" s="97">
        <v>66</v>
      </c>
      <c r="B78" s="189">
        <v>3</v>
      </c>
      <c r="C78" s="76" t="s">
        <v>52</v>
      </c>
      <c r="D78" s="98">
        <v>43914</v>
      </c>
      <c r="E78" s="97">
        <v>718</v>
      </c>
      <c r="F78" s="97" t="s">
        <v>5745</v>
      </c>
      <c r="G78" s="99" t="s">
        <v>5706</v>
      </c>
      <c r="H78" s="99"/>
      <c r="I78" s="99"/>
      <c r="J78" s="99"/>
      <c r="K78" s="99"/>
      <c r="L78" s="99"/>
      <c r="M78" s="169">
        <v>0</v>
      </c>
      <c r="N78" s="169">
        <v>85602.16</v>
      </c>
      <c r="O78" s="170">
        <v>85602.16</v>
      </c>
    </row>
    <row r="79" spans="1:15" ht="51">
      <c r="A79" s="97">
        <v>66</v>
      </c>
      <c r="B79" s="189">
        <v>3</v>
      </c>
      <c r="C79" s="76" t="s">
        <v>52</v>
      </c>
      <c r="D79" s="98">
        <v>43914</v>
      </c>
      <c r="E79" s="97">
        <v>719</v>
      </c>
      <c r="F79" s="97" t="s">
        <v>5746</v>
      </c>
      <c r="G79" s="99" t="s">
        <v>5708</v>
      </c>
      <c r="H79" s="99"/>
      <c r="I79" s="99"/>
      <c r="J79" s="99"/>
      <c r="K79" s="99"/>
      <c r="L79" s="99"/>
      <c r="M79" s="169">
        <v>0</v>
      </c>
      <c r="N79" s="169">
        <v>576458.02</v>
      </c>
      <c r="O79" s="170">
        <v>576458.02</v>
      </c>
    </row>
    <row r="80" spans="1:15" ht="51">
      <c r="A80" s="97">
        <v>66</v>
      </c>
      <c r="B80" s="189">
        <v>3</v>
      </c>
      <c r="C80" s="76" t="s">
        <v>52</v>
      </c>
      <c r="D80" s="98">
        <v>43914</v>
      </c>
      <c r="E80" s="97">
        <v>720</v>
      </c>
      <c r="F80" s="97" t="s">
        <v>5747</v>
      </c>
      <c r="G80" s="99" t="s">
        <v>5710</v>
      </c>
      <c r="H80" s="99"/>
      <c r="I80" s="99"/>
      <c r="J80" s="99"/>
      <c r="K80" s="99"/>
      <c r="L80" s="99"/>
      <c r="M80" s="169">
        <v>0</v>
      </c>
      <c r="N80" s="169">
        <v>221695.16</v>
      </c>
      <c r="O80" s="170">
        <v>221695.16</v>
      </c>
    </row>
    <row r="81" spans="1:15" ht="51">
      <c r="A81" s="97">
        <v>66</v>
      </c>
      <c r="B81" s="189">
        <v>3</v>
      </c>
      <c r="C81" s="76" t="s">
        <v>52</v>
      </c>
      <c r="D81" s="98">
        <v>43914</v>
      </c>
      <c r="E81" s="97">
        <v>721</v>
      </c>
      <c r="F81" s="97" t="s">
        <v>5748</v>
      </c>
      <c r="G81" s="99" t="s">
        <v>5712</v>
      </c>
      <c r="H81" s="99"/>
      <c r="I81" s="99"/>
      <c r="J81" s="99"/>
      <c r="K81" s="99"/>
      <c r="L81" s="99"/>
      <c r="M81" s="169">
        <v>0</v>
      </c>
      <c r="N81" s="169">
        <v>2532440.6</v>
      </c>
      <c r="O81" s="170">
        <v>2532440.6</v>
      </c>
    </row>
    <row r="82" spans="1:15" ht="51">
      <c r="A82" s="97">
        <v>66</v>
      </c>
      <c r="B82" s="189">
        <v>3</v>
      </c>
      <c r="C82" s="76" t="s">
        <v>52</v>
      </c>
      <c r="D82" s="98">
        <v>43914</v>
      </c>
      <c r="E82" s="97">
        <v>722</v>
      </c>
      <c r="F82" s="97" t="s">
        <v>5749</v>
      </c>
      <c r="G82" s="99" t="s">
        <v>5714</v>
      </c>
      <c r="H82" s="99"/>
      <c r="I82" s="99"/>
      <c r="J82" s="99"/>
      <c r="K82" s="99"/>
      <c r="L82" s="99"/>
      <c r="M82" s="169">
        <v>0</v>
      </c>
      <c r="N82" s="169">
        <v>1082882.81</v>
      </c>
      <c r="O82" s="170">
        <v>1082882.81</v>
      </c>
    </row>
    <row r="83" spans="1:15" ht="51">
      <c r="A83" s="97">
        <v>66</v>
      </c>
      <c r="B83" s="189">
        <v>3</v>
      </c>
      <c r="C83" s="76" t="s">
        <v>52</v>
      </c>
      <c r="D83" s="98">
        <v>43914</v>
      </c>
      <c r="E83" s="97">
        <v>723</v>
      </c>
      <c r="F83" s="97" t="s">
        <v>5750</v>
      </c>
      <c r="G83" s="99" t="s">
        <v>5716</v>
      </c>
      <c r="H83" s="99"/>
      <c r="I83" s="99"/>
      <c r="J83" s="99"/>
      <c r="K83" s="99"/>
      <c r="L83" s="99"/>
      <c r="M83" s="169">
        <v>0</v>
      </c>
      <c r="N83" s="169">
        <v>261247.99</v>
      </c>
      <c r="O83" s="170">
        <v>261247.99</v>
      </c>
    </row>
    <row r="84" spans="1:15" ht="51">
      <c r="A84" s="97">
        <v>66</v>
      </c>
      <c r="B84" s="189">
        <v>3</v>
      </c>
      <c r="C84" s="76" t="s">
        <v>52</v>
      </c>
      <c r="D84" s="98">
        <v>43914</v>
      </c>
      <c r="E84" s="97">
        <v>724</v>
      </c>
      <c r="F84" s="97" t="s">
        <v>5751</v>
      </c>
      <c r="G84" s="99" t="s">
        <v>5718</v>
      </c>
      <c r="H84" s="99"/>
      <c r="I84" s="99"/>
      <c r="J84" s="99"/>
      <c r="K84" s="99"/>
      <c r="L84" s="99"/>
      <c r="M84" s="169">
        <v>0</v>
      </c>
      <c r="N84" s="169">
        <v>887734.04</v>
      </c>
      <c r="O84" s="170">
        <v>887734.04</v>
      </c>
    </row>
    <row r="85" spans="1:15" ht="51">
      <c r="A85" s="97">
        <v>66</v>
      </c>
      <c r="B85" s="189">
        <v>3</v>
      </c>
      <c r="C85" s="76" t="s">
        <v>52</v>
      </c>
      <c r="D85" s="98">
        <v>43914</v>
      </c>
      <c r="E85" s="97">
        <v>725</v>
      </c>
      <c r="F85" s="97" t="s">
        <v>5752</v>
      </c>
      <c r="G85" s="99" t="s">
        <v>5720</v>
      </c>
      <c r="H85" s="99"/>
      <c r="I85" s="99"/>
      <c r="J85" s="99"/>
      <c r="K85" s="99"/>
      <c r="L85" s="99"/>
      <c r="M85" s="169">
        <v>0</v>
      </c>
      <c r="N85" s="169">
        <v>1016280.44</v>
      </c>
      <c r="O85" s="170">
        <v>1016280.44</v>
      </c>
    </row>
    <row r="86" spans="1:15" ht="51">
      <c r="A86" s="97">
        <v>66</v>
      </c>
      <c r="B86" s="189">
        <v>3</v>
      </c>
      <c r="C86" s="76" t="s">
        <v>52</v>
      </c>
      <c r="D86" s="98">
        <v>43921</v>
      </c>
      <c r="E86" s="97">
        <v>760</v>
      </c>
      <c r="F86" s="97" t="s">
        <v>5724</v>
      </c>
      <c r="G86" s="99" t="s">
        <v>5753</v>
      </c>
      <c r="H86" s="99"/>
      <c r="I86" s="99"/>
      <c r="J86" s="99"/>
      <c r="K86" s="99"/>
      <c r="L86" s="99"/>
      <c r="M86" s="169">
        <v>271440</v>
      </c>
      <c r="N86" s="169">
        <v>0</v>
      </c>
      <c r="O86" s="170">
        <v>271440</v>
      </c>
    </row>
    <row r="87" spans="1:15" ht="51">
      <c r="A87" s="97">
        <v>46</v>
      </c>
      <c r="B87" s="189">
        <v>18</v>
      </c>
      <c r="C87" s="76" t="s">
        <v>48</v>
      </c>
      <c r="D87" s="98">
        <v>43921</v>
      </c>
      <c r="E87" s="97">
        <v>760</v>
      </c>
      <c r="F87" s="97" t="s">
        <v>5754</v>
      </c>
      <c r="G87" s="99" t="s">
        <v>5753</v>
      </c>
      <c r="H87" s="99"/>
      <c r="I87" s="99"/>
      <c r="J87" s="99"/>
      <c r="K87" s="99"/>
      <c r="L87" s="99"/>
      <c r="M87" s="169">
        <v>0</v>
      </c>
      <c r="N87" s="169">
        <v>271440</v>
      </c>
      <c r="O87" s="170">
        <v>271440</v>
      </c>
    </row>
    <row r="88" spans="1:15" ht="51">
      <c r="A88" s="97">
        <v>66</v>
      </c>
      <c r="B88" s="189">
        <v>4</v>
      </c>
      <c r="C88" s="76" t="s">
        <v>52</v>
      </c>
      <c r="D88" s="98">
        <v>43924</v>
      </c>
      <c r="E88" s="97">
        <v>782</v>
      </c>
      <c r="F88" s="97" t="s">
        <v>6256</v>
      </c>
      <c r="G88" s="99" t="s">
        <v>6257</v>
      </c>
      <c r="H88" s="99"/>
      <c r="I88" s="99"/>
      <c r="J88" s="99"/>
      <c r="K88" s="99"/>
      <c r="L88" s="99"/>
      <c r="M88" s="169">
        <v>359323.96</v>
      </c>
      <c r="N88" s="169">
        <v>0</v>
      </c>
      <c r="O88" s="170">
        <v>359323.96</v>
      </c>
    </row>
    <row r="89" spans="1:15" ht="51">
      <c r="A89" s="97">
        <v>66</v>
      </c>
      <c r="B89" s="189">
        <v>3</v>
      </c>
      <c r="C89" s="76" t="s">
        <v>52</v>
      </c>
      <c r="D89" s="98">
        <v>43924</v>
      </c>
      <c r="E89" s="97">
        <v>783</v>
      </c>
      <c r="F89" s="97" t="s">
        <v>5752</v>
      </c>
      <c r="G89" s="99" t="s">
        <v>6259</v>
      </c>
      <c r="H89" s="99"/>
      <c r="I89" s="99"/>
      <c r="J89" s="99"/>
      <c r="K89" s="99"/>
      <c r="L89" s="99"/>
      <c r="M89" s="169">
        <v>2000000</v>
      </c>
      <c r="N89" s="169">
        <v>0</v>
      </c>
      <c r="O89" s="170">
        <v>2000000</v>
      </c>
    </row>
    <row r="90" spans="1:15" ht="51">
      <c r="A90" s="97">
        <v>86</v>
      </c>
      <c r="B90" s="189">
        <v>4</v>
      </c>
      <c r="C90" s="76" t="s">
        <v>56</v>
      </c>
      <c r="D90" s="98">
        <v>43924</v>
      </c>
      <c r="E90" s="97">
        <v>782</v>
      </c>
      <c r="F90" s="97" t="s">
        <v>6258</v>
      </c>
      <c r="G90" s="99" t="s">
        <v>6257</v>
      </c>
      <c r="H90" s="99"/>
      <c r="I90" s="99"/>
      <c r="J90" s="99"/>
      <c r="K90" s="99"/>
      <c r="L90" s="99"/>
      <c r="M90" s="169">
        <v>0</v>
      </c>
      <c r="N90" s="169">
        <v>359323.96</v>
      </c>
      <c r="O90" s="170">
        <v>359323.96</v>
      </c>
    </row>
    <row r="91" spans="1:15" ht="51">
      <c r="A91" s="97">
        <v>15</v>
      </c>
      <c r="B91" s="189">
        <v>2</v>
      </c>
      <c r="C91" s="76" t="s">
        <v>42</v>
      </c>
      <c r="D91" s="98">
        <v>43924</v>
      </c>
      <c r="E91" s="97">
        <v>783</v>
      </c>
      <c r="F91" s="97" t="s">
        <v>6260</v>
      </c>
      <c r="G91" s="99" t="s">
        <v>6259</v>
      </c>
      <c r="H91" s="99"/>
      <c r="I91" s="99"/>
      <c r="J91" s="99"/>
      <c r="K91" s="99"/>
      <c r="L91" s="99"/>
      <c r="M91" s="169">
        <v>0</v>
      </c>
      <c r="N91" s="169">
        <v>2000000</v>
      </c>
      <c r="O91" s="170">
        <v>2000000</v>
      </c>
    </row>
    <row r="92" spans="1:15" ht="51">
      <c r="A92" s="97">
        <v>512</v>
      </c>
      <c r="B92" s="189">
        <v>1</v>
      </c>
      <c r="C92" s="76" t="s">
        <v>728</v>
      </c>
      <c r="D92" s="98">
        <v>43941</v>
      </c>
      <c r="E92" s="97">
        <v>895</v>
      </c>
      <c r="F92" s="97" t="s">
        <v>1336</v>
      </c>
      <c r="G92" s="99" t="s">
        <v>6261</v>
      </c>
      <c r="H92" s="99"/>
      <c r="I92" s="99"/>
      <c r="J92" s="99"/>
      <c r="K92" s="99"/>
      <c r="L92" s="99"/>
      <c r="M92" s="169">
        <v>94722.92</v>
      </c>
      <c r="N92" s="169">
        <v>0</v>
      </c>
      <c r="O92" s="170">
        <v>94722.92</v>
      </c>
    </row>
    <row r="93" spans="1:15" ht="51">
      <c r="A93" s="97" t="s">
        <v>553</v>
      </c>
      <c r="B93" s="189">
        <v>2</v>
      </c>
      <c r="C93" s="76" t="s">
        <v>605</v>
      </c>
      <c r="D93" s="98">
        <v>43941</v>
      </c>
      <c r="E93" s="97">
        <v>896</v>
      </c>
      <c r="F93" s="97" t="s">
        <v>631</v>
      </c>
      <c r="G93" s="99" t="s">
        <v>6262</v>
      </c>
      <c r="H93" s="99"/>
      <c r="I93" s="99"/>
      <c r="J93" s="99"/>
      <c r="K93" s="99"/>
      <c r="L93" s="99"/>
      <c r="M93" s="169">
        <v>9948301.6300000008</v>
      </c>
      <c r="N93" s="169">
        <v>0</v>
      </c>
      <c r="O93" s="170">
        <v>9948301.6300000008</v>
      </c>
    </row>
    <row r="94" spans="1:15" ht="51">
      <c r="A94" s="97" t="s">
        <v>553</v>
      </c>
      <c r="B94" s="189">
        <v>2</v>
      </c>
      <c r="C94" s="76" t="s">
        <v>605</v>
      </c>
      <c r="D94" s="98">
        <v>43941</v>
      </c>
      <c r="E94" s="97">
        <v>895</v>
      </c>
      <c r="F94" s="97" t="s">
        <v>631</v>
      </c>
      <c r="G94" s="99" t="s">
        <v>6261</v>
      </c>
      <c r="H94" s="99"/>
      <c r="I94" s="99"/>
      <c r="J94" s="99"/>
      <c r="K94" s="99"/>
      <c r="L94" s="99"/>
      <c r="M94" s="169">
        <v>0</v>
      </c>
      <c r="N94" s="169">
        <v>94722.92</v>
      </c>
      <c r="O94" s="170">
        <v>94722.92</v>
      </c>
    </row>
    <row r="95" spans="1:15" ht="51">
      <c r="A95" s="97">
        <v>512</v>
      </c>
      <c r="B95" s="189">
        <v>1</v>
      </c>
      <c r="C95" s="76" t="s">
        <v>728</v>
      </c>
      <c r="D95" s="98">
        <v>43971</v>
      </c>
      <c r="E95" s="97">
        <v>1055</v>
      </c>
      <c r="F95" s="97" t="s">
        <v>1336</v>
      </c>
      <c r="G95" s="99" t="s">
        <v>7125</v>
      </c>
      <c r="H95" s="99"/>
      <c r="I95" s="99"/>
      <c r="J95" s="99"/>
      <c r="K95" s="99"/>
      <c r="L95" s="99"/>
      <c r="M95" s="169">
        <v>94722.92</v>
      </c>
      <c r="N95" s="169">
        <v>0</v>
      </c>
      <c r="O95" s="170">
        <v>94722.92</v>
      </c>
    </row>
    <row r="96" spans="1:15" ht="51">
      <c r="A96" s="97" t="s">
        <v>553</v>
      </c>
      <c r="B96" s="189">
        <v>2</v>
      </c>
      <c r="C96" s="76" t="s">
        <v>605</v>
      </c>
      <c r="D96" s="98">
        <v>43971</v>
      </c>
      <c r="E96" s="97">
        <v>1055</v>
      </c>
      <c r="F96" s="97" t="s">
        <v>631</v>
      </c>
      <c r="G96" s="99" t="s">
        <v>7125</v>
      </c>
      <c r="H96" s="99"/>
      <c r="I96" s="99"/>
      <c r="J96" s="99"/>
      <c r="K96" s="99"/>
      <c r="L96" s="99"/>
      <c r="M96" s="169">
        <v>0</v>
      </c>
      <c r="N96" s="169">
        <v>94722.92</v>
      </c>
      <c r="O96" s="170">
        <v>94722.92</v>
      </c>
    </row>
    <row r="97" spans="1:15" ht="51">
      <c r="A97" s="97">
        <v>66</v>
      </c>
      <c r="B97" s="189">
        <v>3</v>
      </c>
      <c r="C97" s="76" t="s">
        <v>52</v>
      </c>
      <c r="D97" s="98">
        <v>43973</v>
      </c>
      <c r="E97" s="97">
        <v>1064</v>
      </c>
      <c r="F97" s="97" t="s">
        <v>5722</v>
      </c>
      <c r="G97" s="99" t="s">
        <v>7126</v>
      </c>
      <c r="H97" s="99"/>
      <c r="I97" s="99"/>
      <c r="J97" s="99"/>
      <c r="K97" s="99"/>
      <c r="L97" s="99"/>
      <c r="M97" s="169">
        <v>7301095</v>
      </c>
      <c r="N97" s="169">
        <v>0</v>
      </c>
      <c r="O97" s="170">
        <v>7301095</v>
      </c>
    </row>
    <row r="98" spans="1:15" ht="51">
      <c r="A98" s="97">
        <v>86</v>
      </c>
      <c r="B98" s="189">
        <v>7</v>
      </c>
      <c r="C98" s="76" t="s">
        <v>56</v>
      </c>
      <c r="D98" s="98">
        <v>43973</v>
      </c>
      <c r="E98" s="97">
        <v>1064</v>
      </c>
      <c r="F98" s="97" t="s">
        <v>7127</v>
      </c>
      <c r="G98" s="99" t="s">
        <v>7126</v>
      </c>
      <c r="H98" s="99"/>
      <c r="I98" s="99"/>
      <c r="J98" s="99"/>
      <c r="K98" s="99"/>
      <c r="L98" s="99"/>
      <c r="M98" s="169">
        <v>0</v>
      </c>
      <c r="N98" s="169">
        <v>7301095</v>
      </c>
      <c r="O98" s="170">
        <v>7301095</v>
      </c>
    </row>
    <row r="99" spans="1:15" ht="51">
      <c r="A99" s="97">
        <v>373</v>
      </c>
      <c r="B99" s="189">
        <v>2</v>
      </c>
      <c r="C99" s="76" t="s">
        <v>625</v>
      </c>
      <c r="D99" s="98">
        <v>43992</v>
      </c>
      <c r="E99" s="97">
        <v>1175</v>
      </c>
      <c r="F99" s="97" t="s">
        <v>9492</v>
      </c>
      <c r="G99" s="99" t="s">
        <v>9493</v>
      </c>
      <c r="H99" s="99"/>
      <c r="I99" s="99"/>
      <c r="J99" s="99"/>
      <c r="K99" s="99"/>
      <c r="L99" s="99"/>
      <c r="M99" s="169">
        <v>36189</v>
      </c>
      <c r="N99" s="169">
        <v>0</v>
      </c>
      <c r="O99" s="170">
        <v>36189</v>
      </c>
    </row>
    <row r="100" spans="1:15" ht="51">
      <c r="A100" s="97">
        <v>70</v>
      </c>
      <c r="B100" s="189">
        <v>1</v>
      </c>
      <c r="C100" s="76" t="s">
        <v>53</v>
      </c>
      <c r="D100" s="98">
        <v>43992</v>
      </c>
      <c r="E100" s="97">
        <v>1175</v>
      </c>
      <c r="F100" s="97" t="s">
        <v>9494</v>
      </c>
      <c r="G100" s="99" t="s">
        <v>9493</v>
      </c>
      <c r="H100" s="99"/>
      <c r="I100" s="99"/>
      <c r="J100" s="99"/>
      <c r="K100" s="99"/>
      <c r="L100" s="99"/>
      <c r="M100" s="169">
        <v>0</v>
      </c>
      <c r="N100" s="169">
        <v>36189</v>
      </c>
      <c r="O100" s="170">
        <v>36189</v>
      </c>
    </row>
    <row r="101" spans="1:15" ht="51">
      <c r="A101" s="97">
        <v>47</v>
      </c>
      <c r="B101" s="189">
        <v>1</v>
      </c>
      <c r="C101" s="76" t="s">
        <v>49</v>
      </c>
      <c r="D101" s="98">
        <v>43992</v>
      </c>
      <c r="E101" s="97">
        <v>1174</v>
      </c>
      <c r="F101" s="97" t="s">
        <v>9495</v>
      </c>
      <c r="G101" s="99" t="s">
        <v>9496</v>
      </c>
      <c r="H101" s="99"/>
      <c r="I101" s="99"/>
      <c r="J101" s="99"/>
      <c r="K101" s="99"/>
      <c r="L101" s="99"/>
      <c r="M101" s="169">
        <v>1857</v>
      </c>
      <c r="N101" s="169">
        <v>0</v>
      </c>
      <c r="O101" s="170">
        <v>1857</v>
      </c>
    </row>
    <row r="102" spans="1:15" ht="51">
      <c r="A102" s="97">
        <v>70</v>
      </c>
      <c r="B102" s="189">
        <v>1</v>
      </c>
      <c r="C102" s="76" t="s">
        <v>53</v>
      </c>
      <c r="D102" s="98">
        <v>43992</v>
      </c>
      <c r="E102" s="97">
        <v>1174</v>
      </c>
      <c r="F102" s="97" t="s">
        <v>9494</v>
      </c>
      <c r="G102" s="99" t="s">
        <v>9496</v>
      </c>
      <c r="H102" s="99"/>
      <c r="I102" s="99"/>
      <c r="J102" s="99"/>
      <c r="K102" s="99"/>
      <c r="L102" s="99"/>
      <c r="M102" s="169">
        <v>0</v>
      </c>
      <c r="N102" s="169">
        <v>1857</v>
      </c>
      <c r="O102" s="170">
        <v>1857</v>
      </c>
    </row>
    <row r="103" spans="1:15" ht="51">
      <c r="A103" s="97" t="s">
        <v>551</v>
      </c>
      <c r="B103" s="189">
        <v>1</v>
      </c>
      <c r="C103" s="76" t="s">
        <v>605</v>
      </c>
      <c r="D103" s="98">
        <v>43997</v>
      </c>
      <c r="E103" s="97">
        <v>1182</v>
      </c>
      <c r="F103" s="97" t="s">
        <v>9497</v>
      </c>
      <c r="G103" s="99" t="s">
        <v>9498</v>
      </c>
      <c r="H103" s="99"/>
      <c r="I103" s="99"/>
      <c r="J103" s="99"/>
      <c r="K103" s="99"/>
      <c r="L103" s="99"/>
      <c r="M103" s="169">
        <v>534661.84</v>
      </c>
      <c r="N103" s="169">
        <v>0</v>
      </c>
      <c r="O103" s="170">
        <v>534661.84</v>
      </c>
    </row>
    <row r="104" spans="1:15" ht="51">
      <c r="A104" s="97">
        <v>66</v>
      </c>
      <c r="B104" s="189">
        <v>3</v>
      </c>
      <c r="C104" s="76" t="s">
        <v>52</v>
      </c>
      <c r="D104" s="98">
        <v>43997</v>
      </c>
      <c r="E104" s="97">
        <v>1182</v>
      </c>
      <c r="F104" s="97" t="s">
        <v>9499</v>
      </c>
      <c r="G104" s="99" t="s">
        <v>9498</v>
      </c>
      <c r="H104" s="99"/>
      <c r="I104" s="99"/>
      <c r="J104" s="99"/>
      <c r="K104" s="99"/>
      <c r="L104" s="99"/>
      <c r="M104" s="169">
        <v>0</v>
      </c>
      <c r="N104" s="169">
        <v>534661.84</v>
      </c>
      <c r="O104" s="170">
        <v>534661.84</v>
      </c>
    </row>
    <row r="105" spans="1:15" ht="51">
      <c r="A105" s="97">
        <v>660</v>
      </c>
      <c r="B105" s="189">
        <v>1</v>
      </c>
      <c r="C105" s="76" t="s">
        <v>185</v>
      </c>
      <c r="D105" s="98">
        <v>43998</v>
      </c>
      <c r="E105" s="97">
        <v>1185</v>
      </c>
      <c r="F105" s="97" t="s">
        <v>9500</v>
      </c>
      <c r="G105" s="99" t="s">
        <v>9501</v>
      </c>
      <c r="H105" s="99"/>
      <c r="I105" s="99"/>
      <c r="J105" s="99"/>
      <c r="K105" s="99"/>
      <c r="L105" s="99"/>
      <c r="M105" s="169">
        <v>0</v>
      </c>
      <c r="N105" s="169">
        <v>510.25</v>
      </c>
      <c r="O105" s="170">
        <v>510.25</v>
      </c>
    </row>
    <row r="106" spans="1:15" ht="51">
      <c r="A106" s="97">
        <v>599</v>
      </c>
      <c r="B106" s="189">
        <v>2</v>
      </c>
      <c r="C106" s="76" t="s">
        <v>1297</v>
      </c>
      <c r="D106" s="98">
        <v>43998</v>
      </c>
      <c r="E106" s="97">
        <v>1186</v>
      </c>
      <c r="F106" s="97" t="s">
        <v>9502</v>
      </c>
      <c r="G106" s="99" t="s">
        <v>9503</v>
      </c>
      <c r="H106" s="99"/>
      <c r="I106" s="99"/>
      <c r="J106" s="99"/>
      <c r="K106" s="99"/>
      <c r="L106" s="99"/>
      <c r="M106" s="169">
        <v>0</v>
      </c>
      <c r="N106" s="169">
        <v>570.29</v>
      </c>
      <c r="O106" s="170">
        <v>570.29</v>
      </c>
    </row>
    <row r="107" spans="1:15" ht="51">
      <c r="A107" s="97">
        <v>599</v>
      </c>
      <c r="B107" s="189">
        <v>4</v>
      </c>
      <c r="C107" s="76" t="s">
        <v>1297</v>
      </c>
      <c r="D107" s="98">
        <v>43998</v>
      </c>
      <c r="E107" s="97">
        <v>1187</v>
      </c>
      <c r="F107" s="97" t="s">
        <v>9504</v>
      </c>
      <c r="G107" s="99" t="s">
        <v>9505</v>
      </c>
      <c r="H107" s="99"/>
      <c r="I107" s="99"/>
      <c r="J107" s="99"/>
      <c r="K107" s="99"/>
      <c r="L107" s="99"/>
      <c r="M107" s="169">
        <v>0</v>
      </c>
      <c r="N107" s="169">
        <v>50</v>
      </c>
      <c r="O107" s="170">
        <v>50</v>
      </c>
    </row>
    <row r="108" spans="1:15" ht="51">
      <c r="A108" s="97">
        <v>599</v>
      </c>
      <c r="B108" s="189">
        <v>3</v>
      </c>
      <c r="C108" s="76" t="s">
        <v>1297</v>
      </c>
      <c r="D108" s="98">
        <v>43998</v>
      </c>
      <c r="E108" s="97">
        <v>1188</v>
      </c>
      <c r="F108" s="97" t="s">
        <v>9506</v>
      </c>
      <c r="G108" s="99" t="s">
        <v>9507</v>
      </c>
      <c r="H108" s="99"/>
      <c r="I108" s="99"/>
      <c r="J108" s="99"/>
      <c r="K108" s="99"/>
      <c r="L108" s="99"/>
      <c r="M108" s="169">
        <v>0</v>
      </c>
      <c r="N108" s="169">
        <v>70</v>
      </c>
      <c r="O108" s="170">
        <v>70</v>
      </c>
    </row>
    <row r="109" spans="1:15" ht="51">
      <c r="A109" s="97">
        <v>512</v>
      </c>
      <c r="B109" s="189">
        <v>1</v>
      </c>
      <c r="C109" s="76" t="s">
        <v>728</v>
      </c>
      <c r="D109" s="98">
        <v>44001</v>
      </c>
      <c r="E109" s="97">
        <v>1277</v>
      </c>
      <c r="F109" s="97" t="s">
        <v>1336</v>
      </c>
      <c r="G109" s="99" t="s">
        <v>7125</v>
      </c>
      <c r="H109" s="99"/>
      <c r="I109" s="99"/>
      <c r="J109" s="99"/>
      <c r="K109" s="99"/>
      <c r="L109" s="99"/>
      <c r="M109" s="169">
        <v>94722.92</v>
      </c>
      <c r="N109" s="169">
        <v>0</v>
      </c>
      <c r="O109" s="170">
        <v>94722.92</v>
      </c>
    </row>
    <row r="110" spans="1:15" ht="51">
      <c r="A110" s="97" t="s">
        <v>553</v>
      </c>
      <c r="B110" s="189">
        <v>2</v>
      </c>
      <c r="C110" s="76" t="s">
        <v>605</v>
      </c>
      <c r="D110" s="98">
        <v>44001</v>
      </c>
      <c r="E110" s="97">
        <v>1277</v>
      </c>
      <c r="F110" s="97" t="s">
        <v>631</v>
      </c>
      <c r="G110" s="99" t="s">
        <v>7125</v>
      </c>
      <c r="H110" s="99"/>
      <c r="I110" s="99"/>
      <c r="J110" s="99"/>
      <c r="K110" s="99"/>
      <c r="L110" s="99"/>
      <c r="M110" s="169">
        <v>0</v>
      </c>
      <c r="N110" s="169">
        <v>94722.92</v>
      </c>
      <c r="O110" s="170">
        <v>94722.92</v>
      </c>
    </row>
    <row r="111" spans="1:15" ht="51">
      <c r="A111" s="97" t="s">
        <v>551</v>
      </c>
      <c r="B111" s="189">
        <v>1</v>
      </c>
      <c r="C111" s="76" t="s">
        <v>605</v>
      </c>
      <c r="D111" s="98">
        <v>44006</v>
      </c>
      <c r="E111" s="97">
        <v>1288</v>
      </c>
      <c r="F111" s="97" t="s">
        <v>5695</v>
      </c>
      <c r="G111" s="99" t="s">
        <v>9508</v>
      </c>
      <c r="H111" s="99"/>
      <c r="I111" s="99"/>
      <c r="J111" s="99"/>
      <c r="K111" s="99"/>
      <c r="L111" s="99"/>
      <c r="M111" s="169">
        <v>454</v>
      </c>
      <c r="N111" s="169">
        <v>0</v>
      </c>
      <c r="O111" s="170">
        <v>454</v>
      </c>
    </row>
    <row r="112" spans="1:15" ht="51">
      <c r="A112" s="97">
        <v>66</v>
      </c>
      <c r="B112" s="189">
        <v>3</v>
      </c>
      <c r="C112" s="76" t="s">
        <v>52</v>
      </c>
      <c r="D112" s="98">
        <v>44006</v>
      </c>
      <c r="E112" s="97">
        <v>1288</v>
      </c>
      <c r="F112" s="97" t="s">
        <v>5740</v>
      </c>
      <c r="G112" s="99" t="s">
        <v>9508</v>
      </c>
      <c r="H112" s="99"/>
      <c r="I112" s="99"/>
      <c r="J112" s="99"/>
      <c r="K112" s="99"/>
      <c r="L112" s="99"/>
      <c r="M112" s="169">
        <v>0</v>
      </c>
      <c r="N112" s="169">
        <v>454</v>
      </c>
      <c r="O112" s="170">
        <v>454</v>
      </c>
    </row>
    <row r="113" spans="1:16">
      <c r="A113" s="250"/>
      <c r="B113" s="251"/>
      <c r="C113" s="192"/>
      <c r="D113" s="252"/>
      <c r="E113" s="250"/>
      <c r="F113" s="250"/>
      <c r="G113" s="253"/>
      <c r="H113" s="253"/>
      <c r="I113" s="253"/>
      <c r="J113" s="253"/>
      <c r="K113" s="253"/>
      <c r="L113" s="253"/>
      <c r="M113" s="254"/>
      <c r="N113" s="254"/>
      <c r="O113" s="255"/>
    </row>
    <row r="114" spans="1:16">
      <c r="G114" s="500" t="s">
        <v>568</v>
      </c>
      <c r="H114" s="500"/>
      <c r="I114" s="500"/>
      <c r="J114" s="500"/>
      <c r="K114" s="500"/>
      <c r="L114" s="140"/>
      <c r="M114" s="140">
        <f>+SUBTOTAL(9,M9:M112)</f>
        <v>591698978.54999983</v>
      </c>
      <c r="N114" s="140">
        <f>+SUBTOTAL(9,N9:N112)</f>
        <v>577789463.21999979</v>
      </c>
      <c r="O114" s="140">
        <f>+SUBTOTAL(9,O9:O112)</f>
        <v>1169488441.7700005</v>
      </c>
    </row>
    <row r="117" spans="1:16">
      <c r="A117" s="191"/>
      <c r="B117" s="191"/>
      <c r="C117" s="192"/>
      <c r="D117" s="191"/>
      <c r="E117" s="191"/>
      <c r="F117" s="191"/>
      <c r="G117" s="191"/>
      <c r="H117" s="191"/>
      <c r="I117" s="193"/>
      <c r="J117" s="191"/>
      <c r="K117" s="191"/>
      <c r="L117" s="191"/>
      <c r="M117" s="191"/>
      <c r="N117" s="194"/>
      <c r="O117" s="194"/>
      <c r="P117" s="191"/>
    </row>
    <row r="118" spans="1:16">
      <c r="A118" s="191"/>
      <c r="B118" s="191"/>
      <c r="C118" s="192"/>
      <c r="D118" s="191"/>
      <c r="E118" s="191"/>
      <c r="F118" s="191"/>
      <c r="G118" s="191"/>
      <c r="H118" s="191"/>
      <c r="I118" s="193"/>
      <c r="J118" s="191"/>
      <c r="K118" s="191"/>
      <c r="L118" s="191"/>
      <c r="M118" s="191"/>
      <c r="N118" s="194"/>
      <c r="O118" s="194"/>
      <c r="P118" s="191"/>
    </row>
    <row r="119" spans="1:16">
      <c r="A119" s="191"/>
      <c r="B119" s="191"/>
      <c r="C119" s="192"/>
      <c r="D119" s="191"/>
      <c r="E119" s="191"/>
      <c r="F119" s="191"/>
      <c r="G119" s="191"/>
      <c r="H119" s="191"/>
      <c r="I119" s="193"/>
      <c r="J119" s="191"/>
      <c r="K119" s="191"/>
      <c r="L119" s="191"/>
      <c r="M119" s="191"/>
      <c r="N119" s="194"/>
      <c r="O119" s="194"/>
      <c r="P119" s="191"/>
    </row>
    <row r="120" spans="1:16">
      <c r="A120" s="191"/>
      <c r="B120" s="191"/>
      <c r="C120" s="192"/>
      <c r="D120" s="191"/>
      <c r="E120" s="191"/>
      <c r="F120" s="191"/>
      <c r="G120" s="191"/>
      <c r="H120" s="191"/>
      <c r="I120" s="193"/>
      <c r="J120" s="191"/>
      <c r="K120" s="191"/>
      <c r="L120" s="191"/>
      <c r="M120" s="191"/>
      <c r="N120" s="194"/>
      <c r="O120" s="194"/>
      <c r="P120" s="191"/>
    </row>
    <row r="121" spans="1:16">
      <c r="A121" s="191"/>
      <c r="B121" s="191"/>
      <c r="C121" s="192"/>
      <c r="D121" s="191"/>
      <c r="E121" s="191"/>
      <c r="F121" s="191"/>
      <c r="G121" s="191"/>
      <c r="H121" s="191"/>
      <c r="I121" s="193"/>
      <c r="J121" s="191"/>
      <c r="K121" s="191"/>
      <c r="L121" s="191"/>
      <c r="M121" s="191"/>
      <c r="N121" s="194"/>
      <c r="O121" s="194"/>
      <c r="P121" s="191"/>
    </row>
    <row r="122" spans="1:16">
      <c r="A122" s="191"/>
      <c r="B122" s="191"/>
      <c r="C122" s="192"/>
      <c r="D122" s="191"/>
      <c r="E122" s="70"/>
      <c r="F122" s="191"/>
      <c r="G122" s="191"/>
      <c r="H122" s="191"/>
      <c r="I122" s="193"/>
      <c r="J122" s="191"/>
      <c r="K122" s="191"/>
      <c r="L122" s="191"/>
      <c r="M122" s="191"/>
      <c r="N122" s="194"/>
      <c r="O122" s="194"/>
      <c r="P122" s="191"/>
    </row>
    <row r="123" spans="1:16">
      <c r="A123" s="191"/>
      <c r="B123" s="191"/>
      <c r="C123" s="192"/>
      <c r="D123" s="191"/>
      <c r="E123" s="191"/>
      <c r="F123" s="191"/>
      <c r="G123" s="191"/>
      <c r="H123" s="191"/>
      <c r="I123" s="193"/>
      <c r="J123" s="191"/>
      <c r="K123" s="191"/>
      <c r="L123" s="191"/>
      <c r="M123" s="191"/>
      <c r="N123" s="194"/>
      <c r="O123" s="194"/>
      <c r="P123" s="191"/>
    </row>
  </sheetData>
  <sheetProtection algorithmName="SHA-512" hashValue="1E9UxM3Ip/kYRP0tNq3YbrKxDGDHNb8rwo3Zwh9aPBDgiKkqnWeCGj+b6J2l3Sit4mSSeh87rxbk2VvcLuNpQg==" saltValue="N4m8xU/tbiZpAVM4uuazdA==" spinCount="100000" sheet="1" formatCells="0" formatColumns="0" formatRows="0" insertColumns="0" insertRows="0" insertHyperlinks="0" sort="0" autoFilter="0" pivotTables="0"/>
  <protectedRanges>
    <protectedRange sqref="H9:L113" name="Rango1"/>
  </protectedRanges>
  <autoFilter ref="A8:O100" xr:uid="{00000000-0009-0000-0000-000006000000}"/>
  <mergeCells count="3">
    <mergeCell ref="H7:I7"/>
    <mergeCell ref="J7:K7"/>
    <mergeCell ref="G114:K114"/>
  </mergeCells>
  <pageMargins left="0.39370078740157483" right="0.43307086614173229" top="0.55118110236220474" bottom="0.31496062992125984" header="0.31496062992125984" footer="0.31496062992125984"/>
  <pageSetup scale="59"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A1:Q25"/>
  <sheetViews>
    <sheetView view="pageBreakPreview" zoomScaleNormal="100" zoomScaleSheetLayoutView="100" workbookViewId="0"/>
  </sheetViews>
  <sheetFormatPr baseColWidth="10" defaultRowHeight="12.75" outlineLevelCol="1"/>
  <cols>
    <col min="1" max="1" width="7.140625" style="70" customWidth="1"/>
    <col min="2" max="2" width="4.140625" style="70" bestFit="1" customWidth="1"/>
    <col min="3" max="3" width="30.7109375" style="70" customWidth="1"/>
    <col min="4" max="4" width="11.5703125" style="73" bestFit="1" customWidth="1"/>
    <col min="5" max="5" width="9.7109375" style="73" customWidth="1"/>
    <col min="6" max="6" width="11.7109375" style="73" customWidth="1"/>
    <col min="7" max="7" width="54.7109375" style="132" customWidth="1"/>
    <col min="8" max="9" width="7.28515625" style="70" customWidth="1"/>
    <col min="10" max="10" width="7.28515625" style="70" customWidth="1" outlineLevel="1"/>
    <col min="11" max="12" width="7.28515625" style="70" customWidth="1"/>
    <col min="13" max="13" width="14.42578125" style="70" bestFit="1" customWidth="1"/>
    <col min="14" max="14" width="14.42578125" style="70" bestFit="1" customWidth="1" outlineLevel="1"/>
    <col min="15" max="15" width="14.42578125" style="70" bestFit="1" customWidth="1"/>
    <col min="16" max="16" width="15.85546875" style="70" bestFit="1" customWidth="1"/>
    <col min="17" max="17" width="14.42578125" style="70" bestFit="1" customWidth="1"/>
    <col min="18" max="16384" width="11.42578125" style="70"/>
  </cols>
  <sheetData>
    <row r="1" spans="1:17">
      <c r="A1" s="143" t="s">
        <v>695</v>
      </c>
      <c r="B1" s="143"/>
      <c r="C1" s="143"/>
      <c r="D1" s="162"/>
      <c r="E1" s="162"/>
      <c r="F1" s="162"/>
      <c r="G1" s="172"/>
      <c r="H1" s="143"/>
      <c r="I1" s="143"/>
      <c r="J1" s="143"/>
      <c r="K1" s="143"/>
      <c r="L1" s="143"/>
      <c r="M1" s="143"/>
      <c r="N1" s="143"/>
      <c r="O1" s="143"/>
      <c r="P1" s="141"/>
      <c r="Q1" s="141"/>
    </row>
    <row r="2" spans="1:17">
      <c r="A2" s="143" t="s">
        <v>693</v>
      </c>
      <c r="B2" s="143"/>
      <c r="C2" s="143"/>
      <c r="D2" s="162"/>
      <c r="E2" s="162"/>
      <c r="F2" s="162"/>
      <c r="G2" s="172"/>
      <c r="H2" s="143"/>
      <c r="I2" s="143"/>
      <c r="J2" s="143"/>
      <c r="K2" s="143"/>
      <c r="L2" s="143"/>
      <c r="M2" s="143"/>
      <c r="N2" s="143"/>
      <c r="O2" s="143"/>
      <c r="P2" s="141"/>
      <c r="Q2" s="141"/>
    </row>
    <row r="3" spans="1:17">
      <c r="A3" s="143" t="s">
        <v>36</v>
      </c>
      <c r="B3" s="143"/>
      <c r="C3" s="143"/>
      <c r="D3" s="162"/>
      <c r="E3" s="162"/>
      <c r="F3" s="162"/>
      <c r="G3" s="172"/>
      <c r="H3" s="143"/>
      <c r="I3" s="143"/>
      <c r="J3" s="143"/>
      <c r="K3" s="143"/>
      <c r="L3" s="143"/>
      <c r="M3" s="143"/>
      <c r="N3" s="143"/>
      <c r="O3" s="143"/>
      <c r="P3" s="141"/>
      <c r="Q3" s="141"/>
    </row>
    <row r="4" spans="1:17">
      <c r="A4" s="143" t="str">
        <f>+'CUT MN'!A4</f>
        <v>CORRESPONDIENTE AL PERIODO DE ENERO A JUNIO DE 2020</v>
      </c>
      <c r="B4" s="143"/>
      <c r="C4" s="143"/>
      <c r="D4" s="162"/>
      <c r="E4" s="162"/>
      <c r="F4" s="162"/>
      <c r="G4" s="172"/>
      <c r="H4" s="143"/>
      <c r="I4" s="143"/>
      <c r="J4" s="143"/>
      <c r="K4" s="143"/>
      <c r="L4" s="143"/>
      <c r="M4" s="143"/>
      <c r="N4" s="143"/>
      <c r="O4" s="143"/>
      <c r="P4" s="141"/>
      <c r="Q4" s="141"/>
    </row>
    <row r="5" spans="1:17" ht="13.5" customHeight="1">
      <c r="A5" s="72" t="str">
        <f>+'CUT MN'!A5</f>
        <v>ACTUALIZADO AL : 6 de julio de 2020</v>
      </c>
      <c r="B5" s="231"/>
      <c r="C5" s="72"/>
      <c r="D5" s="163"/>
      <c r="E5" s="163"/>
      <c r="F5" s="163"/>
      <c r="G5" s="173"/>
      <c r="H5" s="72"/>
      <c r="I5" s="72"/>
      <c r="J5" s="72"/>
      <c r="K5" s="72"/>
      <c r="L5" s="72"/>
      <c r="M5" s="72"/>
      <c r="N5" s="72"/>
      <c r="O5" s="72"/>
      <c r="P5" s="141"/>
      <c r="Q5" s="141"/>
    </row>
    <row r="6" spans="1:17">
      <c r="A6" s="102"/>
      <c r="B6" s="102"/>
      <c r="C6" s="102"/>
      <c r="D6" s="89"/>
      <c r="E6" s="89"/>
      <c r="F6" s="89"/>
      <c r="G6" s="130"/>
      <c r="H6" s="91"/>
      <c r="I6" s="91"/>
      <c r="J6" s="91"/>
      <c r="K6" s="91"/>
      <c r="L6" s="91"/>
      <c r="M6" s="91"/>
      <c r="N6" s="91"/>
      <c r="P6" s="141"/>
      <c r="Q6" s="141"/>
    </row>
    <row r="7" spans="1:17">
      <c r="A7" s="89"/>
      <c r="B7" s="89"/>
      <c r="C7" s="89"/>
      <c r="D7" s="90"/>
      <c r="E7" s="89"/>
      <c r="F7" s="89"/>
      <c r="G7" s="130"/>
      <c r="H7" s="497" t="s">
        <v>678</v>
      </c>
      <c r="I7" s="497"/>
      <c r="J7" s="497" t="s">
        <v>677</v>
      </c>
      <c r="K7" s="498"/>
      <c r="L7" s="145"/>
      <c r="M7" s="92"/>
      <c r="N7" s="92"/>
      <c r="O7" s="93"/>
      <c r="P7" s="141"/>
      <c r="Q7" s="141"/>
    </row>
    <row r="8" spans="1:17" ht="25.5">
      <c r="A8" s="356" t="s">
        <v>679</v>
      </c>
      <c r="B8" s="356" t="s">
        <v>680</v>
      </c>
      <c r="C8" s="196" t="s">
        <v>686</v>
      </c>
      <c r="D8" s="95" t="s">
        <v>688</v>
      </c>
      <c r="E8" s="94" t="s">
        <v>564</v>
      </c>
      <c r="F8" s="94" t="s">
        <v>565</v>
      </c>
      <c r="G8" s="94" t="s">
        <v>39</v>
      </c>
      <c r="H8" s="356" t="s">
        <v>682</v>
      </c>
      <c r="I8" s="356" t="s">
        <v>683</v>
      </c>
      <c r="J8" s="356" t="s">
        <v>681</v>
      </c>
      <c r="K8" s="356" t="s">
        <v>684</v>
      </c>
      <c r="L8" s="144" t="s">
        <v>694</v>
      </c>
      <c r="M8" s="355" t="s">
        <v>1415</v>
      </c>
      <c r="N8" s="354" t="s">
        <v>1416</v>
      </c>
      <c r="O8" s="354" t="s">
        <v>1401</v>
      </c>
      <c r="P8" s="354" t="s">
        <v>1402</v>
      </c>
      <c r="Q8" s="96" t="s">
        <v>685</v>
      </c>
    </row>
    <row r="9" spans="1:17">
      <c r="A9" s="75"/>
      <c r="B9" s="75"/>
      <c r="C9" s="76"/>
      <c r="D9" s="133"/>
      <c r="E9" s="75"/>
      <c r="F9" s="75"/>
      <c r="G9" s="131"/>
      <c r="H9" s="190"/>
      <c r="I9" s="190"/>
      <c r="J9" s="190"/>
      <c r="K9" s="190"/>
      <c r="L9" s="190"/>
      <c r="M9" s="164"/>
      <c r="N9" s="164"/>
      <c r="O9" s="164"/>
      <c r="P9" s="164"/>
      <c r="Q9" s="171"/>
    </row>
    <row r="10" spans="1:17">
      <c r="A10" s="75"/>
      <c r="B10" s="75"/>
      <c r="C10" s="76"/>
      <c r="D10" s="133"/>
      <c r="E10" s="75"/>
      <c r="F10" s="75"/>
      <c r="G10" s="131"/>
      <c r="H10" s="190"/>
      <c r="I10" s="190"/>
      <c r="J10" s="190"/>
      <c r="K10" s="190"/>
      <c r="L10" s="190"/>
      <c r="M10" s="164"/>
      <c r="N10" s="164"/>
      <c r="O10" s="164"/>
      <c r="P10" s="164"/>
      <c r="Q10" s="171"/>
    </row>
    <row r="11" spans="1:17">
      <c r="A11" s="75"/>
      <c r="B11" s="75"/>
      <c r="C11" s="76"/>
      <c r="D11" s="133"/>
      <c r="E11" s="75"/>
      <c r="F11" s="75"/>
      <c r="G11" s="131"/>
      <c r="H11" s="190"/>
      <c r="I11" s="190"/>
      <c r="J11" s="190"/>
      <c r="K11" s="190"/>
      <c r="L11" s="190"/>
      <c r="M11" s="164"/>
      <c r="N11" s="164"/>
      <c r="O11" s="164"/>
      <c r="P11" s="164"/>
      <c r="Q11" s="171"/>
    </row>
    <row r="12" spans="1:17">
      <c r="A12" s="75"/>
      <c r="B12" s="75"/>
      <c r="C12" s="76"/>
      <c r="D12" s="133"/>
      <c r="E12" s="75"/>
      <c r="F12" s="75"/>
      <c r="G12" s="131"/>
      <c r="H12" s="190"/>
      <c r="I12" s="190"/>
      <c r="J12" s="190"/>
      <c r="K12" s="190"/>
      <c r="L12" s="190"/>
      <c r="M12" s="164"/>
      <c r="N12" s="164"/>
      <c r="O12" s="164"/>
      <c r="P12" s="164"/>
      <c r="Q12" s="171"/>
    </row>
    <row r="13" spans="1:17">
      <c r="A13" s="75"/>
      <c r="B13" s="75"/>
      <c r="C13" s="76"/>
      <c r="D13" s="133"/>
      <c r="E13" s="75"/>
      <c r="F13" s="75"/>
      <c r="G13" s="131"/>
      <c r="H13" s="190"/>
      <c r="I13" s="190"/>
      <c r="J13" s="190"/>
      <c r="K13" s="190"/>
      <c r="L13" s="190"/>
      <c r="M13" s="164"/>
      <c r="N13" s="164"/>
      <c r="O13" s="164"/>
      <c r="P13" s="164"/>
      <c r="Q13" s="171"/>
    </row>
    <row r="14" spans="1:17">
      <c r="A14" s="75"/>
      <c r="B14" s="75"/>
      <c r="C14" s="76"/>
      <c r="D14" s="133"/>
      <c r="E14" s="75"/>
      <c r="F14" s="75"/>
      <c r="G14" s="131"/>
      <c r="H14" s="190"/>
      <c r="I14" s="190"/>
      <c r="J14" s="190"/>
      <c r="K14" s="190"/>
      <c r="L14" s="190"/>
      <c r="M14" s="164"/>
      <c r="N14" s="164"/>
      <c r="O14" s="164"/>
      <c r="P14" s="164"/>
      <c r="Q14" s="171"/>
    </row>
    <row r="15" spans="1:17">
      <c r="A15" s="75"/>
      <c r="B15" s="75"/>
      <c r="C15" s="76"/>
      <c r="D15" s="133"/>
      <c r="E15" s="75"/>
      <c r="F15" s="75"/>
      <c r="G15" s="131"/>
      <c r="H15" s="190"/>
      <c r="I15" s="190"/>
      <c r="J15" s="190"/>
      <c r="K15" s="190"/>
      <c r="L15" s="190"/>
      <c r="M15" s="164"/>
      <c r="N15" s="164"/>
      <c r="O15" s="164"/>
      <c r="P15" s="164"/>
      <c r="Q15" s="171"/>
    </row>
    <row r="16" spans="1:17">
      <c r="A16" s="75"/>
      <c r="B16" s="75"/>
      <c r="C16" s="76"/>
      <c r="D16" s="133"/>
      <c r="E16" s="75"/>
      <c r="F16" s="75"/>
      <c r="G16" s="131"/>
      <c r="H16" s="190"/>
      <c r="I16" s="190"/>
      <c r="J16" s="190"/>
      <c r="K16" s="190"/>
      <c r="L16" s="190"/>
      <c r="M16" s="164"/>
      <c r="N16" s="164"/>
      <c r="O16" s="164"/>
      <c r="P16" s="164"/>
      <c r="Q16" s="171"/>
    </row>
    <row r="17" spans="1:17">
      <c r="A17" s="75"/>
      <c r="B17" s="75"/>
      <c r="C17" s="76"/>
      <c r="D17" s="133"/>
      <c r="E17" s="75"/>
      <c r="F17" s="75"/>
      <c r="G17" s="131"/>
      <c r="H17" s="190"/>
      <c r="I17" s="190"/>
      <c r="J17" s="190"/>
      <c r="K17" s="190"/>
      <c r="L17" s="190"/>
      <c r="M17" s="164"/>
      <c r="N17" s="164"/>
      <c r="O17" s="164"/>
      <c r="P17" s="164"/>
      <c r="Q17" s="171"/>
    </row>
    <row r="18" spans="1:17">
      <c r="A18" s="75"/>
      <c r="B18" s="75"/>
      <c r="C18" s="76"/>
      <c r="D18" s="133"/>
      <c r="E18" s="75"/>
      <c r="F18" s="75"/>
      <c r="G18" s="131"/>
      <c r="H18" s="190"/>
      <c r="I18" s="190"/>
      <c r="J18" s="190"/>
      <c r="K18" s="190"/>
      <c r="L18" s="190"/>
      <c r="M18" s="164"/>
      <c r="N18" s="164"/>
      <c r="O18" s="164"/>
      <c r="P18" s="164"/>
      <c r="Q18" s="171"/>
    </row>
    <row r="19" spans="1:17">
      <c r="A19" s="75"/>
      <c r="B19" s="75"/>
      <c r="C19" s="76"/>
      <c r="D19" s="133"/>
      <c r="E19" s="75"/>
      <c r="F19" s="75"/>
      <c r="G19" s="131"/>
      <c r="H19" s="190"/>
      <c r="I19" s="190"/>
      <c r="J19" s="190"/>
      <c r="K19" s="190"/>
      <c r="L19" s="190"/>
      <c r="M19" s="164"/>
      <c r="N19" s="164"/>
      <c r="O19" s="164"/>
      <c r="P19" s="164"/>
      <c r="Q19" s="171"/>
    </row>
    <row r="20" spans="1:17">
      <c r="A20" s="75"/>
      <c r="B20" s="75"/>
      <c r="C20" s="76"/>
      <c r="D20" s="133"/>
      <c r="E20" s="75"/>
      <c r="F20" s="75"/>
      <c r="G20" s="131"/>
      <c r="H20" s="190"/>
      <c r="I20" s="190"/>
      <c r="J20" s="190"/>
      <c r="K20" s="190"/>
      <c r="L20" s="190"/>
      <c r="M20" s="164"/>
      <c r="N20" s="164"/>
      <c r="O20" s="164"/>
      <c r="P20" s="164"/>
      <c r="Q20" s="171"/>
    </row>
    <row r="21" spans="1:17" s="110" customFormat="1">
      <c r="A21" s="229"/>
      <c r="B21" s="229"/>
      <c r="C21" s="106"/>
      <c r="D21" s="107"/>
      <c r="E21" s="108"/>
      <c r="F21" s="108"/>
      <c r="G21" s="108"/>
      <c r="H21" s="229"/>
      <c r="I21" s="229"/>
      <c r="J21" s="229"/>
      <c r="K21" s="229"/>
      <c r="L21" s="229"/>
      <c r="M21" s="109"/>
      <c r="N21" s="109"/>
      <c r="O21" s="104"/>
      <c r="P21" s="104"/>
      <c r="Q21" s="105"/>
    </row>
    <row r="22" spans="1:17">
      <c r="A22" s="111"/>
      <c r="B22" s="111"/>
      <c r="C22" s="111"/>
      <c r="D22" s="226"/>
      <c r="E22" s="226"/>
      <c r="F22" s="226"/>
      <c r="G22" s="500" t="s">
        <v>568</v>
      </c>
      <c r="H22" s="500"/>
      <c r="I22" s="500"/>
      <c r="J22" s="500"/>
      <c r="K22" s="501"/>
      <c r="L22" s="142"/>
      <c r="M22" s="101">
        <f>+SUBTOTAL(9,M9:M20)</f>
        <v>0</v>
      </c>
      <c r="N22" s="101">
        <f>+SUBTOTAL(9,N9:N20)</f>
        <v>0</v>
      </c>
      <c r="O22" s="101">
        <f>+SUBTOTAL(9,O9:O20)</f>
        <v>0</v>
      </c>
      <c r="P22" s="101">
        <f>+SUBTOTAL(9,P9:P20)</f>
        <v>0</v>
      </c>
      <c r="Q22" s="101">
        <f>+SUBTOTAL(9,Q9:Q20)</f>
        <v>0</v>
      </c>
    </row>
    <row r="23" spans="1:17">
      <c r="A23" s="112"/>
      <c r="B23" s="112"/>
      <c r="C23" s="112"/>
      <c r="D23" s="227"/>
      <c r="E23" s="227"/>
      <c r="F23" s="227"/>
      <c r="G23" s="174"/>
      <c r="H23" s="103"/>
      <c r="I23" s="103"/>
      <c r="J23" s="103"/>
      <c r="K23" s="103"/>
      <c r="L23" s="103"/>
      <c r="M23" s="103"/>
      <c r="N23" s="103"/>
    </row>
    <row r="24" spans="1:17">
      <c r="A24" s="84"/>
      <c r="B24" s="84"/>
      <c r="C24" s="84"/>
      <c r="D24" s="191"/>
      <c r="E24" s="191"/>
      <c r="F24" s="191"/>
    </row>
    <row r="25" spans="1:17">
      <c r="A25" s="84"/>
      <c r="B25" s="84"/>
    </row>
  </sheetData>
  <sheetProtection formatCells="0" formatColumns="0" formatRows="0" sort="0" autoFilter="0" pivotTables="0"/>
  <protectedRanges>
    <protectedRange sqref="H9:L20" name="Rango1"/>
  </protectedRanges>
  <autoFilter ref="A8:Q20" xr:uid="{00000000-0009-0000-0000-000007000000}"/>
  <mergeCells count="3">
    <mergeCell ref="G22:K22"/>
    <mergeCell ref="H7:I7"/>
    <mergeCell ref="J7:K7"/>
  </mergeCells>
  <pageMargins left="0.39370078740157483" right="0.43307086614173229" top="0.74803149606299213" bottom="0.74803149606299213" header="0.31496062992125984" footer="0.31496062992125984"/>
  <pageSetup scale="54"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sheetPr>
  <dimension ref="A1:I82"/>
  <sheetViews>
    <sheetView showGridLines="0" view="pageBreakPreview" zoomScale="115" zoomScaleNormal="100" zoomScaleSheetLayoutView="115" workbookViewId="0">
      <pane ySplit="8" topLeftCell="A9" activePane="bottomLeft" state="frozen"/>
      <selection activeCell="G12" sqref="G12:K12"/>
      <selection pane="bottomLeft"/>
    </sheetView>
  </sheetViews>
  <sheetFormatPr baseColWidth="10" defaultRowHeight="12.75"/>
  <cols>
    <col min="1" max="1" width="7" style="121" customWidth="1"/>
    <col min="2" max="2" width="6.140625" style="121" customWidth="1"/>
    <col min="3" max="3" width="60" style="123" customWidth="1"/>
    <col min="4" max="4" width="16.5703125" style="161" bestFit="1" customWidth="1"/>
    <col min="5" max="5" width="15.85546875" style="161" bestFit="1" customWidth="1"/>
    <col min="6" max="6" width="15.42578125" style="161" bestFit="1" customWidth="1"/>
    <col min="7" max="7" width="18.42578125" style="161" bestFit="1" customWidth="1"/>
    <col min="8" max="8" width="18.28515625" style="161" bestFit="1" customWidth="1"/>
    <col min="9" max="16384" width="11.42578125" style="121"/>
  </cols>
  <sheetData>
    <row r="1" spans="1:9" s="113" customFormat="1">
      <c r="A1" s="146" t="s">
        <v>34</v>
      </c>
      <c r="B1" s="143"/>
      <c r="C1" s="143"/>
      <c r="D1" s="155"/>
      <c r="E1" s="155"/>
      <c r="F1" s="155"/>
      <c r="G1" s="155"/>
      <c r="H1" s="155"/>
      <c r="I1" s="153"/>
    </row>
    <row r="2" spans="1:9" s="113" customFormat="1">
      <c r="A2" s="146" t="s">
        <v>35</v>
      </c>
      <c r="B2" s="143"/>
      <c r="C2" s="143"/>
      <c r="D2" s="155"/>
      <c r="E2" s="155"/>
      <c r="F2" s="155"/>
      <c r="G2" s="155"/>
      <c r="H2" s="155"/>
      <c r="I2" s="153"/>
    </row>
    <row r="3" spans="1:9" s="113" customFormat="1">
      <c r="A3" s="143" t="s">
        <v>36</v>
      </c>
      <c r="B3" s="143"/>
      <c r="C3" s="143"/>
      <c r="D3" s="155"/>
      <c r="E3" s="155"/>
      <c r="F3" s="155"/>
      <c r="G3" s="155"/>
      <c r="H3" s="155"/>
      <c r="I3" s="153"/>
    </row>
    <row r="4" spans="1:9" s="113" customFormat="1">
      <c r="A4" s="147" t="str">
        <f>+'CUT MN'!A4</f>
        <v>CORRESPONDIENTE AL PERIODO DE ENERO A JUNIO DE 2020</v>
      </c>
      <c r="B4" s="154"/>
      <c r="C4" s="154"/>
      <c r="D4" s="156"/>
      <c r="E4" s="156"/>
      <c r="F4" s="156"/>
      <c r="G4" s="156"/>
      <c r="H4" s="156"/>
      <c r="I4" s="154"/>
    </row>
    <row r="5" spans="1:9" s="113" customFormat="1" ht="12" customHeight="1">
      <c r="A5" s="232" t="str">
        <f>+'CUT MN'!A5</f>
        <v>ACTUALIZADO AL : 6 de julio de 2020</v>
      </c>
      <c r="B5" s="85"/>
      <c r="C5" s="86"/>
      <c r="D5" s="87"/>
      <c r="E5" s="87"/>
      <c r="F5" s="157"/>
      <c r="G5" s="158"/>
      <c r="H5" s="158"/>
      <c r="I5" s="88"/>
    </row>
    <row r="6" spans="1:9" s="113" customFormat="1">
      <c r="A6" s="114"/>
      <c r="B6" s="115"/>
      <c r="C6" s="116"/>
      <c r="D6" s="159"/>
      <c r="E6" s="159"/>
      <c r="F6" s="159"/>
      <c r="G6" s="159"/>
      <c r="H6" s="165"/>
    </row>
    <row r="7" spans="1:9" s="113" customFormat="1">
      <c r="C7" s="117"/>
      <c r="D7" s="502" t="s">
        <v>635</v>
      </c>
      <c r="E7" s="502"/>
      <c r="F7" s="502"/>
      <c r="G7" s="502"/>
      <c r="H7" s="166"/>
    </row>
    <row r="8" spans="1:9" ht="18.75" customHeight="1">
      <c r="A8" s="118" t="s">
        <v>679</v>
      </c>
      <c r="B8" s="120" t="s">
        <v>680</v>
      </c>
      <c r="C8" s="119" t="s">
        <v>686</v>
      </c>
      <c r="D8" s="160" t="s">
        <v>653</v>
      </c>
      <c r="E8" s="160" t="s">
        <v>654</v>
      </c>
      <c r="F8" s="160" t="s">
        <v>655</v>
      </c>
      <c r="G8" s="160" t="s">
        <v>656</v>
      </c>
      <c r="H8" s="167" t="s">
        <v>687</v>
      </c>
    </row>
    <row r="9" spans="1:9">
      <c r="A9" s="233">
        <v>16</v>
      </c>
      <c r="B9" s="233">
        <v>1</v>
      </c>
      <c r="C9" s="234" t="s">
        <v>7133</v>
      </c>
      <c r="D9" s="122">
        <v>0</v>
      </c>
      <c r="E9" s="122">
        <v>0</v>
      </c>
      <c r="F9" s="122">
        <v>1814497.87</v>
      </c>
      <c r="G9" s="122">
        <v>0</v>
      </c>
      <c r="H9" s="373">
        <f>+SUM(D9:G9)</f>
        <v>1814497.87</v>
      </c>
    </row>
    <row r="10" spans="1:9">
      <c r="A10" s="233">
        <v>20</v>
      </c>
      <c r="B10" s="233">
        <v>1</v>
      </c>
      <c r="C10" s="234" t="s">
        <v>44</v>
      </c>
      <c r="D10" s="122">
        <v>0</v>
      </c>
      <c r="E10" s="122">
        <v>0</v>
      </c>
      <c r="F10" s="122">
        <v>4470536.6400000006</v>
      </c>
      <c r="G10" s="122">
        <v>0</v>
      </c>
      <c r="H10" s="373">
        <f t="shared" ref="H10:H78" si="0">+SUM(D10:G10)</f>
        <v>4470536.6400000006</v>
      </c>
    </row>
    <row r="11" spans="1:9">
      <c r="A11" s="233">
        <v>20</v>
      </c>
      <c r="B11" s="233">
        <v>2</v>
      </c>
      <c r="C11" s="234" t="s">
        <v>44</v>
      </c>
      <c r="D11" s="122">
        <v>0</v>
      </c>
      <c r="E11" s="122">
        <v>0</v>
      </c>
      <c r="F11" s="122">
        <v>256235</v>
      </c>
      <c r="G11" s="122">
        <v>0</v>
      </c>
      <c r="H11" s="373">
        <f t="shared" si="0"/>
        <v>256235</v>
      </c>
    </row>
    <row r="12" spans="1:9">
      <c r="A12" s="233">
        <v>20</v>
      </c>
      <c r="B12" s="233">
        <v>3</v>
      </c>
      <c r="C12" s="234" t="s">
        <v>44</v>
      </c>
      <c r="D12" s="122">
        <v>0</v>
      </c>
      <c r="E12" s="122">
        <v>0</v>
      </c>
      <c r="F12" s="122">
        <v>862448.41999999993</v>
      </c>
      <c r="G12" s="122">
        <v>0</v>
      </c>
      <c r="H12" s="373">
        <f t="shared" si="0"/>
        <v>862448.41999999993</v>
      </c>
    </row>
    <row r="13" spans="1:9">
      <c r="A13" s="233">
        <v>20</v>
      </c>
      <c r="B13" s="233">
        <v>4</v>
      </c>
      <c r="C13" s="234" t="s">
        <v>44</v>
      </c>
      <c r="D13" s="122">
        <v>0</v>
      </c>
      <c r="E13" s="122">
        <v>0</v>
      </c>
      <c r="F13" s="122">
        <v>916982.25</v>
      </c>
      <c r="G13" s="122">
        <v>0</v>
      </c>
      <c r="H13" s="373">
        <f t="shared" si="0"/>
        <v>916982.25</v>
      </c>
    </row>
    <row r="14" spans="1:9">
      <c r="A14" s="233">
        <v>20</v>
      </c>
      <c r="B14" s="233">
        <v>5</v>
      </c>
      <c r="C14" s="234" t="s">
        <v>44</v>
      </c>
      <c r="D14" s="122">
        <v>0</v>
      </c>
      <c r="E14" s="122">
        <v>0</v>
      </c>
      <c r="F14" s="122">
        <v>1909734.91</v>
      </c>
      <c r="G14" s="122">
        <v>0</v>
      </c>
      <c r="H14" s="373">
        <f t="shared" si="0"/>
        <v>1909734.91</v>
      </c>
    </row>
    <row r="15" spans="1:9">
      <c r="A15" s="233">
        <v>25</v>
      </c>
      <c r="B15" s="233">
        <v>5</v>
      </c>
      <c r="C15" s="234" t="s">
        <v>45</v>
      </c>
      <c r="D15" s="122">
        <v>8475</v>
      </c>
      <c r="E15" s="122">
        <v>0</v>
      </c>
      <c r="F15" s="122">
        <v>0</v>
      </c>
      <c r="G15" s="122">
        <v>0</v>
      </c>
      <c r="H15" s="373">
        <f t="shared" si="0"/>
        <v>8475</v>
      </c>
    </row>
    <row r="16" spans="1:9">
      <c r="A16" s="233">
        <v>25</v>
      </c>
      <c r="B16" s="233">
        <v>17</v>
      </c>
      <c r="C16" s="234" t="s">
        <v>45</v>
      </c>
      <c r="D16" s="122">
        <v>50</v>
      </c>
      <c r="E16" s="122">
        <v>0</v>
      </c>
      <c r="F16" s="122">
        <v>0</v>
      </c>
      <c r="G16" s="122">
        <v>0</v>
      </c>
      <c r="H16" s="373">
        <f t="shared" si="0"/>
        <v>50</v>
      </c>
    </row>
    <row r="17" spans="1:8">
      <c r="A17" s="233">
        <v>41</v>
      </c>
      <c r="B17" s="233">
        <v>4</v>
      </c>
      <c r="C17" s="234" t="s">
        <v>47</v>
      </c>
      <c r="D17" s="122">
        <v>3063652.1</v>
      </c>
      <c r="E17" s="122">
        <v>0</v>
      </c>
      <c r="F17" s="122">
        <v>0</v>
      </c>
      <c r="G17" s="122">
        <v>0</v>
      </c>
      <c r="H17" s="373">
        <f t="shared" si="0"/>
        <v>3063652.1</v>
      </c>
    </row>
    <row r="18" spans="1:8">
      <c r="A18" s="233">
        <v>46</v>
      </c>
      <c r="B18" s="233">
        <v>2</v>
      </c>
      <c r="C18" s="234" t="s">
        <v>48</v>
      </c>
      <c r="D18" s="122">
        <v>18802633.890000001</v>
      </c>
      <c r="E18" s="122">
        <v>0</v>
      </c>
      <c r="F18" s="122">
        <v>2500802.81</v>
      </c>
      <c r="G18" s="122">
        <v>0</v>
      </c>
      <c r="H18" s="373">
        <f t="shared" si="0"/>
        <v>21303436.699999999</v>
      </c>
    </row>
    <row r="19" spans="1:8">
      <c r="A19" s="233">
        <v>47</v>
      </c>
      <c r="B19" s="233">
        <v>1</v>
      </c>
      <c r="C19" s="234" t="s">
        <v>49</v>
      </c>
      <c r="D19" s="122">
        <v>0</v>
      </c>
      <c r="E19" s="122">
        <v>0</v>
      </c>
      <c r="F19" s="122">
        <v>70</v>
      </c>
      <c r="G19" s="122">
        <v>0</v>
      </c>
      <c r="H19" s="373">
        <f t="shared" si="0"/>
        <v>70</v>
      </c>
    </row>
    <row r="20" spans="1:8">
      <c r="A20" s="233">
        <v>47</v>
      </c>
      <c r="B20" s="233">
        <v>26</v>
      </c>
      <c r="C20" s="234" t="s">
        <v>49</v>
      </c>
      <c r="D20" s="122">
        <v>0</v>
      </c>
      <c r="E20" s="122">
        <v>0</v>
      </c>
      <c r="F20" s="122">
        <v>146953.25</v>
      </c>
      <c r="G20" s="122">
        <v>0</v>
      </c>
      <c r="H20" s="373">
        <f t="shared" si="0"/>
        <v>146953.25</v>
      </c>
    </row>
    <row r="21" spans="1:8">
      <c r="A21" s="233">
        <v>52</v>
      </c>
      <c r="B21" s="233">
        <v>1</v>
      </c>
      <c r="C21" s="234" t="s">
        <v>51</v>
      </c>
      <c r="D21" s="122">
        <v>0</v>
      </c>
      <c r="E21" s="122">
        <v>0</v>
      </c>
      <c r="F21" s="122">
        <v>1066</v>
      </c>
      <c r="G21" s="122">
        <v>0</v>
      </c>
      <c r="H21" s="373">
        <f t="shared" si="0"/>
        <v>1066</v>
      </c>
    </row>
    <row r="22" spans="1:8">
      <c r="A22" s="233">
        <v>66</v>
      </c>
      <c r="B22" s="233">
        <v>2</v>
      </c>
      <c r="C22" s="234" t="s">
        <v>52</v>
      </c>
      <c r="D22" s="122">
        <v>0</v>
      </c>
      <c r="E22" s="122">
        <v>0</v>
      </c>
      <c r="F22" s="122">
        <v>4350</v>
      </c>
      <c r="G22" s="122">
        <v>0</v>
      </c>
      <c r="H22" s="373">
        <f t="shared" si="0"/>
        <v>4350</v>
      </c>
    </row>
    <row r="23" spans="1:8">
      <c r="A23" s="233">
        <v>70</v>
      </c>
      <c r="B23" s="233">
        <v>1</v>
      </c>
      <c r="C23" s="234" t="s">
        <v>53</v>
      </c>
      <c r="D23" s="122">
        <v>824</v>
      </c>
      <c r="E23" s="122">
        <v>0</v>
      </c>
      <c r="F23" s="122">
        <v>0</v>
      </c>
      <c r="G23" s="122">
        <v>0</v>
      </c>
      <c r="H23" s="373">
        <f t="shared" si="0"/>
        <v>824</v>
      </c>
    </row>
    <row r="24" spans="1:8">
      <c r="A24" s="233">
        <v>76</v>
      </c>
      <c r="B24" s="233">
        <v>1</v>
      </c>
      <c r="C24" s="234" t="s">
        <v>54</v>
      </c>
      <c r="D24" s="148">
        <v>916.84</v>
      </c>
      <c r="E24" s="122">
        <v>0</v>
      </c>
      <c r="F24" s="148">
        <v>0</v>
      </c>
      <c r="G24" s="148">
        <v>0</v>
      </c>
      <c r="H24" s="373">
        <f t="shared" si="0"/>
        <v>916.84</v>
      </c>
    </row>
    <row r="25" spans="1:8">
      <c r="A25" s="233">
        <v>78</v>
      </c>
      <c r="B25" s="233">
        <v>3</v>
      </c>
      <c r="C25" s="234" t="s">
        <v>661</v>
      </c>
      <c r="D25" s="148">
        <v>0</v>
      </c>
      <c r="E25" s="122">
        <v>0</v>
      </c>
      <c r="F25" s="148">
        <v>4036.8</v>
      </c>
      <c r="G25" s="148">
        <v>0</v>
      </c>
      <c r="H25" s="373">
        <f t="shared" si="0"/>
        <v>4036.8</v>
      </c>
    </row>
    <row r="26" spans="1:8">
      <c r="A26" s="233">
        <v>81</v>
      </c>
      <c r="B26" s="233">
        <v>1</v>
      </c>
      <c r="C26" s="234" t="s">
        <v>55</v>
      </c>
      <c r="D26" s="148">
        <v>2100000</v>
      </c>
      <c r="E26" s="122">
        <v>0</v>
      </c>
      <c r="F26" s="148">
        <v>0</v>
      </c>
      <c r="G26" s="148">
        <v>0</v>
      </c>
      <c r="H26" s="373">
        <f t="shared" si="0"/>
        <v>2100000</v>
      </c>
    </row>
    <row r="27" spans="1:8">
      <c r="A27" s="233">
        <v>81</v>
      </c>
      <c r="B27" s="233">
        <v>3</v>
      </c>
      <c r="C27" s="234" t="s">
        <v>55</v>
      </c>
      <c r="D27" s="148">
        <v>1301052.73</v>
      </c>
      <c r="E27" s="122">
        <v>0</v>
      </c>
      <c r="F27" s="148">
        <v>0</v>
      </c>
      <c r="G27" s="148">
        <v>0</v>
      </c>
      <c r="H27" s="373">
        <f t="shared" si="0"/>
        <v>1301052.73</v>
      </c>
    </row>
    <row r="28" spans="1:8">
      <c r="A28" s="233">
        <v>81</v>
      </c>
      <c r="B28" s="233">
        <v>16</v>
      </c>
      <c r="C28" s="234" t="s">
        <v>55</v>
      </c>
      <c r="D28" s="148">
        <v>0</v>
      </c>
      <c r="E28" s="122">
        <v>0</v>
      </c>
      <c r="F28" s="148">
        <v>6930</v>
      </c>
      <c r="G28" s="148">
        <v>0</v>
      </c>
      <c r="H28" s="373">
        <f t="shared" si="0"/>
        <v>6930</v>
      </c>
    </row>
    <row r="29" spans="1:8">
      <c r="A29" s="233" t="s">
        <v>553</v>
      </c>
      <c r="B29" s="233">
        <v>2</v>
      </c>
      <c r="C29" s="234" t="s">
        <v>605</v>
      </c>
      <c r="D29" s="148">
        <v>725536281.4000001</v>
      </c>
      <c r="E29" s="122">
        <v>0</v>
      </c>
      <c r="F29" s="148">
        <v>0</v>
      </c>
      <c r="G29" s="148">
        <v>0</v>
      </c>
      <c r="H29" s="373">
        <f t="shared" si="0"/>
        <v>725536281.4000001</v>
      </c>
    </row>
    <row r="30" spans="1:8" ht="12" customHeight="1">
      <c r="A30" s="233">
        <v>109</v>
      </c>
      <c r="B30" s="233">
        <v>1</v>
      </c>
      <c r="C30" s="234" t="s">
        <v>632</v>
      </c>
      <c r="D30" s="148">
        <v>0</v>
      </c>
      <c r="E30" s="122">
        <v>0</v>
      </c>
      <c r="F30" s="148">
        <v>0</v>
      </c>
      <c r="G30" s="148">
        <v>747843.5</v>
      </c>
      <c r="H30" s="373">
        <f t="shared" si="0"/>
        <v>747843.5</v>
      </c>
    </row>
    <row r="31" spans="1:8">
      <c r="A31" s="233">
        <v>117</v>
      </c>
      <c r="B31" s="233">
        <v>1</v>
      </c>
      <c r="C31" s="234" t="s">
        <v>61</v>
      </c>
      <c r="D31" s="148">
        <v>0</v>
      </c>
      <c r="E31" s="122">
        <v>0</v>
      </c>
      <c r="F31" s="148">
        <v>0</v>
      </c>
      <c r="G31" s="148">
        <v>2559017.83</v>
      </c>
      <c r="H31" s="373">
        <f t="shared" si="0"/>
        <v>2559017.83</v>
      </c>
    </row>
    <row r="32" spans="1:8">
      <c r="A32" s="233">
        <v>129</v>
      </c>
      <c r="B32" s="233">
        <v>1</v>
      </c>
      <c r="C32" s="234" t="s">
        <v>65</v>
      </c>
      <c r="D32" s="148">
        <v>0</v>
      </c>
      <c r="E32" s="122">
        <v>0</v>
      </c>
      <c r="F32" s="148">
        <v>0</v>
      </c>
      <c r="G32" s="148">
        <v>778057</v>
      </c>
      <c r="H32" s="373">
        <f t="shared" si="0"/>
        <v>778057</v>
      </c>
    </row>
    <row r="33" spans="1:8">
      <c r="A33" s="233">
        <v>130</v>
      </c>
      <c r="B33" s="233">
        <v>1</v>
      </c>
      <c r="C33" s="234" t="s">
        <v>66</v>
      </c>
      <c r="D33" s="148">
        <v>0</v>
      </c>
      <c r="E33" s="122">
        <v>0</v>
      </c>
      <c r="F33" s="148">
        <v>0</v>
      </c>
      <c r="G33" s="148">
        <v>408274.16</v>
      </c>
      <c r="H33" s="373">
        <f t="shared" si="0"/>
        <v>408274.16</v>
      </c>
    </row>
    <row r="34" spans="1:8">
      <c r="A34" s="233">
        <v>132</v>
      </c>
      <c r="B34" s="233">
        <v>1</v>
      </c>
      <c r="C34" s="234" t="s">
        <v>67</v>
      </c>
      <c r="D34" s="148">
        <v>0</v>
      </c>
      <c r="E34" s="148">
        <v>0</v>
      </c>
      <c r="F34" s="148">
        <v>0</v>
      </c>
      <c r="G34" s="148">
        <v>33977</v>
      </c>
      <c r="H34" s="373">
        <f t="shared" si="0"/>
        <v>33977</v>
      </c>
    </row>
    <row r="35" spans="1:8">
      <c r="A35" s="233">
        <v>133</v>
      </c>
      <c r="B35" s="233">
        <v>1</v>
      </c>
      <c r="C35" s="234" t="s">
        <v>68</v>
      </c>
      <c r="D35" s="148">
        <v>0</v>
      </c>
      <c r="E35" s="148">
        <v>0</v>
      </c>
      <c r="F35" s="148">
        <v>0</v>
      </c>
      <c r="G35" s="148">
        <v>1624141.13</v>
      </c>
      <c r="H35" s="373">
        <f t="shared" si="0"/>
        <v>1624141.13</v>
      </c>
    </row>
    <row r="36" spans="1:8">
      <c r="A36" s="233">
        <v>134</v>
      </c>
      <c r="B36" s="233">
        <v>1</v>
      </c>
      <c r="C36" s="234" t="s">
        <v>69</v>
      </c>
      <c r="D36" s="148">
        <v>0</v>
      </c>
      <c r="E36" s="148">
        <v>0</v>
      </c>
      <c r="F36" s="148">
        <v>0</v>
      </c>
      <c r="G36" s="148">
        <v>71425686.520000011</v>
      </c>
      <c r="H36" s="373">
        <f t="shared" si="0"/>
        <v>71425686.520000011</v>
      </c>
    </row>
    <row r="37" spans="1:8">
      <c r="A37" s="233">
        <v>163</v>
      </c>
      <c r="B37" s="233">
        <v>1</v>
      </c>
      <c r="C37" s="234" t="s">
        <v>87</v>
      </c>
      <c r="D37" s="148">
        <v>358041.8</v>
      </c>
      <c r="E37" s="148">
        <v>0</v>
      </c>
      <c r="F37" s="148">
        <v>0</v>
      </c>
      <c r="G37" s="148">
        <v>1252780.2799999998</v>
      </c>
      <c r="H37" s="373">
        <f t="shared" si="0"/>
        <v>1610822.0799999998</v>
      </c>
    </row>
    <row r="38" spans="1:8">
      <c r="A38" s="233">
        <v>192</v>
      </c>
      <c r="B38" s="233">
        <v>1</v>
      </c>
      <c r="C38" s="234" t="s">
        <v>92</v>
      </c>
      <c r="D38" s="148">
        <v>0</v>
      </c>
      <c r="E38" s="148">
        <v>0</v>
      </c>
      <c r="F38" s="148">
        <v>0</v>
      </c>
      <c r="G38" s="148">
        <v>1108065</v>
      </c>
      <c r="H38" s="373">
        <f t="shared" si="0"/>
        <v>1108065</v>
      </c>
    </row>
    <row r="39" spans="1:8">
      <c r="A39" s="233">
        <v>203</v>
      </c>
      <c r="B39" s="233">
        <v>1</v>
      </c>
      <c r="C39" s="234" t="s">
        <v>95</v>
      </c>
      <c r="D39" s="148">
        <v>0</v>
      </c>
      <c r="E39" s="148">
        <v>0</v>
      </c>
      <c r="F39" s="148">
        <v>0</v>
      </c>
      <c r="G39" s="148">
        <v>66717082.030000001</v>
      </c>
      <c r="H39" s="373">
        <f t="shared" si="0"/>
        <v>66717082.030000001</v>
      </c>
    </row>
    <row r="40" spans="1:8">
      <c r="A40" s="233">
        <v>222</v>
      </c>
      <c r="B40" s="233">
        <v>1</v>
      </c>
      <c r="C40" s="234" t="s">
        <v>102</v>
      </c>
      <c r="D40" s="148">
        <v>0</v>
      </c>
      <c r="E40" s="148">
        <v>0</v>
      </c>
      <c r="F40" s="148">
        <v>0</v>
      </c>
      <c r="G40" s="148">
        <v>1641323.1</v>
      </c>
      <c r="H40" s="373">
        <f t="shared" si="0"/>
        <v>1641323.1</v>
      </c>
    </row>
    <row r="41" spans="1:8">
      <c r="A41" s="233">
        <v>223</v>
      </c>
      <c r="B41" s="233">
        <v>1</v>
      </c>
      <c r="C41" s="234" t="s">
        <v>103</v>
      </c>
      <c r="D41" s="148">
        <v>10102645.189999999</v>
      </c>
      <c r="E41" s="148">
        <v>0</v>
      </c>
      <c r="F41" s="148">
        <v>0</v>
      </c>
      <c r="G41" s="148">
        <v>0</v>
      </c>
      <c r="H41" s="373">
        <f t="shared" si="0"/>
        <v>10102645.189999999</v>
      </c>
    </row>
    <row r="42" spans="1:8">
      <c r="A42" s="233">
        <v>225</v>
      </c>
      <c r="B42" s="233">
        <v>1</v>
      </c>
      <c r="C42" s="234" t="s">
        <v>105</v>
      </c>
      <c r="D42" s="148">
        <v>5915621.9400000004</v>
      </c>
      <c r="E42" s="148">
        <v>0</v>
      </c>
      <c r="F42" s="148">
        <v>0</v>
      </c>
      <c r="G42" s="148">
        <v>0</v>
      </c>
      <c r="H42" s="373">
        <f t="shared" si="0"/>
        <v>5915621.9400000004</v>
      </c>
    </row>
    <row r="43" spans="1:8">
      <c r="A43" s="233">
        <v>227</v>
      </c>
      <c r="B43" s="233">
        <v>1</v>
      </c>
      <c r="C43" s="234" t="s">
        <v>107</v>
      </c>
      <c r="D43" s="148">
        <v>0</v>
      </c>
      <c r="E43" s="148">
        <v>0</v>
      </c>
      <c r="F43" s="148">
        <v>0</v>
      </c>
      <c r="G43" s="148">
        <v>6183699.5099999998</v>
      </c>
      <c r="H43" s="373">
        <f t="shared" si="0"/>
        <v>6183699.5099999998</v>
      </c>
    </row>
    <row r="44" spans="1:8">
      <c r="A44" s="233">
        <v>234</v>
      </c>
      <c r="B44" s="233">
        <v>1</v>
      </c>
      <c r="C44" s="234" t="s">
        <v>633</v>
      </c>
      <c r="D44" s="148">
        <v>0</v>
      </c>
      <c r="E44" s="148">
        <v>0</v>
      </c>
      <c r="F44" s="148">
        <v>0</v>
      </c>
      <c r="G44" s="148">
        <v>115708.32</v>
      </c>
      <c r="H44" s="373">
        <f t="shared" si="0"/>
        <v>115708.32</v>
      </c>
    </row>
    <row r="45" spans="1:8">
      <c r="A45" s="233">
        <v>253</v>
      </c>
      <c r="B45" s="233">
        <v>1</v>
      </c>
      <c r="C45" s="234" t="s">
        <v>113</v>
      </c>
      <c r="D45" s="148">
        <v>16051151.060000001</v>
      </c>
      <c r="E45" s="148">
        <v>0</v>
      </c>
      <c r="F45" s="148">
        <v>0</v>
      </c>
      <c r="G45" s="148">
        <v>0</v>
      </c>
      <c r="H45" s="373">
        <f t="shared" si="0"/>
        <v>16051151.060000001</v>
      </c>
    </row>
    <row r="46" spans="1:8">
      <c r="A46" s="233">
        <v>269</v>
      </c>
      <c r="B46" s="233">
        <v>2</v>
      </c>
      <c r="C46" s="234" t="s">
        <v>118</v>
      </c>
      <c r="D46" s="148">
        <v>0</v>
      </c>
      <c r="E46" s="148">
        <v>0</v>
      </c>
      <c r="F46" s="148">
        <v>0</v>
      </c>
      <c r="G46" s="148">
        <v>7852.09</v>
      </c>
      <c r="H46" s="373">
        <f t="shared" si="0"/>
        <v>7852.09</v>
      </c>
    </row>
    <row r="47" spans="1:8">
      <c r="A47" s="233">
        <v>283</v>
      </c>
      <c r="B47" s="233">
        <v>1</v>
      </c>
      <c r="C47" s="234" t="s">
        <v>124</v>
      </c>
      <c r="D47" s="148">
        <v>1154874.54</v>
      </c>
      <c r="E47" s="148">
        <v>0</v>
      </c>
      <c r="F47" s="148">
        <v>0</v>
      </c>
      <c r="G47" s="148">
        <v>4624400</v>
      </c>
      <c r="H47" s="373">
        <f t="shared" si="0"/>
        <v>5779274.54</v>
      </c>
    </row>
    <row r="48" spans="1:8">
      <c r="A48" s="233">
        <v>287</v>
      </c>
      <c r="B48" s="233">
        <v>10</v>
      </c>
      <c r="C48" s="234" t="s">
        <v>125</v>
      </c>
      <c r="D48" s="148">
        <v>20950199</v>
      </c>
      <c r="E48" s="148">
        <v>0</v>
      </c>
      <c r="F48" s="148">
        <v>0</v>
      </c>
      <c r="G48" s="148">
        <v>0</v>
      </c>
      <c r="H48" s="373">
        <f t="shared" si="0"/>
        <v>20950199</v>
      </c>
    </row>
    <row r="49" spans="1:8">
      <c r="A49" s="233">
        <v>291</v>
      </c>
      <c r="B49" s="233">
        <v>1</v>
      </c>
      <c r="C49" s="234" t="s">
        <v>128</v>
      </c>
      <c r="D49" s="148">
        <v>96000672.290000007</v>
      </c>
      <c r="E49" s="148">
        <v>0</v>
      </c>
      <c r="F49" s="148">
        <v>0</v>
      </c>
      <c r="G49" s="148">
        <v>0</v>
      </c>
      <c r="H49" s="373">
        <f t="shared" si="0"/>
        <v>96000672.290000007</v>
      </c>
    </row>
    <row r="50" spans="1:8">
      <c r="A50" s="233">
        <v>292</v>
      </c>
      <c r="B50" s="233">
        <v>1</v>
      </c>
      <c r="C50" s="234" t="s">
        <v>129</v>
      </c>
      <c r="D50" s="148">
        <v>0</v>
      </c>
      <c r="E50" s="148">
        <v>0</v>
      </c>
      <c r="F50" s="148">
        <v>0</v>
      </c>
      <c r="G50" s="148">
        <v>2430</v>
      </c>
      <c r="H50" s="373">
        <f t="shared" si="0"/>
        <v>2430</v>
      </c>
    </row>
    <row r="51" spans="1:8">
      <c r="A51" s="233">
        <v>293</v>
      </c>
      <c r="B51" s="233">
        <v>3</v>
      </c>
      <c r="C51" s="234" t="s">
        <v>130</v>
      </c>
      <c r="D51" s="148">
        <v>0</v>
      </c>
      <c r="E51" s="148">
        <v>0</v>
      </c>
      <c r="F51" s="148">
        <v>0</v>
      </c>
      <c r="G51" s="148">
        <v>12590.96</v>
      </c>
      <c r="H51" s="373">
        <f t="shared" si="0"/>
        <v>12590.96</v>
      </c>
    </row>
    <row r="52" spans="1:8">
      <c r="A52" s="233">
        <v>293</v>
      </c>
      <c r="B52" s="233">
        <v>4</v>
      </c>
      <c r="C52" s="234" t="s">
        <v>130</v>
      </c>
      <c r="D52" s="148">
        <v>0</v>
      </c>
      <c r="E52" s="148">
        <v>0</v>
      </c>
      <c r="F52" s="148">
        <v>0</v>
      </c>
      <c r="G52" s="148">
        <v>6722.4</v>
      </c>
      <c r="H52" s="373">
        <f t="shared" si="0"/>
        <v>6722.4</v>
      </c>
    </row>
    <row r="53" spans="1:8">
      <c r="A53" s="233">
        <v>293</v>
      </c>
      <c r="B53" s="233">
        <v>5</v>
      </c>
      <c r="C53" s="234" t="s">
        <v>130</v>
      </c>
      <c r="D53" s="148">
        <v>0</v>
      </c>
      <c r="E53" s="148">
        <v>0</v>
      </c>
      <c r="F53" s="148">
        <v>0</v>
      </c>
      <c r="G53" s="148">
        <v>120</v>
      </c>
      <c r="H53" s="373">
        <f t="shared" si="0"/>
        <v>120</v>
      </c>
    </row>
    <row r="54" spans="1:8">
      <c r="A54" s="233">
        <v>310</v>
      </c>
      <c r="B54" s="233">
        <v>1</v>
      </c>
      <c r="C54" s="234" t="s">
        <v>140</v>
      </c>
      <c r="D54" s="148">
        <v>0</v>
      </c>
      <c r="E54" s="148">
        <v>0</v>
      </c>
      <c r="F54" s="148">
        <v>0</v>
      </c>
      <c r="G54" s="148">
        <v>55387126.410000004</v>
      </c>
      <c r="H54" s="373">
        <f t="shared" si="0"/>
        <v>55387126.410000004</v>
      </c>
    </row>
    <row r="55" spans="1:8">
      <c r="A55" s="233">
        <v>312</v>
      </c>
      <c r="B55" s="233">
        <v>1</v>
      </c>
      <c r="C55" s="234" t="s">
        <v>142</v>
      </c>
      <c r="D55" s="148">
        <v>0</v>
      </c>
      <c r="E55" s="148">
        <v>0</v>
      </c>
      <c r="F55" s="148">
        <v>0</v>
      </c>
      <c r="G55" s="148">
        <v>18620636.580000002</v>
      </c>
      <c r="H55" s="373">
        <f t="shared" si="0"/>
        <v>18620636.580000002</v>
      </c>
    </row>
    <row r="56" spans="1:8">
      <c r="A56" s="233">
        <v>324</v>
      </c>
      <c r="B56" s="233">
        <v>1</v>
      </c>
      <c r="C56" s="234" t="s">
        <v>144</v>
      </c>
      <c r="D56" s="148">
        <v>0</v>
      </c>
      <c r="E56" s="148">
        <v>0</v>
      </c>
      <c r="F56" s="148">
        <v>0</v>
      </c>
      <c r="G56" s="148">
        <v>1030</v>
      </c>
      <c r="H56" s="373">
        <f t="shared" si="0"/>
        <v>1030</v>
      </c>
    </row>
    <row r="57" spans="1:8">
      <c r="A57" s="233">
        <v>343</v>
      </c>
      <c r="B57" s="233">
        <v>1</v>
      </c>
      <c r="C57" s="234" t="s">
        <v>147</v>
      </c>
      <c r="D57" s="148">
        <v>1634528</v>
      </c>
      <c r="E57" s="148">
        <v>0</v>
      </c>
      <c r="F57" s="148">
        <v>0</v>
      </c>
      <c r="G57" s="148">
        <v>0</v>
      </c>
      <c r="H57" s="373">
        <f t="shared" si="0"/>
        <v>1634528</v>
      </c>
    </row>
    <row r="58" spans="1:8">
      <c r="A58" s="233">
        <v>347</v>
      </c>
      <c r="B58" s="233">
        <v>1</v>
      </c>
      <c r="C58" s="234" t="s">
        <v>151</v>
      </c>
      <c r="D58" s="148">
        <v>0</v>
      </c>
      <c r="E58" s="148">
        <v>0</v>
      </c>
      <c r="F58" s="148">
        <v>0</v>
      </c>
      <c r="G58" s="148">
        <v>1211814.5</v>
      </c>
      <c r="H58" s="373">
        <f t="shared" si="0"/>
        <v>1211814.5</v>
      </c>
    </row>
    <row r="59" spans="1:8">
      <c r="A59" s="233">
        <v>373</v>
      </c>
      <c r="B59" s="233">
        <v>2</v>
      </c>
      <c r="C59" s="234" t="s">
        <v>625</v>
      </c>
      <c r="D59" s="148">
        <v>270</v>
      </c>
      <c r="E59" s="148">
        <v>0</v>
      </c>
      <c r="F59" s="148">
        <v>0</v>
      </c>
      <c r="G59" s="148">
        <v>0</v>
      </c>
      <c r="H59" s="373">
        <f t="shared" si="0"/>
        <v>270</v>
      </c>
    </row>
    <row r="60" spans="1:8">
      <c r="A60" s="233">
        <v>512</v>
      </c>
      <c r="B60" s="233">
        <v>1</v>
      </c>
      <c r="C60" s="234" t="s">
        <v>728</v>
      </c>
      <c r="D60" s="148">
        <v>224635.86</v>
      </c>
      <c r="E60" s="148">
        <v>0</v>
      </c>
      <c r="F60" s="148">
        <v>0</v>
      </c>
      <c r="G60" s="148">
        <v>0</v>
      </c>
      <c r="H60" s="373">
        <f t="shared" si="0"/>
        <v>224635.86</v>
      </c>
    </row>
    <row r="61" spans="1:8">
      <c r="A61" s="233">
        <v>512</v>
      </c>
      <c r="B61" s="233">
        <v>3</v>
      </c>
      <c r="C61" s="234" t="s">
        <v>728</v>
      </c>
      <c r="D61" s="148">
        <v>16038.26</v>
      </c>
      <c r="E61" s="148">
        <v>0</v>
      </c>
      <c r="F61" s="148">
        <v>0</v>
      </c>
      <c r="G61" s="148">
        <v>0</v>
      </c>
      <c r="H61" s="373">
        <f t="shared" si="0"/>
        <v>16038.26</v>
      </c>
    </row>
    <row r="62" spans="1:8">
      <c r="A62" s="233">
        <v>512</v>
      </c>
      <c r="B62" s="233">
        <v>4</v>
      </c>
      <c r="C62" s="234" t="s">
        <v>728</v>
      </c>
      <c r="D62" s="148">
        <v>1108.5999999999999</v>
      </c>
      <c r="E62" s="148">
        <v>0</v>
      </c>
      <c r="F62" s="148">
        <v>0</v>
      </c>
      <c r="G62" s="148">
        <v>0</v>
      </c>
      <c r="H62" s="373">
        <f t="shared" si="0"/>
        <v>1108.5999999999999</v>
      </c>
    </row>
    <row r="63" spans="1:8">
      <c r="A63" s="233">
        <v>525</v>
      </c>
      <c r="B63" s="233">
        <v>1</v>
      </c>
      <c r="C63" s="234" t="s">
        <v>173</v>
      </c>
      <c r="D63" s="148">
        <v>0</v>
      </c>
      <c r="E63" s="148">
        <v>0</v>
      </c>
      <c r="F63" s="148">
        <v>0</v>
      </c>
      <c r="G63" s="148">
        <v>90121.96</v>
      </c>
      <c r="H63" s="373">
        <f t="shared" si="0"/>
        <v>90121.96</v>
      </c>
    </row>
    <row r="64" spans="1:8">
      <c r="A64" s="233">
        <v>573</v>
      </c>
      <c r="B64" s="233">
        <v>1</v>
      </c>
      <c r="C64" s="234" t="s">
        <v>176</v>
      </c>
      <c r="D64" s="148">
        <v>0</v>
      </c>
      <c r="E64" s="148">
        <v>0</v>
      </c>
      <c r="F64" s="148">
        <v>0</v>
      </c>
      <c r="G64" s="148">
        <v>400</v>
      </c>
      <c r="H64" s="373">
        <f t="shared" si="0"/>
        <v>400</v>
      </c>
    </row>
    <row r="65" spans="1:8">
      <c r="A65" s="233">
        <v>578</v>
      </c>
      <c r="B65" s="233">
        <v>1</v>
      </c>
      <c r="C65" s="234" t="s">
        <v>177</v>
      </c>
      <c r="D65" s="148">
        <v>15335629.960000001</v>
      </c>
      <c r="E65" s="148">
        <v>0</v>
      </c>
      <c r="F65" s="148">
        <v>0</v>
      </c>
      <c r="G65" s="148">
        <v>0</v>
      </c>
      <c r="H65" s="373">
        <f t="shared" si="0"/>
        <v>15335629.960000001</v>
      </c>
    </row>
    <row r="66" spans="1:8">
      <c r="A66" s="233">
        <v>580</v>
      </c>
      <c r="B66" s="233">
        <v>1</v>
      </c>
      <c r="C66" s="234" t="s">
        <v>178</v>
      </c>
      <c r="D66" s="148">
        <v>0</v>
      </c>
      <c r="E66" s="148">
        <v>0</v>
      </c>
      <c r="F66" s="148">
        <v>0</v>
      </c>
      <c r="G66" s="148">
        <v>43533.770000000135</v>
      </c>
      <c r="H66" s="373">
        <f t="shared" si="0"/>
        <v>43533.770000000135</v>
      </c>
    </row>
    <row r="67" spans="1:8">
      <c r="A67" s="233">
        <v>586</v>
      </c>
      <c r="B67" s="233">
        <v>1</v>
      </c>
      <c r="C67" s="234" t="s">
        <v>181</v>
      </c>
      <c r="D67" s="148">
        <v>0</v>
      </c>
      <c r="E67" s="148">
        <v>0</v>
      </c>
      <c r="F67" s="148">
        <v>0</v>
      </c>
      <c r="G67" s="148">
        <v>1313991.1000000001</v>
      </c>
      <c r="H67" s="373">
        <f t="shared" si="0"/>
        <v>1313991.1000000001</v>
      </c>
    </row>
    <row r="68" spans="1:8">
      <c r="A68" s="233">
        <v>587</v>
      </c>
      <c r="B68" s="233">
        <v>1</v>
      </c>
      <c r="C68" s="234" t="s">
        <v>700</v>
      </c>
      <c r="D68" s="148">
        <v>24178095.77</v>
      </c>
      <c r="E68" s="148">
        <v>0</v>
      </c>
      <c r="F68" s="148">
        <v>0</v>
      </c>
      <c r="G68" s="148">
        <v>0</v>
      </c>
      <c r="H68" s="373">
        <f t="shared" si="0"/>
        <v>24178095.77</v>
      </c>
    </row>
    <row r="69" spans="1:8">
      <c r="A69" s="233">
        <v>591</v>
      </c>
      <c r="B69" s="233">
        <v>1</v>
      </c>
      <c r="C69" s="234" t="s">
        <v>701</v>
      </c>
      <c r="D69" s="148">
        <v>0</v>
      </c>
      <c r="E69" s="148">
        <v>0</v>
      </c>
      <c r="F69" s="148">
        <v>0</v>
      </c>
      <c r="G69" s="148">
        <v>204613.19999999995</v>
      </c>
      <c r="H69" s="373">
        <f t="shared" si="0"/>
        <v>204613.19999999995</v>
      </c>
    </row>
    <row r="70" spans="1:8">
      <c r="A70" s="233">
        <v>592</v>
      </c>
      <c r="B70" s="233">
        <v>1</v>
      </c>
      <c r="C70" s="234" t="s">
        <v>634</v>
      </c>
      <c r="D70" s="148">
        <v>872026.45</v>
      </c>
      <c r="E70" s="148">
        <v>0</v>
      </c>
      <c r="F70" s="148">
        <v>0</v>
      </c>
      <c r="G70" s="148">
        <v>10282690.739999998</v>
      </c>
      <c r="H70" s="373">
        <f t="shared" si="0"/>
        <v>11154717.189999998</v>
      </c>
    </row>
    <row r="71" spans="1:8">
      <c r="A71" s="233">
        <v>595</v>
      </c>
      <c r="B71" s="233">
        <v>1</v>
      </c>
      <c r="C71" s="234" t="s">
        <v>629</v>
      </c>
      <c r="D71" s="148">
        <v>1473636.72</v>
      </c>
      <c r="E71" s="148">
        <v>0</v>
      </c>
      <c r="F71" s="148">
        <v>0</v>
      </c>
      <c r="G71" s="148">
        <v>0</v>
      </c>
      <c r="H71" s="373">
        <f t="shared" si="0"/>
        <v>1473636.72</v>
      </c>
    </row>
    <row r="72" spans="1:8">
      <c r="A72" s="233">
        <v>599</v>
      </c>
      <c r="B72" s="233">
        <v>2</v>
      </c>
      <c r="C72" s="234" t="s">
        <v>1297</v>
      </c>
      <c r="D72" s="148">
        <v>9736443</v>
      </c>
      <c r="E72" s="148">
        <v>0</v>
      </c>
      <c r="F72" s="148">
        <v>0</v>
      </c>
      <c r="G72" s="148">
        <v>0</v>
      </c>
      <c r="H72" s="373">
        <f t="shared" si="0"/>
        <v>9736443</v>
      </c>
    </row>
    <row r="73" spans="1:8">
      <c r="A73" s="233">
        <v>599</v>
      </c>
      <c r="B73" s="233">
        <v>3</v>
      </c>
      <c r="C73" s="234" t="s">
        <v>1297</v>
      </c>
      <c r="D73" s="148">
        <v>29853909.719999999</v>
      </c>
      <c r="E73" s="148">
        <v>0</v>
      </c>
      <c r="F73" s="148">
        <v>0</v>
      </c>
      <c r="G73" s="148">
        <v>0</v>
      </c>
      <c r="H73" s="373">
        <f t="shared" si="0"/>
        <v>29853909.719999999</v>
      </c>
    </row>
    <row r="74" spans="1:8">
      <c r="A74" s="233">
        <v>599</v>
      </c>
      <c r="B74" s="233">
        <v>4</v>
      </c>
      <c r="C74" s="234" t="s">
        <v>1297</v>
      </c>
      <c r="D74" s="148">
        <v>14355047.699999999</v>
      </c>
      <c r="E74" s="148">
        <v>0</v>
      </c>
      <c r="F74" s="148">
        <v>0</v>
      </c>
      <c r="G74" s="148">
        <v>0</v>
      </c>
      <c r="H74" s="373">
        <f t="shared" si="0"/>
        <v>14355047.699999999</v>
      </c>
    </row>
    <row r="75" spans="1:8">
      <c r="A75" s="233">
        <v>660</v>
      </c>
      <c r="B75" s="233">
        <v>1</v>
      </c>
      <c r="C75" s="234" t="s">
        <v>185</v>
      </c>
      <c r="D75" s="148">
        <v>269578.90000000002</v>
      </c>
      <c r="E75" s="148">
        <v>0</v>
      </c>
      <c r="F75" s="148">
        <v>0</v>
      </c>
      <c r="G75" s="148">
        <v>4977</v>
      </c>
      <c r="H75" s="373">
        <f t="shared" si="0"/>
        <v>274555.90000000002</v>
      </c>
    </row>
    <row r="76" spans="1:8">
      <c r="A76" s="233">
        <v>661</v>
      </c>
      <c r="B76" s="233">
        <v>1</v>
      </c>
      <c r="C76" s="234" t="s">
        <v>186</v>
      </c>
      <c r="D76" s="148">
        <v>0</v>
      </c>
      <c r="E76" s="148">
        <v>0</v>
      </c>
      <c r="F76" s="148">
        <v>0</v>
      </c>
      <c r="G76" s="148">
        <v>7828</v>
      </c>
      <c r="H76" s="373">
        <f t="shared" si="0"/>
        <v>7828</v>
      </c>
    </row>
    <row r="77" spans="1:8">
      <c r="A77" s="233">
        <v>670</v>
      </c>
      <c r="B77" s="233">
        <v>1</v>
      </c>
      <c r="C77" s="234" t="s">
        <v>187</v>
      </c>
      <c r="D77" s="148">
        <v>1660000</v>
      </c>
      <c r="E77" s="148">
        <v>0</v>
      </c>
      <c r="F77" s="148">
        <v>0</v>
      </c>
      <c r="G77" s="148">
        <v>28606114</v>
      </c>
      <c r="H77" s="373">
        <f t="shared" si="0"/>
        <v>30266114</v>
      </c>
    </row>
    <row r="78" spans="1:8">
      <c r="A78" s="233">
        <v>867</v>
      </c>
      <c r="B78" s="233">
        <v>1</v>
      </c>
      <c r="C78" s="234" t="s">
        <v>198</v>
      </c>
      <c r="D78" s="148">
        <v>0</v>
      </c>
      <c r="E78" s="148">
        <v>0</v>
      </c>
      <c r="F78" s="148">
        <v>0</v>
      </c>
      <c r="G78" s="148">
        <v>12816371.92</v>
      </c>
      <c r="H78" s="373">
        <f t="shared" si="0"/>
        <v>12816371.92</v>
      </c>
    </row>
    <row r="79" spans="1:8">
      <c r="A79" s="271"/>
      <c r="B79" s="271"/>
      <c r="C79" s="272"/>
      <c r="D79" s="273"/>
      <c r="E79" s="273"/>
      <c r="F79" s="273"/>
      <c r="G79" s="273"/>
      <c r="H79" s="374"/>
    </row>
    <row r="80" spans="1:8">
      <c r="C80" s="178" t="s">
        <v>568</v>
      </c>
      <c r="D80" s="140">
        <f>+SUBTOTAL(9,D9:D78)</f>
        <v>1000958040.7200001</v>
      </c>
      <c r="E80" s="140">
        <f>+SUBTOTAL(9,E9:E78)</f>
        <v>0</v>
      </c>
      <c r="F80" s="140">
        <f>+SUBTOTAL(9,F9:F78)</f>
        <v>12894643.950000001</v>
      </c>
      <c r="G80" s="140">
        <f>+SUBTOTAL(9,G9:G78)</f>
        <v>287841020.01000005</v>
      </c>
      <c r="H80" s="140">
        <f>+SUBTOTAL(9,H9:H78)</f>
        <v>1301693704.6800003</v>
      </c>
    </row>
    <row r="82" spans="1:1" ht="15.75">
      <c r="A82" s="188"/>
    </row>
  </sheetData>
  <sheetProtection formatCells="0" formatColumns="0" formatRows="0" insertColumns="0" insertRows="0" insertHyperlinks="0" sort="0" autoFilter="0" pivotTables="0"/>
  <autoFilter ref="A8:H61" xr:uid="{00000000-0009-0000-0000-000008000000}"/>
  <mergeCells count="1">
    <mergeCell ref="D7:G7"/>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sheetPr>
  <dimension ref="A1:F33"/>
  <sheetViews>
    <sheetView view="pageBreakPreview" zoomScale="90" zoomScaleNormal="160" zoomScaleSheetLayoutView="90" workbookViewId="0"/>
  </sheetViews>
  <sheetFormatPr baseColWidth="10" defaultRowHeight="15"/>
  <cols>
    <col min="1" max="1" width="17.140625" style="208" customWidth="1"/>
    <col min="2" max="2" width="34" style="205" customWidth="1"/>
    <col min="3" max="3" width="11.5703125" style="206" bestFit="1" customWidth="1"/>
    <col min="4" max="4" width="27" style="205" customWidth="1"/>
    <col min="5" max="5" width="3.5703125" style="206" bestFit="1" customWidth="1"/>
    <col min="6" max="6" width="15.7109375" style="207" bestFit="1" customWidth="1"/>
    <col min="7" max="16384" width="11.42578125" style="208"/>
  </cols>
  <sheetData>
    <row r="1" spans="1:6">
      <c r="A1" s="204" t="s">
        <v>715</v>
      </c>
    </row>
    <row r="2" spans="1:6" ht="15.75">
      <c r="A2" s="204" t="s">
        <v>702</v>
      </c>
    </row>
    <row r="3" spans="1:6">
      <c r="A3" s="204" t="s">
        <v>36</v>
      </c>
    </row>
    <row r="4" spans="1:6">
      <c r="A4" s="204" t="str">
        <f>+'CUT MN'!A4</f>
        <v>CORRESPONDIENTE AL PERIODO DE ENERO A JUNIO DE 2020</v>
      </c>
    </row>
    <row r="5" spans="1:6">
      <c r="A5" s="209" t="str">
        <f>+'CUT MN'!A5</f>
        <v>ACTUALIZADO AL : 6 de julio de 2020</v>
      </c>
    </row>
    <row r="7" spans="1:6" s="214" customFormat="1" ht="30">
      <c r="A7" s="210" t="s">
        <v>716</v>
      </c>
      <c r="B7" s="210" t="s">
        <v>717</v>
      </c>
      <c r="C7" s="211" t="s">
        <v>718</v>
      </c>
      <c r="D7" s="212" t="s">
        <v>38</v>
      </c>
      <c r="E7" s="211" t="s">
        <v>719</v>
      </c>
      <c r="F7" s="213" t="s">
        <v>720</v>
      </c>
    </row>
    <row r="8" spans="1:6" ht="30">
      <c r="A8" s="215" t="s">
        <v>2928</v>
      </c>
      <c r="B8" s="246" t="s">
        <v>2929</v>
      </c>
      <c r="C8" s="247">
        <v>16</v>
      </c>
      <c r="D8" s="216" t="s">
        <v>7133</v>
      </c>
      <c r="E8" s="215">
        <v>3</v>
      </c>
      <c r="F8" s="217">
        <v>57615</v>
      </c>
    </row>
    <row r="9" spans="1:6" ht="45">
      <c r="A9" s="215" t="s">
        <v>723</v>
      </c>
      <c r="B9" s="246" t="s">
        <v>1394</v>
      </c>
      <c r="C9" s="247">
        <v>16</v>
      </c>
      <c r="D9" s="216" t="s">
        <v>7133</v>
      </c>
      <c r="E9" s="215">
        <v>9</v>
      </c>
      <c r="F9" s="217">
        <v>17421.5</v>
      </c>
    </row>
    <row r="10" spans="1:6" ht="30">
      <c r="A10" s="215" t="s">
        <v>2935</v>
      </c>
      <c r="B10" s="246" t="s">
        <v>2936</v>
      </c>
      <c r="C10" s="247">
        <v>16</v>
      </c>
      <c r="D10" s="216" t="s">
        <v>7133</v>
      </c>
      <c r="E10" s="215">
        <v>2</v>
      </c>
      <c r="F10" s="217">
        <v>17308</v>
      </c>
    </row>
    <row r="11" spans="1:6" ht="45">
      <c r="A11" s="215" t="s">
        <v>2937</v>
      </c>
      <c r="B11" s="246" t="s">
        <v>2938</v>
      </c>
      <c r="C11" s="247">
        <v>16</v>
      </c>
      <c r="D11" s="216" t="s">
        <v>7133</v>
      </c>
      <c r="E11" s="215">
        <v>10</v>
      </c>
      <c r="F11" s="217">
        <v>60</v>
      </c>
    </row>
    <row r="12" spans="1:6" ht="45">
      <c r="A12" s="215" t="s">
        <v>2939</v>
      </c>
      <c r="B12" s="246" t="s">
        <v>5755</v>
      </c>
      <c r="C12" s="247">
        <v>16</v>
      </c>
      <c r="D12" s="216" t="s">
        <v>7133</v>
      </c>
      <c r="E12" s="215">
        <v>15</v>
      </c>
      <c r="F12" s="217">
        <v>4286</v>
      </c>
    </row>
    <row r="13" spans="1:6" ht="30">
      <c r="A13" s="215" t="s">
        <v>1343</v>
      </c>
      <c r="B13" s="246" t="s">
        <v>1359</v>
      </c>
      <c r="C13" s="247">
        <v>16</v>
      </c>
      <c r="D13" s="216" t="s">
        <v>7133</v>
      </c>
      <c r="E13" s="215">
        <v>16</v>
      </c>
      <c r="F13" s="217">
        <v>10765</v>
      </c>
    </row>
    <row r="14" spans="1:6" ht="30">
      <c r="A14" s="215" t="s">
        <v>2940</v>
      </c>
      <c r="B14" s="246" t="s">
        <v>2941</v>
      </c>
      <c r="C14" s="247">
        <v>16</v>
      </c>
      <c r="D14" s="216" t="s">
        <v>7133</v>
      </c>
      <c r="E14" s="215">
        <v>17</v>
      </c>
      <c r="F14" s="217">
        <v>3380</v>
      </c>
    </row>
    <row r="15" spans="1:6" ht="45">
      <c r="A15" s="215" t="s">
        <v>721</v>
      </c>
      <c r="B15" s="246" t="s">
        <v>722</v>
      </c>
      <c r="C15" s="247">
        <v>46</v>
      </c>
      <c r="D15" s="216" t="s">
        <v>48</v>
      </c>
      <c r="E15" s="215">
        <v>2</v>
      </c>
      <c r="F15" s="217">
        <v>18161</v>
      </c>
    </row>
    <row r="16" spans="1:6" ht="45">
      <c r="A16" s="215" t="s">
        <v>5756</v>
      </c>
      <c r="B16" s="246" t="s">
        <v>5757</v>
      </c>
      <c r="C16" s="247">
        <v>46</v>
      </c>
      <c r="D16" s="216" t="s">
        <v>48</v>
      </c>
      <c r="E16" s="215">
        <v>2</v>
      </c>
      <c r="F16" s="217">
        <v>25023090.129999988</v>
      </c>
    </row>
    <row r="17" spans="1:6" ht="30">
      <c r="A17" s="215" t="s">
        <v>2932</v>
      </c>
      <c r="B17" s="246" t="s">
        <v>5758</v>
      </c>
      <c r="C17" s="247">
        <v>85</v>
      </c>
      <c r="D17" s="216" t="s">
        <v>705</v>
      </c>
      <c r="E17" s="215">
        <v>1</v>
      </c>
      <c r="F17" s="217">
        <v>16639.689999999999</v>
      </c>
    </row>
    <row r="18" spans="1:6" ht="30">
      <c r="A18" s="215" t="s">
        <v>9509</v>
      </c>
      <c r="B18" s="246" t="s">
        <v>9510</v>
      </c>
      <c r="C18" s="247">
        <v>87</v>
      </c>
      <c r="D18" s="216" t="s">
        <v>57</v>
      </c>
      <c r="E18" s="215">
        <v>1</v>
      </c>
      <c r="F18" s="217">
        <v>5431.76</v>
      </c>
    </row>
    <row r="19" spans="1:6" ht="30">
      <c r="A19" s="215" t="s">
        <v>9511</v>
      </c>
      <c r="B19" s="246" t="s">
        <v>9512</v>
      </c>
      <c r="C19" s="247">
        <v>87</v>
      </c>
      <c r="D19" s="216" t="s">
        <v>57</v>
      </c>
      <c r="E19" s="215">
        <v>1</v>
      </c>
      <c r="F19" s="217">
        <v>18090</v>
      </c>
    </row>
    <row r="20" spans="1:6" ht="30">
      <c r="A20" s="215" t="s">
        <v>9513</v>
      </c>
      <c r="B20" s="246" t="s">
        <v>9514</v>
      </c>
      <c r="C20" s="247">
        <v>87</v>
      </c>
      <c r="D20" s="216" t="s">
        <v>57</v>
      </c>
      <c r="E20" s="215">
        <v>1</v>
      </c>
      <c r="F20" s="217">
        <v>21570.2</v>
      </c>
    </row>
    <row r="21" spans="1:6" ht="45">
      <c r="A21" s="215" t="s">
        <v>2926</v>
      </c>
      <c r="B21" s="246" t="s">
        <v>2927</v>
      </c>
      <c r="C21" s="247" t="s">
        <v>551</v>
      </c>
      <c r="D21" s="216" t="s">
        <v>605</v>
      </c>
      <c r="E21" s="215">
        <v>1</v>
      </c>
      <c r="F21" s="217">
        <v>246429.12000000002</v>
      </c>
    </row>
    <row r="22" spans="1:6" ht="45">
      <c r="A22" s="215" t="s">
        <v>2930</v>
      </c>
      <c r="B22" s="246" t="s">
        <v>2931</v>
      </c>
      <c r="C22" s="247" t="s">
        <v>553</v>
      </c>
      <c r="D22" s="216" t="s">
        <v>605</v>
      </c>
      <c r="E22" s="215">
        <v>2</v>
      </c>
      <c r="F22" s="217">
        <v>302675.82</v>
      </c>
    </row>
    <row r="23" spans="1:6" ht="45">
      <c r="A23" s="215" t="s">
        <v>1341</v>
      </c>
      <c r="B23" s="246" t="s">
        <v>1342</v>
      </c>
      <c r="C23" s="247">
        <v>512</v>
      </c>
      <c r="D23" s="216" t="s">
        <v>728</v>
      </c>
      <c r="E23" s="215">
        <v>1</v>
      </c>
      <c r="F23" s="217">
        <v>4086.71</v>
      </c>
    </row>
    <row r="24" spans="1:6" ht="45">
      <c r="A24" s="215" t="s">
        <v>1460</v>
      </c>
      <c r="B24" s="246" t="s">
        <v>1461</v>
      </c>
      <c r="C24" s="247">
        <v>598</v>
      </c>
      <c r="D24" s="216" t="s">
        <v>699</v>
      </c>
      <c r="E24" s="215">
        <v>1</v>
      </c>
      <c r="F24" s="217">
        <v>466600</v>
      </c>
    </row>
    <row r="25" spans="1:6" ht="45">
      <c r="A25" s="215" t="s">
        <v>2933</v>
      </c>
      <c r="B25" s="246" t="s">
        <v>2934</v>
      </c>
      <c r="C25" s="247">
        <v>598</v>
      </c>
      <c r="D25" s="216" t="s">
        <v>699</v>
      </c>
      <c r="E25" s="215">
        <v>1</v>
      </c>
      <c r="F25" s="217">
        <v>44787.72</v>
      </c>
    </row>
    <row r="26" spans="1:6" ht="30">
      <c r="A26" s="215" t="s">
        <v>9515</v>
      </c>
      <c r="B26" s="246" t="s">
        <v>9516</v>
      </c>
      <c r="C26" s="247">
        <v>599</v>
      </c>
      <c r="D26" s="216" t="s">
        <v>1297</v>
      </c>
      <c r="E26" s="215">
        <v>3</v>
      </c>
      <c r="F26" s="217">
        <v>2353.15</v>
      </c>
    </row>
    <row r="27" spans="1:6" ht="30">
      <c r="A27" s="215" t="s">
        <v>4270</v>
      </c>
      <c r="B27" s="246" t="s">
        <v>4271</v>
      </c>
      <c r="C27" s="247">
        <v>660</v>
      </c>
      <c r="D27" s="216" t="s">
        <v>185</v>
      </c>
      <c r="E27" s="215">
        <v>1</v>
      </c>
      <c r="F27" s="217">
        <v>1</v>
      </c>
    </row>
    <row r="28" spans="1:6" ht="30">
      <c r="A28" s="215" t="s">
        <v>4272</v>
      </c>
      <c r="B28" s="246" t="s">
        <v>4273</v>
      </c>
      <c r="C28" s="247">
        <v>660</v>
      </c>
      <c r="D28" s="216" t="s">
        <v>185</v>
      </c>
      <c r="E28" s="215">
        <v>1</v>
      </c>
      <c r="F28" s="217">
        <v>1</v>
      </c>
    </row>
    <row r="29" spans="1:6" ht="30">
      <c r="A29" s="215" t="s">
        <v>4274</v>
      </c>
      <c r="B29" s="246" t="s">
        <v>4275</v>
      </c>
      <c r="C29" s="247">
        <v>660</v>
      </c>
      <c r="D29" s="216" t="s">
        <v>185</v>
      </c>
      <c r="E29" s="215">
        <v>1</v>
      </c>
      <c r="F29" s="217">
        <v>1</v>
      </c>
    </row>
    <row r="30" spans="1:6">
      <c r="A30" s="218"/>
      <c r="B30" s="219"/>
      <c r="C30" s="235"/>
      <c r="D30" s="219"/>
      <c r="E30" s="218"/>
      <c r="F30" s="236"/>
    </row>
    <row r="31" spans="1:6" ht="16.5" thickBot="1">
      <c r="D31" s="503" t="s">
        <v>1351</v>
      </c>
      <c r="E31" s="503"/>
      <c r="F31" s="220">
        <f>+SUBTOTAL(9,F8:F29)</f>
        <v>26280753.79999999</v>
      </c>
    </row>
    <row r="32" spans="1:6" ht="15.75" thickTop="1"/>
    <row r="33" ht="7.5" customHeight="1"/>
  </sheetData>
  <autoFilter ref="A7:F26" xr:uid="{00000000-0009-0000-0000-000009000000}"/>
  <mergeCells count="1">
    <mergeCell ref="D31:E31"/>
  </mergeCells>
  <pageMargins left="0.7" right="0.7" top="0.75" bottom="0.75" header="0.3" footer="0.3"/>
  <pageSetup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249977111117893"/>
  </sheetPr>
  <dimension ref="A1:G12"/>
  <sheetViews>
    <sheetView view="pageBreakPreview" zoomScale="90" zoomScaleNormal="160" zoomScaleSheetLayoutView="90" workbookViewId="0"/>
  </sheetViews>
  <sheetFormatPr baseColWidth="10" defaultRowHeight="15"/>
  <cols>
    <col min="1" max="1" width="17.140625" style="208" customWidth="1"/>
    <col min="2" max="2" width="34" style="205" customWidth="1"/>
    <col min="3" max="3" width="11.5703125" style="206" bestFit="1" customWidth="1"/>
    <col min="4" max="4" width="27" style="205" customWidth="1"/>
    <col min="5" max="5" width="3.5703125" style="206" bestFit="1" customWidth="1"/>
    <col min="6" max="6" width="15.7109375" style="207" bestFit="1" customWidth="1"/>
    <col min="7" max="7" width="15.85546875" style="208" customWidth="1"/>
    <col min="8" max="16384" width="11.42578125" style="208"/>
  </cols>
  <sheetData>
    <row r="1" spans="1:7">
      <c r="A1" s="204" t="s">
        <v>715</v>
      </c>
    </row>
    <row r="2" spans="1:7" ht="15.75">
      <c r="A2" s="204" t="s">
        <v>703</v>
      </c>
    </row>
    <row r="3" spans="1:7">
      <c r="A3" s="204" t="s">
        <v>36</v>
      </c>
    </row>
    <row r="4" spans="1:7">
      <c r="A4" s="204" t="str">
        <f>+'CUT MN'!A4</f>
        <v>CORRESPONDIENTE AL PERIODO DE ENERO A JUNIO DE 2020</v>
      </c>
    </row>
    <row r="5" spans="1:7">
      <c r="A5" s="209" t="str">
        <f>+'CUT MN'!A5</f>
        <v>ACTUALIZADO AL : 6 de julio de 2020</v>
      </c>
    </row>
    <row r="7" spans="1:7" s="214" customFormat="1" ht="30">
      <c r="A7" s="210" t="s">
        <v>716</v>
      </c>
      <c r="B7" s="210" t="s">
        <v>717</v>
      </c>
      <c r="C7" s="211" t="s">
        <v>718</v>
      </c>
      <c r="D7" s="212" t="s">
        <v>38</v>
      </c>
      <c r="E7" s="211" t="s">
        <v>719</v>
      </c>
      <c r="F7" s="361" t="s">
        <v>2942</v>
      </c>
      <c r="G7" s="361" t="s">
        <v>720</v>
      </c>
    </row>
    <row r="8" spans="1:7" ht="45">
      <c r="A8" s="215" t="s">
        <v>2943</v>
      </c>
      <c r="B8" s="216" t="s">
        <v>2944</v>
      </c>
      <c r="C8" s="383" t="s">
        <v>553</v>
      </c>
      <c r="D8" s="216" t="s">
        <v>605</v>
      </c>
      <c r="E8" s="215">
        <v>2</v>
      </c>
      <c r="F8" s="217">
        <v>87681.62</v>
      </c>
      <c r="G8" s="384">
        <v>601495.91</v>
      </c>
    </row>
    <row r="9" spans="1:7">
      <c r="A9" s="218"/>
      <c r="B9" s="219"/>
      <c r="C9" s="235"/>
      <c r="D9" s="219"/>
      <c r="E9" s="218"/>
      <c r="F9" s="236"/>
    </row>
    <row r="10" spans="1:7" ht="16.5" thickBot="1">
      <c r="D10" s="503" t="s">
        <v>1350</v>
      </c>
      <c r="E10" s="503"/>
      <c r="F10" s="220">
        <f>+SUBTOTAL(9,F8:F8)</f>
        <v>87681.62</v>
      </c>
      <c r="G10" s="220">
        <f>+SUBTOTAL(9,G8:G8)</f>
        <v>601495.91</v>
      </c>
    </row>
    <row r="11" spans="1:7" ht="15.75" thickTop="1"/>
    <row r="12" spans="1:7" ht="7.5" customHeight="1"/>
  </sheetData>
  <autoFilter ref="A7:F7" xr:uid="{00000000-0009-0000-0000-00000A000000}"/>
  <mergeCells count="1">
    <mergeCell ref="D10:E10"/>
  </mergeCells>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2C68-2BDD-4FCD-ACAE-1897A4977DA0}">
  <sheetPr>
    <tabColor theme="8" tint="-0.249977111117893"/>
  </sheetPr>
  <dimension ref="A1:J77"/>
  <sheetViews>
    <sheetView view="pageBreakPreview" zoomScaleNormal="100" zoomScaleSheetLayoutView="100" workbookViewId="0">
      <pane ySplit="8" topLeftCell="A9" activePane="bottomLeft" state="frozen"/>
      <selection activeCell="G12" sqref="G12:K12"/>
      <selection pane="bottomLeft"/>
    </sheetView>
  </sheetViews>
  <sheetFormatPr baseColWidth="10" defaultRowHeight="12.75"/>
  <cols>
    <col min="1" max="1" width="7.140625" style="73" customWidth="1"/>
    <col min="2" max="2" width="15.5703125" style="128" customWidth="1"/>
    <col min="3" max="3" width="12.28515625" style="73" bestFit="1" customWidth="1"/>
    <col min="4" max="4" width="14" style="73" customWidth="1"/>
    <col min="5" max="5" width="12.140625" style="73" customWidth="1"/>
    <col min="6" max="6" width="9.42578125" style="73" customWidth="1"/>
    <col min="7" max="7" width="50.28515625" style="80" customWidth="1"/>
    <col min="8" max="9" width="16.85546875" style="136" customWidth="1"/>
    <col min="10" max="10" width="13.85546875" style="73" customWidth="1"/>
    <col min="11" max="16384" width="11.42578125" style="70"/>
  </cols>
  <sheetData>
    <row r="1" spans="1:10">
      <c r="A1" s="143" t="s">
        <v>34</v>
      </c>
      <c r="B1" s="143"/>
      <c r="C1" s="143"/>
      <c r="D1" s="143"/>
      <c r="E1" s="143"/>
      <c r="F1" s="143"/>
      <c r="G1" s="143"/>
      <c r="H1" s="139"/>
      <c r="I1" s="139"/>
      <c r="J1" s="81"/>
    </row>
    <row r="2" spans="1:10" ht="15.75">
      <c r="A2" s="143" t="s">
        <v>4276</v>
      </c>
      <c r="B2" s="143"/>
      <c r="C2" s="143"/>
      <c r="D2" s="143"/>
      <c r="E2" s="143"/>
      <c r="F2" s="143"/>
      <c r="G2" s="143"/>
      <c r="H2" s="139"/>
      <c r="I2" s="139"/>
      <c r="J2" s="81"/>
    </row>
    <row r="3" spans="1:10">
      <c r="A3" s="143" t="s">
        <v>36</v>
      </c>
      <c r="B3" s="143"/>
      <c r="C3" s="143"/>
      <c r="D3" s="143"/>
      <c r="E3" s="143"/>
      <c r="F3" s="143"/>
      <c r="G3" s="143"/>
      <c r="H3" s="139"/>
      <c r="I3" s="139"/>
      <c r="J3" s="81"/>
    </row>
    <row r="4" spans="1:10">
      <c r="A4" s="143" t="str">
        <f>+'CUT MN'!A4</f>
        <v>CORRESPONDIENTE AL PERIODO DE ENERO A JUNIO DE 2020</v>
      </c>
      <c r="B4" s="143"/>
      <c r="C4" s="143"/>
      <c r="D4" s="143"/>
      <c r="E4" s="143"/>
      <c r="F4" s="143"/>
      <c r="G4" s="143"/>
      <c r="H4" s="139"/>
      <c r="I4" s="139"/>
      <c r="J4" s="81"/>
    </row>
    <row r="5" spans="1:10">
      <c r="A5" s="72" t="str">
        <f>+'CUT MN'!A5</f>
        <v>ACTUALIZADO AL : 6 de julio de 2020</v>
      </c>
      <c r="B5" s="68"/>
      <c r="C5" s="68"/>
      <c r="D5" s="83"/>
      <c r="E5" s="68"/>
      <c r="F5" s="68"/>
      <c r="G5" s="77"/>
      <c r="H5" s="139"/>
      <c r="I5" s="139"/>
      <c r="J5" s="81"/>
    </row>
    <row r="6" spans="1:10">
      <c r="A6" s="72"/>
      <c r="B6" s="68"/>
      <c r="C6" s="68"/>
      <c r="D6" s="83"/>
      <c r="E6" s="68"/>
      <c r="F6" s="68"/>
      <c r="G6" s="77"/>
      <c r="H6" s="139"/>
      <c r="I6" s="139"/>
      <c r="J6" s="81"/>
    </row>
    <row r="7" spans="1:10">
      <c r="A7" s="74"/>
      <c r="B7" s="127"/>
      <c r="C7" s="74"/>
      <c r="D7" s="74"/>
      <c r="E7" s="74"/>
      <c r="F7" s="74"/>
      <c r="G7" s="78"/>
      <c r="H7" s="495"/>
      <c r="I7" s="495"/>
      <c r="J7" s="74"/>
    </row>
    <row r="8" spans="1:10" ht="31.5" customHeight="1">
      <c r="A8" s="372" t="s">
        <v>679</v>
      </c>
      <c r="B8" s="370" t="s">
        <v>686</v>
      </c>
      <c r="C8" s="370" t="s">
        <v>674</v>
      </c>
      <c r="D8" s="370" t="s">
        <v>672</v>
      </c>
      <c r="E8" s="370" t="s">
        <v>673</v>
      </c>
      <c r="F8" s="370" t="s">
        <v>675</v>
      </c>
      <c r="G8" s="370" t="s">
        <v>676</v>
      </c>
      <c r="H8" s="371" t="s">
        <v>1401</v>
      </c>
      <c r="I8" s="370" t="s">
        <v>1402</v>
      </c>
      <c r="J8" s="370" t="s">
        <v>689</v>
      </c>
    </row>
    <row r="9" spans="1:10" ht="89.25">
      <c r="A9" s="265">
        <v>10</v>
      </c>
      <c r="B9" s="266" t="s">
        <v>41</v>
      </c>
      <c r="C9" s="267">
        <v>43847</v>
      </c>
      <c r="D9" s="237" t="s">
        <v>2957</v>
      </c>
      <c r="E9" s="237" t="s">
        <v>2949</v>
      </c>
      <c r="F9" s="237">
        <v>10142</v>
      </c>
      <c r="G9" s="248" t="s">
        <v>3631</v>
      </c>
      <c r="H9" s="268">
        <v>826.35</v>
      </c>
      <c r="I9" s="268">
        <v>0</v>
      </c>
      <c r="J9" s="190" t="s">
        <v>657</v>
      </c>
    </row>
    <row r="10" spans="1:10" ht="76.5">
      <c r="A10" s="265">
        <v>10</v>
      </c>
      <c r="B10" s="266" t="s">
        <v>41</v>
      </c>
      <c r="C10" s="267">
        <v>43847</v>
      </c>
      <c r="D10" s="237" t="s">
        <v>2958</v>
      </c>
      <c r="E10" s="237" t="s">
        <v>2949</v>
      </c>
      <c r="F10" s="237">
        <v>10147</v>
      </c>
      <c r="G10" s="248" t="s">
        <v>3632</v>
      </c>
      <c r="H10" s="268">
        <v>284.41000000000003</v>
      </c>
      <c r="I10" s="268">
        <v>0</v>
      </c>
      <c r="J10" s="190" t="s">
        <v>657</v>
      </c>
    </row>
    <row r="11" spans="1:10" ht="89.25">
      <c r="A11" s="265">
        <v>10</v>
      </c>
      <c r="B11" s="266" t="s">
        <v>41</v>
      </c>
      <c r="C11" s="267">
        <v>43847</v>
      </c>
      <c r="D11" s="237" t="s">
        <v>2959</v>
      </c>
      <c r="E11" s="237" t="s">
        <v>2949</v>
      </c>
      <c r="F11" s="237">
        <v>10148</v>
      </c>
      <c r="G11" s="248" t="s">
        <v>3633</v>
      </c>
      <c r="H11" s="268">
        <v>310.61</v>
      </c>
      <c r="I11" s="268">
        <v>0</v>
      </c>
      <c r="J11" s="190" t="s">
        <v>657</v>
      </c>
    </row>
    <row r="12" spans="1:10" ht="76.5">
      <c r="A12" s="265">
        <v>10</v>
      </c>
      <c r="B12" s="266" t="s">
        <v>41</v>
      </c>
      <c r="C12" s="267">
        <v>43847</v>
      </c>
      <c r="D12" s="237" t="s">
        <v>2960</v>
      </c>
      <c r="E12" s="237" t="s">
        <v>2949</v>
      </c>
      <c r="F12" s="237">
        <v>10149</v>
      </c>
      <c r="G12" s="248" t="s">
        <v>3634</v>
      </c>
      <c r="H12" s="268">
        <v>292.83999999999997</v>
      </c>
      <c r="I12" s="268">
        <v>0</v>
      </c>
      <c r="J12" s="190" t="s">
        <v>657</v>
      </c>
    </row>
    <row r="13" spans="1:10" ht="89.25">
      <c r="A13" s="265">
        <v>10</v>
      </c>
      <c r="B13" s="266" t="s">
        <v>41</v>
      </c>
      <c r="C13" s="267">
        <v>43847</v>
      </c>
      <c r="D13" s="237" t="s">
        <v>2961</v>
      </c>
      <c r="E13" s="237" t="s">
        <v>2949</v>
      </c>
      <c r="F13" s="237">
        <v>10144</v>
      </c>
      <c r="G13" s="248" t="s">
        <v>3635</v>
      </c>
      <c r="H13" s="268">
        <v>336.4</v>
      </c>
      <c r="I13" s="268">
        <v>0</v>
      </c>
      <c r="J13" s="190" t="s">
        <v>657</v>
      </c>
    </row>
    <row r="14" spans="1:10" ht="76.5">
      <c r="A14" s="265">
        <v>10</v>
      </c>
      <c r="B14" s="266" t="s">
        <v>41</v>
      </c>
      <c r="C14" s="267">
        <v>43847</v>
      </c>
      <c r="D14" s="237" t="s">
        <v>2962</v>
      </c>
      <c r="E14" s="237" t="s">
        <v>2949</v>
      </c>
      <c r="F14" s="237">
        <v>10145</v>
      </c>
      <c r="G14" s="248" t="s">
        <v>3636</v>
      </c>
      <c r="H14" s="268">
        <v>302.64999999999998</v>
      </c>
      <c r="I14" s="268">
        <v>0</v>
      </c>
      <c r="J14" s="190" t="s">
        <v>657</v>
      </c>
    </row>
    <row r="15" spans="1:10" ht="76.5">
      <c r="A15" s="265">
        <v>10</v>
      </c>
      <c r="B15" s="266" t="s">
        <v>41</v>
      </c>
      <c r="C15" s="267">
        <v>43847</v>
      </c>
      <c r="D15" s="237" t="s">
        <v>2963</v>
      </c>
      <c r="E15" s="237" t="s">
        <v>2949</v>
      </c>
      <c r="F15" s="237">
        <v>10146</v>
      </c>
      <c r="G15" s="248" t="s">
        <v>3637</v>
      </c>
      <c r="H15" s="268">
        <v>289.69</v>
      </c>
      <c r="I15" s="268">
        <v>0</v>
      </c>
      <c r="J15" s="190" t="s">
        <v>657</v>
      </c>
    </row>
    <row r="16" spans="1:10" ht="89.25">
      <c r="A16" s="265">
        <v>10</v>
      </c>
      <c r="B16" s="266" t="s">
        <v>41</v>
      </c>
      <c r="C16" s="267">
        <v>43847</v>
      </c>
      <c r="D16" s="237" t="s">
        <v>2964</v>
      </c>
      <c r="E16" s="237" t="s">
        <v>2949</v>
      </c>
      <c r="F16" s="237">
        <v>10143</v>
      </c>
      <c r="G16" s="248" t="s">
        <v>3638</v>
      </c>
      <c r="H16" s="268">
        <v>3198.39</v>
      </c>
      <c r="I16" s="268">
        <v>0</v>
      </c>
      <c r="J16" s="190" t="s">
        <v>657</v>
      </c>
    </row>
    <row r="17" spans="1:10" ht="89.25">
      <c r="A17" s="265">
        <v>10</v>
      </c>
      <c r="B17" s="266" t="s">
        <v>41</v>
      </c>
      <c r="C17" s="267">
        <v>43847</v>
      </c>
      <c r="D17" s="237" t="s">
        <v>2965</v>
      </c>
      <c r="E17" s="237" t="s">
        <v>2949</v>
      </c>
      <c r="F17" s="237">
        <v>10138</v>
      </c>
      <c r="G17" s="248" t="s">
        <v>3639</v>
      </c>
      <c r="H17" s="268">
        <v>282.89999999999998</v>
      </c>
      <c r="I17" s="268">
        <v>0</v>
      </c>
      <c r="J17" s="190" t="s">
        <v>657</v>
      </c>
    </row>
    <row r="18" spans="1:10" ht="89.25">
      <c r="A18" s="265">
        <v>10</v>
      </c>
      <c r="B18" s="266" t="s">
        <v>41</v>
      </c>
      <c r="C18" s="267">
        <v>43847</v>
      </c>
      <c r="D18" s="237" t="s">
        <v>2966</v>
      </c>
      <c r="E18" s="237" t="s">
        <v>2949</v>
      </c>
      <c r="F18" s="237">
        <v>10139</v>
      </c>
      <c r="G18" s="248" t="s">
        <v>3640</v>
      </c>
      <c r="H18" s="268">
        <v>299.29000000000002</v>
      </c>
      <c r="I18" s="268">
        <v>0</v>
      </c>
      <c r="J18" s="190" t="s">
        <v>657</v>
      </c>
    </row>
    <row r="19" spans="1:10" ht="89.25">
      <c r="A19" s="265">
        <v>10</v>
      </c>
      <c r="B19" s="266" t="s">
        <v>41</v>
      </c>
      <c r="C19" s="267">
        <v>43847</v>
      </c>
      <c r="D19" s="237" t="s">
        <v>2967</v>
      </c>
      <c r="E19" s="237" t="s">
        <v>2949</v>
      </c>
      <c r="F19" s="237">
        <v>10141</v>
      </c>
      <c r="G19" s="248" t="s">
        <v>3641</v>
      </c>
      <c r="H19" s="268">
        <v>300.60000000000002</v>
      </c>
      <c r="I19" s="268">
        <v>0</v>
      </c>
      <c r="J19" s="190" t="s">
        <v>657</v>
      </c>
    </row>
    <row r="20" spans="1:10" ht="102">
      <c r="A20" s="265">
        <v>70</v>
      </c>
      <c r="B20" s="266" t="s">
        <v>53</v>
      </c>
      <c r="C20" s="267">
        <v>43851</v>
      </c>
      <c r="D20" s="237" t="s">
        <v>2968</v>
      </c>
      <c r="E20" s="237" t="s">
        <v>2949</v>
      </c>
      <c r="F20" s="237">
        <v>10022</v>
      </c>
      <c r="G20" s="248" t="s">
        <v>3642</v>
      </c>
      <c r="H20" s="268">
        <v>304.3</v>
      </c>
      <c r="I20" s="268">
        <v>0</v>
      </c>
      <c r="J20" s="190" t="s">
        <v>657</v>
      </c>
    </row>
    <row r="21" spans="1:10" ht="76.5">
      <c r="A21" s="265">
        <v>340</v>
      </c>
      <c r="B21" s="266" t="s">
        <v>145</v>
      </c>
      <c r="C21" s="267">
        <v>43851</v>
      </c>
      <c r="D21" s="237" t="s">
        <v>2969</v>
      </c>
      <c r="E21" s="237" t="s">
        <v>2949</v>
      </c>
      <c r="F21" s="237">
        <v>10137</v>
      </c>
      <c r="G21" s="248" t="s">
        <v>3643</v>
      </c>
      <c r="H21" s="268">
        <v>282.83</v>
      </c>
      <c r="I21" s="268">
        <v>0</v>
      </c>
      <c r="J21" s="190" t="s">
        <v>657</v>
      </c>
    </row>
    <row r="22" spans="1:10" ht="89.25">
      <c r="A22" s="265">
        <v>340</v>
      </c>
      <c r="B22" s="266" t="s">
        <v>145</v>
      </c>
      <c r="C22" s="267">
        <v>43851</v>
      </c>
      <c r="D22" s="237" t="s">
        <v>2970</v>
      </c>
      <c r="E22" s="237" t="s">
        <v>2949</v>
      </c>
      <c r="F22" s="237">
        <v>10136</v>
      </c>
      <c r="G22" s="248" t="s">
        <v>3644</v>
      </c>
      <c r="H22" s="268">
        <v>282.83</v>
      </c>
      <c r="I22" s="268">
        <v>0</v>
      </c>
      <c r="J22" s="190" t="s">
        <v>657</v>
      </c>
    </row>
    <row r="23" spans="1:10" ht="76.5">
      <c r="A23" s="265">
        <v>340</v>
      </c>
      <c r="B23" s="266" t="s">
        <v>145</v>
      </c>
      <c r="C23" s="267">
        <v>43851</v>
      </c>
      <c r="D23" s="237" t="s">
        <v>2971</v>
      </c>
      <c r="E23" s="237" t="s">
        <v>2949</v>
      </c>
      <c r="F23" s="237">
        <v>10134</v>
      </c>
      <c r="G23" s="248" t="s">
        <v>3645</v>
      </c>
      <c r="H23" s="268">
        <v>289.95999999999998</v>
      </c>
      <c r="I23" s="268">
        <v>0</v>
      </c>
      <c r="J23" s="190" t="s">
        <v>657</v>
      </c>
    </row>
    <row r="24" spans="1:10" ht="76.5">
      <c r="A24" s="265">
        <v>340</v>
      </c>
      <c r="B24" s="266" t="s">
        <v>145</v>
      </c>
      <c r="C24" s="267">
        <v>43851</v>
      </c>
      <c r="D24" s="237" t="s">
        <v>2972</v>
      </c>
      <c r="E24" s="237" t="s">
        <v>2949</v>
      </c>
      <c r="F24" s="237">
        <v>10135</v>
      </c>
      <c r="G24" s="248" t="s">
        <v>3646</v>
      </c>
      <c r="H24" s="268">
        <v>283.45</v>
      </c>
      <c r="I24" s="268">
        <v>0</v>
      </c>
      <c r="J24" s="190" t="s">
        <v>657</v>
      </c>
    </row>
    <row r="25" spans="1:10" ht="89.25">
      <c r="A25" s="265">
        <v>340</v>
      </c>
      <c r="B25" s="266" t="s">
        <v>145</v>
      </c>
      <c r="C25" s="267">
        <v>43851</v>
      </c>
      <c r="D25" s="237" t="s">
        <v>2973</v>
      </c>
      <c r="E25" s="237" t="s">
        <v>2949</v>
      </c>
      <c r="F25" s="237">
        <v>10133</v>
      </c>
      <c r="G25" s="248" t="s">
        <v>3647</v>
      </c>
      <c r="H25" s="268">
        <v>288.18</v>
      </c>
      <c r="I25" s="268">
        <v>0</v>
      </c>
      <c r="J25" s="190" t="s">
        <v>657</v>
      </c>
    </row>
    <row r="26" spans="1:10" ht="89.25">
      <c r="A26" s="265">
        <v>10</v>
      </c>
      <c r="B26" s="266" t="s">
        <v>41</v>
      </c>
      <c r="C26" s="267">
        <v>43851</v>
      </c>
      <c r="D26" s="237" t="s">
        <v>2974</v>
      </c>
      <c r="E26" s="237" t="s">
        <v>2949</v>
      </c>
      <c r="F26" s="237">
        <v>10151</v>
      </c>
      <c r="G26" s="248" t="s">
        <v>3648</v>
      </c>
      <c r="H26" s="268">
        <v>14068.54</v>
      </c>
      <c r="I26" s="268">
        <v>0</v>
      </c>
      <c r="J26" s="190" t="s">
        <v>657</v>
      </c>
    </row>
    <row r="27" spans="1:10" ht="89.25">
      <c r="A27" s="265">
        <v>10</v>
      </c>
      <c r="B27" s="266" t="s">
        <v>41</v>
      </c>
      <c r="C27" s="267">
        <v>43851</v>
      </c>
      <c r="D27" s="237" t="s">
        <v>2975</v>
      </c>
      <c r="E27" s="237" t="s">
        <v>2949</v>
      </c>
      <c r="F27" s="237">
        <v>10150</v>
      </c>
      <c r="G27" s="248" t="s">
        <v>3649</v>
      </c>
      <c r="H27" s="268">
        <v>13132.49</v>
      </c>
      <c r="I27" s="268">
        <v>0</v>
      </c>
      <c r="J27" s="190" t="s">
        <v>657</v>
      </c>
    </row>
    <row r="28" spans="1:10" ht="89.25">
      <c r="A28" s="265">
        <v>15</v>
      </c>
      <c r="B28" s="266" t="s">
        <v>42</v>
      </c>
      <c r="C28" s="267">
        <v>43857</v>
      </c>
      <c r="D28" s="237" t="s">
        <v>2976</v>
      </c>
      <c r="E28" s="237" t="s">
        <v>2949</v>
      </c>
      <c r="F28" s="237">
        <v>10172</v>
      </c>
      <c r="G28" s="248" t="s">
        <v>3650</v>
      </c>
      <c r="H28" s="268">
        <v>812.28</v>
      </c>
      <c r="I28" s="268">
        <v>0</v>
      </c>
      <c r="J28" s="190" t="s">
        <v>657</v>
      </c>
    </row>
    <row r="29" spans="1:10" ht="89.25">
      <c r="A29" s="265">
        <v>25</v>
      </c>
      <c r="B29" s="266" t="s">
        <v>45</v>
      </c>
      <c r="C29" s="267">
        <v>43857</v>
      </c>
      <c r="D29" s="237" t="s">
        <v>2977</v>
      </c>
      <c r="E29" s="237" t="s">
        <v>2949</v>
      </c>
      <c r="F29" s="237">
        <v>10188</v>
      </c>
      <c r="G29" s="248" t="s">
        <v>3651</v>
      </c>
      <c r="H29" s="268">
        <v>366.86</v>
      </c>
      <c r="I29" s="268">
        <v>0</v>
      </c>
      <c r="J29" s="190" t="s">
        <v>657</v>
      </c>
    </row>
    <row r="30" spans="1:10" ht="89.25">
      <c r="A30" s="265">
        <v>670</v>
      </c>
      <c r="B30" s="266" t="s">
        <v>187</v>
      </c>
      <c r="C30" s="267">
        <v>43864</v>
      </c>
      <c r="D30" s="237" t="s">
        <v>3366</v>
      </c>
      <c r="E30" s="237" t="s">
        <v>2949</v>
      </c>
      <c r="F30" s="237">
        <v>10223</v>
      </c>
      <c r="G30" s="248" t="s">
        <v>4027</v>
      </c>
      <c r="H30" s="268">
        <v>2837.22</v>
      </c>
      <c r="I30" s="268">
        <v>0</v>
      </c>
      <c r="J30" s="190" t="s">
        <v>657</v>
      </c>
    </row>
    <row r="31" spans="1:10" ht="89.25">
      <c r="A31" s="265">
        <v>10</v>
      </c>
      <c r="B31" s="266" t="s">
        <v>41</v>
      </c>
      <c r="C31" s="267">
        <v>43864</v>
      </c>
      <c r="D31" s="237" t="s">
        <v>3368</v>
      </c>
      <c r="E31" s="237" t="s">
        <v>2949</v>
      </c>
      <c r="F31" s="237">
        <v>10216</v>
      </c>
      <c r="G31" s="248" t="s">
        <v>4029</v>
      </c>
      <c r="H31" s="268">
        <v>5540.05</v>
      </c>
      <c r="I31" s="268">
        <v>0</v>
      </c>
      <c r="J31" s="190" t="s">
        <v>657</v>
      </c>
    </row>
    <row r="32" spans="1:10" ht="89.25">
      <c r="A32" s="265">
        <v>10</v>
      </c>
      <c r="B32" s="266" t="s">
        <v>41</v>
      </c>
      <c r="C32" s="267">
        <v>43864</v>
      </c>
      <c r="D32" s="237" t="s">
        <v>3369</v>
      </c>
      <c r="E32" s="237" t="s">
        <v>2949</v>
      </c>
      <c r="F32" s="237">
        <v>10205</v>
      </c>
      <c r="G32" s="248" t="s">
        <v>4030</v>
      </c>
      <c r="H32" s="268">
        <v>776.2</v>
      </c>
      <c r="I32" s="268">
        <v>0</v>
      </c>
      <c r="J32" s="190" t="s">
        <v>657</v>
      </c>
    </row>
    <row r="33" spans="1:10" ht="89.25">
      <c r="A33" s="265">
        <v>670</v>
      </c>
      <c r="B33" s="266" t="s">
        <v>187</v>
      </c>
      <c r="C33" s="267">
        <v>43865</v>
      </c>
      <c r="D33" s="237" t="s">
        <v>3375</v>
      </c>
      <c r="E33" s="237" t="s">
        <v>2949</v>
      </c>
      <c r="F33" s="237">
        <v>10231</v>
      </c>
      <c r="G33" s="248" t="s">
        <v>4035</v>
      </c>
      <c r="H33" s="268">
        <v>508.18</v>
      </c>
      <c r="I33" s="268">
        <v>0</v>
      </c>
      <c r="J33" s="190" t="s">
        <v>657</v>
      </c>
    </row>
    <row r="34" spans="1:10" ht="89.25">
      <c r="A34" s="265">
        <v>10</v>
      </c>
      <c r="B34" s="266" t="s">
        <v>41</v>
      </c>
      <c r="C34" s="267">
        <v>43867</v>
      </c>
      <c r="D34" s="237" t="s">
        <v>3382</v>
      </c>
      <c r="E34" s="237" t="s">
        <v>2949</v>
      </c>
      <c r="F34" s="237">
        <v>10248</v>
      </c>
      <c r="G34" s="248" t="s">
        <v>4041</v>
      </c>
      <c r="H34" s="268">
        <v>26815.31</v>
      </c>
      <c r="I34" s="268">
        <v>0</v>
      </c>
      <c r="J34" s="190" t="s">
        <v>657</v>
      </c>
    </row>
    <row r="35" spans="1:10" ht="76.5">
      <c r="A35" s="265">
        <v>10</v>
      </c>
      <c r="B35" s="266" t="s">
        <v>41</v>
      </c>
      <c r="C35" s="267">
        <v>43881</v>
      </c>
      <c r="D35" s="237" t="s">
        <v>3473</v>
      </c>
      <c r="E35" s="237" t="s">
        <v>2949</v>
      </c>
      <c r="F35" s="237">
        <v>10319</v>
      </c>
      <c r="G35" s="248" t="s">
        <v>4123</v>
      </c>
      <c r="H35" s="268">
        <v>4042.59</v>
      </c>
      <c r="I35" s="268">
        <v>0</v>
      </c>
      <c r="J35" s="190" t="s">
        <v>657</v>
      </c>
    </row>
    <row r="36" spans="1:10" ht="89.25">
      <c r="A36" s="265">
        <v>15</v>
      </c>
      <c r="B36" s="266" t="s">
        <v>42</v>
      </c>
      <c r="C36" s="267">
        <v>43881</v>
      </c>
      <c r="D36" s="237" t="s">
        <v>3474</v>
      </c>
      <c r="E36" s="237" t="s">
        <v>2949</v>
      </c>
      <c r="F36" s="237">
        <v>10320</v>
      </c>
      <c r="G36" s="248" t="s">
        <v>4124</v>
      </c>
      <c r="H36" s="268">
        <v>812.28</v>
      </c>
      <c r="I36" s="268">
        <v>0</v>
      </c>
      <c r="J36" s="190" t="s">
        <v>657</v>
      </c>
    </row>
    <row r="37" spans="1:10" ht="76.5">
      <c r="A37" s="265">
        <v>10</v>
      </c>
      <c r="B37" s="266" t="s">
        <v>41</v>
      </c>
      <c r="C37" s="267">
        <v>43881</v>
      </c>
      <c r="D37" s="237" t="s">
        <v>3476</v>
      </c>
      <c r="E37" s="237" t="s">
        <v>2949</v>
      </c>
      <c r="F37" s="237">
        <v>10346</v>
      </c>
      <c r="G37" s="248" t="s">
        <v>4126</v>
      </c>
      <c r="H37" s="268">
        <v>3055.57</v>
      </c>
      <c r="I37" s="268">
        <v>0</v>
      </c>
      <c r="J37" s="190" t="s">
        <v>657</v>
      </c>
    </row>
    <row r="38" spans="1:10" ht="89.25">
      <c r="A38" s="265">
        <v>10</v>
      </c>
      <c r="B38" s="266" t="s">
        <v>41</v>
      </c>
      <c r="C38" s="267">
        <v>43882</v>
      </c>
      <c r="D38" s="237" t="s">
        <v>3479</v>
      </c>
      <c r="E38" s="237" t="s">
        <v>2949</v>
      </c>
      <c r="F38" s="237">
        <v>10321</v>
      </c>
      <c r="G38" s="248" t="s">
        <v>4129</v>
      </c>
      <c r="H38" s="268">
        <v>18706.650000000001</v>
      </c>
      <c r="I38" s="268">
        <v>0</v>
      </c>
      <c r="J38" s="190" t="s">
        <v>657</v>
      </c>
    </row>
    <row r="39" spans="1:10" ht="102">
      <c r="A39" s="265">
        <v>81</v>
      </c>
      <c r="B39" s="266" t="s">
        <v>55</v>
      </c>
      <c r="C39" s="267">
        <v>43896</v>
      </c>
      <c r="D39" s="237" t="s">
        <v>4506</v>
      </c>
      <c r="E39" s="237" t="s">
        <v>2949</v>
      </c>
      <c r="F39" s="237">
        <v>10492</v>
      </c>
      <c r="G39" s="248" t="s">
        <v>5266</v>
      </c>
      <c r="H39" s="268">
        <v>1957.56</v>
      </c>
      <c r="I39" s="268">
        <v>0</v>
      </c>
      <c r="J39" s="190" t="s">
        <v>657</v>
      </c>
    </row>
    <row r="40" spans="1:10" ht="102">
      <c r="A40" s="265">
        <v>132</v>
      </c>
      <c r="B40" s="266" t="s">
        <v>67</v>
      </c>
      <c r="C40" s="267">
        <v>43900</v>
      </c>
      <c r="D40" s="237" t="s">
        <v>4570</v>
      </c>
      <c r="E40" s="237" t="s">
        <v>2949</v>
      </c>
      <c r="F40" s="237">
        <v>10509</v>
      </c>
      <c r="G40" s="248" t="s">
        <v>5327</v>
      </c>
      <c r="H40" s="268">
        <v>299.16000000000003</v>
      </c>
      <c r="I40" s="268">
        <v>0</v>
      </c>
      <c r="J40" s="190" t="s">
        <v>657</v>
      </c>
    </row>
    <row r="41" spans="1:10" ht="89.25">
      <c r="A41" s="265">
        <v>20</v>
      </c>
      <c r="B41" s="266" t="s">
        <v>44</v>
      </c>
      <c r="C41" s="267">
        <v>43907</v>
      </c>
      <c r="D41" s="237" t="s">
        <v>4727</v>
      </c>
      <c r="E41" s="237" t="s">
        <v>2949</v>
      </c>
      <c r="F41" s="237">
        <v>10576</v>
      </c>
      <c r="G41" s="248" t="s">
        <v>5478</v>
      </c>
      <c r="H41" s="268">
        <v>27551.53</v>
      </c>
      <c r="I41" s="268">
        <v>0</v>
      </c>
      <c r="J41" s="190" t="s">
        <v>657</v>
      </c>
    </row>
    <row r="42" spans="1:10" ht="76.5">
      <c r="A42" s="265">
        <v>670</v>
      </c>
      <c r="B42" s="266" t="s">
        <v>187</v>
      </c>
      <c r="C42" s="267">
        <v>43908</v>
      </c>
      <c r="D42" s="237" t="s">
        <v>4759</v>
      </c>
      <c r="E42" s="237" t="s">
        <v>2949</v>
      </c>
      <c r="F42" s="237">
        <v>10615</v>
      </c>
      <c r="G42" s="248" t="s">
        <v>5507</v>
      </c>
      <c r="H42" s="268">
        <v>4076.82</v>
      </c>
      <c r="I42" s="268">
        <v>0</v>
      </c>
      <c r="J42" s="190" t="s">
        <v>657</v>
      </c>
    </row>
    <row r="43" spans="1:10" ht="89.25">
      <c r="A43" s="265">
        <v>10</v>
      </c>
      <c r="B43" s="266" t="s">
        <v>41</v>
      </c>
      <c r="C43" s="267">
        <v>43909</v>
      </c>
      <c r="D43" s="237" t="s">
        <v>4783</v>
      </c>
      <c r="E43" s="237" t="s">
        <v>2949</v>
      </c>
      <c r="F43" s="237">
        <v>10618</v>
      </c>
      <c r="G43" s="248" t="s">
        <v>5530</v>
      </c>
      <c r="H43" s="268">
        <v>4074.07</v>
      </c>
      <c r="I43" s="268">
        <v>0</v>
      </c>
      <c r="J43" s="190" t="s">
        <v>657</v>
      </c>
    </row>
    <row r="44" spans="1:10" ht="89.25">
      <c r="A44" s="265">
        <v>10</v>
      </c>
      <c r="B44" s="266" t="s">
        <v>41</v>
      </c>
      <c r="C44" s="267">
        <v>43909</v>
      </c>
      <c r="D44" s="237" t="s">
        <v>4784</v>
      </c>
      <c r="E44" s="237" t="s">
        <v>2949</v>
      </c>
      <c r="F44" s="237">
        <v>10620</v>
      </c>
      <c r="G44" s="248" t="s">
        <v>5531</v>
      </c>
      <c r="H44" s="268">
        <v>18206.62</v>
      </c>
      <c r="I44" s="268">
        <v>0</v>
      </c>
      <c r="J44" s="190" t="s">
        <v>657</v>
      </c>
    </row>
    <row r="45" spans="1:10" ht="89.25">
      <c r="A45" s="265">
        <v>20</v>
      </c>
      <c r="B45" s="266" t="s">
        <v>44</v>
      </c>
      <c r="C45" s="267">
        <v>43915</v>
      </c>
      <c r="D45" s="237" t="s">
        <v>4829</v>
      </c>
      <c r="E45" s="237" t="s">
        <v>2949</v>
      </c>
      <c r="F45" s="237">
        <v>10647</v>
      </c>
      <c r="G45" s="248" t="s">
        <v>5576</v>
      </c>
      <c r="H45" s="268">
        <v>366.66</v>
      </c>
      <c r="I45" s="268">
        <v>0</v>
      </c>
      <c r="J45" s="190" t="s">
        <v>657</v>
      </c>
    </row>
    <row r="46" spans="1:10" ht="89.25">
      <c r="A46" s="265">
        <v>20</v>
      </c>
      <c r="B46" s="266" t="s">
        <v>44</v>
      </c>
      <c r="C46" s="267">
        <v>43915</v>
      </c>
      <c r="D46" s="237" t="s">
        <v>4830</v>
      </c>
      <c r="E46" s="237" t="s">
        <v>2949</v>
      </c>
      <c r="F46" s="237">
        <v>10646</v>
      </c>
      <c r="G46" s="248" t="s">
        <v>5577</v>
      </c>
      <c r="H46" s="268">
        <v>327.97</v>
      </c>
      <c r="I46" s="268">
        <v>0</v>
      </c>
      <c r="J46" s="190" t="s">
        <v>657</v>
      </c>
    </row>
    <row r="47" spans="1:10" ht="89.25">
      <c r="A47" s="265">
        <v>594</v>
      </c>
      <c r="B47" s="266" t="s">
        <v>97</v>
      </c>
      <c r="C47" s="267">
        <v>43924</v>
      </c>
      <c r="D47" s="237" t="s">
        <v>5800</v>
      </c>
      <c r="E47" s="237" t="s">
        <v>2949</v>
      </c>
      <c r="F47" s="237">
        <v>10702</v>
      </c>
      <c r="G47" s="248" t="s">
        <v>6081</v>
      </c>
      <c r="H47" s="268">
        <v>853.37</v>
      </c>
      <c r="I47" s="268">
        <v>0</v>
      </c>
      <c r="J47" s="190" t="s">
        <v>657</v>
      </c>
    </row>
    <row r="48" spans="1:10" ht="89.25">
      <c r="A48" s="265">
        <v>20</v>
      </c>
      <c r="B48" s="266" t="s">
        <v>44</v>
      </c>
      <c r="C48" s="267">
        <v>43929</v>
      </c>
      <c r="D48" s="237" t="s">
        <v>5829</v>
      </c>
      <c r="E48" s="237" t="s">
        <v>2949</v>
      </c>
      <c r="F48" s="237">
        <v>10707</v>
      </c>
      <c r="G48" s="248" t="s">
        <v>6110</v>
      </c>
      <c r="H48" s="268">
        <v>12306.42</v>
      </c>
      <c r="I48" s="268">
        <v>0</v>
      </c>
      <c r="J48" s="190" t="s">
        <v>657</v>
      </c>
    </row>
    <row r="49" spans="1:10" ht="89.25">
      <c r="A49" s="265">
        <v>20</v>
      </c>
      <c r="B49" s="266" t="s">
        <v>44</v>
      </c>
      <c r="C49" s="267">
        <v>43934</v>
      </c>
      <c r="D49" s="237" t="s">
        <v>5845</v>
      </c>
      <c r="E49" s="237" t="s">
        <v>2949</v>
      </c>
      <c r="F49" s="237">
        <v>10710</v>
      </c>
      <c r="G49" s="248" t="s">
        <v>6126</v>
      </c>
      <c r="H49" s="268">
        <v>270</v>
      </c>
      <c r="I49" s="268">
        <v>0</v>
      </c>
      <c r="J49" s="190" t="s">
        <v>657</v>
      </c>
    </row>
    <row r="50" spans="1:10" ht="76.5">
      <c r="A50" s="265">
        <v>10</v>
      </c>
      <c r="B50" s="266" t="s">
        <v>41</v>
      </c>
      <c r="C50" s="267">
        <v>43936</v>
      </c>
      <c r="D50" s="237" t="s">
        <v>5865</v>
      </c>
      <c r="E50" s="237" t="s">
        <v>2949</v>
      </c>
      <c r="F50" s="237">
        <v>10714</v>
      </c>
      <c r="G50" s="248" t="s">
        <v>6144</v>
      </c>
      <c r="H50" s="268">
        <v>27885.4</v>
      </c>
      <c r="I50" s="268">
        <v>0</v>
      </c>
      <c r="J50" s="190" t="s">
        <v>657</v>
      </c>
    </row>
    <row r="51" spans="1:10" ht="76.5">
      <c r="A51" s="265">
        <v>10</v>
      </c>
      <c r="B51" s="266" t="s">
        <v>41</v>
      </c>
      <c r="C51" s="267">
        <v>43938</v>
      </c>
      <c r="D51" s="237" t="s">
        <v>5891</v>
      </c>
      <c r="E51" s="237" t="s">
        <v>2949</v>
      </c>
      <c r="F51" s="237">
        <v>10729</v>
      </c>
      <c r="G51" s="248" t="s">
        <v>6170</v>
      </c>
      <c r="H51" s="268">
        <v>4843.1499999999996</v>
      </c>
      <c r="I51" s="268">
        <v>0</v>
      </c>
      <c r="J51" s="190" t="s">
        <v>657</v>
      </c>
    </row>
    <row r="52" spans="1:10" ht="89.25">
      <c r="A52" s="265">
        <v>10</v>
      </c>
      <c r="B52" s="266" t="s">
        <v>41</v>
      </c>
      <c r="C52" s="267">
        <v>43938</v>
      </c>
      <c r="D52" s="237" t="s">
        <v>5892</v>
      </c>
      <c r="E52" s="237" t="s">
        <v>2949</v>
      </c>
      <c r="F52" s="237">
        <v>10722</v>
      </c>
      <c r="G52" s="248" t="s">
        <v>6171</v>
      </c>
      <c r="H52" s="268">
        <v>377.63</v>
      </c>
      <c r="I52" s="268">
        <v>0</v>
      </c>
      <c r="J52" s="190" t="s">
        <v>657</v>
      </c>
    </row>
    <row r="53" spans="1:10" ht="89.25">
      <c r="A53" s="265">
        <v>10</v>
      </c>
      <c r="B53" s="266" t="s">
        <v>41</v>
      </c>
      <c r="C53" s="267">
        <v>43938</v>
      </c>
      <c r="D53" s="237" t="s">
        <v>5893</v>
      </c>
      <c r="E53" s="237" t="s">
        <v>2949</v>
      </c>
      <c r="F53" s="237">
        <v>10727</v>
      </c>
      <c r="G53" s="248" t="s">
        <v>6172</v>
      </c>
      <c r="H53" s="268">
        <v>19951.46</v>
      </c>
      <c r="I53" s="268">
        <v>0</v>
      </c>
      <c r="J53" s="190" t="s">
        <v>657</v>
      </c>
    </row>
    <row r="54" spans="1:10" ht="89.25">
      <c r="A54" s="265">
        <v>594</v>
      </c>
      <c r="B54" s="266" t="s">
        <v>97</v>
      </c>
      <c r="C54" s="267">
        <v>43945</v>
      </c>
      <c r="D54" s="237" t="s">
        <v>5911</v>
      </c>
      <c r="E54" s="237" t="s">
        <v>2949</v>
      </c>
      <c r="F54" s="237">
        <v>10749</v>
      </c>
      <c r="G54" s="248" t="s">
        <v>6190</v>
      </c>
      <c r="H54" s="268">
        <v>915.32</v>
      </c>
      <c r="I54" s="268">
        <v>0</v>
      </c>
      <c r="J54" s="190" t="s">
        <v>657</v>
      </c>
    </row>
    <row r="55" spans="1:10" ht="89.25">
      <c r="A55" s="265">
        <v>20</v>
      </c>
      <c r="B55" s="266" t="s">
        <v>44</v>
      </c>
      <c r="C55" s="267">
        <v>43955</v>
      </c>
      <c r="D55" s="237" t="s">
        <v>6498</v>
      </c>
      <c r="E55" s="237" t="s">
        <v>2949</v>
      </c>
      <c r="F55" s="237">
        <v>10766</v>
      </c>
      <c r="G55" s="248" t="s">
        <v>6885</v>
      </c>
      <c r="H55" s="268">
        <v>288.38</v>
      </c>
      <c r="I55" s="268">
        <v>0</v>
      </c>
      <c r="J55" s="190" t="s">
        <v>657</v>
      </c>
    </row>
    <row r="56" spans="1:10" ht="89.25">
      <c r="A56" s="265">
        <v>594</v>
      </c>
      <c r="B56" s="266" t="s">
        <v>97</v>
      </c>
      <c r="C56" s="267">
        <v>43955</v>
      </c>
      <c r="D56" s="237" t="s">
        <v>6499</v>
      </c>
      <c r="E56" s="237" t="s">
        <v>2949</v>
      </c>
      <c r="F56" s="237">
        <v>10765</v>
      </c>
      <c r="G56" s="248" t="s">
        <v>6886</v>
      </c>
      <c r="H56" s="268">
        <v>1087.92</v>
      </c>
      <c r="I56" s="268">
        <v>0</v>
      </c>
      <c r="J56" s="190" t="s">
        <v>657</v>
      </c>
    </row>
    <row r="57" spans="1:10" ht="89.25">
      <c r="A57" s="265">
        <v>10</v>
      </c>
      <c r="B57" s="266" t="s">
        <v>41</v>
      </c>
      <c r="C57" s="267">
        <v>43969</v>
      </c>
      <c r="D57" s="237" t="s">
        <v>6596</v>
      </c>
      <c r="E57" s="237" t="s">
        <v>2949</v>
      </c>
      <c r="F57" s="237">
        <v>10828</v>
      </c>
      <c r="G57" s="248" t="s">
        <v>7016</v>
      </c>
      <c r="H57" s="268">
        <v>19907.080000000002</v>
      </c>
      <c r="I57" s="268">
        <v>0</v>
      </c>
      <c r="J57" s="190" t="s">
        <v>657</v>
      </c>
    </row>
    <row r="58" spans="1:10" ht="76.5">
      <c r="A58" s="265">
        <v>10</v>
      </c>
      <c r="B58" s="266" t="s">
        <v>41</v>
      </c>
      <c r="C58" s="267">
        <v>43971</v>
      </c>
      <c r="D58" s="237" t="s">
        <v>6604</v>
      </c>
      <c r="E58" s="237" t="s">
        <v>2949</v>
      </c>
      <c r="F58" s="237">
        <v>10829</v>
      </c>
      <c r="G58" s="248" t="s">
        <v>7024</v>
      </c>
      <c r="H58" s="268">
        <v>5186.5600000000004</v>
      </c>
      <c r="I58" s="268">
        <v>0</v>
      </c>
      <c r="J58" s="190" t="s">
        <v>657</v>
      </c>
    </row>
    <row r="59" spans="1:10" ht="102">
      <c r="A59" s="265">
        <v>20</v>
      </c>
      <c r="B59" s="266" t="s">
        <v>44</v>
      </c>
      <c r="C59" s="267">
        <v>43977</v>
      </c>
      <c r="D59" s="237" t="s">
        <v>6634</v>
      </c>
      <c r="E59" s="237" t="s">
        <v>2949</v>
      </c>
      <c r="F59" s="237">
        <v>10843</v>
      </c>
      <c r="G59" s="248" t="s">
        <v>7054</v>
      </c>
      <c r="H59" s="268">
        <v>313.83999999999997</v>
      </c>
      <c r="I59" s="268">
        <v>0</v>
      </c>
      <c r="J59" s="190" t="s">
        <v>657</v>
      </c>
    </row>
    <row r="60" spans="1:10" ht="102">
      <c r="A60" s="265">
        <v>20</v>
      </c>
      <c r="B60" s="266" t="s">
        <v>44</v>
      </c>
      <c r="C60" s="267">
        <v>43977</v>
      </c>
      <c r="D60" s="237" t="s">
        <v>6635</v>
      </c>
      <c r="E60" s="237" t="s">
        <v>2949</v>
      </c>
      <c r="F60" s="237">
        <v>10842</v>
      </c>
      <c r="G60" s="248" t="s">
        <v>7055</v>
      </c>
      <c r="H60" s="268">
        <v>317.2</v>
      </c>
      <c r="I60" s="268">
        <v>0</v>
      </c>
      <c r="J60" s="190" t="s">
        <v>657</v>
      </c>
    </row>
    <row r="61" spans="1:10" ht="102">
      <c r="A61" s="265">
        <v>597</v>
      </c>
      <c r="B61" s="266" t="s">
        <v>704</v>
      </c>
      <c r="C61" s="267">
        <v>43979</v>
      </c>
      <c r="D61" s="237" t="s">
        <v>6649</v>
      </c>
      <c r="E61" s="237" t="s">
        <v>2949</v>
      </c>
      <c r="F61" s="237">
        <v>10847</v>
      </c>
      <c r="G61" s="248" t="s">
        <v>7069</v>
      </c>
      <c r="H61" s="268">
        <v>288.52</v>
      </c>
      <c r="I61" s="268">
        <v>0</v>
      </c>
      <c r="J61" s="190" t="s">
        <v>657</v>
      </c>
    </row>
    <row r="62" spans="1:10" ht="102">
      <c r="A62" s="265">
        <v>10</v>
      </c>
      <c r="B62" s="266" t="s">
        <v>41</v>
      </c>
      <c r="C62" s="267">
        <v>43987</v>
      </c>
      <c r="D62" s="237" t="s">
        <v>7869</v>
      </c>
      <c r="E62" s="237" t="s">
        <v>2949</v>
      </c>
      <c r="F62" s="237">
        <v>10859</v>
      </c>
      <c r="G62" s="248" t="s">
        <v>9076</v>
      </c>
      <c r="H62" s="268">
        <v>511.75</v>
      </c>
      <c r="I62" s="268">
        <v>0</v>
      </c>
      <c r="J62" s="190" t="s">
        <v>657</v>
      </c>
    </row>
    <row r="63" spans="1:10" ht="89.25">
      <c r="A63" s="265">
        <v>203</v>
      </c>
      <c r="B63" s="266" t="s">
        <v>95</v>
      </c>
      <c r="C63" s="267">
        <v>43987</v>
      </c>
      <c r="D63" s="237" t="s">
        <v>7871</v>
      </c>
      <c r="E63" s="237" t="s">
        <v>2949</v>
      </c>
      <c r="F63" s="237">
        <v>10869</v>
      </c>
      <c r="G63" s="248" t="s">
        <v>9078</v>
      </c>
      <c r="H63" s="268">
        <v>407.2</v>
      </c>
      <c r="I63" s="268">
        <v>0</v>
      </c>
      <c r="J63" s="190" t="s">
        <v>657</v>
      </c>
    </row>
    <row r="64" spans="1:10" ht="102">
      <c r="A64" s="265">
        <v>81</v>
      </c>
      <c r="B64" s="266" t="s">
        <v>55</v>
      </c>
      <c r="C64" s="267">
        <v>43990</v>
      </c>
      <c r="D64" s="237" t="s">
        <v>7893</v>
      </c>
      <c r="E64" s="237" t="s">
        <v>2949</v>
      </c>
      <c r="F64" s="237">
        <v>10871</v>
      </c>
      <c r="G64" s="248" t="s">
        <v>9100</v>
      </c>
      <c r="H64" s="268">
        <v>6000.84</v>
      </c>
      <c r="I64" s="268">
        <v>0</v>
      </c>
      <c r="J64" s="190" t="s">
        <v>657</v>
      </c>
    </row>
    <row r="65" spans="1:10" ht="63.75">
      <c r="A65" s="265">
        <v>16</v>
      </c>
      <c r="B65" s="266" t="s">
        <v>7133</v>
      </c>
      <c r="C65" s="267">
        <v>43997</v>
      </c>
      <c r="D65" s="237" t="s">
        <v>7977</v>
      </c>
      <c r="E65" s="237" t="s">
        <v>2949</v>
      </c>
      <c r="F65" s="237">
        <v>10884</v>
      </c>
      <c r="G65" s="248" t="s">
        <v>9182</v>
      </c>
      <c r="H65" s="268">
        <v>408.71</v>
      </c>
      <c r="I65" s="268">
        <v>0</v>
      </c>
      <c r="J65" s="190" t="s">
        <v>657</v>
      </c>
    </row>
    <row r="66" spans="1:10" ht="89.25">
      <c r="A66" s="265">
        <v>35</v>
      </c>
      <c r="B66" s="266" t="s">
        <v>46</v>
      </c>
      <c r="C66" s="267">
        <v>43998</v>
      </c>
      <c r="D66" s="237" t="s">
        <v>7984</v>
      </c>
      <c r="E66" s="237" t="s">
        <v>2949</v>
      </c>
      <c r="F66" s="237">
        <v>10887</v>
      </c>
      <c r="G66" s="248" t="s">
        <v>9189</v>
      </c>
      <c r="H66" s="268">
        <v>296.41000000000003</v>
      </c>
      <c r="I66" s="268">
        <v>0</v>
      </c>
      <c r="J66" s="190" t="s">
        <v>657</v>
      </c>
    </row>
    <row r="67" spans="1:10" ht="76.5">
      <c r="A67" s="265">
        <v>15</v>
      </c>
      <c r="B67" s="266" t="s">
        <v>42</v>
      </c>
      <c r="C67" s="267">
        <v>43999</v>
      </c>
      <c r="D67" s="237" t="s">
        <v>7990</v>
      </c>
      <c r="E67" s="237" t="s">
        <v>2949</v>
      </c>
      <c r="F67" s="237">
        <v>10894</v>
      </c>
      <c r="G67" s="248" t="s">
        <v>9194</v>
      </c>
      <c r="H67" s="268">
        <v>3586.74</v>
      </c>
      <c r="I67" s="268">
        <v>0</v>
      </c>
      <c r="J67" s="190" t="s">
        <v>657</v>
      </c>
    </row>
    <row r="68" spans="1:10" ht="89.25">
      <c r="A68" s="265">
        <v>10</v>
      </c>
      <c r="B68" s="266" t="s">
        <v>41</v>
      </c>
      <c r="C68" s="267">
        <v>44005</v>
      </c>
      <c r="D68" s="237" t="s">
        <v>8082</v>
      </c>
      <c r="E68" s="237" t="s">
        <v>2949</v>
      </c>
      <c r="F68" s="237">
        <v>10903</v>
      </c>
      <c r="G68" s="248" t="s">
        <v>9274</v>
      </c>
      <c r="H68" s="268">
        <v>521.28</v>
      </c>
      <c r="I68" s="268">
        <v>0</v>
      </c>
      <c r="J68" s="190" t="s">
        <v>657</v>
      </c>
    </row>
    <row r="69" spans="1:10" ht="89.25">
      <c r="A69" s="265">
        <v>10</v>
      </c>
      <c r="B69" s="266" t="s">
        <v>41</v>
      </c>
      <c r="C69" s="267">
        <v>44011</v>
      </c>
      <c r="D69" s="237" t="s">
        <v>8120</v>
      </c>
      <c r="E69" s="237" t="s">
        <v>2949</v>
      </c>
      <c r="F69" s="237">
        <v>10914</v>
      </c>
      <c r="G69" s="248" t="s">
        <v>9330</v>
      </c>
      <c r="H69" s="268">
        <v>5208.3</v>
      </c>
      <c r="I69" s="268">
        <v>0</v>
      </c>
      <c r="J69" s="190" t="s">
        <v>657</v>
      </c>
    </row>
    <row r="70" spans="1:10" ht="89.25">
      <c r="A70" s="265">
        <v>10</v>
      </c>
      <c r="B70" s="266" t="s">
        <v>41</v>
      </c>
      <c r="C70" s="267">
        <v>44011</v>
      </c>
      <c r="D70" s="237" t="s">
        <v>8121</v>
      </c>
      <c r="E70" s="237" t="s">
        <v>2949</v>
      </c>
      <c r="F70" s="237">
        <v>10917</v>
      </c>
      <c r="G70" s="248" t="s">
        <v>9331</v>
      </c>
      <c r="H70" s="268">
        <v>19894.599999999999</v>
      </c>
      <c r="I70" s="268">
        <v>0</v>
      </c>
      <c r="J70" s="190" t="s">
        <v>657</v>
      </c>
    </row>
    <row r="71" spans="1:10" ht="102">
      <c r="A71" s="265">
        <v>46</v>
      </c>
      <c r="B71" s="266" t="s">
        <v>48</v>
      </c>
      <c r="C71" s="267">
        <v>44011</v>
      </c>
      <c r="D71" s="237" t="s">
        <v>8122</v>
      </c>
      <c r="E71" s="237" t="s">
        <v>2949</v>
      </c>
      <c r="F71" s="237">
        <v>10910</v>
      </c>
      <c r="G71" s="248" t="s">
        <v>9332</v>
      </c>
      <c r="H71" s="268">
        <v>375.85</v>
      </c>
      <c r="I71" s="268">
        <v>0</v>
      </c>
      <c r="J71" s="190" t="s">
        <v>657</v>
      </c>
    </row>
    <row r="72" spans="1:10" ht="89.25">
      <c r="A72" s="265">
        <v>670</v>
      </c>
      <c r="B72" s="266" t="s">
        <v>187</v>
      </c>
      <c r="C72" s="267">
        <v>44011</v>
      </c>
      <c r="D72" s="237" t="s">
        <v>8124</v>
      </c>
      <c r="E72" s="237" t="s">
        <v>2949</v>
      </c>
      <c r="F72" s="237">
        <v>10920</v>
      </c>
      <c r="G72" s="248" t="s">
        <v>9334</v>
      </c>
      <c r="H72" s="268">
        <v>546.94000000000005</v>
      </c>
      <c r="I72" s="268">
        <v>0</v>
      </c>
      <c r="J72" s="190" t="s">
        <v>657</v>
      </c>
    </row>
    <row r="73" spans="1:10">
      <c r="A73" s="295"/>
      <c r="B73" s="297"/>
      <c r="C73" s="298"/>
      <c r="D73" s="299"/>
      <c r="E73" s="299"/>
      <c r="F73" s="299"/>
      <c r="G73" s="300"/>
      <c r="H73" s="301"/>
      <c r="I73" s="301"/>
      <c r="J73" s="296"/>
    </row>
    <row r="74" spans="1:10" ht="18.75">
      <c r="A74" s="223"/>
      <c r="B74" s="192"/>
      <c r="C74" s="191"/>
      <c r="D74" s="191"/>
      <c r="E74" s="191"/>
      <c r="F74" s="191"/>
      <c r="G74" s="382" t="s">
        <v>568</v>
      </c>
      <c r="H74" s="221">
        <f>+SUBTOTAL(9,H9:H72)</f>
        <v>289341.16000000003</v>
      </c>
      <c r="I74" s="221">
        <f>+SUBTOTAL(9,I9:I72)</f>
        <v>0</v>
      </c>
      <c r="J74" s="191"/>
    </row>
    <row r="75" spans="1:10">
      <c r="A75" s="191"/>
      <c r="B75" s="192"/>
      <c r="C75" s="191"/>
      <c r="D75" s="191"/>
      <c r="E75" s="191"/>
      <c r="F75" s="191"/>
      <c r="G75" s="193"/>
      <c r="H75" s="194"/>
      <c r="I75" s="194"/>
      <c r="J75" s="191"/>
    </row>
    <row r="76" spans="1:10" s="84" customFormat="1">
      <c r="A76" s="191"/>
      <c r="B76" s="192"/>
      <c r="C76" s="191"/>
      <c r="D76" s="191"/>
      <c r="E76" s="191"/>
      <c r="F76" s="191"/>
      <c r="G76" s="193"/>
      <c r="H76" s="194"/>
      <c r="I76" s="194"/>
      <c r="J76" s="191"/>
    </row>
    <row r="77" spans="1:10" s="84" customFormat="1">
      <c r="A77" s="191"/>
      <c r="B77" s="192"/>
      <c r="C77" s="191"/>
      <c r="D77" s="191"/>
      <c r="E77" s="191"/>
      <c r="F77" s="191"/>
      <c r="G77" s="193"/>
      <c r="H77" s="194"/>
      <c r="I77" s="194"/>
      <c r="J77" s="191"/>
    </row>
  </sheetData>
  <sheetProtection formatCells="0" formatColumns="0" formatRows="0" insertColumns="0" insertRows="0" insertHyperlinks="0" sort="0" autoFilter="0" pivotTables="0"/>
  <autoFilter ref="A8:J40" xr:uid="{A290DCC9-25A3-40FC-8AEB-6E68916B79B2}"/>
  <mergeCells count="1">
    <mergeCell ref="H7:I7"/>
  </mergeCells>
  <pageMargins left="0.39370078740157483" right="0.19685039370078741" top="0.31496062992125984" bottom="0.74803149606299213" header="0.31496062992125984" footer="0.31496062992125984"/>
  <pageSetup scale="61"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187E2-017A-4B6D-9C8C-7824ABBCF248}">
  <sheetPr>
    <tabColor theme="9" tint="-0.249977111117893"/>
  </sheetPr>
  <dimension ref="A1:F27"/>
  <sheetViews>
    <sheetView showGridLines="0" workbookViewId="0"/>
  </sheetViews>
  <sheetFormatPr baseColWidth="10" defaultRowHeight="14.25"/>
  <cols>
    <col min="1" max="1" width="5" style="407" bestFit="1" customWidth="1"/>
    <col min="2" max="2" width="19.5703125" style="407" bestFit="1" customWidth="1"/>
    <col min="3" max="3" width="18.140625" style="407" bestFit="1" customWidth="1"/>
    <col min="4" max="4" width="10.7109375" style="407" bestFit="1" customWidth="1"/>
    <col min="5" max="5" width="45" style="407" bestFit="1" customWidth="1"/>
    <col min="6" max="6" width="57.7109375" style="407" bestFit="1" customWidth="1"/>
    <col min="7" max="16384" width="11.42578125" style="407"/>
  </cols>
  <sheetData>
    <row r="1" spans="1:6" ht="18">
      <c r="A1" s="408" t="s">
        <v>1353</v>
      </c>
    </row>
    <row r="2" spans="1:6" ht="18">
      <c r="A2" s="409" t="s">
        <v>6325</v>
      </c>
    </row>
    <row r="3" spans="1:6" ht="6" customHeight="1"/>
    <row r="4" spans="1:6" ht="15">
      <c r="A4" s="414" t="s">
        <v>6324</v>
      </c>
    </row>
    <row r="6" spans="1:6" ht="15">
      <c r="A6" s="415" t="s">
        <v>6326</v>
      </c>
      <c r="B6" s="415" t="s">
        <v>6312</v>
      </c>
      <c r="C6" s="415" t="s">
        <v>6313</v>
      </c>
      <c r="D6" s="415" t="s">
        <v>6264</v>
      </c>
      <c r="E6" s="415" t="s">
        <v>6289</v>
      </c>
      <c r="F6" s="415" t="s">
        <v>6332</v>
      </c>
    </row>
    <row r="7" spans="1:6" ht="15">
      <c r="A7" s="410">
        <v>1</v>
      </c>
      <c r="B7" s="410" t="s">
        <v>6308</v>
      </c>
      <c r="C7" s="410" t="s">
        <v>6331</v>
      </c>
      <c r="D7" s="410">
        <v>70640300</v>
      </c>
      <c r="E7" s="411" t="s">
        <v>6333</v>
      </c>
      <c r="F7" s="410" t="s">
        <v>6314</v>
      </c>
    </row>
    <row r="8" spans="1:6" ht="15">
      <c r="A8" s="410">
        <f>+A7+1</f>
        <v>2</v>
      </c>
      <c r="B8" s="410" t="s">
        <v>6322</v>
      </c>
      <c r="C8" s="410" t="s">
        <v>6330</v>
      </c>
      <c r="D8" s="410">
        <v>60544109</v>
      </c>
      <c r="E8" s="411" t="s">
        <v>6334</v>
      </c>
      <c r="F8" s="410" t="s">
        <v>6315</v>
      </c>
    </row>
    <row r="9" spans="1:6" ht="15">
      <c r="A9" s="504" t="s">
        <v>1355</v>
      </c>
      <c r="B9" s="504"/>
      <c r="C9" s="504"/>
      <c r="D9" s="504"/>
      <c r="E9" s="504"/>
      <c r="F9" s="504"/>
    </row>
    <row r="10" spans="1:6" ht="15">
      <c r="A10" s="410">
        <f>+A8+1</f>
        <v>3</v>
      </c>
      <c r="B10" s="410" t="s">
        <v>6311</v>
      </c>
      <c r="C10" s="410" t="s">
        <v>6327</v>
      </c>
      <c r="D10" s="410">
        <v>70560105</v>
      </c>
      <c r="E10" s="412" t="s">
        <v>6335</v>
      </c>
      <c r="F10" s="410" t="s">
        <v>6345</v>
      </c>
    </row>
    <row r="11" spans="1:6" ht="15">
      <c r="A11" s="410">
        <f>+A10+1</f>
        <v>4</v>
      </c>
      <c r="B11" s="410" t="s">
        <v>6306</v>
      </c>
      <c r="C11" s="410" t="s">
        <v>6341</v>
      </c>
      <c r="D11" s="410">
        <v>72071934</v>
      </c>
      <c r="E11" s="411" t="s">
        <v>6271</v>
      </c>
      <c r="F11" s="410" t="s">
        <v>6345</v>
      </c>
    </row>
    <row r="12" spans="1:6" ht="15">
      <c r="A12" s="410">
        <f t="shared" ref="A12:A21" si="0">+A11+1</f>
        <v>5</v>
      </c>
      <c r="B12" s="410" t="s">
        <v>6292</v>
      </c>
      <c r="C12" s="410" t="s">
        <v>6291</v>
      </c>
      <c r="D12" s="410">
        <v>79561504</v>
      </c>
      <c r="E12" s="413" t="s">
        <v>6267</v>
      </c>
      <c r="F12" s="410" t="s">
        <v>6345</v>
      </c>
    </row>
    <row r="13" spans="1:6" ht="15">
      <c r="A13" s="410">
        <f t="shared" si="0"/>
        <v>6</v>
      </c>
      <c r="B13" s="410" t="s">
        <v>6319</v>
      </c>
      <c r="C13" s="410" t="s">
        <v>6316</v>
      </c>
      <c r="D13" s="410">
        <v>69780934</v>
      </c>
      <c r="E13" s="413" t="s">
        <v>6273</v>
      </c>
      <c r="F13" s="410" t="s">
        <v>6345</v>
      </c>
    </row>
    <row r="14" spans="1:6" ht="15">
      <c r="A14" s="410">
        <f t="shared" si="0"/>
        <v>7</v>
      </c>
      <c r="B14" s="410" t="s">
        <v>6318</v>
      </c>
      <c r="C14" s="410" t="s">
        <v>6317</v>
      </c>
      <c r="D14" s="410">
        <v>67192214</v>
      </c>
      <c r="E14" s="411" t="s">
        <v>6287</v>
      </c>
      <c r="F14" s="410" t="s">
        <v>6345</v>
      </c>
    </row>
    <row r="15" spans="1:6" ht="15">
      <c r="A15" s="410">
        <f t="shared" si="0"/>
        <v>8</v>
      </c>
      <c r="B15" s="410" t="s">
        <v>6294</v>
      </c>
      <c r="C15" s="410" t="s">
        <v>6293</v>
      </c>
      <c r="D15" s="410">
        <v>60538507</v>
      </c>
      <c r="E15" s="413" t="s">
        <v>6283</v>
      </c>
      <c r="F15" s="410" t="s">
        <v>6345</v>
      </c>
    </row>
    <row r="16" spans="1:6" ht="15">
      <c r="A16" s="410">
        <f t="shared" si="0"/>
        <v>9</v>
      </c>
      <c r="B16" s="410" t="s">
        <v>6310</v>
      </c>
      <c r="C16" s="410" t="s">
        <v>6342</v>
      </c>
      <c r="D16" s="410">
        <v>71526009</v>
      </c>
      <c r="E16" s="413" t="s">
        <v>6281</v>
      </c>
      <c r="F16" s="410" t="s">
        <v>6345</v>
      </c>
    </row>
    <row r="17" spans="1:6" ht="15">
      <c r="A17" s="410">
        <f t="shared" si="0"/>
        <v>10</v>
      </c>
      <c r="B17" s="410" t="s">
        <v>6321</v>
      </c>
      <c r="C17" s="410" t="s">
        <v>6328</v>
      </c>
      <c r="D17" s="410">
        <v>79668564</v>
      </c>
      <c r="E17" s="413" t="s">
        <v>6275</v>
      </c>
      <c r="F17" s="410" t="s">
        <v>6345</v>
      </c>
    </row>
    <row r="18" spans="1:6" ht="15">
      <c r="A18" s="410">
        <f t="shared" si="0"/>
        <v>11</v>
      </c>
      <c r="B18" s="410" t="s">
        <v>6323</v>
      </c>
      <c r="C18" s="410" t="s">
        <v>6329</v>
      </c>
      <c r="D18" s="410">
        <v>73553199</v>
      </c>
      <c r="E18" s="413" t="s">
        <v>6279</v>
      </c>
      <c r="F18" s="410" t="s">
        <v>6345</v>
      </c>
    </row>
    <row r="19" spans="1:6" ht="15">
      <c r="A19" s="410">
        <f t="shared" si="0"/>
        <v>12</v>
      </c>
      <c r="B19" s="410" t="s">
        <v>6305</v>
      </c>
      <c r="C19" s="410" t="s">
        <v>6304</v>
      </c>
      <c r="D19" s="410">
        <v>72047110</v>
      </c>
      <c r="E19" s="413" t="s">
        <v>6285</v>
      </c>
      <c r="F19" s="410" t="s">
        <v>6345</v>
      </c>
    </row>
    <row r="20" spans="1:6" ht="15">
      <c r="A20" s="410">
        <f t="shared" si="0"/>
        <v>13</v>
      </c>
      <c r="B20" s="410" t="s">
        <v>6303</v>
      </c>
      <c r="C20" s="410" t="s">
        <v>6302</v>
      </c>
      <c r="D20" s="410">
        <v>73278924</v>
      </c>
      <c r="E20" s="413" t="s">
        <v>6277</v>
      </c>
      <c r="F20" s="410" t="s">
        <v>6345</v>
      </c>
    </row>
    <row r="21" spans="1:6" ht="15">
      <c r="A21" s="410">
        <f t="shared" si="0"/>
        <v>14</v>
      </c>
      <c r="B21" s="410" t="s">
        <v>6301</v>
      </c>
      <c r="C21" s="410" t="s">
        <v>6300</v>
      </c>
      <c r="D21" s="410">
        <v>73290701</v>
      </c>
      <c r="E21" s="413" t="s">
        <v>6269</v>
      </c>
      <c r="F21" s="410" t="s">
        <v>6345</v>
      </c>
    </row>
    <row r="22" spans="1:6" ht="15">
      <c r="A22" s="504" t="s">
        <v>1331</v>
      </c>
      <c r="B22" s="504"/>
      <c r="C22" s="504"/>
      <c r="D22" s="504"/>
      <c r="E22" s="504"/>
      <c r="F22" s="504"/>
    </row>
    <row r="23" spans="1:6" ht="15">
      <c r="A23" s="410">
        <f>+A21+1</f>
        <v>15</v>
      </c>
      <c r="B23" s="410" t="s">
        <v>6307</v>
      </c>
      <c r="C23" s="410" t="s">
        <v>6343</v>
      </c>
      <c r="D23" s="410">
        <v>67052914</v>
      </c>
      <c r="E23" s="411" t="s">
        <v>6336</v>
      </c>
      <c r="F23" s="410" t="s">
        <v>6345</v>
      </c>
    </row>
    <row r="24" spans="1:6" ht="15">
      <c r="A24" s="410">
        <f>+A23+1</f>
        <v>16</v>
      </c>
      <c r="B24" s="410" t="s">
        <v>6298</v>
      </c>
      <c r="C24" s="410" t="s">
        <v>6299</v>
      </c>
      <c r="D24" s="410">
        <v>67120886</v>
      </c>
      <c r="E24" s="411" t="s">
        <v>6337</v>
      </c>
      <c r="F24" s="410" t="s">
        <v>6345</v>
      </c>
    </row>
    <row r="25" spans="1:6" ht="15">
      <c r="A25" s="410">
        <f t="shared" ref="A25:A27" si="1">+A24+1</f>
        <v>17</v>
      </c>
      <c r="B25" s="410" t="s">
        <v>6309</v>
      </c>
      <c r="C25" s="410" t="s">
        <v>6344</v>
      </c>
      <c r="D25" s="410">
        <v>72049841</v>
      </c>
      <c r="E25" s="411" t="s">
        <v>6338</v>
      </c>
      <c r="F25" s="410" t="s">
        <v>6345</v>
      </c>
    </row>
    <row r="26" spans="1:6" ht="15">
      <c r="A26" s="410">
        <f t="shared" si="1"/>
        <v>18</v>
      </c>
      <c r="B26" s="410" t="s">
        <v>6320</v>
      </c>
      <c r="C26" s="410" t="s">
        <v>6297</v>
      </c>
      <c r="D26" s="410">
        <v>60138389</v>
      </c>
      <c r="E26" s="411" t="s">
        <v>6339</v>
      </c>
      <c r="F26" s="410" t="s">
        <v>6345</v>
      </c>
    </row>
    <row r="27" spans="1:6" ht="15">
      <c r="A27" s="410">
        <f t="shared" si="1"/>
        <v>19</v>
      </c>
      <c r="B27" s="410" t="s">
        <v>6296</v>
      </c>
      <c r="C27" s="410" t="s">
        <v>6295</v>
      </c>
      <c r="D27" s="410">
        <v>70592405</v>
      </c>
      <c r="E27" s="411" t="s">
        <v>6340</v>
      </c>
      <c r="F27" s="410" t="s">
        <v>6345</v>
      </c>
    </row>
  </sheetData>
  <sortState xmlns:xlrd2="http://schemas.microsoft.com/office/spreadsheetml/2017/richdata2" ref="B12:F21">
    <sortCondition ref="C12:C21"/>
  </sortState>
  <mergeCells count="2">
    <mergeCell ref="A9:F9"/>
    <mergeCell ref="A22:F22"/>
  </mergeCells>
  <hyperlinks>
    <hyperlink ref="E7" r:id="rId1" xr:uid="{0F6DBF29-A795-44C7-B6EF-CF6751E49750}"/>
    <hyperlink ref="E8" r:id="rId2" xr:uid="{95E775AB-3EEF-40E0-87F4-0052DF2C8A87}"/>
    <hyperlink ref="E10" r:id="rId3" xr:uid="{6786549A-0D70-4B7E-B20D-FC81BE83FD77}"/>
    <hyperlink ref="E12" r:id="rId4" xr:uid="{4B3DD37F-059C-4BAC-8755-CFC5A7D3A6DA}"/>
    <hyperlink ref="E21" r:id="rId5" xr:uid="{9D2BDBE1-60D6-4911-AC3F-716E3111F417}"/>
    <hyperlink ref="E13" r:id="rId6" xr:uid="{91793AE3-4EF8-4D86-AECD-9204D42FBF2A}"/>
    <hyperlink ref="E17" r:id="rId7" xr:uid="{6BAF7A32-E2C1-4AD9-9F33-DB40C37B3F10}"/>
    <hyperlink ref="E20" r:id="rId8" xr:uid="{24F81A8A-89B9-4A0A-A910-9168B8B75380}"/>
    <hyperlink ref="E19" r:id="rId9" xr:uid="{56181B0D-4B3E-44A6-A402-7EBF81084E63}"/>
    <hyperlink ref="E15" r:id="rId10" xr:uid="{EE969B2D-D623-4703-9DC6-1BC76BB6BB05}"/>
    <hyperlink ref="E16" r:id="rId11" xr:uid="{3FACB398-6E1B-46A9-9CCF-9999A21FA8FC}"/>
    <hyperlink ref="E18" r:id="rId12" xr:uid="{832F26F2-C83B-4158-89BF-8D8DCA26B3A2}"/>
    <hyperlink ref="E14" r:id="rId13" xr:uid="{0A47D3EB-C201-441D-982A-D5E235B0B7F4}"/>
    <hyperlink ref="E23" r:id="rId14" xr:uid="{D83F9719-F980-44DA-B66F-5672989F685B}"/>
    <hyperlink ref="E24" r:id="rId15" xr:uid="{1DC760DE-0E9B-4613-92B7-7C9CD8C79B36}"/>
    <hyperlink ref="E25" r:id="rId16" xr:uid="{523CFD6E-96F5-4111-818B-CD2A91EE59FB}"/>
    <hyperlink ref="E27" r:id="rId17" xr:uid="{88BA2D4E-C5D3-40DD-8826-F6B60143D16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F426-73A8-4428-84AD-3BC3517CC3C9}">
  <dimension ref="A1:E594"/>
  <sheetViews>
    <sheetView topLeftCell="A2" zoomScale="175" zoomScaleNormal="175" workbookViewId="0">
      <selection activeCell="B8" sqref="B8"/>
    </sheetView>
  </sheetViews>
  <sheetFormatPr baseColWidth="10" defaultRowHeight="15"/>
  <cols>
    <col min="1" max="1" width="7" style="327" bestFit="1" customWidth="1"/>
    <col min="2" max="2" width="68.28515625" style="327" customWidth="1"/>
    <col min="3" max="3" width="56.7109375" style="327" customWidth="1"/>
    <col min="4" max="4" width="11.85546875" style="327" bestFit="1" customWidth="1"/>
    <col min="5" max="16384" width="11.42578125" style="327"/>
  </cols>
  <sheetData>
    <row r="1" spans="1:5" ht="15" customHeight="1"/>
    <row r="2" spans="1:5" ht="21">
      <c r="A2" s="328" t="s">
        <v>37</v>
      </c>
      <c r="B2" s="329" t="str">
        <f>UPPER(C2)</f>
        <v>DESCRIPCIÓN</v>
      </c>
      <c r="C2" s="329" t="s">
        <v>2</v>
      </c>
      <c r="D2" s="329" t="s">
        <v>1430</v>
      </c>
      <c r="E2" s="329" t="s">
        <v>1425</v>
      </c>
    </row>
    <row r="3" spans="1:5">
      <c r="A3" s="330">
        <v>0</v>
      </c>
      <c r="B3" s="331" t="str">
        <f>UPPER(C3)</f>
        <v>SIN  NOMBRE</v>
      </c>
      <c r="C3" s="331" t="s">
        <v>566</v>
      </c>
      <c r="D3" s="327" t="s">
        <v>1332</v>
      </c>
      <c r="E3" s="327" t="s">
        <v>1436</v>
      </c>
    </row>
    <row r="4" spans="1:5">
      <c r="A4" s="332">
        <v>6</v>
      </c>
      <c r="B4" s="333" t="s">
        <v>729</v>
      </c>
      <c r="C4" s="333" t="s">
        <v>40</v>
      </c>
      <c r="D4" s="327" t="s">
        <v>664</v>
      </c>
      <c r="E4" s="327" t="s">
        <v>1455</v>
      </c>
    </row>
    <row r="5" spans="1:5">
      <c r="A5" s="332">
        <v>10</v>
      </c>
      <c r="B5" s="333" t="s">
        <v>730</v>
      </c>
      <c r="C5" s="333" t="s">
        <v>41</v>
      </c>
      <c r="D5" s="327" t="s">
        <v>698</v>
      </c>
      <c r="E5" s="327" t="s">
        <v>1455</v>
      </c>
    </row>
    <row r="6" spans="1:5">
      <c r="A6" s="332">
        <v>15</v>
      </c>
      <c r="B6" s="333" t="s">
        <v>731</v>
      </c>
      <c r="C6" s="333" t="s">
        <v>42</v>
      </c>
      <c r="D6" s="327" t="s">
        <v>666</v>
      </c>
      <c r="E6" s="327" t="s">
        <v>1455</v>
      </c>
    </row>
    <row r="7" spans="1:5">
      <c r="A7" s="332">
        <v>16</v>
      </c>
      <c r="B7" s="333" t="s">
        <v>7132</v>
      </c>
      <c r="C7" s="333" t="s">
        <v>7133</v>
      </c>
      <c r="D7" s="327" t="s">
        <v>667</v>
      </c>
      <c r="E7" s="327" t="s">
        <v>1455</v>
      </c>
    </row>
    <row r="8" spans="1:5">
      <c r="A8" s="332">
        <v>20</v>
      </c>
      <c r="B8" s="333" t="s">
        <v>732</v>
      </c>
      <c r="C8" s="333" t="s">
        <v>44</v>
      </c>
      <c r="D8" s="327" t="s">
        <v>665</v>
      </c>
      <c r="E8" s="327" t="s">
        <v>1455</v>
      </c>
    </row>
    <row r="9" spans="1:5">
      <c r="A9" s="332">
        <v>25</v>
      </c>
      <c r="B9" s="333" t="s">
        <v>733</v>
      </c>
      <c r="C9" s="333" t="s">
        <v>45</v>
      </c>
      <c r="D9" s="327" t="s">
        <v>667</v>
      </c>
      <c r="E9" s="327" t="s">
        <v>1455</v>
      </c>
    </row>
    <row r="10" spans="1:5">
      <c r="A10" s="332">
        <v>30</v>
      </c>
      <c r="B10" s="333" t="s">
        <v>734</v>
      </c>
      <c r="C10" s="333" t="s">
        <v>662</v>
      </c>
      <c r="D10" s="327" t="s">
        <v>666</v>
      </c>
      <c r="E10" s="327" t="s">
        <v>1455</v>
      </c>
    </row>
    <row r="11" spans="1:5">
      <c r="A11" s="332">
        <v>35</v>
      </c>
      <c r="B11" s="333" t="s">
        <v>735</v>
      </c>
      <c r="C11" s="333" t="s">
        <v>46</v>
      </c>
      <c r="D11" s="327" t="s">
        <v>668</v>
      </c>
      <c r="E11" s="327" t="s">
        <v>1455</v>
      </c>
    </row>
    <row r="12" spans="1:5">
      <c r="A12" s="332">
        <v>41</v>
      </c>
      <c r="B12" s="333" t="s">
        <v>736</v>
      </c>
      <c r="C12" s="333" t="s">
        <v>47</v>
      </c>
      <c r="D12" s="327" t="s">
        <v>665</v>
      </c>
      <c r="E12" s="327" t="s">
        <v>1455</v>
      </c>
    </row>
    <row r="13" spans="1:5">
      <c r="A13" s="332">
        <v>46</v>
      </c>
      <c r="B13" s="333" t="s">
        <v>737</v>
      </c>
      <c r="C13" s="333" t="s">
        <v>48</v>
      </c>
      <c r="D13" s="327" t="s">
        <v>669</v>
      </c>
      <c r="E13" s="327" t="s">
        <v>1455</v>
      </c>
    </row>
    <row r="14" spans="1:5">
      <c r="A14" s="332">
        <v>47</v>
      </c>
      <c r="B14" s="333" t="s">
        <v>738</v>
      </c>
      <c r="C14" s="333" t="s">
        <v>49</v>
      </c>
      <c r="D14" s="327" t="s">
        <v>670</v>
      </c>
      <c r="E14" s="327" t="s">
        <v>1455</v>
      </c>
    </row>
    <row r="15" spans="1:5">
      <c r="A15" s="334">
        <v>48</v>
      </c>
      <c r="B15" s="335" t="s">
        <v>739</v>
      </c>
      <c r="C15" s="335" t="s">
        <v>50</v>
      </c>
      <c r="D15" s="327" t="s">
        <v>697</v>
      </c>
      <c r="E15" s="327" t="s">
        <v>1455</v>
      </c>
    </row>
    <row r="16" spans="1:5">
      <c r="A16" s="332">
        <v>52</v>
      </c>
      <c r="B16" s="333" t="s">
        <v>740</v>
      </c>
      <c r="C16" s="333" t="s">
        <v>51</v>
      </c>
      <c r="D16" s="327" t="s">
        <v>698</v>
      </c>
      <c r="E16" s="327" t="s">
        <v>1455</v>
      </c>
    </row>
    <row r="17" spans="1:5">
      <c r="A17" s="332">
        <v>66</v>
      </c>
      <c r="B17" s="333" t="s">
        <v>741</v>
      </c>
      <c r="C17" s="333" t="s">
        <v>52</v>
      </c>
      <c r="D17" s="327" t="s">
        <v>671</v>
      </c>
      <c r="E17" s="327" t="s">
        <v>1455</v>
      </c>
    </row>
    <row r="18" spans="1:5">
      <c r="A18" s="332">
        <v>70</v>
      </c>
      <c r="B18" s="333" t="s">
        <v>742</v>
      </c>
      <c r="C18" s="333" t="s">
        <v>53</v>
      </c>
      <c r="D18" s="327" t="s">
        <v>671</v>
      </c>
      <c r="E18" s="327" t="s">
        <v>1455</v>
      </c>
    </row>
    <row r="19" spans="1:5">
      <c r="A19" s="332">
        <v>76</v>
      </c>
      <c r="B19" s="333" t="s">
        <v>743</v>
      </c>
      <c r="C19" s="333" t="s">
        <v>54</v>
      </c>
      <c r="D19" s="327" t="s">
        <v>664</v>
      </c>
      <c r="E19" s="327" t="s">
        <v>1455</v>
      </c>
    </row>
    <row r="20" spans="1:5">
      <c r="A20" s="332">
        <v>78</v>
      </c>
      <c r="B20" s="333" t="s">
        <v>744</v>
      </c>
      <c r="C20" s="333" t="s">
        <v>661</v>
      </c>
      <c r="D20" s="327" t="s">
        <v>666</v>
      </c>
      <c r="E20" s="327" t="s">
        <v>1455</v>
      </c>
    </row>
    <row r="21" spans="1:5">
      <c r="A21" s="332">
        <v>81</v>
      </c>
      <c r="B21" s="333" t="s">
        <v>745</v>
      </c>
      <c r="C21" s="333" t="s">
        <v>55</v>
      </c>
      <c r="D21" s="327" t="s">
        <v>664</v>
      </c>
      <c r="E21" s="327" t="s">
        <v>1455</v>
      </c>
    </row>
    <row r="22" spans="1:5">
      <c r="A22" s="332">
        <v>85</v>
      </c>
      <c r="B22" s="333" t="s">
        <v>746</v>
      </c>
      <c r="C22" s="333" t="s">
        <v>705</v>
      </c>
      <c r="D22" s="327" t="s">
        <v>666</v>
      </c>
      <c r="E22" s="327" t="s">
        <v>1455</v>
      </c>
    </row>
    <row r="23" spans="1:5">
      <c r="A23" s="332">
        <v>86</v>
      </c>
      <c r="B23" s="333" t="s">
        <v>747</v>
      </c>
      <c r="C23" s="333" t="s">
        <v>56</v>
      </c>
      <c r="D23" s="327" t="s">
        <v>667</v>
      </c>
      <c r="E23" s="327" t="s">
        <v>1455</v>
      </c>
    </row>
    <row r="24" spans="1:5">
      <c r="A24" s="332">
        <v>87</v>
      </c>
      <c r="B24" s="333" t="s">
        <v>748</v>
      </c>
      <c r="C24" s="333" t="s">
        <v>57</v>
      </c>
      <c r="D24" s="327" t="s">
        <v>671</v>
      </c>
      <c r="E24" s="327" t="s">
        <v>1455</v>
      </c>
    </row>
    <row r="25" spans="1:5">
      <c r="A25" s="332" t="s">
        <v>551</v>
      </c>
      <c r="B25" s="333" t="s">
        <v>552</v>
      </c>
      <c r="C25" s="333" t="s">
        <v>605</v>
      </c>
      <c r="D25" s="327" t="s">
        <v>669</v>
      </c>
      <c r="E25" s="327" t="s">
        <v>1455</v>
      </c>
    </row>
    <row r="26" spans="1:5">
      <c r="A26" s="332" t="s">
        <v>553</v>
      </c>
      <c r="B26" s="333" t="s">
        <v>552</v>
      </c>
      <c r="C26" s="333" t="s">
        <v>605</v>
      </c>
      <c r="D26" s="327" t="s">
        <v>669</v>
      </c>
      <c r="E26" s="327" t="s">
        <v>1455</v>
      </c>
    </row>
    <row r="27" spans="1:5">
      <c r="A27" s="332" t="s">
        <v>554</v>
      </c>
      <c r="B27" s="333" t="s">
        <v>555</v>
      </c>
      <c r="C27" s="333" t="s">
        <v>726</v>
      </c>
      <c r="D27" s="327" t="s">
        <v>670</v>
      </c>
      <c r="E27" s="327" t="s">
        <v>1455</v>
      </c>
    </row>
    <row r="28" spans="1:5">
      <c r="A28" s="334" t="s">
        <v>556</v>
      </c>
      <c r="B28" s="335" t="s">
        <v>557</v>
      </c>
      <c r="C28" s="335" t="s">
        <v>714</v>
      </c>
      <c r="D28" s="327" t="s">
        <v>697</v>
      </c>
      <c r="E28" s="327" t="s">
        <v>1455</v>
      </c>
    </row>
    <row r="29" spans="1:5">
      <c r="A29" s="332" t="s">
        <v>558</v>
      </c>
      <c r="B29" s="333" t="s">
        <v>559</v>
      </c>
      <c r="C29" s="333" t="s">
        <v>1286</v>
      </c>
      <c r="D29" s="327" t="s">
        <v>697</v>
      </c>
      <c r="E29" s="327" t="s">
        <v>1455</v>
      </c>
    </row>
    <row r="30" spans="1:5">
      <c r="A30" s="332">
        <v>108</v>
      </c>
      <c r="B30" s="335" t="s">
        <v>749</v>
      </c>
      <c r="C30" s="335" t="s">
        <v>58</v>
      </c>
      <c r="D30" s="327" t="s">
        <v>668</v>
      </c>
      <c r="E30" s="327" t="s">
        <v>1437</v>
      </c>
    </row>
    <row r="31" spans="1:5">
      <c r="A31" s="332">
        <v>109</v>
      </c>
      <c r="B31" s="333" t="s">
        <v>750</v>
      </c>
      <c r="C31" s="333" t="s">
        <v>632</v>
      </c>
      <c r="D31" s="327" t="s">
        <v>668</v>
      </c>
      <c r="E31" s="327" t="s">
        <v>1437</v>
      </c>
    </row>
    <row r="32" spans="1:5">
      <c r="A32" s="332">
        <v>111</v>
      </c>
      <c r="B32" s="333" t="s">
        <v>751</v>
      </c>
      <c r="C32" s="333" t="s">
        <v>59</v>
      </c>
      <c r="D32" s="327" t="s">
        <v>669</v>
      </c>
      <c r="E32" s="327" t="s">
        <v>1437</v>
      </c>
    </row>
    <row r="33" spans="1:5">
      <c r="A33" s="332">
        <v>112</v>
      </c>
      <c r="B33" s="333" t="s">
        <v>752</v>
      </c>
      <c r="C33" s="333" t="s">
        <v>60</v>
      </c>
      <c r="D33" s="327" t="s">
        <v>669</v>
      </c>
      <c r="E33" s="327" t="s">
        <v>1437</v>
      </c>
    </row>
    <row r="34" spans="1:5">
      <c r="A34" s="332">
        <v>117</v>
      </c>
      <c r="B34" s="333" t="s">
        <v>753</v>
      </c>
      <c r="C34" s="333" t="s">
        <v>61</v>
      </c>
      <c r="D34" s="327" t="s">
        <v>671</v>
      </c>
      <c r="E34" s="327" t="s">
        <v>1437</v>
      </c>
    </row>
    <row r="35" spans="1:5">
      <c r="A35" s="332">
        <v>119</v>
      </c>
      <c r="B35" s="333" t="s">
        <v>754</v>
      </c>
      <c r="C35" s="333" t="s">
        <v>62</v>
      </c>
      <c r="D35" s="327" t="s">
        <v>671</v>
      </c>
      <c r="E35" s="327" t="s">
        <v>1437</v>
      </c>
    </row>
    <row r="36" spans="1:5">
      <c r="A36" s="332">
        <v>121</v>
      </c>
      <c r="B36" s="333" t="s">
        <v>755</v>
      </c>
      <c r="C36" s="333" t="s">
        <v>63</v>
      </c>
      <c r="D36" s="327" t="s">
        <v>698</v>
      </c>
      <c r="E36" s="327" t="s">
        <v>1437</v>
      </c>
    </row>
    <row r="37" spans="1:5">
      <c r="A37" s="332">
        <v>124</v>
      </c>
      <c r="B37" s="333" t="s">
        <v>756</v>
      </c>
      <c r="C37" s="333" t="s">
        <v>64</v>
      </c>
      <c r="D37" s="327" t="s">
        <v>668</v>
      </c>
      <c r="E37" s="327" t="s">
        <v>1437</v>
      </c>
    </row>
    <row r="38" spans="1:5">
      <c r="A38" s="332">
        <v>129</v>
      </c>
      <c r="B38" s="333" t="s">
        <v>757</v>
      </c>
      <c r="C38" s="333" t="s">
        <v>65</v>
      </c>
      <c r="D38" s="327" t="s">
        <v>697</v>
      </c>
      <c r="E38" s="327" t="s">
        <v>1437</v>
      </c>
    </row>
    <row r="39" spans="1:5">
      <c r="A39" s="332">
        <v>130</v>
      </c>
      <c r="B39" s="333" t="s">
        <v>758</v>
      </c>
      <c r="C39" s="333" t="s">
        <v>66</v>
      </c>
      <c r="D39" s="327" t="s">
        <v>664</v>
      </c>
      <c r="E39" s="327" t="s">
        <v>1438</v>
      </c>
    </row>
    <row r="40" spans="1:5">
      <c r="A40" s="332">
        <v>132</v>
      </c>
      <c r="B40" s="333" t="s">
        <v>759</v>
      </c>
      <c r="C40" s="333" t="s">
        <v>67</v>
      </c>
      <c r="D40" s="327" t="s">
        <v>665</v>
      </c>
      <c r="E40" s="327" t="s">
        <v>1437</v>
      </c>
    </row>
    <row r="41" spans="1:5">
      <c r="A41" s="332">
        <v>133</v>
      </c>
      <c r="B41" s="333" t="s">
        <v>760</v>
      </c>
      <c r="C41" s="333" t="s">
        <v>68</v>
      </c>
      <c r="D41" s="327" t="s">
        <v>665</v>
      </c>
      <c r="E41" s="327" t="s">
        <v>1437</v>
      </c>
    </row>
    <row r="42" spans="1:5">
      <c r="A42" s="332">
        <v>134</v>
      </c>
      <c r="B42" s="333" t="s">
        <v>761</v>
      </c>
      <c r="C42" s="333" t="s">
        <v>69</v>
      </c>
      <c r="D42" s="327" t="s">
        <v>666</v>
      </c>
      <c r="E42" s="327" t="s">
        <v>1437</v>
      </c>
    </row>
    <row r="43" spans="1:5">
      <c r="A43" s="334">
        <v>137</v>
      </c>
      <c r="B43" s="335" t="s">
        <v>762</v>
      </c>
      <c r="C43" s="335" t="s">
        <v>70</v>
      </c>
      <c r="D43" s="327" t="s">
        <v>665</v>
      </c>
      <c r="E43" s="327" t="s">
        <v>1437</v>
      </c>
    </row>
    <row r="44" spans="1:5">
      <c r="A44" s="332">
        <v>138</v>
      </c>
      <c r="B44" s="333" t="s">
        <v>763</v>
      </c>
      <c r="C44" s="333" t="s">
        <v>71</v>
      </c>
      <c r="D44" s="327">
        <v>0</v>
      </c>
      <c r="E44" s="327" t="s">
        <v>1439</v>
      </c>
    </row>
    <row r="45" spans="1:5">
      <c r="A45" s="332">
        <v>139</v>
      </c>
      <c r="B45" s="333" t="s">
        <v>764</v>
      </c>
      <c r="C45" s="333" t="s">
        <v>72</v>
      </c>
      <c r="D45" s="327">
        <v>0</v>
      </c>
      <c r="E45" s="327" t="s">
        <v>1439</v>
      </c>
    </row>
    <row r="46" spans="1:5">
      <c r="A46" s="332">
        <v>140</v>
      </c>
      <c r="B46" s="333" t="s">
        <v>765</v>
      </c>
      <c r="C46" s="333" t="s">
        <v>1379</v>
      </c>
      <c r="D46" s="327">
        <v>0</v>
      </c>
      <c r="E46" s="327" t="s">
        <v>1439</v>
      </c>
    </row>
    <row r="47" spans="1:5">
      <c r="A47" s="332">
        <v>141</v>
      </c>
      <c r="B47" s="333" t="s">
        <v>766</v>
      </c>
      <c r="C47" s="333" t="s">
        <v>73</v>
      </c>
      <c r="D47" s="327">
        <v>0</v>
      </c>
      <c r="E47" s="327" t="s">
        <v>1439</v>
      </c>
    </row>
    <row r="48" spans="1:5">
      <c r="A48" s="332">
        <v>142</v>
      </c>
      <c r="B48" s="333" t="s">
        <v>767</v>
      </c>
      <c r="C48" s="333" t="s">
        <v>74</v>
      </c>
      <c r="D48" s="327">
        <v>0</v>
      </c>
      <c r="E48" s="327" t="s">
        <v>1439</v>
      </c>
    </row>
    <row r="49" spans="1:5">
      <c r="A49" s="332">
        <v>143</v>
      </c>
      <c r="B49" s="333" t="s">
        <v>768</v>
      </c>
      <c r="C49" s="333" t="s">
        <v>75</v>
      </c>
      <c r="D49" s="327">
        <v>0</v>
      </c>
      <c r="E49" s="327" t="s">
        <v>1439</v>
      </c>
    </row>
    <row r="50" spans="1:5">
      <c r="A50" s="334">
        <v>144</v>
      </c>
      <c r="B50" s="335" t="s">
        <v>769</v>
      </c>
      <c r="C50" s="335" t="s">
        <v>1380</v>
      </c>
      <c r="D50" s="327">
        <v>0</v>
      </c>
      <c r="E50" s="327" t="s">
        <v>1439</v>
      </c>
    </row>
    <row r="51" spans="1:5">
      <c r="A51" s="332">
        <v>145</v>
      </c>
      <c r="B51" s="333" t="s">
        <v>770</v>
      </c>
      <c r="C51" s="333" t="s">
        <v>76</v>
      </c>
      <c r="D51" s="327">
        <v>0</v>
      </c>
      <c r="E51" s="327" t="s">
        <v>1439</v>
      </c>
    </row>
    <row r="52" spans="1:5">
      <c r="A52" s="332">
        <v>146</v>
      </c>
      <c r="B52" s="333" t="s">
        <v>771</v>
      </c>
      <c r="C52" s="333" t="s">
        <v>77</v>
      </c>
      <c r="D52" s="327">
        <v>0</v>
      </c>
      <c r="E52" s="327" t="s">
        <v>1439</v>
      </c>
    </row>
    <row r="53" spans="1:5">
      <c r="A53" s="332">
        <v>147</v>
      </c>
      <c r="B53" s="333" t="s">
        <v>772</v>
      </c>
      <c r="C53" s="333" t="s">
        <v>1287</v>
      </c>
      <c r="D53" s="327">
        <v>0</v>
      </c>
      <c r="E53" s="327" t="s">
        <v>1439</v>
      </c>
    </row>
    <row r="54" spans="1:5">
      <c r="A54" s="332">
        <v>148</v>
      </c>
      <c r="B54" s="333" t="s">
        <v>773</v>
      </c>
      <c r="C54" s="333" t="s">
        <v>78</v>
      </c>
      <c r="D54" s="327">
        <v>0</v>
      </c>
      <c r="E54" s="327" t="s">
        <v>1439</v>
      </c>
    </row>
    <row r="55" spans="1:5">
      <c r="A55" s="332">
        <v>149</v>
      </c>
      <c r="B55" s="333" t="s">
        <v>774</v>
      </c>
      <c r="C55" s="333" t="s">
        <v>79</v>
      </c>
      <c r="D55" s="327" t="s">
        <v>668</v>
      </c>
      <c r="E55" s="327" t="s">
        <v>1437</v>
      </c>
    </row>
    <row r="56" spans="1:5">
      <c r="A56" s="332">
        <v>150</v>
      </c>
      <c r="B56" s="333" t="s">
        <v>775</v>
      </c>
      <c r="C56" s="333" t="s">
        <v>80</v>
      </c>
      <c r="D56" s="327" t="s">
        <v>668</v>
      </c>
      <c r="E56" s="327" t="s">
        <v>1437</v>
      </c>
    </row>
    <row r="57" spans="1:5">
      <c r="A57" s="332">
        <v>152</v>
      </c>
      <c r="B57" s="333" t="s">
        <v>776</v>
      </c>
      <c r="C57" s="333" t="s">
        <v>81</v>
      </c>
      <c r="D57" s="327" t="s">
        <v>665</v>
      </c>
      <c r="E57" s="327" t="s">
        <v>1437</v>
      </c>
    </row>
    <row r="58" spans="1:5">
      <c r="A58" s="332">
        <v>153</v>
      </c>
      <c r="B58" s="333" t="s">
        <v>777</v>
      </c>
      <c r="C58" s="333" t="s">
        <v>82</v>
      </c>
      <c r="D58" s="327" t="s">
        <v>665</v>
      </c>
      <c r="E58" s="327" t="s">
        <v>1437</v>
      </c>
    </row>
    <row r="59" spans="1:5">
      <c r="A59" s="332">
        <v>154</v>
      </c>
      <c r="B59" s="333" t="s">
        <v>778</v>
      </c>
      <c r="C59" s="333" t="s">
        <v>83</v>
      </c>
      <c r="D59" s="327" t="s">
        <v>665</v>
      </c>
      <c r="E59" s="327" t="s">
        <v>1437</v>
      </c>
    </row>
    <row r="60" spans="1:5">
      <c r="A60" s="332">
        <v>155</v>
      </c>
      <c r="B60" s="333" t="s">
        <v>779</v>
      </c>
      <c r="C60" s="333" t="s">
        <v>84</v>
      </c>
      <c r="D60" s="327" t="s">
        <v>697</v>
      </c>
      <c r="E60" s="327" t="s">
        <v>1437</v>
      </c>
    </row>
    <row r="61" spans="1:5">
      <c r="A61" s="332">
        <v>156</v>
      </c>
      <c r="B61" s="333" t="s">
        <v>780</v>
      </c>
      <c r="C61" s="333" t="s">
        <v>85</v>
      </c>
      <c r="D61" s="327" t="s">
        <v>697</v>
      </c>
      <c r="E61" s="327" t="s">
        <v>1437</v>
      </c>
    </row>
    <row r="62" spans="1:5">
      <c r="A62" s="332">
        <v>157</v>
      </c>
      <c r="B62" s="333" t="s">
        <v>781</v>
      </c>
      <c r="C62" s="333" t="s">
        <v>86</v>
      </c>
      <c r="D62" s="327" t="s">
        <v>697</v>
      </c>
      <c r="E62" s="327" t="s">
        <v>1437</v>
      </c>
    </row>
    <row r="63" spans="1:5">
      <c r="A63" s="332">
        <v>159</v>
      </c>
      <c r="B63" s="333" t="s">
        <v>782</v>
      </c>
      <c r="C63" s="333" t="s">
        <v>1381</v>
      </c>
      <c r="D63" s="327" t="s">
        <v>697</v>
      </c>
      <c r="E63" s="327" t="s">
        <v>1437</v>
      </c>
    </row>
    <row r="64" spans="1:5">
      <c r="A64" s="332">
        <v>163</v>
      </c>
      <c r="B64" s="333" t="s">
        <v>783</v>
      </c>
      <c r="C64" s="333" t="s">
        <v>87</v>
      </c>
      <c r="D64" s="327" t="s">
        <v>666</v>
      </c>
      <c r="E64" s="327" t="s">
        <v>1437</v>
      </c>
    </row>
    <row r="65" spans="1:5">
      <c r="A65" s="332">
        <v>169</v>
      </c>
      <c r="B65" s="333" t="s">
        <v>784</v>
      </c>
      <c r="C65" s="333" t="s">
        <v>88</v>
      </c>
      <c r="D65" s="327" t="s">
        <v>698</v>
      </c>
      <c r="E65" s="327" t="s">
        <v>1437</v>
      </c>
    </row>
    <row r="66" spans="1:5">
      <c r="A66" s="332">
        <v>170</v>
      </c>
      <c r="B66" s="333" t="s">
        <v>785</v>
      </c>
      <c r="C66" s="333" t="s">
        <v>89</v>
      </c>
      <c r="D66" s="327" t="s">
        <v>665</v>
      </c>
      <c r="E66" s="327" t="s">
        <v>1437</v>
      </c>
    </row>
    <row r="67" spans="1:5">
      <c r="A67" s="332">
        <v>171</v>
      </c>
      <c r="B67" s="333" t="s">
        <v>786</v>
      </c>
      <c r="C67" s="333" t="s">
        <v>90</v>
      </c>
      <c r="D67" s="327">
        <v>0</v>
      </c>
      <c r="E67" s="327" t="s">
        <v>1440</v>
      </c>
    </row>
    <row r="68" spans="1:5">
      <c r="A68" s="332">
        <v>190</v>
      </c>
      <c r="B68" s="333" t="s">
        <v>787</v>
      </c>
      <c r="C68" s="333" t="s">
        <v>91</v>
      </c>
      <c r="D68" s="327" t="s">
        <v>664</v>
      </c>
      <c r="E68" s="327" t="s">
        <v>1437</v>
      </c>
    </row>
    <row r="69" spans="1:5">
      <c r="A69" s="332">
        <v>192</v>
      </c>
      <c r="B69" s="333" t="s">
        <v>788</v>
      </c>
      <c r="C69" s="333" t="s">
        <v>92</v>
      </c>
      <c r="D69" s="327" t="s">
        <v>697</v>
      </c>
      <c r="E69" s="327" t="s">
        <v>1437</v>
      </c>
    </row>
    <row r="70" spans="1:5">
      <c r="A70" s="332">
        <v>197</v>
      </c>
      <c r="B70" s="333" t="s">
        <v>789</v>
      </c>
      <c r="C70" s="333" t="s">
        <v>1288</v>
      </c>
      <c r="D70" s="327" t="s">
        <v>665</v>
      </c>
      <c r="E70" s="327" t="s">
        <v>1437</v>
      </c>
    </row>
    <row r="71" spans="1:5">
      <c r="A71" s="332">
        <v>200</v>
      </c>
      <c r="B71" s="333" t="s">
        <v>790</v>
      </c>
      <c r="C71" s="333" t="s">
        <v>93</v>
      </c>
      <c r="D71" s="327" t="s">
        <v>671</v>
      </c>
      <c r="E71" s="327" t="s">
        <v>1437</v>
      </c>
    </row>
    <row r="72" spans="1:5">
      <c r="A72" s="332">
        <v>201</v>
      </c>
      <c r="B72" s="333" t="s">
        <v>791</v>
      </c>
      <c r="C72" s="333" t="s">
        <v>94</v>
      </c>
      <c r="D72" s="327" t="s">
        <v>665</v>
      </c>
      <c r="E72" s="327" t="s">
        <v>1437</v>
      </c>
    </row>
    <row r="73" spans="1:5">
      <c r="A73" s="332">
        <v>203</v>
      </c>
      <c r="B73" s="333" t="s">
        <v>792</v>
      </c>
      <c r="C73" s="333" t="s">
        <v>95</v>
      </c>
      <c r="D73" s="327" t="s">
        <v>698</v>
      </c>
      <c r="E73" s="327" t="s">
        <v>1437</v>
      </c>
    </row>
    <row r="74" spans="1:5">
      <c r="A74" s="332">
        <v>206</v>
      </c>
      <c r="B74" s="333" t="s">
        <v>793</v>
      </c>
      <c r="C74" s="333" t="s">
        <v>96</v>
      </c>
      <c r="D74" s="327" t="s">
        <v>668</v>
      </c>
      <c r="E74" s="327" t="s">
        <v>1437</v>
      </c>
    </row>
    <row r="75" spans="1:5">
      <c r="A75" s="332">
        <v>210</v>
      </c>
      <c r="B75" s="333" t="s">
        <v>794</v>
      </c>
      <c r="C75" s="333" t="s">
        <v>98</v>
      </c>
      <c r="D75" s="327" t="s">
        <v>698</v>
      </c>
      <c r="E75" s="327" t="s">
        <v>1437</v>
      </c>
    </row>
    <row r="76" spans="1:5">
      <c r="A76" s="332">
        <v>212</v>
      </c>
      <c r="B76" s="333" t="s">
        <v>795</v>
      </c>
      <c r="C76" s="333" t="s">
        <v>99</v>
      </c>
      <c r="D76" s="327" t="s">
        <v>670</v>
      </c>
      <c r="E76" s="327" t="s">
        <v>1437</v>
      </c>
    </row>
    <row r="77" spans="1:5">
      <c r="A77" s="334">
        <v>213</v>
      </c>
      <c r="B77" s="335" t="s">
        <v>796</v>
      </c>
      <c r="C77" s="335" t="s">
        <v>100</v>
      </c>
      <c r="D77" s="327" t="s">
        <v>665</v>
      </c>
      <c r="E77" s="327" t="s">
        <v>1437</v>
      </c>
    </row>
    <row r="78" spans="1:5">
      <c r="A78" s="332">
        <v>221</v>
      </c>
      <c r="B78" s="333" t="s">
        <v>797</v>
      </c>
      <c r="C78" s="333" t="s">
        <v>101</v>
      </c>
      <c r="D78" s="327" t="s">
        <v>697</v>
      </c>
      <c r="E78" s="327" t="s">
        <v>1437</v>
      </c>
    </row>
    <row r="79" spans="1:5">
      <c r="A79" s="332">
        <v>222</v>
      </c>
      <c r="B79" s="333" t="s">
        <v>798</v>
      </c>
      <c r="C79" s="333" t="s">
        <v>102</v>
      </c>
      <c r="D79" s="327" t="s">
        <v>670</v>
      </c>
      <c r="E79" s="327" t="s">
        <v>1437</v>
      </c>
    </row>
    <row r="80" spans="1:5">
      <c r="A80" s="332">
        <v>223</v>
      </c>
      <c r="B80" s="333" t="s">
        <v>799</v>
      </c>
      <c r="C80" s="333" t="s">
        <v>103</v>
      </c>
      <c r="D80" s="327" t="s">
        <v>670</v>
      </c>
      <c r="E80" s="327" t="s">
        <v>1437</v>
      </c>
    </row>
    <row r="81" spans="1:5">
      <c r="A81" s="332">
        <v>224</v>
      </c>
      <c r="B81" s="333" t="s">
        <v>800</v>
      </c>
      <c r="C81" s="333" t="s">
        <v>104</v>
      </c>
      <c r="D81" s="327" t="s">
        <v>664</v>
      </c>
      <c r="E81" s="327" t="s">
        <v>1437</v>
      </c>
    </row>
    <row r="82" spans="1:5">
      <c r="A82" s="332">
        <v>225</v>
      </c>
      <c r="B82" s="333" t="s">
        <v>801</v>
      </c>
      <c r="C82" s="333" t="s">
        <v>105</v>
      </c>
      <c r="D82" s="327" t="s">
        <v>698</v>
      </c>
      <c r="E82" s="327" t="s">
        <v>1437</v>
      </c>
    </row>
    <row r="83" spans="1:5">
      <c r="A83" s="332">
        <v>226</v>
      </c>
      <c r="B83" s="333" t="s">
        <v>802</v>
      </c>
      <c r="C83" s="333" t="s">
        <v>106</v>
      </c>
      <c r="D83" s="327" t="s">
        <v>664</v>
      </c>
      <c r="E83" s="327" t="s">
        <v>1437</v>
      </c>
    </row>
    <row r="84" spans="1:5">
      <c r="A84" s="332">
        <v>227</v>
      </c>
      <c r="B84" s="333" t="s">
        <v>803</v>
      </c>
      <c r="C84" s="333" t="s">
        <v>107</v>
      </c>
      <c r="D84" s="327" t="s">
        <v>665</v>
      </c>
      <c r="E84" s="327" t="s">
        <v>1437</v>
      </c>
    </row>
    <row r="85" spans="1:5">
      <c r="A85" s="332">
        <v>234</v>
      </c>
      <c r="B85" s="333" t="s">
        <v>804</v>
      </c>
      <c r="C85" s="333" t="s">
        <v>633</v>
      </c>
      <c r="D85" s="327" t="s">
        <v>667</v>
      </c>
      <c r="E85" s="327" t="s">
        <v>1437</v>
      </c>
    </row>
    <row r="86" spans="1:5">
      <c r="A86" s="332">
        <v>243</v>
      </c>
      <c r="B86" s="333" t="s">
        <v>805</v>
      </c>
      <c r="C86" s="333" t="s">
        <v>108</v>
      </c>
      <c r="D86" s="327" t="s">
        <v>667</v>
      </c>
      <c r="E86" s="327" t="s">
        <v>1437</v>
      </c>
    </row>
    <row r="87" spans="1:5">
      <c r="A87" s="332">
        <v>244</v>
      </c>
      <c r="B87" s="333" t="s">
        <v>806</v>
      </c>
      <c r="C87" s="333" t="s">
        <v>109</v>
      </c>
      <c r="D87" s="327" t="s">
        <v>671</v>
      </c>
      <c r="E87" s="327" t="s">
        <v>1437</v>
      </c>
    </row>
    <row r="88" spans="1:5">
      <c r="A88" s="332">
        <v>245</v>
      </c>
      <c r="B88" s="333" t="s">
        <v>807</v>
      </c>
      <c r="C88" s="333" t="s">
        <v>110</v>
      </c>
      <c r="D88" s="327" t="s">
        <v>671</v>
      </c>
      <c r="E88" s="327" t="s">
        <v>1437</v>
      </c>
    </row>
    <row r="89" spans="1:5">
      <c r="A89" s="332">
        <v>249</v>
      </c>
      <c r="B89" s="333" t="s">
        <v>808</v>
      </c>
      <c r="C89" s="333" t="s">
        <v>111</v>
      </c>
      <c r="D89" s="327" t="s">
        <v>669</v>
      </c>
      <c r="E89" s="327" t="s">
        <v>1437</v>
      </c>
    </row>
    <row r="90" spans="1:5">
      <c r="A90" s="332">
        <v>251</v>
      </c>
      <c r="B90" s="333" t="s">
        <v>809</v>
      </c>
      <c r="C90" s="333" t="s">
        <v>112</v>
      </c>
      <c r="D90" s="327" t="s">
        <v>669</v>
      </c>
      <c r="E90" s="327" t="s">
        <v>1437</v>
      </c>
    </row>
    <row r="91" spans="1:5">
      <c r="A91" s="332">
        <v>253</v>
      </c>
      <c r="B91" s="333" t="s">
        <v>810</v>
      </c>
      <c r="C91" s="333" t="s">
        <v>113</v>
      </c>
      <c r="D91" s="327" t="s">
        <v>698</v>
      </c>
      <c r="E91" s="327" t="s">
        <v>1437</v>
      </c>
    </row>
    <row r="92" spans="1:5">
      <c r="A92" s="332">
        <v>254</v>
      </c>
      <c r="B92" s="333" t="s">
        <v>811</v>
      </c>
      <c r="C92" s="333" t="s">
        <v>114</v>
      </c>
      <c r="D92" s="327" t="s">
        <v>664</v>
      </c>
      <c r="E92" s="327" t="s">
        <v>1437</v>
      </c>
    </row>
    <row r="93" spans="1:5">
      <c r="A93" s="332">
        <v>265</v>
      </c>
      <c r="B93" s="333" t="s">
        <v>812</v>
      </c>
      <c r="C93" s="333" t="s">
        <v>115</v>
      </c>
      <c r="D93" s="327" t="s">
        <v>665</v>
      </c>
      <c r="E93" s="327" t="s">
        <v>1437</v>
      </c>
    </row>
    <row r="94" spans="1:5">
      <c r="A94" s="332">
        <v>266</v>
      </c>
      <c r="B94" s="333" t="s">
        <v>813</v>
      </c>
      <c r="C94" s="333" t="s">
        <v>1368</v>
      </c>
      <c r="D94" s="327" t="s">
        <v>665</v>
      </c>
      <c r="E94" s="327" t="s">
        <v>1437</v>
      </c>
    </row>
    <row r="95" spans="1:5">
      <c r="A95" s="332">
        <v>267</v>
      </c>
      <c r="B95" s="333" t="s">
        <v>814</v>
      </c>
      <c r="C95" s="333" t="s">
        <v>116</v>
      </c>
      <c r="D95" s="327" t="s">
        <v>665</v>
      </c>
      <c r="E95" s="327" t="s">
        <v>1437</v>
      </c>
    </row>
    <row r="96" spans="1:5">
      <c r="A96" s="332">
        <v>268</v>
      </c>
      <c r="B96" s="333" t="s">
        <v>815</v>
      </c>
      <c r="C96" s="333" t="s">
        <v>117</v>
      </c>
      <c r="D96" s="327" t="s">
        <v>665</v>
      </c>
      <c r="E96" s="327" t="s">
        <v>1437</v>
      </c>
    </row>
    <row r="97" spans="1:5">
      <c r="A97" s="332">
        <v>269</v>
      </c>
      <c r="B97" s="333" t="s">
        <v>816</v>
      </c>
      <c r="C97" s="333" t="s">
        <v>118</v>
      </c>
      <c r="D97" s="327" t="s">
        <v>665</v>
      </c>
      <c r="E97" s="327" t="s">
        <v>1437</v>
      </c>
    </row>
    <row r="98" spans="1:5">
      <c r="A98" s="332">
        <v>270</v>
      </c>
      <c r="B98" s="333" t="s">
        <v>817</v>
      </c>
      <c r="C98" s="333" t="s">
        <v>119</v>
      </c>
      <c r="D98" s="327" t="s">
        <v>665</v>
      </c>
      <c r="E98" s="327" t="s">
        <v>1437</v>
      </c>
    </row>
    <row r="99" spans="1:5">
      <c r="A99" s="334">
        <v>271</v>
      </c>
      <c r="B99" s="335" t="s">
        <v>818</v>
      </c>
      <c r="C99" s="335" t="s">
        <v>120</v>
      </c>
      <c r="D99" s="327" t="s">
        <v>665</v>
      </c>
      <c r="E99" s="327" t="s">
        <v>1437</v>
      </c>
    </row>
    <row r="100" spans="1:5">
      <c r="A100" s="330">
        <v>272</v>
      </c>
      <c r="B100" s="331" t="s">
        <v>819</v>
      </c>
      <c r="C100" s="331" t="s">
        <v>121</v>
      </c>
      <c r="D100" s="327" t="s">
        <v>665</v>
      </c>
      <c r="E100" s="327" t="s">
        <v>1437</v>
      </c>
    </row>
    <row r="101" spans="1:5">
      <c r="A101" s="332">
        <v>273</v>
      </c>
      <c r="B101" s="333" t="s">
        <v>820</v>
      </c>
      <c r="C101" s="333" t="s">
        <v>122</v>
      </c>
      <c r="D101" s="327" t="s">
        <v>665</v>
      </c>
      <c r="E101" s="327" t="s">
        <v>1437</v>
      </c>
    </row>
    <row r="102" spans="1:5">
      <c r="A102" s="332">
        <v>281</v>
      </c>
      <c r="B102" s="333" t="s">
        <v>821</v>
      </c>
      <c r="C102" s="333" t="s">
        <v>123</v>
      </c>
      <c r="D102" s="327" t="s">
        <v>670</v>
      </c>
      <c r="E102" s="327" t="s">
        <v>1437</v>
      </c>
    </row>
    <row r="103" spans="1:5">
      <c r="A103" s="332">
        <v>283</v>
      </c>
      <c r="B103" s="333" t="s">
        <v>822</v>
      </c>
      <c r="C103" s="333" t="s">
        <v>124</v>
      </c>
      <c r="D103" s="327" t="s">
        <v>665</v>
      </c>
      <c r="E103" s="327" t="s">
        <v>1437</v>
      </c>
    </row>
    <row r="104" spans="1:5">
      <c r="A104" s="332">
        <v>287</v>
      </c>
      <c r="B104" s="333" t="s">
        <v>823</v>
      </c>
      <c r="C104" s="333" t="s">
        <v>125</v>
      </c>
      <c r="D104" s="327" t="s">
        <v>698</v>
      </c>
      <c r="E104" s="327" t="s">
        <v>1437</v>
      </c>
    </row>
    <row r="105" spans="1:5">
      <c r="A105" s="332">
        <v>288</v>
      </c>
      <c r="B105" s="333" t="s">
        <v>824</v>
      </c>
      <c r="C105" s="333" t="s">
        <v>126</v>
      </c>
      <c r="D105" s="327" t="s">
        <v>697</v>
      </c>
      <c r="E105" s="327" t="s">
        <v>1437</v>
      </c>
    </row>
    <row r="106" spans="1:5">
      <c r="A106" s="332">
        <v>290</v>
      </c>
      <c r="B106" s="333" t="s">
        <v>825</v>
      </c>
      <c r="C106" s="333" t="s">
        <v>127</v>
      </c>
      <c r="D106" s="327" t="s">
        <v>665</v>
      </c>
      <c r="E106" s="327" t="s">
        <v>1437</v>
      </c>
    </row>
    <row r="107" spans="1:5">
      <c r="A107" s="332">
        <v>291</v>
      </c>
      <c r="B107" s="333" t="s">
        <v>826</v>
      </c>
      <c r="C107" s="333" t="s">
        <v>128</v>
      </c>
      <c r="D107" s="327" t="s">
        <v>670</v>
      </c>
      <c r="E107" s="327" t="s">
        <v>1437</v>
      </c>
    </row>
    <row r="108" spans="1:5">
      <c r="A108" s="332">
        <v>292</v>
      </c>
      <c r="B108" s="333" t="s">
        <v>827</v>
      </c>
      <c r="C108" s="333" t="s">
        <v>129</v>
      </c>
      <c r="D108" s="327" t="s">
        <v>669</v>
      </c>
      <c r="E108" s="327" t="s">
        <v>1437</v>
      </c>
    </row>
    <row r="109" spans="1:5">
      <c r="A109" s="332">
        <v>293</v>
      </c>
      <c r="B109" s="333" t="s">
        <v>828</v>
      </c>
      <c r="C109" s="333" t="s">
        <v>130</v>
      </c>
      <c r="D109" s="327" t="s">
        <v>669</v>
      </c>
      <c r="E109" s="327" t="s">
        <v>1437</v>
      </c>
    </row>
    <row r="110" spans="1:5">
      <c r="A110" s="332">
        <v>294</v>
      </c>
      <c r="B110" s="333" t="s">
        <v>829</v>
      </c>
      <c r="C110" s="333" t="s">
        <v>131</v>
      </c>
      <c r="D110" s="327">
        <v>0</v>
      </c>
      <c r="E110" s="327" t="s">
        <v>1439</v>
      </c>
    </row>
    <row r="111" spans="1:5">
      <c r="A111" s="332">
        <v>295</v>
      </c>
      <c r="B111" s="333" t="s">
        <v>830</v>
      </c>
      <c r="C111" s="333" t="s">
        <v>132</v>
      </c>
      <c r="D111" s="327">
        <v>0</v>
      </c>
      <c r="E111" s="327" t="s">
        <v>1439</v>
      </c>
    </row>
    <row r="112" spans="1:5">
      <c r="A112" s="332">
        <v>296</v>
      </c>
      <c r="B112" s="333" t="s">
        <v>831</v>
      </c>
      <c r="C112" s="333" t="s">
        <v>133</v>
      </c>
      <c r="D112" s="327">
        <v>0</v>
      </c>
      <c r="E112" s="327" t="s">
        <v>1439</v>
      </c>
    </row>
    <row r="113" spans="1:5">
      <c r="A113" s="332">
        <v>298</v>
      </c>
      <c r="B113" s="333" t="s">
        <v>832</v>
      </c>
      <c r="C113" s="333" t="s">
        <v>134</v>
      </c>
      <c r="D113" s="327" t="s">
        <v>697</v>
      </c>
      <c r="E113" s="327" t="s">
        <v>1437</v>
      </c>
    </row>
    <row r="114" spans="1:5">
      <c r="A114" s="332">
        <v>299</v>
      </c>
      <c r="B114" s="333" t="s">
        <v>833</v>
      </c>
      <c r="C114" s="333" t="s">
        <v>135</v>
      </c>
      <c r="D114" s="327" t="s">
        <v>697</v>
      </c>
      <c r="E114" s="327" t="s">
        <v>1437</v>
      </c>
    </row>
    <row r="115" spans="1:5">
      <c r="A115" s="332">
        <v>300</v>
      </c>
      <c r="B115" s="333" t="s">
        <v>834</v>
      </c>
      <c r="C115" s="333" t="s">
        <v>136</v>
      </c>
      <c r="D115" s="327" t="s">
        <v>697</v>
      </c>
      <c r="E115" s="327" t="s">
        <v>1437</v>
      </c>
    </row>
    <row r="116" spans="1:5">
      <c r="A116" s="332">
        <v>301</v>
      </c>
      <c r="B116" s="333" t="s">
        <v>835</v>
      </c>
      <c r="C116" s="333" t="s">
        <v>137</v>
      </c>
      <c r="D116" s="327" t="s">
        <v>697</v>
      </c>
      <c r="E116" s="327" t="s">
        <v>1437</v>
      </c>
    </row>
    <row r="117" spans="1:5">
      <c r="A117" s="332">
        <v>302</v>
      </c>
      <c r="B117" s="333" t="s">
        <v>836</v>
      </c>
      <c r="C117" s="333" t="s">
        <v>138</v>
      </c>
      <c r="D117" s="327" t="s">
        <v>697</v>
      </c>
      <c r="E117" s="327" t="s">
        <v>1437</v>
      </c>
    </row>
    <row r="118" spans="1:5">
      <c r="A118" s="332">
        <v>303</v>
      </c>
      <c r="B118" s="333" t="s">
        <v>837</v>
      </c>
      <c r="C118" s="333" t="s">
        <v>139</v>
      </c>
      <c r="D118" s="327" t="s">
        <v>697</v>
      </c>
      <c r="E118" s="327" t="s">
        <v>1437</v>
      </c>
    </row>
    <row r="119" spans="1:5">
      <c r="A119" s="332">
        <v>309</v>
      </c>
      <c r="B119" s="333" t="s">
        <v>838</v>
      </c>
      <c r="C119" s="333" t="s">
        <v>1289</v>
      </c>
      <c r="D119" s="327" t="s">
        <v>667</v>
      </c>
      <c r="E119" s="327" t="s">
        <v>1437</v>
      </c>
    </row>
    <row r="120" spans="1:5">
      <c r="A120" s="332">
        <v>310</v>
      </c>
      <c r="B120" s="333" t="s">
        <v>839</v>
      </c>
      <c r="C120" s="333" t="s">
        <v>140</v>
      </c>
      <c r="D120" s="327" t="s">
        <v>671</v>
      </c>
      <c r="E120" s="327" t="s">
        <v>1437</v>
      </c>
    </row>
    <row r="121" spans="1:5">
      <c r="A121" s="332">
        <v>311</v>
      </c>
      <c r="B121" s="333" t="s">
        <v>840</v>
      </c>
      <c r="C121" s="333" t="s">
        <v>141</v>
      </c>
      <c r="D121" s="327" t="s">
        <v>671</v>
      </c>
      <c r="E121" s="327" t="s">
        <v>1437</v>
      </c>
    </row>
    <row r="122" spans="1:5">
      <c r="A122" s="332">
        <v>312</v>
      </c>
      <c r="B122" s="333" t="s">
        <v>841</v>
      </c>
      <c r="C122" s="333" t="s">
        <v>142</v>
      </c>
      <c r="D122" s="327" t="s">
        <v>669</v>
      </c>
      <c r="E122" s="327" t="s">
        <v>1437</v>
      </c>
    </row>
    <row r="123" spans="1:5">
      <c r="A123" s="332">
        <v>313</v>
      </c>
      <c r="B123" s="333" t="s">
        <v>842</v>
      </c>
      <c r="C123" s="333" t="s">
        <v>143</v>
      </c>
      <c r="D123" s="327" t="s">
        <v>698</v>
      </c>
      <c r="E123" s="327" t="s">
        <v>1437</v>
      </c>
    </row>
    <row r="124" spans="1:5">
      <c r="A124" s="332">
        <v>314</v>
      </c>
      <c r="B124" s="333" t="s">
        <v>1431</v>
      </c>
      <c r="C124" s="333" t="s">
        <v>1382</v>
      </c>
      <c r="D124" s="327" t="s">
        <v>698</v>
      </c>
      <c r="E124" s="327" t="s">
        <v>1437</v>
      </c>
    </row>
    <row r="125" spans="1:5">
      <c r="A125" s="332">
        <v>315</v>
      </c>
      <c r="B125" s="333" t="s">
        <v>843</v>
      </c>
      <c r="C125" s="333" t="s">
        <v>1290</v>
      </c>
      <c r="D125" s="327" t="s">
        <v>664</v>
      </c>
      <c r="E125" s="327" t="s">
        <v>1437</v>
      </c>
    </row>
    <row r="126" spans="1:5">
      <c r="A126" s="332">
        <v>324</v>
      </c>
      <c r="B126" s="333" t="s">
        <v>844</v>
      </c>
      <c r="C126" s="333" t="s">
        <v>144</v>
      </c>
      <c r="D126" s="327" t="s">
        <v>664</v>
      </c>
      <c r="E126" s="327" t="s">
        <v>1437</v>
      </c>
    </row>
    <row r="127" spans="1:5">
      <c r="A127" s="332">
        <v>340</v>
      </c>
      <c r="B127" s="333" t="s">
        <v>845</v>
      </c>
      <c r="C127" s="333" t="s">
        <v>145</v>
      </c>
      <c r="D127" s="327" t="s">
        <v>698</v>
      </c>
      <c r="E127" s="327" t="s">
        <v>1437</v>
      </c>
    </row>
    <row r="128" spans="1:5">
      <c r="A128" s="334">
        <v>342</v>
      </c>
      <c r="B128" s="335" t="s">
        <v>846</v>
      </c>
      <c r="C128" s="335" t="s">
        <v>146</v>
      </c>
      <c r="D128" s="327" t="s">
        <v>667</v>
      </c>
      <c r="E128" s="327" t="s">
        <v>1437</v>
      </c>
    </row>
    <row r="129" spans="1:5">
      <c r="A129" s="332">
        <v>343</v>
      </c>
      <c r="B129" s="333" t="s">
        <v>847</v>
      </c>
      <c r="C129" s="333" t="s">
        <v>147</v>
      </c>
      <c r="D129" s="327" t="s">
        <v>667</v>
      </c>
      <c r="E129" s="327" t="s">
        <v>1437</v>
      </c>
    </row>
    <row r="130" spans="1:5">
      <c r="A130" s="332">
        <v>344</v>
      </c>
      <c r="B130" s="333" t="s">
        <v>848</v>
      </c>
      <c r="C130" s="333" t="s">
        <v>148</v>
      </c>
      <c r="D130" s="327" t="s">
        <v>698</v>
      </c>
      <c r="E130" s="327" t="s">
        <v>1437</v>
      </c>
    </row>
    <row r="131" spans="1:5">
      <c r="A131" s="332">
        <v>345</v>
      </c>
      <c r="B131" s="333" t="s">
        <v>849</v>
      </c>
      <c r="C131" s="333" t="s">
        <v>149</v>
      </c>
      <c r="D131" s="327" t="s">
        <v>666</v>
      </c>
      <c r="E131" s="327" t="s">
        <v>1437</v>
      </c>
    </row>
    <row r="132" spans="1:5">
      <c r="A132" s="332">
        <v>346</v>
      </c>
      <c r="B132" s="333" t="s">
        <v>850</v>
      </c>
      <c r="C132" s="333" t="s">
        <v>150</v>
      </c>
      <c r="D132" s="327" t="s">
        <v>666</v>
      </c>
      <c r="E132" s="327" t="s">
        <v>1437</v>
      </c>
    </row>
    <row r="133" spans="1:5">
      <c r="A133" s="334">
        <v>347</v>
      </c>
      <c r="B133" s="335" t="s">
        <v>851</v>
      </c>
      <c r="C133" s="335" t="s">
        <v>151</v>
      </c>
      <c r="D133" s="327" t="s">
        <v>666</v>
      </c>
      <c r="E133" s="327" t="s">
        <v>1437</v>
      </c>
    </row>
    <row r="134" spans="1:5">
      <c r="A134" s="332">
        <v>348</v>
      </c>
      <c r="B134" s="333" t="s">
        <v>852</v>
      </c>
      <c r="C134" s="333" t="s">
        <v>152</v>
      </c>
      <c r="D134" s="327" t="s">
        <v>669</v>
      </c>
      <c r="E134" s="327" t="s">
        <v>1437</v>
      </c>
    </row>
    <row r="135" spans="1:5">
      <c r="A135" s="332">
        <v>349</v>
      </c>
      <c r="B135" s="333" t="s">
        <v>853</v>
      </c>
      <c r="C135" s="333" t="s">
        <v>153</v>
      </c>
      <c r="D135" s="327" t="s">
        <v>668</v>
      </c>
      <c r="E135" s="327" t="s">
        <v>1437</v>
      </c>
    </row>
    <row r="136" spans="1:5">
      <c r="A136" s="332">
        <v>371</v>
      </c>
      <c r="B136" s="333" t="s">
        <v>854</v>
      </c>
      <c r="C136" s="333" t="s">
        <v>154</v>
      </c>
      <c r="D136" s="327" t="s">
        <v>667</v>
      </c>
      <c r="E136" s="327" t="s">
        <v>1437</v>
      </c>
    </row>
    <row r="137" spans="1:5">
      <c r="A137" s="332">
        <v>373</v>
      </c>
      <c r="B137" s="333" t="s">
        <v>855</v>
      </c>
      <c r="C137" s="333" t="s">
        <v>625</v>
      </c>
      <c r="D137" s="327" t="s">
        <v>665</v>
      </c>
      <c r="E137" s="327" t="s">
        <v>1437</v>
      </c>
    </row>
    <row r="138" spans="1:5">
      <c r="A138" s="332">
        <v>374</v>
      </c>
      <c r="B138" s="333" t="s">
        <v>856</v>
      </c>
      <c r="C138" s="333" t="s">
        <v>626</v>
      </c>
      <c r="D138" s="327" t="s">
        <v>671</v>
      </c>
      <c r="E138" s="327" t="s">
        <v>1437</v>
      </c>
    </row>
    <row r="139" spans="1:5">
      <c r="A139" s="332">
        <v>376</v>
      </c>
      <c r="B139" s="333" t="s">
        <v>857</v>
      </c>
      <c r="C139" s="333" t="s">
        <v>627</v>
      </c>
      <c r="D139" s="327" t="s">
        <v>666</v>
      </c>
      <c r="E139" s="327" t="s">
        <v>1437</v>
      </c>
    </row>
    <row r="140" spans="1:5">
      <c r="A140" s="332">
        <v>378</v>
      </c>
      <c r="B140" s="333" t="s">
        <v>858</v>
      </c>
      <c r="C140" s="333" t="s">
        <v>628</v>
      </c>
      <c r="D140" s="327" t="s">
        <v>697</v>
      </c>
      <c r="E140" s="327" t="s">
        <v>1437</v>
      </c>
    </row>
    <row r="141" spans="1:5">
      <c r="A141" s="332">
        <v>379</v>
      </c>
      <c r="B141" s="333" t="s">
        <v>859</v>
      </c>
      <c r="C141" s="333" t="s">
        <v>1291</v>
      </c>
      <c r="D141" s="327" t="s">
        <v>665</v>
      </c>
      <c r="E141" s="327" t="s">
        <v>1437</v>
      </c>
    </row>
    <row r="142" spans="1:5">
      <c r="A142" s="332">
        <v>382</v>
      </c>
      <c r="B142" s="333" t="s">
        <v>860</v>
      </c>
      <c r="C142" s="333" t="s">
        <v>1292</v>
      </c>
      <c r="D142" s="327" t="s">
        <v>667</v>
      </c>
      <c r="E142" s="327" t="s">
        <v>1437</v>
      </c>
    </row>
    <row r="143" spans="1:5">
      <c r="A143" s="332">
        <v>383</v>
      </c>
      <c r="B143" s="333" t="s">
        <v>861</v>
      </c>
      <c r="C143" s="333" t="s">
        <v>1293</v>
      </c>
      <c r="D143" s="327" t="s">
        <v>698</v>
      </c>
      <c r="E143" s="327" t="s">
        <v>1437</v>
      </c>
    </row>
    <row r="144" spans="1:5">
      <c r="A144" s="332">
        <v>384</v>
      </c>
      <c r="B144" s="333" t="s">
        <v>862</v>
      </c>
      <c r="C144" s="333" t="s">
        <v>1294</v>
      </c>
      <c r="D144" s="327" t="s">
        <v>1383</v>
      </c>
      <c r="E144" s="327" t="s">
        <v>1437</v>
      </c>
    </row>
    <row r="145" spans="1:5">
      <c r="A145" s="332">
        <v>385</v>
      </c>
      <c r="B145" s="333" t="s">
        <v>863</v>
      </c>
      <c r="C145" s="333" t="s">
        <v>727</v>
      </c>
      <c r="D145" s="327" t="s">
        <v>698</v>
      </c>
      <c r="E145" s="327" t="s">
        <v>1437</v>
      </c>
    </row>
    <row r="146" spans="1:5">
      <c r="A146" s="332">
        <v>386</v>
      </c>
      <c r="B146" s="333" t="s">
        <v>1432</v>
      </c>
      <c r="C146" s="333" t="s">
        <v>1384</v>
      </c>
      <c r="D146" s="327" t="s">
        <v>1383</v>
      </c>
      <c r="E146" s="327" t="s">
        <v>1437</v>
      </c>
    </row>
    <row r="147" spans="1:5">
      <c r="A147" s="332">
        <v>387</v>
      </c>
      <c r="B147" s="333" t="s">
        <v>1433</v>
      </c>
      <c r="C147" s="333" t="s">
        <v>1364</v>
      </c>
      <c r="D147" s="327" t="s">
        <v>1383</v>
      </c>
      <c r="E147" s="327" t="s">
        <v>1437</v>
      </c>
    </row>
    <row r="148" spans="1:5">
      <c r="A148" s="332">
        <v>411</v>
      </c>
      <c r="B148" s="333" t="s">
        <v>864</v>
      </c>
      <c r="C148" s="333" t="s">
        <v>155</v>
      </c>
      <c r="D148" s="327">
        <v>0</v>
      </c>
      <c r="E148" s="327" t="s">
        <v>1441</v>
      </c>
    </row>
    <row r="149" spans="1:5">
      <c r="A149" s="332">
        <v>417</v>
      </c>
      <c r="B149" s="333" t="s">
        <v>865</v>
      </c>
      <c r="C149" s="333" t="s">
        <v>156</v>
      </c>
      <c r="D149" s="327">
        <v>0</v>
      </c>
      <c r="E149" s="327" t="s">
        <v>1441</v>
      </c>
    </row>
    <row r="150" spans="1:5">
      <c r="A150" s="332">
        <v>418</v>
      </c>
      <c r="B150" s="333" t="s">
        <v>866</v>
      </c>
      <c r="C150" s="333" t="s">
        <v>157</v>
      </c>
      <c r="D150" s="327">
        <v>0</v>
      </c>
      <c r="E150" s="327" t="s">
        <v>1441</v>
      </c>
    </row>
    <row r="151" spans="1:5">
      <c r="A151" s="332">
        <v>422</v>
      </c>
      <c r="B151" s="333" t="s">
        <v>867</v>
      </c>
      <c r="C151" s="333" t="s">
        <v>158</v>
      </c>
      <c r="D151" s="327">
        <v>0</v>
      </c>
      <c r="E151" s="327" t="s">
        <v>1441</v>
      </c>
    </row>
    <row r="152" spans="1:5">
      <c r="A152" s="332">
        <v>423</v>
      </c>
      <c r="B152" s="333" t="s">
        <v>868</v>
      </c>
      <c r="C152" s="333" t="s">
        <v>159</v>
      </c>
      <c r="D152" s="327">
        <v>0</v>
      </c>
      <c r="E152" s="327" t="s">
        <v>1441</v>
      </c>
    </row>
    <row r="153" spans="1:5">
      <c r="A153" s="332">
        <v>424</v>
      </c>
      <c r="B153" s="333" t="s">
        <v>869</v>
      </c>
      <c r="C153" s="333" t="s">
        <v>1385</v>
      </c>
      <c r="D153" s="327">
        <v>0</v>
      </c>
      <c r="E153" s="327" t="s">
        <v>1441</v>
      </c>
    </row>
    <row r="154" spans="1:5">
      <c r="A154" s="332">
        <v>425</v>
      </c>
      <c r="B154" s="333" t="s">
        <v>870</v>
      </c>
      <c r="C154" s="333" t="s">
        <v>160</v>
      </c>
      <c r="D154" s="327">
        <v>0</v>
      </c>
      <c r="E154" s="327" t="s">
        <v>1441</v>
      </c>
    </row>
    <row r="155" spans="1:5">
      <c r="A155" s="332">
        <v>426</v>
      </c>
      <c r="B155" s="333" t="s">
        <v>871</v>
      </c>
      <c r="C155" s="333" t="s">
        <v>161</v>
      </c>
      <c r="D155" s="327">
        <v>0</v>
      </c>
      <c r="E155" s="327" t="s">
        <v>1441</v>
      </c>
    </row>
    <row r="156" spans="1:5">
      <c r="A156" s="332">
        <v>427</v>
      </c>
      <c r="B156" s="333" t="s">
        <v>872</v>
      </c>
      <c r="C156" s="333" t="s">
        <v>162</v>
      </c>
      <c r="D156" s="327">
        <v>0</v>
      </c>
      <c r="E156" s="327" t="s">
        <v>1441</v>
      </c>
    </row>
    <row r="157" spans="1:5">
      <c r="A157" s="332">
        <v>428</v>
      </c>
      <c r="B157" s="333" t="s">
        <v>873</v>
      </c>
      <c r="C157" s="333" t="s">
        <v>163</v>
      </c>
      <c r="D157" s="327">
        <v>0</v>
      </c>
      <c r="E157" s="327" t="s">
        <v>1441</v>
      </c>
    </row>
    <row r="158" spans="1:5">
      <c r="A158" s="332">
        <v>429</v>
      </c>
      <c r="B158" s="333" t="s">
        <v>874</v>
      </c>
      <c r="C158" s="333" t="s">
        <v>164</v>
      </c>
      <c r="D158" s="327">
        <v>0</v>
      </c>
      <c r="E158" s="327" t="s">
        <v>1441</v>
      </c>
    </row>
    <row r="159" spans="1:5">
      <c r="A159" s="332">
        <v>432</v>
      </c>
      <c r="B159" s="333" t="s">
        <v>875</v>
      </c>
      <c r="C159" s="333" t="s">
        <v>165</v>
      </c>
      <c r="D159" s="327">
        <v>0</v>
      </c>
      <c r="E159" s="327" t="s">
        <v>1441</v>
      </c>
    </row>
    <row r="160" spans="1:5">
      <c r="A160" s="332">
        <v>433</v>
      </c>
      <c r="B160" s="333" t="s">
        <v>876</v>
      </c>
      <c r="C160" s="333" t="s">
        <v>166</v>
      </c>
      <c r="D160" s="327">
        <v>0</v>
      </c>
      <c r="E160" s="327" t="s">
        <v>1441</v>
      </c>
    </row>
    <row r="161" spans="1:5">
      <c r="A161" s="334">
        <v>434</v>
      </c>
      <c r="B161" s="335" t="s">
        <v>877</v>
      </c>
      <c r="C161" s="335" t="s">
        <v>167</v>
      </c>
      <c r="D161" s="327">
        <v>0</v>
      </c>
      <c r="E161" s="327" t="s">
        <v>1441</v>
      </c>
    </row>
    <row r="162" spans="1:5">
      <c r="A162" s="334">
        <v>435</v>
      </c>
      <c r="B162" s="335" t="s">
        <v>878</v>
      </c>
      <c r="C162" s="335" t="s">
        <v>168</v>
      </c>
      <c r="D162" s="327">
        <v>0</v>
      </c>
      <c r="E162" s="327" t="s">
        <v>1441</v>
      </c>
    </row>
    <row r="163" spans="1:5">
      <c r="A163" s="332">
        <v>512</v>
      </c>
      <c r="B163" s="333" t="s">
        <v>879</v>
      </c>
      <c r="C163" s="333" t="s">
        <v>728</v>
      </c>
      <c r="D163" s="327" t="s">
        <v>668</v>
      </c>
      <c r="E163" s="327" t="s">
        <v>1437</v>
      </c>
    </row>
    <row r="164" spans="1:5">
      <c r="A164" s="332">
        <v>513</v>
      </c>
      <c r="B164" s="333" t="s">
        <v>880</v>
      </c>
      <c r="C164" s="333" t="s">
        <v>169</v>
      </c>
      <c r="D164" s="327" t="s">
        <v>665</v>
      </c>
      <c r="E164" s="327" t="s">
        <v>1442</v>
      </c>
    </row>
    <row r="165" spans="1:5">
      <c r="A165" s="332">
        <v>514</v>
      </c>
      <c r="B165" s="333" t="s">
        <v>881</v>
      </c>
      <c r="C165" s="333" t="s">
        <v>170</v>
      </c>
      <c r="D165" s="327" t="s">
        <v>698</v>
      </c>
      <c r="E165" s="327" t="s">
        <v>1442</v>
      </c>
    </row>
    <row r="166" spans="1:5">
      <c r="A166" s="332">
        <v>517</v>
      </c>
      <c r="B166" s="333" t="s">
        <v>882</v>
      </c>
      <c r="C166" s="333" t="s">
        <v>171</v>
      </c>
      <c r="D166" s="327" t="s">
        <v>698</v>
      </c>
      <c r="E166" s="327" t="s">
        <v>1442</v>
      </c>
    </row>
    <row r="167" spans="1:5">
      <c r="A167" s="332">
        <v>520</v>
      </c>
      <c r="B167" s="333" t="s">
        <v>883</v>
      </c>
      <c r="C167" s="333" t="s">
        <v>1386</v>
      </c>
      <c r="D167" s="327" t="s">
        <v>664</v>
      </c>
      <c r="E167" s="327" t="s">
        <v>1442</v>
      </c>
    </row>
    <row r="168" spans="1:5">
      <c r="A168" s="332">
        <v>522</v>
      </c>
      <c r="B168" s="333" t="s">
        <v>884</v>
      </c>
      <c r="C168" s="333" t="s">
        <v>172</v>
      </c>
      <c r="D168" s="327" t="s">
        <v>664</v>
      </c>
      <c r="E168" s="327" t="s">
        <v>1442</v>
      </c>
    </row>
    <row r="169" spans="1:5">
      <c r="A169" s="332">
        <v>525</v>
      </c>
      <c r="B169" s="333" t="s">
        <v>885</v>
      </c>
      <c r="C169" s="333" t="s">
        <v>173</v>
      </c>
      <c r="D169" s="327" t="s">
        <v>671</v>
      </c>
      <c r="E169" s="327" t="s">
        <v>1442</v>
      </c>
    </row>
    <row r="170" spans="1:5">
      <c r="A170" s="332">
        <v>526</v>
      </c>
      <c r="B170" s="333" t="s">
        <v>886</v>
      </c>
      <c r="C170" s="333" t="s">
        <v>1360</v>
      </c>
      <c r="D170" s="327" t="s">
        <v>664</v>
      </c>
      <c r="E170" s="327" t="s">
        <v>1442</v>
      </c>
    </row>
    <row r="171" spans="1:5">
      <c r="A171" s="332">
        <v>548</v>
      </c>
      <c r="B171" s="333" t="s">
        <v>887</v>
      </c>
      <c r="C171" s="333" t="s">
        <v>1387</v>
      </c>
      <c r="D171" s="327" t="s">
        <v>670</v>
      </c>
      <c r="E171" s="327" t="s">
        <v>1442</v>
      </c>
    </row>
    <row r="172" spans="1:5">
      <c r="A172" s="332">
        <v>551</v>
      </c>
      <c r="B172" s="333" t="s">
        <v>888</v>
      </c>
      <c r="C172" s="333" t="s">
        <v>174</v>
      </c>
      <c r="D172" s="327" t="s">
        <v>671</v>
      </c>
      <c r="E172" s="327" t="s">
        <v>1442</v>
      </c>
    </row>
    <row r="173" spans="1:5">
      <c r="A173" s="332">
        <v>572</v>
      </c>
      <c r="B173" s="333" t="s">
        <v>889</v>
      </c>
      <c r="C173" s="333" t="s">
        <v>175</v>
      </c>
      <c r="D173" s="327" t="s">
        <v>670</v>
      </c>
      <c r="E173" s="327" t="s">
        <v>1442</v>
      </c>
    </row>
    <row r="174" spans="1:5">
      <c r="A174" s="334">
        <v>573</v>
      </c>
      <c r="B174" s="335" t="s">
        <v>890</v>
      </c>
      <c r="C174" s="335" t="s">
        <v>176</v>
      </c>
      <c r="D174" s="327" t="s">
        <v>664</v>
      </c>
      <c r="E174" s="327" t="s">
        <v>1442</v>
      </c>
    </row>
    <row r="175" spans="1:5">
      <c r="A175" s="332">
        <v>576</v>
      </c>
      <c r="B175" s="333" t="s">
        <v>891</v>
      </c>
      <c r="C175" s="333" t="s">
        <v>1295</v>
      </c>
      <c r="D175" s="327" t="s">
        <v>669</v>
      </c>
      <c r="E175" s="327" t="s">
        <v>1442</v>
      </c>
    </row>
    <row r="176" spans="1:5">
      <c r="A176" s="332">
        <v>578</v>
      </c>
      <c r="B176" s="333" t="s">
        <v>892</v>
      </c>
      <c r="C176" s="333" t="s">
        <v>177</v>
      </c>
      <c r="D176" s="327" t="s">
        <v>664</v>
      </c>
      <c r="E176" s="327" t="s">
        <v>1442</v>
      </c>
    </row>
    <row r="177" spans="1:5">
      <c r="A177" s="332">
        <v>580</v>
      </c>
      <c r="B177" s="333" t="s">
        <v>893</v>
      </c>
      <c r="C177" s="333" t="s">
        <v>178</v>
      </c>
      <c r="D177" s="327" t="s">
        <v>698</v>
      </c>
      <c r="E177" s="327" t="s">
        <v>1442</v>
      </c>
    </row>
    <row r="178" spans="1:5">
      <c r="A178" s="332">
        <v>584</v>
      </c>
      <c r="B178" s="333" t="s">
        <v>894</v>
      </c>
      <c r="C178" s="333" t="s">
        <v>179</v>
      </c>
      <c r="D178" s="327" t="s">
        <v>668</v>
      </c>
      <c r="E178" s="327" t="s">
        <v>1442</v>
      </c>
    </row>
    <row r="179" spans="1:5">
      <c r="A179" s="332">
        <v>585</v>
      </c>
      <c r="B179" s="333" t="s">
        <v>895</v>
      </c>
      <c r="C179" s="333" t="s">
        <v>180</v>
      </c>
      <c r="D179" s="327" t="s">
        <v>665</v>
      </c>
      <c r="E179" s="327" t="s">
        <v>1442</v>
      </c>
    </row>
    <row r="180" spans="1:5">
      <c r="A180" s="332">
        <v>586</v>
      </c>
      <c r="B180" s="333" t="s">
        <v>896</v>
      </c>
      <c r="C180" s="333" t="s">
        <v>181</v>
      </c>
      <c r="D180" s="327" t="s">
        <v>665</v>
      </c>
      <c r="E180" s="327" t="s">
        <v>1442</v>
      </c>
    </row>
    <row r="181" spans="1:5">
      <c r="A181" s="332">
        <v>587</v>
      </c>
      <c r="B181" s="333" t="s">
        <v>897</v>
      </c>
      <c r="C181" s="333" t="s">
        <v>700</v>
      </c>
      <c r="D181" s="327" t="s">
        <v>698</v>
      </c>
      <c r="E181" s="327" t="s">
        <v>1442</v>
      </c>
    </row>
    <row r="182" spans="1:5">
      <c r="A182" s="332">
        <v>590</v>
      </c>
      <c r="B182" s="333" t="s">
        <v>898</v>
      </c>
      <c r="C182" s="333" t="s">
        <v>1388</v>
      </c>
      <c r="D182" s="327" t="s">
        <v>667</v>
      </c>
      <c r="E182" s="327" t="s">
        <v>1442</v>
      </c>
    </row>
    <row r="183" spans="1:5">
      <c r="A183" s="332">
        <v>591</v>
      </c>
      <c r="B183" s="333" t="s">
        <v>899</v>
      </c>
      <c r="C183" s="333" t="s">
        <v>701</v>
      </c>
      <c r="D183" s="327" t="s">
        <v>666</v>
      </c>
      <c r="E183" s="327" t="s">
        <v>1442</v>
      </c>
    </row>
    <row r="184" spans="1:5">
      <c r="A184" s="332">
        <v>592</v>
      </c>
      <c r="B184" s="333" t="s">
        <v>900</v>
      </c>
      <c r="C184" s="333" t="s">
        <v>634</v>
      </c>
      <c r="D184" s="327" t="s">
        <v>669</v>
      </c>
      <c r="E184" s="327" t="s">
        <v>1442</v>
      </c>
    </row>
    <row r="185" spans="1:5">
      <c r="A185" s="332">
        <v>593</v>
      </c>
      <c r="B185" s="333" t="s">
        <v>901</v>
      </c>
      <c r="C185" s="333" t="s">
        <v>1389</v>
      </c>
      <c r="D185" s="327" t="s">
        <v>669</v>
      </c>
      <c r="E185" s="327" t="s">
        <v>1442</v>
      </c>
    </row>
    <row r="186" spans="1:5">
      <c r="A186" s="334">
        <v>594</v>
      </c>
      <c r="B186" s="335" t="s">
        <v>902</v>
      </c>
      <c r="C186" s="335" t="s">
        <v>97</v>
      </c>
      <c r="D186" s="327" t="s">
        <v>664</v>
      </c>
      <c r="E186" s="327" t="s">
        <v>1442</v>
      </c>
    </row>
    <row r="187" spans="1:5">
      <c r="A187" s="332">
        <v>595</v>
      </c>
      <c r="B187" s="333" t="s">
        <v>903</v>
      </c>
      <c r="C187" s="333" t="s">
        <v>629</v>
      </c>
      <c r="D187" s="327" t="s">
        <v>664</v>
      </c>
      <c r="E187" s="327" t="s">
        <v>1442</v>
      </c>
    </row>
    <row r="188" spans="1:5">
      <c r="A188" s="332">
        <v>596</v>
      </c>
      <c r="B188" s="333" t="s">
        <v>904</v>
      </c>
      <c r="C188" s="333" t="s">
        <v>1296</v>
      </c>
      <c r="D188" s="327" t="s">
        <v>666</v>
      </c>
      <c r="E188" s="327" t="s">
        <v>1442</v>
      </c>
    </row>
    <row r="189" spans="1:5">
      <c r="A189" s="332">
        <v>597</v>
      </c>
      <c r="B189" s="333" t="s">
        <v>905</v>
      </c>
      <c r="C189" s="333" t="s">
        <v>704</v>
      </c>
      <c r="D189" s="327" t="s">
        <v>697</v>
      </c>
      <c r="E189" s="327" t="s">
        <v>1442</v>
      </c>
    </row>
    <row r="190" spans="1:5">
      <c r="A190" s="332">
        <v>598</v>
      </c>
      <c r="B190" s="333" t="s">
        <v>906</v>
      </c>
      <c r="C190" s="333" t="s">
        <v>699</v>
      </c>
      <c r="D190" s="327" t="s">
        <v>697</v>
      </c>
      <c r="E190" s="327" t="s">
        <v>1442</v>
      </c>
    </row>
    <row r="191" spans="1:5">
      <c r="A191" s="332">
        <v>599</v>
      </c>
      <c r="B191" s="333" t="s">
        <v>907</v>
      </c>
      <c r="C191" s="333" t="s">
        <v>1297</v>
      </c>
      <c r="D191" s="327" t="s">
        <v>666</v>
      </c>
      <c r="E191" s="327" t="s">
        <v>1442</v>
      </c>
    </row>
    <row r="192" spans="1:5">
      <c r="A192" s="332">
        <v>600</v>
      </c>
      <c r="B192" s="333" t="s">
        <v>1434</v>
      </c>
      <c r="C192" s="333" t="s">
        <v>1390</v>
      </c>
      <c r="D192" s="327" t="s">
        <v>1383</v>
      </c>
      <c r="E192" s="327" t="s">
        <v>1442</v>
      </c>
    </row>
    <row r="193" spans="1:5">
      <c r="A193" s="332">
        <v>633</v>
      </c>
      <c r="B193" s="333" t="s">
        <v>908</v>
      </c>
      <c r="C193" s="333" t="s">
        <v>182</v>
      </c>
      <c r="D193" s="327" t="s">
        <v>670</v>
      </c>
      <c r="E193" s="327" t="s">
        <v>1442</v>
      </c>
    </row>
    <row r="194" spans="1:5">
      <c r="A194" s="332">
        <v>634</v>
      </c>
      <c r="B194" s="333" t="s">
        <v>909</v>
      </c>
      <c r="C194" s="333" t="s">
        <v>183</v>
      </c>
      <c r="D194" s="327" t="s">
        <v>697</v>
      </c>
      <c r="E194" s="327" t="s">
        <v>1443</v>
      </c>
    </row>
    <row r="195" spans="1:5">
      <c r="A195" s="332">
        <v>650</v>
      </c>
      <c r="B195" s="333" t="s">
        <v>910</v>
      </c>
      <c r="C195" s="333" t="s">
        <v>184</v>
      </c>
      <c r="D195" s="327" t="s">
        <v>698</v>
      </c>
      <c r="E195" s="327" t="s">
        <v>1437</v>
      </c>
    </row>
    <row r="196" spans="1:5">
      <c r="A196" s="334">
        <v>660</v>
      </c>
      <c r="B196" s="335" t="s">
        <v>911</v>
      </c>
      <c r="C196" s="335" t="s">
        <v>185</v>
      </c>
      <c r="D196" s="327" t="s">
        <v>670</v>
      </c>
      <c r="E196" s="327" t="s">
        <v>1437</v>
      </c>
    </row>
    <row r="197" spans="1:5">
      <c r="A197" s="334">
        <v>661</v>
      </c>
      <c r="B197" s="335" t="s">
        <v>912</v>
      </c>
      <c r="C197" s="335" t="s">
        <v>186</v>
      </c>
      <c r="D197" s="327" t="s">
        <v>670</v>
      </c>
      <c r="E197" s="327" t="s">
        <v>1437</v>
      </c>
    </row>
    <row r="198" spans="1:5">
      <c r="A198" s="334">
        <v>670</v>
      </c>
      <c r="B198" s="335" t="s">
        <v>913</v>
      </c>
      <c r="C198" s="335" t="s">
        <v>187</v>
      </c>
      <c r="D198" s="327" t="s">
        <v>698</v>
      </c>
      <c r="E198" s="327" t="s">
        <v>1437</v>
      </c>
    </row>
    <row r="199" spans="1:5">
      <c r="A199" s="332">
        <v>680</v>
      </c>
      <c r="B199" s="336" t="s">
        <v>914</v>
      </c>
      <c r="C199" s="336" t="s">
        <v>188</v>
      </c>
      <c r="D199" s="327" t="s">
        <v>668</v>
      </c>
      <c r="E199" s="327" t="s">
        <v>1437</v>
      </c>
    </row>
    <row r="200" spans="1:5">
      <c r="A200" s="332">
        <v>681</v>
      </c>
      <c r="B200" s="333" t="s">
        <v>915</v>
      </c>
      <c r="C200" s="333" t="s">
        <v>189</v>
      </c>
      <c r="D200" s="327" t="s">
        <v>697</v>
      </c>
      <c r="E200" s="327" t="s">
        <v>1437</v>
      </c>
    </row>
    <row r="201" spans="1:5">
      <c r="A201" s="332">
        <v>682</v>
      </c>
      <c r="B201" s="333" t="s">
        <v>916</v>
      </c>
      <c r="C201" s="333" t="s">
        <v>1298</v>
      </c>
      <c r="D201" s="327" t="s">
        <v>670</v>
      </c>
      <c r="E201" s="327" t="s">
        <v>1437</v>
      </c>
    </row>
    <row r="202" spans="1:5">
      <c r="A202" s="332">
        <v>683</v>
      </c>
      <c r="B202" s="333" t="s">
        <v>917</v>
      </c>
      <c r="C202" s="333" t="s">
        <v>1299</v>
      </c>
      <c r="D202" s="327" t="s">
        <v>668</v>
      </c>
      <c r="E202" s="327" t="s">
        <v>1437</v>
      </c>
    </row>
    <row r="203" spans="1:5">
      <c r="A203" s="332">
        <v>716</v>
      </c>
      <c r="B203" s="333" t="s">
        <v>918</v>
      </c>
      <c r="C203" s="333" t="s">
        <v>190</v>
      </c>
      <c r="D203" s="327">
        <v>0</v>
      </c>
      <c r="E203" s="327" t="s">
        <v>1442</v>
      </c>
    </row>
    <row r="204" spans="1:5">
      <c r="A204" s="332">
        <v>761</v>
      </c>
      <c r="B204" s="333" t="s">
        <v>919</v>
      </c>
      <c r="C204" s="333" t="s">
        <v>191</v>
      </c>
      <c r="D204" s="327">
        <v>0</v>
      </c>
      <c r="E204" s="327" t="s">
        <v>1444</v>
      </c>
    </row>
    <row r="205" spans="1:5">
      <c r="A205" s="332">
        <v>781</v>
      </c>
      <c r="B205" s="333" t="s">
        <v>920</v>
      </c>
      <c r="C205" s="333" t="s">
        <v>192</v>
      </c>
      <c r="D205" s="327">
        <v>0</v>
      </c>
      <c r="E205" s="327" t="s">
        <v>1444</v>
      </c>
    </row>
    <row r="206" spans="1:5">
      <c r="A206" s="332">
        <v>802</v>
      </c>
      <c r="B206" s="333" t="s">
        <v>921</v>
      </c>
      <c r="C206" s="333" t="s">
        <v>193</v>
      </c>
      <c r="D206" s="327">
        <v>0</v>
      </c>
      <c r="E206" s="327" t="s">
        <v>1444</v>
      </c>
    </row>
    <row r="207" spans="1:5">
      <c r="A207" s="332">
        <v>821</v>
      </c>
      <c r="B207" s="333" t="s">
        <v>922</v>
      </c>
      <c r="C207" s="333" t="s">
        <v>194</v>
      </c>
      <c r="D207" s="327">
        <v>0</v>
      </c>
      <c r="E207" s="327" t="s">
        <v>1444</v>
      </c>
    </row>
    <row r="208" spans="1:5">
      <c r="A208" s="332">
        <v>831</v>
      </c>
      <c r="B208" s="333" t="s">
        <v>923</v>
      </c>
      <c r="C208" s="333" t="s">
        <v>195</v>
      </c>
      <c r="D208" s="327">
        <v>0</v>
      </c>
      <c r="E208" s="327" t="s">
        <v>1444</v>
      </c>
    </row>
    <row r="209" spans="1:5">
      <c r="A209" s="332">
        <v>862</v>
      </c>
      <c r="B209" s="333" t="s">
        <v>924</v>
      </c>
      <c r="C209" s="333" t="s">
        <v>196</v>
      </c>
      <c r="D209" s="327" t="s">
        <v>668</v>
      </c>
      <c r="E209" s="327" t="s">
        <v>1438</v>
      </c>
    </row>
    <row r="210" spans="1:5">
      <c r="A210" s="332">
        <v>865</v>
      </c>
      <c r="B210" s="333" t="s">
        <v>925</v>
      </c>
      <c r="C210" s="333" t="s">
        <v>197</v>
      </c>
      <c r="D210" s="327" t="s">
        <v>670</v>
      </c>
      <c r="E210" s="327" t="s">
        <v>1438</v>
      </c>
    </row>
    <row r="211" spans="1:5">
      <c r="A211" s="332">
        <v>867</v>
      </c>
      <c r="B211" s="333" t="s">
        <v>926</v>
      </c>
      <c r="C211" s="333" t="s">
        <v>198</v>
      </c>
      <c r="D211" s="327" t="s">
        <v>670</v>
      </c>
      <c r="E211" s="327" t="s">
        <v>1445</v>
      </c>
    </row>
    <row r="212" spans="1:5">
      <c r="A212" s="332">
        <v>901</v>
      </c>
      <c r="B212" s="333" t="s">
        <v>927</v>
      </c>
      <c r="C212" s="333" t="s">
        <v>199</v>
      </c>
      <c r="D212" s="327" t="s">
        <v>665</v>
      </c>
      <c r="E212" s="327" t="s">
        <v>1446</v>
      </c>
    </row>
    <row r="213" spans="1:5">
      <c r="A213" s="332">
        <v>902</v>
      </c>
      <c r="B213" s="333" t="s">
        <v>928</v>
      </c>
      <c r="C213" s="333" t="s">
        <v>200</v>
      </c>
      <c r="D213" s="327" t="s">
        <v>665</v>
      </c>
      <c r="E213" s="327" t="s">
        <v>1446</v>
      </c>
    </row>
    <row r="214" spans="1:5">
      <c r="A214" s="332">
        <v>903</v>
      </c>
      <c r="B214" s="333" t="s">
        <v>929</v>
      </c>
      <c r="C214" s="333" t="s">
        <v>201</v>
      </c>
      <c r="D214" s="327" t="s">
        <v>665</v>
      </c>
      <c r="E214" s="327" t="s">
        <v>1446</v>
      </c>
    </row>
    <row r="215" spans="1:5">
      <c r="A215" s="332">
        <v>904</v>
      </c>
      <c r="B215" s="333" t="s">
        <v>930</v>
      </c>
      <c r="C215" s="337" t="s">
        <v>202</v>
      </c>
      <c r="D215" s="327" t="s">
        <v>665</v>
      </c>
      <c r="E215" s="327" t="s">
        <v>1446</v>
      </c>
    </row>
    <row r="216" spans="1:5">
      <c r="A216" s="332">
        <v>905</v>
      </c>
      <c r="B216" s="333" t="s">
        <v>931</v>
      </c>
      <c r="C216" s="333" t="s">
        <v>203</v>
      </c>
      <c r="D216" s="327" t="s">
        <v>665</v>
      </c>
      <c r="E216" s="327" t="s">
        <v>1446</v>
      </c>
    </row>
    <row r="217" spans="1:5">
      <c r="A217" s="332">
        <v>906</v>
      </c>
      <c r="B217" s="333" t="s">
        <v>932</v>
      </c>
      <c r="C217" s="333" t="s">
        <v>204</v>
      </c>
      <c r="D217" s="327" t="s">
        <v>665</v>
      </c>
      <c r="E217" s="327" t="s">
        <v>1446</v>
      </c>
    </row>
    <row r="218" spans="1:5">
      <c r="A218" s="332">
        <v>907</v>
      </c>
      <c r="B218" s="333" t="s">
        <v>933</v>
      </c>
      <c r="C218" s="333" t="s">
        <v>205</v>
      </c>
      <c r="D218" s="327" t="s">
        <v>665</v>
      </c>
      <c r="E218" s="327" t="s">
        <v>1446</v>
      </c>
    </row>
    <row r="219" spans="1:5">
      <c r="A219" s="332">
        <v>908</v>
      </c>
      <c r="B219" s="333" t="s">
        <v>934</v>
      </c>
      <c r="C219" s="333" t="s">
        <v>206</v>
      </c>
      <c r="D219" s="327" t="s">
        <v>665</v>
      </c>
      <c r="E219" s="327" t="s">
        <v>1446</v>
      </c>
    </row>
    <row r="220" spans="1:5">
      <c r="A220" s="332">
        <v>909</v>
      </c>
      <c r="B220" s="333" t="s">
        <v>935</v>
      </c>
      <c r="C220" s="333" t="s">
        <v>207</v>
      </c>
      <c r="D220" s="327" t="s">
        <v>665</v>
      </c>
      <c r="E220" s="327" t="s">
        <v>1446</v>
      </c>
    </row>
    <row r="221" spans="1:5">
      <c r="A221" s="332">
        <v>951</v>
      </c>
      <c r="B221" s="333" t="s">
        <v>936</v>
      </c>
      <c r="C221" s="333" t="s">
        <v>208</v>
      </c>
      <c r="D221" s="327">
        <v>0</v>
      </c>
      <c r="E221" s="327" t="s">
        <v>1447</v>
      </c>
    </row>
    <row r="222" spans="1:5">
      <c r="A222" s="332">
        <v>999</v>
      </c>
      <c r="B222" s="333" t="s">
        <v>1330</v>
      </c>
      <c r="C222" s="333" t="s">
        <v>209</v>
      </c>
      <c r="D222" s="327" t="s">
        <v>1332</v>
      </c>
      <c r="E222" s="327" t="s">
        <v>1436</v>
      </c>
    </row>
    <row r="223" spans="1:5">
      <c r="A223" s="332">
        <v>1101</v>
      </c>
      <c r="B223" s="333" t="s">
        <v>937</v>
      </c>
      <c r="C223" s="333" t="s">
        <v>210</v>
      </c>
      <c r="D223" s="327" t="s">
        <v>665</v>
      </c>
      <c r="E223" s="327" t="s">
        <v>1448</v>
      </c>
    </row>
    <row r="224" spans="1:5">
      <c r="A224" s="332">
        <v>1102</v>
      </c>
      <c r="B224" s="333" t="s">
        <v>938</v>
      </c>
      <c r="C224" s="333" t="s">
        <v>211</v>
      </c>
      <c r="D224" s="327" t="s">
        <v>665</v>
      </c>
      <c r="E224" s="327" t="s">
        <v>1448</v>
      </c>
    </row>
    <row r="225" spans="1:5">
      <c r="A225" s="332">
        <v>1103</v>
      </c>
      <c r="B225" s="333" t="s">
        <v>939</v>
      </c>
      <c r="C225" s="333" t="s">
        <v>212</v>
      </c>
      <c r="D225" s="327" t="s">
        <v>665</v>
      </c>
      <c r="E225" s="327" t="s">
        <v>1448</v>
      </c>
    </row>
    <row r="226" spans="1:5">
      <c r="A226" s="332">
        <v>1104</v>
      </c>
      <c r="B226" s="333" t="s">
        <v>940</v>
      </c>
      <c r="C226" s="333" t="s">
        <v>213</v>
      </c>
      <c r="D226" s="327" t="s">
        <v>665</v>
      </c>
      <c r="E226" s="327" t="s">
        <v>1448</v>
      </c>
    </row>
    <row r="227" spans="1:5">
      <c r="A227" s="332">
        <v>1105</v>
      </c>
      <c r="B227" s="333" t="s">
        <v>941</v>
      </c>
      <c r="C227" s="333" t="s">
        <v>214</v>
      </c>
      <c r="D227" s="327" t="s">
        <v>665</v>
      </c>
      <c r="E227" s="327" t="s">
        <v>1448</v>
      </c>
    </row>
    <row r="228" spans="1:5">
      <c r="A228" s="332">
        <v>1106</v>
      </c>
      <c r="B228" s="333" t="s">
        <v>942</v>
      </c>
      <c r="C228" s="333" t="s">
        <v>215</v>
      </c>
      <c r="D228" s="327" t="s">
        <v>665</v>
      </c>
      <c r="E228" s="327" t="s">
        <v>1448</v>
      </c>
    </row>
    <row r="229" spans="1:5">
      <c r="A229" s="332">
        <v>1107</v>
      </c>
      <c r="B229" s="333" t="s">
        <v>943</v>
      </c>
      <c r="C229" s="333" t="s">
        <v>216</v>
      </c>
      <c r="D229" s="327" t="s">
        <v>665</v>
      </c>
      <c r="E229" s="327" t="s">
        <v>1448</v>
      </c>
    </row>
    <row r="230" spans="1:5">
      <c r="A230" s="332">
        <v>1108</v>
      </c>
      <c r="B230" s="333" t="s">
        <v>944</v>
      </c>
      <c r="C230" s="333" t="s">
        <v>217</v>
      </c>
      <c r="D230" s="327" t="s">
        <v>665</v>
      </c>
      <c r="E230" s="327" t="s">
        <v>1448</v>
      </c>
    </row>
    <row r="231" spans="1:5">
      <c r="A231" s="332">
        <v>1109</v>
      </c>
      <c r="B231" s="333" t="s">
        <v>945</v>
      </c>
      <c r="C231" s="333" t="s">
        <v>218</v>
      </c>
      <c r="D231" s="327" t="s">
        <v>665</v>
      </c>
      <c r="E231" s="327" t="s">
        <v>1448</v>
      </c>
    </row>
    <row r="232" spans="1:5">
      <c r="A232" s="332">
        <v>1110</v>
      </c>
      <c r="B232" s="333" t="s">
        <v>946</v>
      </c>
      <c r="C232" s="333" t="s">
        <v>219</v>
      </c>
      <c r="D232" s="327" t="s">
        <v>665</v>
      </c>
      <c r="E232" s="327" t="s">
        <v>1448</v>
      </c>
    </row>
    <row r="233" spans="1:5">
      <c r="A233" s="332">
        <v>1111</v>
      </c>
      <c r="B233" s="333" t="s">
        <v>947</v>
      </c>
      <c r="C233" s="333" t="s">
        <v>220</v>
      </c>
      <c r="D233" s="327" t="s">
        <v>665</v>
      </c>
      <c r="E233" s="327" t="s">
        <v>1448</v>
      </c>
    </row>
    <row r="234" spans="1:5">
      <c r="A234" s="332">
        <v>1112</v>
      </c>
      <c r="B234" s="333" t="s">
        <v>948</v>
      </c>
      <c r="C234" s="333" t="s">
        <v>221</v>
      </c>
      <c r="D234" s="327" t="s">
        <v>665</v>
      </c>
      <c r="E234" s="327" t="s">
        <v>1448</v>
      </c>
    </row>
    <row r="235" spans="1:5">
      <c r="A235" s="332">
        <v>1113</v>
      </c>
      <c r="B235" s="333" t="s">
        <v>949</v>
      </c>
      <c r="C235" s="333" t="s">
        <v>222</v>
      </c>
      <c r="D235" s="327" t="s">
        <v>665</v>
      </c>
      <c r="E235" s="327" t="s">
        <v>1448</v>
      </c>
    </row>
    <row r="236" spans="1:5">
      <c r="A236" s="332">
        <v>1114</v>
      </c>
      <c r="B236" s="333" t="s">
        <v>950</v>
      </c>
      <c r="C236" s="333" t="s">
        <v>1300</v>
      </c>
      <c r="D236" s="327" t="s">
        <v>665</v>
      </c>
      <c r="E236" s="327" t="s">
        <v>1448</v>
      </c>
    </row>
    <row r="237" spans="1:5">
      <c r="A237" s="332">
        <v>1115</v>
      </c>
      <c r="B237" s="333" t="s">
        <v>951</v>
      </c>
      <c r="C237" s="333" t="s">
        <v>223</v>
      </c>
      <c r="D237" s="327" t="s">
        <v>665</v>
      </c>
      <c r="E237" s="327" t="s">
        <v>1448</v>
      </c>
    </row>
    <row r="238" spans="1:5">
      <c r="A238" s="332">
        <v>1116</v>
      </c>
      <c r="B238" s="333" t="s">
        <v>952</v>
      </c>
      <c r="C238" s="333" t="s">
        <v>224</v>
      </c>
      <c r="D238" s="327" t="s">
        <v>665</v>
      </c>
      <c r="E238" s="327" t="s">
        <v>1448</v>
      </c>
    </row>
    <row r="239" spans="1:5">
      <c r="A239" s="332">
        <v>1117</v>
      </c>
      <c r="B239" s="333" t="s">
        <v>953</v>
      </c>
      <c r="C239" s="333" t="s">
        <v>225</v>
      </c>
      <c r="D239" s="327" t="s">
        <v>665</v>
      </c>
      <c r="E239" s="327" t="s">
        <v>1448</v>
      </c>
    </row>
    <row r="240" spans="1:5">
      <c r="A240" s="332">
        <v>1118</v>
      </c>
      <c r="B240" s="333" t="s">
        <v>954</v>
      </c>
      <c r="C240" s="333" t="s">
        <v>226</v>
      </c>
      <c r="D240" s="327" t="s">
        <v>665</v>
      </c>
      <c r="E240" s="327" t="s">
        <v>1448</v>
      </c>
    </row>
    <row r="241" spans="1:5">
      <c r="A241" s="332">
        <v>1119</v>
      </c>
      <c r="B241" s="333" t="s">
        <v>955</v>
      </c>
      <c r="C241" s="333" t="s">
        <v>227</v>
      </c>
      <c r="D241" s="327" t="s">
        <v>665</v>
      </c>
      <c r="E241" s="327" t="s">
        <v>1448</v>
      </c>
    </row>
    <row r="242" spans="1:5">
      <c r="A242" s="332">
        <v>1120</v>
      </c>
      <c r="B242" s="333" t="s">
        <v>956</v>
      </c>
      <c r="C242" s="333" t="s">
        <v>228</v>
      </c>
      <c r="D242" s="327" t="s">
        <v>665</v>
      </c>
      <c r="E242" s="327" t="s">
        <v>1448</v>
      </c>
    </row>
    <row r="243" spans="1:5">
      <c r="A243" s="332">
        <v>1121</v>
      </c>
      <c r="B243" s="333" t="s">
        <v>957</v>
      </c>
      <c r="C243" s="333" t="s">
        <v>229</v>
      </c>
      <c r="D243" s="327" t="s">
        <v>665</v>
      </c>
      <c r="E243" s="327" t="s">
        <v>1448</v>
      </c>
    </row>
    <row r="244" spans="1:5">
      <c r="A244" s="332">
        <v>1122</v>
      </c>
      <c r="B244" s="333" t="s">
        <v>958</v>
      </c>
      <c r="C244" s="333" t="s">
        <v>230</v>
      </c>
      <c r="D244" s="327" t="s">
        <v>665</v>
      </c>
      <c r="E244" s="327" t="s">
        <v>1448</v>
      </c>
    </row>
    <row r="245" spans="1:5">
      <c r="A245" s="332">
        <v>1123</v>
      </c>
      <c r="B245" s="333" t="s">
        <v>959</v>
      </c>
      <c r="C245" s="333" t="s">
        <v>231</v>
      </c>
      <c r="D245" s="327" t="s">
        <v>665</v>
      </c>
      <c r="E245" s="327" t="s">
        <v>1448</v>
      </c>
    </row>
    <row r="246" spans="1:5">
      <c r="A246" s="332">
        <v>1124</v>
      </c>
      <c r="B246" s="333" t="s">
        <v>960</v>
      </c>
      <c r="C246" s="333" t="s">
        <v>232</v>
      </c>
      <c r="D246" s="327" t="s">
        <v>665</v>
      </c>
      <c r="E246" s="327" t="s">
        <v>1448</v>
      </c>
    </row>
    <row r="247" spans="1:5">
      <c r="A247" s="332">
        <v>1125</v>
      </c>
      <c r="B247" s="333" t="s">
        <v>961</v>
      </c>
      <c r="C247" s="333" t="s">
        <v>233</v>
      </c>
      <c r="D247" s="327" t="s">
        <v>665</v>
      </c>
      <c r="E247" s="327" t="s">
        <v>1448</v>
      </c>
    </row>
    <row r="248" spans="1:5">
      <c r="A248" s="332">
        <v>1126</v>
      </c>
      <c r="B248" s="333" t="s">
        <v>962</v>
      </c>
      <c r="C248" s="333" t="s">
        <v>234</v>
      </c>
      <c r="D248" s="327" t="s">
        <v>665</v>
      </c>
      <c r="E248" s="327" t="s">
        <v>1448</v>
      </c>
    </row>
    <row r="249" spans="1:5">
      <c r="A249" s="332">
        <v>1127</v>
      </c>
      <c r="B249" s="333" t="s">
        <v>963</v>
      </c>
      <c r="C249" s="333" t="s">
        <v>235</v>
      </c>
      <c r="D249" s="327" t="s">
        <v>665</v>
      </c>
      <c r="E249" s="327" t="s">
        <v>1448</v>
      </c>
    </row>
    <row r="250" spans="1:5">
      <c r="A250" s="332">
        <v>1128</v>
      </c>
      <c r="B250" s="333" t="s">
        <v>964</v>
      </c>
      <c r="C250" s="333" t="s">
        <v>236</v>
      </c>
      <c r="D250" s="327" t="s">
        <v>665</v>
      </c>
      <c r="E250" s="327" t="s">
        <v>1448</v>
      </c>
    </row>
    <row r="251" spans="1:5">
      <c r="A251" s="332">
        <v>1129</v>
      </c>
      <c r="B251" s="333" t="s">
        <v>965</v>
      </c>
      <c r="C251" s="333" t="s">
        <v>237</v>
      </c>
      <c r="D251" s="327" t="s">
        <v>665</v>
      </c>
      <c r="E251" s="327" t="s">
        <v>1448</v>
      </c>
    </row>
    <row r="252" spans="1:5">
      <c r="A252" s="332">
        <v>1201</v>
      </c>
      <c r="B252" s="333" t="s">
        <v>966</v>
      </c>
      <c r="C252" s="333" t="s">
        <v>238</v>
      </c>
      <c r="D252" s="327" t="s">
        <v>665</v>
      </c>
      <c r="E252" s="327" t="s">
        <v>1448</v>
      </c>
    </row>
    <row r="253" spans="1:5">
      <c r="A253" s="332">
        <v>1202</v>
      </c>
      <c r="B253" s="333" t="s">
        <v>967</v>
      </c>
      <c r="C253" s="333" t="s">
        <v>239</v>
      </c>
      <c r="D253" s="327" t="s">
        <v>665</v>
      </c>
      <c r="E253" s="327" t="s">
        <v>1448</v>
      </c>
    </row>
    <row r="254" spans="1:5">
      <c r="A254" s="332">
        <v>1203</v>
      </c>
      <c r="B254" s="333" t="s">
        <v>968</v>
      </c>
      <c r="C254" s="333" t="s">
        <v>240</v>
      </c>
      <c r="D254" s="327" t="s">
        <v>665</v>
      </c>
      <c r="E254" s="327" t="s">
        <v>1448</v>
      </c>
    </row>
    <row r="255" spans="1:5">
      <c r="A255" s="332">
        <v>1204</v>
      </c>
      <c r="B255" s="333" t="s">
        <v>969</v>
      </c>
      <c r="C255" s="333" t="s">
        <v>241</v>
      </c>
      <c r="D255" s="327" t="s">
        <v>665</v>
      </c>
      <c r="E255" s="327" t="s">
        <v>1448</v>
      </c>
    </row>
    <row r="256" spans="1:5">
      <c r="A256" s="332">
        <v>1205</v>
      </c>
      <c r="B256" s="333" t="s">
        <v>970</v>
      </c>
      <c r="C256" s="333" t="s">
        <v>242</v>
      </c>
      <c r="D256" s="327" t="s">
        <v>665</v>
      </c>
      <c r="E256" s="327" t="s">
        <v>1448</v>
      </c>
    </row>
    <row r="257" spans="1:5">
      <c r="A257" s="332">
        <v>1206</v>
      </c>
      <c r="B257" s="333" t="s">
        <v>971</v>
      </c>
      <c r="C257" s="333" t="s">
        <v>243</v>
      </c>
      <c r="D257" s="327" t="s">
        <v>665</v>
      </c>
      <c r="E257" s="327" t="s">
        <v>1448</v>
      </c>
    </row>
    <row r="258" spans="1:5">
      <c r="A258" s="332">
        <v>1207</v>
      </c>
      <c r="B258" s="333" t="s">
        <v>972</v>
      </c>
      <c r="C258" s="333" t="s">
        <v>244</v>
      </c>
      <c r="D258" s="327" t="s">
        <v>665</v>
      </c>
      <c r="E258" s="327" t="s">
        <v>1448</v>
      </c>
    </row>
    <row r="259" spans="1:5">
      <c r="A259" s="332">
        <v>1208</v>
      </c>
      <c r="B259" s="333" t="s">
        <v>973</v>
      </c>
      <c r="C259" s="333" t="s">
        <v>245</v>
      </c>
      <c r="D259" s="327" t="s">
        <v>665</v>
      </c>
      <c r="E259" s="327" t="s">
        <v>1448</v>
      </c>
    </row>
    <row r="260" spans="1:5">
      <c r="A260" s="332">
        <v>1209</v>
      </c>
      <c r="B260" s="333" t="s">
        <v>974</v>
      </c>
      <c r="C260" s="333" t="s">
        <v>246</v>
      </c>
      <c r="D260" s="327" t="s">
        <v>665</v>
      </c>
      <c r="E260" s="327" t="s">
        <v>1448</v>
      </c>
    </row>
    <row r="261" spans="1:5">
      <c r="A261" s="332">
        <v>1210</v>
      </c>
      <c r="B261" s="333" t="s">
        <v>975</v>
      </c>
      <c r="C261" s="333" t="s">
        <v>247</v>
      </c>
      <c r="D261" s="327" t="s">
        <v>665</v>
      </c>
      <c r="E261" s="327" t="s">
        <v>1448</v>
      </c>
    </row>
    <row r="262" spans="1:5">
      <c r="A262" s="332">
        <v>1211</v>
      </c>
      <c r="B262" s="333" t="s">
        <v>976</v>
      </c>
      <c r="C262" s="333" t="s">
        <v>248</v>
      </c>
      <c r="D262" s="327" t="s">
        <v>665</v>
      </c>
      <c r="E262" s="327" t="s">
        <v>1448</v>
      </c>
    </row>
    <row r="263" spans="1:5">
      <c r="A263" s="332">
        <v>1212</v>
      </c>
      <c r="B263" s="333" t="s">
        <v>977</v>
      </c>
      <c r="C263" s="333" t="s">
        <v>249</v>
      </c>
      <c r="D263" s="327" t="s">
        <v>665</v>
      </c>
      <c r="E263" s="327" t="s">
        <v>1448</v>
      </c>
    </row>
    <row r="264" spans="1:5">
      <c r="A264" s="332">
        <v>1213</v>
      </c>
      <c r="B264" s="333" t="s">
        <v>978</v>
      </c>
      <c r="C264" s="333" t="s">
        <v>250</v>
      </c>
      <c r="D264" s="327" t="s">
        <v>665</v>
      </c>
      <c r="E264" s="327" t="s">
        <v>1448</v>
      </c>
    </row>
    <row r="265" spans="1:5">
      <c r="A265" s="332">
        <v>1214</v>
      </c>
      <c r="B265" s="333" t="s">
        <v>979</v>
      </c>
      <c r="C265" s="333" t="s">
        <v>251</v>
      </c>
      <c r="D265" s="327" t="s">
        <v>665</v>
      </c>
      <c r="E265" s="327" t="s">
        <v>1448</v>
      </c>
    </row>
    <row r="266" spans="1:5">
      <c r="A266" s="332">
        <v>1215</v>
      </c>
      <c r="B266" s="333" t="s">
        <v>980</v>
      </c>
      <c r="C266" s="333" t="s">
        <v>252</v>
      </c>
      <c r="D266" s="327" t="s">
        <v>665</v>
      </c>
      <c r="E266" s="327" t="s">
        <v>1448</v>
      </c>
    </row>
    <row r="267" spans="1:5">
      <c r="A267" s="332">
        <v>1216</v>
      </c>
      <c r="B267" s="333" t="s">
        <v>981</v>
      </c>
      <c r="C267" s="333" t="s">
        <v>253</v>
      </c>
      <c r="D267" s="327" t="s">
        <v>665</v>
      </c>
      <c r="E267" s="327" t="s">
        <v>1448</v>
      </c>
    </row>
    <row r="268" spans="1:5">
      <c r="A268" s="332">
        <v>1217</v>
      </c>
      <c r="B268" s="333" t="s">
        <v>982</v>
      </c>
      <c r="C268" s="333" t="s">
        <v>254</v>
      </c>
      <c r="D268" s="327" t="s">
        <v>665</v>
      </c>
      <c r="E268" s="327" t="s">
        <v>1448</v>
      </c>
    </row>
    <row r="269" spans="1:5">
      <c r="A269" s="332">
        <v>1218</v>
      </c>
      <c r="B269" s="333" t="s">
        <v>983</v>
      </c>
      <c r="C269" s="333" t="s">
        <v>255</v>
      </c>
      <c r="D269" s="327" t="s">
        <v>665</v>
      </c>
      <c r="E269" s="327" t="s">
        <v>1448</v>
      </c>
    </row>
    <row r="270" spans="1:5">
      <c r="A270" s="332">
        <v>1219</v>
      </c>
      <c r="B270" s="333" t="s">
        <v>984</v>
      </c>
      <c r="C270" s="333" t="s">
        <v>256</v>
      </c>
      <c r="D270" s="327" t="s">
        <v>665</v>
      </c>
      <c r="E270" s="327" t="s">
        <v>1448</v>
      </c>
    </row>
    <row r="271" spans="1:5">
      <c r="A271" s="332">
        <v>1220</v>
      </c>
      <c r="B271" s="333" t="s">
        <v>985</v>
      </c>
      <c r="C271" s="333" t="s">
        <v>257</v>
      </c>
      <c r="D271" s="327" t="s">
        <v>665</v>
      </c>
      <c r="E271" s="327" t="s">
        <v>1448</v>
      </c>
    </row>
    <row r="272" spans="1:5">
      <c r="A272" s="332">
        <v>1221</v>
      </c>
      <c r="B272" s="333" t="s">
        <v>986</v>
      </c>
      <c r="C272" s="333" t="s">
        <v>258</v>
      </c>
      <c r="D272" s="327" t="s">
        <v>665</v>
      </c>
      <c r="E272" s="327" t="s">
        <v>1448</v>
      </c>
    </row>
    <row r="273" spans="1:5">
      <c r="A273" s="332">
        <v>1222</v>
      </c>
      <c r="B273" s="333" t="s">
        <v>987</v>
      </c>
      <c r="C273" s="333" t="s">
        <v>259</v>
      </c>
      <c r="D273" s="327" t="s">
        <v>665</v>
      </c>
      <c r="E273" s="327" t="s">
        <v>1448</v>
      </c>
    </row>
    <row r="274" spans="1:5">
      <c r="A274" s="332">
        <v>1223</v>
      </c>
      <c r="B274" s="333" t="s">
        <v>988</v>
      </c>
      <c r="C274" s="333" t="s">
        <v>260</v>
      </c>
      <c r="D274" s="327" t="s">
        <v>665</v>
      </c>
      <c r="E274" s="327" t="s">
        <v>1448</v>
      </c>
    </row>
    <row r="275" spans="1:5">
      <c r="A275" s="332">
        <v>1224</v>
      </c>
      <c r="B275" s="333" t="s">
        <v>989</v>
      </c>
      <c r="C275" s="333" t="s">
        <v>261</v>
      </c>
      <c r="D275" s="327" t="s">
        <v>665</v>
      </c>
      <c r="E275" s="327" t="s">
        <v>1448</v>
      </c>
    </row>
    <row r="276" spans="1:5">
      <c r="A276" s="332">
        <v>1225</v>
      </c>
      <c r="B276" s="333" t="s">
        <v>990</v>
      </c>
      <c r="C276" s="333" t="s">
        <v>262</v>
      </c>
      <c r="D276" s="327" t="s">
        <v>665</v>
      </c>
      <c r="E276" s="327" t="s">
        <v>1448</v>
      </c>
    </row>
    <row r="277" spans="1:5">
      <c r="A277" s="332">
        <v>1226</v>
      </c>
      <c r="B277" s="333" t="s">
        <v>991</v>
      </c>
      <c r="C277" s="333" t="s">
        <v>263</v>
      </c>
      <c r="D277" s="327" t="s">
        <v>665</v>
      </c>
      <c r="E277" s="327" t="s">
        <v>1448</v>
      </c>
    </row>
    <row r="278" spans="1:5">
      <c r="A278" s="332">
        <v>1227</v>
      </c>
      <c r="B278" s="333" t="s">
        <v>992</v>
      </c>
      <c r="C278" s="333" t="s">
        <v>264</v>
      </c>
      <c r="D278" s="327" t="s">
        <v>665</v>
      </c>
      <c r="E278" s="327" t="s">
        <v>1448</v>
      </c>
    </row>
    <row r="279" spans="1:5">
      <c r="A279" s="332">
        <v>1228</v>
      </c>
      <c r="B279" s="333" t="s">
        <v>993</v>
      </c>
      <c r="C279" s="333" t="s">
        <v>265</v>
      </c>
      <c r="D279" s="327" t="s">
        <v>665</v>
      </c>
      <c r="E279" s="327" t="s">
        <v>1448</v>
      </c>
    </row>
    <row r="280" spans="1:5">
      <c r="A280" s="332">
        <v>1229</v>
      </c>
      <c r="B280" s="333" t="s">
        <v>994</v>
      </c>
      <c r="C280" s="333" t="s">
        <v>266</v>
      </c>
      <c r="D280" s="327" t="s">
        <v>665</v>
      </c>
      <c r="E280" s="327" t="s">
        <v>1448</v>
      </c>
    </row>
    <row r="281" spans="1:5">
      <c r="A281" s="332">
        <v>1230</v>
      </c>
      <c r="B281" s="333" t="s">
        <v>995</v>
      </c>
      <c r="C281" s="333" t="s">
        <v>267</v>
      </c>
      <c r="D281" s="327" t="s">
        <v>665</v>
      </c>
      <c r="E281" s="327" t="s">
        <v>1448</v>
      </c>
    </row>
    <row r="282" spans="1:5">
      <c r="A282" s="332">
        <v>1231</v>
      </c>
      <c r="B282" s="333" t="s">
        <v>996</v>
      </c>
      <c r="C282" s="333" t="s">
        <v>268</v>
      </c>
      <c r="D282" s="327" t="s">
        <v>665</v>
      </c>
      <c r="E282" s="327" t="s">
        <v>1448</v>
      </c>
    </row>
    <row r="283" spans="1:5">
      <c r="A283" s="332">
        <v>1232</v>
      </c>
      <c r="B283" s="333" t="s">
        <v>997</v>
      </c>
      <c r="C283" s="333" t="s">
        <v>269</v>
      </c>
      <c r="D283" s="327" t="s">
        <v>665</v>
      </c>
      <c r="E283" s="327" t="s">
        <v>1448</v>
      </c>
    </row>
    <row r="284" spans="1:5">
      <c r="A284" s="332">
        <v>1233</v>
      </c>
      <c r="B284" s="333" t="s">
        <v>998</v>
      </c>
      <c r="C284" s="333" t="s">
        <v>270</v>
      </c>
      <c r="D284" s="327" t="s">
        <v>665</v>
      </c>
      <c r="E284" s="327" t="s">
        <v>1448</v>
      </c>
    </row>
    <row r="285" spans="1:5">
      <c r="A285" s="332">
        <v>1234</v>
      </c>
      <c r="B285" s="333" t="s">
        <v>999</v>
      </c>
      <c r="C285" s="333" t="s">
        <v>271</v>
      </c>
      <c r="D285" s="327" t="s">
        <v>665</v>
      </c>
      <c r="E285" s="327" t="s">
        <v>1448</v>
      </c>
    </row>
    <row r="286" spans="1:5">
      <c r="A286" s="332">
        <v>1235</v>
      </c>
      <c r="B286" s="333" t="s">
        <v>1000</v>
      </c>
      <c r="C286" s="333" t="s">
        <v>272</v>
      </c>
      <c r="D286" s="327" t="s">
        <v>665</v>
      </c>
      <c r="E286" s="327" t="s">
        <v>1448</v>
      </c>
    </row>
    <row r="287" spans="1:5">
      <c r="A287" s="332">
        <v>1236</v>
      </c>
      <c r="B287" s="333" t="s">
        <v>1001</v>
      </c>
      <c r="C287" s="333" t="s">
        <v>273</v>
      </c>
      <c r="D287" s="327" t="s">
        <v>665</v>
      </c>
      <c r="E287" s="327" t="s">
        <v>1448</v>
      </c>
    </row>
    <row r="288" spans="1:5">
      <c r="A288" s="332">
        <v>1237</v>
      </c>
      <c r="B288" s="333" t="s">
        <v>1002</v>
      </c>
      <c r="C288" s="333" t="s">
        <v>274</v>
      </c>
      <c r="D288" s="327" t="s">
        <v>665</v>
      </c>
      <c r="E288" s="327" t="s">
        <v>1448</v>
      </c>
    </row>
    <row r="289" spans="1:5">
      <c r="A289" s="332">
        <v>1238</v>
      </c>
      <c r="B289" s="333" t="s">
        <v>1003</v>
      </c>
      <c r="C289" s="333" t="s">
        <v>275</v>
      </c>
      <c r="D289" s="327" t="s">
        <v>665</v>
      </c>
      <c r="E289" s="327" t="s">
        <v>1448</v>
      </c>
    </row>
    <row r="290" spans="1:5">
      <c r="A290" s="332">
        <v>1239</v>
      </c>
      <c r="B290" s="333" t="s">
        <v>1004</v>
      </c>
      <c r="C290" s="333" t="s">
        <v>276</v>
      </c>
      <c r="D290" s="327" t="s">
        <v>665</v>
      </c>
      <c r="E290" s="327" t="s">
        <v>1448</v>
      </c>
    </row>
    <row r="291" spans="1:5">
      <c r="A291" s="332">
        <v>1240</v>
      </c>
      <c r="B291" s="333" t="s">
        <v>1005</v>
      </c>
      <c r="C291" s="333" t="s">
        <v>277</v>
      </c>
      <c r="D291" s="327" t="s">
        <v>665</v>
      </c>
      <c r="E291" s="327" t="s">
        <v>1448</v>
      </c>
    </row>
    <row r="292" spans="1:5">
      <c r="A292" s="332">
        <v>1241</v>
      </c>
      <c r="B292" s="333" t="s">
        <v>1006</v>
      </c>
      <c r="C292" s="333" t="s">
        <v>278</v>
      </c>
      <c r="D292" s="327" t="s">
        <v>665</v>
      </c>
      <c r="E292" s="327" t="s">
        <v>1448</v>
      </c>
    </row>
    <row r="293" spans="1:5">
      <c r="A293" s="332">
        <v>1242</v>
      </c>
      <c r="B293" s="333" t="s">
        <v>1007</v>
      </c>
      <c r="C293" s="333" t="s">
        <v>279</v>
      </c>
      <c r="D293" s="327" t="s">
        <v>665</v>
      </c>
      <c r="E293" s="327" t="s">
        <v>1448</v>
      </c>
    </row>
    <row r="294" spans="1:5">
      <c r="A294" s="332">
        <v>1243</v>
      </c>
      <c r="B294" s="333" t="s">
        <v>1008</v>
      </c>
      <c r="C294" s="333" t="s">
        <v>280</v>
      </c>
      <c r="D294" s="327" t="s">
        <v>665</v>
      </c>
      <c r="E294" s="327" t="s">
        <v>1448</v>
      </c>
    </row>
    <row r="295" spans="1:5">
      <c r="A295" s="332">
        <v>1244</v>
      </c>
      <c r="B295" s="333" t="s">
        <v>1009</v>
      </c>
      <c r="C295" s="333" t="s">
        <v>281</v>
      </c>
      <c r="D295" s="327" t="s">
        <v>665</v>
      </c>
      <c r="E295" s="327" t="s">
        <v>1448</v>
      </c>
    </row>
    <row r="296" spans="1:5">
      <c r="A296" s="332">
        <v>1245</v>
      </c>
      <c r="B296" s="333" t="s">
        <v>1010</v>
      </c>
      <c r="C296" s="333" t="s">
        <v>282</v>
      </c>
      <c r="D296" s="327" t="s">
        <v>665</v>
      </c>
      <c r="E296" s="327" t="s">
        <v>1448</v>
      </c>
    </row>
    <row r="297" spans="1:5">
      <c r="A297" s="332">
        <v>1246</v>
      </c>
      <c r="B297" s="333" t="s">
        <v>1011</v>
      </c>
      <c r="C297" s="333" t="s">
        <v>283</v>
      </c>
      <c r="D297" s="327" t="s">
        <v>665</v>
      </c>
      <c r="E297" s="327" t="s">
        <v>1448</v>
      </c>
    </row>
    <row r="298" spans="1:5">
      <c r="A298" s="332">
        <v>1247</v>
      </c>
      <c r="B298" s="333" t="s">
        <v>1012</v>
      </c>
      <c r="C298" s="333" t="s">
        <v>284</v>
      </c>
      <c r="D298" s="327" t="s">
        <v>665</v>
      </c>
      <c r="E298" s="327" t="s">
        <v>1448</v>
      </c>
    </row>
    <row r="299" spans="1:5">
      <c r="A299" s="332">
        <v>1248</v>
      </c>
      <c r="B299" s="333" t="s">
        <v>1013</v>
      </c>
      <c r="C299" s="333" t="s">
        <v>285</v>
      </c>
      <c r="D299" s="327" t="s">
        <v>665</v>
      </c>
      <c r="E299" s="327" t="s">
        <v>1448</v>
      </c>
    </row>
    <row r="300" spans="1:5">
      <c r="A300" s="332">
        <v>1249</v>
      </c>
      <c r="B300" s="333" t="s">
        <v>1014</v>
      </c>
      <c r="C300" s="333" t="s">
        <v>286</v>
      </c>
      <c r="D300" s="327" t="s">
        <v>665</v>
      </c>
      <c r="E300" s="327" t="s">
        <v>1448</v>
      </c>
    </row>
    <row r="301" spans="1:5">
      <c r="A301" s="332">
        <v>1250</v>
      </c>
      <c r="B301" s="333" t="s">
        <v>1015</v>
      </c>
      <c r="C301" s="333" t="s">
        <v>287</v>
      </c>
      <c r="D301" s="327" t="s">
        <v>665</v>
      </c>
      <c r="E301" s="327" t="s">
        <v>1448</v>
      </c>
    </row>
    <row r="302" spans="1:5">
      <c r="A302" s="332">
        <v>1251</v>
      </c>
      <c r="B302" s="333" t="s">
        <v>1016</v>
      </c>
      <c r="C302" s="333" t="s">
        <v>288</v>
      </c>
      <c r="D302" s="327" t="s">
        <v>665</v>
      </c>
      <c r="E302" s="327" t="s">
        <v>1448</v>
      </c>
    </row>
    <row r="303" spans="1:5">
      <c r="A303" s="332">
        <v>1252</v>
      </c>
      <c r="B303" s="333" t="s">
        <v>1017</v>
      </c>
      <c r="C303" s="333" t="s">
        <v>289</v>
      </c>
      <c r="D303" s="327" t="s">
        <v>665</v>
      </c>
      <c r="E303" s="327" t="s">
        <v>1448</v>
      </c>
    </row>
    <row r="304" spans="1:5">
      <c r="A304" s="332">
        <v>1253</v>
      </c>
      <c r="B304" s="333" t="s">
        <v>1018</v>
      </c>
      <c r="C304" s="333" t="s">
        <v>290</v>
      </c>
      <c r="D304" s="327" t="s">
        <v>665</v>
      </c>
      <c r="E304" s="327" t="s">
        <v>1448</v>
      </c>
    </row>
    <row r="305" spans="1:5">
      <c r="A305" s="332">
        <v>1254</v>
      </c>
      <c r="B305" s="333" t="s">
        <v>1019</v>
      </c>
      <c r="C305" s="333" t="s">
        <v>291</v>
      </c>
      <c r="D305" s="327" t="s">
        <v>665</v>
      </c>
      <c r="E305" s="327" t="s">
        <v>1448</v>
      </c>
    </row>
    <row r="306" spans="1:5">
      <c r="A306" s="332">
        <v>1255</v>
      </c>
      <c r="B306" s="333" t="s">
        <v>1020</v>
      </c>
      <c r="C306" s="333" t="s">
        <v>292</v>
      </c>
      <c r="D306" s="327" t="s">
        <v>665</v>
      </c>
      <c r="E306" s="327" t="s">
        <v>1448</v>
      </c>
    </row>
    <row r="307" spans="1:5">
      <c r="A307" s="332">
        <v>1256</v>
      </c>
      <c r="B307" s="333" t="s">
        <v>1021</v>
      </c>
      <c r="C307" s="333" t="s">
        <v>293</v>
      </c>
      <c r="D307" s="327" t="s">
        <v>665</v>
      </c>
      <c r="E307" s="327" t="s">
        <v>1448</v>
      </c>
    </row>
    <row r="308" spans="1:5">
      <c r="A308" s="332">
        <v>1257</v>
      </c>
      <c r="B308" s="333" t="s">
        <v>1022</v>
      </c>
      <c r="C308" s="333" t="s">
        <v>294</v>
      </c>
      <c r="D308" s="327" t="s">
        <v>665</v>
      </c>
      <c r="E308" s="327" t="s">
        <v>1448</v>
      </c>
    </row>
    <row r="309" spans="1:5">
      <c r="A309" s="332">
        <v>1258</v>
      </c>
      <c r="B309" s="333" t="s">
        <v>1023</v>
      </c>
      <c r="C309" s="333" t="s">
        <v>295</v>
      </c>
      <c r="D309" s="327" t="s">
        <v>665</v>
      </c>
      <c r="E309" s="327" t="s">
        <v>1448</v>
      </c>
    </row>
    <row r="310" spans="1:5">
      <c r="A310" s="332">
        <v>1259</v>
      </c>
      <c r="B310" s="333" t="s">
        <v>1024</v>
      </c>
      <c r="C310" s="333" t="s">
        <v>296</v>
      </c>
      <c r="D310" s="327" t="s">
        <v>665</v>
      </c>
      <c r="E310" s="327" t="s">
        <v>1448</v>
      </c>
    </row>
    <row r="311" spans="1:5">
      <c r="A311" s="332">
        <v>1260</v>
      </c>
      <c r="B311" s="333" t="s">
        <v>1025</v>
      </c>
      <c r="C311" s="333" t="s">
        <v>297</v>
      </c>
      <c r="D311" s="327" t="s">
        <v>665</v>
      </c>
      <c r="E311" s="327" t="s">
        <v>1448</v>
      </c>
    </row>
    <row r="312" spans="1:5">
      <c r="A312" s="332">
        <v>1261</v>
      </c>
      <c r="B312" s="333" t="s">
        <v>1026</v>
      </c>
      <c r="C312" s="333" t="s">
        <v>298</v>
      </c>
      <c r="D312" s="327" t="s">
        <v>665</v>
      </c>
      <c r="E312" s="327" t="s">
        <v>1448</v>
      </c>
    </row>
    <row r="313" spans="1:5">
      <c r="A313" s="332">
        <v>1262</v>
      </c>
      <c r="B313" s="333" t="s">
        <v>1027</v>
      </c>
      <c r="C313" s="333" t="s">
        <v>299</v>
      </c>
      <c r="D313" s="327" t="s">
        <v>665</v>
      </c>
      <c r="E313" s="327" t="s">
        <v>1448</v>
      </c>
    </row>
    <row r="314" spans="1:5">
      <c r="A314" s="332">
        <v>1263</v>
      </c>
      <c r="B314" s="333" t="s">
        <v>1028</v>
      </c>
      <c r="C314" s="333" t="s">
        <v>300</v>
      </c>
      <c r="D314" s="327" t="s">
        <v>665</v>
      </c>
      <c r="E314" s="327" t="s">
        <v>1448</v>
      </c>
    </row>
    <row r="315" spans="1:5">
      <c r="A315" s="332">
        <v>1264</v>
      </c>
      <c r="B315" s="333" t="s">
        <v>1029</v>
      </c>
      <c r="C315" s="333" t="s">
        <v>301</v>
      </c>
      <c r="D315" s="327" t="s">
        <v>665</v>
      </c>
      <c r="E315" s="327" t="s">
        <v>1448</v>
      </c>
    </row>
    <row r="316" spans="1:5">
      <c r="A316" s="332">
        <v>1265</v>
      </c>
      <c r="B316" s="333" t="s">
        <v>1030</v>
      </c>
      <c r="C316" s="333" t="s">
        <v>302</v>
      </c>
      <c r="D316" s="327" t="s">
        <v>665</v>
      </c>
      <c r="E316" s="327" t="s">
        <v>1448</v>
      </c>
    </row>
    <row r="317" spans="1:5">
      <c r="A317" s="332">
        <v>1266</v>
      </c>
      <c r="B317" s="333" t="s">
        <v>1031</v>
      </c>
      <c r="C317" s="333" t="s">
        <v>303</v>
      </c>
      <c r="D317" s="327" t="s">
        <v>665</v>
      </c>
      <c r="E317" s="327" t="s">
        <v>1448</v>
      </c>
    </row>
    <row r="318" spans="1:5">
      <c r="A318" s="332">
        <v>1267</v>
      </c>
      <c r="B318" s="333" t="s">
        <v>1032</v>
      </c>
      <c r="C318" s="333" t="s">
        <v>304</v>
      </c>
      <c r="D318" s="327" t="s">
        <v>665</v>
      </c>
      <c r="E318" s="327" t="s">
        <v>1448</v>
      </c>
    </row>
    <row r="319" spans="1:5">
      <c r="A319" s="332">
        <v>1268</v>
      </c>
      <c r="B319" s="333" t="s">
        <v>1033</v>
      </c>
      <c r="C319" s="333" t="s">
        <v>305</v>
      </c>
      <c r="D319" s="327" t="s">
        <v>665</v>
      </c>
      <c r="E319" s="327" t="s">
        <v>1448</v>
      </c>
    </row>
    <row r="320" spans="1:5">
      <c r="A320" s="332">
        <v>1269</v>
      </c>
      <c r="B320" s="333" t="s">
        <v>1034</v>
      </c>
      <c r="C320" s="333" t="s">
        <v>306</v>
      </c>
      <c r="D320" s="327" t="s">
        <v>665</v>
      </c>
      <c r="E320" s="327" t="s">
        <v>1448</v>
      </c>
    </row>
    <row r="321" spans="1:5">
      <c r="A321" s="332">
        <v>1270</v>
      </c>
      <c r="B321" s="333" t="s">
        <v>1035</v>
      </c>
      <c r="C321" s="333" t="s">
        <v>307</v>
      </c>
      <c r="D321" s="327" t="s">
        <v>665</v>
      </c>
      <c r="E321" s="327" t="s">
        <v>1448</v>
      </c>
    </row>
    <row r="322" spans="1:5">
      <c r="A322" s="332">
        <v>1271</v>
      </c>
      <c r="B322" s="333" t="s">
        <v>1036</v>
      </c>
      <c r="C322" s="333" t="s">
        <v>308</v>
      </c>
      <c r="D322" s="327" t="s">
        <v>665</v>
      </c>
      <c r="E322" s="327" t="s">
        <v>1448</v>
      </c>
    </row>
    <row r="323" spans="1:5">
      <c r="A323" s="332">
        <v>1272</v>
      </c>
      <c r="B323" s="333" t="s">
        <v>1037</v>
      </c>
      <c r="C323" s="333" t="s">
        <v>309</v>
      </c>
      <c r="D323" s="327" t="s">
        <v>665</v>
      </c>
      <c r="E323" s="327" t="s">
        <v>1448</v>
      </c>
    </row>
    <row r="324" spans="1:5">
      <c r="A324" s="332">
        <v>1273</v>
      </c>
      <c r="B324" s="333" t="s">
        <v>1038</v>
      </c>
      <c r="C324" s="333" t="s">
        <v>310</v>
      </c>
      <c r="D324" s="327" t="s">
        <v>665</v>
      </c>
      <c r="E324" s="327" t="s">
        <v>1448</v>
      </c>
    </row>
    <row r="325" spans="1:5">
      <c r="A325" s="332">
        <v>1274</v>
      </c>
      <c r="B325" s="333" t="s">
        <v>1039</v>
      </c>
      <c r="C325" s="333" t="s">
        <v>311</v>
      </c>
      <c r="D325" s="327" t="s">
        <v>665</v>
      </c>
      <c r="E325" s="327" t="s">
        <v>1448</v>
      </c>
    </row>
    <row r="326" spans="1:5">
      <c r="A326" s="332">
        <v>1275</v>
      </c>
      <c r="B326" s="333" t="s">
        <v>1040</v>
      </c>
      <c r="C326" s="333" t="s">
        <v>312</v>
      </c>
      <c r="D326" s="327" t="s">
        <v>665</v>
      </c>
      <c r="E326" s="327" t="s">
        <v>1448</v>
      </c>
    </row>
    <row r="327" spans="1:5">
      <c r="A327" s="332">
        <v>1276</v>
      </c>
      <c r="B327" s="333" t="s">
        <v>1041</v>
      </c>
      <c r="C327" s="333" t="s">
        <v>313</v>
      </c>
      <c r="D327" s="327" t="s">
        <v>665</v>
      </c>
      <c r="E327" s="327" t="s">
        <v>1448</v>
      </c>
    </row>
    <row r="328" spans="1:5">
      <c r="A328" s="332">
        <v>1277</v>
      </c>
      <c r="B328" s="333" t="s">
        <v>1042</v>
      </c>
      <c r="C328" s="333" t="s">
        <v>314</v>
      </c>
      <c r="D328" s="327" t="s">
        <v>665</v>
      </c>
      <c r="E328" s="327" t="s">
        <v>1448</v>
      </c>
    </row>
    <row r="329" spans="1:5">
      <c r="A329" s="332">
        <v>1278</v>
      </c>
      <c r="B329" s="333" t="s">
        <v>1043</v>
      </c>
      <c r="C329" s="333" t="s">
        <v>315</v>
      </c>
      <c r="D329" s="327" t="s">
        <v>665</v>
      </c>
      <c r="E329" s="327" t="s">
        <v>1448</v>
      </c>
    </row>
    <row r="330" spans="1:5">
      <c r="A330" s="332">
        <v>1279</v>
      </c>
      <c r="B330" s="333" t="s">
        <v>1044</v>
      </c>
      <c r="C330" s="333" t="s">
        <v>316</v>
      </c>
      <c r="D330" s="327" t="s">
        <v>665</v>
      </c>
      <c r="E330" s="327" t="s">
        <v>1448</v>
      </c>
    </row>
    <row r="331" spans="1:5">
      <c r="A331" s="332">
        <v>1280</v>
      </c>
      <c r="B331" s="333" t="s">
        <v>1045</v>
      </c>
      <c r="C331" s="333" t="s">
        <v>317</v>
      </c>
      <c r="D331" s="327" t="s">
        <v>665</v>
      </c>
      <c r="E331" s="327" t="s">
        <v>1448</v>
      </c>
    </row>
    <row r="332" spans="1:5">
      <c r="A332" s="332">
        <v>1281</v>
      </c>
      <c r="B332" s="333" t="s">
        <v>1046</v>
      </c>
      <c r="C332" s="333" t="s">
        <v>318</v>
      </c>
      <c r="D332" s="327" t="s">
        <v>665</v>
      </c>
      <c r="E332" s="327" t="s">
        <v>1448</v>
      </c>
    </row>
    <row r="333" spans="1:5">
      <c r="A333" s="332">
        <v>1282</v>
      </c>
      <c r="B333" s="333" t="s">
        <v>1047</v>
      </c>
      <c r="C333" s="333" t="s">
        <v>319</v>
      </c>
      <c r="D333" s="327" t="s">
        <v>665</v>
      </c>
      <c r="E333" s="327" t="s">
        <v>1448</v>
      </c>
    </row>
    <row r="334" spans="1:5">
      <c r="A334" s="332">
        <v>1283</v>
      </c>
      <c r="B334" s="333" t="s">
        <v>1048</v>
      </c>
      <c r="C334" s="333" t="s">
        <v>320</v>
      </c>
      <c r="D334" s="327" t="s">
        <v>665</v>
      </c>
      <c r="E334" s="327" t="s">
        <v>1448</v>
      </c>
    </row>
    <row r="335" spans="1:5">
      <c r="A335" s="332">
        <v>1284</v>
      </c>
      <c r="B335" s="333" t="s">
        <v>1049</v>
      </c>
      <c r="C335" s="333" t="s">
        <v>321</v>
      </c>
      <c r="D335" s="327" t="s">
        <v>665</v>
      </c>
      <c r="E335" s="327" t="s">
        <v>1448</v>
      </c>
    </row>
    <row r="336" spans="1:5">
      <c r="A336" s="332">
        <v>1285</v>
      </c>
      <c r="B336" s="333" t="s">
        <v>1050</v>
      </c>
      <c r="C336" s="333" t="s">
        <v>322</v>
      </c>
      <c r="D336" s="327" t="s">
        <v>665</v>
      </c>
      <c r="E336" s="327" t="s">
        <v>1448</v>
      </c>
    </row>
    <row r="337" spans="1:5">
      <c r="A337" s="332">
        <v>1286</v>
      </c>
      <c r="B337" s="333" t="s">
        <v>1051</v>
      </c>
      <c r="C337" s="333" t="s">
        <v>323</v>
      </c>
      <c r="D337" s="327" t="s">
        <v>665</v>
      </c>
      <c r="E337" s="327" t="s">
        <v>1448</v>
      </c>
    </row>
    <row r="338" spans="1:5">
      <c r="A338" s="332">
        <v>1287</v>
      </c>
      <c r="B338" s="333" t="s">
        <v>1052</v>
      </c>
      <c r="C338" s="333" t="s">
        <v>324</v>
      </c>
      <c r="D338" s="327" t="s">
        <v>665</v>
      </c>
      <c r="E338" s="327" t="s">
        <v>1448</v>
      </c>
    </row>
    <row r="339" spans="1:5">
      <c r="A339" s="332">
        <v>1301</v>
      </c>
      <c r="B339" s="333" t="s">
        <v>1053</v>
      </c>
      <c r="C339" s="333" t="s">
        <v>325</v>
      </c>
      <c r="D339" s="327" t="s">
        <v>665</v>
      </c>
      <c r="E339" s="327" t="s">
        <v>1448</v>
      </c>
    </row>
    <row r="340" spans="1:5">
      <c r="A340" s="332">
        <v>1302</v>
      </c>
      <c r="B340" s="333" t="s">
        <v>1054</v>
      </c>
      <c r="C340" s="333" t="s">
        <v>326</v>
      </c>
      <c r="D340" s="327" t="s">
        <v>665</v>
      </c>
      <c r="E340" s="327" t="s">
        <v>1448</v>
      </c>
    </row>
    <row r="341" spans="1:5">
      <c r="A341" s="332">
        <v>1303</v>
      </c>
      <c r="B341" s="333" t="s">
        <v>1055</v>
      </c>
      <c r="C341" s="333" t="s">
        <v>327</v>
      </c>
      <c r="D341" s="327" t="s">
        <v>665</v>
      </c>
      <c r="E341" s="327" t="s">
        <v>1448</v>
      </c>
    </row>
    <row r="342" spans="1:5">
      <c r="A342" s="332">
        <v>1304</v>
      </c>
      <c r="B342" s="333" t="s">
        <v>1056</v>
      </c>
      <c r="C342" s="333" t="s">
        <v>328</v>
      </c>
      <c r="D342" s="327" t="s">
        <v>665</v>
      </c>
      <c r="E342" s="327" t="s">
        <v>1448</v>
      </c>
    </row>
    <row r="343" spans="1:5">
      <c r="A343" s="332">
        <v>1305</v>
      </c>
      <c r="B343" s="333" t="s">
        <v>1057</v>
      </c>
      <c r="C343" s="333" t="s">
        <v>329</v>
      </c>
      <c r="D343" s="327" t="s">
        <v>665</v>
      </c>
      <c r="E343" s="327" t="s">
        <v>1448</v>
      </c>
    </row>
    <row r="344" spans="1:5">
      <c r="A344" s="332">
        <v>1306</v>
      </c>
      <c r="B344" s="333" t="s">
        <v>1058</v>
      </c>
      <c r="C344" s="333" t="s">
        <v>330</v>
      </c>
      <c r="D344" s="327" t="s">
        <v>665</v>
      </c>
      <c r="E344" s="327" t="s">
        <v>1448</v>
      </c>
    </row>
    <row r="345" spans="1:5">
      <c r="A345" s="332">
        <v>1307</v>
      </c>
      <c r="B345" s="333" t="s">
        <v>1059</v>
      </c>
      <c r="C345" s="333" t="s">
        <v>331</v>
      </c>
      <c r="D345" s="327" t="s">
        <v>665</v>
      </c>
      <c r="E345" s="327" t="s">
        <v>1448</v>
      </c>
    </row>
    <row r="346" spans="1:5">
      <c r="A346" s="332">
        <v>1308</v>
      </c>
      <c r="B346" s="333" t="s">
        <v>1060</v>
      </c>
      <c r="C346" s="333" t="s">
        <v>332</v>
      </c>
      <c r="D346" s="327" t="s">
        <v>665</v>
      </c>
      <c r="E346" s="327" t="s">
        <v>1448</v>
      </c>
    </row>
    <row r="347" spans="1:5">
      <c r="A347" s="332">
        <v>1309</v>
      </c>
      <c r="B347" s="333" t="s">
        <v>1061</v>
      </c>
      <c r="C347" s="333" t="s">
        <v>333</v>
      </c>
      <c r="D347" s="327" t="s">
        <v>665</v>
      </c>
      <c r="E347" s="327" t="s">
        <v>1448</v>
      </c>
    </row>
    <row r="348" spans="1:5">
      <c r="A348" s="332">
        <v>1310</v>
      </c>
      <c r="B348" s="333" t="s">
        <v>1062</v>
      </c>
      <c r="C348" s="333" t="s">
        <v>334</v>
      </c>
      <c r="D348" s="327" t="s">
        <v>665</v>
      </c>
      <c r="E348" s="327" t="s">
        <v>1448</v>
      </c>
    </row>
    <row r="349" spans="1:5">
      <c r="A349" s="332">
        <v>1311</v>
      </c>
      <c r="B349" s="333" t="s">
        <v>1063</v>
      </c>
      <c r="C349" s="333" t="s">
        <v>335</v>
      </c>
      <c r="D349" s="327" t="s">
        <v>665</v>
      </c>
      <c r="E349" s="327" t="s">
        <v>1448</v>
      </c>
    </row>
    <row r="350" spans="1:5">
      <c r="A350" s="332">
        <v>1312</v>
      </c>
      <c r="B350" s="333" t="s">
        <v>1064</v>
      </c>
      <c r="C350" s="333" t="s">
        <v>336</v>
      </c>
      <c r="D350" s="327" t="s">
        <v>665</v>
      </c>
      <c r="E350" s="327" t="s">
        <v>1448</v>
      </c>
    </row>
    <row r="351" spans="1:5">
      <c r="A351" s="332">
        <v>1313</v>
      </c>
      <c r="B351" s="333" t="s">
        <v>1065</v>
      </c>
      <c r="C351" s="333" t="s">
        <v>337</v>
      </c>
      <c r="D351" s="327" t="s">
        <v>665</v>
      </c>
      <c r="E351" s="327" t="s">
        <v>1448</v>
      </c>
    </row>
    <row r="352" spans="1:5">
      <c r="A352" s="332">
        <v>1314</v>
      </c>
      <c r="B352" s="333" t="s">
        <v>1066</v>
      </c>
      <c r="C352" s="333" t="s">
        <v>338</v>
      </c>
      <c r="D352" s="327" t="s">
        <v>665</v>
      </c>
      <c r="E352" s="327" t="s">
        <v>1448</v>
      </c>
    </row>
    <row r="353" spans="1:5">
      <c r="A353" s="332">
        <v>1315</v>
      </c>
      <c r="B353" s="333" t="s">
        <v>1067</v>
      </c>
      <c r="C353" s="333" t="s">
        <v>339</v>
      </c>
      <c r="D353" s="327" t="s">
        <v>665</v>
      </c>
      <c r="E353" s="327" t="s">
        <v>1448</v>
      </c>
    </row>
    <row r="354" spans="1:5">
      <c r="A354" s="332">
        <v>1316</v>
      </c>
      <c r="B354" s="333" t="s">
        <v>1068</v>
      </c>
      <c r="C354" s="333" t="s">
        <v>340</v>
      </c>
      <c r="D354" s="327" t="s">
        <v>665</v>
      </c>
      <c r="E354" s="327" t="s">
        <v>1448</v>
      </c>
    </row>
    <row r="355" spans="1:5">
      <c r="A355" s="332">
        <v>1317</v>
      </c>
      <c r="B355" s="333" t="s">
        <v>1069</v>
      </c>
      <c r="C355" s="333" t="s">
        <v>341</v>
      </c>
      <c r="D355" s="327" t="s">
        <v>665</v>
      </c>
      <c r="E355" s="327" t="s">
        <v>1448</v>
      </c>
    </row>
    <row r="356" spans="1:5">
      <c r="A356" s="332">
        <v>1318</v>
      </c>
      <c r="B356" s="333" t="s">
        <v>1070</v>
      </c>
      <c r="C356" s="333" t="s">
        <v>342</v>
      </c>
      <c r="D356" s="327" t="s">
        <v>665</v>
      </c>
      <c r="E356" s="327" t="s">
        <v>1448</v>
      </c>
    </row>
    <row r="357" spans="1:5">
      <c r="A357" s="332">
        <v>1319</v>
      </c>
      <c r="B357" s="333" t="s">
        <v>1071</v>
      </c>
      <c r="C357" s="333" t="s">
        <v>343</v>
      </c>
      <c r="D357" s="327" t="s">
        <v>665</v>
      </c>
      <c r="E357" s="327" t="s">
        <v>1448</v>
      </c>
    </row>
    <row r="358" spans="1:5">
      <c r="A358" s="332">
        <v>1320</v>
      </c>
      <c r="B358" s="333" t="s">
        <v>1072</v>
      </c>
      <c r="C358" s="333" t="s">
        <v>344</v>
      </c>
      <c r="D358" s="327" t="s">
        <v>665</v>
      </c>
      <c r="E358" s="327" t="s">
        <v>1448</v>
      </c>
    </row>
    <row r="359" spans="1:5">
      <c r="A359" s="332">
        <v>1321</v>
      </c>
      <c r="B359" s="333" t="s">
        <v>1073</v>
      </c>
      <c r="C359" s="333" t="s">
        <v>345</v>
      </c>
      <c r="D359" s="327" t="s">
        <v>665</v>
      </c>
      <c r="E359" s="327" t="s">
        <v>1448</v>
      </c>
    </row>
    <row r="360" spans="1:5">
      <c r="A360" s="332">
        <v>1322</v>
      </c>
      <c r="B360" s="333" t="s">
        <v>1074</v>
      </c>
      <c r="C360" s="333" t="s">
        <v>346</v>
      </c>
      <c r="D360" s="327" t="s">
        <v>665</v>
      </c>
      <c r="E360" s="327" t="s">
        <v>1448</v>
      </c>
    </row>
    <row r="361" spans="1:5">
      <c r="A361" s="332">
        <v>1323</v>
      </c>
      <c r="B361" s="333" t="s">
        <v>1075</v>
      </c>
      <c r="C361" s="333" t="s">
        <v>347</v>
      </c>
      <c r="D361" s="327" t="s">
        <v>665</v>
      </c>
      <c r="E361" s="327" t="s">
        <v>1448</v>
      </c>
    </row>
    <row r="362" spans="1:5">
      <c r="A362" s="332">
        <v>1324</v>
      </c>
      <c r="B362" s="333" t="s">
        <v>1076</v>
      </c>
      <c r="C362" s="333" t="s">
        <v>348</v>
      </c>
      <c r="D362" s="327" t="s">
        <v>665</v>
      </c>
      <c r="E362" s="327" t="s">
        <v>1448</v>
      </c>
    </row>
    <row r="363" spans="1:5">
      <c r="A363" s="332">
        <v>1325</v>
      </c>
      <c r="B363" s="333" t="s">
        <v>1077</v>
      </c>
      <c r="C363" s="333" t="s">
        <v>349</v>
      </c>
      <c r="D363" s="327" t="s">
        <v>665</v>
      </c>
      <c r="E363" s="327" t="s">
        <v>1448</v>
      </c>
    </row>
    <row r="364" spans="1:5">
      <c r="A364" s="332">
        <v>1326</v>
      </c>
      <c r="B364" s="333" t="s">
        <v>1078</v>
      </c>
      <c r="C364" s="333" t="s">
        <v>350</v>
      </c>
      <c r="D364" s="327" t="s">
        <v>665</v>
      </c>
      <c r="E364" s="327" t="s">
        <v>1448</v>
      </c>
    </row>
    <row r="365" spans="1:5">
      <c r="A365" s="332">
        <v>1327</v>
      </c>
      <c r="B365" s="333" t="s">
        <v>1079</v>
      </c>
      <c r="C365" s="333" t="s">
        <v>351</v>
      </c>
      <c r="D365" s="327" t="s">
        <v>665</v>
      </c>
      <c r="E365" s="327" t="s">
        <v>1448</v>
      </c>
    </row>
    <row r="366" spans="1:5">
      <c r="A366" s="332">
        <v>1328</v>
      </c>
      <c r="B366" s="333" t="s">
        <v>1080</v>
      </c>
      <c r="C366" s="333" t="s">
        <v>352</v>
      </c>
      <c r="D366" s="327" t="s">
        <v>665</v>
      </c>
      <c r="E366" s="327" t="s">
        <v>1448</v>
      </c>
    </row>
    <row r="367" spans="1:5">
      <c r="A367" s="332">
        <v>1329</v>
      </c>
      <c r="B367" s="333" t="s">
        <v>1081</v>
      </c>
      <c r="C367" s="333" t="s">
        <v>353</v>
      </c>
      <c r="D367" s="327" t="s">
        <v>665</v>
      </c>
      <c r="E367" s="327" t="s">
        <v>1448</v>
      </c>
    </row>
    <row r="368" spans="1:5">
      <c r="A368" s="332">
        <v>1330</v>
      </c>
      <c r="B368" s="333" t="s">
        <v>1082</v>
      </c>
      <c r="C368" s="333" t="s">
        <v>354</v>
      </c>
      <c r="D368" s="327" t="s">
        <v>665</v>
      </c>
      <c r="E368" s="327" t="s">
        <v>1448</v>
      </c>
    </row>
    <row r="369" spans="1:5">
      <c r="A369" s="332">
        <v>1331</v>
      </c>
      <c r="B369" s="333" t="s">
        <v>1083</v>
      </c>
      <c r="C369" s="333" t="s">
        <v>355</v>
      </c>
      <c r="D369" s="327" t="s">
        <v>665</v>
      </c>
      <c r="E369" s="327" t="s">
        <v>1448</v>
      </c>
    </row>
    <row r="370" spans="1:5">
      <c r="A370" s="332">
        <v>1332</v>
      </c>
      <c r="B370" s="333" t="s">
        <v>1084</v>
      </c>
      <c r="C370" s="333" t="s">
        <v>356</v>
      </c>
      <c r="D370" s="327" t="s">
        <v>665</v>
      </c>
      <c r="E370" s="327" t="s">
        <v>1448</v>
      </c>
    </row>
    <row r="371" spans="1:5">
      <c r="A371" s="332">
        <v>1333</v>
      </c>
      <c r="B371" s="333" t="s">
        <v>1085</v>
      </c>
      <c r="C371" s="333" t="s">
        <v>357</v>
      </c>
      <c r="D371" s="327" t="s">
        <v>665</v>
      </c>
      <c r="E371" s="327" t="s">
        <v>1448</v>
      </c>
    </row>
    <row r="372" spans="1:5">
      <c r="A372" s="332">
        <v>1334</v>
      </c>
      <c r="B372" s="333" t="s">
        <v>1086</v>
      </c>
      <c r="C372" s="333" t="s">
        <v>358</v>
      </c>
      <c r="D372" s="327" t="s">
        <v>665</v>
      </c>
      <c r="E372" s="327" t="s">
        <v>1448</v>
      </c>
    </row>
    <row r="373" spans="1:5">
      <c r="A373" s="332">
        <v>1335</v>
      </c>
      <c r="B373" s="333" t="s">
        <v>1087</v>
      </c>
      <c r="C373" s="333" t="s">
        <v>359</v>
      </c>
      <c r="D373" s="327" t="s">
        <v>665</v>
      </c>
      <c r="E373" s="327" t="s">
        <v>1448</v>
      </c>
    </row>
    <row r="374" spans="1:5">
      <c r="A374" s="332">
        <v>1336</v>
      </c>
      <c r="B374" s="333" t="s">
        <v>1088</v>
      </c>
      <c r="C374" s="333" t="s">
        <v>360</v>
      </c>
      <c r="D374" s="327" t="s">
        <v>665</v>
      </c>
      <c r="E374" s="327" t="s">
        <v>1448</v>
      </c>
    </row>
    <row r="375" spans="1:5">
      <c r="A375" s="332">
        <v>1337</v>
      </c>
      <c r="B375" s="333" t="s">
        <v>1089</v>
      </c>
      <c r="C375" s="333" t="s">
        <v>361</v>
      </c>
      <c r="D375" s="327" t="s">
        <v>665</v>
      </c>
      <c r="E375" s="327" t="s">
        <v>1448</v>
      </c>
    </row>
    <row r="376" spans="1:5">
      <c r="A376" s="332">
        <v>1338</v>
      </c>
      <c r="B376" s="333" t="s">
        <v>1090</v>
      </c>
      <c r="C376" s="333" t="s">
        <v>362</v>
      </c>
      <c r="D376" s="327" t="s">
        <v>665</v>
      </c>
      <c r="E376" s="327" t="s">
        <v>1448</v>
      </c>
    </row>
    <row r="377" spans="1:5">
      <c r="A377" s="332">
        <v>1339</v>
      </c>
      <c r="B377" s="333" t="s">
        <v>1091</v>
      </c>
      <c r="C377" s="333" t="s">
        <v>363</v>
      </c>
      <c r="D377" s="327" t="s">
        <v>665</v>
      </c>
      <c r="E377" s="327" t="s">
        <v>1448</v>
      </c>
    </row>
    <row r="378" spans="1:5">
      <c r="A378" s="332">
        <v>1340</v>
      </c>
      <c r="B378" s="333" t="s">
        <v>1092</v>
      </c>
      <c r="C378" s="333" t="s">
        <v>364</v>
      </c>
      <c r="D378" s="327" t="s">
        <v>665</v>
      </c>
      <c r="E378" s="327" t="s">
        <v>1448</v>
      </c>
    </row>
    <row r="379" spans="1:5">
      <c r="A379" s="332">
        <v>1341</v>
      </c>
      <c r="B379" s="333" t="s">
        <v>1093</v>
      </c>
      <c r="C379" s="333" t="s">
        <v>365</v>
      </c>
      <c r="D379" s="327" t="s">
        <v>665</v>
      </c>
      <c r="E379" s="327" t="s">
        <v>1448</v>
      </c>
    </row>
    <row r="380" spans="1:5">
      <c r="A380" s="332">
        <v>1342</v>
      </c>
      <c r="B380" s="333" t="s">
        <v>1094</v>
      </c>
      <c r="C380" s="333" t="s">
        <v>366</v>
      </c>
      <c r="D380" s="327" t="s">
        <v>665</v>
      </c>
      <c r="E380" s="327" t="s">
        <v>1448</v>
      </c>
    </row>
    <row r="381" spans="1:5">
      <c r="A381" s="332">
        <v>1343</v>
      </c>
      <c r="B381" s="333" t="s">
        <v>1095</v>
      </c>
      <c r="C381" s="333" t="s">
        <v>367</v>
      </c>
      <c r="D381" s="327" t="s">
        <v>665</v>
      </c>
      <c r="E381" s="327" t="s">
        <v>1448</v>
      </c>
    </row>
    <row r="382" spans="1:5">
      <c r="A382" s="332">
        <v>1344</v>
      </c>
      <c r="B382" s="333" t="s">
        <v>1096</v>
      </c>
      <c r="C382" s="333" t="s">
        <v>368</v>
      </c>
      <c r="D382" s="327" t="s">
        <v>665</v>
      </c>
      <c r="E382" s="327" t="s">
        <v>1448</v>
      </c>
    </row>
    <row r="383" spans="1:5">
      <c r="A383" s="332">
        <v>1345</v>
      </c>
      <c r="B383" s="333" t="s">
        <v>1097</v>
      </c>
      <c r="C383" s="333" t="s">
        <v>369</v>
      </c>
      <c r="D383" s="327" t="s">
        <v>665</v>
      </c>
      <c r="E383" s="327" t="s">
        <v>1448</v>
      </c>
    </row>
    <row r="384" spans="1:5">
      <c r="A384" s="332">
        <v>1346</v>
      </c>
      <c r="B384" s="333" t="s">
        <v>1098</v>
      </c>
      <c r="C384" s="333" t="s">
        <v>370</v>
      </c>
      <c r="D384" s="327" t="s">
        <v>665</v>
      </c>
      <c r="E384" s="327" t="s">
        <v>1448</v>
      </c>
    </row>
    <row r="385" spans="1:5">
      <c r="A385" s="332">
        <v>1347</v>
      </c>
      <c r="B385" s="333" t="s">
        <v>1099</v>
      </c>
      <c r="C385" s="333" t="s">
        <v>371</v>
      </c>
      <c r="D385" s="327" t="s">
        <v>665</v>
      </c>
      <c r="E385" s="327" t="s">
        <v>1448</v>
      </c>
    </row>
    <row r="386" spans="1:5">
      <c r="A386" s="332">
        <v>1401</v>
      </c>
      <c r="B386" s="333" t="s">
        <v>1100</v>
      </c>
      <c r="C386" s="333" t="s">
        <v>372</v>
      </c>
      <c r="D386" s="327" t="s">
        <v>665</v>
      </c>
      <c r="E386" s="327" t="s">
        <v>1448</v>
      </c>
    </row>
    <row r="387" spans="1:5">
      <c r="A387" s="332">
        <v>1402</v>
      </c>
      <c r="B387" s="333" t="s">
        <v>1101</v>
      </c>
      <c r="C387" s="333" t="s">
        <v>373</v>
      </c>
      <c r="D387" s="327" t="s">
        <v>665</v>
      </c>
      <c r="E387" s="327" t="s">
        <v>1448</v>
      </c>
    </row>
    <row r="388" spans="1:5">
      <c r="A388" s="332">
        <v>1403</v>
      </c>
      <c r="B388" s="333" t="s">
        <v>1102</v>
      </c>
      <c r="C388" s="333" t="s">
        <v>1301</v>
      </c>
      <c r="D388" s="327" t="s">
        <v>665</v>
      </c>
      <c r="E388" s="327" t="s">
        <v>1448</v>
      </c>
    </row>
    <row r="389" spans="1:5">
      <c r="A389" s="332">
        <v>1404</v>
      </c>
      <c r="B389" s="333" t="s">
        <v>1103</v>
      </c>
      <c r="C389" s="333" t="s">
        <v>374</v>
      </c>
      <c r="D389" s="327" t="s">
        <v>665</v>
      </c>
      <c r="E389" s="327" t="s">
        <v>1448</v>
      </c>
    </row>
    <row r="390" spans="1:5">
      <c r="A390" s="332">
        <v>1405</v>
      </c>
      <c r="B390" s="333" t="s">
        <v>1104</v>
      </c>
      <c r="C390" s="333" t="s">
        <v>375</v>
      </c>
      <c r="D390" s="327" t="s">
        <v>665</v>
      </c>
      <c r="E390" s="327" t="s">
        <v>1448</v>
      </c>
    </row>
    <row r="391" spans="1:5">
      <c r="A391" s="332">
        <v>1406</v>
      </c>
      <c r="B391" s="333" t="s">
        <v>1105</v>
      </c>
      <c r="C391" s="333" t="s">
        <v>376</v>
      </c>
      <c r="D391" s="327" t="s">
        <v>665</v>
      </c>
      <c r="E391" s="327" t="s">
        <v>1448</v>
      </c>
    </row>
    <row r="392" spans="1:5">
      <c r="A392" s="332">
        <v>1407</v>
      </c>
      <c r="B392" s="333" t="s">
        <v>1106</v>
      </c>
      <c r="C392" s="333" t="s">
        <v>377</v>
      </c>
      <c r="D392" s="327" t="s">
        <v>665</v>
      </c>
      <c r="E392" s="327" t="s">
        <v>1448</v>
      </c>
    </row>
    <row r="393" spans="1:5">
      <c r="A393" s="332">
        <v>1408</v>
      </c>
      <c r="B393" s="333" t="s">
        <v>1107</v>
      </c>
      <c r="C393" s="333" t="s">
        <v>378</v>
      </c>
      <c r="D393" s="327" t="s">
        <v>665</v>
      </c>
      <c r="E393" s="327" t="s">
        <v>1448</v>
      </c>
    </row>
    <row r="394" spans="1:5">
      <c r="A394" s="332">
        <v>1409</v>
      </c>
      <c r="B394" s="333" t="s">
        <v>1108</v>
      </c>
      <c r="C394" s="333" t="s">
        <v>379</v>
      </c>
      <c r="D394" s="327" t="s">
        <v>665</v>
      </c>
      <c r="E394" s="327" t="s">
        <v>1448</v>
      </c>
    </row>
    <row r="395" spans="1:5">
      <c r="A395" s="332">
        <v>1410</v>
      </c>
      <c r="B395" s="333" t="s">
        <v>1109</v>
      </c>
      <c r="C395" s="333" t="s">
        <v>380</v>
      </c>
      <c r="D395" s="327" t="s">
        <v>665</v>
      </c>
      <c r="E395" s="327" t="s">
        <v>1448</v>
      </c>
    </row>
    <row r="396" spans="1:5">
      <c r="A396" s="332">
        <v>1411</v>
      </c>
      <c r="B396" s="333" t="s">
        <v>1110</v>
      </c>
      <c r="C396" s="333" t="s">
        <v>381</v>
      </c>
      <c r="D396" s="327" t="s">
        <v>665</v>
      </c>
      <c r="E396" s="327" t="s">
        <v>1448</v>
      </c>
    </row>
    <row r="397" spans="1:5">
      <c r="A397" s="332">
        <v>1412</v>
      </c>
      <c r="B397" s="333" t="s">
        <v>1111</v>
      </c>
      <c r="C397" s="333" t="s">
        <v>382</v>
      </c>
      <c r="D397" s="327" t="s">
        <v>665</v>
      </c>
      <c r="E397" s="327" t="s">
        <v>1448</v>
      </c>
    </row>
    <row r="398" spans="1:5">
      <c r="A398" s="332">
        <v>1413</v>
      </c>
      <c r="B398" s="333" t="s">
        <v>1083</v>
      </c>
      <c r="C398" s="333" t="s">
        <v>355</v>
      </c>
      <c r="D398" s="327" t="s">
        <v>665</v>
      </c>
      <c r="E398" s="327" t="s">
        <v>1448</v>
      </c>
    </row>
    <row r="399" spans="1:5">
      <c r="A399" s="332">
        <v>1414</v>
      </c>
      <c r="B399" s="333" t="s">
        <v>1112</v>
      </c>
      <c r="C399" s="333" t="s">
        <v>383</v>
      </c>
      <c r="D399" s="327" t="s">
        <v>665</v>
      </c>
      <c r="E399" s="327" t="s">
        <v>1448</v>
      </c>
    </row>
    <row r="400" spans="1:5">
      <c r="A400" s="332">
        <v>1415</v>
      </c>
      <c r="B400" s="333" t="s">
        <v>1113</v>
      </c>
      <c r="C400" s="333" t="s">
        <v>384</v>
      </c>
      <c r="D400" s="327" t="s">
        <v>665</v>
      </c>
      <c r="E400" s="327" t="s">
        <v>1448</v>
      </c>
    </row>
    <row r="401" spans="1:5">
      <c r="A401" s="332">
        <v>1416</v>
      </c>
      <c r="B401" s="333" t="s">
        <v>1114</v>
      </c>
      <c r="C401" s="333" t="s">
        <v>385</v>
      </c>
      <c r="D401" s="327" t="s">
        <v>665</v>
      </c>
      <c r="E401" s="327" t="s">
        <v>1448</v>
      </c>
    </row>
    <row r="402" spans="1:5">
      <c r="A402" s="332">
        <v>1417</v>
      </c>
      <c r="B402" s="333" t="s">
        <v>1115</v>
      </c>
      <c r="C402" s="333" t="s">
        <v>386</v>
      </c>
      <c r="D402" s="327" t="s">
        <v>665</v>
      </c>
      <c r="E402" s="327" t="s">
        <v>1448</v>
      </c>
    </row>
    <row r="403" spans="1:5">
      <c r="A403" s="332">
        <v>1418</v>
      </c>
      <c r="B403" s="333" t="s">
        <v>1116</v>
      </c>
      <c r="C403" s="333" t="s">
        <v>387</v>
      </c>
      <c r="D403" s="327" t="s">
        <v>665</v>
      </c>
      <c r="E403" s="327" t="s">
        <v>1448</v>
      </c>
    </row>
    <row r="404" spans="1:5">
      <c r="A404" s="332">
        <v>1419</v>
      </c>
      <c r="B404" s="333" t="s">
        <v>1117</v>
      </c>
      <c r="C404" s="333" t="s">
        <v>388</v>
      </c>
      <c r="D404" s="327" t="s">
        <v>665</v>
      </c>
      <c r="E404" s="327" t="s">
        <v>1448</v>
      </c>
    </row>
    <row r="405" spans="1:5">
      <c r="A405" s="332">
        <v>1420</v>
      </c>
      <c r="B405" s="333" t="s">
        <v>1118</v>
      </c>
      <c r="C405" s="333" t="s">
        <v>389</v>
      </c>
      <c r="D405" s="327" t="s">
        <v>665</v>
      </c>
      <c r="E405" s="327" t="s">
        <v>1448</v>
      </c>
    </row>
    <row r="406" spans="1:5">
      <c r="A406" s="332">
        <v>1421</v>
      </c>
      <c r="B406" s="333" t="s">
        <v>1119</v>
      </c>
      <c r="C406" s="333" t="s">
        <v>390</v>
      </c>
      <c r="D406" s="327" t="s">
        <v>665</v>
      </c>
      <c r="E406" s="327" t="s">
        <v>1448</v>
      </c>
    </row>
    <row r="407" spans="1:5">
      <c r="A407" s="332">
        <v>1422</v>
      </c>
      <c r="B407" s="333" t="s">
        <v>1120</v>
      </c>
      <c r="C407" s="333" t="s">
        <v>391</v>
      </c>
      <c r="D407" s="327" t="s">
        <v>665</v>
      </c>
      <c r="E407" s="327" t="s">
        <v>1448</v>
      </c>
    </row>
    <row r="408" spans="1:5">
      <c r="A408" s="332">
        <v>1423</v>
      </c>
      <c r="B408" s="333" t="s">
        <v>1121</v>
      </c>
      <c r="C408" s="333" t="s">
        <v>392</v>
      </c>
      <c r="D408" s="327" t="s">
        <v>665</v>
      </c>
      <c r="E408" s="327" t="s">
        <v>1448</v>
      </c>
    </row>
    <row r="409" spans="1:5">
      <c r="A409" s="332">
        <v>1424</v>
      </c>
      <c r="B409" s="333" t="s">
        <v>1122</v>
      </c>
      <c r="C409" s="333" t="s">
        <v>393</v>
      </c>
      <c r="D409" s="327" t="s">
        <v>665</v>
      </c>
      <c r="E409" s="327" t="s">
        <v>1448</v>
      </c>
    </row>
    <row r="410" spans="1:5">
      <c r="A410" s="332">
        <v>1425</v>
      </c>
      <c r="B410" s="333" t="s">
        <v>1123</v>
      </c>
      <c r="C410" s="333" t="s">
        <v>394</v>
      </c>
      <c r="D410" s="327" t="s">
        <v>665</v>
      </c>
      <c r="E410" s="327" t="s">
        <v>1448</v>
      </c>
    </row>
    <row r="411" spans="1:5">
      <c r="A411" s="332">
        <v>1426</v>
      </c>
      <c r="B411" s="333" t="s">
        <v>1124</v>
      </c>
      <c r="C411" s="333" t="s">
        <v>395</v>
      </c>
      <c r="D411" s="327" t="s">
        <v>665</v>
      </c>
      <c r="E411" s="327" t="s">
        <v>1448</v>
      </c>
    </row>
    <row r="412" spans="1:5">
      <c r="A412" s="332">
        <v>1427</v>
      </c>
      <c r="B412" s="333" t="s">
        <v>1125</v>
      </c>
      <c r="C412" s="333" t="s">
        <v>396</v>
      </c>
      <c r="D412" s="327" t="s">
        <v>665</v>
      </c>
      <c r="E412" s="327" t="s">
        <v>1448</v>
      </c>
    </row>
    <row r="413" spans="1:5">
      <c r="A413" s="332">
        <v>1428</v>
      </c>
      <c r="B413" s="333" t="s">
        <v>1126</v>
      </c>
      <c r="C413" s="333" t="s">
        <v>1302</v>
      </c>
      <c r="D413" s="327" t="s">
        <v>665</v>
      </c>
      <c r="E413" s="327" t="s">
        <v>1448</v>
      </c>
    </row>
    <row r="414" spans="1:5">
      <c r="A414" s="332">
        <v>1429</v>
      </c>
      <c r="B414" s="333" t="s">
        <v>1127</v>
      </c>
      <c r="C414" s="333" t="s">
        <v>397</v>
      </c>
      <c r="D414" s="327" t="s">
        <v>665</v>
      </c>
      <c r="E414" s="327" t="s">
        <v>1448</v>
      </c>
    </row>
    <row r="415" spans="1:5">
      <c r="A415" s="332">
        <v>1430</v>
      </c>
      <c r="B415" s="333" t="s">
        <v>1128</v>
      </c>
      <c r="C415" s="333" t="s">
        <v>398</v>
      </c>
      <c r="D415" s="327" t="s">
        <v>665</v>
      </c>
      <c r="E415" s="327" t="s">
        <v>1448</v>
      </c>
    </row>
    <row r="416" spans="1:5">
      <c r="A416" s="332">
        <v>1431</v>
      </c>
      <c r="B416" s="333" t="s">
        <v>1129</v>
      </c>
      <c r="C416" s="333" t="s">
        <v>399</v>
      </c>
      <c r="D416" s="327" t="s">
        <v>665</v>
      </c>
      <c r="E416" s="327" t="s">
        <v>1448</v>
      </c>
    </row>
    <row r="417" spans="1:5">
      <c r="A417" s="332">
        <v>1432</v>
      </c>
      <c r="B417" s="333" t="s">
        <v>1130</v>
      </c>
      <c r="C417" s="333" t="s">
        <v>400</v>
      </c>
      <c r="D417" s="327" t="s">
        <v>665</v>
      </c>
      <c r="E417" s="327" t="s">
        <v>1448</v>
      </c>
    </row>
    <row r="418" spans="1:5">
      <c r="A418" s="332">
        <v>1433</v>
      </c>
      <c r="B418" s="333" t="s">
        <v>1131</v>
      </c>
      <c r="C418" s="333" t="s">
        <v>401</v>
      </c>
      <c r="D418" s="327" t="s">
        <v>665</v>
      </c>
      <c r="E418" s="327" t="s">
        <v>1448</v>
      </c>
    </row>
    <row r="419" spans="1:5">
      <c r="A419" s="332">
        <v>1434</v>
      </c>
      <c r="B419" s="333" t="s">
        <v>1132</v>
      </c>
      <c r="C419" s="333" t="s">
        <v>402</v>
      </c>
      <c r="D419" s="327" t="s">
        <v>665</v>
      </c>
      <c r="E419" s="327" t="s">
        <v>1448</v>
      </c>
    </row>
    <row r="420" spans="1:5">
      <c r="A420" s="332">
        <v>1435</v>
      </c>
      <c r="B420" s="333" t="s">
        <v>1133</v>
      </c>
      <c r="C420" s="333" t="s">
        <v>403</v>
      </c>
      <c r="D420" s="327" t="s">
        <v>665</v>
      </c>
      <c r="E420" s="327" t="s">
        <v>1448</v>
      </c>
    </row>
    <row r="421" spans="1:5">
      <c r="A421" s="332">
        <v>1501</v>
      </c>
      <c r="B421" s="333" t="s">
        <v>1134</v>
      </c>
      <c r="C421" s="333" t="s">
        <v>404</v>
      </c>
      <c r="D421" s="327" t="s">
        <v>665</v>
      </c>
      <c r="E421" s="327" t="s">
        <v>1448</v>
      </c>
    </row>
    <row r="422" spans="1:5">
      <c r="A422" s="332">
        <v>1502</v>
      </c>
      <c r="B422" s="333" t="s">
        <v>1135</v>
      </c>
      <c r="C422" s="333" t="s">
        <v>405</v>
      </c>
      <c r="D422" s="327" t="s">
        <v>665</v>
      </c>
      <c r="E422" s="327" t="s">
        <v>1448</v>
      </c>
    </row>
    <row r="423" spans="1:5">
      <c r="A423" s="332">
        <v>1503</v>
      </c>
      <c r="B423" s="333" t="s">
        <v>1136</v>
      </c>
      <c r="C423" s="333" t="s">
        <v>406</v>
      </c>
      <c r="D423" s="327" t="s">
        <v>665</v>
      </c>
      <c r="E423" s="327" t="s">
        <v>1448</v>
      </c>
    </row>
    <row r="424" spans="1:5">
      <c r="A424" s="332">
        <v>1504</v>
      </c>
      <c r="B424" s="333" t="s">
        <v>1137</v>
      </c>
      <c r="C424" s="333" t="s">
        <v>407</v>
      </c>
      <c r="D424" s="327" t="s">
        <v>665</v>
      </c>
      <c r="E424" s="327" t="s">
        <v>1448</v>
      </c>
    </row>
    <row r="425" spans="1:5">
      <c r="A425" s="332">
        <v>1505</v>
      </c>
      <c r="B425" s="333" t="s">
        <v>1138</v>
      </c>
      <c r="C425" s="333" t="s">
        <v>408</v>
      </c>
      <c r="D425" s="327" t="s">
        <v>665</v>
      </c>
      <c r="E425" s="327" t="s">
        <v>1448</v>
      </c>
    </row>
    <row r="426" spans="1:5">
      <c r="A426" s="332">
        <v>1506</v>
      </c>
      <c r="B426" s="333" t="s">
        <v>1139</v>
      </c>
      <c r="C426" s="333" t="s">
        <v>409</v>
      </c>
      <c r="D426" s="327" t="s">
        <v>665</v>
      </c>
      <c r="E426" s="327" t="s">
        <v>1448</v>
      </c>
    </row>
    <row r="427" spans="1:5">
      <c r="A427" s="332">
        <v>1507</v>
      </c>
      <c r="B427" s="333" t="s">
        <v>1140</v>
      </c>
      <c r="C427" s="333" t="s">
        <v>410</v>
      </c>
      <c r="D427" s="327" t="s">
        <v>665</v>
      </c>
      <c r="E427" s="327" t="s">
        <v>1448</v>
      </c>
    </row>
    <row r="428" spans="1:5">
      <c r="A428" s="332">
        <v>1508</v>
      </c>
      <c r="B428" s="333" t="s">
        <v>1141</v>
      </c>
      <c r="C428" s="333" t="s">
        <v>411</v>
      </c>
      <c r="D428" s="327" t="s">
        <v>665</v>
      </c>
      <c r="E428" s="327" t="s">
        <v>1448</v>
      </c>
    </row>
    <row r="429" spans="1:5">
      <c r="A429" s="332">
        <v>1509</v>
      </c>
      <c r="B429" s="333" t="s">
        <v>1142</v>
      </c>
      <c r="C429" s="333" t="s">
        <v>412</v>
      </c>
      <c r="D429" s="327" t="s">
        <v>665</v>
      </c>
      <c r="E429" s="327" t="s">
        <v>1448</v>
      </c>
    </row>
    <row r="430" spans="1:5">
      <c r="A430" s="332">
        <v>1510</v>
      </c>
      <c r="B430" s="333" t="s">
        <v>1143</v>
      </c>
      <c r="C430" s="333" t="s">
        <v>413</v>
      </c>
      <c r="D430" s="327" t="s">
        <v>665</v>
      </c>
      <c r="E430" s="327" t="s">
        <v>1448</v>
      </c>
    </row>
    <row r="431" spans="1:5">
      <c r="A431" s="332">
        <v>1511</v>
      </c>
      <c r="B431" s="333" t="s">
        <v>1144</v>
      </c>
      <c r="C431" s="333" t="s">
        <v>414</v>
      </c>
      <c r="D431" s="327" t="s">
        <v>665</v>
      </c>
      <c r="E431" s="327" t="s">
        <v>1448</v>
      </c>
    </row>
    <row r="432" spans="1:5">
      <c r="A432" s="332">
        <v>1512</v>
      </c>
      <c r="B432" s="333" t="s">
        <v>1145</v>
      </c>
      <c r="C432" s="333" t="s">
        <v>415</v>
      </c>
      <c r="D432" s="327" t="s">
        <v>665</v>
      </c>
      <c r="E432" s="327" t="s">
        <v>1448</v>
      </c>
    </row>
    <row r="433" spans="1:5">
      <c r="A433" s="332">
        <v>1513</v>
      </c>
      <c r="B433" s="333" t="s">
        <v>1146</v>
      </c>
      <c r="C433" s="333" t="s">
        <v>416</v>
      </c>
      <c r="D433" s="327" t="s">
        <v>665</v>
      </c>
      <c r="E433" s="327" t="s">
        <v>1448</v>
      </c>
    </row>
    <row r="434" spans="1:5">
      <c r="A434" s="332">
        <v>1514</v>
      </c>
      <c r="B434" s="333" t="s">
        <v>1147</v>
      </c>
      <c r="C434" s="333" t="s">
        <v>417</v>
      </c>
      <c r="D434" s="327" t="s">
        <v>665</v>
      </c>
      <c r="E434" s="327" t="s">
        <v>1448</v>
      </c>
    </row>
    <row r="435" spans="1:5">
      <c r="A435" s="332">
        <v>1515</v>
      </c>
      <c r="B435" s="333" t="s">
        <v>1148</v>
      </c>
      <c r="C435" s="333" t="s">
        <v>418</v>
      </c>
      <c r="D435" s="327" t="s">
        <v>665</v>
      </c>
      <c r="E435" s="327" t="s">
        <v>1448</v>
      </c>
    </row>
    <row r="436" spans="1:5">
      <c r="A436" s="332">
        <v>1516</v>
      </c>
      <c r="B436" s="333" t="s">
        <v>1149</v>
      </c>
      <c r="C436" s="333" t="s">
        <v>419</v>
      </c>
      <c r="D436" s="327" t="s">
        <v>665</v>
      </c>
      <c r="E436" s="327" t="s">
        <v>1448</v>
      </c>
    </row>
    <row r="437" spans="1:5">
      <c r="A437" s="332">
        <v>1517</v>
      </c>
      <c r="B437" s="333" t="s">
        <v>1150</v>
      </c>
      <c r="C437" s="333" t="s">
        <v>420</v>
      </c>
      <c r="D437" s="327" t="s">
        <v>665</v>
      </c>
      <c r="E437" s="327" t="s">
        <v>1448</v>
      </c>
    </row>
    <row r="438" spans="1:5">
      <c r="A438" s="332">
        <v>1518</v>
      </c>
      <c r="B438" s="333" t="s">
        <v>1151</v>
      </c>
      <c r="C438" s="333" t="s">
        <v>421</v>
      </c>
      <c r="D438" s="327" t="s">
        <v>665</v>
      </c>
      <c r="E438" s="327" t="s">
        <v>1448</v>
      </c>
    </row>
    <row r="439" spans="1:5">
      <c r="A439" s="332">
        <v>1519</v>
      </c>
      <c r="B439" s="333" t="s">
        <v>1152</v>
      </c>
      <c r="C439" s="333" t="s">
        <v>422</v>
      </c>
      <c r="D439" s="327" t="s">
        <v>665</v>
      </c>
      <c r="E439" s="327" t="s">
        <v>1448</v>
      </c>
    </row>
    <row r="440" spans="1:5">
      <c r="A440" s="332">
        <v>1520</v>
      </c>
      <c r="B440" s="333" t="s">
        <v>1153</v>
      </c>
      <c r="C440" s="333" t="s">
        <v>423</v>
      </c>
      <c r="D440" s="327" t="s">
        <v>665</v>
      </c>
      <c r="E440" s="327" t="s">
        <v>1448</v>
      </c>
    </row>
    <row r="441" spans="1:5">
      <c r="A441" s="332">
        <v>1521</v>
      </c>
      <c r="B441" s="333" t="s">
        <v>1154</v>
      </c>
      <c r="C441" s="333" t="s">
        <v>424</v>
      </c>
      <c r="D441" s="327" t="s">
        <v>665</v>
      </c>
      <c r="E441" s="327" t="s">
        <v>1448</v>
      </c>
    </row>
    <row r="442" spans="1:5">
      <c r="A442" s="332">
        <v>1522</v>
      </c>
      <c r="B442" s="333" t="s">
        <v>1155</v>
      </c>
      <c r="C442" s="333" t="s">
        <v>425</v>
      </c>
      <c r="D442" s="327" t="s">
        <v>665</v>
      </c>
      <c r="E442" s="327" t="s">
        <v>1448</v>
      </c>
    </row>
    <row r="443" spans="1:5">
      <c r="A443" s="332">
        <v>1523</v>
      </c>
      <c r="B443" s="333" t="s">
        <v>1156</v>
      </c>
      <c r="C443" s="333" t="s">
        <v>426</v>
      </c>
      <c r="D443" s="327" t="s">
        <v>665</v>
      </c>
      <c r="E443" s="327" t="s">
        <v>1448</v>
      </c>
    </row>
    <row r="444" spans="1:5">
      <c r="A444" s="332">
        <v>1524</v>
      </c>
      <c r="B444" s="333" t="s">
        <v>1157</v>
      </c>
      <c r="C444" s="333" t="s">
        <v>427</v>
      </c>
      <c r="D444" s="327" t="s">
        <v>665</v>
      </c>
      <c r="E444" s="327" t="s">
        <v>1448</v>
      </c>
    </row>
    <row r="445" spans="1:5">
      <c r="A445" s="332">
        <v>1525</v>
      </c>
      <c r="B445" s="333" t="s">
        <v>1158</v>
      </c>
      <c r="C445" s="333" t="s">
        <v>428</v>
      </c>
      <c r="D445" s="327" t="s">
        <v>665</v>
      </c>
      <c r="E445" s="327" t="s">
        <v>1448</v>
      </c>
    </row>
    <row r="446" spans="1:5">
      <c r="A446" s="332">
        <v>1526</v>
      </c>
      <c r="B446" s="333" t="s">
        <v>1159</v>
      </c>
      <c r="C446" s="333" t="s">
        <v>429</v>
      </c>
      <c r="D446" s="327" t="s">
        <v>665</v>
      </c>
      <c r="E446" s="327" t="s">
        <v>1448</v>
      </c>
    </row>
    <row r="447" spans="1:5">
      <c r="A447" s="332">
        <v>1527</v>
      </c>
      <c r="B447" s="333" t="s">
        <v>1160</v>
      </c>
      <c r="C447" s="333" t="s">
        <v>430</v>
      </c>
      <c r="D447" s="327" t="s">
        <v>665</v>
      </c>
      <c r="E447" s="327" t="s">
        <v>1448</v>
      </c>
    </row>
    <row r="448" spans="1:5">
      <c r="A448" s="332">
        <v>1528</v>
      </c>
      <c r="B448" s="333" t="s">
        <v>1161</v>
      </c>
      <c r="C448" s="333" t="s">
        <v>431</v>
      </c>
      <c r="D448" s="327" t="s">
        <v>665</v>
      </c>
      <c r="E448" s="327" t="s">
        <v>1448</v>
      </c>
    </row>
    <row r="449" spans="1:5">
      <c r="A449" s="332">
        <v>1529</v>
      </c>
      <c r="B449" s="333" t="s">
        <v>1162</v>
      </c>
      <c r="C449" s="333" t="s">
        <v>432</v>
      </c>
      <c r="D449" s="327" t="s">
        <v>665</v>
      </c>
      <c r="E449" s="327" t="s">
        <v>1448</v>
      </c>
    </row>
    <row r="450" spans="1:5">
      <c r="A450" s="332">
        <v>1530</v>
      </c>
      <c r="B450" s="333" t="s">
        <v>1163</v>
      </c>
      <c r="C450" s="333" t="s">
        <v>433</v>
      </c>
      <c r="D450" s="327" t="s">
        <v>665</v>
      </c>
      <c r="E450" s="327" t="s">
        <v>1448</v>
      </c>
    </row>
    <row r="451" spans="1:5">
      <c r="A451" s="332">
        <v>1531</v>
      </c>
      <c r="B451" s="333" t="s">
        <v>1164</v>
      </c>
      <c r="C451" s="333" t="s">
        <v>434</v>
      </c>
      <c r="D451" s="327" t="s">
        <v>665</v>
      </c>
      <c r="E451" s="327" t="s">
        <v>1448</v>
      </c>
    </row>
    <row r="452" spans="1:5">
      <c r="A452" s="332">
        <v>1532</v>
      </c>
      <c r="B452" s="333" t="s">
        <v>1165</v>
      </c>
      <c r="C452" s="333" t="s">
        <v>435</v>
      </c>
      <c r="D452" s="327" t="s">
        <v>665</v>
      </c>
      <c r="E452" s="327" t="s">
        <v>1448</v>
      </c>
    </row>
    <row r="453" spans="1:5">
      <c r="A453" s="332">
        <v>1533</v>
      </c>
      <c r="B453" s="333" t="s">
        <v>1166</v>
      </c>
      <c r="C453" s="333" t="s">
        <v>436</v>
      </c>
      <c r="D453" s="327" t="s">
        <v>665</v>
      </c>
      <c r="E453" s="327" t="s">
        <v>1448</v>
      </c>
    </row>
    <row r="454" spans="1:5">
      <c r="A454" s="332">
        <v>1534</v>
      </c>
      <c r="B454" s="333" t="s">
        <v>1167</v>
      </c>
      <c r="C454" s="333" t="s">
        <v>437</v>
      </c>
      <c r="D454" s="327" t="s">
        <v>665</v>
      </c>
      <c r="E454" s="327" t="s">
        <v>1448</v>
      </c>
    </row>
    <row r="455" spans="1:5">
      <c r="A455" s="332">
        <v>1535</v>
      </c>
      <c r="B455" s="333" t="s">
        <v>1168</v>
      </c>
      <c r="C455" s="333" t="s">
        <v>438</v>
      </c>
      <c r="D455" s="327" t="s">
        <v>665</v>
      </c>
      <c r="E455" s="327" t="s">
        <v>1448</v>
      </c>
    </row>
    <row r="456" spans="1:5">
      <c r="A456" s="332">
        <v>1536</v>
      </c>
      <c r="B456" s="333" t="s">
        <v>1169</v>
      </c>
      <c r="C456" s="333" t="s">
        <v>439</v>
      </c>
      <c r="D456" s="327" t="s">
        <v>665</v>
      </c>
      <c r="E456" s="327" t="s">
        <v>1448</v>
      </c>
    </row>
    <row r="457" spans="1:5">
      <c r="A457" s="332">
        <v>1537</v>
      </c>
      <c r="B457" s="333" t="s">
        <v>1170</v>
      </c>
      <c r="C457" s="333" t="s">
        <v>440</v>
      </c>
      <c r="D457" s="327" t="s">
        <v>665</v>
      </c>
      <c r="E457" s="327" t="s">
        <v>1448</v>
      </c>
    </row>
    <row r="458" spans="1:5">
      <c r="A458" s="332">
        <v>1538</v>
      </c>
      <c r="B458" s="333" t="s">
        <v>1171</v>
      </c>
      <c r="C458" s="333" t="s">
        <v>441</v>
      </c>
      <c r="D458" s="327" t="s">
        <v>665</v>
      </c>
      <c r="E458" s="327" t="s">
        <v>1448</v>
      </c>
    </row>
    <row r="459" spans="1:5">
      <c r="A459" s="332">
        <v>1539</v>
      </c>
      <c r="B459" s="333" t="s">
        <v>1172</v>
      </c>
      <c r="C459" s="333" t="s">
        <v>442</v>
      </c>
      <c r="D459" s="327" t="s">
        <v>665</v>
      </c>
      <c r="E459" s="327" t="s">
        <v>1448</v>
      </c>
    </row>
    <row r="460" spans="1:5">
      <c r="A460" s="332">
        <v>1540</v>
      </c>
      <c r="B460" s="333" t="s">
        <v>1173</v>
      </c>
      <c r="C460" s="333" t="s">
        <v>1303</v>
      </c>
      <c r="D460" s="327" t="s">
        <v>665</v>
      </c>
      <c r="E460" s="327" t="s">
        <v>1448</v>
      </c>
    </row>
    <row r="461" spans="1:5">
      <c r="A461" s="332">
        <v>1601</v>
      </c>
      <c r="B461" s="333" t="s">
        <v>1174</v>
      </c>
      <c r="C461" s="333" t="s">
        <v>443</v>
      </c>
      <c r="D461" s="327" t="s">
        <v>665</v>
      </c>
      <c r="E461" s="327" t="s">
        <v>1448</v>
      </c>
    </row>
    <row r="462" spans="1:5">
      <c r="A462" s="332">
        <v>1602</v>
      </c>
      <c r="B462" s="333" t="s">
        <v>1175</v>
      </c>
      <c r="C462" s="333" t="s">
        <v>444</v>
      </c>
      <c r="D462" s="327" t="s">
        <v>665</v>
      </c>
      <c r="E462" s="327" t="s">
        <v>1448</v>
      </c>
    </row>
    <row r="463" spans="1:5">
      <c r="A463" s="332">
        <v>1603</v>
      </c>
      <c r="B463" s="333" t="s">
        <v>1176</v>
      </c>
      <c r="C463" s="333" t="s">
        <v>445</v>
      </c>
      <c r="D463" s="327" t="s">
        <v>665</v>
      </c>
      <c r="E463" s="327" t="s">
        <v>1448</v>
      </c>
    </row>
    <row r="464" spans="1:5">
      <c r="A464" s="332">
        <v>1604</v>
      </c>
      <c r="B464" s="333" t="s">
        <v>1177</v>
      </c>
      <c r="C464" s="333" t="s">
        <v>446</v>
      </c>
      <c r="D464" s="327" t="s">
        <v>665</v>
      </c>
      <c r="E464" s="327" t="s">
        <v>1448</v>
      </c>
    </row>
    <row r="465" spans="1:5">
      <c r="A465" s="332">
        <v>1605</v>
      </c>
      <c r="B465" s="333" t="s">
        <v>1178</v>
      </c>
      <c r="C465" s="333" t="s">
        <v>447</v>
      </c>
      <c r="D465" s="327" t="s">
        <v>665</v>
      </c>
      <c r="E465" s="327" t="s">
        <v>1448</v>
      </c>
    </row>
    <row r="466" spans="1:5">
      <c r="A466" s="332">
        <v>1606</v>
      </c>
      <c r="B466" s="333" t="s">
        <v>1179</v>
      </c>
      <c r="C466" s="333" t="s">
        <v>448</v>
      </c>
      <c r="D466" s="327" t="s">
        <v>665</v>
      </c>
      <c r="E466" s="327" t="s">
        <v>1448</v>
      </c>
    </row>
    <row r="467" spans="1:5">
      <c r="A467" s="332">
        <v>1607</v>
      </c>
      <c r="B467" s="333" t="s">
        <v>1180</v>
      </c>
      <c r="C467" s="333" t="s">
        <v>449</v>
      </c>
      <c r="D467" s="327" t="s">
        <v>665</v>
      </c>
      <c r="E467" s="327" t="s">
        <v>1448</v>
      </c>
    </row>
    <row r="468" spans="1:5">
      <c r="A468" s="332">
        <v>1608</v>
      </c>
      <c r="B468" s="333" t="s">
        <v>1181</v>
      </c>
      <c r="C468" s="333" t="s">
        <v>450</v>
      </c>
      <c r="D468" s="327" t="s">
        <v>665</v>
      </c>
      <c r="E468" s="327" t="s">
        <v>1448</v>
      </c>
    </row>
    <row r="469" spans="1:5">
      <c r="A469" s="332">
        <v>1609</v>
      </c>
      <c r="B469" s="333" t="s">
        <v>1182</v>
      </c>
      <c r="C469" s="333" t="s">
        <v>451</v>
      </c>
      <c r="D469" s="327" t="s">
        <v>665</v>
      </c>
      <c r="E469" s="327" t="s">
        <v>1448</v>
      </c>
    </row>
    <row r="470" spans="1:5">
      <c r="A470" s="332">
        <v>1610</v>
      </c>
      <c r="B470" s="333" t="s">
        <v>1183</v>
      </c>
      <c r="C470" s="333" t="s">
        <v>1304</v>
      </c>
      <c r="D470" s="327" t="s">
        <v>665</v>
      </c>
      <c r="E470" s="327" t="s">
        <v>1448</v>
      </c>
    </row>
    <row r="471" spans="1:5">
      <c r="A471" s="332">
        <v>1611</v>
      </c>
      <c r="B471" s="333" t="s">
        <v>1184</v>
      </c>
      <c r="C471" s="333" t="s">
        <v>452</v>
      </c>
      <c r="D471" s="327" t="s">
        <v>665</v>
      </c>
      <c r="E471" s="327" t="s">
        <v>1448</v>
      </c>
    </row>
    <row r="472" spans="1:5">
      <c r="A472" s="332">
        <v>1701</v>
      </c>
      <c r="B472" s="333" t="s">
        <v>1185</v>
      </c>
      <c r="C472" s="333" t="s">
        <v>1305</v>
      </c>
      <c r="D472" s="327" t="s">
        <v>665</v>
      </c>
      <c r="E472" s="327" t="s">
        <v>1448</v>
      </c>
    </row>
    <row r="473" spans="1:5">
      <c r="A473" s="332">
        <v>1702</v>
      </c>
      <c r="B473" s="333" t="s">
        <v>1186</v>
      </c>
      <c r="C473" s="333" t="s">
        <v>453</v>
      </c>
      <c r="D473" s="327" t="s">
        <v>665</v>
      </c>
      <c r="E473" s="327" t="s">
        <v>1448</v>
      </c>
    </row>
    <row r="474" spans="1:5">
      <c r="A474" s="332">
        <v>1703</v>
      </c>
      <c r="B474" s="333" t="s">
        <v>1187</v>
      </c>
      <c r="C474" s="333" t="s">
        <v>454</v>
      </c>
      <c r="D474" s="327" t="s">
        <v>665</v>
      </c>
      <c r="E474" s="327" t="s">
        <v>1448</v>
      </c>
    </row>
    <row r="475" spans="1:5">
      <c r="A475" s="332">
        <v>1704</v>
      </c>
      <c r="B475" s="333" t="s">
        <v>1188</v>
      </c>
      <c r="C475" s="333" t="s">
        <v>1306</v>
      </c>
      <c r="D475" s="327" t="s">
        <v>665</v>
      </c>
      <c r="E475" s="327" t="s">
        <v>1448</v>
      </c>
    </row>
    <row r="476" spans="1:5">
      <c r="A476" s="332">
        <v>1705</v>
      </c>
      <c r="B476" s="333" t="s">
        <v>1189</v>
      </c>
      <c r="C476" s="333" t="s">
        <v>1307</v>
      </c>
      <c r="D476" s="327" t="s">
        <v>665</v>
      </c>
      <c r="E476" s="327" t="s">
        <v>1448</v>
      </c>
    </row>
    <row r="477" spans="1:5">
      <c r="A477" s="332">
        <v>1706</v>
      </c>
      <c r="B477" s="333" t="s">
        <v>1190</v>
      </c>
      <c r="C477" s="333" t="s">
        <v>455</v>
      </c>
      <c r="D477" s="327" t="s">
        <v>665</v>
      </c>
      <c r="E477" s="327" t="s">
        <v>1448</v>
      </c>
    </row>
    <row r="478" spans="1:5">
      <c r="A478" s="332">
        <v>1707</v>
      </c>
      <c r="B478" s="333" t="s">
        <v>1191</v>
      </c>
      <c r="C478" s="333" t="s">
        <v>456</v>
      </c>
      <c r="D478" s="327" t="s">
        <v>665</v>
      </c>
      <c r="E478" s="327" t="s">
        <v>1448</v>
      </c>
    </row>
    <row r="479" spans="1:5">
      <c r="A479" s="332">
        <v>1708</v>
      </c>
      <c r="B479" s="333" t="s">
        <v>1192</v>
      </c>
      <c r="C479" s="333" t="s">
        <v>457</v>
      </c>
      <c r="D479" s="327" t="s">
        <v>665</v>
      </c>
      <c r="E479" s="327" t="s">
        <v>1448</v>
      </c>
    </row>
    <row r="480" spans="1:5">
      <c r="A480" s="332">
        <v>1709</v>
      </c>
      <c r="B480" s="333" t="s">
        <v>1193</v>
      </c>
      <c r="C480" s="333" t="s">
        <v>458</v>
      </c>
      <c r="D480" s="327" t="s">
        <v>665</v>
      </c>
      <c r="E480" s="327" t="s">
        <v>1448</v>
      </c>
    </row>
    <row r="481" spans="1:5">
      <c r="A481" s="332">
        <v>1710</v>
      </c>
      <c r="B481" s="333" t="s">
        <v>1194</v>
      </c>
      <c r="C481" s="333" t="s">
        <v>459</v>
      </c>
      <c r="D481" s="327" t="s">
        <v>665</v>
      </c>
      <c r="E481" s="327" t="s">
        <v>1448</v>
      </c>
    </row>
    <row r="482" spans="1:5">
      <c r="A482" s="332">
        <v>1711</v>
      </c>
      <c r="B482" s="333" t="s">
        <v>1195</v>
      </c>
      <c r="C482" s="333" t="s">
        <v>460</v>
      </c>
      <c r="D482" s="327" t="s">
        <v>665</v>
      </c>
      <c r="E482" s="327" t="s">
        <v>1448</v>
      </c>
    </row>
    <row r="483" spans="1:5">
      <c r="A483" s="332">
        <v>1712</v>
      </c>
      <c r="B483" s="333" t="s">
        <v>1196</v>
      </c>
      <c r="C483" s="333" t="s">
        <v>461</v>
      </c>
      <c r="D483" s="327" t="s">
        <v>665</v>
      </c>
      <c r="E483" s="327" t="s">
        <v>1448</v>
      </c>
    </row>
    <row r="484" spans="1:5">
      <c r="A484" s="332">
        <v>1713</v>
      </c>
      <c r="B484" s="333" t="s">
        <v>1197</v>
      </c>
      <c r="C484" s="333" t="s">
        <v>462</v>
      </c>
      <c r="D484" s="327" t="s">
        <v>665</v>
      </c>
      <c r="E484" s="327" t="s">
        <v>1448</v>
      </c>
    </row>
    <row r="485" spans="1:5">
      <c r="A485" s="332">
        <v>1714</v>
      </c>
      <c r="B485" s="333" t="s">
        <v>1198</v>
      </c>
      <c r="C485" s="333" t="s">
        <v>463</v>
      </c>
      <c r="D485" s="327" t="s">
        <v>665</v>
      </c>
      <c r="E485" s="327" t="s">
        <v>1448</v>
      </c>
    </row>
    <row r="486" spans="1:5">
      <c r="A486" s="332">
        <v>1715</v>
      </c>
      <c r="B486" s="333" t="s">
        <v>1199</v>
      </c>
      <c r="C486" s="333" t="s">
        <v>464</v>
      </c>
      <c r="D486" s="327" t="s">
        <v>665</v>
      </c>
      <c r="E486" s="327" t="s">
        <v>1448</v>
      </c>
    </row>
    <row r="487" spans="1:5">
      <c r="A487" s="332">
        <v>1716</v>
      </c>
      <c r="B487" s="333" t="s">
        <v>1200</v>
      </c>
      <c r="C487" s="333" t="s">
        <v>465</v>
      </c>
      <c r="D487" s="327" t="s">
        <v>665</v>
      </c>
      <c r="E487" s="327" t="s">
        <v>1448</v>
      </c>
    </row>
    <row r="488" spans="1:5">
      <c r="A488" s="332">
        <v>1717</v>
      </c>
      <c r="B488" s="333" t="s">
        <v>1201</v>
      </c>
      <c r="C488" s="333" t="s">
        <v>466</v>
      </c>
      <c r="D488" s="327" t="s">
        <v>665</v>
      </c>
      <c r="E488" s="327" t="s">
        <v>1448</v>
      </c>
    </row>
    <row r="489" spans="1:5">
      <c r="A489" s="332">
        <v>1718</v>
      </c>
      <c r="B489" s="333" t="s">
        <v>1202</v>
      </c>
      <c r="C489" s="333" t="s">
        <v>467</v>
      </c>
      <c r="D489" s="327" t="s">
        <v>665</v>
      </c>
      <c r="E489" s="327" t="s">
        <v>1448</v>
      </c>
    </row>
    <row r="490" spans="1:5">
      <c r="A490" s="332">
        <v>1720</v>
      </c>
      <c r="B490" s="333" t="s">
        <v>1203</v>
      </c>
      <c r="C490" s="333" t="s">
        <v>468</v>
      </c>
      <c r="D490" s="327" t="s">
        <v>665</v>
      </c>
      <c r="E490" s="327" t="s">
        <v>1448</v>
      </c>
    </row>
    <row r="491" spans="1:5">
      <c r="A491" s="332">
        <v>1721</v>
      </c>
      <c r="B491" s="333" t="s">
        <v>1204</v>
      </c>
      <c r="C491" s="333" t="s">
        <v>469</v>
      </c>
      <c r="D491" s="327" t="s">
        <v>665</v>
      </c>
      <c r="E491" s="327" t="s">
        <v>1448</v>
      </c>
    </row>
    <row r="492" spans="1:5">
      <c r="A492" s="332">
        <v>1722</v>
      </c>
      <c r="B492" s="333" t="s">
        <v>1205</v>
      </c>
      <c r="C492" s="333" t="s">
        <v>470</v>
      </c>
      <c r="D492" s="327" t="s">
        <v>665</v>
      </c>
      <c r="E492" s="327" t="s">
        <v>1448</v>
      </c>
    </row>
    <row r="493" spans="1:5">
      <c r="A493" s="332">
        <v>1723</v>
      </c>
      <c r="B493" s="333" t="s">
        <v>1206</v>
      </c>
      <c r="C493" s="333" t="s">
        <v>471</v>
      </c>
      <c r="D493" s="327" t="s">
        <v>665</v>
      </c>
      <c r="E493" s="327" t="s">
        <v>1448</v>
      </c>
    </row>
    <row r="494" spans="1:5">
      <c r="A494" s="332">
        <v>1724</v>
      </c>
      <c r="B494" s="333" t="s">
        <v>1207</v>
      </c>
      <c r="C494" s="333" t="s">
        <v>472</v>
      </c>
      <c r="D494" s="327" t="s">
        <v>665</v>
      </c>
      <c r="E494" s="327" t="s">
        <v>1448</v>
      </c>
    </row>
    <row r="495" spans="1:5">
      <c r="A495" s="332">
        <v>1725</v>
      </c>
      <c r="B495" s="333" t="s">
        <v>1208</v>
      </c>
      <c r="C495" s="333" t="s">
        <v>473</v>
      </c>
      <c r="D495" s="327" t="s">
        <v>665</v>
      </c>
      <c r="E495" s="327" t="s">
        <v>1448</v>
      </c>
    </row>
    <row r="496" spans="1:5">
      <c r="A496" s="332">
        <v>1726</v>
      </c>
      <c r="B496" s="333" t="s">
        <v>1209</v>
      </c>
      <c r="C496" s="333" t="s">
        <v>474</v>
      </c>
      <c r="D496" s="327" t="s">
        <v>665</v>
      </c>
      <c r="E496" s="327" t="s">
        <v>1448</v>
      </c>
    </row>
    <row r="497" spans="1:5">
      <c r="A497" s="332">
        <v>1727</v>
      </c>
      <c r="B497" s="333" t="s">
        <v>1210</v>
      </c>
      <c r="C497" s="333" t="s">
        <v>475</v>
      </c>
      <c r="D497" s="327" t="s">
        <v>665</v>
      </c>
      <c r="E497" s="327" t="s">
        <v>1448</v>
      </c>
    </row>
    <row r="498" spans="1:5">
      <c r="A498" s="332">
        <v>1728</v>
      </c>
      <c r="B498" s="333" t="s">
        <v>1211</v>
      </c>
      <c r="C498" s="333" t="s">
        <v>476</v>
      </c>
      <c r="D498" s="327" t="s">
        <v>665</v>
      </c>
      <c r="E498" s="327" t="s">
        <v>1448</v>
      </c>
    </row>
    <row r="499" spans="1:5">
      <c r="A499" s="332">
        <v>1729</v>
      </c>
      <c r="B499" s="333" t="s">
        <v>1212</v>
      </c>
      <c r="C499" s="333" t="s">
        <v>477</v>
      </c>
      <c r="D499" s="327" t="s">
        <v>665</v>
      </c>
      <c r="E499" s="327" t="s">
        <v>1448</v>
      </c>
    </row>
    <row r="500" spans="1:5">
      <c r="A500" s="332">
        <v>1730</v>
      </c>
      <c r="B500" s="333" t="s">
        <v>1213</v>
      </c>
      <c r="C500" s="333" t="s">
        <v>478</v>
      </c>
      <c r="D500" s="327" t="s">
        <v>665</v>
      </c>
      <c r="E500" s="327" t="s">
        <v>1448</v>
      </c>
    </row>
    <row r="501" spans="1:5">
      <c r="A501" s="332">
        <v>1731</v>
      </c>
      <c r="B501" s="333" t="s">
        <v>1214</v>
      </c>
      <c r="C501" s="333" t="s">
        <v>479</v>
      </c>
      <c r="D501" s="327" t="s">
        <v>665</v>
      </c>
      <c r="E501" s="327" t="s">
        <v>1448</v>
      </c>
    </row>
    <row r="502" spans="1:5">
      <c r="A502" s="332">
        <v>1732</v>
      </c>
      <c r="B502" s="333" t="s">
        <v>1215</v>
      </c>
      <c r="C502" s="333" t="s">
        <v>480</v>
      </c>
      <c r="D502" s="327" t="s">
        <v>665</v>
      </c>
      <c r="E502" s="327" t="s">
        <v>1448</v>
      </c>
    </row>
    <row r="503" spans="1:5">
      <c r="A503" s="332">
        <v>1733</v>
      </c>
      <c r="B503" s="333" t="s">
        <v>1216</v>
      </c>
      <c r="C503" s="333" t="s">
        <v>481</v>
      </c>
      <c r="D503" s="327" t="s">
        <v>665</v>
      </c>
      <c r="E503" s="327" t="s">
        <v>1448</v>
      </c>
    </row>
    <row r="504" spans="1:5">
      <c r="A504" s="332">
        <v>1734</v>
      </c>
      <c r="B504" s="333" t="s">
        <v>1217</v>
      </c>
      <c r="C504" s="333" t="s">
        <v>482</v>
      </c>
      <c r="D504" s="327" t="s">
        <v>665</v>
      </c>
      <c r="E504" s="327" t="s">
        <v>1448</v>
      </c>
    </row>
    <row r="505" spans="1:5">
      <c r="A505" s="332">
        <v>1735</v>
      </c>
      <c r="B505" s="333" t="s">
        <v>1218</v>
      </c>
      <c r="C505" s="333" t="s">
        <v>483</v>
      </c>
      <c r="D505" s="327" t="s">
        <v>665</v>
      </c>
      <c r="E505" s="327" t="s">
        <v>1448</v>
      </c>
    </row>
    <row r="506" spans="1:5">
      <c r="A506" s="332">
        <v>1736</v>
      </c>
      <c r="B506" s="333" t="s">
        <v>1219</v>
      </c>
      <c r="C506" s="333" t="s">
        <v>484</v>
      </c>
      <c r="D506" s="327" t="s">
        <v>665</v>
      </c>
      <c r="E506" s="327" t="s">
        <v>1448</v>
      </c>
    </row>
    <row r="507" spans="1:5">
      <c r="A507" s="332">
        <v>1737</v>
      </c>
      <c r="B507" s="333" t="s">
        <v>1220</v>
      </c>
      <c r="C507" s="333" t="s">
        <v>485</v>
      </c>
      <c r="D507" s="327" t="s">
        <v>665</v>
      </c>
      <c r="E507" s="327" t="s">
        <v>1448</v>
      </c>
    </row>
    <row r="508" spans="1:5">
      <c r="A508" s="332">
        <v>1738</v>
      </c>
      <c r="B508" s="333" t="s">
        <v>1221</v>
      </c>
      <c r="C508" s="333" t="s">
        <v>486</v>
      </c>
      <c r="D508" s="327" t="s">
        <v>665</v>
      </c>
      <c r="E508" s="327" t="s">
        <v>1448</v>
      </c>
    </row>
    <row r="509" spans="1:5">
      <c r="A509" s="332">
        <v>1739</v>
      </c>
      <c r="B509" s="333" t="s">
        <v>1222</v>
      </c>
      <c r="C509" s="333" t="s">
        <v>487</v>
      </c>
      <c r="D509" s="327" t="s">
        <v>665</v>
      </c>
      <c r="E509" s="327" t="s">
        <v>1448</v>
      </c>
    </row>
    <row r="510" spans="1:5">
      <c r="A510" s="332">
        <v>1740</v>
      </c>
      <c r="B510" s="333" t="s">
        <v>1223</v>
      </c>
      <c r="C510" s="333" t="s">
        <v>488</v>
      </c>
      <c r="D510" s="327" t="s">
        <v>665</v>
      </c>
      <c r="E510" s="327" t="s">
        <v>1448</v>
      </c>
    </row>
    <row r="511" spans="1:5">
      <c r="A511" s="332">
        <v>1741</v>
      </c>
      <c r="B511" s="333" t="s">
        <v>1224</v>
      </c>
      <c r="C511" s="333" t="s">
        <v>489</v>
      </c>
      <c r="D511" s="327" t="s">
        <v>665</v>
      </c>
      <c r="E511" s="327" t="s">
        <v>1448</v>
      </c>
    </row>
    <row r="512" spans="1:5">
      <c r="A512" s="332">
        <v>1742</v>
      </c>
      <c r="B512" s="333" t="s">
        <v>1225</v>
      </c>
      <c r="C512" s="333" t="s">
        <v>490</v>
      </c>
      <c r="D512" s="327" t="s">
        <v>665</v>
      </c>
      <c r="E512" s="327" t="s">
        <v>1448</v>
      </c>
    </row>
    <row r="513" spans="1:5">
      <c r="A513" s="332">
        <v>1743</v>
      </c>
      <c r="B513" s="333" t="s">
        <v>1226</v>
      </c>
      <c r="C513" s="333" t="s">
        <v>491</v>
      </c>
      <c r="D513" s="327" t="s">
        <v>665</v>
      </c>
      <c r="E513" s="327" t="s">
        <v>1448</v>
      </c>
    </row>
    <row r="514" spans="1:5">
      <c r="A514" s="332">
        <v>1744</v>
      </c>
      <c r="B514" s="333" t="s">
        <v>1227</v>
      </c>
      <c r="C514" s="333" t="s">
        <v>492</v>
      </c>
      <c r="D514" s="327" t="s">
        <v>665</v>
      </c>
      <c r="E514" s="327" t="s">
        <v>1448</v>
      </c>
    </row>
    <row r="515" spans="1:5">
      <c r="A515" s="332">
        <v>1745</v>
      </c>
      <c r="B515" s="333" t="s">
        <v>1228</v>
      </c>
      <c r="C515" s="333" t="s">
        <v>493</v>
      </c>
      <c r="D515" s="327" t="s">
        <v>665</v>
      </c>
      <c r="E515" s="327" t="s">
        <v>1448</v>
      </c>
    </row>
    <row r="516" spans="1:5">
      <c r="A516" s="332">
        <v>1746</v>
      </c>
      <c r="B516" s="333" t="s">
        <v>1229</v>
      </c>
      <c r="C516" s="333" t="s">
        <v>494</v>
      </c>
      <c r="D516" s="327" t="s">
        <v>665</v>
      </c>
      <c r="E516" s="327" t="s">
        <v>1448</v>
      </c>
    </row>
    <row r="517" spans="1:5">
      <c r="A517" s="332">
        <v>1747</v>
      </c>
      <c r="B517" s="333" t="s">
        <v>1183</v>
      </c>
      <c r="C517" s="333" t="s">
        <v>1304</v>
      </c>
      <c r="D517" s="327" t="s">
        <v>665</v>
      </c>
      <c r="E517" s="327" t="s">
        <v>1448</v>
      </c>
    </row>
    <row r="518" spans="1:5">
      <c r="A518" s="332">
        <v>1748</v>
      </c>
      <c r="B518" s="333" t="s">
        <v>1230</v>
      </c>
      <c r="C518" s="333" t="s">
        <v>495</v>
      </c>
      <c r="D518" s="327" t="s">
        <v>665</v>
      </c>
      <c r="E518" s="327" t="s">
        <v>1448</v>
      </c>
    </row>
    <row r="519" spans="1:5">
      <c r="A519" s="332">
        <v>1749</v>
      </c>
      <c r="B519" s="333" t="s">
        <v>1231</v>
      </c>
      <c r="C519" s="333" t="s">
        <v>496</v>
      </c>
      <c r="D519" s="327" t="s">
        <v>665</v>
      </c>
      <c r="E519" s="327" t="s">
        <v>1448</v>
      </c>
    </row>
    <row r="520" spans="1:5">
      <c r="A520" s="332">
        <v>1750</v>
      </c>
      <c r="B520" s="333" t="s">
        <v>1232</v>
      </c>
      <c r="C520" s="333" t="s">
        <v>497</v>
      </c>
      <c r="D520" s="327" t="s">
        <v>665</v>
      </c>
      <c r="E520" s="327" t="s">
        <v>1448</v>
      </c>
    </row>
    <row r="521" spans="1:5">
      <c r="A521" s="332">
        <v>1751</v>
      </c>
      <c r="B521" s="333" t="s">
        <v>1233</v>
      </c>
      <c r="C521" s="333" t="s">
        <v>498</v>
      </c>
      <c r="D521" s="327" t="s">
        <v>665</v>
      </c>
      <c r="E521" s="327" t="s">
        <v>1448</v>
      </c>
    </row>
    <row r="522" spans="1:5">
      <c r="A522" s="332">
        <v>1752</v>
      </c>
      <c r="B522" s="333" t="s">
        <v>1234</v>
      </c>
      <c r="C522" s="333" t="s">
        <v>499</v>
      </c>
      <c r="D522" s="327" t="s">
        <v>665</v>
      </c>
      <c r="E522" s="327" t="s">
        <v>1448</v>
      </c>
    </row>
    <row r="523" spans="1:5">
      <c r="A523" s="332">
        <v>1753</v>
      </c>
      <c r="B523" s="333" t="s">
        <v>1235</v>
      </c>
      <c r="C523" s="333" t="s">
        <v>500</v>
      </c>
      <c r="D523" s="327" t="s">
        <v>665</v>
      </c>
      <c r="E523" s="327" t="s">
        <v>1448</v>
      </c>
    </row>
    <row r="524" spans="1:5">
      <c r="A524" s="332">
        <v>1754</v>
      </c>
      <c r="B524" s="333" t="s">
        <v>1236</v>
      </c>
      <c r="C524" s="333" t="s">
        <v>501</v>
      </c>
      <c r="D524" s="327" t="s">
        <v>665</v>
      </c>
      <c r="E524" s="327" t="s">
        <v>1448</v>
      </c>
    </row>
    <row r="525" spans="1:5">
      <c r="A525" s="332">
        <v>1755</v>
      </c>
      <c r="B525" s="333" t="s">
        <v>1237</v>
      </c>
      <c r="C525" s="333" t="s">
        <v>502</v>
      </c>
      <c r="D525" s="327" t="s">
        <v>665</v>
      </c>
      <c r="E525" s="327" t="s">
        <v>1448</v>
      </c>
    </row>
    <row r="526" spans="1:5">
      <c r="A526" s="332">
        <v>1756</v>
      </c>
      <c r="B526" s="333" t="s">
        <v>1238</v>
      </c>
      <c r="C526" s="333" t="s">
        <v>503</v>
      </c>
      <c r="D526" s="327" t="s">
        <v>665</v>
      </c>
      <c r="E526" s="327" t="s">
        <v>1448</v>
      </c>
    </row>
    <row r="527" spans="1:5">
      <c r="A527" s="332">
        <v>1801</v>
      </c>
      <c r="B527" s="333" t="s">
        <v>1239</v>
      </c>
      <c r="C527" s="333" t="s">
        <v>504</v>
      </c>
      <c r="D527" s="327" t="s">
        <v>665</v>
      </c>
      <c r="E527" s="327" t="s">
        <v>1448</v>
      </c>
    </row>
    <row r="528" spans="1:5">
      <c r="A528" s="332">
        <v>1802</v>
      </c>
      <c r="B528" s="333" t="s">
        <v>1221</v>
      </c>
      <c r="C528" s="333" t="s">
        <v>486</v>
      </c>
      <c r="D528" s="327" t="s">
        <v>665</v>
      </c>
      <c r="E528" s="327" t="s">
        <v>1448</v>
      </c>
    </row>
    <row r="529" spans="1:5">
      <c r="A529" s="332">
        <v>1803</v>
      </c>
      <c r="B529" s="333" t="s">
        <v>1240</v>
      </c>
      <c r="C529" s="333" t="s">
        <v>505</v>
      </c>
      <c r="D529" s="327" t="s">
        <v>665</v>
      </c>
      <c r="E529" s="327" t="s">
        <v>1448</v>
      </c>
    </row>
    <row r="530" spans="1:5">
      <c r="A530" s="332">
        <v>1805</v>
      </c>
      <c r="B530" s="333" t="s">
        <v>1241</v>
      </c>
      <c r="C530" s="333" t="s">
        <v>506</v>
      </c>
      <c r="D530" s="327" t="s">
        <v>665</v>
      </c>
      <c r="E530" s="327" t="s">
        <v>1448</v>
      </c>
    </row>
    <row r="531" spans="1:5">
      <c r="A531" s="332">
        <v>1806</v>
      </c>
      <c r="B531" s="333" t="s">
        <v>1242</v>
      </c>
      <c r="C531" s="333" t="s">
        <v>507</v>
      </c>
      <c r="D531" s="327" t="s">
        <v>665</v>
      </c>
      <c r="E531" s="327" t="s">
        <v>1448</v>
      </c>
    </row>
    <row r="532" spans="1:5">
      <c r="A532" s="332">
        <v>1807</v>
      </c>
      <c r="B532" s="333" t="s">
        <v>1243</v>
      </c>
      <c r="C532" s="333" t="s">
        <v>508</v>
      </c>
      <c r="D532" s="327" t="s">
        <v>665</v>
      </c>
      <c r="E532" s="327" t="s">
        <v>1448</v>
      </c>
    </row>
    <row r="533" spans="1:5">
      <c r="A533" s="332">
        <v>1808</v>
      </c>
      <c r="B533" s="333" t="s">
        <v>1244</v>
      </c>
      <c r="C533" s="333" t="s">
        <v>509</v>
      </c>
      <c r="D533" s="327" t="s">
        <v>665</v>
      </c>
      <c r="E533" s="327" t="s">
        <v>1448</v>
      </c>
    </row>
    <row r="534" spans="1:5">
      <c r="A534" s="332">
        <v>1809</v>
      </c>
      <c r="B534" s="333" t="s">
        <v>1245</v>
      </c>
      <c r="C534" s="333" t="s">
        <v>510</v>
      </c>
      <c r="D534" s="327" t="s">
        <v>665</v>
      </c>
      <c r="E534" s="327" t="s">
        <v>1448</v>
      </c>
    </row>
    <row r="535" spans="1:5">
      <c r="A535" s="332">
        <v>1810</v>
      </c>
      <c r="B535" s="333" t="s">
        <v>1246</v>
      </c>
      <c r="C535" s="333" t="s">
        <v>511</v>
      </c>
      <c r="D535" s="327" t="s">
        <v>665</v>
      </c>
      <c r="E535" s="327" t="s">
        <v>1448</v>
      </c>
    </row>
    <row r="536" spans="1:5">
      <c r="A536" s="332">
        <v>1811</v>
      </c>
      <c r="B536" s="333" t="s">
        <v>1247</v>
      </c>
      <c r="C536" s="333" t="s">
        <v>512</v>
      </c>
      <c r="D536" s="327" t="s">
        <v>665</v>
      </c>
      <c r="E536" s="327" t="s">
        <v>1448</v>
      </c>
    </row>
    <row r="537" spans="1:5">
      <c r="A537" s="332">
        <v>1812</v>
      </c>
      <c r="B537" s="333" t="s">
        <v>1248</v>
      </c>
      <c r="C537" s="333" t="s">
        <v>513</v>
      </c>
      <c r="D537" s="327" t="s">
        <v>665</v>
      </c>
      <c r="E537" s="327" t="s">
        <v>1448</v>
      </c>
    </row>
    <row r="538" spans="1:5">
      <c r="A538" s="332">
        <v>1813</v>
      </c>
      <c r="B538" s="333" t="s">
        <v>1249</v>
      </c>
      <c r="C538" s="333" t="s">
        <v>514</v>
      </c>
      <c r="D538" s="327" t="s">
        <v>665</v>
      </c>
      <c r="E538" s="327" t="s">
        <v>1448</v>
      </c>
    </row>
    <row r="539" spans="1:5">
      <c r="A539" s="332">
        <v>1814</v>
      </c>
      <c r="B539" s="333" t="s">
        <v>1250</v>
      </c>
      <c r="C539" s="333" t="s">
        <v>515</v>
      </c>
      <c r="D539" s="327" t="s">
        <v>665</v>
      </c>
      <c r="E539" s="327" t="s">
        <v>1448</v>
      </c>
    </row>
    <row r="540" spans="1:5">
      <c r="A540" s="332">
        <v>1815</v>
      </c>
      <c r="B540" s="333" t="s">
        <v>1232</v>
      </c>
      <c r="C540" s="333" t="s">
        <v>497</v>
      </c>
      <c r="D540" s="327" t="s">
        <v>665</v>
      </c>
      <c r="E540" s="327" t="s">
        <v>1448</v>
      </c>
    </row>
    <row r="541" spans="1:5">
      <c r="A541" s="332">
        <v>1816</v>
      </c>
      <c r="B541" s="333" t="s">
        <v>1251</v>
      </c>
      <c r="C541" s="333" t="s">
        <v>516</v>
      </c>
      <c r="D541" s="327" t="s">
        <v>665</v>
      </c>
      <c r="E541" s="327" t="s">
        <v>1448</v>
      </c>
    </row>
    <row r="542" spans="1:5">
      <c r="A542" s="332">
        <v>1817</v>
      </c>
      <c r="B542" s="333" t="s">
        <v>1252</v>
      </c>
      <c r="C542" s="333" t="s">
        <v>517</v>
      </c>
      <c r="D542" s="327" t="s">
        <v>665</v>
      </c>
      <c r="E542" s="327" t="s">
        <v>1448</v>
      </c>
    </row>
    <row r="543" spans="1:5">
      <c r="A543" s="332">
        <v>1818</v>
      </c>
      <c r="B543" s="333" t="s">
        <v>1253</v>
      </c>
      <c r="C543" s="333" t="s">
        <v>518</v>
      </c>
      <c r="D543" s="327" t="s">
        <v>665</v>
      </c>
      <c r="E543" s="327" t="s">
        <v>1448</v>
      </c>
    </row>
    <row r="544" spans="1:5">
      <c r="A544" s="332">
        <v>1819</v>
      </c>
      <c r="B544" s="333" t="s">
        <v>1254</v>
      </c>
      <c r="C544" s="333" t="s">
        <v>519</v>
      </c>
      <c r="D544" s="327" t="s">
        <v>665</v>
      </c>
      <c r="E544" s="327" t="s">
        <v>1448</v>
      </c>
    </row>
    <row r="545" spans="1:5">
      <c r="A545" s="332">
        <v>1820</v>
      </c>
      <c r="B545" s="333" t="s">
        <v>1255</v>
      </c>
      <c r="C545" s="333" t="s">
        <v>520</v>
      </c>
      <c r="D545" s="327" t="s">
        <v>665</v>
      </c>
      <c r="E545" s="327" t="s">
        <v>1448</v>
      </c>
    </row>
    <row r="546" spans="1:5">
      <c r="A546" s="332">
        <v>1901</v>
      </c>
      <c r="B546" s="333" t="s">
        <v>1256</v>
      </c>
      <c r="C546" s="333" t="s">
        <v>521</v>
      </c>
      <c r="D546" s="327" t="s">
        <v>665</v>
      </c>
      <c r="E546" s="327" t="s">
        <v>1448</v>
      </c>
    </row>
    <row r="547" spans="1:5">
      <c r="A547" s="332">
        <v>1902</v>
      </c>
      <c r="B547" s="333" t="s">
        <v>1257</v>
      </c>
      <c r="C547" s="333" t="s">
        <v>522</v>
      </c>
      <c r="D547" s="327" t="s">
        <v>665</v>
      </c>
      <c r="E547" s="327" t="s">
        <v>1448</v>
      </c>
    </row>
    <row r="548" spans="1:5">
      <c r="A548" s="332">
        <v>1903</v>
      </c>
      <c r="B548" s="333" t="s">
        <v>1258</v>
      </c>
      <c r="C548" s="333" t="s">
        <v>523</v>
      </c>
      <c r="D548" s="327" t="s">
        <v>665</v>
      </c>
      <c r="E548" s="327" t="s">
        <v>1448</v>
      </c>
    </row>
    <row r="549" spans="1:5">
      <c r="A549" s="332">
        <v>1904</v>
      </c>
      <c r="B549" s="333" t="s">
        <v>1259</v>
      </c>
      <c r="C549" s="333" t="s">
        <v>524</v>
      </c>
      <c r="D549" s="327" t="s">
        <v>665</v>
      </c>
      <c r="E549" s="327" t="s">
        <v>1448</v>
      </c>
    </row>
    <row r="550" spans="1:5">
      <c r="A550" s="332">
        <v>1905</v>
      </c>
      <c r="B550" s="333" t="s">
        <v>1260</v>
      </c>
      <c r="C550" s="333" t="s">
        <v>525</v>
      </c>
      <c r="D550" s="327" t="s">
        <v>665</v>
      </c>
      <c r="E550" s="327" t="s">
        <v>1448</v>
      </c>
    </row>
    <row r="551" spans="1:5">
      <c r="A551" s="332">
        <v>1906</v>
      </c>
      <c r="B551" s="333" t="s">
        <v>1236</v>
      </c>
      <c r="C551" s="333" t="s">
        <v>501</v>
      </c>
      <c r="D551" s="327" t="s">
        <v>665</v>
      </c>
      <c r="E551" s="327" t="s">
        <v>1448</v>
      </c>
    </row>
    <row r="552" spans="1:5">
      <c r="A552" s="332">
        <v>1907</v>
      </c>
      <c r="B552" s="333" t="s">
        <v>1261</v>
      </c>
      <c r="C552" s="333" t="s">
        <v>526</v>
      </c>
      <c r="D552" s="327" t="s">
        <v>665</v>
      </c>
      <c r="E552" s="327" t="s">
        <v>1448</v>
      </c>
    </row>
    <row r="553" spans="1:5">
      <c r="A553" s="332">
        <v>1908</v>
      </c>
      <c r="B553" s="333" t="s">
        <v>1262</v>
      </c>
      <c r="C553" s="333" t="s">
        <v>527</v>
      </c>
      <c r="D553" s="327" t="s">
        <v>665</v>
      </c>
      <c r="E553" s="327" t="s">
        <v>1448</v>
      </c>
    </row>
    <row r="554" spans="1:5">
      <c r="A554" s="332">
        <v>1909</v>
      </c>
      <c r="B554" s="333" t="s">
        <v>1182</v>
      </c>
      <c r="C554" s="333" t="s">
        <v>451</v>
      </c>
      <c r="D554" s="327" t="s">
        <v>665</v>
      </c>
      <c r="E554" s="327" t="s">
        <v>1448</v>
      </c>
    </row>
    <row r="555" spans="1:5">
      <c r="A555" s="332">
        <v>1910</v>
      </c>
      <c r="B555" s="333" t="s">
        <v>1263</v>
      </c>
      <c r="C555" s="333" t="s">
        <v>528</v>
      </c>
      <c r="D555" s="327" t="s">
        <v>665</v>
      </c>
      <c r="E555" s="327" t="s">
        <v>1448</v>
      </c>
    </row>
    <row r="556" spans="1:5">
      <c r="A556" s="332">
        <v>1911</v>
      </c>
      <c r="B556" s="333" t="s">
        <v>1264</v>
      </c>
      <c r="C556" s="333" t="s">
        <v>529</v>
      </c>
      <c r="D556" s="327" t="s">
        <v>665</v>
      </c>
      <c r="E556" s="327" t="s">
        <v>1448</v>
      </c>
    </row>
    <row r="557" spans="1:5">
      <c r="A557" s="332">
        <v>1912</v>
      </c>
      <c r="B557" s="333" t="s">
        <v>1265</v>
      </c>
      <c r="C557" s="333" t="s">
        <v>530</v>
      </c>
      <c r="D557" s="327" t="s">
        <v>665</v>
      </c>
      <c r="E557" s="327" t="s">
        <v>1448</v>
      </c>
    </row>
    <row r="558" spans="1:5">
      <c r="A558" s="332">
        <v>1913</v>
      </c>
      <c r="B558" s="333" t="s">
        <v>1266</v>
      </c>
      <c r="C558" s="333" t="s">
        <v>531</v>
      </c>
      <c r="D558" s="327" t="s">
        <v>665</v>
      </c>
      <c r="E558" s="327" t="s">
        <v>1448</v>
      </c>
    </row>
    <row r="559" spans="1:5">
      <c r="A559" s="332">
        <v>1914</v>
      </c>
      <c r="B559" s="333" t="s">
        <v>1267</v>
      </c>
      <c r="C559" s="333" t="s">
        <v>532</v>
      </c>
      <c r="D559" s="327" t="s">
        <v>665</v>
      </c>
      <c r="E559" s="327" t="s">
        <v>1448</v>
      </c>
    </row>
    <row r="560" spans="1:5">
      <c r="A560" s="332">
        <v>1915</v>
      </c>
      <c r="B560" s="333" t="s">
        <v>1268</v>
      </c>
      <c r="C560" s="333" t="s">
        <v>533</v>
      </c>
      <c r="D560" s="327" t="s">
        <v>665</v>
      </c>
      <c r="E560" s="327" t="s">
        <v>1444</v>
      </c>
    </row>
    <row r="561" spans="1:5">
      <c r="A561" s="332">
        <v>2301</v>
      </c>
      <c r="B561" s="333" t="s">
        <v>1269</v>
      </c>
      <c r="C561" s="333" t="s">
        <v>534</v>
      </c>
      <c r="D561" s="327" t="s">
        <v>697</v>
      </c>
      <c r="E561" s="327" t="s">
        <v>1444</v>
      </c>
    </row>
    <row r="562" spans="1:5">
      <c r="A562" s="332">
        <v>2302</v>
      </c>
      <c r="B562" s="333" t="s">
        <v>1270</v>
      </c>
      <c r="C562" s="333" t="s">
        <v>535</v>
      </c>
      <c r="D562" s="327" t="s">
        <v>697</v>
      </c>
      <c r="E562" s="327" t="s">
        <v>1444</v>
      </c>
    </row>
    <row r="563" spans="1:5">
      <c r="A563" s="332">
        <v>2303</v>
      </c>
      <c r="B563" s="333" t="s">
        <v>1271</v>
      </c>
      <c r="C563" s="333" t="s">
        <v>536</v>
      </c>
      <c r="D563" s="327" t="s">
        <v>697</v>
      </c>
      <c r="E563" s="327" t="s">
        <v>1440</v>
      </c>
    </row>
    <row r="564" spans="1:5">
      <c r="A564" s="332">
        <v>2311</v>
      </c>
      <c r="B564" s="333" t="s">
        <v>1272</v>
      </c>
      <c r="C564" s="333" t="s">
        <v>1308</v>
      </c>
      <c r="D564" s="327" t="s">
        <v>646</v>
      </c>
      <c r="E564" s="327" t="s">
        <v>1444</v>
      </c>
    </row>
    <row r="565" spans="1:5">
      <c r="A565" s="332">
        <v>2312</v>
      </c>
      <c r="B565" s="333" t="s">
        <v>537</v>
      </c>
      <c r="C565" s="333" t="s">
        <v>1309</v>
      </c>
      <c r="D565" s="327" t="s">
        <v>646</v>
      </c>
      <c r="E565" s="327" t="s">
        <v>1449</v>
      </c>
    </row>
    <row r="566" spans="1:5">
      <c r="A566" s="332">
        <v>2313</v>
      </c>
      <c r="B566" s="333" t="s">
        <v>538</v>
      </c>
      <c r="C566" s="333" t="s">
        <v>1310</v>
      </c>
      <c r="D566" s="327" t="s">
        <v>646</v>
      </c>
      <c r="E566" s="327" t="s">
        <v>1444</v>
      </c>
    </row>
    <row r="567" spans="1:5">
      <c r="A567" s="332">
        <v>2314</v>
      </c>
      <c r="B567" s="333" t="s">
        <v>539</v>
      </c>
      <c r="C567" s="333" t="s">
        <v>1311</v>
      </c>
      <c r="D567" s="327" t="s">
        <v>646</v>
      </c>
      <c r="E567" s="327" t="s">
        <v>1444</v>
      </c>
    </row>
    <row r="568" spans="1:5">
      <c r="A568" s="332">
        <v>2315</v>
      </c>
      <c r="B568" s="333" t="s">
        <v>1273</v>
      </c>
      <c r="C568" s="333" t="s">
        <v>540</v>
      </c>
      <c r="D568" s="327" t="s">
        <v>646</v>
      </c>
      <c r="E568" s="327" t="s">
        <v>1444</v>
      </c>
    </row>
    <row r="569" spans="1:5">
      <c r="A569" s="332">
        <v>2316</v>
      </c>
      <c r="B569" s="333" t="s">
        <v>1274</v>
      </c>
      <c r="C569" s="333" t="s">
        <v>541</v>
      </c>
      <c r="D569" s="327" t="s">
        <v>646</v>
      </c>
      <c r="E569" s="327" t="s">
        <v>1444</v>
      </c>
    </row>
    <row r="570" spans="1:5">
      <c r="A570" s="332">
        <v>2317</v>
      </c>
      <c r="B570" s="333" t="s">
        <v>1275</v>
      </c>
      <c r="C570" s="333" t="s">
        <v>542</v>
      </c>
      <c r="D570" s="327" t="s">
        <v>646</v>
      </c>
      <c r="E570" s="327" t="s">
        <v>1449</v>
      </c>
    </row>
    <row r="571" spans="1:5">
      <c r="A571" s="332">
        <v>2318</v>
      </c>
      <c r="B571" s="333" t="s">
        <v>1276</v>
      </c>
      <c r="C571" s="333" t="s">
        <v>602</v>
      </c>
      <c r="D571" s="327" t="s">
        <v>646</v>
      </c>
      <c r="E571" s="327" t="s">
        <v>1443</v>
      </c>
    </row>
    <row r="572" spans="1:5">
      <c r="A572" s="332">
        <v>2319</v>
      </c>
      <c r="B572" s="333" t="s">
        <v>543</v>
      </c>
      <c r="C572" s="333" t="s">
        <v>1312</v>
      </c>
      <c r="D572" s="327" t="s">
        <v>646</v>
      </c>
      <c r="E572" s="327" t="s">
        <v>1444</v>
      </c>
    </row>
    <row r="573" spans="1:5">
      <c r="A573" s="332">
        <v>2320</v>
      </c>
      <c r="B573" s="333" t="s">
        <v>544</v>
      </c>
      <c r="C573" s="333" t="s">
        <v>1313</v>
      </c>
      <c r="D573" s="327" t="s">
        <v>646</v>
      </c>
      <c r="E573" s="327" t="s">
        <v>1449</v>
      </c>
    </row>
    <row r="574" spans="1:5">
      <c r="A574" s="332">
        <v>2322</v>
      </c>
      <c r="B574" s="333" t="s">
        <v>545</v>
      </c>
      <c r="C574" s="333" t="s">
        <v>1314</v>
      </c>
      <c r="D574" s="327" t="s">
        <v>646</v>
      </c>
      <c r="E574" s="327" t="s">
        <v>1449</v>
      </c>
    </row>
    <row r="575" spans="1:5">
      <c r="A575" s="332">
        <v>2323</v>
      </c>
      <c r="B575" s="333" t="s">
        <v>546</v>
      </c>
      <c r="C575" s="333" t="s">
        <v>1315</v>
      </c>
      <c r="D575" s="327" t="s">
        <v>646</v>
      </c>
      <c r="E575" s="327" t="s">
        <v>1449</v>
      </c>
    </row>
    <row r="576" spans="1:5">
      <c r="A576" s="332">
        <v>2324</v>
      </c>
      <c r="B576" s="333" t="s">
        <v>547</v>
      </c>
      <c r="C576" s="333" t="s">
        <v>1316</v>
      </c>
      <c r="D576" s="327" t="s">
        <v>646</v>
      </c>
      <c r="E576" s="327" t="s">
        <v>1449</v>
      </c>
    </row>
    <row r="577" spans="1:5">
      <c r="A577" s="332">
        <v>2325</v>
      </c>
      <c r="B577" s="333" t="s">
        <v>548</v>
      </c>
      <c r="C577" s="333" t="s">
        <v>1317</v>
      </c>
      <c r="D577" s="327" t="s">
        <v>646</v>
      </c>
      <c r="E577" s="327" t="s">
        <v>1449</v>
      </c>
    </row>
    <row r="578" spans="1:5">
      <c r="A578" s="332">
        <v>2326</v>
      </c>
      <c r="B578" s="333" t="s">
        <v>549</v>
      </c>
      <c r="C578" s="333" t="s">
        <v>1318</v>
      </c>
      <c r="D578" s="327" t="s">
        <v>646</v>
      </c>
      <c r="E578" s="327" t="s">
        <v>1444</v>
      </c>
    </row>
    <row r="579" spans="1:5">
      <c r="A579" s="332">
        <v>2327</v>
      </c>
      <c r="B579" s="333" t="s">
        <v>550</v>
      </c>
      <c r="C579" s="333" t="s">
        <v>1319</v>
      </c>
      <c r="D579" s="327" t="s">
        <v>646</v>
      </c>
      <c r="E579" s="327" t="s">
        <v>1444</v>
      </c>
    </row>
    <row r="580" spans="1:5">
      <c r="A580" s="332">
        <v>2328</v>
      </c>
      <c r="B580" s="333" t="s">
        <v>630</v>
      </c>
      <c r="C580" s="333" t="s">
        <v>1320</v>
      </c>
      <c r="D580" s="327" t="s">
        <v>646</v>
      </c>
      <c r="E580" s="327" t="s">
        <v>1443</v>
      </c>
    </row>
    <row r="581" spans="1:5">
      <c r="A581" s="332">
        <v>2330</v>
      </c>
      <c r="B581" s="333" t="s">
        <v>1277</v>
      </c>
      <c r="C581" s="333" t="s">
        <v>1321</v>
      </c>
      <c r="D581" s="327" t="s">
        <v>646</v>
      </c>
      <c r="E581" s="327" t="s">
        <v>1449</v>
      </c>
    </row>
    <row r="582" spans="1:5">
      <c r="A582" s="332">
        <v>2331</v>
      </c>
      <c r="B582" s="333" t="s">
        <v>1278</v>
      </c>
      <c r="C582" s="333" t="s">
        <v>1322</v>
      </c>
      <c r="D582" s="327" t="s">
        <v>646</v>
      </c>
      <c r="E582" s="327" t="s">
        <v>1449</v>
      </c>
    </row>
    <row r="583" spans="1:5">
      <c r="A583" s="332">
        <v>2333</v>
      </c>
      <c r="B583" s="333" t="s">
        <v>1279</v>
      </c>
      <c r="C583" s="333" t="s">
        <v>1323</v>
      </c>
      <c r="D583" s="327" t="s">
        <v>646</v>
      </c>
      <c r="E583" s="327" t="s">
        <v>1449</v>
      </c>
    </row>
    <row r="584" spans="1:5">
      <c r="A584" s="332">
        <v>2334</v>
      </c>
      <c r="B584" s="333" t="s">
        <v>1280</v>
      </c>
      <c r="C584" s="333" t="s">
        <v>1324</v>
      </c>
      <c r="D584" s="327" t="s">
        <v>646</v>
      </c>
      <c r="E584" s="327" t="s">
        <v>1443</v>
      </c>
    </row>
    <row r="585" spans="1:5">
      <c r="A585" s="332">
        <v>2336</v>
      </c>
      <c r="B585" s="333" t="s">
        <v>1281</v>
      </c>
      <c r="C585" s="333" t="s">
        <v>1325</v>
      </c>
      <c r="D585" s="327" t="s">
        <v>646</v>
      </c>
      <c r="E585" s="327" t="s">
        <v>1450</v>
      </c>
    </row>
    <row r="586" spans="1:5">
      <c r="A586" s="332">
        <v>3301</v>
      </c>
      <c r="B586" s="333" t="s">
        <v>1282</v>
      </c>
      <c r="C586" s="333" t="s">
        <v>1326</v>
      </c>
      <c r="D586" s="327" t="s">
        <v>646</v>
      </c>
      <c r="E586" s="327" t="s">
        <v>1450</v>
      </c>
    </row>
    <row r="587" spans="1:5">
      <c r="A587" s="332">
        <v>3401</v>
      </c>
      <c r="B587" s="333" t="s">
        <v>1283</v>
      </c>
      <c r="C587" s="333" t="s">
        <v>1327</v>
      </c>
      <c r="D587" s="327" t="s">
        <v>646</v>
      </c>
      <c r="E587" s="327" t="s">
        <v>1450</v>
      </c>
    </row>
    <row r="588" spans="1:5">
      <c r="A588" s="332">
        <v>3701</v>
      </c>
      <c r="B588" s="333" t="s">
        <v>1284</v>
      </c>
      <c r="C588" s="333" t="s">
        <v>1328</v>
      </c>
      <c r="D588" s="327" t="s">
        <v>646</v>
      </c>
      <c r="E588" s="327" t="s">
        <v>1451</v>
      </c>
    </row>
    <row r="589" spans="1:5">
      <c r="A589" s="332">
        <v>4601</v>
      </c>
      <c r="B589" s="333" t="s">
        <v>1285</v>
      </c>
      <c r="C589" s="333" t="s">
        <v>1329</v>
      </c>
      <c r="D589" s="327" t="s">
        <v>646</v>
      </c>
      <c r="E589" s="327" t="s">
        <v>1436</v>
      </c>
    </row>
    <row r="590" spans="1:5">
      <c r="A590" s="332" t="s">
        <v>560</v>
      </c>
      <c r="B590" s="333" t="str">
        <f>UPPER(C590)</f>
        <v>ACREEDORES</v>
      </c>
      <c r="C590" s="333" t="s">
        <v>603</v>
      </c>
      <c r="D590" s="327" t="s">
        <v>1333</v>
      </c>
      <c r="E590" s="327" t="s">
        <v>1436</v>
      </c>
    </row>
    <row r="591" spans="1:5">
      <c r="A591" s="332" t="s">
        <v>561</v>
      </c>
      <c r="B591" s="333" t="str">
        <f>UPPER(C591)</f>
        <v>ÁREA DE CONTABILIDAD</v>
      </c>
      <c r="C591" s="333" t="s">
        <v>1331</v>
      </c>
      <c r="D591" s="327" t="s">
        <v>1333</v>
      </c>
      <c r="E591" s="327" t="s">
        <v>1436</v>
      </c>
    </row>
    <row r="592" spans="1:5">
      <c r="A592" s="332" t="s">
        <v>562</v>
      </c>
      <c r="B592" s="333" t="str">
        <f>UPPER(C592)</f>
        <v>NO IDENTIFICADO</v>
      </c>
      <c r="C592" s="333" t="s">
        <v>604</v>
      </c>
      <c r="D592" s="327" t="s">
        <v>646</v>
      </c>
      <c r="E592" s="327" t="s">
        <v>1436</v>
      </c>
    </row>
    <row r="593" spans="1:5">
      <c r="A593" s="332" t="s">
        <v>691</v>
      </c>
      <c r="B593" s="333" t="s">
        <v>1435</v>
      </c>
      <c r="C593" s="333" t="str">
        <f>+PROPER(B593)</f>
        <v>Impuesto Directo A Los Hidrocarburos</v>
      </c>
      <c r="E593" s="327" t="s">
        <v>1436</v>
      </c>
    </row>
    <row r="594" spans="1:5">
      <c r="C594" s="333" t="str">
        <f>+PROPER(B594)</f>
        <v/>
      </c>
    </row>
  </sheetData>
  <sheetProtection formatRows="0" selectLockedCells="1" sort="0" autoFilter="0"/>
  <autoFilter ref="A2:D594" xr:uid="{00000000-0009-0000-0000-00000E000000}"/>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FC49-AB01-4026-894C-A597054DDD30}">
  <sheetPr filterMode="1">
    <tabColor theme="6" tint="-0.499984740745262"/>
  </sheetPr>
  <dimension ref="A1:W1178"/>
  <sheetViews>
    <sheetView showGridLines="0" topLeftCell="B1114" workbookViewId="0">
      <selection activeCell="B1124" sqref="B1124:B1125"/>
    </sheetView>
  </sheetViews>
  <sheetFormatPr baseColWidth="10" defaultColWidth="11.42578125" defaultRowHeight="15"/>
  <cols>
    <col min="1" max="1" width="12" hidden="1" customWidth="1"/>
    <col min="2" max="2" width="12.7109375" style="313" customWidth="1"/>
    <col min="3" max="3" width="86.42578125" hidden="1" customWidth="1"/>
    <col min="4" max="4" width="47.5703125" style="359" customWidth="1"/>
    <col min="5" max="5" width="10" style="313" bestFit="1" customWidth="1"/>
    <col min="6" max="19" width="17" style="313" customWidth="1"/>
    <col min="20" max="20" width="21.7109375" hidden="1" customWidth="1"/>
    <col min="21" max="21" width="9.42578125" hidden="1" customWidth="1"/>
    <col min="22" max="22" width="33.5703125" style="340" hidden="1" customWidth="1"/>
    <col min="23" max="23" width="33.5703125" style="313" customWidth="1"/>
    <col min="24" max="16383" width="11.42578125" style="313"/>
    <col min="16384" max="16384" width="71.85546875" style="313" customWidth="1"/>
  </cols>
  <sheetData>
    <row r="1" spans="1:23">
      <c r="B1" s="321" t="s">
        <v>1420</v>
      </c>
      <c r="C1" s="321"/>
      <c r="D1" s="350"/>
      <c r="E1" s="321"/>
      <c r="F1" s="321"/>
      <c r="G1" s="321"/>
      <c r="H1" s="321"/>
      <c r="I1" s="321"/>
      <c r="J1" s="321"/>
      <c r="K1" s="321"/>
      <c r="L1" s="321"/>
      <c r="M1" s="321"/>
      <c r="N1" s="321"/>
      <c r="O1" s="321"/>
      <c r="P1" s="321"/>
      <c r="Q1" s="321"/>
      <c r="R1" s="321"/>
      <c r="S1" s="321"/>
      <c r="T1" s="321"/>
      <c r="U1" s="321"/>
      <c r="V1" s="321"/>
      <c r="W1" s="321"/>
    </row>
    <row r="2" spans="1:23">
      <c r="B2" s="317" t="s">
        <v>7128</v>
      </c>
      <c r="C2" s="317"/>
      <c r="D2" s="362"/>
      <c r="E2" s="317"/>
      <c r="F2" s="317"/>
      <c r="G2" s="317"/>
      <c r="H2" s="317"/>
      <c r="I2" s="317"/>
      <c r="J2" s="317"/>
      <c r="K2" s="317"/>
      <c r="L2" s="317"/>
      <c r="M2" s="317"/>
      <c r="N2" s="317"/>
      <c r="O2" s="317"/>
      <c r="P2" s="317"/>
      <c r="Q2" s="317"/>
      <c r="R2" s="317"/>
      <c r="S2" s="317"/>
      <c r="T2" s="317"/>
      <c r="U2" s="317"/>
      <c r="V2" s="317"/>
      <c r="W2" s="317"/>
    </row>
    <row r="3" spans="1:23">
      <c r="B3" s="317" t="str">
        <f ca="1">+"Fecha de Corte: "&amp;TEXT(TODAY(),"dd/mmmm/yyyy")</f>
        <v>Fecha de Corte: 06/julio/2020</v>
      </c>
      <c r="C3" s="317"/>
      <c r="D3" s="362"/>
      <c r="E3" s="317"/>
      <c r="F3" s="317"/>
      <c r="G3" s="317"/>
      <c r="H3" s="317"/>
      <c r="I3" s="317"/>
      <c r="J3" s="317"/>
      <c r="K3" s="317"/>
      <c r="L3" s="317"/>
      <c r="M3" s="317"/>
      <c r="N3" s="317"/>
      <c r="O3" s="317"/>
      <c r="P3" s="317"/>
      <c r="Q3" s="317"/>
      <c r="R3" s="317"/>
      <c r="S3" s="317"/>
      <c r="T3" s="317"/>
      <c r="U3" s="317"/>
      <c r="V3" s="317"/>
      <c r="W3" s="317"/>
    </row>
    <row r="4" spans="1:23" thickBot="1">
      <c r="A4" s="309"/>
      <c r="C4" s="310"/>
      <c r="T4" s="309"/>
      <c r="U4" s="309"/>
      <c r="V4" s="309"/>
    </row>
    <row r="5" spans="1:23" ht="14.25" thickBot="1">
      <c r="A5" s="311" t="s">
        <v>1454</v>
      </c>
      <c r="B5" s="311" t="s">
        <v>679</v>
      </c>
      <c r="C5" s="312" t="s">
        <v>686</v>
      </c>
      <c r="D5" s="351" t="s">
        <v>686</v>
      </c>
      <c r="E5" s="311" t="s">
        <v>1421</v>
      </c>
      <c r="F5" s="311" t="s">
        <v>1403</v>
      </c>
      <c r="G5" s="311" t="s">
        <v>1404</v>
      </c>
      <c r="H5" s="311" t="s">
        <v>1405</v>
      </c>
      <c r="I5" s="311" t="s">
        <v>1406</v>
      </c>
      <c r="J5" s="311" t="s">
        <v>1407</v>
      </c>
      <c r="K5" s="311" t="s">
        <v>1408</v>
      </c>
      <c r="L5" s="311" t="s">
        <v>1409</v>
      </c>
      <c r="M5" s="311" t="s">
        <v>1410</v>
      </c>
      <c r="N5" s="311" t="s">
        <v>1411</v>
      </c>
      <c r="O5" s="311" t="s">
        <v>1412</v>
      </c>
      <c r="P5" s="311" t="s">
        <v>1426</v>
      </c>
      <c r="Q5" s="311" t="s">
        <v>1427</v>
      </c>
      <c r="R5" s="311" t="s">
        <v>1422</v>
      </c>
      <c r="S5" s="311" t="s">
        <v>1423</v>
      </c>
      <c r="T5" s="311" t="s">
        <v>1453</v>
      </c>
      <c r="U5" s="311" t="s">
        <v>1424</v>
      </c>
      <c r="V5" s="311" t="s">
        <v>1452</v>
      </c>
      <c r="W5" s="311" t="s">
        <v>1425</v>
      </c>
    </row>
    <row r="6" spans="1:23" customFormat="1" ht="15" hidden="1" customHeight="1">
      <c r="A6" s="323">
        <v>634</v>
      </c>
      <c r="B6" s="419">
        <f>+A6</f>
        <v>634</v>
      </c>
      <c r="C6" s="318" t="str">
        <f>+VLOOKUP(A6,bd_lista!$A$3:$C$593,3,FALSE)</f>
        <v>Empresa Púb. Deptal. Hotel Terminal-Terminal de Buses Oruro</v>
      </c>
      <c r="D6" s="338" t="str">
        <f>+C6</f>
        <v>Empresa Púb. Deptal. Hotel Terminal-Terminal de Buses Oruro</v>
      </c>
      <c r="E6" s="318" t="s">
        <v>1418</v>
      </c>
      <c r="F6" s="314">
        <f ca="1">+IFERROR(INDEX('Hoja de Trabajo para listado'!$A$155:$Z$1048576,MATCH($A6,'Hoja de Trabajo para listado'!$A$155:$A$1048576,0),MATCH((CUADRO!F$5&amp;$E6),'Hoja de Trabajo para listado'!$A$151:$Z$151,0)),0)+IFERROR(INDEX('Hoja de Trabajo para listado'!$AB$155:$BA$1048576,MATCH($A6,'Hoja de Trabajo para listado'!$AB$155:$AB$1048576,0),MATCH((CUADRO!F$5&amp;$E6),'Hoja de Trabajo para listado'!$AB$151:$BA$151,0)),0)+IFERROR(INDEX('Hoja de Trabajo para listado'!$BC$155:$CB$1048576,MATCH($A6,'Hoja de Trabajo para listado'!$BC$155:$BC$1048576,0),MATCH((CUADRO!F$5&amp;$E6),'Hoja de Trabajo para listado'!$BC$151:$CB$151,0)),0)+IFERROR(INDEX('Hoja de Trabajo para listado'!$DE$153:$DG$274,MATCH($A6,'Hoja de Trabajo para listado'!$DE$153:$DE$1048576,0),MATCH((CUADRO!F$5&amp;$E6),'Hoja de Trabajo para listado'!$DE$151:$DG$151,0)),0)+IFERROR(INDEX('Hoja de Trabajo para listado'!$CD$155:$DC$1048576,MATCH($A6,'Hoja de Trabajo para listado'!$CD$155:$CD$1048576,0),MATCH((CUADRO!F$5&amp;$E6),'Hoja de Trabajo para listado'!$CD$151:$DC$151,0)),0)</f>
        <v>0</v>
      </c>
      <c r="G6" s="314">
        <f ca="1">+IFERROR(INDEX('Hoja de Trabajo para listado'!$A$155:$Z$1048576,MATCH($A6,'Hoja de Trabajo para listado'!$A$155:$A$1048576,0),MATCH((CUADRO!G$5&amp;$E6),'Hoja de Trabajo para listado'!$A$151:$Z$151,0)),0)+IFERROR(INDEX('Hoja de Trabajo para listado'!$AB$155:$BA$1048576,MATCH($A6,'Hoja de Trabajo para listado'!$AB$155:$AB$1048576,0),MATCH((CUADRO!G$5&amp;$E6),'Hoja de Trabajo para listado'!$AB$151:$BA$151,0)),0)+IFERROR(INDEX('Hoja de Trabajo para listado'!$BC$155:$CB$1048576,MATCH($A6,'Hoja de Trabajo para listado'!$BC$155:$BC$1048576,0),MATCH((CUADRO!G$5&amp;$E6),'Hoja de Trabajo para listado'!$BC$151:$CB$151,0)),0)+IFERROR(INDEX('Hoja de Trabajo para listado'!$DE$153:$DG$274,MATCH($A6,'Hoja de Trabajo para listado'!$DE$153:$DE$1048576,0),MATCH((CUADRO!G$5&amp;$E6),'Hoja de Trabajo para listado'!$DE$151:$DG$151,0)),0)+IFERROR(INDEX('Hoja de Trabajo para listado'!$CD$155:$DC$1048576,MATCH($A6,'Hoja de Trabajo para listado'!$CD$155:$CD$1048576,0),MATCH((CUADRO!G$5&amp;$E6),'Hoja de Trabajo para listado'!$CD$151:$DC$151,0)),0)</f>
        <v>0</v>
      </c>
      <c r="H6" s="314">
        <f ca="1">+IFERROR(INDEX('Hoja de Trabajo para listado'!$A$155:$Z$1048576,MATCH($A6,'Hoja de Trabajo para listado'!$A$155:$A$1048576,0),MATCH((CUADRO!H$5&amp;$E6),'Hoja de Trabajo para listado'!$A$151:$Z$151,0)),0)+IFERROR(INDEX('Hoja de Trabajo para listado'!$AB$155:$BA$1048576,MATCH($A6,'Hoja de Trabajo para listado'!$AB$155:$AB$1048576,0),MATCH((CUADRO!H$5&amp;$E6),'Hoja de Trabajo para listado'!$AB$151:$BA$151,0)),0)+IFERROR(INDEX('Hoja de Trabajo para listado'!$BC$155:$CB$1048576,MATCH($A6,'Hoja de Trabajo para listado'!$BC$155:$BC$1048576,0),MATCH((CUADRO!H$5&amp;$E6),'Hoja de Trabajo para listado'!$BC$151:$CB$151,0)),0)+IFERROR(INDEX('Hoja de Trabajo para listado'!$DE$153:$DG$274,MATCH($A6,'Hoja de Trabajo para listado'!$DE$153:$DE$1048576,0),MATCH((CUADRO!H$5&amp;$E6),'Hoja de Trabajo para listado'!$DE$151:$DG$151,0)),0)+IFERROR(INDEX('Hoja de Trabajo para listado'!$CD$155:$DC$1048576,MATCH($A6,'Hoja de Trabajo para listado'!$CD$155:$CD$1048576,0),MATCH((CUADRO!H$5&amp;$E6),'Hoja de Trabajo para listado'!$CD$151:$DC$151,0)),0)</f>
        <v>0</v>
      </c>
      <c r="I6" s="314">
        <f ca="1">+IFERROR(INDEX('Hoja de Trabajo para listado'!$A$155:$Z$1048576,MATCH($A6,'Hoja de Trabajo para listado'!$A$155:$A$1048576,0),MATCH((CUADRO!I$5&amp;$E6),'Hoja de Trabajo para listado'!$A$151:$Z$151,0)),0)+IFERROR(INDEX('Hoja de Trabajo para listado'!$AB$155:$BA$1048576,MATCH($A6,'Hoja de Trabajo para listado'!$AB$155:$AB$1048576,0),MATCH((CUADRO!I$5&amp;$E6),'Hoja de Trabajo para listado'!$AB$151:$BA$151,0)),0)+IFERROR(INDEX('Hoja de Trabajo para listado'!$BC$155:$CB$1048576,MATCH($A6,'Hoja de Trabajo para listado'!$BC$155:$BC$1048576,0),MATCH((CUADRO!I$5&amp;$E6),'Hoja de Trabajo para listado'!$BC$151:$CB$151,0)),0)+IFERROR(INDEX('Hoja de Trabajo para listado'!$DE$153:$DG$274,MATCH($A6,'Hoja de Trabajo para listado'!$DE$153:$DE$1048576,0),MATCH((CUADRO!I$5&amp;$E6),'Hoja de Trabajo para listado'!$DE$151:$DG$151,0)),0)+IFERROR(INDEX('Hoja de Trabajo para listado'!$CD$155:$DC$1048576,MATCH($A6,'Hoja de Trabajo para listado'!$CD$155:$CD$1048576,0),MATCH((CUADRO!I$5&amp;$E6),'Hoja de Trabajo para listado'!$CD$151:$DC$151,0)),0)</f>
        <v>0</v>
      </c>
      <c r="J6" s="314">
        <f ca="1">+IFERROR(INDEX('Hoja de Trabajo para listado'!$A$155:$Z$1048576,MATCH($A6,'Hoja de Trabajo para listado'!$A$155:$A$1048576,0),MATCH((CUADRO!J$5&amp;$E6),'Hoja de Trabajo para listado'!$A$151:$Z$151,0)),0)+IFERROR(INDEX('Hoja de Trabajo para listado'!$AB$155:$BA$1048576,MATCH($A6,'Hoja de Trabajo para listado'!$AB$155:$AB$1048576,0),MATCH((CUADRO!J$5&amp;$E6),'Hoja de Trabajo para listado'!$AB$151:$BA$151,0)),0)+IFERROR(INDEX('Hoja de Trabajo para listado'!$BC$155:$CB$1048576,MATCH($A6,'Hoja de Trabajo para listado'!$BC$155:$BC$1048576,0),MATCH((CUADRO!J$5&amp;$E6),'Hoja de Trabajo para listado'!$BC$151:$CB$151,0)),0)+IFERROR(INDEX('Hoja de Trabajo para listado'!$DE$153:$DG$274,MATCH($A6,'Hoja de Trabajo para listado'!$DE$153:$DE$1048576,0),MATCH((CUADRO!J$5&amp;$E6),'Hoja de Trabajo para listado'!$DE$151:$DG$151,0)),0)+IFERROR(INDEX('Hoja de Trabajo para listado'!$CD$155:$DC$1048576,MATCH($A6,'Hoja de Trabajo para listado'!$CD$155:$CD$1048576,0),MATCH((CUADRO!J$5&amp;$E6),'Hoja de Trabajo para listado'!$CD$151:$DC$151,0)),0)</f>
        <v>0</v>
      </c>
      <c r="K6" s="314">
        <f ca="1">+IFERROR(INDEX('Hoja de Trabajo para listado'!$A$155:$Z$1048576,MATCH($A6,'Hoja de Trabajo para listado'!$A$155:$A$1048576,0),MATCH((CUADRO!K$5&amp;$E6),'Hoja de Trabajo para listado'!$A$151:$Z$151,0)),0)+IFERROR(INDEX('Hoja de Trabajo para listado'!$AB$155:$BA$1048576,MATCH($A6,'Hoja de Trabajo para listado'!$AB$155:$AB$1048576,0),MATCH((CUADRO!K$5&amp;$E6),'Hoja de Trabajo para listado'!$AB$151:$BA$151,0)),0)+IFERROR(INDEX('Hoja de Trabajo para listado'!$BC$155:$CB$1048576,MATCH($A6,'Hoja de Trabajo para listado'!$BC$155:$BC$1048576,0),MATCH((CUADRO!K$5&amp;$E6),'Hoja de Trabajo para listado'!$BC$151:$CB$151,0)),0)+IFERROR(INDEX('Hoja de Trabajo para listado'!$DE$153:$DG$274,MATCH($A6,'Hoja de Trabajo para listado'!$DE$153:$DE$1048576,0),MATCH((CUADRO!K$5&amp;$E6),'Hoja de Trabajo para listado'!$DE$151:$DG$151,0)),0)+IFERROR(INDEX('Hoja de Trabajo para listado'!$CD$155:$DC$1048576,MATCH($A6,'Hoja de Trabajo para listado'!$CD$155:$CD$1048576,0),MATCH((CUADRO!K$5&amp;$E6),'Hoja de Trabajo para listado'!$CD$151:$DC$151,0)),0)</f>
        <v>0</v>
      </c>
      <c r="L6" s="314">
        <f ca="1">+IFERROR(INDEX('Hoja de Trabajo para listado'!$A$155:$Z$1048576,MATCH($A6,'Hoja de Trabajo para listado'!$A$155:$A$1048576,0),MATCH((CUADRO!L$5&amp;$E6),'Hoja de Trabajo para listado'!$A$151:$Z$151,0)),0)+IFERROR(INDEX('Hoja de Trabajo para listado'!$AB$155:$BA$1048576,MATCH($A6,'Hoja de Trabajo para listado'!$AB$155:$AB$1048576,0),MATCH((CUADRO!L$5&amp;$E6),'Hoja de Trabajo para listado'!$AB$151:$BA$151,0)),0)+IFERROR(INDEX('Hoja de Trabajo para listado'!$BC$155:$CB$1048576,MATCH($A6,'Hoja de Trabajo para listado'!$BC$155:$BC$1048576,0),MATCH((CUADRO!L$5&amp;$E6),'Hoja de Trabajo para listado'!$BC$151:$CB$151,0)),0)+IFERROR(INDEX('Hoja de Trabajo para listado'!$DE$153:$DG$274,MATCH($A6,'Hoja de Trabajo para listado'!$DE$153:$DE$1048576,0),MATCH((CUADRO!L$5&amp;$E6),'Hoja de Trabajo para listado'!$DE$151:$DG$151,0)),0)+IFERROR(INDEX('Hoja de Trabajo para listado'!$CD$155:$DC$1048576,MATCH($A6,'Hoja de Trabajo para listado'!$CD$155:$CD$1048576,0),MATCH((CUADRO!L$5&amp;$E6),'Hoja de Trabajo para listado'!$CD$151:$DC$151,0)),0)</f>
        <v>0</v>
      </c>
      <c r="M6" s="314">
        <f ca="1">+IFERROR(INDEX('Hoja de Trabajo para listado'!$A$155:$Z$1048576,MATCH($A6,'Hoja de Trabajo para listado'!$A$155:$A$1048576,0),MATCH((CUADRO!M$5&amp;$E6),'Hoja de Trabajo para listado'!$A$151:$Z$151,0)),0)+IFERROR(INDEX('Hoja de Trabajo para listado'!$AB$155:$BA$1048576,MATCH($A6,'Hoja de Trabajo para listado'!$AB$155:$AB$1048576,0),MATCH((CUADRO!M$5&amp;$E6),'Hoja de Trabajo para listado'!$AB$151:$BA$151,0)),0)+IFERROR(INDEX('Hoja de Trabajo para listado'!$BC$155:$CB$1048576,MATCH($A6,'Hoja de Trabajo para listado'!$BC$155:$BC$1048576,0),MATCH((CUADRO!M$5&amp;$E6),'Hoja de Trabajo para listado'!$BC$151:$CB$151,0)),0)+IFERROR(INDEX('Hoja de Trabajo para listado'!$DE$153:$DG$274,MATCH($A6,'Hoja de Trabajo para listado'!$DE$153:$DE$1048576,0),MATCH((CUADRO!M$5&amp;$E6),'Hoja de Trabajo para listado'!$DE$151:$DG$151,0)),0)+IFERROR(INDEX('Hoja de Trabajo para listado'!$CD$155:$DC$1048576,MATCH($A6,'Hoja de Trabajo para listado'!$CD$155:$CD$1048576,0),MATCH((CUADRO!M$5&amp;$E6),'Hoja de Trabajo para listado'!$CD$151:$DC$151,0)),0)</f>
        <v>0</v>
      </c>
      <c r="N6" s="314">
        <f ca="1">+IFERROR(INDEX('Hoja de Trabajo para listado'!$A$155:$Z$1048576,MATCH($A6,'Hoja de Trabajo para listado'!$A$155:$A$1048576,0),MATCH((CUADRO!N$5&amp;$E6),'Hoja de Trabajo para listado'!$A$151:$Z$151,0)),0)+IFERROR(INDEX('Hoja de Trabajo para listado'!$AB$155:$BA$1048576,MATCH($A6,'Hoja de Trabajo para listado'!$AB$155:$AB$1048576,0),MATCH((CUADRO!N$5&amp;$E6),'Hoja de Trabajo para listado'!$AB$151:$BA$151,0)),0)+IFERROR(INDEX('Hoja de Trabajo para listado'!$BC$155:$CB$1048576,MATCH($A6,'Hoja de Trabajo para listado'!$BC$155:$BC$1048576,0),MATCH((CUADRO!N$5&amp;$E6),'Hoja de Trabajo para listado'!$BC$151:$CB$151,0)),0)+IFERROR(INDEX('Hoja de Trabajo para listado'!$DE$153:$DG$274,MATCH($A6,'Hoja de Trabajo para listado'!$DE$153:$DE$1048576,0),MATCH((CUADRO!N$5&amp;$E6),'Hoja de Trabajo para listado'!$DE$151:$DG$151,0)),0)+IFERROR(INDEX('Hoja de Trabajo para listado'!$CD$155:$DC$1048576,MATCH($A6,'Hoja de Trabajo para listado'!$CD$155:$CD$1048576,0),MATCH((CUADRO!N$5&amp;$E6),'Hoja de Trabajo para listado'!$CD$151:$DC$151,0)),0)</f>
        <v>0</v>
      </c>
      <c r="O6" s="314">
        <f ca="1">+IFERROR(INDEX('Hoja de Trabajo para listado'!$A$155:$Z$1048576,MATCH($A6,'Hoja de Trabajo para listado'!$A$155:$A$1048576,0),MATCH((CUADRO!O$5&amp;$E6),'Hoja de Trabajo para listado'!$A$151:$Z$151,0)),0)+IFERROR(INDEX('Hoja de Trabajo para listado'!$AB$155:$BA$1048576,MATCH($A6,'Hoja de Trabajo para listado'!$AB$155:$AB$1048576,0),MATCH((CUADRO!O$5&amp;$E6),'Hoja de Trabajo para listado'!$AB$151:$BA$151,0)),0)+IFERROR(INDEX('Hoja de Trabajo para listado'!$BC$155:$CB$1048576,MATCH($A6,'Hoja de Trabajo para listado'!$BC$155:$BC$1048576,0),MATCH((CUADRO!O$5&amp;$E6),'Hoja de Trabajo para listado'!$BC$151:$CB$151,0)),0)+IFERROR(INDEX('Hoja de Trabajo para listado'!$DE$153:$DG$274,MATCH($A6,'Hoja de Trabajo para listado'!$DE$153:$DE$1048576,0),MATCH((CUADRO!O$5&amp;$E6),'Hoja de Trabajo para listado'!$DE$151:$DG$151,0)),0)+IFERROR(INDEX('Hoja de Trabajo para listado'!$CD$155:$DC$1048576,MATCH($A6,'Hoja de Trabajo para listado'!$CD$155:$CD$1048576,0),MATCH((CUADRO!O$5&amp;$E6),'Hoja de Trabajo para listado'!$CD$151:$DC$151,0)),0)</f>
        <v>0</v>
      </c>
      <c r="P6" s="314">
        <f ca="1">+IFERROR(INDEX('Hoja de Trabajo para listado'!$A$155:$Z$1048576,MATCH($A6,'Hoja de Trabajo para listado'!$A$155:$A$1048576,0),MATCH((CUADRO!P$5&amp;$E6),'Hoja de Trabajo para listado'!$A$151:$Z$151,0)),0)+IFERROR(INDEX('Hoja de Trabajo para listado'!$AB$155:$BA$1048576,MATCH($A6,'Hoja de Trabajo para listado'!$AB$155:$AB$1048576,0),MATCH((CUADRO!P$5&amp;$E6),'Hoja de Trabajo para listado'!$AB$151:$BA$151,0)),0)+IFERROR(INDEX('Hoja de Trabajo para listado'!$BC$155:$CB$1048576,MATCH($A6,'Hoja de Trabajo para listado'!$BC$155:$BC$1048576,0),MATCH((CUADRO!P$5&amp;$E6),'Hoja de Trabajo para listado'!$BC$151:$CB$151,0)),0)+IFERROR(INDEX('Hoja de Trabajo para listado'!$DE$153:$DG$274,MATCH($A6,'Hoja de Trabajo para listado'!$DE$153:$DE$1048576,0),MATCH((CUADRO!P$5&amp;$E6),'Hoja de Trabajo para listado'!$DE$151:$DG$151,0)),0)+IFERROR(INDEX('Hoja de Trabajo para listado'!$CD$155:$DC$1048576,MATCH($A6,'Hoja de Trabajo para listado'!$CD$155:$CD$1048576,0),MATCH((CUADRO!P$5&amp;$E6),'Hoja de Trabajo para listado'!$CD$151:$DC$151,0)),0)</f>
        <v>0</v>
      </c>
      <c r="Q6" s="314">
        <f ca="1">+IFERROR(INDEX('Hoja de Trabajo para listado'!$A$155:$Z$1048576,MATCH($A6,'Hoja de Trabajo para listado'!$A$155:$A$1048576,0),MATCH((CUADRO!Q$5&amp;$E6),'Hoja de Trabajo para listado'!$A$151:$Z$151,0)),0)+IFERROR(INDEX('Hoja de Trabajo para listado'!$AB$155:$BA$1048576,MATCH($A6,'Hoja de Trabajo para listado'!$AB$155:$AB$1048576,0),MATCH((CUADRO!Q$5&amp;$E6),'Hoja de Trabajo para listado'!$AB$151:$BA$151,0)),0)+IFERROR(INDEX('Hoja de Trabajo para listado'!$BC$155:$CB$1048576,MATCH($A6,'Hoja de Trabajo para listado'!$BC$155:$BC$1048576,0),MATCH((CUADRO!Q$5&amp;$E6),'Hoja de Trabajo para listado'!$BC$151:$CB$151,0)),0)+IFERROR(INDEX('Hoja de Trabajo para listado'!$DE$153:$DG$274,MATCH($A6,'Hoja de Trabajo para listado'!$DE$153:$DE$1048576,0),MATCH((CUADRO!Q$5&amp;$E6),'Hoja de Trabajo para listado'!$DE$151:$DG$151,0)),0)+IFERROR(INDEX('Hoja de Trabajo para listado'!$CD$155:$DC$1048576,MATCH($A6,'Hoja de Trabajo para listado'!$CD$155:$CD$1048576,0),MATCH((CUADRO!Q$5&amp;$E6),'Hoja de Trabajo para listado'!$CD$151:$DC$151,0)),0)</f>
        <v>0</v>
      </c>
      <c r="R6" s="314">
        <f t="shared" ref="R6:R69" ca="1" si="0">+SUM(F6:Q6)</f>
        <v>0</v>
      </c>
      <c r="S6" s="322"/>
      <c r="T6" s="314">
        <f ca="1">+T7</f>
        <v>0</v>
      </c>
      <c r="U6" s="313">
        <f t="shared" ref="U6:U69" si="1">+IF(E6="Débitos",1,2)</f>
        <v>1</v>
      </c>
      <c r="V6" s="338" t="str">
        <f>+VLOOKUP(A6,bd_lista!$A$3:$E$593,5,FALSE)</f>
        <v>Empresas Departamentales</v>
      </c>
      <c r="W6" s="342" t="str">
        <f>+V6</f>
        <v>Empresas Departamentales</v>
      </c>
    </row>
    <row r="7" spans="1:23" customFormat="1" ht="15" hidden="1" customHeight="1">
      <c r="A7" s="323">
        <v>634</v>
      </c>
      <c r="B7" s="418"/>
      <c r="C7" s="339" t="str">
        <f>+VLOOKUP(A7,bd_lista!$A$3:$C$593,3,FALSE)</f>
        <v>Empresa Púb. Deptal. Hotel Terminal-Terminal de Buses Oruro</v>
      </c>
      <c r="D7" s="339"/>
      <c r="E7" s="319" t="s">
        <v>1419</v>
      </c>
      <c r="F7" s="314">
        <f ca="1">+IFERROR(INDEX('Hoja de Trabajo para listado'!$A$155:$Z$1048576,MATCH($A7,'Hoja de Trabajo para listado'!$A$155:$A$1048576,0),MATCH((CUADRO!F$5&amp;$E7),'Hoja de Trabajo para listado'!$A$151:$Z$151,0)),0)+IFERROR(INDEX('Hoja de Trabajo para listado'!$AB$155:$BA$1048576,MATCH($A7,'Hoja de Trabajo para listado'!$AB$155:$AB$1048576,0),MATCH((CUADRO!F$5&amp;$E7),'Hoja de Trabajo para listado'!$AB$151:$BA$151,0)),0)+IFERROR(INDEX('Hoja de Trabajo para listado'!$BC$155:$CB$1048576,MATCH($A7,'Hoja de Trabajo para listado'!$BC$155:$BC$1048576,0),MATCH((CUADRO!F$5&amp;$E7),'Hoja de Trabajo para listado'!$BC$151:$CB$151,0)),0)+IFERROR(INDEX('Hoja de Trabajo para listado'!$DE$153:$DG$274,MATCH($A7,'Hoja de Trabajo para listado'!$DE$153:$DE$1048576,0),MATCH((CUADRO!F$5&amp;$E7),'Hoja de Trabajo para listado'!$DE$151:$DG$151,0)),0)+IFERROR(INDEX('Hoja de Trabajo para listado'!$CD$155:$DC$1048576,MATCH($A7,'Hoja de Trabajo para listado'!$CD$155:$CD$1048576,0),MATCH((CUADRO!F$5&amp;$E7),'Hoja de Trabajo para listado'!$CD$151:$DC$151,0)),0)</f>
        <v>0</v>
      </c>
      <c r="G7" s="314">
        <f ca="1">+IFERROR(INDEX('Hoja de Trabajo para listado'!$A$155:$Z$1048576,MATCH($A7,'Hoja de Trabajo para listado'!$A$155:$A$1048576,0),MATCH((CUADRO!G$5&amp;$E7),'Hoja de Trabajo para listado'!$A$151:$Z$151,0)),0)+IFERROR(INDEX('Hoja de Trabajo para listado'!$AB$155:$BA$1048576,MATCH($A7,'Hoja de Trabajo para listado'!$AB$155:$AB$1048576,0),MATCH((CUADRO!G$5&amp;$E7),'Hoja de Trabajo para listado'!$AB$151:$BA$151,0)),0)+IFERROR(INDEX('Hoja de Trabajo para listado'!$BC$155:$CB$1048576,MATCH($A7,'Hoja de Trabajo para listado'!$BC$155:$BC$1048576,0),MATCH((CUADRO!G$5&amp;$E7),'Hoja de Trabajo para listado'!$BC$151:$CB$151,0)),0)+IFERROR(INDEX('Hoja de Trabajo para listado'!$DE$153:$DG$274,MATCH($A7,'Hoja de Trabajo para listado'!$DE$153:$DE$1048576,0),MATCH((CUADRO!G$5&amp;$E7),'Hoja de Trabajo para listado'!$DE$151:$DG$151,0)),0)+IFERROR(INDEX('Hoja de Trabajo para listado'!$CD$155:$DC$1048576,MATCH($A7,'Hoja de Trabajo para listado'!$CD$155:$CD$1048576,0),MATCH((CUADRO!G$5&amp;$E7),'Hoja de Trabajo para listado'!$CD$151:$DC$151,0)),0)</f>
        <v>0</v>
      </c>
      <c r="H7" s="314">
        <f ca="1">+IFERROR(INDEX('Hoja de Trabajo para listado'!$A$155:$Z$1048576,MATCH($A7,'Hoja de Trabajo para listado'!$A$155:$A$1048576,0),MATCH((CUADRO!H$5&amp;$E7),'Hoja de Trabajo para listado'!$A$151:$Z$151,0)),0)+IFERROR(INDEX('Hoja de Trabajo para listado'!$AB$155:$BA$1048576,MATCH($A7,'Hoja de Trabajo para listado'!$AB$155:$AB$1048576,0),MATCH((CUADRO!H$5&amp;$E7),'Hoja de Trabajo para listado'!$AB$151:$BA$151,0)),0)+IFERROR(INDEX('Hoja de Trabajo para listado'!$BC$155:$CB$1048576,MATCH($A7,'Hoja de Trabajo para listado'!$BC$155:$BC$1048576,0),MATCH((CUADRO!H$5&amp;$E7),'Hoja de Trabajo para listado'!$BC$151:$CB$151,0)),0)+IFERROR(INDEX('Hoja de Trabajo para listado'!$DE$153:$DG$274,MATCH($A7,'Hoja de Trabajo para listado'!$DE$153:$DE$1048576,0),MATCH((CUADRO!H$5&amp;$E7),'Hoja de Trabajo para listado'!$DE$151:$DG$151,0)),0)+IFERROR(INDEX('Hoja de Trabajo para listado'!$CD$155:$DC$1048576,MATCH($A7,'Hoja de Trabajo para listado'!$CD$155:$CD$1048576,0),MATCH((CUADRO!H$5&amp;$E7),'Hoja de Trabajo para listado'!$CD$151:$DC$151,0)),0)</f>
        <v>0</v>
      </c>
      <c r="I7" s="314">
        <f ca="1">+IFERROR(INDEX('Hoja de Trabajo para listado'!$A$155:$Z$1048576,MATCH($A7,'Hoja de Trabajo para listado'!$A$155:$A$1048576,0),MATCH((CUADRO!I$5&amp;$E7),'Hoja de Trabajo para listado'!$A$151:$Z$151,0)),0)+IFERROR(INDEX('Hoja de Trabajo para listado'!$AB$155:$BA$1048576,MATCH($A7,'Hoja de Trabajo para listado'!$AB$155:$AB$1048576,0),MATCH((CUADRO!I$5&amp;$E7),'Hoja de Trabajo para listado'!$AB$151:$BA$151,0)),0)+IFERROR(INDEX('Hoja de Trabajo para listado'!$BC$155:$CB$1048576,MATCH($A7,'Hoja de Trabajo para listado'!$BC$155:$BC$1048576,0),MATCH((CUADRO!I$5&amp;$E7),'Hoja de Trabajo para listado'!$BC$151:$CB$151,0)),0)+IFERROR(INDEX('Hoja de Trabajo para listado'!$DE$153:$DG$274,MATCH($A7,'Hoja de Trabajo para listado'!$DE$153:$DE$1048576,0),MATCH((CUADRO!I$5&amp;$E7),'Hoja de Trabajo para listado'!$DE$151:$DG$151,0)),0)+IFERROR(INDEX('Hoja de Trabajo para listado'!$CD$155:$DC$1048576,MATCH($A7,'Hoja de Trabajo para listado'!$CD$155:$CD$1048576,0),MATCH((CUADRO!I$5&amp;$E7),'Hoja de Trabajo para listado'!$CD$151:$DC$151,0)),0)</f>
        <v>0</v>
      </c>
      <c r="J7" s="314">
        <f ca="1">+IFERROR(INDEX('Hoja de Trabajo para listado'!$A$155:$Z$1048576,MATCH($A7,'Hoja de Trabajo para listado'!$A$155:$A$1048576,0),MATCH((CUADRO!J$5&amp;$E7),'Hoja de Trabajo para listado'!$A$151:$Z$151,0)),0)+IFERROR(INDEX('Hoja de Trabajo para listado'!$AB$155:$BA$1048576,MATCH($A7,'Hoja de Trabajo para listado'!$AB$155:$AB$1048576,0),MATCH((CUADRO!J$5&amp;$E7),'Hoja de Trabajo para listado'!$AB$151:$BA$151,0)),0)+IFERROR(INDEX('Hoja de Trabajo para listado'!$BC$155:$CB$1048576,MATCH($A7,'Hoja de Trabajo para listado'!$BC$155:$BC$1048576,0),MATCH((CUADRO!J$5&amp;$E7),'Hoja de Trabajo para listado'!$BC$151:$CB$151,0)),0)+IFERROR(INDEX('Hoja de Trabajo para listado'!$DE$153:$DG$274,MATCH($A7,'Hoja de Trabajo para listado'!$DE$153:$DE$1048576,0),MATCH((CUADRO!J$5&amp;$E7),'Hoja de Trabajo para listado'!$DE$151:$DG$151,0)),0)+IFERROR(INDEX('Hoja de Trabajo para listado'!$CD$155:$DC$1048576,MATCH($A7,'Hoja de Trabajo para listado'!$CD$155:$CD$1048576,0),MATCH((CUADRO!J$5&amp;$E7),'Hoja de Trabajo para listado'!$CD$151:$DC$151,0)),0)</f>
        <v>0</v>
      </c>
      <c r="K7" s="314">
        <f ca="1">+IFERROR(INDEX('Hoja de Trabajo para listado'!$A$155:$Z$1048576,MATCH($A7,'Hoja de Trabajo para listado'!$A$155:$A$1048576,0),MATCH((CUADRO!K$5&amp;$E7),'Hoja de Trabajo para listado'!$A$151:$Z$151,0)),0)+IFERROR(INDEX('Hoja de Trabajo para listado'!$AB$155:$BA$1048576,MATCH($A7,'Hoja de Trabajo para listado'!$AB$155:$AB$1048576,0),MATCH((CUADRO!K$5&amp;$E7),'Hoja de Trabajo para listado'!$AB$151:$BA$151,0)),0)+IFERROR(INDEX('Hoja de Trabajo para listado'!$BC$155:$CB$1048576,MATCH($A7,'Hoja de Trabajo para listado'!$BC$155:$BC$1048576,0),MATCH((CUADRO!K$5&amp;$E7),'Hoja de Trabajo para listado'!$BC$151:$CB$151,0)),0)+IFERROR(INDEX('Hoja de Trabajo para listado'!$DE$153:$DG$274,MATCH($A7,'Hoja de Trabajo para listado'!$DE$153:$DE$1048576,0),MATCH((CUADRO!K$5&amp;$E7),'Hoja de Trabajo para listado'!$DE$151:$DG$151,0)),0)+IFERROR(INDEX('Hoja de Trabajo para listado'!$CD$155:$DC$1048576,MATCH($A7,'Hoja de Trabajo para listado'!$CD$155:$CD$1048576,0),MATCH((CUADRO!K$5&amp;$E7),'Hoja de Trabajo para listado'!$CD$151:$DC$151,0)),0)</f>
        <v>0</v>
      </c>
      <c r="L7" s="314">
        <f ca="1">+IFERROR(INDEX('Hoja de Trabajo para listado'!$A$155:$Z$1048576,MATCH($A7,'Hoja de Trabajo para listado'!$A$155:$A$1048576,0),MATCH((CUADRO!L$5&amp;$E7),'Hoja de Trabajo para listado'!$A$151:$Z$151,0)),0)+IFERROR(INDEX('Hoja de Trabajo para listado'!$AB$155:$BA$1048576,MATCH($A7,'Hoja de Trabajo para listado'!$AB$155:$AB$1048576,0),MATCH((CUADRO!L$5&amp;$E7),'Hoja de Trabajo para listado'!$AB$151:$BA$151,0)),0)+IFERROR(INDEX('Hoja de Trabajo para listado'!$BC$155:$CB$1048576,MATCH($A7,'Hoja de Trabajo para listado'!$BC$155:$BC$1048576,0),MATCH((CUADRO!L$5&amp;$E7),'Hoja de Trabajo para listado'!$BC$151:$CB$151,0)),0)+IFERROR(INDEX('Hoja de Trabajo para listado'!$DE$153:$DG$274,MATCH($A7,'Hoja de Trabajo para listado'!$DE$153:$DE$1048576,0),MATCH((CUADRO!L$5&amp;$E7),'Hoja de Trabajo para listado'!$DE$151:$DG$151,0)),0)+IFERROR(INDEX('Hoja de Trabajo para listado'!$CD$155:$DC$1048576,MATCH($A7,'Hoja de Trabajo para listado'!$CD$155:$CD$1048576,0),MATCH((CUADRO!L$5&amp;$E7),'Hoja de Trabajo para listado'!$CD$151:$DC$151,0)),0)</f>
        <v>0</v>
      </c>
      <c r="M7" s="314">
        <f ca="1">+IFERROR(INDEX('Hoja de Trabajo para listado'!$A$155:$Z$1048576,MATCH($A7,'Hoja de Trabajo para listado'!$A$155:$A$1048576,0),MATCH((CUADRO!M$5&amp;$E7),'Hoja de Trabajo para listado'!$A$151:$Z$151,0)),0)+IFERROR(INDEX('Hoja de Trabajo para listado'!$AB$155:$BA$1048576,MATCH($A7,'Hoja de Trabajo para listado'!$AB$155:$AB$1048576,0),MATCH((CUADRO!M$5&amp;$E7),'Hoja de Trabajo para listado'!$AB$151:$BA$151,0)),0)+IFERROR(INDEX('Hoja de Trabajo para listado'!$BC$155:$CB$1048576,MATCH($A7,'Hoja de Trabajo para listado'!$BC$155:$BC$1048576,0),MATCH((CUADRO!M$5&amp;$E7),'Hoja de Trabajo para listado'!$BC$151:$CB$151,0)),0)+IFERROR(INDEX('Hoja de Trabajo para listado'!$DE$153:$DG$274,MATCH($A7,'Hoja de Trabajo para listado'!$DE$153:$DE$1048576,0),MATCH((CUADRO!M$5&amp;$E7),'Hoja de Trabajo para listado'!$DE$151:$DG$151,0)),0)+IFERROR(INDEX('Hoja de Trabajo para listado'!$CD$155:$DC$1048576,MATCH($A7,'Hoja de Trabajo para listado'!$CD$155:$CD$1048576,0),MATCH((CUADRO!M$5&amp;$E7),'Hoja de Trabajo para listado'!$CD$151:$DC$151,0)),0)</f>
        <v>0</v>
      </c>
      <c r="N7" s="314">
        <f ca="1">+IFERROR(INDEX('Hoja de Trabajo para listado'!$A$155:$Z$1048576,MATCH($A7,'Hoja de Trabajo para listado'!$A$155:$A$1048576,0),MATCH((CUADRO!N$5&amp;$E7),'Hoja de Trabajo para listado'!$A$151:$Z$151,0)),0)+IFERROR(INDEX('Hoja de Trabajo para listado'!$AB$155:$BA$1048576,MATCH($A7,'Hoja de Trabajo para listado'!$AB$155:$AB$1048576,0),MATCH((CUADRO!N$5&amp;$E7),'Hoja de Trabajo para listado'!$AB$151:$BA$151,0)),0)+IFERROR(INDEX('Hoja de Trabajo para listado'!$BC$155:$CB$1048576,MATCH($A7,'Hoja de Trabajo para listado'!$BC$155:$BC$1048576,0),MATCH((CUADRO!N$5&amp;$E7),'Hoja de Trabajo para listado'!$BC$151:$CB$151,0)),0)+IFERROR(INDEX('Hoja de Trabajo para listado'!$DE$153:$DG$274,MATCH($A7,'Hoja de Trabajo para listado'!$DE$153:$DE$1048576,0),MATCH((CUADRO!N$5&amp;$E7),'Hoja de Trabajo para listado'!$DE$151:$DG$151,0)),0)+IFERROR(INDEX('Hoja de Trabajo para listado'!$CD$155:$DC$1048576,MATCH($A7,'Hoja de Trabajo para listado'!$CD$155:$CD$1048576,0),MATCH((CUADRO!N$5&amp;$E7),'Hoja de Trabajo para listado'!$CD$151:$DC$151,0)),0)</f>
        <v>0</v>
      </c>
      <c r="O7" s="314">
        <f ca="1">+IFERROR(INDEX('Hoja de Trabajo para listado'!$A$155:$Z$1048576,MATCH($A7,'Hoja de Trabajo para listado'!$A$155:$A$1048576,0),MATCH((CUADRO!O$5&amp;$E7),'Hoja de Trabajo para listado'!$A$151:$Z$151,0)),0)+IFERROR(INDEX('Hoja de Trabajo para listado'!$AB$155:$BA$1048576,MATCH($A7,'Hoja de Trabajo para listado'!$AB$155:$AB$1048576,0),MATCH((CUADRO!O$5&amp;$E7),'Hoja de Trabajo para listado'!$AB$151:$BA$151,0)),0)+IFERROR(INDEX('Hoja de Trabajo para listado'!$BC$155:$CB$1048576,MATCH($A7,'Hoja de Trabajo para listado'!$BC$155:$BC$1048576,0),MATCH((CUADRO!O$5&amp;$E7),'Hoja de Trabajo para listado'!$BC$151:$CB$151,0)),0)+IFERROR(INDEX('Hoja de Trabajo para listado'!$DE$153:$DG$274,MATCH($A7,'Hoja de Trabajo para listado'!$DE$153:$DE$1048576,0),MATCH((CUADRO!O$5&amp;$E7),'Hoja de Trabajo para listado'!$DE$151:$DG$151,0)),0)+IFERROR(INDEX('Hoja de Trabajo para listado'!$CD$155:$DC$1048576,MATCH($A7,'Hoja de Trabajo para listado'!$CD$155:$CD$1048576,0),MATCH((CUADRO!O$5&amp;$E7),'Hoja de Trabajo para listado'!$CD$151:$DC$151,0)),0)</f>
        <v>0</v>
      </c>
      <c r="P7" s="314">
        <f ca="1">+IFERROR(INDEX('Hoja de Trabajo para listado'!$A$155:$Z$1048576,MATCH($A7,'Hoja de Trabajo para listado'!$A$155:$A$1048576,0),MATCH((CUADRO!P$5&amp;$E7),'Hoja de Trabajo para listado'!$A$151:$Z$151,0)),0)+IFERROR(INDEX('Hoja de Trabajo para listado'!$AB$155:$BA$1048576,MATCH($A7,'Hoja de Trabajo para listado'!$AB$155:$AB$1048576,0),MATCH((CUADRO!P$5&amp;$E7),'Hoja de Trabajo para listado'!$AB$151:$BA$151,0)),0)+IFERROR(INDEX('Hoja de Trabajo para listado'!$BC$155:$CB$1048576,MATCH($A7,'Hoja de Trabajo para listado'!$BC$155:$BC$1048576,0),MATCH((CUADRO!P$5&amp;$E7),'Hoja de Trabajo para listado'!$BC$151:$CB$151,0)),0)+IFERROR(INDEX('Hoja de Trabajo para listado'!$DE$153:$DG$274,MATCH($A7,'Hoja de Trabajo para listado'!$DE$153:$DE$1048576,0),MATCH((CUADRO!P$5&amp;$E7),'Hoja de Trabajo para listado'!$DE$151:$DG$151,0)),0)+IFERROR(INDEX('Hoja de Trabajo para listado'!$CD$155:$DC$1048576,MATCH($A7,'Hoja de Trabajo para listado'!$CD$155:$CD$1048576,0),MATCH((CUADRO!P$5&amp;$E7),'Hoja de Trabajo para listado'!$CD$151:$DC$151,0)),0)</f>
        <v>0</v>
      </c>
      <c r="Q7" s="314">
        <f ca="1">+IFERROR(INDEX('Hoja de Trabajo para listado'!$A$155:$Z$1048576,MATCH($A7,'Hoja de Trabajo para listado'!$A$155:$A$1048576,0),MATCH((CUADRO!Q$5&amp;$E7),'Hoja de Trabajo para listado'!$A$151:$Z$151,0)),0)+IFERROR(INDEX('Hoja de Trabajo para listado'!$AB$155:$BA$1048576,MATCH($A7,'Hoja de Trabajo para listado'!$AB$155:$AB$1048576,0),MATCH((CUADRO!Q$5&amp;$E7),'Hoja de Trabajo para listado'!$AB$151:$BA$151,0)),0)+IFERROR(INDEX('Hoja de Trabajo para listado'!$BC$155:$CB$1048576,MATCH($A7,'Hoja de Trabajo para listado'!$BC$155:$BC$1048576,0),MATCH((CUADRO!Q$5&amp;$E7),'Hoja de Trabajo para listado'!$BC$151:$CB$151,0)),0)+IFERROR(INDEX('Hoja de Trabajo para listado'!$DE$153:$DG$274,MATCH($A7,'Hoja de Trabajo para listado'!$DE$153:$DE$1048576,0),MATCH((CUADRO!Q$5&amp;$E7),'Hoja de Trabajo para listado'!$DE$151:$DG$151,0)),0)+IFERROR(INDEX('Hoja de Trabajo para listado'!$CD$155:$DC$1048576,MATCH($A7,'Hoja de Trabajo para listado'!$CD$155:$CD$1048576,0),MATCH((CUADRO!Q$5&amp;$E7),'Hoja de Trabajo para listado'!$CD$151:$DC$151,0)),0)</f>
        <v>0</v>
      </c>
      <c r="R7" s="314">
        <f t="shared" ca="1" si="0"/>
        <v>0</v>
      </c>
      <c r="S7" s="344">
        <f ca="1">+R6+R7</f>
        <v>0</v>
      </c>
      <c r="T7" s="314">
        <f ca="1">+S7</f>
        <v>0</v>
      </c>
      <c r="U7" s="313">
        <f t="shared" si="1"/>
        <v>2</v>
      </c>
      <c r="V7" s="319" t="str">
        <f>+VLOOKUP(A7,bd_lista!$A$3:$E$593,5,FALSE)</f>
        <v>Empresas Departamentales</v>
      </c>
      <c r="W7" s="320"/>
    </row>
    <row r="8" spans="1:23" ht="15" hidden="1" customHeight="1">
      <c r="A8" s="323">
        <v>2318</v>
      </c>
      <c r="B8" s="343">
        <f>+A8</f>
        <v>2318</v>
      </c>
      <c r="C8" s="318" t="str">
        <f>+VLOOKUP(A8,bd_lista!$A$3:$C$593,3,FALSE)</f>
        <v>Entidad Descentralizada Ummipre Proman</v>
      </c>
      <c r="D8" s="318" t="str">
        <f>+C8</f>
        <v>Entidad Descentralizada Ummipre Proman</v>
      </c>
      <c r="E8" s="346" t="s">
        <v>1418</v>
      </c>
      <c r="F8" s="314">
        <f ca="1">+IFERROR(INDEX('Hoja de Trabajo para listado'!$A$155:$Z$1048576,MATCH($A8,'Hoja de Trabajo para listado'!$A$155:$A$1048576,0),MATCH((CUADRO!F$5&amp;$E8),'Hoja de Trabajo para listado'!$A$151:$Z$151,0)),0)+IFERROR(INDEX('Hoja de Trabajo para listado'!$AB$155:$BA$1048576,MATCH($A8,'Hoja de Trabajo para listado'!$AB$155:$AB$1048576,0),MATCH((CUADRO!F$5&amp;$E8),'Hoja de Trabajo para listado'!$AB$151:$BA$151,0)),0)+IFERROR(INDEX('Hoja de Trabajo para listado'!$BC$155:$CB$1048576,MATCH($A8,'Hoja de Trabajo para listado'!$BC$155:$BC$1048576,0),MATCH((CUADRO!F$5&amp;$E8),'Hoja de Trabajo para listado'!$BC$151:$CB$151,0)),0)+IFERROR(INDEX('Hoja de Trabajo para listado'!$DE$153:$DG$274,MATCH($A8,'Hoja de Trabajo para listado'!$DE$153:$DE$1048576,0),MATCH((CUADRO!F$5&amp;$E8),'Hoja de Trabajo para listado'!$DE$151:$DG$151,0)),0)+IFERROR(INDEX('Hoja de Trabajo para listado'!$CD$155:$DC$1048576,MATCH($A8,'Hoja de Trabajo para listado'!$CD$155:$CD$1048576,0),MATCH((CUADRO!F$5&amp;$E8),'Hoja de Trabajo para listado'!$CD$151:$DC$151,0)),0)</f>
        <v>0</v>
      </c>
      <c r="G8" s="314">
        <f ca="1">+IFERROR(INDEX('Hoja de Trabajo para listado'!$A$155:$Z$1048576,MATCH($A8,'Hoja de Trabajo para listado'!$A$155:$A$1048576,0),MATCH((CUADRO!G$5&amp;$E8),'Hoja de Trabajo para listado'!$A$151:$Z$151,0)),0)+IFERROR(INDEX('Hoja de Trabajo para listado'!$AB$155:$BA$1048576,MATCH($A8,'Hoja de Trabajo para listado'!$AB$155:$AB$1048576,0),MATCH((CUADRO!G$5&amp;$E8),'Hoja de Trabajo para listado'!$AB$151:$BA$151,0)),0)+IFERROR(INDEX('Hoja de Trabajo para listado'!$BC$155:$CB$1048576,MATCH($A8,'Hoja de Trabajo para listado'!$BC$155:$BC$1048576,0),MATCH((CUADRO!G$5&amp;$E8),'Hoja de Trabajo para listado'!$BC$151:$CB$151,0)),0)+IFERROR(INDEX('Hoja de Trabajo para listado'!$DE$153:$DG$274,MATCH($A8,'Hoja de Trabajo para listado'!$DE$153:$DE$1048576,0),MATCH((CUADRO!G$5&amp;$E8),'Hoja de Trabajo para listado'!$DE$151:$DG$151,0)),0)+IFERROR(INDEX('Hoja de Trabajo para listado'!$CD$155:$DC$1048576,MATCH($A8,'Hoja de Trabajo para listado'!$CD$155:$CD$1048576,0),MATCH((CUADRO!G$5&amp;$E8),'Hoja de Trabajo para listado'!$CD$151:$DC$151,0)),0)</f>
        <v>0</v>
      </c>
      <c r="H8" s="314">
        <f ca="1">+IFERROR(INDEX('Hoja de Trabajo para listado'!$A$155:$Z$1048576,MATCH($A8,'Hoja de Trabajo para listado'!$A$155:$A$1048576,0),MATCH((CUADRO!H$5&amp;$E8),'Hoja de Trabajo para listado'!$A$151:$Z$151,0)),0)+IFERROR(INDEX('Hoja de Trabajo para listado'!$AB$155:$BA$1048576,MATCH($A8,'Hoja de Trabajo para listado'!$AB$155:$AB$1048576,0),MATCH((CUADRO!H$5&amp;$E8),'Hoja de Trabajo para listado'!$AB$151:$BA$151,0)),0)+IFERROR(INDEX('Hoja de Trabajo para listado'!$BC$155:$CB$1048576,MATCH($A8,'Hoja de Trabajo para listado'!$BC$155:$BC$1048576,0),MATCH((CUADRO!H$5&amp;$E8),'Hoja de Trabajo para listado'!$BC$151:$CB$151,0)),0)+IFERROR(INDEX('Hoja de Trabajo para listado'!$DE$153:$DG$274,MATCH($A8,'Hoja de Trabajo para listado'!$DE$153:$DE$1048576,0),MATCH((CUADRO!H$5&amp;$E8),'Hoja de Trabajo para listado'!$DE$151:$DG$151,0)),0)+IFERROR(INDEX('Hoja de Trabajo para listado'!$CD$155:$DC$1048576,MATCH($A8,'Hoja de Trabajo para listado'!$CD$155:$CD$1048576,0),MATCH((CUADRO!H$5&amp;$E8),'Hoja de Trabajo para listado'!$CD$151:$DC$151,0)),0)</f>
        <v>0</v>
      </c>
      <c r="I8" s="314">
        <f ca="1">+IFERROR(INDEX('Hoja de Trabajo para listado'!$A$155:$Z$1048576,MATCH($A8,'Hoja de Trabajo para listado'!$A$155:$A$1048576,0),MATCH((CUADRO!I$5&amp;$E8),'Hoja de Trabajo para listado'!$A$151:$Z$151,0)),0)+IFERROR(INDEX('Hoja de Trabajo para listado'!$AB$155:$BA$1048576,MATCH($A8,'Hoja de Trabajo para listado'!$AB$155:$AB$1048576,0),MATCH((CUADRO!I$5&amp;$E8),'Hoja de Trabajo para listado'!$AB$151:$BA$151,0)),0)+IFERROR(INDEX('Hoja de Trabajo para listado'!$BC$155:$CB$1048576,MATCH($A8,'Hoja de Trabajo para listado'!$BC$155:$BC$1048576,0),MATCH((CUADRO!I$5&amp;$E8),'Hoja de Trabajo para listado'!$BC$151:$CB$151,0)),0)+IFERROR(INDEX('Hoja de Trabajo para listado'!$DE$153:$DG$274,MATCH($A8,'Hoja de Trabajo para listado'!$DE$153:$DE$1048576,0),MATCH((CUADRO!I$5&amp;$E8),'Hoja de Trabajo para listado'!$DE$151:$DG$151,0)),0)+IFERROR(INDEX('Hoja de Trabajo para listado'!$CD$155:$DC$1048576,MATCH($A8,'Hoja de Trabajo para listado'!$CD$155:$CD$1048576,0),MATCH((CUADRO!I$5&amp;$E8),'Hoja de Trabajo para listado'!$CD$151:$DC$151,0)),0)</f>
        <v>0</v>
      </c>
      <c r="J8" s="314">
        <f ca="1">+IFERROR(INDEX('Hoja de Trabajo para listado'!$A$155:$Z$1048576,MATCH($A8,'Hoja de Trabajo para listado'!$A$155:$A$1048576,0),MATCH((CUADRO!J$5&amp;$E8),'Hoja de Trabajo para listado'!$A$151:$Z$151,0)),0)+IFERROR(INDEX('Hoja de Trabajo para listado'!$AB$155:$BA$1048576,MATCH($A8,'Hoja de Trabajo para listado'!$AB$155:$AB$1048576,0),MATCH((CUADRO!J$5&amp;$E8),'Hoja de Trabajo para listado'!$AB$151:$BA$151,0)),0)+IFERROR(INDEX('Hoja de Trabajo para listado'!$BC$155:$CB$1048576,MATCH($A8,'Hoja de Trabajo para listado'!$BC$155:$BC$1048576,0),MATCH((CUADRO!J$5&amp;$E8),'Hoja de Trabajo para listado'!$BC$151:$CB$151,0)),0)+IFERROR(INDEX('Hoja de Trabajo para listado'!$DE$153:$DG$274,MATCH($A8,'Hoja de Trabajo para listado'!$DE$153:$DE$1048576,0),MATCH((CUADRO!J$5&amp;$E8),'Hoja de Trabajo para listado'!$DE$151:$DG$151,0)),0)+IFERROR(INDEX('Hoja de Trabajo para listado'!$CD$155:$DC$1048576,MATCH($A8,'Hoja de Trabajo para listado'!$CD$155:$CD$1048576,0),MATCH((CUADRO!J$5&amp;$E8),'Hoja de Trabajo para listado'!$CD$151:$DC$151,0)),0)</f>
        <v>0</v>
      </c>
      <c r="K8" s="314">
        <f ca="1">+IFERROR(INDEX('Hoja de Trabajo para listado'!$A$155:$Z$1048576,MATCH($A8,'Hoja de Trabajo para listado'!$A$155:$A$1048576,0),MATCH((CUADRO!K$5&amp;$E8),'Hoja de Trabajo para listado'!$A$151:$Z$151,0)),0)+IFERROR(INDEX('Hoja de Trabajo para listado'!$AB$155:$BA$1048576,MATCH($A8,'Hoja de Trabajo para listado'!$AB$155:$AB$1048576,0),MATCH((CUADRO!K$5&amp;$E8),'Hoja de Trabajo para listado'!$AB$151:$BA$151,0)),0)+IFERROR(INDEX('Hoja de Trabajo para listado'!$BC$155:$CB$1048576,MATCH($A8,'Hoja de Trabajo para listado'!$BC$155:$BC$1048576,0),MATCH((CUADRO!K$5&amp;$E8),'Hoja de Trabajo para listado'!$BC$151:$CB$151,0)),0)+IFERROR(INDEX('Hoja de Trabajo para listado'!$DE$153:$DG$274,MATCH($A8,'Hoja de Trabajo para listado'!$DE$153:$DE$1048576,0),MATCH((CUADRO!K$5&amp;$E8),'Hoja de Trabajo para listado'!$DE$151:$DG$151,0)),0)+IFERROR(INDEX('Hoja de Trabajo para listado'!$CD$155:$DC$1048576,MATCH($A8,'Hoja de Trabajo para listado'!$CD$155:$CD$1048576,0),MATCH((CUADRO!K$5&amp;$E8),'Hoja de Trabajo para listado'!$CD$151:$DC$151,0)),0)</f>
        <v>0</v>
      </c>
      <c r="L8" s="314">
        <f ca="1">+IFERROR(INDEX('Hoja de Trabajo para listado'!$A$155:$Z$1048576,MATCH($A8,'Hoja de Trabajo para listado'!$A$155:$A$1048576,0),MATCH((CUADRO!L$5&amp;$E8),'Hoja de Trabajo para listado'!$A$151:$Z$151,0)),0)+IFERROR(INDEX('Hoja de Trabajo para listado'!$AB$155:$BA$1048576,MATCH($A8,'Hoja de Trabajo para listado'!$AB$155:$AB$1048576,0),MATCH((CUADRO!L$5&amp;$E8),'Hoja de Trabajo para listado'!$AB$151:$BA$151,0)),0)+IFERROR(INDEX('Hoja de Trabajo para listado'!$BC$155:$CB$1048576,MATCH($A8,'Hoja de Trabajo para listado'!$BC$155:$BC$1048576,0),MATCH((CUADRO!L$5&amp;$E8),'Hoja de Trabajo para listado'!$BC$151:$CB$151,0)),0)+IFERROR(INDEX('Hoja de Trabajo para listado'!$DE$153:$DG$274,MATCH($A8,'Hoja de Trabajo para listado'!$DE$153:$DE$1048576,0),MATCH((CUADRO!L$5&amp;$E8),'Hoja de Trabajo para listado'!$DE$151:$DG$151,0)),0)+IFERROR(INDEX('Hoja de Trabajo para listado'!$CD$155:$DC$1048576,MATCH($A8,'Hoja de Trabajo para listado'!$CD$155:$CD$1048576,0),MATCH((CUADRO!L$5&amp;$E8),'Hoja de Trabajo para listado'!$CD$151:$DC$151,0)),0)</f>
        <v>0</v>
      </c>
      <c r="M8" s="314">
        <f ca="1">+IFERROR(INDEX('Hoja de Trabajo para listado'!$A$155:$Z$1048576,MATCH($A8,'Hoja de Trabajo para listado'!$A$155:$A$1048576,0),MATCH((CUADRO!M$5&amp;$E8),'Hoja de Trabajo para listado'!$A$151:$Z$151,0)),0)+IFERROR(INDEX('Hoja de Trabajo para listado'!$AB$155:$BA$1048576,MATCH($A8,'Hoja de Trabajo para listado'!$AB$155:$AB$1048576,0),MATCH((CUADRO!M$5&amp;$E8),'Hoja de Trabajo para listado'!$AB$151:$BA$151,0)),0)+IFERROR(INDEX('Hoja de Trabajo para listado'!$BC$155:$CB$1048576,MATCH($A8,'Hoja de Trabajo para listado'!$BC$155:$BC$1048576,0),MATCH((CUADRO!M$5&amp;$E8),'Hoja de Trabajo para listado'!$BC$151:$CB$151,0)),0)+IFERROR(INDEX('Hoja de Trabajo para listado'!$DE$153:$DG$274,MATCH($A8,'Hoja de Trabajo para listado'!$DE$153:$DE$1048576,0),MATCH((CUADRO!M$5&amp;$E8),'Hoja de Trabajo para listado'!$DE$151:$DG$151,0)),0)+IFERROR(INDEX('Hoja de Trabajo para listado'!$CD$155:$DC$1048576,MATCH($A8,'Hoja de Trabajo para listado'!$CD$155:$CD$1048576,0),MATCH((CUADRO!M$5&amp;$E8),'Hoja de Trabajo para listado'!$CD$151:$DC$151,0)),0)</f>
        <v>0</v>
      </c>
      <c r="N8" s="314">
        <f ca="1">+IFERROR(INDEX('Hoja de Trabajo para listado'!$A$155:$Z$1048576,MATCH($A8,'Hoja de Trabajo para listado'!$A$155:$A$1048576,0),MATCH((CUADRO!N$5&amp;$E8),'Hoja de Trabajo para listado'!$A$151:$Z$151,0)),0)+IFERROR(INDEX('Hoja de Trabajo para listado'!$AB$155:$BA$1048576,MATCH($A8,'Hoja de Trabajo para listado'!$AB$155:$AB$1048576,0),MATCH((CUADRO!N$5&amp;$E8),'Hoja de Trabajo para listado'!$AB$151:$BA$151,0)),0)+IFERROR(INDEX('Hoja de Trabajo para listado'!$BC$155:$CB$1048576,MATCH($A8,'Hoja de Trabajo para listado'!$BC$155:$BC$1048576,0),MATCH((CUADRO!N$5&amp;$E8),'Hoja de Trabajo para listado'!$BC$151:$CB$151,0)),0)+IFERROR(INDEX('Hoja de Trabajo para listado'!$DE$153:$DG$274,MATCH($A8,'Hoja de Trabajo para listado'!$DE$153:$DE$1048576,0),MATCH((CUADRO!N$5&amp;$E8),'Hoja de Trabajo para listado'!$DE$151:$DG$151,0)),0)+IFERROR(INDEX('Hoja de Trabajo para listado'!$CD$155:$DC$1048576,MATCH($A8,'Hoja de Trabajo para listado'!$CD$155:$CD$1048576,0),MATCH((CUADRO!N$5&amp;$E8),'Hoja de Trabajo para listado'!$CD$151:$DC$151,0)),0)</f>
        <v>0</v>
      </c>
      <c r="O8" s="314">
        <f ca="1">+IFERROR(INDEX('Hoja de Trabajo para listado'!$A$155:$Z$1048576,MATCH($A8,'Hoja de Trabajo para listado'!$A$155:$A$1048576,0),MATCH((CUADRO!O$5&amp;$E8),'Hoja de Trabajo para listado'!$A$151:$Z$151,0)),0)+IFERROR(INDEX('Hoja de Trabajo para listado'!$AB$155:$BA$1048576,MATCH($A8,'Hoja de Trabajo para listado'!$AB$155:$AB$1048576,0),MATCH((CUADRO!O$5&amp;$E8),'Hoja de Trabajo para listado'!$AB$151:$BA$151,0)),0)+IFERROR(INDEX('Hoja de Trabajo para listado'!$BC$155:$CB$1048576,MATCH($A8,'Hoja de Trabajo para listado'!$BC$155:$BC$1048576,0),MATCH((CUADRO!O$5&amp;$E8),'Hoja de Trabajo para listado'!$BC$151:$CB$151,0)),0)+IFERROR(INDEX('Hoja de Trabajo para listado'!$DE$153:$DG$274,MATCH($A8,'Hoja de Trabajo para listado'!$DE$153:$DE$1048576,0),MATCH((CUADRO!O$5&amp;$E8),'Hoja de Trabajo para listado'!$DE$151:$DG$151,0)),0)+IFERROR(INDEX('Hoja de Trabajo para listado'!$CD$155:$DC$1048576,MATCH($A8,'Hoja de Trabajo para listado'!$CD$155:$CD$1048576,0),MATCH((CUADRO!O$5&amp;$E8),'Hoja de Trabajo para listado'!$CD$151:$DC$151,0)),0)</f>
        <v>0</v>
      </c>
      <c r="P8" s="314">
        <f ca="1">+IFERROR(INDEX('Hoja de Trabajo para listado'!$A$155:$Z$1048576,MATCH($A8,'Hoja de Trabajo para listado'!$A$155:$A$1048576,0),MATCH((CUADRO!P$5&amp;$E8),'Hoja de Trabajo para listado'!$A$151:$Z$151,0)),0)+IFERROR(INDEX('Hoja de Trabajo para listado'!$AB$155:$BA$1048576,MATCH($A8,'Hoja de Trabajo para listado'!$AB$155:$AB$1048576,0),MATCH((CUADRO!P$5&amp;$E8),'Hoja de Trabajo para listado'!$AB$151:$BA$151,0)),0)+IFERROR(INDEX('Hoja de Trabajo para listado'!$BC$155:$CB$1048576,MATCH($A8,'Hoja de Trabajo para listado'!$BC$155:$BC$1048576,0),MATCH((CUADRO!P$5&amp;$E8),'Hoja de Trabajo para listado'!$BC$151:$CB$151,0)),0)+IFERROR(INDEX('Hoja de Trabajo para listado'!$DE$153:$DG$274,MATCH($A8,'Hoja de Trabajo para listado'!$DE$153:$DE$1048576,0),MATCH((CUADRO!P$5&amp;$E8),'Hoja de Trabajo para listado'!$DE$151:$DG$151,0)),0)+IFERROR(INDEX('Hoja de Trabajo para listado'!$CD$155:$DC$1048576,MATCH($A8,'Hoja de Trabajo para listado'!$CD$155:$CD$1048576,0),MATCH((CUADRO!P$5&amp;$E8),'Hoja de Trabajo para listado'!$CD$151:$DC$151,0)),0)</f>
        <v>0</v>
      </c>
      <c r="Q8" s="314">
        <f ca="1">+IFERROR(INDEX('Hoja de Trabajo para listado'!$A$155:$Z$1048576,MATCH($A8,'Hoja de Trabajo para listado'!$A$155:$A$1048576,0),MATCH((CUADRO!Q$5&amp;$E8),'Hoja de Trabajo para listado'!$A$151:$Z$151,0)),0)+IFERROR(INDEX('Hoja de Trabajo para listado'!$AB$155:$BA$1048576,MATCH($A8,'Hoja de Trabajo para listado'!$AB$155:$AB$1048576,0),MATCH((CUADRO!Q$5&amp;$E8),'Hoja de Trabajo para listado'!$AB$151:$BA$151,0)),0)+IFERROR(INDEX('Hoja de Trabajo para listado'!$BC$155:$CB$1048576,MATCH($A8,'Hoja de Trabajo para listado'!$BC$155:$BC$1048576,0),MATCH((CUADRO!Q$5&amp;$E8),'Hoja de Trabajo para listado'!$BC$151:$CB$151,0)),0)+IFERROR(INDEX('Hoja de Trabajo para listado'!$DE$153:$DG$274,MATCH($A8,'Hoja de Trabajo para listado'!$DE$153:$DE$1048576,0),MATCH((CUADRO!Q$5&amp;$E8),'Hoja de Trabajo para listado'!$DE$151:$DG$151,0)),0)+IFERROR(INDEX('Hoja de Trabajo para listado'!$CD$155:$DC$1048576,MATCH($A8,'Hoja de Trabajo para listado'!$CD$155:$CD$1048576,0),MATCH((CUADRO!Q$5&amp;$E8),'Hoja de Trabajo para listado'!$CD$151:$DC$151,0)),0)</f>
        <v>0</v>
      </c>
      <c r="R8" s="314">
        <f t="shared" ca="1" si="0"/>
        <v>0</v>
      </c>
      <c r="S8" s="345"/>
      <c r="T8" s="314">
        <f ca="1">+T9</f>
        <v>0</v>
      </c>
      <c r="U8" s="313">
        <f t="shared" si="1"/>
        <v>1</v>
      </c>
      <c r="V8" s="319" t="str">
        <f>+VLOOKUP(A8,bd_lista!$A$3:$E$593,5,FALSE)</f>
        <v>Empresas Departamentales</v>
      </c>
      <c r="W8" s="341" t="str">
        <f>+V8</f>
        <v>Empresas Departamentales</v>
      </c>
    </row>
    <row r="9" spans="1:23" ht="15" hidden="1" customHeight="1">
      <c r="A9" s="323">
        <v>2318</v>
      </c>
      <c r="B9" s="421"/>
      <c r="C9" s="319" t="str">
        <f>+VLOOKUP(A9,bd_lista!$A$3:$C$593,3,FALSE)</f>
        <v>Entidad Descentralizada Ummipre Proman</v>
      </c>
      <c r="D9" s="319"/>
      <c r="E9" s="347" t="s">
        <v>1419</v>
      </c>
      <c r="F9" s="316">
        <f ca="1">+IFERROR(INDEX('Hoja de Trabajo para listado'!$A$155:$Z$1048576,MATCH($A9,'Hoja de Trabajo para listado'!$A$155:$A$1048576,0),MATCH((CUADRO!F$5&amp;$E9),'Hoja de Trabajo para listado'!$A$151:$Z$151,0)),0)+IFERROR(INDEX('Hoja de Trabajo para listado'!$AB$155:$BA$1048576,MATCH($A9,'Hoja de Trabajo para listado'!$AB$155:$AB$1048576,0),MATCH((CUADRO!F$5&amp;$E9),'Hoja de Trabajo para listado'!$AB$151:$BA$151,0)),0)+IFERROR(INDEX('Hoja de Trabajo para listado'!$BC$155:$CB$1048576,MATCH($A9,'Hoja de Trabajo para listado'!$BC$155:$BC$1048576,0),MATCH((CUADRO!F$5&amp;$E9),'Hoja de Trabajo para listado'!$BC$151:$CB$151,0)),0)+IFERROR(INDEX('Hoja de Trabajo para listado'!$DE$153:$DG$274,MATCH($A9,'Hoja de Trabajo para listado'!$DE$153:$DE$1048576,0),MATCH((CUADRO!F$5&amp;$E9),'Hoja de Trabajo para listado'!$DE$151:$DG$151,0)),0)+IFERROR(INDEX('Hoja de Trabajo para listado'!$CD$155:$DC$1048576,MATCH($A9,'Hoja de Trabajo para listado'!$CD$155:$CD$1048576,0),MATCH((CUADRO!F$5&amp;$E9),'Hoja de Trabajo para listado'!$CD$151:$DC$151,0)),0)</f>
        <v>0</v>
      </c>
      <c r="G9" s="316">
        <f ca="1">+IFERROR(INDEX('Hoja de Trabajo para listado'!$A$155:$Z$1048576,MATCH($A9,'Hoja de Trabajo para listado'!$A$155:$A$1048576,0),MATCH((CUADRO!G$5&amp;$E9),'Hoja de Trabajo para listado'!$A$151:$Z$151,0)),0)+IFERROR(INDEX('Hoja de Trabajo para listado'!$AB$155:$BA$1048576,MATCH($A9,'Hoja de Trabajo para listado'!$AB$155:$AB$1048576,0),MATCH((CUADRO!G$5&amp;$E9),'Hoja de Trabajo para listado'!$AB$151:$BA$151,0)),0)+IFERROR(INDEX('Hoja de Trabajo para listado'!$BC$155:$CB$1048576,MATCH($A9,'Hoja de Trabajo para listado'!$BC$155:$BC$1048576,0),MATCH((CUADRO!G$5&amp;$E9),'Hoja de Trabajo para listado'!$BC$151:$CB$151,0)),0)+IFERROR(INDEX('Hoja de Trabajo para listado'!$DE$153:$DG$274,MATCH($A9,'Hoja de Trabajo para listado'!$DE$153:$DE$1048576,0),MATCH((CUADRO!G$5&amp;$E9),'Hoja de Trabajo para listado'!$DE$151:$DG$151,0)),0)+IFERROR(INDEX('Hoja de Trabajo para listado'!$CD$155:$DC$1048576,MATCH($A9,'Hoja de Trabajo para listado'!$CD$155:$CD$1048576,0),MATCH((CUADRO!G$5&amp;$E9),'Hoja de Trabajo para listado'!$CD$151:$DC$151,0)),0)</f>
        <v>0</v>
      </c>
      <c r="H9" s="316">
        <f ca="1">+IFERROR(INDEX('Hoja de Trabajo para listado'!$A$155:$Z$1048576,MATCH($A9,'Hoja de Trabajo para listado'!$A$155:$A$1048576,0),MATCH((CUADRO!H$5&amp;$E9),'Hoja de Trabajo para listado'!$A$151:$Z$151,0)),0)+IFERROR(INDEX('Hoja de Trabajo para listado'!$AB$155:$BA$1048576,MATCH($A9,'Hoja de Trabajo para listado'!$AB$155:$AB$1048576,0),MATCH((CUADRO!H$5&amp;$E9),'Hoja de Trabajo para listado'!$AB$151:$BA$151,0)),0)+IFERROR(INDEX('Hoja de Trabajo para listado'!$BC$155:$CB$1048576,MATCH($A9,'Hoja de Trabajo para listado'!$BC$155:$BC$1048576,0),MATCH((CUADRO!H$5&amp;$E9),'Hoja de Trabajo para listado'!$BC$151:$CB$151,0)),0)+IFERROR(INDEX('Hoja de Trabajo para listado'!$DE$153:$DG$274,MATCH($A9,'Hoja de Trabajo para listado'!$DE$153:$DE$1048576,0),MATCH((CUADRO!H$5&amp;$E9),'Hoja de Trabajo para listado'!$DE$151:$DG$151,0)),0)+IFERROR(INDEX('Hoja de Trabajo para listado'!$CD$155:$DC$1048576,MATCH($A9,'Hoja de Trabajo para listado'!$CD$155:$CD$1048576,0),MATCH((CUADRO!H$5&amp;$E9),'Hoja de Trabajo para listado'!$CD$151:$DC$151,0)),0)</f>
        <v>0</v>
      </c>
      <c r="I9" s="316">
        <f ca="1">+IFERROR(INDEX('Hoja de Trabajo para listado'!$A$155:$Z$1048576,MATCH($A9,'Hoja de Trabajo para listado'!$A$155:$A$1048576,0),MATCH((CUADRO!I$5&amp;$E9),'Hoja de Trabajo para listado'!$A$151:$Z$151,0)),0)+IFERROR(INDEX('Hoja de Trabajo para listado'!$AB$155:$BA$1048576,MATCH($A9,'Hoja de Trabajo para listado'!$AB$155:$AB$1048576,0),MATCH((CUADRO!I$5&amp;$E9),'Hoja de Trabajo para listado'!$AB$151:$BA$151,0)),0)+IFERROR(INDEX('Hoja de Trabajo para listado'!$BC$155:$CB$1048576,MATCH($A9,'Hoja de Trabajo para listado'!$BC$155:$BC$1048576,0),MATCH((CUADRO!I$5&amp;$E9),'Hoja de Trabajo para listado'!$BC$151:$CB$151,0)),0)+IFERROR(INDEX('Hoja de Trabajo para listado'!$DE$153:$DG$274,MATCH($A9,'Hoja de Trabajo para listado'!$DE$153:$DE$1048576,0),MATCH((CUADRO!I$5&amp;$E9),'Hoja de Trabajo para listado'!$DE$151:$DG$151,0)),0)+IFERROR(INDEX('Hoja de Trabajo para listado'!$CD$155:$DC$1048576,MATCH($A9,'Hoja de Trabajo para listado'!$CD$155:$CD$1048576,0),MATCH((CUADRO!I$5&amp;$E9),'Hoja de Trabajo para listado'!$CD$151:$DC$151,0)),0)</f>
        <v>0</v>
      </c>
      <c r="J9" s="316">
        <f ca="1">+IFERROR(INDEX('Hoja de Trabajo para listado'!$A$155:$Z$1048576,MATCH($A9,'Hoja de Trabajo para listado'!$A$155:$A$1048576,0),MATCH((CUADRO!J$5&amp;$E9),'Hoja de Trabajo para listado'!$A$151:$Z$151,0)),0)+IFERROR(INDEX('Hoja de Trabajo para listado'!$AB$155:$BA$1048576,MATCH($A9,'Hoja de Trabajo para listado'!$AB$155:$AB$1048576,0),MATCH((CUADRO!J$5&amp;$E9),'Hoja de Trabajo para listado'!$AB$151:$BA$151,0)),0)+IFERROR(INDEX('Hoja de Trabajo para listado'!$BC$155:$CB$1048576,MATCH($A9,'Hoja de Trabajo para listado'!$BC$155:$BC$1048576,0),MATCH((CUADRO!J$5&amp;$E9),'Hoja de Trabajo para listado'!$BC$151:$CB$151,0)),0)+IFERROR(INDEX('Hoja de Trabajo para listado'!$DE$153:$DG$274,MATCH($A9,'Hoja de Trabajo para listado'!$DE$153:$DE$1048576,0),MATCH((CUADRO!J$5&amp;$E9),'Hoja de Trabajo para listado'!$DE$151:$DG$151,0)),0)+IFERROR(INDEX('Hoja de Trabajo para listado'!$CD$155:$DC$1048576,MATCH($A9,'Hoja de Trabajo para listado'!$CD$155:$CD$1048576,0),MATCH((CUADRO!J$5&amp;$E9),'Hoja de Trabajo para listado'!$CD$151:$DC$151,0)),0)</f>
        <v>0</v>
      </c>
      <c r="K9" s="316">
        <f ca="1">+IFERROR(INDEX('Hoja de Trabajo para listado'!$A$155:$Z$1048576,MATCH($A9,'Hoja de Trabajo para listado'!$A$155:$A$1048576,0),MATCH((CUADRO!K$5&amp;$E9),'Hoja de Trabajo para listado'!$A$151:$Z$151,0)),0)+IFERROR(INDEX('Hoja de Trabajo para listado'!$AB$155:$BA$1048576,MATCH($A9,'Hoja de Trabajo para listado'!$AB$155:$AB$1048576,0),MATCH((CUADRO!K$5&amp;$E9),'Hoja de Trabajo para listado'!$AB$151:$BA$151,0)),0)+IFERROR(INDEX('Hoja de Trabajo para listado'!$BC$155:$CB$1048576,MATCH($A9,'Hoja de Trabajo para listado'!$BC$155:$BC$1048576,0),MATCH((CUADRO!K$5&amp;$E9),'Hoja de Trabajo para listado'!$BC$151:$CB$151,0)),0)+IFERROR(INDEX('Hoja de Trabajo para listado'!$DE$153:$DG$274,MATCH($A9,'Hoja de Trabajo para listado'!$DE$153:$DE$1048576,0),MATCH((CUADRO!K$5&amp;$E9),'Hoja de Trabajo para listado'!$DE$151:$DG$151,0)),0)+IFERROR(INDEX('Hoja de Trabajo para listado'!$CD$155:$DC$1048576,MATCH($A9,'Hoja de Trabajo para listado'!$CD$155:$CD$1048576,0),MATCH((CUADRO!K$5&amp;$E9),'Hoja de Trabajo para listado'!$CD$151:$DC$151,0)),0)</f>
        <v>0</v>
      </c>
      <c r="L9" s="316">
        <f ca="1">+IFERROR(INDEX('Hoja de Trabajo para listado'!$A$155:$Z$1048576,MATCH($A9,'Hoja de Trabajo para listado'!$A$155:$A$1048576,0),MATCH((CUADRO!L$5&amp;$E9),'Hoja de Trabajo para listado'!$A$151:$Z$151,0)),0)+IFERROR(INDEX('Hoja de Trabajo para listado'!$AB$155:$BA$1048576,MATCH($A9,'Hoja de Trabajo para listado'!$AB$155:$AB$1048576,0),MATCH((CUADRO!L$5&amp;$E9),'Hoja de Trabajo para listado'!$AB$151:$BA$151,0)),0)+IFERROR(INDEX('Hoja de Trabajo para listado'!$BC$155:$CB$1048576,MATCH($A9,'Hoja de Trabajo para listado'!$BC$155:$BC$1048576,0),MATCH((CUADRO!L$5&amp;$E9),'Hoja de Trabajo para listado'!$BC$151:$CB$151,0)),0)+IFERROR(INDEX('Hoja de Trabajo para listado'!$DE$153:$DG$274,MATCH($A9,'Hoja de Trabajo para listado'!$DE$153:$DE$1048576,0),MATCH((CUADRO!L$5&amp;$E9),'Hoja de Trabajo para listado'!$DE$151:$DG$151,0)),0)+IFERROR(INDEX('Hoja de Trabajo para listado'!$CD$155:$DC$1048576,MATCH($A9,'Hoja de Trabajo para listado'!$CD$155:$CD$1048576,0),MATCH((CUADRO!L$5&amp;$E9),'Hoja de Trabajo para listado'!$CD$151:$DC$151,0)),0)</f>
        <v>0</v>
      </c>
      <c r="M9" s="316">
        <f ca="1">+IFERROR(INDEX('Hoja de Trabajo para listado'!$A$155:$Z$1048576,MATCH($A9,'Hoja de Trabajo para listado'!$A$155:$A$1048576,0),MATCH((CUADRO!M$5&amp;$E9),'Hoja de Trabajo para listado'!$A$151:$Z$151,0)),0)+IFERROR(INDEX('Hoja de Trabajo para listado'!$AB$155:$BA$1048576,MATCH($A9,'Hoja de Trabajo para listado'!$AB$155:$AB$1048576,0),MATCH((CUADRO!M$5&amp;$E9),'Hoja de Trabajo para listado'!$AB$151:$BA$151,0)),0)+IFERROR(INDEX('Hoja de Trabajo para listado'!$BC$155:$CB$1048576,MATCH($A9,'Hoja de Trabajo para listado'!$BC$155:$BC$1048576,0),MATCH((CUADRO!M$5&amp;$E9),'Hoja de Trabajo para listado'!$BC$151:$CB$151,0)),0)+IFERROR(INDEX('Hoja de Trabajo para listado'!$DE$153:$DG$274,MATCH($A9,'Hoja de Trabajo para listado'!$DE$153:$DE$1048576,0),MATCH((CUADRO!M$5&amp;$E9),'Hoja de Trabajo para listado'!$DE$151:$DG$151,0)),0)+IFERROR(INDEX('Hoja de Trabajo para listado'!$CD$155:$DC$1048576,MATCH($A9,'Hoja de Trabajo para listado'!$CD$155:$CD$1048576,0),MATCH((CUADRO!M$5&amp;$E9),'Hoja de Trabajo para listado'!$CD$151:$DC$151,0)),0)</f>
        <v>0</v>
      </c>
      <c r="N9" s="316">
        <f ca="1">+IFERROR(INDEX('Hoja de Trabajo para listado'!$A$155:$Z$1048576,MATCH($A9,'Hoja de Trabajo para listado'!$A$155:$A$1048576,0),MATCH((CUADRO!N$5&amp;$E9),'Hoja de Trabajo para listado'!$A$151:$Z$151,0)),0)+IFERROR(INDEX('Hoja de Trabajo para listado'!$AB$155:$BA$1048576,MATCH($A9,'Hoja de Trabajo para listado'!$AB$155:$AB$1048576,0),MATCH((CUADRO!N$5&amp;$E9),'Hoja de Trabajo para listado'!$AB$151:$BA$151,0)),0)+IFERROR(INDEX('Hoja de Trabajo para listado'!$BC$155:$CB$1048576,MATCH($A9,'Hoja de Trabajo para listado'!$BC$155:$BC$1048576,0),MATCH((CUADRO!N$5&amp;$E9),'Hoja de Trabajo para listado'!$BC$151:$CB$151,0)),0)+IFERROR(INDEX('Hoja de Trabajo para listado'!$DE$153:$DG$274,MATCH($A9,'Hoja de Trabajo para listado'!$DE$153:$DE$1048576,0),MATCH((CUADRO!N$5&amp;$E9),'Hoja de Trabajo para listado'!$DE$151:$DG$151,0)),0)+IFERROR(INDEX('Hoja de Trabajo para listado'!$CD$155:$DC$1048576,MATCH($A9,'Hoja de Trabajo para listado'!$CD$155:$CD$1048576,0),MATCH((CUADRO!N$5&amp;$E9),'Hoja de Trabajo para listado'!$CD$151:$DC$151,0)),0)</f>
        <v>0</v>
      </c>
      <c r="O9" s="316">
        <f ca="1">+IFERROR(INDEX('Hoja de Trabajo para listado'!$A$155:$Z$1048576,MATCH($A9,'Hoja de Trabajo para listado'!$A$155:$A$1048576,0),MATCH((CUADRO!O$5&amp;$E9),'Hoja de Trabajo para listado'!$A$151:$Z$151,0)),0)+IFERROR(INDEX('Hoja de Trabajo para listado'!$AB$155:$BA$1048576,MATCH($A9,'Hoja de Trabajo para listado'!$AB$155:$AB$1048576,0),MATCH((CUADRO!O$5&amp;$E9),'Hoja de Trabajo para listado'!$AB$151:$BA$151,0)),0)+IFERROR(INDEX('Hoja de Trabajo para listado'!$BC$155:$CB$1048576,MATCH($A9,'Hoja de Trabajo para listado'!$BC$155:$BC$1048576,0),MATCH((CUADRO!O$5&amp;$E9),'Hoja de Trabajo para listado'!$BC$151:$CB$151,0)),0)+IFERROR(INDEX('Hoja de Trabajo para listado'!$DE$153:$DG$274,MATCH($A9,'Hoja de Trabajo para listado'!$DE$153:$DE$1048576,0),MATCH((CUADRO!O$5&amp;$E9),'Hoja de Trabajo para listado'!$DE$151:$DG$151,0)),0)+IFERROR(INDEX('Hoja de Trabajo para listado'!$CD$155:$DC$1048576,MATCH($A9,'Hoja de Trabajo para listado'!$CD$155:$CD$1048576,0),MATCH((CUADRO!O$5&amp;$E9),'Hoja de Trabajo para listado'!$CD$151:$DC$151,0)),0)</f>
        <v>0</v>
      </c>
      <c r="P9" s="316">
        <f ca="1">+IFERROR(INDEX('Hoja de Trabajo para listado'!$A$155:$Z$1048576,MATCH($A9,'Hoja de Trabajo para listado'!$A$155:$A$1048576,0),MATCH((CUADRO!P$5&amp;$E9),'Hoja de Trabajo para listado'!$A$151:$Z$151,0)),0)+IFERROR(INDEX('Hoja de Trabajo para listado'!$AB$155:$BA$1048576,MATCH($A9,'Hoja de Trabajo para listado'!$AB$155:$AB$1048576,0),MATCH((CUADRO!P$5&amp;$E9),'Hoja de Trabajo para listado'!$AB$151:$BA$151,0)),0)+IFERROR(INDEX('Hoja de Trabajo para listado'!$BC$155:$CB$1048576,MATCH($A9,'Hoja de Trabajo para listado'!$BC$155:$BC$1048576,0),MATCH((CUADRO!P$5&amp;$E9),'Hoja de Trabajo para listado'!$BC$151:$CB$151,0)),0)+IFERROR(INDEX('Hoja de Trabajo para listado'!$DE$153:$DG$274,MATCH($A9,'Hoja de Trabajo para listado'!$DE$153:$DE$1048576,0),MATCH((CUADRO!P$5&amp;$E9),'Hoja de Trabajo para listado'!$DE$151:$DG$151,0)),0)+IFERROR(INDEX('Hoja de Trabajo para listado'!$CD$155:$DC$1048576,MATCH($A9,'Hoja de Trabajo para listado'!$CD$155:$CD$1048576,0),MATCH((CUADRO!P$5&amp;$E9),'Hoja de Trabajo para listado'!$CD$151:$DC$151,0)),0)</f>
        <v>0</v>
      </c>
      <c r="Q9" s="316">
        <f ca="1">+IFERROR(INDEX('Hoja de Trabajo para listado'!$A$155:$Z$1048576,MATCH($A9,'Hoja de Trabajo para listado'!$A$155:$A$1048576,0),MATCH((CUADRO!Q$5&amp;$E9),'Hoja de Trabajo para listado'!$A$151:$Z$151,0)),0)+IFERROR(INDEX('Hoja de Trabajo para listado'!$AB$155:$BA$1048576,MATCH($A9,'Hoja de Trabajo para listado'!$AB$155:$AB$1048576,0),MATCH((CUADRO!Q$5&amp;$E9),'Hoja de Trabajo para listado'!$AB$151:$BA$151,0)),0)+IFERROR(INDEX('Hoja de Trabajo para listado'!$BC$155:$CB$1048576,MATCH($A9,'Hoja de Trabajo para listado'!$BC$155:$BC$1048576,0),MATCH((CUADRO!Q$5&amp;$E9),'Hoja de Trabajo para listado'!$BC$151:$CB$151,0)),0)+IFERROR(INDEX('Hoja de Trabajo para listado'!$DE$153:$DG$274,MATCH($A9,'Hoja de Trabajo para listado'!$DE$153:$DE$1048576,0),MATCH((CUADRO!Q$5&amp;$E9),'Hoja de Trabajo para listado'!$DE$151:$DG$151,0)),0)+IFERROR(INDEX('Hoja de Trabajo para listado'!$CD$155:$DC$1048576,MATCH($A9,'Hoja de Trabajo para listado'!$CD$155:$CD$1048576,0),MATCH((CUADRO!Q$5&amp;$E9),'Hoja de Trabajo para listado'!$CD$151:$DC$151,0)),0)</f>
        <v>0</v>
      </c>
      <c r="R9" s="316">
        <f t="shared" ca="1" si="0"/>
        <v>0</v>
      </c>
      <c r="S9" s="344">
        <f ca="1">+R8+R9</f>
        <v>0</v>
      </c>
      <c r="T9" s="316">
        <f ca="1">+S9</f>
        <v>0</v>
      </c>
      <c r="U9" s="315">
        <f t="shared" si="1"/>
        <v>2</v>
      </c>
      <c r="V9" s="319" t="str">
        <f>+VLOOKUP(A9,bd_lista!$A$3:$E$593,5,FALSE)</f>
        <v>Empresas Departamentales</v>
      </c>
      <c r="W9" s="320"/>
    </row>
    <row r="10" spans="1:23" ht="17.25" hidden="1" customHeight="1">
      <c r="A10" s="325">
        <v>2328</v>
      </c>
      <c r="B10" s="420">
        <f>+A10</f>
        <v>2328</v>
      </c>
      <c r="C10" s="318" t="str">
        <f>+VLOOKUP(A10,bd_lista!$A$3:$C$593,3,FALSE)</f>
        <v>Empresa Municipal de Agua Potable y Alcantarillado Sanitario de Uriondo</v>
      </c>
      <c r="D10" s="318" t="str">
        <f>+C10</f>
        <v>Empresa Municipal de Agua Potable y Alcantarillado Sanitario de Uriondo</v>
      </c>
      <c r="E10" s="346" t="s">
        <v>1418</v>
      </c>
      <c r="F10" s="314">
        <f ca="1">+IFERROR(INDEX('Hoja de Trabajo para listado'!$A$155:$Z$1048576,MATCH($A10,'Hoja de Trabajo para listado'!$A$155:$A$1048576,0),MATCH((CUADRO!F$5&amp;$E10),'Hoja de Trabajo para listado'!$A$151:$Z$151,0)),0)+IFERROR(INDEX('Hoja de Trabajo para listado'!$AB$155:$BA$1048576,MATCH($A10,'Hoja de Trabajo para listado'!$AB$155:$AB$1048576,0),MATCH((CUADRO!F$5&amp;$E10),'Hoja de Trabajo para listado'!$AB$151:$BA$151,0)),0)+IFERROR(INDEX('Hoja de Trabajo para listado'!$BC$155:$CB$1048576,MATCH($A10,'Hoja de Trabajo para listado'!$BC$155:$BC$1048576,0),MATCH((CUADRO!F$5&amp;$E10),'Hoja de Trabajo para listado'!$BC$151:$CB$151,0)),0)+IFERROR(INDEX('Hoja de Trabajo para listado'!$DE$153:$DG$274,MATCH($A10,'Hoja de Trabajo para listado'!$DE$153:$DE$1048576,0),MATCH((CUADRO!F$5&amp;$E10),'Hoja de Trabajo para listado'!$DE$151:$DG$151,0)),0)+IFERROR(INDEX('Hoja de Trabajo para listado'!$CD$155:$DC$1048576,MATCH($A10,'Hoja de Trabajo para listado'!$CD$155:$CD$1048576,0),MATCH((CUADRO!F$5&amp;$E10),'Hoja de Trabajo para listado'!$CD$151:$DC$151,0)),0)</f>
        <v>0</v>
      </c>
      <c r="G10" s="314">
        <f ca="1">+IFERROR(INDEX('Hoja de Trabajo para listado'!$A$155:$Z$1048576,MATCH($A10,'Hoja de Trabajo para listado'!$A$155:$A$1048576,0),MATCH((CUADRO!G$5&amp;$E10),'Hoja de Trabajo para listado'!$A$151:$Z$151,0)),0)+IFERROR(INDEX('Hoja de Trabajo para listado'!$AB$155:$BA$1048576,MATCH($A10,'Hoja de Trabajo para listado'!$AB$155:$AB$1048576,0),MATCH((CUADRO!G$5&amp;$E10),'Hoja de Trabajo para listado'!$AB$151:$BA$151,0)),0)+IFERROR(INDEX('Hoja de Trabajo para listado'!$BC$155:$CB$1048576,MATCH($A10,'Hoja de Trabajo para listado'!$BC$155:$BC$1048576,0),MATCH((CUADRO!G$5&amp;$E10),'Hoja de Trabajo para listado'!$BC$151:$CB$151,0)),0)+IFERROR(INDEX('Hoja de Trabajo para listado'!$DE$153:$DG$274,MATCH($A10,'Hoja de Trabajo para listado'!$DE$153:$DE$1048576,0),MATCH((CUADRO!G$5&amp;$E10),'Hoja de Trabajo para listado'!$DE$151:$DG$151,0)),0)+IFERROR(INDEX('Hoja de Trabajo para listado'!$CD$155:$DC$1048576,MATCH($A10,'Hoja de Trabajo para listado'!$CD$155:$CD$1048576,0),MATCH((CUADRO!G$5&amp;$E10),'Hoja de Trabajo para listado'!$CD$151:$DC$151,0)),0)</f>
        <v>0</v>
      </c>
      <c r="H10" s="314">
        <f ca="1">+IFERROR(INDEX('Hoja de Trabajo para listado'!$A$155:$Z$1048576,MATCH($A10,'Hoja de Trabajo para listado'!$A$155:$A$1048576,0),MATCH((CUADRO!H$5&amp;$E10),'Hoja de Trabajo para listado'!$A$151:$Z$151,0)),0)+IFERROR(INDEX('Hoja de Trabajo para listado'!$AB$155:$BA$1048576,MATCH($A10,'Hoja de Trabajo para listado'!$AB$155:$AB$1048576,0),MATCH((CUADRO!H$5&amp;$E10),'Hoja de Trabajo para listado'!$AB$151:$BA$151,0)),0)+IFERROR(INDEX('Hoja de Trabajo para listado'!$BC$155:$CB$1048576,MATCH($A10,'Hoja de Trabajo para listado'!$BC$155:$BC$1048576,0),MATCH((CUADRO!H$5&amp;$E10),'Hoja de Trabajo para listado'!$BC$151:$CB$151,0)),0)+IFERROR(INDEX('Hoja de Trabajo para listado'!$DE$153:$DG$274,MATCH($A10,'Hoja de Trabajo para listado'!$DE$153:$DE$1048576,0),MATCH((CUADRO!H$5&amp;$E10),'Hoja de Trabajo para listado'!$DE$151:$DG$151,0)),0)+IFERROR(INDEX('Hoja de Trabajo para listado'!$CD$155:$DC$1048576,MATCH($A10,'Hoja de Trabajo para listado'!$CD$155:$CD$1048576,0),MATCH((CUADRO!H$5&amp;$E10),'Hoja de Trabajo para listado'!$CD$151:$DC$151,0)),0)</f>
        <v>0</v>
      </c>
      <c r="I10" s="314">
        <f ca="1">+IFERROR(INDEX('Hoja de Trabajo para listado'!$A$155:$Z$1048576,MATCH($A10,'Hoja de Trabajo para listado'!$A$155:$A$1048576,0),MATCH((CUADRO!I$5&amp;$E10),'Hoja de Trabajo para listado'!$A$151:$Z$151,0)),0)+IFERROR(INDEX('Hoja de Trabajo para listado'!$AB$155:$BA$1048576,MATCH($A10,'Hoja de Trabajo para listado'!$AB$155:$AB$1048576,0),MATCH((CUADRO!I$5&amp;$E10),'Hoja de Trabajo para listado'!$AB$151:$BA$151,0)),0)+IFERROR(INDEX('Hoja de Trabajo para listado'!$BC$155:$CB$1048576,MATCH($A10,'Hoja de Trabajo para listado'!$BC$155:$BC$1048576,0),MATCH((CUADRO!I$5&amp;$E10),'Hoja de Trabajo para listado'!$BC$151:$CB$151,0)),0)+IFERROR(INDEX('Hoja de Trabajo para listado'!$DE$153:$DG$274,MATCH($A10,'Hoja de Trabajo para listado'!$DE$153:$DE$1048576,0),MATCH((CUADRO!I$5&amp;$E10),'Hoja de Trabajo para listado'!$DE$151:$DG$151,0)),0)+IFERROR(INDEX('Hoja de Trabajo para listado'!$CD$155:$DC$1048576,MATCH($A10,'Hoja de Trabajo para listado'!$CD$155:$CD$1048576,0),MATCH((CUADRO!I$5&amp;$E10),'Hoja de Trabajo para listado'!$CD$151:$DC$151,0)),0)</f>
        <v>0</v>
      </c>
      <c r="J10" s="314">
        <f ca="1">+IFERROR(INDEX('Hoja de Trabajo para listado'!$A$155:$Z$1048576,MATCH($A10,'Hoja de Trabajo para listado'!$A$155:$A$1048576,0),MATCH((CUADRO!J$5&amp;$E10),'Hoja de Trabajo para listado'!$A$151:$Z$151,0)),0)+IFERROR(INDEX('Hoja de Trabajo para listado'!$AB$155:$BA$1048576,MATCH($A10,'Hoja de Trabajo para listado'!$AB$155:$AB$1048576,0),MATCH((CUADRO!J$5&amp;$E10),'Hoja de Trabajo para listado'!$AB$151:$BA$151,0)),0)+IFERROR(INDEX('Hoja de Trabajo para listado'!$BC$155:$CB$1048576,MATCH($A10,'Hoja de Trabajo para listado'!$BC$155:$BC$1048576,0),MATCH((CUADRO!J$5&amp;$E10),'Hoja de Trabajo para listado'!$BC$151:$CB$151,0)),0)+IFERROR(INDEX('Hoja de Trabajo para listado'!$DE$153:$DG$274,MATCH($A10,'Hoja de Trabajo para listado'!$DE$153:$DE$1048576,0),MATCH((CUADRO!J$5&amp;$E10),'Hoja de Trabajo para listado'!$DE$151:$DG$151,0)),0)+IFERROR(INDEX('Hoja de Trabajo para listado'!$CD$155:$DC$1048576,MATCH($A10,'Hoja de Trabajo para listado'!$CD$155:$CD$1048576,0),MATCH((CUADRO!J$5&amp;$E10),'Hoja de Trabajo para listado'!$CD$151:$DC$151,0)),0)</f>
        <v>0</v>
      </c>
      <c r="K10" s="314">
        <f ca="1">+IFERROR(INDEX('Hoja de Trabajo para listado'!$A$155:$Z$1048576,MATCH($A10,'Hoja de Trabajo para listado'!$A$155:$A$1048576,0),MATCH((CUADRO!K$5&amp;$E10),'Hoja de Trabajo para listado'!$A$151:$Z$151,0)),0)+IFERROR(INDEX('Hoja de Trabajo para listado'!$AB$155:$BA$1048576,MATCH($A10,'Hoja de Trabajo para listado'!$AB$155:$AB$1048576,0),MATCH((CUADRO!K$5&amp;$E10),'Hoja de Trabajo para listado'!$AB$151:$BA$151,0)),0)+IFERROR(INDEX('Hoja de Trabajo para listado'!$BC$155:$CB$1048576,MATCH($A10,'Hoja de Trabajo para listado'!$BC$155:$BC$1048576,0),MATCH((CUADRO!K$5&amp;$E10),'Hoja de Trabajo para listado'!$BC$151:$CB$151,0)),0)+IFERROR(INDEX('Hoja de Trabajo para listado'!$DE$153:$DG$274,MATCH($A10,'Hoja de Trabajo para listado'!$DE$153:$DE$1048576,0),MATCH((CUADRO!K$5&amp;$E10),'Hoja de Trabajo para listado'!$DE$151:$DG$151,0)),0)+IFERROR(INDEX('Hoja de Trabajo para listado'!$CD$155:$DC$1048576,MATCH($A10,'Hoja de Trabajo para listado'!$CD$155:$CD$1048576,0),MATCH((CUADRO!K$5&amp;$E10),'Hoja de Trabajo para listado'!$CD$151:$DC$151,0)),0)</f>
        <v>0</v>
      </c>
      <c r="L10" s="314">
        <f ca="1">+IFERROR(INDEX('Hoja de Trabajo para listado'!$A$155:$Z$1048576,MATCH($A10,'Hoja de Trabajo para listado'!$A$155:$A$1048576,0),MATCH((CUADRO!L$5&amp;$E10),'Hoja de Trabajo para listado'!$A$151:$Z$151,0)),0)+IFERROR(INDEX('Hoja de Trabajo para listado'!$AB$155:$BA$1048576,MATCH($A10,'Hoja de Trabajo para listado'!$AB$155:$AB$1048576,0),MATCH((CUADRO!L$5&amp;$E10),'Hoja de Trabajo para listado'!$AB$151:$BA$151,0)),0)+IFERROR(INDEX('Hoja de Trabajo para listado'!$BC$155:$CB$1048576,MATCH($A10,'Hoja de Trabajo para listado'!$BC$155:$BC$1048576,0),MATCH((CUADRO!L$5&amp;$E10),'Hoja de Trabajo para listado'!$BC$151:$CB$151,0)),0)+IFERROR(INDEX('Hoja de Trabajo para listado'!$DE$153:$DG$274,MATCH($A10,'Hoja de Trabajo para listado'!$DE$153:$DE$1048576,0),MATCH((CUADRO!L$5&amp;$E10),'Hoja de Trabajo para listado'!$DE$151:$DG$151,0)),0)+IFERROR(INDEX('Hoja de Trabajo para listado'!$CD$155:$DC$1048576,MATCH($A10,'Hoja de Trabajo para listado'!$CD$155:$CD$1048576,0),MATCH((CUADRO!L$5&amp;$E10),'Hoja de Trabajo para listado'!$CD$151:$DC$151,0)),0)</f>
        <v>0</v>
      </c>
      <c r="M10" s="314">
        <f ca="1">+IFERROR(INDEX('Hoja de Trabajo para listado'!$A$155:$Z$1048576,MATCH($A10,'Hoja de Trabajo para listado'!$A$155:$A$1048576,0),MATCH((CUADRO!M$5&amp;$E10),'Hoja de Trabajo para listado'!$A$151:$Z$151,0)),0)+IFERROR(INDEX('Hoja de Trabajo para listado'!$AB$155:$BA$1048576,MATCH($A10,'Hoja de Trabajo para listado'!$AB$155:$AB$1048576,0),MATCH((CUADRO!M$5&amp;$E10),'Hoja de Trabajo para listado'!$AB$151:$BA$151,0)),0)+IFERROR(INDEX('Hoja de Trabajo para listado'!$BC$155:$CB$1048576,MATCH($A10,'Hoja de Trabajo para listado'!$BC$155:$BC$1048576,0),MATCH((CUADRO!M$5&amp;$E10),'Hoja de Trabajo para listado'!$BC$151:$CB$151,0)),0)+IFERROR(INDEX('Hoja de Trabajo para listado'!$DE$153:$DG$274,MATCH($A10,'Hoja de Trabajo para listado'!$DE$153:$DE$1048576,0),MATCH((CUADRO!M$5&amp;$E10),'Hoja de Trabajo para listado'!$DE$151:$DG$151,0)),0)+IFERROR(INDEX('Hoja de Trabajo para listado'!$CD$155:$DC$1048576,MATCH($A10,'Hoja de Trabajo para listado'!$CD$155:$CD$1048576,0),MATCH((CUADRO!M$5&amp;$E10),'Hoja de Trabajo para listado'!$CD$151:$DC$151,0)),0)</f>
        <v>0</v>
      </c>
      <c r="N10" s="314">
        <f ca="1">+IFERROR(INDEX('Hoja de Trabajo para listado'!$A$155:$Z$1048576,MATCH($A10,'Hoja de Trabajo para listado'!$A$155:$A$1048576,0),MATCH((CUADRO!N$5&amp;$E10),'Hoja de Trabajo para listado'!$A$151:$Z$151,0)),0)+IFERROR(INDEX('Hoja de Trabajo para listado'!$AB$155:$BA$1048576,MATCH($A10,'Hoja de Trabajo para listado'!$AB$155:$AB$1048576,0),MATCH((CUADRO!N$5&amp;$E10),'Hoja de Trabajo para listado'!$AB$151:$BA$151,0)),0)+IFERROR(INDEX('Hoja de Trabajo para listado'!$BC$155:$CB$1048576,MATCH($A10,'Hoja de Trabajo para listado'!$BC$155:$BC$1048576,0),MATCH((CUADRO!N$5&amp;$E10),'Hoja de Trabajo para listado'!$BC$151:$CB$151,0)),0)+IFERROR(INDEX('Hoja de Trabajo para listado'!$DE$153:$DG$274,MATCH($A10,'Hoja de Trabajo para listado'!$DE$153:$DE$1048576,0),MATCH((CUADRO!N$5&amp;$E10),'Hoja de Trabajo para listado'!$DE$151:$DG$151,0)),0)+IFERROR(INDEX('Hoja de Trabajo para listado'!$CD$155:$DC$1048576,MATCH($A10,'Hoja de Trabajo para listado'!$CD$155:$CD$1048576,0),MATCH((CUADRO!N$5&amp;$E10),'Hoja de Trabajo para listado'!$CD$151:$DC$151,0)),0)</f>
        <v>0</v>
      </c>
      <c r="O10" s="314">
        <f ca="1">+IFERROR(INDEX('Hoja de Trabajo para listado'!$A$155:$Z$1048576,MATCH($A10,'Hoja de Trabajo para listado'!$A$155:$A$1048576,0),MATCH((CUADRO!O$5&amp;$E10),'Hoja de Trabajo para listado'!$A$151:$Z$151,0)),0)+IFERROR(INDEX('Hoja de Trabajo para listado'!$AB$155:$BA$1048576,MATCH($A10,'Hoja de Trabajo para listado'!$AB$155:$AB$1048576,0),MATCH((CUADRO!O$5&amp;$E10),'Hoja de Trabajo para listado'!$AB$151:$BA$151,0)),0)+IFERROR(INDEX('Hoja de Trabajo para listado'!$BC$155:$CB$1048576,MATCH($A10,'Hoja de Trabajo para listado'!$BC$155:$BC$1048576,0),MATCH((CUADRO!O$5&amp;$E10),'Hoja de Trabajo para listado'!$BC$151:$CB$151,0)),0)+IFERROR(INDEX('Hoja de Trabajo para listado'!$DE$153:$DG$274,MATCH($A10,'Hoja de Trabajo para listado'!$DE$153:$DE$1048576,0),MATCH((CUADRO!O$5&amp;$E10),'Hoja de Trabajo para listado'!$DE$151:$DG$151,0)),0)+IFERROR(INDEX('Hoja de Trabajo para listado'!$CD$155:$DC$1048576,MATCH($A10,'Hoja de Trabajo para listado'!$CD$155:$CD$1048576,0),MATCH((CUADRO!O$5&amp;$E10),'Hoja de Trabajo para listado'!$CD$151:$DC$151,0)),0)</f>
        <v>0</v>
      </c>
      <c r="P10" s="314">
        <f ca="1">+IFERROR(INDEX('Hoja de Trabajo para listado'!$A$155:$Z$1048576,MATCH($A10,'Hoja de Trabajo para listado'!$A$155:$A$1048576,0),MATCH((CUADRO!P$5&amp;$E10),'Hoja de Trabajo para listado'!$A$151:$Z$151,0)),0)+IFERROR(INDEX('Hoja de Trabajo para listado'!$AB$155:$BA$1048576,MATCH($A10,'Hoja de Trabajo para listado'!$AB$155:$AB$1048576,0),MATCH((CUADRO!P$5&amp;$E10),'Hoja de Trabajo para listado'!$AB$151:$BA$151,0)),0)+IFERROR(INDEX('Hoja de Trabajo para listado'!$BC$155:$CB$1048576,MATCH($A10,'Hoja de Trabajo para listado'!$BC$155:$BC$1048576,0),MATCH((CUADRO!P$5&amp;$E10),'Hoja de Trabajo para listado'!$BC$151:$CB$151,0)),0)+IFERROR(INDEX('Hoja de Trabajo para listado'!$DE$153:$DG$274,MATCH($A10,'Hoja de Trabajo para listado'!$DE$153:$DE$1048576,0),MATCH((CUADRO!P$5&amp;$E10),'Hoja de Trabajo para listado'!$DE$151:$DG$151,0)),0)+IFERROR(INDEX('Hoja de Trabajo para listado'!$CD$155:$DC$1048576,MATCH($A10,'Hoja de Trabajo para listado'!$CD$155:$CD$1048576,0),MATCH((CUADRO!P$5&amp;$E10),'Hoja de Trabajo para listado'!$CD$151:$DC$151,0)),0)</f>
        <v>0</v>
      </c>
      <c r="Q10" s="314">
        <f ca="1">+IFERROR(INDEX('Hoja de Trabajo para listado'!$A$155:$Z$1048576,MATCH($A10,'Hoja de Trabajo para listado'!$A$155:$A$1048576,0),MATCH((CUADRO!Q$5&amp;$E10),'Hoja de Trabajo para listado'!$A$151:$Z$151,0)),0)+IFERROR(INDEX('Hoja de Trabajo para listado'!$AB$155:$BA$1048576,MATCH($A10,'Hoja de Trabajo para listado'!$AB$155:$AB$1048576,0),MATCH((CUADRO!Q$5&amp;$E10),'Hoja de Trabajo para listado'!$AB$151:$BA$151,0)),0)+IFERROR(INDEX('Hoja de Trabajo para listado'!$BC$155:$CB$1048576,MATCH($A10,'Hoja de Trabajo para listado'!$BC$155:$BC$1048576,0),MATCH((CUADRO!Q$5&amp;$E10),'Hoja de Trabajo para listado'!$BC$151:$CB$151,0)),0)+IFERROR(INDEX('Hoja de Trabajo para listado'!$DE$153:$DG$274,MATCH($A10,'Hoja de Trabajo para listado'!$DE$153:$DE$1048576,0),MATCH((CUADRO!Q$5&amp;$E10),'Hoja de Trabajo para listado'!$DE$151:$DG$151,0)),0)+IFERROR(INDEX('Hoja de Trabajo para listado'!$CD$155:$DC$1048576,MATCH($A10,'Hoja de Trabajo para listado'!$CD$155:$CD$1048576,0),MATCH((CUADRO!Q$5&amp;$E10),'Hoja de Trabajo para listado'!$CD$151:$DC$151,0)),0)</f>
        <v>0</v>
      </c>
      <c r="R10" s="314">
        <f t="shared" ca="1" si="0"/>
        <v>0</v>
      </c>
      <c r="S10" s="345"/>
      <c r="T10" s="314">
        <f ca="1">+T11</f>
        <v>0</v>
      </c>
      <c r="U10" s="313">
        <f t="shared" si="1"/>
        <v>1</v>
      </c>
      <c r="V10" s="319" t="str">
        <f>+VLOOKUP(A10,bd_lista!$A$3:$E$593,5,FALSE)</f>
        <v>Empresas Departamentales</v>
      </c>
      <c r="W10" s="341" t="str">
        <f>+V10</f>
        <v>Empresas Departamentales</v>
      </c>
    </row>
    <row r="11" spans="1:23" ht="15" hidden="1" customHeight="1">
      <c r="A11" s="323">
        <v>2328</v>
      </c>
      <c r="B11" s="421"/>
      <c r="C11" s="319" t="str">
        <f>+VLOOKUP(A11,bd_lista!$A$3:$C$593,3,FALSE)</f>
        <v>Empresa Municipal de Agua Potable y Alcantarillado Sanitario de Uriondo</v>
      </c>
      <c r="D11" s="319"/>
      <c r="E11" s="347" t="s">
        <v>1419</v>
      </c>
      <c r="F11" s="316">
        <f ca="1">+IFERROR(INDEX('Hoja de Trabajo para listado'!$A$155:$Z$1048576,MATCH($A11,'Hoja de Trabajo para listado'!$A$155:$A$1048576,0),MATCH((CUADRO!F$5&amp;$E11),'Hoja de Trabajo para listado'!$A$151:$Z$151,0)),0)+IFERROR(INDEX('Hoja de Trabajo para listado'!$AB$155:$BA$1048576,MATCH($A11,'Hoja de Trabajo para listado'!$AB$155:$AB$1048576,0),MATCH((CUADRO!F$5&amp;$E11),'Hoja de Trabajo para listado'!$AB$151:$BA$151,0)),0)+IFERROR(INDEX('Hoja de Trabajo para listado'!$BC$155:$CB$1048576,MATCH($A11,'Hoja de Trabajo para listado'!$BC$155:$BC$1048576,0),MATCH((CUADRO!F$5&amp;$E11),'Hoja de Trabajo para listado'!$BC$151:$CB$151,0)),0)+IFERROR(INDEX('Hoja de Trabajo para listado'!$DE$153:$DG$274,MATCH($A11,'Hoja de Trabajo para listado'!$DE$153:$DE$1048576,0),MATCH((CUADRO!F$5&amp;$E11),'Hoja de Trabajo para listado'!$DE$151:$DG$151,0)),0)+IFERROR(INDEX('Hoja de Trabajo para listado'!$CD$155:$DC$1048576,MATCH($A11,'Hoja de Trabajo para listado'!$CD$155:$CD$1048576,0),MATCH((CUADRO!F$5&amp;$E11),'Hoja de Trabajo para listado'!$CD$151:$DC$151,0)),0)</f>
        <v>0</v>
      </c>
      <c r="G11" s="316">
        <f ca="1">+IFERROR(INDEX('Hoja de Trabajo para listado'!$A$155:$Z$1048576,MATCH($A11,'Hoja de Trabajo para listado'!$A$155:$A$1048576,0),MATCH((CUADRO!G$5&amp;$E11),'Hoja de Trabajo para listado'!$A$151:$Z$151,0)),0)+IFERROR(INDEX('Hoja de Trabajo para listado'!$AB$155:$BA$1048576,MATCH($A11,'Hoja de Trabajo para listado'!$AB$155:$AB$1048576,0),MATCH((CUADRO!G$5&amp;$E11),'Hoja de Trabajo para listado'!$AB$151:$BA$151,0)),0)+IFERROR(INDEX('Hoja de Trabajo para listado'!$BC$155:$CB$1048576,MATCH($A11,'Hoja de Trabajo para listado'!$BC$155:$BC$1048576,0),MATCH((CUADRO!G$5&amp;$E11),'Hoja de Trabajo para listado'!$BC$151:$CB$151,0)),0)+IFERROR(INDEX('Hoja de Trabajo para listado'!$DE$153:$DG$274,MATCH($A11,'Hoja de Trabajo para listado'!$DE$153:$DE$1048576,0),MATCH((CUADRO!G$5&amp;$E11),'Hoja de Trabajo para listado'!$DE$151:$DG$151,0)),0)+IFERROR(INDEX('Hoja de Trabajo para listado'!$CD$155:$DC$1048576,MATCH($A11,'Hoja de Trabajo para listado'!$CD$155:$CD$1048576,0),MATCH((CUADRO!G$5&amp;$E11),'Hoja de Trabajo para listado'!$CD$151:$DC$151,0)),0)</f>
        <v>0</v>
      </c>
      <c r="H11" s="316">
        <f ca="1">+IFERROR(INDEX('Hoja de Trabajo para listado'!$A$155:$Z$1048576,MATCH($A11,'Hoja de Trabajo para listado'!$A$155:$A$1048576,0),MATCH((CUADRO!H$5&amp;$E11),'Hoja de Trabajo para listado'!$A$151:$Z$151,0)),0)+IFERROR(INDEX('Hoja de Trabajo para listado'!$AB$155:$BA$1048576,MATCH($A11,'Hoja de Trabajo para listado'!$AB$155:$AB$1048576,0),MATCH((CUADRO!H$5&amp;$E11),'Hoja de Trabajo para listado'!$AB$151:$BA$151,0)),0)+IFERROR(INDEX('Hoja de Trabajo para listado'!$BC$155:$CB$1048576,MATCH($A11,'Hoja de Trabajo para listado'!$BC$155:$BC$1048576,0),MATCH((CUADRO!H$5&amp;$E11),'Hoja de Trabajo para listado'!$BC$151:$CB$151,0)),0)+IFERROR(INDEX('Hoja de Trabajo para listado'!$DE$153:$DG$274,MATCH($A11,'Hoja de Trabajo para listado'!$DE$153:$DE$1048576,0),MATCH((CUADRO!H$5&amp;$E11),'Hoja de Trabajo para listado'!$DE$151:$DG$151,0)),0)+IFERROR(INDEX('Hoja de Trabajo para listado'!$CD$155:$DC$1048576,MATCH($A11,'Hoja de Trabajo para listado'!$CD$155:$CD$1048576,0),MATCH((CUADRO!H$5&amp;$E11),'Hoja de Trabajo para listado'!$CD$151:$DC$151,0)),0)</f>
        <v>0</v>
      </c>
      <c r="I11" s="316">
        <f ca="1">+IFERROR(INDEX('Hoja de Trabajo para listado'!$A$155:$Z$1048576,MATCH($A11,'Hoja de Trabajo para listado'!$A$155:$A$1048576,0),MATCH((CUADRO!I$5&amp;$E11),'Hoja de Trabajo para listado'!$A$151:$Z$151,0)),0)+IFERROR(INDEX('Hoja de Trabajo para listado'!$AB$155:$BA$1048576,MATCH($A11,'Hoja de Trabajo para listado'!$AB$155:$AB$1048576,0),MATCH((CUADRO!I$5&amp;$E11),'Hoja de Trabajo para listado'!$AB$151:$BA$151,0)),0)+IFERROR(INDEX('Hoja de Trabajo para listado'!$BC$155:$CB$1048576,MATCH($A11,'Hoja de Trabajo para listado'!$BC$155:$BC$1048576,0),MATCH((CUADRO!I$5&amp;$E11),'Hoja de Trabajo para listado'!$BC$151:$CB$151,0)),0)+IFERROR(INDEX('Hoja de Trabajo para listado'!$DE$153:$DG$274,MATCH($A11,'Hoja de Trabajo para listado'!$DE$153:$DE$1048576,0),MATCH((CUADRO!I$5&amp;$E11),'Hoja de Trabajo para listado'!$DE$151:$DG$151,0)),0)+IFERROR(INDEX('Hoja de Trabajo para listado'!$CD$155:$DC$1048576,MATCH($A11,'Hoja de Trabajo para listado'!$CD$155:$CD$1048576,0),MATCH((CUADRO!I$5&amp;$E11),'Hoja de Trabajo para listado'!$CD$151:$DC$151,0)),0)</f>
        <v>0</v>
      </c>
      <c r="J11" s="316">
        <f ca="1">+IFERROR(INDEX('Hoja de Trabajo para listado'!$A$155:$Z$1048576,MATCH($A11,'Hoja de Trabajo para listado'!$A$155:$A$1048576,0),MATCH((CUADRO!J$5&amp;$E11),'Hoja de Trabajo para listado'!$A$151:$Z$151,0)),0)+IFERROR(INDEX('Hoja de Trabajo para listado'!$AB$155:$BA$1048576,MATCH($A11,'Hoja de Trabajo para listado'!$AB$155:$AB$1048576,0),MATCH((CUADRO!J$5&amp;$E11),'Hoja de Trabajo para listado'!$AB$151:$BA$151,0)),0)+IFERROR(INDEX('Hoja de Trabajo para listado'!$BC$155:$CB$1048576,MATCH($A11,'Hoja de Trabajo para listado'!$BC$155:$BC$1048576,0),MATCH((CUADRO!J$5&amp;$E11),'Hoja de Trabajo para listado'!$BC$151:$CB$151,0)),0)+IFERROR(INDEX('Hoja de Trabajo para listado'!$DE$153:$DG$274,MATCH($A11,'Hoja de Trabajo para listado'!$DE$153:$DE$1048576,0),MATCH((CUADRO!J$5&amp;$E11),'Hoja de Trabajo para listado'!$DE$151:$DG$151,0)),0)+IFERROR(INDEX('Hoja de Trabajo para listado'!$CD$155:$DC$1048576,MATCH($A11,'Hoja de Trabajo para listado'!$CD$155:$CD$1048576,0),MATCH((CUADRO!J$5&amp;$E11),'Hoja de Trabajo para listado'!$CD$151:$DC$151,0)),0)</f>
        <v>0</v>
      </c>
      <c r="K11" s="316">
        <f ca="1">+IFERROR(INDEX('Hoja de Trabajo para listado'!$A$155:$Z$1048576,MATCH($A11,'Hoja de Trabajo para listado'!$A$155:$A$1048576,0),MATCH((CUADRO!K$5&amp;$E11),'Hoja de Trabajo para listado'!$A$151:$Z$151,0)),0)+IFERROR(INDEX('Hoja de Trabajo para listado'!$AB$155:$BA$1048576,MATCH($A11,'Hoja de Trabajo para listado'!$AB$155:$AB$1048576,0),MATCH((CUADRO!K$5&amp;$E11),'Hoja de Trabajo para listado'!$AB$151:$BA$151,0)),0)+IFERROR(INDEX('Hoja de Trabajo para listado'!$BC$155:$CB$1048576,MATCH($A11,'Hoja de Trabajo para listado'!$BC$155:$BC$1048576,0),MATCH((CUADRO!K$5&amp;$E11),'Hoja de Trabajo para listado'!$BC$151:$CB$151,0)),0)+IFERROR(INDEX('Hoja de Trabajo para listado'!$DE$153:$DG$274,MATCH($A11,'Hoja de Trabajo para listado'!$DE$153:$DE$1048576,0),MATCH((CUADRO!K$5&amp;$E11),'Hoja de Trabajo para listado'!$DE$151:$DG$151,0)),0)+IFERROR(INDEX('Hoja de Trabajo para listado'!$CD$155:$DC$1048576,MATCH($A11,'Hoja de Trabajo para listado'!$CD$155:$CD$1048576,0),MATCH((CUADRO!K$5&amp;$E11),'Hoja de Trabajo para listado'!$CD$151:$DC$151,0)),0)</f>
        <v>0</v>
      </c>
      <c r="L11" s="316">
        <f ca="1">+IFERROR(INDEX('Hoja de Trabajo para listado'!$A$155:$Z$1048576,MATCH($A11,'Hoja de Trabajo para listado'!$A$155:$A$1048576,0),MATCH((CUADRO!L$5&amp;$E11),'Hoja de Trabajo para listado'!$A$151:$Z$151,0)),0)+IFERROR(INDEX('Hoja de Trabajo para listado'!$AB$155:$BA$1048576,MATCH($A11,'Hoja de Trabajo para listado'!$AB$155:$AB$1048576,0),MATCH((CUADRO!L$5&amp;$E11),'Hoja de Trabajo para listado'!$AB$151:$BA$151,0)),0)+IFERROR(INDEX('Hoja de Trabajo para listado'!$BC$155:$CB$1048576,MATCH($A11,'Hoja de Trabajo para listado'!$BC$155:$BC$1048576,0),MATCH((CUADRO!L$5&amp;$E11),'Hoja de Trabajo para listado'!$BC$151:$CB$151,0)),0)+IFERROR(INDEX('Hoja de Trabajo para listado'!$DE$153:$DG$274,MATCH($A11,'Hoja de Trabajo para listado'!$DE$153:$DE$1048576,0),MATCH((CUADRO!L$5&amp;$E11),'Hoja de Trabajo para listado'!$DE$151:$DG$151,0)),0)+IFERROR(INDEX('Hoja de Trabajo para listado'!$CD$155:$DC$1048576,MATCH($A11,'Hoja de Trabajo para listado'!$CD$155:$CD$1048576,0),MATCH((CUADRO!L$5&amp;$E11),'Hoja de Trabajo para listado'!$CD$151:$DC$151,0)),0)</f>
        <v>0</v>
      </c>
      <c r="M11" s="316">
        <f ca="1">+IFERROR(INDEX('Hoja de Trabajo para listado'!$A$155:$Z$1048576,MATCH($A11,'Hoja de Trabajo para listado'!$A$155:$A$1048576,0),MATCH((CUADRO!M$5&amp;$E11),'Hoja de Trabajo para listado'!$A$151:$Z$151,0)),0)+IFERROR(INDEX('Hoja de Trabajo para listado'!$AB$155:$BA$1048576,MATCH($A11,'Hoja de Trabajo para listado'!$AB$155:$AB$1048576,0),MATCH((CUADRO!M$5&amp;$E11),'Hoja de Trabajo para listado'!$AB$151:$BA$151,0)),0)+IFERROR(INDEX('Hoja de Trabajo para listado'!$BC$155:$CB$1048576,MATCH($A11,'Hoja de Trabajo para listado'!$BC$155:$BC$1048576,0),MATCH((CUADRO!M$5&amp;$E11),'Hoja de Trabajo para listado'!$BC$151:$CB$151,0)),0)+IFERROR(INDEX('Hoja de Trabajo para listado'!$DE$153:$DG$274,MATCH($A11,'Hoja de Trabajo para listado'!$DE$153:$DE$1048576,0),MATCH((CUADRO!M$5&amp;$E11),'Hoja de Trabajo para listado'!$DE$151:$DG$151,0)),0)+IFERROR(INDEX('Hoja de Trabajo para listado'!$CD$155:$DC$1048576,MATCH($A11,'Hoja de Trabajo para listado'!$CD$155:$CD$1048576,0),MATCH((CUADRO!M$5&amp;$E11),'Hoja de Trabajo para listado'!$CD$151:$DC$151,0)),0)</f>
        <v>0</v>
      </c>
      <c r="N11" s="316">
        <f ca="1">+IFERROR(INDEX('Hoja de Trabajo para listado'!$A$155:$Z$1048576,MATCH($A11,'Hoja de Trabajo para listado'!$A$155:$A$1048576,0),MATCH((CUADRO!N$5&amp;$E11),'Hoja de Trabajo para listado'!$A$151:$Z$151,0)),0)+IFERROR(INDEX('Hoja de Trabajo para listado'!$AB$155:$BA$1048576,MATCH($A11,'Hoja de Trabajo para listado'!$AB$155:$AB$1048576,0),MATCH((CUADRO!N$5&amp;$E11),'Hoja de Trabajo para listado'!$AB$151:$BA$151,0)),0)+IFERROR(INDEX('Hoja de Trabajo para listado'!$BC$155:$CB$1048576,MATCH($A11,'Hoja de Trabajo para listado'!$BC$155:$BC$1048576,0),MATCH((CUADRO!N$5&amp;$E11),'Hoja de Trabajo para listado'!$BC$151:$CB$151,0)),0)+IFERROR(INDEX('Hoja de Trabajo para listado'!$DE$153:$DG$274,MATCH($A11,'Hoja de Trabajo para listado'!$DE$153:$DE$1048576,0),MATCH((CUADRO!N$5&amp;$E11),'Hoja de Trabajo para listado'!$DE$151:$DG$151,0)),0)+IFERROR(INDEX('Hoja de Trabajo para listado'!$CD$155:$DC$1048576,MATCH($A11,'Hoja de Trabajo para listado'!$CD$155:$CD$1048576,0),MATCH((CUADRO!N$5&amp;$E11),'Hoja de Trabajo para listado'!$CD$151:$DC$151,0)),0)</f>
        <v>0</v>
      </c>
      <c r="O11" s="316">
        <f ca="1">+IFERROR(INDEX('Hoja de Trabajo para listado'!$A$155:$Z$1048576,MATCH($A11,'Hoja de Trabajo para listado'!$A$155:$A$1048576,0),MATCH((CUADRO!O$5&amp;$E11),'Hoja de Trabajo para listado'!$A$151:$Z$151,0)),0)+IFERROR(INDEX('Hoja de Trabajo para listado'!$AB$155:$BA$1048576,MATCH($A11,'Hoja de Trabajo para listado'!$AB$155:$AB$1048576,0),MATCH((CUADRO!O$5&amp;$E11),'Hoja de Trabajo para listado'!$AB$151:$BA$151,0)),0)+IFERROR(INDEX('Hoja de Trabajo para listado'!$BC$155:$CB$1048576,MATCH($A11,'Hoja de Trabajo para listado'!$BC$155:$BC$1048576,0),MATCH((CUADRO!O$5&amp;$E11),'Hoja de Trabajo para listado'!$BC$151:$CB$151,0)),0)+IFERROR(INDEX('Hoja de Trabajo para listado'!$DE$153:$DG$274,MATCH($A11,'Hoja de Trabajo para listado'!$DE$153:$DE$1048576,0),MATCH((CUADRO!O$5&amp;$E11),'Hoja de Trabajo para listado'!$DE$151:$DG$151,0)),0)+IFERROR(INDEX('Hoja de Trabajo para listado'!$CD$155:$DC$1048576,MATCH($A11,'Hoja de Trabajo para listado'!$CD$155:$CD$1048576,0),MATCH((CUADRO!O$5&amp;$E11),'Hoja de Trabajo para listado'!$CD$151:$DC$151,0)),0)</f>
        <v>0</v>
      </c>
      <c r="P11" s="316">
        <f ca="1">+IFERROR(INDEX('Hoja de Trabajo para listado'!$A$155:$Z$1048576,MATCH($A11,'Hoja de Trabajo para listado'!$A$155:$A$1048576,0),MATCH((CUADRO!P$5&amp;$E11),'Hoja de Trabajo para listado'!$A$151:$Z$151,0)),0)+IFERROR(INDEX('Hoja de Trabajo para listado'!$AB$155:$BA$1048576,MATCH($A11,'Hoja de Trabajo para listado'!$AB$155:$AB$1048576,0),MATCH((CUADRO!P$5&amp;$E11),'Hoja de Trabajo para listado'!$AB$151:$BA$151,0)),0)+IFERROR(INDEX('Hoja de Trabajo para listado'!$BC$155:$CB$1048576,MATCH($A11,'Hoja de Trabajo para listado'!$BC$155:$BC$1048576,0),MATCH((CUADRO!P$5&amp;$E11),'Hoja de Trabajo para listado'!$BC$151:$CB$151,0)),0)+IFERROR(INDEX('Hoja de Trabajo para listado'!$DE$153:$DG$274,MATCH($A11,'Hoja de Trabajo para listado'!$DE$153:$DE$1048576,0),MATCH((CUADRO!P$5&amp;$E11),'Hoja de Trabajo para listado'!$DE$151:$DG$151,0)),0)+IFERROR(INDEX('Hoja de Trabajo para listado'!$CD$155:$DC$1048576,MATCH($A11,'Hoja de Trabajo para listado'!$CD$155:$CD$1048576,0),MATCH((CUADRO!P$5&amp;$E11),'Hoja de Trabajo para listado'!$CD$151:$DC$151,0)),0)</f>
        <v>0</v>
      </c>
      <c r="Q11" s="316">
        <f ca="1">+IFERROR(INDEX('Hoja de Trabajo para listado'!$A$155:$Z$1048576,MATCH($A11,'Hoja de Trabajo para listado'!$A$155:$A$1048576,0),MATCH((CUADRO!Q$5&amp;$E11),'Hoja de Trabajo para listado'!$A$151:$Z$151,0)),0)+IFERROR(INDEX('Hoja de Trabajo para listado'!$AB$155:$BA$1048576,MATCH($A11,'Hoja de Trabajo para listado'!$AB$155:$AB$1048576,0),MATCH((CUADRO!Q$5&amp;$E11),'Hoja de Trabajo para listado'!$AB$151:$BA$151,0)),0)+IFERROR(INDEX('Hoja de Trabajo para listado'!$BC$155:$CB$1048576,MATCH($A11,'Hoja de Trabajo para listado'!$BC$155:$BC$1048576,0),MATCH((CUADRO!Q$5&amp;$E11),'Hoja de Trabajo para listado'!$BC$151:$CB$151,0)),0)+IFERROR(INDEX('Hoja de Trabajo para listado'!$DE$153:$DG$274,MATCH($A11,'Hoja de Trabajo para listado'!$DE$153:$DE$1048576,0),MATCH((CUADRO!Q$5&amp;$E11),'Hoja de Trabajo para listado'!$DE$151:$DG$151,0)),0)+IFERROR(INDEX('Hoja de Trabajo para listado'!$CD$155:$DC$1048576,MATCH($A11,'Hoja de Trabajo para listado'!$CD$155:$CD$1048576,0),MATCH((CUADRO!Q$5&amp;$E11),'Hoja de Trabajo para listado'!$CD$151:$DC$151,0)),0)</f>
        <v>0</v>
      </c>
      <c r="R11" s="316">
        <f t="shared" ca="1" si="0"/>
        <v>0</v>
      </c>
      <c r="S11" s="344">
        <f ca="1">+R10+R11</f>
        <v>0</v>
      </c>
      <c r="T11" s="316">
        <f ca="1">+S11</f>
        <v>0</v>
      </c>
      <c r="U11" s="315">
        <f t="shared" si="1"/>
        <v>2</v>
      </c>
      <c r="V11" s="319" t="str">
        <f>+VLOOKUP(A11,bd_lista!$A$3:$E$593,5,FALSE)</f>
        <v>Empresas Departamentales</v>
      </c>
      <c r="W11" s="320"/>
    </row>
    <row r="12" spans="1:23" ht="12.75" hidden="1" customHeight="1">
      <c r="A12" s="325">
        <v>2334</v>
      </c>
      <c r="B12" s="420">
        <f>+A12</f>
        <v>2334</v>
      </c>
      <c r="C12" s="318" t="str">
        <f>+VLOOKUP(A12,bd_lista!$A$3:$C$593,3,FALSE)</f>
        <v>Entidad Descentralizada Municipal de Maquinaria y Equipo</v>
      </c>
      <c r="D12" s="318" t="str">
        <f>+C12</f>
        <v>Entidad Descentralizada Municipal de Maquinaria y Equipo</v>
      </c>
      <c r="E12" s="346" t="s">
        <v>1418</v>
      </c>
      <c r="F12" s="314">
        <f ca="1">+IFERROR(INDEX('Hoja de Trabajo para listado'!$A$155:$Z$1048576,MATCH($A12,'Hoja de Trabajo para listado'!$A$155:$A$1048576,0),MATCH((CUADRO!F$5&amp;$E12),'Hoja de Trabajo para listado'!$A$151:$Z$151,0)),0)+IFERROR(INDEX('Hoja de Trabajo para listado'!$AB$155:$BA$1048576,MATCH($A12,'Hoja de Trabajo para listado'!$AB$155:$AB$1048576,0),MATCH((CUADRO!F$5&amp;$E12),'Hoja de Trabajo para listado'!$AB$151:$BA$151,0)),0)+IFERROR(INDEX('Hoja de Trabajo para listado'!$BC$155:$CB$1048576,MATCH($A12,'Hoja de Trabajo para listado'!$BC$155:$BC$1048576,0),MATCH((CUADRO!F$5&amp;$E12),'Hoja de Trabajo para listado'!$BC$151:$CB$151,0)),0)+IFERROR(INDEX('Hoja de Trabajo para listado'!$DE$153:$DG$274,MATCH($A12,'Hoja de Trabajo para listado'!$DE$153:$DE$1048576,0),MATCH((CUADRO!F$5&amp;$E12),'Hoja de Trabajo para listado'!$DE$151:$DG$151,0)),0)+IFERROR(INDEX('Hoja de Trabajo para listado'!$CD$155:$DC$1048576,MATCH($A12,'Hoja de Trabajo para listado'!$CD$155:$CD$1048576,0),MATCH((CUADRO!F$5&amp;$E12),'Hoja de Trabajo para listado'!$CD$151:$DC$151,0)),0)</f>
        <v>0</v>
      </c>
      <c r="G12" s="314">
        <f ca="1">+IFERROR(INDEX('Hoja de Trabajo para listado'!$A$155:$Z$1048576,MATCH($A12,'Hoja de Trabajo para listado'!$A$155:$A$1048576,0),MATCH((CUADRO!G$5&amp;$E12),'Hoja de Trabajo para listado'!$A$151:$Z$151,0)),0)+IFERROR(INDEX('Hoja de Trabajo para listado'!$AB$155:$BA$1048576,MATCH($A12,'Hoja de Trabajo para listado'!$AB$155:$AB$1048576,0),MATCH((CUADRO!G$5&amp;$E12),'Hoja de Trabajo para listado'!$AB$151:$BA$151,0)),0)+IFERROR(INDEX('Hoja de Trabajo para listado'!$BC$155:$CB$1048576,MATCH($A12,'Hoja de Trabajo para listado'!$BC$155:$BC$1048576,0),MATCH((CUADRO!G$5&amp;$E12),'Hoja de Trabajo para listado'!$BC$151:$CB$151,0)),0)+IFERROR(INDEX('Hoja de Trabajo para listado'!$DE$153:$DG$274,MATCH($A12,'Hoja de Trabajo para listado'!$DE$153:$DE$1048576,0),MATCH((CUADRO!G$5&amp;$E12),'Hoja de Trabajo para listado'!$DE$151:$DG$151,0)),0)+IFERROR(INDEX('Hoja de Trabajo para listado'!$CD$155:$DC$1048576,MATCH($A12,'Hoja de Trabajo para listado'!$CD$155:$CD$1048576,0),MATCH((CUADRO!G$5&amp;$E12),'Hoja de Trabajo para listado'!$CD$151:$DC$151,0)),0)</f>
        <v>0</v>
      </c>
      <c r="H12" s="314">
        <f ca="1">+IFERROR(INDEX('Hoja de Trabajo para listado'!$A$155:$Z$1048576,MATCH($A12,'Hoja de Trabajo para listado'!$A$155:$A$1048576,0),MATCH((CUADRO!H$5&amp;$E12),'Hoja de Trabajo para listado'!$A$151:$Z$151,0)),0)+IFERROR(INDEX('Hoja de Trabajo para listado'!$AB$155:$BA$1048576,MATCH($A12,'Hoja de Trabajo para listado'!$AB$155:$AB$1048576,0),MATCH((CUADRO!H$5&amp;$E12),'Hoja de Trabajo para listado'!$AB$151:$BA$151,0)),0)+IFERROR(INDEX('Hoja de Trabajo para listado'!$BC$155:$CB$1048576,MATCH($A12,'Hoja de Trabajo para listado'!$BC$155:$BC$1048576,0),MATCH((CUADRO!H$5&amp;$E12),'Hoja de Trabajo para listado'!$BC$151:$CB$151,0)),0)+IFERROR(INDEX('Hoja de Trabajo para listado'!$DE$153:$DG$274,MATCH($A12,'Hoja de Trabajo para listado'!$DE$153:$DE$1048576,0),MATCH((CUADRO!H$5&amp;$E12),'Hoja de Trabajo para listado'!$DE$151:$DG$151,0)),0)+IFERROR(INDEX('Hoja de Trabajo para listado'!$CD$155:$DC$1048576,MATCH($A12,'Hoja de Trabajo para listado'!$CD$155:$CD$1048576,0),MATCH((CUADRO!H$5&amp;$E12),'Hoja de Trabajo para listado'!$CD$151:$DC$151,0)),0)</f>
        <v>0</v>
      </c>
      <c r="I12" s="314">
        <f ca="1">+IFERROR(INDEX('Hoja de Trabajo para listado'!$A$155:$Z$1048576,MATCH($A12,'Hoja de Trabajo para listado'!$A$155:$A$1048576,0),MATCH((CUADRO!I$5&amp;$E12),'Hoja de Trabajo para listado'!$A$151:$Z$151,0)),0)+IFERROR(INDEX('Hoja de Trabajo para listado'!$AB$155:$BA$1048576,MATCH($A12,'Hoja de Trabajo para listado'!$AB$155:$AB$1048576,0),MATCH((CUADRO!I$5&amp;$E12),'Hoja de Trabajo para listado'!$AB$151:$BA$151,0)),0)+IFERROR(INDEX('Hoja de Trabajo para listado'!$BC$155:$CB$1048576,MATCH($A12,'Hoja de Trabajo para listado'!$BC$155:$BC$1048576,0),MATCH((CUADRO!I$5&amp;$E12),'Hoja de Trabajo para listado'!$BC$151:$CB$151,0)),0)+IFERROR(INDEX('Hoja de Trabajo para listado'!$DE$153:$DG$274,MATCH($A12,'Hoja de Trabajo para listado'!$DE$153:$DE$1048576,0),MATCH((CUADRO!I$5&amp;$E12),'Hoja de Trabajo para listado'!$DE$151:$DG$151,0)),0)+IFERROR(INDEX('Hoja de Trabajo para listado'!$CD$155:$DC$1048576,MATCH($A12,'Hoja de Trabajo para listado'!$CD$155:$CD$1048576,0),MATCH((CUADRO!I$5&amp;$E12),'Hoja de Trabajo para listado'!$CD$151:$DC$151,0)),0)</f>
        <v>0</v>
      </c>
      <c r="J12" s="314">
        <f ca="1">+IFERROR(INDEX('Hoja de Trabajo para listado'!$A$155:$Z$1048576,MATCH($A12,'Hoja de Trabajo para listado'!$A$155:$A$1048576,0),MATCH((CUADRO!J$5&amp;$E12),'Hoja de Trabajo para listado'!$A$151:$Z$151,0)),0)+IFERROR(INDEX('Hoja de Trabajo para listado'!$AB$155:$BA$1048576,MATCH($A12,'Hoja de Trabajo para listado'!$AB$155:$AB$1048576,0),MATCH((CUADRO!J$5&amp;$E12),'Hoja de Trabajo para listado'!$AB$151:$BA$151,0)),0)+IFERROR(INDEX('Hoja de Trabajo para listado'!$BC$155:$CB$1048576,MATCH($A12,'Hoja de Trabajo para listado'!$BC$155:$BC$1048576,0),MATCH((CUADRO!J$5&amp;$E12),'Hoja de Trabajo para listado'!$BC$151:$CB$151,0)),0)+IFERROR(INDEX('Hoja de Trabajo para listado'!$DE$153:$DG$274,MATCH($A12,'Hoja de Trabajo para listado'!$DE$153:$DE$1048576,0),MATCH((CUADRO!J$5&amp;$E12),'Hoja de Trabajo para listado'!$DE$151:$DG$151,0)),0)+IFERROR(INDEX('Hoja de Trabajo para listado'!$CD$155:$DC$1048576,MATCH($A12,'Hoja de Trabajo para listado'!$CD$155:$CD$1048576,0),MATCH((CUADRO!J$5&amp;$E12),'Hoja de Trabajo para listado'!$CD$151:$DC$151,0)),0)</f>
        <v>0</v>
      </c>
      <c r="K12" s="314">
        <f ca="1">+IFERROR(INDEX('Hoja de Trabajo para listado'!$A$155:$Z$1048576,MATCH($A12,'Hoja de Trabajo para listado'!$A$155:$A$1048576,0),MATCH((CUADRO!K$5&amp;$E12),'Hoja de Trabajo para listado'!$A$151:$Z$151,0)),0)+IFERROR(INDEX('Hoja de Trabajo para listado'!$AB$155:$BA$1048576,MATCH($A12,'Hoja de Trabajo para listado'!$AB$155:$AB$1048576,0),MATCH((CUADRO!K$5&amp;$E12),'Hoja de Trabajo para listado'!$AB$151:$BA$151,0)),0)+IFERROR(INDEX('Hoja de Trabajo para listado'!$BC$155:$CB$1048576,MATCH($A12,'Hoja de Trabajo para listado'!$BC$155:$BC$1048576,0),MATCH((CUADRO!K$5&amp;$E12),'Hoja de Trabajo para listado'!$BC$151:$CB$151,0)),0)+IFERROR(INDEX('Hoja de Trabajo para listado'!$DE$153:$DG$274,MATCH($A12,'Hoja de Trabajo para listado'!$DE$153:$DE$1048576,0),MATCH((CUADRO!K$5&amp;$E12),'Hoja de Trabajo para listado'!$DE$151:$DG$151,0)),0)+IFERROR(INDEX('Hoja de Trabajo para listado'!$CD$155:$DC$1048576,MATCH($A12,'Hoja de Trabajo para listado'!$CD$155:$CD$1048576,0),MATCH((CUADRO!K$5&amp;$E12),'Hoja de Trabajo para listado'!$CD$151:$DC$151,0)),0)</f>
        <v>0</v>
      </c>
      <c r="L12" s="314">
        <f ca="1">+IFERROR(INDEX('Hoja de Trabajo para listado'!$A$155:$Z$1048576,MATCH($A12,'Hoja de Trabajo para listado'!$A$155:$A$1048576,0),MATCH((CUADRO!L$5&amp;$E12),'Hoja de Trabajo para listado'!$A$151:$Z$151,0)),0)+IFERROR(INDEX('Hoja de Trabajo para listado'!$AB$155:$BA$1048576,MATCH($A12,'Hoja de Trabajo para listado'!$AB$155:$AB$1048576,0),MATCH((CUADRO!L$5&amp;$E12),'Hoja de Trabajo para listado'!$AB$151:$BA$151,0)),0)+IFERROR(INDEX('Hoja de Trabajo para listado'!$BC$155:$CB$1048576,MATCH($A12,'Hoja de Trabajo para listado'!$BC$155:$BC$1048576,0),MATCH((CUADRO!L$5&amp;$E12),'Hoja de Trabajo para listado'!$BC$151:$CB$151,0)),0)+IFERROR(INDEX('Hoja de Trabajo para listado'!$DE$153:$DG$274,MATCH($A12,'Hoja de Trabajo para listado'!$DE$153:$DE$1048576,0),MATCH((CUADRO!L$5&amp;$E12),'Hoja de Trabajo para listado'!$DE$151:$DG$151,0)),0)+IFERROR(INDEX('Hoja de Trabajo para listado'!$CD$155:$DC$1048576,MATCH($A12,'Hoja de Trabajo para listado'!$CD$155:$CD$1048576,0),MATCH((CUADRO!L$5&amp;$E12),'Hoja de Trabajo para listado'!$CD$151:$DC$151,0)),0)</f>
        <v>0</v>
      </c>
      <c r="M12" s="314">
        <f ca="1">+IFERROR(INDEX('Hoja de Trabajo para listado'!$A$155:$Z$1048576,MATCH($A12,'Hoja de Trabajo para listado'!$A$155:$A$1048576,0),MATCH((CUADRO!M$5&amp;$E12),'Hoja de Trabajo para listado'!$A$151:$Z$151,0)),0)+IFERROR(INDEX('Hoja de Trabajo para listado'!$AB$155:$BA$1048576,MATCH($A12,'Hoja de Trabajo para listado'!$AB$155:$AB$1048576,0),MATCH((CUADRO!M$5&amp;$E12),'Hoja de Trabajo para listado'!$AB$151:$BA$151,0)),0)+IFERROR(INDEX('Hoja de Trabajo para listado'!$BC$155:$CB$1048576,MATCH($A12,'Hoja de Trabajo para listado'!$BC$155:$BC$1048576,0),MATCH((CUADRO!M$5&amp;$E12),'Hoja de Trabajo para listado'!$BC$151:$CB$151,0)),0)+IFERROR(INDEX('Hoja de Trabajo para listado'!$DE$153:$DG$274,MATCH($A12,'Hoja de Trabajo para listado'!$DE$153:$DE$1048576,0),MATCH((CUADRO!M$5&amp;$E12),'Hoja de Trabajo para listado'!$DE$151:$DG$151,0)),0)+IFERROR(INDEX('Hoja de Trabajo para listado'!$CD$155:$DC$1048576,MATCH($A12,'Hoja de Trabajo para listado'!$CD$155:$CD$1048576,0),MATCH((CUADRO!M$5&amp;$E12),'Hoja de Trabajo para listado'!$CD$151:$DC$151,0)),0)</f>
        <v>0</v>
      </c>
      <c r="N12" s="314">
        <f ca="1">+IFERROR(INDEX('Hoja de Trabajo para listado'!$A$155:$Z$1048576,MATCH($A12,'Hoja de Trabajo para listado'!$A$155:$A$1048576,0),MATCH((CUADRO!N$5&amp;$E12),'Hoja de Trabajo para listado'!$A$151:$Z$151,0)),0)+IFERROR(INDEX('Hoja de Trabajo para listado'!$AB$155:$BA$1048576,MATCH($A12,'Hoja de Trabajo para listado'!$AB$155:$AB$1048576,0),MATCH((CUADRO!N$5&amp;$E12),'Hoja de Trabajo para listado'!$AB$151:$BA$151,0)),0)+IFERROR(INDEX('Hoja de Trabajo para listado'!$BC$155:$CB$1048576,MATCH($A12,'Hoja de Trabajo para listado'!$BC$155:$BC$1048576,0),MATCH((CUADRO!N$5&amp;$E12),'Hoja de Trabajo para listado'!$BC$151:$CB$151,0)),0)+IFERROR(INDEX('Hoja de Trabajo para listado'!$DE$153:$DG$274,MATCH($A12,'Hoja de Trabajo para listado'!$DE$153:$DE$1048576,0),MATCH((CUADRO!N$5&amp;$E12),'Hoja de Trabajo para listado'!$DE$151:$DG$151,0)),0)+IFERROR(INDEX('Hoja de Trabajo para listado'!$CD$155:$DC$1048576,MATCH($A12,'Hoja de Trabajo para listado'!$CD$155:$CD$1048576,0),MATCH((CUADRO!N$5&amp;$E12),'Hoja de Trabajo para listado'!$CD$151:$DC$151,0)),0)</f>
        <v>0</v>
      </c>
      <c r="O12" s="314">
        <f ca="1">+IFERROR(INDEX('Hoja de Trabajo para listado'!$A$155:$Z$1048576,MATCH($A12,'Hoja de Trabajo para listado'!$A$155:$A$1048576,0),MATCH((CUADRO!O$5&amp;$E12),'Hoja de Trabajo para listado'!$A$151:$Z$151,0)),0)+IFERROR(INDEX('Hoja de Trabajo para listado'!$AB$155:$BA$1048576,MATCH($A12,'Hoja de Trabajo para listado'!$AB$155:$AB$1048576,0),MATCH((CUADRO!O$5&amp;$E12),'Hoja de Trabajo para listado'!$AB$151:$BA$151,0)),0)+IFERROR(INDEX('Hoja de Trabajo para listado'!$BC$155:$CB$1048576,MATCH($A12,'Hoja de Trabajo para listado'!$BC$155:$BC$1048576,0),MATCH((CUADRO!O$5&amp;$E12),'Hoja de Trabajo para listado'!$BC$151:$CB$151,0)),0)+IFERROR(INDEX('Hoja de Trabajo para listado'!$DE$153:$DG$274,MATCH($A12,'Hoja de Trabajo para listado'!$DE$153:$DE$1048576,0),MATCH((CUADRO!O$5&amp;$E12),'Hoja de Trabajo para listado'!$DE$151:$DG$151,0)),0)+IFERROR(INDEX('Hoja de Trabajo para listado'!$CD$155:$DC$1048576,MATCH($A12,'Hoja de Trabajo para listado'!$CD$155:$CD$1048576,0),MATCH((CUADRO!O$5&amp;$E12),'Hoja de Trabajo para listado'!$CD$151:$DC$151,0)),0)</f>
        <v>0</v>
      </c>
      <c r="P12" s="314">
        <f ca="1">+IFERROR(INDEX('Hoja de Trabajo para listado'!$A$155:$Z$1048576,MATCH($A12,'Hoja de Trabajo para listado'!$A$155:$A$1048576,0),MATCH((CUADRO!P$5&amp;$E12),'Hoja de Trabajo para listado'!$A$151:$Z$151,0)),0)+IFERROR(INDEX('Hoja de Trabajo para listado'!$AB$155:$BA$1048576,MATCH($A12,'Hoja de Trabajo para listado'!$AB$155:$AB$1048576,0),MATCH((CUADRO!P$5&amp;$E12),'Hoja de Trabajo para listado'!$AB$151:$BA$151,0)),0)+IFERROR(INDEX('Hoja de Trabajo para listado'!$BC$155:$CB$1048576,MATCH($A12,'Hoja de Trabajo para listado'!$BC$155:$BC$1048576,0),MATCH((CUADRO!P$5&amp;$E12),'Hoja de Trabajo para listado'!$BC$151:$CB$151,0)),0)+IFERROR(INDEX('Hoja de Trabajo para listado'!$DE$153:$DG$274,MATCH($A12,'Hoja de Trabajo para listado'!$DE$153:$DE$1048576,0),MATCH((CUADRO!P$5&amp;$E12),'Hoja de Trabajo para listado'!$DE$151:$DG$151,0)),0)+IFERROR(INDEX('Hoja de Trabajo para listado'!$CD$155:$DC$1048576,MATCH($A12,'Hoja de Trabajo para listado'!$CD$155:$CD$1048576,0),MATCH((CUADRO!P$5&amp;$E12),'Hoja de Trabajo para listado'!$CD$151:$DC$151,0)),0)</f>
        <v>0</v>
      </c>
      <c r="Q12" s="314">
        <f ca="1">+IFERROR(INDEX('Hoja de Trabajo para listado'!$A$155:$Z$1048576,MATCH($A12,'Hoja de Trabajo para listado'!$A$155:$A$1048576,0),MATCH((CUADRO!Q$5&amp;$E12),'Hoja de Trabajo para listado'!$A$151:$Z$151,0)),0)+IFERROR(INDEX('Hoja de Trabajo para listado'!$AB$155:$BA$1048576,MATCH($A12,'Hoja de Trabajo para listado'!$AB$155:$AB$1048576,0),MATCH((CUADRO!Q$5&amp;$E12),'Hoja de Trabajo para listado'!$AB$151:$BA$151,0)),0)+IFERROR(INDEX('Hoja de Trabajo para listado'!$BC$155:$CB$1048576,MATCH($A12,'Hoja de Trabajo para listado'!$BC$155:$BC$1048576,0),MATCH((CUADRO!Q$5&amp;$E12),'Hoja de Trabajo para listado'!$BC$151:$CB$151,0)),0)+IFERROR(INDEX('Hoja de Trabajo para listado'!$DE$153:$DG$274,MATCH($A12,'Hoja de Trabajo para listado'!$DE$153:$DE$1048576,0),MATCH((CUADRO!Q$5&amp;$E12),'Hoja de Trabajo para listado'!$DE$151:$DG$151,0)),0)+IFERROR(INDEX('Hoja de Trabajo para listado'!$CD$155:$DC$1048576,MATCH($A12,'Hoja de Trabajo para listado'!$CD$155:$CD$1048576,0),MATCH((CUADRO!Q$5&amp;$E12),'Hoja de Trabajo para listado'!$CD$151:$DC$151,0)),0)</f>
        <v>0</v>
      </c>
      <c r="R12" s="314">
        <f t="shared" ca="1" si="0"/>
        <v>0</v>
      </c>
      <c r="S12" s="345"/>
      <c r="T12" s="314">
        <f ca="1">+T13</f>
        <v>0</v>
      </c>
      <c r="U12" s="313">
        <f t="shared" si="1"/>
        <v>1</v>
      </c>
      <c r="V12" s="319" t="str">
        <f>+VLOOKUP(A12,bd_lista!$A$3:$E$593,5,FALSE)</f>
        <v>Empresas Departamentales</v>
      </c>
      <c r="W12" s="341" t="str">
        <f>+V12</f>
        <v>Empresas Departamentales</v>
      </c>
    </row>
    <row r="13" spans="1:23" ht="15" hidden="1" customHeight="1">
      <c r="A13" s="323">
        <v>2334</v>
      </c>
      <c r="B13" s="421"/>
      <c r="C13" s="319" t="str">
        <f>+VLOOKUP(A13,bd_lista!$A$3:$C$593,3,FALSE)</f>
        <v>Entidad Descentralizada Municipal de Maquinaria y Equipo</v>
      </c>
      <c r="D13" s="319"/>
      <c r="E13" s="347" t="s">
        <v>1419</v>
      </c>
      <c r="F13" s="316">
        <f ca="1">+IFERROR(INDEX('Hoja de Trabajo para listado'!$A$155:$Z$1048576,MATCH($A13,'Hoja de Trabajo para listado'!$A$155:$A$1048576,0),MATCH((CUADRO!F$5&amp;$E13),'Hoja de Trabajo para listado'!$A$151:$Z$151,0)),0)+IFERROR(INDEX('Hoja de Trabajo para listado'!$AB$155:$BA$1048576,MATCH($A13,'Hoja de Trabajo para listado'!$AB$155:$AB$1048576,0),MATCH((CUADRO!F$5&amp;$E13),'Hoja de Trabajo para listado'!$AB$151:$BA$151,0)),0)+IFERROR(INDEX('Hoja de Trabajo para listado'!$BC$155:$CB$1048576,MATCH($A13,'Hoja de Trabajo para listado'!$BC$155:$BC$1048576,0),MATCH((CUADRO!F$5&amp;$E13),'Hoja de Trabajo para listado'!$BC$151:$CB$151,0)),0)+IFERROR(INDEX('Hoja de Trabajo para listado'!$DE$153:$DG$274,MATCH($A13,'Hoja de Trabajo para listado'!$DE$153:$DE$1048576,0),MATCH((CUADRO!F$5&amp;$E13),'Hoja de Trabajo para listado'!$DE$151:$DG$151,0)),0)+IFERROR(INDEX('Hoja de Trabajo para listado'!$CD$155:$DC$1048576,MATCH($A13,'Hoja de Trabajo para listado'!$CD$155:$CD$1048576,0),MATCH((CUADRO!F$5&amp;$E13),'Hoja de Trabajo para listado'!$CD$151:$DC$151,0)),0)</f>
        <v>0</v>
      </c>
      <c r="G13" s="316">
        <f ca="1">+IFERROR(INDEX('Hoja de Trabajo para listado'!$A$155:$Z$1048576,MATCH($A13,'Hoja de Trabajo para listado'!$A$155:$A$1048576,0),MATCH((CUADRO!G$5&amp;$E13),'Hoja de Trabajo para listado'!$A$151:$Z$151,0)),0)+IFERROR(INDEX('Hoja de Trabajo para listado'!$AB$155:$BA$1048576,MATCH($A13,'Hoja de Trabajo para listado'!$AB$155:$AB$1048576,0),MATCH((CUADRO!G$5&amp;$E13),'Hoja de Trabajo para listado'!$AB$151:$BA$151,0)),0)+IFERROR(INDEX('Hoja de Trabajo para listado'!$BC$155:$CB$1048576,MATCH($A13,'Hoja de Trabajo para listado'!$BC$155:$BC$1048576,0),MATCH((CUADRO!G$5&amp;$E13),'Hoja de Trabajo para listado'!$BC$151:$CB$151,0)),0)+IFERROR(INDEX('Hoja de Trabajo para listado'!$DE$153:$DG$274,MATCH($A13,'Hoja de Trabajo para listado'!$DE$153:$DE$1048576,0),MATCH((CUADRO!G$5&amp;$E13),'Hoja de Trabajo para listado'!$DE$151:$DG$151,0)),0)+IFERROR(INDEX('Hoja de Trabajo para listado'!$CD$155:$DC$1048576,MATCH($A13,'Hoja de Trabajo para listado'!$CD$155:$CD$1048576,0),MATCH((CUADRO!G$5&amp;$E13),'Hoja de Trabajo para listado'!$CD$151:$DC$151,0)),0)</f>
        <v>0</v>
      </c>
      <c r="H13" s="316">
        <f ca="1">+IFERROR(INDEX('Hoja de Trabajo para listado'!$A$155:$Z$1048576,MATCH($A13,'Hoja de Trabajo para listado'!$A$155:$A$1048576,0),MATCH((CUADRO!H$5&amp;$E13),'Hoja de Trabajo para listado'!$A$151:$Z$151,0)),0)+IFERROR(INDEX('Hoja de Trabajo para listado'!$AB$155:$BA$1048576,MATCH($A13,'Hoja de Trabajo para listado'!$AB$155:$AB$1048576,0),MATCH((CUADRO!H$5&amp;$E13),'Hoja de Trabajo para listado'!$AB$151:$BA$151,0)),0)+IFERROR(INDEX('Hoja de Trabajo para listado'!$BC$155:$CB$1048576,MATCH($A13,'Hoja de Trabajo para listado'!$BC$155:$BC$1048576,0),MATCH((CUADRO!H$5&amp;$E13),'Hoja de Trabajo para listado'!$BC$151:$CB$151,0)),0)+IFERROR(INDEX('Hoja de Trabajo para listado'!$DE$153:$DG$274,MATCH($A13,'Hoja de Trabajo para listado'!$DE$153:$DE$1048576,0),MATCH((CUADRO!H$5&amp;$E13),'Hoja de Trabajo para listado'!$DE$151:$DG$151,0)),0)+IFERROR(INDEX('Hoja de Trabajo para listado'!$CD$155:$DC$1048576,MATCH($A13,'Hoja de Trabajo para listado'!$CD$155:$CD$1048576,0),MATCH((CUADRO!H$5&amp;$E13),'Hoja de Trabajo para listado'!$CD$151:$DC$151,0)),0)</f>
        <v>0</v>
      </c>
      <c r="I13" s="316">
        <f ca="1">+IFERROR(INDEX('Hoja de Trabajo para listado'!$A$155:$Z$1048576,MATCH($A13,'Hoja de Trabajo para listado'!$A$155:$A$1048576,0),MATCH((CUADRO!I$5&amp;$E13),'Hoja de Trabajo para listado'!$A$151:$Z$151,0)),0)+IFERROR(INDEX('Hoja de Trabajo para listado'!$AB$155:$BA$1048576,MATCH($A13,'Hoja de Trabajo para listado'!$AB$155:$AB$1048576,0),MATCH((CUADRO!I$5&amp;$E13),'Hoja de Trabajo para listado'!$AB$151:$BA$151,0)),0)+IFERROR(INDEX('Hoja de Trabajo para listado'!$BC$155:$CB$1048576,MATCH($A13,'Hoja de Trabajo para listado'!$BC$155:$BC$1048576,0),MATCH((CUADRO!I$5&amp;$E13),'Hoja de Trabajo para listado'!$BC$151:$CB$151,0)),0)+IFERROR(INDEX('Hoja de Trabajo para listado'!$DE$153:$DG$274,MATCH($A13,'Hoja de Trabajo para listado'!$DE$153:$DE$1048576,0),MATCH((CUADRO!I$5&amp;$E13),'Hoja de Trabajo para listado'!$DE$151:$DG$151,0)),0)+IFERROR(INDEX('Hoja de Trabajo para listado'!$CD$155:$DC$1048576,MATCH($A13,'Hoja de Trabajo para listado'!$CD$155:$CD$1048576,0),MATCH((CUADRO!I$5&amp;$E13),'Hoja de Trabajo para listado'!$CD$151:$DC$151,0)),0)</f>
        <v>0</v>
      </c>
      <c r="J13" s="316">
        <f ca="1">+IFERROR(INDEX('Hoja de Trabajo para listado'!$A$155:$Z$1048576,MATCH($A13,'Hoja de Trabajo para listado'!$A$155:$A$1048576,0),MATCH((CUADRO!J$5&amp;$E13),'Hoja de Trabajo para listado'!$A$151:$Z$151,0)),0)+IFERROR(INDEX('Hoja de Trabajo para listado'!$AB$155:$BA$1048576,MATCH($A13,'Hoja de Trabajo para listado'!$AB$155:$AB$1048576,0),MATCH((CUADRO!J$5&amp;$E13),'Hoja de Trabajo para listado'!$AB$151:$BA$151,0)),0)+IFERROR(INDEX('Hoja de Trabajo para listado'!$BC$155:$CB$1048576,MATCH($A13,'Hoja de Trabajo para listado'!$BC$155:$BC$1048576,0),MATCH((CUADRO!J$5&amp;$E13),'Hoja de Trabajo para listado'!$BC$151:$CB$151,0)),0)+IFERROR(INDEX('Hoja de Trabajo para listado'!$DE$153:$DG$274,MATCH($A13,'Hoja de Trabajo para listado'!$DE$153:$DE$1048576,0),MATCH((CUADRO!J$5&amp;$E13),'Hoja de Trabajo para listado'!$DE$151:$DG$151,0)),0)+IFERROR(INDEX('Hoja de Trabajo para listado'!$CD$155:$DC$1048576,MATCH($A13,'Hoja de Trabajo para listado'!$CD$155:$CD$1048576,0),MATCH((CUADRO!J$5&amp;$E13),'Hoja de Trabajo para listado'!$CD$151:$DC$151,0)),0)</f>
        <v>0</v>
      </c>
      <c r="K13" s="316">
        <f ca="1">+IFERROR(INDEX('Hoja de Trabajo para listado'!$A$155:$Z$1048576,MATCH($A13,'Hoja de Trabajo para listado'!$A$155:$A$1048576,0),MATCH((CUADRO!K$5&amp;$E13),'Hoja de Trabajo para listado'!$A$151:$Z$151,0)),0)+IFERROR(INDEX('Hoja de Trabajo para listado'!$AB$155:$BA$1048576,MATCH($A13,'Hoja de Trabajo para listado'!$AB$155:$AB$1048576,0),MATCH((CUADRO!K$5&amp;$E13),'Hoja de Trabajo para listado'!$AB$151:$BA$151,0)),0)+IFERROR(INDEX('Hoja de Trabajo para listado'!$BC$155:$CB$1048576,MATCH($A13,'Hoja de Trabajo para listado'!$BC$155:$BC$1048576,0),MATCH((CUADRO!K$5&amp;$E13),'Hoja de Trabajo para listado'!$BC$151:$CB$151,0)),0)+IFERROR(INDEX('Hoja de Trabajo para listado'!$DE$153:$DG$274,MATCH($A13,'Hoja de Trabajo para listado'!$DE$153:$DE$1048576,0),MATCH((CUADRO!K$5&amp;$E13),'Hoja de Trabajo para listado'!$DE$151:$DG$151,0)),0)+IFERROR(INDEX('Hoja de Trabajo para listado'!$CD$155:$DC$1048576,MATCH($A13,'Hoja de Trabajo para listado'!$CD$155:$CD$1048576,0),MATCH((CUADRO!K$5&amp;$E13),'Hoja de Trabajo para listado'!$CD$151:$DC$151,0)),0)</f>
        <v>0</v>
      </c>
      <c r="L13" s="316">
        <f ca="1">+IFERROR(INDEX('Hoja de Trabajo para listado'!$A$155:$Z$1048576,MATCH($A13,'Hoja de Trabajo para listado'!$A$155:$A$1048576,0),MATCH((CUADRO!L$5&amp;$E13),'Hoja de Trabajo para listado'!$A$151:$Z$151,0)),0)+IFERROR(INDEX('Hoja de Trabajo para listado'!$AB$155:$BA$1048576,MATCH($A13,'Hoja de Trabajo para listado'!$AB$155:$AB$1048576,0),MATCH((CUADRO!L$5&amp;$E13),'Hoja de Trabajo para listado'!$AB$151:$BA$151,0)),0)+IFERROR(INDEX('Hoja de Trabajo para listado'!$BC$155:$CB$1048576,MATCH($A13,'Hoja de Trabajo para listado'!$BC$155:$BC$1048576,0),MATCH((CUADRO!L$5&amp;$E13),'Hoja de Trabajo para listado'!$BC$151:$CB$151,0)),0)+IFERROR(INDEX('Hoja de Trabajo para listado'!$DE$153:$DG$274,MATCH($A13,'Hoja de Trabajo para listado'!$DE$153:$DE$1048576,0),MATCH((CUADRO!L$5&amp;$E13),'Hoja de Trabajo para listado'!$DE$151:$DG$151,0)),0)+IFERROR(INDEX('Hoja de Trabajo para listado'!$CD$155:$DC$1048576,MATCH($A13,'Hoja de Trabajo para listado'!$CD$155:$CD$1048576,0),MATCH((CUADRO!L$5&amp;$E13),'Hoja de Trabajo para listado'!$CD$151:$DC$151,0)),0)</f>
        <v>0</v>
      </c>
      <c r="M13" s="316">
        <f ca="1">+IFERROR(INDEX('Hoja de Trabajo para listado'!$A$155:$Z$1048576,MATCH($A13,'Hoja de Trabajo para listado'!$A$155:$A$1048576,0),MATCH((CUADRO!M$5&amp;$E13),'Hoja de Trabajo para listado'!$A$151:$Z$151,0)),0)+IFERROR(INDEX('Hoja de Trabajo para listado'!$AB$155:$BA$1048576,MATCH($A13,'Hoja de Trabajo para listado'!$AB$155:$AB$1048576,0),MATCH((CUADRO!M$5&amp;$E13),'Hoja de Trabajo para listado'!$AB$151:$BA$151,0)),0)+IFERROR(INDEX('Hoja de Trabajo para listado'!$BC$155:$CB$1048576,MATCH($A13,'Hoja de Trabajo para listado'!$BC$155:$BC$1048576,0),MATCH((CUADRO!M$5&amp;$E13),'Hoja de Trabajo para listado'!$BC$151:$CB$151,0)),0)+IFERROR(INDEX('Hoja de Trabajo para listado'!$DE$153:$DG$274,MATCH($A13,'Hoja de Trabajo para listado'!$DE$153:$DE$1048576,0),MATCH((CUADRO!M$5&amp;$E13),'Hoja de Trabajo para listado'!$DE$151:$DG$151,0)),0)+IFERROR(INDEX('Hoja de Trabajo para listado'!$CD$155:$DC$1048576,MATCH($A13,'Hoja de Trabajo para listado'!$CD$155:$CD$1048576,0),MATCH((CUADRO!M$5&amp;$E13),'Hoja de Trabajo para listado'!$CD$151:$DC$151,0)),0)</f>
        <v>0</v>
      </c>
      <c r="N13" s="316">
        <f ca="1">+IFERROR(INDEX('Hoja de Trabajo para listado'!$A$155:$Z$1048576,MATCH($A13,'Hoja de Trabajo para listado'!$A$155:$A$1048576,0),MATCH((CUADRO!N$5&amp;$E13),'Hoja de Trabajo para listado'!$A$151:$Z$151,0)),0)+IFERROR(INDEX('Hoja de Trabajo para listado'!$AB$155:$BA$1048576,MATCH($A13,'Hoja de Trabajo para listado'!$AB$155:$AB$1048576,0),MATCH((CUADRO!N$5&amp;$E13),'Hoja de Trabajo para listado'!$AB$151:$BA$151,0)),0)+IFERROR(INDEX('Hoja de Trabajo para listado'!$BC$155:$CB$1048576,MATCH($A13,'Hoja de Trabajo para listado'!$BC$155:$BC$1048576,0),MATCH((CUADRO!N$5&amp;$E13),'Hoja de Trabajo para listado'!$BC$151:$CB$151,0)),0)+IFERROR(INDEX('Hoja de Trabajo para listado'!$DE$153:$DG$274,MATCH($A13,'Hoja de Trabajo para listado'!$DE$153:$DE$1048576,0),MATCH((CUADRO!N$5&amp;$E13),'Hoja de Trabajo para listado'!$DE$151:$DG$151,0)),0)+IFERROR(INDEX('Hoja de Trabajo para listado'!$CD$155:$DC$1048576,MATCH($A13,'Hoja de Trabajo para listado'!$CD$155:$CD$1048576,0),MATCH((CUADRO!N$5&amp;$E13),'Hoja de Trabajo para listado'!$CD$151:$DC$151,0)),0)</f>
        <v>0</v>
      </c>
      <c r="O13" s="316">
        <f ca="1">+IFERROR(INDEX('Hoja de Trabajo para listado'!$A$155:$Z$1048576,MATCH($A13,'Hoja de Trabajo para listado'!$A$155:$A$1048576,0),MATCH((CUADRO!O$5&amp;$E13),'Hoja de Trabajo para listado'!$A$151:$Z$151,0)),0)+IFERROR(INDEX('Hoja de Trabajo para listado'!$AB$155:$BA$1048576,MATCH($A13,'Hoja de Trabajo para listado'!$AB$155:$AB$1048576,0),MATCH((CUADRO!O$5&amp;$E13),'Hoja de Trabajo para listado'!$AB$151:$BA$151,0)),0)+IFERROR(INDEX('Hoja de Trabajo para listado'!$BC$155:$CB$1048576,MATCH($A13,'Hoja de Trabajo para listado'!$BC$155:$BC$1048576,0),MATCH((CUADRO!O$5&amp;$E13),'Hoja de Trabajo para listado'!$BC$151:$CB$151,0)),0)+IFERROR(INDEX('Hoja de Trabajo para listado'!$DE$153:$DG$274,MATCH($A13,'Hoja de Trabajo para listado'!$DE$153:$DE$1048576,0),MATCH((CUADRO!O$5&amp;$E13),'Hoja de Trabajo para listado'!$DE$151:$DG$151,0)),0)+IFERROR(INDEX('Hoja de Trabajo para listado'!$CD$155:$DC$1048576,MATCH($A13,'Hoja de Trabajo para listado'!$CD$155:$CD$1048576,0),MATCH((CUADRO!O$5&amp;$E13),'Hoja de Trabajo para listado'!$CD$151:$DC$151,0)),0)</f>
        <v>0</v>
      </c>
      <c r="P13" s="316">
        <f ca="1">+IFERROR(INDEX('Hoja de Trabajo para listado'!$A$155:$Z$1048576,MATCH($A13,'Hoja de Trabajo para listado'!$A$155:$A$1048576,0),MATCH((CUADRO!P$5&amp;$E13),'Hoja de Trabajo para listado'!$A$151:$Z$151,0)),0)+IFERROR(INDEX('Hoja de Trabajo para listado'!$AB$155:$BA$1048576,MATCH($A13,'Hoja de Trabajo para listado'!$AB$155:$AB$1048576,0),MATCH((CUADRO!P$5&amp;$E13),'Hoja de Trabajo para listado'!$AB$151:$BA$151,0)),0)+IFERROR(INDEX('Hoja de Trabajo para listado'!$BC$155:$CB$1048576,MATCH($A13,'Hoja de Trabajo para listado'!$BC$155:$BC$1048576,0),MATCH((CUADRO!P$5&amp;$E13),'Hoja de Trabajo para listado'!$BC$151:$CB$151,0)),0)+IFERROR(INDEX('Hoja de Trabajo para listado'!$DE$153:$DG$274,MATCH($A13,'Hoja de Trabajo para listado'!$DE$153:$DE$1048576,0),MATCH((CUADRO!P$5&amp;$E13),'Hoja de Trabajo para listado'!$DE$151:$DG$151,0)),0)+IFERROR(INDEX('Hoja de Trabajo para listado'!$CD$155:$DC$1048576,MATCH($A13,'Hoja de Trabajo para listado'!$CD$155:$CD$1048576,0),MATCH((CUADRO!P$5&amp;$E13),'Hoja de Trabajo para listado'!$CD$151:$DC$151,0)),0)</f>
        <v>0</v>
      </c>
      <c r="Q13" s="316">
        <f ca="1">+IFERROR(INDEX('Hoja de Trabajo para listado'!$A$155:$Z$1048576,MATCH($A13,'Hoja de Trabajo para listado'!$A$155:$A$1048576,0),MATCH((CUADRO!Q$5&amp;$E13),'Hoja de Trabajo para listado'!$A$151:$Z$151,0)),0)+IFERROR(INDEX('Hoja de Trabajo para listado'!$AB$155:$BA$1048576,MATCH($A13,'Hoja de Trabajo para listado'!$AB$155:$AB$1048576,0),MATCH((CUADRO!Q$5&amp;$E13),'Hoja de Trabajo para listado'!$AB$151:$BA$151,0)),0)+IFERROR(INDEX('Hoja de Trabajo para listado'!$BC$155:$CB$1048576,MATCH($A13,'Hoja de Trabajo para listado'!$BC$155:$BC$1048576,0),MATCH((CUADRO!Q$5&amp;$E13),'Hoja de Trabajo para listado'!$BC$151:$CB$151,0)),0)+IFERROR(INDEX('Hoja de Trabajo para listado'!$DE$153:$DG$274,MATCH($A13,'Hoja de Trabajo para listado'!$DE$153:$DE$1048576,0),MATCH((CUADRO!Q$5&amp;$E13),'Hoja de Trabajo para listado'!$DE$151:$DG$151,0)),0)+IFERROR(INDEX('Hoja de Trabajo para listado'!$CD$155:$DC$1048576,MATCH($A13,'Hoja de Trabajo para listado'!$CD$155:$CD$1048576,0),MATCH((CUADRO!Q$5&amp;$E13),'Hoja de Trabajo para listado'!$CD$151:$DC$151,0)),0)</f>
        <v>0</v>
      </c>
      <c r="R13" s="316">
        <f t="shared" ca="1" si="0"/>
        <v>0</v>
      </c>
      <c r="S13" s="344">
        <f ca="1">+R12+R13</f>
        <v>0</v>
      </c>
      <c r="T13" s="316">
        <f ca="1">+S13</f>
        <v>0</v>
      </c>
      <c r="U13" s="315">
        <f t="shared" si="1"/>
        <v>2</v>
      </c>
      <c r="V13" s="319" t="str">
        <f>+VLOOKUP(A13,bd_lista!$A$3:$E$593,5,FALSE)</f>
        <v>Empresas Departamentales</v>
      </c>
      <c r="W13" s="320"/>
    </row>
    <row r="14" spans="1:23" ht="15" hidden="1" customHeight="1">
      <c r="A14" s="325">
        <v>761</v>
      </c>
      <c r="B14" s="416">
        <f>+A14</f>
        <v>761</v>
      </c>
      <c r="C14" s="318" t="str">
        <f>+VLOOKUP(A14,bd_lista!$A$3:$C$593,3,FALSE)</f>
        <v>Servicio Autónomo Municipal de Agua Potable y Alcantarillado</v>
      </c>
      <c r="D14" s="339" t="str">
        <f>+C14</f>
        <v>Servicio Autónomo Municipal de Agua Potable y Alcantarillado</v>
      </c>
      <c r="E14" s="346" t="s">
        <v>1418</v>
      </c>
      <c r="F14" s="314">
        <f ca="1">+IFERROR(INDEX('Hoja de Trabajo para listado'!$A$155:$Z$1048576,MATCH($A14,'Hoja de Trabajo para listado'!$A$155:$A$1048576,0),MATCH((CUADRO!F$5&amp;$E14),'Hoja de Trabajo para listado'!$A$151:$Z$151,0)),0)+IFERROR(INDEX('Hoja de Trabajo para listado'!$AB$155:$BA$1048576,MATCH($A14,'Hoja de Trabajo para listado'!$AB$155:$AB$1048576,0),MATCH((CUADRO!F$5&amp;$E14),'Hoja de Trabajo para listado'!$AB$151:$BA$151,0)),0)+IFERROR(INDEX('Hoja de Trabajo para listado'!$BC$155:$CB$1048576,MATCH($A14,'Hoja de Trabajo para listado'!$BC$155:$BC$1048576,0),MATCH((CUADRO!F$5&amp;$E14),'Hoja de Trabajo para listado'!$BC$151:$CB$151,0)),0)+IFERROR(INDEX('Hoja de Trabajo para listado'!$DE$153:$DG$274,MATCH($A14,'Hoja de Trabajo para listado'!$DE$153:$DE$1048576,0),MATCH((CUADRO!F$5&amp;$E14),'Hoja de Trabajo para listado'!$DE$151:$DG$151,0)),0)+IFERROR(INDEX('Hoja de Trabajo para listado'!$CD$155:$DC$1048576,MATCH($A14,'Hoja de Trabajo para listado'!$CD$155:$CD$1048576,0),MATCH((CUADRO!F$5&amp;$E14),'Hoja de Trabajo para listado'!$CD$151:$DC$151,0)),0)</f>
        <v>0</v>
      </c>
      <c r="G14" s="314">
        <f ca="1">+IFERROR(INDEX('Hoja de Trabajo para listado'!$A$155:$Z$1048576,MATCH($A14,'Hoja de Trabajo para listado'!$A$155:$A$1048576,0),MATCH((CUADRO!G$5&amp;$E14),'Hoja de Trabajo para listado'!$A$151:$Z$151,0)),0)+IFERROR(INDEX('Hoja de Trabajo para listado'!$AB$155:$BA$1048576,MATCH($A14,'Hoja de Trabajo para listado'!$AB$155:$AB$1048576,0),MATCH((CUADRO!G$5&amp;$E14),'Hoja de Trabajo para listado'!$AB$151:$BA$151,0)),0)+IFERROR(INDEX('Hoja de Trabajo para listado'!$BC$155:$CB$1048576,MATCH($A14,'Hoja de Trabajo para listado'!$BC$155:$BC$1048576,0),MATCH((CUADRO!G$5&amp;$E14),'Hoja de Trabajo para listado'!$BC$151:$CB$151,0)),0)+IFERROR(INDEX('Hoja de Trabajo para listado'!$DE$153:$DG$274,MATCH($A14,'Hoja de Trabajo para listado'!$DE$153:$DE$1048576,0),MATCH((CUADRO!G$5&amp;$E14),'Hoja de Trabajo para listado'!$DE$151:$DG$151,0)),0)+IFERROR(INDEX('Hoja de Trabajo para listado'!$CD$155:$DC$1048576,MATCH($A14,'Hoja de Trabajo para listado'!$CD$155:$CD$1048576,0),MATCH((CUADRO!G$5&amp;$E14),'Hoja de Trabajo para listado'!$CD$151:$DC$151,0)),0)</f>
        <v>0</v>
      </c>
      <c r="H14" s="314">
        <f ca="1">+IFERROR(INDEX('Hoja de Trabajo para listado'!$A$155:$Z$1048576,MATCH($A14,'Hoja de Trabajo para listado'!$A$155:$A$1048576,0),MATCH((CUADRO!H$5&amp;$E14),'Hoja de Trabajo para listado'!$A$151:$Z$151,0)),0)+IFERROR(INDEX('Hoja de Trabajo para listado'!$AB$155:$BA$1048576,MATCH($A14,'Hoja de Trabajo para listado'!$AB$155:$AB$1048576,0),MATCH((CUADRO!H$5&amp;$E14),'Hoja de Trabajo para listado'!$AB$151:$BA$151,0)),0)+IFERROR(INDEX('Hoja de Trabajo para listado'!$BC$155:$CB$1048576,MATCH($A14,'Hoja de Trabajo para listado'!$BC$155:$BC$1048576,0),MATCH((CUADRO!H$5&amp;$E14),'Hoja de Trabajo para listado'!$BC$151:$CB$151,0)),0)+IFERROR(INDEX('Hoja de Trabajo para listado'!$DE$153:$DG$274,MATCH($A14,'Hoja de Trabajo para listado'!$DE$153:$DE$1048576,0),MATCH((CUADRO!H$5&amp;$E14),'Hoja de Trabajo para listado'!$DE$151:$DG$151,0)),0)+IFERROR(INDEX('Hoja de Trabajo para listado'!$CD$155:$DC$1048576,MATCH($A14,'Hoja de Trabajo para listado'!$CD$155:$CD$1048576,0),MATCH((CUADRO!H$5&amp;$E14),'Hoja de Trabajo para listado'!$CD$151:$DC$151,0)),0)</f>
        <v>0</v>
      </c>
      <c r="I14" s="314">
        <f ca="1">+IFERROR(INDEX('Hoja de Trabajo para listado'!$A$155:$Z$1048576,MATCH($A14,'Hoja de Trabajo para listado'!$A$155:$A$1048576,0),MATCH((CUADRO!I$5&amp;$E14),'Hoja de Trabajo para listado'!$A$151:$Z$151,0)),0)+IFERROR(INDEX('Hoja de Trabajo para listado'!$AB$155:$BA$1048576,MATCH($A14,'Hoja de Trabajo para listado'!$AB$155:$AB$1048576,0),MATCH((CUADRO!I$5&amp;$E14),'Hoja de Trabajo para listado'!$AB$151:$BA$151,0)),0)+IFERROR(INDEX('Hoja de Trabajo para listado'!$BC$155:$CB$1048576,MATCH($A14,'Hoja de Trabajo para listado'!$BC$155:$BC$1048576,0),MATCH((CUADRO!I$5&amp;$E14),'Hoja de Trabajo para listado'!$BC$151:$CB$151,0)),0)+IFERROR(INDEX('Hoja de Trabajo para listado'!$DE$153:$DG$274,MATCH($A14,'Hoja de Trabajo para listado'!$DE$153:$DE$1048576,0),MATCH((CUADRO!I$5&amp;$E14),'Hoja de Trabajo para listado'!$DE$151:$DG$151,0)),0)+IFERROR(INDEX('Hoja de Trabajo para listado'!$CD$155:$DC$1048576,MATCH($A14,'Hoja de Trabajo para listado'!$CD$155:$CD$1048576,0),MATCH((CUADRO!I$5&amp;$E14),'Hoja de Trabajo para listado'!$CD$151:$DC$151,0)),0)</f>
        <v>0</v>
      </c>
      <c r="J14" s="314">
        <f ca="1">+IFERROR(INDEX('Hoja de Trabajo para listado'!$A$155:$Z$1048576,MATCH($A14,'Hoja de Trabajo para listado'!$A$155:$A$1048576,0),MATCH((CUADRO!J$5&amp;$E14),'Hoja de Trabajo para listado'!$A$151:$Z$151,0)),0)+IFERROR(INDEX('Hoja de Trabajo para listado'!$AB$155:$BA$1048576,MATCH($A14,'Hoja de Trabajo para listado'!$AB$155:$AB$1048576,0),MATCH((CUADRO!J$5&amp;$E14),'Hoja de Trabajo para listado'!$AB$151:$BA$151,0)),0)+IFERROR(INDEX('Hoja de Trabajo para listado'!$BC$155:$CB$1048576,MATCH($A14,'Hoja de Trabajo para listado'!$BC$155:$BC$1048576,0),MATCH((CUADRO!J$5&amp;$E14),'Hoja de Trabajo para listado'!$BC$151:$CB$151,0)),0)+IFERROR(INDEX('Hoja de Trabajo para listado'!$DE$153:$DG$274,MATCH($A14,'Hoja de Trabajo para listado'!$DE$153:$DE$1048576,0),MATCH((CUADRO!J$5&amp;$E14),'Hoja de Trabajo para listado'!$DE$151:$DG$151,0)),0)+IFERROR(INDEX('Hoja de Trabajo para listado'!$CD$155:$DC$1048576,MATCH($A14,'Hoja de Trabajo para listado'!$CD$155:$CD$1048576,0),MATCH((CUADRO!J$5&amp;$E14),'Hoja de Trabajo para listado'!$CD$151:$DC$151,0)),0)</f>
        <v>0</v>
      </c>
      <c r="K14" s="314">
        <f ca="1">+IFERROR(INDEX('Hoja de Trabajo para listado'!$A$155:$Z$1048576,MATCH($A14,'Hoja de Trabajo para listado'!$A$155:$A$1048576,0),MATCH((CUADRO!K$5&amp;$E14),'Hoja de Trabajo para listado'!$A$151:$Z$151,0)),0)+IFERROR(INDEX('Hoja de Trabajo para listado'!$AB$155:$BA$1048576,MATCH($A14,'Hoja de Trabajo para listado'!$AB$155:$AB$1048576,0),MATCH((CUADRO!K$5&amp;$E14),'Hoja de Trabajo para listado'!$AB$151:$BA$151,0)),0)+IFERROR(INDEX('Hoja de Trabajo para listado'!$BC$155:$CB$1048576,MATCH($A14,'Hoja de Trabajo para listado'!$BC$155:$BC$1048576,0),MATCH((CUADRO!K$5&amp;$E14),'Hoja de Trabajo para listado'!$BC$151:$CB$151,0)),0)+IFERROR(INDEX('Hoja de Trabajo para listado'!$DE$153:$DG$274,MATCH($A14,'Hoja de Trabajo para listado'!$DE$153:$DE$1048576,0),MATCH((CUADRO!K$5&amp;$E14),'Hoja de Trabajo para listado'!$DE$151:$DG$151,0)),0)+IFERROR(INDEX('Hoja de Trabajo para listado'!$CD$155:$DC$1048576,MATCH($A14,'Hoja de Trabajo para listado'!$CD$155:$CD$1048576,0),MATCH((CUADRO!K$5&amp;$E14),'Hoja de Trabajo para listado'!$CD$151:$DC$151,0)),0)</f>
        <v>0</v>
      </c>
      <c r="L14" s="314">
        <f ca="1">+IFERROR(INDEX('Hoja de Trabajo para listado'!$A$155:$Z$1048576,MATCH($A14,'Hoja de Trabajo para listado'!$A$155:$A$1048576,0),MATCH((CUADRO!L$5&amp;$E14),'Hoja de Trabajo para listado'!$A$151:$Z$151,0)),0)+IFERROR(INDEX('Hoja de Trabajo para listado'!$AB$155:$BA$1048576,MATCH($A14,'Hoja de Trabajo para listado'!$AB$155:$AB$1048576,0),MATCH((CUADRO!L$5&amp;$E14),'Hoja de Trabajo para listado'!$AB$151:$BA$151,0)),0)+IFERROR(INDEX('Hoja de Trabajo para listado'!$BC$155:$CB$1048576,MATCH($A14,'Hoja de Trabajo para listado'!$BC$155:$BC$1048576,0),MATCH((CUADRO!L$5&amp;$E14),'Hoja de Trabajo para listado'!$BC$151:$CB$151,0)),0)+IFERROR(INDEX('Hoja de Trabajo para listado'!$DE$153:$DG$274,MATCH($A14,'Hoja de Trabajo para listado'!$DE$153:$DE$1048576,0),MATCH((CUADRO!L$5&amp;$E14),'Hoja de Trabajo para listado'!$DE$151:$DG$151,0)),0)+IFERROR(INDEX('Hoja de Trabajo para listado'!$CD$155:$DC$1048576,MATCH($A14,'Hoja de Trabajo para listado'!$CD$155:$CD$1048576,0),MATCH((CUADRO!L$5&amp;$E14),'Hoja de Trabajo para listado'!$CD$151:$DC$151,0)),0)</f>
        <v>0</v>
      </c>
      <c r="M14" s="314">
        <f ca="1">+IFERROR(INDEX('Hoja de Trabajo para listado'!$A$155:$Z$1048576,MATCH($A14,'Hoja de Trabajo para listado'!$A$155:$A$1048576,0),MATCH((CUADRO!M$5&amp;$E14),'Hoja de Trabajo para listado'!$A$151:$Z$151,0)),0)+IFERROR(INDEX('Hoja de Trabajo para listado'!$AB$155:$BA$1048576,MATCH($A14,'Hoja de Trabajo para listado'!$AB$155:$AB$1048576,0),MATCH((CUADRO!M$5&amp;$E14),'Hoja de Trabajo para listado'!$AB$151:$BA$151,0)),0)+IFERROR(INDEX('Hoja de Trabajo para listado'!$BC$155:$CB$1048576,MATCH($A14,'Hoja de Trabajo para listado'!$BC$155:$BC$1048576,0),MATCH((CUADRO!M$5&amp;$E14),'Hoja de Trabajo para listado'!$BC$151:$CB$151,0)),0)+IFERROR(INDEX('Hoja de Trabajo para listado'!$DE$153:$DG$274,MATCH($A14,'Hoja de Trabajo para listado'!$DE$153:$DE$1048576,0),MATCH((CUADRO!M$5&amp;$E14),'Hoja de Trabajo para listado'!$DE$151:$DG$151,0)),0)+IFERROR(INDEX('Hoja de Trabajo para listado'!$CD$155:$DC$1048576,MATCH($A14,'Hoja de Trabajo para listado'!$CD$155:$CD$1048576,0),MATCH((CUADRO!M$5&amp;$E14),'Hoja de Trabajo para listado'!$CD$151:$DC$151,0)),0)</f>
        <v>0</v>
      </c>
      <c r="N14" s="314">
        <f ca="1">+IFERROR(INDEX('Hoja de Trabajo para listado'!$A$155:$Z$1048576,MATCH($A14,'Hoja de Trabajo para listado'!$A$155:$A$1048576,0),MATCH((CUADRO!N$5&amp;$E14),'Hoja de Trabajo para listado'!$A$151:$Z$151,0)),0)+IFERROR(INDEX('Hoja de Trabajo para listado'!$AB$155:$BA$1048576,MATCH($A14,'Hoja de Trabajo para listado'!$AB$155:$AB$1048576,0),MATCH((CUADRO!N$5&amp;$E14),'Hoja de Trabajo para listado'!$AB$151:$BA$151,0)),0)+IFERROR(INDEX('Hoja de Trabajo para listado'!$BC$155:$CB$1048576,MATCH($A14,'Hoja de Trabajo para listado'!$BC$155:$BC$1048576,0),MATCH((CUADRO!N$5&amp;$E14),'Hoja de Trabajo para listado'!$BC$151:$CB$151,0)),0)+IFERROR(INDEX('Hoja de Trabajo para listado'!$DE$153:$DG$274,MATCH($A14,'Hoja de Trabajo para listado'!$DE$153:$DE$1048576,0),MATCH((CUADRO!N$5&amp;$E14),'Hoja de Trabajo para listado'!$DE$151:$DG$151,0)),0)+IFERROR(INDEX('Hoja de Trabajo para listado'!$CD$155:$DC$1048576,MATCH($A14,'Hoja de Trabajo para listado'!$CD$155:$CD$1048576,0),MATCH((CUADRO!N$5&amp;$E14),'Hoja de Trabajo para listado'!$CD$151:$DC$151,0)),0)</f>
        <v>0</v>
      </c>
      <c r="O14" s="314">
        <f ca="1">+IFERROR(INDEX('Hoja de Trabajo para listado'!$A$155:$Z$1048576,MATCH($A14,'Hoja de Trabajo para listado'!$A$155:$A$1048576,0),MATCH((CUADRO!O$5&amp;$E14),'Hoja de Trabajo para listado'!$A$151:$Z$151,0)),0)+IFERROR(INDEX('Hoja de Trabajo para listado'!$AB$155:$BA$1048576,MATCH($A14,'Hoja de Trabajo para listado'!$AB$155:$AB$1048576,0),MATCH((CUADRO!O$5&amp;$E14),'Hoja de Trabajo para listado'!$AB$151:$BA$151,0)),0)+IFERROR(INDEX('Hoja de Trabajo para listado'!$BC$155:$CB$1048576,MATCH($A14,'Hoja de Trabajo para listado'!$BC$155:$BC$1048576,0),MATCH((CUADRO!O$5&amp;$E14),'Hoja de Trabajo para listado'!$BC$151:$CB$151,0)),0)+IFERROR(INDEX('Hoja de Trabajo para listado'!$DE$153:$DG$274,MATCH($A14,'Hoja de Trabajo para listado'!$DE$153:$DE$1048576,0),MATCH((CUADRO!O$5&amp;$E14),'Hoja de Trabajo para listado'!$DE$151:$DG$151,0)),0)+IFERROR(INDEX('Hoja de Trabajo para listado'!$CD$155:$DC$1048576,MATCH($A14,'Hoja de Trabajo para listado'!$CD$155:$CD$1048576,0),MATCH((CUADRO!O$5&amp;$E14),'Hoja de Trabajo para listado'!$CD$151:$DC$151,0)),0)</f>
        <v>0</v>
      </c>
      <c r="P14" s="314">
        <f ca="1">+IFERROR(INDEX('Hoja de Trabajo para listado'!$A$155:$Z$1048576,MATCH($A14,'Hoja de Trabajo para listado'!$A$155:$A$1048576,0),MATCH((CUADRO!P$5&amp;$E14),'Hoja de Trabajo para listado'!$A$151:$Z$151,0)),0)+IFERROR(INDEX('Hoja de Trabajo para listado'!$AB$155:$BA$1048576,MATCH($A14,'Hoja de Trabajo para listado'!$AB$155:$AB$1048576,0),MATCH((CUADRO!P$5&amp;$E14),'Hoja de Trabajo para listado'!$AB$151:$BA$151,0)),0)+IFERROR(INDEX('Hoja de Trabajo para listado'!$BC$155:$CB$1048576,MATCH($A14,'Hoja de Trabajo para listado'!$BC$155:$BC$1048576,0),MATCH((CUADRO!P$5&amp;$E14),'Hoja de Trabajo para listado'!$BC$151:$CB$151,0)),0)+IFERROR(INDEX('Hoja de Trabajo para listado'!$DE$153:$DG$274,MATCH($A14,'Hoja de Trabajo para listado'!$DE$153:$DE$1048576,0),MATCH((CUADRO!P$5&amp;$E14),'Hoja de Trabajo para listado'!$DE$151:$DG$151,0)),0)+IFERROR(INDEX('Hoja de Trabajo para listado'!$CD$155:$DC$1048576,MATCH($A14,'Hoja de Trabajo para listado'!$CD$155:$CD$1048576,0),MATCH((CUADRO!P$5&amp;$E14),'Hoja de Trabajo para listado'!$CD$151:$DC$151,0)),0)</f>
        <v>0</v>
      </c>
      <c r="Q14" s="314">
        <f ca="1">+IFERROR(INDEX('Hoja de Trabajo para listado'!$A$155:$Z$1048576,MATCH($A14,'Hoja de Trabajo para listado'!$A$155:$A$1048576,0),MATCH((CUADRO!Q$5&amp;$E14),'Hoja de Trabajo para listado'!$A$151:$Z$151,0)),0)+IFERROR(INDEX('Hoja de Trabajo para listado'!$AB$155:$BA$1048576,MATCH($A14,'Hoja de Trabajo para listado'!$AB$155:$AB$1048576,0),MATCH((CUADRO!Q$5&amp;$E14),'Hoja de Trabajo para listado'!$AB$151:$BA$151,0)),0)+IFERROR(INDEX('Hoja de Trabajo para listado'!$BC$155:$CB$1048576,MATCH($A14,'Hoja de Trabajo para listado'!$BC$155:$BC$1048576,0),MATCH((CUADRO!Q$5&amp;$E14),'Hoja de Trabajo para listado'!$BC$151:$CB$151,0)),0)+IFERROR(INDEX('Hoja de Trabajo para listado'!$DE$153:$DG$274,MATCH($A14,'Hoja de Trabajo para listado'!$DE$153:$DE$1048576,0),MATCH((CUADRO!Q$5&amp;$E14),'Hoja de Trabajo para listado'!$DE$151:$DG$151,0)),0)+IFERROR(INDEX('Hoja de Trabajo para listado'!$CD$155:$DC$1048576,MATCH($A14,'Hoja de Trabajo para listado'!$CD$155:$CD$1048576,0),MATCH((CUADRO!Q$5&amp;$E14),'Hoja de Trabajo para listado'!$CD$151:$DC$151,0)),0)</f>
        <v>0</v>
      </c>
      <c r="R14" s="314">
        <f t="shared" ca="1" si="0"/>
        <v>0</v>
      </c>
      <c r="S14" s="345"/>
      <c r="T14" s="314">
        <f ca="1">+T15</f>
        <v>0</v>
      </c>
      <c r="U14" s="313">
        <f t="shared" si="1"/>
        <v>1</v>
      </c>
      <c r="V14" s="319" t="str">
        <f>+VLOOKUP(A14,bd_lista!$A$3:$E$593,5,FALSE)</f>
        <v>Empresas Municipales</v>
      </c>
      <c r="W14" s="341" t="str">
        <f>+V14</f>
        <v>Empresas Municipales</v>
      </c>
    </row>
    <row r="15" spans="1:23" ht="15" hidden="1" customHeight="1">
      <c r="A15" s="323">
        <v>761</v>
      </c>
      <c r="B15" s="417"/>
      <c r="C15" s="319" t="str">
        <f>+VLOOKUP(A15,bd_lista!$A$3:$C$593,3,FALSE)</f>
        <v>Servicio Autónomo Municipal de Agua Potable y Alcantarillado</v>
      </c>
      <c r="D15" s="319"/>
      <c r="E15" s="347" t="s">
        <v>1419</v>
      </c>
      <c r="F15" s="316">
        <f ca="1">+IFERROR(INDEX('Hoja de Trabajo para listado'!$A$155:$Z$1048576,MATCH($A15,'Hoja de Trabajo para listado'!$A$155:$A$1048576,0),MATCH((CUADRO!F$5&amp;$E15),'Hoja de Trabajo para listado'!$A$151:$Z$151,0)),0)+IFERROR(INDEX('Hoja de Trabajo para listado'!$AB$155:$BA$1048576,MATCH($A15,'Hoja de Trabajo para listado'!$AB$155:$AB$1048576,0),MATCH((CUADRO!F$5&amp;$E15),'Hoja de Trabajo para listado'!$AB$151:$BA$151,0)),0)+IFERROR(INDEX('Hoja de Trabajo para listado'!$BC$155:$CB$1048576,MATCH($A15,'Hoja de Trabajo para listado'!$BC$155:$BC$1048576,0),MATCH((CUADRO!F$5&amp;$E15),'Hoja de Trabajo para listado'!$BC$151:$CB$151,0)),0)+IFERROR(INDEX('Hoja de Trabajo para listado'!$DE$153:$DG$274,MATCH($A15,'Hoja de Trabajo para listado'!$DE$153:$DE$1048576,0),MATCH((CUADRO!F$5&amp;$E15),'Hoja de Trabajo para listado'!$DE$151:$DG$151,0)),0)+IFERROR(INDEX('Hoja de Trabajo para listado'!$CD$155:$DC$1048576,MATCH($A15,'Hoja de Trabajo para listado'!$CD$155:$CD$1048576,0),MATCH((CUADRO!F$5&amp;$E15),'Hoja de Trabajo para listado'!$CD$151:$DC$151,0)),0)</f>
        <v>0</v>
      </c>
      <c r="G15" s="316">
        <f ca="1">+IFERROR(INDEX('Hoja de Trabajo para listado'!$A$155:$Z$1048576,MATCH($A15,'Hoja de Trabajo para listado'!$A$155:$A$1048576,0),MATCH((CUADRO!G$5&amp;$E15),'Hoja de Trabajo para listado'!$A$151:$Z$151,0)),0)+IFERROR(INDEX('Hoja de Trabajo para listado'!$AB$155:$BA$1048576,MATCH($A15,'Hoja de Trabajo para listado'!$AB$155:$AB$1048576,0),MATCH((CUADRO!G$5&amp;$E15),'Hoja de Trabajo para listado'!$AB$151:$BA$151,0)),0)+IFERROR(INDEX('Hoja de Trabajo para listado'!$BC$155:$CB$1048576,MATCH($A15,'Hoja de Trabajo para listado'!$BC$155:$BC$1048576,0),MATCH((CUADRO!G$5&amp;$E15),'Hoja de Trabajo para listado'!$BC$151:$CB$151,0)),0)+IFERROR(INDEX('Hoja de Trabajo para listado'!$DE$153:$DG$274,MATCH($A15,'Hoja de Trabajo para listado'!$DE$153:$DE$1048576,0),MATCH((CUADRO!G$5&amp;$E15),'Hoja de Trabajo para listado'!$DE$151:$DG$151,0)),0)+IFERROR(INDEX('Hoja de Trabajo para listado'!$CD$155:$DC$1048576,MATCH($A15,'Hoja de Trabajo para listado'!$CD$155:$CD$1048576,0),MATCH((CUADRO!G$5&amp;$E15),'Hoja de Trabajo para listado'!$CD$151:$DC$151,0)),0)</f>
        <v>0</v>
      </c>
      <c r="H15" s="316">
        <f ca="1">+IFERROR(INDEX('Hoja de Trabajo para listado'!$A$155:$Z$1048576,MATCH($A15,'Hoja de Trabajo para listado'!$A$155:$A$1048576,0),MATCH((CUADRO!H$5&amp;$E15),'Hoja de Trabajo para listado'!$A$151:$Z$151,0)),0)+IFERROR(INDEX('Hoja de Trabajo para listado'!$AB$155:$BA$1048576,MATCH($A15,'Hoja de Trabajo para listado'!$AB$155:$AB$1048576,0),MATCH((CUADRO!H$5&amp;$E15),'Hoja de Trabajo para listado'!$AB$151:$BA$151,0)),0)+IFERROR(INDEX('Hoja de Trabajo para listado'!$BC$155:$CB$1048576,MATCH($A15,'Hoja de Trabajo para listado'!$BC$155:$BC$1048576,0),MATCH((CUADRO!H$5&amp;$E15),'Hoja de Trabajo para listado'!$BC$151:$CB$151,0)),0)+IFERROR(INDEX('Hoja de Trabajo para listado'!$DE$153:$DG$274,MATCH($A15,'Hoja de Trabajo para listado'!$DE$153:$DE$1048576,0),MATCH((CUADRO!H$5&amp;$E15),'Hoja de Trabajo para listado'!$DE$151:$DG$151,0)),0)+IFERROR(INDEX('Hoja de Trabajo para listado'!$CD$155:$DC$1048576,MATCH($A15,'Hoja de Trabajo para listado'!$CD$155:$CD$1048576,0),MATCH((CUADRO!H$5&amp;$E15),'Hoja de Trabajo para listado'!$CD$151:$DC$151,0)),0)</f>
        <v>0</v>
      </c>
      <c r="I15" s="316">
        <f ca="1">+IFERROR(INDEX('Hoja de Trabajo para listado'!$A$155:$Z$1048576,MATCH($A15,'Hoja de Trabajo para listado'!$A$155:$A$1048576,0),MATCH((CUADRO!I$5&amp;$E15),'Hoja de Trabajo para listado'!$A$151:$Z$151,0)),0)+IFERROR(INDEX('Hoja de Trabajo para listado'!$AB$155:$BA$1048576,MATCH($A15,'Hoja de Trabajo para listado'!$AB$155:$AB$1048576,0),MATCH((CUADRO!I$5&amp;$E15),'Hoja de Trabajo para listado'!$AB$151:$BA$151,0)),0)+IFERROR(INDEX('Hoja de Trabajo para listado'!$BC$155:$CB$1048576,MATCH($A15,'Hoja de Trabajo para listado'!$BC$155:$BC$1048576,0),MATCH((CUADRO!I$5&amp;$E15),'Hoja de Trabajo para listado'!$BC$151:$CB$151,0)),0)+IFERROR(INDEX('Hoja de Trabajo para listado'!$DE$153:$DG$274,MATCH($A15,'Hoja de Trabajo para listado'!$DE$153:$DE$1048576,0),MATCH((CUADRO!I$5&amp;$E15),'Hoja de Trabajo para listado'!$DE$151:$DG$151,0)),0)+IFERROR(INDEX('Hoja de Trabajo para listado'!$CD$155:$DC$1048576,MATCH($A15,'Hoja de Trabajo para listado'!$CD$155:$CD$1048576,0),MATCH((CUADRO!I$5&amp;$E15),'Hoja de Trabajo para listado'!$CD$151:$DC$151,0)),0)</f>
        <v>0</v>
      </c>
      <c r="J15" s="316">
        <f ca="1">+IFERROR(INDEX('Hoja de Trabajo para listado'!$A$155:$Z$1048576,MATCH($A15,'Hoja de Trabajo para listado'!$A$155:$A$1048576,0),MATCH((CUADRO!J$5&amp;$E15),'Hoja de Trabajo para listado'!$A$151:$Z$151,0)),0)+IFERROR(INDEX('Hoja de Trabajo para listado'!$AB$155:$BA$1048576,MATCH($A15,'Hoja de Trabajo para listado'!$AB$155:$AB$1048576,0),MATCH((CUADRO!J$5&amp;$E15),'Hoja de Trabajo para listado'!$AB$151:$BA$151,0)),0)+IFERROR(INDEX('Hoja de Trabajo para listado'!$BC$155:$CB$1048576,MATCH($A15,'Hoja de Trabajo para listado'!$BC$155:$BC$1048576,0),MATCH((CUADRO!J$5&amp;$E15),'Hoja de Trabajo para listado'!$BC$151:$CB$151,0)),0)+IFERROR(INDEX('Hoja de Trabajo para listado'!$DE$153:$DG$274,MATCH($A15,'Hoja de Trabajo para listado'!$DE$153:$DE$1048576,0),MATCH((CUADRO!J$5&amp;$E15),'Hoja de Trabajo para listado'!$DE$151:$DG$151,0)),0)+IFERROR(INDEX('Hoja de Trabajo para listado'!$CD$155:$DC$1048576,MATCH($A15,'Hoja de Trabajo para listado'!$CD$155:$CD$1048576,0),MATCH((CUADRO!J$5&amp;$E15),'Hoja de Trabajo para listado'!$CD$151:$DC$151,0)),0)</f>
        <v>0</v>
      </c>
      <c r="K15" s="316">
        <f ca="1">+IFERROR(INDEX('Hoja de Trabajo para listado'!$A$155:$Z$1048576,MATCH($A15,'Hoja de Trabajo para listado'!$A$155:$A$1048576,0),MATCH((CUADRO!K$5&amp;$E15),'Hoja de Trabajo para listado'!$A$151:$Z$151,0)),0)+IFERROR(INDEX('Hoja de Trabajo para listado'!$AB$155:$BA$1048576,MATCH($A15,'Hoja de Trabajo para listado'!$AB$155:$AB$1048576,0),MATCH((CUADRO!K$5&amp;$E15),'Hoja de Trabajo para listado'!$AB$151:$BA$151,0)),0)+IFERROR(INDEX('Hoja de Trabajo para listado'!$BC$155:$CB$1048576,MATCH($A15,'Hoja de Trabajo para listado'!$BC$155:$BC$1048576,0),MATCH((CUADRO!K$5&amp;$E15),'Hoja de Trabajo para listado'!$BC$151:$CB$151,0)),0)+IFERROR(INDEX('Hoja de Trabajo para listado'!$DE$153:$DG$274,MATCH($A15,'Hoja de Trabajo para listado'!$DE$153:$DE$1048576,0),MATCH((CUADRO!K$5&amp;$E15),'Hoja de Trabajo para listado'!$DE$151:$DG$151,0)),0)+IFERROR(INDEX('Hoja de Trabajo para listado'!$CD$155:$DC$1048576,MATCH($A15,'Hoja de Trabajo para listado'!$CD$155:$CD$1048576,0),MATCH((CUADRO!K$5&amp;$E15),'Hoja de Trabajo para listado'!$CD$151:$DC$151,0)),0)</f>
        <v>0</v>
      </c>
      <c r="L15" s="316">
        <f ca="1">+IFERROR(INDEX('Hoja de Trabajo para listado'!$A$155:$Z$1048576,MATCH($A15,'Hoja de Trabajo para listado'!$A$155:$A$1048576,0),MATCH((CUADRO!L$5&amp;$E15),'Hoja de Trabajo para listado'!$A$151:$Z$151,0)),0)+IFERROR(INDEX('Hoja de Trabajo para listado'!$AB$155:$BA$1048576,MATCH($A15,'Hoja de Trabajo para listado'!$AB$155:$AB$1048576,0),MATCH((CUADRO!L$5&amp;$E15),'Hoja de Trabajo para listado'!$AB$151:$BA$151,0)),0)+IFERROR(INDEX('Hoja de Trabajo para listado'!$BC$155:$CB$1048576,MATCH($A15,'Hoja de Trabajo para listado'!$BC$155:$BC$1048576,0),MATCH((CUADRO!L$5&amp;$E15),'Hoja de Trabajo para listado'!$BC$151:$CB$151,0)),0)+IFERROR(INDEX('Hoja de Trabajo para listado'!$DE$153:$DG$274,MATCH($A15,'Hoja de Trabajo para listado'!$DE$153:$DE$1048576,0),MATCH((CUADRO!L$5&amp;$E15),'Hoja de Trabajo para listado'!$DE$151:$DG$151,0)),0)+IFERROR(INDEX('Hoja de Trabajo para listado'!$CD$155:$DC$1048576,MATCH($A15,'Hoja de Trabajo para listado'!$CD$155:$CD$1048576,0),MATCH((CUADRO!L$5&amp;$E15),'Hoja de Trabajo para listado'!$CD$151:$DC$151,0)),0)</f>
        <v>0</v>
      </c>
      <c r="M15" s="316">
        <f ca="1">+IFERROR(INDEX('Hoja de Trabajo para listado'!$A$155:$Z$1048576,MATCH($A15,'Hoja de Trabajo para listado'!$A$155:$A$1048576,0),MATCH((CUADRO!M$5&amp;$E15),'Hoja de Trabajo para listado'!$A$151:$Z$151,0)),0)+IFERROR(INDEX('Hoja de Trabajo para listado'!$AB$155:$BA$1048576,MATCH($A15,'Hoja de Trabajo para listado'!$AB$155:$AB$1048576,0),MATCH((CUADRO!M$5&amp;$E15),'Hoja de Trabajo para listado'!$AB$151:$BA$151,0)),0)+IFERROR(INDEX('Hoja de Trabajo para listado'!$BC$155:$CB$1048576,MATCH($A15,'Hoja de Trabajo para listado'!$BC$155:$BC$1048576,0),MATCH((CUADRO!M$5&amp;$E15),'Hoja de Trabajo para listado'!$BC$151:$CB$151,0)),0)+IFERROR(INDEX('Hoja de Trabajo para listado'!$DE$153:$DG$274,MATCH($A15,'Hoja de Trabajo para listado'!$DE$153:$DE$1048576,0),MATCH((CUADRO!M$5&amp;$E15),'Hoja de Trabajo para listado'!$DE$151:$DG$151,0)),0)+IFERROR(INDEX('Hoja de Trabajo para listado'!$CD$155:$DC$1048576,MATCH($A15,'Hoja de Trabajo para listado'!$CD$155:$CD$1048576,0),MATCH((CUADRO!M$5&amp;$E15),'Hoja de Trabajo para listado'!$CD$151:$DC$151,0)),0)</f>
        <v>0</v>
      </c>
      <c r="N15" s="316">
        <f ca="1">+IFERROR(INDEX('Hoja de Trabajo para listado'!$A$155:$Z$1048576,MATCH($A15,'Hoja de Trabajo para listado'!$A$155:$A$1048576,0),MATCH((CUADRO!N$5&amp;$E15),'Hoja de Trabajo para listado'!$A$151:$Z$151,0)),0)+IFERROR(INDEX('Hoja de Trabajo para listado'!$AB$155:$BA$1048576,MATCH($A15,'Hoja de Trabajo para listado'!$AB$155:$AB$1048576,0),MATCH((CUADRO!N$5&amp;$E15),'Hoja de Trabajo para listado'!$AB$151:$BA$151,0)),0)+IFERROR(INDEX('Hoja de Trabajo para listado'!$BC$155:$CB$1048576,MATCH($A15,'Hoja de Trabajo para listado'!$BC$155:$BC$1048576,0),MATCH((CUADRO!N$5&amp;$E15),'Hoja de Trabajo para listado'!$BC$151:$CB$151,0)),0)+IFERROR(INDEX('Hoja de Trabajo para listado'!$DE$153:$DG$274,MATCH($A15,'Hoja de Trabajo para listado'!$DE$153:$DE$1048576,0),MATCH((CUADRO!N$5&amp;$E15),'Hoja de Trabajo para listado'!$DE$151:$DG$151,0)),0)+IFERROR(INDEX('Hoja de Trabajo para listado'!$CD$155:$DC$1048576,MATCH($A15,'Hoja de Trabajo para listado'!$CD$155:$CD$1048576,0),MATCH((CUADRO!N$5&amp;$E15),'Hoja de Trabajo para listado'!$CD$151:$DC$151,0)),0)</f>
        <v>0</v>
      </c>
      <c r="O15" s="316">
        <f ca="1">+IFERROR(INDEX('Hoja de Trabajo para listado'!$A$155:$Z$1048576,MATCH($A15,'Hoja de Trabajo para listado'!$A$155:$A$1048576,0),MATCH((CUADRO!O$5&amp;$E15),'Hoja de Trabajo para listado'!$A$151:$Z$151,0)),0)+IFERROR(INDEX('Hoja de Trabajo para listado'!$AB$155:$BA$1048576,MATCH($A15,'Hoja de Trabajo para listado'!$AB$155:$AB$1048576,0),MATCH((CUADRO!O$5&amp;$E15),'Hoja de Trabajo para listado'!$AB$151:$BA$151,0)),0)+IFERROR(INDEX('Hoja de Trabajo para listado'!$BC$155:$CB$1048576,MATCH($A15,'Hoja de Trabajo para listado'!$BC$155:$BC$1048576,0),MATCH((CUADRO!O$5&amp;$E15),'Hoja de Trabajo para listado'!$BC$151:$CB$151,0)),0)+IFERROR(INDEX('Hoja de Trabajo para listado'!$DE$153:$DG$274,MATCH($A15,'Hoja de Trabajo para listado'!$DE$153:$DE$1048576,0),MATCH((CUADRO!O$5&amp;$E15),'Hoja de Trabajo para listado'!$DE$151:$DG$151,0)),0)+IFERROR(INDEX('Hoja de Trabajo para listado'!$CD$155:$DC$1048576,MATCH($A15,'Hoja de Trabajo para listado'!$CD$155:$CD$1048576,0),MATCH((CUADRO!O$5&amp;$E15),'Hoja de Trabajo para listado'!$CD$151:$DC$151,0)),0)</f>
        <v>0</v>
      </c>
      <c r="P15" s="316">
        <f ca="1">+IFERROR(INDEX('Hoja de Trabajo para listado'!$A$155:$Z$1048576,MATCH($A15,'Hoja de Trabajo para listado'!$A$155:$A$1048576,0),MATCH((CUADRO!P$5&amp;$E15),'Hoja de Trabajo para listado'!$A$151:$Z$151,0)),0)+IFERROR(INDEX('Hoja de Trabajo para listado'!$AB$155:$BA$1048576,MATCH($A15,'Hoja de Trabajo para listado'!$AB$155:$AB$1048576,0),MATCH((CUADRO!P$5&amp;$E15),'Hoja de Trabajo para listado'!$AB$151:$BA$151,0)),0)+IFERROR(INDEX('Hoja de Trabajo para listado'!$BC$155:$CB$1048576,MATCH($A15,'Hoja de Trabajo para listado'!$BC$155:$BC$1048576,0),MATCH((CUADRO!P$5&amp;$E15),'Hoja de Trabajo para listado'!$BC$151:$CB$151,0)),0)+IFERROR(INDEX('Hoja de Trabajo para listado'!$DE$153:$DG$274,MATCH($A15,'Hoja de Trabajo para listado'!$DE$153:$DE$1048576,0),MATCH((CUADRO!P$5&amp;$E15),'Hoja de Trabajo para listado'!$DE$151:$DG$151,0)),0)+IFERROR(INDEX('Hoja de Trabajo para listado'!$CD$155:$DC$1048576,MATCH($A15,'Hoja de Trabajo para listado'!$CD$155:$CD$1048576,0),MATCH((CUADRO!P$5&amp;$E15),'Hoja de Trabajo para listado'!$CD$151:$DC$151,0)),0)</f>
        <v>0</v>
      </c>
      <c r="Q15" s="316">
        <f ca="1">+IFERROR(INDEX('Hoja de Trabajo para listado'!$A$155:$Z$1048576,MATCH($A15,'Hoja de Trabajo para listado'!$A$155:$A$1048576,0),MATCH((CUADRO!Q$5&amp;$E15),'Hoja de Trabajo para listado'!$A$151:$Z$151,0)),0)+IFERROR(INDEX('Hoja de Trabajo para listado'!$AB$155:$BA$1048576,MATCH($A15,'Hoja de Trabajo para listado'!$AB$155:$AB$1048576,0),MATCH((CUADRO!Q$5&amp;$E15),'Hoja de Trabajo para listado'!$AB$151:$BA$151,0)),0)+IFERROR(INDEX('Hoja de Trabajo para listado'!$BC$155:$CB$1048576,MATCH($A15,'Hoja de Trabajo para listado'!$BC$155:$BC$1048576,0),MATCH((CUADRO!Q$5&amp;$E15),'Hoja de Trabajo para listado'!$BC$151:$CB$151,0)),0)+IFERROR(INDEX('Hoja de Trabajo para listado'!$DE$153:$DG$274,MATCH($A15,'Hoja de Trabajo para listado'!$DE$153:$DE$1048576,0),MATCH((CUADRO!Q$5&amp;$E15),'Hoja de Trabajo para listado'!$DE$151:$DG$151,0)),0)+IFERROR(INDEX('Hoja de Trabajo para listado'!$CD$155:$DC$1048576,MATCH($A15,'Hoja de Trabajo para listado'!$CD$155:$CD$1048576,0),MATCH((CUADRO!Q$5&amp;$E15),'Hoja de Trabajo para listado'!$CD$151:$DC$151,0)),0)</f>
        <v>0</v>
      </c>
      <c r="R15" s="316">
        <f t="shared" ca="1" si="0"/>
        <v>0</v>
      </c>
      <c r="S15" s="344">
        <f ca="1">+R14+R15</f>
        <v>0</v>
      </c>
      <c r="T15" s="316">
        <f ca="1">+S15</f>
        <v>0</v>
      </c>
      <c r="U15" s="315">
        <f t="shared" si="1"/>
        <v>2</v>
      </c>
      <c r="V15" s="319" t="str">
        <f>+VLOOKUP(A15,bd_lista!$A$3:$E$593,5,FALSE)</f>
        <v>Empresas Municipales</v>
      </c>
      <c r="W15" s="320"/>
    </row>
    <row r="16" spans="1:23" ht="15" hidden="1" customHeight="1">
      <c r="A16" s="325">
        <v>781</v>
      </c>
      <c r="B16" s="416">
        <f>+A16</f>
        <v>781</v>
      </c>
      <c r="C16" s="318" t="str">
        <f>+VLOOKUP(A16,bd_lista!$A$3:$C$593,3,FALSE)</f>
        <v>Servicio Municipal de Agua Potable y Alcantarillado</v>
      </c>
      <c r="D16" s="339" t="str">
        <f>+C16</f>
        <v>Servicio Municipal de Agua Potable y Alcantarillado</v>
      </c>
      <c r="E16" s="346" t="s">
        <v>1418</v>
      </c>
      <c r="F16" s="314">
        <f ca="1">+IFERROR(INDEX('Hoja de Trabajo para listado'!$A$155:$Z$1048576,MATCH($A16,'Hoja de Trabajo para listado'!$A$155:$A$1048576,0),MATCH((CUADRO!F$5&amp;$E16),'Hoja de Trabajo para listado'!$A$151:$Z$151,0)),0)+IFERROR(INDEX('Hoja de Trabajo para listado'!$AB$155:$BA$1048576,MATCH($A16,'Hoja de Trabajo para listado'!$AB$155:$AB$1048576,0),MATCH((CUADRO!F$5&amp;$E16),'Hoja de Trabajo para listado'!$AB$151:$BA$151,0)),0)+IFERROR(INDEX('Hoja de Trabajo para listado'!$BC$155:$CB$1048576,MATCH($A16,'Hoja de Trabajo para listado'!$BC$155:$BC$1048576,0),MATCH((CUADRO!F$5&amp;$E16),'Hoja de Trabajo para listado'!$BC$151:$CB$151,0)),0)+IFERROR(INDEX('Hoja de Trabajo para listado'!$DE$153:$DG$274,MATCH($A16,'Hoja de Trabajo para listado'!$DE$153:$DE$1048576,0),MATCH((CUADRO!F$5&amp;$E16),'Hoja de Trabajo para listado'!$DE$151:$DG$151,0)),0)+IFERROR(INDEX('Hoja de Trabajo para listado'!$CD$155:$DC$1048576,MATCH($A16,'Hoja de Trabajo para listado'!$CD$155:$CD$1048576,0),MATCH((CUADRO!F$5&amp;$E16),'Hoja de Trabajo para listado'!$CD$151:$DC$151,0)),0)</f>
        <v>0</v>
      </c>
      <c r="G16" s="314">
        <f ca="1">+IFERROR(INDEX('Hoja de Trabajo para listado'!$A$155:$Z$1048576,MATCH($A16,'Hoja de Trabajo para listado'!$A$155:$A$1048576,0),MATCH((CUADRO!G$5&amp;$E16),'Hoja de Trabajo para listado'!$A$151:$Z$151,0)),0)+IFERROR(INDEX('Hoja de Trabajo para listado'!$AB$155:$BA$1048576,MATCH($A16,'Hoja de Trabajo para listado'!$AB$155:$AB$1048576,0),MATCH((CUADRO!G$5&amp;$E16),'Hoja de Trabajo para listado'!$AB$151:$BA$151,0)),0)+IFERROR(INDEX('Hoja de Trabajo para listado'!$BC$155:$CB$1048576,MATCH($A16,'Hoja de Trabajo para listado'!$BC$155:$BC$1048576,0),MATCH((CUADRO!G$5&amp;$E16),'Hoja de Trabajo para listado'!$BC$151:$CB$151,0)),0)+IFERROR(INDEX('Hoja de Trabajo para listado'!$DE$153:$DG$274,MATCH($A16,'Hoja de Trabajo para listado'!$DE$153:$DE$1048576,0),MATCH((CUADRO!G$5&amp;$E16),'Hoja de Trabajo para listado'!$DE$151:$DG$151,0)),0)+IFERROR(INDEX('Hoja de Trabajo para listado'!$CD$155:$DC$1048576,MATCH($A16,'Hoja de Trabajo para listado'!$CD$155:$CD$1048576,0),MATCH((CUADRO!G$5&amp;$E16),'Hoja de Trabajo para listado'!$CD$151:$DC$151,0)),0)</f>
        <v>0</v>
      </c>
      <c r="H16" s="314">
        <f ca="1">+IFERROR(INDEX('Hoja de Trabajo para listado'!$A$155:$Z$1048576,MATCH($A16,'Hoja de Trabajo para listado'!$A$155:$A$1048576,0),MATCH((CUADRO!H$5&amp;$E16),'Hoja de Trabajo para listado'!$A$151:$Z$151,0)),0)+IFERROR(INDEX('Hoja de Trabajo para listado'!$AB$155:$BA$1048576,MATCH($A16,'Hoja de Trabajo para listado'!$AB$155:$AB$1048576,0),MATCH((CUADRO!H$5&amp;$E16),'Hoja de Trabajo para listado'!$AB$151:$BA$151,0)),0)+IFERROR(INDEX('Hoja de Trabajo para listado'!$BC$155:$CB$1048576,MATCH($A16,'Hoja de Trabajo para listado'!$BC$155:$BC$1048576,0),MATCH((CUADRO!H$5&amp;$E16),'Hoja de Trabajo para listado'!$BC$151:$CB$151,0)),0)+IFERROR(INDEX('Hoja de Trabajo para listado'!$DE$153:$DG$274,MATCH($A16,'Hoja de Trabajo para listado'!$DE$153:$DE$1048576,0),MATCH((CUADRO!H$5&amp;$E16),'Hoja de Trabajo para listado'!$DE$151:$DG$151,0)),0)+IFERROR(INDEX('Hoja de Trabajo para listado'!$CD$155:$DC$1048576,MATCH($A16,'Hoja de Trabajo para listado'!$CD$155:$CD$1048576,0),MATCH((CUADRO!H$5&amp;$E16),'Hoja de Trabajo para listado'!$CD$151:$DC$151,0)),0)</f>
        <v>0</v>
      </c>
      <c r="I16" s="314">
        <f ca="1">+IFERROR(INDEX('Hoja de Trabajo para listado'!$A$155:$Z$1048576,MATCH($A16,'Hoja de Trabajo para listado'!$A$155:$A$1048576,0),MATCH((CUADRO!I$5&amp;$E16),'Hoja de Trabajo para listado'!$A$151:$Z$151,0)),0)+IFERROR(INDEX('Hoja de Trabajo para listado'!$AB$155:$BA$1048576,MATCH($A16,'Hoja de Trabajo para listado'!$AB$155:$AB$1048576,0),MATCH((CUADRO!I$5&amp;$E16),'Hoja de Trabajo para listado'!$AB$151:$BA$151,0)),0)+IFERROR(INDEX('Hoja de Trabajo para listado'!$BC$155:$CB$1048576,MATCH($A16,'Hoja de Trabajo para listado'!$BC$155:$BC$1048576,0),MATCH((CUADRO!I$5&amp;$E16),'Hoja de Trabajo para listado'!$BC$151:$CB$151,0)),0)+IFERROR(INDEX('Hoja de Trabajo para listado'!$DE$153:$DG$274,MATCH($A16,'Hoja de Trabajo para listado'!$DE$153:$DE$1048576,0),MATCH((CUADRO!I$5&amp;$E16),'Hoja de Trabajo para listado'!$DE$151:$DG$151,0)),0)+IFERROR(INDEX('Hoja de Trabajo para listado'!$CD$155:$DC$1048576,MATCH($A16,'Hoja de Trabajo para listado'!$CD$155:$CD$1048576,0),MATCH((CUADRO!I$5&amp;$E16),'Hoja de Trabajo para listado'!$CD$151:$DC$151,0)),0)</f>
        <v>0</v>
      </c>
      <c r="J16" s="314">
        <f ca="1">+IFERROR(INDEX('Hoja de Trabajo para listado'!$A$155:$Z$1048576,MATCH($A16,'Hoja de Trabajo para listado'!$A$155:$A$1048576,0),MATCH((CUADRO!J$5&amp;$E16),'Hoja de Trabajo para listado'!$A$151:$Z$151,0)),0)+IFERROR(INDEX('Hoja de Trabajo para listado'!$AB$155:$BA$1048576,MATCH($A16,'Hoja de Trabajo para listado'!$AB$155:$AB$1048576,0),MATCH((CUADRO!J$5&amp;$E16),'Hoja de Trabajo para listado'!$AB$151:$BA$151,0)),0)+IFERROR(INDEX('Hoja de Trabajo para listado'!$BC$155:$CB$1048576,MATCH($A16,'Hoja de Trabajo para listado'!$BC$155:$BC$1048576,0),MATCH((CUADRO!J$5&amp;$E16),'Hoja de Trabajo para listado'!$BC$151:$CB$151,0)),0)+IFERROR(INDEX('Hoja de Trabajo para listado'!$DE$153:$DG$274,MATCH($A16,'Hoja de Trabajo para listado'!$DE$153:$DE$1048576,0),MATCH((CUADRO!J$5&amp;$E16),'Hoja de Trabajo para listado'!$DE$151:$DG$151,0)),0)+IFERROR(INDEX('Hoja de Trabajo para listado'!$CD$155:$DC$1048576,MATCH($A16,'Hoja de Trabajo para listado'!$CD$155:$CD$1048576,0),MATCH((CUADRO!J$5&amp;$E16),'Hoja de Trabajo para listado'!$CD$151:$DC$151,0)),0)</f>
        <v>0</v>
      </c>
      <c r="K16" s="314">
        <f ca="1">+IFERROR(INDEX('Hoja de Trabajo para listado'!$A$155:$Z$1048576,MATCH($A16,'Hoja de Trabajo para listado'!$A$155:$A$1048576,0),MATCH((CUADRO!K$5&amp;$E16),'Hoja de Trabajo para listado'!$A$151:$Z$151,0)),0)+IFERROR(INDEX('Hoja de Trabajo para listado'!$AB$155:$BA$1048576,MATCH($A16,'Hoja de Trabajo para listado'!$AB$155:$AB$1048576,0),MATCH((CUADRO!K$5&amp;$E16),'Hoja de Trabajo para listado'!$AB$151:$BA$151,0)),0)+IFERROR(INDEX('Hoja de Trabajo para listado'!$BC$155:$CB$1048576,MATCH($A16,'Hoja de Trabajo para listado'!$BC$155:$BC$1048576,0),MATCH((CUADRO!K$5&amp;$E16),'Hoja de Trabajo para listado'!$BC$151:$CB$151,0)),0)+IFERROR(INDEX('Hoja de Trabajo para listado'!$DE$153:$DG$274,MATCH($A16,'Hoja de Trabajo para listado'!$DE$153:$DE$1048576,0),MATCH((CUADRO!K$5&amp;$E16),'Hoja de Trabajo para listado'!$DE$151:$DG$151,0)),0)+IFERROR(INDEX('Hoja de Trabajo para listado'!$CD$155:$DC$1048576,MATCH($A16,'Hoja de Trabajo para listado'!$CD$155:$CD$1048576,0),MATCH((CUADRO!K$5&amp;$E16),'Hoja de Trabajo para listado'!$CD$151:$DC$151,0)),0)</f>
        <v>0</v>
      </c>
      <c r="L16" s="314">
        <f ca="1">+IFERROR(INDEX('Hoja de Trabajo para listado'!$A$155:$Z$1048576,MATCH($A16,'Hoja de Trabajo para listado'!$A$155:$A$1048576,0),MATCH((CUADRO!L$5&amp;$E16),'Hoja de Trabajo para listado'!$A$151:$Z$151,0)),0)+IFERROR(INDEX('Hoja de Trabajo para listado'!$AB$155:$BA$1048576,MATCH($A16,'Hoja de Trabajo para listado'!$AB$155:$AB$1048576,0),MATCH((CUADRO!L$5&amp;$E16),'Hoja de Trabajo para listado'!$AB$151:$BA$151,0)),0)+IFERROR(INDEX('Hoja de Trabajo para listado'!$BC$155:$CB$1048576,MATCH($A16,'Hoja de Trabajo para listado'!$BC$155:$BC$1048576,0),MATCH((CUADRO!L$5&amp;$E16),'Hoja de Trabajo para listado'!$BC$151:$CB$151,0)),0)+IFERROR(INDEX('Hoja de Trabajo para listado'!$DE$153:$DG$274,MATCH($A16,'Hoja de Trabajo para listado'!$DE$153:$DE$1048576,0),MATCH((CUADRO!L$5&amp;$E16),'Hoja de Trabajo para listado'!$DE$151:$DG$151,0)),0)+IFERROR(INDEX('Hoja de Trabajo para listado'!$CD$155:$DC$1048576,MATCH($A16,'Hoja de Trabajo para listado'!$CD$155:$CD$1048576,0),MATCH((CUADRO!L$5&amp;$E16),'Hoja de Trabajo para listado'!$CD$151:$DC$151,0)),0)</f>
        <v>0</v>
      </c>
      <c r="M16" s="314">
        <f ca="1">+IFERROR(INDEX('Hoja de Trabajo para listado'!$A$155:$Z$1048576,MATCH($A16,'Hoja de Trabajo para listado'!$A$155:$A$1048576,0),MATCH((CUADRO!M$5&amp;$E16),'Hoja de Trabajo para listado'!$A$151:$Z$151,0)),0)+IFERROR(INDEX('Hoja de Trabajo para listado'!$AB$155:$BA$1048576,MATCH($A16,'Hoja de Trabajo para listado'!$AB$155:$AB$1048576,0),MATCH((CUADRO!M$5&amp;$E16),'Hoja de Trabajo para listado'!$AB$151:$BA$151,0)),0)+IFERROR(INDEX('Hoja de Trabajo para listado'!$BC$155:$CB$1048576,MATCH($A16,'Hoja de Trabajo para listado'!$BC$155:$BC$1048576,0),MATCH((CUADRO!M$5&amp;$E16),'Hoja de Trabajo para listado'!$BC$151:$CB$151,0)),0)+IFERROR(INDEX('Hoja de Trabajo para listado'!$DE$153:$DG$274,MATCH($A16,'Hoja de Trabajo para listado'!$DE$153:$DE$1048576,0),MATCH((CUADRO!M$5&amp;$E16),'Hoja de Trabajo para listado'!$DE$151:$DG$151,0)),0)+IFERROR(INDEX('Hoja de Trabajo para listado'!$CD$155:$DC$1048576,MATCH($A16,'Hoja de Trabajo para listado'!$CD$155:$CD$1048576,0),MATCH((CUADRO!M$5&amp;$E16),'Hoja de Trabajo para listado'!$CD$151:$DC$151,0)),0)</f>
        <v>0</v>
      </c>
      <c r="N16" s="314">
        <f ca="1">+IFERROR(INDEX('Hoja de Trabajo para listado'!$A$155:$Z$1048576,MATCH($A16,'Hoja de Trabajo para listado'!$A$155:$A$1048576,0),MATCH((CUADRO!N$5&amp;$E16),'Hoja de Trabajo para listado'!$A$151:$Z$151,0)),0)+IFERROR(INDEX('Hoja de Trabajo para listado'!$AB$155:$BA$1048576,MATCH($A16,'Hoja de Trabajo para listado'!$AB$155:$AB$1048576,0),MATCH((CUADRO!N$5&amp;$E16),'Hoja de Trabajo para listado'!$AB$151:$BA$151,0)),0)+IFERROR(INDEX('Hoja de Trabajo para listado'!$BC$155:$CB$1048576,MATCH($A16,'Hoja de Trabajo para listado'!$BC$155:$BC$1048576,0),MATCH((CUADRO!N$5&amp;$E16),'Hoja de Trabajo para listado'!$BC$151:$CB$151,0)),0)+IFERROR(INDEX('Hoja de Trabajo para listado'!$DE$153:$DG$274,MATCH($A16,'Hoja de Trabajo para listado'!$DE$153:$DE$1048576,0),MATCH((CUADRO!N$5&amp;$E16),'Hoja de Trabajo para listado'!$DE$151:$DG$151,0)),0)+IFERROR(INDEX('Hoja de Trabajo para listado'!$CD$155:$DC$1048576,MATCH($A16,'Hoja de Trabajo para listado'!$CD$155:$CD$1048576,0),MATCH((CUADRO!N$5&amp;$E16),'Hoja de Trabajo para listado'!$CD$151:$DC$151,0)),0)</f>
        <v>0</v>
      </c>
      <c r="O16" s="314">
        <f ca="1">+IFERROR(INDEX('Hoja de Trabajo para listado'!$A$155:$Z$1048576,MATCH($A16,'Hoja de Trabajo para listado'!$A$155:$A$1048576,0),MATCH((CUADRO!O$5&amp;$E16),'Hoja de Trabajo para listado'!$A$151:$Z$151,0)),0)+IFERROR(INDEX('Hoja de Trabajo para listado'!$AB$155:$BA$1048576,MATCH($A16,'Hoja de Trabajo para listado'!$AB$155:$AB$1048576,0),MATCH((CUADRO!O$5&amp;$E16),'Hoja de Trabajo para listado'!$AB$151:$BA$151,0)),0)+IFERROR(INDEX('Hoja de Trabajo para listado'!$BC$155:$CB$1048576,MATCH($A16,'Hoja de Trabajo para listado'!$BC$155:$BC$1048576,0),MATCH((CUADRO!O$5&amp;$E16),'Hoja de Trabajo para listado'!$BC$151:$CB$151,0)),0)+IFERROR(INDEX('Hoja de Trabajo para listado'!$DE$153:$DG$274,MATCH($A16,'Hoja de Trabajo para listado'!$DE$153:$DE$1048576,0),MATCH((CUADRO!O$5&amp;$E16),'Hoja de Trabajo para listado'!$DE$151:$DG$151,0)),0)+IFERROR(INDEX('Hoja de Trabajo para listado'!$CD$155:$DC$1048576,MATCH($A16,'Hoja de Trabajo para listado'!$CD$155:$CD$1048576,0),MATCH((CUADRO!O$5&amp;$E16),'Hoja de Trabajo para listado'!$CD$151:$DC$151,0)),0)</f>
        <v>0</v>
      </c>
      <c r="P16" s="314">
        <f ca="1">+IFERROR(INDEX('Hoja de Trabajo para listado'!$A$155:$Z$1048576,MATCH($A16,'Hoja de Trabajo para listado'!$A$155:$A$1048576,0),MATCH((CUADRO!P$5&amp;$E16),'Hoja de Trabajo para listado'!$A$151:$Z$151,0)),0)+IFERROR(INDEX('Hoja de Trabajo para listado'!$AB$155:$BA$1048576,MATCH($A16,'Hoja de Trabajo para listado'!$AB$155:$AB$1048576,0),MATCH((CUADRO!P$5&amp;$E16),'Hoja de Trabajo para listado'!$AB$151:$BA$151,0)),0)+IFERROR(INDEX('Hoja de Trabajo para listado'!$BC$155:$CB$1048576,MATCH($A16,'Hoja de Trabajo para listado'!$BC$155:$BC$1048576,0),MATCH((CUADRO!P$5&amp;$E16),'Hoja de Trabajo para listado'!$BC$151:$CB$151,0)),0)+IFERROR(INDEX('Hoja de Trabajo para listado'!$DE$153:$DG$274,MATCH($A16,'Hoja de Trabajo para listado'!$DE$153:$DE$1048576,0),MATCH((CUADRO!P$5&amp;$E16),'Hoja de Trabajo para listado'!$DE$151:$DG$151,0)),0)+IFERROR(INDEX('Hoja de Trabajo para listado'!$CD$155:$DC$1048576,MATCH($A16,'Hoja de Trabajo para listado'!$CD$155:$CD$1048576,0),MATCH((CUADRO!P$5&amp;$E16),'Hoja de Trabajo para listado'!$CD$151:$DC$151,0)),0)</f>
        <v>0</v>
      </c>
      <c r="Q16" s="314">
        <f ca="1">+IFERROR(INDEX('Hoja de Trabajo para listado'!$A$155:$Z$1048576,MATCH($A16,'Hoja de Trabajo para listado'!$A$155:$A$1048576,0),MATCH((CUADRO!Q$5&amp;$E16),'Hoja de Trabajo para listado'!$A$151:$Z$151,0)),0)+IFERROR(INDEX('Hoja de Trabajo para listado'!$AB$155:$BA$1048576,MATCH($A16,'Hoja de Trabajo para listado'!$AB$155:$AB$1048576,0),MATCH((CUADRO!Q$5&amp;$E16),'Hoja de Trabajo para listado'!$AB$151:$BA$151,0)),0)+IFERROR(INDEX('Hoja de Trabajo para listado'!$BC$155:$CB$1048576,MATCH($A16,'Hoja de Trabajo para listado'!$BC$155:$BC$1048576,0),MATCH((CUADRO!Q$5&amp;$E16),'Hoja de Trabajo para listado'!$BC$151:$CB$151,0)),0)+IFERROR(INDEX('Hoja de Trabajo para listado'!$DE$153:$DG$274,MATCH($A16,'Hoja de Trabajo para listado'!$DE$153:$DE$1048576,0),MATCH((CUADRO!Q$5&amp;$E16),'Hoja de Trabajo para listado'!$DE$151:$DG$151,0)),0)+IFERROR(INDEX('Hoja de Trabajo para listado'!$CD$155:$DC$1048576,MATCH($A16,'Hoja de Trabajo para listado'!$CD$155:$CD$1048576,0),MATCH((CUADRO!Q$5&amp;$E16),'Hoja de Trabajo para listado'!$CD$151:$DC$151,0)),0)</f>
        <v>0</v>
      </c>
      <c r="R16" s="314">
        <f t="shared" ca="1" si="0"/>
        <v>0</v>
      </c>
      <c r="S16" s="345"/>
      <c r="T16" s="314">
        <f ca="1">+T17</f>
        <v>0</v>
      </c>
      <c r="U16" s="313">
        <f t="shared" si="1"/>
        <v>1</v>
      </c>
      <c r="V16" s="319" t="str">
        <f>+VLOOKUP(A16,bd_lista!$A$3:$E$593,5,FALSE)</f>
        <v>Empresas Municipales</v>
      </c>
      <c r="W16" s="341" t="str">
        <f>+V16</f>
        <v>Empresas Municipales</v>
      </c>
    </row>
    <row r="17" spans="1:23" ht="15" hidden="1" customHeight="1">
      <c r="A17" s="323">
        <v>781</v>
      </c>
      <c r="B17" s="417"/>
      <c r="C17" s="319" t="str">
        <f>+VLOOKUP(A17,bd_lista!$A$3:$C$593,3,FALSE)</f>
        <v>Servicio Municipal de Agua Potable y Alcantarillado</v>
      </c>
      <c r="D17" s="319"/>
      <c r="E17" s="347" t="s">
        <v>1419</v>
      </c>
      <c r="F17" s="316">
        <f ca="1">+IFERROR(INDEX('Hoja de Trabajo para listado'!$A$155:$Z$1048576,MATCH($A17,'Hoja de Trabajo para listado'!$A$155:$A$1048576,0),MATCH((CUADRO!F$5&amp;$E17),'Hoja de Trabajo para listado'!$A$151:$Z$151,0)),0)+IFERROR(INDEX('Hoja de Trabajo para listado'!$AB$155:$BA$1048576,MATCH($A17,'Hoja de Trabajo para listado'!$AB$155:$AB$1048576,0),MATCH((CUADRO!F$5&amp;$E17),'Hoja de Trabajo para listado'!$AB$151:$BA$151,0)),0)+IFERROR(INDEX('Hoja de Trabajo para listado'!$BC$155:$CB$1048576,MATCH($A17,'Hoja de Trabajo para listado'!$BC$155:$BC$1048576,0),MATCH((CUADRO!F$5&amp;$E17),'Hoja de Trabajo para listado'!$BC$151:$CB$151,0)),0)+IFERROR(INDEX('Hoja de Trabajo para listado'!$DE$153:$DG$274,MATCH($A17,'Hoja de Trabajo para listado'!$DE$153:$DE$1048576,0),MATCH((CUADRO!F$5&amp;$E17),'Hoja de Trabajo para listado'!$DE$151:$DG$151,0)),0)+IFERROR(INDEX('Hoja de Trabajo para listado'!$CD$155:$DC$1048576,MATCH($A17,'Hoja de Trabajo para listado'!$CD$155:$CD$1048576,0),MATCH((CUADRO!F$5&amp;$E17),'Hoja de Trabajo para listado'!$CD$151:$DC$151,0)),0)</f>
        <v>0</v>
      </c>
      <c r="G17" s="316">
        <f ca="1">+IFERROR(INDEX('Hoja de Trabajo para listado'!$A$155:$Z$1048576,MATCH($A17,'Hoja de Trabajo para listado'!$A$155:$A$1048576,0),MATCH((CUADRO!G$5&amp;$E17),'Hoja de Trabajo para listado'!$A$151:$Z$151,0)),0)+IFERROR(INDEX('Hoja de Trabajo para listado'!$AB$155:$BA$1048576,MATCH($A17,'Hoja de Trabajo para listado'!$AB$155:$AB$1048576,0),MATCH((CUADRO!G$5&amp;$E17),'Hoja de Trabajo para listado'!$AB$151:$BA$151,0)),0)+IFERROR(INDEX('Hoja de Trabajo para listado'!$BC$155:$CB$1048576,MATCH($A17,'Hoja de Trabajo para listado'!$BC$155:$BC$1048576,0),MATCH((CUADRO!G$5&amp;$E17),'Hoja de Trabajo para listado'!$BC$151:$CB$151,0)),0)+IFERROR(INDEX('Hoja de Trabajo para listado'!$DE$153:$DG$274,MATCH($A17,'Hoja de Trabajo para listado'!$DE$153:$DE$1048576,0),MATCH((CUADRO!G$5&amp;$E17),'Hoja de Trabajo para listado'!$DE$151:$DG$151,0)),0)+IFERROR(INDEX('Hoja de Trabajo para listado'!$CD$155:$DC$1048576,MATCH($A17,'Hoja de Trabajo para listado'!$CD$155:$CD$1048576,0),MATCH((CUADRO!G$5&amp;$E17),'Hoja de Trabajo para listado'!$CD$151:$DC$151,0)),0)</f>
        <v>0</v>
      </c>
      <c r="H17" s="316">
        <f ca="1">+IFERROR(INDEX('Hoja de Trabajo para listado'!$A$155:$Z$1048576,MATCH($A17,'Hoja de Trabajo para listado'!$A$155:$A$1048576,0),MATCH((CUADRO!H$5&amp;$E17),'Hoja de Trabajo para listado'!$A$151:$Z$151,0)),0)+IFERROR(INDEX('Hoja de Trabajo para listado'!$AB$155:$BA$1048576,MATCH($A17,'Hoja de Trabajo para listado'!$AB$155:$AB$1048576,0),MATCH((CUADRO!H$5&amp;$E17),'Hoja de Trabajo para listado'!$AB$151:$BA$151,0)),0)+IFERROR(INDEX('Hoja de Trabajo para listado'!$BC$155:$CB$1048576,MATCH($A17,'Hoja de Trabajo para listado'!$BC$155:$BC$1048576,0),MATCH((CUADRO!H$5&amp;$E17),'Hoja de Trabajo para listado'!$BC$151:$CB$151,0)),0)+IFERROR(INDEX('Hoja de Trabajo para listado'!$DE$153:$DG$274,MATCH($A17,'Hoja de Trabajo para listado'!$DE$153:$DE$1048576,0),MATCH((CUADRO!H$5&amp;$E17),'Hoja de Trabajo para listado'!$DE$151:$DG$151,0)),0)+IFERROR(INDEX('Hoja de Trabajo para listado'!$CD$155:$DC$1048576,MATCH($A17,'Hoja de Trabajo para listado'!$CD$155:$CD$1048576,0),MATCH((CUADRO!H$5&amp;$E17),'Hoja de Trabajo para listado'!$CD$151:$DC$151,0)),0)</f>
        <v>0</v>
      </c>
      <c r="I17" s="316">
        <f ca="1">+IFERROR(INDEX('Hoja de Trabajo para listado'!$A$155:$Z$1048576,MATCH($A17,'Hoja de Trabajo para listado'!$A$155:$A$1048576,0),MATCH((CUADRO!I$5&amp;$E17),'Hoja de Trabajo para listado'!$A$151:$Z$151,0)),0)+IFERROR(INDEX('Hoja de Trabajo para listado'!$AB$155:$BA$1048576,MATCH($A17,'Hoja de Trabajo para listado'!$AB$155:$AB$1048576,0),MATCH((CUADRO!I$5&amp;$E17),'Hoja de Trabajo para listado'!$AB$151:$BA$151,0)),0)+IFERROR(INDEX('Hoja de Trabajo para listado'!$BC$155:$CB$1048576,MATCH($A17,'Hoja de Trabajo para listado'!$BC$155:$BC$1048576,0),MATCH((CUADRO!I$5&amp;$E17),'Hoja de Trabajo para listado'!$BC$151:$CB$151,0)),0)+IFERROR(INDEX('Hoja de Trabajo para listado'!$DE$153:$DG$274,MATCH($A17,'Hoja de Trabajo para listado'!$DE$153:$DE$1048576,0),MATCH((CUADRO!I$5&amp;$E17),'Hoja de Trabajo para listado'!$DE$151:$DG$151,0)),0)+IFERROR(INDEX('Hoja de Trabajo para listado'!$CD$155:$DC$1048576,MATCH($A17,'Hoja de Trabajo para listado'!$CD$155:$CD$1048576,0),MATCH((CUADRO!I$5&amp;$E17),'Hoja de Trabajo para listado'!$CD$151:$DC$151,0)),0)</f>
        <v>0</v>
      </c>
      <c r="J17" s="316">
        <f ca="1">+IFERROR(INDEX('Hoja de Trabajo para listado'!$A$155:$Z$1048576,MATCH($A17,'Hoja de Trabajo para listado'!$A$155:$A$1048576,0),MATCH((CUADRO!J$5&amp;$E17),'Hoja de Trabajo para listado'!$A$151:$Z$151,0)),0)+IFERROR(INDEX('Hoja de Trabajo para listado'!$AB$155:$BA$1048576,MATCH($A17,'Hoja de Trabajo para listado'!$AB$155:$AB$1048576,0),MATCH((CUADRO!J$5&amp;$E17),'Hoja de Trabajo para listado'!$AB$151:$BA$151,0)),0)+IFERROR(INDEX('Hoja de Trabajo para listado'!$BC$155:$CB$1048576,MATCH($A17,'Hoja de Trabajo para listado'!$BC$155:$BC$1048576,0),MATCH((CUADRO!J$5&amp;$E17),'Hoja de Trabajo para listado'!$BC$151:$CB$151,0)),0)+IFERROR(INDEX('Hoja de Trabajo para listado'!$DE$153:$DG$274,MATCH($A17,'Hoja de Trabajo para listado'!$DE$153:$DE$1048576,0),MATCH((CUADRO!J$5&amp;$E17),'Hoja de Trabajo para listado'!$DE$151:$DG$151,0)),0)+IFERROR(INDEX('Hoja de Trabajo para listado'!$CD$155:$DC$1048576,MATCH($A17,'Hoja de Trabajo para listado'!$CD$155:$CD$1048576,0),MATCH((CUADRO!J$5&amp;$E17),'Hoja de Trabajo para listado'!$CD$151:$DC$151,0)),0)</f>
        <v>0</v>
      </c>
      <c r="K17" s="316">
        <f ca="1">+IFERROR(INDEX('Hoja de Trabajo para listado'!$A$155:$Z$1048576,MATCH($A17,'Hoja de Trabajo para listado'!$A$155:$A$1048576,0),MATCH((CUADRO!K$5&amp;$E17),'Hoja de Trabajo para listado'!$A$151:$Z$151,0)),0)+IFERROR(INDEX('Hoja de Trabajo para listado'!$AB$155:$BA$1048576,MATCH($A17,'Hoja de Trabajo para listado'!$AB$155:$AB$1048576,0),MATCH((CUADRO!K$5&amp;$E17),'Hoja de Trabajo para listado'!$AB$151:$BA$151,0)),0)+IFERROR(INDEX('Hoja de Trabajo para listado'!$BC$155:$CB$1048576,MATCH($A17,'Hoja de Trabajo para listado'!$BC$155:$BC$1048576,0),MATCH((CUADRO!K$5&amp;$E17),'Hoja de Trabajo para listado'!$BC$151:$CB$151,0)),0)+IFERROR(INDEX('Hoja de Trabajo para listado'!$DE$153:$DG$274,MATCH($A17,'Hoja de Trabajo para listado'!$DE$153:$DE$1048576,0),MATCH((CUADRO!K$5&amp;$E17),'Hoja de Trabajo para listado'!$DE$151:$DG$151,0)),0)+IFERROR(INDEX('Hoja de Trabajo para listado'!$CD$155:$DC$1048576,MATCH($A17,'Hoja de Trabajo para listado'!$CD$155:$CD$1048576,0),MATCH((CUADRO!K$5&amp;$E17),'Hoja de Trabajo para listado'!$CD$151:$DC$151,0)),0)</f>
        <v>0</v>
      </c>
      <c r="L17" s="316">
        <f ca="1">+IFERROR(INDEX('Hoja de Trabajo para listado'!$A$155:$Z$1048576,MATCH($A17,'Hoja de Trabajo para listado'!$A$155:$A$1048576,0),MATCH((CUADRO!L$5&amp;$E17),'Hoja de Trabajo para listado'!$A$151:$Z$151,0)),0)+IFERROR(INDEX('Hoja de Trabajo para listado'!$AB$155:$BA$1048576,MATCH($A17,'Hoja de Trabajo para listado'!$AB$155:$AB$1048576,0),MATCH((CUADRO!L$5&amp;$E17),'Hoja de Trabajo para listado'!$AB$151:$BA$151,0)),0)+IFERROR(INDEX('Hoja de Trabajo para listado'!$BC$155:$CB$1048576,MATCH($A17,'Hoja de Trabajo para listado'!$BC$155:$BC$1048576,0),MATCH((CUADRO!L$5&amp;$E17),'Hoja de Trabajo para listado'!$BC$151:$CB$151,0)),0)+IFERROR(INDEX('Hoja de Trabajo para listado'!$DE$153:$DG$274,MATCH($A17,'Hoja de Trabajo para listado'!$DE$153:$DE$1048576,0),MATCH((CUADRO!L$5&amp;$E17),'Hoja de Trabajo para listado'!$DE$151:$DG$151,0)),0)+IFERROR(INDEX('Hoja de Trabajo para listado'!$CD$155:$DC$1048576,MATCH($A17,'Hoja de Trabajo para listado'!$CD$155:$CD$1048576,0),MATCH((CUADRO!L$5&amp;$E17),'Hoja de Trabajo para listado'!$CD$151:$DC$151,0)),0)</f>
        <v>0</v>
      </c>
      <c r="M17" s="316">
        <f ca="1">+IFERROR(INDEX('Hoja de Trabajo para listado'!$A$155:$Z$1048576,MATCH($A17,'Hoja de Trabajo para listado'!$A$155:$A$1048576,0),MATCH((CUADRO!M$5&amp;$E17),'Hoja de Trabajo para listado'!$A$151:$Z$151,0)),0)+IFERROR(INDEX('Hoja de Trabajo para listado'!$AB$155:$BA$1048576,MATCH($A17,'Hoja de Trabajo para listado'!$AB$155:$AB$1048576,0),MATCH((CUADRO!M$5&amp;$E17),'Hoja de Trabajo para listado'!$AB$151:$BA$151,0)),0)+IFERROR(INDEX('Hoja de Trabajo para listado'!$BC$155:$CB$1048576,MATCH($A17,'Hoja de Trabajo para listado'!$BC$155:$BC$1048576,0),MATCH((CUADRO!M$5&amp;$E17),'Hoja de Trabajo para listado'!$BC$151:$CB$151,0)),0)+IFERROR(INDEX('Hoja de Trabajo para listado'!$DE$153:$DG$274,MATCH($A17,'Hoja de Trabajo para listado'!$DE$153:$DE$1048576,0),MATCH((CUADRO!M$5&amp;$E17),'Hoja de Trabajo para listado'!$DE$151:$DG$151,0)),0)+IFERROR(INDEX('Hoja de Trabajo para listado'!$CD$155:$DC$1048576,MATCH($A17,'Hoja de Trabajo para listado'!$CD$155:$CD$1048576,0),MATCH((CUADRO!M$5&amp;$E17),'Hoja de Trabajo para listado'!$CD$151:$DC$151,0)),0)</f>
        <v>0</v>
      </c>
      <c r="N17" s="316">
        <f ca="1">+IFERROR(INDEX('Hoja de Trabajo para listado'!$A$155:$Z$1048576,MATCH($A17,'Hoja de Trabajo para listado'!$A$155:$A$1048576,0),MATCH((CUADRO!N$5&amp;$E17),'Hoja de Trabajo para listado'!$A$151:$Z$151,0)),0)+IFERROR(INDEX('Hoja de Trabajo para listado'!$AB$155:$BA$1048576,MATCH($A17,'Hoja de Trabajo para listado'!$AB$155:$AB$1048576,0),MATCH((CUADRO!N$5&amp;$E17),'Hoja de Trabajo para listado'!$AB$151:$BA$151,0)),0)+IFERROR(INDEX('Hoja de Trabajo para listado'!$BC$155:$CB$1048576,MATCH($A17,'Hoja de Trabajo para listado'!$BC$155:$BC$1048576,0),MATCH((CUADRO!N$5&amp;$E17),'Hoja de Trabajo para listado'!$BC$151:$CB$151,0)),0)+IFERROR(INDEX('Hoja de Trabajo para listado'!$DE$153:$DG$274,MATCH($A17,'Hoja de Trabajo para listado'!$DE$153:$DE$1048576,0),MATCH((CUADRO!N$5&amp;$E17),'Hoja de Trabajo para listado'!$DE$151:$DG$151,0)),0)+IFERROR(INDEX('Hoja de Trabajo para listado'!$CD$155:$DC$1048576,MATCH($A17,'Hoja de Trabajo para listado'!$CD$155:$CD$1048576,0),MATCH((CUADRO!N$5&amp;$E17),'Hoja de Trabajo para listado'!$CD$151:$DC$151,0)),0)</f>
        <v>0</v>
      </c>
      <c r="O17" s="316">
        <f ca="1">+IFERROR(INDEX('Hoja de Trabajo para listado'!$A$155:$Z$1048576,MATCH($A17,'Hoja de Trabajo para listado'!$A$155:$A$1048576,0),MATCH((CUADRO!O$5&amp;$E17),'Hoja de Trabajo para listado'!$A$151:$Z$151,0)),0)+IFERROR(INDEX('Hoja de Trabajo para listado'!$AB$155:$BA$1048576,MATCH($A17,'Hoja de Trabajo para listado'!$AB$155:$AB$1048576,0),MATCH((CUADRO!O$5&amp;$E17),'Hoja de Trabajo para listado'!$AB$151:$BA$151,0)),0)+IFERROR(INDEX('Hoja de Trabajo para listado'!$BC$155:$CB$1048576,MATCH($A17,'Hoja de Trabajo para listado'!$BC$155:$BC$1048576,0),MATCH((CUADRO!O$5&amp;$E17),'Hoja de Trabajo para listado'!$BC$151:$CB$151,0)),0)+IFERROR(INDEX('Hoja de Trabajo para listado'!$DE$153:$DG$274,MATCH($A17,'Hoja de Trabajo para listado'!$DE$153:$DE$1048576,0),MATCH((CUADRO!O$5&amp;$E17),'Hoja de Trabajo para listado'!$DE$151:$DG$151,0)),0)+IFERROR(INDEX('Hoja de Trabajo para listado'!$CD$155:$DC$1048576,MATCH($A17,'Hoja de Trabajo para listado'!$CD$155:$CD$1048576,0),MATCH((CUADRO!O$5&amp;$E17),'Hoja de Trabajo para listado'!$CD$151:$DC$151,0)),0)</f>
        <v>0</v>
      </c>
      <c r="P17" s="316">
        <f ca="1">+IFERROR(INDEX('Hoja de Trabajo para listado'!$A$155:$Z$1048576,MATCH($A17,'Hoja de Trabajo para listado'!$A$155:$A$1048576,0),MATCH((CUADRO!P$5&amp;$E17),'Hoja de Trabajo para listado'!$A$151:$Z$151,0)),0)+IFERROR(INDEX('Hoja de Trabajo para listado'!$AB$155:$BA$1048576,MATCH($A17,'Hoja de Trabajo para listado'!$AB$155:$AB$1048576,0),MATCH((CUADRO!P$5&amp;$E17),'Hoja de Trabajo para listado'!$AB$151:$BA$151,0)),0)+IFERROR(INDEX('Hoja de Trabajo para listado'!$BC$155:$CB$1048576,MATCH($A17,'Hoja de Trabajo para listado'!$BC$155:$BC$1048576,0),MATCH((CUADRO!P$5&amp;$E17),'Hoja de Trabajo para listado'!$BC$151:$CB$151,0)),0)+IFERROR(INDEX('Hoja de Trabajo para listado'!$DE$153:$DG$274,MATCH($A17,'Hoja de Trabajo para listado'!$DE$153:$DE$1048576,0),MATCH((CUADRO!P$5&amp;$E17),'Hoja de Trabajo para listado'!$DE$151:$DG$151,0)),0)+IFERROR(INDEX('Hoja de Trabajo para listado'!$CD$155:$DC$1048576,MATCH($A17,'Hoja de Trabajo para listado'!$CD$155:$CD$1048576,0),MATCH((CUADRO!P$5&amp;$E17),'Hoja de Trabajo para listado'!$CD$151:$DC$151,0)),0)</f>
        <v>0</v>
      </c>
      <c r="Q17" s="316">
        <f ca="1">+IFERROR(INDEX('Hoja de Trabajo para listado'!$A$155:$Z$1048576,MATCH($A17,'Hoja de Trabajo para listado'!$A$155:$A$1048576,0),MATCH((CUADRO!Q$5&amp;$E17),'Hoja de Trabajo para listado'!$A$151:$Z$151,0)),0)+IFERROR(INDEX('Hoja de Trabajo para listado'!$AB$155:$BA$1048576,MATCH($A17,'Hoja de Trabajo para listado'!$AB$155:$AB$1048576,0),MATCH((CUADRO!Q$5&amp;$E17),'Hoja de Trabajo para listado'!$AB$151:$BA$151,0)),0)+IFERROR(INDEX('Hoja de Trabajo para listado'!$BC$155:$CB$1048576,MATCH($A17,'Hoja de Trabajo para listado'!$BC$155:$BC$1048576,0),MATCH((CUADRO!Q$5&amp;$E17),'Hoja de Trabajo para listado'!$BC$151:$CB$151,0)),0)+IFERROR(INDEX('Hoja de Trabajo para listado'!$DE$153:$DG$274,MATCH($A17,'Hoja de Trabajo para listado'!$DE$153:$DE$1048576,0),MATCH((CUADRO!Q$5&amp;$E17),'Hoja de Trabajo para listado'!$DE$151:$DG$151,0)),0)+IFERROR(INDEX('Hoja de Trabajo para listado'!$CD$155:$DC$1048576,MATCH($A17,'Hoja de Trabajo para listado'!$CD$155:$CD$1048576,0),MATCH((CUADRO!Q$5&amp;$E17),'Hoja de Trabajo para listado'!$CD$151:$DC$151,0)),0)</f>
        <v>0</v>
      </c>
      <c r="R17" s="316">
        <f t="shared" ca="1" si="0"/>
        <v>0</v>
      </c>
      <c r="S17" s="344">
        <f ca="1">+R16+R17</f>
        <v>0</v>
      </c>
      <c r="T17" s="316">
        <f ca="1">+S17</f>
        <v>0</v>
      </c>
      <c r="U17" s="315">
        <f t="shared" si="1"/>
        <v>2</v>
      </c>
      <c r="V17" s="319" t="str">
        <f>+VLOOKUP(A17,bd_lista!$A$3:$E$593,5,FALSE)</f>
        <v>Empresas Municipales</v>
      </c>
      <c r="W17" s="320"/>
    </row>
    <row r="18" spans="1:23" ht="15" hidden="1" customHeight="1">
      <c r="A18" s="325">
        <v>802</v>
      </c>
      <c r="B18" s="416">
        <f>+A18</f>
        <v>802</v>
      </c>
      <c r="C18" s="318" t="str">
        <f>+VLOOKUP(A18,bd_lista!$A$3:$C$593,3,FALSE)</f>
        <v>Empresa Local de Agua Potable y Alcantarillado Sucre</v>
      </c>
      <c r="D18" s="339" t="str">
        <f>+C18</f>
        <v>Empresa Local de Agua Potable y Alcantarillado Sucre</v>
      </c>
      <c r="E18" s="346" t="s">
        <v>1418</v>
      </c>
      <c r="F18" s="314">
        <f ca="1">+IFERROR(INDEX('Hoja de Trabajo para listado'!$A$155:$Z$1048576,MATCH($A18,'Hoja de Trabajo para listado'!$A$155:$A$1048576,0),MATCH((CUADRO!F$5&amp;$E18),'Hoja de Trabajo para listado'!$A$151:$Z$151,0)),0)+IFERROR(INDEX('Hoja de Trabajo para listado'!$AB$155:$BA$1048576,MATCH($A18,'Hoja de Trabajo para listado'!$AB$155:$AB$1048576,0),MATCH((CUADRO!F$5&amp;$E18),'Hoja de Trabajo para listado'!$AB$151:$BA$151,0)),0)+IFERROR(INDEX('Hoja de Trabajo para listado'!$BC$155:$CB$1048576,MATCH($A18,'Hoja de Trabajo para listado'!$BC$155:$BC$1048576,0),MATCH((CUADRO!F$5&amp;$E18),'Hoja de Trabajo para listado'!$BC$151:$CB$151,0)),0)+IFERROR(INDEX('Hoja de Trabajo para listado'!$DE$153:$DG$274,MATCH($A18,'Hoja de Trabajo para listado'!$DE$153:$DE$1048576,0),MATCH((CUADRO!F$5&amp;$E18),'Hoja de Trabajo para listado'!$DE$151:$DG$151,0)),0)+IFERROR(INDEX('Hoja de Trabajo para listado'!$CD$155:$DC$1048576,MATCH($A18,'Hoja de Trabajo para listado'!$CD$155:$CD$1048576,0),MATCH((CUADRO!F$5&amp;$E18),'Hoja de Trabajo para listado'!$CD$151:$DC$151,0)),0)</f>
        <v>0</v>
      </c>
      <c r="G18" s="314">
        <f ca="1">+IFERROR(INDEX('Hoja de Trabajo para listado'!$A$155:$Z$1048576,MATCH($A18,'Hoja de Trabajo para listado'!$A$155:$A$1048576,0),MATCH((CUADRO!G$5&amp;$E18),'Hoja de Trabajo para listado'!$A$151:$Z$151,0)),0)+IFERROR(INDEX('Hoja de Trabajo para listado'!$AB$155:$BA$1048576,MATCH($A18,'Hoja de Trabajo para listado'!$AB$155:$AB$1048576,0),MATCH((CUADRO!G$5&amp;$E18),'Hoja de Trabajo para listado'!$AB$151:$BA$151,0)),0)+IFERROR(INDEX('Hoja de Trabajo para listado'!$BC$155:$CB$1048576,MATCH($A18,'Hoja de Trabajo para listado'!$BC$155:$BC$1048576,0),MATCH((CUADRO!G$5&amp;$E18),'Hoja de Trabajo para listado'!$BC$151:$CB$151,0)),0)+IFERROR(INDEX('Hoja de Trabajo para listado'!$DE$153:$DG$274,MATCH($A18,'Hoja de Trabajo para listado'!$DE$153:$DE$1048576,0),MATCH((CUADRO!G$5&amp;$E18),'Hoja de Trabajo para listado'!$DE$151:$DG$151,0)),0)+IFERROR(INDEX('Hoja de Trabajo para listado'!$CD$155:$DC$1048576,MATCH($A18,'Hoja de Trabajo para listado'!$CD$155:$CD$1048576,0),MATCH((CUADRO!G$5&amp;$E18),'Hoja de Trabajo para listado'!$CD$151:$DC$151,0)),0)</f>
        <v>0</v>
      </c>
      <c r="H18" s="314">
        <f ca="1">+IFERROR(INDEX('Hoja de Trabajo para listado'!$A$155:$Z$1048576,MATCH($A18,'Hoja de Trabajo para listado'!$A$155:$A$1048576,0),MATCH((CUADRO!H$5&amp;$E18),'Hoja de Trabajo para listado'!$A$151:$Z$151,0)),0)+IFERROR(INDEX('Hoja de Trabajo para listado'!$AB$155:$BA$1048576,MATCH($A18,'Hoja de Trabajo para listado'!$AB$155:$AB$1048576,0),MATCH((CUADRO!H$5&amp;$E18),'Hoja de Trabajo para listado'!$AB$151:$BA$151,0)),0)+IFERROR(INDEX('Hoja de Trabajo para listado'!$BC$155:$CB$1048576,MATCH($A18,'Hoja de Trabajo para listado'!$BC$155:$BC$1048576,0),MATCH((CUADRO!H$5&amp;$E18),'Hoja de Trabajo para listado'!$BC$151:$CB$151,0)),0)+IFERROR(INDEX('Hoja de Trabajo para listado'!$DE$153:$DG$274,MATCH($A18,'Hoja de Trabajo para listado'!$DE$153:$DE$1048576,0),MATCH((CUADRO!H$5&amp;$E18),'Hoja de Trabajo para listado'!$DE$151:$DG$151,0)),0)+IFERROR(INDEX('Hoja de Trabajo para listado'!$CD$155:$DC$1048576,MATCH($A18,'Hoja de Trabajo para listado'!$CD$155:$CD$1048576,0),MATCH((CUADRO!H$5&amp;$E18),'Hoja de Trabajo para listado'!$CD$151:$DC$151,0)),0)</f>
        <v>0</v>
      </c>
      <c r="I18" s="314">
        <f ca="1">+IFERROR(INDEX('Hoja de Trabajo para listado'!$A$155:$Z$1048576,MATCH($A18,'Hoja de Trabajo para listado'!$A$155:$A$1048576,0),MATCH((CUADRO!I$5&amp;$E18),'Hoja de Trabajo para listado'!$A$151:$Z$151,0)),0)+IFERROR(INDEX('Hoja de Trabajo para listado'!$AB$155:$BA$1048576,MATCH($A18,'Hoja de Trabajo para listado'!$AB$155:$AB$1048576,0),MATCH((CUADRO!I$5&amp;$E18),'Hoja de Trabajo para listado'!$AB$151:$BA$151,0)),0)+IFERROR(INDEX('Hoja de Trabajo para listado'!$BC$155:$CB$1048576,MATCH($A18,'Hoja de Trabajo para listado'!$BC$155:$BC$1048576,0),MATCH((CUADRO!I$5&amp;$E18),'Hoja de Trabajo para listado'!$BC$151:$CB$151,0)),0)+IFERROR(INDEX('Hoja de Trabajo para listado'!$DE$153:$DG$274,MATCH($A18,'Hoja de Trabajo para listado'!$DE$153:$DE$1048576,0),MATCH((CUADRO!I$5&amp;$E18),'Hoja de Trabajo para listado'!$DE$151:$DG$151,0)),0)+IFERROR(INDEX('Hoja de Trabajo para listado'!$CD$155:$DC$1048576,MATCH($A18,'Hoja de Trabajo para listado'!$CD$155:$CD$1048576,0),MATCH((CUADRO!I$5&amp;$E18),'Hoja de Trabajo para listado'!$CD$151:$DC$151,0)),0)</f>
        <v>0</v>
      </c>
      <c r="J18" s="314">
        <f ca="1">+IFERROR(INDEX('Hoja de Trabajo para listado'!$A$155:$Z$1048576,MATCH($A18,'Hoja de Trabajo para listado'!$A$155:$A$1048576,0),MATCH((CUADRO!J$5&amp;$E18),'Hoja de Trabajo para listado'!$A$151:$Z$151,0)),0)+IFERROR(INDEX('Hoja de Trabajo para listado'!$AB$155:$BA$1048576,MATCH($A18,'Hoja de Trabajo para listado'!$AB$155:$AB$1048576,0),MATCH((CUADRO!J$5&amp;$E18),'Hoja de Trabajo para listado'!$AB$151:$BA$151,0)),0)+IFERROR(INDEX('Hoja de Trabajo para listado'!$BC$155:$CB$1048576,MATCH($A18,'Hoja de Trabajo para listado'!$BC$155:$BC$1048576,0),MATCH((CUADRO!J$5&amp;$E18),'Hoja de Trabajo para listado'!$BC$151:$CB$151,0)),0)+IFERROR(INDEX('Hoja de Trabajo para listado'!$DE$153:$DG$274,MATCH($A18,'Hoja de Trabajo para listado'!$DE$153:$DE$1048576,0),MATCH((CUADRO!J$5&amp;$E18),'Hoja de Trabajo para listado'!$DE$151:$DG$151,0)),0)+IFERROR(INDEX('Hoja de Trabajo para listado'!$CD$155:$DC$1048576,MATCH($A18,'Hoja de Trabajo para listado'!$CD$155:$CD$1048576,0),MATCH((CUADRO!J$5&amp;$E18),'Hoja de Trabajo para listado'!$CD$151:$DC$151,0)),0)</f>
        <v>0</v>
      </c>
      <c r="K18" s="314">
        <f ca="1">+IFERROR(INDEX('Hoja de Trabajo para listado'!$A$155:$Z$1048576,MATCH($A18,'Hoja de Trabajo para listado'!$A$155:$A$1048576,0),MATCH((CUADRO!K$5&amp;$E18),'Hoja de Trabajo para listado'!$A$151:$Z$151,0)),0)+IFERROR(INDEX('Hoja de Trabajo para listado'!$AB$155:$BA$1048576,MATCH($A18,'Hoja de Trabajo para listado'!$AB$155:$AB$1048576,0),MATCH((CUADRO!K$5&amp;$E18),'Hoja de Trabajo para listado'!$AB$151:$BA$151,0)),0)+IFERROR(INDEX('Hoja de Trabajo para listado'!$BC$155:$CB$1048576,MATCH($A18,'Hoja de Trabajo para listado'!$BC$155:$BC$1048576,0),MATCH((CUADRO!K$5&amp;$E18),'Hoja de Trabajo para listado'!$BC$151:$CB$151,0)),0)+IFERROR(INDEX('Hoja de Trabajo para listado'!$DE$153:$DG$274,MATCH($A18,'Hoja de Trabajo para listado'!$DE$153:$DE$1048576,0),MATCH((CUADRO!K$5&amp;$E18),'Hoja de Trabajo para listado'!$DE$151:$DG$151,0)),0)+IFERROR(INDEX('Hoja de Trabajo para listado'!$CD$155:$DC$1048576,MATCH($A18,'Hoja de Trabajo para listado'!$CD$155:$CD$1048576,0),MATCH((CUADRO!K$5&amp;$E18),'Hoja de Trabajo para listado'!$CD$151:$DC$151,0)),0)</f>
        <v>0</v>
      </c>
      <c r="L18" s="314">
        <f ca="1">+IFERROR(INDEX('Hoja de Trabajo para listado'!$A$155:$Z$1048576,MATCH($A18,'Hoja de Trabajo para listado'!$A$155:$A$1048576,0),MATCH((CUADRO!L$5&amp;$E18),'Hoja de Trabajo para listado'!$A$151:$Z$151,0)),0)+IFERROR(INDEX('Hoja de Trabajo para listado'!$AB$155:$BA$1048576,MATCH($A18,'Hoja de Trabajo para listado'!$AB$155:$AB$1048576,0),MATCH((CUADRO!L$5&amp;$E18),'Hoja de Trabajo para listado'!$AB$151:$BA$151,0)),0)+IFERROR(INDEX('Hoja de Trabajo para listado'!$BC$155:$CB$1048576,MATCH($A18,'Hoja de Trabajo para listado'!$BC$155:$BC$1048576,0),MATCH((CUADRO!L$5&amp;$E18),'Hoja de Trabajo para listado'!$BC$151:$CB$151,0)),0)+IFERROR(INDEX('Hoja de Trabajo para listado'!$DE$153:$DG$274,MATCH($A18,'Hoja de Trabajo para listado'!$DE$153:$DE$1048576,0),MATCH((CUADRO!L$5&amp;$E18),'Hoja de Trabajo para listado'!$DE$151:$DG$151,0)),0)+IFERROR(INDEX('Hoja de Trabajo para listado'!$CD$155:$DC$1048576,MATCH($A18,'Hoja de Trabajo para listado'!$CD$155:$CD$1048576,0),MATCH((CUADRO!L$5&amp;$E18),'Hoja de Trabajo para listado'!$CD$151:$DC$151,0)),0)</f>
        <v>0</v>
      </c>
      <c r="M18" s="314">
        <f ca="1">+IFERROR(INDEX('Hoja de Trabajo para listado'!$A$155:$Z$1048576,MATCH($A18,'Hoja de Trabajo para listado'!$A$155:$A$1048576,0),MATCH((CUADRO!M$5&amp;$E18),'Hoja de Trabajo para listado'!$A$151:$Z$151,0)),0)+IFERROR(INDEX('Hoja de Trabajo para listado'!$AB$155:$BA$1048576,MATCH($A18,'Hoja de Trabajo para listado'!$AB$155:$AB$1048576,0),MATCH((CUADRO!M$5&amp;$E18),'Hoja de Trabajo para listado'!$AB$151:$BA$151,0)),0)+IFERROR(INDEX('Hoja de Trabajo para listado'!$BC$155:$CB$1048576,MATCH($A18,'Hoja de Trabajo para listado'!$BC$155:$BC$1048576,0),MATCH((CUADRO!M$5&amp;$E18),'Hoja de Trabajo para listado'!$BC$151:$CB$151,0)),0)+IFERROR(INDEX('Hoja de Trabajo para listado'!$DE$153:$DG$274,MATCH($A18,'Hoja de Trabajo para listado'!$DE$153:$DE$1048576,0),MATCH((CUADRO!M$5&amp;$E18),'Hoja de Trabajo para listado'!$DE$151:$DG$151,0)),0)+IFERROR(INDEX('Hoja de Trabajo para listado'!$CD$155:$DC$1048576,MATCH($A18,'Hoja de Trabajo para listado'!$CD$155:$CD$1048576,0),MATCH((CUADRO!M$5&amp;$E18),'Hoja de Trabajo para listado'!$CD$151:$DC$151,0)),0)</f>
        <v>0</v>
      </c>
      <c r="N18" s="314">
        <f ca="1">+IFERROR(INDEX('Hoja de Trabajo para listado'!$A$155:$Z$1048576,MATCH($A18,'Hoja de Trabajo para listado'!$A$155:$A$1048576,0),MATCH((CUADRO!N$5&amp;$E18),'Hoja de Trabajo para listado'!$A$151:$Z$151,0)),0)+IFERROR(INDEX('Hoja de Trabajo para listado'!$AB$155:$BA$1048576,MATCH($A18,'Hoja de Trabajo para listado'!$AB$155:$AB$1048576,0),MATCH((CUADRO!N$5&amp;$E18),'Hoja de Trabajo para listado'!$AB$151:$BA$151,0)),0)+IFERROR(INDEX('Hoja de Trabajo para listado'!$BC$155:$CB$1048576,MATCH($A18,'Hoja de Trabajo para listado'!$BC$155:$BC$1048576,0),MATCH((CUADRO!N$5&amp;$E18),'Hoja de Trabajo para listado'!$BC$151:$CB$151,0)),0)+IFERROR(INDEX('Hoja de Trabajo para listado'!$DE$153:$DG$274,MATCH($A18,'Hoja de Trabajo para listado'!$DE$153:$DE$1048576,0),MATCH((CUADRO!N$5&amp;$E18),'Hoja de Trabajo para listado'!$DE$151:$DG$151,0)),0)+IFERROR(INDEX('Hoja de Trabajo para listado'!$CD$155:$DC$1048576,MATCH($A18,'Hoja de Trabajo para listado'!$CD$155:$CD$1048576,0),MATCH((CUADRO!N$5&amp;$E18),'Hoja de Trabajo para listado'!$CD$151:$DC$151,0)),0)</f>
        <v>0</v>
      </c>
      <c r="O18" s="314">
        <f ca="1">+IFERROR(INDEX('Hoja de Trabajo para listado'!$A$155:$Z$1048576,MATCH($A18,'Hoja de Trabajo para listado'!$A$155:$A$1048576,0),MATCH((CUADRO!O$5&amp;$E18),'Hoja de Trabajo para listado'!$A$151:$Z$151,0)),0)+IFERROR(INDEX('Hoja de Trabajo para listado'!$AB$155:$BA$1048576,MATCH($A18,'Hoja de Trabajo para listado'!$AB$155:$AB$1048576,0),MATCH((CUADRO!O$5&amp;$E18),'Hoja de Trabajo para listado'!$AB$151:$BA$151,0)),0)+IFERROR(INDEX('Hoja de Trabajo para listado'!$BC$155:$CB$1048576,MATCH($A18,'Hoja de Trabajo para listado'!$BC$155:$BC$1048576,0),MATCH((CUADRO!O$5&amp;$E18),'Hoja de Trabajo para listado'!$BC$151:$CB$151,0)),0)+IFERROR(INDEX('Hoja de Trabajo para listado'!$DE$153:$DG$274,MATCH($A18,'Hoja de Trabajo para listado'!$DE$153:$DE$1048576,0),MATCH((CUADRO!O$5&amp;$E18),'Hoja de Trabajo para listado'!$DE$151:$DG$151,0)),0)+IFERROR(INDEX('Hoja de Trabajo para listado'!$CD$155:$DC$1048576,MATCH($A18,'Hoja de Trabajo para listado'!$CD$155:$CD$1048576,0),MATCH((CUADRO!O$5&amp;$E18),'Hoja de Trabajo para listado'!$CD$151:$DC$151,0)),0)</f>
        <v>0</v>
      </c>
      <c r="P18" s="314">
        <f ca="1">+IFERROR(INDEX('Hoja de Trabajo para listado'!$A$155:$Z$1048576,MATCH($A18,'Hoja de Trabajo para listado'!$A$155:$A$1048576,0),MATCH((CUADRO!P$5&amp;$E18),'Hoja de Trabajo para listado'!$A$151:$Z$151,0)),0)+IFERROR(INDEX('Hoja de Trabajo para listado'!$AB$155:$BA$1048576,MATCH($A18,'Hoja de Trabajo para listado'!$AB$155:$AB$1048576,0),MATCH((CUADRO!P$5&amp;$E18),'Hoja de Trabajo para listado'!$AB$151:$BA$151,0)),0)+IFERROR(INDEX('Hoja de Trabajo para listado'!$BC$155:$CB$1048576,MATCH($A18,'Hoja de Trabajo para listado'!$BC$155:$BC$1048576,0),MATCH((CUADRO!P$5&amp;$E18),'Hoja de Trabajo para listado'!$BC$151:$CB$151,0)),0)+IFERROR(INDEX('Hoja de Trabajo para listado'!$DE$153:$DG$274,MATCH($A18,'Hoja de Trabajo para listado'!$DE$153:$DE$1048576,0),MATCH((CUADRO!P$5&amp;$E18),'Hoja de Trabajo para listado'!$DE$151:$DG$151,0)),0)+IFERROR(INDEX('Hoja de Trabajo para listado'!$CD$155:$DC$1048576,MATCH($A18,'Hoja de Trabajo para listado'!$CD$155:$CD$1048576,0),MATCH((CUADRO!P$5&amp;$E18),'Hoja de Trabajo para listado'!$CD$151:$DC$151,0)),0)</f>
        <v>0</v>
      </c>
      <c r="Q18" s="314">
        <f ca="1">+IFERROR(INDEX('Hoja de Trabajo para listado'!$A$155:$Z$1048576,MATCH($A18,'Hoja de Trabajo para listado'!$A$155:$A$1048576,0),MATCH((CUADRO!Q$5&amp;$E18),'Hoja de Trabajo para listado'!$A$151:$Z$151,0)),0)+IFERROR(INDEX('Hoja de Trabajo para listado'!$AB$155:$BA$1048576,MATCH($A18,'Hoja de Trabajo para listado'!$AB$155:$AB$1048576,0),MATCH((CUADRO!Q$5&amp;$E18),'Hoja de Trabajo para listado'!$AB$151:$BA$151,0)),0)+IFERROR(INDEX('Hoja de Trabajo para listado'!$BC$155:$CB$1048576,MATCH($A18,'Hoja de Trabajo para listado'!$BC$155:$BC$1048576,0),MATCH((CUADRO!Q$5&amp;$E18),'Hoja de Trabajo para listado'!$BC$151:$CB$151,0)),0)+IFERROR(INDEX('Hoja de Trabajo para listado'!$DE$153:$DG$274,MATCH($A18,'Hoja de Trabajo para listado'!$DE$153:$DE$1048576,0),MATCH((CUADRO!Q$5&amp;$E18),'Hoja de Trabajo para listado'!$DE$151:$DG$151,0)),0)+IFERROR(INDEX('Hoja de Trabajo para listado'!$CD$155:$DC$1048576,MATCH($A18,'Hoja de Trabajo para listado'!$CD$155:$CD$1048576,0),MATCH((CUADRO!Q$5&amp;$E18),'Hoja de Trabajo para listado'!$CD$151:$DC$151,0)),0)</f>
        <v>0</v>
      </c>
      <c r="R18" s="314">
        <f t="shared" ca="1" si="0"/>
        <v>0</v>
      </c>
      <c r="S18" s="345"/>
      <c r="T18" s="314">
        <f ca="1">+T19</f>
        <v>0</v>
      </c>
      <c r="U18" s="313">
        <f t="shared" si="1"/>
        <v>1</v>
      </c>
      <c r="V18" s="319" t="str">
        <f>+VLOOKUP(A18,bd_lista!$A$3:$E$593,5,FALSE)</f>
        <v>Empresas Municipales</v>
      </c>
      <c r="W18" s="341" t="str">
        <f>+V18</f>
        <v>Empresas Municipales</v>
      </c>
    </row>
    <row r="19" spans="1:23" ht="15" hidden="1" customHeight="1">
      <c r="A19" s="323">
        <v>802</v>
      </c>
      <c r="B19" s="417"/>
      <c r="C19" s="319" t="str">
        <f>+VLOOKUP(A19,bd_lista!$A$3:$C$593,3,FALSE)</f>
        <v>Empresa Local de Agua Potable y Alcantarillado Sucre</v>
      </c>
      <c r="D19" s="319"/>
      <c r="E19" s="347" t="s">
        <v>1419</v>
      </c>
      <c r="F19" s="316">
        <f ca="1">+IFERROR(INDEX('Hoja de Trabajo para listado'!$A$155:$Z$1048576,MATCH($A19,'Hoja de Trabajo para listado'!$A$155:$A$1048576,0),MATCH((CUADRO!F$5&amp;$E19),'Hoja de Trabajo para listado'!$A$151:$Z$151,0)),0)+IFERROR(INDEX('Hoja de Trabajo para listado'!$AB$155:$BA$1048576,MATCH($A19,'Hoja de Trabajo para listado'!$AB$155:$AB$1048576,0),MATCH((CUADRO!F$5&amp;$E19),'Hoja de Trabajo para listado'!$AB$151:$BA$151,0)),0)+IFERROR(INDEX('Hoja de Trabajo para listado'!$BC$155:$CB$1048576,MATCH($A19,'Hoja de Trabajo para listado'!$BC$155:$BC$1048576,0),MATCH((CUADRO!F$5&amp;$E19),'Hoja de Trabajo para listado'!$BC$151:$CB$151,0)),0)+IFERROR(INDEX('Hoja de Trabajo para listado'!$DE$153:$DG$274,MATCH($A19,'Hoja de Trabajo para listado'!$DE$153:$DE$1048576,0),MATCH((CUADRO!F$5&amp;$E19),'Hoja de Trabajo para listado'!$DE$151:$DG$151,0)),0)+IFERROR(INDEX('Hoja de Trabajo para listado'!$CD$155:$DC$1048576,MATCH($A19,'Hoja de Trabajo para listado'!$CD$155:$CD$1048576,0),MATCH((CUADRO!F$5&amp;$E19),'Hoja de Trabajo para listado'!$CD$151:$DC$151,0)),0)</f>
        <v>0</v>
      </c>
      <c r="G19" s="316">
        <f ca="1">+IFERROR(INDEX('Hoja de Trabajo para listado'!$A$155:$Z$1048576,MATCH($A19,'Hoja de Trabajo para listado'!$A$155:$A$1048576,0),MATCH((CUADRO!G$5&amp;$E19),'Hoja de Trabajo para listado'!$A$151:$Z$151,0)),0)+IFERROR(INDEX('Hoja de Trabajo para listado'!$AB$155:$BA$1048576,MATCH($A19,'Hoja de Trabajo para listado'!$AB$155:$AB$1048576,0),MATCH((CUADRO!G$5&amp;$E19),'Hoja de Trabajo para listado'!$AB$151:$BA$151,0)),0)+IFERROR(INDEX('Hoja de Trabajo para listado'!$BC$155:$CB$1048576,MATCH($A19,'Hoja de Trabajo para listado'!$BC$155:$BC$1048576,0),MATCH((CUADRO!G$5&amp;$E19),'Hoja de Trabajo para listado'!$BC$151:$CB$151,0)),0)+IFERROR(INDEX('Hoja de Trabajo para listado'!$DE$153:$DG$274,MATCH($A19,'Hoja de Trabajo para listado'!$DE$153:$DE$1048576,0),MATCH((CUADRO!G$5&amp;$E19),'Hoja de Trabajo para listado'!$DE$151:$DG$151,0)),0)+IFERROR(INDEX('Hoja de Trabajo para listado'!$CD$155:$DC$1048576,MATCH($A19,'Hoja de Trabajo para listado'!$CD$155:$CD$1048576,0),MATCH((CUADRO!G$5&amp;$E19),'Hoja de Trabajo para listado'!$CD$151:$DC$151,0)),0)</f>
        <v>0</v>
      </c>
      <c r="H19" s="316">
        <f ca="1">+IFERROR(INDEX('Hoja de Trabajo para listado'!$A$155:$Z$1048576,MATCH($A19,'Hoja de Trabajo para listado'!$A$155:$A$1048576,0),MATCH((CUADRO!H$5&amp;$E19),'Hoja de Trabajo para listado'!$A$151:$Z$151,0)),0)+IFERROR(INDEX('Hoja de Trabajo para listado'!$AB$155:$BA$1048576,MATCH($A19,'Hoja de Trabajo para listado'!$AB$155:$AB$1048576,0),MATCH((CUADRO!H$5&amp;$E19),'Hoja de Trabajo para listado'!$AB$151:$BA$151,0)),0)+IFERROR(INDEX('Hoja de Trabajo para listado'!$BC$155:$CB$1048576,MATCH($A19,'Hoja de Trabajo para listado'!$BC$155:$BC$1048576,0),MATCH((CUADRO!H$5&amp;$E19),'Hoja de Trabajo para listado'!$BC$151:$CB$151,0)),0)+IFERROR(INDEX('Hoja de Trabajo para listado'!$DE$153:$DG$274,MATCH($A19,'Hoja de Trabajo para listado'!$DE$153:$DE$1048576,0),MATCH((CUADRO!H$5&amp;$E19),'Hoja de Trabajo para listado'!$DE$151:$DG$151,0)),0)+IFERROR(INDEX('Hoja de Trabajo para listado'!$CD$155:$DC$1048576,MATCH($A19,'Hoja de Trabajo para listado'!$CD$155:$CD$1048576,0),MATCH((CUADRO!H$5&amp;$E19),'Hoja de Trabajo para listado'!$CD$151:$DC$151,0)),0)</f>
        <v>0</v>
      </c>
      <c r="I19" s="316">
        <f ca="1">+IFERROR(INDEX('Hoja de Trabajo para listado'!$A$155:$Z$1048576,MATCH($A19,'Hoja de Trabajo para listado'!$A$155:$A$1048576,0),MATCH((CUADRO!I$5&amp;$E19),'Hoja de Trabajo para listado'!$A$151:$Z$151,0)),0)+IFERROR(INDEX('Hoja de Trabajo para listado'!$AB$155:$BA$1048576,MATCH($A19,'Hoja de Trabajo para listado'!$AB$155:$AB$1048576,0),MATCH((CUADRO!I$5&amp;$E19),'Hoja de Trabajo para listado'!$AB$151:$BA$151,0)),0)+IFERROR(INDEX('Hoja de Trabajo para listado'!$BC$155:$CB$1048576,MATCH($A19,'Hoja de Trabajo para listado'!$BC$155:$BC$1048576,0),MATCH((CUADRO!I$5&amp;$E19),'Hoja de Trabajo para listado'!$BC$151:$CB$151,0)),0)+IFERROR(INDEX('Hoja de Trabajo para listado'!$DE$153:$DG$274,MATCH($A19,'Hoja de Trabajo para listado'!$DE$153:$DE$1048576,0),MATCH((CUADRO!I$5&amp;$E19),'Hoja de Trabajo para listado'!$DE$151:$DG$151,0)),0)+IFERROR(INDEX('Hoja de Trabajo para listado'!$CD$155:$DC$1048576,MATCH($A19,'Hoja de Trabajo para listado'!$CD$155:$CD$1048576,0),MATCH((CUADRO!I$5&amp;$E19),'Hoja de Trabajo para listado'!$CD$151:$DC$151,0)),0)</f>
        <v>0</v>
      </c>
      <c r="J19" s="316">
        <f ca="1">+IFERROR(INDEX('Hoja de Trabajo para listado'!$A$155:$Z$1048576,MATCH($A19,'Hoja de Trabajo para listado'!$A$155:$A$1048576,0),MATCH((CUADRO!J$5&amp;$E19),'Hoja de Trabajo para listado'!$A$151:$Z$151,0)),0)+IFERROR(INDEX('Hoja de Trabajo para listado'!$AB$155:$BA$1048576,MATCH($A19,'Hoja de Trabajo para listado'!$AB$155:$AB$1048576,0),MATCH((CUADRO!J$5&amp;$E19),'Hoja de Trabajo para listado'!$AB$151:$BA$151,0)),0)+IFERROR(INDEX('Hoja de Trabajo para listado'!$BC$155:$CB$1048576,MATCH($A19,'Hoja de Trabajo para listado'!$BC$155:$BC$1048576,0),MATCH((CUADRO!J$5&amp;$E19),'Hoja de Trabajo para listado'!$BC$151:$CB$151,0)),0)+IFERROR(INDEX('Hoja de Trabajo para listado'!$DE$153:$DG$274,MATCH($A19,'Hoja de Trabajo para listado'!$DE$153:$DE$1048576,0),MATCH((CUADRO!J$5&amp;$E19),'Hoja de Trabajo para listado'!$DE$151:$DG$151,0)),0)+IFERROR(INDEX('Hoja de Trabajo para listado'!$CD$155:$DC$1048576,MATCH($A19,'Hoja de Trabajo para listado'!$CD$155:$CD$1048576,0),MATCH((CUADRO!J$5&amp;$E19),'Hoja de Trabajo para listado'!$CD$151:$DC$151,0)),0)</f>
        <v>0</v>
      </c>
      <c r="K19" s="316">
        <f ca="1">+IFERROR(INDEX('Hoja de Trabajo para listado'!$A$155:$Z$1048576,MATCH($A19,'Hoja de Trabajo para listado'!$A$155:$A$1048576,0),MATCH((CUADRO!K$5&amp;$E19),'Hoja de Trabajo para listado'!$A$151:$Z$151,0)),0)+IFERROR(INDEX('Hoja de Trabajo para listado'!$AB$155:$BA$1048576,MATCH($A19,'Hoja de Trabajo para listado'!$AB$155:$AB$1048576,0),MATCH((CUADRO!K$5&amp;$E19),'Hoja de Trabajo para listado'!$AB$151:$BA$151,0)),0)+IFERROR(INDEX('Hoja de Trabajo para listado'!$BC$155:$CB$1048576,MATCH($A19,'Hoja de Trabajo para listado'!$BC$155:$BC$1048576,0),MATCH((CUADRO!K$5&amp;$E19),'Hoja de Trabajo para listado'!$BC$151:$CB$151,0)),0)+IFERROR(INDEX('Hoja de Trabajo para listado'!$DE$153:$DG$274,MATCH($A19,'Hoja de Trabajo para listado'!$DE$153:$DE$1048576,0),MATCH((CUADRO!K$5&amp;$E19),'Hoja de Trabajo para listado'!$DE$151:$DG$151,0)),0)+IFERROR(INDEX('Hoja de Trabajo para listado'!$CD$155:$DC$1048576,MATCH($A19,'Hoja de Trabajo para listado'!$CD$155:$CD$1048576,0),MATCH((CUADRO!K$5&amp;$E19),'Hoja de Trabajo para listado'!$CD$151:$DC$151,0)),0)</f>
        <v>0</v>
      </c>
      <c r="L19" s="316">
        <f ca="1">+IFERROR(INDEX('Hoja de Trabajo para listado'!$A$155:$Z$1048576,MATCH($A19,'Hoja de Trabajo para listado'!$A$155:$A$1048576,0),MATCH((CUADRO!L$5&amp;$E19),'Hoja de Trabajo para listado'!$A$151:$Z$151,0)),0)+IFERROR(INDEX('Hoja de Trabajo para listado'!$AB$155:$BA$1048576,MATCH($A19,'Hoja de Trabajo para listado'!$AB$155:$AB$1048576,0),MATCH((CUADRO!L$5&amp;$E19),'Hoja de Trabajo para listado'!$AB$151:$BA$151,0)),0)+IFERROR(INDEX('Hoja de Trabajo para listado'!$BC$155:$CB$1048576,MATCH($A19,'Hoja de Trabajo para listado'!$BC$155:$BC$1048576,0),MATCH((CUADRO!L$5&amp;$E19),'Hoja de Trabajo para listado'!$BC$151:$CB$151,0)),0)+IFERROR(INDEX('Hoja de Trabajo para listado'!$DE$153:$DG$274,MATCH($A19,'Hoja de Trabajo para listado'!$DE$153:$DE$1048576,0),MATCH((CUADRO!L$5&amp;$E19),'Hoja de Trabajo para listado'!$DE$151:$DG$151,0)),0)+IFERROR(INDEX('Hoja de Trabajo para listado'!$CD$155:$DC$1048576,MATCH($A19,'Hoja de Trabajo para listado'!$CD$155:$CD$1048576,0),MATCH((CUADRO!L$5&amp;$E19),'Hoja de Trabajo para listado'!$CD$151:$DC$151,0)),0)</f>
        <v>0</v>
      </c>
      <c r="M19" s="316">
        <f ca="1">+IFERROR(INDEX('Hoja de Trabajo para listado'!$A$155:$Z$1048576,MATCH($A19,'Hoja de Trabajo para listado'!$A$155:$A$1048576,0),MATCH((CUADRO!M$5&amp;$E19),'Hoja de Trabajo para listado'!$A$151:$Z$151,0)),0)+IFERROR(INDEX('Hoja de Trabajo para listado'!$AB$155:$BA$1048576,MATCH($A19,'Hoja de Trabajo para listado'!$AB$155:$AB$1048576,0),MATCH((CUADRO!M$5&amp;$E19),'Hoja de Trabajo para listado'!$AB$151:$BA$151,0)),0)+IFERROR(INDEX('Hoja de Trabajo para listado'!$BC$155:$CB$1048576,MATCH($A19,'Hoja de Trabajo para listado'!$BC$155:$BC$1048576,0),MATCH((CUADRO!M$5&amp;$E19),'Hoja de Trabajo para listado'!$BC$151:$CB$151,0)),0)+IFERROR(INDEX('Hoja de Trabajo para listado'!$DE$153:$DG$274,MATCH($A19,'Hoja de Trabajo para listado'!$DE$153:$DE$1048576,0),MATCH((CUADRO!M$5&amp;$E19),'Hoja de Trabajo para listado'!$DE$151:$DG$151,0)),0)+IFERROR(INDEX('Hoja de Trabajo para listado'!$CD$155:$DC$1048576,MATCH($A19,'Hoja de Trabajo para listado'!$CD$155:$CD$1048576,0),MATCH((CUADRO!M$5&amp;$E19),'Hoja de Trabajo para listado'!$CD$151:$DC$151,0)),0)</f>
        <v>0</v>
      </c>
      <c r="N19" s="316">
        <f ca="1">+IFERROR(INDEX('Hoja de Trabajo para listado'!$A$155:$Z$1048576,MATCH($A19,'Hoja de Trabajo para listado'!$A$155:$A$1048576,0),MATCH((CUADRO!N$5&amp;$E19),'Hoja de Trabajo para listado'!$A$151:$Z$151,0)),0)+IFERROR(INDEX('Hoja de Trabajo para listado'!$AB$155:$BA$1048576,MATCH($A19,'Hoja de Trabajo para listado'!$AB$155:$AB$1048576,0),MATCH((CUADRO!N$5&amp;$E19),'Hoja de Trabajo para listado'!$AB$151:$BA$151,0)),0)+IFERROR(INDEX('Hoja de Trabajo para listado'!$BC$155:$CB$1048576,MATCH($A19,'Hoja de Trabajo para listado'!$BC$155:$BC$1048576,0),MATCH((CUADRO!N$5&amp;$E19),'Hoja de Trabajo para listado'!$BC$151:$CB$151,0)),0)+IFERROR(INDEX('Hoja de Trabajo para listado'!$DE$153:$DG$274,MATCH($A19,'Hoja de Trabajo para listado'!$DE$153:$DE$1048576,0),MATCH((CUADRO!N$5&amp;$E19),'Hoja de Trabajo para listado'!$DE$151:$DG$151,0)),0)+IFERROR(INDEX('Hoja de Trabajo para listado'!$CD$155:$DC$1048576,MATCH($A19,'Hoja de Trabajo para listado'!$CD$155:$CD$1048576,0),MATCH((CUADRO!N$5&amp;$E19),'Hoja de Trabajo para listado'!$CD$151:$DC$151,0)),0)</f>
        <v>0</v>
      </c>
      <c r="O19" s="316">
        <f ca="1">+IFERROR(INDEX('Hoja de Trabajo para listado'!$A$155:$Z$1048576,MATCH($A19,'Hoja de Trabajo para listado'!$A$155:$A$1048576,0),MATCH((CUADRO!O$5&amp;$E19),'Hoja de Trabajo para listado'!$A$151:$Z$151,0)),0)+IFERROR(INDEX('Hoja de Trabajo para listado'!$AB$155:$BA$1048576,MATCH($A19,'Hoja de Trabajo para listado'!$AB$155:$AB$1048576,0),MATCH((CUADRO!O$5&amp;$E19),'Hoja de Trabajo para listado'!$AB$151:$BA$151,0)),0)+IFERROR(INDEX('Hoja de Trabajo para listado'!$BC$155:$CB$1048576,MATCH($A19,'Hoja de Trabajo para listado'!$BC$155:$BC$1048576,0),MATCH((CUADRO!O$5&amp;$E19),'Hoja de Trabajo para listado'!$BC$151:$CB$151,0)),0)+IFERROR(INDEX('Hoja de Trabajo para listado'!$DE$153:$DG$274,MATCH($A19,'Hoja de Trabajo para listado'!$DE$153:$DE$1048576,0),MATCH((CUADRO!O$5&amp;$E19),'Hoja de Trabajo para listado'!$DE$151:$DG$151,0)),0)+IFERROR(INDEX('Hoja de Trabajo para listado'!$CD$155:$DC$1048576,MATCH($A19,'Hoja de Trabajo para listado'!$CD$155:$CD$1048576,0),MATCH((CUADRO!O$5&amp;$E19),'Hoja de Trabajo para listado'!$CD$151:$DC$151,0)),0)</f>
        <v>0</v>
      </c>
      <c r="P19" s="316">
        <f ca="1">+IFERROR(INDEX('Hoja de Trabajo para listado'!$A$155:$Z$1048576,MATCH($A19,'Hoja de Trabajo para listado'!$A$155:$A$1048576,0),MATCH((CUADRO!P$5&amp;$E19),'Hoja de Trabajo para listado'!$A$151:$Z$151,0)),0)+IFERROR(INDEX('Hoja de Trabajo para listado'!$AB$155:$BA$1048576,MATCH($A19,'Hoja de Trabajo para listado'!$AB$155:$AB$1048576,0),MATCH((CUADRO!P$5&amp;$E19),'Hoja de Trabajo para listado'!$AB$151:$BA$151,0)),0)+IFERROR(INDEX('Hoja de Trabajo para listado'!$BC$155:$CB$1048576,MATCH($A19,'Hoja de Trabajo para listado'!$BC$155:$BC$1048576,0),MATCH((CUADRO!P$5&amp;$E19),'Hoja de Trabajo para listado'!$BC$151:$CB$151,0)),0)+IFERROR(INDEX('Hoja de Trabajo para listado'!$DE$153:$DG$274,MATCH($A19,'Hoja de Trabajo para listado'!$DE$153:$DE$1048576,0),MATCH((CUADRO!P$5&amp;$E19),'Hoja de Trabajo para listado'!$DE$151:$DG$151,0)),0)+IFERROR(INDEX('Hoja de Trabajo para listado'!$CD$155:$DC$1048576,MATCH($A19,'Hoja de Trabajo para listado'!$CD$155:$CD$1048576,0),MATCH((CUADRO!P$5&amp;$E19),'Hoja de Trabajo para listado'!$CD$151:$DC$151,0)),0)</f>
        <v>0</v>
      </c>
      <c r="Q19" s="316">
        <f ca="1">+IFERROR(INDEX('Hoja de Trabajo para listado'!$A$155:$Z$1048576,MATCH($A19,'Hoja de Trabajo para listado'!$A$155:$A$1048576,0),MATCH((CUADRO!Q$5&amp;$E19),'Hoja de Trabajo para listado'!$A$151:$Z$151,0)),0)+IFERROR(INDEX('Hoja de Trabajo para listado'!$AB$155:$BA$1048576,MATCH($A19,'Hoja de Trabajo para listado'!$AB$155:$AB$1048576,0),MATCH((CUADRO!Q$5&amp;$E19),'Hoja de Trabajo para listado'!$AB$151:$BA$151,0)),0)+IFERROR(INDEX('Hoja de Trabajo para listado'!$BC$155:$CB$1048576,MATCH($A19,'Hoja de Trabajo para listado'!$BC$155:$BC$1048576,0),MATCH((CUADRO!Q$5&amp;$E19),'Hoja de Trabajo para listado'!$BC$151:$CB$151,0)),0)+IFERROR(INDEX('Hoja de Trabajo para listado'!$DE$153:$DG$274,MATCH($A19,'Hoja de Trabajo para listado'!$DE$153:$DE$1048576,0),MATCH((CUADRO!Q$5&amp;$E19),'Hoja de Trabajo para listado'!$DE$151:$DG$151,0)),0)+IFERROR(INDEX('Hoja de Trabajo para listado'!$CD$155:$DC$1048576,MATCH($A19,'Hoja de Trabajo para listado'!$CD$155:$CD$1048576,0),MATCH((CUADRO!Q$5&amp;$E19),'Hoja de Trabajo para listado'!$CD$151:$DC$151,0)),0)</f>
        <v>0</v>
      </c>
      <c r="R19" s="316">
        <f t="shared" ca="1" si="0"/>
        <v>0</v>
      </c>
      <c r="S19" s="344">
        <f ca="1">+R18+R19</f>
        <v>0</v>
      </c>
      <c r="T19" s="316">
        <f ca="1">+S19</f>
        <v>0</v>
      </c>
      <c r="U19" s="315">
        <f t="shared" si="1"/>
        <v>2</v>
      </c>
      <c r="V19" s="319" t="str">
        <f>+VLOOKUP(A19,bd_lista!$A$3:$E$593,5,FALSE)</f>
        <v>Empresas Municipales</v>
      </c>
      <c r="W19" s="320"/>
    </row>
    <row r="20" spans="1:23" ht="15" hidden="1" customHeight="1">
      <c r="A20" s="325">
        <v>821</v>
      </c>
      <c r="B20" s="416">
        <f>+A20</f>
        <v>821</v>
      </c>
      <c r="C20" s="318" t="str">
        <f>+VLOOKUP(A20,bd_lista!$A$3:$C$593,3,FALSE)</f>
        <v>Administración Autónoma para Obras Sanitarias - Potosí</v>
      </c>
      <c r="D20" s="339" t="str">
        <f>+C20</f>
        <v>Administración Autónoma para Obras Sanitarias - Potosí</v>
      </c>
      <c r="E20" s="346" t="s">
        <v>1418</v>
      </c>
      <c r="F20" s="314">
        <f ca="1">+IFERROR(INDEX('Hoja de Trabajo para listado'!$A$155:$Z$1048576,MATCH($A20,'Hoja de Trabajo para listado'!$A$155:$A$1048576,0),MATCH((CUADRO!F$5&amp;$E20),'Hoja de Trabajo para listado'!$A$151:$Z$151,0)),0)+IFERROR(INDEX('Hoja de Trabajo para listado'!$AB$155:$BA$1048576,MATCH($A20,'Hoja de Trabajo para listado'!$AB$155:$AB$1048576,0),MATCH((CUADRO!F$5&amp;$E20),'Hoja de Trabajo para listado'!$AB$151:$BA$151,0)),0)+IFERROR(INDEX('Hoja de Trabajo para listado'!$BC$155:$CB$1048576,MATCH($A20,'Hoja de Trabajo para listado'!$BC$155:$BC$1048576,0),MATCH((CUADRO!F$5&amp;$E20),'Hoja de Trabajo para listado'!$BC$151:$CB$151,0)),0)+IFERROR(INDEX('Hoja de Trabajo para listado'!$DE$153:$DG$274,MATCH($A20,'Hoja de Trabajo para listado'!$DE$153:$DE$1048576,0),MATCH((CUADRO!F$5&amp;$E20),'Hoja de Trabajo para listado'!$DE$151:$DG$151,0)),0)+IFERROR(INDEX('Hoja de Trabajo para listado'!$CD$155:$DC$1048576,MATCH($A20,'Hoja de Trabajo para listado'!$CD$155:$CD$1048576,0),MATCH((CUADRO!F$5&amp;$E20),'Hoja de Trabajo para listado'!$CD$151:$DC$151,0)),0)</f>
        <v>0</v>
      </c>
      <c r="G20" s="314">
        <f ca="1">+IFERROR(INDEX('Hoja de Trabajo para listado'!$A$155:$Z$1048576,MATCH($A20,'Hoja de Trabajo para listado'!$A$155:$A$1048576,0),MATCH((CUADRO!G$5&amp;$E20),'Hoja de Trabajo para listado'!$A$151:$Z$151,0)),0)+IFERROR(INDEX('Hoja de Trabajo para listado'!$AB$155:$BA$1048576,MATCH($A20,'Hoja de Trabajo para listado'!$AB$155:$AB$1048576,0),MATCH((CUADRO!G$5&amp;$E20),'Hoja de Trabajo para listado'!$AB$151:$BA$151,0)),0)+IFERROR(INDEX('Hoja de Trabajo para listado'!$BC$155:$CB$1048576,MATCH($A20,'Hoja de Trabajo para listado'!$BC$155:$BC$1048576,0),MATCH((CUADRO!G$5&amp;$E20),'Hoja de Trabajo para listado'!$BC$151:$CB$151,0)),0)+IFERROR(INDEX('Hoja de Trabajo para listado'!$DE$153:$DG$274,MATCH($A20,'Hoja de Trabajo para listado'!$DE$153:$DE$1048576,0),MATCH((CUADRO!G$5&amp;$E20),'Hoja de Trabajo para listado'!$DE$151:$DG$151,0)),0)+IFERROR(INDEX('Hoja de Trabajo para listado'!$CD$155:$DC$1048576,MATCH($A20,'Hoja de Trabajo para listado'!$CD$155:$CD$1048576,0),MATCH((CUADRO!G$5&amp;$E20),'Hoja de Trabajo para listado'!$CD$151:$DC$151,0)),0)</f>
        <v>0</v>
      </c>
      <c r="H20" s="314">
        <f ca="1">+IFERROR(INDEX('Hoja de Trabajo para listado'!$A$155:$Z$1048576,MATCH($A20,'Hoja de Trabajo para listado'!$A$155:$A$1048576,0),MATCH((CUADRO!H$5&amp;$E20),'Hoja de Trabajo para listado'!$A$151:$Z$151,0)),0)+IFERROR(INDEX('Hoja de Trabajo para listado'!$AB$155:$BA$1048576,MATCH($A20,'Hoja de Trabajo para listado'!$AB$155:$AB$1048576,0),MATCH((CUADRO!H$5&amp;$E20),'Hoja de Trabajo para listado'!$AB$151:$BA$151,0)),0)+IFERROR(INDEX('Hoja de Trabajo para listado'!$BC$155:$CB$1048576,MATCH($A20,'Hoja de Trabajo para listado'!$BC$155:$BC$1048576,0),MATCH((CUADRO!H$5&amp;$E20),'Hoja de Trabajo para listado'!$BC$151:$CB$151,0)),0)+IFERROR(INDEX('Hoja de Trabajo para listado'!$DE$153:$DG$274,MATCH($A20,'Hoja de Trabajo para listado'!$DE$153:$DE$1048576,0),MATCH((CUADRO!H$5&amp;$E20),'Hoja de Trabajo para listado'!$DE$151:$DG$151,0)),0)+IFERROR(INDEX('Hoja de Trabajo para listado'!$CD$155:$DC$1048576,MATCH($A20,'Hoja de Trabajo para listado'!$CD$155:$CD$1048576,0),MATCH((CUADRO!H$5&amp;$E20),'Hoja de Trabajo para listado'!$CD$151:$DC$151,0)),0)</f>
        <v>0</v>
      </c>
      <c r="I20" s="314">
        <f ca="1">+IFERROR(INDEX('Hoja de Trabajo para listado'!$A$155:$Z$1048576,MATCH($A20,'Hoja de Trabajo para listado'!$A$155:$A$1048576,0),MATCH((CUADRO!I$5&amp;$E20),'Hoja de Trabajo para listado'!$A$151:$Z$151,0)),0)+IFERROR(INDEX('Hoja de Trabajo para listado'!$AB$155:$BA$1048576,MATCH($A20,'Hoja de Trabajo para listado'!$AB$155:$AB$1048576,0),MATCH((CUADRO!I$5&amp;$E20),'Hoja de Trabajo para listado'!$AB$151:$BA$151,0)),0)+IFERROR(INDEX('Hoja de Trabajo para listado'!$BC$155:$CB$1048576,MATCH($A20,'Hoja de Trabajo para listado'!$BC$155:$BC$1048576,0),MATCH((CUADRO!I$5&amp;$E20),'Hoja de Trabajo para listado'!$BC$151:$CB$151,0)),0)+IFERROR(INDEX('Hoja de Trabajo para listado'!$DE$153:$DG$274,MATCH($A20,'Hoja de Trabajo para listado'!$DE$153:$DE$1048576,0),MATCH((CUADRO!I$5&amp;$E20),'Hoja de Trabajo para listado'!$DE$151:$DG$151,0)),0)+IFERROR(INDEX('Hoja de Trabajo para listado'!$CD$155:$DC$1048576,MATCH($A20,'Hoja de Trabajo para listado'!$CD$155:$CD$1048576,0),MATCH((CUADRO!I$5&amp;$E20),'Hoja de Trabajo para listado'!$CD$151:$DC$151,0)),0)</f>
        <v>0</v>
      </c>
      <c r="J20" s="314">
        <f ca="1">+IFERROR(INDEX('Hoja de Trabajo para listado'!$A$155:$Z$1048576,MATCH($A20,'Hoja de Trabajo para listado'!$A$155:$A$1048576,0),MATCH((CUADRO!J$5&amp;$E20),'Hoja de Trabajo para listado'!$A$151:$Z$151,0)),0)+IFERROR(INDEX('Hoja de Trabajo para listado'!$AB$155:$BA$1048576,MATCH($A20,'Hoja de Trabajo para listado'!$AB$155:$AB$1048576,0),MATCH((CUADRO!J$5&amp;$E20),'Hoja de Trabajo para listado'!$AB$151:$BA$151,0)),0)+IFERROR(INDEX('Hoja de Trabajo para listado'!$BC$155:$CB$1048576,MATCH($A20,'Hoja de Trabajo para listado'!$BC$155:$BC$1048576,0),MATCH((CUADRO!J$5&amp;$E20),'Hoja de Trabajo para listado'!$BC$151:$CB$151,0)),0)+IFERROR(INDEX('Hoja de Trabajo para listado'!$DE$153:$DG$274,MATCH($A20,'Hoja de Trabajo para listado'!$DE$153:$DE$1048576,0),MATCH((CUADRO!J$5&amp;$E20),'Hoja de Trabajo para listado'!$DE$151:$DG$151,0)),0)+IFERROR(INDEX('Hoja de Trabajo para listado'!$CD$155:$DC$1048576,MATCH($A20,'Hoja de Trabajo para listado'!$CD$155:$CD$1048576,0),MATCH((CUADRO!J$5&amp;$E20),'Hoja de Trabajo para listado'!$CD$151:$DC$151,0)),0)</f>
        <v>0</v>
      </c>
      <c r="K20" s="314">
        <f ca="1">+IFERROR(INDEX('Hoja de Trabajo para listado'!$A$155:$Z$1048576,MATCH($A20,'Hoja de Trabajo para listado'!$A$155:$A$1048576,0),MATCH((CUADRO!K$5&amp;$E20),'Hoja de Trabajo para listado'!$A$151:$Z$151,0)),0)+IFERROR(INDEX('Hoja de Trabajo para listado'!$AB$155:$BA$1048576,MATCH($A20,'Hoja de Trabajo para listado'!$AB$155:$AB$1048576,0),MATCH((CUADRO!K$5&amp;$E20),'Hoja de Trabajo para listado'!$AB$151:$BA$151,0)),0)+IFERROR(INDEX('Hoja de Trabajo para listado'!$BC$155:$CB$1048576,MATCH($A20,'Hoja de Trabajo para listado'!$BC$155:$BC$1048576,0),MATCH((CUADRO!K$5&amp;$E20),'Hoja de Trabajo para listado'!$BC$151:$CB$151,0)),0)+IFERROR(INDEX('Hoja de Trabajo para listado'!$DE$153:$DG$274,MATCH($A20,'Hoja de Trabajo para listado'!$DE$153:$DE$1048576,0),MATCH((CUADRO!K$5&amp;$E20),'Hoja de Trabajo para listado'!$DE$151:$DG$151,0)),0)+IFERROR(INDEX('Hoja de Trabajo para listado'!$CD$155:$DC$1048576,MATCH($A20,'Hoja de Trabajo para listado'!$CD$155:$CD$1048576,0),MATCH((CUADRO!K$5&amp;$E20),'Hoja de Trabajo para listado'!$CD$151:$DC$151,0)),0)</f>
        <v>0</v>
      </c>
      <c r="L20" s="314">
        <f ca="1">+IFERROR(INDEX('Hoja de Trabajo para listado'!$A$155:$Z$1048576,MATCH($A20,'Hoja de Trabajo para listado'!$A$155:$A$1048576,0),MATCH((CUADRO!L$5&amp;$E20),'Hoja de Trabajo para listado'!$A$151:$Z$151,0)),0)+IFERROR(INDEX('Hoja de Trabajo para listado'!$AB$155:$BA$1048576,MATCH($A20,'Hoja de Trabajo para listado'!$AB$155:$AB$1048576,0),MATCH((CUADRO!L$5&amp;$E20),'Hoja de Trabajo para listado'!$AB$151:$BA$151,0)),0)+IFERROR(INDEX('Hoja de Trabajo para listado'!$BC$155:$CB$1048576,MATCH($A20,'Hoja de Trabajo para listado'!$BC$155:$BC$1048576,0),MATCH((CUADRO!L$5&amp;$E20),'Hoja de Trabajo para listado'!$BC$151:$CB$151,0)),0)+IFERROR(INDEX('Hoja de Trabajo para listado'!$DE$153:$DG$274,MATCH($A20,'Hoja de Trabajo para listado'!$DE$153:$DE$1048576,0),MATCH((CUADRO!L$5&amp;$E20),'Hoja de Trabajo para listado'!$DE$151:$DG$151,0)),0)+IFERROR(INDEX('Hoja de Trabajo para listado'!$CD$155:$DC$1048576,MATCH($A20,'Hoja de Trabajo para listado'!$CD$155:$CD$1048576,0),MATCH((CUADRO!L$5&amp;$E20),'Hoja de Trabajo para listado'!$CD$151:$DC$151,0)),0)</f>
        <v>0</v>
      </c>
      <c r="M20" s="314">
        <f ca="1">+IFERROR(INDEX('Hoja de Trabajo para listado'!$A$155:$Z$1048576,MATCH($A20,'Hoja de Trabajo para listado'!$A$155:$A$1048576,0),MATCH((CUADRO!M$5&amp;$E20),'Hoja de Trabajo para listado'!$A$151:$Z$151,0)),0)+IFERROR(INDEX('Hoja de Trabajo para listado'!$AB$155:$BA$1048576,MATCH($A20,'Hoja de Trabajo para listado'!$AB$155:$AB$1048576,0),MATCH((CUADRO!M$5&amp;$E20),'Hoja de Trabajo para listado'!$AB$151:$BA$151,0)),0)+IFERROR(INDEX('Hoja de Trabajo para listado'!$BC$155:$CB$1048576,MATCH($A20,'Hoja de Trabajo para listado'!$BC$155:$BC$1048576,0),MATCH((CUADRO!M$5&amp;$E20),'Hoja de Trabajo para listado'!$BC$151:$CB$151,0)),0)+IFERROR(INDEX('Hoja de Trabajo para listado'!$DE$153:$DG$274,MATCH($A20,'Hoja de Trabajo para listado'!$DE$153:$DE$1048576,0),MATCH((CUADRO!M$5&amp;$E20),'Hoja de Trabajo para listado'!$DE$151:$DG$151,0)),0)+IFERROR(INDEX('Hoja de Trabajo para listado'!$CD$155:$DC$1048576,MATCH($A20,'Hoja de Trabajo para listado'!$CD$155:$CD$1048576,0),MATCH((CUADRO!M$5&amp;$E20),'Hoja de Trabajo para listado'!$CD$151:$DC$151,0)),0)</f>
        <v>0</v>
      </c>
      <c r="N20" s="314">
        <f ca="1">+IFERROR(INDEX('Hoja de Trabajo para listado'!$A$155:$Z$1048576,MATCH($A20,'Hoja de Trabajo para listado'!$A$155:$A$1048576,0),MATCH((CUADRO!N$5&amp;$E20),'Hoja de Trabajo para listado'!$A$151:$Z$151,0)),0)+IFERROR(INDEX('Hoja de Trabajo para listado'!$AB$155:$BA$1048576,MATCH($A20,'Hoja de Trabajo para listado'!$AB$155:$AB$1048576,0),MATCH((CUADRO!N$5&amp;$E20),'Hoja de Trabajo para listado'!$AB$151:$BA$151,0)),0)+IFERROR(INDEX('Hoja de Trabajo para listado'!$BC$155:$CB$1048576,MATCH($A20,'Hoja de Trabajo para listado'!$BC$155:$BC$1048576,0),MATCH((CUADRO!N$5&amp;$E20),'Hoja de Trabajo para listado'!$BC$151:$CB$151,0)),0)+IFERROR(INDEX('Hoja de Trabajo para listado'!$DE$153:$DG$274,MATCH($A20,'Hoja de Trabajo para listado'!$DE$153:$DE$1048576,0),MATCH((CUADRO!N$5&amp;$E20),'Hoja de Trabajo para listado'!$DE$151:$DG$151,0)),0)+IFERROR(INDEX('Hoja de Trabajo para listado'!$CD$155:$DC$1048576,MATCH($A20,'Hoja de Trabajo para listado'!$CD$155:$CD$1048576,0),MATCH((CUADRO!N$5&amp;$E20),'Hoja de Trabajo para listado'!$CD$151:$DC$151,0)),0)</f>
        <v>0</v>
      </c>
      <c r="O20" s="314">
        <f ca="1">+IFERROR(INDEX('Hoja de Trabajo para listado'!$A$155:$Z$1048576,MATCH($A20,'Hoja de Trabajo para listado'!$A$155:$A$1048576,0),MATCH((CUADRO!O$5&amp;$E20),'Hoja de Trabajo para listado'!$A$151:$Z$151,0)),0)+IFERROR(INDEX('Hoja de Trabajo para listado'!$AB$155:$BA$1048576,MATCH($A20,'Hoja de Trabajo para listado'!$AB$155:$AB$1048576,0),MATCH((CUADRO!O$5&amp;$E20),'Hoja de Trabajo para listado'!$AB$151:$BA$151,0)),0)+IFERROR(INDEX('Hoja de Trabajo para listado'!$BC$155:$CB$1048576,MATCH($A20,'Hoja de Trabajo para listado'!$BC$155:$BC$1048576,0),MATCH((CUADRO!O$5&amp;$E20),'Hoja de Trabajo para listado'!$BC$151:$CB$151,0)),0)+IFERROR(INDEX('Hoja de Trabajo para listado'!$DE$153:$DG$274,MATCH($A20,'Hoja de Trabajo para listado'!$DE$153:$DE$1048576,0),MATCH((CUADRO!O$5&amp;$E20),'Hoja de Trabajo para listado'!$DE$151:$DG$151,0)),0)+IFERROR(INDEX('Hoja de Trabajo para listado'!$CD$155:$DC$1048576,MATCH($A20,'Hoja de Trabajo para listado'!$CD$155:$CD$1048576,0),MATCH((CUADRO!O$5&amp;$E20),'Hoja de Trabajo para listado'!$CD$151:$DC$151,0)),0)</f>
        <v>0</v>
      </c>
      <c r="P20" s="314">
        <f ca="1">+IFERROR(INDEX('Hoja de Trabajo para listado'!$A$155:$Z$1048576,MATCH($A20,'Hoja de Trabajo para listado'!$A$155:$A$1048576,0),MATCH((CUADRO!P$5&amp;$E20),'Hoja de Trabajo para listado'!$A$151:$Z$151,0)),0)+IFERROR(INDEX('Hoja de Trabajo para listado'!$AB$155:$BA$1048576,MATCH($A20,'Hoja de Trabajo para listado'!$AB$155:$AB$1048576,0),MATCH((CUADRO!P$5&amp;$E20),'Hoja de Trabajo para listado'!$AB$151:$BA$151,0)),0)+IFERROR(INDEX('Hoja de Trabajo para listado'!$BC$155:$CB$1048576,MATCH($A20,'Hoja de Trabajo para listado'!$BC$155:$BC$1048576,0),MATCH((CUADRO!P$5&amp;$E20),'Hoja de Trabajo para listado'!$BC$151:$CB$151,0)),0)+IFERROR(INDEX('Hoja de Trabajo para listado'!$DE$153:$DG$274,MATCH($A20,'Hoja de Trabajo para listado'!$DE$153:$DE$1048576,0),MATCH((CUADRO!P$5&amp;$E20),'Hoja de Trabajo para listado'!$DE$151:$DG$151,0)),0)+IFERROR(INDEX('Hoja de Trabajo para listado'!$CD$155:$DC$1048576,MATCH($A20,'Hoja de Trabajo para listado'!$CD$155:$CD$1048576,0),MATCH((CUADRO!P$5&amp;$E20),'Hoja de Trabajo para listado'!$CD$151:$DC$151,0)),0)</f>
        <v>0</v>
      </c>
      <c r="Q20" s="314">
        <f ca="1">+IFERROR(INDEX('Hoja de Trabajo para listado'!$A$155:$Z$1048576,MATCH($A20,'Hoja de Trabajo para listado'!$A$155:$A$1048576,0),MATCH((CUADRO!Q$5&amp;$E20),'Hoja de Trabajo para listado'!$A$151:$Z$151,0)),0)+IFERROR(INDEX('Hoja de Trabajo para listado'!$AB$155:$BA$1048576,MATCH($A20,'Hoja de Trabajo para listado'!$AB$155:$AB$1048576,0),MATCH((CUADRO!Q$5&amp;$E20),'Hoja de Trabajo para listado'!$AB$151:$BA$151,0)),0)+IFERROR(INDEX('Hoja de Trabajo para listado'!$BC$155:$CB$1048576,MATCH($A20,'Hoja de Trabajo para listado'!$BC$155:$BC$1048576,0),MATCH((CUADRO!Q$5&amp;$E20),'Hoja de Trabajo para listado'!$BC$151:$CB$151,0)),0)+IFERROR(INDEX('Hoja de Trabajo para listado'!$DE$153:$DG$274,MATCH($A20,'Hoja de Trabajo para listado'!$DE$153:$DE$1048576,0),MATCH((CUADRO!Q$5&amp;$E20),'Hoja de Trabajo para listado'!$DE$151:$DG$151,0)),0)+IFERROR(INDEX('Hoja de Trabajo para listado'!$CD$155:$DC$1048576,MATCH($A20,'Hoja de Trabajo para listado'!$CD$155:$CD$1048576,0),MATCH((CUADRO!Q$5&amp;$E20),'Hoja de Trabajo para listado'!$CD$151:$DC$151,0)),0)</f>
        <v>0</v>
      </c>
      <c r="R20" s="314">
        <f t="shared" ca="1" si="0"/>
        <v>0</v>
      </c>
      <c r="S20" s="345"/>
      <c r="T20" s="314">
        <f ca="1">+T21</f>
        <v>0</v>
      </c>
      <c r="U20" s="313">
        <f t="shared" si="1"/>
        <v>1</v>
      </c>
      <c r="V20" s="319" t="str">
        <f>+VLOOKUP(A20,bd_lista!$A$3:$E$593,5,FALSE)</f>
        <v>Empresas Municipales</v>
      </c>
      <c r="W20" s="341" t="str">
        <f>+V20</f>
        <v>Empresas Municipales</v>
      </c>
    </row>
    <row r="21" spans="1:23" ht="15" hidden="1" customHeight="1">
      <c r="A21" s="323">
        <v>821</v>
      </c>
      <c r="B21" s="417"/>
      <c r="C21" s="319" t="str">
        <f>+VLOOKUP(A21,bd_lista!$A$3:$C$593,3,FALSE)</f>
        <v>Administración Autónoma para Obras Sanitarias - Potosí</v>
      </c>
      <c r="D21" s="319"/>
      <c r="E21" s="347" t="s">
        <v>1419</v>
      </c>
      <c r="F21" s="316">
        <f ca="1">+IFERROR(INDEX('Hoja de Trabajo para listado'!$A$155:$Z$1048576,MATCH($A21,'Hoja de Trabajo para listado'!$A$155:$A$1048576,0),MATCH((CUADRO!F$5&amp;$E21),'Hoja de Trabajo para listado'!$A$151:$Z$151,0)),0)+IFERROR(INDEX('Hoja de Trabajo para listado'!$AB$155:$BA$1048576,MATCH($A21,'Hoja de Trabajo para listado'!$AB$155:$AB$1048576,0),MATCH((CUADRO!F$5&amp;$E21),'Hoja de Trabajo para listado'!$AB$151:$BA$151,0)),0)+IFERROR(INDEX('Hoja de Trabajo para listado'!$BC$155:$CB$1048576,MATCH($A21,'Hoja de Trabajo para listado'!$BC$155:$BC$1048576,0),MATCH((CUADRO!F$5&amp;$E21),'Hoja de Trabajo para listado'!$BC$151:$CB$151,0)),0)+IFERROR(INDEX('Hoja de Trabajo para listado'!$DE$153:$DG$274,MATCH($A21,'Hoja de Trabajo para listado'!$DE$153:$DE$1048576,0),MATCH((CUADRO!F$5&amp;$E21),'Hoja de Trabajo para listado'!$DE$151:$DG$151,0)),0)+IFERROR(INDEX('Hoja de Trabajo para listado'!$CD$155:$DC$1048576,MATCH($A21,'Hoja de Trabajo para listado'!$CD$155:$CD$1048576,0),MATCH((CUADRO!F$5&amp;$E21),'Hoja de Trabajo para listado'!$CD$151:$DC$151,0)),0)</f>
        <v>0</v>
      </c>
      <c r="G21" s="316">
        <f ca="1">+IFERROR(INDEX('Hoja de Trabajo para listado'!$A$155:$Z$1048576,MATCH($A21,'Hoja de Trabajo para listado'!$A$155:$A$1048576,0),MATCH((CUADRO!G$5&amp;$E21),'Hoja de Trabajo para listado'!$A$151:$Z$151,0)),0)+IFERROR(INDEX('Hoja de Trabajo para listado'!$AB$155:$BA$1048576,MATCH($A21,'Hoja de Trabajo para listado'!$AB$155:$AB$1048576,0),MATCH((CUADRO!G$5&amp;$E21),'Hoja de Trabajo para listado'!$AB$151:$BA$151,0)),0)+IFERROR(INDEX('Hoja de Trabajo para listado'!$BC$155:$CB$1048576,MATCH($A21,'Hoja de Trabajo para listado'!$BC$155:$BC$1048576,0),MATCH((CUADRO!G$5&amp;$E21),'Hoja de Trabajo para listado'!$BC$151:$CB$151,0)),0)+IFERROR(INDEX('Hoja de Trabajo para listado'!$DE$153:$DG$274,MATCH($A21,'Hoja de Trabajo para listado'!$DE$153:$DE$1048576,0),MATCH((CUADRO!G$5&amp;$E21),'Hoja de Trabajo para listado'!$DE$151:$DG$151,0)),0)+IFERROR(INDEX('Hoja de Trabajo para listado'!$CD$155:$DC$1048576,MATCH($A21,'Hoja de Trabajo para listado'!$CD$155:$CD$1048576,0),MATCH((CUADRO!G$5&amp;$E21),'Hoja de Trabajo para listado'!$CD$151:$DC$151,0)),0)</f>
        <v>0</v>
      </c>
      <c r="H21" s="316">
        <f ca="1">+IFERROR(INDEX('Hoja de Trabajo para listado'!$A$155:$Z$1048576,MATCH($A21,'Hoja de Trabajo para listado'!$A$155:$A$1048576,0),MATCH((CUADRO!H$5&amp;$E21),'Hoja de Trabajo para listado'!$A$151:$Z$151,0)),0)+IFERROR(INDEX('Hoja de Trabajo para listado'!$AB$155:$BA$1048576,MATCH($A21,'Hoja de Trabajo para listado'!$AB$155:$AB$1048576,0),MATCH((CUADRO!H$5&amp;$E21),'Hoja de Trabajo para listado'!$AB$151:$BA$151,0)),0)+IFERROR(INDEX('Hoja de Trabajo para listado'!$BC$155:$CB$1048576,MATCH($A21,'Hoja de Trabajo para listado'!$BC$155:$BC$1048576,0),MATCH((CUADRO!H$5&amp;$E21),'Hoja de Trabajo para listado'!$BC$151:$CB$151,0)),0)+IFERROR(INDEX('Hoja de Trabajo para listado'!$DE$153:$DG$274,MATCH($A21,'Hoja de Trabajo para listado'!$DE$153:$DE$1048576,0),MATCH((CUADRO!H$5&amp;$E21),'Hoja de Trabajo para listado'!$DE$151:$DG$151,0)),0)+IFERROR(INDEX('Hoja de Trabajo para listado'!$CD$155:$DC$1048576,MATCH($A21,'Hoja de Trabajo para listado'!$CD$155:$CD$1048576,0),MATCH((CUADRO!H$5&amp;$E21),'Hoja de Trabajo para listado'!$CD$151:$DC$151,0)),0)</f>
        <v>0</v>
      </c>
      <c r="I21" s="316">
        <f ca="1">+IFERROR(INDEX('Hoja de Trabajo para listado'!$A$155:$Z$1048576,MATCH($A21,'Hoja de Trabajo para listado'!$A$155:$A$1048576,0),MATCH((CUADRO!I$5&amp;$E21),'Hoja de Trabajo para listado'!$A$151:$Z$151,0)),0)+IFERROR(INDEX('Hoja de Trabajo para listado'!$AB$155:$BA$1048576,MATCH($A21,'Hoja de Trabajo para listado'!$AB$155:$AB$1048576,0),MATCH((CUADRO!I$5&amp;$E21),'Hoja de Trabajo para listado'!$AB$151:$BA$151,0)),0)+IFERROR(INDEX('Hoja de Trabajo para listado'!$BC$155:$CB$1048576,MATCH($A21,'Hoja de Trabajo para listado'!$BC$155:$BC$1048576,0),MATCH((CUADRO!I$5&amp;$E21),'Hoja de Trabajo para listado'!$BC$151:$CB$151,0)),0)+IFERROR(INDEX('Hoja de Trabajo para listado'!$DE$153:$DG$274,MATCH($A21,'Hoja de Trabajo para listado'!$DE$153:$DE$1048576,0),MATCH((CUADRO!I$5&amp;$E21),'Hoja de Trabajo para listado'!$DE$151:$DG$151,0)),0)+IFERROR(INDEX('Hoja de Trabajo para listado'!$CD$155:$DC$1048576,MATCH($A21,'Hoja de Trabajo para listado'!$CD$155:$CD$1048576,0),MATCH((CUADRO!I$5&amp;$E21),'Hoja de Trabajo para listado'!$CD$151:$DC$151,0)),0)</f>
        <v>0</v>
      </c>
      <c r="J21" s="316">
        <f ca="1">+IFERROR(INDEX('Hoja de Trabajo para listado'!$A$155:$Z$1048576,MATCH($A21,'Hoja de Trabajo para listado'!$A$155:$A$1048576,0),MATCH((CUADRO!J$5&amp;$E21),'Hoja de Trabajo para listado'!$A$151:$Z$151,0)),0)+IFERROR(INDEX('Hoja de Trabajo para listado'!$AB$155:$BA$1048576,MATCH($A21,'Hoja de Trabajo para listado'!$AB$155:$AB$1048576,0),MATCH((CUADRO!J$5&amp;$E21),'Hoja de Trabajo para listado'!$AB$151:$BA$151,0)),0)+IFERROR(INDEX('Hoja de Trabajo para listado'!$BC$155:$CB$1048576,MATCH($A21,'Hoja de Trabajo para listado'!$BC$155:$BC$1048576,0),MATCH((CUADRO!J$5&amp;$E21),'Hoja de Trabajo para listado'!$BC$151:$CB$151,0)),0)+IFERROR(INDEX('Hoja de Trabajo para listado'!$DE$153:$DG$274,MATCH($A21,'Hoja de Trabajo para listado'!$DE$153:$DE$1048576,0),MATCH((CUADRO!J$5&amp;$E21),'Hoja de Trabajo para listado'!$DE$151:$DG$151,0)),0)+IFERROR(INDEX('Hoja de Trabajo para listado'!$CD$155:$DC$1048576,MATCH($A21,'Hoja de Trabajo para listado'!$CD$155:$CD$1048576,0),MATCH((CUADRO!J$5&amp;$E21),'Hoja de Trabajo para listado'!$CD$151:$DC$151,0)),0)</f>
        <v>0</v>
      </c>
      <c r="K21" s="316">
        <f ca="1">+IFERROR(INDEX('Hoja de Trabajo para listado'!$A$155:$Z$1048576,MATCH($A21,'Hoja de Trabajo para listado'!$A$155:$A$1048576,0),MATCH((CUADRO!K$5&amp;$E21),'Hoja de Trabajo para listado'!$A$151:$Z$151,0)),0)+IFERROR(INDEX('Hoja de Trabajo para listado'!$AB$155:$BA$1048576,MATCH($A21,'Hoja de Trabajo para listado'!$AB$155:$AB$1048576,0),MATCH((CUADRO!K$5&amp;$E21),'Hoja de Trabajo para listado'!$AB$151:$BA$151,0)),0)+IFERROR(INDEX('Hoja de Trabajo para listado'!$BC$155:$CB$1048576,MATCH($A21,'Hoja de Trabajo para listado'!$BC$155:$BC$1048576,0),MATCH((CUADRO!K$5&amp;$E21),'Hoja de Trabajo para listado'!$BC$151:$CB$151,0)),0)+IFERROR(INDEX('Hoja de Trabajo para listado'!$DE$153:$DG$274,MATCH($A21,'Hoja de Trabajo para listado'!$DE$153:$DE$1048576,0),MATCH((CUADRO!K$5&amp;$E21),'Hoja de Trabajo para listado'!$DE$151:$DG$151,0)),0)+IFERROR(INDEX('Hoja de Trabajo para listado'!$CD$155:$DC$1048576,MATCH($A21,'Hoja de Trabajo para listado'!$CD$155:$CD$1048576,0),MATCH((CUADRO!K$5&amp;$E21),'Hoja de Trabajo para listado'!$CD$151:$DC$151,0)),0)</f>
        <v>0</v>
      </c>
      <c r="L21" s="316">
        <f ca="1">+IFERROR(INDEX('Hoja de Trabajo para listado'!$A$155:$Z$1048576,MATCH($A21,'Hoja de Trabajo para listado'!$A$155:$A$1048576,0),MATCH((CUADRO!L$5&amp;$E21),'Hoja de Trabajo para listado'!$A$151:$Z$151,0)),0)+IFERROR(INDEX('Hoja de Trabajo para listado'!$AB$155:$BA$1048576,MATCH($A21,'Hoja de Trabajo para listado'!$AB$155:$AB$1048576,0),MATCH((CUADRO!L$5&amp;$E21),'Hoja de Trabajo para listado'!$AB$151:$BA$151,0)),0)+IFERROR(INDEX('Hoja de Trabajo para listado'!$BC$155:$CB$1048576,MATCH($A21,'Hoja de Trabajo para listado'!$BC$155:$BC$1048576,0),MATCH((CUADRO!L$5&amp;$E21),'Hoja de Trabajo para listado'!$BC$151:$CB$151,0)),0)+IFERROR(INDEX('Hoja de Trabajo para listado'!$DE$153:$DG$274,MATCH($A21,'Hoja de Trabajo para listado'!$DE$153:$DE$1048576,0),MATCH((CUADRO!L$5&amp;$E21),'Hoja de Trabajo para listado'!$DE$151:$DG$151,0)),0)+IFERROR(INDEX('Hoja de Trabajo para listado'!$CD$155:$DC$1048576,MATCH($A21,'Hoja de Trabajo para listado'!$CD$155:$CD$1048576,0),MATCH((CUADRO!L$5&amp;$E21),'Hoja de Trabajo para listado'!$CD$151:$DC$151,0)),0)</f>
        <v>0</v>
      </c>
      <c r="M21" s="316">
        <f ca="1">+IFERROR(INDEX('Hoja de Trabajo para listado'!$A$155:$Z$1048576,MATCH($A21,'Hoja de Trabajo para listado'!$A$155:$A$1048576,0),MATCH((CUADRO!M$5&amp;$E21),'Hoja de Trabajo para listado'!$A$151:$Z$151,0)),0)+IFERROR(INDEX('Hoja de Trabajo para listado'!$AB$155:$BA$1048576,MATCH($A21,'Hoja de Trabajo para listado'!$AB$155:$AB$1048576,0),MATCH((CUADRO!M$5&amp;$E21),'Hoja de Trabajo para listado'!$AB$151:$BA$151,0)),0)+IFERROR(INDEX('Hoja de Trabajo para listado'!$BC$155:$CB$1048576,MATCH($A21,'Hoja de Trabajo para listado'!$BC$155:$BC$1048576,0),MATCH((CUADRO!M$5&amp;$E21),'Hoja de Trabajo para listado'!$BC$151:$CB$151,0)),0)+IFERROR(INDEX('Hoja de Trabajo para listado'!$DE$153:$DG$274,MATCH($A21,'Hoja de Trabajo para listado'!$DE$153:$DE$1048576,0),MATCH((CUADRO!M$5&amp;$E21),'Hoja de Trabajo para listado'!$DE$151:$DG$151,0)),0)+IFERROR(INDEX('Hoja de Trabajo para listado'!$CD$155:$DC$1048576,MATCH($A21,'Hoja de Trabajo para listado'!$CD$155:$CD$1048576,0),MATCH((CUADRO!M$5&amp;$E21),'Hoja de Trabajo para listado'!$CD$151:$DC$151,0)),0)</f>
        <v>0</v>
      </c>
      <c r="N21" s="316">
        <f ca="1">+IFERROR(INDEX('Hoja de Trabajo para listado'!$A$155:$Z$1048576,MATCH($A21,'Hoja de Trabajo para listado'!$A$155:$A$1048576,0),MATCH((CUADRO!N$5&amp;$E21),'Hoja de Trabajo para listado'!$A$151:$Z$151,0)),0)+IFERROR(INDEX('Hoja de Trabajo para listado'!$AB$155:$BA$1048576,MATCH($A21,'Hoja de Trabajo para listado'!$AB$155:$AB$1048576,0),MATCH((CUADRO!N$5&amp;$E21),'Hoja de Trabajo para listado'!$AB$151:$BA$151,0)),0)+IFERROR(INDEX('Hoja de Trabajo para listado'!$BC$155:$CB$1048576,MATCH($A21,'Hoja de Trabajo para listado'!$BC$155:$BC$1048576,0),MATCH((CUADRO!N$5&amp;$E21),'Hoja de Trabajo para listado'!$BC$151:$CB$151,0)),0)+IFERROR(INDEX('Hoja de Trabajo para listado'!$DE$153:$DG$274,MATCH($A21,'Hoja de Trabajo para listado'!$DE$153:$DE$1048576,0),MATCH((CUADRO!N$5&amp;$E21),'Hoja de Trabajo para listado'!$DE$151:$DG$151,0)),0)+IFERROR(INDEX('Hoja de Trabajo para listado'!$CD$155:$DC$1048576,MATCH($A21,'Hoja de Trabajo para listado'!$CD$155:$CD$1048576,0),MATCH((CUADRO!N$5&amp;$E21),'Hoja de Trabajo para listado'!$CD$151:$DC$151,0)),0)</f>
        <v>0</v>
      </c>
      <c r="O21" s="316">
        <f ca="1">+IFERROR(INDEX('Hoja de Trabajo para listado'!$A$155:$Z$1048576,MATCH($A21,'Hoja de Trabajo para listado'!$A$155:$A$1048576,0),MATCH((CUADRO!O$5&amp;$E21),'Hoja de Trabajo para listado'!$A$151:$Z$151,0)),0)+IFERROR(INDEX('Hoja de Trabajo para listado'!$AB$155:$BA$1048576,MATCH($A21,'Hoja de Trabajo para listado'!$AB$155:$AB$1048576,0),MATCH((CUADRO!O$5&amp;$E21),'Hoja de Trabajo para listado'!$AB$151:$BA$151,0)),0)+IFERROR(INDEX('Hoja de Trabajo para listado'!$BC$155:$CB$1048576,MATCH($A21,'Hoja de Trabajo para listado'!$BC$155:$BC$1048576,0),MATCH((CUADRO!O$5&amp;$E21),'Hoja de Trabajo para listado'!$BC$151:$CB$151,0)),0)+IFERROR(INDEX('Hoja de Trabajo para listado'!$DE$153:$DG$274,MATCH($A21,'Hoja de Trabajo para listado'!$DE$153:$DE$1048576,0),MATCH((CUADRO!O$5&amp;$E21),'Hoja de Trabajo para listado'!$DE$151:$DG$151,0)),0)+IFERROR(INDEX('Hoja de Trabajo para listado'!$CD$155:$DC$1048576,MATCH($A21,'Hoja de Trabajo para listado'!$CD$155:$CD$1048576,0),MATCH((CUADRO!O$5&amp;$E21),'Hoja de Trabajo para listado'!$CD$151:$DC$151,0)),0)</f>
        <v>0</v>
      </c>
      <c r="P21" s="316">
        <f ca="1">+IFERROR(INDEX('Hoja de Trabajo para listado'!$A$155:$Z$1048576,MATCH($A21,'Hoja de Trabajo para listado'!$A$155:$A$1048576,0),MATCH((CUADRO!P$5&amp;$E21),'Hoja de Trabajo para listado'!$A$151:$Z$151,0)),0)+IFERROR(INDEX('Hoja de Trabajo para listado'!$AB$155:$BA$1048576,MATCH($A21,'Hoja de Trabajo para listado'!$AB$155:$AB$1048576,0),MATCH((CUADRO!P$5&amp;$E21),'Hoja de Trabajo para listado'!$AB$151:$BA$151,0)),0)+IFERROR(INDEX('Hoja de Trabajo para listado'!$BC$155:$CB$1048576,MATCH($A21,'Hoja de Trabajo para listado'!$BC$155:$BC$1048576,0),MATCH((CUADRO!P$5&amp;$E21),'Hoja de Trabajo para listado'!$BC$151:$CB$151,0)),0)+IFERROR(INDEX('Hoja de Trabajo para listado'!$DE$153:$DG$274,MATCH($A21,'Hoja de Trabajo para listado'!$DE$153:$DE$1048576,0),MATCH((CUADRO!P$5&amp;$E21),'Hoja de Trabajo para listado'!$DE$151:$DG$151,0)),0)+IFERROR(INDEX('Hoja de Trabajo para listado'!$CD$155:$DC$1048576,MATCH($A21,'Hoja de Trabajo para listado'!$CD$155:$CD$1048576,0),MATCH((CUADRO!P$5&amp;$E21),'Hoja de Trabajo para listado'!$CD$151:$DC$151,0)),0)</f>
        <v>0</v>
      </c>
      <c r="Q21" s="316">
        <f ca="1">+IFERROR(INDEX('Hoja de Trabajo para listado'!$A$155:$Z$1048576,MATCH($A21,'Hoja de Trabajo para listado'!$A$155:$A$1048576,0),MATCH((CUADRO!Q$5&amp;$E21),'Hoja de Trabajo para listado'!$A$151:$Z$151,0)),0)+IFERROR(INDEX('Hoja de Trabajo para listado'!$AB$155:$BA$1048576,MATCH($A21,'Hoja de Trabajo para listado'!$AB$155:$AB$1048576,0),MATCH((CUADRO!Q$5&amp;$E21),'Hoja de Trabajo para listado'!$AB$151:$BA$151,0)),0)+IFERROR(INDEX('Hoja de Trabajo para listado'!$BC$155:$CB$1048576,MATCH($A21,'Hoja de Trabajo para listado'!$BC$155:$BC$1048576,0),MATCH((CUADRO!Q$5&amp;$E21),'Hoja de Trabajo para listado'!$BC$151:$CB$151,0)),0)+IFERROR(INDEX('Hoja de Trabajo para listado'!$DE$153:$DG$274,MATCH($A21,'Hoja de Trabajo para listado'!$DE$153:$DE$1048576,0),MATCH((CUADRO!Q$5&amp;$E21),'Hoja de Trabajo para listado'!$DE$151:$DG$151,0)),0)+IFERROR(INDEX('Hoja de Trabajo para listado'!$CD$155:$DC$1048576,MATCH($A21,'Hoja de Trabajo para listado'!$CD$155:$CD$1048576,0),MATCH((CUADRO!Q$5&amp;$E21),'Hoja de Trabajo para listado'!$CD$151:$DC$151,0)),0)</f>
        <v>0</v>
      </c>
      <c r="R21" s="316">
        <f t="shared" ca="1" si="0"/>
        <v>0</v>
      </c>
      <c r="S21" s="344">
        <f ca="1">+R20+R21</f>
        <v>0</v>
      </c>
      <c r="T21" s="316">
        <f ca="1">+S21</f>
        <v>0</v>
      </c>
      <c r="U21" s="315">
        <f t="shared" si="1"/>
        <v>2</v>
      </c>
      <c r="V21" s="319" t="str">
        <f>+VLOOKUP(A21,bd_lista!$A$3:$E$593,5,FALSE)</f>
        <v>Empresas Municipales</v>
      </c>
      <c r="W21" s="320"/>
    </row>
    <row r="22" spans="1:23" ht="15" hidden="1" customHeight="1">
      <c r="A22" s="325">
        <v>831</v>
      </c>
      <c r="B22" s="416">
        <f>+A22</f>
        <v>831</v>
      </c>
      <c r="C22" s="318" t="str">
        <f>+VLOOKUP(A22,bd_lista!$A$3:$C$593,3,FALSE)</f>
        <v>Servicio Local de Acueductos y Alcantarillado - Oruro</v>
      </c>
      <c r="D22" s="339" t="str">
        <f>+C22</f>
        <v>Servicio Local de Acueductos y Alcantarillado - Oruro</v>
      </c>
      <c r="E22" s="346" t="s">
        <v>1418</v>
      </c>
      <c r="F22" s="314">
        <f ca="1">+IFERROR(INDEX('Hoja de Trabajo para listado'!$A$155:$Z$1048576,MATCH($A22,'Hoja de Trabajo para listado'!$A$155:$A$1048576,0),MATCH((CUADRO!F$5&amp;$E22),'Hoja de Trabajo para listado'!$A$151:$Z$151,0)),0)+IFERROR(INDEX('Hoja de Trabajo para listado'!$AB$155:$BA$1048576,MATCH($A22,'Hoja de Trabajo para listado'!$AB$155:$AB$1048576,0),MATCH((CUADRO!F$5&amp;$E22),'Hoja de Trabajo para listado'!$AB$151:$BA$151,0)),0)+IFERROR(INDEX('Hoja de Trabajo para listado'!$BC$155:$CB$1048576,MATCH($A22,'Hoja de Trabajo para listado'!$BC$155:$BC$1048576,0),MATCH((CUADRO!F$5&amp;$E22),'Hoja de Trabajo para listado'!$BC$151:$CB$151,0)),0)+IFERROR(INDEX('Hoja de Trabajo para listado'!$DE$153:$DG$274,MATCH($A22,'Hoja de Trabajo para listado'!$DE$153:$DE$1048576,0),MATCH((CUADRO!F$5&amp;$E22),'Hoja de Trabajo para listado'!$DE$151:$DG$151,0)),0)+IFERROR(INDEX('Hoja de Trabajo para listado'!$CD$155:$DC$1048576,MATCH($A22,'Hoja de Trabajo para listado'!$CD$155:$CD$1048576,0),MATCH((CUADRO!F$5&amp;$E22),'Hoja de Trabajo para listado'!$CD$151:$DC$151,0)),0)</f>
        <v>0</v>
      </c>
      <c r="G22" s="314">
        <f ca="1">+IFERROR(INDEX('Hoja de Trabajo para listado'!$A$155:$Z$1048576,MATCH($A22,'Hoja de Trabajo para listado'!$A$155:$A$1048576,0),MATCH((CUADRO!G$5&amp;$E22),'Hoja de Trabajo para listado'!$A$151:$Z$151,0)),0)+IFERROR(INDEX('Hoja de Trabajo para listado'!$AB$155:$BA$1048576,MATCH($A22,'Hoja de Trabajo para listado'!$AB$155:$AB$1048576,0),MATCH((CUADRO!G$5&amp;$E22),'Hoja de Trabajo para listado'!$AB$151:$BA$151,0)),0)+IFERROR(INDEX('Hoja de Trabajo para listado'!$BC$155:$CB$1048576,MATCH($A22,'Hoja de Trabajo para listado'!$BC$155:$BC$1048576,0),MATCH((CUADRO!G$5&amp;$E22),'Hoja de Trabajo para listado'!$BC$151:$CB$151,0)),0)+IFERROR(INDEX('Hoja de Trabajo para listado'!$DE$153:$DG$274,MATCH($A22,'Hoja de Trabajo para listado'!$DE$153:$DE$1048576,0),MATCH((CUADRO!G$5&amp;$E22),'Hoja de Trabajo para listado'!$DE$151:$DG$151,0)),0)+IFERROR(INDEX('Hoja de Trabajo para listado'!$CD$155:$DC$1048576,MATCH($A22,'Hoja de Trabajo para listado'!$CD$155:$CD$1048576,0),MATCH((CUADRO!G$5&amp;$E22),'Hoja de Trabajo para listado'!$CD$151:$DC$151,0)),0)</f>
        <v>0</v>
      </c>
      <c r="H22" s="314">
        <f ca="1">+IFERROR(INDEX('Hoja de Trabajo para listado'!$A$155:$Z$1048576,MATCH($A22,'Hoja de Trabajo para listado'!$A$155:$A$1048576,0),MATCH((CUADRO!H$5&amp;$E22),'Hoja de Trabajo para listado'!$A$151:$Z$151,0)),0)+IFERROR(INDEX('Hoja de Trabajo para listado'!$AB$155:$BA$1048576,MATCH($A22,'Hoja de Trabajo para listado'!$AB$155:$AB$1048576,0),MATCH((CUADRO!H$5&amp;$E22),'Hoja de Trabajo para listado'!$AB$151:$BA$151,0)),0)+IFERROR(INDEX('Hoja de Trabajo para listado'!$BC$155:$CB$1048576,MATCH($A22,'Hoja de Trabajo para listado'!$BC$155:$BC$1048576,0),MATCH((CUADRO!H$5&amp;$E22),'Hoja de Trabajo para listado'!$BC$151:$CB$151,0)),0)+IFERROR(INDEX('Hoja de Trabajo para listado'!$DE$153:$DG$274,MATCH($A22,'Hoja de Trabajo para listado'!$DE$153:$DE$1048576,0),MATCH((CUADRO!H$5&amp;$E22),'Hoja de Trabajo para listado'!$DE$151:$DG$151,0)),0)+IFERROR(INDEX('Hoja de Trabajo para listado'!$CD$155:$DC$1048576,MATCH($A22,'Hoja de Trabajo para listado'!$CD$155:$CD$1048576,0),MATCH((CUADRO!H$5&amp;$E22),'Hoja de Trabajo para listado'!$CD$151:$DC$151,0)),0)</f>
        <v>0</v>
      </c>
      <c r="I22" s="314">
        <f ca="1">+IFERROR(INDEX('Hoja de Trabajo para listado'!$A$155:$Z$1048576,MATCH($A22,'Hoja de Trabajo para listado'!$A$155:$A$1048576,0),MATCH((CUADRO!I$5&amp;$E22),'Hoja de Trabajo para listado'!$A$151:$Z$151,0)),0)+IFERROR(INDEX('Hoja de Trabajo para listado'!$AB$155:$BA$1048576,MATCH($A22,'Hoja de Trabajo para listado'!$AB$155:$AB$1048576,0),MATCH((CUADRO!I$5&amp;$E22),'Hoja de Trabajo para listado'!$AB$151:$BA$151,0)),0)+IFERROR(INDEX('Hoja de Trabajo para listado'!$BC$155:$CB$1048576,MATCH($A22,'Hoja de Trabajo para listado'!$BC$155:$BC$1048576,0),MATCH((CUADRO!I$5&amp;$E22),'Hoja de Trabajo para listado'!$BC$151:$CB$151,0)),0)+IFERROR(INDEX('Hoja de Trabajo para listado'!$DE$153:$DG$274,MATCH($A22,'Hoja de Trabajo para listado'!$DE$153:$DE$1048576,0),MATCH((CUADRO!I$5&amp;$E22),'Hoja de Trabajo para listado'!$DE$151:$DG$151,0)),0)+IFERROR(INDEX('Hoja de Trabajo para listado'!$CD$155:$DC$1048576,MATCH($A22,'Hoja de Trabajo para listado'!$CD$155:$CD$1048576,0),MATCH((CUADRO!I$5&amp;$E22),'Hoja de Trabajo para listado'!$CD$151:$DC$151,0)),0)</f>
        <v>0</v>
      </c>
      <c r="J22" s="314">
        <f ca="1">+IFERROR(INDEX('Hoja de Trabajo para listado'!$A$155:$Z$1048576,MATCH($A22,'Hoja de Trabajo para listado'!$A$155:$A$1048576,0),MATCH((CUADRO!J$5&amp;$E22),'Hoja de Trabajo para listado'!$A$151:$Z$151,0)),0)+IFERROR(INDEX('Hoja de Trabajo para listado'!$AB$155:$BA$1048576,MATCH($A22,'Hoja de Trabajo para listado'!$AB$155:$AB$1048576,0),MATCH((CUADRO!J$5&amp;$E22),'Hoja de Trabajo para listado'!$AB$151:$BA$151,0)),0)+IFERROR(INDEX('Hoja de Trabajo para listado'!$BC$155:$CB$1048576,MATCH($A22,'Hoja de Trabajo para listado'!$BC$155:$BC$1048576,0),MATCH((CUADRO!J$5&amp;$E22),'Hoja de Trabajo para listado'!$BC$151:$CB$151,0)),0)+IFERROR(INDEX('Hoja de Trabajo para listado'!$DE$153:$DG$274,MATCH($A22,'Hoja de Trabajo para listado'!$DE$153:$DE$1048576,0),MATCH((CUADRO!J$5&amp;$E22),'Hoja de Trabajo para listado'!$DE$151:$DG$151,0)),0)+IFERROR(INDEX('Hoja de Trabajo para listado'!$CD$155:$DC$1048576,MATCH($A22,'Hoja de Trabajo para listado'!$CD$155:$CD$1048576,0),MATCH((CUADRO!J$5&amp;$E22),'Hoja de Trabajo para listado'!$CD$151:$DC$151,0)),0)</f>
        <v>0</v>
      </c>
      <c r="K22" s="314">
        <f ca="1">+IFERROR(INDEX('Hoja de Trabajo para listado'!$A$155:$Z$1048576,MATCH($A22,'Hoja de Trabajo para listado'!$A$155:$A$1048576,0),MATCH((CUADRO!K$5&amp;$E22),'Hoja de Trabajo para listado'!$A$151:$Z$151,0)),0)+IFERROR(INDEX('Hoja de Trabajo para listado'!$AB$155:$BA$1048576,MATCH($A22,'Hoja de Trabajo para listado'!$AB$155:$AB$1048576,0),MATCH((CUADRO!K$5&amp;$E22),'Hoja de Trabajo para listado'!$AB$151:$BA$151,0)),0)+IFERROR(INDEX('Hoja de Trabajo para listado'!$BC$155:$CB$1048576,MATCH($A22,'Hoja de Trabajo para listado'!$BC$155:$BC$1048576,0),MATCH((CUADRO!K$5&amp;$E22),'Hoja de Trabajo para listado'!$BC$151:$CB$151,0)),0)+IFERROR(INDEX('Hoja de Trabajo para listado'!$DE$153:$DG$274,MATCH($A22,'Hoja de Trabajo para listado'!$DE$153:$DE$1048576,0),MATCH((CUADRO!K$5&amp;$E22),'Hoja de Trabajo para listado'!$DE$151:$DG$151,0)),0)+IFERROR(INDEX('Hoja de Trabajo para listado'!$CD$155:$DC$1048576,MATCH($A22,'Hoja de Trabajo para listado'!$CD$155:$CD$1048576,0),MATCH((CUADRO!K$5&amp;$E22),'Hoja de Trabajo para listado'!$CD$151:$DC$151,0)),0)</f>
        <v>0</v>
      </c>
      <c r="L22" s="314">
        <f ca="1">+IFERROR(INDEX('Hoja de Trabajo para listado'!$A$155:$Z$1048576,MATCH($A22,'Hoja de Trabajo para listado'!$A$155:$A$1048576,0),MATCH((CUADRO!L$5&amp;$E22),'Hoja de Trabajo para listado'!$A$151:$Z$151,0)),0)+IFERROR(INDEX('Hoja de Trabajo para listado'!$AB$155:$BA$1048576,MATCH($A22,'Hoja de Trabajo para listado'!$AB$155:$AB$1048576,0),MATCH((CUADRO!L$5&amp;$E22),'Hoja de Trabajo para listado'!$AB$151:$BA$151,0)),0)+IFERROR(INDEX('Hoja de Trabajo para listado'!$BC$155:$CB$1048576,MATCH($A22,'Hoja de Trabajo para listado'!$BC$155:$BC$1048576,0),MATCH((CUADRO!L$5&amp;$E22),'Hoja de Trabajo para listado'!$BC$151:$CB$151,0)),0)+IFERROR(INDEX('Hoja de Trabajo para listado'!$DE$153:$DG$274,MATCH($A22,'Hoja de Trabajo para listado'!$DE$153:$DE$1048576,0),MATCH((CUADRO!L$5&amp;$E22),'Hoja de Trabajo para listado'!$DE$151:$DG$151,0)),0)+IFERROR(INDEX('Hoja de Trabajo para listado'!$CD$155:$DC$1048576,MATCH($A22,'Hoja de Trabajo para listado'!$CD$155:$CD$1048576,0),MATCH((CUADRO!L$5&amp;$E22),'Hoja de Trabajo para listado'!$CD$151:$DC$151,0)),0)</f>
        <v>0</v>
      </c>
      <c r="M22" s="314">
        <f ca="1">+IFERROR(INDEX('Hoja de Trabajo para listado'!$A$155:$Z$1048576,MATCH($A22,'Hoja de Trabajo para listado'!$A$155:$A$1048576,0),MATCH((CUADRO!M$5&amp;$E22),'Hoja de Trabajo para listado'!$A$151:$Z$151,0)),0)+IFERROR(INDEX('Hoja de Trabajo para listado'!$AB$155:$BA$1048576,MATCH($A22,'Hoja de Trabajo para listado'!$AB$155:$AB$1048576,0),MATCH((CUADRO!M$5&amp;$E22),'Hoja de Trabajo para listado'!$AB$151:$BA$151,0)),0)+IFERROR(INDEX('Hoja de Trabajo para listado'!$BC$155:$CB$1048576,MATCH($A22,'Hoja de Trabajo para listado'!$BC$155:$BC$1048576,0),MATCH((CUADRO!M$5&amp;$E22),'Hoja de Trabajo para listado'!$BC$151:$CB$151,0)),0)+IFERROR(INDEX('Hoja de Trabajo para listado'!$DE$153:$DG$274,MATCH($A22,'Hoja de Trabajo para listado'!$DE$153:$DE$1048576,0),MATCH((CUADRO!M$5&amp;$E22),'Hoja de Trabajo para listado'!$DE$151:$DG$151,0)),0)+IFERROR(INDEX('Hoja de Trabajo para listado'!$CD$155:$DC$1048576,MATCH($A22,'Hoja de Trabajo para listado'!$CD$155:$CD$1048576,0),MATCH((CUADRO!M$5&amp;$E22),'Hoja de Trabajo para listado'!$CD$151:$DC$151,0)),0)</f>
        <v>0</v>
      </c>
      <c r="N22" s="314">
        <f ca="1">+IFERROR(INDEX('Hoja de Trabajo para listado'!$A$155:$Z$1048576,MATCH($A22,'Hoja de Trabajo para listado'!$A$155:$A$1048576,0),MATCH((CUADRO!N$5&amp;$E22),'Hoja de Trabajo para listado'!$A$151:$Z$151,0)),0)+IFERROR(INDEX('Hoja de Trabajo para listado'!$AB$155:$BA$1048576,MATCH($A22,'Hoja de Trabajo para listado'!$AB$155:$AB$1048576,0),MATCH((CUADRO!N$5&amp;$E22),'Hoja de Trabajo para listado'!$AB$151:$BA$151,0)),0)+IFERROR(INDEX('Hoja de Trabajo para listado'!$BC$155:$CB$1048576,MATCH($A22,'Hoja de Trabajo para listado'!$BC$155:$BC$1048576,0),MATCH((CUADRO!N$5&amp;$E22),'Hoja de Trabajo para listado'!$BC$151:$CB$151,0)),0)+IFERROR(INDEX('Hoja de Trabajo para listado'!$DE$153:$DG$274,MATCH($A22,'Hoja de Trabajo para listado'!$DE$153:$DE$1048576,0),MATCH((CUADRO!N$5&amp;$E22),'Hoja de Trabajo para listado'!$DE$151:$DG$151,0)),0)+IFERROR(INDEX('Hoja de Trabajo para listado'!$CD$155:$DC$1048576,MATCH($A22,'Hoja de Trabajo para listado'!$CD$155:$CD$1048576,0),MATCH((CUADRO!N$5&amp;$E22),'Hoja de Trabajo para listado'!$CD$151:$DC$151,0)),0)</f>
        <v>0</v>
      </c>
      <c r="O22" s="314">
        <f ca="1">+IFERROR(INDEX('Hoja de Trabajo para listado'!$A$155:$Z$1048576,MATCH($A22,'Hoja de Trabajo para listado'!$A$155:$A$1048576,0),MATCH((CUADRO!O$5&amp;$E22),'Hoja de Trabajo para listado'!$A$151:$Z$151,0)),0)+IFERROR(INDEX('Hoja de Trabajo para listado'!$AB$155:$BA$1048576,MATCH($A22,'Hoja de Trabajo para listado'!$AB$155:$AB$1048576,0),MATCH((CUADRO!O$5&amp;$E22),'Hoja de Trabajo para listado'!$AB$151:$BA$151,0)),0)+IFERROR(INDEX('Hoja de Trabajo para listado'!$BC$155:$CB$1048576,MATCH($A22,'Hoja de Trabajo para listado'!$BC$155:$BC$1048576,0),MATCH((CUADRO!O$5&amp;$E22),'Hoja de Trabajo para listado'!$BC$151:$CB$151,0)),0)+IFERROR(INDEX('Hoja de Trabajo para listado'!$DE$153:$DG$274,MATCH($A22,'Hoja de Trabajo para listado'!$DE$153:$DE$1048576,0),MATCH((CUADRO!O$5&amp;$E22),'Hoja de Trabajo para listado'!$DE$151:$DG$151,0)),0)+IFERROR(INDEX('Hoja de Trabajo para listado'!$CD$155:$DC$1048576,MATCH($A22,'Hoja de Trabajo para listado'!$CD$155:$CD$1048576,0),MATCH((CUADRO!O$5&amp;$E22),'Hoja de Trabajo para listado'!$CD$151:$DC$151,0)),0)</f>
        <v>0</v>
      </c>
      <c r="P22" s="314">
        <f ca="1">+IFERROR(INDEX('Hoja de Trabajo para listado'!$A$155:$Z$1048576,MATCH($A22,'Hoja de Trabajo para listado'!$A$155:$A$1048576,0),MATCH((CUADRO!P$5&amp;$E22),'Hoja de Trabajo para listado'!$A$151:$Z$151,0)),0)+IFERROR(INDEX('Hoja de Trabajo para listado'!$AB$155:$BA$1048576,MATCH($A22,'Hoja de Trabajo para listado'!$AB$155:$AB$1048576,0),MATCH((CUADRO!P$5&amp;$E22),'Hoja de Trabajo para listado'!$AB$151:$BA$151,0)),0)+IFERROR(INDEX('Hoja de Trabajo para listado'!$BC$155:$CB$1048576,MATCH($A22,'Hoja de Trabajo para listado'!$BC$155:$BC$1048576,0),MATCH((CUADRO!P$5&amp;$E22),'Hoja de Trabajo para listado'!$BC$151:$CB$151,0)),0)+IFERROR(INDEX('Hoja de Trabajo para listado'!$DE$153:$DG$274,MATCH($A22,'Hoja de Trabajo para listado'!$DE$153:$DE$1048576,0),MATCH((CUADRO!P$5&amp;$E22),'Hoja de Trabajo para listado'!$DE$151:$DG$151,0)),0)+IFERROR(INDEX('Hoja de Trabajo para listado'!$CD$155:$DC$1048576,MATCH($A22,'Hoja de Trabajo para listado'!$CD$155:$CD$1048576,0),MATCH((CUADRO!P$5&amp;$E22),'Hoja de Trabajo para listado'!$CD$151:$DC$151,0)),0)</f>
        <v>0</v>
      </c>
      <c r="Q22" s="314">
        <f ca="1">+IFERROR(INDEX('Hoja de Trabajo para listado'!$A$155:$Z$1048576,MATCH($A22,'Hoja de Trabajo para listado'!$A$155:$A$1048576,0),MATCH((CUADRO!Q$5&amp;$E22),'Hoja de Trabajo para listado'!$A$151:$Z$151,0)),0)+IFERROR(INDEX('Hoja de Trabajo para listado'!$AB$155:$BA$1048576,MATCH($A22,'Hoja de Trabajo para listado'!$AB$155:$AB$1048576,0),MATCH((CUADRO!Q$5&amp;$E22),'Hoja de Trabajo para listado'!$AB$151:$BA$151,0)),0)+IFERROR(INDEX('Hoja de Trabajo para listado'!$BC$155:$CB$1048576,MATCH($A22,'Hoja de Trabajo para listado'!$BC$155:$BC$1048576,0),MATCH((CUADRO!Q$5&amp;$E22),'Hoja de Trabajo para listado'!$BC$151:$CB$151,0)),0)+IFERROR(INDEX('Hoja de Trabajo para listado'!$DE$153:$DG$274,MATCH($A22,'Hoja de Trabajo para listado'!$DE$153:$DE$1048576,0),MATCH((CUADRO!Q$5&amp;$E22),'Hoja de Trabajo para listado'!$DE$151:$DG$151,0)),0)+IFERROR(INDEX('Hoja de Trabajo para listado'!$CD$155:$DC$1048576,MATCH($A22,'Hoja de Trabajo para listado'!$CD$155:$CD$1048576,0),MATCH((CUADRO!Q$5&amp;$E22),'Hoja de Trabajo para listado'!$CD$151:$DC$151,0)),0)</f>
        <v>0</v>
      </c>
      <c r="R22" s="314">
        <f t="shared" ca="1" si="0"/>
        <v>0</v>
      </c>
      <c r="S22" s="345"/>
      <c r="T22" s="314">
        <f ca="1">+T23</f>
        <v>0</v>
      </c>
      <c r="U22" s="313">
        <f t="shared" si="1"/>
        <v>1</v>
      </c>
      <c r="V22" s="319" t="str">
        <f>+VLOOKUP(A22,bd_lista!$A$3:$E$593,5,FALSE)</f>
        <v>Empresas Municipales</v>
      </c>
      <c r="W22" s="341" t="str">
        <f>+V22</f>
        <v>Empresas Municipales</v>
      </c>
    </row>
    <row r="23" spans="1:23" ht="15" hidden="1" customHeight="1">
      <c r="A23" s="323">
        <v>831</v>
      </c>
      <c r="B23" s="417"/>
      <c r="C23" s="319" t="str">
        <f>+VLOOKUP(A23,bd_lista!$A$3:$C$593,3,FALSE)</f>
        <v>Servicio Local de Acueductos y Alcantarillado - Oruro</v>
      </c>
      <c r="D23" s="319"/>
      <c r="E23" s="347" t="s">
        <v>1419</v>
      </c>
      <c r="F23" s="316">
        <f ca="1">+IFERROR(INDEX('Hoja de Trabajo para listado'!$A$155:$Z$1048576,MATCH($A23,'Hoja de Trabajo para listado'!$A$155:$A$1048576,0),MATCH((CUADRO!F$5&amp;$E23),'Hoja de Trabajo para listado'!$A$151:$Z$151,0)),0)+IFERROR(INDEX('Hoja de Trabajo para listado'!$AB$155:$BA$1048576,MATCH($A23,'Hoja de Trabajo para listado'!$AB$155:$AB$1048576,0),MATCH((CUADRO!F$5&amp;$E23),'Hoja de Trabajo para listado'!$AB$151:$BA$151,0)),0)+IFERROR(INDEX('Hoja de Trabajo para listado'!$BC$155:$CB$1048576,MATCH($A23,'Hoja de Trabajo para listado'!$BC$155:$BC$1048576,0),MATCH((CUADRO!F$5&amp;$E23),'Hoja de Trabajo para listado'!$BC$151:$CB$151,0)),0)+IFERROR(INDEX('Hoja de Trabajo para listado'!$DE$153:$DG$274,MATCH($A23,'Hoja de Trabajo para listado'!$DE$153:$DE$1048576,0),MATCH((CUADRO!F$5&amp;$E23),'Hoja de Trabajo para listado'!$DE$151:$DG$151,0)),0)+IFERROR(INDEX('Hoja de Trabajo para listado'!$CD$155:$DC$1048576,MATCH($A23,'Hoja de Trabajo para listado'!$CD$155:$CD$1048576,0),MATCH((CUADRO!F$5&amp;$E23),'Hoja de Trabajo para listado'!$CD$151:$DC$151,0)),0)</f>
        <v>0</v>
      </c>
      <c r="G23" s="316">
        <f ca="1">+IFERROR(INDEX('Hoja de Trabajo para listado'!$A$155:$Z$1048576,MATCH($A23,'Hoja de Trabajo para listado'!$A$155:$A$1048576,0),MATCH((CUADRO!G$5&amp;$E23),'Hoja de Trabajo para listado'!$A$151:$Z$151,0)),0)+IFERROR(INDEX('Hoja de Trabajo para listado'!$AB$155:$BA$1048576,MATCH($A23,'Hoja de Trabajo para listado'!$AB$155:$AB$1048576,0),MATCH((CUADRO!G$5&amp;$E23),'Hoja de Trabajo para listado'!$AB$151:$BA$151,0)),0)+IFERROR(INDEX('Hoja de Trabajo para listado'!$BC$155:$CB$1048576,MATCH($A23,'Hoja de Trabajo para listado'!$BC$155:$BC$1048576,0),MATCH((CUADRO!G$5&amp;$E23),'Hoja de Trabajo para listado'!$BC$151:$CB$151,0)),0)+IFERROR(INDEX('Hoja de Trabajo para listado'!$DE$153:$DG$274,MATCH($A23,'Hoja de Trabajo para listado'!$DE$153:$DE$1048576,0),MATCH((CUADRO!G$5&amp;$E23),'Hoja de Trabajo para listado'!$DE$151:$DG$151,0)),0)+IFERROR(INDEX('Hoja de Trabajo para listado'!$CD$155:$DC$1048576,MATCH($A23,'Hoja de Trabajo para listado'!$CD$155:$CD$1048576,0),MATCH((CUADRO!G$5&amp;$E23),'Hoja de Trabajo para listado'!$CD$151:$DC$151,0)),0)</f>
        <v>0</v>
      </c>
      <c r="H23" s="316">
        <f ca="1">+IFERROR(INDEX('Hoja de Trabajo para listado'!$A$155:$Z$1048576,MATCH($A23,'Hoja de Trabajo para listado'!$A$155:$A$1048576,0),MATCH((CUADRO!H$5&amp;$E23),'Hoja de Trabajo para listado'!$A$151:$Z$151,0)),0)+IFERROR(INDEX('Hoja de Trabajo para listado'!$AB$155:$BA$1048576,MATCH($A23,'Hoja de Trabajo para listado'!$AB$155:$AB$1048576,0),MATCH((CUADRO!H$5&amp;$E23),'Hoja de Trabajo para listado'!$AB$151:$BA$151,0)),0)+IFERROR(INDEX('Hoja de Trabajo para listado'!$BC$155:$CB$1048576,MATCH($A23,'Hoja de Trabajo para listado'!$BC$155:$BC$1048576,0),MATCH((CUADRO!H$5&amp;$E23),'Hoja de Trabajo para listado'!$BC$151:$CB$151,0)),0)+IFERROR(INDEX('Hoja de Trabajo para listado'!$DE$153:$DG$274,MATCH($A23,'Hoja de Trabajo para listado'!$DE$153:$DE$1048576,0),MATCH((CUADRO!H$5&amp;$E23),'Hoja de Trabajo para listado'!$DE$151:$DG$151,0)),0)+IFERROR(INDEX('Hoja de Trabajo para listado'!$CD$155:$DC$1048576,MATCH($A23,'Hoja de Trabajo para listado'!$CD$155:$CD$1048576,0),MATCH((CUADRO!H$5&amp;$E23),'Hoja de Trabajo para listado'!$CD$151:$DC$151,0)),0)</f>
        <v>0</v>
      </c>
      <c r="I23" s="316">
        <f ca="1">+IFERROR(INDEX('Hoja de Trabajo para listado'!$A$155:$Z$1048576,MATCH($A23,'Hoja de Trabajo para listado'!$A$155:$A$1048576,0),MATCH((CUADRO!I$5&amp;$E23),'Hoja de Trabajo para listado'!$A$151:$Z$151,0)),0)+IFERROR(INDEX('Hoja de Trabajo para listado'!$AB$155:$BA$1048576,MATCH($A23,'Hoja de Trabajo para listado'!$AB$155:$AB$1048576,0),MATCH((CUADRO!I$5&amp;$E23),'Hoja de Trabajo para listado'!$AB$151:$BA$151,0)),0)+IFERROR(INDEX('Hoja de Trabajo para listado'!$BC$155:$CB$1048576,MATCH($A23,'Hoja de Trabajo para listado'!$BC$155:$BC$1048576,0),MATCH((CUADRO!I$5&amp;$E23),'Hoja de Trabajo para listado'!$BC$151:$CB$151,0)),0)+IFERROR(INDEX('Hoja de Trabajo para listado'!$DE$153:$DG$274,MATCH($A23,'Hoja de Trabajo para listado'!$DE$153:$DE$1048576,0),MATCH((CUADRO!I$5&amp;$E23),'Hoja de Trabajo para listado'!$DE$151:$DG$151,0)),0)+IFERROR(INDEX('Hoja de Trabajo para listado'!$CD$155:$DC$1048576,MATCH($A23,'Hoja de Trabajo para listado'!$CD$155:$CD$1048576,0),MATCH((CUADRO!I$5&amp;$E23),'Hoja de Trabajo para listado'!$CD$151:$DC$151,0)),0)</f>
        <v>0</v>
      </c>
      <c r="J23" s="316">
        <f ca="1">+IFERROR(INDEX('Hoja de Trabajo para listado'!$A$155:$Z$1048576,MATCH($A23,'Hoja de Trabajo para listado'!$A$155:$A$1048576,0),MATCH((CUADRO!J$5&amp;$E23),'Hoja de Trabajo para listado'!$A$151:$Z$151,0)),0)+IFERROR(INDEX('Hoja de Trabajo para listado'!$AB$155:$BA$1048576,MATCH($A23,'Hoja de Trabajo para listado'!$AB$155:$AB$1048576,0),MATCH((CUADRO!J$5&amp;$E23),'Hoja de Trabajo para listado'!$AB$151:$BA$151,0)),0)+IFERROR(INDEX('Hoja de Trabajo para listado'!$BC$155:$CB$1048576,MATCH($A23,'Hoja de Trabajo para listado'!$BC$155:$BC$1048576,0),MATCH((CUADRO!J$5&amp;$E23),'Hoja de Trabajo para listado'!$BC$151:$CB$151,0)),0)+IFERROR(INDEX('Hoja de Trabajo para listado'!$DE$153:$DG$274,MATCH($A23,'Hoja de Trabajo para listado'!$DE$153:$DE$1048576,0),MATCH((CUADRO!J$5&amp;$E23),'Hoja de Trabajo para listado'!$DE$151:$DG$151,0)),0)+IFERROR(INDEX('Hoja de Trabajo para listado'!$CD$155:$DC$1048576,MATCH($A23,'Hoja de Trabajo para listado'!$CD$155:$CD$1048576,0),MATCH((CUADRO!J$5&amp;$E23),'Hoja de Trabajo para listado'!$CD$151:$DC$151,0)),0)</f>
        <v>0</v>
      </c>
      <c r="K23" s="316">
        <f ca="1">+IFERROR(INDEX('Hoja de Trabajo para listado'!$A$155:$Z$1048576,MATCH($A23,'Hoja de Trabajo para listado'!$A$155:$A$1048576,0),MATCH((CUADRO!K$5&amp;$E23),'Hoja de Trabajo para listado'!$A$151:$Z$151,0)),0)+IFERROR(INDEX('Hoja de Trabajo para listado'!$AB$155:$BA$1048576,MATCH($A23,'Hoja de Trabajo para listado'!$AB$155:$AB$1048576,0),MATCH((CUADRO!K$5&amp;$E23),'Hoja de Trabajo para listado'!$AB$151:$BA$151,0)),0)+IFERROR(INDEX('Hoja de Trabajo para listado'!$BC$155:$CB$1048576,MATCH($A23,'Hoja de Trabajo para listado'!$BC$155:$BC$1048576,0),MATCH((CUADRO!K$5&amp;$E23),'Hoja de Trabajo para listado'!$BC$151:$CB$151,0)),0)+IFERROR(INDEX('Hoja de Trabajo para listado'!$DE$153:$DG$274,MATCH($A23,'Hoja de Trabajo para listado'!$DE$153:$DE$1048576,0),MATCH((CUADRO!K$5&amp;$E23),'Hoja de Trabajo para listado'!$DE$151:$DG$151,0)),0)+IFERROR(INDEX('Hoja de Trabajo para listado'!$CD$155:$DC$1048576,MATCH($A23,'Hoja de Trabajo para listado'!$CD$155:$CD$1048576,0),MATCH((CUADRO!K$5&amp;$E23),'Hoja de Trabajo para listado'!$CD$151:$DC$151,0)),0)</f>
        <v>0</v>
      </c>
      <c r="L23" s="316">
        <f ca="1">+IFERROR(INDEX('Hoja de Trabajo para listado'!$A$155:$Z$1048576,MATCH($A23,'Hoja de Trabajo para listado'!$A$155:$A$1048576,0),MATCH((CUADRO!L$5&amp;$E23),'Hoja de Trabajo para listado'!$A$151:$Z$151,0)),0)+IFERROR(INDEX('Hoja de Trabajo para listado'!$AB$155:$BA$1048576,MATCH($A23,'Hoja de Trabajo para listado'!$AB$155:$AB$1048576,0),MATCH((CUADRO!L$5&amp;$E23),'Hoja de Trabajo para listado'!$AB$151:$BA$151,0)),0)+IFERROR(INDEX('Hoja de Trabajo para listado'!$BC$155:$CB$1048576,MATCH($A23,'Hoja de Trabajo para listado'!$BC$155:$BC$1048576,0),MATCH((CUADRO!L$5&amp;$E23),'Hoja de Trabajo para listado'!$BC$151:$CB$151,0)),0)+IFERROR(INDEX('Hoja de Trabajo para listado'!$DE$153:$DG$274,MATCH($A23,'Hoja de Trabajo para listado'!$DE$153:$DE$1048576,0),MATCH((CUADRO!L$5&amp;$E23),'Hoja de Trabajo para listado'!$DE$151:$DG$151,0)),0)+IFERROR(INDEX('Hoja de Trabajo para listado'!$CD$155:$DC$1048576,MATCH($A23,'Hoja de Trabajo para listado'!$CD$155:$CD$1048576,0),MATCH((CUADRO!L$5&amp;$E23),'Hoja de Trabajo para listado'!$CD$151:$DC$151,0)),0)</f>
        <v>0</v>
      </c>
      <c r="M23" s="316">
        <f ca="1">+IFERROR(INDEX('Hoja de Trabajo para listado'!$A$155:$Z$1048576,MATCH($A23,'Hoja de Trabajo para listado'!$A$155:$A$1048576,0),MATCH((CUADRO!M$5&amp;$E23),'Hoja de Trabajo para listado'!$A$151:$Z$151,0)),0)+IFERROR(INDEX('Hoja de Trabajo para listado'!$AB$155:$BA$1048576,MATCH($A23,'Hoja de Trabajo para listado'!$AB$155:$AB$1048576,0),MATCH((CUADRO!M$5&amp;$E23),'Hoja de Trabajo para listado'!$AB$151:$BA$151,0)),0)+IFERROR(INDEX('Hoja de Trabajo para listado'!$BC$155:$CB$1048576,MATCH($A23,'Hoja de Trabajo para listado'!$BC$155:$BC$1048576,0),MATCH((CUADRO!M$5&amp;$E23),'Hoja de Trabajo para listado'!$BC$151:$CB$151,0)),0)+IFERROR(INDEX('Hoja de Trabajo para listado'!$DE$153:$DG$274,MATCH($A23,'Hoja de Trabajo para listado'!$DE$153:$DE$1048576,0),MATCH((CUADRO!M$5&amp;$E23),'Hoja de Trabajo para listado'!$DE$151:$DG$151,0)),0)+IFERROR(INDEX('Hoja de Trabajo para listado'!$CD$155:$DC$1048576,MATCH($A23,'Hoja de Trabajo para listado'!$CD$155:$CD$1048576,0),MATCH((CUADRO!M$5&amp;$E23),'Hoja de Trabajo para listado'!$CD$151:$DC$151,0)),0)</f>
        <v>0</v>
      </c>
      <c r="N23" s="316">
        <f ca="1">+IFERROR(INDEX('Hoja de Trabajo para listado'!$A$155:$Z$1048576,MATCH($A23,'Hoja de Trabajo para listado'!$A$155:$A$1048576,0),MATCH((CUADRO!N$5&amp;$E23),'Hoja de Trabajo para listado'!$A$151:$Z$151,0)),0)+IFERROR(INDEX('Hoja de Trabajo para listado'!$AB$155:$BA$1048576,MATCH($A23,'Hoja de Trabajo para listado'!$AB$155:$AB$1048576,0),MATCH((CUADRO!N$5&amp;$E23),'Hoja de Trabajo para listado'!$AB$151:$BA$151,0)),0)+IFERROR(INDEX('Hoja de Trabajo para listado'!$BC$155:$CB$1048576,MATCH($A23,'Hoja de Trabajo para listado'!$BC$155:$BC$1048576,0),MATCH((CUADRO!N$5&amp;$E23),'Hoja de Trabajo para listado'!$BC$151:$CB$151,0)),0)+IFERROR(INDEX('Hoja de Trabajo para listado'!$DE$153:$DG$274,MATCH($A23,'Hoja de Trabajo para listado'!$DE$153:$DE$1048576,0),MATCH((CUADRO!N$5&amp;$E23),'Hoja de Trabajo para listado'!$DE$151:$DG$151,0)),0)+IFERROR(INDEX('Hoja de Trabajo para listado'!$CD$155:$DC$1048576,MATCH($A23,'Hoja de Trabajo para listado'!$CD$155:$CD$1048576,0),MATCH((CUADRO!N$5&amp;$E23),'Hoja de Trabajo para listado'!$CD$151:$DC$151,0)),0)</f>
        <v>0</v>
      </c>
      <c r="O23" s="316">
        <f ca="1">+IFERROR(INDEX('Hoja de Trabajo para listado'!$A$155:$Z$1048576,MATCH($A23,'Hoja de Trabajo para listado'!$A$155:$A$1048576,0),MATCH((CUADRO!O$5&amp;$E23),'Hoja de Trabajo para listado'!$A$151:$Z$151,0)),0)+IFERROR(INDEX('Hoja de Trabajo para listado'!$AB$155:$BA$1048576,MATCH($A23,'Hoja de Trabajo para listado'!$AB$155:$AB$1048576,0),MATCH((CUADRO!O$5&amp;$E23),'Hoja de Trabajo para listado'!$AB$151:$BA$151,0)),0)+IFERROR(INDEX('Hoja de Trabajo para listado'!$BC$155:$CB$1048576,MATCH($A23,'Hoja de Trabajo para listado'!$BC$155:$BC$1048576,0),MATCH((CUADRO!O$5&amp;$E23),'Hoja de Trabajo para listado'!$BC$151:$CB$151,0)),0)+IFERROR(INDEX('Hoja de Trabajo para listado'!$DE$153:$DG$274,MATCH($A23,'Hoja de Trabajo para listado'!$DE$153:$DE$1048576,0),MATCH((CUADRO!O$5&amp;$E23),'Hoja de Trabajo para listado'!$DE$151:$DG$151,0)),0)+IFERROR(INDEX('Hoja de Trabajo para listado'!$CD$155:$DC$1048576,MATCH($A23,'Hoja de Trabajo para listado'!$CD$155:$CD$1048576,0),MATCH((CUADRO!O$5&amp;$E23),'Hoja de Trabajo para listado'!$CD$151:$DC$151,0)),0)</f>
        <v>0</v>
      </c>
      <c r="P23" s="316">
        <f ca="1">+IFERROR(INDEX('Hoja de Trabajo para listado'!$A$155:$Z$1048576,MATCH($A23,'Hoja de Trabajo para listado'!$A$155:$A$1048576,0),MATCH((CUADRO!P$5&amp;$E23),'Hoja de Trabajo para listado'!$A$151:$Z$151,0)),0)+IFERROR(INDEX('Hoja de Trabajo para listado'!$AB$155:$BA$1048576,MATCH($A23,'Hoja de Trabajo para listado'!$AB$155:$AB$1048576,0),MATCH((CUADRO!P$5&amp;$E23),'Hoja de Trabajo para listado'!$AB$151:$BA$151,0)),0)+IFERROR(INDEX('Hoja de Trabajo para listado'!$BC$155:$CB$1048576,MATCH($A23,'Hoja de Trabajo para listado'!$BC$155:$BC$1048576,0),MATCH((CUADRO!P$5&amp;$E23),'Hoja de Trabajo para listado'!$BC$151:$CB$151,0)),0)+IFERROR(INDEX('Hoja de Trabajo para listado'!$DE$153:$DG$274,MATCH($A23,'Hoja de Trabajo para listado'!$DE$153:$DE$1048576,0),MATCH((CUADRO!P$5&amp;$E23),'Hoja de Trabajo para listado'!$DE$151:$DG$151,0)),0)+IFERROR(INDEX('Hoja de Trabajo para listado'!$CD$155:$DC$1048576,MATCH($A23,'Hoja de Trabajo para listado'!$CD$155:$CD$1048576,0),MATCH((CUADRO!P$5&amp;$E23),'Hoja de Trabajo para listado'!$CD$151:$DC$151,0)),0)</f>
        <v>0</v>
      </c>
      <c r="Q23" s="316">
        <f ca="1">+IFERROR(INDEX('Hoja de Trabajo para listado'!$A$155:$Z$1048576,MATCH($A23,'Hoja de Trabajo para listado'!$A$155:$A$1048576,0),MATCH((CUADRO!Q$5&amp;$E23),'Hoja de Trabajo para listado'!$A$151:$Z$151,0)),0)+IFERROR(INDEX('Hoja de Trabajo para listado'!$AB$155:$BA$1048576,MATCH($A23,'Hoja de Trabajo para listado'!$AB$155:$AB$1048576,0),MATCH((CUADRO!Q$5&amp;$E23),'Hoja de Trabajo para listado'!$AB$151:$BA$151,0)),0)+IFERROR(INDEX('Hoja de Trabajo para listado'!$BC$155:$CB$1048576,MATCH($A23,'Hoja de Trabajo para listado'!$BC$155:$BC$1048576,0),MATCH((CUADRO!Q$5&amp;$E23),'Hoja de Trabajo para listado'!$BC$151:$CB$151,0)),0)+IFERROR(INDEX('Hoja de Trabajo para listado'!$DE$153:$DG$274,MATCH($A23,'Hoja de Trabajo para listado'!$DE$153:$DE$1048576,0),MATCH((CUADRO!Q$5&amp;$E23),'Hoja de Trabajo para listado'!$DE$151:$DG$151,0)),0)+IFERROR(INDEX('Hoja de Trabajo para listado'!$CD$155:$DC$1048576,MATCH($A23,'Hoja de Trabajo para listado'!$CD$155:$CD$1048576,0),MATCH((CUADRO!Q$5&amp;$E23),'Hoja de Trabajo para listado'!$CD$151:$DC$151,0)),0)</f>
        <v>0</v>
      </c>
      <c r="R23" s="316">
        <f t="shared" ca="1" si="0"/>
        <v>0</v>
      </c>
      <c r="S23" s="344">
        <f ca="1">+R22+R23</f>
        <v>0</v>
      </c>
      <c r="T23" s="316">
        <f ca="1">+S23</f>
        <v>0</v>
      </c>
      <c r="U23" s="315">
        <f t="shared" si="1"/>
        <v>2</v>
      </c>
      <c r="V23" s="319" t="str">
        <f>+VLOOKUP(A23,bd_lista!$A$3:$E$593,5,FALSE)</f>
        <v>Empresas Municipales</v>
      </c>
      <c r="W23" s="320"/>
    </row>
    <row r="24" spans="1:23" ht="15" hidden="1" customHeight="1">
      <c r="A24" s="325">
        <v>1915</v>
      </c>
      <c r="B24" s="420">
        <f>+A24</f>
        <v>1915</v>
      </c>
      <c r="C24" s="318" t="str">
        <f>+VLOOKUP(A24,bd_lista!$A$3:$C$593,3,FALSE)</f>
        <v>Gobierno Autónomo Municipal de Santos Mercado</v>
      </c>
      <c r="D24" s="318" t="str">
        <f>+C24</f>
        <v>Gobierno Autónomo Municipal de Santos Mercado</v>
      </c>
      <c r="E24" s="346" t="s">
        <v>1418</v>
      </c>
      <c r="F24" s="314">
        <f ca="1">+IFERROR(INDEX('Hoja de Trabajo para listado'!$A$155:$Z$1048576,MATCH($A24,'Hoja de Trabajo para listado'!$A$155:$A$1048576,0),MATCH((CUADRO!F$5&amp;$E24),'Hoja de Trabajo para listado'!$A$151:$Z$151,0)),0)+IFERROR(INDEX('Hoja de Trabajo para listado'!$AB$155:$BA$1048576,MATCH($A24,'Hoja de Trabajo para listado'!$AB$155:$AB$1048576,0),MATCH((CUADRO!F$5&amp;$E24),'Hoja de Trabajo para listado'!$AB$151:$BA$151,0)),0)+IFERROR(INDEX('Hoja de Trabajo para listado'!$BC$155:$CB$1048576,MATCH($A24,'Hoja de Trabajo para listado'!$BC$155:$BC$1048576,0),MATCH((CUADRO!F$5&amp;$E24),'Hoja de Trabajo para listado'!$BC$151:$CB$151,0)),0)+IFERROR(INDEX('Hoja de Trabajo para listado'!$DE$153:$DG$274,MATCH($A24,'Hoja de Trabajo para listado'!$DE$153:$DE$1048576,0),MATCH((CUADRO!F$5&amp;$E24),'Hoja de Trabajo para listado'!$DE$151:$DG$151,0)),0)+IFERROR(INDEX('Hoja de Trabajo para listado'!$CD$155:$DC$1048576,MATCH($A24,'Hoja de Trabajo para listado'!$CD$155:$CD$1048576,0),MATCH((CUADRO!F$5&amp;$E24),'Hoja de Trabajo para listado'!$CD$151:$DC$151,0)),0)</f>
        <v>0</v>
      </c>
      <c r="G24" s="314">
        <f ca="1">+IFERROR(INDEX('Hoja de Trabajo para listado'!$A$155:$Z$1048576,MATCH($A24,'Hoja de Trabajo para listado'!$A$155:$A$1048576,0),MATCH((CUADRO!G$5&amp;$E24),'Hoja de Trabajo para listado'!$A$151:$Z$151,0)),0)+IFERROR(INDEX('Hoja de Trabajo para listado'!$AB$155:$BA$1048576,MATCH($A24,'Hoja de Trabajo para listado'!$AB$155:$AB$1048576,0),MATCH((CUADRO!G$5&amp;$E24),'Hoja de Trabajo para listado'!$AB$151:$BA$151,0)),0)+IFERROR(INDEX('Hoja de Trabajo para listado'!$BC$155:$CB$1048576,MATCH($A24,'Hoja de Trabajo para listado'!$BC$155:$BC$1048576,0),MATCH((CUADRO!G$5&amp;$E24),'Hoja de Trabajo para listado'!$BC$151:$CB$151,0)),0)+IFERROR(INDEX('Hoja de Trabajo para listado'!$DE$153:$DG$274,MATCH($A24,'Hoja de Trabajo para listado'!$DE$153:$DE$1048576,0),MATCH((CUADRO!G$5&amp;$E24),'Hoja de Trabajo para listado'!$DE$151:$DG$151,0)),0)+IFERROR(INDEX('Hoja de Trabajo para listado'!$CD$155:$DC$1048576,MATCH($A24,'Hoja de Trabajo para listado'!$CD$155:$CD$1048576,0),MATCH((CUADRO!G$5&amp;$E24),'Hoja de Trabajo para listado'!$CD$151:$DC$151,0)),0)</f>
        <v>0</v>
      </c>
      <c r="H24" s="314">
        <f ca="1">+IFERROR(INDEX('Hoja de Trabajo para listado'!$A$155:$Z$1048576,MATCH($A24,'Hoja de Trabajo para listado'!$A$155:$A$1048576,0),MATCH((CUADRO!H$5&amp;$E24),'Hoja de Trabajo para listado'!$A$151:$Z$151,0)),0)+IFERROR(INDEX('Hoja de Trabajo para listado'!$AB$155:$BA$1048576,MATCH($A24,'Hoja de Trabajo para listado'!$AB$155:$AB$1048576,0),MATCH((CUADRO!H$5&amp;$E24),'Hoja de Trabajo para listado'!$AB$151:$BA$151,0)),0)+IFERROR(INDEX('Hoja de Trabajo para listado'!$BC$155:$CB$1048576,MATCH($A24,'Hoja de Trabajo para listado'!$BC$155:$BC$1048576,0),MATCH((CUADRO!H$5&amp;$E24),'Hoja de Trabajo para listado'!$BC$151:$CB$151,0)),0)+IFERROR(INDEX('Hoja de Trabajo para listado'!$DE$153:$DG$274,MATCH($A24,'Hoja de Trabajo para listado'!$DE$153:$DE$1048576,0),MATCH((CUADRO!H$5&amp;$E24),'Hoja de Trabajo para listado'!$DE$151:$DG$151,0)),0)+IFERROR(INDEX('Hoja de Trabajo para listado'!$CD$155:$DC$1048576,MATCH($A24,'Hoja de Trabajo para listado'!$CD$155:$CD$1048576,0),MATCH((CUADRO!H$5&amp;$E24),'Hoja de Trabajo para listado'!$CD$151:$DC$151,0)),0)</f>
        <v>0</v>
      </c>
      <c r="I24" s="314">
        <f ca="1">+IFERROR(INDEX('Hoja de Trabajo para listado'!$A$155:$Z$1048576,MATCH($A24,'Hoja de Trabajo para listado'!$A$155:$A$1048576,0),MATCH((CUADRO!I$5&amp;$E24),'Hoja de Trabajo para listado'!$A$151:$Z$151,0)),0)+IFERROR(INDEX('Hoja de Trabajo para listado'!$AB$155:$BA$1048576,MATCH($A24,'Hoja de Trabajo para listado'!$AB$155:$AB$1048576,0),MATCH((CUADRO!I$5&amp;$E24),'Hoja de Trabajo para listado'!$AB$151:$BA$151,0)),0)+IFERROR(INDEX('Hoja de Trabajo para listado'!$BC$155:$CB$1048576,MATCH($A24,'Hoja de Trabajo para listado'!$BC$155:$BC$1048576,0),MATCH((CUADRO!I$5&amp;$E24),'Hoja de Trabajo para listado'!$BC$151:$CB$151,0)),0)+IFERROR(INDEX('Hoja de Trabajo para listado'!$DE$153:$DG$274,MATCH($A24,'Hoja de Trabajo para listado'!$DE$153:$DE$1048576,0),MATCH((CUADRO!I$5&amp;$E24),'Hoja de Trabajo para listado'!$DE$151:$DG$151,0)),0)+IFERROR(INDEX('Hoja de Trabajo para listado'!$CD$155:$DC$1048576,MATCH($A24,'Hoja de Trabajo para listado'!$CD$155:$CD$1048576,0),MATCH((CUADRO!I$5&amp;$E24),'Hoja de Trabajo para listado'!$CD$151:$DC$151,0)),0)</f>
        <v>0</v>
      </c>
      <c r="J24" s="314">
        <f ca="1">+IFERROR(INDEX('Hoja de Trabajo para listado'!$A$155:$Z$1048576,MATCH($A24,'Hoja de Trabajo para listado'!$A$155:$A$1048576,0),MATCH((CUADRO!J$5&amp;$E24),'Hoja de Trabajo para listado'!$A$151:$Z$151,0)),0)+IFERROR(INDEX('Hoja de Trabajo para listado'!$AB$155:$BA$1048576,MATCH($A24,'Hoja de Trabajo para listado'!$AB$155:$AB$1048576,0),MATCH((CUADRO!J$5&amp;$E24),'Hoja de Trabajo para listado'!$AB$151:$BA$151,0)),0)+IFERROR(INDEX('Hoja de Trabajo para listado'!$BC$155:$CB$1048576,MATCH($A24,'Hoja de Trabajo para listado'!$BC$155:$BC$1048576,0),MATCH((CUADRO!J$5&amp;$E24),'Hoja de Trabajo para listado'!$BC$151:$CB$151,0)),0)+IFERROR(INDEX('Hoja de Trabajo para listado'!$DE$153:$DG$274,MATCH($A24,'Hoja de Trabajo para listado'!$DE$153:$DE$1048576,0),MATCH((CUADRO!J$5&amp;$E24),'Hoja de Trabajo para listado'!$DE$151:$DG$151,0)),0)+IFERROR(INDEX('Hoja de Trabajo para listado'!$CD$155:$DC$1048576,MATCH($A24,'Hoja de Trabajo para listado'!$CD$155:$CD$1048576,0),MATCH((CUADRO!J$5&amp;$E24),'Hoja de Trabajo para listado'!$CD$151:$DC$151,0)),0)</f>
        <v>0</v>
      </c>
      <c r="K24" s="314">
        <f ca="1">+IFERROR(INDEX('Hoja de Trabajo para listado'!$A$155:$Z$1048576,MATCH($A24,'Hoja de Trabajo para listado'!$A$155:$A$1048576,0),MATCH((CUADRO!K$5&amp;$E24),'Hoja de Trabajo para listado'!$A$151:$Z$151,0)),0)+IFERROR(INDEX('Hoja de Trabajo para listado'!$AB$155:$BA$1048576,MATCH($A24,'Hoja de Trabajo para listado'!$AB$155:$AB$1048576,0),MATCH((CUADRO!K$5&amp;$E24),'Hoja de Trabajo para listado'!$AB$151:$BA$151,0)),0)+IFERROR(INDEX('Hoja de Trabajo para listado'!$BC$155:$CB$1048576,MATCH($A24,'Hoja de Trabajo para listado'!$BC$155:$BC$1048576,0),MATCH((CUADRO!K$5&amp;$E24),'Hoja de Trabajo para listado'!$BC$151:$CB$151,0)),0)+IFERROR(INDEX('Hoja de Trabajo para listado'!$DE$153:$DG$274,MATCH($A24,'Hoja de Trabajo para listado'!$DE$153:$DE$1048576,0),MATCH((CUADRO!K$5&amp;$E24),'Hoja de Trabajo para listado'!$DE$151:$DG$151,0)),0)+IFERROR(INDEX('Hoja de Trabajo para listado'!$CD$155:$DC$1048576,MATCH($A24,'Hoja de Trabajo para listado'!$CD$155:$CD$1048576,0),MATCH((CUADRO!K$5&amp;$E24),'Hoja de Trabajo para listado'!$CD$151:$DC$151,0)),0)</f>
        <v>0</v>
      </c>
      <c r="L24" s="314">
        <f ca="1">+IFERROR(INDEX('Hoja de Trabajo para listado'!$A$155:$Z$1048576,MATCH($A24,'Hoja de Trabajo para listado'!$A$155:$A$1048576,0),MATCH((CUADRO!L$5&amp;$E24),'Hoja de Trabajo para listado'!$A$151:$Z$151,0)),0)+IFERROR(INDEX('Hoja de Trabajo para listado'!$AB$155:$BA$1048576,MATCH($A24,'Hoja de Trabajo para listado'!$AB$155:$AB$1048576,0),MATCH((CUADRO!L$5&amp;$E24),'Hoja de Trabajo para listado'!$AB$151:$BA$151,0)),0)+IFERROR(INDEX('Hoja de Trabajo para listado'!$BC$155:$CB$1048576,MATCH($A24,'Hoja de Trabajo para listado'!$BC$155:$BC$1048576,0),MATCH((CUADRO!L$5&amp;$E24),'Hoja de Trabajo para listado'!$BC$151:$CB$151,0)),0)+IFERROR(INDEX('Hoja de Trabajo para listado'!$DE$153:$DG$274,MATCH($A24,'Hoja de Trabajo para listado'!$DE$153:$DE$1048576,0),MATCH((CUADRO!L$5&amp;$E24),'Hoja de Trabajo para listado'!$DE$151:$DG$151,0)),0)+IFERROR(INDEX('Hoja de Trabajo para listado'!$CD$155:$DC$1048576,MATCH($A24,'Hoja de Trabajo para listado'!$CD$155:$CD$1048576,0),MATCH((CUADRO!L$5&amp;$E24),'Hoja de Trabajo para listado'!$CD$151:$DC$151,0)),0)</f>
        <v>0</v>
      </c>
      <c r="M24" s="314">
        <f ca="1">+IFERROR(INDEX('Hoja de Trabajo para listado'!$A$155:$Z$1048576,MATCH($A24,'Hoja de Trabajo para listado'!$A$155:$A$1048576,0),MATCH((CUADRO!M$5&amp;$E24),'Hoja de Trabajo para listado'!$A$151:$Z$151,0)),0)+IFERROR(INDEX('Hoja de Trabajo para listado'!$AB$155:$BA$1048576,MATCH($A24,'Hoja de Trabajo para listado'!$AB$155:$AB$1048576,0),MATCH((CUADRO!M$5&amp;$E24),'Hoja de Trabajo para listado'!$AB$151:$BA$151,0)),0)+IFERROR(INDEX('Hoja de Trabajo para listado'!$BC$155:$CB$1048576,MATCH($A24,'Hoja de Trabajo para listado'!$BC$155:$BC$1048576,0),MATCH((CUADRO!M$5&amp;$E24),'Hoja de Trabajo para listado'!$BC$151:$CB$151,0)),0)+IFERROR(INDEX('Hoja de Trabajo para listado'!$DE$153:$DG$274,MATCH($A24,'Hoja de Trabajo para listado'!$DE$153:$DE$1048576,0),MATCH((CUADRO!M$5&amp;$E24),'Hoja de Trabajo para listado'!$DE$151:$DG$151,0)),0)+IFERROR(INDEX('Hoja de Trabajo para listado'!$CD$155:$DC$1048576,MATCH($A24,'Hoja de Trabajo para listado'!$CD$155:$CD$1048576,0),MATCH((CUADRO!M$5&amp;$E24),'Hoja de Trabajo para listado'!$CD$151:$DC$151,0)),0)</f>
        <v>0</v>
      </c>
      <c r="N24" s="314">
        <f ca="1">+IFERROR(INDEX('Hoja de Trabajo para listado'!$A$155:$Z$1048576,MATCH($A24,'Hoja de Trabajo para listado'!$A$155:$A$1048576,0),MATCH((CUADRO!N$5&amp;$E24),'Hoja de Trabajo para listado'!$A$151:$Z$151,0)),0)+IFERROR(INDEX('Hoja de Trabajo para listado'!$AB$155:$BA$1048576,MATCH($A24,'Hoja de Trabajo para listado'!$AB$155:$AB$1048576,0),MATCH((CUADRO!N$5&amp;$E24),'Hoja de Trabajo para listado'!$AB$151:$BA$151,0)),0)+IFERROR(INDEX('Hoja de Trabajo para listado'!$BC$155:$CB$1048576,MATCH($A24,'Hoja de Trabajo para listado'!$BC$155:$BC$1048576,0),MATCH((CUADRO!N$5&amp;$E24),'Hoja de Trabajo para listado'!$BC$151:$CB$151,0)),0)+IFERROR(INDEX('Hoja de Trabajo para listado'!$DE$153:$DG$274,MATCH($A24,'Hoja de Trabajo para listado'!$DE$153:$DE$1048576,0),MATCH((CUADRO!N$5&amp;$E24),'Hoja de Trabajo para listado'!$DE$151:$DG$151,0)),0)+IFERROR(INDEX('Hoja de Trabajo para listado'!$CD$155:$DC$1048576,MATCH($A24,'Hoja de Trabajo para listado'!$CD$155:$CD$1048576,0),MATCH((CUADRO!N$5&amp;$E24),'Hoja de Trabajo para listado'!$CD$151:$DC$151,0)),0)</f>
        <v>0</v>
      </c>
      <c r="O24" s="314">
        <f ca="1">+IFERROR(INDEX('Hoja de Trabajo para listado'!$A$155:$Z$1048576,MATCH($A24,'Hoja de Trabajo para listado'!$A$155:$A$1048576,0),MATCH((CUADRO!O$5&amp;$E24),'Hoja de Trabajo para listado'!$A$151:$Z$151,0)),0)+IFERROR(INDEX('Hoja de Trabajo para listado'!$AB$155:$BA$1048576,MATCH($A24,'Hoja de Trabajo para listado'!$AB$155:$AB$1048576,0),MATCH((CUADRO!O$5&amp;$E24),'Hoja de Trabajo para listado'!$AB$151:$BA$151,0)),0)+IFERROR(INDEX('Hoja de Trabajo para listado'!$BC$155:$CB$1048576,MATCH($A24,'Hoja de Trabajo para listado'!$BC$155:$BC$1048576,0),MATCH((CUADRO!O$5&amp;$E24),'Hoja de Trabajo para listado'!$BC$151:$CB$151,0)),0)+IFERROR(INDEX('Hoja de Trabajo para listado'!$DE$153:$DG$274,MATCH($A24,'Hoja de Trabajo para listado'!$DE$153:$DE$1048576,0),MATCH((CUADRO!O$5&amp;$E24),'Hoja de Trabajo para listado'!$DE$151:$DG$151,0)),0)+IFERROR(INDEX('Hoja de Trabajo para listado'!$CD$155:$DC$1048576,MATCH($A24,'Hoja de Trabajo para listado'!$CD$155:$CD$1048576,0),MATCH((CUADRO!O$5&amp;$E24),'Hoja de Trabajo para listado'!$CD$151:$DC$151,0)),0)</f>
        <v>0</v>
      </c>
      <c r="P24" s="314">
        <f ca="1">+IFERROR(INDEX('Hoja de Trabajo para listado'!$A$155:$Z$1048576,MATCH($A24,'Hoja de Trabajo para listado'!$A$155:$A$1048576,0),MATCH((CUADRO!P$5&amp;$E24),'Hoja de Trabajo para listado'!$A$151:$Z$151,0)),0)+IFERROR(INDEX('Hoja de Trabajo para listado'!$AB$155:$BA$1048576,MATCH($A24,'Hoja de Trabajo para listado'!$AB$155:$AB$1048576,0),MATCH((CUADRO!P$5&amp;$E24),'Hoja de Trabajo para listado'!$AB$151:$BA$151,0)),0)+IFERROR(INDEX('Hoja de Trabajo para listado'!$BC$155:$CB$1048576,MATCH($A24,'Hoja de Trabajo para listado'!$BC$155:$BC$1048576,0),MATCH((CUADRO!P$5&amp;$E24),'Hoja de Trabajo para listado'!$BC$151:$CB$151,0)),0)+IFERROR(INDEX('Hoja de Trabajo para listado'!$DE$153:$DG$274,MATCH($A24,'Hoja de Trabajo para listado'!$DE$153:$DE$1048576,0),MATCH((CUADRO!P$5&amp;$E24),'Hoja de Trabajo para listado'!$DE$151:$DG$151,0)),0)+IFERROR(INDEX('Hoja de Trabajo para listado'!$CD$155:$DC$1048576,MATCH($A24,'Hoja de Trabajo para listado'!$CD$155:$CD$1048576,0),MATCH((CUADRO!P$5&amp;$E24),'Hoja de Trabajo para listado'!$CD$151:$DC$151,0)),0)</f>
        <v>0</v>
      </c>
      <c r="Q24" s="314">
        <f ca="1">+IFERROR(INDEX('Hoja de Trabajo para listado'!$A$155:$Z$1048576,MATCH($A24,'Hoja de Trabajo para listado'!$A$155:$A$1048576,0),MATCH((CUADRO!Q$5&amp;$E24),'Hoja de Trabajo para listado'!$A$151:$Z$151,0)),0)+IFERROR(INDEX('Hoja de Trabajo para listado'!$AB$155:$BA$1048576,MATCH($A24,'Hoja de Trabajo para listado'!$AB$155:$AB$1048576,0),MATCH((CUADRO!Q$5&amp;$E24),'Hoja de Trabajo para listado'!$AB$151:$BA$151,0)),0)+IFERROR(INDEX('Hoja de Trabajo para listado'!$BC$155:$CB$1048576,MATCH($A24,'Hoja de Trabajo para listado'!$BC$155:$BC$1048576,0),MATCH((CUADRO!Q$5&amp;$E24),'Hoja de Trabajo para listado'!$BC$151:$CB$151,0)),0)+IFERROR(INDEX('Hoja de Trabajo para listado'!$DE$153:$DG$274,MATCH($A24,'Hoja de Trabajo para listado'!$DE$153:$DE$1048576,0),MATCH((CUADRO!Q$5&amp;$E24),'Hoja de Trabajo para listado'!$DE$151:$DG$151,0)),0)+IFERROR(INDEX('Hoja de Trabajo para listado'!$CD$155:$DC$1048576,MATCH($A24,'Hoja de Trabajo para listado'!$CD$155:$CD$1048576,0),MATCH((CUADRO!Q$5&amp;$E24),'Hoja de Trabajo para listado'!$CD$151:$DC$151,0)),0)</f>
        <v>0</v>
      </c>
      <c r="R24" s="314">
        <f t="shared" ca="1" si="0"/>
        <v>0</v>
      </c>
      <c r="S24" s="345"/>
      <c r="T24" s="314">
        <f ca="1">+T25</f>
        <v>0</v>
      </c>
      <c r="U24" s="313">
        <f t="shared" si="1"/>
        <v>1</v>
      </c>
      <c r="V24" s="319" t="str">
        <f>+VLOOKUP(A24,bd_lista!$A$3:$E$593,5,FALSE)</f>
        <v>Empresas Municipales</v>
      </c>
      <c r="W24" s="341" t="str">
        <f>+V24</f>
        <v>Empresas Municipales</v>
      </c>
    </row>
    <row r="25" spans="1:23" ht="15" hidden="1" customHeight="1">
      <c r="A25" s="323">
        <v>1915</v>
      </c>
      <c r="B25" s="421"/>
      <c r="C25" s="319" t="str">
        <f>+VLOOKUP(A25,bd_lista!$A$3:$C$593,3,FALSE)</f>
        <v>Gobierno Autónomo Municipal de Santos Mercado</v>
      </c>
      <c r="D25" s="319"/>
      <c r="E25" s="347" t="s">
        <v>1419</v>
      </c>
      <c r="F25" s="316">
        <f ca="1">+IFERROR(INDEX('Hoja de Trabajo para listado'!$A$155:$Z$1048576,MATCH($A25,'Hoja de Trabajo para listado'!$A$155:$A$1048576,0),MATCH((CUADRO!F$5&amp;$E25),'Hoja de Trabajo para listado'!$A$151:$Z$151,0)),0)+IFERROR(INDEX('Hoja de Trabajo para listado'!$AB$155:$BA$1048576,MATCH($A25,'Hoja de Trabajo para listado'!$AB$155:$AB$1048576,0),MATCH((CUADRO!F$5&amp;$E25),'Hoja de Trabajo para listado'!$AB$151:$BA$151,0)),0)+IFERROR(INDEX('Hoja de Trabajo para listado'!$BC$155:$CB$1048576,MATCH($A25,'Hoja de Trabajo para listado'!$BC$155:$BC$1048576,0),MATCH((CUADRO!F$5&amp;$E25),'Hoja de Trabajo para listado'!$BC$151:$CB$151,0)),0)+IFERROR(INDEX('Hoja de Trabajo para listado'!$DE$153:$DG$274,MATCH($A25,'Hoja de Trabajo para listado'!$DE$153:$DE$1048576,0),MATCH((CUADRO!F$5&amp;$E25),'Hoja de Trabajo para listado'!$DE$151:$DG$151,0)),0)+IFERROR(INDEX('Hoja de Trabajo para listado'!$CD$155:$DC$1048576,MATCH($A25,'Hoja de Trabajo para listado'!$CD$155:$CD$1048576,0),MATCH((CUADRO!F$5&amp;$E25),'Hoja de Trabajo para listado'!$CD$151:$DC$151,0)),0)</f>
        <v>0</v>
      </c>
      <c r="G25" s="316">
        <f ca="1">+IFERROR(INDEX('Hoja de Trabajo para listado'!$A$155:$Z$1048576,MATCH($A25,'Hoja de Trabajo para listado'!$A$155:$A$1048576,0),MATCH((CUADRO!G$5&amp;$E25),'Hoja de Trabajo para listado'!$A$151:$Z$151,0)),0)+IFERROR(INDEX('Hoja de Trabajo para listado'!$AB$155:$BA$1048576,MATCH($A25,'Hoja de Trabajo para listado'!$AB$155:$AB$1048576,0),MATCH((CUADRO!G$5&amp;$E25),'Hoja de Trabajo para listado'!$AB$151:$BA$151,0)),0)+IFERROR(INDEX('Hoja de Trabajo para listado'!$BC$155:$CB$1048576,MATCH($A25,'Hoja de Trabajo para listado'!$BC$155:$BC$1048576,0),MATCH((CUADRO!G$5&amp;$E25),'Hoja de Trabajo para listado'!$BC$151:$CB$151,0)),0)+IFERROR(INDEX('Hoja de Trabajo para listado'!$DE$153:$DG$274,MATCH($A25,'Hoja de Trabajo para listado'!$DE$153:$DE$1048576,0),MATCH((CUADRO!G$5&amp;$E25),'Hoja de Trabajo para listado'!$DE$151:$DG$151,0)),0)+IFERROR(INDEX('Hoja de Trabajo para listado'!$CD$155:$DC$1048576,MATCH($A25,'Hoja de Trabajo para listado'!$CD$155:$CD$1048576,0),MATCH((CUADRO!G$5&amp;$E25),'Hoja de Trabajo para listado'!$CD$151:$DC$151,0)),0)</f>
        <v>0</v>
      </c>
      <c r="H25" s="316">
        <f ca="1">+IFERROR(INDEX('Hoja de Trabajo para listado'!$A$155:$Z$1048576,MATCH($A25,'Hoja de Trabajo para listado'!$A$155:$A$1048576,0),MATCH((CUADRO!H$5&amp;$E25),'Hoja de Trabajo para listado'!$A$151:$Z$151,0)),0)+IFERROR(INDEX('Hoja de Trabajo para listado'!$AB$155:$BA$1048576,MATCH($A25,'Hoja de Trabajo para listado'!$AB$155:$AB$1048576,0),MATCH((CUADRO!H$5&amp;$E25),'Hoja de Trabajo para listado'!$AB$151:$BA$151,0)),0)+IFERROR(INDEX('Hoja de Trabajo para listado'!$BC$155:$CB$1048576,MATCH($A25,'Hoja de Trabajo para listado'!$BC$155:$BC$1048576,0),MATCH((CUADRO!H$5&amp;$E25),'Hoja de Trabajo para listado'!$BC$151:$CB$151,0)),0)+IFERROR(INDEX('Hoja de Trabajo para listado'!$DE$153:$DG$274,MATCH($A25,'Hoja de Trabajo para listado'!$DE$153:$DE$1048576,0),MATCH((CUADRO!H$5&amp;$E25),'Hoja de Trabajo para listado'!$DE$151:$DG$151,0)),0)+IFERROR(INDEX('Hoja de Trabajo para listado'!$CD$155:$DC$1048576,MATCH($A25,'Hoja de Trabajo para listado'!$CD$155:$CD$1048576,0),MATCH((CUADRO!H$5&amp;$E25),'Hoja de Trabajo para listado'!$CD$151:$DC$151,0)),0)</f>
        <v>0</v>
      </c>
      <c r="I25" s="316">
        <f ca="1">+IFERROR(INDEX('Hoja de Trabajo para listado'!$A$155:$Z$1048576,MATCH($A25,'Hoja de Trabajo para listado'!$A$155:$A$1048576,0),MATCH((CUADRO!I$5&amp;$E25),'Hoja de Trabajo para listado'!$A$151:$Z$151,0)),0)+IFERROR(INDEX('Hoja de Trabajo para listado'!$AB$155:$BA$1048576,MATCH($A25,'Hoja de Trabajo para listado'!$AB$155:$AB$1048576,0),MATCH((CUADRO!I$5&amp;$E25),'Hoja de Trabajo para listado'!$AB$151:$BA$151,0)),0)+IFERROR(INDEX('Hoja de Trabajo para listado'!$BC$155:$CB$1048576,MATCH($A25,'Hoja de Trabajo para listado'!$BC$155:$BC$1048576,0),MATCH((CUADRO!I$5&amp;$E25),'Hoja de Trabajo para listado'!$BC$151:$CB$151,0)),0)+IFERROR(INDEX('Hoja de Trabajo para listado'!$DE$153:$DG$274,MATCH($A25,'Hoja de Trabajo para listado'!$DE$153:$DE$1048576,0),MATCH((CUADRO!I$5&amp;$E25),'Hoja de Trabajo para listado'!$DE$151:$DG$151,0)),0)+IFERROR(INDEX('Hoja de Trabajo para listado'!$CD$155:$DC$1048576,MATCH($A25,'Hoja de Trabajo para listado'!$CD$155:$CD$1048576,0),MATCH((CUADRO!I$5&amp;$E25),'Hoja de Trabajo para listado'!$CD$151:$DC$151,0)),0)</f>
        <v>0</v>
      </c>
      <c r="J25" s="316">
        <f ca="1">+IFERROR(INDEX('Hoja de Trabajo para listado'!$A$155:$Z$1048576,MATCH($A25,'Hoja de Trabajo para listado'!$A$155:$A$1048576,0),MATCH((CUADRO!J$5&amp;$E25),'Hoja de Trabajo para listado'!$A$151:$Z$151,0)),0)+IFERROR(INDEX('Hoja de Trabajo para listado'!$AB$155:$BA$1048576,MATCH($A25,'Hoja de Trabajo para listado'!$AB$155:$AB$1048576,0),MATCH((CUADRO!J$5&amp;$E25),'Hoja de Trabajo para listado'!$AB$151:$BA$151,0)),0)+IFERROR(INDEX('Hoja de Trabajo para listado'!$BC$155:$CB$1048576,MATCH($A25,'Hoja de Trabajo para listado'!$BC$155:$BC$1048576,0),MATCH((CUADRO!J$5&amp;$E25),'Hoja de Trabajo para listado'!$BC$151:$CB$151,0)),0)+IFERROR(INDEX('Hoja de Trabajo para listado'!$DE$153:$DG$274,MATCH($A25,'Hoja de Trabajo para listado'!$DE$153:$DE$1048576,0),MATCH((CUADRO!J$5&amp;$E25),'Hoja de Trabajo para listado'!$DE$151:$DG$151,0)),0)+IFERROR(INDEX('Hoja de Trabajo para listado'!$CD$155:$DC$1048576,MATCH($A25,'Hoja de Trabajo para listado'!$CD$155:$CD$1048576,0),MATCH((CUADRO!J$5&amp;$E25),'Hoja de Trabajo para listado'!$CD$151:$DC$151,0)),0)</f>
        <v>0</v>
      </c>
      <c r="K25" s="316">
        <f ca="1">+IFERROR(INDEX('Hoja de Trabajo para listado'!$A$155:$Z$1048576,MATCH($A25,'Hoja de Trabajo para listado'!$A$155:$A$1048576,0),MATCH((CUADRO!K$5&amp;$E25),'Hoja de Trabajo para listado'!$A$151:$Z$151,0)),0)+IFERROR(INDEX('Hoja de Trabajo para listado'!$AB$155:$BA$1048576,MATCH($A25,'Hoja de Trabajo para listado'!$AB$155:$AB$1048576,0),MATCH((CUADRO!K$5&amp;$E25),'Hoja de Trabajo para listado'!$AB$151:$BA$151,0)),0)+IFERROR(INDEX('Hoja de Trabajo para listado'!$BC$155:$CB$1048576,MATCH($A25,'Hoja de Trabajo para listado'!$BC$155:$BC$1048576,0),MATCH((CUADRO!K$5&amp;$E25),'Hoja de Trabajo para listado'!$BC$151:$CB$151,0)),0)+IFERROR(INDEX('Hoja de Trabajo para listado'!$DE$153:$DG$274,MATCH($A25,'Hoja de Trabajo para listado'!$DE$153:$DE$1048576,0),MATCH((CUADRO!K$5&amp;$E25),'Hoja de Trabajo para listado'!$DE$151:$DG$151,0)),0)+IFERROR(INDEX('Hoja de Trabajo para listado'!$CD$155:$DC$1048576,MATCH($A25,'Hoja de Trabajo para listado'!$CD$155:$CD$1048576,0),MATCH((CUADRO!K$5&amp;$E25),'Hoja de Trabajo para listado'!$CD$151:$DC$151,0)),0)</f>
        <v>0</v>
      </c>
      <c r="L25" s="316">
        <f ca="1">+IFERROR(INDEX('Hoja de Trabajo para listado'!$A$155:$Z$1048576,MATCH($A25,'Hoja de Trabajo para listado'!$A$155:$A$1048576,0),MATCH((CUADRO!L$5&amp;$E25),'Hoja de Trabajo para listado'!$A$151:$Z$151,0)),0)+IFERROR(INDEX('Hoja de Trabajo para listado'!$AB$155:$BA$1048576,MATCH($A25,'Hoja de Trabajo para listado'!$AB$155:$AB$1048576,0),MATCH((CUADRO!L$5&amp;$E25),'Hoja de Trabajo para listado'!$AB$151:$BA$151,0)),0)+IFERROR(INDEX('Hoja de Trabajo para listado'!$BC$155:$CB$1048576,MATCH($A25,'Hoja de Trabajo para listado'!$BC$155:$BC$1048576,0),MATCH((CUADRO!L$5&amp;$E25),'Hoja de Trabajo para listado'!$BC$151:$CB$151,0)),0)+IFERROR(INDEX('Hoja de Trabajo para listado'!$DE$153:$DG$274,MATCH($A25,'Hoja de Trabajo para listado'!$DE$153:$DE$1048576,0),MATCH((CUADRO!L$5&amp;$E25),'Hoja de Trabajo para listado'!$DE$151:$DG$151,0)),0)+IFERROR(INDEX('Hoja de Trabajo para listado'!$CD$155:$DC$1048576,MATCH($A25,'Hoja de Trabajo para listado'!$CD$155:$CD$1048576,0),MATCH((CUADRO!L$5&amp;$E25),'Hoja de Trabajo para listado'!$CD$151:$DC$151,0)),0)</f>
        <v>0</v>
      </c>
      <c r="M25" s="316">
        <f ca="1">+IFERROR(INDEX('Hoja de Trabajo para listado'!$A$155:$Z$1048576,MATCH($A25,'Hoja de Trabajo para listado'!$A$155:$A$1048576,0),MATCH((CUADRO!M$5&amp;$E25),'Hoja de Trabajo para listado'!$A$151:$Z$151,0)),0)+IFERROR(INDEX('Hoja de Trabajo para listado'!$AB$155:$BA$1048576,MATCH($A25,'Hoja de Trabajo para listado'!$AB$155:$AB$1048576,0),MATCH((CUADRO!M$5&amp;$E25),'Hoja de Trabajo para listado'!$AB$151:$BA$151,0)),0)+IFERROR(INDEX('Hoja de Trabajo para listado'!$BC$155:$CB$1048576,MATCH($A25,'Hoja de Trabajo para listado'!$BC$155:$BC$1048576,0),MATCH((CUADRO!M$5&amp;$E25),'Hoja de Trabajo para listado'!$BC$151:$CB$151,0)),0)+IFERROR(INDEX('Hoja de Trabajo para listado'!$DE$153:$DG$274,MATCH($A25,'Hoja de Trabajo para listado'!$DE$153:$DE$1048576,0),MATCH((CUADRO!M$5&amp;$E25),'Hoja de Trabajo para listado'!$DE$151:$DG$151,0)),0)+IFERROR(INDEX('Hoja de Trabajo para listado'!$CD$155:$DC$1048576,MATCH($A25,'Hoja de Trabajo para listado'!$CD$155:$CD$1048576,0),MATCH((CUADRO!M$5&amp;$E25),'Hoja de Trabajo para listado'!$CD$151:$DC$151,0)),0)</f>
        <v>0</v>
      </c>
      <c r="N25" s="316">
        <f ca="1">+IFERROR(INDEX('Hoja de Trabajo para listado'!$A$155:$Z$1048576,MATCH($A25,'Hoja de Trabajo para listado'!$A$155:$A$1048576,0),MATCH((CUADRO!N$5&amp;$E25),'Hoja de Trabajo para listado'!$A$151:$Z$151,0)),0)+IFERROR(INDEX('Hoja de Trabajo para listado'!$AB$155:$BA$1048576,MATCH($A25,'Hoja de Trabajo para listado'!$AB$155:$AB$1048576,0),MATCH((CUADRO!N$5&amp;$E25),'Hoja de Trabajo para listado'!$AB$151:$BA$151,0)),0)+IFERROR(INDEX('Hoja de Trabajo para listado'!$BC$155:$CB$1048576,MATCH($A25,'Hoja de Trabajo para listado'!$BC$155:$BC$1048576,0),MATCH((CUADRO!N$5&amp;$E25),'Hoja de Trabajo para listado'!$BC$151:$CB$151,0)),0)+IFERROR(INDEX('Hoja de Trabajo para listado'!$DE$153:$DG$274,MATCH($A25,'Hoja de Trabajo para listado'!$DE$153:$DE$1048576,0),MATCH((CUADRO!N$5&amp;$E25),'Hoja de Trabajo para listado'!$DE$151:$DG$151,0)),0)+IFERROR(INDEX('Hoja de Trabajo para listado'!$CD$155:$DC$1048576,MATCH($A25,'Hoja de Trabajo para listado'!$CD$155:$CD$1048576,0),MATCH((CUADRO!N$5&amp;$E25),'Hoja de Trabajo para listado'!$CD$151:$DC$151,0)),0)</f>
        <v>0</v>
      </c>
      <c r="O25" s="316">
        <f ca="1">+IFERROR(INDEX('Hoja de Trabajo para listado'!$A$155:$Z$1048576,MATCH($A25,'Hoja de Trabajo para listado'!$A$155:$A$1048576,0),MATCH((CUADRO!O$5&amp;$E25),'Hoja de Trabajo para listado'!$A$151:$Z$151,0)),0)+IFERROR(INDEX('Hoja de Trabajo para listado'!$AB$155:$BA$1048576,MATCH($A25,'Hoja de Trabajo para listado'!$AB$155:$AB$1048576,0),MATCH((CUADRO!O$5&amp;$E25),'Hoja de Trabajo para listado'!$AB$151:$BA$151,0)),0)+IFERROR(INDEX('Hoja de Trabajo para listado'!$BC$155:$CB$1048576,MATCH($A25,'Hoja de Trabajo para listado'!$BC$155:$BC$1048576,0),MATCH((CUADRO!O$5&amp;$E25),'Hoja de Trabajo para listado'!$BC$151:$CB$151,0)),0)+IFERROR(INDEX('Hoja de Trabajo para listado'!$DE$153:$DG$274,MATCH($A25,'Hoja de Trabajo para listado'!$DE$153:$DE$1048576,0),MATCH((CUADRO!O$5&amp;$E25),'Hoja de Trabajo para listado'!$DE$151:$DG$151,0)),0)+IFERROR(INDEX('Hoja de Trabajo para listado'!$CD$155:$DC$1048576,MATCH($A25,'Hoja de Trabajo para listado'!$CD$155:$CD$1048576,0),MATCH((CUADRO!O$5&amp;$E25),'Hoja de Trabajo para listado'!$CD$151:$DC$151,0)),0)</f>
        <v>0</v>
      </c>
      <c r="P25" s="316">
        <f ca="1">+IFERROR(INDEX('Hoja de Trabajo para listado'!$A$155:$Z$1048576,MATCH($A25,'Hoja de Trabajo para listado'!$A$155:$A$1048576,0),MATCH((CUADRO!P$5&amp;$E25),'Hoja de Trabajo para listado'!$A$151:$Z$151,0)),0)+IFERROR(INDEX('Hoja de Trabajo para listado'!$AB$155:$BA$1048576,MATCH($A25,'Hoja de Trabajo para listado'!$AB$155:$AB$1048576,0),MATCH((CUADRO!P$5&amp;$E25),'Hoja de Trabajo para listado'!$AB$151:$BA$151,0)),0)+IFERROR(INDEX('Hoja de Trabajo para listado'!$BC$155:$CB$1048576,MATCH($A25,'Hoja de Trabajo para listado'!$BC$155:$BC$1048576,0),MATCH((CUADRO!P$5&amp;$E25),'Hoja de Trabajo para listado'!$BC$151:$CB$151,0)),0)+IFERROR(INDEX('Hoja de Trabajo para listado'!$DE$153:$DG$274,MATCH($A25,'Hoja de Trabajo para listado'!$DE$153:$DE$1048576,0),MATCH((CUADRO!P$5&amp;$E25),'Hoja de Trabajo para listado'!$DE$151:$DG$151,0)),0)+IFERROR(INDEX('Hoja de Trabajo para listado'!$CD$155:$DC$1048576,MATCH($A25,'Hoja de Trabajo para listado'!$CD$155:$CD$1048576,0),MATCH((CUADRO!P$5&amp;$E25),'Hoja de Trabajo para listado'!$CD$151:$DC$151,0)),0)</f>
        <v>0</v>
      </c>
      <c r="Q25" s="316">
        <f ca="1">+IFERROR(INDEX('Hoja de Trabajo para listado'!$A$155:$Z$1048576,MATCH($A25,'Hoja de Trabajo para listado'!$A$155:$A$1048576,0),MATCH((CUADRO!Q$5&amp;$E25),'Hoja de Trabajo para listado'!$A$151:$Z$151,0)),0)+IFERROR(INDEX('Hoja de Trabajo para listado'!$AB$155:$BA$1048576,MATCH($A25,'Hoja de Trabajo para listado'!$AB$155:$AB$1048576,0),MATCH((CUADRO!Q$5&amp;$E25),'Hoja de Trabajo para listado'!$AB$151:$BA$151,0)),0)+IFERROR(INDEX('Hoja de Trabajo para listado'!$BC$155:$CB$1048576,MATCH($A25,'Hoja de Trabajo para listado'!$BC$155:$BC$1048576,0),MATCH((CUADRO!Q$5&amp;$E25),'Hoja de Trabajo para listado'!$BC$151:$CB$151,0)),0)+IFERROR(INDEX('Hoja de Trabajo para listado'!$DE$153:$DG$274,MATCH($A25,'Hoja de Trabajo para listado'!$DE$153:$DE$1048576,0),MATCH((CUADRO!Q$5&amp;$E25),'Hoja de Trabajo para listado'!$DE$151:$DG$151,0)),0)+IFERROR(INDEX('Hoja de Trabajo para listado'!$CD$155:$DC$1048576,MATCH($A25,'Hoja de Trabajo para listado'!$CD$155:$CD$1048576,0),MATCH((CUADRO!Q$5&amp;$E25),'Hoja de Trabajo para listado'!$CD$151:$DC$151,0)),0)</f>
        <v>0</v>
      </c>
      <c r="R25" s="316">
        <f t="shared" ca="1" si="0"/>
        <v>0</v>
      </c>
      <c r="S25" s="344">
        <f ca="1">+R24+R25</f>
        <v>0</v>
      </c>
      <c r="T25" s="316">
        <f ca="1">+S25</f>
        <v>0</v>
      </c>
      <c r="U25" s="315">
        <f t="shared" si="1"/>
        <v>2</v>
      </c>
      <c r="V25" s="319" t="str">
        <f>+VLOOKUP(A25,bd_lista!$A$3:$E$593,5,FALSE)</f>
        <v>Empresas Municipales</v>
      </c>
      <c r="W25" s="320"/>
    </row>
    <row r="26" spans="1:23" ht="15" hidden="1" customHeight="1">
      <c r="A26" s="325">
        <v>2301</v>
      </c>
      <c r="B26" s="420">
        <f>+A26</f>
        <v>2301</v>
      </c>
      <c r="C26" s="318" t="str">
        <f>+VLOOKUP(A26,bd_lista!$A$3:$C$593,3,FALSE)</f>
        <v>Empresa Municipal de Gestión de Residuos Sólidos</v>
      </c>
      <c r="D26" s="318" t="str">
        <f>+C26</f>
        <v>Empresa Municipal de Gestión de Residuos Sólidos</v>
      </c>
      <c r="E26" s="346" t="s">
        <v>1418</v>
      </c>
      <c r="F26" s="314">
        <f ca="1">+IFERROR(INDEX('Hoja de Trabajo para listado'!$A$155:$Z$1048576,MATCH($A26,'Hoja de Trabajo para listado'!$A$155:$A$1048576,0),MATCH((CUADRO!F$5&amp;$E26),'Hoja de Trabajo para listado'!$A$151:$Z$151,0)),0)+IFERROR(INDEX('Hoja de Trabajo para listado'!$AB$155:$BA$1048576,MATCH($A26,'Hoja de Trabajo para listado'!$AB$155:$AB$1048576,0),MATCH((CUADRO!F$5&amp;$E26),'Hoja de Trabajo para listado'!$AB$151:$BA$151,0)),0)+IFERROR(INDEX('Hoja de Trabajo para listado'!$BC$155:$CB$1048576,MATCH($A26,'Hoja de Trabajo para listado'!$BC$155:$BC$1048576,0),MATCH((CUADRO!F$5&amp;$E26),'Hoja de Trabajo para listado'!$BC$151:$CB$151,0)),0)+IFERROR(INDEX('Hoja de Trabajo para listado'!$DE$153:$DG$274,MATCH($A26,'Hoja de Trabajo para listado'!$DE$153:$DE$1048576,0),MATCH((CUADRO!F$5&amp;$E26),'Hoja de Trabajo para listado'!$DE$151:$DG$151,0)),0)+IFERROR(INDEX('Hoja de Trabajo para listado'!$CD$155:$DC$1048576,MATCH($A26,'Hoja de Trabajo para listado'!$CD$155:$CD$1048576,0),MATCH((CUADRO!F$5&amp;$E26),'Hoja de Trabajo para listado'!$CD$151:$DC$151,0)),0)</f>
        <v>0</v>
      </c>
      <c r="G26" s="314">
        <f ca="1">+IFERROR(INDEX('Hoja de Trabajo para listado'!$A$155:$Z$1048576,MATCH($A26,'Hoja de Trabajo para listado'!$A$155:$A$1048576,0),MATCH((CUADRO!G$5&amp;$E26),'Hoja de Trabajo para listado'!$A$151:$Z$151,0)),0)+IFERROR(INDEX('Hoja de Trabajo para listado'!$AB$155:$BA$1048576,MATCH($A26,'Hoja de Trabajo para listado'!$AB$155:$AB$1048576,0),MATCH((CUADRO!G$5&amp;$E26),'Hoja de Trabajo para listado'!$AB$151:$BA$151,0)),0)+IFERROR(INDEX('Hoja de Trabajo para listado'!$BC$155:$CB$1048576,MATCH($A26,'Hoja de Trabajo para listado'!$BC$155:$BC$1048576,0),MATCH((CUADRO!G$5&amp;$E26),'Hoja de Trabajo para listado'!$BC$151:$CB$151,0)),0)+IFERROR(INDEX('Hoja de Trabajo para listado'!$DE$153:$DG$274,MATCH($A26,'Hoja de Trabajo para listado'!$DE$153:$DE$1048576,0),MATCH((CUADRO!G$5&amp;$E26),'Hoja de Trabajo para listado'!$DE$151:$DG$151,0)),0)+IFERROR(INDEX('Hoja de Trabajo para listado'!$CD$155:$DC$1048576,MATCH($A26,'Hoja de Trabajo para listado'!$CD$155:$CD$1048576,0),MATCH((CUADRO!G$5&amp;$E26),'Hoja de Trabajo para listado'!$CD$151:$DC$151,0)),0)</f>
        <v>0</v>
      </c>
      <c r="H26" s="314">
        <f ca="1">+IFERROR(INDEX('Hoja de Trabajo para listado'!$A$155:$Z$1048576,MATCH($A26,'Hoja de Trabajo para listado'!$A$155:$A$1048576,0),MATCH((CUADRO!H$5&amp;$E26),'Hoja de Trabajo para listado'!$A$151:$Z$151,0)),0)+IFERROR(INDEX('Hoja de Trabajo para listado'!$AB$155:$BA$1048576,MATCH($A26,'Hoja de Trabajo para listado'!$AB$155:$AB$1048576,0),MATCH((CUADRO!H$5&amp;$E26),'Hoja de Trabajo para listado'!$AB$151:$BA$151,0)),0)+IFERROR(INDEX('Hoja de Trabajo para listado'!$BC$155:$CB$1048576,MATCH($A26,'Hoja de Trabajo para listado'!$BC$155:$BC$1048576,0),MATCH((CUADRO!H$5&amp;$E26),'Hoja de Trabajo para listado'!$BC$151:$CB$151,0)),0)+IFERROR(INDEX('Hoja de Trabajo para listado'!$DE$153:$DG$274,MATCH($A26,'Hoja de Trabajo para listado'!$DE$153:$DE$1048576,0),MATCH((CUADRO!H$5&amp;$E26),'Hoja de Trabajo para listado'!$DE$151:$DG$151,0)),0)+IFERROR(INDEX('Hoja de Trabajo para listado'!$CD$155:$DC$1048576,MATCH($A26,'Hoja de Trabajo para listado'!$CD$155:$CD$1048576,0),MATCH((CUADRO!H$5&amp;$E26),'Hoja de Trabajo para listado'!$CD$151:$DC$151,0)),0)</f>
        <v>0</v>
      </c>
      <c r="I26" s="314">
        <f ca="1">+IFERROR(INDEX('Hoja de Trabajo para listado'!$A$155:$Z$1048576,MATCH($A26,'Hoja de Trabajo para listado'!$A$155:$A$1048576,0),MATCH((CUADRO!I$5&amp;$E26),'Hoja de Trabajo para listado'!$A$151:$Z$151,0)),0)+IFERROR(INDEX('Hoja de Trabajo para listado'!$AB$155:$BA$1048576,MATCH($A26,'Hoja de Trabajo para listado'!$AB$155:$AB$1048576,0),MATCH((CUADRO!I$5&amp;$E26),'Hoja de Trabajo para listado'!$AB$151:$BA$151,0)),0)+IFERROR(INDEX('Hoja de Trabajo para listado'!$BC$155:$CB$1048576,MATCH($A26,'Hoja de Trabajo para listado'!$BC$155:$BC$1048576,0),MATCH((CUADRO!I$5&amp;$E26),'Hoja de Trabajo para listado'!$BC$151:$CB$151,0)),0)+IFERROR(INDEX('Hoja de Trabajo para listado'!$DE$153:$DG$274,MATCH($A26,'Hoja de Trabajo para listado'!$DE$153:$DE$1048576,0),MATCH((CUADRO!I$5&amp;$E26),'Hoja de Trabajo para listado'!$DE$151:$DG$151,0)),0)+IFERROR(INDEX('Hoja de Trabajo para listado'!$CD$155:$DC$1048576,MATCH($A26,'Hoja de Trabajo para listado'!$CD$155:$CD$1048576,0),MATCH((CUADRO!I$5&amp;$E26),'Hoja de Trabajo para listado'!$CD$151:$DC$151,0)),0)</f>
        <v>0</v>
      </c>
      <c r="J26" s="314">
        <f ca="1">+IFERROR(INDEX('Hoja de Trabajo para listado'!$A$155:$Z$1048576,MATCH($A26,'Hoja de Trabajo para listado'!$A$155:$A$1048576,0),MATCH((CUADRO!J$5&amp;$E26),'Hoja de Trabajo para listado'!$A$151:$Z$151,0)),0)+IFERROR(INDEX('Hoja de Trabajo para listado'!$AB$155:$BA$1048576,MATCH($A26,'Hoja de Trabajo para listado'!$AB$155:$AB$1048576,0),MATCH((CUADRO!J$5&amp;$E26),'Hoja de Trabajo para listado'!$AB$151:$BA$151,0)),0)+IFERROR(INDEX('Hoja de Trabajo para listado'!$BC$155:$CB$1048576,MATCH($A26,'Hoja de Trabajo para listado'!$BC$155:$BC$1048576,0),MATCH((CUADRO!J$5&amp;$E26),'Hoja de Trabajo para listado'!$BC$151:$CB$151,0)),0)+IFERROR(INDEX('Hoja de Trabajo para listado'!$DE$153:$DG$274,MATCH($A26,'Hoja de Trabajo para listado'!$DE$153:$DE$1048576,0),MATCH((CUADRO!J$5&amp;$E26),'Hoja de Trabajo para listado'!$DE$151:$DG$151,0)),0)+IFERROR(INDEX('Hoja de Trabajo para listado'!$CD$155:$DC$1048576,MATCH($A26,'Hoja de Trabajo para listado'!$CD$155:$CD$1048576,0),MATCH((CUADRO!J$5&amp;$E26),'Hoja de Trabajo para listado'!$CD$151:$DC$151,0)),0)</f>
        <v>0</v>
      </c>
      <c r="K26" s="314">
        <f ca="1">+IFERROR(INDEX('Hoja de Trabajo para listado'!$A$155:$Z$1048576,MATCH($A26,'Hoja de Trabajo para listado'!$A$155:$A$1048576,0),MATCH((CUADRO!K$5&amp;$E26),'Hoja de Trabajo para listado'!$A$151:$Z$151,0)),0)+IFERROR(INDEX('Hoja de Trabajo para listado'!$AB$155:$BA$1048576,MATCH($A26,'Hoja de Trabajo para listado'!$AB$155:$AB$1048576,0),MATCH((CUADRO!K$5&amp;$E26),'Hoja de Trabajo para listado'!$AB$151:$BA$151,0)),0)+IFERROR(INDEX('Hoja de Trabajo para listado'!$BC$155:$CB$1048576,MATCH($A26,'Hoja de Trabajo para listado'!$BC$155:$BC$1048576,0),MATCH((CUADRO!K$5&amp;$E26),'Hoja de Trabajo para listado'!$BC$151:$CB$151,0)),0)+IFERROR(INDEX('Hoja de Trabajo para listado'!$DE$153:$DG$274,MATCH($A26,'Hoja de Trabajo para listado'!$DE$153:$DE$1048576,0),MATCH((CUADRO!K$5&amp;$E26),'Hoja de Trabajo para listado'!$DE$151:$DG$151,0)),0)+IFERROR(INDEX('Hoja de Trabajo para listado'!$CD$155:$DC$1048576,MATCH($A26,'Hoja de Trabajo para listado'!$CD$155:$CD$1048576,0),MATCH((CUADRO!K$5&amp;$E26),'Hoja de Trabajo para listado'!$CD$151:$DC$151,0)),0)</f>
        <v>0</v>
      </c>
      <c r="L26" s="314">
        <f ca="1">+IFERROR(INDEX('Hoja de Trabajo para listado'!$A$155:$Z$1048576,MATCH($A26,'Hoja de Trabajo para listado'!$A$155:$A$1048576,0),MATCH((CUADRO!L$5&amp;$E26),'Hoja de Trabajo para listado'!$A$151:$Z$151,0)),0)+IFERROR(INDEX('Hoja de Trabajo para listado'!$AB$155:$BA$1048576,MATCH($A26,'Hoja de Trabajo para listado'!$AB$155:$AB$1048576,0),MATCH((CUADRO!L$5&amp;$E26),'Hoja de Trabajo para listado'!$AB$151:$BA$151,0)),0)+IFERROR(INDEX('Hoja de Trabajo para listado'!$BC$155:$CB$1048576,MATCH($A26,'Hoja de Trabajo para listado'!$BC$155:$BC$1048576,0),MATCH((CUADRO!L$5&amp;$E26),'Hoja de Trabajo para listado'!$BC$151:$CB$151,0)),0)+IFERROR(INDEX('Hoja de Trabajo para listado'!$DE$153:$DG$274,MATCH($A26,'Hoja de Trabajo para listado'!$DE$153:$DE$1048576,0),MATCH((CUADRO!L$5&amp;$E26),'Hoja de Trabajo para listado'!$DE$151:$DG$151,0)),0)+IFERROR(INDEX('Hoja de Trabajo para listado'!$CD$155:$DC$1048576,MATCH($A26,'Hoja de Trabajo para listado'!$CD$155:$CD$1048576,0),MATCH((CUADRO!L$5&amp;$E26),'Hoja de Trabajo para listado'!$CD$151:$DC$151,0)),0)</f>
        <v>0</v>
      </c>
      <c r="M26" s="314">
        <f ca="1">+IFERROR(INDEX('Hoja de Trabajo para listado'!$A$155:$Z$1048576,MATCH($A26,'Hoja de Trabajo para listado'!$A$155:$A$1048576,0),MATCH((CUADRO!M$5&amp;$E26),'Hoja de Trabajo para listado'!$A$151:$Z$151,0)),0)+IFERROR(INDEX('Hoja de Trabajo para listado'!$AB$155:$BA$1048576,MATCH($A26,'Hoja de Trabajo para listado'!$AB$155:$AB$1048576,0),MATCH((CUADRO!M$5&amp;$E26),'Hoja de Trabajo para listado'!$AB$151:$BA$151,0)),0)+IFERROR(INDEX('Hoja de Trabajo para listado'!$BC$155:$CB$1048576,MATCH($A26,'Hoja de Trabajo para listado'!$BC$155:$BC$1048576,0),MATCH((CUADRO!M$5&amp;$E26),'Hoja de Trabajo para listado'!$BC$151:$CB$151,0)),0)+IFERROR(INDEX('Hoja de Trabajo para listado'!$DE$153:$DG$274,MATCH($A26,'Hoja de Trabajo para listado'!$DE$153:$DE$1048576,0),MATCH((CUADRO!M$5&amp;$E26),'Hoja de Trabajo para listado'!$DE$151:$DG$151,0)),0)+IFERROR(INDEX('Hoja de Trabajo para listado'!$CD$155:$DC$1048576,MATCH($A26,'Hoja de Trabajo para listado'!$CD$155:$CD$1048576,0),MATCH((CUADRO!M$5&amp;$E26),'Hoja de Trabajo para listado'!$CD$151:$DC$151,0)),0)</f>
        <v>0</v>
      </c>
      <c r="N26" s="314">
        <f ca="1">+IFERROR(INDEX('Hoja de Trabajo para listado'!$A$155:$Z$1048576,MATCH($A26,'Hoja de Trabajo para listado'!$A$155:$A$1048576,0),MATCH((CUADRO!N$5&amp;$E26),'Hoja de Trabajo para listado'!$A$151:$Z$151,0)),0)+IFERROR(INDEX('Hoja de Trabajo para listado'!$AB$155:$BA$1048576,MATCH($A26,'Hoja de Trabajo para listado'!$AB$155:$AB$1048576,0),MATCH((CUADRO!N$5&amp;$E26),'Hoja de Trabajo para listado'!$AB$151:$BA$151,0)),0)+IFERROR(INDEX('Hoja de Trabajo para listado'!$BC$155:$CB$1048576,MATCH($A26,'Hoja de Trabajo para listado'!$BC$155:$BC$1048576,0),MATCH((CUADRO!N$5&amp;$E26),'Hoja de Trabajo para listado'!$BC$151:$CB$151,0)),0)+IFERROR(INDEX('Hoja de Trabajo para listado'!$DE$153:$DG$274,MATCH($A26,'Hoja de Trabajo para listado'!$DE$153:$DE$1048576,0),MATCH((CUADRO!N$5&amp;$E26),'Hoja de Trabajo para listado'!$DE$151:$DG$151,0)),0)+IFERROR(INDEX('Hoja de Trabajo para listado'!$CD$155:$DC$1048576,MATCH($A26,'Hoja de Trabajo para listado'!$CD$155:$CD$1048576,0),MATCH((CUADRO!N$5&amp;$E26),'Hoja de Trabajo para listado'!$CD$151:$DC$151,0)),0)</f>
        <v>0</v>
      </c>
      <c r="O26" s="314">
        <f ca="1">+IFERROR(INDEX('Hoja de Trabajo para listado'!$A$155:$Z$1048576,MATCH($A26,'Hoja de Trabajo para listado'!$A$155:$A$1048576,0),MATCH((CUADRO!O$5&amp;$E26),'Hoja de Trabajo para listado'!$A$151:$Z$151,0)),0)+IFERROR(INDEX('Hoja de Trabajo para listado'!$AB$155:$BA$1048576,MATCH($A26,'Hoja de Trabajo para listado'!$AB$155:$AB$1048576,0),MATCH((CUADRO!O$5&amp;$E26),'Hoja de Trabajo para listado'!$AB$151:$BA$151,0)),0)+IFERROR(INDEX('Hoja de Trabajo para listado'!$BC$155:$CB$1048576,MATCH($A26,'Hoja de Trabajo para listado'!$BC$155:$BC$1048576,0),MATCH((CUADRO!O$5&amp;$E26),'Hoja de Trabajo para listado'!$BC$151:$CB$151,0)),0)+IFERROR(INDEX('Hoja de Trabajo para listado'!$DE$153:$DG$274,MATCH($A26,'Hoja de Trabajo para listado'!$DE$153:$DE$1048576,0),MATCH((CUADRO!O$5&amp;$E26),'Hoja de Trabajo para listado'!$DE$151:$DG$151,0)),0)+IFERROR(INDEX('Hoja de Trabajo para listado'!$CD$155:$DC$1048576,MATCH($A26,'Hoja de Trabajo para listado'!$CD$155:$CD$1048576,0),MATCH((CUADRO!O$5&amp;$E26),'Hoja de Trabajo para listado'!$CD$151:$DC$151,0)),0)</f>
        <v>0</v>
      </c>
      <c r="P26" s="314">
        <f ca="1">+IFERROR(INDEX('Hoja de Trabajo para listado'!$A$155:$Z$1048576,MATCH($A26,'Hoja de Trabajo para listado'!$A$155:$A$1048576,0),MATCH((CUADRO!P$5&amp;$E26),'Hoja de Trabajo para listado'!$A$151:$Z$151,0)),0)+IFERROR(INDEX('Hoja de Trabajo para listado'!$AB$155:$BA$1048576,MATCH($A26,'Hoja de Trabajo para listado'!$AB$155:$AB$1048576,0),MATCH((CUADRO!P$5&amp;$E26),'Hoja de Trabajo para listado'!$AB$151:$BA$151,0)),0)+IFERROR(INDEX('Hoja de Trabajo para listado'!$BC$155:$CB$1048576,MATCH($A26,'Hoja de Trabajo para listado'!$BC$155:$BC$1048576,0),MATCH((CUADRO!P$5&amp;$E26),'Hoja de Trabajo para listado'!$BC$151:$CB$151,0)),0)+IFERROR(INDEX('Hoja de Trabajo para listado'!$DE$153:$DG$274,MATCH($A26,'Hoja de Trabajo para listado'!$DE$153:$DE$1048576,0),MATCH((CUADRO!P$5&amp;$E26),'Hoja de Trabajo para listado'!$DE$151:$DG$151,0)),0)+IFERROR(INDEX('Hoja de Trabajo para listado'!$CD$155:$DC$1048576,MATCH($A26,'Hoja de Trabajo para listado'!$CD$155:$CD$1048576,0),MATCH((CUADRO!P$5&amp;$E26),'Hoja de Trabajo para listado'!$CD$151:$DC$151,0)),0)</f>
        <v>0</v>
      </c>
      <c r="Q26" s="314">
        <f ca="1">+IFERROR(INDEX('Hoja de Trabajo para listado'!$A$155:$Z$1048576,MATCH($A26,'Hoja de Trabajo para listado'!$A$155:$A$1048576,0),MATCH((CUADRO!Q$5&amp;$E26),'Hoja de Trabajo para listado'!$A$151:$Z$151,0)),0)+IFERROR(INDEX('Hoja de Trabajo para listado'!$AB$155:$BA$1048576,MATCH($A26,'Hoja de Trabajo para listado'!$AB$155:$AB$1048576,0),MATCH((CUADRO!Q$5&amp;$E26),'Hoja de Trabajo para listado'!$AB$151:$BA$151,0)),0)+IFERROR(INDEX('Hoja de Trabajo para listado'!$BC$155:$CB$1048576,MATCH($A26,'Hoja de Trabajo para listado'!$BC$155:$BC$1048576,0),MATCH((CUADRO!Q$5&amp;$E26),'Hoja de Trabajo para listado'!$BC$151:$CB$151,0)),0)+IFERROR(INDEX('Hoja de Trabajo para listado'!$DE$153:$DG$274,MATCH($A26,'Hoja de Trabajo para listado'!$DE$153:$DE$1048576,0),MATCH((CUADRO!Q$5&amp;$E26),'Hoja de Trabajo para listado'!$DE$151:$DG$151,0)),0)+IFERROR(INDEX('Hoja de Trabajo para listado'!$CD$155:$DC$1048576,MATCH($A26,'Hoja de Trabajo para listado'!$CD$155:$CD$1048576,0),MATCH((CUADRO!Q$5&amp;$E26),'Hoja de Trabajo para listado'!$CD$151:$DC$151,0)),0)</f>
        <v>0</v>
      </c>
      <c r="R26" s="314">
        <f t="shared" ca="1" si="0"/>
        <v>0</v>
      </c>
      <c r="S26" s="345"/>
      <c r="T26" s="314">
        <f ca="1">+T27</f>
        <v>0</v>
      </c>
      <c r="U26" s="313">
        <f t="shared" si="1"/>
        <v>1</v>
      </c>
      <c r="V26" s="319" t="str">
        <f>+VLOOKUP(A26,bd_lista!$A$3:$E$593,5,FALSE)</f>
        <v>Empresas Municipales</v>
      </c>
      <c r="W26" s="341" t="str">
        <f>+V26</f>
        <v>Empresas Municipales</v>
      </c>
    </row>
    <row r="27" spans="1:23" ht="15" hidden="1" customHeight="1">
      <c r="A27" s="323">
        <v>2301</v>
      </c>
      <c r="B27" s="421"/>
      <c r="C27" s="319" t="str">
        <f>+VLOOKUP(A27,bd_lista!$A$3:$C$593,3,FALSE)</f>
        <v>Empresa Municipal de Gestión de Residuos Sólidos</v>
      </c>
      <c r="D27" s="319"/>
      <c r="E27" s="347" t="s">
        <v>1419</v>
      </c>
      <c r="F27" s="316">
        <f ca="1">+IFERROR(INDEX('Hoja de Trabajo para listado'!$A$155:$Z$1048576,MATCH($A27,'Hoja de Trabajo para listado'!$A$155:$A$1048576,0),MATCH((CUADRO!F$5&amp;$E27),'Hoja de Trabajo para listado'!$A$151:$Z$151,0)),0)+IFERROR(INDEX('Hoja de Trabajo para listado'!$AB$155:$BA$1048576,MATCH($A27,'Hoja de Trabajo para listado'!$AB$155:$AB$1048576,0),MATCH((CUADRO!F$5&amp;$E27),'Hoja de Trabajo para listado'!$AB$151:$BA$151,0)),0)+IFERROR(INDEX('Hoja de Trabajo para listado'!$BC$155:$CB$1048576,MATCH($A27,'Hoja de Trabajo para listado'!$BC$155:$BC$1048576,0),MATCH((CUADRO!F$5&amp;$E27),'Hoja de Trabajo para listado'!$BC$151:$CB$151,0)),0)+IFERROR(INDEX('Hoja de Trabajo para listado'!$DE$153:$DG$274,MATCH($A27,'Hoja de Trabajo para listado'!$DE$153:$DE$1048576,0),MATCH((CUADRO!F$5&amp;$E27),'Hoja de Trabajo para listado'!$DE$151:$DG$151,0)),0)+IFERROR(INDEX('Hoja de Trabajo para listado'!$CD$155:$DC$1048576,MATCH($A27,'Hoja de Trabajo para listado'!$CD$155:$CD$1048576,0),MATCH((CUADRO!F$5&amp;$E27),'Hoja de Trabajo para listado'!$CD$151:$DC$151,0)),0)</f>
        <v>0</v>
      </c>
      <c r="G27" s="316">
        <f ca="1">+IFERROR(INDEX('Hoja de Trabajo para listado'!$A$155:$Z$1048576,MATCH($A27,'Hoja de Trabajo para listado'!$A$155:$A$1048576,0),MATCH((CUADRO!G$5&amp;$E27),'Hoja de Trabajo para listado'!$A$151:$Z$151,0)),0)+IFERROR(INDEX('Hoja de Trabajo para listado'!$AB$155:$BA$1048576,MATCH($A27,'Hoja de Trabajo para listado'!$AB$155:$AB$1048576,0),MATCH((CUADRO!G$5&amp;$E27),'Hoja de Trabajo para listado'!$AB$151:$BA$151,0)),0)+IFERROR(INDEX('Hoja de Trabajo para listado'!$BC$155:$CB$1048576,MATCH($A27,'Hoja de Trabajo para listado'!$BC$155:$BC$1048576,0),MATCH((CUADRO!G$5&amp;$E27),'Hoja de Trabajo para listado'!$BC$151:$CB$151,0)),0)+IFERROR(INDEX('Hoja de Trabajo para listado'!$DE$153:$DG$274,MATCH($A27,'Hoja de Trabajo para listado'!$DE$153:$DE$1048576,0),MATCH((CUADRO!G$5&amp;$E27),'Hoja de Trabajo para listado'!$DE$151:$DG$151,0)),0)+IFERROR(INDEX('Hoja de Trabajo para listado'!$CD$155:$DC$1048576,MATCH($A27,'Hoja de Trabajo para listado'!$CD$155:$CD$1048576,0),MATCH((CUADRO!G$5&amp;$E27),'Hoja de Trabajo para listado'!$CD$151:$DC$151,0)),0)</f>
        <v>0</v>
      </c>
      <c r="H27" s="316">
        <f ca="1">+IFERROR(INDEX('Hoja de Trabajo para listado'!$A$155:$Z$1048576,MATCH($A27,'Hoja de Trabajo para listado'!$A$155:$A$1048576,0),MATCH((CUADRO!H$5&amp;$E27),'Hoja de Trabajo para listado'!$A$151:$Z$151,0)),0)+IFERROR(INDEX('Hoja de Trabajo para listado'!$AB$155:$BA$1048576,MATCH($A27,'Hoja de Trabajo para listado'!$AB$155:$AB$1048576,0),MATCH((CUADRO!H$5&amp;$E27),'Hoja de Trabajo para listado'!$AB$151:$BA$151,0)),0)+IFERROR(INDEX('Hoja de Trabajo para listado'!$BC$155:$CB$1048576,MATCH($A27,'Hoja de Trabajo para listado'!$BC$155:$BC$1048576,0),MATCH((CUADRO!H$5&amp;$E27),'Hoja de Trabajo para listado'!$BC$151:$CB$151,0)),0)+IFERROR(INDEX('Hoja de Trabajo para listado'!$DE$153:$DG$274,MATCH($A27,'Hoja de Trabajo para listado'!$DE$153:$DE$1048576,0),MATCH((CUADRO!H$5&amp;$E27),'Hoja de Trabajo para listado'!$DE$151:$DG$151,0)),0)+IFERROR(INDEX('Hoja de Trabajo para listado'!$CD$155:$DC$1048576,MATCH($A27,'Hoja de Trabajo para listado'!$CD$155:$CD$1048576,0),MATCH((CUADRO!H$5&amp;$E27),'Hoja de Trabajo para listado'!$CD$151:$DC$151,0)),0)</f>
        <v>0</v>
      </c>
      <c r="I27" s="316">
        <f ca="1">+IFERROR(INDEX('Hoja de Trabajo para listado'!$A$155:$Z$1048576,MATCH($A27,'Hoja de Trabajo para listado'!$A$155:$A$1048576,0),MATCH((CUADRO!I$5&amp;$E27),'Hoja de Trabajo para listado'!$A$151:$Z$151,0)),0)+IFERROR(INDEX('Hoja de Trabajo para listado'!$AB$155:$BA$1048576,MATCH($A27,'Hoja de Trabajo para listado'!$AB$155:$AB$1048576,0),MATCH((CUADRO!I$5&amp;$E27),'Hoja de Trabajo para listado'!$AB$151:$BA$151,0)),0)+IFERROR(INDEX('Hoja de Trabajo para listado'!$BC$155:$CB$1048576,MATCH($A27,'Hoja de Trabajo para listado'!$BC$155:$BC$1048576,0),MATCH((CUADRO!I$5&amp;$E27),'Hoja de Trabajo para listado'!$BC$151:$CB$151,0)),0)+IFERROR(INDEX('Hoja de Trabajo para listado'!$DE$153:$DG$274,MATCH($A27,'Hoja de Trabajo para listado'!$DE$153:$DE$1048576,0),MATCH((CUADRO!I$5&amp;$E27),'Hoja de Trabajo para listado'!$DE$151:$DG$151,0)),0)+IFERROR(INDEX('Hoja de Trabajo para listado'!$CD$155:$DC$1048576,MATCH($A27,'Hoja de Trabajo para listado'!$CD$155:$CD$1048576,0),MATCH((CUADRO!I$5&amp;$E27),'Hoja de Trabajo para listado'!$CD$151:$DC$151,0)),0)</f>
        <v>0</v>
      </c>
      <c r="J27" s="316">
        <f ca="1">+IFERROR(INDEX('Hoja de Trabajo para listado'!$A$155:$Z$1048576,MATCH($A27,'Hoja de Trabajo para listado'!$A$155:$A$1048576,0),MATCH((CUADRO!J$5&amp;$E27),'Hoja de Trabajo para listado'!$A$151:$Z$151,0)),0)+IFERROR(INDEX('Hoja de Trabajo para listado'!$AB$155:$BA$1048576,MATCH($A27,'Hoja de Trabajo para listado'!$AB$155:$AB$1048576,0),MATCH((CUADRO!J$5&amp;$E27),'Hoja de Trabajo para listado'!$AB$151:$BA$151,0)),0)+IFERROR(INDEX('Hoja de Trabajo para listado'!$BC$155:$CB$1048576,MATCH($A27,'Hoja de Trabajo para listado'!$BC$155:$BC$1048576,0),MATCH((CUADRO!J$5&amp;$E27),'Hoja de Trabajo para listado'!$BC$151:$CB$151,0)),0)+IFERROR(INDEX('Hoja de Trabajo para listado'!$DE$153:$DG$274,MATCH($A27,'Hoja de Trabajo para listado'!$DE$153:$DE$1048576,0),MATCH((CUADRO!J$5&amp;$E27),'Hoja de Trabajo para listado'!$DE$151:$DG$151,0)),0)+IFERROR(INDEX('Hoja de Trabajo para listado'!$CD$155:$DC$1048576,MATCH($A27,'Hoja de Trabajo para listado'!$CD$155:$CD$1048576,0),MATCH((CUADRO!J$5&amp;$E27),'Hoja de Trabajo para listado'!$CD$151:$DC$151,0)),0)</f>
        <v>0</v>
      </c>
      <c r="K27" s="316">
        <f ca="1">+IFERROR(INDEX('Hoja de Trabajo para listado'!$A$155:$Z$1048576,MATCH($A27,'Hoja de Trabajo para listado'!$A$155:$A$1048576,0),MATCH((CUADRO!K$5&amp;$E27),'Hoja de Trabajo para listado'!$A$151:$Z$151,0)),0)+IFERROR(INDEX('Hoja de Trabajo para listado'!$AB$155:$BA$1048576,MATCH($A27,'Hoja de Trabajo para listado'!$AB$155:$AB$1048576,0),MATCH((CUADRO!K$5&amp;$E27),'Hoja de Trabajo para listado'!$AB$151:$BA$151,0)),0)+IFERROR(INDEX('Hoja de Trabajo para listado'!$BC$155:$CB$1048576,MATCH($A27,'Hoja de Trabajo para listado'!$BC$155:$BC$1048576,0),MATCH((CUADRO!K$5&amp;$E27),'Hoja de Trabajo para listado'!$BC$151:$CB$151,0)),0)+IFERROR(INDEX('Hoja de Trabajo para listado'!$DE$153:$DG$274,MATCH($A27,'Hoja de Trabajo para listado'!$DE$153:$DE$1048576,0),MATCH((CUADRO!K$5&amp;$E27),'Hoja de Trabajo para listado'!$DE$151:$DG$151,0)),0)+IFERROR(INDEX('Hoja de Trabajo para listado'!$CD$155:$DC$1048576,MATCH($A27,'Hoja de Trabajo para listado'!$CD$155:$CD$1048576,0),MATCH((CUADRO!K$5&amp;$E27),'Hoja de Trabajo para listado'!$CD$151:$DC$151,0)),0)</f>
        <v>0</v>
      </c>
      <c r="L27" s="316">
        <f ca="1">+IFERROR(INDEX('Hoja de Trabajo para listado'!$A$155:$Z$1048576,MATCH($A27,'Hoja de Trabajo para listado'!$A$155:$A$1048576,0),MATCH((CUADRO!L$5&amp;$E27),'Hoja de Trabajo para listado'!$A$151:$Z$151,0)),0)+IFERROR(INDEX('Hoja de Trabajo para listado'!$AB$155:$BA$1048576,MATCH($A27,'Hoja de Trabajo para listado'!$AB$155:$AB$1048576,0),MATCH((CUADRO!L$5&amp;$E27),'Hoja de Trabajo para listado'!$AB$151:$BA$151,0)),0)+IFERROR(INDEX('Hoja de Trabajo para listado'!$BC$155:$CB$1048576,MATCH($A27,'Hoja de Trabajo para listado'!$BC$155:$BC$1048576,0),MATCH((CUADRO!L$5&amp;$E27),'Hoja de Trabajo para listado'!$BC$151:$CB$151,0)),0)+IFERROR(INDEX('Hoja de Trabajo para listado'!$DE$153:$DG$274,MATCH($A27,'Hoja de Trabajo para listado'!$DE$153:$DE$1048576,0),MATCH((CUADRO!L$5&amp;$E27),'Hoja de Trabajo para listado'!$DE$151:$DG$151,0)),0)+IFERROR(INDEX('Hoja de Trabajo para listado'!$CD$155:$DC$1048576,MATCH($A27,'Hoja de Trabajo para listado'!$CD$155:$CD$1048576,0),MATCH((CUADRO!L$5&amp;$E27),'Hoja de Trabajo para listado'!$CD$151:$DC$151,0)),0)</f>
        <v>0</v>
      </c>
      <c r="M27" s="316">
        <f ca="1">+IFERROR(INDEX('Hoja de Trabajo para listado'!$A$155:$Z$1048576,MATCH($A27,'Hoja de Trabajo para listado'!$A$155:$A$1048576,0),MATCH((CUADRO!M$5&amp;$E27),'Hoja de Trabajo para listado'!$A$151:$Z$151,0)),0)+IFERROR(INDEX('Hoja de Trabajo para listado'!$AB$155:$BA$1048576,MATCH($A27,'Hoja de Trabajo para listado'!$AB$155:$AB$1048576,0),MATCH((CUADRO!M$5&amp;$E27),'Hoja de Trabajo para listado'!$AB$151:$BA$151,0)),0)+IFERROR(INDEX('Hoja de Trabajo para listado'!$BC$155:$CB$1048576,MATCH($A27,'Hoja de Trabajo para listado'!$BC$155:$BC$1048576,0),MATCH((CUADRO!M$5&amp;$E27),'Hoja de Trabajo para listado'!$BC$151:$CB$151,0)),0)+IFERROR(INDEX('Hoja de Trabajo para listado'!$DE$153:$DG$274,MATCH($A27,'Hoja de Trabajo para listado'!$DE$153:$DE$1048576,0),MATCH((CUADRO!M$5&amp;$E27),'Hoja de Trabajo para listado'!$DE$151:$DG$151,0)),0)+IFERROR(INDEX('Hoja de Trabajo para listado'!$CD$155:$DC$1048576,MATCH($A27,'Hoja de Trabajo para listado'!$CD$155:$CD$1048576,0),MATCH((CUADRO!M$5&amp;$E27),'Hoja de Trabajo para listado'!$CD$151:$DC$151,0)),0)</f>
        <v>0</v>
      </c>
      <c r="N27" s="316">
        <f ca="1">+IFERROR(INDEX('Hoja de Trabajo para listado'!$A$155:$Z$1048576,MATCH($A27,'Hoja de Trabajo para listado'!$A$155:$A$1048576,0),MATCH((CUADRO!N$5&amp;$E27),'Hoja de Trabajo para listado'!$A$151:$Z$151,0)),0)+IFERROR(INDEX('Hoja de Trabajo para listado'!$AB$155:$BA$1048576,MATCH($A27,'Hoja de Trabajo para listado'!$AB$155:$AB$1048576,0),MATCH((CUADRO!N$5&amp;$E27),'Hoja de Trabajo para listado'!$AB$151:$BA$151,0)),0)+IFERROR(INDEX('Hoja de Trabajo para listado'!$BC$155:$CB$1048576,MATCH($A27,'Hoja de Trabajo para listado'!$BC$155:$BC$1048576,0),MATCH((CUADRO!N$5&amp;$E27),'Hoja de Trabajo para listado'!$BC$151:$CB$151,0)),0)+IFERROR(INDEX('Hoja de Trabajo para listado'!$DE$153:$DG$274,MATCH($A27,'Hoja de Trabajo para listado'!$DE$153:$DE$1048576,0),MATCH((CUADRO!N$5&amp;$E27),'Hoja de Trabajo para listado'!$DE$151:$DG$151,0)),0)+IFERROR(INDEX('Hoja de Trabajo para listado'!$CD$155:$DC$1048576,MATCH($A27,'Hoja de Trabajo para listado'!$CD$155:$CD$1048576,0),MATCH((CUADRO!N$5&amp;$E27),'Hoja de Trabajo para listado'!$CD$151:$DC$151,0)),0)</f>
        <v>0</v>
      </c>
      <c r="O27" s="316">
        <f ca="1">+IFERROR(INDEX('Hoja de Trabajo para listado'!$A$155:$Z$1048576,MATCH($A27,'Hoja de Trabajo para listado'!$A$155:$A$1048576,0),MATCH((CUADRO!O$5&amp;$E27),'Hoja de Trabajo para listado'!$A$151:$Z$151,0)),0)+IFERROR(INDEX('Hoja de Trabajo para listado'!$AB$155:$BA$1048576,MATCH($A27,'Hoja de Trabajo para listado'!$AB$155:$AB$1048576,0),MATCH((CUADRO!O$5&amp;$E27),'Hoja de Trabajo para listado'!$AB$151:$BA$151,0)),0)+IFERROR(INDEX('Hoja de Trabajo para listado'!$BC$155:$CB$1048576,MATCH($A27,'Hoja de Trabajo para listado'!$BC$155:$BC$1048576,0),MATCH((CUADRO!O$5&amp;$E27),'Hoja de Trabajo para listado'!$BC$151:$CB$151,0)),0)+IFERROR(INDEX('Hoja de Trabajo para listado'!$DE$153:$DG$274,MATCH($A27,'Hoja de Trabajo para listado'!$DE$153:$DE$1048576,0),MATCH((CUADRO!O$5&amp;$E27),'Hoja de Trabajo para listado'!$DE$151:$DG$151,0)),0)+IFERROR(INDEX('Hoja de Trabajo para listado'!$CD$155:$DC$1048576,MATCH($A27,'Hoja de Trabajo para listado'!$CD$155:$CD$1048576,0),MATCH((CUADRO!O$5&amp;$E27),'Hoja de Trabajo para listado'!$CD$151:$DC$151,0)),0)</f>
        <v>0</v>
      </c>
      <c r="P27" s="316">
        <f ca="1">+IFERROR(INDEX('Hoja de Trabajo para listado'!$A$155:$Z$1048576,MATCH($A27,'Hoja de Trabajo para listado'!$A$155:$A$1048576,0),MATCH((CUADRO!P$5&amp;$E27),'Hoja de Trabajo para listado'!$A$151:$Z$151,0)),0)+IFERROR(INDEX('Hoja de Trabajo para listado'!$AB$155:$BA$1048576,MATCH($A27,'Hoja de Trabajo para listado'!$AB$155:$AB$1048576,0),MATCH((CUADRO!P$5&amp;$E27),'Hoja de Trabajo para listado'!$AB$151:$BA$151,0)),0)+IFERROR(INDEX('Hoja de Trabajo para listado'!$BC$155:$CB$1048576,MATCH($A27,'Hoja de Trabajo para listado'!$BC$155:$BC$1048576,0),MATCH((CUADRO!P$5&amp;$E27),'Hoja de Trabajo para listado'!$BC$151:$CB$151,0)),0)+IFERROR(INDEX('Hoja de Trabajo para listado'!$DE$153:$DG$274,MATCH($A27,'Hoja de Trabajo para listado'!$DE$153:$DE$1048576,0),MATCH((CUADRO!P$5&amp;$E27),'Hoja de Trabajo para listado'!$DE$151:$DG$151,0)),0)+IFERROR(INDEX('Hoja de Trabajo para listado'!$CD$155:$DC$1048576,MATCH($A27,'Hoja de Trabajo para listado'!$CD$155:$CD$1048576,0),MATCH((CUADRO!P$5&amp;$E27),'Hoja de Trabajo para listado'!$CD$151:$DC$151,0)),0)</f>
        <v>0</v>
      </c>
      <c r="Q27" s="316">
        <f ca="1">+IFERROR(INDEX('Hoja de Trabajo para listado'!$A$155:$Z$1048576,MATCH($A27,'Hoja de Trabajo para listado'!$A$155:$A$1048576,0),MATCH((CUADRO!Q$5&amp;$E27),'Hoja de Trabajo para listado'!$A$151:$Z$151,0)),0)+IFERROR(INDEX('Hoja de Trabajo para listado'!$AB$155:$BA$1048576,MATCH($A27,'Hoja de Trabajo para listado'!$AB$155:$AB$1048576,0),MATCH((CUADRO!Q$5&amp;$E27),'Hoja de Trabajo para listado'!$AB$151:$BA$151,0)),0)+IFERROR(INDEX('Hoja de Trabajo para listado'!$BC$155:$CB$1048576,MATCH($A27,'Hoja de Trabajo para listado'!$BC$155:$BC$1048576,0),MATCH((CUADRO!Q$5&amp;$E27),'Hoja de Trabajo para listado'!$BC$151:$CB$151,0)),0)+IFERROR(INDEX('Hoja de Trabajo para listado'!$DE$153:$DG$274,MATCH($A27,'Hoja de Trabajo para listado'!$DE$153:$DE$1048576,0),MATCH((CUADRO!Q$5&amp;$E27),'Hoja de Trabajo para listado'!$DE$151:$DG$151,0)),0)+IFERROR(INDEX('Hoja de Trabajo para listado'!$CD$155:$DC$1048576,MATCH($A27,'Hoja de Trabajo para listado'!$CD$155:$CD$1048576,0),MATCH((CUADRO!Q$5&amp;$E27),'Hoja de Trabajo para listado'!$CD$151:$DC$151,0)),0)</f>
        <v>0</v>
      </c>
      <c r="R27" s="316">
        <f t="shared" ca="1" si="0"/>
        <v>0</v>
      </c>
      <c r="S27" s="344">
        <f ca="1">+R26+R27</f>
        <v>0</v>
      </c>
      <c r="T27" s="316">
        <f ca="1">+S27</f>
        <v>0</v>
      </c>
      <c r="U27" s="315">
        <f t="shared" si="1"/>
        <v>2</v>
      </c>
      <c r="V27" s="319" t="str">
        <f>+VLOOKUP(A27,bd_lista!$A$3:$E$593,5,FALSE)</f>
        <v>Empresas Municipales</v>
      </c>
      <c r="W27" s="320"/>
    </row>
    <row r="28" spans="1:23" ht="15" hidden="1" customHeight="1">
      <c r="A28" s="325">
        <v>2302</v>
      </c>
      <c r="B28" s="420">
        <f>+A28</f>
        <v>2302</v>
      </c>
      <c r="C28" s="318" t="str">
        <f>+VLOOKUP(A28,bd_lista!$A$3:$C$593,3,FALSE)</f>
        <v>Empresa Municipal de Agua Potable y Alcantarillado Sacaba</v>
      </c>
      <c r="D28" s="318" t="str">
        <f>+C28</f>
        <v>Empresa Municipal de Agua Potable y Alcantarillado Sacaba</v>
      </c>
      <c r="E28" s="346" t="s">
        <v>1418</v>
      </c>
      <c r="F28" s="314">
        <f ca="1">+IFERROR(INDEX('Hoja de Trabajo para listado'!$A$155:$Z$1048576,MATCH($A28,'Hoja de Trabajo para listado'!$A$155:$A$1048576,0),MATCH((CUADRO!F$5&amp;$E28),'Hoja de Trabajo para listado'!$A$151:$Z$151,0)),0)+IFERROR(INDEX('Hoja de Trabajo para listado'!$AB$155:$BA$1048576,MATCH($A28,'Hoja de Trabajo para listado'!$AB$155:$AB$1048576,0),MATCH((CUADRO!F$5&amp;$E28),'Hoja de Trabajo para listado'!$AB$151:$BA$151,0)),0)+IFERROR(INDEX('Hoja de Trabajo para listado'!$BC$155:$CB$1048576,MATCH($A28,'Hoja de Trabajo para listado'!$BC$155:$BC$1048576,0),MATCH((CUADRO!F$5&amp;$E28),'Hoja de Trabajo para listado'!$BC$151:$CB$151,0)),0)+IFERROR(INDEX('Hoja de Trabajo para listado'!$DE$153:$DG$274,MATCH($A28,'Hoja de Trabajo para listado'!$DE$153:$DE$1048576,0),MATCH((CUADRO!F$5&amp;$E28),'Hoja de Trabajo para listado'!$DE$151:$DG$151,0)),0)+IFERROR(INDEX('Hoja de Trabajo para listado'!$CD$155:$DC$1048576,MATCH($A28,'Hoja de Trabajo para listado'!$CD$155:$CD$1048576,0),MATCH((CUADRO!F$5&amp;$E28),'Hoja de Trabajo para listado'!$CD$151:$DC$151,0)),0)</f>
        <v>0</v>
      </c>
      <c r="G28" s="314">
        <f ca="1">+IFERROR(INDEX('Hoja de Trabajo para listado'!$A$155:$Z$1048576,MATCH($A28,'Hoja de Trabajo para listado'!$A$155:$A$1048576,0),MATCH((CUADRO!G$5&amp;$E28),'Hoja de Trabajo para listado'!$A$151:$Z$151,0)),0)+IFERROR(INDEX('Hoja de Trabajo para listado'!$AB$155:$BA$1048576,MATCH($A28,'Hoja de Trabajo para listado'!$AB$155:$AB$1048576,0),MATCH((CUADRO!G$5&amp;$E28),'Hoja de Trabajo para listado'!$AB$151:$BA$151,0)),0)+IFERROR(INDEX('Hoja de Trabajo para listado'!$BC$155:$CB$1048576,MATCH($A28,'Hoja de Trabajo para listado'!$BC$155:$BC$1048576,0),MATCH((CUADRO!G$5&amp;$E28),'Hoja de Trabajo para listado'!$BC$151:$CB$151,0)),0)+IFERROR(INDEX('Hoja de Trabajo para listado'!$DE$153:$DG$274,MATCH($A28,'Hoja de Trabajo para listado'!$DE$153:$DE$1048576,0),MATCH((CUADRO!G$5&amp;$E28),'Hoja de Trabajo para listado'!$DE$151:$DG$151,0)),0)+IFERROR(INDEX('Hoja de Trabajo para listado'!$CD$155:$DC$1048576,MATCH($A28,'Hoja de Trabajo para listado'!$CD$155:$CD$1048576,0),MATCH((CUADRO!G$5&amp;$E28),'Hoja de Trabajo para listado'!$CD$151:$DC$151,0)),0)</f>
        <v>0</v>
      </c>
      <c r="H28" s="314">
        <f ca="1">+IFERROR(INDEX('Hoja de Trabajo para listado'!$A$155:$Z$1048576,MATCH($A28,'Hoja de Trabajo para listado'!$A$155:$A$1048576,0),MATCH((CUADRO!H$5&amp;$E28),'Hoja de Trabajo para listado'!$A$151:$Z$151,0)),0)+IFERROR(INDEX('Hoja de Trabajo para listado'!$AB$155:$BA$1048576,MATCH($A28,'Hoja de Trabajo para listado'!$AB$155:$AB$1048576,0),MATCH((CUADRO!H$5&amp;$E28),'Hoja de Trabajo para listado'!$AB$151:$BA$151,0)),0)+IFERROR(INDEX('Hoja de Trabajo para listado'!$BC$155:$CB$1048576,MATCH($A28,'Hoja de Trabajo para listado'!$BC$155:$BC$1048576,0),MATCH((CUADRO!H$5&amp;$E28),'Hoja de Trabajo para listado'!$BC$151:$CB$151,0)),0)+IFERROR(INDEX('Hoja de Trabajo para listado'!$DE$153:$DG$274,MATCH($A28,'Hoja de Trabajo para listado'!$DE$153:$DE$1048576,0),MATCH((CUADRO!H$5&amp;$E28),'Hoja de Trabajo para listado'!$DE$151:$DG$151,0)),0)+IFERROR(INDEX('Hoja de Trabajo para listado'!$CD$155:$DC$1048576,MATCH($A28,'Hoja de Trabajo para listado'!$CD$155:$CD$1048576,0),MATCH((CUADRO!H$5&amp;$E28),'Hoja de Trabajo para listado'!$CD$151:$DC$151,0)),0)</f>
        <v>0</v>
      </c>
      <c r="I28" s="314">
        <f ca="1">+IFERROR(INDEX('Hoja de Trabajo para listado'!$A$155:$Z$1048576,MATCH($A28,'Hoja de Trabajo para listado'!$A$155:$A$1048576,0),MATCH((CUADRO!I$5&amp;$E28),'Hoja de Trabajo para listado'!$A$151:$Z$151,0)),0)+IFERROR(INDEX('Hoja de Trabajo para listado'!$AB$155:$BA$1048576,MATCH($A28,'Hoja de Trabajo para listado'!$AB$155:$AB$1048576,0),MATCH((CUADRO!I$5&amp;$E28),'Hoja de Trabajo para listado'!$AB$151:$BA$151,0)),0)+IFERROR(INDEX('Hoja de Trabajo para listado'!$BC$155:$CB$1048576,MATCH($A28,'Hoja de Trabajo para listado'!$BC$155:$BC$1048576,0),MATCH((CUADRO!I$5&amp;$E28),'Hoja de Trabajo para listado'!$BC$151:$CB$151,0)),0)+IFERROR(INDEX('Hoja de Trabajo para listado'!$DE$153:$DG$274,MATCH($A28,'Hoja de Trabajo para listado'!$DE$153:$DE$1048576,0),MATCH((CUADRO!I$5&amp;$E28),'Hoja de Trabajo para listado'!$DE$151:$DG$151,0)),0)+IFERROR(INDEX('Hoja de Trabajo para listado'!$CD$155:$DC$1048576,MATCH($A28,'Hoja de Trabajo para listado'!$CD$155:$CD$1048576,0),MATCH((CUADRO!I$5&amp;$E28),'Hoja de Trabajo para listado'!$CD$151:$DC$151,0)),0)</f>
        <v>0</v>
      </c>
      <c r="J28" s="314">
        <f ca="1">+IFERROR(INDEX('Hoja de Trabajo para listado'!$A$155:$Z$1048576,MATCH($A28,'Hoja de Trabajo para listado'!$A$155:$A$1048576,0),MATCH((CUADRO!J$5&amp;$E28),'Hoja de Trabajo para listado'!$A$151:$Z$151,0)),0)+IFERROR(INDEX('Hoja de Trabajo para listado'!$AB$155:$BA$1048576,MATCH($A28,'Hoja de Trabajo para listado'!$AB$155:$AB$1048576,0),MATCH((CUADRO!J$5&amp;$E28),'Hoja de Trabajo para listado'!$AB$151:$BA$151,0)),0)+IFERROR(INDEX('Hoja de Trabajo para listado'!$BC$155:$CB$1048576,MATCH($A28,'Hoja de Trabajo para listado'!$BC$155:$BC$1048576,0),MATCH((CUADRO!J$5&amp;$E28),'Hoja de Trabajo para listado'!$BC$151:$CB$151,0)),0)+IFERROR(INDEX('Hoja de Trabajo para listado'!$DE$153:$DG$274,MATCH($A28,'Hoja de Trabajo para listado'!$DE$153:$DE$1048576,0),MATCH((CUADRO!J$5&amp;$E28),'Hoja de Trabajo para listado'!$DE$151:$DG$151,0)),0)+IFERROR(INDEX('Hoja de Trabajo para listado'!$CD$155:$DC$1048576,MATCH($A28,'Hoja de Trabajo para listado'!$CD$155:$CD$1048576,0),MATCH((CUADRO!J$5&amp;$E28),'Hoja de Trabajo para listado'!$CD$151:$DC$151,0)),0)</f>
        <v>0</v>
      </c>
      <c r="K28" s="314">
        <f ca="1">+IFERROR(INDEX('Hoja de Trabajo para listado'!$A$155:$Z$1048576,MATCH($A28,'Hoja de Trabajo para listado'!$A$155:$A$1048576,0),MATCH((CUADRO!K$5&amp;$E28),'Hoja de Trabajo para listado'!$A$151:$Z$151,0)),0)+IFERROR(INDEX('Hoja de Trabajo para listado'!$AB$155:$BA$1048576,MATCH($A28,'Hoja de Trabajo para listado'!$AB$155:$AB$1048576,0),MATCH((CUADRO!K$5&amp;$E28),'Hoja de Trabajo para listado'!$AB$151:$BA$151,0)),0)+IFERROR(INDEX('Hoja de Trabajo para listado'!$BC$155:$CB$1048576,MATCH($A28,'Hoja de Trabajo para listado'!$BC$155:$BC$1048576,0),MATCH((CUADRO!K$5&amp;$E28),'Hoja de Trabajo para listado'!$BC$151:$CB$151,0)),0)+IFERROR(INDEX('Hoja de Trabajo para listado'!$DE$153:$DG$274,MATCH($A28,'Hoja de Trabajo para listado'!$DE$153:$DE$1048576,0),MATCH((CUADRO!K$5&amp;$E28),'Hoja de Trabajo para listado'!$DE$151:$DG$151,0)),0)+IFERROR(INDEX('Hoja de Trabajo para listado'!$CD$155:$DC$1048576,MATCH($A28,'Hoja de Trabajo para listado'!$CD$155:$CD$1048576,0),MATCH((CUADRO!K$5&amp;$E28),'Hoja de Trabajo para listado'!$CD$151:$DC$151,0)),0)</f>
        <v>0</v>
      </c>
      <c r="L28" s="314">
        <f ca="1">+IFERROR(INDEX('Hoja de Trabajo para listado'!$A$155:$Z$1048576,MATCH($A28,'Hoja de Trabajo para listado'!$A$155:$A$1048576,0),MATCH((CUADRO!L$5&amp;$E28),'Hoja de Trabajo para listado'!$A$151:$Z$151,0)),0)+IFERROR(INDEX('Hoja de Trabajo para listado'!$AB$155:$BA$1048576,MATCH($A28,'Hoja de Trabajo para listado'!$AB$155:$AB$1048576,0),MATCH((CUADRO!L$5&amp;$E28),'Hoja de Trabajo para listado'!$AB$151:$BA$151,0)),0)+IFERROR(INDEX('Hoja de Trabajo para listado'!$BC$155:$CB$1048576,MATCH($A28,'Hoja de Trabajo para listado'!$BC$155:$BC$1048576,0),MATCH((CUADRO!L$5&amp;$E28),'Hoja de Trabajo para listado'!$BC$151:$CB$151,0)),0)+IFERROR(INDEX('Hoja de Trabajo para listado'!$DE$153:$DG$274,MATCH($A28,'Hoja de Trabajo para listado'!$DE$153:$DE$1048576,0),MATCH((CUADRO!L$5&amp;$E28),'Hoja de Trabajo para listado'!$DE$151:$DG$151,0)),0)+IFERROR(INDEX('Hoja de Trabajo para listado'!$CD$155:$DC$1048576,MATCH($A28,'Hoja de Trabajo para listado'!$CD$155:$CD$1048576,0),MATCH((CUADRO!L$5&amp;$E28),'Hoja de Trabajo para listado'!$CD$151:$DC$151,0)),0)</f>
        <v>0</v>
      </c>
      <c r="M28" s="314">
        <f ca="1">+IFERROR(INDEX('Hoja de Trabajo para listado'!$A$155:$Z$1048576,MATCH($A28,'Hoja de Trabajo para listado'!$A$155:$A$1048576,0),MATCH((CUADRO!M$5&amp;$E28),'Hoja de Trabajo para listado'!$A$151:$Z$151,0)),0)+IFERROR(INDEX('Hoja de Trabajo para listado'!$AB$155:$BA$1048576,MATCH($A28,'Hoja de Trabajo para listado'!$AB$155:$AB$1048576,0),MATCH((CUADRO!M$5&amp;$E28),'Hoja de Trabajo para listado'!$AB$151:$BA$151,0)),0)+IFERROR(INDEX('Hoja de Trabajo para listado'!$BC$155:$CB$1048576,MATCH($A28,'Hoja de Trabajo para listado'!$BC$155:$BC$1048576,0),MATCH((CUADRO!M$5&amp;$E28),'Hoja de Trabajo para listado'!$BC$151:$CB$151,0)),0)+IFERROR(INDEX('Hoja de Trabajo para listado'!$DE$153:$DG$274,MATCH($A28,'Hoja de Trabajo para listado'!$DE$153:$DE$1048576,0),MATCH((CUADRO!M$5&amp;$E28),'Hoja de Trabajo para listado'!$DE$151:$DG$151,0)),0)+IFERROR(INDEX('Hoja de Trabajo para listado'!$CD$155:$DC$1048576,MATCH($A28,'Hoja de Trabajo para listado'!$CD$155:$CD$1048576,0),MATCH((CUADRO!M$5&amp;$E28),'Hoja de Trabajo para listado'!$CD$151:$DC$151,0)),0)</f>
        <v>0</v>
      </c>
      <c r="N28" s="314">
        <f ca="1">+IFERROR(INDEX('Hoja de Trabajo para listado'!$A$155:$Z$1048576,MATCH($A28,'Hoja de Trabajo para listado'!$A$155:$A$1048576,0),MATCH((CUADRO!N$5&amp;$E28),'Hoja de Trabajo para listado'!$A$151:$Z$151,0)),0)+IFERROR(INDEX('Hoja de Trabajo para listado'!$AB$155:$BA$1048576,MATCH($A28,'Hoja de Trabajo para listado'!$AB$155:$AB$1048576,0),MATCH((CUADRO!N$5&amp;$E28),'Hoja de Trabajo para listado'!$AB$151:$BA$151,0)),0)+IFERROR(INDEX('Hoja de Trabajo para listado'!$BC$155:$CB$1048576,MATCH($A28,'Hoja de Trabajo para listado'!$BC$155:$BC$1048576,0),MATCH((CUADRO!N$5&amp;$E28),'Hoja de Trabajo para listado'!$BC$151:$CB$151,0)),0)+IFERROR(INDEX('Hoja de Trabajo para listado'!$DE$153:$DG$274,MATCH($A28,'Hoja de Trabajo para listado'!$DE$153:$DE$1048576,0),MATCH((CUADRO!N$5&amp;$E28),'Hoja de Trabajo para listado'!$DE$151:$DG$151,0)),0)+IFERROR(INDEX('Hoja de Trabajo para listado'!$CD$155:$DC$1048576,MATCH($A28,'Hoja de Trabajo para listado'!$CD$155:$CD$1048576,0),MATCH((CUADRO!N$5&amp;$E28),'Hoja de Trabajo para listado'!$CD$151:$DC$151,0)),0)</f>
        <v>0</v>
      </c>
      <c r="O28" s="314">
        <f ca="1">+IFERROR(INDEX('Hoja de Trabajo para listado'!$A$155:$Z$1048576,MATCH($A28,'Hoja de Trabajo para listado'!$A$155:$A$1048576,0),MATCH((CUADRO!O$5&amp;$E28),'Hoja de Trabajo para listado'!$A$151:$Z$151,0)),0)+IFERROR(INDEX('Hoja de Trabajo para listado'!$AB$155:$BA$1048576,MATCH($A28,'Hoja de Trabajo para listado'!$AB$155:$AB$1048576,0),MATCH((CUADRO!O$5&amp;$E28),'Hoja de Trabajo para listado'!$AB$151:$BA$151,0)),0)+IFERROR(INDEX('Hoja de Trabajo para listado'!$BC$155:$CB$1048576,MATCH($A28,'Hoja de Trabajo para listado'!$BC$155:$BC$1048576,0),MATCH((CUADRO!O$5&amp;$E28),'Hoja de Trabajo para listado'!$BC$151:$CB$151,0)),0)+IFERROR(INDEX('Hoja de Trabajo para listado'!$DE$153:$DG$274,MATCH($A28,'Hoja de Trabajo para listado'!$DE$153:$DE$1048576,0),MATCH((CUADRO!O$5&amp;$E28),'Hoja de Trabajo para listado'!$DE$151:$DG$151,0)),0)+IFERROR(INDEX('Hoja de Trabajo para listado'!$CD$155:$DC$1048576,MATCH($A28,'Hoja de Trabajo para listado'!$CD$155:$CD$1048576,0),MATCH((CUADRO!O$5&amp;$E28),'Hoja de Trabajo para listado'!$CD$151:$DC$151,0)),0)</f>
        <v>0</v>
      </c>
      <c r="P28" s="314">
        <f ca="1">+IFERROR(INDEX('Hoja de Trabajo para listado'!$A$155:$Z$1048576,MATCH($A28,'Hoja de Trabajo para listado'!$A$155:$A$1048576,0),MATCH((CUADRO!P$5&amp;$E28),'Hoja de Trabajo para listado'!$A$151:$Z$151,0)),0)+IFERROR(INDEX('Hoja de Trabajo para listado'!$AB$155:$BA$1048576,MATCH($A28,'Hoja de Trabajo para listado'!$AB$155:$AB$1048576,0),MATCH((CUADRO!P$5&amp;$E28),'Hoja de Trabajo para listado'!$AB$151:$BA$151,0)),0)+IFERROR(INDEX('Hoja de Trabajo para listado'!$BC$155:$CB$1048576,MATCH($A28,'Hoja de Trabajo para listado'!$BC$155:$BC$1048576,0),MATCH((CUADRO!P$5&amp;$E28),'Hoja de Trabajo para listado'!$BC$151:$CB$151,0)),0)+IFERROR(INDEX('Hoja de Trabajo para listado'!$DE$153:$DG$274,MATCH($A28,'Hoja de Trabajo para listado'!$DE$153:$DE$1048576,0),MATCH((CUADRO!P$5&amp;$E28),'Hoja de Trabajo para listado'!$DE$151:$DG$151,0)),0)+IFERROR(INDEX('Hoja de Trabajo para listado'!$CD$155:$DC$1048576,MATCH($A28,'Hoja de Trabajo para listado'!$CD$155:$CD$1048576,0),MATCH((CUADRO!P$5&amp;$E28),'Hoja de Trabajo para listado'!$CD$151:$DC$151,0)),0)</f>
        <v>0</v>
      </c>
      <c r="Q28" s="314">
        <f ca="1">+IFERROR(INDEX('Hoja de Trabajo para listado'!$A$155:$Z$1048576,MATCH($A28,'Hoja de Trabajo para listado'!$A$155:$A$1048576,0),MATCH((CUADRO!Q$5&amp;$E28),'Hoja de Trabajo para listado'!$A$151:$Z$151,0)),0)+IFERROR(INDEX('Hoja de Trabajo para listado'!$AB$155:$BA$1048576,MATCH($A28,'Hoja de Trabajo para listado'!$AB$155:$AB$1048576,0),MATCH((CUADRO!Q$5&amp;$E28),'Hoja de Trabajo para listado'!$AB$151:$BA$151,0)),0)+IFERROR(INDEX('Hoja de Trabajo para listado'!$BC$155:$CB$1048576,MATCH($A28,'Hoja de Trabajo para listado'!$BC$155:$BC$1048576,0),MATCH((CUADRO!Q$5&amp;$E28),'Hoja de Trabajo para listado'!$BC$151:$CB$151,0)),0)+IFERROR(INDEX('Hoja de Trabajo para listado'!$DE$153:$DG$274,MATCH($A28,'Hoja de Trabajo para listado'!$DE$153:$DE$1048576,0),MATCH((CUADRO!Q$5&amp;$E28),'Hoja de Trabajo para listado'!$DE$151:$DG$151,0)),0)+IFERROR(INDEX('Hoja de Trabajo para listado'!$CD$155:$DC$1048576,MATCH($A28,'Hoja de Trabajo para listado'!$CD$155:$CD$1048576,0),MATCH((CUADRO!Q$5&amp;$E28),'Hoja de Trabajo para listado'!$CD$151:$DC$151,0)),0)</f>
        <v>0</v>
      </c>
      <c r="R28" s="314">
        <f t="shared" ca="1" si="0"/>
        <v>0</v>
      </c>
      <c r="S28" s="345"/>
      <c r="T28" s="314">
        <f ca="1">+T29</f>
        <v>0</v>
      </c>
      <c r="U28" s="313">
        <f t="shared" si="1"/>
        <v>1</v>
      </c>
      <c r="V28" s="319" t="str">
        <f>+VLOOKUP(A28,bd_lista!$A$3:$E$593,5,FALSE)</f>
        <v>Empresas Municipales</v>
      </c>
      <c r="W28" s="341" t="str">
        <f>+V28</f>
        <v>Empresas Municipales</v>
      </c>
    </row>
    <row r="29" spans="1:23" ht="15" hidden="1" customHeight="1">
      <c r="A29" s="323">
        <v>2302</v>
      </c>
      <c r="B29" s="421"/>
      <c r="C29" s="319" t="str">
        <f>+VLOOKUP(A29,bd_lista!$A$3:$C$593,3,FALSE)</f>
        <v>Empresa Municipal de Agua Potable y Alcantarillado Sacaba</v>
      </c>
      <c r="D29" s="319"/>
      <c r="E29" s="347" t="s">
        <v>1419</v>
      </c>
      <c r="F29" s="316">
        <f ca="1">+IFERROR(INDEX('Hoja de Trabajo para listado'!$A$155:$Z$1048576,MATCH($A29,'Hoja de Trabajo para listado'!$A$155:$A$1048576,0),MATCH((CUADRO!F$5&amp;$E29),'Hoja de Trabajo para listado'!$A$151:$Z$151,0)),0)+IFERROR(INDEX('Hoja de Trabajo para listado'!$AB$155:$BA$1048576,MATCH($A29,'Hoja de Trabajo para listado'!$AB$155:$AB$1048576,0),MATCH((CUADRO!F$5&amp;$E29),'Hoja de Trabajo para listado'!$AB$151:$BA$151,0)),0)+IFERROR(INDEX('Hoja de Trabajo para listado'!$BC$155:$CB$1048576,MATCH($A29,'Hoja de Trabajo para listado'!$BC$155:$BC$1048576,0),MATCH((CUADRO!F$5&amp;$E29),'Hoja de Trabajo para listado'!$BC$151:$CB$151,0)),0)+IFERROR(INDEX('Hoja de Trabajo para listado'!$DE$153:$DG$274,MATCH($A29,'Hoja de Trabajo para listado'!$DE$153:$DE$1048576,0),MATCH((CUADRO!F$5&amp;$E29),'Hoja de Trabajo para listado'!$DE$151:$DG$151,0)),0)+IFERROR(INDEX('Hoja de Trabajo para listado'!$CD$155:$DC$1048576,MATCH($A29,'Hoja de Trabajo para listado'!$CD$155:$CD$1048576,0),MATCH((CUADRO!F$5&amp;$E29),'Hoja de Trabajo para listado'!$CD$151:$DC$151,0)),0)</f>
        <v>0</v>
      </c>
      <c r="G29" s="316">
        <f ca="1">+IFERROR(INDEX('Hoja de Trabajo para listado'!$A$155:$Z$1048576,MATCH($A29,'Hoja de Trabajo para listado'!$A$155:$A$1048576,0),MATCH((CUADRO!G$5&amp;$E29),'Hoja de Trabajo para listado'!$A$151:$Z$151,0)),0)+IFERROR(INDEX('Hoja de Trabajo para listado'!$AB$155:$BA$1048576,MATCH($A29,'Hoja de Trabajo para listado'!$AB$155:$AB$1048576,0),MATCH((CUADRO!G$5&amp;$E29),'Hoja de Trabajo para listado'!$AB$151:$BA$151,0)),0)+IFERROR(INDEX('Hoja de Trabajo para listado'!$BC$155:$CB$1048576,MATCH($A29,'Hoja de Trabajo para listado'!$BC$155:$BC$1048576,0),MATCH((CUADRO!G$5&amp;$E29),'Hoja de Trabajo para listado'!$BC$151:$CB$151,0)),0)+IFERROR(INDEX('Hoja de Trabajo para listado'!$DE$153:$DG$274,MATCH($A29,'Hoja de Trabajo para listado'!$DE$153:$DE$1048576,0),MATCH((CUADRO!G$5&amp;$E29),'Hoja de Trabajo para listado'!$DE$151:$DG$151,0)),0)+IFERROR(INDEX('Hoja de Trabajo para listado'!$CD$155:$DC$1048576,MATCH($A29,'Hoja de Trabajo para listado'!$CD$155:$CD$1048576,0),MATCH((CUADRO!G$5&amp;$E29),'Hoja de Trabajo para listado'!$CD$151:$DC$151,0)),0)</f>
        <v>0</v>
      </c>
      <c r="H29" s="316">
        <f ca="1">+IFERROR(INDEX('Hoja de Trabajo para listado'!$A$155:$Z$1048576,MATCH($A29,'Hoja de Trabajo para listado'!$A$155:$A$1048576,0),MATCH((CUADRO!H$5&amp;$E29),'Hoja de Trabajo para listado'!$A$151:$Z$151,0)),0)+IFERROR(INDEX('Hoja de Trabajo para listado'!$AB$155:$BA$1048576,MATCH($A29,'Hoja de Trabajo para listado'!$AB$155:$AB$1048576,0),MATCH((CUADRO!H$5&amp;$E29),'Hoja de Trabajo para listado'!$AB$151:$BA$151,0)),0)+IFERROR(INDEX('Hoja de Trabajo para listado'!$BC$155:$CB$1048576,MATCH($A29,'Hoja de Trabajo para listado'!$BC$155:$BC$1048576,0),MATCH((CUADRO!H$5&amp;$E29),'Hoja de Trabajo para listado'!$BC$151:$CB$151,0)),0)+IFERROR(INDEX('Hoja de Trabajo para listado'!$DE$153:$DG$274,MATCH($A29,'Hoja de Trabajo para listado'!$DE$153:$DE$1048576,0),MATCH((CUADRO!H$5&amp;$E29),'Hoja de Trabajo para listado'!$DE$151:$DG$151,0)),0)+IFERROR(INDEX('Hoja de Trabajo para listado'!$CD$155:$DC$1048576,MATCH($A29,'Hoja de Trabajo para listado'!$CD$155:$CD$1048576,0),MATCH((CUADRO!H$5&amp;$E29),'Hoja de Trabajo para listado'!$CD$151:$DC$151,0)),0)</f>
        <v>0</v>
      </c>
      <c r="I29" s="316">
        <f ca="1">+IFERROR(INDEX('Hoja de Trabajo para listado'!$A$155:$Z$1048576,MATCH($A29,'Hoja de Trabajo para listado'!$A$155:$A$1048576,0),MATCH((CUADRO!I$5&amp;$E29),'Hoja de Trabajo para listado'!$A$151:$Z$151,0)),0)+IFERROR(INDEX('Hoja de Trabajo para listado'!$AB$155:$BA$1048576,MATCH($A29,'Hoja de Trabajo para listado'!$AB$155:$AB$1048576,0),MATCH((CUADRO!I$5&amp;$E29),'Hoja de Trabajo para listado'!$AB$151:$BA$151,0)),0)+IFERROR(INDEX('Hoja de Trabajo para listado'!$BC$155:$CB$1048576,MATCH($A29,'Hoja de Trabajo para listado'!$BC$155:$BC$1048576,0),MATCH((CUADRO!I$5&amp;$E29),'Hoja de Trabajo para listado'!$BC$151:$CB$151,0)),0)+IFERROR(INDEX('Hoja de Trabajo para listado'!$DE$153:$DG$274,MATCH($A29,'Hoja de Trabajo para listado'!$DE$153:$DE$1048576,0),MATCH((CUADRO!I$5&amp;$E29),'Hoja de Trabajo para listado'!$DE$151:$DG$151,0)),0)+IFERROR(INDEX('Hoja de Trabajo para listado'!$CD$155:$DC$1048576,MATCH($A29,'Hoja de Trabajo para listado'!$CD$155:$CD$1048576,0),MATCH((CUADRO!I$5&amp;$E29),'Hoja de Trabajo para listado'!$CD$151:$DC$151,0)),0)</f>
        <v>0</v>
      </c>
      <c r="J29" s="316">
        <f ca="1">+IFERROR(INDEX('Hoja de Trabajo para listado'!$A$155:$Z$1048576,MATCH($A29,'Hoja de Trabajo para listado'!$A$155:$A$1048576,0),MATCH((CUADRO!J$5&amp;$E29),'Hoja de Trabajo para listado'!$A$151:$Z$151,0)),0)+IFERROR(INDEX('Hoja de Trabajo para listado'!$AB$155:$BA$1048576,MATCH($A29,'Hoja de Trabajo para listado'!$AB$155:$AB$1048576,0),MATCH((CUADRO!J$5&amp;$E29),'Hoja de Trabajo para listado'!$AB$151:$BA$151,0)),0)+IFERROR(INDEX('Hoja de Trabajo para listado'!$BC$155:$CB$1048576,MATCH($A29,'Hoja de Trabajo para listado'!$BC$155:$BC$1048576,0),MATCH((CUADRO!J$5&amp;$E29),'Hoja de Trabajo para listado'!$BC$151:$CB$151,0)),0)+IFERROR(INDEX('Hoja de Trabajo para listado'!$DE$153:$DG$274,MATCH($A29,'Hoja de Trabajo para listado'!$DE$153:$DE$1048576,0),MATCH((CUADRO!J$5&amp;$E29),'Hoja de Trabajo para listado'!$DE$151:$DG$151,0)),0)+IFERROR(INDEX('Hoja de Trabajo para listado'!$CD$155:$DC$1048576,MATCH($A29,'Hoja de Trabajo para listado'!$CD$155:$CD$1048576,0),MATCH((CUADRO!J$5&amp;$E29),'Hoja de Trabajo para listado'!$CD$151:$DC$151,0)),0)</f>
        <v>0</v>
      </c>
      <c r="K29" s="316">
        <f ca="1">+IFERROR(INDEX('Hoja de Trabajo para listado'!$A$155:$Z$1048576,MATCH($A29,'Hoja de Trabajo para listado'!$A$155:$A$1048576,0),MATCH((CUADRO!K$5&amp;$E29),'Hoja de Trabajo para listado'!$A$151:$Z$151,0)),0)+IFERROR(INDEX('Hoja de Trabajo para listado'!$AB$155:$BA$1048576,MATCH($A29,'Hoja de Trabajo para listado'!$AB$155:$AB$1048576,0),MATCH((CUADRO!K$5&amp;$E29),'Hoja de Trabajo para listado'!$AB$151:$BA$151,0)),0)+IFERROR(INDEX('Hoja de Trabajo para listado'!$BC$155:$CB$1048576,MATCH($A29,'Hoja de Trabajo para listado'!$BC$155:$BC$1048576,0),MATCH((CUADRO!K$5&amp;$E29),'Hoja de Trabajo para listado'!$BC$151:$CB$151,0)),0)+IFERROR(INDEX('Hoja de Trabajo para listado'!$DE$153:$DG$274,MATCH($A29,'Hoja de Trabajo para listado'!$DE$153:$DE$1048576,0),MATCH((CUADRO!K$5&amp;$E29),'Hoja de Trabajo para listado'!$DE$151:$DG$151,0)),0)+IFERROR(INDEX('Hoja de Trabajo para listado'!$CD$155:$DC$1048576,MATCH($A29,'Hoja de Trabajo para listado'!$CD$155:$CD$1048576,0),MATCH((CUADRO!K$5&amp;$E29),'Hoja de Trabajo para listado'!$CD$151:$DC$151,0)),0)</f>
        <v>0</v>
      </c>
      <c r="L29" s="316">
        <f ca="1">+IFERROR(INDEX('Hoja de Trabajo para listado'!$A$155:$Z$1048576,MATCH($A29,'Hoja de Trabajo para listado'!$A$155:$A$1048576,0),MATCH((CUADRO!L$5&amp;$E29),'Hoja de Trabajo para listado'!$A$151:$Z$151,0)),0)+IFERROR(INDEX('Hoja de Trabajo para listado'!$AB$155:$BA$1048576,MATCH($A29,'Hoja de Trabajo para listado'!$AB$155:$AB$1048576,0),MATCH((CUADRO!L$5&amp;$E29),'Hoja de Trabajo para listado'!$AB$151:$BA$151,0)),0)+IFERROR(INDEX('Hoja de Trabajo para listado'!$BC$155:$CB$1048576,MATCH($A29,'Hoja de Trabajo para listado'!$BC$155:$BC$1048576,0),MATCH((CUADRO!L$5&amp;$E29),'Hoja de Trabajo para listado'!$BC$151:$CB$151,0)),0)+IFERROR(INDEX('Hoja de Trabajo para listado'!$DE$153:$DG$274,MATCH($A29,'Hoja de Trabajo para listado'!$DE$153:$DE$1048576,0),MATCH((CUADRO!L$5&amp;$E29),'Hoja de Trabajo para listado'!$DE$151:$DG$151,0)),0)+IFERROR(INDEX('Hoja de Trabajo para listado'!$CD$155:$DC$1048576,MATCH($A29,'Hoja de Trabajo para listado'!$CD$155:$CD$1048576,0),MATCH((CUADRO!L$5&amp;$E29),'Hoja de Trabajo para listado'!$CD$151:$DC$151,0)),0)</f>
        <v>0</v>
      </c>
      <c r="M29" s="316">
        <f ca="1">+IFERROR(INDEX('Hoja de Trabajo para listado'!$A$155:$Z$1048576,MATCH($A29,'Hoja de Trabajo para listado'!$A$155:$A$1048576,0),MATCH((CUADRO!M$5&amp;$E29),'Hoja de Trabajo para listado'!$A$151:$Z$151,0)),0)+IFERROR(INDEX('Hoja de Trabajo para listado'!$AB$155:$BA$1048576,MATCH($A29,'Hoja de Trabajo para listado'!$AB$155:$AB$1048576,0),MATCH((CUADRO!M$5&amp;$E29),'Hoja de Trabajo para listado'!$AB$151:$BA$151,0)),0)+IFERROR(INDEX('Hoja de Trabajo para listado'!$BC$155:$CB$1048576,MATCH($A29,'Hoja de Trabajo para listado'!$BC$155:$BC$1048576,0),MATCH((CUADRO!M$5&amp;$E29),'Hoja de Trabajo para listado'!$BC$151:$CB$151,0)),0)+IFERROR(INDEX('Hoja de Trabajo para listado'!$DE$153:$DG$274,MATCH($A29,'Hoja de Trabajo para listado'!$DE$153:$DE$1048576,0),MATCH((CUADRO!M$5&amp;$E29),'Hoja de Trabajo para listado'!$DE$151:$DG$151,0)),0)+IFERROR(INDEX('Hoja de Trabajo para listado'!$CD$155:$DC$1048576,MATCH($A29,'Hoja de Trabajo para listado'!$CD$155:$CD$1048576,0),MATCH((CUADRO!M$5&amp;$E29),'Hoja de Trabajo para listado'!$CD$151:$DC$151,0)),0)</f>
        <v>0</v>
      </c>
      <c r="N29" s="316">
        <f ca="1">+IFERROR(INDEX('Hoja de Trabajo para listado'!$A$155:$Z$1048576,MATCH($A29,'Hoja de Trabajo para listado'!$A$155:$A$1048576,0),MATCH((CUADRO!N$5&amp;$E29),'Hoja de Trabajo para listado'!$A$151:$Z$151,0)),0)+IFERROR(INDEX('Hoja de Trabajo para listado'!$AB$155:$BA$1048576,MATCH($A29,'Hoja de Trabajo para listado'!$AB$155:$AB$1048576,0),MATCH((CUADRO!N$5&amp;$E29),'Hoja de Trabajo para listado'!$AB$151:$BA$151,0)),0)+IFERROR(INDEX('Hoja de Trabajo para listado'!$BC$155:$CB$1048576,MATCH($A29,'Hoja de Trabajo para listado'!$BC$155:$BC$1048576,0),MATCH((CUADRO!N$5&amp;$E29),'Hoja de Trabajo para listado'!$BC$151:$CB$151,0)),0)+IFERROR(INDEX('Hoja de Trabajo para listado'!$DE$153:$DG$274,MATCH($A29,'Hoja de Trabajo para listado'!$DE$153:$DE$1048576,0),MATCH((CUADRO!N$5&amp;$E29),'Hoja de Trabajo para listado'!$DE$151:$DG$151,0)),0)+IFERROR(INDEX('Hoja de Trabajo para listado'!$CD$155:$DC$1048576,MATCH($A29,'Hoja de Trabajo para listado'!$CD$155:$CD$1048576,0),MATCH((CUADRO!N$5&amp;$E29),'Hoja de Trabajo para listado'!$CD$151:$DC$151,0)),0)</f>
        <v>0</v>
      </c>
      <c r="O29" s="316">
        <f ca="1">+IFERROR(INDEX('Hoja de Trabajo para listado'!$A$155:$Z$1048576,MATCH($A29,'Hoja de Trabajo para listado'!$A$155:$A$1048576,0),MATCH((CUADRO!O$5&amp;$E29),'Hoja de Trabajo para listado'!$A$151:$Z$151,0)),0)+IFERROR(INDEX('Hoja de Trabajo para listado'!$AB$155:$BA$1048576,MATCH($A29,'Hoja de Trabajo para listado'!$AB$155:$AB$1048576,0),MATCH((CUADRO!O$5&amp;$E29),'Hoja de Trabajo para listado'!$AB$151:$BA$151,0)),0)+IFERROR(INDEX('Hoja de Trabajo para listado'!$BC$155:$CB$1048576,MATCH($A29,'Hoja de Trabajo para listado'!$BC$155:$BC$1048576,0),MATCH((CUADRO!O$5&amp;$E29),'Hoja de Trabajo para listado'!$BC$151:$CB$151,0)),0)+IFERROR(INDEX('Hoja de Trabajo para listado'!$DE$153:$DG$274,MATCH($A29,'Hoja de Trabajo para listado'!$DE$153:$DE$1048576,0),MATCH((CUADRO!O$5&amp;$E29),'Hoja de Trabajo para listado'!$DE$151:$DG$151,0)),0)+IFERROR(INDEX('Hoja de Trabajo para listado'!$CD$155:$DC$1048576,MATCH($A29,'Hoja de Trabajo para listado'!$CD$155:$CD$1048576,0),MATCH((CUADRO!O$5&amp;$E29),'Hoja de Trabajo para listado'!$CD$151:$DC$151,0)),0)</f>
        <v>0</v>
      </c>
      <c r="P29" s="316">
        <f ca="1">+IFERROR(INDEX('Hoja de Trabajo para listado'!$A$155:$Z$1048576,MATCH($A29,'Hoja de Trabajo para listado'!$A$155:$A$1048576,0),MATCH((CUADRO!P$5&amp;$E29),'Hoja de Trabajo para listado'!$A$151:$Z$151,0)),0)+IFERROR(INDEX('Hoja de Trabajo para listado'!$AB$155:$BA$1048576,MATCH($A29,'Hoja de Trabajo para listado'!$AB$155:$AB$1048576,0),MATCH((CUADRO!P$5&amp;$E29),'Hoja de Trabajo para listado'!$AB$151:$BA$151,0)),0)+IFERROR(INDEX('Hoja de Trabajo para listado'!$BC$155:$CB$1048576,MATCH($A29,'Hoja de Trabajo para listado'!$BC$155:$BC$1048576,0),MATCH((CUADRO!P$5&amp;$E29),'Hoja de Trabajo para listado'!$BC$151:$CB$151,0)),0)+IFERROR(INDEX('Hoja de Trabajo para listado'!$DE$153:$DG$274,MATCH($A29,'Hoja de Trabajo para listado'!$DE$153:$DE$1048576,0),MATCH((CUADRO!P$5&amp;$E29),'Hoja de Trabajo para listado'!$DE$151:$DG$151,0)),0)+IFERROR(INDEX('Hoja de Trabajo para listado'!$CD$155:$DC$1048576,MATCH($A29,'Hoja de Trabajo para listado'!$CD$155:$CD$1048576,0),MATCH((CUADRO!P$5&amp;$E29),'Hoja de Trabajo para listado'!$CD$151:$DC$151,0)),0)</f>
        <v>0</v>
      </c>
      <c r="Q29" s="316">
        <f ca="1">+IFERROR(INDEX('Hoja de Trabajo para listado'!$A$155:$Z$1048576,MATCH($A29,'Hoja de Trabajo para listado'!$A$155:$A$1048576,0),MATCH((CUADRO!Q$5&amp;$E29),'Hoja de Trabajo para listado'!$A$151:$Z$151,0)),0)+IFERROR(INDEX('Hoja de Trabajo para listado'!$AB$155:$BA$1048576,MATCH($A29,'Hoja de Trabajo para listado'!$AB$155:$AB$1048576,0),MATCH((CUADRO!Q$5&amp;$E29),'Hoja de Trabajo para listado'!$AB$151:$BA$151,0)),0)+IFERROR(INDEX('Hoja de Trabajo para listado'!$BC$155:$CB$1048576,MATCH($A29,'Hoja de Trabajo para listado'!$BC$155:$BC$1048576,0),MATCH((CUADRO!Q$5&amp;$E29),'Hoja de Trabajo para listado'!$BC$151:$CB$151,0)),0)+IFERROR(INDEX('Hoja de Trabajo para listado'!$DE$153:$DG$274,MATCH($A29,'Hoja de Trabajo para listado'!$DE$153:$DE$1048576,0),MATCH((CUADRO!Q$5&amp;$E29),'Hoja de Trabajo para listado'!$DE$151:$DG$151,0)),0)+IFERROR(INDEX('Hoja de Trabajo para listado'!$CD$155:$DC$1048576,MATCH($A29,'Hoja de Trabajo para listado'!$CD$155:$CD$1048576,0),MATCH((CUADRO!Q$5&amp;$E29),'Hoja de Trabajo para listado'!$CD$151:$DC$151,0)),0)</f>
        <v>0</v>
      </c>
      <c r="R29" s="316">
        <f t="shared" ca="1" si="0"/>
        <v>0</v>
      </c>
      <c r="S29" s="344">
        <f ca="1">+R28+R29</f>
        <v>0</v>
      </c>
      <c r="T29" s="316">
        <f ca="1">+S29</f>
        <v>0</v>
      </c>
      <c r="U29" s="315">
        <f t="shared" si="1"/>
        <v>2</v>
      </c>
      <c r="V29" s="319" t="str">
        <f>+VLOOKUP(A29,bd_lista!$A$3:$E$593,5,FALSE)</f>
        <v>Empresas Municipales</v>
      </c>
      <c r="W29" s="320"/>
    </row>
    <row r="30" spans="1:23" ht="15" hidden="1" customHeight="1">
      <c r="A30" s="325">
        <v>2311</v>
      </c>
      <c r="B30" s="420">
        <f>+A30</f>
        <v>2311</v>
      </c>
      <c r="C30" s="318" t="str">
        <f>+VLOOKUP(A30,bd_lista!$A$3:$C$593,3,FALSE)</f>
        <v>Servicio de Encauzamiento de Rios (Searpi)</v>
      </c>
      <c r="D30" s="318" t="str">
        <f>+C30</f>
        <v>Servicio de Encauzamiento de Rios (Searpi)</v>
      </c>
      <c r="E30" s="346" t="s">
        <v>1418</v>
      </c>
      <c r="F30" s="314">
        <f ca="1">+IFERROR(INDEX('Hoja de Trabajo para listado'!$A$155:$Z$1048576,MATCH($A30,'Hoja de Trabajo para listado'!$A$155:$A$1048576,0),MATCH((CUADRO!F$5&amp;$E30),'Hoja de Trabajo para listado'!$A$151:$Z$151,0)),0)+IFERROR(INDEX('Hoja de Trabajo para listado'!$AB$155:$BA$1048576,MATCH($A30,'Hoja de Trabajo para listado'!$AB$155:$AB$1048576,0),MATCH((CUADRO!F$5&amp;$E30),'Hoja de Trabajo para listado'!$AB$151:$BA$151,0)),0)+IFERROR(INDEX('Hoja de Trabajo para listado'!$BC$155:$CB$1048576,MATCH($A30,'Hoja de Trabajo para listado'!$BC$155:$BC$1048576,0),MATCH((CUADRO!F$5&amp;$E30),'Hoja de Trabajo para listado'!$BC$151:$CB$151,0)),0)+IFERROR(INDEX('Hoja de Trabajo para listado'!$DE$153:$DG$274,MATCH($A30,'Hoja de Trabajo para listado'!$DE$153:$DE$1048576,0),MATCH((CUADRO!F$5&amp;$E30),'Hoja de Trabajo para listado'!$DE$151:$DG$151,0)),0)+IFERROR(INDEX('Hoja de Trabajo para listado'!$CD$155:$DC$1048576,MATCH($A30,'Hoja de Trabajo para listado'!$CD$155:$CD$1048576,0),MATCH((CUADRO!F$5&amp;$E30),'Hoja de Trabajo para listado'!$CD$151:$DC$151,0)),0)</f>
        <v>0</v>
      </c>
      <c r="G30" s="314">
        <f ca="1">+IFERROR(INDEX('Hoja de Trabajo para listado'!$A$155:$Z$1048576,MATCH($A30,'Hoja de Trabajo para listado'!$A$155:$A$1048576,0),MATCH((CUADRO!G$5&amp;$E30),'Hoja de Trabajo para listado'!$A$151:$Z$151,0)),0)+IFERROR(INDEX('Hoja de Trabajo para listado'!$AB$155:$BA$1048576,MATCH($A30,'Hoja de Trabajo para listado'!$AB$155:$AB$1048576,0),MATCH((CUADRO!G$5&amp;$E30),'Hoja de Trabajo para listado'!$AB$151:$BA$151,0)),0)+IFERROR(INDEX('Hoja de Trabajo para listado'!$BC$155:$CB$1048576,MATCH($A30,'Hoja de Trabajo para listado'!$BC$155:$BC$1048576,0),MATCH((CUADRO!G$5&amp;$E30),'Hoja de Trabajo para listado'!$BC$151:$CB$151,0)),0)+IFERROR(INDEX('Hoja de Trabajo para listado'!$DE$153:$DG$274,MATCH($A30,'Hoja de Trabajo para listado'!$DE$153:$DE$1048576,0),MATCH((CUADRO!G$5&amp;$E30),'Hoja de Trabajo para listado'!$DE$151:$DG$151,0)),0)+IFERROR(INDEX('Hoja de Trabajo para listado'!$CD$155:$DC$1048576,MATCH($A30,'Hoja de Trabajo para listado'!$CD$155:$CD$1048576,0),MATCH((CUADRO!G$5&amp;$E30),'Hoja de Trabajo para listado'!$CD$151:$DC$151,0)),0)</f>
        <v>0</v>
      </c>
      <c r="H30" s="314">
        <f ca="1">+IFERROR(INDEX('Hoja de Trabajo para listado'!$A$155:$Z$1048576,MATCH($A30,'Hoja de Trabajo para listado'!$A$155:$A$1048576,0),MATCH((CUADRO!H$5&amp;$E30),'Hoja de Trabajo para listado'!$A$151:$Z$151,0)),0)+IFERROR(INDEX('Hoja de Trabajo para listado'!$AB$155:$BA$1048576,MATCH($A30,'Hoja de Trabajo para listado'!$AB$155:$AB$1048576,0),MATCH((CUADRO!H$5&amp;$E30),'Hoja de Trabajo para listado'!$AB$151:$BA$151,0)),0)+IFERROR(INDEX('Hoja de Trabajo para listado'!$BC$155:$CB$1048576,MATCH($A30,'Hoja de Trabajo para listado'!$BC$155:$BC$1048576,0),MATCH((CUADRO!H$5&amp;$E30),'Hoja de Trabajo para listado'!$BC$151:$CB$151,0)),0)+IFERROR(INDEX('Hoja de Trabajo para listado'!$DE$153:$DG$274,MATCH($A30,'Hoja de Trabajo para listado'!$DE$153:$DE$1048576,0),MATCH((CUADRO!H$5&amp;$E30),'Hoja de Trabajo para listado'!$DE$151:$DG$151,0)),0)+IFERROR(INDEX('Hoja de Trabajo para listado'!$CD$155:$DC$1048576,MATCH($A30,'Hoja de Trabajo para listado'!$CD$155:$CD$1048576,0),MATCH((CUADRO!H$5&amp;$E30),'Hoja de Trabajo para listado'!$CD$151:$DC$151,0)),0)</f>
        <v>0</v>
      </c>
      <c r="I30" s="314">
        <f ca="1">+IFERROR(INDEX('Hoja de Trabajo para listado'!$A$155:$Z$1048576,MATCH($A30,'Hoja de Trabajo para listado'!$A$155:$A$1048576,0),MATCH((CUADRO!I$5&amp;$E30),'Hoja de Trabajo para listado'!$A$151:$Z$151,0)),0)+IFERROR(INDEX('Hoja de Trabajo para listado'!$AB$155:$BA$1048576,MATCH($A30,'Hoja de Trabajo para listado'!$AB$155:$AB$1048576,0),MATCH((CUADRO!I$5&amp;$E30),'Hoja de Trabajo para listado'!$AB$151:$BA$151,0)),0)+IFERROR(INDEX('Hoja de Trabajo para listado'!$BC$155:$CB$1048576,MATCH($A30,'Hoja de Trabajo para listado'!$BC$155:$BC$1048576,0),MATCH((CUADRO!I$5&amp;$E30),'Hoja de Trabajo para listado'!$BC$151:$CB$151,0)),0)+IFERROR(INDEX('Hoja de Trabajo para listado'!$DE$153:$DG$274,MATCH($A30,'Hoja de Trabajo para listado'!$DE$153:$DE$1048576,0),MATCH((CUADRO!I$5&amp;$E30),'Hoja de Trabajo para listado'!$DE$151:$DG$151,0)),0)+IFERROR(INDEX('Hoja de Trabajo para listado'!$CD$155:$DC$1048576,MATCH($A30,'Hoja de Trabajo para listado'!$CD$155:$CD$1048576,0),MATCH((CUADRO!I$5&amp;$E30),'Hoja de Trabajo para listado'!$CD$151:$DC$151,0)),0)</f>
        <v>0</v>
      </c>
      <c r="J30" s="314">
        <f ca="1">+IFERROR(INDEX('Hoja de Trabajo para listado'!$A$155:$Z$1048576,MATCH($A30,'Hoja de Trabajo para listado'!$A$155:$A$1048576,0),MATCH((CUADRO!J$5&amp;$E30),'Hoja de Trabajo para listado'!$A$151:$Z$151,0)),0)+IFERROR(INDEX('Hoja de Trabajo para listado'!$AB$155:$BA$1048576,MATCH($A30,'Hoja de Trabajo para listado'!$AB$155:$AB$1048576,0),MATCH((CUADRO!J$5&amp;$E30),'Hoja de Trabajo para listado'!$AB$151:$BA$151,0)),0)+IFERROR(INDEX('Hoja de Trabajo para listado'!$BC$155:$CB$1048576,MATCH($A30,'Hoja de Trabajo para listado'!$BC$155:$BC$1048576,0),MATCH((CUADRO!J$5&amp;$E30),'Hoja de Trabajo para listado'!$BC$151:$CB$151,0)),0)+IFERROR(INDEX('Hoja de Trabajo para listado'!$DE$153:$DG$274,MATCH($A30,'Hoja de Trabajo para listado'!$DE$153:$DE$1048576,0),MATCH((CUADRO!J$5&amp;$E30),'Hoja de Trabajo para listado'!$DE$151:$DG$151,0)),0)+IFERROR(INDEX('Hoja de Trabajo para listado'!$CD$155:$DC$1048576,MATCH($A30,'Hoja de Trabajo para listado'!$CD$155:$CD$1048576,0),MATCH((CUADRO!J$5&amp;$E30),'Hoja de Trabajo para listado'!$CD$151:$DC$151,0)),0)</f>
        <v>0</v>
      </c>
      <c r="K30" s="314">
        <f ca="1">+IFERROR(INDEX('Hoja de Trabajo para listado'!$A$155:$Z$1048576,MATCH($A30,'Hoja de Trabajo para listado'!$A$155:$A$1048576,0),MATCH((CUADRO!K$5&amp;$E30),'Hoja de Trabajo para listado'!$A$151:$Z$151,0)),0)+IFERROR(INDEX('Hoja de Trabajo para listado'!$AB$155:$BA$1048576,MATCH($A30,'Hoja de Trabajo para listado'!$AB$155:$AB$1048576,0),MATCH((CUADRO!K$5&amp;$E30),'Hoja de Trabajo para listado'!$AB$151:$BA$151,0)),0)+IFERROR(INDEX('Hoja de Trabajo para listado'!$BC$155:$CB$1048576,MATCH($A30,'Hoja de Trabajo para listado'!$BC$155:$BC$1048576,0),MATCH((CUADRO!K$5&amp;$E30),'Hoja de Trabajo para listado'!$BC$151:$CB$151,0)),0)+IFERROR(INDEX('Hoja de Trabajo para listado'!$DE$153:$DG$274,MATCH($A30,'Hoja de Trabajo para listado'!$DE$153:$DE$1048576,0),MATCH((CUADRO!K$5&amp;$E30),'Hoja de Trabajo para listado'!$DE$151:$DG$151,0)),0)+IFERROR(INDEX('Hoja de Trabajo para listado'!$CD$155:$DC$1048576,MATCH($A30,'Hoja de Trabajo para listado'!$CD$155:$CD$1048576,0),MATCH((CUADRO!K$5&amp;$E30),'Hoja de Trabajo para listado'!$CD$151:$DC$151,0)),0)</f>
        <v>0</v>
      </c>
      <c r="L30" s="314">
        <f ca="1">+IFERROR(INDEX('Hoja de Trabajo para listado'!$A$155:$Z$1048576,MATCH($A30,'Hoja de Trabajo para listado'!$A$155:$A$1048576,0),MATCH((CUADRO!L$5&amp;$E30),'Hoja de Trabajo para listado'!$A$151:$Z$151,0)),0)+IFERROR(INDEX('Hoja de Trabajo para listado'!$AB$155:$BA$1048576,MATCH($A30,'Hoja de Trabajo para listado'!$AB$155:$AB$1048576,0),MATCH((CUADRO!L$5&amp;$E30),'Hoja de Trabajo para listado'!$AB$151:$BA$151,0)),0)+IFERROR(INDEX('Hoja de Trabajo para listado'!$BC$155:$CB$1048576,MATCH($A30,'Hoja de Trabajo para listado'!$BC$155:$BC$1048576,0),MATCH((CUADRO!L$5&amp;$E30),'Hoja de Trabajo para listado'!$BC$151:$CB$151,0)),0)+IFERROR(INDEX('Hoja de Trabajo para listado'!$DE$153:$DG$274,MATCH($A30,'Hoja de Trabajo para listado'!$DE$153:$DE$1048576,0),MATCH((CUADRO!L$5&amp;$E30),'Hoja de Trabajo para listado'!$DE$151:$DG$151,0)),0)+IFERROR(INDEX('Hoja de Trabajo para listado'!$CD$155:$DC$1048576,MATCH($A30,'Hoja de Trabajo para listado'!$CD$155:$CD$1048576,0),MATCH((CUADRO!L$5&amp;$E30),'Hoja de Trabajo para listado'!$CD$151:$DC$151,0)),0)</f>
        <v>0</v>
      </c>
      <c r="M30" s="314">
        <f ca="1">+IFERROR(INDEX('Hoja de Trabajo para listado'!$A$155:$Z$1048576,MATCH($A30,'Hoja de Trabajo para listado'!$A$155:$A$1048576,0),MATCH((CUADRO!M$5&amp;$E30),'Hoja de Trabajo para listado'!$A$151:$Z$151,0)),0)+IFERROR(INDEX('Hoja de Trabajo para listado'!$AB$155:$BA$1048576,MATCH($A30,'Hoja de Trabajo para listado'!$AB$155:$AB$1048576,0),MATCH((CUADRO!M$5&amp;$E30),'Hoja de Trabajo para listado'!$AB$151:$BA$151,0)),0)+IFERROR(INDEX('Hoja de Trabajo para listado'!$BC$155:$CB$1048576,MATCH($A30,'Hoja de Trabajo para listado'!$BC$155:$BC$1048576,0),MATCH((CUADRO!M$5&amp;$E30),'Hoja de Trabajo para listado'!$BC$151:$CB$151,0)),0)+IFERROR(INDEX('Hoja de Trabajo para listado'!$DE$153:$DG$274,MATCH($A30,'Hoja de Trabajo para listado'!$DE$153:$DE$1048576,0),MATCH((CUADRO!M$5&amp;$E30),'Hoja de Trabajo para listado'!$DE$151:$DG$151,0)),0)+IFERROR(INDEX('Hoja de Trabajo para listado'!$CD$155:$DC$1048576,MATCH($A30,'Hoja de Trabajo para listado'!$CD$155:$CD$1048576,0),MATCH((CUADRO!M$5&amp;$E30),'Hoja de Trabajo para listado'!$CD$151:$DC$151,0)),0)</f>
        <v>0</v>
      </c>
      <c r="N30" s="314">
        <f ca="1">+IFERROR(INDEX('Hoja de Trabajo para listado'!$A$155:$Z$1048576,MATCH($A30,'Hoja de Trabajo para listado'!$A$155:$A$1048576,0),MATCH((CUADRO!N$5&amp;$E30),'Hoja de Trabajo para listado'!$A$151:$Z$151,0)),0)+IFERROR(INDEX('Hoja de Trabajo para listado'!$AB$155:$BA$1048576,MATCH($A30,'Hoja de Trabajo para listado'!$AB$155:$AB$1048576,0),MATCH((CUADRO!N$5&amp;$E30),'Hoja de Trabajo para listado'!$AB$151:$BA$151,0)),0)+IFERROR(INDEX('Hoja de Trabajo para listado'!$BC$155:$CB$1048576,MATCH($A30,'Hoja de Trabajo para listado'!$BC$155:$BC$1048576,0),MATCH((CUADRO!N$5&amp;$E30),'Hoja de Trabajo para listado'!$BC$151:$CB$151,0)),0)+IFERROR(INDEX('Hoja de Trabajo para listado'!$DE$153:$DG$274,MATCH($A30,'Hoja de Trabajo para listado'!$DE$153:$DE$1048576,0),MATCH((CUADRO!N$5&amp;$E30),'Hoja de Trabajo para listado'!$DE$151:$DG$151,0)),0)+IFERROR(INDEX('Hoja de Trabajo para listado'!$CD$155:$DC$1048576,MATCH($A30,'Hoja de Trabajo para listado'!$CD$155:$CD$1048576,0),MATCH((CUADRO!N$5&amp;$E30),'Hoja de Trabajo para listado'!$CD$151:$DC$151,0)),0)</f>
        <v>0</v>
      </c>
      <c r="O30" s="314">
        <f ca="1">+IFERROR(INDEX('Hoja de Trabajo para listado'!$A$155:$Z$1048576,MATCH($A30,'Hoja de Trabajo para listado'!$A$155:$A$1048576,0),MATCH((CUADRO!O$5&amp;$E30),'Hoja de Trabajo para listado'!$A$151:$Z$151,0)),0)+IFERROR(INDEX('Hoja de Trabajo para listado'!$AB$155:$BA$1048576,MATCH($A30,'Hoja de Trabajo para listado'!$AB$155:$AB$1048576,0),MATCH((CUADRO!O$5&amp;$E30),'Hoja de Trabajo para listado'!$AB$151:$BA$151,0)),0)+IFERROR(INDEX('Hoja de Trabajo para listado'!$BC$155:$CB$1048576,MATCH($A30,'Hoja de Trabajo para listado'!$BC$155:$BC$1048576,0),MATCH((CUADRO!O$5&amp;$E30),'Hoja de Trabajo para listado'!$BC$151:$CB$151,0)),0)+IFERROR(INDEX('Hoja de Trabajo para listado'!$DE$153:$DG$274,MATCH($A30,'Hoja de Trabajo para listado'!$DE$153:$DE$1048576,0),MATCH((CUADRO!O$5&amp;$E30),'Hoja de Trabajo para listado'!$DE$151:$DG$151,0)),0)+IFERROR(INDEX('Hoja de Trabajo para listado'!$CD$155:$DC$1048576,MATCH($A30,'Hoja de Trabajo para listado'!$CD$155:$CD$1048576,0),MATCH((CUADRO!O$5&amp;$E30),'Hoja de Trabajo para listado'!$CD$151:$DC$151,0)),0)</f>
        <v>0</v>
      </c>
      <c r="P30" s="314">
        <f ca="1">+IFERROR(INDEX('Hoja de Trabajo para listado'!$A$155:$Z$1048576,MATCH($A30,'Hoja de Trabajo para listado'!$A$155:$A$1048576,0),MATCH((CUADRO!P$5&amp;$E30),'Hoja de Trabajo para listado'!$A$151:$Z$151,0)),0)+IFERROR(INDEX('Hoja de Trabajo para listado'!$AB$155:$BA$1048576,MATCH($A30,'Hoja de Trabajo para listado'!$AB$155:$AB$1048576,0),MATCH((CUADRO!P$5&amp;$E30),'Hoja de Trabajo para listado'!$AB$151:$BA$151,0)),0)+IFERROR(INDEX('Hoja de Trabajo para listado'!$BC$155:$CB$1048576,MATCH($A30,'Hoja de Trabajo para listado'!$BC$155:$BC$1048576,0),MATCH((CUADRO!P$5&amp;$E30),'Hoja de Trabajo para listado'!$BC$151:$CB$151,0)),0)+IFERROR(INDEX('Hoja de Trabajo para listado'!$DE$153:$DG$274,MATCH($A30,'Hoja de Trabajo para listado'!$DE$153:$DE$1048576,0),MATCH((CUADRO!P$5&amp;$E30),'Hoja de Trabajo para listado'!$DE$151:$DG$151,0)),0)+IFERROR(INDEX('Hoja de Trabajo para listado'!$CD$155:$DC$1048576,MATCH($A30,'Hoja de Trabajo para listado'!$CD$155:$CD$1048576,0),MATCH((CUADRO!P$5&amp;$E30),'Hoja de Trabajo para listado'!$CD$151:$DC$151,0)),0)</f>
        <v>0</v>
      </c>
      <c r="Q30" s="314">
        <f ca="1">+IFERROR(INDEX('Hoja de Trabajo para listado'!$A$155:$Z$1048576,MATCH($A30,'Hoja de Trabajo para listado'!$A$155:$A$1048576,0),MATCH((CUADRO!Q$5&amp;$E30),'Hoja de Trabajo para listado'!$A$151:$Z$151,0)),0)+IFERROR(INDEX('Hoja de Trabajo para listado'!$AB$155:$BA$1048576,MATCH($A30,'Hoja de Trabajo para listado'!$AB$155:$AB$1048576,0),MATCH((CUADRO!Q$5&amp;$E30),'Hoja de Trabajo para listado'!$AB$151:$BA$151,0)),0)+IFERROR(INDEX('Hoja de Trabajo para listado'!$BC$155:$CB$1048576,MATCH($A30,'Hoja de Trabajo para listado'!$BC$155:$BC$1048576,0),MATCH((CUADRO!Q$5&amp;$E30),'Hoja de Trabajo para listado'!$BC$151:$CB$151,0)),0)+IFERROR(INDEX('Hoja de Trabajo para listado'!$DE$153:$DG$274,MATCH($A30,'Hoja de Trabajo para listado'!$DE$153:$DE$1048576,0),MATCH((CUADRO!Q$5&amp;$E30),'Hoja de Trabajo para listado'!$DE$151:$DG$151,0)),0)+IFERROR(INDEX('Hoja de Trabajo para listado'!$CD$155:$DC$1048576,MATCH($A30,'Hoja de Trabajo para listado'!$CD$155:$CD$1048576,0),MATCH((CUADRO!Q$5&amp;$E30),'Hoja de Trabajo para listado'!$CD$151:$DC$151,0)),0)</f>
        <v>0</v>
      </c>
      <c r="R30" s="314">
        <f t="shared" ca="1" si="0"/>
        <v>0</v>
      </c>
      <c r="S30" s="345"/>
      <c r="T30" s="314">
        <f ca="1">+T31</f>
        <v>0</v>
      </c>
      <c r="U30" s="313">
        <f t="shared" si="1"/>
        <v>1</v>
      </c>
      <c r="V30" s="319" t="str">
        <f>+VLOOKUP(A30,bd_lista!$A$3:$E$593,5,FALSE)</f>
        <v>Empresas Municipales</v>
      </c>
      <c r="W30" s="341" t="str">
        <f>+V30</f>
        <v>Empresas Municipales</v>
      </c>
    </row>
    <row r="31" spans="1:23" ht="15" hidden="1" customHeight="1">
      <c r="A31" s="323">
        <v>2311</v>
      </c>
      <c r="B31" s="421"/>
      <c r="C31" s="319" t="str">
        <f>+VLOOKUP(A31,bd_lista!$A$3:$C$593,3,FALSE)</f>
        <v>Servicio de Encauzamiento de Rios (Searpi)</v>
      </c>
      <c r="D31" s="319"/>
      <c r="E31" s="347" t="s">
        <v>1419</v>
      </c>
      <c r="F31" s="316">
        <f ca="1">+IFERROR(INDEX('Hoja de Trabajo para listado'!$A$155:$Z$1048576,MATCH($A31,'Hoja de Trabajo para listado'!$A$155:$A$1048576,0),MATCH((CUADRO!F$5&amp;$E31),'Hoja de Trabajo para listado'!$A$151:$Z$151,0)),0)+IFERROR(INDEX('Hoja de Trabajo para listado'!$AB$155:$BA$1048576,MATCH($A31,'Hoja de Trabajo para listado'!$AB$155:$AB$1048576,0),MATCH((CUADRO!F$5&amp;$E31),'Hoja de Trabajo para listado'!$AB$151:$BA$151,0)),0)+IFERROR(INDEX('Hoja de Trabajo para listado'!$BC$155:$CB$1048576,MATCH($A31,'Hoja de Trabajo para listado'!$BC$155:$BC$1048576,0),MATCH((CUADRO!F$5&amp;$E31),'Hoja de Trabajo para listado'!$BC$151:$CB$151,0)),0)+IFERROR(INDEX('Hoja de Trabajo para listado'!$DE$153:$DG$274,MATCH($A31,'Hoja de Trabajo para listado'!$DE$153:$DE$1048576,0),MATCH((CUADRO!F$5&amp;$E31),'Hoja de Trabajo para listado'!$DE$151:$DG$151,0)),0)+IFERROR(INDEX('Hoja de Trabajo para listado'!$CD$155:$DC$1048576,MATCH($A31,'Hoja de Trabajo para listado'!$CD$155:$CD$1048576,0),MATCH((CUADRO!F$5&amp;$E31),'Hoja de Trabajo para listado'!$CD$151:$DC$151,0)),0)</f>
        <v>0</v>
      </c>
      <c r="G31" s="316">
        <f ca="1">+IFERROR(INDEX('Hoja de Trabajo para listado'!$A$155:$Z$1048576,MATCH($A31,'Hoja de Trabajo para listado'!$A$155:$A$1048576,0),MATCH((CUADRO!G$5&amp;$E31),'Hoja de Trabajo para listado'!$A$151:$Z$151,0)),0)+IFERROR(INDEX('Hoja de Trabajo para listado'!$AB$155:$BA$1048576,MATCH($A31,'Hoja de Trabajo para listado'!$AB$155:$AB$1048576,0),MATCH((CUADRO!G$5&amp;$E31),'Hoja de Trabajo para listado'!$AB$151:$BA$151,0)),0)+IFERROR(INDEX('Hoja de Trabajo para listado'!$BC$155:$CB$1048576,MATCH($A31,'Hoja de Trabajo para listado'!$BC$155:$BC$1048576,0),MATCH((CUADRO!G$5&amp;$E31),'Hoja de Trabajo para listado'!$BC$151:$CB$151,0)),0)+IFERROR(INDEX('Hoja de Trabajo para listado'!$DE$153:$DG$274,MATCH($A31,'Hoja de Trabajo para listado'!$DE$153:$DE$1048576,0),MATCH((CUADRO!G$5&amp;$E31),'Hoja de Trabajo para listado'!$DE$151:$DG$151,0)),0)+IFERROR(INDEX('Hoja de Trabajo para listado'!$CD$155:$DC$1048576,MATCH($A31,'Hoja de Trabajo para listado'!$CD$155:$CD$1048576,0),MATCH((CUADRO!G$5&amp;$E31),'Hoja de Trabajo para listado'!$CD$151:$DC$151,0)),0)</f>
        <v>0</v>
      </c>
      <c r="H31" s="316">
        <f ca="1">+IFERROR(INDEX('Hoja de Trabajo para listado'!$A$155:$Z$1048576,MATCH($A31,'Hoja de Trabajo para listado'!$A$155:$A$1048576,0),MATCH((CUADRO!H$5&amp;$E31),'Hoja de Trabajo para listado'!$A$151:$Z$151,0)),0)+IFERROR(INDEX('Hoja de Trabajo para listado'!$AB$155:$BA$1048576,MATCH($A31,'Hoja de Trabajo para listado'!$AB$155:$AB$1048576,0),MATCH((CUADRO!H$5&amp;$E31),'Hoja de Trabajo para listado'!$AB$151:$BA$151,0)),0)+IFERROR(INDEX('Hoja de Trabajo para listado'!$BC$155:$CB$1048576,MATCH($A31,'Hoja de Trabajo para listado'!$BC$155:$BC$1048576,0),MATCH((CUADRO!H$5&amp;$E31),'Hoja de Trabajo para listado'!$BC$151:$CB$151,0)),0)+IFERROR(INDEX('Hoja de Trabajo para listado'!$DE$153:$DG$274,MATCH($A31,'Hoja de Trabajo para listado'!$DE$153:$DE$1048576,0),MATCH((CUADRO!H$5&amp;$E31),'Hoja de Trabajo para listado'!$DE$151:$DG$151,0)),0)+IFERROR(INDEX('Hoja de Trabajo para listado'!$CD$155:$DC$1048576,MATCH($A31,'Hoja de Trabajo para listado'!$CD$155:$CD$1048576,0),MATCH((CUADRO!H$5&amp;$E31),'Hoja de Trabajo para listado'!$CD$151:$DC$151,0)),0)</f>
        <v>0</v>
      </c>
      <c r="I31" s="316">
        <f ca="1">+IFERROR(INDEX('Hoja de Trabajo para listado'!$A$155:$Z$1048576,MATCH($A31,'Hoja de Trabajo para listado'!$A$155:$A$1048576,0),MATCH((CUADRO!I$5&amp;$E31),'Hoja de Trabajo para listado'!$A$151:$Z$151,0)),0)+IFERROR(INDEX('Hoja de Trabajo para listado'!$AB$155:$BA$1048576,MATCH($A31,'Hoja de Trabajo para listado'!$AB$155:$AB$1048576,0),MATCH((CUADRO!I$5&amp;$E31),'Hoja de Trabajo para listado'!$AB$151:$BA$151,0)),0)+IFERROR(INDEX('Hoja de Trabajo para listado'!$BC$155:$CB$1048576,MATCH($A31,'Hoja de Trabajo para listado'!$BC$155:$BC$1048576,0),MATCH((CUADRO!I$5&amp;$E31),'Hoja de Trabajo para listado'!$BC$151:$CB$151,0)),0)+IFERROR(INDEX('Hoja de Trabajo para listado'!$DE$153:$DG$274,MATCH($A31,'Hoja de Trabajo para listado'!$DE$153:$DE$1048576,0),MATCH((CUADRO!I$5&amp;$E31),'Hoja de Trabajo para listado'!$DE$151:$DG$151,0)),0)+IFERROR(INDEX('Hoja de Trabajo para listado'!$CD$155:$DC$1048576,MATCH($A31,'Hoja de Trabajo para listado'!$CD$155:$CD$1048576,0),MATCH((CUADRO!I$5&amp;$E31),'Hoja de Trabajo para listado'!$CD$151:$DC$151,0)),0)</f>
        <v>0</v>
      </c>
      <c r="J31" s="316">
        <f ca="1">+IFERROR(INDEX('Hoja de Trabajo para listado'!$A$155:$Z$1048576,MATCH($A31,'Hoja de Trabajo para listado'!$A$155:$A$1048576,0),MATCH((CUADRO!J$5&amp;$E31),'Hoja de Trabajo para listado'!$A$151:$Z$151,0)),0)+IFERROR(INDEX('Hoja de Trabajo para listado'!$AB$155:$BA$1048576,MATCH($A31,'Hoja de Trabajo para listado'!$AB$155:$AB$1048576,0),MATCH((CUADRO!J$5&amp;$E31),'Hoja de Trabajo para listado'!$AB$151:$BA$151,0)),0)+IFERROR(INDEX('Hoja de Trabajo para listado'!$BC$155:$CB$1048576,MATCH($A31,'Hoja de Trabajo para listado'!$BC$155:$BC$1048576,0),MATCH((CUADRO!J$5&amp;$E31),'Hoja de Trabajo para listado'!$BC$151:$CB$151,0)),0)+IFERROR(INDEX('Hoja de Trabajo para listado'!$DE$153:$DG$274,MATCH($A31,'Hoja de Trabajo para listado'!$DE$153:$DE$1048576,0),MATCH((CUADRO!J$5&amp;$E31),'Hoja de Trabajo para listado'!$DE$151:$DG$151,0)),0)+IFERROR(INDEX('Hoja de Trabajo para listado'!$CD$155:$DC$1048576,MATCH($A31,'Hoja de Trabajo para listado'!$CD$155:$CD$1048576,0),MATCH((CUADRO!J$5&amp;$E31),'Hoja de Trabajo para listado'!$CD$151:$DC$151,0)),0)</f>
        <v>0</v>
      </c>
      <c r="K31" s="316">
        <f ca="1">+IFERROR(INDEX('Hoja de Trabajo para listado'!$A$155:$Z$1048576,MATCH($A31,'Hoja de Trabajo para listado'!$A$155:$A$1048576,0),MATCH((CUADRO!K$5&amp;$E31),'Hoja de Trabajo para listado'!$A$151:$Z$151,0)),0)+IFERROR(INDEX('Hoja de Trabajo para listado'!$AB$155:$BA$1048576,MATCH($A31,'Hoja de Trabajo para listado'!$AB$155:$AB$1048576,0),MATCH((CUADRO!K$5&amp;$E31),'Hoja de Trabajo para listado'!$AB$151:$BA$151,0)),0)+IFERROR(INDEX('Hoja de Trabajo para listado'!$BC$155:$CB$1048576,MATCH($A31,'Hoja de Trabajo para listado'!$BC$155:$BC$1048576,0),MATCH((CUADRO!K$5&amp;$E31),'Hoja de Trabajo para listado'!$BC$151:$CB$151,0)),0)+IFERROR(INDEX('Hoja de Trabajo para listado'!$DE$153:$DG$274,MATCH($A31,'Hoja de Trabajo para listado'!$DE$153:$DE$1048576,0),MATCH((CUADRO!K$5&amp;$E31),'Hoja de Trabajo para listado'!$DE$151:$DG$151,0)),0)+IFERROR(INDEX('Hoja de Trabajo para listado'!$CD$155:$DC$1048576,MATCH($A31,'Hoja de Trabajo para listado'!$CD$155:$CD$1048576,0),MATCH((CUADRO!K$5&amp;$E31),'Hoja de Trabajo para listado'!$CD$151:$DC$151,0)),0)</f>
        <v>0</v>
      </c>
      <c r="L31" s="316">
        <f ca="1">+IFERROR(INDEX('Hoja de Trabajo para listado'!$A$155:$Z$1048576,MATCH($A31,'Hoja de Trabajo para listado'!$A$155:$A$1048576,0),MATCH((CUADRO!L$5&amp;$E31),'Hoja de Trabajo para listado'!$A$151:$Z$151,0)),0)+IFERROR(INDEX('Hoja de Trabajo para listado'!$AB$155:$BA$1048576,MATCH($A31,'Hoja de Trabajo para listado'!$AB$155:$AB$1048576,0),MATCH((CUADRO!L$5&amp;$E31),'Hoja de Trabajo para listado'!$AB$151:$BA$151,0)),0)+IFERROR(INDEX('Hoja de Trabajo para listado'!$BC$155:$CB$1048576,MATCH($A31,'Hoja de Trabajo para listado'!$BC$155:$BC$1048576,0),MATCH((CUADRO!L$5&amp;$E31),'Hoja de Trabajo para listado'!$BC$151:$CB$151,0)),0)+IFERROR(INDEX('Hoja de Trabajo para listado'!$DE$153:$DG$274,MATCH($A31,'Hoja de Trabajo para listado'!$DE$153:$DE$1048576,0),MATCH((CUADRO!L$5&amp;$E31),'Hoja de Trabajo para listado'!$DE$151:$DG$151,0)),0)+IFERROR(INDEX('Hoja de Trabajo para listado'!$CD$155:$DC$1048576,MATCH($A31,'Hoja de Trabajo para listado'!$CD$155:$CD$1048576,0),MATCH((CUADRO!L$5&amp;$E31),'Hoja de Trabajo para listado'!$CD$151:$DC$151,0)),0)</f>
        <v>0</v>
      </c>
      <c r="M31" s="316">
        <f ca="1">+IFERROR(INDEX('Hoja de Trabajo para listado'!$A$155:$Z$1048576,MATCH($A31,'Hoja de Trabajo para listado'!$A$155:$A$1048576,0),MATCH((CUADRO!M$5&amp;$E31),'Hoja de Trabajo para listado'!$A$151:$Z$151,0)),0)+IFERROR(INDEX('Hoja de Trabajo para listado'!$AB$155:$BA$1048576,MATCH($A31,'Hoja de Trabajo para listado'!$AB$155:$AB$1048576,0),MATCH((CUADRO!M$5&amp;$E31),'Hoja de Trabajo para listado'!$AB$151:$BA$151,0)),0)+IFERROR(INDEX('Hoja de Trabajo para listado'!$BC$155:$CB$1048576,MATCH($A31,'Hoja de Trabajo para listado'!$BC$155:$BC$1048576,0),MATCH((CUADRO!M$5&amp;$E31),'Hoja de Trabajo para listado'!$BC$151:$CB$151,0)),0)+IFERROR(INDEX('Hoja de Trabajo para listado'!$DE$153:$DG$274,MATCH($A31,'Hoja de Trabajo para listado'!$DE$153:$DE$1048576,0),MATCH((CUADRO!M$5&amp;$E31),'Hoja de Trabajo para listado'!$DE$151:$DG$151,0)),0)+IFERROR(INDEX('Hoja de Trabajo para listado'!$CD$155:$DC$1048576,MATCH($A31,'Hoja de Trabajo para listado'!$CD$155:$CD$1048576,0),MATCH((CUADRO!M$5&amp;$E31),'Hoja de Trabajo para listado'!$CD$151:$DC$151,0)),0)</f>
        <v>0</v>
      </c>
      <c r="N31" s="316">
        <f ca="1">+IFERROR(INDEX('Hoja de Trabajo para listado'!$A$155:$Z$1048576,MATCH($A31,'Hoja de Trabajo para listado'!$A$155:$A$1048576,0),MATCH((CUADRO!N$5&amp;$E31),'Hoja de Trabajo para listado'!$A$151:$Z$151,0)),0)+IFERROR(INDEX('Hoja de Trabajo para listado'!$AB$155:$BA$1048576,MATCH($A31,'Hoja de Trabajo para listado'!$AB$155:$AB$1048576,0),MATCH((CUADRO!N$5&amp;$E31),'Hoja de Trabajo para listado'!$AB$151:$BA$151,0)),0)+IFERROR(INDEX('Hoja de Trabajo para listado'!$BC$155:$CB$1048576,MATCH($A31,'Hoja de Trabajo para listado'!$BC$155:$BC$1048576,0),MATCH((CUADRO!N$5&amp;$E31),'Hoja de Trabajo para listado'!$BC$151:$CB$151,0)),0)+IFERROR(INDEX('Hoja de Trabajo para listado'!$DE$153:$DG$274,MATCH($A31,'Hoja de Trabajo para listado'!$DE$153:$DE$1048576,0),MATCH((CUADRO!N$5&amp;$E31),'Hoja de Trabajo para listado'!$DE$151:$DG$151,0)),0)+IFERROR(INDEX('Hoja de Trabajo para listado'!$CD$155:$DC$1048576,MATCH($A31,'Hoja de Trabajo para listado'!$CD$155:$CD$1048576,0),MATCH((CUADRO!N$5&amp;$E31),'Hoja de Trabajo para listado'!$CD$151:$DC$151,0)),0)</f>
        <v>0</v>
      </c>
      <c r="O31" s="316">
        <f ca="1">+IFERROR(INDEX('Hoja de Trabajo para listado'!$A$155:$Z$1048576,MATCH($A31,'Hoja de Trabajo para listado'!$A$155:$A$1048576,0),MATCH((CUADRO!O$5&amp;$E31),'Hoja de Trabajo para listado'!$A$151:$Z$151,0)),0)+IFERROR(INDEX('Hoja de Trabajo para listado'!$AB$155:$BA$1048576,MATCH($A31,'Hoja de Trabajo para listado'!$AB$155:$AB$1048576,0),MATCH((CUADRO!O$5&amp;$E31),'Hoja de Trabajo para listado'!$AB$151:$BA$151,0)),0)+IFERROR(INDEX('Hoja de Trabajo para listado'!$BC$155:$CB$1048576,MATCH($A31,'Hoja de Trabajo para listado'!$BC$155:$BC$1048576,0),MATCH((CUADRO!O$5&amp;$E31),'Hoja de Trabajo para listado'!$BC$151:$CB$151,0)),0)+IFERROR(INDEX('Hoja de Trabajo para listado'!$DE$153:$DG$274,MATCH($A31,'Hoja de Trabajo para listado'!$DE$153:$DE$1048576,0),MATCH((CUADRO!O$5&amp;$E31),'Hoja de Trabajo para listado'!$DE$151:$DG$151,0)),0)+IFERROR(INDEX('Hoja de Trabajo para listado'!$CD$155:$DC$1048576,MATCH($A31,'Hoja de Trabajo para listado'!$CD$155:$CD$1048576,0),MATCH((CUADRO!O$5&amp;$E31),'Hoja de Trabajo para listado'!$CD$151:$DC$151,0)),0)</f>
        <v>0</v>
      </c>
      <c r="P31" s="316">
        <f ca="1">+IFERROR(INDEX('Hoja de Trabajo para listado'!$A$155:$Z$1048576,MATCH($A31,'Hoja de Trabajo para listado'!$A$155:$A$1048576,0),MATCH((CUADRO!P$5&amp;$E31),'Hoja de Trabajo para listado'!$A$151:$Z$151,0)),0)+IFERROR(INDEX('Hoja de Trabajo para listado'!$AB$155:$BA$1048576,MATCH($A31,'Hoja de Trabajo para listado'!$AB$155:$AB$1048576,0),MATCH((CUADRO!P$5&amp;$E31),'Hoja de Trabajo para listado'!$AB$151:$BA$151,0)),0)+IFERROR(INDEX('Hoja de Trabajo para listado'!$BC$155:$CB$1048576,MATCH($A31,'Hoja de Trabajo para listado'!$BC$155:$BC$1048576,0),MATCH((CUADRO!P$5&amp;$E31),'Hoja de Trabajo para listado'!$BC$151:$CB$151,0)),0)+IFERROR(INDEX('Hoja de Trabajo para listado'!$DE$153:$DG$274,MATCH($A31,'Hoja de Trabajo para listado'!$DE$153:$DE$1048576,0),MATCH((CUADRO!P$5&amp;$E31),'Hoja de Trabajo para listado'!$DE$151:$DG$151,0)),0)+IFERROR(INDEX('Hoja de Trabajo para listado'!$CD$155:$DC$1048576,MATCH($A31,'Hoja de Trabajo para listado'!$CD$155:$CD$1048576,0),MATCH((CUADRO!P$5&amp;$E31),'Hoja de Trabajo para listado'!$CD$151:$DC$151,0)),0)</f>
        <v>0</v>
      </c>
      <c r="Q31" s="316">
        <f ca="1">+IFERROR(INDEX('Hoja de Trabajo para listado'!$A$155:$Z$1048576,MATCH($A31,'Hoja de Trabajo para listado'!$A$155:$A$1048576,0),MATCH((CUADRO!Q$5&amp;$E31),'Hoja de Trabajo para listado'!$A$151:$Z$151,0)),0)+IFERROR(INDEX('Hoja de Trabajo para listado'!$AB$155:$BA$1048576,MATCH($A31,'Hoja de Trabajo para listado'!$AB$155:$AB$1048576,0),MATCH((CUADRO!Q$5&amp;$E31),'Hoja de Trabajo para listado'!$AB$151:$BA$151,0)),0)+IFERROR(INDEX('Hoja de Trabajo para listado'!$BC$155:$CB$1048576,MATCH($A31,'Hoja de Trabajo para listado'!$BC$155:$BC$1048576,0),MATCH((CUADRO!Q$5&amp;$E31),'Hoja de Trabajo para listado'!$BC$151:$CB$151,0)),0)+IFERROR(INDEX('Hoja de Trabajo para listado'!$DE$153:$DG$274,MATCH($A31,'Hoja de Trabajo para listado'!$DE$153:$DE$1048576,0),MATCH((CUADRO!Q$5&amp;$E31),'Hoja de Trabajo para listado'!$DE$151:$DG$151,0)),0)+IFERROR(INDEX('Hoja de Trabajo para listado'!$CD$155:$DC$1048576,MATCH($A31,'Hoja de Trabajo para listado'!$CD$155:$CD$1048576,0),MATCH((CUADRO!Q$5&amp;$E31),'Hoja de Trabajo para listado'!$CD$151:$DC$151,0)),0)</f>
        <v>0</v>
      </c>
      <c r="R31" s="316">
        <f t="shared" ca="1" si="0"/>
        <v>0</v>
      </c>
      <c r="S31" s="344">
        <f ca="1">+R30+R31</f>
        <v>0</v>
      </c>
      <c r="T31" s="316">
        <f ca="1">+S31</f>
        <v>0</v>
      </c>
      <c r="U31" s="315">
        <f t="shared" si="1"/>
        <v>2</v>
      </c>
      <c r="V31" s="319" t="str">
        <f>+VLOOKUP(A31,bd_lista!$A$3:$E$593,5,FALSE)</f>
        <v>Empresas Municipales</v>
      </c>
      <c r="W31" s="320"/>
    </row>
    <row r="32" spans="1:23" ht="15" hidden="1" customHeight="1">
      <c r="A32" s="325">
        <v>2313</v>
      </c>
      <c r="B32" s="420">
        <f>+A32</f>
        <v>2313</v>
      </c>
      <c r="C32" s="318" t="str">
        <f>+VLOOKUP(A32,bd_lista!$A$3:$C$593,3,FALSE)</f>
        <v>Entidad Municipal de Aseo Urbano Sucre</v>
      </c>
      <c r="D32" s="318" t="str">
        <f>+C32</f>
        <v>Entidad Municipal de Aseo Urbano Sucre</v>
      </c>
      <c r="E32" s="346" t="s">
        <v>1418</v>
      </c>
      <c r="F32" s="314">
        <f ca="1">+IFERROR(INDEX('Hoja de Trabajo para listado'!$A$155:$Z$1048576,MATCH($A32,'Hoja de Trabajo para listado'!$A$155:$A$1048576,0),MATCH((CUADRO!F$5&amp;$E32),'Hoja de Trabajo para listado'!$A$151:$Z$151,0)),0)+IFERROR(INDEX('Hoja de Trabajo para listado'!$AB$155:$BA$1048576,MATCH($A32,'Hoja de Trabajo para listado'!$AB$155:$AB$1048576,0),MATCH((CUADRO!F$5&amp;$E32),'Hoja de Trabajo para listado'!$AB$151:$BA$151,0)),0)+IFERROR(INDEX('Hoja de Trabajo para listado'!$BC$155:$CB$1048576,MATCH($A32,'Hoja de Trabajo para listado'!$BC$155:$BC$1048576,0),MATCH((CUADRO!F$5&amp;$E32),'Hoja de Trabajo para listado'!$BC$151:$CB$151,0)),0)+IFERROR(INDEX('Hoja de Trabajo para listado'!$DE$153:$DG$274,MATCH($A32,'Hoja de Trabajo para listado'!$DE$153:$DE$1048576,0),MATCH((CUADRO!F$5&amp;$E32),'Hoja de Trabajo para listado'!$DE$151:$DG$151,0)),0)+IFERROR(INDEX('Hoja de Trabajo para listado'!$CD$155:$DC$1048576,MATCH($A32,'Hoja de Trabajo para listado'!$CD$155:$CD$1048576,0),MATCH((CUADRO!F$5&amp;$E32),'Hoja de Trabajo para listado'!$CD$151:$DC$151,0)),0)</f>
        <v>0</v>
      </c>
      <c r="G32" s="314">
        <f ca="1">+IFERROR(INDEX('Hoja de Trabajo para listado'!$A$155:$Z$1048576,MATCH($A32,'Hoja de Trabajo para listado'!$A$155:$A$1048576,0),MATCH((CUADRO!G$5&amp;$E32),'Hoja de Trabajo para listado'!$A$151:$Z$151,0)),0)+IFERROR(INDEX('Hoja de Trabajo para listado'!$AB$155:$BA$1048576,MATCH($A32,'Hoja de Trabajo para listado'!$AB$155:$AB$1048576,0),MATCH((CUADRO!G$5&amp;$E32),'Hoja de Trabajo para listado'!$AB$151:$BA$151,0)),0)+IFERROR(INDEX('Hoja de Trabajo para listado'!$BC$155:$CB$1048576,MATCH($A32,'Hoja de Trabajo para listado'!$BC$155:$BC$1048576,0),MATCH((CUADRO!G$5&amp;$E32),'Hoja de Trabajo para listado'!$BC$151:$CB$151,0)),0)+IFERROR(INDEX('Hoja de Trabajo para listado'!$DE$153:$DG$274,MATCH($A32,'Hoja de Trabajo para listado'!$DE$153:$DE$1048576,0),MATCH((CUADRO!G$5&amp;$E32),'Hoja de Trabajo para listado'!$DE$151:$DG$151,0)),0)+IFERROR(INDEX('Hoja de Trabajo para listado'!$CD$155:$DC$1048576,MATCH($A32,'Hoja de Trabajo para listado'!$CD$155:$CD$1048576,0),MATCH((CUADRO!G$5&amp;$E32),'Hoja de Trabajo para listado'!$CD$151:$DC$151,0)),0)</f>
        <v>0</v>
      </c>
      <c r="H32" s="314">
        <f ca="1">+IFERROR(INDEX('Hoja de Trabajo para listado'!$A$155:$Z$1048576,MATCH($A32,'Hoja de Trabajo para listado'!$A$155:$A$1048576,0),MATCH((CUADRO!H$5&amp;$E32),'Hoja de Trabajo para listado'!$A$151:$Z$151,0)),0)+IFERROR(INDEX('Hoja de Trabajo para listado'!$AB$155:$BA$1048576,MATCH($A32,'Hoja de Trabajo para listado'!$AB$155:$AB$1048576,0),MATCH((CUADRO!H$5&amp;$E32),'Hoja de Trabajo para listado'!$AB$151:$BA$151,0)),0)+IFERROR(INDEX('Hoja de Trabajo para listado'!$BC$155:$CB$1048576,MATCH($A32,'Hoja de Trabajo para listado'!$BC$155:$BC$1048576,0),MATCH((CUADRO!H$5&amp;$E32),'Hoja de Trabajo para listado'!$BC$151:$CB$151,0)),0)+IFERROR(INDEX('Hoja de Trabajo para listado'!$DE$153:$DG$274,MATCH($A32,'Hoja de Trabajo para listado'!$DE$153:$DE$1048576,0),MATCH((CUADRO!H$5&amp;$E32),'Hoja de Trabajo para listado'!$DE$151:$DG$151,0)),0)+IFERROR(INDEX('Hoja de Trabajo para listado'!$CD$155:$DC$1048576,MATCH($A32,'Hoja de Trabajo para listado'!$CD$155:$CD$1048576,0),MATCH((CUADRO!H$5&amp;$E32),'Hoja de Trabajo para listado'!$CD$151:$DC$151,0)),0)</f>
        <v>0</v>
      </c>
      <c r="I32" s="314">
        <f ca="1">+IFERROR(INDEX('Hoja de Trabajo para listado'!$A$155:$Z$1048576,MATCH($A32,'Hoja de Trabajo para listado'!$A$155:$A$1048576,0),MATCH((CUADRO!I$5&amp;$E32),'Hoja de Trabajo para listado'!$A$151:$Z$151,0)),0)+IFERROR(INDEX('Hoja de Trabajo para listado'!$AB$155:$BA$1048576,MATCH($A32,'Hoja de Trabajo para listado'!$AB$155:$AB$1048576,0),MATCH((CUADRO!I$5&amp;$E32),'Hoja de Trabajo para listado'!$AB$151:$BA$151,0)),0)+IFERROR(INDEX('Hoja de Trabajo para listado'!$BC$155:$CB$1048576,MATCH($A32,'Hoja de Trabajo para listado'!$BC$155:$BC$1048576,0),MATCH((CUADRO!I$5&amp;$E32),'Hoja de Trabajo para listado'!$BC$151:$CB$151,0)),0)+IFERROR(INDEX('Hoja de Trabajo para listado'!$DE$153:$DG$274,MATCH($A32,'Hoja de Trabajo para listado'!$DE$153:$DE$1048576,0),MATCH((CUADRO!I$5&amp;$E32),'Hoja de Trabajo para listado'!$DE$151:$DG$151,0)),0)+IFERROR(INDEX('Hoja de Trabajo para listado'!$CD$155:$DC$1048576,MATCH($A32,'Hoja de Trabajo para listado'!$CD$155:$CD$1048576,0),MATCH((CUADRO!I$5&amp;$E32),'Hoja de Trabajo para listado'!$CD$151:$DC$151,0)),0)</f>
        <v>0</v>
      </c>
      <c r="J32" s="314">
        <f ca="1">+IFERROR(INDEX('Hoja de Trabajo para listado'!$A$155:$Z$1048576,MATCH($A32,'Hoja de Trabajo para listado'!$A$155:$A$1048576,0),MATCH((CUADRO!J$5&amp;$E32),'Hoja de Trabajo para listado'!$A$151:$Z$151,0)),0)+IFERROR(INDEX('Hoja de Trabajo para listado'!$AB$155:$BA$1048576,MATCH($A32,'Hoja de Trabajo para listado'!$AB$155:$AB$1048576,0),MATCH((CUADRO!J$5&amp;$E32),'Hoja de Trabajo para listado'!$AB$151:$BA$151,0)),0)+IFERROR(INDEX('Hoja de Trabajo para listado'!$BC$155:$CB$1048576,MATCH($A32,'Hoja de Trabajo para listado'!$BC$155:$BC$1048576,0),MATCH((CUADRO!J$5&amp;$E32),'Hoja de Trabajo para listado'!$BC$151:$CB$151,0)),0)+IFERROR(INDEX('Hoja de Trabajo para listado'!$DE$153:$DG$274,MATCH($A32,'Hoja de Trabajo para listado'!$DE$153:$DE$1048576,0),MATCH((CUADRO!J$5&amp;$E32),'Hoja de Trabajo para listado'!$DE$151:$DG$151,0)),0)+IFERROR(INDEX('Hoja de Trabajo para listado'!$CD$155:$DC$1048576,MATCH($A32,'Hoja de Trabajo para listado'!$CD$155:$CD$1048576,0),MATCH((CUADRO!J$5&amp;$E32),'Hoja de Trabajo para listado'!$CD$151:$DC$151,0)),0)</f>
        <v>0</v>
      </c>
      <c r="K32" s="314">
        <f ca="1">+IFERROR(INDEX('Hoja de Trabajo para listado'!$A$155:$Z$1048576,MATCH($A32,'Hoja de Trabajo para listado'!$A$155:$A$1048576,0),MATCH((CUADRO!K$5&amp;$E32),'Hoja de Trabajo para listado'!$A$151:$Z$151,0)),0)+IFERROR(INDEX('Hoja de Trabajo para listado'!$AB$155:$BA$1048576,MATCH($A32,'Hoja de Trabajo para listado'!$AB$155:$AB$1048576,0),MATCH((CUADRO!K$5&amp;$E32),'Hoja de Trabajo para listado'!$AB$151:$BA$151,0)),0)+IFERROR(INDEX('Hoja de Trabajo para listado'!$BC$155:$CB$1048576,MATCH($A32,'Hoja de Trabajo para listado'!$BC$155:$BC$1048576,0),MATCH((CUADRO!K$5&amp;$E32),'Hoja de Trabajo para listado'!$BC$151:$CB$151,0)),0)+IFERROR(INDEX('Hoja de Trabajo para listado'!$DE$153:$DG$274,MATCH($A32,'Hoja de Trabajo para listado'!$DE$153:$DE$1048576,0),MATCH((CUADRO!K$5&amp;$E32),'Hoja de Trabajo para listado'!$DE$151:$DG$151,0)),0)+IFERROR(INDEX('Hoja de Trabajo para listado'!$CD$155:$DC$1048576,MATCH($A32,'Hoja de Trabajo para listado'!$CD$155:$CD$1048576,0),MATCH((CUADRO!K$5&amp;$E32),'Hoja de Trabajo para listado'!$CD$151:$DC$151,0)),0)</f>
        <v>0</v>
      </c>
      <c r="L32" s="314">
        <f ca="1">+IFERROR(INDEX('Hoja de Trabajo para listado'!$A$155:$Z$1048576,MATCH($A32,'Hoja de Trabajo para listado'!$A$155:$A$1048576,0),MATCH((CUADRO!L$5&amp;$E32),'Hoja de Trabajo para listado'!$A$151:$Z$151,0)),0)+IFERROR(INDEX('Hoja de Trabajo para listado'!$AB$155:$BA$1048576,MATCH($A32,'Hoja de Trabajo para listado'!$AB$155:$AB$1048576,0),MATCH((CUADRO!L$5&amp;$E32),'Hoja de Trabajo para listado'!$AB$151:$BA$151,0)),0)+IFERROR(INDEX('Hoja de Trabajo para listado'!$BC$155:$CB$1048576,MATCH($A32,'Hoja de Trabajo para listado'!$BC$155:$BC$1048576,0),MATCH((CUADRO!L$5&amp;$E32),'Hoja de Trabajo para listado'!$BC$151:$CB$151,0)),0)+IFERROR(INDEX('Hoja de Trabajo para listado'!$DE$153:$DG$274,MATCH($A32,'Hoja de Trabajo para listado'!$DE$153:$DE$1048576,0),MATCH((CUADRO!L$5&amp;$E32),'Hoja de Trabajo para listado'!$DE$151:$DG$151,0)),0)+IFERROR(INDEX('Hoja de Trabajo para listado'!$CD$155:$DC$1048576,MATCH($A32,'Hoja de Trabajo para listado'!$CD$155:$CD$1048576,0),MATCH((CUADRO!L$5&amp;$E32),'Hoja de Trabajo para listado'!$CD$151:$DC$151,0)),0)</f>
        <v>0</v>
      </c>
      <c r="M32" s="314">
        <f ca="1">+IFERROR(INDEX('Hoja de Trabajo para listado'!$A$155:$Z$1048576,MATCH($A32,'Hoja de Trabajo para listado'!$A$155:$A$1048576,0),MATCH((CUADRO!M$5&amp;$E32),'Hoja de Trabajo para listado'!$A$151:$Z$151,0)),0)+IFERROR(INDEX('Hoja de Trabajo para listado'!$AB$155:$BA$1048576,MATCH($A32,'Hoja de Trabajo para listado'!$AB$155:$AB$1048576,0),MATCH((CUADRO!M$5&amp;$E32),'Hoja de Trabajo para listado'!$AB$151:$BA$151,0)),0)+IFERROR(INDEX('Hoja de Trabajo para listado'!$BC$155:$CB$1048576,MATCH($A32,'Hoja de Trabajo para listado'!$BC$155:$BC$1048576,0),MATCH((CUADRO!M$5&amp;$E32),'Hoja de Trabajo para listado'!$BC$151:$CB$151,0)),0)+IFERROR(INDEX('Hoja de Trabajo para listado'!$DE$153:$DG$274,MATCH($A32,'Hoja de Trabajo para listado'!$DE$153:$DE$1048576,0),MATCH((CUADRO!M$5&amp;$E32),'Hoja de Trabajo para listado'!$DE$151:$DG$151,0)),0)+IFERROR(INDEX('Hoja de Trabajo para listado'!$CD$155:$DC$1048576,MATCH($A32,'Hoja de Trabajo para listado'!$CD$155:$CD$1048576,0),MATCH((CUADRO!M$5&amp;$E32),'Hoja de Trabajo para listado'!$CD$151:$DC$151,0)),0)</f>
        <v>0</v>
      </c>
      <c r="N32" s="314">
        <f ca="1">+IFERROR(INDEX('Hoja de Trabajo para listado'!$A$155:$Z$1048576,MATCH($A32,'Hoja de Trabajo para listado'!$A$155:$A$1048576,0),MATCH((CUADRO!N$5&amp;$E32),'Hoja de Trabajo para listado'!$A$151:$Z$151,0)),0)+IFERROR(INDEX('Hoja de Trabajo para listado'!$AB$155:$BA$1048576,MATCH($A32,'Hoja de Trabajo para listado'!$AB$155:$AB$1048576,0),MATCH((CUADRO!N$5&amp;$E32),'Hoja de Trabajo para listado'!$AB$151:$BA$151,0)),0)+IFERROR(INDEX('Hoja de Trabajo para listado'!$BC$155:$CB$1048576,MATCH($A32,'Hoja de Trabajo para listado'!$BC$155:$BC$1048576,0),MATCH((CUADRO!N$5&amp;$E32),'Hoja de Trabajo para listado'!$BC$151:$CB$151,0)),0)+IFERROR(INDEX('Hoja de Trabajo para listado'!$DE$153:$DG$274,MATCH($A32,'Hoja de Trabajo para listado'!$DE$153:$DE$1048576,0),MATCH((CUADRO!N$5&amp;$E32),'Hoja de Trabajo para listado'!$DE$151:$DG$151,0)),0)+IFERROR(INDEX('Hoja de Trabajo para listado'!$CD$155:$DC$1048576,MATCH($A32,'Hoja de Trabajo para listado'!$CD$155:$CD$1048576,0),MATCH((CUADRO!N$5&amp;$E32),'Hoja de Trabajo para listado'!$CD$151:$DC$151,0)),0)</f>
        <v>0</v>
      </c>
      <c r="O32" s="314">
        <f ca="1">+IFERROR(INDEX('Hoja de Trabajo para listado'!$A$155:$Z$1048576,MATCH($A32,'Hoja de Trabajo para listado'!$A$155:$A$1048576,0),MATCH((CUADRO!O$5&amp;$E32),'Hoja de Trabajo para listado'!$A$151:$Z$151,0)),0)+IFERROR(INDEX('Hoja de Trabajo para listado'!$AB$155:$BA$1048576,MATCH($A32,'Hoja de Trabajo para listado'!$AB$155:$AB$1048576,0),MATCH((CUADRO!O$5&amp;$E32),'Hoja de Trabajo para listado'!$AB$151:$BA$151,0)),0)+IFERROR(INDEX('Hoja de Trabajo para listado'!$BC$155:$CB$1048576,MATCH($A32,'Hoja de Trabajo para listado'!$BC$155:$BC$1048576,0),MATCH((CUADRO!O$5&amp;$E32),'Hoja de Trabajo para listado'!$BC$151:$CB$151,0)),0)+IFERROR(INDEX('Hoja de Trabajo para listado'!$DE$153:$DG$274,MATCH($A32,'Hoja de Trabajo para listado'!$DE$153:$DE$1048576,0),MATCH((CUADRO!O$5&amp;$E32),'Hoja de Trabajo para listado'!$DE$151:$DG$151,0)),0)+IFERROR(INDEX('Hoja de Trabajo para listado'!$CD$155:$DC$1048576,MATCH($A32,'Hoja de Trabajo para listado'!$CD$155:$CD$1048576,0),MATCH((CUADRO!O$5&amp;$E32),'Hoja de Trabajo para listado'!$CD$151:$DC$151,0)),0)</f>
        <v>0</v>
      </c>
      <c r="P32" s="314">
        <f ca="1">+IFERROR(INDEX('Hoja de Trabajo para listado'!$A$155:$Z$1048576,MATCH($A32,'Hoja de Trabajo para listado'!$A$155:$A$1048576,0),MATCH((CUADRO!P$5&amp;$E32),'Hoja de Trabajo para listado'!$A$151:$Z$151,0)),0)+IFERROR(INDEX('Hoja de Trabajo para listado'!$AB$155:$BA$1048576,MATCH($A32,'Hoja de Trabajo para listado'!$AB$155:$AB$1048576,0),MATCH((CUADRO!P$5&amp;$E32),'Hoja de Trabajo para listado'!$AB$151:$BA$151,0)),0)+IFERROR(INDEX('Hoja de Trabajo para listado'!$BC$155:$CB$1048576,MATCH($A32,'Hoja de Trabajo para listado'!$BC$155:$BC$1048576,0),MATCH((CUADRO!P$5&amp;$E32),'Hoja de Trabajo para listado'!$BC$151:$CB$151,0)),0)+IFERROR(INDEX('Hoja de Trabajo para listado'!$DE$153:$DG$274,MATCH($A32,'Hoja de Trabajo para listado'!$DE$153:$DE$1048576,0),MATCH((CUADRO!P$5&amp;$E32),'Hoja de Trabajo para listado'!$DE$151:$DG$151,0)),0)+IFERROR(INDEX('Hoja de Trabajo para listado'!$CD$155:$DC$1048576,MATCH($A32,'Hoja de Trabajo para listado'!$CD$155:$CD$1048576,0),MATCH((CUADRO!P$5&amp;$E32),'Hoja de Trabajo para listado'!$CD$151:$DC$151,0)),0)</f>
        <v>0</v>
      </c>
      <c r="Q32" s="314">
        <f ca="1">+IFERROR(INDEX('Hoja de Trabajo para listado'!$A$155:$Z$1048576,MATCH($A32,'Hoja de Trabajo para listado'!$A$155:$A$1048576,0),MATCH((CUADRO!Q$5&amp;$E32),'Hoja de Trabajo para listado'!$A$151:$Z$151,0)),0)+IFERROR(INDEX('Hoja de Trabajo para listado'!$AB$155:$BA$1048576,MATCH($A32,'Hoja de Trabajo para listado'!$AB$155:$AB$1048576,0),MATCH((CUADRO!Q$5&amp;$E32),'Hoja de Trabajo para listado'!$AB$151:$BA$151,0)),0)+IFERROR(INDEX('Hoja de Trabajo para listado'!$BC$155:$CB$1048576,MATCH($A32,'Hoja de Trabajo para listado'!$BC$155:$BC$1048576,0),MATCH((CUADRO!Q$5&amp;$E32),'Hoja de Trabajo para listado'!$BC$151:$CB$151,0)),0)+IFERROR(INDEX('Hoja de Trabajo para listado'!$DE$153:$DG$274,MATCH($A32,'Hoja de Trabajo para listado'!$DE$153:$DE$1048576,0),MATCH((CUADRO!Q$5&amp;$E32),'Hoja de Trabajo para listado'!$DE$151:$DG$151,0)),0)+IFERROR(INDEX('Hoja de Trabajo para listado'!$CD$155:$DC$1048576,MATCH($A32,'Hoja de Trabajo para listado'!$CD$155:$CD$1048576,0),MATCH((CUADRO!Q$5&amp;$E32),'Hoja de Trabajo para listado'!$CD$151:$DC$151,0)),0)</f>
        <v>0</v>
      </c>
      <c r="R32" s="314">
        <f t="shared" ca="1" si="0"/>
        <v>0</v>
      </c>
      <c r="S32" s="345"/>
      <c r="T32" s="314">
        <f ca="1">+T33</f>
        <v>0</v>
      </c>
      <c r="U32" s="313">
        <f t="shared" si="1"/>
        <v>1</v>
      </c>
      <c r="V32" s="319" t="str">
        <f>+VLOOKUP(A32,bd_lista!$A$3:$E$593,5,FALSE)</f>
        <v>Empresas Municipales</v>
      </c>
      <c r="W32" s="341" t="str">
        <f>+V32</f>
        <v>Empresas Municipales</v>
      </c>
    </row>
    <row r="33" spans="1:23" ht="15" hidden="1" customHeight="1">
      <c r="A33" s="323">
        <v>2313</v>
      </c>
      <c r="B33" s="421"/>
      <c r="C33" s="319" t="str">
        <f>+VLOOKUP(A33,bd_lista!$A$3:$C$593,3,FALSE)</f>
        <v>Entidad Municipal de Aseo Urbano Sucre</v>
      </c>
      <c r="D33" s="319"/>
      <c r="E33" s="347" t="s">
        <v>1419</v>
      </c>
      <c r="F33" s="316">
        <f ca="1">+IFERROR(INDEX('Hoja de Trabajo para listado'!$A$155:$Z$1048576,MATCH($A33,'Hoja de Trabajo para listado'!$A$155:$A$1048576,0),MATCH((CUADRO!F$5&amp;$E33),'Hoja de Trabajo para listado'!$A$151:$Z$151,0)),0)+IFERROR(INDEX('Hoja de Trabajo para listado'!$AB$155:$BA$1048576,MATCH($A33,'Hoja de Trabajo para listado'!$AB$155:$AB$1048576,0),MATCH((CUADRO!F$5&amp;$E33),'Hoja de Trabajo para listado'!$AB$151:$BA$151,0)),0)+IFERROR(INDEX('Hoja de Trabajo para listado'!$BC$155:$CB$1048576,MATCH($A33,'Hoja de Trabajo para listado'!$BC$155:$BC$1048576,0),MATCH((CUADRO!F$5&amp;$E33),'Hoja de Trabajo para listado'!$BC$151:$CB$151,0)),0)+IFERROR(INDEX('Hoja de Trabajo para listado'!$DE$153:$DG$274,MATCH($A33,'Hoja de Trabajo para listado'!$DE$153:$DE$1048576,0),MATCH((CUADRO!F$5&amp;$E33),'Hoja de Trabajo para listado'!$DE$151:$DG$151,0)),0)+IFERROR(INDEX('Hoja de Trabajo para listado'!$CD$155:$DC$1048576,MATCH($A33,'Hoja de Trabajo para listado'!$CD$155:$CD$1048576,0),MATCH((CUADRO!F$5&amp;$E33),'Hoja de Trabajo para listado'!$CD$151:$DC$151,0)),0)</f>
        <v>0</v>
      </c>
      <c r="G33" s="316">
        <f ca="1">+IFERROR(INDEX('Hoja de Trabajo para listado'!$A$155:$Z$1048576,MATCH($A33,'Hoja de Trabajo para listado'!$A$155:$A$1048576,0),MATCH((CUADRO!G$5&amp;$E33),'Hoja de Trabajo para listado'!$A$151:$Z$151,0)),0)+IFERROR(INDEX('Hoja de Trabajo para listado'!$AB$155:$BA$1048576,MATCH($A33,'Hoja de Trabajo para listado'!$AB$155:$AB$1048576,0),MATCH((CUADRO!G$5&amp;$E33),'Hoja de Trabajo para listado'!$AB$151:$BA$151,0)),0)+IFERROR(INDEX('Hoja de Trabajo para listado'!$BC$155:$CB$1048576,MATCH($A33,'Hoja de Trabajo para listado'!$BC$155:$BC$1048576,0),MATCH((CUADRO!G$5&amp;$E33),'Hoja de Trabajo para listado'!$BC$151:$CB$151,0)),0)+IFERROR(INDEX('Hoja de Trabajo para listado'!$DE$153:$DG$274,MATCH($A33,'Hoja de Trabajo para listado'!$DE$153:$DE$1048576,0),MATCH((CUADRO!G$5&amp;$E33),'Hoja de Trabajo para listado'!$DE$151:$DG$151,0)),0)+IFERROR(INDEX('Hoja de Trabajo para listado'!$CD$155:$DC$1048576,MATCH($A33,'Hoja de Trabajo para listado'!$CD$155:$CD$1048576,0),MATCH((CUADRO!G$5&amp;$E33),'Hoja de Trabajo para listado'!$CD$151:$DC$151,0)),0)</f>
        <v>0</v>
      </c>
      <c r="H33" s="316">
        <f ca="1">+IFERROR(INDEX('Hoja de Trabajo para listado'!$A$155:$Z$1048576,MATCH($A33,'Hoja de Trabajo para listado'!$A$155:$A$1048576,0),MATCH((CUADRO!H$5&amp;$E33),'Hoja de Trabajo para listado'!$A$151:$Z$151,0)),0)+IFERROR(INDEX('Hoja de Trabajo para listado'!$AB$155:$BA$1048576,MATCH($A33,'Hoja de Trabajo para listado'!$AB$155:$AB$1048576,0),MATCH((CUADRO!H$5&amp;$E33),'Hoja de Trabajo para listado'!$AB$151:$BA$151,0)),0)+IFERROR(INDEX('Hoja de Trabajo para listado'!$BC$155:$CB$1048576,MATCH($A33,'Hoja de Trabajo para listado'!$BC$155:$BC$1048576,0),MATCH((CUADRO!H$5&amp;$E33),'Hoja de Trabajo para listado'!$BC$151:$CB$151,0)),0)+IFERROR(INDEX('Hoja de Trabajo para listado'!$DE$153:$DG$274,MATCH($A33,'Hoja de Trabajo para listado'!$DE$153:$DE$1048576,0),MATCH((CUADRO!H$5&amp;$E33),'Hoja de Trabajo para listado'!$DE$151:$DG$151,0)),0)+IFERROR(INDEX('Hoja de Trabajo para listado'!$CD$155:$DC$1048576,MATCH($A33,'Hoja de Trabajo para listado'!$CD$155:$CD$1048576,0),MATCH((CUADRO!H$5&amp;$E33),'Hoja de Trabajo para listado'!$CD$151:$DC$151,0)),0)</f>
        <v>0</v>
      </c>
      <c r="I33" s="316">
        <f ca="1">+IFERROR(INDEX('Hoja de Trabajo para listado'!$A$155:$Z$1048576,MATCH($A33,'Hoja de Trabajo para listado'!$A$155:$A$1048576,0),MATCH((CUADRO!I$5&amp;$E33),'Hoja de Trabajo para listado'!$A$151:$Z$151,0)),0)+IFERROR(INDEX('Hoja de Trabajo para listado'!$AB$155:$BA$1048576,MATCH($A33,'Hoja de Trabajo para listado'!$AB$155:$AB$1048576,0),MATCH((CUADRO!I$5&amp;$E33),'Hoja de Trabajo para listado'!$AB$151:$BA$151,0)),0)+IFERROR(INDEX('Hoja de Trabajo para listado'!$BC$155:$CB$1048576,MATCH($A33,'Hoja de Trabajo para listado'!$BC$155:$BC$1048576,0),MATCH((CUADRO!I$5&amp;$E33),'Hoja de Trabajo para listado'!$BC$151:$CB$151,0)),0)+IFERROR(INDEX('Hoja de Trabajo para listado'!$DE$153:$DG$274,MATCH($A33,'Hoja de Trabajo para listado'!$DE$153:$DE$1048576,0),MATCH((CUADRO!I$5&amp;$E33),'Hoja de Trabajo para listado'!$DE$151:$DG$151,0)),0)+IFERROR(INDEX('Hoja de Trabajo para listado'!$CD$155:$DC$1048576,MATCH($A33,'Hoja de Trabajo para listado'!$CD$155:$CD$1048576,0),MATCH((CUADRO!I$5&amp;$E33),'Hoja de Trabajo para listado'!$CD$151:$DC$151,0)),0)</f>
        <v>0</v>
      </c>
      <c r="J33" s="316">
        <f ca="1">+IFERROR(INDEX('Hoja de Trabajo para listado'!$A$155:$Z$1048576,MATCH($A33,'Hoja de Trabajo para listado'!$A$155:$A$1048576,0),MATCH((CUADRO!J$5&amp;$E33),'Hoja de Trabajo para listado'!$A$151:$Z$151,0)),0)+IFERROR(INDEX('Hoja de Trabajo para listado'!$AB$155:$BA$1048576,MATCH($A33,'Hoja de Trabajo para listado'!$AB$155:$AB$1048576,0),MATCH((CUADRO!J$5&amp;$E33),'Hoja de Trabajo para listado'!$AB$151:$BA$151,0)),0)+IFERROR(INDEX('Hoja de Trabajo para listado'!$BC$155:$CB$1048576,MATCH($A33,'Hoja de Trabajo para listado'!$BC$155:$BC$1048576,0),MATCH((CUADRO!J$5&amp;$E33),'Hoja de Trabajo para listado'!$BC$151:$CB$151,0)),0)+IFERROR(INDEX('Hoja de Trabajo para listado'!$DE$153:$DG$274,MATCH($A33,'Hoja de Trabajo para listado'!$DE$153:$DE$1048576,0),MATCH((CUADRO!J$5&amp;$E33),'Hoja de Trabajo para listado'!$DE$151:$DG$151,0)),0)+IFERROR(INDEX('Hoja de Trabajo para listado'!$CD$155:$DC$1048576,MATCH($A33,'Hoja de Trabajo para listado'!$CD$155:$CD$1048576,0),MATCH((CUADRO!J$5&amp;$E33),'Hoja de Trabajo para listado'!$CD$151:$DC$151,0)),0)</f>
        <v>0</v>
      </c>
      <c r="K33" s="316">
        <f ca="1">+IFERROR(INDEX('Hoja de Trabajo para listado'!$A$155:$Z$1048576,MATCH($A33,'Hoja de Trabajo para listado'!$A$155:$A$1048576,0),MATCH((CUADRO!K$5&amp;$E33),'Hoja de Trabajo para listado'!$A$151:$Z$151,0)),0)+IFERROR(INDEX('Hoja de Trabajo para listado'!$AB$155:$BA$1048576,MATCH($A33,'Hoja de Trabajo para listado'!$AB$155:$AB$1048576,0),MATCH((CUADRO!K$5&amp;$E33),'Hoja de Trabajo para listado'!$AB$151:$BA$151,0)),0)+IFERROR(INDEX('Hoja de Trabajo para listado'!$BC$155:$CB$1048576,MATCH($A33,'Hoja de Trabajo para listado'!$BC$155:$BC$1048576,0),MATCH((CUADRO!K$5&amp;$E33),'Hoja de Trabajo para listado'!$BC$151:$CB$151,0)),0)+IFERROR(INDEX('Hoja de Trabajo para listado'!$DE$153:$DG$274,MATCH($A33,'Hoja de Trabajo para listado'!$DE$153:$DE$1048576,0),MATCH((CUADRO!K$5&amp;$E33),'Hoja de Trabajo para listado'!$DE$151:$DG$151,0)),0)+IFERROR(INDEX('Hoja de Trabajo para listado'!$CD$155:$DC$1048576,MATCH($A33,'Hoja de Trabajo para listado'!$CD$155:$CD$1048576,0),MATCH((CUADRO!K$5&amp;$E33),'Hoja de Trabajo para listado'!$CD$151:$DC$151,0)),0)</f>
        <v>0</v>
      </c>
      <c r="L33" s="316">
        <f ca="1">+IFERROR(INDEX('Hoja de Trabajo para listado'!$A$155:$Z$1048576,MATCH($A33,'Hoja de Trabajo para listado'!$A$155:$A$1048576,0),MATCH((CUADRO!L$5&amp;$E33),'Hoja de Trabajo para listado'!$A$151:$Z$151,0)),0)+IFERROR(INDEX('Hoja de Trabajo para listado'!$AB$155:$BA$1048576,MATCH($A33,'Hoja de Trabajo para listado'!$AB$155:$AB$1048576,0),MATCH((CUADRO!L$5&amp;$E33),'Hoja de Trabajo para listado'!$AB$151:$BA$151,0)),0)+IFERROR(INDEX('Hoja de Trabajo para listado'!$BC$155:$CB$1048576,MATCH($A33,'Hoja de Trabajo para listado'!$BC$155:$BC$1048576,0),MATCH((CUADRO!L$5&amp;$E33),'Hoja de Trabajo para listado'!$BC$151:$CB$151,0)),0)+IFERROR(INDEX('Hoja de Trabajo para listado'!$DE$153:$DG$274,MATCH($A33,'Hoja de Trabajo para listado'!$DE$153:$DE$1048576,0),MATCH((CUADRO!L$5&amp;$E33),'Hoja de Trabajo para listado'!$DE$151:$DG$151,0)),0)+IFERROR(INDEX('Hoja de Trabajo para listado'!$CD$155:$DC$1048576,MATCH($A33,'Hoja de Trabajo para listado'!$CD$155:$CD$1048576,0),MATCH((CUADRO!L$5&amp;$E33),'Hoja de Trabajo para listado'!$CD$151:$DC$151,0)),0)</f>
        <v>0</v>
      </c>
      <c r="M33" s="316">
        <f ca="1">+IFERROR(INDEX('Hoja de Trabajo para listado'!$A$155:$Z$1048576,MATCH($A33,'Hoja de Trabajo para listado'!$A$155:$A$1048576,0),MATCH((CUADRO!M$5&amp;$E33),'Hoja de Trabajo para listado'!$A$151:$Z$151,0)),0)+IFERROR(INDEX('Hoja de Trabajo para listado'!$AB$155:$BA$1048576,MATCH($A33,'Hoja de Trabajo para listado'!$AB$155:$AB$1048576,0),MATCH((CUADRO!M$5&amp;$E33),'Hoja de Trabajo para listado'!$AB$151:$BA$151,0)),0)+IFERROR(INDEX('Hoja de Trabajo para listado'!$BC$155:$CB$1048576,MATCH($A33,'Hoja de Trabajo para listado'!$BC$155:$BC$1048576,0),MATCH((CUADRO!M$5&amp;$E33),'Hoja de Trabajo para listado'!$BC$151:$CB$151,0)),0)+IFERROR(INDEX('Hoja de Trabajo para listado'!$DE$153:$DG$274,MATCH($A33,'Hoja de Trabajo para listado'!$DE$153:$DE$1048576,0),MATCH((CUADRO!M$5&amp;$E33),'Hoja de Trabajo para listado'!$DE$151:$DG$151,0)),0)+IFERROR(INDEX('Hoja de Trabajo para listado'!$CD$155:$DC$1048576,MATCH($A33,'Hoja de Trabajo para listado'!$CD$155:$CD$1048576,0),MATCH((CUADRO!M$5&amp;$E33),'Hoja de Trabajo para listado'!$CD$151:$DC$151,0)),0)</f>
        <v>0</v>
      </c>
      <c r="N33" s="316">
        <f ca="1">+IFERROR(INDEX('Hoja de Trabajo para listado'!$A$155:$Z$1048576,MATCH($A33,'Hoja de Trabajo para listado'!$A$155:$A$1048576,0),MATCH((CUADRO!N$5&amp;$E33),'Hoja de Trabajo para listado'!$A$151:$Z$151,0)),0)+IFERROR(INDEX('Hoja de Trabajo para listado'!$AB$155:$BA$1048576,MATCH($A33,'Hoja de Trabajo para listado'!$AB$155:$AB$1048576,0),MATCH((CUADRO!N$5&amp;$E33),'Hoja de Trabajo para listado'!$AB$151:$BA$151,0)),0)+IFERROR(INDEX('Hoja de Trabajo para listado'!$BC$155:$CB$1048576,MATCH($A33,'Hoja de Trabajo para listado'!$BC$155:$BC$1048576,0),MATCH((CUADRO!N$5&amp;$E33),'Hoja de Trabajo para listado'!$BC$151:$CB$151,0)),0)+IFERROR(INDEX('Hoja de Trabajo para listado'!$DE$153:$DG$274,MATCH($A33,'Hoja de Trabajo para listado'!$DE$153:$DE$1048576,0),MATCH((CUADRO!N$5&amp;$E33),'Hoja de Trabajo para listado'!$DE$151:$DG$151,0)),0)+IFERROR(INDEX('Hoja de Trabajo para listado'!$CD$155:$DC$1048576,MATCH($A33,'Hoja de Trabajo para listado'!$CD$155:$CD$1048576,0),MATCH((CUADRO!N$5&amp;$E33),'Hoja de Trabajo para listado'!$CD$151:$DC$151,0)),0)</f>
        <v>0</v>
      </c>
      <c r="O33" s="316">
        <f ca="1">+IFERROR(INDEX('Hoja de Trabajo para listado'!$A$155:$Z$1048576,MATCH($A33,'Hoja de Trabajo para listado'!$A$155:$A$1048576,0),MATCH((CUADRO!O$5&amp;$E33),'Hoja de Trabajo para listado'!$A$151:$Z$151,0)),0)+IFERROR(INDEX('Hoja de Trabajo para listado'!$AB$155:$BA$1048576,MATCH($A33,'Hoja de Trabajo para listado'!$AB$155:$AB$1048576,0),MATCH((CUADRO!O$5&amp;$E33),'Hoja de Trabajo para listado'!$AB$151:$BA$151,0)),0)+IFERROR(INDEX('Hoja de Trabajo para listado'!$BC$155:$CB$1048576,MATCH($A33,'Hoja de Trabajo para listado'!$BC$155:$BC$1048576,0),MATCH((CUADRO!O$5&amp;$E33),'Hoja de Trabajo para listado'!$BC$151:$CB$151,0)),0)+IFERROR(INDEX('Hoja de Trabajo para listado'!$DE$153:$DG$274,MATCH($A33,'Hoja de Trabajo para listado'!$DE$153:$DE$1048576,0),MATCH((CUADRO!O$5&amp;$E33),'Hoja de Trabajo para listado'!$DE$151:$DG$151,0)),0)+IFERROR(INDEX('Hoja de Trabajo para listado'!$CD$155:$DC$1048576,MATCH($A33,'Hoja de Trabajo para listado'!$CD$155:$CD$1048576,0),MATCH((CUADRO!O$5&amp;$E33),'Hoja de Trabajo para listado'!$CD$151:$DC$151,0)),0)</f>
        <v>0</v>
      </c>
      <c r="P33" s="316">
        <f ca="1">+IFERROR(INDEX('Hoja de Trabajo para listado'!$A$155:$Z$1048576,MATCH($A33,'Hoja de Trabajo para listado'!$A$155:$A$1048576,0),MATCH((CUADRO!P$5&amp;$E33),'Hoja de Trabajo para listado'!$A$151:$Z$151,0)),0)+IFERROR(INDEX('Hoja de Trabajo para listado'!$AB$155:$BA$1048576,MATCH($A33,'Hoja de Trabajo para listado'!$AB$155:$AB$1048576,0),MATCH((CUADRO!P$5&amp;$E33),'Hoja de Trabajo para listado'!$AB$151:$BA$151,0)),0)+IFERROR(INDEX('Hoja de Trabajo para listado'!$BC$155:$CB$1048576,MATCH($A33,'Hoja de Trabajo para listado'!$BC$155:$BC$1048576,0),MATCH((CUADRO!P$5&amp;$E33),'Hoja de Trabajo para listado'!$BC$151:$CB$151,0)),0)+IFERROR(INDEX('Hoja de Trabajo para listado'!$DE$153:$DG$274,MATCH($A33,'Hoja de Trabajo para listado'!$DE$153:$DE$1048576,0),MATCH((CUADRO!P$5&amp;$E33),'Hoja de Trabajo para listado'!$DE$151:$DG$151,0)),0)+IFERROR(INDEX('Hoja de Trabajo para listado'!$CD$155:$DC$1048576,MATCH($A33,'Hoja de Trabajo para listado'!$CD$155:$CD$1048576,0),MATCH((CUADRO!P$5&amp;$E33),'Hoja de Trabajo para listado'!$CD$151:$DC$151,0)),0)</f>
        <v>0</v>
      </c>
      <c r="Q33" s="316">
        <f ca="1">+IFERROR(INDEX('Hoja de Trabajo para listado'!$A$155:$Z$1048576,MATCH($A33,'Hoja de Trabajo para listado'!$A$155:$A$1048576,0),MATCH((CUADRO!Q$5&amp;$E33),'Hoja de Trabajo para listado'!$A$151:$Z$151,0)),0)+IFERROR(INDEX('Hoja de Trabajo para listado'!$AB$155:$BA$1048576,MATCH($A33,'Hoja de Trabajo para listado'!$AB$155:$AB$1048576,0),MATCH((CUADRO!Q$5&amp;$E33),'Hoja de Trabajo para listado'!$AB$151:$BA$151,0)),0)+IFERROR(INDEX('Hoja de Trabajo para listado'!$BC$155:$CB$1048576,MATCH($A33,'Hoja de Trabajo para listado'!$BC$155:$BC$1048576,0),MATCH((CUADRO!Q$5&amp;$E33),'Hoja de Trabajo para listado'!$BC$151:$CB$151,0)),0)+IFERROR(INDEX('Hoja de Trabajo para listado'!$DE$153:$DG$274,MATCH($A33,'Hoja de Trabajo para listado'!$DE$153:$DE$1048576,0),MATCH((CUADRO!Q$5&amp;$E33),'Hoja de Trabajo para listado'!$DE$151:$DG$151,0)),0)+IFERROR(INDEX('Hoja de Trabajo para listado'!$CD$155:$DC$1048576,MATCH($A33,'Hoja de Trabajo para listado'!$CD$155:$CD$1048576,0),MATCH((CUADRO!Q$5&amp;$E33),'Hoja de Trabajo para listado'!$CD$151:$DC$151,0)),0)</f>
        <v>0</v>
      </c>
      <c r="R33" s="316">
        <f t="shared" ca="1" si="0"/>
        <v>0</v>
      </c>
      <c r="S33" s="344">
        <f ca="1">+R32+R33</f>
        <v>0</v>
      </c>
      <c r="T33" s="316">
        <f ca="1">+S33</f>
        <v>0</v>
      </c>
      <c r="U33" s="315">
        <f t="shared" si="1"/>
        <v>2</v>
      </c>
      <c r="V33" s="319" t="str">
        <f>+VLOOKUP(A33,bd_lista!$A$3:$E$593,5,FALSE)</f>
        <v>Empresas Municipales</v>
      </c>
      <c r="W33" s="320"/>
    </row>
    <row r="34" spans="1:23" ht="15" hidden="1" customHeight="1">
      <c r="A34" s="325">
        <v>2314</v>
      </c>
      <c r="B34" s="420">
        <f>+A34</f>
        <v>2314</v>
      </c>
      <c r="C34" s="318" t="str">
        <f>+VLOOKUP(A34,bd_lista!$A$3:$C$593,3,FALSE)</f>
        <v>Empresa Municipal de Areas Verdes Sucre</v>
      </c>
      <c r="D34" s="318" t="str">
        <f>+C34</f>
        <v>Empresa Municipal de Areas Verdes Sucre</v>
      </c>
      <c r="E34" s="346" t="s">
        <v>1418</v>
      </c>
      <c r="F34" s="314">
        <f ca="1">+IFERROR(INDEX('Hoja de Trabajo para listado'!$A$155:$Z$1048576,MATCH($A34,'Hoja de Trabajo para listado'!$A$155:$A$1048576,0),MATCH((CUADRO!F$5&amp;$E34),'Hoja de Trabajo para listado'!$A$151:$Z$151,0)),0)+IFERROR(INDEX('Hoja de Trabajo para listado'!$AB$155:$BA$1048576,MATCH($A34,'Hoja de Trabajo para listado'!$AB$155:$AB$1048576,0),MATCH((CUADRO!F$5&amp;$E34),'Hoja de Trabajo para listado'!$AB$151:$BA$151,0)),0)+IFERROR(INDEX('Hoja de Trabajo para listado'!$BC$155:$CB$1048576,MATCH($A34,'Hoja de Trabajo para listado'!$BC$155:$BC$1048576,0),MATCH((CUADRO!F$5&amp;$E34),'Hoja de Trabajo para listado'!$BC$151:$CB$151,0)),0)+IFERROR(INDEX('Hoja de Trabajo para listado'!$DE$153:$DG$274,MATCH($A34,'Hoja de Trabajo para listado'!$DE$153:$DE$1048576,0),MATCH((CUADRO!F$5&amp;$E34),'Hoja de Trabajo para listado'!$DE$151:$DG$151,0)),0)+IFERROR(INDEX('Hoja de Trabajo para listado'!$CD$155:$DC$1048576,MATCH($A34,'Hoja de Trabajo para listado'!$CD$155:$CD$1048576,0),MATCH((CUADRO!F$5&amp;$E34),'Hoja de Trabajo para listado'!$CD$151:$DC$151,0)),0)</f>
        <v>0</v>
      </c>
      <c r="G34" s="314">
        <f ca="1">+IFERROR(INDEX('Hoja de Trabajo para listado'!$A$155:$Z$1048576,MATCH($A34,'Hoja de Trabajo para listado'!$A$155:$A$1048576,0),MATCH((CUADRO!G$5&amp;$E34),'Hoja de Trabajo para listado'!$A$151:$Z$151,0)),0)+IFERROR(INDEX('Hoja de Trabajo para listado'!$AB$155:$BA$1048576,MATCH($A34,'Hoja de Trabajo para listado'!$AB$155:$AB$1048576,0),MATCH((CUADRO!G$5&amp;$E34),'Hoja de Trabajo para listado'!$AB$151:$BA$151,0)),0)+IFERROR(INDEX('Hoja de Trabajo para listado'!$BC$155:$CB$1048576,MATCH($A34,'Hoja de Trabajo para listado'!$BC$155:$BC$1048576,0),MATCH((CUADRO!G$5&amp;$E34),'Hoja de Trabajo para listado'!$BC$151:$CB$151,0)),0)+IFERROR(INDEX('Hoja de Trabajo para listado'!$DE$153:$DG$274,MATCH($A34,'Hoja de Trabajo para listado'!$DE$153:$DE$1048576,0),MATCH((CUADRO!G$5&amp;$E34),'Hoja de Trabajo para listado'!$DE$151:$DG$151,0)),0)+IFERROR(INDEX('Hoja de Trabajo para listado'!$CD$155:$DC$1048576,MATCH($A34,'Hoja de Trabajo para listado'!$CD$155:$CD$1048576,0),MATCH((CUADRO!G$5&amp;$E34),'Hoja de Trabajo para listado'!$CD$151:$DC$151,0)),0)</f>
        <v>0</v>
      </c>
      <c r="H34" s="314">
        <f ca="1">+IFERROR(INDEX('Hoja de Trabajo para listado'!$A$155:$Z$1048576,MATCH($A34,'Hoja de Trabajo para listado'!$A$155:$A$1048576,0),MATCH((CUADRO!H$5&amp;$E34),'Hoja de Trabajo para listado'!$A$151:$Z$151,0)),0)+IFERROR(INDEX('Hoja de Trabajo para listado'!$AB$155:$BA$1048576,MATCH($A34,'Hoja de Trabajo para listado'!$AB$155:$AB$1048576,0),MATCH((CUADRO!H$5&amp;$E34),'Hoja de Trabajo para listado'!$AB$151:$BA$151,0)),0)+IFERROR(INDEX('Hoja de Trabajo para listado'!$BC$155:$CB$1048576,MATCH($A34,'Hoja de Trabajo para listado'!$BC$155:$BC$1048576,0),MATCH((CUADRO!H$5&amp;$E34),'Hoja de Trabajo para listado'!$BC$151:$CB$151,0)),0)+IFERROR(INDEX('Hoja de Trabajo para listado'!$DE$153:$DG$274,MATCH($A34,'Hoja de Trabajo para listado'!$DE$153:$DE$1048576,0),MATCH((CUADRO!H$5&amp;$E34),'Hoja de Trabajo para listado'!$DE$151:$DG$151,0)),0)+IFERROR(INDEX('Hoja de Trabajo para listado'!$CD$155:$DC$1048576,MATCH($A34,'Hoja de Trabajo para listado'!$CD$155:$CD$1048576,0),MATCH((CUADRO!H$5&amp;$E34),'Hoja de Trabajo para listado'!$CD$151:$DC$151,0)),0)</f>
        <v>0</v>
      </c>
      <c r="I34" s="314">
        <f ca="1">+IFERROR(INDEX('Hoja de Trabajo para listado'!$A$155:$Z$1048576,MATCH($A34,'Hoja de Trabajo para listado'!$A$155:$A$1048576,0),MATCH((CUADRO!I$5&amp;$E34),'Hoja de Trabajo para listado'!$A$151:$Z$151,0)),0)+IFERROR(INDEX('Hoja de Trabajo para listado'!$AB$155:$BA$1048576,MATCH($A34,'Hoja de Trabajo para listado'!$AB$155:$AB$1048576,0),MATCH((CUADRO!I$5&amp;$E34),'Hoja de Trabajo para listado'!$AB$151:$BA$151,0)),0)+IFERROR(INDEX('Hoja de Trabajo para listado'!$BC$155:$CB$1048576,MATCH($A34,'Hoja de Trabajo para listado'!$BC$155:$BC$1048576,0),MATCH((CUADRO!I$5&amp;$E34),'Hoja de Trabajo para listado'!$BC$151:$CB$151,0)),0)+IFERROR(INDEX('Hoja de Trabajo para listado'!$DE$153:$DG$274,MATCH($A34,'Hoja de Trabajo para listado'!$DE$153:$DE$1048576,0),MATCH((CUADRO!I$5&amp;$E34),'Hoja de Trabajo para listado'!$DE$151:$DG$151,0)),0)+IFERROR(INDEX('Hoja de Trabajo para listado'!$CD$155:$DC$1048576,MATCH($A34,'Hoja de Trabajo para listado'!$CD$155:$CD$1048576,0),MATCH((CUADRO!I$5&amp;$E34),'Hoja de Trabajo para listado'!$CD$151:$DC$151,0)),0)</f>
        <v>0</v>
      </c>
      <c r="J34" s="314">
        <f ca="1">+IFERROR(INDEX('Hoja de Trabajo para listado'!$A$155:$Z$1048576,MATCH($A34,'Hoja de Trabajo para listado'!$A$155:$A$1048576,0),MATCH((CUADRO!J$5&amp;$E34),'Hoja de Trabajo para listado'!$A$151:$Z$151,0)),0)+IFERROR(INDEX('Hoja de Trabajo para listado'!$AB$155:$BA$1048576,MATCH($A34,'Hoja de Trabajo para listado'!$AB$155:$AB$1048576,0),MATCH((CUADRO!J$5&amp;$E34),'Hoja de Trabajo para listado'!$AB$151:$BA$151,0)),0)+IFERROR(INDEX('Hoja de Trabajo para listado'!$BC$155:$CB$1048576,MATCH($A34,'Hoja de Trabajo para listado'!$BC$155:$BC$1048576,0),MATCH((CUADRO!J$5&amp;$E34),'Hoja de Trabajo para listado'!$BC$151:$CB$151,0)),0)+IFERROR(INDEX('Hoja de Trabajo para listado'!$DE$153:$DG$274,MATCH($A34,'Hoja de Trabajo para listado'!$DE$153:$DE$1048576,0),MATCH((CUADRO!J$5&amp;$E34),'Hoja de Trabajo para listado'!$DE$151:$DG$151,0)),0)+IFERROR(INDEX('Hoja de Trabajo para listado'!$CD$155:$DC$1048576,MATCH($A34,'Hoja de Trabajo para listado'!$CD$155:$CD$1048576,0),MATCH((CUADRO!J$5&amp;$E34),'Hoja de Trabajo para listado'!$CD$151:$DC$151,0)),0)</f>
        <v>0</v>
      </c>
      <c r="K34" s="314">
        <f ca="1">+IFERROR(INDEX('Hoja de Trabajo para listado'!$A$155:$Z$1048576,MATCH($A34,'Hoja de Trabajo para listado'!$A$155:$A$1048576,0),MATCH((CUADRO!K$5&amp;$E34),'Hoja de Trabajo para listado'!$A$151:$Z$151,0)),0)+IFERROR(INDEX('Hoja de Trabajo para listado'!$AB$155:$BA$1048576,MATCH($A34,'Hoja de Trabajo para listado'!$AB$155:$AB$1048576,0),MATCH((CUADRO!K$5&amp;$E34),'Hoja de Trabajo para listado'!$AB$151:$BA$151,0)),0)+IFERROR(INDEX('Hoja de Trabajo para listado'!$BC$155:$CB$1048576,MATCH($A34,'Hoja de Trabajo para listado'!$BC$155:$BC$1048576,0),MATCH((CUADRO!K$5&amp;$E34),'Hoja de Trabajo para listado'!$BC$151:$CB$151,0)),0)+IFERROR(INDEX('Hoja de Trabajo para listado'!$DE$153:$DG$274,MATCH($A34,'Hoja de Trabajo para listado'!$DE$153:$DE$1048576,0),MATCH((CUADRO!K$5&amp;$E34),'Hoja de Trabajo para listado'!$DE$151:$DG$151,0)),0)+IFERROR(INDEX('Hoja de Trabajo para listado'!$CD$155:$DC$1048576,MATCH($A34,'Hoja de Trabajo para listado'!$CD$155:$CD$1048576,0),MATCH((CUADRO!K$5&amp;$E34),'Hoja de Trabajo para listado'!$CD$151:$DC$151,0)),0)</f>
        <v>0</v>
      </c>
      <c r="L34" s="314">
        <f ca="1">+IFERROR(INDEX('Hoja de Trabajo para listado'!$A$155:$Z$1048576,MATCH($A34,'Hoja de Trabajo para listado'!$A$155:$A$1048576,0),MATCH((CUADRO!L$5&amp;$E34),'Hoja de Trabajo para listado'!$A$151:$Z$151,0)),0)+IFERROR(INDEX('Hoja de Trabajo para listado'!$AB$155:$BA$1048576,MATCH($A34,'Hoja de Trabajo para listado'!$AB$155:$AB$1048576,0),MATCH((CUADRO!L$5&amp;$E34),'Hoja de Trabajo para listado'!$AB$151:$BA$151,0)),0)+IFERROR(INDEX('Hoja de Trabajo para listado'!$BC$155:$CB$1048576,MATCH($A34,'Hoja de Trabajo para listado'!$BC$155:$BC$1048576,0),MATCH((CUADRO!L$5&amp;$E34),'Hoja de Trabajo para listado'!$BC$151:$CB$151,0)),0)+IFERROR(INDEX('Hoja de Trabajo para listado'!$DE$153:$DG$274,MATCH($A34,'Hoja de Trabajo para listado'!$DE$153:$DE$1048576,0),MATCH((CUADRO!L$5&amp;$E34),'Hoja de Trabajo para listado'!$DE$151:$DG$151,0)),0)+IFERROR(INDEX('Hoja de Trabajo para listado'!$CD$155:$DC$1048576,MATCH($A34,'Hoja de Trabajo para listado'!$CD$155:$CD$1048576,0),MATCH((CUADRO!L$5&amp;$E34),'Hoja de Trabajo para listado'!$CD$151:$DC$151,0)),0)</f>
        <v>0</v>
      </c>
      <c r="M34" s="314">
        <f ca="1">+IFERROR(INDEX('Hoja de Trabajo para listado'!$A$155:$Z$1048576,MATCH($A34,'Hoja de Trabajo para listado'!$A$155:$A$1048576,0),MATCH((CUADRO!M$5&amp;$E34),'Hoja de Trabajo para listado'!$A$151:$Z$151,0)),0)+IFERROR(INDEX('Hoja de Trabajo para listado'!$AB$155:$BA$1048576,MATCH($A34,'Hoja de Trabajo para listado'!$AB$155:$AB$1048576,0),MATCH((CUADRO!M$5&amp;$E34),'Hoja de Trabajo para listado'!$AB$151:$BA$151,0)),0)+IFERROR(INDEX('Hoja de Trabajo para listado'!$BC$155:$CB$1048576,MATCH($A34,'Hoja de Trabajo para listado'!$BC$155:$BC$1048576,0),MATCH((CUADRO!M$5&amp;$E34),'Hoja de Trabajo para listado'!$BC$151:$CB$151,0)),0)+IFERROR(INDEX('Hoja de Trabajo para listado'!$DE$153:$DG$274,MATCH($A34,'Hoja de Trabajo para listado'!$DE$153:$DE$1048576,0),MATCH((CUADRO!M$5&amp;$E34),'Hoja de Trabajo para listado'!$DE$151:$DG$151,0)),0)+IFERROR(INDEX('Hoja de Trabajo para listado'!$CD$155:$DC$1048576,MATCH($A34,'Hoja de Trabajo para listado'!$CD$155:$CD$1048576,0),MATCH((CUADRO!M$5&amp;$E34),'Hoja de Trabajo para listado'!$CD$151:$DC$151,0)),0)</f>
        <v>0</v>
      </c>
      <c r="N34" s="314">
        <f ca="1">+IFERROR(INDEX('Hoja de Trabajo para listado'!$A$155:$Z$1048576,MATCH($A34,'Hoja de Trabajo para listado'!$A$155:$A$1048576,0),MATCH((CUADRO!N$5&amp;$E34),'Hoja de Trabajo para listado'!$A$151:$Z$151,0)),0)+IFERROR(INDEX('Hoja de Trabajo para listado'!$AB$155:$BA$1048576,MATCH($A34,'Hoja de Trabajo para listado'!$AB$155:$AB$1048576,0),MATCH((CUADRO!N$5&amp;$E34),'Hoja de Trabajo para listado'!$AB$151:$BA$151,0)),0)+IFERROR(INDEX('Hoja de Trabajo para listado'!$BC$155:$CB$1048576,MATCH($A34,'Hoja de Trabajo para listado'!$BC$155:$BC$1048576,0),MATCH((CUADRO!N$5&amp;$E34),'Hoja de Trabajo para listado'!$BC$151:$CB$151,0)),0)+IFERROR(INDEX('Hoja de Trabajo para listado'!$DE$153:$DG$274,MATCH($A34,'Hoja de Trabajo para listado'!$DE$153:$DE$1048576,0),MATCH((CUADRO!N$5&amp;$E34),'Hoja de Trabajo para listado'!$DE$151:$DG$151,0)),0)+IFERROR(INDEX('Hoja de Trabajo para listado'!$CD$155:$DC$1048576,MATCH($A34,'Hoja de Trabajo para listado'!$CD$155:$CD$1048576,0),MATCH((CUADRO!N$5&amp;$E34),'Hoja de Trabajo para listado'!$CD$151:$DC$151,0)),0)</f>
        <v>0</v>
      </c>
      <c r="O34" s="314">
        <f ca="1">+IFERROR(INDEX('Hoja de Trabajo para listado'!$A$155:$Z$1048576,MATCH($A34,'Hoja de Trabajo para listado'!$A$155:$A$1048576,0),MATCH((CUADRO!O$5&amp;$E34),'Hoja de Trabajo para listado'!$A$151:$Z$151,0)),0)+IFERROR(INDEX('Hoja de Trabajo para listado'!$AB$155:$BA$1048576,MATCH($A34,'Hoja de Trabajo para listado'!$AB$155:$AB$1048576,0),MATCH((CUADRO!O$5&amp;$E34),'Hoja de Trabajo para listado'!$AB$151:$BA$151,0)),0)+IFERROR(INDEX('Hoja de Trabajo para listado'!$BC$155:$CB$1048576,MATCH($A34,'Hoja de Trabajo para listado'!$BC$155:$BC$1048576,0),MATCH((CUADRO!O$5&amp;$E34),'Hoja de Trabajo para listado'!$BC$151:$CB$151,0)),0)+IFERROR(INDEX('Hoja de Trabajo para listado'!$DE$153:$DG$274,MATCH($A34,'Hoja de Trabajo para listado'!$DE$153:$DE$1048576,0),MATCH((CUADRO!O$5&amp;$E34),'Hoja de Trabajo para listado'!$DE$151:$DG$151,0)),0)+IFERROR(INDEX('Hoja de Trabajo para listado'!$CD$155:$DC$1048576,MATCH($A34,'Hoja de Trabajo para listado'!$CD$155:$CD$1048576,0),MATCH((CUADRO!O$5&amp;$E34),'Hoja de Trabajo para listado'!$CD$151:$DC$151,0)),0)</f>
        <v>0</v>
      </c>
      <c r="P34" s="314">
        <f ca="1">+IFERROR(INDEX('Hoja de Trabajo para listado'!$A$155:$Z$1048576,MATCH($A34,'Hoja de Trabajo para listado'!$A$155:$A$1048576,0),MATCH((CUADRO!P$5&amp;$E34),'Hoja de Trabajo para listado'!$A$151:$Z$151,0)),0)+IFERROR(INDEX('Hoja de Trabajo para listado'!$AB$155:$BA$1048576,MATCH($A34,'Hoja de Trabajo para listado'!$AB$155:$AB$1048576,0),MATCH((CUADRO!P$5&amp;$E34),'Hoja de Trabajo para listado'!$AB$151:$BA$151,0)),0)+IFERROR(INDEX('Hoja de Trabajo para listado'!$BC$155:$CB$1048576,MATCH($A34,'Hoja de Trabajo para listado'!$BC$155:$BC$1048576,0),MATCH((CUADRO!P$5&amp;$E34),'Hoja de Trabajo para listado'!$BC$151:$CB$151,0)),0)+IFERROR(INDEX('Hoja de Trabajo para listado'!$DE$153:$DG$274,MATCH($A34,'Hoja de Trabajo para listado'!$DE$153:$DE$1048576,0),MATCH((CUADRO!P$5&amp;$E34),'Hoja de Trabajo para listado'!$DE$151:$DG$151,0)),0)+IFERROR(INDEX('Hoja de Trabajo para listado'!$CD$155:$DC$1048576,MATCH($A34,'Hoja de Trabajo para listado'!$CD$155:$CD$1048576,0),MATCH((CUADRO!P$5&amp;$E34),'Hoja de Trabajo para listado'!$CD$151:$DC$151,0)),0)</f>
        <v>0</v>
      </c>
      <c r="Q34" s="314">
        <f ca="1">+IFERROR(INDEX('Hoja de Trabajo para listado'!$A$155:$Z$1048576,MATCH($A34,'Hoja de Trabajo para listado'!$A$155:$A$1048576,0),MATCH((CUADRO!Q$5&amp;$E34),'Hoja de Trabajo para listado'!$A$151:$Z$151,0)),0)+IFERROR(INDEX('Hoja de Trabajo para listado'!$AB$155:$BA$1048576,MATCH($A34,'Hoja de Trabajo para listado'!$AB$155:$AB$1048576,0),MATCH((CUADRO!Q$5&amp;$E34),'Hoja de Trabajo para listado'!$AB$151:$BA$151,0)),0)+IFERROR(INDEX('Hoja de Trabajo para listado'!$BC$155:$CB$1048576,MATCH($A34,'Hoja de Trabajo para listado'!$BC$155:$BC$1048576,0),MATCH((CUADRO!Q$5&amp;$E34),'Hoja de Trabajo para listado'!$BC$151:$CB$151,0)),0)+IFERROR(INDEX('Hoja de Trabajo para listado'!$DE$153:$DG$274,MATCH($A34,'Hoja de Trabajo para listado'!$DE$153:$DE$1048576,0),MATCH((CUADRO!Q$5&amp;$E34),'Hoja de Trabajo para listado'!$DE$151:$DG$151,0)),0)+IFERROR(INDEX('Hoja de Trabajo para listado'!$CD$155:$DC$1048576,MATCH($A34,'Hoja de Trabajo para listado'!$CD$155:$CD$1048576,0),MATCH((CUADRO!Q$5&amp;$E34),'Hoja de Trabajo para listado'!$CD$151:$DC$151,0)),0)</f>
        <v>0</v>
      </c>
      <c r="R34" s="314">
        <f t="shared" ca="1" si="0"/>
        <v>0</v>
      </c>
      <c r="S34" s="345"/>
      <c r="T34" s="314">
        <f ca="1">+T35</f>
        <v>0</v>
      </c>
      <c r="U34" s="313">
        <f t="shared" si="1"/>
        <v>1</v>
      </c>
      <c r="V34" s="319" t="str">
        <f>+VLOOKUP(A34,bd_lista!$A$3:$E$593,5,FALSE)</f>
        <v>Empresas Municipales</v>
      </c>
      <c r="W34" s="341" t="str">
        <f>+V34</f>
        <v>Empresas Municipales</v>
      </c>
    </row>
    <row r="35" spans="1:23" ht="15" hidden="1" customHeight="1">
      <c r="A35" s="323">
        <v>2314</v>
      </c>
      <c r="B35" s="421"/>
      <c r="C35" s="319" t="str">
        <f>+VLOOKUP(A35,bd_lista!$A$3:$C$593,3,FALSE)</f>
        <v>Empresa Municipal de Areas Verdes Sucre</v>
      </c>
      <c r="D35" s="319"/>
      <c r="E35" s="347" t="s">
        <v>1419</v>
      </c>
      <c r="F35" s="316">
        <f ca="1">+IFERROR(INDEX('Hoja de Trabajo para listado'!$A$155:$Z$1048576,MATCH($A35,'Hoja de Trabajo para listado'!$A$155:$A$1048576,0),MATCH((CUADRO!F$5&amp;$E35),'Hoja de Trabajo para listado'!$A$151:$Z$151,0)),0)+IFERROR(INDEX('Hoja de Trabajo para listado'!$AB$155:$BA$1048576,MATCH($A35,'Hoja de Trabajo para listado'!$AB$155:$AB$1048576,0),MATCH((CUADRO!F$5&amp;$E35),'Hoja de Trabajo para listado'!$AB$151:$BA$151,0)),0)+IFERROR(INDEX('Hoja de Trabajo para listado'!$BC$155:$CB$1048576,MATCH($A35,'Hoja de Trabajo para listado'!$BC$155:$BC$1048576,0),MATCH((CUADRO!F$5&amp;$E35),'Hoja de Trabajo para listado'!$BC$151:$CB$151,0)),0)+IFERROR(INDEX('Hoja de Trabajo para listado'!$DE$153:$DG$274,MATCH($A35,'Hoja de Trabajo para listado'!$DE$153:$DE$1048576,0),MATCH((CUADRO!F$5&amp;$E35),'Hoja de Trabajo para listado'!$DE$151:$DG$151,0)),0)+IFERROR(INDEX('Hoja de Trabajo para listado'!$CD$155:$DC$1048576,MATCH($A35,'Hoja de Trabajo para listado'!$CD$155:$CD$1048576,0),MATCH((CUADRO!F$5&amp;$E35),'Hoja de Trabajo para listado'!$CD$151:$DC$151,0)),0)</f>
        <v>0</v>
      </c>
      <c r="G35" s="316">
        <f ca="1">+IFERROR(INDEX('Hoja de Trabajo para listado'!$A$155:$Z$1048576,MATCH($A35,'Hoja de Trabajo para listado'!$A$155:$A$1048576,0),MATCH((CUADRO!G$5&amp;$E35),'Hoja de Trabajo para listado'!$A$151:$Z$151,0)),0)+IFERROR(INDEX('Hoja de Trabajo para listado'!$AB$155:$BA$1048576,MATCH($A35,'Hoja de Trabajo para listado'!$AB$155:$AB$1048576,0),MATCH((CUADRO!G$5&amp;$E35),'Hoja de Trabajo para listado'!$AB$151:$BA$151,0)),0)+IFERROR(INDEX('Hoja de Trabajo para listado'!$BC$155:$CB$1048576,MATCH($A35,'Hoja de Trabajo para listado'!$BC$155:$BC$1048576,0),MATCH((CUADRO!G$5&amp;$E35),'Hoja de Trabajo para listado'!$BC$151:$CB$151,0)),0)+IFERROR(INDEX('Hoja de Trabajo para listado'!$DE$153:$DG$274,MATCH($A35,'Hoja de Trabajo para listado'!$DE$153:$DE$1048576,0),MATCH((CUADRO!G$5&amp;$E35),'Hoja de Trabajo para listado'!$DE$151:$DG$151,0)),0)+IFERROR(INDEX('Hoja de Trabajo para listado'!$CD$155:$DC$1048576,MATCH($A35,'Hoja de Trabajo para listado'!$CD$155:$CD$1048576,0),MATCH((CUADRO!G$5&amp;$E35),'Hoja de Trabajo para listado'!$CD$151:$DC$151,0)),0)</f>
        <v>0</v>
      </c>
      <c r="H35" s="316">
        <f ca="1">+IFERROR(INDEX('Hoja de Trabajo para listado'!$A$155:$Z$1048576,MATCH($A35,'Hoja de Trabajo para listado'!$A$155:$A$1048576,0),MATCH((CUADRO!H$5&amp;$E35),'Hoja de Trabajo para listado'!$A$151:$Z$151,0)),0)+IFERROR(INDEX('Hoja de Trabajo para listado'!$AB$155:$BA$1048576,MATCH($A35,'Hoja de Trabajo para listado'!$AB$155:$AB$1048576,0),MATCH((CUADRO!H$5&amp;$E35),'Hoja de Trabajo para listado'!$AB$151:$BA$151,0)),0)+IFERROR(INDEX('Hoja de Trabajo para listado'!$BC$155:$CB$1048576,MATCH($A35,'Hoja de Trabajo para listado'!$BC$155:$BC$1048576,0),MATCH((CUADRO!H$5&amp;$E35),'Hoja de Trabajo para listado'!$BC$151:$CB$151,0)),0)+IFERROR(INDEX('Hoja de Trabajo para listado'!$DE$153:$DG$274,MATCH($A35,'Hoja de Trabajo para listado'!$DE$153:$DE$1048576,0),MATCH((CUADRO!H$5&amp;$E35),'Hoja de Trabajo para listado'!$DE$151:$DG$151,0)),0)+IFERROR(INDEX('Hoja de Trabajo para listado'!$CD$155:$DC$1048576,MATCH($A35,'Hoja de Trabajo para listado'!$CD$155:$CD$1048576,0),MATCH((CUADRO!H$5&amp;$E35),'Hoja de Trabajo para listado'!$CD$151:$DC$151,0)),0)</f>
        <v>0</v>
      </c>
      <c r="I35" s="316">
        <f ca="1">+IFERROR(INDEX('Hoja de Trabajo para listado'!$A$155:$Z$1048576,MATCH($A35,'Hoja de Trabajo para listado'!$A$155:$A$1048576,0),MATCH((CUADRO!I$5&amp;$E35),'Hoja de Trabajo para listado'!$A$151:$Z$151,0)),0)+IFERROR(INDEX('Hoja de Trabajo para listado'!$AB$155:$BA$1048576,MATCH($A35,'Hoja de Trabajo para listado'!$AB$155:$AB$1048576,0),MATCH((CUADRO!I$5&amp;$E35),'Hoja de Trabajo para listado'!$AB$151:$BA$151,0)),0)+IFERROR(INDEX('Hoja de Trabajo para listado'!$BC$155:$CB$1048576,MATCH($A35,'Hoja de Trabajo para listado'!$BC$155:$BC$1048576,0),MATCH((CUADRO!I$5&amp;$E35),'Hoja de Trabajo para listado'!$BC$151:$CB$151,0)),0)+IFERROR(INDEX('Hoja de Trabajo para listado'!$DE$153:$DG$274,MATCH($A35,'Hoja de Trabajo para listado'!$DE$153:$DE$1048576,0),MATCH((CUADRO!I$5&amp;$E35),'Hoja de Trabajo para listado'!$DE$151:$DG$151,0)),0)+IFERROR(INDEX('Hoja de Trabajo para listado'!$CD$155:$DC$1048576,MATCH($A35,'Hoja de Trabajo para listado'!$CD$155:$CD$1048576,0),MATCH((CUADRO!I$5&amp;$E35),'Hoja de Trabajo para listado'!$CD$151:$DC$151,0)),0)</f>
        <v>0</v>
      </c>
      <c r="J35" s="316">
        <f ca="1">+IFERROR(INDEX('Hoja de Trabajo para listado'!$A$155:$Z$1048576,MATCH($A35,'Hoja de Trabajo para listado'!$A$155:$A$1048576,0),MATCH((CUADRO!J$5&amp;$E35),'Hoja de Trabajo para listado'!$A$151:$Z$151,0)),0)+IFERROR(INDEX('Hoja de Trabajo para listado'!$AB$155:$BA$1048576,MATCH($A35,'Hoja de Trabajo para listado'!$AB$155:$AB$1048576,0),MATCH((CUADRO!J$5&amp;$E35),'Hoja de Trabajo para listado'!$AB$151:$BA$151,0)),0)+IFERROR(INDEX('Hoja de Trabajo para listado'!$BC$155:$CB$1048576,MATCH($A35,'Hoja de Trabajo para listado'!$BC$155:$BC$1048576,0),MATCH((CUADRO!J$5&amp;$E35),'Hoja de Trabajo para listado'!$BC$151:$CB$151,0)),0)+IFERROR(INDEX('Hoja de Trabajo para listado'!$DE$153:$DG$274,MATCH($A35,'Hoja de Trabajo para listado'!$DE$153:$DE$1048576,0),MATCH((CUADRO!J$5&amp;$E35),'Hoja de Trabajo para listado'!$DE$151:$DG$151,0)),0)+IFERROR(INDEX('Hoja de Trabajo para listado'!$CD$155:$DC$1048576,MATCH($A35,'Hoja de Trabajo para listado'!$CD$155:$CD$1048576,0),MATCH((CUADRO!J$5&amp;$E35),'Hoja de Trabajo para listado'!$CD$151:$DC$151,0)),0)</f>
        <v>0</v>
      </c>
      <c r="K35" s="316">
        <f ca="1">+IFERROR(INDEX('Hoja de Trabajo para listado'!$A$155:$Z$1048576,MATCH($A35,'Hoja de Trabajo para listado'!$A$155:$A$1048576,0),MATCH((CUADRO!K$5&amp;$E35),'Hoja de Trabajo para listado'!$A$151:$Z$151,0)),0)+IFERROR(INDEX('Hoja de Trabajo para listado'!$AB$155:$BA$1048576,MATCH($A35,'Hoja de Trabajo para listado'!$AB$155:$AB$1048576,0),MATCH((CUADRO!K$5&amp;$E35),'Hoja de Trabajo para listado'!$AB$151:$BA$151,0)),0)+IFERROR(INDEX('Hoja de Trabajo para listado'!$BC$155:$CB$1048576,MATCH($A35,'Hoja de Trabajo para listado'!$BC$155:$BC$1048576,0),MATCH((CUADRO!K$5&amp;$E35),'Hoja de Trabajo para listado'!$BC$151:$CB$151,0)),0)+IFERROR(INDEX('Hoja de Trabajo para listado'!$DE$153:$DG$274,MATCH($A35,'Hoja de Trabajo para listado'!$DE$153:$DE$1048576,0),MATCH((CUADRO!K$5&amp;$E35),'Hoja de Trabajo para listado'!$DE$151:$DG$151,0)),0)+IFERROR(INDEX('Hoja de Trabajo para listado'!$CD$155:$DC$1048576,MATCH($A35,'Hoja de Trabajo para listado'!$CD$155:$CD$1048576,0),MATCH((CUADRO!K$5&amp;$E35),'Hoja de Trabajo para listado'!$CD$151:$DC$151,0)),0)</f>
        <v>0</v>
      </c>
      <c r="L35" s="316">
        <f ca="1">+IFERROR(INDEX('Hoja de Trabajo para listado'!$A$155:$Z$1048576,MATCH($A35,'Hoja de Trabajo para listado'!$A$155:$A$1048576,0),MATCH((CUADRO!L$5&amp;$E35),'Hoja de Trabajo para listado'!$A$151:$Z$151,0)),0)+IFERROR(INDEX('Hoja de Trabajo para listado'!$AB$155:$BA$1048576,MATCH($A35,'Hoja de Trabajo para listado'!$AB$155:$AB$1048576,0),MATCH((CUADRO!L$5&amp;$E35),'Hoja de Trabajo para listado'!$AB$151:$BA$151,0)),0)+IFERROR(INDEX('Hoja de Trabajo para listado'!$BC$155:$CB$1048576,MATCH($A35,'Hoja de Trabajo para listado'!$BC$155:$BC$1048576,0),MATCH((CUADRO!L$5&amp;$E35),'Hoja de Trabajo para listado'!$BC$151:$CB$151,0)),0)+IFERROR(INDEX('Hoja de Trabajo para listado'!$DE$153:$DG$274,MATCH($A35,'Hoja de Trabajo para listado'!$DE$153:$DE$1048576,0),MATCH((CUADRO!L$5&amp;$E35),'Hoja de Trabajo para listado'!$DE$151:$DG$151,0)),0)+IFERROR(INDEX('Hoja de Trabajo para listado'!$CD$155:$DC$1048576,MATCH($A35,'Hoja de Trabajo para listado'!$CD$155:$CD$1048576,0),MATCH((CUADRO!L$5&amp;$E35),'Hoja de Trabajo para listado'!$CD$151:$DC$151,0)),0)</f>
        <v>0</v>
      </c>
      <c r="M35" s="316">
        <f ca="1">+IFERROR(INDEX('Hoja de Trabajo para listado'!$A$155:$Z$1048576,MATCH($A35,'Hoja de Trabajo para listado'!$A$155:$A$1048576,0),MATCH((CUADRO!M$5&amp;$E35),'Hoja de Trabajo para listado'!$A$151:$Z$151,0)),0)+IFERROR(INDEX('Hoja de Trabajo para listado'!$AB$155:$BA$1048576,MATCH($A35,'Hoja de Trabajo para listado'!$AB$155:$AB$1048576,0),MATCH((CUADRO!M$5&amp;$E35),'Hoja de Trabajo para listado'!$AB$151:$BA$151,0)),0)+IFERROR(INDEX('Hoja de Trabajo para listado'!$BC$155:$CB$1048576,MATCH($A35,'Hoja de Trabajo para listado'!$BC$155:$BC$1048576,0),MATCH((CUADRO!M$5&amp;$E35),'Hoja de Trabajo para listado'!$BC$151:$CB$151,0)),0)+IFERROR(INDEX('Hoja de Trabajo para listado'!$DE$153:$DG$274,MATCH($A35,'Hoja de Trabajo para listado'!$DE$153:$DE$1048576,0),MATCH((CUADRO!M$5&amp;$E35),'Hoja de Trabajo para listado'!$DE$151:$DG$151,0)),0)+IFERROR(INDEX('Hoja de Trabajo para listado'!$CD$155:$DC$1048576,MATCH($A35,'Hoja de Trabajo para listado'!$CD$155:$CD$1048576,0),MATCH((CUADRO!M$5&amp;$E35),'Hoja de Trabajo para listado'!$CD$151:$DC$151,0)),0)</f>
        <v>0</v>
      </c>
      <c r="N35" s="316">
        <f ca="1">+IFERROR(INDEX('Hoja de Trabajo para listado'!$A$155:$Z$1048576,MATCH($A35,'Hoja de Trabajo para listado'!$A$155:$A$1048576,0),MATCH((CUADRO!N$5&amp;$E35),'Hoja de Trabajo para listado'!$A$151:$Z$151,0)),0)+IFERROR(INDEX('Hoja de Trabajo para listado'!$AB$155:$BA$1048576,MATCH($A35,'Hoja de Trabajo para listado'!$AB$155:$AB$1048576,0),MATCH((CUADRO!N$5&amp;$E35),'Hoja de Trabajo para listado'!$AB$151:$BA$151,0)),0)+IFERROR(INDEX('Hoja de Trabajo para listado'!$BC$155:$CB$1048576,MATCH($A35,'Hoja de Trabajo para listado'!$BC$155:$BC$1048576,0),MATCH((CUADRO!N$5&amp;$E35),'Hoja de Trabajo para listado'!$BC$151:$CB$151,0)),0)+IFERROR(INDEX('Hoja de Trabajo para listado'!$DE$153:$DG$274,MATCH($A35,'Hoja de Trabajo para listado'!$DE$153:$DE$1048576,0),MATCH((CUADRO!N$5&amp;$E35),'Hoja de Trabajo para listado'!$DE$151:$DG$151,0)),0)+IFERROR(INDEX('Hoja de Trabajo para listado'!$CD$155:$DC$1048576,MATCH($A35,'Hoja de Trabajo para listado'!$CD$155:$CD$1048576,0),MATCH((CUADRO!N$5&amp;$E35),'Hoja de Trabajo para listado'!$CD$151:$DC$151,0)),0)</f>
        <v>0</v>
      </c>
      <c r="O35" s="316">
        <f ca="1">+IFERROR(INDEX('Hoja de Trabajo para listado'!$A$155:$Z$1048576,MATCH($A35,'Hoja de Trabajo para listado'!$A$155:$A$1048576,0),MATCH((CUADRO!O$5&amp;$E35),'Hoja de Trabajo para listado'!$A$151:$Z$151,0)),0)+IFERROR(INDEX('Hoja de Trabajo para listado'!$AB$155:$BA$1048576,MATCH($A35,'Hoja de Trabajo para listado'!$AB$155:$AB$1048576,0),MATCH((CUADRO!O$5&amp;$E35),'Hoja de Trabajo para listado'!$AB$151:$BA$151,0)),0)+IFERROR(INDEX('Hoja de Trabajo para listado'!$BC$155:$CB$1048576,MATCH($A35,'Hoja de Trabajo para listado'!$BC$155:$BC$1048576,0),MATCH((CUADRO!O$5&amp;$E35),'Hoja de Trabajo para listado'!$BC$151:$CB$151,0)),0)+IFERROR(INDEX('Hoja de Trabajo para listado'!$DE$153:$DG$274,MATCH($A35,'Hoja de Trabajo para listado'!$DE$153:$DE$1048576,0),MATCH((CUADRO!O$5&amp;$E35),'Hoja de Trabajo para listado'!$DE$151:$DG$151,0)),0)+IFERROR(INDEX('Hoja de Trabajo para listado'!$CD$155:$DC$1048576,MATCH($A35,'Hoja de Trabajo para listado'!$CD$155:$CD$1048576,0),MATCH((CUADRO!O$5&amp;$E35),'Hoja de Trabajo para listado'!$CD$151:$DC$151,0)),0)</f>
        <v>0</v>
      </c>
      <c r="P35" s="316">
        <f ca="1">+IFERROR(INDEX('Hoja de Trabajo para listado'!$A$155:$Z$1048576,MATCH($A35,'Hoja de Trabajo para listado'!$A$155:$A$1048576,0),MATCH((CUADRO!P$5&amp;$E35),'Hoja de Trabajo para listado'!$A$151:$Z$151,0)),0)+IFERROR(INDEX('Hoja de Trabajo para listado'!$AB$155:$BA$1048576,MATCH($A35,'Hoja de Trabajo para listado'!$AB$155:$AB$1048576,0),MATCH((CUADRO!P$5&amp;$E35),'Hoja de Trabajo para listado'!$AB$151:$BA$151,0)),0)+IFERROR(INDEX('Hoja de Trabajo para listado'!$BC$155:$CB$1048576,MATCH($A35,'Hoja de Trabajo para listado'!$BC$155:$BC$1048576,0),MATCH((CUADRO!P$5&amp;$E35),'Hoja de Trabajo para listado'!$BC$151:$CB$151,0)),0)+IFERROR(INDEX('Hoja de Trabajo para listado'!$DE$153:$DG$274,MATCH($A35,'Hoja de Trabajo para listado'!$DE$153:$DE$1048576,0),MATCH((CUADRO!P$5&amp;$E35),'Hoja de Trabajo para listado'!$DE$151:$DG$151,0)),0)+IFERROR(INDEX('Hoja de Trabajo para listado'!$CD$155:$DC$1048576,MATCH($A35,'Hoja de Trabajo para listado'!$CD$155:$CD$1048576,0),MATCH((CUADRO!P$5&amp;$E35),'Hoja de Trabajo para listado'!$CD$151:$DC$151,0)),0)</f>
        <v>0</v>
      </c>
      <c r="Q35" s="316">
        <f ca="1">+IFERROR(INDEX('Hoja de Trabajo para listado'!$A$155:$Z$1048576,MATCH($A35,'Hoja de Trabajo para listado'!$A$155:$A$1048576,0),MATCH((CUADRO!Q$5&amp;$E35),'Hoja de Trabajo para listado'!$A$151:$Z$151,0)),0)+IFERROR(INDEX('Hoja de Trabajo para listado'!$AB$155:$BA$1048576,MATCH($A35,'Hoja de Trabajo para listado'!$AB$155:$AB$1048576,0),MATCH((CUADRO!Q$5&amp;$E35),'Hoja de Trabajo para listado'!$AB$151:$BA$151,0)),0)+IFERROR(INDEX('Hoja de Trabajo para listado'!$BC$155:$CB$1048576,MATCH($A35,'Hoja de Trabajo para listado'!$BC$155:$BC$1048576,0),MATCH((CUADRO!Q$5&amp;$E35),'Hoja de Trabajo para listado'!$BC$151:$CB$151,0)),0)+IFERROR(INDEX('Hoja de Trabajo para listado'!$DE$153:$DG$274,MATCH($A35,'Hoja de Trabajo para listado'!$DE$153:$DE$1048576,0),MATCH((CUADRO!Q$5&amp;$E35),'Hoja de Trabajo para listado'!$DE$151:$DG$151,0)),0)+IFERROR(INDEX('Hoja de Trabajo para listado'!$CD$155:$DC$1048576,MATCH($A35,'Hoja de Trabajo para listado'!$CD$155:$CD$1048576,0),MATCH((CUADRO!Q$5&amp;$E35),'Hoja de Trabajo para listado'!$CD$151:$DC$151,0)),0)</f>
        <v>0</v>
      </c>
      <c r="R35" s="316">
        <f t="shared" ca="1" si="0"/>
        <v>0</v>
      </c>
      <c r="S35" s="344">
        <f ca="1">+R34+R35</f>
        <v>0</v>
      </c>
      <c r="T35" s="316">
        <f ca="1">+S35</f>
        <v>0</v>
      </c>
      <c r="U35" s="315">
        <f t="shared" si="1"/>
        <v>2</v>
      </c>
      <c r="V35" s="319" t="str">
        <f>+VLOOKUP(A35,bd_lista!$A$3:$E$593,5,FALSE)</f>
        <v>Empresas Municipales</v>
      </c>
      <c r="W35" s="320"/>
    </row>
    <row r="36" spans="1:23" ht="15" hidden="1" customHeight="1">
      <c r="A36" s="325">
        <v>2315</v>
      </c>
      <c r="B36" s="420">
        <f>+A36</f>
        <v>2315</v>
      </c>
      <c r="C36" s="318" t="str">
        <f>+VLOOKUP(A36,bd_lista!$A$3:$C$593,3,FALSE)</f>
        <v xml:space="preserve">Empresa Municipal de Servicio de Aseo </v>
      </c>
      <c r="D36" s="318" t="str">
        <f>+C36</f>
        <v xml:space="preserve">Empresa Municipal de Servicio de Aseo </v>
      </c>
      <c r="E36" s="346" t="s">
        <v>1418</v>
      </c>
      <c r="F36" s="314">
        <f ca="1">+IFERROR(INDEX('Hoja de Trabajo para listado'!$A$155:$Z$1048576,MATCH($A36,'Hoja de Trabajo para listado'!$A$155:$A$1048576,0),MATCH((CUADRO!F$5&amp;$E36),'Hoja de Trabajo para listado'!$A$151:$Z$151,0)),0)+IFERROR(INDEX('Hoja de Trabajo para listado'!$AB$155:$BA$1048576,MATCH($A36,'Hoja de Trabajo para listado'!$AB$155:$AB$1048576,0),MATCH((CUADRO!F$5&amp;$E36),'Hoja de Trabajo para listado'!$AB$151:$BA$151,0)),0)+IFERROR(INDEX('Hoja de Trabajo para listado'!$BC$155:$CB$1048576,MATCH($A36,'Hoja de Trabajo para listado'!$BC$155:$BC$1048576,0),MATCH((CUADRO!F$5&amp;$E36),'Hoja de Trabajo para listado'!$BC$151:$CB$151,0)),0)+IFERROR(INDEX('Hoja de Trabajo para listado'!$DE$153:$DG$274,MATCH($A36,'Hoja de Trabajo para listado'!$DE$153:$DE$1048576,0),MATCH((CUADRO!F$5&amp;$E36),'Hoja de Trabajo para listado'!$DE$151:$DG$151,0)),0)+IFERROR(INDEX('Hoja de Trabajo para listado'!$CD$155:$DC$1048576,MATCH($A36,'Hoja de Trabajo para listado'!$CD$155:$CD$1048576,0),MATCH((CUADRO!F$5&amp;$E36),'Hoja de Trabajo para listado'!$CD$151:$DC$151,0)),0)</f>
        <v>0</v>
      </c>
      <c r="G36" s="314">
        <f ca="1">+IFERROR(INDEX('Hoja de Trabajo para listado'!$A$155:$Z$1048576,MATCH($A36,'Hoja de Trabajo para listado'!$A$155:$A$1048576,0),MATCH((CUADRO!G$5&amp;$E36),'Hoja de Trabajo para listado'!$A$151:$Z$151,0)),0)+IFERROR(INDEX('Hoja de Trabajo para listado'!$AB$155:$BA$1048576,MATCH($A36,'Hoja de Trabajo para listado'!$AB$155:$AB$1048576,0),MATCH((CUADRO!G$5&amp;$E36),'Hoja de Trabajo para listado'!$AB$151:$BA$151,0)),0)+IFERROR(INDEX('Hoja de Trabajo para listado'!$BC$155:$CB$1048576,MATCH($A36,'Hoja de Trabajo para listado'!$BC$155:$BC$1048576,0),MATCH((CUADRO!G$5&amp;$E36),'Hoja de Trabajo para listado'!$BC$151:$CB$151,0)),0)+IFERROR(INDEX('Hoja de Trabajo para listado'!$DE$153:$DG$274,MATCH($A36,'Hoja de Trabajo para listado'!$DE$153:$DE$1048576,0),MATCH((CUADRO!G$5&amp;$E36),'Hoja de Trabajo para listado'!$DE$151:$DG$151,0)),0)+IFERROR(INDEX('Hoja de Trabajo para listado'!$CD$155:$DC$1048576,MATCH($A36,'Hoja de Trabajo para listado'!$CD$155:$CD$1048576,0),MATCH((CUADRO!G$5&amp;$E36),'Hoja de Trabajo para listado'!$CD$151:$DC$151,0)),0)</f>
        <v>0</v>
      </c>
      <c r="H36" s="314">
        <f ca="1">+IFERROR(INDEX('Hoja de Trabajo para listado'!$A$155:$Z$1048576,MATCH($A36,'Hoja de Trabajo para listado'!$A$155:$A$1048576,0),MATCH((CUADRO!H$5&amp;$E36),'Hoja de Trabajo para listado'!$A$151:$Z$151,0)),0)+IFERROR(INDEX('Hoja de Trabajo para listado'!$AB$155:$BA$1048576,MATCH($A36,'Hoja de Trabajo para listado'!$AB$155:$AB$1048576,0),MATCH((CUADRO!H$5&amp;$E36),'Hoja de Trabajo para listado'!$AB$151:$BA$151,0)),0)+IFERROR(INDEX('Hoja de Trabajo para listado'!$BC$155:$CB$1048576,MATCH($A36,'Hoja de Trabajo para listado'!$BC$155:$BC$1048576,0),MATCH((CUADRO!H$5&amp;$E36),'Hoja de Trabajo para listado'!$BC$151:$CB$151,0)),0)+IFERROR(INDEX('Hoja de Trabajo para listado'!$DE$153:$DG$274,MATCH($A36,'Hoja de Trabajo para listado'!$DE$153:$DE$1048576,0),MATCH((CUADRO!H$5&amp;$E36),'Hoja de Trabajo para listado'!$DE$151:$DG$151,0)),0)+IFERROR(INDEX('Hoja de Trabajo para listado'!$CD$155:$DC$1048576,MATCH($A36,'Hoja de Trabajo para listado'!$CD$155:$CD$1048576,0),MATCH((CUADRO!H$5&amp;$E36),'Hoja de Trabajo para listado'!$CD$151:$DC$151,0)),0)</f>
        <v>0</v>
      </c>
      <c r="I36" s="314">
        <f ca="1">+IFERROR(INDEX('Hoja de Trabajo para listado'!$A$155:$Z$1048576,MATCH($A36,'Hoja de Trabajo para listado'!$A$155:$A$1048576,0),MATCH((CUADRO!I$5&amp;$E36),'Hoja de Trabajo para listado'!$A$151:$Z$151,0)),0)+IFERROR(INDEX('Hoja de Trabajo para listado'!$AB$155:$BA$1048576,MATCH($A36,'Hoja de Trabajo para listado'!$AB$155:$AB$1048576,0),MATCH((CUADRO!I$5&amp;$E36),'Hoja de Trabajo para listado'!$AB$151:$BA$151,0)),0)+IFERROR(INDEX('Hoja de Trabajo para listado'!$BC$155:$CB$1048576,MATCH($A36,'Hoja de Trabajo para listado'!$BC$155:$BC$1048576,0),MATCH((CUADRO!I$5&amp;$E36),'Hoja de Trabajo para listado'!$BC$151:$CB$151,0)),0)+IFERROR(INDEX('Hoja de Trabajo para listado'!$DE$153:$DG$274,MATCH($A36,'Hoja de Trabajo para listado'!$DE$153:$DE$1048576,0),MATCH((CUADRO!I$5&amp;$E36),'Hoja de Trabajo para listado'!$DE$151:$DG$151,0)),0)+IFERROR(INDEX('Hoja de Trabajo para listado'!$CD$155:$DC$1048576,MATCH($A36,'Hoja de Trabajo para listado'!$CD$155:$CD$1048576,0),MATCH((CUADRO!I$5&amp;$E36),'Hoja de Trabajo para listado'!$CD$151:$DC$151,0)),0)</f>
        <v>0</v>
      </c>
      <c r="J36" s="314">
        <f ca="1">+IFERROR(INDEX('Hoja de Trabajo para listado'!$A$155:$Z$1048576,MATCH($A36,'Hoja de Trabajo para listado'!$A$155:$A$1048576,0),MATCH((CUADRO!J$5&amp;$E36),'Hoja de Trabajo para listado'!$A$151:$Z$151,0)),0)+IFERROR(INDEX('Hoja de Trabajo para listado'!$AB$155:$BA$1048576,MATCH($A36,'Hoja de Trabajo para listado'!$AB$155:$AB$1048576,0),MATCH((CUADRO!J$5&amp;$E36),'Hoja de Trabajo para listado'!$AB$151:$BA$151,0)),0)+IFERROR(INDEX('Hoja de Trabajo para listado'!$BC$155:$CB$1048576,MATCH($A36,'Hoja de Trabajo para listado'!$BC$155:$BC$1048576,0),MATCH((CUADRO!J$5&amp;$E36),'Hoja de Trabajo para listado'!$BC$151:$CB$151,0)),0)+IFERROR(INDEX('Hoja de Trabajo para listado'!$DE$153:$DG$274,MATCH($A36,'Hoja de Trabajo para listado'!$DE$153:$DE$1048576,0),MATCH((CUADRO!J$5&amp;$E36),'Hoja de Trabajo para listado'!$DE$151:$DG$151,0)),0)+IFERROR(INDEX('Hoja de Trabajo para listado'!$CD$155:$DC$1048576,MATCH($A36,'Hoja de Trabajo para listado'!$CD$155:$CD$1048576,0),MATCH((CUADRO!J$5&amp;$E36),'Hoja de Trabajo para listado'!$CD$151:$DC$151,0)),0)</f>
        <v>0</v>
      </c>
      <c r="K36" s="314">
        <f ca="1">+IFERROR(INDEX('Hoja de Trabajo para listado'!$A$155:$Z$1048576,MATCH($A36,'Hoja de Trabajo para listado'!$A$155:$A$1048576,0),MATCH((CUADRO!K$5&amp;$E36),'Hoja de Trabajo para listado'!$A$151:$Z$151,0)),0)+IFERROR(INDEX('Hoja de Trabajo para listado'!$AB$155:$BA$1048576,MATCH($A36,'Hoja de Trabajo para listado'!$AB$155:$AB$1048576,0),MATCH((CUADRO!K$5&amp;$E36),'Hoja de Trabajo para listado'!$AB$151:$BA$151,0)),0)+IFERROR(INDEX('Hoja de Trabajo para listado'!$BC$155:$CB$1048576,MATCH($A36,'Hoja de Trabajo para listado'!$BC$155:$BC$1048576,0),MATCH((CUADRO!K$5&amp;$E36),'Hoja de Trabajo para listado'!$BC$151:$CB$151,0)),0)+IFERROR(INDEX('Hoja de Trabajo para listado'!$DE$153:$DG$274,MATCH($A36,'Hoja de Trabajo para listado'!$DE$153:$DE$1048576,0),MATCH((CUADRO!K$5&amp;$E36),'Hoja de Trabajo para listado'!$DE$151:$DG$151,0)),0)+IFERROR(INDEX('Hoja de Trabajo para listado'!$CD$155:$DC$1048576,MATCH($A36,'Hoja de Trabajo para listado'!$CD$155:$CD$1048576,0),MATCH((CUADRO!K$5&amp;$E36),'Hoja de Trabajo para listado'!$CD$151:$DC$151,0)),0)</f>
        <v>0</v>
      </c>
      <c r="L36" s="314">
        <f ca="1">+IFERROR(INDEX('Hoja de Trabajo para listado'!$A$155:$Z$1048576,MATCH($A36,'Hoja de Trabajo para listado'!$A$155:$A$1048576,0),MATCH((CUADRO!L$5&amp;$E36),'Hoja de Trabajo para listado'!$A$151:$Z$151,0)),0)+IFERROR(INDEX('Hoja de Trabajo para listado'!$AB$155:$BA$1048576,MATCH($A36,'Hoja de Trabajo para listado'!$AB$155:$AB$1048576,0),MATCH((CUADRO!L$5&amp;$E36),'Hoja de Trabajo para listado'!$AB$151:$BA$151,0)),0)+IFERROR(INDEX('Hoja de Trabajo para listado'!$BC$155:$CB$1048576,MATCH($A36,'Hoja de Trabajo para listado'!$BC$155:$BC$1048576,0),MATCH((CUADRO!L$5&amp;$E36),'Hoja de Trabajo para listado'!$BC$151:$CB$151,0)),0)+IFERROR(INDEX('Hoja de Trabajo para listado'!$DE$153:$DG$274,MATCH($A36,'Hoja de Trabajo para listado'!$DE$153:$DE$1048576,0),MATCH((CUADRO!L$5&amp;$E36),'Hoja de Trabajo para listado'!$DE$151:$DG$151,0)),0)+IFERROR(INDEX('Hoja de Trabajo para listado'!$CD$155:$DC$1048576,MATCH($A36,'Hoja de Trabajo para listado'!$CD$155:$CD$1048576,0),MATCH((CUADRO!L$5&amp;$E36),'Hoja de Trabajo para listado'!$CD$151:$DC$151,0)),0)</f>
        <v>0</v>
      </c>
      <c r="M36" s="314">
        <f ca="1">+IFERROR(INDEX('Hoja de Trabajo para listado'!$A$155:$Z$1048576,MATCH($A36,'Hoja de Trabajo para listado'!$A$155:$A$1048576,0),MATCH((CUADRO!M$5&amp;$E36),'Hoja de Trabajo para listado'!$A$151:$Z$151,0)),0)+IFERROR(INDEX('Hoja de Trabajo para listado'!$AB$155:$BA$1048576,MATCH($A36,'Hoja de Trabajo para listado'!$AB$155:$AB$1048576,0),MATCH((CUADRO!M$5&amp;$E36),'Hoja de Trabajo para listado'!$AB$151:$BA$151,0)),0)+IFERROR(INDEX('Hoja de Trabajo para listado'!$BC$155:$CB$1048576,MATCH($A36,'Hoja de Trabajo para listado'!$BC$155:$BC$1048576,0),MATCH((CUADRO!M$5&amp;$E36),'Hoja de Trabajo para listado'!$BC$151:$CB$151,0)),0)+IFERROR(INDEX('Hoja de Trabajo para listado'!$DE$153:$DG$274,MATCH($A36,'Hoja de Trabajo para listado'!$DE$153:$DE$1048576,0),MATCH((CUADRO!M$5&amp;$E36),'Hoja de Trabajo para listado'!$DE$151:$DG$151,0)),0)+IFERROR(INDEX('Hoja de Trabajo para listado'!$CD$155:$DC$1048576,MATCH($A36,'Hoja de Trabajo para listado'!$CD$155:$CD$1048576,0),MATCH((CUADRO!M$5&amp;$E36),'Hoja de Trabajo para listado'!$CD$151:$DC$151,0)),0)</f>
        <v>0</v>
      </c>
      <c r="N36" s="314">
        <f ca="1">+IFERROR(INDEX('Hoja de Trabajo para listado'!$A$155:$Z$1048576,MATCH($A36,'Hoja de Trabajo para listado'!$A$155:$A$1048576,0),MATCH((CUADRO!N$5&amp;$E36),'Hoja de Trabajo para listado'!$A$151:$Z$151,0)),0)+IFERROR(INDEX('Hoja de Trabajo para listado'!$AB$155:$BA$1048576,MATCH($A36,'Hoja de Trabajo para listado'!$AB$155:$AB$1048576,0),MATCH((CUADRO!N$5&amp;$E36),'Hoja de Trabajo para listado'!$AB$151:$BA$151,0)),0)+IFERROR(INDEX('Hoja de Trabajo para listado'!$BC$155:$CB$1048576,MATCH($A36,'Hoja de Trabajo para listado'!$BC$155:$BC$1048576,0),MATCH((CUADRO!N$5&amp;$E36),'Hoja de Trabajo para listado'!$BC$151:$CB$151,0)),0)+IFERROR(INDEX('Hoja de Trabajo para listado'!$DE$153:$DG$274,MATCH($A36,'Hoja de Trabajo para listado'!$DE$153:$DE$1048576,0),MATCH((CUADRO!N$5&amp;$E36),'Hoja de Trabajo para listado'!$DE$151:$DG$151,0)),0)+IFERROR(INDEX('Hoja de Trabajo para listado'!$CD$155:$DC$1048576,MATCH($A36,'Hoja de Trabajo para listado'!$CD$155:$CD$1048576,0),MATCH((CUADRO!N$5&amp;$E36),'Hoja de Trabajo para listado'!$CD$151:$DC$151,0)),0)</f>
        <v>0</v>
      </c>
      <c r="O36" s="314">
        <f ca="1">+IFERROR(INDEX('Hoja de Trabajo para listado'!$A$155:$Z$1048576,MATCH($A36,'Hoja de Trabajo para listado'!$A$155:$A$1048576,0),MATCH((CUADRO!O$5&amp;$E36),'Hoja de Trabajo para listado'!$A$151:$Z$151,0)),0)+IFERROR(INDEX('Hoja de Trabajo para listado'!$AB$155:$BA$1048576,MATCH($A36,'Hoja de Trabajo para listado'!$AB$155:$AB$1048576,0),MATCH((CUADRO!O$5&amp;$E36),'Hoja de Trabajo para listado'!$AB$151:$BA$151,0)),0)+IFERROR(INDEX('Hoja de Trabajo para listado'!$BC$155:$CB$1048576,MATCH($A36,'Hoja de Trabajo para listado'!$BC$155:$BC$1048576,0),MATCH((CUADRO!O$5&amp;$E36),'Hoja de Trabajo para listado'!$BC$151:$CB$151,0)),0)+IFERROR(INDEX('Hoja de Trabajo para listado'!$DE$153:$DG$274,MATCH($A36,'Hoja de Trabajo para listado'!$DE$153:$DE$1048576,0),MATCH((CUADRO!O$5&amp;$E36),'Hoja de Trabajo para listado'!$DE$151:$DG$151,0)),0)+IFERROR(INDEX('Hoja de Trabajo para listado'!$CD$155:$DC$1048576,MATCH($A36,'Hoja de Trabajo para listado'!$CD$155:$CD$1048576,0),MATCH((CUADRO!O$5&amp;$E36),'Hoja de Trabajo para listado'!$CD$151:$DC$151,0)),0)</f>
        <v>0</v>
      </c>
      <c r="P36" s="314">
        <f ca="1">+IFERROR(INDEX('Hoja de Trabajo para listado'!$A$155:$Z$1048576,MATCH($A36,'Hoja de Trabajo para listado'!$A$155:$A$1048576,0),MATCH((CUADRO!P$5&amp;$E36),'Hoja de Trabajo para listado'!$A$151:$Z$151,0)),0)+IFERROR(INDEX('Hoja de Trabajo para listado'!$AB$155:$BA$1048576,MATCH($A36,'Hoja de Trabajo para listado'!$AB$155:$AB$1048576,0),MATCH((CUADRO!P$5&amp;$E36),'Hoja de Trabajo para listado'!$AB$151:$BA$151,0)),0)+IFERROR(INDEX('Hoja de Trabajo para listado'!$BC$155:$CB$1048576,MATCH($A36,'Hoja de Trabajo para listado'!$BC$155:$BC$1048576,0),MATCH((CUADRO!P$5&amp;$E36),'Hoja de Trabajo para listado'!$BC$151:$CB$151,0)),0)+IFERROR(INDEX('Hoja de Trabajo para listado'!$DE$153:$DG$274,MATCH($A36,'Hoja de Trabajo para listado'!$DE$153:$DE$1048576,0),MATCH((CUADRO!P$5&amp;$E36),'Hoja de Trabajo para listado'!$DE$151:$DG$151,0)),0)+IFERROR(INDEX('Hoja de Trabajo para listado'!$CD$155:$DC$1048576,MATCH($A36,'Hoja de Trabajo para listado'!$CD$155:$CD$1048576,0),MATCH((CUADRO!P$5&amp;$E36),'Hoja de Trabajo para listado'!$CD$151:$DC$151,0)),0)</f>
        <v>0</v>
      </c>
      <c r="Q36" s="314">
        <f ca="1">+IFERROR(INDEX('Hoja de Trabajo para listado'!$A$155:$Z$1048576,MATCH($A36,'Hoja de Trabajo para listado'!$A$155:$A$1048576,0),MATCH((CUADRO!Q$5&amp;$E36),'Hoja de Trabajo para listado'!$A$151:$Z$151,0)),0)+IFERROR(INDEX('Hoja de Trabajo para listado'!$AB$155:$BA$1048576,MATCH($A36,'Hoja de Trabajo para listado'!$AB$155:$AB$1048576,0),MATCH((CUADRO!Q$5&amp;$E36),'Hoja de Trabajo para listado'!$AB$151:$BA$151,0)),0)+IFERROR(INDEX('Hoja de Trabajo para listado'!$BC$155:$CB$1048576,MATCH($A36,'Hoja de Trabajo para listado'!$BC$155:$BC$1048576,0),MATCH((CUADRO!Q$5&amp;$E36),'Hoja de Trabajo para listado'!$BC$151:$CB$151,0)),0)+IFERROR(INDEX('Hoja de Trabajo para listado'!$DE$153:$DG$274,MATCH($A36,'Hoja de Trabajo para listado'!$DE$153:$DE$1048576,0),MATCH((CUADRO!Q$5&amp;$E36),'Hoja de Trabajo para listado'!$DE$151:$DG$151,0)),0)+IFERROR(INDEX('Hoja de Trabajo para listado'!$CD$155:$DC$1048576,MATCH($A36,'Hoja de Trabajo para listado'!$CD$155:$CD$1048576,0),MATCH((CUADRO!Q$5&amp;$E36),'Hoja de Trabajo para listado'!$CD$151:$DC$151,0)),0)</f>
        <v>0</v>
      </c>
      <c r="R36" s="314">
        <f t="shared" ca="1" si="0"/>
        <v>0</v>
      </c>
      <c r="S36" s="345"/>
      <c r="T36" s="314">
        <f ca="1">+T37</f>
        <v>0</v>
      </c>
      <c r="U36" s="313">
        <f t="shared" si="1"/>
        <v>1</v>
      </c>
      <c r="V36" s="319" t="str">
        <f>+VLOOKUP(A36,bd_lista!$A$3:$E$593,5,FALSE)</f>
        <v>Empresas Municipales</v>
      </c>
      <c r="W36" s="341" t="str">
        <f>+V36</f>
        <v>Empresas Municipales</v>
      </c>
    </row>
    <row r="37" spans="1:23" ht="15" hidden="1" customHeight="1">
      <c r="A37" s="323">
        <v>2315</v>
      </c>
      <c r="B37" s="421"/>
      <c r="C37" s="319" t="str">
        <f>+VLOOKUP(A37,bd_lista!$A$3:$C$593,3,FALSE)</f>
        <v xml:space="preserve">Empresa Municipal de Servicio de Aseo </v>
      </c>
      <c r="D37" s="319"/>
      <c r="E37" s="347" t="s">
        <v>1419</v>
      </c>
      <c r="F37" s="316">
        <f ca="1">+IFERROR(INDEX('Hoja de Trabajo para listado'!$A$155:$Z$1048576,MATCH($A37,'Hoja de Trabajo para listado'!$A$155:$A$1048576,0),MATCH((CUADRO!F$5&amp;$E37),'Hoja de Trabajo para listado'!$A$151:$Z$151,0)),0)+IFERROR(INDEX('Hoja de Trabajo para listado'!$AB$155:$BA$1048576,MATCH($A37,'Hoja de Trabajo para listado'!$AB$155:$AB$1048576,0),MATCH((CUADRO!F$5&amp;$E37),'Hoja de Trabajo para listado'!$AB$151:$BA$151,0)),0)+IFERROR(INDEX('Hoja de Trabajo para listado'!$BC$155:$CB$1048576,MATCH($A37,'Hoja de Trabajo para listado'!$BC$155:$BC$1048576,0),MATCH((CUADRO!F$5&amp;$E37),'Hoja de Trabajo para listado'!$BC$151:$CB$151,0)),0)+IFERROR(INDEX('Hoja de Trabajo para listado'!$DE$153:$DG$274,MATCH($A37,'Hoja de Trabajo para listado'!$DE$153:$DE$1048576,0),MATCH((CUADRO!F$5&amp;$E37),'Hoja de Trabajo para listado'!$DE$151:$DG$151,0)),0)+IFERROR(INDEX('Hoja de Trabajo para listado'!$CD$155:$DC$1048576,MATCH($A37,'Hoja de Trabajo para listado'!$CD$155:$CD$1048576,0),MATCH((CUADRO!F$5&amp;$E37),'Hoja de Trabajo para listado'!$CD$151:$DC$151,0)),0)</f>
        <v>0</v>
      </c>
      <c r="G37" s="316">
        <f ca="1">+IFERROR(INDEX('Hoja de Trabajo para listado'!$A$155:$Z$1048576,MATCH($A37,'Hoja de Trabajo para listado'!$A$155:$A$1048576,0),MATCH((CUADRO!G$5&amp;$E37),'Hoja de Trabajo para listado'!$A$151:$Z$151,0)),0)+IFERROR(INDEX('Hoja de Trabajo para listado'!$AB$155:$BA$1048576,MATCH($A37,'Hoja de Trabajo para listado'!$AB$155:$AB$1048576,0),MATCH((CUADRO!G$5&amp;$E37),'Hoja de Trabajo para listado'!$AB$151:$BA$151,0)),0)+IFERROR(INDEX('Hoja de Trabajo para listado'!$BC$155:$CB$1048576,MATCH($A37,'Hoja de Trabajo para listado'!$BC$155:$BC$1048576,0),MATCH((CUADRO!G$5&amp;$E37),'Hoja de Trabajo para listado'!$BC$151:$CB$151,0)),0)+IFERROR(INDEX('Hoja de Trabajo para listado'!$DE$153:$DG$274,MATCH($A37,'Hoja de Trabajo para listado'!$DE$153:$DE$1048576,0),MATCH((CUADRO!G$5&amp;$E37),'Hoja de Trabajo para listado'!$DE$151:$DG$151,0)),0)+IFERROR(INDEX('Hoja de Trabajo para listado'!$CD$155:$DC$1048576,MATCH($A37,'Hoja de Trabajo para listado'!$CD$155:$CD$1048576,0),MATCH((CUADRO!G$5&amp;$E37),'Hoja de Trabajo para listado'!$CD$151:$DC$151,0)),0)</f>
        <v>0</v>
      </c>
      <c r="H37" s="316">
        <f ca="1">+IFERROR(INDEX('Hoja de Trabajo para listado'!$A$155:$Z$1048576,MATCH($A37,'Hoja de Trabajo para listado'!$A$155:$A$1048576,0),MATCH((CUADRO!H$5&amp;$E37),'Hoja de Trabajo para listado'!$A$151:$Z$151,0)),0)+IFERROR(INDEX('Hoja de Trabajo para listado'!$AB$155:$BA$1048576,MATCH($A37,'Hoja de Trabajo para listado'!$AB$155:$AB$1048576,0),MATCH((CUADRO!H$5&amp;$E37),'Hoja de Trabajo para listado'!$AB$151:$BA$151,0)),0)+IFERROR(INDEX('Hoja de Trabajo para listado'!$BC$155:$CB$1048576,MATCH($A37,'Hoja de Trabajo para listado'!$BC$155:$BC$1048576,0),MATCH((CUADRO!H$5&amp;$E37),'Hoja de Trabajo para listado'!$BC$151:$CB$151,0)),0)+IFERROR(INDEX('Hoja de Trabajo para listado'!$DE$153:$DG$274,MATCH($A37,'Hoja de Trabajo para listado'!$DE$153:$DE$1048576,0),MATCH((CUADRO!H$5&amp;$E37),'Hoja de Trabajo para listado'!$DE$151:$DG$151,0)),0)+IFERROR(INDEX('Hoja de Trabajo para listado'!$CD$155:$DC$1048576,MATCH($A37,'Hoja de Trabajo para listado'!$CD$155:$CD$1048576,0),MATCH((CUADRO!H$5&amp;$E37),'Hoja de Trabajo para listado'!$CD$151:$DC$151,0)),0)</f>
        <v>0</v>
      </c>
      <c r="I37" s="316">
        <f ca="1">+IFERROR(INDEX('Hoja de Trabajo para listado'!$A$155:$Z$1048576,MATCH($A37,'Hoja de Trabajo para listado'!$A$155:$A$1048576,0),MATCH((CUADRO!I$5&amp;$E37),'Hoja de Trabajo para listado'!$A$151:$Z$151,0)),0)+IFERROR(INDEX('Hoja de Trabajo para listado'!$AB$155:$BA$1048576,MATCH($A37,'Hoja de Trabajo para listado'!$AB$155:$AB$1048576,0),MATCH((CUADRO!I$5&amp;$E37),'Hoja de Trabajo para listado'!$AB$151:$BA$151,0)),0)+IFERROR(INDEX('Hoja de Trabajo para listado'!$BC$155:$CB$1048576,MATCH($A37,'Hoja de Trabajo para listado'!$BC$155:$BC$1048576,0),MATCH((CUADRO!I$5&amp;$E37),'Hoja de Trabajo para listado'!$BC$151:$CB$151,0)),0)+IFERROR(INDEX('Hoja de Trabajo para listado'!$DE$153:$DG$274,MATCH($A37,'Hoja de Trabajo para listado'!$DE$153:$DE$1048576,0),MATCH((CUADRO!I$5&amp;$E37),'Hoja de Trabajo para listado'!$DE$151:$DG$151,0)),0)+IFERROR(INDEX('Hoja de Trabajo para listado'!$CD$155:$DC$1048576,MATCH($A37,'Hoja de Trabajo para listado'!$CD$155:$CD$1048576,0),MATCH((CUADRO!I$5&amp;$E37),'Hoja de Trabajo para listado'!$CD$151:$DC$151,0)),0)</f>
        <v>0</v>
      </c>
      <c r="J37" s="316">
        <f ca="1">+IFERROR(INDEX('Hoja de Trabajo para listado'!$A$155:$Z$1048576,MATCH($A37,'Hoja de Trabajo para listado'!$A$155:$A$1048576,0),MATCH((CUADRO!J$5&amp;$E37),'Hoja de Trabajo para listado'!$A$151:$Z$151,0)),0)+IFERROR(INDEX('Hoja de Trabajo para listado'!$AB$155:$BA$1048576,MATCH($A37,'Hoja de Trabajo para listado'!$AB$155:$AB$1048576,0),MATCH((CUADRO!J$5&amp;$E37),'Hoja de Trabajo para listado'!$AB$151:$BA$151,0)),0)+IFERROR(INDEX('Hoja de Trabajo para listado'!$BC$155:$CB$1048576,MATCH($A37,'Hoja de Trabajo para listado'!$BC$155:$BC$1048576,0),MATCH((CUADRO!J$5&amp;$E37),'Hoja de Trabajo para listado'!$BC$151:$CB$151,0)),0)+IFERROR(INDEX('Hoja de Trabajo para listado'!$DE$153:$DG$274,MATCH($A37,'Hoja de Trabajo para listado'!$DE$153:$DE$1048576,0),MATCH((CUADRO!J$5&amp;$E37),'Hoja de Trabajo para listado'!$DE$151:$DG$151,0)),0)+IFERROR(INDEX('Hoja de Trabajo para listado'!$CD$155:$DC$1048576,MATCH($A37,'Hoja de Trabajo para listado'!$CD$155:$CD$1048576,0),MATCH((CUADRO!J$5&amp;$E37),'Hoja de Trabajo para listado'!$CD$151:$DC$151,0)),0)</f>
        <v>0</v>
      </c>
      <c r="K37" s="316">
        <f ca="1">+IFERROR(INDEX('Hoja de Trabajo para listado'!$A$155:$Z$1048576,MATCH($A37,'Hoja de Trabajo para listado'!$A$155:$A$1048576,0),MATCH((CUADRO!K$5&amp;$E37),'Hoja de Trabajo para listado'!$A$151:$Z$151,0)),0)+IFERROR(INDEX('Hoja de Trabajo para listado'!$AB$155:$BA$1048576,MATCH($A37,'Hoja de Trabajo para listado'!$AB$155:$AB$1048576,0),MATCH((CUADRO!K$5&amp;$E37),'Hoja de Trabajo para listado'!$AB$151:$BA$151,0)),0)+IFERROR(INDEX('Hoja de Trabajo para listado'!$BC$155:$CB$1048576,MATCH($A37,'Hoja de Trabajo para listado'!$BC$155:$BC$1048576,0),MATCH((CUADRO!K$5&amp;$E37),'Hoja de Trabajo para listado'!$BC$151:$CB$151,0)),0)+IFERROR(INDEX('Hoja de Trabajo para listado'!$DE$153:$DG$274,MATCH($A37,'Hoja de Trabajo para listado'!$DE$153:$DE$1048576,0),MATCH((CUADRO!K$5&amp;$E37),'Hoja de Trabajo para listado'!$DE$151:$DG$151,0)),0)+IFERROR(INDEX('Hoja de Trabajo para listado'!$CD$155:$DC$1048576,MATCH($A37,'Hoja de Trabajo para listado'!$CD$155:$CD$1048576,0),MATCH((CUADRO!K$5&amp;$E37),'Hoja de Trabajo para listado'!$CD$151:$DC$151,0)),0)</f>
        <v>0</v>
      </c>
      <c r="L37" s="316">
        <f ca="1">+IFERROR(INDEX('Hoja de Trabajo para listado'!$A$155:$Z$1048576,MATCH($A37,'Hoja de Trabajo para listado'!$A$155:$A$1048576,0),MATCH((CUADRO!L$5&amp;$E37),'Hoja de Trabajo para listado'!$A$151:$Z$151,0)),0)+IFERROR(INDEX('Hoja de Trabajo para listado'!$AB$155:$BA$1048576,MATCH($A37,'Hoja de Trabajo para listado'!$AB$155:$AB$1048576,0),MATCH((CUADRO!L$5&amp;$E37),'Hoja de Trabajo para listado'!$AB$151:$BA$151,0)),0)+IFERROR(INDEX('Hoja de Trabajo para listado'!$BC$155:$CB$1048576,MATCH($A37,'Hoja de Trabajo para listado'!$BC$155:$BC$1048576,0),MATCH((CUADRO!L$5&amp;$E37),'Hoja de Trabajo para listado'!$BC$151:$CB$151,0)),0)+IFERROR(INDEX('Hoja de Trabajo para listado'!$DE$153:$DG$274,MATCH($A37,'Hoja de Trabajo para listado'!$DE$153:$DE$1048576,0),MATCH((CUADRO!L$5&amp;$E37),'Hoja de Trabajo para listado'!$DE$151:$DG$151,0)),0)+IFERROR(INDEX('Hoja de Trabajo para listado'!$CD$155:$DC$1048576,MATCH($A37,'Hoja de Trabajo para listado'!$CD$155:$CD$1048576,0),MATCH((CUADRO!L$5&amp;$E37),'Hoja de Trabajo para listado'!$CD$151:$DC$151,0)),0)</f>
        <v>0</v>
      </c>
      <c r="M37" s="316">
        <f ca="1">+IFERROR(INDEX('Hoja de Trabajo para listado'!$A$155:$Z$1048576,MATCH($A37,'Hoja de Trabajo para listado'!$A$155:$A$1048576,0),MATCH((CUADRO!M$5&amp;$E37),'Hoja de Trabajo para listado'!$A$151:$Z$151,0)),0)+IFERROR(INDEX('Hoja de Trabajo para listado'!$AB$155:$BA$1048576,MATCH($A37,'Hoja de Trabajo para listado'!$AB$155:$AB$1048576,0),MATCH((CUADRO!M$5&amp;$E37),'Hoja de Trabajo para listado'!$AB$151:$BA$151,0)),0)+IFERROR(INDEX('Hoja de Trabajo para listado'!$BC$155:$CB$1048576,MATCH($A37,'Hoja de Trabajo para listado'!$BC$155:$BC$1048576,0),MATCH((CUADRO!M$5&amp;$E37),'Hoja de Trabajo para listado'!$BC$151:$CB$151,0)),0)+IFERROR(INDEX('Hoja de Trabajo para listado'!$DE$153:$DG$274,MATCH($A37,'Hoja de Trabajo para listado'!$DE$153:$DE$1048576,0),MATCH((CUADRO!M$5&amp;$E37),'Hoja de Trabajo para listado'!$DE$151:$DG$151,0)),0)+IFERROR(INDEX('Hoja de Trabajo para listado'!$CD$155:$DC$1048576,MATCH($A37,'Hoja de Trabajo para listado'!$CD$155:$CD$1048576,0),MATCH((CUADRO!M$5&amp;$E37),'Hoja de Trabajo para listado'!$CD$151:$DC$151,0)),0)</f>
        <v>0</v>
      </c>
      <c r="N37" s="316">
        <f ca="1">+IFERROR(INDEX('Hoja de Trabajo para listado'!$A$155:$Z$1048576,MATCH($A37,'Hoja de Trabajo para listado'!$A$155:$A$1048576,0),MATCH((CUADRO!N$5&amp;$E37),'Hoja de Trabajo para listado'!$A$151:$Z$151,0)),0)+IFERROR(INDEX('Hoja de Trabajo para listado'!$AB$155:$BA$1048576,MATCH($A37,'Hoja de Trabajo para listado'!$AB$155:$AB$1048576,0),MATCH((CUADRO!N$5&amp;$E37),'Hoja de Trabajo para listado'!$AB$151:$BA$151,0)),0)+IFERROR(INDEX('Hoja de Trabajo para listado'!$BC$155:$CB$1048576,MATCH($A37,'Hoja de Trabajo para listado'!$BC$155:$BC$1048576,0),MATCH((CUADRO!N$5&amp;$E37),'Hoja de Trabajo para listado'!$BC$151:$CB$151,0)),0)+IFERROR(INDEX('Hoja de Trabajo para listado'!$DE$153:$DG$274,MATCH($A37,'Hoja de Trabajo para listado'!$DE$153:$DE$1048576,0),MATCH((CUADRO!N$5&amp;$E37),'Hoja de Trabajo para listado'!$DE$151:$DG$151,0)),0)+IFERROR(INDEX('Hoja de Trabajo para listado'!$CD$155:$DC$1048576,MATCH($A37,'Hoja de Trabajo para listado'!$CD$155:$CD$1048576,0),MATCH((CUADRO!N$5&amp;$E37),'Hoja de Trabajo para listado'!$CD$151:$DC$151,0)),0)</f>
        <v>0</v>
      </c>
      <c r="O37" s="316">
        <f ca="1">+IFERROR(INDEX('Hoja de Trabajo para listado'!$A$155:$Z$1048576,MATCH($A37,'Hoja de Trabajo para listado'!$A$155:$A$1048576,0),MATCH((CUADRO!O$5&amp;$E37),'Hoja de Trabajo para listado'!$A$151:$Z$151,0)),0)+IFERROR(INDEX('Hoja de Trabajo para listado'!$AB$155:$BA$1048576,MATCH($A37,'Hoja de Trabajo para listado'!$AB$155:$AB$1048576,0),MATCH((CUADRO!O$5&amp;$E37),'Hoja de Trabajo para listado'!$AB$151:$BA$151,0)),0)+IFERROR(INDEX('Hoja de Trabajo para listado'!$BC$155:$CB$1048576,MATCH($A37,'Hoja de Trabajo para listado'!$BC$155:$BC$1048576,0),MATCH((CUADRO!O$5&amp;$E37),'Hoja de Trabajo para listado'!$BC$151:$CB$151,0)),0)+IFERROR(INDEX('Hoja de Trabajo para listado'!$DE$153:$DG$274,MATCH($A37,'Hoja de Trabajo para listado'!$DE$153:$DE$1048576,0),MATCH((CUADRO!O$5&amp;$E37),'Hoja de Trabajo para listado'!$DE$151:$DG$151,0)),0)+IFERROR(INDEX('Hoja de Trabajo para listado'!$CD$155:$DC$1048576,MATCH($A37,'Hoja de Trabajo para listado'!$CD$155:$CD$1048576,0),MATCH((CUADRO!O$5&amp;$E37),'Hoja de Trabajo para listado'!$CD$151:$DC$151,0)),0)</f>
        <v>0</v>
      </c>
      <c r="P37" s="316">
        <f ca="1">+IFERROR(INDEX('Hoja de Trabajo para listado'!$A$155:$Z$1048576,MATCH($A37,'Hoja de Trabajo para listado'!$A$155:$A$1048576,0),MATCH((CUADRO!P$5&amp;$E37),'Hoja de Trabajo para listado'!$A$151:$Z$151,0)),0)+IFERROR(INDEX('Hoja de Trabajo para listado'!$AB$155:$BA$1048576,MATCH($A37,'Hoja de Trabajo para listado'!$AB$155:$AB$1048576,0),MATCH((CUADRO!P$5&amp;$E37),'Hoja de Trabajo para listado'!$AB$151:$BA$151,0)),0)+IFERROR(INDEX('Hoja de Trabajo para listado'!$BC$155:$CB$1048576,MATCH($A37,'Hoja de Trabajo para listado'!$BC$155:$BC$1048576,0),MATCH((CUADRO!P$5&amp;$E37),'Hoja de Trabajo para listado'!$BC$151:$CB$151,0)),0)+IFERROR(INDEX('Hoja de Trabajo para listado'!$DE$153:$DG$274,MATCH($A37,'Hoja de Trabajo para listado'!$DE$153:$DE$1048576,0),MATCH((CUADRO!P$5&amp;$E37),'Hoja de Trabajo para listado'!$DE$151:$DG$151,0)),0)+IFERROR(INDEX('Hoja de Trabajo para listado'!$CD$155:$DC$1048576,MATCH($A37,'Hoja de Trabajo para listado'!$CD$155:$CD$1048576,0),MATCH((CUADRO!P$5&amp;$E37),'Hoja de Trabajo para listado'!$CD$151:$DC$151,0)),0)</f>
        <v>0</v>
      </c>
      <c r="Q37" s="316">
        <f ca="1">+IFERROR(INDEX('Hoja de Trabajo para listado'!$A$155:$Z$1048576,MATCH($A37,'Hoja de Trabajo para listado'!$A$155:$A$1048576,0),MATCH((CUADRO!Q$5&amp;$E37),'Hoja de Trabajo para listado'!$A$151:$Z$151,0)),0)+IFERROR(INDEX('Hoja de Trabajo para listado'!$AB$155:$BA$1048576,MATCH($A37,'Hoja de Trabajo para listado'!$AB$155:$AB$1048576,0),MATCH((CUADRO!Q$5&amp;$E37),'Hoja de Trabajo para listado'!$AB$151:$BA$151,0)),0)+IFERROR(INDEX('Hoja de Trabajo para listado'!$BC$155:$CB$1048576,MATCH($A37,'Hoja de Trabajo para listado'!$BC$155:$BC$1048576,0),MATCH((CUADRO!Q$5&amp;$E37),'Hoja de Trabajo para listado'!$BC$151:$CB$151,0)),0)+IFERROR(INDEX('Hoja de Trabajo para listado'!$DE$153:$DG$274,MATCH($A37,'Hoja de Trabajo para listado'!$DE$153:$DE$1048576,0),MATCH((CUADRO!Q$5&amp;$E37),'Hoja de Trabajo para listado'!$DE$151:$DG$151,0)),0)+IFERROR(INDEX('Hoja de Trabajo para listado'!$CD$155:$DC$1048576,MATCH($A37,'Hoja de Trabajo para listado'!$CD$155:$CD$1048576,0),MATCH((CUADRO!Q$5&amp;$E37),'Hoja de Trabajo para listado'!$CD$151:$DC$151,0)),0)</f>
        <v>0</v>
      </c>
      <c r="R37" s="316">
        <f t="shared" ca="1" si="0"/>
        <v>0</v>
      </c>
      <c r="S37" s="344">
        <f ca="1">+R36+R37</f>
        <v>0</v>
      </c>
      <c r="T37" s="316">
        <f ca="1">+S37</f>
        <v>0</v>
      </c>
      <c r="U37" s="315">
        <f t="shared" si="1"/>
        <v>2</v>
      </c>
      <c r="V37" s="319" t="str">
        <f>+VLOOKUP(A37,bd_lista!$A$3:$E$593,5,FALSE)</f>
        <v>Empresas Municipales</v>
      </c>
      <c r="W37" s="320"/>
    </row>
    <row r="38" spans="1:23" ht="15" hidden="1" customHeight="1">
      <c r="A38" s="325">
        <v>2316</v>
      </c>
      <c r="B38" s="420">
        <f>+A38</f>
        <v>2316</v>
      </c>
      <c r="C38" s="318" t="str">
        <f>+VLOOKUP(A38,bd_lista!$A$3:$C$593,3,FALSE)</f>
        <v>Empresa Municipal de Áreas Verdes, Parques y Forestación</v>
      </c>
      <c r="D38" s="318" t="str">
        <f>+C38</f>
        <v>Empresa Municipal de Áreas Verdes, Parques y Forestación</v>
      </c>
      <c r="E38" s="346" t="s">
        <v>1418</v>
      </c>
      <c r="F38" s="314">
        <f ca="1">+IFERROR(INDEX('Hoja de Trabajo para listado'!$A$155:$Z$1048576,MATCH($A38,'Hoja de Trabajo para listado'!$A$155:$A$1048576,0),MATCH((CUADRO!F$5&amp;$E38),'Hoja de Trabajo para listado'!$A$151:$Z$151,0)),0)+IFERROR(INDEX('Hoja de Trabajo para listado'!$AB$155:$BA$1048576,MATCH($A38,'Hoja de Trabajo para listado'!$AB$155:$AB$1048576,0),MATCH((CUADRO!F$5&amp;$E38),'Hoja de Trabajo para listado'!$AB$151:$BA$151,0)),0)+IFERROR(INDEX('Hoja de Trabajo para listado'!$BC$155:$CB$1048576,MATCH($A38,'Hoja de Trabajo para listado'!$BC$155:$BC$1048576,0),MATCH((CUADRO!F$5&amp;$E38),'Hoja de Trabajo para listado'!$BC$151:$CB$151,0)),0)+IFERROR(INDEX('Hoja de Trabajo para listado'!$DE$153:$DG$274,MATCH($A38,'Hoja de Trabajo para listado'!$DE$153:$DE$1048576,0),MATCH((CUADRO!F$5&amp;$E38),'Hoja de Trabajo para listado'!$DE$151:$DG$151,0)),0)+IFERROR(INDEX('Hoja de Trabajo para listado'!$CD$155:$DC$1048576,MATCH($A38,'Hoja de Trabajo para listado'!$CD$155:$CD$1048576,0),MATCH((CUADRO!F$5&amp;$E38),'Hoja de Trabajo para listado'!$CD$151:$DC$151,0)),0)</f>
        <v>0</v>
      </c>
      <c r="G38" s="314">
        <f ca="1">+IFERROR(INDEX('Hoja de Trabajo para listado'!$A$155:$Z$1048576,MATCH($A38,'Hoja de Trabajo para listado'!$A$155:$A$1048576,0),MATCH((CUADRO!G$5&amp;$E38),'Hoja de Trabajo para listado'!$A$151:$Z$151,0)),0)+IFERROR(INDEX('Hoja de Trabajo para listado'!$AB$155:$BA$1048576,MATCH($A38,'Hoja de Trabajo para listado'!$AB$155:$AB$1048576,0),MATCH((CUADRO!G$5&amp;$E38),'Hoja de Trabajo para listado'!$AB$151:$BA$151,0)),0)+IFERROR(INDEX('Hoja de Trabajo para listado'!$BC$155:$CB$1048576,MATCH($A38,'Hoja de Trabajo para listado'!$BC$155:$BC$1048576,0),MATCH((CUADRO!G$5&amp;$E38),'Hoja de Trabajo para listado'!$BC$151:$CB$151,0)),0)+IFERROR(INDEX('Hoja de Trabajo para listado'!$DE$153:$DG$274,MATCH($A38,'Hoja de Trabajo para listado'!$DE$153:$DE$1048576,0),MATCH((CUADRO!G$5&amp;$E38),'Hoja de Trabajo para listado'!$DE$151:$DG$151,0)),0)+IFERROR(INDEX('Hoja de Trabajo para listado'!$CD$155:$DC$1048576,MATCH($A38,'Hoja de Trabajo para listado'!$CD$155:$CD$1048576,0),MATCH((CUADRO!G$5&amp;$E38),'Hoja de Trabajo para listado'!$CD$151:$DC$151,0)),0)</f>
        <v>0</v>
      </c>
      <c r="H38" s="314">
        <f ca="1">+IFERROR(INDEX('Hoja de Trabajo para listado'!$A$155:$Z$1048576,MATCH($A38,'Hoja de Trabajo para listado'!$A$155:$A$1048576,0),MATCH((CUADRO!H$5&amp;$E38),'Hoja de Trabajo para listado'!$A$151:$Z$151,0)),0)+IFERROR(INDEX('Hoja de Trabajo para listado'!$AB$155:$BA$1048576,MATCH($A38,'Hoja de Trabajo para listado'!$AB$155:$AB$1048576,0),MATCH((CUADRO!H$5&amp;$E38),'Hoja de Trabajo para listado'!$AB$151:$BA$151,0)),0)+IFERROR(INDEX('Hoja de Trabajo para listado'!$BC$155:$CB$1048576,MATCH($A38,'Hoja de Trabajo para listado'!$BC$155:$BC$1048576,0),MATCH((CUADRO!H$5&amp;$E38),'Hoja de Trabajo para listado'!$BC$151:$CB$151,0)),0)+IFERROR(INDEX('Hoja de Trabajo para listado'!$DE$153:$DG$274,MATCH($A38,'Hoja de Trabajo para listado'!$DE$153:$DE$1048576,0),MATCH((CUADRO!H$5&amp;$E38),'Hoja de Trabajo para listado'!$DE$151:$DG$151,0)),0)+IFERROR(INDEX('Hoja de Trabajo para listado'!$CD$155:$DC$1048576,MATCH($A38,'Hoja de Trabajo para listado'!$CD$155:$CD$1048576,0),MATCH((CUADRO!H$5&amp;$E38),'Hoja de Trabajo para listado'!$CD$151:$DC$151,0)),0)</f>
        <v>0</v>
      </c>
      <c r="I38" s="314">
        <f ca="1">+IFERROR(INDEX('Hoja de Trabajo para listado'!$A$155:$Z$1048576,MATCH($A38,'Hoja de Trabajo para listado'!$A$155:$A$1048576,0),MATCH((CUADRO!I$5&amp;$E38),'Hoja de Trabajo para listado'!$A$151:$Z$151,0)),0)+IFERROR(INDEX('Hoja de Trabajo para listado'!$AB$155:$BA$1048576,MATCH($A38,'Hoja de Trabajo para listado'!$AB$155:$AB$1048576,0),MATCH((CUADRO!I$5&amp;$E38),'Hoja de Trabajo para listado'!$AB$151:$BA$151,0)),0)+IFERROR(INDEX('Hoja de Trabajo para listado'!$BC$155:$CB$1048576,MATCH($A38,'Hoja de Trabajo para listado'!$BC$155:$BC$1048576,0),MATCH((CUADRO!I$5&amp;$E38),'Hoja de Trabajo para listado'!$BC$151:$CB$151,0)),0)+IFERROR(INDEX('Hoja de Trabajo para listado'!$DE$153:$DG$274,MATCH($A38,'Hoja de Trabajo para listado'!$DE$153:$DE$1048576,0),MATCH((CUADRO!I$5&amp;$E38),'Hoja de Trabajo para listado'!$DE$151:$DG$151,0)),0)+IFERROR(INDEX('Hoja de Trabajo para listado'!$CD$155:$DC$1048576,MATCH($A38,'Hoja de Trabajo para listado'!$CD$155:$CD$1048576,0),MATCH((CUADRO!I$5&amp;$E38),'Hoja de Trabajo para listado'!$CD$151:$DC$151,0)),0)</f>
        <v>0</v>
      </c>
      <c r="J38" s="314">
        <f ca="1">+IFERROR(INDEX('Hoja de Trabajo para listado'!$A$155:$Z$1048576,MATCH($A38,'Hoja de Trabajo para listado'!$A$155:$A$1048576,0),MATCH((CUADRO!J$5&amp;$E38),'Hoja de Trabajo para listado'!$A$151:$Z$151,0)),0)+IFERROR(INDEX('Hoja de Trabajo para listado'!$AB$155:$BA$1048576,MATCH($A38,'Hoja de Trabajo para listado'!$AB$155:$AB$1048576,0),MATCH((CUADRO!J$5&amp;$E38),'Hoja de Trabajo para listado'!$AB$151:$BA$151,0)),0)+IFERROR(INDEX('Hoja de Trabajo para listado'!$BC$155:$CB$1048576,MATCH($A38,'Hoja de Trabajo para listado'!$BC$155:$BC$1048576,0),MATCH((CUADRO!J$5&amp;$E38),'Hoja de Trabajo para listado'!$BC$151:$CB$151,0)),0)+IFERROR(INDEX('Hoja de Trabajo para listado'!$DE$153:$DG$274,MATCH($A38,'Hoja de Trabajo para listado'!$DE$153:$DE$1048576,0),MATCH((CUADRO!J$5&amp;$E38),'Hoja de Trabajo para listado'!$DE$151:$DG$151,0)),0)+IFERROR(INDEX('Hoja de Trabajo para listado'!$CD$155:$DC$1048576,MATCH($A38,'Hoja de Trabajo para listado'!$CD$155:$CD$1048576,0),MATCH((CUADRO!J$5&amp;$E38),'Hoja de Trabajo para listado'!$CD$151:$DC$151,0)),0)</f>
        <v>0</v>
      </c>
      <c r="K38" s="314">
        <f ca="1">+IFERROR(INDEX('Hoja de Trabajo para listado'!$A$155:$Z$1048576,MATCH($A38,'Hoja de Trabajo para listado'!$A$155:$A$1048576,0),MATCH((CUADRO!K$5&amp;$E38),'Hoja de Trabajo para listado'!$A$151:$Z$151,0)),0)+IFERROR(INDEX('Hoja de Trabajo para listado'!$AB$155:$BA$1048576,MATCH($A38,'Hoja de Trabajo para listado'!$AB$155:$AB$1048576,0),MATCH((CUADRO!K$5&amp;$E38),'Hoja de Trabajo para listado'!$AB$151:$BA$151,0)),0)+IFERROR(INDEX('Hoja de Trabajo para listado'!$BC$155:$CB$1048576,MATCH($A38,'Hoja de Trabajo para listado'!$BC$155:$BC$1048576,0),MATCH((CUADRO!K$5&amp;$E38),'Hoja de Trabajo para listado'!$BC$151:$CB$151,0)),0)+IFERROR(INDEX('Hoja de Trabajo para listado'!$DE$153:$DG$274,MATCH($A38,'Hoja de Trabajo para listado'!$DE$153:$DE$1048576,0),MATCH((CUADRO!K$5&amp;$E38),'Hoja de Trabajo para listado'!$DE$151:$DG$151,0)),0)+IFERROR(INDEX('Hoja de Trabajo para listado'!$CD$155:$DC$1048576,MATCH($A38,'Hoja de Trabajo para listado'!$CD$155:$CD$1048576,0),MATCH((CUADRO!K$5&amp;$E38),'Hoja de Trabajo para listado'!$CD$151:$DC$151,0)),0)</f>
        <v>0</v>
      </c>
      <c r="L38" s="314">
        <f ca="1">+IFERROR(INDEX('Hoja de Trabajo para listado'!$A$155:$Z$1048576,MATCH($A38,'Hoja de Trabajo para listado'!$A$155:$A$1048576,0),MATCH((CUADRO!L$5&amp;$E38),'Hoja de Trabajo para listado'!$A$151:$Z$151,0)),0)+IFERROR(INDEX('Hoja de Trabajo para listado'!$AB$155:$BA$1048576,MATCH($A38,'Hoja de Trabajo para listado'!$AB$155:$AB$1048576,0),MATCH((CUADRO!L$5&amp;$E38),'Hoja de Trabajo para listado'!$AB$151:$BA$151,0)),0)+IFERROR(INDEX('Hoja de Trabajo para listado'!$BC$155:$CB$1048576,MATCH($A38,'Hoja de Trabajo para listado'!$BC$155:$BC$1048576,0),MATCH((CUADRO!L$5&amp;$E38),'Hoja de Trabajo para listado'!$BC$151:$CB$151,0)),0)+IFERROR(INDEX('Hoja de Trabajo para listado'!$DE$153:$DG$274,MATCH($A38,'Hoja de Trabajo para listado'!$DE$153:$DE$1048576,0),MATCH((CUADRO!L$5&amp;$E38),'Hoja de Trabajo para listado'!$DE$151:$DG$151,0)),0)+IFERROR(INDEX('Hoja de Trabajo para listado'!$CD$155:$DC$1048576,MATCH($A38,'Hoja de Trabajo para listado'!$CD$155:$CD$1048576,0),MATCH((CUADRO!L$5&amp;$E38),'Hoja de Trabajo para listado'!$CD$151:$DC$151,0)),0)</f>
        <v>0</v>
      </c>
      <c r="M38" s="314">
        <f ca="1">+IFERROR(INDEX('Hoja de Trabajo para listado'!$A$155:$Z$1048576,MATCH($A38,'Hoja de Trabajo para listado'!$A$155:$A$1048576,0),MATCH((CUADRO!M$5&amp;$E38),'Hoja de Trabajo para listado'!$A$151:$Z$151,0)),0)+IFERROR(INDEX('Hoja de Trabajo para listado'!$AB$155:$BA$1048576,MATCH($A38,'Hoja de Trabajo para listado'!$AB$155:$AB$1048576,0),MATCH((CUADRO!M$5&amp;$E38),'Hoja de Trabajo para listado'!$AB$151:$BA$151,0)),0)+IFERROR(INDEX('Hoja de Trabajo para listado'!$BC$155:$CB$1048576,MATCH($A38,'Hoja de Trabajo para listado'!$BC$155:$BC$1048576,0),MATCH((CUADRO!M$5&amp;$E38),'Hoja de Trabajo para listado'!$BC$151:$CB$151,0)),0)+IFERROR(INDEX('Hoja de Trabajo para listado'!$DE$153:$DG$274,MATCH($A38,'Hoja de Trabajo para listado'!$DE$153:$DE$1048576,0),MATCH((CUADRO!M$5&amp;$E38),'Hoja de Trabajo para listado'!$DE$151:$DG$151,0)),0)+IFERROR(INDEX('Hoja de Trabajo para listado'!$CD$155:$DC$1048576,MATCH($A38,'Hoja de Trabajo para listado'!$CD$155:$CD$1048576,0),MATCH((CUADRO!M$5&amp;$E38),'Hoja de Trabajo para listado'!$CD$151:$DC$151,0)),0)</f>
        <v>0</v>
      </c>
      <c r="N38" s="314">
        <f ca="1">+IFERROR(INDEX('Hoja de Trabajo para listado'!$A$155:$Z$1048576,MATCH($A38,'Hoja de Trabajo para listado'!$A$155:$A$1048576,0),MATCH((CUADRO!N$5&amp;$E38),'Hoja de Trabajo para listado'!$A$151:$Z$151,0)),0)+IFERROR(INDEX('Hoja de Trabajo para listado'!$AB$155:$BA$1048576,MATCH($A38,'Hoja de Trabajo para listado'!$AB$155:$AB$1048576,0),MATCH((CUADRO!N$5&amp;$E38),'Hoja de Trabajo para listado'!$AB$151:$BA$151,0)),0)+IFERROR(INDEX('Hoja de Trabajo para listado'!$BC$155:$CB$1048576,MATCH($A38,'Hoja de Trabajo para listado'!$BC$155:$BC$1048576,0),MATCH((CUADRO!N$5&amp;$E38),'Hoja de Trabajo para listado'!$BC$151:$CB$151,0)),0)+IFERROR(INDEX('Hoja de Trabajo para listado'!$DE$153:$DG$274,MATCH($A38,'Hoja de Trabajo para listado'!$DE$153:$DE$1048576,0),MATCH((CUADRO!N$5&amp;$E38),'Hoja de Trabajo para listado'!$DE$151:$DG$151,0)),0)+IFERROR(INDEX('Hoja de Trabajo para listado'!$CD$155:$DC$1048576,MATCH($A38,'Hoja de Trabajo para listado'!$CD$155:$CD$1048576,0),MATCH((CUADRO!N$5&amp;$E38),'Hoja de Trabajo para listado'!$CD$151:$DC$151,0)),0)</f>
        <v>0</v>
      </c>
      <c r="O38" s="314">
        <f ca="1">+IFERROR(INDEX('Hoja de Trabajo para listado'!$A$155:$Z$1048576,MATCH($A38,'Hoja de Trabajo para listado'!$A$155:$A$1048576,0),MATCH((CUADRO!O$5&amp;$E38),'Hoja de Trabajo para listado'!$A$151:$Z$151,0)),0)+IFERROR(INDEX('Hoja de Trabajo para listado'!$AB$155:$BA$1048576,MATCH($A38,'Hoja de Trabajo para listado'!$AB$155:$AB$1048576,0),MATCH((CUADRO!O$5&amp;$E38),'Hoja de Trabajo para listado'!$AB$151:$BA$151,0)),0)+IFERROR(INDEX('Hoja de Trabajo para listado'!$BC$155:$CB$1048576,MATCH($A38,'Hoja de Trabajo para listado'!$BC$155:$BC$1048576,0),MATCH((CUADRO!O$5&amp;$E38),'Hoja de Trabajo para listado'!$BC$151:$CB$151,0)),0)+IFERROR(INDEX('Hoja de Trabajo para listado'!$DE$153:$DG$274,MATCH($A38,'Hoja de Trabajo para listado'!$DE$153:$DE$1048576,0),MATCH((CUADRO!O$5&amp;$E38),'Hoja de Trabajo para listado'!$DE$151:$DG$151,0)),0)+IFERROR(INDEX('Hoja de Trabajo para listado'!$CD$155:$DC$1048576,MATCH($A38,'Hoja de Trabajo para listado'!$CD$155:$CD$1048576,0),MATCH((CUADRO!O$5&amp;$E38),'Hoja de Trabajo para listado'!$CD$151:$DC$151,0)),0)</f>
        <v>0</v>
      </c>
      <c r="P38" s="314">
        <f ca="1">+IFERROR(INDEX('Hoja de Trabajo para listado'!$A$155:$Z$1048576,MATCH($A38,'Hoja de Trabajo para listado'!$A$155:$A$1048576,0),MATCH((CUADRO!P$5&amp;$E38),'Hoja de Trabajo para listado'!$A$151:$Z$151,0)),0)+IFERROR(INDEX('Hoja de Trabajo para listado'!$AB$155:$BA$1048576,MATCH($A38,'Hoja de Trabajo para listado'!$AB$155:$AB$1048576,0),MATCH((CUADRO!P$5&amp;$E38),'Hoja de Trabajo para listado'!$AB$151:$BA$151,0)),0)+IFERROR(INDEX('Hoja de Trabajo para listado'!$BC$155:$CB$1048576,MATCH($A38,'Hoja de Trabajo para listado'!$BC$155:$BC$1048576,0),MATCH((CUADRO!P$5&amp;$E38),'Hoja de Trabajo para listado'!$BC$151:$CB$151,0)),0)+IFERROR(INDEX('Hoja de Trabajo para listado'!$DE$153:$DG$274,MATCH($A38,'Hoja de Trabajo para listado'!$DE$153:$DE$1048576,0),MATCH((CUADRO!P$5&amp;$E38),'Hoja de Trabajo para listado'!$DE$151:$DG$151,0)),0)+IFERROR(INDEX('Hoja de Trabajo para listado'!$CD$155:$DC$1048576,MATCH($A38,'Hoja de Trabajo para listado'!$CD$155:$CD$1048576,0),MATCH((CUADRO!P$5&amp;$E38),'Hoja de Trabajo para listado'!$CD$151:$DC$151,0)),0)</f>
        <v>0</v>
      </c>
      <c r="Q38" s="314">
        <f ca="1">+IFERROR(INDEX('Hoja de Trabajo para listado'!$A$155:$Z$1048576,MATCH($A38,'Hoja de Trabajo para listado'!$A$155:$A$1048576,0),MATCH((CUADRO!Q$5&amp;$E38),'Hoja de Trabajo para listado'!$A$151:$Z$151,0)),0)+IFERROR(INDEX('Hoja de Trabajo para listado'!$AB$155:$BA$1048576,MATCH($A38,'Hoja de Trabajo para listado'!$AB$155:$AB$1048576,0),MATCH((CUADRO!Q$5&amp;$E38),'Hoja de Trabajo para listado'!$AB$151:$BA$151,0)),0)+IFERROR(INDEX('Hoja de Trabajo para listado'!$BC$155:$CB$1048576,MATCH($A38,'Hoja de Trabajo para listado'!$BC$155:$BC$1048576,0),MATCH((CUADRO!Q$5&amp;$E38),'Hoja de Trabajo para listado'!$BC$151:$CB$151,0)),0)+IFERROR(INDEX('Hoja de Trabajo para listado'!$DE$153:$DG$274,MATCH($A38,'Hoja de Trabajo para listado'!$DE$153:$DE$1048576,0),MATCH((CUADRO!Q$5&amp;$E38),'Hoja de Trabajo para listado'!$DE$151:$DG$151,0)),0)+IFERROR(INDEX('Hoja de Trabajo para listado'!$CD$155:$DC$1048576,MATCH($A38,'Hoja de Trabajo para listado'!$CD$155:$CD$1048576,0),MATCH((CUADRO!Q$5&amp;$E38),'Hoja de Trabajo para listado'!$CD$151:$DC$151,0)),0)</f>
        <v>0</v>
      </c>
      <c r="R38" s="314">
        <f t="shared" ca="1" si="0"/>
        <v>0</v>
      </c>
      <c r="S38" s="345"/>
      <c r="T38" s="314">
        <f ca="1">+T39</f>
        <v>0</v>
      </c>
      <c r="U38" s="313">
        <f t="shared" si="1"/>
        <v>1</v>
      </c>
      <c r="V38" s="319" t="str">
        <f>+VLOOKUP(A38,bd_lista!$A$3:$E$593,5,FALSE)</f>
        <v>Empresas Municipales</v>
      </c>
      <c r="W38" s="341" t="str">
        <f>+V38</f>
        <v>Empresas Municipales</v>
      </c>
    </row>
    <row r="39" spans="1:23" ht="15" hidden="1" customHeight="1">
      <c r="A39" s="323">
        <v>2316</v>
      </c>
      <c r="B39" s="421"/>
      <c r="C39" s="319" t="str">
        <f>+VLOOKUP(A39,bd_lista!$A$3:$C$593,3,FALSE)</f>
        <v>Empresa Municipal de Áreas Verdes, Parques y Forestación</v>
      </c>
      <c r="D39" s="319"/>
      <c r="E39" s="347" t="s">
        <v>1419</v>
      </c>
      <c r="F39" s="316">
        <f ca="1">+IFERROR(INDEX('Hoja de Trabajo para listado'!$A$155:$Z$1048576,MATCH($A39,'Hoja de Trabajo para listado'!$A$155:$A$1048576,0),MATCH((CUADRO!F$5&amp;$E39),'Hoja de Trabajo para listado'!$A$151:$Z$151,0)),0)+IFERROR(INDEX('Hoja de Trabajo para listado'!$AB$155:$BA$1048576,MATCH($A39,'Hoja de Trabajo para listado'!$AB$155:$AB$1048576,0),MATCH((CUADRO!F$5&amp;$E39),'Hoja de Trabajo para listado'!$AB$151:$BA$151,0)),0)+IFERROR(INDEX('Hoja de Trabajo para listado'!$BC$155:$CB$1048576,MATCH($A39,'Hoja de Trabajo para listado'!$BC$155:$BC$1048576,0),MATCH((CUADRO!F$5&amp;$E39),'Hoja de Trabajo para listado'!$BC$151:$CB$151,0)),0)+IFERROR(INDEX('Hoja de Trabajo para listado'!$DE$153:$DG$274,MATCH($A39,'Hoja de Trabajo para listado'!$DE$153:$DE$1048576,0),MATCH((CUADRO!F$5&amp;$E39),'Hoja de Trabajo para listado'!$DE$151:$DG$151,0)),0)+IFERROR(INDEX('Hoja de Trabajo para listado'!$CD$155:$DC$1048576,MATCH($A39,'Hoja de Trabajo para listado'!$CD$155:$CD$1048576,0),MATCH((CUADRO!F$5&amp;$E39),'Hoja de Trabajo para listado'!$CD$151:$DC$151,0)),0)</f>
        <v>0</v>
      </c>
      <c r="G39" s="316">
        <f ca="1">+IFERROR(INDEX('Hoja de Trabajo para listado'!$A$155:$Z$1048576,MATCH($A39,'Hoja de Trabajo para listado'!$A$155:$A$1048576,0),MATCH((CUADRO!G$5&amp;$E39),'Hoja de Trabajo para listado'!$A$151:$Z$151,0)),0)+IFERROR(INDEX('Hoja de Trabajo para listado'!$AB$155:$BA$1048576,MATCH($A39,'Hoja de Trabajo para listado'!$AB$155:$AB$1048576,0),MATCH((CUADRO!G$5&amp;$E39),'Hoja de Trabajo para listado'!$AB$151:$BA$151,0)),0)+IFERROR(INDEX('Hoja de Trabajo para listado'!$BC$155:$CB$1048576,MATCH($A39,'Hoja de Trabajo para listado'!$BC$155:$BC$1048576,0),MATCH((CUADRO!G$5&amp;$E39),'Hoja de Trabajo para listado'!$BC$151:$CB$151,0)),0)+IFERROR(INDEX('Hoja de Trabajo para listado'!$DE$153:$DG$274,MATCH($A39,'Hoja de Trabajo para listado'!$DE$153:$DE$1048576,0),MATCH((CUADRO!G$5&amp;$E39),'Hoja de Trabajo para listado'!$DE$151:$DG$151,0)),0)+IFERROR(INDEX('Hoja de Trabajo para listado'!$CD$155:$DC$1048576,MATCH($A39,'Hoja de Trabajo para listado'!$CD$155:$CD$1048576,0),MATCH((CUADRO!G$5&amp;$E39),'Hoja de Trabajo para listado'!$CD$151:$DC$151,0)),0)</f>
        <v>0</v>
      </c>
      <c r="H39" s="316">
        <f ca="1">+IFERROR(INDEX('Hoja de Trabajo para listado'!$A$155:$Z$1048576,MATCH($A39,'Hoja de Trabajo para listado'!$A$155:$A$1048576,0),MATCH((CUADRO!H$5&amp;$E39),'Hoja de Trabajo para listado'!$A$151:$Z$151,0)),0)+IFERROR(INDEX('Hoja de Trabajo para listado'!$AB$155:$BA$1048576,MATCH($A39,'Hoja de Trabajo para listado'!$AB$155:$AB$1048576,0),MATCH((CUADRO!H$5&amp;$E39),'Hoja de Trabajo para listado'!$AB$151:$BA$151,0)),0)+IFERROR(INDEX('Hoja de Trabajo para listado'!$BC$155:$CB$1048576,MATCH($A39,'Hoja de Trabajo para listado'!$BC$155:$BC$1048576,0),MATCH((CUADRO!H$5&amp;$E39),'Hoja de Trabajo para listado'!$BC$151:$CB$151,0)),0)+IFERROR(INDEX('Hoja de Trabajo para listado'!$DE$153:$DG$274,MATCH($A39,'Hoja de Trabajo para listado'!$DE$153:$DE$1048576,0),MATCH((CUADRO!H$5&amp;$E39),'Hoja de Trabajo para listado'!$DE$151:$DG$151,0)),0)+IFERROR(INDEX('Hoja de Trabajo para listado'!$CD$155:$DC$1048576,MATCH($A39,'Hoja de Trabajo para listado'!$CD$155:$CD$1048576,0),MATCH((CUADRO!H$5&amp;$E39),'Hoja de Trabajo para listado'!$CD$151:$DC$151,0)),0)</f>
        <v>0</v>
      </c>
      <c r="I39" s="316">
        <f ca="1">+IFERROR(INDEX('Hoja de Trabajo para listado'!$A$155:$Z$1048576,MATCH($A39,'Hoja de Trabajo para listado'!$A$155:$A$1048576,0),MATCH((CUADRO!I$5&amp;$E39),'Hoja de Trabajo para listado'!$A$151:$Z$151,0)),0)+IFERROR(INDEX('Hoja de Trabajo para listado'!$AB$155:$BA$1048576,MATCH($A39,'Hoja de Trabajo para listado'!$AB$155:$AB$1048576,0),MATCH((CUADRO!I$5&amp;$E39),'Hoja de Trabajo para listado'!$AB$151:$BA$151,0)),0)+IFERROR(INDEX('Hoja de Trabajo para listado'!$BC$155:$CB$1048576,MATCH($A39,'Hoja de Trabajo para listado'!$BC$155:$BC$1048576,0),MATCH((CUADRO!I$5&amp;$E39),'Hoja de Trabajo para listado'!$BC$151:$CB$151,0)),0)+IFERROR(INDEX('Hoja de Trabajo para listado'!$DE$153:$DG$274,MATCH($A39,'Hoja de Trabajo para listado'!$DE$153:$DE$1048576,0),MATCH((CUADRO!I$5&amp;$E39),'Hoja de Trabajo para listado'!$DE$151:$DG$151,0)),0)+IFERROR(INDEX('Hoja de Trabajo para listado'!$CD$155:$DC$1048576,MATCH($A39,'Hoja de Trabajo para listado'!$CD$155:$CD$1048576,0),MATCH((CUADRO!I$5&amp;$E39),'Hoja de Trabajo para listado'!$CD$151:$DC$151,0)),0)</f>
        <v>0</v>
      </c>
      <c r="J39" s="316">
        <f ca="1">+IFERROR(INDEX('Hoja de Trabajo para listado'!$A$155:$Z$1048576,MATCH($A39,'Hoja de Trabajo para listado'!$A$155:$A$1048576,0),MATCH((CUADRO!J$5&amp;$E39),'Hoja de Trabajo para listado'!$A$151:$Z$151,0)),0)+IFERROR(INDEX('Hoja de Trabajo para listado'!$AB$155:$BA$1048576,MATCH($A39,'Hoja de Trabajo para listado'!$AB$155:$AB$1048576,0),MATCH((CUADRO!J$5&amp;$E39),'Hoja de Trabajo para listado'!$AB$151:$BA$151,0)),0)+IFERROR(INDEX('Hoja de Trabajo para listado'!$BC$155:$CB$1048576,MATCH($A39,'Hoja de Trabajo para listado'!$BC$155:$BC$1048576,0),MATCH((CUADRO!J$5&amp;$E39),'Hoja de Trabajo para listado'!$BC$151:$CB$151,0)),0)+IFERROR(INDEX('Hoja de Trabajo para listado'!$DE$153:$DG$274,MATCH($A39,'Hoja de Trabajo para listado'!$DE$153:$DE$1048576,0),MATCH((CUADRO!J$5&amp;$E39),'Hoja de Trabajo para listado'!$DE$151:$DG$151,0)),0)+IFERROR(INDEX('Hoja de Trabajo para listado'!$CD$155:$DC$1048576,MATCH($A39,'Hoja de Trabajo para listado'!$CD$155:$CD$1048576,0),MATCH((CUADRO!J$5&amp;$E39),'Hoja de Trabajo para listado'!$CD$151:$DC$151,0)),0)</f>
        <v>0</v>
      </c>
      <c r="K39" s="316">
        <f ca="1">+IFERROR(INDEX('Hoja de Trabajo para listado'!$A$155:$Z$1048576,MATCH($A39,'Hoja de Trabajo para listado'!$A$155:$A$1048576,0),MATCH((CUADRO!K$5&amp;$E39),'Hoja de Trabajo para listado'!$A$151:$Z$151,0)),0)+IFERROR(INDEX('Hoja de Trabajo para listado'!$AB$155:$BA$1048576,MATCH($A39,'Hoja de Trabajo para listado'!$AB$155:$AB$1048576,0),MATCH((CUADRO!K$5&amp;$E39),'Hoja de Trabajo para listado'!$AB$151:$BA$151,0)),0)+IFERROR(INDEX('Hoja de Trabajo para listado'!$BC$155:$CB$1048576,MATCH($A39,'Hoja de Trabajo para listado'!$BC$155:$BC$1048576,0),MATCH((CUADRO!K$5&amp;$E39),'Hoja de Trabajo para listado'!$BC$151:$CB$151,0)),0)+IFERROR(INDEX('Hoja de Trabajo para listado'!$DE$153:$DG$274,MATCH($A39,'Hoja de Trabajo para listado'!$DE$153:$DE$1048576,0),MATCH((CUADRO!K$5&amp;$E39),'Hoja de Trabajo para listado'!$DE$151:$DG$151,0)),0)+IFERROR(INDEX('Hoja de Trabajo para listado'!$CD$155:$DC$1048576,MATCH($A39,'Hoja de Trabajo para listado'!$CD$155:$CD$1048576,0),MATCH((CUADRO!K$5&amp;$E39),'Hoja de Trabajo para listado'!$CD$151:$DC$151,0)),0)</f>
        <v>0</v>
      </c>
      <c r="L39" s="316">
        <f ca="1">+IFERROR(INDEX('Hoja de Trabajo para listado'!$A$155:$Z$1048576,MATCH($A39,'Hoja de Trabajo para listado'!$A$155:$A$1048576,0),MATCH((CUADRO!L$5&amp;$E39),'Hoja de Trabajo para listado'!$A$151:$Z$151,0)),0)+IFERROR(INDEX('Hoja de Trabajo para listado'!$AB$155:$BA$1048576,MATCH($A39,'Hoja de Trabajo para listado'!$AB$155:$AB$1048576,0),MATCH((CUADRO!L$5&amp;$E39),'Hoja de Trabajo para listado'!$AB$151:$BA$151,0)),0)+IFERROR(INDEX('Hoja de Trabajo para listado'!$BC$155:$CB$1048576,MATCH($A39,'Hoja de Trabajo para listado'!$BC$155:$BC$1048576,0),MATCH((CUADRO!L$5&amp;$E39),'Hoja de Trabajo para listado'!$BC$151:$CB$151,0)),0)+IFERROR(INDEX('Hoja de Trabajo para listado'!$DE$153:$DG$274,MATCH($A39,'Hoja de Trabajo para listado'!$DE$153:$DE$1048576,0),MATCH((CUADRO!L$5&amp;$E39),'Hoja de Trabajo para listado'!$DE$151:$DG$151,0)),0)+IFERROR(INDEX('Hoja de Trabajo para listado'!$CD$155:$DC$1048576,MATCH($A39,'Hoja de Trabajo para listado'!$CD$155:$CD$1048576,0),MATCH((CUADRO!L$5&amp;$E39),'Hoja de Trabajo para listado'!$CD$151:$DC$151,0)),0)</f>
        <v>0</v>
      </c>
      <c r="M39" s="316">
        <f ca="1">+IFERROR(INDEX('Hoja de Trabajo para listado'!$A$155:$Z$1048576,MATCH($A39,'Hoja de Trabajo para listado'!$A$155:$A$1048576,0),MATCH((CUADRO!M$5&amp;$E39),'Hoja de Trabajo para listado'!$A$151:$Z$151,0)),0)+IFERROR(INDEX('Hoja de Trabajo para listado'!$AB$155:$BA$1048576,MATCH($A39,'Hoja de Trabajo para listado'!$AB$155:$AB$1048576,0),MATCH((CUADRO!M$5&amp;$E39),'Hoja de Trabajo para listado'!$AB$151:$BA$151,0)),0)+IFERROR(INDEX('Hoja de Trabajo para listado'!$BC$155:$CB$1048576,MATCH($A39,'Hoja de Trabajo para listado'!$BC$155:$BC$1048576,0),MATCH((CUADRO!M$5&amp;$E39),'Hoja de Trabajo para listado'!$BC$151:$CB$151,0)),0)+IFERROR(INDEX('Hoja de Trabajo para listado'!$DE$153:$DG$274,MATCH($A39,'Hoja de Trabajo para listado'!$DE$153:$DE$1048576,0),MATCH((CUADRO!M$5&amp;$E39),'Hoja de Trabajo para listado'!$DE$151:$DG$151,0)),0)+IFERROR(INDEX('Hoja de Trabajo para listado'!$CD$155:$DC$1048576,MATCH($A39,'Hoja de Trabajo para listado'!$CD$155:$CD$1048576,0),MATCH((CUADRO!M$5&amp;$E39),'Hoja de Trabajo para listado'!$CD$151:$DC$151,0)),0)</f>
        <v>0</v>
      </c>
      <c r="N39" s="316">
        <f ca="1">+IFERROR(INDEX('Hoja de Trabajo para listado'!$A$155:$Z$1048576,MATCH($A39,'Hoja de Trabajo para listado'!$A$155:$A$1048576,0),MATCH((CUADRO!N$5&amp;$E39),'Hoja de Trabajo para listado'!$A$151:$Z$151,0)),0)+IFERROR(INDEX('Hoja de Trabajo para listado'!$AB$155:$BA$1048576,MATCH($A39,'Hoja de Trabajo para listado'!$AB$155:$AB$1048576,0),MATCH((CUADRO!N$5&amp;$E39),'Hoja de Trabajo para listado'!$AB$151:$BA$151,0)),0)+IFERROR(INDEX('Hoja de Trabajo para listado'!$BC$155:$CB$1048576,MATCH($A39,'Hoja de Trabajo para listado'!$BC$155:$BC$1048576,0),MATCH((CUADRO!N$5&amp;$E39),'Hoja de Trabajo para listado'!$BC$151:$CB$151,0)),0)+IFERROR(INDEX('Hoja de Trabajo para listado'!$DE$153:$DG$274,MATCH($A39,'Hoja de Trabajo para listado'!$DE$153:$DE$1048576,0),MATCH((CUADRO!N$5&amp;$E39),'Hoja de Trabajo para listado'!$DE$151:$DG$151,0)),0)+IFERROR(INDEX('Hoja de Trabajo para listado'!$CD$155:$DC$1048576,MATCH($A39,'Hoja de Trabajo para listado'!$CD$155:$CD$1048576,0),MATCH((CUADRO!N$5&amp;$E39),'Hoja de Trabajo para listado'!$CD$151:$DC$151,0)),0)</f>
        <v>0</v>
      </c>
      <c r="O39" s="316">
        <f ca="1">+IFERROR(INDEX('Hoja de Trabajo para listado'!$A$155:$Z$1048576,MATCH($A39,'Hoja de Trabajo para listado'!$A$155:$A$1048576,0),MATCH((CUADRO!O$5&amp;$E39),'Hoja de Trabajo para listado'!$A$151:$Z$151,0)),0)+IFERROR(INDEX('Hoja de Trabajo para listado'!$AB$155:$BA$1048576,MATCH($A39,'Hoja de Trabajo para listado'!$AB$155:$AB$1048576,0),MATCH((CUADRO!O$5&amp;$E39),'Hoja de Trabajo para listado'!$AB$151:$BA$151,0)),0)+IFERROR(INDEX('Hoja de Trabajo para listado'!$BC$155:$CB$1048576,MATCH($A39,'Hoja de Trabajo para listado'!$BC$155:$BC$1048576,0),MATCH((CUADRO!O$5&amp;$E39),'Hoja de Trabajo para listado'!$BC$151:$CB$151,0)),0)+IFERROR(INDEX('Hoja de Trabajo para listado'!$DE$153:$DG$274,MATCH($A39,'Hoja de Trabajo para listado'!$DE$153:$DE$1048576,0),MATCH((CUADRO!O$5&amp;$E39),'Hoja de Trabajo para listado'!$DE$151:$DG$151,0)),0)+IFERROR(INDEX('Hoja de Trabajo para listado'!$CD$155:$DC$1048576,MATCH($A39,'Hoja de Trabajo para listado'!$CD$155:$CD$1048576,0),MATCH((CUADRO!O$5&amp;$E39),'Hoja de Trabajo para listado'!$CD$151:$DC$151,0)),0)</f>
        <v>0</v>
      </c>
      <c r="P39" s="316">
        <f ca="1">+IFERROR(INDEX('Hoja de Trabajo para listado'!$A$155:$Z$1048576,MATCH($A39,'Hoja de Trabajo para listado'!$A$155:$A$1048576,0),MATCH((CUADRO!P$5&amp;$E39),'Hoja de Trabajo para listado'!$A$151:$Z$151,0)),0)+IFERROR(INDEX('Hoja de Trabajo para listado'!$AB$155:$BA$1048576,MATCH($A39,'Hoja de Trabajo para listado'!$AB$155:$AB$1048576,0),MATCH((CUADRO!P$5&amp;$E39),'Hoja de Trabajo para listado'!$AB$151:$BA$151,0)),0)+IFERROR(INDEX('Hoja de Trabajo para listado'!$BC$155:$CB$1048576,MATCH($A39,'Hoja de Trabajo para listado'!$BC$155:$BC$1048576,0),MATCH((CUADRO!P$5&amp;$E39),'Hoja de Trabajo para listado'!$BC$151:$CB$151,0)),0)+IFERROR(INDEX('Hoja de Trabajo para listado'!$DE$153:$DG$274,MATCH($A39,'Hoja de Trabajo para listado'!$DE$153:$DE$1048576,0),MATCH((CUADRO!P$5&amp;$E39),'Hoja de Trabajo para listado'!$DE$151:$DG$151,0)),0)+IFERROR(INDEX('Hoja de Trabajo para listado'!$CD$155:$DC$1048576,MATCH($A39,'Hoja de Trabajo para listado'!$CD$155:$CD$1048576,0),MATCH((CUADRO!P$5&amp;$E39),'Hoja de Trabajo para listado'!$CD$151:$DC$151,0)),0)</f>
        <v>0</v>
      </c>
      <c r="Q39" s="316">
        <f ca="1">+IFERROR(INDEX('Hoja de Trabajo para listado'!$A$155:$Z$1048576,MATCH($A39,'Hoja de Trabajo para listado'!$A$155:$A$1048576,0),MATCH((CUADRO!Q$5&amp;$E39),'Hoja de Trabajo para listado'!$A$151:$Z$151,0)),0)+IFERROR(INDEX('Hoja de Trabajo para listado'!$AB$155:$BA$1048576,MATCH($A39,'Hoja de Trabajo para listado'!$AB$155:$AB$1048576,0),MATCH((CUADRO!Q$5&amp;$E39),'Hoja de Trabajo para listado'!$AB$151:$BA$151,0)),0)+IFERROR(INDEX('Hoja de Trabajo para listado'!$BC$155:$CB$1048576,MATCH($A39,'Hoja de Trabajo para listado'!$BC$155:$BC$1048576,0),MATCH((CUADRO!Q$5&amp;$E39),'Hoja de Trabajo para listado'!$BC$151:$CB$151,0)),0)+IFERROR(INDEX('Hoja de Trabajo para listado'!$DE$153:$DG$274,MATCH($A39,'Hoja de Trabajo para listado'!$DE$153:$DE$1048576,0),MATCH((CUADRO!Q$5&amp;$E39),'Hoja de Trabajo para listado'!$DE$151:$DG$151,0)),0)+IFERROR(INDEX('Hoja de Trabajo para listado'!$CD$155:$DC$1048576,MATCH($A39,'Hoja de Trabajo para listado'!$CD$155:$CD$1048576,0),MATCH((CUADRO!Q$5&amp;$E39),'Hoja de Trabajo para listado'!$CD$151:$DC$151,0)),0)</f>
        <v>0</v>
      </c>
      <c r="R39" s="316">
        <f t="shared" ca="1" si="0"/>
        <v>0</v>
      </c>
      <c r="S39" s="344">
        <f ca="1">+R38+R39</f>
        <v>0</v>
      </c>
      <c r="T39" s="316">
        <f ca="1">+S39</f>
        <v>0</v>
      </c>
      <c r="U39" s="315">
        <f t="shared" si="1"/>
        <v>2</v>
      </c>
      <c r="V39" s="319" t="str">
        <f>+VLOOKUP(A39,bd_lista!$A$3:$E$593,5,FALSE)</f>
        <v>Empresas Municipales</v>
      </c>
      <c r="W39" s="320"/>
    </row>
    <row r="40" spans="1:23" ht="15" hidden="1" customHeight="1">
      <c r="A40" s="325">
        <v>2319</v>
      </c>
      <c r="B40" s="420">
        <f>+A40</f>
        <v>2319</v>
      </c>
      <c r="C40" s="318" t="str">
        <f>+VLOOKUP(A40,bd_lista!$A$3:$C$593,3,FALSE)</f>
        <v>Empresa Pública Departamental Estratégica de Aguas - La Paz</v>
      </c>
      <c r="D40" s="318" t="str">
        <f>+C40</f>
        <v>Empresa Pública Departamental Estratégica de Aguas - La Paz</v>
      </c>
      <c r="E40" s="346" t="s">
        <v>1418</v>
      </c>
      <c r="F40" s="314">
        <f ca="1">+IFERROR(INDEX('Hoja de Trabajo para listado'!$A$155:$Z$1048576,MATCH($A40,'Hoja de Trabajo para listado'!$A$155:$A$1048576,0),MATCH((CUADRO!F$5&amp;$E40),'Hoja de Trabajo para listado'!$A$151:$Z$151,0)),0)+IFERROR(INDEX('Hoja de Trabajo para listado'!$AB$155:$BA$1048576,MATCH($A40,'Hoja de Trabajo para listado'!$AB$155:$AB$1048576,0),MATCH((CUADRO!F$5&amp;$E40),'Hoja de Trabajo para listado'!$AB$151:$BA$151,0)),0)+IFERROR(INDEX('Hoja de Trabajo para listado'!$BC$155:$CB$1048576,MATCH($A40,'Hoja de Trabajo para listado'!$BC$155:$BC$1048576,0),MATCH((CUADRO!F$5&amp;$E40),'Hoja de Trabajo para listado'!$BC$151:$CB$151,0)),0)+IFERROR(INDEX('Hoja de Trabajo para listado'!$DE$153:$DG$274,MATCH($A40,'Hoja de Trabajo para listado'!$DE$153:$DE$1048576,0),MATCH((CUADRO!F$5&amp;$E40),'Hoja de Trabajo para listado'!$DE$151:$DG$151,0)),0)+IFERROR(INDEX('Hoja de Trabajo para listado'!$CD$155:$DC$1048576,MATCH($A40,'Hoja de Trabajo para listado'!$CD$155:$CD$1048576,0),MATCH((CUADRO!F$5&amp;$E40),'Hoja de Trabajo para listado'!$CD$151:$DC$151,0)),0)</f>
        <v>0</v>
      </c>
      <c r="G40" s="314">
        <f ca="1">+IFERROR(INDEX('Hoja de Trabajo para listado'!$A$155:$Z$1048576,MATCH($A40,'Hoja de Trabajo para listado'!$A$155:$A$1048576,0),MATCH((CUADRO!G$5&amp;$E40),'Hoja de Trabajo para listado'!$A$151:$Z$151,0)),0)+IFERROR(INDEX('Hoja de Trabajo para listado'!$AB$155:$BA$1048576,MATCH($A40,'Hoja de Trabajo para listado'!$AB$155:$AB$1048576,0),MATCH((CUADRO!G$5&amp;$E40),'Hoja de Trabajo para listado'!$AB$151:$BA$151,0)),0)+IFERROR(INDEX('Hoja de Trabajo para listado'!$BC$155:$CB$1048576,MATCH($A40,'Hoja de Trabajo para listado'!$BC$155:$BC$1048576,0),MATCH((CUADRO!G$5&amp;$E40),'Hoja de Trabajo para listado'!$BC$151:$CB$151,0)),0)+IFERROR(INDEX('Hoja de Trabajo para listado'!$DE$153:$DG$274,MATCH($A40,'Hoja de Trabajo para listado'!$DE$153:$DE$1048576,0),MATCH((CUADRO!G$5&amp;$E40),'Hoja de Trabajo para listado'!$DE$151:$DG$151,0)),0)+IFERROR(INDEX('Hoja de Trabajo para listado'!$CD$155:$DC$1048576,MATCH($A40,'Hoja de Trabajo para listado'!$CD$155:$CD$1048576,0),MATCH((CUADRO!G$5&amp;$E40),'Hoja de Trabajo para listado'!$CD$151:$DC$151,0)),0)</f>
        <v>0</v>
      </c>
      <c r="H40" s="314">
        <f ca="1">+IFERROR(INDEX('Hoja de Trabajo para listado'!$A$155:$Z$1048576,MATCH($A40,'Hoja de Trabajo para listado'!$A$155:$A$1048576,0),MATCH((CUADRO!H$5&amp;$E40),'Hoja de Trabajo para listado'!$A$151:$Z$151,0)),0)+IFERROR(INDEX('Hoja de Trabajo para listado'!$AB$155:$BA$1048576,MATCH($A40,'Hoja de Trabajo para listado'!$AB$155:$AB$1048576,0),MATCH((CUADRO!H$5&amp;$E40),'Hoja de Trabajo para listado'!$AB$151:$BA$151,0)),0)+IFERROR(INDEX('Hoja de Trabajo para listado'!$BC$155:$CB$1048576,MATCH($A40,'Hoja de Trabajo para listado'!$BC$155:$BC$1048576,0),MATCH((CUADRO!H$5&amp;$E40),'Hoja de Trabajo para listado'!$BC$151:$CB$151,0)),0)+IFERROR(INDEX('Hoja de Trabajo para listado'!$DE$153:$DG$274,MATCH($A40,'Hoja de Trabajo para listado'!$DE$153:$DE$1048576,0),MATCH((CUADRO!H$5&amp;$E40),'Hoja de Trabajo para listado'!$DE$151:$DG$151,0)),0)+IFERROR(INDEX('Hoja de Trabajo para listado'!$CD$155:$DC$1048576,MATCH($A40,'Hoja de Trabajo para listado'!$CD$155:$CD$1048576,0),MATCH((CUADRO!H$5&amp;$E40),'Hoja de Trabajo para listado'!$CD$151:$DC$151,0)),0)</f>
        <v>0</v>
      </c>
      <c r="I40" s="314">
        <f ca="1">+IFERROR(INDEX('Hoja de Trabajo para listado'!$A$155:$Z$1048576,MATCH($A40,'Hoja de Trabajo para listado'!$A$155:$A$1048576,0),MATCH((CUADRO!I$5&amp;$E40),'Hoja de Trabajo para listado'!$A$151:$Z$151,0)),0)+IFERROR(INDEX('Hoja de Trabajo para listado'!$AB$155:$BA$1048576,MATCH($A40,'Hoja de Trabajo para listado'!$AB$155:$AB$1048576,0),MATCH((CUADRO!I$5&amp;$E40),'Hoja de Trabajo para listado'!$AB$151:$BA$151,0)),0)+IFERROR(INDEX('Hoja de Trabajo para listado'!$BC$155:$CB$1048576,MATCH($A40,'Hoja de Trabajo para listado'!$BC$155:$BC$1048576,0),MATCH((CUADRO!I$5&amp;$E40),'Hoja de Trabajo para listado'!$BC$151:$CB$151,0)),0)+IFERROR(INDEX('Hoja de Trabajo para listado'!$DE$153:$DG$274,MATCH($A40,'Hoja de Trabajo para listado'!$DE$153:$DE$1048576,0),MATCH((CUADRO!I$5&amp;$E40),'Hoja de Trabajo para listado'!$DE$151:$DG$151,0)),0)+IFERROR(INDEX('Hoja de Trabajo para listado'!$CD$155:$DC$1048576,MATCH($A40,'Hoja de Trabajo para listado'!$CD$155:$CD$1048576,0),MATCH((CUADRO!I$5&amp;$E40),'Hoja de Trabajo para listado'!$CD$151:$DC$151,0)),0)</f>
        <v>0</v>
      </c>
      <c r="J40" s="314">
        <f ca="1">+IFERROR(INDEX('Hoja de Trabajo para listado'!$A$155:$Z$1048576,MATCH($A40,'Hoja de Trabajo para listado'!$A$155:$A$1048576,0),MATCH((CUADRO!J$5&amp;$E40),'Hoja de Trabajo para listado'!$A$151:$Z$151,0)),0)+IFERROR(INDEX('Hoja de Trabajo para listado'!$AB$155:$BA$1048576,MATCH($A40,'Hoja de Trabajo para listado'!$AB$155:$AB$1048576,0),MATCH((CUADRO!J$5&amp;$E40),'Hoja de Trabajo para listado'!$AB$151:$BA$151,0)),0)+IFERROR(INDEX('Hoja de Trabajo para listado'!$BC$155:$CB$1048576,MATCH($A40,'Hoja de Trabajo para listado'!$BC$155:$BC$1048576,0),MATCH((CUADRO!J$5&amp;$E40),'Hoja de Trabajo para listado'!$BC$151:$CB$151,0)),0)+IFERROR(INDEX('Hoja de Trabajo para listado'!$DE$153:$DG$274,MATCH($A40,'Hoja de Trabajo para listado'!$DE$153:$DE$1048576,0),MATCH((CUADRO!J$5&amp;$E40),'Hoja de Trabajo para listado'!$DE$151:$DG$151,0)),0)+IFERROR(INDEX('Hoja de Trabajo para listado'!$CD$155:$DC$1048576,MATCH($A40,'Hoja de Trabajo para listado'!$CD$155:$CD$1048576,0),MATCH((CUADRO!J$5&amp;$E40),'Hoja de Trabajo para listado'!$CD$151:$DC$151,0)),0)</f>
        <v>0</v>
      </c>
      <c r="K40" s="314">
        <f ca="1">+IFERROR(INDEX('Hoja de Trabajo para listado'!$A$155:$Z$1048576,MATCH($A40,'Hoja de Trabajo para listado'!$A$155:$A$1048576,0),MATCH((CUADRO!K$5&amp;$E40),'Hoja de Trabajo para listado'!$A$151:$Z$151,0)),0)+IFERROR(INDEX('Hoja de Trabajo para listado'!$AB$155:$BA$1048576,MATCH($A40,'Hoja de Trabajo para listado'!$AB$155:$AB$1048576,0),MATCH((CUADRO!K$5&amp;$E40),'Hoja de Trabajo para listado'!$AB$151:$BA$151,0)),0)+IFERROR(INDEX('Hoja de Trabajo para listado'!$BC$155:$CB$1048576,MATCH($A40,'Hoja de Trabajo para listado'!$BC$155:$BC$1048576,0),MATCH((CUADRO!K$5&amp;$E40),'Hoja de Trabajo para listado'!$BC$151:$CB$151,0)),0)+IFERROR(INDEX('Hoja de Trabajo para listado'!$DE$153:$DG$274,MATCH($A40,'Hoja de Trabajo para listado'!$DE$153:$DE$1048576,0),MATCH((CUADRO!K$5&amp;$E40),'Hoja de Trabajo para listado'!$DE$151:$DG$151,0)),0)+IFERROR(INDEX('Hoja de Trabajo para listado'!$CD$155:$DC$1048576,MATCH($A40,'Hoja de Trabajo para listado'!$CD$155:$CD$1048576,0),MATCH((CUADRO!K$5&amp;$E40),'Hoja de Trabajo para listado'!$CD$151:$DC$151,0)),0)</f>
        <v>0</v>
      </c>
      <c r="L40" s="314">
        <f ca="1">+IFERROR(INDEX('Hoja de Trabajo para listado'!$A$155:$Z$1048576,MATCH($A40,'Hoja de Trabajo para listado'!$A$155:$A$1048576,0),MATCH((CUADRO!L$5&amp;$E40),'Hoja de Trabajo para listado'!$A$151:$Z$151,0)),0)+IFERROR(INDEX('Hoja de Trabajo para listado'!$AB$155:$BA$1048576,MATCH($A40,'Hoja de Trabajo para listado'!$AB$155:$AB$1048576,0),MATCH((CUADRO!L$5&amp;$E40),'Hoja de Trabajo para listado'!$AB$151:$BA$151,0)),0)+IFERROR(INDEX('Hoja de Trabajo para listado'!$BC$155:$CB$1048576,MATCH($A40,'Hoja de Trabajo para listado'!$BC$155:$BC$1048576,0),MATCH((CUADRO!L$5&amp;$E40),'Hoja de Trabajo para listado'!$BC$151:$CB$151,0)),0)+IFERROR(INDEX('Hoja de Trabajo para listado'!$DE$153:$DG$274,MATCH($A40,'Hoja de Trabajo para listado'!$DE$153:$DE$1048576,0),MATCH((CUADRO!L$5&amp;$E40),'Hoja de Trabajo para listado'!$DE$151:$DG$151,0)),0)+IFERROR(INDEX('Hoja de Trabajo para listado'!$CD$155:$DC$1048576,MATCH($A40,'Hoja de Trabajo para listado'!$CD$155:$CD$1048576,0),MATCH((CUADRO!L$5&amp;$E40),'Hoja de Trabajo para listado'!$CD$151:$DC$151,0)),0)</f>
        <v>0</v>
      </c>
      <c r="M40" s="314">
        <f ca="1">+IFERROR(INDEX('Hoja de Trabajo para listado'!$A$155:$Z$1048576,MATCH($A40,'Hoja de Trabajo para listado'!$A$155:$A$1048576,0),MATCH((CUADRO!M$5&amp;$E40),'Hoja de Trabajo para listado'!$A$151:$Z$151,0)),0)+IFERROR(INDEX('Hoja de Trabajo para listado'!$AB$155:$BA$1048576,MATCH($A40,'Hoja de Trabajo para listado'!$AB$155:$AB$1048576,0),MATCH((CUADRO!M$5&amp;$E40),'Hoja de Trabajo para listado'!$AB$151:$BA$151,0)),0)+IFERROR(INDEX('Hoja de Trabajo para listado'!$BC$155:$CB$1048576,MATCH($A40,'Hoja de Trabajo para listado'!$BC$155:$BC$1048576,0),MATCH((CUADRO!M$5&amp;$E40),'Hoja de Trabajo para listado'!$BC$151:$CB$151,0)),0)+IFERROR(INDEX('Hoja de Trabajo para listado'!$DE$153:$DG$274,MATCH($A40,'Hoja de Trabajo para listado'!$DE$153:$DE$1048576,0),MATCH((CUADRO!M$5&amp;$E40),'Hoja de Trabajo para listado'!$DE$151:$DG$151,0)),0)+IFERROR(INDEX('Hoja de Trabajo para listado'!$CD$155:$DC$1048576,MATCH($A40,'Hoja de Trabajo para listado'!$CD$155:$CD$1048576,0),MATCH((CUADRO!M$5&amp;$E40),'Hoja de Trabajo para listado'!$CD$151:$DC$151,0)),0)</f>
        <v>0</v>
      </c>
      <c r="N40" s="314">
        <f ca="1">+IFERROR(INDEX('Hoja de Trabajo para listado'!$A$155:$Z$1048576,MATCH($A40,'Hoja de Trabajo para listado'!$A$155:$A$1048576,0),MATCH((CUADRO!N$5&amp;$E40),'Hoja de Trabajo para listado'!$A$151:$Z$151,0)),0)+IFERROR(INDEX('Hoja de Trabajo para listado'!$AB$155:$BA$1048576,MATCH($A40,'Hoja de Trabajo para listado'!$AB$155:$AB$1048576,0),MATCH((CUADRO!N$5&amp;$E40),'Hoja de Trabajo para listado'!$AB$151:$BA$151,0)),0)+IFERROR(INDEX('Hoja de Trabajo para listado'!$BC$155:$CB$1048576,MATCH($A40,'Hoja de Trabajo para listado'!$BC$155:$BC$1048576,0),MATCH((CUADRO!N$5&amp;$E40),'Hoja de Trabajo para listado'!$BC$151:$CB$151,0)),0)+IFERROR(INDEX('Hoja de Trabajo para listado'!$DE$153:$DG$274,MATCH($A40,'Hoja de Trabajo para listado'!$DE$153:$DE$1048576,0),MATCH((CUADRO!N$5&amp;$E40),'Hoja de Trabajo para listado'!$DE$151:$DG$151,0)),0)+IFERROR(INDEX('Hoja de Trabajo para listado'!$CD$155:$DC$1048576,MATCH($A40,'Hoja de Trabajo para listado'!$CD$155:$CD$1048576,0),MATCH((CUADRO!N$5&amp;$E40),'Hoja de Trabajo para listado'!$CD$151:$DC$151,0)),0)</f>
        <v>0</v>
      </c>
      <c r="O40" s="314">
        <f ca="1">+IFERROR(INDEX('Hoja de Trabajo para listado'!$A$155:$Z$1048576,MATCH($A40,'Hoja de Trabajo para listado'!$A$155:$A$1048576,0),MATCH((CUADRO!O$5&amp;$E40),'Hoja de Trabajo para listado'!$A$151:$Z$151,0)),0)+IFERROR(INDEX('Hoja de Trabajo para listado'!$AB$155:$BA$1048576,MATCH($A40,'Hoja de Trabajo para listado'!$AB$155:$AB$1048576,0),MATCH((CUADRO!O$5&amp;$E40),'Hoja de Trabajo para listado'!$AB$151:$BA$151,0)),0)+IFERROR(INDEX('Hoja de Trabajo para listado'!$BC$155:$CB$1048576,MATCH($A40,'Hoja de Trabajo para listado'!$BC$155:$BC$1048576,0),MATCH((CUADRO!O$5&amp;$E40),'Hoja de Trabajo para listado'!$BC$151:$CB$151,0)),0)+IFERROR(INDEX('Hoja de Trabajo para listado'!$DE$153:$DG$274,MATCH($A40,'Hoja de Trabajo para listado'!$DE$153:$DE$1048576,0),MATCH((CUADRO!O$5&amp;$E40),'Hoja de Trabajo para listado'!$DE$151:$DG$151,0)),0)+IFERROR(INDEX('Hoja de Trabajo para listado'!$CD$155:$DC$1048576,MATCH($A40,'Hoja de Trabajo para listado'!$CD$155:$CD$1048576,0),MATCH((CUADRO!O$5&amp;$E40),'Hoja de Trabajo para listado'!$CD$151:$DC$151,0)),0)</f>
        <v>0</v>
      </c>
      <c r="P40" s="314">
        <f ca="1">+IFERROR(INDEX('Hoja de Trabajo para listado'!$A$155:$Z$1048576,MATCH($A40,'Hoja de Trabajo para listado'!$A$155:$A$1048576,0),MATCH((CUADRO!P$5&amp;$E40),'Hoja de Trabajo para listado'!$A$151:$Z$151,0)),0)+IFERROR(INDEX('Hoja de Trabajo para listado'!$AB$155:$BA$1048576,MATCH($A40,'Hoja de Trabajo para listado'!$AB$155:$AB$1048576,0),MATCH((CUADRO!P$5&amp;$E40),'Hoja de Trabajo para listado'!$AB$151:$BA$151,0)),0)+IFERROR(INDEX('Hoja de Trabajo para listado'!$BC$155:$CB$1048576,MATCH($A40,'Hoja de Trabajo para listado'!$BC$155:$BC$1048576,0),MATCH((CUADRO!P$5&amp;$E40),'Hoja de Trabajo para listado'!$BC$151:$CB$151,0)),0)+IFERROR(INDEX('Hoja de Trabajo para listado'!$DE$153:$DG$274,MATCH($A40,'Hoja de Trabajo para listado'!$DE$153:$DE$1048576,0),MATCH((CUADRO!P$5&amp;$E40),'Hoja de Trabajo para listado'!$DE$151:$DG$151,0)),0)+IFERROR(INDEX('Hoja de Trabajo para listado'!$CD$155:$DC$1048576,MATCH($A40,'Hoja de Trabajo para listado'!$CD$155:$CD$1048576,0),MATCH((CUADRO!P$5&amp;$E40),'Hoja de Trabajo para listado'!$CD$151:$DC$151,0)),0)</f>
        <v>0</v>
      </c>
      <c r="Q40" s="314">
        <f ca="1">+IFERROR(INDEX('Hoja de Trabajo para listado'!$A$155:$Z$1048576,MATCH($A40,'Hoja de Trabajo para listado'!$A$155:$A$1048576,0),MATCH((CUADRO!Q$5&amp;$E40),'Hoja de Trabajo para listado'!$A$151:$Z$151,0)),0)+IFERROR(INDEX('Hoja de Trabajo para listado'!$AB$155:$BA$1048576,MATCH($A40,'Hoja de Trabajo para listado'!$AB$155:$AB$1048576,0),MATCH((CUADRO!Q$5&amp;$E40),'Hoja de Trabajo para listado'!$AB$151:$BA$151,0)),0)+IFERROR(INDEX('Hoja de Trabajo para listado'!$BC$155:$CB$1048576,MATCH($A40,'Hoja de Trabajo para listado'!$BC$155:$BC$1048576,0),MATCH((CUADRO!Q$5&amp;$E40),'Hoja de Trabajo para listado'!$BC$151:$CB$151,0)),0)+IFERROR(INDEX('Hoja de Trabajo para listado'!$DE$153:$DG$274,MATCH($A40,'Hoja de Trabajo para listado'!$DE$153:$DE$1048576,0),MATCH((CUADRO!Q$5&amp;$E40),'Hoja de Trabajo para listado'!$DE$151:$DG$151,0)),0)+IFERROR(INDEX('Hoja de Trabajo para listado'!$CD$155:$DC$1048576,MATCH($A40,'Hoja de Trabajo para listado'!$CD$155:$CD$1048576,0),MATCH((CUADRO!Q$5&amp;$E40),'Hoja de Trabajo para listado'!$CD$151:$DC$151,0)),0)</f>
        <v>0</v>
      </c>
      <c r="R40" s="314">
        <f t="shared" ca="1" si="0"/>
        <v>0</v>
      </c>
      <c r="S40" s="345"/>
      <c r="T40" s="314">
        <f ca="1">+T41</f>
        <v>0</v>
      </c>
      <c r="U40" s="313">
        <f t="shared" si="1"/>
        <v>1</v>
      </c>
      <c r="V40" s="319" t="str">
        <f>+VLOOKUP(A40,bd_lista!$A$3:$E$593,5,FALSE)</f>
        <v>Empresas Municipales</v>
      </c>
      <c r="W40" s="341" t="str">
        <f>+V40</f>
        <v>Empresas Municipales</v>
      </c>
    </row>
    <row r="41" spans="1:23" ht="15" hidden="1" customHeight="1">
      <c r="A41" s="323">
        <v>2319</v>
      </c>
      <c r="B41" s="421"/>
      <c r="C41" s="319" t="str">
        <f>+VLOOKUP(A41,bd_lista!$A$3:$C$593,3,FALSE)</f>
        <v>Empresa Pública Departamental Estratégica de Aguas - La Paz</v>
      </c>
      <c r="D41" s="319"/>
      <c r="E41" s="347" t="s">
        <v>1419</v>
      </c>
      <c r="F41" s="316">
        <f ca="1">+IFERROR(INDEX('Hoja de Trabajo para listado'!$A$155:$Z$1048576,MATCH($A41,'Hoja de Trabajo para listado'!$A$155:$A$1048576,0),MATCH((CUADRO!F$5&amp;$E41),'Hoja de Trabajo para listado'!$A$151:$Z$151,0)),0)+IFERROR(INDEX('Hoja de Trabajo para listado'!$AB$155:$BA$1048576,MATCH($A41,'Hoja de Trabajo para listado'!$AB$155:$AB$1048576,0),MATCH((CUADRO!F$5&amp;$E41),'Hoja de Trabajo para listado'!$AB$151:$BA$151,0)),0)+IFERROR(INDEX('Hoja de Trabajo para listado'!$BC$155:$CB$1048576,MATCH($A41,'Hoja de Trabajo para listado'!$BC$155:$BC$1048576,0),MATCH((CUADRO!F$5&amp;$E41),'Hoja de Trabajo para listado'!$BC$151:$CB$151,0)),0)+IFERROR(INDEX('Hoja de Trabajo para listado'!$DE$153:$DG$274,MATCH($A41,'Hoja de Trabajo para listado'!$DE$153:$DE$1048576,0),MATCH((CUADRO!F$5&amp;$E41),'Hoja de Trabajo para listado'!$DE$151:$DG$151,0)),0)+IFERROR(INDEX('Hoja de Trabajo para listado'!$CD$155:$DC$1048576,MATCH($A41,'Hoja de Trabajo para listado'!$CD$155:$CD$1048576,0),MATCH((CUADRO!F$5&amp;$E41),'Hoja de Trabajo para listado'!$CD$151:$DC$151,0)),0)</f>
        <v>0</v>
      </c>
      <c r="G41" s="316">
        <f ca="1">+IFERROR(INDEX('Hoja de Trabajo para listado'!$A$155:$Z$1048576,MATCH($A41,'Hoja de Trabajo para listado'!$A$155:$A$1048576,0),MATCH((CUADRO!G$5&amp;$E41),'Hoja de Trabajo para listado'!$A$151:$Z$151,0)),0)+IFERROR(INDEX('Hoja de Trabajo para listado'!$AB$155:$BA$1048576,MATCH($A41,'Hoja de Trabajo para listado'!$AB$155:$AB$1048576,0),MATCH((CUADRO!G$5&amp;$E41),'Hoja de Trabajo para listado'!$AB$151:$BA$151,0)),0)+IFERROR(INDEX('Hoja de Trabajo para listado'!$BC$155:$CB$1048576,MATCH($A41,'Hoja de Trabajo para listado'!$BC$155:$BC$1048576,0),MATCH((CUADRO!G$5&amp;$E41),'Hoja de Trabajo para listado'!$BC$151:$CB$151,0)),0)+IFERROR(INDEX('Hoja de Trabajo para listado'!$DE$153:$DG$274,MATCH($A41,'Hoja de Trabajo para listado'!$DE$153:$DE$1048576,0),MATCH((CUADRO!G$5&amp;$E41),'Hoja de Trabajo para listado'!$DE$151:$DG$151,0)),0)+IFERROR(INDEX('Hoja de Trabajo para listado'!$CD$155:$DC$1048576,MATCH($A41,'Hoja de Trabajo para listado'!$CD$155:$CD$1048576,0),MATCH((CUADRO!G$5&amp;$E41),'Hoja de Trabajo para listado'!$CD$151:$DC$151,0)),0)</f>
        <v>0</v>
      </c>
      <c r="H41" s="316">
        <f ca="1">+IFERROR(INDEX('Hoja de Trabajo para listado'!$A$155:$Z$1048576,MATCH($A41,'Hoja de Trabajo para listado'!$A$155:$A$1048576,0),MATCH((CUADRO!H$5&amp;$E41),'Hoja de Trabajo para listado'!$A$151:$Z$151,0)),0)+IFERROR(INDEX('Hoja de Trabajo para listado'!$AB$155:$BA$1048576,MATCH($A41,'Hoja de Trabajo para listado'!$AB$155:$AB$1048576,0),MATCH((CUADRO!H$5&amp;$E41),'Hoja de Trabajo para listado'!$AB$151:$BA$151,0)),0)+IFERROR(INDEX('Hoja de Trabajo para listado'!$BC$155:$CB$1048576,MATCH($A41,'Hoja de Trabajo para listado'!$BC$155:$BC$1048576,0),MATCH((CUADRO!H$5&amp;$E41),'Hoja de Trabajo para listado'!$BC$151:$CB$151,0)),0)+IFERROR(INDEX('Hoja de Trabajo para listado'!$DE$153:$DG$274,MATCH($A41,'Hoja de Trabajo para listado'!$DE$153:$DE$1048576,0),MATCH((CUADRO!H$5&amp;$E41),'Hoja de Trabajo para listado'!$DE$151:$DG$151,0)),0)+IFERROR(INDEX('Hoja de Trabajo para listado'!$CD$155:$DC$1048576,MATCH($A41,'Hoja de Trabajo para listado'!$CD$155:$CD$1048576,0),MATCH((CUADRO!H$5&amp;$E41),'Hoja de Trabajo para listado'!$CD$151:$DC$151,0)),0)</f>
        <v>0</v>
      </c>
      <c r="I41" s="316">
        <f ca="1">+IFERROR(INDEX('Hoja de Trabajo para listado'!$A$155:$Z$1048576,MATCH($A41,'Hoja de Trabajo para listado'!$A$155:$A$1048576,0),MATCH((CUADRO!I$5&amp;$E41),'Hoja de Trabajo para listado'!$A$151:$Z$151,0)),0)+IFERROR(INDEX('Hoja de Trabajo para listado'!$AB$155:$BA$1048576,MATCH($A41,'Hoja de Trabajo para listado'!$AB$155:$AB$1048576,0),MATCH((CUADRO!I$5&amp;$E41),'Hoja de Trabajo para listado'!$AB$151:$BA$151,0)),0)+IFERROR(INDEX('Hoja de Trabajo para listado'!$BC$155:$CB$1048576,MATCH($A41,'Hoja de Trabajo para listado'!$BC$155:$BC$1048576,0),MATCH((CUADRO!I$5&amp;$E41),'Hoja de Trabajo para listado'!$BC$151:$CB$151,0)),0)+IFERROR(INDEX('Hoja de Trabajo para listado'!$DE$153:$DG$274,MATCH($A41,'Hoja de Trabajo para listado'!$DE$153:$DE$1048576,0),MATCH((CUADRO!I$5&amp;$E41),'Hoja de Trabajo para listado'!$DE$151:$DG$151,0)),0)+IFERROR(INDEX('Hoja de Trabajo para listado'!$CD$155:$DC$1048576,MATCH($A41,'Hoja de Trabajo para listado'!$CD$155:$CD$1048576,0),MATCH((CUADRO!I$5&amp;$E41),'Hoja de Trabajo para listado'!$CD$151:$DC$151,0)),0)</f>
        <v>0</v>
      </c>
      <c r="J41" s="316">
        <f ca="1">+IFERROR(INDEX('Hoja de Trabajo para listado'!$A$155:$Z$1048576,MATCH($A41,'Hoja de Trabajo para listado'!$A$155:$A$1048576,0),MATCH((CUADRO!J$5&amp;$E41),'Hoja de Trabajo para listado'!$A$151:$Z$151,0)),0)+IFERROR(INDEX('Hoja de Trabajo para listado'!$AB$155:$BA$1048576,MATCH($A41,'Hoja de Trabajo para listado'!$AB$155:$AB$1048576,0),MATCH((CUADRO!J$5&amp;$E41),'Hoja de Trabajo para listado'!$AB$151:$BA$151,0)),0)+IFERROR(INDEX('Hoja de Trabajo para listado'!$BC$155:$CB$1048576,MATCH($A41,'Hoja de Trabajo para listado'!$BC$155:$BC$1048576,0),MATCH((CUADRO!J$5&amp;$E41),'Hoja de Trabajo para listado'!$BC$151:$CB$151,0)),0)+IFERROR(INDEX('Hoja de Trabajo para listado'!$DE$153:$DG$274,MATCH($A41,'Hoja de Trabajo para listado'!$DE$153:$DE$1048576,0),MATCH((CUADRO!J$5&amp;$E41),'Hoja de Trabajo para listado'!$DE$151:$DG$151,0)),0)+IFERROR(INDEX('Hoja de Trabajo para listado'!$CD$155:$DC$1048576,MATCH($A41,'Hoja de Trabajo para listado'!$CD$155:$CD$1048576,0),MATCH((CUADRO!J$5&amp;$E41),'Hoja de Trabajo para listado'!$CD$151:$DC$151,0)),0)</f>
        <v>0</v>
      </c>
      <c r="K41" s="316">
        <f ca="1">+IFERROR(INDEX('Hoja de Trabajo para listado'!$A$155:$Z$1048576,MATCH($A41,'Hoja de Trabajo para listado'!$A$155:$A$1048576,0),MATCH((CUADRO!K$5&amp;$E41),'Hoja de Trabajo para listado'!$A$151:$Z$151,0)),0)+IFERROR(INDEX('Hoja de Trabajo para listado'!$AB$155:$BA$1048576,MATCH($A41,'Hoja de Trabajo para listado'!$AB$155:$AB$1048576,0),MATCH((CUADRO!K$5&amp;$E41),'Hoja de Trabajo para listado'!$AB$151:$BA$151,0)),0)+IFERROR(INDEX('Hoja de Trabajo para listado'!$BC$155:$CB$1048576,MATCH($A41,'Hoja de Trabajo para listado'!$BC$155:$BC$1048576,0),MATCH((CUADRO!K$5&amp;$E41),'Hoja de Trabajo para listado'!$BC$151:$CB$151,0)),0)+IFERROR(INDEX('Hoja de Trabajo para listado'!$DE$153:$DG$274,MATCH($A41,'Hoja de Trabajo para listado'!$DE$153:$DE$1048576,0),MATCH((CUADRO!K$5&amp;$E41),'Hoja de Trabajo para listado'!$DE$151:$DG$151,0)),0)+IFERROR(INDEX('Hoja de Trabajo para listado'!$CD$155:$DC$1048576,MATCH($A41,'Hoja de Trabajo para listado'!$CD$155:$CD$1048576,0),MATCH((CUADRO!K$5&amp;$E41),'Hoja de Trabajo para listado'!$CD$151:$DC$151,0)),0)</f>
        <v>0</v>
      </c>
      <c r="L41" s="316">
        <f ca="1">+IFERROR(INDEX('Hoja de Trabajo para listado'!$A$155:$Z$1048576,MATCH($A41,'Hoja de Trabajo para listado'!$A$155:$A$1048576,0),MATCH((CUADRO!L$5&amp;$E41),'Hoja de Trabajo para listado'!$A$151:$Z$151,0)),0)+IFERROR(INDEX('Hoja de Trabajo para listado'!$AB$155:$BA$1048576,MATCH($A41,'Hoja de Trabajo para listado'!$AB$155:$AB$1048576,0),MATCH((CUADRO!L$5&amp;$E41),'Hoja de Trabajo para listado'!$AB$151:$BA$151,0)),0)+IFERROR(INDEX('Hoja de Trabajo para listado'!$BC$155:$CB$1048576,MATCH($A41,'Hoja de Trabajo para listado'!$BC$155:$BC$1048576,0),MATCH((CUADRO!L$5&amp;$E41),'Hoja de Trabajo para listado'!$BC$151:$CB$151,0)),0)+IFERROR(INDEX('Hoja de Trabajo para listado'!$DE$153:$DG$274,MATCH($A41,'Hoja de Trabajo para listado'!$DE$153:$DE$1048576,0),MATCH((CUADRO!L$5&amp;$E41),'Hoja de Trabajo para listado'!$DE$151:$DG$151,0)),0)+IFERROR(INDEX('Hoja de Trabajo para listado'!$CD$155:$DC$1048576,MATCH($A41,'Hoja de Trabajo para listado'!$CD$155:$CD$1048576,0),MATCH((CUADRO!L$5&amp;$E41),'Hoja de Trabajo para listado'!$CD$151:$DC$151,0)),0)</f>
        <v>0</v>
      </c>
      <c r="M41" s="316">
        <f ca="1">+IFERROR(INDEX('Hoja de Trabajo para listado'!$A$155:$Z$1048576,MATCH($A41,'Hoja de Trabajo para listado'!$A$155:$A$1048576,0),MATCH((CUADRO!M$5&amp;$E41),'Hoja de Trabajo para listado'!$A$151:$Z$151,0)),0)+IFERROR(INDEX('Hoja de Trabajo para listado'!$AB$155:$BA$1048576,MATCH($A41,'Hoja de Trabajo para listado'!$AB$155:$AB$1048576,0),MATCH((CUADRO!M$5&amp;$E41),'Hoja de Trabajo para listado'!$AB$151:$BA$151,0)),0)+IFERROR(INDEX('Hoja de Trabajo para listado'!$BC$155:$CB$1048576,MATCH($A41,'Hoja de Trabajo para listado'!$BC$155:$BC$1048576,0),MATCH((CUADRO!M$5&amp;$E41),'Hoja de Trabajo para listado'!$BC$151:$CB$151,0)),0)+IFERROR(INDEX('Hoja de Trabajo para listado'!$DE$153:$DG$274,MATCH($A41,'Hoja de Trabajo para listado'!$DE$153:$DE$1048576,0),MATCH((CUADRO!M$5&amp;$E41),'Hoja de Trabajo para listado'!$DE$151:$DG$151,0)),0)+IFERROR(INDEX('Hoja de Trabajo para listado'!$CD$155:$DC$1048576,MATCH($A41,'Hoja de Trabajo para listado'!$CD$155:$CD$1048576,0),MATCH((CUADRO!M$5&amp;$E41),'Hoja de Trabajo para listado'!$CD$151:$DC$151,0)),0)</f>
        <v>0</v>
      </c>
      <c r="N41" s="316">
        <f ca="1">+IFERROR(INDEX('Hoja de Trabajo para listado'!$A$155:$Z$1048576,MATCH($A41,'Hoja de Trabajo para listado'!$A$155:$A$1048576,0),MATCH((CUADRO!N$5&amp;$E41),'Hoja de Trabajo para listado'!$A$151:$Z$151,0)),0)+IFERROR(INDEX('Hoja de Trabajo para listado'!$AB$155:$BA$1048576,MATCH($A41,'Hoja de Trabajo para listado'!$AB$155:$AB$1048576,0),MATCH((CUADRO!N$5&amp;$E41),'Hoja de Trabajo para listado'!$AB$151:$BA$151,0)),0)+IFERROR(INDEX('Hoja de Trabajo para listado'!$BC$155:$CB$1048576,MATCH($A41,'Hoja de Trabajo para listado'!$BC$155:$BC$1048576,0),MATCH((CUADRO!N$5&amp;$E41),'Hoja de Trabajo para listado'!$BC$151:$CB$151,0)),0)+IFERROR(INDEX('Hoja de Trabajo para listado'!$DE$153:$DG$274,MATCH($A41,'Hoja de Trabajo para listado'!$DE$153:$DE$1048576,0),MATCH((CUADRO!N$5&amp;$E41),'Hoja de Trabajo para listado'!$DE$151:$DG$151,0)),0)+IFERROR(INDEX('Hoja de Trabajo para listado'!$CD$155:$DC$1048576,MATCH($A41,'Hoja de Trabajo para listado'!$CD$155:$CD$1048576,0),MATCH((CUADRO!N$5&amp;$E41),'Hoja de Trabajo para listado'!$CD$151:$DC$151,0)),0)</f>
        <v>0</v>
      </c>
      <c r="O41" s="316">
        <f ca="1">+IFERROR(INDEX('Hoja de Trabajo para listado'!$A$155:$Z$1048576,MATCH($A41,'Hoja de Trabajo para listado'!$A$155:$A$1048576,0),MATCH((CUADRO!O$5&amp;$E41),'Hoja de Trabajo para listado'!$A$151:$Z$151,0)),0)+IFERROR(INDEX('Hoja de Trabajo para listado'!$AB$155:$BA$1048576,MATCH($A41,'Hoja de Trabajo para listado'!$AB$155:$AB$1048576,0),MATCH((CUADRO!O$5&amp;$E41),'Hoja de Trabajo para listado'!$AB$151:$BA$151,0)),0)+IFERROR(INDEX('Hoja de Trabajo para listado'!$BC$155:$CB$1048576,MATCH($A41,'Hoja de Trabajo para listado'!$BC$155:$BC$1048576,0),MATCH((CUADRO!O$5&amp;$E41),'Hoja de Trabajo para listado'!$BC$151:$CB$151,0)),0)+IFERROR(INDEX('Hoja de Trabajo para listado'!$DE$153:$DG$274,MATCH($A41,'Hoja de Trabajo para listado'!$DE$153:$DE$1048576,0),MATCH((CUADRO!O$5&amp;$E41),'Hoja de Trabajo para listado'!$DE$151:$DG$151,0)),0)+IFERROR(INDEX('Hoja de Trabajo para listado'!$CD$155:$DC$1048576,MATCH($A41,'Hoja de Trabajo para listado'!$CD$155:$CD$1048576,0),MATCH((CUADRO!O$5&amp;$E41),'Hoja de Trabajo para listado'!$CD$151:$DC$151,0)),0)</f>
        <v>0</v>
      </c>
      <c r="P41" s="316">
        <f ca="1">+IFERROR(INDEX('Hoja de Trabajo para listado'!$A$155:$Z$1048576,MATCH($A41,'Hoja de Trabajo para listado'!$A$155:$A$1048576,0),MATCH((CUADRO!P$5&amp;$E41),'Hoja de Trabajo para listado'!$A$151:$Z$151,0)),0)+IFERROR(INDEX('Hoja de Trabajo para listado'!$AB$155:$BA$1048576,MATCH($A41,'Hoja de Trabajo para listado'!$AB$155:$AB$1048576,0),MATCH((CUADRO!P$5&amp;$E41),'Hoja de Trabajo para listado'!$AB$151:$BA$151,0)),0)+IFERROR(INDEX('Hoja de Trabajo para listado'!$BC$155:$CB$1048576,MATCH($A41,'Hoja de Trabajo para listado'!$BC$155:$BC$1048576,0),MATCH((CUADRO!P$5&amp;$E41),'Hoja de Trabajo para listado'!$BC$151:$CB$151,0)),0)+IFERROR(INDEX('Hoja de Trabajo para listado'!$DE$153:$DG$274,MATCH($A41,'Hoja de Trabajo para listado'!$DE$153:$DE$1048576,0),MATCH((CUADRO!P$5&amp;$E41),'Hoja de Trabajo para listado'!$DE$151:$DG$151,0)),0)+IFERROR(INDEX('Hoja de Trabajo para listado'!$CD$155:$DC$1048576,MATCH($A41,'Hoja de Trabajo para listado'!$CD$155:$CD$1048576,0),MATCH((CUADRO!P$5&amp;$E41),'Hoja de Trabajo para listado'!$CD$151:$DC$151,0)),0)</f>
        <v>0</v>
      </c>
      <c r="Q41" s="316">
        <f ca="1">+IFERROR(INDEX('Hoja de Trabajo para listado'!$A$155:$Z$1048576,MATCH($A41,'Hoja de Trabajo para listado'!$A$155:$A$1048576,0),MATCH((CUADRO!Q$5&amp;$E41),'Hoja de Trabajo para listado'!$A$151:$Z$151,0)),0)+IFERROR(INDEX('Hoja de Trabajo para listado'!$AB$155:$BA$1048576,MATCH($A41,'Hoja de Trabajo para listado'!$AB$155:$AB$1048576,0),MATCH((CUADRO!Q$5&amp;$E41),'Hoja de Trabajo para listado'!$AB$151:$BA$151,0)),0)+IFERROR(INDEX('Hoja de Trabajo para listado'!$BC$155:$CB$1048576,MATCH($A41,'Hoja de Trabajo para listado'!$BC$155:$BC$1048576,0),MATCH((CUADRO!Q$5&amp;$E41),'Hoja de Trabajo para listado'!$BC$151:$CB$151,0)),0)+IFERROR(INDEX('Hoja de Trabajo para listado'!$DE$153:$DG$274,MATCH($A41,'Hoja de Trabajo para listado'!$DE$153:$DE$1048576,0),MATCH((CUADRO!Q$5&amp;$E41),'Hoja de Trabajo para listado'!$DE$151:$DG$151,0)),0)+IFERROR(INDEX('Hoja de Trabajo para listado'!$CD$155:$DC$1048576,MATCH($A41,'Hoja de Trabajo para listado'!$CD$155:$CD$1048576,0),MATCH((CUADRO!Q$5&amp;$E41),'Hoja de Trabajo para listado'!$CD$151:$DC$151,0)),0)</f>
        <v>0</v>
      </c>
      <c r="R41" s="316">
        <f t="shared" ca="1" si="0"/>
        <v>0</v>
      </c>
      <c r="S41" s="344">
        <f ca="1">+R40+R41</f>
        <v>0</v>
      </c>
      <c r="T41" s="316">
        <f ca="1">+S41</f>
        <v>0</v>
      </c>
      <c r="U41" s="315">
        <f t="shared" si="1"/>
        <v>2</v>
      </c>
      <c r="V41" s="319" t="str">
        <f>+VLOOKUP(A41,bd_lista!$A$3:$E$593,5,FALSE)</f>
        <v>Empresas Municipales</v>
      </c>
      <c r="W41" s="320"/>
    </row>
    <row r="42" spans="1:23" ht="15" hidden="1" customHeight="1">
      <c r="A42" s="325">
        <v>2326</v>
      </c>
      <c r="B42" s="420">
        <f>+A42</f>
        <v>2326</v>
      </c>
      <c r="C42" s="318" t="str">
        <f>+VLOOKUP(A42,bd_lista!$A$3:$C$593,3,FALSE)</f>
        <v>Entidad Orden y Seguridad Ciudadana Municipal de Tarija</v>
      </c>
      <c r="D42" s="318" t="str">
        <f>+C42</f>
        <v>Entidad Orden y Seguridad Ciudadana Municipal de Tarija</v>
      </c>
      <c r="E42" s="346" t="s">
        <v>1418</v>
      </c>
      <c r="F42" s="314">
        <f ca="1">+IFERROR(INDEX('Hoja de Trabajo para listado'!$A$155:$Z$1048576,MATCH($A42,'Hoja de Trabajo para listado'!$A$155:$A$1048576,0),MATCH((CUADRO!F$5&amp;$E42),'Hoja de Trabajo para listado'!$A$151:$Z$151,0)),0)+IFERROR(INDEX('Hoja de Trabajo para listado'!$AB$155:$BA$1048576,MATCH($A42,'Hoja de Trabajo para listado'!$AB$155:$AB$1048576,0),MATCH((CUADRO!F$5&amp;$E42),'Hoja de Trabajo para listado'!$AB$151:$BA$151,0)),0)+IFERROR(INDEX('Hoja de Trabajo para listado'!$BC$155:$CB$1048576,MATCH($A42,'Hoja de Trabajo para listado'!$BC$155:$BC$1048576,0),MATCH((CUADRO!F$5&amp;$E42),'Hoja de Trabajo para listado'!$BC$151:$CB$151,0)),0)+IFERROR(INDEX('Hoja de Trabajo para listado'!$DE$153:$DG$274,MATCH($A42,'Hoja de Trabajo para listado'!$DE$153:$DE$1048576,0),MATCH((CUADRO!F$5&amp;$E42),'Hoja de Trabajo para listado'!$DE$151:$DG$151,0)),0)+IFERROR(INDEX('Hoja de Trabajo para listado'!$CD$155:$DC$1048576,MATCH($A42,'Hoja de Trabajo para listado'!$CD$155:$CD$1048576,0),MATCH((CUADRO!F$5&amp;$E42),'Hoja de Trabajo para listado'!$CD$151:$DC$151,0)),0)</f>
        <v>0</v>
      </c>
      <c r="G42" s="314">
        <f ca="1">+IFERROR(INDEX('Hoja de Trabajo para listado'!$A$155:$Z$1048576,MATCH($A42,'Hoja de Trabajo para listado'!$A$155:$A$1048576,0),MATCH((CUADRO!G$5&amp;$E42),'Hoja de Trabajo para listado'!$A$151:$Z$151,0)),0)+IFERROR(INDEX('Hoja de Trabajo para listado'!$AB$155:$BA$1048576,MATCH($A42,'Hoja de Trabajo para listado'!$AB$155:$AB$1048576,0),MATCH((CUADRO!G$5&amp;$E42),'Hoja de Trabajo para listado'!$AB$151:$BA$151,0)),0)+IFERROR(INDEX('Hoja de Trabajo para listado'!$BC$155:$CB$1048576,MATCH($A42,'Hoja de Trabajo para listado'!$BC$155:$BC$1048576,0),MATCH((CUADRO!G$5&amp;$E42),'Hoja de Trabajo para listado'!$BC$151:$CB$151,0)),0)+IFERROR(INDEX('Hoja de Trabajo para listado'!$DE$153:$DG$274,MATCH($A42,'Hoja de Trabajo para listado'!$DE$153:$DE$1048576,0),MATCH((CUADRO!G$5&amp;$E42),'Hoja de Trabajo para listado'!$DE$151:$DG$151,0)),0)+IFERROR(INDEX('Hoja de Trabajo para listado'!$CD$155:$DC$1048576,MATCH($A42,'Hoja de Trabajo para listado'!$CD$155:$CD$1048576,0),MATCH((CUADRO!G$5&amp;$E42),'Hoja de Trabajo para listado'!$CD$151:$DC$151,0)),0)</f>
        <v>0</v>
      </c>
      <c r="H42" s="314">
        <f ca="1">+IFERROR(INDEX('Hoja de Trabajo para listado'!$A$155:$Z$1048576,MATCH($A42,'Hoja de Trabajo para listado'!$A$155:$A$1048576,0),MATCH((CUADRO!H$5&amp;$E42),'Hoja de Trabajo para listado'!$A$151:$Z$151,0)),0)+IFERROR(INDEX('Hoja de Trabajo para listado'!$AB$155:$BA$1048576,MATCH($A42,'Hoja de Trabajo para listado'!$AB$155:$AB$1048576,0),MATCH((CUADRO!H$5&amp;$E42),'Hoja de Trabajo para listado'!$AB$151:$BA$151,0)),0)+IFERROR(INDEX('Hoja de Trabajo para listado'!$BC$155:$CB$1048576,MATCH($A42,'Hoja de Trabajo para listado'!$BC$155:$BC$1048576,0),MATCH((CUADRO!H$5&amp;$E42),'Hoja de Trabajo para listado'!$BC$151:$CB$151,0)),0)+IFERROR(INDEX('Hoja de Trabajo para listado'!$DE$153:$DG$274,MATCH($A42,'Hoja de Trabajo para listado'!$DE$153:$DE$1048576,0),MATCH((CUADRO!H$5&amp;$E42),'Hoja de Trabajo para listado'!$DE$151:$DG$151,0)),0)+IFERROR(INDEX('Hoja de Trabajo para listado'!$CD$155:$DC$1048576,MATCH($A42,'Hoja de Trabajo para listado'!$CD$155:$CD$1048576,0),MATCH((CUADRO!H$5&amp;$E42),'Hoja de Trabajo para listado'!$CD$151:$DC$151,0)),0)</f>
        <v>0</v>
      </c>
      <c r="I42" s="314">
        <f ca="1">+IFERROR(INDEX('Hoja de Trabajo para listado'!$A$155:$Z$1048576,MATCH($A42,'Hoja de Trabajo para listado'!$A$155:$A$1048576,0),MATCH((CUADRO!I$5&amp;$E42),'Hoja de Trabajo para listado'!$A$151:$Z$151,0)),0)+IFERROR(INDEX('Hoja de Trabajo para listado'!$AB$155:$BA$1048576,MATCH($A42,'Hoja de Trabajo para listado'!$AB$155:$AB$1048576,0),MATCH((CUADRO!I$5&amp;$E42),'Hoja de Trabajo para listado'!$AB$151:$BA$151,0)),0)+IFERROR(INDEX('Hoja de Trabajo para listado'!$BC$155:$CB$1048576,MATCH($A42,'Hoja de Trabajo para listado'!$BC$155:$BC$1048576,0),MATCH((CUADRO!I$5&amp;$E42),'Hoja de Trabajo para listado'!$BC$151:$CB$151,0)),0)+IFERROR(INDEX('Hoja de Trabajo para listado'!$DE$153:$DG$274,MATCH($A42,'Hoja de Trabajo para listado'!$DE$153:$DE$1048576,0),MATCH((CUADRO!I$5&amp;$E42),'Hoja de Trabajo para listado'!$DE$151:$DG$151,0)),0)+IFERROR(INDEX('Hoja de Trabajo para listado'!$CD$155:$DC$1048576,MATCH($A42,'Hoja de Trabajo para listado'!$CD$155:$CD$1048576,0),MATCH((CUADRO!I$5&amp;$E42),'Hoja de Trabajo para listado'!$CD$151:$DC$151,0)),0)</f>
        <v>0</v>
      </c>
      <c r="J42" s="314">
        <f ca="1">+IFERROR(INDEX('Hoja de Trabajo para listado'!$A$155:$Z$1048576,MATCH($A42,'Hoja de Trabajo para listado'!$A$155:$A$1048576,0),MATCH((CUADRO!J$5&amp;$E42),'Hoja de Trabajo para listado'!$A$151:$Z$151,0)),0)+IFERROR(INDEX('Hoja de Trabajo para listado'!$AB$155:$BA$1048576,MATCH($A42,'Hoja de Trabajo para listado'!$AB$155:$AB$1048576,0),MATCH((CUADRO!J$5&amp;$E42),'Hoja de Trabajo para listado'!$AB$151:$BA$151,0)),0)+IFERROR(INDEX('Hoja de Trabajo para listado'!$BC$155:$CB$1048576,MATCH($A42,'Hoja de Trabajo para listado'!$BC$155:$BC$1048576,0),MATCH((CUADRO!J$5&amp;$E42),'Hoja de Trabajo para listado'!$BC$151:$CB$151,0)),0)+IFERROR(INDEX('Hoja de Trabajo para listado'!$DE$153:$DG$274,MATCH($A42,'Hoja de Trabajo para listado'!$DE$153:$DE$1048576,0),MATCH((CUADRO!J$5&amp;$E42),'Hoja de Trabajo para listado'!$DE$151:$DG$151,0)),0)+IFERROR(INDEX('Hoja de Trabajo para listado'!$CD$155:$DC$1048576,MATCH($A42,'Hoja de Trabajo para listado'!$CD$155:$CD$1048576,0),MATCH((CUADRO!J$5&amp;$E42),'Hoja de Trabajo para listado'!$CD$151:$DC$151,0)),0)</f>
        <v>0</v>
      </c>
      <c r="K42" s="314">
        <f ca="1">+IFERROR(INDEX('Hoja de Trabajo para listado'!$A$155:$Z$1048576,MATCH($A42,'Hoja de Trabajo para listado'!$A$155:$A$1048576,0),MATCH((CUADRO!K$5&amp;$E42),'Hoja de Trabajo para listado'!$A$151:$Z$151,0)),0)+IFERROR(INDEX('Hoja de Trabajo para listado'!$AB$155:$BA$1048576,MATCH($A42,'Hoja de Trabajo para listado'!$AB$155:$AB$1048576,0),MATCH((CUADRO!K$5&amp;$E42),'Hoja de Trabajo para listado'!$AB$151:$BA$151,0)),0)+IFERROR(INDEX('Hoja de Trabajo para listado'!$BC$155:$CB$1048576,MATCH($A42,'Hoja de Trabajo para listado'!$BC$155:$BC$1048576,0),MATCH((CUADRO!K$5&amp;$E42),'Hoja de Trabajo para listado'!$BC$151:$CB$151,0)),0)+IFERROR(INDEX('Hoja de Trabajo para listado'!$DE$153:$DG$274,MATCH($A42,'Hoja de Trabajo para listado'!$DE$153:$DE$1048576,0),MATCH((CUADRO!K$5&amp;$E42),'Hoja de Trabajo para listado'!$DE$151:$DG$151,0)),0)+IFERROR(INDEX('Hoja de Trabajo para listado'!$CD$155:$DC$1048576,MATCH($A42,'Hoja de Trabajo para listado'!$CD$155:$CD$1048576,0),MATCH((CUADRO!K$5&amp;$E42),'Hoja de Trabajo para listado'!$CD$151:$DC$151,0)),0)</f>
        <v>0</v>
      </c>
      <c r="L42" s="314">
        <f ca="1">+IFERROR(INDEX('Hoja de Trabajo para listado'!$A$155:$Z$1048576,MATCH($A42,'Hoja de Trabajo para listado'!$A$155:$A$1048576,0),MATCH((CUADRO!L$5&amp;$E42),'Hoja de Trabajo para listado'!$A$151:$Z$151,0)),0)+IFERROR(INDEX('Hoja de Trabajo para listado'!$AB$155:$BA$1048576,MATCH($A42,'Hoja de Trabajo para listado'!$AB$155:$AB$1048576,0),MATCH((CUADRO!L$5&amp;$E42),'Hoja de Trabajo para listado'!$AB$151:$BA$151,0)),0)+IFERROR(INDEX('Hoja de Trabajo para listado'!$BC$155:$CB$1048576,MATCH($A42,'Hoja de Trabajo para listado'!$BC$155:$BC$1048576,0),MATCH((CUADRO!L$5&amp;$E42),'Hoja de Trabajo para listado'!$BC$151:$CB$151,0)),0)+IFERROR(INDEX('Hoja de Trabajo para listado'!$DE$153:$DG$274,MATCH($A42,'Hoja de Trabajo para listado'!$DE$153:$DE$1048576,0),MATCH((CUADRO!L$5&amp;$E42),'Hoja de Trabajo para listado'!$DE$151:$DG$151,0)),0)+IFERROR(INDEX('Hoja de Trabajo para listado'!$CD$155:$DC$1048576,MATCH($A42,'Hoja de Trabajo para listado'!$CD$155:$CD$1048576,0),MATCH((CUADRO!L$5&amp;$E42),'Hoja de Trabajo para listado'!$CD$151:$DC$151,0)),0)</f>
        <v>0</v>
      </c>
      <c r="M42" s="314">
        <f ca="1">+IFERROR(INDEX('Hoja de Trabajo para listado'!$A$155:$Z$1048576,MATCH($A42,'Hoja de Trabajo para listado'!$A$155:$A$1048576,0),MATCH((CUADRO!M$5&amp;$E42),'Hoja de Trabajo para listado'!$A$151:$Z$151,0)),0)+IFERROR(INDEX('Hoja de Trabajo para listado'!$AB$155:$BA$1048576,MATCH($A42,'Hoja de Trabajo para listado'!$AB$155:$AB$1048576,0),MATCH((CUADRO!M$5&amp;$E42),'Hoja de Trabajo para listado'!$AB$151:$BA$151,0)),0)+IFERROR(INDEX('Hoja de Trabajo para listado'!$BC$155:$CB$1048576,MATCH($A42,'Hoja de Trabajo para listado'!$BC$155:$BC$1048576,0),MATCH((CUADRO!M$5&amp;$E42),'Hoja de Trabajo para listado'!$BC$151:$CB$151,0)),0)+IFERROR(INDEX('Hoja de Trabajo para listado'!$DE$153:$DG$274,MATCH($A42,'Hoja de Trabajo para listado'!$DE$153:$DE$1048576,0),MATCH((CUADRO!M$5&amp;$E42),'Hoja de Trabajo para listado'!$DE$151:$DG$151,0)),0)+IFERROR(INDEX('Hoja de Trabajo para listado'!$CD$155:$DC$1048576,MATCH($A42,'Hoja de Trabajo para listado'!$CD$155:$CD$1048576,0),MATCH((CUADRO!M$5&amp;$E42),'Hoja de Trabajo para listado'!$CD$151:$DC$151,0)),0)</f>
        <v>0</v>
      </c>
      <c r="N42" s="314">
        <f ca="1">+IFERROR(INDEX('Hoja de Trabajo para listado'!$A$155:$Z$1048576,MATCH($A42,'Hoja de Trabajo para listado'!$A$155:$A$1048576,0),MATCH((CUADRO!N$5&amp;$E42),'Hoja de Trabajo para listado'!$A$151:$Z$151,0)),0)+IFERROR(INDEX('Hoja de Trabajo para listado'!$AB$155:$BA$1048576,MATCH($A42,'Hoja de Trabajo para listado'!$AB$155:$AB$1048576,0),MATCH((CUADRO!N$5&amp;$E42),'Hoja de Trabajo para listado'!$AB$151:$BA$151,0)),0)+IFERROR(INDEX('Hoja de Trabajo para listado'!$BC$155:$CB$1048576,MATCH($A42,'Hoja de Trabajo para listado'!$BC$155:$BC$1048576,0),MATCH((CUADRO!N$5&amp;$E42),'Hoja de Trabajo para listado'!$BC$151:$CB$151,0)),0)+IFERROR(INDEX('Hoja de Trabajo para listado'!$DE$153:$DG$274,MATCH($A42,'Hoja de Trabajo para listado'!$DE$153:$DE$1048576,0),MATCH((CUADRO!N$5&amp;$E42),'Hoja de Trabajo para listado'!$DE$151:$DG$151,0)),0)+IFERROR(INDEX('Hoja de Trabajo para listado'!$CD$155:$DC$1048576,MATCH($A42,'Hoja de Trabajo para listado'!$CD$155:$CD$1048576,0),MATCH((CUADRO!N$5&amp;$E42),'Hoja de Trabajo para listado'!$CD$151:$DC$151,0)),0)</f>
        <v>0</v>
      </c>
      <c r="O42" s="314">
        <f ca="1">+IFERROR(INDEX('Hoja de Trabajo para listado'!$A$155:$Z$1048576,MATCH($A42,'Hoja de Trabajo para listado'!$A$155:$A$1048576,0),MATCH((CUADRO!O$5&amp;$E42),'Hoja de Trabajo para listado'!$A$151:$Z$151,0)),0)+IFERROR(INDEX('Hoja de Trabajo para listado'!$AB$155:$BA$1048576,MATCH($A42,'Hoja de Trabajo para listado'!$AB$155:$AB$1048576,0),MATCH((CUADRO!O$5&amp;$E42),'Hoja de Trabajo para listado'!$AB$151:$BA$151,0)),0)+IFERROR(INDEX('Hoja de Trabajo para listado'!$BC$155:$CB$1048576,MATCH($A42,'Hoja de Trabajo para listado'!$BC$155:$BC$1048576,0),MATCH((CUADRO!O$5&amp;$E42),'Hoja de Trabajo para listado'!$BC$151:$CB$151,0)),0)+IFERROR(INDEX('Hoja de Trabajo para listado'!$DE$153:$DG$274,MATCH($A42,'Hoja de Trabajo para listado'!$DE$153:$DE$1048576,0),MATCH((CUADRO!O$5&amp;$E42),'Hoja de Trabajo para listado'!$DE$151:$DG$151,0)),0)+IFERROR(INDEX('Hoja de Trabajo para listado'!$CD$155:$DC$1048576,MATCH($A42,'Hoja de Trabajo para listado'!$CD$155:$CD$1048576,0),MATCH((CUADRO!O$5&amp;$E42),'Hoja de Trabajo para listado'!$CD$151:$DC$151,0)),0)</f>
        <v>0</v>
      </c>
      <c r="P42" s="314">
        <f ca="1">+IFERROR(INDEX('Hoja de Trabajo para listado'!$A$155:$Z$1048576,MATCH($A42,'Hoja de Trabajo para listado'!$A$155:$A$1048576,0),MATCH((CUADRO!P$5&amp;$E42),'Hoja de Trabajo para listado'!$A$151:$Z$151,0)),0)+IFERROR(INDEX('Hoja de Trabajo para listado'!$AB$155:$BA$1048576,MATCH($A42,'Hoja de Trabajo para listado'!$AB$155:$AB$1048576,0),MATCH((CUADRO!P$5&amp;$E42),'Hoja de Trabajo para listado'!$AB$151:$BA$151,0)),0)+IFERROR(INDEX('Hoja de Trabajo para listado'!$BC$155:$CB$1048576,MATCH($A42,'Hoja de Trabajo para listado'!$BC$155:$BC$1048576,0),MATCH((CUADRO!P$5&amp;$E42),'Hoja de Trabajo para listado'!$BC$151:$CB$151,0)),0)+IFERROR(INDEX('Hoja de Trabajo para listado'!$DE$153:$DG$274,MATCH($A42,'Hoja de Trabajo para listado'!$DE$153:$DE$1048576,0),MATCH((CUADRO!P$5&amp;$E42),'Hoja de Trabajo para listado'!$DE$151:$DG$151,0)),0)+IFERROR(INDEX('Hoja de Trabajo para listado'!$CD$155:$DC$1048576,MATCH($A42,'Hoja de Trabajo para listado'!$CD$155:$CD$1048576,0),MATCH((CUADRO!P$5&amp;$E42),'Hoja de Trabajo para listado'!$CD$151:$DC$151,0)),0)</f>
        <v>0</v>
      </c>
      <c r="Q42" s="314">
        <f ca="1">+IFERROR(INDEX('Hoja de Trabajo para listado'!$A$155:$Z$1048576,MATCH($A42,'Hoja de Trabajo para listado'!$A$155:$A$1048576,0),MATCH((CUADRO!Q$5&amp;$E42),'Hoja de Trabajo para listado'!$A$151:$Z$151,0)),0)+IFERROR(INDEX('Hoja de Trabajo para listado'!$AB$155:$BA$1048576,MATCH($A42,'Hoja de Trabajo para listado'!$AB$155:$AB$1048576,0),MATCH((CUADRO!Q$5&amp;$E42),'Hoja de Trabajo para listado'!$AB$151:$BA$151,0)),0)+IFERROR(INDEX('Hoja de Trabajo para listado'!$BC$155:$CB$1048576,MATCH($A42,'Hoja de Trabajo para listado'!$BC$155:$BC$1048576,0),MATCH((CUADRO!Q$5&amp;$E42),'Hoja de Trabajo para listado'!$BC$151:$CB$151,0)),0)+IFERROR(INDEX('Hoja de Trabajo para listado'!$DE$153:$DG$274,MATCH($A42,'Hoja de Trabajo para listado'!$DE$153:$DE$1048576,0),MATCH((CUADRO!Q$5&amp;$E42),'Hoja de Trabajo para listado'!$DE$151:$DG$151,0)),0)+IFERROR(INDEX('Hoja de Trabajo para listado'!$CD$155:$DC$1048576,MATCH($A42,'Hoja de Trabajo para listado'!$CD$155:$CD$1048576,0),MATCH((CUADRO!Q$5&amp;$E42),'Hoja de Trabajo para listado'!$CD$151:$DC$151,0)),0)</f>
        <v>0</v>
      </c>
      <c r="R42" s="314">
        <f t="shared" ca="1" si="0"/>
        <v>0</v>
      </c>
      <c r="S42" s="345"/>
      <c r="T42" s="314">
        <f ca="1">+T43</f>
        <v>0</v>
      </c>
      <c r="U42" s="313">
        <f t="shared" si="1"/>
        <v>1</v>
      </c>
      <c r="V42" s="319" t="str">
        <f>+VLOOKUP(A42,bd_lista!$A$3:$E$593,5,FALSE)</f>
        <v>Empresas Municipales</v>
      </c>
      <c r="W42" s="341" t="str">
        <f>+V42</f>
        <v>Empresas Municipales</v>
      </c>
    </row>
    <row r="43" spans="1:23" ht="15" hidden="1" customHeight="1">
      <c r="A43" s="323">
        <v>2326</v>
      </c>
      <c r="B43" s="421"/>
      <c r="C43" s="319" t="str">
        <f>+VLOOKUP(A43,bd_lista!$A$3:$C$593,3,FALSE)</f>
        <v>Entidad Orden y Seguridad Ciudadana Municipal de Tarija</v>
      </c>
      <c r="D43" s="319"/>
      <c r="E43" s="347" t="s">
        <v>1419</v>
      </c>
      <c r="F43" s="316">
        <f ca="1">+IFERROR(INDEX('Hoja de Trabajo para listado'!$A$155:$Z$1048576,MATCH($A43,'Hoja de Trabajo para listado'!$A$155:$A$1048576,0),MATCH((CUADRO!F$5&amp;$E43),'Hoja de Trabajo para listado'!$A$151:$Z$151,0)),0)+IFERROR(INDEX('Hoja de Trabajo para listado'!$AB$155:$BA$1048576,MATCH($A43,'Hoja de Trabajo para listado'!$AB$155:$AB$1048576,0),MATCH((CUADRO!F$5&amp;$E43),'Hoja de Trabajo para listado'!$AB$151:$BA$151,0)),0)+IFERROR(INDEX('Hoja de Trabajo para listado'!$BC$155:$CB$1048576,MATCH($A43,'Hoja de Trabajo para listado'!$BC$155:$BC$1048576,0),MATCH((CUADRO!F$5&amp;$E43),'Hoja de Trabajo para listado'!$BC$151:$CB$151,0)),0)+IFERROR(INDEX('Hoja de Trabajo para listado'!$DE$153:$DG$274,MATCH($A43,'Hoja de Trabajo para listado'!$DE$153:$DE$1048576,0),MATCH((CUADRO!F$5&amp;$E43),'Hoja de Trabajo para listado'!$DE$151:$DG$151,0)),0)+IFERROR(INDEX('Hoja de Trabajo para listado'!$CD$155:$DC$1048576,MATCH($A43,'Hoja de Trabajo para listado'!$CD$155:$CD$1048576,0),MATCH((CUADRO!F$5&amp;$E43),'Hoja de Trabajo para listado'!$CD$151:$DC$151,0)),0)</f>
        <v>0</v>
      </c>
      <c r="G43" s="316">
        <f ca="1">+IFERROR(INDEX('Hoja de Trabajo para listado'!$A$155:$Z$1048576,MATCH($A43,'Hoja de Trabajo para listado'!$A$155:$A$1048576,0),MATCH((CUADRO!G$5&amp;$E43),'Hoja de Trabajo para listado'!$A$151:$Z$151,0)),0)+IFERROR(INDEX('Hoja de Trabajo para listado'!$AB$155:$BA$1048576,MATCH($A43,'Hoja de Trabajo para listado'!$AB$155:$AB$1048576,0),MATCH((CUADRO!G$5&amp;$E43),'Hoja de Trabajo para listado'!$AB$151:$BA$151,0)),0)+IFERROR(INDEX('Hoja de Trabajo para listado'!$BC$155:$CB$1048576,MATCH($A43,'Hoja de Trabajo para listado'!$BC$155:$BC$1048576,0),MATCH((CUADRO!G$5&amp;$E43),'Hoja de Trabajo para listado'!$BC$151:$CB$151,0)),0)+IFERROR(INDEX('Hoja de Trabajo para listado'!$DE$153:$DG$274,MATCH($A43,'Hoja de Trabajo para listado'!$DE$153:$DE$1048576,0),MATCH((CUADRO!G$5&amp;$E43),'Hoja de Trabajo para listado'!$DE$151:$DG$151,0)),0)+IFERROR(INDEX('Hoja de Trabajo para listado'!$CD$155:$DC$1048576,MATCH($A43,'Hoja de Trabajo para listado'!$CD$155:$CD$1048576,0),MATCH((CUADRO!G$5&amp;$E43),'Hoja de Trabajo para listado'!$CD$151:$DC$151,0)),0)</f>
        <v>0</v>
      </c>
      <c r="H43" s="316">
        <f ca="1">+IFERROR(INDEX('Hoja de Trabajo para listado'!$A$155:$Z$1048576,MATCH($A43,'Hoja de Trabajo para listado'!$A$155:$A$1048576,0),MATCH((CUADRO!H$5&amp;$E43),'Hoja de Trabajo para listado'!$A$151:$Z$151,0)),0)+IFERROR(INDEX('Hoja de Trabajo para listado'!$AB$155:$BA$1048576,MATCH($A43,'Hoja de Trabajo para listado'!$AB$155:$AB$1048576,0),MATCH((CUADRO!H$5&amp;$E43),'Hoja de Trabajo para listado'!$AB$151:$BA$151,0)),0)+IFERROR(INDEX('Hoja de Trabajo para listado'!$BC$155:$CB$1048576,MATCH($A43,'Hoja de Trabajo para listado'!$BC$155:$BC$1048576,0),MATCH((CUADRO!H$5&amp;$E43),'Hoja de Trabajo para listado'!$BC$151:$CB$151,0)),0)+IFERROR(INDEX('Hoja de Trabajo para listado'!$DE$153:$DG$274,MATCH($A43,'Hoja de Trabajo para listado'!$DE$153:$DE$1048576,0),MATCH((CUADRO!H$5&amp;$E43),'Hoja de Trabajo para listado'!$DE$151:$DG$151,0)),0)+IFERROR(INDEX('Hoja de Trabajo para listado'!$CD$155:$DC$1048576,MATCH($A43,'Hoja de Trabajo para listado'!$CD$155:$CD$1048576,0),MATCH((CUADRO!H$5&amp;$E43),'Hoja de Trabajo para listado'!$CD$151:$DC$151,0)),0)</f>
        <v>0</v>
      </c>
      <c r="I43" s="316">
        <f ca="1">+IFERROR(INDEX('Hoja de Trabajo para listado'!$A$155:$Z$1048576,MATCH($A43,'Hoja de Trabajo para listado'!$A$155:$A$1048576,0),MATCH((CUADRO!I$5&amp;$E43),'Hoja de Trabajo para listado'!$A$151:$Z$151,0)),0)+IFERROR(INDEX('Hoja de Trabajo para listado'!$AB$155:$BA$1048576,MATCH($A43,'Hoja de Trabajo para listado'!$AB$155:$AB$1048576,0),MATCH((CUADRO!I$5&amp;$E43),'Hoja de Trabajo para listado'!$AB$151:$BA$151,0)),0)+IFERROR(INDEX('Hoja de Trabajo para listado'!$BC$155:$CB$1048576,MATCH($A43,'Hoja de Trabajo para listado'!$BC$155:$BC$1048576,0),MATCH((CUADRO!I$5&amp;$E43),'Hoja de Trabajo para listado'!$BC$151:$CB$151,0)),0)+IFERROR(INDEX('Hoja de Trabajo para listado'!$DE$153:$DG$274,MATCH($A43,'Hoja de Trabajo para listado'!$DE$153:$DE$1048576,0),MATCH((CUADRO!I$5&amp;$E43),'Hoja de Trabajo para listado'!$DE$151:$DG$151,0)),0)+IFERROR(INDEX('Hoja de Trabajo para listado'!$CD$155:$DC$1048576,MATCH($A43,'Hoja de Trabajo para listado'!$CD$155:$CD$1048576,0),MATCH((CUADRO!I$5&amp;$E43),'Hoja de Trabajo para listado'!$CD$151:$DC$151,0)),0)</f>
        <v>0</v>
      </c>
      <c r="J43" s="316">
        <f ca="1">+IFERROR(INDEX('Hoja de Trabajo para listado'!$A$155:$Z$1048576,MATCH($A43,'Hoja de Trabajo para listado'!$A$155:$A$1048576,0),MATCH((CUADRO!J$5&amp;$E43),'Hoja de Trabajo para listado'!$A$151:$Z$151,0)),0)+IFERROR(INDEX('Hoja de Trabajo para listado'!$AB$155:$BA$1048576,MATCH($A43,'Hoja de Trabajo para listado'!$AB$155:$AB$1048576,0),MATCH((CUADRO!J$5&amp;$E43),'Hoja de Trabajo para listado'!$AB$151:$BA$151,0)),0)+IFERROR(INDEX('Hoja de Trabajo para listado'!$BC$155:$CB$1048576,MATCH($A43,'Hoja de Trabajo para listado'!$BC$155:$BC$1048576,0),MATCH((CUADRO!J$5&amp;$E43),'Hoja de Trabajo para listado'!$BC$151:$CB$151,0)),0)+IFERROR(INDEX('Hoja de Trabajo para listado'!$DE$153:$DG$274,MATCH($A43,'Hoja de Trabajo para listado'!$DE$153:$DE$1048576,0),MATCH((CUADRO!J$5&amp;$E43),'Hoja de Trabajo para listado'!$DE$151:$DG$151,0)),0)+IFERROR(INDEX('Hoja de Trabajo para listado'!$CD$155:$DC$1048576,MATCH($A43,'Hoja de Trabajo para listado'!$CD$155:$CD$1048576,0),MATCH((CUADRO!J$5&amp;$E43),'Hoja de Trabajo para listado'!$CD$151:$DC$151,0)),0)</f>
        <v>0</v>
      </c>
      <c r="K43" s="316">
        <f ca="1">+IFERROR(INDEX('Hoja de Trabajo para listado'!$A$155:$Z$1048576,MATCH($A43,'Hoja de Trabajo para listado'!$A$155:$A$1048576,0),MATCH((CUADRO!K$5&amp;$E43),'Hoja de Trabajo para listado'!$A$151:$Z$151,0)),0)+IFERROR(INDEX('Hoja de Trabajo para listado'!$AB$155:$BA$1048576,MATCH($A43,'Hoja de Trabajo para listado'!$AB$155:$AB$1048576,0),MATCH((CUADRO!K$5&amp;$E43),'Hoja de Trabajo para listado'!$AB$151:$BA$151,0)),0)+IFERROR(INDEX('Hoja de Trabajo para listado'!$BC$155:$CB$1048576,MATCH($A43,'Hoja de Trabajo para listado'!$BC$155:$BC$1048576,0),MATCH((CUADRO!K$5&amp;$E43),'Hoja de Trabajo para listado'!$BC$151:$CB$151,0)),0)+IFERROR(INDEX('Hoja de Trabajo para listado'!$DE$153:$DG$274,MATCH($A43,'Hoja de Trabajo para listado'!$DE$153:$DE$1048576,0),MATCH((CUADRO!K$5&amp;$E43),'Hoja de Trabajo para listado'!$DE$151:$DG$151,0)),0)+IFERROR(INDEX('Hoja de Trabajo para listado'!$CD$155:$DC$1048576,MATCH($A43,'Hoja de Trabajo para listado'!$CD$155:$CD$1048576,0),MATCH((CUADRO!K$5&amp;$E43),'Hoja de Trabajo para listado'!$CD$151:$DC$151,0)),0)</f>
        <v>0</v>
      </c>
      <c r="L43" s="316">
        <f ca="1">+IFERROR(INDEX('Hoja de Trabajo para listado'!$A$155:$Z$1048576,MATCH($A43,'Hoja de Trabajo para listado'!$A$155:$A$1048576,0),MATCH((CUADRO!L$5&amp;$E43),'Hoja de Trabajo para listado'!$A$151:$Z$151,0)),0)+IFERROR(INDEX('Hoja de Trabajo para listado'!$AB$155:$BA$1048576,MATCH($A43,'Hoja de Trabajo para listado'!$AB$155:$AB$1048576,0),MATCH((CUADRO!L$5&amp;$E43),'Hoja de Trabajo para listado'!$AB$151:$BA$151,0)),0)+IFERROR(INDEX('Hoja de Trabajo para listado'!$BC$155:$CB$1048576,MATCH($A43,'Hoja de Trabajo para listado'!$BC$155:$BC$1048576,0),MATCH((CUADRO!L$5&amp;$E43),'Hoja de Trabajo para listado'!$BC$151:$CB$151,0)),0)+IFERROR(INDEX('Hoja de Trabajo para listado'!$DE$153:$DG$274,MATCH($A43,'Hoja de Trabajo para listado'!$DE$153:$DE$1048576,0),MATCH((CUADRO!L$5&amp;$E43),'Hoja de Trabajo para listado'!$DE$151:$DG$151,0)),0)+IFERROR(INDEX('Hoja de Trabajo para listado'!$CD$155:$DC$1048576,MATCH($A43,'Hoja de Trabajo para listado'!$CD$155:$CD$1048576,0),MATCH((CUADRO!L$5&amp;$E43),'Hoja de Trabajo para listado'!$CD$151:$DC$151,0)),0)</f>
        <v>0</v>
      </c>
      <c r="M43" s="316">
        <f ca="1">+IFERROR(INDEX('Hoja de Trabajo para listado'!$A$155:$Z$1048576,MATCH($A43,'Hoja de Trabajo para listado'!$A$155:$A$1048576,0),MATCH((CUADRO!M$5&amp;$E43),'Hoja de Trabajo para listado'!$A$151:$Z$151,0)),0)+IFERROR(INDEX('Hoja de Trabajo para listado'!$AB$155:$BA$1048576,MATCH($A43,'Hoja de Trabajo para listado'!$AB$155:$AB$1048576,0),MATCH((CUADRO!M$5&amp;$E43),'Hoja de Trabajo para listado'!$AB$151:$BA$151,0)),0)+IFERROR(INDEX('Hoja de Trabajo para listado'!$BC$155:$CB$1048576,MATCH($A43,'Hoja de Trabajo para listado'!$BC$155:$BC$1048576,0),MATCH((CUADRO!M$5&amp;$E43),'Hoja de Trabajo para listado'!$BC$151:$CB$151,0)),0)+IFERROR(INDEX('Hoja de Trabajo para listado'!$DE$153:$DG$274,MATCH($A43,'Hoja de Trabajo para listado'!$DE$153:$DE$1048576,0),MATCH((CUADRO!M$5&amp;$E43),'Hoja de Trabajo para listado'!$DE$151:$DG$151,0)),0)+IFERROR(INDEX('Hoja de Trabajo para listado'!$CD$155:$DC$1048576,MATCH($A43,'Hoja de Trabajo para listado'!$CD$155:$CD$1048576,0),MATCH((CUADRO!M$5&amp;$E43),'Hoja de Trabajo para listado'!$CD$151:$DC$151,0)),0)</f>
        <v>0</v>
      </c>
      <c r="N43" s="316">
        <f ca="1">+IFERROR(INDEX('Hoja de Trabajo para listado'!$A$155:$Z$1048576,MATCH($A43,'Hoja de Trabajo para listado'!$A$155:$A$1048576,0),MATCH((CUADRO!N$5&amp;$E43),'Hoja de Trabajo para listado'!$A$151:$Z$151,0)),0)+IFERROR(INDEX('Hoja de Trabajo para listado'!$AB$155:$BA$1048576,MATCH($A43,'Hoja de Trabajo para listado'!$AB$155:$AB$1048576,0),MATCH((CUADRO!N$5&amp;$E43),'Hoja de Trabajo para listado'!$AB$151:$BA$151,0)),0)+IFERROR(INDEX('Hoja de Trabajo para listado'!$BC$155:$CB$1048576,MATCH($A43,'Hoja de Trabajo para listado'!$BC$155:$BC$1048576,0),MATCH((CUADRO!N$5&amp;$E43),'Hoja de Trabajo para listado'!$BC$151:$CB$151,0)),0)+IFERROR(INDEX('Hoja de Trabajo para listado'!$DE$153:$DG$274,MATCH($A43,'Hoja de Trabajo para listado'!$DE$153:$DE$1048576,0),MATCH((CUADRO!N$5&amp;$E43),'Hoja de Trabajo para listado'!$DE$151:$DG$151,0)),0)+IFERROR(INDEX('Hoja de Trabajo para listado'!$CD$155:$DC$1048576,MATCH($A43,'Hoja de Trabajo para listado'!$CD$155:$CD$1048576,0),MATCH((CUADRO!N$5&amp;$E43),'Hoja de Trabajo para listado'!$CD$151:$DC$151,0)),0)</f>
        <v>0</v>
      </c>
      <c r="O43" s="316">
        <f ca="1">+IFERROR(INDEX('Hoja de Trabajo para listado'!$A$155:$Z$1048576,MATCH($A43,'Hoja de Trabajo para listado'!$A$155:$A$1048576,0),MATCH((CUADRO!O$5&amp;$E43),'Hoja de Trabajo para listado'!$A$151:$Z$151,0)),0)+IFERROR(INDEX('Hoja de Trabajo para listado'!$AB$155:$BA$1048576,MATCH($A43,'Hoja de Trabajo para listado'!$AB$155:$AB$1048576,0),MATCH((CUADRO!O$5&amp;$E43),'Hoja de Trabajo para listado'!$AB$151:$BA$151,0)),0)+IFERROR(INDEX('Hoja de Trabajo para listado'!$BC$155:$CB$1048576,MATCH($A43,'Hoja de Trabajo para listado'!$BC$155:$BC$1048576,0),MATCH((CUADRO!O$5&amp;$E43),'Hoja de Trabajo para listado'!$BC$151:$CB$151,0)),0)+IFERROR(INDEX('Hoja de Trabajo para listado'!$DE$153:$DG$274,MATCH($A43,'Hoja de Trabajo para listado'!$DE$153:$DE$1048576,0),MATCH((CUADRO!O$5&amp;$E43),'Hoja de Trabajo para listado'!$DE$151:$DG$151,0)),0)+IFERROR(INDEX('Hoja de Trabajo para listado'!$CD$155:$DC$1048576,MATCH($A43,'Hoja de Trabajo para listado'!$CD$155:$CD$1048576,0),MATCH((CUADRO!O$5&amp;$E43),'Hoja de Trabajo para listado'!$CD$151:$DC$151,0)),0)</f>
        <v>0</v>
      </c>
      <c r="P43" s="316">
        <f ca="1">+IFERROR(INDEX('Hoja de Trabajo para listado'!$A$155:$Z$1048576,MATCH($A43,'Hoja de Trabajo para listado'!$A$155:$A$1048576,0),MATCH((CUADRO!P$5&amp;$E43),'Hoja de Trabajo para listado'!$A$151:$Z$151,0)),0)+IFERROR(INDEX('Hoja de Trabajo para listado'!$AB$155:$BA$1048576,MATCH($A43,'Hoja de Trabajo para listado'!$AB$155:$AB$1048576,0),MATCH((CUADRO!P$5&amp;$E43),'Hoja de Trabajo para listado'!$AB$151:$BA$151,0)),0)+IFERROR(INDEX('Hoja de Trabajo para listado'!$BC$155:$CB$1048576,MATCH($A43,'Hoja de Trabajo para listado'!$BC$155:$BC$1048576,0),MATCH((CUADRO!P$5&amp;$E43),'Hoja de Trabajo para listado'!$BC$151:$CB$151,0)),0)+IFERROR(INDEX('Hoja de Trabajo para listado'!$DE$153:$DG$274,MATCH($A43,'Hoja de Trabajo para listado'!$DE$153:$DE$1048576,0),MATCH((CUADRO!P$5&amp;$E43),'Hoja de Trabajo para listado'!$DE$151:$DG$151,0)),0)+IFERROR(INDEX('Hoja de Trabajo para listado'!$CD$155:$DC$1048576,MATCH($A43,'Hoja de Trabajo para listado'!$CD$155:$CD$1048576,0),MATCH((CUADRO!P$5&amp;$E43),'Hoja de Trabajo para listado'!$CD$151:$DC$151,0)),0)</f>
        <v>0</v>
      </c>
      <c r="Q43" s="316">
        <f ca="1">+IFERROR(INDEX('Hoja de Trabajo para listado'!$A$155:$Z$1048576,MATCH($A43,'Hoja de Trabajo para listado'!$A$155:$A$1048576,0),MATCH((CUADRO!Q$5&amp;$E43),'Hoja de Trabajo para listado'!$A$151:$Z$151,0)),0)+IFERROR(INDEX('Hoja de Trabajo para listado'!$AB$155:$BA$1048576,MATCH($A43,'Hoja de Trabajo para listado'!$AB$155:$AB$1048576,0),MATCH((CUADRO!Q$5&amp;$E43),'Hoja de Trabajo para listado'!$AB$151:$BA$151,0)),0)+IFERROR(INDEX('Hoja de Trabajo para listado'!$BC$155:$CB$1048576,MATCH($A43,'Hoja de Trabajo para listado'!$BC$155:$BC$1048576,0),MATCH((CUADRO!Q$5&amp;$E43),'Hoja de Trabajo para listado'!$BC$151:$CB$151,0)),0)+IFERROR(INDEX('Hoja de Trabajo para listado'!$DE$153:$DG$274,MATCH($A43,'Hoja de Trabajo para listado'!$DE$153:$DE$1048576,0),MATCH((CUADRO!Q$5&amp;$E43),'Hoja de Trabajo para listado'!$DE$151:$DG$151,0)),0)+IFERROR(INDEX('Hoja de Trabajo para listado'!$CD$155:$DC$1048576,MATCH($A43,'Hoja de Trabajo para listado'!$CD$155:$CD$1048576,0),MATCH((CUADRO!Q$5&amp;$E43),'Hoja de Trabajo para listado'!$CD$151:$DC$151,0)),0)</f>
        <v>0</v>
      </c>
      <c r="R43" s="316">
        <f t="shared" ca="1" si="0"/>
        <v>0</v>
      </c>
      <c r="S43" s="344">
        <f ca="1">+R42+R43</f>
        <v>0</v>
      </c>
      <c r="T43" s="316">
        <f ca="1">+S43</f>
        <v>0</v>
      </c>
      <c r="U43" s="315">
        <f t="shared" si="1"/>
        <v>2</v>
      </c>
      <c r="V43" s="319" t="str">
        <f>+VLOOKUP(A43,bd_lista!$A$3:$E$593,5,FALSE)</f>
        <v>Empresas Municipales</v>
      </c>
      <c r="W43" s="320"/>
    </row>
    <row r="44" spans="1:23" ht="15" hidden="1" customHeight="1">
      <c r="A44" s="325">
        <v>2327</v>
      </c>
      <c r="B44" s="420">
        <f>+A44</f>
        <v>2327</v>
      </c>
      <c r="C44" s="318" t="str">
        <f>+VLOOKUP(A44,bd_lista!$A$3:$C$593,3,FALSE)</f>
        <v>Empresa Municipal Autonoma de Agua Potable y Alcantarillado  de Yacuiba</v>
      </c>
      <c r="D44" s="318" t="str">
        <f>+C44</f>
        <v>Empresa Municipal Autonoma de Agua Potable y Alcantarillado  de Yacuiba</v>
      </c>
      <c r="E44" s="346" t="s">
        <v>1418</v>
      </c>
      <c r="F44" s="314">
        <f ca="1">+IFERROR(INDEX('Hoja de Trabajo para listado'!$A$155:$Z$1048576,MATCH($A44,'Hoja de Trabajo para listado'!$A$155:$A$1048576,0),MATCH((CUADRO!F$5&amp;$E44),'Hoja de Trabajo para listado'!$A$151:$Z$151,0)),0)+IFERROR(INDEX('Hoja de Trabajo para listado'!$AB$155:$BA$1048576,MATCH($A44,'Hoja de Trabajo para listado'!$AB$155:$AB$1048576,0),MATCH((CUADRO!F$5&amp;$E44),'Hoja de Trabajo para listado'!$AB$151:$BA$151,0)),0)+IFERROR(INDEX('Hoja de Trabajo para listado'!$BC$155:$CB$1048576,MATCH($A44,'Hoja de Trabajo para listado'!$BC$155:$BC$1048576,0),MATCH((CUADRO!F$5&amp;$E44),'Hoja de Trabajo para listado'!$BC$151:$CB$151,0)),0)+IFERROR(INDEX('Hoja de Trabajo para listado'!$DE$153:$DG$274,MATCH($A44,'Hoja de Trabajo para listado'!$DE$153:$DE$1048576,0),MATCH((CUADRO!F$5&amp;$E44),'Hoja de Trabajo para listado'!$DE$151:$DG$151,0)),0)+IFERROR(INDEX('Hoja de Trabajo para listado'!$CD$155:$DC$1048576,MATCH($A44,'Hoja de Trabajo para listado'!$CD$155:$CD$1048576,0),MATCH((CUADRO!F$5&amp;$E44),'Hoja de Trabajo para listado'!$CD$151:$DC$151,0)),0)</f>
        <v>0</v>
      </c>
      <c r="G44" s="314">
        <f ca="1">+IFERROR(INDEX('Hoja de Trabajo para listado'!$A$155:$Z$1048576,MATCH($A44,'Hoja de Trabajo para listado'!$A$155:$A$1048576,0),MATCH((CUADRO!G$5&amp;$E44),'Hoja de Trabajo para listado'!$A$151:$Z$151,0)),0)+IFERROR(INDEX('Hoja de Trabajo para listado'!$AB$155:$BA$1048576,MATCH($A44,'Hoja de Trabajo para listado'!$AB$155:$AB$1048576,0),MATCH((CUADRO!G$5&amp;$E44),'Hoja de Trabajo para listado'!$AB$151:$BA$151,0)),0)+IFERROR(INDEX('Hoja de Trabajo para listado'!$BC$155:$CB$1048576,MATCH($A44,'Hoja de Trabajo para listado'!$BC$155:$BC$1048576,0),MATCH((CUADRO!G$5&amp;$E44),'Hoja de Trabajo para listado'!$BC$151:$CB$151,0)),0)+IFERROR(INDEX('Hoja de Trabajo para listado'!$DE$153:$DG$274,MATCH($A44,'Hoja de Trabajo para listado'!$DE$153:$DE$1048576,0),MATCH((CUADRO!G$5&amp;$E44),'Hoja de Trabajo para listado'!$DE$151:$DG$151,0)),0)+IFERROR(INDEX('Hoja de Trabajo para listado'!$CD$155:$DC$1048576,MATCH($A44,'Hoja de Trabajo para listado'!$CD$155:$CD$1048576,0),MATCH((CUADRO!G$5&amp;$E44),'Hoja de Trabajo para listado'!$CD$151:$DC$151,0)),0)</f>
        <v>0</v>
      </c>
      <c r="H44" s="314">
        <f ca="1">+IFERROR(INDEX('Hoja de Trabajo para listado'!$A$155:$Z$1048576,MATCH($A44,'Hoja de Trabajo para listado'!$A$155:$A$1048576,0),MATCH((CUADRO!H$5&amp;$E44),'Hoja de Trabajo para listado'!$A$151:$Z$151,0)),0)+IFERROR(INDEX('Hoja de Trabajo para listado'!$AB$155:$BA$1048576,MATCH($A44,'Hoja de Trabajo para listado'!$AB$155:$AB$1048576,0),MATCH((CUADRO!H$5&amp;$E44),'Hoja de Trabajo para listado'!$AB$151:$BA$151,0)),0)+IFERROR(INDEX('Hoja de Trabajo para listado'!$BC$155:$CB$1048576,MATCH($A44,'Hoja de Trabajo para listado'!$BC$155:$BC$1048576,0),MATCH((CUADRO!H$5&amp;$E44),'Hoja de Trabajo para listado'!$BC$151:$CB$151,0)),0)+IFERROR(INDEX('Hoja de Trabajo para listado'!$DE$153:$DG$274,MATCH($A44,'Hoja de Trabajo para listado'!$DE$153:$DE$1048576,0),MATCH((CUADRO!H$5&amp;$E44),'Hoja de Trabajo para listado'!$DE$151:$DG$151,0)),0)+IFERROR(INDEX('Hoja de Trabajo para listado'!$CD$155:$DC$1048576,MATCH($A44,'Hoja de Trabajo para listado'!$CD$155:$CD$1048576,0),MATCH((CUADRO!H$5&amp;$E44),'Hoja de Trabajo para listado'!$CD$151:$DC$151,0)),0)</f>
        <v>0</v>
      </c>
      <c r="I44" s="314">
        <f ca="1">+IFERROR(INDEX('Hoja de Trabajo para listado'!$A$155:$Z$1048576,MATCH($A44,'Hoja de Trabajo para listado'!$A$155:$A$1048576,0),MATCH((CUADRO!I$5&amp;$E44),'Hoja de Trabajo para listado'!$A$151:$Z$151,0)),0)+IFERROR(INDEX('Hoja de Trabajo para listado'!$AB$155:$BA$1048576,MATCH($A44,'Hoja de Trabajo para listado'!$AB$155:$AB$1048576,0),MATCH((CUADRO!I$5&amp;$E44),'Hoja de Trabajo para listado'!$AB$151:$BA$151,0)),0)+IFERROR(INDEX('Hoja de Trabajo para listado'!$BC$155:$CB$1048576,MATCH($A44,'Hoja de Trabajo para listado'!$BC$155:$BC$1048576,0),MATCH((CUADRO!I$5&amp;$E44),'Hoja de Trabajo para listado'!$BC$151:$CB$151,0)),0)+IFERROR(INDEX('Hoja de Trabajo para listado'!$DE$153:$DG$274,MATCH($A44,'Hoja de Trabajo para listado'!$DE$153:$DE$1048576,0),MATCH((CUADRO!I$5&amp;$E44),'Hoja de Trabajo para listado'!$DE$151:$DG$151,0)),0)+IFERROR(INDEX('Hoja de Trabajo para listado'!$CD$155:$DC$1048576,MATCH($A44,'Hoja de Trabajo para listado'!$CD$155:$CD$1048576,0),MATCH((CUADRO!I$5&amp;$E44),'Hoja de Trabajo para listado'!$CD$151:$DC$151,0)),0)</f>
        <v>0</v>
      </c>
      <c r="J44" s="314">
        <f ca="1">+IFERROR(INDEX('Hoja de Trabajo para listado'!$A$155:$Z$1048576,MATCH($A44,'Hoja de Trabajo para listado'!$A$155:$A$1048576,0),MATCH((CUADRO!J$5&amp;$E44),'Hoja de Trabajo para listado'!$A$151:$Z$151,0)),0)+IFERROR(INDEX('Hoja de Trabajo para listado'!$AB$155:$BA$1048576,MATCH($A44,'Hoja de Trabajo para listado'!$AB$155:$AB$1048576,0),MATCH((CUADRO!J$5&amp;$E44),'Hoja de Trabajo para listado'!$AB$151:$BA$151,0)),0)+IFERROR(INDEX('Hoja de Trabajo para listado'!$BC$155:$CB$1048576,MATCH($A44,'Hoja de Trabajo para listado'!$BC$155:$BC$1048576,0),MATCH((CUADRO!J$5&amp;$E44),'Hoja de Trabajo para listado'!$BC$151:$CB$151,0)),0)+IFERROR(INDEX('Hoja de Trabajo para listado'!$DE$153:$DG$274,MATCH($A44,'Hoja de Trabajo para listado'!$DE$153:$DE$1048576,0),MATCH((CUADRO!J$5&amp;$E44),'Hoja de Trabajo para listado'!$DE$151:$DG$151,0)),0)+IFERROR(INDEX('Hoja de Trabajo para listado'!$CD$155:$DC$1048576,MATCH($A44,'Hoja de Trabajo para listado'!$CD$155:$CD$1048576,0),MATCH((CUADRO!J$5&amp;$E44),'Hoja de Trabajo para listado'!$CD$151:$DC$151,0)),0)</f>
        <v>0</v>
      </c>
      <c r="K44" s="314">
        <f ca="1">+IFERROR(INDEX('Hoja de Trabajo para listado'!$A$155:$Z$1048576,MATCH($A44,'Hoja de Trabajo para listado'!$A$155:$A$1048576,0),MATCH((CUADRO!K$5&amp;$E44),'Hoja de Trabajo para listado'!$A$151:$Z$151,0)),0)+IFERROR(INDEX('Hoja de Trabajo para listado'!$AB$155:$BA$1048576,MATCH($A44,'Hoja de Trabajo para listado'!$AB$155:$AB$1048576,0),MATCH((CUADRO!K$5&amp;$E44),'Hoja de Trabajo para listado'!$AB$151:$BA$151,0)),0)+IFERROR(INDEX('Hoja de Trabajo para listado'!$BC$155:$CB$1048576,MATCH($A44,'Hoja de Trabajo para listado'!$BC$155:$BC$1048576,0),MATCH((CUADRO!K$5&amp;$E44),'Hoja de Trabajo para listado'!$BC$151:$CB$151,0)),0)+IFERROR(INDEX('Hoja de Trabajo para listado'!$DE$153:$DG$274,MATCH($A44,'Hoja de Trabajo para listado'!$DE$153:$DE$1048576,0),MATCH((CUADRO!K$5&amp;$E44),'Hoja de Trabajo para listado'!$DE$151:$DG$151,0)),0)+IFERROR(INDEX('Hoja de Trabajo para listado'!$CD$155:$DC$1048576,MATCH($A44,'Hoja de Trabajo para listado'!$CD$155:$CD$1048576,0),MATCH((CUADRO!K$5&amp;$E44),'Hoja de Trabajo para listado'!$CD$151:$DC$151,0)),0)</f>
        <v>0</v>
      </c>
      <c r="L44" s="314">
        <f ca="1">+IFERROR(INDEX('Hoja de Trabajo para listado'!$A$155:$Z$1048576,MATCH($A44,'Hoja de Trabajo para listado'!$A$155:$A$1048576,0),MATCH((CUADRO!L$5&amp;$E44),'Hoja de Trabajo para listado'!$A$151:$Z$151,0)),0)+IFERROR(INDEX('Hoja de Trabajo para listado'!$AB$155:$BA$1048576,MATCH($A44,'Hoja de Trabajo para listado'!$AB$155:$AB$1048576,0),MATCH((CUADRO!L$5&amp;$E44),'Hoja de Trabajo para listado'!$AB$151:$BA$151,0)),0)+IFERROR(INDEX('Hoja de Trabajo para listado'!$BC$155:$CB$1048576,MATCH($A44,'Hoja de Trabajo para listado'!$BC$155:$BC$1048576,0),MATCH((CUADRO!L$5&amp;$E44),'Hoja de Trabajo para listado'!$BC$151:$CB$151,0)),0)+IFERROR(INDEX('Hoja de Trabajo para listado'!$DE$153:$DG$274,MATCH($A44,'Hoja de Trabajo para listado'!$DE$153:$DE$1048576,0),MATCH((CUADRO!L$5&amp;$E44),'Hoja de Trabajo para listado'!$DE$151:$DG$151,0)),0)+IFERROR(INDEX('Hoja de Trabajo para listado'!$CD$155:$DC$1048576,MATCH($A44,'Hoja de Trabajo para listado'!$CD$155:$CD$1048576,0),MATCH((CUADRO!L$5&amp;$E44),'Hoja de Trabajo para listado'!$CD$151:$DC$151,0)),0)</f>
        <v>0</v>
      </c>
      <c r="M44" s="314">
        <f ca="1">+IFERROR(INDEX('Hoja de Trabajo para listado'!$A$155:$Z$1048576,MATCH($A44,'Hoja de Trabajo para listado'!$A$155:$A$1048576,0),MATCH((CUADRO!M$5&amp;$E44),'Hoja de Trabajo para listado'!$A$151:$Z$151,0)),0)+IFERROR(INDEX('Hoja de Trabajo para listado'!$AB$155:$BA$1048576,MATCH($A44,'Hoja de Trabajo para listado'!$AB$155:$AB$1048576,0),MATCH((CUADRO!M$5&amp;$E44),'Hoja de Trabajo para listado'!$AB$151:$BA$151,0)),0)+IFERROR(INDEX('Hoja de Trabajo para listado'!$BC$155:$CB$1048576,MATCH($A44,'Hoja de Trabajo para listado'!$BC$155:$BC$1048576,0),MATCH((CUADRO!M$5&amp;$E44),'Hoja de Trabajo para listado'!$BC$151:$CB$151,0)),0)+IFERROR(INDEX('Hoja de Trabajo para listado'!$DE$153:$DG$274,MATCH($A44,'Hoja de Trabajo para listado'!$DE$153:$DE$1048576,0),MATCH((CUADRO!M$5&amp;$E44),'Hoja de Trabajo para listado'!$DE$151:$DG$151,0)),0)+IFERROR(INDEX('Hoja de Trabajo para listado'!$CD$155:$DC$1048576,MATCH($A44,'Hoja de Trabajo para listado'!$CD$155:$CD$1048576,0),MATCH((CUADRO!M$5&amp;$E44),'Hoja de Trabajo para listado'!$CD$151:$DC$151,0)),0)</f>
        <v>0</v>
      </c>
      <c r="N44" s="314">
        <f ca="1">+IFERROR(INDEX('Hoja de Trabajo para listado'!$A$155:$Z$1048576,MATCH($A44,'Hoja de Trabajo para listado'!$A$155:$A$1048576,0),MATCH((CUADRO!N$5&amp;$E44),'Hoja de Trabajo para listado'!$A$151:$Z$151,0)),0)+IFERROR(INDEX('Hoja de Trabajo para listado'!$AB$155:$BA$1048576,MATCH($A44,'Hoja de Trabajo para listado'!$AB$155:$AB$1048576,0),MATCH((CUADRO!N$5&amp;$E44),'Hoja de Trabajo para listado'!$AB$151:$BA$151,0)),0)+IFERROR(INDEX('Hoja de Trabajo para listado'!$BC$155:$CB$1048576,MATCH($A44,'Hoja de Trabajo para listado'!$BC$155:$BC$1048576,0),MATCH((CUADRO!N$5&amp;$E44),'Hoja de Trabajo para listado'!$BC$151:$CB$151,0)),0)+IFERROR(INDEX('Hoja de Trabajo para listado'!$DE$153:$DG$274,MATCH($A44,'Hoja de Trabajo para listado'!$DE$153:$DE$1048576,0),MATCH((CUADRO!N$5&amp;$E44),'Hoja de Trabajo para listado'!$DE$151:$DG$151,0)),0)+IFERROR(INDEX('Hoja de Trabajo para listado'!$CD$155:$DC$1048576,MATCH($A44,'Hoja de Trabajo para listado'!$CD$155:$CD$1048576,0),MATCH((CUADRO!N$5&amp;$E44),'Hoja de Trabajo para listado'!$CD$151:$DC$151,0)),0)</f>
        <v>0</v>
      </c>
      <c r="O44" s="314">
        <f ca="1">+IFERROR(INDEX('Hoja de Trabajo para listado'!$A$155:$Z$1048576,MATCH($A44,'Hoja de Trabajo para listado'!$A$155:$A$1048576,0),MATCH((CUADRO!O$5&amp;$E44),'Hoja de Trabajo para listado'!$A$151:$Z$151,0)),0)+IFERROR(INDEX('Hoja de Trabajo para listado'!$AB$155:$BA$1048576,MATCH($A44,'Hoja de Trabajo para listado'!$AB$155:$AB$1048576,0),MATCH((CUADRO!O$5&amp;$E44),'Hoja de Trabajo para listado'!$AB$151:$BA$151,0)),0)+IFERROR(INDEX('Hoja de Trabajo para listado'!$BC$155:$CB$1048576,MATCH($A44,'Hoja de Trabajo para listado'!$BC$155:$BC$1048576,0),MATCH((CUADRO!O$5&amp;$E44),'Hoja de Trabajo para listado'!$BC$151:$CB$151,0)),0)+IFERROR(INDEX('Hoja de Trabajo para listado'!$DE$153:$DG$274,MATCH($A44,'Hoja de Trabajo para listado'!$DE$153:$DE$1048576,0),MATCH((CUADRO!O$5&amp;$E44),'Hoja de Trabajo para listado'!$DE$151:$DG$151,0)),0)+IFERROR(INDEX('Hoja de Trabajo para listado'!$CD$155:$DC$1048576,MATCH($A44,'Hoja de Trabajo para listado'!$CD$155:$CD$1048576,0),MATCH((CUADRO!O$5&amp;$E44),'Hoja de Trabajo para listado'!$CD$151:$DC$151,0)),0)</f>
        <v>0</v>
      </c>
      <c r="P44" s="314">
        <f ca="1">+IFERROR(INDEX('Hoja de Trabajo para listado'!$A$155:$Z$1048576,MATCH($A44,'Hoja de Trabajo para listado'!$A$155:$A$1048576,0),MATCH((CUADRO!P$5&amp;$E44),'Hoja de Trabajo para listado'!$A$151:$Z$151,0)),0)+IFERROR(INDEX('Hoja de Trabajo para listado'!$AB$155:$BA$1048576,MATCH($A44,'Hoja de Trabajo para listado'!$AB$155:$AB$1048576,0),MATCH((CUADRO!P$5&amp;$E44),'Hoja de Trabajo para listado'!$AB$151:$BA$151,0)),0)+IFERROR(INDEX('Hoja de Trabajo para listado'!$BC$155:$CB$1048576,MATCH($A44,'Hoja de Trabajo para listado'!$BC$155:$BC$1048576,0),MATCH((CUADRO!P$5&amp;$E44),'Hoja de Trabajo para listado'!$BC$151:$CB$151,0)),0)+IFERROR(INDEX('Hoja de Trabajo para listado'!$DE$153:$DG$274,MATCH($A44,'Hoja de Trabajo para listado'!$DE$153:$DE$1048576,0),MATCH((CUADRO!P$5&amp;$E44),'Hoja de Trabajo para listado'!$DE$151:$DG$151,0)),0)+IFERROR(INDEX('Hoja de Trabajo para listado'!$CD$155:$DC$1048576,MATCH($A44,'Hoja de Trabajo para listado'!$CD$155:$CD$1048576,0),MATCH((CUADRO!P$5&amp;$E44),'Hoja de Trabajo para listado'!$CD$151:$DC$151,0)),0)</f>
        <v>0</v>
      </c>
      <c r="Q44" s="314">
        <f ca="1">+IFERROR(INDEX('Hoja de Trabajo para listado'!$A$155:$Z$1048576,MATCH($A44,'Hoja de Trabajo para listado'!$A$155:$A$1048576,0),MATCH((CUADRO!Q$5&amp;$E44),'Hoja de Trabajo para listado'!$A$151:$Z$151,0)),0)+IFERROR(INDEX('Hoja de Trabajo para listado'!$AB$155:$BA$1048576,MATCH($A44,'Hoja de Trabajo para listado'!$AB$155:$AB$1048576,0),MATCH((CUADRO!Q$5&amp;$E44),'Hoja de Trabajo para listado'!$AB$151:$BA$151,0)),0)+IFERROR(INDEX('Hoja de Trabajo para listado'!$BC$155:$CB$1048576,MATCH($A44,'Hoja de Trabajo para listado'!$BC$155:$BC$1048576,0),MATCH((CUADRO!Q$5&amp;$E44),'Hoja de Trabajo para listado'!$BC$151:$CB$151,0)),0)+IFERROR(INDEX('Hoja de Trabajo para listado'!$DE$153:$DG$274,MATCH($A44,'Hoja de Trabajo para listado'!$DE$153:$DE$1048576,0),MATCH((CUADRO!Q$5&amp;$E44),'Hoja de Trabajo para listado'!$DE$151:$DG$151,0)),0)+IFERROR(INDEX('Hoja de Trabajo para listado'!$CD$155:$DC$1048576,MATCH($A44,'Hoja de Trabajo para listado'!$CD$155:$CD$1048576,0),MATCH((CUADRO!Q$5&amp;$E44),'Hoja de Trabajo para listado'!$CD$151:$DC$151,0)),0)</f>
        <v>0</v>
      </c>
      <c r="R44" s="314">
        <f t="shared" ca="1" si="0"/>
        <v>0</v>
      </c>
      <c r="S44" s="345"/>
      <c r="T44" s="314">
        <f ca="1">+T45</f>
        <v>0</v>
      </c>
      <c r="U44" s="313">
        <f t="shared" si="1"/>
        <v>1</v>
      </c>
      <c r="V44" s="319" t="str">
        <f>+VLOOKUP(A44,bd_lista!$A$3:$E$593,5,FALSE)</f>
        <v>Empresas Municipales</v>
      </c>
      <c r="W44" s="341" t="str">
        <f>+V44</f>
        <v>Empresas Municipales</v>
      </c>
    </row>
    <row r="45" spans="1:23" ht="15" hidden="1" customHeight="1">
      <c r="A45" s="323">
        <v>2327</v>
      </c>
      <c r="B45" s="421"/>
      <c r="C45" s="319" t="str">
        <f>+VLOOKUP(A45,bd_lista!$A$3:$C$593,3,FALSE)</f>
        <v>Empresa Municipal Autonoma de Agua Potable y Alcantarillado  de Yacuiba</v>
      </c>
      <c r="D45" s="319"/>
      <c r="E45" s="347" t="s">
        <v>1419</v>
      </c>
      <c r="F45" s="316">
        <f ca="1">+IFERROR(INDEX('Hoja de Trabajo para listado'!$A$155:$Z$1048576,MATCH($A45,'Hoja de Trabajo para listado'!$A$155:$A$1048576,0),MATCH((CUADRO!F$5&amp;$E45),'Hoja de Trabajo para listado'!$A$151:$Z$151,0)),0)+IFERROR(INDEX('Hoja de Trabajo para listado'!$AB$155:$BA$1048576,MATCH($A45,'Hoja de Trabajo para listado'!$AB$155:$AB$1048576,0),MATCH((CUADRO!F$5&amp;$E45),'Hoja de Trabajo para listado'!$AB$151:$BA$151,0)),0)+IFERROR(INDEX('Hoja de Trabajo para listado'!$BC$155:$CB$1048576,MATCH($A45,'Hoja de Trabajo para listado'!$BC$155:$BC$1048576,0),MATCH((CUADRO!F$5&amp;$E45),'Hoja de Trabajo para listado'!$BC$151:$CB$151,0)),0)+IFERROR(INDEX('Hoja de Trabajo para listado'!$DE$153:$DG$274,MATCH($A45,'Hoja de Trabajo para listado'!$DE$153:$DE$1048576,0),MATCH((CUADRO!F$5&amp;$E45),'Hoja de Trabajo para listado'!$DE$151:$DG$151,0)),0)+IFERROR(INDEX('Hoja de Trabajo para listado'!$CD$155:$DC$1048576,MATCH($A45,'Hoja de Trabajo para listado'!$CD$155:$CD$1048576,0),MATCH((CUADRO!F$5&amp;$E45),'Hoja de Trabajo para listado'!$CD$151:$DC$151,0)),0)</f>
        <v>0</v>
      </c>
      <c r="G45" s="316">
        <f ca="1">+IFERROR(INDEX('Hoja de Trabajo para listado'!$A$155:$Z$1048576,MATCH($A45,'Hoja de Trabajo para listado'!$A$155:$A$1048576,0),MATCH((CUADRO!G$5&amp;$E45),'Hoja de Trabajo para listado'!$A$151:$Z$151,0)),0)+IFERROR(INDEX('Hoja de Trabajo para listado'!$AB$155:$BA$1048576,MATCH($A45,'Hoja de Trabajo para listado'!$AB$155:$AB$1048576,0),MATCH((CUADRO!G$5&amp;$E45),'Hoja de Trabajo para listado'!$AB$151:$BA$151,0)),0)+IFERROR(INDEX('Hoja de Trabajo para listado'!$BC$155:$CB$1048576,MATCH($A45,'Hoja de Trabajo para listado'!$BC$155:$BC$1048576,0),MATCH((CUADRO!G$5&amp;$E45),'Hoja de Trabajo para listado'!$BC$151:$CB$151,0)),0)+IFERROR(INDEX('Hoja de Trabajo para listado'!$DE$153:$DG$274,MATCH($A45,'Hoja de Trabajo para listado'!$DE$153:$DE$1048576,0),MATCH((CUADRO!G$5&amp;$E45),'Hoja de Trabajo para listado'!$DE$151:$DG$151,0)),0)+IFERROR(INDEX('Hoja de Trabajo para listado'!$CD$155:$DC$1048576,MATCH($A45,'Hoja de Trabajo para listado'!$CD$155:$CD$1048576,0),MATCH((CUADRO!G$5&amp;$E45),'Hoja de Trabajo para listado'!$CD$151:$DC$151,0)),0)</f>
        <v>0</v>
      </c>
      <c r="H45" s="316">
        <f ca="1">+IFERROR(INDEX('Hoja de Trabajo para listado'!$A$155:$Z$1048576,MATCH($A45,'Hoja de Trabajo para listado'!$A$155:$A$1048576,0),MATCH((CUADRO!H$5&amp;$E45),'Hoja de Trabajo para listado'!$A$151:$Z$151,0)),0)+IFERROR(INDEX('Hoja de Trabajo para listado'!$AB$155:$BA$1048576,MATCH($A45,'Hoja de Trabajo para listado'!$AB$155:$AB$1048576,0),MATCH((CUADRO!H$5&amp;$E45),'Hoja de Trabajo para listado'!$AB$151:$BA$151,0)),0)+IFERROR(INDEX('Hoja de Trabajo para listado'!$BC$155:$CB$1048576,MATCH($A45,'Hoja de Trabajo para listado'!$BC$155:$BC$1048576,0),MATCH((CUADRO!H$5&amp;$E45),'Hoja de Trabajo para listado'!$BC$151:$CB$151,0)),0)+IFERROR(INDEX('Hoja de Trabajo para listado'!$DE$153:$DG$274,MATCH($A45,'Hoja de Trabajo para listado'!$DE$153:$DE$1048576,0),MATCH((CUADRO!H$5&amp;$E45),'Hoja de Trabajo para listado'!$DE$151:$DG$151,0)),0)+IFERROR(INDEX('Hoja de Trabajo para listado'!$CD$155:$DC$1048576,MATCH($A45,'Hoja de Trabajo para listado'!$CD$155:$CD$1048576,0),MATCH((CUADRO!H$5&amp;$E45),'Hoja de Trabajo para listado'!$CD$151:$DC$151,0)),0)</f>
        <v>0</v>
      </c>
      <c r="I45" s="316">
        <f ca="1">+IFERROR(INDEX('Hoja de Trabajo para listado'!$A$155:$Z$1048576,MATCH($A45,'Hoja de Trabajo para listado'!$A$155:$A$1048576,0),MATCH((CUADRO!I$5&amp;$E45),'Hoja de Trabajo para listado'!$A$151:$Z$151,0)),0)+IFERROR(INDEX('Hoja de Trabajo para listado'!$AB$155:$BA$1048576,MATCH($A45,'Hoja de Trabajo para listado'!$AB$155:$AB$1048576,0),MATCH((CUADRO!I$5&amp;$E45),'Hoja de Trabajo para listado'!$AB$151:$BA$151,0)),0)+IFERROR(INDEX('Hoja de Trabajo para listado'!$BC$155:$CB$1048576,MATCH($A45,'Hoja de Trabajo para listado'!$BC$155:$BC$1048576,0),MATCH((CUADRO!I$5&amp;$E45),'Hoja de Trabajo para listado'!$BC$151:$CB$151,0)),0)+IFERROR(INDEX('Hoja de Trabajo para listado'!$DE$153:$DG$274,MATCH($A45,'Hoja de Trabajo para listado'!$DE$153:$DE$1048576,0),MATCH((CUADRO!I$5&amp;$E45),'Hoja de Trabajo para listado'!$DE$151:$DG$151,0)),0)+IFERROR(INDEX('Hoja de Trabajo para listado'!$CD$155:$DC$1048576,MATCH($A45,'Hoja de Trabajo para listado'!$CD$155:$CD$1048576,0),MATCH((CUADRO!I$5&amp;$E45),'Hoja de Trabajo para listado'!$CD$151:$DC$151,0)),0)</f>
        <v>0</v>
      </c>
      <c r="J45" s="316">
        <f ca="1">+IFERROR(INDEX('Hoja de Trabajo para listado'!$A$155:$Z$1048576,MATCH($A45,'Hoja de Trabajo para listado'!$A$155:$A$1048576,0),MATCH((CUADRO!J$5&amp;$E45),'Hoja de Trabajo para listado'!$A$151:$Z$151,0)),0)+IFERROR(INDEX('Hoja de Trabajo para listado'!$AB$155:$BA$1048576,MATCH($A45,'Hoja de Trabajo para listado'!$AB$155:$AB$1048576,0),MATCH((CUADRO!J$5&amp;$E45),'Hoja de Trabajo para listado'!$AB$151:$BA$151,0)),0)+IFERROR(INDEX('Hoja de Trabajo para listado'!$BC$155:$CB$1048576,MATCH($A45,'Hoja de Trabajo para listado'!$BC$155:$BC$1048576,0),MATCH((CUADRO!J$5&amp;$E45),'Hoja de Trabajo para listado'!$BC$151:$CB$151,0)),0)+IFERROR(INDEX('Hoja de Trabajo para listado'!$DE$153:$DG$274,MATCH($A45,'Hoja de Trabajo para listado'!$DE$153:$DE$1048576,0),MATCH((CUADRO!J$5&amp;$E45),'Hoja de Trabajo para listado'!$DE$151:$DG$151,0)),0)+IFERROR(INDEX('Hoja de Trabajo para listado'!$CD$155:$DC$1048576,MATCH($A45,'Hoja de Trabajo para listado'!$CD$155:$CD$1048576,0),MATCH((CUADRO!J$5&amp;$E45),'Hoja de Trabajo para listado'!$CD$151:$DC$151,0)),0)</f>
        <v>0</v>
      </c>
      <c r="K45" s="316">
        <f ca="1">+IFERROR(INDEX('Hoja de Trabajo para listado'!$A$155:$Z$1048576,MATCH($A45,'Hoja de Trabajo para listado'!$A$155:$A$1048576,0),MATCH((CUADRO!K$5&amp;$E45),'Hoja de Trabajo para listado'!$A$151:$Z$151,0)),0)+IFERROR(INDEX('Hoja de Trabajo para listado'!$AB$155:$BA$1048576,MATCH($A45,'Hoja de Trabajo para listado'!$AB$155:$AB$1048576,0),MATCH((CUADRO!K$5&amp;$E45),'Hoja de Trabajo para listado'!$AB$151:$BA$151,0)),0)+IFERROR(INDEX('Hoja de Trabajo para listado'!$BC$155:$CB$1048576,MATCH($A45,'Hoja de Trabajo para listado'!$BC$155:$BC$1048576,0),MATCH((CUADRO!K$5&amp;$E45),'Hoja de Trabajo para listado'!$BC$151:$CB$151,0)),0)+IFERROR(INDEX('Hoja de Trabajo para listado'!$DE$153:$DG$274,MATCH($A45,'Hoja de Trabajo para listado'!$DE$153:$DE$1048576,0),MATCH((CUADRO!K$5&amp;$E45),'Hoja de Trabajo para listado'!$DE$151:$DG$151,0)),0)+IFERROR(INDEX('Hoja de Trabajo para listado'!$CD$155:$DC$1048576,MATCH($A45,'Hoja de Trabajo para listado'!$CD$155:$CD$1048576,0),MATCH((CUADRO!K$5&amp;$E45),'Hoja de Trabajo para listado'!$CD$151:$DC$151,0)),0)</f>
        <v>0</v>
      </c>
      <c r="L45" s="316">
        <f ca="1">+IFERROR(INDEX('Hoja de Trabajo para listado'!$A$155:$Z$1048576,MATCH($A45,'Hoja de Trabajo para listado'!$A$155:$A$1048576,0),MATCH((CUADRO!L$5&amp;$E45),'Hoja de Trabajo para listado'!$A$151:$Z$151,0)),0)+IFERROR(INDEX('Hoja de Trabajo para listado'!$AB$155:$BA$1048576,MATCH($A45,'Hoja de Trabajo para listado'!$AB$155:$AB$1048576,0),MATCH((CUADRO!L$5&amp;$E45),'Hoja de Trabajo para listado'!$AB$151:$BA$151,0)),0)+IFERROR(INDEX('Hoja de Trabajo para listado'!$BC$155:$CB$1048576,MATCH($A45,'Hoja de Trabajo para listado'!$BC$155:$BC$1048576,0),MATCH((CUADRO!L$5&amp;$E45),'Hoja de Trabajo para listado'!$BC$151:$CB$151,0)),0)+IFERROR(INDEX('Hoja de Trabajo para listado'!$DE$153:$DG$274,MATCH($A45,'Hoja de Trabajo para listado'!$DE$153:$DE$1048576,0),MATCH((CUADRO!L$5&amp;$E45),'Hoja de Trabajo para listado'!$DE$151:$DG$151,0)),0)+IFERROR(INDEX('Hoja de Trabajo para listado'!$CD$155:$DC$1048576,MATCH($A45,'Hoja de Trabajo para listado'!$CD$155:$CD$1048576,0),MATCH((CUADRO!L$5&amp;$E45),'Hoja de Trabajo para listado'!$CD$151:$DC$151,0)),0)</f>
        <v>0</v>
      </c>
      <c r="M45" s="316">
        <f ca="1">+IFERROR(INDEX('Hoja de Trabajo para listado'!$A$155:$Z$1048576,MATCH($A45,'Hoja de Trabajo para listado'!$A$155:$A$1048576,0),MATCH((CUADRO!M$5&amp;$E45),'Hoja de Trabajo para listado'!$A$151:$Z$151,0)),0)+IFERROR(INDEX('Hoja de Trabajo para listado'!$AB$155:$BA$1048576,MATCH($A45,'Hoja de Trabajo para listado'!$AB$155:$AB$1048576,0),MATCH((CUADRO!M$5&amp;$E45),'Hoja de Trabajo para listado'!$AB$151:$BA$151,0)),0)+IFERROR(INDEX('Hoja de Trabajo para listado'!$BC$155:$CB$1048576,MATCH($A45,'Hoja de Trabajo para listado'!$BC$155:$BC$1048576,0),MATCH((CUADRO!M$5&amp;$E45),'Hoja de Trabajo para listado'!$BC$151:$CB$151,0)),0)+IFERROR(INDEX('Hoja de Trabajo para listado'!$DE$153:$DG$274,MATCH($A45,'Hoja de Trabajo para listado'!$DE$153:$DE$1048576,0),MATCH((CUADRO!M$5&amp;$E45),'Hoja de Trabajo para listado'!$DE$151:$DG$151,0)),0)+IFERROR(INDEX('Hoja de Trabajo para listado'!$CD$155:$DC$1048576,MATCH($A45,'Hoja de Trabajo para listado'!$CD$155:$CD$1048576,0),MATCH((CUADRO!M$5&amp;$E45),'Hoja de Trabajo para listado'!$CD$151:$DC$151,0)),0)</f>
        <v>0</v>
      </c>
      <c r="N45" s="316">
        <f ca="1">+IFERROR(INDEX('Hoja de Trabajo para listado'!$A$155:$Z$1048576,MATCH($A45,'Hoja de Trabajo para listado'!$A$155:$A$1048576,0),MATCH((CUADRO!N$5&amp;$E45),'Hoja de Trabajo para listado'!$A$151:$Z$151,0)),0)+IFERROR(INDEX('Hoja de Trabajo para listado'!$AB$155:$BA$1048576,MATCH($A45,'Hoja de Trabajo para listado'!$AB$155:$AB$1048576,0),MATCH((CUADRO!N$5&amp;$E45),'Hoja de Trabajo para listado'!$AB$151:$BA$151,0)),0)+IFERROR(INDEX('Hoja de Trabajo para listado'!$BC$155:$CB$1048576,MATCH($A45,'Hoja de Trabajo para listado'!$BC$155:$BC$1048576,0),MATCH((CUADRO!N$5&amp;$E45),'Hoja de Trabajo para listado'!$BC$151:$CB$151,0)),0)+IFERROR(INDEX('Hoja de Trabajo para listado'!$DE$153:$DG$274,MATCH($A45,'Hoja de Trabajo para listado'!$DE$153:$DE$1048576,0),MATCH((CUADRO!N$5&amp;$E45),'Hoja de Trabajo para listado'!$DE$151:$DG$151,0)),0)+IFERROR(INDEX('Hoja de Trabajo para listado'!$CD$155:$DC$1048576,MATCH($A45,'Hoja de Trabajo para listado'!$CD$155:$CD$1048576,0),MATCH((CUADRO!N$5&amp;$E45),'Hoja de Trabajo para listado'!$CD$151:$DC$151,0)),0)</f>
        <v>0</v>
      </c>
      <c r="O45" s="316">
        <f ca="1">+IFERROR(INDEX('Hoja de Trabajo para listado'!$A$155:$Z$1048576,MATCH($A45,'Hoja de Trabajo para listado'!$A$155:$A$1048576,0),MATCH((CUADRO!O$5&amp;$E45),'Hoja de Trabajo para listado'!$A$151:$Z$151,0)),0)+IFERROR(INDEX('Hoja de Trabajo para listado'!$AB$155:$BA$1048576,MATCH($A45,'Hoja de Trabajo para listado'!$AB$155:$AB$1048576,0),MATCH((CUADRO!O$5&amp;$E45),'Hoja de Trabajo para listado'!$AB$151:$BA$151,0)),0)+IFERROR(INDEX('Hoja de Trabajo para listado'!$BC$155:$CB$1048576,MATCH($A45,'Hoja de Trabajo para listado'!$BC$155:$BC$1048576,0),MATCH((CUADRO!O$5&amp;$E45),'Hoja de Trabajo para listado'!$BC$151:$CB$151,0)),0)+IFERROR(INDEX('Hoja de Trabajo para listado'!$DE$153:$DG$274,MATCH($A45,'Hoja de Trabajo para listado'!$DE$153:$DE$1048576,0),MATCH((CUADRO!O$5&amp;$E45),'Hoja de Trabajo para listado'!$DE$151:$DG$151,0)),0)+IFERROR(INDEX('Hoja de Trabajo para listado'!$CD$155:$DC$1048576,MATCH($A45,'Hoja de Trabajo para listado'!$CD$155:$CD$1048576,0),MATCH((CUADRO!O$5&amp;$E45),'Hoja de Trabajo para listado'!$CD$151:$DC$151,0)),0)</f>
        <v>0</v>
      </c>
      <c r="P45" s="316">
        <f ca="1">+IFERROR(INDEX('Hoja de Trabajo para listado'!$A$155:$Z$1048576,MATCH($A45,'Hoja de Trabajo para listado'!$A$155:$A$1048576,0),MATCH((CUADRO!P$5&amp;$E45),'Hoja de Trabajo para listado'!$A$151:$Z$151,0)),0)+IFERROR(INDEX('Hoja de Trabajo para listado'!$AB$155:$BA$1048576,MATCH($A45,'Hoja de Trabajo para listado'!$AB$155:$AB$1048576,0),MATCH((CUADRO!P$5&amp;$E45),'Hoja de Trabajo para listado'!$AB$151:$BA$151,0)),0)+IFERROR(INDEX('Hoja de Trabajo para listado'!$BC$155:$CB$1048576,MATCH($A45,'Hoja de Trabajo para listado'!$BC$155:$BC$1048576,0),MATCH((CUADRO!P$5&amp;$E45),'Hoja de Trabajo para listado'!$BC$151:$CB$151,0)),0)+IFERROR(INDEX('Hoja de Trabajo para listado'!$DE$153:$DG$274,MATCH($A45,'Hoja de Trabajo para listado'!$DE$153:$DE$1048576,0),MATCH((CUADRO!P$5&amp;$E45),'Hoja de Trabajo para listado'!$DE$151:$DG$151,0)),0)+IFERROR(INDEX('Hoja de Trabajo para listado'!$CD$155:$DC$1048576,MATCH($A45,'Hoja de Trabajo para listado'!$CD$155:$CD$1048576,0),MATCH((CUADRO!P$5&amp;$E45),'Hoja de Trabajo para listado'!$CD$151:$DC$151,0)),0)</f>
        <v>0</v>
      </c>
      <c r="Q45" s="316">
        <f ca="1">+IFERROR(INDEX('Hoja de Trabajo para listado'!$A$155:$Z$1048576,MATCH($A45,'Hoja de Trabajo para listado'!$A$155:$A$1048576,0),MATCH((CUADRO!Q$5&amp;$E45),'Hoja de Trabajo para listado'!$A$151:$Z$151,0)),0)+IFERROR(INDEX('Hoja de Trabajo para listado'!$AB$155:$BA$1048576,MATCH($A45,'Hoja de Trabajo para listado'!$AB$155:$AB$1048576,0),MATCH((CUADRO!Q$5&amp;$E45),'Hoja de Trabajo para listado'!$AB$151:$BA$151,0)),0)+IFERROR(INDEX('Hoja de Trabajo para listado'!$BC$155:$CB$1048576,MATCH($A45,'Hoja de Trabajo para listado'!$BC$155:$BC$1048576,0),MATCH((CUADRO!Q$5&amp;$E45),'Hoja de Trabajo para listado'!$BC$151:$CB$151,0)),0)+IFERROR(INDEX('Hoja de Trabajo para listado'!$DE$153:$DG$274,MATCH($A45,'Hoja de Trabajo para listado'!$DE$153:$DE$1048576,0),MATCH((CUADRO!Q$5&amp;$E45),'Hoja de Trabajo para listado'!$DE$151:$DG$151,0)),0)+IFERROR(INDEX('Hoja de Trabajo para listado'!$CD$155:$DC$1048576,MATCH($A45,'Hoja de Trabajo para listado'!$CD$155:$CD$1048576,0),MATCH((CUADRO!Q$5&amp;$E45),'Hoja de Trabajo para listado'!$CD$151:$DC$151,0)),0)</f>
        <v>0</v>
      </c>
      <c r="R45" s="316">
        <f t="shared" ca="1" si="0"/>
        <v>0</v>
      </c>
      <c r="S45" s="344">
        <f ca="1">+R44+R45</f>
        <v>0</v>
      </c>
      <c r="T45" s="316">
        <f ca="1">+S45</f>
        <v>0</v>
      </c>
      <c r="U45" s="315">
        <f t="shared" si="1"/>
        <v>2</v>
      </c>
      <c r="V45" s="319" t="str">
        <f>+VLOOKUP(A45,bd_lista!$A$3:$E$593,5,FALSE)</f>
        <v>Empresas Municipales</v>
      </c>
      <c r="W45" s="320"/>
    </row>
    <row r="46" spans="1:23" ht="15" customHeight="1">
      <c r="A46" s="325">
        <v>514</v>
      </c>
      <c r="B46" s="427">
        <f>+A46</f>
        <v>514</v>
      </c>
      <c r="C46" s="318" t="str">
        <f>+VLOOKUP(A46,bd_lista!$A$3:$C$593,3,FALSE)</f>
        <v>Empresa Nacional de Electricidad</v>
      </c>
      <c r="D46" s="429" t="str">
        <f>+C46</f>
        <v>Empresa Nacional de Electricidad</v>
      </c>
      <c r="E46" s="348" t="s">
        <v>1418</v>
      </c>
      <c r="F46" s="314">
        <f ca="1">+IFERROR(INDEX('Hoja de Trabajo para listado'!$A$155:$Z$1048576,MATCH($A46,'Hoja de Trabajo para listado'!$A$155:$A$1048576,0),MATCH((CUADRO!F$5&amp;$E46),'Hoja de Trabajo para listado'!$A$151:$Z$151,0)),0)+IFERROR(INDEX('Hoja de Trabajo para listado'!$AB$155:$BA$1048576,MATCH($A46,'Hoja de Trabajo para listado'!$AB$155:$AB$1048576,0),MATCH((CUADRO!F$5&amp;$E46),'Hoja de Trabajo para listado'!$AB$151:$BA$151,0)),0)+IFERROR(INDEX('Hoja de Trabajo para listado'!$BC$155:$CB$1048576,MATCH($A46,'Hoja de Trabajo para listado'!$BC$155:$BC$1048576,0),MATCH((CUADRO!F$5&amp;$E46),'Hoja de Trabajo para listado'!$BC$151:$CB$151,0)),0)+IFERROR(INDEX('Hoja de Trabajo para listado'!$DE$153:$DG$274,MATCH($A46,'Hoja de Trabajo para listado'!$DE$153:$DE$1048576,0),MATCH((CUADRO!F$5&amp;$E46),'Hoja de Trabajo para listado'!$DE$151:$DG$151,0)),0)+IFERROR(INDEX('Hoja de Trabajo para listado'!$CD$155:$DC$1048576,MATCH($A46,'Hoja de Trabajo para listado'!$CD$155:$CD$1048576,0),MATCH((CUADRO!F$5&amp;$E46),'Hoja de Trabajo para listado'!$CD$151:$DC$151,0)),0)</f>
        <v>0</v>
      </c>
      <c r="G46" s="314">
        <f ca="1">+IFERROR(INDEX('Hoja de Trabajo para listado'!$A$155:$Z$1048576,MATCH($A46,'Hoja de Trabajo para listado'!$A$155:$A$1048576,0),MATCH((CUADRO!G$5&amp;$E46),'Hoja de Trabajo para listado'!$A$151:$Z$151,0)),0)+IFERROR(INDEX('Hoja de Trabajo para listado'!$AB$155:$BA$1048576,MATCH($A46,'Hoja de Trabajo para listado'!$AB$155:$AB$1048576,0),MATCH((CUADRO!G$5&amp;$E46),'Hoja de Trabajo para listado'!$AB$151:$BA$151,0)),0)+IFERROR(INDEX('Hoja de Trabajo para listado'!$BC$155:$CB$1048576,MATCH($A46,'Hoja de Trabajo para listado'!$BC$155:$BC$1048576,0),MATCH((CUADRO!G$5&amp;$E46),'Hoja de Trabajo para listado'!$BC$151:$CB$151,0)),0)+IFERROR(INDEX('Hoja de Trabajo para listado'!$DE$153:$DG$274,MATCH($A46,'Hoja de Trabajo para listado'!$DE$153:$DE$1048576,0),MATCH((CUADRO!G$5&amp;$E46),'Hoja de Trabajo para listado'!$DE$151:$DG$151,0)),0)+IFERROR(INDEX('Hoja de Trabajo para listado'!$CD$155:$DC$1048576,MATCH($A46,'Hoja de Trabajo para listado'!$CD$155:$CD$1048576,0),MATCH((CUADRO!G$5&amp;$E46),'Hoja de Trabajo para listado'!$CD$151:$DC$151,0)),0)</f>
        <v>0</v>
      </c>
      <c r="H46" s="314">
        <f ca="1">+IFERROR(INDEX('Hoja de Trabajo para listado'!$A$155:$Z$1048576,MATCH($A46,'Hoja de Trabajo para listado'!$A$155:$A$1048576,0),MATCH((CUADRO!H$5&amp;$E46),'Hoja de Trabajo para listado'!$A$151:$Z$151,0)),0)+IFERROR(INDEX('Hoja de Trabajo para listado'!$AB$155:$BA$1048576,MATCH($A46,'Hoja de Trabajo para listado'!$AB$155:$AB$1048576,0),MATCH((CUADRO!H$5&amp;$E46),'Hoja de Trabajo para listado'!$AB$151:$BA$151,0)),0)+IFERROR(INDEX('Hoja de Trabajo para listado'!$BC$155:$CB$1048576,MATCH($A46,'Hoja de Trabajo para listado'!$BC$155:$BC$1048576,0),MATCH((CUADRO!H$5&amp;$E46),'Hoja de Trabajo para listado'!$BC$151:$CB$151,0)),0)+IFERROR(INDEX('Hoja de Trabajo para listado'!$DE$153:$DG$274,MATCH($A46,'Hoja de Trabajo para listado'!$DE$153:$DE$1048576,0),MATCH((CUADRO!H$5&amp;$E46),'Hoja de Trabajo para listado'!$DE$151:$DG$151,0)),0)+IFERROR(INDEX('Hoja de Trabajo para listado'!$CD$155:$DC$1048576,MATCH($A46,'Hoja de Trabajo para listado'!$CD$155:$CD$1048576,0),MATCH((CUADRO!H$5&amp;$E46),'Hoja de Trabajo para listado'!$CD$151:$DC$151,0)),0)</f>
        <v>0</v>
      </c>
      <c r="I46" s="314">
        <f ca="1">+IFERROR(INDEX('Hoja de Trabajo para listado'!$A$155:$Z$1048576,MATCH($A46,'Hoja de Trabajo para listado'!$A$155:$A$1048576,0),MATCH((CUADRO!I$5&amp;$E46),'Hoja de Trabajo para listado'!$A$151:$Z$151,0)),0)+IFERROR(INDEX('Hoja de Trabajo para listado'!$AB$155:$BA$1048576,MATCH($A46,'Hoja de Trabajo para listado'!$AB$155:$AB$1048576,0),MATCH((CUADRO!I$5&amp;$E46),'Hoja de Trabajo para listado'!$AB$151:$BA$151,0)),0)+IFERROR(INDEX('Hoja de Trabajo para listado'!$BC$155:$CB$1048576,MATCH($A46,'Hoja de Trabajo para listado'!$BC$155:$BC$1048576,0),MATCH((CUADRO!I$5&amp;$E46),'Hoja de Trabajo para listado'!$BC$151:$CB$151,0)),0)+IFERROR(INDEX('Hoja de Trabajo para listado'!$DE$153:$DG$274,MATCH($A46,'Hoja de Trabajo para listado'!$DE$153:$DE$1048576,0),MATCH((CUADRO!I$5&amp;$E46),'Hoja de Trabajo para listado'!$DE$151:$DG$151,0)),0)+IFERROR(INDEX('Hoja de Trabajo para listado'!$CD$155:$DC$1048576,MATCH($A46,'Hoja de Trabajo para listado'!$CD$155:$CD$1048576,0),MATCH((CUADRO!I$5&amp;$E46),'Hoja de Trabajo para listado'!$CD$151:$DC$151,0)),0)</f>
        <v>0</v>
      </c>
      <c r="J46" s="314">
        <f ca="1">+IFERROR(INDEX('Hoja de Trabajo para listado'!$A$155:$Z$1048576,MATCH($A46,'Hoja de Trabajo para listado'!$A$155:$A$1048576,0),MATCH((CUADRO!J$5&amp;$E46),'Hoja de Trabajo para listado'!$A$151:$Z$151,0)),0)+IFERROR(INDEX('Hoja de Trabajo para listado'!$AB$155:$BA$1048576,MATCH($A46,'Hoja de Trabajo para listado'!$AB$155:$AB$1048576,0),MATCH((CUADRO!J$5&amp;$E46),'Hoja de Trabajo para listado'!$AB$151:$BA$151,0)),0)+IFERROR(INDEX('Hoja de Trabajo para listado'!$BC$155:$CB$1048576,MATCH($A46,'Hoja de Trabajo para listado'!$BC$155:$BC$1048576,0),MATCH((CUADRO!J$5&amp;$E46),'Hoja de Trabajo para listado'!$BC$151:$CB$151,0)),0)+IFERROR(INDEX('Hoja de Trabajo para listado'!$DE$153:$DG$274,MATCH($A46,'Hoja de Trabajo para listado'!$DE$153:$DE$1048576,0),MATCH((CUADRO!J$5&amp;$E46),'Hoja de Trabajo para listado'!$DE$151:$DG$151,0)),0)+IFERROR(INDEX('Hoja de Trabajo para listado'!$CD$155:$DC$1048576,MATCH($A46,'Hoja de Trabajo para listado'!$CD$155:$CD$1048576,0),MATCH((CUADRO!J$5&amp;$E46),'Hoja de Trabajo para listado'!$CD$151:$DC$151,0)),0)</f>
        <v>0</v>
      </c>
      <c r="K46" s="314">
        <f ca="1">+IFERROR(INDEX('Hoja de Trabajo para listado'!$A$155:$Z$1048576,MATCH($A46,'Hoja de Trabajo para listado'!$A$155:$A$1048576,0),MATCH((CUADRO!K$5&amp;$E46),'Hoja de Trabajo para listado'!$A$151:$Z$151,0)),0)+IFERROR(INDEX('Hoja de Trabajo para listado'!$AB$155:$BA$1048576,MATCH($A46,'Hoja de Trabajo para listado'!$AB$155:$AB$1048576,0),MATCH((CUADRO!K$5&amp;$E46),'Hoja de Trabajo para listado'!$AB$151:$BA$151,0)),0)+IFERROR(INDEX('Hoja de Trabajo para listado'!$BC$155:$CB$1048576,MATCH($A46,'Hoja de Trabajo para listado'!$BC$155:$BC$1048576,0),MATCH((CUADRO!K$5&amp;$E46),'Hoja de Trabajo para listado'!$BC$151:$CB$151,0)),0)+IFERROR(INDEX('Hoja de Trabajo para listado'!$DE$153:$DG$274,MATCH($A46,'Hoja de Trabajo para listado'!$DE$153:$DE$1048576,0),MATCH((CUADRO!K$5&amp;$E46),'Hoja de Trabajo para listado'!$DE$151:$DG$151,0)),0)+IFERROR(INDEX('Hoja de Trabajo para listado'!$CD$155:$DC$1048576,MATCH($A46,'Hoja de Trabajo para listado'!$CD$155:$CD$1048576,0),MATCH((CUADRO!K$5&amp;$E46),'Hoja de Trabajo para listado'!$CD$151:$DC$151,0)),0)</f>
        <v>0</v>
      </c>
      <c r="L46" s="314">
        <f ca="1">+IFERROR(INDEX('Hoja de Trabajo para listado'!$A$155:$Z$1048576,MATCH($A46,'Hoja de Trabajo para listado'!$A$155:$A$1048576,0),MATCH((CUADRO!L$5&amp;$E46),'Hoja de Trabajo para listado'!$A$151:$Z$151,0)),0)+IFERROR(INDEX('Hoja de Trabajo para listado'!$AB$155:$BA$1048576,MATCH($A46,'Hoja de Trabajo para listado'!$AB$155:$AB$1048576,0),MATCH((CUADRO!L$5&amp;$E46),'Hoja de Trabajo para listado'!$AB$151:$BA$151,0)),0)+IFERROR(INDEX('Hoja de Trabajo para listado'!$BC$155:$CB$1048576,MATCH($A46,'Hoja de Trabajo para listado'!$BC$155:$BC$1048576,0),MATCH((CUADRO!L$5&amp;$E46),'Hoja de Trabajo para listado'!$BC$151:$CB$151,0)),0)+IFERROR(INDEX('Hoja de Trabajo para listado'!$DE$153:$DG$274,MATCH($A46,'Hoja de Trabajo para listado'!$DE$153:$DE$1048576,0),MATCH((CUADRO!L$5&amp;$E46),'Hoja de Trabajo para listado'!$DE$151:$DG$151,0)),0)+IFERROR(INDEX('Hoja de Trabajo para listado'!$CD$155:$DC$1048576,MATCH($A46,'Hoja de Trabajo para listado'!$CD$155:$CD$1048576,0),MATCH((CUADRO!L$5&amp;$E46),'Hoja de Trabajo para listado'!$CD$151:$DC$151,0)),0)</f>
        <v>0</v>
      </c>
      <c r="M46" s="314">
        <f ca="1">+IFERROR(INDEX('Hoja de Trabajo para listado'!$A$155:$Z$1048576,MATCH($A46,'Hoja de Trabajo para listado'!$A$155:$A$1048576,0),MATCH((CUADRO!M$5&amp;$E46),'Hoja de Trabajo para listado'!$A$151:$Z$151,0)),0)+IFERROR(INDEX('Hoja de Trabajo para listado'!$AB$155:$BA$1048576,MATCH($A46,'Hoja de Trabajo para listado'!$AB$155:$AB$1048576,0),MATCH((CUADRO!M$5&amp;$E46),'Hoja de Trabajo para listado'!$AB$151:$BA$151,0)),0)+IFERROR(INDEX('Hoja de Trabajo para listado'!$BC$155:$CB$1048576,MATCH($A46,'Hoja de Trabajo para listado'!$BC$155:$BC$1048576,0),MATCH((CUADRO!M$5&amp;$E46),'Hoja de Trabajo para listado'!$BC$151:$CB$151,0)),0)+IFERROR(INDEX('Hoja de Trabajo para listado'!$DE$153:$DG$274,MATCH($A46,'Hoja de Trabajo para listado'!$DE$153:$DE$1048576,0),MATCH((CUADRO!M$5&amp;$E46),'Hoja de Trabajo para listado'!$DE$151:$DG$151,0)),0)+IFERROR(INDEX('Hoja de Trabajo para listado'!$CD$155:$DC$1048576,MATCH($A46,'Hoja de Trabajo para listado'!$CD$155:$CD$1048576,0),MATCH((CUADRO!M$5&amp;$E46),'Hoja de Trabajo para listado'!$CD$151:$DC$151,0)),0)</f>
        <v>0</v>
      </c>
      <c r="N46" s="314">
        <f ca="1">+IFERROR(INDEX('Hoja de Trabajo para listado'!$A$155:$Z$1048576,MATCH($A46,'Hoja de Trabajo para listado'!$A$155:$A$1048576,0),MATCH((CUADRO!N$5&amp;$E46),'Hoja de Trabajo para listado'!$A$151:$Z$151,0)),0)+IFERROR(INDEX('Hoja de Trabajo para listado'!$AB$155:$BA$1048576,MATCH($A46,'Hoja de Trabajo para listado'!$AB$155:$AB$1048576,0),MATCH((CUADRO!N$5&amp;$E46),'Hoja de Trabajo para listado'!$AB$151:$BA$151,0)),0)+IFERROR(INDEX('Hoja de Trabajo para listado'!$BC$155:$CB$1048576,MATCH($A46,'Hoja de Trabajo para listado'!$BC$155:$BC$1048576,0),MATCH((CUADRO!N$5&amp;$E46),'Hoja de Trabajo para listado'!$BC$151:$CB$151,0)),0)+IFERROR(INDEX('Hoja de Trabajo para listado'!$DE$153:$DG$274,MATCH($A46,'Hoja de Trabajo para listado'!$DE$153:$DE$1048576,0),MATCH((CUADRO!N$5&amp;$E46),'Hoja de Trabajo para listado'!$DE$151:$DG$151,0)),0)+IFERROR(INDEX('Hoja de Trabajo para listado'!$CD$155:$DC$1048576,MATCH($A46,'Hoja de Trabajo para listado'!$CD$155:$CD$1048576,0),MATCH((CUADRO!N$5&amp;$E46),'Hoja de Trabajo para listado'!$CD$151:$DC$151,0)),0)</f>
        <v>0</v>
      </c>
      <c r="O46" s="314">
        <f ca="1">+IFERROR(INDEX('Hoja de Trabajo para listado'!$A$155:$Z$1048576,MATCH($A46,'Hoja de Trabajo para listado'!$A$155:$A$1048576,0),MATCH((CUADRO!O$5&amp;$E46),'Hoja de Trabajo para listado'!$A$151:$Z$151,0)),0)+IFERROR(INDEX('Hoja de Trabajo para listado'!$AB$155:$BA$1048576,MATCH($A46,'Hoja de Trabajo para listado'!$AB$155:$AB$1048576,0),MATCH((CUADRO!O$5&amp;$E46),'Hoja de Trabajo para listado'!$AB$151:$BA$151,0)),0)+IFERROR(INDEX('Hoja de Trabajo para listado'!$BC$155:$CB$1048576,MATCH($A46,'Hoja de Trabajo para listado'!$BC$155:$BC$1048576,0),MATCH((CUADRO!O$5&amp;$E46),'Hoja de Trabajo para listado'!$BC$151:$CB$151,0)),0)+IFERROR(INDEX('Hoja de Trabajo para listado'!$DE$153:$DG$274,MATCH($A46,'Hoja de Trabajo para listado'!$DE$153:$DE$1048576,0),MATCH((CUADRO!O$5&amp;$E46),'Hoja de Trabajo para listado'!$DE$151:$DG$151,0)),0)+IFERROR(INDEX('Hoja de Trabajo para listado'!$CD$155:$DC$1048576,MATCH($A46,'Hoja de Trabajo para listado'!$CD$155:$CD$1048576,0),MATCH((CUADRO!O$5&amp;$E46),'Hoja de Trabajo para listado'!$CD$151:$DC$151,0)),0)</f>
        <v>0</v>
      </c>
      <c r="P46" s="314">
        <f ca="1">+IFERROR(INDEX('Hoja de Trabajo para listado'!$A$155:$Z$1048576,MATCH($A46,'Hoja de Trabajo para listado'!$A$155:$A$1048576,0),MATCH((CUADRO!P$5&amp;$E46),'Hoja de Trabajo para listado'!$A$151:$Z$151,0)),0)+IFERROR(INDEX('Hoja de Trabajo para listado'!$AB$155:$BA$1048576,MATCH($A46,'Hoja de Trabajo para listado'!$AB$155:$AB$1048576,0),MATCH((CUADRO!P$5&amp;$E46),'Hoja de Trabajo para listado'!$AB$151:$BA$151,0)),0)+IFERROR(INDEX('Hoja de Trabajo para listado'!$BC$155:$CB$1048576,MATCH($A46,'Hoja de Trabajo para listado'!$BC$155:$BC$1048576,0),MATCH((CUADRO!P$5&amp;$E46),'Hoja de Trabajo para listado'!$BC$151:$CB$151,0)),0)+IFERROR(INDEX('Hoja de Trabajo para listado'!$DE$153:$DG$274,MATCH($A46,'Hoja de Trabajo para listado'!$DE$153:$DE$1048576,0),MATCH((CUADRO!P$5&amp;$E46),'Hoja de Trabajo para listado'!$DE$151:$DG$151,0)),0)+IFERROR(INDEX('Hoja de Trabajo para listado'!$CD$155:$DC$1048576,MATCH($A46,'Hoja de Trabajo para listado'!$CD$155:$CD$1048576,0),MATCH((CUADRO!P$5&amp;$E46),'Hoja de Trabajo para listado'!$CD$151:$DC$151,0)),0)</f>
        <v>0</v>
      </c>
      <c r="Q46" s="314">
        <f ca="1">+IFERROR(INDEX('Hoja de Trabajo para listado'!$A$155:$Z$1048576,MATCH($A46,'Hoja de Trabajo para listado'!$A$155:$A$1048576,0),MATCH((CUADRO!Q$5&amp;$E46),'Hoja de Trabajo para listado'!$A$151:$Z$151,0)),0)+IFERROR(INDEX('Hoja de Trabajo para listado'!$AB$155:$BA$1048576,MATCH($A46,'Hoja de Trabajo para listado'!$AB$155:$AB$1048576,0),MATCH((CUADRO!Q$5&amp;$E46),'Hoja de Trabajo para listado'!$AB$151:$BA$151,0)),0)+IFERROR(INDEX('Hoja de Trabajo para listado'!$BC$155:$CB$1048576,MATCH($A46,'Hoja de Trabajo para listado'!$BC$155:$BC$1048576,0),MATCH((CUADRO!Q$5&amp;$E46),'Hoja de Trabajo para listado'!$BC$151:$CB$151,0)),0)+IFERROR(INDEX('Hoja de Trabajo para listado'!$DE$153:$DG$274,MATCH($A46,'Hoja de Trabajo para listado'!$DE$153:$DE$1048576,0),MATCH((CUADRO!Q$5&amp;$E46),'Hoja de Trabajo para listado'!$DE$151:$DG$151,0)),0)+IFERROR(INDEX('Hoja de Trabajo para listado'!$CD$155:$DC$1048576,MATCH($A46,'Hoja de Trabajo para listado'!$CD$155:$CD$1048576,0),MATCH((CUADRO!Q$5&amp;$E46),'Hoja de Trabajo para listado'!$CD$151:$DC$151,0)),0)</f>
        <v>0</v>
      </c>
      <c r="R46" s="314">
        <f t="shared" ca="1" si="0"/>
        <v>0</v>
      </c>
      <c r="S46" s="353"/>
      <c r="T46" s="314">
        <f ca="1">+T47</f>
        <v>150000006.69999999</v>
      </c>
      <c r="U46" s="313">
        <f t="shared" si="1"/>
        <v>1</v>
      </c>
      <c r="V46" s="319" t="str">
        <f>+VLOOKUP(A46,bd_lista!$A$3:$E$593,5,FALSE)</f>
        <v>Empresas Nacionales</v>
      </c>
      <c r="W46" s="425" t="str">
        <f>+V46</f>
        <v>Empresas Nacionales</v>
      </c>
    </row>
    <row r="47" spans="1:23" ht="15" customHeight="1">
      <c r="A47" s="323">
        <v>514</v>
      </c>
      <c r="B47" s="428"/>
      <c r="C47" s="319" t="str">
        <f>+VLOOKUP(A47,bd_lista!$A$3:$C$593,3,FALSE)</f>
        <v>Empresa Nacional de Electricidad</v>
      </c>
      <c r="D47" s="430"/>
      <c r="E47" s="315" t="s">
        <v>1419</v>
      </c>
      <c r="F47" s="316">
        <f ca="1">+IFERROR(INDEX('Hoja de Trabajo para listado'!$A$155:$Z$1048576,MATCH($A47,'Hoja de Trabajo para listado'!$A$155:$A$1048576,0),MATCH((CUADRO!F$5&amp;$E47),'Hoja de Trabajo para listado'!$A$151:$Z$151,0)),0)+IFERROR(INDEX('Hoja de Trabajo para listado'!$AB$155:$BA$1048576,MATCH($A47,'Hoja de Trabajo para listado'!$AB$155:$AB$1048576,0),MATCH((CUADRO!F$5&amp;$E47),'Hoja de Trabajo para listado'!$AB$151:$BA$151,0)),0)+IFERROR(INDEX('Hoja de Trabajo para listado'!$BC$155:$CB$1048576,MATCH($A47,'Hoja de Trabajo para listado'!$BC$155:$BC$1048576,0),MATCH((CUADRO!F$5&amp;$E47),'Hoja de Trabajo para listado'!$BC$151:$CB$151,0)),0)+IFERROR(INDEX('Hoja de Trabajo para listado'!$DE$153:$DG$274,MATCH($A47,'Hoja de Trabajo para listado'!$DE$153:$DE$1048576,0),MATCH((CUADRO!F$5&amp;$E47),'Hoja de Trabajo para listado'!$DE$151:$DG$151,0)),0)+IFERROR(INDEX('Hoja de Trabajo para listado'!$CD$155:$DC$1048576,MATCH($A47,'Hoja de Trabajo para listado'!$CD$155:$CD$1048576,0),MATCH((CUADRO!F$5&amp;$E47),'Hoja de Trabajo para listado'!$CD$151:$DC$151,0)),0)</f>
        <v>0</v>
      </c>
      <c r="G47" s="316">
        <f ca="1">+IFERROR(INDEX('Hoja de Trabajo para listado'!$A$155:$Z$1048576,MATCH($A47,'Hoja de Trabajo para listado'!$A$155:$A$1048576,0),MATCH((CUADRO!G$5&amp;$E47),'Hoja de Trabajo para listado'!$A$151:$Z$151,0)),0)+IFERROR(INDEX('Hoja de Trabajo para listado'!$AB$155:$BA$1048576,MATCH($A47,'Hoja de Trabajo para listado'!$AB$155:$AB$1048576,0),MATCH((CUADRO!G$5&amp;$E47),'Hoja de Trabajo para listado'!$AB$151:$BA$151,0)),0)+IFERROR(INDEX('Hoja de Trabajo para listado'!$BC$155:$CB$1048576,MATCH($A47,'Hoja de Trabajo para listado'!$BC$155:$BC$1048576,0),MATCH((CUADRO!G$5&amp;$E47),'Hoja de Trabajo para listado'!$BC$151:$CB$151,0)),0)+IFERROR(INDEX('Hoja de Trabajo para listado'!$DE$153:$DG$274,MATCH($A47,'Hoja de Trabajo para listado'!$DE$153:$DE$1048576,0),MATCH((CUADRO!G$5&amp;$E47),'Hoja de Trabajo para listado'!$DE$151:$DG$151,0)),0)+IFERROR(INDEX('Hoja de Trabajo para listado'!$CD$155:$DC$1048576,MATCH($A47,'Hoja de Trabajo para listado'!$CD$155:$CD$1048576,0),MATCH((CUADRO!G$5&amp;$E47),'Hoja de Trabajo para listado'!$CD$151:$DC$151,0)),0)</f>
        <v>150000000</v>
      </c>
      <c r="H47" s="316">
        <f ca="1">+IFERROR(INDEX('Hoja de Trabajo para listado'!$A$155:$Z$1048576,MATCH($A47,'Hoja de Trabajo para listado'!$A$155:$A$1048576,0),MATCH((CUADRO!H$5&amp;$E47),'Hoja de Trabajo para listado'!$A$151:$Z$151,0)),0)+IFERROR(INDEX('Hoja de Trabajo para listado'!$AB$155:$BA$1048576,MATCH($A47,'Hoja de Trabajo para listado'!$AB$155:$AB$1048576,0),MATCH((CUADRO!H$5&amp;$E47),'Hoja de Trabajo para listado'!$AB$151:$BA$151,0)),0)+IFERROR(INDEX('Hoja de Trabajo para listado'!$BC$155:$CB$1048576,MATCH($A47,'Hoja de Trabajo para listado'!$BC$155:$BC$1048576,0),MATCH((CUADRO!H$5&amp;$E47),'Hoja de Trabajo para listado'!$BC$151:$CB$151,0)),0)+IFERROR(INDEX('Hoja de Trabajo para listado'!$DE$153:$DG$274,MATCH($A47,'Hoja de Trabajo para listado'!$DE$153:$DE$1048576,0),MATCH((CUADRO!H$5&amp;$E47),'Hoja de Trabajo para listado'!$DE$151:$DG$151,0)),0)+IFERROR(INDEX('Hoja de Trabajo para listado'!$CD$155:$DC$1048576,MATCH($A47,'Hoja de Trabajo para listado'!$CD$155:$CD$1048576,0),MATCH((CUADRO!H$5&amp;$E47),'Hoja de Trabajo para listado'!$CD$151:$DC$151,0)),0)</f>
        <v>6.7</v>
      </c>
      <c r="I47" s="316">
        <f ca="1">+IFERROR(INDEX('Hoja de Trabajo para listado'!$A$155:$Z$1048576,MATCH($A47,'Hoja de Trabajo para listado'!$A$155:$A$1048576,0),MATCH((CUADRO!I$5&amp;$E47),'Hoja de Trabajo para listado'!$A$151:$Z$151,0)),0)+IFERROR(INDEX('Hoja de Trabajo para listado'!$AB$155:$BA$1048576,MATCH($A47,'Hoja de Trabajo para listado'!$AB$155:$AB$1048576,0),MATCH((CUADRO!I$5&amp;$E47),'Hoja de Trabajo para listado'!$AB$151:$BA$151,0)),0)+IFERROR(INDEX('Hoja de Trabajo para listado'!$BC$155:$CB$1048576,MATCH($A47,'Hoja de Trabajo para listado'!$BC$155:$BC$1048576,0),MATCH((CUADRO!I$5&amp;$E47),'Hoja de Trabajo para listado'!$BC$151:$CB$151,0)),0)+IFERROR(INDEX('Hoja de Trabajo para listado'!$DE$153:$DG$274,MATCH($A47,'Hoja de Trabajo para listado'!$DE$153:$DE$1048576,0),MATCH((CUADRO!I$5&amp;$E47),'Hoja de Trabajo para listado'!$DE$151:$DG$151,0)),0)+IFERROR(INDEX('Hoja de Trabajo para listado'!$CD$155:$DC$1048576,MATCH($A47,'Hoja de Trabajo para listado'!$CD$155:$CD$1048576,0),MATCH((CUADRO!I$5&amp;$E47),'Hoja de Trabajo para listado'!$CD$151:$DC$151,0)),0)</f>
        <v>0</v>
      </c>
      <c r="J47" s="316">
        <f ca="1">+IFERROR(INDEX('Hoja de Trabajo para listado'!$A$155:$Z$1048576,MATCH($A47,'Hoja de Trabajo para listado'!$A$155:$A$1048576,0),MATCH((CUADRO!J$5&amp;$E47),'Hoja de Trabajo para listado'!$A$151:$Z$151,0)),0)+IFERROR(INDEX('Hoja de Trabajo para listado'!$AB$155:$BA$1048576,MATCH($A47,'Hoja de Trabajo para listado'!$AB$155:$AB$1048576,0),MATCH((CUADRO!J$5&amp;$E47),'Hoja de Trabajo para listado'!$AB$151:$BA$151,0)),0)+IFERROR(INDEX('Hoja de Trabajo para listado'!$BC$155:$CB$1048576,MATCH($A47,'Hoja de Trabajo para listado'!$BC$155:$BC$1048576,0),MATCH((CUADRO!J$5&amp;$E47),'Hoja de Trabajo para listado'!$BC$151:$CB$151,0)),0)+IFERROR(INDEX('Hoja de Trabajo para listado'!$DE$153:$DG$274,MATCH($A47,'Hoja de Trabajo para listado'!$DE$153:$DE$1048576,0),MATCH((CUADRO!J$5&amp;$E47),'Hoja de Trabajo para listado'!$DE$151:$DG$151,0)),0)+IFERROR(INDEX('Hoja de Trabajo para listado'!$CD$155:$DC$1048576,MATCH($A47,'Hoja de Trabajo para listado'!$CD$155:$CD$1048576,0),MATCH((CUADRO!J$5&amp;$E47),'Hoja de Trabajo para listado'!$CD$151:$DC$151,0)),0)</f>
        <v>0</v>
      </c>
      <c r="K47" s="316">
        <f ca="1">+IFERROR(INDEX('Hoja de Trabajo para listado'!$A$155:$Z$1048576,MATCH($A47,'Hoja de Trabajo para listado'!$A$155:$A$1048576,0),MATCH((CUADRO!K$5&amp;$E47),'Hoja de Trabajo para listado'!$A$151:$Z$151,0)),0)+IFERROR(INDEX('Hoja de Trabajo para listado'!$AB$155:$BA$1048576,MATCH($A47,'Hoja de Trabajo para listado'!$AB$155:$AB$1048576,0),MATCH((CUADRO!K$5&amp;$E47),'Hoja de Trabajo para listado'!$AB$151:$BA$151,0)),0)+IFERROR(INDEX('Hoja de Trabajo para listado'!$BC$155:$CB$1048576,MATCH($A47,'Hoja de Trabajo para listado'!$BC$155:$BC$1048576,0),MATCH((CUADRO!K$5&amp;$E47),'Hoja de Trabajo para listado'!$BC$151:$CB$151,0)),0)+IFERROR(INDEX('Hoja de Trabajo para listado'!$DE$153:$DG$274,MATCH($A47,'Hoja de Trabajo para listado'!$DE$153:$DE$1048576,0),MATCH((CUADRO!K$5&amp;$E47),'Hoja de Trabajo para listado'!$DE$151:$DG$151,0)),0)+IFERROR(INDEX('Hoja de Trabajo para listado'!$CD$155:$DC$1048576,MATCH($A47,'Hoja de Trabajo para listado'!$CD$155:$CD$1048576,0),MATCH((CUADRO!K$5&amp;$E47),'Hoja de Trabajo para listado'!$CD$151:$DC$151,0)),0)</f>
        <v>0</v>
      </c>
      <c r="L47" s="316">
        <f ca="1">+IFERROR(INDEX('Hoja de Trabajo para listado'!$A$155:$Z$1048576,MATCH($A47,'Hoja de Trabajo para listado'!$A$155:$A$1048576,0),MATCH((CUADRO!L$5&amp;$E47),'Hoja de Trabajo para listado'!$A$151:$Z$151,0)),0)+IFERROR(INDEX('Hoja de Trabajo para listado'!$AB$155:$BA$1048576,MATCH($A47,'Hoja de Trabajo para listado'!$AB$155:$AB$1048576,0),MATCH((CUADRO!L$5&amp;$E47),'Hoja de Trabajo para listado'!$AB$151:$BA$151,0)),0)+IFERROR(INDEX('Hoja de Trabajo para listado'!$BC$155:$CB$1048576,MATCH($A47,'Hoja de Trabajo para listado'!$BC$155:$BC$1048576,0),MATCH((CUADRO!L$5&amp;$E47),'Hoja de Trabajo para listado'!$BC$151:$CB$151,0)),0)+IFERROR(INDEX('Hoja de Trabajo para listado'!$DE$153:$DG$274,MATCH($A47,'Hoja de Trabajo para listado'!$DE$153:$DE$1048576,0),MATCH((CUADRO!L$5&amp;$E47),'Hoja de Trabajo para listado'!$DE$151:$DG$151,0)),0)+IFERROR(INDEX('Hoja de Trabajo para listado'!$CD$155:$DC$1048576,MATCH($A47,'Hoja de Trabajo para listado'!$CD$155:$CD$1048576,0),MATCH((CUADRO!L$5&amp;$E47),'Hoja de Trabajo para listado'!$CD$151:$DC$151,0)),0)</f>
        <v>0</v>
      </c>
      <c r="M47" s="316">
        <f ca="1">+IFERROR(INDEX('Hoja de Trabajo para listado'!$A$155:$Z$1048576,MATCH($A47,'Hoja de Trabajo para listado'!$A$155:$A$1048576,0),MATCH((CUADRO!M$5&amp;$E47),'Hoja de Trabajo para listado'!$A$151:$Z$151,0)),0)+IFERROR(INDEX('Hoja de Trabajo para listado'!$AB$155:$BA$1048576,MATCH($A47,'Hoja de Trabajo para listado'!$AB$155:$AB$1048576,0),MATCH((CUADRO!M$5&amp;$E47),'Hoja de Trabajo para listado'!$AB$151:$BA$151,0)),0)+IFERROR(INDEX('Hoja de Trabajo para listado'!$BC$155:$CB$1048576,MATCH($A47,'Hoja de Trabajo para listado'!$BC$155:$BC$1048576,0),MATCH((CUADRO!M$5&amp;$E47),'Hoja de Trabajo para listado'!$BC$151:$CB$151,0)),0)+IFERROR(INDEX('Hoja de Trabajo para listado'!$DE$153:$DG$274,MATCH($A47,'Hoja de Trabajo para listado'!$DE$153:$DE$1048576,0),MATCH((CUADRO!M$5&amp;$E47),'Hoja de Trabajo para listado'!$DE$151:$DG$151,0)),0)+IFERROR(INDEX('Hoja de Trabajo para listado'!$CD$155:$DC$1048576,MATCH($A47,'Hoja de Trabajo para listado'!$CD$155:$CD$1048576,0),MATCH((CUADRO!M$5&amp;$E47),'Hoja de Trabajo para listado'!$CD$151:$DC$151,0)),0)</f>
        <v>0</v>
      </c>
      <c r="N47" s="316">
        <f ca="1">+IFERROR(INDEX('Hoja de Trabajo para listado'!$A$155:$Z$1048576,MATCH($A47,'Hoja de Trabajo para listado'!$A$155:$A$1048576,0),MATCH((CUADRO!N$5&amp;$E47),'Hoja de Trabajo para listado'!$A$151:$Z$151,0)),0)+IFERROR(INDEX('Hoja de Trabajo para listado'!$AB$155:$BA$1048576,MATCH($A47,'Hoja de Trabajo para listado'!$AB$155:$AB$1048576,0),MATCH((CUADRO!N$5&amp;$E47),'Hoja de Trabajo para listado'!$AB$151:$BA$151,0)),0)+IFERROR(INDEX('Hoja de Trabajo para listado'!$BC$155:$CB$1048576,MATCH($A47,'Hoja de Trabajo para listado'!$BC$155:$BC$1048576,0),MATCH((CUADRO!N$5&amp;$E47),'Hoja de Trabajo para listado'!$BC$151:$CB$151,0)),0)+IFERROR(INDEX('Hoja de Trabajo para listado'!$DE$153:$DG$274,MATCH($A47,'Hoja de Trabajo para listado'!$DE$153:$DE$1048576,0),MATCH((CUADRO!N$5&amp;$E47),'Hoja de Trabajo para listado'!$DE$151:$DG$151,0)),0)+IFERROR(INDEX('Hoja de Trabajo para listado'!$CD$155:$DC$1048576,MATCH($A47,'Hoja de Trabajo para listado'!$CD$155:$CD$1048576,0),MATCH((CUADRO!N$5&amp;$E47),'Hoja de Trabajo para listado'!$CD$151:$DC$151,0)),0)</f>
        <v>0</v>
      </c>
      <c r="O47" s="316">
        <f ca="1">+IFERROR(INDEX('Hoja de Trabajo para listado'!$A$155:$Z$1048576,MATCH($A47,'Hoja de Trabajo para listado'!$A$155:$A$1048576,0),MATCH((CUADRO!O$5&amp;$E47),'Hoja de Trabajo para listado'!$A$151:$Z$151,0)),0)+IFERROR(INDEX('Hoja de Trabajo para listado'!$AB$155:$BA$1048576,MATCH($A47,'Hoja de Trabajo para listado'!$AB$155:$AB$1048576,0),MATCH((CUADRO!O$5&amp;$E47),'Hoja de Trabajo para listado'!$AB$151:$BA$151,0)),0)+IFERROR(INDEX('Hoja de Trabajo para listado'!$BC$155:$CB$1048576,MATCH($A47,'Hoja de Trabajo para listado'!$BC$155:$BC$1048576,0),MATCH((CUADRO!O$5&amp;$E47),'Hoja de Trabajo para listado'!$BC$151:$CB$151,0)),0)+IFERROR(INDEX('Hoja de Trabajo para listado'!$DE$153:$DG$274,MATCH($A47,'Hoja de Trabajo para listado'!$DE$153:$DE$1048576,0),MATCH((CUADRO!O$5&amp;$E47),'Hoja de Trabajo para listado'!$DE$151:$DG$151,0)),0)+IFERROR(INDEX('Hoja de Trabajo para listado'!$CD$155:$DC$1048576,MATCH($A47,'Hoja de Trabajo para listado'!$CD$155:$CD$1048576,0),MATCH((CUADRO!O$5&amp;$E47),'Hoja de Trabajo para listado'!$CD$151:$DC$151,0)),0)</f>
        <v>0</v>
      </c>
      <c r="P47" s="316">
        <f ca="1">+IFERROR(INDEX('Hoja de Trabajo para listado'!$A$155:$Z$1048576,MATCH($A47,'Hoja de Trabajo para listado'!$A$155:$A$1048576,0),MATCH((CUADRO!P$5&amp;$E47),'Hoja de Trabajo para listado'!$A$151:$Z$151,0)),0)+IFERROR(INDEX('Hoja de Trabajo para listado'!$AB$155:$BA$1048576,MATCH($A47,'Hoja de Trabajo para listado'!$AB$155:$AB$1048576,0),MATCH((CUADRO!P$5&amp;$E47),'Hoja de Trabajo para listado'!$AB$151:$BA$151,0)),0)+IFERROR(INDEX('Hoja de Trabajo para listado'!$BC$155:$CB$1048576,MATCH($A47,'Hoja de Trabajo para listado'!$BC$155:$BC$1048576,0),MATCH((CUADRO!P$5&amp;$E47),'Hoja de Trabajo para listado'!$BC$151:$CB$151,0)),0)+IFERROR(INDEX('Hoja de Trabajo para listado'!$DE$153:$DG$274,MATCH($A47,'Hoja de Trabajo para listado'!$DE$153:$DE$1048576,0),MATCH((CUADRO!P$5&amp;$E47),'Hoja de Trabajo para listado'!$DE$151:$DG$151,0)),0)+IFERROR(INDEX('Hoja de Trabajo para listado'!$CD$155:$DC$1048576,MATCH($A47,'Hoja de Trabajo para listado'!$CD$155:$CD$1048576,0),MATCH((CUADRO!P$5&amp;$E47),'Hoja de Trabajo para listado'!$CD$151:$DC$151,0)),0)</f>
        <v>0</v>
      </c>
      <c r="Q47" s="316">
        <f ca="1">+IFERROR(INDEX('Hoja de Trabajo para listado'!$A$155:$Z$1048576,MATCH($A47,'Hoja de Trabajo para listado'!$A$155:$A$1048576,0),MATCH((CUADRO!Q$5&amp;$E47),'Hoja de Trabajo para listado'!$A$151:$Z$151,0)),0)+IFERROR(INDEX('Hoja de Trabajo para listado'!$AB$155:$BA$1048576,MATCH($A47,'Hoja de Trabajo para listado'!$AB$155:$AB$1048576,0),MATCH((CUADRO!Q$5&amp;$E47),'Hoja de Trabajo para listado'!$AB$151:$BA$151,0)),0)+IFERROR(INDEX('Hoja de Trabajo para listado'!$BC$155:$CB$1048576,MATCH($A47,'Hoja de Trabajo para listado'!$BC$155:$BC$1048576,0),MATCH((CUADRO!Q$5&amp;$E47),'Hoja de Trabajo para listado'!$BC$151:$CB$151,0)),0)+IFERROR(INDEX('Hoja de Trabajo para listado'!$DE$153:$DG$274,MATCH($A47,'Hoja de Trabajo para listado'!$DE$153:$DE$1048576,0),MATCH((CUADRO!Q$5&amp;$E47),'Hoja de Trabajo para listado'!$DE$151:$DG$151,0)),0)+IFERROR(INDEX('Hoja de Trabajo para listado'!$CD$155:$DC$1048576,MATCH($A47,'Hoja de Trabajo para listado'!$CD$155:$CD$1048576,0),MATCH((CUADRO!Q$5&amp;$E47),'Hoja de Trabajo para listado'!$CD$151:$DC$151,0)),0)</f>
        <v>0</v>
      </c>
      <c r="R47" s="316">
        <f t="shared" ca="1" si="0"/>
        <v>150000006.69999999</v>
      </c>
      <c r="S47" s="352">
        <f ca="1">+R46+R47</f>
        <v>150000006.69999999</v>
      </c>
      <c r="T47" s="316">
        <f ca="1">+S47</f>
        <v>150000006.69999999</v>
      </c>
      <c r="U47" s="315">
        <f t="shared" si="1"/>
        <v>2</v>
      </c>
      <c r="V47" s="319" t="str">
        <f>+VLOOKUP(A47,bd_lista!$A$3:$E$593,5,FALSE)</f>
        <v>Empresas Nacionales</v>
      </c>
      <c r="W47" s="426"/>
    </row>
    <row r="48" spans="1:23" ht="15" customHeight="1">
      <c r="A48" s="325">
        <v>599</v>
      </c>
      <c r="B48" s="427">
        <f>+A48</f>
        <v>599</v>
      </c>
      <c r="C48" s="318" t="str">
        <f>+VLOOKUP(A48,bd_lista!$A$3:$C$593,3,FALSE)</f>
        <v>Empresa Boliviana de Alimentos y Derivados</v>
      </c>
      <c r="D48" s="429" t="str">
        <f>+C48</f>
        <v>Empresa Boliviana de Alimentos y Derivados</v>
      </c>
      <c r="E48" s="339" t="s">
        <v>1418</v>
      </c>
      <c r="F48" s="314">
        <f ca="1">+IFERROR(INDEX('Hoja de Trabajo para listado'!$A$155:$Z$1048576,MATCH($A48,'Hoja de Trabajo para listado'!$A$155:$A$1048576,0),MATCH((CUADRO!F$5&amp;$E48),'Hoja de Trabajo para listado'!$A$151:$Z$151,0)),0)+IFERROR(INDEX('Hoja de Trabajo para listado'!$AB$155:$BA$1048576,MATCH($A48,'Hoja de Trabajo para listado'!$AB$155:$AB$1048576,0),MATCH((CUADRO!F$5&amp;$E48),'Hoja de Trabajo para listado'!$AB$151:$BA$151,0)),0)+IFERROR(INDEX('Hoja de Trabajo para listado'!$BC$155:$CB$1048576,MATCH($A48,'Hoja de Trabajo para listado'!$BC$155:$BC$1048576,0),MATCH((CUADRO!F$5&amp;$E48),'Hoja de Trabajo para listado'!$BC$151:$CB$151,0)),0)+IFERROR(INDEX('Hoja de Trabajo para listado'!$DE$153:$DG$274,MATCH($A48,'Hoja de Trabajo para listado'!$DE$153:$DE$1048576,0),MATCH((CUADRO!F$5&amp;$E48),'Hoja de Trabajo para listado'!$DE$151:$DG$151,0)),0)+IFERROR(INDEX('Hoja de Trabajo para listado'!$CD$155:$DC$1048576,MATCH($A48,'Hoja de Trabajo para listado'!$CD$155:$CD$1048576,0),MATCH((CUADRO!F$5&amp;$E48),'Hoja de Trabajo para listado'!$CD$151:$DC$151,0)),0)</f>
        <v>0</v>
      </c>
      <c r="G48" s="314">
        <f ca="1">+IFERROR(INDEX('Hoja de Trabajo para listado'!$A$155:$Z$1048576,MATCH($A48,'Hoja de Trabajo para listado'!$A$155:$A$1048576,0),MATCH((CUADRO!G$5&amp;$E48),'Hoja de Trabajo para listado'!$A$151:$Z$151,0)),0)+IFERROR(INDEX('Hoja de Trabajo para listado'!$AB$155:$BA$1048576,MATCH($A48,'Hoja de Trabajo para listado'!$AB$155:$AB$1048576,0),MATCH((CUADRO!G$5&amp;$E48),'Hoja de Trabajo para listado'!$AB$151:$BA$151,0)),0)+IFERROR(INDEX('Hoja de Trabajo para listado'!$BC$155:$CB$1048576,MATCH($A48,'Hoja de Trabajo para listado'!$BC$155:$BC$1048576,0),MATCH((CUADRO!G$5&amp;$E48),'Hoja de Trabajo para listado'!$BC$151:$CB$151,0)),0)+IFERROR(INDEX('Hoja de Trabajo para listado'!$DE$153:$DG$274,MATCH($A48,'Hoja de Trabajo para listado'!$DE$153:$DE$1048576,0),MATCH((CUADRO!G$5&amp;$E48),'Hoja de Trabajo para listado'!$DE$151:$DG$151,0)),0)+IFERROR(INDEX('Hoja de Trabajo para listado'!$CD$155:$DC$1048576,MATCH($A48,'Hoja de Trabajo para listado'!$CD$155:$CD$1048576,0),MATCH((CUADRO!G$5&amp;$E48),'Hoja de Trabajo para listado'!$CD$151:$DC$151,0)),0)</f>
        <v>0</v>
      </c>
      <c r="H48" s="314">
        <f ca="1">+IFERROR(INDEX('Hoja de Trabajo para listado'!$A$155:$Z$1048576,MATCH($A48,'Hoja de Trabajo para listado'!$A$155:$A$1048576,0),MATCH((CUADRO!H$5&amp;$E48),'Hoja de Trabajo para listado'!$A$151:$Z$151,0)),0)+IFERROR(INDEX('Hoja de Trabajo para listado'!$AB$155:$BA$1048576,MATCH($A48,'Hoja de Trabajo para listado'!$AB$155:$AB$1048576,0),MATCH((CUADRO!H$5&amp;$E48),'Hoja de Trabajo para listado'!$AB$151:$BA$151,0)),0)+IFERROR(INDEX('Hoja de Trabajo para listado'!$BC$155:$CB$1048576,MATCH($A48,'Hoja de Trabajo para listado'!$BC$155:$BC$1048576,0),MATCH((CUADRO!H$5&amp;$E48),'Hoja de Trabajo para listado'!$BC$151:$CB$151,0)),0)+IFERROR(INDEX('Hoja de Trabajo para listado'!$DE$153:$DG$274,MATCH($A48,'Hoja de Trabajo para listado'!$DE$153:$DE$1048576,0),MATCH((CUADRO!H$5&amp;$E48),'Hoja de Trabajo para listado'!$DE$151:$DG$151,0)),0)+IFERROR(INDEX('Hoja de Trabajo para listado'!$CD$155:$DC$1048576,MATCH($A48,'Hoja de Trabajo para listado'!$CD$155:$CD$1048576,0),MATCH((CUADRO!H$5&amp;$E48),'Hoja de Trabajo para listado'!$CD$151:$DC$151,0)),0)</f>
        <v>19743988.030000001</v>
      </c>
      <c r="I48" s="314">
        <f ca="1">+IFERROR(INDEX('Hoja de Trabajo para listado'!$A$155:$Z$1048576,MATCH($A48,'Hoja de Trabajo para listado'!$A$155:$A$1048576,0),MATCH((CUADRO!I$5&amp;$E48),'Hoja de Trabajo para listado'!$A$151:$Z$151,0)),0)+IFERROR(INDEX('Hoja de Trabajo para listado'!$AB$155:$BA$1048576,MATCH($A48,'Hoja de Trabajo para listado'!$AB$155:$AB$1048576,0),MATCH((CUADRO!I$5&amp;$E48),'Hoja de Trabajo para listado'!$AB$151:$BA$151,0)),0)+IFERROR(INDEX('Hoja de Trabajo para listado'!$BC$155:$CB$1048576,MATCH($A48,'Hoja de Trabajo para listado'!$BC$155:$BC$1048576,0),MATCH((CUADRO!I$5&amp;$E48),'Hoja de Trabajo para listado'!$BC$151:$CB$151,0)),0)+IFERROR(INDEX('Hoja de Trabajo para listado'!$DE$153:$DG$274,MATCH($A48,'Hoja de Trabajo para listado'!$DE$153:$DE$1048576,0),MATCH((CUADRO!I$5&amp;$E48),'Hoja de Trabajo para listado'!$DE$151:$DG$151,0)),0)+IFERROR(INDEX('Hoja de Trabajo para listado'!$CD$155:$DC$1048576,MATCH($A48,'Hoja de Trabajo para listado'!$CD$155:$CD$1048576,0),MATCH((CUADRO!I$5&amp;$E48),'Hoja de Trabajo para listado'!$CD$151:$DC$151,0)),0)</f>
        <v>0</v>
      </c>
      <c r="J48" s="314">
        <f ca="1">+IFERROR(INDEX('Hoja de Trabajo para listado'!$A$155:$Z$1048576,MATCH($A48,'Hoja de Trabajo para listado'!$A$155:$A$1048576,0),MATCH((CUADRO!J$5&amp;$E48),'Hoja de Trabajo para listado'!$A$151:$Z$151,0)),0)+IFERROR(INDEX('Hoja de Trabajo para listado'!$AB$155:$BA$1048576,MATCH($A48,'Hoja de Trabajo para listado'!$AB$155:$AB$1048576,0),MATCH((CUADRO!J$5&amp;$E48),'Hoja de Trabajo para listado'!$AB$151:$BA$151,0)),0)+IFERROR(INDEX('Hoja de Trabajo para listado'!$BC$155:$CB$1048576,MATCH($A48,'Hoja de Trabajo para listado'!$BC$155:$BC$1048576,0),MATCH((CUADRO!J$5&amp;$E48),'Hoja de Trabajo para listado'!$BC$151:$CB$151,0)),0)+IFERROR(INDEX('Hoja de Trabajo para listado'!$DE$153:$DG$274,MATCH($A48,'Hoja de Trabajo para listado'!$DE$153:$DE$1048576,0),MATCH((CUADRO!J$5&amp;$E48),'Hoja de Trabajo para listado'!$DE$151:$DG$151,0)),0)+IFERROR(INDEX('Hoja de Trabajo para listado'!$CD$155:$DC$1048576,MATCH($A48,'Hoja de Trabajo para listado'!$CD$155:$CD$1048576,0),MATCH((CUADRO!J$5&amp;$E48),'Hoja de Trabajo para listado'!$CD$151:$DC$151,0)),0)</f>
        <v>143.18</v>
      </c>
      <c r="K48" s="314">
        <f ca="1">+IFERROR(INDEX('Hoja de Trabajo para listado'!$A$155:$Z$1048576,MATCH($A48,'Hoja de Trabajo para listado'!$A$155:$A$1048576,0),MATCH((CUADRO!K$5&amp;$E48),'Hoja de Trabajo para listado'!$A$151:$Z$151,0)),0)+IFERROR(INDEX('Hoja de Trabajo para listado'!$AB$155:$BA$1048576,MATCH($A48,'Hoja de Trabajo para listado'!$AB$155:$AB$1048576,0),MATCH((CUADRO!K$5&amp;$E48),'Hoja de Trabajo para listado'!$AB$151:$BA$151,0)),0)+IFERROR(INDEX('Hoja de Trabajo para listado'!$BC$155:$CB$1048576,MATCH($A48,'Hoja de Trabajo para listado'!$BC$155:$BC$1048576,0),MATCH((CUADRO!K$5&amp;$E48),'Hoja de Trabajo para listado'!$BC$151:$CB$151,0)),0)+IFERROR(INDEX('Hoja de Trabajo para listado'!$DE$153:$DG$274,MATCH($A48,'Hoja de Trabajo para listado'!$DE$153:$DE$1048576,0),MATCH((CUADRO!K$5&amp;$E48),'Hoja de Trabajo para listado'!$DE$151:$DG$151,0)),0)+IFERROR(INDEX('Hoja de Trabajo para listado'!$CD$155:$DC$1048576,MATCH($A48,'Hoja de Trabajo para listado'!$CD$155:$CD$1048576,0),MATCH((CUADRO!K$5&amp;$E48),'Hoja de Trabajo para listado'!$CD$151:$DC$151,0)),0)</f>
        <v>0</v>
      </c>
      <c r="L48" s="314">
        <f ca="1">+IFERROR(INDEX('Hoja de Trabajo para listado'!$A$155:$Z$1048576,MATCH($A48,'Hoja de Trabajo para listado'!$A$155:$A$1048576,0),MATCH((CUADRO!L$5&amp;$E48),'Hoja de Trabajo para listado'!$A$151:$Z$151,0)),0)+IFERROR(INDEX('Hoja de Trabajo para listado'!$AB$155:$BA$1048576,MATCH($A48,'Hoja de Trabajo para listado'!$AB$155:$AB$1048576,0),MATCH((CUADRO!L$5&amp;$E48),'Hoja de Trabajo para listado'!$AB$151:$BA$151,0)),0)+IFERROR(INDEX('Hoja de Trabajo para listado'!$BC$155:$CB$1048576,MATCH($A48,'Hoja de Trabajo para listado'!$BC$155:$BC$1048576,0),MATCH((CUADRO!L$5&amp;$E48),'Hoja de Trabajo para listado'!$BC$151:$CB$151,0)),0)+IFERROR(INDEX('Hoja de Trabajo para listado'!$DE$153:$DG$274,MATCH($A48,'Hoja de Trabajo para listado'!$DE$153:$DE$1048576,0),MATCH((CUADRO!L$5&amp;$E48),'Hoja de Trabajo para listado'!$DE$151:$DG$151,0)),0)+IFERROR(INDEX('Hoja de Trabajo para listado'!$CD$155:$DC$1048576,MATCH($A48,'Hoja de Trabajo para listado'!$CD$155:$CD$1048576,0),MATCH((CUADRO!L$5&amp;$E48),'Hoja de Trabajo para listado'!$CD$151:$DC$151,0)),0)</f>
        <v>0</v>
      </c>
      <c r="M48" s="314">
        <f ca="1">+IFERROR(INDEX('Hoja de Trabajo para listado'!$A$155:$Z$1048576,MATCH($A48,'Hoja de Trabajo para listado'!$A$155:$A$1048576,0),MATCH((CUADRO!M$5&amp;$E48),'Hoja de Trabajo para listado'!$A$151:$Z$151,0)),0)+IFERROR(INDEX('Hoja de Trabajo para listado'!$AB$155:$BA$1048576,MATCH($A48,'Hoja de Trabajo para listado'!$AB$155:$AB$1048576,0),MATCH((CUADRO!M$5&amp;$E48),'Hoja de Trabajo para listado'!$AB$151:$BA$151,0)),0)+IFERROR(INDEX('Hoja de Trabajo para listado'!$BC$155:$CB$1048576,MATCH($A48,'Hoja de Trabajo para listado'!$BC$155:$BC$1048576,0),MATCH((CUADRO!M$5&amp;$E48),'Hoja de Trabajo para listado'!$BC$151:$CB$151,0)),0)+IFERROR(INDEX('Hoja de Trabajo para listado'!$DE$153:$DG$274,MATCH($A48,'Hoja de Trabajo para listado'!$DE$153:$DE$1048576,0),MATCH((CUADRO!M$5&amp;$E48),'Hoja de Trabajo para listado'!$DE$151:$DG$151,0)),0)+IFERROR(INDEX('Hoja de Trabajo para listado'!$CD$155:$DC$1048576,MATCH($A48,'Hoja de Trabajo para listado'!$CD$155:$CD$1048576,0),MATCH((CUADRO!M$5&amp;$E48),'Hoja de Trabajo para listado'!$CD$151:$DC$151,0)),0)</f>
        <v>0</v>
      </c>
      <c r="N48" s="314">
        <f ca="1">+IFERROR(INDEX('Hoja de Trabajo para listado'!$A$155:$Z$1048576,MATCH($A48,'Hoja de Trabajo para listado'!$A$155:$A$1048576,0),MATCH((CUADRO!N$5&amp;$E48),'Hoja de Trabajo para listado'!$A$151:$Z$151,0)),0)+IFERROR(INDEX('Hoja de Trabajo para listado'!$AB$155:$BA$1048576,MATCH($A48,'Hoja de Trabajo para listado'!$AB$155:$AB$1048576,0),MATCH((CUADRO!N$5&amp;$E48),'Hoja de Trabajo para listado'!$AB$151:$BA$151,0)),0)+IFERROR(INDEX('Hoja de Trabajo para listado'!$BC$155:$CB$1048576,MATCH($A48,'Hoja de Trabajo para listado'!$BC$155:$BC$1048576,0),MATCH((CUADRO!N$5&amp;$E48),'Hoja de Trabajo para listado'!$BC$151:$CB$151,0)),0)+IFERROR(INDEX('Hoja de Trabajo para listado'!$DE$153:$DG$274,MATCH($A48,'Hoja de Trabajo para listado'!$DE$153:$DE$1048576,0),MATCH((CUADRO!N$5&amp;$E48),'Hoja de Trabajo para listado'!$DE$151:$DG$151,0)),0)+IFERROR(INDEX('Hoja de Trabajo para listado'!$CD$155:$DC$1048576,MATCH($A48,'Hoja de Trabajo para listado'!$CD$155:$CD$1048576,0),MATCH((CUADRO!N$5&amp;$E48),'Hoja de Trabajo para listado'!$CD$151:$DC$151,0)),0)</f>
        <v>0</v>
      </c>
      <c r="O48" s="314">
        <f ca="1">+IFERROR(INDEX('Hoja de Trabajo para listado'!$A$155:$Z$1048576,MATCH($A48,'Hoja de Trabajo para listado'!$A$155:$A$1048576,0),MATCH((CUADRO!O$5&amp;$E48),'Hoja de Trabajo para listado'!$A$151:$Z$151,0)),0)+IFERROR(INDEX('Hoja de Trabajo para listado'!$AB$155:$BA$1048576,MATCH($A48,'Hoja de Trabajo para listado'!$AB$155:$AB$1048576,0),MATCH((CUADRO!O$5&amp;$E48),'Hoja de Trabajo para listado'!$AB$151:$BA$151,0)),0)+IFERROR(INDEX('Hoja de Trabajo para listado'!$BC$155:$CB$1048576,MATCH($A48,'Hoja de Trabajo para listado'!$BC$155:$BC$1048576,0),MATCH((CUADRO!O$5&amp;$E48),'Hoja de Trabajo para listado'!$BC$151:$CB$151,0)),0)+IFERROR(INDEX('Hoja de Trabajo para listado'!$DE$153:$DG$274,MATCH($A48,'Hoja de Trabajo para listado'!$DE$153:$DE$1048576,0),MATCH((CUADRO!O$5&amp;$E48),'Hoja de Trabajo para listado'!$DE$151:$DG$151,0)),0)+IFERROR(INDEX('Hoja de Trabajo para listado'!$CD$155:$DC$1048576,MATCH($A48,'Hoja de Trabajo para listado'!$CD$155:$CD$1048576,0),MATCH((CUADRO!O$5&amp;$E48),'Hoja de Trabajo para listado'!$CD$151:$DC$151,0)),0)</f>
        <v>0</v>
      </c>
      <c r="P48" s="314">
        <f ca="1">+IFERROR(INDEX('Hoja de Trabajo para listado'!$A$155:$Z$1048576,MATCH($A48,'Hoja de Trabajo para listado'!$A$155:$A$1048576,0),MATCH((CUADRO!P$5&amp;$E48),'Hoja de Trabajo para listado'!$A$151:$Z$151,0)),0)+IFERROR(INDEX('Hoja de Trabajo para listado'!$AB$155:$BA$1048576,MATCH($A48,'Hoja de Trabajo para listado'!$AB$155:$AB$1048576,0),MATCH((CUADRO!P$5&amp;$E48),'Hoja de Trabajo para listado'!$AB$151:$BA$151,0)),0)+IFERROR(INDEX('Hoja de Trabajo para listado'!$BC$155:$CB$1048576,MATCH($A48,'Hoja de Trabajo para listado'!$BC$155:$BC$1048576,0),MATCH((CUADRO!P$5&amp;$E48),'Hoja de Trabajo para listado'!$BC$151:$CB$151,0)),0)+IFERROR(INDEX('Hoja de Trabajo para listado'!$DE$153:$DG$274,MATCH($A48,'Hoja de Trabajo para listado'!$DE$153:$DE$1048576,0),MATCH((CUADRO!P$5&amp;$E48),'Hoja de Trabajo para listado'!$DE$151:$DG$151,0)),0)+IFERROR(INDEX('Hoja de Trabajo para listado'!$CD$155:$DC$1048576,MATCH($A48,'Hoja de Trabajo para listado'!$CD$155:$CD$1048576,0),MATCH((CUADRO!P$5&amp;$E48),'Hoja de Trabajo para listado'!$CD$151:$DC$151,0)),0)</f>
        <v>0</v>
      </c>
      <c r="Q48" s="314">
        <f ca="1">+IFERROR(INDEX('Hoja de Trabajo para listado'!$A$155:$Z$1048576,MATCH($A48,'Hoja de Trabajo para listado'!$A$155:$A$1048576,0),MATCH((CUADRO!Q$5&amp;$E48),'Hoja de Trabajo para listado'!$A$151:$Z$151,0)),0)+IFERROR(INDEX('Hoja de Trabajo para listado'!$AB$155:$BA$1048576,MATCH($A48,'Hoja de Trabajo para listado'!$AB$155:$AB$1048576,0),MATCH((CUADRO!Q$5&amp;$E48),'Hoja de Trabajo para listado'!$AB$151:$BA$151,0)),0)+IFERROR(INDEX('Hoja de Trabajo para listado'!$BC$155:$CB$1048576,MATCH($A48,'Hoja de Trabajo para listado'!$BC$155:$BC$1048576,0),MATCH((CUADRO!Q$5&amp;$E48),'Hoja de Trabajo para listado'!$BC$151:$CB$151,0)),0)+IFERROR(INDEX('Hoja de Trabajo para listado'!$DE$153:$DG$274,MATCH($A48,'Hoja de Trabajo para listado'!$DE$153:$DE$1048576,0),MATCH((CUADRO!Q$5&amp;$E48),'Hoja de Trabajo para listado'!$DE$151:$DG$151,0)),0)+IFERROR(INDEX('Hoja de Trabajo para listado'!$CD$155:$DC$1048576,MATCH($A48,'Hoja de Trabajo para listado'!$CD$155:$CD$1048576,0),MATCH((CUADRO!Q$5&amp;$E48),'Hoja de Trabajo para listado'!$CD$151:$DC$151,0)),0)</f>
        <v>0</v>
      </c>
      <c r="R48" s="314">
        <f t="shared" ca="1" si="0"/>
        <v>19744131.210000001</v>
      </c>
      <c r="S48" s="353"/>
      <c r="T48" s="314">
        <f ca="1">+T49</f>
        <v>66904146.609999999</v>
      </c>
      <c r="U48" s="313">
        <f t="shared" si="1"/>
        <v>1</v>
      </c>
      <c r="V48" s="319" t="str">
        <f>+VLOOKUP(A48,bd_lista!$A$3:$E$593,5,FALSE)</f>
        <v>Empresas Nacionales</v>
      </c>
      <c r="W48" s="425" t="str">
        <f>+V48</f>
        <v>Empresas Nacionales</v>
      </c>
    </row>
    <row r="49" spans="1:23" ht="15" customHeight="1">
      <c r="A49" s="323">
        <v>599</v>
      </c>
      <c r="B49" s="428"/>
      <c r="C49" s="319" t="str">
        <f>+VLOOKUP(A49,bd_lista!$A$3:$C$593,3,FALSE)</f>
        <v>Empresa Boliviana de Alimentos y Derivados</v>
      </c>
      <c r="D49" s="430"/>
      <c r="E49" s="319" t="s">
        <v>1419</v>
      </c>
      <c r="F49" s="316">
        <f ca="1">+IFERROR(INDEX('Hoja de Trabajo para listado'!$A$155:$Z$1048576,MATCH($A49,'Hoja de Trabajo para listado'!$A$155:$A$1048576,0),MATCH((CUADRO!F$5&amp;$E49),'Hoja de Trabajo para listado'!$A$151:$Z$151,0)),0)+IFERROR(INDEX('Hoja de Trabajo para listado'!$AB$155:$BA$1048576,MATCH($A49,'Hoja de Trabajo para listado'!$AB$155:$AB$1048576,0),MATCH((CUADRO!F$5&amp;$E49),'Hoja de Trabajo para listado'!$AB$151:$BA$151,0)),0)+IFERROR(INDEX('Hoja de Trabajo para listado'!$BC$155:$CB$1048576,MATCH($A49,'Hoja de Trabajo para listado'!$BC$155:$BC$1048576,0),MATCH((CUADRO!F$5&amp;$E49),'Hoja de Trabajo para listado'!$BC$151:$CB$151,0)),0)+IFERROR(INDEX('Hoja de Trabajo para listado'!$DE$153:$DG$274,MATCH($A49,'Hoja de Trabajo para listado'!$DE$153:$DE$1048576,0),MATCH((CUADRO!F$5&amp;$E49),'Hoja de Trabajo para listado'!$DE$151:$DG$151,0)),0)+IFERROR(INDEX('Hoja de Trabajo para listado'!$CD$155:$DC$1048576,MATCH($A49,'Hoja de Trabajo para listado'!$CD$155:$CD$1048576,0),MATCH((CUADRO!F$5&amp;$E49),'Hoja de Trabajo para listado'!$CD$151:$DC$151,0)),0)</f>
        <v>0</v>
      </c>
      <c r="G49" s="316">
        <f ca="1">+IFERROR(INDEX('Hoja de Trabajo para listado'!$A$155:$Z$1048576,MATCH($A49,'Hoja de Trabajo para listado'!$A$155:$A$1048576,0),MATCH((CUADRO!G$5&amp;$E49),'Hoja de Trabajo para listado'!$A$151:$Z$151,0)),0)+IFERROR(INDEX('Hoja de Trabajo para listado'!$AB$155:$BA$1048576,MATCH($A49,'Hoja de Trabajo para listado'!$AB$155:$AB$1048576,0),MATCH((CUADRO!G$5&amp;$E49),'Hoja de Trabajo para listado'!$AB$151:$BA$151,0)),0)+IFERROR(INDEX('Hoja de Trabajo para listado'!$BC$155:$CB$1048576,MATCH($A49,'Hoja de Trabajo para listado'!$BC$155:$BC$1048576,0),MATCH((CUADRO!G$5&amp;$E49),'Hoja de Trabajo para listado'!$BC$151:$CB$151,0)),0)+IFERROR(INDEX('Hoja de Trabajo para listado'!$DE$153:$DG$274,MATCH($A49,'Hoja de Trabajo para listado'!$DE$153:$DE$1048576,0),MATCH((CUADRO!G$5&amp;$E49),'Hoja de Trabajo para listado'!$DE$151:$DG$151,0)),0)+IFERROR(INDEX('Hoja de Trabajo para listado'!$CD$155:$DC$1048576,MATCH($A49,'Hoja de Trabajo para listado'!$CD$155:$CD$1048576,0),MATCH((CUADRO!G$5&amp;$E49),'Hoja de Trabajo para listado'!$CD$151:$DC$151,0)),0)</f>
        <v>334</v>
      </c>
      <c r="H49" s="316">
        <f ca="1">+IFERROR(INDEX('Hoja de Trabajo para listado'!$A$155:$Z$1048576,MATCH($A49,'Hoja de Trabajo para listado'!$A$155:$A$1048576,0),MATCH((CUADRO!H$5&amp;$E49),'Hoja de Trabajo para listado'!$A$151:$Z$151,0)),0)+IFERROR(INDEX('Hoja de Trabajo para listado'!$AB$155:$BA$1048576,MATCH($A49,'Hoja de Trabajo para listado'!$AB$155:$AB$1048576,0),MATCH((CUADRO!H$5&amp;$E49),'Hoja de Trabajo para listado'!$AB$151:$BA$151,0)),0)+IFERROR(INDEX('Hoja de Trabajo para listado'!$BC$155:$CB$1048576,MATCH($A49,'Hoja de Trabajo para listado'!$BC$155:$BC$1048576,0),MATCH((CUADRO!H$5&amp;$E49),'Hoja de Trabajo para listado'!$BC$151:$CB$151,0)),0)+IFERROR(INDEX('Hoja de Trabajo para listado'!$DE$153:$DG$274,MATCH($A49,'Hoja de Trabajo para listado'!$DE$153:$DE$1048576,0),MATCH((CUADRO!H$5&amp;$E49),'Hoja de Trabajo para listado'!$DE$151:$DG$151,0)),0)+IFERROR(INDEX('Hoja de Trabajo para listado'!$CD$155:$DC$1048576,MATCH($A49,'Hoja de Trabajo para listado'!$CD$155:$CD$1048576,0),MATCH((CUADRO!H$5&amp;$E49),'Hoja de Trabajo para listado'!$CD$151:$DC$151,0)),0)</f>
        <v>86946.240000000005</v>
      </c>
      <c r="I49" s="316">
        <f ca="1">+IFERROR(INDEX('Hoja de Trabajo para listado'!$A$155:$Z$1048576,MATCH($A49,'Hoja de Trabajo para listado'!$A$155:$A$1048576,0),MATCH((CUADRO!I$5&amp;$E49),'Hoja de Trabajo para listado'!$A$151:$Z$151,0)),0)+IFERROR(INDEX('Hoja de Trabajo para listado'!$AB$155:$BA$1048576,MATCH($A49,'Hoja de Trabajo para listado'!$AB$155:$AB$1048576,0),MATCH((CUADRO!I$5&amp;$E49),'Hoja de Trabajo para listado'!$AB$151:$BA$151,0)),0)+IFERROR(INDEX('Hoja de Trabajo para listado'!$BC$155:$CB$1048576,MATCH($A49,'Hoja de Trabajo para listado'!$BC$155:$BC$1048576,0),MATCH((CUADRO!I$5&amp;$E49),'Hoja de Trabajo para listado'!$BC$151:$CB$151,0)),0)+IFERROR(INDEX('Hoja de Trabajo para listado'!$DE$153:$DG$274,MATCH($A49,'Hoja de Trabajo para listado'!$DE$153:$DE$1048576,0),MATCH((CUADRO!I$5&amp;$E49),'Hoja de Trabajo para listado'!$DE$151:$DG$151,0)),0)+IFERROR(INDEX('Hoja de Trabajo para listado'!$CD$155:$DC$1048576,MATCH($A49,'Hoja de Trabajo para listado'!$CD$155:$CD$1048576,0),MATCH((CUADRO!I$5&amp;$E49),'Hoja de Trabajo para listado'!$CD$151:$DC$151,0)),0)</f>
        <v>19475.740000000002</v>
      </c>
      <c r="J49" s="316">
        <f ca="1">+IFERROR(INDEX('Hoja de Trabajo para listado'!$A$155:$Z$1048576,MATCH($A49,'Hoja de Trabajo para listado'!$A$155:$A$1048576,0),MATCH((CUADRO!J$5&amp;$E49),'Hoja de Trabajo para listado'!$A$151:$Z$151,0)),0)+IFERROR(INDEX('Hoja de Trabajo para listado'!$AB$155:$BA$1048576,MATCH($A49,'Hoja de Trabajo para listado'!$AB$155:$AB$1048576,0),MATCH((CUADRO!J$5&amp;$E49),'Hoja de Trabajo para listado'!$AB$151:$BA$151,0)),0)+IFERROR(INDEX('Hoja de Trabajo para listado'!$BC$155:$CB$1048576,MATCH($A49,'Hoja de Trabajo para listado'!$BC$155:$BC$1048576,0),MATCH((CUADRO!J$5&amp;$E49),'Hoja de Trabajo para listado'!$BC$151:$CB$151,0)),0)+IFERROR(INDEX('Hoja de Trabajo para listado'!$DE$153:$DG$274,MATCH($A49,'Hoja de Trabajo para listado'!$DE$153:$DE$1048576,0),MATCH((CUADRO!J$5&amp;$E49),'Hoja de Trabajo para listado'!$DE$151:$DG$151,0)),0)+IFERROR(INDEX('Hoja de Trabajo para listado'!$CD$155:$DC$1048576,MATCH($A49,'Hoja de Trabajo para listado'!$CD$155:$CD$1048576,0),MATCH((CUADRO!J$5&amp;$E49),'Hoja de Trabajo para listado'!$CD$151:$DC$151,0)),0)</f>
        <v>5036</v>
      </c>
      <c r="K49" s="316">
        <f ca="1">+IFERROR(INDEX('Hoja de Trabajo para listado'!$A$155:$Z$1048576,MATCH($A49,'Hoja de Trabajo para listado'!$A$155:$A$1048576,0),MATCH((CUADRO!K$5&amp;$E49),'Hoja de Trabajo para listado'!$A$151:$Z$151,0)),0)+IFERROR(INDEX('Hoja de Trabajo para listado'!$AB$155:$BA$1048576,MATCH($A49,'Hoja de Trabajo para listado'!$AB$155:$AB$1048576,0),MATCH((CUADRO!K$5&amp;$E49),'Hoja de Trabajo para listado'!$AB$151:$BA$151,0)),0)+IFERROR(INDEX('Hoja de Trabajo para listado'!$BC$155:$CB$1048576,MATCH($A49,'Hoja de Trabajo para listado'!$BC$155:$BC$1048576,0),MATCH((CUADRO!K$5&amp;$E49),'Hoja de Trabajo para listado'!$BC$151:$CB$151,0)),0)+IFERROR(INDEX('Hoja de Trabajo para listado'!$DE$153:$DG$274,MATCH($A49,'Hoja de Trabajo para listado'!$DE$153:$DE$1048576,0),MATCH((CUADRO!K$5&amp;$E49),'Hoja de Trabajo para listado'!$DE$151:$DG$151,0)),0)+IFERROR(INDEX('Hoja de Trabajo para listado'!$CD$155:$DC$1048576,MATCH($A49,'Hoja de Trabajo para listado'!$CD$155:$CD$1048576,0),MATCH((CUADRO!K$5&amp;$E49),'Hoja de Trabajo para listado'!$CD$151:$DC$151,0)),0)</f>
        <v>47048223.420000002</v>
      </c>
      <c r="L49" s="316">
        <f ca="1">+IFERROR(INDEX('Hoja de Trabajo para listado'!$A$155:$Z$1048576,MATCH($A49,'Hoja de Trabajo para listado'!$A$155:$A$1048576,0),MATCH((CUADRO!L$5&amp;$E49),'Hoja de Trabajo para listado'!$A$151:$Z$151,0)),0)+IFERROR(INDEX('Hoja de Trabajo para listado'!$AB$155:$BA$1048576,MATCH($A49,'Hoja de Trabajo para listado'!$AB$155:$AB$1048576,0),MATCH((CUADRO!L$5&amp;$E49),'Hoja de Trabajo para listado'!$AB$151:$BA$151,0)),0)+IFERROR(INDEX('Hoja de Trabajo para listado'!$BC$155:$CB$1048576,MATCH($A49,'Hoja de Trabajo para listado'!$BC$155:$BC$1048576,0),MATCH((CUADRO!L$5&amp;$E49),'Hoja de Trabajo para listado'!$BC$151:$CB$151,0)),0)+IFERROR(INDEX('Hoja de Trabajo para listado'!$DE$153:$DG$274,MATCH($A49,'Hoja de Trabajo para listado'!$DE$153:$DE$1048576,0),MATCH((CUADRO!L$5&amp;$E49),'Hoja de Trabajo para listado'!$DE$151:$DG$151,0)),0)+IFERROR(INDEX('Hoja de Trabajo para listado'!$CD$155:$DC$1048576,MATCH($A49,'Hoja de Trabajo para listado'!$CD$155:$CD$1048576,0),MATCH((CUADRO!L$5&amp;$E49),'Hoja de Trabajo para listado'!$CD$151:$DC$151,0)),0)</f>
        <v>0</v>
      </c>
      <c r="M49" s="316">
        <f ca="1">+IFERROR(INDEX('Hoja de Trabajo para listado'!$A$155:$Z$1048576,MATCH($A49,'Hoja de Trabajo para listado'!$A$155:$A$1048576,0),MATCH((CUADRO!M$5&amp;$E49),'Hoja de Trabajo para listado'!$A$151:$Z$151,0)),0)+IFERROR(INDEX('Hoja de Trabajo para listado'!$AB$155:$BA$1048576,MATCH($A49,'Hoja de Trabajo para listado'!$AB$155:$AB$1048576,0),MATCH((CUADRO!M$5&amp;$E49),'Hoja de Trabajo para listado'!$AB$151:$BA$151,0)),0)+IFERROR(INDEX('Hoja de Trabajo para listado'!$BC$155:$CB$1048576,MATCH($A49,'Hoja de Trabajo para listado'!$BC$155:$BC$1048576,0),MATCH((CUADRO!M$5&amp;$E49),'Hoja de Trabajo para listado'!$BC$151:$CB$151,0)),0)+IFERROR(INDEX('Hoja de Trabajo para listado'!$DE$153:$DG$274,MATCH($A49,'Hoja de Trabajo para listado'!$DE$153:$DE$1048576,0),MATCH((CUADRO!M$5&amp;$E49),'Hoja de Trabajo para listado'!$DE$151:$DG$151,0)),0)+IFERROR(INDEX('Hoja de Trabajo para listado'!$CD$155:$DC$1048576,MATCH($A49,'Hoja de Trabajo para listado'!$CD$155:$CD$1048576,0),MATCH((CUADRO!M$5&amp;$E49),'Hoja de Trabajo para listado'!$CD$151:$DC$151,0)),0)</f>
        <v>0</v>
      </c>
      <c r="N49" s="316">
        <f ca="1">+IFERROR(INDEX('Hoja de Trabajo para listado'!$A$155:$Z$1048576,MATCH($A49,'Hoja de Trabajo para listado'!$A$155:$A$1048576,0),MATCH((CUADRO!N$5&amp;$E49),'Hoja de Trabajo para listado'!$A$151:$Z$151,0)),0)+IFERROR(INDEX('Hoja de Trabajo para listado'!$AB$155:$BA$1048576,MATCH($A49,'Hoja de Trabajo para listado'!$AB$155:$AB$1048576,0),MATCH((CUADRO!N$5&amp;$E49),'Hoja de Trabajo para listado'!$AB$151:$BA$151,0)),0)+IFERROR(INDEX('Hoja de Trabajo para listado'!$BC$155:$CB$1048576,MATCH($A49,'Hoja de Trabajo para listado'!$BC$155:$BC$1048576,0),MATCH((CUADRO!N$5&amp;$E49),'Hoja de Trabajo para listado'!$BC$151:$CB$151,0)),0)+IFERROR(INDEX('Hoja de Trabajo para listado'!$DE$153:$DG$274,MATCH($A49,'Hoja de Trabajo para listado'!$DE$153:$DE$1048576,0),MATCH((CUADRO!N$5&amp;$E49),'Hoja de Trabajo para listado'!$DE$151:$DG$151,0)),0)+IFERROR(INDEX('Hoja de Trabajo para listado'!$CD$155:$DC$1048576,MATCH($A49,'Hoja de Trabajo para listado'!$CD$155:$CD$1048576,0),MATCH((CUADRO!N$5&amp;$E49),'Hoja de Trabajo para listado'!$CD$151:$DC$151,0)),0)</f>
        <v>0</v>
      </c>
      <c r="O49" s="316">
        <f ca="1">+IFERROR(INDEX('Hoja de Trabajo para listado'!$A$155:$Z$1048576,MATCH($A49,'Hoja de Trabajo para listado'!$A$155:$A$1048576,0),MATCH((CUADRO!O$5&amp;$E49),'Hoja de Trabajo para listado'!$A$151:$Z$151,0)),0)+IFERROR(INDEX('Hoja de Trabajo para listado'!$AB$155:$BA$1048576,MATCH($A49,'Hoja de Trabajo para listado'!$AB$155:$AB$1048576,0),MATCH((CUADRO!O$5&amp;$E49),'Hoja de Trabajo para listado'!$AB$151:$BA$151,0)),0)+IFERROR(INDEX('Hoja de Trabajo para listado'!$BC$155:$CB$1048576,MATCH($A49,'Hoja de Trabajo para listado'!$BC$155:$BC$1048576,0),MATCH((CUADRO!O$5&amp;$E49),'Hoja de Trabajo para listado'!$BC$151:$CB$151,0)),0)+IFERROR(INDEX('Hoja de Trabajo para listado'!$DE$153:$DG$274,MATCH($A49,'Hoja de Trabajo para listado'!$DE$153:$DE$1048576,0),MATCH((CUADRO!O$5&amp;$E49),'Hoja de Trabajo para listado'!$DE$151:$DG$151,0)),0)+IFERROR(INDEX('Hoja de Trabajo para listado'!$CD$155:$DC$1048576,MATCH($A49,'Hoja de Trabajo para listado'!$CD$155:$CD$1048576,0),MATCH((CUADRO!O$5&amp;$E49),'Hoja de Trabajo para listado'!$CD$151:$DC$151,0)),0)</f>
        <v>0</v>
      </c>
      <c r="P49" s="316">
        <f ca="1">+IFERROR(INDEX('Hoja de Trabajo para listado'!$A$155:$Z$1048576,MATCH($A49,'Hoja de Trabajo para listado'!$A$155:$A$1048576,0),MATCH((CUADRO!P$5&amp;$E49),'Hoja de Trabajo para listado'!$A$151:$Z$151,0)),0)+IFERROR(INDEX('Hoja de Trabajo para listado'!$AB$155:$BA$1048576,MATCH($A49,'Hoja de Trabajo para listado'!$AB$155:$AB$1048576,0),MATCH((CUADRO!P$5&amp;$E49),'Hoja de Trabajo para listado'!$AB$151:$BA$151,0)),0)+IFERROR(INDEX('Hoja de Trabajo para listado'!$BC$155:$CB$1048576,MATCH($A49,'Hoja de Trabajo para listado'!$BC$155:$BC$1048576,0),MATCH((CUADRO!P$5&amp;$E49),'Hoja de Trabajo para listado'!$BC$151:$CB$151,0)),0)+IFERROR(INDEX('Hoja de Trabajo para listado'!$DE$153:$DG$274,MATCH($A49,'Hoja de Trabajo para listado'!$DE$153:$DE$1048576,0),MATCH((CUADRO!P$5&amp;$E49),'Hoja de Trabajo para listado'!$DE$151:$DG$151,0)),0)+IFERROR(INDEX('Hoja de Trabajo para listado'!$CD$155:$DC$1048576,MATCH($A49,'Hoja de Trabajo para listado'!$CD$155:$CD$1048576,0),MATCH((CUADRO!P$5&amp;$E49),'Hoja de Trabajo para listado'!$CD$151:$DC$151,0)),0)</f>
        <v>0</v>
      </c>
      <c r="Q49" s="316">
        <f ca="1">+IFERROR(INDEX('Hoja de Trabajo para listado'!$A$155:$Z$1048576,MATCH($A49,'Hoja de Trabajo para listado'!$A$155:$A$1048576,0),MATCH((CUADRO!Q$5&amp;$E49),'Hoja de Trabajo para listado'!$A$151:$Z$151,0)),0)+IFERROR(INDEX('Hoja de Trabajo para listado'!$AB$155:$BA$1048576,MATCH($A49,'Hoja de Trabajo para listado'!$AB$155:$AB$1048576,0),MATCH((CUADRO!Q$5&amp;$E49),'Hoja de Trabajo para listado'!$AB$151:$BA$151,0)),0)+IFERROR(INDEX('Hoja de Trabajo para listado'!$BC$155:$CB$1048576,MATCH($A49,'Hoja de Trabajo para listado'!$BC$155:$BC$1048576,0),MATCH((CUADRO!Q$5&amp;$E49),'Hoja de Trabajo para listado'!$BC$151:$CB$151,0)),0)+IFERROR(INDEX('Hoja de Trabajo para listado'!$DE$153:$DG$274,MATCH($A49,'Hoja de Trabajo para listado'!$DE$153:$DE$1048576,0),MATCH((CUADRO!Q$5&amp;$E49),'Hoja de Trabajo para listado'!$DE$151:$DG$151,0)),0)+IFERROR(INDEX('Hoja de Trabajo para listado'!$CD$155:$DC$1048576,MATCH($A49,'Hoja de Trabajo para listado'!$CD$155:$CD$1048576,0),MATCH((CUADRO!Q$5&amp;$E49),'Hoja de Trabajo para listado'!$CD$151:$DC$151,0)),0)</f>
        <v>0</v>
      </c>
      <c r="R49" s="316">
        <f t="shared" ca="1" si="0"/>
        <v>47160015.399999999</v>
      </c>
      <c r="S49" s="352">
        <f ca="1">+R48+R49</f>
        <v>66904146.609999999</v>
      </c>
      <c r="T49" s="316">
        <f ca="1">+S49</f>
        <v>66904146.609999999</v>
      </c>
      <c r="U49" s="315">
        <f t="shared" si="1"/>
        <v>2</v>
      </c>
      <c r="V49" s="319" t="str">
        <f>+VLOOKUP(A49,bd_lista!$A$3:$E$593,5,FALSE)</f>
        <v>Empresas Nacionales</v>
      </c>
      <c r="W49" s="426"/>
    </row>
    <row r="50" spans="1:23" ht="15" customHeight="1">
      <c r="A50" s="325">
        <v>513</v>
      </c>
      <c r="B50" s="427">
        <f>+A50</f>
        <v>513</v>
      </c>
      <c r="C50" s="318" t="str">
        <f>+VLOOKUP(A50,bd_lista!$A$3:$C$593,3,FALSE)</f>
        <v>Yacimientos Petrolíferos Fiscales Bolivianos</v>
      </c>
      <c r="D50" s="429" t="str">
        <f>+C50</f>
        <v>Yacimientos Petrolíferos Fiscales Bolivianos</v>
      </c>
      <c r="E50" s="339" t="s">
        <v>1418</v>
      </c>
      <c r="F50" s="314">
        <f ca="1">+IFERROR(INDEX('Hoja de Trabajo para listado'!$A$155:$Z$1048576,MATCH($A50,'Hoja de Trabajo para listado'!$A$155:$A$1048576,0),MATCH((CUADRO!F$5&amp;$E50),'Hoja de Trabajo para listado'!$A$151:$Z$151,0)),0)+IFERROR(INDEX('Hoja de Trabajo para listado'!$AB$155:$BA$1048576,MATCH($A50,'Hoja de Trabajo para listado'!$AB$155:$AB$1048576,0),MATCH((CUADRO!F$5&amp;$E50),'Hoja de Trabajo para listado'!$AB$151:$BA$151,0)),0)+IFERROR(INDEX('Hoja de Trabajo para listado'!$BC$155:$CB$1048576,MATCH($A50,'Hoja de Trabajo para listado'!$BC$155:$BC$1048576,0),MATCH((CUADRO!F$5&amp;$E50),'Hoja de Trabajo para listado'!$BC$151:$CB$151,0)),0)+IFERROR(INDEX('Hoja de Trabajo para listado'!$DE$153:$DG$274,MATCH($A50,'Hoja de Trabajo para listado'!$DE$153:$DE$1048576,0),MATCH((CUADRO!F$5&amp;$E50),'Hoja de Trabajo para listado'!$DE$151:$DG$151,0)),0)+IFERROR(INDEX('Hoja de Trabajo para listado'!$CD$155:$DC$1048576,MATCH($A50,'Hoja de Trabajo para listado'!$CD$155:$CD$1048576,0),MATCH((CUADRO!F$5&amp;$E50),'Hoja de Trabajo para listado'!$CD$151:$DC$151,0)),0)</f>
        <v>124163.45</v>
      </c>
      <c r="G50" s="314">
        <f ca="1">+IFERROR(INDEX('Hoja de Trabajo para listado'!$A$155:$Z$1048576,MATCH($A50,'Hoja de Trabajo para listado'!$A$155:$A$1048576,0),MATCH((CUADRO!G$5&amp;$E50),'Hoja de Trabajo para listado'!$A$151:$Z$151,0)),0)+IFERROR(INDEX('Hoja de Trabajo para listado'!$AB$155:$BA$1048576,MATCH($A50,'Hoja de Trabajo para listado'!$AB$155:$AB$1048576,0),MATCH((CUADRO!G$5&amp;$E50),'Hoja de Trabajo para listado'!$AB$151:$BA$151,0)),0)+IFERROR(INDEX('Hoja de Trabajo para listado'!$BC$155:$CB$1048576,MATCH($A50,'Hoja de Trabajo para listado'!$BC$155:$BC$1048576,0),MATCH((CUADRO!G$5&amp;$E50),'Hoja de Trabajo para listado'!$BC$151:$CB$151,0)),0)+IFERROR(INDEX('Hoja de Trabajo para listado'!$DE$153:$DG$274,MATCH($A50,'Hoja de Trabajo para listado'!$DE$153:$DE$1048576,0),MATCH((CUADRO!G$5&amp;$E50),'Hoja de Trabajo para listado'!$DE$151:$DG$151,0)),0)+IFERROR(INDEX('Hoja de Trabajo para listado'!$CD$155:$DC$1048576,MATCH($A50,'Hoja de Trabajo para listado'!$CD$155:$CD$1048576,0),MATCH((CUADRO!G$5&amp;$E50),'Hoja de Trabajo para listado'!$CD$151:$DC$151,0)),0)</f>
        <v>3400</v>
      </c>
      <c r="H50" s="314">
        <f ca="1">+IFERROR(INDEX('Hoja de Trabajo para listado'!$A$155:$Z$1048576,MATCH($A50,'Hoja de Trabajo para listado'!$A$155:$A$1048576,0),MATCH((CUADRO!H$5&amp;$E50),'Hoja de Trabajo para listado'!$A$151:$Z$151,0)),0)+IFERROR(INDEX('Hoja de Trabajo para listado'!$AB$155:$BA$1048576,MATCH($A50,'Hoja de Trabajo para listado'!$AB$155:$AB$1048576,0),MATCH((CUADRO!H$5&amp;$E50),'Hoja de Trabajo para listado'!$AB$151:$BA$151,0)),0)+IFERROR(INDEX('Hoja de Trabajo para listado'!$BC$155:$CB$1048576,MATCH($A50,'Hoja de Trabajo para listado'!$BC$155:$BC$1048576,0),MATCH((CUADRO!H$5&amp;$E50),'Hoja de Trabajo para listado'!$BC$151:$CB$151,0)),0)+IFERROR(INDEX('Hoja de Trabajo para listado'!$DE$153:$DG$274,MATCH($A50,'Hoja de Trabajo para listado'!$DE$153:$DE$1048576,0),MATCH((CUADRO!H$5&amp;$E50),'Hoja de Trabajo para listado'!$DE$151:$DG$151,0)),0)+IFERROR(INDEX('Hoja de Trabajo para listado'!$CD$155:$DC$1048576,MATCH($A50,'Hoja de Trabajo para listado'!$CD$155:$CD$1048576,0),MATCH((CUADRO!H$5&amp;$E50),'Hoja de Trabajo para listado'!$CD$151:$DC$151,0)),0)</f>
        <v>22801470.18</v>
      </c>
      <c r="I50" s="314">
        <f ca="1">+IFERROR(INDEX('Hoja de Trabajo para listado'!$A$155:$Z$1048576,MATCH($A50,'Hoja de Trabajo para listado'!$A$155:$A$1048576,0),MATCH((CUADRO!I$5&amp;$E50),'Hoja de Trabajo para listado'!$A$151:$Z$151,0)),0)+IFERROR(INDEX('Hoja de Trabajo para listado'!$AB$155:$BA$1048576,MATCH($A50,'Hoja de Trabajo para listado'!$AB$155:$AB$1048576,0),MATCH((CUADRO!I$5&amp;$E50),'Hoja de Trabajo para listado'!$AB$151:$BA$151,0)),0)+IFERROR(INDEX('Hoja de Trabajo para listado'!$BC$155:$CB$1048576,MATCH($A50,'Hoja de Trabajo para listado'!$BC$155:$BC$1048576,0),MATCH((CUADRO!I$5&amp;$E50),'Hoja de Trabajo para listado'!$BC$151:$CB$151,0)),0)+IFERROR(INDEX('Hoja de Trabajo para listado'!$DE$153:$DG$274,MATCH($A50,'Hoja de Trabajo para listado'!$DE$153:$DE$1048576,0),MATCH((CUADRO!I$5&amp;$E50),'Hoja de Trabajo para listado'!$DE$151:$DG$151,0)),0)+IFERROR(INDEX('Hoja de Trabajo para listado'!$CD$155:$DC$1048576,MATCH($A50,'Hoja de Trabajo para listado'!$CD$155:$CD$1048576,0),MATCH((CUADRO!I$5&amp;$E50),'Hoja de Trabajo para listado'!$CD$151:$DC$151,0)),0)</f>
        <v>26753.02</v>
      </c>
      <c r="J50" s="314">
        <f ca="1">+IFERROR(INDEX('Hoja de Trabajo para listado'!$A$155:$Z$1048576,MATCH($A50,'Hoja de Trabajo para listado'!$A$155:$A$1048576,0),MATCH((CUADRO!J$5&amp;$E50),'Hoja de Trabajo para listado'!$A$151:$Z$151,0)),0)+IFERROR(INDEX('Hoja de Trabajo para listado'!$AB$155:$BA$1048576,MATCH($A50,'Hoja de Trabajo para listado'!$AB$155:$AB$1048576,0),MATCH((CUADRO!J$5&amp;$E50),'Hoja de Trabajo para listado'!$AB$151:$BA$151,0)),0)+IFERROR(INDEX('Hoja de Trabajo para listado'!$BC$155:$CB$1048576,MATCH($A50,'Hoja de Trabajo para listado'!$BC$155:$BC$1048576,0),MATCH((CUADRO!J$5&amp;$E50),'Hoja de Trabajo para listado'!$BC$151:$CB$151,0)),0)+IFERROR(INDEX('Hoja de Trabajo para listado'!$DE$153:$DG$274,MATCH($A50,'Hoja de Trabajo para listado'!$DE$153:$DE$1048576,0),MATCH((CUADRO!J$5&amp;$E50),'Hoja de Trabajo para listado'!$DE$151:$DG$151,0)),0)+IFERROR(INDEX('Hoja de Trabajo para listado'!$CD$155:$DC$1048576,MATCH($A50,'Hoja de Trabajo para listado'!$CD$155:$CD$1048576,0),MATCH((CUADRO!J$5&amp;$E50),'Hoja de Trabajo para listado'!$CD$151:$DC$151,0)),0)</f>
        <v>2200</v>
      </c>
      <c r="K50" s="314">
        <f ca="1">+IFERROR(INDEX('Hoja de Trabajo para listado'!$A$155:$Z$1048576,MATCH($A50,'Hoja de Trabajo para listado'!$A$155:$A$1048576,0),MATCH((CUADRO!K$5&amp;$E50),'Hoja de Trabajo para listado'!$A$151:$Z$151,0)),0)+IFERROR(INDEX('Hoja de Trabajo para listado'!$AB$155:$BA$1048576,MATCH($A50,'Hoja de Trabajo para listado'!$AB$155:$AB$1048576,0),MATCH((CUADRO!K$5&amp;$E50),'Hoja de Trabajo para listado'!$AB$151:$BA$151,0)),0)+IFERROR(INDEX('Hoja de Trabajo para listado'!$BC$155:$CB$1048576,MATCH($A50,'Hoja de Trabajo para listado'!$BC$155:$BC$1048576,0),MATCH((CUADRO!K$5&amp;$E50),'Hoja de Trabajo para listado'!$BC$151:$CB$151,0)),0)+IFERROR(INDEX('Hoja de Trabajo para listado'!$DE$153:$DG$274,MATCH($A50,'Hoja de Trabajo para listado'!$DE$153:$DE$1048576,0),MATCH((CUADRO!K$5&amp;$E50),'Hoja de Trabajo para listado'!$DE$151:$DG$151,0)),0)+IFERROR(INDEX('Hoja de Trabajo para listado'!$CD$155:$DC$1048576,MATCH($A50,'Hoja de Trabajo para listado'!$CD$155:$CD$1048576,0),MATCH((CUADRO!K$5&amp;$E50),'Hoja de Trabajo para listado'!$CD$151:$DC$151,0)),0)</f>
        <v>0</v>
      </c>
      <c r="L50" s="314">
        <f ca="1">+IFERROR(INDEX('Hoja de Trabajo para listado'!$A$155:$Z$1048576,MATCH($A50,'Hoja de Trabajo para listado'!$A$155:$A$1048576,0),MATCH((CUADRO!L$5&amp;$E50),'Hoja de Trabajo para listado'!$A$151:$Z$151,0)),0)+IFERROR(INDEX('Hoja de Trabajo para listado'!$AB$155:$BA$1048576,MATCH($A50,'Hoja de Trabajo para listado'!$AB$155:$AB$1048576,0),MATCH((CUADRO!L$5&amp;$E50),'Hoja de Trabajo para listado'!$AB$151:$BA$151,0)),0)+IFERROR(INDEX('Hoja de Trabajo para listado'!$BC$155:$CB$1048576,MATCH($A50,'Hoja de Trabajo para listado'!$BC$155:$BC$1048576,0),MATCH((CUADRO!L$5&amp;$E50),'Hoja de Trabajo para listado'!$BC$151:$CB$151,0)),0)+IFERROR(INDEX('Hoja de Trabajo para listado'!$DE$153:$DG$274,MATCH($A50,'Hoja de Trabajo para listado'!$DE$153:$DE$1048576,0),MATCH((CUADRO!L$5&amp;$E50),'Hoja de Trabajo para listado'!$DE$151:$DG$151,0)),0)+IFERROR(INDEX('Hoja de Trabajo para listado'!$CD$155:$DC$1048576,MATCH($A50,'Hoja de Trabajo para listado'!$CD$155:$CD$1048576,0),MATCH((CUADRO!L$5&amp;$E50),'Hoja de Trabajo para listado'!$CD$151:$DC$151,0)),0)</f>
        <v>0</v>
      </c>
      <c r="M50" s="314">
        <f ca="1">+IFERROR(INDEX('Hoja de Trabajo para listado'!$A$155:$Z$1048576,MATCH($A50,'Hoja de Trabajo para listado'!$A$155:$A$1048576,0),MATCH((CUADRO!M$5&amp;$E50),'Hoja de Trabajo para listado'!$A$151:$Z$151,0)),0)+IFERROR(INDEX('Hoja de Trabajo para listado'!$AB$155:$BA$1048576,MATCH($A50,'Hoja de Trabajo para listado'!$AB$155:$AB$1048576,0),MATCH((CUADRO!M$5&amp;$E50),'Hoja de Trabajo para listado'!$AB$151:$BA$151,0)),0)+IFERROR(INDEX('Hoja de Trabajo para listado'!$BC$155:$CB$1048576,MATCH($A50,'Hoja de Trabajo para listado'!$BC$155:$BC$1048576,0),MATCH((CUADRO!M$5&amp;$E50),'Hoja de Trabajo para listado'!$BC$151:$CB$151,0)),0)+IFERROR(INDEX('Hoja de Trabajo para listado'!$DE$153:$DG$274,MATCH($A50,'Hoja de Trabajo para listado'!$DE$153:$DE$1048576,0),MATCH((CUADRO!M$5&amp;$E50),'Hoja de Trabajo para listado'!$DE$151:$DG$151,0)),0)+IFERROR(INDEX('Hoja de Trabajo para listado'!$CD$155:$DC$1048576,MATCH($A50,'Hoja de Trabajo para listado'!$CD$155:$CD$1048576,0),MATCH((CUADRO!M$5&amp;$E50),'Hoja de Trabajo para listado'!$CD$151:$DC$151,0)),0)</f>
        <v>0</v>
      </c>
      <c r="N50" s="314">
        <f ca="1">+IFERROR(INDEX('Hoja de Trabajo para listado'!$A$155:$Z$1048576,MATCH($A50,'Hoja de Trabajo para listado'!$A$155:$A$1048576,0),MATCH((CUADRO!N$5&amp;$E50),'Hoja de Trabajo para listado'!$A$151:$Z$151,0)),0)+IFERROR(INDEX('Hoja de Trabajo para listado'!$AB$155:$BA$1048576,MATCH($A50,'Hoja de Trabajo para listado'!$AB$155:$AB$1048576,0),MATCH((CUADRO!N$5&amp;$E50),'Hoja de Trabajo para listado'!$AB$151:$BA$151,0)),0)+IFERROR(INDEX('Hoja de Trabajo para listado'!$BC$155:$CB$1048576,MATCH($A50,'Hoja de Trabajo para listado'!$BC$155:$BC$1048576,0),MATCH((CUADRO!N$5&amp;$E50),'Hoja de Trabajo para listado'!$BC$151:$CB$151,0)),0)+IFERROR(INDEX('Hoja de Trabajo para listado'!$DE$153:$DG$274,MATCH($A50,'Hoja de Trabajo para listado'!$DE$153:$DE$1048576,0),MATCH((CUADRO!N$5&amp;$E50),'Hoja de Trabajo para listado'!$DE$151:$DG$151,0)),0)+IFERROR(INDEX('Hoja de Trabajo para listado'!$CD$155:$DC$1048576,MATCH($A50,'Hoja de Trabajo para listado'!$CD$155:$CD$1048576,0),MATCH((CUADRO!N$5&amp;$E50),'Hoja de Trabajo para listado'!$CD$151:$DC$151,0)),0)</f>
        <v>0</v>
      </c>
      <c r="O50" s="314">
        <f ca="1">+IFERROR(INDEX('Hoja de Trabajo para listado'!$A$155:$Z$1048576,MATCH($A50,'Hoja de Trabajo para listado'!$A$155:$A$1048576,0),MATCH((CUADRO!O$5&amp;$E50),'Hoja de Trabajo para listado'!$A$151:$Z$151,0)),0)+IFERROR(INDEX('Hoja de Trabajo para listado'!$AB$155:$BA$1048576,MATCH($A50,'Hoja de Trabajo para listado'!$AB$155:$AB$1048576,0),MATCH((CUADRO!O$5&amp;$E50),'Hoja de Trabajo para listado'!$AB$151:$BA$151,0)),0)+IFERROR(INDEX('Hoja de Trabajo para listado'!$BC$155:$CB$1048576,MATCH($A50,'Hoja de Trabajo para listado'!$BC$155:$BC$1048576,0),MATCH((CUADRO!O$5&amp;$E50),'Hoja de Trabajo para listado'!$BC$151:$CB$151,0)),0)+IFERROR(INDEX('Hoja de Trabajo para listado'!$DE$153:$DG$274,MATCH($A50,'Hoja de Trabajo para listado'!$DE$153:$DE$1048576,0),MATCH((CUADRO!O$5&amp;$E50),'Hoja de Trabajo para listado'!$DE$151:$DG$151,0)),0)+IFERROR(INDEX('Hoja de Trabajo para listado'!$CD$155:$DC$1048576,MATCH($A50,'Hoja de Trabajo para listado'!$CD$155:$CD$1048576,0),MATCH((CUADRO!O$5&amp;$E50),'Hoja de Trabajo para listado'!$CD$151:$DC$151,0)),0)</f>
        <v>0</v>
      </c>
      <c r="P50" s="314">
        <f ca="1">+IFERROR(INDEX('Hoja de Trabajo para listado'!$A$155:$Z$1048576,MATCH($A50,'Hoja de Trabajo para listado'!$A$155:$A$1048576,0),MATCH((CUADRO!P$5&amp;$E50),'Hoja de Trabajo para listado'!$A$151:$Z$151,0)),0)+IFERROR(INDEX('Hoja de Trabajo para listado'!$AB$155:$BA$1048576,MATCH($A50,'Hoja de Trabajo para listado'!$AB$155:$AB$1048576,0),MATCH((CUADRO!P$5&amp;$E50),'Hoja de Trabajo para listado'!$AB$151:$BA$151,0)),0)+IFERROR(INDEX('Hoja de Trabajo para listado'!$BC$155:$CB$1048576,MATCH($A50,'Hoja de Trabajo para listado'!$BC$155:$BC$1048576,0),MATCH((CUADRO!P$5&amp;$E50),'Hoja de Trabajo para listado'!$BC$151:$CB$151,0)),0)+IFERROR(INDEX('Hoja de Trabajo para listado'!$DE$153:$DG$274,MATCH($A50,'Hoja de Trabajo para listado'!$DE$153:$DE$1048576,0),MATCH((CUADRO!P$5&amp;$E50),'Hoja de Trabajo para listado'!$DE$151:$DG$151,0)),0)+IFERROR(INDEX('Hoja de Trabajo para listado'!$CD$155:$DC$1048576,MATCH($A50,'Hoja de Trabajo para listado'!$CD$155:$CD$1048576,0),MATCH((CUADRO!P$5&amp;$E50),'Hoja de Trabajo para listado'!$CD$151:$DC$151,0)),0)</f>
        <v>0</v>
      </c>
      <c r="Q50" s="314">
        <f ca="1">+IFERROR(INDEX('Hoja de Trabajo para listado'!$A$155:$Z$1048576,MATCH($A50,'Hoja de Trabajo para listado'!$A$155:$A$1048576,0),MATCH((CUADRO!Q$5&amp;$E50),'Hoja de Trabajo para listado'!$A$151:$Z$151,0)),0)+IFERROR(INDEX('Hoja de Trabajo para listado'!$AB$155:$BA$1048576,MATCH($A50,'Hoja de Trabajo para listado'!$AB$155:$AB$1048576,0),MATCH((CUADRO!Q$5&amp;$E50),'Hoja de Trabajo para listado'!$AB$151:$BA$151,0)),0)+IFERROR(INDEX('Hoja de Trabajo para listado'!$BC$155:$CB$1048576,MATCH($A50,'Hoja de Trabajo para listado'!$BC$155:$BC$1048576,0),MATCH((CUADRO!Q$5&amp;$E50),'Hoja de Trabajo para listado'!$BC$151:$CB$151,0)),0)+IFERROR(INDEX('Hoja de Trabajo para listado'!$DE$153:$DG$274,MATCH($A50,'Hoja de Trabajo para listado'!$DE$153:$DE$1048576,0),MATCH((CUADRO!Q$5&amp;$E50),'Hoja de Trabajo para listado'!$DE$151:$DG$151,0)),0)+IFERROR(INDEX('Hoja de Trabajo para listado'!$CD$155:$DC$1048576,MATCH($A50,'Hoja de Trabajo para listado'!$CD$155:$CD$1048576,0),MATCH((CUADRO!Q$5&amp;$E50),'Hoja de Trabajo para listado'!$CD$151:$DC$151,0)),0)</f>
        <v>0</v>
      </c>
      <c r="R50" s="314">
        <f t="shared" ca="1" si="0"/>
        <v>22957986.649999999</v>
      </c>
      <c r="S50" s="353"/>
      <c r="T50" s="314">
        <f ca="1">+T51</f>
        <v>39531573.990000002</v>
      </c>
      <c r="U50" s="313">
        <f t="shared" si="1"/>
        <v>1</v>
      </c>
      <c r="V50" s="319" t="str">
        <f>+VLOOKUP(A50,bd_lista!$A$3:$E$593,5,FALSE)</f>
        <v>Empresas Nacionales</v>
      </c>
      <c r="W50" s="425" t="str">
        <f>+V50</f>
        <v>Empresas Nacionales</v>
      </c>
    </row>
    <row r="51" spans="1:23" ht="15" customHeight="1">
      <c r="A51" s="323">
        <v>513</v>
      </c>
      <c r="B51" s="428"/>
      <c r="C51" s="319" t="str">
        <f>+VLOOKUP(A51,bd_lista!$A$3:$C$593,3,FALSE)</f>
        <v>Yacimientos Petrolíferos Fiscales Bolivianos</v>
      </c>
      <c r="D51" s="430"/>
      <c r="E51" s="319" t="s">
        <v>1419</v>
      </c>
      <c r="F51" s="316">
        <f ca="1">+IFERROR(INDEX('Hoja de Trabajo para listado'!$A$155:$Z$1048576,MATCH($A51,'Hoja de Trabajo para listado'!$A$155:$A$1048576,0),MATCH((CUADRO!F$5&amp;$E51),'Hoja de Trabajo para listado'!$A$151:$Z$151,0)),0)+IFERROR(INDEX('Hoja de Trabajo para listado'!$AB$155:$BA$1048576,MATCH($A51,'Hoja de Trabajo para listado'!$AB$155:$AB$1048576,0),MATCH((CUADRO!F$5&amp;$E51),'Hoja de Trabajo para listado'!$AB$151:$BA$151,0)),0)+IFERROR(INDEX('Hoja de Trabajo para listado'!$BC$155:$CB$1048576,MATCH($A51,'Hoja de Trabajo para listado'!$BC$155:$BC$1048576,0),MATCH((CUADRO!F$5&amp;$E51),'Hoja de Trabajo para listado'!$BC$151:$CB$151,0)),0)+IFERROR(INDEX('Hoja de Trabajo para listado'!$DE$153:$DG$274,MATCH($A51,'Hoja de Trabajo para listado'!$DE$153:$DE$1048576,0),MATCH((CUADRO!F$5&amp;$E51),'Hoja de Trabajo para listado'!$DE$151:$DG$151,0)),0)+IFERROR(INDEX('Hoja de Trabajo para listado'!$CD$155:$DC$1048576,MATCH($A51,'Hoja de Trabajo para listado'!$CD$155:$CD$1048576,0),MATCH((CUADRO!F$5&amp;$E51),'Hoja de Trabajo para listado'!$CD$151:$DC$151,0)),0)</f>
        <v>69970.209999999992</v>
      </c>
      <c r="G51" s="316">
        <f ca="1">+IFERROR(INDEX('Hoja de Trabajo para listado'!$A$155:$Z$1048576,MATCH($A51,'Hoja de Trabajo para listado'!$A$155:$A$1048576,0),MATCH((CUADRO!G$5&amp;$E51),'Hoja de Trabajo para listado'!$A$151:$Z$151,0)),0)+IFERROR(INDEX('Hoja de Trabajo para listado'!$AB$155:$BA$1048576,MATCH($A51,'Hoja de Trabajo para listado'!$AB$155:$AB$1048576,0),MATCH((CUADRO!G$5&amp;$E51),'Hoja de Trabajo para listado'!$AB$151:$BA$151,0)),0)+IFERROR(INDEX('Hoja de Trabajo para listado'!$BC$155:$CB$1048576,MATCH($A51,'Hoja de Trabajo para listado'!$BC$155:$BC$1048576,0),MATCH((CUADRO!G$5&amp;$E51),'Hoja de Trabajo para listado'!$BC$151:$CB$151,0)),0)+IFERROR(INDEX('Hoja de Trabajo para listado'!$DE$153:$DG$274,MATCH($A51,'Hoja de Trabajo para listado'!$DE$153:$DE$1048576,0),MATCH((CUADRO!G$5&amp;$E51),'Hoja de Trabajo para listado'!$DE$151:$DG$151,0)),0)+IFERROR(INDEX('Hoja de Trabajo para listado'!$CD$155:$DC$1048576,MATCH($A51,'Hoja de Trabajo para listado'!$CD$155:$CD$1048576,0),MATCH((CUADRO!G$5&amp;$E51),'Hoja de Trabajo para listado'!$CD$151:$DC$151,0)),0)</f>
        <v>14639672.720000001</v>
      </c>
      <c r="H51" s="316">
        <f ca="1">+IFERROR(INDEX('Hoja de Trabajo para listado'!$A$155:$Z$1048576,MATCH($A51,'Hoja de Trabajo para listado'!$A$155:$A$1048576,0),MATCH((CUADRO!H$5&amp;$E51),'Hoja de Trabajo para listado'!$A$151:$Z$151,0)),0)+IFERROR(INDEX('Hoja de Trabajo para listado'!$AB$155:$BA$1048576,MATCH($A51,'Hoja de Trabajo para listado'!$AB$155:$AB$1048576,0),MATCH((CUADRO!H$5&amp;$E51),'Hoja de Trabajo para listado'!$AB$151:$BA$151,0)),0)+IFERROR(INDEX('Hoja de Trabajo para listado'!$BC$155:$CB$1048576,MATCH($A51,'Hoja de Trabajo para listado'!$BC$155:$BC$1048576,0),MATCH((CUADRO!H$5&amp;$E51),'Hoja de Trabajo para listado'!$BC$151:$CB$151,0)),0)+IFERROR(INDEX('Hoja de Trabajo para listado'!$DE$153:$DG$274,MATCH($A51,'Hoja de Trabajo para listado'!$DE$153:$DE$1048576,0),MATCH((CUADRO!H$5&amp;$E51),'Hoja de Trabajo para listado'!$DE$151:$DG$151,0)),0)+IFERROR(INDEX('Hoja de Trabajo para listado'!$CD$155:$DC$1048576,MATCH($A51,'Hoja de Trabajo para listado'!$CD$155:$CD$1048576,0),MATCH((CUADRO!H$5&amp;$E51),'Hoja de Trabajo para listado'!$CD$151:$DC$151,0)),0)</f>
        <v>1851514</v>
      </c>
      <c r="I51" s="316">
        <f ca="1">+IFERROR(INDEX('Hoja de Trabajo para listado'!$A$155:$Z$1048576,MATCH($A51,'Hoja de Trabajo para listado'!$A$155:$A$1048576,0),MATCH((CUADRO!I$5&amp;$E51),'Hoja de Trabajo para listado'!$A$151:$Z$151,0)),0)+IFERROR(INDEX('Hoja de Trabajo para listado'!$AB$155:$BA$1048576,MATCH($A51,'Hoja de Trabajo para listado'!$AB$155:$AB$1048576,0),MATCH((CUADRO!I$5&amp;$E51),'Hoja de Trabajo para listado'!$AB$151:$BA$151,0)),0)+IFERROR(INDEX('Hoja de Trabajo para listado'!$BC$155:$CB$1048576,MATCH($A51,'Hoja de Trabajo para listado'!$BC$155:$BC$1048576,0),MATCH((CUADRO!I$5&amp;$E51),'Hoja de Trabajo para listado'!$BC$151:$CB$151,0)),0)+IFERROR(INDEX('Hoja de Trabajo para listado'!$DE$153:$DG$274,MATCH($A51,'Hoja de Trabajo para listado'!$DE$153:$DE$1048576,0),MATCH((CUADRO!I$5&amp;$E51),'Hoja de Trabajo para listado'!$DE$151:$DG$151,0)),0)+IFERROR(INDEX('Hoja de Trabajo para listado'!$CD$155:$DC$1048576,MATCH($A51,'Hoja de Trabajo para listado'!$CD$155:$CD$1048576,0),MATCH((CUADRO!I$5&amp;$E51),'Hoja de Trabajo para listado'!$CD$151:$DC$151,0)),0)</f>
        <v>10440</v>
      </c>
      <c r="J51" s="316">
        <f ca="1">+IFERROR(INDEX('Hoja de Trabajo para listado'!$A$155:$Z$1048576,MATCH($A51,'Hoja de Trabajo para listado'!$A$155:$A$1048576,0),MATCH((CUADRO!J$5&amp;$E51),'Hoja de Trabajo para listado'!$A$151:$Z$151,0)),0)+IFERROR(INDEX('Hoja de Trabajo para listado'!$AB$155:$BA$1048576,MATCH($A51,'Hoja de Trabajo para listado'!$AB$155:$AB$1048576,0),MATCH((CUADRO!J$5&amp;$E51),'Hoja de Trabajo para listado'!$AB$151:$BA$151,0)),0)+IFERROR(INDEX('Hoja de Trabajo para listado'!$BC$155:$CB$1048576,MATCH($A51,'Hoja de Trabajo para listado'!$BC$155:$BC$1048576,0),MATCH((CUADRO!J$5&amp;$E51),'Hoja de Trabajo para listado'!$BC$151:$CB$151,0)),0)+IFERROR(INDEX('Hoja de Trabajo para listado'!$DE$153:$DG$274,MATCH($A51,'Hoja de Trabajo para listado'!$DE$153:$DE$1048576,0),MATCH((CUADRO!J$5&amp;$E51),'Hoja de Trabajo para listado'!$DE$151:$DG$151,0)),0)+IFERROR(INDEX('Hoja de Trabajo para listado'!$CD$155:$DC$1048576,MATCH($A51,'Hoja de Trabajo para listado'!$CD$155:$CD$1048576,0),MATCH((CUADRO!J$5&amp;$E51),'Hoja de Trabajo para listado'!$CD$151:$DC$151,0)),0)</f>
        <v>1990.41</v>
      </c>
      <c r="K51" s="316">
        <f ca="1">+IFERROR(INDEX('Hoja de Trabajo para listado'!$A$155:$Z$1048576,MATCH($A51,'Hoja de Trabajo para listado'!$A$155:$A$1048576,0),MATCH((CUADRO!K$5&amp;$E51),'Hoja de Trabajo para listado'!$A$151:$Z$151,0)),0)+IFERROR(INDEX('Hoja de Trabajo para listado'!$AB$155:$BA$1048576,MATCH($A51,'Hoja de Trabajo para listado'!$AB$155:$AB$1048576,0),MATCH((CUADRO!K$5&amp;$E51),'Hoja de Trabajo para listado'!$AB$151:$BA$151,0)),0)+IFERROR(INDEX('Hoja de Trabajo para listado'!$BC$155:$CB$1048576,MATCH($A51,'Hoja de Trabajo para listado'!$BC$155:$BC$1048576,0),MATCH((CUADRO!K$5&amp;$E51),'Hoja de Trabajo para listado'!$BC$151:$CB$151,0)),0)+IFERROR(INDEX('Hoja de Trabajo para listado'!$DE$153:$DG$274,MATCH($A51,'Hoja de Trabajo para listado'!$DE$153:$DE$1048576,0),MATCH((CUADRO!K$5&amp;$E51),'Hoja de Trabajo para listado'!$DE$151:$DG$151,0)),0)+IFERROR(INDEX('Hoja de Trabajo para listado'!$CD$155:$DC$1048576,MATCH($A51,'Hoja de Trabajo para listado'!$CD$155:$CD$1048576,0),MATCH((CUADRO!K$5&amp;$E51),'Hoja de Trabajo para listado'!$CD$151:$DC$151,0)),0)</f>
        <v>0</v>
      </c>
      <c r="L51" s="316">
        <f ca="1">+IFERROR(INDEX('Hoja de Trabajo para listado'!$A$155:$Z$1048576,MATCH($A51,'Hoja de Trabajo para listado'!$A$155:$A$1048576,0),MATCH((CUADRO!L$5&amp;$E51),'Hoja de Trabajo para listado'!$A$151:$Z$151,0)),0)+IFERROR(INDEX('Hoja de Trabajo para listado'!$AB$155:$BA$1048576,MATCH($A51,'Hoja de Trabajo para listado'!$AB$155:$AB$1048576,0),MATCH((CUADRO!L$5&amp;$E51),'Hoja de Trabajo para listado'!$AB$151:$BA$151,0)),0)+IFERROR(INDEX('Hoja de Trabajo para listado'!$BC$155:$CB$1048576,MATCH($A51,'Hoja de Trabajo para listado'!$BC$155:$BC$1048576,0),MATCH((CUADRO!L$5&amp;$E51),'Hoja de Trabajo para listado'!$BC$151:$CB$151,0)),0)+IFERROR(INDEX('Hoja de Trabajo para listado'!$DE$153:$DG$274,MATCH($A51,'Hoja de Trabajo para listado'!$DE$153:$DE$1048576,0),MATCH((CUADRO!L$5&amp;$E51),'Hoja de Trabajo para listado'!$DE$151:$DG$151,0)),0)+IFERROR(INDEX('Hoja de Trabajo para listado'!$CD$155:$DC$1048576,MATCH($A51,'Hoja de Trabajo para listado'!$CD$155:$CD$1048576,0),MATCH((CUADRO!L$5&amp;$E51),'Hoja de Trabajo para listado'!$CD$151:$DC$151,0)),0)</f>
        <v>0</v>
      </c>
      <c r="M51" s="316">
        <f ca="1">+IFERROR(INDEX('Hoja de Trabajo para listado'!$A$155:$Z$1048576,MATCH($A51,'Hoja de Trabajo para listado'!$A$155:$A$1048576,0),MATCH((CUADRO!M$5&amp;$E51),'Hoja de Trabajo para listado'!$A$151:$Z$151,0)),0)+IFERROR(INDEX('Hoja de Trabajo para listado'!$AB$155:$BA$1048576,MATCH($A51,'Hoja de Trabajo para listado'!$AB$155:$AB$1048576,0),MATCH((CUADRO!M$5&amp;$E51),'Hoja de Trabajo para listado'!$AB$151:$BA$151,0)),0)+IFERROR(INDEX('Hoja de Trabajo para listado'!$BC$155:$CB$1048576,MATCH($A51,'Hoja de Trabajo para listado'!$BC$155:$BC$1048576,0),MATCH((CUADRO!M$5&amp;$E51),'Hoja de Trabajo para listado'!$BC$151:$CB$151,0)),0)+IFERROR(INDEX('Hoja de Trabajo para listado'!$DE$153:$DG$274,MATCH($A51,'Hoja de Trabajo para listado'!$DE$153:$DE$1048576,0),MATCH((CUADRO!M$5&amp;$E51),'Hoja de Trabajo para listado'!$DE$151:$DG$151,0)),0)+IFERROR(INDEX('Hoja de Trabajo para listado'!$CD$155:$DC$1048576,MATCH($A51,'Hoja de Trabajo para listado'!$CD$155:$CD$1048576,0),MATCH((CUADRO!M$5&amp;$E51),'Hoja de Trabajo para listado'!$CD$151:$DC$151,0)),0)</f>
        <v>0</v>
      </c>
      <c r="N51" s="316">
        <f ca="1">+IFERROR(INDEX('Hoja de Trabajo para listado'!$A$155:$Z$1048576,MATCH($A51,'Hoja de Trabajo para listado'!$A$155:$A$1048576,0),MATCH((CUADRO!N$5&amp;$E51),'Hoja de Trabajo para listado'!$A$151:$Z$151,0)),0)+IFERROR(INDEX('Hoja de Trabajo para listado'!$AB$155:$BA$1048576,MATCH($A51,'Hoja de Trabajo para listado'!$AB$155:$AB$1048576,0),MATCH((CUADRO!N$5&amp;$E51),'Hoja de Trabajo para listado'!$AB$151:$BA$151,0)),0)+IFERROR(INDEX('Hoja de Trabajo para listado'!$BC$155:$CB$1048576,MATCH($A51,'Hoja de Trabajo para listado'!$BC$155:$BC$1048576,0),MATCH((CUADRO!N$5&amp;$E51),'Hoja de Trabajo para listado'!$BC$151:$CB$151,0)),0)+IFERROR(INDEX('Hoja de Trabajo para listado'!$DE$153:$DG$274,MATCH($A51,'Hoja de Trabajo para listado'!$DE$153:$DE$1048576,0),MATCH((CUADRO!N$5&amp;$E51),'Hoja de Trabajo para listado'!$DE$151:$DG$151,0)),0)+IFERROR(INDEX('Hoja de Trabajo para listado'!$CD$155:$DC$1048576,MATCH($A51,'Hoja de Trabajo para listado'!$CD$155:$CD$1048576,0),MATCH((CUADRO!N$5&amp;$E51),'Hoja de Trabajo para listado'!$CD$151:$DC$151,0)),0)</f>
        <v>0</v>
      </c>
      <c r="O51" s="316">
        <f ca="1">+IFERROR(INDEX('Hoja de Trabajo para listado'!$A$155:$Z$1048576,MATCH($A51,'Hoja de Trabajo para listado'!$A$155:$A$1048576,0),MATCH((CUADRO!O$5&amp;$E51),'Hoja de Trabajo para listado'!$A$151:$Z$151,0)),0)+IFERROR(INDEX('Hoja de Trabajo para listado'!$AB$155:$BA$1048576,MATCH($A51,'Hoja de Trabajo para listado'!$AB$155:$AB$1048576,0),MATCH((CUADRO!O$5&amp;$E51),'Hoja de Trabajo para listado'!$AB$151:$BA$151,0)),0)+IFERROR(INDEX('Hoja de Trabajo para listado'!$BC$155:$CB$1048576,MATCH($A51,'Hoja de Trabajo para listado'!$BC$155:$BC$1048576,0),MATCH((CUADRO!O$5&amp;$E51),'Hoja de Trabajo para listado'!$BC$151:$CB$151,0)),0)+IFERROR(INDEX('Hoja de Trabajo para listado'!$DE$153:$DG$274,MATCH($A51,'Hoja de Trabajo para listado'!$DE$153:$DE$1048576,0),MATCH((CUADRO!O$5&amp;$E51),'Hoja de Trabajo para listado'!$DE$151:$DG$151,0)),0)+IFERROR(INDEX('Hoja de Trabajo para listado'!$CD$155:$DC$1048576,MATCH($A51,'Hoja de Trabajo para listado'!$CD$155:$CD$1048576,0),MATCH((CUADRO!O$5&amp;$E51),'Hoja de Trabajo para listado'!$CD$151:$DC$151,0)),0)</f>
        <v>0</v>
      </c>
      <c r="P51" s="316">
        <f ca="1">+IFERROR(INDEX('Hoja de Trabajo para listado'!$A$155:$Z$1048576,MATCH($A51,'Hoja de Trabajo para listado'!$A$155:$A$1048576,0),MATCH((CUADRO!P$5&amp;$E51),'Hoja de Trabajo para listado'!$A$151:$Z$151,0)),0)+IFERROR(INDEX('Hoja de Trabajo para listado'!$AB$155:$BA$1048576,MATCH($A51,'Hoja de Trabajo para listado'!$AB$155:$AB$1048576,0),MATCH((CUADRO!P$5&amp;$E51),'Hoja de Trabajo para listado'!$AB$151:$BA$151,0)),0)+IFERROR(INDEX('Hoja de Trabajo para listado'!$BC$155:$CB$1048576,MATCH($A51,'Hoja de Trabajo para listado'!$BC$155:$BC$1048576,0),MATCH((CUADRO!P$5&amp;$E51),'Hoja de Trabajo para listado'!$BC$151:$CB$151,0)),0)+IFERROR(INDEX('Hoja de Trabajo para listado'!$DE$153:$DG$274,MATCH($A51,'Hoja de Trabajo para listado'!$DE$153:$DE$1048576,0),MATCH((CUADRO!P$5&amp;$E51),'Hoja de Trabajo para listado'!$DE$151:$DG$151,0)),0)+IFERROR(INDEX('Hoja de Trabajo para listado'!$CD$155:$DC$1048576,MATCH($A51,'Hoja de Trabajo para listado'!$CD$155:$CD$1048576,0),MATCH((CUADRO!P$5&amp;$E51),'Hoja de Trabajo para listado'!$CD$151:$DC$151,0)),0)</f>
        <v>0</v>
      </c>
      <c r="Q51" s="316">
        <f ca="1">+IFERROR(INDEX('Hoja de Trabajo para listado'!$A$155:$Z$1048576,MATCH($A51,'Hoja de Trabajo para listado'!$A$155:$A$1048576,0),MATCH((CUADRO!Q$5&amp;$E51),'Hoja de Trabajo para listado'!$A$151:$Z$151,0)),0)+IFERROR(INDEX('Hoja de Trabajo para listado'!$AB$155:$BA$1048576,MATCH($A51,'Hoja de Trabajo para listado'!$AB$155:$AB$1048576,0),MATCH((CUADRO!Q$5&amp;$E51),'Hoja de Trabajo para listado'!$AB$151:$BA$151,0)),0)+IFERROR(INDEX('Hoja de Trabajo para listado'!$BC$155:$CB$1048576,MATCH($A51,'Hoja de Trabajo para listado'!$BC$155:$BC$1048576,0),MATCH((CUADRO!Q$5&amp;$E51),'Hoja de Trabajo para listado'!$BC$151:$CB$151,0)),0)+IFERROR(INDEX('Hoja de Trabajo para listado'!$DE$153:$DG$274,MATCH($A51,'Hoja de Trabajo para listado'!$DE$153:$DE$1048576,0),MATCH((CUADRO!Q$5&amp;$E51),'Hoja de Trabajo para listado'!$DE$151:$DG$151,0)),0)+IFERROR(INDEX('Hoja de Trabajo para listado'!$CD$155:$DC$1048576,MATCH($A51,'Hoja de Trabajo para listado'!$CD$155:$CD$1048576,0),MATCH((CUADRO!Q$5&amp;$E51),'Hoja de Trabajo para listado'!$CD$151:$DC$151,0)),0)</f>
        <v>0</v>
      </c>
      <c r="R51" s="316">
        <f t="shared" ca="1" si="0"/>
        <v>16573587.340000002</v>
      </c>
      <c r="S51" s="352">
        <f ca="1">+R50+R51</f>
        <v>39531573.990000002</v>
      </c>
      <c r="T51" s="316">
        <f ca="1">+S51</f>
        <v>39531573.990000002</v>
      </c>
      <c r="U51" s="315">
        <f t="shared" si="1"/>
        <v>2</v>
      </c>
      <c r="V51" s="319" t="str">
        <f>+VLOOKUP(A51,bd_lista!$A$3:$E$593,5,FALSE)</f>
        <v>Empresas Nacionales</v>
      </c>
      <c r="W51" s="426"/>
    </row>
    <row r="52" spans="1:23" ht="15" customHeight="1">
      <c r="A52" s="358">
        <v>587</v>
      </c>
      <c r="B52" s="427">
        <f>+A52</f>
        <v>587</v>
      </c>
      <c r="C52" s="318" t="str">
        <f>+VLOOKUP(A52,bd_lista!$A$3:$C$593,3,FALSE)</f>
        <v>Empresa Estratégica Boliviana de Construcción y Conservación de Infraestructura Civil</v>
      </c>
      <c r="D52" s="429" t="str">
        <f>+C52</f>
        <v>Empresa Estratégica Boliviana de Construcción y Conservación de Infraestructura Civil</v>
      </c>
      <c r="E52" s="349" t="s">
        <v>1418</v>
      </c>
      <c r="F52" s="314">
        <f ca="1">+IFERROR(INDEX('Hoja de Trabajo para listado'!$A$155:$Z$1048576,MATCH($A52,'Hoja de Trabajo para listado'!$A$155:$A$1048576,0),MATCH((CUADRO!F$5&amp;$E52),'Hoja de Trabajo para listado'!$A$151:$Z$151,0)),0)+IFERROR(INDEX('Hoja de Trabajo para listado'!$AB$155:$BA$1048576,MATCH($A52,'Hoja de Trabajo para listado'!$AB$155:$AB$1048576,0),MATCH((CUADRO!F$5&amp;$E52),'Hoja de Trabajo para listado'!$AB$151:$BA$151,0)),0)+IFERROR(INDEX('Hoja de Trabajo para listado'!$BC$155:$CB$1048576,MATCH($A52,'Hoja de Trabajo para listado'!$BC$155:$BC$1048576,0),MATCH((CUADRO!F$5&amp;$E52),'Hoja de Trabajo para listado'!$BC$151:$CB$151,0)),0)+IFERROR(INDEX('Hoja de Trabajo para listado'!$DE$153:$DG$274,MATCH($A52,'Hoja de Trabajo para listado'!$DE$153:$DE$1048576,0),MATCH((CUADRO!F$5&amp;$E52),'Hoja de Trabajo para listado'!$DE$151:$DG$151,0)),0)+IFERROR(INDEX('Hoja de Trabajo para listado'!$CD$155:$DC$1048576,MATCH($A52,'Hoja de Trabajo para listado'!$CD$155:$CD$1048576,0),MATCH((CUADRO!F$5&amp;$E52),'Hoja de Trabajo para listado'!$CD$151:$DC$151,0)),0)</f>
        <v>0</v>
      </c>
      <c r="G52" s="314">
        <f ca="1">+IFERROR(INDEX('Hoja de Trabajo para listado'!$A$155:$Z$1048576,MATCH($A52,'Hoja de Trabajo para listado'!$A$155:$A$1048576,0),MATCH((CUADRO!G$5&amp;$E52),'Hoja de Trabajo para listado'!$A$151:$Z$151,0)),0)+IFERROR(INDEX('Hoja de Trabajo para listado'!$AB$155:$BA$1048576,MATCH($A52,'Hoja de Trabajo para listado'!$AB$155:$AB$1048576,0),MATCH((CUADRO!G$5&amp;$E52),'Hoja de Trabajo para listado'!$AB$151:$BA$151,0)),0)+IFERROR(INDEX('Hoja de Trabajo para listado'!$BC$155:$CB$1048576,MATCH($A52,'Hoja de Trabajo para listado'!$BC$155:$BC$1048576,0),MATCH((CUADRO!G$5&amp;$E52),'Hoja de Trabajo para listado'!$BC$151:$CB$151,0)),0)+IFERROR(INDEX('Hoja de Trabajo para listado'!$DE$153:$DG$274,MATCH($A52,'Hoja de Trabajo para listado'!$DE$153:$DE$1048576,0),MATCH((CUADRO!G$5&amp;$E52),'Hoja de Trabajo para listado'!$DE$151:$DG$151,0)),0)+IFERROR(INDEX('Hoja de Trabajo para listado'!$CD$155:$DC$1048576,MATCH($A52,'Hoja de Trabajo para listado'!$CD$155:$CD$1048576,0),MATCH((CUADRO!G$5&amp;$E52),'Hoja de Trabajo para listado'!$CD$151:$DC$151,0)),0)</f>
        <v>0</v>
      </c>
      <c r="H52" s="314">
        <f ca="1">+IFERROR(INDEX('Hoja de Trabajo para listado'!$A$155:$Z$1048576,MATCH($A52,'Hoja de Trabajo para listado'!$A$155:$A$1048576,0),MATCH((CUADRO!H$5&amp;$E52),'Hoja de Trabajo para listado'!$A$151:$Z$151,0)),0)+IFERROR(INDEX('Hoja de Trabajo para listado'!$AB$155:$BA$1048576,MATCH($A52,'Hoja de Trabajo para listado'!$AB$155:$AB$1048576,0),MATCH((CUADRO!H$5&amp;$E52),'Hoja de Trabajo para listado'!$AB$151:$BA$151,0)),0)+IFERROR(INDEX('Hoja de Trabajo para listado'!$BC$155:$CB$1048576,MATCH($A52,'Hoja de Trabajo para listado'!$BC$155:$BC$1048576,0),MATCH((CUADRO!H$5&amp;$E52),'Hoja de Trabajo para listado'!$BC$151:$CB$151,0)),0)+IFERROR(INDEX('Hoja de Trabajo para listado'!$DE$153:$DG$274,MATCH($A52,'Hoja de Trabajo para listado'!$DE$153:$DE$1048576,0),MATCH((CUADRO!H$5&amp;$E52),'Hoja de Trabajo para listado'!$DE$151:$DG$151,0)),0)+IFERROR(INDEX('Hoja de Trabajo para listado'!$CD$155:$DC$1048576,MATCH($A52,'Hoja de Trabajo para listado'!$CD$155:$CD$1048576,0),MATCH((CUADRO!H$5&amp;$E52),'Hoja de Trabajo para listado'!$CD$151:$DC$151,0)),0)</f>
        <v>0</v>
      </c>
      <c r="I52" s="314">
        <f ca="1">+IFERROR(INDEX('Hoja de Trabajo para listado'!$A$155:$Z$1048576,MATCH($A52,'Hoja de Trabajo para listado'!$A$155:$A$1048576,0),MATCH((CUADRO!I$5&amp;$E52),'Hoja de Trabajo para listado'!$A$151:$Z$151,0)),0)+IFERROR(INDEX('Hoja de Trabajo para listado'!$AB$155:$BA$1048576,MATCH($A52,'Hoja de Trabajo para listado'!$AB$155:$AB$1048576,0),MATCH((CUADRO!I$5&amp;$E52),'Hoja de Trabajo para listado'!$AB$151:$BA$151,0)),0)+IFERROR(INDEX('Hoja de Trabajo para listado'!$BC$155:$CB$1048576,MATCH($A52,'Hoja de Trabajo para listado'!$BC$155:$BC$1048576,0),MATCH((CUADRO!I$5&amp;$E52),'Hoja de Trabajo para listado'!$BC$151:$CB$151,0)),0)+IFERROR(INDEX('Hoja de Trabajo para listado'!$DE$153:$DG$274,MATCH($A52,'Hoja de Trabajo para listado'!$DE$153:$DE$1048576,0),MATCH((CUADRO!I$5&amp;$E52),'Hoja de Trabajo para listado'!$DE$151:$DG$151,0)),0)+IFERROR(INDEX('Hoja de Trabajo para listado'!$CD$155:$DC$1048576,MATCH($A52,'Hoja de Trabajo para listado'!$CD$155:$CD$1048576,0),MATCH((CUADRO!I$5&amp;$E52),'Hoja de Trabajo para listado'!$CD$151:$DC$151,0)),0)</f>
        <v>0</v>
      </c>
      <c r="J52" s="314">
        <f ca="1">+IFERROR(INDEX('Hoja de Trabajo para listado'!$A$155:$Z$1048576,MATCH($A52,'Hoja de Trabajo para listado'!$A$155:$A$1048576,0),MATCH((CUADRO!J$5&amp;$E52),'Hoja de Trabajo para listado'!$A$151:$Z$151,0)),0)+IFERROR(INDEX('Hoja de Trabajo para listado'!$AB$155:$BA$1048576,MATCH($A52,'Hoja de Trabajo para listado'!$AB$155:$AB$1048576,0),MATCH((CUADRO!J$5&amp;$E52),'Hoja de Trabajo para listado'!$AB$151:$BA$151,0)),0)+IFERROR(INDEX('Hoja de Trabajo para listado'!$BC$155:$CB$1048576,MATCH($A52,'Hoja de Trabajo para listado'!$BC$155:$BC$1048576,0),MATCH((CUADRO!J$5&amp;$E52),'Hoja de Trabajo para listado'!$BC$151:$CB$151,0)),0)+IFERROR(INDEX('Hoja de Trabajo para listado'!$DE$153:$DG$274,MATCH($A52,'Hoja de Trabajo para listado'!$DE$153:$DE$1048576,0),MATCH((CUADRO!J$5&amp;$E52),'Hoja de Trabajo para listado'!$DE$151:$DG$151,0)),0)+IFERROR(INDEX('Hoja de Trabajo para listado'!$CD$155:$DC$1048576,MATCH($A52,'Hoja de Trabajo para listado'!$CD$155:$CD$1048576,0),MATCH((CUADRO!J$5&amp;$E52),'Hoja de Trabajo para listado'!$CD$151:$DC$151,0)),0)</f>
        <v>0</v>
      </c>
      <c r="K52" s="314">
        <f ca="1">+IFERROR(INDEX('Hoja de Trabajo para listado'!$A$155:$Z$1048576,MATCH($A52,'Hoja de Trabajo para listado'!$A$155:$A$1048576,0),MATCH((CUADRO!K$5&amp;$E52),'Hoja de Trabajo para listado'!$A$151:$Z$151,0)),0)+IFERROR(INDEX('Hoja de Trabajo para listado'!$AB$155:$BA$1048576,MATCH($A52,'Hoja de Trabajo para listado'!$AB$155:$AB$1048576,0),MATCH((CUADRO!K$5&amp;$E52),'Hoja de Trabajo para listado'!$AB$151:$BA$151,0)),0)+IFERROR(INDEX('Hoja de Trabajo para listado'!$BC$155:$CB$1048576,MATCH($A52,'Hoja de Trabajo para listado'!$BC$155:$BC$1048576,0),MATCH((CUADRO!K$5&amp;$E52),'Hoja de Trabajo para listado'!$BC$151:$CB$151,0)),0)+IFERROR(INDEX('Hoja de Trabajo para listado'!$DE$153:$DG$274,MATCH($A52,'Hoja de Trabajo para listado'!$DE$153:$DE$1048576,0),MATCH((CUADRO!K$5&amp;$E52),'Hoja de Trabajo para listado'!$DE$151:$DG$151,0)),0)+IFERROR(INDEX('Hoja de Trabajo para listado'!$CD$155:$DC$1048576,MATCH($A52,'Hoja de Trabajo para listado'!$CD$155:$CD$1048576,0),MATCH((CUADRO!K$5&amp;$E52),'Hoja de Trabajo para listado'!$CD$151:$DC$151,0)),0)</f>
        <v>0</v>
      </c>
      <c r="L52" s="314">
        <f ca="1">+IFERROR(INDEX('Hoja de Trabajo para listado'!$A$155:$Z$1048576,MATCH($A52,'Hoja de Trabajo para listado'!$A$155:$A$1048576,0),MATCH((CUADRO!L$5&amp;$E52),'Hoja de Trabajo para listado'!$A$151:$Z$151,0)),0)+IFERROR(INDEX('Hoja de Trabajo para listado'!$AB$155:$BA$1048576,MATCH($A52,'Hoja de Trabajo para listado'!$AB$155:$AB$1048576,0),MATCH((CUADRO!L$5&amp;$E52),'Hoja de Trabajo para listado'!$AB$151:$BA$151,0)),0)+IFERROR(INDEX('Hoja de Trabajo para listado'!$BC$155:$CB$1048576,MATCH($A52,'Hoja de Trabajo para listado'!$BC$155:$BC$1048576,0),MATCH((CUADRO!L$5&amp;$E52),'Hoja de Trabajo para listado'!$BC$151:$CB$151,0)),0)+IFERROR(INDEX('Hoja de Trabajo para listado'!$DE$153:$DG$274,MATCH($A52,'Hoja de Trabajo para listado'!$DE$153:$DE$1048576,0),MATCH((CUADRO!L$5&amp;$E52),'Hoja de Trabajo para listado'!$DE$151:$DG$151,0)),0)+IFERROR(INDEX('Hoja de Trabajo para listado'!$CD$155:$DC$1048576,MATCH($A52,'Hoja de Trabajo para listado'!$CD$155:$CD$1048576,0),MATCH((CUADRO!L$5&amp;$E52),'Hoja de Trabajo para listado'!$CD$151:$DC$151,0)),0)</f>
        <v>0</v>
      </c>
      <c r="M52" s="314">
        <f ca="1">+IFERROR(INDEX('Hoja de Trabajo para listado'!$A$155:$Z$1048576,MATCH($A52,'Hoja de Trabajo para listado'!$A$155:$A$1048576,0),MATCH((CUADRO!M$5&amp;$E52),'Hoja de Trabajo para listado'!$A$151:$Z$151,0)),0)+IFERROR(INDEX('Hoja de Trabajo para listado'!$AB$155:$BA$1048576,MATCH($A52,'Hoja de Trabajo para listado'!$AB$155:$AB$1048576,0),MATCH((CUADRO!M$5&amp;$E52),'Hoja de Trabajo para listado'!$AB$151:$BA$151,0)),0)+IFERROR(INDEX('Hoja de Trabajo para listado'!$BC$155:$CB$1048576,MATCH($A52,'Hoja de Trabajo para listado'!$BC$155:$BC$1048576,0),MATCH((CUADRO!M$5&amp;$E52),'Hoja de Trabajo para listado'!$BC$151:$CB$151,0)),0)+IFERROR(INDEX('Hoja de Trabajo para listado'!$DE$153:$DG$274,MATCH($A52,'Hoja de Trabajo para listado'!$DE$153:$DE$1048576,0),MATCH((CUADRO!M$5&amp;$E52),'Hoja de Trabajo para listado'!$DE$151:$DG$151,0)),0)+IFERROR(INDEX('Hoja de Trabajo para listado'!$CD$155:$DC$1048576,MATCH($A52,'Hoja de Trabajo para listado'!$CD$155:$CD$1048576,0),MATCH((CUADRO!M$5&amp;$E52),'Hoja de Trabajo para listado'!$CD$151:$DC$151,0)),0)</f>
        <v>0</v>
      </c>
      <c r="N52" s="314">
        <f ca="1">+IFERROR(INDEX('Hoja de Trabajo para listado'!$A$155:$Z$1048576,MATCH($A52,'Hoja de Trabajo para listado'!$A$155:$A$1048576,0),MATCH((CUADRO!N$5&amp;$E52),'Hoja de Trabajo para listado'!$A$151:$Z$151,0)),0)+IFERROR(INDEX('Hoja de Trabajo para listado'!$AB$155:$BA$1048576,MATCH($A52,'Hoja de Trabajo para listado'!$AB$155:$AB$1048576,0),MATCH((CUADRO!N$5&amp;$E52),'Hoja de Trabajo para listado'!$AB$151:$BA$151,0)),0)+IFERROR(INDEX('Hoja de Trabajo para listado'!$BC$155:$CB$1048576,MATCH($A52,'Hoja de Trabajo para listado'!$BC$155:$BC$1048576,0),MATCH((CUADRO!N$5&amp;$E52),'Hoja de Trabajo para listado'!$BC$151:$CB$151,0)),0)+IFERROR(INDEX('Hoja de Trabajo para listado'!$DE$153:$DG$274,MATCH($A52,'Hoja de Trabajo para listado'!$DE$153:$DE$1048576,0),MATCH((CUADRO!N$5&amp;$E52),'Hoja de Trabajo para listado'!$DE$151:$DG$151,0)),0)+IFERROR(INDEX('Hoja de Trabajo para listado'!$CD$155:$DC$1048576,MATCH($A52,'Hoja de Trabajo para listado'!$CD$155:$CD$1048576,0),MATCH((CUADRO!N$5&amp;$E52),'Hoja de Trabajo para listado'!$CD$151:$DC$151,0)),0)</f>
        <v>0</v>
      </c>
      <c r="O52" s="314">
        <f ca="1">+IFERROR(INDEX('Hoja de Trabajo para listado'!$A$155:$Z$1048576,MATCH($A52,'Hoja de Trabajo para listado'!$A$155:$A$1048576,0),MATCH((CUADRO!O$5&amp;$E52),'Hoja de Trabajo para listado'!$A$151:$Z$151,0)),0)+IFERROR(INDEX('Hoja de Trabajo para listado'!$AB$155:$BA$1048576,MATCH($A52,'Hoja de Trabajo para listado'!$AB$155:$AB$1048576,0),MATCH((CUADRO!O$5&amp;$E52),'Hoja de Trabajo para listado'!$AB$151:$BA$151,0)),0)+IFERROR(INDEX('Hoja de Trabajo para listado'!$BC$155:$CB$1048576,MATCH($A52,'Hoja de Trabajo para listado'!$BC$155:$BC$1048576,0),MATCH((CUADRO!O$5&amp;$E52),'Hoja de Trabajo para listado'!$BC$151:$CB$151,0)),0)+IFERROR(INDEX('Hoja de Trabajo para listado'!$DE$153:$DG$274,MATCH($A52,'Hoja de Trabajo para listado'!$DE$153:$DE$1048576,0),MATCH((CUADRO!O$5&amp;$E52),'Hoja de Trabajo para listado'!$DE$151:$DG$151,0)),0)+IFERROR(INDEX('Hoja de Trabajo para listado'!$CD$155:$DC$1048576,MATCH($A52,'Hoja de Trabajo para listado'!$CD$155:$CD$1048576,0),MATCH((CUADRO!O$5&amp;$E52),'Hoja de Trabajo para listado'!$CD$151:$DC$151,0)),0)</f>
        <v>0</v>
      </c>
      <c r="P52" s="314">
        <f ca="1">+IFERROR(INDEX('Hoja de Trabajo para listado'!$A$155:$Z$1048576,MATCH($A52,'Hoja de Trabajo para listado'!$A$155:$A$1048576,0),MATCH((CUADRO!P$5&amp;$E52),'Hoja de Trabajo para listado'!$A$151:$Z$151,0)),0)+IFERROR(INDEX('Hoja de Trabajo para listado'!$AB$155:$BA$1048576,MATCH($A52,'Hoja de Trabajo para listado'!$AB$155:$AB$1048576,0),MATCH((CUADRO!P$5&amp;$E52),'Hoja de Trabajo para listado'!$AB$151:$BA$151,0)),0)+IFERROR(INDEX('Hoja de Trabajo para listado'!$BC$155:$CB$1048576,MATCH($A52,'Hoja de Trabajo para listado'!$BC$155:$BC$1048576,0),MATCH((CUADRO!P$5&amp;$E52),'Hoja de Trabajo para listado'!$BC$151:$CB$151,0)),0)+IFERROR(INDEX('Hoja de Trabajo para listado'!$DE$153:$DG$274,MATCH($A52,'Hoja de Trabajo para listado'!$DE$153:$DE$1048576,0),MATCH((CUADRO!P$5&amp;$E52),'Hoja de Trabajo para listado'!$DE$151:$DG$151,0)),0)+IFERROR(INDEX('Hoja de Trabajo para listado'!$CD$155:$DC$1048576,MATCH($A52,'Hoja de Trabajo para listado'!$CD$155:$CD$1048576,0),MATCH((CUADRO!P$5&amp;$E52),'Hoja de Trabajo para listado'!$CD$151:$DC$151,0)),0)</f>
        <v>0</v>
      </c>
      <c r="Q52" s="314">
        <f ca="1">+IFERROR(INDEX('Hoja de Trabajo para listado'!$A$155:$Z$1048576,MATCH($A52,'Hoja de Trabajo para listado'!$A$155:$A$1048576,0),MATCH((CUADRO!Q$5&amp;$E52),'Hoja de Trabajo para listado'!$A$151:$Z$151,0)),0)+IFERROR(INDEX('Hoja de Trabajo para listado'!$AB$155:$BA$1048576,MATCH($A52,'Hoja de Trabajo para listado'!$AB$155:$AB$1048576,0),MATCH((CUADRO!Q$5&amp;$E52),'Hoja de Trabajo para listado'!$AB$151:$BA$151,0)),0)+IFERROR(INDEX('Hoja de Trabajo para listado'!$BC$155:$CB$1048576,MATCH($A52,'Hoja de Trabajo para listado'!$BC$155:$BC$1048576,0),MATCH((CUADRO!Q$5&amp;$E52),'Hoja de Trabajo para listado'!$BC$151:$CB$151,0)),0)+IFERROR(INDEX('Hoja de Trabajo para listado'!$DE$153:$DG$274,MATCH($A52,'Hoja de Trabajo para listado'!$DE$153:$DE$1048576,0),MATCH((CUADRO!Q$5&amp;$E52),'Hoja de Trabajo para listado'!$DE$151:$DG$151,0)),0)+IFERROR(INDEX('Hoja de Trabajo para listado'!$CD$155:$DC$1048576,MATCH($A52,'Hoja de Trabajo para listado'!$CD$155:$CD$1048576,0),MATCH((CUADRO!Q$5&amp;$E52),'Hoja de Trabajo para listado'!$CD$151:$DC$151,0)),0)</f>
        <v>0</v>
      </c>
      <c r="R52" s="314">
        <f t="shared" ca="1" si="0"/>
        <v>0</v>
      </c>
      <c r="S52" s="353"/>
      <c r="T52" s="314">
        <f ca="1">+T53</f>
        <v>24178835.27</v>
      </c>
      <c r="U52" s="313">
        <f t="shared" si="1"/>
        <v>1</v>
      </c>
      <c r="V52" s="319" t="str">
        <f>+VLOOKUP(A52,bd_lista!$A$3:$E$593,5,FALSE)</f>
        <v>Empresas Nacionales</v>
      </c>
      <c r="W52" s="425" t="str">
        <f>+V52</f>
        <v>Empresas Nacionales</v>
      </c>
    </row>
    <row r="53" spans="1:23" ht="15" customHeight="1">
      <c r="A53" s="326">
        <v>587</v>
      </c>
      <c r="B53" s="428"/>
      <c r="C53" s="319" t="str">
        <f>+VLOOKUP(A53,bd_lista!$A$3:$C$593,3,FALSE)</f>
        <v>Empresa Estratégica Boliviana de Construcción y Conservación de Infraestructura Civil</v>
      </c>
      <c r="D53" s="430"/>
      <c r="E53" s="347" t="s">
        <v>1419</v>
      </c>
      <c r="F53" s="316">
        <f ca="1">+IFERROR(INDEX('Hoja de Trabajo para listado'!$A$155:$Z$1048576,MATCH($A53,'Hoja de Trabajo para listado'!$A$155:$A$1048576,0),MATCH((CUADRO!F$5&amp;$E53),'Hoja de Trabajo para listado'!$A$151:$Z$151,0)),0)+IFERROR(INDEX('Hoja de Trabajo para listado'!$AB$155:$BA$1048576,MATCH($A53,'Hoja de Trabajo para listado'!$AB$155:$AB$1048576,0),MATCH((CUADRO!F$5&amp;$E53),'Hoja de Trabajo para listado'!$AB$151:$BA$151,0)),0)+IFERROR(INDEX('Hoja de Trabajo para listado'!$BC$155:$CB$1048576,MATCH($A53,'Hoja de Trabajo para listado'!$BC$155:$BC$1048576,0),MATCH((CUADRO!F$5&amp;$E53),'Hoja de Trabajo para listado'!$BC$151:$CB$151,0)),0)+IFERROR(INDEX('Hoja de Trabajo para listado'!$DE$153:$DG$274,MATCH($A53,'Hoja de Trabajo para listado'!$DE$153:$DE$1048576,0),MATCH((CUADRO!F$5&amp;$E53),'Hoja de Trabajo para listado'!$DE$151:$DG$151,0)),0)+IFERROR(INDEX('Hoja de Trabajo para listado'!$CD$155:$DC$1048576,MATCH($A53,'Hoja de Trabajo para listado'!$CD$155:$CD$1048576,0),MATCH((CUADRO!F$5&amp;$E53),'Hoja de Trabajo para listado'!$CD$151:$DC$151,0)),0)</f>
        <v>57</v>
      </c>
      <c r="G53" s="316">
        <f ca="1">+IFERROR(INDEX('Hoja de Trabajo para listado'!$A$155:$Z$1048576,MATCH($A53,'Hoja de Trabajo para listado'!$A$155:$A$1048576,0),MATCH((CUADRO!G$5&amp;$E53),'Hoja de Trabajo para listado'!$A$151:$Z$151,0)),0)+IFERROR(INDEX('Hoja de Trabajo para listado'!$AB$155:$BA$1048576,MATCH($A53,'Hoja de Trabajo para listado'!$AB$155:$AB$1048576,0),MATCH((CUADRO!G$5&amp;$E53),'Hoja de Trabajo para listado'!$AB$151:$BA$151,0)),0)+IFERROR(INDEX('Hoja de Trabajo para listado'!$BC$155:$CB$1048576,MATCH($A53,'Hoja de Trabajo para listado'!$BC$155:$BC$1048576,0),MATCH((CUADRO!G$5&amp;$E53),'Hoja de Trabajo para listado'!$BC$151:$CB$151,0)),0)+IFERROR(INDEX('Hoja de Trabajo para listado'!$DE$153:$DG$274,MATCH($A53,'Hoja de Trabajo para listado'!$DE$153:$DE$1048576,0),MATCH((CUADRO!G$5&amp;$E53),'Hoja de Trabajo para listado'!$DE$151:$DG$151,0)),0)+IFERROR(INDEX('Hoja de Trabajo para listado'!$CD$155:$DC$1048576,MATCH($A53,'Hoja de Trabajo para listado'!$CD$155:$CD$1048576,0),MATCH((CUADRO!G$5&amp;$E53),'Hoja de Trabajo para listado'!$CD$151:$DC$151,0)),0)</f>
        <v>0</v>
      </c>
      <c r="H53" s="316">
        <f ca="1">+IFERROR(INDEX('Hoja de Trabajo para listado'!$A$155:$Z$1048576,MATCH($A53,'Hoja de Trabajo para listado'!$A$155:$A$1048576,0),MATCH((CUADRO!H$5&amp;$E53),'Hoja de Trabajo para listado'!$A$151:$Z$151,0)),0)+IFERROR(INDEX('Hoja de Trabajo para listado'!$AB$155:$BA$1048576,MATCH($A53,'Hoja de Trabajo para listado'!$AB$155:$AB$1048576,0),MATCH((CUADRO!H$5&amp;$E53),'Hoja de Trabajo para listado'!$AB$151:$BA$151,0)),0)+IFERROR(INDEX('Hoja de Trabajo para listado'!$BC$155:$CB$1048576,MATCH($A53,'Hoja de Trabajo para listado'!$BC$155:$BC$1048576,0),MATCH((CUADRO!H$5&amp;$E53),'Hoja de Trabajo para listado'!$BC$151:$CB$151,0)),0)+IFERROR(INDEX('Hoja de Trabajo para listado'!$DE$153:$DG$274,MATCH($A53,'Hoja de Trabajo para listado'!$DE$153:$DE$1048576,0),MATCH((CUADRO!H$5&amp;$E53),'Hoja de Trabajo para listado'!$DE$151:$DG$151,0)),0)+IFERROR(INDEX('Hoja de Trabajo para listado'!$CD$155:$DC$1048576,MATCH($A53,'Hoja de Trabajo para listado'!$CD$155:$CD$1048576,0),MATCH((CUADRO!H$5&amp;$E53),'Hoja de Trabajo para listado'!$CD$151:$DC$151,0)),0)</f>
        <v>0</v>
      </c>
      <c r="I53" s="316">
        <f ca="1">+IFERROR(INDEX('Hoja de Trabajo para listado'!$A$155:$Z$1048576,MATCH($A53,'Hoja de Trabajo para listado'!$A$155:$A$1048576,0),MATCH((CUADRO!I$5&amp;$E53),'Hoja de Trabajo para listado'!$A$151:$Z$151,0)),0)+IFERROR(INDEX('Hoja de Trabajo para listado'!$AB$155:$BA$1048576,MATCH($A53,'Hoja de Trabajo para listado'!$AB$155:$AB$1048576,0),MATCH((CUADRO!I$5&amp;$E53),'Hoja de Trabajo para listado'!$AB$151:$BA$151,0)),0)+IFERROR(INDEX('Hoja de Trabajo para listado'!$BC$155:$CB$1048576,MATCH($A53,'Hoja de Trabajo para listado'!$BC$155:$BC$1048576,0),MATCH((CUADRO!I$5&amp;$E53),'Hoja de Trabajo para listado'!$BC$151:$CB$151,0)),0)+IFERROR(INDEX('Hoja de Trabajo para listado'!$DE$153:$DG$274,MATCH($A53,'Hoja de Trabajo para listado'!$DE$153:$DE$1048576,0),MATCH((CUADRO!I$5&amp;$E53),'Hoja de Trabajo para listado'!$DE$151:$DG$151,0)),0)+IFERROR(INDEX('Hoja de Trabajo para listado'!$CD$155:$DC$1048576,MATCH($A53,'Hoja de Trabajo para listado'!$CD$155:$CD$1048576,0),MATCH((CUADRO!I$5&amp;$E53),'Hoja de Trabajo para listado'!$CD$151:$DC$151,0)),0)</f>
        <v>0</v>
      </c>
      <c r="J53" s="316">
        <f ca="1">+IFERROR(INDEX('Hoja de Trabajo para listado'!$A$155:$Z$1048576,MATCH($A53,'Hoja de Trabajo para listado'!$A$155:$A$1048576,0),MATCH((CUADRO!J$5&amp;$E53),'Hoja de Trabajo para listado'!$A$151:$Z$151,0)),0)+IFERROR(INDEX('Hoja de Trabajo para listado'!$AB$155:$BA$1048576,MATCH($A53,'Hoja de Trabajo para listado'!$AB$155:$AB$1048576,0),MATCH((CUADRO!J$5&amp;$E53),'Hoja de Trabajo para listado'!$AB$151:$BA$151,0)),0)+IFERROR(INDEX('Hoja de Trabajo para listado'!$BC$155:$CB$1048576,MATCH($A53,'Hoja de Trabajo para listado'!$BC$155:$BC$1048576,0),MATCH((CUADRO!J$5&amp;$E53),'Hoja de Trabajo para listado'!$BC$151:$CB$151,0)),0)+IFERROR(INDEX('Hoja de Trabajo para listado'!$DE$153:$DG$274,MATCH($A53,'Hoja de Trabajo para listado'!$DE$153:$DE$1048576,0),MATCH((CUADRO!J$5&amp;$E53),'Hoja de Trabajo para listado'!$DE$151:$DG$151,0)),0)+IFERROR(INDEX('Hoja de Trabajo para listado'!$CD$155:$DC$1048576,MATCH($A53,'Hoja de Trabajo para listado'!$CD$155:$CD$1048576,0),MATCH((CUADRO!J$5&amp;$E53),'Hoja de Trabajo para listado'!$CD$151:$DC$151,0)),0)</f>
        <v>682.5</v>
      </c>
      <c r="K53" s="316">
        <f ca="1">+IFERROR(INDEX('Hoja de Trabajo para listado'!$A$155:$Z$1048576,MATCH($A53,'Hoja de Trabajo para listado'!$A$155:$A$1048576,0),MATCH((CUADRO!K$5&amp;$E53),'Hoja de Trabajo para listado'!$A$151:$Z$151,0)),0)+IFERROR(INDEX('Hoja de Trabajo para listado'!$AB$155:$BA$1048576,MATCH($A53,'Hoja de Trabajo para listado'!$AB$155:$AB$1048576,0),MATCH((CUADRO!K$5&amp;$E53),'Hoja de Trabajo para listado'!$AB$151:$BA$151,0)),0)+IFERROR(INDEX('Hoja de Trabajo para listado'!$BC$155:$CB$1048576,MATCH($A53,'Hoja de Trabajo para listado'!$BC$155:$BC$1048576,0),MATCH((CUADRO!K$5&amp;$E53),'Hoja de Trabajo para listado'!$BC$151:$CB$151,0)),0)+IFERROR(INDEX('Hoja de Trabajo para listado'!$DE$153:$DG$274,MATCH($A53,'Hoja de Trabajo para listado'!$DE$153:$DE$1048576,0),MATCH((CUADRO!K$5&amp;$E53),'Hoja de Trabajo para listado'!$DE$151:$DG$151,0)),0)+IFERROR(INDEX('Hoja de Trabajo para listado'!$CD$155:$DC$1048576,MATCH($A53,'Hoja de Trabajo para listado'!$CD$155:$CD$1048576,0),MATCH((CUADRO!K$5&amp;$E53),'Hoja de Trabajo para listado'!$CD$151:$DC$151,0)),0)</f>
        <v>24178095.77</v>
      </c>
      <c r="L53" s="316">
        <f ca="1">+IFERROR(INDEX('Hoja de Trabajo para listado'!$A$155:$Z$1048576,MATCH($A53,'Hoja de Trabajo para listado'!$A$155:$A$1048576,0),MATCH((CUADRO!L$5&amp;$E53),'Hoja de Trabajo para listado'!$A$151:$Z$151,0)),0)+IFERROR(INDEX('Hoja de Trabajo para listado'!$AB$155:$BA$1048576,MATCH($A53,'Hoja de Trabajo para listado'!$AB$155:$AB$1048576,0),MATCH((CUADRO!L$5&amp;$E53),'Hoja de Trabajo para listado'!$AB$151:$BA$151,0)),0)+IFERROR(INDEX('Hoja de Trabajo para listado'!$BC$155:$CB$1048576,MATCH($A53,'Hoja de Trabajo para listado'!$BC$155:$BC$1048576,0),MATCH((CUADRO!L$5&amp;$E53),'Hoja de Trabajo para listado'!$BC$151:$CB$151,0)),0)+IFERROR(INDEX('Hoja de Trabajo para listado'!$DE$153:$DG$274,MATCH($A53,'Hoja de Trabajo para listado'!$DE$153:$DE$1048576,0),MATCH((CUADRO!L$5&amp;$E53),'Hoja de Trabajo para listado'!$DE$151:$DG$151,0)),0)+IFERROR(INDEX('Hoja de Trabajo para listado'!$CD$155:$DC$1048576,MATCH($A53,'Hoja de Trabajo para listado'!$CD$155:$CD$1048576,0),MATCH((CUADRO!L$5&amp;$E53),'Hoja de Trabajo para listado'!$CD$151:$DC$151,0)),0)</f>
        <v>0</v>
      </c>
      <c r="M53" s="316">
        <f ca="1">+IFERROR(INDEX('Hoja de Trabajo para listado'!$A$155:$Z$1048576,MATCH($A53,'Hoja de Trabajo para listado'!$A$155:$A$1048576,0),MATCH((CUADRO!M$5&amp;$E53),'Hoja de Trabajo para listado'!$A$151:$Z$151,0)),0)+IFERROR(INDEX('Hoja de Trabajo para listado'!$AB$155:$BA$1048576,MATCH($A53,'Hoja de Trabajo para listado'!$AB$155:$AB$1048576,0),MATCH((CUADRO!M$5&amp;$E53),'Hoja de Trabajo para listado'!$AB$151:$BA$151,0)),0)+IFERROR(INDEX('Hoja de Trabajo para listado'!$BC$155:$CB$1048576,MATCH($A53,'Hoja de Trabajo para listado'!$BC$155:$BC$1048576,0),MATCH((CUADRO!M$5&amp;$E53),'Hoja de Trabajo para listado'!$BC$151:$CB$151,0)),0)+IFERROR(INDEX('Hoja de Trabajo para listado'!$DE$153:$DG$274,MATCH($A53,'Hoja de Trabajo para listado'!$DE$153:$DE$1048576,0),MATCH((CUADRO!M$5&amp;$E53),'Hoja de Trabajo para listado'!$DE$151:$DG$151,0)),0)+IFERROR(INDEX('Hoja de Trabajo para listado'!$CD$155:$DC$1048576,MATCH($A53,'Hoja de Trabajo para listado'!$CD$155:$CD$1048576,0),MATCH((CUADRO!M$5&amp;$E53),'Hoja de Trabajo para listado'!$CD$151:$DC$151,0)),0)</f>
        <v>0</v>
      </c>
      <c r="N53" s="316">
        <f ca="1">+IFERROR(INDEX('Hoja de Trabajo para listado'!$A$155:$Z$1048576,MATCH($A53,'Hoja de Trabajo para listado'!$A$155:$A$1048576,0),MATCH((CUADRO!N$5&amp;$E53),'Hoja de Trabajo para listado'!$A$151:$Z$151,0)),0)+IFERROR(INDEX('Hoja de Trabajo para listado'!$AB$155:$BA$1048576,MATCH($A53,'Hoja de Trabajo para listado'!$AB$155:$AB$1048576,0),MATCH((CUADRO!N$5&amp;$E53),'Hoja de Trabajo para listado'!$AB$151:$BA$151,0)),0)+IFERROR(INDEX('Hoja de Trabajo para listado'!$BC$155:$CB$1048576,MATCH($A53,'Hoja de Trabajo para listado'!$BC$155:$BC$1048576,0),MATCH((CUADRO!N$5&amp;$E53),'Hoja de Trabajo para listado'!$BC$151:$CB$151,0)),0)+IFERROR(INDEX('Hoja de Trabajo para listado'!$DE$153:$DG$274,MATCH($A53,'Hoja de Trabajo para listado'!$DE$153:$DE$1048576,0),MATCH((CUADRO!N$5&amp;$E53),'Hoja de Trabajo para listado'!$DE$151:$DG$151,0)),0)+IFERROR(INDEX('Hoja de Trabajo para listado'!$CD$155:$DC$1048576,MATCH($A53,'Hoja de Trabajo para listado'!$CD$155:$CD$1048576,0),MATCH((CUADRO!N$5&amp;$E53),'Hoja de Trabajo para listado'!$CD$151:$DC$151,0)),0)</f>
        <v>0</v>
      </c>
      <c r="O53" s="316">
        <f ca="1">+IFERROR(INDEX('Hoja de Trabajo para listado'!$A$155:$Z$1048576,MATCH($A53,'Hoja de Trabajo para listado'!$A$155:$A$1048576,0),MATCH((CUADRO!O$5&amp;$E53),'Hoja de Trabajo para listado'!$A$151:$Z$151,0)),0)+IFERROR(INDEX('Hoja de Trabajo para listado'!$AB$155:$BA$1048576,MATCH($A53,'Hoja de Trabajo para listado'!$AB$155:$AB$1048576,0),MATCH((CUADRO!O$5&amp;$E53),'Hoja de Trabajo para listado'!$AB$151:$BA$151,0)),0)+IFERROR(INDEX('Hoja de Trabajo para listado'!$BC$155:$CB$1048576,MATCH($A53,'Hoja de Trabajo para listado'!$BC$155:$BC$1048576,0),MATCH((CUADRO!O$5&amp;$E53),'Hoja de Trabajo para listado'!$BC$151:$CB$151,0)),0)+IFERROR(INDEX('Hoja de Trabajo para listado'!$DE$153:$DG$274,MATCH($A53,'Hoja de Trabajo para listado'!$DE$153:$DE$1048576,0),MATCH((CUADRO!O$5&amp;$E53),'Hoja de Trabajo para listado'!$DE$151:$DG$151,0)),0)+IFERROR(INDEX('Hoja de Trabajo para listado'!$CD$155:$DC$1048576,MATCH($A53,'Hoja de Trabajo para listado'!$CD$155:$CD$1048576,0),MATCH((CUADRO!O$5&amp;$E53),'Hoja de Trabajo para listado'!$CD$151:$DC$151,0)),0)</f>
        <v>0</v>
      </c>
      <c r="P53" s="316">
        <f ca="1">+IFERROR(INDEX('Hoja de Trabajo para listado'!$A$155:$Z$1048576,MATCH($A53,'Hoja de Trabajo para listado'!$A$155:$A$1048576,0),MATCH((CUADRO!P$5&amp;$E53),'Hoja de Trabajo para listado'!$A$151:$Z$151,0)),0)+IFERROR(INDEX('Hoja de Trabajo para listado'!$AB$155:$BA$1048576,MATCH($A53,'Hoja de Trabajo para listado'!$AB$155:$AB$1048576,0),MATCH((CUADRO!P$5&amp;$E53),'Hoja de Trabajo para listado'!$AB$151:$BA$151,0)),0)+IFERROR(INDEX('Hoja de Trabajo para listado'!$BC$155:$CB$1048576,MATCH($A53,'Hoja de Trabajo para listado'!$BC$155:$BC$1048576,0),MATCH((CUADRO!P$5&amp;$E53),'Hoja de Trabajo para listado'!$BC$151:$CB$151,0)),0)+IFERROR(INDEX('Hoja de Trabajo para listado'!$DE$153:$DG$274,MATCH($A53,'Hoja de Trabajo para listado'!$DE$153:$DE$1048576,0),MATCH((CUADRO!P$5&amp;$E53),'Hoja de Trabajo para listado'!$DE$151:$DG$151,0)),0)+IFERROR(INDEX('Hoja de Trabajo para listado'!$CD$155:$DC$1048576,MATCH($A53,'Hoja de Trabajo para listado'!$CD$155:$CD$1048576,0),MATCH((CUADRO!P$5&amp;$E53),'Hoja de Trabajo para listado'!$CD$151:$DC$151,0)),0)</f>
        <v>0</v>
      </c>
      <c r="Q53" s="316">
        <f ca="1">+IFERROR(INDEX('Hoja de Trabajo para listado'!$A$155:$Z$1048576,MATCH($A53,'Hoja de Trabajo para listado'!$A$155:$A$1048576,0),MATCH((CUADRO!Q$5&amp;$E53),'Hoja de Trabajo para listado'!$A$151:$Z$151,0)),0)+IFERROR(INDEX('Hoja de Trabajo para listado'!$AB$155:$BA$1048576,MATCH($A53,'Hoja de Trabajo para listado'!$AB$155:$AB$1048576,0),MATCH((CUADRO!Q$5&amp;$E53),'Hoja de Trabajo para listado'!$AB$151:$BA$151,0)),0)+IFERROR(INDEX('Hoja de Trabajo para listado'!$BC$155:$CB$1048576,MATCH($A53,'Hoja de Trabajo para listado'!$BC$155:$BC$1048576,0),MATCH((CUADRO!Q$5&amp;$E53),'Hoja de Trabajo para listado'!$BC$151:$CB$151,0)),0)+IFERROR(INDEX('Hoja de Trabajo para listado'!$DE$153:$DG$274,MATCH($A53,'Hoja de Trabajo para listado'!$DE$153:$DE$1048576,0),MATCH((CUADRO!Q$5&amp;$E53),'Hoja de Trabajo para listado'!$DE$151:$DG$151,0)),0)+IFERROR(INDEX('Hoja de Trabajo para listado'!$CD$155:$DC$1048576,MATCH($A53,'Hoja de Trabajo para listado'!$CD$155:$CD$1048576,0),MATCH((CUADRO!Q$5&amp;$E53),'Hoja de Trabajo para listado'!$CD$151:$DC$151,0)),0)</f>
        <v>0</v>
      </c>
      <c r="R53" s="316">
        <f t="shared" ca="1" si="0"/>
        <v>24178835.27</v>
      </c>
      <c r="S53" s="352">
        <f ca="1">+R52+R53</f>
        <v>24178835.27</v>
      </c>
      <c r="T53" s="316">
        <f ca="1">+S53</f>
        <v>24178835.27</v>
      </c>
      <c r="U53" s="315">
        <f t="shared" si="1"/>
        <v>2</v>
      </c>
      <c r="V53" s="319" t="str">
        <f>+VLOOKUP(A53,bd_lista!$A$3:$E$593,5,FALSE)</f>
        <v>Empresas Nacionales</v>
      </c>
      <c r="W53" s="426"/>
    </row>
    <row r="54" spans="1:23" customFormat="1" ht="15" customHeight="1">
      <c r="A54" s="325">
        <v>573</v>
      </c>
      <c r="B54" s="427">
        <f>+A54</f>
        <v>573</v>
      </c>
      <c r="C54" s="318" t="str">
        <f>+VLOOKUP(A54,bd_lista!$A$3:$C$593,3,FALSE)</f>
        <v>Empresa Siderúrgica del Mutún</v>
      </c>
      <c r="D54" s="429" t="str">
        <f>+C54</f>
        <v>Empresa Siderúrgica del Mutún</v>
      </c>
      <c r="E54" s="348" t="s">
        <v>1418</v>
      </c>
      <c r="F54" s="314">
        <f ca="1">+IFERROR(INDEX('Hoja de Trabajo para listado'!$A$155:$Z$1048576,MATCH($A54,'Hoja de Trabajo para listado'!$A$155:$A$1048576,0),MATCH((CUADRO!F$5&amp;$E54),'Hoja de Trabajo para listado'!$A$151:$Z$151,0)),0)+IFERROR(INDEX('Hoja de Trabajo para listado'!$AB$155:$BA$1048576,MATCH($A54,'Hoja de Trabajo para listado'!$AB$155:$AB$1048576,0),MATCH((CUADRO!F$5&amp;$E54),'Hoja de Trabajo para listado'!$AB$151:$BA$151,0)),0)+IFERROR(INDEX('Hoja de Trabajo para listado'!$BC$155:$CB$1048576,MATCH($A54,'Hoja de Trabajo para listado'!$BC$155:$BC$1048576,0),MATCH((CUADRO!F$5&amp;$E54),'Hoja de Trabajo para listado'!$BC$151:$CB$151,0)),0)+IFERROR(INDEX('Hoja de Trabajo para listado'!$DE$153:$DG$274,MATCH($A54,'Hoja de Trabajo para listado'!$DE$153:$DE$1048576,0),MATCH((CUADRO!F$5&amp;$E54),'Hoja de Trabajo para listado'!$DE$151:$DG$151,0)),0)+IFERROR(INDEX('Hoja de Trabajo para listado'!$CD$155:$DC$1048576,MATCH($A54,'Hoja de Trabajo para listado'!$CD$155:$CD$1048576,0),MATCH((CUADRO!F$5&amp;$E54),'Hoja de Trabajo para listado'!$CD$151:$DC$151,0)),0)</f>
        <v>0</v>
      </c>
      <c r="G54" s="314">
        <f ca="1">+IFERROR(INDEX('Hoja de Trabajo para listado'!$A$155:$Z$1048576,MATCH($A54,'Hoja de Trabajo para listado'!$A$155:$A$1048576,0),MATCH((CUADRO!G$5&amp;$E54),'Hoja de Trabajo para listado'!$A$151:$Z$151,0)),0)+IFERROR(INDEX('Hoja de Trabajo para listado'!$AB$155:$BA$1048576,MATCH($A54,'Hoja de Trabajo para listado'!$AB$155:$AB$1048576,0),MATCH((CUADRO!G$5&amp;$E54),'Hoja de Trabajo para listado'!$AB$151:$BA$151,0)),0)+IFERROR(INDEX('Hoja de Trabajo para listado'!$BC$155:$CB$1048576,MATCH($A54,'Hoja de Trabajo para listado'!$BC$155:$BC$1048576,0),MATCH((CUADRO!G$5&amp;$E54),'Hoja de Trabajo para listado'!$BC$151:$CB$151,0)),0)+IFERROR(INDEX('Hoja de Trabajo para listado'!$DE$153:$DG$274,MATCH($A54,'Hoja de Trabajo para listado'!$DE$153:$DE$1048576,0),MATCH((CUADRO!G$5&amp;$E54),'Hoja de Trabajo para listado'!$DE$151:$DG$151,0)),0)+IFERROR(INDEX('Hoja de Trabajo para listado'!$CD$155:$DC$1048576,MATCH($A54,'Hoja de Trabajo para listado'!$CD$155:$CD$1048576,0),MATCH((CUADRO!G$5&amp;$E54),'Hoja de Trabajo para listado'!$CD$151:$DC$151,0)),0)</f>
        <v>0</v>
      </c>
      <c r="H54" s="314">
        <f ca="1">+IFERROR(INDEX('Hoja de Trabajo para listado'!$A$155:$Z$1048576,MATCH($A54,'Hoja de Trabajo para listado'!$A$155:$A$1048576,0),MATCH((CUADRO!H$5&amp;$E54),'Hoja de Trabajo para listado'!$A$151:$Z$151,0)),0)+IFERROR(INDEX('Hoja de Trabajo para listado'!$AB$155:$BA$1048576,MATCH($A54,'Hoja de Trabajo para listado'!$AB$155:$AB$1048576,0),MATCH((CUADRO!H$5&amp;$E54),'Hoja de Trabajo para listado'!$AB$151:$BA$151,0)),0)+IFERROR(INDEX('Hoja de Trabajo para listado'!$BC$155:$CB$1048576,MATCH($A54,'Hoja de Trabajo para listado'!$BC$155:$BC$1048576,0),MATCH((CUADRO!H$5&amp;$E54),'Hoja de Trabajo para listado'!$BC$151:$CB$151,0)),0)+IFERROR(INDEX('Hoja de Trabajo para listado'!$DE$153:$DG$274,MATCH($A54,'Hoja de Trabajo para listado'!$DE$153:$DE$1048576,0),MATCH((CUADRO!H$5&amp;$E54),'Hoja de Trabajo para listado'!$DE$151:$DG$151,0)),0)+IFERROR(INDEX('Hoja de Trabajo para listado'!$CD$155:$DC$1048576,MATCH($A54,'Hoja de Trabajo para listado'!$CD$155:$CD$1048576,0),MATCH((CUADRO!H$5&amp;$E54),'Hoja de Trabajo para listado'!$CD$151:$DC$151,0)),0)</f>
        <v>0</v>
      </c>
      <c r="I54" s="314">
        <f ca="1">+IFERROR(INDEX('Hoja de Trabajo para listado'!$A$155:$Z$1048576,MATCH($A54,'Hoja de Trabajo para listado'!$A$155:$A$1048576,0),MATCH((CUADRO!I$5&amp;$E54),'Hoja de Trabajo para listado'!$A$151:$Z$151,0)),0)+IFERROR(INDEX('Hoja de Trabajo para listado'!$AB$155:$BA$1048576,MATCH($A54,'Hoja de Trabajo para listado'!$AB$155:$AB$1048576,0),MATCH((CUADRO!I$5&amp;$E54),'Hoja de Trabajo para listado'!$AB$151:$BA$151,0)),0)+IFERROR(INDEX('Hoja de Trabajo para listado'!$BC$155:$CB$1048576,MATCH($A54,'Hoja de Trabajo para listado'!$BC$155:$BC$1048576,0),MATCH((CUADRO!I$5&amp;$E54),'Hoja de Trabajo para listado'!$BC$151:$CB$151,0)),0)+IFERROR(INDEX('Hoja de Trabajo para listado'!$DE$153:$DG$274,MATCH($A54,'Hoja de Trabajo para listado'!$DE$153:$DE$1048576,0),MATCH((CUADRO!I$5&amp;$E54),'Hoja de Trabajo para listado'!$DE$151:$DG$151,0)),0)+IFERROR(INDEX('Hoja de Trabajo para listado'!$CD$155:$DC$1048576,MATCH($A54,'Hoja de Trabajo para listado'!$CD$155:$CD$1048576,0),MATCH((CUADRO!I$5&amp;$E54),'Hoja de Trabajo para listado'!$CD$151:$DC$151,0)),0)</f>
        <v>0</v>
      </c>
      <c r="J54" s="314">
        <f ca="1">+IFERROR(INDEX('Hoja de Trabajo para listado'!$A$155:$Z$1048576,MATCH($A54,'Hoja de Trabajo para listado'!$A$155:$A$1048576,0),MATCH((CUADRO!J$5&amp;$E54),'Hoja de Trabajo para listado'!$A$151:$Z$151,0)),0)+IFERROR(INDEX('Hoja de Trabajo para listado'!$AB$155:$BA$1048576,MATCH($A54,'Hoja de Trabajo para listado'!$AB$155:$AB$1048576,0),MATCH((CUADRO!J$5&amp;$E54),'Hoja de Trabajo para listado'!$AB$151:$BA$151,0)),0)+IFERROR(INDEX('Hoja de Trabajo para listado'!$BC$155:$CB$1048576,MATCH($A54,'Hoja de Trabajo para listado'!$BC$155:$BC$1048576,0),MATCH((CUADRO!J$5&amp;$E54),'Hoja de Trabajo para listado'!$BC$151:$CB$151,0)),0)+IFERROR(INDEX('Hoja de Trabajo para listado'!$DE$153:$DG$274,MATCH($A54,'Hoja de Trabajo para listado'!$DE$153:$DE$1048576,0),MATCH((CUADRO!J$5&amp;$E54),'Hoja de Trabajo para listado'!$DE$151:$DG$151,0)),0)+IFERROR(INDEX('Hoja de Trabajo para listado'!$CD$155:$DC$1048576,MATCH($A54,'Hoja de Trabajo para listado'!$CD$155:$CD$1048576,0),MATCH((CUADRO!J$5&amp;$E54),'Hoja de Trabajo para listado'!$CD$151:$DC$151,0)),0)</f>
        <v>0</v>
      </c>
      <c r="K54" s="314">
        <f ca="1">+IFERROR(INDEX('Hoja de Trabajo para listado'!$A$155:$Z$1048576,MATCH($A54,'Hoja de Trabajo para listado'!$A$155:$A$1048576,0),MATCH((CUADRO!K$5&amp;$E54),'Hoja de Trabajo para listado'!$A$151:$Z$151,0)),0)+IFERROR(INDEX('Hoja de Trabajo para listado'!$AB$155:$BA$1048576,MATCH($A54,'Hoja de Trabajo para listado'!$AB$155:$AB$1048576,0),MATCH((CUADRO!K$5&amp;$E54),'Hoja de Trabajo para listado'!$AB$151:$BA$151,0)),0)+IFERROR(INDEX('Hoja de Trabajo para listado'!$BC$155:$CB$1048576,MATCH($A54,'Hoja de Trabajo para listado'!$BC$155:$BC$1048576,0),MATCH((CUADRO!K$5&amp;$E54),'Hoja de Trabajo para listado'!$BC$151:$CB$151,0)),0)+IFERROR(INDEX('Hoja de Trabajo para listado'!$DE$153:$DG$274,MATCH($A54,'Hoja de Trabajo para listado'!$DE$153:$DE$1048576,0),MATCH((CUADRO!K$5&amp;$E54),'Hoja de Trabajo para listado'!$DE$151:$DG$151,0)),0)+IFERROR(INDEX('Hoja de Trabajo para listado'!$CD$155:$DC$1048576,MATCH($A54,'Hoja de Trabajo para listado'!$CD$155:$CD$1048576,0),MATCH((CUADRO!K$5&amp;$E54),'Hoja de Trabajo para listado'!$CD$151:$DC$151,0)),0)</f>
        <v>0</v>
      </c>
      <c r="L54" s="314">
        <f ca="1">+IFERROR(INDEX('Hoja de Trabajo para listado'!$A$155:$Z$1048576,MATCH($A54,'Hoja de Trabajo para listado'!$A$155:$A$1048576,0),MATCH((CUADRO!L$5&amp;$E54),'Hoja de Trabajo para listado'!$A$151:$Z$151,0)),0)+IFERROR(INDEX('Hoja de Trabajo para listado'!$AB$155:$BA$1048576,MATCH($A54,'Hoja de Trabajo para listado'!$AB$155:$AB$1048576,0),MATCH((CUADRO!L$5&amp;$E54),'Hoja de Trabajo para listado'!$AB$151:$BA$151,0)),0)+IFERROR(INDEX('Hoja de Trabajo para listado'!$BC$155:$CB$1048576,MATCH($A54,'Hoja de Trabajo para listado'!$BC$155:$BC$1048576,0),MATCH((CUADRO!L$5&amp;$E54),'Hoja de Trabajo para listado'!$BC$151:$CB$151,0)),0)+IFERROR(INDEX('Hoja de Trabajo para listado'!$DE$153:$DG$274,MATCH($A54,'Hoja de Trabajo para listado'!$DE$153:$DE$1048576,0),MATCH((CUADRO!L$5&amp;$E54),'Hoja de Trabajo para listado'!$DE$151:$DG$151,0)),0)+IFERROR(INDEX('Hoja de Trabajo para listado'!$CD$155:$DC$1048576,MATCH($A54,'Hoja de Trabajo para listado'!$CD$155:$CD$1048576,0),MATCH((CUADRO!L$5&amp;$E54),'Hoja de Trabajo para listado'!$CD$151:$DC$151,0)),0)</f>
        <v>0</v>
      </c>
      <c r="M54" s="314">
        <f ca="1">+IFERROR(INDEX('Hoja de Trabajo para listado'!$A$155:$Z$1048576,MATCH($A54,'Hoja de Trabajo para listado'!$A$155:$A$1048576,0),MATCH((CUADRO!M$5&amp;$E54),'Hoja de Trabajo para listado'!$A$151:$Z$151,0)),0)+IFERROR(INDEX('Hoja de Trabajo para listado'!$AB$155:$BA$1048576,MATCH($A54,'Hoja de Trabajo para listado'!$AB$155:$AB$1048576,0),MATCH((CUADRO!M$5&amp;$E54),'Hoja de Trabajo para listado'!$AB$151:$BA$151,0)),0)+IFERROR(INDEX('Hoja de Trabajo para listado'!$BC$155:$CB$1048576,MATCH($A54,'Hoja de Trabajo para listado'!$BC$155:$BC$1048576,0),MATCH((CUADRO!M$5&amp;$E54),'Hoja de Trabajo para listado'!$BC$151:$CB$151,0)),0)+IFERROR(INDEX('Hoja de Trabajo para listado'!$DE$153:$DG$274,MATCH($A54,'Hoja de Trabajo para listado'!$DE$153:$DE$1048576,0),MATCH((CUADRO!M$5&amp;$E54),'Hoja de Trabajo para listado'!$DE$151:$DG$151,0)),0)+IFERROR(INDEX('Hoja de Trabajo para listado'!$CD$155:$DC$1048576,MATCH($A54,'Hoja de Trabajo para listado'!$CD$155:$CD$1048576,0),MATCH((CUADRO!M$5&amp;$E54),'Hoja de Trabajo para listado'!$CD$151:$DC$151,0)),0)</f>
        <v>0</v>
      </c>
      <c r="N54" s="314">
        <f ca="1">+IFERROR(INDEX('Hoja de Trabajo para listado'!$A$155:$Z$1048576,MATCH($A54,'Hoja de Trabajo para listado'!$A$155:$A$1048576,0),MATCH((CUADRO!N$5&amp;$E54),'Hoja de Trabajo para listado'!$A$151:$Z$151,0)),0)+IFERROR(INDEX('Hoja de Trabajo para listado'!$AB$155:$BA$1048576,MATCH($A54,'Hoja de Trabajo para listado'!$AB$155:$AB$1048576,0),MATCH((CUADRO!N$5&amp;$E54),'Hoja de Trabajo para listado'!$AB$151:$BA$151,0)),0)+IFERROR(INDEX('Hoja de Trabajo para listado'!$BC$155:$CB$1048576,MATCH($A54,'Hoja de Trabajo para listado'!$BC$155:$BC$1048576,0),MATCH((CUADRO!N$5&amp;$E54),'Hoja de Trabajo para listado'!$BC$151:$CB$151,0)),0)+IFERROR(INDEX('Hoja de Trabajo para listado'!$DE$153:$DG$274,MATCH($A54,'Hoja de Trabajo para listado'!$DE$153:$DE$1048576,0),MATCH((CUADRO!N$5&amp;$E54),'Hoja de Trabajo para listado'!$DE$151:$DG$151,0)),0)+IFERROR(INDEX('Hoja de Trabajo para listado'!$CD$155:$DC$1048576,MATCH($A54,'Hoja de Trabajo para listado'!$CD$155:$CD$1048576,0),MATCH((CUADRO!N$5&amp;$E54),'Hoja de Trabajo para listado'!$CD$151:$DC$151,0)),0)</f>
        <v>0</v>
      </c>
      <c r="O54" s="314">
        <f ca="1">+IFERROR(INDEX('Hoja de Trabajo para listado'!$A$155:$Z$1048576,MATCH($A54,'Hoja de Trabajo para listado'!$A$155:$A$1048576,0),MATCH((CUADRO!O$5&amp;$E54),'Hoja de Trabajo para listado'!$A$151:$Z$151,0)),0)+IFERROR(INDEX('Hoja de Trabajo para listado'!$AB$155:$BA$1048576,MATCH($A54,'Hoja de Trabajo para listado'!$AB$155:$AB$1048576,0),MATCH((CUADRO!O$5&amp;$E54),'Hoja de Trabajo para listado'!$AB$151:$BA$151,0)),0)+IFERROR(INDEX('Hoja de Trabajo para listado'!$BC$155:$CB$1048576,MATCH($A54,'Hoja de Trabajo para listado'!$BC$155:$BC$1048576,0),MATCH((CUADRO!O$5&amp;$E54),'Hoja de Trabajo para listado'!$BC$151:$CB$151,0)),0)+IFERROR(INDEX('Hoja de Trabajo para listado'!$DE$153:$DG$274,MATCH($A54,'Hoja de Trabajo para listado'!$DE$153:$DE$1048576,0),MATCH((CUADRO!O$5&amp;$E54),'Hoja de Trabajo para listado'!$DE$151:$DG$151,0)),0)+IFERROR(INDEX('Hoja de Trabajo para listado'!$CD$155:$DC$1048576,MATCH($A54,'Hoja de Trabajo para listado'!$CD$155:$CD$1048576,0),MATCH((CUADRO!O$5&amp;$E54),'Hoja de Trabajo para listado'!$CD$151:$DC$151,0)),0)</f>
        <v>0</v>
      </c>
      <c r="P54" s="314">
        <f ca="1">+IFERROR(INDEX('Hoja de Trabajo para listado'!$A$155:$Z$1048576,MATCH($A54,'Hoja de Trabajo para listado'!$A$155:$A$1048576,0),MATCH((CUADRO!P$5&amp;$E54),'Hoja de Trabajo para listado'!$A$151:$Z$151,0)),0)+IFERROR(INDEX('Hoja de Trabajo para listado'!$AB$155:$BA$1048576,MATCH($A54,'Hoja de Trabajo para listado'!$AB$155:$AB$1048576,0),MATCH((CUADRO!P$5&amp;$E54),'Hoja de Trabajo para listado'!$AB$151:$BA$151,0)),0)+IFERROR(INDEX('Hoja de Trabajo para listado'!$BC$155:$CB$1048576,MATCH($A54,'Hoja de Trabajo para listado'!$BC$155:$BC$1048576,0),MATCH((CUADRO!P$5&amp;$E54),'Hoja de Trabajo para listado'!$BC$151:$CB$151,0)),0)+IFERROR(INDEX('Hoja de Trabajo para listado'!$DE$153:$DG$274,MATCH($A54,'Hoja de Trabajo para listado'!$DE$153:$DE$1048576,0),MATCH((CUADRO!P$5&amp;$E54),'Hoja de Trabajo para listado'!$DE$151:$DG$151,0)),0)+IFERROR(INDEX('Hoja de Trabajo para listado'!$CD$155:$DC$1048576,MATCH($A54,'Hoja de Trabajo para listado'!$CD$155:$CD$1048576,0),MATCH((CUADRO!P$5&amp;$E54),'Hoja de Trabajo para listado'!$CD$151:$DC$151,0)),0)</f>
        <v>0</v>
      </c>
      <c r="Q54" s="314">
        <f ca="1">+IFERROR(INDEX('Hoja de Trabajo para listado'!$A$155:$Z$1048576,MATCH($A54,'Hoja de Trabajo para listado'!$A$155:$A$1048576,0),MATCH((CUADRO!Q$5&amp;$E54),'Hoja de Trabajo para listado'!$A$151:$Z$151,0)),0)+IFERROR(INDEX('Hoja de Trabajo para listado'!$AB$155:$BA$1048576,MATCH($A54,'Hoja de Trabajo para listado'!$AB$155:$AB$1048576,0),MATCH((CUADRO!Q$5&amp;$E54),'Hoja de Trabajo para listado'!$AB$151:$BA$151,0)),0)+IFERROR(INDEX('Hoja de Trabajo para listado'!$BC$155:$CB$1048576,MATCH($A54,'Hoja de Trabajo para listado'!$BC$155:$BC$1048576,0),MATCH((CUADRO!Q$5&amp;$E54),'Hoja de Trabajo para listado'!$BC$151:$CB$151,0)),0)+IFERROR(INDEX('Hoja de Trabajo para listado'!$DE$153:$DG$274,MATCH($A54,'Hoja de Trabajo para listado'!$DE$153:$DE$1048576,0),MATCH((CUADRO!Q$5&amp;$E54),'Hoja de Trabajo para listado'!$DE$151:$DG$151,0)),0)+IFERROR(INDEX('Hoja de Trabajo para listado'!$CD$155:$DC$1048576,MATCH($A54,'Hoja de Trabajo para listado'!$CD$155:$CD$1048576,0),MATCH((CUADRO!Q$5&amp;$E54),'Hoja de Trabajo para listado'!$CD$151:$DC$151,0)),0)</f>
        <v>0</v>
      </c>
      <c r="R54" s="314">
        <f t="shared" ca="1" si="0"/>
        <v>0</v>
      </c>
      <c r="S54" s="353"/>
      <c r="T54" s="314">
        <f ca="1">+T55</f>
        <v>14562162.24</v>
      </c>
      <c r="U54" s="313">
        <f t="shared" si="1"/>
        <v>1</v>
      </c>
      <c r="V54" s="319" t="str">
        <f>+VLOOKUP(A54,bd_lista!$A$3:$E$593,5,FALSE)</f>
        <v>Empresas Nacionales</v>
      </c>
      <c r="W54" s="425" t="str">
        <f>+V54</f>
        <v>Empresas Nacionales</v>
      </c>
    </row>
    <row r="55" spans="1:23" customFormat="1" ht="15" customHeight="1">
      <c r="A55" s="323">
        <v>573</v>
      </c>
      <c r="B55" s="428"/>
      <c r="C55" s="319" t="str">
        <f>+VLOOKUP(A55,bd_lista!$A$3:$C$593,3,FALSE)</f>
        <v>Empresa Siderúrgica del Mutún</v>
      </c>
      <c r="D55" s="430"/>
      <c r="E55" s="315" t="s">
        <v>1419</v>
      </c>
      <c r="F55" s="316">
        <f ca="1">+IFERROR(INDEX('Hoja de Trabajo para listado'!$A$155:$Z$1048576,MATCH($A55,'Hoja de Trabajo para listado'!$A$155:$A$1048576,0),MATCH((CUADRO!F$5&amp;$E55),'Hoja de Trabajo para listado'!$A$151:$Z$151,0)),0)+IFERROR(INDEX('Hoja de Trabajo para listado'!$AB$155:$BA$1048576,MATCH($A55,'Hoja de Trabajo para listado'!$AB$155:$AB$1048576,0),MATCH((CUADRO!F$5&amp;$E55),'Hoja de Trabajo para listado'!$AB$151:$BA$151,0)),0)+IFERROR(INDEX('Hoja de Trabajo para listado'!$BC$155:$CB$1048576,MATCH($A55,'Hoja de Trabajo para listado'!$BC$155:$BC$1048576,0),MATCH((CUADRO!F$5&amp;$E55),'Hoja de Trabajo para listado'!$BC$151:$CB$151,0)),0)+IFERROR(INDEX('Hoja de Trabajo para listado'!$DE$153:$DG$274,MATCH($A55,'Hoja de Trabajo para listado'!$DE$153:$DE$1048576,0),MATCH((CUADRO!F$5&amp;$E55),'Hoja de Trabajo para listado'!$DE$151:$DG$151,0)),0)+IFERROR(INDEX('Hoja de Trabajo para listado'!$CD$155:$DC$1048576,MATCH($A55,'Hoja de Trabajo para listado'!$CD$155:$CD$1048576,0),MATCH((CUADRO!F$5&amp;$E55),'Hoja de Trabajo para listado'!$CD$151:$DC$151,0)),0)</f>
        <v>14562162.24</v>
      </c>
      <c r="G55" s="316">
        <f ca="1">+IFERROR(INDEX('Hoja de Trabajo para listado'!$A$155:$Z$1048576,MATCH($A55,'Hoja de Trabajo para listado'!$A$155:$A$1048576,0),MATCH((CUADRO!G$5&amp;$E55),'Hoja de Trabajo para listado'!$A$151:$Z$151,0)),0)+IFERROR(INDEX('Hoja de Trabajo para listado'!$AB$155:$BA$1048576,MATCH($A55,'Hoja de Trabajo para listado'!$AB$155:$AB$1048576,0),MATCH((CUADRO!G$5&amp;$E55),'Hoja de Trabajo para listado'!$AB$151:$BA$151,0)),0)+IFERROR(INDEX('Hoja de Trabajo para listado'!$BC$155:$CB$1048576,MATCH($A55,'Hoja de Trabajo para listado'!$BC$155:$BC$1048576,0),MATCH((CUADRO!G$5&amp;$E55),'Hoja de Trabajo para listado'!$BC$151:$CB$151,0)),0)+IFERROR(INDEX('Hoja de Trabajo para listado'!$DE$153:$DG$274,MATCH($A55,'Hoja de Trabajo para listado'!$DE$153:$DE$1048576,0),MATCH((CUADRO!G$5&amp;$E55),'Hoja de Trabajo para listado'!$DE$151:$DG$151,0)),0)+IFERROR(INDEX('Hoja de Trabajo para listado'!$CD$155:$DC$1048576,MATCH($A55,'Hoja de Trabajo para listado'!$CD$155:$CD$1048576,0),MATCH((CUADRO!G$5&amp;$E55),'Hoja de Trabajo para listado'!$CD$151:$DC$151,0)),0)</f>
        <v>0</v>
      </c>
      <c r="H55" s="316">
        <f ca="1">+IFERROR(INDEX('Hoja de Trabajo para listado'!$A$155:$Z$1048576,MATCH($A55,'Hoja de Trabajo para listado'!$A$155:$A$1048576,0),MATCH((CUADRO!H$5&amp;$E55),'Hoja de Trabajo para listado'!$A$151:$Z$151,0)),0)+IFERROR(INDEX('Hoja de Trabajo para listado'!$AB$155:$BA$1048576,MATCH($A55,'Hoja de Trabajo para listado'!$AB$155:$AB$1048576,0),MATCH((CUADRO!H$5&amp;$E55),'Hoja de Trabajo para listado'!$AB$151:$BA$151,0)),0)+IFERROR(INDEX('Hoja de Trabajo para listado'!$BC$155:$CB$1048576,MATCH($A55,'Hoja de Trabajo para listado'!$BC$155:$BC$1048576,0),MATCH((CUADRO!H$5&amp;$E55),'Hoja de Trabajo para listado'!$BC$151:$CB$151,0)),0)+IFERROR(INDEX('Hoja de Trabajo para listado'!$DE$153:$DG$274,MATCH($A55,'Hoja de Trabajo para listado'!$DE$153:$DE$1048576,0),MATCH((CUADRO!H$5&amp;$E55),'Hoja de Trabajo para listado'!$DE$151:$DG$151,0)),0)+IFERROR(INDEX('Hoja de Trabajo para listado'!$CD$155:$DC$1048576,MATCH($A55,'Hoja de Trabajo para listado'!$CD$155:$CD$1048576,0),MATCH((CUADRO!H$5&amp;$E55),'Hoja de Trabajo para listado'!$CD$151:$DC$151,0)),0)</f>
        <v>0</v>
      </c>
      <c r="I55" s="316">
        <f ca="1">+IFERROR(INDEX('Hoja de Trabajo para listado'!$A$155:$Z$1048576,MATCH($A55,'Hoja de Trabajo para listado'!$A$155:$A$1048576,0),MATCH((CUADRO!I$5&amp;$E55),'Hoja de Trabajo para listado'!$A$151:$Z$151,0)),0)+IFERROR(INDEX('Hoja de Trabajo para listado'!$AB$155:$BA$1048576,MATCH($A55,'Hoja de Trabajo para listado'!$AB$155:$AB$1048576,0),MATCH((CUADRO!I$5&amp;$E55),'Hoja de Trabajo para listado'!$AB$151:$BA$151,0)),0)+IFERROR(INDEX('Hoja de Trabajo para listado'!$BC$155:$CB$1048576,MATCH($A55,'Hoja de Trabajo para listado'!$BC$155:$BC$1048576,0),MATCH((CUADRO!I$5&amp;$E55),'Hoja de Trabajo para listado'!$BC$151:$CB$151,0)),0)+IFERROR(INDEX('Hoja de Trabajo para listado'!$DE$153:$DG$274,MATCH($A55,'Hoja de Trabajo para listado'!$DE$153:$DE$1048576,0),MATCH((CUADRO!I$5&amp;$E55),'Hoja de Trabajo para listado'!$DE$151:$DG$151,0)),0)+IFERROR(INDEX('Hoja de Trabajo para listado'!$CD$155:$DC$1048576,MATCH($A55,'Hoja de Trabajo para listado'!$CD$155:$CD$1048576,0),MATCH((CUADRO!I$5&amp;$E55),'Hoja de Trabajo para listado'!$CD$151:$DC$151,0)),0)</f>
        <v>0</v>
      </c>
      <c r="J55" s="316">
        <f ca="1">+IFERROR(INDEX('Hoja de Trabajo para listado'!$A$155:$Z$1048576,MATCH($A55,'Hoja de Trabajo para listado'!$A$155:$A$1048576,0),MATCH((CUADRO!J$5&amp;$E55),'Hoja de Trabajo para listado'!$A$151:$Z$151,0)),0)+IFERROR(INDEX('Hoja de Trabajo para listado'!$AB$155:$BA$1048576,MATCH($A55,'Hoja de Trabajo para listado'!$AB$155:$AB$1048576,0),MATCH((CUADRO!J$5&amp;$E55),'Hoja de Trabajo para listado'!$AB$151:$BA$151,0)),0)+IFERROR(INDEX('Hoja de Trabajo para listado'!$BC$155:$CB$1048576,MATCH($A55,'Hoja de Trabajo para listado'!$BC$155:$BC$1048576,0),MATCH((CUADRO!J$5&amp;$E55),'Hoja de Trabajo para listado'!$BC$151:$CB$151,0)),0)+IFERROR(INDEX('Hoja de Trabajo para listado'!$DE$153:$DG$274,MATCH($A55,'Hoja de Trabajo para listado'!$DE$153:$DE$1048576,0),MATCH((CUADRO!J$5&amp;$E55),'Hoja de Trabajo para listado'!$DE$151:$DG$151,0)),0)+IFERROR(INDEX('Hoja de Trabajo para listado'!$CD$155:$DC$1048576,MATCH($A55,'Hoja de Trabajo para listado'!$CD$155:$CD$1048576,0),MATCH((CUADRO!J$5&amp;$E55),'Hoja de Trabajo para listado'!$CD$151:$DC$151,0)),0)</f>
        <v>0</v>
      </c>
      <c r="K55" s="314">
        <f ca="1">+IFERROR(INDEX('Hoja de Trabajo para listado'!$A$155:$Z$1048576,MATCH($A55,'Hoja de Trabajo para listado'!$A$155:$A$1048576,0),MATCH((CUADRO!K$5&amp;$E55),'Hoja de Trabajo para listado'!$A$151:$Z$151,0)),0)+IFERROR(INDEX('Hoja de Trabajo para listado'!$AB$155:$BA$1048576,MATCH($A55,'Hoja de Trabajo para listado'!$AB$155:$AB$1048576,0),MATCH((CUADRO!K$5&amp;$E55),'Hoja de Trabajo para listado'!$AB$151:$BA$151,0)),0)+IFERROR(INDEX('Hoja de Trabajo para listado'!$BC$155:$CB$1048576,MATCH($A55,'Hoja de Trabajo para listado'!$BC$155:$BC$1048576,0),MATCH((CUADRO!K$5&amp;$E55),'Hoja de Trabajo para listado'!$BC$151:$CB$151,0)),0)+IFERROR(INDEX('Hoja de Trabajo para listado'!$DE$153:$DG$274,MATCH($A55,'Hoja de Trabajo para listado'!$DE$153:$DE$1048576,0),MATCH((CUADRO!K$5&amp;$E55),'Hoja de Trabajo para listado'!$DE$151:$DG$151,0)),0)+IFERROR(INDEX('Hoja de Trabajo para listado'!$CD$155:$DC$1048576,MATCH($A55,'Hoja de Trabajo para listado'!$CD$155:$CD$1048576,0),MATCH((CUADRO!K$5&amp;$E55),'Hoja de Trabajo para listado'!$CD$151:$DC$151,0)),0)</f>
        <v>0</v>
      </c>
      <c r="L55" s="314">
        <f ca="1">+IFERROR(INDEX('Hoja de Trabajo para listado'!$A$155:$Z$1048576,MATCH($A55,'Hoja de Trabajo para listado'!$A$155:$A$1048576,0),MATCH((CUADRO!L$5&amp;$E55),'Hoja de Trabajo para listado'!$A$151:$Z$151,0)),0)+IFERROR(INDEX('Hoja de Trabajo para listado'!$AB$155:$BA$1048576,MATCH($A55,'Hoja de Trabajo para listado'!$AB$155:$AB$1048576,0),MATCH((CUADRO!L$5&amp;$E55),'Hoja de Trabajo para listado'!$AB$151:$BA$151,0)),0)+IFERROR(INDEX('Hoja de Trabajo para listado'!$BC$155:$CB$1048576,MATCH($A55,'Hoja de Trabajo para listado'!$BC$155:$BC$1048576,0),MATCH((CUADRO!L$5&amp;$E55),'Hoja de Trabajo para listado'!$BC$151:$CB$151,0)),0)+IFERROR(INDEX('Hoja de Trabajo para listado'!$DE$153:$DG$274,MATCH($A55,'Hoja de Trabajo para listado'!$DE$153:$DE$1048576,0),MATCH((CUADRO!L$5&amp;$E55),'Hoja de Trabajo para listado'!$DE$151:$DG$151,0)),0)+IFERROR(INDEX('Hoja de Trabajo para listado'!$CD$155:$DC$1048576,MATCH($A55,'Hoja de Trabajo para listado'!$CD$155:$CD$1048576,0),MATCH((CUADRO!L$5&amp;$E55),'Hoja de Trabajo para listado'!$CD$151:$DC$151,0)),0)</f>
        <v>0</v>
      </c>
      <c r="M55" s="314">
        <f ca="1">+IFERROR(INDEX('Hoja de Trabajo para listado'!$A$155:$Z$1048576,MATCH($A55,'Hoja de Trabajo para listado'!$A$155:$A$1048576,0),MATCH((CUADRO!M$5&amp;$E55),'Hoja de Trabajo para listado'!$A$151:$Z$151,0)),0)+IFERROR(INDEX('Hoja de Trabajo para listado'!$AB$155:$BA$1048576,MATCH($A55,'Hoja de Trabajo para listado'!$AB$155:$AB$1048576,0),MATCH((CUADRO!M$5&amp;$E55),'Hoja de Trabajo para listado'!$AB$151:$BA$151,0)),0)+IFERROR(INDEX('Hoja de Trabajo para listado'!$BC$155:$CB$1048576,MATCH($A55,'Hoja de Trabajo para listado'!$BC$155:$BC$1048576,0),MATCH((CUADRO!M$5&amp;$E55),'Hoja de Trabajo para listado'!$BC$151:$CB$151,0)),0)+IFERROR(INDEX('Hoja de Trabajo para listado'!$DE$153:$DG$274,MATCH($A55,'Hoja de Trabajo para listado'!$DE$153:$DE$1048576,0),MATCH((CUADRO!M$5&amp;$E55),'Hoja de Trabajo para listado'!$DE$151:$DG$151,0)),0)+IFERROR(INDEX('Hoja de Trabajo para listado'!$CD$155:$DC$1048576,MATCH($A55,'Hoja de Trabajo para listado'!$CD$155:$CD$1048576,0),MATCH((CUADRO!M$5&amp;$E55),'Hoja de Trabajo para listado'!$CD$151:$DC$151,0)),0)</f>
        <v>0</v>
      </c>
      <c r="N55" s="314">
        <f ca="1">+IFERROR(INDEX('Hoja de Trabajo para listado'!$A$155:$Z$1048576,MATCH($A55,'Hoja de Trabajo para listado'!$A$155:$A$1048576,0),MATCH((CUADRO!N$5&amp;$E55),'Hoja de Trabajo para listado'!$A$151:$Z$151,0)),0)+IFERROR(INDEX('Hoja de Trabajo para listado'!$AB$155:$BA$1048576,MATCH($A55,'Hoja de Trabajo para listado'!$AB$155:$AB$1048576,0),MATCH((CUADRO!N$5&amp;$E55),'Hoja de Trabajo para listado'!$AB$151:$BA$151,0)),0)+IFERROR(INDEX('Hoja de Trabajo para listado'!$BC$155:$CB$1048576,MATCH($A55,'Hoja de Trabajo para listado'!$BC$155:$BC$1048576,0),MATCH((CUADRO!N$5&amp;$E55),'Hoja de Trabajo para listado'!$BC$151:$CB$151,0)),0)+IFERROR(INDEX('Hoja de Trabajo para listado'!$DE$153:$DG$274,MATCH($A55,'Hoja de Trabajo para listado'!$DE$153:$DE$1048576,0),MATCH((CUADRO!N$5&amp;$E55),'Hoja de Trabajo para listado'!$DE$151:$DG$151,0)),0)+IFERROR(INDEX('Hoja de Trabajo para listado'!$CD$155:$DC$1048576,MATCH($A55,'Hoja de Trabajo para listado'!$CD$155:$CD$1048576,0),MATCH((CUADRO!N$5&amp;$E55),'Hoja de Trabajo para listado'!$CD$151:$DC$151,0)),0)</f>
        <v>0</v>
      </c>
      <c r="O55" s="314">
        <f ca="1">+IFERROR(INDEX('Hoja de Trabajo para listado'!$A$155:$Z$1048576,MATCH($A55,'Hoja de Trabajo para listado'!$A$155:$A$1048576,0),MATCH((CUADRO!O$5&amp;$E55),'Hoja de Trabajo para listado'!$A$151:$Z$151,0)),0)+IFERROR(INDEX('Hoja de Trabajo para listado'!$AB$155:$BA$1048576,MATCH($A55,'Hoja de Trabajo para listado'!$AB$155:$AB$1048576,0),MATCH((CUADRO!O$5&amp;$E55),'Hoja de Trabajo para listado'!$AB$151:$BA$151,0)),0)+IFERROR(INDEX('Hoja de Trabajo para listado'!$BC$155:$CB$1048576,MATCH($A55,'Hoja de Trabajo para listado'!$BC$155:$BC$1048576,0),MATCH((CUADRO!O$5&amp;$E55),'Hoja de Trabajo para listado'!$BC$151:$CB$151,0)),0)+IFERROR(INDEX('Hoja de Trabajo para listado'!$DE$153:$DG$274,MATCH($A55,'Hoja de Trabajo para listado'!$DE$153:$DE$1048576,0),MATCH((CUADRO!O$5&amp;$E55),'Hoja de Trabajo para listado'!$DE$151:$DG$151,0)),0)+IFERROR(INDEX('Hoja de Trabajo para listado'!$CD$155:$DC$1048576,MATCH($A55,'Hoja de Trabajo para listado'!$CD$155:$CD$1048576,0),MATCH((CUADRO!O$5&amp;$E55),'Hoja de Trabajo para listado'!$CD$151:$DC$151,0)),0)</f>
        <v>0</v>
      </c>
      <c r="P55" s="314">
        <f ca="1">+IFERROR(INDEX('Hoja de Trabajo para listado'!$A$155:$Z$1048576,MATCH($A55,'Hoja de Trabajo para listado'!$A$155:$A$1048576,0),MATCH((CUADRO!P$5&amp;$E55),'Hoja de Trabajo para listado'!$A$151:$Z$151,0)),0)+IFERROR(INDEX('Hoja de Trabajo para listado'!$AB$155:$BA$1048576,MATCH($A55,'Hoja de Trabajo para listado'!$AB$155:$AB$1048576,0),MATCH((CUADRO!P$5&amp;$E55),'Hoja de Trabajo para listado'!$AB$151:$BA$151,0)),0)+IFERROR(INDEX('Hoja de Trabajo para listado'!$BC$155:$CB$1048576,MATCH($A55,'Hoja de Trabajo para listado'!$BC$155:$BC$1048576,0),MATCH((CUADRO!P$5&amp;$E55),'Hoja de Trabajo para listado'!$BC$151:$CB$151,0)),0)+IFERROR(INDEX('Hoja de Trabajo para listado'!$DE$153:$DG$274,MATCH($A55,'Hoja de Trabajo para listado'!$DE$153:$DE$1048576,0),MATCH((CUADRO!P$5&amp;$E55),'Hoja de Trabajo para listado'!$DE$151:$DG$151,0)),0)+IFERROR(INDEX('Hoja de Trabajo para listado'!$CD$155:$DC$1048576,MATCH($A55,'Hoja de Trabajo para listado'!$CD$155:$CD$1048576,0),MATCH((CUADRO!P$5&amp;$E55),'Hoja de Trabajo para listado'!$CD$151:$DC$151,0)),0)</f>
        <v>0</v>
      </c>
      <c r="Q55" s="314">
        <f ca="1">+IFERROR(INDEX('Hoja de Trabajo para listado'!$A$155:$Z$1048576,MATCH($A55,'Hoja de Trabajo para listado'!$A$155:$A$1048576,0),MATCH((CUADRO!Q$5&amp;$E55),'Hoja de Trabajo para listado'!$A$151:$Z$151,0)),0)+IFERROR(INDEX('Hoja de Trabajo para listado'!$AB$155:$BA$1048576,MATCH($A55,'Hoja de Trabajo para listado'!$AB$155:$AB$1048576,0),MATCH((CUADRO!Q$5&amp;$E55),'Hoja de Trabajo para listado'!$AB$151:$BA$151,0)),0)+IFERROR(INDEX('Hoja de Trabajo para listado'!$BC$155:$CB$1048576,MATCH($A55,'Hoja de Trabajo para listado'!$BC$155:$BC$1048576,0),MATCH((CUADRO!Q$5&amp;$E55),'Hoja de Trabajo para listado'!$BC$151:$CB$151,0)),0)+IFERROR(INDEX('Hoja de Trabajo para listado'!$DE$153:$DG$274,MATCH($A55,'Hoja de Trabajo para listado'!$DE$153:$DE$1048576,0),MATCH((CUADRO!Q$5&amp;$E55),'Hoja de Trabajo para listado'!$DE$151:$DG$151,0)),0)+IFERROR(INDEX('Hoja de Trabajo para listado'!$CD$155:$DC$1048576,MATCH($A55,'Hoja de Trabajo para listado'!$CD$155:$CD$1048576,0),MATCH((CUADRO!Q$5&amp;$E55),'Hoja de Trabajo para listado'!$CD$151:$DC$151,0)),0)</f>
        <v>0</v>
      </c>
      <c r="R55" s="316">
        <f t="shared" ca="1" si="0"/>
        <v>14562162.24</v>
      </c>
      <c r="S55" s="352">
        <f ca="1">+R54+R55</f>
        <v>14562162.24</v>
      </c>
      <c r="T55" s="314">
        <f ca="1">+S55</f>
        <v>14562162.24</v>
      </c>
      <c r="U55" s="348">
        <f t="shared" si="1"/>
        <v>2</v>
      </c>
      <c r="V55" s="319" t="str">
        <f>+VLOOKUP(A55,bd_lista!$A$3:$E$593,5,FALSE)</f>
        <v>Empresas Nacionales</v>
      </c>
      <c r="W55" s="426"/>
    </row>
    <row r="56" spans="1:23" customFormat="1" ht="15" customHeight="1">
      <c r="A56" s="323">
        <v>592</v>
      </c>
      <c r="B56" s="427">
        <f>+A56</f>
        <v>592</v>
      </c>
      <c r="C56" s="318" t="str">
        <f>+VLOOKUP(A56,bd_lista!$A$3:$C$593,3,FALSE)</f>
        <v>Empresa Estatal "Boliviana de Turismo"</v>
      </c>
      <c r="D56" s="429" t="str">
        <f>+C56</f>
        <v>Empresa Estatal "Boliviana de Turismo"</v>
      </c>
      <c r="E56" s="339" t="s">
        <v>1418</v>
      </c>
      <c r="F56" s="314">
        <f ca="1">+IFERROR(INDEX('Hoja de Trabajo para listado'!$A$155:$Z$1048576,MATCH($A56,'Hoja de Trabajo para listado'!$A$155:$A$1048576,0),MATCH((CUADRO!F$5&amp;$E56),'Hoja de Trabajo para listado'!$A$151:$Z$151,0)),0)+IFERROR(INDEX('Hoja de Trabajo para listado'!$AB$155:$BA$1048576,MATCH($A56,'Hoja de Trabajo para listado'!$AB$155:$AB$1048576,0),MATCH((CUADRO!F$5&amp;$E56),'Hoja de Trabajo para listado'!$AB$151:$BA$151,0)),0)+IFERROR(INDEX('Hoja de Trabajo para listado'!$BC$155:$CB$1048576,MATCH($A56,'Hoja de Trabajo para listado'!$BC$155:$BC$1048576,0),MATCH((CUADRO!F$5&amp;$E56),'Hoja de Trabajo para listado'!$BC$151:$CB$151,0)),0)+IFERROR(INDEX('Hoja de Trabajo para listado'!$DE$153:$DG$274,MATCH($A56,'Hoja de Trabajo para listado'!$DE$153:$DE$1048576,0),MATCH((CUADRO!F$5&amp;$E56),'Hoja de Trabajo para listado'!$DE$151:$DG$151,0)),0)+IFERROR(INDEX('Hoja de Trabajo para listado'!$CD$155:$DC$1048576,MATCH($A56,'Hoja de Trabajo para listado'!$CD$155:$CD$1048576,0),MATCH((CUADRO!F$5&amp;$E56),'Hoja de Trabajo para listado'!$CD$151:$DC$151,0)),0)</f>
        <v>0</v>
      </c>
      <c r="G56" s="314">
        <f ca="1">+IFERROR(INDEX('Hoja de Trabajo para listado'!$A$155:$Z$1048576,MATCH($A56,'Hoja de Trabajo para listado'!$A$155:$A$1048576,0),MATCH((CUADRO!G$5&amp;$E56),'Hoja de Trabajo para listado'!$A$151:$Z$151,0)),0)+IFERROR(INDEX('Hoja de Trabajo para listado'!$AB$155:$BA$1048576,MATCH($A56,'Hoja de Trabajo para listado'!$AB$155:$AB$1048576,0),MATCH((CUADRO!G$5&amp;$E56),'Hoja de Trabajo para listado'!$AB$151:$BA$151,0)),0)+IFERROR(INDEX('Hoja de Trabajo para listado'!$BC$155:$CB$1048576,MATCH($A56,'Hoja de Trabajo para listado'!$BC$155:$BC$1048576,0),MATCH((CUADRO!G$5&amp;$E56),'Hoja de Trabajo para listado'!$BC$151:$CB$151,0)),0)+IFERROR(INDEX('Hoja de Trabajo para listado'!$DE$153:$DG$274,MATCH($A56,'Hoja de Trabajo para listado'!$DE$153:$DE$1048576,0),MATCH((CUADRO!G$5&amp;$E56),'Hoja de Trabajo para listado'!$DE$151:$DG$151,0)),0)+IFERROR(INDEX('Hoja de Trabajo para listado'!$CD$155:$DC$1048576,MATCH($A56,'Hoja de Trabajo para listado'!$CD$155:$CD$1048576,0),MATCH((CUADRO!G$5&amp;$E56),'Hoja de Trabajo para listado'!$CD$151:$DC$151,0)),0)</f>
        <v>0</v>
      </c>
      <c r="H56" s="314">
        <f ca="1">+IFERROR(INDEX('Hoja de Trabajo para listado'!$A$155:$Z$1048576,MATCH($A56,'Hoja de Trabajo para listado'!$A$155:$A$1048576,0),MATCH((CUADRO!H$5&amp;$E56),'Hoja de Trabajo para listado'!$A$151:$Z$151,0)),0)+IFERROR(INDEX('Hoja de Trabajo para listado'!$AB$155:$BA$1048576,MATCH($A56,'Hoja de Trabajo para listado'!$AB$155:$AB$1048576,0),MATCH((CUADRO!H$5&amp;$E56),'Hoja de Trabajo para listado'!$AB$151:$BA$151,0)),0)+IFERROR(INDEX('Hoja de Trabajo para listado'!$BC$155:$CB$1048576,MATCH($A56,'Hoja de Trabajo para listado'!$BC$155:$BC$1048576,0),MATCH((CUADRO!H$5&amp;$E56),'Hoja de Trabajo para listado'!$BC$151:$CB$151,0)),0)+IFERROR(INDEX('Hoja de Trabajo para listado'!$DE$153:$DG$274,MATCH($A56,'Hoja de Trabajo para listado'!$DE$153:$DE$1048576,0),MATCH((CUADRO!H$5&amp;$E56),'Hoja de Trabajo para listado'!$DE$151:$DG$151,0)),0)+IFERROR(INDEX('Hoja de Trabajo para listado'!$CD$155:$DC$1048576,MATCH($A56,'Hoja de Trabajo para listado'!$CD$155:$CD$1048576,0),MATCH((CUADRO!H$5&amp;$E56),'Hoja de Trabajo para listado'!$CD$151:$DC$151,0)),0)</f>
        <v>0</v>
      </c>
      <c r="I56" s="314">
        <f ca="1">+IFERROR(INDEX('Hoja de Trabajo para listado'!$A$155:$Z$1048576,MATCH($A56,'Hoja de Trabajo para listado'!$A$155:$A$1048576,0),MATCH((CUADRO!I$5&amp;$E56),'Hoja de Trabajo para listado'!$A$151:$Z$151,0)),0)+IFERROR(INDEX('Hoja de Trabajo para listado'!$AB$155:$BA$1048576,MATCH($A56,'Hoja de Trabajo para listado'!$AB$155:$AB$1048576,0),MATCH((CUADRO!I$5&amp;$E56),'Hoja de Trabajo para listado'!$AB$151:$BA$151,0)),0)+IFERROR(INDEX('Hoja de Trabajo para listado'!$BC$155:$CB$1048576,MATCH($A56,'Hoja de Trabajo para listado'!$BC$155:$BC$1048576,0),MATCH((CUADRO!I$5&amp;$E56),'Hoja de Trabajo para listado'!$BC$151:$CB$151,0)),0)+IFERROR(INDEX('Hoja de Trabajo para listado'!$DE$153:$DG$274,MATCH($A56,'Hoja de Trabajo para listado'!$DE$153:$DE$1048576,0),MATCH((CUADRO!I$5&amp;$E56),'Hoja de Trabajo para listado'!$DE$151:$DG$151,0)),0)+IFERROR(INDEX('Hoja de Trabajo para listado'!$CD$155:$DC$1048576,MATCH($A56,'Hoja de Trabajo para listado'!$CD$155:$CD$1048576,0),MATCH((CUADRO!I$5&amp;$E56),'Hoja de Trabajo para listado'!$CD$151:$DC$151,0)),0)</f>
        <v>0</v>
      </c>
      <c r="J56" s="314">
        <f ca="1">+IFERROR(INDEX('Hoja de Trabajo para listado'!$A$155:$Z$1048576,MATCH($A56,'Hoja de Trabajo para listado'!$A$155:$A$1048576,0),MATCH((CUADRO!J$5&amp;$E56),'Hoja de Trabajo para listado'!$A$151:$Z$151,0)),0)+IFERROR(INDEX('Hoja de Trabajo para listado'!$AB$155:$BA$1048576,MATCH($A56,'Hoja de Trabajo para listado'!$AB$155:$AB$1048576,0),MATCH((CUADRO!J$5&amp;$E56),'Hoja de Trabajo para listado'!$AB$151:$BA$151,0)),0)+IFERROR(INDEX('Hoja de Trabajo para listado'!$BC$155:$CB$1048576,MATCH($A56,'Hoja de Trabajo para listado'!$BC$155:$BC$1048576,0),MATCH((CUADRO!J$5&amp;$E56),'Hoja de Trabajo para listado'!$BC$151:$CB$151,0)),0)+IFERROR(INDEX('Hoja de Trabajo para listado'!$DE$153:$DG$274,MATCH($A56,'Hoja de Trabajo para listado'!$DE$153:$DE$1048576,0),MATCH((CUADRO!J$5&amp;$E56),'Hoja de Trabajo para listado'!$DE$151:$DG$151,0)),0)+IFERROR(INDEX('Hoja de Trabajo para listado'!$CD$155:$DC$1048576,MATCH($A56,'Hoja de Trabajo para listado'!$CD$155:$CD$1048576,0),MATCH((CUADRO!J$5&amp;$E56),'Hoja de Trabajo para listado'!$CD$151:$DC$151,0)),0)</f>
        <v>0</v>
      </c>
      <c r="K56" s="314">
        <f ca="1">+IFERROR(INDEX('Hoja de Trabajo para listado'!$A$155:$Z$1048576,MATCH($A56,'Hoja de Trabajo para listado'!$A$155:$A$1048576,0),MATCH((CUADRO!K$5&amp;$E56),'Hoja de Trabajo para listado'!$A$151:$Z$151,0)),0)+IFERROR(INDEX('Hoja de Trabajo para listado'!$AB$155:$BA$1048576,MATCH($A56,'Hoja de Trabajo para listado'!$AB$155:$AB$1048576,0),MATCH((CUADRO!K$5&amp;$E56),'Hoja de Trabajo para listado'!$AB$151:$BA$151,0)),0)+IFERROR(INDEX('Hoja de Trabajo para listado'!$BC$155:$CB$1048576,MATCH($A56,'Hoja de Trabajo para listado'!$BC$155:$BC$1048576,0),MATCH((CUADRO!K$5&amp;$E56),'Hoja de Trabajo para listado'!$BC$151:$CB$151,0)),0)+IFERROR(INDEX('Hoja de Trabajo para listado'!$DE$153:$DG$274,MATCH($A56,'Hoja de Trabajo para listado'!$DE$153:$DE$1048576,0),MATCH((CUADRO!K$5&amp;$E56),'Hoja de Trabajo para listado'!$DE$151:$DG$151,0)),0)+IFERROR(INDEX('Hoja de Trabajo para listado'!$CD$155:$DC$1048576,MATCH($A56,'Hoja de Trabajo para listado'!$CD$155:$CD$1048576,0),MATCH((CUADRO!K$5&amp;$E56),'Hoja de Trabajo para listado'!$CD$151:$DC$151,0)),0)</f>
        <v>0</v>
      </c>
      <c r="L56" s="314">
        <f ca="1">+IFERROR(INDEX('Hoja de Trabajo para listado'!$A$155:$Z$1048576,MATCH($A56,'Hoja de Trabajo para listado'!$A$155:$A$1048576,0),MATCH((CUADRO!L$5&amp;$E56),'Hoja de Trabajo para listado'!$A$151:$Z$151,0)),0)+IFERROR(INDEX('Hoja de Trabajo para listado'!$AB$155:$BA$1048576,MATCH($A56,'Hoja de Trabajo para listado'!$AB$155:$AB$1048576,0),MATCH((CUADRO!L$5&amp;$E56),'Hoja de Trabajo para listado'!$AB$151:$BA$151,0)),0)+IFERROR(INDEX('Hoja de Trabajo para listado'!$BC$155:$CB$1048576,MATCH($A56,'Hoja de Trabajo para listado'!$BC$155:$BC$1048576,0),MATCH((CUADRO!L$5&amp;$E56),'Hoja de Trabajo para listado'!$BC$151:$CB$151,0)),0)+IFERROR(INDEX('Hoja de Trabajo para listado'!$DE$153:$DG$274,MATCH($A56,'Hoja de Trabajo para listado'!$DE$153:$DE$1048576,0),MATCH((CUADRO!L$5&amp;$E56),'Hoja de Trabajo para listado'!$DE$151:$DG$151,0)),0)+IFERROR(INDEX('Hoja de Trabajo para listado'!$CD$155:$DC$1048576,MATCH($A56,'Hoja de Trabajo para listado'!$CD$155:$CD$1048576,0),MATCH((CUADRO!L$5&amp;$E56),'Hoja de Trabajo para listado'!$CD$151:$DC$151,0)),0)</f>
        <v>0</v>
      </c>
      <c r="M56" s="314">
        <f ca="1">+IFERROR(INDEX('Hoja de Trabajo para listado'!$A$155:$Z$1048576,MATCH($A56,'Hoja de Trabajo para listado'!$A$155:$A$1048576,0),MATCH((CUADRO!M$5&amp;$E56),'Hoja de Trabajo para listado'!$A$151:$Z$151,0)),0)+IFERROR(INDEX('Hoja de Trabajo para listado'!$AB$155:$BA$1048576,MATCH($A56,'Hoja de Trabajo para listado'!$AB$155:$AB$1048576,0),MATCH((CUADRO!M$5&amp;$E56),'Hoja de Trabajo para listado'!$AB$151:$BA$151,0)),0)+IFERROR(INDEX('Hoja de Trabajo para listado'!$BC$155:$CB$1048576,MATCH($A56,'Hoja de Trabajo para listado'!$BC$155:$BC$1048576,0),MATCH((CUADRO!M$5&amp;$E56),'Hoja de Trabajo para listado'!$BC$151:$CB$151,0)),0)+IFERROR(INDEX('Hoja de Trabajo para listado'!$DE$153:$DG$274,MATCH($A56,'Hoja de Trabajo para listado'!$DE$153:$DE$1048576,0),MATCH((CUADRO!M$5&amp;$E56),'Hoja de Trabajo para listado'!$DE$151:$DG$151,0)),0)+IFERROR(INDEX('Hoja de Trabajo para listado'!$CD$155:$DC$1048576,MATCH($A56,'Hoja de Trabajo para listado'!$CD$155:$CD$1048576,0),MATCH((CUADRO!M$5&amp;$E56),'Hoja de Trabajo para listado'!$CD$151:$DC$151,0)),0)</f>
        <v>0</v>
      </c>
      <c r="N56" s="314">
        <f ca="1">+IFERROR(INDEX('Hoja de Trabajo para listado'!$A$155:$Z$1048576,MATCH($A56,'Hoja de Trabajo para listado'!$A$155:$A$1048576,0),MATCH((CUADRO!N$5&amp;$E56),'Hoja de Trabajo para listado'!$A$151:$Z$151,0)),0)+IFERROR(INDEX('Hoja de Trabajo para listado'!$AB$155:$BA$1048576,MATCH($A56,'Hoja de Trabajo para listado'!$AB$155:$AB$1048576,0),MATCH((CUADRO!N$5&amp;$E56),'Hoja de Trabajo para listado'!$AB$151:$BA$151,0)),0)+IFERROR(INDEX('Hoja de Trabajo para listado'!$BC$155:$CB$1048576,MATCH($A56,'Hoja de Trabajo para listado'!$BC$155:$BC$1048576,0),MATCH((CUADRO!N$5&amp;$E56),'Hoja de Trabajo para listado'!$BC$151:$CB$151,0)),0)+IFERROR(INDEX('Hoja de Trabajo para listado'!$DE$153:$DG$274,MATCH($A56,'Hoja de Trabajo para listado'!$DE$153:$DE$1048576,0),MATCH((CUADRO!N$5&amp;$E56),'Hoja de Trabajo para listado'!$DE$151:$DG$151,0)),0)+IFERROR(INDEX('Hoja de Trabajo para listado'!$CD$155:$DC$1048576,MATCH($A56,'Hoja de Trabajo para listado'!$CD$155:$CD$1048576,0),MATCH((CUADRO!N$5&amp;$E56),'Hoja de Trabajo para listado'!$CD$151:$DC$151,0)),0)</f>
        <v>0</v>
      </c>
      <c r="O56" s="314">
        <f ca="1">+IFERROR(INDEX('Hoja de Trabajo para listado'!$A$155:$Z$1048576,MATCH($A56,'Hoja de Trabajo para listado'!$A$155:$A$1048576,0),MATCH((CUADRO!O$5&amp;$E56),'Hoja de Trabajo para listado'!$A$151:$Z$151,0)),0)+IFERROR(INDEX('Hoja de Trabajo para listado'!$AB$155:$BA$1048576,MATCH($A56,'Hoja de Trabajo para listado'!$AB$155:$AB$1048576,0),MATCH((CUADRO!O$5&amp;$E56),'Hoja de Trabajo para listado'!$AB$151:$BA$151,0)),0)+IFERROR(INDEX('Hoja de Trabajo para listado'!$BC$155:$CB$1048576,MATCH($A56,'Hoja de Trabajo para listado'!$BC$155:$BC$1048576,0),MATCH((CUADRO!O$5&amp;$E56),'Hoja de Trabajo para listado'!$BC$151:$CB$151,0)),0)+IFERROR(INDEX('Hoja de Trabajo para listado'!$DE$153:$DG$274,MATCH($A56,'Hoja de Trabajo para listado'!$DE$153:$DE$1048576,0),MATCH((CUADRO!O$5&amp;$E56),'Hoja de Trabajo para listado'!$DE$151:$DG$151,0)),0)+IFERROR(INDEX('Hoja de Trabajo para listado'!$CD$155:$DC$1048576,MATCH($A56,'Hoja de Trabajo para listado'!$CD$155:$CD$1048576,0),MATCH((CUADRO!O$5&amp;$E56),'Hoja de Trabajo para listado'!$CD$151:$DC$151,0)),0)</f>
        <v>0</v>
      </c>
      <c r="P56" s="314">
        <f ca="1">+IFERROR(INDEX('Hoja de Trabajo para listado'!$A$155:$Z$1048576,MATCH($A56,'Hoja de Trabajo para listado'!$A$155:$A$1048576,0),MATCH((CUADRO!P$5&amp;$E56),'Hoja de Trabajo para listado'!$A$151:$Z$151,0)),0)+IFERROR(INDEX('Hoja de Trabajo para listado'!$AB$155:$BA$1048576,MATCH($A56,'Hoja de Trabajo para listado'!$AB$155:$AB$1048576,0),MATCH((CUADRO!P$5&amp;$E56),'Hoja de Trabajo para listado'!$AB$151:$BA$151,0)),0)+IFERROR(INDEX('Hoja de Trabajo para listado'!$BC$155:$CB$1048576,MATCH($A56,'Hoja de Trabajo para listado'!$BC$155:$BC$1048576,0),MATCH((CUADRO!P$5&amp;$E56),'Hoja de Trabajo para listado'!$BC$151:$CB$151,0)),0)+IFERROR(INDEX('Hoja de Trabajo para listado'!$DE$153:$DG$274,MATCH($A56,'Hoja de Trabajo para listado'!$DE$153:$DE$1048576,0),MATCH((CUADRO!P$5&amp;$E56),'Hoja de Trabajo para listado'!$DE$151:$DG$151,0)),0)+IFERROR(INDEX('Hoja de Trabajo para listado'!$CD$155:$DC$1048576,MATCH($A56,'Hoja de Trabajo para listado'!$CD$155:$CD$1048576,0),MATCH((CUADRO!P$5&amp;$E56),'Hoja de Trabajo para listado'!$CD$151:$DC$151,0)),0)</f>
        <v>0</v>
      </c>
      <c r="Q56" s="314">
        <f ca="1">+IFERROR(INDEX('Hoja de Trabajo para listado'!$A$155:$Z$1048576,MATCH($A56,'Hoja de Trabajo para listado'!$A$155:$A$1048576,0),MATCH((CUADRO!Q$5&amp;$E56),'Hoja de Trabajo para listado'!$A$151:$Z$151,0)),0)+IFERROR(INDEX('Hoja de Trabajo para listado'!$AB$155:$BA$1048576,MATCH($A56,'Hoja de Trabajo para listado'!$AB$155:$AB$1048576,0),MATCH((CUADRO!Q$5&amp;$E56),'Hoja de Trabajo para listado'!$AB$151:$BA$151,0)),0)+IFERROR(INDEX('Hoja de Trabajo para listado'!$BC$155:$CB$1048576,MATCH($A56,'Hoja de Trabajo para listado'!$BC$155:$BC$1048576,0),MATCH((CUADRO!Q$5&amp;$E56),'Hoja de Trabajo para listado'!$BC$151:$CB$151,0)),0)+IFERROR(INDEX('Hoja de Trabajo para listado'!$DE$153:$DG$274,MATCH($A56,'Hoja de Trabajo para listado'!$DE$153:$DE$1048576,0),MATCH((CUADRO!Q$5&amp;$E56),'Hoja de Trabajo para listado'!$DE$151:$DG$151,0)),0)+IFERROR(INDEX('Hoja de Trabajo para listado'!$CD$155:$DC$1048576,MATCH($A56,'Hoja de Trabajo para listado'!$CD$155:$CD$1048576,0),MATCH((CUADRO!Q$5&amp;$E56),'Hoja de Trabajo para listado'!$CD$151:$DC$151,0)),0)</f>
        <v>0</v>
      </c>
      <c r="R56" s="314">
        <f t="shared" ca="1" si="0"/>
        <v>0</v>
      </c>
      <c r="S56" s="353"/>
      <c r="T56" s="314">
        <f ca="1">+T57</f>
        <v>11103340.029999999</v>
      </c>
      <c r="U56" s="313">
        <f t="shared" si="1"/>
        <v>1</v>
      </c>
      <c r="V56" s="319" t="str">
        <f>+VLOOKUP(A56,bd_lista!$A$3:$E$593,5,FALSE)</f>
        <v>Empresas Nacionales</v>
      </c>
      <c r="W56" s="425" t="str">
        <f>+V56</f>
        <v>Empresas Nacionales</v>
      </c>
    </row>
    <row r="57" spans="1:23" customFormat="1" ht="15" customHeight="1">
      <c r="A57" s="323">
        <v>592</v>
      </c>
      <c r="B57" s="428"/>
      <c r="C57" s="319" t="str">
        <f>+VLOOKUP(A57,bd_lista!$A$3:$C$593,3,FALSE)</f>
        <v>Empresa Estatal "Boliviana de Turismo"</v>
      </c>
      <c r="D57" s="430"/>
      <c r="E57" s="319" t="s">
        <v>1419</v>
      </c>
      <c r="F57" s="316">
        <f ca="1">+IFERROR(INDEX('Hoja de Trabajo para listado'!$A$155:$Z$1048576,MATCH($A57,'Hoja de Trabajo para listado'!$A$155:$A$1048576,0),MATCH((CUADRO!F$5&amp;$E57),'Hoja de Trabajo para listado'!$A$151:$Z$151,0)),0)+IFERROR(INDEX('Hoja de Trabajo para listado'!$AB$155:$BA$1048576,MATCH($A57,'Hoja de Trabajo para listado'!$AB$155:$AB$1048576,0),MATCH((CUADRO!F$5&amp;$E57),'Hoja de Trabajo para listado'!$AB$151:$BA$151,0)),0)+IFERROR(INDEX('Hoja de Trabajo para listado'!$BC$155:$CB$1048576,MATCH($A57,'Hoja de Trabajo para listado'!$BC$155:$BC$1048576,0),MATCH((CUADRO!F$5&amp;$E57),'Hoja de Trabajo para listado'!$BC$151:$CB$151,0)),0)+IFERROR(INDEX('Hoja de Trabajo para listado'!$DE$153:$DG$274,MATCH($A57,'Hoja de Trabajo para listado'!$DE$153:$DE$1048576,0),MATCH((CUADRO!F$5&amp;$E57),'Hoja de Trabajo para listado'!$DE$151:$DG$151,0)),0)+IFERROR(INDEX('Hoja de Trabajo para listado'!$CD$155:$DC$1048576,MATCH($A57,'Hoja de Trabajo para listado'!$CD$155:$CD$1048576,0),MATCH((CUADRO!F$5&amp;$E57),'Hoja de Trabajo para listado'!$CD$151:$DC$151,0)),0)</f>
        <v>405685.39</v>
      </c>
      <c r="G57" s="316">
        <f ca="1">+IFERROR(INDEX('Hoja de Trabajo para listado'!$A$155:$Z$1048576,MATCH($A57,'Hoja de Trabajo para listado'!$A$155:$A$1048576,0),MATCH((CUADRO!G$5&amp;$E57),'Hoja de Trabajo para listado'!$A$151:$Z$151,0)),0)+IFERROR(INDEX('Hoja de Trabajo para listado'!$AB$155:$BA$1048576,MATCH($A57,'Hoja de Trabajo para listado'!$AB$155:$AB$1048576,0),MATCH((CUADRO!G$5&amp;$E57),'Hoja de Trabajo para listado'!$AB$151:$BA$151,0)),0)+IFERROR(INDEX('Hoja de Trabajo para listado'!$BC$155:$CB$1048576,MATCH($A57,'Hoja de Trabajo para listado'!$BC$155:$BC$1048576,0),MATCH((CUADRO!G$5&amp;$E57),'Hoja de Trabajo para listado'!$BC$151:$CB$151,0)),0)+IFERROR(INDEX('Hoja de Trabajo para listado'!$DE$153:$DG$274,MATCH($A57,'Hoja de Trabajo para listado'!$DE$153:$DE$1048576,0),MATCH((CUADRO!G$5&amp;$E57),'Hoja de Trabajo para listado'!$DE$151:$DG$151,0)),0)+IFERROR(INDEX('Hoja de Trabajo para listado'!$CD$155:$DC$1048576,MATCH($A57,'Hoja de Trabajo para listado'!$CD$155:$CD$1048576,0),MATCH((CUADRO!G$5&amp;$E57),'Hoja de Trabajo para listado'!$CD$151:$DC$151,0)),0)</f>
        <v>152437.10999999999</v>
      </c>
      <c r="H57" s="316">
        <f ca="1">+IFERROR(INDEX('Hoja de Trabajo para listado'!$A$155:$Z$1048576,MATCH($A57,'Hoja de Trabajo para listado'!$A$155:$A$1048576,0),MATCH((CUADRO!H$5&amp;$E57),'Hoja de Trabajo para listado'!$A$151:$Z$151,0)),0)+IFERROR(INDEX('Hoja de Trabajo para listado'!$AB$155:$BA$1048576,MATCH($A57,'Hoja de Trabajo para listado'!$AB$155:$AB$1048576,0),MATCH((CUADRO!H$5&amp;$E57),'Hoja de Trabajo para listado'!$AB$151:$BA$151,0)),0)+IFERROR(INDEX('Hoja de Trabajo para listado'!$BC$155:$CB$1048576,MATCH($A57,'Hoja de Trabajo para listado'!$BC$155:$BC$1048576,0),MATCH((CUADRO!H$5&amp;$E57),'Hoja de Trabajo para listado'!$BC$151:$CB$151,0)),0)+IFERROR(INDEX('Hoja de Trabajo para listado'!$DE$153:$DG$274,MATCH($A57,'Hoja de Trabajo para listado'!$DE$153:$DE$1048576,0),MATCH((CUADRO!H$5&amp;$E57),'Hoja de Trabajo para listado'!$DE$151:$DG$151,0)),0)+IFERROR(INDEX('Hoja de Trabajo para listado'!$CD$155:$DC$1048576,MATCH($A57,'Hoja de Trabajo para listado'!$CD$155:$CD$1048576,0),MATCH((CUADRO!H$5&amp;$E57),'Hoja de Trabajo para listado'!$CD$151:$DC$151,0)),0)</f>
        <v>91969.9</v>
      </c>
      <c r="I57" s="316">
        <f ca="1">+IFERROR(INDEX('Hoja de Trabajo para listado'!$A$155:$Z$1048576,MATCH($A57,'Hoja de Trabajo para listado'!$A$155:$A$1048576,0),MATCH((CUADRO!I$5&amp;$E57),'Hoja de Trabajo para listado'!$A$151:$Z$151,0)),0)+IFERROR(INDEX('Hoja de Trabajo para listado'!$AB$155:$BA$1048576,MATCH($A57,'Hoja de Trabajo para listado'!$AB$155:$AB$1048576,0),MATCH((CUADRO!I$5&amp;$E57),'Hoja de Trabajo para listado'!$AB$151:$BA$151,0)),0)+IFERROR(INDEX('Hoja de Trabajo para listado'!$BC$155:$CB$1048576,MATCH($A57,'Hoja de Trabajo para listado'!$BC$155:$BC$1048576,0),MATCH((CUADRO!I$5&amp;$E57),'Hoja de Trabajo para listado'!$BC$151:$CB$151,0)),0)+IFERROR(INDEX('Hoja de Trabajo para listado'!$DE$153:$DG$274,MATCH($A57,'Hoja de Trabajo para listado'!$DE$153:$DE$1048576,0),MATCH((CUADRO!I$5&amp;$E57),'Hoja de Trabajo para listado'!$DE$151:$DG$151,0)),0)+IFERROR(INDEX('Hoja de Trabajo para listado'!$CD$155:$DC$1048576,MATCH($A57,'Hoja de Trabajo para listado'!$CD$155:$CD$1048576,0),MATCH((CUADRO!I$5&amp;$E57),'Hoja de Trabajo para listado'!$CD$151:$DC$151,0)),0)</f>
        <v>0</v>
      </c>
      <c r="J57" s="316">
        <f ca="1">+IFERROR(INDEX('Hoja de Trabajo para listado'!$A$155:$Z$1048576,MATCH($A57,'Hoja de Trabajo para listado'!$A$155:$A$1048576,0),MATCH((CUADRO!J$5&amp;$E57),'Hoja de Trabajo para listado'!$A$151:$Z$151,0)),0)+IFERROR(INDEX('Hoja de Trabajo para listado'!$AB$155:$BA$1048576,MATCH($A57,'Hoja de Trabajo para listado'!$AB$155:$AB$1048576,0),MATCH((CUADRO!J$5&amp;$E57),'Hoja de Trabajo para listado'!$AB$151:$BA$151,0)),0)+IFERROR(INDEX('Hoja de Trabajo para listado'!$BC$155:$CB$1048576,MATCH($A57,'Hoja de Trabajo para listado'!$BC$155:$BC$1048576,0),MATCH((CUADRO!J$5&amp;$E57),'Hoja de Trabajo para listado'!$BC$151:$CB$151,0)),0)+IFERROR(INDEX('Hoja de Trabajo para listado'!$DE$153:$DG$274,MATCH($A57,'Hoja de Trabajo para listado'!$DE$153:$DE$1048576,0),MATCH((CUADRO!J$5&amp;$E57),'Hoja de Trabajo para listado'!$DE$151:$DG$151,0)),0)+IFERROR(INDEX('Hoja de Trabajo para listado'!$CD$155:$DC$1048576,MATCH($A57,'Hoja de Trabajo para listado'!$CD$155:$CD$1048576,0),MATCH((CUADRO!J$5&amp;$E57),'Hoja de Trabajo para listado'!$CD$151:$DC$151,0)),0)</f>
        <v>0</v>
      </c>
      <c r="K57" s="314">
        <f ca="1">+IFERROR(INDEX('Hoja de Trabajo para listado'!$A$155:$Z$1048576,MATCH($A57,'Hoja de Trabajo para listado'!$A$155:$A$1048576,0),MATCH((CUADRO!K$5&amp;$E57),'Hoja de Trabajo para listado'!$A$151:$Z$151,0)),0)+IFERROR(INDEX('Hoja de Trabajo para listado'!$AB$155:$BA$1048576,MATCH($A57,'Hoja de Trabajo para listado'!$AB$155:$AB$1048576,0),MATCH((CUADRO!K$5&amp;$E57),'Hoja de Trabajo para listado'!$AB$151:$BA$151,0)),0)+IFERROR(INDEX('Hoja de Trabajo para listado'!$BC$155:$CB$1048576,MATCH($A57,'Hoja de Trabajo para listado'!$BC$155:$BC$1048576,0),MATCH((CUADRO!K$5&amp;$E57),'Hoja de Trabajo para listado'!$BC$151:$CB$151,0)),0)+IFERROR(INDEX('Hoja de Trabajo para listado'!$DE$153:$DG$274,MATCH($A57,'Hoja de Trabajo para listado'!$DE$153:$DE$1048576,0),MATCH((CUADRO!K$5&amp;$E57),'Hoja de Trabajo para listado'!$DE$151:$DG$151,0)),0)+IFERROR(INDEX('Hoja de Trabajo para listado'!$CD$155:$DC$1048576,MATCH($A57,'Hoja de Trabajo para listado'!$CD$155:$CD$1048576,0),MATCH((CUADRO!K$5&amp;$E57),'Hoja de Trabajo para listado'!$CD$151:$DC$151,0)),0)</f>
        <v>10453247.629999999</v>
      </c>
      <c r="L57" s="314">
        <f ca="1">+IFERROR(INDEX('Hoja de Trabajo para listado'!$A$155:$Z$1048576,MATCH($A57,'Hoja de Trabajo para listado'!$A$155:$A$1048576,0),MATCH((CUADRO!L$5&amp;$E57),'Hoja de Trabajo para listado'!$A$151:$Z$151,0)),0)+IFERROR(INDEX('Hoja de Trabajo para listado'!$AB$155:$BA$1048576,MATCH($A57,'Hoja de Trabajo para listado'!$AB$155:$AB$1048576,0),MATCH((CUADRO!L$5&amp;$E57),'Hoja de Trabajo para listado'!$AB$151:$BA$151,0)),0)+IFERROR(INDEX('Hoja de Trabajo para listado'!$BC$155:$CB$1048576,MATCH($A57,'Hoja de Trabajo para listado'!$BC$155:$BC$1048576,0),MATCH((CUADRO!L$5&amp;$E57),'Hoja de Trabajo para listado'!$BC$151:$CB$151,0)),0)+IFERROR(INDEX('Hoja de Trabajo para listado'!$DE$153:$DG$274,MATCH($A57,'Hoja de Trabajo para listado'!$DE$153:$DE$1048576,0),MATCH((CUADRO!L$5&amp;$E57),'Hoja de Trabajo para listado'!$DE$151:$DG$151,0)),0)+IFERROR(INDEX('Hoja de Trabajo para listado'!$CD$155:$DC$1048576,MATCH($A57,'Hoja de Trabajo para listado'!$CD$155:$CD$1048576,0),MATCH((CUADRO!L$5&amp;$E57),'Hoja de Trabajo para listado'!$CD$151:$DC$151,0)),0)</f>
        <v>0</v>
      </c>
      <c r="M57" s="314">
        <f ca="1">+IFERROR(INDEX('Hoja de Trabajo para listado'!$A$155:$Z$1048576,MATCH($A57,'Hoja de Trabajo para listado'!$A$155:$A$1048576,0),MATCH((CUADRO!M$5&amp;$E57),'Hoja de Trabajo para listado'!$A$151:$Z$151,0)),0)+IFERROR(INDEX('Hoja de Trabajo para listado'!$AB$155:$BA$1048576,MATCH($A57,'Hoja de Trabajo para listado'!$AB$155:$AB$1048576,0),MATCH((CUADRO!M$5&amp;$E57),'Hoja de Trabajo para listado'!$AB$151:$BA$151,0)),0)+IFERROR(INDEX('Hoja de Trabajo para listado'!$BC$155:$CB$1048576,MATCH($A57,'Hoja de Trabajo para listado'!$BC$155:$BC$1048576,0),MATCH((CUADRO!M$5&amp;$E57),'Hoja de Trabajo para listado'!$BC$151:$CB$151,0)),0)+IFERROR(INDEX('Hoja de Trabajo para listado'!$DE$153:$DG$274,MATCH($A57,'Hoja de Trabajo para listado'!$DE$153:$DE$1048576,0),MATCH((CUADRO!M$5&amp;$E57),'Hoja de Trabajo para listado'!$DE$151:$DG$151,0)),0)+IFERROR(INDEX('Hoja de Trabajo para listado'!$CD$155:$DC$1048576,MATCH($A57,'Hoja de Trabajo para listado'!$CD$155:$CD$1048576,0),MATCH((CUADRO!M$5&amp;$E57),'Hoja de Trabajo para listado'!$CD$151:$DC$151,0)),0)</f>
        <v>0</v>
      </c>
      <c r="N57" s="314">
        <f ca="1">+IFERROR(INDEX('Hoja de Trabajo para listado'!$A$155:$Z$1048576,MATCH($A57,'Hoja de Trabajo para listado'!$A$155:$A$1048576,0),MATCH((CUADRO!N$5&amp;$E57),'Hoja de Trabajo para listado'!$A$151:$Z$151,0)),0)+IFERROR(INDEX('Hoja de Trabajo para listado'!$AB$155:$BA$1048576,MATCH($A57,'Hoja de Trabajo para listado'!$AB$155:$AB$1048576,0),MATCH((CUADRO!N$5&amp;$E57),'Hoja de Trabajo para listado'!$AB$151:$BA$151,0)),0)+IFERROR(INDEX('Hoja de Trabajo para listado'!$BC$155:$CB$1048576,MATCH($A57,'Hoja de Trabajo para listado'!$BC$155:$BC$1048576,0),MATCH((CUADRO!N$5&amp;$E57),'Hoja de Trabajo para listado'!$BC$151:$CB$151,0)),0)+IFERROR(INDEX('Hoja de Trabajo para listado'!$DE$153:$DG$274,MATCH($A57,'Hoja de Trabajo para listado'!$DE$153:$DE$1048576,0),MATCH((CUADRO!N$5&amp;$E57),'Hoja de Trabajo para listado'!$DE$151:$DG$151,0)),0)+IFERROR(INDEX('Hoja de Trabajo para listado'!$CD$155:$DC$1048576,MATCH($A57,'Hoja de Trabajo para listado'!$CD$155:$CD$1048576,0),MATCH((CUADRO!N$5&amp;$E57),'Hoja de Trabajo para listado'!$CD$151:$DC$151,0)),0)</f>
        <v>0</v>
      </c>
      <c r="O57" s="314">
        <f ca="1">+IFERROR(INDEX('Hoja de Trabajo para listado'!$A$155:$Z$1048576,MATCH($A57,'Hoja de Trabajo para listado'!$A$155:$A$1048576,0),MATCH((CUADRO!O$5&amp;$E57),'Hoja de Trabajo para listado'!$A$151:$Z$151,0)),0)+IFERROR(INDEX('Hoja de Trabajo para listado'!$AB$155:$BA$1048576,MATCH($A57,'Hoja de Trabajo para listado'!$AB$155:$AB$1048576,0),MATCH((CUADRO!O$5&amp;$E57),'Hoja de Trabajo para listado'!$AB$151:$BA$151,0)),0)+IFERROR(INDEX('Hoja de Trabajo para listado'!$BC$155:$CB$1048576,MATCH($A57,'Hoja de Trabajo para listado'!$BC$155:$BC$1048576,0),MATCH((CUADRO!O$5&amp;$E57),'Hoja de Trabajo para listado'!$BC$151:$CB$151,0)),0)+IFERROR(INDEX('Hoja de Trabajo para listado'!$DE$153:$DG$274,MATCH($A57,'Hoja de Trabajo para listado'!$DE$153:$DE$1048576,0),MATCH((CUADRO!O$5&amp;$E57),'Hoja de Trabajo para listado'!$DE$151:$DG$151,0)),0)+IFERROR(INDEX('Hoja de Trabajo para listado'!$CD$155:$DC$1048576,MATCH($A57,'Hoja de Trabajo para listado'!$CD$155:$CD$1048576,0),MATCH((CUADRO!O$5&amp;$E57),'Hoja de Trabajo para listado'!$CD$151:$DC$151,0)),0)</f>
        <v>0</v>
      </c>
      <c r="P57" s="314">
        <f ca="1">+IFERROR(INDEX('Hoja de Trabajo para listado'!$A$155:$Z$1048576,MATCH($A57,'Hoja de Trabajo para listado'!$A$155:$A$1048576,0),MATCH((CUADRO!P$5&amp;$E57),'Hoja de Trabajo para listado'!$A$151:$Z$151,0)),0)+IFERROR(INDEX('Hoja de Trabajo para listado'!$AB$155:$BA$1048576,MATCH($A57,'Hoja de Trabajo para listado'!$AB$155:$AB$1048576,0),MATCH((CUADRO!P$5&amp;$E57),'Hoja de Trabajo para listado'!$AB$151:$BA$151,0)),0)+IFERROR(INDEX('Hoja de Trabajo para listado'!$BC$155:$CB$1048576,MATCH($A57,'Hoja de Trabajo para listado'!$BC$155:$BC$1048576,0),MATCH((CUADRO!P$5&amp;$E57),'Hoja de Trabajo para listado'!$BC$151:$CB$151,0)),0)+IFERROR(INDEX('Hoja de Trabajo para listado'!$DE$153:$DG$274,MATCH($A57,'Hoja de Trabajo para listado'!$DE$153:$DE$1048576,0),MATCH((CUADRO!P$5&amp;$E57),'Hoja de Trabajo para listado'!$DE$151:$DG$151,0)),0)+IFERROR(INDEX('Hoja de Trabajo para listado'!$CD$155:$DC$1048576,MATCH($A57,'Hoja de Trabajo para listado'!$CD$155:$CD$1048576,0),MATCH((CUADRO!P$5&amp;$E57),'Hoja de Trabajo para listado'!$CD$151:$DC$151,0)),0)</f>
        <v>0</v>
      </c>
      <c r="Q57" s="314">
        <f ca="1">+IFERROR(INDEX('Hoja de Trabajo para listado'!$A$155:$Z$1048576,MATCH($A57,'Hoja de Trabajo para listado'!$A$155:$A$1048576,0),MATCH((CUADRO!Q$5&amp;$E57),'Hoja de Trabajo para listado'!$A$151:$Z$151,0)),0)+IFERROR(INDEX('Hoja de Trabajo para listado'!$AB$155:$BA$1048576,MATCH($A57,'Hoja de Trabajo para listado'!$AB$155:$AB$1048576,0),MATCH((CUADRO!Q$5&amp;$E57),'Hoja de Trabajo para listado'!$AB$151:$BA$151,0)),0)+IFERROR(INDEX('Hoja de Trabajo para listado'!$BC$155:$CB$1048576,MATCH($A57,'Hoja de Trabajo para listado'!$BC$155:$BC$1048576,0),MATCH((CUADRO!Q$5&amp;$E57),'Hoja de Trabajo para listado'!$BC$151:$CB$151,0)),0)+IFERROR(INDEX('Hoja de Trabajo para listado'!$DE$153:$DG$274,MATCH($A57,'Hoja de Trabajo para listado'!$DE$153:$DE$1048576,0),MATCH((CUADRO!Q$5&amp;$E57),'Hoja de Trabajo para listado'!$DE$151:$DG$151,0)),0)+IFERROR(INDEX('Hoja de Trabajo para listado'!$CD$155:$DC$1048576,MATCH($A57,'Hoja de Trabajo para listado'!$CD$155:$CD$1048576,0),MATCH((CUADRO!Q$5&amp;$E57),'Hoja de Trabajo para listado'!$CD$151:$DC$151,0)),0)</f>
        <v>0</v>
      </c>
      <c r="R57" s="316">
        <f t="shared" ca="1" si="0"/>
        <v>11103340.029999999</v>
      </c>
      <c r="S57" s="352">
        <f ca="1">+R56+R57</f>
        <v>11103340.029999999</v>
      </c>
      <c r="T57" s="314">
        <f ca="1">+S57</f>
        <v>11103340.029999999</v>
      </c>
      <c r="U57" s="348">
        <f t="shared" si="1"/>
        <v>2</v>
      </c>
      <c r="V57" s="319" t="str">
        <f>+VLOOKUP(A57,bd_lista!$A$3:$E$593,5,FALSE)</f>
        <v>Empresas Nacionales</v>
      </c>
      <c r="W57" s="426"/>
    </row>
    <row r="58" spans="1:23" customFormat="1" ht="15" customHeight="1">
      <c r="A58" s="323">
        <v>586</v>
      </c>
      <c r="B58" s="427">
        <f>+A58</f>
        <v>586</v>
      </c>
      <c r="C58" s="318" t="str">
        <f>+VLOOKUP(A58,bd_lista!$A$3:$C$593,3,FALSE)</f>
        <v>Empresa Azucarera San Buenaventura</v>
      </c>
      <c r="D58" s="429" t="str">
        <f>+C58</f>
        <v>Empresa Azucarera San Buenaventura</v>
      </c>
      <c r="E58" s="339" t="s">
        <v>1418</v>
      </c>
      <c r="F58" s="314">
        <f ca="1">+IFERROR(INDEX('Hoja de Trabajo para listado'!$A$155:$Z$1048576,MATCH($A58,'Hoja de Trabajo para listado'!$A$155:$A$1048576,0),MATCH((CUADRO!F$5&amp;$E58),'Hoja de Trabajo para listado'!$A$151:$Z$151,0)),0)+IFERROR(INDEX('Hoja de Trabajo para listado'!$AB$155:$BA$1048576,MATCH($A58,'Hoja de Trabajo para listado'!$AB$155:$AB$1048576,0),MATCH((CUADRO!F$5&amp;$E58),'Hoja de Trabajo para listado'!$AB$151:$BA$151,0)),0)+IFERROR(INDEX('Hoja de Trabajo para listado'!$BC$155:$CB$1048576,MATCH($A58,'Hoja de Trabajo para listado'!$BC$155:$BC$1048576,0),MATCH((CUADRO!F$5&amp;$E58),'Hoja de Trabajo para listado'!$BC$151:$CB$151,0)),0)+IFERROR(INDEX('Hoja de Trabajo para listado'!$DE$153:$DG$274,MATCH($A58,'Hoja de Trabajo para listado'!$DE$153:$DE$1048576,0),MATCH((CUADRO!F$5&amp;$E58),'Hoja de Trabajo para listado'!$DE$151:$DG$151,0)),0)+IFERROR(INDEX('Hoja de Trabajo para listado'!$CD$155:$DC$1048576,MATCH($A58,'Hoja de Trabajo para listado'!$CD$155:$CD$1048576,0),MATCH((CUADRO!F$5&amp;$E58),'Hoja de Trabajo para listado'!$CD$151:$DC$151,0)),0)</f>
        <v>0</v>
      </c>
      <c r="G58" s="314">
        <f ca="1">+IFERROR(INDEX('Hoja de Trabajo para listado'!$A$155:$Z$1048576,MATCH($A58,'Hoja de Trabajo para listado'!$A$155:$A$1048576,0),MATCH((CUADRO!G$5&amp;$E58),'Hoja de Trabajo para listado'!$A$151:$Z$151,0)),0)+IFERROR(INDEX('Hoja de Trabajo para listado'!$AB$155:$BA$1048576,MATCH($A58,'Hoja de Trabajo para listado'!$AB$155:$AB$1048576,0),MATCH((CUADRO!G$5&amp;$E58),'Hoja de Trabajo para listado'!$AB$151:$BA$151,0)),0)+IFERROR(INDEX('Hoja de Trabajo para listado'!$BC$155:$CB$1048576,MATCH($A58,'Hoja de Trabajo para listado'!$BC$155:$BC$1048576,0),MATCH((CUADRO!G$5&amp;$E58),'Hoja de Trabajo para listado'!$BC$151:$CB$151,0)),0)+IFERROR(INDEX('Hoja de Trabajo para listado'!$DE$153:$DG$274,MATCH($A58,'Hoja de Trabajo para listado'!$DE$153:$DE$1048576,0),MATCH((CUADRO!G$5&amp;$E58),'Hoja de Trabajo para listado'!$DE$151:$DG$151,0)),0)+IFERROR(INDEX('Hoja de Trabajo para listado'!$CD$155:$DC$1048576,MATCH($A58,'Hoja de Trabajo para listado'!$CD$155:$CD$1048576,0),MATCH((CUADRO!G$5&amp;$E58),'Hoja de Trabajo para listado'!$CD$151:$DC$151,0)),0)</f>
        <v>0</v>
      </c>
      <c r="H58" s="314">
        <f ca="1">+IFERROR(INDEX('Hoja de Trabajo para listado'!$A$155:$Z$1048576,MATCH($A58,'Hoja de Trabajo para listado'!$A$155:$A$1048576,0),MATCH((CUADRO!H$5&amp;$E58),'Hoja de Trabajo para listado'!$A$151:$Z$151,0)),0)+IFERROR(INDEX('Hoja de Trabajo para listado'!$AB$155:$BA$1048576,MATCH($A58,'Hoja de Trabajo para listado'!$AB$155:$AB$1048576,0),MATCH((CUADRO!H$5&amp;$E58),'Hoja de Trabajo para listado'!$AB$151:$BA$151,0)),0)+IFERROR(INDEX('Hoja de Trabajo para listado'!$BC$155:$CB$1048576,MATCH($A58,'Hoja de Trabajo para listado'!$BC$155:$BC$1048576,0),MATCH((CUADRO!H$5&amp;$E58),'Hoja de Trabajo para listado'!$BC$151:$CB$151,0)),0)+IFERROR(INDEX('Hoja de Trabajo para listado'!$DE$153:$DG$274,MATCH($A58,'Hoja de Trabajo para listado'!$DE$153:$DE$1048576,0),MATCH((CUADRO!H$5&amp;$E58),'Hoja de Trabajo para listado'!$DE$151:$DG$151,0)),0)+IFERROR(INDEX('Hoja de Trabajo para listado'!$CD$155:$DC$1048576,MATCH($A58,'Hoja de Trabajo para listado'!$CD$155:$CD$1048576,0),MATCH((CUADRO!H$5&amp;$E58),'Hoja de Trabajo para listado'!$CD$151:$DC$151,0)),0)</f>
        <v>0</v>
      </c>
      <c r="I58" s="314">
        <f ca="1">+IFERROR(INDEX('Hoja de Trabajo para listado'!$A$155:$Z$1048576,MATCH($A58,'Hoja de Trabajo para listado'!$A$155:$A$1048576,0),MATCH((CUADRO!I$5&amp;$E58),'Hoja de Trabajo para listado'!$A$151:$Z$151,0)),0)+IFERROR(INDEX('Hoja de Trabajo para listado'!$AB$155:$BA$1048576,MATCH($A58,'Hoja de Trabajo para listado'!$AB$155:$AB$1048576,0),MATCH((CUADRO!I$5&amp;$E58),'Hoja de Trabajo para listado'!$AB$151:$BA$151,0)),0)+IFERROR(INDEX('Hoja de Trabajo para listado'!$BC$155:$CB$1048576,MATCH($A58,'Hoja de Trabajo para listado'!$BC$155:$BC$1048576,0),MATCH((CUADRO!I$5&amp;$E58),'Hoja de Trabajo para listado'!$BC$151:$CB$151,0)),0)+IFERROR(INDEX('Hoja de Trabajo para listado'!$DE$153:$DG$274,MATCH($A58,'Hoja de Trabajo para listado'!$DE$153:$DE$1048576,0),MATCH((CUADRO!I$5&amp;$E58),'Hoja de Trabajo para listado'!$DE$151:$DG$151,0)),0)+IFERROR(INDEX('Hoja de Trabajo para listado'!$CD$155:$DC$1048576,MATCH($A58,'Hoja de Trabajo para listado'!$CD$155:$CD$1048576,0),MATCH((CUADRO!I$5&amp;$E58),'Hoja de Trabajo para listado'!$CD$151:$DC$151,0)),0)</f>
        <v>0</v>
      </c>
      <c r="J58" s="314">
        <f ca="1">+IFERROR(INDEX('Hoja de Trabajo para listado'!$A$155:$Z$1048576,MATCH($A58,'Hoja de Trabajo para listado'!$A$155:$A$1048576,0),MATCH((CUADRO!J$5&amp;$E58),'Hoja de Trabajo para listado'!$A$151:$Z$151,0)),0)+IFERROR(INDEX('Hoja de Trabajo para listado'!$AB$155:$BA$1048576,MATCH($A58,'Hoja de Trabajo para listado'!$AB$155:$AB$1048576,0),MATCH((CUADRO!J$5&amp;$E58),'Hoja de Trabajo para listado'!$AB$151:$BA$151,0)),0)+IFERROR(INDEX('Hoja de Trabajo para listado'!$BC$155:$CB$1048576,MATCH($A58,'Hoja de Trabajo para listado'!$BC$155:$BC$1048576,0),MATCH((CUADRO!J$5&amp;$E58),'Hoja de Trabajo para listado'!$BC$151:$CB$151,0)),0)+IFERROR(INDEX('Hoja de Trabajo para listado'!$DE$153:$DG$274,MATCH($A58,'Hoja de Trabajo para listado'!$DE$153:$DE$1048576,0),MATCH((CUADRO!J$5&amp;$E58),'Hoja de Trabajo para listado'!$DE$151:$DG$151,0)),0)+IFERROR(INDEX('Hoja de Trabajo para listado'!$CD$155:$DC$1048576,MATCH($A58,'Hoja de Trabajo para listado'!$CD$155:$CD$1048576,0),MATCH((CUADRO!J$5&amp;$E58),'Hoja de Trabajo para listado'!$CD$151:$DC$151,0)),0)</f>
        <v>0</v>
      </c>
      <c r="K58" s="314">
        <f ca="1">+IFERROR(INDEX('Hoja de Trabajo para listado'!$A$155:$Z$1048576,MATCH($A58,'Hoja de Trabajo para listado'!$A$155:$A$1048576,0),MATCH((CUADRO!K$5&amp;$E58),'Hoja de Trabajo para listado'!$A$151:$Z$151,0)),0)+IFERROR(INDEX('Hoja de Trabajo para listado'!$AB$155:$BA$1048576,MATCH($A58,'Hoja de Trabajo para listado'!$AB$155:$AB$1048576,0),MATCH((CUADRO!K$5&amp;$E58),'Hoja de Trabajo para listado'!$AB$151:$BA$151,0)),0)+IFERROR(INDEX('Hoja de Trabajo para listado'!$BC$155:$CB$1048576,MATCH($A58,'Hoja de Trabajo para listado'!$BC$155:$BC$1048576,0),MATCH((CUADRO!K$5&amp;$E58),'Hoja de Trabajo para listado'!$BC$151:$CB$151,0)),0)+IFERROR(INDEX('Hoja de Trabajo para listado'!$DE$153:$DG$274,MATCH($A58,'Hoja de Trabajo para listado'!$DE$153:$DE$1048576,0),MATCH((CUADRO!K$5&amp;$E58),'Hoja de Trabajo para listado'!$DE$151:$DG$151,0)),0)+IFERROR(INDEX('Hoja de Trabajo para listado'!$CD$155:$DC$1048576,MATCH($A58,'Hoja de Trabajo para listado'!$CD$155:$CD$1048576,0),MATCH((CUADRO!K$5&amp;$E58),'Hoja de Trabajo para listado'!$CD$151:$DC$151,0)),0)</f>
        <v>0</v>
      </c>
      <c r="L58" s="314">
        <f ca="1">+IFERROR(INDEX('Hoja de Trabajo para listado'!$A$155:$Z$1048576,MATCH($A58,'Hoja de Trabajo para listado'!$A$155:$A$1048576,0),MATCH((CUADRO!L$5&amp;$E58),'Hoja de Trabajo para listado'!$A$151:$Z$151,0)),0)+IFERROR(INDEX('Hoja de Trabajo para listado'!$AB$155:$BA$1048576,MATCH($A58,'Hoja de Trabajo para listado'!$AB$155:$AB$1048576,0),MATCH((CUADRO!L$5&amp;$E58),'Hoja de Trabajo para listado'!$AB$151:$BA$151,0)),0)+IFERROR(INDEX('Hoja de Trabajo para listado'!$BC$155:$CB$1048576,MATCH($A58,'Hoja de Trabajo para listado'!$BC$155:$BC$1048576,0),MATCH((CUADRO!L$5&amp;$E58),'Hoja de Trabajo para listado'!$BC$151:$CB$151,0)),0)+IFERROR(INDEX('Hoja de Trabajo para listado'!$DE$153:$DG$274,MATCH($A58,'Hoja de Trabajo para listado'!$DE$153:$DE$1048576,0),MATCH((CUADRO!L$5&amp;$E58),'Hoja de Trabajo para listado'!$DE$151:$DG$151,0)),0)+IFERROR(INDEX('Hoja de Trabajo para listado'!$CD$155:$DC$1048576,MATCH($A58,'Hoja de Trabajo para listado'!$CD$155:$CD$1048576,0),MATCH((CUADRO!L$5&amp;$E58),'Hoja de Trabajo para listado'!$CD$151:$DC$151,0)),0)</f>
        <v>0</v>
      </c>
      <c r="M58" s="314">
        <f ca="1">+IFERROR(INDEX('Hoja de Trabajo para listado'!$A$155:$Z$1048576,MATCH($A58,'Hoja de Trabajo para listado'!$A$155:$A$1048576,0),MATCH((CUADRO!M$5&amp;$E58),'Hoja de Trabajo para listado'!$A$151:$Z$151,0)),0)+IFERROR(INDEX('Hoja de Trabajo para listado'!$AB$155:$BA$1048576,MATCH($A58,'Hoja de Trabajo para listado'!$AB$155:$AB$1048576,0),MATCH((CUADRO!M$5&amp;$E58),'Hoja de Trabajo para listado'!$AB$151:$BA$151,0)),0)+IFERROR(INDEX('Hoja de Trabajo para listado'!$BC$155:$CB$1048576,MATCH($A58,'Hoja de Trabajo para listado'!$BC$155:$BC$1048576,0),MATCH((CUADRO!M$5&amp;$E58),'Hoja de Trabajo para listado'!$BC$151:$CB$151,0)),0)+IFERROR(INDEX('Hoja de Trabajo para listado'!$DE$153:$DG$274,MATCH($A58,'Hoja de Trabajo para listado'!$DE$153:$DE$1048576,0),MATCH((CUADRO!M$5&amp;$E58),'Hoja de Trabajo para listado'!$DE$151:$DG$151,0)),0)+IFERROR(INDEX('Hoja de Trabajo para listado'!$CD$155:$DC$1048576,MATCH($A58,'Hoja de Trabajo para listado'!$CD$155:$CD$1048576,0),MATCH((CUADRO!M$5&amp;$E58),'Hoja de Trabajo para listado'!$CD$151:$DC$151,0)),0)</f>
        <v>0</v>
      </c>
      <c r="N58" s="314">
        <f ca="1">+IFERROR(INDEX('Hoja de Trabajo para listado'!$A$155:$Z$1048576,MATCH($A58,'Hoja de Trabajo para listado'!$A$155:$A$1048576,0),MATCH((CUADRO!N$5&amp;$E58),'Hoja de Trabajo para listado'!$A$151:$Z$151,0)),0)+IFERROR(INDEX('Hoja de Trabajo para listado'!$AB$155:$BA$1048576,MATCH($A58,'Hoja de Trabajo para listado'!$AB$155:$AB$1048576,0),MATCH((CUADRO!N$5&amp;$E58),'Hoja de Trabajo para listado'!$AB$151:$BA$151,0)),0)+IFERROR(INDEX('Hoja de Trabajo para listado'!$BC$155:$CB$1048576,MATCH($A58,'Hoja de Trabajo para listado'!$BC$155:$BC$1048576,0),MATCH((CUADRO!N$5&amp;$E58),'Hoja de Trabajo para listado'!$BC$151:$CB$151,0)),0)+IFERROR(INDEX('Hoja de Trabajo para listado'!$DE$153:$DG$274,MATCH($A58,'Hoja de Trabajo para listado'!$DE$153:$DE$1048576,0),MATCH((CUADRO!N$5&amp;$E58),'Hoja de Trabajo para listado'!$DE$151:$DG$151,0)),0)+IFERROR(INDEX('Hoja de Trabajo para listado'!$CD$155:$DC$1048576,MATCH($A58,'Hoja de Trabajo para listado'!$CD$155:$CD$1048576,0),MATCH((CUADRO!N$5&amp;$E58),'Hoja de Trabajo para listado'!$CD$151:$DC$151,0)),0)</f>
        <v>0</v>
      </c>
      <c r="O58" s="314">
        <f ca="1">+IFERROR(INDEX('Hoja de Trabajo para listado'!$A$155:$Z$1048576,MATCH($A58,'Hoja de Trabajo para listado'!$A$155:$A$1048576,0),MATCH((CUADRO!O$5&amp;$E58),'Hoja de Trabajo para listado'!$A$151:$Z$151,0)),0)+IFERROR(INDEX('Hoja de Trabajo para listado'!$AB$155:$BA$1048576,MATCH($A58,'Hoja de Trabajo para listado'!$AB$155:$AB$1048576,0),MATCH((CUADRO!O$5&amp;$E58),'Hoja de Trabajo para listado'!$AB$151:$BA$151,0)),0)+IFERROR(INDEX('Hoja de Trabajo para listado'!$BC$155:$CB$1048576,MATCH($A58,'Hoja de Trabajo para listado'!$BC$155:$BC$1048576,0),MATCH((CUADRO!O$5&amp;$E58),'Hoja de Trabajo para listado'!$BC$151:$CB$151,0)),0)+IFERROR(INDEX('Hoja de Trabajo para listado'!$DE$153:$DG$274,MATCH($A58,'Hoja de Trabajo para listado'!$DE$153:$DE$1048576,0),MATCH((CUADRO!O$5&amp;$E58),'Hoja de Trabajo para listado'!$DE$151:$DG$151,0)),0)+IFERROR(INDEX('Hoja de Trabajo para listado'!$CD$155:$DC$1048576,MATCH($A58,'Hoja de Trabajo para listado'!$CD$155:$CD$1048576,0),MATCH((CUADRO!O$5&amp;$E58),'Hoja de Trabajo para listado'!$CD$151:$DC$151,0)),0)</f>
        <v>0</v>
      </c>
      <c r="P58" s="314">
        <f ca="1">+IFERROR(INDEX('Hoja de Trabajo para listado'!$A$155:$Z$1048576,MATCH($A58,'Hoja de Trabajo para listado'!$A$155:$A$1048576,0),MATCH((CUADRO!P$5&amp;$E58),'Hoja de Trabajo para listado'!$A$151:$Z$151,0)),0)+IFERROR(INDEX('Hoja de Trabajo para listado'!$AB$155:$BA$1048576,MATCH($A58,'Hoja de Trabajo para listado'!$AB$155:$AB$1048576,0),MATCH((CUADRO!P$5&amp;$E58),'Hoja de Trabajo para listado'!$AB$151:$BA$151,0)),0)+IFERROR(INDEX('Hoja de Trabajo para listado'!$BC$155:$CB$1048576,MATCH($A58,'Hoja de Trabajo para listado'!$BC$155:$BC$1048576,0),MATCH((CUADRO!P$5&amp;$E58),'Hoja de Trabajo para listado'!$BC$151:$CB$151,0)),0)+IFERROR(INDEX('Hoja de Trabajo para listado'!$DE$153:$DG$274,MATCH($A58,'Hoja de Trabajo para listado'!$DE$153:$DE$1048576,0),MATCH((CUADRO!P$5&amp;$E58),'Hoja de Trabajo para listado'!$DE$151:$DG$151,0)),0)+IFERROR(INDEX('Hoja de Trabajo para listado'!$CD$155:$DC$1048576,MATCH($A58,'Hoja de Trabajo para listado'!$CD$155:$CD$1048576,0),MATCH((CUADRO!P$5&amp;$E58),'Hoja de Trabajo para listado'!$CD$151:$DC$151,0)),0)</f>
        <v>0</v>
      </c>
      <c r="Q58" s="314">
        <f ca="1">+IFERROR(INDEX('Hoja de Trabajo para listado'!$A$155:$Z$1048576,MATCH($A58,'Hoja de Trabajo para listado'!$A$155:$A$1048576,0),MATCH((CUADRO!Q$5&amp;$E58),'Hoja de Trabajo para listado'!$A$151:$Z$151,0)),0)+IFERROR(INDEX('Hoja de Trabajo para listado'!$AB$155:$BA$1048576,MATCH($A58,'Hoja de Trabajo para listado'!$AB$155:$AB$1048576,0),MATCH((CUADRO!Q$5&amp;$E58),'Hoja de Trabajo para listado'!$AB$151:$BA$151,0)),0)+IFERROR(INDEX('Hoja de Trabajo para listado'!$BC$155:$CB$1048576,MATCH($A58,'Hoja de Trabajo para listado'!$BC$155:$BC$1048576,0),MATCH((CUADRO!Q$5&amp;$E58),'Hoja de Trabajo para listado'!$BC$151:$CB$151,0)),0)+IFERROR(INDEX('Hoja de Trabajo para listado'!$DE$153:$DG$274,MATCH($A58,'Hoja de Trabajo para listado'!$DE$153:$DE$1048576,0),MATCH((CUADRO!Q$5&amp;$E58),'Hoja de Trabajo para listado'!$DE$151:$DG$151,0)),0)+IFERROR(INDEX('Hoja de Trabajo para listado'!$CD$155:$DC$1048576,MATCH($A58,'Hoja de Trabajo para listado'!$CD$155:$CD$1048576,0),MATCH((CUADRO!Q$5&amp;$E58),'Hoja de Trabajo para listado'!$CD$151:$DC$151,0)),0)</f>
        <v>0</v>
      </c>
      <c r="R58" s="314">
        <f t="shared" ca="1" si="0"/>
        <v>0</v>
      </c>
      <c r="S58" s="353"/>
      <c r="T58" s="314">
        <f ca="1">+T59</f>
        <v>4872453.6000000006</v>
      </c>
      <c r="U58" s="313">
        <f t="shared" si="1"/>
        <v>1</v>
      </c>
      <c r="V58" s="319" t="str">
        <f>+VLOOKUP(A58,bd_lista!$A$3:$E$593,5,FALSE)</f>
        <v>Empresas Nacionales</v>
      </c>
      <c r="W58" s="425" t="str">
        <f>+V58</f>
        <v>Empresas Nacionales</v>
      </c>
    </row>
    <row r="59" spans="1:23" customFormat="1" ht="15" customHeight="1">
      <c r="A59" s="323">
        <v>586</v>
      </c>
      <c r="B59" s="428"/>
      <c r="C59" s="319" t="str">
        <f>+VLOOKUP(A59,bd_lista!$A$3:$C$593,3,FALSE)</f>
        <v>Empresa Azucarera San Buenaventura</v>
      </c>
      <c r="D59" s="430"/>
      <c r="E59" s="319" t="s">
        <v>1419</v>
      </c>
      <c r="F59" s="316">
        <f ca="1">+IFERROR(INDEX('Hoja de Trabajo para listado'!$A$155:$Z$1048576,MATCH($A59,'Hoja de Trabajo para listado'!$A$155:$A$1048576,0),MATCH((CUADRO!F$5&amp;$E59),'Hoja de Trabajo para listado'!$A$151:$Z$151,0)),0)+IFERROR(INDEX('Hoja de Trabajo para listado'!$AB$155:$BA$1048576,MATCH($A59,'Hoja de Trabajo para listado'!$AB$155:$AB$1048576,0),MATCH((CUADRO!F$5&amp;$E59),'Hoja de Trabajo para listado'!$AB$151:$BA$151,0)),0)+IFERROR(INDEX('Hoja de Trabajo para listado'!$BC$155:$CB$1048576,MATCH($A59,'Hoja de Trabajo para listado'!$BC$155:$BC$1048576,0),MATCH((CUADRO!F$5&amp;$E59),'Hoja de Trabajo para listado'!$BC$151:$CB$151,0)),0)+IFERROR(INDEX('Hoja de Trabajo para listado'!$DE$153:$DG$274,MATCH($A59,'Hoja de Trabajo para listado'!$DE$153:$DE$1048576,0),MATCH((CUADRO!F$5&amp;$E59),'Hoja de Trabajo para listado'!$DE$151:$DG$151,0)),0)+IFERROR(INDEX('Hoja de Trabajo para listado'!$CD$155:$DC$1048576,MATCH($A59,'Hoja de Trabajo para listado'!$CD$155:$CD$1048576,0),MATCH((CUADRO!F$5&amp;$E59),'Hoja de Trabajo para listado'!$CD$151:$DC$151,0)),0)</f>
        <v>0</v>
      </c>
      <c r="G59" s="316">
        <f ca="1">+IFERROR(INDEX('Hoja de Trabajo para listado'!$A$155:$Z$1048576,MATCH($A59,'Hoja de Trabajo para listado'!$A$155:$A$1048576,0),MATCH((CUADRO!G$5&amp;$E59),'Hoja de Trabajo para listado'!$A$151:$Z$151,0)),0)+IFERROR(INDEX('Hoja de Trabajo para listado'!$AB$155:$BA$1048576,MATCH($A59,'Hoja de Trabajo para listado'!$AB$155:$AB$1048576,0),MATCH((CUADRO!G$5&amp;$E59),'Hoja de Trabajo para listado'!$AB$151:$BA$151,0)),0)+IFERROR(INDEX('Hoja de Trabajo para listado'!$BC$155:$CB$1048576,MATCH($A59,'Hoja de Trabajo para listado'!$BC$155:$BC$1048576,0),MATCH((CUADRO!G$5&amp;$E59),'Hoja de Trabajo para listado'!$BC$151:$CB$151,0)),0)+IFERROR(INDEX('Hoja de Trabajo para listado'!$DE$153:$DG$274,MATCH($A59,'Hoja de Trabajo para listado'!$DE$153:$DE$1048576,0),MATCH((CUADRO!G$5&amp;$E59),'Hoja de Trabajo para listado'!$DE$151:$DG$151,0)),0)+IFERROR(INDEX('Hoja de Trabajo para listado'!$CD$155:$DC$1048576,MATCH($A59,'Hoja de Trabajo para listado'!$CD$155:$CD$1048576,0),MATCH((CUADRO!G$5&amp;$E59),'Hoja de Trabajo para listado'!$CD$151:$DC$151,0)),0)</f>
        <v>503</v>
      </c>
      <c r="H59" s="316">
        <f ca="1">+IFERROR(INDEX('Hoja de Trabajo para listado'!$A$155:$Z$1048576,MATCH($A59,'Hoja de Trabajo para listado'!$A$155:$A$1048576,0),MATCH((CUADRO!H$5&amp;$E59),'Hoja de Trabajo para listado'!$A$151:$Z$151,0)),0)+IFERROR(INDEX('Hoja de Trabajo para listado'!$AB$155:$BA$1048576,MATCH($A59,'Hoja de Trabajo para listado'!$AB$155:$AB$1048576,0),MATCH((CUADRO!H$5&amp;$E59),'Hoja de Trabajo para listado'!$AB$151:$BA$151,0)),0)+IFERROR(INDEX('Hoja de Trabajo para listado'!$BC$155:$CB$1048576,MATCH($A59,'Hoja de Trabajo para listado'!$BC$155:$BC$1048576,0),MATCH((CUADRO!H$5&amp;$E59),'Hoja de Trabajo para listado'!$BC$151:$CB$151,0)),0)+IFERROR(INDEX('Hoja de Trabajo para listado'!$DE$153:$DG$274,MATCH($A59,'Hoja de Trabajo para listado'!$DE$153:$DE$1048576,0),MATCH((CUADRO!H$5&amp;$E59),'Hoja de Trabajo para listado'!$DE$151:$DG$151,0)),0)+IFERROR(INDEX('Hoja de Trabajo para listado'!$CD$155:$DC$1048576,MATCH($A59,'Hoja de Trabajo para listado'!$CD$155:$CD$1048576,0),MATCH((CUADRO!H$5&amp;$E59),'Hoja de Trabajo para listado'!$CD$151:$DC$151,0)),0)</f>
        <v>0</v>
      </c>
      <c r="I59" s="316">
        <f ca="1">+IFERROR(INDEX('Hoja de Trabajo para listado'!$A$155:$Z$1048576,MATCH($A59,'Hoja de Trabajo para listado'!$A$155:$A$1048576,0),MATCH((CUADRO!I$5&amp;$E59),'Hoja de Trabajo para listado'!$A$151:$Z$151,0)),0)+IFERROR(INDEX('Hoja de Trabajo para listado'!$AB$155:$BA$1048576,MATCH($A59,'Hoja de Trabajo para listado'!$AB$155:$AB$1048576,0),MATCH((CUADRO!I$5&amp;$E59),'Hoja de Trabajo para listado'!$AB$151:$BA$151,0)),0)+IFERROR(INDEX('Hoja de Trabajo para listado'!$BC$155:$CB$1048576,MATCH($A59,'Hoja de Trabajo para listado'!$BC$155:$BC$1048576,0),MATCH((CUADRO!I$5&amp;$E59),'Hoja de Trabajo para listado'!$BC$151:$CB$151,0)),0)+IFERROR(INDEX('Hoja de Trabajo para listado'!$DE$153:$DG$274,MATCH($A59,'Hoja de Trabajo para listado'!$DE$153:$DE$1048576,0),MATCH((CUADRO!I$5&amp;$E59),'Hoja de Trabajo para listado'!$DE$151:$DG$151,0)),0)+IFERROR(INDEX('Hoja de Trabajo para listado'!$CD$155:$DC$1048576,MATCH($A59,'Hoja de Trabajo para listado'!$CD$155:$CD$1048576,0),MATCH((CUADRO!I$5&amp;$E59),'Hoja de Trabajo para listado'!$CD$151:$DC$151,0)),0)</f>
        <v>1900</v>
      </c>
      <c r="J59" s="316">
        <f ca="1">+IFERROR(INDEX('Hoja de Trabajo para listado'!$A$155:$Z$1048576,MATCH($A59,'Hoja de Trabajo para listado'!$A$155:$A$1048576,0),MATCH((CUADRO!J$5&amp;$E59),'Hoja de Trabajo para listado'!$A$151:$Z$151,0)),0)+IFERROR(INDEX('Hoja de Trabajo para listado'!$AB$155:$BA$1048576,MATCH($A59,'Hoja de Trabajo para listado'!$AB$155:$AB$1048576,0),MATCH((CUADRO!J$5&amp;$E59),'Hoja de Trabajo para listado'!$AB$151:$BA$151,0)),0)+IFERROR(INDEX('Hoja de Trabajo para listado'!$BC$155:$CB$1048576,MATCH($A59,'Hoja de Trabajo para listado'!$BC$155:$BC$1048576,0),MATCH((CUADRO!J$5&amp;$E59),'Hoja de Trabajo para listado'!$BC$151:$CB$151,0)),0)+IFERROR(INDEX('Hoja de Trabajo para listado'!$DE$153:$DG$274,MATCH($A59,'Hoja de Trabajo para listado'!$DE$153:$DE$1048576,0),MATCH((CUADRO!J$5&amp;$E59),'Hoja de Trabajo para listado'!$DE$151:$DG$151,0)),0)+IFERROR(INDEX('Hoja de Trabajo para listado'!$CD$155:$DC$1048576,MATCH($A59,'Hoja de Trabajo para listado'!$CD$155:$CD$1048576,0),MATCH((CUADRO!J$5&amp;$E59),'Hoja de Trabajo para listado'!$CD$151:$DC$151,0)),0)</f>
        <v>437.5</v>
      </c>
      <c r="K59" s="314">
        <f ca="1">+IFERROR(INDEX('Hoja de Trabajo para listado'!$A$155:$Z$1048576,MATCH($A59,'Hoja de Trabajo para listado'!$A$155:$A$1048576,0),MATCH((CUADRO!K$5&amp;$E59),'Hoja de Trabajo para listado'!$A$151:$Z$151,0)),0)+IFERROR(INDEX('Hoja de Trabajo para listado'!$AB$155:$BA$1048576,MATCH($A59,'Hoja de Trabajo para listado'!$AB$155:$AB$1048576,0),MATCH((CUADRO!K$5&amp;$E59),'Hoja de Trabajo para listado'!$AB$151:$BA$151,0)),0)+IFERROR(INDEX('Hoja de Trabajo para listado'!$BC$155:$CB$1048576,MATCH($A59,'Hoja de Trabajo para listado'!$BC$155:$BC$1048576,0),MATCH((CUADRO!K$5&amp;$E59),'Hoja de Trabajo para listado'!$BC$151:$CB$151,0)),0)+IFERROR(INDEX('Hoja de Trabajo para listado'!$DE$153:$DG$274,MATCH($A59,'Hoja de Trabajo para listado'!$DE$153:$DE$1048576,0),MATCH((CUADRO!K$5&amp;$E59),'Hoja de Trabajo para listado'!$DE$151:$DG$151,0)),0)+IFERROR(INDEX('Hoja de Trabajo para listado'!$CD$155:$DC$1048576,MATCH($A59,'Hoja de Trabajo para listado'!$CD$155:$CD$1048576,0),MATCH((CUADRO!K$5&amp;$E59),'Hoja de Trabajo para listado'!$CD$151:$DC$151,0)),0)</f>
        <v>4869613.1000000006</v>
      </c>
      <c r="L59" s="314">
        <f ca="1">+IFERROR(INDEX('Hoja de Trabajo para listado'!$A$155:$Z$1048576,MATCH($A59,'Hoja de Trabajo para listado'!$A$155:$A$1048576,0),MATCH((CUADRO!L$5&amp;$E59),'Hoja de Trabajo para listado'!$A$151:$Z$151,0)),0)+IFERROR(INDEX('Hoja de Trabajo para listado'!$AB$155:$BA$1048576,MATCH($A59,'Hoja de Trabajo para listado'!$AB$155:$AB$1048576,0),MATCH((CUADRO!L$5&amp;$E59),'Hoja de Trabajo para listado'!$AB$151:$BA$151,0)),0)+IFERROR(INDEX('Hoja de Trabajo para listado'!$BC$155:$CB$1048576,MATCH($A59,'Hoja de Trabajo para listado'!$BC$155:$BC$1048576,0),MATCH((CUADRO!L$5&amp;$E59),'Hoja de Trabajo para listado'!$BC$151:$CB$151,0)),0)+IFERROR(INDEX('Hoja de Trabajo para listado'!$DE$153:$DG$274,MATCH($A59,'Hoja de Trabajo para listado'!$DE$153:$DE$1048576,0),MATCH((CUADRO!L$5&amp;$E59),'Hoja de Trabajo para listado'!$DE$151:$DG$151,0)),0)+IFERROR(INDEX('Hoja de Trabajo para listado'!$CD$155:$DC$1048576,MATCH($A59,'Hoja de Trabajo para listado'!$CD$155:$CD$1048576,0),MATCH((CUADRO!L$5&amp;$E59),'Hoja de Trabajo para listado'!$CD$151:$DC$151,0)),0)</f>
        <v>0</v>
      </c>
      <c r="M59" s="314">
        <f ca="1">+IFERROR(INDEX('Hoja de Trabajo para listado'!$A$155:$Z$1048576,MATCH($A59,'Hoja de Trabajo para listado'!$A$155:$A$1048576,0),MATCH((CUADRO!M$5&amp;$E59),'Hoja de Trabajo para listado'!$A$151:$Z$151,0)),0)+IFERROR(INDEX('Hoja de Trabajo para listado'!$AB$155:$BA$1048576,MATCH($A59,'Hoja de Trabajo para listado'!$AB$155:$AB$1048576,0),MATCH((CUADRO!M$5&amp;$E59),'Hoja de Trabajo para listado'!$AB$151:$BA$151,0)),0)+IFERROR(INDEX('Hoja de Trabajo para listado'!$BC$155:$CB$1048576,MATCH($A59,'Hoja de Trabajo para listado'!$BC$155:$BC$1048576,0),MATCH((CUADRO!M$5&amp;$E59),'Hoja de Trabajo para listado'!$BC$151:$CB$151,0)),0)+IFERROR(INDEX('Hoja de Trabajo para listado'!$DE$153:$DG$274,MATCH($A59,'Hoja de Trabajo para listado'!$DE$153:$DE$1048576,0),MATCH((CUADRO!M$5&amp;$E59),'Hoja de Trabajo para listado'!$DE$151:$DG$151,0)),0)+IFERROR(INDEX('Hoja de Trabajo para listado'!$CD$155:$DC$1048576,MATCH($A59,'Hoja de Trabajo para listado'!$CD$155:$CD$1048576,0),MATCH((CUADRO!M$5&amp;$E59),'Hoja de Trabajo para listado'!$CD$151:$DC$151,0)),0)</f>
        <v>0</v>
      </c>
      <c r="N59" s="314">
        <f ca="1">+IFERROR(INDEX('Hoja de Trabajo para listado'!$A$155:$Z$1048576,MATCH($A59,'Hoja de Trabajo para listado'!$A$155:$A$1048576,0),MATCH((CUADRO!N$5&amp;$E59),'Hoja de Trabajo para listado'!$A$151:$Z$151,0)),0)+IFERROR(INDEX('Hoja de Trabajo para listado'!$AB$155:$BA$1048576,MATCH($A59,'Hoja de Trabajo para listado'!$AB$155:$AB$1048576,0),MATCH((CUADRO!N$5&amp;$E59),'Hoja de Trabajo para listado'!$AB$151:$BA$151,0)),0)+IFERROR(INDEX('Hoja de Trabajo para listado'!$BC$155:$CB$1048576,MATCH($A59,'Hoja de Trabajo para listado'!$BC$155:$BC$1048576,0),MATCH((CUADRO!N$5&amp;$E59),'Hoja de Trabajo para listado'!$BC$151:$CB$151,0)),0)+IFERROR(INDEX('Hoja de Trabajo para listado'!$DE$153:$DG$274,MATCH($A59,'Hoja de Trabajo para listado'!$DE$153:$DE$1048576,0),MATCH((CUADRO!N$5&amp;$E59),'Hoja de Trabajo para listado'!$DE$151:$DG$151,0)),0)+IFERROR(INDEX('Hoja de Trabajo para listado'!$CD$155:$DC$1048576,MATCH($A59,'Hoja de Trabajo para listado'!$CD$155:$CD$1048576,0),MATCH((CUADRO!N$5&amp;$E59),'Hoja de Trabajo para listado'!$CD$151:$DC$151,0)),0)</f>
        <v>0</v>
      </c>
      <c r="O59" s="314">
        <f ca="1">+IFERROR(INDEX('Hoja de Trabajo para listado'!$A$155:$Z$1048576,MATCH($A59,'Hoja de Trabajo para listado'!$A$155:$A$1048576,0),MATCH((CUADRO!O$5&amp;$E59),'Hoja de Trabajo para listado'!$A$151:$Z$151,0)),0)+IFERROR(INDEX('Hoja de Trabajo para listado'!$AB$155:$BA$1048576,MATCH($A59,'Hoja de Trabajo para listado'!$AB$155:$AB$1048576,0),MATCH((CUADRO!O$5&amp;$E59),'Hoja de Trabajo para listado'!$AB$151:$BA$151,0)),0)+IFERROR(INDEX('Hoja de Trabajo para listado'!$BC$155:$CB$1048576,MATCH($A59,'Hoja de Trabajo para listado'!$BC$155:$BC$1048576,0),MATCH((CUADRO!O$5&amp;$E59),'Hoja de Trabajo para listado'!$BC$151:$CB$151,0)),0)+IFERROR(INDEX('Hoja de Trabajo para listado'!$DE$153:$DG$274,MATCH($A59,'Hoja de Trabajo para listado'!$DE$153:$DE$1048576,0),MATCH((CUADRO!O$5&amp;$E59),'Hoja de Trabajo para listado'!$DE$151:$DG$151,0)),0)+IFERROR(INDEX('Hoja de Trabajo para listado'!$CD$155:$DC$1048576,MATCH($A59,'Hoja de Trabajo para listado'!$CD$155:$CD$1048576,0),MATCH((CUADRO!O$5&amp;$E59),'Hoja de Trabajo para listado'!$CD$151:$DC$151,0)),0)</f>
        <v>0</v>
      </c>
      <c r="P59" s="314">
        <f ca="1">+IFERROR(INDEX('Hoja de Trabajo para listado'!$A$155:$Z$1048576,MATCH($A59,'Hoja de Trabajo para listado'!$A$155:$A$1048576,0),MATCH((CUADRO!P$5&amp;$E59),'Hoja de Trabajo para listado'!$A$151:$Z$151,0)),0)+IFERROR(INDEX('Hoja de Trabajo para listado'!$AB$155:$BA$1048576,MATCH($A59,'Hoja de Trabajo para listado'!$AB$155:$AB$1048576,0),MATCH((CUADRO!P$5&amp;$E59),'Hoja de Trabajo para listado'!$AB$151:$BA$151,0)),0)+IFERROR(INDEX('Hoja de Trabajo para listado'!$BC$155:$CB$1048576,MATCH($A59,'Hoja de Trabajo para listado'!$BC$155:$BC$1048576,0),MATCH((CUADRO!P$5&amp;$E59),'Hoja de Trabajo para listado'!$BC$151:$CB$151,0)),0)+IFERROR(INDEX('Hoja de Trabajo para listado'!$DE$153:$DG$274,MATCH($A59,'Hoja de Trabajo para listado'!$DE$153:$DE$1048576,0),MATCH((CUADRO!P$5&amp;$E59),'Hoja de Trabajo para listado'!$DE$151:$DG$151,0)),0)+IFERROR(INDEX('Hoja de Trabajo para listado'!$CD$155:$DC$1048576,MATCH($A59,'Hoja de Trabajo para listado'!$CD$155:$CD$1048576,0),MATCH((CUADRO!P$5&amp;$E59),'Hoja de Trabajo para listado'!$CD$151:$DC$151,0)),0)</f>
        <v>0</v>
      </c>
      <c r="Q59" s="314">
        <f ca="1">+IFERROR(INDEX('Hoja de Trabajo para listado'!$A$155:$Z$1048576,MATCH($A59,'Hoja de Trabajo para listado'!$A$155:$A$1048576,0),MATCH((CUADRO!Q$5&amp;$E59),'Hoja de Trabajo para listado'!$A$151:$Z$151,0)),0)+IFERROR(INDEX('Hoja de Trabajo para listado'!$AB$155:$BA$1048576,MATCH($A59,'Hoja de Trabajo para listado'!$AB$155:$AB$1048576,0),MATCH((CUADRO!Q$5&amp;$E59),'Hoja de Trabajo para listado'!$AB$151:$BA$151,0)),0)+IFERROR(INDEX('Hoja de Trabajo para listado'!$BC$155:$CB$1048576,MATCH($A59,'Hoja de Trabajo para listado'!$BC$155:$BC$1048576,0),MATCH((CUADRO!Q$5&amp;$E59),'Hoja de Trabajo para listado'!$BC$151:$CB$151,0)),0)+IFERROR(INDEX('Hoja de Trabajo para listado'!$DE$153:$DG$274,MATCH($A59,'Hoja de Trabajo para listado'!$DE$153:$DE$1048576,0),MATCH((CUADRO!Q$5&amp;$E59),'Hoja de Trabajo para listado'!$DE$151:$DG$151,0)),0)+IFERROR(INDEX('Hoja de Trabajo para listado'!$CD$155:$DC$1048576,MATCH($A59,'Hoja de Trabajo para listado'!$CD$155:$CD$1048576,0),MATCH((CUADRO!Q$5&amp;$E59),'Hoja de Trabajo para listado'!$CD$151:$DC$151,0)),0)</f>
        <v>0</v>
      </c>
      <c r="R59" s="316">
        <f t="shared" ca="1" si="0"/>
        <v>4872453.6000000006</v>
      </c>
      <c r="S59" s="352">
        <f ca="1">+R58+R59</f>
        <v>4872453.6000000006</v>
      </c>
      <c r="T59" s="314">
        <f ca="1">+S59</f>
        <v>4872453.6000000006</v>
      </c>
      <c r="U59" s="348">
        <f t="shared" si="1"/>
        <v>2</v>
      </c>
      <c r="V59" s="319" t="str">
        <f>+VLOOKUP(A59,bd_lista!$A$3:$E$593,5,FALSE)</f>
        <v>Empresas Nacionales</v>
      </c>
      <c r="W59" s="426"/>
    </row>
    <row r="60" spans="1:23">
      <c r="A60" s="323">
        <v>578</v>
      </c>
      <c r="B60" s="427">
        <f>+A60</f>
        <v>578</v>
      </c>
      <c r="C60" s="318" t="str">
        <f>+VLOOKUP(A60,bd_lista!$A$3:$C$593,3,FALSE)</f>
        <v>Boliviana de Aviación</v>
      </c>
      <c r="D60" s="429" t="str">
        <f>+C60</f>
        <v>Boliviana de Aviación</v>
      </c>
      <c r="E60" s="339" t="s">
        <v>1418</v>
      </c>
      <c r="F60" s="314">
        <f ca="1">+IFERROR(INDEX('Hoja de Trabajo para listado'!$A$155:$Z$1048576,MATCH($A60,'Hoja de Trabajo para listado'!$A$155:$A$1048576,0),MATCH((CUADRO!F$5&amp;$E60),'Hoja de Trabajo para listado'!$A$151:$Z$151,0)),0)+IFERROR(INDEX('Hoja de Trabajo para listado'!$AB$155:$BA$1048576,MATCH($A60,'Hoja de Trabajo para listado'!$AB$155:$AB$1048576,0),MATCH((CUADRO!F$5&amp;$E60),'Hoja de Trabajo para listado'!$AB$151:$BA$151,0)),0)+IFERROR(INDEX('Hoja de Trabajo para listado'!$BC$155:$CB$1048576,MATCH($A60,'Hoja de Trabajo para listado'!$BC$155:$BC$1048576,0),MATCH((CUADRO!F$5&amp;$E60),'Hoja de Trabajo para listado'!$BC$151:$CB$151,0)),0)+IFERROR(INDEX('Hoja de Trabajo para listado'!$DE$153:$DG$274,MATCH($A60,'Hoja de Trabajo para listado'!$DE$153:$DE$1048576,0),MATCH((CUADRO!F$5&amp;$E60),'Hoja de Trabajo para listado'!$DE$151:$DG$151,0)),0)+IFERROR(INDEX('Hoja de Trabajo para listado'!$CD$155:$DC$1048576,MATCH($A60,'Hoja de Trabajo para listado'!$CD$155:$CD$1048576,0),MATCH((CUADRO!F$5&amp;$E60),'Hoja de Trabajo para listado'!$CD$151:$DC$151,0)),0)</f>
        <v>0</v>
      </c>
      <c r="G60" s="314">
        <f ca="1">+IFERROR(INDEX('Hoja de Trabajo para listado'!$A$155:$Z$1048576,MATCH($A60,'Hoja de Trabajo para listado'!$A$155:$A$1048576,0),MATCH((CUADRO!G$5&amp;$E60),'Hoja de Trabajo para listado'!$A$151:$Z$151,0)),0)+IFERROR(INDEX('Hoja de Trabajo para listado'!$AB$155:$BA$1048576,MATCH($A60,'Hoja de Trabajo para listado'!$AB$155:$AB$1048576,0),MATCH((CUADRO!G$5&amp;$E60),'Hoja de Trabajo para listado'!$AB$151:$BA$151,0)),0)+IFERROR(INDEX('Hoja de Trabajo para listado'!$BC$155:$CB$1048576,MATCH($A60,'Hoja de Trabajo para listado'!$BC$155:$BC$1048576,0),MATCH((CUADRO!G$5&amp;$E60),'Hoja de Trabajo para listado'!$BC$151:$CB$151,0)),0)+IFERROR(INDEX('Hoja de Trabajo para listado'!$DE$153:$DG$274,MATCH($A60,'Hoja de Trabajo para listado'!$DE$153:$DE$1048576,0),MATCH((CUADRO!G$5&amp;$E60),'Hoja de Trabajo para listado'!$DE$151:$DG$151,0)),0)+IFERROR(INDEX('Hoja de Trabajo para listado'!$CD$155:$DC$1048576,MATCH($A60,'Hoja de Trabajo para listado'!$CD$155:$CD$1048576,0),MATCH((CUADRO!G$5&amp;$E60),'Hoja de Trabajo para listado'!$CD$151:$DC$151,0)),0)</f>
        <v>0</v>
      </c>
      <c r="H60" s="314">
        <f ca="1">+IFERROR(INDEX('Hoja de Trabajo para listado'!$A$155:$Z$1048576,MATCH($A60,'Hoja de Trabajo para listado'!$A$155:$A$1048576,0),MATCH((CUADRO!H$5&amp;$E60),'Hoja de Trabajo para listado'!$A$151:$Z$151,0)),0)+IFERROR(INDEX('Hoja de Trabajo para listado'!$AB$155:$BA$1048576,MATCH($A60,'Hoja de Trabajo para listado'!$AB$155:$AB$1048576,0),MATCH((CUADRO!H$5&amp;$E60),'Hoja de Trabajo para listado'!$AB$151:$BA$151,0)),0)+IFERROR(INDEX('Hoja de Trabajo para listado'!$BC$155:$CB$1048576,MATCH($A60,'Hoja de Trabajo para listado'!$BC$155:$BC$1048576,0),MATCH((CUADRO!H$5&amp;$E60),'Hoja de Trabajo para listado'!$BC$151:$CB$151,0)),0)+IFERROR(INDEX('Hoja de Trabajo para listado'!$DE$153:$DG$274,MATCH($A60,'Hoja de Trabajo para listado'!$DE$153:$DE$1048576,0),MATCH((CUADRO!H$5&amp;$E60),'Hoja de Trabajo para listado'!$DE$151:$DG$151,0)),0)+IFERROR(INDEX('Hoja de Trabajo para listado'!$CD$155:$DC$1048576,MATCH($A60,'Hoja de Trabajo para listado'!$CD$155:$CD$1048576,0),MATCH((CUADRO!H$5&amp;$E60),'Hoja de Trabajo para listado'!$CD$151:$DC$151,0)),0)</f>
        <v>0</v>
      </c>
      <c r="I60" s="314">
        <f ca="1">+IFERROR(INDEX('Hoja de Trabajo para listado'!$A$155:$Z$1048576,MATCH($A60,'Hoja de Trabajo para listado'!$A$155:$A$1048576,0),MATCH((CUADRO!I$5&amp;$E60),'Hoja de Trabajo para listado'!$A$151:$Z$151,0)),0)+IFERROR(INDEX('Hoja de Trabajo para listado'!$AB$155:$BA$1048576,MATCH($A60,'Hoja de Trabajo para listado'!$AB$155:$AB$1048576,0),MATCH((CUADRO!I$5&amp;$E60),'Hoja de Trabajo para listado'!$AB$151:$BA$151,0)),0)+IFERROR(INDEX('Hoja de Trabajo para listado'!$BC$155:$CB$1048576,MATCH($A60,'Hoja de Trabajo para listado'!$BC$155:$BC$1048576,0),MATCH((CUADRO!I$5&amp;$E60),'Hoja de Trabajo para listado'!$BC$151:$CB$151,0)),0)+IFERROR(INDEX('Hoja de Trabajo para listado'!$DE$153:$DG$274,MATCH($A60,'Hoja de Trabajo para listado'!$DE$153:$DE$1048576,0),MATCH((CUADRO!I$5&amp;$E60),'Hoja de Trabajo para listado'!$DE$151:$DG$151,0)),0)+IFERROR(INDEX('Hoja de Trabajo para listado'!$CD$155:$DC$1048576,MATCH($A60,'Hoja de Trabajo para listado'!$CD$155:$CD$1048576,0),MATCH((CUADRO!I$5&amp;$E60),'Hoja de Trabajo para listado'!$CD$151:$DC$151,0)),0)</f>
        <v>0</v>
      </c>
      <c r="J60" s="314">
        <f ca="1">+IFERROR(INDEX('Hoja de Trabajo para listado'!$A$155:$Z$1048576,MATCH($A60,'Hoja de Trabajo para listado'!$A$155:$A$1048576,0),MATCH((CUADRO!J$5&amp;$E60),'Hoja de Trabajo para listado'!$A$151:$Z$151,0)),0)+IFERROR(INDEX('Hoja de Trabajo para listado'!$AB$155:$BA$1048576,MATCH($A60,'Hoja de Trabajo para listado'!$AB$155:$AB$1048576,0),MATCH((CUADRO!J$5&amp;$E60),'Hoja de Trabajo para listado'!$AB$151:$BA$151,0)),0)+IFERROR(INDEX('Hoja de Trabajo para listado'!$BC$155:$CB$1048576,MATCH($A60,'Hoja de Trabajo para listado'!$BC$155:$BC$1048576,0),MATCH((CUADRO!J$5&amp;$E60),'Hoja de Trabajo para listado'!$BC$151:$CB$151,0)),0)+IFERROR(INDEX('Hoja de Trabajo para listado'!$DE$153:$DG$274,MATCH($A60,'Hoja de Trabajo para listado'!$DE$153:$DE$1048576,0),MATCH((CUADRO!J$5&amp;$E60),'Hoja de Trabajo para listado'!$DE$151:$DG$151,0)),0)+IFERROR(INDEX('Hoja de Trabajo para listado'!$CD$155:$DC$1048576,MATCH($A60,'Hoja de Trabajo para listado'!$CD$155:$CD$1048576,0),MATCH((CUADRO!J$5&amp;$E60),'Hoja de Trabajo para listado'!$CD$151:$DC$151,0)),0)</f>
        <v>0</v>
      </c>
      <c r="K60" s="314">
        <f ca="1">+IFERROR(INDEX('Hoja de Trabajo para listado'!$A$155:$Z$1048576,MATCH($A60,'Hoja de Trabajo para listado'!$A$155:$A$1048576,0),MATCH((CUADRO!K$5&amp;$E60),'Hoja de Trabajo para listado'!$A$151:$Z$151,0)),0)+IFERROR(INDEX('Hoja de Trabajo para listado'!$AB$155:$BA$1048576,MATCH($A60,'Hoja de Trabajo para listado'!$AB$155:$AB$1048576,0),MATCH((CUADRO!K$5&amp;$E60),'Hoja de Trabajo para listado'!$AB$151:$BA$151,0)),0)+IFERROR(INDEX('Hoja de Trabajo para listado'!$BC$155:$CB$1048576,MATCH($A60,'Hoja de Trabajo para listado'!$BC$155:$BC$1048576,0),MATCH((CUADRO!K$5&amp;$E60),'Hoja de Trabajo para listado'!$BC$151:$CB$151,0)),0)+IFERROR(INDEX('Hoja de Trabajo para listado'!$DE$153:$DG$274,MATCH($A60,'Hoja de Trabajo para listado'!$DE$153:$DE$1048576,0),MATCH((CUADRO!K$5&amp;$E60),'Hoja de Trabajo para listado'!$DE$151:$DG$151,0)),0)+IFERROR(INDEX('Hoja de Trabajo para listado'!$CD$155:$DC$1048576,MATCH($A60,'Hoja de Trabajo para listado'!$CD$155:$CD$1048576,0),MATCH((CUADRO!K$5&amp;$E60),'Hoja de Trabajo para listado'!$CD$151:$DC$151,0)),0)</f>
        <v>0</v>
      </c>
      <c r="L60" s="314">
        <f ca="1">+IFERROR(INDEX('Hoja de Trabajo para listado'!$A$155:$Z$1048576,MATCH($A60,'Hoja de Trabajo para listado'!$A$155:$A$1048576,0),MATCH((CUADRO!L$5&amp;$E60),'Hoja de Trabajo para listado'!$A$151:$Z$151,0)),0)+IFERROR(INDEX('Hoja de Trabajo para listado'!$AB$155:$BA$1048576,MATCH($A60,'Hoja de Trabajo para listado'!$AB$155:$AB$1048576,0),MATCH((CUADRO!L$5&amp;$E60),'Hoja de Trabajo para listado'!$AB$151:$BA$151,0)),0)+IFERROR(INDEX('Hoja de Trabajo para listado'!$BC$155:$CB$1048576,MATCH($A60,'Hoja de Trabajo para listado'!$BC$155:$BC$1048576,0),MATCH((CUADRO!L$5&amp;$E60),'Hoja de Trabajo para listado'!$BC$151:$CB$151,0)),0)+IFERROR(INDEX('Hoja de Trabajo para listado'!$DE$153:$DG$274,MATCH($A60,'Hoja de Trabajo para listado'!$DE$153:$DE$1048576,0),MATCH((CUADRO!L$5&amp;$E60),'Hoja de Trabajo para listado'!$DE$151:$DG$151,0)),0)+IFERROR(INDEX('Hoja de Trabajo para listado'!$CD$155:$DC$1048576,MATCH($A60,'Hoja de Trabajo para listado'!$CD$155:$CD$1048576,0),MATCH((CUADRO!L$5&amp;$E60),'Hoja de Trabajo para listado'!$CD$151:$DC$151,0)),0)</f>
        <v>0</v>
      </c>
      <c r="M60" s="314">
        <f ca="1">+IFERROR(INDEX('Hoja de Trabajo para listado'!$A$155:$Z$1048576,MATCH($A60,'Hoja de Trabajo para listado'!$A$155:$A$1048576,0),MATCH((CUADRO!M$5&amp;$E60),'Hoja de Trabajo para listado'!$A$151:$Z$151,0)),0)+IFERROR(INDEX('Hoja de Trabajo para listado'!$AB$155:$BA$1048576,MATCH($A60,'Hoja de Trabajo para listado'!$AB$155:$AB$1048576,0),MATCH((CUADRO!M$5&amp;$E60),'Hoja de Trabajo para listado'!$AB$151:$BA$151,0)),0)+IFERROR(INDEX('Hoja de Trabajo para listado'!$BC$155:$CB$1048576,MATCH($A60,'Hoja de Trabajo para listado'!$BC$155:$BC$1048576,0),MATCH((CUADRO!M$5&amp;$E60),'Hoja de Trabajo para listado'!$BC$151:$CB$151,0)),0)+IFERROR(INDEX('Hoja de Trabajo para listado'!$DE$153:$DG$274,MATCH($A60,'Hoja de Trabajo para listado'!$DE$153:$DE$1048576,0),MATCH((CUADRO!M$5&amp;$E60),'Hoja de Trabajo para listado'!$DE$151:$DG$151,0)),0)+IFERROR(INDEX('Hoja de Trabajo para listado'!$CD$155:$DC$1048576,MATCH($A60,'Hoja de Trabajo para listado'!$CD$155:$CD$1048576,0),MATCH((CUADRO!M$5&amp;$E60),'Hoja de Trabajo para listado'!$CD$151:$DC$151,0)),0)</f>
        <v>0</v>
      </c>
      <c r="N60" s="314">
        <f ca="1">+IFERROR(INDEX('Hoja de Trabajo para listado'!$A$155:$Z$1048576,MATCH($A60,'Hoja de Trabajo para listado'!$A$155:$A$1048576,0),MATCH((CUADRO!N$5&amp;$E60),'Hoja de Trabajo para listado'!$A$151:$Z$151,0)),0)+IFERROR(INDEX('Hoja de Trabajo para listado'!$AB$155:$BA$1048576,MATCH($A60,'Hoja de Trabajo para listado'!$AB$155:$AB$1048576,0),MATCH((CUADRO!N$5&amp;$E60),'Hoja de Trabajo para listado'!$AB$151:$BA$151,0)),0)+IFERROR(INDEX('Hoja de Trabajo para listado'!$BC$155:$CB$1048576,MATCH($A60,'Hoja de Trabajo para listado'!$BC$155:$BC$1048576,0),MATCH((CUADRO!N$5&amp;$E60),'Hoja de Trabajo para listado'!$BC$151:$CB$151,0)),0)+IFERROR(INDEX('Hoja de Trabajo para listado'!$DE$153:$DG$274,MATCH($A60,'Hoja de Trabajo para listado'!$DE$153:$DE$1048576,0),MATCH((CUADRO!N$5&amp;$E60),'Hoja de Trabajo para listado'!$DE$151:$DG$151,0)),0)+IFERROR(INDEX('Hoja de Trabajo para listado'!$CD$155:$DC$1048576,MATCH($A60,'Hoja de Trabajo para listado'!$CD$155:$CD$1048576,0),MATCH((CUADRO!N$5&amp;$E60),'Hoja de Trabajo para listado'!$CD$151:$DC$151,0)),0)</f>
        <v>0</v>
      </c>
      <c r="O60" s="314">
        <f ca="1">+IFERROR(INDEX('Hoja de Trabajo para listado'!$A$155:$Z$1048576,MATCH($A60,'Hoja de Trabajo para listado'!$A$155:$A$1048576,0),MATCH((CUADRO!O$5&amp;$E60),'Hoja de Trabajo para listado'!$A$151:$Z$151,0)),0)+IFERROR(INDEX('Hoja de Trabajo para listado'!$AB$155:$BA$1048576,MATCH($A60,'Hoja de Trabajo para listado'!$AB$155:$AB$1048576,0),MATCH((CUADRO!O$5&amp;$E60),'Hoja de Trabajo para listado'!$AB$151:$BA$151,0)),0)+IFERROR(INDEX('Hoja de Trabajo para listado'!$BC$155:$CB$1048576,MATCH($A60,'Hoja de Trabajo para listado'!$BC$155:$BC$1048576,0),MATCH((CUADRO!O$5&amp;$E60),'Hoja de Trabajo para listado'!$BC$151:$CB$151,0)),0)+IFERROR(INDEX('Hoja de Trabajo para listado'!$DE$153:$DG$274,MATCH($A60,'Hoja de Trabajo para listado'!$DE$153:$DE$1048576,0),MATCH((CUADRO!O$5&amp;$E60),'Hoja de Trabajo para listado'!$DE$151:$DG$151,0)),0)+IFERROR(INDEX('Hoja de Trabajo para listado'!$CD$155:$DC$1048576,MATCH($A60,'Hoja de Trabajo para listado'!$CD$155:$CD$1048576,0),MATCH((CUADRO!O$5&amp;$E60),'Hoja de Trabajo para listado'!$CD$151:$DC$151,0)),0)</f>
        <v>0</v>
      </c>
      <c r="P60" s="314">
        <f ca="1">+IFERROR(INDEX('Hoja de Trabajo para listado'!$A$155:$Z$1048576,MATCH($A60,'Hoja de Trabajo para listado'!$A$155:$A$1048576,0),MATCH((CUADRO!P$5&amp;$E60),'Hoja de Trabajo para listado'!$A$151:$Z$151,0)),0)+IFERROR(INDEX('Hoja de Trabajo para listado'!$AB$155:$BA$1048576,MATCH($A60,'Hoja de Trabajo para listado'!$AB$155:$AB$1048576,0),MATCH((CUADRO!P$5&amp;$E60),'Hoja de Trabajo para listado'!$AB$151:$BA$151,0)),0)+IFERROR(INDEX('Hoja de Trabajo para listado'!$BC$155:$CB$1048576,MATCH($A60,'Hoja de Trabajo para listado'!$BC$155:$BC$1048576,0),MATCH((CUADRO!P$5&amp;$E60),'Hoja de Trabajo para listado'!$BC$151:$CB$151,0)),0)+IFERROR(INDEX('Hoja de Trabajo para listado'!$DE$153:$DG$274,MATCH($A60,'Hoja de Trabajo para listado'!$DE$153:$DE$1048576,0),MATCH((CUADRO!P$5&amp;$E60),'Hoja de Trabajo para listado'!$DE$151:$DG$151,0)),0)+IFERROR(INDEX('Hoja de Trabajo para listado'!$CD$155:$DC$1048576,MATCH($A60,'Hoja de Trabajo para listado'!$CD$155:$CD$1048576,0),MATCH((CUADRO!P$5&amp;$E60),'Hoja de Trabajo para listado'!$CD$151:$DC$151,0)),0)</f>
        <v>0</v>
      </c>
      <c r="Q60" s="314">
        <f ca="1">+IFERROR(INDEX('Hoja de Trabajo para listado'!$A$155:$Z$1048576,MATCH($A60,'Hoja de Trabajo para listado'!$A$155:$A$1048576,0),MATCH((CUADRO!Q$5&amp;$E60),'Hoja de Trabajo para listado'!$A$151:$Z$151,0)),0)+IFERROR(INDEX('Hoja de Trabajo para listado'!$AB$155:$BA$1048576,MATCH($A60,'Hoja de Trabajo para listado'!$AB$155:$AB$1048576,0),MATCH((CUADRO!Q$5&amp;$E60),'Hoja de Trabajo para listado'!$AB$151:$BA$151,0)),0)+IFERROR(INDEX('Hoja de Trabajo para listado'!$BC$155:$CB$1048576,MATCH($A60,'Hoja de Trabajo para listado'!$BC$155:$BC$1048576,0),MATCH((CUADRO!Q$5&amp;$E60),'Hoja de Trabajo para listado'!$BC$151:$CB$151,0)),0)+IFERROR(INDEX('Hoja de Trabajo para listado'!$DE$153:$DG$274,MATCH($A60,'Hoja de Trabajo para listado'!$DE$153:$DE$1048576,0),MATCH((CUADRO!Q$5&amp;$E60),'Hoja de Trabajo para listado'!$DE$151:$DG$151,0)),0)+IFERROR(INDEX('Hoja de Trabajo para listado'!$CD$155:$DC$1048576,MATCH($A60,'Hoja de Trabajo para listado'!$CD$155:$CD$1048576,0),MATCH((CUADRO!Q$5&amp;$E60),'Hoja de Trabajo para listado'!$CD$151:$DC$151,0)),0)</f>
        <v>0</v>
      </c>
      <c r="R60" s="314">
        <f t="shared" ca="1" si="0"/>
        <v>0</v>
      </c>
      <c r="S60" s="353"/>
      <c r="T60" s="314">
        <f ca="1">+T61</f>
        <v>3266895.3499999996</v>
      </c>
      <c r="U60" s="313">
        <f t="shared" si="1"/>
        <v>1</v>
      </c>
      <c r="V60" s="319" t="str">
        <f>+VLOOKUP(A60,bd_lista!$A$3:$E$593,5,FALSE)</f>
        <v>Empresas Nacionales</v>
      </c>
      <c r="W60" s="425" t="str">
        <f>+V60</f>
        <v>Empresas Nacionales</v>
      </c>
    </row>
    <row r="61" spans="1:23" ht="15" customHeight="1">
      <c r="A61" s="323">
        <v>578</v>
      </c>
      <c r="B61" s="428"/>
      <c r="C61" s="319" t="str">
        <f>+VLOOKUP(A61,bd_lista!$A$3:$C$593,3,FALSE)</f>
        <v>Boliviana de Aviación</v>
      </c>
      <c r="D61" s="430"/>
      <c r="E61" s="319" t="s">
        <v>1419</v>
      </c>
      <c r="F61" s="316">
        <f ca="1">+IFERROR(INDEX('Hoja de Trabajo para listado'!$A$155:$Z$1048576,MATCH($A61,'Hoja de Trabajo para listado'!$A$155:$A$1048576,0),MATCH((CUADRO!F$5&amp;$E61),'Hoja de Trabajo para listado'!$A$151:$Z$151,0)),0)+IFERROR(INDEX('Hoja de Trabajo para listado'!$AB$155:$BA$1048576,MATCH($A61,'Hoja de Trabajo para listado'!$AB$155:$AB$1048576,0),MATCH((CUADRO!F$5&amp;$E61),'Hoja de Trabajo para listado'!$AB$151:$BA$151,0)),0)+IFERROR(INDEX('Hoja de Trabajo para listado'!$BC$155:$CB$1048576,MATCH($A61,'Hoja de Trabajo para listado'!$BC$155:$BC$1048576,0),MATCH((CUADRO!F$5&amp;$E61),'Hoja de Trabajo para listado'!$BC$151:$CB$151,0)),0)+IFERROR(INDEX('Hoja de Trabajo para listado'!$DE$153:$DG$274,MATCH($A61,'Hoja de Trabajo para listado'!$DE$153:$DE$1048576,0),MATCH((CUADRO!F$5&amp;$E61),'Hoja de Trabajo para listado'!$DE$151:$DG$151,0)),0)+IFERROR(INDEX('Hoja de Trabajo para listado'!$CD$155:$DC$1048576,MATCH($A61,'Hoja de Trabajo para listado'!$CD$155:$CD$1048576,0),MATCH((CUADRO!F$5&amp;$E61),'Hoja de Trabajo para listado'!$CD$151:$DC$151,0)),0)</f>
        <v>0</v>
      </c>
      <c r="G61" s="316">
        <f ca="1">+IFERROR(INDEX('Hoja de Trabajo para listado'!$A$155:$Z$1048576,MATCH($A61,'Hoja de Trabajo para listado'!$A$155:$A$1048576,0),MATCH((CUADRO!G$5&amp;$E61),'Hoja de Trabajo para listado'!$A$151:$Z$151,0)),0)+IFERROR(INDEX('Hoja de Trabajo para listado'!$AB$155:$BA$1048576,MATCH($A61,'Hoja de Trabajo para listado'!$AB$155:$AB$1048576,0),MATCH((CUADRO!G$5&amp;$E61),'Hoja de Trabajo para listado'!$AB$151:$BA$151,0)),0)+IFERROR(INDEX('Hoja de Trabajo para listado'!$BC$155:$CB$1048576,MATCH($A61,'Hoja de Trabajo para listado'!$BC$155:$BC$1048576,0),MATCH((CUADRO!G$5&amp;$E61),'Hoja de Trabajo para listado'!$BC$151:$CB$151,0)),0)+IFERROR(INDEX('Hoja de Trabajo para listado'!$DE$153:$DG$274,MATCH($A61,'Hoja de Trabajo para listado'!$DE$153:$DE$1048576,0),MATCH((CUADRO!G$5&amp;$E61),'Hoja de Trabajo para listado'!$DE$151:$DG$151,0)),0)+IFERROR(INDEX('Hoja de Trabajo para listado'!$CD$155:$DC$1048576,MATCH($A61,'Hoja de Trabajo para listado'!$CD$155:$CD$1048576,0),MATCH((CUADRO!G$5&amp;$E61),'Hoja de Trabajo para listado'!$CD$151:$DC$151,0)),0)</f>
        <v>6207</v>
      </c>
      <c r="H61" s="316">
        <f ca="1">+IFERROR(INDEX('Hoja de Trabajo para listado'!$A$155:$Z$1048576,MATCH($A61,'Hoja de Trabajo para listado'!$A$155:$A$1048576,0),MATCH((CUADRO!H$5&amp;$E61),'Hoja de Trabajo para listado'!$A$151:$Z$151,0)),0)+IFERROR(INDEX('Hoja de Trabajo para listado'!$AB$155:$BA$1048576,MATCH($A61,'Hoja de Trabajo para listado'!$AB$155:$AB$1048576,0),MATCH((CUADRO!H$5&amp;$E61),'Hoja de Trabajo para listado'!$AB$151:$BA$151,0)),0)+IFERROR(INDEX('Hoja de Trabajo para listado'!$BC$155:$CB$1048576,MATCH($A61,'Hoja de Trabajo para listado'!$BC$155:$BC$1048576,0),MATCH((CUADRO!H$5&amp;$E61),'Hoja de Trabajo para listado'!$BC$151:$CB$151,0)),0)+IFERROR(INDEX('Hoja de Trabajo para listado'!$DE$153:$DG$274,MATCH($A61,'Hoja de Trabajo para listado'!$DE$153:$DE$1048576,0),MATCH((CUADRO!H$5&amp;$E61),'Hoja de Trabajo para listado'!$DE$151:$DG$151,0)),0)+IFERROR(INDEX('Hoja de Trabajo para listado'!$CD$155:$DC$1048576,MATCH($A61,'Hoja de Trabajo para listado'!$CD$155:$CD$1048576,0),MATCH((CUADRO!H$5&amp;$E61),'Hoja de Trabajo para listado'!$CD$151:$DC$151,0)),0)</f>
        <v>3260688.3499999996</v>
      </c>
      <c r="I61" s="316">
        <f ca="1">+IFERROR(INDEX('Hoja de Trabajo para listado'!$A$155:$Z$1048576,MATCH($A61,'Hoja de Trabajo para listado'!$A$155:$A$1048576,0),MATCH((CUADRO!I$5&amp;$E61),'Hoja de Trabajo para listado'!$A$151:$Z$151,0)),0)+IFERROR(INDEX('Hoja de Trabajo para listado'!$AB$155:$BA$1048576,MATCH($A61,'Hoja de Trabajo para listado'!$AB$155:$AB$1048576,0),MATCH((CUADRO!I$5&amp;$E61),'Hoja de Trabajo para listado'!$AB$151:$BA$151,0)),0)+IFERROR(INDEX('Hoja de Trabajo para listado'!$BC$155:$CB$1048576,MATCH($A61,'Hoja de Trabajo para listado'!$BC$155:$BC$1048576,0),MATCH((CUADRO!I$5&amp;$E61),'Hoja de Trabajo para listado'!$BC$151:$CB$151,0)),0)+IFERROR(INDEX('Hoja de Trabajo para listado'!$DE$153:$DG$274,MATCH($A61,'Hoja de Trabajo para listado'!$DE$153:$DE$1048576,0),MATCH((CUADRO!I$5&amp;$E61),'Hoja de Trabajo para listado'!$DE$151:$DG$151,0)),0)+IFERROR(INDEX('Hoja de Trabajo para listado'!$CD$155:$DC$1048576,MATCH($A61,'Hoja de Trabajo para listado'!$CD$155:$CD$1048576,0),MATCH((CUADRO!I$5&amp;$E61),'Hoja de Trabajo para listado'!$CD$151:$DC$151,0)),0)</f>
        <v>0</v>
      </c>
      <c r="J61" s="316">
        <f ca="1">+IFERROR(INDEX('Hoja de Trabajo para listado'!$A$155:$Z$1048576,MATCH($A61,'Hoja de Trabajo para listado'!$A$155:$A$1048576,0),MATCH((CUADRO!J$5&amp;$E61),'Hoja de Trabajo para listado'!$A$151:$Z$151,0)),0)+IFERROR(INDEX('Hoja de Trabajo para listado'!$AB$155:$BA$1048576,MATCH($A61,'Hoja de Trabajo para listado'!$AB$155:$AB$1048576,0),MATCH((CUADRO!J$5&amp;$E61),'Hoja de Trabajo para listado'!$AB$151:$BA$151,0)),0)+IFERROR(INDEX('Hoja de Trabajo para listado'!$BC$155:$CB$1048576,MATCH($A61,'Hoja de Trabajo para listado'!$BC$155:$BC$1048576,0),MATCH((CUADRO!J$5&amp;$E61),'Hoja de Trabajo para listado'!$BC$151:$CB$151,0)),0)+IFERROR(INDEX('Hoja de Trabajo para listado'!$DE$153:$DG$274,MATCH($A61,'Hoja de Trabajo para listado'!$DE$153:$DE$1048576,0),MATCH((CUADRO!J$5&amp;$E61),'Hoja de Trabajo para listado'!$DE$151:$DG$151,0)),0)+IFERROR(INDEX('Hoja de Trabajo para listado'!$CD$155:$DC$1048576,MATCH($A61,'Hoja de Trabajo para listado'!$CD$155:$CD$1048576,0),MATCH((CUADRO!J$5&amp;$E61),'Hoja de Trabajo para listado'!$CD$151:$DC$151,0)),0)</f>
        <v>0</v>
      </c>
      <c r="K61" s="316">
        <f ca="1">+IFERROR(INDEX('Hoja de Trabajo para listado'!$A$155:$Z$1048576,MATCH($A61,'Hoja de Trabajo para listado'!$A$155:$A$1048576,0),MATCH((CUADRO!K$5&amp;$E61),'Hoja de Trabajo para listado'!$A$151:$Z$151,0)),0)+IFERROR(INDEX('Hoja de Trabajo para listado'!$AB$155:$BA$1048576,MATCH($A61,'Hoja de Trabajo para listado'!$AB$155:$AB$1048576,0),MATCH((CUADRO!K$5&amp;$E61),'Hoja de Trabajo para listado'!$AB$151:$BA$151,0)),0)+IFERROR(INDEX('Hoja de Trabajo para listado'!$BC$155:$CB$1048576,MATCH($A61,'Hoja de Trabajo para listado'!$BC$155:$BC$1048576,0),MATCH((CUADRO!K$5&amp;$E61),'Hoja de Trabajo para listado'!$BC$151:$CB$151,0)),0)+IFERROR(INDEX('Hoja de Trabajo para listado'!$DE$153:$DG$274,MATCH($A61,'Hoja de Trabajo para listado'!$DE$153:$DE$1048576,0),MATCH((CUADRO!K$5&amp;$E61),'Hoja de Trabajo para listado'!$DE$151:$DG$151,0)),0)+IFERROR(INDEX('Hoja de Trabajo para listado'!$CD$155:$DC$1048576,MATCH($A61,'Hoja de Trabajo para listado'!$CD$155:$CD$1048576,0),MATCH((CUADRO!K$5&amp;$E61),'Hoja de Trabajo para listado'!$CD$151:$DC$151,0)),0)</f>
        <v>0</v>
      </c>
      <c r="L61" s="316">
        <f ca="1">+IFERROR(INDEX('Hoja de Trabajo para listado'!$A$155:$Z$1048576,MATCH($A61,'Hoja de Trabajo para listado'!$A$155:$A$1048576,0),MATCH((CUADRO!L$5&amp;$E61),'Hoja de Trabajo para listado'!$A$151:$Z$151,0)),0)+IFERROR(INDEX('Hoja de Trabajo para listado'!$AB$155:$BA$1048576,MATCH($A61,'Hoja de Trabajo para listado'!$AB$155:$AB$1048576,0),MATCH((CUADRO!L$5&amp;$E61),'Hoja de Trabajo para listado'!$AB$151:$BA$151,0)),0)+IFERROR(INDEX('Hoja de Trabajo para listado'!$BC$155:$CB$1048576,MATCH($A61,'Hoja de Trabajo para listado'!$BC$155:$BC$1048576,0),MATCH((CUADRO!L$5&amp;$E61),'Hoja de Trabajo para listado'!$BC$151:$CB$151,0)),0)+IFERROR(INDEX('Hoja de Trabajo para listado'!$DE$153:$DG$274,MATCH($A61,'Hoja de Trabajo para listado'!$DE$153:$DE$1048576,0),MATCH((CUADRO!L$5&amp;$E61),'Hoja de Trabajo para listado'!$DE$151:$DG$151,0)),0)+IFERROR(INDEX('Hoja de Trabajo para listado'!$CD$155:$DC$1048576,MATCH($A61,'Hoja de Trabajo para listado'!$CD$155:$CD$1048576,0),MATCH((CUADRO!L$5&amp;$E61),'Hoja de Trabajo para listado'!$CD$151:$DC$151,0)),0)</f>
        <v>0</v>
      </c>
      <c r="M61" s="316">
        <f ca="1">+IFERROR(INDEX('Hoja de Trabajo para listado'!$A$155:$Z$1048576,MATCH($A61,'Hoja de Trabajo para listado'!$A$155:$A$1048576,0),MATCH((CUADRO!M$5&amp;$E61),'Hoja de Trabajo para listado'!$A$151:$Z$151,0)),0)+IFERROR(INDEX('Hoja de Trabajo para listado'!$AB$155:$BA$1048576,MATCH($A61,'Hoja de Trabajo para listado'!$AB$155:$AB$1048576,0),MATCH((CUADRO!M$5&amp;$E61),'Hoja de Trabajo para listado'!$AB$151:$BA$151,0)),0)+IFERROR(INDEX('Hoja de Trabajo para listado'!$BC$155:$CB$1048576,MATCH($A61,'Hoja de Trabajo para listado'!$BC$155:$BC$1048576,0),MATCH((CUADRO!M$5&amp;$E61),'Hoja de Trabajo para listado'!$BC$151:$CB$151,0)),0)+IFERROR(INDEX('Hoja de Trabajo para listado'!$DE$153:$DG$274,MATCH($A61,'Hoja de Trabajo para listado'!$DE$153:$DE$1048576,0),MATCH((CUADRO!M$5&amp;$E61),'Hoja de Trabajo para listado'!$DE$151:$DG$151,0)),0)+IFERROR(INDEX('Hoja de Trabajo para listado'!$CD$155:$DC$1048576,MATCH($A61,'Hoja de Trabajo para listado'!$CD$155:$CD$1048576,0),MATCH((CUADRO!M$5&amp;$E61),'Hoja de Trabajo para listado'!$CD$151:$DC$151,0)),0)</f>
        <v>0</v>
      </c>
      <c r="N61" s="316">
        <f ca="1">+IFERROR(INDEX('Hoja de Trabajo para listado'!$A$155:$Z$1048576,MATCH($A61,'Hoja de Trabajo para listado'!$A$155:$A$1048576,0),MATCH((CUADRO!N$5&amp;$E61),'Hoja de Trabajo para listado'!$A$151:$Z$151,0)),0)+IFERROR(INDEX('Hoja de Trabajo para listado'!$AB$155:$BA$1048576,MATCH($A61,'Hoja de Trabajo para listado'!$AB$155:$AB$1048576,0),MATCH((CUADRO!N$5&amp;$E61),'Hoja de Trabajo para listado'!$AB$151:$BA$151,0)),0)+IFERROR(INDEX('Hoja de Trabajo para listado'!$BC$155:$CB$1048576,MATCH($A61,'Hoja de Trabajo para listado'!$BC$155:$BC$1048576,0),MATCH((CUADRO!N$5&amp;$E61),'Hoja de Trabajo para listado'!$BC$151:$CB$151,0)),0)+IFERROR(INDEX('Hoja de Trabajo para listado'!$DE$153:$DG$274,MATCH($A61,'Hoja de Trabajo para listado'!$DE$153:$DE$1048576,0),MATCH((CUADRO!N$5&amp;$E61),'Hoja de Trabajo para listado'!$DE$151:$DG$151,0)),0)+IFERROR(INDEX('Hoja de Trabajo para listado'!$CD$155:$DC$1048576,MATCH($A61,'Hoja de Trabajo para listado'!$CD$155:$CD$1048576,0),MATCH((CUADRO!N$5&amp;$E61),'Hoja de Trabajo para listado'!$CD$151:$DC$151,0)),0)</f>
        <v>0</v>
      </c>
      <c r="O61" s="316">
        <f ca="1">+IFERROR(INDEX('Hoja de Trabajo para listado'!$A$155:$Z$1048576,MATCH($A61,'Hoja de Trabajo para listado'!$A$155:$A$1048576,0),MATCH((CUADRO!O$5&amp;$E61),'Hoja de Trabajo para listado'!$A$151:$Z$151,0)),0)+IFERROR(INDEX('Hoja de Trabajo para listado'!$AB$155:$BA$1048576,MATCH($A61,'Hoja de Trabajo para listado'!$AB$155:$AB$1048576,0),MATCH((CUADRO!O$5&amp;$E61),'Hoja de Trabajo para listado'!$AB$151:$BA$151,0)),0)+IFERROR(INDEX('Hoja de Trabajo para listado'!$BC$155:$CB$1048576,MATCH($A61,'Hoja de Trabajo para listado'!$BC$155:$BC$1048576,0),MATCH((CUADRO!O$5&amp;$E61),'Hoja de Trabajo para listado'!$BC$151:$CB$151,0)),0)+IFERROR(INDEX('Hoja de Trabajo para listado'!$DE$153:$DG$274,MATCH($A61,'Hoja de Trabajo para listado'!$DE$153:$DE$1048576,0),MATCH((CUADRO!O$5&amp;$E61),'Hoja de Trabajo para listado'!$DE$151:$DG$151,0)),0)+IFERROR(INDEX('Hoja de Trabajo para listado'!$CD$155:$DC$1048576,MATCH($A61,'Hoja de Trabajo para listado'!$CD$155:$CD$1048576,0),MATCH((CUADRO!O$5&amp;$E61),'Hoja de Trabajo para listado'!$CD$151:$DC$151,0)),0)</f>
        <v>0</v>
      </c>
      <c r="P61" s="316">
        <f ca="1">+IFERROR(INDEX('Hoja de Trabajo para listado'!$A$155:$Z$1048576,MATCH($A61,'Hoja de Trabajo para listado'!$A$155:$A$1048576,0),MATCH((CUADRO!P$5&amp;$E61),'Hoja de Trabajo para listado'!$A$151:$Z$151,0)),0)+IFERROR(INDEX('Hoja de Trabajo para listado'!$AB$155:$BA$1048576,MATCH($A61,'Hoja de Trabajo para listado'!$AB$155:$AB$1048576,0),MATCH((CUADRO!P$5&amp;$E61),'Hoja de Trabajo para listado'!$AB$151:$BA$151,0)),0)+IFERROR(INDEX('Hoja de Trabajo para listado'!$BC$155:$CB$1048576,MATCH($A61,'Hoja de Trabajo para listado'!$BC$155:$BC$1048576,0),MATCH((CUADRO!P$5&amp;$E61),'Hoja de Trabajo para listado'!$BC$151:$CB$151,0)),0)+IFERROR(INDEX('Hoja de Trabajo para listado'!$DE$153:$DG$274,MATCH($A61,'Hoja de Trabajo para listado'!$DE$153:$DE$1048576,0),MATCH((CUADRO!P$5&amp;$E61),'Hoja de Trabajo para listado'!$DE$151:$DG$151,0)),0)+IFERROR(INDEX('Hoja de Trabajo para listado'!$CD$155:$DC$1048576,MATCH($A61,'Hoja de Trabajo para listado'!$CD$155:$CD$1048576,0),MATCH((CUADRO!P$5&amp;$E61),'Hoja de Trabajo para listado'!$CD$151:$DC$151,0)),0)</f>
        <v>0</v>
      </c>
      <c r="Q61" s="316">
        <f ca="1">+IFERROR(INDEX('Hoja de Trabajo para listado'!$A$155:$Z$1048576,MATCH($A61,'Hoja de Trabajo para listado'!$A$155:$A$1048576,0),MATCH((CUADRO!Q$5&amp;$E61),'Hoja de Trabajo para listado'!$A$151:$Z$151,0)),0)+IFERROR(INDEX('Hoja de Trabajo para listado'!$AB$155:$BA$1048576,MATCH($A61,'Hoja de Trabajo para listado'!$AB$155:$AB$1048576,0),MATCH((CUADRO!Q$5&amp;$E61),'Hoja de Trabajo para listado'!$AB$151:$BA$151,0)),0)+IFERROR(INDEX('Hoja de Trabajo para listado'!$BC$155:$CB$1048576,MATCH($A61,'Hoja de Trabajo para listado'!$BC$155:$BC$1048576,0),MATCH((CUADRO!Q$5&amp;$E61),'Hoja de Trabajo para listado'!$BC$151:$CB$151,0)),0)+IFERROR(INDEX('Hoja de Trabajo para listado'!$DE$153:$DG$274,MATCH($A61,'Hoja de Trabajo para listado'!$DE$153:$DE$1048576,0),MATCH((CUADRO!Q$5&amp;$E61),'Hoja de Trabajo para listado'!$DE$151:$DG$151,0)),0)+IFERROR(INDEX('Hoja de Trabajo para listado'!$CD$155:$DC$1048576,MATCH($A61,'Hoja de Trabajo para listado'!$CD$155:$CD$1048576,0),MATCH((CUADRO!Q$5&amp;$E61),'Hoja de Trabajo para listado'!$CD$151:$DC$151,0)),0)</f>
        <v>0</v>
      </c>
      <c r="R61" s="316">
        <f t="shared" ca="1" si="0"/>
        <v>3266895.3499999996</v>
      </c>
      <c r="S61" s="352">
        <f ca="1">+R60+R61</f>
        <v>3266895.3499999996</v>
      </c>
      <c r="T61" s="316">
        <f ca="1">+S61</f>
        <v>3266895.3499999996</v>
      </c>
      <c r="U61" s="315">
        <f t="shared" si="1"/>
        <v>2</v>
      </c>
      <c r="V61" s="319" t="str">
        <f>+VLOOKUP(A61,bd_lista!$A$3:$E$593,5,FALSE)</f>
        <v>Empresas Nacionales</v>
      </c>
      <c r="W61" s="426"/>
    </row>
    <row r="62" spans="1:23" customFormat="1" ht="15" customHeight="1">
      <c r="A62" s="358">
        <v>595</v>
      </c>
      <c r="B62" s="427">
        <f>+A62</f>
        <v>595</v>
      </c>
      <c r="C62" s="318" t="str">
        <f>+VLOOKUP(A62,bd_lista!$A$3:$C$593,3,FALSE)</f>
        <v>Gestora Pública de la Seguridad Social de Largo Plazo</v>
      </c>
      <c r="D62" s="429" t="str">
        <f>+C62</f>
        <v>Gestora Pública de la Seguridad Social de Largo Plazo</v>
      </c>
      <c r="E62" s="339" t="s">
        <v>1418</v>
      </c>
      <c r="F62" s="314">
        <f ca="1">+IFERROR(INDEX('Hoja de Trabajo para listado'!$A$155:$Z$1048576,MATCH($A62,'Hoja de Trabajo para listado'!$A$155:$A$1048576,0),MATCH((CUADRO!F$5&amp;$E62),'Hoja de Trabajo para listado'!$A$151:$Z$151,0)),0)+IFERROR(INDEX('Hoja de Trabajo para listado'!$AB$155:$BA$1048576,MATCH($A62,'Hoja de Trabajo para listado'!$AB$155:$AB$1048576,0),MATCH((CUADRO!F$5&amp;$E62),'Hoja de Trabajo para listado'!$AB$151:$BA$151,0)),0)+IFERROR(INDEX('Hoja de Trabajo para listado'!$BC$155:$CB$1048576,MATCH($A62,'Hoja de Trabajo para listado'!$BC$155:$BC$1048576,0),MATCH((CUADRO!F$5&amp;$E62),'Hoja de Trabajo para listado'!$BC$151:$CB$151,0)),0)+IFERROR(INDEX('Hoja de Trabajo para listado'!$DE$153:$DG$274,MATCH($A62,'Hoja de Trabajo para listado'!$DE$153:$DE$1048576,0),MATCH((CUADRO!F$5&amp;$E62),'Hoja de Trabajo para listado'!$DE$151:$DG$151,0)),0)+IFERROR(INDEX('Hoja de Trabajo para listado'!$CD$155:$DC$1048576,MATCH($A62,'Hoja de Trabajo para listado'!$CD$155:$CD$1048576,0),MATCH((CUADRO!F$5&amp;$E62),'Hoja de Trabajo para listado'!$CD$151:$DC$151,0)),0)</f>
        <v>0</v>
      </c>
      <c r="G62" s="314">
        <f ca="1">+IFERROR(INDEX('Hoja de Trabajo para listado'!$A$155:$Z$1048576,MATCH($A62,'Hoja de Trabajo para listado'!$A$155:$A$1048576,0),MATCH((CUADRO!G$5&amp;$E62),'Hoja de Trabajo para listado'!$A$151:$Z$151,0)),0)+IFERROR(INDEX('Hoja de Trabajo para listado'!$AB$155:$BA$1048576,MATCH($A62,'Hoja de Trabajo para listado'!$AB$155:$AB$1048576,0),MATCH((CUADRO!G$5&amp;$E62),'Hoja de Trabajo para listado'!$AB$151:$BA$151,0)),0)+IFERROR(INDEX('Hoja de Trabajo para listado'!$BC$155:$CB$1048576,MATCH($A62,'Hoja de Trabajo para listado'!$BC$155:$BC$1048576,0),MATCH((CUADRO!G$5&amp;$E62),'Hoja de Trabajo para listado'!$BC$151:$CB$151,0)),0)+IFERROR(INDEX('Hoja de Trabajo para listado'!$DE$153:$DG$274,MATCH($A62,'Hoja de Trabajo para listado'!$DE$153:$DE$1048576,0),MATCH((CUADRO!G$5&amp;$E62),'Hoja de Trabajo para listado'!$DE$151:$DG$151,0)),0)+IFERROR(INDEX('Hoja de Trabajo para listado'!$CD$155:$DC$1048576,MATCH($A62,'Hoja de Trabajo para listado'!$CD$155:$CD$1048576,0),MATCH((CUADRO!G$5&amp;$E62),'Hoja de Trabajo para listado'!$CD$151:$DC$151,0)),0)</f>
        <v>0</v>
      </c>
      <c r="H62" s="314">
        <f ca="1">+IFERROR(INDEX('Hoja de Trabajo para listado'!$A$155:$Z$1048576,MATCH($A62,'Hoja de Trabajo para listado'!$A$155:$A$1048576,0),MATCH((CUADRO!H$5&amp;$E62),'Hoja de Trabajo para listado'!$A$151:$Z$151,0)),0)+IFERROR(INDEX('Hoja de Trabajo para listado'!$AB$155:$BA$1048576,MATCH($A62,'Hoja de Trabajo para listado'!$AB$155:$AB$1048576,0),MATCH((CUADRO!H$5&amp;$E62),'Hoja de Trabajo para listado'!$AB$151:$BA$151,0)),0)+IFERROR(INDEX('Hoja de Trabajo para listado'!$BC$155:$CB$1048576,MATCH($A62,'Hoja de Trabajo para listado'!$BC$155:$BC$1048576,0),MATCH((CUADRO!H$5&amp;$E62),'Hoja de Trabajo para listado'!$BC$151:$CB$151,0)),0)+IFERROR(INDEX('Hoja de Trabajo para listado'!$DE$153:$DG$274,MATCH($A62,'Hoja de Trabajo para listado'!$DE$153:$DE$1048576,0),MATCH((CUADRO!H$5&amp;$E62),'Hoja de Trabajo para listado'!$DE$151:$DG$151,0)),0)+IFERROR(INDEX('Hoja de Trabajo para listado'!$CD$155:$DC$1048576,MATCH($A62,'Hoja de Trabajo para listado'!$CD$155:$CD$1048576,0),MATCH((CUADRO!H$5&amp;$E62),'Hoja de Trabajo para listado'!$CD$151:$DC$151,0)),0)</f>
        <v>0</v>
      </c>
      <c r="I62" s="314">
        <f ca="1">+IFERROR(INDEX('Hoja de Trabajo para listado'!$A$155:$Z$1048576,MATCH($A62,'Hoja de Trabajo para listado'!$A$155:$A$1048576,0),MATCH((CUADRO!I$5&amp;$E62),'Hoja de Trabajo para listado'!$A$151:$Z$151,0)),0)+IFERROR(INDEX('Hoja de Trabajo para listado'!$AB$155:$BA$1048576,MATCH($A62,'Hoja de Trabajo para listado'!$AB$155:$AB$1048576,0),MATCH((CUADRO!I$5&amp;$E62),'Hoja de Trabajo para listado'!$AB$151:$BA$151,0)),0)+IFERROR(INDEX('Hoja de Trabajo para listado'!$BC$155:$CB$1048576,MATCH($A62,'Hoja de Trabajo para listado'!$BC$155:$BC$1048576,0),MATCH((CUADRO!I$5&amp;$E62),'Hoja de Trabajo para listado'!$BC$151:$CB$151,0)),0)+IFERROR(INDEX('Hoja de Trabajo para listado'!$DE$153:$DG$274,MATCH($A62,'Hoja de Trabajo para listado'!$DE$153:$DE$1048576,0),MATCH((CUADRO!I$5&amp;$E62),'Hoja de Trabajo para listado'!$DE$151:$DG$151,0)),0)+IFERROR(INDEX('Hoja de Trabajo para listado'!$CD$155:$DC$1048576,MATCH($A62,'Hoja de Trabajo para listado'!$CD$155:$CD$1048576,0),MATCH((CUADRO!I$5&amp;$E62),'Hoja de Trabajo para listado'!$CD$151:$DC$151,0)),0)</f>
        <v>0</v>
      </c>
      <c r="J62" s="314">
        <f ca="1">+IFERROR(INDEX('Hoja de Trabajo para listado'!$A$155:$Z$1048576,MATCH($A62,'Hoja de Trabajo para listado'!$A$155:$A$1048576,0),MATCH((CUADRO!J$5&amp;$E62),'Hoja de Trabajo para listado'!$A$151:$Z$151,0)),0)+IFERROR(INDEX('Hoja de Trabajo para listado'!$AB$155:$BA$1048576,MATCH($A62,'Hoja de Trabajo para listado'!$AB$155:$AB$1048576,0),MATCH((CUADRO!J$5&amp;$E62),'Hoja de Trabajo para listado'!$AB$151:$BA$151,0)),0)+IFERROR(INDEX('Hoja de Trabajo para listado'!$BC$155:$CB$1048576,MATCH($A62,'Hoja de Trabajo para listado'!$BC$155:$BC$1048576,0),MATCH((CUADRO!J$5&amp;$E62),'Hoja de Trabajo para listado'!$BC$151:$CB$151,0)),0)+IFERROR(INDEX('Hoja de Trabajo para listado'!$DE$153:$DG$274,MATCH($A62,'Hoja de Trabajo para listado'!$DE$153:$DE$1048576,0),MATCH((CUADRO!J$5&amp;$E62),'Hoja de Trabajo para listado'!$DE$151:$DG$151,0)),0)+IFERROR(INDEX('Hoja de Trabajo para listado'!$CD$155:$DC$1048576,MATCH($A62,'Hoja de Trabajo para listado'!$CD$155:$CD$1048576,0),MATCH((CUADRO!J$5&amp;$E62),'Hoja de Trabajo para listado'!$CD$151:$DC$151,0)),0)</f>
        <v>0</v>
      </c>
      <c r="K62" s="314">
        <f ca="1">+IFERROR(INDEX('Hoja de Trabajo para listado'!$A$155:$Z$1048576,MATCH($A62,'Hoja de Trabajo para listado'!$A$155:$A$1048576,0),MATCH((CUADRO!K$5&amp;$E62),'Hoja de Trabajo para listado'!$A$151:$Z$151,0)),0)+IFERROR(INDEX('Hoja de Trabajo para listado'!$AB$155:$BA$1048576,MATCH($A62,'Hoja de Trabajo para listado'!$AB$155:$AB$1048576,0),MATCH((CUADRO!K$5&amp;$E62),'Hoja de Trabajo para listado'!$AB$151:$BA$151,0)),0)+IFERROR(INDEX('Hoja de Trabajo para listado'!$BC$155:$CB$1048576,MATCH($A62,'Hoja de Trabajo para listado'!$BC$155:$BC$1048576,0),MATCH((CUADRO!K$5&amp;$E62),'Hoja de Trabajo para listado'!$BC$151:$CB$151,0)),0)+IFERROR(INDEX('Hoja de Trabajo para listado'!$DE$153:$DG$274,MATCH($A62,'Hoja de Trabajo para listado'!$DE$153:$DE$1048576,0),MATCH((CUADRO!K$5&amp;$E62),'Hoja de Trabajo para listado'!$DE$151:$DG$151,0)),0)+IFERROR(INDEX('Hoja de Trabajo para listado'!$CD$155:$DC$1048576,MATCH($A62,'Hoja de Trabajo para listado'!$CD$155:$CD$1048576,0),MATCH((CUADRO!K$5&amp;$E62),'Hoja de Trabajo para listado'!$CD$151:$DC$151,0)),0)</f>
        <v>0</v>
      </c>
      <c r="L62" s="314">
        <f ca="1">+IFERROR(INDEX('Hoja de Trabajo para listado'!$A$155:$Z$1048576,MATCH($A62,'Hoja de Trabajo para listado'!$A$155:$A$1048576,0),MATCH((CUADRO!L$5&amp;$E62),'Hoja de Trabajo para listado'!$A$151:$Z$151,0)),0)+IFERROR(INDEX('Hoja de Trabajo para listado'!$AB$155:$BA$1048576,MATCH($A62,'Hoja de Trabajo para listado'!$AB$155:$AB$1048576,0),MATCH((CUADRO!L$5&amp;$E62),'Hoja de Trabajo para listado'!$AB$151:$BA$151,0)),0)+IFERROR(INDEX('Hoja de Trabajo para listado'!$BC$155:$CB$1048576,MATCH($A62,'Hoja de Trabajo para listado'!$BC$155:$BC$1048576,0),MATCH((CUADRO!L$5&amp;$E62),'Hoja de Trabajo para listado'!$BC$151:$CB$151,0)),0)+IFERROR(INDEX('Hoja de Trabajo para listado'!$DE$153:$DG$274,MATCH($A62,'Hoja de Trabajo para listado'!$DE$153:$DE$1048576,0),MATCH((CUADRO!L$5&amp;$E62),'Hoja de Trabajo para listado'!$DE$151:$DG$151,0)),0)+IFERROR(INDEX('Hoja de Trabajo para listado'!$CD$155:$DC$1048576,MATCH($A62,'Hoja de Trabajo para listado'!$CD$155:$CD$1048576,0),MATCH((CUADRO!L$5&amp;$E62),'Hoja de Trabajo para listado'!$CD$151:$DC$151,0)),0)</f>
        <v>0</v>
      </c>
      <c r="M62" s="314">
        <f ca="1">+IFERROR(INDEX('Hoja de Trabajo para listado'!$A$155:$Z$1048576,MATCH($A62,'Hoja de Trabajo para listado'!$A$155:$A$1048576,0),MATCH((CUADRO!M$5&amp;$E62),'Hoja de Trabajo para listado'!$A$151:$Z$151,0)),0)+IFERROR(INDEX('Hoja de Trabajo para listado'!$AB$155:$BA$1048576,MATCH($A62,'Hoja de Trabajo para listado'!$AB$155:$AB$1048576,0),MATCH((CUADRO!M$5&amp;$E62),'Hoja de Trabajo para listado'!$AB$151:$BA$151,0)),0)+IFERROR(INDEX('Hoja de Trabajo para listado'!$BC$155:$CB$1048576,MATCH($A62,'Hoja de Trabajo para listado'!$BC$155:$BC$1048576,0),MATCH((CUADRO!M$5&amp;$E62),'Hoja de Trabajo para listado'!$BC$151:$CB$151,0)),0)+IFERROR(INDEX('Hoja de Trabajo para listado'!$DE$153:$DG$274,MATCH($A62,'Hoja de Trabajo para listado'!$DE$153:$DE$1048576,0),MATCH((CUADRO!M$5&amp;$E62),'Hoja de Trabajo para listado'!$DE$151:$DG$151,0)),0)+IFERROR(INDEX('Hoja de Trabajo para listado'!$CD$155:$DC$1048576,MATCH($A62,'Hoja de Trabajo para listado'!$CD$155:$CD$1048576,0),MATCH((CUADRO!M$5&amp;$E62),'Hoja de Trabajo para listado'!$CD$151:$DC$151,0)),0)</f>
        <v>0</v>
      </c>
      <c r="N62" s="314">
        <f ca="1">+IFERROR(INDEX('Hoja de Trabajo para listado'!$A$155:$Z$1048576,MATCH($A62,'Hoja de Trabajo para listado'!$A$155:$A$1048576,0),MATCH((CUADRO!N$5&amp;$E62),'Hoja de Trabajo para listado'!$A$151:$Z$151,0)),0)+IFERROR(INDEX('Hoja de Trabajo para listado'!$AB$155:$BA$1048576,MATCH($A62,'Hoja de Trabajo para listado'!$AB$155:$AB$1048576,0),MATCH((CUADRO!N$5&amp;$E62),'Hoja de Trabajo para listado'!$AB$151:$BA$151,0)),0)+IFERROR(INDEX('Hoja de Trabajo para listado'!$BC$155:$CB$1048576,MATCH($A62,'Hoja de Trabajo para listado'!$BC$155:$BC$1048576,0),MATCH((CUADRO!N$5&amp;$E62),'Hoja de Trabajo para listado'!$BC$151:$CB$151,0)),0)+IFERROR(INDEX('Hoja de Trabajo para listado'!$DE$153:$DG$274,MATCH($A62,'Hoja de Trabajo para listado'!$DE$153:$DE$1048576,0),MATCH((CUADRO!N$5&amp;$E62),'Hoja de Trabajo para listado'!$DE$151:$DG$151,0)),0)+IFERROR(INDEX('Hoja de Trabajo para listado'!$CD$155:$DC$1048576,MATCH($A62,'Hoja de Trabajo para listado'!$CD$155:$CD$1048576,0),MATCH((CUADRO!N$5&amp;$E62),'Hoja de Trabajo para listado'!$CD$151:$DC$151,0)),0)</f>
        <v>0</v>
      </c>
      <c r="O62" s="314">
        <f ca="1">+IFERROR(INDEX('Hoja de Trabajo para listado'!$A$155:$Z$1048576,MATCH($A62,'Hoja de Trabajo para listado'!$A$155:$A$1048576,0),MATCH((CUADRO!O$5&amp;$E62),'Hoja de Trabajo para listado'!$A$151:$Z$151,0)),0)+IFERROR(INDEX('Hoja de Trabajo para listado'!$AB$155:$BA$1048576,MATCH($A62,'Hoja de Trabajo para listado'!$AB$155:$AB$1048576,0),MATCH((CUADRO!O$5&amp;$E62),'Hoja de Trabajo para listado'!$AB$151:$BA$151,0)),0)+IFERROR(INDEX('Hoja de Trabajo para listado'!$BC$155:$CB$1048576,MATCH($A62,'Hoja de Trabajo para listado'!$BC$155:$BC$1048576,0),MATCH((CUADRO!O$5&amp;$E62),'Hoja de Trabajo para listado'!$BC$151:$CB$151,0)),0)+IFERROR(INDEX('Hoja de Trabajo para listado'!$DE$153:$DG$274,MATCH($A62,'Hoja de Trabajo para listado'!$DE$153:$DE$1048576,0),MATCH((CUADRO!O$5&amp;$E62),'Hoja de Trabajo para listado'!$DE$151:$DG$151,0)),0)+IFERROR(INDEX('Hoja de Trabajo para listado'!$CD$155:$DC$1048576,MATCH($A62,'Hoja de Trabajo para listado'!$CD$155:$CD$1048576,0),MATCH((CUADRO!O$5&amp;$E62),'Hoja de Trabajo para listado'!$CD$151:$DC$151,0)),0)</f>
        <v>0</v>
      </c>
      <c r="P62" s="314">
        <f ca="1">+IFERROR(INDEX('Hoja de Trabajo para listado'!$A$155:$Z$1048576,MATCH($A62,'Hoja de Trabajo para listado'!$A$155:$A$1048576,0),MATCH((CUADRO!P$5&amp;$E62),'Hoja de Trabajo para listado'!$A$151:$Z$151,0)),0)+IFERROR(INDEX('Hoja de Trabajo para listado'!$AB$155:$BA$1048576,MATCH($A62,'Hoja de Trabajo para listado'!$AB$155:$AB$1048576,0),MATCH((CUADRO!P$5&amp;$E62),'Hoja de Trabajo para listado'!$AB$151:$BA$151,0)),0)+IFERROR(INDEX('Hoja de Trabajo para listado'!$BC$155:$CB$1048576,MATCH($A62,'Hoja de Trabajo para listado'!$BC$155:$BC$1048576,0),MATCH((CUADRO!P$5&amp;$E62),'Hoja de Trabajo para listado'!$BC$151:$CB$151,0)),0)+IFERROR(INDEX('Hoja de Trabajo para listado'!$DE$153:$DG$274,MATCH($A62,'Hoja de Trabajo para listado'!$DE$153:$DE$1048576,0),MATCH((CUADRO!P$5&amp;$E62),'Hoja de Trabajo para listado'!$DE$151:$DG$151,0)),0)+IFERROR(INDEX('Hoja de Trabajo para listado'!$CD$155:$DC$1048576,MATCH($A62,'Hoja de Trabajo para listado'!$CD$155:$CD$1048576,0),MATCH((CUADRO!P$5&amp;$E62),'Hoja de Trabajo para listado'!$CD$151:$DC$151,0)),0)</f>
        <v>0</v>
      </c>
      <c r="Q62" s="314">
        <f ca="1">+IFERROR(INDEX('Hoja de Trabajo para listado'!$A$155:$Z$1048576,MATCH($A62,'Hoja de Trabajo para listado'!$A$155:$A$1048576,0),MATCH((CUADRO!Q$5&amp;$E62),'Hoja de Trabajo para listado'!$A$151:$Z$151,0)),0)+IFERROR(INDEX('Hoja de Trabajo para listado'!$AB$155:$BA$1048576,MATCH($A62,'Hoja de Trabajo para listado'!$AB$155:$AB$1048576,0),MATCH((CUADRO!Q$5&amp;$E62),'Hoja de Trabajo para listado'!$AB$151:$BA$151,0)),0)+IFERROR(INDEX('Hoja de Trabajo para listado'!$BC$155:$CB$1048576,MATCH($A62,'Hoja de Trabajo para listado'!$BC$155:$BC$1048576,0),MATCH((CUADRO!Q$5&amp;$E62),'Hoja de Trabajo para listado'!$BC$151:$CB$151,0)),0)+IFERROR(INDEX('Hoja de Trabajo para listado'!$DE$153:$DG$274,MATCH($A62,'Hoja de Trabajo para listado'!$DE$153:$DE$1048576,0),MATCH((CUADRO!Q$5&amp;$E62),'Hoja de Trabajo para listado'!$DE$151:$DG$151,0)),0)+IFERROR(INDEX('Hoja de Trabajo para listado'!$CD$155:$DC$1048576,MATCH($A62,'Hoja de Trabajo para listado'!$CD$155:$CD$1048576,0),MATCH((CUADRO!Q$5&amp;$E62),'Hoja de Trabajo para listado'!$CD$151:$DC$151,0)),0)</f>
        <v>0</v>
      </c>
      <c r="R62" s="314">
        <f t="shared" ca="1" si="0"/>
        <v>0</v>
      </c>
      <c r="S62" s="353"/>
      <c r="T62" s="314">
        <f ca="1">+T63</f>
        <v>770805.30999999994</v>
      </c>
      <c r="U62" s="313">
        <f t="shared" si="1"/>
        <v>1</v>
      </c>
      <c r="V62" s="319" t="str">
        <f>+VLOOKUP(A62,bd_lista!$A$3:$E$593,5,FALSE)</f>
        <v>Empresas Nacionales</v>
      </c>
      <c r="W62" s="425" t="str">
        <f>+V62</f>
        <v>Empresas Nacionales</v>
      </c>
    </row>
    <row r="63" spans="1:23" customFormat="1" ht="15" customHeight="1">
      <c r="A63" s="326">
        <v>595</v>
      </c>
      <c r="B63" s="428"/>
      <c r="C63" s="319" t="str">
        <f>+VLOOKUP(A63,bd_lista!$A$3:$C$593,3,FALSE)</f>
        <v>Gestora Pública de la Seguridad Social de Largo Plazo</v>
      </c>
      <c r="D63" s="430"/>
      <c r="E63" s="319" t="s">
        <v>1419</v>
      </c>
      <c r="F63" s="316">
        <f ca="1">+IFERROR(INDEX('Hoja de Trabajo para listado'!$A$155:$Z$1048576,MATCH($A63,'Hoja de Trabajo para listado'!$A$155:$A$1048576,0),MATCH((CUADRO!F$5&amp;$E63),'Hoja de Trabajo para listado'!$A$151:$Z$151,0)),0)+IFERROR(INDEX('Hoja de Trabajo para listado'!$AB$155:$BA$1048576,MATCH($A63,'Hoja de Trabajo para listado'!$AB$155:$AB$1048576,0),MATCH((CUADRO!F$5&amp;$E63),'Hoja de Trabajo para listado'!$AB$151:$BA$151,0)),0)+IFERROR(INDEX('Hoja de Trabajo para listado'!$BC$155:$CB$1048576,MATCH($A63,'Hoja de Trabajo para listado'!$BC$155:$BC$1048576,0),MATCH((CUADRO!F$5&amp;$E63),'Hoja de Trabajo para listado'!$BC$151:$CB$151,0)),0)+IFERROR(INDEX('Hoja de Trabajo para listado'!$DE$153:$DG$274,MATCH($A63,'Hoja de Trabajo para listado'!$DE$153:$DE$1048576,0),MATCH((CUADRO!F$5&amp;$E63),'Hoja de Trabajo para listado'!$DE$151:$DG$151,0)),0)+IFERROR(INDEX('Hoja de Trabajo para listado'!$CD$155:$DC$1048576,MATCH($A63,'Hoja de Trabajo para listado'!$CD$155:$CD$1048576,0),MATCH((CUADRO!F$5&amp;$E63),'Hoja de Trabajo para listado'!$CD$151:$DC$151,0)),0)</f>
        <v>64</v>
      </c>
      <c r="G63" s="316">
        <f ca="1">+IFERROR(INDEX('Hoja de Trabajo para listado'!$A$155:$Z$1048576,MATCH($A63,'Hoja de Trabajo para listado'!$A$155:$A$1048576,0),MATCH((CUADRO!G$5&amp;$E63),'Hoja de Trabajo para listado'!$A$151:$Z$151,0)),0)+IFERROR(INDEX('Hoja de Trabajo para listado'!$AB$155:$BA$1048576,MATCH($A63,'Hoja de Trabajo para listado'!$AB$155:$AB$1048576,0),MATCH((CUADRO!G$5&amp;$E63),'Hoja de Trabajo para listado'!$AB$151:$BA$151,0)),0)+IFERROR(INDEX('Hoja de Trabajo para listado'!$BC$155:$CB$1048576,MATCH($A63,'Hoja de Trabajo para listado'!$BC$155:$BC$1048576,0),MATCH((CUADRO!G$5&amp;$E63),'Hoja de Trabajo para listado'!$BC$151:$CB$151,0)),0)+IFERROR(INDEX('Hoja de Trabajo para listado'!$DE$153:$DG$274,MATCH($A63,'Hoja de Trabajo para listado'!$DE$153:$DE$1048576,0),MATCH((CUADRO!G$5&amp;$E63),'Hoja de Trabajo para listado'!$DE$151:$DG$151,0)),0)+IFERROR(INDEX('Hoja de Trabajo para listado'!$CD$155:$DC$1048576,MATCH($A63,'Hoja de Trabajo para listado'!$CD$155:$CD$1048576,0),MATCH((CUADRO!G$5&amp;$E63),'Hoja de Trabajo para listado'!$CD$151:$DC$151,0)),0)</f>
        <v>26405.179999999997</v>
      </c>
      <c r="H63" s="314">
        <f ca="1">+IFERROR(INDEX('Hoja de Trabajo para listado'!$A$155:$Z$1048576,MATCH($A63,'Hoja de Trabajo para listado'!$A$155:$A$1048576,0),MATCH((CUADRO!H$5&amp;$E63),'Hoja de Trabajo para listado'!$A$151:$Z$151,0)),0)+IFERROR(INDEX('Hoja de Trabajo para listado'!$AB$155:$BA$1048576,MATCH($A63,'Hoja de Trabajo para listado'!$AB$155:$AB$1048576,0),MATCH((CUADRO!H$5&amp;$E63),'Hoja de Trabajo para listado'!$AB$151:$BA$151,0)),0)+IFERROR(INDEX('Hoja de Trabajo para listado'!$BC$155:$CB$1048576,MATCH($A63,'Hoja de Trabajo para listado'!$BC$155:$BC$1048576,0),MATCH((CUADRO!H$5&amp;$E63),'Hoja de Trabajo para listado'!$BC$151:$CB$151,0)),0)+IFERROR(INDEX('Hoja de Trabajo para listado'!$DE$153:$DG$274,MATCH($A63,'Hoja de Trabajo para listado'!$DE$153:$DE$1048576,0),MATCH((CUADRO!H$5&amp;$E63),'Hoja de Trabajo para listado'!$DE$151:$DG$151,0)),0)+IFERROR(INDEX('Hoja de Trabajo para listado'!$CD$155:$DC$1048576,MATCH($A63,'Hoja de Trabajo para listado'!$CD$155:$CD$1048576,0),MATCH((CUADRO!H$5&amp;$E63),'Hoja de Trabajo para listado'!$CD$151:$DC$151,0)),0)</f>
        <v>7517.77</v>
      </c>
      <c r="I63" s="316">
        <f ca="1">+IFERROR(INDEX('Hoja de Trabajo para listado'!$A$155:$Z$1048576,MATCH($A63,'Hoja de Trabajo para listado'!$A$155:$A$1048576,0),MATCH((CUADRO!I$5&amp;$E63),'Hoja de Trabajo para listado'!$A$151:$Z$151,0)),0)+IFERROR(INDEX('Hoja de Trabajo para listado'!$AB$155:$BA$1048576,MATCH($A63,'Hoja de Trabajo para listado'!$AB$155:$AB$1048576,0),MATCH((CUADRO!I$5&amp;$E63),'Hoja de Trabajo para listado'!$AB$151:$BA$151,0)),0)+IFERROR(INDEX('Hoja de Trabajo para listado'!$BC$155:$CB$1048576,MATCH($A63,'Hoja de Trabajo para listado'!$BC$155:$BC$1048576,0),MATCH((CUADRO!I$5&amp;$E63),'Hoja de Trabajo para listado'!$BC$151:$CB$151,0)),0)+IFERROR(INDEX('Hoja de Trabajo para listado'!$DE$153:$DG$274,MATCH($A63,'Hoja de Trabajo para listado'!$DE$153:$DE$1048576,0),MATCH((CUADRO!I$5&amp;$E63),'Hoja de Trabajo para listado'!$DE$151:$DG$151,0)),0)+IFERROR(INDEX('Hoja de Trabajo para listado'!$CD$155:$DC$1048576,MATCH($A63,'Hoja de Trabajo para listado'!$CD$155:$CD$1048576,0),MATCH((CUADRO!I$5&amp;$E63),'Hoja de Trabajo para listado'!$CD$151:$DC$151,0)),0)</f>
        <v>0</v>
      </c>
      <c r="J63" s="316">
        <f ca="1">+IFERROR(INDEX('Hoja de Trabajo para listado'!$A$155:$Z$1048576,MATCH($A63,'Hoja de Trabajo para listado'!$A$155:$A$1048576,0),MATCH((CUADRO!J$5&amp;$E63),'Hoja de Trabajo para listado'!$A$151:$Z$151,0)),0)+IFERROR(INDEX('Hoja de Trabajo para listado'!$AB$155:$BA$1048576,MATCH($A63,'Hoja de Trabajo para listado'!$AB$155:$AB$1048576,0),MATCH((CUADRO!J$5&amp;$E63),'Hoja de Trabajo para listado'!$AB$151:$BA$151,0)),0)+IFERROR(INDEX('Hoja de Trabajo para listado'!$BC$155:$CB$1048576,MATCH($A63,'Hoja de Trabajo para listado'!$BC$155:$BC$1048576,0),MATCH((CUADRO!J$5&amp;$E63),'Hoja de Trabajo para listado'!$BC$151:$CB$151,0)),0)+IFERROR(INDEX('Hoja de Trabajo para listado'!$DE$153:$DG$274,MATCH($A63,'Hoja de Trabajo para listado'!$DE$153:$DE$1048576,0),MATCH((CUADRO!J$5&amp;$E63),'Hoja de Trabajo para listado'!$DE$151:$DG$151,0)),0)+IFERROR(INDEX('Hoja de Trabajo para listado'!$CD$155:$DC$1048576,MATCH($A63,'Hoja de Trabajo para listado'!$CD$155:$CD$1048576,0),MATCH((CUADRO!J$5&amp;$E63),'Hoja de Trabajo para listado'!$CD$151:$DC$151,0)),0)</f>
        <v>0</v>
      </c>
      <c r="K63" s="314">
        <f ca="1">+IFERROR(INDEX('Hoja de Trabajo para listado'!$A$155:$Z$1048576,MATCH($A63,'Hoja de Trabajo para listado'!$A$155:$A$1048576,0),MATCH((CUADRO!K$5&amp;$E63),'Hoja de Trabajo para listado'!$A$151:$Z$151,0)),0)+IFERROR(INDEX('Hoja de Trabajo para listado'!$AB$155:$BA$1048576,MATCH($A63,'Hoja de Trabajo para listado'!$AB$155:$AB$1048576,0),MATCH((CUADRO!K$5&amp;$E63),'Hoja de Trabajo para listado'!$AB$151:$BA$151,0)),0)+IFERROR(INDEX('Hoja de Trabajo para listado'!$BC$155:$CB$1048576,MATCH($A63,'Hoja de Trabajo para listado'!$BC$155:$BC$1048576,0),MATCH((CUADRO!K$5&amp;$E63),'Hoja de Trabajo para listado'!$BC$151:$CB$151,0)),0)+IFERROR(INDEX('Hoja de Trabajo para listado'!$DE$153:$DG$274,MATCH($A63,'Hoja de Trabajo para listado'!$DE$153:$DE$1048576,0),MATCH((CUADRO!K$5&amp;$E63),'Hoja de Trabajo para listado'!$DE$151:$DG$151,0)),0)+IFERROR(INDEX('Hoja de Trabajo para listado'!$CD$155:$DC$1048576,MATCH($A63,'Hoja de Trabajo para listado'!$CD$155:$CD$1048576,0),MATCH((CUADRO!K$5&amp;$E63),'Hoja de Trabajo para listado'!$CD$151:$DC$151,0)),0)</f>
        <v>736818.36</v>
      </c>
      <c r="L63" s="314">
        <f ca="1">+IFERROR(INDEX('Hoja de Trabajo para listado'!$A$155:$Z$1048576,MATCH($A63,'Hoja de Trabajo para listado'!$A$155:$A$1048576,0),MATCH((CUADRO!L$5&amp;$E63),'Hoja de Trabajo para listado'!$A$151:$Z$151,0)),0)+IFERROR(INDEX('Hoja de Trabajo para listado'!$AB$155:$BA$1048576,MATCH($A63,'Hoja de Trabajo para listado'!$AB$155:$AB$1048576,0),MATCH((CUADRO!L$5&amp;$E63),'Hoja de Trabajo para listado'!$AB$151:$BA$151,0)),0)+IFERROR(INDEX('Hoja de Trabajo para listado'!$BC$155:$CB$1048576,MATCH($A63,'Hoja de Trabajo para listado'!$BC$155:$BC$1048576,0),MATCH((CUADRO!L$5&amp;$E63),'Hoja de Trabajo para listado'!$BC$151:$CB$151,0)),0)+IFERROR(INDEX('Hoja de Trabajo para listado'!$DE$153:$DG$274,MATCH($A63,'Hoja de Trabajo para listado'!$DE$153:$DE$1048576,0),MATCH((CUADRO!L$5&amp;$E63),'Hoja de Trabajo para listado'!$DE$151:$DG$151,0)),0)+IFERROR(INDEX('Hoja de Trabajo para listado'!$CD$155:$DC$1048576,MATCH($A63,'Hoja de Trabajo para listado'!$CD$155:$CD$1048576,0),MATCH((CUADRO!L$5&amp;$E63),'Hoja de Trabajo para listado'!$CD$151:$DC$151,0)),0)</f>
        <v>0</v>
      </c>
      <c r="M63" s="314">
        <f ca="1">+IFERROR(INDEX('Hoja de Trabajo para listado'!$A$155:$Z$1048576,MATCH($A63,'Hoja de Trabajo para listado'!$A$155:$A$1048576,0),MATCH((CUADRO!M$5&amp;$E63),'Hoja de Trabajo para listado'!$A$151:$Z$151,0)),0)+IFERROR(INDEX('Hoja de Trabajo para listado'!$AB$155:$BA$1048576,MATCH($A63,'Hoja de Trabajo para listado'!$AB$155:$AB$1048576,0),MATCH((CUADRO!M$5&amp;$E63),'Hoja de Trabajo para listado'!$AB$151:$BA$151,0)),0)+IFERROR(INDEX('Hoja de Trabajo para listado'!$BC$155:$CB$1048576,MATCH($A63,'Hoja de Trabajo para listado'!$BC$155:$BC$1048576,0),MATCH((CUADRO!M$5&amp;$E63),'Hoja de Trabajo para listado'!$BC$151:$CB$151,0)),0)+IFERROR(INDEX('Hoja de Trabajo para listado'!$DE$153:$DG$274,MATCH($A63,'Hoja de Trabajo para listado'!$DE$153:$DE$1048576,0),MATCH((CUADRO!M$5&amp;$E63),'Hoja de Trabajo para listado'!$DE$151:$DG$151,0)),0)+IFERROR(INDEX('Hoja de Trabajo para listado'!$CD$155:$DC$1048576,MATCH($A63,'Hoja de Trabajo para listado'!$CD$155:$CD$1048576,0),MATCH((CUADRO!M$5&amp;$E63),'Hoja de Trabajo para listado'!$CD$151:$DC$151,0)),0)</f>
        <v>0</v>
      </c>
      <c r="N63" s="314">
        <f ca="1">+IFERROR(INDEX('Hoja de Trabajo para listado'!$A$155:$Z$1048576,MATCH($A63,'Hoja de Trabajo para listado'!$A$155:$A$1048576,0),MATCH((CUADRO!N$5&amp;$E63),'Hoja de Trabajo para listado'!$A$151:$Z$151,0)),0)+IFERROR(INDEX('Hoja de Trabajo para listado'!$AB$155:$BA$1048576,MATCH($A63,'Hoja de Trabajo para listado'!$AB$155:$AB$1048576,0),MATCH((CUADRO!N$5&amp;$E63),'Hoja de Trabajo para listado'!$AB$151:$BA$151,0)),0)+IFERROR(INDEX('Hoja de Trabajo para listado'!$BC$155:$CB$1048576,MATCH($A63,'Hoja de Trabajo para listado'!$BC$155:$BC$1048576,0),MATCH((CUADRO!N$5&amp;$E63),'Hoja de Trabajo para listado'!$BC$151:$CB$151,0)),0)+IFERROR(INDEX('Hoja de Trabajo para listado'!$DE$153:$DG$274,MATCH($A63,'Hoja de Trabajo para listado'!$DE$153:$DE$1048576,0),MATCH((CUADRO!N$5&amp;$E63),'Hoja de Trabajo para listado'!$DE$151:$DG$151,0)),0)+IFERROR(INDEX('Hoja de Trabajo para listado'!$CD$155:$DC$1048576,MATCH($A63,'Hoja de Trabajo para listado'!$CD$155:$CD$1048576,0),MATCH((CUADRO!N$5&amp;$E63),'Hoja de Trabajo para listado'!$CD$151:$DC$151,0)),0)</f>
        <v>0</v>
      </c>
      <c r="O63" s="314">
        <f ca="1">+IFERROR(INDEX('Hoja de Trabajo para listado'!$A$155:$Z$1048576,MATCH($A63,'Hoja de Trabajo para listado'!$A$155:$A$1048576,0),MATCH((CUADRO!O$5&amp;$E63),'Hoja de Trabajo para listado'!$A$151:$Z$151,0)),0)+IFERROR(INDEX('Hoja de Trabajo para listado'!$AB$155:$BA$1048576,MATCH($A63,'Hoja de Trabajo para listado'!$AB$155:$AB$1048576,0),MATCH((CUADRO!O$5&amp;$E63),'Hoja de Trabajo para listado'!$AB$151:$BA$151,0)),0)+IFERROR(INDEX('Hoja de Trabajo para listado'!$BC$155:$CB$1048576,MATCH($A63,'Hoja de Trabajo para listado'!$BC$155:$BC$1048576,0),MATCH((CUADRO!O$5&amp;$E63),'Hoja de Trabajo para listado'!$BC$151:$CB$151,0)),0)+IFERROR(INDEX('Hoja de Trabajo para listado'!$DE$153:$DG$274,MATCH($A63,'Hoja de Trabajo para listado'!$DE$153:$DE$1048576,0),MATCH((CUADRO!O$5&amp;$E63),'Hoja de Trabajo para listado'!$DE$151:$DG$151,0)),0)+IFERROR(INDEX('Hoja de Trabajo para listado'!$CD$155:$DC$1048576,MATCH($A63,'Hoja de Trabajo para listado'!$CD$155:$CD$1048576,0),MATCH((CUADRO!O$5&amp;$E63),'Hoja de Trabajo para listado'!$CD$151:$DC$151,0)),0)</f>
        <v>0</v>
      </c>
      <c r="P63" s="316">
        <f ca="1">+IFERROR(INDEX('Hoja de Trabajo para listado'!$A$155:$Z$1048576,MATCH($A63,'Hoja de Trabajo para listado'!$A$155:$A$1048576,0),MATCH((CUADRO!P$5&amp;$E63),'Hoja de Trabajo para listado'!$A$151:$Z$151,0)),0)+IFERROR(INDEX('Hoja de Trabajo para listado'!$AB$155:$BA$1048576,MATCH($A63,'Hoja de Trabajo para listado'!$AB$155:$AB$1048576,0),MATCH((CUADRO!P$5&amp;$E63),'Hoja de Trabajo para listado'!$AB$151:$BA$151,0)),0)+IFERROR(INDEX('Hoja de Trabajo para listado'!$BC$155:$CB$1048576,MATCH($A63,'Hoja de Trabajo para listado'!$BC$155:$BC$1048576,0),MATCH((CUADRO!P$5&amp;$E63),'Hoja de Trabajo para listado'!$BC$151:$CB$151,0)),0)+IFERROR(INDEX('Hoja de Trabajo para listado'!$DE$153:$DG$274,MATCH($A63,'Hoja de Trabajo para listado'!$DE$153:$DE$1048576,0),MATCH((CUADRO!P$5&amp;$E63),'Hoja de Trabajo para listado'!$DE$151:$DG$151,0)),0)+IFERROR(INDEX('Hoja de Trabajo para listado'!$CD$155:$DC$1048576,MATCH($A63,'Hoja de Trabajo para listado'!$CD$155:$CD$1048576,0),MATCH((CUADRO!P$5&amp;$E63),'Hoja de Trabajo para listado'!$CD$151:$DC$151,0)),0)</f>
        <v>0</v>
      </c>
      <c r="Q63" s="314">
        <f ca="1">+IFERROR(INDEX('Hoja de Trabajo para listado'!$A$155:$Z$1048576,MATCH($A63,'Hoja de Trabajo para listado'!$A$155:$A$1048576,0),MATCH((CUADRO!Q$5&amp;$E63),'Hoja de Trabajo para listado'!$A$151:$Z$151,0)),0)+IFERROR(INDEX('Hoja de Trabajo para listado'!$AB$155:$BA$1048576,MATCH($A63,'Hoja de Trabajo para listado'!$AB$155:$AB$1048576,0),MATCH((CUADRO!Q$5&amp;$E63),'Hoja de Trabajo para listado'!$AB$151:$BA$151,0)),0)+IFERROR(INDEX('Hoja de Trabajo para listado'!$BC$155:$CB$1048576,MATCH($A63,'Hoja de Trabajo para listado'!$BC$155:$BC$1048576,0),MATCH((CUADRO!Q$5&amp;$E63),'Hoja de Trabajo para listado'!$BC$151:$CB$151,0)),0)+IFERROR(INDEX('Hoja de Trabajo para listado'!$DE$153:$DG$274,MATCH($A63,'Hoja de Trabajo para listado'!$DE$153:$DE$1048576,0),MATCH((CUADRO!Q$5&amp;$E63),'Hoja de Trabajo para listado'!$DE$151:$DG$151,0)),0)+IFERROR(INDEX('Hoja de Trabajo para listado'!$CD$155:$DC$1048576,MATCH($A63,'Hoja de Trabajo para listado'!$CD$155:$CD$1048576,0),MATCH((CUADRO!Q$5&amp;$E63),'Hoja de Trabajo para listado'!$CD$151:$DC$151,0)),0)</f>
        <v>0</v>
      </c>
      <c r="R63" s="314">
        <f t="shared" ca="1" si="0"/>
        <v>770805.30999999994</v>
      </c>
      <c r="S63" s="352">
        <f ca="1">+R62+R63</f>
        <v>770805.30999999994</v>
      </c>
      <c r="T63" s="314">
        <f ca="1">+S63</f>
        <v>770805.30999999994</v>
      </c>
      <c r="U63" s="315">
        <f t="shared" si="1"/>
        <v>2</v>
      </c>
      <c r="V63" s="319" t="str">
        <f>+VLOOKUP(A63,bd_lista!$A$3:$E$593,5,FALSE)</f>
        <v>Empresas Nacionales</v>
      </c>
      <c r="W63" s="426"/>
    </row>
    <row r="64" spans="1:23" customFormat="1" ht="15" customHeight="1">
      <c r="A64" s="323">
        <v>593</v>
      </c>
      <c r="B64" s="427">
        <f>+A64</f>
        <v>593</v>
      </c>
      <c r="C64" s="318" t="str">
        <f>+VLOOKUP(A64,bd_lista!$A$3:$C$593,3,FALSE)</f>
        <v>Empresa Pública YACANA</v>
      </c>
      <c r="D64" s="429" t="str">
        <f>+C64</f>
        <v>Empresa Pública YACANA</v>
      </c>
      <c r="E64" s="339" t="s">
        <v>1418</v>
      </c>
      <c r="F64" s="314">
        <f ca="1">+IFERROR(INDEX('Hoja de Trabajo para listado'!$A$155:$Z$1048576,MATCH($A64,'Hoja de Trabajo para listado'!$A$155:$A$1048576,0),MATCH((CUADRO!F$5&amp;$E64),'Hoja de Trabajo para listado'!$A$151:$Z$151,0)),0)+IFERROR(INDEX('Hoja de Trabajo para listado'!$AB$155:$BA$1048576,MATCH($A64,'Hoja de Trabajo para listado'!$AB$155:$AB$1048576,0),MATCH((CUADRO!F$5&amp;$E64),'Hoja de Trabajo para listado'!$AB$151:$BA$151,0)),0)+IFERROR(INDEX('Hoja de Trabajo para listado'!$BC$155:$CB$1048576,MATCH($A64,'Hoja de Trabajo para listado'!$BC$155:$BC$1048576,0),MATCH((CUADRO!F$5&amp;$E64),'Hoja de Trabajo para listado'!$BC$151:$CB$151,0)),0)+IFERROR(INDEX('Hoja de Trabajo para listado'!$DE$153:$DG$274,MATCH($A64,'Hoja de Trabajo para listado'!$DE$153:$DE$1048576,0),MATCH((CUADRO!F$5&amp;$E64),'Hoja de Trabajo para listado'!$DE$151:$DG$151,0)),0)+IFERROR(INDEX('Hoja de Trabajo para listado'!$CD$155:$DC$1048576,MATCH($A64,'Hoja de Trabajo para listado'!$CD$155:$CD$1048576,0),MATCH((CUADRO!F$5&amp;$E64),'Hoja de Trabajo para listado'!$CD$151:$DC$151,0)),0)</f>
        <v>0</v>
      </c>
      <c r="G64" s="314">
        <f ca="1">+IFERROR(INDEX('Hoja de Trabajo para listado'!$A$155:$Z$1048576,MATCH($A64,'Hoja de Trabajo para listado'!$A$155:$A$1048576,0),MATCH((CUADRO!G$5&amp;$E64),'Hoja de Trabajo para listado'!$A$151:$Z$151,0)),0)+IFERROR(INDEX('Hoja de Trabajo para listado'!$AB$155:$BA$1048576,MATCH($A64,'Hoja de Trabajo para listado'!$AB$155:$AB$1048576,0),MATCH((CUADRO!G$5&amp;$E64),'Hoja de Trabajo para listado'!$AB$151:$BA$151,0)),0)+IFERROR(INDEX('Hoja de Trabajo para listado'!$BC$155:$CB$1048576,MATCH($A64,'Hoja de Trabajo para listado'!$BC$155:$BC$1048576,0),MATCH((CUADRO!G$5&amp;$E64),'Hoja de Trabajo para listado'!$BC$151:$CB$151,0)),0)+IFERROR(INDEX('Hoja de Trabajo para listado'!$DE$153:$DG$274,MATCH($A64,'Hoja de Trabajo para listado'!$DE$153:$DE$1048576,0),MATCH((CUADRO!G$5&amp;$E64),'Hoja de Trabajo para listado'!$DE$151:$DG$151,0)),0)+IFERROR(INDEX('Hoja de Trabajo para listado'!$CD$155:$DC$1048576,MATCH($A64,'Hoja de Trabajo para listado'!$CD$155:$CD$1048576,0),MATCH((CUADRO!G$5&amp;$E64),'Hoja de Trabajo para listado'!$CD$151:$DC$151,0)),0)</f>
        <v>0</v>
      </c>
      <c r="H64" s="360">
        <f ca="1">+IFERROR(INDEX('Hoja de Trabajo para listado'!$A$155:$Z$1048576,MATCH($A64,'Hoja de Trabajo para listado'!$A$155:$A$1048576,0),MATCH((CUADRO!H$5&amp;$E64),'Hoja de Trabajo para listado'!$A$151:$Z$151,0)),0)+IFERROR(INDEX('Hoja de Trabajo para listado'!$AB$155:$BA$1048576,MATCH($A64,'Hoja de Trabajo para listado'!$AB$155:$AB$1048576,0),MATCH((CUADRO!H$5&amp;$E64),'Hoja de Trabajo para listado'!$AB$151:$BA$151,0)),0)+IFERROR(INDEX('Hoja de Trabajo para listado'!$BC$155:$CB$1048576,MATCH($A64,'Hoja de Trabajo para listado'!$BC$155:$BC$1048576,0),MATCH((CUADRO!H$5&amp;$E64),'Hoja de Trabajo para listado'!$BC$151:$CB$151,0)),0)+IFERROR(INDEX('Hoja de Trabajo para listado'!$DE$153:$DG$274,MATCH($A64,'Hoja de Trabajo para listado'!$DE$153:$DE$1048576,0),MATCH((CUADRO!H$5&amp;$E64),'Hoja de Trabajo para listado'!$DE$151:$DG$151,0)),0)+IFERROR(INDEX('Hoja de Trabajo para listado'!$CD$155:$DC$1048576,MATCH($A64,'Hoja de Trabajo para listado'!$CD$155:$CD$1048576,0),MATCH((CUADRO!H$5&amp;$E64),'Hoja de Trabajo para listado'!$CD$151:$DC$151,0)),0)</f>
        <v>0</v>
      </c>
      <c r="I64" s="314">
        <f ca="1">+IFERROR(INDEX('Hoja de Trabajo para listado'!$A$155:$Z$1048576,MATCH($A64,'Hoja de Trabajo para listado'!$A$155:$A$1048576,0),MATCH((CUADRO!I$5&amp;$E64),'Hoja de Trabajo para listado'!$A$151:$Z$151,0)),0)+IFERROR(INDEX('Hoja de Trabajo para listado'!$AB$155:$BA$1048576,MATCH($A64,'Hoja de Trabajo para listado'!$AB$155:$AB$1048576,0),MATCH((CUADRO!I$5&amp;$E64),'Hoja de Trabajo para listado'!$AB$151:$BA$151,0)),0)+IFERROR(INDEX('Hoja de Trabajo para listado'!$BC$155:$CB$1048576,MATCH($A64,'Hoja de Trabajo para listado'!$BC$155:$BC$1048576,0),MATCH((CUADRO!I$5&amp;$E64),'Hoja de Trabajo para listado'!$BC$151:$CB$151,0)),0)+IFERROR(INDEX('Hoja de Trabajo para listado'!$DE$153:$DG$274,MATCH($A64,'Hoja de Trabajo para listado'!$DE$153:$DE$1048576,0),MATCH((CUADRO!I$5&amp;$E64),'Hoja de Trabajo para listado'!$DE$151:$DG$151,0)),0)+IFERROR(INDEX('Hoja de Trabajo para listado'!$CD$155:$DC$1048576,MATCH($A64,'Hoja de Trabajo para listado'!$CD$155:$CD$1048576,0),MATCH((CUADRO!I$5&amp;$E64),'Hoja de Trabajo para listado'!$CD$151:$DC$151,0)),0)</f>
        <v>0</v>
      </c>
      <c r="J64" s="314">
        <f ca="1">+IFERROR(INDEX('Hoja de Trabajo para listado'!$A$155:$Z$1048576,MATCH($A64,'Hoja de Trabajo para listado'!$A$155:$A$1048576,0),MATCH((CUADRO!J$5&amp;$E64),'Hoja de Trabajo para listado'!$A$151:$Z$151,0)),0)+IFERROR(INDEX('Hoja de Trabajo para listado'!$AB$155:$BA$1048576,MATCH($A64,'Hoja de Trabajo para listado'!$AB$155:$AB$1048576,0),MATCH((CUADRO!J$5&amp;$E64),'Hoja de Trabajo para listado'!$AB$151:$BA$151,0)),0)+IFERROR(INDEX('Hoja de Trabajo para listado'!$BC$155:$CB$1048576,MATCH($A64,'Hoja de Trabajo para listado'!$BC$155:$BC$1048576,0),MATCH((CUADRO!J$5&amp;$E64),'Hoja de Trabajo para listado'!$BC$151:$CB$151,0)),0)+IFERROR(INDEX('Hoja de Trabajo para listado'!$DE$153:$DG$274,MATCH($A64,'Hoja de Trabajo para listado'!$DE$153:$DE$1048576,0),MATCH((CUADRO!J$5&amp;$E64),'Hoja de Trabajo para listado'!$DE$151:$DG$151,0)),0)+IFERROR(INDEX('Hoja de Trabajo para listado'!$CD$155:$DC$1048576,MATCH($A64,'Hoja de Trabajo para listado'!$CD$155:$CD$1048576,0),MATCH((CUADRO!J$5&amp;$E64),'Hoja de Trabajo para listado'!$CD$151:$DC$151,0)),0)</f>
        <v>0</v>
      </c>
      <c r="K64" s="314">
        <f ca="1">+IFERROR(INDEX('Hoja de Trabajo para listado'!$A$155:$Z$1048576,MATCH($A64,'Hoja de Trabajo para listado'!$A$155:$A$1048576,0),MATCH((CUADRO!K$5&amp;$E64),'Hoja de Trabajo para listado'!$A$151:$Z$151,0)),0)+IFERROR(INDEX('Hoja de Trabajo para listado'!$AB$155:$BA$1048576,MATCH($A64,'Hoja de Trabajo para listado'!$AB$155:$AB$1048576,0),MATCH((CUADRO!K$5&amp;$E64),'Hoja de Trabajo para listado'!$AB$151:$BA$151,0)),0)+IFERROR(INDEX('Hoja de Trabajo para listado'!$BC$155:$CB$1048576,MATCH($A64,'Hoja de Trabajo para listado'!$BC$155:$BC$1048576,0),MATCH((CUADRO!K$5&amp;$E64),'Hoja de Trabajo para listado'!$BC$151:$CB$151,0)),0)+IFERROR(INDEX('Hoja de Trabajo para listado'!$DE$153:$DG$274,MATCH($A64,'Hoja de Trabajo para listado'!$DE$153:$DE$1048576,0),MATCH((CUADRO!K$5&amp;$E64),'Hoja de Trabajo para listado'!$DE$151:$DG$151,0)),0)+IFERROR(INDEX('Hoja de Trabajo para listado'!$CD$155:$DC$1048576,MATCH($A64,'Hoja de Trabajo para listado'!$CD$155:$CD$1048576,0),MATCH((CUADRO!K$5&amp;$E64),'Hoja de Trabajo para listado'!$CD$151:$DC$151,0)),0)</f>
        <v>0</v>
      </c>
      <c r="L64" s="314">
        <f ca="1">+IFERROR(INDEX('Hoja de Trabajo para listado'!$A$155:$Z$1048576,MATCH($A64,'Hoja de Trabajo para listado'!$A$155:$A$1048576,0),MATCH((CUADRO!L$5&amp;$E64),'Hoja de Trabajo para listado'!$A$151:$Z$151,0)),0)+IFERROR(INDEX('Hoja de Trabajo para listado'!$AB$155:$BA$1048576,MATCH($A64,'Hoja de Trabajo para listado'!$AB$155:$AB$1048576,0),MATCH((CUADRO!L$5&amp;$E64),'Hoja de Trabajo para listado'!$AB$151:$BA$151,0)),0)+IFERROR(INDEX('Hoja de Trabajo para listado'!$BC$155:$CB$1048576,MATCH($A64,'Hoja de Trabajo para listado'!$BC$155:$BC$1048576,0),MATCH((CUADRO!L$5&amp;$E64),'Hoja de Trabajo para listado'!$BC$151:$CB$151,0)),0)+IFERROR(INDEX('Hoja de Trabajo para listado'!$DE$153:$DG$274,MATCH($A64,'Hoja de Trabajo para listado'!$DE$153:$DE$1048576,0),MATCH((CUADRO!L$5&amp;$E64),'Hoja de Trabajo para listado'!$DE$151:$DG$151,0)),0)+IFERROR(INDEX('Hoja de Trabajo para listado'!$CD$155:$DC$1048576,MATCH($A64,'Hoja de Trabajo para listado'!$CD$155:$CD$1048576,0),MATCH((CUADRO!L$5&amp;$E64),'Hoja de Trabajo para listado'!$CD$151:$DC$151,0)),0)</f>
        <v>0</v>
      </c>
      <c r="M64" s="314">
        <f ca="1">+IFERROR(INDEX('Hoja de Trabajo para listado'!$A$155:$Z$1048576,MATCH($A64,'Hoja de Trabajo para listado'!$A$155:$A$1048576,0),MATCH((CUADRO!M$5&amp;$E64),'Hoja de Trabajo para listado'!$A$151:$Z$151,0)),0)+IFERROR(INDEX('Hoja de Trabajo para listado'!$AB$155:$BA$1048576,MATCH($A64,'Hoja de Trabajo para listado'!$AB$155:$AB$1048576,0),MATCH((CUADRO!M$5&amp;$E64),'Hoja de Trabajo para listado'!$AB$151:$BA$151,0)),0)+IFERROR(INDEX('Hoja de Trabajo para listado'!$BC$155:$CB$1048576,MATCH($A64,'Hoja de Trabajo para listado'!$BC$155:$BC$1048576,0),MATCH((CUADRO!M$5&amp;$E64),'Hoja de Trabajo para listado'!$BC$151:$CB$151,0)),0)+IFERROR(INDEX('Hoja de Trabajo para listado'!$DE$153:$DG$274,MATCH($A64,'Hoja de Trabajo para listado'!$DE$153:$DE$1048576,0),MATCH((CUADRO!M$5&amp;$E64),'Hoja de Trabajo para listado'!$DE$151:$DG$151,0)),0)+IFERROR(INDEX('Hoja de Trabajo para listado'!$CD$155:$DC$1048576,MATCH($A64,'Hoja de Trabajo para listado'!$CD$155:$CD$1048576,0),MATCH((CUADRO!M$5&amp;$E64),'Hoja de Trabajo para listado'!$CD$151:$DC$151,0)),0)</f>
        <v>0</v>
      </c>
      <c r="N64" s="314">
        <f ca="1">+IFERROR(INDEX('Hoja de Trabajo para listado'!$A$155:$Z$1048576,MATCH($A64,'Hoja de Trabajo para listado'!$A$155:$A$1048576,0),MATCH((CUADRO!N$5&amp;$E64),'Hoja de Trabajo para listado'!$A$151:$Z$151,0)),0)+IFERROR(INDEX('Hoja de Trabajo para listado'!$AB$155:$BA$1048576,MATCH($A64,'Hoja de Trabajo para listado'!$AB$155:$AB$1048576,0),MATCH((CUADRO!N$5&amp;$E64),'Hoja de Trabajo para listado'!$AB$151:$BA$151,0)),0)+IFERROR(INDEX('Hoja de Trabajo para listado'!$BC$155:$CB$1048576,MATCH($A64,'Hoja de Trabajo para listado'!$BC$155:$BC$1048576,0),MATCH((CUADRO!N$5&amp;$E64),'Hoja de Trabajo para listado'!$BC$151:$CB$151,0)),0)+IFERROR(INDEX('Hoja de Trabajo para listado'!$DE$153:$DG$274,MATCH($A64,'Hoja de Trabajo para listado'!$DE$153:$DE$1048576,0),MATCH((CUADRO!N$5&amp;$E64),'Hoja de Trabajo para listado'!$DE$151:$DG$151,0)),0)+IFERROR(INDEX('Hoja de Trabajo para listado'!$CD$155:$DC$1048576,MATCH($A64,'Hoja de Trabajo para listado'!$CD$155:$CD$1048576,0),MATCH((CUADRO!N$5&amp;$E64),'Hoja de Trabajo para listado'!$CD$151:$DC$151,0)),0)</f>
        <v>0</v>
      </c>
      <c r="O64" s="314">
        <f ca="1">+IFERROR(INDEX('Hoja de Trabajo para listado'!$A$155:$Z$1048576,MATCH($A64,'Hoja de Trabajo para listado'!$A$155:$A$1048576,0),MATCH((CUADRO!O$5&amp;$E64),'Hoja de Trabajo para listado'!$A$151:$Z$151,0)),0)+IFERROR(INDEX('Hoja de Trabajo para listado'!$AB$155:$BA$1048576,MATCH($A64,'Hoja de Trabajo para listado'!$AB$155:$AB$1048576,0),MATCH((CUADRO!O$5&amp;$E64),'Hoja de Trabajo para listado'!$AB$151:$BA$151,0)),0)+IFERROR(INDEX('Hoja de Trabajo para listado'!$BC$155:$CB$1048576,MATCH($A64,'Hoja de Trabajo para listado'!$BC$155:$BC$1048576,0),MATCH((CUADRO!O$5&amp;$E64),'Hoja de Trabajo para listado'!$BC$151:$CB$151,0)),0)+IFERROR(INDEX('Hoja de Trabajo para listado'!$DE$153:$DG$274,MATCH($A64,'Hoja de Trabajo para listado'!$DE$153:$DE$1048576,0),MATCH((CUADRO!O$5&amp;$E64),'Hoja de Trabajo para listado'!$DE$151:$DG$151,0)),0)+IFERROR(INDEX('Hoja de Trabajo para listado'!$CD$155:$DC$1048576,MATCH($A64,'Hoja de Trabajo para listado'!$CD$155:$CD$1048576,0),MATCH((CUADRO!O$5&amp;$E64),'Hoja de Trabajo para listado'!$CD$151:$DC$151,0)),0)</f>
        <v>0</v>
      </c>
      <c r="P64" s="314">
        <f ca="1">+IFERROR(INDEX('Hoja de Trabajo para listado'!$A$155:$Z$1048576,MATCH($A64,'Hoja de Trabajo para listado'!$A$155:$A$1048576,0),MATCH((CUADRO!P$5&amp;$E64),'Hoja de Trabajo para listado'!$A$151:$Z$151,0)),0)+IFERROR(INDEX('Hoja de Trabajo para listado'!$AB$155:$BA$1048576,MATCH($A64,'Hoja de Trabajo para listado'!$AB$155:$AB$1048576,0),MATCH((CUADRO!P$5&amp;$E64),'Hoja de Trabajo para listado'!$AB$151:$BA$151,0)),0)+IFERROR(INDEX('Hoja de Trabajo para listado'!$BC$155:$CB$1048576,MATCH($A64,'Hoja de Trabajo para listado'!$BC$155:$BC$1048576,0),MATCH((CUADRO!P$5&amp;$E64),'Hoja de Trabajo para listado'!$BC$151:$CB$151,0)),0)+IFERROR(INDEX('Hoja de Trabajo para listado'!$DE$153:$DG$274,MATCH($A64,'Hoja de Trabajo para listado'!$DE$153:$DE$1048576,0),MATCH((CUADRO!P$5&amp;$E64),'Hoja de Trabajo para listado'!$DE$151:$DG$151,0)),0)+IFERROR(INDEX('Hoja de Trabajo para listado'!$CD$155:$DC$1048576,MATCH($A64,'Hoja de Trabajo para listado'!$CD$155:$CD$1048576,0),MATCH((CUADRO!P$5&amp;$E64),'Hoja de Trabajo para listado'!$CD$151:$DC$151,0)),0)</f>
        <v>0</v>
      </c>
      <c r="Q64" s="314">
        <f ca="1">+IFERROR(INDEX('Hoja de Trabajo para listado'!$A$155:$Z$1048576,MATCH($A64,'Hoja de Trabajo para listado'!$A$155:$A$1048576,0),MATCH((CUADRO!Q$5&amp;$E64),'Hoja de Trabajo para listado'!$A$151:$Z$151,0)),0)+IFERROR(INDEX('Hoja de Trabajo para listado'!$AB$155:$BA$1048576,MATCH($A64,'Hoja de Trabajo para listado'!$AB$155:$AB$1048576,0),MATCH((CUADRO!Q$5&amp;$E64),'Hoja de Trabajo para listado'!$AB$151:$BA$151,0)),0)+IFERROR(INDEX('Hoja de Trabajo para listado'!$BC$155:$CB$1048576,MATCH($A64,'Hoja de Trabajo para listado'!$BC$155:$BC$1048576,0),MATCH((CUADRO!Q$5&amp;$E64),'Hoja de Trabajo para listado'!$BC$151:$CB$151,0)),0)+IFERROR(INDEX('Hoja de Trabajo para listado'!$DE$153:$DG$274,MATCH($A64,'Hoja de Trabajo para listado'!$DE$153:$DE$1048576,0),MATCH((CUADRO!Q$5&amp;$E64),'Hoja de Trabajo para listado'!$DE$151:$DG$151,0)),0)+IFERROR(INDEX('Hoja de Trabajo para listado'!$CD$155:$DC$1048576,MATCH($A64,'Hoja de Trabajo para listado'!$CD$155:$CD$1048576,0),MATCH((CUADRO!Q$5&amp;$E64),'Hoja de Trabajo para listado'!$CD$151:$DC$151,0)),0)</f>
        <v>0</v>
      </c>
      <c r="R64" s="360">
        <f t="shared" ca="1" si="0"/>
        <v>0</v>
      </c>
      <c r="S64" s="353"/>
      <c r="T64" s="314">
        <f ca="1">+T65</f>
        <v>643996.08000000007</v>
      </c>
      <c r="U64" s="313">
        <f t="shared" si="1"/>
        <v>1</v>
      </c>
      <c r="V64" s="319" t="str">
        <f>+VLOOKUP(A64,bd_lista!$A$3:$E$593,5,FALSE)</f>
        <v>Empresas Nacionales</v>
      </c>
      <c r="W64" s="425" t="str">
        <f>+V64</f>
        <v>Empresas Nacionales</v>
      </c>
    </row>
    <row r="65" spans="1:23" customFormat="1" ht="15" customHeight="1">
      <c r="A65" s="323">
        <v>593</v>
      </c>
      <c r="B65" s="428"/>
      <c r="C65" s="319" t="str">
        <f>+VLOOKUP(A65,bd_lista!$A$3:$C$593,3,FALSE)</f>
        <v>Empresa Pública YACANA</v>
      </c>
      <c r="D65" s="430"/>
      <c r="E65" s="319" t="s">
        <v>1419</v>
      </c>
      <c r="F65" s="316">
        <f ca="1">+IFERROR(INDEX('Hoja de Trabajo para listado'!$A$155:$Z$1048576,MATCH($A65,'Hoja de Trabajo para listado'!$A$155:$A$1048576,0),MATCH((CUADRO!F$5&amp;$E65),'Hoja de Trabajo para listado'!$A$151:$Z$151,0)),0)+IFERROR(INDEX('Hoja de Trabajo para listado'!$AB$155:$BA$1048576,MATCH($A65,'Hoja de Trabajo para listado'!$AB$155:$AB$1048576,0),MATCH((CUADRO!F$5&amp;$E65),'Hoja de Trabajo para listado'!$AB$151:$BA$151,0)),0)+IFERROR(INDEX('Hoja de Trabajo para listado'!$BC$155:$CB$1048576,MATCH($A65,'Hoja de Trabajo para listado'!$BC$155:$BC$1048576,0),MATCH((CUADRO!F$5&amp;$E65),'Hoja de Trabajo para listado'!$BC$151:$CB$151,0)),0)+IFERROR(INDEX('Hoja de Trabajo para listado'!$DE$153:$DG$274,MATCH($A65,'Hoja de Trabajo para listado'!$DE$153:$DE$1048576,0),MATCH((CUADRO!F$5&amp;$E65),'Hoja de Trabajo para listado'!$DE$151:$DG$151,0)),0)+IFERROR(INDEX('Hoja de Trabajo para listado'!$CD$155:$DC$1048576,MATCH($A65,'Hoja de Trabajo para listado'!$CD$155:$CD$1048576,0),MATCH((CUADRO!F$5&amp;$E65),'Hoja de Trabajo para listado'!$CD$151:$DC$151,0)),0)</f>
        <v>0</v>
      </c>
      <c r="G65" s="316">
        <f ca="1">+IFERROR(INDEX('Hoja de Trabajo para listado'!$A$155:$Z$1048576,MATCH($A65,'Hoja de Trabajo para listado'!$A$155:$A$1048576,0),MATCH((CUADRO!G$5&amp;$E65),'Hoja de Trabajo para listado'!$A$151:$Z$151,0)),0)+IFERROR(INDEX('Hoja de Trabajo para listado'!$AB$155:$BA$1048576,MATCH($A65,'Hoja de Trabajo para listado'!$AB$155:$AB$1048576,0),MATCH((CUADRO!G$5&amp;$E65),'Hoja de Trabajo para listado'!$AB$151:$BA$151,0)),0)+IFERROR(INDEX('Hoja de Trabajo para listado'!$BC$155:$CB$1048576,MATCH($A65,'Hoja de Trabajo para listado'!$BC$155:$BC$1048576,0),MATCH((CUADRO!G$5&amp;$E65),'Hoja de Trabajo para listado'!$BC$151:$CB$151,0)),0)+IFERROR(INDEX('Hoja de Trabajo para listado'!$DE$153:$DG$274,MATCH($A65,'Hoja de Trabajo para listado'!$DE$153:$DE$1048576,0),MATCH((CUADRO!G$5&amp;$E65),'Hoja de Trabajo para listado'!$DE$151:$DG$151,0)),0)+IFERROR(INDEX('Hoja de Trabajo para listado'!$CD$155:$DC$1048576,MATCH($A65,'Hoja de Trabajo para listado'!$CD$155:$CD$1048576,0),MATCH((CUADRO!G$5&amp;$E65),'Hoja de Trabajo para listado'!$CD$151:$DC$151,0)),0)</f>
        <v>445483.57</v>
      </c>
      <c r="H65" s="316">
        <f ca="1">+IFERROR(INDEX('Hoja de Trabajo para listado'!$A$155:$Z$1048576,MATCH($A65,'Hoja de Trabajo para listado'!$A$155:$A$1048576,0),MATCH((CUADRO!H$5&amp;$E65),'Hoja de Trabajo para listado'!$A$151:$Z$151,0)),0)+IFERROR(INDEX('Hoja de Trabajo para listado'!$AB$155:$BA$1048576,MATCH($A65,'Hoja de Trabajo para listado'!$AB$155:$AB$1048576,0),MATCH((CUADRO!H$5&amp;$E65),'Hoja de Trabajo para listado'!$AB$151:$BA$151,0)),0)+IFERROR(INDEX('Hoja de Trabajo para listado'!$BC$155:$CB$1048576,MATCH($A65,'Hoja de Trabajo para listado'!$BC$155:$BC$1048576,0),MATCH((CUADRO!H$5&amp;$E65),'Hoja de Trabajo para listado'!$BC$151:$CB$151,0)),0)+IFERROR(INDEX('Hoja de Trabajo para listado'!$DE$153:$DG$274,MATCH($A65,'Hoja de Trabajo para listado'!$DE$153:$DE$1048576,0),MATCH((CUADRO!H$5&amp;$E65),'Hoja de Trabajo para listado'!$DE$151:$DG$151,0)),0)+IFERROR(INDEX('Hoja de Trabajo para listado'!$CD$155:$DC$1048576,MATCH($A65,'Hoja de Trabajo para listado'!$CD$155:$CD$1048576,0),MATCH((CUADRO!H$5&amp;$E65),'Hoja de Trabajo para listado'!$CD$151:$DC$151,0)),0)</f>
        <v>198142.46000000002</v>
      </c>
      <c r="I65" s="316">
        <f ca="1">+IFERROR(INDEX('Hoja de Trabajo para listado'!$A$155:$Z$1048576,MATCH($A65,'Hoja de Trabajo para listado'!$A$155:$A$1048576,0),MATCH((CUADRO!I$5&amp;$E65),'Hoja de Trabajo para listado'!$A$151:$Z$151,0)),0)+IFERROR(INDEX('Hoja de Trabajo para listado'!$AB$155:$BA$1048576,MATCH($A65,'Hoja de Trabajo para listado'!$AB$155:$AB$1048576,0),MATCH((CUADRO!I$5&amp;$E65),'Hoja de Trabajo para listado'!$AB$151:$BA$151,0)),0)+IFERROR(INDEX('Hoja de Trabajo para listado'!$BC$155:$CB$1048576,MATCH($A65,'Hoja de Trabajo para listado'!$BC$155:$BC$1048576,0),MATCH((CUADRO!I$5&amp;$E65),'Hoja de Trabajo para listado'!$BC$151:$CB$151,0)),0)+IFERROR(INDEX('Hoja de Trabajo para listado'!$DE$153:$DG$274,MATCH($A65,'Hoja de Trabajo para listado'!$DE$153:$DE$1048576,0),MATCH((CUADRO!I$5&amp;$E65),'Hoja de Trabajo para listado'!$DE$151:$DG$151,0)),0)+IFERROR(INDEX('Hoja de Trabajo para listado'!$CD$155:$DC$1048576,MATCH($A65,'Hoja de Trabajo para listado'!$CD$155:$CD$1048576,0),MATCH((CUADRO!I$5&amp;$E65),'Hoja de Trabajo para listado'!$CD$151:$DC$151,0)),0)</f>
        <v>370.05</v>
      </c>
      <c r="J65" s="316">
        <f ca="1">+IFERROR(INDEX('Hoja de Trabajo para listado'!$A$155:$Z$1048576,MATCH($A65,'Hoja de Trabajo para listado'!$A$155:$A$1048576,0),MATCH((CUADRO!J$5&amp;$E65),'Hoja de Trabajo para listado'!$A$151:$Z$151,0)),0)+IFERROR(INDEX('Hoja de Trabajo para listado'!$AB$155:$BA$1048576,MATCH($A65,'Hoja de Trabajo para listado'!$AB$155:$AB$1048576,0),MATCH((CUADRO!J$5&amp;$E65),'Hoja de Trabajo para listado'!$AB$151:$BA$151,0)),0)+IFERROR(INDEX('Hoja de Trabajo para listado'!$BC$155:$CB$1048576,MATCH($A65,'Hoja de Trabajo para listado'!$BC$155:$BC$1048576,0),MATCH((CUADRO!J$5&amp;$E65),'Hoja de Trabajo para listado'!$BC$151:$CB$151,0)),0)+IFERROR(INDEX('Hoja de Trabajo para listado'!$DE$153:$DG$274,MATCH($A65,'Hoja de Trabajo para listado'!$DE$153:$DE$1048576,0),MATCH((CUADRO!J$5&amp;$E65),'Hoja de Trabajo para listado'!$DE$151:$DG$151,0)),0)+IFERROR(INDEX('Hoja de Trabajo para listado'!$CD$155:$DC$1048576,MATCH($A65,'Hoja de Trabajo para listado'!$CD$155:$CD$1048576,0),MATCH((CUADRO!J$5&amp;$E65),'Hoja de Trabajo para listado'!$CD$151:$DC$151,0)),0)</f>
        <v>0</v>
      </c>
      <c r="K65" s="314">
        <f ca="1">+IFERROR(INDEX('Hoja de Trabajo para listado'!$A$155:$Z$1048576,MATCH($A65,'Hoja de Trabajo para listado'!$A$155:$A$1048576,0),MATCH((CUADRO!K$5&amp;$E65),'Hoja de Trabajo para listado'!$A$151:$Z$151,0)),0)+IFERROR(INDEX('Hoja de Trabajo para listado'!$AB$155:$BA$1048576,MATCH($A65,'Hoja de Trabajo para listado'!$AB$155:$AB$1048576,0),MATCH((CUADRO!K$5&amp;$E65),'Hoja de Trabajo para listado'!$AB$151:$BA$151,0)),0)+IFERROR(INDEX('Hoja de Trabajo para listado'!$BC$155:$CB$1048576,MATCH($A65,'Hoja de Trabajo para listado'!$BC$155:$BC$1048576,0),MATCH((CUADRO!K$5&amp;$E65),'Hoja de Trabajo para listado'!$BC$151:$CB$151,0)),0)+IFERROR(INDEX('Hoja de Trabajo para listado'!$DE$153:$DG$274,MATCH($A65,'Hoja de Trabajo para listado'!$DE$153:$DE$1048576,0),MATCH((CUADRO!K$5&amp;$E65),'Hoja de Trabajo para listado'!$DE$151:$DG$151,0)),0)+IFERROR(INDEX('Hoja de Trabajo para listado'!$CD$155:$DC$1048576,MATCH($A65,'Hoja de Trabajo para listado'!$CD$155:$CD$1048576,0),MATCH((CUADRO!K$5&amp;$E65),'Hoja de Trabajo para listado'!$CD$151:$DC$151,0)),0)</f>
        <v>0</v>
      </c>
      <c r="L65" s="314">
        <f ca="1">+IFERROR(INDEX('Hoja de Trabajo para listado'!$A$155:$Z$1048576,MATCH($A65,'Hoja de Trabajo para listado'!$A$155:$A$1048576,0),MATCH((CUADRO!L$5&amp;$E65),'Hoja de Trabajo para listado'!$A$151:$Z$151,0)),0)+IFERROR(INDEX('Hoja de Trabajo para listado'!$AB$155:$BA$1048576,MATCH($A65,'Hoja de Trabajo para listado'!$AB$155:$AB$1048576,0),MATCH((CUADRO!L$5&amp;$E65),'Hoja de Trabajo para listado'!$AB$151:$BA$151,0)),0)+IFERROR(INDEX('Hoja de Trabajo para listado'!$BC$155:$CB$1048576,MATCH($A65,'Hoja de Trabajo para listado'!$BC$155:$BC$1048576,0),MATCH((CUADRO!L$5&amp;$E65),'Hoja de Trabajo para listado'!$BC$151:$CB$151,0)),0)+IFERROR(INDEX('Hoja de Trabajo para listado'!$DE$153:$DG$274,MATCH($A65,'Hoja de Trabajo para listado'!$DE$153:$DE$1048576,0),MATCH((CUADRO!L$5&amp;$E65),'Hoja de Trabajo para listado'!$DE$151:$DG$151,0)),0)+IFERROR(INDEX('Hoja de Trabajo para listado'!$CD$155:$DC$1048576,MATCH($A65,'Hoja de Trabajo para listado'!$CD$155:$CD$1048576,0),MATCH((CUADRO!L$5&amp;$E65),'Hoja de Trabajo para listado'!$CD$151:$DC$151,0)),0)</f>
        <v>0</v>
      </c>
      <c r="M65" s="314">
        <f ca="1">+IFERROR(INDEX('Hoja de Trabajo para listado'!$A$155:$Z$1048576,MATCH($A65,'Hoja de Trabajo para listado'!$A$155:$A$1048576,0),MATCH((CUADRO!M$5&amp;$E65),'Hoja de Trabajo para listado'!$A$151:$Z$151,0)),0)+IFERROR(INDEX('Hoja de Trabajo para listado'!$AB$155:$BA$1048576,MATCH($A65,'Hoja de Trabajo para listado'!$AB$155:$AB$1048576,0),MATCH((CUADRO!M$5&amp;$E65),'Hoja de Trabajo para listado'!$AB$151:$BA$151,0)),0)+IFERROR(INDEX('Hoja de Trabajo para listado'!$BC$155:$CB$1048576,MATCH($A65,'Hoja de Trabajo para listado'!$BC$155:$BC$1048576,0),MATCH((CUADRO!M$5&amp;$E65),'Hoja de Trabajo para listado'!$BC$151:$CB$151,0)),0)+IFERROR(INDEX('Hoja de Trabajo para listado'!$DE$153:$DG$274,MATCH($A65,'Hoja de Trabajo para listado'!$DE$153:$DE$1048576,0),MATCH((CUADRO!M$5&amp;$E65),'Hoja de Trabajo para listado'!$DE$151:$DG$151,0)),0)+IFERROR(INDEX('Hoja de Trabajo para listado'!$CD$155:$DC$1048576,MATCH($A65,'Hoja de Trabajo para listado'!$CD$155:$CD$1048576,0),MATCH((CUADRO!M$5&amp;$E65),'Hoja de Trabajo para listado'!$CD$151:$DC$151,0)),0)</f>
        <v>0</v>
      </c>
      <c r="N65" s="314">
        <f ca="1">+IFERROR(INDEX('Hoja de Trabajo para listado'!$A$155:$Z$1048576,MATCH($A65,'Hoja de Trabajo para listado'!$A$155:$A$1048576,0),MATCH((CUADRO!N$5&amp;$E65),'Hoja de Trabajo para listado'!$A$151:$Z$151,0)),0)+IFERROR(INDEX('Hoja de Trabajo para listado'!$AB$155:$BA$1048576,MATCH($A65,'Hoja de Trabajo para listado'!$AB$155:$AB$1048576,0),MATCH((CUADRO!N$5&amp;$E65),'Hoja de Trabajo para listado'!$AB$151:$BA$151,0)),0)+IFERROR(INDEX('Hoja de Trabajo para listado'!$BC$155:$CB$1048576,MATCH($A65,'Hoja de Trabajo para listado'!$BC$155:$BC$1048576,0),MATCH((CUADRO!N$5&amp;$E65),'Hoja de Trabajo para listado'!$BC$151:$CB$151,0)),0)+IFERROR(INDEX('Hoja de Trabajo para listado'!$DE$153:$DG$274,MATCH($A65,'Hoja de Trabajo para listado'!$DE$153:$DE$1048576,0),MATCH((CUADRO!N$5&amp;$E65),'Hoja de Trabajo para listado'!$DE$151:$DG$151,0)),0)+IFERROR(INDEX('Hoja de Trabajo para listado'!$CD$155:$DC$1048576,MATCH($A65,'Hoja de Trabajo para listado'!$CD$155:$CD$1048576,0),MATCH((CUADRO!N$5&amp;$E65),'Hoja de Trabajo para listado'!$CD$151:$DC$151,0)),0)</f>
        <v>0</v>
      </c>
      <c r="O65" s="314">
        <f ca="1">+IFERROR(INDEX('Hoja de Trabajo para listado'!$A$155:$Z$1048576,MATCH($A65,'Hoja de Trabajo para listado'!$A$155:$A$1048576,0),MATCH((CUADRO!O$5&amp;$E65),'Hoja de Trabajo para listado'!$A$151:$Z$151,0)),0)+IFERROR(INDEX('Hoja de Trabajo para listado'!$AB$155:$BA$1048576,MATCH($A65,'Hoja de Trabajo para listado'!$AB$155:$AB$1048576,0),MATCH((CUADRO!O$5&amp;$E65),'Hoja de Trabajo para listado'!$AB$151:$BA$151,0)),0)+IFERROR(INDEX('Hoja de Trabajo para listado'!$BC$155:$CB$1048576,MATCH($A65,'Hoja de Trabajo para listado'!$BC$155:$BC$1048576,0),MATCH((CUADRO!O$5&amp;$E65),'Hoja de Trabajo para listado'!$BC$151:$CB$151,0)),0)+IFERROR(INDEX('Hoja de Trabajo para listado'!$DE$153:$DG$274,MATCH($A65,'Hoja de Trabajo para listado'!$DE$153:$DE$1048576,0),MATCH((CUADRO!O$5&amp;$E65),'Hoja de Trabajo para listado'!$DE$151:$DG$151,0)),0)+IFERROR(INDEX('Hoja de Trabajo para listado'!$CD$155:$DC$1048576,MATCH($A65,'Hoja de Trabajo para listado'!$CD$155:$CD$1048576,0),MATCH((CUADRO!O$5&amp;$E65),'Hoja de Trabajo para listado'!$CD$151:$DC$151,0)),0)</f>
        <v>0</v>
      </c>
      <c r="P65" s="314">
        <f ca="1">+IFERROR(INDEX('Hoja de Trabajo para listado'!$A$155:$Z$1048576,MATCH($A65,'Hoja de Trabajo para listado'!$A$155:$A$1048576,0),MATCH((CUADRO!P$5&amp;$E65),'Hoja de Trabajo para listado'!$A$151:$Z$151,0)),0)+IFERROR(INDEX('Hoja de Trabajo para listado'!$AB$155:$BA$1048576,MATCH($A65,'Hoja de Trabajo para listado'!$AB$155:$AB$1048576,0),MATCH((CUADRO!P$5&amp;$E65),'Hoja de Trabajo para listado'!$AB$151:$BA$151,0)),0)+IFERROR(INDEX('Hoja de Trabajo para listado'!$BC$155:$CB$1048576,MATCH($A65,'Hoja de Trabajo para listado'!$BC$155:$BC$1048576,0),MATCH((CUADRO!P$5&amp;$E65),'Hoja de Trabajo para listado'!$BC$151:$CB$151,0)),0)+IFERROR(INDEX('Hoja de Trabajo para listado'!$DE$153:$DG$274,MATCH($A65,'Hoja de Trabajo para listado'!$DE$153:$DE$1048576,0),MATCH((CUADRO!P$5&amp;$E65),'Hoja de Trabajo para listado'!$DE$151:$DG$151,0)),0)+IFERROR(INDEX('Hoja de Trabajo para listado'!$CD$155:$DC$1048576,MATCH($A65,'Hoja de Trabajo para listado'!$CD$155:$CD$1048576,0),MATCH((CUADRO!P$5&amp;$E65),'Hoja de Trabajo para listado'!$CD$151:$DC$151,0)),0)</f>
        <v>0</v>
      </c>
      <c r="Q65" s="314">
        <f ca="1">+IFERROR(INDEX('Hoja de Trabajo para listado'!$A$155:$Z$1048576,MATCH($A65,'Hoja de Trabajo para listado'!$A$155:$A$1048576,0),MATCH((CUADRO!Q$5&amp;$E65),'Hoja de Trabajo para listado'!$A$151:$Z$151,0)),0)+IFERROR(INDEX('Hoja de Trabajo para listado'!$AB$155:$BA$1048576,MATCH($A65,'Hoja de Trabajo para listado'!$AB$155:$AB$1048576,0),MATCH((CUADRO!Q$5&amp;$E65),'Hoja de Trabajo para listado'!$AB$151:$BA$151,0)),0)+IFERROR(INDEX('Hoja de Trabajo para listado'!$BC$155:$CB$1048576,MATCH($A65,'Hoja de Trabajo para listado'!$BC$155:$BC$1048576,0),MATCH((CUADRO!Q$5&amp;$E65),'Hoja de Trabajo para listado'!$BC$151:$CB$151,0)),0)+IFERROR(INDEX('Hoja de Trabajo para listado'!$DE$153:$DG$274,MATCH($A65,'Hoja de Trabajo para listado'!$DE$153:$DE$1048576,0),MATCH((CUADRO!Q$5&amp;$E65),'Hoja de Trabajo para listado'!$DE$151:$DG$151,0)),0)+IFERROR(INDEX('Hoja de Trabajo para listado'!$CD$155:$DC$1048576,MATCH($A65,'Hoja de Trabajo para listado'!$CD$155:$CD$1048576,0),MATCH((CUADRO!Q$5&amp;$E65),'Hoja de Trabajo para listado'!$CD$151:$DC$151,0)),0)</f>
        <v>0</v>
      </c>
      <c r="R65" s="316">
        <f t="shared" ca="1" si="0"/>
        <v>643996.08000000007</v>
      </c>
      <c r="S65" s="352">
        <f ca="1">+R64+R65</f>
        <v>643996.08000000007</v>
      </c>
      <c r="T65" s="314">
        <f ca="1">+S65</f>
        <v>643996.08000000007</v>
      </c>
      <c r="U65" s="348">
        <f t="shared" si="1"/>
        <v>2</v>
      </c>
      <c r="V65" s="319" t="str">
        <f>+VLOOKUP(A65,bd_lista!$A$3:$E$593,5,FALSE)</f>
        <v>Empresas Nacionales</v>
      </c>
      <c r="W65" s="426"/>
    </row>
    <row r="66" spans="1:23" customFormat="1" ht="15" customHeight="1">
      <c r="A66" s="323">
        <v>591</v>
      </c>
      <c r="B66" s="427">
        <f>+A66</f>
        <v>591</v>
      </c>
      <c r="C66" s="318" t="str">
        <f>+VLOOKUP(A66,bd_lista!$A$3:$C$593,3,FALSE)</f>
        <v>Empresa Estatal de Transporte por Cable "Mi teleférico"</v>
      </c>
      <c r="D66" s="429" t="str">
        <f>+C66</f>
        <v>Empresa Estatal de Transporte por Cable "Mi teleférico"</v>
      </c>
      <c r="E66" s="339" t="s">
        <v>1418</v>
      </c>
      <c r="F66" s="314">
        <f ca="1">+IFERROR(INDEX('Hoja de Trabajo para listado'!$A$155:$Z$1048576,MATCH($A66,'Hoja de Trabajo para listado'!$A$155:$A$1048576,0),MATCH((CUADRO!F$5&amp;$E66),'Hoja de Trabajo para listado'!$A$151:$Z$151,0)),0)+IFERROR(INDEX('Hoja de Trabajo para listado'!$AB$155:$BA$1048576,MATCH($A66,'Hoja de Trabajo para listado'!$AB$155:$AB$1048576,0),MATCH((CUADRO!F$5&amp;$E66),'Hoja de Trabajo para listado'!$AB$151:$BA$151,0)),0)+IFERROR(INDEX('Hoja de Trabajo para listado'!$BC$155:$CB$1048576,MATCH($A66,'Hoja de Trabajo para listado'!$BC$155:$BC$1048576,0),MATCH((CUADRO!F$5&amp;$E66),'Hoja de Trabajo para listado'!$BC$151:$CB$151,0)),0)+IFERROR(INDEX('Hoja de Trabajo para listado'!$DE$153:$DG$274,MATCH($A66,'Hoja de Trabajo para listado'!$DE$153:$DE$1048576,0),MATCH((CUADRO!F$5&amp;$E66),'Hoja de Trabajo para listado'!$DE$151:$DG$151,0)),0)+IFERROR(INDEX('Hoja de Trabajo para listado'!$CD$155:$DC$1048576,MATCH($A66,'Hoja de Trabajo para listado'!$CD$155:$CD$1048576,0),MATCH((CUADRO!F$5&amp;$E66),'Hoja de Trabajo para listado'!$CD$151:$DC$151,0)),0)</f>
        <v>0</v>
      </c>
      <c r="G66" s="314">
        <f ca="1">+IFERROR(INDEX('Hoja de Trabajo para listado'!$A$155:$Z$1048576,MATCH($A66,'Hoja de Trabajo para listado'!$A$155:$A$1048576,0),MATCH((CUADRO!G$5&amp;$E66),'Hoja de Trabajo para listado'!$A$151:$Z$151,0)),0)+IFERROR(INDEX('Hoja de Trabajo para listado'!$AB$155:$BA$1048576,MATCH($A66,'Hoja de Trabajo para listado'!$AB$155:$AB$1048576,0),MATCH((CUADRO!G$5&amp;$E66),'Hoja de Trabajo para listado'!$AB$151:$BA$151,0)),0)+IFERROR(INDEX('Hoja de Trabajo para listado'!$BC$155:$CB$1048576,MATCH($A66,'Hoja de Trabajo para listado'!$BC$155:$BC$1048576,0),MATCH((CUADRO!G$5&amp;$E66),'Hoja de Trabajo para listado'!$BC$151:$CB$151,0)),0)+IFERROR(INDEX('Hoja de Trabajo para listado'!$DE$153:$DG$274,MATCH($A66,'Hoja de Trabajo para listado'!$DE$153:$DE$1048576,0),MATCH((CUADRO!G$5&amp;$E66),'Hoja de Trabajo para listado'!$DE$151:$DG$151,0)),0)+IFERROR(INDEX('Hoja de Trabajo para listado'!$CD$155:$DC$1048576,MATCH($A66,'Hoja de Trabajo para listado'!$CD$155:$CD$1048576,0),MATCH((CUADRO!G$5&amp;$E66),'Hoja de Trabajo para listado'!$CD$151:$DC$151,0)),0)</f>
        <v>0</v>
      </c>
      <c r="H66" s="314">
        <f ca="1">+IFERROR(INDEX('Hoja de Trabajo para listado'!$A$155:$Z$1048576,MATCH($A66,'Hoja de Trabajo para listado'!$A$155:$A$1048576,0),MATCH((CUADRO!H$5&amp;$E66),'Hoja de Trabajo para listado'!$A$151:$Z$151,0)),0)+IFERROR(INDEX('Hoja de Trabajo para listado'!$AB$155:$BA$1048576,MATCH($A66,'Hoja de Trabajo para listado'!$AB$155:$AB$1048576,0),MATCH((CUADRO!H$5&amp;$E66),'Hoja de Trabajo para listado'!$AB$151:$BA$151,0)),0)+IFERROR(INDEX('Hoja de Trabajo para listado'!$BC$155:$CB$1048576,MATCH($A66,'Hoja de Trabajo para listado'!$BC$155:$BC$1048576,0),MATCH((CUADRO!H$5&amp;$E66),'Hoja de Trabajo para listado'!$BC$151:$CB$151,0)),0)+IFERROR(INDEX('Hoja de Trabajo para listado'!$DE$153:$DG$274,MATCH($A66,'Hoja de Trabajo para listado'!$DE$153:$DE$1048576,0),MATCH((CUADRO!H$5&amp;$E66),'Hoja de Trabajo para listado'!$DE$151:$DG$151,0)),0)+IFERROR(INDEX('Hoja de Trabajo para listado'!$CD$155:$DC$1048576,MATCH($A66,'Hoja de Trabajo para listado'!$CD$155:$CD$1048576,0),MATCH((CUADRO!H$5&amp;$E66),'Hoja de Trabajo para listado'!$CD$151:$DC$151,0)),0)</f>
        <v>0</v>
      </c>
      <c r="I66" s="314">
        <f ca="1">+IFERROR(INDEX('Hoja de Trabajo para listado'!$A$155:$Z$1048576,MATCH($A66,'Hoja de Trabajo para listado'!$A$155:$A$1048576,0),MATCH((CUADRO!I$5&amp;$E66),'Hoja de Trabajo para listado'!$A$151:$Z$151,0)),0)+IFERROR(INDEX('Hoja de Trabajo para listado'!$AB$155:$BA$1048576,MATCH($A66,'Hoja de Trabajo para listado'!$AB$155:$AB$1048576,0),MATCH((CUADRO!I$5&amp;$E66),'Hoja de Trabajo para listado'!$AB$151:$BA$151,0)),0)+IFERROR(INDEX('Hoja de Trabajo para listado'!$BC$155:$CB$1048576,MATCH($A66,'Hoja de Trabajo para listado'!$BC$155:$BC$1048576,0),MATCH((CUADRO!I$5&amp;$E66),'Hoja de Trabajo para listado'!$BC$151:$CB$151,0)),0)+IFERROR(INDEX('Hoja de Trabajo para listado'!$DE$153:$DG$274,MATCH($A66,'Hoja de Trabajo para listado'!$DE$153:$DE$1048576,0),MATCH((CUADRO!I$5&amp;$E66),'Hoja de Trabajo para listado'!$DE$151:$DG$151,0)),0)+IFERROR(INDEX('Hoja de Trabajo para listado'!$CD$155:$DC$1048576,MATCH($A66,'Hoja de Trabajo para listado'!$CD$155:$CD$1048576,0),MATCH((CUADRO!I$5&amp;$E66),'Hoja de Trabajo para listado'!$CD$151:$DC$151,0)),0)</f>
        <v>0</v>
      </c>
      <c r="J66" s="314">
        <f ca="1">+IFERROR(INDEX('Hoja de Trabajo para listado'!$A$155:$Z$1048576,MATCH($A66,'Hoja de Trabajo para listado'!$A$155:$A$1048576,0),MATCH((CUADRO!J$5&amp;$E66),'Hoja de Trabajo para listado'!$A$151:$Z$151,0)),0)+IFERROR(INDEX('Hoja de Trabajo para listado'!$AB$155:$BA$1048576,MATCH($A66,'Hoja de Trabajo para listado'!$AB$155:$AB$1048576,0),MATCH((CUADRO!J$5&amp;$E66),'Hoja de Trabajo para listado'!$AB$151:$BA$151,0)),0)+IFERROR(INDEX('Hoja de Trabajo para listado'!$BC$155:$CB$1048576,MATCH($A66,'Hoja de Trabajo para listado'!$BC$155:$BC$1048576,0),MATCH((CUADRO!J$5&amp;$E66),'Hoja de Trabajo para listado'!$BC$151:$CB$151,0)),0)+IFERROR(INDEX('Hoja de Trabajo para listado'!$DE$153:$DG$274,MATCH($A66,'Hoja de Trabajo para listado'!$DE$153:$DE$1048576,0),MATCH((CUADRO!J$5&amp;$E66),'Hoja de Trabajo para listado'!$DE$151:$DG$151,0)),0)+IFERROR(INDEX('Hoja de Trabajo para listado'!$CD$155:$DC$1048576,MATCH($A66,'Hoja de Trabajo para listado'!$CD$155:$CD$1048576,0),MATCH((CUADRO!J$5&amp;$E66),'Hoja de Trabajo para listado'!$CD$151:$DC$151,0)),0)</f>
        <v>0</v>
      </c>
      <c r="K66" s="314">
        <f ca="1">+IFERROR(INDEX('Hoja de Trabajo para listado'!$A$155:$Z$1048576,MATCH($A66,'Hoja de Trabajo para listado'!$A$155:$A$1048576,0),MATCH((CUADRO!K$5&amp;$E66),'Hoja de Trabajo para listado'!$A$151:$Z$151,0)),0)+IFERROR(INDEX('Hoja de Trabajo para listado'!$AB$155:$BA$1048576,MATCH($A66,'Hoja de Trabajo para listado'!$AB$155:$AB$1048576,0),MATCH((CUADRO!K$5&amp;$E66),'Hoja de Trabajo para listado'!$AB$151:$BA$151,0)),0)+IFERROR(INDEX('Hoja de Trabajo para listado'!$BC$155:$CB$1048576,MATCH($A66,'Hoja de Trabajo para listado'!$BC$155:$BC$1048576,0),MATCH((CUADRO!K$5&amp;$E66),'Hoja de Trabajo para listado'!$BC$151:$CB$151,0)),0)+IFERROR(INDEX('Hoja de Trabajo para listado'!$DE$153:$DG$274,MATCH($A66,'Hoja de Trabajo para listado'!$DE$153:$DE$1048576,0),MATCH((CUADRO!K$5&amp;$E66),'Hoja de Trabajo para listado'!$DE$151:$DG$151,0)),0)+IFERROR(INDEX('Hoja de Trabajo para listado'!$CD$155:$DC$1048576,MATCH($A66,'Hoja de Trabajo para listado'!$CD$155:$CD$1048576,0),MATCH((CUADRO!K$5&amp;$E66),'Hoja de Trabajo para listado'!$CD$151:$DC$151,0)),0)</f>
        <v>0</v>
      </c>
      <c r="L66" s="314">
        <f ca="1">+IFERROR(INDEX('Hoja de Trabajo para listado'!$A$155:$Z$1048576,MATCH($A66,'Hoja de Trabajo para listado'!$A$155:$A$1048576,0),MATCH((CUADRO!L$5&amp;$E66),'Hoja de Trabajo para listado'!$A$151:$Z$151,0)),0)+IFERROR(INDEX('Hoja de Trabajo para listado'!$AB$155:$BA$1048576,MATCH($A66,'Hoja de Trabajo para listado'!$AB$155:$AB$1048576,0),MATCH((CUADRO!L$5&amp;$E66),'Hoja de Trabajo para listado'!$AB$151:$BA$151,0)),0)+IFERROR(INDEX('Hoja de Trabajo para listado'!$BC$155:$CB$1048576,MATCH($A66,'Hoja de Trabajo para listado'!$BC$155:$BC$1048576,0),MATCH((CUADRO!L$5&amp;$E66),'Hoja de Trabajo para listado'!$BC$151:$CB$151,0)),0)+IFERROR(INDEX('Hoja de Trabajo para listado'!$DE$153:$DG$274,MATCH($A66,'Hoja de Trabajo para listado'!$DE$153:$DE$1048576,0),MATCH((CUADRO!L$5&amp;$E66),'Hoja de Trabajo para listado'!$DE$151:$DG$151,0)),0)+IFERROR(INDEX('Hoja de Trabajo para listado'!$CD$155:$DC$1048576,MATCH($A66,'Hoja de Trabajo para listado'!$CD$155:$CD$1048576,0),MATCH((CUADRO!L$5&amp;$E66),'Hoja de Trabajo para listado'!$CD$151:$DC$151,0)),0)</f>
        <v>0</v>
      </c>
      <c r="M66" s="314">
        <f ca="1">+IFERROR(INDEX('Hoja de Trabajo para listado'!$A$155:$Z$1048576,MATCH($A66,'Hoja de Trabajo para listado'!$A$155:$A$1048576,0),MATCH((CUADRO!M$5&amp;$E66),'Hoja de Trabajo para listado'!$A$151:$Z$151,0)),0)+IFERROR(INDEX('Hoja de Trabajo para listado'!$AB$155:$BA$1048576,MATCH($A66,'Hoja de Trabajo para listado'!$AB$155:$AB$1048576,0),MATCH((CUADRO!M$5&amp;$E66),'Hoja de Trabajo para listado'!$AB$151:$BA$151,0)),0)+IFERROR(INDEX('Hoja de Trabajo para listado'!$BC$155:$CB$1048576,MATCH($A66,'Hoja de Trabajo para listado'!$BC$155:$BC$1048576,0),MATCH((CUADRO!M$5&amp;$E66),'Hoja de Trabajo para listado'!$BC$151:$CB$151,0)),0)+IFERROR(INDEX('Hoja de Trabajo para listado'!$DE$153:$DG$274,MATCH($A66,'Hoja de Trabajo para listado'!$DE$153:$DE$1048576,0),MATCH((CUADRO!M$5&amp;$E66),'Hoja de Trabajo para listado'!$DE$151:$DG$151,0)),0)+IFERROR(INDEX('Hoja de Trabajo para listado'!$CD$155:$DC$1048576,MATCH($A66,'Hoja de Trabajo para listado'!$CD$155:$CD$1048576,0),MATCH((CUADRO!M$5&amp;$E66),'Hoja de Trabajo para listado'!$CD$151:$DC$151,0)),0)</f>
        <v>0</v>
      </c>
      <c r="N66" s="314">
        <f ca="1">+IFERROR(INDEX('Hoja de Trabajo para listado'!$A$155:$Z$1048576,MATCH($A66,'Hoja de Trabajo para listado'!$A$155:$A$1048576,0),MATCH((CUADRO!N$5&amp;$E66),'Hoja de Trabajo para listado'!$A$151:$Z$151,0)),0)+IFERROR(INDEX('Hoja de Trabajo para listado'!$AB$155:$BA$1048576,MATCH($A66,'Hoja de Trabajo para listado'!$AB$155:$AB$1048576,0),MATCH((CUADRO!N$5&amp;$E66),'Hoja de Trabajo para listado'!$AB$151:$BA$151,0)),0)+IFERROR(INDEX('Hoja de Trabajo para listado'!$BC$155:$CB$1048576,MATCH($A66,'Hoja de Trabajo para listado'!$BC$155:$BC$1048576,0),MATCH((CUADRO!N$5&amp;$E66),'Hoja de Trabajo para listado'!$BC$151:$CB$151,0)),0)+IFERROR(INDEX('Hoja de Trabajo para listado'!$DE$153:$DG$274,MATCH($A66,'Hoja de Trabajo para listado'!$DE$153:$DE$1048576,0),MATCH((CUADRO!N$5&amp;$E66),'Hoja de Trabajo para listado'!$DE$151:$DG$151,0)),0)+IFERROR(INDEX('Hoja de Trabajo para listado'!$CD$155:$DC$1048576,MATCH($A66,'Hoja de Trabajo para listado'!$CD$155:$CD$1048576,0),MATCH((CUADRO!N$5&amp;$E66),'Hoja de Trabajo para listado'!$CD$151:$DC$151,0)),0)</f>
        <v>0</v>
      </c>
      <c r="O66" s="314">
        <f ca="1">+IFERROR(INDEX('Hoja de Trabajo para listado'!$A$155:$Z$1048576,MATCH($A66,'Hoja de Trabajo para listado'!$A$155:$A$1048576,0),MATCH((CUADRO!O$5&amp;$E66),'Hoja de Trabajo para listado'!$A$151:$Z$151,0)),0)+IFERROR(INDEX('Hoja de Trabajo para listado'!$AB$155:$BA$1048576,MATCH($A66,'Hoja de Trabajo para listado'!$AB$155:$AB$1048576,0),MATCH((CUADRO!O$5&amp;$E66),'Hoja de Trabajo para listado'!$AB$151:$BA$151,0)),0)+IFERROR(INDEX('Hoja de Trabajo para listado'!$BC$155:$CB$1048576,MATCH($A66,'Hoja de Trabajo para listado'!$BC$155:$BC$1048576,0),MATCH((CUADRO!O$5&amp;$E66),'Hoja de Trabajo para listado'!$BC$151:$CB$151,0)),0)+IFERROR(INDEX('Hoja de Trabajo para listado'!$DE$153:$DG$274,MATCH($A66,'Hoja de Trabajo para listado'!$DE$153:$DE$1048576,0),MATCH((CUADRO!O$5&amp;$E66),'Hoja de Trabajo para listado'!$DE$151:$DG$151,0)),0)+IFERROR(INDEX('Hoja de Trabajo para listado'!$CD$155:$DC$1048576,MATCH($A66,'Hoja de Trabajo para listado'!$CD$155:$CD$1048576,0),MATCH((CUADRO!O$5&amp;$E66),'Hoja de Trabajo para listado'!$CD$151:$DC$151,0)),0)</f>
        <v>0</v>
      </c>
      <c r="P66" s="314">
        <f ca="1">+IFERROR(INDEX('Hoja de Trabajo para listado'!$A$155:$Z$1048576,MATCH($A66,'Hoja de Trabajo para listado'!$A$155:$A$1048576,0),MATCH((CUADRO!P$5&amp;$E66),'Hoja de Trabajo para listado'!$A$151:$Z$151,0)),0)+IFERROR(INDEX('Hoja de Trabajo para listado'!$AB$155:$BA$1048576,MATCH($A66,'Hoja de Trabajo para listado'!$AB$155:$AB$1048576,0),MATCH((CUADRO!P$5&amp;$E66),'Hoja de Trabajo para listado'!$AB$151:$BA$151,0)),0)+IFERROR(INDEX('Hoja de Trabajo para listado'!$BC$155:$CB$1048576,MATCH($A66,'Hoja de Trabajo para listado'!$BC$155:$BC$1048576,0),MATCH((CUADRO!P$5&amp;$E66),'Hoja de Trabajo para listado'!$BC$151:$CB$151,0)),0)+IFERROR(INDEX('Hoja de Trabajo para listado'!$DE$153:$DG$274,MATCH($A66,'Hoja de Trabajo para listado'!$DE$153:$DE$1048576,0),MATCH((CUADRO!P$5&amp;$E66),'Hoja de Trabajo para listado'!$DE$151:$DG$151,0)),0)+IFERROR(INDEX('Hoja de Trabajo para listado'!$CD$155:$DC$1048576,MATCH($A66,'Hoja de Trabajo para listado'!$CD$155:$CD$1048576,0),MATCH((CUADRO!P$5&amp;$E66),'Hoja de Trabajo para listado'!$CD$151:$DC$151,0)),0)</f>
        <v>0</v>
      </c>
      <c r="Q66" s="314">
        <f ca="1">+IFERROR(INDEX('Hoja de Trabajo para listado'!$A$155:$Z$1048576,MATCH($A66,'Hoja de Trabajo para listado'!$A$155:$A$1048576,0),MATCH((CUADRO!Q$5&amp;$E66),'Hoja de Trabajo para listado'!$A$151:$Z$151,0)),0)+IFERROR(INDEX('Hoja de Trabajo para listado'!$AB$155:$BA$1048576,MATCH($A66,'Hoja de Trabajo para listado'!$AB$155:$AB$1048576,0),MATCH((CUADRO!Q$5&amp;$E66),'Hoja de Trabajo para listado'!$AB$151:$BA$151,0)),0)+IFERROR(INDEX('Hoja de Trabajo para listado'!$BC$155:$CB$1048576,MATCH($A66,'Hoja de Trabajo para listado'!$BC$155:$BC$1048576,0),MATCH((CUADRO!Q$5&amp;$E66),'Hoja de Trabajo para listado'!$BC$151:$CB$151,0)),0)+IFERROR(INDEX('Hoja de Trabajo para listado'!$DE$153:$DG$274,MATCH($A66,'Hoja de Trabajo para listado'!$DE$153:$DE$1048576,0),MATCH((CUADRO!Q$5&amp;$E66),'Hoja de Trabajo para listado'!$DE$151:$DG$151,0)),0)+IFERROR(INDEX('Hoja de Trabajo para listado'!$CD$155:$DC$1048576,MATCH($A66,'Hoja de Trabajo para listado'!$CD$155:$CD$1048576,0),MATCH((CUADRO!Q$5&amp;$E66),'Hoja de Trabajo para listado'!$CD$151:$DC$151,0)),0)</f>
        <v>0</v>
      </c>
      <c r="R66" s="314">
        <f t="shared" ca="1" si="0"/>
        <v>0</v>
      </c>
      <c r="S66" s="353"/>
      <c r="T66" s="314">
        <f ca="1">+T67</f>
        <v>229600.79000000004</v>
      </c>
      <c r="U66" s="313">
        <f t="shared" si="1"/>
        <v>1</v>
      </c>
      <c r="V66" s="319" t="str">
        <f>+VLOOKUP(A66,bd_lista!$A$3:$E$593,5,FALSE)</f>
        <v>Empresas Nacionales</v>
      </c>
      <c r="W66" s="425" t="str">
        <f>+V66</f>
        <v>Empresas Nacionales</v>
      </c>
    </row>
    <row r="67" spans="1:23" customFormat="1" ht="15" customHeight="1">
      <c r="A67" s="323">
        <v>591</v>
      </c>
      <c r="B67" s="428"/>
      <c r="C67" s="319" t="str">
        <f>+VLOOKUP(A67,bd_lista!$A$3:$C$593,3,FALSE)</f>
        <v>Empresa Estatal de Transporte por Cable "Mi teleférico"</v>
      </c>
      <c r="D67" s="430"/>
      <c r="E67" s="339" t="s">
        <v>1419</v>
      </c>
      <c r="F67" s="314">
        <f ca="1">+IFERROR(INDEX('Hoja de Trabajo para listado'!$A$155:$Z$1048576,MATCH($A67,'Hoja de Trabajo para listado'!$A$155:$A$1048576,0),MATCH((CUADRO!F$5&amp;$E67),'Hoja de Trabajo para listado'!$A$151:$Z$151,0)),0)+IFERROR(INDEX('Hoja de Trabajo para listado'!$AB$155:$BA$1048576,MATCH($A67,'Hoja de Trabajo para listado'!$AB$155:$AB$1048576,0),MATCH((CUADRO!F$5&amp;$E67),'Hoja de Trabajo para listado'!$AB$151:$BA$151,0)),0)+IFERROR(INDEX('Hoja de Trabajo para listado'!$BC$155:$CB$1048576,MATCH($A67,'Hoja de Trabajo para listado'!$BC$155:$BC$1048576,0),MATCH((CUADRO!F$5&amp;$E67),'Hoja de Trabajo para listado'!$BC$151:$CB$151,0)),0)+IFERROR(INDEX('Hoja de Trabajo para listado'!$DE$153:$DG$274,MATCH($A67,'Hoja de Trabajo para listado'!$DE$153:$DE$1048576,0),MATCH((CUADRO!F$5&amp;$E67),'Hoja de Trabajo para listado'!$DE$151:$DG$151,0)),0)+IFERROR(INDEX('Hoja de Trabajo para listado'!$CD$155:$DC$1048576,MATCH($A67,'Hoja de Trabajo para listado'!$CD$155:$CD$1048576,0),MATCH((CUADRO!F$5&amp;$E67),'Hoja de Trabajo para listado'!$CD$151:$DC$151,0)),0)</f>
        <v>1728.24</v>
      </c>
      <c r="G67" s="316">
        <f ca="1">+IFERROR(INDEX('Hoja de Trabajo para listado'!$A$155:$Z$1048576,MATCH($A67,'Hoja de Trabajo para listado'!$A$155:$A$1048576,0),MATCH((CUADRO!G$5&amp;$E67),'Hoja de Trabajo para listado'!$A$151:$Z$151,0)),0)+IFERROR(INDEX('Hoja de Trabajo para listado'!$AB$155:$BA$1048576,MATCH($A67,'Hoja de Trabajo para listado'!$AB$155:$AB$1048576,0),MATCH((CUADRO!G$5&amp;$E67),'Hoja de Trabajo para listado'!$AB$151:$BA$151,0)),0)+IFERROR(INDEX('Hoja de Trabajo para listado'!$BC$155:$CB$1048576,MATCH($A67,'Hoja de Trabajo para listado'!$BC$155:$BC$1048576,0),MATCH((CUADRO!G$5&amp;$E67),'Hoja de Trabajo para listado'!$BC$151:$CB$151,0)),0)+IFERROR(INDEX('Hoja de Trabajo para listado'!$DE$153:$DG$274,MATCH($A67,'Hoja de Trabajo para listado'!$DE$153:$DE$1048576,0),MATCH((CUADRO!G$5&amp;$E67),'Hoja de Trabajo para listado'!$DE$151:$DG$151,0)),0)+IFERROR(INDEX('Hoja de Trabajo para listado'!$CD$155:$DC$1048576,MATCH($A67,'Hoja de Trabajo para listado'!$CD$155:$CD$1048576,0),MATCH((CUADRO!G$5&amp;$E67),'Hoja de Trabajo para listado'!$CD$151:$DC$151,0)),0)</f>
        <v>7266.38</v>
      </c>
      <c r="H67" s="316">
        <f ca="1">+IFERROR(INDEX('Hoja de Trabajo para listado'!$A$155:$Z$1048576,MATCH($A67,'Hoja de Trabajo para listado'!$A$155:$A$1048576,0),MATCH((CUADRO!H$5&amp;$E67),'Hoja de Trabajo para listado'!$A$151:$Z$151,0)),0)+IFERROR(INDEX('Hoja de Trabajo para listado'!$AB$155:$BA$1048576,MATCH($A67,'Hoja de Trabajo para listado'!$AB$155:$AB$1048576,0),MATCH((CUADRO!H$5&amp;$E67),'Hoja de Trabajo para listado'!$AB$151:$BA$151,0)),0)+IFERROR(INDEX('Hoja de Trabajo para listado'!$BC$155:$CB$1048576,MATCH($A67,'Hoja de Trabajo para listado'!$BC$155:$BC$1048576,0),MATCH((CUADRO!H$5&amp;$E67),'Hoja de Trabajo para listado'!$BC$151:$CB$151,0)),0)+IFERROR(INDEX('Hoja de Trabajo para listado'!$DE$153:$DG$274,MATCH($A67,'Hoja de Trabajo para listado'!$DE$153:$DE$1048576,0),MATCH((CUADRO!H$5&amp;$E67),'Hoja de Trabajo para listado'!$DE$151:$DG$151,0)),0)+IFERROR(INDEX('Hoja de Trabajo para listado'!$CD$155:$DC$1048576,MATCH($A67,'Hoja de Trabajo para listado'!$CD$155:$CD$1048576,0),MATCH((CUADRO!H$5&amp;$E67),'Hoja de Trabajo para listado'!$CD$151:$DC$151,0)),0)</f>
        <v>16231.569999999998</v>
      </c>
      <c r="I67" s="316">
        <f ca="1">+IFERROR(INDEX('Hoja de Trabajo para listado'!$A$155:$Z$1048576,MATCH($A67,'Hoja de Trabajo para listado'!$A$155:$A$1048576,0),MATCH((CUADRO!I$5&amp;$E67),'Hoja de Trabajo para listado'!$A$151:$Z$151,0)),0)+IFERROR(INDEX('Hoja de Trabajo para listado'!$AB$155:$BA$1048576,MATCH($A67,'Hoja de Trabajo para listado'!$AB$155:$AB$1048576,0),MATCH((CUADRO!I$5&amp;$E67),'Hoja de Trabajo para listado'!$AB$151:$BA$151,0)),0)+IFERROR(INDEX('Hoja de Trabajo para listado'!$BC$155:$CB$1048576,MATCH($A67,'Hoja de Trabajo para listado'!$BC$155:$BC$1048576,0),MATCH((CUADRO!I$5&amp;$E67),'Hoja de Trabajo para listado'!$BC$151:$CB$151,0)),0)+IFERROR(INDEX('Hoja de Trabajo para listado'!$DE$153:$DG$274,MATCH($A67,'Hoja de Trabajo para listado'!$DE$153:$DE$1048576,0),MATCH((CUADRO!I$5&amp;$E67),'Hoja de Trabajo para listado'!$DE$151:$DG$151,0)),0)+IFERROR(INDEX('Hoja de Trabajo para listado'!$CD$155:$DC$1048576,MATCH($A67,'Hoja de Trabajo para listado'!$CD$155:$CD$1048576,0),MATCH((CUADRO!I$5&amp;$E67),'Hoja de Trabajo para listado'!$CD$151:$DC$151,0)),0)</f>
        <v>0</v>
      </c>
      <c r="J67" s="316">
        <f ca="1">+IFERROR(INDEX('Hoja de Trabajo para listado'!$A$155:$Z$1048576,MATCH($A67,'Hoja de Trabajo para listado'!$A$155:$A$1048576,0),MATCH((CUADRO!J$5&amp;$E67),'Hoja de Trabajo para listado'!$A$151:$Z$151,0)),0)+IFERROR(INDEX('Hoja de Trabajo para listado'!$AB$155:$BA$1048576,MATCH($A67,'Hoja de Trabajo para listado'!$AB$155:$AB$1048576,0),MATCH((CUADRO!J$5&amp;$E67),'Hoja de Trabajo para listado'!$AB$151:$BA$151,0)),0)+IFERROR(INDEX('Hoja de Trabajo para listado'!$BC$155:$CB$1048576,MATCH($A67,'Hoja de Trabajo para listado'!$BC$155:$BC$1048576,0),MATCH((CUADRO!J$5&amp;$E67),'Hoja de Trabajo para listado'!$BC$151:$CB$151,0)),0)+IFERROR(INDEX('Hoja de Trabajo para listado'!$DE$153:$DG$274,MATCH($A67,'Hoja de Trabajo para listado'!$DE$153:$DE$1048576,0),MATCH((CUADRO!J$5&amp;$E67),'Hoja de Trabajo para listado'!$DE$151:$DG$151,0)),0)+IFERROR(INDEX('Hoja de Trabajo para listado'!$CD$155:$DC$1048576,MATCH($A67,'Hoja de Trabajo para listado'!$CD$155:$CD$1048576,0),MATCH((CUADRO!J$5&amp;$E67),'Hoja de Trabajo para listado'!$CD$151:$DC$151,0)),0)</f>
        <v>0</v>
      </c>
      <c r="K67" s="314">
        <f ca="1">+IFERROR(INDEX('Hoja de Trabajo para listado'!$A$155:$Z$1048576,MATCH($A67,'Hoja de Trabajo para listado'!$A$155:$A$1048576,0),MATCH((CUADRO!K$5&amp;$E67),'Hoja de Trabajo para listado'!$A$151:$Z$151,0)),0)+IFERROR(INDEX('Hoja de Trabajo para listado'!$AB$155:$BA$1048576,MATCH($A67,'Hoja de Trabajo para listado'!$AB$155:$AB$1048576,0),MATCH((CUADRO!K$5&amp;$E67),'Hoja de Trabajo para listado'!$AB$151:$BA$151,0)),0)+IFERROR(INDEX('Hoja de Trabajo para listado'!$BC$155:$CB$1048576,MATCH($A67,'Hoja de Trabajo para listado'!$BC$155:$BC$1048576,0),MATCH((CUADRO!K$5&amp;$E67),'Hoja de Trabajo para listado'!$BC$151:$CB$151,0)),0)+IFERROR(INDEX('Hoja de Trabajo para listado'!$DE$153:$DG$274,MATCH($A67,'Hoja de Trabajo para listado'!$DE$153:$DE$1048576,0),MATCH((CUADRO!K$5&amp;$E67),'Hoja de Trabajo para listado'!$DE$151:$DG$151,0)),0)+IFERROR(INDEX('Hoja de Trabajo para listado'!$CD$155:$DC$1048576,MATCH($A67,'Hoja de Trabajo para listado'!$CD$155:$CD$1048576,0),MATCH((CUADRO!K$5&amp;$E67),'Hoja de Trabajo para listado'!$CD$151:$DC$151,0)),0)</f>
        <v>204374.60000000003</v>
      </c>
      <c r="L67" s="314">
        <f ca="1">+IFERROR(INDEX('Hoja de Trabajo para listado'!$A$155:$Z$1048576,MATCH($A67,'Hoja de Trabajo para listado'!$A$155:$A$1048576,0),MATCH((CUADRO!L$5&amp;$E67),'Hoja de Trabajo para listado'!$A$151:$Z$151,0)),0)+IFERROR(INDEX('Hoja de Trabajo para listado'!$AB$155:$BA$1048576,MATCH($A67,'Hoja de Trabajo para listado'!$AB$155:$AB$1048576,0),MATCH((CUADRO!L$5&amp;$E67),'Hoja de Trabajo para listado'!$AB$151:$BA$151,0)),0)+IFERROR(INDEX('Hoja de Trabajo para listado'!$BC$155:$CB$1048576,MATCH($A67,'Hoja de Trabajo para listado'!$BC$155:$BC$1048576,0),MATCH((CUADRO!L$5&amp;$E67),'Hoja de Trabajo para listado'!$BC$151:$CB$151,0)),0)+IFERROR(INDEX('Hoja de Trabajo para listado'!$DE$153:$DG$274,MATCH($A67,'Hoja de Trabajo para listado'!$DE$153:$DE$1048576,0),MATCH((CUADRO!L$5&amp;$E67),'Hoja de Trabajo para listado'!$DE$151:$DG$151,0)),0)+IFERROR(INDEX('Hoja de Trabajo para listado'!$CD$155:$DC$1048576,MATCH($A67,'Hoja de Trabajo para listado'!$CD$155:$CD$1048576,0),MATCH((CUADRO!L$5&amp;$E67),'Hoja de Trabajo para listado'!$CD$151:$DC$151,0)),0)</f>
        <v>0</v>
      </c>
      <c r="M67" s="314">
        <f ca="1">+IFERROR(INDEX('Hoja de Trabajo para listado'!$A$155:$Z$1048576,MATCH($A67,'Hoja de Trabajo para listado'!$A$155:$A$1048576,0),MATCH((CUADRO!M$5&amp;$E67),'Hoja de Trabajo para listado'!$A$151:$Z$151,0)),0)+IFERROR(INDEX('Hoja de Trabajo para listado'!$AB$155:$BA$1048576,MATCH($A67,'Hoja de Trabajo para listado'!$AB$155:$AB$1048576,0),MATCH((CUADRO!M$5&amp;$E67),'Hoja de Trabajo para listado'!$AB$151:$BA$151,0)),0)+IFERROR(INDEX('Hoja de Trabajo para listado'!$BC$155:$CB$1048576,MATCH($A67,'Hoja de Trabajo para listado'!$BC$155:$BC$1048576,0),MATCH((CUADRO!M$5&amp;$E67),'Hoja de Trabajo para listado'!$BC$151:$CB$151,0)),0)+IFERROR(INDEX('Hoja de Trabajo para listado'!$DE$153:$DG$274,MATCH($A67,'Hoja de Trabajo para listado'!$DE$153:$DE$1048576,0),MATCH((CUADRO!M$5&amp;$E67),'Hoja de Trabajo para listado'!$DE$151:$DG$151,0)),0)+IFERROR(INDEX('Hoja de Trabajo para listado'!$CD$155:$DC$1048576,MATCH($A67,'Hoja de Trabajo para listado'!$CD$155:$CD$1048576,0),MATCH((CUADRO!M$5&amp;$E67),'Hoja de Trabajo para listado'!$CD$151:$DC$151,0)),0)</f>
        <v>0</v>
      </c>
      <c r="N67" s="314">
        <f ca="1">+IFERROR(INDEX('Hoja de Trabajo para listado'!$A$155:$Z$1048576,MATCH($A67,'Hoja de Trabajo para listado'!$A$155:$A$1048576,0),MATCH((CUADRO!N$5&amp;$E67),'Hoja de Trabajo para listado'!$A$151:$Z$151,0)),0)+IFERROR(INDEX('Hoja de Trabajo para listado'!$AB$155:$BA$1048576,MATCH($A67,'Hoja de Trabajo para listado'!$AB$155:$AB$1048576,0),MATCH((CUADRO!N$5&amp;$E67),'Hoja de Trabajo para listado'!$AB$151:$BA$151,0)),0)+IFERROR(INDEX('Hoja de Trabajo para listado'!$BC$155:$CB$1048576,MATCH($A67,'Hoja de Trabajo para listado'!$BC$155:$BC$1048576,0),MATCH((CUADRO!N$5&amp;$E67),'Hoja de Trabajo para listado'!$BC$151:$CB$151,0)),0)+IFERROR(INDEX('Hoja de Trabajo para listado'!$DE$153:$DG$274,MATCH($A67,'Hoja de Trabajo para listado'!$DE$153:$DE$1048576,0),MATCH((CUADRO!N$5&amp;$E67),'Hoja de Trabajo para listado'!$DE$151:$DG$151,0)),0)+IFERROR(INDEX('Hoja de Trabajo para listado'!$CD$155:$DC$1048576,MATCH($A67,'Hoja de Trabajo para listado'!$CD$155:$CD$1048576,0),MATCH((CUADRO!N$5&amp;$E67),'Hoja de Trabajo para listado'!$CD$151:$DC$151,0)),0)</f>
        <v>0</v>
      </c>
      <c r="O67" s="314">
        <f ca="1">+IFERROR(INDEX('Hoja de Trabajo para listado'!$A$155:$Z$1048576,MATCH($A67,'Hoja de Trabajo para listado'!$A$155:$A$1048576,0),MATCH((CUADRO!O$5&amp;$E67),'Hoja de Trabajo para listado'!$A$151:$Z$151,0)),0)+IFERROR(INDEX('Hoja de Trabajo para listado'!$AB$155:$BA$1048576,MATCH($A67,'Hoja de Trabajo para listado'!$AB$155:$AB$1048576,0),MATCH((CUADRO!O$5&amp;$E67),'Hoja de Trabajo para listado'!$AB$151:$BA$151,0)),0)+IFERROR(INDEX('Hoja de Trabajo para listado'!$BC$155:$CB$1048576,MATCH($A67,'Hoja de Trabajo para listado'!$BC$155:$BC$1048576,0),MATCH((CUADRO!O$5&amp;$E67),'Hoja de Trabajo para listado'!$BC$151:$CB$151,0)),0)+IFERROR(INDEX('Hoja de Trabajo para listado'!$DE$153:$DG$274,MATCH($A67,'Hoja de Trabajo para listado'!$DE$153:$DE$1048576,0),MATCH((CUADRO!O$5&amp;$E67),'Hoja de Trabajo para listado'!$DE$151:$DG$151,0)),0)+IFERROR(INDEX('Hoja de Trabajo para listado'!$CD$155:$DC$1048576,MATCH($A67,'Hoja de Trabajo para listado'!$CD$155:$CD$1048576,0),MATCH((CUADRO!O$5&amp;$E67),'Hoja de Trabajo para listado'!$CD$151:$DC$151,0)),0)</f>
        <v>0</v>
      </c>
      <c r="P67" s="314">
        <f ca="1">+IFERROR(INDEX('Hoja de Trabajo para listado'!$A$155:$Z$1048576,MATCH($A67,'Hoja de Trabajo para listado'!$A$155:$A$1048576,0),MATCH((CUADRO!P$5&amp;$E67),'Hoja de Trabajo para listado'!$A$151:$Z$151,0)),0)+IFERROR(INDEX('Hoja de Trabajo para listado'!$AB$155:$BA$1048576,MATCH($A67,'Hoja de Trabajo para listado'!$AB$155:$AB$1048576,0),MATCH((CUADRO!P$5&amp;$E67),'Hoja de Trabajo para listado'!$AB$151:$BA$151,0)),0)+IFERROR(INDEX('Hoja de Trabajo para listado'!$BC$155:$CB$1048576,MATCH($A67,'Hoja de Trabajo para listado'!$BC$155:$BC$1048576,0),MATCH((CUADRO!P$5&amp;$E67),'Hoja de Trabajo para listado'!$BC$151:$CB$151,0)),0)+IFERROR(INDEX('Hoja de Trabajo para listado'!$DE$153:$DG$274,MATCH($A67,'Hoja de Trabajo para listado'!$DE$153:$DE$1048576,0),MATCH((CUADRO!P$5&amp;$E67),'Hoja de Trabajo para listado'!$DE$151:$DG$151,0)),0)+IFERROR(INDEX('Hoja de Trabajo para listado'!$CD$155:$DC$1048576,MATCH($A67,'Hoja de Trabajo para listado'!$CD$155:$CD$1048576,0),MATCH((CUADRO!P$5&amp;$E67),'Hoja de Trabajo para listado'!$CD$151:$DC$151,0)),0)</f>
        <v>0</v>
      </c>
      <c r="Q67" s="314">
        <f ca="1">+IFERROR(INDEX('Hoja de Trabajo para listado'!$A$155:$Z$1048576,MATCH($A67,'Hoja de Trabajo para listado'!$A$155:$A$1048576,0),MATCH((CUADRO!Q$5&amp;$E67),'Hoja de Trabajo para listado'!$A$151:$Z$151,0)),0)+IFERROR(INDEX('Hoja de Trabajo para listado'!$AB$155:$BA$1048576,MATCH($A67,'Hoja de Trabajo para listado'!$AB$155:$AB$1048576,0),MATCH((CUADRO!Q$5&amp;$E67),'Hoja de Trabajo para listado'!$AB$151:$BA$151,0)),0)+IFERROR(INDEX('Hoja de Trabajo para listado'!$BC$155:$CB$1048576,MATCH($A67,'Hoja de Trabajo para listado'!$BC$155:$BC$1048576,0),MATCH((CUADRO!Q$5&amp;$E67),'Hoja de Trabajo para listado'!$BC$151:$CB$151,0)),0)+IFERROR(INDEX('Hoja de Trabajo para listado'!$DE$153:$DG$274,MATCH($A67,'Hoja de Trabajo para listado'!$DE$153:$DE$1048576,0),MATCH((CUADRO!Q$5&amp;$E67),'Hoja de Trabajo para listado'!$DE$151:$DG$151,0)),0)+IFERROR(INDEX('Hoja de Trabajo para listado'!$CD$155:$DC$1048576,MATCH($A67,'Hoja de Trabajo para listado'!$CD$155:$CD$1048576,0),MATCH((CUADRO!Q$5&amp;$E67),'Hoja de Trabajo para listado'!$CD$151:$DC$151,0)),0)</f>
        <v>0</v>
      </c>
      <c r="R67" s="316">
        <f t="shared" ca="1" si="0"/>
        <v>229600.79000000004</v>
      </c>
      <c r="S67" s="352">
        <f ca="1">+R66+R67</f>
        <v>229600.79000000004</v>
      </c>
      <c r="T67" s="314">
        <f ca="1">+S67</f>
        <v>229600.79000000004</v>
      </c>
      <c r="U67" s="348">
        <f t="shared" si="1"/>
        <v>2</v>
      </c>
      <c r="V67" s="319" t="str">
        <f>+VLOOKUP(A67,bd_lista!$A$3:$E$593,5,FALSE)</f>
        <v>Empresas Nacionales</v>
      </c>
      <c r="W67" s="426"/>
    </row>
    <row r="68" spans="1:23" ht="15" customHeight="1">
      <c r="A68" s="323">
        <v>551</v>
      </c>
      <c r="B68" s="427">
        <f>+A68</f>
        <v>551</v>
      </c>
      <c r="C68" s="318" t="str">
        <f>+VLOOKUP(A68,bd_lista!$A$3:$C$593,3,FALSE)</f>
        <v>Empresa Naviera Boliviana</v>
      </c>
      <c r="D68" s="429" t="str">
        <f>+C68</f>
        <v>Empresa Naviera Boliviana</v>
      </c>
      <c r="E68" s="363" t="s">
        <v>1418</v>
      </c>
      <c r="F68" s="360">
        <f ca="1">+IFERROR(INDEX('Hoja de Trabajo para listado'!$A$155:$Z$1048576,MATCH($A68,'Hoja de Trabajo para listado'!$A$155:$A$1048576,0),MATCH((CUADRO!F$5&amp;$E68),'Hoja de Trabajo para listado'!$A$151:$Z$151,0)),0)+IFERROR(INDEX('Hoja de Trabajo para listado'!$AB$155:$BA$1048576,MATCH($A68,'Hoja de Trabajo para listado'!$AB$155:$AB$1048576,0),MATCH((CUADRO!F$5&amp;$E68),'Hoja de Trabajo para listado'!$AB$151:$BA$151,0)),0)+IFERROR(INDEX('Hoja de Trabajo para listado'!$BC$155:$CB$1048576,MATCH($A68,'Hoja de Trabajo para listado'!$BC$155:$BC$1048576,0),MATCH((CUADRO!F$5&amp;$E68),'Hoja de Trabajo para listado'!$BC$151:$CB$151,0)),0)+IFERROR(INDEX('Hoja de Trabajo para listado'!$DE$153:$DG$274,MATCH($A68,'Hoja de Trabajo para listado'!$DE$153:$DE$1048576,0),MATCH((CUADRO!F$5&amp;$E68),'Hoja de Trabajo para listado'!$DE$151:$DG$151,0)),0)+IFERROR(INDEX('Hoja de Trabajo para listado'!$CD$155:$DC$1048576,MATCH($A68,'Hoja de Trabajo para listado'!$CD$155:$CD$1048576,0),MATCH((CUADRO!F$5&amp;$E68),'Hoja de Trabajo para listado'!$CD$151:$DC$151,0)),0)</f>
        <v>0</v>
      </c>
      <c r="G68" s="314">
        <f ca="1">+IFERROR(INDEX('Hoja de Trabajo para listado'!$A$155:$Z$1048576,MATCH($A68,'Hoja de Trabajo para listado'!$A$155:$A$1048576,0),MATCH((CUADRO!G$5&amp;$E68),'Hoja de Trabajo para listado'!$A$151:$Z$151,0)),0)+IFERROR(INDEX('Hoja de Trabajo para listado'!$AB$155:$BA$1048576,MATCH($A68,'Hoja de Trabajo para listado'!$AB$155:$AB$1048576,0),MATCH((CUADRO!G$5&amp;$E68),'Hoja de Trabajo para listado'!$AB$151:$BA$151,0)),0)+IFERROR(INDEX('Hoja de Trabajo para listado'!$BC$155:$CB$1048576,MATCH($A68,'Hoja de Trabajo para listado'!$BC$155:$BC$1048576,0),MATCH((CUADRO!G$5&amp;$E68),'Hoja de Trabajo para listado'!$BC$151:$CB$151,0)),0)+IFERROR(INDEX('Hoja de Trabajo para listado'!$DE$153:$DG$274,MATCH($A68,'Hoja de Trabajo para listado'!$DE$153:$DE$1048576,0),MATCH((CUADRO!G$5&amp;$E68),'Hoja de Trabajo para listado'!$DE$151:$DG$151,0)),0)+IFERROR(INDEX('Hoja de Trabajo para listado'!$CD$155:$DC$1048576,MATCH($A68,'Hoja de Trabajo para listado'!$CD$155:$CD$1048576,0),MATCH((CUADRO!G$5&amp;$E68),'Hoja de Trabajo para listado'!$CD$151:$DC$151,0)),0)</f>
        <v>0</v>
      </c>
      <c r="H68" s="314">
        <f ca="1">+IFERROR(INDEX('Hoja de Trabajo para listado'!$A$155:$Z$1048576,MATCH($A68,'Hoja de Trabajo para listado'!$A$155:$A$1048576,0),MATCH((CUADRO!H$5&amp;$E68),'Hoja de Trabajo para listado'!$A$151:$Z$151,0)),0)+IFERROR(INDEX('Hoja de Trabajo para listado'!$AB$155:$BA$1048576,MATCH($A68,'Hoja de Trabajo para listado'!$AB$155:$AB$1048576,0),MATCH((CUADRO!H$5&amp;$E68),'Hoja de Trabajo para listado'!$AB$151:$BA$151,0)),0)+IFERROR(INDEX('Hoja de Trabajo para listado'!$BC$155:$CB$1048576,MATCH($A68,'Hoja de Trabajo para listado'!$BC$155:$BC$1048576,0),MATCH((CUADRO!H$5&amp;$E68),'Hoja de Trabajo para listado'!$BC$151:$CB$151,0)),0)+IFERROR(INDEX('Hoja de Trabajo para listado'!$DE$153:$DG$274,MATCH($A68,'Hoja de Trabajo para listado'!$DE$153:$DE$1048576,0),MATCH((CUADRO!H$5&amp;$E68),'Hoja de Trabajo para listado'!$DE$151:$DG$151,0)),0)+IFERROR(INDEX('Hoja de Trabajo para listado'!$CD$155:$DC$1048576,MATCH($A68,'Hoja de Trabajo para listado'!$CD$155:$CD$1048576,0),MATCH((CUADRO!H$5&amp;$E68),'Hoja de Trabajo para listado'!$CD$151:$DC$151,0)),0)</f>
        <v>50</v>
      </c>
      <c r="I68" s="314">
        <f ca="1">+IFERROR(INDEX('Hoja de Trabajo para listado'!$A$155:$Z$1048576,MATCH($A68,'Hoja de Trabajo para listado'!$A$155:$A$1048576,0),MATCH((CUADRO!I$5&amp;$E68),'Hoja de Trabajo para listado'!$A$151:$Z$151,0)),0)+IFERROR(INDEX('Hoja de Trabajo para listado'!$AB$155:$BA$1048576,MATCH($A68,'Hoja de Trabajo para listado'!$AB$155:$AB$1048576,0),MATCH((CUADRO!I$5&amp;$E68),'Hoja de Trabajo para listado'!$AB$151:$BA$151,0)),0)+IFERROR(INDEX('Hoja de Trabajo para listado'!$BC$155:$CB$1048576,MATCH($A68,'Hoja de Trabajo para listado'!$BC$155:$BC$1048576,0),MATCH((CUADRO!I$5&amp;$E68),'Hoja de Trabajo para listado'!$BC$151:$CB$151,0)),0)+IFERROR(INDEX('Hoja de Trabajo para listado'!$DE$153:$DG$274,MATCH($A68,'Hoja de Trabajo para listado'!$DE$153:$DE$1048576,0),MATCH((CUADRO!I$5&amp;$E68),'Hoja de Trabajo para listado'!$DE$151:$DG$151,0)),0)+IFERROR(INDEX('Hoja de Trabajo para listado'!$CD$155:$DC$1048576,MATCH($A68,'Hoja de Trabajo para listado'!$CD$155:$CD$1048576,0),MATCH((CUADRO!I$5&amp;$E68),'Hoja de Trabajo para listado'!$CD$151:$DC$151,0)),0)</f>
        <v>0</v>
      </c>
      <c r="J68" s="314">
        <f ca="1">+IFERROR(INDEX('Hoja de Trabajo para listado'!$A$155:$Z$1048576,MATCH($A68,'Hoja de Trabajo para listado'!$A$155:$A$1048576,0),MATCH((CUADRO!J$5&amp;$E68),'Hoja de Trabajo para listado'!$A$151:$Z$151,0)),0)+IFERROR(INDEX('Hoja de Trabajo para listado'!$AB$155:$BA$1048576,MATCH($A68,'Hoja de Trabajo para listado'!$AB$155:$AB$1048576,0),MATCH((CUADRO!J$5&amp;$E68),'Hoja de Trabajo para listado'!$AB$151:$BA$151,0)),0)+IFERROR(INDEX('Hoja de Trabajo para listado'!$BC$155:$CB$1048576,MATCH($A68,'Hoja de Trabajo para listado'!$BC$155:$BC$1048576,0),MATCH((CUADRO!J$5&amp;$E68),'Hoja de Trabajo para listado'!$BC$151:$CB$151,0)),0)+IFERROR(INDEX('Hoja de Trabajo para listado'!$DE$153:$DG$274,MATCH($A68,'Hoja de Trabajo para listado'!$DE$153:$DE$1048576,0),MATCH((CUADRO!J$5&amp;$E68),'Hoja de Trabajo para listado'!$DE$151:$DG$151,0)),0)+IFERROR(INDEX('Hoja de Trabajo para listado'!$CD$155:$DC$1048576,MATCH($A68,'Hoja de Trabajo para listado'!$CD$155:$CD$1048576,0),MATCH((CUADRO!J$5&amp;$E68),'Hoja de Trabajo para listado'!$CD$151:$DC$151,0)),0)</f>
        <v>0</v>
      </c>
      <c r="K68" s="314">
        <f ca="1">+IFERROR(INDEX('Hoja de Trabajo para listado'!$A$155:$Z$1048576,MATCH($A68,'Hoja de Trabajo para listado'!$A$155:$A$1048576,0),MATCH((CUADRO!K$5&amp;$E68),'Hoja de Trabajo para listado'!$A$151:$Z$151,0)),0)+IFERROR(INDEX('Hoja de Trabajo para listado'!$AB$155:$BA$1048576,MATCH($A68,'Hoja de Trabajo para listado'!$AB$155:$AB$1048576,0),MATCH((CUADRO!K$5&amp;$E68),'Hoja de Trabajo para listado'!$AB$151:$BA$151,0)),0)+IFERROR(INDEX('Hoja de Trabajo para listado'!$BC$155:$CB$1048576,MATCH($A68,'Hoja de Trabajo para listado'!$BC$155:$BC$1048576,0),MATCH((CUADRO!K$5&amp;$E68),'Hoja de Trabajo para listado'!$BC$151:$CB$151,0)),0)+IFERROR(INDEX('Hoja de Trabajo para listado'!$DE$153:$DG$274,MATCH($A68,'Hoja de Trabajo para listado'!$DE$153:$DE$1048576,0),MATCH((CUADRO!K$5&amp;$E68),'Hoja de Trabajo para listado'!$DE$151:$DG$151,0)),0)+IFERROR(INDEX('Hoja de Trabajo para listado'!$CD$155:$DC$1048576,MATCH($A68,'Hoja de Trabajo para listado'!$CD$155:$CD$1048576,0),MATCH((CUADRO!K$5&amp;$E68),'Hoja de Trabajo para listado'!$CD$151:$DC$151,0)),0)</f>
        <v>0</v>
      </c>
      <c r="L68" s="314">
        <f ca="1">+IFERROR(INDEX('Hoja de Trabajo para listado'!$A$155:$Z$1048576,MATCH($A68,'Hoja de Trabajo para listado'!$A$155:$A$1048576,0),MATCH((CUADRO!L$5&amp;$E68),'Hoja de Trabajo para listado'!$A$151:$Z$151,0)),0)+IFERROR(INDEX('Hoja de Trabajo para listado'!$AB$155:$BA$1048576,MATCH($A68,'Hoja de Trabajo para listado'!$AB$155:$AB$1048576,0),MATCH((CUADRO!L$5&amp;$E68),'Hoja de Trabajo para listado'!$AB$151:$BA$151,0)),0)+IFERROR(INDEX('Hoja de Trabajo para listado'!$BC$155:$CB$1048576,MATCH($A68,'Hoja de Trabajo para listado'!$BC$155:$BC$1048576,0),MATCH((CUADRO!L$5&amp;$E68),'Hoja de Trabajo para listado'!$BC$151:$CB$151,0)),0)+IFERROR(INDEX('Hoja de Trabajo para listado'!$DE$153:$DG$274,MATCH($A68,'Hoja de Trabajo para listado'!$DE$153:$DE$1048576,0),MATCH((CUADRO!L$5&amp;$E68),'Hoja de Trabajo para listado'!$DE$151:$DG$151,0)),0)+IFERROR(INDEX('Hoja de Trabajo para listado'!$CD$155:$DC$1048576,MATCH($A68,'Hoja de Trabajo para listado'!$CD$155:$CD$1048576,0),MATCH((CUADRO!L$5&amp;$E68),'Hoja de Trabajo para listado'!$CD$151:$DC$151,0)),0)</f>
        <v>0</v>
      </c>
      <c r="M68" s="314">
        <f ca="1">+IFERROR(INDEX('Hoja de Trabajo para listado'!$A$155:$Z$1048576,MATCH($A68,'Hoja de Trabajo para listado'!$A$155:$A$1048576,0),MATCH((CUADRO!M$5&amp;$E68),'Hoja de Trabajo para listado'!$A$151:$Z$151,0)),0)+IFERROR(INDEX('Hoja de Trabajo para listado'!$AB$155:$BA$1048576,MATCH($A68,'Hoja de Trabajo para listado'!$AB$155:$AB$1048576,0),MATCH((CUADRO!M$5&amp;$E68),'Hoja de Trabajo para listado'!$AB$151:$BA$151,0)),0)+IFERROR(INDEX('Hoja de Trabajo para listado'!$BC$155:$CB$1048576,MATCH($A68,'Hoja de Trabajo para listado'!$BC$155:$BC$1048576,0),MATCH((CUADRO!M$5&amp;$E68),'Hoja de Trabajo para listado'!$BC$151:$CB$151,0)),0)+IFERROR(INDEX('Hoja de Trabajo para listado'!$DE$153:$DG$274,MATCH($A68,'Hoja de Trabajo para listado'!$DE$153:$DE$1048576,0),MATCH((CUADRO!M$5&amp;$E68),'Hoja de Trabajo para listado'!$DE$151:$DG$151,0)),0)+IFERROR(INDEX('Hoja de Trabajo para listado'!$CD$155:$DC$1048576,MATCH($A68,'Hoja de Trabajo para listado'!$CD$155:$CD$1048576,0),MATCH((CUADRO!M$5&amp;$E68),'Hoja de Trabajo para listado'!$CD$151:$DC$151,0)),0)</f>
        <v>0</v>
      </c>
      <c r="N68" s="314">
        <f ca="1">+IFERROR(INDEX('Hoja de Trabajo para listado'!$A$155:$Z$1048576,MATCH($A68,'Hoja de Trabajo para listado'!$A$155:$A$1048576,0),MATCH((CUADRO!N$5&amp;$E68),'Hoja de Trabajo para listado'!$A$151:$Z$151,0)),0)+IFERROR(INDEX('Hoja de Trabajo para listado'!$AB$155:$BA$1048576,MATCH($A68,'Hoja de Trabajo para listado'!$AB$155:$AB$1048576,0),MATCH((CUADRO!N$5&amp;$E68),'Hoja de Trabajo para listado'!$AB$151:$BA$151,0)),0)+IFERROR(INDEX('Hoja de Trabajo para listado'!$BC$155:$CB$1048576,MATCH($A68,'Hoja de Trabajo para listado'!$BC$155:$BC$1048576,0),MATCH((CUADRO!N$5&amp;$E68),'Hoja de Trabajo para listado'!$BC$151:$CB$151,0)),0)+IFERROR(INDEX('Hoja de Trabajo para listado'!$DE$153:$DG$274,MATCH($A68,'Hoja de Trabajo para listado'!$DE$153:$DE$1048576,0),MATCH((CUADRO!N$5&amp;$E68),'Hoja de Trabajo para listado'!$DE$151:$DG$151,0)),0)+IFERROR(INDEX('Hoja de Trabajo para listado'!$CD$155:$DC$1048576,MATCH($A68,'Hoja de Trabajo para listado'!$CD$155:$CD$1048576,0),MATCH((CUADRO!N$5&amp;$E68),'Hoja de Trabajo para listado'!$CD$151:$DC$151,0)),0)</f>
        <v>0</v>
      </c>
      <c r="O68" s="314">
        <f ca="1">+IFERROR(INDEX('Hoja de Trabajo para listado'!$A$155:$Z$1048576,MATCH($A68,'Hoja de Trabajo para listado'!$A$155:$A$1048576,0),MATCH((CUADRO!O$5&amp;$E68),'Hoja de Trabajo para listado'!$A$151:$Z$151,0)),0)+IFERROR(INDEX('Hoja de Trabajo para listado'!$AB$155:$BA$1048576,MATCH($A68,'Hoja de Trabajo para listado'!$AB$155:$AB$1048576,0),MATCH((CUADRO!O$5&amp;$E68),'Hoja de Trabajo para listado'!$AB$151:$BA$151,0)),0)+IFERROR(INDEX('Hoja de Trabajo para listado'!$BC$155:$CB$1048576,MATCH($A68,'Hoja de Trabajo para listado'!$BC$155:$BC$1048576,0),MATCH((CUADRO!O$5&amp;$E68),'Hoja de Trabajo para listado'!$BC$151:$CB$151,0)),0)+IFERROR(INDEX('Hoja de Trabajo para listado'!$DE$153:$DG$274,MATCH($A68,'Hoja de Trabajo para listado'!$DE$153:$DE$1048576,0),MATCH((CUADRO!O$5&amp;$E68),'Hoja de Trabajo para listado'!$DE$151:$DG$151,0)),0)+IFERROR(INDEX('Hoja de Trabajo para listado'!$CD$155:$DC$1048576,MATCH($A68,'Hoja de Trabajo para listado'!$CD$155:$CD$1048576,0),MATCH((CUADRO!O$5&amp;$E68),'Hoja de Trabajo para listado'!$CD$151:$DC$151,0)),0)</f>
        <v>0</v>
      </c>
      <c r="P68" s="314">
        <f ca="1">+IFERROR(INDEX('Hoja de Trabajo para listado'!$A$155:$Z$1048576,MATCH($A68,'Hoja de Trabajo para listado'!$A$155:$A$1048576,0),MATCH((CUADRO!P$5&amp;$E68),'Hoja de Trabajo para listado'!$A$151:$Z$151,0)),0)+IFERROR(INDEX('Hoja de Trabajo para listado'!$AB$155:$BA$1048576,MATCH($A68,'Hoja de Trabajo para listado'!$AB$155:$AB$1048576,0),MATCH((CUADRO!P$5&amp;$E68),'Hoja de Trabajo para listado'!$AB$151:$BA$151,0)),0)+IFERROR(INDEX('Hoja de Trabajo para listado'!$BC$155:$CB$1048576,MATCH($A68,'Hoja de Trabajo para listado'!$BC$155:$BC$1048576,0),MATCH((CUADRO!P$5&amp;$E68),'Hoja de Trabajo para listado'!$BC$151:$CB$151,0)),0)+IFERROR(INDEX('Hoja de Trabajo para listado'!$DE$153:$DG$274,MATCH($A68,'Hoja de Trabajo para listado'!$DE$153:$DE$1048576,0),MATCH((CUADRO!P$5&amp;$E68),'Hoja de Trabajo para listado'!$DE$151:$DG$151,0)),0)+IFERROR(INDEX('Hoja de Trabajo para listado'!$CD$155:$DC$1048576,MATCH($A68,'Hoja de Trabajo para listado'!$CD$155:$CD$1048576,0),MATCH((CUADRO!P$5&amp;$E68),'Hoja de Trabajo para listado'!$CD$151:$DC$151,0)),0)</f>
        <v>0</v>
      </c>
      <c r="Q68" s="314">
        <f ca="1">+IFERROR(INDEX('Hoja de Trabajo para listado'!$A$155:$Z$1048576,MATCH($A68,'Hoja de Trabajo para listado'!$A$155:$A$1048576,0),MATCH((CUADRO!Q$5&amp;$E68),'Hoja de Trabajo para listado'!$A$151:$Z$151,0)),0)+IFERROR(INDEX('Hoja de Trabajo para listado'!$AB$155:$BA$1048576,MATCH($A68,'Hoja de Trabajo para listado'!$AB$155:$AB$1048576,0),MATCH((CUADRO!Q$5&amp;$E68),'Hoja de Trabajo para listado'!$AB$151:$BA$151,0)),0)+IFERROR(INDEX('Hoja de Trabajo para listado'!$BC$155:$CB$1048576,MATCH($A68,'Hoja de Trabajo para listado'!$BC$155:$BC$1048576,0),MATCH((CUADRO!Q$5&amp;$E68),'Hoja de Trabajo para listado'!$BC$151:$CB$151,0)),0)+IFERROR(INDEX('Hoja de Trabajo para listado'!$DE$153:$DG$274,MATCH($A68,'Hoja de Trabajo para listado'!$DE$153:$DE$1048576,0),MATCH((CUADRO!Q$5&amp;$E68),'Hoja de Trabajo para listado'!$DE$151:$DG$151,0)),0)+IFERROR(INDEX('Hoja de Trabajo para listado'!$CD$155:$DC$1048576,MATCH($A68,'Hoja de Trabajo para listado'!$CD$155:$CD$1048576,0),MATCH((CUADRO!Q$5&amp;$E68),'Hoja de Trabajo para listado'!$CD$151:$DC$151,0)),0)</f>
        <v>0</v>
      </c>
      <c r="R68" s="314">
        <f t="shared" ca="1" si="0"/>
        <v>50</v>
      </c>
      <c r="S68" s="422"/>
      <c r="T68" s="314">
        <f ca="1">+T69</f>
        <v>98148.14</v>
      </c>
      <c r="U68" s="313">
        <f t="shared" si="1"/>
        <v>1</v>
      </c>
      <c r="V68" s="319" t="str">
        <f>+VLOOKUP(A68,bd_lista!$A$3:$E$593,5,FALSE)</f>
        <v>Empresas Nacionales</v>
      </c>
      <c r="W68" s="425" t="str">
        <f>+V68</f>
        <v>Empresas Nacionales</v>
      </c>
    </row>
    <row r="69" spans="1:23">
      <c r="A69" s="323">
        <v>551</v>
      </c>
      <c r="B69" s="428"/>
      <c r="C69" s="319" t="str">
        <f>+VLOOKUP(A69,bd_lista!$A$3:$C$593,3,FALSE)</f>
        <v>Empresa Naviera Boliviana</v>
      </c>
      <c r="D69" s="430"/>
      <c r="E69" s="319" t="s">
        <v>1419</v>
      </c>
      <c r="F69" s="316">
        <f ca="1">+IFERROR(INDEX('Hoja de Trabajo para listado'!$A$155:$Z$1048576,MATCH($A69,'Hoja de Trabajo para listado'!$A$155:$A$1048576,0),MATCH((CUADRO!F$5&amp;$E69),'Hoja de Trabajo para listado'!$A$151:$Z$151,0)),0)+IFERROR(INDEX('Hoja de Trabajo para listado'!$AB$155:$BA$1048576,MATCH($A69,'Hoja de Trabajo para listado'!$AB$155:$AB$1048576,0),MATCH((CUADRO!F$5&amp;$E69),'Hoja de Trabajo para listado'!$AB$151:$BA$151,0)),0)+IFERROR(INDEX('Hoja de Trabajo para listado'!$BC$155:$CB$1048576,MATCH($A69,'Hoja de Trabajo para listado'!$BC$155:$BC$1048576,0),MATCH((CUADRO!F$5&amp;$E69),'Hoja de Trabajo para listado'!$BC$151:$CB$151,0)),0)+IFERROR(INDEX('Hoja de Trabajo para listado'!$DE$153:$DG$274,MATCH($A69,'Hoja de Trabajo para listado'!$DE$153:$DE$1048576,0),MATCH((CUADRO!F$5&amp;$E69),'Hoja de Trabajo para listado'!$DE$151:$DG$151,0)),0)+IFERROR(INDEX('Hoja de Trabajo para listado'!$CD$155:$DC$1048576,MATCH($A69,'Hoja de Trabajo para listado'!$CD$155:$CD$1048576,0),MATCH((CUADRO!F$5&amp;$E69),'Hoja de Trabajo para listado'!$CD$151:$DC$151,0)),0)</f>
        <v>0</v>
      </c>
      <c r="G69" s="316">
        <f ca="1">+IFERROR(INDEX('Hoja de Trabajo para listado'!$A$155:$Z$1048576,MATCH($A69,'Hoja de Trabajo para listado'!$A$155:$A$1048576,0),MATCH((CUADRO!G$5&amp;$E69),'Hoja de Trabajo para listado'!$A$151:$Z$151,0)),0)+IFERROR(INDEX('Hoja de Trabajo para listado'!$AB$155:$BA$1048576,MATCH($A69,'Hoja de Trabajo para listado'!$AB$155:$AB$1048576,0),MATCH((CUADRO!G$5&amp;$E69),'Hoja de Trabajo para listado'!$AB$151:$BA$151,0)),0)+IFERROR(INDEX('Hoja de Trabajo para listado'!$BC$155:$CB$1048576,MATCH($A69,'Hoja de Trabajo para listado'!$BC$155:$BC$1048576,0),MATCH((CUADRO!G$5&amp;$E69),'Hoja de Trabajo para listado'!$BC$151:$CB$151,0)),0)+IFERROR(INDEX('Hoja de Trabajo para listado'!$DE$153:$DG$274,MATCH($A69,'Hoja de Trabajo para listado'!$DE$153:$DE$1048576,0),MATCH((CUADRO!G$5&amp;$E69),'Hoja de Trabajo para listado'!$DE$151:$DG$151,0)),0)+IFERROR(INDEX('Hoja de Trabajo para listado'!$CD$155:$DC$1048576,MATCH($A69,'Hoja de Trabajo para listado'!$CD$155:$CD$1048576,0),MATCH((CUADRO!G$5&amp;$E69),'Hoja de Trabajo para listado'!$CD$151:$DC$151,0)),0)</f>
        <v>0</v>
      </c>
      <c r="H69" s="316">
        <f ca="1">+IFERROR(INDEX('Hoja de Trabajo para listado'!$A$155:$Z$1048576,MATCH($A69,'Hoja de Trabajo para listado'!$A$155:$A$1048576,0),MATCH((CUADRO!H$5&amp;$E69),'Hoja de Trabajo para listado'!$A$151:$Z$151,0)),0)+IFERROR(INDEX('Hoja de Trabajo para listado'!$AB$155:$BA$1048576,MATCH($A69,'Hoja de Trabajo para listado'!$AB$155:$AB$1048576,0),MATCH((CUADRO!H$5&amp;$E69),'Hoja de Trabajo para listado'!$AB$151:$BA$151,0)),0)+IFERROR(INDEX('Hoja de Trabajo para listado'!$BC$155:$CB$1048576,MATCH($A69,'Hoja de Trabajo para listado'!$BC$155:$BC$1048576,0),MATCH((CUADRO!H$5&amp;$E69),'Hoja de Trabajo para listado'!$BC$151:$CB$151,0)),0)+IFERROR(INDEX('Hoja de Trabajo para listado'!$DE$153:$DG$274,MATCH($A69,'Hoja de Trabajo para listado'!$DE$153:$DE$1048576,0),MATCH((CUADRO!H$5&amp;$E69),'Hoja de Trabajo para listado'!$DE$151:$DG$151,0)),0)+IFERROR(INDEX('Hoja de Trabajo para listado'!$CD$155:$DC$1048576,MATCH($A69,'Hoja de Trabajo para listado'!$CD$155:$CD$1048576,0),MATCH((CUADRO!H$5&amp;$E69),'Hoja de Trabajo para listado'!$CD$151:$DC$151,0)),0)</f>
        <v>98098.14</v>
      </c>
      <c r="I69" s="316">
        <f ca="1">+IFERROR(INDEX('Hoja de Trabajo para listado'!$A$155:$Z$1048576,MATCH($A69,'Hoja de Trabajo para listado'!$A$155:$A$1048576,0),MATCH((CUADRO!I$5&amp;$E69),'Hoja de Trabajo para listado'!$A$151:$Z$151,0)),0)+IFERROR(INDEX('Hoja de Trabajo para listado'!$AB$155:$BA$1048576,MATCH($A69,'Hoja de Trabajo para listado'!$AB$155:$AB$1048576,0),MATCH((CUADRO!I$5&amp;$E69),'Hoja de Trabajo para listado'!$AB$151:$BA$151,0)),0)+IFERROR(INDEX('Hoja de Trabajo para listado'!$BC$155:$CB$1048576,MATCH($A69,'Hoja de Trabajo para listado'!$BC$155:$BC$1048576,0),MATCH((CUADRO!I$5&amp;$E69),'Hoja de Trabajo para listado'!$BC$151:$CB$151,0)),0)+IFERROR(INDEX('Hoja de Trabajo para listado'!$DE$153:$DG$274,MATCH($A69,'Hoja de Trabajo para listado'!$DE$153:$DE$1048576,0),MATCH((CUADRO!I$5&amp;$E69),'Hoja de Trabajo para listado'!$DE$151:$DG$151,0)),0)+IFERROR(INDEX('Hoja de Trabajo para listado'!$CD$155:$DC$1048576,MATCH($A69,'Hoja de Trabajo para listado'!$CD$155:$CD$1048576,0),MATCH((CUADRO!I$5&amp;$E69),'Hoja de Trabajo para listado'!$CD$151:$DC$151,0)),0)</f>
        <v>0</v>
      </c>
      <c r="J69" s="316">
        <f ca="1">+IFERROR(INDEX('Hoja de Trabajo para listado'!$A$155:$Z$1048576,MATCH($A69,'Hoja de Trabajo para listado'!$A$155:$A$1048576,0),MATCH((CUADRO!J$5&amp;$E69),'Hoja de Trabajo para listado'!$A$151:$Z$151,0)),0)+IFERROR(INDEX('Hoja de Trabajo para listado'!$AB$155:$BA$1048576,MATCH($A69,'Hoja de Trabajo para listado'!$AB$155:$AB$1048576,0),MATCH((CUADRO!J$5&amp;$E69),'Hoja de Trabajo para listado'!$AB$151:$BA$151,0)),0)+IFERROR(INDEX('Hoja de Trabajo para listado'!$BC$155:$CB$1048576,MATCH($A69,'Hoja de Trabajo para listado'!$BC$155:$BC$1048576,0),MATCH((CUADRO!J$5&amp;$E69),'Hoja de Trabajo para listado'!$BC$151:$CB$151,0)),0)+IFERROR(INDEX('Hoja de Trabajo para listado'!$DE$153:$DG$274,MATCH($A69,'Hoja de Trabajo para listado'!$DE$153:$DE$1048576,0),MATCH((CUADRO!J$5&amp;$E69),'Hoja de Trabajo para listado'!$DE$151:$DG$151,0)),0)+IFERROR(INDEX('Hoja de Trabajo para listado'!$CD$155:$DC$1048576,MATCH($A69,'Hoja de Trabajo para listado'!$CD$155:$CD$1048576,0),MATCH((CUADRO!J$5&amp;$E69),'Hoja de Trabajo para listado'!$CD$151:$DC$151,0)),0)</f>
        <v>0</v>
      </c>
      <c r="K69" s="316">
        <f ca="1">+IFERROR(INDEX('Hoja de Trabajo para listado'!$A$155:$Z$1048576,MATCH($A69,'Hoja de Trabajo para listado'!$A$155:$A$1048576,0),MATCH((CUADRO!K$5&amp;$E69),'Hoja de Trabajo para listado'!$A$151:$Z$151,0)),0)+IFERROR(INDEX('Hoja de Trabajo para listado'!$AB$155:$BA$1048576,MATCH($A69,'Hoja de Trabajo para listado'!$AB$155:$AB$1048576,0),MATCH((CUADRO!K$5&amp;$E69),'Hoja de Trabajo para listado'!$AB$151:$BA$151,0)),0)+IFERROR(INDEX('Hoja de Trabajo para listado'!$BC$155:$CB$1048576,MATCH($A69,'Hoja de Trabajo para listado'!$BC$155:$BC$1048576,0),MATCH((CUADRO!K$5&amp;$E69),'Hoja de Trabajo para listado'!$BC$151:$CB$151,0)),0)+IFERROR(INDEX('Hoja de Trabajo para listado'!$DE$153:$DG$274,MATCH($A69,'Hoja de Trabajo para listado'!$DE$153:$DE$1048576,0),MATCH((CUADRO!K$5&amp;$E69),'Hoja de Trabajo para listado'!$DE$151:$DG$151,0)),0)+IFERROR(INDEX('Hoja de Trabajo para listado'!$CD$155:$DC$1048576,MATCH($A69,'Hoja de Trabajo para listado'!$CD$155:$CD$1048576,0),MATCH((CUADRO!K$5&amp;$E69),'Hoja de Trabajo para listado'!$CD$151:$DC$151,0)),0)</f>
        <v>0</v>
      </c>
      <c r="L69" s="316">
        <f ca="1">+IFERROR(INDEX('Hoja de Trabajo para listado'!$A$155:$Z$1048576,MATCH($A69,'Hoja de Trabajo para listado'!$A$155:$A$1048576,0),MATCH((CUADRO!L$5&amp;$E69),'Hoja de Trabajo para listado'!$A$151:$Z$151,0)),0)+IFERROR(INDEX('Hoja de Trabajo para listado'!$AB$155:$BA$1048576,MATCH($A69,'Hoja de Trabajo para listado'!$AB$155:$AB$1048576,0),MATCH((CUADRO!L$5&amp;$E69),'Hoja de Trabajo para listado'!$AB$151:$BA$151,0)),0)+IFERROR(INDEX('Hoja de Trabajo para listado'!$BC$155:$CB$1048576,MATCH($A69,'Hoja de Trabajo para listado'!$BC$155:$BC$1048576,0),MATCH((CUADRO!L$5&amp;$E69),'Hoja de Trabajo para listado'!$BC$151:$CB$151,0)),0)+IFERROR(INDEX('Hoja de Trabajo para listado'!$DE$153:$DG$274,MATCH($A69,'Hoja de Trabajo para listado'!$DE$153:$DE$1048576,0),MATCH((CUADRO!L$5&amp;$E69),'Hoja de Trabajo para listado'!$DE$151:$DG$151,0)),0)+IFERROR(INDEX('Hoja de Trabajo para listado'!$CD$155:$DC$1048576,MATCH($A69,'Hoja de Trabajo para listado'!$CD$155:$CD$1048576,0),MATCH((CUADRO!L$5&amp;$E69),'Hoja de Trabajo para listado'!$CD$151:$DC$151,0)),0)</f>
        <v>0</v>
      </c>
      <c r="M69" s="316">
        <f ca="1">+IFERROR(INDEX('Hoja de Trabajo para listado'!$A$155:$Z$1048576,MATCH($A69,'Hoja de Trabajo para listado'!$A$155:$A$1048576,0),MATCH((CUADRO!M$5&amp;$E69),'Hoja de Trabajo para listado'!$A$151:$Z$151,0)),0)+IFERROR(INDEX('Hoja de Trabajo para listado'!$AB$155:$BA$1048576,MATCH($A69,'Hoja de Trabajo para listado'!$AB$155:$AB$1048576,0),MATCH((CUADRO!M$5&amp;$E69),'Hoja de Trabajo para listado'!$AB$151:$BA$151,0)),0)+IFERROR(INDEX('Hoja de Trabajo para listado'!$BC$155:$CB$1048576,MATCH($A69,'Hoja de Trabajo para listado'!$BC$155:$BC$1048576,0),MATCH((CUADRO!M$5&amp;$E69),'Hoja de Trabajo para listado'!$BC$151:$CB$151,0)),0)+IFERROR(INDEX('Hoja de Trabajo para listado'!$DE$153:$DG$274,MATCH($A69,'Hoja de Trabajo para listado'!$DE$153:$DE$1048576,0),MATCH((CUADRO!M$5&amp;$E69),'Hoja de Trabajo para listado'!$DE$151:$DG$151,0)),0)+IFERROR(INDEX('Hoja de Trabajo para listado'!$CD$155:$DC$1048576,MATCH($A69,'Hoja de Trabajo para listado'!$CD$155:$CD$1048576,0),MATCH((CUADRO!M$5&amp;$E69),'Hoja de Trabajo para listado'!$CD$151:$DC$151,0)),0)</f>
        <v>0</v>
      </c>
      <c r="N69" s="316">
        <f ca="1">+IFERROR(INDEX('Hoja de Trabajo para listado'!$A$155:$Z$1048576,MATCH($A69,'Hoja de Trabajo para listado'!$A$155:$A$1048576,0),MATCH((CUADRO!N$5&amp;$E69),'Hoja de Trabajo para listado'!$A$151:$Z$151,0)),0)+IFERROR(INDEX('Hoja de Trabajo para listado'!$AB$155:$BA$1048576,MATCH($A69,'Hoja de Trabajo para listado'!$AB$155:$AB$1048576,0),MATCH((CUADRO!N$5&amp;$E69),'Hoja de Trabajo para listado'!$AB$151:$BA$151,0)),0)+IFERROR(INDEX('Hoja de Trabajo para listado'!$BC$155:$CB$1048576,MATCH($A69,'Hoja de Trabajo para listado'!$BC$155:$BC$1048576,0),MATCH((CUADRO!N$5&amp;$E69),'Hoja de Trabajo para listado'!$BC$151:$CB$151,0)),0)+IFERROR(INDEX('Hoja de Trabajo para listado'!$DE$153:$DG$274,MATCH($A69,'Hoja de Trabajo para listado'!$DE$153:$DE$1048576,0),MATCH((CUADRO!N$5&amp;$E69),'Hoja de Trabajo para listado'!$DE$151:$DG$151,0)),0)+IFERROR(INDEX('Hoja de Trabajo para listado'!$CD$155:$DC$1048576,MATCH($A69,'Hoja de Trabajo para listado'!$CD$155:$CD$1048576,0),MATCH((CUADRO!N$5&amp;$E69),'Hoja de Trabajo para listado'!$CD$151:$DC$151,0)),0)</f>
        <v>0</v>
      </c>
      <c r="O69" s="316">
        <f ca="1">+IFERROR(INDEX('Hoja de Trabajo para listado'!$A$155:$Z$1048576,MATCH($A69,'Hoja de Trabajo para listado'!$A$155:$A$1048576,0),MATCH((CUADRO!O$5&amp;$E69),'Hoja de Trabajo para listado'!$A$151:$Z$151,0)),0)+IFERROR(INDEX('Hoja de Trabajo para listado'!$AB$155:$BA$1048576,MATCH($A69,'Hoja de Trabajo para listado'!$AB$155:$AB$1048576,0),MATCH((CUADRO!O$5&amp;$E69),'Hoja de Trabajo para listado'!$AB$151:$BA$151,0)),0)+IFERROR(INDEX('Hoja de Trabajo para listado'!$BC$155:$CB$1048576,MATCH($A69,'Hoja de Trabajo para listado'!$BC$155:$BC$1048576,0),MATCH((CUADRO!O$5&amp;$E69),'Hoja de Trabajo para listado'!$BC$151:$CB$151,0)),0)+IFERROR(INDEX('Hoja de Trabajo para listado'!$DE$153:$DG$274,MATCH($A69,'Hoja de Trabajo para listado'!$DE$153:$DE$1048576,0),MATCH((CUADRO!O$5&amp;$E69),'Hoja de Trabajo para listado'!$DE$151:$DG$151,0)),0)+IFERROR(INDEX('Hoja de Trabajo para listado'!$CD$155:$DC$1048576,MATCH($A69,'Hoja de Trabajo para listado'!$CD$155:$CD$1048576,0),MATCH((CUADRO!O$5&amp;$E69),'Hoja de Trabajo para listado'!$CD$151:$DC$151,0)),0)</f>
        <v>0</v>
      </c>
      <c r="P69" s="316">
        <f ca="1">+IFERROR(INDEX('Hoja de Trabajo para listado'!$A$155:$Z$1048576,MATCH($A69,'Hoja de Trabajo para listado'!$A$155:$A$1048576,0),MATCH((CUADRO!P$5&amp;$E69),'Hoja de Trabajo para listado'!$A$151:$Z$151,0)),0)+IFERROR(INDEX('Hoja de Trabajo para listado'!$AB$155:$BA$1048576,MATCH($A69,'Hoja de Trabajo para listado'!$AB$155:$AB$1048576,0),MATCH((CUADRO!P$5&amp;$E69),'Hoja de Trabajo para listado'!$AB$151:$BA$151,0)),0)+IFERROR(INDEX('Hoja de Trabajo para listado'!$BC$155:$CB$1048576,MATCH($A69,'Hoja de Trabajo para listado'!$BC$155:$BC$1048576,0),MATCH((CUADRO!P$5&amp;$E69),'Hoja de Trabajo para listado'!$BC$151:$CB$151,0)),0)+IFERROR(INDEX('Hoja de Trabajo para listado'!$DE$153:$DG$274,MATCH($A69,'Hoja de Trabajo para listado'!$DE$153:$DE$1048576,0),MATCH((CUADRO!P$5&amp;$E69),'Hoja de Trabajo para listado'!$DE$151:$DG$151,0)),0)+IFERROR(INDEX('Hoja de Trabajo para listado'!$CD$155:$DC$1048576,MATCH($A69,'Hoja de Trabajo para listado'!$CD$155:$CD$1048576,0),MATCH((CUADRO!P$5&amp;$E69),'Hoja de Trabajo para listado'!$CD$151:$DC$151,0)),0)</f>
        <v>0</v>
      </c>
      <c r="Q69" s="316">
        <f ca="1">+IFERROR(INDEX('Hoja de Trabajo para listado'!$A$155:$Z$1048576,MATCH($A69,'Hoja de Trabajo para listado'!$A$155:$A$1048576,0),MATCH((CUADRO!Q$5&amp;$E69),'Hoja de Trabajo para listado'!$A$151:$Z$151,0)),0)+IFERROR(INDEX('Hoja de Trabajo para listado'!$AB$155:$BA$1048576,MATCH($A69,'Hoja de Trabajo para listado'!$AB$155:$AB$1048576,0),MATCH((CUADRO!Q$5&amp;$E69),'Hoja de Trabajo para listado'!$AB$151:$BA$151,0)),0)+IFERROR(INDEX('Hoja de Trabajo para listado'!$BC$155:$CB$1048576,MATCH($A69,'Hoja de Trabajo para listado'!$BC$155:$BC$1048576,0),MATCH((CUADRO!Q$5&amp;$E69),'Hoja de Trabajo para listado'!$BC$151:$CB$151,0)),0)+IFERROR(INDEX('Hoja de Trabajo para listado'!$DE$153:$DG$274,MATCH($A69,'Hoja de Trabajo para listado'!$DE$153:$DE$1048576,0),MATCH((CUADRO!Q$5&amp;$E69),'Hoja de Trabajo para listado'!$DE$151:$DG$151,0)),0)+IFERROR(INDEX('Hoja de Trabajo para listado'!$CD$155:$DC$1048576,MATCH($A69,'Hoja de Trabajo para listado'!$CD$155:$CD$1048576,0),MATCH((CUADRO!Q$5&amp;$E69),'Hoja de Trabajo para listado'!$CD$151:$DC$151,0)),0)</f>
        <v>0</v>
      </c>
      <c r="R69" s="316">
        <f t="shared" ca="1" si="0"/>
        <v>98098.14</v>
      </c>
      <c r="S69" s="352">
        <f ca="1">+R68+R69</f>
        <v>98148.14</v>
      </c>
      <c r="T69" s="357">
        <f ca="1">+S69</f>
        <v>98148.14</v>
      </c>
      <c r="U69" s="315">
        <f t="shared" si="1"/>
        <v>2</v>
      </c>
      <c r="V69" s="319" t="str">
        <f>+VLOOKUP(A69,bd_lista!$A$3:$E$593,5,FALSE)</f>
        <v>Empresas Nacionales</v>
      </c>
      <c r="W69" s="426"/>
    </row>
    <row r="70" spans="1:23" customFormat="1">
      <c r="A70" s="325">
        <v>525</v>
      </c>
      <c r="B70" s="427">
        <f>+A70</f>
        <v>525</v>
      </c>
      <c r="C70" s="318" t="str">
        <f>+VLOOKUP(A70,bd_lista!$A$3:$C$593,3,FALSE)</f>
        <v>Transportes Aéreos Bolivianos</v>
      </c>
      <c r="D70" s="429" t="str">
        <f>+C70</f>
        <v>Transportes Aéreos Bolivianos</v>
      </c>
      <c r="E70" s="339" t="s">
        <v>1418</v>
      </c>
      <c r="F70" s="314">
        <f ca="1">+IFERROR(INDEX('Hoja de Trabajo para listado'!$A$155:$Z$1048576,MATCH($A70,'Hoja de Trabajo para listado'!$A$155:$A$1048576,0),MATCH((CUADRO!F$5&amp;$E70),'Hoja de Trabajo para listado'!$A$151:$Z$151,0)),0)+IFERROR(INDEX('Hoja de Trabajo para listado'!$AB$155:$BA$1048576,MATCH($A70,'Hoja de Trabajo para listado'!$AB$155:$AB$1048576,0),MATCH((CUADRO!F$5&amp;$E70),'Hoja de Trabajo para listado'!$AB$151:$BA$151,0)),0)+IFERROR(INDEX('Hoja de Trabajo para listado'!$BC$155:$CB$1048576,MATCH($A70,'Hoja de Trabajo para listado'!$BC$155:$BC$1048576,0),MATCH((CUADRO!F$5&amp;$E70),'Hoja de Trabajo para listado'!$BC$151:$CB$151,0)),0)+IFERROR(INDEX('Hoja de Trabajo para listado'!$DE$153:$DG$274,MATCH($A70,'Hoja de Trabajo para listado'!$DE$153:$DE$1048576,0),MATCH((CUADRO!F$5&amp;$E70),'Hoja de Trabajo para listado'!$DE$151:$DG$151,0)),0)+IFERROR(INDEX('Hoja de Trabajo para listado'!$CD$155:$DC$1048576,MATCH($A70,'Hoja de Trabajo para listado'!$CD$155:$CD$1048576,0),MATCH((CUADRO!F$5&amp;$E70),'Hoja de Trabajo para listado'!$CD$151:$DC$151,0)),0)</f>
        <v>0</v>
      </c>
      <c r="G70" s="314">
        <f ca="1">+IFERROR(INDEX('Hoja de Trabajo para listado'!$A$155:$Z$1048576,MATCH($A70,'Hoja de Trabajo para listado'!$A$155:$A$1048576,0),MATCH((CUADRO!G$5&amp;$E70),'Hoja de Trabajo para listado'!$A$151:$Z$151,0)),0)+IFERROR(INDEX('Hoja de Trabajo para listado'!$AB$155:$BA$1048576,MATCH($A70,'Hoja de Trabajo para listado'!$AB$155:$AB$1048576,0),MATCH((CUADRO!G$5&amp;$E70),'Hoja de Trabajo para listado'!$AB$151:$BA$151,0)),0)+IFERROR(INDEX('Hoja de Trabajo para listado'!$BC$155:$CB$1048576,MATCH($A70,'Hoja de Trabajo para listado'!$BC$155:$BC$1048576,0),MATCH((CUADRO!G$5&amp;$E70),'Hoja de Trabajo para listado'!$BC$151:$CB$151,0)),0)+IFERROR(INDEX('Hoja de Trabajo para listado'!$DE$153:$DG$274,MATCH($A70,'Hoja de Trabajo para listado'!$DE$153:$DE$1048576,0),MATCH((CUADRO!G$5&amp;$E70),'Hoja de Trabajo para listado'!$DE$151:$DG$151,0)),0)+IFERROR(INDEX('Hoja de Trabajo para listado'!$CD$155:$DC$1048576,MATCH($A70,'Hoja de Trabajo para listado'!$CD$155:$CD$1048576,0),MATCH((CUADRO!G$5&amp;$E70),'Hoja de Trabajo para listado'!$CD$151:$DC$151,0)),0)</f>
        <v>0</v>
      </c>
      <c r="H70" s="314">
        <f ca="1">+IFERROR(INDEX('Hoja de Trabajo para listado'!$A$155:$Z$1048576,MATCH($A70,'Hoja de Trabajo para listado'!$A$155:$A$1048576,0),MATCH((CUADRO!H$5&amp;$E70),'Hoja de Trabajo para listado'!$A$151:$Z$151,0)),0)+IFERROR(INDEX('Hoja de Trabajo para listado'!$AB$155:$BA$1048576,MATCH($A70,'Hoja de Trabajo para listado'!$AB$155:$AB$1048576,0),MATCH((CUADRO!H$5&amp;$E70),'Hoja de Trabajo para listado'!$AB$151:$BA$151,0)),0)+IFERROR(INDEX('Hoja de Trabajo para listado'!$BC$155:$CB$1048576,MATCH($A70,'Hoja de Trabajo para listado'!$BC$155:$BC$1048576,0),MATCH((CUADRO!H$5&amp;$E70),'Hoja de Trabajo para listado'!$BC$151:$CB$151,0)),0)+IFERROR(INDEX('Hoja de Trabajo para listado'!$DE$153:$DG$274,MATCH($A70,'Hoja de Trabajo para listado'!$DE$153:$DE$1048576,0),MATCH((CUADRO!H$5&amp;$E70),'Hoja de Trabajo para listado'!$DE$151:$DG$151,0)),0)+IFERROR(INDEX('Hoja de Trabajo para listado'!$CD$155:$DC$1048576,MATCH($A70,'Hoja de Trabajo para listado'!$CD$155:$CD$1048576,0),MATCH((CUADRO!H$5&amp;$E70),'Hoja de Trabajo para listado'!$CD$151:$DC$151,0)),0)</f>
        <v>0</v>
      </c>
      <c r="I70" s="314">
        <f ca="1">+IFERROR(INDEX('Hoja de Trabajo para listado'!$A$155:$Z$1048576,MATCH($A70,'Hoja de Trabajo para listado'!$A$155:$A$1048576,0),MATCH((CUADRO!I$5&amp;$E70),'Hoja de Trabajo para listado'!$A$151:$Z$151,0)),0)+IFERROR(INDEX('Hoja de Trabajo para listado'!$AB$155:$BA$1048576,MATCH($A70,'Hoja de Trabajo para listado'!$AB$155:$AB$1048576,0),MATCH((CUADRO!I$5&amp;$E70),'Hoja de Trabajo para listado'!$AB$151:$BA$151,0)),0)+IFERROR(INDEX('Hoja de Trabajo para listado'!$BC$155:$CB$1048576,MATCH($A70,'Hoja de Trabajo para listado'!$BC$155:$BC$1048576,0),MATCH((CUADRO!I$5&amp;$E70),'Hoja de Trabajo para listado'!$BC$151:$CB$151,0)),0)+IFERROR(INDEX('Hoja de Trabajo para listado'!$DE$153:$DG$274,MATCH($A70,'Hoja de Trabajo para listado'!$DE$153:$DE$1048576,0),MATCH((CUADRO!I$5&amp;$E70),'Hoja de Trabajo para listado'!$DE$151:$DG$151,0)),0)+IFERROR(INDEX('Hoja de Trabajo para listado'!$CD$155:$DC$1048576,MATCH($A70,'Hoja de Trabajo para listado'!$CD$155:$CD$1048576,0),MATCH((CUADRO!I$5&amp;$E70),'Hoja de Trabajo para listado'!$CD$151:$DC$151,0)),0)</f>
        <v>0</v>
      </c>
      <c r="J70" s="314">
        <f ca="1">+IFERROR(INDEX('Hoja de Trabajo para listado'!$A$155:$Z$1048576,MATCH($A70,'Hoja de Trabajo para listado'!$A$155:$A$1048576,0),MATCH((CUADRO!J$5&amp;$E70),'Hoja de Trabajo para listado'!$A$151:$Z$151,0)),0)+IFERROR(INDEX('Hoja de Trabajo para listado'!$AB$155:$BA$1048576,MATCH($A70,'Hoja de Trabajo para listado'!$AB$155:$AB$1048576,0),MATCH((CUADRO!J$5&amp;$E70),'Hoja de Trabajo para listado'!$AB$151:$BA$151,0)),0)+IFERROR(INDEX('Hoja de Trabajo para listado'!$BC$155:$CB$1048576,MATCH($A70,'Hoja de Trabajo para listado'!$BC$155:$BC$1048576,0),MATCH((CUADRO!J$5&amp;$E70),'Hoja de Trabajo para listado'!$BC$151:$CB$151,0)),0)+IFERROR(INDEX('Hoja de Trabajo para listado'!$DE$153:$DG$274,MATCH($A70,'Hoja de Trabajo para listado'!$DE$153:$DE$1048576,0),MATCH((CUADRO!J$5&amp;$E70),'Hoja de Trabajo para listado'!$DE$151:$DG$151,0)),0)+IFERROR(INDEX('Hoja de Trabajo para listado'!$CD$155:$DC$1048576,MATCH($A70,'Hoja de Trabajo para listado'!$CD$155:$CD$1048576,0),MATCH((CUADRO!J$5&amp;$E70),'Hoja de Trabajo para listado'!$CD$151:$DC$151,0)),0)</f>
        <v>0</v>
      </c>
      <c r="K70" s="314">
        <f ca="1">+IFERROR(INDEX('Hoja de Trabajo para listado'!$A$155:$Z$1048576,MATCH($A70,'Hoja de Trabajo para listado'!$A$155:$A$1048576,0),MATCH((CUADRO!K$5&amp;$E70),'Hoja de Trabajo para listado'!$A$151:$Z$151,0)),0)+IFERROR(INDEX('Hoja de Trabajo para listado'!$AB$155:$BA$1048576,MATCH($A70,'Hoja de Trabajo para listado'!$AB$155:$AB$1048576,0),MATCH((CUADRO!K$5&amp;$E70),'Hoja de Trabajo para listado'!$AB$151:$BA$151,0)),0)+IFERROR(INDEX('Hoja de Trabajo para listado'!$BC$155:$CB$1048576,MATCH($A70,'Hoja de Trabajo para listado'!$BC$155:$BC$1048576,0),MATCH((CUADRO!K$5&amp;$E70),'Hoja de Trabajo para listado'!$BC$151:$CB$151,0)),0)+IFERROR(INDEX('Hoja de Trabajo para listado'!$DE$153:$DG$274,MATCH($A70,'Hoja de Trabajo para listado'!$DE$153:$DE$1048576,0),MATCH((CUADRO!K$5&amp;$E70),'Hoja de Trabajo para listado'!$DE$151:$DG$151,0)),0)+IFERROR(INDEX('Hoja de Trabajo para listado'!$CD$155:$DC$1048576,MATCH($A70,'Hoja de Trabajo para listado'!$CD$155:$CD$1048576,0),MATCH((CUADRO!K$5&amp;$E70),'Hoja de Trabajo para listado'!$CD$151:$DC$151,0)),0)</f>
        <v>0</v>
      </c>
      <c r="L70" s="314">
        <f ca="1">+IFERROR(INDEX('Hoja de Trabajo para listado'!$A$155:$Z$1048576,MATCH($A70,'Hoja de Trabajo para listado'!$A$155:$A$1048576,0),MATCH((CUADRO!L$5&amp;$E70),'Hoja de Trabajo para listado'!$A$151:$Z$151,0)),0)+IFERROR(INDEX('Hoja de Trabajo para listado'!$AB$155:$BA$1048576,MATCH($A70,'Hoja de Trabajo para listado'!$AB$155:$AB$1048576,0),MATCH((CUADRO!L$5&amp;$E70),'Hoja de Trabajo para listado'!$AB$151:$BA$151,0)),0)+IFERROR(INDEX('Hoja de Trabajo para listado'!$BC$155:$CB$1048576,MATCH($A70,'Hoja de Trabajo para listado'!$BC$155:$BC$1048576,0),MATCH((CUADRO!L$5&amp;$E70),'Hoja de Trabajo para listado'!$BC$151:$CB$151,0)),0)+IFERROR(INDEX('Hoja de Trabajo para listado'!$DE$153:$DG$274,MATCH($A70,'Hoja de Trabajo para listado'!$DE$153:$DE$1048576,0),MATCH((CUADRO!L$5&amp;$E70),'Hoja de Trabajo para listado'!$DE$151:$DG$151,0)),0)+IFERROR(INDEX('Hoja de Trabajo para listado'!$CD$155:$DC$1048576,MATCH($A70,'Hoja de Trabajo para listado'!$CD$155:$CD$1048576,0),MATCH((CUADRO!L$5&amp;$E70),'Hoja de Trabajo para listado'!$CD$151:$DC$151,0)),0)</f>
        <v>0</v>
      </c>
      <c r="M70" s="314">
        <f ca="1">+IFERROR(INDEX('Hoja de Trabajo para listado'!$A$155:$Z$1048576,MATCH($A70,'Hoja de Trabajo para listado'!$A$155:$A$1048576,0),MATCH((CUADRO!M$5&amp;$E70),'Hoja de Trabajo para listado'!$A$151:$Z$151,0)),0)+IFERROR(INDEX('Hoja de Trabajo para listado'!$AB$155:$BA$1048576,MATCH($A70,'Hoja de Trabajo para listado'!$AB$155:$AB$1048576,0),MATCH((CUADRO!M$5&amp;$E70),'Hoja de Trabajo para listado'!$AB$151:$BA$151,0)),0)+IFERROR(INDEX('Hoja de Trabajo para listado'!$BC$155:$CB$1048576,MATCH($A70,'Hoja de Trabajo para listado'!$BC$155:$BC$1048576,0),MATCH((CUADRO!M$5&amp;$E70),'Hoja de Trabajo para listado'!$BC$151:$CB$151,0)),0)+IFERROR(INDEX('Hoja de Trabajo para listado'!$DE$153:$DG$274,MATCH($A70,'Hoja de Trabajo para listado'!$DE$153:$DE$1048576,0),MATCH((CUADRO!M$5&amp;$E70),'Hoja de Trabajo para listado'!$DE$151:$DG$151,0)),0)+IFERROR(INDEX('Hoja de Trabajo para listado'!$CD$155:$DC$1048576,MATCH($A70,'Hoja de Trabajo para listado'!$CD$155:$CD$1048576,0),MATCH((CUADRO!M$5&amp;$E70),'Hoja de Trabajo para listado'!$CD$151:$DC$151,0)),0)</f>
        <v>0</v>
      </c>
      <c r="N70" s="314">
        <f ca="1">+IFERROR(INDEX('Hoja de Trabajo para listado'!$A$155:$Z$1048576,MATCH($A70,'Hoja de Trabajo para listado'!$A$155:$A$1048576,0),MATCH((CUADRO!N$5&amp;$E70),'Hoja de Trabajo para listado'!$A$151:$Z$151,0)),0)+IFERROR(INDEX('Hoja de Trabajo para listado'!$AB$155:$BA$1048576,MATCH($A70,'Hoja de Trabajo para listado'!$AB$155:$AB$1048576,0),MATCH((CUADRO!N$5&amp;$E70),'Hoja de Trabajo para listado'!$AB$151:$BA$151,0)),0)+IFERROR(INDEX('Hoja de Trabajo para listado'!$BC$155:$CB$1048576,MATCH($A70,'Hoja de Trabajo para listado'!$BC$155:$BC$1048576,0),MATCH((CUADRO!N$5&amp;$E70),'Hoja de Trabajo para listado'!$BC$151:$CB$151,0)),0)+IFERROR(INDEX('Hoja de Trabajo para listado'!$DE$153:$DG$274,MATCH($A70,'Hoja de Trabajo para listado'!$DE$153:$DE$1048576,0),MATCH((CUADRO!N$5&amp;$E70),'Hoja de Trabajo para listado'!$DE$151:$DG$151,0)),0)+IFERROR(INDEX('Hoja de Trabajo para listado'!$CD$155:$DC$1048576,MATCH($A70,'Hoja de Trabajo para listado'!$CD$155:$CD$1048576,0),MATCH((CUADRO!N$5&amp;$E70),'Hoja de Trabajo para listado'!$CD$151:$DC$151,0)),0)</f>
        <v>0</v>
      </c>
      <c r="O70" s="314">
        <f ca="1">+IFERROR(INDEX('Hoja de Trabajo para listado'!$A$155:$Z$1048576,MATCH($A70,'Hoja de Trabajo para listado'!$A$155:$A$1048576,0),MATCH((CUADRO!O$5&amp;$E70),'Hoja de Trabajo para listado'!$A$151:$Z$151,0)),0)+IFERROR(INDEX('Hoja de Trabajo para listado'!$AB$155:$BA$1048576,MATCH($A70,'Hoja de Trabajo para listado'!$AB$155:$AB$1048576,0),MATCH((CUADRO!O$5&amp;$E70),'Hoja de Trabajo para listado'!$AB$151:$BA$151,0)),0)+IFERROR(INDEX('Hoja de Trabajo para listado'!$BC$155:$CB$1048576,MATCH($A70,'Hoja de Trabajo para listado'!$BC$155:$BC$1048576,0),MATCH((CUADRO!O$5&amp;$E70),'Hoja de Trabajo para listado'!$BC$151:$CB$151,0)),0)+IFERROR(INDEX('Hoja de Trabajo para listado'!$DE$153:$DG$274,MATCH($A70,'Hoja de Trabajo para listado'!$DE$153:$DE$1048576,0),MATCH((CUADRO!O$5&amp;$E70),'Hoja de Trabajo para listado'!$DE$151:$DG$151,0)),0)+IFERROR(INDEX('Hoja de Trabajo para listado'!$CD$155:$DC$1048576,MATCH($A70,'Hoja de Trabajo para listado'!$CD$155:$CD$1048576,0),MATCH((CUADRO!O$5&amp;$E70),'Hoja de Trabajo para listado'!$CD$151:$DC$151,0)),0)</f>
        <v>0</v>
      </c>
      <c r="P70" s="314">
        <f ca="1">+IFERROR(INDEX('Hoja de Trabajo para listado'!$A$155:$Z$1048576,MATCH($A70,'Hoja de Trabajo para listado'!$A$155:$A$1048576,0),MATCH((CUADRO!P$5&amp;$E70),'Hoja de Trabajo para listado'!$A$151:$Z$151,0)),0)+IFERROR(INDEX('Hoja de Trabajo para listado'!$AB$155:$BA$1048576,MATCH($A70,'Hoja de Trabajo para listado'!$AB$155:$AB$1048576,0),MATCH((CUADRO!P$5&amp;$E70),'Hoja de Trabajo para listado'!$AB$151:$BA$151,0)),0)+IFERROR(INDEX('Hoja de Trabajo para listado'!$BC$155:$CB$1048576,MATCH($A70,'Hoja de Trabajo para listado'!$BC$155:$BC$1048576,0),MATCH((CUADRO!P$5&amp;$E70),'Hoja de Trabajo para listado'!$BC$151:$CB$151,0)),0)+IFERROR(INDEX('Hoja de Trabajo para listado'!$DE$153:$DG$274,MATCH($A70,'Hoja de Trabajo para listado'!$DE$153:$DE$1048576,0),MATCH((CUADRO!P$5&amp;$E70),'Hoja de Trabajo para listado'!$DE$151:$DG$151,0)),0)+IFERROR(INDEX('Hoja de Trabajo para listado'!$CD$155:$DC$1048576,MATCH($A70,'Hoja de Trabajo para listado'!$CD$155:$CD$1048576,0),MATCH((CUADRO!P$5&amp;$E70),'Hoja de Trabajo para listado'!$CD$151:$DC$151,0)),0)</f>
        <v>0</v>
      </c>
      <c r="Q70" s="314">
        <f ca="1">+IFERROR(INDEX('Hoja de Trabajo para listado'!$A$155:$Z$1048576,MATCH($A70,'Hoja de Trabajo para listado'!$A$155:$A$1048576,0),MATCH((CUADRO!Q$5&amp;$E70),'Hoja de Trabajo para listado'!$A$151:$Z$151,0)),0)+IFERROR(INDEX('Hoja de Trabajo para listado'!$AB$155:$BA$1048576,MATCH($A70,'Hoja de Trabajo para listado'!$AB$155:$AB$1048576,0),MATCH((CUADRO!Q$5&amp;$E70),'Hoja de Trabajo para listado'!$AB$151:$BA$151,0)),0)+IFERROR(INDEX('Hoja de Trabajo para listado'!$BC$155:$CB$1048576,MATCH($A70,'Hoja de Trabajo para listado'!$BC$155:$BC$1048576,0),MATCH((CUADRO!Q$5&amp;$E70),'Hoja de Trabajo para listado'!$BC$151:$CB$151,0)),0)+IFERROR(INDEX('Hoja de Trabajo para listado'!$DE$153:$DG$274,MATCH($A70,'Hoja de Trabajo para listado'!$DE$153:$DE$1048576,0),MATCH((CUADRO!Q$5&amp;$E70),'Hoja de Trabajo para listado'!$DE$151:$DG$151,0)),0)+IFERROR(INDEX('Hoja de Trabajo para listado'!$CD$155:$DC$1048576,MATCH($A70,'Hoja de Trabajo para listado'!$CD$155:$CD$1048576,0),MATCH((CUADRO!Q$5&amp;$E70),'Hoja de Trabajo para listado'!$CD$151:$DC$151,0)),0)</f>
        <v>0</v>
      </c>
      <c r="R70" s="314">
        <f t="shared" ref="R70:R133" ca="1" si="2">+SUM(F70:Q70)</f>
        <v>0</v>
      </c>
      <c r="S70" s="353"/>
      <c r="T70" s="314">
        <f ca="1">+T71</f>
        <v>87210.21</v>
      </c>
      <c r="U70" s="313">
        <f t="shared" ref="U70:U133" si="3">+IF(E70="Débitos",1,2)</f>
        <v>1</v>
      </c>
      <c r="V70" s="319" t="str">
        <f>+VLOOKUP(A70,bd_lista!$A$3:$E$593,5,FALSE)</f>
        <v>Empresas Nacionales</v>
      </c>
      <c r="W70" s="425" t="str">
        <f>+V70</f>
        <v>Empresas Nacionales</v>
      </c>
    </row>
    <row r="71" spans="1:23" customFormat="1" ht="15" customHeight="1">
      <c r="A71" s="323">
        <v>525</v>
      </c>
      <c r="B71" s="428"/>
      <c r="C71" s="319" t="str">
        <f>+VLOOKUP(A71,bd_lista!$A$3:$C$593,3,FALSE)</f>
        <v>Transportes Aéreos Bolivianos</v>
      </c>
      <c r="D71" s="430"/>
      <c r="E71" s="319" t="s">
        <v>1419</v>
      </c>
      <c r="F71" s="316">
        <f ca="1">+IFERROR(INDEX('Hoja de Trabajo para listado'!$A$155:$Z$1048576,MATCH($A71,'Hoja de Trabajo para listado'!$A$155:$A$1048576,0),MATCH((CUADRO!F$5&amp;$E71),'Hoja de Trabajo para listado'!$A$151:$Z$151,0)),0)+IFERROR(INDEX('Hoja de Trabajo para listado'!$AB$155:$BA$1048576,MATCH($A71,'Hoja de Trabajo para listado'!$AB$155:$AB$1048576,0),MATCH((CUADRO!F$5&amp;$E71),'Hoja de Trabajo para listado'!$AB$151:$BA$151,0)),0)+IFERROR(INDEX('Hoja de Trabajo para listado'!$BC$155:$CB$1048576,MATCH($A71,'Hoja de Trabajo para listado'!$BC$155:$BC$1048576,0),MATCH((CUADRO!F$5&amp;$E71),'Hoja de Trabajo para listado'!$BC$151:$CB$151,0)),0)+IFERROR(INDEX('Hoja de Trabajo para listado'!$DE$153:$DG$274,MATCH($A71,'Hoja de Trabajo para listado'!$DE$153:$DE$1048576,0),MATCH((CUADRO!F$5&amp;$E71),'Hoja de Trabajo para listado'!$DE$151:$DG$151,0)),0)+IFERROR(INDEX('Hoja de Trabajo para listado'!$CD$155:$DC$1048576,MATCH($A71,'Hoja de Trabajo para listado'!$CD$155:$CD$1048576,0),MATCH((CUADRO!F$5&amp;$E71),'Hoja de Trabajo para listado'!$CD$151:$DC$151,0)),0)</f>
        <v>0</v>
      </c>
      <c r="G71" s="316">
        <f ca="1">+IFERROR(INDEX('Hoja de Trabajo para listado'!$A$155:$Z$1048576,MATCH($A71,'Hoja de Trabajo para listado'!$A$155:$A$1048576,0),MATCH((CUADRO!G$5&amp;$E71),'Hoja de Trabajo para listado'!$A$151:$Z$151,0)),0)+IFERROR(INDEX('Hoja de Trabajo para listado'!$AB$155:$BA$1048576,MATCH($A71,'Hoja de Trabajo para listado'!$AB$155:$AB$1048576,0),MATCH((CUADRO!G$5&amp;$E71),'Hoja de Trabajo para listado'!$AB$151:$BA$151,0)),0)+IFERROR(INDEX('Hoja de Trabajo para listado'!$BC$155:$CB$1048576,MATCH($A71,'Hoja de Trabajo para listado'!$BC$155:$BC$1048576,0),MATCH((CUADRO!G$5&amp;$E71),'Hoja de Trabajo para listado'!$BC$151:$CB$151,0)),0)+IFERROR(INDEX('Hoja de Trabajo para listado'!$DE$153:$DG$274,MATCH($A71,'Hoja de Trabajo para listado'!$DE$153:$DE$1048576,0),MATCH((CUADRO!G$5&amp;$E71),'Hoja de Trabajo para listado'!$DE$151:$DG$151,0)),0)+IFERROR(INDEX('Hoja de Trabajo para listado'!$CD$155:$DC$1048576,MATCH($A71,'Hoja de Trabajo para listado'!$CD$155:$CD$1048576,0),MATCH((CUADRO!G$5&amp;$E71),'Hoja de Trabajo para listado'!$CD$151:$DC$151,0)),0)</f>
        <v>0</v>
      </c>
      <c r="H71" s="316">
        <f ca="1">+IFERROR(INDEX('Hoja de Trabajo para listado'!$A$155:$Z$1048576,MATCH($A71,'Hoja de Trabajo para listado'!$A$155:$A$1048576,0),MATCH((CUADRO!H$5&amp;$E71),'Hoja de Trabajo para listado'!$A$151:$Z$151,0)),0)+IFERROR(INDEX('Hoja de Trabajo para listado'!$AB$155:$BA$1048576,MATCH($A71,'Hoja de Trabajo para listado'!$AB$155:$AB$1048576,0),MATCH((CUADRO!H$5&amp;$E71),'Hoja de Trabajo para listado'!$AB$151:$BA$151,0)),0)+IFERROR(INDEX('Hoja de Trabajo para listado'!$BC$155:$CB$1048576,MATCH($A71,'Hoja de Trabajo para listado'!$BC$155:$BC$1048576,0),MATCH((CUADRO!H$5&amp;$E71),'Hoja de Trabajo para listado'!$BC$151:$CB$151,0)),0)+IFERROR(INDEX('Hoja de Trabajo para listado'!$DE$153:$DG$274,MATCH($A71,'Hoja de Trabajo para listado'!$DE$153:$DE$1048576,0),MATCH((CUADRO!H$5&amp;$E71),'Hoja de Trabajo para listado'!$DE$151:$DG$151,0)),0)+IFERROR(INDEX('Hoja de Trabajo para listado'!$CD$155:$DC$1048576,MATCH($A71,'Hoja de Trabajo para listado'!$CD$155:$CD$1048576,0),MATCH((CUADRO!H$5&amp;$E71),'Hoja de Trabajo para listado'!$CD$151:$DC$151,0)),0)</f>
        <v>0</v>
      </c>
      <c r="I71" s="316">
        <f ca="1">+IFERROR(INDEX('Hoja de Trabajo para listado'!$A$155:$Z$1048576,MATCH($A71,'Hoja de Trabajo para listado'!$A$155:$A$1048576,0),MATCH((CUADRO!I$5&amp;$E71),'Hoja de Trabajo para listado'!$A$151:$Z$151,0)),0)+IFERROR(INDEX('Hoja de Trabajo para listado'!$AB$155:$BA$1048576,MATCH($A71,'Hoja de Trabajo para listado'!$AB$155:$AB$1048576,0),MATCH((CUADRO!I$5&amp;$E71),'Hoja de Trabajo para listado'!$AB$151:$BA$151,0)),0)+IFERROR(INDEX('Hoja de Trabajo para listado'!$BC$155:$CB$1048576,MATCH($A71,'Hoja de Trabajo para listado'!$BC$155:$BC$1048576,0),MATCH((CUADRO!I$5&amp;$E71),'Hoja de Trabajo para listado'!$BC$151:$CB$151,0)),0)+IFERROR(INDEX('Hoja de Trabajo para listado'!$DE$153:$DG$274,MATCH($A71,'Hoja de Trabajo para listado'!$DE$153:$DE$1048576,0),MATCH((CUADRO!I$5&amp;$E71),'Hoja de Trabajo para listado'!$DE$151:$DG$151,0)),0)+IFERROR(INDEX('Hoja de Trabajo para listado'!$CD$155:$DC$1048576,MATCH($A71,'Hoja de Trabajo para listado'!$CD$155:$CD$1048576,0),MATCH((CUADRO!I$5&amp;$E71),'Hoja de Trabajo para listado'!$CD$151:$DC$151,0)),0)</f>
        <v>0</v>
      </c>
      <c r="J71" s="316">
        <f ca="1">+IFERROR(INDEX('Hoja de Trabajo para listado'!$A$155:$Z$1048576,MATCH($A71,'Hoja de Trabajo para listado'!$A$155:$A$1048576,0),MATCH((CUADRO!J$5&amp;$E71),'Hoja de Trabajo para listado'!$A$151:$Z$151,0)),0)+IFERROR(INDEX('Hoja de Trabajo para listado'!$AB$155:$BA$1048576,MATCH($A71,'Hoja de Trabajo para listado'!$AB$155:$AB$1048576,0),MATCH((CUADRO!J$5&amp;$E71),'Hoja de Trabajo para listado'!$AB$151:$BA$151,0)),0)+IFERROR(INDEX('Hoja de Trabajo para listado'!$BC$155:$CB$1048576,MATCH($A71,'Hoja de Trabajo para listado'!$BC$155:$BC$1048576,0),MATCH((CUADRO!J$5&amp;$E71),'Hoja de Trabajo para listado'!$BC$151:$CB$151,0)),0)+IFERROR(INDEX('Hoja de Trabajo para listado'!$DE$153:$DG$274,MATCH($A71,'Hoja de Trabajo para listado'!$DE$153:$DE$1048576,0),MATCH((CUADRO!J$5&amp;$E71),'Hoja de Trabajo para listado'!$DE$151:$DG$151,0)),0)+IFERROR(INDEX('Hoja de Trabajo para listado'!$CD$155:$DC$1048576,MATCH($A71,'Hoja de Trabajo para listado'!$CD$155:$CD$1048576,0),MATCH((CUADRO!J$5&amp;$E71),'Hoja de Trabajo para listado'!$CD$151:$DC$151,0)),0)</f>
        <v>0</v>
      </c>
      <c r="K71" s="314">
        <f ca="1">+IFERROR(INDEX('Hoja de Trabajo para listado'!$A$155:$Z$1048576,MATCH($A71,'Hoja de Trabajo para listado'!$A$155:$A$1048576,0),MATCH((CUADRO!K$5&amp;$E71),'Hoja de Trabajo para listado'!$A$151:$Z$151,0)),0)+IFERROR(INDEX('Hoja de Trabajo para listado'!$AB$155:$BA$1048576,MATCH($A71,'Hoja de Trabajo para listado'!$AB$155:$AB$1048576,0),MATCH((CUADRO!K$5&amp;$E71),'Hoja de Trabajo para listado'!$AB$151:$BA$151,0)),0)+IFERROR(INDEX('Hoja de Trabajo para listado'!$BC$155:$CB$1048576,MATCH($A71,'Hoja de Trabajo para listado'!$BC$155:$BC$1048576,0),MATCH((CUADRO!K$5&amp;$E71),'Hoja de Trabajo para listado'!$BC$151:$CB$151,0)),0)+IFERROR(INDEX('Hoja de Trabajo para listado'!$DE$153:$DG$274,MATCH($A71,'Hoja de Trabajo para listado'!$DE$153:$DE$1048576,0),MATCH((CUADRO!K$5&amp;$E71),'Hoja de Trabajo para listado'!$DE$151:$DG$151,0)),0)+IFERROR(INDEX('Hoja de Trabajo para listado'!$CD$155:$DC$1048576,MATCH($A71,'Hoja de Trabajo para listado'!$CD$155:$CD$1048576,0),MATCH((CUADRO!K$5&amp;$E71),'Hoja de Trabajo para listado'!$CD$151:$DC$151,0)),0)</f>
        <v>87210.21</v>
      </c>
      <c r="L71" s="314">
        <f ca="1">+IFERROR(INDEX('Hoja de Trabajo para listado'!$A$155:$Z$1048576,MATCH($A71,'Hoja de Trabajo para listado'!$A$155:$A$1048576,0),MATCH((CUADRO!L$5&amp;$E71),'Hoja de Trabajo para listado'!$A$151:$Z$151,0)),0)+IFERROR(INDEX('Hoja de Trabajo para listado'!$AB$155:$BA$1048576,MATCH($A71,'Hoja de Trabajo para listado'!$AB$155:$AB$1048576,0),MATCH((CUADRO!L$5&amp;$E71),'Hoja de Trabajo para listado'!$AB$151:$BA$151,0)),0)+IFERROR(INDEX('Hoja de Trabajo para listado'!$BC$155:$CB$1048576,MATCH($A71,'Hoja de Trabajo para listado'!$BC$155:$BC$1048576,0),MATCH((CUADRO!L$5&amp;$E71),'Hoja de Trabajo para listado'!$BC$151:$CB$151,0)),0)+IFERROR(INDEX('Hoja de Trabajo para listado'!$DE$153:$DG$274,MATCH($A71,'Hoja de Trabajo para listado'!$DE$153:$DE$1048576,0),MATCH((CUADRO!L$5&amp;$E71),'Hoja de Trabajo para listado'!$DE$151:$DG$151,0)),0)+IFERROR(INDEX('Hoja de Trabajo para listado'!$CD$155:$DC$1048576,MATCH($A71,'Hoja de Trabajo para listado'!$CD$155:$CD$1048576,0),MATCH((CUADRO!L$5&amp;$E71),'Hoja de Trabajo para listado'!$CD$151:$DC$151,0)),0)</f>
        <v>0</v>
      </c>
      <c r="M71" s="314">
        <f ca="1">+IFERROR(INDEX('Hoja de Trabajo para listado'!$A$155:$Z$1048576,MATCH($A71,'Hoja de Trabajo para listado'!$A$155:$A$1048576,0),MATCH((CUADRO!M$5&amp;$E71),'Hoja de Trabajo para listado'!$A$151:$Z$151,0)),0)+IFERROR(INDEX('Hoja de Trabajo para listado'!$AB$155:$BA$1048576,MATCH($A71,'Hoja de Trabajo para listado'!$AB$155:$AB$1048576,0),MATCH((CUADRO!M$5&amp;$E71),'Hoja de Trabajo para listado'!$AB$151:$BA$151,0)),0)+IFERROR(INDEX('Hoja de Trabajo para listado'!$BC$155:$CB$1048576,MATCH($A71,'Hoja de Trabajo para listado'!$BC$155:$BC$1048576,0),MATCH((CUADRO!M$5&amp;$E71),'Hoja de Trabajo para listado'!$BC$151:$CB$151,0)),0)+IFERROR(INDEX('Hoja de Trabajo para listado'!$DE$153:$DG$274,MATCH($A71,'Hoja de Trabajo para listado'!$DE$153:$DE$1048576,0),MATCH((CUADRO!M$5&amp;$E71),'Hoja de Trabajo para listado'!$DE$151:$DG$151,0)),0)+IFERROR(INDEX('Hoja de Trabajo para listado'!$CD$155:$DC$1048576,MATCH($A71,'Hoja de Trabajo para listado'!$CD$155:$CD$1048576,0),MATCH((CUADRO!M$5&amp;$E71),'Hoja de Trabajo para listado'!$CD$151:$DC$151,0)),0)</f>
        <v>0</v>
      </c>
      <c r="N71" s="314">
        <f ca="1">+IFERROR(INDEX('Hoja de Trabajo para listado'!$A$155:$Z$1048576,MATCH($A71,'Hoja de Trabajo para listado'!$A$155:$A$1048576,0),MATCH((CUADRO!N$5&amp;$E71),'Hoja de Trabajo para listado'!$A$151:$Z$151,0)),0)+IFERROR(INDEX('Hoja de Trabajo para listado'!$AB$155:$BA$1048576,MATCH($A71,'Hoja de Trabajo para listado'!$AB$155:$AB$1048576,0),MATCH((CUADRO!N$5&amp;$E71),'Hoja de Trabajo para listado'!$AB$151:$BA$151,0)),0)+IFERROR(INDEX('Hoja de Trabajo para listado'!$BC$155:$CB$1048576,MATCH($A71,'Hoja de Trabajo para listado'!$BC$155:$BC$1048576,0),MATCH((CUADRO!N$5&amp;$E71),'Hoja de Trabajo para listado'!$BC$151:$CB$151,0)),0)+IFERROR(INDEX('Hoja de Trabajo para listado'!$DE$153:$DG$274,MATCH($A71,'Hoja de Trabajo para listado'!$DE$153:$DE$1048576,0),MATCH((CUADRO!N$5&amp;$E71),'Hoja de Trabajo para listado'!$DE$151:$DG$151,0)),0)+IFERROR(INDEX('Hoja de Trabajo para listado'!$CD$155:$DC$1048576,MATCH($A71,'Hoja de Trabajo para listado'!$CD$155:$CD$1048576,0),MATCH((CUADRO!N$5&amp;$E71),'Hoja de Trabajo para listado'!$CD$151:$DC$151,0)),0)</f>
        <v>0</v>
      </c>
      <c r="O71" s="314">
        <f ca="1">+IFERROR(INDEX('Hoja de Trabajo para listado'!$A$155:$Z$1048576,MATCH($A71,'Hoja de Trabajo para listado'!$A$155:$A$1048576,0),MATCH((CUADRO!O$5&amp;$E71),'Hoja de Trabajo para listado'!$A$151:$Z$151,0)),0)+IFERROR(INDEX('Hoja de Trabajo para listado'!$AB$155:$BA$1048576,MATCH($A71,'Hoja de Trabajo para listado'!$AB$155:$AB$1048576,0),MATCH((CUADRO!O$5&amp;$E71),'Hoja de Trabajo para listado'!$AB$151:$BA$151,0)),0)+IFERROR(INDEX('Hoja de Trabajo para listado'!$BC$155:$CB$1048576,MATCH($A71,'Hoja de Trabajo para listado'!$BC$155:$BC$1048576,0),MATCH((CUADRO!O$5&amp;$E71),'Hoja de Trabajo para listado'!$BC$151:$CB$151,0)),0)+IFERROR(INDEX('Hoja de Trabajo para listado'!$DE$153:$DG$274,MATCH($A71,'Hoja de Trabajo para listado'!$DE$153:$DE$1048576,0),MATCH((CUADRO!O$5&amp;$E71),'Hoja de Trabajo para listado'!$DE$151:$DG$151,0)),0)+IFERROR(INDEX('Hoja de Trabajo para listado'!$CD$155:$DC$1048576,MATCH($A71,'Hoja de Trabajo para listado'!$CD$155:$CD$1048576,0),MATCH((CUADRO!O$5&amp;$E71),'Hoja de Trabajo para listado'!$CD$151:$DC$151,0)),0)</f>
        <v>0</v>
      </c>
      <c r="P71" s="314">
        <f ca="1">+IFERROR(INDEX('Hoja de Trabajo para listado'!$A$155:$Z$1048576,MATCH($A71,'Hoja de Trabajo para listado'!$A$155:$A$1048576,0),MATCH((CUADRO!P$5&amp;$E71),'Hoja de Trabajo para listado'!$A$151:$Z$151,0)),0)+IFERROR(INDEX('Hoja de Trabajo para listado'!$AB$155:$BA$1048576,MATCH($A71,'Hoja de Trabajo para listado'!$AB$155:$AB$1048576,0),MATCH((CUADRO!P$5&amp;$E71),'Hoja de Trabajo para listado'!$AB$151:$BA$151,0)),0)+IFERROR(INDEX('Hoja de Trabajo para listado'!$BC$155:$CB$1048576,MATCH($A71,'Hoja de Trabajo para listado'!$BC$155:$BC$1048576,0),MATCH((CUADRO!P$5&amp;$E71),'Hoja de Trabajo para listado'!$BC$151:$CB$151,0)),0)+IFERROR(INDEX('Hoja de Trabajo para listado'!$DE$153:$DG$274,MATCH($A71,'Hoja de Trabajo para listado'!$DE$153:$DE$1048576,0),MATCH((CUADRO!P$5&amp;$E71),'Hoja de Trabajo para listado'!$DE$151:$DG$151,0)),0)+IFERROR(INDEX('Hoja de Trabajo para listado'!$CD$155:$DC$1048576,MATCH($A71,'Hoja de Trabajo para listado'!$CD$155:$CD$1048576,0),MATCH((CUADRO!P$5&amp;$E71),'Hoja de Trabajo para listado'!$CD$151:$DC$151,0)),0)</f>
        <v>0</v>
      </c>
      <c r="Q71" s="314">
        <f ca="1">+IFERROR(INDEX('Hoja de Trabajo para listado'!$A$155:$Z$1048576,MATCH($A71,'Hoja de Trabajo para listado'!$A$155:$A$1048576,0),MATCH((CUADRO!Q$5&amp;$E71),'Hoja de Trabajo para listado'!$A$151:$Z$151,0)),0)+IFERROR(INDEX('Hoja de Trabajo para listado'!$AB$155:$BA$1048576,MATCH($A71,'Hoja de Trabajo para listado'!$AB$155:$AB$1048576,0),MATCH((CUADRO!Q$5&amp;$E71),'Hoja de Trabajo para listado'!$AB$151:$BA$151,0)),0)+IFERROR(INDEX('Hoja de Trabajo para listado'!$BC$155:$CB$1048576,MATCH($A71,'Hoja de Trabajo para listado'!$BC$155:$BC$1048576,0),MATCH((CUADRO!Q$5&amp;$E71),'Hoja de Trabajo para listado'!$BC$151:$CB$151,0)),0)+IFERROR(INDEX('Hoja de Trabajo para listado'!$DE$153:$DG$274,MATCH($A71,'Hoja de Trabajo para listado'!$DE$153:$DE$1048576,0),MATCH((CUADRO!Q$5&amp;$E71),'Hoja de Trabajo para listado'!$DE$151:$DG$151,0)),0)+IFERROR(INDEX('Hoja de Trabajo para listado'!$CD$155:$DC$1048576,MATCH($A71,'Hoja de Trabajo para listado'!$CD$155:$CD$1048576,0),MATCH((CUADRO!Q$5&amp;$E71),'Hoja de Trabajo para listado'!$CD$151:$DC$151,0)),0)</f>
        <v>0</v>
      </c>
      <c r="R71" s="316">
        <f t="shared" ca="1" si="2"/>
        <v>87210.21</v>
      </c>
      <c r="S71" s="352">
        <f ca="1">+R70+R71</f>
        <v>87210.21</v>
      </c>
      <c r="T71" s="314">
        <f ca="1">+S71</f>
        <v>87210.21</v>
      </c>
      <c r="U71" s="348">
        <f t="shared" si="3"/>
        <v>2</v>
      </c>
      <c r="V71" s="319" t="str">
        <f>+VLOOKUP(A71,bd_lista!$A$3:$E$593,5,FALSE)</f>
        <v>Empresas Nacionales</v>
      </c>
      <c r="W71" s="426"/>
    </row>
    <row r="72" spans="1:23" ht="15" customHeight="1">
      <c r="A72" s="323">
        <v>526</v>
      </c>
      <c r="B72" s="427">
        <f>+A72</f>
        <v>526</v>
      </c>
      <c r="C72" s="318" t="str">
        <f>+VLOOKUP(A72,bd_lista!$A$3:$C$593,3,FALSE)</f>
        <v>Bolivia TV</v>
      </c>
      <c r="D72" s="429" t="str">
        <f>+C72</f>
        <v>Bolivia TV</v>
      </c>
      <c r="E72" s="339" t="s">
        <v>1418</v>
      </c>
      <c r="F72" s="314">
        <f ca="1">+IFERROR(INDEX('Hoja de Trabajo para listado'!$A$155:$Z$1048576,MATCH($A72,'Hoja de Trabajo para listado'!$A$155:$A$1048576,0),MATCH((CUADRO!F$5&amp;$E72),'Hoja de Trabajo para listado'!$A$151:$Z$151,0)),0)+IFERROR(INDEX('Hoja de Trabajo para listado'!$AB$155:$BA$1048576,MATCH($A72,'Hoja de Trabajo para listado'!$AB$155:$AB$1048576,0),MATCH((CUADRO!F$5&amp;$E72),'Hoja de Trabajo para listado'!$AB$151:$BA$151,0)),0)+IFERROR(INDEX('Hoja de Trabajo para listado'!$BC$155:$CB$1048576,MATCH($A72,'Hoja de Trabajo para listado'!$BC$155:$BC$1048576,0),MATCH((CUADRO!F$5&amp;$E72),'Hoja de Trabajo para listado'!$BC$151:$CB$151,0)),0)+IFERROR(INDEX('Hoja de Trabajo para listado'!$DE$153:$DG$274,MATCH($A72,'Hoja de Trabajo para listado'!$DE$153:$DE$1048576,0),MATCH((CUADRO!F$5&amp;$E72),'Hoja de Trabajo para listado'!$DE$151:$DG$151,0)),0)+IFERROR(INDEX('Hoja de Trabajo para listado'!$CD$155:$DC$1048576,MATCH($A72,'Hoja de Trabajo para listado'!$CD$155:$CD$1048576,0),MATCH((CUADRO!F$5&amp;$E72),'Hoja de Trabajo para listado'!$CD$151:$DC$151,0)),0)</f>
        <v>0</v>
      </c>
      <c r="G72" s="314">
        <f ca="1">+IFERROR(INDEX('Hoja de Trabajo para listado'!$A$155:$Z$1048576,MATCH($A72,'Hoja de Trabajo para listado'!$A$155:$A$1048576,0),MATCH((CUADRO!G$5&amp;$E72),'Hoja de Trabajo para listado'!$A$151:$Z$151,0)),0)+IFERROR(INDEX('Hoja de Trabajo para listado'!$AB$155:$BA$1048576,MATCH($A72,'Hoja de Trabajo para listado'!$AB$155:$AB$1048576,0),MATCH((CUADRO!G$5&amp;$E72),'Hoja de Trabajo para listado'!$AB$151:$BA$151,0)),0)+IFERROR(INDEX('Hoja de Trabajo para listado'!$BC$155:$CB$1048576,MATCH($A72,'Hoja de Trabajo para listado'!$BC$155:$BC$1048576,0),MATCH((CUADRO!G$5&amp;$E72),'Hoja de Trabajo para listado'!$BC$151:$CB$151,0)),0)+IFERROR(INDEX('Hoja de Trabajo para listado'!$DE$153:$DG$274,MATCH($A72,'Hoja de Trabajo para listado'!$DE$153:$DE$1048576,0),MATCH((CUADRO!G$5&amp;$E72),'Hoja de Trabajo para listado'!$DE$151:$DG$151,0)),0)+IFERROR(INDEX('Hoja de Trabajo para listado'!$CD$155:$DC$1048576,MATCH($A72,'Hoja de Trabajo para listado'!$CD$155:$CD$1048576,0),MATCH((CUADRO!G$5&amp;$E72),'Hoja de Trabajo para listado'!$CD$151:$DC$151,0)),0)</f>
        <v>0</v>
      </c>
      <c r="H72" s="314">
        <f ca="1">+IFERROR(INDEX('Hoja de Trabajo para listado'!$A$155:$Z$1048576,MATCH($A72,'Hoja de Trabajo para listado'!$A$155:$A$1048576,0),MATCH((CUADRO!H$5&amp;$E72),'Hoja de Trabajo para listado'!$A$151:$Z$151,0)),0)+IFERROR(INDEX('Hoja de Trabajo para listado'!$AB$155:$BA$1048576,MATCH($A72,'Hoja de Trabajo para listado'!$AB$155:$AB$1048576,0),MATCH((CUADRO!H$5&amp;$E72),'Hoja de Trabajo para listado'!$AB$151:$BA$151,0)),0)+IFERROR(INDEX('Hoja de Trabajo para listado'!$BC$155:$CB$1048576,MATCH($A72,'Hoja de Trabajo para listado'!$BC$155:$BC$1048576,0),MATCH((CUADRO!H$5&amp;$E72),'Hoja de Trabajo para listado'!$BC$151:$CB$151,0)),0)+IFERROR(INDEX('Hoja de Trabajo para listado'!$DE$153:$DG$274,MATCH($A72,'Hoja de Trabajo para listado'!$DE$153:$DE$1048576,0),MATCH((CUADRO!H$5&amp;$E72),'Hoja de Trabajo para listado'!$DE$151:$DG$151,0)),0)+IFERROR(INDEX('Hoja de Trabajo para listado'!$CD$155:$DC$1048576,MATCH($A72,'Hoja de Trabajo para listado'!$CD$155:$CD$1048576,0),MATCH((CUADRO!H$5&amp;$E72),'Hoja de Trabajo para listado'!$CD$151:$DC$151,0)),0)</f>
        <v>0</v>
      </c>
      <c r="I72" s="314">
        <f ca="1">+IFERROR(INDEX('Hoja de Trabajo para listado'!$A$155:$Z$1048576,MATCH($A72,'Hoja de Trabajo para listado'!$A$155:$A$1048576,0),MATCH((CUADRO!I$5&amp;$E72),'Hoja de Trabajo para listado'!$A$151:$Z$151,0)),0)+IFERROR(INDEX('Hoja de Trabajo para listado'!$AB$155:$BA$1048576,MATCH($A72,'Hoja de Trabajo para listado'!$AB$155:$AB$1048576,0),MATCH((CUADRO!I$5&amp;$E72),'Hoja de Trabajo para listado'!$AB$151:$BA$151,0)),0)+IFERROR(INDEX('Hoja de Trabajo para listado'!$BC$155:$CB$1048576,MATCH($A72,'Hoja de Trabajo para listado'!$BC$155:$BC$1048576,0),MATCH((CUADRO!I$5&amp;$E72),'Hoja de Trabajo para listado'!$BC$151:$CB$151,0)),0)+IFERROR(INDEX('Hoja de Trabajo para listado'!$DE$153:$DG$274,MATCH($A72,'Hoja de Trabajo para listado'!$DE$153:$DE$1048576,0),MATCH((CUADRO!I$5&amp;$E72),'Hoja de Trabajo para listado'!$DE$151:$DG$151,0)),0)+IFERROR(INDEX('Hoja de Trabajo para listado'!$CD$155:$DC$1048576,MATCH($A72,'Hoja de Trabajo para listado'!$CD$155:$CD$1048576,0),MATCH((CUADRO!I$5&amp;$E72),'Hoja de Trabajo para listado'!$CD$151:$DC$151,0)),0)</f>
        <v>0</v>
      </c>
      <c r="J72" s="314">
        <f ca="1">+IFERROR(INDEX('Hoja de Trabajo para listado'!$A$155:$Z$1048576,MATCH($A72,'Hoja de Trabajo para listado'!$A$155:$A$1048576,0),MATCH((CUADRO!J$5&amp;$E72),'Hoja de Trabajo para listado'!$A$151:$Z$151,0)),0)+IFERROR(INDEX('Hoja de Trabajo para listado'!$AB$155:$BA$1048576,MATCH($A72,'Hoja de Trabajo para listado'!$AB$155:$AB$1048576,0),MATCH((CUADRO!J$5&amp;$E72),'Hoja de Trabajo para listado'!$AB$151:$BA$151,0)),0)+IFERROR(INDEX('Hoja de Trabajo para listado'!$BC$155:$CB$1048576,MATCH($A72,'Hoja de Trabajo para listado'!$BC$155:$BC$1048576,0),MATCH((CUADRO!J$5&amp;$E72),'Hoja de Trabajo para listado'!$BC$151:$CB$151,0)),0)+IFERROR(INDEX('Hoja de Trabajo para listado'!$DE$153:$DG$274,MATCH($A72,'Hoja de Trabajo para listado'!$DE$153:$DE$1048576,0),MATCH((CUADRO!J$5&amp;$E72),'Hoja de Trabajo para listado'!$DE$151:$DG$151,0)),0)+IFERROR(INDEX('Hoja de Trabajo para listado'!$CD$155:$DC$1048576,MATCH($A72,'Hoja de Trabajo para listado'!$CD$155:$CD$1048576,0),MATCH((CUADRO!J$5&amp;$E72),'Hoja de Trabajo para listado'!$CD$151:$DC$151,0)),0)</f>
        <v>0</v>
      </c>
      <c r="K72" s="314">
        <f ca="1">+IFERROR(INDEX('Hoja de Trabajo para listado'!$A$155:$Z$1048576,MATCH($A72,'Hoja de Trabajo para listado'!$A$155:$A$1048576,0),MATCH((CUADRO!K$5&amp;$E72),'Hoja de Trabajo para listado'!$A$151:$Z$151,0)),0)+IFERROR(INDEX('Hoja de Trabajo para listado'!$AB$155:$BA$1048576,MATCH($A72,'Hoja de Trabajo para listado'!$AB$155:$AB$1048576,0),MATCH((CUADRO!K$5&amp;$E72),'Hoja de Trabajo para listado'!$AB$151:$BA$151,0)),0)+IFERROR(INDEX('Hoja de Trabajo para listado'!$BC$155:$CB$1048576,MATCH($A72,'Hoja de Trabajo para listado'!$BC$155:$BC$1048576,0),MATCH((CUADRO!K$5&amp;$E72),'Hoja de Trabajo para listado'!$BC$151:$CB$151,0)),0)+IFERROR(INDEX('Hoja de Trabajo para listado'!$DE$153:$DG$274,MATCH($A72,'Hoja de Trabajo para listado'!$DE$153:$DE$1048576,0),MATCH((CUADRO!K$5&amp;$E72),'Hoja de Trabajo para listado'!$DE$151:$DG$151,0)),0)+IFERROR(INDEX('Hoja de Trabajo para listado'!$CD$155:$DC$1048576,MATCH($A72,'Hoja de Trabajo para listado'!$CD$155:$CD$1048576,0),MATCH((CUADRO!K$5&amp;$E72),'Hoja de Trabajo para listado'!$CD$151:$DC$151,0)),0)</f>
        <v>0</v>
      </c>
      <c r="L72" s="314">
        <f ca="1">+IFERROR(INDEX('Hoja de Trabajo para listado'!$A$155:$Z$1048576,MATCH($A72,'Hoja de Trabajo para listado'!$A$155:$A$1048576,0),MATCH((CUADRO!L$5&amp;$E72),'Hoja de Trabajo para listado'!$A$151:$Z$151,0)),0)+IFERROR(INDEX('Hoja de Trabajo para listado'!$AB$155:$BA$1048576,MATCH($A72,'Hoja de Trabajo para listado'!$AB$155:$AB$1048576,0),MATCH((CUADRO!L$5&amp;$E72),'Hoja de Trabajo para listado'!$AB$151:$BA$151,0)),0)+IFERROR(INDEX('Hoja de Trabajo para listado'!$BC$155:$CB$1048576,MATCH($A72,'Hoja de Trabajo para listado'!$BC$155:$BC$1048576,0),MATCH((CUADRO!L$5&amp;$E72),'Hoja de Trabajo para listado'!$BC$151:$CB$151,0)),0)+IFERROR(INDEX('Hoja de Trabajo para listado'!$DE$153:$DG$274,MATCH($A72,'Hoja de Trabajo para listado'!$DE$153:$DE$1048576,0),MATCH((CUADRO!L$5&amp;$E72),'Hoja de Trabajo para listado'!$DE$151:$DG$151,0)),0)+IFERROR(INDEX('Hoja de Trabajo para listado'!$CD$155:$DC$1048576,MATCH($A72,'Hoja de Trabajo para listado'!$CD$155:$CD$1048576,0),MATCH((CUADRO!L$5&amp;$E72),'Hoja de Trabajo para listado'!$CD$151:$DC$151,0)),0)</f>
        <v>0</v>
      </c>
      <c r="M72" s="314">
        <f ca="1">+IFERROR(INDEX('Hoja de Trabajo para listado'!$A$155:$Z$1048576,MATCH($A72,'Hoja de Trabajo para listado'!$A$155:$A$1048576,0),MATCH((CUADRO!M$5&amp;$E72),'Hoja de Trabajo para listado'!$A$151:$Z$151,0)),0)+IFERROR(INDEX('Hoja de Trabajo para listado'!$AB$155:$BA$1048576,MATCH($A72,'Hoja de Trabajo para listado'!$AB$155:$AB$1048576,0),MATCH((CUADRO!M$5&amp;$E72),'Hoja de Trabajo para listado'!$AB$151:$BA$151,0)),0)+IFERROR(INDEX('Hoja de Trabajo para listado'!$BC$155:$CB$1048576,MATCH($A72,'Hoja de Trabajo para listado'!$BC$155:$BC$1048576,0),MATCH((CUADRO!M$5&amp;$E72),'Hoja de Trabajo para listado'!$BC$151:$CB$151,0)),0)+IFERROR(INDEX('Hoja de Trabajo para listado'!$DE$153:$DG$274,MATCH($A72,'Hoja de Trabajo para listado'!$DE$153:$DE$1048576,0),MATCH((CUADRO!M$5&amp;$E72),'Hoja de Trabajo para listado'!$DE$151:$DG$151,0)),0)+IFERROR(INDEX('Hoja de Trabajo para listado'!$CD$155:$DC$1048576,MATCH($A72,'Hoja de Trabajo para listado'!$CD$155:$CD$1048576,0),MATCH((CUADRO!M$5&amp;$E72),'Hoja de Trabajo para listado'!$CD$151:$DC$151,0)),0)</f>
        <v>0</v>
      </c>
      <c r="N72" s="314">
        <f ca="1">+IFERROR(INDEX('Hoja de Trabajo para listado'!$A$155:$Z$1048576,MATCH($A72,'Hoja de Trabajo para listado'!$A$155:$A$1048576,0),MATCH((CUADRO!N$5&amp;$E72),'Hoja de Trabajo para listado'!$A$151:$Z$151,0)),0)+IFERROR(INDEX('Hoja de Trabajo para listado'!$AB$155:$BA$1048576,MATCH($A72,'Hoja de Trabajo para listado'!$AB$155:$AB$1048576,0),MATCH((CUADRO!N$5&amp;$E72),'Hoja de Trabajo para listado'!$AB$151:$BA$151,0)),0)+IFERROR(INDEX('Hoja de Trabajo para listado'!$BC$155:$CB$1048576,MATCH($A72,'Hoja de Trabajo para listado'!$BC$155:$BC$1048576,0),MATCH((CUADRO!N$5&amp;$E72),'Hoja de Trabajo para listado'!$BC$151:$CB$151,0)),0)+IFERROR(INDEX('Hoja de Trabajo para listado'!$DE$153:$DG$274,MATCH($A72,'Hoja de Trabajo para listado'!$DE$153:$DE$1048576,0),MATCH((CUADRO!N$5&amp;$E72),'Hoja de Trabajo para listado'!$DE$151:$DG$151,0)),0)+IFERROR(INDEX('Hoja de Trabajo para listado'!$CD$155:$DC$1048576,MATCH($A72,'Hoja de Trabajo para listado'!$CD$155:$CD$1048576,0),MATCH((CUADRO!N$5&amp;$E72),'Hoja de Trabajo para listado'!$CD$151:$DC$151,0)),0)</f>
        <v>0</v>
      </c>
      <c r="O72" s="314">
        <f ca="1">+IFERROR(INDEX('Hoja de Trabajo para listado'!$A$155:$Z$1048576,MATCH($A72,'Hoja de Trabajo para listado'!$A$155:$A$1048576,0),MATCH((CUADRO!O$5&amp;$E72),'Hoja de Trabajo para listado'!$A$151:$Z$151,0)),0)+IFERROR(INDEX('Hoja de Trabajo para listado'!$AB$155:$BA$1048576,MATCH($A72,'Hoja de Trabajo para listado'!$AB$155:$AB$1048576,0),MATCH((CUADRO!O$5&amp;$E72),'Hoja de Trabajo para listado'!$AB$151:$BA$151,0)),0)+IFERROR(INDEX('Hoja de Trabajo para listado'!$BC$155:$CB$1048576,MATCH($A72,'Hoja de Trabajo para listado'!$BC$155:$BC$1048576,0),MATCH((CUADRO!O$5&amp;$E72),'Hoja de Trabajo para listado'!$BC$151:$CB$151,0)),0)+IFERROR(INDEX('Hoja de Trabajo para listado'!$DE$153:$DG$274,MATCH($A72,'Hoja de Trabajo para listado'!$DE$153:$DE$1048576,0),MATCH((CUADRO!O$5&amp;$E72),'Hoja de Trabajo para listado'!$DE$151:$DG$151,0)),0)+IFERROR(INDEX('Hoja de Trabajo para listado'!$CD$155:$DC$1048576,MATCH($A72,'Hoja de Trabajo para listado'!$CD$155:$CD$1048576,0),MATCH((CUADRO!O$5&amp;$E72),'Hoja de Trabajo para listado'!$CD$151:$DC$151,0)),0)</f>
        <v>0</v>
      </c>
      <c r="P72" s="314">
        <f ca="1">+IFERROR(INDEX('Hoja de Trabajo para listado'!$A$155:$Z$1048576,MATCH($A72,'Hoja de Trabajo para listado'!$A$155:$A$1048576,0),MATCH((CUADRO!P$5&amp;$E72),'Hoja de Trabajo para listado'!$A$151:$Z$151,0)),0)+IFERROR(INDEX('Hoja de Trabajo para listado'!$AB$155:$BA$1048576,MATCH($A72,'Hoja de Trabajo para listado'!$AB$155:$AB$1048576,0),MATCH((CUADRO!P$5&amp;$E72),'Hoja de Trabajo para listado'!$AB$151:$BA$151,0)),0)+IFERROR(INDEX('Hoja de Trabajo para listado'!$BC$155:$CB$1048576,MATCH($A72,'Hoja de Trabajo para listado'!$BC$155:$BC$1048576,0),MATCH((CUADRO!P$5&amp;$E72),'Hoja de Trabajo para listado'!$BC$151:$CB$151,0)),0)+IFERROR(INDEX('Hoja de Trabajo para listado'!$DE$153:$DG$274,MATCH($A72,'Hoja de Trabajo para listado'!$DE$153:$DE$1048576,0),MATCH((CUADRO!P$5&amp;$E72),'Hoja de Trabajo para listado'!$DE$151:$DG$151,0)),0)+IFERROR(INDEX('Hoja de Trabajo para listado'!$CD$155:$DC$1048576,MATCH($A72,'Hoja de Trabajo para listado'!$CD$155:$CD$1048576,0),MATCH((CUADRO!P$5&amp;$E72),'Hoja de Trabajo para listado'!$CD$151:$DC$151,0)),0)</f>
        <v>0</v>
      </c>
      <c r="Q72" s="314">
        <f ca="1">+IFERROR(INDEX('Hoja de Trabajo para listado'!$A$155:$Z$1048576,MATCH($A72,'Hoja de Trabajo para listado'!$A$155:$A$1048576,0),MATCH((CUADRO!Q$5&amp;$E72),'Hoja de Trabajo para listado'!$A$151:$Z$151,0)),0)+IFERROR(INDEX('Hoja de Trabajo para listado'!$AB$155:$BA$1048576,MATCH($A72,'Hoja de Trabajo para listado'!$AB$155:$AB$1048576,0),MATCH((CUADRO!Q$5&amp;$E72),'Hoja de Trabajo para listado'!$AB$151:$BA$151,0)),0)+IFERROR(INDEX('Hoja de Trabajo para listado'!$BC$155:$CB$1048576,MATCH($A72,'Hoja de Trabajo para listado'!$BC$155:$BC$1048576,0),MATCH((CUADRO!Q$5&amp;$E72),'Hoja de Trabajo para listado'!$BC$151:$CB$151,0)),0)+IFERROR(INDEX('Hoja de Trabajo para listado'!$DE$153:$DG$274,MATCH($A72,'Hoja de Trabajo para listado'!$DE$153:$DE$1048576,0),MATCH((CUADRO!Q$5&amp;$E72),'Hoja de Trabajo para listado'!$DE$151:$DG$151,0)),0)+IFERROR(INDEX('Hoja de Trabajo para listado'!$CD$155:$DC$1048576,MATCH($A72,'Hoja de Trabajo para listado'!$CD$155:$CD$1048576,0),MATCH((CUADRO!Q$5&amp;$E72),'Hoja de Trabajo para listado'!$CD$151:$DC$151,0)),0)</f>
        <v>0</v>
      </c>
      <c r="R72" s="314">
        <f t="shared" ca="1" si="2"/>
        <v>0</v>
      </c>
      <c r="S72" s="353"/>
      <c r="T72" s="314">
        <f ca="1">+T73</f>
        <v>26747.35</v>
      </c>
      <c r="U72" s="313">
        <f t="shared" si="3"/>
        <v>1</v>
      </c>
      <c r="V72" s="319" t="str">
        <f>+VLOOKUP(A72,bd_lista!$A$3:$E$593,5,FALSE)</f>
        <v>Empresas Nacionales</v>
      </c>
      <c r="W72" s="425" t="str">
        <f>+V72</f>
        <v>Empresas Nacionales</v>
      </c>
    </row>
    <row r="73" spans="1:23" ht="15" customHeight="1">
      <c r="A73" s="323">
        <v>526</v>
      </c>
      <c r="B73" s="428"/>
      <c r="C73" s="319" t="str">
        <f>+VLOOKUP(A73,bd_lista!$A$3:$C$593,3,FALSE)</f>
        <v>Bolivia TV</v>
      </c>
      <c r="D73" s="430"/>
      <c r="E73" s="319" t="s">
        <v>1419</v>
      </c>
      <c r="F73" s="316">
        <f ca="1">+IFERROR(INDEX('Hoja de Trabajo para listado'!$A$155:$Z$1048576,MATCH($A73,'Hoja de Trabajo para listado'!$A$155:$A$1048576,0),MATCH((CUADRO!F$5&amp;$E73),'Hoja de Trabajo para listado'!$A$151:$Z$151,0)),0)+IFERROR(INDEX('Hoja de Trabajo para listado'!$AB$155:$BA$1048576,MATCH($A73,'Hoja de Trabajo para listado'!$AB$155:$AB$1048576,0),MATCH((CUADRO!F$5&amp;$E73),'Hoja de Trabajo para listado'!$AB$151:$BA$151,0)),0)+IFERROR(INDEX('Hoja de Trabajo para listado'!$BC$155:$CB$1048576,MATCH($A73,'Hoja de Trabajo para listado'!$BC$155:$BC$1048576,0),MATCH((CUADRO!F$5&amp;$E73),'Hoja de Trabajo para listado'!$BC$151:$CB$151,0)),0)+IFERROR(INDEX('Hoja de Trabajo para listado'!$DE$153:$DG$274,MATCH($A73,'Hoja de Trabajo para listado'!$DE$153:$DE$1048576,0),MATCH((CUADRO!F$5&amp;$E73),'Hoja de Trabajo para listado'!$DE$151:$DG$151,0)),0)+IFERROR(INDEX('Hoja de Trabajo para listado'!$CD$155:$DC$1048576,MATCH($A73,'Hoja de Trabajo para listado'!$CD$155:$CD$1048576,0),MATCH((CUADRO!F$5&amp;$E73),'Hoja de Trabajo para listado'!$CD$151:$DC$151,0)),0)</f>
        <v>7758.74</v>
      </c>
      <c r="G73" s="316">
        <f ca="1">+IFERROR(INDEX('Hoja de Trabajo para listado'!$A$155:$Z$1048576,MATCH($A73,'Hoja de Trabajo para listado'!$A$155:$A$1048576,0),MATCH((CUADRO!G$5&amp;$E73),'Hoja de Trabajo para listado'!$A$151:$Z$151,0)),0)+IFERROR(INDEX('Hoja de Trabajo para listado'!$AB$155:$BA$1048576,MATCH($A73,'Hoja de Trabajo para listado'!$AB$155:$AB$1048576,0),MATCH((CUADRO!G$5&amp;$E73),'Hoja de Trabajo para listado'!$AB$151:$BA$151,0)),0)+IFERROR(INDEX('Hoja de Trabajo para listado'!$BC$155:$CB$1048576,MATCH($A73,'Hoja de Trabajo para listado'!$BC$155:$BC$1048576,0),MATCH((CUADRO!G$5&amp;$E73),'Hoja de Trabajo para listado'!$BC$151:$CB$151,0)),0)+IFERROR(INDEX('Hoja de Trabajo para listado'!$DE$153:$DG$274,MATCH($A73,'Hoja de Trabajo para listado'!$DE$153:$DE$1048576,0),MATCH((CUADRO!G$5&amp;$E73),'Hoja de Trabajo para listado'!$DE$151:$DG$151,0)),0)+IFERROR(INDEX('Hoja de Trabajo para listado'!$CD$155:$DC$1048576,MATCH($A73,'Hoja de Trabajo para listado'!$CD$155:$CD$1048576,0),MATCH((CUADRO!G$5&amp;$E73),'Hoja de Trabajo para listado'!$CD$151:$DC$151,0)),0)</f>
        <v>863</v>
      </c>
      <c r="H73" s="316">
        <f ca="1">+IFERROR(INDEX('Hoja de Trabajo para listado'!$A$155:$Z$1048576,MATCH($A73,'Hoja de Trabajo para listado'!$A$155:$A$1048576,0),MATCH((CUADRO!H$5&amp;$E73),'Hoja de Trabajo para listado'!$A$151:$Z$151,0)),0)+IFERROR(INDEX('Hoja de Trabajo para listado'!$AB$155:$BA$1048576,MATCH($A73,'Hoja de Trabajo para listado'!$AB$155:$AB$1048576,0),MATCH((CUADRO!H$5&amp;$E73),'Hoja de Trabajo para listado'!$AB$151:$BA$151,0)),0)+IFERROR(INDEX('Hoja de Trabajo para listado'!$BC$155:$CB$1048576,MATCH($A73,'Hoja de Trabajo para listado'!$BC$155:$BC$1048576,0),MATCH((CUADRO!H$5&amp;$E73),'Hoja de Trabajo para listado'!$BC$151:$CB$151,0)),0)+IFERROR(INDEX('Hoja de Trabajo para listado'!$DE$153:$DG$274,MATCH($A73,'Hoja de Trabajo para listado'!$DE$153:$DE$1048576,0),MATCH((CUADRO!H$5&amp;$E73),'Hoja de Trabajo para listado'!$DE$151:$DG$151,0)),0)+IFERROR(INDEX('Hoja de Trabajo para listado'!$CD$155:$DC$1048576,MATCH($A73,'Hoja de Trabajo para listado'!$CD$155:$CD$1048576,0),MATCH((CUADRO!H$5&amp;$E73),'Hoja de Trabajo para listado'!$CD$151:$DC$151,0)),0)</f>
        <v>18125.61</v>
      </c>
      <c r="I73" s="316">
        <f ca="1">+IFERROR(INDEX('Hoja de Trabajo para listado'!$A$155:$Z$1048576,MATCH($A73,'Hoja de Trabajo para listado'!$A$155:$A$1048576,0),MATCH((CUADRO!I$5&amp;$E73),'Hoja de Trabajo para listado'!$A$151:$Z$151,0)),0)+IFERROR(INDEX('Hoja de Trabajo para listado'!$AB$155:$BA$1048576,MATCH($A73,'Hoja de Trabajo para listado'!$AB$155:$AB$1048576,0),MATCH((CUADRO!I$5&amp;$E73),'Hoja de Trabajo para listado'!$AB$151:$BA$151,0)),0)+IFERROR(INDEX('Hoja de Trabajo para listado'!$BC$155:$CB$1048576,MATCH($A73,'Hoja de Trabajo para listado'!$BC$155:$BC$1048576,0),MATCH((CUADRO!I$5&amp;$E73),'Hoja de Trabajo para listado'!$BC$151:$CB$151,0)),0)+IFERROR(INDEX('Hoja de Trabajo para listado'!$DE$153:$DG$274,MATCH($A73,'Hoja de Trabajo para listado'!$DE$153:$DE$1048576,0),MATCH((CUADRO!I$5&amp;$E73),'Hoja de Trabajo para listado'!$DE$151:$DG$151,0)),0)+IFERROR(INDEX('Hoja de Trabajo para listado'!$CD$155:$DC$1048576,MATCH($A73,'Hoja de Trabajo para listado'!$CD$155:$CD$1048576,0),MATCH((CUADRO!I$5&amp;$E73),'Hoja de Trabajo para listado'!$CD$151:$DC$151,0)),0)</f>
        <v>0</v>
      </c>
      <c r="J73" s="316">
        <f ca="1">+IFERROR(INDEX('Hoja de Trabajo para listado'!$A$155:$Z$1048576,MATCH($A73,'Hoja de Trabajo para listado'!$A$155:$A$1048576,0),MATCH((CUADRO!J$5&amp;$E73),'Hoja de Trabajo para listado'!$A$151:$Z$151,0)),0)+IFERROR(INDEX('Hoja de Trabajo para listado'!$AB$155:$BA$1048576,MATCH($A73,'Hoja de Trabajo para listado'!$AB$155:$AB$1048576,0),MATCH((CUADRO!J$5&amp;$E73),'Hoja de Trabajo para listado'!$AB$151:$BA$151,0)),0)+IFERROR(INDEX('Hoja de Trabajo para listado'!$BC$155:$CB$1048576,MATCH($A73,'Hoja de Trabajo para listado'!$BC$155:$BC$1048576,0),MATCH((CUADRO!J$5&amp;$E73),'Hoja de Trabajo para listado'!$BC$151:$CB$151,0)),0)+IFERROR(INDEX('Hoja de Trabajo para listado'!$DE$153:$DG$274,MATCH($A73,'Hoja de Trabajo para listado'!$DE$153:$DE$1048576,0),MATCH((CUADRO!J$5&amp;$E73),'Hoja de Trabajo para listado'!$DE$151:$DG$151,0)),0)+IFERROR(INDEX('Hoja de Trabajo para listado'!$CD$155:$DC$1048576,MATCH($A73,'Hoja de Trabajo para listado'!$CD$155:$CD$1048576,0),MATCH((CUADRO!J$5&amp;$E73),'Hoja de Trabajo para listado'!$CD$151:$DC$151,0)),0)</f>
        <v>0</v>
      </c>
      <c r="K73" s="316">
        <f ca="1">+IFERROR(INDEX('Hoja de Trabajo para listado'!$A$155:$Z$1048576,MATCH($A73,'Hoja de Trabajo para listado'!$A$155:$A$1048576,0),MATCH((CUADRO!K$5&amp;$E73),'Hoja de Trabajo para listado'!$A$151:$Z$151,0)),0)+IFERROR(INDEX('Hoja de Trabajo para listado'!$AB$155:$BA$1048576,MATCH($A73,'Hoja de Trabajo para listado'!$AB$155:$AB$1048576,0),MATCH((CUADRO!K$5&amp;$E73),'Hoja de Trabajo para listado'!$AB$151:$BA$151,0)),0)+IFERROR(INDEX('Hoja de Trabajo para listado'!$BC$155:$CB$1048576,MATCH($A73,'Hoja de Trabajo para listado'!$BC$155:$BC$1048576,0),MATCH((CUADRO!K$5&amp;$E73),'Hoja de Trabajo para listado'!$BC$151:$CB$151,0)),0)+IFERROR(INDEX('Hoja de Trabajo para listado'!$DE$153:$DG$274,MATCH($A73,'Hoja de Trabajo para listado'!$DE$153:$DE$1048576,0),MATCH((CUADRO!K$5&amp;$E73),'Hoja de Trabajo para listado'!$DE$151:$DG$151,0)),0)+IFERROR(INDEX('Hoja de Trabajo para listado'!$CD$155:$DC$1048576,MATCH($A73,'Hoja de Trabajo para listado'!$CD$155:$CD$1048576,0),MATCH((CUADRO!K$5&amp;$E73),'Hoja de Trabajo para listado'!$CD$151:$DC$151,0)),0)</f>
        <v>0</v>
      </c>
      <c r="L73" s="316">
        <f ca="1">+IFERROR(INDEX('Hoja de Trabajo para listado'!$A$155:$Z$1048576,MATCH($A73,'Hoja de Trabajo para listado'!$A$155:$A$1048576,0),MATCH((CUADRO!L$5&amp;$E73),'Hoja de Trabajo para listado'!$A$151:$Z$151,0)),0)+IFERROR(INDEX('Hoja de Trabajo para listado'!$AB$155:$BA$1048576,MATCH($A73,'Hoja de Trabajo para listado'!$AB$155:$AB$1048576,0),MATCH((CUADRO!L$5&amp;$E73),'Hoja de Trabajo para listado'!$AB$151:$BA$151,0)),0)+IFERROR(INDEX('Hoja de Trabajo para listado'!$BC$155:$CB$1048576,MATCH($A73,'Hoja de Trabajo para listado'!$BC$155:$BC$1048576,0),MATCH((CUADRO!L$5&amp;$E73),'Hoja de Trabajo para listado'!$BC$151:$CB$151,0)),0)+IFERROR(INDEX('Hoja de Trabajo para listado'!$DE$153:$DG$274,MATCH($A73,'Hoja de Trabajo para listado'!$DE$153:$DE$1048576,0),MATCH((CUADRO!L$5&amp;$E73),'Hoja de Trabajo para listado'!$DE$151:$DG$151,0)),0)+IFERROR(INDEX('Hoja de Trabajo para listado'!$CD$155:$DC$1048576,MATCH($A73,'Hoja de Trabajo para listado'!$CD$155:$CD$1048576,0),MATCH((CUADRO!L$5&amp;$E73),'Hoja de Trabajo para listado'!$CD$151:$DC$151,0)),0)</f>
        <v>0</v>
      </c>
      <c r="M73" s="316">
        <f ca="1">+IFERROR(INDEX('Hoja de Trabajo para listado'!$A$155:$Z$1048576,MATCH($A73,'Hoja de Trabajo para listado'!$A$155:$A$1048576,0),MATCH((CUADRO!M$5&amp;$E73),'Hoja de Trabajo para listado'!$A$151:$Z$151,0)),0)+IFERROR(INDEX('Hoja de Trabajo para listado'!$AB$155:$BA$1048576,MATCH($A73,'Hoja de Trabajo para listado'!$AB$155:$AB$1048576,0),MATCH((CUADRO!M$5&amp;$E73),'Hoja de Trabajo para listado'!$AB$151:$BA$151,0)),0)+IFERROR(INDEX('Hoja de Trabajo para listado'!$BC$155:$CB$1048576,MATCH($A73,'Hoja de Trabajo para listado'!$BC$155:$BC$1048576,0),MATCH((CUADRO!M$5&amp;$E73),'Hoja de Trabajo para listado'!$BC$151:$CB$151,0)),0)+IFERROR(INDEX('Hoja de Trabajo para listado'!$DE$153:$DG$274,MATCH($A73,'Hoja de Trabajo para listado'!$DE$153:$DE$1048576,0),MATCH((CUADRO!M$5&amp;$E73),'Hoja de Trabajo para listado'!$DE$151:$DG$151,0)),0)+IFERROR(INDEX('Hoja de Trabajo para listado'!$CD$155:$DC$1048576,MATCH($A73,'Hoja de Trabajo para listado'!$CD$155:$CD$1048576,0),MATCH((CUADRO!M$5&amp;$E73),'Hoja de Trabajo para listado'!$CD$151:$DC$151,0)),0)</f>
        <v>0</v>
      </c>
      <c r="N73" s="316">
        <f ca="1">+IFERROR(INDEX('Hoja de Trabajo para listado'!$A$155:$Z$1048576,MATCH($A73,'Hoja de Trabajo para listado'!$A$155:$A$1048576,0),MATCH((CUADRO!N$5&amp;$E73),'Hoja de Trabajo para listado'!$A$151:$Z$151,0)),0)+IFERROR(INDEX('Hoja de Trabajo para listado'!$AB$155:$BA$1048576,MATCH($A73,'Hoja de Trabajo para listado'!$AB$155:$AB$1048576,0),MATCH((CUADRO!N$5&amp;$E73),'Hoja de Trabajo para listado'!$AB$151:$BA$151,0)),0)+IFERROR(INDEX('Hoja de Trabajo para listado'!$BC$155:$CB$1048576,MATCH($A73,'Hoja de Trabajo para listado'!$BC$155:$BC$1048576,0),MATCH((CUADRO!N$5&amp;$E73),'Hoja de Trabajo para listado'!$BC$151:$CB$151,0)),0)+IFERROR(INDEX('Hoja de Trabajo para listado'!$DE$153:$DG$274,MATCH($A73,'Hoja de Trabajo para listado'!$DE$153:$DE$1048576,0),MATCH((CUADRO!N$5&amp;$E73),'Hoja de Trabajo para listado'!$DE$151:$DG$151,0)),0)+IFERROR(INDEX('Hoja de Trabajo para listado'!$CD$155:$DC$1048576,MATCH($A73,'Hoja de Trabajo para listado'!$CD$155:$CD$1048576,0),MATCH((CUADRO!N$5&amp;$E73),'Hoja de Trabajo para listado'!$CD$151:$DC$151,0)),0)</f>
        <v>0</v>
      </c>
      <c r="O73" s="316">
        <f ca="1">+IFERROR(INDEX('Hoja de Trabajo para listado'!$A$155:$Z$1048576,MATCH($A73,'Hoja de Trabajo para listado'!$A$155:$A$1048576,0),MATCH((CUADRO!O$5&amp;$E73),'Hoja de Trabajo para listado'!$A$151:$Z$151,0)),0)+IFERROR(INDEX('Hoja de Trabajo para listado'!$AB$155:$BA$1048576,MATCH($A73,'Hoja de Trabajo para listado'!$AB$155:$AB$1048576,0),MATCH((CUADRO!O$5&amp;$E73),'Hoja de Trabajo para listado'!$AB$151:$BA$151,0)),0)+IFERROR(INDEX('Hoja de Trabajo para listado'!$BC$155:$CB$1048576,MATCH($A73,'Hoja de Trabajo para listado'!$BC$155:$BC$1048576,0),MATCH((CUADRO!O$5&amp;$E73),'Hoja de Trabajo para listado'!$BC$151:$CB$151,0)),0)+IFERROR(INDEX('Hoja de Trabajo para listado'!$DE$153:$DG$274,MATCH($A73,'Hoja de Trabajo para listado'!$DE$153:$DE$1048576,0),MATCH((CUADRO!O$5&amp;$E73),'Hoja de Trabajo para listado'!$DE$151:$DG$151,0)),0)+IFERROR(INDEX('Hoja de Trabajo para listado'!$CD$155:$DC$1048576,MATCH($A73,'Hoja de Trabajo para listado'!$CD$155:$CD$1048576,0),MATCH((CUADRO!O$5&amp;$E73),'Hoja de Trabajo para listado'!$CD$151:$DC$151,0)),0)</f>
        <v>0</v>
      </c>
      <c r="P73" s="316">
        <f ca="1">+IFERROR(INDEX('Hoja de Trabajo para listado'!$A$155:$Z$1048576,MATCH($A73,'Hoja de Trabajo para listado'!$A$155:$A$1048576,0),MATCH((CUADRO!P$5&amp;$E73),'Hoja de Trabajo para listado'!$A$151:$Z$151,0)),0)+IFERROR(INDEX('Hoja de Trabajo para listado'!$AB$155:$BA$1048576,MATCH($A73,'Hoja de Trabajo para listado'!$AB$155:$AB$1048576,0),MATCH((CUADRO!P$5&amp;$E73),'Hoja de Trabajo para listado'!$AB$151:$BA$151,0)),0)+IFERROR(INDEX('Hoja de Trabajo para listado'!$BC$155:$CB$1048576,MATCH($A73,'Hoja de Trabajo para listado'!$BC$155:$BC$1048576,0),MATCH((CUADRO!P$5&amp;$E73),'Hoja de Trabajo para listado'!$BC$151:$CB$151,0)),0)+IFERROR(INDEX('Hoja de Trabajo para listado'!$DE$153:$DG$274,MATCH($A73,'Hoja de Trabajo para listado'!$DE$153:$DE$1048576,0),MATCH((CUADRO!P$5&amp;$E73),'Hoja de Trabajo para listado'!$DE$151:$DG$151,0)),0)+IFERROR(INDEX('Hoja de Trabajo para listado'!$CD$155:$DC$1048576,MATCH($A73,'Hoja de Trabajo para listado'!$CD$155:$CD$1048576,0),MATCH((CUADRO!P$5&amp;$E73),'Hoja de Trabajo para listado'!$CD$151:$DC$151,0)),0)</f>
        <v>0</v>
      </c>
      <c r="Q73" s="316">
        <f ca="1">+IFERROR(INDEX('Hoja de Trabajo para listado'!$A$155:$Z$1048576,MATCH($A73,'Hoja de Trabajo para listado'!$A$155:$A$1048576,0),MATCH((CUADRO!Q$5&amp;$E73),'Hoja de Trabajo para listado'!$A$151:$Z$151,0)),0)+IFERROR(INDEX('Hoja de Trabajo para listado'!$AB$155:$BA$1048576,MATCH($A73,'Hoja de Trabajo para listado'!$AB$155:$AB$1048576,0),MATCH((CUADRO!Q$5&amp;$E73),'Hoja de Trabajo para listado'!$AB$151:$BA$151,0)),0)+IFERROR(INDEX('Hoja de Trabajo para listado'!$BC$155:$CB$1048576,MATCH($A73,'Hoja de Trabajo para listado'!$BC$155:$BC$1048576,0),MATCH((CUADRO!Q$5&amp;$E73),'Hoja de Trabajo para listado'!$BC$151:$CB$151,0)),0)+IFERROR(INDEX('Hoja de Trabajo para listado'!$DE$153:$DG$274,MATCH($A73,'Hoja de Trabajo para listado'!$DE$153:$DE$1048576,0),MATCH((CUADRO!Q$5&amp;$E73),'Hoja de Trabajo para listado'!$DE$151:$DG$151,0)),0)+IFERROR(INDEX('Hoja de Trabajo para listado'!$CD$155:$DC$1048576,MATCH($A73,'Hoja de Trabajo para listado'!$CD$155:$CD$1048576,0),MATCH((CUADRO!Q$5&amp;$E73),'Hoja de Trabajo para listado'!$CD$151:$DC$151,0)),0)</f>
        <v>0</v>
      </c>
      <c r="R73" s="316">
        <f t="shared" ca="1" si="2"/>
        <v>26747.35</v>
      </c>
      <c r="S73" s="352">
        <f ca="1">+R72+R73</f>
        <v>26747.35</v>
      </c>
      <c r="T73" s="316">
        <f ca="1">+S73</f>
        <v>26747.35</v>
      </c>
      <c r="U73" s="315">
        <f t="shared" si="3"/>
        <v>2</v>
      </c>
      <c r="V73" s="319" t="str">
        <f>+VLOOKUP(A73,bd_lista!$A$3:$E$593,5,FALSE)</f>
        <v>Empresas Nacionales</v>
      </c>
      <c r="W73" s="426"/>
    </row>
    <row r="74" spans="1:23" ht="15" customHeight="1">
      <c r="A74" s="325">
        <v>580</v>
      </c>
      <c r="B74" s="427">
        <f>+A74</f>
        <v>580</v>
      </c>
      <c r="C74" s="318" t="str">
        <f>+VLOOKUP(A74,bd_lista!$A$3:$C$593,3,FALSE)</f>
        <v>Depósitos Aduaneros Bolivianos</v>
      </c>
      <c r="D74" s="429" t="str">
        <f>+C74</f>
        <v>Depósitos Aduaneros Bolivianos</v>
      </c>
      <c r="E74" s="339" t="s">
        <v>1418</v>
      </c>
      <c r="F74" s="314">
        <f ca="1">+IFERROR(INDEX('Hoja de Trabajo para listado'!$A$155:$Z$1048576,MATCH($A74,'Hoja de Trabajo para listado'!$A$155:$A$1048576,0),MATCH((CUADRO!F$5&amp;$E74),'Hoja de Trabajo para listado'!$A$151:$Z$151,0)),0)+IFERROR(INDEX('Hoja de Trabajo para listado'!$AB$155:$BA$1048576,MATCH($A74,'Hoja de Trabajo para listado'!$AB$155:$AB$1048576,0),MATCH((CUADRO!F$5&amp;$E74),'Hoja de Trabajo para listado'!$AB$151:$BA$151,0)),0)+IFERROR(INDEX('Hoja de Trabajo para listado'!$BC$155:$CB$1048576,MATCH($A74,'Hoja de Trabajo para listado'!$BC$155:$BC$1048576,0),MATCH((CUADRO!F$5&amp;$E74),'Hoja de Trabajo para listado'!$BC$151:$CB$151,0)),0)+IFERROR(INDEX('Hoja de Trabajo para listado'!$DE$153:$DG$274,MATCH($A74,'Hoja de Trabajo para listado'!$DE$153:$DE$1048576,0),MATCH((CUADRO!F$5&amp;$E74),'Hoja de Trabajo para listado'!$DE$151:$DG$151,0)),0)+IFERROR(INDEX('Hoja de Trabajo para listado'!$CD$155:$DC$1048576,MATCH($A74,'Hoja de Trabajo para listado'!$CD$155:$CD$1048576,0),MATCH((CUADRO!F$5&amp;$E74),'Hoja de Trabajo para listado'!$CD$151:$DC$151,0)),0)</f>
        <v>0</v>
      </c>
      <c r="G74" s="314">
        <f ca="1">+IFERROR(INDEX('Hoja de Trabajo para listado'!$A$155:$Z$1048576,MATCH($A74,'Hoja de Trabajo para listado'!$A$155:$A$1048576,0),MATCH((CUADRO!G$5&amp;$E74),'Hoja de Trabajo para listado'!$A$151:$Z$151,0)),0)+IFERROR(INDEX('Hoja de Trabajo para listado'!$AB$155:$BA$1048576,MATCH($A74,'Hoja de Trabajo para listado'!$AB$155:$AB$1048576,0),MATCH((CUADRO!G$5&amp;$E74),'Hoja de Trabajo para listado'!$AB$151:$BA$151,0)),0)+IFERROR(INDEX('Hoja de Trabajo para listado'!$BC$155:$CB$1048576,MATCH($A74,'Hoja de Trabajo para listado'!$BC$155:$BC$1048576,0),MATCH((CUADRO!G$5&amp;$E74),'Hoja de Trabajo para listado'!$BC$151:$CB$151,0)),0)+IFERROR(INDEX('Hoja de Trabajo para listado'!$DE$153:$DG$274,MATCH($A74,'Hoja de Trabajo para listado'!$DE$153:$DE$1048576,0),MATCH((CUADRO!G$5&amp;$E74),'Hoja de Trabajo para listado'!$DE$151:$DG$151,0)),0)+IFERROR(INDEX('Hoja de Trabajo para listado'!$CD$155:$DC$1048576,MATCH($A74,'Hoja de Trabajo para listado'!$CD$155:$CD$1048576,0),MATCH((CUADRO!G$5&amp;$E74),'Hoja de Trabajo para listado'!$CD$151:$DC$151,0)),0)</f>
        <v>0</v>
      </c>
      <c r="H74" s="314">
        <f ca="1">+IFERROR(INDEX('Hoja de Trabajo para listado'!$A$155:$Z$1048576,MATCH($A74,'Hoja de Trabajo para listado'!$A$155:$A$1048576,0),MATCH((CUADRO!H$5&amp;$E74),'Hoja de Trabajo para listado'!$A$151:$Z$151,0)),0)+IFERROR(INDEX('Hoja de Trabajo para listado'!$AB$155:$BA$1048576,MATCH($A74,'Hoja de Trabajo para listado'!$AB$155:$AB$1048576,0),MATCH((CUADRO!H$5&amp;$E74),'Hoja de Trabajo para listado'!$AB$151:$BA$151,0)),0)+IFERROR(INDEX('Hoja de Trabajo para listado'!$BC$155:$CB$1048576,MATCH($A74,'Hoja de Trabajo para listado'!$BC$155:$BC$1048576,0),MATCH((CUADRO!H$5&amp;$E74),'Hoja de Trabajo para listado'!$BC$151:$CB$151,0)),0)+IFERROR(INDEX('Hoja de Trabajo para listado'!$DE$153:$DG$274,MATCH($A74,'Hoja de Trabajo para listado'!$DE$153:$DE$1048576,0),MATCH((CUADRO!H$5&amp;$E74),'Hoja de Trabajo para listado'!$DE$151:$DG$151,0)),0)+IFERROR(INDEX('Hoja de Trabajo para listado'!$CD$155:$DC$1048576,MATCH($A74,'Hoja de Trabajo para listado'!$CD$155:$CD$1048576,0),MATCH((CUADRO!H$5&amp;$E74),'Hoja de Trabajo para listado'!$CD$151:$DC$151,0)),0)</f>
        <v>0</v>
      </c>
      <c r="I74" s="314">
        <f ca="1">+IFERROR(INDEX('Hoja de Trabajo para listado'!$A$155:$Z$1048576,MATCH($A74,'Hoja de Trabajo para listado'!$A$155:$A$1048576,0),MATCH((CUADRO!I$5&amp;$E74),'Hoja de Trabajo para listado'!$A$151:$Z$151,0)),0)+IFERROR(INDEX('Hoja de Trabajo para listado'!$AB$155:$BA$1048576,MATCH($A74,'Hoja de Trabajo para listado'!$AB$155:$AB$1048576,0),MATCH((CUADRO!I$5&amp;$E74),'Hoja de Trabajo para listado'!$AB$151:$BA$151,0)),0)+IFERROR(INDEX('Hoja de Trabajo para listado'!$BC$155:$CB$1048576,MATCH($A74,'Hoja de Trabajo para listado'!$BC$155:$BC$1048576,0),MATCH((CUADRO!I$5&amp;$E74),'Hoja de Trabajo para listado'!$BC$151:$CB$151,0)),0)+IFERROR(INDEX('Hoja de Trabajo para listado'!$DE$153:$DG$274,MATCH($A74,'Hoja de Trabajo para listado'!$DE$153:$DE$1048576,0),MATCH((CUADRO!I$5&amp;$E74),'Hoja de Trabajo para listado'!$DE$151:$DG$151,0)),0)+IFERROR(INDEX('Hoja de Trabajo para listado'!$CD$155:$DC$1048576,MATCH($A74,'Hoja de Trabajo para listado'!$CD$155:$CD$1048576,0),MATCH((CUADRO!I$5&amp;$E74),'Hoja de Trabajo para listado'!$CD$151:$DC$151,0)),0)</f>
        <v>0</v>
      </c>
      <c r="J74" s="314">
        <f ca="1">+IFERROR(INDEX('Hoja de Trabajo para listado'!$A$155:$Z$1048576,MATCH($A74,'Hoja de Trabajo para listado'!$A$155:$A$1048576,0),MATCH((CUADRO!J$5&amp;$E74),'Hoja de Trabajo para listado'!$A$151:$Z$151,0)),0)+IFERROR(INDEX('Hoja de Trabajo para listado'!$AB$155:$BA$1048576,MATCH($A74,'Hoja de Trabajo para listado'!$AB$155:$AB$1048576,0),MATCH((CUADRO!J$5&amp;$E74),'Hoja de Trabajo para listado'!$AB$151:$BA$151,0)),0)+IFERROR(INDEX('Hoja de Trabajo para listado'!$BC$155:$CB$1048576,MATCH($A74,'Hoja de Trabajo para listado'!$BC$155:$BC$1048576,0),MATCH((CUADRO!J$5&amp;$E74),'Hoja de Trabajo para listado'!$BC$151:$CB$151,0)),0)+IFERROR(INDEX('Hoja de Trabajo para listado'!$DE$153:$DG$274,MATCH($A74,'Hoja de Trabajo para listado'!$DE$153:$DE$1048576,0),MATCH((CUADRO!J$5&amp;$E74),'Hoja de Trabajo para listado'!$DE$151:$DG$151,0)),0)+IFERROR(INDEX('Hoja de Trabajo para listado'!$CD$155:$DC$1048576,MATCH($A74,'Hoja de Trabajo para listado'!$CD$155:$CD$1048576,0),MATCH((CUADRO!J$5&amp;$E74),'Hoja de Trabajo para listado'!$CD$151:$DC$151,0)),0)</f>
        <v>0</v>
      </c>
      <c r="K74" s="314">
        <f ca="1">+IFERROR(INDEX('Hoja de Trabajo para listado'!$A$155:$Z$1048576,MATCH($A74,'Hoja de Trabajo para listado'!$A$155:$A$1048576,0),MATCH((CUADRO!K$5&amp;$E74),'Hoja de Trabajo para listado'!$A$151:$Z$151,0)),0)+IFERROR(INDEX('Hoja de Trabajo para listado'!$AB$155:$BA$1048576,MATCH($A74,'Hoja de Trabajo para listado'!$AB$155:$AB$1048576,0),MATCH((CUADRO!K$5&amp;$E74),'Hoja de Trabajo para listado'!$AB$151:$BA$151,0)),0)+IFERROR(INDEX('Hoja de Trabajo para listado'!$BC$155:$CB$1048576,MATCH($A74,'Hoja de Trabajo para listado'!$BC$155:$BC$1048576,0),MATCH((CUADRO!K$5&amp;$E74),'Hoja de Trabajo para listado'!$BC$151:$CB$151,0)),0)+IFERROR(INDEX('Hoja de Trabajo para listado'!$DE$153:$DG$274,MATCH($A74,'Hoja de Trabajo para listado'!$DE$153:$DE$1048576,0),MATCH((CUADRO!K$5&amp;$E74),'Hoja de Trabajo para listado'!$DE$151:$DG$151,0)),0)+IFERROR(INDEX('Hoja de Trabajo para listado'!$CD$155:$DC$1048576,MATCH($A74,'Hoja de Trabajo para listado'!$CD$155:$CD$1048576,0),MATCH((CUADRO!K$5&amp;$E74),'Hoja de Trabajo para listado'!$CD$151:$DC$151,0)),0)</f>
        <v>0</v>
      </c>
      <c r="L74" s="314">
        <f ca="1">+IFERROR(INDEX('Hoja de Trabajo para listado'!$A$155:$Z$1048576,MATCH($A74,'Hoja de Trabajo para listado'!$A$155:$A$1048576,0),MATCH((CUADRO!L$5&amp;$E74),'Hoja de Trabajo para listado'!$A$151:$Z$151,0)),0)+IFERROR(INDEX('Hoja de Trabajo para listado'!$AB$155:$BA$1048576,MATCH($A74,'Hoja de Trabajo para listado'!$AB$155:$AB$1048576,0),MATCH((CUADRO!L$5&amp;$E74),'Hoja de Trabajo para listado'!$AB$151:$BA$151,0)),0)+IFERROR(INDEX('Hoja de Trabajo para listado'!$BC$155:$CB$1048576,MATCH($A74,'Hoja de Trabajo para listado'!$BC$155:$BC$1048576,0),MATCH((CUADRO!L$5&amp;$E74),'Hoja de Trabajo para listado'!$BC$151:$CB$151,0)),0)+IFERROR(INDEX('Hoja de Trabajo para listado'!$DE$153:$DG$274,MATCH($A74,'Hoja de Trabajo para listado'!$DE$153:$DE$1048576,0),MATCH((CUADRO!L$5&amp;$E74),'Hoja de Trabajo para listado'!$DE$151:$DG$151,0)),0)+IFERROR(INDEX('Hoja de Trabajo para listado'!$CD$155:$DC$1048576,MATCH($A74,'Hoja de Trabajo para listado'!$CD$155:$CD$1048576,0),MATCH((CUADRO!L$5&amp;$E74),'Hoja de Trabajo para listado'!$CD$151:$DC$151,0)),0)</f>
        <v>0</v>
      </c>
      <c r="M74" s="314">
        <f ca="1">+IFERROR(INDEX('Hoja de Trabajo para listado'!$A$155:$Z$1048576,MATCH($A74,'Hoja de Trabajo para listado'!$A$155:$A$1048576,0),MATCH((CUADRO!M$5&amp;$E74),'Hoja de Trabajo para listado'!$A$151:$Z$151,0)),0)+IFERROR(INDEX('Hoja de Trabajo para listado'!$AB$155:$BA$1048576,MATCH($A74,'Hoja de Trabajo para listado'!$AB$155:$AB$1048576,0),MATCH((CUADRO!M$5&amp;$E74),'Hoja de Trabajo para listado'!$AB$151:$BA$151,0)),0)+IFERROR(INDEX('Hoja de Trabajo para listado'!$BC$155:$CB$1048576,MATCH($A74,'Hoja de Trabajo para listado'!$BC$155:$BC$1048576,0),MATCH((CUADRO!M$5&amp;$E74),'Hoja de Trabajo para listado'!$BC$151:$CB$151,0)),0)+IFERROR(INDEX('Hoja de Trabajo para listado'!$DE$153:$DG$274,MATCH($A74,'Hoja de Trabajo para listado'!$DE$153:$DE$1048576,0),MATCH((CUADRO!M$5&amp;$E74),'Hoja de Trabajo para listado'!$DE$151:$DG$151,0)),0)+IFERROR(INDEX('Hoja de Trabajo para listado'!$CD$155:$DC$1048576,MATCH($A74,'Hoja de Trabajo para listado'!$CD$155:$CD$1048576,0),MATCH((CUADRO!M$5&amp;$E74),'Hoja de Trabajo para listado'!$CD$151:$DC$151,0)),0)</f>
        <v>0</v>
      </c>
      <c r="N74" s="314">
        <f ca="1">+IFERROR(INDEX('Hoja de Trabajo para listado'!$A$155:$Z$1048576,MATCH($A74,'Hoja de Trabajo para listado'!$A$155:$A$1048576,0),MATCH((CUADRO!N$5&amp;$E74),'Hoja de Trabajo para listado'!$A$151:$Z$151,0)),0)+IFERROR(INDEX('Hoja de Trabajo para listado'!$AB$155:$BA$1048576,MATCH($A74,'Hoja de Trabajo para listado'!$AB$155:$AB$1048576,0),MATCH((CUADRO!N$5&amp;$E74),'Hoja de Trabajo para listado'!$AB$151:$BA$151,0)),0)+IFERROR(INDEX('Hoja de Trabajo para listado'!$BC$155:$CB$1048576,MATCH($A74,'Hoja de Trabajo para listado'!$BC$155:$BC$1048576,0),MATCH((CUADRO!N$5&amp;$E74),'Hoja de Trabajo para listado'!$BC$151:$CB$151,0)),0)+IFERROR(INDEX('Hoja de Trabajo para listado'!$DE$153:$DG$274,MATCH($A74,'Hoja de Trabajo para listado'!$DE$153:$DE$1048576,0),MATCH((CUADRO!N$5&amp;$E74),'Hoja de Trabajo para listado'!$DE$151:$DG$151,0)),0)+IFERROR(INDEX('Hoja de Trabajo para listado'!$CD$155:$DC$1048576,MATCH($A74,'Hoja de Trabajo para listado'!$CD$155:$CD$1048576,0),MATCH((CUADRO!N$5&amp;$E74),'Hoja de Trabajo para listado'!$CD$151:$DC$151,0)),0)</f>
        <v>0</v>
      </c>
      <c r="O74" s="314">
        <f ca="1">+IFERROR(INDEX('Hoja de Trabajo para listado'!$A$155:$Z$1048576,MATCH($A74,'Hoja de Trabajo para listado'!$A$155:$A$1048576,0),MATCH((CUADRO!O$5&amp;$E74),'Hoja de Trabajo para listado'!$A$151:$Z$151,0)),0)+IFERROR(INDEX('Hoja de Trabajo para listado'!$AB$155:$BA$1048576,MATCH($A74,'Hoja de Trabajo para listado'!$AB$155:$AB$1048576,0),MATCH((CUADRO!O$5&amp;$E74),'Hoja de Trabajo para listado'!$AB$151:$BA$151,0)),0)+IFERROR(INDEX('Hoja de Trabajo para listado'!$BC$155:$CB$1048576,MATCH($A74,'Hoja de Trabajo para listado'!$BC$155:$BC$1048576,0),MATCH((CUADRO!O$5&amp;$E74),'Hoja de Trabajo para listado'!$BC$151:$CB$151,0)),0)+IFERROR(INDEX('Hoja de Trabajo para listado'!$DE$153:$DG$274,MATCH($A74,'Hoja de Trabajo para listado'!$DE$153:$DE$1048576,0),MATCH((CUADRO!O$5&amp;$E74),'Hoja de Trabajo para listado'!$DE$151:$DG$151,0)),0)+IFERROR(INDEX('Hoja de Trabajo para listado'!$CD$155:$DC$1048576,MATCH($A74,'Hoja de Trabajo para listado'!$CD$155:$CD$1048576,0),MATCH((CUADRO!O$5&amp;$E74),'Hoja de Trabajo para listado'!$CD$151:$DC$151,0)),0)</f>
        <v>0</v>
      </c>
      <c r="P74" s="314">
        <f ca="1">+IFERROR(INDEX('Hoja de Trabajo para listado'!$A$155:$Z$1048576,MATCH($A74,'Hoja de Trabajo para listado'!$A$155:$A$1048576,0),MATCH((CUADRO!P$5&amp;$E74),'Hoja de Trabajo para listado'!$A$151:$Z$151,0)),0)+IFERROR(INDEX('Hoja de Trabajo para listado'!$AB$155:$BA$1048576,MATCH($A74,'Hoja de Trabajo para listado'!$AB$155:$AB$1048576,0),MATCH((CUADRO!P$5&amp;$E74),'Hoja de Trabajo para listado'!$AB$151:$BA$151,0)),0)+IFERROR(INDEX('Hoja de Trabajo para listado'!$BC$155:$CB$1048576,MATCH($A74,'Hoja de Trabajo para listado'!$BC$155:$BC$1048576,0),MATCH((CUADRO!P$5&amp;$E74),'Hoja de Trabajo para listado'!$BC$151:$CB$151,0)),0)+IFERROR(INDEX('Hoja de Trabajo para listado'!$DE$153:$DG$274,MATCH($A74,'Hoja de Trabajo para listado'!$DE$153:$DE$1048576,0),MATCH((CUADRO!P$5&amp;$E74),'Hoja de Trabajo para listado'!$DE$151:$DG$151,0)),0)+IFERROR(INDEX('Hoja de Trabajo para listado'!$CD$155:$DC$1048576,MATCH($A74,'Hoja de Trabajo para listado'!$CD$155:$CD$1048576,0),MATCH((CUADRO!P$5&amp;$E74),'Hoja de Trabajo para listado'!$CD$151:$DC$151,0)),0)</f>
        <v>0</v>
      </c>
      <c r="Q74" s="314">
        <f ca="1">+IFERROR(INDEX('Hoja de Trabajo para listado'!$A$155:$Z$1048576,MATCH($A74,'Hoja de Trabajo para listado'!$A$155:$A$1048576,0),MATCH((CUADRO!Q$5&amp;$E74),'Hoja de Trabajo para listado'!$A$151:$Z$151,0)),0)+IFERROR(INDEX('Hoja de Trabajo para listado'!$AB$155:$BA$1048576,MATCH($A74,'Hoja de Trabajo para listado'!$AB$155:$AB$1048576,0),MATCH((CUADRO!Q$5&amp;$E74),'Hoja de Trabajo para listado'!$AB$151:$BA$151,0)),0)+IFERROR(INDEX('Hoja de Trabajo para listado'!$BC$155:$CB$1048576,MATCH($A74,'Hoja de Trabajo para listado'!$BC$155:$BC$1048576,0),MATCH((CUADRO!Q$5&amp;$E74),'Hoja de Trabajo para listado'!$BC$151:$CB$151,0)),0)+IFERROR(INDEX('Hoja de Trabajo para listado'!$DE$153:$DG$274,MATCH($A74,'Hoja de Trabajo para listado'!$DE$153:$DE$1048576,0),MATCH((CUADRO!Q$5&amp;$E74),'Hoja de Trabajo para listado'!$DE$151:$DG$151,0)),0)+IFERROR(INDEX('Hoja de Trabajo para listado'!$CD$155:$DC$1048576,MATCH($A74,'Hoja de Trabajo para listado'!$CD$155:$CD$1048576,0),MATCH((CUADRO!Q$5&amp;$E74),'Hoja de Trabajo para listado'!$CD$151:$DC$151,0)),0)</f>
        <v>0</v>
      </c>
      <c r="R74" s="314">
        <f t="shared" ca="1" si="2"/>
        <v>0</v>
      </c>
      <c r="S74" s="353"/>
      <c r="T74" s="314">
        <f ca="1">+T75</f>
        <v>11817.73</v>
      </c>
      <c r="U74" s="313">
        <f t="shared" si="3"/>
        <v>1</v>
      </c>
      <c r="V74" s="319" t="str">
        <f>+VLOOKUP(A74,bd_lista!$A$3:$E$593,5,FALSE)</f>
        <v>Empresas Nacionales</v>
      </c>
      <c r="W74" s="425" t="str">
        <f>+V74</f>
        <v>Empresas Nacionales</v>
      </c>
    </row>
    <row r="75" spans="1:23" ht="15" customHeight="1">
      <c r="A75" s="323">
        <v>580</v>
      </c>
      <c r="B75" s="428"/>
      <c r="C75" s="319" t="str">
        <f>+VLOOKUP(A75,bd_lista!$A$3:$C$593,3,FALSE)</f>
        <v>Depósitos Aduaneros Bolivianos</v>
      </c>
      <c r="D75" s="430"/>
      <c r="E75" s="319" t="s">
        <v>1419</v>
      </c>
      <c r="F75" s="316">
        <f ca="1">+IFERROR(INDEX('Hoja de Trabajo para listado'!$A$155:$Z$1048576,MATCH($A75,'Hoja de Trabajo para listado'!$A$155:$A$1048576,0),MATCH((CUADRO!F$5&amp;$E75),'Hoja de Trabajo para listado'!$A$151:$Z$151,0)),0)+IFERROR(INDEX('Hoja de Trabajo para listado'!$AB$155:$BA$1048576,MATCH($A75,'Hoja de Trabajo para listado'!$AB$155:$AB$1048576,0),MATCH((CUADRO!F$5&amp;$E75),'Hoja de Trabajo para listado'!$AB$151:$BA$151,0)),0)+IFERROR(INDEX('Hoja de Trabajo para listado'!$BC$155:$CB$1048576,MATCH($A75,'Hoja de Trabajo para listado'!$BC$155:$BC$1048576,0),MATCH((CUADRO!F$5&amp;$E75),'Hoja de Trabajo para listado'!$BC$151:$CB$151,0)),0)+IFERROR(INDEX('Hoja de Trabajo para listado'!$DE$153:$DG$274,MATCH($A75,'Hoja de Trabajo para listado'!$DE$153:$DE$1048576,0),MATCH((CUADRO!F$5&amp;$E75),'Hoja de Trabajo para listado'!$DE$151:$DG$151,0)),0)+IFERROR(INDEX('Hoja de Trabajo para listado'!$CD$155:$DC$1048576,MATCH($A75,'Hoja de Trabajo para listado'!$CD$155:$CD$1048576,0),MATCH((CUADRO!F$5&amp;$E75),'Hoja de Trabajo para listado'!$CD$151:$DC$151,0)),0)</f>
        <v>1162.67</v>
      </c>
      <c r="G75" s="316">
        <f ca="1">+IFERROR(INDEX('Hoja de Trabajo para listado'!$A$155:$Z$1048576,MATCH($A75,'Hoja de Trabajo para listado'!$A$155:$A$1048576,0),MATCH((CUADRO!G$5&amp;$E75),'Hoja de Trabajo para listado'!$A$151:$Z$151,0)),0)+IFERROR(INDEX('Hoja de Trabajo para listado'!$AB$155:$BA$1048576,MATCH($A75,'Hoja de Trabajo para listado'!$AB$155:$AB$1048576,0),MATCH((CUADRO!G$5&amp;$E75),'Hoja de Trabajo para listado'!$AB$151:$BA$151,0)),0)+IFERROR(INDEX('Hoja de Trabajo para listado'!$BC$155:$CB$1048576,MATCH($A75,'Hoja de Trabajo para listado'!$BC$155:$BC$1048576,0),MATCH((CUADRO!G$5&amp;$E75),'Hoja de Trabajo para listado'!$BC$151:$CB$151,0)),0)+IFERROR(INDEX('Hoja de Trabajo para listado'!$DE$153:$DG$274,MATCH($A75,'Hoja de Trabajo para listado'!$DE$153:$DE$1048576,0),MATCH((CUADRO!G$5&amp;$E75),'Hoja de Trabajo para listado'!$DE$151:$DG$151,0)),0)+IFERROR(INDEX('Hoja de Trabajo para listado'!$CD$155:$DC$1048576,MATCH($A75,'Hoja de Trabajo para listado'!$CD$155:$CD$1048576,0),MATCH((CUADRO!G$5&amp;$E75),'Hoja de Trabajo para listado'!$CD$151:$DC$151,0)),0)</f>
        <v>3733.4</v>
      </c>
      <c r="H75" s="316">
        <f ca="1">+IFERROR(INDEX('Hoja de Trabajo para listado'!$A$155:$Z$1048576,MATCH($A75,'Hoja de Trabajo para listado'!$A$155:$A$1048576,0),MATCH((CUADRO!H$5&amp;$E75),'Hoja de Trabajo para listado'!$A$151:$Z$151,0)),0)+IFERROR(INDEX('Hoja de Trabajo para listado'!$AB$155:$BA$1048576,MATCH($A75,'Hoja de Trabajo para listado'!$AB$155:$AB$1048576,0),MATCH((CUADRO!H$5&amp;$E75),'Hoja de Trabajo para listado'!$AB$151:$BA$151,0)),0)+IFERROR(INDEX('Hoja de Trabajo para listado'!$BC$155:$CB$1048576,MATCH($A75,'Hoja de Trabajo para listado'!$BC$155:$BC$1048576,0),MATCH((CUADRO!H$5&amp;$E75),'Hoja de Trabajo para listado'!$BC$151:$CB$151,0)),0)+IFERROR(INDEX('Hoja de Trabajo para listado'!$DE$153:$DG$274,MATCH($A75,'Hoja de Trabajo para listado'!$DE$153:$DE$1048576,0),MATCH((CUADRO!H$5&amp;$E75),'Hoja de Trabajo para listado'!$DE$151:$DG$151,0)),0)+IFERROR(INDEX('Hoja de Trabajo para listado'!$CD$155:$DC$1048576,MATCH($A75,'Hoja de Trabajo para listado'!$CD$155:$CD$1048576,0),MATCH((CUADRO!H$5&amp;$E75),'Hoja de Trabajo para listado'!$CD$151:$DC$151,0)),0)</f>
        <v>4356.3500000000004</v>
      </c>
      <c r="I75" s="316">
        <f ca="1">+IFERROR(INDEX('Hoja de Trabajo para listado'!$A$155:$Z$1048576,MATCH($A75,'Hoja de Trabajo para listado'!$A$155:$A$1048576,0),MATCH((CUADRO!I$5&amp;$E75),'Hoja de Trabajo para listado'!$A$151:$Z$151,0)),0)+IFERROR(INDEX('Hoja de Trabajo para listado'!$AB$155:$BA$1048576,MATCH($A75,'Hoja de Trabajo para listado'!$AB$155:$AB$1048576,0),MATCH((CUADRO!I$5&amp;$E75),'Hoja de Trabajo para listado'!$AB$151:$BA$151,0)),0)+IFERROR(INDEX('Hoja de Trabajo para listado'!$BC$155:$CB$1048576,MATCH($A75,'Hoja de Trabajo para listado'!$BC$155:$BC$1048576,0),MATCH((CUADRO!I$5&amp;$E75),'Hoja de Trabajo para listado'!$BC$151:$CB$151,0)),0)+IFERROR(INDEX('Hoja de Trabajo para listado'!$DE$153:$DG$274,MATCH($A75,'Hoja de Trabajo para listado'!$DE$153:$DE$1048576,0),MATCH((CUADRO!I$5&amp;$E75),'Hoja de Trabajo para listado'!$DE$151:$DG$151,0)),0)+IFERROR(INDEX('Hoja de Trabajo para listado'!$CD$155:$DC$1048576,MATCH($A75,'Hoja de Trabajo para listado'!$CD$155:$CD$1048576,0),MATCH((CUADRO!I$5&amp;$E75),'Hoja de Trabajo para listado'!$CD$151:$DC$151,0)),0)</f>
        <v>0</v>
      </c>
      <c r="J75" s="316">
        <f ca="1">+IFERROR(INDEX('Hoja de Trabajo para listado'!$A$155:$Z$1048576,MATCH($A75,'Hoja de Trabajo para listado'!$A$155:$A$1048576,0),MATCH((CUADRO!J$5&amp;$E75),'Hoja de Trabajo para listado'!$A$151:$Z$151,0)),0)+IFERROR(INDEX('Hoja de Trabajo para listado'!$AB$155:$BA$1048576,MATCH($A75,'Hoja de Trabajo para listado'!$AB$155:$AB$1048576,0),MATCH((CUADRO!J$5&amp;$E75),'Hoja de Trabajo para listado'!$AB$151:$BA$151,0)),0)+IFERROR(INDEX('Hoja de Trabajo para listado'!$BC$155:$CB$1048576,MATCH($A75,'Hoja de Trabajo para listado'!$BC$155:$BC$1048576,0),MATCH((CUADRO!J$5&amp;$E75),'Hoja de Trabajo para listado'!$BC$151:$CB$151,0)),0)+IFERROR(INDEX('Hoja de Trabajo para listado'!$DE$153:$DG$274,MATCH($A75,'Hoja de Trabajo para listado'!$DE$153:$DE$1048576,0),MATCH((CUADRO!J$5&amp;$E75),'Hoja de Trabajo para listado'!$DE$151:$DG$151,0)),0)+IFERROR(INDEX('Hoja de Trabajo para listado'!$CD$155:$DC$1048576,MATCH($A75,'Hoja de Trabajo para listado'!$CD$155:$CD$1048576,0),MATCH((CUADRO!J$5&amp;$E75),'Hoja de Trabajo para listado'!$CD$151:$DC$151,0)),0)</f>
        <v>2565.31</v>
      </c>
      <c r="K75" s="316">
        <f ca="1">+IFERROR(INDEX('Hoja de Trabajo para listado'!$A$155:$Z$1048576,MATCH($A75,'Hoja de Trabajo para listado'!$A$155:$A$1048576,0),MATCH((CUADRO!K$5&amp;$E75),'Hoja de Trabajo para listado'!$A$151:$Z$151,0)),0)+IFERROR(INDEX('Hoja de Trabajo para listado'!$AB$155:$BA$1048576,MATCH($A75,'Hoja de Trabajo para listado'!$AB$155:$AB$1048576,0),MATCH((CUADRO!K$5&amp;$E75),'Hoja de Trabajo para listado'!$AB$151:$BA$151,0)),0)+IFERROR(INDEX('Hoja de Trabajo para listado'!$BC$155:$CB$1048576,MATCH($A75,'Hoja de Trabajo para listado'!$BC$155:$BC$1048576,0),MATCH((CUADRO!K$5&amp;$E75),'Hoja de Trabajo para listado'!$BC$151:$CB$151,0)),0)+IFERROR(INDEX('Hoja de Trabajo para listado'!$DE$153:$DG$274,MATCH($A75,'Hoja de Trabajo para listado'!$DE$153:$DE$1048576,0),MATCH((CUADRO!K$5&amp;$E75),'Hoja de Trabajo para listado'!$DE$151:$DG$151,0)),0)+IFERROR(INDEX('Hoja de Trabajo para listado'!$CD$155:$DC$1048576,MATCH($A75,'Hoja de Trabajo para listado'!$CD$155:$CD$1048576,0),MATCH((CUADRO!K$5&amp;$E75),'Hoja de Trabajo para listado'!$CD$151:$DC$151,0)),0)</f>
        <v>0</v>
      </c>
      <c r="L75" s="316">
        <f ca="1">+IFERROR(INDEX('Hoja de Trabajo para listado'!$A$155:$Z$1048576,MATCH($A75,'Hoja de Trabajo para listado'!$A$155:$A$1048576,0),MATCH((CUADRO!L$5&amp;$E75),'Hoja de Trabajo para listado'!$A$151:$Z$151,0)),0)+IFERROR(INDEX('Hoja de Trabajo para listado'!$AB$155:$BA$1048576,MATCH($A75,'Hoja de Trabajo para listado'!$AB$155:$AB$1048576,0),MATCH((CUADRO!L$5&amp;$E75),'Hoja de Trabajo para listado'!$AB$151:$BA$151,0)),0)+IFERROR(INDEX('Hoja de Trabajo para listado'!$BC$155:$CB$1048576,MATCH($A75,'Hoja de Trabajo para listado'!$BC$155:$BC$1048576,0),MATCH((CUADRO!L$5&amp;$E75),'Hoja de Trabajo para listado'!$BC$151:$CB$151,0)),0)+IFERROR(INDEX('Hoja de Trabajo para listado'!$DE$153:$DG$274,MATCH($A75,'Hoja de Trabajo para listado'!$DE$153:$DE$1048576,0),MATCH((CUADRO!L$5&amp;$E75),'Hoja de Trabajo para listado'!$DE$151:$DG$151,0)),0)+IFERROR(INDEX('Hoja de Trabajo para listado'!$CD$155:$DC$1048576,MATCH($A75,'Hoja de Trabajo para listado'!$CD$155:$CD$1048576,0),MATCH((CUADRO!L$5&amp;$E75),'Hoja de Trabajo para listado'!$CD$151:$DC$151,0)),0)</f>
        <v>0</v>
      </c>
      <c r="M75" s="316">
        <f ca="1">+IFERROR(INDEX('Hoja de Trabajo para listado'!$A$155:$Z$1048576,MATCH($A75,'Hoja de Trabajo para listado'!$A$155:$A$1048576,0),MATCH((CUADRO!M$5&amp;$E75),'Hoja de Trabajo para listado'!$A$151:$Z$151,0)),0)+IFERROR(INDEX('Hoja de Trabajo para listado'!$AB$155:$BA$1048576,MATCH($A75,'Hoja de Trabajo para listado'!$AB$155:$AB$1048576,0),MATCH((CUADRO!M$5&amp;$E75),'Hoja de Trabajo para listado'!$AB$151:$BA$151,0)),0)+IFERROR(INDEX('Hoja de Trabajo para listado'!$BC$155:$CB$1048576,MATCH($A75,'Hoja de Trabajo para listado'!$BC$155:$BC$1048576,0),MATCH((CUADRO!M$5&amp;$E75),'Hoja de Trabajo para listado'!$BC$151:$CB$151,0)),0)+IFERROR(INDEX('Hoja de Trabajo para listado'!$DE$153:$DG$274,MATCH($A75,'Hoja de Trabajo para listado'!$DE$153:$DE$1048576,0),MATCH((CUADRO!M$5&amp;$E75),'Hoja de Trabajo para listado'!$DE$151:$DG$151,0)),0)+IFERROR(INDEX('Hoja de Trabajo para listado'!$CD$155:$DC$1048576,MATCH($A75,'Hoja de Trabajo para listado'!$CD$155:$CD$1048576,0),MATCH((CUADRO!M$5&amp;$E75),'Hoja de Trabajo para listado'!$CD$151:$DC$151,0)),0)</f>
        <v>0</v>
      </c>
      <c r="N75" s="316">
        <f ca="1">+IFERROR(INDEX('Hoja de Trabajo para listado'!$A$155:$Z$1048576,MATCH($A75,'Hoja de Trabajo para listado'!$A$155:$A$1048576,0),MATCH((CUADRO!N$5&amp;$E75),'Hoja de Trabajo para listado'!$A$151:$Z$151,0)),0)+IFERROR(INDEX('Hoja de Trabajo para listado'!$AB$155:$BA$1048576,MATCH($A75,'Hoja de Trabajo para listado'!$AB$155:$AB$1048576,0),MATCH((CUADRO!N$5&amp;$E75),'Hoja de Trabajo para listado'!$AB$151:$BA$151,0)),0)+IFERROR(INDEX('Hoja de Trabajo para listado'!$BC$155:$CB$1048576,MATCH($A75,'Hoja de Trabajo para listado'!$BC$155:$BC$1048576,0),MATCH((CUADRO!N$5&amp;$E75),'Hoja de Trabajo para listado'!$BC$151:$CB$151,0)),0)+IFERROR(INDEX('Hoja de Trabajo para listado'!$DE$153:$DG$274,MATCH($A75,'Hoja de Trabajo para listado'!$DE$153:$DE$1048576,0),MATCH((CUADRO!N$5&amp;$E75),'Hoja de Trabajo para listado'!$DE$151:$DG$151,0)),0)+IFERROR(INDEX('Hoja de Trabajo para listado'!$CD$155:$DC$1048576,MATCH($A75,'Hoja de Trabajo para listado'!$CD$155:$CD$1048576,0),MATCH((CUADRO!N$5&amp;$E75),'Hoja de Trabajo para listado'!$CD$151:$DC$151,0)),0)</f>
        <v>0</v>
      </c>
      <c r="O75" s="316">
        <f ca="1">+IFERROR(INDEX('Hoja de Trabajo para listado'!$A$155:$Z$1048576,MATCH($A75,'Hoja de Trabajo para listado'!$A$155:$A$1048576,0),MATCH((CUADRO!O$5&amp;$E75),'Hoja de Trabajo para listado'!$A$151:$Z$151,0)),0)+IFERROR(INDEX('Hoja de Trabajo para listado'!$AB$155:$BA$1048576,MATCH($A75,'Hoja de Trabajo para listado'!$AB$155:$AB$1048576,0),MATCH((CUADRO!O$5&amp;$E75),'Hoja de Trabajo para listado'!$AB$151:$BA$151,0)),0)+IFERROR(INDEX('Hoja de Trabajo para listado'!$BC$155:$CB$1048576,MATCH($A75,'Hoja de Trabajo para listado'!$BC$155:$BC$1048576,0),MATCH((CUADRO!O$5&amp;$E75),'Hoja de Trabajo para listado'!$BC$151:$CB$151,0)),0)+IFERROR(INDEX('Hoja de Trabajo para listado'!$DE$153:$DG$274,MATCH($A75,'Hoja de Trabajo para listado'!$DE$153:$DE$1048576,0),MATCH((CUADRO!O$5&amp;$E75),'Hoja de Trabajo para listado'!$DE$151:$DG$151,0)),0)+IFERROR(INDEX('Hoja de Trabajo para listado'!$CD$155:$DC$1048576,MATCH($A75,'Hoja de Trabajo para listado'!$CD$155:$CD$1048576,0),MATCH((CUADRO!O$5&amp;$E75),'Hoja de Trabajo para listado'!$CD$151:$DC$151,0)),0)</f>
        <v>0</v>
      </c>
      <c r="P75" s="316">
        <f ca="1">+IFERROR(INDEX('Hoja de Trabajo para listado'!$A$155:$Z$1048576,MATCH($A75,'Hoja de Trabajo para listado'!$A$155:$A$1048576,0),MATCH((CUADRO!P$5&amp;$E75),'Hoja de Trabajo para listado'!$A$151:$Z$151,0)),0)+IFERROR(INDEX('Hoja de Trabajo para listado'!$AB$155:$BA$1048576,MATCH($A75,'Hoja de Trabajo para listado'!$AB$155:$AB$1048576,0),MATCH((CUADRO!P$5&amp;$E75),'Hoja de Trabajo para listado'!$AB$151:$BA$151,0)),0)+IFERROR(INDEX('Hoja de Trabajo para listado'!$BC$155:$CB$1048576,MATCH($A75,'Hoja de Trabajo para listado'!$BC$155:$BC$1048576,0),MATCH((CUADRO!P$5&amp;$E75),'Hoja de Trabajo para listado'!$BC$151:$CB$151,0)),0)+IFERROR(INDEX('Hoja de Trabajo para listado'!$DE$153:$DG$274,MATCH($A75,'Hoja de Trabajo para listado'!$DE$153:$DE$1048576,0),MATCH((CUADRO!P$5&amp;$E75),'Hoja de Trabajo para listado'!$DE$151:$DG$151,0)),0)+IFERROR(INDEX('Hoja de Trabajo para listado'!$CD$155:$DC$1048576,MATCH($A75,'Hoja de Trabajo para listado'!$CD$155:$CD$1048576,0),MATCH((CUADRO!P$5&amp;$E75),'Hoja de Trabajo para listado'!$CD$151:$DC$151,0)),0)</f>
        <v>0</v>
      </c>
      <c r="Q75" s="316">
        <f ca="1">+IFERROR(INDEX('Hoja de Trabajo para listado'!$A$155:$Z$1048576,MATCH($A75,'Hoja de Trabajo para listado'!$A$155:$A$1048576,0),MATCH((CUADRO!Q$5&amp;$E75),'Hoja de Trabajo para listado'!$A$151:$Z$151,0)),0)+IFERROR(INDEX('Hoja de Trabajo para listado'!$AB$155:$BA$1048576,MATCH($A75,'Hoja de Trabajo para listado'!$AB$155:$AB$1048576,0),MATCH((CUADRO!Q$5&amp;$E75),'Hoja de Trabajo para listado'!$AB$151:$BA$151,0)),0)+IFERROR(INDEX('Hoja de Trabajo para listado'!$BC$155:$CB$1048576,MATCH($A75,'Hoja de Trabajo para listado'!$BC$155:$BC$1048576,0),MATCH((CUADRO!Q$5&amp;$E75),'Hoja de Trabajo para listado'!$BC$151:$CB$151,0)),0)+IFERROR(INDEX('Hoja de Trabajo para listado'!$DE$153:$DG$274,MATCH($A75,'Hoja de Trabajo para listado'!$DE$153:$DE$1048576,0),MATCH((CUADRO!Q$5&amp;$E75),'Hoja de Trabajo para listado'!$DE$151:$DG$151,0)),0)+IFERROR(INDEX('Hoja de Trabajo para listado'!$CD$155:$DC$1048576,MATCH($A75,'Hoja de Trabajo para listado'!$CD$155:$CD$1048576,0),MATCH((CUADRO!Q$5&amp;$E75),'Hoja de Trabajo para listado'!$CD$151:$DC$151,0)),0)</f>
        <v>0</v>
      </c>
      <c r="R75" s="314">
        <f t="shared" ca="1" si="2"/>
        <v>11817.73</v>
      </c>
      <c r="S75" s="352">
        <f ca="1">+R74+R75</f>
        <v>11817.73</v>
      </c>
      <c r="T75" s="316">
        <f ca="1">+S75</f>
        <v>11817.73</v>
      </c>
      <c r="U75" s="315">
        <f t="shared" si="3"/>
        <v>2</v>
      </c>
      <c r="V75" s="319" t="str">
        <f>+VLOOKUP(A75,bd_lista!$A$3:$E$593,5,FALSE)</f>
        <v>Empresas Nacionales</v>
      </c>
      <c r="W75" s="426"/>
    </row>
    <row r="76" spans="1:23" ht="15" customHeight="1">
      <c r="A76" s="325">
        <v>594</v>
      </c>
      <c r="B76" s="427">
        <f>+A76</f>
        <v>594</v>
      </c>
      <c r="C76" s="318" t="str">
        <f>+VLOOKUP(A76,bd_lista!$A$3:$C$593,3,FALSE)</f>
        <v>Administración de Servicios Portuarios - Bolivia</v>
      </c>
      <c r="D76" s="429" t="str">
        <f>+C76</f>
        <v>Administración de Servicios Portuarios - Bolivia</v>
      </c>
      <c r="E76" s="339" t="s">
        <v>1418</v>
      </c>
      <c r="F76" s="314">
        <f ca="1">+IFERROR(INDEX('Hoja de Trabajo para listado'!$A$155:$Z$1048576,MATCH($A76,'Hoja de Trabajo para listado'!$A$155:$A$1048576,0),MATCH((CUADRO!F$5&amp;$E76),'Hoja de Trabajo para listado'!$A$151:$Z$151,0)),0)+IFERROR(INDEX('Hoja de Trabajo para listado'!$AB$155:$BA$1048576,MATCH($A76,'Hoja de Trabajo para listado'!$AB$155:$AB$1048576,0),MATCH((CUADRO!F$5&amp;$E76),'Hoja de Trabajo para listado'!$AB$151:$BA$151,0)),0)+IFERROR(INDEX('Hoja de Trabajo para listado'!$BC$155:$CB$1048576,MATCH($A76,'Hoja de Trabajo para listado'!$BC$155:$BC$1048576,0),MATCH((CUADRO!F$5&amp;$E76),'Hoja de Trabajo para listado'!$BC$151:$CB$151,0)),0)+IFERROR(INDEX('Hoja de Trabajo para listado'!$DE$153:$DG$274,MATCH($A76,'Hoja de Trabajo para listado'!$DE$153:$DE$1048576,0),MATCH((CUADRO!F$5&amp;$E76),'Hoja de Trabajo para listado'!$DE$151:$DG$151,0)),0)+IFERROR(INDEX('Hoja de Trabajo para listado'!$CD$155:$DC$1048576,MATCH($A76,'Hoja de Trabajo para listado'!$CD$155:$CD$1048576,0),MATCH((CUADRO!F$5&amp;$E76),'Hoja de Trabajo para listado'!$CD$151:$DC$151,0)),0)</f>
        <v>0</v>
      </c>
      <c r="G76" s="314">
        <f ca="1">+IFERROR(INDEX('Hoja de Trabajo para listado'!$A$155:$Z$1048576,MATCH($A76,'Hoja de Trabajo para listado'!$A$155:$A$1048576,0),MATCH((CUADRO!G$5&amp;$E76),'Hoja de Trabajo para listado'!$A$151:$Z$151,0)),0)+IFERROR(INDEX('Hoja de Trabajo para listado'!$AB$155:$BA$1048576,MATCH($A76,'Hoja de Trabajo para listado'!$AB$155:$AB$1048576,0),MATCH((CUADRO!G$5&amp;$E76),'Hoja de Trabajo para listado'!$AB$151:$BA$151,0)),0)+IFERROR(INDEX('Hoja de Trabajo para listado'!$BC$155:$CB$1048576,MATCH($A76,'Hoja de Trabajo para listado'!$BC$155:$BC$1048576,0),MATCH((CUADRO!G$5&amp;$E76),'Hoja de Trabajo para listado'!$BC$151:$CB$151,0)),0)+IFERROR(INDEX('Hoja de Trabajo para listado'!$DE$153:$DG$274,MATCH($A76,'Hoja de Trabajo para listado'!$DE$153:$DE$1048576,0),MATCH((CUADRO!G$5&amp;$E76),'Hoja de Trabajo para listado'!$DE$151:$DG$151,0)),0)+IFERROR(INDEX('Hoja de Trabajo para listado'!$CD$155:$DC$1048576,MATCH($A76,'Hoja de Trabajo para listado'!$CD$155:$CD$1048576,0),MATCH((CUADRO!G$5&amp;$E76),'Hoja de Trabajo para listado'!$CD$151:$DC$151,0)),0)</f>
        <v>0</v>
      </c>
      <c r="H76" s="360">
        <f ca="1">+IFERROR(INDEX('Hoja de Trabajo para listado'!$A$155:$Z$1048576,MATCH($A76,'Hoja de Trabajo para listado'!$A$155:$A$1048576,0),MATCH((CUADRO!H$5&amp;$E76),'Hoja de Trabajo para listado'!$A$151:$Z$151,0)),0)+IFERROR(INDEX('Hoja de Trabajo para listado'!$AB$155:$BA$1048576,MATCH($A76,'Hoja de Trabajo para listado'!$AB$155:$AB$1048576,0),MATCH((CUADRO!H$5&amp;$E76),'Hoja de Trabajo para listado'!$AB$151:$BA$151,0)),0)+IFERROR(INDEX('Hoja de Trabajo para listado'!$BC$155:$CB$1048576,MATCH($A76,'Hoja de Trabajo para listado'!$BC$155:$BC$1048576,0),MATCH((CUADRO!H$5&amp;$E76),'Hoja de Trabajo para listado'!$BC$151:$CB$151,0)),0)+IFERROR(INDEX('Hoja de Trabajo para listado'!$DE$153:$DG$274,MATCH($A76,'Hoja de Trabajo para listado'!$DE$153:$DE$1048576,0),MATCH((CUADRO!H$5&amp;$E76),'Hoja de Trabajo para listado'!$DE$151:$DG$151,0)),0)+IFERROR(INDEX('Hoja de Trabajo para listado'!$CD$155:$DC$1048576,MATCH($A76,'Hoja de Trabajo para listado'!$CD$155:$CD$1048576,0),MATCH((CUADRO!H$5&amp;$E76),'Hoja de Trabajo para listado'!$CD$151:$DC$151,0)),0)</f>
        <v>0</v>
      </c>
      <c r="I76" s="314">
        <f ca="1">+IFERROR(INDEX('Hoja de Trabajo para listado'!$A$155:$Z$1048576,MATCH($A76,'Hoja de Trabajo para listado'!$A$155:$A$1048576,0),MATCH((CUADRO!I$5&amp;$E76),'Hoja de Trabajo para listado'!$A$151:$Z$151,0)),0)+IFERROR(INDEX('Hoja de Trabajo para listado'!$AB$155:$BA$1048576,MATCH($A76,'Hoja de Trabajo para listado'!$AB$155:$AB$1048576,0),MATCH((CUADRO!I$5&amp;$E76),'Hoja de Trabajo para listado'!$AB$151:$BA$151,0)),0)+IFERROR(INDEX('Hoja de Trabajo para listado'!$BC$155:$CB$1048576,MATCH($A76,'Hoja de Trabajo para listado'!$BC$155:$BC$1048576,0),MATCH((CUADRO!I$5&amp;$E76),'Hoja de Trabajo para listado'!$BC$151:$CB$151,0)),0)+IFERROR(INDEX('Hoja de Trabajo para listado'!$DE$153:$DG$274,MATCH($A76,'Hoja de Trabajo para listado'!$DE$153:$DE$1048576,0),MATCH((CUADRO!I$5&amp;$E76),'Hoja de Trabajo para listado'!$DE$151:$DG$151,0)),0)+IFERROR(INDEX('Hoja de Trabajo para listado'!$CD$155:$DC$1048576,MATCH($A76,'Hoja de Trabajo para listado'!$CD$155:$CD$1048576,0),MATCH((CUADRO!I$5&amp;$E76),'Hoja de Trabajo para listado'!$CD$151:$DC$151,0)),0)</f>
        <v>0</v>
      </c>
      <c r="J76" s="314">
        <f ca="1">+IFERROR(INDEX('Hoja de Trabajo para listado'!$A$155:$Z$1048576,MATCH($A76,'Hoja de Trabajo para listado'!$A$155:$A$1048576,0),MATCH((CUADRO!J$5&amp;$E76),'Hoja de Trabajo para listado'!$A$151:$Z$151,0)),0)+IFERROR(INDEX('Hoja de Trabajo para listado'!$AB$155:$BA$1048576,MATCH($A76,'Hoja de Trabajo para listado'!$AB$155:$AB$1048576,0),MATCH((CUADRO!J$5&amp;$E76),'Hoja de Trabajo para listado'!$AB$151:$BA$151,0)),0)+IFERROR(INDEX('Hoja de Trabajo para listado'!$BC$155:$CB$1048576,MATCH($A76,'Hoja de Trabajo para listado'!$BC$155:$BC$1048576,0),MATCH((CUADRO!J$5&amp;$E76),'Hoja de Trabajo para listado'!$BC$151:$CB$151,0)),0)+IFERROR(INDEX('Hoja de Trabajo para listado'!$DE$153:$DG$274,MATCH($A76,'Hoja de Trabajo para listado'!$DE$153:$DE$1048576,0),MATCH((CUADRO!J$5&amp;$E76),'Hoja de Trabajo para listado'!$DE$151:$DG$151,0)),0)+IFERROR(INDEX('Hoja de Trabajo para listado'!$CD$155:$DC$1048576,MATCH($A76,'Hoja de Trabajo para listado'!$CD$155:$CD$1048576,0),MATCH((CUADRO!J$5&amp;$E76),'Hoja de Trabajo para listado'!$CD$151:$DC$151,0)),0)</f>
        <v>0</v>
      </c>
      <c r="K76" s="360">
        <f ca="1">+IFERROR(INDEX('Hoja de Trabajo para listado'!$A$155:$Z$1048576,MATCH($A76,'Hoja de Trabajo para listado'!$A$155:$A$1048576,0),MATCH((CUADRO!K$5&amp;$E76),'Hoja de Trabajo para listado'!$A$151:$Z$151,0)),0)+IFERROR(INDEX('Hoja de Trabajo para listado'!$AB$155:$BA$1048576,MATCH($A76,'Hoja de Trabajo para listado'!$AB$155:$AB$1048576,0),MATCH((CUADRO!K$5&amp;$E76),'Hoja de Trabajo para listado'!$AB$151:$BA$151,0)),0)+IFERROR(INDEX('Hoja de Trabajo para listado'!$BC$155:$CB$1048576,MATCH($A76,'Hoja de Trabajo para listado'!$BC$155:$BC$1048576,0),MATCH((CUADRO!K$5&amp;$E76),'Hoja de Trabajo para listado'!$BC$151:$CB$151,0)),0)+IFERROR(INDEX('Hoja de Trabajo para listado'!$DE$153:$DG$274,MATCH($A76,'Hoja de Trabajo para listado'!$DE$153:$DE$1048576,0),MATCH((CUADRO!K$5&amp;$E76),'Hoja de Trabajo para listado'!$DE$151:$DG$151,0)),0)+IFERROR(INDEX('Hoja de Trabajo para listado'!$CD$155:$DC$1048576,MATCH($A76,'Hoja de Trabajo para listado'!$CD$155:$CD$1048576,0),MATCH((CUADRO!K$5&amp;$E76),'Hoja de Trabajo para listado'!$CD$151:$DC$151,0)),0)</f>
        <v>0</v>
      </c>
      <c r="L76" s="360">
        <f ca="1">+IFERROR(INDEX('Hoja de Trabajo para listado'!$A$155:$Z$1048576,MATCH($A76,'Hoja de Trabajo para listado'!$A$155:$A$1048576,0),MATCH((CUADRO!L$5&amp;$E76),'Hoja de Trabajo para listado'!$A$151:$Z$151,0)),0)+IFERROR(INDEX('Hoja de Trabajo para listado'!$AB$155:$BA$1048576,MATCH($A76,'Hoja de Trabajo para listado'!$AB$155:$AB$1048576,0),MATCH((CUADRO!L$5&amp;$E76),'Hoja de Trabajo para listado'!$AB$151:$BA$151,0)),0)+IFERROR(INDEX('Hoja de Trabajo para listado'!$BC$155:$CB$1048576,MATCH($A76,'Hoja de Trabajo para listado'!$BC$155:$BC$1048576,0),MATCH((CUADRO!L$5&amp;$E76),'Hoja de Trabajo para listado'!$BC$151:$CB$151,0)),0)+IFERROR(INDEX('Hoja de Trabajo para listado'!$DE$153:$DG$274,MATCH($A76,'Hoja de Trabajo para listado'!$DE$153:$DE$1048576,0),MATCH((CUADRO!L$5&amp;$E76),'Hoja de Trabajo para listado'!$DE$151:$DG$151,0)),0)+IFERROR(INDEX('Hoja de Trabajo para listado'!$CD$155:$DC$1048576,MATCH($A76,'Hoja de Trabajo para listado'!$CD$155:$CD$1048576,0),MATCH((CUADRO!L$5&amp;$E76),'Hoja de Trabajo para listado'!$CD$151:$DC$151,0)),0)</f>
        <v>0</v>
      </c>
      <c r="M76" s="360">
        <f ca="1">+IFERROR(INDEX('Hoja de Trabajo para listado'!$A$155:$Z$1048576,MATCH($A76,'Hoja de Trabajo para listado'!$A$155:$A$1048576,0),MATCH((CUADRO!M$5&amp;$E76),'Hoja de Trabajo para listado'!$A$151:$Z$151,0)),0)+IFERROR(INDEX('Hoja de Trabajo para listado'!$AB$155:$BA$1048576,MATCH($A76,'Hoja de Trabajo para listado'!$AB$155:$AB$1048576,0),MATCH((CUADRO!M$5&amp;$E76),'Hoja de Trabajo para listado'!$AB$151:$BA$151,0)),0)+IFERROR(INDEX('Hoja de Trabajo para listado'!$BC$155:$CB$1048576,MATCH($A76,'Hoja de Trabajo para listado'!$BC$155:$BC$1048576,0),MATCH((CUADRO!M$5&amp;$E76),'Hoja de Trabajo para listado'!$BC$151:$CB$151,0)),0)+IFERROR(INDEX('Hoja de Trabajo para listado'!$DE$153:$DG$274,MATCH($A76,'Hoja de Trabajo para listado'!$DE$153:$DE$1048576,0),MATCH((CUADRO!M$5&amp;$E76),'Hoja de Trabajo para listado'!$DE$151:$DG$151,0)),0)+IFERROR(INDEX('Hoja de Trabajo para listado'!$CD$155:$DC$1048576,MATCH($A76,'Hoja de Trabajo para listado'!$CD$155:$CD$1048576,0),MATCH((CUADRO!M$5&amp;$E76),'Hoja de Trabajo para listado'!$CD$151:$DC$151,0)),0)</f>
        <v>0</v>
      </c>
      <c r="N76" s="360">
        <f ca="1">+IFERROR(INDEX('Hoja de Trabajo para listado'!$A$155:$Z$1048576,MATCH($A76,'Hoja de Trabajo para listado'!$A$155:$A$1048576,0),MATCH((CUADRO!N$5&amp;$E76),'Hoja de Trabajo para listado'!$A$151:$Z$151,0)),0)+IFERROR(INDEX('Hoja de Trabajo para listado'!$AB$155:$BA$1048576,MATCH($A76,'Hoja de Trabajo para listado'!$AB$155:$AB$1048576,0),MATCH((CUADRO!N$5&amp;$E76),'Hoja de Trabajo para listado'!$AB$151:$BA$151,0)),0)+IFERROR(INDEX('Hoja de Trabajo para listado'!$BC$155:$CB$1048576,MATCH($A76,'Hoja de Trabajo para listado'!$BC$155:$BC$1048576,0),MATCH((CUADRO!N$5&amp;$E76),'Hoja de Trabajo para listado'!$BC$151:$CB$151,0)),0)+IFERROR(INDEX('Hoja de Trabajo para listado'!$DE$153:$DG$274,MATCH($A76,'Hoja de Trabajo para listado'!$DE$153:$DE$1048576,0),MATCH((CUADRO!N$5&amp;$E76),'Hoja de Trabajo para listado'!$DE$151:$DG$151,0)),0)+IFERROR(INDEX('Hoja de Trabajo para listado'!$CD$155:$DC$1048576,MATCH($A76,'Hoja de Trabajo para listado'!$CD$155:$CD$1048576,0),MATCH((CUADRO!N$5&amp;$E76),'Hoja de Trabajo para listado'!$CD$151:$DC$151,0)),0)</f>
        <v>0</v>
      </c>
      <c r="O76" s="360">
        <f ca="1">+IFERROR(INDEX('Hoja de Trabajo para listado'!$A$155:$Z$1048576,MATCH($A76,'Hoja de Trabajo para listado'!$A$155:$A$1048576,0),MATCH((CUADRO!O$5&amp;$E76),'Hoja de Trabajo para listado'!$A$151:$Z$151,0)),0)+IFERROR(INDEX('Hoja de Trabajo para listado'!$AB$155:$BA$1048576,MATCH($A76,'Hoja de Trabajo para listado'!$AB$155:$AB$1048576,0),MATCH((CUADRO!O$5&amp;$E76),'Hoja de Trabajo para listado'!$AB$151:$BA$151,0)),0)+IFERROR(INDEX('Hoja de Trabajo para listado'!$BC$155:$CB$1048576,MATCH($A76,'Hoja de Trabajo para listado'!$BC$155:$BC$1048576,0),MATCH((CUADRO!O$5&amp;$E76),'Hoja de Trabajo para listado'!$BC$151:$CB$151,0)),0)+IFERROR(INDEX('Hoja de Trabajo para listado'!$DE$153:$DG$274,MATCH($A76,'Hoja de Trabajo para listado'!$DE$153:$DE$1048576,0),MATCH((CUADRO!O$5&amp;$E76),'Hoja de Trabajo para listado'!$DE$151:$DG$151,0)),0)+IFERROR(INDEX('Hoja de Trabajo para listado'!$CD$155:$DC$1048576,MATCH($A76,'Hoja de Trabajo para listado'!$CD$155:$CD$1048576,0),MATCH((CUADRO!O$5&amp;$E76),'Hoja de Trabajo para listado'!$CD$151:$DC$151,0)),0)</f>
        <v>0</v>
      </c>
      <c r="P76" s="314">
        <f ca="1">+IFERROR(INDEX('Hoja de Trabajo para listado'!$A$155:$Z$1048576,MATCH($A76,'Hoja de Trabajo para listado'!$A$155:$A$1048576,0),MATCH((CUADRO!P$5&amp;$E76),'Hoja de Trabajo para listado'!$A$151:$Z$151,0)),0)+IFERROR(INDEX('Hoja de Trabajo para listado'!$AB$155:$BA$1048576,MATCH($A76,'Hoja de Trabajo para listado'!$AB$155:$AB$1048576,0),MATCH((CUADRO!P$5&amp;$E76),'Hoja de Trabajo para listado'!$AB$151:$BA$151,0)),0)+IFERROR(INDEX('Hoja de Trabajo para listado'!$BC$155:$CB$1048576,MATCH($A76,'Hoja de Trabajo para listado'!$BC$155:$BC$1048576,0),MATCH((CUADRO!P$5&amp;$E76),'Hoja de Trabajo para listado'!$BC$151:$CB$151,0)),0)+IFERROR(INDEX('Hoja de Trabajo para listado'!$DE$153:$DG$274,MATCH($A76,'Hoja de Trabajo para listado'!$DE$153:$DE$1048576,0),MATCH((CUADRO!P$5&amp;$E76),'Hoja de Trabajo para listado'!$DE$151:$DG$151,0)),0)+IFERROR(INDEX('Hoja de Trabajo para listado'!$CD$155:$DC$1048576,MATCH($A76,'Hoja de Trabajo para listado'!$CD$155:$CD$1048576,0),MATCH((CUADRO!P$5&amp;$E76),'Hoja de Trabajo para listado'!$CD$151:$DC$151,0)),0)</f>
        <v>0</v>
      </c>
      <c r="Q76" s="360">
        <f ca="1">+IFERROR(INDEX('Hoja de Trabajo para listado'!$A$155:$Z$1048576,MATCH($A76,'Hoja de Trabajo para listado'!$A$155:$A$1048576,0),MATCH((CUADRO!Q$5&amp;$E76),'Hoja de Trabajo para listado'!$A$151:$Z$151,0)),0)+IFERROR(INDEX('Hoja de Trabajo para listado'!$AB$155:$BA$1048576,MATCH($A76,'Hoja de Trabajo para listado'!$AB$155:$AB$1048576,0),MATCH((CUADRO!Q$5&amp;$E76),'Hoja de Trabajo para listado'!$AB$151:$BA$151,0)),0)+IFERROR(INDEX('Hoja de Trabajo para listado'!$BC$155:$CB$1048576,MATCH($A76,'Hoja de Trabajo para listado'!$BC$155:$BC$1048576,0),MATCH((CUADRO!Q$5&amp;$E76),'Hoja de Trabajo para listado'!$BC$151:$CB$151,0)),0)+IFERROR(INDEX('Hoja de Trabajo para listado'!$DE$153:$DG$274,MATCH($A76,'Hoja de Trabajo para listado'!$DE$153:$DE$1048576,0),MATCH((CUADRO!Q$5&amp;$E76),'Hoja de Trabajo para listado'!$DE$151:$DG$151,0)),0)+IFERROR(INDEX('Hoja de Trabajo para listado'!$CD$155:$DC$1048576,MATCH($A76,'Hoja de Trabajo para listado'!$CD$155:$CD$1048576,0),MATCH((CUADRO!Q$5&amp;$E76),'Hoja de Trabajo para listado'!$CD$151:$DC$151,0)),0)</f>
        <v>0</v>
      </c>
      <c r="R76" s="360">
        <f t="shared" ca="1" si="2"/>
        <v>0</v>
      </c>
      <c r="S76" s="353"/>
      <c r="T76" s="360">
        <f ca="1">+T77</f>
        <v>1990.07</v>
      </c>
      <c r="U76" s="313">
        <f t="shared" si="3"/>
        <v>1</v>
      </c>
      <c r="V76" s="319" t="str">
        <f>+VLOOKUP(A76,bd_lista!$A$3:$E$593,5,FALSE)</f>
        <v>Empresas Nacionales</v>
      </c>
      <c r="W76" s="425" t="str">
        <f>+V76</f>
        <v>Empresas Nacionales</v>
      </c>
    </row>
    <row r="77" spans="1:23" ht="15" customHeight="1">
      <c r="A77" s="323">
        <v>594</v>
      </c>
      <c r="B77" s="428"/>
      <c r="C77" s="319" t="str">
        <f>+VLOOKUP(A77,bd_lista!$A$3:$C$593,3,FALSE)</f>
        <v>Administración de Servicios Portuarios - Bolivia</v>
      </c>
      <c r="D77" s="430"/>
      <c r="E77" s="319" t="s">
        <v>1419</v>
      </c>
      <c r="F77" s="316">
        <f ca="1">+IFERROR(INDEX('Hoja de Trabajo para listado'!$A$155:$Z$1048576,MATCH($A77,'Hoja de Trabajo para listado'!$A$155:$A$1048576,0),MATCH((CUADRO!F$5&amp;$E77),'Hoja de Trabajo para listado'!$A$151:$Z$151,0)),0)+IFERROR(INDEX('Hoja de Trabajo para listado'!$AB$155:$BA$1048576,MATCH($A77,'Hoja de Trabajo para listado'!$AB$155:$AB$1048576,0),MATCH((CUADRO!F$5&amp;$E77),'Hoja de Trabajo para listado'!$AB$151:$BA$151,0)),0)+IFERROR(INDEX('Hoja de Trabajo para listado'!$BC$155:$CB$1048576,MATCH($A77,'Hoja de Trabajo para listado'!$BC$155:$BC$1048576,0),MATCH((CUADRO!F$5&amp;$E77),'Hoja de Trabajo para listado'!$BC$151:$CB$151,0)),0)+IFERROR(INDEX('Hoja de Trabajo para listado'!$DE$153:$DG$274,MATCH($A77,'Hoja de Trabajo para listado'!$DE$153:$DE$1048576,0),MATCH((CUADRO!F$5&amp;$E77),'Hoja de Trabajo para listado'!$DE$151:$DG$151,0)),0)+IFERROR(INDEX('Hoja de Trabajo para listado'!$CD$155:$DC$1048576,MATCH($A77,'Hoja de Trabajo para listado'!$CD$155:$CD$1048576,0),MATCH((CUADRO!F$5&amp;$E77),'Hoja de Trabajo para listado'!$CD$151:$DC$151,0)),0)</f>
        <v>340.07</v>
      </c>
      <c r="G77" s="316">
        <f ca="1">+IFERROR(INDEX('Hoja de Trabajo para listado'!$A$155:$Z$1048576,MATCH($A77,'Hoja de Trabajo para listado'!$A$155:$A$1048576,0),MATCH((CUADRO!G$5&amp;$E77),'Hoja de Trabajo para listado'!$A$151:$Z$151,0)),0)+IFERROR(INDEX('Hoja de Trabajo para listado'!$AB$155:$BA$1048576,MATCH($A77,'Hoja de Trabajo para listado'!$AB$155:$AB$1048576,0),MATCH((CUADRO!G$5&amp;$E77),'Hoja de Trabajo para listado'!$AB$151:$BA$151,0)),0)+IFERROR(INDEX('Hoja de Trabajo para listado'!$BC$155:$CB$1048576,MATCH($A77,'Hoja de Trabajo para listado'!$BC$155:$BC$1048576,0),MATCH((CUADRO!G$5&amp;$E77),'Hoja de Trabajo para listado'!$BC$151:$CB$151,0)),0)+IFERROR(INDEX('Hoja de Trabajo para listado'!$DE$153:$DG$274,MATCH($A77,'Hoja de Trabajo para listado'!$DE$153:$DE$1048576,0),MATCH((CUADRO!G$5&amp;$E77),'Hoja de Trabajo para listado'!$DE$151:$DG$151,0)),0)+IFERROR(INDEX('Hoja de Trabajo para listado'!$CD$155:$DC$1048576,MATCH($A77,'Hoja de Trabajo para listado'!$CD$155:$CD$1048576,0),MATCH((CUADRO!G$5&amp;$E77),'Hoja de Trabajo para listado'!$CD$151:$DC$151,0)),0)</f>
        <v>0</v>
      </c>
      <c r="H77" s="316">
        <f ca="1">+IFERROR(INDEX('Hoja de Trabajo para listado'!$A$155:$Z$1048576,MATCH($A77,'Hoja de Trabajo para listado'!$A$155:$A$1048576,0),MATCH((CUADRO!H$5&amp;$E77),'Hoja de Trabajo para listado'!$A$151:$Z$151,0)),0)+IFERROR(INDEX('Hoja de Trabajo para listado'!$AB$155:$BA$1048576,MATCH($A77,'Hoja de Trabajo para listado'!$AB$155:$AB$1048576,0),MATCH((CUADRO!H$5&amp;$E77),'Hoja de Trabajo para listado'!$AB$151:$BA$151,0)),0)+IFERROR(INDEX('Hoja de Trabajo para listado'!$BC$155:$CB$1048576,MATCH($A77,'Hoja de Trabajo para listado'!$BC$155:$BC$1048576,0),MATCH((CUADRO!H$5&amp;$E77),'Hoja de Trabajo para listado'!$BC$151:$CB$151,0)),0)+IFERROR(INDEX('Hoja de Trabajo para listado'!$DE$153:$DG$274,MATCH($A77,'Hoja de Trabajo para listado'!$DE$153:$DE$1048576,0),MATCH((CUADRO!H$5&amp;$E77),'Hoja de Trabajo para listado'!$DE$151:$DG$151,0)),0)+IFERROR(INDEX('Hoja de Trabajo para listado'!$CD$155:$DC$1048576,MATCH($A77,'Hoja de Trabajo para listado'!$CD$155:$CD$1048576,0),MATCH((CUADRO!H$5&amp;$E77),'Hoja de Trabajo para listado'!$CD$151:$DC$151,0)),0)</f>
        <v>1650</v>
      </c>
      <c r="I77" s="316">
        <f ca="1">+IFERROR(INDEX('Hoja de Trabajo para listado'!$A$155:$Z$1048576,MATCH($A77,'Hoja de Trabajo para listado'!$A$155:$A$1048576,0),MATCH((CUADRO!I$5&amp;$E77),'Hoja de Trabajo para listado'!$A$151:$Z$151,0)),0)+IFERROR(INDEX('Hoja de Trabajo para listado'!$AB$155:$BA$1048576,MATCH($A77,'Hoja de Trabajo para listado'!$AB$155:$AB$1048576,0),MATCH((CUADRO!I$5&amp;$E77),'Hoja de Trabajo para listado'!$AB$151:$BA$151,0)),0)+IFERROR(INDEX('Hoja de Trabajo para listado'!$BC$155:$CB$1048576,MATCH($A77,'Hoja de Trabajo para listado'!$BC$155:$BC$1048576,0),MATCH((CUADRO!I$5&amp;$E77),'Hoja de Trabajo para listado'!$BC$151:$CB$151,0)),0)+IFERROR(INDEX('Hoja de Trabajo para listado'!$DE$153:$DG$274,MATCH($A77,'Hoja de Trabajo para listado'!$DE$153:$DE$1048576,0),MATCH((CUADRO!I$5&amp;$E77),'Hoja de Trabajo para listado'!$DE$151:$DG$151,0)),0)+IFERROR(INDEX('Hoja de Trabajo para listado'!$CD$155:$DC$1048576,MATCH($A77,'Hoja de Trabajo para listado'!$CD$155:$CD$1048576,0),MATCH((CUADRO!I$5&amp;$E77),'Hoja de Trabajo para listado'!$CD$151:$DC$151,0)),0)</f>
        <v>0</v>
      </c>
      <c r="J77" s="316">
        <f ca="1">+IFERROR(INDEX('Hoja de Trabajo para listado'!$A$155:$Z$1048576,MATCH($A77,'Hoja de Trabajo para listado'!$A$155:$A$1048576,0),MATCH((CUADRO!J$5&amp;$E77),'Hoja de Trabajo para listado'!$A$151:$Z$151,0)),0)+IFERROR(INDEX('Hoja de Trabajo para listado'!$AB$155:$BA$1048576,MATCH($A77,'Hoja de Trabajo para listado'!$AB$155:$AB$1048576,0),MATCH((CUADRO!J$5&amp;$E77),'Hoja de Trabajo para listado'!$AB$151:$BA$151,0)),0)+IFERROR(INDEX('Hoja de Trabajo para listado'!$BC$155:$CB$1048576,MATCH($A77,'Hoja de Trabajo para listado'!$BC$155:$BC$1048576,0),MATCH((CUADRO!J$5&amp;$E77),'Hoja de Trabajo para listado'!$BC$151:$CB$151,0)),0)+IFERROR(INDEX('Hoja de Trabajo para listado'!$DE$153:$DG$274,MATCH($A77,'Hoja de Trabajo para listado'!$DE$153:$DE$1048576,0),MATCH((CUADRO!J$5&amp;$E77),'Hoja de Trabajo para listado'!$DE$151:$DG$151,0)),0)+IFERROR(INDEX('Hoja de Trabajo para listado'!$CD$155:$DC$1048576,MATCH($A77,'Hoja de Trabajo para listado'!$CD$155:$CD$1048576,0),MATCH((CUADRO!J$5&amp;$E77),'Hoja de Trabajo para listado'!$CD$151:$DC$151,0)),0)</f>
        <v>0</v>
      </c>
      <c r="K77" s="316">
        <f ca="1">+IFERROR(INDEX('Hoja de Trabajo para listado'!$A$155:$Z$1048576,MATCH($A77,'Hoja de Trabajo para listado'!$A$155:$A$1048576,0),MATCH((CUADRO!K$5&amp;$E77),'Hoja de Trabajo para listado'!$A$151:$Z$151,0)),0)+IFERROR(INDEX('Hoja de Trabajo para listado'!$AB$155:$BA$1048576,MATCH($A77,'Hoja de Trabajo para listado'!$AB$155:$AB$1048576,0),MATCH((CUADRO!K$5&amp;$E77),'Hoja de Trabajo para listado'!$AB$151:$BA$151,0)),0)+IFERROR(INDEX('Hoja de Trabajo para listado'!$BC$155:$CB$1048576,MATCH($A77,'Hoja de Trabajo para listado'!$BC$155:$BC$1048576,0),MATCH((CUADRO!K$5&amp;$E77),'Hoja de Trabajo para listado'!$BC$151:$CB$151,0)),0)+IFERROR(INDEX('Hoja de Trabajo para listado'!$DE$153:$DG$274,MATCH($A77,'Hoja de Trabajo para listado'!$DE$153:$DE$1048576,0),MATCH((CUADRO!K$5&amp;$E77),'Hoja de Trabajo para listado'!$DE$151:$DG$151,0)),0)+IFERROR(INDEX('Hoja de Trabajo para listado'!$CD$155:$DC$1048576,MATCH($A77,'Hoja de Trabajo para listado'!$CD$155:$CD$1048576,0),MATCH((CUADRO!K$5&amp;$E77),'Hoja de Trabajo para listado'!$CD$151:$DC$151,0)),0)</f>
        <v>0</v>
      </c>
      <c r="L77" s="316">
        <f ca="1">+IFERROR(INDEX('Hoja de Trabajo para listado'!$A$155:$Z$1048576,MATCH($A77,'Hoja de Trabajo para listado'!$A$155:$A$1048576,0),MATCH((CUADRO!L$5&amp;$E77),'Hoja de Trabajo para listado'!$A$151:$Z$151,0)),0)+IFERROR(INDEX('Hoja de Trabajo para listado'!$AB$155:$BA$1048576,MATCH($A77,'Hoja de Trabajo para listado'!$AB$155:$AB$1048576,0),MATCH((CUADRO!L$5&amp;$E77),'Hoja de Trabajo para listado'!$AB$151:$BA$151,0)),0)+IFERROR(INDEX('Hoja de Trabajo para listado'!$BC$155:$CB$1048576,MATCH($A77,'Hoja de Trabajo para listado'!$BC$155:$BC$1048576,0),MATCH((CUADRO!L$5&amp;$E77),'Hoja de Trabajo para listado'!$BC$151:$CB$151,0)),0)+IFERROR(INDEX('Hoja de Trabajo para listado'!$DE$153:$DG$274,MATCH($A77,'Hoja de Trabajo para listado'!$DE$153:$DE$1048576,0),MATCH((CUADRO!L$5&amp;$E77),'Hoja de Trabajo para listado'!$DE$151:$DG$151,0)),0)+IFERROR(INDEX('Hoja de Trabajo para listado'!$CD$155:$DC$1048576,MATCH($A77,'Hoja de Trabajo para listado'!$CD$155:$CD$1048576,0),MATCH((CUADRO!L$5&amp;$E77),'Hoja de Trabajo para listado'!$CD$151:$DC$151,0)),0)</f>
        <v>0</v>
      </c>
      <c r="M77" s="316">
        <f ca="1">+IFERROR(INDEX('Hoja de Trabajo para listado'!$A$155:$Z$1048576,MATCH($A77,'Hoja de Trabajo para listado'!$A$155:$A$1048576,0),MATCH((CUADRO!M$5&amp;$E77),'Hoja de Trabajo para listado'!$A$151:$Z$151,0)),0)+IFERROR(INDEX('Hoja de Trabajo para listado'!$AB$155:$BA$1048576,MATCH($A77,'Hoja de Trabajo para listado'!$AB$155:$AB$1048576,0),MATCH((CUADRO!M$5&amp;$E77),'Hoja de Trabajo para listado'!$AB$151:$BA$151,0)),0)+IFERROR(INDEX('Hoja de Trabajo para listado'!$BC$155:$CB$1048576,MATCH($A77,'Hoja de Trabajo para listado'!$BC$155:$BC$1048576,0),MATCH((CUADRO!M$5&amp;$E77),'Hoja de Trabajo para listado'!$BC$151:$CB$151,0)),0)+IFERROR(INDEX('Hoja de Trabajo para listado'!$DE$153:$DG$274,MATCH($A77,'Hoja de Trabajo para listado'!$DE$153:$DE$1048576,0),MATCH((CUADRO!M$5&amp;$E77),'Hoja de Trabajo para listado'!$DE$151:$DG$151,0)),0)+IFERROR(INDEX('Hoja de Trabajo para listado'!$CD$155:$DC$1048576,MATCH($A77,'Hoja de Trabajo para listado'!$CD$155:$CD$1048576,0),MATCH((CUADRO!M$5&amp;$E77),'Hoja de Trabajo para listado'!$CD$151:$DC$151,0)),0)</f>
        <v>0</v>
      </c>
      <c r="N77" s="316">
        <f ca="1">+IFERROR(INDEX('Hoja de Trabajo para listado'!$A$155:$Z$1048576,MATCH($A77,'Hoja de Trabajo para listado'!$A$155:$A$1048576,0),MATCH((CUADRO!N$5&amp;$E77),'Hoja de Trabajo para listado'!$A$151:$Z$151,0)),0)+IFERROR(INDEX('Hoja de Trabajo para listado'!$AB$155:$BA$1048576,MATCH($A77,'Hoja de Trabajo para listado'!$AB$155:$AB$1048576,0),MATCH((CUADRO!N$5&amp;$E77),'Hoja de Trabajo para listado'!$AB$151:$BA$151,0)),0)+IFERROR(INDEX('Hoja de Trabajo para listado'!$BC$155:$CB$1048576,MATCH($A77,'Hoja de Trabajo para listado'!$BC$155:$BC$1048576,0),MATCH((CUADRO!N$5&amp;$E77),'Hoja de Trabajo para listado'!$BC$151:$CB$151,0)),0)+IFERROR(INDEX('Hoja de Trabajo para listado'!$DE$153:$DG$274,MATCH($A77,'Hoja de Trabajo para listado'!$DE$153:$DE$1048576,0),MATCH((CUADRO!N$5&amp;$E77),'Hoja de Trabajo para listado'!$DE$151:$DG$151,0)),0)+IFERROR(INDEX('Hoja de Trabajo para listado'!$CD$155:$DC$1048576,MATCH($A77,'Hoja de Trabajo para listado'!$CD$155:$CD$1048576,0),MATCH((CUADRO!N$5&amp;$E77),'Hoja de Trabajo para listado'!$CD$151:$DC$151,0)),0)</f>
        <v>0</v>
      </c>
      <c r="O77" s="316">
        <f ca="1">+IFERROR(INDEX('Hoja de Trabajo para listado'!$A$155:$Z$1048576,MATCH($A77,'Hoja de Trabajo para listado'!$A$155:$A$1048576,0),MATCH((CUADRO!O$5&amp;$E77),'Hoja de Trabajo para listado'!$A$151:$Z$151,0)),0)+IFERROR(INDEX('Hoja de Trabajo para listado'!$AB$155:$BA$1048576,MATCH($A77,'Hoja de Trabajo para listado'!$AB$155:$AB$1048576,0),MATCH((CUADRO!O$5&amp;$E77),'Hoja de Trabajo para listado'!$AB$151:$BA$151,0)),0)+IFERROR(INDEX('Hoja de Trabajo para listado'!$BC$155:$CB$1048576,MATCH($A77,'Hoja de Trabajo para listado'!$BC$155:$BC$1048576,0),MATCH((CUADRO!O$5&amp;$E77),'Hoja de Trabajo para listado'!$BC$151:$CB$151,0)),0)+IFERROR(INDEX('Hoja de Trabajo para listado'!$DE$153:$DG$274,MATCH($A77,'Hoja de Trabajo para listado'!$DE$153:$DE$1048576,0),MATCH((CUADRO!O$5&amp;$E77),'Hoja de Trabajo para listado'!$DE$151:$DG$151,0)),0)+IFERROR(INDEX('Hoja de Trabajo para listado'!$CD$155:$DC$1048576,MATCH($A77,'Hoja de Trabajo para listado'!$CD$155:$CD$1048576,0),MATCH((CUADRO!O$5&amp;$E77),'Hoja de Trabajo para listado'!$CD$151:$DC$151,0)),0)</f>
        <v>0</v>
      </c>
      <c r="P77" s="316">
        <f ca="1">+IFERROR(INDEX('Hoja de Trabajo para listado'!$A$155:$Z$1048576,MATCH($A77,'Hoja de Trabajo para listado'!$A$155:$A$1048576,0),MATCH((CUADRO!P$5&amp;$E77),'Hoja de Trabajo para listado'!$A$151:$Z$151,0)),0)+IFERROR(INDEX('Hoja de Trabajo para listado'!$AB$155:$BA$1048576,MATCH($A77,'Hoja de Trabajo para listado'!$AB$155:$AB$1048576,0),MATCH((CUADRO!P$5&amp;$E77),'Hoja de Trabajo para listado'!$AB$151:$BA$151,0)),0)+IFERROR(INDEX('Hoja de Trabajo para listado'!$BC$155:$CB$1048576,MATCH($A77,'Hoja de Trabajo para listado'!$BC$155:$BC$1048576,0),MATCH((CUADRO!P$5&amp;$E77),'Hoja de Trabajo para listado'!$BC$151:$CB$151,0)),0)+IFERROR(INDEX('Hoja de Trabajo para listado'!$DE$153:$DG$274,MATCH($A77,'Hoja de Trabajo para listado'!$DE$153:$DE$1048576,0),MATCH((CUADRO!P$5&amp;$E77),'Hoja de Trabajo para listado'!$DE$151:$DG$151,0)),0)+IFERROR(INDEX('Hoja de Trabajo para listado'!$CD$155:$DC$1048576,MATCH($A77,'Hoja de Trabajo para listado'!$CD$155:$CD$1048576,0),MATCH((CUADRO!P$5&amp;$E77),'Hoja de Trabajo para listado'!$CD$151:$DC$151,0)),0)</f>
        <v>0</v>
      </c>
      <c r="Q77" s="316">
        <f ca="1">+IFERROR(INDEX('Hoja de Trabajo para listado'!$A$155:$Z$1048576,MATCH($A77,'Hoja de Trabajo para listado'!$A$155:$A$1048576,0),MATCH((CUADRO!Q$5&amp;$E77),'Hoja de Trabajo para listado'!$A$151:$Z$151,0)),0)+IFERROR(INDEX('Hoja de Trabajo para listado'!$AB$155:$BA$1048576,MATCH($A77,'Hoja de Trabajo para listado'!$AB$155:$AB$1048576,0),MATCH((CUADRO!Q$5&amp;$E77),'Hoja de Trabajo para listado'!$AB$151:$BA$151,0)),0)+IFERROR(INDEX('Hoja de Trabajo para listado'!$BC$155:$CB$1048576,MATCH($A77,'Hoja de Trabajo para listado'!$BC$155:$BC$1048576,0),MATCH((CUADRO!Q$5&amp;$E77),'Hoja de Trabajo para listado'!$BC$151:$CB$151,0)),0)+IFERROR(INDEX('Hoja de Trabajo para listado'!$DE$153:$DG$274,MATCH($A77,'Hoja de Trabajo para listado'!$DE$153:$DE$1048576,0),MATCH((CUADRO!Q$5&amp;$E77),'Hoja de Trabajo para listado'!$DE$151:$DG$151,0)),0)+IFERROR(INDEX('Hoja de Trabajo para listado'!$CD$155:$DC$1048576,MATCH($A77,'Hoja de Trabajo para listado'!$CD$155:$CD$1048576,0),MATCH((CUADRO!Q$5&amp;$E77),'Hoja de Trabajo para listado'!$CD$151:$DC$151,0)),0)</f>
        <v>0</v>
      </c>
      <c r="R77" s="316">
        <f t="shared" ca="1" si="2"/>
        <v>1990.07</v>
      </c>
      <c r="S77" s="352">
        <f ca="1">+R76+R77</f>
        <v>1990.07</v>
      </c>
      <c r="T77" s="316">
        <f ca="1">+S77</f>
        <v>1990.07</v>
      </c>
      <c r="U77" s="315">
        <f t="shared" si="3"/>
        <v>2</v>
      </c>
      <c r="V77" s="319" t="str">
        <f>+VLOOKUP(A77,bd_lista!$A$3:$E$593,5,FALSE)</f>
        <v>Empresas Nacionales</v>
      </c>
      <c r="W77" s="426"/>
    </row>
    <row r="78" spans="1:23" customFormat="1" ht="15" customHeight="1">
      <c r="A78" s="325">
        <v>597</v>
      </c>
      <c r="B78" s="427">
        <f>+A78</f>
        <v>597</v>
      </c>
      <c r="C78" s="318" t="str">
        <f>+VLOOKUP(A78,bd_lista!$A$3:$C$593,3,FALSE)</f>
        <v>Empresa Pública Nacional Estratégica de Yacimientos de Litio Bolivianos</v>
      </c>
      <c r="D78" s="429" t="str">
        <f>+C78</f>
        <v>Empresa Pública Nacional Estratégica de Yacimientos de Litio Bolivianos</v>
      </c>
      <c r="E78" s="339" t="s">
        <v>1418</v>
      </c>
      <c r="F78" s="314">
        <f ca="1">+IFERROR(INDEX('Hoja de Trabajo para listado'!$A$155:$Z$1048576,MATCH($A78,'Hoja de Trabajo para listado'!$A$155:$A$1048576,0),MATCH((CUADRO!F$5&amp;$E78),'Hoja de Trabajo para listado'!$A$151:$Z$151,0)),0)+IFERROR(INDEX('Hoja de Trabajo para listado'!$AB$155:$BA$1048576,MATCH($A78,'Hoja de Trabajo para listado'!$AB$155:$AB$1048576,0),MATCH((CUADRO!F$5&amp;$E78),'Hoja de Trabajo para listado'!$AB$151:$BA$151,0)),0)+IFERROR(INDEX('Hoja de Trabajo para listado'!$BC$155:$CB$1048576,MATCH($A78,'Hoja de Trabajo para listado'!$BC$155:$BC$1048576,0),MATCH((CUADRO!F$5&amp;$E78),'Hoja de Trabajo para listado'!$BC$151:$CB$151,0)),0)+IFERROR(INDEX('Hoja de Trabajo para listado'!$DE$153:$DG$274,MATCH($A78,'Hoja de Trabajo para listado'!$DE$153:$DE$1048576,0),MATCH((CUADRO!F$5&amp;$E78),'Hoja de Trabajo para listado'!$DE$151:$DG$151,0)),0)+IFERROR(INDEX('Hoja de Trabajo para listado'!$CD$155:$DC$1048576,MATCH($A78,'Hoja de Trabajo para listado'!$CD$155:$CD$1048576,0),MATCH((CUADRO!F$5&amp;$E78),'Hoja de Trabajo para listado'!$CD$151:$DC$151,0)),0)</f>
        <v>0</v>
      </c>
      <c r="G78" s="314">
        <f ca="1">+IFERROR(INDEX('Hoja de Trabajo para listado'!$A$155:$Z$1048576,MATCH($A78,'Hoja de Trabajo para listado'!$A$155:$A$1048576,0),MATCH((CUADRO!G$5&amp;$E78),'Hoja de Trabajo para listado'!$A$151:$Z$151,0)),0)+IFERROR(INDEX('Hoja de Trabajo para listado'!$AB$155:$BA$1048576,MATCH($A78,'Hoja de Trabajo para listado'!$AB$155:$AB$1048576,0),MATCH((CUADRO!G$5&amp;$E78),'Hoja de Trabajo para listado'!$AB$151:$BA$151,0)),0)+IFERROR(INDEX('Hoja de Trabajo para listado'!$BC$155:$CB$1048576,MATCH($A78,'Hoja de Trabajo para listado'!$BC$155:$BC$1048576,0),MATCH((CUADRO!G$5&amp;$E78),'Hoja de Trabajo para listado'!$BC$151:$CB$151,0)),0)+IFERROR(INDEX('Hoja de Trabajo para listado'!$DE$153:$DG$274,MATCH($A78,'Hoja de Trabajo para listado'!$DE$153:$DE$1048576,0),MATCH((CUADRO!G$5&amp;$E78),'Hoja de Trabajo para listado'!$DE$151:$DG$151,0)),0)+IFERROR(INDEX('Hoja de Trabajo para listado'!$CD$155:$DC$1048576,MATCH($A78,'Hoja de Trabajo para listado'!$CD$155:$CD$1048576,0),MATCH((CUADRO!G$5&amp;$E78),'Hoja de Trabajo para listado'!$CD$151:$DC$151,0)),0)</f>
        <v>0</v>
      </c>
      <c r="H78" s="314">
        <f ca="1">+IFERROR(INDEX('Hoja de Trabajo para listado'!$A$155:$Z$1048576,MATCH($A78,'Hoja de Trabajo para listado'!$A$155:$A$1048576,0),MATCH((CUADRO!H$5&amp;$E78),'Hoja de Trabajo para listado'!$A$151:$Z$151,0)),0)+IFERROR(INDEX('Hoja de Trabajo para listado'!$AB$155:$BA$1048576,MATCH($A78,'Hoja de Trabajo para listado'!$AB$155:$AB$1048576,0),MATCH((CUADRO!H$5&amp;$E78),'Hoja de Trabajo para listado'!$AB$151:$BA$151,0)),0)+IFERROR(INDEX('Hoja de Trabajo para listado'!$BC$155:$CB$1048576,MATCH($A78,'Hoja de Trabajo para listado'!$BC$155:$BC$1048576,0),MATCH((CUADRO!H$5&amp;$E78),'Hoja de Trabajo para listado'!$BC$151:$CB$151,0)),0)+IFERROR(INDEX('Hoja de Trabajo para listado'!$DE$153:$DG$274,MATCH($A78,'Hoja de Trabajo para listado'!$DE$153:$DE$1048576,0),MATCH((CUADRO!H$5&amp;$E78),'Hoja de Trabajo para listado'!$DE$151:$DG$151,0)),0)+IFERROR(INDEX('Hoja de Trabajo para listado'!$CD$155:$DC$1048576,MATCH($A78,'Hoja de Trabajo para listado'!$CD$155:$CD$1048576,0),MATCH((CUADRO!H$5&amp;$E78),'Hoja de Trabajo para listado'!$CD$151:$DC$151,0)),0)</f>
        <v>0</v>
      </c>
      <c r="I78" s="314">
        <f ca="1">+IFERROR(INDEX('Hoja de Trabajo para listado'!$A$155:$Z$1048576,MATCH($A78,'Hoja de Trabajo para listado'!$A$155:$A$1048576,0),MATCH((CUADRO!I$5&amp;$E78),'Hoja de Trabajo para listado'!$A$151:$Z$151,0)),0)+IFERROR(INDEX('Hoja de Trabajo para listado'!$AB$155:$BA$1048576,MATCH($A78,'Hoja de Trabajo para listado'!$AB$155:$AB$1048576,0),MATCH((CUADRO!I$5&amp;$E78),'Hoja de Trabajo para listado'!$AB$151:$BA$151,0)),0)+IFERROR(INDEX('Hoja de Trabajo para listado'!$BC$155:$CB$1048576,MATCH($A78,'Hoja de Trabajo para listado'!$BC$155:$BC$1048576,0),MATCH((CUADRO!I$5&amp;$E78),'Hoja de Trabajo para listado'!$BC$151:$CB$151,0)),0)+IFERROR(INDEX('Hoja de Trabajo para listado'!$DE$153:$DG$274,MATCH($A78,'Hoja de Trabajo para listado'!$DE$153:$DE$1048576,0),MATCH((CUADRO!I$5&amp;$E78),'Hoja de Trabajo para listado'!$DE$151:$DG$151,0)),0)+IFERROR(INDEX('Hoja de Trabajo para listado'!$CD$155:$DC$1048576,MATCH($A78,'Hoja de Trabajo para listado'!$CD$155:$CD$1048576,0),MATCH((CUADRO!I$5&amp;$E78),'Hoja de Trabajo para listado'!$CD$151:$DC$151,0)),0)</f>
        <v>0</v>
      </c>
      <c r="J78" s="314">
        <f ca="1">+IFERROR(INDEX('Hoja de Trabajo para listado'!$A$155:$Z$1048576,MATCH($A78,'Hoja de Trabajo para listado'!$A$155:$A$1048576,0),MATCH((CUADRO!J$5&amp;$E78),'Hoja de Trabajo para listado'!$A$151:$Z$151,0)),0)+IFERROR(INDEX('Hoja de Trabajo para listado'!$AB$155:$BA$1048576,MATCH($A78,'Hoja de Trabajo para listado'!$AB$155:$AB$1048576,0),MATCH((CUADRO!J$5&amp;$E78),'Hoja de Trabajo para listado'!$AB$151:$BA$151,0)),0)+IFERROR(INDEX('Hoja de Trabajo para listado'!$BC$155:$CB$1048576,MATCH($A78,'Hoja de Trabajo para listado'!$BC$155:$BC$1048576,0),MATCH((CUADRO!J$5&amp;$E78),'Hoja de Trabajo para listado'!$BC$151:$CB$151,0)),0)+IFERROR(INDEX('Hoja de Trabajo para listado'!$DE$153:$DG$274,MATCH($A78,'Hoja de Trabajo para listado'!$DE$153:$DE$1048576,0),MATCH((CUADRO!J$5&amp;$E78),'Hoja de Trabajo para listado'!$DE$151:$DG$151,0)),0)+IFERROR(INDEX('Hoja de Trabajo para listado'!$CD$155:$DC$1048576,MATCH($A78,'Hoja de Trabajo para listado'!$CD$155:$CD$1048576,0),MATCH((CUADRO!J$5&amp;$E78),'Hoja de Trabajo para listado'!$CD$151:$DC$151,0)),0)</f>
        <v>150</v>
      </c>
      <c r="K78" s="314">
        <f ca="1">+IFERROR(INDEX('Hoja de Trabajo para listado'!$A$155:$Z$1048576,MATCH($A78,'Hoja de Trabajo para listado'!$A$155:$A$1048576,0),MATCH((CUADRO!K$5&amp;$E78),'Hoja de Trabajo para listado'!$A$151:$Z$151,0)),0)+IFERROR(INDEX('Hoja de Trabajo para listado'!$AB$155:$BA$1048576,MATCH($A78,'Hoja de Trabajo para listado'!$AB$155:$AB$1048576,0),MATCH((CUADRO!K$5&amp;$E78),'Hoja de Trabajo para listado'!$AB$151:$BA$151,0)),0)+IFERROR(INDEX('Hoja de Trabajo para listado'!$BC$155:$CB$1048576,MATCH($A78,'Hoja de Trabajo para listado'!$BC$155:$BC$1048576,0),MATCH((CUADRO!K$5&amp;$E78),'Hoja de Trabajo para listado'!$BC$151:$CB$151,0)),0)+IFERROR(INDEX('Hoja de Trabajo para listado'!$DE$153:$DG$274,MATCH($A78,'Hoja de Trabajo para listado'!$DE$153:$DE$1048576,0),MATCH((CUADRO!K$5&amp;$E78),'Hoja de Trabajo para listado'!$DE$151:$DG$151,0)),0)+IFERROR(INDEX('Hoja de Trabajo para listado'!$CD$155:$DC$1048576,MATCH($A78,'Hoja de Trabajo para listado'!$CD$155:$CD$1048576,0),MATCH((CUADRO!K$5&amp;$E78),'Hoja de Trabajo para listado'!$CD$151:$DC$151,0)),0)</f>
        <v>0</v>
      </c>
      <c r="L78" s="314">
        <f ca="1">+IFERROR(INDEX('Hoja de Trabajo para listado'!$A$155:$Z$1048576,MATCH($A78,'Hoja de Trabajo para listado'!$A$155:$A$1048576,0),MATCH((CUADRO!L$5&amp;$E78),'Hoja de Trabajo para listado'!$A$151:$Z$151,0)),0)+IFERROR(INDEX('Hoja de Trabajo para listado'!$AB$155:$BA$1048576,MATCH($A78,'Hoja de Trabajo para listado'!$AB$155:$AB$1048576,0),MATCH((CUADRO!L$5&amp;$E78),'Hoja de Trabajo para listado'!$AB$151:$BA$151,0)),0)+IFERROR(INDEX('Hoja de Trabajo para listado'!$BC$155:$CB$1048576,MATCH($A78,'Hoja de Trabajo para listado'!$BC$155:$BC$1048576,0),MATCH((CUADRO!L$5&amp;$E78),'Hoja de Trabajo para listado'!$BC$151:$CB$151,0)),0)+IFERROR(INDEX('Hoja de Trabajo para listado'!$DE$153:$DG$274,MATCH($A78,'Hoja de Trabajo para listado'!$DE$153:$DE$1048576,0),MATCH((CUADRO!L$5&amp;$E78),'Hoja de Trabajo para listado'!$DE$151:$DG$151,0)),0)+IFERROR(INDEX('Hoja de Trabajo para listado'!$CD$155:$DC$1048576,MATCH($A78,'Hoja de Trabajo para listado'!$CD$155:$CD$1048576,0),MATCH((CUADRO!L$5&amp;$E78),'Hoja de Trabajo para listado'!$CD$151:$DC$151,0)),0)</f>
        <v>0</v>
      </c>
      <c r="M78" s="314">
        <f ca="1">+IFERROR(INDEX('Hoja de Trabajo para listado'!$A$155:$Z$1048576,MATCH($A78,'Hoja de Trabajo para listado'!$A$155:$A$1048576,0),MATCH((CUADRO!M$5&amp;$E78),'Hoja de Trabajo para listado'!$A$151:$Z$151,0)),0)+IFERROR(INDEX('Hoja de Trabajo para listado'!$AB$155:$BA$1048576,MATCH($A78,'Hoja de Trabajo para listado'!$AB$155:$AB$1048576,0),MATCH((CUADRO!M$5&amp;$E78),'Hoja de Trabajo para listado'!$AB$151:$BA$151,0)),0)+IFERROR(INDEX('Hoja de Trabajo para listado'!$BC$155:$CB$1048576,MATCH($A78,'Hoja de Trabajo para listado'!$BC$155:$BC$1048576,0),MATCH((CUADRO!M$5&amp;$E78),'Hoja de Trabajo para listado'!$BC$151:$CB$151,0)),0)+IFERROR(INDEX('Hoja de Trabajo para listado'!$DE$153:$DG$274,MATCH($A78,'Hoja de Trabajo para listado'!$DE$153:$DE$1048576,0),MATCH((CUADRO!M$5&amp;$E78),'Hoja de Trabajo para listado'!$DE$151:$DG$151,0)),0)+IFERROR(INDEX('Hoja de Trabajo para listado'!$CD$155:$DC$1048576,MATCH($A78,'Hoja de Trabajo para listado'!$CD$155:$CD$1048576,0),MATCH((CUADRO!M$5&amp;$E78),'Hoja de Trabajo para listado'!$CD$151:$DC$151,0)),0)</f>
        <v>0</v>
      </c>
      <c r="N78" s="314">
        <f ca="1">+IFERROR(INDEX('Hoja de Trabajo para listado'!$A$155:$Z$1048576,MATCH($A78,'Hoja de Trabajo para listado'!$A$155:$A$1048576,0),MATCH((CUADRO!N$5&amp;$E78),'Hoja de Trabajo para listado'!$A$151:$Z$151,0)),0)+IFERROR(INDEX('Hoja de Trabajo para listado'!$AB$155:$BA$1048576,MATCH($A78,'Hoja de Trabajo para listado'!$AB$155:$AB$1048576,0),MATCH((CUADRO!N$5&amp;$E78),'Hoja de Trabajo para listado'!$AB$151:$BA$151,0)),0)+IFERROR(INDEX('Hoja de Trabajo para listado'!$BC$155:$CB$1048576,MATCH($A78,'Hoja de Trabajo para listado'!$BC$155:$BC$1048576,0),MATCH((CUADRO!N$5&amp;$E78),'Hoja de Trabajo para listado'!$BC$151:$CB$151,0)),0)+IFERROR(INDEX('Hoja de Trabajo para listado'!$DE$153:$DG$274,MATCH($A78,'Hoja de Trabajo para listado'!$DE$153:$DE$1048576,0),MATCH((CUADRO!N$5&amp;$E78),'Hoja de Trabajo para listado'!$DE$151:$DG$151,0)),0)+IFERROR(INDEX('Hoja de Trabajo para listado'!$CD$155:$DC$1048576,MATCH($A78,'Hoja de Trabajo para listado'!$CD$155:$CD$1048576,0),MATCH((CUADRO!N$5&amp;$E78),'Hoja de Trabajo para listado'!$CD$151:$DC$151,0)),0)</f>
        <v>0</v>
      </c>
      <c r="O78" s="314">
        <f ca="1">+IFERROR(INDEX('Hoja de Trabajo para listado'!$A$155:$Z$1048576,MATCH($A78,'Hoja de Trabajo para listado'!$A$155:$A$1048576,0),MATCH((CUADRO!O$5&amp;$E78),'Hoja de Trabajo para listado'!$A$151:$Z$151,0)),0)+IFERROR(INDEX('Hoja de Trabajo para listado'!$AB$155:$BA$1048576,MATCH($A78,'Hoja de Trabajo para listado'!$AB$155:$AB$1048576,0),MATCH((CUADRO!O$5&amp;$E78),'Hoja de Trabajo para listado'!$AB$151:$BA$151,0)),0)+IFERROR(INDEX('Hoja de Trabajo para listado'!$BC$155:$CB$1048576,MATCH($A78,'Hoja de Trabajo para listado'!$BC$155:$BC$1048576,0),MATCH((CUADRO!O$5&amp;$E78),'Hoja de Trabajo para listado'!$BC$151:$CB$151,0)),0)+IFERROR(INDEX('Hoja de Trabajo para listado'!$DE$153:$DG$274,MATCH($A78,'Hoja de Trabajo para listado'!$DE$153:$DE$1048576,0),MATCH((CUADRO!O$5&amp;$E78),'Hoja de Trabajo para listado'!$DE$151:$DG$151,0)),0)+IFERROR(INDEX('Hoja de Trabajo para listado'!$CD$155:$DC$1048576,MATCH($A78,'Hoja de Trabajo para listado'!$CD$155:$CD$1048576,0),MATCH((CUADRO!O$5&amp;$E78),'Hoja de Trabajo para listado'!$CD$151:$DC$151,0)),0)</f>
        <v>0</v>
      </c>
      <c r="P78" s="314">
        <f ca="1">+IFERROR(INDEX('Hoja de Trabajo para listado'!$A$155:$Z$1048576,MATCH($A78,'Hoja de Trabajo para listado'!$A$155:$A$1048576,0),MATCH((CUADRO!P$5&amp;$E78),'Hoja de Trabajo para listado'!$A$151:$Z$151,0)),0)+IFERROR(INDEX('Hoja de Trabajo para listado'!$AB$155:$BA$1048576,MATCH($A78,'Hoja de Trabajo para listado'!$AB$155:$AB$1048576,0),MATCH((CUADRO!P$5&amp;$E78),'Hoja de Trabajo para listado'!$AB$151:$BA$151,0)),0)+IFERROR(INDEX('Hoja de Trabajo para listado'!$BC$155:$CB$1048576,MATCH($A78,'Hoja de Trabajo para listado'!$BC$155:$BC$1048576,0),MATCH((CUADRO!P$5&amp;$E78),'Hoja de Trabajo para listado'!$BC$151:$CB$151,0)),0)+IFERROR(INDEX('Hoja de Trabajo para listado'!$DE$153:$DG$274,MATCH($A78,'Hoja de Trabajo para listado'!$DE$153:$DE$1048576,0),MATCH((CUADRO!P$5&amp;$E78),'Hoja de Trabajo para listado'!$DE$151:$DG$151,0)),0)+IFERROR(INDEX('Hoja de Trabajo para listado'!$CD$155:$DC$1048576,MATCH($A78,'Hoja de Trabajo para listado'!$CD$155:$CD$1048576,0),MATCH((CUADRO!P$5&amp;$E78),'Hoja de Trabajo para listado'!$CD$151:$DC$151,0)),0)</f>
        <v>0</v>
      </c>
      <c r="Q78" s="314">
        <f ca="1">+IFERROR(INDEX('Hoja de Trabajo para listado'!$A$155:$Z$1048576,MATCH($A78,'Hoja de Trabajo para listado'!$A$155:$A$1048576,0),MATCH((CUADRO!Q$5&amp;$E78),'Hoja de Trabajo para listado'!$A$151:$Z$151,0)),0)+IFERROR(INDEX('Hoja de Trabajo para listado'!$AB$155:$BA$1048576,MATCH($A78,'Hoja de Trabajo para listado'!$AB$155:$AB$1048576,0),MATCH((CUADRO!Q$5&amp;$E78),'Hoja de Trabajo para listado'!$AB$151:$BA$151,0)),0)+IFERROR(INDEX('Hoja de Trabajo para listado'!$BC$155:$CB$1048576,MATCH($A78,'Hoja de Trabajo para listado'!$BC$155:$BC$1048576,0),MATCH((CUADRO!Q$5&amp;$E78),'Hoja de Trabajo para listado'!$BC$151:$CB$151,0)),0)+IFERROR(INDEX('Hoja de Trabajo para listado'!$DE$153:$DG$274,MATCH($A78,'Hoja de Trabajo para listado'!$DE$153:$DE$1048576,0),MATCH((CUADRO!Q$5&amp;$E78),'Hoja de Trabajo para listado'!$DE$151:$DG$151,0)),0)+IFERROR(INDEX('Hoja de Trabajo para listado'!$CD$155:$DC$1048576,MATCH($A78,'Hoja de Trabajo para listado'!$CD$155:$CD$1048576,0),MATCH((CUADRO!Q$5&amp;$E78),'Hoja de Trabajo para listado'!$CD$151:$DC$151,0)),0)</f>
        <v>0</v>
      </c>
      <c r="R78" s="314">
        <f t="shared" ca="1" si="2"/>
        <v>150</v>
      </c>
      <c r="S78" s="353"/>
      <c r="T78" s="314">
        <f ca="1">+T79</f>
        <v>1739.84</v>
      </c>
      <c r="U78" s="313">
        <f t="shared" si="3"/>
        <v>1</v>
      </c>
      <c r="V78" s="319" t="str">
        <f>+VLOOKUP(A78,bd_lista!$A$3:$E$593,5,FALSE)</f>
        <v>Empresas Nacionales</v>
      </c>
      <c r="W78" s="425" t="str">
        <f>+V78</f>
        <v>Empresas Nacionales</v>
      </c>
    </row>
    <row r="79" spans="1:23" customFormat="1" ht="15" customHeight="1">
      <c r="A79" s="323">
        <v>597</v>
      </c>
      <c r="B79" s="428"/>
      <c r="C79" s="319" t="str">
        <f>+VLOOKUP(A79,bd_lista!$A$3:$C$593,3,FALSE)</f>
        <v>Empresa Pública Nacional Estratégica de Yacimientos de Litio Bolivianos</v>
      </c>
      <c r="D79" s="430"/>
      <c r="E79" s="319" t="s">
        <v>1419</v>
      </c>
      <c r="F79" s="316">
        <f ca="1">+IFERROR(INDEX('Hoja de Trabajo para listado'!$A$155:$Z$1048576,MATCH($A79,'Hoja de Trabajo para listado'!$A$155:$A$1048576,0),MATCH((CUADRO!F$5&amp;$E79),'Hoja de Trabajo para listado'!$A$151:$Z$151,0)),0)+IFERROR(INDEX('Hoja de Trabajo para listado'!$AB$155:$BA$1048576,MATCH($A79,'Hoja de Trabajo para listado'!$AB$155:$AB$1048576,0),MATCH((CUADRO!F$5&amp;$E79),'Hoja de Trabajo para listado'!$AB$151:$BA$151,0)),0)+IFERROR(INDEX('Hoja de Trabajo para listado'!$BC$155:$CB$1048576,MATCH($A79,'Hoja de Trabajo para listado'!$BC$155:$BC$1048576,0),MATCH((CUADRO!F$5&amp;$E79),'Hoja de Trabajo para listado'!$BC$151:$CB$151,0)),0)+IFERROR(INDEX('Hoja de Trabajo para listado'!$DE$153:$DG$274,MATCH($A79,'Hoja de Trabajo para listado'!$DE$153:$DE$1048576,0),MATCH((CUADRO!F$5&amp;$E79),'Hoja de Trabajo para listado'!$DE$151:$DG$151,0)),0)+IFERROR(INDEX('Hoja de Trabajo para listado'!$CD$155:$DC$1048576,MATCH($A79,'Hoja de Trabajo para listado'!$CD$155:$CD$1048576,0),MATCH((CUADRO!F$5&amp;$E79),'Hoja de Trabajo para listado'!$CD$151:$DC$151,0)),0)</f>
        <v>0</v>
      </c>
      <c r="G79" s="316">
        <f ca="1">+IFERROR(INDEX('Hoja de Trabajo para listado'!$A$155:$Z$1048576,MATCH($A79,'Hoja de Trabajo para listado'!$A$155:$A$1048576,0),MATCH((CUADRO!G$5&amp;$E79),'Hoja de Trabajo para listado'!$A$151:$Z$151,0)),0)+IFERROR(INDEX('Hoja de Trabajo para listado'!$AB$155:$BA$1048576,MATCH($A79,'Hoja de Trabajo para listado'!$AB$155:$AB$1048576,0),MATCH((CUADRO!G$5&amp;$E79),'Hoja de Trabajo para listado'!$AB$151:$BA$151,0)),0)+IFERROR(INDEX('Hoja de Trabajo para listado'!$BC$155:$CB$1048576,MATCH($A79,'Hoja de Trabajo para listado'!$BC$155:$BC$1048576,0),MATCH((CUADRO!G$5&amp;$E79),'Hoja de Trabajo para listado'!$BC$151:$CB$151,0)),0)+IFERROR(INDEX('Hoja de Trabajo para listado'!$DE$153:$DG$274,MATCH($A79,'Hoja de Trabajo para listado'!$DE$153:$DE$1048576,0),MATCH((CUADRO!G$5&amp;$E79),'Hoja de Trabajo para listado'!$DE$151:$DG$151,0)),0)+IFERROR(INDEX('Hoja de Trabajo para listado'!$CD$155:$DC$1048576,MATCH($A79,'Hoja de Trabajo para listado'!$CD$155:$CD$1048576,0),MATCH((CUADRO!G$5&amp;$E79),'Hoja de Trabajo para listado'!$CD$151:$DC$151,0)),0)</f>
        <v>0</v>
      </c>
      <c r="H79" s="316">
        <f ca="1">+IFERROR(INDEX('Hoja de Trabajo para listado'!$A$155:$Z$1048576,MATCH($A79,'Hoja de Trabajo para listado'!$A$155:$A$1048576,0),MATCH((CUADRO!H$5&amp;$E79),'Hoja de Trabajo para listado'!$A$151:$Z$151,0)),0)+IFERROR(INDEX('Hoja de Trabajo para listado'!$AB$155:$BA$1048576,MATCH($A79,'Hoja de Trabajo para listado'!$AB$155:$AB$1048576,0),MATCH((CUADRO!H$5&amp;$E79),'Hoja de Trabajo para listado'!$AB$151:$BA$151,0)),0)+IFERROR(INDEX('Hoja de Trabajo para listado'!$BC$155:$CB$1048576,MATCH($A79,'Hoja de Trabajo para listado'!$BC$155:$BC$1048576,0),MATCH((CUADRO!H$5&amp;$E79),'Hoja de Trabajo para listado'!$BC$151:$CB$151,0)),0)+IFERROR(INDEX('Hoja de Trabajo para listado'!$DE$153:$DG$274,MATCH($A79,'Hoja de Trabajo para listado'!$DE$153:$DE$1048576,0),MATCH((CUADRO!H$5&amp;$E79),'Hoja de Trabajo para listado'!$DE$151:$DG$151,0)),0)+IFERROR(INDEX('Hoja de Trabajo para listado'!$CD$155:$DC$1048576,MATCH($A79,'Hoja de Trabajo para listado'!$CD$155:$CD$1048576,0),MATCH((CUADRO!H$5&amp;$E79),'Hoja de Trabajo para listado'!$CD$151:$DC$151,0)),0)</f>
        <v>1589.84</v>
      </c>
      <c r="I79" s="316">
        <f ca="1">+IFERROR(INDEX('Hoja de Trabajo para listado'!$A$155:$Z$1048576,MATCH($A79,'Hoja de Trabajo para listado'!$A$155:$A$1048576,0),MATCH((CUADRO!I$5&amp;$E79),'Hoja de Trabajo para listado'!$A$151:$Z$151,0)),0)+IFERROR(INDEX('Hoja de Trabajo para listado'!$AB$155:$BA$1048576,MATCH($A79,'Hoja de Trabajo para listado'!$AB$155:$AB$1048576,0),MATCH((CUADRO!I$5&amp;$E79),'Hoja de Trabajo para listado'!$AB$151:$BA$151,0)),0)+IFERROR(INDEX('Hoja de Trabajo para listado'!$BC$155:$CB$1048576,MATCH($A79,'Hoja de Trabajo para listado'!$BC$155:$BC$1048576,0),MATCH((CUADRO!I$5&amp;$E79),'Hoja de Trabajo para listado'!$BC$151:$CB$151,0)),0)+IFERROR(INDEX('Hoja de Trabajo para listado'!$DE$153:$DG$274,MATCH($A79,'Hoja de Trabajo para listado'!$DE$153:$DE$1048576,0),MATCH((CUADRO!I$5&amp;$E79),'Hoja de Trabajo para listado'!$DE$151:$DG$151,0)),0)+IFERROR(INDEX('Hoja de Trabajo para listado'!$CD$155:$DC$1048576,MATCH($A79,'Hoja de Trabajo para listado'!$CD$155:$CD$1048576,0),MATCH((CUADRO!I$5&amp;$E79),'Hoja de Trabajo para listado'!$CD$151:$DC$151,0)),0)</f>
        <v>0</v>
      </c>
      <c r="J79" s="316">
        <f ca="1">+IFERROR(INDEX('Hoja de Trabajo para listado'!$A$155:$Z$1048576,MATCH($A79,'Hoja de Trabajo para listado'!$A$155:$A$1048576,0),MATCH((CUADRO!J$5&amp;$E79),'Hoja de Trabajo para listado'!$A$151:$Z$151,0)),0)+IFERROR(INDEX('Hoja de Trabajo para listado'!$AB$155:$BA$1048576,MATCH($A79,'Hoja de Trabajo para listado'!$AB$155:$AB$1048576,0),MATCH((CUADRO!J$5&amp;$E79),'Hoja de Trabajo para listado'!$AB$151:$BA$151,0)),0)+IFERROR(INDEX('Hoja de Trabajo para listado'!$BC$155:$CB$1048576,MATCH($A79,'Hoja de Trabajo para listado'!$BC$155:$BC$1048576,0),MATCH((CUADRO!J$5&amp;$E79),'Hoja de Trabajo para listado'!$BC$151:$CB$151,0)),0)+IFERROR(INDEX('Hoja de Trabajo para listado'!$DE$153:$DG$274,MATCH($A79,'Hoja de Trabajo para listado'!$DE$153:$DE$1048576,0),MATCH((CUADRO!J$5&amp;$E79),'Hoja de Trabajo para listado'!$DE$151:$DG$151,0)),0)+IFERROR(INDEX('Hoja de Trabajo para listado'!$CD$155:$DC$1048576,MATCH($A79,'Hoja de Trabajo para listado'!$CD$155:$CD$1048576,0),MATCH((CUADRO!J$5&amp;$E79),'Hoja de Trabajo para listado'!$CD$151:$DC$151,0)),0)</f>
        <v>0</v>
      </c>
      <c r="K79" s="314">
        <f ca="1">+IFERROR(INDEX('Hoja de Trabajo para listado'!$A$155:$Z$1048576,MATCH($A79,'Hoja de Trabajo para listado'!$A$155:$A$1048576,0),MATCH((CUADRO!K$5&amp;$E79),'Hoja de Trabajo para listado'!$A$151:$Z$151,0)),0)+IFERROR(INDEX('Hoja de Trabajo para listado'!$AB$155:$BA$1048576,MATCH($A79,'Hoja de Trabajo para listado'!$AB$155:$AB$1048576,0),MATCH((CUADRO!K$5&amp;$E79),'Hoja de Trabajo para listado'!$AB$151:$BA$151,0)),0)+IFERROR(INDEX('Hoja de Trabajo para listado'!$BC$155:$CB$1048576,MATCH($A79,'Hoja de Trabajo para listado'!$BC$155:$BC$1048576,0),MATCH((CUADRO!K$5&amp;$E79),'Hoja de Trabajo para listado'!$BC$151:$CB$151,0)),0)+IFERROR(INDEX('Hoja de Trabajo para listado'!$DE$153:$DG$274,MATCH($A79,'Hoja de Trabajo para listado'!$DE$153:$DE$1048576,0),MATCH((CUADRO!K$5&amp;$E79),'Hoja de Trabajo para listado'!$DE$151:$DG$151,0)),0)+IFERROR(INDEX('Hoja de Trabajo para listado'!$CD$155:$DC$1048576,MATCH($A79,'Hoja de Trabajo para listado'!$CD$155:$CD$1048576,0),MATCH((CUADRO!K$5&amp;$E79),'Hoja de Trabajo para listado'!$CD$151:$DC$151,0)),0)</f>
        <v>0</v>
      </c>
      <c r="L79" s="314">
        <f ca="1">+IFERROR(INDEX('Hoja de Trabajo para listado'!$A$155:$Z$1048576,MATCH($A79,'Hoja de Trabajo para listado'!$A$155:$A$1048576,0),MATCH((CUADRO!L$5&amp;$E79),'Hoja de Trabajo para listado'!$A$151:$Z$151,0)),0)+IFERROR(INDEX('Hoja de Trabajo para listado'!$AB$155:$BA$1048576,MATCH($A79,'Hoja de Trabajo para listado'!$AB$155:$AB$1048576,0),MATCH((CUADRO!L$5&amp;$E79),'Hoja de Trabajo para listado'!$AB$151:$BA$151,0)),0)+IFERROR(INDEX('Hoja de Trabajo para listado'!$BC$155:$CB$1048576,MATCH($A79,'Hoja de Trabajo para listado'!$BC$155:$BC$1048576,0),MATCH((CUADRO!L$5&amp;$E79),'Hoja de Trabajo para listado'!$BC$151:$CB$151,0)),0)+IFERROR(INDEX('Hoja de Trabajo para listado'!$DE$153:$DG$274,MATCH($A79,'Hoja de Trabajo para listado'!$DE$153:$DE$1048576,0),MATCH((CUADRO!L$5&amp;$E79),'Hoja de Trabajo para listado'!$DE$151:$DG$151,0)),0)+IFERROR(INDEX('Hoja de Trabajo para listado'!$CD$155:$DC$1048576,MATCH($A79,'Hoja de Trabajo para listado'!$CD$155:$CD$1048576,0),MATCH((CUADRO!L$5&amp;$E79),'Hoja de Trabajo para listado'!$CD$151:$DC$151,0)),0)</f>
        <v>0</v>
      </c>
      <c r="M79" s="314">
        <f ca="1">+IFERROR(INDEX('Hoja de Trabajo para listado'!$A$155:$Z$1048576,MATCH($A79,'Hoja de Trabajo para listado'!$A$155:$A$1048576,0),MATCH((CUADRO!M$5&amp;$E79),'Hoja de Trabajo para listado'!$A$151:$Z$151,0)),0)+IFERROR(INDEX('Hoja de Trabajo para listado'!$AB$155:$BA$1048576,MATCH($A79,'Hoja de Trabajo para listado'!$AB$155:$AB$1048576,0),MATCH((CUADRO!M$5&amp;$E79),'Hoja de Trabajo para listado'!$AB$151:$BA$151,0)),0)+IFERROR(INDEX('Hoja de Trabajo para listado'!$BC$155:$CB$1048576,MATCH($A79,'Hoja de Trabajo para listado'!$BC$155:$BC$1048576,0),MATCH((CUADRO!M$5&amp;$E79),'Hoja de Trabajo para listado'!$BC$151:$CB$151,0)),0)+IFERROR(INDEX('Hoja de Trabajo para listado'!$DE$153:$DG$274,MATCH($A79,'Hoja de Trabajo para listado'!$DE$153:$DE$1048576,0),MATCH((CUADRO!M$5&amp;$E79),'Hoja de Trabajo para listado'!$DE$151:$DG$151,0)),0)+IFERROR(INDEX('Hoja de Trabajo para listado'!$CD$155:$DC$1048576,MATCH($A79,'Hoja de Trabajo para listado'!$CD$155:$CD$1048576,0),MATCH((CUADRO!M$5&amp;$E79),'Hoja de Trabajo para listado'!$CD$151:$DC$151,0)),0)</f>
        <v>0</v>
      </c>
      <c r="N79" s="314">
        <f ca="1">+IFERROR(INDEX('Hoja de Trabajo para listado'!$A$155:$Z$1048576,MATCH($A79,'Hoja de Trabajo para listado'!$A$155:$A$1048576,0),MATCH((CUADRO!N$5&amp;$E79),'Hoja de Trabajo para listado'!$A$151:$Z$151,0)),0)+IFERROR(INDEX('Hoja de Trabajo para listado'!$AB$155:$BA$1048576,MATCH($A79,'Hoja de Trabajo para listado'!$AB$155:$AB$1048576,0),MATCH((CUADRO!N$5&amp;$E79),'Hoja de Trabajo para listado'!$AB$151:$BA$151,0)),0)+IFERROR(INDEX('Hoja de Trabajo para listado'!$BC$155:$CB$1048576,MATCH($A79,'Hoja de Trabajo para listado'!$BC$155:$BC$1048576,0),MATCH((CUADRO!N$5&amp;$E79),'Hoja de Trabajo para listado'!$BC$151:$CB$151,0)),0)+IFERROR(INDEX('Hoja de Trabajo para listado'!$DE$153:$DG$274,MATCH($A79,'Hoja de Trabajo para listado'!$DE$153:$DE$1048576,0),MATCH((CUADRO!N$5&amp;$E79),'Hoja de Trabajo para listado'!$DE$151:$DG$151,0)),0)+IFERROR(INDEX('Hoja de Trabajo para listado'!$CD$155:$DC$1048576,MATCH($A79,'Hoja de Trabajo para listado'!$CD$155:$CD$1048576,0),MATCH((CUADRO!N$5&amp;$E79),'Hoja de Trabajo para listado'!$CD$151:$DC$151,0)),0)</f>
        <v>0</v>
      </c>
      <c r="O79" s="314">
        <f ca="1">+IFERROR(INDEX('Hoja de Trabajo para listado'!$A$155:$Z$1048576,MATCH($A79,'Hoja de Trabajo para listado'!$A$155:$A$1048576,0),MATCH((CUADRO!O$5&amp;$E79),'Hoja de Trabajo para listado'!$A$151:$Z$151,0)),0)+IFERROR(INDEX('Hoja de Trabajo para listado'!$AB$155:$BA$1048576,MATCH($A79,'Hoja de Trabajo para listado'!$AB$155:$AB$1048576,0),MATCH((CUADRO!O$5&amp;$E79),'Hoja de Trabajo para listado'!$AB$151:$BA$151,0)),0)+IFERROR(INDEX('Hoja de Trabajo para listado'!$BC$155:$CB$1048576,MATCH($A79,'Hoja de Trabajo para listado'!$BC$155:$BC$1048576,0),MATCH((CUADRO!O$5&amp;$E79),'Hoja de Trabajo para listado'!$BC$151:$CB$151,0)),0)+IFERROR(INDEX('Hoja de Trabajo para listado'!$DE$153:$DG$274,MATCH($A79,'Hoja de Trabajo para listado'!$DE$153:$DE$1048576,0),MATCH((CUADRO!O$5&amp;$E79),'Hoja de Trabajo para listado'!$DE$151:$DG$151,0)),0)+IFERROR(INDEX('Hoja de Trabajo para listado'!$CD$155:$DC$1048576,MATCH($A79,'Hoja de Trabajo para listado'!$CD$155:$CD$1048576,0),MATCH((CUADRO!O$5&amp;$E79),'Hoja de Trabajo para listado'!$CD$151:$DC$151,0)),0)</f>
        <v>0</v>
      </c>
      <c r="P79" s="314">
        <f ca="1">+IFERROR(INDEX('Hoja de Trabajo para listado'!$A$155:$Z$1048576,MATCH($A79,'Hoja de Trabajo para listado'!$A$155:$A$1048576,0),MATCH((CUADRO!P$5&amp;$E79),'Hoja de Trabajo para listado'!$A$151:$Z$151,0)),0)+IFERROR(INDEX('Hoja de Trabajo para listado'!$AB$155:$BA$1048576,MATCH($A79,'Hoja de Trabajo para listado'!$AB$155:$AB$1048576,0),MATCH((CUADRO!P$5&amp;$E79),'Hoja de Trabajo para listado'!$AB$151:$BA$151,0)),0)+IFERROR(INDEX('Hoja de Trabajo para listado'!$BC$155:$CB$1048576,MATCH($A79,'Hoja de Trabajo para listado'!$BC$155:$BC$1048576,0),MATCH((CUADRO!P$5&amp;$E79),'Hoja de Trabajo para listado'!$BC$151:$CB$151,0)),0)+IFERROR(INDEX('Hoja de Trabajo para listado'!$DE$153:$DG$274,MATCH($A79,'Hoja de Trabajo para listado'!$DE$153:$DE$1048576,0),MATCH((CUADRO!P$5&amp;$E79),'Hoja de Trabajo para listado'!$DE$151:$DG$151,0)),0)+IFERROR(INDEX('Hoja de Trabajo para listado'!$CD$155:$DC$1048576,MATCH($A79,'Hoja de Trabajo para listado'!$CD$155:$CD$1048576,0),MATCH((CUADRO!P$5&amp;$E79),'Hoja de Trabajo para listado'!$CD$151:$DC$151,0)),0)</f>
        <v>0</v>
      </c>
      <c r="Q79" s="314">
        <f ca="1">+IFERROR(INDEX('Hoja de Trabajo para listado'!$A$155:$Z$1048576,MATCH($A79,'Hoja de Trabajo para listado'!$A$155:$A$1048576,0),MATCH((CUADRO!Q$5&amp;$E79),'Hoja de Trabajo para listado'!$A$151:$Z$151,0)),0)+IFERROR(INDEX('Hoja de Trabajo para listado'!$AB$155:$BA$1048576,MATCH($A79,'Hoja de Trabajo para listado'!$AB$155:$AB$1048576,0),MATCH((CUADRO!Q$5&amp;$E79),'Hoja de Trabajo para listado'!$AB$151:$BA$151,0)),0)+IFERROR(INDEX('Hoja de Trabajo para listado'!$BC$155:$CB$1048576,MATCH($A79,'Hoja de Trabajo para listado'!$BC$155:$BC$1048576,0),MATCH((CUADRO!Q$5&amp;$E79),'Hoja de Trabajo para listado'!$BC$151:$CB$151,0)),0)+IFERROR(INDEX('Hoja de Trabajo para listado'!$DE$153:$DG$274,MATCH($A79,'Hoja de Trabajo para listado'!$DE$153:$DE$1048576,0),MATCH((CUADRO!Q$5&amp;$E79),'Hoja de Trabajo para listado'!$DE$151:$DG$151,0)),0)+IFERROR(INDEX('Hoja de Trabajo para listado'!$CD$155:$DC$1048576,MATCH($A79,'Hoja de Trabajo para listado'!$CD$155:$CD$1048576,0),MATCH((CUADRO!Q$5&amp;$E79),'Hoja de Trabajo para listado'!$CD$151:$DC$151,0)),0)</f>
        <v>0</v>
      </c>
      <c r="R79" s="316">
        <f t="shared" ca="1" si="2"/>
        <v>1589.84</v>
      </c>
      <c r="S79" s="352">
        <f ca="1">+R78+R79</f>
        <v>1739.84</v>
      </c>
      <c r="T79" s="314">
        <f ca="1">+S79</f>
        <v>1739.84</v>
      </c>
      <c r="U79" s="348">
        <f t="shared" si="3"/>
        <v>2</v>
      </c>
      <c r="V79" s="319" t="str">
        <f>+VLOOKUP(A79,bd_lista!$A$3:$E$593,5,FALSE)</f>
        <v>Empresas Nacionales</v>
      </c>
      <c r="W79" s="426"/>
    </row>
    <row r="80" spans="1:23" customFormat="1" ht="15" customHeight="1">
      <c r="A80" s="323">
        <v>522</v>
      </c>
      <c r="B80" s="427">
        <f>+A80</f>
        <v>522</v>
      </c>
      <c r="C80" s="318" t="str">
        <f>+VLOOKUP(A80,bd_lista!$A$3:$C$593,3,FALSE)</f>
        <v>Empresa Nacional de Ferrocarriles - Residual</v>
      </c>
      <c r="D80" s="429" t="str">
        <f>+C80</f>
        <v>Empresa Nacional de Ferrocarriles - Residual</v>
      </c>
      <c r="E80" s="339" t="s">
        <v>1418</v>
      </c>
      <c r="F80" s="314">
        <f ca="1">+IFERROR(INDEX('Hoja de Trabajo para listado'!$A$155:$Z$1048576,MATCH($A80,'Hoja de Trabajo para listado'!$A$155:$A$1048576,0),MATCH((CUADRO!F$5&amp;$E80),'Hoja de Trabajo para listado'!$A$151:$Z$151,0)),0)+IFERROR(INDEX('Hoja de Trabajo para listado'!$AB$155:$BA$1048576,MATCH($A80,'Hoja de Trabajo para listado'!$AB$155:$AB$1048576,0),MATCH((CUADRO!F$5&amp;$E80),'Hoja de Trabajo para listado'!$AB$151:$BA$151,0)),0)+IFERROR(INDEX('Hoja de Trabajo para listado'!$BC$155:$CB$1048576,MATCH($A80,'Hoja de Trabajo para listado'!$BC$155:$BC$1048576,0),MATCH((CUADRO!F$5&amp;$E80),'Hoja de Trabajo para listado'!$BC$151:$CB$151,0)),0)+IFERROR(INDEX('Hoja de Trabajo para listado'!$DE$153:$DG$274,MATCH($A80,'Hoja de Trabajo para listado'!$DE$153:$DE$1048576,0),MATCH((CUADRO!F$5&amp;$E80),'Hoja de Trabajo para listado'!$DE$151:$DG$151,0)),0)+IFERROR(INDEX('Hoja de Trabajo para listado'!$CD$155:$DC$1048576,MATCH($A80,'Hoja de Trabajo para listado'!$CD$155:$CD$1048576,0),MATCH((CUADRO!F$5&amp;$E80),'Hoja de Trabajo para listado'!$CD$151:$DC$151,0)),0)</f>
        <v>0</v>
      </c>
      <c r="G80" s="314">
        <f ca="1">+IFERROR(INDEX('Hoja de Trabajo para listado'!$A$155:$Z$1048576,MATCH($A80,'Hoja de Trabajo para listado'!$A$155:$A$1048576,0),MATCH((CUADRO!G$5&amp;$E80),'Hoja de Trabajo para listado'!$A$151:$Z$151,0)),0)+IFERROR(INDEX('Hoja de Trabajo para listado'!$AB$155:$BA$1048576,MATCH($A80,'Hoja de Trabajo para listado'!$AB$155:$AB$1048576,0),MATCH((CUADRO!G$5&amp;$E80),'Hoja de Trabajo para listado'!$AB$151:$BA$151,0)),0)+IFERROR(INDEX('Hoja de Trabajo para listado'!$BC$155:$CB$1048576,MATCH($A80,'Hoja de Trabajo para listado'!$BC$155:$BC$1048576,0),MATCH((CUADRO!G$5&amp;$E80),'Hoja de Trabajo para listado'!$BC$151:$CB$151,0)),0)+IFERROR(INDEX('Hoja de Trabajo para listado'!$DE$153:$DG$274,MATCH($A80,'Hoja de Trabajo para listado'!$DE$153:$DE$1048576,0),MATCH((CUADRO!G$5&amp;$E80),'Hoja de Trabajo para listado'!$DE$151:$DG$151,0)),0)+IFERROR(INDEX('Hoja de Trabajo para listado'!$CD$155:$DC$1048576,MATCH($A80,'Hoja de Trabajo para listado'!$CD$155:$CD$1048576,0),MATCH((CUADRO!G$5&amp;$E80),'Hoja de Trabajo para listado'!$CD$151:$DC$151,0)),0)</f>
        <v>0</v>
      </c>
      <c r="H80" s="314">
        <f ca="1">+IFERROR(INDEX('Hoja de Trabajo para listado'!$A$155:$Z$1048576,MATCH($A80,'Hoja de Trabajo para listado'!$A$155:$A$1048576,0),MATCH((CUADRO!H$5&amp;$E80),'Hoja de Trabajo para listado'!$A$151:$Z$151,0)),0)+IFERROR(INDEX('Hoja de Trabajo para listado'!$AB$155:$BA$1048576,MATCH($A80,'Hoja de Trabajo para listado'!$AB$155:$AB$1048576,0),MATCH((CUADRO!H$5&amp;$E80),'Hoja de Trabajo para listado'!$AB$151:$BA$151,0)),0)+IFERROR(INDEX('Hoja de Trabajo para listado'!$BC$155:$CB$1048576,MATCH($A80,'Hoja de Trabajo para listado'!$BC$155:$BC$1048576,0),MATCH((CUADRO!H$5&amp;$E80),'Hoja de Trabajo para listado'!$BC$151:$CB$151,0)),0)+IFERROR(INDEX('Hoja de Trabajo para listado'!$DE$153:$DG$274,MATCH($A80,'Hoja de Trabajo para listado'!$DE$153:$DE$1048576,0),MATCH((CUADRO!H$5&amp;$E80),'Hoja de Trabajo para listado'!$DE$151:$DG$151,0)),0)+IFERROR(INDEX('Hoja de Trabajo para listado'!$CD$155:$DC$1048576,MATCH($A80,'Hoja de Trabajo para listado'!$CD$155:$CD$1048576,0),MATCH((CUADRO!H$5&amp;$E80),'Hoja de Trabajo para listado'!$CD$151:$DC$151,0)),0)</f>
        <v>0</v>
      </c>
      <c r="I80" s="314">
        <f ca="1">+IFERROR(INDEX('Hoja de Trabajo para listado'!$A$155:$Z$1048576,MATCH($A80,'Hoja de Trabajo para listado'!$A$155:$A$1048576,0),MATCH((CUADRO!I$5&amp;$E80),'Hoja de Trabajo para listado'!$A$151:$Z$151,0)),0)+IFERROR(INDEX('Hoja de Trabajo para listado'!$AB$155:$BA$1048576,MATCH($A80,'Hoja de Trabajo para listado'!$AB$155:$AB$1048576,0),MATCH((CUADRO!I$5&amp;$E80),'Hoja de Trabajo para listado'!$AB$151:$BA$151,0)),0)+IFERROR(INDEX('Hoja de Trabajo para listado'!$BC$155:$CB$1048576,MATCH($A80,'Hoja de Trabajo para listado'!$BC$155:$BC$1048576,0),MATCH((CUADRO!I$5&amp;$E80),'Hoja de Trabajo para listado'!$BC$151:$CB$151,0)),0)+IFERROR(INDEX('Hoja de Trabajo para listado'!$DE$153:$DG$274,MATCH($A80,'Hoja de Trabajo para listado'!$DE$153:$DE$1048576,0),MATCH((CUADRO!I$5&amp;$E80),'Hoja de Trabajo para listado'!$DE$151:$DG$151,0)),0)+IFERROR(INDEX('Hoja de Trabajo para listado'!$CD$155:$DC$1048576,MATCH($A80,'Hoja de Trabajo para listado'!$CD$155:$CD$1048576,0),MATCH((CUADRO!I$5&amp;$E80),'Hoja de Trabajo para listado'!$CD$151:$DC$151,0)),0)</f>
        <v>0</v>
      </c>
      <c r="J80" s="314">
        <f ca="1">+IFERROR(INDEX('Hoja de Trabajo para listado'!$A$155:$Z$1048576,MATCH($A80,'Hoja de Trabajo para listado'!$A$155:$A$1048576,0),MATCH((CUADRO!J$5&amp;$E80),'Hoja de Trabajo para listado'!$A$151:$Z$151,0)),0)+IFERROR(INDEX('Hoja de Trabajo para listado'!$AB$155:$BA$1048576,MATCH($A80,'Hoja de Trabajo para listado'!$AB$155:$AB$1048576,0),MATCH((CUADRO!J$5&amp;$E80),'Hoja de Trabajo para listado'!$AB$151:$BA$151,0)),0)+IFERROR(INDEX('Hoja de Trabajo para listado'!$BC$155:$CB$1048576,MATCH($A80,'Hoja de Trabajo para listado'!$BC$155:$BC$1048576,0),MATCH((CUADRO!J$5&amp;$E80),'Hoja de Trabajo para listado'!$BC$151:$CB$151,0)),0)+IFERROR(INDEX('Hoja de Trabajo para listado'!$DE$153:$DG$274,MATCH($A80,'Hoja de Trabajo para listado'!$DE$153:$DE$1048576,0),MATCH((CUADRO!J$5&amp;$E80),'Hoja de Trabajo para listado'!$DE$151:$DG$151,0)),0)+IFERROR(INDEX('Hoja de Trabajo para listado'!$CD$155:$DC$1048576,MATCH($A80,'Hoja de Trabajo para listado'!$CD$155:$CD$1048576,0),MATCH((CUADRO!J$5&amp;$E80),'Hoja de Trabajo para listado'!$CD$151:$DC$151,0)),0)</f>
        <v>0</v>
      </c>
      <c r="K80" s="314">
        <f ca="1">+IFERROR(INDEX('Hoja de Trabajo para listado'!$A$155:$Z$1048576,MATCH($A80,'Hoja de Trabajo para listado'!$A$155:$A$1048576,0),MATCH((CUADRO!K$5&amp;$E80),'Hoja de Trabajo para listado'!$A$151:$Z$151,0)),0)+IFERROR(INDEX('Hoja de Trabajo para listado'!$AB$155:$BA$1048576,MATCH($A80,'Hoja de Trabajo para listado'!$AB$155:$AB$1048576,0),MATCH((CUADRO!K$5&amp;$E80),'Hoja de Trabajo para listado'!$AB$151:$BA$151,0)),0)+IFERROR(INDEX('Hoja de Trabajo para listado'!$BC$155:$CB$1048576,MATCH($A80,'Hoja de Trabajo para listado'!$BC$155:$BC$1048576,0),MATCH((CUADRO!K$5&amp;$E80),'Hoja de Trabajo para listado'!$BC$151:$CB$151,0)),0)+IFERROR(INDEX('Hoja de Trabajo para listado'!$DE$153:$DG$274,MATCH($A80,'Hoja de Trabajo para listado'!$DE$153:$DE$1048576,0),MATCH((CUADRO!K$5&amp;$E80),'Hoja de Trabajo para listado'!$DE$151:$DG$151,0)),0)+IFERROR(INDEX('Hoja de Trabajo para listado'!$CD$155:$DC$1048576,MATCH($A80,'Hoja de Trabajo para listado'!$CD$155:$CD$1048576,0),MATCH((CUADRO!K$5&amp;$E80),'Hoja de Trabajo para listado'!$CD$151:$DC$151,0)),0)</f>
        <v>0</v>
      </c>
      <c r="L80" s="314">
        <f ca="1">+IFERROR(INDEX('Hoja de Trabajo para listado'!$A$155:$Z$1048576,MATCH($A80,'Hoja de Trabajo para listado'!$A$155:$A$1048576,0),MATCH((CUADRO!L$5&amp;$E80),'Hoja de Trabajo para listado'!$A$151:$Z$151,0)),0)+IFERROR(INDEX('Hoja de Trabajo para listado'!$AB$155:$BA$1048576,MATCH($A80,'Hoja de Trabajo para listado'!$AB$155:$AB$1048576,0),MATCH((CUADRO!L$5&amp;$E80),'Hoja de Trabajo para listado'!$AB$151:$BA$151,0)),0)+IFERROR(INDEX('Hoja de Trabajo para listado'!$BC$155:$CB$1048576,MATCH($A80,'Hoja de Trabajo para listado'!$BC$155:$BC$1048576,0),MATCH((CUADRO!L$5&amp;$E80),'Hoja de Trabajo para listado'!$BC$151:$CB$151,0)),0)+IFERROR(INDEX('Hoja de Trabajo para listado'!$DE$153:$DG$274,MATCH($A80,'Hoja de Trabajo para listado'!$DE$153:$DE$1048576,0),MATCH((CUADRO!L$5&amp;$E80),'Hoja de Trabajo para listado'!$DE$151:$DG$151,0)),0)+IFERROR(INDEX('Hoja de Trabajo para listado'!$CD$155:$DC$1048576,MATCH($A80,'Hoja de Trabajo para listado'!$CD$155:$CD$1048576,0),MATCH((CUADRO!L$5&amp;$E80),'Hoja de Trabajo para listado'!$CD$151:$DC$151,0)),0)</f>
        <v>0</v>
      </c>
      <c r="M80" s="314">
        <f ca="1">+IFERROR(INDEX('Hoja de Trabajo para listado'!$A$155:$Z$1048576,MATCH($A80,'Hoja de Trabajo para listado'!$A$155:$A$1048576,0),MATCH((CUADRO!M$5&amp;$E80),'Hoja de Trabajo para listado'!$A$151:$Z$151,0)),0)+IFERROR(INDEX('Hoja de Trabajo para listado'!$AB$155:$BA$1048576,MATCH($A80,'Hoja de Trabajo para listado'!$AB$155:$AB$1048576,0),MATCH((CUADRO!M$5&amp;$E80),'Hoja de Trabajo para listado'!$AB$151:$BA$151,0)),0)+IFERROR(INDEX('Hoja de Trabajo para listado'!$BC$155:$CB$1048576,MATCH($A80,'Hoja de Trabajo para listado'!$BC$155:$BC$1048576,0),MATCH((CUADRO!M$5&amp;$E80),'Hoja de Trabajo para listado'!$BC$151:$CB$151,0)),0)+IFERROR(INDEX('Hoja de Trabajo para listado'!$DE$153:$DG$274,MATCH($A80,'Hoja de Trabajo para listado'!$DE$153:$DE$1048576,0),MATCH((CUADRO!M$5&amp;$E80),'Hoja de Trabajo para listado'!$DE$151:$DG$151,0)),0)+IFERROR(INDEX('Hoja de Trabajo para listado'!$CD$155:$DC$1048576,MATCH($A80,'Hoja de Trabajo para listado'!$CD$155:$CD$1048576,0),MATCH((CUADRO!M$5&amp;$E80),'Hoja de Trabajo para listado'!$CD$151:$DC$151,0)),0)</f>
        <v>0</v>
      </c>
      <c r="N80" s="314">
        <f ca="1">+IFERROR(INDEX('Hoja de Trabajo para listado'!$A$155:$Z$1048576,MATCH($A80,'Hoja de Trabajo para listado'!$A$155:$A$1048576,0),MATCH((CUADRO!N$5&amp;$E80),'Hoja de Trabajo para listado'!$A$151:$Z$151,0)),0)+IFERROR(INDEX('Hoja de Trabajo para listado'!$AB$155:$BA$1048576,MATCH($A80,'Hoja de Trabajo para listado'!$AB$155:$AB$1048576,0),MATCH((CUADRO!N$5&amp;$E80),'Hoja de Trabajo para listado'!$AB$151:$BA$151,0)),0)+IFERROR(INDEX('Hoja de Trabajo para listado'!$BC$155:$CB$1048576,MATCH($A80,'Hoja de Trabajo para listado'!$BC$155:$BC$1048576,0),MATCH((CUADRO!N$5&amp;$E80),'Hoja de Trabajo para listado'!$BC$151:$CB$151,0)),0)+IFERROR(INDEX('Hoja de Trabajo para listado'!$DE$153:$DG$274,MATCH($A80,'Hoja de Trabajo para listado'!$DE$153:$DE$1048576,0),MATCH((CUADRO!N$5&amp;$E80),'Hoja de Trabajo para listado'!$DE$151:$DG$151,0)),0)+IFERROR(INDEX('Hoja de Trabajo para listado'!$CD$155:$DC$1048576,MATCH($A80,'Hoja de Trabajo para listado'!$CD$155:$CD$1048576,0),MATCH((CUADRO!N$5&amp;$E80),'Hoja de Trabajo para listado'!$CD$151:$DC$151,0)),0)</f>
        <v>0</v>
      </c>
      <c r="O80" s="314">
        <f ca="1">+IFERROR(INDEX('Hoja de Trabajo para listado'!$A$155:$Z$1048576,MATCH($A80,'Hoja de Trabajo para listado'!$A$155:$A$1048576,0),MATCH((CUADRO!O$5&amp;$E80),'Hoja de Trabajo para listado'!$A$151:$Z$151,0)),0)+IFERROR(INDEX('Hoja de Trabajo para listado'!$AB$155:$BA$1048576,MATCH($A80,'Hoja de Trabajo para listado'!$AB$155:$AB$1048576,0),MATCH((CUADRO!O$5&amp;$E80),'Hoja de Trabajo para listado'!$AB$151:$BA$151,0)),0)+IFERROR(INDEX('Hoja de Trabajo para listado'!$BC$155:$CB$1048576,MATCH($A80,'Hoja de Trabajo para listado'!$BC$155:$BC$1048576,0),MATCH((CUADRO!O$5&amp;$E80),'Hoja de Trabajo para listado'!$BC$151:$CB$151,0)),0)+IFERROR(INDEX('Hoja de Trabajo para listado'!$DE$153:$DG$274,MATCH($A80,'Hoja de Trabajo para listado'!$DE$153:$DE$1048576,0),MATCH((CUADRO!O$5&amp;$E80),'Hoja de Trabajo para listado'!$DE$151:$DG$151,0)),0)+IFERROR(INDEX('Hoja de Trabajo para listado'!$CD$155:$DC$1048576,MATCH($A80,'Hoja de Trabajo para listado'!$CD$155:$CD$1048576,0),MATCH((CUADRO!O$5&amp;$E80),'Hoja de Trabajo para listado'!$CD$151:$DC$151,0)),0)</f>
        <v>0</v>
      </c>
      <c r="P80" s="314">
        <f ca="1">+IFERROR(INDEX('Hoja de Trabajo para listado'!$A$155:$Z$1048576,MATCH($A80,'Hoja de Trabajo para listado'!$A$155:$A$1048576,0),MATCH((CUADRO!P$5&amp;$E80),'Hoja de Trabajo para listado'!$A$151:$Z$151,0)),0)+IFERROR(INDEX('Hoja de Trabajo para listado'!$AB$155:$BA$1048576,MATCH($A80,'Hoja de Trabajo para listado'!$AB$155:$AB$1048576,0),MATCH((CUADRO!P$5&amp;$E80),'Hoja de Trabajo para listado'!$AB$151:$BA$151,0)),0)+IFERROR(INDEX('Hoja de Trabajo para listado'!$BC$155:$CB$1048576,MATCH($A80,'Hoja de Trabajo para listado'!$BC$155:$BC$1048576,0),MATCH((CUADRO!P$5&amp;$E80),'Hoja de Trabajo para listado'!$BC$151:$CB$151,0)),0)+IFERROR(INDEX('Hoja de Trabajo para listado'!$DE$153:$DG$274,MATCH($A80,'Hoja de Trabajo para listado'!$DE$153:$DE$1048576,0),MATCH((CUADRO!P$5&amp;$E80),'Hoja de Trabajo para listado'!$DE$151:$DG$151,0)),0)+IFERROR(INDEX('Hoja de Trabajo para listado'!$CD$155:$DC$1048576,MATCH($A80,'Hoja de Trabajo para listado'!$CD$155:$CD$1048576,0),MATCH((CUADRO!P$5&amp;$E80),'Hoja de Trabajo para listado'!$CD$151:$DC$151,0)),0)</f>
        <v>0</v>
      </c>
      <c r="Q80" s="314">
        <f ca="1">+IFERROR(INDEX('Hoja de Trabajo para listado'!$A$155:$Z$1048576,MATCH($A80,'Hoja de Trabajo para listado'!$A$155:$A$1048576,0),MATCH((CUADRO!Q$5&amp;$E80),'Hoja de Trabajo para listado'!$A$151:$Z$151,0)),0)+IFERROR(INDEX('Hoja de Trabajo para listado'!$AB$155:$BA$1048576,MATCH($A80,'Hoja de Trabajo para listado'!$AB$155:$AB$1048576,0),MATCH((CUADRO!Q$5&amp;$E80),'Hoja de Trabajo para listado'!$AB$151:$BA$151,0)),0)+IFERROR(INDEX('Hoja de Trabajo para listado'!$BC$155:$CB$1048576,MATCH($A80,'Hoja de Trabajo para listado'!$BC$155:$BC$1048576,0),MATCH((CUADRO!Q$5&amp;$E80),'Hoja de Trabajo para listado'!$BC$151:$CB$151,0)),0)+IFERROR(INDEX('Hoja de Trabajo para listado'!$DE$153:$DG$274,MATCH($A80,'Hoja de Trabajo para listado'!$DE$153:$DE$1048576,0),MATCH((CUADRO!Q$5&amp;$E80),'Hoja de Trabajo para listado'!$DE$151:$DG$151,0)),0)+IFERROR(INDEX('Hoja de Trabajo para listado'!$CD$155:$DC$1048576,MATCH($A80,'Hoja de Trabajo para listado'!$CD$155:$CD$1048576,0),MATCH((CUADRO!Q$5&amp;$E80),'Hoja de Trabajo para listado'!$CD$151:$DC$151,0)),0)</f>
        <v>0</v>
      </c>
      <c r="R80" s="314">
        <f t="shared" ca="1" si="2"/>
        <v>0</v>
      </c>
      <c r="S80" s="353"/>
      <c r="T80" s="314">
        <f ca="1">+T81</f>
        <v>707.44</v>
      </c>
      <c r="U80" s="313">
        <f t="shared" si="3"/>
        <v>1</v>
      </c>
      <c r="V80" s="319" t="str">
        <f>+VLOOKUP(A80,bd_lista!$A$3:$E$593,5,FALSE)</f>
        <v>Empresas Nacionales</v>
      </c>
      <c r="W80" s="425" t="str">
        <f>+V80</f>
        <v>Empresas Nacionales</v>
      </c>
    </row>
    <row r="81" spans="1:23" customFormat="1" ht="15" customHeight="1">
      <c r="A81" s="323">
        <v>522</v>
      </c>
      <c r="B81" s="428"/>
      <c r="C81" s="319" t="str">
        <f>+VLOOKUP(A81,bd_lista!$A$3:$C$593,3,FALSE)</f>
        <v>Empresa Nacional de Ferrocarriles - Residual</v>
      </c>
      <c r="D81" s="430"/>
      <c r="E81" s="319" t="s">
        <v>1419</v>
      </c>
      <c r="F81" s="316">
        <f ca="1">+IFERROR(INDEX('Hoja de Trabajo para listado'!$A$155:$Z$1048576,MATCH($A81,'Hoja de Trabajo para listado'!$A$155:$A$1048576,0),MATCH((CUADRO!F$5&amp;$E81),'Hoja de Trabajo para listado'!$A$151:$Z$151,0)),0)+IFERROR(INDEX('Hoja de Trabajo para listado'!$AB$155:$BA$1048576,MATCH($A81,'Hoja de Trabajo para listado'!$AB$155:$AB$1048576,0),MATCH((CUADRO!F$5&amp;$E81),'Hoja de Trabajo para listado'!$AB$151:$BA$151,0)),0)+IFERROR(INDEX('Hoja de Trabajo para listado'!$BC$155:$CB$1048576,MATCH($A81,'Hoja de Trabajo para listado'!$BC$155:$BC$1048576,0),MATCH((CUADRO!F$5&amp;$E81),'Hoja de Trabajo para listado'!$BC$151:$CB$151,0)),0)+IFERROR(INDEX('Hoja de Trabajo para listado'!$DE$153:$DG$274,MATCH($A81,'Hoja de Trabajo para listado'!$DE$153:$DE$1048576,0),MATCH((CUADRO!F$5&amp;$E81),'Hoja de Trabajo para listado'!$DE$151:$DG$151,0)),0)+IFERROR(INDEX('Hoja de Trabajo para listado'!$CD$155:$DC$1048576,MATCH($A81,'Hoja de Trabajo para listado'!$CD$155:$CD$1048576,0),MATCH((CUADRO!F$5&amp;$E81),'Hoja de Trabajo para listado'!$CD$151:$DC$151,0)),0)</f>
        <v>0</v>
      </c>
      <c r="G81" s="316">
        <f ca="1">+IFERROR(INDEX('Hoja de Trabajo para listado'!$A$155:$Z$1048576,MATCH($A81,'Hoja de Trabajo para listado'!$A$155:$A$1048576,0),MATCH((CUADRO!G$5&amp;$E81),'Hoja de Trabajo para listado'!$A$151:$Z$151,0)),0)+IFERROR(INDEX('Hoja de Trabajo para listado'!$AB$155:$BA$1048576,MATCH($A81,'Hoja de Trabajo para listado'!$AB$155:$AB$1048576,0),MATCH((CUADRO!G$5&amp;$E81),'Hoja de Trabajo para listado'!$AB$151:$BA$151,0)),0)+IFERROR(INDEX('Hoja de Trabajo para listado'!$BC$155:$CB$1048576,MATCH($A81,'Hoja de Trabajo para listado'!$BC$155:$BC$1048576,0),MATCH((CUADRO!G$5&amp;$E81),'Hoja de Trabajo para listado'!$BC$151:$CB$151,0)),0)+IFERROR(INDEX('Hoja de Trabajo para listado'!$DE$153:$DG$274,MATCH($A81,'Hoja de Trabajo para listado'!$DE$153:$DE$1048576,0),MATCH((CUADRO!G$5&amp;$E81),'Hoja de Trabajo para listado'!$DE$151:$DG$151,0)),0)+IFERROR(INDEX('Hoja de Trabajo para listado'!$CD$155:$DC$1048576,MATCH($A81,'Hoja de Trabajo para listado'!$CD$155:$CD$1048576,0),MATCH((CUADRO!G$5&amp;$E81),'Hoja de Trabajo para listado'!$CD$151:$DC$151,0)),0)</f>
        <v>350</v>
      </c>
      <c r="H81" s="316">
        <f ca="1">+IFERROR(INDEX('Hoja de Trabajo para listado'!$A$155:$Z$1048576,MATCH($A81,'Hoja de Trabajo para listado'!$A$155:$A$1048576,0),MATCH((CUADRO!H$5&amp;$E81),'Hoja de Trabajo para listado'!$A$151:$Z$151,0)),0)+IFERROR(INDEX('Hoja de Trabajo para listado'!$AB$155:$BA$1048576,MATCH($A81,'Hoja de Trabajo para listado'!$AB$155:$AB$1048576,0),MATCH((CUADRO!H$5&amp;$E81),'Hoja de Trabajo para listado'!$AB$151:$BA$151,0)),0)+IFERROR(INDEX('Hoja de Trabajo para listado'!$BC$155:$CB$1048576,MATCH($A81,'Hoja de Trabajo para listado'!$BC$155:$BC$1048576,0),MATCH((CUADRO!H$5&amp;$E81),'Hoja de Trabajo para listado'!$BC$151:$CB$151,0)),0)+IFERROR(INDEX('Hoja de Trabajo para listado'!$DE$153:$DG$274,MATCH($A81,'Hoja de Trabajo para listado'!$DE$153:$DE$1048576,0),MATCH((CUADRO!H$5&amp;$E81),'Hoja de Trabajo para listado'!$DE$151:$DG$151,0)),0)+IFERROR(INDEX('Hoja de Trabajo para listado'!$CD$155:$DC$1048576,MATCH($A81,'Hoja de Trabajo para listado'!$CD$155:$CD$1048576,0),MATCH((CUADRO!H$5&amp;$E81),'Hoja de Trabajo para listado'!$CD$151:$DC$151,0)),0)</f>
        <v>357.44</v>
      </c>
      <c r="I81" s="316">
        <f ca="1">+IFERROR(INDEX('Hoja de Trabajo para listado'!$A$155:$Z$1048576,MATCH($A81,'Hoja de Trabajo para listado'!$A$155:$A$1048576,0),MATCH((CUADRO!I$5&amp;$E81),'Hoja de Trabajo para listado'!$A$151:$Z$151,0)),0)+IFERROR(INDEX('Hoja de Trabajo para listado'!$AB$155:$BA$1048576,MATCH($A81,'Hoja de Trabajo para listado'!$AB$155:$AB$1048576,0),MATCH((CUADRO!I$5&amp;$E81),'Hoja de Trabajo para listado'!$AB$151:$BA$151,0)),0)+IFERROR(INDEX('Hoja de Trabajo para listado'!$BC$155:$CB$1048576,MATCH($A81,'Hoja de Trabajo para listado'!$BC$155:$BC$1048576,0),MATCH((CUADRO!I$5&amp;$E81),'Hoja de Trabajo para listado'!$BC$151:$CB$151,0)),0)+IFERROR(INDEX('Hoja de Trabajo para listado'!$DE$153:$DG$274,MATCH($A81,'Hoja de Trabajo para listado'!$DE$153:$DE$1048576,0),MATCH((CUADRO!I$5&amp;$E81),'Hoja de Trabajo para listado'!$DE$151:$DG$151,0)),0)+IFERROR(INDEX('Hoja de Trabajo para listado'!$CD$155:$DC$1048576,MATCH($A81,'Hoja de Trabajo para listado'!$CD$155:$CD$1048576,0),MATCH((CUADRO!I$5&amp;$E81),'Hoja de Trabajo para listado'!$CD$151:$DC$151,0)),0)</f>
        <v>0</v>
      </c>
      <c r="J81" s="316">
        <f ca="1">+IFERROR(INDEX('Hoja de Trabajo para listado'!$A$155:$Z$1048576,MATCH($A81,'Hoja de Trabajo para listado'!$A$155:$A$1048576,0),MATCH((CUADRO!J$5&amp;$E81),'Hoja de Trabajo para listado'!$A$151:$Z$151,0)),0)+IFERROR(INDEX('Hoja de Trabajo para listado'!$AB$155:$BA$1048576,MATCH($A81,'Hoja de Trabajo para listado'!$AB$155:$AB$1048576,0),MATCH((CUADRO!J$5&amp;$E81),'Hoja de Trabajo para listado'!$AB$151:$BA$151,0)),0)+IFERROR(INDEX('Hoja de Trabajo para listado'!$BC$155:$CB$1048576,MATCH($A81,'Hoja de Trabajo para listado'!$BC$155:$BC$1048576,0),MATCH((CUADRO!J$5&amp;$E81),'Hoja de Trabajo para listado'!$BC$151:$CB$151,0)),0)+IFERROR(INDEX('Hoja de Trabajo para listado'!$DE$153:$DG$274,MATCH($A81,'Hoja de Trabajo para listado'!$DE$153:$DE$1048576,0),MATCH((CUADRO!J$5&amp;$E81),'Hoja de Trabajo para listado'!$DE$151:$DG$151,0)),0)+IFERROR(INDEX('Hoja de Trabajo para listado'!$CD$155:$DC$1048576,MATCH($A81,'Hoja de Trabajo para listado'!$CD$155:$CD$1048576,0),MATCH((CUADRO!J$5&amp;$E81),'Hoja de Trabajo para listado'!$CD$151:$DC$151,0)),0)</f>
        <v>0</v>
      </c>
      <c r="K81" s="314">
        <f ca="1">+IFERROR(INDEX('Hoja de Trabajo para listado'!$A$155:$Z$1048576,MATCH($A81,'Hoja de Trabajo para listado'!$A$155:$A$1048576,0),MATCH((CUADRO!K$5&amp;$E81),'Hoja de Trabajo para listado'!$A$151:$Z$151,0)),0)+IFERROR(INDEX('Hoja de Trabajo para listado'!$AB$155:$BA$1048576,MATCH($A81,'Hoja de Trabajo para listado'!$AB$155:$AB$1048576,0),MATCH((CUADRO!K$5&amp;$E81),'Hoja de Trabajo para listado'!$AB$151:$BA$151,0)),0)+IFERROR(INDEX('Hoja de Trabajo para listado'!$BC$155:$CB$1048576,MATCH($A81,'Hoja de Trabajo para listado'!$BC$155:$BC$1048576,0),MATCH((CUADRO!K$5&amp;$E81),'Hoja de Trabajo para listado'!$BC$151:$CB$151,0)),0)+IFERROR(INDEX('Hoja de Trabajo para listado'!$DE$153:$DG$274,MATCH($A81,'Hoja de Trabajo para listado'!$DE$153:$DE$1048576,0),MATCH((CUADRO!K$5&amp;$E81),'Hoja de Trabajo para listado'!$DE$151:$DG$151,0)),0)+IFERROR(INDEX('Hoja de Trabajo para listado'!$CD$155:$DC$1048576,MATCH($A81,'Hoja de Trabajo para listado'!$CD$155:$CD$1048576,0),MATCH((CUADRO!K$5&amp;$E81),'Hoja de Trabajo para listado'!$CD$151:$DC$151,0)),0)</f>
        <v>0</v>
      </c>
      <c r="L81" s="314">
        <f ca="1">+IFERROR(INDEX('Hoja de Trabajo para listado'!$A$155:$Z$1048576,MATCH($A81,'Hoja de Trabajo para listado'!$A$155:$A$1048576,0),MATCH((CUADRO!L$5&amp;$E81),'Hoja de Trabajo para listado'!$A$151:$Z$151,0)),0)+IFERROR(INDEX('Hoja de Trabajo para listado'!$AB$155:$BA$1048576,MATCH($A81,'Hoja de Trabajo para listado'!$AB$155:$AB$1048576,0),MATCH((CUADRO!L$5&amp;$E81),'Hoja de Trabajo para listado'!$AB$151:$BA$151,0)),0)+IFERROR(INDEX('Hoja de Trabajo para listado'!$BC$155:$CB$1048576,MATCH($A81,'Hoja de Trabajo para listado'!$BC$155:$BC$1048576,0),MATCH((CUADRO!L$5&amp;$E81),'Hoja de Trabajo para listado'!$BC$151:$CB$151,0)),0)+IFERROR(INDEX('Hoja de Trabajo para listado'!$DE$153:$DG$274,MATCH($A81,'Hoja de Trabajo para listado'!$DE$153:$DE$1048576,0),MATCH((CUADRO!L$5&amp;$E81),'Hoja de Trabajo para listado'!$DE$151:$DG$151,0)),0)+IFERROR(INDEX('Hoja de Trabajo para listado'!$CD$155:$DC$1048576,MATCH($A81,'Hoja de Trabajo para listado'!$CD$155:$CD$1048576,0),MATCH((CUADRO!L$5&amp;$E81),'Hoja de Trabajo para listado'!$CD$151:$DC$151,0)),0)</f>
        <v>0</v>
      </c>
      <c r="M81" s="314">
        <f ca="1">+IFERROR(INDEX('Hoja de Trabajo para listado'!$A$155:$Z$1048576,MATCH($A81,'Hoja de Trabajo para listado'!$A$155:$A$1048576,0),MATCH((CUADRO!M$5&amp;$E81),'Hoja de Trabajo para listado'!$A$151:$Z$151,0)),0)+IFERROR(INDEX('Hoja de Trabajo para listado'!$AB$155:$BA$1048576,MATCH($A81,'Hoja de Trabajo para listado'!$AB$155:$AB$1048576,0),MATCH((CUADRO!M$5&amp;$E81),'Hoja de Trabajo para listado'!$AB$151:$BA$151,0)),0)+IFERROR(INDEX('Hoja de Trabajo para listado'!$BC$155:$CB$1048576,MATCH($A81,'Hoja de Trabajo para listado'!$BC$155:$BC$1048576,0),MATCH((CUADRO!M$5&amp;$E81),'Hoja de Trabajo para listado'!$BC$151:$CB$151,0)),0)+IFERROR(INDEX('Hoja de Trabajo para listado'!$DE$153:$DG$274,MATCH($A81,'Hoja de Trabajo para listado'!$DE$153:$DE$1048576,0),MATCH((CUADRO!M$5&amp;$E81),'Hoja de Trabajo para listado'!$DE$151:$DG$151,0)),0)+IFERROR(INDEX('Hoja de Trabajo para listado'!$CD$155:$DC$1048576,MATCH($A81,'Hoja de Trabajo para listado'!$CD$155:$CD$1048576,0),MATCH((CUADRO!M$5&amp;$E81),'Hoja de Trabajo para listado'!$CD$151:$DC$151,0)),0)</f>
        <v>0</v>
      </c>
      <c r="N81" s="314">
        <f ca="1">+IFERROR(INDEX('Hoja de Trabajo para listado'!$A$155:$Z$1048576,MATCH($A81,'Hoja de Trabajo para listado'!$A$155:$A$1048576,0),MATCH((CUADRO!N$5&amp;$E81),'Hoja de Trabajo para listado'!$A$151:$Z$151,0)),0)+IFERROR(INDEX('Hoja de Trabajo para listado'!$AB$155:$BA$1048576,MATCH($A81,'Hoja de Trabajo para listado'!$AB$155:$AB$1048576,0),MATCH((CUADRO!N$5&amp;$E81),'Hoja de Trabajo para listado'!$AB$151:$BA$151,0)),0)+IFERROR(INDEX('Hoja de Trabajo para listado'!$BC$155:$CB$1048576,MATCH($A81,'Hoja de Trabajo para listado'!$BC$155:$BC$1048576,0),MATCH((CUADRO!N$5&amp;$E81),'Hoja de Trabajo para listado'!$BC$151:$CB$151,0)),0)+IFERROR(INDEX('Hoja de Trabajo para listado'!$DE$153:$DG$274,MATCH($A81,'Hoja de Trabajo para listado'!$DE$153:$DE$1048576,0),MATCH((CUADRO!N$5&amp;$E81),'Hoja de Trabajo para listado'!$DE$151:$DG$151,0)),0)+IFERROR(INDEX('Hoja de Trabajo para listado'!$CD$155:$DC$1048576,MATCH($A81,'Hoja de Trabajo para listado'!$CD$155:$CD$1048576,0),MATCH((CUADRO!N$5&amp;$E81),'Hoja de Trabajo para listado'!$CD$151:$DC$151,0)),0)</f>
        <v>0</v>
      </c>
      <c r="O81" s="314">
        <f ca="1">+IFERROR(INDEX('Hoja de Trabajo para listado'!$A$155:$Z$1048576,MATCH($A81,'Hoja de Trabajo para listado'!$A$155:$A$1048576,0),MATCH((CUADRO!O$5&amp;$E81),'Hoja de Trabajo para listado'!$A$151:$Z$151,0)),0)+IFERROR(INDEX('Hoja de Trabajo para listado'!$AB$155:$BA$1048576,MATCH($A81,'Hoja de Trabajo para listado'!$AB$155:$AB$1048576,0),MATCH((CUADRO!O$5&amp;$E81),'Hoja de Trabajo para listado'!$AB$151:$BA$151,0)),0)+IFERROR(INDEX('Hoja de Trabajo para listado'!$BC$155:$CB$1048576,MATCH($A81,'Hoja de Trabajo para listado'!$BC$155:$BC$1048576,0),MATCH((CUADRO!O$5&amp;$E81),'Hoja de Trabajo para listado'!$BC$151:$CB$151,0)),0)+IFERROR(INDEX('Hoja de Trabajo para listado'!$DE$153:$DG$274,MATCH($A81,'Hoja de Trabajo para listado'!$DE$153:$DE$1048576,0),MATCH((CUADRO!O$5&amp;$E81),'Hoja de Trabajo para listado'!$DE$151:$DG$151,0)),0)+IFERROR(INDEX('Hoja de Trabajo para listado'!$CD$155:$DC$1048576,MATCH($A81,'Hoja de Trabajo para listado'!$CD$155:$CD$1048576,0),MATCH((CUADRO!O$5&amp;$E81),'Hoja de Trabajo para listado'!$CD$151:$DC$151,0)),0)</f>
        <v>0</v>
      </c>
      <c r="P81" s="314">
        <f ca="1">+IFERROR(INDEX('Hoja de Trabajo para listado'!$A$155:$Z$1048576,MATCH($A81,'Hoja de Trabajo para listado'!$A$155:$A$1048576,0),MATCH((CUADRO!P$5&amp;$E81),'Hoja de Trabajo para listado'!$A$151:$Z$151,0)),0)+IFERROR(INDEX('Hoja de Trabajo para listado'!$AB$155:$BA$1048576,MATCH($A81,'Hoja de Trabajo para listado'!$AB$155:$AB$1048576,0),MATCH((CUADRO!P$5&amp;$E81),'Hoja de Trabajo para listado'!$AB$151:$BA$151,0)),0)+IFERROR(INDEX('Hoja de Trabajo para listado'!$BC$155:$CB$1048576,MATCH($A81,'Hoja de Trabajo para listado'!$BC$155:$BC$1048576,0),MATCH((CUADRO!P$5&amp;$E81),'Hoja de Trabajo para listado'!$BC$151:$CB$151,0)),0)+IFERROR(INDEX('Hoja de Trabajo para listado'!$DE$153:$DG$274,MATCH($A81,'Hoja de Trabajo para listado'!$DE$153:$DE$1048576,0),MATCH((CUADRO!P$5&amp;$E81),'Hoja de Trabajo para listado'!$DE$151:$DG$151,0)),0)+IFERROR(INDEX('Hoja de Trabajo para listado'!$CD$155:$DC$1048576,MATCH($A81,'Hoja de Trabajo para listado'!$CD$155:$CD$1048576,0),MATCH((CUADRO!P$5&amp;$E81),'Hoja de Trabajo para listado'!$CD$151:$DC$151,0)),0)</f>
        <v>0</v>
      </c>
      <c r="Q81" s="314">
        <f ca="1">+IFERROR(INDEX('Hoja de Trabajo para listado'!$A$155:$Z$1048576,MATCH($A81,'Hoja de Trabajo para listado'!$A$155:$A$1048576,0),MATCH((CUADRO!Q$5&amp;$E81),'Hoja de Trabajo para listado'!$A$151:$Z$151,0)),0)+IFERROR(INDEX('Hoja de Trabajo para listado'!$AB$155:$BA$1048576,MATCH($A81,'Hoja de Trabajo para listado'!$AB$155:$AB$1048576,0),MATCH((CUADRO!Q$5&amp;$E81),'Hoja de Trabajo para listado'!$AB$151:$BA$151,0)),0)+IFERROR(INDEX('Hoja de Trabajo para listado'!$BC$155:$CB$1048576,MATCH($A81,'Hoja de Trabajo para listado'!$BC$155:$BC$1048576,0),MATCH((CUADRO!Q$5&amp;$E81),'Hoja de Trabajo para listado'!$BC$151:$CB$151,0)),0)+IFERROR(INDEX('Hoja de Trabajo para listado'!$DE$153:$DG$274,MATCH($A81,'Hoja de Trabajo para listado'!$DE$153:$DE$1048576,0),MATCH((CUADRO!Q$5&amp;$E81),'Hoja de Trabajo para listado'!$DE$151:$DG$151,0)),0)+IFERROR(INDEX('Hoja de Trabajo para listado'!$CD$155:$DC$1048576,MATCH($A81,'Hoja de Trabajo para listado'!$CD$155:$CD$1048576,0),MATCH((CUADRO!Q$5&amp;$E81),'Hoja de Trabajo para listado'!$CD$151:$DC$151,0)),0)</f>
        <v>0</v>
      </c>
      <c r="R81" s="316">
        <f t="shared" ca="1" si="2"/>
        <v>707.44</v>
      </c>
      <c r="S81" s="352">
        <f ca="1">+R80+R81</f>
        <v>707.44</v>
      </c>
      <c r="T81" s="314">
        <f ca="1">+S81</f>
        <v>707.44</v>
      </c>
      <c r="U81" s="348">
        <f t="shared" si="3"/>
        <v>2</v>
      </c>
      <c r="V81" s="319" t="str">
        <f>+VLOOKUP(A81,bd_lista!$A$3:$E$593,5,FALSE)</f>
        <v>Empresas Nacionales</v>
      </c>
      <c r="W81" s="426"/>
    </row>
    <row r="82" spans="1:23" customFormat="1" ht="15" customHeight="1">
      <c r="A82" s="323">
        <v>596</v>
      </c>
      <c r="B82" s="427">
        <f>+A82</f>
        <v>596</v>
      </c>
      <c r="C82" s="318" t="str">
        <f>+VLOOKUP(A82,bd_lista!$A$3:$C$593,3,FALSE)</f>
        <v xml:space="preserve">Empresa Pública Transporte Aéreo Militar </v>
      </c>
      <c r="D82" s="429" t="str">
        <f>+C82</f>
        <v xml:space="preserve">Empresa Pública Transporte Aéreo Militar </v>
      </c>
      <c r="E82" s="339" t="s">
        <v>1418</v>
      </c>
      <c r="F82" s="314">
        <f ca="1">+IFERROR(INDEX('Hoja de Trabajo para listado'!$A$155:$Z$1048576,MATCH($A82,'Hoja de Trabajo para listado'!$A$155:$A$1048576,0),MATCH((CUADRO!F$5&amp;$E82),'Hoja de Trabajo para listado'!$A$151:$Z$151,0)),0)+IFERROR(INDEX('Hoja de Trabajo para listado'!$AB$155:$BA$1048576,MATCH($A82,'Hoja de Trabajo para listado'!$AB$155:$AB$1048576,0),MATCH((CUADRO!F$5&amp;$E82),'Hoja de Trabajo para listado'!$AB$151:$BA$151,0)),0)+IFERROR(INDEX('Hoja de Trabajo para listado'!$BC$155:$CB$1048576,MATCH($A82,'Hoja de Trabajo para listado'!$BC$155:$BC$1048576,0),MATCH((CUADRO!F$5&amp;$E82),'Hoja de Trabajo para listado'!$BC$151:$CB$151,0)),0)+IFERROR(INDEX('Hoja de Trabajo para listado'!$DE$153:$DG$274,MATCH($A82,'Hoja de Trabajo para listado'!$DE$153:$DE$1048576,0),MATCH((CUADRO!F$5&amp;$E82),'Hoja de Trabajo para listado'!$DE$151:$DG$151,0)),0)+IFERROR(INDEX('Hoja de Trabajo para listado'!$CD$155:$DC$1048576,MATCH($A82,'Hoja de Trabajo para listado'!$CD$155:$CD$1048576,0),MATCH((CUADRO!F$5&amp;$E82),'Hoja de Trabajo para listado'!$CD$151:$DC$151,0)),0)</f>
        <v>0</v>
      </c>
      <c r="G82" s="314">
        <f ca="1">+IFERROR(INDEX('Hoja de Trabajo para listado'!$A$155:$Z$1048576,MATCH($A82,'Hoja de Trabajo para listado'!$A$155:$A$1048576,0),MATCH((CUADRO!G$5&amp;$E82),'Hoja de Trabajo para listado'!$A$151:$Z$151,0)),0)+IFERROR(INDEX('Hoja de Trabajo para listado'!$AB$155:$BA$1048576,MATCH($A82,'Hoja de Trabajo para listado'!$AB$155:$AB$1048576,0),MATCH((CUADRO!G$5&amp;$E82),'Hoja de Trabajo para listado'!$AB$151:$BA$151,0)),0)+IFERROR(INDEX('Hoja de Trabajo para listado'!$BC$155:$CB$1048576,MATCH($A82,'Hoja de Trabajo para listado'!$BC$155:$BC$1048576,0),MATCH((CUADRO!G$5&amp;$E82),'Hoja de Trabajo para listado'!$BC$151:$CB$151,0)),0)+IFERROR(INDEX('Hoja de Trabajo para listado'!$DE$153:$DG$274,MATCH($A82,'Hoja de Trabajo para listado'!$DE$153:$DE$1048576,0),MATCH((CUADRO!G$5&amp;$E82),'Hoja de Trabajo para listado'!$DE$151:$DG$151,0)),0)+IFERROR(INDEX('Hoja de Trabajo para listado'!$CD$155:$DC$1048576,MATCH($A82,'Hoja de Trabajo para listado'!$CD$155:$CD$1048576,0),MATCH((CUADRO!G$5&amp;$E82),'Hoja de Trabajo para listado'!$CD$151:$DC$151,0)),0)</f>
        <v>0</v>
      </c>
      <c r="H82" s="314">
        <f ca="1">+IFERROR(INDEX('Hoja de Trabajo para listado'!$A$155:$Z$1048576,MATCH($A82,'Hoja de Trabajo para listado'!$A$155:$A$1048576,0),MATCH((CUADRO!H$5&amp;$E82),'Hoja de Trabajo para listado'!$A$151:$Z$151,0)),0)+IFERROR(INDEX('Hoja de Trabajo para listado'!$AB$155:$BA$1048576,MATCH($A82,'Hoja de Trabajo para listado'!$AB$155:$AB$1048576,0),MATCH((CUADRO!H$5&amp;$E82),'Hoja de Trabajo para listado'!$AB$151:$BA$151,0)),0)+IFERROR(INDEX('Hoja de Trabajo para listado'!$BC$155:$CB$1048576,MATCH($A82,'Hoja de Trabajo para listado'!$BC$155:$BC$1048576,0),MATCH((CUADRO!H$5&amp;$E82),'Hoja de Trabajo para listado'!$BC$151:$CB$151,0)),0)+IFERROR(INDEX('Hoja de Trabajo para listado'!$DE$153:$DG$274,MATCH($A82,'Hoja de Trabajo para listado'!$DE$153:$DE$1048576,0),MATCH((CUADRO!H$5&amp;$E82),'Hoja de Trabajo para listado'!$DE$151:$DG$151,0)),0)+IFERROR(INDEX('Hoja de Trabajo para listado'!$CD$155:$DC$1048576,MATCH($A82,'Hoja de Trabajo para listado'!$CD$155:$CD$1048576,0),MATCH((CUADRO!H$5&amp;$E82),'Hoja de Trabajo para listado'!$CD$151:$DC$151,0)),0)</f>
        <v>0</v>
      </c>
      <c r="I82" s="314">
        <f ca="1">+IFERROR(INDEX('Hoja de Trabajo para listado'!$A$155:$Z$1048576,MATCH($A82,'Hoja de Trabajo para listado'!$A$155:$A$1048576,0),MATCH((CUADRO!I$5&amp;$E82),'Hoja de Trabajo para listado'!$A$151:$Z$151,0)),0)+IFERROR(INDEX('Hoja de Trabajo para listado'!$AB$155:$BA$1048576,MATCH($A82,'Hoja de Trabajo para listado'!$AB$155:$AB$1048576,0),MATCH((CUADRO!I$5&amp;$E82),'Hoja de Trabajo para listado'!$AB$151:$BA$151,0)),0)+IFERROR(INDEX('Hoja de Trabajo para listado'!$BC$155:$CB$1048576,MATCH($A82,'Hoja de Trabajo para listado'!$BC$155:$BC$1048576,0),MATCH((CUADRO!I$5&amp;$E82),'Hoja de Trabajo para listado'!$BC$151:$CB$151,0)),0)+IFERROR(INDEX('Hoja de Trabajo para listado'!$DE$153:$DG$274,MATCH($A82,'Hoja de Trabajo para listado'!$DE$153:$DE$1048576,0),MATCH((CUADRO!I$5&amp;$E82),'Hoja de Trabajo para listado'!$DE$151:$DG$151,0)),0)+IFERROR(INDEX('Hoja de Trabajo para listado'!$CD$155:$DC$1048576,MATCH($A82,'Hoja de Trabajo para listado'!$CD$155:$CD$1048576,0),MATCH((CUADRO!I$5&amp;$E82),'Hoja de Trabajo para listado'!$CD$151:$DC$151,0)),0)</f>
        <v>0</v>
      </c>
      <c r="J82" s="314">
        <f ca="1">+IFERROR(INDEX('Hoja de Trabajo para listado'!$A$155:$Z$1048576,MATCH($A82,'Hoja de Trabajo para listado'!$A$155:$A$1048576,0),MATCH((CUADRO!J$5&amp;$E82),'Hoja de Trabajo para listado'!$A$151:$Z$151,0)),0)+IFERROR(INDEX('Hoja de Trabajo para listado'!$AB$155:$BA$1048576,MATCH($A82,'Hoja de Trabajo para listado'!$AB$155:$AB$1048576,0),MATCH((CUADRO!J$5&amp;$E82),'Hoja de Trabajo para listado'!$AB$151:$BA$151,0)),0)+IFERROR(INDEX('Hoja de Trabajo para listado'!$BC$155:$CB$1048576,MATCH($A82,'Hoja de Trabajo para listado'!$BC$155:$BC$1048576,0),MATCH((CUADRO!J$5&amp;$E82),'Hoja de Trabajo para listado'!$BC$151:$CB$151,0)),0)+IFERROR(INDEX('Hoja de Trabajo para listado'!$DE$153:$DG$274,MATCH($A82,'Hoja de Trabajo para listado'!$DE$153:$DE$1048576,0),MATCH((CUADRO!J$5&amp;$E82),'Hoja de Trabajo para listado'!$DE$151:$DG$151,0)),0)+IFERROR(INDEX('Hoja de Trabajo para listado'!$CD$155:$DC$1048576,MATCH($A82,'Hoja de Trabajo para listado'!$CD$155:$CD$1048576,0),MATCH((CUADRO!J$5&amp;$E82),'Hoja de Trabajo para listado'!$CD$151:$DC$151,0)),0)</f>
        <v>0</v>
      </c>
      <c r="K82" s="314">
        <f ca="1">+IFERROR(INDEX('Hoja de Trabajo para listado'!$A$155:$Z$1048576,MATCH($A82,'Hoja de Trabajo para listado'!$A$155:$A$1048576,0),MATCH((CUADRO!K$5&amp;$E82),'Hoja de Trabajo para listado'!$A$151:$Z$151,0)),0)+IFERROR(INDEX('Hoja de Trabajo para listado'!$AB$155:$BA$1048576,MATCH($A82,'Hoja de Trabajo para listado'!$AB$155:$AB$1048576,0),MATCH((CUADRO!K$5&amp;$E82),'Hoja de Trabajo para listado'!$AB$151:$BA$151,0)),0)+IFERROR(INDEX('Hoja de Trabajo para listado'!$BC$155:$CB$1048576,MATCH($A82,'Hoja de Trabajo para listado'!$BC$155:$BC$1048576,0),MATCH((CUADRO!K$5&amp;$E82),'Hoja de Trabajo para listado'!$BC$151:$CB$151,0)),0)+IFERROR(INDEX('Hoja de Trabajo para listado'!$DE$153:$DG$274,MATCH($A82,'Hoja de Trabajo para listado'!$DE$153:$DE$1048576,0),MATCH((CUADRO!K$5&amp;$E82),'Hoja de Trabajo para listado'!$DE$151:$DG$151,0)),0)+IFERROR(INDEX('Hoja de Trabajo para listado'!$CD$155:$DC$1048576,MATCH($A82,'Hoja de Trabajo para listado'!$CD$155:$CD$1048576,0),MATCH((CUADRO!K$5&amp;$E82),'Hoja de Trabajo para listado'!$CD$151:$DC$151,0)),0)</f>
        <v>0</v>
      </c>
      <c r="L82" s="314">
        <f ca="1">+IFERROR(INDEX('Hoja de Trabajo para listado'!$A$155:$Z$1048576,MATCH($A82,'Hoja de Trabajo para listado'!$A$155:$A$1048576,0),MATCH((CUADRO!L$5&amp;$E82),'Hoja de Trabajo para listado'!$A$151:$Z$151,0)),0)+IFERROR(INDEX('Hoja de Trabajo para listado'!$AB$155:$BA$1048576,MATCH($A82,'Hoja de Trabajo para listado'!$AB$155:$AB$1048576,0),MATCH((CUADRO!L$5&amp;$E82),'Hoja de Trabajo para listado'!$AB$151:$BA$151,0)),0)+IFERROR(INDEX('Hoja de Trabajo para listado'!$BC$155:$CB$1048576,MATCH($A82,'Hoja de Trabajo para listado'!$BC$155:$BC$1048576,0),MATCH((CUADRO!L$5&amp;$E82),'Hoja de Trabajo para listado'!$BC$151:$CB$151,0)),0)+IFERROR(INDEX('Hoja de Trabajo para listado'!$DE$153:$DG$274,MATCH($A82,'Hoja de Trabajo para listado'!$DE$153:$DE$1048576,0),MATCH((CUADRO!L$5&amp;$E82),'Hoja de Trabajo para listado'!$DE$151:$DG$151,0)),0)+IFERROR(INDEX('Hoja de Trabajo para listado'!$CD$155:$DC$1048576,MATCH($A82,'Hoja de Trabajo para listado'!$CD$155:$CD$1048576,0),MATCH((CUADRO!L$5&amp;$E82),'Hoja de Trabajo para listado'!$CD$151:$DC$151,0)),0)</f>
        <v>0</v>
      </c>
      <c r="M82" s="314">
        <f ca="1">+IFERROR(INDEX('Hoja de Trabajo para listado'!$A$155:$Z$1048576,MATCH($A82,'Hoja de Trabajo para listado'!$A$155:$A$1048576,0),MATCH((CUADRO!M$5&amp;$E82),'Hoja de Trabajo para listado'!$A$151:$Z$151,0)),0)+IFERROR(INDEX('Hoja de Trabajo para listado'!$AB$155:$BA$1048576,MATCH($A82,'Hoja de Trabajo para listado'!$AB$155:$AB$1048576,0),MATCH((CUADRO!M$5&amp;$E82),'Hoja de Trabajo para listado'!$AB$151:$BA$151,0)),0)+IFERROR(INDEX('Hoja de Trabajo para listado'!$BC$155:$CB$1048576,MATCH($A82,'Hoja de Trabajo para listado'!$BC$155:$BC$1048576,0),MATCH((CUADRO!M$5&amp;$E82),'Hoja de Trabajo para listado'!$BC$151:$CB$151,0)),0)+IFERROR(INDEX('Hoja de Trabajo para listado'!$DE$153:$DG$274,MATCH($A82,'Hoja de Trabajo para listado'!$DE$153:$DE$1048576,0),MATCH((CUADRO!M$5&amp;$E82),'Hoja de Trabajo para listado'!$DE$151:$DG$151,0)),0)+IFERROR(INDEX('Hoja de Trabajo para listado'!$CD$155:$DC$1048576,MATCH($A82,'Hoja de Trabajo para listado'!$CD$155:$CD$1048576,0),MATCH((CUADRO!M$5&amp;$E82),'Hoja de Trabajo para listado'!$CD$151:$DC$151,0)),0)</f>
        <v>0</v>
      </c>
      <c r="N82" s="314">
        <f ca="1">+IFERROR(INDEX('Hoja de Trabajo para listado'!$A$155:$Z$1048576,MATCH($A82,'Hoja de Trabajo para listado'!$A$155:$A$1048576,0),MATCH((CUADRO!N$5&amp;$E82),'Hoja de Trabajo para listado'!$A$151:$Z$151,0)),0)+IFERROR(INDEX('Hoja de Trabajo para listado'!$AB$155:$BA$1048576,MATCH($A82,'Hoja de Trabajo para listado'!$AB$155:$AB$1048576,0),MATCH((CUADRO!N$5&amp;$E82),'Hoja de Trabajo para listado'!$AB$151:$BA$151,0)),0)+IFERROR(INDEX('Hoja de Trabajo para listado'!$BC$155:$CB$1048576,MATCH($A82,'Hoja de Trabajo para listado'!$BC$155:$BC$1048576,0),MATCH((CUADRO!N$5&amp;$E82),'Hoja de Trabajo para listado'!$BC$151:$CB$151,0)),0)+IFERROR(INDEX('Hoja de Trabajo para listado'!$DE$153:$DG$274,MATCH($A82,'Hoja de Trabajo para listado'!$DE$153:$DE$1048576,0),MATCH((CUADRO!N$5&amp;$E82),'Hoja de Trabajo para listado'!$DE$151:$DG$151,0)),0)+IFERROR(INDEX('Hoja de Trabajo para listado'!$CD$155:$DC$1048576,MATCH($A82,'Hoja de Trabajo para listado'!$CD$155:$CD$1048576,0),MATCH((CUADRO!N$5&amp;$E82),'Hoja de Trabajo para listado'!$CD$151:$DC$151,0)),0)</f>
        <v>0</v>
      </c>
      <c r="O82" s="314">
        <f ca="1">+IFERROR(INDEX('Hoja de Trabajo para listado'!$A$155:$Z$1048576,MATCH($A82,'Hoja de Trabajo para listado'!$A$155:$A$1048576,0),MATCH((CUADRO!O$5&amp;$E82),'Hoja de Trabajo para listado'!$A$151:$Z$151,0)),0)+IFERROR(INDEX('Hoja de Trabajo para listado'!$AB$155:$BA$1048576,MATCH($A82,'Hoja de Trabajo para listado'!$AB$155:$AB$1048576,0),MATCH((CUADRO!O$5&amp;$E82),'Hoja de Trabajo para listado'!$AB$151:$BA$151,0)),0)+IFERROR(INDEX('Hoja de Trabajo para listado'!$BC$155:$CB$1048576,MATCH($A82,'Hoja de Trabajo para listado'!$BC$155:$BC$1048576,0),MATCH((CUADRO!O$5&amp;$E82),'Hoja de Trabajo para listado'!$BC$151:$CB$151,0)),0)+IFERROR(INDEX('Hoja de Trabajo para listado'!$DE$153:$DG$274,MATCH($A82,'Hoja de Trabajo para listado'!$DE$153:$DE$1048576,0),MATCH((CUADRO!O$5&amp;$E82),'Hoja de Trabajo para listado'!$DE$151:$DG$151,0)),0)+IFERROR(INDEX('Hoja de Trabajo para listado'!$CD$155:$DC$1048576,MATCH($A82,'Hoja de Trabajo para listado'!$CD$155:$CD$1048576,0),MATCH((CUADRO!O$5&amp;$E82),'Hoja de Trabajo para listado'!$CD$151:$DC$151,0)),0)</f>
        <v>0</v>
      </c>
      <c r="P82" s="314">
        <f ca="1">+IFERROR(INDEX('Hoja de Trabajo para listado'!$A$155:$Z$1048576,MATCH($A82,'Hoja de Trabajo para listado'!$A$155:$A$1048576,0),MATCH((CUADRO!P$5&amp;$E82),'Hoja de Trabajo para listado'!$A$151:$Z$151,0)),0)+IFERROR(INDEX('Hoja de Trabajo para listado'!$AB$155:$BA$1048576,MATCH($A82,'Hoja de Trabajo para listado'!$AB$155:$AB$1048576,0),MATCH((CUADRO!P$5&amp;$E82),'Hoja de Trabajo para listado'!$AB$151:$BA$151,0)),0)+IFERROR(INDEX('Hoja de Trabajo para listado'!$BC$155:$CB$1048576,MATCH($A82,'Hoja de Trabajo para listado'!$BC$155:$BC$1048576,0),MATCH((CUADRO!P$5&amp;$E82),'Hoja de Trabajo para listado'!$BC$151:$CB$151,0)),0)+IFERROR(INDEX('Hoja de Trabajo para listado'!$DE$153:$DG$274,MATCH($A82,'Hoja de Trabajo para listado'!$DE$153:$DE$1048576,0),MATCH((CUADRO!P$5&amp;$E82),'Hoja de Trabajo para listado'!$DE$151:$DG$151,0)),0)+IFERROR(INDEX('Hoja de Trabajo para listado'!$CD$155:$DC$1048576,MATCH($A82,'Hoja de Trabajo para listado'!$CD$155:$CD$1048576,0),MATCH((CUADRO!P$5&amp;$E82),'Hoja de Trabajo para listado'!$CD$151:$DC$151,0)),0)</f>
        <v>0</v>
      </c>
      <c r="Q82" s="314">
        <f ca="1">+IFERROR(INDEX('Hoja de Trabajo para listado'!$A$155:$Z$1048576,MATCH($A82,'Hoja de Trabajo para listado'!$A$155:$A$1048576,0),MATCH((CUADRO!Q$5&amp;$E82),'Hoja de Trabajo para listado'!$A$151:$Z$151,0)),0)+IFERROR(INDEX('Hoja de Trabajo para listado'!$AB$155:$BA$1048576,MATCH($A82,'Hoja de Trabajo para listado'!$AB$155:$AB$1048576,0),MATCH((CUADRO!Q$5&amp;$E82),'Hoja de Trabajo para listado'!$AB$151:$BA$151,0)),0)+IFERROR(INDEX('Hoja de Trabajo para listado'!$BC$155:$CB$1048576,MATCH($A82,'Hoja de Trabajo para listado'!$BC$155:$BC$1048576,0),MATCH((CUADRO!Q$5&amp;$E82),'Hoja de Trabajo para listado'!$BC$151:$CB$151,0)),0)+IFERROR(INDEX('Hoja de Trabajo para listado'!$DE$153:$DG$274,MATCH($A82,'Hoja de Trabajo para listado'!$DE$153:$DE$1048576,0),MATCH((CUADRO!Q$5&amp;$E82),'Hoja de Trabajo para listado'!$DE$151:$DG$151,0)),0)+IFERROR(INDEX('Hoja de Trabajo para listado'!$CD$155:$DC$1048576,MATCH($A82,'Hoja de Trabajo para listado'!$CD$155:$CD$1048576,0),MATCH((CUADRO!Q$5&amp;$E82),'Hoja de Trabajo para listado'!$CD$151:$DC$151,0)),0)</f>
        <v>0</v>
      </c>
      <c r="R82" s="314">
        <f t="shared" ca="1" si="2"/>
        <v>0</v>
      </c>
      <c r="S82" s="353"/>
      <c r="T82" s="314">
        <f ca="1">+T83</f>
        <v>621.20000000000005</v>
      </c>
      <c r="U82" s="313">
        <f t="shared" si="3"/>
        <v>1</v>
      </c>
      <c r="V82" s="319" t="str">
        <f>+VLOOKUP(A82,bd_lista!$A$3:$E$593,5,FALSE)</f>
        <v>Empresas Nacionales</v>
      </c>
      <c r="W82" s="425" t="str">
        <f>+V82</f>
        <v>Empresas Nacionales</v>
      </c>
    </row>
    <row r="83" spans="1:23" customFormat="1" ht="15" customHeight="1">
      <c r="A83" s="323">
        <v>596</v>
      </c>
      <c r="B83" s="428"/>
      <c r="C83" s="319" t="str">
        <f>+VLOOKUP(A83,bd_lista!$A$3:$C$593,3,FALSE)</f>
        <v xml:space="preserve">Empresa Pública Transporte Aéreo Militar </v>
      </c>
      <c r="D83" s="430"/>
      <c r="E83" s="319" t="s">
        <v>1419</v>
      </c>
      <c r="F83" s="316">
        <f ca="1">+IFERROR(INDEX('Hoja de Trabajo para listado'!$A$155:$Z$1048576,MATCH($A83,'Hoja de Trabajo para listado'!$A$155:$A$1048576,0),MATCH((CUADRO!F$5&amp;$E83),'Hoja de Trabajo para listado'!$A$151:$Z$151,0)),0)+IFERROR(INDEX('Hoja de Trabajo para listado'!$AB$155:$BA$1048576,MATCH($A83,'Hoja de Trabajo para listado'!$AB$155:$AB$1048576,0),MATCH((CUADRO!F$5&amp;$E83),'Hoja de Trabajo para listado'!$AB$151:$BA$151,0)),0)+IFERROR(INDEX('Hoja de Trabajo para listado'!$BC$155:$CB$1048576,MATCH($A83,'Hoja de Trabajo para listado'!$BC$155:$BC$1048576,0),MATCH((CUADRO!F$5&amp;$E83),'Hoja de Trabajo para listado'!$BC$151:$CB$151,0)),0)+IFERROR(INDEX('Hoja de Trabajo para listado'!$DE$153:$DG$274,MATCH($A83,'Hoja de Trabajo para listado'!$DE$153:$DE$1048576,0),MATCH((CUADRO!F$5&amp;$E83),'Hoja de Trabajo para listado'!$DE$151:$DG$151,0)),0)+IFERROR(INDEX('Hoja de Trabajo para listado'!$CD$155:$DC$1048576,MATCH($A83,'Hoja de Trabajo para listado'!$CD$155:$CD$1048576,0),MATCH((CUADRO!F$5&amp;$E83),'Hoja de Trabajo para listado'!$CD$151:$DC$151,0)),0)</f>
        <v>0</v>
      </c>
      <c r="G83" s="316">
        <f ca="1">+IFERROR(INDEX('Hoja de Trabajo para listado'!$A$155:$Z$1048576,MATCH($A83,'Hoja de Trabajo para listado'!$A$155:$A$1048576,0),MATCH((CUADRO!G$5&amp;$E83),'Hoja de Trabajo para listado'!$A$151:$Z$151,0)),0)+IFERROR(INDEX('Hoja de Trabajo para listado'!$AB$155:$BA$1048576,MATCH($A83,'Hoja de Trabajo para listado'!$AB$155:$AB$1048576,0),MATCH((CUADRO!G$5&amp;$E83),'Hoja de Trabajo para listado'!$AB$151:$BA$151,0)),0)+IFERROR(INDEX('Hoja de Trabajo para listado'!$BC$155:$CB$1048576,MATCH($A83,'Hoja de Trabajo para listado'!$BC$155:$BC$1048576,0),MATCH((CUADRO!G$5&amp;$E83),'Hoja de Trabajo para listado'!$BC$151:$CB$151,0)),0)+IFERROR(INDEX('Hoja de Trabajo para listado'!$DE$153:$DG$274,MATCH($A83,'Hoja de Trabajo para listado'!$DE$153:$DE$1048576,0),MATCH((CUADRO!G$5&amp;$E83),'Hoja de Trabajo para listado'!$DE$151:$DG$151,0)),0)+IFERROR(INDEX('Hoja de Trabajo para listado'!$CD$155:$DC$1048576,MATCH($A83,'Hoja de Trabajo para listado'!$CD$155:$CD$1048576,0),MATCH((CUADRO!G$5&amp;$E83),'Hoja de Trabajo para listado'!$CD$151:$DC$151,0)),0)</f>
        <v>0</v>
      </c>
      <c r="H83" s="316">
        <f ca="1">+IFERROR(INDEX('Hoja de Trabajo para listado'!$A$155:$Z$1048576,MATCH($A83,'Hoja de Trabajo para listado'!$A$155:$A$1048576,0),MATCH((CUADRO!H$5&amp;$E83),'Hoja de Trabajo para listado'!$A$151:$Z$151,0)),0)+IFERROR(INDEX('Hoja de Trabajo para listado'!$AB$155:$BA$1048576,MATCH($A83,'Hoja de Trabajo para listado'!$AB$155:$AB$1048576,0),MATCH((CUADRO!H$5&amp;$E83),'Hoja de Trabajo para listado'!$AB$151:$BA$151,0)),0)+IFERROR(INDEX('Hoja de Trabajo para listado'!$BC$155:$CB$1048576,MATCH($A83,'Hoja de Trabajo para listado'!$BC$155:$BC$1048576,0),MATCH((CUADRO!H$5&amp;$E83),'Hoja de Trabajo para listado'!$BC$151:$CB$151,0)),0)+IFERROR(INDEX('Hoja de Trabajo para listado'!$DE$153:$DG$274,MATCH($A83,'Hoja de Trabajo para listado'!$DE$153:$DE$1048576,0),MATCH((CUADRO!H$5&amp;$E83),'Hoja de Trabajo para listado'!$DE$151:$DG$151,0)),0)+IFERROR(INDEX('Hoja de Trabajo para listado'!$CD$155:$DC$1048576,MATCH($A83,'Hoja de Trabajo para listado'!$CD$155:$CD$1048576,0),MATCH((CUADRO!H$5&amp;$E83),'Hoja de Trabajo para listado'!$CD$151:$DC$151,0)),0)</f>
        <v>621.20000000000005</v>
      </c>
      <c r="I83" s="316">
        <f ca="1">+IFERROR(INDEX('Hoja de Trabajo para listado'!$A$155:$Z$1048576,MATCH($A83,'Hoja de Trabajo para listado'!$A$155:$A$1048576,0),MATCH((CUADRO!I$5&amp;$E83),'Hoja de Trabajo para listado'!$A$151:$Z$151,0)),0)+IFERROR(INDEX('Hoja de Trabajo para listado'!$AB$155:$BA$1048576,MATCH($A83,'Hoja de Trabajo para listado'!$AB$155:$AB$1048576,0),MATCH((CUADRO!I$5&amp;$E83),'Hoja de Trabajo para listado'!$AB$151:$BA$151,0)),0)+IFERROR(INDEX('Hoja de Trabajo para listado'!$BC$155:$CB$1048576,MATCH($A83,'Hoja de Trabajo para listado'!$BC$155:$BC$1048576,0),MATCH((CUADRO!I$5&amp;$E83),'Hoja de Trabajo para listado'!$BC$151:$CB$151,0)),0)+IFERROR(INDEX('Hoja de Trabajo para listado'!$DE$153:$DG$274,MATCH($A83,'Hoja de Trabajo para listado'!$DE$153:$DE$1048576,0),MATCH((CUADRO!I$5&amp;$E83),'Hoja de Trabajo para listado'!$DE$151:$DG$151,0)),0)+IFERROR(INDEX('Hoja de Trabajo para listado'!$CD$155:$DC$1048576,MATCH($A83,'Hoja de Trabajo para listado'!$CD$155:$CD$1048576,0),MATCH((CUADRO!I$5&amp;$E83),'Hoja de Trabajo para listado'!$CD$151:$DC$151,0)),0)</f>
        <v>0</v>
      </c>
      <c r="J83" s="316">
        <f ca="1">+IFERROR(INDEX('Hoja de Trabajo para listado'!$A$155:$Z$1048576,MATCH($A83,'Hoja de Trabajo para listado'!$A$155:$A$1048576,0),MATCH((CUADRO!J$5&amp;$E83),'Hoja de Trabajo para listado'!$A$151:$Z$151,0)),0)+IFERROR(INDEX('Hoja de Trabajo para listado'!$AB$155:$BA$1048576,MATCH($A83,'Hoja de Trabajo para listado'!$AB$155:$AB$1048576,0),MATCH((CUADRO!J$5&amp;$E83),'Hoja de Trabajo para listado'!$AB$151:$BA$151,0)),0)+IFERROR(INDEX('Hoja de Trabajo para listado'!$BC$155:$CB$1048576,MATCH($A83,'Hoja de Trabajo para listado'!$BC$155:$BC$1048576,0),MATCH((CUADRO!J$5&amp;$E83),'Hoja de Trabajo para listado'!$BC$151:$CB$151,0)),0)+IFERROR(INDEX('Hoja de Trabajo para listado'!$DE$153:$DG$274,MATCH($A83,'Hoja de Trabajo para listado'!$DE$153:$DE$1048576,0),MATCH((CUADRO!J$5&amp;$E83),'Hoja de Trabajo para listado'!$DE$151:$DG$151,0)),0)+IFERROR(INDEX('Hoja de Trabajo para listado'!$CD$155:$DC$1048576,MATCH($A83,'Hoja de Trabajo para listado'!$CD$155:$CD$1048576,0),MATCH((CUADRO!J$5&amp;$E83),'Hoja de Trabajo para listado'!$CD$151:$DC$151,0)),0)</f>
        <v>0</v>
      </c>
      <c r="K83" s="314">
        <f ca="1">+IFERROR(INDEX('Hoja de Trabajo para listado'!$A$155:$Z$1048576,MATCH($A83,'Hoja de Trabajo para listado'!$A$155:$A$1048576,0),MATCH((CUADRO!K$5&amp;$E83),'Hoja de Trabajo para listado'!$A$151:$Z$151,0)),0)+IFERROR(INDEX('Hoja de Trabajo para listado'!$AB$155:$BA$1048576,MATCH($A83,'Hoja de Trabajo para listado'!$AB$155:$AB$1048576,0),MATCH((CUADRO!K$5&amp;$E83),'Hoja de Trabajo para listado'!$AB$151:$BA$151,0)),0)+IFERROR(INDEX('Hoja de Trabajo para listado'!$BC$155:$CB$1048576,MATCH($A83,'Hoja de Trabajo para listado'!$BC$155:$BC$1048576,0),MATCH((CUADRO!K$5&amp;$E83),'Hoja de Trabajo para listado'!$BC$151:$CB$151,0)),0)+IFERROR(INDEX('Hoja de Trabajo para listado'!$DE$153:$DG$274,MATCH($A83,'Hoja de Trabajo para listado'!$DE$153:$DE$1048576,0),MATCH((CUADRO!K$5&amp;$E83),'Hoja de Trabajo para listado'!$DE$151:$DG$151,0)),0)+IFERROR(INDEX('Hoja de Trabajo para listado'!$CD$155:$DC$1048576,MATCH($A83,'Hoja de Trabajo para listado'!$CD$155:$CD$1048576,0),MATCH((CUADRO!K$5&amp;$E83),'Hoja de Trabajo para listado'!$CD$151:$DC$151,0)),0)</f>
        <v>0</v>
      </c>
      <c r="L83" s="314">
        <f ca="1">+IFERROR(INDEX('Hoja de Trabajo para listado'!$A$155:$Z$1048576,MATCH($A83,'Hoja de Trabajo para listado'!$A$155:$A$1048576,0),MATCH((CUADRO!L$5&amp;$E83),'Hoja de Trabajo para listado'!$A$151:$Z$151,0)),0)+IFERROR(INDEX('Hoja de Trabajo para listado'!$AB$155:$BA$1048576,MATCH($A83,'Hoja de Trabajo para listado'!$AB$155:$AB$1048576,0),MATCH((CUADRO!L$5&amp;$E83),'Hoja de Trabajo para listado'!$AB$151:$BA$151,0)),0)+IFERROR(INDEX('Hoja de Trabajo para listado'!$BC$155:$CB$1048576,MATCH($A83,'Hoja de Trabajo para listado'!$BC$155:$BC$1048576,0),MATCH((CUADRO!L$5&amp;$E83),'Hoja de Trabajo para listado'!$BC$151:$CB$151,0)),0)+IFERROR(INDEX('Hoja de Trabajo para listado'!$DE$153:$DG$274,MATCH($A83,'Hoja de Trabajo para listado'!$DE$153:$DE$1048576,0),MATCH((CUADRO!L$5&amp;$E83),'Hoja de Trabajo para listado'!$DE$151:$DG$151,0)),0)+IFERROR(INDEX('Hoja de Trabajo para listado'!$CD$155:$DC$1048576,MATCH($A83,'Hoja de Trabajo para listado'!$CD$155:$CD$1048576,0),MATCH((CUADRO!L$5&amp;$E83),'Hoja de Trabajo para listado'!$CD$151:$DC$151,0)),0)</f>
        <v>0</v>
      </c>
      <c r="M83" s="314">
        <f ca="1">+IFERROR(INDEX('Hoja de Trabajo para listado'!$A$155:$Z$1048576,MATCH($A83,'Hoja de Trabajo para listado'!$A$155:$A$1048576,0),MATCH((CUADRO!M$5&amp;$E83),'Hoja de Trabajo para listado'!$A$151:$Z$151,0)),0)+IFERROR(INDEX('Hoja de Trabajo para listado'!$AB$155:$BA$1048576,MATCH($A83,'Hoja de Trabajo para listado'!$AB$155:$AB$1048576,0),MATCH((CUADRO!M$5&amp;$E83),'Hoja de Trabajo para listado'!$AB$151:$BA$151,0)),0)+IFERROR(INDEX('Hoja de Trabajo para listado'!$BC$155:$CB$1048576,MATCH($A83,'Hoja de Trabajo para listado'!$BC$155:$BC$1048576,0),MATCH((CUADRO!M$5&amp;$E83),'Hoja de Trabajo para listado'!$BC$151:$CB$151,0)),0)+IFERROR(INDEX('Hoja de Trabajo para listado'!$DE$153:$DG$274,MATCH($A83,'Hoja de Trabajo para listado'!$DE$153:$DE$1048576,0),MATCH((CUADRO!M$5&amp;$E83),'Hoja de Trabajo para listado'!$DE$151:$DG$151,0)),0)+IFERROR(INDEX('Hoja de Trabajo para listado'!$CD$155:$DC$1048576,MATCH($A83,'Hoja de Trabajo para listado'!$CD$155:$CD$1048576,0),MATCH((CUADRO!M$5&amp;$E83),'Hoja de Trabajo para listado'!$CD$151:$DC$151,0)),0)</f>
        <v>0</v>
      </c>
      <c r="N83" s="314">
        <f ca="1">+IFERROR(INDEX('Hoja de Trabajo para listado'!$A$155:$Z$1048576,MATCH($A83,'Hoja de Trabajo para listado'!$A$155:$A$1048576,0),MATCH((CUADRO!N$5&amp;$E83),'Hoja de Trabajo para listado'!$A$151:$Z$151,0)),0)+IFERROR(INDEX('Hoja de Trabajo para listado'!$AB$155:$BA$1048576,MATCH($A83,'Hoja de Trabajo para listado'!$AB$155:$AB$1048576,0),MATCH((CUADRO!N$5&amp;$E83),'Hoja de Trabajo para listado'!$AB$151:$BA$151,0)),0)+IFERROR(INDEX('Hoja de Trabajo para listado'!$BC$155:$CB$1048576,MATCH($A83,'Hoja de Trabajo para listado'!$BC$155:$BC$1048576,0),MATCH((CUADRO!N$5&amp;$E83),'Hoja de Trabajo para listado'!$BC$151:$CB$151,0)),0)+IFERROR(INDEX('Hoja de Trabajo para listado'!$DE$153:$DG$274,MATCH($A83,'Hoja de Trabajo para listado'!$DE$153:$DE$1048576,0),MATCH((CUADRO!N$5&amp;$E83),'Hoja de Trabajo para listado'!$DE$151:$DG$151,0)),0)+IFERROR(INDEX('Hoja de Trabajo para listado'!$CD$155:$DC$1048576,MATCH($A83,'Hoja de Trabajo para listado'!$CD$155:$CD$1048576,0),MATCH((CUADRO!N$5&amp;$E83),'Hoja de Trabajo para listado'!$CD$151:$DC$151,0)),0)</f>
        <v>0</v>
      </c>
      <c r="O83" s="314">
        <f ca="1">+IFERROR(INDEX('Hoja de Trabajo para listado'!$A$155:$Z$1048576,MATCH($A83,'Hoja de Trabajo para listado'!$A$155:$A$1048576,0),MATCH((CUADRO!O$5&amp;$E83),'Hoja de Trabajo para listado'!$A$151:$Z$151,0)),0)+IFERROR(INDEX('Hoja de Trabajo para listado'!$AB$155:$BA$1048576,MATCH($A83,'Hoja de Trabajo para listado'!$AB$155:$AB$1048576,0),MATCH((CUADRO!O$5&amp;$E83),'Hoja de Trabajo para listado'!$AB$151:$BA$151,0)),0)+IFERROR(INDEX('Hoja de Trabajo para listado'!$BC$155:$CB$1048576,MATCH($A83,'Hoja de Trabajo para listado'!$BC$155:$BC$1048576,0),MATCH((CUADRO!O$5&amp;$E83),'Hoja de Trabajo para listado'!$BC$151:$CB$151,0)),0)+IFERROR(INDEX('Hoja de Trabajo para listado'!$DE$153:$DG$274,MATCH($A83,'Hoja de Trabajo para listado'!$DE$153:$DE$1048576,0),MATCH((CUADRO!O$5&amp;$E83),'Hoja de Trabajo para listado'!$DE$151:$DG$151,0)),0)+IFERROR(INDEX('Hoja de Trabajo para listado'!$CD$155:$DC$1048576,MATCH($A83,'Hoja de Trabajo para listado'!$CD$155:$CD$1048576,0),MATCH((CUADRO!O$5&amp;$E83),'Hoja de Trabajo para listado'!$CD$151:$DC$151,0)),0)</f>
        <v>0</v>
      </c>
      <c r="P83" s="314">
        <f ca="1">+IFERROR(INDEX('Hoja de Trabajo para listado'!$A$155:$Z$1048576,MATCH($A83,'Hoja de Trabajo para listado'!$A$155:$A$1048576,0),MATCH((CUADRO!P$5&amp;$E83),'Hoja de Trabajo para listado'!$A$151:$Z$151,0)),0)+IFERROR(INDEX('Hoja de Trabajo para listado'!$AB$155:$BA$1048576,MATCH($A83,'Hoja de Trabajo para listado'!$AB$155:$AB$1048576,0),MATCH((CUADRO!P$5&amp;$E83),'Hoja de Trabajo para listado'!$AB$151:$BA$151,0)),0)+IFERROR(INDEX('Hoja de Trabajo para listado'!$BC$155:$CB$1048576,MATCH($A83,'Hoja de Trabajo para listado'!$BC$155:$BC$1048576,0),MATCH((CUADRO!P$5&amp;$E83),'Hoja de Trabajo para listado'!$BC$151:$CB$151,0)),0)+IFERROR(INDEX('Hoja de Trabajo para listado'!$DE$153:$DG$274,MATCH($A83,'Hoja de Trabajo para listado'!$DE$153:$DE$1048576,0),MATCH((CUADRO!P$5&amp;$E83),'Hoja de Trabajo para listado'!$DE$151:$DG$151,0)),0)+IFERROR(INDEX('Hoja de Trabajo para listado'!$CD$155:$DC$1048576,MATCH($A83,'Hoja de Trabajo para listado'!$CD$155:$CD$1048576,0),MATCH((CUADRO!P$5&amp;$E83),'Hoja de Trabajo para listado'!$CD$151:$DC$151,0)),0)</f>
        <v>0</v>
      </c>
      <c r="Q83" s="314">
        <f ca="1">+IFERROR(INDEX('Hoja de Trabajo para listado'!$A$155:$Z$1048576,MATCH($A83,'Hoja de Trabajo para listado'!$A$155:$A$1048576,0),MATCH((CUADRO!Q$5&amp;$E83),'Hoja de Trabajo para listado'!$A$151:$Z$151,0)),0)+IFERROR(INDEX('Hoja de Trabajo para listado'!$AB$155:$BA$1048576,MATCH($A83,'Hoja de Trabajo para listado'!$AB$155:$AB$1048576,0),MATCH((CUADRO!Q$5&amp;$E83),'Hoja de Trabajo para listado'!$AB$151:$BA$151,0)),0)+IFERROR(INDEX('Hoja de Trabajo para listado'!$BC$155:$CB$1048576,MATCH($A83,'Hoja de Trabajo para listado'!$BC$155:$BC$1048576,0),MATCH((CUADRO!Q$5&amp;$E83),'Hoja de Trabajo para listado'!$BC$151:$CB$151,0)),0)+IFERROR(INDEX('Hoja de Trabajo para listado'!$DE$153:$DG$274,MATCH($A83,'Hoja de Trabajo para listado'!$DE$153:$DE$1048576,0),MATCH((CUADRO!Q$5&amp;$E83),'Hoja de Trabajo para listado'!$DE$151:$DG$151,0)),0)+IFERROR(INDEX('Hoja de Trabajo para listado'!$CD$155:$DC$1048576,MATCH($A83,'Hoja de Trabajo para listado'!$CD$155:$CD$1048576,0),MATCH((CUADRO!Q$5&amp;$E83),'Hoja de Trabajo para listado'!$CD$151:$DC$151,0)),0)</f>
        <v>0</v>
      </c>
      <c r="R83" s="316">
        <f t="shared" ca="1" si="2"/>
        <v>621.20000000000005</v>
      </c>
      <c r="S83" s="352">
        <f ca="1">+R82+R83</f>
        <v>621.20000000000005</v>
      </c>
      <c r="T83" s="314">
        <f ca="1">+S83</f>
        <v>621.20000000000005</v>
      </c>
      <c r="U83" s="348">
        <f t="shared" si="3"/>
        <v>2</v>
      </c>
      <c r="V83" s="319" t="str">
        <f>+VLOOKUP(A83,bd_lista!$A$3:$E$593,5,FALSE)</f>
        <v>Empresas Nacionales</v>
      </c>
      <c r="W83" s="426"/>
    </row>
    <row r="84" spans="1:23" customFormat="1" ht="15" customHeight="1">
      <c r="A84" s="324">
        <v>590</v>
      </c>
      <c r="B84" s="427">
        <f>+A84</f>
        <v>590</v>
      </c>
      <c r="C84" s="318" t="str">
        <f>+VLOOKUP(A84,bd_lista!$A$3:$C$593,3,FALSE)</f>
        <v>Empresa Pública "QUIPUS"</v>
      </c>
      <c r="D84" s="429" t="str">
        <f>+C84</f>
        <v>Empresa Pública "QUIPUS"</v>
      </c>
      <c r="E84" s="339" t="s">
        <v>1418</v>
      </c>
      <c r="F84" s="314">
        <f ca="1">+IFERROR(INDEX('Hoja de Trabajo para listado'!$A$155:$Z$1048576,MATCH($A84,'Hoja de Trabajo para listado'!$A$155:$A$1048576,0),MATCH((CUADRO!F$5&amp;$E84),'Hoja de Trabajo para listado'!$A$151:$Z$151,0)),0)+IFERROR(INDEX('Hoja de Trabajo para listado'!$AB$155:$BA$1048576,MATCH($A84,'Hoja de Trabajo para listado'!$AB$155:$AB$1048576,0),MATCH((CUADRO!F$5&amp;$E84),'Hoja de Trabajo para listado'!$AB$151:$BA$151,0)),0)+IFERROR(INDEX('Hoja de Trabajo para listado'!$BC$155:$CB$1048576,MATCH($A84,'Hoja de Trabajo para listado'!$BC$155:$BC$1048576,0),MATCH((CUADRO!F$5&amp;$E84),'Hoja de Trabajo para listado'!$BC$151:$CB$151,0)),0)+IFERROR(INDEX('Hoja de Trabajo para listado'!$DE$153:$DG$274,MATCH($A84,'Hoja de Trabajo para listado'!$DE$153:$DE$1048576,0),MATCH((CUADRO!F$5&amp;$E84),'Hoja de Trabajo para listado'!$DE$151:$DG$151,0)),0)+IFERROR(INDEX('Hoja de Trabajo para listado'!$CD$155:$DC$1048576,MATCH($A84,'Hoja de Trabajo para listado'!$CD$155:$CD$1048576,0),MATCH((CUADRO!F$5&amp;$E84),'Hoja de Trabajo para listado'!$CD$151:$DC$151,0)),0)</f>
        <v>0</v>
      </c>
      <c r="G84" s="314">
        <f ca="1">+IFERROR(INDEX('Hoja de Trabajo para listado'!$A$155:$Z$1048576,MATCH($A84,'Hoja de Trabajo para listado'!$A$155:$A$1048576,0),MATCH((CUADRO!G$5&amp;$E84),'Hoja de Trabajo para listado'!$A$151:$Z$151,0)),0)+IFERROR(INDEX('Hoja de Trabajo para listado'!$AB$155:$BA$1048576,MATCH($A84,'Hoja de Trabajo para listado'!$AB$155:$AB$1048576,0),MATCH((CUADRO!G$5&amp;$E84),'Hoja de Trabajo para listado'!$AB$151:$BA$151,0)),0)+IFERROR(INDEX('Hoja de Trabajo para listado'!$BC$155:$CB$1048576,MATCH($A84,'Hoja de Trabajo para listado'!$BC$155:$BC$1048576,0),MATCH((CUADRO!G$5&amp;$E84),'Hoja de Trabajo para listado'!$BC$151:$CB$151,0)),0)+IFERROR(INDEX('Hoja de Trabajo para listado'!$DE$153:$DG$274,MATCH($A84,'Hoja de Trabajo para listado'!$DE$153:$DE$1048576,0),MATCH((CUADRO!G$5&amp;$E84),'Hoja de Trabajo para listado'!$DE$151:$DG$151,0)),0)+IFERROR(INDEX('Hoja de Trabajo para listado'!$CD$155:$DC$1048576,MATCH($A84,'Hoja de Trabajo para listado'!$CD$155:$CD$1048576,0),MATCH((CUADRO!G$5&amp;$E84),'Hoja de Trabajo para listado'!$CD$151:$DC$151,0)),0)</f>
        <v>0</v>
      </c>
      <c r="H84" s="314">
        <f ca="1">+IFERROR(INDEX('Hoja de Trabajo para listado'!$A$155:$Z$1048576,MATCH($A84,'Hoja de Trabajo para listado'!$A$155:$A$1048576,0),MATCH((CUADRO!H$5&amp;$E84),'Hoja de Trabajo para listado'!$A$151:$Z$151,0)),0)+IFERROR(INDEX('Hoja de Trabajo para listado'!$AB$155:$BA$1048576,MATCH($A84,'Hoja de Trabajo para listado'!$AB$155:$AB$1048576,0),MATCH((CUADRO!H$5&amp;$E84),'Hoja de Trabajo para listado'!$AB$151:$BA$151,0)),0)+IFERROR(INDEX('Hoja de Trabajo para listado'!$BC$155:$CB$1048576,MATCH($A84,'Hoja de Trabajo para listado'!$BC$155:$BC$1048576,0),MATCH((CUADRO!H$5&amp;$E84),'Hoja de Trabajo para listado'!$BC$151:$CB$151,0)),0)+IFERROR(INDEX('Hoja de Trabajo para listado'!$DE$153:$DG$274,MATCH($A84,'Hoja de Trabajo para listado'!$DE$153:$DE$1048576,0),MATCH((CUADRO!H$5&amp;$E84),'Hoja de Trabajo para listado'!$DE$151:$DG$151,0)),0)+IFERROR(INDEX('Hoja de Trabajo para listado'!$CD$155:$DC$1048576,MATCH($A84,'Hoja de Trabajo para listado'!$CD$155:$CD$1048576,0),MATCH((CUADRO!H$5&amp;$E84),'Hoja de Trabajo para listado'!$CD$151:$DC$151,0)),0)</f>
        <v>0</v>
      </c>
      <c r="I84" s="314">
        <f ca="1">+IFERROR(INDEX('Hoja de Trabajo para listado'!$A$155:$Z$1048576,MATCH($A84,'Hoja de Trabajo para listado'!$A$155:$A$1048576,0),MATCH((CUADRO!I$5&amp;$E84),'Hoja de Trabajo para listado'!$A$151:$Z$151,0)),0)+IFERROR(INDEX('Hoja de Trabajo para listado'!$AB$155:$BA$1048576,MATCH($A84,'Hoja de Trabajo para listado'!$AB$155:$AB$1048576,0),MATCH((CUADRO!I$5&amp;$E84),'Hoja de Trabajo para listado'!$AB$151:$BA$151,0)),0)+IFERROR(INDEX('Hoja de Trabajo para listado'!$BC$155:$CB$1048576,MATCH($A84,'Hoja de Trabajo para listado'!$BC$155:$BC$1048576,0),MATCH((CUADRO!I$5&amp;$E84),'Hoja de Trabajo para listado'!$BC$151:$CB$151,0)),0)+IFERROR(INDEX('Hoja de Trabajo para listado'!$DE$153:$DG$274,MATCH($A84,'Hoja de Trabajo para listado'!$DE$153:$DE$1048576,0),MATCH((CUADRO!I$5&amp;$E84),'Hoja de Trabajo para listado'!$DE$151:$DG$151,0)),0)+IFERROR(INDEX('Hoja de Trabajo para listado'!$CD$155:$DC$1048576,MATCH($A84,'Hoja de Trabajo para listado'!$CD$155:$CD$1048576,0),MATCH((CUADRO!I$5&amp;$E84),'Hoja de Trabajo para listado'!$CD$151:$DC$151,0)),0)</f>
        <v>0</v>
      </c>
      <c r="J84" s="314">
        <f ca="1">+IFERROR(INDEX('Hoja de Trabajo para listado'!$A$155:$Z$1048576,MATCH($A84,'Hoja de Trabajo para listado'!$A$155:$A$1048576,0),MATCH((CUADRO!J$5&amp;$E84),'Hoja de Trabajo para listado'!$A$151:$Z$151,0)),0)+IFERROR(INDEX('Hoja de Trabajo para listado'!$AB$155:$BA$1048576,MATCH($A84,'Hoja de Trabajo para listado'!$AB$155:$AB$1048576,0),MATCH((CUADRO!J$5&amp;$E84),'Hoja de Trabajo para listado'!$AB$151:$BA$151,0)),0)+IFERROR(INDEX('Hoja de Trabajo para listado'!$BC$155:$CB$1048576,MATCH($A84,'Hoja de Trabajo para listado'!$BC$155:$BC$1048576,0),MATCH((CUADRO!J$5&amp;$E84),'Hoja de Trabajo para listado'!$BC$151:$CB$151,0)),0)+IFERROR(INDEX('Hoja de Trabajo para listado'!$DE$153:$DG$274,MATCH($A84,'Hoja de Trabajo para listado'!$DE$153:$DE$1048576,0),MATCH((CUADRO!J$5&amp;$E84),'Hoja de Trabajo para listado'!$DE$151:$DG$151,0)),0)+IFERROR(INDEX('Hoja de Trabajo para listado'!$CD$155:$DC$1048576,MATCH($A84,'Hoja de Trabajo para listado'!$CD$155:$CD$1048576,0),MATCH((CUADRO!J$5&amp;$E84),'Hoja de Trabajo para listado'!$CD$151:$DC$151,0)),0)</f>
        <v>0</v>
      </c>
      <c r="K84" s="314">
        <f ca="1">+IFERROR(INDEX('Hoja de Trabajo para listado'!$A$155:$Z$1048576,MATCH($A84,'Hoja de Trabajo para listado'!$A$155:$A$1048576,0),MATCH((CUADRO!K$5&amp;$E84),'Hoja de Trabajo para listado'!$A$151:$Z$151,0)),0)+IFERROR(INDEX('Hoja de Trabajo para listado'!$AB$155:$BA$1048576,MATCH($A84,'Hoja de Trabajo para listado'!$AB$155:$AB$1048576,0),MATCH((CUADRO!K$5&amp;$E84),'Hoja de Trabajo para listado'!$AB$151:$BA$151,0)),0)+IFERROR(INDEX('Hoja de Trabajo para listado'!$BC$155:$CB$1048576,MATCH($A84,'Hoja de Trabajo para listado'!$BC$155:$BC$1048576,0),MATCH((CUADRO!K$5&amp;$E84),'Hoja de Trabajo para listado'!$BC$151:$CB$151,0)),0)+IFERROR(INDEX('Hoja de Trabajo para listado'!$DE$153:$DG$274,MATCH($A84,'Hoja de Trabajo para listado'!$DE$153:$DE$1048576,0),MATCH((CUADRO!K$5&amp;$E84),'Hoja de Trabajo para listado'!$DE$151:$DG$151,0)),0)+IFERROR(INDEX('Hoja de Trabajo para listado'!$CD$155:$DC$1048576,MATCH($A84,'Hoja de Trabajo para listado'!$CD$155:$CD$1048576,0),MATCH((CUADRO!K$5&amp;$E84),'Hoja de Trabajo para listado'!$CD$151:$DC$151,0)),0)</f>
        <v>0</v>
      </c>
      <c r="L84" s="314">
        <f ca="1">+IFERROR(INDEX('Hoja de Trabajo para listado'!$A$155:$Z$1048576,MATCH($A84,'Hoja de Trabajo para listado'!$A$155:$A$1048576,0),MATCH((CUADRO!L$5&amp;$E84),'Hoja de Trabajo para listado'!$A$151:$Z$151,0)),0)+IFERROR(INDEX('Hoja de Trabajo para listado'!$AB$155:$BA$1048576,MATCH($A84,'Hoja de Trabajo para listado'!$AB$155:$AB$1048576,0),MATCH((CUADRO!L$5&amp;$E84),'Hoja de Trabajo para listado'!$AB$151:$BA$151,0)),0)+IFERROR(INDEX('Hoja de Trabajo para listado'!$BC$155:$CB$1048576,MATCH($A84,'Hoja de Trabajo para listado'!$BC$155:$BC$1048576,0),MATCH((CUADRO!L$5&amp;$E84),'Hoja de Trabajo para listado'!$BC$151:$CB$151,0)),0)+IFERROR(INDEX('Hoja de Trabajo para listado'!$DE$153:$DG$274,MATCH($A84,'Hoja de Trabajo para listado'!$DE$153:$DE$1048576,0),MATCH((CUADRO!L$5&amp;$E84),'Hoja de Trabajo para listado'!$DE$151:$DG$151,0)),0)+IFERROR(INDEX('Hoja de Trabajo para listado'!$CD$155:$DC$1048576,MATCH($A84,'Hoja de Trabajo para listado'!$CD$155:$CD$1048576,0),MATCH((CUADRO!L$5&amp;$E84),'Hoja de Trabajo para listado'!$CD$151:$DC$151,0)),0)</f>
        <v>0</v>
      </c>
      <c r="M84" s="314">
        <f ca="1">+IFERROR(INDEX('Hoja de Trabajo para listado'!$A$155:$Z$1048576,MATCH($A84,'Hoja de Trabajo para listado'!$A$155:$A$1048576,0),MATCH((CUADRO!M$5&amp;$E84),'Hoja de Trabajo para listado'!$A$151:$Z$151,0)),0)+IFERROR(INDEX('Hoja de Trabajo para listado'!$AB$155:$BA$1048576,MATCH($A84,'Hoja de Trabajo para listado'!$AB$155:$AB$1048576,0),MATCH((CUADRO!M$5&amp;$E84),'Hoja de Trabajo para listado'!$AB$151:$BA$151,0)),0)+IFERROR(INDEX('Hoja de Trabajo para listado'!$BC$155:$CB$1048576,MATCH($A84,'Hoja de Trabajo para listado'!$BC$155:$BC$1048576,0),MATCH((CUADRO!M$5&amp;$E84),'Hoja de Trabajo para listado'!$BC$151:$CB$151,0)),0)+IFERROR(INDEX('Hoja de Trabajo para listado'!$DE$153:$DG$274,MATCH($A84,'Hoja de Trabajo para listado'!$DE$153:$DE$1048576,0),MATCH((CUADRO!M$5&amp;$E84),'Hoja de Trabajo para listado'!$DE$151:$DG$151,0)),0)+IFERROR(INDEX('Hoja de Trabajo para listado'!$CD$155:$DC$1048576,MATCH($A84,'Hoja de Trabajo para listado'!$CD$155:$CD$1048576,0),MATCH((CUADRO!M$5&amp;$E84),'Hoja de Trabajo para listado'!$CD$151:$DC$151,0)),0)</f>
        <v>0</v>
      </c>
      <c r="N84" s="314">
        <f ca="1">+IFERROR(INDEX('Hoja de Trabajo para listado'!$A$155:$Z$1048576,MATCH($A84,'Hoja de Trabajo para listado'!$A$155:$A$1048576,0),MATCH((CUADRO!N$5&amp;$E84),'Hoja de Trabajo para listado'!$A$151:$Z$151,0)),0)+IFERROR(INDEX('Hoja de Trabajo para listado'!$AB$155:$BA$1048576,MATCH($A84,'Hoja de Trabajo para listado'!$AB$155:$AB$1048576,0),MATCH((CUADRO!N$5&amp;$E84),'Hoja de Trabajo para listado'!$AB$151:$BA$151,0)),0)+IFERROR(INDEX('Hoja de Trabajo para listado'!$BC$155:$CB$1048576,MATCH($A84,'Hoja de Trabajo para listado'!$BC$155:$BC$1048576,0),MATCH((CUADRO!N$5&amp;$E84),'Hoja de Trabajo para listado'!$BC$151:$CB$151,0)),0)+IFERROR(INDEX('Hoja de Trabajo para listado'!$DE$153:$DG$274,MATCH($A84,'Hoja de Trabajo para listado'!$DE$153:$DE$1048576,0),MATCH((CUADRO!N$5&amp;$E84),'Hoja de Trabajo para listado'!$DE$151:$DG$151,0)),0)+IFERROR(INDEX('Hoja de Trabajo para listado'!$CD$155:$DC$1048576,MATCH($A84,'Hoja de Trabajo para listado'!$CD$155:$CD$1048576,0),MATCH((CUADRO!N$5&amp;$E84),'Hoja de Trabajo para listado'!$CD$151:$DC$151,0)),0)</f>
        <v>0</v>
      </c>
      <c r="O84" s="314">
        <f ca="1">+IFERROR(INDEX('Hoja de Trabajo para listado'!$A$155:$Z$1048576,MATCH($A84,'Hoja de Trabajo para listado'!$A$155:$A$1048576,0),MATCH((CUADRO!O$5&amp;$E84),'Hoja de Trabajo para listado'!$A$151:$Z$151,0)),0)+IFERROR(INDEX('Hoja de Trabajo para listado'!$AB$155:$BA$1048576,MATCH($A84,'Hoja de Trabajo para listado'!$AB$155:$AB$1048576,0),MATCH((CUADRO!O$5&amp;$E84),'Hoja de Trabajo para listado'!$AB$151:$BA$151,0)),0)+IFERROR(INDEX('Hoja de Trabajo para listado'!$BC$155:$CB$1048576,MATCH($A84,'Hoja de Trabajo para listado'!$BC$155:$BC$1048576,0),MATCH((CUADRO!O$5&amp;$E84),'Hoja de Trabajo para listado'!$BC$151:$CB$151,0)),0)+IFERROR(INDEX('Hoja de Trabajo para listado'!$DE$153:$DG$274,MATCH($A84,'Hoja de Trabajo para listado'!$DE$153:$DE$1048576,0),MATCH((CUADRO!O$5&amp;$E84),'Hoja de Trabajo para listado'!$DE$151:$DG$151,0)),0)+IFERROR(INDEX('Hoja de Trabajo para listado'!$CD$155:$DC$1048576,MATCH($A84,'Hoja de Trabajo para listado'!$CD$155:$CD$1048576,0),MATCH((CUADRO!O$5&amp;$E84),'Hoja de Trabajo para listado'!$CD$151:$DC$151,0)),0)</f>
        <v>0</v>
      </c>
      <c r="P84" s="314">
        <f ca="1">+IFERROR(INDEX('Hoja de Trabajo para listado'!$A$155:$Z$1048576,MATCH($A84,'Hoja de Trabajo para listado'!$A$155:$A$1048576,0),MATCH((CUADRO!P$5&amp;$E84),'Hoja de Trabajo para listado'!$A$151:$Z$151,0)),0)+IFERROR(INDEX('Hoja de Trabajo para listado'!$AB$155:$BA$1048576,MATCH($A84,'Hoja de Trabajo para listado'!$AB$155:$AB$1048576,0),MATCH((CUADRO!P$5&amp;$E84),'Hoja de Trabajo para listado'!$AB$151:$BA$151,0)),0)+IFERROR(INDEX('Hoja de Trabajo para listado'!$BC$155:$CB$1048576,MATCH($A84,'Hoja de Trabajo para listado'!$BC$155:$BC$1048576,0),MATCH((CUADRO!P$5&amp;$E84),'Hoja de Trabajo para listado'!$BC$151:$CB$151,0)),0)+IFERROR(INDEX('Hoja de Trabajo para listado'!$DE$153:$DG$274,MATCH($A84,'Hoja de Trabajo para listado'!$DE$153:$DE$1048576,0),MATCH((CUADRO!P$5&amp;$E84),'Hoja de Trabajo para listado'!$DE$151:$DG$151,0)),0)+IFERROR(INDEX('Hoja de Trabajo para listado'!$CD$155:$DC$1048576,MATCH($A84,'Hoja de Trabajo para listado'!$CD$155:$CD$1048576,0),MATCH((CUADRO!P$5&amp;$E84),'Hoja de Trabajo para listado'!$CD$151:$DC$151,0)),0)</f>
        <v>0</v>
      </c>
      <c r="Q84" s="314">
        <f ca="1">+IFERROR(INDEX('Hoja de Trabajo para listado'!$A$155:$Z$1048576,MATCH($A84,'Hoja de Trabajo para listado'!$A$155:$A$1048576,0),MATCH((CUADRO!Q$5&amp;$E84),'Hoja de Trabajo para listado'!$A$151:$Z$151,0)),0)+IFERROR(INDEX('Hoja de Trabajo para listado'!$AB$155:$BA$1048576,MATCH($A84,'Hoja de Trabajo para listado'!$AB$155:$AB$1048576,0),MATCH((CUADRO!Q$5&amp;$E84),'Hoja de Trabajo para listado'!$AB$151:$BA$151,0)),0)+IFERROR(INDEX('Hoja de Trabajo para listado'!$BC$155:$CB$1048576,MATCH($A84,'Hoja de Trabajo para listado'!$BC$155:$BC$1048576,0),MATCH((CUADRO!Q$5&amp;$E84),'Hoja de Trabajo para listado'!$BC$151:$CB$151,0)),0)+IFERROR(INDEX('Hoja de Trabajo para listado'!$DE$153:$DG$274,MATCH($A84,'Hoja de Trabajo para listado'!$DE$153:$DE$1048576,0),MATCH((CUADRO!Q$5&amp;$E84),'Hoja de Trabajo para listado'!$DE$151:$DG$151,0)),0)+IFERROR(INDEX('Hoja de Trabajo para listado'!$CD$155:$DC$1048576,MATCH($A84,'Hoja de Trabajo para listado'!$CD$155:$CD$1048576,0),MATCH((CUADRO!Q$5&amp;$E84),'Hoja de Trabajo para listado'!$CD$151:$DC$151,0)),0)</f>
        <v>0</v>
      </c>
      <c r="R84" s="314">
        <f t="shared" ca="1" si="2"/>
        <v>0</v>
      </c>
      <c r="S84" s="353"/>
      <c r="T84" s="314">
        <f ca="1">+T85</f>
        <v>542.4</v>
      </c>
      <c r="U84" s="313">
        <f t="shared" si="3"/>
        <v>1</v>
      </c>
      <c r="V84" s="319" t="str">
        <f>+VLOOKUP(A84,bd_lista!$A$3:$E$593,5,FALSE)</f>
        <v>Empresas Nacionales</v>
      </c>
      <c r="W84" s="425" t="str">
        <f>+V84</f>
        <v>Empresas Nacionales</v>
      </c>
    </row>
    <row r="85" spans="1:23" customFormat="1" ht="15" customHeight="1">
      <c r="A85" s="325">
        <v>590</v>
      </c>
      <c r="B85" s="428"/>
      <c r="C85" s="319" t="str">
        <f>+VLOOKUP(A85,bd_lista!$A$3:$C$593,3,FALSE)</f>
        <v>Empresa Pública "QUIPUS"</v>
      </c>
      <c r="D85" s="430"/>
      <c r="E85" s="319" t="s">
        <v>1419</v>
      </c>
      <c r="F85" s="316">
        <f ca="1">+IFERROR(INDEX('Hoja de Trabajo para listado'!$A$155:$Z$1048576,MATCH($A85,'Hoja de Trabajo para listado'!$A$155:$A$1048576,0),MATCH((CUADRO!F$5&amp;$E85),'Hoja de Trabajo para listado'!$A$151:$Z$151,0)),0)+IFERROR(INDEX('Hoja de Trabajo para listado'!$AB$155:$BA$1048576,MATCH($A85,'Hoja de Trabajo para listado'!$AB$155:$AB$1048576,0),MATCH((CUADRO!F$5&amp;$E85),'Hoja de Trabajo para listado'!$AB$151:$BA$151,0)),0)+IFERROR(INDEX('Hoja de Trabajo para listado'!$BC$155:$CB$1048576,MATCH($A85,'Hoja de Trabajo para listado'!$BC$155:$BC$1048576,0),MATCH((CUADRO!F$5&amp;$E85),'Hoja de Trabajo para listado'!$BC$151:$CB$151,0)),0)+IFERROR(INDEX('Hoja de Trabajo para listado'!$DE$153:$DG$274,MATCH($A85,'Hoja de Trabajo para listado'!$DE$153:$DE$1048576,0),MATCH((CUADRO!F$5&amp;$E85),'Hoja de Trabajo para listado'!$DE$151:$DG$151,0)),0)+IFERROR(INDEX('Hoja de Trabajo para listado'!$CD$155:$DC$1048576,MATCH($A85,'Hoja de Trabajo para listado'!$CD$155:$CD$1048576,0),MATCH((CUADRO!F$5&amp;$E85),'Hoja de Trabajo para listado'!$CD$151:$DC$151,0)),0)</f>
        <v>0</v>
      </c>
      <c r="G85" s="316">
        <f ca="1">+IFERROR(INDEX('Hoja de Trabajo para listado'!$A$155:$Z$1048576,MATCH($A85,'Hoja de Trabajo para listado'!$A$155:$A$1048576,0),MATCH((CUADRO!G$5&amp;$E85),'Hoja de Trabajo para listado'!$A$151:$Z$151,0)),0)+IFERROR(INDEX('Hoja de Trabajo para listado'!$AB$155:$BA$1048576,MATCH($A85,'Hoja de Trabajo para listado'!$AB$155:$AB$1048576,0),MATCH((CUADRO!G$5&amp;$E85),'Hoja de Trabajo para listado'!$AB$151:$BA$151,0)),0)+IFERROR(INDEX('Hoja de Trabajo para listado'!$BC$155:$CB$1048576,MATCH($A85,'Hoja de Trabajo para listado'!$BC$155:$BC$1048576,0),MATCH((CUADRO!G$5&amp;$E85),'Hoja de Trabajo para listado'!$BC$151:$CB$151,0)),0)+IFERROR(INDEX('Hoja de Trabajo para listado'!$DE$153:$DG$274,MATCH($A85,'Hoja de Trabajo para listado'!$DE$153:$DE$1048576,0),MATCH((CUADRO!G$5&amp;$E85),'Hoja de Trabajo para listado'!$DE$151:$DG$151,0)),0)+IFERROR(INDEX('Hoja de Trabajo para listado'!$CD$155:$DC$1048576,MATCH($A85,'Hoja de Trabajo para listado'!$CD$155:$CD$1048576,0),MATCH((CUADRO!G$5&amp;$E85),'Hoja de Trabajo para listado'!$CD$151:$DC$151,0)),0)</f>
        <v>0</v>
      </c>
      <c r="H85" s="316">
        <f ca="1">+IFERROR(INDEX('Hoja de Trabajo para listado'!$A$155:$Z$1048576,MATCH($A85,'Hoja de Trabajo para listado'!$A$155:$A$1048576,0),MATCH((CUADRO!H$5&amp;$E85),'Hoja de Trabajo para listado'!$A$151:$Z$151,0)),0)+IFERROR(INDEX('Hoja de Trabajo para listado'!$AB$155:$BA$1048576,MATCH($A85,'Hoja de Trabajo para listado'!$AB$155:$AB$1048576,0),MATCH((CUADRO!H$5&amp;$E85),'Hoja de Trabajo para listado'!$AB$151:$BA$151,0)),0)+IFERROR(INDEX('Hoja de Trabajo para listado'!$BC$155:$CB$1048576,MATCH($A85,'Hoja de Trabajo para listado'!$BC$155:$BC$1048576,0),MATCH((CUADRO!H$5&amp;$E85),'Hoja de Trabajo para listado'!$BC$151:$CB$151,0)),0)+IFERROR(INDEX('Hoja de Trabajo para listado'!$DE$153:$DG$274,MATCH($A85,'Hoja de Trabajo para listado'!$DE$153:$DE$1048576,0),MATCH((CUADRO!H$5&amp;$E85),'Hoja de Trabajo para listado'!$DE$151:$DG$151,0)),0)+IFERROR(INDEX('Hoja de Trabajo para listado'!$CD$155:$DC$1048576,MATCH($A85,'Hoja de Trabajo para listado'!$CD$155:$CD$1048576,0),MATCH((CUADRO!H$5&amp;$E85),'Hoja de Trabajo para listado'!$CD$151:$DC$151,0)),0)</f>
        <v>542.4</v>
      </c>
      <c r="I85" s="316">
        <f ca="1">+IFERROR(INDEX('Hoja de Trabajo para listado'!$A$155:$Z$1048576,MATCH($A85,'Hoja de Trabajo para listado'!$A$155:$A$1048576,0),MATCH((CUADRO!I$5&amp;$E85),'Hoja de Trabajo para listado'!$A$151:$Z$151,0)),0)+IFERROR(INDEX('Hoja de Trabajo para listado'!$AB$155:$BA$1048576,MATCH($A85,'Hoja de Trabajo para listado'!$AB$155:$AB$1048576,0),MATCH((CUADRO!I$5&amp;$E85),'Hoja de Trabajo para listado'!$AB$151:$BA$151,0)),0)+IFERROR(INDEX('Hoja de Trabajo para listado'!$BC$155:$CB$1048576,MATCH($A85,'Hoja de Trabajo para listado'!$BC$155:$BC$1048576,0),MATCH((CUADRO!I$5&amp;$E85),'Hoja de Trabajo para listado'!$BC$151:$CB$151,0)),0)+IFERROR(INDEX('Hoja de Trabajo para listado'!$DE$153:$DG$274,MATCH($A85,'Hoja de Trabajo para listado'!$DE$153:$DE$1048576,0),MATCH((CUADRO!I$5&amp;$E85),'Hoja de Trabajo para listado'!$DE$151:$DG$151,0)),0)+IFERROR(INDEX('Hoja de Trabajo para listado'!$CD$155:$DC$1048576,MATCH($A85,'Hoja de Trabajo para listado'!$CD$155:$CD$1048576,0),MATCH((CUADRO!I$5&amp;$E85),'Hoja de Trabajo para listado'!$CD$151:$DC$151,0)),0)</f>
        <v>0</v>
      </c>
      <c r="J85" s="316">
        <f ca="1">+IFERROR(INDEX('Hoja de Trabajo para listado'!$A$155:$Z$1048576,MATCH($A85,'Hoja de Trabajo para listado'!$A$155:$A$1048576,0),MATCH((CUADRO!J$5&amp;$E85),'Hoja de Trabajo para listado'!$A$151:$Z$151,0)),0)+IFERROR(INDEX('Hoja de Trabajo para listado'!$AB$155:$BA$1048576,MATCH($A85,'Hoja de Trabajo para listado'!$AB$155:$AB$1048576,0),MATCH((CUADRO!J$5&amp;$E85),'Hoja de Trabajo para listado'!$AB$151:$BA$151,0)),0)+IFERROR(INDEX('Hoja de Trabajo para listado'!$BC$155:$CB$1048576,MATCH($A85,'Hoja de Trabajo para listado'!$BC$155:$BC$1048576,0),MATCH((CUADRO!J$5&amp;$E85),'Hoja de Trabajo para listado'!$BC$151:$CB$151,0)),0)+IFERROR(INDEX('Hoja de Trabajo para listado'!$DE$153:$DG$274,MATCH($A85,'Hoja de Trabajo para listado'!$DE$153:$DE$1048576,0),MATCH((CUADRO!J$5&amp;$E85),'Hoja de Trabajo para listado'!$DE$151:$DG$151,0)),0)+IFERROR(INDEX('Hoja de Trabajo para listado'!$CD$155:$DC$1048576,MATCH($A85,'Hoja de Trabajo para listado'!$CD$155:$CD$1048576,0),MATCH((CUADRO!J$5&amp;$E85),'Hoja de Trabajo para listado'!$CD$151:$DC$151,0)),0)</f>
        <v>0</v>
      </c>
      <c r="K85" s="316">
        <f ca="1">+IFERROR(INDEX('Hoja de Trabajo para listado'!$A$155:$Z$1048576,MATCH($A85,'Hoja de Trabajo para listado'!$A$155:$A$1048576,0),MATCH((CUADRO!K$5&amp;$E85),'Hoja de Trabajo para listado'!$A$151:$Z$151,0)),0)+IFERROR(INDEX('Hoja de Trabajo para listado'!$AB$155:$BA$1048576,MATCH($A85,'Hoja de Trabajo para listado'!$AB$155:$AB$1048576,0),MATCH((CUADRO!K$5&amp;$E85),'Hoja de Trabajo para listado'!$AB$151:$BA$151,0)),0)+IFERROR(INDEX('Hoja de Trabajo para listado'!$BC$155:$CB$1048576,MATCH($A85,'Hoja de Trabajo para listado'!$BC$155:$BC$1048576,0),MATCH((CUADRO!K$5&amp;$E85),'Hoja de Trabajo para listado'!$BC$151:$CB$151,0)),0)+IFERROR(INDEX('Hoja de Trabajo para listado'!$DE$153:$DG$274,MATCH($A85,'Hoja de Trabajo para listado'!$DE$153:$DE$1048576,0),MATCH((CUADRO!K$5&amp;$E85),'Hoja de Trabajo para listado'!$DE$151:$DG$151,0)),0)+IFERROR(INDEX('Hoja de Trabajo para listado'!$CD$155:$DC$1048576,MATCH($A85,'Hoja de Trabajo para listado'!$CD$155:$CD$1048576,0),MATCH((CUADRO!K$5&amp;$E85),'Hoja de Trabajo para listado'!$CD$151:$DC$151,0)),0)</f>
        <v>0</v>
      </c>
      <c r="L85" s="316">
        <f ca="1">+IFERROR(INDEX('Hoja de Trabajo para listado'!$A$155:$Z$1048576,MATCH($A85,'Hoja de Trabajo para listado'!$A$155:$A$1048576,0),MATCH((CUADRO!L$5&amp;$E85),'Hoja de Trabajo para listado'!$A$151:$Z$151,0)),0)+IFERROR(INDEX('Hoja de Trabajo para listado'!$AB$155:$BA$1048576,MATCH($A85,'Hoja de Trabajo para listado'!$AB$155:$AB$1048576,0),MATCH((CUADRO!L$5&amp;$E85),'Hoja de Trabajo para listado'!$AB$151:$BA$151,0)),0)+IFERROR(INDEX('Hoja de Trabajo para listado'!$BC$155:$CB$1048576,MATCH($A85,'Hoja de Trabajo para listado'!$BC$155:$BC$1048576,0),MATCH((CUADRO!L$5&amp;$E85),'Hoja de Trabajo para listado'!$BC$151:$CB$151,0)),0)+IFERROR(INDEX('Hoja de Trabajo para listado'!$DE$153:$DG$274,MATCH($A85,'Hoja de Trabajo para listado'!$DE$153:$DE$1048576,0),MATCH((CUADRO!L$5&amp;$E85),'Hoja de Trabajo para listado'!$DE$151:$DG$151,0)),0)+IFERROR(INDEX('Hoja de Trabajo para listado'!$CD$155:$DC$1048576,MATCH($A85,'Hoja de Trabajo para listado'!$CD$155:$CD$1048576,0),MATCH((CUADRO!L$5&amp;$E85),'Hoja de Trabajo para listado'!$CD$151:$DC$151,0)),0)</f>
        <v>0</v>
      </c>
      <c r="M85" s="316">
        <f ca="1">+IFERROR(INDEX('Hoja de Trabajo para listado'!$A$155:$Z$1048576,MATCH($A85,'Hoja de Trabajo para listado'!$A$155:$A$1048576,0),MATCH((CUADRO!M$5&amp;$E85),'Hoja de Trabajo para listado'!$A$151:$Z$151,0)),0)+IFERROR(INDEX('Hoja de Trabajo para listado'!$AB$155:$BA$1048576,MATCH($A85,'Hoja de Trabajo para listado'!$AB$155:$AB$1048576,0),MATCH((CUADRO!M$5&amp;$E85),'Hoja de Trabajo para listado'!$AB$151:$BA$151,0)),0)+IFERROR(INDEX('Hoja de Trabajo para listado'!$BC$155:$CB$1048576,MATCH($A85,'Hoja de Trabajo para listado'!$BC$155:$BC$1048576,0),MATCH((CUADRO!M$5&amp;$E85),'Hoja de Trabajo para listado'!$BC$151:$CB$151,0)),0)+IFERROR(INDEX('Hoja de Trabajo para listado'!$DE$153:$DG$274,MATCH($A85,'Hoja de Trabajo para listado'!$DE$153:$DE$1048576,0),MATCH((CUADRO!M$5&amp;$E85),'Hoja de Trabajo para listado'!$DE$151:$DG$151,0)),0)+IFERROR(INDEX('Hoja de Trabajo para listado'!$CD$155:$DC$1048576,MATCH($A85,'Hoja de Trabajo para listado'!$CD$155:$CD$1048576,0),MATCH((CUADRO!M$5&amp;$E85),'Hoja de Trabajo para listado'!$CD$151:$DC$151,0)),0)</f>
        <v>0</v>
      </c>
      <c r="N85" s="316">
        <f ca="1">+IFERROR(INDEX('Hoja de Trabajo para listado'!$A$155:$Z$1048576,MATCH($A85,'Hoja de Trabajo para listado'!$A$155:$A$1048576,0),MATCH((CUADRO!N$5&amp;$E85),'Hoja de Trabajo para listado'!$A$151:$Z$151,0)),0)+IFERROR(INDEX('Hoja de Trabajo para listado'!$AB$155:$BA$1048576,MATCH($A85,'Hoja de Trabajo para listado'!$AB$155:$AB$1048576,0),MATCH((CUADRO!N$5&amp;$E85),'Hoja de Trabajo para listado'!$AB$151:$BA$151,0)),0)+IFERROR(INDEX('Hoja de Trabajo para listado'!$BC$155:$CB$1048576,MATCH($A85,'Hoja de Trabajo para listado'!$BC$155:$BC$1048576,0),MATCH((CUADRO!N$5&amp;$E85),'Hoja de Trabajo para listado'!$BC$151:$CB$151,0)),0)+IFERROR(INDEX('Hoja de Trabajo para listado'!$DE$153:$DG$274,MATCH($A85,'Hoja de Trabajo para listado'!$DE$153:$DE$1048576,0),MATCH((CUADRO!N$5&amp;$E85),'Hoja de Trabajo para listado'!$DE$151:$DG$151,0)),0)+IFERROR(INDEX('Hoja de Trabajo para listado'!$CD$155:$DC$1048576,MATCH($A85,'Hoja de Trabajo para listado'!$CD$155:$CD$1048576,0),MATCH((CUADRO!N$5&amp;$E85),'Hoja de Trabajo para listado'!$CD$151:$DC$151,0)),0)</f>
        <v>0</v>
      </c>
      <c r="O85" s="316">
        <f ca="1">+IFERROR(INDEX('Hoja de Trabajo para listado'!$A$155:$Z$1048576,MATCH($A85,'Hoja de Trabajo para listado'!$A$155:$A$1048576,0),MATCH((CUADRO!O$5&amp;$E85),'Hoja de Trabajo para listado'!$A$151:$Z$151,0)),0)+IFERROR(INDEX('Hoja de Trabajo para listado'!$AB$155:$BA$1048576,MATCH($A85,'Hoja de Trabajo para listado'!$AB$155:$AB$1048576,0),MATCH((CUADRO!O$5&amp;$E85),'Hoja de Trabajo para listado'!$AB$151:$BA$151,0)),0)+IFERROR(INDEX('Hoja de Trabajo para listado'!$BC$155:$CB$1048576,MATCH($A85,'Hoja de Trabajo para listado'!$BC$155:$BC$1048576,0),MATCH((CUADRO!O$5&amp;$E85),'Hoja de Trabajo para listado'!$BC$151:$CB$151,0)),0)+IFERROR(INDEX('Hoja de Trabajo para listado'!$DE$153:$DG$274,MATCH($A85,'Hoja de Trabajo para listado'!$DE$153:$DE$1048576,0),MATCH((CUADRO!O$5&amp;$E85),'Hoja de Trabajo para listado'!$DE$151:$DG$151,0)),0)+IFERROR(INDEX('Hoja de Trabajo para listado'!$CD$155:$DC$1048576,MATCH($A85,'Hoja de Trabajo para listado'!$CD$155:$CD$1048576,0),MATCH((CUADRO!O$5&amp;$E85),'Hoja de Trabajo para listado'!$CD$151:$DC$151,0)),0)</f>
        <v>0</v>
      </c>
      <c r="P85" s="316">
        <f ca="1">+IFERROR(INDEX('Hoja de Trabajo para listado'!$A$155:$Z$1048576,MATCH($A85,'Hoja de Trabajo para listado'!$A$155:$A$1048576,0),MATCH((CUADRO!P$5&amp;$E85),'Hoja de Trabajo para listado'!$A$151:$Z$151,0)),0)+IFERROR(INDEX('Hoja de Trabajo para listado'!$AB$155:$BA$1048576,MATCH($A85,'Hoja de Trabajo para listado'!$AB$155:$AB$1048576,0),MATCH((CUADRO!P$5&amp;$E85),'Hoja de Trabajo para listado'!$AB$151:$BA$151,0)),0)+IFERROR(INDEX('Hoja de Trabajo para listado'!$BC$155:$CB$1048576,MATCH($A85,'Hoja de Trabajo para listado'!$BC$155:$BC$1048576,0),MATCH((CUADRO!P$5&amp;$E85),'Hoja de Trabajo para listado'!$BC$151:$CB$151,0)),0)+IFERROR(INDEX('Hoja de Trabajo para listado'!$DE$153:$DG$274,MATCH($A85,'Hoja de Trabajo para listado'!$DE$153:$DE$1048576,0),MATCH((CUADRO!P$5&amp;$E85),'Hoja de Trabajo para listado'!$DE$151:$DG$151,0)),0)+IFERROR(INDEX('Hoja de Trabajo para listado'!$CD$155:$DC$1048576,MATCH($A85,'Hoja de Trabajo para listado'!$CD$155:$CD$1048576,0),MATCH((CUADRO!P$5&amp;$E85),'Hoja de Trabajo para listado'!$CD$151:$DC$151,0)),0)</f>
        <v>0</v>
      </c>
      <c r="Q85" s="316">
        <f ca="1">+IFERROR(INDEX('Hoja de Trabajo para listado'!$A$155:$Z$1048576,MATCH($A85,'Hoja de Trabajo para listado'!$A$155:$A$1048576,0),MATCH((CUADRO!Q$5&amp;$E85),'Hoja de Trabajo para listado'!$A$151:$Z$151,0)),0)+IFERROR(INDEX('Hoja de Trabajo para listado'!$AB$155:$BA$1048576,MATCH($A85,'Hoja de Trabajo para listado'!$AB$155:$AB$1048576,0),MATCH((CUADRO!Q$5&amp;$E85),'Hoja de Trabajo para listado'!$AB$151:$BA$151,0)),0)+IFERROR(INDEX('Hoja de Trabajo para listado'!$BC$155:$CB$1048576,MATCH($A85,'Hoja de Trabajo para listado'!$BC$155:$BC$1048576,0),MATCH((CUADRO!Q$5&amp;$E85),'Hoja de Trabajo para listado'!$BC$151:$CB$151,0)),0)+IFERROR(INDEX('Hoja de Trabajo para listado'!$DE$153:$DG$274,MATCH($A85,'Hoja de Trabajo para listado'!$DE$153:$DE$1048576,0),MATCH((CUADRO!Q$5&amp;$E85),'Hoja de Trabajo para listado'!$DE$151:$DG$151,0)),0)+IFERROR(INDEX('Hoja de Trabajo para listado'!$CD$155:$DC$1048576,MATCH($A85,'Hoja de Trabajo para listado'!$CD$155:$CD$1048576,0),MATCH((CUADRO!Q$5&amp;$E85),'Hoja de Trabajo para listado'!$CD$151:$DC$151,0)),0)</f>
        <v>0</v>
      </c>
      <c r="R85" s="316">
        <f t="shared" ca="1" si="2"/>
        <v>542.4</v>
      </c>
      <c r="S85" s="352">
        <f ca="1">+R84+R85</f>
        <v>542.4</v>
      </c>
      <c r="T85" s="316">
        <f ca="1">+S85</f>
        <v>542.4</v>
      </c>
      <c r="U85" s="348">
        <f t="shared" si="3"/>
        <v>2</v>
      </c>
      <c r="V85" s="319" t="str">
        <f>+VLOOKUP(A85,bd_lista!$A$3:$E$593,5,FALSE)</f>
        <v>Empresas Nacionales</v>
      </c>
      <c r="W85" s="426"/>
    </row>
    <row r="86" spans="1:23" customFormat="1" ht="15" customHeight="1">
      <c r="A86" s="323">
        <v>584</v>
      </c>
      <c r="B86" s="427">
        <f>+A86</f>
        <v>584</v>
      </c>
      <c r="C86" s="318" t="str">
        <f>+VLOOKUP(A86,bd_lista!$A$3:$C$593,3,FALSE)</f>
        <v>Empresa Boliviana de Industrializacion de Hidrocarburos</v>
      </c>
      <c r="D86" s="429" t="str">
        <f>+C86</f>
        <v>Empresa Boliviana de Industrializacion de Hidrocarburos</v>
      </c>
      <c r="E86" s="339" t="s">
        <v>1418</v>
      </c>
      <c r="F86" s="314">
        <f ca="1">+IFERROR(INDEX('Hoja de Trabajo para listado'!$A$155:$Z$1048576,MATCH($A86,'Hoja de Trabajo para listado'!$A$155:$A$1048576,0),MATCH((CUADRO!F$5&amp;$E86),'Hoja de Trabajo para listado'!$A$151:$Z$151,0)),0)+IFERROR(INDEX('Hoja de Trabajo para listado'!$AB$155:$BA$1048576,MATCH($A86,'Hoja de Trabajo para listado'!$AB$155:$AB$1048576,0),MATCH((CUADRO!F$5&amp;$E86),'Hoja de Trabajo para listado'!$AB$151:$BA$151,0)),0)+IFERROR(INDEX('Hoja de Trabajo para listado'!$BC$155:$CB$1048576,MATCH($A86,'Hoja de Trabajo para listado'!$BC$155:$BC$1048576,0),MATCH((CUADRO!F$5&amp;$E86),'Hoja de Trabajo para listado'!$BC$151:$CB$151,0)),0)+IFERROR(INDEX('Hoja de Trabajo para listado'!$DE$153:$DG$274,MATCH($A86,'Hoja de Trabajo para listado'!$DE$153:$DE$1048576,0),MATCH((CUADRO!F$5&amp;$E86),'Hoja de Trabajo para listado'!$DE$151:$DG$151,0)),0)+IFERROR(INDEX('Hoja de Trabajo para listado'!$CD$155:$DC$1048576,MATCH($A86,'Hoja de Trabajo para listado'!$CD$155:$CD$1048576,0),MATCH((CUADRO!F$5&amp;$E86),'Hoja de Trabajo para listado'!$CD$151:$DC$151,0)),0)</f>
        <v>0</v>
      </c>
      <c r="G86" s="314">
        <f ca="1">+IFERROR(INDEX('Hoja de Trabajo para listado'!$A$155:$Z$1048576,MATCH($A86,'Hoja de Trabajo para listado'!$A$155:$A$1048576,0),MATCH((CUADRO!G$5&amp;$E86),'Hoja de Trabajo para listado'!$A$151:$Z$151,0)),0)+IFERROR(INDEX('Hoja de Trabajo para listado'!$AB$155:$BA$1048576,MATCH($A86,'Hoja de Trabajo para listado'!$AB$155:$AB$1048576,0),MATCH((CUADRO!G$5&amp;$E86),'Hoja de Trabajo para listado'!$AB$151:$BA$151,0)),0)+IFERROR(INDEX('Hoja de Trabajo para listado'!$BC$155:$CB$1048576,MATCH($A86,'Hoja de Trabajo para listado'!$BC$155:$BC$1048576,0),MATCH((CUADRO!G$5&amp;$E86),'Hoja de Trabajo para listado'!$BC$151:$CB$151,0)),0)+IFERROR(INDEX('Hoja de Trabajo para listado'!$DE$153:$DG$274,MATCH($A86,'Hoja de Trabajo para listado'!$DE$153:$DE$1048576,0),MATCH((CUADRO!G$5&amp;$E86),'Hoja de Trabajo para listado'!$DE$151:$DG$151,0)),0)+IFERROR(INDEX('Hoja de Trabajo para listado'!$CD$155:$DC$1048576,MATCH($A86,'Hoja de Trabajo para listado'!$CD$155:$CD$1048576,0),MATCH((CUADRO!G$5&amp;$E86),'Hoja de Trabajo para listado'!$CD$151:$DC$151,0)),0)</f>
        <v>51.63</v>
      </c>
      <c r="H86" s="314">
        <f ca="1">+IFERROR(INDEX('Hoja de Trabajo para listado'!$A$155:$Z$1048576,MATCH($A86,'Hoja de Trabajo para listado'!$A$155:$A$1048576,0),MATCH((CUADRO!H$5&amp;$E86),'Hoja de Trabajo para listado'!$A$151:$Z$151,0)),0)+IFERROR(INDEX('Hoja de Trabajo para listado'!$AB$155:$BA$1048576,MATCH($A86,'Hoja de Trabajo para listado'!$AB$155:$AB$1048576,0),MATCH((CUADRO!H$5&amp;$E86),'Hoja de Trabajo para listado'!$AB$151:$BA$151,0)),0)+IFERROR(INDEX('Hoja de Trabajo para listado'!$BC$155:$CB$1048576,MATCH($A86,'Hoja de Trabajo para listado'!$BC$155:$BC$1048576,0),MATCH((CUADRO!H$5&amp;$E86),'Hoja de Trabajo para listado'!$BC$151:$CB$151,0)),0)+IFERROR(INDEX('Hoja de Trabajo para listado'!$DE$153:$DG$274,MATCH($A86,'Hoja de Trabajo para listado'!$DE$153:$DE$1048576,0),MATCH((CUADRO!H$5&amp;$E86),'Hoja de Trabajo para listado'!$DE$151:$DG$151,0)),0)+IFERROR(INDEX('Hoja de Trabajo para listado'!$CD$155:$DC$1048576,MATCH($A86,'Hoja de Trabajo para listado'!$CD$155:$CD$1048576,0),MATCH((CUADRO!H$5&amp;$E86),'Hoja de Trabajo para listado'!$CD$151:$DC$151,0)),0)</f>
        <v>0</v>
      </c>
      <c r="I86" s="314">
        <f ca="1">+IFERROR(INDEX('Hoja de Trabajo para listado'!$A$155:$Z$1048576,MATCH($A86,'Hoja de Trabajo para listado'!$A$155:$A$1048576,0),MATCH((CUADRO!I$5&amp;$E86),'Hoja de Trabajo para listado'!$A$151:$Z$151,0)),0)+IFERROR(INDEX('Hoja de Trabajo para listado'!$AB$155:$BA$1048576,MATCH($A86,'Hoja de Trabajo para listado'!$AB$155:$AB$1048576,0),MATCH((CUADRO!I$5&amp;$E86),'Hoja de Trabajo para listado'!$AB$151:$BA$151,0)),0)+IFERROR(INDEX('Hoja de Trabajo para listado'!$BC$155:$CB$1048576,MATCH($A86,'Hoja de Trabajo para listado'!$BC$155:$BC$1048576,0),MATCH((CUADRO!I$5&amp;$E86),'Hoja de Trabajo para listado'!$BC$151:$CB$151,0)),0)+IFERROR(INDEX('Hoja de Trabajo para listado'!$DE$153:$DG$274,MATCH($A86,'Hoja de Trabajo para listado'!$DE$153:$DE$1048576,0),MATCH((CUADRO!I$5&amp;$E86),'Hoja de Trabajo para listado'!$DE$151:$DG$151,0)),0)+IFERROR(INDEX('Hoja de Trabajo para listado'!$CD$155:$DC$1048576,MATCH($A86,'Hoja de Trabajo para listado'!$CD$155:$CD$1048576,0),MATCH((CUADRO!I$5&amp;$E86),'Hoja de Trabajo para listado'!$CD$151:$DC$151,0)),0)</f>
        <v>0</v>
      </c>
      <c r="J86" s="314">
        <f ca="1">+IFERROR(INDEX('Hoja de Trabajo para listado'!$A$155:$Z$1048576,MATCH($A86,'Hoja de Trabajo para listado'!$A$155:$A$1048576,0),MATCH((CUADRO!J$5&amp;$E86),'Hoja de Trabajo para listado'!$A$151:$Z$151,0)),0)+IFERROR(INDEX('Hoja de Trabajo para listado'!$AB$155:$BA$1048576,MATCH($A86,'Hoja de Trabajo para listado'!$AB$155:$AB$1048576,0),MATCH((CUADRO!J$5&amp;$E86),'Hoja de Trabajo para listado'!$AB$151:$BA$151,0)),0)+IFERROR(INDEX('Hoja de Trabajo para listado'!$BC$155:$CB$1048576,MATCH($A86,'Hoja de Trabajo para listado'!$BC$155:$BC$1048576,0),MATCH((CUADRO!J$5&amp;$E86),'Hoja de Trabajo para listado'!$BC$151:$CB$151,0)),0)+IFERROR(INDEX('Hoja de Trabajo para listado'!$DE$153:$DG$274,MATCH($A86,'Hoja de Trabajo para listado'!$DE$153:$DE$1048576,0),MATCH((CUADRO!J$5&amp;$E86),'Hoja de Trabajo para listado'!$DE$151:$DG$151,0)),0)+IFERROR(INDEX('Hoja de Trabajo para listado'!$CD$155:$DC$1048576,MATCH($A86,'Hoja de Trabajo para listado'!$CD$155:$CD$1048576,0),MATCH((CUADRO!J$5&amp;$E86),'Hoja de Trabajo para listado'!$CD$151:$DC$151,0)),0)</f>
        <v>0</v>
      </c>
      <c r="K86" s="314">
        <f ca="1">+IFERROR(INDEX('Hoja de Trabajo para listado'!$A$155:$Z$1048576,MATCH($A86,'Hoja de Trabajo para listado'!$A$155:$A$1048576,0),MATCH((CUADRO!K$5&amp;$E86),'Hoja de Trabajo para listado'!$A$151:$Z$151,0)),0)+IFERROR(INDEX('Hoja de Trabajo para listado'!$AB$155:$BA$1048576,MATCH($A86,'Hoja de Trabajo para listado'!$AB$155:$AB$1048576,0),MATCH((CUADRO!K$5&amp;$E86),'Hoja de Trabajo para listado'!$AB$151:$BA$151,0)),0)+IFERROR(INDEX('Hoja de Trabajo para listado'!$BC$155:$CB$1048576,MATCH($A86,'Hoja de Trabajo para listado'!$BC$155:$BC$1048576,0),MATCH((CUADRO!K$5&amp;$E86),'Hoja de Trabajo para listado'!$BC$151:$CB$151,0)),0)+IFERROR(INDEX('Hoja de Trabajo para listado'!$DE$153:$DG$274,MATCH($A86,'Hoja de Trabajo para listado'!$DE$153:$DE$1048576,0),MATCH((CUADRO!K$5&amp;$E86),'Hoja de Trabajo para listado'!$DE$151:$DG$151,0)),0)+IFERROR(INDEX('Hoja de Trabajo para listado'!$CD$155:$DC$1048576,MATCH($A86,'Hoja de Trabajo para listado'!$CD$155:$CD$1048576,0),MATCH((CUADRO!K$5&amp;$E86),'Hoja de Trabajo para listado'!$CD$151:$DC$151,0)),0)</f>
        <v>0</v>
      </c>
      <c r="L86" s="314">
        <f ca="1">+IFERROR(INDEX('Hoja de Trabajo para listado'!$A$155:$Z$1048576,MATCH($A86,'Hoja de Trabajo para listado'!$A$155:$A$1048576,0),MATCH((CUADRO!L$5&amp;$E86),'Hoja de Trabajo para listado'!$A$151:$Z$151,0)),0)+IFERROR(INDEX('Hoja de Trabajo para listado'!$AB$155:$BA$1048576,MATCH($A86,'Hoja de Trabajo para listado'!$AB$155:$AB$1048576,0),MATCH((CUADRO!L$5&amp;$E86),'Hoja de Trabajo para listado'!$AB$151:$BA$151,0)),0)+IFERROR(INDEX('Hoja de Trabajo para listado'!$BC$155:$CB$1048576,MATCH($A86,'Hoja de Trabajo para listado'!$BC$155:$BC$1048576,0),MATCH((CUADRO!L$5&amp;$E86),'Hoja de Trabajo para listado'!$BC$151:$CB$151,0)),0)+IFERROR(INDEX('Hoja de Trabajo para listado'!$DE$153:$DG$274,MATCH($A86,'Hoja de Trabajo para listado'!$DE$153:$DE$1048576,0),MATCH((CUADRO!L$5&amp;$E86),'Hoja de Trabajo para listado'!$DE$151:$DG$151,0)),0)+IFERROR(INDEX('Hoja de Trabajo para listado'!$CD$155:$DC$1048576,MATCH($A86,'Hoja de Trabajo para listado'!$CD$155:$CD$1048576,0),MATCH((CUADRO!L$5&amp;$E86),'Hoja de Trabajo para listado'!$CD$151:$DC$151,0)),0)</f>
        <v>0</v>
      </c>
      <c r="M86" s="314">
        <f ca="1">+IFERROR(INDEX('Hoja de Trabajo para listado'!$A$155:$Z$1048576,MATCH($A86,'Hoja de Trabajo para listado'!$A$155:$A$1048576,0),MATCH((CUADRO!M$5&amp;$E86),'Hoja de Trabajo para listado'!$A$151:$Z$151,0)),0)+IFERROR(INDEX('Hoja de Trabajo para listado'!$AB$155:$BA$1048576,MATCH($A86,'Hoja de Trabajo para listado'!$AB$155:$AB$1048576,0),MATCH((CUADRO!M$5&amp;$E86),'Hoja de Trabajo para listado'!$AB$151:$BA$151,0)),0)+IFERROR(INDEX('Hoja de Trabajo para listado'!$BC$155:$CB$1048576,MATCH($A86,'Hoja de Trabajo para listado'!$BC$155:$BC$1048576,0),MATCH((CUADRO!M$5&amp;$E86),'Hoja de Trabajo para listado'!$BC$151:$CB$151,0)),0)+IFERROR(INDEX('Hoja de Trabajo para listado'!$DE$153:$DG$274,MATCH($A86,'Hoja de Trabajo para listado'!$DE$153:$DE$1048576,0),MATCH((CUADRO!M$5&amp;$E86),'Hoja de Trabajo para listado'!$DE$151:$DG$151,0)),0)+IFERROR(INDEX('Hoja de Trabajo para listado'!$CD$155:$DC$1048576,MATCH($A86,'Hoja de Trabajo para listado'!$CD$155:$CD$1048576,0),MATCH((CUADRO!M$5&amp;$E86),'Hoja de Trabajo para listado'!$CD$151:$DC$151,0)),0)</f>
        <v>0</v>
      </c>
      <c r="N86" s="314">
        <f ca="1">+IFERROR(INDEX('Hoja de Trabajo para listado'!$A$155:$Z$1048576,MATCH($A86,'Hoja de Trabajo para listado'!$A$155:$A$1048576,0),MATCH((CUADRO!N$5&amp;$E86),'Hoja de Trabajo para listado'!$A$151:$Z$151,0)),0)+IFERROR(INDEX('Hoja de Trabajo para listado'!$AB$155:$BA$1048576,MATCH($A86,'Hoja de Trabajo para listado'!$AB$155:$AB$1048576,0),MATCH((CUADRO!N$5&amp;$E86),'Hoja de Trabajo para listado'!$AB$151:$BA$151,0)),0)+IFERROR(INDEX('Hoja de Trabajo para listado'!$BC$155:$CB$1048576,MATCH($A86,'Hoja de Trabajo para listado'!$BC$155:$BC$1048576,0),MATCH((CUADRO!N$5&amp;$E86),'Hoja de Trabajo para listado'!$BC$151:$CB$151,0)),0)+IFERROR(INDEX('Hoja de Trabajo para listado'!$DE$153:$DG$274,MATCH($A86,'Hoja de Trabajo para listado'!$DE$153:$DE$1048576,0),MATCH((CUADRO!N$5&amp;$E86),'Hoja de Trabajo para listado'!$DE$151:$DG$151,0)),0)+IFERROR(INDEX('Hoja de Trabajo para listado'!$CD$155:$DC$1048576,MATCH($A86,'Hoja de Trabajo para listado'!$CD$155:$CD$1048576,0),MATCH((CUADRO!N$5&amp;$E86),'Hoja de Trabajo para listado'!$CD$151:$DC$151,0)),0)</f>
        <v>0</v>
      </c>
      <c r="O86" s="314">
        <f ca="1">+IFERROR(INDEX('Hoja de Trabajo para listado'!$A$155:$Z$1048576,MATCH($A86,'Hoja de Trabajo para listado'!$A$155:$A$1048576,0),MATCH((CUADRO!O$5&amp;$E86),'Hoja de Trabajo para listado'!$A$151:$Z$151,0)),0)+IFERROR(INDEX('Hoja de Trabajo para listado'!$AB$155:$BA$1048576,MATCH($A86,'Hoja de Trabajo para listado'!$AB$155:$AB$1048576,0),MATCH((CUADRO!O$5&amp;$E86),'Hoja de Trabajo para listado'!$AB$151:$BA$151,0)),0)+IFERROR(INDEX('Hoja de Trabajo para listado'!$BC$155:$CB$1048576,MATCH($A86,'Hoja de Trabajo para listado'!$BC$155:$BC$1048576,0),MATCH((CUADRO!O$5&amp;$E86),'Hoja de Trabajo para listado'!$BC$151:$CB$151,0)),0)+IFERROR(INDEX('Hoja de Trabajo para listado'!$DE$153:$DG$274,MATCH($A86,'Hoja de Trabajo para listado'!$DE$153:$DE$1048576,0),MATCH((CUADRO!O$5&amp;$E86),'Hoja de Trabajo para listado'!$DE$151:$DG$151,0)),0)+IFERROR(INDEX('Hoja de Trabajo para listado'!$CD$155:$DC$1048576,MATCH($A86,'Hoja de Trabajo para listado'!$CD$155:$CD$1048576,0),MATCH((CUADRO!O$5&amp;$E86),'Hoja de Trabajo para listado'!$CD$151:$DC$151,0)),0)</f>
        <v>0</v>
      </c>
      <c r="P86" s="314">
        <f ca="1">+IFERROR(INDEX('Hoja de Trabajo para listado'!$A$155:$Z$1048576,MATCH($A86,'Hoja de Trabajo para listado'!$A$155:$A$1048576,0),MATCH((CUADRO!P$5&amp;$E86),'Hoja de Trabajo para listado'!$A$151:$Z$151,0)),0)+IFERROR(INDEX('Hoja de Trabajo para listado'!$AB$155:$BA$1048576,MATCH($A86,'Hoja de Trabajo para listado'!$AB$155:$AB$1048576,0),MATCH((CUADRO!P$5&amp;$E86),'Hoja de Trabajo para listado'!$AB$151:$BA$151,0)),0)+IFERROR(INDEX('Hoja de Trabajo para listado'!$BC$155:$CB$1048576,MATCH($A86,'Hoja de Trabajo para listado'!$BC$155:$BC$1048576,0),MATCH((CUADRO!P$5&amp;$E86),'Hoja de Trabajo para listado'!$BC$151:$CB$151,0)),0)+IFERROR(INDEX('Hoja de Trabajo para listado'!$DE$153:$DG$274,MATCH($A86,'Hoja de Trabajo para listado'!$DE$153:$DE$1048576,0),MATCH((CUADRO!P$5&amp;$E86),'Hoja de Trabajo para listado'!$DE$151:$DG$151,0)),0)+IFERROR(INDEX('Hoja de Trabajo para listado'!$CD$155:$DC$1048576,MATCH($A86,'Hoja de Trabajo para listado'!$CD$155:$CD$1048576,0),MATCH((CUADRO!P$5&amp;$E86),'Hoja de Trabajo para listado'!$CD$151:$DC$151,0)),0)</f>
        <v>0</v>
      </c>
      <c r="Q86" s="314">
        <f ca="1">+IFERROR(INDEX('Hoja de Trabajo para listado'!$A$155:$Z$1048576,MATCH($A86,'Hoja de Trabajo para listado'!$A$155:$A$1048576,0),MATCH((CUADRO!Q$5&amp;$E86),'Hoja de Trabajo para listado'!$A$151:$Z$151,0)),0)+IFERROR(INDEX('Hoja de Trabajo para listado'!$AB$155:$BA$1048576,MATCH($A86,'Hoja de Trabajo para listado'!$AB$155:$AB$1048576,0),MATCH((CUADRO!Q$5&amp;$E86),'Hoja de Trabajo para listado'!$AB$151:$BA$151,0)),0)+IFERROR(INDEX('Hoja de Trabajo para listado'!$BC$155:$CB$1048576,MATCH($A86,'Hoja de Trabajo para listado'!$BC$155:$BC$1048576,0),MATCH((CUADRO!Q$5&amp;$E86),'Hoja de Trabajo para listado'!$BC$151:$CB$151,0)),0)+IFERROR(INDEX('Hoja de Trabajo para listado'!$DE$153:$DG$274,MATCH($A86,'Hoja de Trabajo para listado'!$DE$153:$DE$1048576,0),MATCH((CUADRO!Q$5&amp;$E86),'Hoja de Trabajo para listado'!$DE$151:$DG$151,0)),0)+IFERROR(INDEX('Hoja de Trabajo para listado'!$CD$155:$DC$1048576,MATCH($A86,'Hoja de Trabajo para listado'!$CD$155:$CD$1048576,0),MATCH((CUADRO!Q$5&amp;$E86),'Hoja de Trabajo para listado'!$CD$151:$DC$151,0)),0)</f>
        <v>0</v>
      </c>
      <c r="R86" s="314">
        <f t="shared" ca="1" si="2"/>
        <v>51.63</v>
      </c>
      <c r="S86" s="353"/>
      <c r="T86" s="314">
        <f ca="1">+T87</f>
        <v>51.63</v>
      </c>
      <c r="U86" s="313">
        <f t="shared" si="3"/>
        <v>1</v>
      </c>
      <c r="V86" s="319" t="str">
        <f>+VLOOKUP(A86,bd_lista!$A$3:$E$593,5,FALSE)</f>
        <v>Empresas Nacionales</v>
      </c>
      <c r="W86" s="425" t="str">
        <f>+V86</f>
        <v>Empresas Nacionales</v>
      </c>
    </row>
    <row r="87" spans="1:23" customFormat="1" ht="15" customHeight="1">
      <c r="A87" s="323">
        <v>584</v>
      </c>
      <c r="B87" s="428"/>
      <c r="C87" s="319" t="str">
        <f>+VLOOKUP(A87,bd_lista!$A$3:$C$593,3,FALSE)</f>
        <v>Empresa Boliviana de Industrializacion de Hidrocarburos</v>
      </c>
      <c r="D87" s="430"/>
      <c r="E87" s="319" t="s">
        <v>1419</v>
      </c>
      <c r="F87" s="316">
        <f ca="1">+IFERROR(INDEX('Hoja de Trabajo para listado'!$A$155:$Z$1048576,MATCH($A87,'Hoja de Trabajo para listado'!$A$155:$A$1048576,0),MATCH((CUADRO!F$5&amp;$E87),'Hoja de Trabajo para listado'!$A$151:$Z$151,0)),0)+IFERROR(INDEX('Hoja de Trabajo para listado'!$AB$155:$BA$1048576,MATCH($A87,'Hoja de Trabajo para listado'!$AB$155:$AB$1048576,0),MATCH((CUADRO!F$5&amp;$E87),'Hoja de Trabajo para listado'!$AB$151:$BA$151,0)),0)+IFERROR(INDEX('Hoja de Trabajo para listado'!$BC$155:$CB$1048576,MATCH($A87,'Hoja de Trabajo para listado'!$BC$155:$BC$1048576,0),MATCH((CUADRO!F$5&amp;$E87),'Hoja de Trabajo para listado'!$BC$151:$CB$151,0)),0)+IFERROR(INDEX('Hoja de Trabajo para listado'!$DE$153:$DG$274,MATCH($A87,'Hoja de Trabajo para listado'!$DE$153:$DE$1048576,0),MATCH((CUADRO!F$5&amp;$E87),'Hoja de Trabajo para listado'!$DE$151:$DG$151,0)),0)+IFERROR(INDEX('Hoja de Trabajo para listado'!$CD$155:$DC$1048576,MATCH($A87,'Hoja de Trabajo para listado'!$CD$155:$CD$1048576,0),MATCH((CUADRO!F$5&amp;$E87),'Hoja de Trabajo para listado'!$CD$151:$DC$151,0)),0)</f>
        <v>0</v>
      </c>
      <c r="G87" s="316">
        <f ca="1">+IFERROR(INDEX('Hoja de Trabajo para listado'!$A$155:$Z$1048576,MATCH($A87,'Hoja de Trabajo para listado'!$A$155:$A$1048576,0),MATCH((CUADRO!G$5&amp;$E87),'Hoja de Trabajo para listado'!$A$151:$Z$151,0)),0)+IFERROR(INDEX('Hoja de Trabajo para listado'!$AB$155:$BA$1048576,MATCH($A87,'Hoja de Trabajo para listado'!$AB$155:$AB$1048576,0),MATCH((CUADRO!G$5&amp;$E87),'Hoja de Trabajo para listado'!$AB$151:$BA$151,0)),0)+IFERROR(INDEX('Hoja de Trabajo para listado'!$BC$155:$CB$1048576,MATCH($A87,'Hoja de Trabajo para listado'!$BC$155:$BC$1048576,0),MATCH((CUADRO!G$5&amp;$E87),'Hoja de Trabajo para listado'!$BC$151:$CB$151,0)),0)+IFERROR(INDEX('Hoja de Trabajo para listado'!$DE$153:$DG$274,MATCH($A87,'Hoja de Trabajo para listado'!$DE$153:$DE$1048576,0),MATCH((CUADRO!G$5&amp;$E87),'Hoja de Trabajo para listado'!$DE$151:$DG$151,0)),0)+IFERROR(INDEX('Hoja de Trabajo para listado'!$CD$155:$DC$1048576,MATCH($A87,'Hoja de Trabajo para listado'!$CD$155:$CD$1048576,0),MATCH((CUADRO!G$5&amp;$E87),'Hoja de Trabajo para listado'!$CD$151:$DC$151,0)),0)</f>
        <v>0</v>
      </c>
      <c r="H87" s="316">
        <f ca="1">+IFERROR(INDEX('Hoja de Trabajo para listado'!$A$155:$Z$1048576,MATCH($A87,'Hoja de Trabajo para listado'!$A$155:$A$1048576,0),MATCH((CUADRO!H$5&amp;$E87),'Hoja de Trabajo para listado'!$A$151:$Z$151,0)),0)+IFERROR(INDEX('Hoja de Trabajo para listado'!$AB$155:$BA$1048576,MATCH($A87,'Hoja de Trabajo para listado'!$AB$155:$AB$1048576,0),MATCH((CUADRO!H$5&amp;$E87),'Hoja de Trabajo para listado'!$AB$151:$BA$151,0)),0)+IFERROR(INDEX('Hoja de Trabajo para listado'!$BC$155:$CB$1048576,MATCH($A87,'Hoja de Trabajo para listado'!$BC$155:$BC$1048576,0),MATCH((CUADRO!H$5&amp;$E87),'Hoja de Trabajo para listado'!$BC$151:$CB$151,0)),0)+IFERROR(INDEX('Hoja de Trabajo para listado'!$DE$153:$DG$274,MATCH($A87,'Hoja de Trabajo para listado'!$DE$153:$DE$1048576,0),MATCH((CUADRO!H$5&amp;$E87),'Hoja de Trabajo para listado'!$DE$151:$DG$151,0)),0)+IFERROR(INDEX('Hoja de Trabajo para listado'!$CD$155:$DC$1048576,MATCH($A87,'Hoja de Trabajo para listado'!$CD$155:$CD$1048576,0),MATCH((CUADRO!H$5&amp;$E87),'Hoja de Trabajo para listado'!$CD$151:$DC$151,0)),0)</f>
        <v>0</v>
      </c>
      <c r="I87" s="316">
        <f ca="1">+IFERROR(INDEX('Hoja de Trabajo para listado'!$A$155:$Z$1048576,MATCH($A87,'Hoja de Trabajo para listado'!$A$155:$A$1048576,0),MATCH((CUADRO!I$5&amp;$E87),'Hoja de Trabajo para listado'!$A$151:$Z$151,0)),0)+IFERROR(INDEX('Hoja de Trabajo para listado'!$AB$155:$BA$1048576,MATCH($A87,'Hoja de Trabajo para listado'!$AB$155:$AB$1048576,0),MATCH((CUADRO!I$5&amp;$E87),'Hoja de Trabajo para listado'!$AB$151:$BA$151,0)),0)+IFERROR(INDEX('Hoja de Trabajo para listado'!$BC$155:$CB$1048576,MATCH($A87,'Hoja de Trabajo para listado'!$BC$155:$BC$1048576,0),MATCH((CUADRO!I$5&amp;$E87),'Hoja de Trabajo para listado'!$BC$151:$CB$151,0)),0)+IFERROR(INDEX('Hoja de Trabajo para listado'!$DE$153:$DG$274,MATCH($A87,'Hoja de Trabajo para listado'!$DE$153:$DE$1048576,0),MATCH((CUADRO!I$5&amp;$E87),'Hoja de Trabajo para listado'!$DE$151:$DG$151,0)),0)+IFERROR(INDEX('Hoja de Trabajo para listado'!$CD$155:$DC$1048576,MATCH($A87,'Hoja de Trabajo para listado'!$CD$155:$CD$1048576,0),MATCH((CUADRO!I$5&amp;$E87),'Hoja de Trabajo para listado'!$CD$151:$DC$151,0)),0)</f>
        <v>0</v>
      </c>
      <c r="J87" s="316">
        <f ca="1">+IFERROR(INDEX('Hoja de Trabajo para listado'!$A$155:$Z$1048576,MATCH($A87,'Hoja de Trabajo para listado'!$A$155:$A$1048576,0),MATCH((CUADRO!J$5&amp;$E87),'Hoja de Trabajo para listado'!$A$151:$Z$151,0)),0)+IFERROR(INDEX('Hoja de Trabajo para listado'!$AB$155:$BA$1048576,MATCH($A87,'Hoja de Trabajo para listado'!$AB$155:$AB$1048576,0),MATCH((CUADRO!J$5&amp;$E87),'Hoja de Trabajo para listado'!$AB$151:$BA$151,0)),0)+IFERROR(INDEX('Hoja de Trabajo para listado'!$BC$155:$CB$1048576,MATCH($A87,'Hoja de Trabajo para listado'!$BC$155:$BC$1048576,0),MATCH((CUADRO!J$5&amp;$E87),'Hoja de Trabajo para listado'!$BC$151:$CB$151,0)),0)+IFERROR(INDEX('Hoja de Trabajo para listado'!$DE$153:$DG$274,MATCH($A87,'Hoja de Trabajo para listado'!$DE$153:$DE$1048576,0),MATCH((CUADRO!J$5&amp;$E87),'Hoja de Trabajo para listado'!$DE$151:$DG$151,0)),0)+IFERROR(INDEX('Hoja de Trabajo para listado'!$CD$155:$DC$1048576,MATCH($A87,'Hoja de Trabajo para listado'!$CD$155:$CD$1048576,0),MATCH((CUADRO!J$5&amp;$E87),'Hoja de Trabajo para listado'!$CD$151:$DC$151,0)),0)</f>
        <v>0</v>
      </c>
      <c r="K87" s="314">
        <f ca="1">+IFERROR(INDEX('Hoja de Trabajo para listado'!$A$155:$Z$1048576,MATCH($A87,'Hoja de Trabajo para listado'!$A$155:$A$1048576,0),MATCH((CUADRO!K$5&amp;$E87),'Hoja de Trabajo para listado'!$A$151:$Z$151,0)),0)+IFERROR(INDEX('Hoja de Trabajo para listado'!$AB$155:$BA$1048576,MATCH($A87,'Hoja de Trabajo para listado'!$AB$155:$AB$1048576,0),MATCH((CUADRO!K$5&amp;$E87),'Hoja de Trabajo para listado'!$AB$151:$BA$151,0)),0)+IFERROR(INDEX('Hoja de Trabajo para listado'!$BC$155:$CB$1048576,MATCH($A87,'Hoja de Trabajo para listado'!$BC$155:$BC$1048576,0),MATCH((CUADRO!K$5&amp;$E87),'Hoja de Trabajo para listado'!$BC$151:$CB$151,0)),0)+IFERROR(INDEX('Hoja de Trabajo para listado'!$DE$153:$DG$274,MATCH($A87,'Hoja de Trabajo para listado'!$DE$153:$DE$1048576,0),MATCH((CUADRO!K$5&amp;$E87),'Hoja de Trabajo para listado'!$DE$151:$DG$151,0)),0)+IFERROR(INDEX('Hoja de Trabajo para listado'!$CD$155:$DC$1048576,MATCH($A87,'Hoja de Trabajo para listado'!$CD$155:$CD$1048576,0),MATCH((CUADRO!K$5&amp;$E87),'Hoja de Trabajo para listado'!$CD$151:$DC$151,0)),0)</f>
        <v>0</v>
      </c>
      <c r="L87" s="314">
        <f ca="1">+IFERROR(INDEX('Hoja de Trabajo para listado'!$A$155:$Z$1048576,MATCH($A87,'Hoja de Trabajo para listado'!$A$155:$A$1048576,0),MATCH((CUADRO!L$5&amp;$E87),'Hoja de Trabajo para listado'!$A$151:$Z$151,0)),0)+IFERROR(INDEX('Hoja de Trabajo para listado'!$AB$155:$BA$1048576,MATCH($A87,'Hoja de Trabajo para listado'!$AB$155:$AB$1048576,0),MATCH((CUADRO!L$5&amp;$E87),'Hoja de Trabajo para listado'!$AB$151:$BA$151,0)),0)+IFERROR(INDEX('Hoja de Trabajo para listado'!$BC$155:$CB$1048576,MATCH($A87,'Hoja de Trabajo para listado'!$BC$155:$BC$1048576,0),MATCH((CUADRO!L$5&amp;$E87),'Hoja de Trabajo para listado'!$BC$151:$CB$151,0)),0)+IFERROR(INDEX('Hoja de Trabajo para listado'!$DE$153:$DG$274,MATCH($A87,'Hoja de Trabajo para listado'!$DE$153:$DE$1048576,0),MATCH((CUADRO!L$5&amp;$E87),'Hoja de Trabajo para listado'!$DE$151:$DG$151,0)),0)+IFERROR(INDEX('Hoja de Trabajo para listado'!$CD$155:$DC$1048576,MATCH($A87,'Hoja de Trabajo para listado'!$CD$155:$CD$1048576,0),MATCH((CUADRO!L$5&amp;$E87),'Hoja de Trabajo para listado'!$CD$151:$DC$151,0)),0)</f>
        <v>0</v>
      </c>
      <c r="M87" s="314">
        <f ca="1">+IFERROR(INDEX('Hoja de Trabajo para listado'!$A$155:$Z$1048576,MATCH($A87,'Hoja de Trabajo para listado'!$A$155:$A$1048576,0),MATCH((CUADRO!M$5&amp;$E87),'Hoja de Trabajo para listado'!$A$151:$Z$151,0)),0)+IFERROR(INDEX('Hoja de Trabajo para listado'!$AB$155:$BA$1048576,MATCH($A87,'Hoja de Trabajo para listado'!$AB$155:$AB$1048576,0),MATCH((CUADRO!M$5&amp;$E87),'Hoja de Trabajo para listado'!$AB$151:$BA$151,0)),0)+IFERROR(INDEX('Hoja de Trabajo para listado'!$BC$155:$CB$1048576,MATCH($A87,'Hoja de Trabajo para listado'!$BC$155:$BC$1048576,0),MATCH((CUADRO!M$5&amp;$E87),'Hoja de Trabajo para listado'!$BC$151:$CB$151,0)),0)+IFERROR(INDEX('Hoja de Trabajo para listado'!$DE$153:$DG$274,MATCH($A87,'Hoja de Trabajo para listado'!$DE$153:$DE$1048576,0),MATCH((CUADRO!M$5&amp;$E87),'Hoja de Trabajo para listado'!$DE$151:$DG$151,0)),0)+IFERROR(INDEX('Hoja de Trabajo para listado'!$CD$155:$DC$1048576,MATCH($A87,'Hoja de Trabajo para listado'!$CD$155:$CD$1048576,0),MATCH((CUADRO!M$5&amp;$E87),'Hoja de Trabajo para listado'!$CD$151:$DC$151,0)),0)</f>
        <v>0</v>
      </c>
      <c r="N87" s="314">
        <f ca="1">+IFERROR(INDEX('Hoja de Trabajo para listado'!$A$155:$Z$1048576,MATCH($A87,'Hoja de Trabajo para listado'!$A$155:$A$1048576,0),MATCH((CUADRO!N$5&amp;$E87),'Hoja de Trabajo para listado'!$A$151:$Z$151,0)),0)+IFERROR(INDEX('Hoja de Trabajo para listado'!$AB$155:$BA$1048576,MATCH($A87,'Hoja de Trabajo para listado'!$AB$155:$AB$1048576,0),MATCH((CUADRO!N$5&amp;$E87),'Hoja de Trabajo para listado'!$AB$151:$BA$151,0)),0)+IFERROR(INDEX('Hoja de Trabajo para listado'!$BC$155:$CB$1048576,MATCH($A87,'Hoja de Trabajo para listado'!$BC$155:$BC$1048576,0),MATCH((CUADRO!N$5&amp;$E87),'Hoja de Trabajo para listado'!$BC$151:$CB$151,0)),0)+IFERROR(INDEX('Hoja de Trabajo para listado'!$DE$153:$DG$274,MATCH($A87,'Hoja de Trabajo para listado'!$DE$153:$DE$1048576,0),MATCH((CUADRO!N$5&amp;$E87),'Hoja de Trabajo para listado'!$DE$151:$DG$151,0)),0)+IFERROR(INDEX('Hoja de Trabajo para listado'!$CD$155:$DC$1048576,MATCH($A87,'Hoja de Trabajo para listado'!$CD$155:$CD$1048576,0),MATCH((CUADRO!N$5&amp;$E87),'Hoja de Trabajo para listado'!$CD$151:$DC$151,0)),0)</f>
        <v>0</v>
      </c>
      <c r="O87" s="314">
        <f ca="1">+IFERROR(INDEX('Hoja de Trabajo para listado'!$A$155:$Z$1048576,MATCH($A87,'Hoja de Trabajo para listado'!$A$155:$A$1048576,0),MATCH((CUADRO!O$5&amp;$E87),'Hoja de Trabajo para listado'!$A$151:$Z$151,0)),0)+IFERROR(INDEX('Hoja de Trabajo para listado'!$AB$155:$BA$1048576,MATCH($A87,'Hoja de Trabajo para listado'!$AB$155:$AB$1048576,0),MATCH((CUADRO!O$5&amp;$E87),'Hoja de Trabajo para listado'!$AB$151:$BA$151,0)),0)+IFERROR(INDEX('Hoja de Trabajo para listado'!$BC$155:$CB$1048576,MATCH($A87,'Hoja de Trabajo para listado'!$BC$155:$BC$1048576,0),MATCH((CUADRO!O$5&amp;$E87),'Hoja de Trabajo para listado'!$BC$151:$CB$151,0)),0)+IFERROR(INDEX('Hoja de Trabajo para listado'!$DE$153:$DG$274,MATCH($A87,'Hoja de Trabajo para listado'!$DE$153:$DE$1048576,0),MATCH((CUADRO!O$5&amp;$E87),'Hoja de Trabajo para listado'!$DE$151:$DG$151,0)),0)+IFERROR(INDEX('Hoja de Trabajo para listado'!$CD$155:$DC$1048576,MATCH($A87,'Hoja de Trabajo para listado'!$CD$155:$CD$1048576,0),MATCH((CUADRO!O$5&amp;$E87),'Hoja de Trabajo para listado'!$CD$151:$DC$151,0)),0)</f>
        <v>0</v>
      </c>
      <c r="P87" s="314">
        <f ca="1">+IFERROR(INDEX('Hoja de Trabajo para listado'!$A$155:$Z$1048576,MATCH($A87,'Hoja de Trabajo para listado'!$A$155:$A$1048576,0),MATCH((CUADRO!P$5&amp;$E87),'Hoja de Trabajo para listado'!$A$151:$Z$151,0)),0)+IFERROR(INDEX('Hoja de Trabajo para listado'!$AB$155:$BA$1048576,MATCH($A87,'Hoja de Trabajo para listado'!$AB$155:$AB$1048576,0),MATCH((CUADRO!P$5&amp;$E87),'Hoja de Trabajo para listado'!$AB$151:$BA$151,0)),0)+IFERROR(INDEX('Hoja de Trabajo para listado'!$BC$155:$CB$1048576,MATCH($A87,'Hoja de Trabajo para listado'!$BC$155:$BC$1048576,0),MATCH((CUADRO!P$5&amp;$E87),'Hoja de Trabajo para listado'!$BC$151:$CB$151,0)),0)+IFERROR(INDEX('Hoja de Trabajo para listado'!$DE$153:$DG$274,MATCH($A87,'Hoja de Trabajo para listado'!$DE$153:$DE$1048576,0),MATCH((CUADRO!P$5&amp;$E87),'Hoja de Trabajo para listado'!$DE$151:$DG$151,0)),0)+IFERROR(INDEX('Hoja de Trabajo para listado'!$CD$155:$DC$1048576,MATCH($A87,'Hoja de Trabajo para listado'!$CD$155:$CD$1048576,0),MATCH((CUADRO!P$5&amp;$E87),'Hoja de Trabajo para listado'!$CD$151:$DC$151,0)),0)</f>
        <v>0</v>
      </c>
      <c r="Q87" s="314">
        <f ca="1">+IFERROR(INDEX('Hoja de Trabajo para listado'!$A$155:$Z$1048576,MATCH($A87,'Hoja de Trabajo para listado'!$A$155:$A$1048576,0),MATCH((CUADRO!Q$5&amp;$E87),'Hoja de Trabajo para listado'!$A$151:$Z$151,0)),0)+IFERROR(INDEX('Hoja de Trabajo para listado'!$AB$155:$BA$1048576,MATCH($A87,'Hoja de Trabajo para listado'!$AB$155:$AB$1048576,0),MATCH((CUADRO!Q$5&amp;$E87),'Hoja de Trabajo para listado'!$AB$151:$BA$151,0)),0)+IFERROR(INDEX('Hoja de Trabajo para listado'!$BC$155:$CB$1048576,MATCH($A87,'Hoja de Trabajo para listado'!$BC$155:$BC$1048576,0),MATCH((CUADRO!Q$5&amp;$E87),'Hoja de Trabajo para listado'!$BC$151:$CB$151,0)),0)+IFERROR(INDEX('Hoja de Trabajo para listado'!$DE$153:$DG$274,MATCH($A87,'Hoja de Trabajo para listado'!$DE$153:$DE$1048576,0),MATCH((CUADRO!Q$5&amp;$E87),'Hoja de Trabajo para listado'!$DE$151:$DG$151,0)),0)+IFERROR(INDEX('Hoja de Trabajo para listado'!$CD$155:$DC$1048576,MATCH($A87,'Hoja de Trabajo para listado'!$CD$155:$CD$1048576,0),MATCH((CUADRO!Q$5&amp;$E87),'Hoja de Trabajo para listado'!$CD$151:$DC$151,0)),0)</f>
        <v>0</v>
      </c>
      <c r="R87" s="316">
        <f t="shared" ca="1" si="2"/>
        <v>0</v>
      </c>
      <c r="S87" s="352">
        <f ca="1">+R86+R87</f>
        <v>51.63</v>
      </c>
      <c r="T87" s="314">
        <f ca="1">+S87</f>
        <v>51.63</v>
      </c>
      <c r="U87" s="348">
        <f t="shared" si="3"/>
        <v>2</v>
      </c>
      <c r="V87" s="319" t="str">
        <f>+VLOOKUP(A87,bd_lista!$A$3:$E$593,5,FALSE)</f>
        <v>Empresas Nacionales</v>
      </c>
      <c r="W87" s="426"/>
    </row>
    <row r="88" spans="1:23" customFormat="1" ht="15" hidden="1" customHeight="1">
      <c r="A88" s="323">
        <v>572</v>
      </c>
      <c r="B88" s="427">
        <f>+A88</f>
        <v>572</v>
      </c>
      <c r="C88" s="318" t="str">
        <f>+VLOOKUP(A88,bd_lista!$A$3:$C$593,3,FALSE)</f>
        <v>Empresa de Apoyo a la Producción de Alimentos</v>
      </c>
      <c r="D88" s="429" t="str">
        <f>+C88</f>
        <v>Empresa de Apoyo a la Producción de Alimentos</v>
      </c>
      <c r="E88" s="339" t="s">
        <v>1418</v>
      </c>
      <c r="F88" s="314">
        <f ca="1">+IFERROR(INDEX('Hoja de Trabajo para listado'!$A$155:$Z$1048576,MATCH($A88,'Hoja de Trabajo para listado'!$A$155:$A$1048576,0),MATCH((CUADRO!F$5&amp;$E88),'Hoja de Trabajo para listado'!$A$151:$Z$151,0)),0)+IFERROR(INDEX('Hoja de Trabajo para listado'!$AB$155:$BA$1048576,MATCH($A88,'Hoja de Trabajo para listado'!$AB$155:$AB$1048576,0),MATCH((CUADRO!F$5&amp;$E88),'Hoja de Trabajo para listado'!$AB$151:$BA$151,0)),0)+IFERROR(INDEX('Hoja de Trabajo para listado'!$BC$155:$CB$1048576,MATCH($A88,'Hoja de Trabajo para listado'!$BC$155:$BC$1048576,0),MATCH((CUADRO!F$5&amp;$E88),'Hoja de Trabajo para listado'!$BC$151:$CB$151,0)),0)+IFERROR(INDEX('Hoja de Trabajo para listado'!$DE$153:$DG$274,MATCH($A88,'Hoja de Trabajo para listado'!$DE$153:$DE$1048576,0),MATCH((CUADRO!F$5&amp;$E88),'Hoja de Trabajo para listado'!$DE$151:$DG$151,0)),0)+IFERROR(INDEX('Hoja de Trabajo para listado'!$CD$155:$DC$1048576,MATCH($A88,'Hoja de Trabajo para listado'!$CD$155:$CD$1048576,0),MATCH((CUADRO!F$5&amp;$E88),'Hoja de Trabajo para listado'!$CD$151:$DC$151,0)),0)</f>
        <v>0</v>
      </c>
      <c r="G88" s="314">
        <f ca="1">+IFERROR(INDEX('Hoja de Trabajo para listado'!$A$155:$Z$1048576,MATCH($A88,'Hoja de Trabajo para listado'!$A$155:$A$1048576,0),MATCH((CUADRO!G$5&amp;$E88),'Hoja de Trabajo para listado'!$A$151:$Z$151,0)),0)+IFERROR(INDEX('Hoja de Trabajo para listado'!$AB$155:$BA$1048576,MATCH($A88,'Hoja de Trabajo para listado'!$AB$155:$AB$1048576,0),MATCH((CUADRO!G$5&amp;$E88),'Hoja de Trabajo para listado'!$AB$151:$BA$151,0)),0)+IFERROR(INDEX('Hoja de Trabajo para listado'!$BC$155:$CB$1048576,MATCH($A88,'Hoja de Trabajo para listado'!$BC$155:$BC$1048576,0),MATCH((CUADRO!G$5&amp;$E88),'Hoja de Trabajo para listado'!$BC$151:$CB$151,0)),0)+IFERROR(INDEX('Hoja de Trabajo para listado'!$DE$153:$DG$274,MATCH($A88,'Hoja de Trabajo para listado'!$DE$153:$DE$1048576,0),MATCH((CUADRO!G$5&amp;$E88),'Hoja de Trabajo para listado'!$DE$151:$DG$151,0)),0)+IFERROR(INDEX('Hoja de Trabajo para listado'!$CD$155:$DC$1048576,MATCH($A88,'Hoja de Trabajo para listado'!$CD$155:$CD$1048576,0),MATCH((CUADRO!G$5&amp;$E88),'Hoja de Trabajo para listado'!$CD$151:$DC$151,0)),0)</f>
        <v>0</v>
      </c>
      <c r="H88" s="314">
        <f ca="1">+IFERROR(INDEX('Hoja de Trabajo para listado'!$A$155:$Z$1048576,MATCH($A88,'Hoja de Trabajo para listado'!$A$155:$A$1048576,0),MATCH((CUADRO!H$5&amp;$E88),'Hoja de Trabajo para listado'!$A$151:$Z$151,0)),0)+IFERROR(INDEX('Hoja de Trabajo para listado'!$AB$155:$BA$1048576,MATCH($A88,'Hoja de Trabajo para listado'!$AB$155:$AB$1048576,0),MATCH((CUADRO!H$5&amp;$E88),'Hoja de Trabajo para listado'!$AB$151:$BA$151,0)),0)+IFERROR(INDEX('Hoja de Trabajo para listado'!$BC$155:$CB$1048576,MATCH($A88,'Hoja de Trabajo para listado'!$BC$155:$BC$1048576,0),MATCH((CUADRO!H$5&amp;$E88),'Hoja de Trabajo para listado'!$BC$151:$CB$151,0)),0)+IFERROR(INDEX('Hoja de Trabajo para listado'!$DE$153:$DG$274,MATCH($A88,'Hoja de Trabajo para listado'!$DE$153:$DE$1048576,0),MATCH((CUADRO!H$5&amp;$E88),'Hoja de Trabajo para listado'!$DE$151:$DG$151,0)),0)+IFERROR(INDEX('Hoja de Trabajo para listado'!$CD$155:$DC$1048576,MATCH($A88,'Hoja de Trabajo para listado'!$CD$155:$CD$1048576,0),MATCH((CUADRO!H$5&amp;$E88),'Hoja de Trabajo para listado'!$CD$151:$DC$151,0)),0)</f>
        <v>0</v>
      </c>
      <c r="I88" s="314">
        <f ca="1">+IFERROR(INDEX('Hoja de Trabajo para listado'!$A$155:$Z$1048576,MATCH($A88,'Hoja de Trabajo para listado'!$A$155:$A$1048576,0),MATCH((CUADRO!I$5&amp;$E88),'Hoja de Trabajo para listado'!$A$151:$Z$151,0)),0)+IFERROR(INDEX('Hoja de Trabajo para listado'!$AB$155:$BA$1048576,MATCH($A88,'Hoja de Trabajo para listado'!$AB$155:$AB$1048576,0),MATCH((CUADRO!I$5&amp;$E88),'Hoja de Trabajo para listado'!$AB$151:$BA$151,0)),0)+IFERROR(INDEX('Hoja de Trabajo para listado'!$BC$155:$CB$1048576,MATCH($A88,'Hoja de Trabajo para listado'!$BC$155:$BC$1048576,0),MATCH((CUADRO!I$5&amp;$E88),'Hoja de Trabajo para listado'!$BC$151:$CB$151,0)),0)+IFERROR(INDEX('Hoja de Trabajo para listado'!$DE$153:$DG$274,MATCH($A88,'Hoja de Trabajo para listado'!$DE$153:$DE$1048576,0),MATCH((CUADRO!I$5&amp;$E88),'Hoja de Trabajo para listado'!$DE$151:$DG$151,0)),0)+IFERROR(INDEX('Hoja de Trabajo para listado'!$CD$155:$DC$1048576,MATCH($A88,'Hoja de Trabajo para listado'!$CD$155:$CD$1048576,0),MATCH((CUADRO!I$5&amp;$E88),'Hoja de Trabajo para listado'!$CD$151:$DC$151,0)),0)</f>
        <v>0</v>
      </c>
      <c r="J88" s="314">
        <f ca="1">+IFERROR(INDEX('Hoja de Trabajo para listado'!$A$155:$Z$1048576,MATCH($A88,'Hoja de Trabajo para listado'!$A$155:$A$1048576,0),MATCH((CUADRO!J$5&amp;$E88),'Hoja de Trabajo para listado'!$A$151:$Z$151,0)),0)+IFERROR(INDEX('Hoja de Trabajo para listado'!$AB$155:$BA$1048576,MATCH($A88,'Hoja de Trabajo para listado'!$AB$155:$AB$1048576,0),MATCH((CUADRO!J$5&amp;$E88),'Hoja de Trabajo para listado'!$AB$151:$BA$151,0)),0)+IFERROR(INDEX('Hoja de Trabajo para listado'!$BC$155:$CB$1048576,MATCH($A88,'Hoja de Trabajo para listado'!$BC$155:$BC$1048576,0),MATCH((CUADRO!J$5&amp;$E88),'Hoja de Trabajo para listado'!$BC$151:$CB$151,0)),0)+IFERROR(INDEX('Hoja de Trabajo para listado'!$DE$153:$DG$274,MATCH($A88,'Hoja de Trabajo para listado'!$DE$153:$DE$1048576,0),MATCH((CUADRO!J$5&amp;$E88),'Hoja de Trabajo para listado'!$DE$151:$DG$151,0)),0)+IFERROR(INDEX('Hoja de Trabajo para listado'!$CD$155:$DC$1048576,MATCH($A88,'Hoja de Trabajo para listado'!$CD$155:$CD$1048576,0),MATCH((CUADRO!J$5&amp;$E88),'Hoja de Trabajo para listado'!$CD$151:$DC$151,0)),0)</f>
        <v>0</v>
      </c>
      <c r="K88" s="314">
        <f ca="1">+IFERROR(INDEX('Hoja de Trabajo para listado'!$A$155:$Z$1048576,MATCH($A88,'Hoja de Trabajo para listado'!$A$155:$A$1048576,0),MATCH((CUADRO!K$5&amp;$E88),'Hoja de Trabajo para listado'!$A$151:$Z$151,0)),0)+IFERROR(INDEX('Hoja de Trabajo para listado'!$AB$155:$BA$1048576,MATCH($A88,'Hoja de Trabajo para listado'!$AB$155:$AB$1048576,0),MATCH((CUADRO!K$5&amp;$E88),'Hoja de Trabajo para listado'!$AB$151:$BA$151,0)),0)+IFERROR(INDEX('Hoja de Trabajo para listado'!$BC$155:$CB$1048576,MATCH($A88,'Hoja de Trabajo para listado'!$BC$155:$BC$1048576,0),MATCH((CUADRO!K$5&amp;$E88),'Hoja de Trabajo para listado'!$BC$151:$CB$151,0)),0)+IFERROR(INDEX('Hoja de Trabajo para listado'!$DE$153:$DG$274,MATCH($A88,'Hoja de Trabajo para listado'!$DE$153:$DE$1048576,0),MATCH((CUADRO!K$5&amp;$E88),'Hoja de Trabajo para listado'!$DE$151:$DG$151,0)),0)+IFERROR(INDEX('Hoja de Trabajo para listado'!$CD$155:$DC$1048576,MATCH($A88,'Hoja de Trabajo para listado'!$CD$155:$CD$1048576,0),MATCH((CUADRO!K$5&amp;$E88),'Hoja de Trabajo para listado'!$CD$151:$DC$151,0)),0)</f>
        <v>0</v>
      </c>
      <c r="L88" s="314">
        <f ca="1">+IFERROR(INDEX('Hoja de Trabajo para listado'!$A$155:$Z$1048576,MATCH($A88,'Hoja de Trabajo para listado'!$A$155:$A$1048576,0),MATCH((CUADRO!L$5&amp;$E88),'Hoja de Trabajo para listado'!$A$151:$Z$151,0)),0)+IFERROR(INDEX('Hoja de Trabajo para listado'!$AB$155:$BA$1048576,MATCH($A88,'Hoja de Trabajo para listado'!$AB$155:$AB$1048576,0),MATCH((CUADRO!L$5&amp;$E88),'Hoja de Trabajo para listado'!$AB$151:$BA$151,0)),0)+IFERROR(INDEX('Hoja de Trabajo para listado'!$BC$155:$CB$1048576,MATCH($A88,'Hoja de Trabajo para listado'!$BC$155:$BC$1048576,0),MATCH((CUADRO!L$5&amp;$E88),'Hoja de Trabajo para listado'!$BC$151:$CB$151,0)),0)+IFERROR(INDEX('Hoja de Trabajo para listado'!$DE$153:$DG$274,MATCH($A88,'Hoja de Trabajo para listado'!$DE$153:$DE$1048576,0),MATCH((CUADRO!L$5&amp;$E88),'Hoja de Trabajo para listado'!$DE$151:$DG$151,0)),0)+IFERROR(INDEX('Hoja de Trabajo para listado'!$CD$155:$DC$1048576,MATCH($A88,'Hoja de Trabajo para listado'!$CD$155:$CD$1048576,0),MATCH((CUADRO!L$5&amp;$E88),'Hoja de Trabajo para listado'!$CD$151:$DC$151,0)),0)</f>
        <v>0</v>
      </c>
      <c r="M88" s="314">
        <f ca="1">+IFERROR(INDEX('Hoja de Trabajo para listado'!$A$155:$Z$1048576,MATCH($A88,'Hoja de Trabajo para listado'!$A$155:$A$1048576,0),MATCH((CUADRO!M$5&amp;$E88),'Hoja de Trabajo para listado'!$A$151:$Z$151,0)),0)+IFERROR(INDEX('Hoja de Trabajo para listado'!$AB$155:$BA$1048576,MATCH($A88,'Hoja de Trabajo para listado'!$AB$155:$AB$1048576,0),MATCH((CUADRO!M$5&amp;$E88),'Hoja de Trabajo para listado'!$AB$151:$BA$151,0)),0)+IFERROR(INDEX('Hoja de Trabajo para listado'!$BC$155:$CB$1048576,MATCH($A88,'Hoja de Trabajo para listado'!$BC$155:$BC$1048576,0),MATCH((CUADRO!M$5&amp;$E88),'Hoja de Trabajo para listado'!$BC$151:$CB$151,0)),0)+IFERROR(INDEX('Hoja de Trabajo para listado'!$DE$153:$DG$274,MATCH($A88,'Hoja de Trabajo para listado'!$DE$153:$DE$1048576,0),MATCH((CUADRO!M$5&amp;$E88),'Hoja de Trabajo para listado'!$DE$151:$DG$151,0)),0)+IFERROR(INDEX('Hoja de Trabajo para listado'!$CD$155:$DC$1048576,MATCH($A88,'Hoja de Trabajo para listado'!$CD$155:$CD$1048576,0),MATCH((CUADRO!M$5&amp;$E88),'Hoja de Trabajo para listado'!$CD$151:$DC$151,0)),0)</f>
        <v>0</v>
      </c>
      <c r="N88" s="314">
        <f ca="1">+IFERROR(INDEX('Hoja de Trabajo para listado'!$A$155:$Z$1048576,MATCH($A88,'Hoja de Trabajo para listado'!$A$155:$A$1048576,0),MATCH((CUADRO!N$5&amp;$E88),'Hoja de Trabajo para listado'!$A$151:$Z$151,0)),0)+IFERROR(INDEX('Hoja de Trabajo para listado'!$AB$155:$BA$1048576,MATCH($A88,'Hoja de Trabajo para listado'!$AB$155:$AB$1048576,0),MATCH((CUADRO!N$5&amp;$E88),'Hoja de Trabajo para listado'!$AB$151:$BA$151,0)),0)+IFERROR(INDEX('Hoja de Trabajo para listado'!$BC$155:$CB$1048576,MATCH($A88,'Hoja de Trabajo para listado'!$BC$155:$BC$1048576,0),MATCH((CUADRO!N$5&amp;$E88),'Hoja de Trabajo para listado'!$BC$151:$CB$151,0)),0)+IFERROR(INDEX('Hoja de Trabajo para listado'!$DE$153:$DG$274,MATCH($A88,'Hoja de Trabajo para listado'!$DE$153:$DE$1048576,0),MATCH((CUADRO!N$5&amp;$E88),'Hoja de Trabajo para listado'!$DE$151:$DG$151,0)),0)+IFERROR(INDEX('Hoja de Trabajo para listado'!$CD$155:$DC$1048576,MATCH($A88,'Hoja de Trabajo para listado'!$CD$155:$CD$1048576,0),MATCH((CUADRO!N$5&amp;$E88),'Hoja de Trabajo para listado'!$CD$151:$DC$151,0)),0)</f>
        <v>0</v>
      </c>
      <c r="O88" s="314">
        <f ca="1">+IFERROR(INDEX('Hoja de Trabajo para listado'!$A$155:$Z$1048576,MATCH($A88,'Hoja de Trabajo para listado'!$A$155:$A$1048576,0),MATCH((CUADRO!O$5&amp;$E88),'Hoja de Trabajo para listado'!$A$151:$Z$151,0)),0)+IFERROR(INDEX('Hoja de Trabajo para listado'!$AB$155:$BA$1048576,MATCH($A88,'Hoja de Trabajo para listado'!$AB$155:$AB$1048576,0),MATCH((CUADRO!O$5&amp;$E88),'Hoja de Trabajo para listado'!$AB$151:$BA$151,0)),0)+IFERROR(INDEX('Hoja de Trabajo para listado'!$BC$155:$CB$1048576,MATCH($A88,'Hoja de Trabajo para listado'!$BC$155:$BC$1048576,0),MATCH((CUADRO!O$5&amp;$E88),'Hoja de Trabajo para listado'!$BC$151:$CB$151,0)),0)+IFERROR(INDEX('Hoja de Trabajo para listado'!$DE$153:$DG$274,MATCH($A88,'Hoja de Trabajo para listado'!$DE$153:$DE$1048576,0),MATCH((CUADRO!O$5&amp;$E88),'Hoja de Trabajo para listado'!$DE$151:$DG$151,0)),0)+IFERROR(INDEX('Hoja de Trabajo para listado'!$CD$155:$DC$1048576,MATCH($A88,'Hoja de Trabajo para listado'!$CD$155:$CD$1048576,0),MATCH((CUADRO!O$5&amp;$E88),'Hoja de Trabajo para listado'!$CD$151:$DC$151,0)),0)</f>
        <v>0</v>
      </c>
      <c r="P88" s="314">
        <f ca="1">+IFERROR(INDEX('Hoja de Trabajo para listado'!$A$155:$Z$1048576,MATCH($A88,'Hoja de Trabajo para listado'!$A$155:$A$1048576,0),MATCH((CUADRO!P$5&amp;$E88),'Hoja de Trabajo para listado'!$A$151:$Z$151,0)),0)+IFERROR(INDEX('Hoja de Trabajo para listado'!$AB$155:$BA$1048576,MATCH($A88,'Hoja de Trabajo para listado'!$AB$155:$AB$1048576,0),MATCH((CUADRO!P$5&amp;$E88),'Hoja de Trabajo para listado'!$AB$151:$BA$151,0)),0)+IFERROR(INDEX('Hoja de Trabajo para listado'!$BC$155:$CB$1048576,MATCH($A88,'Hoja de Trabajo para listado'!$BC$155:$BC$1048576,0),MATCH((CUADRO!P$5&amp;$E88),'Hoja de Trabajo para listado'!$BC$151:$CB$151,0)),0)+IFERROR(INDEX('Hoja de Trabajo para listado'!$DE$153:$DG$274,MATCH($A88,'Hoja de Trabajo para listado'!$DE$153:$DE$1048576,0),MATCH((CUADRO!P$5&amp;$E88),'Hoja de Trabajo para listado'!$DE$151:$DG$151,0)),0)+IFERROR(INDEX('Hoja de Trabajo para listado'!$CD$155:$DC$1048576,MATCH($A88,'Hoja de Trabajo para listado'!$CD$155:$CD$1048576,0),MATCH((CUADRO!P$5&amp;$E88),'Hoja de Trabajo para listado'!$CD$151:$DC$151,0)),0)</f>
        <v>0</v>
      </c>
      <c r="Q88" s="314">
        <f ca="1">+IFERROR(INDEX('Hoja de Trabajo para listado'!$A$155:$Z$1048576,MATCH($A88,'Hoja de Trabajo para listado'!$A$155:$A$1048576,0),MATCH((CUADRO!Q$5&amp;$E88),'Hoja de Trabajo para listado'!$A$151:$Z$151,0)),0)+IFERROR(INDEX('Hoja de Trabajo para listado'!$AB$155:$BA$1048576,MATCH($A88,'Hoja de Trabajo para listado'!$AB$155:$AB$1048576,0),MATCH((CUADRO!Q$5&amp;$E88),'Hoja de Trabajo para listado'!$AB$151:$BA$151,0)),0)+IFERROR(INDEX('Hoja de Trabajo para listado'!$BC$155:$CB$1048576,MATCH($A88,'Hoja de Trabajo para listado'!$BC$155:$BC$1048576,0),MATCH((CUADRO!Q$5&amp;$E88),'Hoja de Trabajo para listado'!$BC$151:$CB$151,0)),0)+IFERROR(INDEX('Hoja de Trabajo para listado'!$DE$153:$DG$274,MATCH($A88,'Hoja de Trabajo para listado'!$DE$153:$DE$1048576,0),MATCH((CUADRO!Q$5&amp;$E88),'Hoja de Trabajo para listado'!$DE$151:$DG$151,0)),0)+IFERROR(INDEX('Hoja de Trabajo para listado'!$CD$155:$DC$1048576,MATCH($A88,'Hoja de Trabajo para listado'!$CD$155:$CD$1048576,0),MATCH((CUADRO!Q$5&amp;$E88),'Hoja de Trabajo para listado'!$CD$151:$DC$151,0)),0)</f>
        <v>0</v>
      </c>
      <c r="R88" s="314">
        <f t="shared" ca="1" si="2"/>
        <v>0</v>
      </c>
      <c r="S88" s="352"/>
      <c r="T88" s="314">
        <f ca="1">+T89</f>
        <v>0</v>
      </c>
      <c r="U88" s="313">
        <f t="shared" si="3"/>
        <v>1</v>
      </c>
      <c r="V88" s="319" t="str">
        <f>+VLOOKUP(A88,bd_lista!$A$3:$E$593,5,FALSE)</f>
        <v>Empresas Nacionales</v>
      </c>
      <c r="W88" s="425" t="str">
        <f>+V88</f>
        <v>Empresas Nacionales</v>
      </c>
    </row>
    <row r="89" spans="1:23" customFormat="1" ht="15" hidden="1" customHeight="1">
      <c r="A89" s="323">
        <v>572</v>
      </c>
      <c r="B89" s="428"/>
      <c r="C89" s="319" t="str">
        <f>+VLOOKUP(A89,bd_lista!$A$3:$C$593,3,FALSE)</f>
        <v>Empresa de Apoyo a la Producción de Alimentos</v>
      </c>
      <c r="D89" s="430"/>
      <c r="E89" s="339" t="s">
        <v>1419</v>
      </c>
      <c r="F89" s="314">
        <f ca="1">+IFERROR(INDEX('Hoja de Trabajo para listado'!$A$155:$Z$1048576,MATCH($A89,'Hoja de Trabajo para listado'!$A$155:$A$1048576,0),MATCH((CUADRO!F$5&amp;$E89),'Hoja de Trabajo para listado'!$A$151:$Z$151,0)),0)+IFERROR(INDEX('Hoja de Trabajo para listado'!$AB$155:$BA$1048576,MATCH($A89,'Hoja de Trabajo para listado'!$AB$155:$AB$1048576,0),MATCH((CUADRO!F$5&amp;$E89),'Hoja de Trabajo para listado'!$AB$151:$BA$151,0)),0)+IFERROR(INDEX('Hoja de Trabajo para listado'!$BC$155:$CB$1048576,MATCH($A89,'Hoja de Trabajo para listado'!$BC$155:$BC$1048576,0),MATCH((CUADRO!F$5&amp;$E89),'Hoja de Trabajo para listado'!$BC$151:$CB$151,0)),0)+IFERROR(INDEX('Hoja de Trabajo para listado'!$DE$153:$DG$274,MATCH($A89,'Hoja de Trabajo para listado'!$DE$153:$DE$1048576,0),MATCH((CUADRO!F$5&amp;$E89),'Hoja de Trabajo para listado'!$DE$151:$DG$151,0)),0)+IFERROR(INDEX('Hoja de Trabajo para listado'!$CD$155:$DC$1048576,MATCH($A89,'Hoja de Trabajo para listado'!$CD$155:$CD$1048576,0),MATCH((CUADRO!F$5&amp;$E89),'Hoja de Trabajo para listado'!$CD$151:$DC$151,0)),0)</f>
        <v>0</v>
      </c>
      <c r="G89" s="314">
        <f ca="1">+IFERROR(INDEX('Hoja de Trabajo para listado'!$A$155:$Z$1048576,MATCH($A89,'Hoja de Trabajo para listado'!$A$155:$A$1048576,0),MATCH((CUADRO!G$5&amp;$E89),'Hoja de Trabajo para listado'!$A$151:$Z$151,0)),0)+IFERROR(INDEX('Hoja de Trabajo para listado'!$AB$155:$BA$1048576,MATCH($A89,'Hoja de Trabajo para listado'!$AB$155:$AB$1048576,0),MATCH((CUADRO!G$5&amp;$E89),'Hoja de Trabajo para listado'!$AB$151:$BA$151,0)),0)+IFERROR(INDEX('Hoja de Trabajo para listado'!$BC$155:$CB$1048576,MATCH($A89,'Hoja de Trabajo para listado'!$BC$155:$BC$1048576,0),MATCH((CUADRO!G$5&amp;$E89),'Hoja de Trabajo para listado'!$BC$151:$CB$151,0)),0)+IFERROR(INDEX('Hoja de Trabajo para listado'!$DE$153:$DG$274,MATCH($A89,'Hoja de Trabajo para listado'!$DE$153:$DE$1048576,0),MATCH((CUADRO!G$5&amp;$E89),'Hoja de Trabajo para listado'!$DE$151:$DG$151,0)),0)+IFERROR(INDEX('Hoja de Trabajo para listado'!$CD$155:$DC$1048576,MATCH($A89,'Hoja de Trabajo para listado'!$CD$155:$CD$1048576,0),MATCH((CUADRO!G$5&amp;$E89),'Hoja de Trabajo para listado'!$CD$151:$DC$151,0)),0)</f>
        <v>0</v>
      </c>
      <c r="H89" s="314">
        <f ca="1">+IFERROR(INDEX('Hoja de Trabajo para listado'!$A$155:$Z$1048576,MATCH($A89,'Hoja de Trabajo para listado'!$A$155:$A$1048576,0),MATCH((CUADRO!H$5&amp;$E89),'Hoja de Trabajo para listado'!$A$151:$Z$151,0)),0)+IFERROR(INDEX('Hoja de Trabajo para listado'!$AB$155:$BA$1048576,MATCH($A89,'Hoja de Trabajo para listado'!$AB$155:$AB$1048576,0),MATCH((CUADRO!H$5&amp;$E89),'Hoja de Trabajo para listado'!$AB$151:$BA$151,0)),0)+IFERROR(INDEX('Hoja de Trabajo para listado'!$BC$155:$CB$1048576,MATCH($A89,'Hoja de Trabajo para listado'!$BC$155:$BC$1048576,0),MATCH((CUADRO!H$5&amp;$E89),'Hoja de Trabajo para listado'!$BC$151:$CB$151,0)),0)+IFERROR(INDEX('Hoja de Trabajo para listado'!$DE$153:$DG$274,MATCH($A89,'Hoja de Trabajo para listado'!$DE$153:$DE$1048576,0),MATCH((CUADRO!H$5&amp;$E89),'Hoja de Trabajo para listado'!$DE$151:$DG$151,0)),0)+IFERROR(INDEX('Hoja de Trabajo para listado'!$CD$155:$DC$1048576,MATCH($A89,'Hoja de Trabajo para listado'!$CD$155:$CD$1048576,0),MATCH((CUADRO!H$5&amp;$E89),'Hoja de Trabajo para listado'!$CD$151:$DC$151,0)),0)</f>
        <v>0</v>
      </c>
      <c r="I89" s="314">
        <f ca="1">+IFERROR(INDEX('Hoja de Trabajo para listado'!$A$155:$Z$1048576,MATCH($A89,'Hoja de Trabajo para listado'!$A$155:$A$1048576,0),MATCH((CUADRO!I$5&amp;$E89),'Hoja de Trabajo para listado'!$A$151:$Z$151,0)),0)+IFERROR(INDEX('Hoja de Trabajo para listado'!$AB$155:$BA$1048576,MATCH($A89,'Hoja de Trabajo para listado'!$AB$155:$AB$1048576,0),MATCH((CUADRO!I$5&amp;$E89),'Hoja de Trabajo para listado'!$AB$151:$BA$151,0)),0)+IFERROR(INDEX('Hoja de Trabajo para listado'!$BC$155:$CB$1048576,MATCH($A89,'Hoja de Trabajo para listado'!$BC$155:$BC$1048576,0),MATCH((CUADRO!I$5&amp;$E89),'Hoja de Trabajo para listado'!$BC$151:$CB$151,0)),0)+IFERROR(INDEX('Hoja de Trabajo para listado'!$DE$153:$DG$274,MATCH($A89,'Hoja de Trabajo para listado'!$DE$153:$DE$1048576,0),MATCH((CUADRO!I$5&amp;$E89),'Hoja de Trabajo para listado'!$DE$151:$DG$151,0)),0)+IFERROR(INDEX('Hoja de Trabajo para listado'!$CD$155:$DC$1048576,MATCH($A89,'Hoja de Trabajo para listado'!$CD$155:$CD$1048576,0),MATCH((CUADRO!I$5&amp;$E89),'Hoja de Trabajo para listado'!$CD$151:$DC$151,0)),0)</f>
        <v>0</v>
      </c>
      <c r="J89" s="314">
        <f ca="1">+IFERROR(INDEX('Hoja de Trabajo para listado'!$A$155:$Z$1048576,MATCH($A89,'Hoja de Trabajo para listado'!$A$155:$A$1048576,0),MATCH((CUADRO!J$5&amp;$E89),'Hoja de Trabajo para listado'!$A$151:$Z$151,0)),0)+IFERROR(INDEX('Hoja de Trabajo para listado'!$AB$155:$BA$1048576,MATCH($A89,'Hoja de Trabajo para listado'!$AB$155:$AB$1048576,0),MATCH((CUADRO!J$5&amp;$E89),'Hoja de Trabajo para listado'!$AB$151:$BA$151,0)),0)+IFERROR(INDEX('Hoja de Trabajo para listado'!$BC$155:$CB$1048576,MATCH($A89,'Hoja de Trabajo para listado'!$BC$155:$BC$1048576,0),MATCH((CUADRO!J$5&amp;$E89),'Hoja de Trabajo para listado'!$BC$151:$CB$151,0)),0)+IFERROR(INDEX('Hoja de Trabajo para listado'!$DE$153:$DG$274,MATCH($A89,'Hoja de Trabajo para listado'!$DE$153:$DE$1048576,0),MATCH((CUADRO!J$5&amp;$E89),'Hoja de Trabajo para listado'!$DE$151:$DG$151,0)),0)+IFERROR(INDEX('Hoja de Trabajo para listado'!$CD$155:$DC$1048576,MATCH($A89,'Hoja de Trabajo para listado'!$CD$155:$CD$1048576,0),MATCH((CUADRO!J$5&amp;$E89),'Hoja de Trabajo para listado'!$CD$151:$DC$151,0)),0)</f>
        <v>0</v>
      </c>
      <c r="K89" s="314">
        <f ca="1">+IFERROR(INDEX('Hoja de Trabajo para listado'!$A$155:$Z$1048576,MATCH($A89,'Hoja de Trabajo para listado'!$A$155:$A$1048576,0),MATCH((CUADRO!K$5&amp;$E89),'Hoja de Trabajo para listado'!$A$151:$Z$151,0)),0)+IFERROR(INDEX('Hoja de Trabajo para listado'!$AB$155:$BA$1048576,MATCH($A89,'Hoja de Trabajo para listado'!$AB$155:$AB$1048576,0),MATCH((CUADRO!K$5&amp;$E89),'Hoja de Trabajo para listado'!$AB$151:$BA$151,0)),0)+IFERROR(INDEX('Hoja de Trabajo para listado'!$BC$155:$CB$1048576,MATCH($A89,'Hoja de Trabajo para listado'!$BC$155:$BC$1048576,0),MATCH((CUADRO!K$5&amp;$E89),'Hoja de Trabajo para listado'!$BC$151:$CB$151,0)),0)+IFERROR(INDEX('Hoja de Trabajo para listado'!$DE$153:$DG$274,MATCH($A89,'Hoja de Trabajo para listado'!$DE$153:$DE$1048576,0),MATCH((CUADRO!K$5&amp;$E89),'Hoja de Trabajo para listado'!$DE$151:$DG$151,0)),0)+IFERROR(INDEX('Hoja de Trabajo para listado'!$CD$155:$DC$1048576,MATCH($A89,'Hoja de Trabajo para listado'!$CD$155:$CD$1048576,0),MATCH((CUADRO!K$5&amp;$E89),'Hoja de Trabajo para listado'!$CD$151:$DC$151,0)),0)</f>
        <v>0</v>
      </c>
      <c r="L89" s="314">
        <f ca="1">+IFERROR(INDEX('Hoja de Trabajo para listado'!$A$155:$Z$1048576,MATCH($A89,'Hoja de Trabajo para listado'!$A$155:$A$1048576,0),MATCH((CUADRO!L$5&amp;$E89),'Hoja de Trabajo para listado'!$A$151:$Z$151,0)),0)+IFERROR(INDEX('Hoja de Trabajo para listado'!$AB$155:$BA$1048576,MATCH($A89,'Hoja de Trabajo para listado'!$AB$155:$AB$1048576,0),MATCH((CUADRO!L$5&amp;$E89),'Hoja de Trabajo para listado'!$AB$151:$BA$151,0)),0)+IFERROR(INDEX('Hoja de Trabajo para listado'!$BC$155:$CB$1048576,MATCH($A89,'Hoja de Trabajo para listado'!$BC$155:$BC$1048576,0),MATCH((CUADRO!L$5&amp;$E89),'Hoja de Trabajo para listado'!$BC$151:$CB$151,0)),0)+IFERROR(INDEX('Hoja de Trabajo para listado'!$DE$153:$DG$274,MATCH($A89,'Hoja de Trabajo para listado'!$DE$153:$DE$1048576,0),MATCH((CUADRO!L$5&amp;$E89),'Hoja de Trabajo para listado'!$DE$151:$DG$151,0)),0)+IFERROR(INDEX('Hoja de Trabajo para listado'!$CD$155:$DC$1048576,MATCH($A89,'Hoja de Trabajo para listado'!$CD$155:$CD$1048576,0),MATCH((CUADRO!L$5&amp;$E89),'Hoja de Trabajo para listado'!$CD$151:$DC$151,0)),0)</f>
        <v>0</v>
      </c>
      <c r="M89" s="314">
        <f ca="1">+IFERROR(INDEX('Hoja de Trabajo para listado'!$A$155:$Z$1048576,MATCH($A89,'Hoja de Trabajo para listado'!$A$155:$A$1048576,0),MATCH((CUADRO!M$5&amp;$E89),'Hoja de Trabajo para listado'!$A$151:$Z$151,0)),0)+IFERROR(INDEX('Hoja de Trabajo para listado'!$AB$155:$BA$1048576,MATCH($A89,'Hoja de Trabajo para listado'!$AB$155:$AB$1048576,0),MATCH((CUADRO!M$5&amp;$E89),'Hoja de Trabajo para listado'!$AB$151:$BA$151,0)),0)+IFERROR(INDEX('Hoja de Trabajo para listado'!$BC$155:$CB$1048576,MATCH($A89,'Hoja de Trabajo para listado'!$BC$155:$BC$1048576,0),MATCH((CUADRO!M$5&amp;$E89),'Hoja de Trabajo para listado'!$BC$151:$CB$151,0)),0)+IFERROR(INDEX('Hoja de Trabajo para listado'!$DE$153:$DG$274,MATCH($A89,'Hoja de Trabajo para listado'!$DE$153:$DE$1048576,0),MATCH((CUADRO!M$5&amp;$E89),'Hoja de Trabajo para listado'!$DE$151:$DG$151,0)),0)+IFERROR(INDEX('Hoja de Trabajo para listado'!$CD$155:$DC$1048576,MATCH($A89,'Hoja de Trabajo para listado'!$CD$155:$CD$1048576,0),MATCH((CUADRO!M$5&amp;$E89),'Hoja de Trabajo para listado'!$CD$151:$DC$151,0)),0)</f>
        <v>0</v>
      </c>
      <c r="N89" s="314">
        <f ca="1">+IFERROR(INDEX('Hoja de Trabajo para listado'!$A$155:$Z$1048576,MATCH($A89,'Hoja de Trabajo para listado'!$A$155:$A$1048576,0),MATCH((CUADRO!N$5&amp;$E89),'Hoja de Trabajo para listado'!$A$151:$Z$151,0)),0)+IFERROR(INDEX('Hoja de Trabajo para listado'!$AB$155:$BA$1048576,MATCH($A89,'Hoja de Trabajo para listado'!$AB$155:$AB$1048576,0),MATCH((CUADRO!N$5&amp;$E89),'Hoja de Trabajo para listado'!$AB$151:$BA$151,0)),0)+IFERROR(INDEX('Hoja de Trabajo para listado'!$BC$155:$CB$1048576,MATCH($A89,'Hoja de Trabajo para listado'!$BC$155:$BC$1048576,0),MATCH((CUADRO!N$5&amp;$E89),'Hoja de Trabajo para listado'!$BC$151:$CB$151,0)),0)+IFERROR(INDEX('Hoja de Trabajo para listado'!$DE$153:$DG$274,MATCH($A89,'Hoja de Trabajo para listado'!$DE$153:$DE$1048576,0),MATCH((CUADRO!N$5&amp;$E89),'Hoja de Trabajo para listado'!$DE$151:$DG$151,0)),0)+IFERROR(INDEX('Hoja de Trabajo para listado'!$CD$155:$DC$1048576,MATCH($A89,'Hoja de Trabajo para listado'!$CD$155:$CD$1048576,0),MATCH((CUADRO!N$5&amp;$E89),'Hoja de Trabajo para listado'!$CD$151:$DC$151,0)),0)</f>
        <v>0</v>
      </c>
      <c r="O89" s="314">
        <f ca="1">+IFERROR(INDEX('Hoja de Trabajo para listado'!$A$155:$Z$1048576,MATCH($A89,'Hoja de Trabajo para listado'!$A$155:$A$1048576,0),MATCH((CUADRO!O$5&amp;$E89),'Hoja de Trabajo para listado'!$A$151:$Z$151,0)),0)+IFERROR(INDEX('Hoja de Trabajo para listado'!$AB$155:$BA$1048576,MATCH($A89,'Hoja de Trabajo para listado'!$AB$155:$AB$1048576,0),MATCH((CUADRO!O$5&amp;$E89),'Hoja de Trabajo para listado'!$AB$151:$BA$151,0)),0)+IFERROR(INDEX('Hoja de Trabajo para listado'!$BC$155:$CB$1048576,MATCH($A89,'Hoja de Trabajo para listado'!$BC$155:$BC$1048576,0),MATCH((CUADRO!O$5&amp;$E89),'Hoja de Trabajo para listado'!$BC$151:$CB$151,0)),0)+IFERROR(INDEX('Hoja de Trabajo para listado'!$DE$153:$DG$274,MATCH($A89,'Hoja de Trabajo para listado'!$DE$153:$DE$1048576,0),MATCH((CUADRO!O$5&amp;$E89),'Hoja de Trabajo para listado'!$DE$151:$DG$151,0)),0)+IFERROR(INDEX('Hoja de Trabajo para listado'!$CD$155:$DC$1048576,MATCH($A89,'Hoja de Trabajo para listado'!$CD$155:$CD$1048576,0),MATCH((CUADRO!O$5&amp;$E89),'Hoja de Trabajo para listado'!$CD$151:$DC$151,0)),0)</f>
        <v>0</v>
      </c>
      <c r="P89" s="314">
        <f ca="1">+IFERROR(INDEX('Hoja de Trabajo para listado'!$A$155:$Z$1048576,MATCH($A89,'Hoja de Trabajo para listado'!$A$155:$A$1048576,0),MATCH((CUADRO!P$5&amp;$E89),'Hoja de Trabajo para listado'!$A$151:$Z$151,0)),0)+IFERROR(INDEX('Hoja de Trabajo para listado'!$AB$155:$BA$1048576,MATCH($A89,'Hoja de Trabajo para listado'!$AB$155:$AB$1048576,0),MATCH((CUADRO!P$5&amp;$E89),'Hoja de Trabajo para listado'!$AB$151:$BA$151,0)),0)+IFERROR(INDEX('Hoja de Trabajo para listado'!$BC$155:$CB$1048576,MATCH($A89,'Hoja de Trabajo para listado'!$BC$155:$BC$1048576,0),MATCH((CUADRO!P$5&amp;$E89),'Hoja de Trabajo para listado'!$BC$151:$CB$151,0)),0)+IFERROR(INDEX('Hoja de Trabajo para listado'!$DE$153:$DG$274,MATCH($A89,'Hoja de Trabajo para listado'!$DE$153:$DE$1048576,0),MATCH((CUADRO!P$5&amp;$E89),'Hoja de Trabajo para listado'!$DE$151:$DG$151,0)),0)+IFERROR(INDEX('Hoja de Trabajo para listado'!$CD$155:$DC$1048576,MATCH($A89,'Hoja de Trabajo para listado'!$CD$155:$CD$1048576,0),MATCH((CUADRO!P$5&amp;$E89),'Hoja de Trabajo para listado'!$CD$151:$DC$151,0)),0)</f>
        <v>0</v>
      </c>
      <c r="Q89" s="314">
        <f ca="1">+IFERROR(INDEX('Hoja de Trabajo para listado'!$A$155:$Z$1048576,MATCH($A89,'Hoja de Trabajo para listado'!$A$155:$A$1048576,0),MATCH((CUADRO!Q$5&amp;$E89),'Hoja de Trabajo para listado'!$A$151:$Z$151,0)),0)+IFERROR(INDEX('Hoja de Trabajo para listado'!$AB$155:$BA$1048576,MATCH($A89,'Hoja de Trabajo para listado'!$AB$155:$AB$1048576,0),MATCH((CUADRO!Q$5&amp;$E89),'Hoja de Trabajo para listado'!$AB$151:$BA$151,0)),0)+IFERROR(INDEX('Hoja de Trabajo para listado'!$BC$155:$CB$1048576,MATCH($A89,'Hoja de Trabajo para listado'!$BC$155:$BC$1048576,0),MATCH((CUADRO!Q$5&amp;$E89),'Hoja de Trabajo para listado'!$BC$151:$CB$151,0)),0)+IFERROR(INDEX('Hoja de Trabajo para listado'!$DE$153:$DG$274,MATCH($A89,'Hoja de Trabajo para listado'!$DE$153:$DE$1048576,0),MATCH((CUADRO!Q$5&amp;$E89),'Hoja de Trabajo para listado'!$DE$151:$DG$151,0)),0)+IFERROR(INDEX('Hoja de Trabajo para listado'!$CD$155:$DC$1048576,MATCH($A89,'Hoja de Trabajo para listado'!$CD$155:$CD$1048576,0),MATCH((CUADRO!Q$5&amp;$E89),'Hoja de Trabajo para listado'!$CD$151:$DC$151,0)),0)</f>
        <v>0</v>
      </c>
      <c r="R89" s="314">
        <f t="shared" ca="1" si="2"/>
        <v>0</v>
      </c>
      <c r="S89" s="352">
        <f ca="1">+R88+R89</f>
        <v>0</v>
      </c>
      <c r="T89" s="314">
        <f ca="1">+S89</f>
        <v>0</v>
      </c>
      <c r="U89" s="348">
        <f t="shared" si="3"/>
        <v>2</v>
      </c>
      <c r="V89" s="319" t="str">
        <f>+VLOOKUP(A89,bd_lista!$A$3:$E$593,5,FALSE)</f>
        <v>Empresas Nacionales</v>
      </c>
      <c r="W89" s="426"/>
    </row>
    <row r="90" spans="1:23" customFormat="1" ht="15" hidden="1" customHeight="1">
      <c r="A90" s="323">
        <v>585</v>
      </c>
      <c r="B90" s="427">
        <f>+A90</f>
        <v>585</v>
      </c>
      <c r="C90" s="318" t="str">
        <f>+VLOOKUP(A90,bd_lista!$A$3:$C$593,3,FALSE)</f>
        <v>Agencia Boliviana Espacial</v>
      </c>
      <c r="D90" s="429" t="str">
        <f>+C90</f>
        <v>Agencia Boliviana Espacial</v>
      </c>
      <c r="E90" s="339" t="s">
        <v>1418</v>
      </c>
      <c r="F90" s="314">
        <f ca="1">+IFERROR(INDEX('Hoja de Trabajo para listado'!$A$155:$Z$1048576,MATCH($A90,'Hoja de Trabajo para listado'!$A$155:$A$1048576,0),MATCH((CUADRO!F$5&amp;$E90),'Hoja de Trabajo para listado'!$A$151:$Z$151,0)),0)+IFERROR(INDEX('Hoja de Trabajo para listado'!$AB$155:$BA$1048576,MATCH($A90,'Hoja de Trabajo para listado'!$AB$155:$AB$1048576,0),MATCH((CUADRO!F$5&amp;$E90),'Hoja de Trabajo para listado'!$AB$151:$BA$151,0)),0)+IFERROR(INDEX('Hoja de Trabajo para listado'!$BC$155:$CB$1048576,MATCH($A90,'Hoja de Trabajo para listado'!$BC$155:$BC$1048576,0),MATCH((CUADRO!F$5&amp;$E90),'Hoja de Trabajo para listado'!$BC$151:$CB$151,0)),0)+IFERROR(INDEX('Hoja de Trabajo para listado'!$DE$153:$DG$274,MATCH($A90,'Hoja de Trabajo para listado'!$DE$153:$DE$1048576,0),MATCH((CUADRO!F$5&amp;$E90),'Hoja de Trabajo para listado'!$DE$151:$DG$151,0)),0)+IFERROR(INDEX('Hoja de Trabajo para listado'!$CD$155:$DC$1048576,MATCH($A90,'Hoja de Trabajo para listado'!$CD$155:$CD$1048576,0),MATCH((CUADRO!F$5&amp;$E90),'Hoja de Trabajo para listado'!$CD$151:$DC$151,0)),0)</f>
        <v>0</v>
      </c>
      <c r="G90" s="314">
        <f ca="1">+IFERROR(INDEX('Hoja de Trabajo para listado'!$A$155:$Z$1048576,MATCH($A90,'Hoja de Trabajo para listado'!$A$155:$A$1048576,0),MATCH((CUADRO!G$5&amp;$E90),'Hoja de Trabajo para listado'!$A$151:$Z$151,0)),0)+IFERROR(INDEX('Hoja de Trabajo para listado'!$AB$155:$BA$1048576,MATCH($A90,'Hoja de Trabajo para listado'!$AB$155:$AB$1048576,0),MATCH((CUADRO!G$5&amp;$E90),'Hoja de Trabajo para listado'!$AB$151:$BA$151,0)),0)+IFERROR(INDEX('Hoja de Trabajo para listado'!$BC$155:$CB$1048576,MATCH($A90,'Hoja de Trabajo para listado'!$BC$155:$BC$1048576,0),MATCH((CUADRO!G$5&amp;$E90),'Hoja de Trabajo para listado'!$BC$151:$CB$151,0)),0)+IFERROR(INDEX('Hoja de Trabajo para listado'!$DE$153:$DG$274,MATCH($A90,'Hoja de Trabajo para listado'!$DE$153:$DE$1048576,0),MATCH((CUADRO!G$5&amp;$E90),'Hoja de Trabajo para listado'!$DE$151:$DG$151,0)),0)+IFERROR(INDEX('Hoja de Trabajo para listado'!$CD$155:$DC$1048576,MATCH($A90,'Hoja de Trabajo para listado'!$CD$155:$CD$1048576,0),MATCH((CUADRO!G$5&amp;$E90),'Hoja de Trabajo para listado'!$CD$151:$DC$151,0)),0)</f>
        <v>0</v>
      </c>
      <c r="H90" s="314">
        <f ca="1">+IFERROR(INDEX('Hoja de Trabajo para listado'!$A$155:$Z$1048576,MATCH($A90,'Hoja de Trabajo para listado'!$A$155:$A$1048576,0),MATCH((CUADRO!H$5&amp;$E90),'Hoja de Trabajo para listado'!$A$151:$Z$151,0)),0)+IFERROR(INDEX('Hoja de Trabajo para listado'!$AB$155:$BA$1048576,MATCH($A90,'Hoja de Trabajo para listado'!$AB$155:$AB$1048576,0),MATCH((CUADRO!H$5&amp;$E90),'Hoja de Trabajo para listado'!$AB$151:$BA$151,0)),0)+IFERROR(INDEX('Hoja de Trabajo para listado'!$BC$155:$CB$1048576,MATCH($A90,'Hoja de Trabajo para listado'!$BC$155:$BC$1048576,0),MATCH((CUADRO!H$5&amp;$E90),'Hoja de Trabajo para listado'!$BC$151:$CB$151,0)),0)+IFERROR(INDEX('Hoja de Trabajo para listado'!$DE$153:$DG$274,MATCH($A90,'Hoja de Trabajo para listado'!$DE$153:$DE$1048576,0),MATCH((CUADRO!H$5&amp;$E90),'Hoja de Trabajo para listado'!$DE$151:$DG$151,0)),0)+IFERROR(INDEX('Hoja de Trabajo para listado'!$CD$155:$DC$1048576,MATCH($A90,'Hoja de Trabajo para listado'!$CD$155:$CD$1048576,0),MATCH((CUADRO!H$5&amp;$E90),'Hoja de Trabajo para listado'!$CD$151:$DC$151,0)),0)</f>
        <v>0</v>
      </c>
      <c r="I90" s="314">
        <f ca="1">+IFERROR(INDEX('Hoja de Trabajo para listado'!$A$155:$Z$1048576,MATCH($A90,'Hoja de Trabajo para listado'!$A$155:$A$1048576,0),MATCH((CUADRO!I$5&amp;$E90),'Hoja de Trabajo para listado'!$A$151:$Z$151,0)),0)+IFERROR(INDEX('Hoja de Trabajo para listado'!$AB$155:$BA$1048576,MATCH($A90,'Hoja de Trabajo para listado'!$AB$155:$AB$1048576,0),MATCH((CUADRO!I$5&amp;$E90),'Hoja de Trabajo para listado'!$AB$151:$BA$151,0)),0)+IFERROR(INDEX('Hoja de Trabajo para listado'!$BC$155:$CB$1048576,MATCH($A90,'Hoja de Trabajo para listado'!$BC$155:$BC$1048576,0),MATCH((CUADRO!I$5&amp;$E90),'Hoja de Trabajo para listado'!$BC$151:$CB$151,0)),0)+IFERROR(INDEX('Hoja de Trabajo para listado'!$DE$153:$DG$274,MATCH($A90,'Hoja de Trabajo para listado'!$DE$153:$DE$1048576,0),MATCH((CUADRO!I$5&amp;$E90),'Hoja de Trabajo para listado'!$DE$151:$DG$151,0)),0)+IFERROR(INDEX('Hoja de Trabajo para listado'!$CD$155:$DC$1048576,MATCH($A90,'Hoja de Trabajo para listado'!$CD$155:$CD$1048576,0),MATCH((CUADRO!I$5&amp;$E90),'Hoja de Trabajo para listado'!$CD$151:$DC$151,0)),0)</f>
        <v>0</v>
      </c>
      <c r="J90" s="314">
        <f ca="1">+IFERROR(INDEX('Hoja de Trabajo para listado'!$A$155:$Z$1048576,MATCH($A90,'Hoja de Trabajo para listado'!$A$155:$A$1048576,0),MATCH((CUADRO!J$5&amp;$E90),'Hoja de Trabajo para listado'!$A$151:$Z$151,0)),0)+IFERROR(INDEX('Hoja de Trabajo para listado'!$AB$155:$BA$1048576,MATCH($A90,'Hoja de Trabajo para listado'!$AB$155:$AB$1048576,0),MATCH((CUADRO!J$5&amp;$E90),'Hoja de Trabajo para listado'!$AB$151:$BA$151,0)),0)+IFERROR(INDEX('Hoja de Trabajo para listado'!$BC$155:$CB$1048576,MATCH($A90,'Hoja de Trabajo para listado'!$BC$155:$BC$1048576,0),MATCH((CUADRO!J$5&amp;$E90),'Hoja de Trabajo para listado'!$BC$151:$CB$151,0)),0)+IFERROR(INDEX('Hoja de Trabajo para listado'!$DE$153:$DG$274,MATCH($A90,'Hoja de Trabajo para listado'!$DE$153:$DE$1048576,0),MATCH((CUADRO!J$5&amp;$E90),'Hoja de Trabajo para listado'!$DE$151:$DG$151,0)),0)+IFERROR(INDEX('Hoja de Trabajo para listado'!$CD$155:$DC$1048576,MATCH($A90,'Hoja de Trabajo para listado'!$CD$155:$CD$1048576,0),MATCH((CUADRO!J$5&amp;$E90),'Hoja de Trabajo para listado'!$CD$151:$DC$151,0)),0)</f>
        <v>0</v>
      </c>
      <c r="K90" s="314">
        <f ca="1">+IFERROR(INDEX('Hoja de Trabajo para listado'!$A$155:$Z$1048576,MATCH($A90,'Hoja de Trabajo para listado'!$A$155:$A$1048576,0),MATCH((CUADRO!K$5&amp;$E90),'Hoja de Trabajo para listado'!$A$151:$Z$151,0)),0)+IFERROR(INDEX('Hoja de Trabajo para listado'!$AB$155:$BA$1048576,MATCH($A90,'Hoja de Trabajo para listado'!$AB$155:$AB$1048576,0),MATCH((CUADRO!K$5&amp;$E90),'Hoja de Trabajo para listado'!$AB$151:$BA$151,0)),0)+IFERROR(INDEX('Hoja de Trabajo para listado'!$BC$155:$CB$1048576,MATCH($A90,'Hoja de Trabajo para listado'!$BC$155:$BC$1048576,0),MATCH((CUADRO!K$5&amp;$E90),'Hoja de Trabajo para listado'!$BC$151:$CB$151,0)),0)+IFERROR(INDEX('Hoja de Trabajo para listado'!$DE$153:$DG$274,MATCH($A90,'Hoja de Trabajo para listado'!$DE$153:$DE$1048576,0),MATCH((CUADRO!K$5&amp;$E90),'Hoja de Trabajo para listado'!$DE$151:$DG$151,0)),0)+IFERROR(INDEX('Hoja de Trabajo para listado'!$CD$155:$DC$1048576,MATCH($A90,'Hoja de Trabajo para listado'!$CD$155:$CD$1048576,0),MATCH((CUADRO!K$5&amp;$E90),'Hoja de Trabajo para listado'!$CD$151:$DC$151,0)),0)</f>
        <v>0</v>
      </c>
      <c r="L90" s="314">
        <f ca="1">+IFERROR(INDEX('Hoja de Trabajo para listado'!$A$155:$Z$1048576,MATCH($A90,'Hoja de Trabajo para listado'!$A$155:$A$1048576,0),MATCH((CUADRO!L$5&amp;$E90),'Hoja de Trabajo para listado'!$A$151:$Z$151,0)),0)+IFERROR(INDEX('Hoja de Trabajo para listado'!$AB$155:$BA$1048576,MATCH($A90,'Hoja de Trabajo para listado'!$AB$155:$AB$1048576,0),MATCH((CUADRO!L$5&amp;$E90),'Hoja de Trabajo para listado'!$AB$151:$BA$151,0)),0)+IFERROR(INDEX('Hoja de Trabajo para listado'!$BC$155:$CB$1048576,MATCH($A90,'Hoja de Trabajo para listado'!$BC$155:$BC$1048576,0),MATCH((CUADRO!L$5&amp;$E90),'Hoja de Trabajo para listado'!$BC$151:$CB$151,0)),0)+IFERROR(INDEX('Hoja de Trabajo para listado'!$DE$153:$DG$274,MATCH($A90,'Hoja de Trabajo para listado'!$DE$153:$DE$1048576,0),MATCH((CUADRO!L$5&amp;$E90),'Hoja de Trabajo para listado'!$DE$151:$DG$151,0)),0)+IFERROR(INDEX('Hoja de Trabajo para listado'!$CD$155:$DC$1048576,MATCH($A90,'Hoja de Trabajo para listado'!$CD$155:$CD$1048576,0),MATCH((CUADRO!L$5&amp;$E90),'Hoja de Trabajo para listado'!$CD$151:$DC$151,0)),0)</f>
        <v>0</v>
      </c>
      <c r="M90" s="314">
        <f ca="1">+IFERROR(INDEX('Hoja de Trabajo para listado'!$A$155:$Z$1048576,MATCH($A90,'Hoja de Trabajo para listado'!$A$155:$A$1048576,0),MATCH((CUADRO!M$5&amp;$E90),'Hoja de Trabajo para listado'!$A$151:$Z$151,0)),0)+IFERROR(INDEX('Hoja de Trabajo para listado'!$AB$155:$BA$1048576,MATCH($A90,'Hoja de Trabajo para listado'!$AB$155:$AB$1048576,0),MATCH((CUADRO!M$5&amp;$E90),'Hoja de Trabajo para listado'!$AB$151:$BA$151,0)),0)+IFERROR(INDEX('Hoja de Trabajo para listado'!$BC$155:$CB$1048576,MATCH($A90,'Hoja de Trabajo para listado'!$BC$155:$BC$1048576,0),MATCH((CUADRO!M$5&amp;$E90),'Hoja de Trabajo para listado'!$BC$151:$CB$151,0)),0)+IFERROR(INDEX('Hoja de Trabajo para listado'!$DE$153:$DG$274,MATCH($A90,'Hoja de Trabajo para listado'!$DE$153:$DE$1048576,0),MATCH((CUADRO!M$5&amp;$E90),'Hoja de Trabajo para listado'!$DE$151:$DG$151,0)),0)+IFERROR(INDEX('Hoja de Trabajo para listado'!$CD$155:$DC$1048576,MATCH($A90,'Hoja de Trabajo para listado'!$CD$155:$CD$1048576,0),MATCH((CUADRO!M$5&amp;$E90),'Hoja de Trabajo para listado'!$CD$151:$DC$151,0)),0)</f>
        <v>0</v>
      </c>
      <c r="N90" s="314">
        <f ca="1">+IFERROR(INDEX('Hoja de Trabajo para listado'!$A$155:$Z$1048576,MATCH($A90,'Hoja de Trabajo para listado'!$A$155:$A$1048576,0),MATCH((CUADRO!N$5&amp;$E90),'Hoja de Trabajo para listado'!$A$151:$Z$151,0)),0)+IFERROR(INDEX('Hoja de Trabajo para listado'!$AB$155:$BA$1048576,MATCH($A90,'Hoja de Trabajo para listado'!$AB$155:$AB$1048576,0),MATCH((CUADRO!N$5&amp;$E90),'Hoja de Trabajo para listado'!$AB$151:$BA$151,0)),0)+IFERROR(INDEX('Hoja de Trabajo para listado'!$BC$155:$CB$1048576,MATCH($A90,'Hoja de Trabajo para listado'!$BC$155:$BC$1048576,0),MATCH((CUADRO!N$5&amp;$E90),'Hoja de Trabajo para listado'!$BC$151:$CB$151,0)),0)+IFERROR(INDEX('Hoja de Trabajo para listado'!$DE$153:$DG$274,MATCH($A90,'Hoja de Trabajo para listado'!$DE$153:$DE$1048576,0),MATCH((CUADRO!N$5&amp;$E90),'Hoja de Trabajo para listado'!$DE$151:$DG$151,0)),0)+IFERROR(INDEX('Hoja de Trabajo para listado'!$CD$155:$DC$1048576,MATCH($A90,'Hoja de Trabajo para listado'!$CD$155:$CD$1048576,0),MATCH((CUADRO!N$5&amp;$E90),'Hoja de Trabajo para listado'!$CD$151:$DC$151,0)),0)</f>
        <v>0</v>
      </c>
      <c r="O90" s="314">
        <f ca="1">+IFERROR(INDEX('Hoja de Trabajo para listado'!$A$155:$Z$1048576,MATCH($A90,'Hoja de Trabajo para listado'!$A$155:$A$1048576,0),MATCH((CUADRO!O$5&amp;$E90),'Hoja de Trabajo para listado'!$A$151:$Z$151,0)),0)+IFERROR(INDEX('Hoja de Trabajo para listado'!$AB$155:$BA$1048576,MATCH($A90,'Hoja de Trabajo para listado'!$AB$155:$AB$1048576,0),MATCH((CUADRO!O$5&amp;$E90),'Hoja de Trabajo para listado'!$AB$151:$BA$151,0)),0)+IFERROR(INDEX('Hoja de Trabajo para listado'!$BC$155:$CB$1048576,MATCH($A90,'Hoja de Trabajo para listado'!$BC$155:$BC$1048576,0),MATCH((CUADRO!O$5&amp;$E90),'Hoja de Trabajo para listado'!$BC$151:$CB$151,0)),0)+IFERROR(INDEX('Hoja de Trabajo para listado'!$DE$153:$DG$274,MATCH($A90,'Hoja de Trabajo para listado'!$DE$153:$DE$1048576,0),MATCH((CUADRO!O$5&amp;$E90),'Hoja de Trabajo para listado'!$DE$151:$DG$151,0)),0)+IFERROR(INDEX('Hoja de Trabajo para listado'!$CD$155:$DC$1048576,MATCH($A90,'Hoja de Trabajo para listado'!$CD$155:$CD$1048576,0),MATCH((CUADRO!O$5&amp;$E90),'Hoja de Trabajo para listado'!$CD$151:$DC$151,0)),0)</f>
        <v>0</v>
      </c>
      <c r="P90" s="314">
        <f ca="1">+IFERROR(INDEX('Hoja de Trabajo para listado'!$A$155:$Z$1048576,MATCH($A90,'Hoja de Trabajo para listado'!$A$155:$A$1048576,0),MATCH((CUADRO!P$5&amp;$E90),'Hoja de Trabajo para listado'!$A$151:$Z$151,0)),0)+IFERROR(INDEX('Hoja de Trabajo para listado'!$AB$155:$BA$1048576,MATCH($A90,'Hoja de Trabajo para listado'!$AB$155:$AB$1048576,0),MATCH((CUADRO!P$5&amp;$E90),'Hoja de Trabajo para listado'!$AB$151:$BA$151,0)),0)+IFERROR(INDEX('Hoja de Trabajo para listado'!$BC$155:$CB$1048576,MATCH($A90,'Hoja de Trabajo para listado'!$BC$155:$BC$1048576,0),MATCH((CUADRO!P$5&amp;$E90),'Hoja de Trabajo para listado'!$BC$151:$CB$151,0)),0)+IFERROR(INDEX('Hoja de Trabajo para listado'!$DE$153:$DG$274,MATCH($A90,'Hoja de Trabajo para listado'!$DE$153:$DE$1048576,0),MATCH((CUADRO!P$5&amp;$E90),'Hoja de Trabajo para listado'!$DE$151:$DG$151,0)),0)+IFERROR(INDEX('Hoja de Trabajo para listado'!$CD$155:$DC$1048576,MATCH($A90,'Hoja de Trabajo para listado'!$CD$155:$CD$1048576,0),MATCH((CUADRO!P$5&amp;$E90),'Hoja de Trabajo para listado'!$CD$151:$DC$151,0)),0)</f>
        <v>0</v>
      </c>
      <c r="Q90" s="314">
        <f ca="1">+IFERROR(INDEX('Hoja de Trabajo para listado'!$A$155:$Z$1048576,MATCH($A90,'Hoja de Trabajo para listado'!$A$155:$A$1048576,0),MATCH((CUADRO!Q$5&amp;$E90),'Hoja de Trabajo para listado'!$A$151:$Z$151,0)),0)+IFERROR(INDEX('Hoja de Trabajo para listado'!$AB$155:$BA$1048576,MATCH($A90,'Hoja de Trabajo para listado'!$AB$155:$AB$1048576,0),MATCH((CUADRO!Q$5&amp;$E90),'Hoja de Trabajo para listado'!$AB$151:$BA$151,0)),0)+IFERROR(INDEX('Hoja de Trabajo para listado'!$BC$155:$CB$1048576,MATCH($A90,'Hoja de Trabajo para listado'!$BC$155:$BC$1048576,0),MATCH((CUADRO!Q$5&amp;$E90),'Hoja de Trabajo para listado'!$BC$151:$CB$151,0)),0)+IFERROR(INDEX('Hoja de Trabajo para listado'!$DE$153:$DG$274,MATCH($A90,'Hoja de Trabajo para listado'!$DE$153:$DE$1048576,0),MATCH((CUADRO!Q$5&amp;$E90),'Hoja de Trabajo para listado'!$DE$151:$DG$151,0)),0)+IFERROR(INDEX('Hoja de Trabajo para listado'!$CD$155:$DC$1048576,MATCH($A90,'Hoja de Trabajo para listado'!$CD$155:$CD$1048576,0),MATCH((CUADRO!Q$5&amp;$E90),'Hoja de Trabajo para listado'!$CD$151:$DC$151,0)),0)</f>
        <v>0</v>
      </c>
      <c r="R90" s="314">
        <f t="shared" ca="1" si="2"/>
        <v>0</v>
      </c>
      <c r="S90" s="352"/>
      <c r="T90" s="314">
        <f ca="1">+T91</f>
        <v>0</v>
      </c>
      <c r="U90" s="313">
        <f t="shared" si="3"/>
        <v>1</v>
      </c>
      <c r="V90" s="319" t="str">
        <f>+VLOOKUP(A90,bd_lista!$A$3:$E$593,5,FALSE)</f>
        <v>Empresas Nacionales</v>
      </c>
      <c r="W90" s="425" t="str">
        <f>+V90</f>
        <v>Empresas Nacionales</v>
      </c>
    </row>
    <row r="91" spans="1:23" customFormat="1" ht="15" hidden="1" customHeight="1">
      <c r="A91" s="323">
        <v>585</v>
      </c>
      <c r="B91" s="428"/>
      <c r="C91" s="319" t="str">
        <f>+VLOOKUP(A91,bd_lista!$A$3:$C$593,3,FALSE)</f>
        <v>Agencia Boliviana Espacial</v>
      </c>
      <c r="D91" s="430"/>
      <c r="E91" s="339" t="s">
        <v>1419</v>
      </c>
      <c r="F91" s="314">
        <f ca="1">+IFERROR(INDEX('Hoja de Trabajo para listado'!$A$155:$Z$1048576,MATCH($A91,'Hoja de Trabajo para listado'!$A$155:$A$1048576,0),MATCH((CUADRO!F$5&amp;$E91),'Hoja de Trabajo para listado'!$A$151:$Z$151,0)),0)+IFERROR(INDEX('Hoja de Trabajo para listado'!$AB$155:$BA$1048576,MATCH($A91,'Hoja de Trabajo para listado'!$AB$155:$AB$1048576,0),MATCH((CUADRO!F$5&amp;$E91),'Hoja de Trabajo para listado'!$AB$151:$BA$151,0)),0)+IFERROR(INDEX('Hoja de Trabajo para listado'!$BC$155:$CB$1048576,MATCH($A91,'Hoja de Trabajo para listado'!$BC$155:$BC$1048576,0),MATCH((CUADRO!F$5&amp;$E91),'Hoja de Trabajo para listado'!$BC$151:$CB$151,0)),0)+IFERROR(INDEX('Hoja de Trabajo para listado'!$DE$153:$DG$274,MATCH($A91,'Hoja de Trabajo para listado'!$DE$153:$DE$1048576,0),MATCH((CUADRO!F$5&amp;$E91),'Hoja de Trabajo para listado'!$DE$151:$DG$151,0)),0)+IFERROR(INDEX('Hoja de Trabajo para listado'!$CD$155:$DC$1048576,MATCH($A91,'Hoja de Trabajo para listado'!$CD$155:$CD$1048576,0),MATCH((CUADRO!F$5&amp;$E91),'Hoja de Trabajo para listado'!$CD$151:$DC$151,0)),0)</f>
        <v>0</v>
      </c>
      <c r="G91" s="314">
        <f ca="1">+IFERROR(INDEX('Hoja de Trabajo para listado'!$A$155:$Z$1048576,MATCH($A91,'Hoja de Trabajo para listado'!$A$155:$A$1048576,0),MATCH((CUADRO!G$5&amp;$E91),'Hoja de Trabajo para listado'!$A$151:$Z$151,0)),0)+IFERROR(INDEX('Hoja de Trabajo para listado'!$AB$155:$BA$1048576,MATCH($A91,'Hoja de Trabajo para listado'!$AB$155:$AB$1048576,0),MATCH((CUADRO!G$5&amp;$E91),'Hoja de Trabajo para listado'!$AB$151:$BA$151,0)),0)+IFERROR(INDEX('Hoja de Trabajo para listado'!$BC$155:$CB$1048576,MATCH($A91,'Hoja de Trabajo para listado'!$BC$155:$BC$1048576,0),MATCH((CUADRO!G$5&amp;$E91),'Hoja de Trabajo para listado'!$BC$151:$CB$151,0)),0)+IFERROR(INDEX('Hoja de Trabajo para listado'!$DE$153:$DG$274,MATCH($A91,'Hoja de Trabajo para listado'!$DE$153:$DE$1048576,0),MATCH((CUADRO!G$5&amp;$E91),'Hoja de Trabajo para listado'!$DE$151:$DG$151,0)),0)+IFERROR(INDEX('Hoja de Trabajo para listado'!$CD$155:$DC$1048576,MATCH($A91,'Hoja de Trabajo para listado'!$CD$155:$CD$1048576,0),MATCH((CUADRO!G$5&amp;$E91),'Hoja de Trabajo para listado'!$CD$151:$DC$151,0)),0)</f>
        <v>0</v>
      </c>
      <c r="H91" s="314">
        <f ca="1">+IFERROR(INDEX('Hoja de Trabajo para listado'!$A$155:$Z$1048576,MATCH($A91,'Hoja de Trabajo para listado'!$A$155:$A$1048576,0),MATCH((CUADRO!H$5&amp;$E91),'Hoja de Trabajo para listado'!$A$151:$Z$151,0)),0)+IFERROR(INDEX('Hoja de Trabajo para listado'!$AB$155:$BA$1048576,MATCH($A91,'Hoja de Trabajo para listado'!$AB$155:$AB$1048576,0),MATCH((CUADRO!H$5&amp;$E91),'Hoja de Trabajo para listado'!$AB$151:$BA$151,0)),0)+IFERROR(INDEX('Hoja de Trabajo para listado'!$BC$155:$CB$1048576,MATCH($A91,'Hoja de Trabajo para listado'!$BC$155:$BC$1048576,0),MATCH((CUADRO!H$5&amp;$E91),'Hoja de Trabajo para listado'!$BC$151:$CB$151,0)),0)+IFERROR(INDEX('Hoja de Trabajo para listado'!$DE$153:$DG$274,MATCH($A91,'Hoja de Trabajo para listado'!$DE$153:$DE$1048576,0),MATCH((CUADRO!H$5&amp;$E91),'Hoja de Trabajo para listado'!$DE$151:$DG$151,0)),0)+IFERROR(INDEX('Hoja de Trabajo para listado'!$CD$155:$DC$1048576,MATCH($A91,'Hoja de Trabajo para listado'!$CD$155:$CD$1048576,0),MATCH((CUADRO!H$5&amp;$E91),'Hoja de Trabajo para listado'!$CD$151:$DC$151,0)),0)</f>
        <v>0</v>
      </c>
      <c r="I91" s="314">
        <f ca="1">+IFERROR(INDEX('Hoja de Trabajo para listado'!$A$155:$Z$1048576,MATCH($A91,'Hoja de Trabajo para listado'!$A$155:$A$1048576,0),MATCH((CUADRO!I$5&amp;$E91),'Hoja de Trabajo para listado'!$A$151:$Z$151,0)),0)+IFERROR(INDEX('Hoja de Trabajo para listado'!$AB$155:$BA$1048576,MATCH($A91,'Hoja de Trabajo para listado'!$AB$155:$AB$1048576,0),MATCH((CUADRO!I$5&amp;$E91),'Hoja de Trabajo para listado'!$AB$151:$BA$151,0)),0)+IFERROR(INDEX('Hoja de Trabajo para listado'!$BC$155:$CB$1048576,MATCH($A91,'Hoja de Trabajo para listado'!$BC$155:$BC$1048576,0),MATCH((CUADRO!I$5&amp;$E91),'Hoja de Trabajo para listado'!$BC$151:$CB$151,0)),0)+IFERROR(INDEX('Hoja de Trabajo para listado'!$DE$153:$DG$274,MATCH($A91,'Hoja de Trabajo para listado'!$DE$153:$DE$1048576,0),MATCH((CUADRO!I$5&amp;$E91),'Hoja de Trabajo para listado'!$DE$151:$DG$151,0)),0)+IFERROR(INDEX('Hoja de Trabajo para listado'!$CD$155:$DC$1048576,MATCH($A91,'Hoja de Trabajo para listado'!$CD$155:$CD$1048576,0),MATCH((CUADRO!I$5&amp;$E91),'Hoja de Trabajo para listado'!$CD$151:$DC$151,0)),0)</f>
        <v>0</v>
      </c>
      <c r="J91" s="314">
        <f ca="1">+IFERROR(INDEX('Hoja de Trabajo para listado'!$A$155:$Z$1048576,MATCH($A91,'Hoja de Trabajo para listado'!$A$155:$A$1048576,0),MATCH((CUADRO!J$5&amp;$E91),'Hoja de Trabajo para listado'!$A$151:$Z$151,0)),0)+IFERROR(INDEX('Hoja de Trabajo para listado'!$AB$155:$BA$1048576,MATCH($A91,'Hoja de Trabajo para listado'!$AB$155:$AB$1048576,0),MATCH((CUADRO!J$5&amp;$E91),'Hoja de Trabajo para listado'!$AB$151:$BA$151,0)),0)+IFERROR(INDEX('Hoja de Trabajo para listado'!$BC$155:$CB$1048576,MATCH($A91,'Hoja de Trabajo para listado'!$BC$155:$BC$1048576,0),MATCH((CUADRO!J$5&amp;$E91),'Hoja de Trabajo para listado'!$BC$151:$CB$151,0)),0)+IFERROR(INDEX('Hoja de Trabajo para listado'!$DE$153:$DG$274,MATCH($A91,'Hoja de Trabajo para listado'!$DE$153:$DE$1048576,0),MATCH((CUADRO!J$5&amp;$E91),'Hoja de Trabajo para listado'!$DE$151:$DG$151,0)),0)+IFERROR(INDEX('Hoja de Trabajo para listado'!$CD$155:$DC$1048576,MATCH($A91,'Hoja de Trabajo para listado'!$CD$155:$CD$1048576,0),MATCH((CUADRO!J$5&amp;$E91),'Hoja de Trabajo para listado'!$CD$151:$DC$151,0)),0)</f>
        <v>0</v>
      </c>
      <c r="K91" s="314">
        <f ca="1">+IFERROR(INDEX('Hoja de Trabajo para listado'!$A$155:$Z$1048576,MATCH($A91,'Hoja de Trabajo para listado'!$A$155:$A$1048576,0),MATCH((CUADRO!K$5&amp;$E91),'Hoja de Trabajo para listado'!$A$151:$Z$151,0)),0)+IFERROR(INDEX('Hoja de Trabajo para listado'!$AB$155:$BA$1048576,MATCH($A91,'Hoja de Trabajo para listado'!$AB$155:$AB$1048576,0),MATCH((CUADRO!K$5&amp;$E91),'Hoja de Trabajo para listado'!$AB$151:$BA$151,0)),0)+IFERROR(INDEX('Hoja de Trabajo para listado'!$BC$155:$CB$1048576,MATCH($A91,'Hoja de Trabajo para listado'!$BC$155:$BC$1048576,0),MATCH((CUADRO!K$5&amp;$E91),'Hoja de Trabajo para listado'!$BC$151:$CB$151,0)),0)+IFERROR(INDEX('Hoja de Trabajo para listado'!$DE$153:$DG$274,MATCH($A91,'Hoja de Trabajo para listado'!$DE$153:$DE$1048576,0),MATCH((CUADRO!K$5&amp;$E91),'Hoja de Trabajo para listado'!$DE$151:$DG$151,0)),0)+IFERROR(INDEX('Hoja de Trabajo para listado'!$CD$155:$DC$1048576,MATCH($A91,'Hoja de Trabajo para listado'!$CD$155:$CD$1048576,0),MATCH((CUADRO!K$5&amp;$E91),'Hoja de Trabajo para listado'!$CD$151:$DC$151,0)),0)</f>
        <v>0</v>
      </c>
      <c r="L91" s="314">
        <f ca="1">+IFERROR(INDEX('Hoja de Trabajo para listado'!$A$155:$Z$1048576,MATCH($A91,'Hoja de Trabajo para listado'!$A$155:$A$1048576,0),MATCH((CUADRO!L$5&amp;$E91),'Hoja de Trabajo para listado'!$A$151:$Z$151,0)),0)+IFERROR(INDEX('Hoja de Trabajo para listado'!$AB$155:$BA$1048576,MATCH($A91,'Hoja de Trabajo para listado'!$AB$155:$AB$1048576,0),MATCH((CUADRO!L$5&amp;$E91),'Hoja de Trabajo para listado'!$AB$151:$BA$151,0)),0)+IFERROR(INDEX('Hoja de Trabajo para listado'!$BC$155:$CB$1048576,MATCH($A91,'Hoja de Trabajo para listado'!$BC$155:$BC$1048576,0),MATCH((CUADRO!L$5&amp;$E91),'Hoja de Trabajo para listado'!$BC$151:$CB$151,0)),0)+IFERROR(INDEX('Hoja de Trabajo para listado'!$DE$153:$DG$274,MATCH($A91,'Hoja de Trabajo para listado'!$DE$153:$DE$1048576,0),MATCH((CUADRO!L$5&amp;$E91),'Hoja de Trabajo para listado'!$DE$151:$DG$151,0)),0)+IFERROR(INDEX('Hoja de Trabajo para listado'!$CD$155:$DC$1048576,MATCH($A91,'Hoja de Trabajo para listado'!$CD$155:$CD$1048576,0),MATCH((CUADRO!L$5&amp;$E91),'Hoja de Trabajo para listado'!$CD$151:$DC$151,0)),0)</f>
        <v>0</v>
      </c>
      <c r="M91" s="314">
        <f ca="1">+IFERROR(INDEX('Hoja de Trabajo para listado'!$A$155:$Z$1048576,MATCH($A91,'Hoja de Trabajo para listado'!$A$155:$A$1048576,0),MATCH((CUADRO!M$5&amp;$E91),'Hoja de Trabajo para listado'!$A$151:$Z$151,0)),0)+IFERROR(INDEX('Hoja de Trabajo para listado'!$AB$155:$BA$1048576,MATCH($A91,'Hoja de Trabajo para listado'!$AB$155:$AB$1048576,0),MATCH((CUADRO!M$5&amp;$E91),'Hoja de Trabajo para listado'!$AB$151:$BA$151,0)),0)+IFERROR(INDEX('Hoja de Trabajo para listado'!$BC$155:$CB$1048576,MATCH($A91,'Hoja de Trabajo para listado'!$BC$155:$BC$1048576,0),MATCH((CUADRO!M$5&amp;$E91),'Hoja de Trabajo para listado'!$BC$151:$CB$151,0)),0)+IFERROR(INDEX('Hoja de Trabajo para listado'!$DE$153:$DG$274,MATCH($A91,'Hoja de Trabajo para listado'!$DE$153:$DE$1048576,0),MATCH((CUADRO!M$5&amp;$E91),'Hoja de Trabajo para listado'!$DE$151:$DG$151,0)),0)+IFERROR(INDEX('Hoja de Trabajo para listado'!$CD$155:$DC$1048576,MATCH($A91,'Hoja de Trabajo para listado'!$CD$155:$CD$1048576,0),MATCH((CUADRO!M$5&amp;$E91),'Hoja de Trabajo para listado'!$CD$151:$DC$151,0)),0)</f>
        <v>0</v>
      </c>
      <c r="N91" s="314">
        <f ca="1">+IFERROR(INDEX('Hoja de Trabajo para listado'!$A$155:$Z$1048576,MATCH($A91,'Hoja de Trabajo para listado'!$A$155:$A$1048576,0),MATCH((CUADRO!N$5&amp;$E91),'Hoja de Trabajo para listado'!$A$151:$Z$151,0)),0)+IFERROR(INDEX('Hoja de Trabajo para listado'!$AB$155:$BA$1048576,MATCH($A91,'Hoja de Trabajo para listado'!$AB$155:$AB$1048576,0),MATCH((CUADRO!N$5&amp;$E91),'Hoja de Trabajo para listado'!$AB$151:$BA$151,0)),0)+IFERROR(INDEX('Hoja de Trabajo para listado'!$BC$155:$CB$1048576,MATCH($A91,'Hoja de Trabajo para listado'!$BC$155:$BC$1048576,0),MATCH((CUADRO!N$5&amp;$E91),'Hoja de Trabajo para listado'!$BC$151:$CB$151,0)),0)+IFERROR(INDEX('Hoja de Trabajo para listado'!$DE$153:$DG$274,MATCH($A91,'Hoja de Trabajo para listado'!$DE$153:$DE$1048576,0),MATCH((CUADRO!N$5&amp;$E91),'Hoja de Trabajo para listado'!$DE$151:$DG$151,0)),0)+IFERROR(INDEX('Hoja de Trabajo para listado'!$CD$155:$DC$1048576,MATCH($A91,'Hoja de Trabajo para listado'!$CD$155:$CD$1048576,0),MATCH((CUADRO!N$5&amp;$E91),'Hoja de Trabajo para listado'!$CD$151:$DC$151,0)),0)</f>
        <v>0</v>
      </c>
      <c r="O91" s="314">
        <f ca="1">+IFERROR(INDEX('Hoja de Trabajo para listado'!$A$155:$Z$1048576,MATCH($A91,'Hoja de Trabajo para listado'!$A$155:$A$1048576,0),MATCH((CUADRO!O$5&amp;$E91),'Hoja de Trabajo para listado'!$A$151:$Z$151,0)),0)+IFERROR(INDEX('Hoja de Trabajo para listado'!$AB$155:$BA$1048576,MATCH($A91,'Hoja de Trabajo para listado'!$AB$155:$AB$1048576,0),MATCH((CUADRO!O$5&amp;$E91),'Hoja de Trabajo para listado'!$AB$151:$BA$151,0)),0)+IFERROR(INDEX('Hoja de Trabajo para listado'!$BC$155:$CB$1048576,MATCH($A91,'Hoja de Trabajo para listado'!$BC$155:$BC$1048576,0),MATCH((CUADRO!O$5&amp;$E91),'Hoja de Trabajo para listado'!$BC$151:$CB$151,0)),0)+IFERROR(INDEX('Hoja de Trabajo para listado'!$DE$153:$DG$274,MATCH($A91,'Hoja de Trabajo para listado'!$DE$153:$DE$1048576,0),MATCH((CUADRO!O$5&amp;$E91),'Hoja de Trabajo para listado'!$DE$151:$DG$151,0)),0)+IFERROR(INDEX('Hoja de Trabajo para listado'!$CD$155:$DC$1048576,MATCH($A91,'Hoja de Trabajo para listado'!$CD$155:$CD$1048576,0),MATCH((CUADRO!O$5&amp;$E91),'Hoja de Trabajo para listado'!$CD$151:$DC$151,0)),0)</f>
        <v>0</v>
      </c>
      <c r="P91" s="314">
        <f ca="1">+IFERROR(INDEX('Hoja de Trabajo para listado'!$A$155:$Z$1048576,MATCH($A91,'Hoja de Trabajo para listado'!$A$155:$A$1048576,0),MATCH((CUADRO!P$5&amp;$E91),'Hoja de Trabajo para listado'!$A$151:$Z$151,0)),0)+IFERROR(INDEX('Hoja de Trabajo para listado'!$AB$155:$BA$1048576,MATCH($A91,'Hoja de Trabajo para listado'!$AB$155:$AB$1048576,0),MATCH((CUADRO!P$5&amp;$E91),'Hoja de Trabajo para listado'!$AB$151:$BA$151,0)),0)+IFERROR(INDEX('Hoja de Trabajo para listado'!$BC$155:$CB$1048576,MATCH($A91,'Hoja de Trabajo para listado'!$BC$155:$BC$1048576,0),MATCH((CUADRO!P$5&amp;$E91),'Hoja de Trabajo para listado'!$BC$151:$CB$151,0)),0)+IFERROR(INDEX('Hoja de Trabajo para listado'!$DE$153:$DG$274,MATCH($A91,'Hoja de Trabajo para listado'!$DE$153:$DE$1048576,0),MATCH((CUADRO!P$5&amp;$E91),'Hoja de Trabajo para listado'!$DE$151:$DG$151,0)),0)+IFERROR(INDEX('Hoja de Trabajo para listado'!$CD$155:$DC$1048576,MATCH($A91,'Hoja de Trabajo para listado'!$CD$155:$CD$1048576,0),MATCH((CUADRO!P$5&amp;$E91),'Hoja de Trabajo para listado'!$CD$151:$DC$151,0)),0)</f>
        <v>0</v>
      </c>
      <c r="Q91" s="314">
        <f ca="1">+IFERROR(INDEX('Hoja de Trabajo para listado'!$A$155:$Z$1048576,MATCH($A91,'Hoja de Trabajo para listado'!$A$155:$A$1048576,0),MATCH((CUADRO!Q$5&amp;$E91),'Hoja de Trabajo para listado'!$A$151:$Z$151,0)),0)+IFERROR(INDEX('Hoja de Trabajo para listado'!$AB$155:$BA$1048576,MATCH($A91,'Hoja de Trabajo para listado'!$AB$155:$AB$1048576,0),MATCH((CUADRO!Q$5&amp;$E91),'Hoja de Trabajo para listado'!$AB$151:$BA$151,0)),0)+IFERROR(INDEX('Hoja de Trabajo para listado'!$BC$155:$CB$1048576,MATCH($A91,'Hoja de Trabajo para listado'!$BC$155:$BC$1048576,0),MATCH((CUADRO!Q$5&amp;$E91),'Hoja de Trabajo para listado'!$BC$151:$CB$151,0)),0)+IFERROR(INDEX('Hoja de Trabajo para listado'!$DE$153:$DG$274,MATCH($A91,'Hoja de Trabajo para listado'!$DE$153:$DE$1048576,0),MATCH((CUADRO!Q$5&amp;$E91),'Hoja de Trabajo para listado'!$DE$151:$DG$151,0)),0)+IFERROR(INDEX('Hoja de Trabajo para listado'!$CD$155:$DC$1048576,MATCH($A91,'Hoja de Trabajo para listado'!$CD$155:$CD$1048576,0),MATCH((CUADRO!Q$5&amp;$E91),'Hoja de Trabajo para listado'!$CD$151:$DC$151,0)),0)</f>
        <v>0</v>
      </c>
      <c r="R91" s="314">
        <f t="shared" ca="1" si="2"/>
        <v>0</v>
      </c>
      <c r="S91" s="352">
        <f ca="1">+R90+R91</f>
        <v>0</v>
      </c>
      <c r="T91" s="314">
        <f ca="1">+S91</f>
        <v>0</v>
      </c>
      <c r="U91" s="348">
        <f t="shared" si="3"/>
        <v>2</v>
      </c>
      <c r="V91" s="319" t="str">
        <f>+VLOOKUP(A91,bd_lista!$A$3:$E$593,5,FALSE)</f>
        <v>Empresas Nacionales</v>
      </c>
      <c r="W91" s="426"/>
    </row>
    <row r="92" spans="1:23" customFormat="1" ht="15" hidden="1" customHeight="1">
      <c r="A92" s="323">
        <v>576</v>
      </c>
      <c r="B92" s="427">
        <f>+A92</f>
        <v>576</v>
      </c>
      <c r="C92" s="318" t="str">
        <f>+VLOOKUP(A92,bd_lista!$A$3:$C$593,3,FALSE)</f>
        <v>Empresa Pública Nacional Estratégica Cartones de Bolivia</v>
      </c>
      <c r="D92" s="429" t="str">
        <f>+C92</f>
        <v>Empresa Pública Nacional Estratégica Cartones de Bolivia</v>
      </c>
      <c r="E92" s="339" t="s">
        <v>1418</v>
      </c>
      <c r="F92" s="314">
        <f ca="1">+IFERROR(INDEX('Hoja de Trabajo para listado'!$A$155:$Z$1048576,MATCH($A92,'Hoja de Trabajo para listado'!$A$155:$A$1048576,0),MATCH((CUADRO!F$5&amp;$E92),'Hoja de Trabajo para listado'!$A$151:$Z$151,0)),0)+IFERROR(INDEX('Hoja de Trabajo para listado'!$AB$155:$BA$1048576,MATCH($A92,'Hoja de Trabajo para listado'!$AB$155:$AB$1048576,0),MATCH((CUADRO!F$5&amp;$E92),'Hoja de Trabajo para listado'!$AB$151:$BA$151,0)),0)+IFERROR(INDEX('Hoja de Trabajo para listado'!$BC$155:$CB$1048576,MATCH($A92,'Hoja de Trabajo para listado'!$BC$155:$BC$1048576,0),MATCH((CUADRO!F$5&amp;$E92),'Hoja de Trabajo para listado'!$BC$151:$CB$151,0)),0)+IFERROR(INDEX('Hoja de Trabajo para listado'!$DE$153:$DG$274,MATCH($A92,'Hoja de Trabajo para listado'!$DE$153:$DE$1048576,0),MATCH((CUADRO!F$5&amp;$E92),'Hoja de Trabajo para listado'!$DE$151:$DG$151,0)),0)+IFERROR(INDEX('Hoja de Trabajo para listado'!$CD$155:$DC$1048576,MATCH($A92,'Hoja de Trabajo para listado'!$CD$155:$CD$1048576,0),MATCH((CUADRO!F$5&amp;$E92),'Hoja de Trabajo para listado'!$CD$151:$DC$151,0)),0)</f>
        <v>0</v>
      </c>
      <c r="G92" s="314">
        <f ca="1">+IFERROR(INDEX('Hoja de Trabajo para listado'!$A$155:$Z$1048576,MATCH($A92,'Hoja de Trabajo para listado'!$A$155:$A$1048576,0),MATCH((CUADRO!G$5&amp;$E92),'Hoja de Trabajo para listado'!$A$151:$Z$151,0)),0)+IFERROR(INDEX('Hoja de Trabajo para listado'!$AB$155:$BA$1048576,MATCH($A92,'Hoja de Trabajo para listado'!$AB$155:$AB$1048576,0),MATCH((CUADRO!G$5&amp;$E92),'Hoja de Trabajo para listado'!$AB$151:$BA$151,0)),0)+IFERROR(INDEX('Hoja de Trabajo para listado'!$BC$155:$CB$1048576,MATCH($A92,'Hoja de Trabajo para listado'!$BC$155:$BC$1048576,0),MATCH((CUADRO!G$5&amp;$E92),'Hoja de Trabajo para listado'!$BC$151:$CB$151,0)),0)+IFERROR(INDEX('Hoja de Trabajo para listado'!$DE$153:$DG$274,MATCH($A92,'Hoja de Trabajo para listado'!$DE$153:$DE$1048576,0),MATCH((CUADRO!G$5&amp;$E92),'Hoja de Trabajo para listado'!$DE$151:$DG$151,0)),0)+IFERROR(INDEX('Hoja de Trabajo para listado'!$CD$155:$DC$1048576,MATCH($A92,'Hoja de Trabajo para listado'!$CD$155:$CD$1048576,0),MATCH((CUADRO!G$5&amp;$E92),'Hoja de Trabajo para listado'!$CD$151:$DC$151,0)),0)</f>
        <v>0</v>
      </c>
      <c r="H92" s="314">
        <f ca="1">+IFERROR(INDEX('Hoja de Trabajo para listado'!$A$155:$Z$1048576,MATCH($A92,'Hoja de Trabajo para listado'!$A$155:$A$1048576,0),MATCH((CUADRO!H$5&amp;$E92),'Hoja de Trabajo para listado'!$A$151:$Z$151,0)),0)+IFERROR(INDEX('Hoja de Trabajo para listado'!$AB$155:$BA$1048576,MATCH($A92,'Hoja de Trabajo para listado'!$AB$155:$AB$1048576,0),MATCH((CUADRO!H$5&amp;$E92),'Hoja de Trabajo para listado'!$AB$151:$BA$151,0)),0)+IFERROR(INDEX('Hoja de Trabajo para listado'!$BC$155:$CB$1048576,MATCH($A92,'Hoja de Trabajo para listado'!$BC$155:$BC$1048576,0),MATCH((CUADRO!H$5&amp;$E92),'Hoja de Trabajo para listado'!$BC$151:$CB$151,0)),0)+IFERROR(INDEX('Hoja de Trabajo para listado'!$DE$153:$DG$274,MATCH($A92,'Hoja de Trabajo para listado'!$DE$153:$DE$1048576,0),MATCH((CUADRO!H$5&amp;$E92),'Hoja de Trabajo para listado'!$DE$151:$DG$151,0)),0)+IFERROR(INDEX('Hoja de Trabajo para listado'!$CD$155:$DC$1048576,MATCH($A92,'Hoja de Trabajo para listado'!$CD$155:$CD$1048576,0),MATCH((CUADRO!H$5&amp;$E92),'Hoja de Trabajo para listado'!$CD$151:$DC$151,0)),0)</f>
        <v>0</v>
      </c>
      <c r="I92" s="314">
        <f ca="1">+IFERROR(INDEX('Hoja de Trabajo para listado'!$A$155:$Z$1048576,MATCH($A92,'Hoja de Trabajo para listado'!$A$155:$A$1048576,0),MATCH((CUADRO!I$5&amp;$E92),'Hoja de Trabajo para listado'!$A$151:$Z$151,0)),0)+IFERROR(INDEX('Hoja de Trabajo para listado'!$AB$155:$BA$1048576,MATCH($A92,'Hoja de Trabajo para listado'!$AB$155:$AB$1048576,0),MATCH((CUADRO!I$5&amp;$E92),'Hoja de Trabajo para listado'!$AB$151:$BA$151,0)),0)+IFERROR(INDEX('Hoja de Trabajo para listado'!$BC$155:$CB$1048576,MATCH($A92,'Hoja de Trabajo para listado'!$BC$155:$BC$1048576,0),MATCH((CUADRO!I$5&amp;$E92),'Hoja de Trabajo para listado'!$BC$151:$CB$151,0)),0)+IFERROR(INDEX('Hoja de Trabajo para listado'!$DE$153:$DG$274,MATCH($A92,'Hoja de Trabajo para listado'!$DE$153:$DE$1048576,0),MATCH((CUADRO!I$5&amp;$E92),'Hoja de Trabajo para listado'!$DE$151:$DG$151,0)),0)+IFERROR(INDEX('Hoja de Trabajo para listado'!$CD$155:$DC$1048576,MATCH($A92,'Hoja de Trabajo para listado'!$CD$155:$CD$1048576,0),MATCH((CUADRO!I$5&amp;$E92),'Hoja de Trabajo para listado'!$CD$151:$DC$151,0)),0)</f>
        <v>0</v>
      </c>
      <c r="J92" s="314">
        <f ca="1">+IFERROR(INDEX('Hoja de Trabajo para listado'!$A$155:$Z$1048576,MATCH($A92,'Hoja de Trabajo para listado'!$A$155:$A$1048576,0),MATCH((CUADRO!J$5&amp;$E92),'Hoja de Trabajo para listado'!$A$151:$Z$151,0)),0)+IFERROR(INDEX('Hoja de Trabajo para listado'!$AB$155:$BA$1048576,MATCH($A92,'Hoja de Trabajo para listado'!$AB$155:$AB$1048576,0),MATCH((CUADRO!J$5&amp;$E92),'Hoja de Trabajo para listado'!$AB$151:$BA$151,0)),0)+IFERROR(INDEX('Hoja de Trabajo para listado'!$BC$155:$CB$1048576,MATCH($A92,'Hoja de Trabajo para listado'!$BC$155:$BC$1048576,0),MATCH((CUADRO!J$5&amp;$E92),'Hoja de Trabajo para listado'!$BC$151:$CB$151,0)),0)+IFERROR(INDEX('Hoja de Trabajo para listado'!$DE$153:$DG$274,MATCH($A92,'Hoja de Trabajo para listado'!$DE$153:$DE$1048576,0),MATCH((CUADRO!J$5&amp;$E92),'Hoja de Trabajo para listado'!$DE$151:$DG$151,0)),0)+IFERROR(INDEX('Hoja de Trabajo para listado'!$CD$155:$DC$1048576,MATCH($A92,'Hoja de Trabajo para listado'!$CD$155:$CD$1048576,0),MATCH((CUADRO!J$5&amp;$E92),'Hoja de Trabajo para listado'!$CD$151:$DC$151,0)),0)</f>
        <v>0</v>
      </c>
      <c r="K92" s="314">
        <f ca="1">+IFERROR(INDEX('Hoja de Trabajo para listado'!$A$155:$Z$1048576,MATCH($A92,'Hoja de Trabajo para listado'!$A$155:$A$1048576,0),MATCH((CUADRO!K$5&amp;$E92),'Hoja de Trabajo para listado'!$A$151:$Z$151,0)),0)+IFERROR(INDEX('Hoja de Trabajo para listado'!$AB$155:$BA$1048576,MATCH($A92,'Hoja de Trabajo para listado'!$AB$155:$AB$1048576,0),MATCH((CUADRO!K$5&amp;$E92),'Hoja de Trabajo para listado'!$AB$151:$BA$151,0)),0)+IFERROR(INDEX('Hoja de Trabajo para listado'!$BC$155:$CB$1048576,MATCH($A92,'Hoja de Trabajo para listado'!$BC$155:$BC$1048576,0),MATCH((CUADRO!K$5&amp;$E92),'Hoja de Trabajo para listado'!$BC$151:$CB$151,0)),0)+IFERROR(INDEX('Hoja de Trabajo para listado'!$DE$153:$DG$274,MATCH($A92,'Hoja de Trabajo para listado'!$DE$153:$DE$1048576,0),MATCH((CUADRO!K$5&amp;$E92),'Hoja de Trabajo para listado'!$DE$151:$DG$151,0)),0)+IFERROR(INDEX('Hoja de Trabajo para listado'!$CD$155:$DC$1048576,MATCH($A92,'Hoja de Trabajo para listado'!$CD$155:$CD$1048576,0),MATCH((CUADRO!K$5&amp;$E92),'Hoja de Trabajo para listado'!$CD$151:$DC$151,0)),0)</f>
        <v>0</v>
      </c>
      <c r="L92" s="314">
        <f ca="1">+IFERROR(INDEX('Hoja de Trabajo para listado'!$A$155:$Z$1048576,MATCH($A92,'Hoja de Trabajo para listado'!$A$155:$A$1048576,0),MATCH((CUADRO!L$5&amp;$E92),'Hoja de Trabajo para listado'!$A$151:$Z$151,0)),0)+IFERROR(INDEX('Hoja de Trabajo para listado'!$AB$155:$BA$1048576,MATCH($A92,'Hoja de Trabajo para listado'!$AB$155:$AB$1048576,0),MATCH((CUADRO!L$5&amp;$E92),'Hoja de Trabajo para listado'!$AB$151:$BA$151,0)),0)+IFERROR(INDEX('Hoja de Trabajo para listado'!$BC$155:$CB$1048576,MATCH($A92,'Hoja de Trabajo para listado'!$BC$155:$BC$1048576,0),MATCH((CUADRO!L$5&amp;$E92),'Hoja de Trabajo para listado'!$BC$151:$CB$151,0)),0)+IFERROR(INDEX('Hoja de Trabajo para listado'!$DE$153:$DG$274,MATCH($A92,'Hoja de Trabajo para listado'!$DE$153:$DE$1048576,0),MATCH((CUADRO!L$5&amp;$E92),'Hoja de Trabajo para listado'!$DE$151:$DG$151,0)),0)+IFERROR(INDEX('Hoja de Trabajo para listado'!$CD$155:$DC$1048576,MATCH($A92,'Hoja de Trabajo para listado'!$CD$155:$CD$1048576,0),MATCH((CUADRO!L$5&amp;$E92),'Hoja de Trabajo para listado'!$CD$151:$DC$151,0)),0)</f>
        <v>0</v>
      </c>
      <c r="M92" s="314">
        <f ca="1">+IFERROR(INDEX('Hoja de Trabajo para listado'!$A$155:$Z$1048576,MATCH($A92,'Hoja de Trabajo para listado'!$A$155:$A$1048576,0),MATCH((CUADRO!M$5&amp;$E92),'Hoja de Trabajo para listado'!$A$151:$Z$151,0)),0)+IFERROR(INDEX('Hoja de Trabajo para listado'!$AB$155:$BA$1048576,MATCH($A92,'Hoja de Trabajo para listado'!$AB$155:$AB$1048576,0),MATCH((CUADRO!M$5&amp;$E92),'Hoja de Trabajo para listado'!$AB$151:$BA$151,0)),0)+IFERROR(INDEX('Hoja de Trabajo para listado'!$BC$155:$CB$1048576,MATCH($A92,'Hoja de Trabajo para listado'!$BC$155:$BC$1048576,0),MATCH((CUADRO!M$5&amp;$E92),'Hoja de Trabajo para listado'!$BC$151:$CB$151,0)),0)+IFERROR(INDEX('Hoja de Trabajo para listado'!$DE$153:$DG$274,MATCH($A92,'Hoja de Trabajo para listado'!$DE$153:$DE$1048576,0),MATCH((CUADRO!M$5&amp;$E92),'Hoja de Trabajo para listado'!$DE$151:$DG$151,0)),0)+IFERROR(INDEX('Hoja de Trabajo para listado'!$CD$155:$DC$1048576,MATCH($A92,'Hoja de Trabajo para listado'!$CD$155:$CD$1048576,0),MATCH((CUADRO!M$5&amp;$E92),'Hoja de Trabajo para listado'!$CD$151:$DC$151,0)),0)</f>
        <v>0</v>
      </c>
      <c r="N92" s="314">
        <f ca="1">+IFERROR(INDEX('Hoja de Trabajo para listado'!$A$155:$Z$1048576,MATCH($A92,'Hoja de Trabajo para listado'!$A$155:$A$1048576,0),MATCH((CUADRO!N$5&amp;$E92),'Hoja de Trabajo para listado'!$A$151:$Z$151,0)),0)+IFERROR(INDEX('Hoja de Trabajo para listado'!$AB$155:$BA$1048576,MATCH($A92,'Hoja de Trabajo para listado'!$AB$155:$AB$1048576,0),MATCH((CUADRO!N$5&amp;$E92),'Hoja de Trabajo para listado'!$AB$151:$BA$151,0)),0)+IFERROR(INDEX('Hoja de Trabajo para listado'!$BC$155:$CB$1048576,MATCH($A92,'Hoja de Trabajo para listado'!$BC$155:$BC$1048576,0),MATCH((CUADRO!N$5&amp;$E92),'Hoja de Trabajo para listado'!$BC$151:$CB$151,0)),0)+IFERROR(INDEX('Hoja de Trabajo para listado'!$DE$153:$DG$274,MATCH($A92,'Hoja de Trabajo para listado'!$DE$153:$DE$1048576,0),MATCH((CUADRO!N$5&amp;$E92),'Hoja de Trabajo para listado'!$DE$151:$DG$151,0)),0)+IFERROR(INDEX('Hoja de Trabajo para listado'!$CD$155:$DC$1048576,MATCH($A92,'Hoja de Trabajo para listado'!$CD$155:$CD$1048576,0),MATCH((CUADRO!N$5&amp;$E92),'Hoja de Trabajo para listado'!$CD$151:$DC$151,0)),0)</f>
        <v>0</v>
      </c>
      <c r="O92" s="314">
        <f ca="1">+IFERROR(INDEX('Hoja de Trabajo para listado'!$A$155:$Z$1048576,MATCH($A92,'Hoja de Trabajo para listado'!$A$155:$A$1048576,0),MATCH((CUADRO!O$5&amp;$E92),'Hoja de Trabajo para listado'!$A$151:$Z$151,0)),0)+IFERROR(INDEX('Hoja de Trabajo para listado'!$AB$155:$BA$1048576,MATCH($A92,'Hoja de Trabajo para listado'!$AB$155:$AB$1048576,0),MATCH((CUADRO!O$5&amp;$E92),'Hoja de Trabajo para listado'!$AB$151:$BA$151,0)),0)+IFERROR(INDEX('Hoja de Trabajo para listado'!$BC$155:$CB$1048576,MATCH($A92,'Hoja de Trabajo para listado'!$BC$155:$BC$1048576,0),MATCH((CUADRO!O$5&amp;$E92),'Hoja de Trabajo para listado'!$BC$151:$CB$151,0)),0)+IFERROR(INDEX('Hoja de Trabajo para listado'!$DE$153:$DG$274,MATCH($A92,'Hoja de Trabajo para listado'!$DE$153:$DE$1048576,0),MATCH((CUADRO!O$5&amp;$E92),'Hoja de Trabajo para listado'!$DE$151:$DG$151,0)),0)+IFERROR(INDEX('Hoja de Trabajo para listado'!$CD$155:$DC$1048576,MATCH($A92,'Hoja de Trabajo para listado'!$CD$155:$CD$1048576,0),MATCH((CUADRO!O$5&amp;$E92),'Hoja de Trabajo para listado'!$CD$151:$DC$151,0)),0)</f>
        <v>0</v>
      </c>
      <c r="P92" s="314">
        <f ca="1">+IFERROR(INDEX('Hoja de Trabajo para listado'!$A$155:$Z$1048576,MATCH($A92,'Hoja de Trabajo para listado'!$A$155:$A$1048576,0),MATCH((CUADRO!P$5&amp;$E92),'Hoja de Trabajo para listado'!$A$151:$Z$151,0)),0)+IFERROR(INDEX('Hoja de Trabajo para listado'!$AB$155:$BA$1048576,MATCH($A92,'Hoja de Trabajo para listado'!$AB$155:$AB$1048576,0),MATCH((CUADRO!P$5&amp;$E92),'Hoja de Trabajo para listado'!$AB$151:$BA$151,0)),0)+IFERROR(INDEX('Hoja de Trabajo para listado'!$BC$155:$CB$1048576,MATCH($A92,'Hoja de Trabajo para listado'!$BC$155:$BC$1048576,0),MATCH((CUADRO!P$5&amp;$E92),'Hoja de Trabajo para listado'!$BC$151:$CB$151,0)),0)+IFERROR(INDEX('Hoja de Trabajo para listado'!$DE$153:$DG$274,MATCH($A92,'Hoja de Trabajo para listado'!$DE$153:$DE$1048576,0),MATCH((CUADRO!P$5&amp;$E92),'Hoja de Trabajo para listado'!$DE$151:$DG$151,0)),0)+IFERROR(INDEX('Hoja de Trabajo para listado'!$CD$155:$DC$1048576,MATCH($A92,'Hoja de Trabajo para listado'!$CD$155:$CD$1048576,0),MATCH((CUADRO!P$5&amp;$E92),'Hoja de Trabajo para listado'!$CD$151:$DC$151,0)),0)</f>
        <v>0</v>
      </c>
      <c r="Q92" s="314">
        <f ca="1">+IFERROR(INDEX('Hoja de Trabajo para listado'!$A$155:$Z$1048576,MATCH($A92,'Hoja de Trabajo para listado'!$A$155:$A$1048576,0),MATCH((CUADRO!Q$5&amp;$E92),'Hoja de Trabajo para listado'!$A$151:$Z$151,0)),0)+IFERROR(INDEX('Hoja de Trabajo para listado'!$AB$155:$BA$1048576,MATCH($A92,'Hoja de Trabajo para listado'!$AB$155:$AB$1048576,0),MATCH((CUADRO!Q$5&amp;$E92),'Hoja de Trabajo para listado'!$AB$151:$BA$151,0)),0)+IFERROR(INDEX('Hoja de Trabajo para listado'!$BC$155:$CB$1048576,MATCH($A92,'Hoja de Trabajo para listado'!$BC$155:$BC$1048576,0),MATCH((CUADRO!Q$5&amp;$E92),'Hoja de Trabajo para listado'!$BC$151:$CB$151,0)),0)+IFERROR(INDEX('Hoja de Trabajo para listado'!$DE$153:$DG$274,MATCH($A92,'Hoja de Trabajo para listado'!$DE$153:$DE$1048576,0),MATCH((CUADRO!Q$5&amp;$E92),'Hoja de Trabajo para listado'!$DE$151:$DG$151,0)),0)+IFERROR(INDEX('Hoja de Trabajo para listado'!$CD$155:$DC$1048576,MATCH($A92,'Hoja de Trabajo para listado'!$CD$155:$CD$1048576,0),MATCH((CUADRO!Q$5&amp;$E92),'Hoja de Trabajo para listado'!$CD$151:$DC$151,0)),0)</f>
        <v>0</v>
      </c>
      <c r="R92" s="314">
        <f t="shared" ca="1" si="2"/>
        <v>0</v>
      </c>
      <c r="S92" s="352"/>
      <c r="T92" s="314">
        <f ca="1">+T93</f>
        <v>0</v>
      </c>
      <c r="U92" s="313">
        <f t="shared" si="3"/>
        <v>1</v>
      </c>
      <c r="V92" s="319" t="str">
        <f>+VLOOKUP(A92,bd_lista!$A$3:$E$593,5,FALSE)</f>
        <v>Empresas Nacionales</v>
      </c>
      <c r="W92" s="425" t="str">
        <f>+V92</f>
        <v>Empresas Nacionales</v>
      </c>
    </row>
    <row r="93" spans="1:23" customFormat="1" ht="15" hidden="1" customHeight="1">
      <c r="A93" s="323">
        <v>576</v>
      </c>
      <c r="B93" s="428"/>
      <c r="C93" s="319" t="str">
        <f>+VLOOKUP(A93,bd_lista!$A$3:$C$593,3,FALSE)</f>
        <v>Empresa Pública Nacional Estratégica Cartones de Bolivia</v>
      </c>
      <c r="D93" s="430"/>
      <c r="E93" s="339" t="s">
        <v>1419</v>
      </c>
      <c r="F93" s="314">
        <f ca="1">+IFERROR(INDEX('Hoja de Trabajo para listado'!$A$155:$Z$1048576,MATCH($A93,'Hoja de Trabajo para listado'!$A$155:$A$1048576,0),MATCH((CUADRO!F$5&amp;$E93),'Hoja de Trabajo para listado'!$A$151:$Z$151,0)),0)+IFERROR(INDEX('Hoja de Trabajo para listado'!$AB$155:$BA$1048576,MATCH($A93,'Hoja de Trabajo para listado'!$AB$155:$AB$1048576,0),MATCH((CUADRO!F$5&amp;$E93),'Hoja de Trabajo para listado'!$AB$151:$BA$151,0)),0)+IFERROR(INDEX('Hoja de Trabajo para listado'!$BC$155:$CB$1048576,MATCH($A93,'Hoja de Trabajo para listado'!$BC$155:$BC$1048576,0),MATCH((CUADRO!F$5&amp;$E93),'Hoja de Trabajo para listado'!$BC$151:$CB$151,0)),0)+IFERROR(INDEX('Hoja de Trabajo para listado'!$DE$153:$DG$274,MATCH($A93,'Hoja de Trabajo para listado'!$DE$153:$DE$1048576,0),MATCH((CUADRO!F$5&amp;$E93),'Hoja de Trabajo para listado'!$DE$151:$DG$151,0)),0)+IFERROR(INDEX('Hoja de Trabajo para listado'!$CD$155:$DC$1048576,MATCH($A93,'Hoja de Trabajo para listado'!$CD$155:$CD$1048576,0),MATCH((CUADRO!F$5&amp;$E93),'Hoja de Trabajo para listado'!$CD$151:$DC$151,0)),0)</f>
        <v>0</v>
      </c>
      <c r="G93" s="314">
        <f ca="1">+IFERROR(INDEX('Hoja de Trabajo para listado'!$A$155:$Z$1048576,MATCH($A93,'Hoja de Trabajo para listado'!$A$155:$A$1048576,0),MATCH((CUADRO!G$5&amp;$E93),'Hoja de Trabajo para listado'!$A$151:$Z$151,0)),0)+IFERROR(INDEX('Hoja de Trabajo para listado'!$AB$155:$BA$1048576,MATCH($A93,'Hoja de Trabajo para listado'!$AB$155:$AB$1048576,0),MATCH((CUADRO!G$5&amp;$E93),'Hoja de Trabajo para listado'!$AB$151:$BA$151,0)),0)+IFERROR(INDEX('Hoja de Trabajo para listado'!$BC$155:$CB$1048576,MATCH($A93,'Hoja de Trabajo para listado'!$BC$155:$BC$1048576,0),MATCH((CUADRO!G$5&amp;$E93),'Hoja de Trabajo para listado'!$BC$151:$CB$151,0)),0)+IFERROR(INDEX('Hoja de Trabajo para listado'!$DE$153:$DG$274,MATCH($A93,'Hoja de Trabajo para listado'!$DE$153:$DE$1048576,0),MATCH((CUADRO!G$5&amp;$E93),'Hoja de Trabajo para listado'!$DE$151:$DG$151,0)),0)+IFERROR(INDEX('Hoja de Trabajo para listado'!$CD$155:$DC$1048576,MATCH($A93,'Hoja de Trabajo para listado'!$CD$155:$CD$1048576,0),MATCH((CUADRO!G$5&amp;$E93),'Hoja de Trabajo para listado'!$CD$151:$DC$151,0)),0)</f>
        <v>0</v>
      </c>
      <c r="H93" s="314">
        <f ca="1">+IFERROR(INDEX('Hoja de Trabajo para listado'!$A$155:$Z$1048576,MATCH($A93,'Hoja de Trabajo para listado'!$A$155:$A$1048576,0),MATCH((CUADRO!H$5&amp;$E93),'Hoja de Trabajo para listado'!$A$151:$Z$151,0)),0)+IFERROR(INDEX('Hoja de Trabajo para listado'!$AB$155:$BA$1048576,MATCH($A93,'Hoja de Trabajo para listado'!$AB$155:$AB$1048576,0),MATCH((CUADRO!H$5&amp;$E93),'Hoja de Trabajo para listado'!$AB$151:$BA$151,0)),0)+IFERROR(INDEX('Hoja de Trabajo para listado'!$BC$155:$CB$1048576,MATCH($A93,'Hoja de Trabajo para listado'!$BC$155:$BC$1048576,0),MATCH((CUADRO!H$5&amp;$E93),'Hoja de Trabajo para listado'!$BC$151:$CB$151,0)),0)+IFERROR(INDEX('Hoja de Trabajo para listado'!$DE$153:$DG$274,MATCH($A93,'Hoja de Trabajo para listado'!$DE$153:$DE$1048576,0),MATCH((CUADRO!H$5&amp;$E93),'Hoja de Trabajo para listado'!$DE$151:$DG$151,0)),0)+IFERROR(INDEX('Hoja de Trabajo para listado'!$CD$155:$DC$1048576,MATCH($A93,'Hoja de Trabajo para listado'!$CD$155:$CD$1048576,0),MATCH((CUADRO!H$5&amp;$E93),'Hoja de Trabajo para listado'!$CD$151:$DC$151,0)),0)</f>
        <v>0</v>
      </c>
      <c r="I93" s="314">
        <f ca="1">+IFERROR(INDEX('Hoja de Trabajo para listado'!$A$155:$Z$1048576,MATCH($A93,'Hoja de Trabajo para listado'!$A$155:$A$1048576,0),MATCH((CUADRO!I$5&amp;$E93),'Hoja de Trabajo para listado'!$A$151:$Z$151,0)),0)+IFERROR(INDEX('Hoja de Trabajo para listado'!$AB$155:$BA$1048576,MATCH($A93,'Hoja de Trabajo para listado'!$AB$155:$AB$1048576,0),MATCH((CUADRO!I$5&amp;$E93),'Hoja de Trabajo para listado'!$AB$151:$BA$151,0)),0)+IFERROR(INDEX('Hoja de Trabajo para listado'!$BC$155:$CB$1048576,MATCH($A93,'Hoja de Trabajo para listado'!$BC$155:$BC$1048576,0),MATCH((CUADRO!I$5&amp;$E93),'Hoja de Trabajo para listado'!$BC$151:$CB$151,0)),0)+IFERROR(INDEX('Hoja de Trabajo para listado'!$DE$153:$DG$274,MATCH($A93,'Hoja de Trabajo para listado'!$DE$153:$DE$1048576,0),MATCH((CUADRO!I$5&amp;$E93),'Hoja de Trabajo para listado'!$DE$151:$DG$151,0)),0)+IFERROR(INDEX('Hoja de Trabajo para listado'!$CD$155:$DC$1048576,MATCH($A93,'Hoja de Trabajo para listado'!$CD$155:$CD$1048576,0),MATCH((CUADRO!I$5&amp;$E93),'Hoja de Trabajo para listado'!$CD$151:$DC$151,0)),0)</f>
        <v>0</v>
      </c>
      <c r="J93" s="314">
        <f ca="1">+IFERROR(INDEX('Hoja de Trabajo para listado'!$A$155:$Z$1048576,MATCH($A93,'Hoja de Trabajo para listado'!$A$155:$A$1048576,0),MATCH((CUADRO!J$5&amp;$E93),'Hoja de Trabajo para listado'!$A$151:$Z$151,0)),0)+IFERROR(INDEX('Hoja de Trabajo para listado'!$AB$155:$BA$1048576,MATCH($A93,'Hoja de Trabajo para listado'!$AB$155:$AB$1048576,0),MATCH((CUADRO!J$5&amp;$E93),'Hoja de Trabajo para listado'!$AB$151:$BA$151,0)),0)+IFERROR(INDEX('Hoja de Trabajo para listado'!$BC$155:$CB$1048576,MATCH($A93,'Hoja de Trabajo para listado'!$BC$155:$BC$1048576,0),MATCH((CUADRO!J$5&amp;$E93),'Hoja de Trabajo para listado'!$BC$151:$CB$151,0)),0)+IFERROR(INDEX('Hoja de Trabajo para listado'!$DE$153:$DG$274,MATCH($A93,'Hoja de Trabajo para listado'!$DE$153:$DE$1048576,0),MATCH((CUADRO!J$5&amp;$E93),'Hoja de Trabajo para listado'!$DE$151:$DG$151,0)),0)+IFERROR(INDEX('Hoja de Trabajo para listado'!$CD$155:$DC$1048576,MATCH($A93,'Hoja de Trabajo para listado'!$CD$155:$CD$1048576,0),MATCH((CUADRO!J$5&amp;$E93),'Hoja de Trabajo para listado'!$CD$151:$DC$151,0)),0)</f>
        <v>0</v>
      </c>
      <c r="K93" s="314">
        <f ca="1">+IFERROR(INDEX('Hoja de Trabajo para listado'!$A$155:$Z$1048576,MATCH($A93,'Hoja de Trabajo para listado'!$A$155:$A$1048576,0),MATCH((CUADRO!K$5&amp;$E93),'Hoja de Trabajo para listado'!$A$151:$Z$151,0)),0)+IFERROR(INDEX('Hoja de Trabajo para listado'!$AB$155:$BA$1048576,MATCH($A93,'Hoja de Trabajo para listado'!$AB$155:$AB$1048576,0),MATCH((CUADRO!K$5&amp;$E93),'Hoja de Trabajo para listado'!$AB$151:$BA$151,0)),0)+IFERROR(INDEX('Hoja de Trabajo para listado'!$BC$155:$CB$1048576,MATCH($A93,'Hoja de Trabajo para listado'!$BC$155:$BC$1048576,0),MATCH((CUADRO!K$5&amp;$E93),'Hoja de Trabajo para listado'!$BC$151:$CB$151,0)),0)+IFERROR(INDEX('Hoja de Trabajo para listado'!$DE$153:$DG$274,MATCH($A93,'Hoja de Trabajo para listado'!$DE$153:$DE$1048576,0),MATCH((CUADRO!K$5&amp;$E93),'Hoja de Trabajo para listado'!$DE$151:$DG$151,0)),0)+IFERROR(INDEX('Hoja de Trabajo para listado'!$CD$155:$DC$1048576,MATCH($A93,'Hoja de Trabajo para listado'!$CD$155:$CD$1048576,0),MATCH((CUADRO!K$5&amp;$E93),'Hoja de Trabajo para listado'!$CD$151:$DC$151,0)),0)</f>
        <v>0</v>
      </c>
      <c r="L93" s="314">
        <f ca="1">+IFERROR(INDEX('Hoja de Trabajo para listado'!$A$155:$Z$1048576,MATCH($A93,'Hoja de Trabajo para listado'!$A$155:$A$1048576,0),MATCH((CUADRO!L$5&amp;$E93),'Hoja de Trabajo para listado'!$A$151:$Z$151,0)),0)+IFERROR(INDEX('Hoja de Trabajo para listado'!$AB$155:$BA$1048576,MATCH($A93,'Hoja de Trabajo para listado'!$AB$155:$AB$1048576,0),MATCH((CUADRO!L$5&amp;$E93),'Hoja de Trabajo para listado'!$AB$151:$BA$151,0)),0)+IFERROR(INDEX('Hoja de Trabajo para listado'!$BC$155:$CB$1048576,MATCH($A93,'Hoja de Trabajo para listado'!$BC$155:$BC$1048576,0),MATCH((CUADRO!L$5&amp;$E93),'Hoja de Trabajo para listado'!$BC$151:$CB$151,0)),0)+IFERROR(INDEX('Hoja de Trabajo para listado'!$DE$153:$DG$274,MATCH($A93,'Hoja de Trabajo para listado'!$DE$153:$DE$1048576,0),MATCH((CUADRO!L$5&amp;$E93),'Hoja de Trabajo para listado'!$DE$151:$DG$151,0)),0)+IFERROR(INDEX('Hoja de Trabajo para listado'!$CD$155:$DC$1048576,MATCH($A93,'Hoja de Trabajo para listado'!$CD$155:$CD$1048576,0),MATCH((CUADRO!L$5&amp;$E93),'Hoja de Trabajo para listado'!$CD$151:$DC$151,0)),0)</f>
        <v>0</v>
      </c>
      <c r="M93" s="314">
        <f ca="1">+IFERROR(INDEX('Hoja de Trabajo para listado'!$A$155:$Z$1048576,MATCH($A93,'Hoja de Trabajo para listado'!$A$155:$A$1048576,0),MATCH((CUADRO!M$5&amp;$E93),'Hoja de Trabajo para listado'!$A$151:$Z$151,0)),0)+IFERROR(INDEX('Hoja de Trabajo para listado'!$AB$155:$BA$1048576,MATCH($A93,'Hoja de Trabajo para listado'!$AB$155:$AB$1048576,0),MATCH((CUADRO!M$5&amp;$E93),'Hoja de Trabajo para listado'!$AB$151:$BA$151,0)),0)+IFERROR(INDEX('Hoja de Trabajo para listado'!$BC$155:$CB$1048576,MATCH($A93,'Hoja de Trabajo para listado'!$BC$155:$BC$1048576,0),MATCH((CUADRO!M$5&amp;$E93),'Hoja de Trabajo para listado'!$BC$151:$CB$151,0)),0)+IFERROR(INDEX('Hoja de Trabajo para listado'!$DE$153:$DG$274,MATCH($A93,'Hoja de Trabajo para listado'!$DE$153:$DE$1048576,0),MATCH((CUADRO!M$5&amp;$E93),'Hoja de Trabajo para listado'!$DE$151:$DG$151,0)),0)+IFERROR(INDEX('Hoja de Trabajo para listado'!$CD$155:$DC$1048576,MATCH($A93,'Hoja de Trabajo para listado'!$CD$155:$CD$1048576,0),MATCH((CUADRO!M$5&amp;$E93),'Hoja de Trabajo para listado'!$CD$151:$DC$151,0)),0)</f>
        <v>0</v>
      </c>
      <c r="N93" s="314">
        <f ca="1">+IFERROR(INDEX('Hoja de Trabajo para listado'!$A$155:$Z$1048576,MATCH($A93,'Hoja de Trabajo para listado'!$A$155:$A$1048576,0),MATCH((CUADRO!N$5&amp;$E93),'Hoja de Trabajo para listado'!$A$151:$Z$151,0)),0)+IFERROR(INDEX('Hoja de Trabajo para listado'!$AB$155:$BA$1048576,MATCH($A93,'Hoja de Trabajo para listado'!$AB$155:$AB$1048576,0),MATCH((CUADRO!N$5&amp;$E93),'Hoja de Trabajo para listado'!$AB$151:$BA$151,0)),0)+IFERROR(INDEX('Hoja de Trabajo para listado'!$BC$155:$CB$1048576,MATCH($A93,'Hoja de Trabajo para listado'!$BC$155:$BC$1048576,0),MATCH((CUADRO!N$5&amp;$E93),'Hoja de Trabajo para listado'!$BC$151:$CB$151,0)),0)+IFERROR(INDEX('Hoja de Trabajo para listado'!$DE$153:$DG$274,MATCH($A93,'Hoja de Trabajo para listado'!$DE$153:$DE$1048576,0),MATCH((CUADRO!N$5&amp;$E93),'Hoja de Trabajo para listado'!$DE$151:$DG$151,0)),0)+IFERROR(INDEX('Hoja de Trabajo para listado'!$CD$155:$DC$1048576,MATCH($A93,'Hoja de Trabajo para listado'!$CD$155:$CD$1048576,0),MATCH((CUADRO!N$5&amp;$E93),'Hoja de Trabajo para listado'!$CD$151:$DC$151,0)),0)</f>
        <v>0</v>
      </c>
      <c r="O93" s="314">
        <f ca="1">+IFERROR(INDEX('Hoja de Trabajo para listado'!$A$155:$Z$1048576,MATCH($A93,'Hoja de Trabajo para listado'!$A$155:$A$1048576,0),MATCH((CUADRO!O$5&amp;$E93),'Hoja de Trabajo para listado'!$A$151:$Z$151,0)),0)+IFERROR(INDEX('Hoja de Trabajo para listado'!$AB$155:$BA$1048576,MATCH($A93,'Hoja de Trabajo para listado'!$AB$155:$AB$1048576,0),MATCH((CUADRO!O$5&amp;$E93),'Hoja de Trabajo para listado'!$AB$151:$BA$151,0)),0)+IFERROR(INDEX('Hoja de Trabajo para listado'!$BC$155:$CB$1048576,MATCH($A93,'Hoja de Trabajo para listado'!$BC$155:$BC$1048576,0),MATCH((CUADRO!O$5&amp;$E93),'Hoja de Trabajo para listado'!$BC$151:$CB$151,0)),0)+IFERROR(INDEX('Hoja de Trabajo para listado'!$DE$153:$DG$274,MATCH($A93,'Hoja de Trabajo para listado'!$DE$153:$DE$1048576,0),MATCH((CUADRO!O$5&amp;$E93),'Hoja de Trabajo para listado'!$DE$151:$DG$151,0)),0)+IFERROR(INDEX('Hoja de Trabajo para listado'!$CD$155:$DC$1048576,MATCH($A93,'Hoja de Trabajo para listado'!$CD$155:$CD$1048576,0),MATCH((CUADRO!O$5&amp;$E93),'Hoja de Trabajo para listado'!$CD$151:$DC$151,0)),0)</f>
        <v>0</v>
      </c>
      <c r="P93" s="314">
        <f ca="1">+IFERROR(INDEX('Hoja de Trabajo para listado'!$A$155:$Z$1048576,MATCH($A93,'Hoja de Trabajo para listado'!$A$155:$A$1048576,0),MATCH((CUADRO!P$5&amp;$E93),'Hoja de Trabajo para listado'!$A$151:$Z$151,0)),0)+IFERROR(INDEX('Hoja de Trabajo para listado'!$AB$155:$BA$1048576,MATCH($A93,'Hoja de Trabajo para listado'!$AB$155:$AB$1048576,0),MATCH((CUADRO!P$5&amp;$E93),'Hoja de Trabajo para listado'!$AB$151:$BA$151,0)),0)+IFERROR(INDEX('Hoja de Trabajo para listado'!$BC$155:$CB$1048576,MATCH($A93,'Hoja de Trabajo para listado'!$BC$155:$BC$1048576,0),MATCH((CUADRO!P$5&amp;$E93),'Hoja de Trabajo para listado'!$BC$151:$CB$151,0)),0)+IFERROR(INDEX('Hoja de Trabajo para listado'!$DE$153:$DG$274,MATCH($A93,'Hoja de Trabajo para listado'!$DE$153:$DE$1048576,0),MATCH((CUADRO!P$5&amp;$E93),'Hoja de Trabajo para listado'!$DE$151:$DG$151,0)),0)+IFERROR(INDEX('Hoja de Trabajo para listado'!$CD$155:$DC$1048576,MATCH($A93,'Hoja de Trabajo para listado'!$CD$155:$CD$1048576,0),MATCH((CUADRO!P$5&amp;$E93),'Hoja de Trabajo para listado'!$CD$151:$DC$151,0)),0)</f>
        <v>0</v>
      </c>
      <c r="Q93" s="314">
        <f ca="1">+IFERROR(INDEX('Hoja de Trabajo para listado'!$A$155:$Z$1048576,MATCH($A93,'Hoja de Trabajo para listado'!$A$155:$A$1048576,0),MATCH((CUADRO!Q$5&amp;$E93),'Hoja de Trabajo para listado'!$A$151:$Z$151,0)),0)+IFERROR(INDEX('Hoja de Trabajo para listado'!$AB$155:$BA$1048576,MATCH($A93,'Hoja de Trabajo para listado'!$AB$155:$AB$1048576,0),MATCH((CUADRO!Q$5&amp;$E93),'Hoja de Trabajo para listado'!$AB$151:$BA$151,0)),0)+IFERROR(INDEX('Hoja de Trabajo para listado'!$BC$155:$CB$1048576,MATCH($A93,'Hoja de Trabajo para listado'!$BC$155:$BC$1048576,0),MATCH((CUADRO!Q$5&amp;$E93),'Hoja de Trabajo para listado'!$BC$151:$CB$151,0)),0)+IFERROR(INDEX('Hoja de Trabajo para listado'!$DE$153:$DG$274,MATCH($A93,'Hoja de Trabajo para listado'!$DE$153:$DE$1048576,0),MATCH((CUADRO!Q$5&amp;$E93),'Hoja de Trabajo para listado'!$DE$151:$DG$151,0)),0)+IFERROR(INDEX('Hoja de Trabajo para listado'!$CD$155:$DC$1048576,MATCH($A93,'Hoja de Trabajo para listado'!$CD$155:$CD$1048576,0),MATCH((CUADRO!Q$5&amp;$E93),'Hoja de Trabajo para listado'!$CD$151:$DC$151,0)),0)</f>
        <v>0</v>
      </c>
      <c r="R93" s="314">
        <f t="shared" ca="1" si="2"/>
        <v>0</v>
      </c>
      <c r="S93" s="352">
        <f ca="1">+R92+R93</f>
        <v>0</v>
      </c>
      <c r="T93" s="314">
        <f ca="1">+S93</f>
        <v>0</v>
      </c>
      <c r="U93" s="348">
        <f t="shared" si="3"/>
        <v>2</v>
      </c>
      <c r="V93" s="319" t="str">
        <f>+VLOOKUP(A93,bd_lista!$A$3:$E$593,5,FALSE)</f>
        <v>Empresas Nacionales</v>
      </c>
      <c r="W93" s="426"/>
    </row>
    <row r="94" spans="1:23" customFormat="1" ht="15" hidden="1" customHeight="1">
      <c r="A94" s="323">
        <v>598</v>
      </c>
      <c r="B94" s="427">
        <f>+A94</f>
        <v>598</v>
      </c>
      <c r="C94" s="318" t="str">
        <f>+VLOOKUP(A94,bd_lista!$A$3:$C$593,3,FALSE)</f>
        <v>Empresa Pública "Editorial del Estado Plurinacional de Bolivia"</v>
      </c>
      <c r="D94" s="429" t="str">
        <f>+C94</f>
        <v>Empresa Pública "Editorial del Estado Plurinacional de Bolivia"</v>
      </c>
      <c r="E94" s="318" t="s">
        <v>1418</v>
      </c>
      <c r="F94" s="314">
        <f ca="1">+IFERROR(INDEX('Hoja de Trabajo para listado'!$A$155:$Z$1048576,MATCH($A94,'Hoja de Trabajo para listado'!$A$155:$A$1048576,0),MATCH((CUADRO!F$5&amp;$E94),'Hoja de Trabajo para listado'!$A$151:$Z$151,0)),0)+IFERROR(INDEX('Hoja de Trabajo para listado'!$AB$155:$BA$1048576,MATCH($A94,'Hoja de Trabajo para listado'!$AB$155:$AB$1048576,0),MATCH((CUADRO!F$5&amp;$E94),'Hoja de Trabajo para listado'!$AB$151:$BA$151,0)),0)+IFERROR(INDEX('Hoja de Trabajo para listado'!$BC$155:$CB$1048576,MATCH($A94,'Hoja de Trabajo para listado'!$BC$155:$BC$1048576,0),MATCH((CUADRO!F$5&amp;$E94),'Hoja de Trabajo para listado'!$BC$151:$CB$151,0)),0)+IFERROR(INDEX('Hoja de Trabajo para listado'!$DE$153:$DG$274,MATCH($A94,'Hoja de Trabajo para listado'!$DE$153:$DE$1048576,0),MATCH((CUADRO!F$5&amp;$E94),'Hoja de Trabajo para listado'!$DE$151:$DG$151,0)),0)+IFERROR(INDEX('Hoja de Trabajo para listado'!$CD$155:$DC$1048576,MATCH($A94,'Hoja de Trabajo para listado'!$CD$155:$CD$1048576,0),MATCH((CUADRO!F$5&amp;$E94),'Hoja de Trabajo para listado'!$CD$151:$DC$151,0)),0)</f>
        <v>0</v>
      </c>
      <c r="G94" s="314">
        <f ca="1">+IFERROR(INDEX('Hoja de Trabajo para listado'!$A$155:$Z$1048576,MATCH($A94,'Hoja de Trabajo para listado'!$A$155:$A$1048576,0),MATCH((CUADRO!G$5&amp;$E94),'Hoja de Trabajo para listado'!$A$151:$Z$151,0)),0)+IFERROR(INDEX('Hoja de Trabajo para listado'!$AB$155:$BA$1048576,MATCH($A94,'Hoja de Trabajo para listado'!$AB$155:$AB$1048576,0),MATCH((CUADRO!G$5&amp;$E94),'Hoja de Trabajo para listado'!$AB$151:$BA$151,0)),0)+IFERROR(INDEX('Hoja de Trabajo para listado'!$BC$155:$CB$1048576,MATCH($A94,'Hoja de Trabajo para listado'!$BC$155:$BC$1048576,0),MATCH((CUADRO!G$5&amp;$E94),'Hoja de Trabajo para listado'!$BC$151:$CB$151,0)),0)+IFERROR(INDEX('Hoja de Trabajo para listado'!$DE$153:$DG$274,MATCH($A94,'Hoja de Trabajo para listado'!$DE$153:$DE$1048576,0),MATCH((CUADRO!G$5&amp;$E94),'Hoja de Trabajo para listado'!$DE$151:$DG$151,0)),0)+IFERROR(INDEX('Hoja de Trabajo para listado'!$CD$155:$DC$1048576,MATCH($A94,'Hoja de Trabajo para listado'!$CD$155:$CD$1048576,0),MATCH((CUADRO!G$5&amp;$E94),'Hoja de Trabajo para listado'!$CD$151:$DC$151,0)),0)</f>
        <v>0</v>
      </c>
      <c r="H94" s="314">
        <f ca="1">+IFERROR(INDEX('Hoja de Trabajo para listado'!$A$155:$Z$1048576,MATCH($A94,'Hoja de Trabajo para listado'!$A$155:$A$1048576,0),MATCH((CUADRO!H$5&amp;$E94),'Hoja de Trabajo para listado'!$A$151:$Z$151,0)),0)+IFERROR(INDEX('Hoja de Trabajo para listado'!$AB$155:$BA$1048576,MATCH($A94,'Hoja de Trabajo para listado'!$AB$155:$AB$1048576,0),MATCH((CUADRO!H$5&amp;$E94),'Hoja de Trabajo para listado'!$AB$151:$BA$151,0)),0)+IFERROR(INDEX('Hoja de Trabajo para listado'!$BC$155:$CB$1048576,MATCH($A94,'Hoja de Trabajo para listado'!$BC$155:$BC$1048576,0),MATCH((CUADRO!H$5&amp;$E94),'Hoja de Trabajo para listado'!$BC$151:$CB$151,0)),0)+IFERROR(INDEX('Hoja de Trabajo para listado'!$DE$153:$DG$274,MATCH($A94,'Hoja de Trabajo para listado'!$DE$153:$DE$1048576,0),MATCH((CUADRO!H$5&amp;$E94),'Hoja de Trabajo para listado'!$DE$151:$DG$151,0)),0)+IFERROR(INDEX('Hoja de Trabajo para listado'!$CD$155:$DC$1048576,MATCH($A94,'Hoja de Trabajo para listado'!$CD$155:$CD$1048576,0),MATCH((CUADRO!H$5&amp;$E94),'Hoja de Trabajo para listado'!$CD$151:$DC$151,0)),0)</f>
        <v>0</v>
      </c>
      <c r="I94" s="314">
        <f ca="1">+IFERROR(INDEX('Hoja de Trabajo para listado'!$A$155:$Z$1048576,MATCH($A94,'Hoja de Trabajo para listado'!$A$155:$A$1048576,0),MATCH((CUADRO!I$5&amp;$E94),'Hoja de Trabajo para listado'!$A$151:$Z$151,0)),0)+IFERROR(INDEX('Hoja de Trabajo para listado'!$AB$155:$BA$1048576,MATCH($A94,'Hoja de Trabajo para listado'!$AB$155:$AB$1048576,0),MATCH((CUADRO!I$5&amp;$E94),'Hoja de Trabajo para listado'!$AB$151:$BA$151,0)),0)+IFERROR(INDEX('Hoja de Trabajo para listado'!$BC$155:$CB$1048576,MATCH($A94,'Hoja de Trabajo para listado'!$BC$155:$BC$1048576,0),MATCH((CUADRO!I$5&amp;$E94),'Hoja de Trabajo para listado'!$BC$151:$CB$151,0)),0)+IFERROR(INDEX('Hoja de Trabajo para listado'!$DE$153:$DG$274,MATCH($A94,'Hoja de Trabajo para listado'!$DE$153:$DE$1048576,0),MATCH((CUADRO!I$5&amp;$E94),'Hoja de Trabajo para listado'!$DE$151:$DG$151,0)),0)+IFERROR(INDEX('Hoja de Trabajo para listado'!$CD$155:$DC$1048576,MATCH($A94,'Hoja de Trabajo para listado'!$CD$155:$CD$1048576,0),MATCH((CUADRO!I$5&amp;$E94),'Hoja de Trabajo para listado'!$CD$151:$DC$151,0)),0)</f>
        <v>0</v>
      </c>
      <c r="J94" s="314">
        <f ca="1">+IFERROR(INDEX('Hoja de Trabajo para listado'!$A$155:$Z$1048576,MATCH($A94,'Hoja de Trabajo para listado'!$A$155:$A$1048576,0),MATCH((CUADRO!J$5&amp;$E94),'Hoja de Trabajo para listado'!$A$151:$Z$151,0)),0)+IFERROR(INDEX('Hoja de Trabajo para listado'!$AB$155:$BA$1048576,MATCH($A94,'Hoja de Trabajo para listado'!$AB$155:$AB$1048576,0),MATCH((CUADRO!J$5&amp;$E94),'Hoja de Trabajo para listado'!$AB$151:$BA$151,0)),0)+IFERROR(INDEX('Hoja de Trabajo para listado'!$BC$155:$CB$1048576,MATCH($A94,'Hoja de Trabajo para listado'!$BC$155:$BC$1048576,0),MATCH((CUADRO!J$5&amp;$E94),'Hoja de Trabajo para listado'!$BC$151:$CB$151,0)),0)+IFERROR(INDEX('Hoja de Trabajo para listado'!$DE$153:$DG$274,MATCH($A94,'Hoja de Trabajo para listado'!$DE$153:$DE$1048576,0),MATCH((CUADRO!J$5&amp;$E94),'Hoja de Trabajo para listado'!$DE$151:$DG$151,0)),0)+IFERROR(INDEX('Hoja de Trabajo para listado'!$CD$155:$DC$1048576,MATCH($A94,'Hoja de Trabajo para listado'!$CD$155:$CD$1048576,0),MATCH((CUADRO!J$5&amp;$E94),'Hoja de Trabajo para listado'!$CD$151:$DC$151,0)),0)</f>
        <v>0</v>
      </c>
      <c r="K94" s="314">
        <f ca="1">+IFERROR(INDEX('Hoja de Trabajo para listado'!$A$155:$Z$1048576,MATCH($A94,'Hoja de Trabajo para listado'!$A$155:$A$1048576,0),MATCH((CUADRO!K$5&amp;$E94),'Hoja de Trabajo para listado'!$A$151:$Z$151,0)),0)+IFERROR(INDEX('Hoja de Trabajo para listado'!$AB$155:$BA$1048576,MATCH($A94,'Hoja de Trabajo para listado'!$AB$155:$AB$1048576,0),MATCH((CUADRO!K$5&amp;$E94),'Hoja de Trabajo para listado'!$AB$151:$BA$151,0)),0)+IFERROR(INDEX('Hoja de Trabajo para listado'!$BC$155:$CB$1048576,MATCH($A94,'Hoja de Trabajo para listado'!$BC$155:$BC$1048576,0),MATCH((CUADRO!K$5&amp;$E94),'Hoja de Trabajo para listado'!$BC$151:$CB$151,0)),0)+IFERROR(INDEX('Hoja de Trabajo para listado'!$DE$153:$DG$274,MATCH($A94,'Hoja de Trabajo para listado'!$DE$153:$DE$1048576,0),MATCH((CUADRO!K$5&amp;$E94),'Hoja de Trabajo para listado'!$DE$151:$DG$151,0)),0)+IFERROR(INDEX('Hoja de Trabajo para listado'!$CD$155:$DC$1048576,MATCH($A94,'Hoja de Trabajo para listado'!$CD$155:$CD$1048576,0),MATCH((CUADRO!K$5&amp;$E94),'Hoja de Trabajo para listado'!$CD$151:$DC$151,0)),0)</f>
        <v>0</v>
      </c>
      <c r="L94" s="314">
        <f ca="1">+IFERROR(INDEX('Hoja de Trabajo para listado'!$A$155:$Z$1048576,MATCH($A94,'Hoja de Trabajo para listado'!$A$155:$A$1048576,0),MATCH((CUADRO!L$5&amp;$E94),'Hoja de Trabajo para listado'!$A$151:$Z$151,0)),0)+IFERROR(INDEX('Hoja de Trabajo para listado'!$AB$155:$BA$1048576,MATCH($A94,'Hoja de Trabajo para listado'!$AB$155:$AB$1048576,0),MATCH((CUADRO!L$5&amp;$E94),'Hoja de Trabajo para listado'!$AB$151:$BA$151,0)),0)+IFERROR(INDEX('Hoja de Trabajo para listado'!$BC$155:$CB$1048576,MATCH($A94,'Hoja de Trabajo para listado'!$BC$155:$BC$1048576,0),MATCH((CUADRO!L$5&amp;$E94),'Hoja de Trabajo para listado'!$BC$151:$CB$151,0)),0)+IFERROR(INDEX('Hoja de Trabajo para listado'!$DE$153:$DG$274,MATCH($A94,'Hoja de Trabajo para listado'!$DE$153:$DE$1048576,0),MATCH((CUADRO!L$5&amp;$E94),'Hoja de Trabajo para listado'!$DE$151:$DG$151,0)),0)+IFERROR(INDEX('Hoja de Trabajo para listado'!$CD$155:$DC$1048576,MATCH($A94,'Hoja de Trabajo para listado'!$CD$155:$CD$1048576,0),MATCH((CUADRO!L$5&amp;$E94),'Hoja de Trabajo para listado'!$CD$151:$DC$151,0)),0)</f>
        <v>0</v>
      </c>
      <c r="M94" s="314">
        <f ca="1">+IFERROR(INDEX('Hoja de Trabajo para listado'!$A$155:$Z$1048576,MATCH($A94,'Hoja de Trabajo para listado'!$A$155:$A$1048576,0),MATCH((CUADRO!M$5&amp;$E94),'Hoja de Trabajo para listado'!$A$151:$Z$151,0)),0)+IFERROR(INDEX('Hoja de Trabajo para listado'!$AB$155:$BA$1048576,MATCH($A94,'Hoja de Trabajo para listado'!$AB$155:$AB$1048576,0),MATCH((CUADRO!M$5&amp;$E94),'Hoja de Trabajo para listado'!$AB$151:$BA$151,0)),0)+IFERROR(INDEX('Hoja de Trabajo para listado'!$BC$155:$CB$1048576,MATCH($A94,'Hoja de Trabajo para listado'!$BC$155:$BC$1048576,0),MATCH((CUADRO!M$5&amp;$E94),'Hoja de Trabajo para listado'!$BC$151:$CB$151,0)),0)+IFERROR(INDEX('Hoja de Trabajo para listado'!$DE$153:$DG$274,MATCH($A94,'Hoja de Trabajo para listado'!$DE$153:$DE$1048576,0),MATCH((CUADRO!M$5&amp;$E94),'Hoja de Trabajo para listado'!$DE$151:$DG$151,0)),0)+IFERROR(INDEX('Hoja de Trabajo para listado'!$CD$155:$DC$1048576,MATCH($A94,'Hoja de Trabajo para listado'!$CD$155:$CD$1048576,0),MATCH((CUADRO!M$5&amp;$E94),'Hoja de Trabajo para listado'!$CD$151:$DC$151,0)),0)</f>
        <v>0</v>
      </c>
      <c r="N94" s="314">
        <f ca="1">+IFERROR(INDEX('Hoja de Trabajo para listado'!$A$155:$Z$1048576,MATCH($A94,'Hoja de Trabajo para listado'!$A$155:$A$1048576,0),MATCH((CUADRO!N$5&amp;$E94),'Hoja de Trabajo para listado'!$A$151:$Z$151,0)),0)+IFERROR(INDEX('Hoja de Trabajo para listado'!$AB$155:$BA$1048576,MATCH($A94,'Hoja de Trabajo para listado'!$AB$155:$AB$1048576,0),MATCH((CUADRO!N$5&amp;$E94),'Hoja de Trabajo para listado'!$AB$151:$BA$151,0)),0)+IFERROR(INDEX('Hoja de Trabajo para listado'!$BC$155:$CB$1048576,MATCH($A94,'Hoja de Trabajo para listado'!$BC$155:$BC$1048576,0),MATCH((CUADRO!N$5&amp;$E94),'Hoja de Trabajo para listado'!$BC$151:$CB$151,0)),0)+IFERROR(INDEX('Hoja de Trabajo para listado'!$DE$153:$DG$274,MATCH($A94,'Hoja de Trabajo para listado'!$DE$153:$DE$1048576,0),MATCH((CUADRO!N$5&amp;$E94),'Hoja de Trabajo para listado'!$DE$151:$DG$151,0)),0)+IFERROR(INDEX('Hoja de Trabajo para listado'!$CD$155:$DC$1048576,MATCH($A94,'Hoja de Trabajo para listado'!$CD$155:$CD$1048576,0),MATCH((CUADRO!N$5&amp;$E94),'Hoja de Trabajo para listado'!$CD$151:$DC$151,0)),0)</f>
        <v>0</v>
      </c>
      <c r="O94" s="314">
        <f ca="1">+IFERROR(INDEX('Hoja de Trabajo para listado'!$A$155:$Z$1048576,MATCH($A94,'Hoja de Trabajo para listado'!$A$155:$A$1048576,0),MATCH((CUADRO!O$5&amp;$E94),'Hoja de Trabajo para listado'!$A$151:$Z$151,0)),0)+IFERROR(INDEX('Hoja de Trabajo para listado'!$AB$155:$BA$1048576,MATCH($A94,'Hoja de Trabajo para listado'!$AB$155:$AB$1048576,0),MATCH((CUADRO!O$5&amp;$E94),'Hoja de Trabajo para listado'!$AB$151:$BA$151,0)),0)+IFERROR(INDEX('Hoja de Trabajo para listado'!$BC$155:$CB$1048576,MATCH($A94,'Hoja de Trabajo para listado'!$BC$155:$BC$1048576,0),MATCH((CUADRO!O$5&amp;$E94),'Hoja de Trabajo para listado'!$BC$151:$CB$151,0)),0)+IFERROR(INDEX('Hoja de Trabajo para listado'!$DE$153:$DG$274,MATCH($A94,'Hoja de Trabajo para listado'!$DE$153:$DE$1048576,0),MATCH((CUADRO!O$5&amp;$E94),'Hoja de Trabajo para listado'!$DE$151:$DG$151,0)),0)+IFERROR(INDEX('Hoja de Trabajo para listado'!$CD$155:$DC$1048576,MATCH($A94,'Hoja de Trabajo para listado'!$CD$155:$CD$1048576,0),MATCH((CUADRO!O$5&amp;$E94),'Hoja de Trabajo para listado'!$CD$151:$DC$151,0)),0)</f>
        <v>0</v>
      </c>
      <c r="P94" s="314">
        <f ca="1">+IFERROR(INDEX('Hoja de Trabajo para listado'!$A$155:$Z$1048576,MATCH($A94,'Hoja de Trabajo para listado'!$A$155:$A$1048576,0),MATCH((CUADRO!P$5&amp;$E94),'Hoja de Trabajo para listado'!$A$151:$Z$151,0)),0)+IFERROR(INDEX('Hoja de Trabajo para listado'!$AB$155:$BA$1048576,MATCH($A94,'Hoja de Trabajo para listado'!$AB$155:$AB$1048576,0),MATCH((CUADRO!P$5&amp;$E94),'Hoja de Trabajo para listado'!$AB$151:$BA$151,0)),0)+IFERROR(INDEX('Hoja de Trabajo para listado'!$BC$155:$CB$1048576,MATCH($A94,'Hoja de Trabajo para listado'!$BC$155:$BC$1048576,0),MATCH((CUADRO!P$5&amp;$E94),'Hoja de Trabajo para listado'!$BC$151:$CB$151,0)),0)+IFERROR(INDEX('Hoja de Trabajo para listado'!$DE$153:$DG$274,MATCH($A94,'Hoja de Trabajo para listado'!$DE$153:$DE$1048576,0),MATCH((CUADRO!P$5&amp;$E94),'Hoja de Trabajo para listado'!$DE$151:$DG$151,0)),0)+IFERROR(INDEX('Hoja de Trabajo para listado'!$CD$155:$DC$1048576,MATCH($A94,'Hoja de Trabajo para listado'!$CD$155:$CD$1048576,0),MATCH((CUADRO!P$5&amp;$E94),'Hoja de Trabajo para listado'!$CD$151:$DC$151,0)),0)</f>
        <v>0</v>
      </c>
      <c r="Q94" s="314">
        <f ca="1">+IFERROR(INDEX('Hoja de Trabajo para listado'!$A$155:$Z$1048576,MATCH($A94,'Hoja de Trabajo para listado'!$A$155:$A$1048576,0),MATCH((CUADRO!Q$5&amp;$E94),'Hoja de Trabajo para listado'!$A$151:$Z$151,0)),0)+IFERROR(INDEX('Hoja de Trabajo para listado'!$AB$155:$BA$1048576,MATCH($A94,'Hoja de Trabajo para listado'!$AB$155:$AB$1048576,0),MATCH((CUADRO!Q$5&amp;$E94),'Hoja de Trabajo para listado'!$AB$151:$BA$151,0)),0)+IFERROR(INDEX('Hoja de Trabajo para listado'!$BC$155:$CB$1048576,MATCH($A94,'Hoja de Trabajo para listado'!$BC$155:$BC$1048576,0),MATCH((CUADRO!Q$5&amp;$E94),'Hoja de Trabajo para listado'!$BC$151:$CB$151,0)),0)+IFERROR(INDEX('Hoja de Trabajo para listado'!$DE$153:$DG$274,MATCH($A94,'Hoja de Trabajo para listado'!$DE$153:$DE$1048576,0),MATCH((CUADRO!Q$5&amp;$E94),'Hoja de Trabajo para listado'!$DE$151:$DG$151,0)),0)+IFERROR(INDEX('Hoja de Trabajo para listado'!$CD$155:$DC$1048576,MATCH($A94,'Hoja de Trabajo para listado'!$CD$155:$CD$1048576,0),MATCH((CUADRO!Q$5&amp;$E94),'Hoja de Trabajo para listado'!$CD$151:$DC$151,0)),0)</f>
        <v>0</v>
      </c>
      <c r="R94" s="314">
        <f t="shared" ca="1" si="2"/>
        <v>0</v>
      </c>
      <c r="S94" s="352"/>
      <c r="T94" s="314">
        <f ca="1">+T95</f>
        <v>0</v>
      </c>
      <c r="U94" s="313">
        <f t="shared" si="3"/>
        <v>1</v>
      </c>
      <c r="V94" s="319" t="str">
        <f>+VLOOKUP(A94,bd_lista!$A$3:$E$593,5,FALSE)</f>
        <v>Empresas Nacionales</v>
      </c>
      <c r="W94" s="425" t="str">
        <f>+V94</f>
        <v>Empresas Nacionales</v>
      </c>
    </row>
    <row r="95" spans="1:23" customFormat="1" ht="15" hidden="1" customHeight="1">
      <c r="A95" s="323">
        <v>598</v>
      </c>
      <c r="B95" s="428"/>
      <c r="C95" s="319" t="str">
        <f>+VLOOKUP(A95,bd_lista!$A$3:$C$593,3,FALSE)</f>
        <v>Empresa Pública "Editorial del Estado Plurinacional de Bolivia"</v>
      </c>
      <c r="D95" s="430"/>
      <c r="E95" s="339" t="s">
        <v>1419</v>
      </c>
      <c r="F95" s="314">
        <f ca="1">+IFERROR(INDEX('Hoja de Trabajo para listado'!$A$155:$Z$1048576,MATCH($A95,'Hoja de Trabajo para listado'!$A$155:$A$1048576,0),MATCH((CUADRO!F$5&amp;$E95),'Hoja de Trabajo para listado'!$A$151:$Z$151,0)),0)+IFERROR(INDEX('Hoja de Trabajo para listado'!$AB$155:$BA$1048576,MATCH($A95,'Hoja de Trabajo para listado'!$AB$155:$AB$1048576,0),MATCH((CUADRO!F$5&amp;$E95),'Hoja de Trabajo para listado'!$AB$151:$BA$151,0)),0)+IFERROR(INDEX('Hoja de Trabajo para listado'!$BC$155:$CB$1048576,MATCH($A95,'Hoja de Trabajo para listado'!$BC$155:$BC$1048576,0),MATCH((CUADRO!F$5&amp;$E95),'Hoja de Trabajo para listado'!$BC$151:$CB$151,0)),0)+IFERROR(INDEX('Hoja de Trabajo para listado'!$DE$153:$DG$274,MATCH($A95,'Hoja de Trabajo para listado'!$DE$153:$DE$1048576,0),MATCH((CUADRO!F$5&amp;$E95),'Hoja de Trabajo para listado'!$DE$151:$DG$151,0)),0)+IFERROR(INDEX('Hoja de Trabajo para listado'!$CD$155:$DC$1048576,MATCH($A95,'Hoja de Trabajo para listado'!$CD$155:$CD$1048576,0),MATCH((CUADRO!F$5&amp;$E95),'Hoja de Trabajo para listado'!$CD$151:$DC$151,0)),0)</f>
        <v>0</v>
      </c>
      <c r="G95" s="314">
        <f ca="1">+IFERROR(INDEX('Hoja de Trabajo para listado'!$A$155:$Z$1048576,MATCH($A95,'Hoja de Trabajo para listado'!$A$155:$A$1048576,0),MATCH((CUADRO!G$5&amp;$E95),'Hoja de Trabajo para listado'!$A$151:$Z$151,0)),0)+IFERROR(INDEX('Hoja de Trabajo para listado'!$AB$155:$BA$1048576,MATCH($A95,'Hoja de Trabajo para listado'!$AB$155:$AB$1048576,0),MATCH((CUADRO!G$5&amp;$E95),'Hoja de Trabajo para listado'!$AB$151:$BA$151,0)),0)+IFERROR(INDEX('Hoja de Trabajo para listado'!$BC$155:$CB$1048576,MATCH($A95,'Hoja de Trabajo para listado'!$BC$155:$BC$1048576,0),MATCH((CUADRO!G$5&amp;$E95),'Hoja de Trabajo para listado'!$BC$151:$CB$151,0)),0)+IFERROR(INDEX('Hoja de Trabajo para listado'!$DE$153:$DG$274,MATCH($A95,'Hoja de Trabajo para listado'!$DE$153:$DE$1048576,0),MATCH((CUADRO!G$5&amp;$E95),'Hoja de Trabajo para listado'!$DE$151:$DG$151,0)),0)+IFERROR(INDEX('Hoja de Trabajo para listado'!$CD$155:$DC$1048576,MATCH($A95,'Hoja de Trabajo para listado'!$CD$155:$CD$1048576,0),MATCH((CUADRO!G$5&amp;$E95),'Hoja de Trabajo para listado'!$CD$151:$DC$151,0)),0)</f>
        <v>0</v>
      </c>
      <c r="H95" s="314">
        <f ca="1">+IFERROR(INDEX('Hoja de Trabajo para listado'!$A$155:$Z$1048576,MATCH($A95,'Hoja de Trabajo para listado'!$A$155:$A$1048576,0),MATCH((CUADRO!H$5&amp;$E95),'Hoja de Trabajo para listado'!$A$151:$Z$151,0)),0)+IFERROR(INDEX('Hoja de Trabajo para listado'!$AB$155:$BA$1048576,MATCH($A95,'Hoja de Trabajo para listado'!$AB$155:$AB$1048576,0),MATCH((CUADRO!H$5&amp;$E95),'Hoja de Trabajo para listado'!$AB$151:$BA$151,0)),0)+IFERROR(INDEX('Hoja de Trabajo para listado'!$BC$155:$CB$1048576,MATCH($A95,'Hoja de Trabajo para listado'!$BC$155:$BC$1048576,0),MATCH((CUADRO!H$5&amp;$E95),'Hoja de Trabajo para listado'!$BC$151:$CB$151,0)),0)+IFERROR(INDEX('Hoja de Trabajo para listado'!$DE$153:$DG$274,MATCH($A95,'Hoja de Trabajo para listado'!$DE$153:$DE$1048576,0),MATCH((CUADRO!H$5&amp;$E95),'Hoja de Trabajo para listado'!$DE$151:$DG$151,0)),0)+IFERROR(INDEX('Hoja de Trabajo para listado'!$CD$155:$DC$1048576,MATCH($A95,'Hoja de Trabajo para listado'!$CD$155:$CD$1048576,0),MATCH((CUADRO!H$5&amp;$E95),'Hoja de Trabajo para listado'!$CD$151:$DC$151,0)),0)</f>
        <v>0</v>
      </c>
      <c r="I95" s="314">
        <f ca="1">+IFERROR(INDEX('Hoja de Trabajo para listado'!$A$155:$Z$1048576,MATCH($A95,'Hoja de Trabajo para listado'!$A$155:$A$1048576,0),MATCH((CUADRO!I$5&amp;$E95),'Hoja de Trabajo para listado'!$A$151:$Z$151,0)),0)+IFERROR(INDEX('Hoja de Trabajo para listado'!$AB$155:$BA$1048576,MATCH($A95,'Hoja de Trabajo para listado'!$AB$155:$AB$1048576,0),MATCH((CUADRO!I$5&amp;$E95),'Hoja de Trabajo para listado'!$AB$151:$BA$151,0)),0)+IFERROR(INDEX('Hoja de Trabajo para listado'!$BC$155:$CB$1048576,MATCH($A95,'Hoja de Trabajo para listado'!$BC$155:$BC$1048576,0),MATCH((CUADRO!I$5&amp;$E95),'Hoja de Trabajo para listado'!$BC$151:$CB$151,0)),0)+IFERROR(INDEX('Hoja de Trabajo para listado'!$DE$153:$DG$274,MATCH($A95,'Hoja de Trabajo para listado'!$DE$153:$DE$1048576,0),MATCH((CUADRO!I$5&amp;$E95),'Hoja de Trabajo para listado'!$DE$151:$DG$151,0)),0)+IFERROR(INDEX('Hoja de Trabajo para listado'!$CD$155:$DC$1048576,MATCH($A95,'Hoja de Trabajo para listado'!$CD$155:$CD$1048576,0),MATCH((CUADRO!I$5&amp;$E95),'Hoja de Trabajo para listado'!$CD$151:$DC$151,0)),0)</f>
        <v>0</v>
      </c>
      <c r="J95" s="314">
        <f ca="1">+IFERROR(INDEX('Hoja de Trabajo para listado'!$A$155:$Z$1048576,MATCH($A95,'Hoja de Trabajo para listado'!$A$155:$A$1048576,0),MATCH((CUADRO!J$5&amp;$E95),'Hoja de Trabajo para listado'!$A$151:$Z$151,0)),0)+IFERROR(INDEX('Hoja de Trabajo para listado'!$AB$155:$BA$1048576,MATCH($A95,'Hoja de Trabajo para listado'!$AB$155:$AB$1048576,0),MATCH((CUADRO!J$5&amp;$E95),'Hoja de Trabajo para listado'!$AB$151:$BA$151,0)),0)+IFERROR(INDEX('Hoja de Trabajo para listado'!$BC$155:$CB$1048576,MATCH($A95,'Hoja de Trabajo para listado'!$BC$155:$BC$1048576,0),MATCH((CUADRO!J$5&amp;$E95),'Hoja de Trabajo para listado'!$BC$151:$CB$151,0)),0)+IFERROR(INDEX('Hoja de Trabajo para listado'!$DE$153:$DG$274,MATCH($A95,'Hoja de Trabajo para listado'!$DE$153:$DE$1048576,0),MATCH((CUADRO!J$5&amp;$E95),'Hoja de Trabajo para listado'!$DE$151:$DG$151,0)),0)+IFERROR(INDEX('Hoja de Trabajo para listado'!$CD$155:$DC$1048576,MATCH($A95,'Hoja de Trabajo para listado'!$CD$155:$CD$1048576,0),MATCH((CUADRO!J$5&amp;$E95),'Hoja de Trabajo para listado'!$CD$151:$DC$151,0)),0)</f>
        <v>0</v>
      </c>
      <c r="K95" s="314">
        <f ca="1">+IFERROR(INDEX('Hoja de Trabajo para listado'!$A$155:$Z$1048576,MATCH($A95,'Hoja de Trabajo para listado'!$A$155:$A$1048576,0),MATCH((CUADRO!K$5&amp;$E95),'Hoja de Trabajo para listado'!$A$151:$Z$151,0)),0)+IFERROR(INDEX('Hoja de Trabajo para listado'!$AB$155:$BA$1048576,MATCH($A95,'Hoja de Trabajo para listado'!$AB$155:$AB$1048576,0),MATCH((CUADRO!K$5&amp;$E95),'Hoja de Trabajo para listado'!$AB$151:$BA$151,0)),0)+IFERROR(INDEX('Hoja de Trabajo para listado'!$BC$155:$CB$1048576,MATCH($A95,'Hoja de Trabajo para listado'!$BC$155:$BC$1048576,0),MATCH((CUADRO!K$5&amp;$E95),'Hoja de Trabajo para listado'!$BC$151:$CB$151,0)),0)+IFERROR(INDEX('Hoja de Trabajo para listado'!$DE$153:$DG$274,MATCH($A95,'Hoja de Trabajo para listado'!$DE$153:$DE$1048576,0),MATCH((CUADRO!K$5&amp;$E95),'Hoja de Trabajo para listado'!$DE$151:$DG$151,0)),0)+IFERROR(INDEX('Hoja de Trabajo para listado'!$CD$155:$DC$1048576,MATCH($A95,'Hoja de Trabajo para listado'!$CD$155:$CD$1048576,0),MATCH((CUADRO!K$5&amp;$E95),'Hoja de Trabajo para listado'!$CD$151:$DC$151,0)),0)</f>
        <v>0</v>
      </c>
      <c r="L95" s="314">
        <f ca="1">+IFERROR(INDEX('Hoja de Trabajo para listado'!$A$155:$Z$1048576,MATCH($A95,'Hoja de Trabajo para listado'!$A$155:$A$1048576,0),MATCH((CUADRO!L$5&amp;$E95),'Hoja de Trabajo para listado'!$A$151:$Z$151,0)),0)+IFERROR(INDEX('Hoja de Trabajo para listado'!$AB$155:$BA$1048576,MATCH($A95,'Hoja de Trabajo para listado'!$AB$155:$AB$1048576,0),MATCH((CUADRO!L$5&amp;$E95),'Hoja de Trabajo para listado'!$AB$151:$BA$151,0)),0)+IFERROR(INDEX('Hoja de Trabajo para listado'!$BC$155:$CB$1048576,MATCH($A95,'Hoja de Trabajo para listado'!$BC$155:$BC$1048576,0),MATCH((CUADRO!L$5&amp;$E95),'Hoja de Trabajo para listado'!$BC$151:$CB$151,0)),0)+IFERROR(INDEX('Hoja de Trabajo para listado'!$DE$153:$DG$274,MATCH($A95,'Hoja de Trabajo para listado'!$DE$153:$DE$1048576,0),MATCH((CUADRO!L$5&amp;$E95),'Hoja de Trabajo para listado'!$DE$151:$DG$151,0)),0)+IFERROR(INDEX('Hoja de Trabajo para listado'!$CD$155:$DC$1048576,MATCH($A95,'Hoja de Trabajo para listado'!$CD$155:$CD$1048576,0),MATCH((CUADRO!L$5&amp;$E95),'Hoja de Trabajo para listado'!$CD$151:$DC$151,0)),0)</f>
        <v>0</v>
      </c>
      <c r="M95" s="314">
        <f ca="1">+IFERROR(INDEX('Hoja de Trabajo para listado'!$A$155:$Z$1048576,MATCH($A95,'Hoja de Trabajo para listado'!$A$155:$A$1048576,0),MATCH((CUADRO!M$5&amp;$E95),'Hoja de Trabajo para listado'!$A$151:$Z$151,0)),0)+IFERROR(INDEX('Hoja de Trabajo para listado'!$AB$155:$BA$1048576,MATCH($A95,'Hoja de Trabajo para listado'!$AB$155:$AB$1048576,0),MATCH((CUADRO!M$5&amp;$E95),'Hoja de Trabajo para listado'!$AB$151:$BA$151,0)),0)+IFERROR(INDEX('Hoja de Trabajo para listado'!$BC$155:$CB$1048576,MATCH($A95,'Hoja de Trabajo para listado'!$BC$155:$BC$1048576,0),MATCH((CUADRO!M$5&amp;$E95),'Hoja de Trabajo para listado'!$BC$151:$CB$151,0)),0)+IFERROR(INDEX('Hoja de Trabajo para listado'!$DE$153:$DG$274,MATCH($A95,'Hoja de Trabajo para listado'!$DE$153:$DE$1048576,0),MATCH((CUADRO!M$5&amp;$E95),'Hoja de Trabajo para listado'!$DE$151:$DG$151,0)),0)+IFERROR(INDEX('Hoja de Trabajo para listado'!$CD$155:$DC$1048576,MATCH($A95,'Hoja de Trabajo para listado'!$CD$155:$CD$1048576,0),MATCH((CUADRO!M$5&amp;$E95),'Hoja de Trabajo para listado'!$CD$151:$DC$151,0)),0)</f>
        <v>0</v>
      </c>
      <c r="N95" s="314">
        <f ca="1">+IFERROR(INDEX('Hoja de Trabajo para listado'!$A$155:$Z$1048576,MATCH($A95,'Hoja de Trabajo para listado'!$A$155:$A$1048576,0),MATCH((CUADRO!N$5&amp;$E95),'Hoja de Trabajo para listado'!$A$151:$Z$151,0)),0)+IFERROR(INDEX('Hoja de Trabajo para listado'!$AB$155:$BA$1048576,MATCH($A95,'Hoja de Trabajo para listado'!$AB$155:$AB$1048576,0),MATCH((CUADRO!N$5&amp;$E95),'Hoja de Trabajo para listado'!$AB$151:$BA$151,0)),0)+IFERROR(INDEX('Hoja de Trabajo para listado'!$BC$155:$CB$1048576,MATCH($A95,'Hoja de Trabajo para listado'!$BC$155:$BC$1048576,0),MATCH((CUADRO!N$5&amp;$E95),'Hoja de Trabajo para listado'!$BC$151:$CB$151,0)),0)+IFERROR(INDEX('Hoja de Trabajo para listado'!$DE$153:$DG$274,MATCH($A95,'Hoja de Trabajo para listado'!$DE$153:$DE$1048576,0),MATCH((CUADRO!N$5&amp;$E95),'Hoja de Trabajo para listado'!$DE$151:$DG$151,0)),0)+IFERROR(INDEX('Hoja de Trabajo para listado'!$CD$155:$DC$1048576,MATCH($A95,'Hoja de Trabajo para listado'!$CD$155:$CD$1048576,0),MATCH((CUADRO!N$5&amp;$E95),'Hoja de Trabajo para listado'!$CD$151:$DC$151,0)),0)</f>
        <v>0</v>
      </c>
      <c r="O95" s="314">
        <f ca="1">+IFERROR(INDEX('Hoja de Trabajo para listado'!$A$155:$Z$1048576,MATCH($A95,'Hoja de Trabajo para listado'!$A$155:$A$1048576,0),MATCH((CUADRO!O$5&amp;$E95),'Hoja de Trabajo para listado'!$A$151:$Z$151,0)),0)+IFERROR(INDEX('Hoja de Trabajo para listado'!$AB$155:$BA$1048576,MATCH($A95,'Hoja de Trabajo para listado'!$AB$155:$AB$1048576,0),MATCH((CUADRO!O$5&amp;$E95),'Hoja de Trabajo para listado'!$AB$151:$BA$151,0)),0)+IFERROR(INDEX('Hoja de Trabajo para listado'!$BC$155:$CB$1048576,MATCH($A95,'Hoja de Trabajo para listado'!$BC$155:$BC$1048576,0),MATCH((CUADRO!O$5&amp;$E95),'Hoja de Trabajo para listado'!$BC$151:$CB$151,0)),0)+IFERROR(INDEX('Hoja de Trabajo para listado'!$DE$153:$DG$274,MATCH($A95,'Hoja de Trabajo para listado'!$DE$153:$DE$1048576,0),MATCH((CUADRO!O$5&amp;$E95),'Hoja de Trabajo para listado'!$DE$151:$DG$151,0)),0)+IFERROR(INDEX('Hoja de Trabajo para listado'!$CD$155:$DC$1048576,MATCH($A95,'Hoja de Trabajo para listado'!$CD$155:$CD$1048576,0),MATCH((CUADRO!O$5&amp;$E95),'Hoja de Trabajo para listado'!$CD$151:$DC$151,0)),0)</f>
        <v>0</v>
      </c>
      <c r="P95" s="314">
        <f ca="1">+IFERROR(INDEX('Hoja de Trabajo para listado'!$A$155:$Z$1048576,MATCH($A95,'Hoja de Trabajo para listado'!$A$155:$A$1048576,0),MATCH((CUADRO!P$5&amp;$E95),'Hoja de Trabajo para listado'!$A$151:$Z$151,0)),0)+IFERROR(INDEX('Hoja de Trabajo para listado'!$AB$155:$BA$1048576,MATCH($A95,'Hoja de Trabajo para listado'!$AB$155:$AB$1048576,0),MATCH((CUADRO!P$5&amp;$E95),'Hoja de Trabajo para listado'!$AB$151:$BA$151,0)),0)+IFERROR(INDEX('Hoja de Trabajo para listado'!$BC$155:$CB$1048576,MATCH($A95,'Hoja de Trabajo para listado'!$BC$155:$BC$1048576,0),MATCH((CUADRO!P$5&amp;$E95),'Hoja de Trabajo para listado'!$BC$151:$CB$151,0)),0)+IFERROR(INDEX('Hoja de Trabajo para listado'!$DE$153:$DG$274,MATCH($A95,'Hoja de Trabajo para listado'!$DE$153:$DE$1048576,0),MATCH((CUADRO!P$5&amp;$E95),'Hoja de Trabajo para listado'!$DE$151:$DG$151,0)),0)+IFERROR(INDEX('Hoja de Trabajo para listado'!$CD$155:$DC$1048576,MATCH($A95,'Hoja de Trabajo para listado'!$CD$155:$CD$1048576,0),MATCH((CUADRO!P$5&amp;$E95),'Hoja de Trabajo para listado'!$CD$151:$DC$151,0)),0)</f>
        <v>0</v>
      </c>
      <c r="Q95" s="314">
        <f ca="1">+IFERROR(INDEX('Hoja de Trabajo para listado'!$A$155:$Z$1048576,MATCH($A95,'Hoja de Trabajo para listado'!$A$155:$A$1048576,0),MATCH((CUADRO!Q$5&amp;$E95),'Hoja de Trabajo para listado'!$A$151:$Z$151,0)),0)+IFERROR(INDEX('Hoja de Trabajo para listado'!$AB$155:$BA$1048576,MATCH($A95,'Hoja de Trabajo para listado'!$AB$155:$AB$1048576,0),MATCH((CUADRO!Q$5&amp;$E95),'Hoja de Trabajo para listado'!$AB$151:$BA$151,0)),0)+IFERROR(INDEX('Hoja de Trabajo para listado'!$BC$155:$CB$1048576,MATCH($A95,'Hoja de Trabajo para listado'!$BC$155:$BC$1048576,0),MATCH((CUADRO!Q$5&amp;$E95),'Hoja de Trabajo para listado'!$BC$151:$CB$151,0)),0)+IFERROR(INDEX('Hoja de Trabajo para listado'!$DE$153:$DG$274,MATCH($A95,'Hoja de Trabajo para listado'!$DE$153:$DE$1048576,0),MATCH((CUADRO!Q$5&amp;$E95),'Hoja de Trabajo para listado'!$DE$151:$DG$151,0)),0)+IFERROR(INDEX('Hoja de Trabajo para listado'!$CD$155:$DC$1048576,MATCH($A95,'Hoja de Trabajo para listado'!$CD$155:$CD$1048576,0),MATCH((CUADRO!Q$5&amp;$E95),'Hoja de Trabajo para listado'!$CD$151:$DC$151,0)),0)</f>
        <v>0</v>
      </c>
      <c r="R95" s="314">
        <f t="shared" ca="1" si="2"/>
        <v>0</v>
      </c>
      <c r="S95" s="352">
        <f ca="1">+R94+R95</f>
        <v>0</v>
      </c>
      <c r="T95" s="314">
        <f ca="1">+S95</f>
        <v>0</v>
      </c>
      <c r="U95" s="348">
        <f t="shared" si="3"/>
        <v>2</v>
      </c>
      <c r="V95" s="319" t="str">
        <f>+VLOOKUP(A95,bd_lista!$A$3:$E$593,5,FALSE)</f>
        <v>Empresas Nacionales</v>
      </c>
      <c r="W95" s="426"/>
    </row>
    <row r="96" spans="1:23" customFormat="1" ht="15" hidden="1" customHeight="1">
      <c r="A96" s="323">
        <v>517</v>
      </c>
      <c r="B96" s="427">
        <f>+A96</f>
        <v>517</v>
      </c>
      <c r="C96" s="318" t="str">
        <f>+VLOOKUP(A96,bd_lista!$A$3:$C$593,3,FALSE)</f>
        <v>Corporación Minera de Bolivia</v>
      </c>
      <c r="D96" s="429" t="str">
        <f>+C96</f>
        <v>Corporación Minera de Bolivia</v>
      </c>
      <c r="E96" s="318" t="s">
        <v>1418</v>
      </c>
      <c r="F96" s="314">
        <f ca="1">+IFERROR(INDEX('Hoja de Trabajo para listado'!$A$155:$Z$1048576,MATCH($A96,'Hoja de Trabajo para listado'!$A$155:$A$1048576,0),MATCH((CUADRO!F$5&amp;$E96),'Hoja de Trabajo para listado'!$A$151:$Z$151,0)),0)+IFERROR(INDEX('Hoja de Trabajo para listado'!$AB$155:$BA$1048576,MATCH($A96,'Hoja de Trabajo para listado'!$AB$155:$AB$1048576,0),MATCH((CUADRO!F$5&amp;$E96),'Hoja de Trabajo para listado'!$AB$151:$BA$151,0)),0)+IFERROR(INDEX('Hoja de Trabajo para listado'!$BC$155:$CB$1048576,MATCH($A96,'Hoja de Trabajo para listado'!$BC$155:$BC$1048576,0),MATCH((CUADRO!F$5&amp;$E96),'Hoja de Trabajo para listado'!$BC$151:$CB$151,0)),0)+IFERROR(INDEX('Hoja de Trabajo para listado'!$DE$153:$DG$274,MATCH($A96,'Hoja de Trabajo para listado'!$DE$153:$DE$1048576,0),MATCH((CUADRO!F$5&amp;$E96),'Hoja de Trabajo para listado'!$DE$151:$DG$151,0)),0)+IFERROR(INDEX('Hoja de Trabajo para listado'!$CD$155:$DC$1048576,MATCH($A96,'Hoja de Trabajo para listado'!$CD$155:$CD$1048576,0),MATCH((CUADRO!F$5&amp;$E96),'Hoja de Trabajo para listado'!$CD$151:$DC$151,0)),0)</f>
        <v>0</v>
      </c>
      <c r="G96" s="314">
        <f ca="1">+IFERROR(INDEX('Hoja de Trabajo para listado'!$A$155:$Z$1048576,MATCH($A96,'Hoja de Trabajo para listado'!$A$155:$A$1048576,0),MATCH((CUADRO!G$5&amp;$E96),'Hoja de Trabajo para listado'!$A$151:$Z$151,0)),0)+IFERROR(INDEX('Hoja de Trabajo para listado'!$AB$155:$BA$1048576,MATCH($A96,'Hoja de Trabajo para listado'!$AB$155:$AB$1048576,0),MATCH((CUADRO!G$5&amp;$E96),'Hoja de Trabajo para listado'!$AB$151:$BA$151,0)),0)+IFERROR(INDEX('Hoja de Trabajo para listado'!$BC$155:$CB$1048576,MATCH($A96,'Hoja de Trabajo para listado'!$BC$155:$BC$1048576,0),MATCH((CUADRO!G$5&amp;$E96),'Hoja de Trabajo para listado'!$BC$151:$CB$151,0)),0)+IFERROR(INDEX('Hoja de Trabajo para listado'!$DE$153:$DG$274,MATCH($A96,'Hoja de Trabajo para listado'!$DE$153:$DE$1048576,0),MATCH((CUADRO!G$5&amp;$E96),'Hoja de Trabajo para listado'!$DE$151:$DG$151,0)),0)+IFERROR(INDEX('Hoja de Trabajo para listado'!$CD$155:$DC$1048576,MATCH($A96,'Hoja de Trabajo para listado'!$CD$155:$CD$1048576,0),MATCH((CUADRO!G$5&amp;$E96),'Hoja de Trabajo para listado'!$CD$151:$DC$151,0)),0)</f>
        <v>0</v>
      </c>
      <c r="H96" s="314">
        <f ca="1">+IFERROR(INDEX('Hoja de Trabajo para listado'!$A$155:$Z$1048576,MATCH($A96,'Hoja de Trabajo para listado'!$A$155:$A$1048576,0),MATCH((CUADRO!H$5&amp;$E96),'Hoja de Trabajo para listado'!$A$151:$Z$151,0)),0)+IFERROR(INDEX('Hoja de Trabajo para listado'!$AB$155:$BA$1048576,MATCH($A96,'Hoja de Trabajo para listado'!$AB$155:$AB$1048576,0),MATCH((CUADRO!H$5&amp;$E96),'Hoja de Trabajo para listado'!$AB$151:$BA$151,0)),0)+IFERROR(INDEX('Hoja de Trabajo para listado'!$BC$155:$CB$1048576,MATCH($A96,'Hoja de Trabajo para listado'!$BC$155:$BC$1048576,0),MATCH((CUADRO!H$5&amp;$E96),'Hoja de Trabajo para listado'!$BC$151:$CB$151,0)),0)+IFERROR(INDEX('Hoja de Trabajo para listado'!$DE$153:$DG$274,MATCH($A96,'Hoja de Trabajo para listado'!$DE$153:$DE$1048576,0),MATCH((CUADRO!H$5&amp;$E96),'Hoja de Trabajo para listado'!$DE$151:$DG$151,0)),0)+IFERROR(INDEX('Hoja de Trabajo para listado'!$CD$155:$DC$1048576,MATCH($A96,'Hoja de Trabajo para listado'!$CD$155:$CD$1048576,0),MATCH((CUADRO!H$5&amp;$E96),'Hoja de Trabajo para listado'!$CD$151:$DC$151,0)),0)</f>
        <v>0</v>
      </c>
      <c r="I96" s="314">
        <f ca="1">+IFERROR(INDEX('Hoja de Trabajo para listado'!$A$155:$Z$1048576,MATCH($A96,'Hoja de Trabajo para listado'!$A$155:$A$1048576,0),MATCH((CUADRO!I$5&amp;$E96),'Hoja de Trabajo para listado'!$A$151:$Z$151,0)),0)+IFERROR(INDEX('Hoja de Trabajo para listado'!$AB$155:$BA$1048576,MATCH($A96,'Hoja de Trabajo para listado'!$AB$155:$AB$1048576,0),MATCH((CUADRO!I$5&amp;$E96),'Hoja de Trabajo para listado'!$AB$151:$BA$151,0)),0)+IFERROR(INDEX('Hoja de Trabajo para listado'!$BC$155:$CB$1048576,MATCH($A96,'Hoja de Trabajo para listado'!$BC$155:$BC$1048576,0),MATCH((CUADRO!I$5&amp;$E96),'Hoja de Trabajo para listado'!$BC$151:$CB$151,0)),0)+IFERROR(INDEX('Hoja de Trabajo para listado'!$DE$153:$DG$274,MATCH($A96,'Hoja de Trabajo para listado'!$DE$153:$DE$1048576,0),MATCH((CUADRO!I$5&amp;$E96),'Hoja de Trabajo para listado'!$DE$151:$DG$151,0)),0)+IFERROR(INDEX('Hoja de Trabajo para listado'!$CD$155:$DC$1048576,MATCH($A96,'Hoja de Trabajo para listado'!$CD$155:$CD$1048576,0),MATCH((CUADRO!I$5&amp;$E96),'Hoja de Trabajo para listado'!$CD$151:$DC$151,0)),0)</f>
        <v>0</v>
      </c>
      <c r="J96" s="314">
        <f ca="1">+IFERROR(INDEX('Hoja de Trabajo para listado'!$A$155:$Z$1048576,MATCH($A96,'Hoja de Trabajo para listado'!$A$155:$A$1048576,0),MATCH((CUADRO!J$5&amp;$E96),'Hoja de Trabajo para listado'!$A$151:$Z$151,0)),0)+IFERROR(INDEX('Hoja de Trabajo para listado'!$AB$155:$BA$1048576,MATCH($A96,'Hoja de Trabajo para listado'!$AB$155:$AB$1048576,0),MATCH((CUADRO!J$5&amp;$E96),'Hoja de Trabajo para listado'!$AB$151:$BA$151,0)),0)+IFERROR(INDEX('Hoja de Trabajo para listado'!$BC$155:$CB$1048576,MATCH($A96,'Hoja de Trabajo para listado'!$BC$155:$BC$1048576,0),MATCH((CUADRO!J$5&amp;$E96),'Hoja de Trabajo para listado'!$BC$151:$CB$151,0)),0)+IFERROR(INDEX('Hoja de Trabajo para listado'!$DE$153:$DG$274,MATCH($A96,'Hoja de Trabajo para listado'!$DE$153:$DE$1048576,0),MATCH((CUADRO!J$5&amp;$E96),'Hoja de Trabajo para listado'!$DE$151:$DG$151,0)),0)+IFERROR(INDEX('Hoja de Trabajo para listado'!$CD$155:$DC$1048576,MATCH($A96,'Hoja de Trabajo para listado'!$CD$155:$CD$1048576,0),MATCH((CUADRO!J$5&amp;$E96),'Hoja de Trabajo para listado'!$CD$151:$DC$151,0)),0)</f>
        <v>0</v>
      </c>
      <c r="K96" s="314">
        <f ca="1">+IFERROR(INDEX('Hoja de Trabajo para listado'!$A$155:$Z$1048576,MATCH($A96,'Hoja de Trabajo para listado'!$A$155:$A$1048576,0),MATCH((CUADRO!K$5&amp;$E96),'Hoja de Trabajo para listado'!$A$151:$Z$151,0)),0)+IFERROR(INDEX('Hoja de Trabajo para listado'!$AB$155:$BA$1048576,MATCH($A96,'Hoja de Trabajo para listado'!$AB$155:$AB$1048576,0),MATCH((CUADRO!K$5&amp;$E96),'Hoja de Trabajo para listado'!$AB$151:$BA$151,0)),0)+IFERROR(INDEX('Hoja de Trabajo para listado'!$BC$155:$CB$1048576,MATCH($A96,'Hoja de Trabajo para listado'!$BC$155:$BC$1048576,0),MATCH((CUADRO!K$5&amp;$E96),'Hoja de Trabajo para listado'!$BC$151:$CB$151,0)),0)+IFERROR(INDEX('Hoja de Trabajo para listado'!$DE$153:$DG$274,MATCH($A96,'Hoja de Trabajo para listado'!$DE$153:$DE$1048576,0),MATCH((CUADRO!K$5&amp;$E96),'Hoja de Trabajo para listado'!$DE$151:$DG$151,0)),0)+IFERROR(INDEX('Hoja de Trabajo para listado'!$CD$155:$DC$1048576,MATCH($A96,'Hoja de Trabajo para listado'!$CD$155:$CD$1048576,0),MATCH((CUADRO!K$5&amp;$E96),'Hoja de Trabajo para listado'!$CD$151:$DC$151,0)),0)</f>
        <v>0</v>
      </c>
      <c r="L96" s="314">
        <f ca="1">+IFERROR(INDEX('Hoja de Trabajo para listado'!$A$155:$Z$1048576,MATCH($A96,'Hoja de Trabajo para listado'!$A$155:$A$1048576,0),MATCH((CUADRO!L$5&amp;$E96),'Hoja de Trabajo para listado'!$A$151:$Z$151,0)),0)+IFERROR(INDEX('Hoja de Trabajo para listado'!$AB$155:$BA$1048576,MATCH($A96,'Hoja de Trabajo para listado'!$AB$155:$AB$1048576,0),MATCH((CUADRO!L$5&amp;$E96),'Hoja de Trabajo para listado'!$AB$151:$BA$151,0)),0)+IFERROR(INDEX('Hoja de Trabajo para listado'!$BC$155:$CB$1048576,MATCH($A96,'Hoja de Trabajo para listado'!$BC$155:$BC$1048576,0),MATCH((CUADRO!L$5&amp;$E96),'Hoja de Trabajo para listado'!$BC$151:$CB$151,0)),0)+IFERROR(INDEX('Hoja de Trabajo para listado'!$DE$153:$DG$274,MATCH($A96,'Hoja de Trabajo para listado'!$DE$153:$DE$1048576,0),MATCH((CUADRO!L$5&amp;$E96),'Hoja de Trabajo para listado'!$DE$151:$DG$151,0)),0)+IFERROR(INDEX('Hoja de Trabajo para listado'!$CD$155:$DC$1048576,MATCH($A96,'Hoja de Trabajo para listado'!$CD$155:$CD$1048576,0),MATCH((CUADRO!L$5&amp;$E96),'Hoja de Trabajo para listado'!$CD$151:$DC$151,0)),0)</f>
        <v>0</v>
      </c>
      <c r="M96" s="314">
        <f ca="1">+IFERROR(INDEX('Hoja de Trabajo para listado'!$A$155:$Z$1048576,MATCH($A96,'Hoja de Trabajo para listado'!$A$155:$A$1048576,0),MATCH((CUADRO!M$5&amp;$E96),'Hoja de Trabajo para listado'!$A$151:$Z$151,0)),0)+IFERROR(INDEX('Hoja de Trabajo para listado'!$AB$155:$BA$1048576,MATCH($A96,'Hoja de Trabajo para listado'!$AB$155:$AB$1048576,0),MATCH((CUADRO!M$5&amp;$E96),'Hoja de Trabajo para listado'!$AB$151:$BA$151,0)),0)+IFERROR(INDEX('Hoja de Trabajo para listado'!$BC$155:$CB$1048576,MATCH($A96,'Hoja de Trabajo para listado'!$BC$155:$BC$1048576,0),MATCH((CUADRO!M$5&amp;$E96),'Hoja de Trabajo para listado'!$BC$151:$CB$151,0)),0)+IFERROR(INDEX('Hoja de Trabajo para listado'!$DE$153:$DG$274,MATCH($A96,'Hoja de Trabajo para listado'!$DE$153:$DE$1048576,0),MATCH((CUADRO!M$5&amp;$E96),'Hoja de Trabajo para listado'!$DE$151:$DG$151,0)),0)+IFERROR(INDEX('Hoja de Trabajo para listado'!$CD$155:$DC$1048576,MATCH($A96,'Hoja de Trabajo para listado'!$CD$155:$CD$1048576,0),MATCH((CUADRO!M$5&amp;$E96),'Hoja de Trabajo para listado'!$CD$151:$DC$151,0)),0)</f>
        <v>0</v>
      </c>
      <c r="N96" s="314">
        <f ca="1">+IFERROR(INDEX('Hoja de Trabajo para listado'!$A$155:$Z$1048576,MATCH($A96,'Hoja de Trabajo para listado'!$A$155:$A$1048576,0),MATCH((CUADRO!N$5&amp;$E96),'Hoja de Trabajo para listado'!$A$151:$Z$151,0)),0)+IFERROR(INDEX('Hoja de Trabajo para listado'!$AB$155:$BA$1048576,MATCH($A96,'Hoja de Trabajo para listado'!$AB$155:$AB$1048576,0),MATCH((CUADRO!N$5&amp;$E96),'Hoja de Trabajo para listado'!$AB$151:$BA$151,0)),0)+IFERROR(INDEX('Hoja de Trabajo para listado'!$BC$155:$CB$1048576,MATCH($A96,'Hoja de Trabajo para listado'!$BC$155:$BC$1048576,0),MATCH((CUADRO!N$5&amp;$E96),'Hoja de Trabajo para listado'!$BC$151:$CB$151,0)),0)+IFERROR(INDEX('Hoja de Trabajo para listado'!$DE$153:$DG$274,MATCH($A96,'Hoja de Trabajo para listado'!$DE$153:$DE$1048576,0),MATCH((CUADRO!N$5&amp;$E96),'Hoja de Trabajo para listado'!$DE$151:$DG$151,0)),0)+IFERROR(INDEX('Hoja de Trabajo para listado'!$CD$155:$DC$1048576,MATCH($A96,'Hoja de Trabajo para listado'!$CD$155:$CD$1048576,0),MATCH((CUADRO!N$5&amp;$E96),'Hoja de Trabajo para listado'!$CD$151:$DC$151,0)),0)</f>
        <v>0</v>
      </c>
      <c r="O96" s="314">
        <f ca="1">+IFERROR(INDEX('Hoja de Trabajo para listado'!$A$155:$Z$1048576,MATCH($A96,'Hoja de Trabajo para listado'!$A$155:$A$1048576,0),MATCH((CUADRO!O$5&amp;$E96),'Hoja de Trabajo para listado'!$A$151:$Z$151,0)),0)+IFERROR(INDEX('Hoja de Trabajo para listado'!$AB$155:$BA$1048576,MATCH($A96,'Hoja de Trabajo para listado'!$AB$155:$AB$1048576,0),MATCH((CUADRO!O$5&amp;$E96),'Hoja de Trabajo para listado'!$AB$151:$BA$151,0)),0)+IFERROR(INDEX('Hoja de Trabajo para listado'!$BC$155:$CB$1048576,MATCH($A96,'Hoja de Trabajo para listado'!$BC$155:$BC$1048576,0),MATCH((CUADRO!O$5&amp;$E96),'Hoja de Trabajo para listado'!$BC$151:$CB$151,0)),0)+IFERROR(INDEX('Hoja de Trabajo para listado'!$DE$153:$DG$274,MATCH($A96,'Hoja de Trabajo para listado'!$DE$153:$DE$1048576,0),MATCH((CUADRO!O$5&amp;$E96),'Hoja de Trabajo para listado'!$DE$151:$DG$151,0)),0)+IFERROR(INDEX('Hoja de Trabajo para listado'!$CD$155:$DC$1048576,MATCH($A96,'Hoja de Trabajo para listado'!$CD$155:$CD$1048576,0),MATCH((CUADRO!O$5&amp;$E96),'Hoja de Trabajo para listado'!$CD$151:$DC$151,0)),0)</f>
        <v>0</v>
      </c>
      <c r="P96" s="314">
        <f ca="1">+IFERROR(INDEX('Hoja de Trabajo para listado'!$A$155:$Z$1048576,MATCH($A96,'Hoja de Trabajo para listado'!$A$155:$A$1048576,0),MATCH((CUADRO!P$5&amp;$E96),'Hoja de Trabajo para listado'!$A$151:$Z$151,0)),0)+IFERROR(INDEX('Hoja de Trabajo para listado'!$AB$155:$BA$1048576,MATCH($A96,'Hoja de Trabajo para listado'!$AB$155:$AB$1048576,0),MATCH((CUADRO!P$5&amp;$E96),'Hoja de Trabajo para listado'!$AB$151:$BA$151,0)),0)+IFERROR(INDEX('Hoja de Trabajo para listado'!$BC$155:$CB$1048576,MATCH($A96,'Hoja de Trabajo para listado'!$BC$155:$BC$1048576,0),MATCH((CUADRO!P$5&amp;$E96),'Hoja de Trabajo para listado'!$BC$151:$CB$151,0)),0)+IFERROR(INDEX('Hoja de Trabajo para listado'!$DE$153:$DG$274,MATCH($A96,'Hoja de Trabajo para listado'!$DE$153:$DE$1048576,0),MATCH((CUADRO!P$5&amp;$E96),'Hoja de Trabajo para listado'!$DE$151:$DG$151,0)),0)+IFERROR(INDEX('Hoja de Trabajo para listado'!$CD$155:$DC$1048576,MATCH($A96,'Hoja de Trabajo para listado'!$CD$155:$CD$1048576,0),MATCH((CUADRO!P$5&amp;$E96),'Hoja de Trabajo para listado'!$CD$151:$DC$151,0)),0)</f>
        <v>0</v>
      </c>
      <c r="Q96" s="314">
        <f ca="1">+IFERROR(INDEX('Hoja de Trabajo para listado'!$A$155:$Z$1048576,MATCH($A96,'Hoja de Trabajo para listado'!$A$155:$A$1048576,0),MATCH((CUADRO!Q$5&amp;$E96),'Hoja de Trabajo para listado'!$A$151:$Z$151,0)),0)+IFERROR(INDEX('Hoja de Trabajo para listado'!$AB$155:$BA$1048576,MATCH($A96,'Hoja de Trabajo para listado'!$AB$155:$AB$1048576,0),MATCH((CUADRO!Q$5&amp;$E96),'Hoja de Trabajo para listado'!$AB$151:$BA$151,0)),0)+IFERROR(INDEX('Hoja de Trabajo para listado'!$BC$155:$CB$1048576,MATCH($A96,'Hoja de Trabajo para listado'!$BC$155:$BC$1048576,0),MATCH((CUADRO!Q$5&amp;$E96),'Hoja de Trabajo para listado'!$BC$151:$CB$151,0)),0)+IFERROR(INDEX('Hoja de Trabajo para listado'!$DE$153:$DG$274,MATCH($A96,'Hoja de Trabajo para listado'!$DE$153:$DE$1048576,0),MATCH((CUADRO!Q$5&amp;$E96),'Hoja de Trabajo para listado'!$DE$151:$DG$151,0)),0)+IFERROR(INDEX('Hoja de Trabajo para listado'!$CD$155:$DC$1048576,MATCH($A96,'Hoja de Trabajo para listado'!$CD$155:$CD$1048576,0),MATCH((CUADRO!Q$5&amp;$E96),'Hoja de Trabajo para listado'!$CD$151:$DC$151,0)),0)</f>
        <v>0</v>
      </c>
      <c r="R96" s="314">
        <f t="shared" ca="1" si="2"/>
        <v>0</v>
      </c>
      <c r="S96" s="344"/>
      <c r="T96" s="314">
        <f ca="1">+T97</f>
        <v>0</v>
      </c>
      <c r="U96" s="313">
        <f t="shared" si="3"/>
        <v>1</v>
      </c>
      <c r="V96" s="319" t="str">
        <f>+VLOOKUP(A96,bd_lista!$A$3:$E$593,5,FALSE)</f>
        <v>Empresas Nacionales</v>
      </c>
      <c r="W96" s="425" t="str">
        <f>+V96</f>
        <v>Empresas Nacionales</v>
      </c>
    </row>
    <row r="97" spans="1:23" customFormat="1" ht="15" hidden="1" customHeight="1">
      <c r="A97" s="323">
        <v>517</v>
      </c>
      <c r="B97" s="428"/>
      <c r="C97" s="319" t="str">
        <f>+VLOOKUP(A97,bd_lista!$A$3:$C$593,3,FALSE)</f>
        <v>Corporación Minera de Bolivia</v>
      </c>
      <c r="D97" s="430"/>
      <c r="E97" s="318" t="s">
        <v>1419</v>
      </c>
      <c r="F97" s="314">
        <f ca="1">+IFERROR(INDEX('Hoja de Trabajo para listado'!$A$155:$Z$1048576,MATCH($A97,'Hoja de Trabajo para listado'!$A$155:$A$1048576,0),MATCH((CUADRO!F$5&amp;$E97),'Hoja de Trabajo para listado'!$A$151:$Z$151,0)),0)+IFERROR(INDEX('Hoja de Trabajo para listado'!$AB$155:$BA$1048576,MATCH($A97,'Hoja de Trabajo para listado'!$AB$155:$AB$1048576,0),MATCH((CUADRO!F$5&amp;$E97),'Hoja de Trabajo para listado'!$AB$151:$BA$151,0)),0)+IFERROR(INDEX('Hoja de Trabajo para listado'!$BC$155:$CB$1048576,MATCH($A97,'Hoja de Trabajo para listado'!$BC$155:$BC$1048576,0),MATCH((CUADRO!F$5&amp;$E97),'Hoja de Trabajo para listado'!$BC$151:$CB$151,0)),0)+IFERROR(INDEX('Hoja de Trabajo para listado'!$DE$153:$DG$274,MATCH($A97,'Hoja de Trabajo para listado'!$DE$153:$DE$1048576,0),MATCH((CUADRO!F$5&amp;$E97),'Hoja de Trabajo para listado'!$DE$151:$DG$151,0)),0)+IFERROR(INDEX('Hoja de Trabajo para listado'!$CD$155:$DC$1048576,MATCH($A97,'Hoja de Trabajo para listado'!$CD$155:$CD$1048576,0),MATCH((CUADRO!F$5&amp;$E97),'Hoja de Trabajo para listado'!$CD$151:$DC$151,0)),0)</f>
        <v>0</v>
      </c>
      <c r="G97" s="314">
        <f ca="1">+IFERROR(INDEX('Hoja de Trabajo para listado'!$A$155:$Z$1048576,MATCH($A97,'Hoja de Trabajo para listado'!$A$155:$A$1048576,0),MATCH((CUADRO!G$5&amp;$E97),'Hoja de Trabajo para listado'!$A$151:$Z$151,0)),0)+IFERROR(INDEX('Hoja de Trabajo para listado'!$AB$155:$BA$1048576,MATCH($A97,'Hoja de Trabajo para listado'!$AB$155:$AB$1048576,0),MATCH((CUADRO!G$5&amp;$E97),'Hoja de Trabajo para listado'!$AB$151:$BA$151,0)),0)+IFERROR(INDEX('Hoja de Trabajo para listado'!$BC$155:$CB$1048576,MATCH($A97,'Hoja de Trabajo para listado'!$BC$155:$BC$1048576,0),MATCH((CUADRO!G$5&amp;$E97),'Hoja de Trabajo para listado'!$BC$151:$CB$151,0)),0)+IFERROR(INDEX('Hoja de Trabajo para listado'!$DE$153:$DG$274,MATCH($A97,'Hoja de Trabajo para listado'!$DE$153:$DE$1048576,0),MATCH((CUADRO!G$5&amp;$E97),'Hoja de Trabajo para listado'!$DE$151:$DG$151,0)),0)+IFERROR(INDEX('Hoja de Trabajo para listado'!$CD$155:$DC$1048576,MATCH($A97,'Hoja de Trabajo para listado'!$CD$155:$CD$1048576,0),MATCH((CUADRO!G$5&amp;$E97),'Hoja de Trabajo para listado'!$CD$151:$DC$151,0)),0)</f>
        <v>0</v>
      </c>
      <c r="H97" s="314">
        <f ca="1">+IFERROR(INDEX('Hoja de Trabajo para listado'!$A$155:$Z$1048576,MATCH($A97,'Hoja de Trabajo para listado'!$A$155:$A$1048576,0),MATCH((CUADRO!H$5&amp;$E97),'Hoja de Trabajo para listado'!$A$151:$Z$151,0)),0)+IFERROR(INDEX('Hoja de Trabajo para listado'!$AB$155:$BA$1048576,MATCH($A97,'Hoja de Trabajo para listado'!$AB$155:$AB$1048576,0),MATCH((CUADRO!H$5&amp;$E97),'Hoja de Trabajo para listado'!$AB$151:$BA$151,0)),0)+IFERROR(INDEX('Hoja de Trabajo para listado'!$BC$155:$CB$1048576,MATCH($A97,'Hoja de Trabajo para listado'!$BC$155:$BC$1048576,0),MATCH((CUADRO!H$5&amp;$E97),'Hoja de Trabajo para listado'!$BC$151:$CB$151,0)),0)+IFERROR(INDEX('Hoja de Trabajo para listado'!$DE$153:$DG$274,MATCH($A97,'Hoja de Trabajo para listado'!$DE$153:$DE$1048576,0),MATCH((CUADRO!H$5&amp;$E97),'Hoja de Trabajo para listado'!$DE$151:$DG$151,0)),0)+IFERROR(INDEX('Hoja de Trabajo para listado'!$CD$155:$DC$1048576,MATCH($A97,'Hoja de Trabajo para listado'!$CD$155:$CD$1048576,0),MATCH((CUADRO!H$5&amp;$E97),'Hoja de Trabajo para listado'!$CD$151:$DC$151,0)),0)</f>
        <v>0</v>
      </c>
      <c r="I97" s="314">
        <f ca="1">+IFERROR(INDEX('Hoja de Trabajo para listado'!$A$155:$Z$1048576,MATCH($A97,'Hoja de Trabajo para listado'!$A$155:$A$1048576,0),MATCH((CUADRO!I$5&amp;$E97),'Hoja de Trabajo para listado'!$A$151:$Z$151,0)),0)+IFERROR(INDEX('Hoja de Trabajo para listado'!$AB$155:$BA$1048576,MATCH($A97,'Hoja de Trabajo para listado'!$AB$155:$AB$1048576,0),MATCH((CUADRO!I$5&amp;$E97),'Hoja de Trabajo para listado'!$AB$151:$BA$151,0)),0)+IFERROR(INDEX('Hoja de Trabajo para listado'!$BC$155:$CB$1048576,MATCH($A97,'Hoja de Trabajo para listado'!$BC$155:$BC$1048576,0),MATCH((CUADRO!I$5&amp;$E97),'Hoja de Trabajo para listado'!$BC$151:$CB$151,0)),0)+IFERROR(INDEX('Hoja de Trabajo para listado'!$DE$153:$DG$274,MATCH($A97,'Hoja de Trabajo para listado'!$DE$153:$DE$1048576,0),MATCH((CUADRO!I$5&amp;$E97),'Hoja de Trabajo para listado'!$DE$151:$DG$151,0)),0)+IFERROR(INDEX('Hoja de Trabajo para listado'!$CD$155:$DC$1048576,MATCH($A97,'Hoja de Trabajo para listado'!$CD$155:$CD$1048576,0),MATCH((CUADRO!I$5&amp;$E97),'Hoja de Trabajo para listado'!$CD$151:$DC$151,0)),0)</f>
        <v>0</v>
      </c>
      <c r="J97" s="314">
        <f ca="1">+IFERROR(INDEX('Hoja de Trabajo para listado'!$A$155:$Z$1048576,MATCH($A97,'Hoja de Trabajo para listado'!$A$155:$A$1048576,0),MATCH((CUADRO!J$5&amp;$E97),'Hoja de Trabajo para listado'!$A$151:$Z$151,0)),0)+IFERROR(INDEX('Hoja de Trabajo para listado'!$AB$155:$BA$1048576,MATCH($A97,'Hoja de Trabajo para listado'!$AB$155:$AB$1048576,0),MATCH((CUADRO!J$5&amp;$E97),'Hoja de Trabajo para listado'!$AB$151:$BA$151,0)),0)+IFERROR(INDEX('Hoja de Trabajo para listado'!$BC$155:$CB$1048576,MATCH($A97,'Hoja de Trabajo para listado'!$BC$155:$BC$1048576,0),MATCH((CUADRO!J$5&amp;$E97),'Hoja de Trabajo para listado'!$BC$151:$CB$151,0)),0)+IFERROR(INDEX('Hoja de Trabajo para listado'!$DE$153:$DG$274,MATCH($A97,'Hoja de Trabajo para listado'!$DE$153:$DE$1048576,0),MATCH((CUADRO!J$5&amp;$E97),'Hoja de Trabajo para listado'!$DE$151:$DG$151,0)),0)+IFERROR(INDEX('Hoja de Trabajo para listado'!$CD$155:$DC$1048576,MATCH($A97,'Hoja de Trabajo para listado'!$CD$155:$CD$1048576,0),MATCH((CUADRO!J$5&amp;$E97),'Hoja de Trabajo para listado'!$CD$151:$DC$151,0)),0)</f>
        <v>0</v>
      </c>
      <c r="K97" s="314">
        <f ca="1">+IFERROR(INDEX('Hoja de Trabajo para listado'!$A$155:$Z$1048576,MATCH($A97,'Hoja de Trabajo para listado'!$A$155:$A$1048576,0),MATCH((CUADRO!K$5&amp;$E97),'Hoja de Trabajo para listado'!$A$151:$Z$151,0)),0)+IFERROR(INDEX('Hoja de Trabajo para listado'!$AB$155:$BA$1048576,MATCH($A97,'Hoja de Trabajo para listado'!$AB$155:$AB$1048576,0),MATCH((CUADRO!K$5&amp;$E97),'Hoja de Trabajo para listado'!$AB$151:$BA$151,0)),0)+IFERROR(INDEX('Hoja de Trabajo para listado'!$BC$155:$CB$1048576,MATCH($A97,'Hoja de Trabajo para listado'!$BC$155:$BC$1048576,0),MATCH((CUADRO!K$5&amp;$E97),'Hoja de Trabajo para listado'!$BC$151:$CB$151,0)),0)+IFERROR(INDEX('Hoja de Trabajo para listado'!$DE$153:$DG$274,MATCH($A97,'Hoja de Trabajo para listado'!$DE$153:$DE$1048576,0),MATCH((CUADRO!K$5&amp;$E97),'Hoja de Trabajo para listado'!$DE$151:$DG$151,0)),0)+IFERROR(INDEX('Hoja de Trabajo para listado'!$CD$155:$DC$1048576,MATCH($A97,'Hoja de Trabajo para listado'!$CD$155:$CD$1048576,0),MATCH((CUADRO!K$5&amp;$E97),'Hoja de Trabajo para listado'!$CD$151:$DC$151,0)),0)</f>
        <v>0</v>
      </c>
      <c r="L97" s="314">
        <f ca="1">+IFERROR(INDEX('Hoja de Trabajo para listado'!$A$155:$Z$1048576,MATCH($A97,'Hoja de Trabajo para listado'!$A$155:$A$1048576,0),MATCH((CUADRO!L$5&amp;$E97),'Hoja de Trabajo para listado'!$A$151:$Z$151,0)),0)+IFERROR(INDEX('Hoja de Trabajo para listado'!$AB$155:$BA$1048576,MATCH($A97,'Hoja de Trabajo para listado'!$AB$155:$AB$1048576,0),MATCH((CUADRO!L$5&amp;$E97),'Hoja de Trabajo para listado'!$AB$151:$BA$151,0)),0)+IFERROR(INDEX('Hoja de Trabajo para listado'!$BC$155:$CB$1048576,MATCH($A97,'Hoja de Trabajo para listado'!$BC$155:$BC$1048576,0),MATCH((CUADRO!L$5&amp;$E97),'Hoja de Trabajo para listado'!$BC$151:$CB$151,0)),0)+IFERROR(INDEX('Hoja de Trabajo para listado'!$DE$153:$DG$274,MATCH($A97,'Hoja de Trabajo para listado'!$DE$153:$DE$1048576,0),MATCH((CUADRO!L$5&amp;$E97),'Hoja de Trabajo para listado'!$DE$151:$DG$151,0)),0)+IFERROR(INDEX('Hoja de Trabajo para listado'!$CD$155:$DC$1048576,MATCH($A97,'Hoja de Trabajo para listado'!$CD$155:$CD$1048576,0),MATCH((CUADRO!L$5&amp;$E97),'Hoja de Trabajo para listado'!$CD$151:$DC$151,0)),0)</f>
        <v>0</v>
      </c>
      <c r="M97" s="314">
        <f ca="1">+IFERROR(INDEX('Hoja de Trabajo para listado'!$A$155:$Z$1048576,MATCH($A97,'Hoja de Trabajo para listado'!$A$155:$A$1048576,0),MATCH((CUADRO!M$5&amp;$E97),'Hoja de Trabajo para listado'!$A$151:$Z$151,0)),0)+IFERROR(INDEX('Hoja de Trabajo para listado'!$AB$155:$BA$1048576,MATCH($A97,'Hoja de Trabajo para listado'!$AB$155:$AB$1048576,0),MATCH((CUADRO!M$5&amp;$E97),'Hoja de Trabajo para listado'!$AB$151:$BA$151,0)),0)+IFERROR(INDEX('Hoja de Trabajo para listado'!$BC$155:$CB$1048576,MATCH($A97,'Hoja de Trabajo para listado'!$BC$155:$BC$1048576,0),MATCH((CUADRO!M$5&amp;$E97),'Hoja de Trabajo para listado'!$BC$151:$CB$151,0)),0)+IFERROR(INDEX('Hoja de Trabajo para listado'!$DE$153:$DG$274,MATCH($A97,'Hoja de Trabajo para listado'!$DE$153:$DE$1048576,0),MATCH((CUADRO!M$5&amp;$E97),'Hoja de Trabajo para listado'!$DE$151:$DG$151,0)),0)+IFERROR(INDEX('Hoja de Trabajo para listado'!$CD$155:$DC$1048576,MATCH($A97,'Hoja de Trabajo para listado'!$CD$155:$CD$1048576,0),MATCH((CUADRO!M$5&amp;$E97),'Hoja de Trabajo para listado'!$CD$151:$DC$151,0)),0)</f>
        <v>0</v>
      </c>
      <c r="N97" s="314">
        <f ca="1">+IFERROR(INDEX('Hoja de Trabajo para listado'!$A$155:$Z$1048576,MATCH($A97,'Hoja de Trabajo para listado'!$A$155:$A$1048576,0),MATCH((CUADRO!N$5&amp;$E97),'Hoja de Trabajo para listado'!$A$151:$Z$151,0)),0)+IFERROR(INDEX('Hoja de Trabajo para listado'!$AB$155:$BA$1048576,MATCH($A97,'Hoja de Trabajo para listado'!$AB$155:$AB$1048576,0),MATCH((CUADRO!N$5&amp;$E97),'Hoja de Trabajo para listado'!$AB$151:$BA$151,0)),0)+IFERROR(INDEX('Hoja de Trabajo para listado'!$BC$155:$CB$1048576,MATCH($A97,'Hoja de Trabajo para listado'!$BC$155:$BC$1048576,0),MATCH((CUADRO!N$5&amp;$E97),'Hoja de Trabajo para listado'!$BC$151:$CB$151,0)),0)+IFERROR(INDEX('Hoja de Trabajo para listado'!$DE$153:$DG$274,MATCH($A97,'Hoja de Trabajo para listado'!$DE$153:$DE$1048576,0),MATCH((CUADRO!N$5&amp;$E97),'Hoja de Trabajo para listado'!$DE$151:$DG$151,0)),0)+IFERROR(INDEX('Hoja de Trabajo para listado'!$CD$155:$DC$1048576,MATCH($A97,'Hoja de Trabajo para listado'!$CD$155:$CD$1048576,0),MATCH((CUADRO!N$5&amp;$E97),'Hoja de Trabajo para listado'!$CD$151:$DC$151,0)),0)</f>
        <v>0</v>
      </c>
      <c r="O97" s="314">
        <f ca="1">+IFERROR(INDEX('Hoja de Trabajo para listado'!$A$155:$Z$1048576,MATCH($A97,'Hoja de Trabajo para listado'!$A$155:$A$1048576,0),MATCH((CUADRO!O$5&amp;$E97),'Hoja de Trabajo para listado'!$A$151:$Z$151,0)),0)+IFERROR(INDEX('Hoja de Trabajo para listado'!$AB$155:$BA$1048576,MATCH($A97,'Hoja de Trabajo para listado'!$AB$155:$AB$1048576,0),MATCH((CUADRO!O$5&amp;$E97),'Hoja de Trabajo para listado'!$AB$151:$BA$151,0)),0)+IFERROR(INDEX('Hoja de Trabajo para listado'!$BC$155:$CB$1048576,MATCH($A97,'Hoja de Trabajo para listado'!$BC$155:$BC$1048576,0),MATCH((CUADRO!O$5&amp;$E97),'Hoja de Trabajo para listado'!$BC$151:$CB$151,0)),0)+IFERROR(INDEX('Hoja de Trabajo para listado'!$DE$153:$DG$274,MATCH($A97,'Hoja de Trabajo para listado'!$DE$153:$DE$1048576,0),MATCH((CUADRO!O$5&amp;$E97),'Hoja de Trabajo para listado'!$DE$151:$DG$151,0)),0)+IFERROR(INDEX('Hoja de Trabajo para listado'!$CD$155:$DC$1048576,MATCH($A97,'Hoja de Trabajo para listado'!$CD$155:$CD$1048576,0),MATCH((CUADRO!O$5&amp;$E97),'Hoja de Trabajo para listado'!$CD$151:$DC$151,0)),0)</f>
        <v>0</v>
      </c>
      <c r="P97" s="314">
        <f ca="1">+IFERROR(INDEX('Hoja de Trabajo para listado'!$A$155:$Z$1048576,MATCH($A97,'Hoja de Trabajo para listado'!$A$155:$A$1048576,0),MATCH((CUADRO!P$5&amp;$E97),'Hoja de Trabajo para listado'!$A$151:$Z$151,0)),0)+IFERROR(INDEX('Hoja de Trabajo para listado'!$AB$155:$BA$1048576,MATCH($A97,'Hoja de Trabajo para listado'!$AB$155:$AB$1048576,0),MATCH((CUADRO!P$5&amp;$E97),'Hoja de Trabajo para listado'!$AB$151:$BA$151,0)),0)+IFERROR(INDEX('Hoja de Trabajo para listado'!$BC$155:$CB$1048576,MATCH($A97,'Hoja de Trabajo para listado'!$BC$155:$BC$1048576,0),MATCH((CUADRO!P$5&amp;$E97),'Hoja de Trabajo para listado'!$BC$151:$CB$151,0)),0)+IFERROR(INDEX('Hoja de Trabajo para listado'!$DE$153:$DG$274,MATCH($A97,'Hoja de Trabajo para listado'!$DE$153:$DE$1048576,0),MATCH((CUADRO!P$5&amp;$E97),'Hoja de Trabajo para listado'!$DE$151:$DG$151,0)),0)+IFERROR(INDEX('Hoja de Trabajo para listado'!$CD$155:$DC$1048576,MATCH($A97,'Hoja de Trabajo para listado'!$CD$155:$CD$1048576,0),MATCH((CUADRO!P$5&amp;$E97),'Hoja de Trabajo para listado'!$CD$151:$DC$151,0)),0)</f>
        <v>0</v>
      </c>
      <c r="Q97" s="314">
        <f ca="1">+IFERROR(INDEX('Hoja de Trabajo para listado'!$A$155:$Z$1048576,MATCH($A97,'Hoja de Trabajo para listado'!$A$155:$A$1048576,0),MATCH((CUADRO!Q$5&amp;$E97),'Hoja de Trabajo para listado'!$A$151:$Z$151,0)),0)+IFERROR(INDEX('Hoja de Trabajo para listado'!$AB$155:$BA$1048576,MATCH($A97,'Hoja de Trabajo para listado'!$AB$155:$AB$1048576,0),MATCH((CUADRO!Q$5&amp;$E97),'Hoja de Trabajo para listado'!$AB$151:$BA$151,0)),0)+IFERROR(INDEX('Hoja de Trabajo para listado'!$BC$155:$CB$1048576,MATCH($A97,'Hoja de Trabajo para listado'!$BC$155:$BC$1048576,0),MATCH((CUADRO!Q$5&amp;$E97),'Hoja de Trabajo para listado'!$BC$151:$CB$151,0)),0)+IFERROR(INDEX('Hoja de Trabajo para listado'!$DE$153:$DG$274,MATCH($A97,'Hoja de Trabajo para listado'!$DE$153:$DE$1048576,0),MATCH((CUADRO!Q$5&amp;$E97),'Hoja de Trabajo para listado'!$DE$151:$DG$151,0)),0)+IFERROR(INDEX('Hoja de Trabajo para listado'!$CD$155:$DC$1048576,MATCH($A97,'Hoja de Trabajo para listado'!$CD$155:$CD$1048576,0),MATCH((CUADRO!Q$5&amp;$E97),'Hoja de Trabajo para listado'!$CD$151:$DC$151,0)),0)</f>
        <v>0</v>
      </c>
      <c r="R97" s="314">
        <f t="shared" ca="1" si="2"/>
        <v>0</v>
      </c>
      <c r="S97" s="344">
        <f ca="1">+R96+R97</f>
        <v>0</v>
      </c>
      <c r="T97" s="314">
        <f ca="1">+S97</f>
        <v>0</v>
      </c>
      <c r="U97" s="313">
        <f t="shared" si="3"/>
        <v>2</v>
      </c>
      <c r="V97" s="319" t="str">
        <f>+VLOOKUP(A97,bd_lista!$A$3:$E$593,5,FALSE)</f>
        <v>Empresas Nacionales</v>
      </c>
      <c r="W97" s="426"/>
    </row>
    <row r="98" spans="1:23" customFormat="1" ht="15" hidden="1" customHeight="1">
      <c r="A98" s="323">
        <v>520</v>
      </c>
      <c r="B98" s="427">
        <f>+A98</f>
        <v>520</v>
      </c>
      <c r="C98" s="318" t="str">
        <f>+VLOOKUP(A98,bd_lista!$A$3:$C$593,3,FALSE)</f>
        <v>Empresa Metalúrgica VINTO - Nacionalizada</v>
      </c>
      <c r="D98" s="429" t="str">
        <f>+C98</f>
        <v>Empresa Metalúrgica VINTO - Nacionalizada</v>
      </c>
      <c r="E98" s="318" t="s">
        <v>1418</v>
      </c>
      <c r="F98" s="314">
        <f ca="1">+IFERROR(INDEX('Hoja de Trabajo para listado'!$A$155:$Z$1048576,MATCH($A98,'Hoja de Trabajo para listado'!$A$155:$A$1048576,0),MATCH((CUADRO!F$5&amp;$E98),'Hoja de Trabajo para listado'!$A$151:$Z$151,0)),0)+IFERROR(INDEX('Hoja de Trabajo para listado'!$AB$155:$BA$1048576,MATCH($A98,'Hoja de Trabajo para listado'!$AB$155:$AB$1048576,0),MATCH((CUADRO!F$5&amp;$E98),'Hoja de Trabajo para listado'!$AB$151:$BA$151,0)),0)+IFERROR(INDEX('Hoja de Trabajo para listado'!$BC$155:$CB$1048576,MATCH($A98,'Hoja de Trabajo para listado'!$BC$155:$BC$1048576,0),MATCH((CUADRO!F$5&amp;$E98),'Hoja de Trabajo para listado'!$BC$151:$CB$151,0)),0)+IFERROR(INDEX('Hoja de Trabajo para listado'!$DE$153:$DG$274,MATCH($A98,'Hoja de Trabajo para listado'!$DE$153:$DE$1048576,0),MATCH((CUADRO!F$5&amp;$E98),'Hoja de Trabajo para listado'!$DE$151:$DG$151,0)),0)+IFERROR(INDEX('Hoja de Trabajo para listado'!$CD$155:$DC$1048576,MATCH($A98,'Hoja de Trabajo para listado'!$CD$155:$CD$1048576,0),MATCH((CUADRO!F$5&amp;$E98),'Hoja de Trabajo para listado'!$CD$151:$DC$151,0)),0)</f>
        <v>0</v>
      </c>
      <c r="G98" s="314">
        <f ca="1">+IFERROR(INDEX('Hoja de Trabajo para listado'!$A$155:$Z$1048576,MATCH($A98,'Hoja de Trabajo para listado'!$A$155:$A$1048576,0),MATCH((CUADRO!G$5&amp;$E98),'Hoja de Trabajo para listado'!$A$151:$Z$151,0)),0)+IFERROR(INDEX('Hoja de Trabajo para listado'!$AB$155:$BA$1048576,MATCH($A98,'Hoja de Trabajo para listado'!$AB$155:$AB$1048576,0),MATCH((CUADRO!G$5&amp;$E98),'Hoja de Trabajo para listado'!$AB$151:$BA$151,0)),0)+IFERROR(INDEX('Hoja de Trabajo para listado'!$BC$155:$CB$1048576,MATCH($A98,'Hoja de Trabajo para listado'!$BC$155:$BC$1048576,0),MATCH((CUADRO!G$5&amp;$E98),'Hoja de Trabajo para listado'!$BC$151:$CB$151,0)),0)+IFERROR(INDEX('Hoja de Trabajo para listado'!$DE$153:$DG$274,MATCH($A98,'Hoja de Trabajo para listado'!$DE$153:$DE$1048576,0),MATCH((CUADRO!G$5&amp;$E98),'Hoja de Trabajo para listado'!$DE$151:$DG$151,0)),0)+IFERROR(INDEX('Hoja de Trabajo para listado'!$CD$155:$DC$1048576,MATCH($A98,'Hoja de Trabajo para listado'!$CD$155:$CD$1048576,0),MATCH((CUADRO!G$5&amp;$E98),'Hoja de Trabajo para listado'!$CD$151:$DC$151,0)),0)</f>
        <v>0</v>
      </c>
      <c r="H98" s="314">
        <f ca="1">+IFERROR(INDEX('Hoja de Trabajo para listado'!$A$155:$Z$1048576,MATCH($A98,'Hoja de Trabajo para listado'!$A$155:$A$1048576,0),MATCH((CUADRO!H$5&amp;$E98),'Hoja de Trabajo para listado'!$A$151:$Z$151,0)),0)+IFERROR(INDEX('Hoja de Trabajo para listado'!$AB$155:$BA$1048576,MATCH($A98,'Hoja de Trabajo para listado'!$AB$155:$AB$1048576,0),MATCH((CUADRO!H$5&amp;$E98),'Hoja de Trabajo para listado'!$AB$151:$BA$151,0)),0)+IFERROR(INDEX('Hoja de Trabajo para listado'!$BC$155:$CB$1048576,MATCH($A98,'Hoja de Trabajo para listado'!$BC$155:$BC$1048576,0),MATCH((CUADRO!H$5&amp;$E98),'Hoja de Trabajo para listado'!$BC$151:$CB$151,0)),0)+IFERROR(INDEX('Hoja de Trabajo para listado'!$DE$153:$DG$274,MATCH($A98,'Hoja de Trabajo para listado'!$DE$153:$DE$1048576,0),MATCH((CUADRO!H$5&amp;$E98),'Hoja de Trabajo para listado'!$DE$151:$DG$151,0)),0)+IFERROR(INDEX('Hoja de Trabajo para listado'!$CD$155:$DC$1048576,MATCH($A98,'Hoja de Trabajo para listado'!$CD$155:$CD$1048576,0),MATCH((CUADRO!H$5&amp;$E98),'Hoja de Trabajo para listado'!$CD$151:$DC$151,0)),0)</f>
        <v>0</v>
      </c>
      <c r="I98" s="314">
        <f ca="1">+IFERROR(INDEX('Hoja de Trabajo para listado'!$A$155:$Z$1048576,MATCH($A98,'Hoja de Trabajo para listado'!$A$155:$A$1048576,0),MATCH((CUADRO!I$5&amp;$E98),'Hoja de Trabajo para listado'!$A$151:$Z$151,0)),0)+IFERROR(INDEX('Hoja de Trabajo para listado'!$AB$155:$BA$1048576,MATCH($A98,'Hoja de Trabajo para listado'!$AB$155:$AB$1048576,0),MATCH((CUADRO!I$5&amp;$E98),'Hoja de Trabajo para listado'!$AB$151:$BA$151,0)),0)+IFERROR(INDEX('Hoja de Trabajo para listado'!$BC$155:$CB$1048576,MATCH($A98,'Hoja de Trabajo para listado'!$BC$155:$BC$1048576,0),MATCH((CUADRO!I$5&amp;$E98),'Hoja de Trabajo para listado'!$BC$151:$CB$151,0)),0)+IFERROR(INDEX('Hoja de Trabajo para listado'!$DE$153:$DG$274,MATCH($A98,'Hoja de Trabajo para listado'!$DE$153:$DE$1048576,0),MATCH((CUADRO!I$5&amp;$E98),'Hoja de Trabajo para listado'!$DE$151:$DG$151,0)),0)+IFERROR(INDEX('Hoja de Trabajo para listado'!$CD$155:$DC$1048576,MATCH($A98,'Hoja de Trabajo para listado'!$CD$155:$CD$1048576,0),MATCH((CUADRO!I$5&amp;$E98),'Hoja de Trabajo para listado'!$CD$151:$DC$151,0)),0)</f>
        <v>0</v>
      </c>
      <c r="J98" s="314">
        <f ca="1">+IFERROR(INDEX('Hoja de Trabajo para listado'!$A$155:$Z$1048576,MATCH($A98,'Hoja de Trabajo para listado'!$A$155:$A$1048576,0),MATCH((CUADRO!J$5&amp;$E98),'Hoja de Trabajo para listado'!$A$151:$Z$151,0)),0)+IFERROR(INDEX('Hoja de Trabajo para listado'!$AB$155:$BA$1048576,MATCH($A98,'Hoja de Trabajo para listado'!$AB$155:$AB$1048576,0),MATCH((CUADRO!J$5&amp;$E98),'Hoja de Trabajo para listado'!$AB$151:$BA$151,0)),0)+IFERROR(INDEX('Hoja de Trabajo para listado'!$BC$155:$CB$1048576,MATCH($A98,'Hoja de Trabajo para listado'!$BC$155:$BC$1048576,0),MATCH((CUADRO!J$5&amp;$E98),'Hoja de Trabajo para listado'!$BC$151:$CB$151,0)),0)+IFERROR(INDEX('Hoja de Trabajo para listado'!$DE$153:$DG$274,MATCH($A98,'Hoja de Trabajo para listado'!$DE$153:$DE$1048576,0),MATCH((CUADRO!J$5&amp;$E98),'Hoja de Trabajo para listado'!$DE$151:$DG$151,0)),0)+IFERROR(INDEX('Hoja de Trabajo para listado'!$CD$155:$DC$1048576,MATCH($A98,'Hoja de Trabajo para listado'!$CD$155:$CD$1048576,0),MATCH((CUADRO!J$5&amp;$E98),'Hoja de Trabajo para listado'!$CD$151:$DC$151,0)),0)</f>
        <v>0</v>
      </c>
      <c r="K98" s="314">
        <f ca="1">+IFERROR(INDEX('Hoja de Trabajo para listado'!$A$155:$Z$1048576,MATCH($A98,'Hoja de Trabajo para listado'!$A$155:$A$1048576,0),MATCH((CUADRO!K$5&amp;$E98),'Hoja de Trabajo para listado'!$A$151:$Z$151,0)),0)+IFERROR(INDEX('Hoja de Trabajo para listado'!$AB$155:$BA$1048576,MATCH($A98,'Hoja de Trabajo para listado'!$AB$155:$AB$1048576,0),MATCH((CUADRO!K$5&amp;$E98),'Hoja de Trabajo para listado'!$AB$151:$BA$151,0)),0)+IFERROR(INDEX('Hoja de Trabajo para listado'!$BC$155:$CB$1048576,MATCH($A98,'Hoja de Trabajo para listado'!$BC$155:$BC$1048576,0),MATCH((CUADRO!K$5&amp;$E98),'Hoja de Trabajo para listado'!$BC$151:$CB$151,0)),0)+IFERROR(INDEX('Hoja de Trabajo para listado'!$DE$153:$DG$274,MATCH($A98,'Hoja de Trabajo para listado'!$DE$153:$DE$1048576,0),MATCH((CUADRO!K$5&amp;$E98),'Hoja de Trabajo para listado'!$DE$151:$DG$151,0)),0)+IFERROR(INDEX('Hoja de Trabajo para listado'!$CD$155:$DC$1048576,MATCH($A98,'Hoja de Trabajo para listado'!$CD$155:$CD$1048576,0),MATCH((CUADRO!K$5&amp;$E98),'Hoja de Trabajo para listado'!$CD$151:$DC$151,0)),0)</f>
        <v>0</v>
      </c>
      <c r="L98" s="314">
        <f ca="1">+IFERROR(INDEX('Hoja de Trabajo para listado'!$A$155:$Z$1048576,MATCH($A98,'Hoja de Trabajo para listado'!$A$155:$A$1048576,0),MATCH((CUADRO!L$5&amp;$E98),'Hoja de Trabajo para listado'!$A$151:$Z$151,0)),0)+IFERROR(INDEX('Hoja de Trabajo para listado'!$AB$155:$BA$1048576,MATCH($A98,'Hoja de Trabajo para listado'!$AB$155:$AB$1048576,0),MATCH((CUADRO!L$5&amp;$E98),'Hoja de Trabajo para listado'!$AB$151:$BA$151,0)),0)+IFERROR(INDEX('Hoja de Trabajo para listado'!$BC$155:$CB$1048576,MATCH($A98,'Hoja de Trabajo para listado'!$BC$155:$BC$1048576,0),MATCH((CUADRO!L$5&amp;$E98),'Hoja de Trabajo para listado'!$BC$151:$CB$151,0)),0)+IFERROR(INDEX('Hoja de Trabajo para listado'!$DE$153:$DG$274,MATCH($A98,'Hoja de Trabajo para listado'!$DE$153:$DE$1048576,0),MATCH((CUADRO!L$5&amp;$E98),'Hoja de Trabajo para listado'!$DE$151:$DG$151,0)),0)+IFERROR(INDEX('Hoja de Trabajo para listado'!$CD$155:$DC$1048576,MATCH($A98,'Hoja de Trabajo para listado'!$CD$155:$CD$1048576,0),MATCH((CUADRO!L$5&amp;$E98),'Hoja de Trabajo para listado'!$CD$151:$DC$151,0)),0)</f>
        <v>0</v>
      </c>
      <c r="M98" s="314">
        <f ca="1">+IFERROR(INDEX('Hoja de Trabajo para listado'!$A$155:$Z$1048576,MATCH($A98,'Hoja de Trabajo para listado'!$A$155:$A$1048576,0),MATCH((CUADRO!M$5&amp;$E98),'Hoja de Trabajo para listado'!$A$151:$Z$151,0)),0)+IFERROR(INDEX('Hoja de Trabajo para listado'!$AB$155:$BA$1048576,MATCH($A98,'Hoja de Trabajo para listado'!$AB$155:$AB$1048576,0),MATCH((CUADRO!M$5&amp;$E98),'Hoja de Trabajo para listado'!$AB$151:$BA$151,0)),0)+IFERROR(INDEX('Hoja de Trabajo para listado'!$BC$155:$CB$1048576,MATCH($A98,'Hoja de Trabajo para listado'!$BC$155:$BC$1048576,0),MATCH((CUADRO!M$5&amp;$E98),'Hoja de Trabajo para listado'!$BC$151:$CB$151,0)),0)+IFERROR(INDEX('Hoja de Trabajo para listado'!$DE$153:$DG$274,MATCH($A98,'Hoja de Trabajo para listado'!$DE$153:$DE$1048576,0),MATCH((CUADRO!M$5&amp;$E98),'Hoja de Trabajo para listado'!$DE$151:$DG$151,0)),0)+IFERROR(INDEX('Hoja de Trabajo para listado'!$CD$155:$DC$1048576,MATCH($A98,'Hoja de Trabajo para listado'!$CD$155:$CD$1048576,0),MATCH((CUADRO!M$5&amp;$E98),'Hoja de Trabajo para listado'!$CD$151:$DC$151,0)),0)</f>
        <v>0</v>
      </c>
      <c r="N98" s="314">
        <f ca="1">+IFERROR(INDEX('Hoja de Trabajo para listado'!$A$155:$Z$1048576,MATCH($A98,'Hoja de Trabajo para listado'!$A$155:$A$1048576,0),MATCH((CUADRO!N$5&amp;$E98),'Hoja de Trabajo para listado'!$A$151:$Z$151,0)),0)+IFERROR(INDEX('Hoja de Trabajo para listado'!$AB$155:$BA$1048576,MATCH($A98,'Hoja de Trabajo para listado'!$AB$155:$AB$1048576,0),MATCH((CUADRO!N$5&amp;$E98),'Hoja de Trabajo para listado'!$AB$151:$BA$151,0)),0)+IFERROR(INDEX('Hoja de Trabajo para listado'!$BC$155:$CB$1048576,MATCH($A98,'Hoja de Trabajo para listado'!$BC$155:$BC$1048576,0),MATCH((CUADRO!N$5&amp;$E98),'Hoja de Trabajo para listado'!$BC$151:$CB$151,0)),0)+IFERROR(INDEX('Hoja de Trabajo para listado'!$DE$153:$DG$274,MATCH($A98,'Hoja de Trabajo para listado'!$DE$153:$DE$1048576,0),MATCH((CUADRO!N$5&amp;$E98),'Hoja de Trabajo para listado'!$DE$151:$DG$151,0)),0)+IFERROR(INDEX('Hoja de Trabajo para listado'!$CD$155:$DC$1048576,MATCH($A98,'Hoja de Trabajo para listado'!$CD$155:$CD$1048576,0),MATCH((CUADRO!N$5&amp;$E98),'Hoja de Trabajo para listado'!$CD$151:$DC$151,0)),0)</f>
        <v>0</v>
      </c>
      <c r="O98" s="314">
        <f ca="1">+IFERROR(INDEX('Hoja de Trabajo para listado'!$A$155:$Z$1048576,MATCH($A98,'Hoja de Trabajo para listado'!$A$155:$A$1048576,0),MATCH((CUADRO!O$5&amp;$E98),'Hoja de Trabajo para listado'!$A$151:$Z$151,0)),0)+IFERROR(INDEX('Hoja de Trabajo para listado'!$AB$155:$BA$1048576,MATCH($A98,'Hoja de Trabajo para listado'!$AB$155:$AB$1048576,0),MATCH((CUADRO!O$5&amp;$E98),'Hoja de Trabajo para listado'!$AB$151:$BA$151,0)),0)+IFERROR(INDEX('Hoja de Trabajo para listado'!$BC$155:$CB$1048576,MATCH($A98,'Hoja de Trabajo para listado'!$BC$155:$BC$1048576,0),MATCH((CUADRO!O$5&amp;$E98),'Hoja de Trabajo para listado'!$BC$151:$CB$151,0)),0)+IFERROR(INDEX('Hoja de Trabajo para listado'!$DE$153:$DG$274,MATCH($A98,'Hoja de Trabajo para listado'!$DE$153:$DE$1048576,0),MATCH((CUADRO!O$5&amp;$E98),'Hoja de Trabajo para listado'!$DE$151:$DG$151,0)),0)+IFERROR(INDEX('Hoja de Trabajo para listado'!$CD$155:$DC$1048576,MATCH($A98,'Hoja de Trabajo para listado'!$CD$155:$CD$1048576,0),MATCH((CUADRO!O$5&amp;$E98),'Hoja de Trabajo para listado'!$CD$151:$DC$151,0)),0)</f>
        <v>0</v>
      </c>
      <c r="P98" s="314">
        <f ca="1">+IFERROR(INDEX('Hoja de Trabajo para listado'!$A$155:$Z$1048576,MATCH($A98,'Hoja de Trabajo para listado'!$A$155:$A$1048576,0),MATCH((CUADRO!P$5&amp;$E98),'Hoja de Trabajo para listado'!$A$151:$Z$151,0)),0)+IFERROR(INDEX('Hoja de Trabajo para listado'!$AB$155:$BA$1048576,MATCH($A98,'Hoja de Trabajo para listado'!$AB$155:$AB$1048576,0),MATCH((CUADRO!P$5&amp;$E98),'Hoja de Trabajo para listado'!$AB$151:$BA$151,0)),0)+IFERROR(INDEX('Hoja de Trabajo para listado'!$BC$155:$CB$1048576,MATCH($A98,'Hoja de Trabajo para listado'!$BC$155:$BC$1048576,0),MATCH((CUADRO!P$5&amp;$E98),'Hoja de Trabajo para listado'!$BC$151:$CB$151,0)),0)+IFERROR(INDEX('Hoja de Trabajo para listado'!$DE$153:$DG$274,MATCH($A98,'Hoja de Trabajo para listado'!$DE$153:$DE$1048576,0),MATCH((CUADRO!P$5&amp;$E98),'Hoja de Trabajo para listado'!$DE$151:$DG$151,0)),0)+IFERROR(INDEX('Hoja de Trabajo para listado'!$CD$155:$DC$1048576,MATCH($A98,'Hoja de Trabajo para listado'!$CD$155:$CD$1048576,0),MATCH((CUADRO!P$5&amp;$E98),'Hoja de Trabajo para listado'!$CD$151:$DC$151,0)),0)</f>
        <v>0</v>
      </c>
      <c r="Q98" s="314">
        <f ca="1">+IFERROR(INDEX('Hoja de Trabajo para listado'!$A$155:$Z$1048576,MATCH($A98,'Hoja de Trabajo para listado'!$A$155:$A$1048576,0),MATCH((CUADRO!Q$5&amp;$E98),'Hoja de Trabajo para listado'!$A$151:$Z$151,0)),0)+IFERROR(INDEX('Hoja de Trabajo para listado'!$AB$155:$BA$1048576,MATCH($A98,'Hoja de Trabajo para listado'!$AB$155:$AB$1048576,0),MATCH((CUADRO!Q$5&amp;$E98),'Hoja de Trabajo para listado'!$AB$151:$BA$151,0)),0)+IFERROR(INDEX('Hoja de Trabajo para listado'!$BC$155:$CB$1048576,MATCH($A98,'Hoja de Trabajo para listado'!$BC$155:$BC$1048576,0),MATCH((CUADRO!Q$5&amp;$E98),'Hoja de Trabajo para listado'!$BC$151:$CB$151,0)),0)+IFERROR(INDEX('Hoja de Trabajo para listado'!$DE$153:$DG$274,MATCH($A98,'Hoja de Trabajo para listado'!$DE$153:$DE$1048576,0),MATCH((CUADRO!Q$5&amp;$E98),'Hoja de Trabajo para listado'!$DE$151:$DG$151,0)),0)+IFERROR(INDEX('Hoja de Trabajo para listado'!$CD$155:$DC$1048576,MATCH($A98,'Hoja de Trabajo para listado'!$CD$155:$CD$1048576,0),MATCH((CUADRO!Q$5&amp;$E98),'Hoja de Trabajo para listado'!$CD$151:$DC$151,0)),0)</f>
        <v>0</v>
      </c>
      <c r="R98" s="314">
        <f t="shared" ca="1" si="2"/>
        <v>0</v>
      </c>
      <c r="S98" s="344"/>
      <c r="T98" s="314">
        <f ca="1">+T99</f>
        <v>0</v>
      </c>
      <c r="U98" s="313">
        <f t="shared" si="3"/>
        <v>1</v>
      </c>
      <c r="V98" s="319" t="str">
        <f>+VLOOKUP(A98,bd_lista!$A$3:$E$593,5,FALSE)</f>
        <v>Empresas Nacionales</v>
      </c>
      <c r="W98" s="425" t="str">
        <f>+V98</f>
        <v>Empresas Nacionales</v>
      </c>
    </row>
    <row r="99" spans="1:23" customFormat="1" ht="15" hidden="1" customHeight="1">
      <c r="A99" s="323">
        <v>520</v>
      </c>
      <c r="B99" s="428"/>
      <c r="C99" s="319" t="str">
        <f>+VLOOKUP(A99,bd_lista!$A$3:$C$593,3,FALSE)</f>
        <v>Empresa Metalúrgica VINTO - Nacionalizada</v>
      </c>
      <c r="D99" s="430"/>
      <c r="E99" s="318" t="s">
        <v>1419</v>
      </c>
      <c r="F99" s="314">
        <f ca="1">+IFERROR(INDEX('Hoja de Trabajo para listado'!$A$155:$Z$1048576,MATCH($A99,'Hoja de Trabajo para listado'!$A$155:$A$1048576,0),MATCH((CUADRO!F$5&amp;$E99),'Hoja de Trabajo para listado'!$A$151:$Z$151,0)),0)+IFERROR(INDEX('Hoja de Trabajo para listado'!$AB$155:$BA$1048576,MATCH($A99,'Hoja de Trabajo para listado'!$AB$155:$AB$1048576,0),MATCH((CUADRO!F$5&amp;$E99),'Hoja de Trabajo para listado'!$AB$151:$BA$151,0)),0)+IFERROR(INDEX('Hoja de Trabajo para listado'!$BC$155:$CB$1048576,MATCH($A99,'Hoja de Trabajo para listado'!$BC$155:$BC$1048576,0),MATCH((CUADRO!F$5&amp;$E99),'Hoja de Trabajo para listado'!$BC$151:$CB$151,0)),0)+IFERROR(INDEX('Hoja de Trabajo para listado'!$DE$153:$DG$274,MATCH($A99,'Hoja de Trabajo para listado'!$DE$153:$DE$1048576,0),MATCH((CUADRO!F$5&amp;$E99),'Hoja de Trabajo para listado'!$DE$151:$DG$151,0)),0)+IFERROR(INDEX('Hoja de Trabajo para listado'!$CD$155:$DC$1048576,MATCH($A99,'Hoja de Trabajo para listado'!$CD$155:$CD$1048576,0),MATCH((CUADRO!F$5&amp;$E99),'Hoja de Trabajo para listado'!$CD$151:$DC$151,0)),0)</f>
        <v>0</v>
      </c>
      <c r="G99" s="314">
        <f ca="1">+IFERROR(INDEX('Hoja de Trabajo para listado'!$A$155:$Z$1048576,MATCH($A99,'Hoja de Trabajo para listado'!$A$155:$A$1048576,0),MATCH((CUADRO!G$5&amp;$E99),'Hoja de Trabajo para listado'!$A$151:$Z$151,0)),0)+IFERROR(INDEX('Hoja de Trabajo para listado'!$AB$155:$BA$1048576,MATCH($A99,'Hoja de Trabajo para listado'!$AB$155:$AB$1048576,0),MATCH((CUADRO!G$5&amp;$E99),'Hoja de Trabajo para listado'!$AB$151:$BA$151,0)),0)+IFERROR(INDEX('Hoja de Trabajo para listado'!$BC$155:$CB$1048576,MATCH($A99,'Hoja de Trabajo para listado'!$BC$155:$BC$1048576,0),MATCH((CUADRO!G$5&amp;$E99),'Hoja de Trabajo para listado'!$BC$151:$CB$151,0)),0)+IFERROR(INDEX('Hoja de Trabajo para listado'!$DE$153:$DG$274,MATCH($A99,'Hoja de Trabajo para listado'!$DE$153:$DE$1048576,0),MATCH((CUADRO!G$5&amp;$E99),'Hoja de Trabajo para listado'!$DE$151:$DG$151,0)),0)+IFERROR(INDEX('Hoja de Trabajo para listado'!$CD$155:$DC$1048576,MATCH($A99,'Hoja de Trabajo para listado'!$CD$155:$CD$1048576,0),MATCH((CUADRO!G$5&amp;$E99),'Hoja de Trabajo para listado'!$CD$151:$DC$151,0)),0)</f>
        <v>0</v>
      </c>
      <c r="H99" s="314">
        <f ca="1">+IFERROR(INDEX('Hoja de Trabajo para listado'!$A$155:$Z$1048576,MATCH($A99,'Hoja de Trabajo para listado'!$A$155:$A$1048576,0),MATCH((CUADRO!H$5&amp;$E99),'Hoja de Trabajo para listado'!$A$151:$Z$151,0)),0)+IFERROR(INDEX('Hoja de Trabajo para listado'!$AB$155:$BA$1048576,MATCH($A99,'Hoja de Trabajo para listado'!$AB$155:$AB$1048576,0),MATCH((CUADRO!H$5&amp;$E99),'Hoja de Trabajo para listado'!$AB$151:$BA$151,0)),0)+IFERROR(INDEX('Hoja de Trabajo para listado'!$BC$155:$CB$1048576,MATCH($A99,'Hoja de Trabajo para listado'!$BC$155:$BC$1048576,0),MATCH((CUADRO!H$5&amp;$E99),'Hoja de Trabajo para listado'!$BC$151:$CB$151,0)),0)+IFERROR(INDEX('Hoja de Trabajo para listado'!$DE$153:$DG$274,MATCH($A99,'Hoja de Trabajo para listado'!$DE$153:$DE$1048576,0),MATCH((CUADRO!H$5&amp;$E99),'Hoja de Trabajo para listado'!$DE$151:$DG$151,0)),0)+IFERROR(INDEX('Hoja de Trabajo para listado'!$CD$155:$DC$1048576,MATCH($A99,'Hoja de Trabajo para listado'!$CD$155:$CD$1048576,0),MATCH((CUADRO!H$5&amp;$E99),'Hoja de Trabajo para listado'!$CD$151:$DC$151,0)),0)</f>
        <v>0</v>
      </c>
      <c r="I99" s="314">
        <f ca="1">+IFERROR(INDEX('Hoja de Trabajo para listado'!$A$155:$Z$1048576,MATCH($A99,'Hoja de Trabajo para listado'!$A$155:$A$1048576,0),MATCH((CUADRO!I$5&amp;$E99),'Hoja de Trabajo para listado'!$A$151:$Z$151,0)),0)+IFERROR(INDEX('Hoja de Trabajo para listado'!$AB$155:$BA$1048576,MATCH($A99,'Hoja de Trabajo para listado'!$AB$155:$AB$1048576,0),MATCH((CUADRO!I$5&amp;$E99),'Hoja de Trabajo para listado'!$AB$151:$BA$151,0)),0)+IFERROR(INDEX('Hoja de Trabajo para listado'!$BC$155:$CB$1048576,MATCH($A99,'Hoja de Trabajo para listado'!$BC$155:$BC$1048576,0),MATCH((CUADRO!I$5&amp;$E99),'Hoja de Trabajo para listado'!$BC$151:$CB$151,0)),0)+IFERROR(INDEX('Hoja de Trabajo para listado'!$DE$153:$DG$274,MATCH($A99,'Hoja de Trabajo para listado'!$DE$153:$DE$1048576,0),MATCH((CUADRO!I$5&amp;$E99),'Hoja de Trabajo para listado'!$DE$151:$DG$151,0)),0)+IFERROR(INDEX('Hoja de Trabajo para listado'!$CD$155:$DC$1048576,MATCH($A99,'Hoja de Trabajo para listado'!$CD$155:$CD$1048576,0),MATCH((CUADRO!I$5&amp;$E99),'Hoja de Trabajo para listado'!$CD$151:$DC$151,0)),0)</f>
        <v>0</v>
      </c>
      <c r="J99" s="314">
        <f ca="1">+IFERROR(INDEX('Hoja de Trabajo para listado'!$A$155:$Z$1048576,MATCH($A99,'Hoja de Trabajo para listado'!$A$155:$A$1048576,0),MATCH((CUADRO!J$5&amp;$E99),'Hoja de Trabajo para listado'!$A$151:$Z$151,0)),0)+IFERROR(INDEX('Hoja de Trabajo para listado'!$AB$155:$BA$1048576,MATCH($A99,'Hoja de Trabajo para listado'!$AB$155:$AB$1048576,0),MATCH((CUADRO!J$5&amp;$E99),'Hoja de Trabajo para listado'!$AB$151:$BA$151,0)),0)+IFERROR(INDEX('Hoja de Trabajo para listado'!$BC$155:$CB$1048576,MATCH($A99,'Hoja de Trabajo para listado'!$BC$155:$BC$1048576,0),MATCH((CUADRO!J$5&amp;$E99),'Hoja de Trabajo para listado'!$BC$151:$CB$151,0)),0)+IFERROR(INDEX('Hoja de Trabajo para listado'!$DE$153:$DG$274,MATCH($A99,'Hoja de Trabajo para listado'!$DE$153:$DE$1048576,0),MATCH((CUADRO!J$5&amp;$E99),'Hoja de Trabajo para listado'!$DE$151:$DG$151,0)),0)+IFERROR(INDEX('Hoja de Trabajo para listado'!$CD$155:$DC$1048576,MATCH($A99,'Hoja de Trabajo para listado'!$CD$155:$CD$1048576,0),MATCH((CUADRO!J$5&amp;$E99),'Hoja de Trabajo para listado'!$CD$151:$DC$151,0)),0)</f>
        <v>0</v>
      </c>
      <c r="K99" s="314">
        <f ca="1">+IFERROR(INDEX('Hoja de Trabajo para listado'!$A$155:$Z$1048576,MATCH($A99,'Hoja de Trabajo para listado'!$A$155:$A$1048576,0),MATCH((CUADRO!K$5&amp;$E99),'Hoja de Trabajo para listado'!$A$151:$Z$151,0)),0)+IFERROR(INDEX('Hoja de Trabajo para listado'!$AB$155:$BA$1048576,MATCH($A99,'Hoja de Trabajo para listado'!$AB$155:$AB$1048576,0),MATCH((CUADRO!K$5&amp;$E99),'Hoja de Trabajo para listado'!$AB$151:$BA$151,0)),0)+IFERROR(INDEX('Hoja de Trabajo para listado'!$BC$155:$CB$1048576,MATCH($A99,'Hoja de Trabajo para listado'!$BC$155:$BC$1048576,0),MATCH((CUADRO!K$5&amp;$E99),'Hoja de Trabajo para listado'!$BC$151:$CB$151,0)),0)+IFERROR(INDEX('Hoja de Trabajo para listado'!$DE$153:$DG$274,MATCH($A99,'Hoja de Trabajo para listado'!$DE$153:$DE$1048576,0),MATCH((CUADRO!K$5&amp;$E99),'Hoja de Trabajo para listado'!$DE$151:$DG$151,0)),0)+IFERROR(INDEX('Hoja de Trabajo para listado'!$CD$155:$DC$1048576,MATCH($A99,'Hoja de Trabajo para listado'!$CD$155:$CD$1048576,0),MATCH((CUADRO!K$5&amp;$E99),'Hoja de Trabajo para listado'!$CD$151:$DC$151,0)),0)</f>
        <v>0</v>
      </c>
      <c r="L99" s="314">
        <f ca="1">+IFERROR(INDEX('Hoja de Trabajo para listado'!$A$155:$Z$1048576,MATCH($A99,'Hoja de Trabajo para listado'!$A$155:$A$1048576,0),MATCH((CUADRO!L$5&amp;$E99),'Hoja de Trabajo para listado'!$A$151:$Z$151,0)),0)+IFERROR(INDEX('Hoja de Trabajo para listado'!$AB$155:$BA$1048576,MATCH($A99,'Hoja de Trabajo para listado'!$AB$155:$AB$1048576,0),MATCH((CUADRO!L$5&amp;$E99),'Hoja de Trabajo para listado'!$AB$151:$BA$151,0)),0)+IFERROR(INDEX('Hoja de Trabajo para listado'!$BC$155:$CB$1048576,MATCH($A99,'Hoja de Trabajo para listado'!$BC$155:$BC$1048576,0),MATCH((CUADRO!L$5&amp;$E99),'Hoja de Trabajo para listado'!$BC$151:$CB$151,0)),0)+IFERROR(INDEX('Hoja de Trabajo para listado'!$DE$153:$DG$274,MATCH($A99,'Hoja de Trabajo para listado'!$DE$153:$DE$1048576,0),MATCH((CUADRO!L$5&amp;$E99),'Hoja de Trabajo para listado'!$DE$151:$DG$151,0)),0)+IFERROR(INDEX('Hoja de Trabajo para listado'!$CD$155:$DC$1048576,MATCH($A99,'Hoja de Trabajo para listado'!$CD$155:$CD$1048576,0),MATCH((CUADRO!L$5&amp;$E99),'Hoja de Trabajo para listado'!$CD$151:$DC$151,0)),0)</f>
        <v>0</v>
      </c>
      <c r="M99" s="314">
        <f ca="1">+IFERROR(INDEX('Hoja de Trabajo para listado'!$A$155:$Z$1048576,MATCH($A99,'Hoja de Trabajo para listado'!$A$155:$A$1048576,0),MATCH((CUADRO!M$5&amp;$E99),'Hoja de Trabajo para listado'!$A$151:$Z$151,0)),0)+IFERROR(INDEX('Hoja de Trabajo para listado'!$AB$155:$BA$1048576,MATCH($A99,'Hoja de Trabajo para listado'!$AB$155:$AB$1048576,0),MATCH((CUADRO!M$5&amp;$E99),'Hoja de Trabajo para listado'!$AB$151:$BA$151,0)),0)+IFERROR(INDEX('Hoja de Trabajo para listado'!$BC$155:$CB$1048576,MATCH($A99,'Hoja de Trabajo para listado'!$BC$155:$BC$1048576,0),MATCH((CUADRO!M$5&amp;$E99),'Hoja de Trabajo para listado'!$BC$151:$CB$151,0)),0)+IFERROR(INDEX('Hoja de Trabajo para listado'!$DE$153:$DG$274,MATCH($A99,'Hoja de Trabajo para listado'!$DE$153:$DE$1048576,0),MATCH((CUADRO!M$5&amp;$E99),'Hoja de Trabajo para listado'!$DE$151:$DG$151,0)),0)+IFERROR(INDEX('Hoja de Trabajo para listado'!$CD$155:$DC$1048576,MATCH($A99,'Hoja de Trabajo para listado'!$CD$155:$CD$1048576,0),MATCH((CUADRO!M$5&amp;$E99),'Hoja de Trabajo para listado'!$CD$151:$DC$151,0)),0)</f>
        <v>0</v>
      </c>
      <c r="N99" s="314">
        <f ca="1">+IFERROR(INDEX('Hoja de Trabajo para listado'!$A$155:$Z$1048576,MATCH($A99,'Hoja de Trabajo para listado'!$A$155:$A$1048576,0),MATCH((CUADRO!N$5&amp;$E99),'Hoja de Trabajo para listado'!$A$151:$Z$151,0)),0)+IFERROR(INDEX('Hoja de Trabajo para listado'!$AB$155:$BA$1048576,MATCH($A99,'Hoja de Trabajo para listado'!$AB$155:$AB$1048576,0),MATCH((CUADRO!N$5&amp;$E99),'Hoja de Trabajo para listado'!$AB$151:$BA$151,0)),0)+IFERROR(INDEX('Hoja de Trabajo para listado'!$BC$155:$CB$1048576,MATCH($A99,'Hoja de Trabajo para listado'!$BC$155:$BC$1048576,0),MATCH((CUADRO!N$5&amp;$E99),'Hoja de Trabajo para listado'!$BC$151:$CB$151,0)),0)+IFERROR(INDEX('Hoja de Trabajo para listado'!$DE$153:$DG$274,MATCH($A99,'Hoja de Trabajo para listado'!$DE$153:$DE$1048576,0),MATCH((CUADRO!N$5&amp;$E99),'Hoja de Trabajo para listado'!$DE$151:$DG$151,0)),0)+IFERROR(INDEX('Hoja de Trabajo para listado'!$CD$155:$DC$1048576,MATCH($A99,'Hoja de Trabajo para listado'!$CD$155:$CD$1048576,0),MATCH((CUADRO!N$5&amp;$E99),'Hoja de Trabajo para listado'!$CD$151:$DC$151,0)),0)</f>
        <v>0</v>
      </c>
      <c r="O99" s="314">
        <f ca="1">+IFERROR(INDEX('Hoja de Trabajo para listado'!$A$155:$Z$1048576,MATCH($A99,'Hoja de Trabajo para listado'!$A$155:$A$1048576,0),MATCH((CUADRO!O$5&amp;$E99),'Hoja de Trabajo para listado'!$A$151:$Z$151,0)),0)+IFERROR(INDEX('Hoja de Trabajo para listado'!$AB$155:$BA$1048576,MATCH($A99,'Hoja de Trabajo para listado'!$AB$155:$AB$1048576,0),MATCH((CUADRO!O$5&amp;$E99),'Hoja de Trabajo para listado'!$AB$151:$BA$151,0)),0)+IFERROR(INDEX('Hoja de Trabajo para listado'!$BC$155:$CB$1048576,MATCH($A99,'Hoja de Trabajo para listado'!$BC$155:$BC$1048576,0),MATCH((CUADRO!O$5&amp;$E99),'Hoja de Trabajo para listado'!$BC$151:$CB$151,0)),0)+IFERROR(INDEX('Hoja de Trabajo para listado'!$DE$153:$DG$274,MATCH($A99,'Hoja de Trabajo para listado'!$DE$153:$DE$1048576,0),MATCH((CUADRO!O$5&amp;$E99),'Hoja de Trabajo para listado'!$DE$151:$DG$151,0)),0)+IFERROR(INDEX('Hoja de Trabajo para listado'!$CD$155:$DC$1048576,MATCH($A99,'Hoja de Trabajo para listado'!$CD$155:$CD$1048576,0),MATCH((CUADRO!O$5&amp;$E99),'Hoja de Trabajo para listado'!$CD$151:$DC$151,0)),0)</f>
        <v>0</v>
      </c>
      <c r="P99" s="314">
        <f ca="1">+IFERROR(INDEX('Hoja de Trabajo para listado'!$A$155:$Z$1048576,MATCH($A99,'Hoja de Trabajo para listado'!$A$155:$A$1048576,0),MATCH((CUADRO!P$5&amp;$E99),'Hoja de Trabajo para listado'!$A$151:$Z$151,0)),0)+IFERROR(INDEX('Hoja de Trabajo para listado'!$AB$155:$BA$1048576,MATCH($A99,'Hoja de Trabajo para listado'!$AB$155:$AB$1048576,0),MATCH((CUADRO!P$5&amp;$E99),'Hoja de Trabajo para listado'!$AB$151:$BA$151,0)),0)+IFERROR(INDEX('Hoja de Trabajo para listado'!$BC$155:$CB$1048576,MATCH($A99,'Hoja de Trabajo para listado'!$BC$155:$BC$1048576,0),MATCH((CUADRO!P$5&amp;$E99),'Hoja de Trabajo para listado'!$BC$151:$CB$151,0)),0)+IFERROR(INDEX('Hoja de Trabajo para listado'!$DE$153:$DG$274,MATCH($A99,'Hoja de Trabajo para listado'!$DE$153:$DE$1048576,0),MATCH((CUADRO!P$5&amp;$E99),'Hoja de Trabajo para listado'!$DE$151:$DG$151,0)),0)+IFERROR(INDEX('Hoja de Trabajo para listado'!$CD$155:$DC$1048576,MATCH($A99,'Hoja de Trabajo para listado'!$CD$155:$CD$1048576,0),MATCH((CUADRO!P$5&amp;$E99),'Hoja de Trabajo para listado'!$CD$151:$DC$151,0)),0)</f>
        <v>0</v>
      </c>
      <c r="Q99" s="314">
        <f ca="1">+IFERROR(INDEX('Hoja de Trabajo para listado'!$A$155:$Z$1048576,MATCH($A99,'Hoja de Trabajo para listado'!$A$155:$A$1048576,0),MATCH((CUADRO!Q$5&amp;$E99),'Hoja de Trabajo para listado'!$A$151:$Z$151,0)),0)+IFERROR(INDEX('Hoja de Trabajo para listado'!$AB$155:$BA$1048576,MATCH($A99,'Hoja de Trabajo para listado'!$AB$155:$AB$1048576,0),MATCH((CUADRO!Q$5&amp;$E99),'Hoja de Trabajo para listado'!$AB$151:$BA$151,0)),0)+IFERROR(INDEX('Hoja de Trabajo para listado'!$BC$155:$CB$1048576,MATCH($A99,'Hoja de Trabajo para listado'!$BC$155:$BC$1048576,0),MATCH((CUADRO!Q$5&amp;$E99),'Hoja de Trabajo para listado'!$BC$151:$CB$151,0)),0)+IFERROR(INDEX('Hoja de Trabajo para listado'!$DE$153:$DG$274,MATCH($A99,'Hoja de Trabajo para listado'!$DE$153:$DE$1048576,0),MATCH((CUADRO!Q$5&amp;$E99),'Hoja de Trabajo para listado'!$DE$151:$DG$151,0)),0)+IFERROR(INDEX('Hoja de Trabajo para listado'!$CD$155:$DC$1048576,MATCH($A99,'Hoja de Trabajo para listado'!$CD$155:$CD$1048576,0),MATCH((CUADRO!Q$5&amp;$E99),'Hoja de Trabajo para listado'!$CD$151:$DC$151,0)),0)</f>
        <v>0</v>
      </c>
      <c r="R99" s="314">
        <f t="shared" ca="1" si="2"/>
        <v>0</v>
      </c>
      <c r="S99" s="344">
        <f ca="1">+R98+R99</f>
        <v>0</v>
      </c>
      <c r="T99" s="314">
        <f ca="1">+S99</f>
        <v>0</v>
      </c>
      <c r="U99" s="313">
        <f t="shared" si="3"/>
        <v>2</v>
      </c>
      <c r="V99" s="319" t="str">
        <f>+VLOOKUP(A99,bd_lista!$A$3:$E$593,5,FALSE)</f>
        <v>Empresas Nacionales</v>
      </c>
      <c r="W99" s="426"/>
    </row>
    <row r="100" spans="1:23" ht="15" hidden="1" customHeight="1">
      <c r="A100" s="323">
        <v>548</v>
      </c>
      <c r="B100" s="427">
        <f>+A100</f>
        <v>548</v>
      </c>
      <c r="C100" s="318" t="str">
        <f>+VLOOKUP(A100,bd_lista!$A$3:$C$593,3,FALSE)</f>
        <v>Corporación de las Fuerzas Armadas p/ el Des. Nacional</v>
      </c>
      <c r="D100" s="429" t="str">
        <f>+C100</f>
        <v>Corporación de las Fuerzas Armadas p/ el Des. Nacional</v>
      </c>
      <c r="E100" s="318" t="s">
        <v>1418</v>
      </c>
      <c r="F100" s="314">
        <f ca="1">+IFERROR(INDEX('Hoja de Trabajo para listado'!$A$155:$Z$1048576,MATCH($A100,'Hoja de Trabajo para listado'!$A$155:$A$1048576,0),MATCH((CUADRO!F$5&amp;$E100),'Hoja de Trabajo para listado'!$A$151:$Z$151,0)),0)+IFERROR(INDEX('Hoja de Trabajo para listado'!$AB$155:$BA$1048576,MATCH($A100,'Hoja de Trabajo para listado'!$AB$155:$AB$1048576,0),MATCH((CUADRO!F$5&amp;$E100),'Hoja de Trabajo para listado'!$AB$151:$BA$151,0)),0)+IFERROR(INDEX('Hoja de Trabajo para listado'!$BC$155:$CB$1048576,MATCH($A100,'Hoja de Trabajo para listado'!$BC$155:$BC$1048576,0),MATCH((CUADRO!F$5&amp;$E100),'Hoja de Trabajo para listado'!$BC$151:$CB$151,0)),0)+IFERROR(INDEX('Hoja de Trabajo para listado'!$DE$153:$DG$274,MATCH($A100,'Hoja de Trabajo para listado'!$DE$153:$DE$1048576,0),MATCH((CUADRO!F$5&amp;$E100),'Hoja de Trabajo para listado'!$DE$151:$DG$151,0)),0)+IFERROR(INDEX('Hoja de Trabajo para listado'!$CD$155:$DC$1048576,MATCH($A100,'Hoja de Trabajo para listado'!$CD$155:$CD$1048576,0),MATCH((CUADRO!F$5&amp;$E100),'Hoja de Trabajo para listado'!$CD$151:$DC$151,0)),0)</f>
        <v>0</v>
      </c>
      <c r="G100" s="314">
        <f ca="1">+IFERROR(INDEX('Hoja de Trabajo para listado'!$A$155:$Z$1048576,MATCH($A100,'Hoja de Trabajo para listado'!$A$155:$A$1048576,0),MATCH((CUADRO!G$5&amp;$E100),'Hoja de Trabajo para listado'!$A$151:$Z$151,0)),0)+IFERROR(INDEX('Hoja de Trabajo para listado'!$AB$155:$BA$1048576,MATCH($A100,'Hoja de Trabajo para listado'!$AB$155:$AB$1048576,0),MATCH((CUADRO!G$5&amp;$E100),'Hoja de Trabajo para listado'!$AB$151:$BA$151,0)),0)+IFERROR(INDEX('Hoja de Trabajo para listado'!$BC$155:$CB$1048576,MATCH($A100,'Hoja de Trabajo para listado'!$BC$155:$BC$1048576,0),MATCH((CUADRO!G$5&amp;$E100),'Hoja de Trabajo para listado'!$BC$151:$CB$151,0)),0)+IFERROR(INDEX('Hoja de Trabajo para listado'!$DE$153:$DG$274,MATCH($A100,'Hoja de Trabajo para listado'!$DE$153:$DE$1048576,0),MATCH((CUADRO!G$5&amp;$E100),'Hoja de Trabajo para listado'!$DE$151:$DG$151,0)),0)+IFERROR(INDEX('Hoja de Trabajo para listado'!$CD$155:$DC$1048576,MATCH($A100,'Hoja de Trabajo para listado'!$CD$155:$CD$1048576,0),MATCH((CUADRO!G$5&amp;$E100),'Hoja de Trabajo para listado'!$CD$151:$DC$151,0)),0)</f>
        <v>0</v>
      </c>
      <c r="H100" s="314">
        <f ca="1">+IFERROR(INDEX('Hoja de Trabajo para listado'!$A$155:$Z$1048576,MATCH($A100,'Hoja de Trabajo para listado'!$A$155:$A$1048576,0),MATCH((CUADRO!H$5&amp;$E100),'Hoja de Trabajo para listado'!$A$151:$Z$151,0)),0)+IFERROR(INDEX('Hoja de Trabajo para listado'!$AB$155:$BA$1048576,MATCH($A100,'Hoja de Trabajo para listado'!$AB$155:$AB$1048576,0),MATCH((CUADRO!H$5&amp;$E100),'Hoja de Trabajo para listado'!$AB$151:$BA$151,0)),0)+IFERROR(INDEX('Hoja de Trabajo para listado'!$BC$155:$CB$1048576,MATCH($A100,'Hoja de Trabajo para listado'!$BC$155:$BC$1048576,0),MATCH((CUADRO!H$5&amp;$E100),'Hoja de Trabajo para listado'!$BC$151:$CB$151,0)),0)+IFERROR(INDEX('Hoja de Trabajo para listado'!$DE$153:$DG$274,MATCH($A100,'Hoja de Trabajo para listado'!$DE$153:$DE$1048576,0),MATCH((CUADRO!H$5&amp;$E100),'Hoja de Trabajo para listado'!$DE$151:$DG$151,0)),0)+IFERROR(INDEX('Hoja de Trabajo para listado'!$CD$155:$DC$1048576,MATCH($A100,'Hoja de Trabajo para listado'!$CD$155:$CD$1048576,0),MATCH((CUADRO!H$5&amp;$E100),'Hoja de Trabajo para listado'!$CD$151:$DC$151,0)),0)</f>
        <v>0</v>
      </c>
      <c r="I100" s="314">
        <f ca="1">+IFERROR(INDEX('Hoja de Trabajo para listado'!$A$155:$Z$1048576,MATCH($A100,'Hoja de Trabajo para listado'!$A$155:$A$1048576,0),MATCH((CUADRO!I$5&amp;$E100),'Hoja de Trabajo para listado'!$A$151:$Z$151,0)),0)+IFERROR(INDEX('Hoja de Trabajo para listado'!$AB$155:$BA$1048576,MATCH($A100,'Hoja de Trabajo para listado'!$AB$155:$AB$1048576,0),MATCH((CUADRO!I$5&amp;$E100),'Hoja de Trabajo para listado'!$AB$151:$BA$151,0)),0)+IFERROR(INDEX('Hoja de Trabajo para listado'!$BC$155:$CB$1048576,MATCH($A100,'Hoja de Trabajo para listado'!$BC$155:$BC$1048576,0),MATCH((CUADRO!I$5&amp;$E100),'Hoja de Trabajo para listado'!$BC$151:$CB$151,0)),0)+IFERROR(INDEX('Hoja de Trabajo para listado'!$DE$153:$DG$274,MATCH($A100,'Hoja de Trabajo para listado'!$DE$153:$DE$1048576,0),MATCH((CUADRO!I$5&amp;$E100),'Hoja de Trabajo para listado'!$DE$151:$DG$151,0)),0)+IFERROR(INDEX('Hoja de Trabajo para listado'!$CD$155:$DC$1048576,MATCH($A100,'Hoja de Trabajo para listado'!$CD$155:$CD$1048576,0),MATCH((CUADRO!I$5&amp;$E100),'Hoja de Trabajo para listado'!$CD$151:$DC$151,0)),0)</f>
        <v>0</v>
      </c>
      <c r="J100" s="314">
        <f ca="1">+IFERROR(INDEX('Hoja de Trabajo para listado'!$A$155:$Z$1048576,MATCH($A100,'Hoja de Trabajo para listado'!$A$155:$A$1048576,0),MATCH((CUADRO!J$5&amp;$E100),'Hoja de Trabajo para listado'!$A$151:$Z$151,0)),0)+IFERROR(INDEX('Hoja de Trabajo para listado'!$AB$155:$BA$1048576,MATCH($A100,'Hoja de Trabajo para listado'!$AB$155:$AB$1048576,0),MATCH((CUADRO!J$5&amp;$E100),'Hoja de Trabajo para listado'!$AB$151:$BA$151,0)),0)+IFERROR(INDEX('Hoja de Trabajo para listado'!$BC$155:$CB$1048576,MATCH($A100,'Hoja de Trabajo para listado'!$BC$155:$BC$1048576,0),MATCH((CUADRO!J$5&amp;$E100),'Hoja de Trabajo para listado'!$BC$151:$CB$151,0)),0)+IFERROR(INDEX('Hoja de Trabajo para listado'!$DE$153:$DG$274,MATCH($A100,'Hoja de Trabajo para listado'!$DE$153:$DE$1048576,0),MATCH((CUADRO!J$5&amp;$E100),'Hoja de Trabajo para listado'!$DE$151:$DG$151,0)),0)+IFERROR(INDEX('Hoja de Trabajo para listado'!$CD$155:$DC$1048576,MATCH($A100,'Hoja de Trabajo para listado'!$CD$155:$CD$1048576,0),MATCH((CUADRO!J$5&amp;$E100),'Hoja de Trabajo para listado'!$CD$151:$DC$151,0)),0)</f>
        <v>0</v>
      </c>
      <c r="K100" s="314">
        <f ca="1">+IFERROR(INDEX('Hoja de Trabajo para listado'!$A$155:$Z$1048576,MATCH($A100,'Hoja de Trabajo para listado'!$A$155:$A$1048576,0),MATCH((CUADRO!K$5&amp;$E100),'Hoja de Trabajo para listado'!$A$151:$Z$151,0)),0)+IFERROR(INDEX('Hoja de Trabajo para listado'!$AB$155:$BA$1048576,MATCH($A100,'Hoja de Trabajo para listado'!$AB$155:$AB$1048576,0),MATCH((CUADRO!K$5&amp;$E100),'Hoja de Trabajo para listado'!$AB$151:$BA$151,0)),0)+IFERROR(INDEX('Hoja de Trabajo para listado'!$BC$155:$CB$1048576,MATCH($A100,'Hoja de Trabajo para listado'!$BC$155:$BC$1048576,0),MATCH((CUADRO!K$5&amp;$E100),'Hoja de Trabajo para listado'!$BC$151:$CB$151,0)),0)+IFERROR(INDEX('Hoja de Trabajo para listado'!$DE$153:$DG$274,MATCH($A100,'Hoja de Trabajo para listado'!$DE$153:$DE$1048576,0),MATCH((CUADRO!K$5&amp;$E100),'Hoja de Trabajo para listado'!$DE$151:$DG$151,0)),0)+IFERROR(INDEX('Hoja de Trabajo para listado'!$CD$155:$DC$1048576,MATCH($A100,'Hoja de Trabajo para listado'!$CD$155:$CD$1048576,0),MATCH((CUADRO!K$5&amp;$E100),'Hoja de Trabajo para listado'!$CD$151:$DC$151,0)),0)</f>
        <v>0</v>
      </c>
      <c r="L100" s="314">
        <f ca="1">+IFERROR(INDEX('Hoja de Trabajo para listado'!$A$155:$Z$1048576,MATCH($A100,'Hoja de Trabajo para listado'!$A$155:$A$1048576,0),MATCH((CUADRO!L$5&amp;$E100),'Hoja de Trabajo para listado'!$A$151:$Z$151,0)),0)+IFERROR(INDEX('Hoja de Trabajo para listado'!$AB$155:$BA$1048576,MATCH($A100,'Hoja de Trabajo para listado'!$AB$155:$AB$1048576,0),MATCH((CUADRO!L$5&amp;$E100),'Hoja de Trabajo para listado'!$AB$151:$BA$151,0)),0)+IFERROR(INDEX('Hoja de Trabajo para listado'!$BC$155:$CB$1048576,MATCH($A100,'Hoja de Trabajo para listado'!$BC$155:$BC$1048576,0),MATCH((CUADRO!L$5&amp;$E100),'Hoja de Trabajo para listado'!$BC$151:$CB$151,0)),0)+IFERROR(INDEX('Hoja de Trabajo para listado'!$DE$153:$DG$274,MATCH($A100,'Hoja de Trabajo para listado'!$DE$153:$DE$1048576,0),MATCH((CUADRO!L$5&amp;$E100),'Hoja de Trabajo para listado'!$DE$151:$DG$151,0)),0)+IFERROR(INDEX('Hoja de Trabajo para listado'!$CD$155:$DC$1048576,MATCH($A100,'Hoja de Trabajo para listado'!$CD$155:$CD$1048576,0),MATCH((CUADRO!L$5&amp;$E100),'Hoja de Trabajo para listado'!$CD$151:$DC$151,0)),0)</f>
        <v>0</v>
      </c>
      <c r="M100" s="314">
        <f ca="1">+IFERROR(INDEX('Hoja de Trabajo para listado'!$A$155:$Z$1048576,MATCH($A100,'Hoja de Trabajo para listado'!$A$155:$A$1048576,0),MATCH((CUADRO!M$5&amp;$E100),'Hoja de Trabajo para listado'!$A$151:$Z$151,0)),0)+IFERROR(INDEX('Hoja de Trabajo para listado'!$AB$155:$BA$1048576,MATCH($A100,'Hoja de Trabajo para listado'!$AB$155:$AB$1048576,0),MATCH((CUADRO!M$5&amp;$E100),'Hoja de Trabajo para listado'!$AB$151:$BA$151,0)),0)+IFERROR(INDEX('Hoja de Trabajo para listado'!$BC$155:$CB$1048576,MATCH($A100,'Hoja de Trabajo para listado'!$BC$155:$BC$1048576,0),MATCH((CUADRO!M$5&amp;$E100),'Hoja de Trabajo para listado'!$BC$151:$CB$151,0)),0)+IFERROR(INDEX('Hoja de Trabajo para listado'!$DE$153:$DG$274,MATCH($A100,'Hoja de Trabajo para listado'!$DE$153:$DE$1048576,0),MATCH((CUADRO!M$5&amp;$E100),'Hoja de Trabajo para listado'!$DE$151:$DG$151,0)),0)+IFERROR(INDEX('Hoja de Trabajo para listado'!$CD$155:$DC$1048576,MATCH($A100,'Hoja de Trabajo para listado'!$CD$155:$CD$1048576,0),MATCH((CUADRO!M$5&amp;$E100),'Hoja de Trabajo para listado'!$CD$151:$DC$151,0)),0)</f>
        <v>0</v>
      </c>
      <c r="N100" s="314">
        <f ca="1">+IFERROR(INDEX('Hoja de Trabajo para listado'!$A$155:$Z$1048576,MATCH($A100,'Hoja de Trabajo para listado'!$A$155:$A$1048576,0),MATCH((CUADRO!N$5&amp;$E100),'Hoja de Trabajo para listado'!$A$151:$Z$151,0)),0)+IFERROR(INDEX('Hoja de Trabajo para listado'!$AB$155:$BA$1048576,MATCH($A100,'Hoja de Trabajo para listado'!$AB$155:$AB$1048576,0),MATCH((CUADRO!N$5&amp;$E100),'Hoja de Trabajo para listado'!$AB$151:$BA$151,0)),0)+IFERROR(INDEX('Hoja de Trabajo para listado'!$BC$155:$CB$1048576,MATCH($A100,'Hoja de Trabajo para listado'!$BC$155:$BC$1048576,0),MATCH((CUADRO!N$5&amp;$E100),'Hoja de Trabajo para listado'!$BC$151:$CB$151,0)),0)+IFERROR(INDEX('Hoja de Trabajo para listado'!$DE$153:$DG$274,MATCH($A100,'Hoja de Trabajo para listado'!$DE$153:$DE$1048576,0),MATCH((CUADRO!N$5&amp;$E100),'Hoja de Trabajo para listado'!$DE$151:$DG$151,0)),0)+IFERROR(INDEX('Hoja de Trabajo para listado'!$CD$155:$DC$1048576,MATCH($A100,'Hoja de Trabajo para listado'!$CD$155:$CD$1048576,0),MATCH((CUADRO!N$5&amp;$E100),'Hoja de Trabajo para listado'!$CD$151:$DC$151,0)),0)</f>
        <v>0</v>
      </c>
      <c r="O100" s="314">
        <f ca="1">+IFERROR(INDEX('Hoja de Trabajo para listado'!$A$155:$Z$1048576,MATCH($A100,'Hoja de Trabajo para listado'!$A$155:$A$1048576,0),MATCH((CUADRO!O$5&amp;$E100),'Hoja de Trabajo para listado'!$A$151:$Z$151,0)),0)+IFERROR(INDEX('Hoja de Trabajo para listado'!$AB$155:$BA$1048576,MATCH($A100,'Hoja de Trabajo para listado'!$AB$155:$AB$1048576,0),MATCH((CUADRO!O$5&amp;$E100),'Hoja de Trabajo para listado'!$AB$151:$BA$151,0)),0)+IFERROR(INDEX('Hoja de Trabajo para listado'!$BC$155:$CB$1048576,MATCH($A100,'Hoja de Trabajo para listado'!$BC$155:$BC$1048576,0),MATCH((CUADRO!O$5&amp;$E100),'Hoja de Trabajo para listado'!$BC$151:$CB$151,0)),0)+IFERROR(INDEX('Hoja de Trabajo para listado'!$DE$153:$DG$274,MATCH($A100,'Hoja de Trabajo para listado'!$DE$153:$DE$1048576,0),MATCH((CUADRO!O$5&amp;$E100),'Hoja de Trabajo para listado'!$DE$151:$DG$151,0)),0)+IFERROR(INDEX('Hoja de Trabajo para listado'!$CD$155:$DC$1048576,MATCH($A100,'Hoja de Trabajo para listado'!$CD$155:$CD$1048576,0),MATCH((CUADRO!O$5&amp;$E100),'Hoja de Trabajo para listado'!$CD$151:$DC$151,0)),0)</f>
        <v>0</v>
      </c>
      <c r="P100" s="314">
        <f ca="1">+IFERROR(INDEX('Hoja de Trabajo para listado'!$A$155:$Z$1048576,MATCH($A100,'Hoja de Trabajo para listado'!$A$155:$A$1048576,0),MATCH((CUADRO!P$5&amp;$E100),'Hoja de Trabajo para listado'!$A$151:$Z$151,0)),0)+IFERROR(INDEX('Hoja de Trabajo para listado'!$AB$155:$BA$1048576,MATCH($A100,'Hoja de Trabajo para listado'!$AB$155:$AB$1048576,0),MATCH((CUADRO!P$5&amp;$E100),'Hoja de Trabajo para listado'!$AB$151:$BA$151,0)),0)+IFERROR(INDEX('Hoja de Trabajo para listado'!$BC$155:$CB$1048576,MATCH($A100,'Hoja de Trabajo para listado'!$BC$155:$BC$1048576,0),MATCH((CUADRO!P$5&amp;$E100),'Hoja de Trabajo para listado'!$BC$151:$CB$151,0)),0)+IFERROR(INDEX('Hoja de Trabajo para listado'!$DE$153:$DG$274,MATCH($A100,'Hoja de Trabajo para listado'!$DE$153:$DE$1048576,0),MATCH((CUADRO!P$5&amp;$E100),'Hoja de Trabajo para listado'!$DE$151:$DG$151,0)),0)+IFERROR(INDEX('Hoja de Trabajo para listado'!$CD$155:$DC$1048576,MATCH($A100,'Hoja de Trabajo para listado'!$CD$155:$CD$1048576,0),MATCH((CUADRO!P$5&amp;$E100),'Hoja de Trabajo para listado'!$CD$151:$DC$151,0)),0)</f>
        <v>0</v>
      </c>
      <c r="Q100" s="314">
        <f ca="1">+IFERROR(INDEX('Hoja de Trabajo para listado'!$A$155:$Z$1048576,MATCH($A100,'Hoja de Trabajo para listado'!$A$155:$A$1048576,0),MATCH((CUADRO!Q$5&amp;$E100),'Hoja de Trabajo para listado'!$A$151:$Z$151,0)),0)+IFERROR(INDEX('Hoja de Trabajo para listado'!$AB$155:$BA$1048576,MATCH($A100,'Hoja de Trabajo para listado'!$AB$155:$AB$1048576,0),MATCH((CUADRO!Q$5&amp;$E100),'Hoja de Trabajo para listado'!$AB$151:$BA$151,0)),0)+IFERROR(INDEX('Hoja de Trabajo para listado'!$BC$155:$CB$1048576,MATCH($A100,'Hoja de Trabajo para listado'!$BC$155:$BC$1048576,0),MATCH((CUADRO!Q$5&amp;$E100),'Hoja de Trabajo para listado'!$BC$151:$CB$151,0)),0)+IFERROR(INDEX('Hoja de Trabajo para listado'!$DE$153:$DG$274,MATCH($A100,'Hoja de Trabajo para listado'!$DE$153:$DE$1048576,0),MATCH((CUADRO!Q$5&amp;$E100),'Hoja de Trabajo para listado'!$DE$151:$DG$151,0)),0)+IFERROR(INDEX('Hoja de Trabajo para listado'!$CD$155:$DC$1048576,MATCH($A100,'Hoja de Trabajo para listado'!$CD$155:$CD$1048576,0),MATCH((CUADRO!Q$5&amp;$E100),'Hoja de Trabajo para listado'!$CD$151:$DC$151,0)),0)</f>
        <v>0</v>
      </c>
      <c r="R100" s="314">
        <f t="shared" ca="1" si="2"/>
        <v>0</v>
      </c>
      <c r="S100" s="345"/>
      <c r="T100" s="314">
        <f ca="1">+T101</f>
        <v>0</v>
      </c>
      <c r="U100" s="313">
        <f t="shared" si="3"/>
        <v>1</v>
      </c>
      <c r="V100" s="319" t="str">
        <f>+VLOOKUP(A100,bd_lista!$A$3:$E$593,5,FALSE)</f>
        <v>Empresas Nacionales</v>
      </c>
      <c r="W100" s="425" t="str">
        <f>+V100</f>
        <v>Empresas Nacionales</v>
      </c>
    </row>
    <row r="101" spans="1:23" ht="15" hidden="1" customHeight="1">
      <c r="A101" s="323">
        <v>548</v>
      </c>
      <c r="B101" s="428"/>
      <c r="C101" s="319" t="str">
        <f>+VLOOKUP(A101,bd_lista!$A$3:$C$593,3,FALSE)</f>
        <v>Corporación de las Fuerzas Armadas p/ el Des. Nacional</v>
      </c>
      <c r="D101" s="430"/>
      <c r="E101" s="319" t="s">
        <v>1419</v>
      </c>
      <c r="F101" s="316">
        <f ca="1">+IFERROR(INDEX('Hoja de Trabajo para listado'!$A$155:$Z$1048576,MATCH($A101,'Hoja de Trabajo para listado'!$A$155:$A$1048576,0),MATCH((CUADRO!F$5&amp;$E101),'Hoja de Trabajo para listado'!$A$151:$Z$151,0)),0)+IFERROR(INDEX('Hoja de Trabajo para listado'!$AB$155:$BA$1048576,MATCH($A101,'Hoja de Trabajo para listado'!$AB$155:$AB$1048576,0),MATCH((CUADRO!F$5&amp;$E101),'Hoja de Trabajo para listado'!$AB$151:$BA$151,0)),0)+IFERROR(INDEX('Hoja de Trabajo para listado'!$BC$155:$CB$1048576,MATCH($A101,'Hoja de Trabajo para listado'!$BC$155:$BC$1048576,0),MATCH((CUADRO!F$5&amp;$E101),'Hoja de Trabajo para listado'!$BC$151:$CB$151,0)),0)+IFERROR(INDEX('Hoja de Trabajo para listado'!$DE$153:$DG$274,MATCH($A101,'Hoja de Trabajo para listado'!$DE$153:$DE$1048576,0),MATCH((CUADRO!F$5&amp;$E101),'Hoja de Trabajo para listado'!$DE$151:$DG$151,0)),0)+IFERROR(INDEX('Hoja de Trabajo para listado'!$CD$155:$DC$1048576,MATCH($A101,'Hoja de Trabajo para listado'!$CD$155:$CD$1048576,0),MATCH((CUADRO!F$5&amp;$E101),'Hoja de Trabajo para listado'!$CD$151:$DC$151,0)),0)</f>
        <v>0</v>
      </c>
      <c r="G101" s="316">
        <f ca="1">+IFERROR(INDEX('Hoja de Trabajo para listado'!$A$155:$Z$1048576,MATCH($A101,'Hoja de Trabajo para listado'!$A$155:$A$1048576,0),MATCH((CUADRO!G$5&amp;$E101),'Hoja de Trabajo para listado'!$A$151:$Z$151,0)),0)+IFERROR(INDEX('Hoja de Trabajo para listado'!$AB$155:$BA$1048576,MATCH($A101,'Hoja de Trabajo para listado'!$AB$155:$AB$1048576,0),MATCH((CUADRO!G$5&amp;$E101),'Hoja de Trabajo para listado'!$AB$151:$BA$151,0)),0)+IFERROR(INDEX('Hoja de Trabajo para listado'!$BC$155:$CB$1048576,MATCH($A101,'Hoja de Trabajo para listado'!$BC$155:$BC$1048576,0),MATCH((CUADRO!G$5&amp;$E101),'Hoja de Trabajo para listado'!$BC$151:$CB$151,0)),0)+IFERROR(INDEX('Hoja de Trabajo para listado'!$DE$153:$DG$274,MATCH($A101,'Hoja de Trabajo para listado'!$DE$153:$DE$1048576,0),MATCH((CUADRO!G$5&amp;$E101),'Hoja de Trabajo para listado'!$DE$151:$DG$151,0)),0)+IFERROR(INDEX('Hoja de Trabajo para listado'!$CD$155:$DC$1048576,MATCH($A101,'Hoja de Trabajo para listado'!$CD$155:$CD$1048576,0),MATCH((CUADRO!G$5&amp;$E101),'Hoja de Trabajo para listado'!$CD$151:$DC$151,0)),0)</f>
        <v>0</v>
      </c>
      <c r="H101" s="316">
        <f ca="1">+IFERROR(INDEX('Hoja de Trabajo para listado'!$A$155:$Z$1048576,MATCH($A101,'Hoja de Trabajo para listado'!$A$155:$A$1048576,0),MATCH((CUADRO!H$5&amp;$E101),'Hoja de Trabajo para listado'!$A$151:$Z$151,0)),0)+IFERROR(INDEX('Hoja de Trabajo para listado'!$AB$155:$BA$1048576,MATCH($A101,'Hoja de Trabajo para listado'!$AB$155:$AB$1048576,0),MATCH((CUADRO!H$5&amp;$E101),'Hoja de Trabajo para listado'!$AB$151:$BA$151,0)),0)+IFERROR(INDEX('Hoja de Trabajo para listado'!$BC$155:$CB$1048576,MATCH($A101,'Hoja de Trabajo para listado'!$BC$155:$BC$1048576,0),MATCH((CUADRO!H$5&amp;$E101),'Hoja de Trabajo para listado'!$BC$151:$CB$151,0)),0)+IFERROR(INDEX('Hoja de Trabajo para listado'!$DE$153:$DG$274,MATCH($A101,'Hoja de Trabajo para listado'!$DE$153:$DE$1048576,0),MATCH((CUADRO!H$5&amp;$E101),'Hoja de Trabajo para listado'!$DE$151:$DG$151,0)),0)+IFERROR(INDEX('Hoja de Trabajo para listado'!$CD$155:$DC$1048576,MATCH($A101,'Hoja de Trabajo para listado'!$CD$155:$CD$1048576,0),MATCH((CUADRO!H$5&amp;$E101),'Hoja de Trabajo para listado'!$CD$151:$DC$151,0)),0)</f>
        <v>0</v>
      </c>
      <c r="I101" s="316">
        <f ca="1">+IFERROR(INDEX('Hoja de Trabajo para listado'!$A$155:$Z$1048576,MATCH($A101,'Hoja de Trabajo para listado'!$A$155:$A$1048576,0),MATCH((CUADRO!I$5&amp;$E101),'Hoja de Trabajo para listado'!$A$151:$Z$151,0)),0)+IFERROR(INDEX('Hoja de Trabajo para listado'!$AB$155:$BA$1048576,MATCH($A101,'Hoja de Trabajo para listado'!$AB$155:$AB$1048576,0),MATCH((CUADRO!I$5&amp;$E101),'Hoja de Trabajo para listado'!$AB$151:$BA$151,0)),0)+IFERROR(INDEX('Hoja de Trabajo para listado'!$BC$155:$CB$1048576,MATCH($A101,'Hoja de Trabajo para listado'!$BC$155:$BC$1048576,0),MATCH((CUADRO!I$5&amp;$E101),'Hoja de Trabajo para listado'!$BC$151:$CB$151,0)),0)+IFERROR(INDEX('Hoja de Trabajo para listado'!$DE$153:$DG$274,MATCH($A101,'Hoja de Trabajo para listado'!$DE$153:$DE$1048576,0),MATCH((CUADRO!I$5&amp;$E101),'Hoja de Trabajo para listado'!$DE$151:$DG$151,0)),0)+IFERROR(INDEX('Hoja de Trabajo para listado'!$CD$155:$DC$1048576,MATCH($A101,'Hoja de Trabajo para listado'!$CD$155:$CD$1048576,0),MATCH((CUADRO!I$5&amp;$E101),'Hoja de Trabajo para listado'!$CD$151:$DC$151,0)),0)</f>
        <v>0</v>
      </c>
      <c r="J101" s="316">
        <f ca="1">+IFERROR(INDEX('Hoja de Trabajo para listado'!$A$155:$Z$1048576,MATCH($A101,'Hoja de Trabajo para listado'!$A$155:$A$1048576,0),MATCH((CUADRO!J$5&amp;$E101),'Hoja de Trabajo para listado'!$A$151:$Z$151,0)),0)+IFERROR(INDEX('Hoja de Trabajo para listado'!$AB$155:$BA$1048576,MATCH($A101,'Hoja de Trabajo para listado'!$AB$155:$AB$1048576,0),MATCH((CUADRO!J$5&amp;$E101),'Hoja de Trabajo para listado'!$AB$151:$BA$151,0)),0)+IFERROR(INDEX('Hoja de Trabajo para listado'!$BC$155:$CB$1048576,MATCH($A101,'Hoja de Trabajo para listado'!$BC$155:$BC$1048576,0),MATCH((CUADRO!J$5&amp;$E101),'Hoja de Trabajo para listado'!$BC$151:$CB$151,0)),0)+IFERROR(INDEX('Hoja de Trabajo para listado'!$DE$153:$DG$274,MATCH($A101,'Hoja de Trabajo para listado'!$DE$153:$DE$1048576,0),MATCH((CUADRO!J$5&amp;$E101),'Hoja de Trabajo para listado'!$DE$151:$DG$151,0)),0)+IFERROR(INDEX('Hoja de Trabajo para listado'!$CD$155:$DC$1048576,MATCH($A101,'Hoja de Trabajo para listado'!$CD$155:$CD$1048576,0),MATCH((CUADRO!J$5&amp;$E101),'Hoja de Trabajo para listado'!$CD$151:$DC$151,0)),0)</f>
        <v>0</v>
      </c>
      <c r="K101" s="316">
        <f ca="1">+IFERROR(INDEX('Hoja de Trabajo para listado'!$A$155:$Z$1048576,MATCH($A101,'Hoja de Trabajo para listado'!$A$155:$A$1048576,0),MATCH((CUADRO!K$5&amp;$E101),'Hoja de Trabajo para listado'!$A$151:$Z$151,0)),0)+IFERROR(INDEX('Hoja de Trabajo para listado'!$AB$155:$BA$1048576,MATCH($A101,'Hoja de Trabajo para listado'!$AB$155:$AB$1048576,0),MATCH((CUADRO!K$5&amp;$E101),'Hoja de Trabajo para listado'!$AB$151:$BA$151,0)),0)+IFERROR(INDEX('Hoja de Trabajo para listado'!$BC$155:$CB$1048576,MATCH($A101,'Hoja de Trabajo para listado'!$BC$155:$BC$1048576,0),MATCH((CUADRO!K$5&amp;$E101),'Hoja de Trabajo para listado'!$BC$151:$CB$151,0)),0)+IFERROR(INDEX('Hoja de Trabajo para listado'!$DE$153:$DG$274,MATCH($A101,'Hoja de Trabajo para listado'!$DE$153:$DE$1048576,0),MATCH((CUADRO!K$5&amp;$E101),'Hoja de Trabajo para listado'!$DE$151:$DG$151,0)),0)+IFERROR(INDEX('Hoja de Trabajo para listado'!$CD$155:$DC$1048576,MATCH($A101,'Hoja de Trabajo para listado'!$CD$155:$CD$1048576,0),MATCH((CUADRO!K$5&amp;$E101),'Hoja de Trabajo para listado'!$CD$151:$DC$151,0)),0)</f>
        <v>0</v>
      </c>
      <c r="L101" s="316">
        <f ca="1">+IFERROR(INDEX('Hoja de Trabajo para listado'!$A$155:$Z$1048576,MATCH($A101,'Hoja de Trabajo para listado'!$A$155:$A$1048576,0),MATCH((CUADRO!L$5&amp;$E101),'Hoja de Trabajo para listado'!$A$151:$Z$151,0)),0)+IFERROR(INDEX('Hoja de Trabajo para listado'!$AB$155:$BA$1048576,MATCH($A101,'Hoja de Trabajo para listado'!$AB$155:$AB$1048576,0),MATCH((CUADRO!L$5&amp;$E101),'Hoja de Trabajo para listado'!$AB$151:$BA$151,0)),0)+IFERROR(INDEX('Hoja de Trabajo para listado'!$BC$155:$CB$1048576,MATCH($A101,'Hoja de Trabajo para listado'!$BC$155:$BC$1048576,0),MATCH((CUADRO!L$5&amp;$E101),'Hoja de Trabajo para listado'!$BC$151:$CB$151,0)),0)+IFERROR(INDEX('Hoja de Trabajo para listado'!$DE$153:$DG$274,MATCH($A101,'Hoja de Trabajo para listado'!$DE$153:$DE$1048576,0),MATCH((CUADRO!L$5&amp;$E101),'Hoja de Trabajo para listado'!$DE$151:$DG$151,0)),0)+IFERROR(INDEX('Hoja de Trabajo para listado'!$CD$155:$DC$1048576,MATCH($A101,'Hoja de Trabajo para listado'!$CD$155:$CD$1048576,0),MATCH((CUADRO!L$5&amp;$E101),'Hoja de Trabajo para listado'!$CD$151:$DC$151,0)),0)</f>
        <v>0</v>
      </c>
      <c r="M101" s="316">
        <f ca="1">+IFERROR(INDEX('Hoja de Trabajo para listado'!$A$155:$Z$1048576,MATCH($A101,'Hoja de Trabajo para listado'!$A$155:$A$1048576,0),MATCH((CUADRO!M$5&amp;$E101),'Hoja de Trabajo para listado'!$A$151:$Z$151,0)),0)+IFERROR(INDEX('Hoja de Trabajo para listado'!$AB$155:$BA$1048576,MATCH($A101,'Hoja de Trabajo para listado'!$AB$155:$AB$1048576,0),MATCH((CUADRO!M$5&amp;$E101),'Hoja de Trabajo para listado'!$AB$151:$BA$151,0)),0)+IFERROR(INDEX('Hoja de Trabajo para listado'!$BC$155:$CB$1048576,MATCH($A101,'Hoja de Trabajo para listado'!$BC$155:$BC$1048576,0),MATCH((CUADRO!M$5&amp;$E101),'Hoja de Trabajo para listado'!$BC$151:$CB$151,0)),0)+IFERROR(INDEX('Hoja de Trabajo para listado'!$DE$153:$DG$274,MATCH($A101,'Hoja de Trabajo para listado'!$DE$153:$DE$1048576,0),MATCH((CUADRO!M$5&amp;$E101),'Hoja de Trabajo para listado'!$DE$151:$DG$151,0)),0)+IFERROR(INDEX('Hoja de Trabajo para listado'!$CD$155:$DC$1048576,MATCH($A101,'Hoja de Trabajo para listado'!$CD$155:$CD$1048576,0),MATCH((CUADRO!M$5&amp;$E101),'Hoja de Trabajo para listado'!$CD$151:$DC$151,0)),0)</f>
        <v>0</v>
      </c>
      <c r="N101" s="316">
        <f ca="1">+IFERROR(INDEX('Hoja de Trabajo para listado'!$A$155:$Z$1048576,MATCH($A101,'Hoja de Trabajo para listado'!$A$155:$A$1048576,0),MATCH((CUADRO!N$5&amp;$E101),'Hoja de Trabajo para listado'!$A$151:$Z$151,0)),0)+IFERROR(INDEX('Hoja de Trabajo para listado'!$AB$155:$BA$1048576,MATCH($A101,'Hoja de Trabajo para listado'!$AB$155:$AB$1048576,0),MATCH((CUADRO!N$5&amp;$E101),'Hoja de Trabajo para listado'!$AB$151:$BA$151,0)),0)+IFERROR(INDEX('Hoja de Trabajo para listado'!$BC$155:$CB$1048576,MATCH($A101,'Hoja de Trabajo para listado'!$BC$155:$BC$1048576,0),MATCH((CUADRO!N$5&amp;$E101),'Hoja de Trabajo para listado'!$BC$151:$CB$151,0)),0)+IFERROR(INDEX('Hoja de Trabajo para listado'!$DE$153:$DG$274,MATCH($A101,'Hoja de Trabajo para listado'!$DE$153:$DE$1048576,0),MATCH((CUADRO!N$5&amp;$E101),'Hoja de Trabajo para listado'!$DE$151:$DG$151,0)),0)+IFERROR(INDEX('Hoja de Trabajo para listado'!$CD$155:$DC$1048576,MATCH($A101,'Hoja de Trabajo para listado'!$CD$155:$CD$1048576,0),MATCH((CUADRO!N$5&amp;$E101),'Hoja de Trabajo para listado'!$CD$151:$DC$151,0)),0)</f>
        <v>0</v>
      </c>
      <c r="O101" s="316">
        <f ca="1">+IFERROR(INDEX('Hoja de Trabajo para listado'!$A$155:$Z$1048576,MATCH($A101,'Hoja de Trabajo para listado'!$A$155:$A$1048576,0),MATCH((CUADRO!O$5&amp;$E101),'Hoja de Trabajo para listado'!$A$151:$Z$151,0)),0)+IFERROR(INDEX('Hoja de Trabajo para listado'!$AB$155:$BA$1048576,MATCH($A101,'Hoja de Trabajo para listado'!$AB$155:$AB$1048576,0),MATCH((CUADRO!O$5&amp;$E101),'Hoja de Trabajo para listado'!$AB$151:$BA$151,0)),0)+IFERROR(INDEX('Hoja de Trabajo para listado'!$BC$155:$CB$1048576,MATCH($A101,'Hoja de Trabajo para listado'!$BC$155:$BC$1048576,0),MATCH((CUADRO!O$5&amp;$E101),'Hoja de Trabajo para listado'!$BC$151:$CB$151,0)),0)+IFERROR(INDEX('Hoja de Trabajo para listado'!$DE$153:$DG$274,MATCH($A101,'Hoja de Trabajo para listado'!$DE$153:$DE$1048576,0),MATCH((CUADRO!O$5&amp;$E101),'Hoja de Trabajo para listado'!$DE$151:$DG$151,0)),0)+IFERROR(INDEX('Hoja de Trabajo para listado'!$CD$155:$DC$1048576,MATCH($A101,'Hoja de Trabajo para listado'!$CD$155:$CD$1048576,0),MATCH((CUADRO!O$5&amp;$E101),'Hoja de Trabajo para listado'!$CD$151:$DC$151,0)),0)</f>
        <v>0</v>
      </c>
      <c r="P101" s="316">
        <f ca="1">+IFERROR(INDEX('Hoja de Trabajo para listado'!$A$155:$Z$1048576,MATCH($A101,'Hoja de Trabajo para listado'!$A$155:$A$1048576,0),MATCH((CUADRO!P$5&amp;$E101),'Hoja de Trabajo para listado'!$A$151:$Z$151,0)),0)+IFERROR(INDEX('Hoja de Trabajo para listado'!$AB$155:$BA$1048576,MATCH($A101,'Hoja de Trabajo para listado'!$AB$155:$AB$1048576,0),MATCH((CUADRO!P$5&amp;$E101),'Hoja de Trabajo para listado'!$AB$151:$BA$151,0)),0)+IFERROR(INDEX('Hoja de Trabajo para listado'!$BC$155:$CB$1048576,MATCH($A101,'Hoja de Trabajo para listado'!$BC$155:$BC$1048576,0),MATCH((CUADRO!P$5&amp;$E101),'Hoja de Trabajo para listado'!$BC$151:$CB$151,0)),0)+IFERROR(INDEX('Hoja de Trabajo para listado'!$DE$153:$DG$274,MATCH($A101,'Hoja de Trabajo para listado'!$DE$153:$DE$1048576,0),MATCH((CUADRO!P$5&amp;$E101),'Hoja de Trabajo para listado'!$DE$151:$DG$151,0)),0)+IFERROR(INDEX('Hoja de Trabajo para listado'!$CD$155:$DC$1048576,MATCH($A101,'Hoja de Trabajo para listado'!$CD$155:$CD$1048576,0),MATCH((CUADRO!P$5&amp;$E101),'Hoja de Trabajo para listado'!$CD$151:$DC$151,0)),0)</f>
        <v>0</v>
      </c>
      <c r="Q101" s="316">
        <f ca="1">+IFERROR(INDEX('Hoja de Trabajo para listado'!$A$155:$Z$1048576,MATCH($A101,'Hoja de Trabajo para listado'!$A$155:$A$1048576,0),MATCH((CUADRO!Q$5&amp;$E101),'Hoja de Trabajo para listado'!$A$151:$Z$151,0)),0)+IFERROR(INDEX('Hoja de Trabajo para listado'!$AB$155:$BA$1048576,MATCH($A101,'Hoja de Trabajo para listado'!$AB$155:$AB$1048576,0),MATCH((CUADRO!Q$5&amp;$E101),'Hoja de Trabajo para listado'!$AB$151:$BA$151,0)),0)+IFERROR(INDEX('Hoja de Trabajo para listado'!$BC$155:$CB$1048576,MATCH($A101,'Hoja de Trabajo para listado'!$BC$155:$BC$1048576,0),MATCH((CUADRO!Q$5&amp;$E101),'Hoja de Trabajo para listado'!$BC$151:$CB$151,0)),0)+IFERROR(INDEX('Hoja de Trabajo para listado'!$DE$153:$DG$274,MATCH($A101,'Hoja de Trabajo para listado'!$DE$153:$DE$1048576,0),MATCH((CUADRO!Q$5&amp;$E101),'Hoja de Trabajo para listado'!$DE$151:$DG$151,0)),0)+IFERROR(INDEX('Hoja de Trabajo para listado'!$CD$155:$DC$1048576,MATCH($A101,'Hoja de Trabajo para listado'!$CD$155:$CD$1048576,0),MATCH((CUADRO!Q$5&amp;$E101),'Hoja de Trabajo para listado'!$CD$151:$DC$151,0)),0)</f>
        <v>0</v>
      </c>
      <c r="R101" s="316">
        <f t="shared" ca="1" si="2"/>
        <v>0</v>
      </c>
      <c r="S101" s="344">
        <f ca="1">+R100+R101</f>
        <v>0</v>
      </c>
      <c r="T101" s="316">
        <f ca="1">+S101</f>
        <v>0</v>
      </c>
      <c r="U101" s="315">
        <f t="shared" si="3"/>
        <v>2</v>
      </c>
      <c r="V101" s="319" t="str">
        <f>+VLOOKUP(A101,bd_lista!$A$3:$E$593,5,FALSE)</f>
        <v>Empresas Nacionales</v>
      </c>
      <c r="W101" s="426"/>
    </row>
    <row r="102" spans="1:23" ht="15" hidden="1" customHeight="1">
      <c r="A102" s="325">
        <v>600</v>
      </c>
      <c r="B102" s="427">
        <f>+A102</f>
        <v>600</v>
      </c>
      <c r="C102" s="318" t="str">
        <f>+VLOOKUP(A102,bd_lista!$A$3:$C$593,3,FALSE)</f>
        <v>Empresa Servicios Aéreos Bolivianos</v>
      </c>
      <c r="D102" s="429" t="str">
        <f>+C102</f>
        <v>Empresa Servicios Aéreos Bolivianos</v>
      </c>
      <c r="E102" s="318" t="s">
        <v>1418</v>
      </c>
      <c r="F102" s="314">
        <f ca="1">+IFERROR(INDEX('Hoja de Trabajo para listado'!$A$155:$Z$1048576,MATCH($A102,'Hoja de Trabajo para listado'!$A$155:$A$1048576,0),MATCH((CUADRO!F$5&amp;$E102),'Hoja de Trabajo para listado'!$A$151:$Z$151,0)),0)+IFERROR(INDEX('Hoja de Trabajo para listado'!$AB$155:$BA$1048576,MATCH($A102,'Hoja de Trabajo para listado'!$AB$155:$AB$1048576,0),MATCH((CUADRO!F$5&amp;$E102),'Hoja de Trabajo para listado'!$AB$151:$BA$151,0)),0)+IFERROR(INDEX('Hoja de Trabajo para listado'!$BC$155:$CB$1048576,MATCH($A102,'Hoja de Trabajo para listado'!$BC$155:$BC$1048576,0),MATCH((CUADRO!F$5&amp;$E102),'Hoja de Trabajo para listado'!$BC$151:$CB$151,0)),0)+IFERROR(INDEX('Hoja de Trabajo para listado'!$DE$153:$DG$274,MATCH($A102,'Hoja de Trabajo para listado'!$DE$153:$DE$1048576,0),MATCH((CUADRO!F$5&amp;$E102),'Hoja de Trabajo para listado'!$DE$151:$DG$151,0)),0)+IFERROR(INDEX('Hoja de Trabajo para listado'!$CD$155:$DC$1048576,MATCH($A102,'Hoja de Trabajo para listado'!$CD$155:$CD$1048576,0),MATCH((CUADRO!F$5&amp;$E102),'Hoja de Trabajo para listado'!$CD$151:$DC$151,0)),0)</f>
        <v>0</v>
      </c>
      <c r="G102" s="314">
        <f ca="1">+IFERROR(INDEX('Hoja de Trabajo para listado'!$A$155:$Z$1048576,MATCH($A102,'Hoja de Trabajo para listado'!$A$155:$A$1048576,0),MATCH((CUADRO!G$5&amp;$E102),'Hoja de Trabajo para listado'!$A$151:$Z$151,0)),0)+IFERROR(INDEX('Hoja de Trabajo para listado'!$AB$155:$BA$1048576,MATCH($A102,'Hoja de Trabajo para listado'!$AB$155:$AB$1048576,0),MATCH((CUADRO!G$5&amp;$E102),'Hoja de Trabajo para listado'!$AB$151:$BA$151,0)),0)+IFERROR(INDEX('Hoja de Trabajo para listado'!$BC$155:$CB$1048576,MATCH($A102,'Hoja de Trabajo para listado'!$BC$155:$BC$1048576,0),MATCH((CUADRO!G$5&amp;$E102),'Hoja de Trabajo para listado'!$BC$151:$CB$151,0)),0)+IFERROR(INDEX('Hoja de Trabajo para listado'!$DE$153:$DG$274,MATCH($A102,'Hoja de Trabajo para listado'!$DE$153:$DE$1048576,0),MATCH((CUADRO!G$5&amp;$E102),'Hoja de Trabajo para listado'!$DE$151:$DG$151,0)),0)+IFERROR(INDEX('Hoja de Trabajo para listado'!$CD$155:$DC$1048576,MATCH($A102,'Hoja de Trabajo para listado'!$CD$155:$CD$1048576,0),MATCH((CUADRO!G$5&amp;$E102),'Hoja de Trabajo para listado'!$CD$151:$DC$151,0)),0)</f>
        <v>0</v>
      </c>
      <c r="H102" s="314">
        <f ca="1">+IFERROR(INDEX('Hoja de Trabajo para listado'!$A$155:$Z$1048576,MATCH($A102,'Hoja de Trabajo para listado'!$A$155:$A$1048576,0),MATCH((CUADRO!H$5&amp;$E102),'Hoja de Trabajo para listado'!$A$151:$Z$151,0)),0)+IFERROR(INDEX('Hoja de Trabajo para listado'!$AB$155:$BA$1048576,MATCH($A102,'Hoja de Trabajo para listado'!$AB$155:$AB$1048576,0),MATCH((CUADRO!H$5&amp;$E102),'Hoja de Trabajo para listado'!$AB$151:$BA$151,0)),0)+IFERROR(INDEX('Hoja de Trabajo para listado'!$BC$155:$CB$1048576,MATCH($A102,'Hoja de Trabajo para listado'!$BC$155:$BC$1048576,0),MATCH((CUADRO!H$5&amp;$E102),'Hoja de Trabajo para listado'!$BC$151:$CB$151,0)),0)+IFERROR(INDEX('Hoja de Trabajo para listado'!$DE$153:$DG$274,MATCH($A102,'Hoja de Trabajo para listado'!$DE$153:$DE$1048576,0),MATCH((CUADRO!H$5&amp;$E102),'Hoja de Trabajo para listado'!$DE$151:$DG$151,0)),0)+IFERROR(INDEX('Hoja de Trabajo para listado'!$CD$155:$DC$1048576,MATCH($A102,'Hoja de Trabajo para listado'!$CD$155:$CD$1048576,0),MATCH((CUADRO!H$5&amp;$E102),'Hoja de Trabajo para listado'!$CD$151:$DC$151,0)),0)</f>
        <v>0</v>
      </c>
      <c r="I102" s="314">
        <f ca="1">+IFERROR(INDEX('Hoja de Trabajo para listado'!$A$155:$Z$1048576,MATCH($A102,'Hoja de Trabajo para listado'!$A$155:$A$1048576,0),MATCH((CUADRO!I$5&amp;$E102),'Hoja de Trabajo para listado'!$A$151:$Z$151,0)),0)+IFERROR(INDEX('Hoja de Trabajo para listado'!$AB$155:$BA$1048576,MATCH($A102,'Hoja de Trabajo para listado'!$AB$155:$AB$1048576,0),MATCH((CUADRO!I$5&amp;$E102),'Hoja de Trabajo para listado'!$AB$151:$BA$151,0)),0)+IFERROR(INDEX('Hoja de Trabajo para listado'!$BC$155:$CB$1048576,MATCH($A102,'Hoja de Trabajo para listado'!$BC$155:$BC$1048576,0),MATCH((CUADRO!I$5&amp;$E102),'Hoja de Trabajo para listado'!$BC$151:$CB$151,0)),0)+IFERROR(INDEX('Hoja de Trabajo para listado'!$DE$153:$DG$274,MATCH($A102,'Hoja de Trabajo para listado'!$DE$153:$DE$1048576,0),MATCH((CUADRO!I$5&amp;$E102),'Hoja de Trabajo para listado'!$DE$151:$DG$151,0)),0)+IFERROR(INDEX('Hoja de Trabajo para listado'!$CD$155:$DC$1048576,MATCH($A102,'Hoja de Trabajo para listado'!$CD$155:$CD$1048576,0),MATCH((CUADRO!I$5&amp;$E102),'Hoja de Trabajo para listado'!$CD$151:$DC$151,0)),0)</f>
        <v>0</v>
      </c>
      <c r="J102" s="314">
        <f ca="1">+IFERROR(INDEX('Hoja de Trabajo para listado'!$A$155:$Z$1048576,MATCH($A102,'Hoja de Trabajo para listado'!$A$155:$A$1048576,0),MATCH((CUADRO!J$5&amp;$E102),'Hoja de Trabajo para listado'!$A$151:$Z$151,0)),0)+IFERROR(INDEX('Hoja de Trabajo para listado'!$AB$155:$BA$1048576,MATCH($A102,'Hoja de Trabajo para listado'!$AB$155:$AB$1048576,0),MATCH((CUADRO!J$5&amp;$E102),'Hoja de Trabajo para listado'!$AB$151:$BA$151,0)),0)+IFERROR(INDEX('Hoja de Trabajo para listado'!$BC$155:$CB$1048576,MATCH($A102,'Hoja de Trabajo para listado'!$BC$155:$BC$1048576,0),MATCH((CUADRO!J$5&amp;$E102),'Hoja de Trabajo para listado'!$BC$151:$CB$151,0)),0)+IFERROR(INDEX('Hoja de Trabajo para listado'!$DE$153:$DG$274,MATCH($A102,'Hoja de Trabajo para listado'!$DE$153:$DE$1048576,0),MATCH((CUADRO!J$5&amp;$E102),'Hoja de Trabajo para listado'!$DE$151:$DG$151,0)),0)+IFERROR(INDEX('Hoja de Trabajo para listado'!$CD$155:$DC$1048576,MATCH($A102,'Hoja de Trabajo para listado'!$CD$155:$CD$1048576,0),MATCH((CUADRO!J$5&amp;$E102),'Hoja de Trabajo para listado'!$CD$151:$DC$151,0)),0)</f>
        <v>0</v>
      </c>
      <c r="K102" s="314">
        <f ca="1">+IFERROR(INDEX('Hoja de Trabajo para listado'!$A$155:$Z$1048576,MATCH($A102,'Hoja de Trabajo para listado'!$A$155:$A$1048576,0),MATCH((CUADRO!K$5&amp;$E102),'Hoja de Trabajo para listado'!$A$151:$Z$151,0)),0)+IFERROR(INDEX('Hoja de Trabajo para listado'!$AB$155:$BA$1048576,MATCH($A102,'Hoja de Trabajo para listado'!$AB$155:$AB$1048576,0),MATCH((CUADRO!K$5&amp;$E102),'Hoja de Trabajo para listado'!$AB$151:$BA$151,0)),0)+IFERROR(INDEX('Hoja de Trabajo para listado'!$BC$155:$CB$1048576,MATCH($A102,'Hoja de Trabajo para listado'!$BC$155:$BC$1048576,0),MATCH((CUADRO!K$5&amp;$E102),'Hoja de Trabajo para listado'!$BC$151:$CB$151,0)),0)+IFERROR(INDEX('Hoja de Trabajo para listado'!$DE$153:$DG$274,MATCH($A102,'Hoja de Trabajo para listado'!$DE$153:$DE$1048576,0),MATCH((CUADRO!K$5&amp;$E102),'Hoja de Trabajo para listado'!$DE$151:$DG$151,0)),0)+IFERROR(INDEX('Hoja de Trabajo para listado'!$CD$155:$DC$1048576,MATCH($A102,'Hoja de Trabajo para listado'!$CD$155:$CD$1048576,0),MATCH((CUADRO!K$5&amp;$E102),'Hoja de Trabajo para listado'!$CD$151:$DC$151,0)),0)</f>
        <v>0</v>
      </c>
      <c r="L102" s="314">
        <f ca="1">+IFERROR(INDEX('Hoja de Trabajo para listado'!$A$155:$Z$1048576,MATCH($A102,'Hoja de Trabajo para listado'!$A$155:$A$1048576,0),MATCH((CUADRO!L$5&amp;$E102),'Hoja de Trabajo para listado'!$A$151:$Z$151,0)),0)+IFERROR(INDEX('Hoja de Trabajo para listado'!$AB$155:$BA$1048576,MATCH($A102,'Hoja de Trabajo para listado'!$AB$155:$AB$1048576,0),MATCH((CUADRO!L$5&amp;$E102),'Hoja de Trabajo para listado'!$AB$151:$BA$151,0)),0)+IFERROR(INDEX('Hoja de Trabajo para listado'!$BC$155:$CB$1048576,MATCH($A102,'Hoja de Trabajo para listado'!$BC$155:$BC$1048576,0),MATCH((CUADRO!L$5&amp;$E102),'Hoja de Trabajo para listado'!$BC$151:$CB$151,0)),0)+IFERROR(INDEX('Hoja de Trabajo para listado'!$DE$153:$DG$274,MATCH($A102,'Hoja de Trabajo para listado'!$DE$153:$DE$1048576,0),MATCH((CUADRO!L$5&amp;$E102),'Hoja de Trabajo para listado'!$DE$151:$DG$151,0)),0)+IFERROR(INDEX('Hoja de Trabajo para listado'!$CD$155:$DC$1048576,MATCH($A102,'Hoja de Trabajo para listado'!$CD$155:$CD$1048576,0),MATCH((CUADRO!L$5&amp;$E102),'Hoja de Trabajo para listado'!$CD$151:$DC$151,0)),0)</f>
        <v>0</v>
      </c>
      <c r="M102" s="314">
        <f ca="1">+IFERROR(INDEX('Hoja de Trabajo para listado'!$A$155:$Z$1048576,MATCH($A102,'Hoja de Trabajo para listado'!$A$155:$A$1048576,0),MATCH((CUADRO!M$5&amp;$E102),'Hoja de Trabajo para listado'!$A$151:$Z$151,0)),0)+IFERROR(INDEX('Hoja de Trabajo para listado'!$AB$155:$BA$1048576,MATCH($A102,'Hoja de Trabajo para listado'!$AB$155:$AB$1048576,0),MATCH((CUADRO!M$5&amp;$E102),'Hoja de Trabajo para listado'!$AB$151:$BA$151,0)),0)+IFERROR(INDEX('Hoja de Trabajo para listado'!$BC$155:$CB$1048576,MATCH($A102,'Hoja de Trabajo para listado'!$BC$155:$BC$1048576,0),MATCH((CUADRO!M$5&amp;$E102),'Hoja de Trabajo para listado'!$BC$151:$CB$151,0)),0)+IFERROR(INDEX('Hoja de Trabajo para listado'!$DE$153:$DG$274,MATCH($A102,'Hoja de Trabajo para listado'!$DE$153:$DE$1048576,0),MATCH((CUADRO!M$5&amp;$E102),'Hoja de Trabajo para listado'!$DE$151:$DG$151,0)),0)+IFERROR(INDEX('Hoja de Trabajo para listado'!$CD$155:$DC$1048576,MATCH($A102,'Hoja de Trabajo para listado'!$CD$155:$CD$1048576,0),MATCH((CUADRO!M$5&amp;$E102),'Hoja de Trabajo para listado'!$CD$151:$DC$151,0)),0)</f>
        <v>0</v>
      </c>
      <c r="N102" s="314">
        <f ca="1">+IFERROR(INDEX('Hoja de Trabajo para listado'!$A$155:$Z$1048576,MATCH($A102,'Hoja de Trabajo para listado'!$A$155:$A$1048576,0),MATCH((CUADRO!N$5&amp;$E102),'Hoja de Trabajo para listado'!$A$151:$Z$151,0)),0)+IFERROR(INDEX('Hoja de Trabajo para listado'!$AB$155:$BA$1048576,MATCH($A102,'Hoja de Trabajo para listado'!$AB$155:$AB$1048576,0),MATCH((CUADRO!N$5&amp;$E102),'Hoja de Trabajo para listado'!$AB$151:$BA$151,0)),0)+IFERROR(INDEX('Hoja de Trabajo para listado'!$BC$155:$CB$1048576,MATCH($A102,'Hoja de Trabajo para listado'!$BC$155:$BC$1048576,0),MATCH((CUADRO!N$5&amp;$E102),'Hoja de Trabajo para listado'!$BC$151:$CB$151,0)),0)+IFERROR(INDEX('Hoja de Trabajo para listado'!$DE$153:$DG$274,MATCH($A102,'Hoja de Trabajo para listado'!$DE$153:$DE$1048576,0),MATCH((CUADRO!N$5&amp;$E102),'Hoja de Trabajo para listado'!$DE$151:$DG$151,0)),0)+IFERROR(INDEX('Hoja de Trabajo para listado'!$CD$155:$DC$1048576,MATCH($A102,'Hoja de Trabajo para listado'!$CD$155:$CD$1048576,0),MATCH((CUADRO!N$5&amp;$E102),'Hoja de Trabajo para listado'!$CD$151:$DC$151,0)),0)</f>
        <v>0</v>
      </c>
      <c r="O102" s="314">
        <f ca="1">+IFERROR(INDEX('Hoja de Trabajo para listado'!$A$155:$Z$1048576,MATCH($A102,'Hoja de Trabajo para listado'!$A$155:$A$1048576,0),MATCH((CUADRO!O$5&amp;$E102),'Hoja de Trabajo para listado'!$A$151:$Z$151,0)),0)+IFERROR(INDEX('Hoja de Trabajo para listado'!$AB$155:$BA$1048576,MATCH($A102,'Hoja de Trabajo para listado'!$AB$155:$AB$1048576,0),MATCH((CUADRO!O$5&amp;$E102),'Hoja de Trabajo para listado'!$AB$151:$BA$151,0)),0)+IFERROR(INDEX('Hoja de Trabajo para listado'!$BC$155:$CB$1048576,MATCH($A102,'Hoja de Trabajo para listado'!$BC$155:$BC$1048576,0),MATCH((CUADRO!O$5&amp;$E102),'Hoja de Trabajo para listado'!$BC$151:$CB$151,0)),0)+IFERROR(INDEX('Hoja de Trabajo para listado'!$DE$153:$DG$274,MATCH($A102,'Hoja de Trabajo para listado'!$DE$153:$DE$1048576,0),MATCH((CUADRO!O$5&amp;$E102),'Hoja de Trabajo para listado'!$DE$151:$DG$151,0)),0)+IFERROR(INDEX('Hoja de Trabajo para listado'!$CD$155:$DC$1048576,MATCH($A102,'Hoja de Trabajo para listado'!$CD$155:$CD$1048576,0),MATCH((CUADRO!O$5&amp;$E102),'Hoja de Trabajo para listado'!$CD$151:$DC$151,0)),0)</f>
        <v>0</v>
      </c>
      <c r="P102" s="314">
        <f ca="1">+IFERROR(INDEX('Hoja de Trabajo para listado'!$A$155:$Z$1048576,MATCH($A102,'Hoja de Trabajo para listado'!$A$155:$A$1048576,0),MATCH((CUADRO!P$5&amp;$E102),'Hoja de Trabajo para listado'!$A$151:$Z$151,0)),0)+IFERROR(INDEX('Hoja de Trabajo para listado'!$AB$155:$BA$1048576,MATCH($A102,'Hoja de Trabajo para listado'!$AB$155:$AB$1048576,0),MATCH((CUADRO!P$5&amp;$E102),'Hoja de Trabajo para listado'!$AB$151:$BA$151,0)),0)+IFERROR(INDEX('Hoja de Trabajo para listado'!$BC$155:$CB$1048576,MATCH($A102,'Hoja de Trabajo para listado'!$BC$155:$BC$1048576,0),MATCH((CUADRO!P$5&amp;$E102),'Hoja de Trabajo para listado'!$BC$151:$CB$151,0)),0)+IFERROR(INDEX('Hoja de Trabajo para listado'!$DE$153:$DG$274,MATCH($A102,'Hoja de Trabajo para listado'!$DE$153:$DE$1048576,0),MATCH((CUADRO!P$5&amp;$E102),'Hoja de Trabajo para listado'!$DE$151:$DG$151,0)),0)+IFERROR(INDEX('Hoja de Trabajo para listado'!$CD$155:$DC$1048576,MATCH($A102,'Hoja de Trabajo para listado'!$CD$155:$CD$1048576,0),MATCH((CUADRO!P$5&amp;$E102),'Hoja de Trabajo para listado'!$CD$151:$DC$151,0)),0)</f>
        <v>0</v>
      </c>
      <c r="Q102" s="314">
        <f ca="1">+IFERROR(INDEX('Hoja de Trabajo para listado'!$A$155:$Z$1048576,MATCH($A102,'Hoja de Trabajo para listado'!$A$155:$A$1048576,0),MATCH((CUADRO!Q$5&amp;$E102),'Hoja de Trabajo para listado'!$A$151:$Z$151,0)),0)+IFERROR(INDEX('Hoja de Trabajo para listado'!$AB$155:$BA$1048576,MATCH($A102,'Hoja de Trabajo para listado'!$AB$155:$AB$1048576,0),MATCH((CUADRO!Q$5&amp;$E102),'Hoja de Trabajo para listado'!$AB$151:$BA$151,0)),0)+IFERROR(INDEX('Hoja de Trabajo para listado'!$BC$155:$CB$1048576,MATCH($A102,'Hoja de Trabajo para listado'!$BC$155:$BC$1048576,0),MATCH((CUADRO!Q$5&amp;$E102),'Hoja de Trabajo para listado'!$BC$151:$CB$151,0)),0)+IFERROR(INDEX('Hoja de Trabajo para listado'!$DE$153:$DG$274,MATCH($A102,'Hoja de Trabajo para listado'!$DE$153:$DE$1048576,0),MATCH((CUADRO!Q$5&amp;$E102),'Hoja de Trabajo para listado'!$DE$151:$DG$151,0)),0)+IFERROR(INDEX('Hoja de Trabajo para listado'!$CD$155:$DC$1048576,MATCH($A102,'Hoja de Trabajo para listado'!$CD$155:$CD$1048576,0),MATCH((CUADRO!Q$5&amp;$E102),'Hoja de Trabajo para listado'!$CD$151:$DC$151,0)),0)</f>
        <v>0</v>
      </c>
      <c r="R102" s="314">
        <f t="shared" ca="1" si="2"/>
        <v>0</v>
      </c>
      <c r="S102" s="345"/>
      <c r="T102" s="314">
        <f ca="1">+T103</f>
        <v>0</v>
      </c>
      <c r="U102" s="313">
        <f t="shared" si="3"/>
        <v>1</v>
      </c>
      <c r="V102" s="319" t="str">
        <f>+VLOOKUP(A102,bd_lista!$A$3:$E$593,5,FALSE)</f>
        <v>Empresas Nacionales</v>
      </c>
      <c r="W102" s="425" t="str">
        <f>+V102</f>
        <v>Empresas Nacionales</v>
      </c>
    </row>
    <row r="103" spans="1:23" ht="15" hidden="1" customHeight="1">
      <c r="A103" s="323">
        <v>600</v>
      </c>
      <c r="B103" s="428"/>
      <c r="C103" s="319" t="str">
        <f>+VLOOKUP(A103,bd_lista!$A$3:$C$593,3,FALSE)</f>
        <v>Empresa Servicios Aéreos Bolivianos</v>
      </c>
      <c r="D103" s="430"/>
      <c r="E103" s="319" t="s">
        <v>1419</v>
      </c>
      <c r="F103" s="316">
        <f ca="1">+IFERROR(INDEX('Hoja de Trabajo para listado'!$A$155:$Z$1048576,MATCH($A103,'Hoja de Trabajo para listado'!$A$155:$A$1048576,0),MATCH((CUADRO!F$5&amp;$E103),'Hoja de Trabajo para listado'!$A$151:$Z$151,0)),0)+IFERROR(INDEX('Hoja de Trabajo para listado'!$AB$155:$BA$1048576,MATCH($A103,'Hoja de Trabajo para listado'!$AB$155:$AB$1048576,0),MATCH((CUADRO!F$5&amp;$E103),'Hoja de Trabajo para listado'!$AB$151:$BA$151,0)),0)+IFERROR(INDEX('Hoja de Trabajo para listado'!$BC$155:$CB$1048576,MATCH($A103,'Hoja de Trabajo para listado'!$BC$155:$BC$1048576,0),MATCH((CUADRO!F$5&amp;$E103),'Hoja de Trabajo para listado'!$BC$151:$CB$151,0)),0)+IFERROR(INDEX('Hoja de Trabajo para listado'!$DE$153:$DG$274,MATCH($A103,'Hoja de Trabajo para listado'!$DE$153:$DE$1048576,0),MATCH((CUADRO!F$5&amp;$E103),'Hoja de Trabajo para listado'!$DE$151:$DG$151,0)),0)+IFERROR(INDEX('Hoja de Trabajo para listado'!$CD$155:$DC$1048576,MATCH($A103,'Hoja de Trabajo para listado'!$CD$155:$CD$1048576,0),MATCH((CUADRO!F$5&amp;$E103),'Hoja de Trabajo para listado'!$CD$151:$DC$151,0)),0)</f>
        <v>0</v>
      </c>
      <c r="G103" s="316">
        <f ca="1">+IFERROR(INDEX('Hoja de Trabajo para listado'!$A$155:$Z$1048576,MATCH($A103,'Hoja de Trabajo para listado'!$A$155:$A$1048576,0),MATCH((CUADRO!G$5&amp;$E103),'Hoja de Trabajo para listado'!$A$151:$Z$151,0)),0)+IFERROR(INDEX('Hoja de Trabajo para listado'!$AB$155:$BA$1048576,MATCH($A103,'Hoja de Trabajo para listado'!$AB$155:$AB$1048576,0),MATCH((CUADRO!G$5&amp;$E103),'Hoja de Trabajo para listado'!$AB$151:$BA$151,0)),0)+IFERROR(INDEX('Hoja de Trabajo para listado'!$BC$155:$CB$1048576,MATCH($A103,'Hoja de Trabajo para listado'!$BC$155:$BC$1048576,0),MATCH((CUADRO!G$5&amp;$E103),'Hoja de Trabajo para listado'!$BC$151:$CB$151,0)),0)+IFERROR(INDEX('Hoja de Trabajo para listado'!$DE$153:$DG$274,MATCH($A103,'Hoja de Trabajo para listado'!$DE$153:$DE$1048576,0),MATCH((CUADRO!G$5&amp;$E103),'Hoja de Trabajo para listado'!$DE$151:$DG$151,0)),0)+IFERROR(INDEX('Hoja de Trabajo para listado'!$CD$155:$DC$1048576,MATCH($A103,'Hoja de Trabajo para listado'!$CD$155:$CD$1048576,0),MATCH((CUADRO!G$5&amp;$E103),'Hoja de Trabajo para listado'!$CD$151:$DC$151,0)),0)</f>
        <v>0</v>
      </c>
      <c r="H103" s="316">
        <f ca="1">+IFERROR(INDEX('Hoja de Trabajo para listado'!$A$155:$Z$1048576,MATCH($A103,'Hoja de Trabajo para listado'!$A$155:$A$1048576,0),MATCH((CUADRO!H$5&amp;$E103),'Hoja de Trabajo para listado'!$A$151:$Z$151,0)),0)+IFERROR(INDEX('Hoja de Trabajo para listado'!$AB$155:$BA$1048576,MATCH($A103,'Hoja de Trabajo para listado'!$AB$155:$AB$1048576,0),MATCH((CUADRO!H$5&amp;$E103),'Hoja de Trabajo para listado'!$AB$151:$BA$151,0)),0)+IFERROR(INDEX('Hoja de Trabajo para listado'!$BC$155:$CB$1048576,MATCH($A103,'Hoja de Trabajo para listado'!$BC$155:$BC$1048576,0),MATCH((CUADRO!H$5&amp;$E103),'Hoja de Trabajo para listado'!$BC$151:$CB$151,0)),0)+IFERROR(INDEX('Hoja de Trabajo para listado'!$DE$153:$DG$274,MATCH($A103,'Hoja de Trabajo para listado'!$DE$153:$DE$1048576,0),MATCH((CUADRO!H$5&amp;$E103),'Hoja de Trabajo para listado'!$DE$151:$DG$151,0)),0)+IFERROR(INDEX('Hoja de Trabajo para listado'!$CD$155:$DC$1048576,MATCH($A103,'Hoja de Trabajo para listado'!$CD$155:$CD$1048576,0),MATCH((CUADRO!H$5&amp;$E103),'Hoja de Trabajo para listado'!$CD$151:$DC$151,0)),0)</f>
        <v>0</v>
      </c>
      <c r="I103" s="316">
        <f ca="1">+IFERROR(INDEX('Hoja de Trabajo para listado'!$A$155:$Z$1048576,MATCH($A103,'Hoja de Trabajo para listado'!$A$155:$A$1048576,0),MATCH((CUADRO!I$5&amp;$E103),'Hoja de Trabajo para listado'!$A$151:$Z$151,0)),0)+IFERROR(INDEX('Hoja de Trabajo para listado'!$AB$155:$BA$1048576,MATCH($A103,'Hoja de Trabajo para listado'!$AB$155:$AB$1048576,0),MATCH((CUADRO!I$5&amp;$E103),'Hoja de Trabajo para listado'!$AB$151:$BA$151,0)),0)+IFERROR(INDEX('Hoja de Trabajo para listado'!$BC$155:$CB$1048576,MATCH($A103,'Hoja de Trabajo para listado'!$BC$155:$BC$1048576,0),MATCH((CUADRO!I$5&amp;$E103),'Hoja de Trabajo para listado'!$BC$151:$CB$151,0)),0)+IFERROR(INDEX('Hoja de Trabajo para listado'!$DE$153:$DG$274,MATCH($A103,'Hoja de Trabajo para listado'!$DE$153:$DE$1048576,0),MATCH((CUADRO!I$5&amp;$E103),'Hoja de Trabajo para listado'!$DE$151:$DG$151,0)),0)+IFERROR(INDEX('Hoja de Trabajo para listado'!$CD$155:$DC$1048576,MATCH($A103,'Hoja de Trabajo para listado'!$CD$155:$CD$1048576,0),MATCH((CUADRO!I$5&amp;$E103),'Hoja de Trabajo para listado'!$CD$151:$DC$151,0)),0)</f>
        <v>0</v>
      </c>
      <c r="J103" s="316">
        <f ca="1">+IFERROR(INDEX('Hoja de Trabajo para listado'!$A$155:$Z$1048576,MATCH($A103,'Hoja de Trabajo para listado'!$A$155:$A$1048576,0),MATCH((CUADRO!J$5&amp;$E103),'Hoja de Trabajo para listado'!$A$151:$Z$151,0)),0)+IFERROR(INDEX('Hoja de Trabajo para listado'!$AB$155:$BA$1048576,MATCH($A103,'Hoja de Trabajo para listado'!$AB$155:$AB$1048576,0),MATCH((CUADRO!J$5&amp;$E103),'Hoja de Trabajo para listado'!$AB$151:$BA$151,0)),0)+IFERROR(INDEX('Hoja de Trabajo para listado'!$BC$155:$CB$1048576,MATCH($A103,'Hoja de Trabajo para listado'!$BC$155:$BC$1048576,0),MATCH((CUADRO!J$5&amp;$E103),'Hoja de Trabajo para listado'!$BC$151:$CB$151,0)),0)+IFERROR(INDEX('Hoja de Trabajo para listado'!$DE$153:$DG$274,MATCH($A103,'Hoja de Trabajo para listado'!$DE$153:$DE$1048576,0),MATCH((CUADRO!J$5&amp;$E103),'Hoja de Trabajo para listado'!$DE$151:$DG$151,0)),0)+IFERROR(INDEX('Hoja de Trabajo para listado'!$CD$155:$DC$1048576,MATCH($A103,'Hoja de Trabajo para listado'!$CD$155:$CD$1048576,0),MATCH((CUADRO!J$5&amp;$E103),'Hoja de Trabajo para listado'!$CD$151:$DC$151,0)),0)</f>
        <v>0</v>
      </c>
      <c r="K103" s="316">
        <f ca="1">+IFERROR(INDEX('Hoja de Trabajo para listado'!$A$155:$Z$1048576,MATCH($A103,'Hoja de Trabajo para listado'!$A$155:$A$1048576,0),MATCH((CUADRO!K$5&amp;$E103),'Hoja de Trabajo para listado'!$A$151:$Z$151,0)),0)+IFERROR(INDEX('Hoja de Trabajo para listado'!$AB$155:$BA$1048576,MATCH($A103,'Hoja de Trabajo para listado'!$AB$155:$AB$1048576,0),MATCH((CUADRO!K$5&amp;$E103),'Hoja de Trabajo para listado'!$AB$151:$BA$151,0)),0)+IFERROR(INDEX('Hoja de Trabajo para listado'!$BC$155:$CB$1048576,MATCH($A103,'Hoja de Trabajo para listado'!$BC$155:$BC$1048576,0),MATCH((CUADRO!K$5&amp;$E103),'Hoja de Trabajo para listado'!$BC$151:$CB$151,0)),0)+IFERROR(INDEX('Hoja de Trabajo para listado'!$DE$153:$DG$274,MATCH($A103,'Hoja de Trabajo para listado'!$DE$153:$DE$1048576,0),MATCH((CUADRO!K$5&amp;$E103),'Hoja de Trabajo para listado'!$DE$151:$DG$151,0)),0)+IFERROR(INDEX('Hoja de Trabajo para listado'!$CD$155:$DC$1048576,MATCH($A103,'Hoja de Trabajo para listado'!$CD$155:$CD$1048576,0),MATCH((CUADRO!K$5&amp;$E103),'Hoja de Trabajo para listado'!$CD$151:$DC$151,0)),0)</f>
        <v>0</v>
      </c>
      <c r="L103" s="316">
        <f ca="1">+IFERROR(INDEX('Hoja de Trabajo para listado'!$A$155:$Z$1048576,MATCH($A103,'Hoja de Trabajo para listado'!$A$155:$A$1048576,0),MATCH((CUADRO!L$5&amp;$E103),'Hoja de Trabajo para listado'!$A$151:$Z$151,0)),0)+IFERROR(INDEX('Hoja de Trabajo para listado'!$AB$155:$BA$1048576,MATCH($A103,'Hoja de Trabajo para listado'!$AB$155:$AB$1048576,0),MATCH((CUADRO!L$5&amp;$E103),'Hoja de Trabajo para listado'!$AB$151:$BA$151,0)),0)+IFERROR(INDEX('Hoja de Trabajo para listado'!$BC$155:$CB$1048576,MATCH($A103,'Hoja de Trabajo para listado'!$BC$155:$BC$1048576,0),MATCH((CUADRO!L$5&amp;$E103),'Hoja de Trabajo para listado'!$BC$151:$CB$151,0)),0)+IFERROR(INDEX('Hoja de Trabajo para listado'!$DE$153:$DG$274,MATCH($A103,'Hoja de Trabajo para listado'!$DE$153:$DE$1048576,0),MATCH((CUADRO!L$5&amp;$E103),'Hoja de Trabajo para listado'!$DE$151:$DG$151,0)),0)+IFERROR(INDEX('Hoja de Trabajo para listado'!$CD$155:$DC$1048576,MATCH($A103,'Hoja de Trabajo para listado'!$CD$155:$CD$1048576,0),MATCH((CUADRO!L$5&amp;$E103),'Hoja de Trabajo para listado'!$CD$151:$DC$151,0)),0)</f>
        <v>0</v>
      </c>
      <c r="M103" s="316">
        <f ca="1">+IFERROR(INDEX('Hoja de Trabajo para listado'!$A$155:$Z$1048576,MATCH($A103,'Hoja de Trabajo para listado'!$A$155:$A$1048576,0),MATCH((CUADRO!M$5&amp;$E103),'Hoja de Trabajo para listado'!$A$151:$Z$151,0)),0)+IFERROR(INDEX('Hoja de Trabajo para listado'!$AB$155:$BA$1048576,MATCH($A103,'Hoja de Trabajo para listado'!$AB$155:$AB$1048576,0),MATCH((CUADRO!M$5&amp;$E103),'Hoja de Trabajo para listado'!$AB$151:$BA$151,0)),0)+IFERROR(INDEX('Hoja de Trabajo para listado'!$BC$155:$CB$1048576,MATCH($A103,'Hoja de Trabajo para listado'!$BC$155:$BC$1048576,0),MATCH((CUADRO!M$5&amp;$E103),'Hoja de Trabajo para listado'!$BC$151:$CB$151,0)),0)+IFERROR(INDEX('Hoja de Trabajo para listado'!$DE$153:$DG$274,MATCH($A103,'Hoja de Trabajo para listado'!$DE$153:$DE$1048576,0),MATCH((CUADRO!M$5&amp;$E103),'Hoja de Trabajo para listado'!$DE$151:$DG$151,0)),0)+IFERROR(INDEX('Hoja de Trabajo para listado'!$CD$155:$DC$1048576,MATCH($A103,'Hoja de Trabajo para listado'!$CD$155:$CD$1048576,0),MATCH((CUADRO!M$5&amp;$E103),'Hoja de Trabajo para listado'!$CD$151:$DC$151,0)),0)</f>
        <v>0</v>
      </c>
      <c r="N103" s="316">
        <f ca="1">+IFERROR(INDEX('Hoja de Trabajo para listado'!$A$155:$Z$1048576,MATCH($A103,'Hoja de Trabajo para listado'!$A$155:$A$1048576,0),MATCH((CUADRO!N$5&amp;$E103),'Hoja de Trabajo para listado'!$A$151:$Z$151,0)),0)+IFERROR(INDEX('Hoja de Trabajo para listado'!$AB$155:$BA$1048576,MATCH($A103,'Hoja de Trabajo para listado'!$AB$155:$AB$1048576,0),MATCH((CUADRO!N$5&amp;$E103),'Hoja de Trabajo para listado'!$AB$151:$BA$151,0)),0)+IFERROR(INDEX('Hoja de Trabajo para listado'!$BC$155:$CB$1048576,MATCH($A103,'Hoja de Trabajo para listado'!$BC$155:$BC$1048576,0),MATCH((CUADRO!N$5&amp;$E103),'Hoja de Trabajo para listado'!$BC$151:$CB$151,0)),0)+IFERROR(INDEX('Hoja de Trabajo para listado'!$DE$153:$DG$274,MATCH($A103,'Hoja de Trabajo para listado'!$DE$153:$DE$1048576,0),MATCH((CUADRO!N$5&amp;$E103),'Hoja de Trabajo para listado'!$DE$151:$DG$151,0)),0)+IFERROR(INDEX('Hoja de Trabajo para listado'!$CD$155:$DC$1048576,MATCH($A103,'Hoja de Trabajo para listado'!$CD$155:$CD$1048576,0),MATCH((CUADRO!N$5&amp;$E103),'Hoja de Trabajo para listado'!$CD$151:$DC$151,0)),0)</f>
        <v>0</v>
      </c>
      <c r="O103" s="316">
        <f ca="1">+IFERROR(INDEX('Hoja de Trabajo para listado'!$A$155:$Z$1048576,MATCH($A103,'Hoja de Trabajo para listado'!$A$155:$A$1048576,0),MATCH((CUADRO!O$5&amp;$E103),'Hoja de Trabajo para listado'!$A$151:$Z$151,0)),0)+IFERROR(INDEX('Hoja de Trabajo para listado'!$AB$155:$BA$1048576,MATCH($A103,'Hoja de Trabajo para listado'!$AB$155:$AB$1048576,0),MATCH((CUADRO!O$5&amp;$E103),'Hoja de Trabajo para listado'!$AB$151:$BA$151,0)),0)+IFERROR(INDEX('Hoja de Trabajo para listado'!$BC$155:$CB$1048576,MATCH($A103,'Hoja de Trabajo para listado'!$BC$155:$BC$1048576,0),MATCH((CUADRO!O$5&amp;$E103),'Hoja de Trabajo para listado'!$BC$151:$CB$151,0)),0)+IFERROR(INDEX('Hoja de Trabajo para listado'!$DE$153:$DG$274,MATCH($A103,'Hoja de Trabajo para listado'!$DE$153:$DE$1048576,0),MATCH((CUADRO!O$5&amp;$E103),'Hoja de Trabajo para listado'!$DE$151:$DG$151,0)),0)+IFERROR(INDEX('Hoja de Trabajo para listado'!$CD$155:$DC$1048576,MATCH($A103,'Hoja de Trabajo para listado'!$CD$155:$CD$1048576,0),MATCH((CUADRO!O$5&amp;$E103),'Hoja de Trabajo para listado'!$CD$151:$DC$151,0)),0)</f>
        <v>0</v>
      </c>
      <c r="P103" s="316">
        <f ca="1">+IFERROR(INDEX('Hoja de Trabajo para listado'!$A$155:$Z$1048576,MATCH($A103,'Hoja de Trabajo para listado'!$A$155:$A$1048576,0),MATCH((CUADRO!P$5&amp;$E103),'Hoja de Trabajo para listado'!$A$151:$Z$151,0)),0)+IFERROR(INDEX('Hoja de Trabajo para listado'!$AB$155:$BA$1048576,MATCH($A103,'Hoja de Trabajo para listado'!$AB$155:$AB$1048576,0),MATCH((CUADRO!P$5&amp;$E103),'Hoja de Trabajo para listado'!$AB$151:$BA$151,0)),0)+IFERROR(INDEX('Hoja de Trabajo para listado'!$BC$155:$CB$1048576,MATCH($A103,'Hoja de Trabajo para listado'!$BC$155:$BC$1048576,0),MATCH((CUADRO!P$5&amp;$E103),'Hoja de Trabajo para listado'!$BC$151:$CB$151,0)),0)+IFERROR(INDEX('Hoja de Trabajo para listado'!$DE$153:$DG$274,MATCH($A103,'Hoja de Trabajo para listado'!$DE$153:$DE$1048576,0),MATCH((CUADRO!P$5&amp;$E103),'Hoja de Trabajo para listado'!$DE$151:$DG$151,0)),0)+IFERROR(INDEX('Hoja de Trabajo para listado'!$CD$155:$DC$1048576,MATCH($A103,'Hoja de Trabajo para listado'!$CD$155:$CD$1048576,0),MATCH((CUADRO!P$5&amp;$E103),'Hoja de Trabajo para listado'!$CD$151:$DC$151,0)),0)</f>
        <v>0</v>
      </c>
      <c r="Q103" s="316">
        <f ca="1">+IFERROR(INDEX('Hoja de Trabajo para listado'!$A$155:$Z$1048576,MATCH($A103,'Hoja de Trabajo para listado'!$A$155:$A$1048576,0),MATCH((CUADRO!Q$5&amp;$E103),'Hoja de Trabajo para listado'!$A$151:$Z$151,0)),0)+IFERROR(INDEX('Hoja de Trabajo para listado'!$AB$155:$BA$1048576,MATCH($A103,'Hoja de Trabajo para listado'!$AB$155:$AB$1048576,0),MATCH((CUADRO!Q$5&amp;$E103),'Hoja de Trabajo para listado'!$AB$151:$BA$151,0)),0)+IFERROR(INDEX('Hoja de Trabajo para listado'!$BC$155:$CB$1048576,MATCH($A103,'Hoja de Trabajo para listado'!$BC$155:$BC$1048576,0),MATCH((CUADRO!Q$5&amp;$E103),'Hoja de Trabajo para listado'!$BC$151:$CB$151,0)),0)+IFERROR(INDEX('Hoja de Trabajo para listado'!$DE$153:$DG$274,MATCH($A103,'Hoja de Trabajo para listado'!$DE$153:$DE$1048576,0),MATCH((CUADRO!Q$5&amp;$E103),'Hoja de Trabajo para listado'!$DE$151:$DG$151,0)),0)+IFERROR(INDEX('Hoja de Trabajo para listado'!$CD$155:$DC$1048576,MATCH($A103,'Hoja de Trabajo para listado'!$CD$155:$CD$1048576,0),MATCH((CUADRO!Q$5&amp;$E103),'Hoja de Trabajo para listado'!$CD$151:$DC$151,0)),0)</f>
        <v>0</v>
      </c>
      <c r="R103" s="316">
        <f t="shared" ca="1" si="2"/>
        <v>0</v>
      </c>
      <c r="S103" s="344">
        <f ca="1">+R102+R103</f>
        <v>0</v>
      </c>
      <c r="T103" s="316">
        <f ca="1">+S103</f>
        <v>0</v>
      </c>
      <c r="U103" s="315">
        <f t="shared" si="3"/>
        <v>2</v>
      </c>
      <c r="V103" s="319" t="str">
        <f>+VLOOKUP(A103,bd_lista!$A$3:$E$593,5,FALSE)</f>
        <v>Empresas Nacionales</v>
      </c>
      <c r="W103" s="426"/>
    </row>
    <row r="104" spans="1:23" ht="15" hidden="1" customHeight="1">
      <c r="A104" s="325">
        <v>633</v>
      </c>
      <c r="B104" s="427">
        <f>+A104</f>
        <v>633</v>
      </c>
      <c r="C104" s="318" t="str">
        <f>+VLOOKUP(A104,bd_lista!$A$3:$C$593,3,FALSE)</f>
        <v>Empresa Misicuni</v>
      </c>
      <c r="D104" s="429" t="str">
        <f>+C104</f>
        <v>Empresa Misicuni</v>
      </c>
      <c r="E104" s="318" t="s">
        <v>1418</v>
      </c>
      <c r="F104" s="314">
        <f ca="1">+IFERROR(INDEX('Hoja de Trabajo para listado'!$A$155:$Z$1048576,MATCH($A104,'Hoja de Trabajo para listado'!$A$155:$A$1048576,0),MATCH((CUADRO!F$5&amp;$E104),'Hoja de Trabajo para listado'!$A$151:$Z$151,0)),0)+IFERROR(INDEX('Hoja de Trabajo para listado'!$AB$155:$BA$1048576,MATCH($A104,'Hoja de Trabajo para listado'!$AB$155:$AB$1048576,0),MATCH((CUADRO!F$5&amp;$E104),'Hoja de Trabajo para listado'!$AB$151:$BA$151,0)),0)+IFERROR(INDEX('Hoja de Trabajo para listado'!$BC$155:$CB$1048576,MATCH($A104,'Hoja de Trabajo para listado'!$BC$155:$BC$1048576,0),MATCH((CUADRO!F$5&amp;$E104),'Hoja de Trabajo para listado'!$BC$151:$CB$151,0)),0)+IFERROR(INDEX('Hoja de Trabajo para listado'!$DE$153:$DG$274,MATCH($A104,'Hoja de Trabajo para listado'!$DE$153:$DE$1048576,0),MATCH((CUADRO!F$5&amp;$E104),'Hoja de Trabajo para listado'!$DE$151:$DG$151,0)),0)+IFERROR(INDEX('Hoja de Trabajo para listado'!$CD$155:$DC$1048576,MATCH($A104,'Hoja de Trabajo para listado'!$CD$155:$CD$1048576,0),MATCH((CUADRO!F$5&amp;$E104),'Hoja de Trabajo para listado'!$CD$151:$DC$151,0)),0)</f>
        <v>0</v>
      </c>
      <c r="G104" s="314">
        <f ca="1">+IFERROR(INDEX('Hoja de Trabajo para listado'!$A$155:$Z$1048576,MATCH($A104,'Hoja de Trabajo para listado'!$A$155:$A$1048576,0),MATCH((CUADRO!G$5&amp;$E104),'Hoja de Trabajo para listado'!$A$151:$Z$151,0)),0)+IFERROR(INDEX('Hoja de Trabajo para listado'!$AB$155:$BA$1048576,MATCH($A104,'Hoja de Trabajo para listado'!$AB$155:$AB$1048576,0),MATCH((CUADRO!G$5&amp;$E104),'Hoja de Trabajo para listado'!$AB$151:$BA$151,0)),0)+IFERROR(INDEX('Hoja de Trabajo para listado'!$BC$155:$CB$1048576,MATCH($A104,'Hoja de Trabajo para listado'!$BC$155:$BC$1048576,0),MATCH((CUADRO!G$5&amp;$E104),'Hoja de Trabajo para listado'!$BC$151:$CB$151,0)),0)+IFERROR(INDEX('Hoja de Trabajo para listado'!$DE$153:$DG$274,MATCH($A104,'Hoja de Trabajo para listado'!$DE$153:$DE$1048576,0),MATCH((CUADRO!G$5&amp;$E104),'Hoja de Trabajo para listado'!$DE$151:$DG$151,0)),0)+IFERROR(INDEX('Hoja de Trabajo para listado'!$CD$155:$DC$1048576,MATCH($A104,'Hoja de Trabajo para listado'!$CD$155:$CD$1048576,0),MATCH((CUADRO!G$5&amp;$E104),'Hoja de Trabajo para listado'!$CD$151:$DC$151,0)),0)</f>
        <v>0</v>
      </c>
      <c r="H104" s="314">
        <f ca="1">+IFERROR(INDEX('Hoja de Trabajo para listado'!$A$155:$Z$1048576,MATCH($A104,'Hoja de Trabajo para listado'!$A$155:$A$1048576,0),MATCH((CUADRO!H$5&amp;$E104),'Hoja de Trabajo para listado'!$A$151:$Z$151,0)),0)+IFERROR(INDEX('Hoja de Trabajo para listado'!$AB$155:$BA$1048576,MATCH($A104,'Hoja de Trabajo para listado'!$AB$155:$AB$1048576,0),MATCH((CUADRO!H$5&amp;$E104),'Hoja de Trabajo para listado'!$AB$151:$BA$151,0)),0)+IFERROR(INDEX('Hoja de Trabajo para listado'!$BC$155:$CB$1048576,MATCH($A104,'Hoja de Trabajo para listado'!$BC$155:$BC$1048576,0),MATCH((CUADRO!H$5&amp;$E104),'Hoja de Trabajo para listado'!$BC$151:$CB$151,0)),0)+IFERROR(INDEX('Hoja de Trabajo para listado'!$DE$153:$DG$274,MATCH($A104,'Hoja de Trabajo para listado'!$DE$153:$DE$1048576,0),MATCH((CUADRO!H$5&amp;$E104),'Hoja de Trabajo para listado'!$DE$151:$DG$151,0)),0)+IFERROR(INDEX('Hoja de Trabajo para listado'!$CD$155:$DC$1048576,MATCH($A104,'Hoja de Trabajo para listado'!$CD$155:$CD$1048576,0),MATCH((CUADRO!H$5&amp;$E104),'Hoja de Trabajo para listado'!$CD$151:$DC$151,0)),0)</f>
        <v>0</v>
      </c>
      <c r="I104" s="314">
        <f ca="1">+IFERROR(INDEX('Hoja de Trabajo para listado'!$A$155:$Z$1048576,MATCH($A104,'Hoja de Trabajo para listado'!$A$155:$A$1048576,0),MATCH((CUADRO!I$5&amp;$E104),'Hoja de Trabajo para listado'!$A$151:$Z$151,0)),0)+IFERROR(INDEX('Hoja de Trabajo para listado'!$AB$155:$BA$1048576,MATCH($A104,'Hoja de Trabajo para listado'!$AB$155:$AB$1048576,0),MATCH((CUADRO!I$5&amp;$E104),'Hoja de Trabajo para listado'!$AB$151:$BA$151,0)),0)+IFERROR(INDEX('Hoja de Trabajo para listado'!$BC$155:$CB$1048576,MATCH($A104,'Hoja de Trabajo para listado'!$BC$155:$BC$1048576,0),MATCH((CUADRO!I$5&amp;$E104),'Hoja de Trabajo para listado'!$BC$151:$CB$151,0)),0)+IFERROR(INDEX('Hoja de Trabajo para listado'!$DE$153:$DG$274,MATCH($A104,'Hoja de Trabajo para listado'!$DE$153:$DE$1048576,0),MATCH((CUADRO!I$5&amp;$E104),'Hoja de Trabajo para listado'!$DE$151:$DG$151,0)),0)+IFERROR(INDEX('Hoja de Trabajo para listado'!$CD$155:$DC$1048576,MATCH($A104,'Hoja de Trabajo para listado'!$CD$155:$CD$1048576,0),MATCH((CUADRO!I$5&amp;$E104),'Hoja de Trabajo para listado'!$CD$151:$DC$151,0)),0)</f>
        <v>0</v>
      </c>
      <c r="J104" s="314">
        <f ca="1">+IFERROR(INDEX('Hoja de Trabajo para listado'!$A$155:$Z$1048576,MATCH($A104,'Hoja de Trabajo para listado'!$A$155:$A$1048576,0),MATCH((CUADRO!J$5&amp;$E104),'Hoja de Trabajo para listado'!$A$151:$Z$151,0)),0)+IFERROR(INDEX('Hoja de Trabajo para listado'!$AB$155:$BA$1048576,MATCH($A104,'Hoja de Trabajo para listado'!$AB$155:$AB$1048576,0),MATCH((CUADRO!J$5&amp;$E104),'Hoja de Trabajo para listado'!$AB$151:$BA$151,0)),0)+IFERROR(INDEX('Hoja de Trabajo para listado'!$BC$155:$CB$1048576,MATCH($A104,'Hoja de Trabajo para listado'!$BC$155:$BC$1048576,0),MATCH((CUADRO!J$5&amp;$E104),'Hoja de Trabajo para listado'!$BC$151:$CB$151,0)),0)+IFERROR(INDEX('Hoja de Trabajo para listado'!$DE$153:$DG$274,MATCH($A104,'Hoja de Trabajo para listado'!$DE$153:$DE$1048576,0),MATCH((CUADRO!J$5&amp;$E104),'Hoja de Trabajo para listado'!$DE$151:$DG$151,0)),0)+IFERROR(INDEX('Hoja de Trabajo para listado'!$CD$155:$DC$1048576,MATCH($A104,'Hoja de Trabajo para listado'!$CD$155:$CD$1048576,0),MATCH((CUADRO!J$5&amp;$E104),'Hoja de Trabajo para listado'!$CD$151:$DC$151,0)),0)</f>
        <v>0</v>
      </c>
      <c r="K104" s="314">
        <f ca="1">+IFERROR(INDEX('Hoja de Trabajo para listado'!$A$155:$Z$1048576,MATCH($A104,'Hoja de Trabajo para listado'!$A$155:$A$1048576,0),MATCH((CUADRO!K$5&amp;$E104),'Hoja de Trabajo para listado'!$A$151:$Z$151,0)),0)+IFERROR(INDEX('Hoja de Trabajo para listado'!$AB$155:$BA$1048576,MATCH($A104,'Hoja de Trabajo para listado'!$AB$155:$AB$1048576,0),MATCH((CUADRO!K$5&amp;$E104),'Hoja de Trabajo para listado'!$AB$151:$BA$151,0)),0)+IFERROR(INDEX('Hoja de Trabajo para listado'!$BC$155:$CB$1048576,MATCH($A104,'Hoja de Trabajo para listado'!$BC$155:$BC$1048576,0),MATCH((CUADRO!K$5&amp;$E104),'Hoja de Trabajo para listado'!$BC$151:$CB$151,0)),0)+IFERROR(INDEX('Hoja de Trabajo para listado'!$DE$153:$DG$274,MATCH($A104,'Hoja de Trabajo para listado'!$DE$153:$DE$1048576,0),MATCH((CUADRO!K$5&amp;$E104),'Hoja de Trabajo para listado'!$DE$151:$DG$151,0)),0)+IFERROR(INDEX('Hoja de Trabajo para listado'!$CD$155:$DC$1048576,MATCH($A104,'Hoja de Trabajo para listado'!$CD$155:$CD$1048576,0),MATCH((CUADRO!K$5&amp;$E104),'Hoja de Trabajo para listado'!$CD$151:$DC$151,0)),0)</f>
        <v>0</v>
      </c>
      <c r="L104" s="314">
        <f ca="1">+IFERROR(INDEX('Hoja de Trabajo para listado'!$A$155:$Z$1048576,MATCH($A104,'Hoja de Trabajo para listado'!$A$155:$A$1048576,0),MATCH((CUADRO!L$5&amp;$E104),'Hoja de Trabajo para listado'!$A$151:$Z$151,0)),0)+IFERROR(INDEX('Hoja de Trabajo para listado'!$AB$155:$BA$1048576,MATCH($A104,'Hoja de Trabajo para listado'!$AB$155:$AB$1048576,0),MATCH((CUADRO!L$5&amp;$E104),'Hoja de Trabajo para listado'!$AB$151:$BA$151,0)),0)+IFERROR(INDEX('Hoja de Trabajo para listado'!$BC$155:$CB$1048576,MATCH($A104,'Hoja de Trabajo para listado'!$BC$155:$BC$1048576,0),MATCH((CUADRO!L$5&amp;$E104),'Hoja de Trabajo para listado'!$BC$151:$CB$151,0)),0)+IFERROR(INDEX('Hoja de Trabajo para listado'!$DE$153:$DG$274,MATCH($A104,'Hoja de Trabajo para listado'!$DE$153:$DE$1048576,0),MATCH((CUADRO!L$5&amp;$E104),'Hoja de Trabajo para listado'!$DE$151:$DG$151,0)),0)+IFERROR(INDEX('Hoja de Trabajo para listado'!$CD$155:$DC$1048576,MATCH($A104,'Hoja de Trabajo para listado'!$CD$155:$CD$1048576,0),MATCH((CUADRO!L$5&amp;$E104),'Hoja de Trabajo para listado'!$CD$151:$DC$151,0)),0)</f>
        <v>0</v>
      </c>
      <c r="M104" s="314">
        <f ca="1">+IFERROR(INDEX('Hoja de Trabajo para listado'!$A$155:$Z$1048576,MATCH($A104,'Hoja de Trabajo para listado'!$A$155:$A$1048576,0),MATCH((CUADRO!M$5&amp;$E104),'Hoja de Trabajo para listado'!$A$151:$Z$151,0)),0)+IFERROR(INDEX('Hoja de Trabajo para listado'!$AB$155:$BA$1048576,MATCH($A104,'Hoja de Trabajo para listado'!$AB$155:$AB$1048576,0),MATCH((CUADRO!M$5&amp;$E104),'Hoja de Trabajo para listado'!$AB$151:$BA$151,0)),0)+IFERROR(INDEX('Hoja de Trabajo para listado'!$BC$155:$CB$1048576,MATCH($A104,'Hoja de Trabajo para listado'!$BC$155:$BC$1048576,0),MATCH((CUADRO!M$5&amp;$E104),'Hoja de Trabajo para listado'!$BC$151:$CB$151,0)),0)+IFERROR(INDEX('Hoja de Trabajo para listado'!$DE$153:$DG$274,MATCH($A104,'Hoja de Trabajo para listado'!$DE$153:$DE$1048576,0),MATCH((CUADRO!M$5&amp;$E104),'Hoja de Trabajo para listado'!$DE$151:$DG$151,0)),0)+IFERROR(INDEX('Hoja de Trabajo para listado'!$CD$155:$DC$1048576,MATCH($A104,'Hoja de Trabajo para listado'!$CD$155:$CD$1048576,0),MATCH((CUADRO!M$5&amp;$E104),'Hoja de Trabajo para listado'!$CD$151:$DC$151,0)),0)</f>
        <v>0</v>
      </c>
      <c r="N104" s="314">
        <f ca="1">+IFERROR(INDEX('Hoja de Trabajo para listado'!$A$155:$Z$1048576,MATCH($A104,'Hoja de Trabajo para listado'!$A$155:$A$1048576,0),MATCH((CUADRO!N$5&amp;$E104),'Hoja de Trabajo para listado'!$A$151:$Z$151,0)),0)+IFERROR(INDEX('Hoja de Trabajo para listado'!$AB$155:$BA$1048576,MATCH($A104,'Hoja de Trabajo para listado'!$AB$155:$AB$1048576,0),MATCH((CUADRO!N$5&amp;$E104),'Hoja de Trabajo para listado'!$AB$151:$BA$151,0)),0)+IFERROR(INDEX('Hoja de Trabajo para listado'!$BC$155:$CB$1048576,MATCH($A104,'Hoja de Trabajo para listado'!$BC$155:$BC$1048576,0),MATCH((CUADRO!N$5&amp;$E104),'Hoja de Trabajo para listado'!$BC$151:$CB$151,0)),0)+IFERROR(INDEX('Hoja de Trabajo para listado'!$DE$153:$DG$274,MATCH($A104,'Hoja de Trabajo para listado'!$DE$153:$DE$1048576,0),MATCH((CUADRO!N$5&amp;$E104),'Hoja de Trabajo para listado'!$DE$151:$DG$151,0)),0)+IFERROR(INDEX('Hoja de Trabajo para listado'!$CD$155:$DC$1048576,MATCH($A104,'Hoja de Trabajo para listado'!$CD$155:$CD$1048576,0),MATCH((CUADRO!N$5&amp;$E104),'Hoja de Trabajo para listado'!$CD$151:$DC$151,0)),0)</f>
        <v>0</v>
      </c>
      <c r="O104" s="314">
        <f ca="1">+IFERROR(INDEX('Hoja de Trabajo para listado'!$A$155:$Z$1048576,MATCH($A104,'Hoja de Trabajo para listado'!$A$155:$A$1048576,0),MATCH((CUADRO!O$5&amp;$E104),'Hoja de Trabajo para listado'!$A$151:$Z$151,0)),0)+IFERROR(INDEX('Hoja de Trabajo para listado'!$AB$155:$BA$1048576,MATCH($A104,'Hoja de Trabajo para listado'!$AB$155:$AB$1048576,0),MATCH((CUADRO!O$5&amp;$E104),'Hoja de Trabajo para listado'!$AB$151:$BA$151,0)),0)+IFERROR(INDEX('Hoja de Trabajo para listado'!$BC$155:$CB$1048576,MATCH($A104,'Hoja de Trabajo para listado'!$BC$155:$BC$1048576,0),MATCH((CUADRO!O$5&amp;$E104),'Hoja de Trabajo para listado'!$BC$151:$CB$151,0)),0)+IFERROR(INDEX('Hoja de Trabajo para listado'!$DE$153:$DG$274,MATCH($A104,'Hoja de Trabajo para listado'!$DE$153:$DE$1048576,0),MATCH((CUADRO!O$5&amp;$E104),'Hoja de Trabajo para listado'!$DE$151:$DG$151,0)),0)+IFERROR(INDEX('Hoja de Trabajo para listado'!$CD$155:$DC$1048576,MATCH($A104,'Hoja de Trabajo para listado'!$CD$155:$CD$1048576,0),MATCH((CUADRO!O$5&amp;$E104),'Hoja de Trabajo para listado'!$CD$151:$DC$151,0)),0)</f>
        <v>0</v>
      </c>
      <c r="P104" s="314">
        <f ca="1">+IFERROR(INDEX('Hoja de Trabajo para listado'!$A$155:$Z$1048576,MATCH($A104,'Hoja de Trabajo para listado'!$A$155:$A$1048576,0),MATCH((CUADRO!P$5&amp;$E104),'Hoja de Trabajo para listado'!$A$151:$Z$151,0)),0)+IFERROR(INDEX('Hoja de Trabajo para listado'!$AB$155:$BA$1048576,MATCH($A104,'Hoja de Trabajo para listado'!$AB$155:$AB$1048576,0),MATCH((CUADRO!P$5&amp;$E104),'Hoja de Trabajo para listado'!$AB$151:$BA$151,0)),0)+IFERROR(INDEX('Hoja de Trabajo para listado'!$BC$155:$CB$1048576,MATCH($A104,'Hoja de Trabajo para listado'!$BC$155:$BC$1048576,0),MATCH((CUADRO!P$5&amp;$E104),'Hoja de Trabajo para listado'!$BC$151:$CB$151,0)),0)+IFERROR(INDEX('Hoja de Trabajo para listado'!$DE$153:$DG$274,MATCH($A104,'Hoja de Trabajo para listado'!$DE$153:$DE$1048576,0),MATCH((CUADRO!P$5&amp;$E104),'Hoja de Trabajo para listado'!$DE$151:$DG$151,0)),0)+IFERROR(INDEX('Hoja de Trabajo para listado'!$CD$155:$DC$1048576,MATCH($A104,'Hoja de Trabajo para listado'!$CD$155:$CD$1048576,0),MATCH((CUADRO!P$5&amp;$E104),'Hoja de Trabajo para listado'!$CD$151:$DC$151,0)),0)</f>
        <v>0</v>
      </c>
      <c r="Q104" s="314">
        <f ca="1">+IFERROR(INDEX('Hoja de Trabajo para listado'!$A$155:$Z$1048576,MATCH($A104,'Hoja de Trabajo para listado'!$A$155:$A$1048576,0),MATCH((CUADRO!Q$5&amp;$E104),'Hoja de Trabajo para listado'!$A$151:$Z$151,0)),0)+IFERROR(INDEX('Hoja de Trabajo para listado'!$AB$155:$BA$1048576,MATCH($A104,'Hoja de Trabajo para listado'!$AB$155:$AB$1048576,0),MATCH((CUADRO!Q$5&amp;$E104),'Hoja de Trabajo para listado'!$AB$151:$BA$151,0)),0)+IFERROR(INDEX('Hoja de Trabajo para listado'!$BC$155:$CB$1048576,MATCH($A104,'Hoja de Trabajo para listado'!$BC$155:$BC$1048576,0),MATCH((CUADRO!Q$5&amp;$E104),'Hoja de Trabajo para listado'!$BC$151:$CB$151,0)),0)+IFERROR(INDEX('Hoja de Trabajo para listado'!$DE$153:$DG$274,MATCH($A104,'Hoja de Trabajo para listado'!$DE$153:$DE$1048576,0),MATCH((CUADRO!Q$5&amp;$E104),'Hoja de Trabajo para listado'!$DE$151:$DG$151,0)),0)+IFERROR(INDEX('Hoja de Trabajo para listado'!$CD$155:$DC$1048576,MATCH($A104,'Hoja de Trabajo para listado'!$CD$155:$CD$1048576,0),MATCH((CUADRO!Q$5&amp;$E104),'Hoja de Trabajo para listado'!$CD$151:$DC$151,0)),0)</f>
        <v>0</v>
      </c>
      <c r="R104" s="314">
        <f t="shared" ca="1" si="2"/>
        <v>0</v>
      </c>
      <c r="S104" s="345"/>
      <c r="T104" s="314">
        <f ca="1">+T105</f>
        <v>0</v>
      </c>
      <c r="U104" s="313">
        <f t="shared" si="3"/>
        <v>1</v>
      </c>
      <c r="V104" s="319" t="str">
        <f>+VLOOKUP(A104,bd_lista!$A$3:$E$593,5,FALSE)</f>
        <v>Empresas Nacionales</v>
      </c>
      <c r="W104" s="425" t="str">
        <f>+V104</f>
        <v>Empresas Nacionales</v>
      </c>
    </row>
    <row r="105" spans="1:23" ht="15" hidden="1" customHeight="1">
      <c r="A105" s="323">
        <v>633</v>
      </c>
      <c r="B105" s="428"/>
      <c r="C105" s="319" t="str">
        <f>+VLOOKUP(A105,bd_lista!$A$3:$C$593,3,FALSE)</f>
        <v>Empresa Misicuni</v>
      </c>
      <c r="D105" s="430"/>
      <c r="E105" s="319" t="s">
        <v>1419</v>
      </c>
      <c r="F105" s="316">
        <f ca="1">+IFERROR(INDEX('Hoja de Trabajo para listado'!$A$155:$Z$1048576,MATCH($A105,'Hoja de Trabajo para listado'!$A$155:$A$1048576,0),MATCH((CUADRO!F$5&amp;$E105),'Hoja de Trabajo para listado'!$A$151:$Z$151,0)),0)+IFERROR(INDEX('Hoja de Trabajo para listado'!$AB$155:$BA$1048576,MATCH($A105,'Hoja de Trabajo para listado'!$AB$155:$AB$1048576,0),MATCH((CUADRO!F$5&amp;$E105),'Hoja de Trabajo para listado'!$AB$151:$BA$151,0)),0)+IFERROR(INDEX('Hoja de Trabajo para listado'!$BC$155:$CB$1048576,MATCH($A105,'Hoja de Trabajo para listado'!$BC$155:$BC$1048576,0),MATCH((CUADRO!F$5&amp;$E105),'Hoja de Trabajo para listado'!$BC$151:$CB$151,0)),0)+IFERROR(INDEX('Hoja de Trabajo para listado'!$DE$153:$DG$274,MATCH($A105,'Hoja de Trabajo para listado'!$DE$153:$DE$1048576,0),MATCH((CUADRO!F$5&amp;$E105),'Hoja de Trabajo para listado'!$DE$151:$DG$151,0)),0)+IFERROR(INDEX('Hoja de Trabajo para listado'!$CD$155:$DC$1048576,MATCH($A105,'Hoja de Trabajo para listado'!$CD$155:$CD$1048576,0),MATCH((CUADRO!F$5&amp;$E105),'Hoja de Trabajo para listado'!$CD$151:$DC$151,0)),0)</f>
        <v>0</v>
      </c>
      <c r="G105" s="316">
        <f ca="1">+IFERROR(INDEX('Hoja de Trabajo para listado'!$A$155:$Z$1048576,MATCH($A105,'Hoja de Trabajo para listado'!$A$155:$A$1048576,0),MATCH((CUADRO!G$5&amp;$E105),'Hoja de Trabajo para listado'!$A$151:$Z$151,0)),0)+IFERROR(INDEX('Hoja de Trabajo para listado'!$AB$155:$BA$1048576,MATCH($A105,'Hoja de Trabajo para listado'!$AB$155:$AB$1048576,0),MATCH((CUADRO!G$5&amp;$E105),'Hoja de Trabajo para listado'!$AB$151:$BA$151,0)),0)+IFERROR(INDEX('Hoja de Trabajo para listado'!$BC$155:$CB$1048576,MATCH($A105,'Hoja de Trabajo para listado'!$BC$155:$BC$1048576,0),MATCH((CUADRO!G$5&amp;$E105),'Hoja de Trabajo para listado'!$BC$151:$CB$151,0)),0)+IFERROR(INDEX('Hoja de Trabajo para listado'!$DE$153:$DG$274,MATCH($A105,'Hoja de Trabajo para listado'!$DE$153:$DE$1048576,0),MATCH((CUADRO!G$5&amp;$E105),'Hoja de Trabajo para listado'!$DE$151:$DG$151,0)),0)+IFERROR(INDEX('Hoja de Trabajo para listado'!$CD$155:$DC$1048576,MATCH($A105,'Hoja de Trabajo para listado'!$CD$155:$CD$1048576,0),MATCH((CUADRO!G$5&amp;$E105),'Hoja de Trabajo para listado'!$CD$151:$DC$151,0)),0)</f>
        <v>0</v>
      </c>
      <c r="H105" s="316">
        <f ca="1">+IFERROR(INDEX('Hoja de Trabajo para listado'!$A$155:$Z$1048576,MATCH($A105,'Hoja de Trabajo para listado'!$A$155:$A$1048576,0),MATCH((CUADRO!H$5&amp;$E105),'Hoja de Trabajo para listado'!$A$151:$Z$151,0)),0)+IFERROR(INDEX('Hoja de Trabajo para listado'!$AB$155:$BA$1048576,MATCH($A105,'Hoja de Trabajo para listado'!$AB$155:$AB$1048576,0),MATCH((CUADRO!H$5&amp;$E105),'Hoja de Trabajo para listado'!$AB$151:$BA$151,0)),0)+IFERROR(INDEX('Hoja de Trabajo para listado'!$BC$155:$CB$1048576,MATCH($A105,'Hoja de Trabajo para listado'!$BC$155:$BC$1048576,0),MATCH((CUADRO!H$5&amp;$E105),'Hoja de Trabajo para listado'!$BC$151:$CB$151,0)),0)+IFERROR(INDEX('Hoja de Trabajo para listado'!$DE$153:$DG$274,MATCH($A105,'Hoja de Trabajo para listado'!$DE$153:$DE$1048576,0),MATCH((CUADRO!H$5&amp;$E105),'Hoja de Trabajo para listado'!$DE$151:$DG$151,0)),0)+IFERROR(INDEX('Hoja de Trabajo para listado'!$CD$155:$DC$1048576,MATCH($A105,'Hoja de Trabajo para listado'!$CD$155:$CD$1048576,0),MATCH((CUADRO!H$5&amp;$E105),'Hoja de Trabajo para listado'!$CD$151:$DC$151,0)),0)</f>
        <v>0</v>
      </c>
      <c r="I105" s="316">
        <f ca="1">+IFERROR(INDEX('Hoja de Trabajo para listado'!$A$155:$Z$1048576,MATCH($A105,'Hoja de Trabajo para listado'!$A$155:$A$1048576,0),MATCH((CUADRO!I$5&amp;$E105),'Hoja de Trabajo para listado'!$A$151:$Z$151,0)),0)+IFERROR(INDEX('Hoja de Trabajo para listado'!$AB$155:$BA$1048576,MATCH($A105,'Hoja de Trabajo para listado'!$AB$155:$AB$1048576,0),MATCH((CUADRO!I$5&amp;$E105),'Hoja de Trabajo para listado'!$AB$151:$BA$151,0)),0)+IFERROR(INDEX('Hoja de Trabajo para listado'!$BC$155:$CB$1048576,MATCH($A105,'Hoja de Trabajo para listado'!$BC$155:$BC$1048576,0),MATCH((CUADRO!I$5&amp;$E105),'Hoja de Trabajo para listado'!$BC$151:$CB$151,0)),0)+IFERROR(INDEX('Hoja de Trabajo para listado'!$DE$153:$DG$274,MATCH($A105,'Hoja de Trabajo para listado'!$DE$153:$DE$1048576,0),MATCH((CUADRO!I$5&amp;$E105),'Hoja de Trabajo para listado'!$DE$151:$DG$151,0)),0)+IFERROR(INDEX('Hoja de Trabajo para listado'!$CD$155:$DC$1048576,MATCH($A105,'Hoja de Trabajo para listado'!$CD$155:$CD$1048576,0),MATCH((CUADRO!I$5&amp;$E105),'Hoja de Trabajo para listado'!$CD$151:$DC$151,0)),0)</f>
        <v>0</v>
      </c>
      <c r="J105" s="316">
        <f ca="1">+IFERROR(INDEX('Hoja de Trabajo para listado'!$A$155:$Z$1048576,MATCH($A105,'Hoja de Trabajo para listado'!$A$155:$A$1048576,0),MATCH((CUADRO!J$5&amp;$E105),'Hoja de Trabajo para listado'!$A$151:$Z$151,0)),0)+IFERROR(INDEX('Hoja de Trabajo para listado'!$AB$155:$BA$1048576,MATCH($A105,'Hoja de Trabajo para listado'!$AB$155:$AB$1048576,0),MATCH((CUADRO!J$5&amp;$E105),'Hoja de Trabajo para listado'!$AB$151:$BA$151,0)),0)+IFERROR(INDEX('Hoja de Trabajo para listado'!$BC$155:$CB$1048576,MATCH($A105,'Hoja de Trabajo para listado'!$BC$155:$BC$1048576,0),MATCH((CUADRO!J$5&amp;$E105),'Hoja de Trabajo para listado'!$BC$151:$CB$151,0)),0)+IFERROR(INDEX('Hoja de Trabajo para listado'!$DE$153:$DG$274,MATCH($A105,'Hoja de Trabajo para listado'!$DE$153:$DE$1048576,0),MATCH((CUADRO!J$5&amp;$E105),'Hoja de Trabajo para listado'!$DE$151:$DG$151,0)),0)+IFERROR(INDEX('Hoja de Trabajo para listado'!$CD$155:$DC$1048576,MATCH($A105,'Hoja de Trabajo para listado'!$CD$155:$CD$1048576,0),MATCH((CUADRO!J$5&amp;$E105),'Hoja de Trabajo para listado'!$CD$151:$DC$151,0)),0)</f>
        <v>0</v>
      </c>
      <c r="K105" s="316">
        <f ca="1">+IFERROR(INDEX('Hoja de Trabajo para listado'!$A$155:$Z$1048576,MATCH($A105,'Hoja de Trabajo para listado'!$A$155:$A$1048576,0),MATCH((CUADRO!K$5&amp;$E105),'Hoja de Trabajo para listado'!$A$151:$Z$151,0)),0)+IFERROR(INDEX('Hoja de Trabajo para listado'!$AB$155:$BA$1048576,MATCH($A105,'Hoja de Trabajo para listado'!$AB$155:$AB$1048576,0),MATCH((CUADRO!K$5&amp;$E105),'Hoja de Trabajo para listado'!$AB$151:$BA$151,0)),0)+IFERROR(INDEX('Hoja de Trabajo para listado'!$BC$155:$CB$1048576,MATCH($A105,'Hoja de Trabajo para listado'!$BC$155:$BC$1048576,0),MATCH((CUADRO!K$5&amp;$E105),'Hoja de Trabajo para listado'!$BC$151:$CB$151,0)),0)+IFERROR(INDEX('Hoja de Trabajo para listado'!$DE$153:$DG$274,MATCH($A105,'Hoja de Trabajo para listado'!$DE$153:$DE$1048576,0),MATCH((CUADRO!K$5&amp;$E105),'Hoja de Trabajo para listado'!$DE$151:$DG$151,0)),0)+IFERROR(INDEX('Hoja de Trabajo para listado'!$CD$155:$DC$1048576,MATCH($A105,'Hoja de Trabajo para listado'!$CD$155:$CD$1048576,0),MATCH((CUADRO!K$5&amp;$E105),'Hoja de Trabajo para listado'!$CD$151:$DC$151,0)),0)</f>
        <v>0</v>
      </c>
      <c r="L105" s="316">
        <f ca="1">+IFERROR(INDEX('Hoja de Trabajo para listado'!$A$155:$Z$1048576,MATCH($A105,'Hoja de Trabajo para listado'!$A$155:$A$1048576,0),MATCH((CUADRO!L$5&amp;$E105),'Hoja de Trabajo para listado'!$A$151:$Z$151,0)),0)+IFERROR(INDEX('Hoja de Trabajo para listado'!$AB$155:$BA$1048576,MATCH($A105,'Hoja de Trabajo para listado'!$AB$155:$AB$1048576,0),MATCH((CUADRO!L$5&amp;$E105),'Hoja de Trabajo para listado'!$AB$151:$BA$151,0)),0)+IFERROR(INDEX('Hoja de Trabajo para listado'!$BC$155:$CB$1048576,MATCH($A105,'Hoja de Trabajo para listado'!$BC$155:$BC$1048576,0),MATCH((CUADRO!L$5&amp;$E105),'Hoja de Trabajo para listado'!$BC$151:$CB$151,0)),0)+IFERROR(INDEX('Hoja de Trabajo para listado'!$DE$153:$DG$274,MATCH($A105,'Hoja de Trabajo para listado'!$DE$153:$DE$1048576,0),MATCH((CUADRO!L$5&amp;$E105),'Hoja de Trabajo para listado'!$DE$151:$DG$151,0)),0)+IFERROR(INDEX('Hoja de Trabajo para listado'!$CD$155:$DC$1048576,MATCH($A105,'Hoja de Trabajo para listado'!$CD$155:$CD$1048576,0),MATCH((CUADRO!L$5&amp;$E105),'Hoja de Trabajo para listado'!$CD$151:$DC$151,0)),0)</f>
        <v>0</v>
      </c>
      <c r="M105" s="316">
        <f ca="1">+IFERROR(INDEX('Hoja de Trabajo para listado'!$A$155:$Z$1048576,MATCH($A105,'Hoja de Trabajo para listado'!$A$155:$A$1048576,0),MATCH((CUADRO!M$5&amp;$E105),'Hoja de Trabajo para listado'!$A$151:$Z$151,0)),0)+IFERROR(INDEX('Hoja de Trabajo para listado'!$AB$155:$BA$1048576,MATCH($A105,'Hoja de Trabajo para listado'!$AB$155:$AB$1048576,0),MATCH((CUADRO!M$5&amp;$E105),'Hoja de Trabajo para listado'!$AB$151:$BA$151,0)),0)+IFERROR(INDEX('Hoja de Trabajo para listado'!$BC$155:$CB$1048576,MATCH($A105,'Hoja de Trabajo para listado'!$BC$155:$BC$1048576,0),MATCH((CUADRO!M$5&amp;$E105),'Hoja de Trabajo para listado'!$BC$151:$CB$151,0)),0)+IFERROR(INDEX('Hoja de Trabajo para listado'!$DE$153:$DG$274,MATCH($A105,'Hoja de Trabajo para listado'!$DE$153:$DE$1048576,0),MATCH((CUADRO!M$5&amp;$E105),'Hoja de Trabajo para listado'!$DE$151:$DG$151,0)),0)+IFERROR(INDEX('Hoja de Trabajo para listado'!$CD$155:$DC$1048576,MATCH($A105,'Hoja de Trabajo para listado'!$CD$155:$CD$1048576,0),MATCH((CUADRO!M$5&amp;$E105),'Hoja de Trabajo para listado'!$CD$151:$DC$151,0)),0)</f>
        <v>0</v>
      </c>
      <c r="N105" s="316">
        <f ca="1">+IFERROR(INDEX('Hoja de Trabajo para listado'!$A$155:$Z$1048576,MATCH($A105,'Hoja de Trabajo para listado'!$A$155:$A$1048576,0),MATCH((CUADRO!N$5&amp;$E105),'Hoja de Trabajo para listado'!$A$151:$Z$151,0)),0)+IFERROR(INDEX('Hoja de Trabajo para listado'!$AB$155:$BA$1048576,MATCH($A105,'Hoja de Trabajo para listado'!$AB$155:$AB$1048576,0),MATCH((CUADRO!N$5&amp;$E105),'Hoja de Trabajo para listado'!$AB$151:$BA$151,0)),0)+IFERROR(INDEX('Hoja de Trabajo para listado'!$BC$155:$CB$1048576,MATCH($A105,'Hoja de Trabajo para listado'!$BC$155:$BC$1048576,0),MATCH((CUADRO!N$5&amp;$E105),'Hoja de Trabajo para listado'!$BC$151:$CB$151,0)),0)+IFERROR(INDEX('Hoja de Trabajo para listado'!$DE$153:$DG$274,MATCH($A105,'Hoja de Trabajo para listado'!$DE$153:$DE$1048576,0),MATCH((CUADRO!N$5&amp;$E105),'Hoja de Trabajo para listado'!$DE$151:$DG$151,0)),0)+IFERROR(INDEX('Hoja de Trabajo para listado'!$CD$155:$DC$1048576,MATCH($A105,'Hoja de Trabajo para listado'!$CD$155:$CD$1048576,0),MATCH((CUADRO!N$5&amp;$E105),'Hoja de Trabajo para listado'!$CD$151:$DC$151,0)),0)</f>
        <v>0</v>
      </c>
      <c r="O105" s="316">
        <f ca="1">+IFERROR(INDEX('Hoja de Trabajo para listado'!$A$155:$Z$1048576,MATCH($A105,'Hoja de Trabajo para listado'!$A$155:$A$1048576,0),MATCH((CUADRO!O$5&amp;$E105),'Hoja de Trabajo para listado'!$A$151:$Z$151,0)),0)+IFERROR(INDEX('Hoja de Trabajo para listado'!$AB$155:$BA$1048576,MATCH($A105,'Hoja de Trabajo para listado'!$AB$155:$AB$1048576,0),MATCH((CUADRO!O$5&amp;$E105),'Hoja de Trabajo para listado'!$AB$151:$BA$151,0)),0)+IFERROR(INDEX('Hoja de Trabajo para listado'!$BC$155:$CB$1048576,MATCH($A105,'Hoja de Trabajo para listado'!$BC$155:$BC$1048576,0),MATCH((CUADRO!O$5&amp;$E105),'Hoja de Trabajo para listado'!$BC$151:$CB$151,0)),0)+IFERROR(INDEX('Hoja de Trabajo para listado'!$DE$153:$DG$274,MATCH($A105,'Hoja de Trabajo para listado'!$DE$153:$DE$1048576,0),MATCH((CUADRO!O$5&amp;$E105),'Hoja de Trabajo para listado'!$DE$151:$DG$151,0)),0)+IFERROR(INDEX('Hoja de Trabajo para listado'!$CD$155:$DC$1048576,MATCH($A105,'Hoja de Trabajo para listado'!$CD$155:$CD$1048576,0),MATCH((CUADRO!O$5&amp;$E105),'Hoja de Trabajo para listado'!$CD$151:$DC$151,0)),0)</f>
        <v>0</v>
      </c>
      <c r="P105" s="316">
        <f ca="1">+IFERROR(INDEX('Hoja de Trabajo para listado'!$A$155:$Z$1048576,MATCH($A105,'Hoja de Trabajo para listado'!$A$155:$A$1048576,0),MATCH((CUADRO!P$5&amp;$E105),'Hoja de Trabajo para listado'!$A$151:$Z$151,0)),0)+IFERROR(INDEX('Hoja de Trabajo para listado'!$AB$155:$BA$1048576,MATCH($A105,'Hoja de Trabajo para listado'!$AB$155:$AB$1048576,0),MATCH((CUADRO!P$5&amp;$E105),'Hoja de Trabajo para listado'!$AB$151:$BA$151,0)),0)+IFERROR(INDEX('Hoja de Trabajo para listado'!$BC$155:$CB$1048576,MATCH($A105,'Hoja de Trabajo para listado'!$BC$155:$BC$1048576,0),MATCH((CUADRO!P$5&amp;$E105),'Hoja de Trabajo para listado'!$BC$151:$CB$151,0)),0)+IFERROR(INDEX('Hoja de Trabajo para listado'!$DE$153:$DG$274,MATCH($A105,'Hoja de Trabajo para listado'!$DE$153:$DE$1048576,0),MATCH((CUADRO!P$5&amp;$E105),'Hoja de Trabajo para listado'!$DE$151:$DG$151,0)),0)+IFERROR(INDEX('Hoja de Trabajo para listado'!$CD$155:$DC$1048576,MATCH($A105,'Hoja de Trabajo para listado'!$CD$155:$CD$1048576,0),MATCH((CUADRO!P$5&amp;$E105),'Hoja de Trabajo para listado'!$CD$151:$DC$151,0)),0)</f>
        <v>0</v>
      </c>
      <c r="Q105" s="316">
        <f ca="1">+IFERROR(INDEX('Hoja de Trabajo para listado'!$A$155:$Z$1048576,MATCH($A105,'Hoja de Trabajo para listado'!$A$155:$A$1048576,0),MATCH((CUADRO!Q$5&amp;$E105),'Hoja de Trabajo para listado'!$A$151:$Z$151,0)),0)+IFERROR(INDEX('Hoja de Trabajo para listado'!$AB$155:$BA$1048576,MATCH($A105,'Hoja de Trabajo para listado'!$AB$155:$AB$1048576,0),MATCH((CUADRO!Q$5&amp;$E105),'Hoja de Trabajo para listado'!$AB$151:$BA$151,0)),0)+IFERROR(INDEX('Hoja de Trabajo para listado'!$BC$155:$CB$1048576,MATCH($A105,'Hoja de Trabajo para listado'!$BC$155:$BC$1048576,0),MATCH((CUADRO!Q$5&amp;$E105),'Hoja de Trabajo para listado'!$BC$151:$CB$151,0)),0)+IFERROR(INDEX('Hoja de Trabajo para listado'!$DE$153:$DG$274,MATCH($A105,'Hoja de Trabajo para listado'!$DE$153:$DE$1048576,0),MATCH((CUADRO!Q$5&amp;$E105),'Hoja de Trabajo para listado'!$DE$151:$DG$151,0)),0)+IFERROR(INDEX('Hoja de Trabajo para listado'!$CD$155:$DC$1048576,MATCH($A105,'Hoja de Trabajo para listado'!$CD$155:$CD$1048576,0),MATCH((CUADRO!Q$5&amp;$E105),'Hoja de Trabajo para listado'!$CD$151:$DC$151,0)),0)</f>
        <v>0</v>
      </c>
      <c r="R105" s="316">
        <f t="shared" ca="1" si="2"/>
        <v>0</v>
      </c>
      <c r="S105" s="344">
        <f ca="1">+R104+R105</f>
        <v>0</v>
      </c>
      <c r="T105" s="316">
        <f ca="1">+S105</f>
        <v>0</v>
      </c>
      <c r="U105" s="315">
        <f t="shared" si="3"/>
        <v>2</v>
      </c>
      <c r="V105" s="319" t="str">
        <f>+VLOOKUP(A105,bd_lista!$A$3:$E$593,5,FALSE)</f>
        <v>Empresas Nacionales</v>
      </c>
      <c r="W105" s="426"/>
    </row>
    <row r="106" spans="1:23" ht="15" hidden="1" customHeight="1">
      <c r="A106" s="325">
        <v>716</v>
      </c>
      <c r="B106" s="427">
        <f>+A106</f>
        <v>716</v>
      </c>
      <c r="C106" s="318" t="str">
        <f>+VLOOKUP(A106,bd_lista!$A$3:$C$593,3,FALSE)</f>
        <v>Empresa Tarijeña del Gas</v>
      </c>
      <c r="D106" s="429" t="str">
        <f>+C106</f>
        <v>Empresa Tarijeña del Gas</v>
      </c>
      <c r="E106" s="318" t="s">
        <v>1418</v>
      </c>
      <c r="F106" s="314">
        <f ca="1">+IFERROR(INDEX('Hoja de Trabajo para listado'!$A$155:$Z$1048576,MATCH($A106,'Hoja de Trabajo para listado'!$A$155:$A$1048576,0),MATCH((CUADRO!F$5&amp;$E106),'Hoja de Trabajo para listado'!$A$151:$Z$151,0)),0)+IFERROR(INDEX('Hoja de Trabajo para listado'!$AB$155:$BA$1048576,MATCH($A106,'Hoja de Trabajo para listado'!$AB$155:$AB$1048576,0),MATCH((CUADRO!F$5&amp;$E106),'Hoja de Trabajo para listado'!$AB$151:$BA$151,0)),0)+IFERROR(INDEX('Hoja de Trabajo para listado'!$BC$155:$CB$1048576,MATCH($A106,'Hoja de Trabajo para listado'!$BC$155:$BC$1048576,0),MATCH((CUADRO!F$5&amp;$E106),'Hoja de Trabajo para listado'!$BC$151:$CB$151,0)),0)+IFERROR(INDEX('Hoja de Trabajo para listado'!$DE$153:$DG$274,MATCH($A106,'Hoja de Trabajo para listado'!$DE$153:$DE$1048576,0),MATCH((CUADRO!F$5&amp;$E106),'Hoja de Trabajo para listado'!$DE$151:$DG$151,0)),0)+IFERROR(INDEX('Hoja de Trabajo para listado'!$CD$155:$DC$1048576,MATCH($A106,'Hoja de Trabajo para listado'!$CD$155:$CD$1048576,0),MATCH((CUADRO!F$5&amp;$E106),'Hoja de Trabajo para listado'!$CD$151:$DC$151,0)),0)</f>
        <v>0</v>
      </c>
      <c r="G106" s="314">
        <f ca="1">+IFERROR(INDEX('Hoja de Trabajo para listado'!$A$155:$Z$1048576,MATCH($A106,'Hoja de Trabajo para listado'!$A$155:$A$1048576,0),MATCH((CUADRO!G$5&amp;$E106),'Hoja de Trabajo para listado'!$A$151:$Z$151,0)),0)+IFERROR(INDEX('Hoja de Trabajo para listado'!$AB$155:$BA$1048576,MATCH($A106,'Hoja de Trabajo para listado'!$AB$155:$AB$1048576,0),MATCH((CUADRO!G$5&amp;$E106),'Hoja de Trabajo para listado'!$AB$151:$BA$151,0)),0)+IFERROR(INDEX('Hoja de Trabajo para listado'!$BC$155:$CB$1048576,MATCH($A106,'Hoja de Trabajo para listado'!$BC$155:$BC$1048576,0),MATCH((CUADRO!G$5&amp;$E106),'Hoja de Trabajo para listado'!$BC$151:$CB$151,0)),0)+IFERROR(INDEX('Hoja de Trabajo para listado'!$DE$153:$DG$274,MATCH($A106,'Hoja de Trabajo para listado'!$DE$153:$DE$1048576,0),MATCH((CUADRO!G$5&amp;$E106),'Hoja de Trabajo para listado'!$DE$151:$DG$151,0)),0)+IFERROR(INDEX('Hoja de Trabajo para listado'!$CD$155:$DC$1048576,MATCH($A106,'Hoja de Trabajo para listado'!$CD$155:$CD$1048576,0),MATCH((CUADRO!G$5&amp;$E106),'Hoja de Trabajo para listado'!$CD$151:$DC$151,0)),0)</f>
        <v>0</v>
      </c>
      <c r="H106" s="314">
        <f ca="1">+IFERROR(INDEX('Hoja de Trabajo para listado'!$A$155:$Z$1048576,MATCH($A106,'Hoja de Trabajo para listado'!$A$155:$A$1048576,0),MATCH((CUADRO!H$5&amp;$E106),'Hoja de Trabajo para listado'!$A$151:$Z$151,0)),0)+IFERROR(INDEX('Hoja de Trabajo para listado'!$AB$155:$BA$1048576,MATCH($A106,'Hoja de Trabajo para listado'!$AB$155:$AB$1048576,0),MATCH((CUADRO!H$5&amp;$E106),'Hoja de Trabajo para listado'!$AB$151:$BA$151,0)),0)+IFERROR(INDEX('Hoja de Trabajo para listado'!$BC$155:$CB$1048576,MATCH($A106,'Hoja de Trabajo para listado'!$BC$155:$BC$1048576,0),MATCH((CUADRO!H$5&amp;$E106),'Hoja de Trabajo para listado'!$BC$151:$CB$151,0)),0)+IFERROR(INDEX('Hoja de Trabajo para listado'!$DE$153:$DG$274,MATCH($A106,'Hoja de Trabajo para listado'!$DE$153:$DE$1048576,0),MATCH((CUADRO!H$5&amp;$E106),'Hoja de Trabajo para listado'!$DE$151:$DG$151,0)),0)+IFERROR(INDEX('Hoja de Trabajo para listado'!$CD$155:$DC$1048576,MATCH($A106,'Hoja de Trabajo para listado'!$CD$155:$CD$1048576,0),MATCH((CUADRO!H$5&amp;$E106),'Hoja de Trabajo para listado'!$CD$151:$DC$151,0)),0)</f>
        <v>0</v>
      </c>
      <c r="I106" s="314">
        <f ca="1">+IFERROR(INDEX('Hoja de Trabajo para listado'!$A$155:$Z$1048576,MATCH($A106,'Hoja de Trabajo para listado'!$A$155:$A$1048576,0),MATCH((CUADRO!I$5&amp;$E106),'Hoja de Trabajo para listado'!$A$151:$Z$151,0)),0)+IFERROR(INDEX('Hoja de Trabajo para listado'!$AB$155:$BA$1048576,MATCH($A106,'Hoja de Trabajo para listado'!$AB$155:$AB$1048576,0),MATCH((CUADRO!I$5&amp;$E106),'Hoja de Trabajo para listado'!$AB$151:$BA$151,0)),0)+IFERROR(INDEX('Hoja de Trabajo para listado'!$BC$155:$CB$1048576,MATCH($A106,'Hoja de Trabajo para listado'!$BC$155:$BC$1048576,0),MATCH((CUADRO!I$5&amp;$E106),'Hoja de Trabajo para listado'!$BC$151:$CB$151,0)),0)+IFERROR(INDEX('Hoja de Trabajo para listado'!$DE$153:$DG$274,MATCH($A106,'Hoja de Trabajo para listado'!$DE$153:$DE$1048576,0),MATCH((CUADRO!I$5&amp;$E106),'Hoja de Trabajo para listado'!$DE$151:$DG$151,0)),0)+IFERROR(INDEX('Hoja de Trabajo para listado'!$CD$155:$DC$1048576,MATCH($A106,'Hoja de Trabajo para listado'!$CD$155:$CD$1048576,0),MATCH((CUADRO!I$5&amp;$E106),'Hoja de Trabajo para listado'!$CD$151:$DC$151,0)),0)</f>
        <v>0</v>
      </c>
      <c r="J106" s="314">
        <f ca="1">+IFERROR(INDEX('Hoja de Trabajo para listado'!$A$155:$Z$1048576,MATCH($A106,'Hoja de Trabajo para listado'!$A$155:$A$1048576,0),MATCH((CUADRO!J$5&amp;$E106),'Hoja de Trabajo para listado'!$A$151:$Z$151,0)),0)+IFERROR(INDEX('Hoja de Trabajo para listado'!$AB$155:$BA$1048576,MATCH($A106,'Hoja de Trabajo para listado'!$AB$155:$AB$1048576,0),MATCH((CUADRO!J$5&amp;$E106),'Hoja de Trabajo para listado'!$AB$151:$BA$151,0)),0)+IFERROR(INDEX('Hoja de Trabajo para listado'!$BC$155:$CB$1048576,MATCH($A106,'Hoja de Trabajo para listado'!$BC$155:$BC$1048576,0),MATCH((CUADRO!J$5&amp;$E106),'Hoja de Trabajo para listado'!$BC$151:$CB$151,0)),0)+IFERROR(INDEX('Hoja de Trabajo para listado'!$DE$153:$DG$274,MATCH($A106,'Hoja de Trabajo para listado'!$DE$153:$DE$1048576,0),MATCH((CUADRO!J$5&amp;$E106),'Hoja de Trabajo para listado'!$DE$151:$DG$151,0)),0)+IFERROR(INDEX('Hoja de Trabajo para listado'!$CD$155:$DC$1048576,MATCH($A106,'Hoja de Trabajo para listado'!$CD$155:$CD$1048576,0),MATCH((CUADRO!J$5&amp;$E106),'Hoja de Trabajo para listado'!$CD$151:$DC$151,0)),0)</f>
        <v>0</v>
      </c>
      <c r="K106" s="314">
        <f ca="1">+IFERROR(INDEX('Hoja de Trabajo para listado'!$A$155:$Z$1048576,MATCH($A106,'Hoja de Trabajo para listado'!$A$155:$A$1048576,0),MATCH((CUADRO!K$5&amp;$E106),'Hoja de Trabajo para listado'!$A$151:$Z$151,0)),0)+IFERROR(INDEX('Hoja de Trabajo para listado'!$AB$155:$BA$1048576,MATCH($A106,'Hoja de Trabajo para listado'!$AB$155:$AB$1048576,0),MATCH((CUADRO!K$5&amp;$E106),'Hoja de Trabajo para listado'!$AB$151:$BA$151,0)),0)+IFERROR(INDEX('Hoja de Trabajo para listado'!$BC$155:$CB$1048576,MATCH($A106,'Hoja de Trabajo para listado'!$BC$155:$BC$1048576,0),MATCH((CUADRO!K$5&amp;$E106),'Hoja de Trabajo para listado'!$BC$151:$CB$151,0)),0)+IFERROR(INDEX('Hoja de Trabajo para listado'!$DE$153:$DG$274,MATCH($A106,'Hoja de Trabajo para listado'!$DE$153:$DE$1048576,0),MATCH((CUADRO!K$5&amp;$E106),'Hoja de Trabajo para listado'!$DE$151:$DG$151,0)),0)+IFERROR(INDEX('Hoja de Trabajo para listado'!$CD$155:$DC$1048576,MATCH($A106,'Hoja de Trabajo para listado'!$CD$155:$CD$1048576,0),MATCH((CUADRO!K$5&amp;$E106),'Hoja de Trabajo para listado'!$CD$151:$DC$151,0)),0)</f>
        <v>0</v>
      </c>
      <c r="L106" s="314">
        <f ca="1">+IFERROR(INDEX('Hoja de Trabajo para listado'!$A$155:$Z$1048576,MATCH($A106,'Hoja de Trabajo para listado'!$A$155:$A$1048576,0),MATCH((CUADRO!L$5&amp;$E106),'Hoja de Trabajo para listado'!$A$151:$Z$151,0)),0)+IFERROR(INDEX('Hoja de Trabajo para listado'!$AB$155:$BA$1048576,MATCH($A106,'Hoja de Trabajo para listado'!$AB$155:$AB$1048576,0),MATCH((CUADRO!L$5&amp;$E106),'Hoja de Trabajo para listado'!$AB$151:$BA$151,0)),0)+IFERROR(INDEX('Hoja de Trabajo para listado'!$BC$155:$CB$1048576,MATCH($A106,'Hoja de Trabajo para listado'!$BC$155:$BC$1048576,0),MATCH((CUADRO!L$5&amp;$E106),'Hoja de Trabajo para listado'!$BC$151:$CB$151,0)),0)+IFERROR(INDEX('Hoja de Trabajo para listado'!$DE$153:$DG$274,MATCH($A106,'Hoja de Trabajo para listado'!$DE$153:$DE$1048576,0),MATCH((CUADRO!L$5&amp;$E106),'Hoja de Trabajo para listado'!$DE$151:$DG$151,0)),0)+IFERROR(INDEX('Hoja de Trabajo para listado'!$CD$155:$DC$1048576,MATCH($A106,'Hoja de Trabajo para listado'!$CD$155:$CD$1048576,0),MATCH((CUADRO!L$5&amp;$E106),'Hoja de Trabajo para listado'!$CD$151:$DC$151,0)),0)</f>
        <v>0</v>
      </c>
      <c r="M106" s="314">
        <f ca="1">+IFERROR(INDEX('Hoja de Trabajo para listado'!$A$155:$Z$1048576,MATCH($A106,'Hoja de Trabajo para listado'!$A$155:$A$1048576,0),MATCH((CUADRO!M$5&amp;$E106),'Hoja de Trabajo para listado'!$A$151:$Z$151,0)),0)+IFERROR(INDEX('Hoja de Trabajo para listado'!$AB$155:$BA$1048576,MATCH($A106,'Hoja de Trabajo para listado'!$AB$155:$AB$1048576,0),MATCH((CUADRO!M$5&amp;$E106),'Hoja de Trabajo para listado'!$AB$151:$BA$151,0)),0)+IFERROR(INDEX('Hoja de Trabajo para listado'!$BC$155:$CB$1048576,MATCH($A106,'Hoja de Trabajo para listado'!$BC$155:$BC$1048576,0),MATCH((CUADRO!M$5&amp;$E106),'Hoja de Trabajo para listado'!$BC$151:$CB$151,0)),0)+IFERROR(INDEX('Hoja de Trabajo para listado'!$DE$153:$DG$274,MATCH($A106,'Hoja de Trabajo para listado'!$DE$153:$DE$1048576,0),MATCH((CUADRO!M$5&amp;$E106),'Hoja de Trabajo para listado'!$DE$151:$DG$151,0)),0)+IFERROR(INDEX('Hoja de Trabajo para listado'!$CD$155:$DC$1048576,MATCH($A106,'Hoja de Trabajo para listado'!$CD$155:$CD$1048576,0),MATCH((CUADRO!M$5&amp;$E106),'Hoja de Trabajo para listado'!$CD$151:$DC$151,0)),0)</f>
        <v>0</v>
      </c>
      <c r="N106" s="314">
        <f ca="1">+IFERROR(INDEX('Hoja de Trabajo para listado'!$A$155:$Z$1048576,MATCH($A106,'Hoja de Trabajo para listado'!$A$155:$A$1048576,0),MATCH((CUADRO!N$5&amp;$E106),'Hoja de Trabajo para listado'!$A$151:$Z$151,0)),0)+IFERROR(INDEX('Hoja de Trabajo para listado'!$AB$155:$BA$1048576,MATCH($A106,'Hoja de Trabajo para listado'!$AB$155:$AB$1048576,0),MATCH((CUADRO!N$5&amp;$E106),'Hoja de Trabajo para listado'!$AB$151:$BA$151,0)),0)+IFERROR(INDEX('Hoja de Trabajo para listado'!$BC$155:$CB$1048576,MATCH($A106,'Hoja de Trabajo para listado'!$BC$155:$BC$1048576,0),MATCH((CUADRO!N$5&amp;$E106),'Hoja de Trabajo para listado'!$BC$151:$CB$151,0)),0)+IFERROR(INDEX('Hoja de Trabajo para listado'!$DE$153:$DG$274,MATCH($A106,'Hoja de Trabajo para listado'!$DE$153:$DE$1048576,0),MATCH((CUADRO!N$5&amp;$E106),'Hoja de Trabajo para listado'!$DE$151:$DG$151,0)),0)+IFERROR(INDEX('Hoja de Trabajo para listado'!$CD$155:$DC$1048576,MATCH($A106,'Hoja de Trabajo para listado'!$CD$155:$CD$1048576,0),MATCH((CUADRO!N$5&amp;$E106),'Hoja de Trabajo para listado'!$CD$151:$DC$151,0)),0)</f>
        <v>0</v>
      </c>
      <c r="O106" s="314">
        <f ca="1">+IFERROR(INDEX('Hoja de Trabajo para listado'!$A$155:$Z$1048576,MATCH($A106,'Hoja de Trabajo para listado'!$A$155:$A$1048576,0),MATCH((CUADRO!O$5&amp;$E106),'Hoja de Trabajo para listado'!$A$151:$Z$151,0)),0)+IFERROR(INDEX('Hoja de Trabajo para listado'!$AB$155:$BA$1048576,MATCH($A106,'Hoja de Trabajo para listado'!$AB$155:$AB$1048576,0),MATCH((CUADRO!O$5&amp;$E106),'Hoja de Trabajo para listado'!$AB$151:$BA$151,0)),0)+IFERROR(INDEX('Hoja de Trabajo para listado'!$BC$155:$CB$1048576,MATCH($A106,'Hoja de Trabajo para listado'!$BC$155:$BC$1048576,0),MATCH((CUADRO!O$5&amp;$E106),'Hoja de Trabajo para listado'!$BC$151:$CB$151,0)),0)+IFERROR(INDEX('Hoja de Trabajo para listado'!$DE$153:$DG$274,MATCH($A106,'Hoja de Trabajo para listado'!$DE$153:$DE$1048576,0),MATCH((CUADRO!O$5&amp;$E106),'Hoja de Trabajo para listado'!$DE$151:$DG$151,0)),0)+IFERROR(INDEX('Hoja de Trabajo para listado'!$CD$155:$DC$1048576,MATCH($A106,'Hoja de Trabajo para listado'!$CD$155:$CD$1048576,0),MATCH((CUADRO!O$5&amp;$E106),'Hoja de Trabajo para listado'!$CD$151:$DC$151,0)),0)</f>
        <v>0</v>
      </c>
      <c r="P106" s="314">
        <f ca="1">+IFERROR(INDEX('Hoja de Trabajo para listado'!$A$155:$Z$1048576,MATCH($A106,'Hoja de Trabajo para listado'!$A$155:$A$1048576,0),MATCH((CUADRO!P$5&amp;$E106),'Hoja de Trabajo para listado'!$A$151:$Z$151,0)),0)+IFERROR(INDEX('Hoja de Trabajo para listado'!$AB$155:$BA$1048576,MATCH($A106,'Hoja de Trabajo para listado'!$AB$155:$AB$1048576,0),MATCH((CUADRO!P$5&amp;$E106),'Hoja de Trabajo para listado'!$AB$151:$BA$151,0)),0)+IFERROR(INDEX('Hoja de Trabajo para listado'!$BC$155:$CB$1048576,MATCH($A106,'Hoja de Trabajo para listado'!$BC$155:$BC$1048576,0),MATCH((CUADRO!P$5&amp;$E106),'Hoja de Trabajo para listado'!$BC$151:$CB$151,0)),0)+IFERROR(INDEX('Hoja de Trabajo para listado'!$DE$153:$DG$274,MATCH($A106,'Hoja de Trabajo para listado'!$DE$153:$DE$1048576,0),MATCH((CUADRO!P$5&amp;$E106),'Hoja de Trabajo para listado'!$DE$151:$DG$151,0)),0)+IFERROR(INDEX('Hoja de Trabajo para listado'!$CD$155:$DC$1048576,MATCH($A106,'Hoja de Trabajo para listado'!$CD$155:$CD$1048576,0),MATCH((CUADRO!P$5&amp;$E106),'Hoja de Trabajo para listado'!$CD$151:$DC$151,0)),0)</f>
        <v>0</v>
      </c>
      <c r="Q106" s="314">
        <f ca="1">+IFERROR(INDEX('Hoja de Trabajo para listado'!$A$155:$Z$1048576,MATCH($A106,'Hoja de Trabajo para listado'!$A$155:$A$1048576,0),MATCH((CUADRO!Q$5&amp;$E106),'Hoja de Trabajo para listado'!$A$151:$Z$151,0)),0)+IFERROR(INDEX('Hoja de Trabajo para listado'!$AB$155:$BA$1048576,MATCH($A106,'Hoja de Trabajo para listado'!$AB$155:$AB$1048576,0),MATCH((CUADRO!Q$5&amp;$E106),'Hoja de Trabajo para listado'!$AB$151:$BA$151,0)),0)+IFERROR(INDEX('Hoja de Trabajo para listado'!$BC$155:$CB$1048576,MATCH($A106,'Hoja de Trabajo para listado'!$BC$155:$BC$1048576,0),MATCH((CUADRO!Q$5&amp;$E106),'Hoja de Trabajo para listado'!$BC$151:$CB$151,0)),0)+IFERROR(INDEX('Hoja de Trabajo para listado'!$DE$153:$DG$274,MATCH($A106,'Hoja de Trabajo para listado'!$DE$153:$DE$1048576,0),MATCH((CUADRO!Q$5&amp;$E106),'Hoja de Trabajo para listado'!$DE$151:$DG$151,0)),0)+IFERROR(INDEX('Hoja de Trabajo para listado'!$CD$155:$DC$1048576,MATCH($A106,'Hoja de Trabajo para listado'!$CD$155:$CD$1048576,0),MATCH((CUADRO!Q$5&amp;$E106),'Hoja de Trabajo para listado'!$CD$151:$DC$151,0)),0)</f>
        <v>0</v>
      </c>
      <c r="R106" s="314">
        <f t="shared" ca="1" si="2"/>
        <v>0</v>
      </c>
      <c r="S106" s="345"/>
      <c r="T106" s="314">
        <f ca="1">+T107</f>
        <v>0</v>
      </c>
      <c r="U106" s="313">
        <f t="shared" si="3"/>
        <v>1</v>
      </c>
      <c r="V106" s="319" t="str">
        <f>+VLOOKUP(A106,bd_lista!$A$3:$E$593,5,FALSE)</f>
        <v>Empresas Nacionales</v>
      </c>
      <c r="W106" s="425" t="str">
        <f>+V106</f>
        <v>Empresas Nacionales</v>
      </c>
    </row>
    <row r="107" spans="1:23" ht="15" hidden="1" customHeight="1">
      <c r="A107" s="323">
        <v>716</v>
      </c>
      <c r="B107" s="428"/>
      <c r="C107" s="319" t="str">
        <f>+VLOOKUP(A107,bd_lista!$A$3:$C$593,3,FALSE)</f>
        <v>Empresa Tarijeña del Gas</v>
      </c>
      <c r="D107" s="430"/>
      <c r="E107" s="319" t="s">
        <v>1419</v>
      </c>
      <c r="F107" s="316">
        <f ca="1">+IFERROR(INDEX('Hoja de Trabajo para listado'!$A$155:$Z$1048576,MATCH($A107,'Hoja de Trabajo para listado'!$A$155:$A$1048576,0),MATCH((CUADRO!F$5&amp;$E107),'Hoja de Trabajo para listado'!$A$151:$Z$151,0)),0)+IFERROR(INDEX('Hoja de Trabajo para listado'!$AB$155:$BA$1048576,MATCH($A107,'Hoja de Trabajo para listado'!$AB$155:$AB$1048576,0),MATCH((CUADRO!F$5&amp;$E107),'Hoja de Trabajo para listado'!$AB$151:$BA$151,0)),0)+IFERROR(INDEX('Hoja de Trabajo para listado'!$BC$155:$CB$1048576,MATCH($A107,'Hoja de Trabajo para listado'!$BC$155:$BC$1048576,0),MATCH((CUADRO!F$5&amp;$E107),'Hoja de Trabajo para listado'!$BC$151:$CB$151,0)),0)+IFERROR(INDEX('Hoja de Trabajo para listado'!$DE$153:$DG$274,MATCH($A107,'Hoja de Trabajo para listado'!$DE$153:$DE$1048576,0),MATCH((CUADRO!F$5&amp;$E107),'Hoja de Trabajo para listado'!$DE$151:$DG$151,0)),0)+IFERROR(INDEX('Hoja de Trabajo para listado'!$CD$155:$DC$1048576,MATCH($A107,'Hoja de Trabajo para listado'!$CD$155:$CD$1048576,0),MATCH((CUADRO!F$5&amp;$E107),'Hoja de Trabajo para listado'!$CD$151:$DC$151,0)),0)</f>
        <v>0</v>
      </c>
      <c r="G107" s="316">
        <f ca="1">+IFERROR(INDEX('Hoja de Trabajo para listado'!$A$155:$Z$1048576,MATCH($A107,'Hoja de Trabajo para listado'!$A$155:$A$1048576,0),MATCH((CUADRO!G$5&amp;$E107),'Hoja de Trabajo para listado'!$A$151:$Z$151,0)),0)+IFERROR(INDEX('Hoja de Trabajo para listado'!$AB$155:$BA$1048576,MATCH($A107,'Hoja de Trabajo para listado'!$AB$155:$AB$1048576,0),MATCH((CUADRO!G$5&amp;$E107),'Hoja de Trabajo para listado'!$AB$151:$BA$151,0)),0)+IFERROR(INDEX('Hoja de Trabajo para listado'!$BC$155:$CB$1048576,MATCH($A107,'Hoja de Trabajo para listado'!$BC$155:$BC$1048576,0),MATCH((CUADRO!G$5&amp;$E107),'Hoja de Trabajo para listado'!$BC$151:$CB$151,0)),0)+IFERROR(INDEX('Hoja de Trabajo para listado'!$DE$153:$DG$274,MATCH($A107,'Hoja de Trabajo para listado'!$DE$153:$DE$1048576,0),MATCH((CUADRO!G$5&amp;$E107),'Hoja de Trabajo para listado'!$DE$151:$DG$151,0)),0)+IFERROR(INDEX('Hoja de Trabajo para listado'!$CD$155:$DC$1048576,MATCH($A107,'Hoja de Trabajo para listado'!$CD$155:$CD$1048576,0),MATCH((CUADRO!G$5&amp;$E107),'Hoja de Trabajo para listado'!$CD$151:$DC$151,0)),0)</f>
        <v>0</v>
      </c>
      <c r="H107" s="316">
        <f ca="1">+IFERROR(INDEX('Hoja de Trabajo para listado'!$A$155:$Z$1048576,MATCH($A107,'Hoja de Trabajo para listado'!$A$155:$A$1048576,0),MATCH((CUADRO!H$5&amp;$E107),'Hoja de Trabajo para listado'!$A$151:$Z$151,0)),0)+IFERROR(INDEX('Hoja de Trabajo para listado'!$AB$155:$BA$1048576,MATCH($A107,'Hoja de Trabajo para listado'!$AB$155:$AB$1048576,0),MATCH((CUADRO!H$5&amp;$E107),'Hoja de Trabajo para listado'!$AB$151:$BA$151,0)),0)+IFERROR(INDEX('Hoja de Trabajo para listado'!$BC$155:$CB$1048576,MATCH($A107,'Hoja de Trabajo para listado'!$BC$155:$BC$1048576,0),MATCH((CUADRO!H$5&amp;$E107),'Hoja de Trabajo para listado'!$BC$151:$CB$151,0)),0)+IFERROR(INDEX('Hoja de Trabajo para listado'!$DE$153:$DG$274,MATCH($A107,'Hoja de Trabajo para listado'!$DE$153:$DE$1048576,0),MATCH((CUADRO!H$5&amp;$E107),'Hoja de Trabajo para listado'!$DE$151:$DG$151,0)),0)+IFERROR(INDEX('Hoja de Trabajo para listado'!$CD$155:$DC$1048576,MATCH($A107,'Hoja de Trabajo para listado'!$CD$155:$CD$1048576,0),MATCH((CUADRO!H$5&amp;$E107),'Hoja de Trabajo para listado'!$CD$151:$DC$151,0)),0)</f>
        <v>0</v>
      </c>
      <c r="I107" s="316">
        <f ca="1">+IFERROR(INDEX('Hoja de Trabajo para listado'!$A$155:$Z$1048576,MATCH($A107,'Hoja de Trabajo para listado'!$A$155:$A$1048576,0),MATCH((CUADRO!I$5&amp;$E107),'Hoja de Trabajo para listado'!$A$151:$Z$151,0)),0)+IFERROR(INDEX('Hoja de Trabajo para listado'!$AB$155:$BA$1048576,MATCH($A107,'Hoja de Trabajo para listado'!$AB$155:$AB$1048576,0),MATCH((CUADRO!I$5&amp;$E107),'Hoja de Trabajo para listado'!$AB$151:$BA$151,0)),0)+IFERROR(INDEX('Hoja de Trabajo para listado'!$BC$155:$CB$1048576,MATCH($A107,'Hoja de Trabajo para listado'!$BC$155:$BC$1048576,0),MATCH((CUADRO!I$5&amp;$E107),'Hoja de Trabajo para listado'!$BC$151:$CB$151,0)),0)+IFERROR(INDEX('Hoja de Trabajo para listado'!$DE$153:$DG$274,MATCH($A107,'Hoja de Trabajo para listado'!$DE$153:$DE$1048576,0),MATCH((CUADRO!I$5&amp;$E107),'Hoja de Trabajo para listado'!$DE$151:$DG$151,0)),0)+IFERROR(INDEX('Hoja de Trabajo para listado'!$CD$155:$DC$1048576,MATCH($A107,'Hoja de Trabajo para listado'!$CD$155:$CD$1048576,0),MATCH((CUADRO!I$5&amp;$E107),'Hoja de Trabajo para listado'!$CD$151:$DC$151,0)),0)</f>
        <v>0</v>
      </c>
      <c r="J107" s="316">
        <f ca="1">+IFERROR(INDEX('Hoja de Trabajo para listado'!$A$155:$Z$1048576,MATCH($A107,'Hoja de Trabajo para listado'!$A$155:$A$1048576,0),MATCH((CUADRO!J$5&amp;$E107),'Hoja de Trabajo para listado'!$A$151:$Z$151,0)),0)+IFERROR(INDEX('Hoja de Trabajo para listado'!$AB$155:$BA$1048576,MATCH($A107,'Hoja de Trabajo para listado'!$AB$155:$AB$1048576,0),MATCH((CUADRO!J$5&amp;$E107),'Hoja de Trabajo para listado'!$AB$151:$BA$151,0)),0)+IFERROR(INDEX('Hoja de Trabajo para listado'!$BC$155:$CB$1048576,MATCH($A107,'Hoja de Trabajo para listado'!$BC$155:$BC$1048576,0),MATCH((CUADRO!J$5&amp;$E107),'Hoja de Trabajo para listado'!$BC$151:$CB$151,0)),0)+IFERROR(INDEX('Hoja de Trabajo para listado'!$DE$153:$DG$274,MATCH($A107,'Hoja de Trabajo para listado'!$DE$153:$DE$1048576,0),MATCH((CUADRO!J$5&amp;$E107),'Hoja de Trabajo para listado'!$DE$151:$DG$151,0)),0)+IFERROR(INDEX('Hoja de Trabajo para listado'!$CD$155:$DC$1048576,MATCH($A107,'Hoja de Trabajo para listado'!$CD$155:$CD$1048576,0),MATCH((CUADRO!J$5&amp;$E107),'Hoja de Trabajo para listado'!$CD$151:$DC$151,0)),0)</f>
        <v>0</v>
      </c>
      <c r="K107" s="316">
        <f ca="1">+IFERROR(INDEX('Hoja de Trabajo para listado'!$A$155:$Z$1048576,MATCH($A107,'Hoja de Trabajo para listado'!$A$155:$A$1048576,0),MATCH((CUADRO!K$5&amp;$E107),'Hoja de Trabajo para listado'!$A$151:$Z$151,0)),0)+IFERROR(INDEX('Hoja de Trabajo para listado'!$AB$155:$BA$1048576,MATCH($A107,'Hoja de Trabajo para listado'!$AB$155:$AB$1048576,0),MATCH((CUADRO!K$5&amp;$E107),'Hoja de Trabajo para listado'!$AB$151:$BA$151,0)),0)+IFERROR(INDEX('Hoja de Trabajo para listado'!$BC$155:$CB$1048576,MATCH($A107,'Hoja de Trabajo para listado'!$BC$155:$BC$1048576,0),MATCH((CUADRO!K$5&amp;$E107),'Hoja de Trabajo para listado'!$BC$151:$CB$151,0)),0)+IFERROR(INDEX('Hoja de Trabajo para listado'!$DE$153:$DG$274,MATCH($A107,'Hoja de Trabajo para listado'!$DE$153:$DE$1048576,0),MATCH((CUADRO!K$5&amp;$E107),'Hoja de Trabajo para listado'!$DE$151:$DG$151,0)),0)+IFERROR(INDEX('Hoja de Trabajo para listado'!$CD$155:$DC$1048576,MATCH($A107,'Hoja de Trabajo para listado'!$CD$155:$CD$1048576,0),MATCH((CUADRO!K$5&amp;$E107),'Hoja de Trabajo para listado'!$CD$151:$DC$151,0)),0)</f>
        <v>0</v>
      </c>
      <c r="L107" s="316">
        <f ca="1">+IFERROR(INDEX('Hoja de Trabajo para listado'!$A$155:$Z$1048576,MATCH($A107,'Hoja de Trabajo para listado'!$A$155:$A$1048576,0),MATCH((CUADRO!L$5&amp;$E107),'Hoja de Trabajo para listado'!$A$151:$Z$151,0)),0)+IFERROR(INDEX('Hoja de Trabajo para listado'!$AB$155:$BA$1048576,MATCH($A107,'Hoja de Trabajo para listado'!$AB$155:$AB$1048576,0),MATCH((CUADRO!L$5&amp;$E107),'Hoja de Trabajo para listado'!$AB$151:$BA$151,0)),0)+IFERROR(INDEX('Hoja de Trabajo para listado'!$BC$155:$CB$1048576,MATCH($A107,'Hoja de Trabajo para listado'!$BC$155:$BC$1048576,0),MATCH((CUADRO!L$5&amp;$E107),'Hoja de Trabajo para listado'!$BC$151:$CB$151,0)),0)+IFERROR(INDEX('Hoja de Trabajo para listado'!$DE$153:$DG$274,MATCH($A107,'Hoja de Trabajo para listado'!$DE$153:$DE$1048576,0),MATCH((CUADRO!L$5&amp;$E107),'Hoja de Trabajo para listado'!$DE$151:$DG$151,0)),0)+IFERROR(INDEX('Hoja de Trabajo para listado'!$CD$155:$DC$1048576,MATCH($A107,'Hoja de Trabajo para listado'!$CD$155:$CD$1048576,0),MATCH((CUADRO!L$5&amp;$E107),'Hoja de Trabajo para listado'!$CD$151:$DC$151,0)),0)</f>
        <v>0</v>
      </c>
      <c r="M107" s="316">
        <f ca="1">+IFERROR(INDEX('Hoja de Trabajo para listado'!$A$155:$Z$1048576,MATCH($A107,'Hoja de Trabajo para listado'!$A$155:$A$1048576,0),MATCH((CUADRO!M$5&amp;$E107),'Hoja de Trabajo para listado'!$A$151:$Z$151,0)),0)+IFERROR(INDEX('Hoja de Trabajo para listado'!$AB$155:$BA$1048576,MATCH($A107,'Hoja de Trabajo para listado'!$AB$155:$AB$1048576,0),MATCH((CUADRO!M$5&amp;$E107),'Hoja de Trabajo para listado'!$AB$151:$BA$151,0)),0)+IFERROR(INDEX('Hoja de Trabajo para listado'!$BC$155:$CB$1048576,MATCH($A107,'Hoja de Trabajo para listado'!$BC$155:$BC$1048576,0),MATCH((CUADRO!M$5&amp;$E107),'Hoja de Trabajo para listado'!$BC$151:$CB$151,0)),0)+IFERROR(INDEX('Hoja de Trabajo para listado'!$DE$153:$DG$274,MATCH($A107,'Hoja de Trabajo para listado'!$DE$153:$DE$1048576,0),MATCH((CUADRO!M$5&amp;$E107),'Hoja de Trabajo para listado'!$DE$151:$DG$151,0)),0)+IFERROR(INDEX('Hoja de Trabajo para listado'!$CD$155:$DC$1048576,MATCH($A107,'Hoja de Trabajo para listado'!$CD$155:$CD$1048576,0),MATCH((CUADRO!M$5&amp;$E107),'Hoja de Trabajo para listado'!$CD$151:$DC$151,0)),0)</f>
        <v>0</v>
      </c>
      <c r="N107" s="316">
        <f ca="1">+IFERROR(INDEX('Hoja de Trabajo para listado'!$A$155:$Z$1048576,MATCH($A107,'Hoja de Trabajo para listado'!$A$155:$A$1048576,0),MATCH((CUADRO!N$5&amp;$E107),'Hoja de Trabajo para listado'!$A$151:$Z$151,0)),0)+IFERROR(INDEX('Hoja de Trabajo para listado'!$AB$155:$BA$1048576,MATCH($A107,'Hoja de Trabajo para listado'!$AB$155:$AB$1048576,0),MATCH((CUADRO!N$5&amp;$E107),'Hoja de Trabajo para listado'!$AB$151:$BA$151,0)),0)+IFERROR(INDEX('Hoja de Trabajo para listado'!$BC$155:$CB$1048576,MATCH($A107,'Hoja de Trabajo para listado'!$BC$155:$BC$1048576,0),MATCH((CUADRO!N$5&amp;$E107),'Hoja de Trabajo para listado'!$BC$151:$CB$151,0)),0)+IFERROR(INDEX('Hoja de Trabajo para listado'!$DE$153:$DG$274,MATCH($A107,'Hoja de Trabajo para listado'!$DE$153:$DE$1048576,0),MATCH((CUADRO!N$5&amp;$E107),'Hoja de Trabajo para listado'!$DE$151:$DG$151,0)),0)+IFERROR(INDEX('Hoja de Trabajo para listado'!$CD$155:$DC$1048576,MATCH($A107,'Hoja de Trabajo para listado'!$CD$155:$CD$1048576,0),MATCH((CUADRO!N$5&amp;$E107),'Hoja de Trabajo para listado'!$CD$151:$DC$151,0)),0)</f>
        <v>0</v>
      </c>
      <c r="O107" s="316">
        <f ca="1">+IFERROR(INDEX('Hoja de Trabajo para listado'!$A$155:$Z$1048576,MATCH($A107,'Hoja de Trabajo para listado'!$A$155:$A$1048576,0),MATCH((CUADRO!O$5&amp;$E107),'Hoja de Trabajo para listado'!$A$151:$Z$151,0)),0)+IFERROR(INDEX('Hoja de Trabajo para listado'!$AB$155:$BA$1048576,MATCH($A107,'Hoja de Trabajo para listado'!$AB$155:$AB$1048576,0),MATCH((CUADRO!O$5&amp;$E107),'Hoja de Trabajo para listado'!$AB$151:$BA$151,0)),0)+IFERROR(INDEX('Hoja de Trabajo para listado'!$BC$155:$CB$1048576,MATCH($A107,'Hoja de Trabajo para listado'!$BC$155:$BC$1048576,0),MATCH((CUADRO!O$5&amp;$E107),'Hoja de Trabajo para listado'!$BC$151:$CB$151,0)),0)+IFERROR(INDEX('Hoja de Trabajo para listado'!$DE$153:$DG$274,MATCH($A107,'Hoja de Trabajo para listado'!$DE$153:$DE$1048576,0),MATCH((CUADRO!O$5&amp;$E107),'Hoja de Trabajo para listado'!$DE$151:$DG$151,0)),0)+IFERROR(INDEX('Hoja de Trabajo para listado'!$CD$155:$DC$1048576,MATCH($A107,'Hoja de Trabajo para listado'!$CD$155:$CD$1048576,0),MATCH((CUADRO!O$5&amp;$E107),'Hoja de Trabajo para listado'!$CD$151:$DC$151,0)),0)</f>
        <v>0</v>
      </c>
      <c r="P107" s="316">
        <f ca="1">+IFERROR(INDEX('Hoja de Trabajo para listado'!$A$155:$Z$1048576,MATCH($A107,'Hoja de Trabajo para listado'!$A$155:$A$1048576,0),MATCH((CUADRO!P$5&amp;$E107),'Hoja de Trabajo para listado'!$A$151:$Z$151,0)),0)+IFERROR(INDEX('Hoja de Trabajo para listado'!$AB$155:$BA$1048576,MATCH($A107,'Hoja de Trabajo para listado'!$AB$155:$AB$1048576,0),MATCH((CUADRO!P$5&amp;$E107),'Hoja de Trabajo para listado'!$AB$151:$BA$151,0)),0)+IFERROR(INDEX('Hoja de Trabajo para listado'!$BC$155:$CB$1048576,MATCH($A107,'Hoja de Trabajo para listado'!$BC$155:$BC$1048576,0),MATCH((CUADRO!P$5&amp;$E107),'Hoja de Trabajo para listado'!$BC$151:$CB$151,0)),0)+IFERROR(INDEX('Hoja de Trabajo para listado'!$DE$153:$DG$274,MATCH($A107,'Hoja de Trabajo para listado'!$DE$153:$DE$1048576,0),MATCH((CUADRO!P$5&amp;$E107),'Hoja de Trabajo para listado'!$DE$151:$DG$151,0)),0)+IFERROR(INDEX('Hoja de Trabajo para listado'!$CD$155:$DC$1048576,MATCH($A107,'Hoja de Trabajo para listado'!$CD$155:$CD$1048576,0),MATCH((CUADRO!P$5&amp;$E107),'Hoja de Trabajo para listado'!$CD$151:$DC$151,0)),0)</f>
        <v>0</v>
      </c>
      <c r="Q107" s="316">
        <f ca="1">+IFERROR(INDEX('Hoja de Trabajo para listado'!$A$155:$Z$1048576,MATCH($A107,'Hoja de Trabajo para listado'!$A$155:$A$1048576,0),MATCH((CUADRO!Q$5&amp;$E107),'Hoja de Trabajo para listado'!$A$151:$Z$151,0)),0)+IFERROR(INDEX('Hoja de Trabajo para listado'!$AB$155:$BA$1048576,MATCH($A107,'Hoja de Trabajo para listado'!$AB$155:$AB$1048576,0),MATCH((CUADRO!Q$5&amp;$E107),'Hoja de Trabajo para listado'!$AB$151:$BA$151,0)),0)+IFERROR(INDEX('Hoja de Trabajo para listado'!$BC$155:$CB$1048576,MATCH($A107,'Hoja de Trabajo para listado'!$BC$155:$BC$1048576,0),MATCH((CUADRO!Q$5&amp;$E107),'Hoja de Trabajo para listado'!$BC$151:$CB$151,0)),0)+IFERROR(INDEX('Hoja de Trabajo para listado'!$DE$153:$DG$274,MATCH($A107,'Hoja de Trabajo para listado'!$DE$153:$DE$1048576,0),MATCH((CUADRO!Q$5&amp;$E107),'Hoja de Trabajo para listado'!$DE$151:$DG$151,0)),0)+IFERROR(INDEX('Hoja de Trabajo para listado'!$CD$155:$DC$1048576,MATCH($A107,'Hoja de Trabajo para listado'!$CD$155:$CD$1048576,0),MATCH((CUADRO!Q$5&amp;$E107),'Hoja de Trabajo para listado'!$CD$151:$DC$151,0)),0)</f>
        <v>0</v>
      </c>
      <c r="R107" s="316">
        <f t="shared" ca="1" si="2"/>
        <v>0</v>
      </c>
      <c r="S107" s="344">
        <f ca="1">+R106+R107</f>
        <v>0</v>
      </c>
      <c r="T107" s="316">
        <f ca="1">+S107</f>
        <v>0</v>
      </c>
      <c r="U107" s="315">
        <f t="shared" si="3"/>
        <v>2</v>
      </c>
      <c r="V107" s="319" t="str">
        <f>+VLOOKUP(A107,bd_lista!$A$3:$E$593,5,FALSE)</f>
        <v>Empresas Nacionales</v>
      </c>
      <c r="W107" s="426"/>
    </row>
    <row r="108" spans="1:23" ht="15" hidden="1" customHeight="1">
      <c r="A108" s="325">
        <v>902</v>
      </c>
      <c r="B108" s="427">
        <f>+A108</f>
        <v>902</v>
      </c>
      <c r="C108" s="318" t="str">
        <f>+VLOOKUP(A108,bd_lista!$A$3:$C$593,3,FALSE)</f>
        <v>Gobierno Autónomo Departamental de La Paz</v>
      </c>
      <c r="D108" s="429" t="str">
        <f>+C108</f>
        <v>Gobierno Autónomo Departamental de La Paz</v>
      </c>
      <c r="E108" s="349" t="s">
        <v>1418</v>
      </c>
      <c r="F108" s="314">
        <f ca="1">+IFERROR(INDEX('Hoja de Trabajo para listado'!$A$155:$Z$1048576,MATCH($A108,'Hoja de Trabajo para listado'!$A$155:$A$1048576,0),MATCH((CUADRO!F$5&amp;$E108),'Hoja de Trabajo para listado'!$A$151:$Z$151,0)),0)+IFERROR(INDEX('Hoja de Trabajo para listado'!$AB$155:$BA$1048576,MATCH($A108,'Hoja de Trabajo para listado'!$AB$155:$AB$1048576,0),MATCH((CUADRO!F$5&amp;$E108),'Hoja de Trabajo para listado'!$AB$151:$BA$151,0)),0)+IFERROR(INDEX('Hoja de Trabajo para listado'!$BC$155:$CB$1048576,MATCH($A108,'Hoja de Trabajo para listado'!$BC$155:$BC$1048576,0),MATCH((CUADRO!F$5&amp;$E108),'Hoja de Trabajo para listado'!$BC$151:$CB$151,0)),0)+IFERROR(INDEX('Hoja de Trabajo para listado'!$DE$153:$DG$274,MATCH($A108,'Hoja de Trabajo para listado'!$DE$153:$DE$1048576,0),MATCH((CUADRO!F$5&amp;$E108),'Hoja de Trabajo para listado'!$DE$151:$DG$151,0)),0)+IFERROR(INDEX('Hoja de Trabajo para listado'!$CD$155:$DC$1048576,MATCH($A108,'Hoja de Trabajo para listado'!$CD$155:$CD$1048576,0),MATCH((CUADRO!F$5&amp;$E108),'Hoja de Trabajo para listado'!$CD$151:$DC$151,0)),0)</f>
        <v>0</v>
      </c>
      <c r="G108" s="314">
        <f ca="1">+IFERROR(INDEX('Hoja de Trabajo para listado'!$A$155:$Z$1048576,MATCH($A108,'Hoja de Trabajo para listado'!$A$155:$A$1048576,0),MATCH((CUADRO!G$5&amp;$E108),'Hoja de Trabajo para listado'!$A$151:$Z$151,0)),0)+IFERROR(INDEX('Hoja de Trabajo para listado'!$AB$155:$BA$1048576,MATCH($A108,'Hoja de Trabajo para listado'!$AB$155:$AB$1048576,0),MATCH((CUADRO!G$5&amp;$E108),'Hoja de Trabajo para listado'!$AB$151:$BA$151,0)),0)+IFERROR(INDEX('Hoja de Trabajo para listado'!$BC$155:$CB$1048576,MATCH($A108,'Hoja de Trabajo para listado'!$BC$155:$BC$1048576,0),MATCH((CUADRO!G$5&amp;$E108),'Hoja de Trabajo para listado'!$BC$151:$CB$151,0)),0)+IFERROR(INDEX('Hoja de Trabajo para listado'!$DE$153:$DG$274,MATCH($A108,'Hoja de Trabajo para listado'!$DE$153:$DE$1048576,0),MATCH((CUADRO!G$5&amp;$E108),'Hoja de Trabajo para listado'!$DE$151:$DG$151,0)),0)+IFERROR(INDEX('Hoja de Trabajo para listado'!$CD$155:$DC$1048576,MATCH($A108,'Hoja de Trabajo para listado'!$CD$155:$CD$1048576,0),MATCH((CUADRO!G$5&amp;$E108),'Hoja de Trabajo para listado'!$CD$151:$DC$151,0)),0)</f>
        <v>0</v>
      </c>
      <c r="H108" s="314">
        <f ca="1">+IFERROR(INDEX('Hoja de Trabajo para listado'!$A$155:$Z$1048576,MATCH($A108,'Hoja de Trabajo para listado'!$A$155:$A$1048576,0),MATCH((CUADRO!H$5&amp;$E108),'Hoja de Trabajo para listado'!$A$151:$Z$151,0)),0)+IFERROR(INDEX('Hoja de Trabajo para listado'!$AB$155:$BA$1048576,MATCH($A108,'Hoja de Trabajo para listado'!$AB$155:$AB$1048576,0),MATCH((CUADRO!H$5&amp;$E108),'Hoja de Trabajo para listado'!$AB$151:$BA$151,0)),0)+IFERROR(INDEX('Hoja de Trabajo para listado'!$BC$155:$CB$1048576,MATCH($A108,'Hoja de Trabajo para listado'!$BC$155:$BC$1048576,0),MATCH((CUADRO!H$5&amp;$E108),'Hoja de Trabajo para listado'!$BC$151:$CB$151,0)),0)+IFERROR(INDEX('Hoja de Trabajo para listado'!$DE$153:$DG$274,MATCH($A108,'Hoja de Trabajo para listado'!$DE$153:$DE$1048576,0),MATCH((CUADRO!H$5&amp;$E108),'Hoja de Trabajo para listado'!$DE$151:$DG$151,0)),0)+IFERROR(INDEX('Hoja de Trabajo para listado'!$CD$155:$DC$1048576,MATCH($A108,'Hoja de Trabajo para listado'!$CD$155:$CD$1048576,0),MATCH((CUADRO!H$5&amp;$E108),'Hoja de Trabajo para listado'!$CD$151:$DC$151,0)),0)</f>
        <v>0</v>
      </c>
      <c r="I108" s="314">
        <f ca="1">+IFERROR(INDEX('Hoja de Trabajo para listado'!$A$155:$Z$1048576,MATCH($A108,'Hoja de Trabajo para listado'!$A$155:$A$1048576,0),MATCH((CUADRO!I$5&amp;$E108),'Hoja de Trabajo para listado'!$A$151:$Z$151,0)),0)+IFERROR(INDEX('Hoja de Trabajo para listado'!$AB$155:$BA$1048576,MATCH($A108,'Hoja de Trabajo para listado'!$AB$155:$AB$1048576,0),MATCH((CUADRO!I$5&amp;$E108),'Hoja de Trabajo para listado'!$AB$151:$BA$151,0)),0)+IFERROR(INDEX('Hoja de Trabajo para listado'!$BC$155:$CB$1048576,MATCH($A108,'Hoja de Trabajo para listado'!$BC$155:$BC$1048576,0),MATCH((CUADRO!I$5&amp;$E108),'Hoja de Trabajo para listado'!$BC$151:$CB$151,0)),0)+IFERROR(INDEX('Hoja de Trabajo para listado'!$DE$153:$DG$274,MATCH($A108,'Hoja de Trabajo para listado'!$DE$153:$DE$1048576,0),MATCH((CUADRO!I$5&amp;$E108),'Hoja de Trabajo para listado'!$DE$151:$DG$151,0)),0)+IFERROR(INDEX('Hoja de Trabajo para listado'!$CD$155:$DC$1048576,MATCH($A108,'Hoja de Trabajo para listado'!$CD$155:$CD$1048576,0),MATCH((CUADRO!I$5&amp;$E108),'Hoja de Trabajo para listado'!$CD$151:$DC$151,0)),0)</f>
        <v>0</v>
      </c>
      <c r="J108" s="314">
        <f ca="1">+IFERROR(INDEX('Hoja de Trabajo para listado'!$A$155:$Z$1048576,MATCH($A108,'Hoja de Trabajo para listado'!$A$155:$A$1048576,0),MATCH((CUADRO!J$5&amp;$E108),'Hoja de Trabajo para listado'!$A$151:$Z$151,0)),0)+IFERROR(INDEX('Hoja de Trabajo para listado'!$AB$155:$BA$1048576,MATCH($A108,'Hoja de Trabajo para listado'!$AB$155:$AB$1048576,0),MATCH((CUADRO!J$5&amp;$E108),'Hoja de Trabajo para listado'!$AB$151:$BA$151,0)),0)+IFERROR(INDEX('Hoja de Trabajo para listado'!$BC$155:$CB$1048576,MATCH($A108,'Hoja de Trabajo para listado'!$BC$155:$BC$1048576,0),MATCH((CUADRO!J$5&amp;$E108),'Hoja de Trabajo para listado'!$BC$151:$CB$151,0)),0)+IFERROR(INDEX('Hoja de Trabajo para listado'!$DE$153:$DG$274,MATCH($A108,'Hoja de Trabajo para listado'!$DE$153:$DE$1048576,0),MATCH((CUADRO!J$5&amp;$E108),'Hoja de Trabajo para listado'!$DE$151:$DG$151,0)),0)+IFERROR(INDEX('Hoja de Trabajo para listado'!$CD$155:$DC$1048576,MATCH($A108,'Hoja de Trabajo para listado'!$CD$155:$CD$1048576,0),MATCH((CUADRO!J$5&amp;$E108),'Hoja de Trabajo para listado'!$CD$151:$DC$151,0)),0)</f>
        <v>0</v>
      </c>
      <c r="K108" s="314">
        <f ca="1">+IFERROR(INDEX('Hoja de Trabajo para listado'!$A$155:$Z$1048576,MATCH($A108,'Hoja de Trabajo para listado'!$A$155:$A$1048576,0),MATCH((CUADRO!K$5&amp;$E108),'Hoja de Trabajo para listado'!$A$151:$Z$151,0)),0)+IFERROR(INDEX('Hoja de Trabajo para listado'!$AB$155:$BA$1048576,MATCH($A108,'Hoja de Trabajo para listado'!$AB$155:$AB$1048576,0),MATCH((CUADRO!K$5&amp;$E108),'Hoja de Trabajo para listado'!$AB$151:$BA$151,0)),0)+IFERROR(INDEX('Hoja de Trabajo para listado'!$BC$155:$CB$1048576,MATCH($A108,'Hoja de Trabajo para listado'!$BC$155:$BC$1048576,0),MATCH((CUADRO!K$5&amp;$E108),'Hoja de Trabajo para listado'!$BC$151:$CB$151,0)),0)+IFERROR(INDEX('Hoja de Trabajo para listado'!$DE$153:$DG$274,MATCH($A108,'Hoja de Trabajo para listado'!$DE$153:$DE$1048576,0),MATCH((CUADRO!K$5&amp;$E108),'Hoja de Trabajo para listado'!$DE$151:$DG$151,0)),0)+IFERROR(INDEX('Hoja de Trabajo para listado'!$CD$155:$DC$1048576,MATCH($A108,'Hoja de Trabajo para listado'!$CD$155:$CD$1048576,0),MATCH((CUADRO!K$5&amp;$E108),'Hoja de Trabajo para listado'!$CD$151:$DC$151,0)),0)</f>
        <v>0</v>
      </c>
      <c r="L108" s="314">
        <f ca="1">+IFERROR(INDEX('Hoja de Trabajo para listado'!$A$155:$Z$1048576,MATCH($A108,'Hoja de Trabajo para listado'!$A$155:$A$1048576,0),MATCH((CUADRO!L$5&amp;$E108),'Hoja de Trabajo para listado'!$A$151:$Z$151,0)),0)+IFERROR(INDEX('Hoja de Trabajo para listado'!$AB$155:$BA$1048576,MATCH($A108,'Hoja de Trabajo para listado'!$AB$155:$AB$1048576,0),MATCH((CUADRO!L$5&amp;$E108),'Hoja de Trabajo para listado'!$AB$151:$BA$151,0)),0)+IFERROR(INDEX('Hoja de Trabajo para listado'!$BC$155:$CB$1048576,MATCH($A108,'Hoja de Trabajo para listado'!$BC$155:$BC$1048576,0),MATCH((CUADRO!L$5&amp;$E108),'Hoja de Trabajo para listado'!$BC$151:$CB$151,0)),0)+IFERROR(INDEX('Hoja de Trabajo para listado'!$DE$153:$DG$274,MATCH($A108,'Hoja de Trabajo para listado'!$DE$153:$DE$1048576,0),MATCH((CUADRO!L$5&amp;$E108),'Hoja de Trabajo para listado'!$DE$151:$DG$151,0)),0)+IFERROR(INDEX('Hoja de Trabajo para listado'!$CD$155:$DC$1048576,MATCH($A108,'Hoja de Trabajo para listado'!$CD$155:$CD$1048576,0),MATCH((CUADRO!L$5&amp;$E108),'Hoja de Trabajo para listado'!$CD$151:$DC$151,0)),0)</f>
        <v>0</v>
      </c>
      <c r="M108" s="314">
        <f ca="1">+IFERROR(INDEX('Hoja de Trabajo para listado'!$A$155:$Z$1048576,MATCH($A108,'Hoja de Trabajo para listado'!$A$155:$A$1048576,0),MATCH((CUADRO!M$5&amp;$E108),'Hoja de Trabajo para listado'!$A$151:$Z$151,0)),0)+IFERROR(INDEX('Hoja de Trabajo para listado'!$AB$155:$BA$1048576,MATCH($A108,'Hoja de Trabajo para listado'!$AB$155:$AB$1048576,0),MATCH((CUADRO!M$5&amp;$E108),'Hoja de Trabajo para listado'!$AB$151:$BA$151,0)),0)+IFERROR(INDEX('Hoja de Trabajo para listado'!$BC$155:$CB$1048576,MATCH($A108,'Hoja de Trabajo para listado'!$BC$155:$BC$1048576,0),MATCH((CUADRO!M$5&amp;$E108),'Hoja de Trabajo para listado'!$BC$151:$CB$151,0)),0)+IFERROR(INDEX('Hoja de Trabajo para listado'!$DE$153:$DG$274,MATCH($A108,'Hoja de Trabajo para listado'!$DE$153:$DE$1048576,0),MATCH((CUADRO!M$5&amp;$E108),'Hoja de Trabajo para listado'!$DE$151:$DG$151,0)),0)+IFERROR(INDEX('Hoja de Trabajo para listado'!$CD$155:$DC$1048576,MATCH($A108,'Hoja de Trabajo para listado'!$CD$155:$CD$1048576,0),MATCH((CUADRO!M$5&amp;$E108),'Hoja de Trabajo para listado'!$CD$151:$DC$151,0)),0)</f>
        <v>0</v>
      </c>
      <c r="N108" s="314">
        <f ca="1">+IFERROR(INDEX('Hoja de Trabajo para listado'!$A$155:$Z$1048576,MATCH($A108,'Hoja de Trabajo para listado'!$A$155:$A$1048576,0),MATCH((CUADRO!N$5&amp;$E108),'Hoja de Trabajo para listado'!$A$151:$Z$151,0)),0)+IFERROR(INDEX('Hoja de Trabajo para listado'!$AB$155:$BA$1048576,MATCH($A108,'Hoja de Trabajo para listado'!$AB$155:$AB$1048576,0),MATCH((CUADRO!N$5&amp;$E108),'Hoja de Trabajo para listado'!$AB$151:$BA$151,0)),0)+IFERROR(INDEX('Hoja de Trabajo para listado'!$BC$155:$CB$1048576,MATCH($A108,'Hoja de Trabajo para listado'!$BC$155:$BC$1048576,0),MATCH((CUADRO!N$5&amp;$E108),'Hoja de Trabajo para listado'!$BC$151:$CB$151,0)),0)+IFERROR(INDEX('Hoja de Trabajo para listado'!$DE$153:$DG$274,MATCH($A108,'Hoja de Trabajo para listado'!$DE$153:$DE$1048576,0),MATCH((CUADRO!N$5&amp;$E108),'Hoja de Trabajo para listado'!$DE$151:$DG$151,0)),0)+IFERROR(INDEX('Hoja de Trabajo para listado'!$CD$155:$DC$1048576,MATCH($A108,'Hoja de Trabajo para listado'!$CD$155:$CD$1048576,0),MATCH((CUADRO!N$5&amp;$E108),'Hoja de Trabajo para listado'!$CD$151:$DC$151,0)),0)</f>
        <v>0</v>
      </c>
      <c r="O108" s="314">
        <f ca="1">+IFERROR(INDEX('Hoja de Trabajo para listado'!$A$155:$Z$1048576,MATCH($A108,'Hoja de Trabajo para listado'!$A$155:$A$1048576,0),MATCH((CUADRO!O$5&amp;$E108),'Hoja de Trabajo para listado'!$A$151:$Z$151,0)),0)+IFERROR(INDEX('Hoja de Trabajo para listado'!$AB$155:$BA$1048576,MATCH($A108,'Hoja de Trabajo para listado'!$AB$155:$AB$1048576,0),MATCH((CUADRO!O$5&amp;$E108),'Hoja de Trabajo para listado'!$AB$151:$BA$151,0)),0)+IFERROR(INDEX('Hoja de Trabajo para listado'!$BC$155:$CB$1048576,MATCH($A108,'Hoja de Trabajo para listado'!$BC$155:$BC$1048576,0),MATCH((CUADRO!O$5&amp;$E108),'Hoja de Trabajo para listado'!$BC$151:$CB$151,0)),0)+IFERROR(INDEX('Hoja de Trabajo para listado'!$DE$153:$DG$274,MATCH($A108,'Hoja de Trabajo para listado'!$DE$153:$DE$1048576,0),MATCH((CUADRO!O$5&amp;$E108),'Hoja de Trabajo para listado'!$DE$151:$DG$151,0)),0)+IFERROR(INDEX('Hoja de Trabajo para listado'!$CD$155:$DC$1048576,MATCH($A108,'Hoja de Trabajo para listado'!$CD$155:$CD$1048576,0),MATCH((CUADRO!O$5&amp;$E108),'Hoja de Trabajo para listado'!$CD$151:$DC$151,0)),0)</f>
        <v>0</v>
      </c>
      <c r="P108" s="314">
        <f ca="1">+IFERROR(INDEX('Hoja de Trabajo para listado'!$A$155:$Z$1048576,MATCH($A108,'Hoja de Trabajo para listado'!$A$155:$A$1048576,0),MATCH((CUADRO!P$5&amp;$E108),'Hoja de Trabajo para listado'!$A$151:$Z$151,0)),0)+IFERROR(INDEX('Hoja de Trabajo para listado'!$AB$155:$BA$1048576,MATCH($A108,'Hoja de Trabajo para listado'!$AB$155:$AB$1048576,0),MATCH((CUADRO!P$5&amp;$E108),'Hoja de Trabajo para listado'!$AB$151:$BA$151,0)),0)+IFERROR(INDEX('Hoja de Trabajo para listado'!$BC$155:$CB$1048576,MATCH($A108,'Hoja de Trabajo para listado'!$BC$155:$BC$1048576,0),MATCH((CUADRO!P$5&amp;$E108),'Hoja de Trabajo para listado'!$BC$151:$CB$151,0)),0)+IFERROR(INDEX('Hoja de Trabajo para listado'!$DE$153:$DG$274,MATCH($A108,'Hoja de Trabajo para listado'!$DE$153:$DE$1048576,0),MATCH((CUADRO!P$5&amp;$E108),'Hoja de Trabajo para listado'!$DE$151:$DG$151,0)),0)+IFERROR(INDEX('Hoja de Trabajo para listado'!$CD$155:$DC$1048576,MATCH($A108,'Hoja de Trabajo para listado'!$CD$155:$CD$1048576,0),MATCH((CUADRO!P$5&amp;$E108),'Hoja de Trabajo para listado'!$CD$151:$DC$151,0)),0)</f>
        <v>0</v>
      </c>
      <c r="Q108" s="314">
        <f ca="1">+IFERROR(INDEX('Hoja de Trabajo para listado'!$A$155:$Z$1048576,MATCH($A108,'Hoja de Trabajo para listado'!$A$155:$A$1048576,0),MATCH((CUADRO!Q$5&amp;$E108),'Hoja de Trabajo para listado'!$A$151:$Z$151,0)),0)+IFERROR(INDEX('Hoja de Trabajo para listado'!$AB$155:$BA$1048576,MATCH($A108,'Hoja de Trabajo para listado'!$AB$155:$AB$1048576,0),MATCH((CUADRO!Q$5&amp;$E108),'Hoja de Trabajo para listado'!$AB$151:$BA$151,0)),0)+IFERROR(INDEX('Hoja de Trabajo para listado'!$BC$155:$CB$1048576,MATCH($A108,'Hoja de Trabajo para listado'!$BC$155:$BC$1048576,0),MATCH((CUADRO!Q$5&amp;$E108),'Hoja de Trabajo para listado'!$BC$151:$CB$151,0)),0)+IFERROR(INDEX('Hoja de Trabajo para listado'!$DE$153:$DG$274,MATCH($A108,'Hoja de Trabajo para listado'!$DE$153:$DE$1048576,0),MATCH((CUADRO!Q$5&amp;$E108),'Hoja de Trabajo para listado'!$DE$151:$DG$151,0)),0)+IFERROR(INDEX('Hoja de Trabajo para listado'!$CD$155:$DC$1048576,MATCH($A108,'Hoja de Trabajo para listado'!$CD$155:$CD$1048576,0),MATCH((CUADRO!Q$5&amp;$E108),'Hoja de Trabajo para listado'!$CD$151:$DC$151,0)),0)</f>
        <v>0</v>
      </c>
      <c r="R108" s="314">
        <f t="shared" ca="1" si="2"/>
        <v>0</v>
      </c>
      <c r="S108" s="345"/>
      <c r="T108" s="314">
        <f ca="1">+T109</f>
        <v>5619.15</v>
      </c>
      <c r="U108" s="313">
        <f t="shared" si="3"/>
        <v>1</v>
      </c>
      <c r="V108" s="319" t="str">
        <f>+VLOOKUP(A108,bd_lista!$A$3:$E$593,5,FALSE)</f>
        <v>Gobiernos Autónomos Departamentales</v>
      </c>
      <c r="W108" s="425" t="str">
        <f>+V108</f>
        <v>Gobiernos Autónomos Departamentales</v>
      </c>
    </row>
    <row r="109" spans="1:23" ht="15" hidden="1" customHeight="1">
      <c r="A109" s="323">
        <v>902</v>
      </c>
      <c r="B109" s="428"/>
      <c r="C109" s="319" t="str">
        <f>+VLOOKUP(A109,bd_lista!$A$3:$C$593,3,FALSE)</f>
        <v>Gobierno Autónomo Departamental de La Paz</v>
      </c>
      <c r="D109" s="430"/>
      <c r="E109" s="347" t="s">
        <v>1419</v>
      </c>
      <c r="F109" s="316">
        <f ca="1">+IFERROR(INDEX('Hoja de Trabajo para listado'!$A$155:$Z$1048576,MATCH($A109,'Hoja de Trabajo para listado'!$A$155:$A$1048576,0),MATCH((CUADRO!F$5&amp;$E109),'Hoja de Trabajo para listado'!$A$151:$Z$151,0)),0)+IFERROR(INDEX('Hoja de Trabajo para listado'!$AB$155:$BA$1048576,MATCH($A109,'Hoja de Trabajo para listado'!$AB$155:$AB$1048576,0),MATCH((CUADRO!F$5&amp;$E109),'Hoja de Trabajo para listado'!$AB$151:$BA$151,0)),0)+IFERROR(INDEX('Hoja de Trabajo para listado'!$BC$155:$CB$1048576,MATCH($A109,'Hoja de Trabajo para listado'!$BC$155:$BC$1048576,0),MATCH((CUADRO!F$5&amp;$E109),'Hoja de Trabajo para listado'!$BC$151:$CB$151,0)),0)+IFERROR(INDEX('Hoja de Trabajo para listado'!$DE$153:$DG$274,MATCH($A109,'Hoja de Trabajo para listado'!$DE$153:$DE$1048576,0),MATCH((CUADRO!F$5&amp;$E109),'Hoja de Trabajo para listado'!$DE$151:$DG$151,0)),0)+IFERROR(INDEX('Hoja de Trabajo para listado'!$CD$155:$DC$1048576,MATCH($A109,'Hoja de Trabajo para listado'!$CD$155:$CD$1048576,0),MATCH((CUADRO!F$5&amp;$E109),'Hoja de Trabajo para listado'!$CD$151:$DC$151,0)),0)</f>
        <v>0</v>
      </c>
      <c r="G109" s="316">
        <f ca="1">+IFERROR(INDEX('Hoja de Trabajo para listado'!$A$155:$Z$1048576,MATCH($A109,'Hoja de Trabajo para listado'!$A$155:$A$1048576,0),MATCH((CUADRO!G$5&amp;$E109),'Hoja de Trabajo para listado'!$A$151:$Z$151,0)),0)+IFERROR(INDEX('Hoja de Trabajo para listado'!$AB$155:$BA$1048576,MATCH($A109,'Hoja de Trabajo para listado'!$AB$155:$AB$1048576,0),MATCH((CUADRO!G$5&amp;$E109),'Hoja de Trabajo para listado'!$AB$151:$BA$151,0)),0)+IFERROR(INDEX('Hoja de Trabajo para listado'!$BC$155:$CB$1048576,MATCH($A109,'Hoja de Trabajo para listado'!$BC$155:$BC$1048576,0),MATCH((CUADRO!G$5&amp;$E109),'Hoja de Trabajo para listado'!$BC$151:$CB$151,0)),0)+IFERROR(INDEX('Hoja de Trabajo para listado'!$DE$153:$DG$274,MATCH($A109,'Hoja de Trabajo para listado'!$DE$153:$DE$1048576,0),MATCH((CUADRO!G$5&amp;$E109),'Hoja de Trabajo para listado'!$DE$151:$DG$151,0)),0)+IFERROR(INDEX('Hoja de Trabajo para listado'!$CD$155:$DC$1048576,MATCH($A109,'Hoja de Trabajo para listado'!$CD$155:$CD$1048576,0),MATCH((CUADRO!G$5&amp;$E109),'Hoja de Trabajo para listado'!$CD$151:$DC$151,0)),0)</f>
        <v>3612.03</v>
      </c>
      <c r="H109" s="316">
        <f ca="1">+IFERROR(INDEX('Hoja de Trabajo para listado'!$A$155:$Z$1048576,MATCH($A109,'Hoja de Trabajo para listado'!$A$155:$A$1048576,0),MATCH((CUADRO!H$5&amp;$E109),'Hoja de Trabajo para listado'!$A$151:$Z$151,0)),0)+IFERROR(INDEX('Hoja de Trabajo para listado'!$AB$155:$BA$1048576,MATCH($A109,'Hoja de Trabajo para listado'!$AB$155:$AB$1048576,0),MATCH((CUADRO!H$5&amp;$E109),'Hoja de Trabajo para listado'!$AB$151:$BA$151,0)),0)+IFERROR(INDEX('Hoja de Trabajo para listado'!$BC$155:$CB$1048576,MATCH($A109,'Hoja de Trabajo para listado'!$BC$155:$BC$1048576,0),MATCH((CUADRO!H$5&amp;$E109),'Hoja de Trabajo para listado'!$BC$151:$CB$151,0)),0)+IFERROR(INDEX('Hoja de Trabajo para listado'!$DE$153:$DG$274,MATCH($A109,'Hoja de Trabajo para listado'!$DE$153:$DE$1048576,0),MATCH((CUADRO!H$5&amp;$E109),'Hoja de Trabajo para listado'!$DE$151:$DG$151,0)),0)+IFERROR(INDEX('Hoja de Trabajo para listado'!$CD$155:$DC$1048576,MATCH($A109,'Hoja de Trabajo para listado'!$CD$155:$CD$1048576,0),MATCH((CUADRO!H$5&amp;$E109),'Hoja de Trabajo para listado'!$CD$151:$DC$151,0)),0)</f>
        <v>2006.68</v>
      </c>
      <c r="I109" s="316">
        <f ca="1">+IFERROR(INDEX('Hoja de Trabajo para listado'!$A$155:$Z$1048576,MATCH($A109,'Hoja de Trabajo para listado'!$A$155:$A$1048576,0),MATCH((CUADRO!I$5&amp;$E109),'Hoja de Trabajo para listado'!$A$151:$Z$151,0)),0)+IFERROR(INDEX('Hoja de Trabajo para listado'!$AB$155:$BA$1048576,MATCH($A109,'Hoja de Trabajo para listado'!$AB$155:$AB$1048576,0),MATCH((CUADRO!I$5&amp;$E109),'Hoja de Trabajo para listado'!$AB$151:$BA$151,0)),0)+IFERROR(INDEX('Hoja de Trabajo para listado'!$BC$155:$CB$1048576,MATCH($A109,'Hoja de Trabajo para listado'!$BC$155:$BC$1048576,0),MATCH((CUADRO!I$5&amp;$E109),'Hoja de Trabajo para listado'!$BC$151:$CB$151,0)),0)+IFERROR(INDEX('Hoja de Trabajo para listado'!$DE$153:$DG$274,MATCH($A109,'Hoja de Trabajo para listado'!$DE$153:$DE$1048576,0),MATCH((CUADRO!I$5&amp;$E109),'Hoja de Trabajo para listado'!$DE$151:$DG$151,0)),0)+IFERROR(INDEX('Hoja de Trabajo para listado'!$CD$155:$DC$1048576,MATCH($A109,'Hoja de Trabajo para listado'!$CD$155:$CD$1048576,0),MATCH((CUADRO!I$5&amp;$E109),'Hoja de Trabajo para listado'!$CD$151:$DC$151,0)),0)</f>
        <v>0</v>
      </c>
      <c r="J109" s="316">
        <f ca="1">+IFERROR(INDEX('Hoja de Trabajo para listado'!$A$155:$Z$1048576,MATCH($A109,'Hoja de Trabajo para listado'!$A$155:$A$1048576,0),MATCH((CUADRO!J$5&amp;$E109),'Hoja de Trabajo para listado'!$A$151:$Z$151,0)),0)+IFERROR(INDEX('Hoja de Trabajo para listado'!$AB$155:$BA$1048576,MATCH($A109,'Hoja de Trabajo para listado'!$AB$155:$AB$1048576,0),MATCH((CUADRO!J$5&amp;$E109),'Hoja de Trabajo para listado'!$AB$151:$BA$151,0)),0)+IFERROR(INDEX('Hoja de Trabajo para listado'!$BC$155:$CB$1048576,MATCH($A109,'Hoja de Trabajo para listado'!$BC$155:$BC$1048576,0),MATCH((CUADRO!J$5&amp;$E109),'Hoja de Trabajo para listado'!$BC$151:$CB$151,0)),0)+IFERROR(INDEX('Hoja de Trabajo para listado'!$DE$153:$DG$274,MATCH($A109,'Hoja de Trabajo para listado'!$DE$153:$DE$1048576,0),MATCH((CUADRO!J$5&amp;$E109),'Hoja de Trabajo para listado'!$DE$151:$DG$151,0)),0)+IFERROR(INDEX('Hoja de Trabajo para listado'!$CD$155:$DC$1048576,MATCH($A109,'Hoja de Trabajo para listado'!$CD$155:$CD$1048576,0),MATCH((CUADRO!J$5&amp;$E109),'Hoja de Trabajo para listado'!$CD$151:$DC$151,0)),0)</f>
        <v>0.44</v>
      </c>
      <c r="K109" s="316">
        <f ca="1">+IFERROR(INDEX('Hoja de Trabajo para listado'!$A$155:$Z$1048576,MATCH($A109,'Hoja de Trabajo para listado'!$A$155:$A$1048576,0),MATCH((CUADRO!K$5&amp;$E109),'Hoja de Trabajo para listado'!$A$151:$Z$151,0)),0)+IFERROR(INDEX('Hoja de Trabajo para listado'!$AB$155:$BA$1048576,MATCH($A109,'Hoja de Trabajo para listado'!$AB$155:$AB$1048576,0),MATCH((CUADRO!K$5&amp;$E109),'Hoja de Trabajo para listado'!$AB$151:$BA$151,0)),0)+IFERROR(INDEX('Hoja de Trabajo para listado'!$BC$155:$CB$1048576,MATCH($A109,'Hoja de Trabajo para listado'!$BC$155:$BC$1048576,0),MATCH((CUADRO!K$5&amp;$E109),'Hoja de Trabajo para listado'!$BC$151:$CB$151,0)),0)+IFERROR(INDEX('Hoja de Trabajo para listado'!$DE$153:$DG$274,MATCH($A109,'Hoja de Trabajo para listado'!$DE$153:$DE$1048576,0),MATCH((CUADRO!K$5&amp;$E109),'Hoja de Trabajo para listado'!$DE$151:$DG$151,0)),0)+IFERROR(INDEX('Hoja de Trabajo para listado'!$CD$155:$DC$1048576,MATCH($A109,'Hoja de Trabajo para listado'!$CD$155:$CD$1048576,0),MATCH((CUADRO!K$5&amp;$E109),'Hoja de Trabajo para listado'!$CD$151:$DC$151,0)),0)</f>
        <v>0</v>
      </c>
      <c r="L109" s="316">
        <f ca="1">+IFERROR(INDEX('Hoja de Trabajo para listado'!$A$155:$Z$1048576,MATCH($A109,'Hoja de Trabajo para listado'!$A$155:$A$1048576,0),MATCH((CUADRO!L$5&amp;$E109),'Hoja de Trabajo para listado'!$A$151:$Z$151,0)),0)+IFERROR(INDEX('Hoja de Trabajo para listado'!$AB$155:$BA$1048576,MATCH($A109,'Hoja de Trabajo para listado'!$AB$155:$AB$1048576,0),MATCH((CUADRO!L$5&amp;$E109),'Hoja de Trabajo para listado'!$AB$151:$BA$151,0)),0)+IFERROR(INDEX('Hoja de Trabajo para listado'!$BC$155:$CB$1048576,MATCH($A109,'Hoja de Trabajo para listado'!$BC$155:$BC$1048576,0),MATCH((CUADRO!L$5&amp;$E109),'Hoja de Trabajo para listado'!$BC$151:$CB$151,0)),0)+IFERROR(INDEX('Hoja de Trabajo para listado'!$DE$153:$DG$274,MATCH($A109,'Hoja de Trabajo para listado'!$DE$153:$DE$1048576,0),MATCH((CUADRO!L$5&amp;$E109),'Hoja de Trabajo para listado'!$DE$151:$DG$151,0)),0)+IFERROR(INDEX('Hoja de Trabajo para listado'!$CD$155:$DC$1048576,MATCH($A109,'Hoja de Trabajo para listado'!$CD$155:$CD$1048576,0),MATCH((CUADRO!L$5&amp;$E109),'Hoja de Trabajo para listado'!$CD$151:$DC$151,0)),0)</f>
        <v>0</v>
      </c>
      <c r="M109" s="316">
        <f ca="1">+IFERROR(INDEX('Hoja de Trabajo para listado'!$A$155:$Z$1048576,MATCH($A109,'Hoja de Trabajo para listado'!$A$155:$A$1048576,0),MATCH((CUADRO!M$5&amp;$E109),'Hoja de Trabajo para listado'!$A$151:$Z$151,0)),0)+IFERROR(INDEX('Hoja de Trabajo para listado'!$AB$155:$BA$1048576,MATCH($A109,'Hoja de Trabajo para listado'!$AB$155:$AB$1048576,0),MATCH((CUADRO!M$5&amp;$E109),'Hoja de Trabajo para listado'!$AB$151:$BA$151,0)),0)+IFERROR(INDEX('Hoja de Trabajo para listado'!$BC$155:$CB$1048576,MATCH($A109,'Hoja de Trabajo para listado'!$BC$155:$BC$1048576,0),MATCH((CUADRO!M$5&amp;$E109),'Hoja de Trabajo para listado'!$BC$151:$CB$151,0)),0)+IFERROR(INDEX('Hoja de Trabajo para listado'!$DE$153:$DG$274,MATCH($A109,'Hoja de Trabajo para listado'!$DE$153:$DE$1048576,0),MATCH((CUADRO!M$5&amp;$E109),'Hoja de Trabajo para listado'!$DE$151:$DG$151,0)),0)+IFERROR(INDEX('Hoja de Trabajo para listado'!$CD$155:$DC$1048576,MATCH($A109,'Hoja de Trabajo para listado'!$CD$155:$CD$1048576,0),MATCH((CUADRO!M$5&amp;$E109),'Hoja de Trabajo para listado'!$CD$151:$DC$151,0)),0)</f>
        <v>0</v>
      </c>
      <c r="N109" s="316">
        <f ca="1">+IFERROR(INDEX('Hoja de Trabajo para listado'!$A$155:$Z$1048576,MATCH($A109,'Hoja de Trabajo para listado'!$A$155:$A$1048576,0),MATCH((CUADRO!N$5&amp;$E109),'Hoja de Trabajo para listado'!$A$151:$Z$151,0)),0)+IFERROR(INDEX('Hoja de Trabajo para listado'!$AB$155:$BA$1048576,MATCH($A109,'Hoja de Trabajo para listado'!$AB$155:$AB$1048576,0),MATCH((CUADRO!N$5&amp;$E109),'Hoja de Trabajo para listado'!$AB$151:$BA$151,0)),0)+IFERROR(INDEX('Hoja de Trabajo para listado'!$BC$155:$CB$1048576,MATCH($A109,'Hoja de Trabajo para listado'!$BC$155:$BC$1048576,0),MATCH((CUADRO!N$5&amp;$E109),'Hoja de Trabajo para listado'!$BC$151:$CB$151,0)),0)+IFERROR(INDEX('Hoja de Trabajo para listado'!$DE$153:$DG$274,MATCH($A109,'Hoja de Trabajo para listado'!$DE$153:$DE$1048576,0),MATCH((CUADRO!N$5&amp;$E109),'Hoja de Trabajo para listado'!$DE$151:$DG$151,0)),0)+IFERROR(INDEX('Hoja de Trabajo para listado'!$CD$155:$DC$1048576,MATCH($A109,'Hoja de Trabajo para listado'!$CD$155:$CD$1048576,0),MATCH((CUADRO!N$5&amp;$E109),'Hoja de Trabajo para listado'!$CD$151:$DC$151,0)),0)</f>
        <v>0</v>
      </c>
      <c r="O109" s="316">
        <f ca="1">+IFERROR(INDEX('Hoja de Trabajo para listado'!$A$155:$Z$1048576,MATCH($A109,'Hoja de Trabajo para listado'!$A$155:$A$1048576,0),MATCH((CUADRO!O$5&amp;$E109),'Hoja de Trabajo para listado'!$A$151:$Z$151,0)),0)+IFERROR(INDEX('Hoja de Trabajo para listado'!$AB$155:$BA$1048576,MATCH($A109,'Hoja de Trabajo para listado'!$AB$155:$AB$1048576,0),MATCH((CUADRO!O$5&amp;$E109),'Hoja de Trabajo para listado'!$AB$151:$BA$151,0)),0)+IFERROR(INDEX('Hoja de Trabajo para listado'!$BC$155:$CB$1048576,MATCH($A109,'Hoja de Trabajo para listado'!$BC$155:$BC$1048576,0),MATCH((CUADRO!O$5&amp;$E109),'Hoja de Trabajo para listado'!$BC$151:$CB$151,0)),0)+IFERROR(INDEX('Hoja de Trabajo para listado'!$DE$153:$DG$274,MATCH($A109,'Hoja de Trabajo para listado'!$DE$153:$DE$1048576,0),MATCH((CUADRO!O$5&amp;$E109),'Hoja de Trabajo para listado'!$DE$151:$DG$151,0)),0)+IFERROR(INDEX('Hoja de Trabajo para listado'!$CD$155:$DC$1048576,MATCH($A109,'Hoja de Trabajo para listado'!$CD$155:$CD$1048576,0),MATCH((CUADRO!O$5&amp;$E109),'Hoja de Trabajo para listado'!$CD$151:$DC$151,0)),0)</f>
        <v>0</v>
      </c>
      <c r="P109" s="316">
        <f ca="1">+IFERROR(INDEX('Hoja de Trabajo para listado'!$A$155:$Z$1048576,MATCH($A109,'Hoja de Trabajo para listado'!$A$155:$A$1048576,0),MATCH((CUADRO!P$5&amp;$E109),'Hoja de Trabajo para listado'!$A$151:$Z$151,0)),0)+IFERROR(INDEX('Hoja de Trabajo para listado'!$AB$155:$BA$1048576,MATCH($A109,'Hoja de Trabajo para listado'!$AB$155:$AB$1048576,0),MATCH((CUADRO!P$5&amp;$E109),'Hoja de Trabajo para listado'!$AB$151:$BA$151,0)),0)+IFERROR(INDEX('Hoja de Trabajo para listado'!$BC$155:$CB$1048576,MATCH($A109,'Hoja de Trabajo para listado'!$BC$155:$BC$1048576,0),MATCH((CUADRO!P$5&amp;$E109),'Hoja de Trabajo para listado'!$BC$151:$CB$151,0)),0)+IFERROR(INDEX('Hoja de Trabajo para listado'!$DE$153:$DG$274,MATCH($A109,'Hoja de Trabajo para listado'!$DE$153:$DE$1048576,0),MATCH((CUADRO!P$5&amp;$E109),'Hoja de Trabajo para listado'!$DE$151:$DG$151,0)),0)+IFERROR(INDEX('Hoja de Trabajo para listado'!$CD$155:$DC$1048576,MATCH($A109,'Hoja de Trabajo para listado'!$CD$155:$CD$1048576,0),MATCH((CUADRO!P$5&amp;$E109),'Hoja de Trabajo para listado'!$CD$151:$DC$151,0)),0)</f>
        <v>0</v>
      </c>
      <c r="Q109" s="316">
        <f ca="1">+IFERROR(INDEX('Hoja de Trabajo para listado'!$A$155:$Z$1048576,MATCH($A109,'Hoja de Trabajo para listado'!$A$155:$A$1048576,0),MATCH((CUADRO!Q$5&amp;$E109),'Hoja de Trabajo para listado'!$A$151:$Z$151,0)),0)+IFERROR(INDEX('Hoja de Trabajo para listado'!$AB$155:$BA$1048576,MATCH($A109,'Hoja de Trabajo para listado'!$AB$155:$AB$1048576,0),MATCH((CUADRO!Q$5&amp;$E109),'Hoja de Trabajo para listado'!$AB$151:$BA$151,0)),0)+IFERROR(INDEX('Hoja de Trabajo para listado'!$BC$155:$CB$1048576,MATCH($A109,'Hoja de Trabajo para listado'!$BC$155:$BC$1048576,0),MATCH((CUADRO!Q$5&amp;$E109),'Hoja de Trabajo para listado'!$BC$151:$CB$151,0)),0)+IFERROR(INDEX('Hoja de Trabajo para listado'!$DE$153:$DG$274,MATCH($A109,'Hoja de Trabajo para listado'!$DE$153:$DE$1048576,0),MATCH((CUADRO!Q$5&amp;$E109),'Hoja de Trabajo para listado'!$DE$151:$DG$151,0)),0)+IFERROR(INDEX('Hoja de Trabajo para listado'!$CD$155:$DC$1048576,MATCH($A109,'Hoja de Trabajo para listado'!$CD$155:$CD$1048576,0),MATCH((CUADRO!Q$5&amp;$E109),'Hoja de Trabajo para listado'!$CD$151:$DC$151,0)),0)</f>
        <v>0</v>
      </c>
      <c r="R109" s="316">
        <f t="shared" ca="1" si="2"/>
        <v>5619.15</v>
      </c>
      <c r="S109" s="344">
        <f ca="1">+R108+R109</f>
        <v>5619.15</v>
      </c>
      <c r="T109" s="316">
        <f ca="1">+S109</f>
        <v>5619.15</v>
      </c>
      <c r="U109" s="315">
        <f t="shared" si="3"/>
        <v>2</v>
      </c>
      <c r="V109" s="319" t="str">
        <f>+VLOOKUP(A109,bd_lista!$A$3:$E$593,5,FALSE)</f>
        <v>Gobiernos Autónomos Departamentales</v>
      </c>
      <c r="W109" s="426"/>
    </row>
    <row r="110" spans="1:23" ht="15" hidden="1" customHeight="1">
      <c r="A110" s="325">
        <v>907</v>
      </c>
      <c r="B110" s="427">
        <f>+A110</f>
        <v>907</v>
      </c>
      <c r="C110" s="318" t="str">
        <f>+VLOOKUP(A110,bd_lista!$A$3:$C$593,3,FALSE)</f>
        <v>Gobierno Autónomo Departamental de Santa Cruz</v>
      </c>
      <c r="D110" s="429" t="str">
        <f>+C110</f>
        <v>Gobierno Autónomo Departamental de Santa Cruz</v>
      </c>
      <c r="E110" s="346" t="s">
        <v>1418</v>
      </c>
      <c r="F110" s="314">
        <f ca="1">+IFERROR(INDEX('Hoja de Trabajo para listado'!$A$155:$Z$1048576,MATCH($A110,'Hoja de Trabajo para listado'!$A$155:$A$1048576,0),MATCH((CUADRO!F$5&amp;$E110),'Hoja de Trabajo para listado'!$A$151:$Z$151,0)),0)+IFERROR(INDEX('Hoja de Trabajo para listado'!$AB$155:$BA$1048576,MATCH($A110,'Hoja de Trabajo para listado'!$AB$155:$AB$1048576,0),MATCH((CUADRO!F$5&amp;$E110),'Hoja de Trabajo para listado'!$AB$151:$BA$151,0)),0)+IFERROR(INDEX('Hoja de Trabajo para listado'!$BC$155:$CB$1048576,MATCH($A110,'Hoja de Trabajo para listado'!$BC$155:$BC$1048576,0),MATCH((CUADRO!F$5&amp;$E110),'Hoja de Trabajo para listado'!$BC$151:$CB$151,0)),0)+IFERROR(INDEX('Hoja de Trabajo para listado'!$DE$153:$DG$274,MATCH($A110,'Hoja de Trabajo para listado'!$DE$153:$DE$1048576,0),MATCH((CUADRO!F$5&amp;$E110),'Hoja de Trabajo para listado'!$DE$151:$DG$151,0)),0)+IFERROR(INDEX('Hoja de Trabajo para listado'!$CD$155:$DC$1048576,MATCH($A110,'Hoja de Trabajo para listado'!$CD$155:$CD$1048576,0),MATCH((CUADRO!F$5&amp;$E110),'Hoja de Trabajo para listado'!$CD$151:$DC$151,0)),0)</f>
        <v>0</v>
      </c>
      <c r="G110" s="314">
        <f ca="1">+IFERROR(INDEX('Hoja de Trabajo para listado'!$A$155:$Z$1048576,MATCH($A110,'Hoja de Trabajo para listado'!$A$155:$A$1048576,0),MATCH((CUADRO!G$5&amp;$E110),'Hoja de Trabajo para listado'!$A$151:$Z$151,0)),0)+IFERROR(INDEX('Hoja de Trabajo para listado'!$AB$155:$BA$1048576,MATCH($A110,'Hoja de Trabajo para listado'!$AB$155:$AB$1048576,0),MATCH((CUADRO!G$5&amp;$E110),'Hoja de Trabajo para listado'!$AB$151:$BA$151,0)),0)+IFERROR(INDEX('Hoja de Trabajo para listado'!$BC$155:$CB$1048576,MATCH($A110,'Hoja de Trabajo para listado'!$BC$155:$BC$1048576,0),MATCH((CUADRO!G$5&amp;$E110),'Hoja de Trabajo para listado'!$BC$151:$CB$151,0)),0)+IFERROR(INDEX('Hoja de Trabajo para listado'!$DE$153:$DG$274,MATCH($A110,'Hoja de Trabajo para listado'!$DE$153:$DE$1048576,0),MATCH((CUADRO!G$5&amp;$E110),'Hoja de Trabajo para listado'!$DE$151:$DG$151,0)),0)+IFERROR(INDEX('Hoja de Trabajo para listado'!$CD$155:$DC$1048576,MATCH($A110,'Hoja de Trabajo para listado'!$CD$155:$CD$1048576,0),MATCH((CUADRO!G$5&amp;$E110),'Hoja de Trabajo para listado'!$CD$151:$DC$151,0)),0)</f>
        <v>0</v>
      </c>
      <c r="H110" s="314">
        <f ca="1">+IFERROR(INDEX('Hoja de Trabajo para listado'!$A$155:$Z$1048576,MATCH($A110,'Hoja de Trabajo para listado'!$A$155:$A$1048576,0),MATCH((CUADRO!H$5&amp;$E110),'Hoja de Trabajo para listado'!$A$151:$Z$151,0)),0)+IFERROR(INDEX('Hoja de Trabajo para listado'!$AB$155:$BA$1048576,MATCH($A110,'Hoja de Trabajo para listado'!$AB$155:$AB$1048576,0),MATCH((CUADRO!H$5&amp;$E110),'Hoja de Trabajo para listado'!$AB$151:$BA$151,0)),0)+IFERROR(INDEX('Hoja de Trabajo para listado'!$BC$155:$CB$1048576,MATCH($A110,'Hoja de Trabajo para listado'!$BC$155:$BC$1048576,0),MATCH((CUADRO!H$5&amp;$E110),'Hoja de Trabajo para listado'!$BC$151:$CB$151,0)),0)+IFERROR(INDEX('Hoja de Trabajo para listado'!$DE$153:$DG$274,MATCH($A110,'Hoja de Trabajo para listado'!$DE$153:$DE$1048576,0),MATCH((CUADRO!H$5&amp;$E110),'Hoja de Trabajo para listado'!$DE$151:$DG$151,0)),0)+IFERROR(INDEX('Hoja de Trabajo para listado'!$CD$155:$DC$1048576,MATCH($A110,'Hoja de Trabajo para listado'!$CD$155:$CD$1048576,0),MATCH((CUADRO!H$5&amp;$E110),'Hoja de Trabajo para listado'!$CD$151:$DC$151,0)),0)</f>
        <v>0</v>
      </c>
      <c r="I110" s="314">
        <f ca="1">+IFERROR(INDEX('Hoja de Trabajo para listado'!$A$155:$Z$1048576,MATCH($A110,'Hoja de Trabajo para listado'!$A$155:$A$1048576,0),MATCH((CUADRO!I$5&amp;$E110),'Hoja de Trabajo para listado'!$A$151:$Z$151,0)),0)+IFERROR(INDEX('Hoja de Trabajo para listado'!$AB$155:$BA$1048576,MATCH($A110,'Hoja de Trabajo para listado'!$AB$155:$AB$1048576,0),MATCH((CUADRO!I$5&amp;$E110),'Hoja de Trabajo para listado'!$AB$151:$BA$151,0)),0)+IFERROR(INDEX('Hoja de Trabajo para listado'!$BC$155:$CB$1048576,MATCH($A110,'Hoja de Trabajo para listado'!$BC$155:$BC$1048576,0),MATCH((CUADRO!I$5&amp;$E110),'Hoja de Trabajo para listado'!$BC$151:$CB$151,0)),0)+IFERROR(INDEX('Hoja de Trabajo para listado'!$DE$153:$DG$274,MATCH($A110,'Hoja de Trabajo para listado'!$DE$153:$DE$1048576,0),MATCH((CUADRO!I$5&amp;$E110),'Hoja de Trabajo para listado'!$DE$151:$DG$151,0)),0)+IFERROR(INDEX('Hoja de Trabajo para listado'!$CD$155:$DC$1048576,MATCH($A110,'Hoja de Trabajo para listado'!$CD$155:$CD$1048576,0),MATCH((CUADRO!I$5&amp;$E110),'Hoja de Trabajo para listado'!$CD$151:$DC$151,0)),0)</f>
        <v>0</v>
      </c>
      <c r="J110" s="314">
        <f ca="1">+IFERROR(INDEX('Hoja de Trabajo para listado'!$A$155:$Z$1048576,MATCH($A110,'Hoja de Trabajo para listado'!$A$155:$A$1048576,0),MATCH((CUADRO!J$5&amp;$E110),'Hoja de Trabajo para listado'!$A$151:$Z$151,0)),0)+IFERROR(INDEX('Hoja de Trabajo para listado'!$AB$155:$BA$1048576,MATCH($A110,'Hoja de Trabajo para listado'!$AB$155:$AB$1048576,0),MATCH((CUADRO!J$5&amp;$E110),'Hoja de Trabajo para listado'!$AB$151:$BA$151,0)),0)+IFERROR(INDEX('Hoja de Trabajo para listado'!$BC$155:$CB$1048576,MATCH($A110,'Hoja de Trabajo para listado'!$BC$155:$BC$1048576,0),MATCH((CUADRO!J$5&amp;$E110),'Hoja de Trabajo para listado'!$BC$151:$CB$151,0)),0)+IFERROR(INDEX('Hoja de Trabajo para listado'!$DE$153:$DG$274,MATCH($A110,'Hoja de Trabajo para listado'!$DE$153:$DE$1048576,0),MATCH((CUADRO!J$5&amp;$E110),'Hoja de Trabajo para listado'!$DE$151:$DG$151,0)),0)+IFERROR(INDEX('Hoja de Trabajo para listado'!$CD$155:$DC$1048576,MATCH($A110,'Hoja de Trabajo para listado'!$CD$155:$CD$1048576,0),MATCH((CUADRO!J$5&amp;$E110),'Hoja de Trabajo para listado'!$CD$151:$DC$151,0)),0)</f>
        <v>0</v>
      </c>
      <c r="K110" s="314">
        <f ca="1">+IFERROR(INDEX('Hoja de Trabajo para listado'!$A$155:$Z$1048576,MATCH($A110,'Hoja de Trabajo para listado'!$A$155:$A$1048576,0),MATCH((CUADRO!K$5&amp;$E110),'Hoja de Trabajo para listado'!$A$151:$Z$151,0)),0)+IFERROR(INDEX('Hoja de Trabajo para listado'!$AB$155:$BA$1048576,MATCH($A110,'Hoja de Trabajo para listado'!$AB$155:$AB$1048576,0),MATCH((CUADRO!K$5&amp;$E110),'Hoja de Trabajo para listado'!$AB$151:$BA$151,0)),0)+IFERROR(INDEX('Hoja de Trabajo para listado'!$BC$155:$CB$1048576,MATCH($A110,'Hoja de Trabajo para listado'!$BC$155:$BC$1048576,0),MATCH((CUADRO!K$5&amp;$E110),'Hoja de Trabajo para listado'!$BC$151:$CB$151,0)),0)+IFERROR(INDEX('Hoja de Trabajo para listado'!$DE$153:$DG$274,MATCH($A110,'Hoja de Trabajo para listado'!$DE$153:$DE$1048576,0),MATCH((CUADRO!K$5&amp;$E110),'Hoja de Trabajo para listado'!$DE$151:$DG$151,0)),0)+IFERROR(INDEX('Hoja de Trabajo para listado'!$CD$155:$DC$1048576,MATCH($A110,'Hoja de Trabajo para listado'!$CD$155:$CD$1048576,0),MATCH((CUADRO!K$5&amp;$E110),'Hoja de Trabajo para listado'!$CD$151:$DC$151,0)),0)</f>
        <v>0</v>
      </c>
      <c r="L110" s="314">
        <f ca="1">+IFERROR(INDEX('Hoja de Trabajo para listado'!$A$155:$Z$1048576,MATCH($A110,'Hoja de Trabajo para listado'!$A$155:$A$1048576,0),MATCH((CUADRO!L$5&amp;$E110),'Hoja de Trabajo para listado'!$A$151:$Z$151,0)),0)+IFERROR(INDEX('Hoja de Trabajo para listado'!$AB$155:$BA$1048576,MATCH($A110,'Hoja de Trabajo para listado'!$AB$155:$AB$1048576,0),MATCH((CUADRO!L$5&amp;$E110),'Hoja de Trabajo para listado'!$AB$151:$BA$151,0)),0)+IFERROR(INDEX('Hoja de Trabajo para listado'!$BC$155:$CB$1048576,MATCH($A110,'Hoja de Trabajo para listado'!$BC$155:$BC$1048576,0),MATCH((CUADRO!L$5&amp;$E110),'Hoja de Trabajo para listado'!$BC$151:$CB$151,0)),0)+IFERROR(INDEX('Hoja de Trabajo para listado'!$DE$153:$DG$274,MATCH($A110,'Hoja de Trabajo para listado'!$DE$153:$DE$1048576,0),MATCH((CUADRO!L$5&amp;$E110),'Hoja de Trabajo para listado'!$DE$151:$DG$151,0)),0)+IFERROR(INDEX('Hoja de Trabajo para listado'!$CD$155:$DC$1048576,MATCH($A110,'Hoja de Trabajo para listado'!$CD$155:$CD$1048576,0),MATCH((CUADRO!L$5&amp;$E110),'Hoja de Trabajo para listado'!$CD$151:$DC$151,0)),0)</f>
        <v>0</v>
      </c>
      <c r="M110" s="314">
        <f ca="1">+IFERROR(INDEX('Hoja de Trabajo para listado'!$A$155:$Z$1048576,MATCH($A110,'Hoja de Trabajo para listado'!$A$155:$A$1048576,0),MATCH((CUADRO!M$5&amp;$E110),'Hoja de Trabajo para listado'!$A$151:$Z$151,0)),0)+IFERROR(INDEX('Hoja de Trabajo para listado'!$AB$155:$BA$1048576,MATCH($A110,'Hoja de Trabajo para listado'!$AB$155:$AB$1048576,0),MATCH((CUADRO!M$5&amp;$E110),'Hoja de Trabajo para listado'!$AB$151:$BA$151,0)),0)+IFERROR(INDEX('Hoja de Trabajo para listado'!$BC$155:$CB$1048576,MATCH($A110,'Hoja de Trabajo para listado'!$BC$155:$BC$1048576,0),MATCH((CUADRO!M$5&amp;$E110),'Hoja de Trabajo para listado'!$BC$151:$CB$151,0)),0)+IFERROR(INDEX('Hoja de Trabajo para listado'!$DE$153:$DG$274,MATCH($A110,'Hoja de Trabajo para listado'!$DE$153:$DE$1048576,0),MATCH((CUADRO!M$5&amp;$E110),'Hoja de Trabajo para listado'!$DE$151:$DG$151,0)),0)+IFERROR(INDEX('Hoja de Trabajo para listado'!$CD$155:$DC$1048576,MATCH($A110,'Hoja de Trabajo para listado'!$CD$155:$CD$1048576,0),MATCH((CUADRO!M$5&amp;$E110),'Hoja de Trabajo para listado'!$CD$151:$DC$151,0)),0)</f>
        <v>0</v>
      </c>
      <c r="N110" s="314">
        <f ca="1">+IFERROR(INDEX('Hoja de Trabajo para listado'!$A$155:$Z$1048576,MATCH($A110,'Hoja de Trabajo para listado'!$A$155:$A$1048576,0),MATCH((CUADRO!N$5&amp;$E110),'Hoja de Trabajo para listado'!$A$151:$Z$151,0)),0)+IFERROR(INDEX('Hoja de Trabajo para listado'!$AB$155:$BA$1048576,MATCH($A110,'Hoja de Trabajo para listado'!$AB$155:$AB$1048576,0),MATCH((CUADRO!N$5&amp;$E110),'Hoja de Trabajo para listado'!$AB$151:$BA$151,0)),0)+IFERROR(INDEX('Hoja de Trabajo para listado'!$BC$155:$CB$1048576,MATCH($A110,'Hoja de Trabajo para listado'!$BC$155:$BC$1048576,0),MATCH((CUADRO!N$5&amp;$E110),'Hoja de Trabajo para listado'!$BC$151:$CB$151,0)),0)+IFERROR(INDEX('Hoja de Trabajo para listado'!$DE$153:$DG$274,MATCH($A110,'Hoja de Trabajo para listado'!$DE$153:$DE$1048576,0),MATCH((CUADRO!N$5&amp;$E110),'Hoja de Trabajo para listado'!$DE$151:$DG$151,0)),0)+IFERROR(INDEX('Hoja de Trabajo para listado'!$CD$155:$DC$1048576,MATCH($A110,'Hoja de Trabajo para listado'!$CD$155:$CD$1048576,0),MATCH((CUADRO!N$5&amp;$E110),'Hoja de Trabajo para listado'!$CD$151:$DC$151,0)),0)</f>
        <v>0</v>
      </c>
      <c r="O110" s="314">
        <f ca="1">+IFERROR(INDEX('Hoja de Trabajo para listado'!$A$155:$Z$1048576,MATCH($A110,'Hoja de Trabajo para listado'!$A$155:$A$1048576,0),MATCH((CUADRO!O$5&amp;$E110),'Hoja de Trabajo para listado'!$A$151:$Z$151,0)),0)+IFERROR(INDEX('Hoja de Trabajo para listado'!$AB$155:$BA$1048576,MATCH($A110,'Hoja de Trabajo para listado'!$AB$155:$AB$1048576,0),MATCH((CUADRO!O$5&amp;$E110),'Hoja de Trabajo para listado'!$AB$151:$BA$151,0)),0)+IFERROR(INDEX('Hoja de Trabajo para listado'!$BC$155:$CB$1048576,MATCH($A110,'Hoja de Trabajo para listado'!$BC$155:$BC$1048576,0),MATCH((CUADRO!O$5&amp;$E110),'Hoja de Trabajo para listado'!$BC$151:$CB$151,0)),0)+IFERROR(INDEX('Hoja de Trabajo para listado'!$DE$153:$DG$274,MATCH($A110,'Hoja de Trabajo para listado'!$DE$153:$DE$1048576,0),MATCH((CUADRO!O$5&amp;$E110),'Hoja de Trabajo para listado'!$DE$151:$DG$151,0)),0)+IFERROR(INDEX('Hoja de Trabajo para listado'!$CD$155:$DC$1048576,MATCH($A110,'Hoja de Trabajo para listado'!$CD$155:$CD$1048576,0),MATCH((CUADRO!O$5&amp;$E110),'Hoja de Trabajo para listado'!$CD$151:$DC$151,0)),0)</f>
        <v>0</v>
      </c>
      <c r="P110" s="314">
        <f ca="1">+IFERROR(INDEX('Hoja de Trabajo para listado'!$A$155:$Z$1048576,MATCH($A110,'Hoja de Trabajo para listado'!$A$155:$A$1048576,0),MATCH((CUADRO!P$5&amp;$E110),'Hoja de Trabajo para listado'!$A$151:$Z$151,0)),0)+IFERROR(INDEX('Hoja de Trabajo para listado'!$AB$155:$BA$1048576,MATCH($A110,'Hoja de Trabajo para listado'!$AB$155:$AB$1048576,0),MATCH((CUADRO!P$5&amp;$E110),'Hoja de Trabajo para listado'!$AB$151:$BA$151,0)),0)+IFERROR(INDEX('Hoja de Trabajo para listado'!$BC$155:$CB$1048576,MATCH($A110,'Hoja de Trabajo para listado'!$BC$155:$BC$1048576,0),MATCH((CUADRO!P$5&amp;$E110),'Hoja de Trabajo para listado'!$BC$151:$CB$151,0)),0)+IFERROR(INDEX('Hoja de Trabajo para listado'!$DE$153:$DG$274,MATCH($A110,'Hoja de Trabajo para listado'!$DE$153:$DE$1048576,0),MATCH((CUADRO!P$5&amp;$E110),'Hoja de Trabajo para listado'!$DE$151:$DG$151,0)),0)+IFERROR(INDEX('Hoja de Trabajo para listado'!$CD$155:$DC$1048576,MATCH($A110,'Hoja de Trabajo para listado'!$CD$155:$CD$1048576,0),MATCH((CUADRO!P$5&amp;$E110),'Hoja de Trabajo para listado'!$CD$151:$DC$151,0)),0)</f>
        <v>0</v>
      </c>
      <c r="Q110" s="314">
        <f ca="1">+IFERROR(INDEX('Hoja de Trabajo para listado'!$A$155:$Z$1048576,MATCH($A110,'Hoja de Trabajo para listado'!$A$155:$A$1048576,0),MATCH((CUADRO!Q$5&amp;$E110),'Hoja de Trabajo para listado'!$A$151:$Z$151,0)),0)+IFERROR(INDEX('Hoja de Trabajo para listado'!$AB$155:$BA$1048576,MATCH($A110,'Hoja de Trabajo para listado'!$AB$155:$AB$1048576,0),MATCH((CUADRO!Q$5&amp;$E110),'Hoja de Trabajo para listado'!$AB$151:$BA$151,0)),0)+IFERROR(INDEX('Hoja de Trabajo para listado'!$BC$155:$CB$1048576,MATCH($A110,'Hoja de Trabajo para listado'!$BC$155:$BC$1048576,0),MATCH((CUADRO!Q$5&amp;$E110),'Hoja de Trabajo para listado'!$BC$151:$CB$151,0)),0)+IFERROR(INDEX('Hoja de Trabajo para listado'!$DE$153:$DG$274,MATCH($A110,'Hoja de Trabajo para listado'!$DE$153:$DE$1048576,0),MATCH((CUADRO!Q$5&amp;$E110),'Hoja de Trabajo para listado'!$DE$151:$DG$151,0)),0)+IFERROR(INDEX('Hoja de Trabajo para listado'!$CD$155:$DC$1048576,MATCH($A110,'Hoja de Trabajo para listado'!$CD$155:$CD$1048576,0),MATCH((CUADRO!Q$5&amp;$E110),'Hoja de Trabajo para listado'!$CD$151:$DC$151,0)),0)</f>
        <v>0</v>
      </c>
      <c r="R110" s="314">
        <f t="shared" ca="1" si="2"/>
        <v>0</v>
      </c>
      <c r="S110" s="345"/>
      <c r="T110" s="314">
        <f ca="1">+T111</f>
        <v>791.67</v>
      </c>
      <c r="U110" s="313">
        <f t="shared" si="3"/>
        <v>1</v>
      </c>
      <c r="V110" s="319" t="str">
        <f>+VLOOKUP(A110,bd_lista!$A$3:$E$593,5,FALSE)</f>
        <v>Gobiernos Autónomos Departamentales</v>
      </c>
      <c r="W110" s="425" t="str">
        <f>+V110</f>
        <v>Gobiernos Autónomos Departamentales</v>
      </c>
    </row>
    <row r="111" spans="1:23" ht="15" hidden="1" customHeight="1">
      <c r="A111" s="323">
        <v>907</v>
      </c>
      <c r="B111" s="428"/>
      <c r="C111" s="319" t="str">
        <f>+VLOOKUP(A111,bd_lista!$A$3:$C$593,3,FALSE)</f>
        <v>Gobierno Autónomo Departamental de Santa Cruz</v>
      </c>
      <c r="D111" s="430"/>
      <c r="E111" s="347" t="s">
        <v>1419</v>
      </c>
      <c r="F111" s="316">
        <f ca="1">+IFERROR(INDEX('Hoja de Trabajo para listado'!$A$155:$Z$1048576,MATCH($A111,'Hoja de Trabajo para listado'!$A$155:$A$1048576,0),MATCH((CUADRO!F$5&amp;$E111),'Hoja de Trabajo para listado'!$A$151:$Z$151,0)),0)+IFERROR(INDEX('Hoja de Trabajo para listado'!$AB$155:$BA$1048576,MATCH($A111,'Hoja de Trabajo para listado'!$AB$155:$AB$1048576,0),MATCH((CUADRO!F$5&amp;$E111),'Hoja de Trabajo para listado'!$AB$151:$BA$151,0)),0)+IFERROR(INDEX('Hoja de Trabajo para listado'!$BC$155:$CB$1048576,MATCH($A111,'Hoja de Trabajo para listado'!$BC$155:$BC$1048576,0),MATCH((CUADRO!F$5&amp;$E111),'Hoja de Trabajo para listado'!$BC$151:$CB$151,0)),0)+IFERROR(INDEX('Hoja de Trabajo para listado'!$DE$153:$DG$274,MATCH($A111,'Hoja de Trabajo para listado'!$DE$153:$DE$1048576,0),MATCH((CUADRO!F$5&amp;$E111),'Hoja de Trabajo para listado'!$DE$151:$DG$151,0)),0)+IFERROR(INDEX('Hoja de Trabajo para listado'!$CD$155:$DC$1048576,MATCH($A111,'Hoja de Trabajo para listado'!$CD$155:$CD$1048576,0),MATCH((CUADRO!F$5&amp;$E111),'Hoja de Trabajo para listado'!$CD$151:$DC$151,0)),0)</f>
        <v>0</v>
      </c>
      <c r="G111" s="316">
        <f ca="1">+IFERROR(INDEX('Hoja de Trabajo para listado'!$A$155:$Z$1048576,MATCH($A111,'Hoja de Trabajo para listado'!$A$155:$A$1048576,0),MATCH((CUADRO!G$5&amp;$E111),'Hoja de Trabajo para listado'!$A$151:$Z$151,0)),0)+IFERROR(INDEX('Hoja de Trabajo para listado'!$AB$155:$BA$1048576,MATCH($A111,'Hoja de Trabajo para listado'!$AB$155:$AB$1048576,0),MATCH((CUADRO!G$5&amp;$E111),'Hoja de Trabajo para listado'!$AB$151:$BA$151,0)),0)+IFERROR(INDEX('Hoja de Trabajo para listado'!$BC$155:$CB$1048576,MATCH($A111,'Hoja de Trabajo para listado'!$BC$155:$BC$1048576,0),MATCH((CUADRO!G$5&amp;$E111),'Hoja de Trabajo para listado'!$BC$151:$CB$151,0)),0)+IFERROR(INDEX('Hoja de Trabajo para listado'!$DE$153:$DG$274,MATCH($A111,'Hoja de Trabajo para listado'!$DE$153:$DE$1048576,0),MATCH((CUADRO!G$5&amp;$E111),'Hoja de Trabajo para listado'!$DE$151:$DG$151,0)),0)+IFERROR(INDEX('Hoja de Trabajo para listado'!$CD$155:$DC$1048576,MATCH($A111,'Hoja de Trabajo para listado'!$CD$155:$CD$1048576,0),MATCH((CUADRO!G$5&amp;$E111),'Hoja de Trabajo para listado'!$CD$151:$DC$151,0)),0)</f>
        <v>791.67</v>
      </c>
      <c r="H111" s="316">
        <f ca="1">+IFERROR(INDEX('Hoja de Trabajo para listado'!$A$155:$Z$1048576,MATCH($A111,'Hoja de Trabajo para listado'!$A$155:$A$1048576,0),MATCH((CUADRO!H$5&amp;$E111),'Hoja de Trabajo para listado'!$A$151:$Z$151,0)),0)+IFERROR(INDEX('Hoja de Trabajo para listado'!$AB$155:$BA$1048576,MATCH($A111,'Hoja de Trabajo para listado'!$AB$155:$AB$1048576,0),MATCH((CUADRO!H$5&amp;$E111),'Hoja de Trabajo para listado'!$AB$151:$BA$151,0)),0)+IFERROR(INDEX('Hoja de Trabajo para listado'!$BC$155:$CB$1048576,MATCH($A111,'Hoja de Trabajo para listado'!$BC$155:$BC$1048576,0),MATCH((CUADRO!H$5&amp;$E111),'Hoja de Trabajo para listado'!$BC$151:$CB$151,0)),0)+IFERROR(INDEX('Hoja de Trabajo para listado'!$DE$153:$DG$274,MATCH($A111,'Hoja de Trabajo para listado'!$DE$153:$DE$1048576,0),MATCH((CUADRO!H$5&amp;$E111),'Hoja de Trabajo para listado'!$DE$151:$DG$151,0)),0)+IFERROR(INDEX('Hoja de Trabajo para listado'!$CD$155:$DC$1048576,MATCH($A111,'Hoja de Trabajo para listado'!$CD$155:$CD$1048576,0),MATCH((CUADRO!H$5&amp;$E111),'Hoja de Trabajo para listado'!$CD$151:$DC$151,0)),0)</f>
        <v>0</v>
      </c>
      <c r="I111" s="316">
        <f ca="1">+IFERROR(INDEX('Hoja de Trabajo para listado'!$A$155:$Z$1048576,MATCH($A111,'Hoja de Trabajo para listado'!$A$155:$A$1048576,0),MATCH((CUADRO!I$5&amp;$E111),'Hoja de Trabajo para listado'!$A$151:$Z$151,0)),0)+IFERROR(INDEX('Hoja de Trabajo para listado'!$AB$155:$BA$1048576,MATCH($A111,'Hoja de Trabajo para listado'!$AB$155:$AB$1048576,0),MATCH((CUADRO!I$5&amp;$E111),'Hoja de Trabajo para listado'!$AB$151:$BA$151,0)),0)+IFERROR(INDEX('Hoja de Trabajo para listado'!$BC$155:$CB$1048576,MATCH($A111,'Hoja de Trabajo para listado'!$BC$155:$BC$1048576,0),MATCH((CUADRO!I$5&amp;$E111),'Hoja de Trabajo para listado'!$BC$151:$CB$151,0)),0)+IFERROR(INDEX('Hoja de Trabajo para listado'!$DE$153:$DG$274,MATCH($A111,'Hoja de Trabajo para listado'!$DE$153:$DE$1048576,0),MATCH((CUADRO!I$5&amp;$E111),'Hoja de Trabajo para listado'!$DE$151:$DG$151,0)),0)+IFERROR(INDEX('Hoja de Trabajo para listado'!$CD$155:$DC$1048576,MATCH($A111,'Hoja de Trabajo para listado'!$CD$155:$CD$1048576,0),MATCH((CUADRO!I$5&amp;$E111),'Hoja de Trabajo para listado'!$CD$151:$DC$151,0)),0)</f>
        <v>0</v>
      </c>
      <c r="J111" s="316">
        <f ca="1">+IFERROR(INDEX('Hoja de Trabajo para listado'!$A$155:$Z$1048576,MATCH($A111,'Hoja de Trabajo para listado'!$A$155:$A$1048576,0),MATCH((CUADRO!J$5&amp;$E111),'Hoja de Trabajo para listado'!$A$151:$Z$151,0)),0)+IFERROR(INDEX('Hoja de Trabajo para listado'!$AB$155:$BA$1048576,MATCH($A111,'Hoja de Trabajo para listado'!$AB$155:$AB$1048576,0),MATCH((CUADRO!J$5&amp;$E111),'Hoja de Trabajo para listado'!$AB$151:$BA$151,0)),0)+IFERROR(INDEX('Hoja de Trabajo para listado'!$BC$155:$CB$1048576,MATCH($A111,'Hoja de Trabajo para listado'!$BC$155:$BC$1048576,0),MATCH((CUADRO!J$5&amp;$E111),'Hoja de Trabajo para listado'!$BC$151:$CB$151,0)),0)+IFERROR(INDEX('Hoja de Trabajo para listado'!$DE$153:$DG$274,MATCH($A111,'Hoja de Trabajo para listado'!$DE$153:$DE$1048576,0),MATCH((CUADRO!J$5&amp;$E111),'Hoja de Trabajo para listado'!$DE$151:$DG$151,0)),0)+IFERROR(INDEX('Hoja de Trabajo para listado'!$CD$155:$DC$1048576,MATCH($A111,'Hoja de Trabajo para listado'!$CD$155:$CD$1048576,0),MATCH((CUADRO!J$5&amp;$E111),'Hoja de Trabajo para listado'!$CD$151:$DC$151,0)),0)</f>
        <v>0</v>
      </c>
      <c r="K111" s="316">
        <f ca="1">+IFERROR(INDEX('Hoja de Trabajo para listado'!$A$155:$Z$1048576,MATCH($A111,'Hoja de Trabajo para listado'!$A$155:$A$1048576,0),MATCH((CUADRO!K$5&amp;$E111),'Hoja de Trabajo para listado'!$A$151:$Z$151,0)),0)+IFERROR(INDEX('Hoja de Trabajo para listado'!$AB$155:$BA$1048576,MATCH($A111,'Hoja de Trabajo para listado'!$AB$155:$AB$1048576,0),MATCH((CUADRO!K$5&amp;$E111),'Hoja de Trabajo para listado'!$AB$151:$BA$151,0)),0)+IFERROR(INDEX('Hoja de Trabajo para listado'!$BC$155:$CB$1048576,MATCH($A111,'Hoja de Trabajo para listado'!$BC$155:$BC$1048576,0),MATCH((CUADRO!K$5&amp;$E111),'Hoja de Trabajo para listado'!$BC$151:$CB$151,0)),0)+IFERROR(INDEX('Hoja de Trabajo para listado'!$DE$153:$DG$274,MATCH($A111,'Hoja de Trabajo para listado'!$DE$153:$DE$1048576,0),MATCH((CUADRO!K$5&amp;$E111),'Hoja de Trabajo para listado'!$DE$151:$DG$151,0)),0)+IFERROR(INDEX('Hoja de Trabajo para listado'!$CD$155:$DC$1048576,MATCH($A111,'Hoja de Trabajo para listado'!$CD$155:$CD$1048576,0),MATCH((CUADRO!K$5&amp;$E111),'Hoja de Trabajo para listado'!$CD$151:$DC$151,0)),0)</f>
        <v>0</v>
      </c>
      <c r="L111" s="316">
        <f ca="1">+IFERROR(INDEX('Hoja de Trabajo para listado'!$A$155:$Z$1048576,MATCH($A111,'Hoja de Trabajo para listado'!$A$155:$A$1048576,0),MATCH((CUADRO!L$5&amp;$E111),'Hoja de Trabajo para listado'!$A$151:$Z$151,0)),0)+IFERROR(INDEX('Hoja de Trabajo para listado'!$AB$155:$BA$1048576,MATCH($A111,'Hoja de Trabajo para listado'!$AB$155:$AB$1048576,0),MATCH((CUADRO!L$5&amp;$E111),'Hoja de Trabajo para listado'!$AB$151:$BA$151,0)),0)+IFERROR(INDEX('Hoja de Trabajo para listado'!$BC$155:$CB$1048576,MATCH($A111,'Hoja de Trabajo para listado'!$BC$155:$BC$1048576,0),MATCH((CUADRO!L$5&amp;$E111),'Hoja de Trabajo para listado'!$BC$151:$CB$151,0)),0)+IFERROR(INDEX('Hoja de Trabajo para listado'!$DE$153:$DG$274,MATCH($A111,'Hoja de Trabajo para listado'!$DE$153:$DE$1048576,0),MATCH((CUADRO!L$5&amp;$E111),'Hoja de Trabajo para listado'!$DE$151:$DG$151,0)),0)+IFERROR(INDEX('Hoja de Trabajo para listado'!$CD$155:$DC$1048576,MATCH($A111,'Hoja de Trabajo para listado'!$CD$155:$CD$1048576,0),MATCH((CUADRO!L$5&amp;$E111),'Hoja de Trabajo para listado'!$CD$151:$DC$151,0)),0)</f>
        <v>0</v>
      </c>
      <c r="M111" s="316">
        <f ca="1">+IFERROR(INDEX('Hoja de Trabajo para listado'!$A$155:$Z$1048576,MATCH($A111,'Hoja de Trabajo para listado'!$A$155:$A$1048576,0),MATCH((CUADRO!M$5&amp;$E111),'Hoja de Trabajo para listado'!$A$151:$Z$151,0)),0)+IFERROR(INDEX('Hoja de Trabajo para listado'!$AB$155:$BA$1048576,MATCH($A111,'Hoja de Trabajo para listado'!$AB$155:$AB$1048576,0),MATCH((CUADRO!M$5&amp;$E111),'Hoja de Trabajo para listado'!$AB$151:$BA$151,0)),0)+IFERROR(INDEX('Hoja de Trabajo para listado'!$BC$155:$CB$1048576,MATCH($A111,'Hoja de Trabajo para listado'!$BC$155:$BC$1048576,0),MATCH((CUADRO!M$5&amp;$E111),'Hoja de Trabajo para listado'!$BC$151:$CB$151,0)),0)+IFERROR(INDEX('Hoja de Trabajo para listado'!$DE$153:$DG$274,MATCH($A111,'Hoja de Trabajo para listado'!$DE$153:$DE$1048576,0),MATCH((CUADRO!M$5&amp;$E111),'Hoja de Trabajo para listado'!$DE$151:$DG$151,0)),0)+IFERROR(INDEX('Hoja de Trabajo para listado'!$CD$155:$DC$1048576,MATCH($A111,'Hoja de Trabajo para listado'!$CD$155:$CD$1048576,0),MATCH((CUADRO!M$5&amp;$E111),'Hoja de Trabajo para listado'!$CD$151:$DC$151,0)),0)</f>
        <v>0</v>
      </c>
      <c r="N111" s="316">
        <f ca="1">+IFERROR(INDEX('Hoja de Trabajo para listado'!$A$155:$Z$1048576,MATCH($A111,'Hoja de Trabajo para listado'!$A$155:$A$1048576,0),MATCH((CUADRO!N$5&amp;$E111),'Hoja de Trabajo para listado'!$A$151:$Z$151,0)),0)+IFERROR(INDEX('Hoja de Trabajo para listado'!$AB$155:$BA$1048576,MATCH($A111,'Hoja de Trabajo para listado'!$AB$155:$AB$1048576,0),MATCH((CUADRO!N$5&amp;$E111),'Hoja de Trabajo para listado'!$AB$151:$BA$151,0)),0)+IFERROR(INDEX('Hoja de Trabajo para listado'!$BC$155:$CB$1048576,MATCH($A111,'Hoja de Trabajo para listado'!$BC$155:$BC$1048576,0),MATCH((CUADRO!N$5&amp;$E111),'Hoja de Trabajo para listado'!$BC$151:$CB$151,0)),0)+IFERROR(INDEX('Hoja de Trabajo para listado'!$DE$153:$DG$274,MATCH($A111,'Hoja de Trabajo para listado'!$DE$153:$DE$1048576,0),MATCH((CUADRO!N$5&amp;$E111),'Hoja de Trabajo para listado'!$DE$151:$DG$151,0)),0)+IFERROR(INDEX('Hoja de Trabajo para listado'!$CD$155:$DC$1048576,MATCH($A111,'Hoja de Trabajo para listado'!$CD$155:$CD$1048576,0),MATCH((CUADRO!N$5&amp;$E111),'Hoja de Trabajo para listado'!$CD$151:$DC$151,0)),0)</f>
        <v>0</v>
      </c>
      <c r="O111" s="316">
        <f ca="1">+IFERROR(INDEX('Hoja de Trabajo para listado'!$A$155:$Z$1048576,MATCH($A111,'Hoja de Trabajo para listado'!$A$155:$A$1048576,0),MATCH((CUADRO!O$5&amp;$E111),'Hoja de Trabajo para listado'!$A$151:$Z$151,0)),0)+IFERROR(INDEX('Hoja de Trabajo para listado'!$AB$155:$BA$1048576,MATCH($A111,'Hoja de Trabajo para listado'!$AB$155:$AB$1048576,0),MATCH((CUADRO!O$5&amp;$E111),'Hoja de Trabajo para listado'!$AB$151:$BA$151,0)),0)+IFERROR(INDEX('Hoja de Trabajo para listado'!$BC$155:$CB$1048576,MATCH($A111,'Hoja de Trabajo para listado'!$BC$155:$BC$1048576,0),MATCH((CUADRO!O$5&amp;$E111),'Hoja de Trabajo para listado'!$BC$151:$CB$151,0)),0)+IFERROR(INDEX('Hoja de Trabajo para listado'!$DE$153:$DG$274,MATCH($A111,'Hoja de Trabajo para listado'!$DE$153:$DE$1048576,0),MATCH((CUADRO!O$5&amp;$E111),'Hoja de Trabajo para listado'!$DE$151:$DG$151,0)),0)+IFERROR(INDEX('Hoja de Trabajo para listado'!$CD$155:$DC$1048576,MATCH($A111,'Hoja de Trabajo para listado'!$CD$155:$CD$1048576,0),MATCH((CUADRO!O$5&amp;$E111),'Hoja de Trabajo para listado'!$CD$151:$DC$151,0)),0)</f>
        <v>0</v>
      </c>
      <c r="P111" s="316">
        <f ca="1">+IFERROR(INDEX('Hoja de Trabajo para listado'!$A$155:$Z$1048576,MATCH($A111,'Hoja de Trabajo para listado'!$A$155:$A$1048576,0),MATCH((CUADRO!P$5&amp;$E111),'Hoja de Trabajo para listado'!$A$151:$Z$151,0)),0)+IFERROR(INDEX('Hoja de Trabajo para listado'!$AB$155:$BA$1048576,MATCH($A111,'Hoja de Trabajo para listado'!$AB$155:$AB$1048576,0),MATCH((CUADRO!P$5&amp;$E111),'Hoja de Trabajo para listado'!$AB$151:$BA$151,0)),0)+IFERROR(INDEX('Hoja de Trabajo para listado'!$BC$155:$CB$1048576,MATCH($A111,'Hoja de Trabajo para listado'!$BC$155:$BC$1048576,0),MATCH((CUADRO!P$5&amp;$E111),'Hoja de Trabajo para listado'!$BC$151:$CB$151,0)),0)+IFERROR(INDEX('Hoja de Trabajo para listado'!$DE$153:$DG$274,MATCH($A111,'Hoja de Trabajo para listado'!$DE$153:$DE$1048576,0),MATCH((CUADRO!P$5&amp;$E111),'Hoja de Trabajo para listado'!$DE$151:$DG$151,0)),0)+IFERROR(INDEX('Hoja de Trabajo para listado'!$CD$155:$DC$1048576,MATCH($A111,'Hoja de Trabajo para listado'!$CD$155:$CD$1048576,0),MATCH((CUADRO!P$5&amp;$E111),'Hoja de Trabajo para listado'!$CD$151:$DC$151,0)),0)</f>
        <v>0</v>
      </c>
      <c r="Q111" s="316">
        <f ca="1">+IFERROR(INDEX('Hoja de Trabajo para listado'!$A$155:$Z$1048576,MATCH($A111,'Hoja de Trabajo para listado'!$A$155:$A$1048576,0),MATCH((CUADRO!Q$5&amp;$E111),'Hoja de Trabajo para listado'!$A$151:$Z$151,0)),0)+IFERROR(INDEX('Hoja de Trabajo para listado'!$AB$155:$BA$1048576,MATCH($A111,'Hoja de Trabajo para listado'!$AB$155:$AB$1048576,0),MATCH((CUADRO!Q$5&amp;$E111),'Hoja de Trabajo para listado'!$AB$151:$BA$151,0)),0)+IFERROR(INDEX('Hoja de Trabajo para listado'!$BC$155:$CB$1048576,MATCH($A111,'Hoja de Trabajo para listado'!$BC$155:$BC$1048576,0),MATCH((CUADRO!Q$5&amp;$E111),'Hoja de Trabajo para listado'!$BC$151:$CB$151,0)),0)+IFERROR(INDEX('Hoja de Trabajo para listado'!$DE$153:$DG$274,MATCH($A111,'Hoja de Trabajo para listado'!$DE$153:$DE$1048576,0),MATCH((CUADRO!Q$5&amp;$E111),'Hoja de Trabajo para listado'!$DE$151:$DG$151,0)),0)+IFERROR(INDEX('Hoja de Trabajo para listado'!$CD$155:$DC$1048576,MATCH($A111,'Hoja de Trabajo para listado'!$CD$155:$CD$1048576,0),MATCH((CUADRO!Q$5&amp;$E111),'Hoja de Trabajo para listado'!$CD$151:$DC$151,0)),0)</f>
        <v>0</v>
      </c>
      <c r="R111" s="316">
        <f t="shared" ca="1" si="2"/>
        <v>791.67</v>
      </c>
      <c r="S111" s="344">
        <f ca="1">+R110+R111</f>
        <v>791.67</v>
      </c>
      <c r="T111" s="316">
        <f ca="1">+S111</f>
        <v>791.67</v>
      </c>
      <c r="U111" s="315">
        <f t="shared" si="3"/>
        <v>2</v>
      </c>
      <c r="V111" s="319" t="str">
        <f>+VLOOKUP(A111,bd_lista!$A$3:$E$593,5,FALSE)</f>
        <v>Gobiernos Autónomos Departamentales</v>
      </c>
      <c r="W111" s="426"/>
    </row>
    <row r="112" spans="1:23" ht="15" hidden="1" customHeight="1">
      <c r="A112" s="325">
        <v>904</v>
      </c>
      <c r="B112" s="427">
        <f>+A112</f>
        <v>904</v>
      </c>
      <c r="C112" s="318" t="str">
        <f>+VLOOKUP(A112,bd_lista!$A$3:$C$593,3,FALSE)</f>
        <v>Gobierno Autónomo Departamental de Oruro</v>
      </c>
      <c r="D112" s="429" t="str">
        <f>+C112</f>
        <v>Gobierno Autónomo Departamental de Oruro</v>
      </c>
      <c r="E112" s="346" t="s">
        <v>1418</v>
      </c>
      <c r="F112" s="314">
        <f ca="1">+IFERROR(INDEX('Hoja de Trabajo para listado'!$A$155:$Z$1048576,MATCH($A112,'Hoja de Trabajo para listado'!$A$155:$A$1048576,0),MATCH((CUADRO!F$5&amp;$E112),'Hoja de Trabajo para listado'!$A$151:$Z$151,0)),0)+IFERROR(INDEX('Hoja de Trabajo para listado'!$AB$155:$BA$1048576,MATCH($A112,'Hoja de Trabajo para listado'!$AB$155:$AB$1048576,0),MATCH((CUADRO!F$5&amp;$E112),'Hoja de Trabajo para listado'!$AB$151:$BA$151,0)),0)+IFERROR(INDEX('Hoja de Trabajo para listado'!$BC$155:$CB$1048576,MATCH($A112,'Hoja de Trabajo para listado'!$BC$155:$BC$1048576,0),MATCH((CUADRO!F$5&amp;$E112),'Hoja de Trabajo para listado'!$BC$151:$CB$151,0)),0)+IFERROR(INDEX('Hoja de Trabajo para listado'!$DE$153:$DG$274,MATCH($A112,'Hoja de Trabajo para listado'!$DE$153:$DE$1048576,0),MATCH((CUADRO!F$5&amp;$E112),'Hoja de Trabajo para listado'!$DE$151:$DG$151,0)),0)+IFERROR(INDEX('Hoja de Trabajo para listado'!$CD$155:$DC$1048576,MATCH($A112,'Hoja de Trabajo para listado'!$CD$155:$CD$1048576,0),MATCH((CUADRO!F$5&amp;$E112),'Hoja de Trabajo para listado'!$CD$151:$DC$151,0)),0)</f>
        <v>0</v>
      </c>
      <c r="G112" s="314">
        <f ca="1">+IFERROR(INDEX('Hoja de Trabajo para listado'!$A$155:$Z$1048576,MATCH($A112,'Hoja de Trabajo para listado'!$A$155:$A$1048576,0),MATCH((CUADRO!G$5&amp;$E112),'Hoja de Trabajo para listado'!$A$151:$Z$151,0)),0)+IFERROR(INDEX('Hoja de Trabajo para listado'!$AB$155:$BA$1048576,MATCH($A112,'Hoja de Trabajo para listado'!$AB$155:$AB$1048576,0),MATCH((CUADRO!G$5&amp;$E112),'Hoja de Trabajo para listado'!$AB$151:$BA$151,0)),0)+IFERROR(INDEX('Hoja de Trabajo para listado'!$BC$155:$CB$1048576,MATCH($A112,'Hoja de Trabajo para listado'!$BC$155:$BC$1048576,0),MATCH((CUADRO!G$5&amp;$E112),'Hoja de Trabajo para listado'!$BC$151:$CB$151,0)),0)+IFERROR(INDEX('Hoja de Trabajo para listado'!$DE$153:$DG$274,MATCH($A112,'Hoja de Trabajo para listado'!$DE$153:$DE$1048576,0),MATCH((CUADRO!G$5&amp;$E112),'Hoja de Trabajo para listado'!$DE$151:$DG$151,0)),0)+IFERROR(INDEX('Hoja de Trabajo para listado'!$CD$155:$DC$1048576,MATCH($A112,'Hoja de Trabajo para listado'!$CD$155:$CD$1048576,0),MATCH((CUADRO!G$5&amp;$E112),'Hoja de Trabajo para listado'!$CD$151:$DC$151,0)),0)</f>
        <v>0</v>
      </c>
      <c r="H112" s="314">
        <f ca="1">+IFERROR(INDEX('Hoja de Trabajo para listado'!$A$155:$Z$1048576,MATCH($A112,'Hoja de Trabajo para listado'!$A$155:$A$1048576,0),MATCH((CUADRO!H$5&amp;$E112),'Hoja de Trabajo para listado'!$A$151:$Z$151,0)),0)+IFERROR(INDEX('Hoja de Trabajo para listado'!$AB$155:$BA$1048576,MATCH($A112,'Hoja de Trabajo para listado'!$AB$155:$AB$1048576,0),MATCH((CUADRO!H$5&amp;$E112),'Hoja de Trabajo para listado'!$AB$151:$BA$151,0)),0)+IFERROR(INDEX('Hoja de Trabajo para listado'!$BC$155:$CB$1048576,MATCH($A112,'Hoja de Trabajo para listado'!$BC$155:$BC$1048576,0),MATCH((CUADRO!H$5&amp;$E112),'Hoja de Trabajo para listado'!$BC$151:$CB$151,0)),0)+IFERROR(INDEX('Hoja de Trabajo para listado'!$DE$153:$DG$274,MATCH($A112,'Hoja de Trabajo para listado'!$DE$153:$DE$1048576,0),MATCH((CUADRO!H$5&amp;$E112),'Hoja de Trabajo para listado'!$DE$151:$DG$151,0)),0)+IFERROR(INDEX('Hoja de Trabajo para listado'!$CD$155:$DC$1048576,MATCH($A112,'Hoja de Trabajo para listado'!$CD$155:$CD$1048576,0),MATCH((CUADRO!H$5&amp;$E112),'Hoja de Trabajo para listado'!$CD$151:$DC$151,0)),0)</f>
        <v>0</v>
      </c>
      <c r="I112" s="314">
        <f ca="1">+IFERROR(INDEX('Hoja de Trabajo para listado'!$A$155:$Z$1048576,MATCH($A112,'Hoja de Trabajo para listado'!$A$155:$A$1048576,0),MATCH((CUADRO!I$5&amp;$E112),'Hoja de Trabajo para listado'!$A$151:$Z$151,0)),0)+IFERROR(INDEX('Hoja de Trabajo para listado'!$AB$155:$BA$1048576,MATCH($A112,'Hoja de Trabajo para listado'!$AB$155:$AB$1048576,0),MATCH((CUADRO!I$5&amp;$E112),'Hoja de Trabajo para listado'!$AB$151:$BA$151,0)),0)+IFERROR(INDEX('Hoja de Trabajo para listado'!$BC$155:$CB$1048576,MATCH($A112,'Hoja de Trabajo para listado'!$BC$155:$BC$1048576,0),MATCH((CUADRO!I$5&amp;$E112),'Hoja de Trabajo para listado'!$BC$151:$CB$151,0)),0)+IFERROR(INDEX('Hoja de Trabajo para listado'!$DE$153:$DG$274,MATCH($A112,'Hoja de Trabajo para listado'!$DE$153:$DE$1048576,0),MATCH((CUADRO!I$5&amp;$E112),'Hoja de Trabajo para listado'!$DE$151:$DG$151,0)),0)+IFERROR(INDEX('Hoja de Trabajo para listado'!$CD$155:$DC$1048576,MATCH($A112,'Hoja de Trabajo para listado'!$CD$155:$CD$1048576,0),MATCH((CUADRO!I$5&amp;$E112),'Hoja de Trabajo para listado'!$CD$151:$DC$151,0)),0)</f>
        <v>0</v>
      </c>
      <c r="J112" s="314">
        <f ca="1">+IFERROR(INDEX('Hoja de Trabajo para listado'!$A$155:$Z$1048576,MATCH($A112,'Hoja de Trabajo para listado'!$A$155:$A$1048576,0),MATCH((CUADRO!J$5&amp;$E112),'Hoja de Trabajo para listado'!$A$151:$Z$151,0)),0)+IFERROR(INDEX('Hoja de Trabajo para listado'!$AB$155:$BA$1048576,MATCH($A112,'Hoja de Trabajo para listado'!$AB$155:$AB$1048576,0),MATCH((CUADRO!J$5&amp;$E112),'Hoja de Trabajo para listado'!$AB$151:$BA$151,0)),0)+IFERROR(INDEX('Hoja de Trabajo para listado'!$BC$155:$CB$1048576,MATCH($A112,'Hoja de Trabajo para listado'!$BC$155:$BC$1048576,0),MATCH((CUADRO!J$5&amp;$E112),'Hoja de Trabajo para listado'!$BC$151:$CB$151,0)),0)+IFERROR(INDEX('Hoja de Trabajo para listado'!$DE$153:$DG$274,MATCH($A112,'Hoja de Trabajo para listado'!$DE$153:$DE$1048576,0),MATCH((CUADRO!J$5&amp;$E112),'Hoja de Trabajo para listado'!$DE$151:$DG$151,0)),0)+IFERROR(INDEX('Hoja de Trabajo para listado'!$CD$155:$DC$1048576,MATCH($A112,'Hoja de Trabajo para listado'!$CD$155:$CD$1048576,0),MATCH((CUADRO!J$5&amp;$E112),'Hoja de Trabajo para listado'!$CD$151:$DC$151,0)),0)</f>
        <v>0</v>
      </c>
      <c r="K112" s="314">
        <f ca="1">+IFERROR(INDEX('Hoja de Trabajo para listado'!$A$155:$Z$1048576,MATCH($A112,'Hoja de Trabajo para listado'!$A$155:$A$1048576,0),MATCH((CUADRO!K$5&amp;$E112),'Hoja de Trabajo para listado'!$A$151:$Z$151,0)),0)+IFERROR(INDEX('Hoja de Trabajo para listado'!$AB$155:$BA$1048576,MATCH($A112,'Hoja de Trabajo para listado'!$AB$155:$AB$1048576,0),MATCH((CUADRO!K$5&amp;$E112),'Hoja de Trabajo para listado'!$AB$151:$BA$151,0)),0)+IFERROR(INDEX('Hoja de Trabajo para listado'!$BC$155:$CB$1048576,MATCH($A112,'Hoja de Trabajo para listado'!$BC$155:$BC$1048576,0),MATCH((CUADRO!K$5&amp;$E112),'Hoja de Trabajo para listado'!$BC$151:$CB$151,0)),0)+IFERROR(INDEX('Hoja de Trabajo para listado'!$DE$153:$DG$274,MATCH($A112,'Hoja de Trabajo para listado'!$DE$153:$DE$1048576,0),MATCH((CUADRO!K$5&amp;$E112),'Hoja de Trabajo para listado'!$DE$151:$DG$151,0)),0)+IFERROR(INDEX('Hoja de Trabajo para listado'!$CD$155:$DC$1048576,MATCH($A112,'Hoja de Trabajo para listado'!$CD$155:$CD$1048576,0),MATCH((CUADRO!K$5&amp;$E112),'Hoja de Trabajo para listado'!$CD$151:$DC$151,0)),0)</f>
        <v>0</v>
      </c>
      <c r="L112" s="314">
        <f ca="1">+IFERROR(INDEX('Hoja de Trabajo para listado'!$A$155:$Z$1048576,MATCH($A112,'Hoja de Trabajo para listado'!$A$155:$A$1048576,0),MATCH((CUADRO!L$5&amp;$E112),'Hoja de Trabajo para listado'!$A$151:$Z$151,0)),0)+IFERROR(INDEX('Hoja de Trabajo para listado'!$AB$155:$BA$1048576,MATCH($A112,'Hoja de Trabajo para listado'!$AB$155:$AB$1048576,0),MATCH((CUADRO!L$5&amp;$E112),'Hoja de Trabajo para listado'!$AB$151:$BA$151,0)),0)+IFERROR(INDEX('Hoja de Trabajo para listado'!$BC$155:$CB$1048576,MATCH($A112,'Hoja de Trabajo para listado'!$BC$155:$BC$1048576,0),MATCH((CUADRO!L$5&amp;$E112),'Hoja de Trabajo para listado'!$BC$151:$CB$151,0)),0)+IFERROR(INDEX('Hoja de Trabajo para listado'!$DE$153:$DG$274,MATCH($A112,'Hoja de Trabajo para listado'!$DE$153:$DE$1048576,0),MATCH((CUADRO!L$5&amp;$E112),'Hoja de Trabajo para listado'!$DE$151:$DG$151,0)),0)+IFERROR(INDEX('Hoja de Trabajo para listado'!$CD$155:$DC$1048576,MATCH($A112,'Hoja de Trabajo para listado'!$CD$155:$CD$1048576,0),MATCH((CUADRO!L$5&amp;$E112),'Hoja de Trabajo para listado'!$CD$151:$DC$151,0)),0)</f>
        <v>0</v>
      </c>
      <c r="M112" s="314">
        <f ca="1">+IFERROR(INDEX('Hoja de Trabajo para listado'!$A$155:$Z$1048576,MATCH($A112,'Hoja de Trabajo para listado'!$A$155:$A$1048576,0),MATCH((CUADRO!M$5&amp;$E112),'Hoja de Trabajo para listado'!$A$151:$Z$151,0)),0)+IFERROR(INDEX('Hoja de Trabajo para listado'!$AB$155:$BA$1048576,MATCH($A112,'Hoja de Trabajo para listado'!$AB$155:$AB$1048576,0),MATCH((CUADRO!M$5&amp;$E112),'Hoja de Trabajo para listado'!$AB$151:$BA$151,0)),0)+IFERROR(INDEX('Hoja de Trabajo para listado'!$BC$155:$CB$1048576,MATCH($A112,'Hoja de Trabajo para listado'!$BC$155:$BC$1048576,0),MATCH((CUADRO!M$5&amp;$E112),'Hoja de Trabajo para listado'!$BC$151:$CB$151,0)),0)+IFERROR(INDEX('Hoja de Trabajo para listado'!$DE$153:$DG$274,MATCH($A112,'Hoja de Trabajo para listado'!$DE$153:$DE$1048576,0),MATCH((CUADRO!M$5&amp;$E112),'Hoja de Trabajo para listado'!$DE$151:$DG$151,0)),0)+IFERROR(INDEX('Hoja de Trabajo para listado'!$CD$155:$DC$1048576,MATCH($A112,'Hoja de Trabajo para listado'!$CD$155:$CD$1048576,0),MATCH((CUADRO!M$5&amp;$E112),'Hoja de Trabajo para listado'!$CD$151:$DC$151,0)),0)</f>
        <v>0</v>
      </c>
      <c r="N112" s="314">
        <f ca="1">+IFERROR(INDEX('Hoja de Trabajo para listado'!$A$155:$Z$1048576,MATCH($A112,'Hoja de Trabajo para listado'!$A$155:$A$1048576,0),MATCH((CUADRO!N$5&amp;$E112),'Hoja de Trabajo para listado'!$A$151:$Z$151,0)),0)+IFERROR(INDEX('Hoja de Trabajo para listado'!$AB$155:$BA$1048576,MATCH($A112,'Hoja de Trabajo para listado'!$AB$155:$AB$1048576,0),MATCH((CUADRO!N$5&amp;$E112),'Hoja de Trabajo para listado'!$AB$151:$BA$151,0)),0)+IFERROR(INDEX('Hoja de Trabajo para listado'!$BC$155:$CB$1048576,MATCH($A112,'Hoja de Trabajo para listado'!$BC$155:$BC$1048576,0),MATCH((CUADRO!N$5&amp;$E112),'Hoja de Trabajo para listado'!$BC$151:$CB$151,0)),0)+IFERROR(INDEX('Hoja de Trabajo para listado'!$DE$153:$DG$274,MATCH($A112,'Hoja de Trabajo para listado'!$DE$153:$DE$1048576,0),MATCH((CUADRO!N$5&amp;$E112),'Hoja de Trabajo para listado'!$DE$151:$DG$151,0)),0)+IFERROR(INDEX('Hoja de Trabajo para listado'!$CD$155:$DC$1048576,MATCH($A112,'Hoja de Trabajo para listado'!$CD$155:$CD$1048576,0),MATCH((CUADRO!N$5&amp;$E112),'Hoja de Trabajo para listado'!$CD$151:$DC$151,0)),0)</f>
        <v>0</v>
      </c>
      <c r="O112" s="314">
        <f ca="1">+IFERROR(INDEX('Hoja de Trabajo para listado'!$A$155:$Z$1048576,MATCH($A112,'Hoja de Trabajo para listado'!$A$155:$A$1048576,0),MATCH((CUADRO!O$5&amp;$E112),'Hoja de Trabajo para listado'!$A$151:$Z$151,0)),0)+IFERROR(INDEX('Hoja de Trabajo para listado'!$AB$155:$BA$1048576,MATCH($A112,'Hoja de Trabajo para listado'!$AB$155:$AB$1048576,0),MATCH((CUADRO!O$5&amp;$E112),'Hoja de Trabajo para listado'!$AB$151:$BA$151,0)),0)+IFERROR(INDEX('Hoja de Trabajo para listado'!$BC$155:$CB$1048576,MATCH($A112,'Hoja de Trabajo para listado'!$BC$155:$BC$1048576,0),MATCH((CUADRO!O$5&amp;$E112),'Hoja de Trabajo para listado'!$BC$151:$CB$151,0)),0)+IFERROR(INDEX('Hoja de Trabajo para listado'!$DE$153:$DG$274,MATCH($A112,'Hoja de Trabajo para listado'!$DE$153:$DE$1048576,0),MATCH((CUADRO!O$5&amp;$E112),'Hoja de Trabajo para listado'!$DE$151:$DG$151,0)),0)+IFERROR(INDEX('Hoja de Trabajo para listado'!$CD$155:$DC$1048576,MATCH($A112,'Hoja de Trabajo para listado'!$CD$155:$CD$1048576,0),MATCH((CUADRO!O$5&amp;$E112),'Hoja de Trabajo para listado'!$CD$151:$DC$151,0)),0)</f>
        <v>0</v>
      </c>
      <c r="P112" s="314">
        <f ca="1">+IFERROR(INDEX('Hoja de Trabajo para listado'!$A$155:$Z$1048576,MATCH($A112,'Hoja de Trabajo para listado'!$A$155:$A$1048576,0),MATCH((CUADRO!P$5&amp;$E112),'Hoja de Trabajo para listado'!$A$151:$Z$151,0)),0)+IFERROR(INDEX('Hoja de Trabajo para listado'!$AB$155:$BA$1048576,MATCH($A112,'Hoja de Trabajo para listado'!$AB$155:$AB$1048576,0),MATCH((CUADRO!P$5&amp;$E112),'Hoja de Trabajo para listado'!$AB$151:$BA$151,0)),0)+IFERROR(INDEX('Hoja de Trabajo para listado'!$BC$155:$CB$1048576,MATCH($A112,'Hoja de Trabajo para listado'!$BC$155:$BC$1048576,0),MATCH((CUADRO!P$5&amp;$E112),'Hoja de Trabajo para listado'!$BC$151:$CB$151,0)),0)+IFERROR(INDEX('Hoja de Trabajo para listado'!$DE$153:$DG$274,MATCH($A112,'Hoja de Trabajo para listado'!$DE$153:$DE$1048576,0),MATCH((CUADRO!P$5&amp;$E112),'Hoja de Trabajo para listado'!$DE$151:$DG$151,0)),0)+IFERROR(INDEX('Hoja de Trabajo para listado'!$CD$155:$DC$1048576,MATCH($A112,'Hoja de Trabajo para listado'!$CD$155:$CD$1048576,0),MATCH((CUADRO!P$5&amp;$E112),'Hoja de Trabajo para listado'!$CD$151:$DC$151,0)),0)</f>
        <v>0</v>
      </c>
      <c r="Q112" s="314">
        <f ca="1">+IFERROR(INDEX('Hoja de Trabajo para listado'!$A$155:$Z$1048576,MATCH($A112,'Hoja de Trabajo para listado'!$A$155:$A$1048576,0),MATCH((CUADRO!Q$5&amp;$E112),'Hoja de Trabajo para listado'!$A$151:$Z$151,0)),0)+IFERROR(INDEX('Hoja de Trabajo para listado'!$AB$155:$BA$1048576,MATCH($A112,'Hoja de Trabajo para listado'!$AB$155:$AB$1048576,0),MATCH((CUADRO!Q$5&amp;$E112),'Hoja de Trabajo para listado'!$AB$151:$BA$151,0)),0)+IFERROR(INDEX('Hoja de Trabajo para listado'!$BC$155:$CB$1048576,MATCH($A112,'Hoja de Trabajo para listado'!$BC$155:$BC$1048576,0),MATCH((CUADRO!Q$5&amp;$E112),'Hoja de Trabajo para listado'!$BC$151:$CB$151,0)),0)+IFERROR(INDEX('Hoja de Trabajo para listado'!$DE$153:$DG$274,MATCH($A112,'Hoja de Trabajo para listado'!$DE$153:$DE$1048576,0),MATCH((CUADRO!Q$5&amp;$E112),'Hoja de Trabajo para listado'!$DE$151:$DG$151,0)),0)+IFERROR(INDEX('Hoja de Trabajo para listado'!$CD$155:$DC$1048576,MATCH($A112,'Hoja de Trabajo para listado'!$CD$155:$CD$1048576,0),MATCH((CUADRO!Q$5&amp;$E112),'Hoja de Trabajo para listado'!$CD$151:$DC$151,0)),0)</f>
        <v>0</v>
      </c>
      <c r="R112" s="314">
        <f t="shared" ca="1" si="2"/>
        <v>0</v>
      </c>
      <c r="S112" s="345"/>
      <c r="T112" s="314">
        <f ca="1">+T113</f>
        <v>703.5</v>
      </c>
      <c r="U112" s="313">
        <f t="shared" si="3"/>
        <v>1</v>
      </c>
      <c r="V112" s="319" t="str">
        <f>+VLOOKUP(A112,bd_lista!$A$3:$E$593,5,FALSE)</f>
        <v>Gobiernos Autónomos Departamentales</v>
      </c>
      <c r="W112" s="425" t="str">
        <f>+V112</f>
        <v>Gobiernos Autónomos Departamentales</v>
      </c>
    </row>
    <row r="113" spans="1:23" ht="15" hidden="1" customHeight="1">
      <c r="A113" s="323">
        <v>904</v>
      </c>
      <c r="B113" s="428"/>
      <c r="C113" s="319" t="str">
        <f>+VLOOKUP(A113,bd_lista!$A$3:$C$593,3,FALSE)</f>
        <v>Gobierno Autónomo Departamental de Oruro</v>
      </c>
      <c r="D113" s="430"/>
      <c r="E113" s="347" t="s">
        <v>1419</v>
      </c>
      <c r="F113" s="316">
        <f ca="1">+IFERROR(INDEX('Hoja de Trabajo para listado'!$A$155:$Z$1048576,MATCH($A113,'Hoja de Trabajo para listado'!$A$155:$A$1048576,0),MATCH((CUADRO!F$5&amp;$E113),'Hoja de Trabajo para listado'!$A$151:$Z$151,0)),0)+IFERROR(INDEX('Hoja de Trabajo para listado'!$AB$155:$BA$1048576,MATCH($A113,'Hoja de Trabajo para listado'!$AB$155:$AB$1048576,0),MATCH((CUADRO!F$5&amp;$E113),'Hoja de Trabajo para listado'!$AB$151:$BA$151,0)),0)+IFERROR(INDEX('Hoja de Trabajo para listado'!$BC$155:$CB$1048576,MATCH($A113,'Hoja de Trabajo para listado'!$BC$155:$BC$1048576,0),MATCH((CUADRO!F$5&amp;$E113),'Hoja de Trabajo para listado'!$BC$151:$CB$151,0)),0)+IFERROR(INDEX('Hoja de Trabajo para listado'!$DE$153:$DG$274,MATCH($A113,'Hoja de Trabajo para listado'!$DE$153:$DE$1048576,0),MATCH((CUADRO!F$5&amp;$E113),'Hoja de Trabajo para listado'!$DE$151:$DG$151,0)),0)+IFERROR(INDEX('Hoja de Trabajo para listado'!$CD$155:$DC$1048576,MATCH($A113,'Hoja de Trabajo para listado'!$CD$155:$CD$1048576,0),MATCH((CUADRO!F$5&amp;$E113),'Hoja de Trabajo para listado'!$CD$151:$DC$151,0)),0)</f>
        <v>0</v>
      </c>
      <c r="G113" s="316">
        <f ca="1">+IFERROR(INDEX('Hoja de Trabajo para listado'!$A$155:$Z$1048576,MATCH($A113,'Hoja de Trabajo para listado'!$A$155:$A$1048576,0),MATCH((CUADRO!G$5&amp;$E113),'Hoja de Trabajo para listado'!$A$151:$Z$151,0)),0)+IFERROR(INDEX('Hoja de Trabajo para listado'!$AB$155:$BA$1048576,MATCH($A113,'Hoja de Trabajo para listado'!$AB$155:$AB$1048576,0),MATCH((CUADRO!G$5&amp;$E113),'Hoja de Trabajo para listado'!$AB$151:$BA$151,0)),0)+IFERROR(INDEX('Hoja de Trabajo para listado'!$BC$155:$CB$1048576,MATCH($A113,'Hoja de Trabajo para listado'!$BC$155:$BC$1048576,0),MATCH((CUADRO!G$5&amp;$E113),'Hoja de Trabajo para listado'!$BC$151:$CB$151,0)),0)+IFERROR(INDEX('Hoja de Trabajo para listado'!$DE$153:$DG$274,MATCH($A113,'Hoja de Trabajo para listado'!$DE$153:$DE$1048576,0),MATCH((CUADRO!G$5&amp;$E113),'Hoja de Trabajo para listado'!$DE$151:$DG$151,0)),0)+IFERROR(INDEX('Hoja de Trabajo para listado'!$CD$155:$DC$1048576,MATCH($A113,'Hoja de Trabajo para listado'!$CD$155:$CD$1048576,0),MATCH((CUADRO!G$5&amp;$E113),'Hoja de Trabajo para listado'!$CD$151:$DC$151,0)),0)</f>
        <v>0</v>
      </c>
      <c r="H113" s="316">
        <f ca="1">+IFERROR(INDEX('Hoja de Trabajo para listado'!$A$155:$Z$1048576,MATCH($A113,'Hoja de Trabajo para listado'!$A$155:$A$1048576,0),MATCH((CUADRO!H$5&amp;$E113),'Hoja de Trabajo para listado'!$A$151:$Z$151,0)),0)+IFERROR(INDEX('Hoja de Trabajo para listado'!$AB$155:$BA$1048576,MATCH($A113,'Hoja de Trabajo para listado'!$AB$155:$AB$1048576,0),MATCH((CUADRO!H$5&amp;$E113),'Hoja de Trabajo para listado'!$AB$151:$BA$151,0)),0)+IFERROR(INDEX('Hoja de Trabajo para listado'!$BC$155:$CB$1048576,MATCH($A113,'Hoja de Trabajo para listado'!$BC$155:$BC$1048576,0),MATCH((CUADRO!H$5&amp;$E113),'Hoja de Trabajo para listado'!$BC$151:$CB$151,0)),0)+IFERROR(INDEX('Hoja de Trabajo para listado'!$DE$153:$DG$274,MATCH($A113,'Hoja de Trabajo para listado'!$DE$153:$DE$1048576,0),MATCH((CUADRO!H$5&amp;$E113),'Hoja de Trabajo para listado'!$DE$151:$DG$151,0)),0)+IFERROR(INDEX('Hoja de Trabajo para listado'!$CD$155:$DC$1048576,MATCH($A113,'Hoja de Trabajo para listado'!$CD$155:$CD$1048576,0),MATCH((CUADRO!H$5&amp;$E113),'Hoja de Trabajo para listado'!$CD$151:$DC$151,0)),0)</f>
        <v>703.5</v>
      </c>
      <c r="I113" s="316">
        <f ca="1">+IFERROR(INDEX('Hoja de Trabajo para listado'!$A$155:$Z$1048576,MATCH($A113,'Hoja de Trabajo para listado'!$A$155:$A$1048576,0),MATCH((CUADRO!I$5&amp;$E113),'Hoja de Trabajo para listado'!$A$151:$Z$151,0)),0)+IFERROR(INDEX('Hoja de Trabajo para listado'!$AB$155:$BA$1048576,MATCH($A113,'Hoja de Trabajo para listado'!$AB$155:$AB$1048576,0),MATCH((CUADRO!I$5&amp;$E113),'Hoja de Trabajo para listado'!$AB$151:$BA$151,0)),0)+IFERROR(INDEX('Hoja de Trabajo para listado'!$BC$155:$CB$1048576,MATCH($A113,'Hoja de Trabajo para listado'!$BC$155:$BC$1048576,0),MATCH((CUADRO!I$5&amp;$E113),'Hoja de Trabajo para listado'!$BC$151:$CB$151,0)),0)+IFERROR(INDEX('Hoja de Trabajo para listado'!$DE$153:$DG$274,MATCH($A113,'Hoja de Trabajo para listado'!$DE$153:$DE$1048576,0),MATCH((CUADRO!I$5&amp;$E113),'Hoja de Trabajo para listado'!$DE$151:$DG$151,0)),0)+IFERROR(INDEX('Hoja de Trabajo para listado'!$CD$155:$DC$1048576,MATCH($A113,'Hoja de Trabajo para listado'!$CD$155:$CD$1048576,0),MATCH((CUADRO!I$5&amp;$E113),'Hoja de Trabajo para listado'!$CD$151:$DC$151,0)),0)</f>
        <v>0</v>
      </c>
      <c r="J113" s="316">
        <f ca="1">+IFERROR(INDEX('Hoja de Trabajo para listado'!$A$155:$Z$1048576,MATCH($A113,'Hoja de Trabajo para listado'!$A$155:$A$1048576,0),MATCH((CUADRO!J$5&amp;$E113),'Hoja de Trabajo para listado'!$A$151:$Z$151,0)),0)+IFERROR(INDEX('Hoja de Trabajo para listado'!$AB$155:$BA$1048576,MATCH($A113,'Hoja de Trabajo para listado'!$AB$155:$AB$1048576,0),MATCH((CUADRO!J$5&amp;$E113),'Hoja de Trabajo para listado'!$AB$151:$BA$151,0)),0)+IFERROR(INDEX('Hoja de Trabajo para listado'!$BC$155:$CB$1048576,MATCH($A113,'Hoja de Trabajo para listado'!$BC$155:$BC$1048576,0),MATCH((CUADRO!J$5&amp;$E113),'Hoja de Trabajo para listado'!$BC$151:$CB$151,0)),0)+IFERROR(INDEX('Hoja de Trabajo para listado'!$DE$153:$DG$274,MATCH($A113,'Hoja de Trabajo para listado'!$DE$153:$DE$1048576,0),MATCH((CUADRO!J$5&amp;$E113),'Hoja de Trabajo para listado'!$DE$151:$DG$151,0)),0)+IFERROR(INDEX('Hoja de Trabajo para listado'!$CD$155:$DC$1048576,MATCH($A113,'Hoja de Trabajo para listado'!$CD$155:$CD$1048576,0),MATCH((CUADRO!J$5&amp;$E113),'Hoja de Trabajo para listado'!$CD$151:$DC$151,0)),0)</f>
        <v>0</v>
      </c>
      <c r="K113" s="316">
        <f ca="1">+IFERROR(INDEX('Hoja de Trabajo para listado'!$A$155:$Z$1048576,MATCH($A113,'Hoja de Trabajo para listado'!$A$155:$A$1048576,0),MATCH((CUADRO!K$5&amp;$E113),'Hoja de Trabajo para listado'!$A$151:$Z$151,0)),0)+IFERROR(INDEX('Hoja de Trabajo para listado'!$AB$155:$BA$1048576,MATCH($A113,'Hoja de Trabajo para listado'!$AB$155:$AB$1048576,0),MATCH((CUADRO!K$5&amp;$E113),'Hoja de Trabajo para listado'!$AB$151:$BA$151,0)),0)+IFERROR(INDEX('Hoja de Trabajo para listado'!$BC$155:$CB$1048576,MATCH($A113,'Hoja de Trabajo para listado'!$BC$155:$BC$1048576,0),MATCH((CUADRO!K$5&amp;$E113),'Hoja de Trabajo para listado'!$BC$151:$CB$151,0)),0)+IFERROR(INDEX('Hoja de Trabajo para listado'!$DE$153:$DG$274,MATCH($A113,'Hoja de Trabajo para listado'!$DE$153:$DE$1048576,0),MATCH((CUADRO!K$5&amp;$E113),'Hoja de Trabajo para listado'!$DE$151:$DG$151,0)),0)+IFERROR(INDEX('Hoja de Trabajo para listado'!$CD$155:$DC$1048576,MATCH($A113,'Hoja de Trabajo para listado'!$CD$155:$CD$1048576,0),MATCH((CUADRO!K$5&amp;$E113),'Hoja de Trabajo para listado'!$CD$151:$DC$151,0)),0)</f>
        <v>0</v>
      </c>
      <c r="L113" s="316">
        <f ca="1">+IFERROR(INDEX('Hoja de Trabajo para listado'!$A$155:$Z$1048576,MATCH($A113,'Hoja de Trabajo para listado'!$A$155:$A$1048576,0),MATCH((CUADRO!L$5&amp;$E113),'Hoja de Trabajo para listado'!$A$151:$Z$151,0)),0)+IFERROR(INDEX('Hoja de Trabajo para listado'!$AB$155:$BA$1048576,MATCH($A113,'Hoja de Trabajo para listado'!$AB$155:$AB$1048576,0),MATCH((CUADRO!L$5&amp;$E113),'Hoja de Trabajo para listado'!$AB$151:$BA$151,0)),0)+IFERROR(INDEX('Hoja de Trabajo para listado'!$BC$155:$CB$1048576,MATCH($A113,'Hoja de Trabajo para listado'!$BC$155:$BC$1048576,0),MATCH((CUADRO!L$5&amp;$E113),'Hoja de Trabajo para listado'!$BC$151:$CB$151,0)),0)+IFERROR(INDEX('Hoja de Trabajo para listado'!$DE$153:$DG$274,MATCH($A113,'Hoja de Trabajo para listado'!$DE$153:$DE$1048576,0),MATCH((CUADRO!L$5&amp;$E113),'Hoja de Trabajo para listado'!$DE$151:$DG$151,0)),0)+IFERROR(INDEX('Hoja de Trabajo para listado'!$CD$155:$DC$1048576,MATCH($A113,'Hoja de Trabajo para listado'!$CD$155:$CD$1048576,0),MATCH((CUADRO!L$5&amp;$E113),'Hoja de Trabajo para listado'!$CD$151:$DC$151,0)),0)</f>
        <v>0</v>
      </c>
      <c r="M113" s="316">
        <f ca="1">+IFERROR(INDEX('Hoja de Trabajo para listado'!$A$155:$Z$1048576,MATCH($A113,'Hoja de Trabajo para listado'!$A$155:$A$1048576,0),MATCH((CUADRO!M$5&amp;$E113),'Hoja de Trabajo para listado'!$A$151:$Z$151,0)),0)+IFERROR(INDEX('Hoja de Trabajo para listado'!$AB$155:$BA$1048576,MATCH($A113,'Hoja de Trabajo para listado'!$AB$155:$AB$1048576,0),MATCH((CUADRO!M$5&amp;$E113),'Hoja de Trabajo para listado'!$AB$151:$BA$151,0)),0)+IFERROR(INDEX('Hoja de Trabajo para listado'!$BC$155:$CB$1048576,MATCH($A113,'Hoja de Trabajo para listado'!$BC$155:$BC$1048576,0),MATCH((CUADRO!M$5&amp;$E113),'Hoja de Trabajo para listado'!$BC$151:$CB$151,0)),0)+IFERROR(INDEX('Hoja de Trabajo para listado'!$DE$153:$DG$274,MATCH($A113,'Hoja de Trabajo para listado'!$DE$153:$DE$1048576,0),MATCH((CUADRO!M$5&amp;$E113),'Hoja de Trabajo para listado'!$DE$151:$DG$151,0)),0)+IFERROR(INDEX('Hoja de Trabajo para listado'!$CD$155:$DC$1048576,MATCH($A113,'Hoja de Trabajo para listado'!$CD$155:$CD$1048576,0),MATCH((CUADRO!M$5&amp;$E113),'Hoja de Trabajo para listado'!$CD$151:$DC$151,0)),0)</f>
        <v>0</v>
      </c>
      <c r="N113" s="316">
        <f ca="1">+IFERROR(INDEX('Hoja de Trabajo para listado'!$A$155:$Z$1048576,MATCH($A113,'Hoja de Trabajo para listado'!$A$155:$A$1048576,0),MATCH((CUADRO!N$5&amp;$E113),'Hoja de Trabajo para listado'!$A$151:$Z$151,0)),0)+IFERROR(INDEX('Hoja de Trabajo para listado'!$AB$155:$BA$1048576,MATCH($A113,'Hoja de Trabajo para listado'!$AB$155:$AB$1048576,0),MATCH((CUADRO!N$5&amp;$E113),'Hoja de Trabajo para listado'!$AB$151:$BA$151,0)),0)+IFERROR(INDEX('Hoja de Trabajo para listado'!$BC$155:$CB$1048576,MATCH($A113,'Hoja de Trabajo para listado'!$BC$155:$BC$1048576,0),MATCH((CUADRO!N$5&amp;$E113),'Hoja de Trabajo para listado'!$BC$151:$CB$151,0)),0)+IFERROR(INDEX('Hoja de Trabajo para listado'!$DE$153:$DG$274,MATCH($A113,'Hoja de Trabajo para listado'!$DE$153:$DE$1048576,0),MATCH((CUADRO!N$5&amp;$E113),'Hoja de Trabajo para listado'!$DE$151:$DG$151,0)),0)+IFERROR(INDEX('Hoja de Trabajo para listado'!$CD$155:$DC$1048576,MATCH($A113,'Hoja de Trabajo para listado'!$CD$155:$CD$1048576,0),MATCH((CUADRO!N$5&amp;$E113),'Hoja de Trabajo para listado'!$CD$151:$DC$151,0)),0)</f>
        <v>0</v>
      </c>
      <c r="O113" s="316">
        <f ca="1">+IFERROR(INDEX('Hoja de Trabajo para listado'!$A$155:$Z$1048576,MATCH($A113,'Hoja de Trabajo para listado'!$A$155:$A$1048576,0),MATCH((CUADRO!O$5&amp;$E113),'Hoja de Trabajo para listado'!$A$151:$Z$151,0)),0)+IFERROR(INDEX('Hoja de Trabajo para listado'!$AB$155:$BA$1048576,MATCH($A113,'Hoja de Trabajo para listado'!$AB$155:$AB$1048576,0),MATCH((CUADRO!O$5&amp;$E113),'Hoja de Trabajo para listado'!$AB$151:$BA$151,0)),0)+IFERROR(INDEX('Hoja de Trabajo para listado'!$BC$155:$CB$1048576,MATCH($A113,'Hoja de Trabajo para listado'!$BC$155:$BC$1048576,0),MATCH((CUADRO!O$5&amp;$E113),'Hoja de Trabajo para listado'!$BC$151:$CB$151,0)),0)+IFERROR(INDEX('Hoja de Trabajo para listado'!$DE$153:$DG$274,MATCH($A113,'Hoja de Trabajo para listado'!$DE$153:$DE$1048576,0),MATCH((CUADRO!O$5&amp;$E113),'Hoja de Trabajo para listado'!$DE$151:$DG$151,0)),0)+IFERROR(INDEX('Hoja de Trabajo para listado'!$CD$155:$DC$1048576,MATCH($A113,'Hoja de Trabajo para listado'!$CD$155:$CD$1048576,0),MATCH((CUADRO!O$5&amp;$E113),'Hoja de Trabajo para listado'!$CD$151:$DC$151,0)),0)</f>
        <v>0</v>
      </c>
      <c r="P113" s="316">
        <f ca="1">+IFERROR(INDEX('Hoja de Trabajo para listado'!$A$155:$Z$1048576,MATCH($A113,'Hoja de Trabajo para listado'!$A$155:$A$1048576,0),MATCH((CUADRO!P$5&amp;$E113),'Hoja de Trabajo para listado'!$A$151:$Z$151,0)),0)+IFERROR(INDEX('Hoja de Trabajo para listado'!$AB$155:$BA$1048576,MATCH($A113,'Hoja de Trabajo para listado'!$AB$155:$AB$1048576,0),MATCH((CUADRO!P$5&amp;$E113),'Hoja de Trabajo para listado'!$AB$151:$BA$151,0)),0)+IFERROR(INDEX('Hoja de Trabajo para listado'!$BC$155:$CB$1048576,MATCH($A113,'Hoja de Trabajo para listado'!$BC$155:$BC$1048576,0),MATCH((CUADRO!P$5&amp;$E113),'Hoja de Trabajo para listado'!$BC$151:$CB$151,0)),0)+IFERROR(INDEX('Hoja de Trabajo para listado'!$DE$153:$DG$274,MATCH($A113,'Hoja de Trabajo para listado'!$DE$153:$DE$1048576,0),MATCH((CUADRO!P$5&amp;$E113),'Hoja de Trabajo para listado'!$DE$151:$DG$151,0)),0)+IFERROR(INDEX('Hoja de Trabajo para listado'!$CD$155:$DC$1048576,MATCH($A113,'Hoja de Trabajo para listado'!$CD$155:$CD$1048576,0),MATCH((CUADRO!P$5&amp;$E113),'Hoja de Trabajo para listado'!$CD$151:$DC$151,0)),0)</f>
        <v>0</v>
      </c>
      <c r="Q113" s="316">
        <f ca="1">+IFERROR(INDEX('Hoja de Trabajo para listado'!$A$155:$Z$1048576,MATCH($A113,'Hoja de Trabajo para listado'!$A$155:$A$1048576,0),MATCH((CUADRO!Q$5&amp;$E113),'Hoja de Trabajo para listado'!$A$151:$Z$151,0)),0)+IFERROR(INDEX('Hoja de Trabajo para listado'!$AB$155:$BA$1048576,MATCH($A113,'Hoja de Trabajo para listado'!$AB$155:$AB$1048576,0),MATCH((CUADRO!Q$5&amp;$E113),'Hoja de Trabajo para listado'!$AB$151:$BA$151,0)),0)+IFERROR(INDEX('Hoja de Trabajo para listado'!$BC$155:$CB$1048576,MATCH($A113,'Hoja de Trabajo para listado'!$BC$155:$BC$1048576,0),MATCH((CUADRO!Q$5&amp;$E113),'Hoja de Trabajo para listado'!$BC$151:$CB$151,0)),0)+IFERROR(INDEX('Hoja de Trabajo para listado'!$DE$153:$DG$274,MATCH($A113,'Hoja de Trabajo para listado'!$DE$153:$DE$1048576,0),MATCH((CUADRO!Q$5&amp;$E113),'Hoja de Trabajo para listado'!$DE$151:$DG$151,0)),0)+IFERROR(INDEX('Hoja de Trabajo para listado'!$CD$155:$DC$1048576,MATCH($A113,'Hoja de Trabajo para listado'!$CD$155:$CD$1048576,0),MATCH((CUADRO!Q$5&amp;$E113),'Hoja de Trabajo para listado'!$CD$151:$DC$151,0)),0)</f>
        <v>0</v>
      </c>
      <c r="R113" s="316">
        <f t="shared" ca="1" si="2"/>
        <v>703.5</v>
      </c>
      <c r="S113" s="344">
        <f ca="1">+R112+R113</f>
        <v>703.5</v>
      </c>
      <c r="T113" s="316">
        <f ca="1">+S113</f>
        <v>703.5</v>
      </c>
      <c r="U113" s="315">
        <f t="shared" si="3"/>
        <v>2</v>
      </c>
      <c r="V113" s="319" t="str">
        <f>+VLOOKUP(A113,bd_lista!$A$3:$E$593,5,FALSE)</f>
        <v>Gobiernos Autónomos Departamentales</v>
      </c>
      <c r="W113" s="426"/>
    </row>
    <row r="114" spans="1:23" ht="15" hidden="1" customHeight="1">
      <c r="A114" s="325">
        <v>903</v>
      </c>
      <c r="B114" s="427">
        <f>+A114</f>
        <v>903</v>
      </c>
      <c r="C114" s="318" t="str">
        <f>+VLOOKUP(A114,bd_lista!$A$3:$C$593,3,FALSE)</f>
        <v>Gobierno Autónomo Departamental de Cochabamba</v>
      </c>
      <c r="D114" s="429" t="str">
        <f>+C114</f>
        <v>Gobierno Autónomo Departamental de Cochabamba</v>
      </c>
      <c r="E114" s="346" t="s">
        <v>1418</v>
      </c>
      <c r="F114" s="314">
        <f ca="1">+IFERROR(INDEX('Hoja de Trabajo para listado'!$A$155:$Z$1048576,MATCH($A114,'Hoja de Trabajo para listado'!$A$155:$A$1048576,0),MATCH((CUADRO!F$5&amp;$E114),'Hoja de Trabajo para listado'!$A$151:$Z$151,0)),0)+IFERROR(INDEX('Hoja de Trabajo para listado'!$AB$155:$BA$1048576,MATCH($A114,'Hoja de Trabajo para listado'!$AB$155:$AB$1048576,0),MATCH((CUADRO!F$5&amp;$E114),'Hoja de Trabajo para listado'!$AB$151:$BA$151,0)),0)+IFERROR(INDEX('Hoja de Trabajo para listado'!$BC$155:$CB$1048576,MATCH($A114,'Hoja de Trabajo para listado'!$BC$155:$BC$1048576,0),MATCH((CUADRO!F$5&amp;$E114),'Hoja de Trabajo para listado'!$BC$151:$CB$151,0)),0)+IFERROR(INDEX('Hoja de Trabajo para listado'!$DE$153:$DG$274,MATCH($A114,'Hoja de Trabajo para listado'!$DE$153:$DE$1048576,0),MATCH((CUADRO!F$5&amp;$E114),'Hoja de Trabajo para listado'!$DE$151:$DG$151,0)),0)+IFERROR(INDEX('Hoja de Trabajo para listado'!$CD$155:$DC$1048576,MATCH($A114,'Hoja de Trabajo para listado'!$CD$155:$CD$1048576,0),MATCH((CUADRO!F$5&amp;$E114),'Hoja de Trabajo para listado'!$CD$151:$DC$151,0)),0)</f>
        <v>0</v>
      </c>
      <c r="G114" s="314">
        <f ca="1">+IFERROR(INDEX('Hoja de Trabajo para listado'!$A$155:$Z$1048576,MATCH($A114,'Hoja de Trabajo para listado'!$A$155:$A$1048576,0),MATCH((CUADRO!G$5&amp;$E114),'Hoja de Trabajo para listado'!$A$151:$Z$151,0)),0)+IFERROR(INDEX('Hoja de Trabajo para listado'!$AB$155:$BA$1048576,MATCH($A114,'Hoja de Trabajo para listado'!$AB$155:$AB$1048576,0),MATCH((CUADRO!G$5&amp;$E114),'Hoja de Trabajo para listado'!$AB$151:$BA$151,0)),0)+IFERROR(INDEX('Hoja de Trabajo para listado'!$BC$155:$CB$1048576,MATCH($A114,'Hoja de Trabajo para listado'!$BC$155:$BC$1048576,0),MATCH((CUADRO!G$5&amp;$E114),'Hoja de Trabajo para listado'!$BC$151:$CB$151,0)),0)+IFERROR(INDEX('Hoja de Trabajo para listado'!$DE$153:$DG$274,MATCH($A114,'Hoja de Trabajo para listado'!$DE$153:$DE$1048576,0),MATCH((CUADRO!G$5&amp;$E114),'Hoja de Trabajo para listado'!$DE$151:$DG$151,0)),0)+IFERROR(INDEX('Hoja de Trabajo para listado'!$CD$155:$DC$1048576,MATCH($A114,'Hoja de Trabajo para listado'!$CD$155:$CD$1048576,0),MATCH((CUADRO!G$5&amp;$E114),'Hoja de Trabajo para listado'!$CD$151:$DC$151,0)),0)</f>
        <v>0</v>
      </c>
      <c r="H114" s="314">
        <f ca="1">+IFERROR(INDEX('Hoja de Trabajo para listado'!$A$155:$Z$1048576,MATCH($A114,'Hoja de Trabajo para listado'!$A$155:$A$1048576,0),MATCH((CUADRO!H$5&amp;$E114),'Hoja de Trabajo para listado'!$A$151:$Z$151,0)),0)+IFERROR(INDEX('Hoja de Trabajo para listado'!$AB$155:$BA$1048576,MATCH($A114,'Hoja de Trabajo para listado'!$AB$155:$AB$1048576,0),MATCH((CUADRO!H$5&amp;$E114),'Hoja de Trabajo para listado'!$AB$151:$BA$151,0)),0)+IFERROR(INDEX('Hoja de Trabajo para listado'!$BC$155:$CB$1048576,MATCH($A114,'Hoja de Trabajo para listado'!$BC$155:$BC$1048576,0),MATCH((CUADRO!H$5&amp;$E114),'Hoja de Trabajo para listado'!$BC$151:$CB$151,0)),0)+IFERROR(INDEX('Hoja de Trabajo para listado'!$DE$153:$DG$274,MATCH($A114,'Hoja de Trabajo para listado'!$DE$153:$DE$1048576,0),MATCH((CUADRO!H$5&amp;$E114),'Hoja de Trabajo para listado'!$DE$151:$DG$151,0)),0)+IFERROR(INDEX('Hoja de Trabajo para listado'!$CD$155:$DC$1048576,MATCH($A114,'Hoja de Trabajo para listado'!$CD$155:$CD$1048576,0),MATCH((CUADRO!H$5&amp;$E114),'Hoja de Trabajo para listado'!$CD$151:$DC$151,0)),0)</f>
        <v>0</v>
      </c>
      <c r="I114" s="314">
        <f ca="1">+IFERROR(INDEX('Hoja de Trabajo para listado'!$A$155:$Z$1048576,MATCH($A114,'Hoja de Trabajo para listado'!$A$155:$A$1048576,0),MATCH((CUADRO!I$5&amp;$E114),'Hoja de Trabajo para listado'!$A$151:$Z$151,0)),0)+IFERROR(INDEX('Hoja de Trabajo para listado'!$AB$155:$BA$1048576,MATCH($A114,'Hoja de Trabajo para listado'!$AB$155:$AB$1048576,0),MATCH((CUADRO!I$5&amp;$E114),'Hoja de Trabajo para listado'!$AB$151:$BA$151,0)),0)+IFERROR(INDEX('Hoja de Trabajo para listado'!$BC$155:$CB$1048576,MATCH($A114,'Hoja de Trabajo para listado'!$BC$155:$BC$1048576,0),MATCH((CUADRO!I$5&amp;$E114),'Hoja de Trabajo para listado'!$BC$151:$CB$151,0)),0)+IFERROR(INDEX('Hoja de Trabajo para listado'!$DE$153:$DG$274,MATCH($A114,'Hoja de Trabajo para listado'!$DE$153:$DE$1048576,0),MATCH((CUADRO!I$5&amp;$E114),'Hoja de Trabajo para listado'!$DE$151:$DG$151,0)),0)+IFERROR(INDEX('Hoja de Trabajo para listado'!$CD$155:$DC$1048576,MATCH($A114,'Hoja de Trabajo para listado'!$CD$155:$CD$1048576,0),MATCH((CUADRO!I$5&amp;$E114),'Hoja de Trabajo para listado'!$CD$151:$DC$151,0)),0)</f>
        <v>0</v>
      </c>
      <c r="J114" s="314">
        <f ca="1">+IFERROR(INDEX('Hoja de Trabajo para listado'!$A$155:$Z$1048576,MATCH($A114,'Hoja de Trabajo para listado'!$A$155:$A$1048576,0),MATCH((CUADRO!J$5&amp;$E114),'Hoja de Trabajo para listado'!$A$151:$Z$151,0)),0)+IFERROR(INDEX('Hoja de Trabajo para listado'!$AB$155:$BA$1048576,MATCH($A114,'Hoja de Trabajo para listado'!$AB$155:$AB$1048576,0),MATCH((CUADRO!J$5&amp;$E114),'Hoja de Trabajo para listado'!$AB$151:$BA$151,0)),0)+IFERROR(INDEX('Hoja de Trabajo para listado'!$BC$155:$CB$1048576,MATCH($A114,'Hoja de Trabajo para listado'!$BC$155:$BC$1048576,0),MATCH((CUADRO!J$5&amp;$E114),'Hoja de Trabajo para listado'!$BC$151:$CB$151,0)),0)+IFERROR(INDEX('Hoja de Trabajo para listado'!$DE$153:$DG$274,MATCH($A114,'Hoja de Trabajo para listado'!$DE$153:$DE$1048576,0),MATCH((CUADRO!J$5&amp;$E114),'Hoja de Trabajo para listado'!$DE$151:$DG$151,0)),0)+IFERROR(INDEX('Hoja de Trabajo para listado'!$CD$155:$DC$1048576,MATCH($A114,'Hoja de Trabajo para listado'!$CD$155:$CD$1048576,0),MATCH((CUADRO!J$5&amp;$E114),'Hoja de Trabajo para listado'!$CD$151:$DC$151,0)),0)</f>
        <v>0</v>
      </c>
      <c r="K114" s="314">
        <f ca="1">+IFERROR(INDEX('Hoja de Trabajo para listado'!$A$155:$Z$1048576,MATCH($A114,'Hoja de Trabajo para listado'!$A$155:$A$1048576,0),MATCH((CUADRO!K$5&amp;$E114),'Hoja de Trabajo para listado'!$A$151:$Z$151,0)),0)+IFERROR(INDEX('Hoja de Trabajo para listado'!$AB$155:$BA$1048576,MATCH($A114,'Hoja de Trabajo para listado'!$AB$155:$AB$1048576,0),MATCH((CUADRO!K$5&amp;$E114),'Hoja de Trabajo para listado'!$AB$151:$BA$151,0)),0)+IFERROR(INDEX('Hoja de Trabajo para listado'!$BC$155:$CB$1048576,MATCH($A114,'Hoja de Trabajo para listado'!$BC$155:$BC$1048576,0),MATCH((CUADRO!K$5&amp;$E114),'Hoja de Trabajo para listado'!$BC$151:$CB$151,0)),0)+IFERROR(INDEX('Hoja de Trabajo para listado'!$DE$153:$DG$274,MATCH($A114,'Hoja de Trabajo para listado'!$DE$153:$DE$1048576,0),MATCH((CUADRO!K$5&amp;$E114),'Hoja de Trabajo para listado'!$DE$151:$DG$151,0)),0)+IFERROR(INDEX('Hoja de Trabajo para listado'!$CD$155:$DC$1048576,MATCH($A114,'Hoja de Trabajo para listado'!$CD$155:$CD$1048576,0),MATCH((CUADRO!K$5&amp;$E114),'Hoja de Trabajo para listado'!$CD$151:$DC$151,0)),0)</f>
        <v>0</v>
      </c>
      <c r="L114" s="314">
        <f ca="1">+IFERROR(INDEX('Hoja de Trabajo para listado'!$A$155:$Z$1048576,MATCH($A114,'Hoja de Trabajo para listado'!$A$155:$A$1048576,0),MATCH((CUADRO!L$5&amp;$E114),'Hoja de Trabajo para listado'!$A$151:$Z$151,0)),0)+IFERROR(INDEX('Hoja de Trabajo para listado'!$AB$155:$BA$1048576,MATCH($A114,'Hoja de Trabajo para listado'!$AB$155:$AB$1048576,0),MATCH((CUADRO!L$5&amp;$E114),'Hoja de Trabajo para listado'!$AB$151:$BA$151,0)),0)+IFERROR(INDEX('Hoja de Trabajo para listado'!$BC$155:$CB$1048576,MATCH($A114,'Hoja de Trabajo para listado'!$BC$155:$BC$1048576,0),MATCH((CUADRO!L$5&amp;$E114),'Hoja de Trabajo para listado'!$BC$151:$CB$151,0)),0)+IFERROR(INDEX('Hoja de Trabajo para listado'!$DE$153:$DG$274,MATCH($A114,'Hoja de Trabajo para listado'!$DE$153:$DE$1048576,0),MATCH((CUADRO!L$5&amp;$E114),'Hoja de Trabajo para listado'!$DE$151:$DG$151,0)),0)+IFERROR(INDEX('Hoja de Trabajo para listado'!$CD$155:$DC$1048576,MATCH($A114,'Hoja de Trabajo para listado'!$CD$155:$CD$1048576,0),MATCH((CUADRO!L$5&amp;$E114),'Hoja de Trabajo para listado'!$CD$151:$DC$151,0)),0)</f>
        <v>0</v>
      </c>
      <c r="M114" s="314">
        <f ca="1">+IFERROR(INDEX('Hoja de Trabajo para listado'!$A$155:$Z$1048576,MATCH($A114,'Hoja de Trabajo para listado'!$A$155:$A$1048576,0),MATCH((CUADRO!M$5&amp;$E114),'Hoja de Trabajo para listado'!$A$151:$Z$151,0)),0)+IFERROR(INDEX('Hoja de Trabajo para listado'!$AB$155:$BA$1048576,MATCH($A114,'Hoja de Trabajo para listado'!$AB$155:$AB$1048576,0),MATCH((CUADRO!M$5&amp;$E114),'Hoja de Trabajo para listado'!$AB$151:$BA$151,0)),0)+IFERROR(INDEX('Hoja de Trabajo para listado'!$BC$155:$CB$1048576,MATCH($A114,'Hoja de Trabajo para listado'!$BC$155:$BC$1048576,0),MATCH((CUADRO!M$5&amp;$E114),'Hoja de Trabajo para listado'!$BC$151:$CB$151,0)),0)+IFERROR(INDEX('Hoja de Trabajo para listado'!$DE$153:$DG$274,MATCH($A114,'Hoja de Trabajo para listado'!$DE$153:$DE$1048576,0),MATCH((CUADRO!M$5&amp;$E114),'Hoja de Trabajo para listado'!$DE$151:$DG$151,0)),0)+IFERROR(INDEX('Hoja de Trabajo para listado'!$CD$155:$DC$1048576,MATCH($A114,'Hoja de Trabajo para listado'!$CD$155:$CD$1048576,0),MATCH((CUADRO!M$5&amp;$E114),'Hoja de Trabajo para listado'!$CD$151:$DC$151,0)),0)</f>
        <v>0</v>
      </c>
      <c r="N114" s="314">
        <f ca="1">+IFERROR(INDEX('Hoja de Trabajo para listado'!$A$155:$Z$1048576,MATCH($A114,'Hoja de Trabajo para listado'!$A$155:$A$1048576,0),MATCH((CUADRO!N$5&amp;$E114),'Hoja de Trabajo para listado'!$A$151:$Z$151,0)),0)+IFERROR(INDEX('Hoja de Trabajo para listado'!$AB$155:$BA$1048576,MATCH($A114,'Hoja de Trabajo para listado'!$AB$155:$AB$1048576,0),MATCH((CUADRO!N$5&amp;$E114),'Hoja de Trabajo para listado'!$AB$151:$BA$151,0)),0)+IFERROR(INDEX('Hoja de Trabajo para listado'!$BC$155:$CB$1048576,MATCH($A114,'Hoja de Trabajo para listado'!$BC$155:$BC$1048576,0),MATCH((CUADRO!N$5&amp;$E114),'Hoja de Trabajo para listado'!$BC$151:$CB$151,0)),0)+IFERROR(INDEX('Hoja de Trabajo para listado'!$DE$153:$DG$274,MATCH($A114,'Hoja de Trabajo para listado'!$DE$153:$DE$1048576,0),MATCH((CUADRO!N$5&amp;$E114),'Hoja de Trabajo para listado'!$DE$151:$DG$151,0)),0)+IFERROR(INDEX('Hoja de Trabajo para listado'!$CD$155:$DC$1048576,MATCH($A114,'Hoja de Trabajo para listado'!$CD$155:$CD$1048576,0),MATCH((CUADRO!N$5&amp;$E114),'Hoja de Trabajo para listado'!$CD$151:$DC$151,0)),0)</f>
        <v>0</v>
      </c>
      <c r="O114" s="314">
        <f ca="1">+IFERROR(INDEX('Hoja de Trabajo para listado'!$A$155:$Z$1048576,MATCH($A114,'Hoja de Trabajo para listado'!$A$155:$A$1048576,0),MATCH((CUADRO!O$5&amp;$E114),'Hoja de Trabajo para listado'!$A$151:$Z$151,0)),0)+IFERROR(INDEX('Hoja de Trabajo para listado'!$AB$155:$BA$1048576,MATCH($A114,'Hoja de Trabajo para listado'!$AB$155:$AB$1048576,0),MATCH((CUADRO!O$5&amp;$E114),'Hoja de Trabajo para listado'!$AB$151:$BA$151,0)),0)+IFERROR(INDEX('Hoja de Trabajo para listado'!$BC$155:$CB$1048576,MATCH($A114,'Hoja de Trabajo para listado'!$BC$155:$BC$1048576,0),MATCH((CUADRO!O$5&amp;$E114),'Hoja de Trabajo para listado'!$BC$151:$CB$151,0)),0)+IFERROR(INDEX('Hoja de Trabajo para listado'!$DE$153:$DG$274,MATCH($A114,'Hoja de Trabajo para listado'!$DE$153:$DE$1048576,0),MATCH((CUADRO!O$5&amp;$E114),'Hoja de Trabajo para listado'!$DE$151:$DG$151,0)),0)+IFERROR(INDEX('Hoja de Trabajo para listado'!$CD$155:$DC$1048576,MATCH($A114,'Hoja de Trabajo para listado'!$CD$155:$CD$1048576,0),MATCH((CUADRO!O$5&amp;$E114),'Hoja de Trabajo para listado'!$CD$151:$DC$151,0)),0)</f>
        <v>0</v>
      </c>
      <c r="P114" s="314">
        <f ca="1">+IFERROR(INDEX('Hoja de Trabajo para listado'!$A$155:$Z$1048576,MATCH($A114,'Hoja de Trabajo para listado'!$A$155:$A$1048576,0),MATCH((CUADRO!P$5&amp;$E114),'Hoja de Trabajo para listado'!$A$151:$Z$151,0)),0)+IFERROR(INDEX('Hoja de Trabajo para listado'!$AB$155:$BA$1048576,MATCH($A114,'Hoja de Trabajo para listado'!$AB$155:$AB$1048576,0),MATCH((CUADRO!P$5&amp;$E114),'Hoja de Trabajo para listado'!$AB$151:$BA$151,0)),0)+IFERROR(INDEX('Hoja de Trabajo para listado'!$BC$155:$CB$1048576,MATCH($A114,'Hoja de Trabajo para listado'!$BC$155:$BC$1048576,0),MATCH((CUADRO!P$5&amp;$E114),'Hoja de Trabajo para listado'!$BC$151:$CB$151,0)),0)+IFERROR(INDEX('Hoja de Trabajo para listado'!$DE$153:$DG$274,MATCH($A114,'Hoja de Trabajo para listado'!$DE$153:$DE$1048576,0),MATCH((CUADRO!P$5&amp;$E114),'Hoja de Trabajo para listado'!$DE$151:$DG$151,0)),0)+IFERROR(INDEX('Hoja de Trabajo para listado'!$CD$155:$DC$1048576,MATCH($A114,'Hoja de Trabajo para listado'!$CD$155:$CD$1048576,0),MATCH((CUADRO!P$5&amp;$E114),'Hoja de Trabajo para listado'!$CD$151:$DC$151,0)),0)</f>
        <v>0</v>
      </c>
      <c r="Q114" s="314">
        <f ca="1">+IFERROR(INDEX('Hoja de Trabajo para listado'!$A$155:$Z$1048576,MATCH($A114,'Hoja de Trabajo para listado'!$A$155:$A$1048576,0),MATCH((CUADRO!Q$5&amp;$E114),'Hoja de Trabajo para listado'!$A$151:$Z$151,0)),0)+IFERROR(INDEX('Hoja de Trabajo para listado'!$AB$155:$BA$1048576,MATCH($A114,'Hoja de Trabajo para listado'!$AB$155:$AB$1048576,0),MATCH((CUADRO!Q$5&amp;$E114),'Hoja de Trabajo para listado'!$AB$151:$BA$151,0)),0)+IFERROR(INDEX('Hoja de Trabajo para listado'!$BC$155:$CB$1048576,MATCH($A114,'Hoja de Trabajo para listado'!$BC$155:$BC$1048576,0),MATCH((CUADRO!Q$5&amp;$E114),'Hoja de Trabajo para listado'!$BC$151:$CB$151,0)),0)+IFERROR(INDEX('Hoja de Trabajo para listado'!$DE$153:$DG$274,MATCH($A114,'Hoja de Trabajo para listado'!$DE$153:$DE$1048576,0),MATCH((CUADRO!Q$5&amp;$E114),'Hoja de Trabajo para listado'!$DE$151:$DG$151,0)),0)+IFERROR(INDEX('Hoja de Trabajo para listado'!$CD$155:$DC$1048576,MATCH($A114,'Hoja de Trabajo para listado'!$CD$155:$CD$1048576,0),MATCH((CUADRO!Q$5&amp;$E114),'Hoja de Trabajo para listado'!$CD$151:$DC$151,0)),0)</f>
        <v>0</v>
      </c>
      <c r="R114" s="314">
        <f t="shared" ca="1" si="2"/>
        <v>0</v>
      </c>
      <c r="S114" s="345"/>
      <c r="T114" s="314">
        <f ca="1">+T115</f>
        <v>30</v>
      </c>
      <c r="U114" s="313">
        <f t="shared" si="3"/>
        <v>1</v>
      </c>
      <c r="V114" s="319" t="str">
        <f>+VLOOKUP(A114,bd_lista!$A$3:$E$593,5,FALSE)</f>
        <v>Gobiernos Autónomos Departamentales</v>
      </c>
      <c r="W114" s="425" t="str">
        <f>+V114</f>
        <v>Gobiernos Autónomos Departamentales</v>
      </c>
    </row>
    <row r="115" spans="1:23" ht="15" hidden="1" customHeight="1">
      <c r="A115" s="323">
        <v>903</v>
      </c>
      <c r="B115" s="428"/>
      <c r="C115" s="319" t="str">
        <f>+VLOOKUP(A115,bd_lista!$A$3:$C$593,3,FALSE)</f>
        <v>Gobierno Autónomo Departamental de Cochabamba</v>
      </c>
      <c r="D115" s="430"/>
      <c r="E115" s="347" t="s">
        <v>1419</v>
      </c>
      <c r="F115" s="316">
        <f ca="1">+IFERROR(INDEX('Hoja de Trabajo para listado'!$A$155:$Z$1048576,MATCH($A115,'Hoja de Trabajo para listado'!$A$155:$A$1048576,0),MATCH((CUADRO!F$5&amp;$E115),'Hoja de Trabajo para listado'!$A$151:$Z$151,0)),0)+IFERROR(INDEX('Hoja de Trabajo para listado'!$AB$155:$BA$1048576,MATCH($A115,'Hoja de Trabajo para listado'!$AB$155:$AB$1048576,0),MATCH((CUADRO!F$5&amp;$E115),'Hoja de Trabajo para listado'!$AB$151:$BA$151,0)),0)+IFERROR(INDEX('Hoja de Trabajo para listado'!$BC$155:$CB$1048576,MATCH($A115,'Hoja de Trabajo para listado'!$BC$155:$BC$1048576,0),MATCH((CUADRO!F$5&amp;$E115),'Hoja de Trabajo para listado'!$BC$151:$CB$151,0)),0)+IFERROR(INDEX('Hoja de Trabajo para listado'!$DE$153:$DG$274,MATCH($A115,'Hoja de Trabajo para listado'!$DE$153:$DE$1048576,0),MATCH((CUADRO!F$5&amp;$E115),'Hoja de Trabajo para listado'!$DE$151:$DG$151,0)),0)+IFERROR(INDEX('Hoja de Trabajo para listado'!$CD$155:$DC$1048576,MATCH($A115,'Hoja de Trabajo para listado'!$CD$155:$CD$1048576,0),MATCH((CUADRO!F$5&amp;$E115),'Hoja de Trabajo para listado'!$CD$151:$DC$151,0)),0)</f>
        <v>0</v>
      </c>
      <c r="G115" s="316">
        <f ca="1">+IFERROR(INDEX('Hoja de Trabajo para listado'!$A$155:$Z$1048576,MATCH($A115,'Hoja de Trabajo para listado'!$A$155:$A$1048576,0),MATCH((CUADRO!G$5&amp;$E115),'Hoja de Trabajo para listado'!$A$151:$Z$151,0)),0)+IFERROR(INDEX('Hoja de Trabajo para listado'!$AB$155:$BA$1048576,MATCH($A115,'Hoja de Trabajo para listado'!$AB$155:$AB$1048576,0),MATCH((CUADRO!G$5&amp;$E115),'Hoja de Trabajo para listado'!$AB$151:$BA$151,0)),0)+IFERROR(INDEX('Hoja de Trabajo para listado'!$BC$155:$CB$1048576,MATCH($A115,'Hoja de Trabajo para listado'!$BC$155:$BC$1048576,0),MATCH((CUADRO!G$5&amp;$E115),'Hoja de Trabajo para listado'!$BC$151:$CB$151,0)),0)+IFERROR(INDEX('Hoja de Trabajo para listado'!$DE$153:$DG$274,MATCH($A115,'Hoja de Trabajo para listado'!$DE$153:$DE$1048576,0),MATCH((CUADRO!G$5&amp;$E115),'Hoja de Trabajo para listado'!$DE$151:$DG$151,0)),0)+IFERROR(INDEX('Hoja de Trabajo para listado'!$CD$155:$DC$1048576,MATCH($A115,'Hoja de Trabajo para listado'!$CD$155:$CD$1048576,0),MATCH((CUADRO!G$5&amp;$E115),'Hoja de Trabajo para listado'!$CD$151:$DC$151,0)),0)</f>
        <v>0</v>
      </c>
      <c r="H115" s="316">
        <f ca="1">+IFERROR(INDEX('Hoja de Trabajo para listado'!$A$155:$Z$1048576,MATCH($A115,'Hoja de Trabajo para listado'!$A$155:$A$1048576,0),MATCH((CUADRO!H$5&amp;$E115),'Hoja de Trabajo para listado'!$A$151:$Z$151,0)),0)+IFERROR(INDEX('Hoja de Trabajo para listado'!$AB$155:$BA$1048576,MATCH($A115,'Hoja de Trabajo para listado'!$AB$155:$AB$1048576,0),MATCH((CUADRO!H$5&amp;$E115),'Hoja de Trabajo para listado'!$AB$151:$BA$151,0)),0)+IFERROR(INDEX('Hoja de Trabajo para listado'!$BC$155:$CB$1048576,MATCH($A115,'Hoja de Trabajo para listado'!$BC$155:$BC$1048576,0),MATCH((CUADRO!H$5&amp;$E115),'Hoja de Trabajo para listado'!$BC$151:$CB$151,0)),0)+IFERROR(INDEX('Hoja de Trabajo para listado'!$DE$153:$DG$274,MATCH($A115,'Hoja de Trabajo para listado'!$DE$153:$DE$1048576,0),MATCH((CUADRO!H$5&amp;$E115),'Hoja de Trabajo para listado'!$DE$151:$DG$151,0)),0)+IFERROR(INDEX('Hoja de Trabajo para listado'!$CD$155:$DC$1048576,MATCH($A115,'Hoja de Trabajo para listado'!$CD$155:$CD$1048576,0),MATCH((CUADRO!H$5&amp;$E115),'Hoja de Trabajo para listado'!$CD$151:$DC$151,0)),0)</f>
        <v>30</v>
      </c>
      <c r="I115" s="316">
        <f ca="1">+IFERROR(INDEX('Hoja de Trabajo para listado'!$A$155:$Z$1048576,MATCH($A115,'Hoja de Trabajo para listado'!$A$155:$A$1048576,0),MATCH((CUADRO!I$5&amp;$E115),'Hoja de Trabajo para listado'!$A$151:$Z$151,0)),0)+IFERROR(INDEX('Hoja de Trabajo para listado'!$AB$155:$BA$1048576,MATCH($A115,'Hoja de Trabajo para listado'!$AB$155:$AB$1048576,0),MATCH((CUADRO!I$5&amp;$E115),'Hoja de Trabajo para listado'!$AB$151:$BA$151,0)),0)+IFERROR(INDEX('Hoja de Trabajo para listado'!$BC$155:$CB$1048576,MATCH($A115,'Hoja de Trabajo para listado'!$BC$155:$BC$1048576,0),MATCH((CUADRO!I$5&amp;$E115),'Hoja de Trabajo para listado'!$BC$151:$CB$151,0)),0)+IFERROR(INDEX('Hoja de Trabajo para listado'!$DE$153:$DG$274,MATCH($A115,'Hoja de Trabajo para listado'!$DE$153:$DE$1048576,0),MATCH((CUADRO!I$5&amp;$E115),'Hoja de Trabajo para listado'!$DE$151:$DG$151,0)),0)+IFERROR(INDEX('Hoja de Trabajo para listado'!$CD$155:$DC$1048576,MATCH($A115,'Hoja de Trabajo para listado'!$CD$155:$CD$1048576,0),MATCH((CUADRO!I$5&amp;$E115),'Hoja de Trabajo para listado'!$CD$151:$DC$151,0)),0)</f>
        <v>0</v>
      </c>
      <c r="J115" s="316">
        <f ca="1">+IFERROR(INDEX('Hoja de Trabajo para listado'!$A$155:$Z$1048576,MATCH($A115,'Hoja de Trabajo para listado'!$A$155:$A$1048576,0),MATCH((CUADRO!J$5&amp;$E115),'Hoja de Trabajo para listado'!$A$151:$Z$151,0)),0)+IFERROR(INDEX('Hoja de Trabajo para listado'!$AB$155:$BA$1048576,MATCH($A115,'Hoja de Trabajo para listado'!$AB$155:$AB$1048576,0),MATCH((CUADRO!J$5&amp;$E115),'Hoja de Trabajo para listado'!$AB$151:$BA$151,0)),0)+IFERROR(INDEX('Hoja de Trabajo para listado'!$BC$155:$CB$1048576,MATCH($A115,'Hoja de Trabajo para listado'!$BC$155:$BC$1048576,0),MATCH((CUADRO!J$5&amp;$E115),'Hoja de Trabajo para listado'!$BC$151:$CB$151,0)),0)+IFERROR(INDEX('Hoja de Trabajo para listado'!$DE$153:$DG$274,MATCH($A115,'Hoja de Trabajo para listado'!$DE$153:$DE$1048576,0),MATCH((CUADRO!J$5&amp;$E115),'Hoja de Trabajo para listado'!$DE$151:$DG$151,0)),0)+IFERROR(INDEX('Hoja de Trabajo para listado'!$CD$155:$DC$1048576,MATCH($A115,'Hoja de Trabajo para listado'!$CD$155:$CD$1048576,0),MATCH((CUADRO!J$5&amp;$E115),'Hoja de Trabajo para listado'!$CD$151:$DC$151,0)),0)</f>
        <v>0</v>
      </c>
      <c r="K115" s="316">
        <f ca="1">+IFERROR(INDEX('Hoja de Trabajo para listado'!$A$155:$Z$1048576,MATCH($A115,'Hoja de Trabajo para listado'!$A$155:$A$1048576,0),MATCH((CUADRO!K$5&amp;$E115),'Hoja de Trabajo para listado'!$A$151:$Z$151,0)),0)+IFERROR(INDEX('Hoja de Trabajo para listado'!$AB$155:$BA$1048576,MATCH($A115,'Hoja de Trabajo para listado'!$AB$155:$AB$1048576,0),MATCH((CUADRO!K$5&amp;$E115),'Hoja de Trabajo para listado'!$AB$151:$BA$151,0)),0)+IFERROR(INDEX('Hoja de Trabajo para listado'!$BC$155:$CB$1048576,MATCH($A115,'Hoja de Trabajo para listado'!$BC$155:$BC$1048576,0),MATCH((CUADRO!K$5&amp;$E115),'Hoja de Trabajo para listado'!$BC$151:$CB$151,0)),0)+IFERROR(INDEX('Hoja de Trabajo para listado'!$DE$153:$DG$274,MATCH($A115,'Hoja de Trabajo para listado'!$DE$153:$DE$1048576,0),MATCH((CUADRO!K$5&amp;$E115),'Hoja de Trabajo para listado'!$DE$151:$DG$151,0)),0)+IFERROR(INDEX('Hoja de Trabajo para listado'!$CD$155:$DC$1048576,MATCH($A115,'Hoja de Trabajo para listado'!$CD$155:$CD$1048576,0),MATCH((CUADRO!K$5&amp;$E115),'Hoja de Trabajo para listado'!$CD$151:$DC$151,0)),0)</f>
        <v>0</v>
      </c>
      <c r="L115" s="316">
        <f ca="1">+IFERROR(INDEX('Hoja de Trabajo para listado'!$A$155:$Z$1048576,MATCH($A115,'Hoja de Trabajo para listado'!$A$155:$A$1048576,0),MATCH((CUADRO!L$5&amp;$E115),'Hoja de Trabajo para listado'!$A$151:$Z$151,0)),0)+IFERROR(INDEX('Hoja de Trabajo para listado'!$AB$155:$BA$1048576,MATCH($A115,'Hoja de Trabajo para listado'!$AB$155:$AB$1048576,0),MATCH((CUADRO!L$5&amp;$E115),'Hoja de Trabajo para listado'!$AB$151:$BA$151,0)),0)+IFERROR(INDEX('Hoja de Trabajo para listado'!$BC$155:$CB$1048576,MATCH($A115,'Hoja de Trabajo para listado'!$BC$155:$BC$1048576,0),MATCH((CUADRO!L$5&amp;$E115),'Hoja de Trabajo para listado'!$BC$151:$CB$151,0)),0)+IFERROR(INDEX('Hoja de Trabajo para listado'!$DE$153:$DG$274,MATCH($A115,'Hoja de Trabajo para listado'!$DE$153:$DE$1048576,0),MATCH((CUADRO!L$5&amp;$E115),'Hoja de Trabajo para listado'!$DE$151:$DG$151,0)),0)+IFERROR(INDEX('Hoja de Trabajo para listado'!$CD$155:$DC$1048576,MATCH($A115,'Hoja de Trabajo para listado'!$CD$155:$CD$1048576,0),MATCH((CUADRO!L$5&amp;$E115),'Hoja de Trabajo para listado'!$CD$151:$DC$151,0)),0)</f>
        <v>0</v>
      </c>
      <c r="M115" s="316">
        <f ca="1">+IFERROR(INDEX('Hoja de Trabajo para listado'!$A$155:$Z$1048576,MATCH($A115,'Hoja de Trabajo para listado'!$A$155:$A$1048576,0),MATCH((CUADRO!M$5&amp;$E115),'Hoja de Trabajo para listado'!$A$151:$Z$151,0)),0)+IFERROR(INDEX('Hoja de Trabajo para listado'!$AB$155:$BA$1048576,MATCH($A115,'Hoja de Trabajo para listado'!$AB$155:$AB$1048576,0),MATCH((CUADRO!M$5&amp;$E115),'Hoja de Trabajo para listado'!$AB$151:$BA$151,0)),0)+IFERROR(INDEX('Hoja de Trabajo para listado'!$BC$155:$CB$1048576,MATCH($A115,'Hoja de Trabajo para listado'!$BC$155:$BC$1048576,0),MATCH((CUADRO!M$5&amp;$E115),'Hoja de Trabajo para listado'!$BC$151:$CB$151,0)),0)+IFERROR(INDEX('Hoja de Trabajo para listado'!$DE$153:$DG$274,MATCH($A115,'Hoja de Trabajo para listado'!$DE$153:$DE$1048576,0),MATCH((CUADRO!M$5&amp;$E115),'Hoja de Trabajo para listado'!$DE$151:$DG$151,0)),0)+IFERROR(INDEX('Hoja de Trabajo para listado'!$CD$155:$DC$1048576,MATCH($A115,'Hoja de Trabajo para listado'!$CD$155:$CD$1048576,0),MATCH((CUADRO!M$5&amp;$E115),'Hoja de Trabajo para listado'!$CD$151:$DC$151,0)),0)</f>
        <v>0</v>
      </c>
      <c r="N115" s="316">
        <f ca="1">+IFERROR(INDEX('Hoja de Trabajo para listado'!$A$155:$Z$1048576,MATCH($A115,'Hoja de Trabajo para listado'!$A$155:$A$1048576,0),MATCH((CUADRO!N$5&amp;$E115),'Hoja de Trabajo para listado'!$A$151:$Z$151,0)),0)+IFERROR(INDEX('Hoja de Trabajo para listado'!$AB$155:$BA$1048576,MATCH($A115,'Hoja de Trabajo para listado'!$AB$155:$AB$1048576,0),MATCH((CUADRO!N$5&amp;$E115),'Hoja de Trabajo para listado'!$AB$151:$BA$151,0)),0)+IFERROR(INDEX('Hoja de Trabajo para listado'!$BC$155:$CB$1048576,MATCH($A115,'Hoja de Trabajo para listado'!$BC$155:$BC$1048576,0),MATCH((CUADRO!N$5&amp;$E115),'Hoja de Trabajo para listado'!$BC$151:$CB$151,0)),0)+IFERROR(INDEX('Hoja de Trabajo para listado'!$DE$153:$DG$274,MATCH($A115,'Hoja de Trabajo para listado'!$DE$153:$DE$1048576,0),MATCH((CUADRO!N$5&amp;$E115),'Hoja de Trabajo para listado'!$DE$151:$DG$151,0)),0)+IFERROR(INDEX('Hoja de Trabajo para listado'!$CD$155:$DC$1048576,MATCH($A115,'Hoja de Trabajo para listado'!$CD$155:$CD$1048576,0),MATCH((CUADRO!N$5&amp;$E115),'Hoja de Trabajo para listado'!$CD$151:$DC$151,0)),0)</f>
        <v>0</v>
      </c>
      <c r="O115" s="316">
        <f ca="1">+IFERROR(INDEX('Hoja de Trabajo para listado'!$A$155:$Z$1048576,MATCH($A115,'Hoja de Trabajo para listado'!$A$155:$A$1048576,0),MATCH((CUADRO!O$5&amp;$E115),'Hoja de Trabajo para listado'!$A$151:$Z$151,0)),0)+IFERROR(INDEX('Hoja de Trabajo para listado'!$AB$155:$BA$1048576,MATCH($A115,'Hoja de Trabajo para listado'!$AB$155:$AB$1048576,0),MATCH((CUADRO!O$5&amp;$E115),'Hoja de Trabajo para listado'!$AB$151:$BA$151,0)),0)+IFERROR(INDEX('Hoja de Trabajo para listado'!$BC$155:$CB$1048576,MATCH($A115,'Hoja de Trabajo para listado'!$BC$155:$BC$1048576,0),MATCH((CUADRO!O$5&amp;$E115),'Hoja de Trabajo para listado'!$BC$151:$CB$151,0)),0)+IFERROR(INDEX('Hoja de Trabajo para listado'!$DE$153:$DG$274,MATCH($A115,'Hoja de Trabajo para listado'!$DE$153:$DE$1048576,0),MATCH((CUADRO!O$5&amp;$E115),'Hoja de Trabajo para listado'!$DE$151:$DG$151,0)),0)+IFERROR(INDEX('Hoja de Trabajo para listado'!$CD$155:$DC$1048576,MATCH($A115,'Hoja de Trabajo para listado'!$CD$155:$CD$1048576,0),MATCH((CUADRO!O$5&amp;$E115),'Hoja de Trabajo para listado'!$CD$151:$DC$151,0)),0)</f>
        <v>0</v>
      </c>
      <c r="P115" s="316">
        <f ca="1">+IFERROR(INDEX('Hoja de Trabajo para listado'!$A$155:$Z$1048576,MATCH($A115,'Hoja de Trabajo para listado'!$A$155:$A$1048576,0),MATCH((CUADRO!P$5&amp;$E115),'Hoja de Trabajo para listado'!$A$151:$Z$151,0)),0)+IFERROR(INDEX('Hoja de Trabajo para listado'!$AB$155:$BA$1048576,MATCH($A115,'Hoja de Trabajo para listado'!$AB$155:$AB$1048576,0),MATCH((CUADRO!P$5&amp;$E115),'Hoja de Trabajo para listado'!$AB$151:$BA$151,0)),0)+IFERROR(INDEX('Hoja de Trabajo para listado'!$BC$155:$CB$1048576,MATCH($A115,'Hoja de Trabajo para listado'!$BC$155:$BC$1048576,0),MATCH((CUADRO!P$5&amp;$E115),'Hoja de Trabajo para listado'!$BC$151:$CB$151,0)),0)+IFERROR(INDEX('Hoja de Trabajo para listado'!$DE$153:$DG$274,MATCH($A115,'Hoja de Trabajo para listado'!$DE$153:$DE$1048576,0),MATCH((CUADRO!P$5&amp;$E115),'Hoja de Trabajo para listado'!$DE$151:$DG$151,0)),0)+IFERROR(INDEX('Hoja de Trabajo para listado'!$CD$155:$DC$1048576,MATCH($A115,'Hoja de Trabajo para listado'!$CD$155:$CD$1048576,0),MATCH((CUADRO!P$5&amp;$E115),'Hoja de Trabajo para listado'!$CD$151:$DC$151,0)),0)</f>
        <v>0</v>
      </c>
      <c r="Q115" s="316">
        <f ca="1">+IFERROR(INDEX('Hoja de Trabajo para listado'!$A$155:$Z$1048576,MATCH($A115,'Hoja de Trabajo para listado'!$A$155:$A$1048576,0),MATCH((CUADRO!Q$5&amp;$E115),'Hoja de Trabajo para listado'!$A$151:$Z$151,0)),0)+IFERROR(INDEX('Hoja de Trabajo para listado'!$AB$155:$BA$1048576,MATCH($A115,'Hoja de Trabajo para listado'!$AB$155:$AB$1048576,0),MATCH((CUADRO!Q$5&amp;$E115),'Hoja de Trabajo para listado'!$AB$151:$BA$151,0)),0)+IFERROR(INDEX('Hoja de Trabajo para listado'!$BC$155:$CB$1048576,MATCH($A115,'Hoja de Trabajo para listado'!$BC$155:$BC$1048576,0),MATCH((CUADRO!Q$5&amp;$E115),'Hoja de Trabajo para listado'!$BC$151:$CB$151,0)),0)+IFERROR(INDEX('Hoja de Trabajo para listado'!$DE$153:$DG$274,MATCH($A115,'Hoja de Trabajo para listado'!$DE$153:$DE$1048576,0),MATCH((CUADRO!Q$5&amp;$E115),'Hoja de Trabajo para listado'!$DE$151:$DG$151,0)),0)+IFERROR(INDEX('Hoja de Trabajo para listado'!$CD$155:$DC$1048576,MATCH($A115,'Hoja de Trabajo para listado'!$CD$155:$CD$1048576,0),MATCH((CUADRO!Q$5&amp;$E115),'Hoja de Trabajo para listado'!$CD$151:$DC$151,0)),0)</f>
        <v>0</v>
      </c>
      <c r="R115" s="316">
        <f t="shared" ca="1" si="2"/>
        <v>30</v>
      </c>
      <c r="S115" s="344">
        <f ca="1">+R114+R115</f>
        <v>30</v>
      </c>
      <c r="T115" s="316">
        <f ca="1">+S115</f>
        <v>30</v>
      </c>
      <c r="U115" s="315">
        <f t="shared" si="3"/>
        <v>2</v>
      </c>
      <c r="V115" s="319" t="str">
        <f>+VLOOKUP(A115,bd_lista!$A$3:$E$593,5,FALSE)</f>
        <v>Gobiernos Autónomos Departamentales</v>
      </c>
      <c r="W115" s="426"/>
    </row>
    <row r="116" spans="1:23" customFormat="1" ht="15" hidden="1" customHeight="1">
      <c r="A116" s="325">
        <v>901</v>
      </c>
      <c r="B116" s="427">
        <f>+A116</f>
        <v>901</v>
      </c>
      <c r="C116" s="318" t="str">
        <f>+VLOOKUP(A116,bd_lista!$A$3:$C$593,3,FALSE)</f>
        <v>Gobierno Autónomo Departamental de Chuquisaca</v>
      </c>
      <c r="D116" s="429" t="str">
        <f>+C116</f>
        <v>Gobierno Autónomo Departamental de Chuquisaca</v>
      </c>
      <c r="E116" s="346" t="s">
        <v>1418</v>
      </c>
      <c r="F116" s="314">
        <f ca="1">+IFERROR(INDEX('Hoja de Trabajo para listado'!$A$155:$Z$1048576,MATCH($A116,'Hoja de Trabajo para listado'!$A$155:$A$1048576,0),MATCH((CUADRO!F$5&amp;$E116),'Hoja de Trabajo para listado'!$A$151:$Z$151,0)),0)+IFERROR(INDEX('Hoja de Trabajo para listado'!$AB$155:$BA$1048576,MATCH($A116,'Hoja de Trabajo para listado'!$AB$155:$AB$1048576,0),MATCH((CUADRO!F$5&amp;$E116),'Hoja de Trabajo para listado'!$AB$151:$BA$151,0)),0)+IFERROR(INDEX('Hoja de Trabajo para listado'!$BC$155:$CB$1048576,MATCH($A116,'Hoja de Trabajo para listado'!$BC$155:$BC$1048576,0),MATCH((CUADRO!F$5&amp;$E116),'Hoja de Trabajo para listado'!$BC$151:$CB$151,0)),0)+IFERROR(INDEX('Hoja de Trabajo para listado'!$DE$153:$DG$274,MATCH($A116,'Hoja de Trabajo para listado'!$DE$153:$DE$1048576,0),MATCH((CUADRO!F$5&amp;$E116),'Hoja de Trabajo para listado'!$DE$151:$DG$151,0)),0)+IFERROR(INDEX('Hoja de Trabajo para listado'!$CD$155:$DC$1048576,MATCH($A116,'Hoja de Trabajo para listado'!$CD$155:$CD$1048576,0),MATCH((CUADRO!F$5&amp;$E116),'Hoja de Trabajo para listado'!$CD$151:$DC$151,0)),0)</f>
        <v>0</v>
      </c>
      <c r="G116" s="314">
        <f ca="1">+IFERROR(INDEX('Hoja de Trabajo para listado'!$A$155:$Z$1048576,MATCH($A116,'Hoja de Trabajo para listado'!$A$155:$A$1048576,0),MATCH((CUADRO!G$5&amp;$E116),'Hoja de Trabajo para listado'!$A$151:$Z$151,0)),0)+IFERROR(INDEX('Hoja de Trabajo para listado'!$AB$155:$BA$1048576,MATCH($A116,'Hoja de Trabajo para listado'!$AB$155:$AB$1048576,0),MATCH((CUADRO!G$5&amp;$E116),'Hoja de Trabajo para listado'!$AB$151:$BA$151,0)),0)+IFERROR(INDEX('Hoja de Trabajo para listado'!$BC$155:$CB$1048576,MATCH($A116,'Hoja de Trabajo para listado'!$BC$155:$BC$1048576,0),MATCH((CUADRO!G$5&amp;$E116),'Hoja de Trabajo para listado'!$BC$151:$CB$151,0)),0)+IFERROR(INDEX('Hoja de Trabajo para listado'!$DE$153:$DG$274,MATCH($A116,'Hoja de Trabajo para listado'!$DE$153:$DE$1048576,0),MATCH((CUADRO!G$5&amp;$E116),'Hoja de Trabajo para listado'!$DE$151:$DG$151,0)),0)+IFERROR(INDEX('Hoja de Trabajo para listado'!$CD$155:$DC$1048576,MATCH($A116,'Hoja de Trabajo para listado'!$CD$155:$CD$1048576,0),MATCH((CUADRO!G$5&amp;$E116),'Hoja de Trabajo para listado'!$CD$151:$DC$151,0)),0)</f>
        <v>0</v>
      </c>
      <c r="H116" s="314">
        <f ca="1">+IFERROR(INDEX('Hoja de Trabajo para listado'!$A$155:$Z$1048576,MATCH($A116,'Hoja de Trabajo para listado'!$A$155:$A$1048576,0),MATCH((CUADRO!H$5&amp;$E116),'Hoja de Trabajo para listado'!$A$151:$Z$151,0)),0)+IFERROR(INDEX('Hoja de Trabajo para listado'!$AB$155:$BA$1048576,MATCH($A116,'Hoja de Trabajo para listado'!$AB$155:$AB$1048576,0),MATCH((CUADRO!H$5&amp;$E116),'Hoja de Trabajo para listado'!$AB$151:$BA$151,0)),0)+IFERROR(INDEX('Hoja de Trabajo para listado'!$BC$155:$CB$1048576,MATCH($A116,'Hoja de Trabajo para listado'!$BC$155:$BC$1048576,0),MATCH((CUADRO!H$5&amp;$E116),'Hoja de Trabajo para listado'!$BC$151:$CB$151,0)),0)+IFERROR(INDEX('Hoja de Trabajo para listado'!$DE$153:$DG$274,MATCH($A116,'Hoja de Trabajo para listado'!$DE$153:$DE$1048576,0),MATCH((CUADRO!H$5&amp;$E116),'Hoja de Trabajo para listado'!$DE$151:$DG$151,0)),0)+IFERROR(INDEX('Hoja de Trabajo para listado'!$CD$155:$DC$1048576,MATCH($A116,'Hoja de Trabajo para listado'!$CD$155:$CD$1048576,0),MATCH((CUADRO!H$5&amp;$E116),'Hoja de Trabajo para listado'!$CD$151:$DC$151,0)),0)</f>
        <v>0</v>
      </c>
      <c r="I116" s="314">
        <f ca="1">+IFERROR(INDEX('Hoja de Trabajo para listado'!$A$155:$Z$1048576,MATCH($A116,'Hoja de Trabajo para listado'!$A$155:$A$1048576,0),MATCH((CUADRO!I$5&amp;$E116),'Hoja de Trabajo para listado'!$A$151:$Z$151,0)),0)+IFERROR(INDEX('Hoja de Trabajo para listado'!$AB$155:$BA$1048576,MATCH($A116,'Hoja de Trabajo para listado'!$AB$155:$AB$1048576,0),MATCH((CUADRO!I$5&amp;$E116),'Hoja de Trabajo para listado'!$AB$151:$BA$151,0)),0)+IFERROR(INDEX('Hoja de Trabajo para listado'!$BC$155:$CB$1048576,MATCH($A116,'Hoja de Trabajo para listado'!$BC$155:$BC$1048576,0),MATCH((CUADRO!I$5&amp;$E116),'Hoja de Trabajo para listado'!$BC$151:$CB$151,0)),0)+IFERROR(INDEX('Hoja de Trabajo para listado'!$DE$153:$DG$274,MATCH($A116,'Hoja de Trabajo para listado'!$DE$153:$DE$1048576,0),MATCH((CUADRO!I$5&amp;$E116),'Hoja de Trabajo para listado'!$DE$151:$DG$151,0)),0)+IFERROR(INDEX('Hoja de Trabajo para listado'!$CD$155:$DC$1048576,MATCH($A116,'Hoja de Trabajo para listado'!$CD$155:$CD$1048576,0),MATCH((CUADRO!I$5&amp;$E116),'Hoja de Trabajo para listado'!$CD$151:$DC$151,0)),0)</f>
        <v>0</v>
      </c>
      <c r="J116" s="314">
        <f ca="1">+IFERROR(INDEX('Hoja de Trabajo para listado'!$A$155:$Z$1048576,MATCH($A116,'Hoja de Trabajo para listado'!$A$155:$A$1048576,0),MATCH((CUADRO!J$5&amp;$E116),'Hoja de Trabajo para listado'!$A$151:$Z$151,0)),0)+IFERROR(INDEX('Hoja de Trabajo para listado'!$AB$155:$BA$1048576,MATCH($A116,'Hoja de Trabajo para listado'!$AB$155:$AB$1048576,0),MATCH((CUADRO!J$5&amp;$E116),'Hoja de Trabajo para listado'!$AB$151:$BA$151,0)),0)+IFERROR(INDEX('Hoja de Trabajo para listado'!$BC$155:$CB$1048576,MATCH($A116,'Hoja de Trabajo para listado'!$BC$155:$BC$1048576,0),MATCH((CUADRO!J$5&amp;$E116),'Hoja de Trabajo para listado'!$BC$151:$CB$151,0)),0)+IFERROR(INDEX('Hoja de Trabajo para listado'!$DE$153:$DG$274,MATCH($A116,'Hoja de Trabajo para listado'!$DE$153:$DE$1048576,0),MATCH((CUADRO!J$5&amp;$E116),'Hoja de Trabajo para listado'!$DE$151:$DG$151,0)),0)+IFERROR(INDEX('Hoja de Trabajo para listado'!$CD$155:$DC$1048576,MATCH($A116,'Hoja de Trabajo para listado'!$CD$155:$CD$1048576,0),MATCH((CUADRO!J$5&amp;$E116),'Hoja de Trabajo para listado'!$CD$151:$DC$151,0)),0)</f>
        <v>0</v>
      </c>
      <c r="K116" s="314">
        <f ca="1">+IFERROR(INDEX('Hoja de Trabajo para listado'!$A$155:$Z$1048576,MATCH($A116,'Hoja de Trabajo para listado'!$A$155:$A$1048576,0),MATCH((CUADRO!K$5&amp;$E116),'Hoja de Trabajo para listado'!$A$151:$Z$151,0)),0)+IFERROR(INDEX('Hoja de Trabajo para listado'!$AB$155:$BA$1048576,MATCH($A116,'Hoja de Trabajo para listado'!$AB$155:$AB$1048576,0),MATCH((CUADRO!K$5&amp;$E116),'Hoja de Trabajo para listado'!$AB$151:$BA$151,0)),0)+IFERROR(INDEX('Hoja de Trabajo para listado'!$BC$155:$CB$1048576,MATCH($A116,'Hoja de Trabajo para listado'!$BC$155:$BC$1048576,0),MATCH((CUADRO!K$5&amp;$E116),'Hoja de Trabajo para listado'!$BC$151:$CB$151,0)),0)+IFERROR(INDEX('Hoja de Trabajo para listado'!$DE$153:$DG$274,MATCH($A116,'Hoja de Trabajo para listado'!$DE$153:$DE$1048576,0),MATCH((CUADRO!K$5&amp;$E116),'Hoja de Trabajo para listado'!$DE$151:$DG$151,0)),0)+IFERROR(INDEX('Hoja de Trabajo para listado'!$CD$155:$DC$1048576,MATCH($A116,'Hoja de Trabajo para listado'!$CD$155:$CD$1048576,0),MATCH((CUADRO!K$5&amp;$E116),'Hoja de Trabajo para listado'!$CD$151:$DC$151,0)),0)</f>
        <v>0</v>
      </c>
      <c r="L116" s="314">
        <f ca="1">+IFERROR(INDEX('Hoja de Trabajo para listado'!$A$155:$Z$1048576,MATCH($A116,'Hoja de Trabajo para listado'!$A$155:$A$1048576,0),MATCH((CUADRO!L$5&amp;$E116),'Hoja de Trabajo para listado'!$A$151:$Z$151,0)),0)+IFERROR(INDEX('Hoja de Trabajo para listado'!$AB$155:$BA$1048576,MATCH($A116,'Hoja de Trabajo para listado'!$AB$155:$AB$1048576,0),MATCH((CUADRO!L$5&amp;$E116),'Hoja de Trabajo para listado'!$AB$151:$BA$151,0)),0)+IFERROR(INDEX('Hoja de Trabajo para listado'!$BC$155:$CB$1048576,MATCH($A116,'Hoja de Trabajo para listado'!$BC$155:$BC$1048576,0),MATCH((CUADRO!L$5&amp;$E116),'Hoja de Trabajo para listado'!$BC$151:$CB$151,0)),0)+IFERROR(INDEX('Hoja de Trabajo para listado'!$DE$153:$DG$274,MATCH($A116,'Hoja de Trabajo para listado'!$DE$153:$DE$1048576,0),MATCH((CUADRO!L$5&amp;$E116),'Hoja de Trabajo para listado'!$DE$151:$DG$151,0)),0)+IFERROR(INDEX('Hoja de Trabajo para listado'!$CD$155:$DC$1048576,MATCH($A116,'Hoja de Trabajo para listado'!$CD$155:$CD$1048576,0),MATCH((CUADRO!L$5&amp;$E116),'Hoja de Trabajo para listado'!$CD$151:$DC$151,0)),0)</f>
        <v>0</v>
      </c>
      <c r="M116" s="314">
        <f ca="1">+IFERROR(INDEX('Hoja de Trabajo para listado'!$A$155:$Z$1048576,MATCH($A116,'Hoja de Trabajo para listado'!$A$155:$A$1048576,0),MATCH((CUADRO!M$5&amp;$E116),'Hoja de Trabajo para listado'!$A$151:$Z$151,0)),0)+IFERROR(INDEX('Hoja de Trabajo para listado'!$AB$155:$BA$1048576,MATCH($A116,'Hoja de Trabajo para listado'!$AB$155:$AB$1048576,0),MATCH((CUADRO!M$5&amp;$E116),'Hoja de Trabajo para listado'!$AB$151:$BA$151,0)),0)+IFERROR(INDEX('Hoja de Trabajo para listado'!$BC$155:$CB$1048576,MATCH($A116,'Hoja de Trabajo para listado'!$BC$155:$BC$1048576,0),MATCH((CUADRO!M$5&amp;$E116),'Hoja de Trabajo para listado'!$BC$151:$CB$151,0)),0)+IFERROR(INDEX('Hoja de Trabajo para listado'!$DE$153:$DG$274,MATCH($A116,'Hoja de Trabajo para listado'!$DE$153:$DE$1048576,0),MATCH((CUADRO!M$5&amp;$E116),'Hoja de Trabajo para listado'!$DE$151:$DG$151,0)),0)+IFERROR(INDEX('Hoja de Trabajo para listado'!$CD$155:$DC$1048576,MATCH($A116,'Hoja de Trabajo para listado'!$CD$155:$CD$1048576,0),MATCH((CUADRO!M$5&amp;$E116),'Hoja de Trabajo para listado'!$CD$151:$DC$151,0)),0)</f>
        <v>0</v>
      </c>
      <c r="N116" s="314">
        <f ca="1">+IFERROR(INDEX('Hoja de Trabajo para listado'!$A$155:$Z$1048576,MATCH($A116,'Hoja de Trabajo para listado'!$A$155:$A$1048576,0),MATCH((CUADRO!N$5&amp;$E116),'Hoja de Trabajo para listado'!$A$151:$Z$151,0)),0)+IFERROR(INDEX('Hoja de Trabajo para listado'!$AB$155:$BA$1048576,MATCH($A116,'Hoja de Trabajo para listado'!$AB$155:$AB$1048576,0),MATCH((CUADRO!N$5&amp;$E116),'Hoja de Trabajo para listado'!$AB$151:$BA$151,0)),0)+IFERROR(INDEX('Hoja de Trabajo para listado'!$BC$155:$CB$1048576,MATCH($A116,'Hoja de Trabajo para listado'!$BC$155:$BC$1048576,0),MATCH((CUADRO!N$5&amp;$E116),'Hoja de Trabajo para listado'!$BC$151:$CB$151,0)),0)+IFERROR(INDEX('Hoja de Trabajo para listado'!$DE$153:$DG$274,MATCH($A116,'Hoja de Trabajo para listado'!$DE$153:$DE$1048576,0),MATCH((CUADRO!N$5&amp;$E116),'Hoja de Trabajo para listado'!$DE$151:$DG$151,0)),0)+IFERROR(INDEX('Hoja de Trabajo para listado'!$CD$155:$DC$1048576,MATCH($A116,'Hoja de Trabajo para listado'!$CD$155:$CD$1048576,0),MATCH((CUADRO!N$5&amp;$E116),'Hoja de Trabajo para listado'!$CD$151:$DC$151,0)),0)</f>
        <v>0</v>
      </c>
      <c r="O116" s="314">
        <f ca="1">+IFERROR(INDEX('Hoja de Trabajo para listado'!$A$155:$Z$1048576,MATCH($A116,'Hoja de Trabajo para listado'!$A$155:$A$1048576,0),MATCH((CUADRO!O$5&amp;$E116),'Hoja de Trabajo para listado'!$A$151:$Z$151,0)),0)+IFERROR(INDEX('Hoja de Trabajo para listado'!$AB$155:$BA$1048576,MATCH($A116,'Hoja de Trabajo para listado'!$AB$155:$AB$1048576,0),MATCH((CUADRO!O$5&amp;$E116),'Hoja de Trabajo para listado'!$AB$151:$BA$151,0)),0)+IFERROR(INDEX('Hoja de Trabajo para listado'!$BC$155:$CB$1048576,MATCH($A116,'Hoja de Trabajo para listado'!$BC$155:$BC$1048576,0),MATCH((CUADRO!O$5&amp;$E116),'Hoja de Trabajo para listado'!$BC$151:$CB$151,0)),0)+IFERROR(INDEX('Hoja de Trabajo para listado'!$DE$153:$DG$274,MATCH($A116,'Hoja de Trabajo para listado'!$DE$153:$DE$1048576,0),MATCH((CUADRO!O$5&amp;$E116),'Hoja de Trabajo para listado'!$DE$151:$DG$151,0)),0)+IFERROR(INDEX('Hoja de Trabajo para listado'!$CD$155:$DC$1048576,MATCH($A116,'Hoja de Trabajo para listado'!$CD$155:$CD$1048576,0),MATCH((CUADRO!O$5&amp;$E116),'Hoja de Trabajo para listado'!$CD$151:$DC$151,0)),0)</f>
        <v>0</v>
      </c>
      <c r="P116" s="314">
        <f ca="1">+IFERROR(INDEX('Hoja de Trabajo para listado'!$A$155:$Z$1048576,MATCH($A116,'Hoja de Trabajo para listado'!$A$155:$A$1048576,0),MATCH((CUADRO!P$5&amp;$E116),'Hoja de Trabajo para listado'!$A$151:$Z$151,0)),0)+IFERROR(INDEX('Hoja de Trabajo para listado'!$AB$155:$BA$1048576,MATCH($A116,'Hoja de Trabajo para listado'!$AB$155:$AB$1048576,0),MATCH((CUADRO!P$5&amp;$E116),'Hoja de Trabajo para listado'!$AB$151:$BA$151,0)),0)+IFERROR(INDEX('Hoja de Trabajo para listado'!$BC$155:$CB$1048576,MATCH($A116,'Hoja de Trabajo para listado'!$BC$155:$BC$1048576,0),MATCH((CUADRO!P$5&amp;$E116),'Hoja de Trabajo para listado'!$BC$151:$CB$151,0)),0)+IFERROR(INDEX('Hoja de Trabajo para listado'!$DE$153:$DG$274,MATCH($A116,'Hoja de Trabajo para listado'!$DE$153:$DE$1048576,0),MATCH((CUADRO!P$5&amp;$E116),'Hoja de Trabajo para listado'!$DE$151:$DG$151,0)),0)+IFERROR(INDEX('Hoja de Trabajo para listado'!$CD$155:$DC$1048576,MATCH($A116,'Hoja de Trabajo para listado'!$CD$155:$CD$1048576,0),MATCH((CUADRO!P$5&amp;$E116),'Hoja de Trabajo para listado'!$CD$151:$DC$151,0)),0)</f>
        <v>0</v>
      </c>
      <c r="Q116" s="314">
        <f ca="1">+IFERROR(INDEX('Hoja de Trabajo para listado'!$A$155:$Z$1048576,MATCH($A116,'Hoja de Trabajo para listado'!$A$155:$A$1048576,0),MATCH((CUADRO!Q$5&amp;$E116),'Hoja de Trabajo para listado'!$A$151:$Z$151,0)),0)+IFERROR(INDEX('Hoja de Trabajo para listado'!$AB$155:$BA$1048576,MATCH($A116,'Hoja de Trabajo para listado'!$AB$155:$AB$1048576,0),MATCH((CUADRO!Q$5&amp;$E116),'Hoja de Trabajo para listado'!$AB$151:$BA$151,0)),0)+IFERROR(INDEX('Hoja de Trabajo para listado'!$BC$155:$CB$1048576,MATCH($A116,'Hoja de Trabajo para listado'!$BC$155:$BC$1048576,0),MATCH((CUADRO!Q$5&amp;$E116),'Hoja de Trabajo para listado'!$BC$151:$CB$151,0)),0)+IFERROR(INDEX('Hoja de Trabajo para listado'!$DE$153:$DG$274,MATCH($A116,'Hoja de Trabajo para listado'!$DE$153:$DE$1048576,0),MATCH((CUADRO!Q$5&amp;$E116),'Hoja de Trabajo para listado'!$DE$151:$DG$151,0)),0)+IFERROR(INDEX('Hoja de Trabajo para listado'!$CD$155:$DC$1048576,MATCH($A116,'Hoja de Trabajo para listado'!$CD$155:$CD$1048576,0),MATCH((CUADRO!Q$5&amp;$E116),'Hoja de Trabajo para listado'!$CD$151:$DC$151,0)),0)</f>
        <v>0</v>
      </c>
      <c r="R116" s="314">
        <f t="shared" ca="1" si="2"/>
        <v>0</v>
      </c>
      <c r="S116" s="345"/>
      <c r="T116" s="314">
        <f ca="1">+T117</f>
        <v>0</v>
      </c>
      <c r="U116" s="313">
        <f t="shared" si="3"/>
        <v>1</v>
      </c>
      <c r="V116" s="319" t="str">
        <f>+VLOOKUP(A116,bd_lista!$A$3:$E$593,5,FALSE)</f>
        <v>Gobiernos Autónomos Departamentales</v>
      </c>
      <c r="W116" s="425" t="str">
        <f>+V116</f>
        <v>Gobiernos Autónomos Departamentales</v>
      </c>
    </row>
    <row r="117" spans="1:23" customFormat="1" ht="15" hidden="1" customHeight="1">
      <c r="A117" s="323">
        <v>901</v>
      </c>
      <c r="B117" s="428"/>
      <c r="C117" s="319" t="str">
        <f>+VLOOKUP(A117,bd_lista!$A$3:$C$593,3,FALSE)</f>
        <v>Gobierno Autónomo Departamental de Chuquisaca</v>
      </c>
      <c r="D117" s="430"/>
      <c r="E117" s="347" t="s">
        <v>1419</v>
      </c>
      <c r="F117" s="316">
        <f ca="1">+IFERROR(INDEX('Hoja de Trabajo para listado'!$A$155:$Z$1048576,MATCH($A117,'Hoja de Trabajo para listado'!$A$155:$A$1048576,0),MATCH((CUADRO!F$5&amp;$E117),'Hoja de Trabajo para listado'!$A$151:$Z$151,0)),0)+IFERROR(INDEX('Hoja de Trabajo para listado'!$AB$155:$BA$1048576,MATCH($A117,'Hoja de Trabajo para listado'!$AB$155:$AB$1048576,0),MATCH((CUADRO!F$5&amp;$E117),'Hoja de Trabajo para listado'!$AB$151:$BA$151,0)),0)+IFERROR(INDEX('Hoja de Trabajo para listado'!$BC$155:$CB$1048576,MATCH($A117,'Hoja de Trabajo para listado'!$BC$155:$BC$1048576,0),MATCH((CUADRO!F$5&amp;$E117),'Hoja de Trabajo para listado'!$BC$151:$CB$151,0)),0)+IFERROR(INDEX('Hoja de Trabajo para listado'!$DE$153:$DG$274,MATCH($A117,'Hoja de Trabajo para listado'!$DE$153:$DE$1048576,0),MATCH((CUADRO!F$5&amp;$E117),'Hoja de Trabajo para listado'!$DE$151:$DG$151,0)),0)+IFERROR(INDEX('Hoja de Trabajo para listado'!$CD$155:$DC$1048576,MATCH($A117,'Hoja de Trabajo para listado'!$CD$155:$CD$1048576,0),MATCH((CUADRO!F$5&amp;$E117),'Hoja de Trabajo para listado'!$CD$151:$DC$151,0)),0)</f>
        <v>0</v>
      </c>
      <c r="G117" s="316">
        <f ca="1">+IFERROR(INDEX('Hoja de Trabajo para listado'!$A$155:$Z$1048576,MATCH($A117,'Hoja de Trabajo para listado'!$A$155:$A$1048576,0),MATCH((CUADRO!G$5&amp;$E117),'Hoja de Trabajo para listado'!$A$151:$Z$151,0)),0)+IFERROR(INDEX('Hoja de Trabajo para listado'!$AB$155:$BA$1048576,MATCH($A117,'Hoja de Trabajo para listado'!$AB$155:$AB$1048576,0),MATCH((CUADRO!G$5&amp;$E117),'Hoja de Trabajo para listado'!$AB$151:$BA$151,0)),0)+IFERROR(INDEX('Hoja de Trabajo para listado'!$BC$155:$CB$1048576,MATCH($A117,'Hoja de Trabajo para listado'!$BC$155:$BC$1048576,0),MATCH((CUADRO!G$5&amp;$E117),'Hoja de Trabajo para listado'!$BC$151:$CB$151,0)),0)+IFERROR(INDEX('Hoja de Trabajo para listado'!$DE$153:$DG$274,MATCH($A117,'Hoja de Trabajo para listado'!$DE$153:$DE$1048576,0),MATCH((CUADRO!G$5&amp;$E117),'Hoja de Trabajo para listado'!$DE$151:$DG$151,0)),0)+IFERROR(INDEX('Hoja de Trabajo para listado'!$CD$155:$DC$1048576,MATCH($A117,'Hoja de Trabajo para listado'!$CD$155:$CD$1048576,0),MATCH((CUADRO!G$5&amp;$E117),'Hoja de Trabajo para listado'!$CD$151:$DC$151,0)),0)</f>
        <v>0</v>
      </c>
      <c r="H117" s="316">
        <f ca="1">+IFERROR(INDEX('Hoja de Trabajo para listado'!$A$155:$Z$1048576,MATCH($A117,'Hoja de Trabajo para listado'!$A$155:$A$1048576,0),MATCH((CUADRO!H$5&amp;$E117),'Hoja de Trabajo para listado'!$A$151:$Z$151,0)),0)+IFERROR(INDEX('Hoja de Trabajo para listado'!$AB$155:$BA$1048576,MATCH($A117,'Hoja de Trabajo para listado'!$AB$155:$AB$1048576,0),MATCH((CUADRO!H$5&amp;$E117),'Hoja de Trabajo para listado'!$AB$151:$BA$151,0)),0)+IFERROR(INDEX('Hoja de Trabajo para listado'!$BC$155:$CB$1048576,MATCH($A117,'Hoja de Trabajo para listado'!$BC$155:$BC$1048576,0),MATCH((CUADRO!H$5&amp;$E117),'Hoja de Trabajo para listado'!$BC$151:$CB$151,0)),0)+IFERROR(INDEX('Hoja de Trabajo para listado'!$DE$153:$DG$274,MATCH($A117,'Hoja de Trabajo para listado'!$DE$153:$DE$1048576,0),MATCH((CUADRO!H$5&amp;$E117),'Hoja de Trabajo para listado'!$DE$151:$DG$151,0)),0)+IFERROR(INDEX('Hoja de Trabajo para listado'!$CD$155:$DC$1048576,MATCH($A117,'Hoja de Trabajo para listado'!$CD$155:$CD$1048576,0),MATCH((CUADRO!H$5&amp;$E117),'Hoja de Trabajo para listado'!$CD$151:$DC$151,0)),0)</f>
        <v>0</v>
      </c>
      <c r="I117" s="316">
        <f ca="1">+IFERROR(INDEX('Hoja de Trabajo para listado'!$A$155:$Z$1048576,MATCH($A117,'Hoja de Trabajo para listado'!$A$155:$A$1048576,0),MATCH((CUADRO!I$5&amp;$E117),'Hoja de Trabajo para listado'!$A$151:$Z$151,0)),0)+IFERROR(INDEX('Hoja de Trabajo para listado'!$AB$155:$BA$1048576,MATCH($A117,'Hoja de Trabajo para listado'!$AB$155:$AB$1048576,0),MATCH((CUADRO!I$5&amp;$E117),'Hoja de Trabajo para listado'!$AB$151:$BA$151,0)),0)+IFERROR(INDEX('Hoja de Trabajo para listado'!$BC$155:$CB$1048576,MATCH($A117,'Hoja de Trabajo para listado'!$BC$155:$BC$1048576,0),MATCH((CUADRO!I$5&amp;$E117),'Hoja de Trabajo para listado'!$BC$151:$CB$151,0)),0)+IFERROR(INDEX('Hoja de Trabajo para listado'!$DE$153:$DG$274,MATCH($A117,'Hoja de Trabajo para listado'!$DE$153:$DE$1048576,0),MATCH((CUADRO!I$5&amp;$E117),'Hoja de Trabajo para listado'!$DE$151:$DG$151,0)),0)+IFERROR(INDEX('Hoja de Trabajo para listado'!$CD$155:$DC$1048576,MATCH($A117,'Hoja de Trabajo para listado'!$CD$155:$CD$1048576,0),MATCH((CUADRO!I$5&amp;$E117),'Hoja de Trabajo para listado'!$CD$151:$DC$151,0)),0)</f>
        <v>0</v>
      </c>
      <c r="J117" s="316">
        <f ca="1">+IFERROR(INDEX('Hoja de Trabajo para listado'!$A$155:$Z$1048576,MATCH($A117,'Hoja de Trabajo para listado'!$A$155:$A$1048576,0),MATCH((CUADRO!J$5&amp;$E117),'Hoja de Trabajo para listado'!$A$151:$Z$151,0)),0)+IFERROR(INDEX('Hoja de Trabajo para listado'!$AB$155:$BA$1048576,MATCH($A117,'Hoja de Trabajo para listado'!$AB$155:$AB$1048576,0),MATCH((CUADRO!J$5&amp;$E117),'Hoja de Trabajo para listado'!$AB$151:$BA$151,0)),0)+IFERROR(INDEX('Hoja de Trabajo para listado'!$BC$155:$CB$1048576,MATCH($A117,'Hoja de Trabajo para listado'!$BC$155:$BC$1048576,0),MATCH((CUADRO!J$5&amp;$E117),'Hoja de Trabajo para listado'!$BC$151:$CB$151,0)),0)+IFERROR(INDEX('Hoja de Trabajo para listado'!$DE$153:$DG$274,MATCH($A117,'Hoja de Trabajo para listado'!$DE$153:$DE$1048576,0),MATCH((CUADRO!J$5&amp;$E117),'Hoja de Trabajo para listado'!$DE$151:$DG$151,0)),0)+IFERROR(INDEX('Hoja de Trabajo para listado'!$CD$155:$DC$1048576,MATCH($A117,'Hoja de Trabajo para listado'!$CD$155:$CD$1048576,0),MATCH((CUADRO!J$5&amp;$E117),'Hoja de Trabajo para listado'!$CD$151:$DC$151,0)),0)</f>
        <v>0</v>
      </c>
      <c r="K117" s="316">
        <f ca="1">+IFERROR(INDEX('Hoja de Trabajo para listado'!$A$155:$Z$1048576,MATCH($A117,'Hoja de Trabajo para listado'!$A$155:$A$1048576,0),MATCH((CUADRO!K$5&amp;$E117),'Hoja de Trabajo para listado'!$A$151:$Z$151,0)),0)+IFERROR(INDEX('Hoja de Trabajo para listado'!$AB$155:$BA$1048576,MATCH($A117,'Hoja de Trabajo para listado'!$AB$155:$AB$1048576,0),MATCH((CUADRO!K$5&amp;$E117),'Hoja de Trabajo para listado'!$AB$151:$BA$151,0)),0)+IFERROR(INDEX('Hoja de Trabajo para listado'!$BC$155:$CB$1048576,MATCH($A117,'Hoja de Trabajo para listado'!$BC$155:$BC$1048576,0),MATCH((CUADRO!K$5&amp;$E117),'Hoja de Trabajo para listado'!$BC$151:$CB$151,0)),0)+IFERROR(INDEX('Hoja de Trabajo para listado'!$DE$153:$DG$274,MATCH($A117,'Hoja de Trabajo para listado'!$DE$153:$DE$1048576,0),MATCH((CUADRO!K$5&amp;$E117),'Hoja de Trabajo para listado'!$DE$151:$DG$151,0)),0)+IFERROR(INDEX('Hoja de Trabajo para listado'!$CD$155:$DC$1048576,MATCH($A117,'Hoja de Trabajo para listado'!$CD$155:$CD$1048576,0),MATCH((CUADRO!K$5&amp;$E117),'Hoja de Trabajo para listado'!$CD$151:$DC$151,0)),0)</f>
        <v>0</v>
      </c>
      <c r="L117" s="316">
        <f ca="1">+IFERROR(INDEX('Hoja de Trabajo para listado'!$A$155:$Z$1048576,MATCH($A117,'Hoja de Trabajo para listado'!$A$155:$A$1048576,0),MATCH((CUADRO!L$5&amp;$E117),'Hoja de Trabajo para listado'!$A$151:$Z$151,0)),0)+IFERROR(INDEX('Hoja de Trabajo para listado'!$AB$155:$BA$1048576,MATCH($A117,'Hoja de Trabajo para listado'!$AB$155:$AB$1048576,0),MATCH((CUADRO!L$5&amp;$E117),'Hoja de Trabajo para listado'!$AB$151:$BA$151,0)),0)+IFERROR(INDEX('Hoja de Trabajo para listado'!$BC$155:$CB$1048576,MATCH($A117,'Hoja de Trabajo para listado'!$BC$155:$BC$1048576,0),MATCH((CUADRO!L$5&amp;$E117),'Hoja de Trabajo para listado'!$BC$151:$CB$151,0)),0)+IFERROR(INDEX('Hoja de Trabajo para listado'!$DE$153:$DG$274,MATCH($A117,'Hoja de Trabajo para listado'!$DE$153:$DE$1048576,0),MATCH((CUADRO!L$5&amp;$E117),'Hoja de Trabajo para listado'!$DE$151:$DG$151,0)),0)+IFERROR(INDEX('Hoja de Trabajo para listado'!$CD$155:$DC$1048576,MATCH($A117,'Hoja de Trabajo para listado'!$CD$155:$CD$1048576,0),MATCH((CUADRO!L$5&amp;$E117),'Hoja de Trabajo para listado'!$CD$151:$DC$151,0)),0)</f>
        <v>0</v>
      </c>
      <c r="M117" s="316">
        <f ca="1">+IFERROR(INDEX('Hoja de Trabajo para listado'!$A$155:$Z$1048576,MATCH($A117,'Hoja de Trabajo para listado'!$A$155:$A$1048576,0),MATCH((CUADRO!M$5&amp;$E117),'Hoja de Trabajo para listado'!$A$151:$Z$151,0)),0)+IFERROR(INDEX('Hoja de Trabajo para listado'!$AB$155:$BA$1048576,MATCH($A117,'Hoja de Trabajo para listado'!$AB$155:$AB$1048576,0),MATCH((CUADRO!M$5&amp;$E117),'Hoja de Trabajo para listado'!$AB$151:$BA$151,0)),0)+IFERROR(INDEX('Hoja de Trabajo para listado'!$BC$155:$CB$1048576,MATCH($A117,'Hoja de Trabajo para listado'!$BC$155:$BC$1048576,0),MATCH((CUADRO!M$5&amp;$E117),'Hoja de Trabajo para listado'!$BC$151:$CB$151,0)),0)+IFERROR(INDEX('Hoja de Trabajo para listado'!$DE$153:$DG$274,MATCH($A117,'Hoja de Trabajo para listado'!$DE$153:$DE$1048576,0),MATCH((CUADRO!M$5&amp;$E117),'Hoja de Trabajo para listado'!$DE$151:$DG$151,0)),0)+IFERROR(INDEX('Hoja de Trabajo para listado'!$CD$155:$DC$1048576,MATCH($A117,'Hoja de Trabajo para listado'!$CD$155:$CD$1048576,0),MATCH((CUADRO!M$5&amp;$E117),'Hoja de Trabajo para listado'!$CD$151:$DC$151,0)),0)</f>
        <v>0</v>
      </c>
      <c r="N117" s="316">
        <f ca="1">+IFERROR(INDEX('Hoja de Trabajo para listado'!$A$155:$Z$1048576,MATCH($A117,'Hoja de Trabajo para listado'!$A$155:$A$1048576,0),MATCH((CUADRO!N$5&amp;$E117),'Hoja de Trabajo para listado'!$A$151:$Z$151,0)),0)+IFERROR(INDEX('Hoja de Trabajo para listado'!$AB$155:$BA$1048576,MATCH($A117,'Hoja de Trabajo para listado'!$AB$155:$AB$1048576,0),MATCH((CUADRO!N$5&amp;$E117),'Hoja de Trabajo para listado'!$AB$151:$BA$151,0)),0)+IFERROR(INDEX('Hoja de Trabajo para listado'!$BC$155:$CB$1048576,MATCH($A117,'Hoja de Trabajo para listado'!$BC$155:$BC$1048576,0),MATCH((CUADRO!N$5&amp;$E117),'Hoja de Trabajo para listado'!$BC$151:$CB$151,0)),0)+IFERROR(INDEX('Hoja de Trabajo para listado'!$DE$153:$DG$274,MATCH($A117,'Hoja de Trabajo para listado'!$DE$153:$DE$1048576,0),MATCH((CUADRO!N$5&amp;$E117),'Hoja de Trabajo para listado'!$DE$151:$DG$151,0)),0)+IFERROR(INDEX('Hoja de Trabajo para listado'!$CD$155:$DC$1048576,MATCH($A117,'Hoja de Trabajo para listado'!$CD$155:$CD$1048576,0),MATCH((CUADRO!N$5&amp;$E117),'Hoja de Trabajo para listado'!$CD$151:$DC$151,0)),0)</f>
        <v>0</v>
      </c>
      <c r="O117" s="316">
        <f ca="1">+IFERROR(INDEX('Hoja de Trabajo para listado'!$A$155:$Z$1048576,MATCH($A117,'Hoja de Trabajo para listado'!$A$155:$A$1048576,0),MATCH((CUADRO!O$5&amp;$E117),'Hoja de Trabajo para listado'!$A$151:$Z$151,0)),0)+IFERROR(INDEX('Hoja de Trabajo para listado'!$AB$155:$BA$1048576,MATCH($A117,'Hoja de Trabajo para listado'!$AB$155:$AB$1048576,0),MATCH((CUADRO!O$5&amp;$E117),'Hoja de Trabajo para listado'!$AB$151:$BA$151,0)),0)+IFERROR(INDEX('Hoja de Trabajo para listado'!$BC$155:$CB$1048576,MATCH($A117,'Hoja de Trabajo para listado'!$BC$155:$BC$1048576,0),MATCH((CUADRO!O$5&amp;$E117),'Hoja de Trabajo para listado'!$BC$151:$CB$151,0)),0)+IFERROR(INDEX('Hoja de Trabajo para listado'!$DE$153:$DG$274,MATCH($A117,'Hoja de Trabajo para listado'!$DE$153:$DE$1048576,0),MATCH((CUADRO!O$5&amp;$E117),'Hoja de Trabajo para listado'!$DE$151:$DG$151,0)),0)+IFERROR(INDEX('Hoja de Trabajo para listado'!$CD$155:$DC$1048576,MATCH($A117,'Hoja de Trabajo para listado'!$CD$155:$CD$1048576,0),MATCH((CUADRO!O$5&amp;$E117),'Hoja de Trabajo para listado'!$CD$151:$DC$151,0)),0)</f>
        <v>0</v>
      </c>
      <c r="P117" s="316">
        <f ca="1">+IFERROR(INDEX('Hoja de Trabajo para listado'!$A$155:$Z$1048576,MATCH($A117,'Hoja de Trabajo para listado'!$A$155:$A$1048576,0),MATCH((CUADRO!P$5&amp;$E117),'Hoja de Trabajo para listado'!$A$151:$Z$151,0)),0)+IFERROR(INDEX('Hoja de Trabajo para listado'!$AB$155:$BA$1048576,MATCH($A117,'Hoja de Trabajo para listado'!$AB$155:$AB$1048576,0),MATCH((CUADRO!P$5&amp;$E117),'Hoja de Trabajo para listado'!$AB$151:$BA$151,0)),0)+IFERROR(INDEX('Hoja de Trabajo para listado'!$BC$155:$CB$1048576,MATCH($A117,'Hoja de Trabajo para listado'!$BC$155:$BC$1048576,0),MATCH((CUADRO!P$5&amp;$E117),'Hoja de Trabajo para listado'!$BC$151:$CB$151,0)),0)+IFERROR(INDEX('Hoja de Trabajo para listado'!$DE$153:$DG$274,MATCH($A117,'Hoja de Trabajo para listado'!$DE$153:$DE$1048576,0),MATCH((CUADRO!P$5&amp;$E117),'Hoja de Trabajo para listado'!$DE$151:$DG$151,0)),0)+IFERROR(INDEX('Hoja de Trabajo para listado'!$CD$155:$DC$1048576,MATCH($A117,'Hoja de Trabajo para listado'!$CD$155:$CD$1048576,0),MATCH((CUADRO!P$5&amp;$E117),'Hoja de Trabajo para listado'!$CD$151:$DC$151,0)),0)</f>
        <v>0</v>
      </c>
      <c r="Q117" s="316">
        <f ca="1">+IFERROR(INDEX('Hoja de Trabajo para listado'!$A$155:$Z$1048576,MATCH($A117,'Hoja de Trabajo para listado'!$A$155:$A$1048576,0),MATCH((CUADRO!Q$5&amp;$E117),'Hoja de Trabajo para listado'!$A$151:$Z$151,0)),0)+IFERROR(INDEX('Hoja de Trabajo para listado'!$AB$155:$BA$1048576,MATCH($A117,'Hoja de Trabajo para listado'!$AB$155:$AB$1048576,0),MATCH((CUADRO!Q$5&amp;$E117),'Hoja de Trabajo para listado'!$AB$151:$BA$151,0)),0)+IFERROR(INDEX('Hoja de Trabajo para listado'!$BC$155:$CB$1048576,MATCH($A117,'Hoja de Trabajo para listado'!$BC$155:$BC$1048576,0),MATCH((CUADRO!Q$5&amp;$E117),'Hoja de Trabajo para listado'!$BC$151:$CB$151,0)),0)+IFERROR(INDEX('Hoja de Trabajo para listado'!$DE$153:$DG$274,MATCH($A117,'Hoja de Trabajo para listado'!$DE$153:$DE$1048576,0),MATCH((CUADRO!Q$5&amp;$E117),'Hoja de Trabajo para listado'!$DE$151:$DG$151,0)),0)+IFERROR(INDEX('Hoja de Trabajo para listado'!$CD$155:$DC$1048576,MATCH($A117,'Hoja de Trabajo para listado'!$CD$155:$CD$1048576,0),MATCH((CUADRO!Q$5&amp;$E117),'Hoja de Trabajo para listado'!$CD$151:$DC$151,0)),0)</f>
        <v>0</v>
      </c>
      <c r="R117" s="316">
        <f t="shared" ca="1" si="2"/>
        <v>0</v>
      </c>
      <c r="S117" s="344">
        <f ca="1">+R116+R117</f>
        <v>0</v>
      </c>
      <c r="T117" s="316">
        <f ca="1">+S117</f>
        <v>0</v>
      </c>
      <c r="U117" s="315">
        <f t="shared" si="3"/>
        <v>2</v>
      </c>
      <c r="V117" s="319" t="str">
        <f>+VLOOKUP(A117,bd_lista!$A$3:$E$593,5,FALSE)</f>
        <v>Gobiernos Autónomos Departamentales</v>
      </c>
      <c r="W117" s="426"/>
    </row>
    <row r="118" spans="1:23" ht="15" hidden="1" customHeight="1">
      <c r="A118" s="323">
        <v>905</v>
      </c>
      <c r="B118" s="427">
        <f>+A118</f>
        <v>905</v>
      </c>
      <c r="C118" s="318" t="str">
        <f>+VLOOKUP(A118,bd_lista!$A$3:$C$593,3,FALSE)</f>
        <v>Gobierno Autónomo Departamental de Potosí</v>
      </c>
      <c r="D118" s="429" t="str">
        <f>+C118</f>
        <v>Gobierno Autónomo Departamental de Potosí</v>
      </c>
      <c r="E118" s="346" t="s">
        <v>1418</v>
      </c>
      <c r="F118" s="314">
        <f ca="1">+IFERROR(INDEX('Hoja de Trabajo para listado'!$A$155:$Z$1048576,MATCH($A118,'Hoja de Trabajo para listado'!$A$155:$A$1048576,0),MATCH((CUADRO!F$5&amp;$E118),'Hoja de Trabajo para listado'!$A$151:$Z$151,0)),0)+IFERROR(INDEX('Hoja de Trabajo para listado'!$AB$155:$BA$1048576,MATCH($A118,'Hoja de Trabajo para listado'!$AB$155:$AB$1048576,0),MATCH((CUADRO!F$5&amp;$E118),'Hoja de Trabajo para listado'!$AB$151:$BA$151,0)),0)+IFERROR(INDEX('Hoja de Trabajo para listado'!$BC$155:$CB$1048576,MATCH($A118,'Hoja de Trabajo para listado'!$BC$155:$BC$1048576,0),MATCH((CUADRO!F$5&amp;$E118),'Hoja de Trabajo para listado'!$BC$151:$CB$151,0)),0)+IFERROR(INDEX('Hoja de Trabajo para listado'!$DE$153:$DG$274,MATCH($A118,'Hoja de Trabajo para listado'!$DE$153:$DE$1048576,0),MATCH((CUADRO!F$5&amp;$E118),'Hoja de Trabajo para listado'!$DE$151:$DG$151,0)),0)+IFERROR(INDEX('Hoja de Trabajo para listado'!$CD$155:$DC$1048576,MATCH($A118,'Hoja de Trabajo para listado'!$CD$155:$CD$1048576,0),MATCH((CUADRO!F$5&amp;$E118),'Hoja de Trabajo para listado'!$CD$151:$DC$151,0)),0)</f>
        <v>0</v>
      </c>
      <c r="G118" s="314">
        <f ca="1">+IFERROR(INDEX('Hoja de Trabajo para listado'!$A$155:$Z$1048576,MATCH($A118,'Hoja de Trabajo para listado'!$A$155:$A$1048576,0),MATCH((CUADRO!G$5&amp;$E118),'Hoja de Trabajo para listado'!$A$151:$Z$151,0)),0)+IFERROR(INDEX('Hoja de Trabajo para listado'!$AB$155:$BA$1048576,MATCH($A118,'Hoja de Trabajo para listado'!$AB$155:$AB$1048576,0),MATCH((CUADRO!G$5&amp;$E118),'Hoja de Trabajo para listado'!$AB$151:$BA$151,0)),0)+IFERROR(INDEX('Hoja de Trabajo para listado'!$BC$155:$CB$1048576,MATCH($A118,'Hoja de Trabajo para listado'!$BC$155:$BC$1048576,0),MATCH((CUADRO!G$5&amp;$E118),'Hoja de Trabajo para listado'!$BC$151:$CB$151,0)),0)+IFERROR(INDEX('Hoja de Trabajo para listado'!$DE$153:$DG$274,MATCH($A118,'Hoja de Trabajo para listado'!$DE$153:$DE$1048576,0),MATCH((CUADRO!G$5&amp;$E118),'Hoja de Trabajo para listado'!$DE$151:$DG$151,0)),0)+IFERROR(INDEX('Hoja de Trabajo para listado'!$CD$155:$DC$1048576,MATCH($A118,'Hoja de Trabajo para listado'!$CD$155:$CD$1048576,0),MATCH((CUADRO!G$5&amp;$E118),'Hoja de Trabajo para listado'!$CD$151:$DC$151,0)),0)</f>
        <v>0</v>
      </c>
      <c r="H118" s="314">
        <f ca="1">+IFERROR(INDEX('Hoja de Trabajo para listado'!$A$155:$Z$1048576,MATCH($A118,'Hoja de Trabajo para listado'!$A$155:$A$1048576,0),MATCH((CUADRO!H$5&amp;$E118),'Hoja de Trabajo para listado'!$A$151:$Z$151,0)),0)+IFERROR(INDEX('Hoja de Trabajo para listado'!$AB$155:$BA$1048576,MATCH($A118,'Hoja de Trabajo para listado'!$AB$155:$AB$1048576,0),MATCH((CUADRO!H$5&amp;$E118),'Hoja de Trabajo para listado'!$AB$151:$BA$151,0)),0)+IFERROR(INDEX('Hoja de Trabajo para listado'!$BC$155:$CB$1048576,MATCH($A118,'Hoja de Trabajo para listado'!$BC$155:$BC$1048576,0),MATCH((CUADRO!H$5&amp;$E118),'Hoja de Trabajo para listado'!$BC$151:$CB$151,0)),0)+IFERROR(INDEX('Hoja de Trabajo para listado'!$DE$153:$DG$274,MATCH($A118,'Hoja de Trabajo para listado'!$DE$153:$DE$1048576,0),MATCH((CUADRO!H$5&amp;$E118),'Hoja de Trabajo para listado'!$DE$151:$DG$151,0)),0)+IFERROR(INDEX('Hoja de Trabajo para listado'!$CD$155:$DC$1048576,MATCH($A118,'Hoja de Trabajo para listado'!$CD$155:$CD$1048576,0),MATCH((CUADRO!H$5&amp;$E118),'Hoja de Trabajo para listado'!$CD$151:$DC$151,0)),0)</f>
        <v>0</v>
      </c>
      <c r="I118" s="314">
        <f ca="1">+IFERROR(INDEX('Hoja de Trabajo para listado'!$A$155:$Z$1048576,MATCH($A118,'Hoja de Trabajo para listado'!$A$155:$A$1048576,0),MATCH((CUADRO!I$5&amp;$E118),'Hoja de Trabajo para listado'!$A$151:$Z$151,0)),0)+IFERROR(INDEX('Hoja de Trabajo para listado'!$AB$155:$BA$1048576,MATCH($A118,'Hoja de Trabajo para listado'!$AB$155:$AB$1048576,0),MATCH((CUADRO!I$5&amp;$E118),'Hoja de Trabajo para listado'!$AB$151:$BA$151,0)),0)+IFERROR(INDEX('Hoja de Trabajo para listado'!$BC$155:$CB$1048576,MATCH($A118,'Hoja de Trabajo para listado'!$BC$155:$BC$1048576,0),MATCH((CUADRO!I$5&amp;$E118),'Hoja de Trabajo para listado'!$BC$151:$CB$151,0)),0)+IFERROR(INDEX('Hoja de Trabajo para listado'!$DE$153:$DG$274,MATCH($A118,'Hoja de Trabajo para listado'!$DE$153:$DE$1048576,0),MATCH((CUADRO!I$5&amp;$E118),'Hoja de Trabajo para listado'!$DE$151:$DG$151,0)),0)+IFERROR(INDEX('Hoja de Trabajo para listado'!$CD$155:$DC$1048576,MATCH($A118,'Hoja de Trabajo para listado'!$CD$155:$CD$1048576,0),MATCH((CUADRO!I$5&amp;$E118),'Hoja de Trabajo para listado'!$CD$151:$DC$151,0)),0)</f>
        <v>0</v>
      </c>
      <c r="J118" s="314">
        <f ca="1">+IFERROR(INDEX('Hoja de Trabajo para listado'!$A$155:$Z$1048576,MATCH($A118,'Hoja de Trabajo para listado'!$A$155:$A$1048576,0),MATCH((CUADRO!J$5&amp;$E118),'Hoja de Trabajo para listado'!$A$151:$Z$151,0)),0)+IFERROR(INDEX('Hoja de Trabajo para listado'!$AB$155:$BA$1048576,MATCH($A118,'Hoja de Trabajo para listado'!$AB$155:$AB$1048576,0),MATCH((CUADRO!J$5&amp;$E118),'Hoja de Trabajo para listado'!$AB$151:$BA$151,0)),0)+IFERROR(INDEX('Hoja de Trabajo para listado'!$BC$155:$CB$1048576,MATCH($A118,'Hoja de Trabajo para listado'!$BC$155:$BC$1048576,0),MATCH((CUADRO!J$5&amp;$E118),'Hoja de Trabajo para listado'!$BC$151:$CB$151,0)),0)+IFERROR(INDEX('Hoja de Trabajo para listado'!$DE$153:$DG$274,MATCH($A118,'Hoja de Trabajo para listado'!$DE$153:$DE$1048576,0),MATCH((CUADRO!J$5&amp;$E118),'Hoja de Trabajo para listado'!$DE$151:$DG$151,0)),0)+IFERROR(INDEX('Hoja de Trabajo para listado'!$CD$155:$DC$1048576,MATCH($A118,'Hoja de Trabajo para listado'!$CD$155:$CD$1048576,0),MATCH((CUADRO!J$5&amp;$E118),'Hoja de Trabajo para listado'!$CD$151:$DC$151,0)),0)</f>
        <v>0</v>
      </c>
      <c r="K118" s="314">
        <f ca="1">+IFERROR(INDEX('Hoja de Trabajo para listado'!$A$155:$Z$1048576,MATCH($A118,'Hoja de Trabajo para listado'!$A$155:$A$1048576,0),MATCH((CUADRO!K$5&amp;$E118),'Hoja de Trabajo para listado'!$A$151:$Z$151,0)),0)+IFERROR(INDEX('Hoja de Trabajo para listado'!$AB$155:$BA$1048576,MATCH($A118,'Hoja de Trabajo para listado'!$AB$155:$AB$1048576,0),MATCH((CUADRO!K$5&amp;$E118),'Hoja de Trabajo para listado'!$AB$151:$BA$151,0)),0)+IFERROR(INDEX('Hoja de Trabajo para listado'!$BC$155:$CB$1048576,MATCH($A118,'Hoja de Trabajo para listado'!$BC$155:$BC$1048576,0),MATCH((CUADRO!K$5&amp;$E118),'Hoja de Trabajo para listado'!$BC$151:$CB$151,0)),0)+IFERROR(INDEX('Hoja de Trabajo para listado'!$DE$153:$DG$274,MATCH($A118,'Hoja de Trabajo para listado'!$DE$153:$DE$1048576,0),MATCH((CUADRO!K$5&amp;$E118),'Hoja de Trabajo para listado'!$DE$151:$DG$151,0)),0)+IFERROR(INDEX('Hoja de Trabajo para listado'!$CD$155:$DC$1048576,MATCH($A118,'Hoja de Trabajo para listado'!$CD$155:$CD$1048576,0),MATCH((CUADRO!K$5&amp;$E118),'Hoja de Trabajo para listado'!$CD$151:$DC$151,0)),0)</f>
        <v>0</v>
      </c>
      <c r="L118" s="314">
        <f ca="1">+IFERROR(INDEX('Hoja de Trabajo para listado'!$A$155:$Z$1048576,MATCH($A118,'Hoja de Trabajo para listado'!$A$155:$A$1048576,0),MATCH((CUADRO!L$5&amp;$E118),'Hoja de Trabajo para listado'!$A$151:$Z$151,0)),0)+IFERROR(INDEX('Hoja de Trabajo para listado'!$AB$155:$BA$1048576,MATCH($A118,'Hoja de Trabajo para listado'!$AB$155:$AB$1048576,0),MATCH((CUADRO!L$5&amp;$E118),'Hoja de Trabajo para listado'!$AB$151:$BA$151,0)),0)+IFERROR(INDEX('Hoja de Trabajo para listado'!$BC$155:$CB$1048576,MATCH($A118,'Hoja de Trabajo para listado'!$BC$155:$BC$1048576,0),MATCH((CUADRO!L$5&amp;$E118),'Hoja de Trabajo para listado'!$BC$151:$CB$151,0)),0)+IFERROR(INDEX('Hoja de Trabajo para listado'!$DE$153:$DG$274,MATCH($A118,'Hoja de Trabajo para listado'!$DE$153:$DE$1048576,0),MATCH((CUADRO!L$5&amp;$E118),'Hoja de Trabajo para listado'!$DE$151:$DG$151,0)),0)+IFERROR(INDEX('Hoja de Trabajo para listado'!$CD$155:$DC$1048576,MATCH($A118,'Hoja de Trabajo para listado'!$CD$155:$CD$1048576,0),MATCH((CUADRO!L$5&amp;$E118),'Hoja de Trabajo para listado'!$CD$151:$DC$151,0)),0)</f>
        <v>0</v>
      </c>
      <c r="M118" s="314">
        <f ca="1">+IFERROR(INDEX('Hoja de Trabajo para listado'!$A$155:$Z$1048576,MATCH($A118,'Hoja de Trabajo para listado'!$A$155:$A$1048576,0),MATCH((CUADRO!M$5&amp;$E118),'Hoja de Trabajo para listado'!$A$151:$Z$151,0)),0)+IFERROR(INDEX('Hoja de Trabajo para listado'!$AB$155:$BA$1048576,MATCH($A118,'Hoja de Trabajo para listado'!$AB$155:$AB$1048576,0),MATCH((CUADRO!M$5&amp;$E118),'Hoja de Trabajo para listado'!$AB$151:$BA$151,0)),0)+IFERROR(INDEX('Hoja de Trabajo para listado'!$BC$155:$CB$1048576,MATCH($A118,'Hoja de Trabajo para listado'!$BC$155:$BC$1048576,0),MATCH((CUADRO!M$5&amp;$E118),'Hoja de Trabajo para listado'!$BC$151:$CB$151,0)),0)+IFERROR(INDEX('Hoja de Trabajo para listado'!$DE$153:$DG$274,MATCH($A118,'Hoja de Trabajo para listado'!$DE$153:$DE$1048576,0),MATCH((CUADRO!M$5&amp;$E118),'Hoja de Trabajo para listado'!$DE$151:$DG$151,0)),0)+IFERROR(INDEX('Hoja de Trabajo para listado'!$CD$155:$DC$1048576,MATCH($A118,'Hoja de Trabajo para listado'!$CD$155:$CD$1048576,0),MATCH((CUADRO!M$5&amp;$E118),'Hoja de Trabajo para listado'!$CD$151:$DC$151,0)),0)</f>
        <v>0</v>
      </c>
      <c r="N118" s="314">
        <f ca="1">+IFERROR(INDEX('Hoja de Trabajo para listado'!$A$155:$Z$1048576,MATCH($A118,'Hoja de Trabajo para listado'!$A$155:$A$1048576,0),MATCH((CUADRO!N$5&amp;$E118),'Hoja de Trabajo para listado'!$A$151:$Z$151,0)),0)+IFERROR(INDEX('Hoja de Trabajo para listado'!$AB$155:$BA$1048576,MATCH($A118,'Hoja de Trabajo para listado'!$AB$155:$AB$1048576,0),MATCH((CUADRO!N$5&amp;$E118),'Hoja de Trabajo para listado'!$AB$151:$BA$151,0)),0)+IFERROR(INDEX('Hoja de Trabajo para listado'!$BC$155:$CB$1048576,MATCH($A118,'Hoja de Trabajo para listado'!$BC$155:$BC$1048576,0),MATCH((CUADRO!N$5&amp;$E118),'Hoja de Trabajo para listado'!$BC$151:$CB$151,0)),0)+IFERROR(INDEX('Hoja de Trabajo para listado'!$DE$153:$DG$274,MATCH($A118,'Hoja de Trabajo para listado'!$DE$153:$DE$1048576,0),MATCH((CUADRO!N$5&amp;$E118),'Hoja de Trabajo para listado'!$DE$151:$DG$151,0)),0)+IFERROR(INDEX('Hoja de Trabajo para listado'!$CD$155:$DC$1048576,MATCH($A118,'Hoja de Trabajo para listado'!$CD$155:$CD$1048576,0),MATCH((CUADRO!N$5&amp;$E118),'Hoja de Trabajo para listado'!$CD$151:$DC$151,0)),0)</f>
        <v>0</v>
      </c>
      <c r="O118" s="314">
        <f ca="1">+IFERROR(INDEX('Hoja de Trabajo para listado'!$A$155:$Z$1048576,MATCH($A118,'Hoja de Trabajo para listado'!$A$155:$A$1048576,0),MATCH((CUADRO!O$5&amp;$E118),'Hoja de Trabajo para listado'!$A$151:$Z$151,0)),0)+IFERROR(INDEX('Hoja de Trabajo para listado'!$AB$155:$BA$1048576,MATCH($A118,'Hoja de Trabajo para listado'!$AB$155:$AB$1048576,0),MATCH((CUADRO!O$5&amp;$E118),'Hoja de Trabajo para listado'!$AB$151:$BA$151,0)),0)+IFERROR(INDEX('Hoja de Trabajo para listado'!$BC$155:$CB$1048576,MATCH($A118,'Hoja de Trabajo para listado'!$BC$155:$BC$1048576,0),MATCH((CUADRO!O$5&amp;$E118),'Hoja de Trabajo para listado'!$BC$151:$CB$151,0)),0)+IFERROR(INDEX('Hoja de Trabajo para listado'!$DE$153:$DG$274,MATCH($A118,'Hoja de Trabajo para listado'!$DE$153:$DE$1048576,0),MATCH((CUADRO!O$5&amp;$E118),'Hoja de Trabajo para listado'!$DE$151:$DG$151,0)),0)+IFERROR(INDEX('Hoja de Trabajo para listado'!$CD$155:$DC$1048576,MATCH($A118,'Hoja de Trabajo para listado'!$CD$155:$CD$1048576,0),MATCH((CUADRO!O$5&amp;$E118),'Hoja de Trabajo para listado'!$CD$151:$DC$151,0)),0)</f>
        <v>0</v>
      </c>
      <c r="P118" s="314">
        <f ca="1">+IFERROR(INDEX('Hoja de Trabajo para listado'!$A$155:$Z$1048576,MATCH($A118,'Hoja de Trabajo para listado'!$A$155:$A$1048576,0),MATCH((CUADRO!P$5&amp;$E118),'Hoja de Trabajo para listado'!$A$151:$Z$151,0)),0)+IFERROR(INDEX('Hoja de Trabajo para listado'!$AB$155:$BA$1048576,MATCH($A118,'Hoja de Trabajo para listado'!$AB$155:$AB$1048576,0),MATCH((CUADRO!P$5&amp;$E118),'Hoja de Trabajo para listado'!$AB$151:$BA$151,0)),0)+IFERROR(INDEX('Hoja de Trabajo para listado'!$BC$155:$CB$1048576,MATCH($A118,'Hoja de Trabajo para listado'!$BC$155:$BC$1048576,0),MATCH((CUADRO!P$5&amp;$E118),'Hoja de Trabajo para listado'!$BC$151:$CB$151,0)),0)+IFERROR(INDEX('Hoja de Trabajo para listado'!$DE$153:$DG$274,MATCH($A118,'Hoja de Trabajo para listado'!$DE$153:$DE$1048576,0),MATCH((CUADRO!P$5&amp;$E118),'Hoja de Trabajo para listado'!$DE$151:$DG$151,0)),0)+IFERROR(INDEX('Hoja de Trabajo para listado'!$CD$155:$DC$1048576,MATCH($A118,'Hoja de Trabajo para listado'!$CD$155:$CD$1048576,0),MATCH((CUADRO!P$5&amp;$E118),'Hoja de Trabajo para listado'!$CD$151:$DC$151,0)),0)</f>
        <v>0</v>
      </c>
      <c r="Q118" s="314">
        <f ca="1">+IFERROR(INDEX('Hoja de Trabajo para listado'!$A$155:$Z$1048576,MATCH($A118,'Hoja de Trabajo para listado'!$A$155:$A$1048576,0),MATCH((CUADRO!Q$5&amp;$E118),'Hoja de Trabajo para listado'!$A$151:$Z$151,0)),0)+IFERROR(INDEX('Hoja de Trabajo para listado'!$AB$155:$BA$1048576,MATCH($A118,'Hoja de Trabajo para listado'!$AB$155:$AB$1048576,0),MATCH((CUADRO!Q$5&amp;$E118),'Hoja de Trabajo para listado'!$AB$151:$BA$151,0)),0)+IFERROR(INDEX('Hoja de Trabajo para listado'!$BC$155:$CB$1048576,MATCH($A118,'Hoja de Trabajo para listado'!$BC$155:$BC$1048576,0),MATCH((CUADRO!Q$5&amp;$E118),'Hoja de Trabajo para listado'!$BC$151:$CB$151,0)),0)+IFERROR(INDEX('Hoja de Trabajo para listado'!$DE$153:$DG$274,MATCH($A118,'Hoja de Trabajo para listado'!$DE$153:$DE$1048576,0),MATCH((CUADRO!Q$5&amp;$E118),'Hoja de Trabajo para listado'!$DE$151:$DG$151,0)),0)+IFERROR(INDEX('Hoja de Trabajo para listado'!$CD$155:$DC$1048576,MATCH($A118,'Hoja de Trabajo para listado'!$CD$155:$CD$1048576,0),MATCH((CUADRO!Q$5&amp;$E118),'Hoja de Trabajo para listado'!$CD$151:$DC$151,0)),0)</f>
        <v>0</v>
      </c>
      <c r="R118" s="314">
        <f t="shared" ca="1" si="2"/>
        <v>0</v>
      </c>
      <c r="S118" s="345"/>
      <c r="T118" s="314">
        <f ca="1">+T119</f>
        <v>0</v>
      </c>
      <c r="U118" s="313">
        <f t="shared" si="3"/>
        <v>1</v>
      </c>
      <c r="V118" s="319" t="str">
        <f>+VLOOKUP(A118,bd_lista!$A$3:$E$593,5,FALSE)</f>
        <v>Gobiernos Autónomos Departamentales</v>
      </c>
      <c r="W118" s="425" t="str">
        <f>+V118</f>
        <v>Gobiernos Autónomos Departamentales</v>
      </c>
    </row>
    <row r="119" spans="1:23" ht="15" hidden="1" customHeight="1">
      <c r="A119" s="323">
        <v>905</v>
      </c>
      <c r="B119" s="428"/>
      <c r="C119" s="319" t="str">
        <f>+VLOOKUP(A119,bd_lista!$A$3:$C$593,3,FALSE)</f>
        <v>Gobierno Autónomo Departamental de Potosí</v>
      </c>
      <c r="D119" s="430"/>
      <c r="E119" s="347" t="s">
        <v>1419</v>
      </c>
      <c r="F119" s="316">
        <f ca="1">+IFERROR(INDEX('Hoja de Trabajo para listado'!$A$155:$Z$1048576,MATCH($A119,'Hoja de Trabajo para listado'!$A$155:$A$1048576,0),MATCH((CUADRO!F$5&amp;$E119),'Hoja de Trabajo para listado'!$A$151:$Z$151,0)),0)+IFERROR(INDEX('Hoja de Trabajo para listado'!$AB$155:$BA$1048576,MATCH($A119,'Hoja de Trabajo para listado'!$AB$155:$AB$1048576,0),MATCH((CUADRO!F$5&amp;$E119),'Hoja de Trabajo para listado'!$AB$151:$BA$151,0)),0)+IFERROR(INDEX('Hoja de Trabajo para listado'!$BC$155:$CB$1048576,MATCH($A119,'Hoja de Trabajo para listado'!$BC$155:$BC$1048576,0),MATCH((CUADRO!F$5&amp;$E119),'Hoja de Trabajo para listado'!$BC$151:$CB$151,0)),0)+IFERROR(INDEX('Hoja de Trabajo para listado'!$DE$153:$DG$274,MATCH($A119,'Hoja de Trabajo para listado'!$DE$153:$DE$1048576,0),MATCH((CUADRO!F$5&amp;$E119),'Hoja de Trabajo para listado'!$DE$151:$DG$151,0)),0)+IFERROR(INDEX('Hoja de Trabajo para listado'!$CD$155:$DC$1048576,MATCH($A119,'Hoja de Trabajo para listado'!$CD$155:$CD$1048576,0),MATCH((CUADRO!F$5&amp;$E119),'Hoja de Trabajo para listado'!$CD$151:$DC$151,0)),0)</f>
        <v>0</v>
      </c>
      <c r="G119" s="316">
        <f ca="1">+IFERROR(INDEX('Hoja de Trabajo para listado'!$A$155:$Z$1048576,MATCH($A119,'Hoja de Trabajo para listado'!$A$155:$A$1048576,0),MATCH((CUADRO!G$5&amp;$E119),'Hoja de Trabajo para listado'!$A$151:$Z$151,0)),0)+IFERROR(INDEX('Hoja de Trabajo para listado'!$AB$155:$BA$1048576,MATCH($A119,'Hoja de Trabajo para listado'!$AB$155:$AB$1048576,0),MATCH((CUADRO!G$5&amp;$E119),'Hoja de Trabajo para listado'!$AB$151:$BA$151,0)),0)+IFERROR(INDEX('Hoja de Trabajo para listado'!$BC$155:$CB$1048576,MATCH($A119,'Hoja de Trabajo para listado'!$BC$155:$BC$1048576,0),MATCH((CUADRO!G$5&amp;$E119),'Hoja de Trabajo para listado'!$BC$151:$CB$151,0)),0)+IFERROR(INDEX('Hoja de Trabajo para listado'!$DE$153:$DG$274,MATCH($A119,'Hoja de Trabajo para listado'!$DE$153:$DE$1048576,0),MATCH((CUADRO!G$5&amp;$E119),'Hoja de Trabajo para listado'!$DE$151:$DG$151,0)),0)+IFERROR(INDEX('Hoja de Trabajo para listado'!$CD$155:$DC$1048576,MATCH($A119,'Hoja de Trabajo para listado'!$CD$155:$CD$1048576,0),MATCH((CUADRO!G$5&amp;$E119),'Hoja de Trabajo para listado'!$CD$151:$DC$151,0)),0)</f>
        <v>0</v>
      </c>
      <c r="H119" s="316">
        <f ca="1">+IFERROR(INDEX('Hoja de Trabajo para listado'!$A$155:$Z$1048576,MATCH($A119,'Hoja de Trabajo para listado'!$A$155:$A$1048576,0),MATCH((CUADRO!H$5&amp;$E119),'Hoja de Trabajo para listado'!$A$151:$Z$151,0)),0)+IFERROR(INDEX('Hoja de Trabajo para listado'!$AB$155:$BA$1048576,MATCH($A119,'Hoja de Trabajo para listado'!$AB$155:$AB$1048576,0),MATCH((CUADRO!H$5&amp;$E119),'Hoja de Trabajo para listado'!$AB$151:$BA$151,0)),0)+IFERROR(INDEX('Hoja de Trabajo para listado'!$BC$155:$CB$1048576,MATCH($A119,'Hoja de Trabajo para listado'!$BC$155:$BC$1048576,0),MATCH((CUADRO!H$5&amp;$E119),'Hoja de Trabajo para listado'!$BC$151:$CB$151,0)),0)+IFERROR(INDEX('Hoja de Trabajo para listado'!$DE$153:$DG$274,MATCH($A119,'Hoja de Trabajo para listado'!$DE$153:$DE$1048576,0),MATCH((CUADRO!H$5&amp;$E119),'Hoja de Trabajo para listado'!$DE$151:$DG$151,0)),0)+IFERROR(INDEX('Hoja de Trabajo para listado'!$CD$155:$DC$1048576,MATCH($A119,'Hoja de Trabajo para listado'!$CD$155:$CD$1048576,0),MATCH((CUADRO!H$5&amp;$E119),'Hoja de Trabajo para listado'!$CD$151:$DC$151,0)),0)</f>
        <v>0</v>
      </c>
      <c r="I119" s="316">
        <f ca="1">+IFERROR(INDEX('Hoja de Trabajo para listado'!$A$155:$Z$1048576,MATCH($A119,'Hoja de Trabajo para listado'!$A$155:$A$1048576,0),MATCH((CUADRO!I$5&amp;$E119),'Hoja de Trabajo para listado'!$A$151:$Z$151,0)),0)+IFERROR(INDEX('Hoja de Trabajo para listado'!$AB$155:$BA$1048576,MATCH($A119,'Hoja de Trabajo para listado'!$AB$155:$AB$1048576,0),MATCH((CUADRO!I$5&amp;$E119),'Hoja de Trabajo para listado'!$AB$151:$BA$151,0)),0)+IFERROR(INDEX('Hoja de Trabajo para listado'!$BC$155:$CB$1048576,MATCH($A119,'Hoja de Trabajo para listado'!$BC$155:$BC$1048576,0),MATCH((CUADRO!I$5&amp;$E119),'Hoja de Trabajo para listado'!$BC$151:$CB$151,0)),0)+IFERROR(INDEX('Hoja de Trabajo para listado'!$DE$153:$DG$274,MATCH($A119,'Hoja de Trabajo para listado'!$DE$153:$DE$1048576,0),MATCH((CUADRO!I$5&amp;$E119),'Hoja de Trabajo para listado'!$DE$151:$DG$151,0)),0)+IFERROR(INDEX('Hoja de Trabajo para listado'!$CD$155:$DC$1048576,MATCH($A119,'Hoja de Trabajo para listado'!$CD$155:$CD$1048576,0),MATCH((CUADRO!I$5&amp;$E119),'Hoja de Trabajo para listado'!$CD$151:$DC$151,0)),0)</f>
        <v>0</v>
      </c>
      <c r="J119" s="316">
        <f ca="1">+IFERROR(INDEX('Hoja de Trabajo para listado'!$A$155:$Z$1048576,MATCH($A119,'Hoja de Trabajo para listado'!$A$155:$A$1048576,0),MATCH((CUADRO!J$5&amp;$E119),'Hoja de Trabajo para listado'!$A$151:$Z$151,0)),0)+IFERROR(INDEX('Hoja de Trabajo para listado'!$AB$155:$BA$1048576,MATCH($A119,'Hoja de Trabajo para listado'!$AB$155:$AB$1048576,0),MATCH((CUADRO!J$5&amp;$E119),'Hoja de Trabajo para listado'!$AB$151:$BA$151,0)),0)+IFERROR(INDEX('Hoja de Trabajo para listado'!$BC$155:$CB$1048576,MATCH($A119,'Hoja de Trabajo para listado'!$BC$155:$BC$1048576,0),MATCH((CUADRO!J$5&amp;$E119),'Hoja de Trabajo para listado'!$BC$151:$CB$151,0)),0)+IFERROR(INDEX('Hoja de Trabajo para listado'!$DE$153:$DG$274,MATCH($A119,'Hoja de Trabajo para listado'!$DE$153:$DE$1048576,0),MATCH((CUADRO!J$5&amp;$E119),'Hoja de Trabajo para listado'!$DE$151:$DG$151,0)),0)+IFERROR(INDEX('Hoja de Trabajo para listado'!$CD$155:$DC$1048576,MATCH($A119,'Hoja de Trabajo para listado'!$CD$155:$CD$1048576,0),MATCH((CUADRO!J$5&amp;$E119),'Hoja de Trabajo para listado'!$CD$151:$DC$151,0)),0)</f>
        <v>0</v>
      </c>
      <c r="K119" s="316">
        <f ca="1">+IFERROR(INDEX('Hoja de Trabajo para listado'!$A$155:$Z$1048576,MATCH($A119,'Hoja de Trabajo para listado'!$A$155:$A$1048576,0),MATCH((CUADRO!K$5&amp;$E119),'Hoja de Trabajo para listado'!$A$151:$Z$151,0)),0)+IFERROR(INDEX('Hoja de Trabajo para listado'!$AB$155:$BA$1048576,MATCH($A119,'Hoja de Trabajo para listado'!$AB$155:$AB$1048576,0),MATCH((CUADRO!K$5&amp;$E119),'Hoja de Trabajo para listado'!$AB$151:$BA$151,0)),0)+IFERROR(INDEX('Hoja de Trabajo para listado'!$BC$155:$CB$1048576,MATCH($A119,'Hoja de Trabajo para listado'!$BC$155:$BC$1048576,0),MATCH((CUADRO!K$5&amp;$E119),'Hoja de Trabajo para listado'!$BC$151:$CB$151,0)),0)+IFERROR(INDEX('Hoja de Trabajo para listado'!$DE$153:$DG$274,MATCH($A119,'Hoja de Trabajo para listado'!$DE$153:$DE$1048576,0),MATCH((CUADRO!K$5&amp;$E119),'Hoja de Trabajo para listado'!$DE$151:$DG$151,0)),0)+IFERROR(INDEX('Hoja de Trabajo para listado'!$CD$155:$DC$1048576,MATCH($A119,'Hoja de Trabajo para listado'!$CD$155:$CD$1048576,0),MATCH((CUADRO!K$5&amp;$E119),'Hoja de Trabajo para listado'!$CD$151:$DC$151,0)),0)</f>
        <v>0</v>
      </c>
      <c r="L119" s="316">
        <f ca="1">+IFERROR(INDEX('Hoja de Trabajo para listado'!$A$155:$Z$1048576,MATCH($A119,'Hoja de Trabajo para listado'!$A$155:$A$1048576,0),MATCH((CUADRO!L$5&amp;$E119),'Hoja de Trabajo para listado'!$A$151:$Z$151,0)),0)+IFERROR(INDEX('Hoja de Trabajo para listado'!$AB$155:$BA$1048576,MATCH($A119,'Hoja de Trabajo para listado'!$AB$155:$AB$1048576,0),MATCH((CUADRO!L$5&amp;$E119),'Hoja de Trabajo para listado'!$AB$151:$BA$151,0)),0)+IFERROR(INDEX('Hoja de Trabajo para listado'!$BC$155:$CB$1048576,MATCH($A119,'Hoja de Trabajo para listado'!$BC$155:$BC$1048576,0),MATCH((CUADRO!L$5&amp;$E119),'Hoja de Trabajo para listado'!$BC$151:$CB$151,0)),0)+IFERROR(INDEX('Hoja de Trabajo para listado'!$DE$153:$DG$274,MATCH($A119,'Hoja de Trabajo para listado'!$DE$153:$DE$1048576,0),MATCH((CUADRO!L$5&amp;$E119),'Hoja de Trabajo para listado'!$DE$151:$DG$151,0)),0)+IFERROR(INDEX('Hoja de Trabajo para listado'!$CD$155:$DC$1048576,MATCH($A119,'Hoja de Trabajo para listado'!$CD$155:$CD$1048576,0),MATCH((CUADRO!L$5&amp;$E119),'Hoja de Trabajo para listado'!$CD$151:$DC$151,0)),0)</f>
        <v>0</v>
      </c>
      <c r="M119" s="316">
        <f ca="1">+IFERROR(INDEX('Hoja de Trabajo para listado'!$A$155:$Z$1048576,MATCH($A119,'Hoja de Trabajo para listado'!$A$155:$A$1048576,0),MATCH((CUADRO!M$5&amp;$E119),'Hoja de Trabajo para listado'!$A$151:$Z$151,0)),0)+IFERROR(INDEX('Hoja de Trabajo para listado'!$AB$155:$BA$1048576,MATCH($A119,'Hoja de Trabajo para listado'!$AB$155:$AB$1048576,0),MATCH((CUADRO!M$5&amp;$E119),'Hoja de Trabajo para listado'!$AB$151:$BA$151,0)),0)+IFERROR(INDEX('Hoja de Trabajo para listado'!$BC$155:$CB$1048576,MATCH($A119,'Hoja de Trabajo para listado'!$BC$155:$BC$1048576,0),MATCH((CUADRO!M$5&amp;$E119),'Hoja de Trabajo para listado'!$BC$151:$CB$151,0)),0)+IFERROR(INDEX('Hoja de Trabajo para listado'!$DE$153:$DG$274,MATCH($A119,'Hoja de Trabajo para listado'!$DE$153:$DE$1048576,0),MATCH((CUADRO!M$5&amp;$E119),'Hoja de Trabajo para listado'!$DE$151:$DG$151,0)),0)+IFERROR(INDEX('Hoja de Trabajo para listado'!$CD$155:$DC$1048576,MATCH($A119,'Hoja de Trabajo para listado'!$CD$155:$CD$1048576,0),MATCH((CUADRO!M$5&amp;$E119),'Hoja de Trabajo para listado'!$CD$151:$DC$151,0)),0)</f>
        <v>0</v>
      </c>
      <c r="N119" s="316">
        <f ca="1">+IFERROR(INDEX('Hoja de Trabajo para listado'!$A$155:$Z$1048576,MATCH($A119,'Hoja de Trabajo para listado'!$A$155:$A$1048576,0),MATCH((CUADRO!N$5&amp;$E119),'Hoja de Trabajo para listado'!$A$151:$Z$151,0)),0)+IFERROR(INDEX('Hoja de Trabajo para listado'!$AB$155:$BA$1048576,MATCH($A119,'Hoja de Trabajo para listado'!$AB$155:$AB$1048576,0),MATCH((CUADRO!N$5&amp;$E119),'Hoja de Trabajo para listado'!$AB$151:$BA$151,0)),0)+IFERROR(INDEX('Hoja de Trabajo para listado'!$BC$155:$CB$1048576,MATCH($A119,'Hoja de Trabajo para listado'!$BC$155:$BC$1048576,0),MATCH((CUADRO!N$5&amp;$E119),'Hoja de Trabajo para listado'!$BC$151:$CB$151,0)),0)+IFERROR(INDEX('Hoja de Trabajo para listado'!$DE$153:$DG$274,MATCH($A119,'Hoja de Trabajo para listado'!$DE$153:$DE$1048576,0),MATCH((CUADRO!N$5&amp;$E119),'Hoja de Trabajo para listado'!$DE$151:$DG$151,0)),0)+IFERROR(INDEX('Hoja de Trabajo para listado'!$CD$155:$DC$1048576,MATCH($A119,'Hoja de Trabajo para listado'!$CD$155:$CD$1048576,0),MATCH((CUADRO!N$5&amp;$E119),'Hoja de Trabajo para listado'!$CD$151:$DC$151,0)),0)</f>
        <v>0</v>
      </c>
      <c r="O119" s="316">
        <f ca="1">+IFERROR(INDEX('Hoja de Trabajo para listado'!$A$155:$Z$1048576,MATCH($A119,'Hoja de Trabajo para listado'!$A$155:$A$1048576,0),MATCH((CUADRO!O$5&amp;$E119),'Hoja de Trabajo para listado'!$A$151:$Z$151,0)),0)+IFERROR(INDEX('Hoja de Trabajo para listado'!$AB$155:$BA$1048576,MATCH($A119,'Hoja de Trabajo para listado'!$AB$155:$AB$1048576,0),MATCH((CUADRO!O$5&amp;$E119),'Hoja de Trabajo para listado'!$AB$151:$BA$151,0)),0)+IFERROR(INDEX('Hoja de Trabajo para listado'!$BC$155:$CB$1048576,MATCH($A119,'Hoja de Trabajo para listado'!$BC$155:$BC$1048576,0),MATCH((CUADRO!O$5&amp;$E119),'Hoja de Trabajo para listado'!$BC$151:$CB$151,0)),0)+IFERROR(INDEX('Hoja de Trabajo para listado'!$DE$153:$DG$274,MATCH($A119,'Hoja de Trabajo para listado'!$DE$153:$DE$1048576,0),MATCH((CUADRO!O$5&amp;$E119),'Hoja de Trabajo para listado'!$DE$151:$DG$151,0)),0)+IFERROR(INDEX('Hoja de Trabajo para listado'!$CD$155:$DC$1048576,MATCH($A119,'Hoja de Trabajo para listado'!$CD$155:$CD$1048576,0),MATCH((CUADRO!O$5&amp;$E119),'Hoja de Trabajo para listado'!$CD$151:$DC$151,0)),0)</f>
        <v>0</v>
      </c>
      <c r="P119" s="316">
        <f ca="1">+IFERROR(INDEX('Hoja de Trabajo para listado'!$A$155:$Z$1048576,MATCH($A119,'Hoja de Trabajo para listado'!$A$155:$A$1048576,0),MATCH((CUADRO!P$5&amp;$E119),'Hoja de Trabajo para listado'!$A$151:$Z$151,0)),0)+IFERROR(INDEX('Hoja de Trabajo para listado'!$AB$155:$BA$1048576,MATCH($A119,'Hoja de Trabajo para listado'!$AB$155:$AB$1048576,0),MATCH((CUADRO!P$5&amp;$E119),'Hoja de Trabajo para listado'!$AB$151:$BA$151,0)),0)+IFERROR(INDEX('Hoja de Trabajo para listado'!$BC$155:$CB$1048576,MATCH($A119,'Hoja de Trabajo para listado'!$BC$155:$BC$1048576,0),MATCH((CUADRO!P$5&amp;$E119),'Hoja de Trabajo para listado'!$BC$151:$CB$151,0)),0)+IFERROR(INDEX('Hoja de Trabajo para listado'!$DE$153:$DG$274,MATCH($A119,'Hoja de Trabajo para listado'!$DE$153:$DE$1048576,0),MATCH((CUADRO!P$5&amp;$E119),'Hoja de Trabajo para listado'!$DE$151:$DG$151,0)),0)+IFERROR(INDEX('Hoja de Trabajo para listado'!$CD$155:$DC$1048576,MATCH($A119,'Hoja de Trabajo para listado'!$CD$155:$CD$1048576,0),MATCH((CUADRO!P$5&amp;$E119),'Hoja de Trabajo para listado'!$CD$151:$DC$151,0)),0)</f>
        <v>0</v>
      </c>
      <c r="Q119" s="316">
        <f ca="1">+IFERROR(INDEX('Hoja de Trabajo para listado'!$A$155:$Z$1048576,MATCH($A119,'Hoja de Trabajo para listado'!$A$155:$A$1048576,0),MATCH((CUADRO!Q$5&amp;$E119),'Hoja de Trabajo para listado'!$A$151:$Z$151,0)),0)+IFERROR(INDEX('Hoja de Trabajo para listado'!$AB$155:$BA$1048576,MATCH($A119,'Hoja de Trabajo para listado'!$AB$155:$AB$1048576,0),MATCH((CUADRO!Q$5&amp;$E119),'Hoja de Trabajo para listado'!$AB$151:$BA$151,0)),0)+IFERROR(INDEX('Hoja de Trabajo para listado'!$BC$155:$CB$1048576,MATCH($A119,'Hoja de Trabajo para listado'!$BC$155:$BC$1048576,0),MATCH((CUADRO!Q$5&amp;$E119),'Hoja de Trabajo para listado'!$BC$151:$CB$151,0)),0)+IFERROR(INDEX('Hoja de Trabajo para listado'!$DE$153:$DG$274,MATCH($A119,'Hoja de Trabajo para listado'!$DE$153:$DE$1048576,0),MATCH((CUADRO!Q$5&amp;$E119),'Hoja de Trabajo para listado'!$DE$151:$DG$151,0)),0)+IFERROR(INDEX('Hoja de Trabajo para listado'!$CD$155:$DC$1048576,MATCH($A119,'Hoja de Trabajo para listado'!$CD$155:$CD$1048576,0),MATCH((CUADRO!Q$5&amp;$E119),'Hoja de Trabajo para listado'!$CD$151:$DC$151,0)),0)</f>
        <v>0</v>
      </c>
      <c r="R119" s="316">
        <f t="shared" ca="1" si="2"/>
        <v>0</v>
      </c>
      <c r="S119" s="344">
        <f ca="1">+R118+R119</f>
        <v>0</v>
      </c>
      <c r="T119" s="316">
        <f ca="1">+S119</f>
        <v>0</v>
      </c>
      <c r="U119" s="315">
        <f t="shared" si="3"/>
        <v>2</v>
      </c>
      <c r="V119" s="319" t="str">
        <f>+VLOOKUP(A119,bd_lista!$A$3:$E$593,5,FALSE)</f>
        <v>Gobiernos Autónomos Departamentales</v>
      </c>
      <c r="W119" s="426"/>
    </row>
    <row r="120" spans="1:23" ht="15" hidden="1" customHeight="1">
      <c r="A120" s="325">
        <v>906</v>
      </c>
      <c r="B120" s="427">
        <f>+A120</f>
        <v>906</v>
      </c>
      <c r="C120" s="318" t="str">
        <f>+VLOOKUP(A120,bd_lista!$A$3:$C$593,3,FALSE)</f>
        <v>Gobierno Autónomo Departamental de Tarija</v>
      </c>
      <c r="D120" s="429" t="str">
        <f>+C120</f>
        <v>Gobierno Autónomo Departamental de Tarija</v>
      </c>
      <c r="E120" s="346" t="s">
        <v>1418</v>
      </c>
      <c r="F120" s="314">
        <f ca="1">+IFERROR(INDEX('Hoja de Trabajo para listado'!$A$155:$Z$1048576,MATCH($A120,'Hoja de Trabajo para listado'!$A$155:$A$1048576,0),MATCH((CUADRO!F$5&amp;$E120),'Hoja de Trabajo para listado'!$A$151:$Z$151,0)),0)+IFERROR(INDEX('Hoja de Trabajo para listado'!$AB$155:$BA$1048576,MATCH($A120,'Hoja de Trabajo para listado'!$AB$155:$AB$1048576,0),MATCH((CUADRO!F$5&amp;$E120),'Hoja de Trabajo para listado'!$AB$151:$BA$151,0)),0)+IFERROR(INDEX('Hoja de Trabajo para listado'!$BC$155:$CB$1048576,MATCH($A120,'Hoja de Trabajo para listado'!$BC$155:$BC$1048576,0),MATCH((CUADRO!F$5&amp;$E120),'Hoja de Trabajo para listado'!$BC$151:$CB$151,0)),0)+IFERROR(INDEX('Hoja de Trabajo para listado'!$DE$153:$DG$274,MATCH($A120,'Hoja de Trabajo para listado'!$DE$153:$DE$1048576,0),MATCH((CUADRO!F$5&amp;$E120),'Hoja de Trabajo para listado'!$DE$151:$DG$151,0)),0)+IFERROR(INDEX('Hoja de Trabajo para listado'!$CD$155:$DC$1048576,MATCH($A120,'Hoja de Trabajo para listado'!$CD$155:$CD$1048576,0),MATCH((CUADRO!F$5&amp;$E120),'Hoja de Trabajo para listado'!$CD$151:$DC$151,0)),0)</f>
        <v>0</v>
      </c>
      <c r="G120" s="314">
        <f ca="1">+IFERROR(INDEX('Hoja de Trabajo para listado'!$A$155:$Z$1048576,MATCH($A120,'Hoja de Trabajo para listado'!$A$155:$A$1048576,0),MATCH((CUADRO!G$5&amp;$E120),'Hoja de Trabajo para listado'!$A$151:$Z$151,0)),0)+IFERROR(INDEX('Hoja de Trabajo para listado'!$AB$155:$BA$1048576,MATCH($A120,'Hoja de Trabajo para listado'!$AB$155:$AB$1048576,0),MATCH((CUADRO!G$5&amp;$E120),'Hoja de Trabajo para listado'!$AB$151:$BA$151,0)),0)+IFERROR(INDEX('Hoja de Trabajo para listado'!$BC$155:$CB$1048576,MATCH($A120,'Hoja de Trabajo para listado'!$BC$155:$BC$1048576,0),MATCH((CUADRO!G$5&amp;$E120),'Hoja de Trabajo para listado'!$BC$151:$CB$151,0)),0)+IFERROR(INDEX('Hoja de Trabajo para listado'!$DE$153:$DG$274,MATCH($A120,'Hoja de Trabajo para listado'!$DE$153:$DE$1048576,0),MATCH((CUADRO!G$5&amp;$E120),'Hoja de Trabajo para listado'!$DE$151:$DG$151,0)),0)+IFERROR(INDEX('Hoja de Trabajo para listado'!$CD$155:$DC$1048576,MATCH($A120,'Hoja de Trabajo para listado'!$CD$155:$CD$1048576,0),MATCH((CUADRO!G$5&amp;$E120),'Hoja de Trabajo para listado'!$CD$151:$DC$151,0)),0)</f>
        <v>0</v>
      </c>
      <c r="H120" s="314">
        <f ca="1">+IFERROR(INDEX('Hoja de Trabajo para listado'!$A$155:$Z$1048576,MATCH($A120,'Hoja de Trabajo para listado'!$A$155:$A$1048576,0),MATCH((CUADRO!H$5&amp;$E120),'Hoja de Trabajo para listado'!$A$151:$Z$151,0)),0)+IFERROR(INDEX('Hoja de Trabajo para listado'!$AB$155:$BA$1048576,MATCH($A120,'Hoja de Trabajo para listado'!$AB$155:$AB$1048576,0),MATCH((CUADRO!H$5&amp;$E120),'Hoja de Trabajo para listado'!$AB$151:$BA$151,0)),0)+IFERROR(INDEX('Hoja de Trabajo para listado'!$BC$155:$CB$1048576,MATCH($A120,'Hoja de Trabajo para listado'!$BC$155:$BC$1048576,0),MATCH((CUADRO!H$5&amp;$E120),'Hoja de Trabajo para listado'!$BC$151:$CB$151,0)),0)+IFERROR(INDEX('Hoja de Trabajo para listado'!$DE$153:$DG$274,MATCH($A120,'Hoja de Trabajo para listado'!$DE$153:$DE$1048576,0),MATCH((CUADRO!H$5&amp;$E120),'Hoja de Trabajo para listado'!$DE$151:$DG$151,0)),0)+IFERROR(INDEX('Hoja de Trabajo para listado'!$CD$155:$DC$1048576,MATCH($A120,'Hoja de Trabajo para listado'!$CD$155:$CD$1048576,0),MATCH((CUADRO!H$5&amp;$E120),'Hoja de Trabajo para listado'!$CD$151:$DC$151,0)),0)</f>
        <v>0</v>
      </c>
      <c r="I120" s="314">
        <f ca="1">+IFERROR(INDEX('Hoja de Trabajo para listado'!$A$155:$Z$1048576,MATCH($A120,'Hoja de Trabajo para listado'!$A$155:$A$1048576,0),MATCH((CUADRO!I$5&amp;$E120),'Hoja de Trabajo para listado'!$A$151:$Z$151,0)),0)+IFERROR(INDEX('Hoja de Trabajo para listado'!$AB$155:$BA$1048576,MATCH($A120,'Hoja de Trabajo para listado'!$AB$155:$AB$1048576,0),MATCH((CUADRO!I$5&amp;$E120),'Hoja de Trabajo para listado'!$AB$151:$BA$151,0)),0)+IFERROR(INDEX('Hoja de Trabajo para listado'!$BC$155:$CB$1048576,MATCH($A120,'Hoja de Trabajo para listado'!$BC$155:$BC$1048576,0),MATCH((CUADRO!I$5&amp;$E120),'Hoja de Trabajo para listado'!$BC$151:$CB$151,0)),0)+IFERROR(INDEX('Hoja de Trabajo para listado'!$DE$153:$DG$274,MATCH($A120,'Hoja de Trabajo para listado'!$DE$153:$DE$1048576,0),MATCH((CUADRO!I$5&amp;$E120),'Hoja de Trabajo para listado'!$DE$151:$DG$151,0)),0)+IFERROR(INDEX('Hoja de Trabajo para listado'!$CD$155:$DC$1048576,MATCH($A120,'Hoja de Trabajo para listado'!$CD$155:$CD$1048576,0),MATCH((CUADRO!I$5&amp;$E120),'Hoja de Trabajo para listado'!$CD$151:$DC$151,0)),0)</f>
        <v>0</v>
      </c>
      <c r="J120" s="314">
        <f ca="1">+IFERROR(INDEX('Hoja de Trabajo para listado'!$A$155:$Z$1048576,MATCH($A120,'Hoja de Trabajo para listado'!$A$155:$A$1048576,0),MATCH((CUADRO!J$5&amp;$E120),'Hoja de Trabajo para listado'!$A$151:$Z$151,0)),0)+IFERROR(INDEX('Hoja de Trabajo para listado'!$AB$155:$BA$1048576,MATCH($A120,'Hoja de Trabajo para listado'!$AB$155:$AB$1048576,0),MATCH((CUADRO!J$5&amp;$E120),'Hoja de Trabajo para listado'!$AB$151:$BA$151,0)),0)+IFERROR(INDEX('Hoja de Trabajo para listado'!$BC$155:$CB$1048576,MATCH($A120,'Hoja de Trabajo para listado'!$BC$155:$BC$1048576,0),MATCH((CUADRO!J$5&amp;$E120),'Hoja de Trabajo para listado'!$BC$151:$CB$151,0)),0)+IFERROR(INDEX('Hoja de Trabajo para listado'!$DE$153:$DG$274,MATCH($A120,'Hoja de Trabajo para listado'!$DE$153:$DE$1048576,0),MATCH((CUADRO!J$5&amp;$E120),'Hoja de Trabajo para listado'!$DE$151:$DG$151,0)),0)+IFERROR(INDEX('Hoja de Trabajo para listado'!$CD$155:$DC$1048576,MATCH($A120,'Hoja de Trabajo para listado'!$CD$155:$CD$1048576,0),MATCH((CUADRO!J$5&amp;$E120),'Hoja de Trabajo para listado'!$CD$151:$DC$151,0)),0)</f>
        <v>0</v>
      </c>
      <c r="K120" s="314">
        <f ca="1">+IFERROR(INDEX('Hoja de Trabajo para listado'!$A$155:$Z$1048576,MATCH($A120,'Hoja de Trabajo para listado'!$A$155:$A$1048576,0),MATCH((CUADRO!K$5&amp;$E120),'Hoja de Trabajo para listado'!$A$151:$Z$151,0)),0)+IFERROR(INDEX('Hoja de Trabajo para listado'!$AB$155:$BA$1048576,MATCH($A120,'Hoja de Trabajo para listado'!$AB$155:$AB$1048576,0),MATCH((CUADRO!K$5&amp;$E120),'Hoja de Trabajo para listado'!$AB$151:$BA$151,0)),0)+IFERROR(INDEX('Hoja de Trabajo para listado'!$BC$155:$CB$1048576,MATCH($A120,'Hoja de Trabajo para listado'!$BC$155:$BC$1048576,0),MATCH((CUADRO!K$5&amp;$E120),'Hoja de Trabajo para listado'!$BC$151:$CB$151,0)),0)+IFERROR(INDEX('Hoja de Trabajo para listado'!$DE$153:$DG$274,MATCH($A120,'Hoja de Trabajo para listado'!$DE$153:$DE$1048576,0),MATCH((CUADRO!K$5&amp;$E120),'Hoja de Trabajo para listado'!$DE$151:$DG$151,0)),0)+IFERROR(INDEX('Hoja de Trabajo para listado'!$CD$155:$DC$1048576,MATCH($A120,'Hoja de Trabajo para listado'!$CD$155:$CD$1048576,0),MATCH((CUADRO!K$5&amp;$E120),'Hoja de Trabajo para listado'!$CD$151:$DC$151,0)),0)</f>
        <v>0</v>
      </c>
      <c r="L120" s="314">
        <f ca="1">+IFERROR(INDEX('Hoja de Trabajo para listado'!$A$155:$Z$1048576,MATCH($A120,'Hoja de Trabajo para listado'!$A$155:$A$1048576,0),MATCH((CUADRO!L$5&amp;$E120),'Hoja de Trabajo para listado'!$A$151:$Z$151,0)),0)+IFERROR(INDEX('Hoja de Trabajo para listado'!$AB$155:$BA$1048576,MATCH($A120,'Hoja de Trabajo para listado'!$AB$155:$AB$1048576,0),MATCH((CUADRO!L$5&amp;$E120),'Hoja de Trabajo para listado'!$AB$151:$BA$151,0)),0)+IFERROR(INDEX('Hoja de Trabajo para listado'!$BC$155:$CB$1048576,MATCH($A120,'Hoja de Trabajo para listado'!$BC$155:$BC$1048576,0),MATCH((CUADRO!L$5&amp;$E120),'Hoja de Trabajo para listado'!$BC$151:$CB$151,0)),0)+IFERROR(INDEX('Hoja de Trabajo para listado'!$DE$153:$DG$274,MATCH($A120,'Hoja de Trabajo para listado'!$DE$153:$DE$1048576,0),MATCH((CUADRO!L$5&amp;$E120),'Hoja de Trabajo para listado'!$DE$151:$DG$151,0)),0)+IFERROR(INDEX('Hoja de Trabajo para listado'!$CD$155:$DC$1048576,MATCH($A120,'Hoja de Trabajo para listado'!$CD$155:$CD$1048576,0),MATCH((CUADRO!L$5&amp;$E120),'Hoja de Trabajo para listado'!$CD$151:$DC$151,0)),0)</f>
        <v>0</v>
      </c>
      <c r="M120" s="314">
        <f ca="1">+IFERROR(INDEX('Hoja de Trabajo para listado'!$A$155:$Z$1048576,MATCH($A120,'Hoja de Trabajo para listado'!$A$155:$A$1048576,0),MATCH((CUADRO!M$5&amp;$E120),'Hoja de Trabajo para listado'!$A$151:$Z$151,0)),0)+IFERROR(INDEX('Hoja de Trabajo para listado'!$AB$155:$BA$1048576,MATCH($A120,'Hoja de Trabajo para listado'!$AB$155:$AB$1048576,0),MATCH((CUADRO!M$5&amp;$E120),'Hoja de Trabajo para listado'!$AB$151:$BA$151,0)),0)+IFERROR(INDEX('Hoja de Trabajo para listado'!$BC$155:$CB$1048576,MATCH($A120,'Hoja de Trabajo para listado'!$BC$155:$BC$1048576,0),MATCH((CUADRO!M$5&amp;$E120),'Hoja de Trabajo para listado'!$BC$151:$CB$151,0)),0)+IFERROR(INDEX('Hoja de Trabajo para listado'!$DE$153:$DG$274,MATCH($A120,'Hoja de Trabajo para listado'!$DE$153:$DE$1048576,0),MATCH((CUADRO!M$5&amp;$E120),'Hoja de Trabajo para listado'!$DE$151:$DG$151,0)),0)+IFERROR(INDEX('Hoja de Trabajo para listado'!$CD$155:$DC$1048576,MATCH($A120,'Hoja de Trabajo para listado'!$CD$155:$CD$1048576,0),MATCH((CUADRO!M$5&amp;$E120),'Hoja de Trabajo para listado'!$CD$151:$DC$151,0)),0)</f>
        <v>0</v>
      </c>
      <c r="N120" s="314">
        <f ca="1">+IFERROR(INDEX('Hoja de Trabajo para listado'!$A$155:$Z$1048576,MATCH($A120,'Hoja de Trabajo para listado'!$A$155:$A$1048576,0),MATCH((CUADRO!N$5&amp;$E120),'Hoja de Trabajo para listado'!$A$151:$Z$151,0)),0)+IFERROR(INDEX('Hoja de Trabajo para listado'!$AB$155:$BA$1048576,MATCH($A120,'Hoja de Trabajo para listado'!$AB$155:$AB$1048576,0),MATCH((CUADRO!N$5&amp;$E120),'Hoja de Trabajo para listado'!$AB$151:$BA$151,0)),0)+IFERROR(INDEX('Hoja de Trabajo para listado'!$BC$155:$CB$1048576,MATCH($A120,'Hoja de Trabajo para listado'!$BC$155:$BC$1048576,0),MATCH((CUADRO!N$5&amp;$E120),'Hoja de Trabajo para listado'!$BC$151:$CB$151,0)),0)+IFERROR(INDEX('Hoja de Trabajo para listado'!$DE$153:$DG$274,MATCH($A120,'Hoja de Trabajo para listado'!$DE$153:$DE$1048576,0),MATCH((CUADRO!N$5&amp;$E120),'Hoja de Trabajo para listado'!$DE$151:$DG$151,0)),0)+IFERROR(INDEX('Hoja de Trabajo para listado'!$CD$155:$DC$1048576,MATCH($A120,'Hoja de Trabajo para listado'!$CD$155:$CD$1048576,0),MATCH((CUADRO!N$5&amp;$E120),'Hoja de Trabajo para listado'!$CD$151:$DC$151,0)),0)</f>
        <v>0</v>
      </c>
      <c r="O120" s="314">
        <f ca="1">+IFERROR(INDEX('Hoja de Trabajo para listado'!$A$155:$Z$1048576,MATCH($A120,'Hoja de Trabajo para listado'!$A$155:$A$1048576,0),MATCH((CUADRO!O$5&amp;$E120),'Hoja de Trabajo para listado'!$A$151:$Z$151,0)),0)+IFERROR(INDEX('Hoja de Trabajo para listado'!$AB$155:$BA$1048576,MATCH($A120,'Hoja de Trabajo para listado'!$AB$155:$AB$1048576,0),MATCH((CUADRO!O$5&amp;$E120),'Hoja de Trabajo para listado'!$AB$151:$BA$151,0)),0)+IFERROR(INDEX('Hoja de Trabajo para listado'!$BC$155:$CB$1048576,MATCH($A120,'Hoja de Trabajo para listado'!$BC$155:$BC$1048576,0),MATCH((CUADRO!O$5&amp;$E120),'Hoja de Trabajo para listado'!$BC$151:$CB$151,0)),0)+IFERROR(INDEX('Hoja de Trabajo para listado'!$DE$153:$DG$274,MATCH($A120,'Hoja de Trabajo para listado'!$DE$153:$DE$1048576,0),MATCH((CUADRO!O$5&amp;$E120),'Hoja de Trabajo para listado'!$DE$151:$DG$151,0)),0)+IFERROR(INDEX('Hoja de Trabajo para listado'!$CD$155:$DC$1048576,MATCH($A120,'Hoja de Trabajo para listado'!$CD$155:$CD$1048576,0),MATCH((CUADRO!O$5&amp;$E120),'Hoja de Trabajo para listado'!$CD$151:$DC$151,0)),0)</f>
        <v>0</v>
      </c>
      <c r="P120" s="314">
        <f ca="1">+IFERROR(INDEX('Hoja de Trabajo para listado'!$A$155:$Z$1048576,MATCH($A120,'Hoja de Trabajo para listado'!$A$155:$A$1048576,0),MATCH((CUADRO!P$5&amp;$E120),'Hoja de Trabajo para listado'!$A$151:$Z$151,0)),0)+IFERROR(INDEX('Hoja de Trabajo para listado'!$AB$155:$BA$1048576,MATCH($A120,'Hoja de Trabajo para listado'!$AB$155:$AB$1048576,0),MATCH((CUADRO!P$5&amp;$E120),'Hoja de Trabajo para listado'!$AB$151:$BA$151,0)),0)+IFERROR(INDEX('Hoja de Trabajo para listado'!$BC$155:$CB$1048576,MATCH($A120,'Hoja de Trabajo para listado'!$BC$155:$BC$1048576,0),MATCH((CUADRO!P$5&amp;$E120),'Hoja de Trabajo para listado'!$BC$151:$CB$151,0)),0)+IFERROR(INDEX('Hoja de Trabajo para listado'!$DE$153:$DG$274,MATCH($A120,'Hoja de Trabajo para listado'!$DE$153:$DE$1048576,0),MATCH((CUADRO!P$5&amp;$E120),'Hoja de Trabajo para listado'!$DE$151:$DG$151,0)),0)+IFERROR(INDEX('Hoja de Trabajo para listado'!$CD$155:$DC$1048576,MATCH($A120,'Hoja de Trabajo para listado'!$CD$155:$CD$1048576,0),MATCH((CUADRO!P$5&amp;$E120),'Hoja de Trabajo para listado'!$CD$151:$DC$151,0)),0)</f>
        <v>0</v>
      </c>
      <c r="Q120" s="314">
        <f ca="1">+IFERROR(INDEX('Hoja de Trabajo para listado'!$A$155:$Z$1048576,MATCH($A120,'Hoja de Trabajo para listado'!$A$155:$A$1048576,0),MATCH((CUADRO!Q$5&amp;$E120),'Hoja de Trabajo para listado'!$A$151:$Z$151,0)),0)+IFERROR(INDEX('Hoja de Trabajo para listado'!$AB$155:$BA$1048576,MATCH($A120,'Hoja de Trabajo para listado'!$AB$155:$AB$1048576,0),MATCH((CUADRO!Q$5&amp;$E120),'Hoja de Trabajo para listado'!$AB$151:$BA$151,0)),0)+IFERROR(INDEX('Hoja de Trabajo para listado'!$BC$155:$CB$1048576,MATCH($A120,'Hoja de Trabajo para listado'!$BC$155:$BC$1048576,0),MATCH((CUADRO!Q$5&amp;$E120),'Hoja de Trabajo para listado'!$BC$151:$CB$151,0)),0)+IFERROR(INDEX('Hoja de Trabajo para listado'!$DE$153:$DG$274,MATCH($A120,'Hoja de Trabajo para listado'!$DE$153:$DE$1048576,0),MATCH((CUADRO!Q$5&amp;$E120),'Hoja de Trabajo para listado'!$DE$151:$DG$151,0)),0)+IFERROR(INDEX('Hoja de Trabajo para listado'!$CD$155:$DC$1048576,MATCH($A120,'Hoja de Trabajo para listado'!$CD$155:$CD$1048576,0),MATCH((CUADRO!Q$5&amp;$E120),'Hoja de Trabajo para listado'!$CD$151:$DC$151,0)),0)</f>
        <v>0</v>
      </c>
      <c r="R120" s="314">
        <f t="shared" ca="1" si="2"/>
        <v>0</v>
      </c>
      <c r="S120" s="345"/>
      <c r="T120" s="314">
        <f ca="1">+T121</f>
        <v>0</v>
      </c>
      <c r="U120" s="313">
        <f t="shared" si="3"/>
        <v>1</v>
      </c>
      <c r="V120" s="319" t="str">
        <f>+VLOOKUP(A120,bd_lista!$A$3:$E$593,5,FALSE)</f>
        <v>Gobiernos Autónomos Departamentales</v>
      </c>
      <c r="W120" s="425" t="str">
        <f>+V120</f>
        <v>Gobiernos Autónomos Departamentales</v>
      </c>
    </row>
    <row r="121" spans="1:23" ht="15" hidden="1" customHeight="1">
      <c r="A121" s="323">
        <v>906</v>
      </c>
      <c r="B121" s="428"/>
      <c r="C121" s="319" t="str">
        <f>+VLOOKUP(A121,bd_lista!$A$3:$C$593,3,FALSE)</f>
        <v>Gobierno Autónomo Departamental de Tarija</v>
      </c>
      <c r="D121" s="430"/>
      <c r="E121" s="347" t="s">
        <v>1419</v>
      </c>
      <c r="F121" s="316">
        <f ca="1">+IFERROR(INDEX('Hoja de Trabajo para listado'!$A$155:$Z$1048576,MATCH($A121,'Hoja de Trabajo para listado'!$A$155:$A$1048576,0),MATCH((CUADRO!F$5&amp;$E121),'Hoja de Trabajo para listado'!$A$151:$Z$151,0)),0)+IFERROR(INDEX('Hoja de Trabajo para listado'!$AB$155:$BA$1048576,MATCH($A121,'Hoja de Trabajo para listado'!$AB$155:$AB$1048576,0),MATCH((CUADRO!F$5&amp;$E121),'Hoja de Trabajo para listado'!$AB$151:$BA$151,0)),0)+IFERROR(INDEX('Hoja de Trabajo para listado'!$BC$155:$CB$1048576,MATCH($A121,'Hoja de Trabajo para listado'!$BC$155:$BC$1048576,0),MATCH((CUADRO!F$5&amp;$E121),'Hoja de Trabajo para listado'!$BC$151:$CB$151,0)),0)+IFERROR(INDEX('Hoja de Trabajo para listado'!$DE$153:$DG$274,MATCH($A121,'Hoja de Trabajo para listado'!$DE$153:$DE$1048576,0),MATCH((CUADRO!F$5&amp;$E121),'Hoja de Trabajo para listado'!$DE$151:$DG$151,0)),0)+IFERROR(INDEX('Hoja de Trabajo para listado'!$CD$155:$DC$1048576,MATCH($A121,'Hoja de Trabajo para listado'!$CD$155:$CD$1048576,0),MATCH((CUADRO!F$5&amp;$E121),'Hoja de Trabajo para listado'!$CD$151:$DC$151,0)),0)</f>
        <v>0</v>
      </c>
      <c r="G121" s="316">
        <f ca="1">+IFERROR(INDEX('Hoja de Trabajo para listado'!$A$155:$Z$1048576,MATCH($A121,'Hoja de Trabajo para listado'!$A$155:$A$1048576,0),MATCH((CUADRO!G$5&amp;$E121),'Hoja de Trabajo para listado'!$A$151:$Z$151,0)),0)+IFERROR(INDEX('Hoja de Trabajo para listado'!$AB$155:$BA$1048576,MATCH($A121,'Hoja de Trabajo para listado'!$AB$155:$AB$1048576,0),MATCH((CUADRO!G$5&amp;$E121),'Hoja de Trabajo para listado'!$AB$151:$BA$151,0)),0)+IFERROR(INDEX('Hoja de Trabajo para listado'!$BC$155:$CB$1048576,MATCH($A121,'Hoja de Trabajo para listado'!$BC$155:$BC$1048576,0),MATCH((CUADRO!G$5&amp;$E121),'Hoja de Trabajo para listado'!$BC$151:$CB$151,0)),0)+IFERROR(INDEX('Hoja de Trabajo para listado'!$DE$153:$DG$274,MATCH($A121,'Hoja de Trabajo para listado'!$DE$153:$DE$1048576,0),MATCH((CUADRO!G$5&amp;$E121),'Hoja de Trabajo para listado'!$DE$151:$DG$151,0)),0)+IFERROR(INDEX('Hoja de Trabajo para listado'!$CD$155:$DC$1048576,MATCH($A121,'Hoja de Trabajo para listado'!$CD$155:$CD$1048576,0),MATCH((CUADRO!G$5&amp;$E121),'Hoja de Trabajo para listado'!$CD$151:$DC$151,0)),0)</f>
        <v>0</v>
      </c>
      <c r="H121" s="316">
        <f ca="1">+IFERROR(INDEX('Hoja de Trabajo para listado'!$A$155:$Z$1048576,MATCH($A121,'Hoja de Trabajo para listado'!$A$155:$A$1048576,0),MATCH((CUADRO!H$5&amp;$E121),'Hoja de Trabajo para listado'!$A$151:$Z$151,0)),0)+IFERROR(INDEX('Hoja de Trabajo para listado'!$AB$155:$BA$1048576,MATCH($A121,'Hoja de Trabajo para listado'!$AB$155:$AB$1048576,0),MATCH((CUADRO!H$5&amp;$E121),'Hoja de Trabajo para listado'!$AB$151:$BA$151,0)),0)+IFERROR(INDEX('Hoja de Trabajo para listado'!$BC$155:$CB$1048576,MATCH($A121,'Hoja de Trabajo para listado'!$BC$155:$BC$1048576,0),MATCH((CUADRO!H$5&amp;$E121),'Hoja de Trabajo para listado'!$BC$151:$CB$151,0)),0)+IFERROR(INDEX('Hoja de Trabajo para listado'!$DE$153:$DG$274,MATCH($A121,'Hoja de Trabajo para listado'!$DE$153:$DE$1048576,0),MATCH((CUADRO!H$5&amp;$E121),'Hoja de Trabajo para listado'!$DE$151:$DG$151,0)),0)+IFERROR(INDEX('Hoja de Trabajo para listado'!$CD$155:$DC$1048576,MATCH($A121,'Hoja de Trabajo para listado'!$CD$155:$CD$1048576,0),MATCH((CUADRO!H$5&amp;$E121),'Hoja de Trabajo para listado'!$CD$151:$DC$151,0)),0)</f>
        <v>0</v>
      </c>
      <c r="I121" s="316">
        <f ca="1">+IFERROR(INDEX('Hoja de Trabajo para listado'!$A$155:$Z$1048576,MATCH($A121,'Hoja de Trabajo para listado'!$A$155:$A$1048576,0),MATCH((CUADRO!I$5&amp;$E121),'Hoja de Trabajo para listado'!$A$151:$Z$151,0)),0)+IFERROR(INDEX('Hoja de Trabajo para listado'!$AB$155:$BA$1048576,MATCH($A121,'Hoja de Trabajo para listado'!$AB$155:$AB$1048576,0),MATCH((CUADRO!I$5&amp;$E121),'Hoja de Trabajo para listado'!$AB$151:$BA$151,0)),0)+IFERROR(INDEX('Hoja de Trabajo para listado'!$BC$155:$CB$1048576,MATCH($A121,'Hoja de Trabajo para listado'!$BC$155:$BC$1048576,0),MATCH((CUADRO!I$5&amp;$E121),'Hoja de Trabajo para listado'!$BC$151:$CB$151,0)),0)+IFERROR(INDEX('Hoja de Trabajo para listado'!$DE$153:$DG$274,MATCH($A121,'Hoja de Trabajo para listado'!$DE$153:$DE$1048576,0),MATCH((CUADRO!I$5&amp;$E121),'Hoja de Trabajo para listado'!$DE$151:$DG$151,0)),0)+IFERROR(INDEX('Hoja de Trabajo para listado'!$CD$155:$DC$1048576,MATCH($A121,'Hoja de Trabajo para listado'!$CD$155:$CD$1048576,0),MATCH((CUADRO!I$5&amp;$E121),'Hoja de Trabajo para listado'!$CD$151:$DC$151,0)),0)</f>
        <v>0</v>
      </c>
      <c r="J121" s="316">
        <f ca="1">+IFERROR(INDEX('Hoja de Trabajo para listado'!$A$155:$Z$1048576,MATCH($A121,'Hoja de Trabajo para listado'!$A$155:$A$1048576,0),MATCH((CUADRO!J$5&amp;$E121),'Hoja de Trabajo para listado'!$A$151:$Z$151,0)),0)+IFERROR(INDEX('Hoja de Trabajo para listado'!$AB$155:$BA$1048576,MATCH($A121,'Hoja de Trabajo para listado'!$AB$155:$AB$1048576,0),MATCH((CUADRO!J$5&amp;$E121),'Hoja de Trabajo para listado'!$AB$151:$BA$151,0)),0)+IFERROR(INDEX('Hoja de Trabajo para listado'!$BC$155:$CB$1048576,MATCH($A121,'Hoja de Trabajo para listado'!$BC$155:$BC$1048576,0),MATCH((CUADRO!J$5&amp;$E121),'Hoja de Trabajo para listado'!$BC$151:$CB$151,0)),0)+IFERROR(INDEX('Hoja de Trabajo para listado'!$DE$153:$DG$274,MATCH($A121,'Hoja de Trabajo para listado'!$DE$153:$DE$1048576,0),MATCH((CUADRO!J$5&amp;$E121),'Hoja de Trabajo para listado'!$DE$151:$DG$151,0)),0)+IFERROR(INDEX('Hoja de Trabajo para listado'!$CD$155:$DC$1048576,MATCH($A121,'Hoja de Trabajo para listado'!$CD$155:$CD$1048576,0),MATCH((CUADRO!J$5&amp;$E121),'Hoja de Trabajo para listado'!$CD$151:$DC$151,0)),0)</f>
        <v>0</v>
      </c>
      <c r="K121" s="316">
        <f ca="1">+IFERROR(INDEX('Hoja de Trabajo para listado'!$A$155:$Z$1048576,MATCH($A121,'Hoja de Trabajo para listado'!$A$155:$A$1048576,0),MATCH((CUADRO!K$5&amp;$E121),'Hoja de Trabajo para listado'!$A$151:$Z$151,0)),0)+IFERROR(INDEX('Hoja de Trabajo para listado'!$AB$155:$BA$1048576,MATCH($A121,'Hoja de Trabajo para listado'!$AB$155:$AB$1048576,0),MATCH((CUADRO!K$5&amp;$E121),'Hoja de Trabajo para listado'!$AB$151:$BA$151,0)),0)+IFERROR(INDEX('Hoja de Trabajo para listado'!$BC$155:$CB$1048576,MATCH($A121,'Hoja de Trabajo para listado'!$BC$155:$BC$1048576,0),MATCH((CUADRO!K$5&amp;$E121),'Hoja de Trabajo para listado'!$BC$151:$CB$151,0)),0)+IFERROR(INDEX('Hoja de Trabajo para listado'!$DE$153:$DG$274,MATCH($A121,'Hoja de Trabajo para listado'!$DE$153:$DE$1048576,0),MATCH((CUADRO!K$5&amp;$E121),'Hoja de Trabajo para listado'!$DE$151:$DG$151,0)),0)+IFERROR(INDEX('Hoja de Trabajo para listado'!$CD$155:$DC$1048576,MATCH($A121,'Hoja de Trabajo para listado'!$CD$155:$CD$1048576,0),MATCH((CUADRO!K$5&amp;$E121),'Hoja de Trabajo para listado'!$CD$151:$DC$151,0)),0)</f>
        <v>0</v>
      </c>
      <c r="L121" s="316">
        <f ca="1">+IFERROR(INDEX('Hoja de Trabajo para listado'!$A$155:$Z$1048576,MATCH($A121,'Hoja de Trabajo para listado'!$A$155:$A$1048576,0),MATCH((CUADRO!L$5&amp;$E121),'Hoja de Trabajo para listado'!$A$151:$Z$151,0)),0)+IFERROR(INDEX('Hoja de Trabajo para listado'!$AB$155:$BA$1048576,MATCH($A121,'Hoja de Trabajo para listado'!$AB$155:$AB$1048576,0),MATCH((CUADRO!L$5&amp;$E121),'Hoja de Trabajo para listado'!$AB$151:$BA$151,0)),0)+IFERROR(INDEX('Hoja de Trabajo para listado'!$BC$155:$CB$1048576,MATCH($A121,'Hoja de Trabajo para listado'!$BC$155:$BC$1048576,0),MATCH((CUADRO!L$5&amp;$E121),'Hoja de Trabajo para listado'!$BC$151:$CB$151,0)),0)+IFERROR(INDEX('Hoja de Trabajo para listado'!$DE$153:$DG$274,MATCH($A121,'Hoja de Trabajo para listado'!$DE$153:$DE$1048576,0),MATCH((CUADRO!L$5&amp;$E121),'Hoja de Trabajo para listado'!$DE$151:$DG$151,0)),0)+IFERROR(INDEX('Hoja de Trabajo para listado'!$CD$155:$DC$1048576,MATCH($A121,'Hoja de Trabajo para listado'!$CD$155:$CD$1048576,0),MATCH((CUADRO!L$5&amp;$E121),'Hoja de Trabajo para listado'!$CD$151:$DC$151,0)),0)</f>
        <v>0</v>
      </c>
      <c r="M121" s="316">
        <f ca="1">+IFERROR(INDEX('Hoja de Trabajo para listado'!$A$155:$Z$1048576,MATCH($A121,'Hoja de Trabajo para listado'!$A$155:$A$1048576,0),MATCH((CUADRO!M$5&amp;$E121),'Hoja de Trabajo para listado'!$A$151:$Z$151,0)),0)+IFERROR(INDEX('Hoja de Trabajo para listado'!$AB$155:$BA$1048576,MATCH($A121,'Hoja de Trabajo para listado'!$AB$155:$AB$1048576,0),MATCH((CUADRO!M$5&amp;$E121),'Hoja de Trabajo para listado'!$AB$151:$BA$151,0)),0)+IFERROR(INDEX('Hoja de Trabajo para listado'!$BC$155:$CB$1048576,MATCH($A121,'Hoja de Trabajo para listado'!$BC$155:$BC$1048576,0),MATCH((CUADRO!M$5&amp;$E121),'Hoja de Trabajo para listado'!$BC$151:$CB$151,0)),0)+IFERROR(INDEX('Hoja de Trabajo para listado'!$DE$153:$DG$274,MATCH($A121,'Hoja de Trabajo para listado'!$DE$153:$DE$1048576,0),MATCH((CUADRO!M$5&amp;$E121),'Hoja de Trabajo para listado'!$DE$151:$DG$151,0)),0)+IFERROR(INDEX('Hoja de Trabajo para listado'!$CD$155:$DC$1048576,MATCH($A121,'Hoja de Trabajo para listado'!$CD$155:$CD$1048576,0),MATCH((CUADRO!M$5&amp;$E121),'Hoja de Trabajo para listado'!$CD$151:$DC$151,0)),0)</f>
        <v>0</v>
      </c>
      <c r="N121" s="316">
        <f ca="1">+IFERROR(INDEX('Hoja de Trabajo para listado'!$A$155:$Z$1048576,MATCH($A121,'Hoja de Trabajo para listado'!$A$155:$A$1048576,0),MATCH((CUADRO!N$5&amp;$E121),'Hoja de Trabajo para listado'!$A$151:$Z$151,0)),0)+IFERROR(INDEX('Hoja de Trabajo para listado'!$AB$155:$BA$1048576,MATCH($A121,'Hoja de Trabajo para listado'!$AB$155:$AB$1048576,0),MATCH((CUADRO!N$5&amp;$E121),'Hoja de Trabajo para listado'!$AB$151:$BA$151,0)),0)+IFERROR(INDEX('Hoja de Trabajo para listado'!$BC$155:$CB$1048576,MATCH($A121,'Hoja de Trabajo para listado'!$BC$155:$BC$1048576,0),MATCH((CUADRO!N$5&amp;$E121),'Hoja de Trabajo para listado'!$BC$151:$CB$151,0)),0)+IFERROR(INDEX('Hoja de Trabajo para listado'!$DE$153:$DG$274,MATCH($A121,'Hoja de Trabajo para listado'!$DE$153:$DE$1048576,0),MATCH((CUADRO!N$5&amp;$E121),'Hoja de Trabajo para listado'!$DE$151:$DG$151,0)),0)+IFERROR(INDEX('Hoja de Trabajo para listado'!$CD$155:$DC$1048576,MATCH($A121,'Hoja de Trabajo para listado'!$CD$155:$CD$1048576,0),MATCH((CUADRO!N$5&amp;$E121),'Hoja de Trabajo para listado'!$CD$151:$DC$151,0)),0)</f>
        <v>0</v>
      </c>
      <c r="O121" s="316">
        <f ca="1">+IFERROR(INDEX('Hoja de Trabajo para listado'!$A$155:$Z$1048576,MATCH($A121,'Hoja de Trabajo para listado'!$A$155:$A$1048576,0),MATCH((CUADRO!O$5&amp;$E121),'Hoja de Trabajo para listado'!$A$151:$Z$151,0)),0)+IFERROR(INDEX('Hoja de Trabajo para listado'!$AB$155:$BA$1048576,MATCH($A121,'Hoja de Trabajo para listado'!$AB$155:$AB$1048576,0),MATCH((CUADRO!O$5&amp;$E121),'Hoja de Trabajo para listado'!$AB$151:$BA$151,0)),0)+IFERROR(INDEX('Hoja de Trabajo para listado'!$BC$155:$CB$1048576,MATCH($A121,'Hoja de Trabajo para listado'!$BC$155:$BC$1048576,0),MATCH((CUADRO!O$5&amp;$E121),'Hoja de Trabajo para listado'!$BC$151:$CB$151,0)),0)+IFERROR(INDEX('Hoja de Trabajo para listado'!$DE$153:$DG$274,MATCH($A121,'Hoja de Trabajo para listado'!$DE$153:$DE$1048576,0),MATCH((CUADRO!O$5&amp;$E121),'Hoja de Trabajo para listado'!$DE$151:$DG$151,0)),0)+IFERROR(INDEX('Hoja de Trabajo para listado'!$CD$155:$DC$1048576,MATCH($A121,'Hoja de Trabajo para listado'!$CD$155:$CD$1048576,0),MATCH((CUADRO!O$5&amp;$E121),'Hoja de Trabajo para listado'!$CD$151:$DC$151,0)),0)</f>
        <v>0</v>
      </c>
      <c r="P121" s="316">
        <f ca="1">+IFERROR(INDEX('Hoja de Trabajo para listado'!$A$155:$Z$1048576,MATCH($A121,'Hoja de Trabajo para listado'!$A$155:$A$1048576,0),MATCH((CUADRO!P$5&amp;$E121),'Hoja de Trabajo para listado'!$A$151:$Z$151,0)),0)+IFERROR(INDEX('Hoja de Trabajo para listado'!$AB$155:$BA$1048576,MATCH($A121,'Hoja de Trabajo para listado'!$AB$155:$AB$1048576,0),MATCH((CUADRO!P$5&amp;$E121),'Hoja de Trabajo para listado'!$AB$151:$BA$151,0)),0)+IFERROR(INDEX('Hoja de Trabajo para listado'!$BC$155:$CB$1048576,MATCH($A121,'Hoja de Trabajo para listado'!$BC$155:$BC$1048576,0),MATCH((CUADRO!P$5&amp;$E121),'Hoja de Trabajo para listado'!$BC$151:$CB$151,0)),0)+IFERROR(INDEX('Hoja de Trabajo para listado'!$DE$153:$DG$274,MATCH($A121,'Hoja de Trabajo para listado'!$DE$153:$DE$1048576,0),MATCH((CUADRO!P$5&amp;$E121),'Hoja de Trabajo para listado'!$DE$151:$DG$151,0)),0)+IFERROR(INDEX('Hoja de Trabajo para listado'!$CD$155:$DC$1048576,MATCH($A121,'Hoja de Trabajo para listado'!$CD$155:$CD$1048576,0),MATCH((CUADRO!P$5&amp;$E121),'Hoja de Trabajo para listado'!$CD$151:$DC$151,0)),0)</f>
        <v>0</v>
      </c>
      <c r="Q121" s="316">
        <f ca="1">+IFERROR(INDEX('Hoja de Trabajo para listado'!$A$155:$Z$1048576,MATCH($A121,'Hoja de Trabajo para listado'!$A$155:$A$1048576,0),MATCH((CUADRO!Q$5&amp;$E121),'Hoja de Trabajo para listado'!$A$151:$Z$151,0)),0)+IFERROR(INDEX('Hoja de Trabajo para listado'!$AB$155:$BA$1048576,MATCH($A121,'Hoja de Trabajo para listado'!$AB$155:$AB$1048576,0),MATCH((CUADRO!Q$5&amp;$E121),'Hoja de Trabajo para listado'!$AB$151:$BA$151,0)),0)+IFERROR(INDEX('Hoja de Trabajo para listado'!$BC$155:$CB$1048576,MATCH($A121,'Hoja de Trabajo para listado'!$BC$155:$BC$1048576,0),MATCH((CUADRO!Q$5&amp;$E121),'Hoja de Trabajo para listado'!$BC$151:$CB$151,0)),0)+IFERROR(INDEX('Hoja de Trabajo para listado'!$DE$153:$DG$274,MATCH($A121,'Hoja de Trabajo para listado'!$DE$153:$DE$1048576,0),MATCH((CUADRO!Q$5&amp;$E121),'Hoja de Trabajo para listado'!$DE$151:$DG$151,0)),0)+IFERROR(INDEX('Hoja de Trabajo para listado'!$CD$155:$DC$1048576,MATCH($A121,'Hoja de Trabajo para listado'!$CD$155:$CD$1048576,0),MATCH((CUADRO!Q$5&amp;$E121),'Hoja de Trabajo para listado'!$CD$151:$DC$151,0)),0)</f>
        <v>0</v>
      </c>
      <c r="R121" s="316">
        <f t="shared" ca="1" si="2"/>
        <v>0</v>
      </c>
      <c r="S121" s="344">
        <f ca="1">+R120+R121</f>
        <v>0</v>
      </c>
      <c r="T121" s="316">
        <f ca="1">+S121</f>
        <v>0</v>
      </c>
      <c r="U121" s="315">
        <f t="shared" si="3"/>
        <v>2</v>
      </c>
      <c r="V121" s="319" t="str">
        <f>+VLOOKUP(A121,bd_lista!$A$3:$E$593,5,FALSE)</f>
        <v>Gobiernos Autónomos Departamentales</v>
      </c>
      <c r="W121" s="426"/>
    </row>
    <row r="122" spans="1:23" ht="15" hidden="1" customHeight="1">
      <c r="A122" s="325">
        <v>908</v>
      </c>
      <c r="B122" s="427">
        <f>+A122</f>
        <v>908</v>
      </c>
      <c r="C122" s="318" t="str">
        <f>+VLOOKUP(A122,bd_lista!$A$3:$C$593,3,FALSE)</f>
        <v>Gobierno Autónomo Departamental del Beni</v>
      </c>
      <c r="D122" s="429" t="str">
        <f>+C122</f>
        <v>Gobierno Autónomo Departamental del Beni</v>
      </c>
      <c r="E122" s="346" t="s">
        <v>1418</v>
      </c>
      <c r="F122" s="314">
        <f ca="1">+IFERROR(INDEX('Hoja de Trabajo para listado'!$A$155:$Z$1048576,MATCH($A122,'Hoja de Trabajo para listado'!$A$155:$A$1048576,0),MATCH((CUADRO!F$5&amp;$E122),'Hoja de Trabajo para listado'!$A$151:$Z$151,0)),0)+IFERROR(INDEX('Hoja de Trabajo para listado'!$AB$155:$BA$1048576,MATCH($A122,'Hoja de Trabajo para listado'!$AB$155:$AB$1048576,0),MATCH((CUADRO!F$5&amp;$E122),'Hoja de Trabajo para listado'!$AB$151:$BA$151,0)),0)+IFERROR(INDEX('Hoja de Trabajo para listado'!$BC$155:$CB$1048576,MATCH($A122,'Hoja de Trabajo para listado'!$BC$155:$BC$1048576,0),MATCH((CUADRO!F$5&amp;$E122),'Hoja de Trabajo para listado'!$BC$151:$CB$151,0)),0)+IFERROR(INDEX('Hoja de Trabajo para listado'!$DE$153:$DG$274,MATCH($A122,'Hoja de Trabajo para listado'!$DE$153:$DE$1048576,0),MATCH((CUADRO!F$5&amp;$E122),'Hoja de Trabajo para listado'!$DE$151:$DG$151,0)),0)+IFERROR(INDEX('Hoja de Trabajo para listado'!$CD$155:$DC$1048576,MATCH($A122,'Hoja de Trabajo para listado'!$CD$155:$CD$1048576,0),MATCH((CUADRO!F$5&amp;$E122),'Hoja de Trabajo para listado'!$CD$151:$DC$151,0)),0)</f>
        <v>0</v>
      </c>
      <c r="G122" s="314">
        <f ca="1">+IFERROR(INDEX('Hoja de Trabajo para listado'!$A$155:$Z$1048576,MATCH($A122,'Hoja de Trabajo para listado'!$A$155:$A$1048576,0),MATCH((CUADRO!G$5&amp;$E122),'Hoja de Trabajo para listado'!$A$151:$Z$151,0)),0)+IFERROR(INDEX('Hoja de Trabajo para listado'!$AB$155:$BA$1048576,MATCH($A122,'Hoja de Trabajo para listado'!$AB$155:$AB$1048576,0),MATCH((CUADRO!G$5&amp;$E122),'Hoja de Trabajo para listado'!$AB$151:$BA$151,0)),0)+IFERROR(INDEX('Hoja de Trabajo para listado'!$BC$155:$CB$1048576,MATCH($A122,'Hoja de Trabajo para listado'!$BC$155:$BC$1048576,0),MATCH((CUADRO!G$5&amp;$E122),'Hoja de Trabajo para listado'!$BC$151:$CB$151,0)),0)+IFERROR(INDEX('Hoja de Trabajo para listado'!$DE$153:$DG$274,MATCH($A122,'Hoja de Trabajo para listado'!$DE$153:$DE$1048576,0),MATCH((CUADRO!G$5&amp;$E122),'Hoja de Trabajo para listado'!$DE$151:$DG$151,0)),0)+IFERROR(INDEX('Hoja de Trabajo para listado'!$CD$155:$DC$1048576,MATCH($A122,'Hoja de Trabajo para listado'!$CD$155:$CD$1048576,0),MATCH((CUADRO!G$5&amp;$E122),'Hoja de Trabajo para listado'!$CD$151:$DC$151,0)),0)</f>
        <v>0</v>
      </c>
      <c r="H122" s="314">
        <f ca="1">+IFERROR(INDEX('Hoja de Trabajo para listado'!$A$155:$Z$1048576,MATCH($A122,'Hoja de Trabajo para listado'!$A$155:$A$1048576,0),MATCH((CUADRO!H$5&amp;$E122),'Hoja de Trabajo para listado'!$A$151:$Z$151,0)),0)+IFERROR(INDEX('Hoja de Trabajo para listado'!$AB$155:$BA$1048576,MATCH($A122,'Hoja de Trabajo para listado'!$AB$155:$AB$1048576,0),MATCH((CUADRO!H$5&amp;$E122),'Hoja de Trabajo para listado'!$AB$151:$BA$151,0)),0)+IFERROR(INDEX('Hoja de Trabajo para listado'!$BC$155:$CB$1048576,MATCH($A122,'Hoja de Trabajo para listado'!$BC$155:$BC$1048576,0),MATCH((CUADRO!H$5&amp;$E122),'Hoja de Trabajo para listado'!$BC$151:$CB$151,0)),0)+IFERROR(INDEX('Hoja de Trabajo para listado'!$DE$153:$DG$274,MATCH($A122,'Hoja de Trabajo para listado'!$DE$153:$DE$1048576,0),MATCH((CUADRO!H$5&amp;$E122),'Hoja de Trabajo para listado'!$DE$151:$DG$151,0)),0)+IFERROR(INDEX('Hoja de Trabajo para listado'!$CD$155:$DC$1048576,MATCH($A122,'Hoja de Trabajo para listado'!$CD$155:$CD$1048576,0),MATCH((CUADRO!H$5&amp;$E122),'Hoja de Trabajo para listado'!$CD$151:$DC$151,0)),0)</f>
        <v>0</v>
      </c>
      <c r="I122" s="314">
        <f ca="1">+IFERROR(INDEX('Hoja de Trabajo para listado'!$A$155:$Z$1048576,MATCH($A122,'Hoja de Trabajo para listado'!$A$155:$A$1048576,0),MATCH((CUADRO!I$5&amp;$E122),'Hoja de Trabajo para listado'!$A$151:$Z$151,0)),0)+IFERROR(INDEX('Hoja de Trabajo para listado'!$AB$155:$BA$1048576,MATCH($A122,'Hoja de Trabajo para listado'!$AB$155:$AB$1048576,0),MATCH((CUADRO!I$5&amp;$E122),'Hoja de Trabajo para listado'!$AB$151:$BA$151,0)),0)+IFERROR(INDEX('Hoja de Trabajo para listado'!$BC$155:$CB$1048576,MATCH($A122,'Hoja de Trabajo para listado'!$BC$155:$BC$1048576,0),MATCH((CUADRO!I$5&amp;$E122),'Hoja de Trabajo para listado'!$BC$151:$CB$151,0)),0)+IFERROR(INDEX('Hoja de Trabajo para listado'!$DE$153:$DG$274,MATCH($A122,'Hoja de Trabajo para listado'!$DE$153:$DE$1048576,0),MATCH((CUADRO!I$5&amp;$E122),'Hoja de Trabajo para listado'!$DE$151:$DG$151,0)),0)+IFERROR(INDEX('Hoja de Trabajo para listado'!$CD$155:$DC$1048576,MATCH($A122,'Hoja de Trabajo para listado'!$CD$155:$CD$1048576,0),MATCH((CUADRO!I$5&amp;$E122),'Hoja de Trabajo para listado'!$CD$151:$DC$151,0)),0)</f>
        <v>0</v>
      </c>
      <c r="J122" s="314">
        <f ca="1">+IFERROR(INDEX('Hoja de Trabajo para listado'!$A$155:$Z$1048576,MATCH($A122,'Hoja de Trabajo para listado'!$A$155:$A$1048576,0),MATCH((CUADRO!J$5&amp;$E122),'Hoja de Trabajo para listado'!$A$151:$Z$151,0)),0)+IFERROR(INDEX('Hoja de Trabajo para listado'!$AB$155:$BA$1048576,MATCH($A122,'Hoja de Trabajo para listado'!$AB$155:$AB$1048576,0),MATCH((CUADRO!J$5&amp;$E122),'Hoja de Trabajo para listado'!$AB$151:$BA$151,0)),0)+IFERROR(INDEX('Hoja de Trabajo para listado'!$BC$155:$CB$1048576,MATCH($A122,'Hoja de Trabajo para listado'!$BC$155:$BC$1048576,0),MATCH((CUADRO!J$5&amp;$E122),'Hoja de Trabajo para listado'!$BC$151:$CB$151,0)),0)+IFERROR(INDEX('Hoja de Trabajo para listado'!$DE$153:$DG$274,MATCH($A122,'Hoja de Trabajo para listado'!$DE$153:$DE$1048576,0),MATCH((CUADRO!J$5&amp;$E122),'Hoja de Trabajo para listado'!$DE$151:$DG$151,0)),0)+IFERROR(INDEX('Hoja de Trabajo para listado'!$CD$155:$DC$1048576,MATCH($A122,'Hoja de Trabajo para listado'!$CD$155:$CD$1048576,0),MATCH((CUADRO!J$5&amp;$E122),'Hoja de Trabajo para listado'!$CD$151:$DC$151,0)),0)</f>
        <v>0</v>
      </c>
      <c r="K122" s="314">
        <f ca="1">+IFERROR(INDEX('Hoja de Trabajo para listado'!$A$155:$Z$1048576,MATCH($A122,'Hoja de Trabajo para listado'!$A$155:$A$1048576,0),MATCH((CUADRO!K$5&amp;$E122),'Hoja de Trabajo para listado'!$A$151:$Z$151,0)),0)+IFERROR(INDEX('Hoja de Trabajo para listado'!$AB$155:$BA$1048576,MATCH($A122,'Hoja de Trabajo para listado'!$AB$155:$AB$1048576,0),MATCH((CUADRO!K$5&amp;$E122),'Hoja de Trabajo para listado'!$AB$151:$BA$151,0)),0)+IFERROR(INDEX('Hoja de Trabajo para listado'!$BC$155:$CB$1048576,MATCH($A122,'Hoja de Trabajo para listado'!$BC$155:$BC$1048576,0),MATCH((CUADRO!K$5&amp;$E122),'Hoja de Trabajo para listado'!$BC$151:$CB$151,0)),0)+IFERROR(INDEX('Hoja de Trabajo para listado'!$DE$153:$DG$274,MATCH($A122,'Hoja de Trabajo para listado'!$DE$153:$DE$1048576,0),MATCH((CUADRO!K$5&amp;$E122),'Hoja de Trabajo para listado'!$DE$151:$DG$151,0)),0)+IFERROR(INDEX('Hoja de Trabajo para listado'!$CD$155:$DC$1048576,MATCH($A122,'Hoja de Trabajo para listado'!$CD$155:$CD$1048576,0),MATCH((CUADRO!K$5&amp;$E122),'Hoja de Trabajo para listado'!$CD$151:$DC$151,0)),0)</f>
        <v>0</v>
      </c>
      <c r="L122" s="314">
        <f ca="1">+IFERROR(INDEX('Hoja de Trabajo para listado'!$A$155:$Z$1048576,MATCH($A122,'Hoja de Trabajo para listado'!$A$155:$A$1048576,0),MATCH((CUADRO!L$5&amp;$E122),'Hoja de Trabajo para listado'!$A$151:$Z$151,0)),0)+IFERROR(INDEX('Hoja de Trabajo para listado'!$AB$155:$BA$1048576,MATCH($A122,'Hoja de Trabajo para listado'!$AB$155:$AB$1048576,0),MATCH((CUADRO!L$5&amp;$E122),'Hoja de Trabajo para listado'!$AB$151:$BA$151,0)),0)+IFERROR(INDEX('Hoja de Trabajo para listado'!$BC$155:$CB$1048576,MATCH($A122,'Hoja de Trabajo para listado'!$BC$155:$BC$1048576,0),MATCH((CUADRO!L$5&amp;$E122),'Hoja de Trabajo para listado'!$BC$151:$CB$151,0)),0)+IFERROR(INDEX('Hoja de Trabajo para listado'!$DE$153:$DG$274,MATCH($A122,'Hoja de Trabajo para listado'!$DE$153:$DE$1048576,0),MATCH((CUADRO!L$5&amp;$E122),'Hoja de Trabajo para listado'!$DE$151:$DG$151,0)),0)+IFERROR(INDEX('Hoja de Trabajo para listado'!$CD$155:$DC$1048576,MATCH($A122,'Hoja de Trabajo para listado'!$CD$155:$CD$1048576,0),MATCH((CUADRO!L$5&amp;$E122),'Hoja de Trabajo para listado'!$CD$151:$DC$151,0)),0)</f>
        <v>0</v>
      </c>
      <c r="M122" s="314">
        <f ca="1">+IFERROR(INDEX('Hoja de Trabajo para listado'!$A$155:$Z$1048576,MATCH($A122,'Hoja de Trabajo para listado'!$A$155:$A$1048576,0),MATCH((CUADRO!M$5&amp;$E122),'Hoja de Trabajo para listado'!$A$151:$Z$151,0)),0)+IFERROR(INDEX('Hoja de Trabajo para listado'!$AB$155:$BA$1048576,MATCH($A122,'Hoja de Trabajo para listado'!$AB$155:$AB$1048576,0),MATCH((CUADRO!M$5&amp;$E122),'Hoja de Trabajo para listado'!$AB$151:$BA$151,0)),0)+IFERROR(INDEX('Hoja de Trabajo para listado'!$BC$155:$CB$1048576,MATCH($A122,'Hoja de Trabajo para listado'!$BC$155:$BC$1048576,0),MATCH((CUADRO!M$5&amp;$E122),'Hoja de Trabajo para listado'!$BC$151:$CB$151,0)),0)+IFERROR(INDEX('Hoja de Trabajo para listado'!$DE$153:$DG$274,MATCH($A122,'Hoja de Trabajo para listado'!$DE$153:$DE$1048576,0),MATCH((CUADRO!M$5&amp;$E122),'Hoja de Trabajo para listado'!$DE$151:$DG$151,0)),0)+IFERROR(INDEX('Hoja de Trabajo para listado'!$CD$155:$DC$1048576,MATCH($A122,'Hoja de Trabajo para listado'!$CD$155:$CD$1048576,0),MATCH((CUADRO!M$5&amp;$E122),'Hoja de Trabajo para listado'!$CD$151:$DC$151,0)),0)</f>
        <v>0</v>
      </c>
      <c r="N122" s="314">
        <f ca="1">+IFERROR(INDEX('Hoja de Trabajo para listado'!$A$155:$Z$1048576,MATCH($A122,'Hoja de Trabajo para listado'!$A$155:$A$1048576,0),MATCH((CUADRO!N$5&amp;$E122),'Hoja de Trabajo para listado'!$A$151:$Z$151,0)),0)+IFERROR(INDEX('Hoja de Trabajo para listado'!$AB$155:$BA$1048576,MATCH($A122,'Hoja de Trabajo para listado'!$AB$155:$AB$1048576,0),MATCH((CUADRO!N$5&amp;$E122),'Hoja de Trabajo para listado'!$AB$151:$BA$151,0)),0)+IFERROR(INDEX('Hoja de Trabajo para listado'!$BC$155:$CB$1048576,MATCH($A122,'Hoja de Trabajo para listado'!$BC$155:$BC$1048576,0),MATCH((CUADRO!N$5&amp;$E122),'Hoja de Trabajo para listado'!$BC$151:$CB$151,0)),0)+IFERROR(INDEX('Hoja de Trabajo para listado'!$DE$153:$DG$274,MATCH($A122,'Hoja de Trabajo para listado'!$DE$153:$DE$1048576,0),MATCH((CUADRO!N$5&amp;$E122),'Hoja de Trabajo para listado'!$DE$151:$DG$151,0)),0)+IFERROR(INDEX('Hoja de Trabajo para listado'!$CD$155:$DC$1048576,MATCH($A122,'Hoja de Trabajo para listado'!$CD$155:$CD$1048576,0),MATCH((CUADRO!N$5&amp;$E122),'Hoja de Trabajo para listado'!$CD$151:$DC$151,0)),0)</f>
        <v>0</v>
      </c>
      <c r="O122" s="314">
        <f ca="1">+IFERROR(INDEX('Hoja de Trabajo para listado'!$A$155:$Z$1048576,MATCH($A122,'Hoja de Trabajo para listado'!$A$155:$A$1048576,0),MATCH((CUADRO!O$5&amp;$E122),'Hoja de Trabajo para listado'!$A$151:$Z$151,0)),0)+IFERROR(INDEX('Hoja de Trabajo para listado'!$AB$155:$BA$1048576,MATCH($A122,'Hoja de Trabajo para listado'!$AB$155:$AB$1048576,0),MATCH((CUADRO!O$5&amp;$E122),'Hoja de Trabajo para listado'!$AB$151:$BA$151,0)),0)+IFERROR(INDEX('Hoja de Trabajo para listado'!$BC$155:$CB$1048576,MATCH($A122,'Hoja de Trabajo para listado'!$BC$155:$BC$1048576,0),MATCH((CUADRO!O$5&amp;$E122),'Hoja de Trabajo para listado'!$BC$151:$CB$151,0)),0)+IFERROR(INDEX('Hoja de Trabajo para listado'!$DE$153:$DG$274,MATCH($A122,'Hoja de Trabajo para listado'!$DE$153:$DE$1048576,0),MATCH((CUADRO!O$5&amp;$E122),'Hoja de Trabajo para listado'!$DE$151:$DG$151,0)),0)+IFERROR(INDEX('Hoja de Trabajo para listado'!$CD$155:$DC$1048576,MATCH($A122,'Hoja de Trabajo para listado'!$CD$155:$CD$1048576,0),MATCH((CUADRO!O$5&amp;$E122),'Hoja de Trabajo para listado'!$CD$151:$DC$151,0)),0)</f>
        <v>0</v>
      </c>
      <c r="P122" s="314">
        <f ca="1">+IFERROR(INDEX('Hoja de Trabajo para listado'!$A$155:$Z$1048576,MATCH($A122,'Hoja de Trabajo para listado'!$A$155:$A$1048576,0),MATCH((CUADRO!P$5&amp;$E122),'Hoja de Trabajo para listado'!$A$151:$Z$151,0)),0)+IFERROR(INDEX('Hoja de Trabajo para listado'!$AB$155:$BA$1048576,MATCH($A122,'Hoja de Trabajo para listado'!$AB$155:$AB$1048576,0),MATCH((CUADRO!P$5&amp;$E122),'Hoja de Trabajo para listado'!$AB$151:$BA$151,0)),0)+IFERROR(INDEX('Hoja de Trabajo para listado'!$BC$155:$CB$1048576,MATCH($A122,'Hoja de Trabajo para listado'!$BC$155:$BC$1048576,0),MATCH((CUADRO!P$5&amp;$E122),'Hoja de Trabajo para listado'!$BC$151:$CB$151,0)),0)+IFERROR(INDEX('Hoja de Trabajo para listado'!$DE$153:$DG$274,MATCH($A122,'Hoja de Trabajo para listado'!$DE$153:$DE$1048576,0),MATCH((CUADRO!P$5&amp;$E122),'Hoja de Trabajo para listado'!$DE$151:$DG$151,0)),0)+IFERROR(INDEX('Hoja de Trabajo para listado'!$CD$155:$DC$1048576,MATCH($A122,'Hoja de Trabajo para listado'!$CD$155:$CD$1048576,0),MATCH((CUADRO!P$5&amp;$E122),'Hoja de Trabajo para listado'!$CD$151:$DC$151,0)),0)</f>
        <v>0</v>
      </c>
      <c r="Q122" s="314">
        <f ca="1">+IFERROR(INDEX('Hoja de Trabajo para listado'!$A$155:$Z$1048576,MATCH($A122,'Hoja de Trabajo para listado'!$A$155:$A$1048576,0),MATCH((CUADRO!Q$5&amp;$E122),'Hoja de Trabajo para listado'!$A$151:$Z$151,0)),0)+IFERROR(INDEX('Hoja de Trabajo para listado'!$AB$155:$BA$1048576,MATCH($A122,'Hoja de Trabajo para listado'!$AB$155:$AB$1048576,0),MATCH((CUADRO!Q$5&amp;$E122),'Hoja de Trabajo para listado'!$AB$151:$BA$151,0)),0)+IFERROR(INDEX('Hoja de Trabajo para listado'!$BC$155:$CB$1048576,MATCH($A122,'Hoja de Trabajo para listado'!$BC$155:$BC$1048576,0),MATCH((CUADRO!Q$5&amp;$E122),'Hoja de Trabajo para listado'!$BC$151:$CB$151,0)),0)+IFERROR(INDEX('Hoja de Trabajo para listado'!$DE$153:$DG$274,MATCH($A122,'Hoja de Trabajo para listado'!$DE$153:$DE$1048576,0),MATCH((CUADRO!Q$5&amp;$E122),'Hoja de Trabajo para listado'!$DE$151:$DG$151,0)),0)+IFERROR(INDEX('Hoja de Trabajo para listado'!$CD$155:$DC$1048576,MATCH($A122,'Hoja de Trabajo para listado'!$CD$155:$CD$1048576,0),MATCH((CUADRO!Q$5&amp;$E122),'Hoja de Trabajo para listado'!$CD$151:$DC$151,0)),0)</f>
        <v>0</v>
      </c>
      <c r="R122" s="314">
        <f t="shared" ca="1" si="2"/>
        <v>0</v>
      </c>
      <c r="S122" s="345"/>
      <c r="T122" s="314">
        <f ca="1">+T123</f>
        <v>0</v>
      </c>
      <c r="U122" s="313">
        <f t="shared" si="3"/>
        <v>1</v>
      </c>
      <c r="V122" s="319" t="str">
        <f>+VLOOKUP(A122,bd_lista!$A$3:$E$593,5,FALSE)</f>
        <v>Gobiernos Autónomos Departamentales</v>
      </c>
      <c r="W122" s="425" t="str">
        <f>+V122</f>
        <v>Gobiernos Autónomos Departamentales</v>
      </c>
    </row>
    <row r="123" spans="1:23" ht="15" hidden="1" customHeight="1">
      <c r="A123" s="323">
        <v>908</v>
      </c>
      <c r="B123" s="428"/>
      <c r="C123" s="319" t="str">
        <f>+VLOOKUP(A123,bd_lista!$A$3:$C$593,3,FALSE)</f>
        <v>Gobierno Autónomo Departamental del Beni</v>
      </c>
      <c r="D123" s="430"/>
      <c r="E123" s="347" t="s">
        <v>1419</v>
      </c>
      <c r="F123" s="316">
        <f ca="1">+IFERROR(INDEX('Hoja de Trabajo para listado'!$A$155:$Z$1048576,MATCH($A123,'Hoja de Trabajo para listado'!$A$155:$A$1048576,0),MATCH((CUADRO!F$5&amp;$E123),'Hoja de Trabajo para listado'!$A$151:$Z$151,0)),0)+IFERROR(INDEX('Hoja de Trabajo para listado'!$AB$155:$BA$1048576,MATCH($A123,'Hoja de Trabajo para listado'!$AB$155:$AB$1048576,0),MATCH((CUADRO!F$5&amp;$E123),'Hoja de Trabajo para listado'!$AB$151:$BA$151,0)),0)+IFERROR(INDEX('Hoja de Trabajo para listado'!$BC$155:$CB$1048576,MATCH($A123,'Hoja de Trabajo para listado'!$BC$155:$BC$1048576,0),MATCH((CUADRO!F$5&amp;$E123),'Hoja de Trabajo para listado'!$BC$151:$CB$151,0)),0)+IFERROR(INDEX('Hoja de Trabajo para listado'!$DE$153:$DG$274,MATCH($A123,'Hoja de Trabajo para listado'!$DE$153:$DE$1048576,0),MATCH((CUADRO!F$5&amp;$E123),'Hoja de Trabajo para listado'!$DE$151:$DG$151,0)),0)+IFERROR(INDEX('Hoja de Trabajo para listado'!$CD$155:$DC$1048576,MATCH($A123,'Hoja de Trabajo para listado'!$CD$155:$CD$1048576,0),MATCH((CUADRO!F$5&amp;$E123),'Hoja de Trabajo para listado'!$CD$151:$DC$151,0)),0)</f>
        <v>0</v>
      </c>
      <c r="G123" s="316">
        <f ca="1">+IFERROR(INDEX('Hoja de Trabajo para listado'!$A$155:$Z$1048576,MATCH($A123,'Hoja de Trabajo para listado'!$A$155:$A$1048576,0),MATCH((CUADRO!G$5&amp;$E123),'Hoja de Trabajo para listado'!$A$151:$Z$151,0)),0)+IFERROR(INDEX('Hoja de Trabajo para listado'!$AB$155:$BA$1048576,MATCH($A123,'Hoja de Trabajo para listado'!$AB$155:$AB$1048576,0),MATCH((CUADRO!G$5&amp;$E123),'Hoja de Trabajo para listado'!$AB$151:$BA$151,0)),0)+IFERROR(INDEX('Hoja de Trabajo para listado'!$BC$155:$CB$1048576,MATCH($A123,'Hoja de Trabajo para listado'!$BC$155:$BC$1048576,0),MATCH((CUADRO!G$5&amp;$E123),'Hoja de Trabajo para listado'!$BC$151:$CB$151,0)),0)+IFERROR(INDEX('Hoja de Trabajo para listado'!$DE$153:$DG$274,MATCH($A123,'Hoja de Trabajo para listado'!$DE$153:$DE$1048576,0),MATCH((CUADRO!G$5&amp;$E123),'Hoja de Trabajo para listado'!$DE$151:$DG$151,0)),0)+IFERROR(INDEX('Hoja de Trabajo para listado'!$CD$155:$DC$1048576,MATCH($A123,'Hoja de Trabajo para listado'!$CD$155:$CD$1048576,0),MATCH((CUADRO!G$5&amp;$E123),'Hoja de Trabajo para listado'!$CD$151:$DC$151,0)),0)</f>
        <v>0</v>
      </c>
      <c r="H123" s="316">
        <f ca="1">+IFERROR(INDEX('Hoja de Trabajo para listado'!$A$155:$Z$1048576,MATCH($A123,'Hoja de Trabajo para listado'!$A$155:$A$1048576,0),MATCH((CUADRO!H$5&amp;$E123),'Hoja de Trabajo para listado'!$A$151:$Z$151,0)),0)+IFERROR(INDEX('Hoja de Trabajo para listado'!$AB$155:$BA$1048576,MATCH($A123,'Hoja de Trabajo para listado'!$AB$155:$AB$1048576,0),MATCH((CUADRO!H$5&amp;$E123),'Hoja de Trabajo para listado'!$AB$151:$BA$151,0)),0)+IFERROR(INDEX('Hoja de Trabajo para listado'!$BC$155:$CB$1048576,MATCH($A123,'Hoja de Trabajo para listado'!$BC$155:$BC$1048576,0),MATCH((CUADRO!H$5&amp;$E123),'Hoja de Trabajo para listado'!$BC$151:$CB$151,0)),0)+IFERROR(INDEX('Hoja de Trabajo para listado'!$DE$153:$DG$274,MATCH($A123,'Hoja de Trabajo para listado'!$DE$153:$DE$1048576,0),MATCH((CUADRO!H$5&amp;$E123),'Hoja de Trabajo para listado'!$DE$151:$DG$151,0)),0)+IFERROR(INDEX('Hoja de Trabajo para listado'!$CD$155:$DC$1048576,MATCH($A123,'Hoja de Trabajo para listado'!$CD$155:$CD$1048576,0),MATCH((CUADRO!H$5&amp;$E123),'Hoja de Trabajo para listado'!$CD$151:$DC$151,0)),0)</f>
        <v>0</v>
      </c>
      <c r="I123" s="316">
        <f ca="1">+IFERROR(INDEX('Hoja de Trabajo para listado'!$A$155:$Z$1048576,MATCH($A123,'Hoja de Trabajo para listado'!$A$155:$A$1048576,0),MATCH((CUADRO!I$5&amp;$E123),'Hoja de Trabajo para listado'!$A$151:$Z$151,0)),0)+IFERROR(INDEX('Hoja de Trabajo para listado'!$AB$155:$BA$1048576,MATCH($A123,'Hoja de Trabajo para listado'!$AB$155:$AB$1048576,0),MATCH((CUADRO!I$5&amp;$E123),'Hoja de Trabajo para listado'!$AB$151:$BA$151,0)),0)+IFERROR(INDEX('Hoja de Trabajo para listado'!$BC$155:$CB$1048576,MATCH($A123,'Hoja de Trabajo para listado'!$BC$155:$BC$1048576,0),MATCH((CUADRO!I$5&amp;$E123),'Hoja de Trabajo para listado'!$BC$151:$CB$151,0)),0)+IFERROR(INDEX('Hoja de Trabajo para listado'!$DE$153:$DG$274,MATCH($A123,'Hoja de Trabajo para listado'!$DE$153:$DE$1048576,0),MATCH((CUADRO!I$5&amp;$E123),'Hoja de Trabajo para listado'!$DE$151:$DG$151,0)),0)+IFERROR(INDEX('Hoja de Trabajo para listado'!$CD$155:$DC$1048576,MATCH($A123,'Hoja de Trabajo para listado'!$CD$155:$CD$1048576,0),MATCH((CUADRO!I$5&amp;$E123),'Hoja de Trabajo para listado'!$CD$151:$DC$151,0)),0)</f>
        <v>0</v>
      </c>
      <c r="J123" s="316">
        <f ca="1">+IFERROR(INDEX('Hoja de Trabajo para listado'!$A$155:$Z$1048576,MATCH($A123,'Hoja de Trabajo para listado'!$A$155:$A$1048576,0),MATCH((CUADRO!J$5&amp;$E123),'Hoja de Trabajo para listado'!$A$151:$Z$151,0)),0)+IFERROR(INDEX('Hoja de Trabajo para listado'!$AB$155:$BA$1048576,MATCH($A123,'Hoja de Trabajo para listado'!$AB$155:$AB$1048576,0),MATCH((CUADRO!J$5&amp;$E123),'Hoja de Trabajo para listado'!$AB$151:$BA$151,0)),0)+IFERROR(INDEX('Hoja de Trabajo para listado'!$BC$155:$CB$1048576,MATCH($A123,'Hoja de Trabajo para listado'!$BC$155:$BC$1048576,0),MATCH((CUADRO!J$5&amp;$E123),'Hoja de Trabajo para listado'!$BC$151:$CB$151,0)),0)+IFERROR(INDEX('Hoja de Trabajo para listado'!$DE$153:$DG$274,MATCH($A123,'Hoja de Trabajo para listado'!$DE$153:$DE$1048576,0),MATCH((CUADRO!J$5&amp;$E123),'Hoja de Trabajo para listado'!$DE$151:$DG$151,0)),0)+IFERROR(INDEX('Hoja de Trabajo para listado'!$CD$155:$DC$1048576,MATCH($A123,'Hoja de Trabajo para listado'!$CD$155:$CD$1048576,0),MATCH((CUADRO!J$5&amp;$E123),'Hoja de Trabajo para listado'!$CD$151:$DC$151,0)),0)</f>
        <v>0</v>
      </c>
      <c r="K123" s="316">
        <f ca="1">+IFERROR(INDEX('Hoja de Trabajo para listado'!$A$155:$Z$1048576,MATCH($A123,'Hoja de Trabajo para listado'!$A$155:$A$1048576,0),MATCH((CUADRO!K$5&amp;$E123),'Hoja de Trabajo para listado'!$A$151:$Z$151,0)),0)+IFERROR(INDEX('Hoja de Trabajo para listado'!$AB$155:$BA$1048576,MATCH($A123,'Hoja de Trabajo para listado'!$AB$155:$AB$1048576,0),MATCH((CUADRO!K$5&amp;$E123),'Hoja de Trabajo para listado'!$AB$151:$BA$151,0)),0)+IFERROR(INDEX('Hoja de Trabajo para listado'!$BC$155:$CB$1048576,MATCH($A123,'Hoja de Trabajo para listado'!$BC$155:$BC$1048576,0),MATCH((CUADRO!K$5&amp;$E123),'Hoja de Trabajo para listado'!$BC$151:$CB$151,0)),0)+IFERROR(INDEX('Hoja de Trabajo para listado'!$DE$153:$DG$274,MATCH($A123,'Hoja de Trabajo para listado'!$DE$153:$DE$1048576,0),MATCH((CUADRO!K$5&amp;$E123),'Hoja de Trabajo para listado'!$DE$151:$DG$151,0)),0)+IFERROR(INDEX('Hoja de Trabajo para listado'!$CD$155:$DC$1048576,MATCH($A123,'Hoja de Trabajo para listado'!$CD$155:$CD$1048576,0),MATCH((CUADRO!K$5&amp;$E123),'Hoja de Trabajo para listado'!$CD$151:$DC$151,0)),0)</f>
        <v>0</v>
      </c>
      <c r="L123" s="316">
        <f ca="1">+IFERROR(INDEX('Hoja de Trabajo para listado'!$A$155:$Z$1048576,MATCH($A123,'Hoja de Trabajo para listado'!$A$155:$A$1048576,0),MATCH((CUADRO!L$5&amp;$E123),'Hoja de Trabajo para listado'!$A$151:$Z$151,0)),0)+IFERROR(INDEX('Hoja de Trabajo para listado'!$AB$155:$BA$1048576,MATCH($A123,'Hoja de Trabajo para listado'!$AB$155:$AB$1048576,0),MATCH((CUADRO!L$5&amp;$E123),'Hoja de Trabajo para listado'!$AB$151:$BA$151,0)),0)+IFERROR(INDEX('Hoja de Trabajo para listado'!$BC$155:$CB$1048576,MATCH($A123,'Hoja de Trabajo para listado'!$BC$155:$BC$1048576,0),MATCH((CUADRO!L$5&amp;$E123),'Hoja de Trabajo para listado'!$BC$151:$CB$151,0)),0)+IFERROR(INDEX('Hoja de Trabajo para listado'!$DE$153:$DG$274,MATCH($A123,'Hoja de Trabajo para listado'!$DE$153:$DE$1048576,0),MATCH((CUADRO!L$5&amp;$E123),'Hoja de Trabajo para listado'!$DE$151:$DG$151,0)),0)+IFERROR(INDEX('Hoja de Trabajo para listado'!$CD$155:$DC$1048576,MATCH($A123,'Hoja de Trabajo para listado'!$CD$155:$CD$1048576,0),MATCH((CUADRO!L$5&amp;$E123),'Hoja de Trabajo para listado'!$CD$151:$DC$151,0)),0)</f>
        <v>0</v>
      </c>
      <c r="M123" s="316">
        <f ca="1">+IFERROR(INDEX('Hoja de Trabajo para listado'!$A$155:$Z$1048576,MATCH($A123,'Hoja de Trabajo para listado'!$A$155:$A$1048576,0),MATCH((CUADRO!M$5&amp;$E123),'Hoja de Trabajo para listado'!$A$151:$Z$151,0)),0)+IFERROR(INDEX('Hoja de Trabajo para listado'!$AB$155:$BA$1048576,MATCH($A123,'Hoja de Trabajo para listado'!$AB$155:$AB$1048576,0),MATCH((CUADRO!M$5&amp;$E123),'Hoja de Trabajo para listado'!$AB$151:$BA$151,0)),0)+IFERROR(INDEX('Hoja de Trabajo para listado'!$BC$155:$CB$1048576,MATCH($A123,'Hoja de Trabajo para listado'!$BC$155:$BC$1048576,0),MATCH((CUADRO!M$5&amp;$E123),'Hoja de Trabajo para listado'!$BC$151:$CB$151,0)),0)+IFERROR(INDEX('Hoja de Trabajo para listado'!$DE$153:$DG$274,MATCH($A123,'Hoja de Trabajo para listado'!$DE$153:$DE$1048576,0),MATCH((CUADRO!M$5&amp;$E123),'Hoja de Trabajo para listado'!$DE$151:$DG$151,0)),0)+IFERROR(INDEX('Hoja de Trabajo para listado'!$CD$155:$DC$1048576,MATCH($A123,'Hoja de Trabajo para listado'!$CD$155:$CD$1048576,0),MATCH((CUADRO!M$5&amp;$E123),'Hoja de Trabajo para listado'!$CD$151:$DC$151,0)),0)</f>
        <v>0</v>
      </c>
      <c r="N123" s="316">
        <f ca="1">+IFERROR(INDEX('Hoja de Trabajo para listado'!$A$155:$Z$1048576,MATCH($A123,'Hoja de Trabajo para listado'!$A$155:$A$1048576,0),MATCH((CUADRO!N$5&amp;$E123),'Hoja de Trabajo para listado'!$A$151:$Z$151,0)),0)+IFERROR(INDEX('Hoja de Trabajo para listado'!$AB$155:$BA$1048576,MATCH($A123,'Hoja de Trabajo para listado'!$AB$155:$AB$1048576,0),MATCH((CUADRO!N$5&amp;$E123),'Hoja de Trabajo para listado'!$AB$151:$BA$151,0)),0)+IFERROR(INDEX('Hoja de Trabajo para listado'!$BC$155:$CB$1048576,MATCH($A123,'Hoja de Trabajo para listado'!$BC$155:$BC$1048576,0),MATCH((CUADRO!N$5&amp;$E123),'Hoja de Trabajo para listado'!$BC$151:$CB$151,0)),0)+IFERROR(INDEX('Hoja de Trabajo para listado'!$DE$153:$DG$274,MATCH($A123,'Hoja de Trabajo para listado'!$DE$153:$DE$1048576,0),MATCH((CUADRO!N$5&amp;$E123),'Hoja de Trabajo para listado'!$DE$151:$DG$151,0)),0)+IFERROR(INDEX('Hoja de Trabajo para listado'!$CD$155:$DC$1048576,MATCH($A123,'Hoja de Trabajo para listado'!$CD$155:$CD$1048576,0),MATCH((CUADRO!N$5&amp;$E123),'Hoja de Trabajo para listado'!$CD$151:$DC$151,0)),0)</f>
        <v>0</v>
      </c>
      <c r="O123" s="316">
        <f ca="1">+IFERROR(INDEX('Hoja de Trabajo para listado'!$A$155:$Z$1048576,MATCH($A123,'Hoja de Trabajo para listado'!$A$155:$A$1048576,0),MATCH((CUADRO!O$5&amp;$E123),'Hoja de Trabajo para listado'!$A$151:$Z$151,0)),0)+IFERROR(INDEX('Hoja de Trabajo para listado'!$AB$155:$BA$1048576,MATCH($A123,'Hoja de Trabajo para listado'!$AB$155:$AB$1048576,0),MATCH((CUADRO!O$5&amp;$E123),'Hoja de Trabajo para listado'!$AB$151:$BA$151,0)),0)+IFERROR(INDEX('Hoja de Trabajo para listado'!$BC$155:$CB$1048576,MATCH($A123,'Hoja de Trabajo para listado'!$BC$155:$BC$1048576,0),MATCH((CUADRO!O$5&amp;$E123),'Hoja de Trabajo para listado'!$BC$151:$CB$151,0)),0)+IFERROR(INDEX('Hoja de Trabajo para listado'!$DE$153:$DG$274,MATCH($A123,'Hoja de Trabajo para listado'!$DE$153:$DE$1048576,0),MATCH((CUADRO!O$5&amp;$E123),'Hoja de Trabajo para listado'!$DE$151:$DG$151,0)),0)+IFERROR(INDEX('Hoja de Trabajo para listado'!$CD$155:$DC$1048576,MATCH($A123,'Hoja de Trabajo para listado'!$CD$155:$CD$1048576,0),MATCH((CUADRO!O$5&amp;$E123),'Hoja de Trabajo para listado'!$CD$151:$DC$151,0)),0)</f>
        <v>0</v>
      </c>
      <c r="P123" s="316">
        <f ca="1">+IFERROR(INDEX('Hoja de Trabajo para listado'!$A$155:$Z$1048576,MATCH($A123,'Hoja de Trabajo para listado'!$A$155:$A$1048576,0),MATCH((CUADRO!P$5&amp;$E123),'Hoja de Trabajo para listado'!$A$151:$Z$151,0)),0)+IFERROR(INDEX('Hoja de Trabajo para listado'!$AB$155:$BA$1048576,MATCH($A123,'Hoja de Trabajo para listado'!$AB$155:$AB$1048576,0),MATCH((CUADRO!P$5&amp;$E123),'Hoja de Trabajo para listado'!$AB$151:$BA$151,0)),0)+IFERROR(INDEX('Hoja de Trabajo para listado'!$BC$155:$CB$1048576,MATCH($A123,'Hoja de Trabajo para listado'!$BC$155:$BC$1048576,0),MATCH((CUADRO!P$5&amp;$E123),'Hoja de Trabajo para listado'!$BC$151:$CB$151,0)),0)+IFERROR(INDEX('Hoja de Trabajo para listado'!$DE$153:$DG$274,MATCH($A123,'Hoja de Trabajo para listado'!$DE$153:$DE$1048576,0),MATCH((CUADRO!P$5&amp;$E123),'Hoja de Trabajo para listado'!$DE$151:$DG$151,0)),0)+IFERROR(INDEX('Hoja de Trabajo para listado'!$CD$155:$DC$1048576,MATCH($A123,'Hoja de Trabajo para listado'!$CD$155:$CD$1048576,0),MATCH((CUADRO!P$5&amp;$E123),'Hoja de Trabajo para listado'!$CD$151:$DC$151,0)),0)</f>
        <v>0</v>
      </c>
      <c r="Q123" s="316">
        <f ca="1">+IFERROR(INDEX('Hoja de Trabajo para listado'!$A$155:$Z$1048576,MATCH($A123,'Hoja de Trabajo para listado'!$A$155:$A$1048576,0),MATCH((CUADRO!Q$5&amp;$E123),'Hoja de Trabajo para listado'!$A$151:$Z$151,0)),0)+IFERROR(INDEX('Hoja de Trabajo para listado'!$AB$155:$BA$1048576,MATCH($A123,'Hoja de Trabajo para listado'!$AB$155:$AB$1048576,0),MATCH((CUADRO!Q$5&amp;$E123),'Hoja de Trabajo para listado'!$AB$151:$BA$151,0)),0)+IFERROR(INDEX('Hoja de Trabajo para listado'!$BC$155:$CB$1048576,MATCH($A123,'Hoja de Trabajo para listado'!$BC$155:$BC$1048576,0),MATCH((CUADRO!Q$5&amp;$E123),'Hoja de Trabajo para listado'!$BC$151:$CB$151,0)),0)+IFERROR(INDEX('Hoja de Trabajo para listado'!$DE$153:$DG$274,MATCH($A123,'Hoja de Trabajo para listado'!$DE$153:$DE$1048576,0),MATCH((CUADRO!Q$5&amp;$E123),'Hoja de Trabajo para listado'!$DE$151:$DG$151,0)),0)+IFERROR(INDEX('Hoja de Trabajo para listado'!$CD$155:$DC$1048576,MATCH($A123,'Hoja de Trabajo para listado'!$CD$155:$CD$1048576,0),MATCH((CUADRO!Q$5&amp;$E123),'Hoja de Trabajo para listado'!$CD$151:$DC$151,0)),0)</f>
        <v>0</v>
      </c>
      <c r="R123" s="316">
        <f t="shared" ca="1" si="2"/>
        <v>0</v>
      </c>
      <c r="S123" s="344">
        <f ca="1">+R122+R123</f>
        <v>0</v>
      </c>
      <c r="T123" s="316">
        <f ca="1">+S123</f>
        <v>0</v>
      </c>
      <c r="U123" s="315">
        <f t="shared" si="3"/>
        <v>2</v>
      </c>
      <c r="V123" s="319" t="str">
        <f>+VLOOKUP(A123,bd_lista!$A$3:$E$593,5,FALSE)</f>
        <v>Gobiernos Autónomos Departamentales</v>
      </c>
      <c r="W123" s="426"/>
    </row>
    <row r="124" spans="1:23" customFormat="1" ht="27" hidden="1" customHeight="1">
      <c r="A124" s="325">
        <v>909</v>
      </c>
      <c r="B124" s="427">
        <f>+A124</f>
        <v>909</v>
      </c>
      <c r="C124" s="318" t="str">
        <f>+VLOOKUP(A124,bd_lista!$A$3:$C$593,3,FALSE)</f>
        <v>Gobierno Autónomo Departamental de Pando</v>
      </c>
      <c r="D124" s="429" t="str">
        <f>+C124</f>
        <v>Gobierno Autónomo Departamental de Pando</v>
      </c>
      <c r="E124" s="346" t="s">
        <v>1418</v>
      </c>
      <c r="F124" s="314">
        <f ca="1">+IFERROR(INDEX('Hoja de Trabajo para listado'!$A$155:$Z$1048576,MATCH($A124,'Hoja de Trabajo para listado'!$A$155:$A$1048576,0),MATCH((CUADRO!F$5&amp;$E124),'Hoja de Trabajo para listado'!$A$151:$Z$151,0)),0)+IFERROR(INDEX('Hoja de Trabajo para listado'!$AB$155:$BA$1048576,MATCH($A124,'Hoja de Trabajo para listado'!$AB$155:$AB$1048576,0),MATCH((CUADRO!F$5&amp;$E124),'Hoja de Trabajo para listado'!$AB$151:$BA$151,0)),0)+IFERROR(INDEX('Hoja de Trabajo para listado'!$BC$155:$CB$1048576,MATCH($A124,'Hoja de Trabajo para listado'!$BC$155:$BC$1048576,0),MATCH((CUADRO!F$5&amp;$E124),'Hoja de Trabajo para listado'!$BC$151:$CB$151,0)),0)+IFERROR(INDEX('Hoja de Trabajo para listado'!$DE$153:$DG$274,MATCH($A124,'Hoja de Trabajo para listado'!$DE$153:$DE$1048576,0),MATCH((CUADRO!F$5&amp;$E124),'Hoja de Trabajo para listado'!$DE$151:$DG$151,0)),0)+IFERROR(INDEX('Hoja de Trabajo para listado'!$CD$155:$DC$1048576,MATCH($A124,'Hoja de Trabajo para listado'!$CD$155:$CD$1048576,0),MATCH((CUADRO!F$5&amp;$E124),'Hoja de Trabajo para listado'!$CD$151:$DC$151,0)),0)</f>
        <v>0</v>
      </c>
      <c r="G124" s="314">
        <f ca="1">+IFERROR(INDEX('Hoja de Trabajo para listado'!$A$155:$Z$1048576,MATCH($A124,'Hoja de Trabajo para listado'!$A$155:$A$1048576,0),MATCH((CUADRO!G$5&amp;$E124),'Hoja de Trabajo para listado'!$A$151:$Z$151,0)),0)+IFERROR(INDEX('Hoja de Trabajo para listado'!$AB$155:$BA$1048576,MATCH($A124,'Hoja de Trabajo para listado'!$AB$155:$AB$1048576,0),MATCH((CUADRO!G$5&amp;$E124),'Hoja de Trabajo para listado'!$AB$151:$BA$151,0)),0)+IFERROR(INDEX('Hoja de Trabajo para listado'!$BC$155:$CB$1048576,MATCH($A124,'Hoja de Trabajo para listado'!$BC$155:$BC$1048576,0),MATCH((CUADRO!G$5&amp;$E124),'Hoja de Trabajo para listado'!$BC$151:$CB$151,0)),0)+IFERROR(INDEX('Hoja de Trabajo para listado'!$DE$153:$DG$274,MATCH($A124,'Hoja de Trabajo para listado'!$DE$153:$DE$1048576,0),MATCH((CUADRO!G$5&amp;$E124),'Hoja de Trabajo para listado'!$DE$151:$DG$151,0)),0)+IFERROR(INDEX('Hoja de Trabajo para listado'!$CD$155:$DC$1048576,MATCH($A124,'Hoja de Trabajo para listado'!$CD$155:$CD$1048576,0),MATCH((CUADRO!G$5&amp;$E124),'Hoja de Trabajo para listado'!$CD$151:$DC$151,0)),0)</f>
        <v>0</v>
      </c>
      <c r="H124" s="314">
        <f ca="1">+IFERROR(INDEX('Hoja de Trabajo para listado'!$A$155:$Z$1048576,MATCH($A124,'Hoja de Trabajo para listado'!$A$155:$A$1048576,0),MATCH((CUADRO!H$5&amp;$E124),'Hoja de Trabajo para listado'!$A$151:$Z$151,0)),0)+IFERROR(INDEX('Hoja de Trabajo para listado'!$AB$155:$BA$1048576,MATCH($A124,'Hoja de Trabajo para listado'!$AB$155:$AB$1048576,0),MATCH((CUADRO!H$5&amp;$E124),'Hoja de Trabajo para listado'!$AB$151:$BA$151,0)),0)+IFERROR(INDEX('Hoja de Trabajo para listado'!$BC$155:$CB$1048576,MATCH($A124,'Hoja de Trabajo para listado'!$BC$155:$BC$1048576,0),MATCH((CUADRO!H$5&amp;$E124),'Hoja de Trabajo para listado'!$BC$151:$CB$151,0)),0)+IFERROR(INDEX('Hoja de Trabajo para listado'!$DE$153:$DG$274,MATCH($A124,'Hoja de Trabajo para listado'!$DE$153:$DE$1048576,0),MATCH((CUADRO!H$5&amp;$E124),'Hoja de Trabajo para listado'!$DE$151:$DG$151,0)),0)+IFERROR(INDEX('Hoja de Trabajo para listado'!$CD$155:$DC$1048576,MATCH($A124,'Hoja de Trabajo para listado'!$CD$155:$CD$1048576,0),MATCH((CUADRO!H$5&amp;$E124),'Hoja de Trabajo para listado'!$CD$151:$DC$151,0)),0)</f>
        <v>0</v>
      </c>
      <c r="I124" s="314">
        <f ca="1">+IFERROR(INDEX('Hoja de Trabajo para listado'!$A$155:$Z$1048576,MATCH($A124,'Hoja de Trabajo para listado'!$A$155:$A$1048576,0),MATCH((CUADRO!I$5&amp;$E124),'Hoja de Trabajo para listado'!$A$151:$Z$151,0)),0)+IFERROR(INDEX('Hoja de Trabajo para listado'!$AB$155:$BA$1048576,MATCH($A124,'Hoja de Trabajo para listado'!$AB$155:$AB$1048576,0),MATCH((CUADRO!I$5&amp;$E124),'Hoja de Trabajo para listado'!$AB$151:$BA$151,0)),0)+IFERROR(INDEX('Hoja de Trabajo para listado'!$BC$155:$CB$1048576,MATCH($A124,'Hoja de Trabajo para listado'!$BC$155:$BC$1048576,0),MATCH((CUADRO!I$5&amp;$E124),'Hoja de Trabajo para listado'!$BC$151:$CB$151,0)),0)+IFERROR(INDEX('Hoja de Trabajo para listado'!$DE$153:$DG$274,MATCH($A124,'Hoja de Trabajo para listado'!$DE$153:$DE$1048576,0),MATCH((CUADRO!I$5&amp;$E124),'Hoja de Trabajo para listado'!$DE$151:$DG$151,0)),0)+IFERROR(INDEX('Hoja de Trabajo para listado'!$CD$155:$DC$1048576,MATCH($A124,'Hoja de Trabajo para listado'!$CD$155:$CD$1048576,0),MATCH((CUADRO!I$5&amp;$E124),'Hoja de Trabajo para listado'!$CD$151:$DC$151,0)),0)</f>
        <v>0</v>
      </c>
      <c r="J124" s="314">
        <f ca="1">+IFERROR(INDEX('Hoja de Trabajo para listado'!$A$155:$Z$1048576,MATCH($A124,'Hoja de Trabajo para listado'!$A$155:$A$1048576,0),MATCH((CUADRO!J$5&amp;$E124),'Hoja de Trabajo para listado'!$A$151:$Z$151,0)),0)+IFERROR(INDEX('Hoja de Trabajo para listado'!$AB$155:$BA$1048576,MATCH($A124,'Hoja de Trabajo para listado'!$AB$155:$AB$1048576,0),MATCH((CUADRO!J$5&amp;$E124),'Hoja de Trabajo para listado'!$AB$151:$BA$151,0)),0)+IFERROR(INDEX('Hoja de Trabajo para listado'!$BC$155:$CB$1048576,MATCH($A124,'Hoja de Trabajo para listado'!$BC$155:$BC$1048576,0),MATCH((CUADRO!J$5&amp;$E124),'Hoja de Trabajo para listado'!$BC$151:$CB$151,0)),0)+IFERROR(INDEX('Hoja de Trabajo para listado'!$DE$153:$DG$274,MATCH($A124,'Hoja de Trabajo para listado'!$DE$153:$DE$1048576,0),MATCH((CUADRO!J$5&amp;$E124),'Hoja de Trabajo para listado'!$DE$151:$DG$151,0)),0)+IFERROR(INDEX('Hoja de Trabajo para listado'!$CD$155:$DC$1048576,MATCH($A124,'Hoja de Trabajo para listado'!$CD$155:$CD$1048576,0),MATCH((CUADRO!J$5&amp;$E124),'Hoja de Trabajo para listado'!$CD$151:$DC$151,0)),0)</f>
        <v>0</v>
      </c>
      <c r="K124" s="314">
        <f ca="1">+IFERROR(INDEX('Hoja de Trabajo para listado'!$A$155:$Z$1048576,MATCH($A124,'Hoja de Trabajo para listado'!$A$155:$A$1048576,0),MATCH((CUADRO!K$5&amp;$E124),'Hoja de Trabajo para listado'!$A$151:$Z$151,0)),0)+IFERROR(INDEX('Hoja de Trabajo para listado'!$AB$155:$BA$1048576,MATCH($A124,'Hoja de Trabajo para listado'!$AB$155:$AB$1048576,0),MATCH((CUADRO!K$5&amp;$E124),'Hoja de Trabajo para listado'!$AB$151:$BA$151,0)),0)+IFERROR(INDEX('Hoja de Trabajo para listado'!$BC$155:$CB$1048576,MATCH($A124,'Hoja de Trabajo para listado'!$BC$155:$BC$1048576,0),MATCH((CUADRO!K$5&amp;$E124),'Hoja de Trabajo para listado'!$BC$151:$CB$151,0)),0)+IFERROR(INDEX('Hoja de Trabajo para listado'!$DE$153:$DG$274,MATCH($A124,'Hoja de Trabajo para listado'!$DE$153:$DE$1048576,0),MATCH((CUADRO!K$5&amp;$E124),'Hoja de Trabajo para listado'!$DE$151:$DG$151,0)),0)+IFERROR(INDEX('Hoja de Trabajo para listado'!$CD$155:$DC$1048576,MATCH($A124,'Hoja de Trabajo para listado'!$CD$155:$CD$1048576,0),MATCH((CUADRO!K$5&amp;$E124),'Hoja de Trabajo para listado'!$CD$151:$DC$151,0)),0)</f>
        <v>0</v>
      </c>
      <c r="L124" s="314">
        <f ca="1">+IFERROR(INDEX('Hoja de Trabajo para listado'!$A$155:$Z$1048576,MATCH($A124,'Hoja de Trabajo para listado'!$A$155:$A$1048576,0),MATCH((CUADRO!L$5&amp;$E124),'Hoja de Trabajo para listado'!$A$151:$Z$151,0)),0)+IFERROR(INDEX('Hoja de Trabajo para listado'!$AB$155:$BA$1048576,MATCH($A124,'Hoja de Trabajo para listado'!$AB$155:$AB$1048576,0),MATCH((CUADRO!L$5&amp;$E124),'Hoja de Trabajo para listado'!$AB$151:$BA$151,0)),0)+IFERROR(INDEX('Hoja de Trabajo para listado'!$BC$155:$CB$1048576,MATCH($A124,'Hoja de Trabajo para listado'!$BC$155:$BC$1048576,0),MATCH((CUADRO!L$5&amp;$E124),'Hoja de Trabajo para listado'!$BC$151:$CB$151,0)),0)+IFERROR(INDEX('Hoja de Trabajo para listado'!$DE$153:$DG$274,MATCH($A124,'Hoja de Trabajo para listado'!$DE$153:$DE$1048576,0),MATCH((CUADRO!L$5&amp;$E124),'Hoja de Trabajo para listado'!$DE$151:$DG$151,0)),0)+IFERROR(INDEX('Hoja de Trabajo para listado'!$CD$155:$DC$1048576,MATCH($A124,'Hoja de Trabajo para listado'!$CD$155:$CD$1048576,0),MATCH((CUADRO!L$5&amp;$E124),'Hoja de Trabajo para listado'!$CD$151:$DC$151,0)),0)</f>
        <v>0</v>
      </c>
      <c r="M124" s="314">
        <f ca="1">+IFERROR(INDEX('Hoja de Trabajo para listado'!$A$155:$Z$1048576,MATCH($A124,'Hoja de Trabajo para listado'!$A$155:$A$1048576,0),MATCH((CUADRO!M$5&amp;$E124),'Hoja de Trabajo para listado'!$A$151:$Z$151,0)),0)+IFERROR(INDEX('Hoja de Trabajo para listado'!$AB$155:$BA$1048576,MATCH($A124,'Hoja de Trabajo para listado'!$AB$155:$AB$1048576,0),MATCH((CUADRO!M$5&amp;$E124),'Hoja de Trabajo para listado'!$AB$151:$BA$151,0)),0)+IFERROR(INDEX('Hoja de Trabajo para listado'!$BC$155:$CB$1048576,MATCH($A124,'Hoja de Trabajo para listado'!$BC$155:$BC$1048576,0),MATCH((CUADRO!M$5&amp;$E124),'Hoja de Trabajo para listado'!$BC$151:$CB$151,0)),0)+IFERROR(INDEX('Hoja de Trabajo para listado'!$DE$153:$DG$274,MATCH($A124,'Hoja de Trabajo para listado'!$DE$153:$DE$1048576,0),MATCH((CUADRO!M$5&amp;$E124),'Hoja de Trabajo para listado'!$DE$151:$DG$151,0)),0)+IFERROR(INDEX('Hoja de Trabajo para listado'!$CD$155:$DC$1048576,MATCH($A124,'Hoja de Trabajo para listado'!$CD$155:$CD$1048576,0),MATCH((CUADRO!M$5&amp;$E124),'Hoja de Trabajo para listado'!$CD$151:$DC$151,0)),0)</f>
        <v>0</v>
      </c>
      <c r="N124" s="314">
        <f ca="1">+IFERROR(INDEX('Hoja de Trabajo para listado'!$A$155:$Z$1048576,MATCH($A124,'Hoja de Trabajo para listado'!$A$155:$A$1048576,0),MATCH((CUADRO!N$5&amp;$E124),'Hoja de Trabajo para listado'!$A$151:$Z$151,0)),0)+IFERROR(INDEX('Hoja de Trabajo para listado'!$AB$155:$BA$1048576,MATCH($A124,'Hoja de Trabajo para listado'!$AB$155:$AB$1048576,0),MATCH((CUADRO!N$5&amp;$E124),'Hoja de Trabajo para listado'!$AB$151:$BA$151,0)),0)+IFERROR(INDEX('Hoja de Trabajo para listado'!$BC$155:$CB$1048576,MATCH($A124,'Hoja de Trabajo para listado'!$BC$155:$BC$1048576,0),MATCH((CUADRO!N$5&amp;$E124),'Hoja de Trabajo para listado'!$BC$151:$CB$151,0)),0)+IFERROR(INDEX('Hoja de Trabajo para listado'!$DE$153:$DG$274,MATCH($A124,'Hoja de Trabajo para listado'!$DE$153:$DE$1048576,0),MATCH((CUADRO!N$5&amp;$E124),'Hoja de Trabajo para listado'!$DE$151:$DG$151,0)),0)+IFERROR(INDEX('Hoja de Trabajo para listado'!$CD$155:$DC$1048576,MATCH($A124,'Hoja de Trabajo para listado'!$CD$155:$CD$1048576,0),MATCH((CUADRO!N$5&amp;$E124),'Hoja de Trabajo para listado'!$CD$151:$DC$151,0)),0)</f>
        <v>0</v>
      </c>
      <c r="O124" s="314">
        <f ca="1">+IFERROR(INDEX('Hoja de Trabajo para listado'!$A$155:$Z$1048576,MATCH($A124,'Hoja de Trabajo para listado'!$A$155:$A$1048576,0),MATCH((CUADRO!O$5&amp;$E124),'Hoja de Trabajo para listado'!$A$151:$Z$151,0)),0)+IFERROR(INDEX('Hoja de Trabajo para listado'!$AB$155:$BA$1048576,MATCH($A124,'Hoja de Trabajo para listado'!$AB$155:$AB$1048576,0),MATCH((CUADRO!O$5&amp;$E124),'Hoja de Trabajo para listado'!$AB$151:$BA$151,0)),0)+IFERROR(INDEX('Hoja de Trabajo para listado'!$BC$155:$CB$1048576,MATCH($A124,'Hoja de Trabajo para listado'!$BC$155:$BC$1048576,0),MATCH((CUADRO!O$5&amp;$E124),'Hoja de Trabajo para listado'!$BC$151:$CB$151,0)),0)+IFERROR(INDEX('Hoja de Trabajo para listado'!$DE$153:$DG$274,MATCH($A124,'Hoja de Trabajo para listado'!$DE$153:$DE$1048576,0),MATCH((CUADRO!O$5&amp;$E124),'Hoja de Trabajo para listado'!$DE$151:$DG$151,0)),0)+IFERROR(INDEX('Hoja de Trabajo para listado'!$CD$155:$DC$1048576,MATCH($A124,'Hoja de Trabajo para listado'!$CD$155:$CD$1048576,0),MATCH((CUADRO!O$5&amp;$E124),'Hoja de Trabajo para listado'!$CD$151:$DC$151,0)),0)</f>
        <v>0</v>
      </c>
      <c r="P124" s="314">
        <f ca="1">+IFERROR(INDEX('Hoja de Trabajo para listado'!$A$155:$Z$1048576,MATCH($A124,'Hoja de Trabajo para listado'!$A$155:$A$1048576,0),MATCH((CUADRO!P$5&amp;$E124),'Hoja de Trabajo para listado'!$A$151:$Z$151,0)),0)+IFERROR(INDEX('Hoja de Trabajo para listado'!$AB$155:$BA$1048576,MATCH($A124,'Hoja de Trabajo para listado'!$AB$155:$AB$1048576,0),MATCH((CUADRO!P$5&amp;$E124),'Hoja de Trabajo para listado'!$AB$151:$BA$151,0)),0)+IFERROR(INDEX('Hoja de Trabajo para listado'!$BC$155:$CB$1048576,MATCH($A124,'Hoja de Trabajo para listado'!$BC$155:$BC$1048576,0),MATCH((CUADRO!P$5&amp;$E124),'Hoja de Trabajo para listado'!$BC$151:$CB$151,0)),0)+IFERROR(INDEX('Hoja de Trabajo para listado'!$DE$153:$DG$274,MATCH($A124,'Hoja de Trabajo para listado'!$DE$153:$DE$1048576,0),MATCH((CUADRO!P$5&amp;$E124),'Hoja de Trabajo para listado'!$DE$151:$DG$151,0)),0)+IFERROR(INDEX('Hoja de Trabajo para listado'!$CD$155:$DC$1048576,MATCH($A124,'Hoja de Trabajo para listado'!$CD$155:$CD$1048576,0),MATCH((CUADRO!P$5&amp;$E124),'Hoja de Trabajo para listado'!$CD$151:$DC$151,0)),0)</f>
        <v>0</v>
      </c>
      <c r="Q124" s="314">
        <f ca="1">+IFERROR(INDEX('Hoja de Trabajo para listado'!$A$155:$Z$1048576,MATCH($A124,'Hoja de Trabajo para listado'!$A$155:$A$1048576,0),MATCH((CUADRO!Q$5&amp;$E124),'Hoja de Trabajo para listado'!$A$151:$Z$151,0)),0)+IFERROR(INDEX('Hoja de Trabajo para listado'!$AB$155:$BA$1048576,MATCH($A124,'Hoja de Trabajo para listado'!$AB$155:$AB$1048576,0),MATCH((CUADRO!Q$5&amp;$E124),'Hoja de Trabajo para listado'!$AB$151:$BA$151,0)),0)+IFERROR(INDEX('Hoja de Trabajo para listado'!$BC$155:$CB$1048576,MATCH($A124,'Hoja de Trabajo para listado'!$BC$155:$BC$1048576,0),MATCH((CUADRO!Q$5&amp;$E124),'Hoja de Trabajo para listado'!$BC$151:$CB$151,0)),0)+IFERROR(INDEX('Hoja de Trabajo para listado'!$DE$153:$DG$274,MATCH($A124,'Hoja de Trabajo para listado'!$DE$153:$DE$1048576,0),MATCH((CUADRO!Q$5&amp;$E124),'Hoja de Trabajo para listado'!$DE$151:$DG$151,0)),0)+IFERROR(INDEX('Hoja de Trabajo para listado'!$CD$155:$DC$1048576,MATCH($A124,'Hoja de Trabajo para listado'!$CD$155:$CD$1048576,0),MATCH((CUADRO!Q$5&amp;$E124),'Hoja de Trabajo para listado'!$CD$151:$DC$151,0)),0)</f>
        <v>0</v>
      </c>
      <c r="R124" s="314">
        <f t="shared" ca="1" si="2"/>
        <v>0</v>
      </c>
      <c r="S124" s="344"/>
      <c r="T124" s="314">
        <f ca="1">+T125</f>
        <v>0</v>
      </c>
      <c r="U124" s="313">
        <f t="shared" si="3"/>
        <v>1</v>
      </c>
      <c r="V124" s="319" t="str">
        <f>+VLOOKUP(A124,bd_lista!$A$3:$E$593,5,FALSE)</f>
        <v>Gobiernos Autónomos Departamentales</v>
      </c>
      <c r="W124" s="425" t="str">
        <f>+V124</f>
        <v>Gobiernos Autónomos Departamentales</v>
      </c>
    </row>
    <row r="125" spans="1:23" customFormat="1" ht="27" hidden="1" customHeight="1">
      <c r="A125" s="323">
        <v>909</v>
      </c>
      <c r="B125" s="428"/>
      <c r="C125" s="319" t="str">
        <f>+VLOOKUP(A125,bd_lista!$A$3:$C$593,3,FALSE)</f>
        <v>Gobierno Autónomo Departamental de Pando</v>
      </c>
      <c r="D125" s="430"/>
      <c r="E125" s="349" t="s">
        <v>1419</v>
      </c>
      <c r="F125" s="314">
        <f ca="1">+IFERROR(INDEX('Hoja de Trabajo para listado'!$A$155:$Z$1048576,MATCH($A125,'Hoja de Trabajo para listado'!$A$155:$A$1048576,0),MATCH((CUADRO!F$5&amp;$E125),'Hoja de Trabajo para listado'!$A$151:$Z$151,0)),0)+IFERROR(INDEX('Hoja de Trabajo para listado'!$AB$155:$BA$1048576,MATCH($A125,'Hoja de Trabajo para listado'!$AB$155:$AB$1048576,0),MATCH((CUADRO!F$5&amp;$E125),'Hoja de Trabajo para listado'!$AB$151:$BA$151,0)),0)+IFERROR(INDEX('Hoja de Trabajo para listado'!$BC$155:$CB$1048576,MATCH($A125,'Hoja de Trabajo para listado'!$BC$155:$BC$1048576,0),MATCH((CUADRO!F$5&amp;$E125),'Hoja de Trabajo para listado'!$BC$151:$CB$151,0)),0)+IFERROR(INDEX('Hoja de Trabajo para listado'!$DE$153:$DG$274,MATCH($A125,'Hoja de Trabajo para listado'!$DE$153:$DE$1048576,0),MATCH((CUADRO!F$5&amp;$E125),'Hoja de Trabajo para listado'!$DE$151:$DG$151,0)),0)+IFERROR(INDEX('Hoja de Trabajo para listado'!$CD$155:$DC$1048576,MATCH($A125,'Hoja de Trabajo para listado'!$CD$155:$CD$1048576,0),MATCH((CUADRO!F$5&amp;$E125),'Hoja de Trabajo para listado'!$CD$151:$DC$151,0)),0)</f>
        <v>0</v>
      </c>
      <c r="G125" s="314">
        <f ca="1">+IFERROR(INDEX('Hoja de Trabajo para listado'!$A$155:$Z$1048576,MATCH($A125,'Hoja de Trabajo para listado'!$A$155:$A$1048576,0),MATCH((CUADRO!G$5&amp;$E125),'Hoja de Trabajo para listado'!$A$151:$Z$151,0)),0)+IFERROR(INDEX('Hoja de Trabajo para listado'!$AB$155:$BA$1048576,MATCH($A125,'Hoja de Trabajo para listado'!$AB$155:$AB$1048576,0),MATCH((CUADRO!G$5&amp;$E125),'Hoja de Trabajo para listado'!$AB$151:$BA$151,0)),0)+IFERROR(INDEX('Hoja de Trabajo para listado'!$BC$155:$CB$1048576,MATCH($A125,'Hoja de Trabajo para listado'!$BC$155:$BC$1048576,0),MATCH((CUADRO!G$5&amp;$E125),'Hoja de Trabajo para listado'!$BC$151:$CB$151,0)),0)+IFERROR(INDEX('Hoja de Trabajo para listado'!$DE$153:$DG$274,MATCH($A125,'Hoja de Trabajo para listado'!$DE$153:$DE$1048576,0),MATCH((CUADRO!G$5&amp;$E125),'Hoja de Trabajo para listado'!$DE$151:$DG$151,0)),0)+IFERROR(INDEX('Hoja de Trabajo para listado'!$CD$155:$DC$1048576,MATCH($A125,'Hoja de Trabajo para listado'!$CD$155:$CD$1048576,0),MATCH((CUADRO!G$5&amp;$E125),'Hoja de Trabajo para listado'!$CD$151:$DC$151,0)),0)</f>
        <v>0</v>
      </c>
      <c r="H125" s="314">
        <f ca="1">+IFERROR(INDEX('Hoja de Trabajo para listado'!$A$155:$Z$1048576,MATCH($A125,'Hoja de Trabajo para listado'!$A$155:$A$1048576,0),MATCH((CUADRO!H$5&amp;$E125),'Hoja de Trabajo para listado'!$A$151:$Z$151,0)),0)+IFERROR(INDEX('Hoja de Trabajo para listado'!$AB$155:$BA$1048576,MATCH($A125,'Hoja de Trabajo para listado'!$AB$155:$AB$1048576,0),MATCH((CUADRO!H$5&amp;$E125),'Hoja de Trabajo para listado'!$AB$151:$BA$151,0)),0)+IFERROR(INDEX('Hoja de Trabajo para listado'!$BC$155:$CB$1048576,MATCH($A125,'Hoja de Trabajo para listado'!$BC$155:$BC$1048576,0),MATCH((CUADRO!H$5&amp;$E125),'Hoja de Trabajo para listado'!$BC$151:$CB$151,0)),0)+IFERROR(INDEX('Hoja de Trabajo para listado'!$DE$153:$DG$274,MATCH($A125,'Hoja de Trabajo para listado'!$DE$153:$DE$1048576,0),MATCH((CUADRO!H$5&amp;$E125),'Hoja de Trabajo para listado'!$DE$151:$DG$151,0)),0)+IFERROR(INDEX('Hoja de Trabajo para listado'!$CD$155:$DC$1048576,MATCH($A125,'Hoja de Trabajo para listado'!$CD$155:$CD$1048576,0),MATCH((CUADRO!H$5&amp;$E125),'Hoja de Trabajo para listado'!$CD$151:$DC$151,0)),0)</f>
        <v>0</v>
      </c>
      <c r="I125" s="314">
        <f ca="1">+IFERROR(INDEX('Hoja de Trabajo para listado'!$A$155:$Z$1048576,MATCH($A125,'Hoja de Trabajo para listado'!$A$155:$A$1048576,0),MATCH((CUADRO!I$5&amp;$E125),'Hoja de Trabajo para listado'!$A$151:$Z$151,0)),0)+IFERROR(INDEX('Hoja de Trabajo para listado'!$AB$155:$BA$1048576,MATCH($A125,'Hoja de Trabajo para listado'!$AB$155:$AB$1048576,0),MATCH((CUADRO!I$5&amp;$E125),'Hoja de Trabajo para listado'!$AB$151:$BA$151,0)),0)+IFERROR(INDEX('Hoja de Trabajo para listado'!$BC$155:$CB$1048576,MATCH($A125,'Hoja de Trabajo para listado'!$BC$155:$BC$1048576,0),MATCH((CUADRO!I$5&amp;$E125),'Hoja de Trabajo para listado'!$BC$151:$CB$151,0)),0)+IFERROR(INDEX('Hoja de Trabajo para listado'!$DE$153:$DG$274,MATCH($A125,'Hoja de Trabajo para listado'!$DE$153:$DE$1048576,0),MATCH((CUADRO!I$5&amp;$E125),'Hoja de Trabajo para listado'!$DE$151:$DG$151,0)),0)+IFERROR(INDEX('Hoja de Trabajo para listado'!$CD$155:$DC$1048576,MATCH($A125,'Hoja de Trabajo para listado'!$CD$155:$CD$1048576,0),MATCH((CUADRO!I$5&amp;$E125),'Hoja de Trabajo para listado'!$CD$151:$DC$151,0)),0)</f>
        <v>0</v>
      </c>
      <c r="J125" s="314">
        <f ca="1">+IFERROR(INDEX('Hoja de Trabajo para listado'!$A$155:$Z$1048576,MATCH($A125,'Hoja de Trabajo para listado'!$A$155:$A$1048576,0),MATCH((CUADRO!J$5&amp;$E125),'Hoja de Trabajo para listado'!$A$151:$Z$151,0)),0)+IFERROR(INDEX('Hoja de Trabajo para listado'!$AB$155:$BA$1048576,MATCH($A125,'Hoja de Trabajo para listado'!$AB$155:$AB$1048576,0),MATCH((CUADRO!J$5&amp;$E125),'Hoja de Trabajo para listado'!$AB$151:$BA$151,0)),0)+IFERROR(INDEX('Hoja de Trabajo para listado'!$BC$155:$CB$1048576,MATCH($A125,'Hoja de Trabajo para listado'!$BC$155:$BC$1048576,0),MATCH((CUADRO!J$5&amp;$E125),'Hoja de Trabajo para listado'!$BC$151:$CB$151,0)),0)+IFERROR(INDEX('Hoja de Trabajo para listado'!$DE$153:$DG$274,MATCH($A125,'Hoja de Trabajo para listado'!$DE$153:$DE$1048576,0),MATCH((CUADRO!J$5&amp;$E125),'Hoja de Trabajo para listado'!$DE$151:$DG$151,0)),0)+IFERROR(INDEX('Hoja de Trabajo para listado'!$CD$155:$DC$1048576,MATCH($A125,'Hoja de Trabajo para listado'!$CD$155:$CD$1048576,0),MATCH((CUADRO!J$5&amp;$E125),'Hoja de Trabajo para listado'!$CD$151:$DC$151,0)),0)</f>
        <v>0</v>
      </c>
      <c r="K125" s="314">
        <f ca="1">+IFERROR(INDEX('Hoja de Trabajo para listado'!$A$155:$Z$1048576,MATCH($A125,'Hoja de Trabajo para listado'!$A$155:$A$1048576,0),MATCH((CUADRO!K$5&amp;$E125),'Hoja de Trabajo para listado'!$A$151:$Z$151,0)),0)+IFERROR(INDEX('Hoja de Trabajo para listado'!$AB$155:$BA$1048576,MATCH($A125,'Hoja de Trabajo para listado'!$AB$155:$AB$1048576,0),MATCH((CUADRO!K$5&amp;$E125),'Hoja de Trabajo para listado'!$AB$151:$BA$151,0)),0)+IFERROR(INDEX('Hoja de Trabajo para listado'!$BC$155:$CB$1048576,MATCH($A125,'Hoja de Trabajo para listado'!$BC$155:$BC$1048576,0),MATCH((CUADRO!K$5&amp;$E125),'Hoja de Trabajo para listado'!$BC$151:$CB$151,0)),0)+IFERROR(INDEX('Hoja de Trabajo para listado'!$DE$153:$DG$274,MATCH($A125,'Hoja de Trabajo para listado'!$DE$153:$DE$1048576,0),MATCH((CUADRO!K$5&amp;$E125),'Hoja de Trabajo para listado'!$DE$151:$DG$151,0)),0)+IFERROR(INDEX('Hoja de Trabajo para listado'!$CD$155:$DC$1048576,MATCH($A125,'Hoja de Trabajo para listado'!$CD$155:$CD$1048576,0),MATCH((CUADRO!K$5&amp;$E125),'Hoja de Trabajo para listado'!$CD$151:$DC$151,0)),0)</f>
        <v>0</v>
      </c>
      <c r="L125" s="314">
        <f ca="1">+IFERROR(INDEX('Hoja de Trabajo para listado'!$A$155:$Z$1048576,MATCH($A125,'Hoja de Trabajo para listado'!$A$155:$A$1048576,0),MATCH((CUADRO!L$5&amp;$E125),'Hoja de Trabajo para listado'!$A$151:$Z$151,0)),0)+IFERROR(INDEX('Hoja de Trabajo para listado'!$AB$155:$BA$1048576,MATCH($A125,'Hoja de Trabajo para listado'!$AB$155:$AB$1048576,0),MATCH((CUADRO!L$5&amp;$E125),'Hoja de Trabajo para listado'!$AB$151:$BA$151,0)),0)+IFERROR(INDEX('Hoja de Trabajo para listado'!$BC$155:$CB$1048576,MATCH($A125,'Hoja de Trabajo para listado'!$BC$155:$BC$1048576,0),MATCH((CUADRO!L$5&amp;$E125),'Hoja de Trabajo para listado'!$BC$151:$CB$151,0)),0)+IFERROR(INDEX('Hoja de Trabajo para listado'!$DE$153:$DG$274,MATCH($A125,'Hoja de Trabajo para listado'!$DE$153:$DE$1048576,0),MATCH((CUADRO!L$5&amp;$E125),'Hoja de Trabajo para listado'!$DE$151:$DG$151,0)),0)+IFERROR(INDEX('Hoja de Trabajo para listado'!$CD$155:$DC$1048576,MATCH($A125,'Hoja de Trabajo para listado'!$CD$155:$CD$1048576,0),MATCH((CUADRO!L$5&amp;$E125),'Hoja de Trabajo para listado'!$CD$151:$DC$151,0)),0)</f>
        <v>0</v>
      </c>
      <c r="M125" s="314">
        <f ca="1">+IFERROR(INDEX('Hoja de Trabajo para listado'!$A$155:$Z$1048576,MATCH($A125,'Hoja de Trabajo para listado'!$A$155:$A$1048576,0),MATCH((CUADRO!M$5&amp;$E125),'Hoja de Trabajo para listado'!$A$151:$Z$151,0)),0)+IFERROR(INDEX('Hoja de Trabajo para listado'!$AB$155:$BA$1048576,MATCH($A125,'Hoja de Trabajo para listado'!$AB$155:$AB$1048576,0),MATCH((CUADRO!M$5&amp;$E125),'Hoja de Trabajo para listado'!$AB$151:$BA$151,0)),0)+IFERROR(INDEX('Hoja de Trabajo para listado'!$BC$155:$CB$1048576,MATCH($A125,'Hoja de Trabajo para listado'!$BC$155:$BC$1048576,0),MATCH((CUADRO!M$5&amp;$E125),'Hoja de Trabajo para listado'!$BC$151:$CB$151,0)),0)+IFERROR(INDEX('Hoja de Trabajo para listado'!$DE$153:$DG$274,MATCH($A125,'Hoja de Trabajo para listado'!$DE$153:$DE$1048576,0),MATCH((CUADRO!M$5&amp;$E125),'Hoja de Trabajo para listado'!$DE$151:$DG$151,0)),0)+IFERROR(INDEX('Hoja de Trabajo para listado'!$CD$155:$DC$1048576,MATCH($A125,'Hoja de Trabajo para listado'!$CD$155:$CD$1048576,0),MATCH((CUADRO!M$5&amp;$E125),'Hoja de Trabajo para listado'!$CD$151:$DC$151,0)),0)</f>
        <v>0</v>
      </c>
      <c r="N125" s="314">
        <f ca="1">+IFERROR(INDEX('Hoja de Trabajo para listado'!$A$155:$Z$1048576,MATCH($A125,'Hoja de Trabajo para listado'!$A$155:$A$1048576,0),MATCH((CUADRO!N$5&amp;$E125),'Hoja de Trabajo para listado'!$A$151:$Z$151,0)),0)+IFERROR(INDEX('Hoja de Trabajo para listado'!$AB$155:$BA$1048576,MATCH($A125,'Hoja de Trabajo para listado'!$AB$155:$AB$1048576,0),MATCH((CUADRO!N$5&amp;$E125),'Hoja de Trabajo para listado'!$AB$151:$BA$151,0)),0)+IFERROR(INDEX('Hoja de Trabajo para listado'!$BC$155:$CB$1048576,MATCH($A125,'Hoja de Trabajo para listado'!$BC$155:$BC$1048576,0),MATCH((CUADRO!N$5&amp;$E125),'Hoja de Trabajo para listado'!$BC$151:$CB$151,0)),0)+IFERROR(INDEX('Hoja de Trabajo para listado'!$DE$153:$DG$274,MATCH($A125,'Hoja de Trabajo para listado'!$DE$153:$DE$1048576,0),MATCH((CUADRO!N$5&amp;$E125),'Hoja de Trabajo para listado'!$DE$151:$DG$151,0)),0)+IFERROR(INDEX('Hoja de Trabajo para listado'!$CD$155:$DC$1048576,MATCH($A125,'Hoja de Trabajo para listado'!$CD$155:$CD$1048576,0),MATCH((CUADRO!N$5&amp;$E125),'Hoja de Trabajo para listado'!$CD$151:$DC$151,0)),0)</f>
        <v>0</v>
      </c>
      <c r="O125" s="314">
        <f ca="1">+IFERROR(INDEX('Hoja de Trabajo para listado'!$A$155:$Z$1048576,MATCH($A125,'Hoja de Trabajo para listado'!$A$155:$A$1048576,0),MATCH((CUADRO!O$5&amp;$E125),'Hoja de Trabajo para listado'!$A$151:$Z$151,0)),0)+IFERROR(INDEX('Hoja de Trabajo para listado'!$AB$155:$BA$1048576,MATCH($A125,'Hoja de Trabajo para listado'!$AB$155:$AB$1048576,0),MATCH((CUADRO!O$5&amp;$E125),'Hoja de Trabajo para listado'!$AB$151:$BA$151,0)),0)+IFERROR(INDEX('Hoja de Trabajo para listado'!$BC$155:$CB$1048576,MATCH($A125,'Hoja de Trabajo para listado'!$BC$155:$BC$1048576,0),MATCH((CUADRO!O$5&amp;$E125),'Hoja de Trabajo para listado'!$BC$151:$CB$151,0)),0)+IFERROR(INDEX('Hoja de Trabajo para listado'!$DE$153:$DG$274,MATCH($A125,'Hoja de Trabajo para listado'!$DE$153:$DE$1048576,0),MATCH((CUADRO!O$5&amp;$E125),'Hoja de Trabajo para listado'!$DE$151:$DG$151,0)),0)+IFERROR(INDEX('Hoja de Trabajo para listado'!$CD$155:$DC$1048576,MATCH($A125,'Hoja de Trabajo para listado'!$CD$155:$CD$1048576,0),MATCH((CUADRO!O$5&amp;$E125),'Hoja de Trabajo para listado'!$CD$151:$DC$151,0)),0)</f>
        <v>0</v>
      </c>
      <c r="P125" s="314">
        <f ca="1">+IFERROR(INDEX('Hoja de Trabajo para listado'!$A$155:$Z$1048576,MATCH($A125,'Hoja de Trabajo para listado'!$A$155:$A$1048576,0),MATCH((CUADRO!P$5&amp;$E125),'Hoja de Trabajo para listado'!$A$151:$Z$151,0)),0)+IFERROR(INDEX('Hoja de Trabajo para listado'!$AB$155:$BA$1048576,MATCH($A125,'Hoja de Trabajo para listado'!$AB$155:$AB$1048576,0),MATCH((CUADRO!P$5&amp;$E125),'Hoja de Trabajo para listado'!$AB$151:$BA$151,0)),0)+IFERROR(INDEX('Hoja de Trabajo para listado'!$BC$155:$CB$1048576,MATCH($A125,'Hoja de Trabajo para listado'!$BC$155:$BC$1048576,0),MATCH((CUADRO!P$5&amp;$E125),'Hoja de Trabajo para listado'!$BC$151:$CB$151,0)),0)+IFERROR(INDEX('Hoja de Trabajo para listado'!$DE$153:$DG$274,MATCH($A125,'Hoja de Trabajo para listado'!$DE$153:$DE$1048576,0),MATCH((CUADRO!P$5&amp;$E125),'Hoja de Trabajo para listado'!$DE$151:$DG$151,0)),0)+IFERROR(INDEX('Hoja de Trabajo para listado'!$CD$155:$DC$1048576,MATCH($A125,'Hoja de Trabajo para listado'!$CD$155:$CD$1048576,0),MATCH((CUADRO!P$5&amp;$E125),'Hoja de Trabajo para listado'!$CD$151:$DC$151,0)),0)</f>
        <v>0</v>
      </c>
      <c r="Q125" s="314">
        <f ca="1">+IFERROR(INDEX('Hoja de Trabajo para listado'!$A$155:$Z$1048576,MATCH($A125,'Hoja de Trabajo para listado'!$A$155:$A$1048576,0),MATCH((CUADRO!Q$5&amp;$E125),'Hoja de Trabajo para listado'!$A$151:$Z$151,0)),0)+IFERROR(INDEX('Hoja de Trabajo para listado'!$AB$155:$BA$1048576,MATCH($A125,'Hoja de Trabajo para listado'!$AB$155:$AB$1048576,0),MATCH((CUADRO!Q$5&amp;$E125),'Hoja de Trabajo para listado'!$AB$151:$BA$151,0)),0)+IFERROR(INDEX('Hoja de Trabajo para listado'!$BC$155:$CB$1048576,MATCH($A125,'Hoja de Trabajo para listado'!$BC$155:$BC$1048576,0),MATCH((CUADRO!Q$5&amp;$E125),'Hoja de Trabajo para listado'!$BC$151:$CB$151,0)),0)+IFERROR(INDEX('Hoja de Trabajo para listado'!$DE$153:$DG$274,MATCH($A125,'Hoja de Trabajo para listado'!$DE$153:$DE$1048576,0),MATCH((CUADRO!Q$5&amp;$E125),'Hoja de Trabajo para listado'!$DE$151:$DG$151,0)),0)+IFERROR(INDEX('Hoja de Trabajo para listado'!$CD$155:$DC$1048576,MATCH($A125,'Hoja de Trabajo para listado'!$CD$155:$CD$1048576,0),MATCH((CUADRO!Q$5&amp;$E125),'Hoja de Trabajo para listado'!$CD$151:$DC$151,0)),0)</f>
        <v>0</v>
      </c>
      <c r="R125" s="314">
        <f t="shared" ca="1" si="2"/>
        <v>0</v>
      </c>
      <c r="S125" s="344">
        <f ca="1">+R124+R125</f>
        <v>0</v>
      </c>
      <c r="T125" s="314">
        <f ca="1">+S125</f>
        <v>0</v>
      </c>
      <c r="U125" s="313">
        <f t="shared" si="3"/>
        <v>2</v>
      </c>
      <c r="V125" s="319" t="str">
        <f>+VLOOKUP(A125,bd_lista!$A$3:$E$593,5,FALSE)</f>
        <v>Gobiernos Autónomos Departamentales</v>
      </c>
      <c r="W125" s="426"/>
    </row>
    <row r="126" spans="1:23" ht="15" hidden="1" customHeight="1">
      <c r="A126" s="323">
        <v>2336</v>
      </c>
      <c r="B126" s="427">
        <f>+A126</f>
        <v>2336</v>
      </c>
      <c r="C126" s="318" t="str">
        <f>+VLOOKUP(A126,bd_lista!$A$3:$C$593,3,FALSE)</f>
        <v>Empresa Pública Departamental Fábrica de Calaminas y Clavos Potosi</v>
      </c>
      <c r="D126" s="429" t="str">
        <f>+C126</f>
        <v>Empresa Pública Departamental Fábrica de Calaminas y Clavos Potosi</v>
      </c>
      <c r="E126" s="346" t="s">
        <v>1418</v>
      </c>
      <c r="F126" s="314">
        <f ca="1">+IFERROR(INDEX('Hoja de Trabajo para listado'!$A$155:$Z$1048576,MATCH($A126,'Hoja de Trabajo para listado'!$A$155:$A$1048576,0),MATCH((CUADRO!F$5&amp;$E126),'Hoja de Trabajo para listado'!$A$151:$Z$151,0)),0)+IFERROR(INDEX('Hoja de Trabajo para listado'!$AB$155:$BA$1048576,MATCH($A126,'Hoja de Trabajo para listado'!$AB$155:$AB$1048576,0),MATCH((CUADRO!F$5&amp;$E126),'Hoja de Trabajo para listado'!$AB$151:$BA$151,0)),0)+IFERROR(INDEX('Hoja de Trabajo para listado'!$BC$155:$CB$1048576,MATCH($A126,'Hoja de Trabajo para listado'!$BC$155:$BC$1048576,0),MATCH((CUADRO!F$5&amp;$E126),'Hoja de Trabajo para listado'!$BC$151:$CB$151,0)),0)+IFERROR(INDEX('Hoja de Trabajo para listado'!$DE$153:$DG$274,MATCH($A126,'Hoja de Trabajo para listado'!$DE$153:$DE$1048576,0),MATCH((CUADRO!F$5&amp;$E126),'Hoja de Trabajo para listado'!$DE$151:$DG$151,0)),0)+IFERROR(INDEX('Hoja de Trabajo para listado'!$CD$155:$DC$1048576,MATCH($A126,'Hoja de Trabajo para listado'!$CD$155:$CD$1048576,0),MATCH((CUADRO!F$5&amp;$E126),'Hoja de Trabajo para listado'!$CD$151:$DC$151,0)),0)</f>
        <v>0</v>
      </c>
      <c r="G126" s="314">
        <f ca="1">+IFERROR(INDEX('Hoja de Trabajo para listado'!$A$155:$Z$1048576,MATCH($A126,'Hoja de Trabajo para listado'!$A$155:$A$1048576,0),MATCH((CUADRO!G$5&amp;$E126),'Hoja de Trabajo para listado'!$A$151:$Z$151,0)),0)+IFERROR(INDEX('Hoja de Trabajo para listado'!$AB$155:$BA$1048576,MATCH($A126,'Hoja de Trabajo para listado'!$AB$155:$AB$1048576,0),MATCH((CUADRO!G$5&amp;$E126),'Hoja de Trabajo para listado'!$AB$151:$BA$151,0)),0)+IFERROR(INDEX('Hoja de Trabajo para listado'!$BC$155:$CB$1048576,MATCH($A126,'Hoja de Trabajo para listado'!$BC$155:$BC$1048576,0),MATCH((CUADRO!G$5&amp;$E126),'Hoja de Trabajo para listado'!$BC$151:$CB$151,0)),0)+IFERROR(INDEX('Hoja de Trabajo para listado'!$DE$153:$DG$274,MATCH($A126,'Hoja de Trabajo para listado'!$DE$153:$DE$1048576,0),MATCH((CUADRO!G$5&amp;$E126),'Hoja de Trabajo para listado'!$DE$151:$DG$151,0)),0)+IFERROR(INDEX('Hoja de Trabajo para listado'!$CD$155:$DC$1048576,MATCH($A126,'Hoja de Trabajo para listado'!$CD$155:$CD$1048576,0),MATCH((CUADRO!G$5&amp;$E126),'Hoja de Trabajo para listado'!$CD$151:$DC$151,0)),0)</f>
        <v>0</v>
      </c>
      <c r="H126" s="314">
        <f ca="1">+IFERROR(INDEX('Hoja de Trabajo para listado'!$A$155:$Z$1048576,MATCH($A126,'Hoja de Trabajo para listado'!$A$155:$A$1048576,0),MATCH((CUADRO!H$5&amp;$E126),'Hoja de Trabajo para listado'!$A$151:$Z$151,0)),0)+IFERROR(INDEX('Hoja de Trabajo para listado'!$AB$155:$BA$1048576,MATCH($A126,'Hoja de Trabajo para listado'!$AB$155:$AB$1048576,0),MATCH((CUADRO!H$5&amp;$E126),'Hoja de Trabajo para listado'!$AB$151:$BA$151,0)),0)+IFERROR(INDEX('Hoja de Trabajo para listado'!$BC$155:$CB$1048576,MATCH($A126,'Hoja de Trabajo para listado'!$BC$155:$BC$1048576,0),MATCH((CUADRO!H$5&amp;$E126),'Hoja de Trabajo para listado'!$BC$151:$CB$151,0)),0)+IFERROR(INDEX('Hoja de Trabajo para listado'!$DE$153:$DG$274,MATCH($A126,'Hoja de Trabajo para listado'!$DE$153:$DE$1048576,0),MATCH((CUADRO!H$5&amp;$E126),'Hoja de Trabajo para listado'!$DE$151:$DG$151,0)),0)+IFERROR(INDEX('Hoja de Trabajo para listado'!$CD$155:$DC$1048576,MATCH($A126,'Hoja de Trabajo para listado'!$CD$155:$CD$1048576,0),MATCH((CUADRO!H$5&amp;$E126),'Hoja de Trabajo para listado'!$CD$151:$DC$151,0)),0)</f>
        <v>0</v>
      </c>
      <c r="I126" s="314">
        <f ca="1">+IFERROR(INDEX('Hoja de Trabajo para listado'!$A$155:$Z$1048576,MATCH($A126,'Hoja de Trabajo para listado'!$A$155:$A$1048576,0),MATCH((CUADRO!I$5&amp;$E126),'Hoja de Trabajo para listado'!$A$151:$Z$151,0)),0)+IFERROR(INDEX('Hoja de Trabajo para listado'!$AB$155:$BA$1048576,MATCH($A126,'Hoja de Trabajo para listado'!$AB$155:$AB$1048576,0),MATCH((CUADRO!I$5&amp;$E126),'Hoja de Trabajo para listado'!$AB$151:$BA$151,0)),0)+IFERROR(INDEX('Hoja de Trabajo para listado'!$BC$155:$CB$1048576,MATCH($A126,'Hoja de Trabajo para listado'!$BC$155:$BC$1048576,0),MATCH((CUADRO!I$5&amp;$E126),'Hoja de Trabajo para listado'!$BC$151:$CB$151,0)),0)+IFERROR(INDEX('Hoja de Trabajo para listado'!$DE$153:$DG$274,MATCH($A126,'Hoja de Trabajo para listado'!$DE$153:$DE$1048576,0),MATCH((CUADRO!I$5&amp;$E126),'Hoja de Trabajo para listado'!$DE$151:$DG$151,0)),0)+IFERROR(INDEX('Hoja de Trabajo para listado'!$CD$155:$DC$1048576,MATCH($A126,'Hoja de Trabajo para listado'!$CD$155:$CD$1048576,0),MATCH((CUADRO!I$5&amp;$E126),'Hoja de Trabajo para listado'!$CD$151:$DC$151,0)),0)</f>
        <v>0</v>
      </c>
      <c r="J126" s="314">
        <f ca="1">+IFERROR(INDEX('Hoja de Trabajo para listado'!$A$155:$Z$1048576,MATCH($A126,'Hoja de Trabajo para listado'!$A$155:$A$1048576,0),MATCH((CUADRO!J$5&amp;$E126),'Hoja de Trabajo para listado'!$A$151:$Z$151,0)),0)+IFERROR(INDEX('Hoja de Trabajo para listado'!$AB$155:$BA$1048576,MATCH($A126,'Hoja de Trabajo para listado'!$AB$155:$AB$1048576,0),MATCH((CUADRO!J$5&amp;$E126),'Hoja de Trabajo para listado'!$AB$151:$BA$151,0)),0)+IFERROR(INDEX('Hoja de Trabajo para listado'!$BC$155:$CB$1048576,MATCH($A126,'Hoja de Trabajo para listado'!$BC$155:$BC$1048576,0),MATCH((CUADRO!J$5&amp;$E126),'Hoja de Trabajo para listado'!$BC$151:$CB$151,0)),0)+IFERROR(INDEX('Hoja de Trabajo para listado'!$DE$153:$DG$274,MATCH($A126,'Hoja de Trabajo para listado'!$DE$153:$DE$1048576,0),MATCH((CUADRO!J$5&amp;$E126),'Hoja de Trabajo para listado'!$DE$151:$DG$151,0)),0)+IFERROR(INDEX('Hoja de Trabajo para listado'!$CD$155:$DC$1048576,MATCH($A126,'Hoja de Trabajo para listado'!$CD$155:$CD$1048576,0),MATCH((CUADRO!J$5&amp;$E126),'Hoja de Trabajo para listado'!$CD$151:$DC$151,0)),0)</f>
        <v>0</v>
      </c>
      <c r="K126" s="314">
        <f ca="1">+IFERROR(INDEX('Hoja de Trabajo para listado'!$A$155:$Z$1048576,MATCH($A126,'Hoja de Trabajo para listado'!$A$155:$A$1048576,0),MATCH((CUADRO!K$5&amp;$E126),'Hoja de Trabajo para listado'!$A$151:$Z$151,0)),0)+IFERROR(INDEX('Hoja de Trabajo para listado'!$AB$155:$BA$1048576,MATCH($A126,'Hoja de Trabajo para listado'!$AB$155:$AB$1048576,0),MATCH((CUADRO!K$5&amp;$E126),'Hoja de Trabajo para listado'!$AB$151:$BA$151,0)),0)+IFERROR(INDEX('Hoja de Trabajo para listado'!$BC$155:$CB$1048576,MATCH($A126,'Hoja de Trabajo para listado'!$BC$155:$BC$1048576,0),MATCH((CUADRO!K$5&amp;$E126),'Hoja de Trabajo para listado'!$BC$151:$CB$151,0)),0)+IFERROR(INDEX('Hoja de Trabajo para listado'!$DE$153:$DG$274,MATCH($A126,'Hoja de Trabajo para listado'!$DE$153:$DE$1048576,0),MATCH((CUADRO!K$5&amp;$E126),'Hoja de Trabajo para listado'!$DE$151:$DG$151,0)),0)+IFERROR(INDEX('Hoja de Trabajo para listado'!$CD$155:$DC$1048576,MATCH($A126,'Hoja de Trabajo para listado'!$CD$155:$CD$1048576,0),MATCH((CUADRO!K$5&amp;$E126),'Hoja de Trabajo para listado'!$CD$151:$DC$151,0)),0)</f>
        <v>0</v>
      </c>
      <c r="L126" s="314">
        <f ca="1">+IFERROR(INDEX('Hoja de Trabajo para listado'!$A$155:$Z$1048576,MATCH($A126,'Hoja de Trabajo para listado'!$A$155:$A$1048576,0),MATCH((CUADRO!L$5&amp;$E126),'Hoja de Trabajo para listado'!$A$151:$Z$151,0)),0)+IFERROR(INDEX('Hoja de Trabajo para listado'!$AB$155:$BA$1048576,MATCH($A126,'Hoja de Trabajo para listado'!$AB$155:$AB$1048576,0),MATCH((CUADRO!L$5&amp;$E126),'Hoja de Trabajo para listado'!$AB$151:$BA$151,0)),0)+IFERROR(INDEX('Hoja de Trabajo para listado'!$BC$155:$CB$1048576,MATCH($A126,'Hoja de Trabajo para listado'!$BC$155:$BC$1048576,0),MATCH((CUADRO!L$5&amp;$E126),'Hoja de Trabajo para listado'!$BC$151:$CB$151,0)),0)+IFERROR(INDEX('Hoja de Trabajo para listado'!$DE$153:$DG$274,MATCH($A126,'Hoja de Trabajo para listado'!$DE$153:$DE$1048576,0),MATCH((CUADRO!L$5&amp;$E126),'Hoja de Trabajo para listado'!$DE$151:$DG$151,0)),0)+IFERROR(INDEX('Hoja de Trabajo para listado'!$CD$155:$DC$1048576,MATCH($A126,'Hoja de Trabajo para listado'!$CD$155:$CD$1048576,0),MATCH((CUADRO!L$5&amp;$E126),'Hoja de Trabajo para listado'!$CD$151:$DC$151,0)),0)</f>
        <v>0</v>
      </c>
      <c r="M126" s="314">
        <f ca="1">+IFERROR(INDEX('Hoja de Trabajo para listado'!$A$155:$Z$1048576,MATCH($A126,'Hoja de Trabajo para listado'!$A$155:$A$1048576,0),MATCH((CUADRO!M$5&amp;$E126),'Hoja de Trabajo para listado'!$A$151:$Z$151,0)),0)+IFERROR(INDEX('Hoja de Trabajo para listado'!$AB$155:$BA$1048576,MATCH($A126,'Hoja de Trabajo para listado'!$AB$155:$AB$1048576,0),MATCH((CUADRO!M$5&amp;$E126),'Hoja de Trabajo para listado'!$AB$151:$BA$151,0)),0)+IFERROR(INDEX('Hoja de Trabajo para listado'!$BC$155:$CB$1048576,MATCH($A126,'Hoja de Trabajo para listado'!$BC$155:$BC$1048576,0),MATCH((CUADRO!M$5&amp;$E126),'Hoja de Trabajo para listado'!$BC$151:$CB$151,0)),0)+IFERROR(INDEX('Hoja de Trabajo para listado'!$DE$153:$DG$274,MATCH($A126,'Hoja de Trabajo para listado'!$DE$153:$DE$1048576,0),MATCH((CUADRO!M$5&amp;$E126),'Hoja de Trabajo para listado'!$DE$151:$DG$151,0)),0)+IFERROR(INDEX('Hoja de Trabajo para listado'!$CD$155:$DC$1048576,MATCH($A126,'Hoja de Trabajo para listado'!$CD$155:$CD$1048576,0),MATCH((CUADRO!M$5&amp;$E126),'Hoja de Trabajo para listado'!$CD$151:$DC$151,0)),0)</f>
        <v>0</v>
      </c>
      <c r="N126" s="314">
        <f ca="1">+IFERROR(INDEX('Hoja de Trabajo para listado'!$A$155:$Z$1048576,MATCH($A126,'Hoja de Trabajo para listado'!$A$155:$A$1048576,0),MATCH((CUADRO!N$5&amp;$E126),'Hoja de Trabajo para listado'!$A$151:$Z$151,0)),0)+IFERROR(INDEX('Hoja de Trabajo para listado'!$AB$155:$BA$1048576,MATCH($A126,'Hoja de Trabajo para listado'!$AB$155:$AB$1048576,0),MATCH((CUADRO!N$5&amp;$E126),'Hoja de Trabajo para listado'!$AB$151:$BA$151,0)),0)+IFERROR(INDEX('Hoja de Trabajo para listado'!$BC$155:$CB$1048576,MATCH($A126,'Hoja de Trabajo para listado'!$BC$155:$BC$1048576,0),MATCH((CUADRO!N$5&amp;$E126),'Hoja de Trabajo para listado'!$BC$151:$CB$151,0)),0)+IFERROR(INDEX('Hoja de Trabajo para listado'!$DE$153:$DG$274,MATCH($A126,'Hoja de Trabajo para listado'!$DE$153:$DE$1048576,0),MATCH((CUADRO!N$5&amp;$E126),'Hoja de Trabajo para listado'!$DE$151:$DG$151,0)),0)+IFERROR(INDEX('Hoja de Trabajo para listado'!$CD$155:$DC$1048576,MATCH($A126,'Hoja de Trabajo para listado'!$CD$155:$CD$1048576,0),MATCH((CUADRO!N$5&amp;$E126),'Hoja de Trabajo para listado'!$CD$151:$DC$151,0)),0)</f>
        <v>0</v>
      </c>
      <c r="O126" s="314">
        <f ca="1">+IFERROR(INDEX('Hoja de Trabajo para listado'!$A$155:$Z$1048576,MATCH($A126,'Hoja de Trabajo para listado'!$A$155:$A$1048576,0),MATCH((CUADRO!O$5&amp;$E126),'Hoja de Trabajo para listado'!$A$151:$Z$151,0)),0)+IFERROR(INDEX('Hoja de Trabajo para listado'!$AB$155:$BA$1048576,MATCH($A126,'Hoja de Trabajo para listado'!$AB$155:$AB$1048576,0),MATCH((CUADRO!O$5&amp;$E126),'Hoja de Trabajo para listado'!$AB$151:$BA$151,0)),0)+IFERROR(INDEX('Hoja de Trabajo para listado'!$BC$155:$CB$1048576,MATCH($A126,'Hoja de Trabajo para listado'!$BC$155:$BC$1048576,0),MATCH((CUADRO!O$5&amp;$E126),'Hoja de Trabajo para listado'!$BC$151:$CB$151,0)),0)+IFERROR(INDEX('Hoja de Trabajo para listado'!$DE$153:$DG$274,MATCH($A126,'Hoja de Trabajo para listado'!$DE$153:$DE$1048576,0),MATCH((CUADRO!O$5&amp;$E126),'Hoja de Trabajo para listado'!$DE$151:$DG$151,0)),0)+IFERROR(INDEX('Hoja de Trabajo para listado'!$CD$155:$DC$1048576,MATCH($A126,'Hoja de Trabajo para listado'!$CD$155:$CD$1048576,0),MATCH((CUADRO!O$5&amp;$E126),'Hoja de Trabajo para listado'!$CD$151:$DC$151,0)),0)</f>
        <v>0</v>
      </c>
      <c r="P126" s="314">
        <f ca="1">+IFERROR(INDEX('Hoja de Trabajo para listado'!$A$155:$Z$1048576,MATCH($A126,'Hoja de Trabajo para listado'!$A$155:$A$1048576,0),MATCH((CUADRO!P$5&amp;$E126),'Hoja de Trabajo para listado'!$A$151:$Z$151,0)),0)+IFERROR(INDEX('Hoja de Trabajo para listado'!$AB$155:$BA$1048576,MATCH($A126,'Hoja de Trabajo para listado'!$AB$155:$AB$1048576,0),MATCH((CUADRO!P$5&amp;$E126),'Hoja de Trabajo para listado'!$AB$151:$BA$151,0)),0)+IFERROR(INDEX('Hoja de Trabajo para listado'!$BC$155:$CB$1048576,MATCH($A126,'Hoja de Trabajo para listado'!$BC$155:$BC$1048576,0),MATCH((CUADRO!P$5&amp;$E126),'Hoja de Trabajo para listado'!$BC$151:$CB$151,0)),0)+IFERROR(INDEX('Hoja de Trabajo para listado'!$DE$153:$DG$274,MATCH($A126,'Hoja de Trabajo para listado'!$DE$153:$DE$1048576,0),MATCH((CUADRO!P$5&amp;$E126),'Hoja de Trabajo para listado'!$DE$151:$DG$151,0)),0)+IFERROR(INDEX('Hoja de Trabajo para listado'!$CD$155:$DC$1048576,MATCH($A126,'Hoja de Trabajo para listado'!$CD$155:$CD$1048576,0),MATCH((CUADRO!P$5&amp;$E126),'Hoja de Trabajo para listado'!$CD$151:$DC$151,0)),0)</f>
        <v>0</v>
      </c>
      <c r="Q126" s="314">
        <f ca="1">+IFERROR(INDEX('Hoja de Trabajo para listado'!$A$155:$Z$1048576,MATCH($A126,'Hoja de Trabajo para listado'!$A$155:$A$1048576,0),MATCH((CUADRO!Q$5&amp;$E126),'Hoja de Trabajo para listado'!$A$151:$Z$151,0)),0)+IFERROR(INDEX('Hoja de Trabajo para listado'!$AB$155:$BA$1048576,MATCH($A126,'Hoja de Trabajo para listado'!$AB$155:$AB$1048576,0),MATCH((CUADRO!Q$5&amp;$E126),'Hoja de Trabajo para listado'!$AB$151:$BA$151,0)),0)+IFERROR(INDEX('Hoja de Trabajo para listado'!$BC$155:$CB$1048576,MATCH($A126,'Hoja de Trabajo para listado'!$BC$155:$BC$1048576,0),MATCH((CUADRO!Q$5&amp;$E126),'Hoja de Trabajo para listado'!$BC$151:$CB$151,0)),0)+IFERROR(INDEX('Hoja de Trabajo para listado'!$DE$153:$DG$274,MATCH($A126,'Hoja de Trabajo para listado'!$DE$153:$DE$1048576,0),MATCH((CUADRO!Q$5&amp;$E126),'Hoja de Trabajo para listado'!$DE$151:$DG$151,0)),0)+IFERROR(INDEX('Hoja de Trabajo para listado'!$CD$155:$DC$1048576,MATCH($A126,'Hoja de Trabajo para listado'!$CD$155:$CD$1048576,0),MATCH((CUADRO!Q$5&amp;$E126),'Hoja de Trabajo para listado'!$CD$151:$DC$151,0)),0)</f>
        <v>0</v>
      </c>
      <c r="R126" s="314">
        <f t="shared" ca="1" si="2"/>
        <v>0</v>
      </c>
      <c r="S126" s="345"/>
      <c r="T126" s="314">
        <f ca="1">+T127</f>
        <v>0</v>
      </c>
      <c r="U126" s="313">
        <f t="shared" si="3"/>
        <v>1</v>
      </c>
      <c r="V126" s="319" t="str">
        <f>+VLOOKUP(A126,bd_lista!$A$3:$E$593,5,FALSE)</f>
        <v>Gobiernos Autónomos Indígenas Originarias Campesinas</v>
      </c>
      <c r="W126" s="425" t="str">
        <f>+V126</f>
        <v>Gobiernos Autónomos Indígenas Originarias Campesinas</v>
      </c>
    </row>
    <row r="127" spans="1:23" ht="15" hidden="1" customHeight="1">
      <c r="A127" s="323">
        <v>2336</v>
      </c>
      <c r="B127" s="428"/>
      <c r="C127" s="319" t="str">
        <f>+VLOOKUP(A127,bd_lista!$A$3:$C$593,3,FALSE)</f>
        <v>Empresa Pública Departamental Fábrica de Calaminas y Clavos Potosi</v>
      </c>
      <c r="D127" s="430"/>
      <c r="E127" s="347" t="s">
        <v>1419</v>
      </c>
      <c r="F127" s="316">
        <f ca="1">+IFERROR(INDEX('Hoja de Trabajo para listado'!$A$155:$Z$1048576,MATCH($A127,'Hoja de Trabajo para listado'!$A$155:$A$1048576,0),MATCH((CUADRO!F$5&amp;$E127),'Hoja de Trabajo para listado'!$A$151:$Z$151,0)),0)+IFERROR(INDEX('Hoja de Trabajo para listado'!$AB$155:$BA$1048576,MATCH($A127,'Hoja de Trabajo para listado'!$AB$155:$AB$1048576,0),MATCH((CUADRO!F$5&amp;$E127),'Hoja de Trabajo para listado'!$AB$151:$BA$151,0)),0)+IFERROR(INDEX('Hoja de Trabajo para listado'!$BC$155:$CB$1048576,MATCH($A127,'Hoja de Trabajo para listado'!$BC$155:$BC$1048576,0),MATCH((CUADRO!F$5&amp;$E127),'Hoja de Trabajo para listado'!$BC$151:$CB$151,0)),0)+IFERROR(INDEX('Hoja de Trabajo para listado'!$DE$153:$DG$274,MATCH($A127,'Hoja de Trabajo para listado'!$DE$153:$DE$1048576,0),MATCH((CUADRO!F$5&amp;$E127),'Hoja de Trabajo para listado'!$DE$151:$DG$151,0)),0)+IFERROR(INDEX('Hoja de Trabajo para listado'!$CD$155:$DC$1048576,MATCH($A127,'Hoja de Trabajo para listado'!$CD$155:$CD$1048576,0),MATCH((CUADRO!F$5&amp;$E127),'Hoja de Trabajo para listado'!$CD$151:$DC$151,0)),0)</f>
        <v>0</v>
      </c>
      <c r="G127" s="316">
        <f ca="1">+IFERROR(INDEX('Hoja de Trabajo para listado'!$A$155:$Z$1048576,MATCH($A127,'Hoja de Trabajo para listado'!$A$155:$A$1048576,0),MATCH((CUADRO!G$5&amp;$E127),'Hoja de Trabajo para listado'!$A$151:$Z$151,0)),0)+IFERROR(INDEX('Hoja de Trabajo para listado'!$AB$155:$BA$1048576,MATCH($A127,'Hoja de Trabajo para listado'!$AB$155:$AB$1048576,0),MATCH((CUADRO!G$5&amp;$E127),'Hoja de Trabajo para listado'!$AB$151:$BA$151,0)),0)+IFERROR(INDEX('Hoja de Trabajo para listado'!$BC$155:$CB$1048576,MATCH($A127,'Hoja de Trabajo para listado'!$BC$155:$BC$1048576,0),MATCH((CUADRO!G$5&amp;$E127),'Hoja de Trabajo para listado'!$BC$151:$CB$151,0)),0)+IFERROR(INDEX('Hoja de Trabajo para listado'!$DE$153:$DG$274,MATCH($A127,'Hoja de Trabajo para listado'!$DE$153:$DE$1048576,0),MATCH((CUADRO!G$5&amp;$E127),'Hoja de Trabajo para listado'!$DE$151:$DG$151,0)),0)+IFERROR(INDEX('Hoja de Trabajo para listado'!$CD$155:$DC$1048576,MATCH($A127,'Hoja de Trabajo para listado'!$CD$155:$CD$1048576,0),MATCH((CUADRO!G$5&amp;$E127),'Hoja de Trabajo para listado'!$CD$151:$DC$151,0)),0)</f>
        <v>0</v>
      </c>
      <c r="H127" s="316">
        <f ca="1">+IFERROR(INDEX('Hoja de Trabajo para listado'!$A$155:$Z$1048576,MATCH($A127,'Hoja de Trabajo para listado'!$A$155:$A$1048576,0),MATCH((CUADRO!H$5&amp;$E127),'Hoja de Trabajo para listado'!$A$151:$Z$151,0)),0)+IFERROR(INDEX('Hoja de Trabajo para listado'!$AB$155:$BA$1048576,MATCH($A127,'Hoja de Trabajo para listado'!$AB$155:$AB$1048576,0),MATCH((CUADRO!H$5&amp;$E127),'Hoja de Trabajo para listado'!$AB$151:$BA$151,0)),0)+IFERROR(INDEX('Hoja de Trabajo para listado'!$BC$155:$CB$1048576,MATCH($A127,'Hoja de Trabajo para listado'!$BC$155:$BC$1048576,0),MATCH((CUADRO!H$5&amp;$E127),'Hoja de Trabajo para listado'!$BC$151:$CB$151,0)),0)+IFERROR(INDEX('Hoja de Trabajo para listado'!$DE$153:$DG$274,MATCH($A127,'Hoja de Trabajo para listado'!$DE$153:$DE$1048576,0),MATCH((CUADRO!H$5&amp;$E127),'Hoja de Trabajo para listado'!$DE$151:$DG$151,0)),0)+IFERROR(INDEX('Hoja de Trabajo para listado'!$CD$155:$DC$1048576,MATCH($A127,'Hoja de Trabajo para listado'!$CD$155:$CD$1048576,0),MATCH((CUADRO!H$5&amp;$E127),'Hoja de Trabajo para listado'!$CD$151:$DC$151,0)),0)</f>
        <v>0</v>
      </c>
      <c r="I127" s="316">
        <f ca="1">+IFERROR(INDEX('Hoja de Trabajo para listado'!$A$155:$Z$1048576,MATCH($A127,'Hoja de Trabajo para listado'!$A$155:$A$1048576,0),MATCH((CUADRO!I$5&amp;$E127),'Hoja de Trabajo para listado'!$A$151:$Z$151,0)),0)+IFERROR(INDEX('Hoja de Trabajo para listado'!$AB$155:$BA$1048576,MATCH($A127,'Hoja de Trabajo para listado'!$AB$155:$AB$1048576,0),MATCH((CUADRO!I$5&amp;$E127),'Hoja de Trabajo para listado'!$AB$151:$BA$151,0)),0)+IFERROR(INDEX('Hoja de Trabajo para listado'!$BC$155:$CB$1048576,MATCH($A127,'Hoja de Trabajo para listado'!$BC$155:$BC$1048576,0),MATCH((CUADRO!I$5&amp;$E127),'Hoja de Trabajo para listado'!$BC$151:$CB$151,0)),0)+IFERROR(INDEX('Hoja de Trabajo para listado'!$DE$153:$DG$274,MATCH($A127,'Hoja de Trabajo para listado'!$DE$153:$DE$1048576,0),MATCH((CUADRO!I$5&amp;$E127),'Hoja de Trabajo para listado'!$DE$151:$DG$151,0)),0)+IFERROR(INDEX('Hoja de Trabajo para listado'!$CD$155:$DC$1048576,MATCH($A127,'Hoja de Trabajo para listado'!$CD$155:$CD$1048576,0),MATCH((CUADRO!I$5&amp;$E127),'Hoja de Trabajo para listado'!$CD$151:$DC$151,0)),0)</f>
        <v>0</v>
      </c>
      <c r="J127" s="316">
        <f ca="1">+IFERROR(INDEX('Hoja de Trabajo para listado'!$A$155:$Z$1048576,MATCH($A127,'Hoja de Trabajo para listado'!$A$155:$A$1048576,0),MATCH((CUADRO!J$5&amp;$E127),'Hoja de Trabajo para listado'!$A$151:$Z$151,0)),0)+IFERROR(INDEX('Hoja de Trabajo para listado'!$AB$155:$BA$1048576,MATCH($A127,'Hoja de Trabajo para listado'!$AB$155:$AB$1048576,0),MATCH((CUADRO!J$5&amp;$E127),'Hoja de Trabajo para listado'!$AB$151:$BA$151,0)),0)+IFERROR(INDEX('Hoja de Trabajo para listado'!$BC$155:$CB$1048576,MATCH($A127,'Hoja de Trabajo para listado'!$BC$155:$BC$1048576,0),MATCH((CUADRO!J$5&amp;$E127),'Hoja de Trabajo para listado'!$BC$151:$CB$151,0)),0)+IFERROR(INDEX('Hoja de Trabajo para listado'!$DE$153:$DG$274,MATCH($A127,'Hoja de Trabajo para listado'!$DE$153:$DE$1048576,0),MATCH((CUADRO!J$5&amp;$E127),'Hoja de Trabajo para listado'!$DE$151:$DG$151,0)),0)+IFERROR(INDEX('Hoja de Trabajo para listado'!$CD$155:$DC$1048576,MATCH($A127,'Hoja de Trabajo para listado'!$CD$155:$CD$1048576,0),MATCH((CUADRO!J$5&amp;$E127),'Hoja de Trabajo para listado'!$CD$151:$DC$151,0)),0)</f>
        <v>0</v>
      </c>
      <c r="K127" s="316">
        <f ca="1">+IFERROR(INDEX('Hoja de Trabajo para listado'!$A$155:$Z$1048576,MATCH($A127,'Hoja de Trabajo para listado'!$A$155:$A$1048576,0),MATCH((CUADRO!K$5&amp;$E127),'Hoja de Trabajo para listado'!$A$151:$Z$151,0)),0)+IFERROR(INDEX('Hoja de Trabajo para listado'!$AB$155:$BA$1048576,MATCH($A127,'Hoja de Trabajo para listado'!$AB$155:$AB$1048576,0),MATCH((CUADRO!K$5&amp;$E127),'Hoja de Trabajo para listado'!$AB$151:$BA$151,0)),0)+IFERROR(INDEX('Hoja de Trabajo para listado'!$BC$155:$CB$1048576,MATCH($A127,'Hoja de Trabajo para listado'!$BC$155:$BC$1048576,0),MATCH((CUADRO!K$5&amp;$E127),'Hoja de Trabajo para listado'!$BC$151:$CB$151,0)),0)+IFERROR(INDEX('Hoja de Trabajo para listado'!$DE$153:$DG$274,MATCH($A127,'Hoja de Trabajo para listado'!$DE$153:$DE$1048576,0),MATCH((CUADRO!K$5&amp;$E127),'Hoja de Trabajo para listado'!$DE$151:$DG$151,0)),0)+IFERROR(INDEX('Hoja de Trabajo para listado'!$CD$155:$DC$1048576,MATCH($A127,'Hoja de Trabajo para listado'!$CD$155:$CD$1048576,0),MATCH((CUADRO!K$5&amp;$E127),'Hoja de Trabajo para listado'!$CD$151:$DC$151,0)),0)</f>
        <v>0</v>
      </c>
      <c r="L127" s="316">
        <f ca="1">+IFERROR(INDEX('Hoja de Trabajo para listado'!$A$155:$Z$1048576,MATCH($A127,'Hoja de Trabajo para listado'!$A$155:$A$1048576,0),MATCH((CUADRO!L$5&amp;$E127),'Hoja de Trabajo para listado'!$A$151:$Z$151,0)),0)+IFERROR(INDEX('Hoja de Trabajo para listado'!$AB$155:$BA$1048576,MATCH($A127,'Hoja de Trabajo para listado'!$AB$155:$AB$1048576,0),MATCH((CUADRO!L$5&amp;$E127),'Hoja de Trabajo para listado'!$AB$151:$BA$151,0)),0)+IFERROR(INDEX('Hoja de Trabajo para listado'!$BC$155:$CB$1048576,MATCH($A127,'Hoja de Trabajo para listado'!$BC$155:$BC$1048576,0),MATCH((CUADRO!L$5&amp;$E127),'Hoja de Trabajo para listado'!$BC$151:$CB$151,0)),0)+IFERROR(INDEX('Hoja de Trabajo para listado'!$DE$153:$DG$274,MATCH($A127,'Hoja de Trabajo para listado'!$DE$153:$DE$1048576,0),MATCH((CUADRO!L$5&amp;$E127),'Hoja de Trabajo para listado'!$DE$151:$DG$151,0)),0)+IFERROR(INDEX('Hoja de Trabajo para listado'!$CD$155:$DC$1048576,MATCH($A127,'Hoja de Trabajo para listado'!$CD$155:$CD$1048576,0),MATCH((CUADRO!L$5&amp;$E127),'Hoja de Trabajo para listado'!$CD$151:$DC$151,0)),0)</f>
        <v>0</v>
      </c>
      <c r="M127" s="316">
        <f ca="1">+IFERROR(INDEX('Hoja de Trabajo para listado'!$A$155:$Z$1048576,MATCH($A127,'Hoja de Trabajo para listado'!$A$155:$A$1048576,0),MATCH((CUADRO!M$5&amp;$E127),'Hoja de Trabajo para listado'!$A$151:$Z$151,0)),0)+IFERROR(INDEX('Hoja de Trabajo para listado'!$AB$155:$BA$1048576,MATCH($A127,'Hoja de Trabajo para listado'!$AB$155:$AB$1048576,0),MATCH((CUADRO!M$5&amp;$E127),'Hoja de Trabajo para listado'!$AB$151:$BA$151,0)),0)+IFERROR(INDEX('Hoja de Trabajo para listado'!$BC$155:$CB$1048576,MATCH($A127,'Hoja de Trabajo para listado'!$BC$155:$BC$1048576,0),MATCH((CUADRO!M$5&amp;$E127),'Hoja de Trabajo para listado'!$BC$151:$CB$151,0)),0)+IFERROR(INDEX('Hoja de Trabajo para listado'!$DE$153:$DG$274,MATCH($A127,'Hoja de Trabajo para listado'!$DE$153:$DE$1048576,0),MATCH((CUADRO!M$5&amp;$E127),'Hoja de Trabajo para listado'!$DE$151:$DG$151,0)),0)+IFERROR(INDEX('Hoja de Trabajo para listado'!$CD$155:$DC$1048576,MATCH($A127,'Hoja de Trabajo para listado'!$CD$155:$CD$1048576,0),MATCH((CUADRO!M$5&amp;$E127),'Hoja de Trabajo para listado'!$CD$151:$DC$151,0)),0)</f>
        <v>0</v>
      </c>
      <c r="N127" s="316">
        <f ca="1">+IFERROR(INDEX('Hoja de Trabajo para listado'!$A$155:$Z$1048576,MATCH($A127,'Hoja de Trabajo para listado'!$A$155:$A$1048576,0),MATCH((CUADRO!N$5&amp;$E127),'Hoja de Trabajo para listado'!$A$151:$Z$151,0)),0)+IFERROR(INDEX('Hoja de Trabajo para listado'!$AB$155:$BA$1048576,MATCH($A127,'Hoja de Trabajo para listado'!$AB$155:$AB$1048576,0),MATCH((CUADRO!N$5&amp;$E127),'Hoja de Trabajo para listado'!$AB$151:$BA$151,0)),0)+IFERROR(INDEX('Hoja de Trabajo para listado'!$BC$155:$CB$1048576,MATCH($A127,'Hoja de Trabajo para listado'!$BC$155:$BC$1048576,0),MATCH((CUADRO!N$5&amp;$E127),'Hoja de Trabajo para listado'!$BC$151:$CB$151,0)),0)+IFERROR(INDEX('Hoja de Trabajo para listado'!$DE$153:$DG$274,MATCH($A127,'Hoja de Trabajo para listado'!$DE$153:$DE$1048576,0),MATCH((CUADRO!N$5&amp;$E127),'Hoja de Trabajo para listado'!$DE$151:$DG$151,0)),0)+IFERROR(INDEX('Hoja de Trabajo para listado'!$CD$155:$DC$1048576,MATCH($A127,'Hoja de Trabajo para listado'!$CD$155:$CD$1048576,0),MATCH((CUADRO!N$5&amp;$E127),'Hoja de Trabajo para listado'!$CD$151:$DC$151,0)),0)</f>
        <v>0</v>
      </c>
      <c r="O127" s="316">
        <f ca="1">+IFERROR(INDEX('Hoja de Trabajo para listado'!$A$155:$Z$1048576,MATCH($A127,'Hoja de Trabajo para listado'!$A$155:$A$1048576,0),MATCH((CUADRO!O$5&amp;$E127),'Hoja de Trabajo para listado'!$A$151:$Z$151,0)),0)+IFERROR(INDEX('Hoja de Trabajo para listado'!$AB$155:$BA$1048576,MATCH($A127,'Hoja de Trabajo para listado'!$AB$155:$AB$1048576,0),MATCH((CUADRO!O$5&amp;$E127),'Hoja de Trabajo para listado'!$AB$151:$BA$151,0)),0)+IFERROR(INDEX('Hoja de Trabajo para listado'!$BC$155:$CB$1048576,MATCH($A127,'Hoja de Trabajo para listado'!$BC$155:$BC$1048576,0),MATCH((CUADRO!O$5&amp;$E127),'Hoja de Trabajo para listado'!$BC$151:$CB$151,0)),0)+IFERROR(INDEX('Hoja de Trabajo para listado'!$DE$153:$DG$274,MATCH($A127,'Hoja de Trabajo para listado'!$DE$153:$DE$1048576,0),MATCH((CUADRO!O$5&amp;$E127),'Hoja de Trabajo para listado'!$DE$151:$DG$151,0)),0)+IFERROR(INDEX('Hoja de Trabajo para listado'!$CD$155:$DC$1048576,MATCH($A127,'Hoja de Trabajo para listado'!$CD$155:$CD$1048576,0),MATCH((CUADRO!O$5&amp;$E127),'Hoja de Trabajo para listado'!$CD$151:$DC$151,0)),0)</f>
        <v>0</v>
      </c>
      <c r="P127" s="316">
        <f ca="1">+IFERROR(INDEX('Hoja de Trabajo para listado'!$A$155:$Z$1048576,MATCH($A127,'Hoja de Trabajo para listado'!$A$155:$A$1048576,0),MATCH((CUADRO!P$5&amp;$E127),'Hoja de Trabajo para listado'!$A$151:$Z$151,0)),0)+IFERROR(INDEX('Hoja de Trabajo para listado'!$AB$155:$BA$1048576,MATCH($A127,'Hoja de Trabajo para listado'!$AB$155:$AB$1048576,0),MATCH((CUADRO!P$5&amp;$E127),'Hoja de Trabajo para listado'!$AB$151:$BA$151,0)),0)+IFERROR(INDEX('Hoja de Trabajo para listado'!$BC$155:$CB$1048576,MATCH($A127,'Hoja de Trabajo para listado'!$BC$155:$BC$1048576,0),MATCH((CUADRO!P$5&amp;$E127),'Hoja de Trabajo para listado'!$BC$151:$CB$151,0)),0)+IFERROR(INDEX('Hoja de Trabajo para listado'!$DE$153:$DG$274,MATCH($A127,'Hoja de Trabajo para listado'!$DE$153:$DE$1048576,0),MATCH((CUADRO!P$5&amp;$E127),'Hoja de Trabajo para listado'!$DE$151:$DG$151,0)),0)+IFERROR(INDEX('Hoja de Trabajo para listado'!$CD$155:$DC$1048576,MATCH($A127,'Hoja de Trabajo para listado'!$CD$155:$CD$1048576,0),MATCH((CUADRO!P$5&amp;$E127),'Hoja de Trabajo para listado'!$CD$151:$DC$151,0)),0)</f>
        <v>0</v>
      </c>
      <c r="Q127" s="316">
        <f ca="1">+IFERROR(INDEX('Hoja de Trabajo para listado'!$A$155:$Z$1048576,MATCH($A127,'Hoja de Trabajo para listado'!$A$155:$A$1048576,0),MATCH((CUADRO!Q$5&amp;$E127),'Hoja de Trabajo para listado'!$A$151:$Z$151,0)),0)+IFERROR(INDEX('Hoja de Trabajo para listado'!$AB$155:$BA$1048576,MATCH($A127,'Hoja de Trabajo para listado'!$AB$155:$AB$1048576,0),MATCH((CUADRO!Q$5&amp;$E127),'Hoja de Trabajo para listado'!$AB$151:$BA$151,0)),0)+IFERROR(INDEX('Hoja de Trabajo para listado'!$BC$155:$CB$1048576,MATCH($A127,'Hoja de Trabajo para listado'!$BC$155:$BC$1048576,0),MATCH((CUADRO!Q$5&amp;$E127),'Hoja de Trabajo para listado'!$BC$151:$CB$151,0)),0)+IFERROR(INDEX('Hoja de Trabajo para listado'!$DE$153:$DG$274,MATCH($A127,'Hoja de Trabajo para listado'!$DE$153:$DE$1048576,0),MATCH((CUADRO!Q$5&amp;$E127),'Hoja de Trabajo para listado'!$DE$151:$DG$151,0)),0)+IFERROR(INDEX('Hoja de Trabajo para listado'!$CD$155:$DC$1048576,MATCH($A127,'Hoja de Trabajo para listado'!$CD$155:$CD$1048576,0),MATCH((CUADRO!Q$5&amp;$E127),'Hoja de Trabajo para listado'!$CD$151:$DC$151,0)),0)</f>
        <v>0</v>
      </c>
      <c r="R127" s="316">
        <f t="shared" ca="1" si="2"/>
        <v>0</v>
      </c>
      <c r="S127" s="344">
        <f ca="1">+R126+R127</f>
        <v>0</v>
      </c>
      <c r="T127" s="316">
        <f ca="1">+S127</f>
        <v>0</v>
      </c>
      <c r="U127" s="315">
        <f t="shared" si="3"/>
        <v>2</v>
      </c>
      <c r="V127" s="319" t="str">
        <f>+VLOOKUP(A127,bd_lista!$A$3:$E$593,5,FALSE)</f>
        <v>Gobiernos Autónomos Indígenas Originarias Campesinas</v>
      </c>
      <c r="W127" s="426"/>
    </row>
    <row r="128" spans="1:23" ht="15" hidden="1" customHeight="1">
      <c r="A128" s="325">
        <v>3301</v>
      </c>
      <c r="B128" s="427">
        <f>+A128</f>
        <v>3301</v>
      </c>
      <c r="C128" s="318" t="str">
        <f>+VLOOKUP(A128,bd_lista!$A$3:$C$593,3,FALSE)</f>
        <v>Gobierno Autónomo Indígena Originario Campesino del Territorio de Raqaypampa</v>
      </c>
      <c r="D128" s="429" t="str">
        <f>+C128</f>
        <v>Gobierno Autónomo Indígena Originario Campesino del Territorio de Raqaypampa</v>
      </c>
      <c r="E128" s="346" t="s">
        <v>1418</v>
      </c>
      <c r="F128" s="314">
        <f ca="1">+IFERROR(INDEX('Hoja de Trabajo para listado'!$A$155:$Z$1048576,MATCH($A128,'Hoja de Trabajo para listado'!$A$155:$A$1048576,0),MATCH((CUADRO!F$5&amp;$E128),'Hoja de Trabajo para listado'!$A$151:$Z$151,0)),0)+IFERROR(INDEX('Hoja de Trabajo para listado'!$AB$155:$BA$1048576,MATCH($A128,'Hoja de Trabajo para listado'!$AB$155:$AB$1048576,0),MATCH((CUADRO!F$5&amp;$E128),'Hoja de Trabajo para listado'!$AB$151:$BA$151,0)),0)+IFERROR(INDEX('Hoja de Trabajo para listado'!$BC$155:$CB$1048576,MATCH($A128,'Hoja de Trabajo para listado'!$BC$155:$BC$1048576,0),MATCH((CUADRO!F$5&amp;$E128),'Hoja de Trabajo para listado'!$BC$151:$CB$151,0)),0)+IFERROR(INDEX('Hoja de Trabajo para listado'!$DE$153:$DG$274,MATCH($A128,'Hoja de Trabajo para listado'!$DE$153:$DE$1048576,0),MATCH((CUADRO!F$5&amp;$E128),'Hoja de Trabajo para listado'!$DE$151:$DG$151,0)),0)+IFERROR(INDEX('Hoja de Trabajo para listado'!$CD$155:$DC$1048576,MATCH($A128,'Hoja de Trabajo para listado'!$CD$155:$CD$1048576,0),MATCH((CUADRO!F$5&amp;$E128),'Hoja de Trabajo para listado'!$CD$151:$DC$151,0)),0)</f>
        <v>0</v>
      </c>
      <c r="G128" s="314">
        <f ca="1">+IFERROR(INDEX('Hoja de Trabajo para listado'!$A$155:$Z$1048576,MATCH($A128,'Hoja de Trabajo para listado'!$A$155:$A$1048576,0),MATCH((CUADRO!G$5&amp;$E128),'Hoja de Trabajo para listado'!$A$151:$Z$151,0)),0)+IFERROR(INDEX('Hoja de Trabajo para listado'!$AB$155:$BA$1048576,MATCH($A128,'Hoja de Trabajo para listado'!$AB$155:$AB$1048576,0),MATCH((CUADRO!G$5&amp;$E128),'Hoja de Trabajo para listado'!$AB$151:$BA$151,0)),0)+IFERROR(INDEX('Hoja de Trabajo para listado'!$BC$155:$CB$1048576,MATCH($A128,'Hoja de Trabajo para listado'!$BC$155:$BC$1048576,0),MATCH((CUADRO!G$5&amp;$E128),'Hoja de Trabajo para listado'!$BC$151:$CB$151,0)),0)+IFERROR(INDEX('Hoja de Trabajo para listado'!$DE$153:$DG$274,MATCH($A128,'Hoja de Trabajo para listado'!$DE$153:$DE$1048576,0),MATCH((CUADRO!G$5&amp;$E128),'Hoja de Trabajo para listado'!$DE$151:$DG$151,0)),0)+IFERROR(INDEX('Hoja de Trabajo para listado'!$CD$155:$DC$1048576,MATCH($A128,'Hoja de Trabajo para listado'!$CD$155:$CD$1048576,0),MATCH((CUADRO!G$5&amp;$E128),'Hoja de Trabajo para listado'!$CD$151:$DC$151,0)),0)</f>
        <v>0</v>
      </c>
      <c r="H128" s="314">
        <f ca="1">+IFERROR(INDEX('Hoja de Trabajo para listado'!$A$155:$Z$1048576,MATCH($A128,'Hoja de Trabajo para listado'!$A$155:$A$1048576,0),MATCH((CUADRO!H$5&amp;$E128),'Hoja de Trabajo para listado'!$A$151:$Z$151,0)),0)+IFERROR(INDEX('Hoja de Trabajo para listado'!$AB$155:$BA$1048576,MATCH($A128,'Hoja de Trabajo para listado'!$AB$155:$AB$1048576,0),MATCH((CUADRO!H$5&amp;$E128),'Hoja de Trabajo para listado'!$AB$151:$BA$151,0)),0)+IFERROR(INDEX('Hoja de Trabajo para listado'!$BC$155:$CB$1048576,MATCH($A128,'Hoja de Trabajo para listado'!$BC$155:$BC$1048576,0),MATCH((CUADRO!H$5&amp;$E128),'Hoja de Trabajo para listado'!$BC$151:$CB$151,0)),0)+IFERROR(INDEX('Hoja de Trabajo para listado'!$DE$153:$DG$274,MATCH($A128,'Hoja de Trabajo para listado'!$DE$153:$DE$1048576,0),MATCH((CUADRO!H$5&amp;$E128),'Hoja de Trabajo para listado'!$DE$151:$DG$151,0)),0)+IFERROR(INDEX('Hoja de Trabajo para listado'!$CD$155:$DC$1048576,MATCH($A128,'Hoja de Trabajo para listado'!$CD$155:$CD$1048576,0),MATCH((CUADRO!H$5&amp;$E128),'Hoja de Trabajo para listado'!$CD$151:$DC$151,0)),0)</f>
        <v>0</v>
      </c>
      <c r="I128" s="314">
        <f ca="1">+IFERROR(INDEX('Hoja de Trabajo para listado'!$A$155:$Z$1048576,MATCH($A128,'Hoja de Trabajo para listado'!$A$155:$A$1048576,0),MATCH((CUADRO!I$5&amp;$E128),'Hoja de Trabajo para listado'!$A$151:$Z$151,0)),0)+IFERROR(INDEX('Hoja de Trabajo para listado'!$AB$155:$BA$1048576,MATCH($A128,'Hoja de Trabajo para listado'!$AB$155:$AB$1048576,0),MATCH((CUADRO!I$5&amp;$E128),'Hoja de Trabajo para listado'!$AB$151:$BA$151,0)),0)+IFERROR(INDEX('Hoja de Trabajo para listado'!$BC$155:$CB$1048576,MATCH($A128,'Hoja de Trabajo para listado'!$BC$155:$BC$1048576,0),MATCH((CUADRO!I$5&amp;$E128),'Hoja de Trabajo para listado'!$BC$151:$CB$151,0)),0)+IFERROR(INDEX('Hoja de Trabajo para listado'!$DE$153:$DG$274,MATCH($A128,'Hoja de Trabajo para listado'!$DE$153:$DE$1048576,0),MATCH((CUADRO!I$5&amp;$E128),'Hoja de Trabajo para listado'!$DE$151:$DG$151,0)),0)+IFERROR(INDEX('Hoja de Trabajo para listado'!$CD$155:$DC$1048576,MATCH($A128,'Hoja de Trabajo para listado'!$CD$155:$CD$1048576,0),MATCH((CUADRO!I$5&amp;$E128),'Hoja de Trabajo para listado'!$CD$151:$DC$151,0)),0)</f>
        <v>0</v>
      </c>
      <c r="J128" s="314">
        <f ca="1">+IFERROR(INDEX('Hoja de Trabajo para listado'!$A$155:$Z$1048576,MATCH($A128,'Hoja de Trabajo para listado'!$A$155:$A$1048576,0),MATCH((CUADRO!J$5&amp;$E128),'Hoja de Trabajo para listado'!$A$151:$Z$151,0)),0)+IFERROR(INDEX('Hoja de Trabajo para listado'!$AB$155:$BA$1048576,MATCH($A128,'Hoja de Trabajo para listado'!$AB$155:$AB$1048576,0),MATCH((CUADRO!J$5&amp;$E128),'Hoja de Trabajo para listado'!$AB$151:$BA$151,0)),0)+IFERROR(INDEX('Hoja de Trabajo para listado'!$BC$155:$CB$1048576,MATCH($A128,'Hoja de Trabajo para listado'!$BC$155:$BC$1048576,0),MATCH((CUADRO!J$5&amp;$E128),'Hoja de Trabajo para listado'!$BC$151:$CB$151,0)),0)+IFERROR(INDEX('Hoja de Trabajo para listado'!$DE$153:$DG$274,MATCH($A128,'Hoja de Trabajo para listado'!$DE$153:$DE$1048576,0),MATCH((CUADRO!J$5&amp;$E128),'Hoja de Trabajo para listado'!$DE$151:$DG$151,0)),0)+IFERROR(INDEX('Hoja de Trabajo para listado'!$CD$155:$DC$1048576,MATCH($A128,'Hoja de Trabajo para listado'!$CD$155:$CD$1048576,0),MATCH((CUADRO!J$5&amp;$E128),'Hoja de Trabajo para listado'!$CD$151:$DC$151,0)),0)</f>
        <v>0</v>
      </c>
      <c r="K128" s="314">
        <f ca="1">+IFERROR(INDEX('Hoja de Trabajo para listado'!$A$155:$Z$1048576,MATCH($A128,'Hoja de Trabajo para listado'!$A$155:$A$1048576,0),MATCH((CUADRO!K$5&amp;$E128),'Hoja de Trabajo para listado'!$A$151:$Z$151,0)),0)+IFERROR(INDEX('Hoja de Trabajo para listado'!$AB$155:$BA$1048576,MATCH($A128,'Hoja de Trabajo para listado'!$AB$155:$AB$1048576,0),MATCH((CUADRO!K$5&amp;$E128),'Hoja de Trabajo para listado'!$AB$151:$BA$151,0)),0)+IFERROR(INDEX('Hoja de Trabajo para listado'!$BC$155:$CB$1048576,MATCH($A128,'Hoja de Trabajo para listado'!$BC$155:$BC$1048576,0),MATCH((CUADRO!K$5&amp;$E128),'Hoja de Trabajo para listado'!$BC$151:$CB$151,0)),0)+IFERROR(INDEX('Hoja de Trabajo para listado'!$DE$153:$DG$274,MATCH($A128,'Hoja de Trabajo para listado'!$DE$153:$DE$1048576,0),MATCH((CUADRO!K$5&amp;$E128),'Hoja de Trabajo para listado'!$DE$151:$DG$151,0)),0)+IFERROR(INDEX('Hoja de Trabajo para listado'!$CD$155:$DC$1048576,MATCH($A128,'Hoja de Trabajo para listado'!$CD$155:$CD$1048576,0),MATCH((CUADRO!K$5&amp;$E128),'Hoja de Trabajo para listado'!$CD$151:$DC$151,0)),0)</f>
        <v>0</v>
      </c>
      <c r="L128" s="314">
        <f ca="1">+IFERROR(INDEX('Hoja de Trabajo para listado'!$A$155:$Z$1048576,MATCH($A128,'Hoja de Trabajo para listado'!$A$155:$A$1048576,0),MATCH((CUADRO!L$5&amp;$E128),'Hoja de Trabajo para listado'!$A$151:$Z$151,0)),0)+IFERROR(INDEX('Hoja de Trabajo para listado'!$AB$155:$BA$1048576,MATCH($A128,'Hoja de Trabajo para listado'!$AB$155:$AB$1048576,0),MATCH((CUADRO!L$5&amp;$E128),'Hoja de Trabajo para listado'!$AB$151:$BA$151,0)),0)+IFERROR(INDEX('Hoja de Trabajo para listado'!$BC$155:$CB$1048576,MATCH($A128,'Hoja de Trabajo para listado'!$BC$155:$BC$1048576,0),MATCH((CUADRO!L$5&amp;$E128),'Hoja de Trabajo para listado'!$BC$151:$CB$151,0)),0)+IFERROR(INDEX('Hoja de Trabajo para listado'!$DE$153:$DG$274,MATCH($A128,'Hoja de Trabajo para listado'!$DE$153:$DE$1048576,0),MATCH((CUADRO!L$5&amp;$E128),'Hoja de Trabajo para listado'!$DE$151:$DG$151,0)),0)+IFERROR(INDEX('Hoja de Trabajo para listado'!$CD$155:$DC$1048576,MATCH($A128,'Hoja de Trabajo para listado'!$CD$155:$CD$1048576,0),MATCH((CUADRO!L$5&amp;$E128),'Hoja de Trabajo para listado'!$CD$151:$DC$151,0)),0)</f>
        <v>0</v>
      </c>
      <c r="M128" s="314">
        <f ca="1">+IFERROR(INDEX('Hoja de Trabajo para listado'!$A$155:$Z$1048576,MATCH($A128,'Hoja de Trabajo para listado'!$A$155:$A$1048576,0),MATCH((CUADRO!M$5&amp;$E128),'Hoja de Trabajo para listado'!$A$151:$Z$151,0)),0)+IFERROR(INDEX('Hoja de Trabajo para listado'!$AB$155:$BA$1048576,MATCH($A128,'Hoja de Trabajo para listado'!$AB$155:$AB$1048576,0),MATCH((CUADRO!M$5&amp;$E128),'Hoja de Trabajo para listado'!$AB$151:$BA$151,0)),0)+IFERROR(INDEX('Hoja de Trabajo para listado'!$BC$155:$CB$1048576,MATCH($A128,'Hoja de Trabajo para listado'!$BC$155:$BC$1048576,0),MATCH((CUADRO!M$5&amp;$E128),'Hoja de Trabajo para listado'!$BC$151:$CB$151,0)),0)+IFERROR(INDEX('Hoja de Trabajo para listado'!$DE$153:$DG$274,MATCH($A128,'Hoja de Trabajo para listado'!$DE$153:$DE$1048576,0),MATCH((CUADRO!M$5&amp;$E128),'Hoja de Trabajo para listado'!$DE$151:$DG$151,0)),0)+IFERROR(INDEX('Hoja de Trabajo para listado'!$CD$155:$DC$1048576,MATCH($A128,'Hoja de Trabajo para listado'!$CD$155:$CD$1048576,0),MATCH((CUADRO!M$5&amp;$E128),'Hoja de Trabajo para listado'!$CD$151:$DC$151,0)),0)</f>
        <v>0</v>
      </c>
      <c r="N128" s="314">
        <f ca="1">+IFERROR(INDEX('Hoja de Trabajo para listado'!$A$155:$Z$1048576,MATCH($A128,'Hoja de Trabajo para listado'!$A$155:$A$1048576,0),MATCH((CUADRO!N$5&amp;$E128),'Hoja de Trabajo para listado'!$A$151:$Z$151,0)),0)+IFERROR(INDEX('Hoja de Trabajo para listado'!$AB$155:$BA$1048576,MATCH($A128,'Hoja de Trabajo para listado'!$AB$155:$AB$1048576,0),MATCH((CUADRO!N$5&amp;$E128),'Hoja de Trabajo para listado'!$AB$151:$BA$151,0)),0)+IFERROR(INDEX('Hoja de Trabajo para listado'!$BC$155:$CB$1048576,MATCH($A128,'Hoja de Trabajo para listado'!$BC$155:$BC$1048576,0),MATCH((CUADRO!N$5&amp;$E128),'Hoja de Trabajo para listado'!$BC$151:$CB$151,0)),0)+IFERROR(INDEX('Hoja de Trabajo para listado'!$DE$153:$DG$274,MATCH($A128,'Hoja de Trabajo para listado'!$DE$153:$DE$1048576,0),MATCH((CUADRO!N$5&amp;$E128),'Hoja de Trabajo para listado'!$DE$151:$DG$151,0)),0)+IFERROR(INDEX('Hoja de Trabajo para listado'!$CD$155:$DC$1048576,MATCH($A128,'Hoja de Trabajo para listado'!$CD$155:$CD$1048576,0),MATCH((CUADRO!N$5&amp;$E128),'Hoja de Trabajo para listado'!$CD$151:$DC$151,0)),0)</f>
        <v>0</v>
      </c>
      <c r="O128" s="314">
        <f ca="1">+IFERROR(INDEX('Hoja de Trabajo para listado'!$A$155:$Z$1048576,MATCH($A128,'Hoja de Trabajo para listado'!$A$155:$A$1048576,0),MATCH((CUADRO!O$5&amp;$E128),'Hoja de Trabajo para listado'!$A$151:$Z$151,0)),0)+IFERROR(INDEX('Hoja de Trabajo para listado'!$AB$155:$BA$1048576,MATCH($A128,'Hoja de Trabajo para listado'!$AB$155:$AB$1048576,0),MATCH((CUADRO!O$5&amp;$E128),'Hoja de Trabajo para listado'!$AB$151:$BA$151,0)),0)+IFERROR(INDEX('Hoja de Trabajo para listado'!$BC$155:$CB$1048576,MATCH($A128,'Hoja de Trabajo para listado'!$BC$155:$BC$1048576,0),MATCH((CUADRO!O$5&amp;$E128),'Hoja de Trabajo para listado'!$BC$151:$CB$151,0)),0)+IFERROR(INDEX('Hoja de Trabajo para listado'!$DE$153:$DG$274,MATCH($A128,'Hoja de Trabajo para listado'!$DE$153:$DE$1048576,0),MATCH((CUADRO!O$5&amp;$E128),'Hoja de Trabajo para listado'!$DE$151:$DG$151,0)),0)+IFERROR(INDEX('Hoja de Trabajo para listado'!$CD$155:$DC$1048576,MATCH($A128,'Hoja de Trabajo para listado'!$CD$155:$CD$1048576,0),MATCH((CUADRO!O$5&amp;$E128),'Hoja de Trabajo para listado'!$CD$151:$DC$151,0)),0)</f>
        <v>0</v>
      </c>
      <c r="P128" s="314">
        <f ca="1">+IFERROR(INDEX('Hoja de Trabajo para listado'!$A$155:$Z$1048576,MATCH($A128,'Hoja de Trabajo para listado'!$A$155:$A$1048576,0),MATCH((CUADRO!P$5&amp;$E128),'Hoja de Trabajo para listado'!$A$151:$Z$151,0)),0)+IFERROR(INDEX('Hoja de Trabajo para listado'!$AB$155:$BA$1048576,MATCH($A128,'Hoja de Trabajo para listado'!$AB$155:$AB$1048576,0),MATCH((CUADRO!P$5&amp;$E128),'Hoja de Trabajo para listado'!$AB$151:$BA$151,0)),0)+IFERROR(INDEX('Hoja de Trabajo para listado'!$BC$155:$CB$1048576,MATCH($A128,'Hoja de Trabajo para listado'!$BC$155:$BC$1048576,0),MATCH((CUADRO!P$5&amp;$E128),'Hoja de Trabajo para listado'!$BC$151:$CB$151,0)),0)+IFERROR(INDEX('Hoja de Trabajo para listado'!$DE$153:$DG$274,MATCH($A128,'Hoja de Trabajo para listado'!$DE$153:$DE$1048576,0),MATCH((CUADRO!P$5&amp;$E128),'Hoja de Trabajo para listado'!$DE$151:$DG$151,0)),0)+IFERROR(INDEX('Hoja de Trabajo para listado'!$CD$155:$DC$1048576,MATCH($A128,'Hoja de Trabajo para listado'!$CD$155:$CD$1048576,0),MATCH((CUADRO!P$5&amp;$E128),'Hoja de Trabajo para listado'!$CD$151:$DC$151,0)),0)</f>
        <v>0</v>
      </c>
      <c r="Q128" s="314">
        <f ca="1">+IFERROR(INDEX('Hoja de Trabajo para listado'!$A$155:$Z$1048576,MATCH($A128,'Hoja de Trabajo para listado'!$A$155:$A$1048576,0),MATCH((CUADRO!Q$5&amp;$E128),'Hoja de Trabajo para listado'!$A$151:$Z$151,0)),0)+IFERROR(INDEX('Hoja de Trabajo para listado'!$AB$155:$BA$1048576,MATCH($A128,'Hoja de Trabajo para listado'!$AB$155:$AB$1048576,0),MATCH((CUADRO!Q$5&amp;$E128),'Hoja de Trabajo para listado'!$AB$151:$BA$151,0)),0)+IFERROR(INDEX('Hoja de Trabajo para listado'!$BC$155:$CB$1048576,MATCH($A128,'Hoja de Trabajo para listado'!$BC$155:$BC$1048576,0),MATCH((CUADRO!Q$5&amp;$E128),'Hoja de Trabajo para listado'!$BC$151:$CB$151,0)),0)+IFERROR(INDEX('Hoja de Trabajo para listado'!$DE$153:$DG$274,MATCH($A128,'Hoja de Trabajo para listado'!$DE$153:$DE$1048576,0),MATCH((CUADRO!Q$5&amp;$E128),'Hoja de Trabajo para listado'!$DE$151:$DG$151,0)),0)+IFERROR(INDEX('Hoja de Trabajo para listado'!$CD$155:$DC$1048576,MATCH($A128,'Hoja de Trabajo para listado'!$CD$155:$CD$1048576,0),MATCH((CUADRO!Q$5&amp;$E128),'Hoja de Trabajo para listado'!$CD$151:$DC$151,0)),0)</f>
        <v>0</v>
      </c>
      <c r="R128" s="314">
        <f t="shared" ca="1" si="2"/>
        <v>0</v>
      </c>
      <c r="S128" s="345"/>
      <c r="T128" s="314">
        <f ca="1">+T129</f>
        <v>0</v>
      </c>
      <c r="U128" s="313">
        <f t="shared" si="3"/>
        <v>1</v>
      </c>
      <c r="V128" s="319" t="str">
        <f>+VLOOKUP(A128,bd_lista!$A$3:$E$593,5,FALSE)</f>
        <v>Gobiernos Autónomos Indígenas Originarias Campesinas</v>
      </c>
      <c r="W128" s="425" t="str">
        <f>+V128</f>
        <v>Gobiernos Autónomos Indígenas Originarias Campesinas</v>
      </c>
    </row>
    <row r="129" spans="1:23" ht="15" hidden="1" customHeight="1">
      <c r="A129" s="323">
        <v>3301</v>
      </c>
      <c r="B129" s="428"/>
      <c r="C129" s="319" t="str">
        <f>+VLOOKUP(A129,bd_lista!$A$3:$C$593,3,FALSE)</f>
        <v>Gobierno Autónomo Indígena Originario Campesino del Territorio de Raqaypampa</v>
      </c>
      <c r="D129" s="430"/>
      <c r="E129" s="347" t="s">
        <v>1419</v>
      </c>
      <c r="F129" s="316">
        <f ca="1">+IFERROR(INDEX('Hoja de Trabajo para listado'!$A$155:$Z$1048576,MATCH($A129,'Hoja de Trabajo para listado'!$A$155:$A$1048576,0),MATCH((CUADRO!F$5&amp;$E129),'Hoja de Trabajo para listado'!$A$151:$Z$151,0)),0)+IFERROR(INDEX('Hoja de Trabajo para listado'!$AB$155:$BA$1048576,MATCH($A129,'Hoja de Trabajo para listado'!$AB$155:$AB$1048576,0),MATCH((CUADRO!F$5&amp;$E129),'Hoja de Trabajo para listado'!$AB$151:$BA$151,0)),0)+IFERROR(INDEX('Hoja de Trabajo para listado'!$BC$155:$CB$1048576,MATCH($A129,'Hoja de Trabajo para listado'!$BC$155:$BC$1048576,0),MATCH((CUADRO!F$5&amp;$E129),'Hoja de Trabajo para listado'!$BC$151:$CB$151,0)),0)+IFERROR(INDEX('Hoja de Trabajo para listado'!$DE$153:$DG$274,MATCH($A129,'Hoja de Trabajo para listado'!$DE$153:$DE$1048576,0),MATCH((CUADRO!F$5&amp;$E129),'Hoja de Trabajo para listado'!$DE$151:$DG$151,0)),0)+IFERROR(INDEX('Hoja de Trabajo para listado'!$CD$155:$DC$1048576,MATCH($A129,'Hoja de Trabajo para listado'!$CD$155:$CD$1048576,0),MATCH((CUADRO!F$5&amp;$E129),'Hoja de Trabajo para listado'!$CD$151:$DC$151,0)),0)</f>
        <v>0</v>
      </c>
      <c r="G129" s="316">
        <f ca="1">+IFERROR(INDEX('Hoja de Trabajo para listado'!$A$155:$Z$1048576,MATCH($A129,'Hoja de Trabajo para listado'!$A$155:$A$1048576,0),MATCH((CUADRO!G$5&amp;$E129),'Hoja de Trabajo para listado'!$A$151:$Z$151,0)),0)+IFERROR(INDEX('Hoja de Trabajo para listado'!$AB$155:$BA$1048576,MATCH($A129,'Hoja de Trabajo para listado'!$AB$155:$AB$1048576,0),MATCH((CUADRO!G$5&amp;$E129),'Hoja de Trabajo para listado'!$AB$151:$BA$151,0)),0)+IFERROR(INDEX('Hoja de Trabajo para listado'!$BC$155:$CB$1048576,MATCH($A129,'Hoja de Trabajo para listado'!$BC$155:$BC$1048576,0),MATCH((CUADRO!G$5&amp;$E129),'Hoja de Trabajo para listado'!$BC$151:$CB$151,0)),0)+IFERROR(INDEX('Hoja de Trabajo para listado'!$DE$153:$DG$274,MATCH($A129,'Hoja de Trabajo para listado'!$DE$153:$DE$1048576,0),MATCH((CUADRO!G$5&amp;$E129),'Hoja de Trabajo para listado'!$DE$151:$DG$151,0)),0)+IFERROR(INDEX('Hoja de Trabajo para listado'!$CD$155:$DC$1048576,MATCH($A129,'Hoja de Trabajo para listado'!$CD$155:$CD$1048576,0),MATCH((CUADRO!G$5&amp;$E129),'Hoja de Trabajo para listado'!$CD$151:$DC$151,0)),0)</f>
        <v>0</v>
      </c>
      <c r="H129" s="316">
        <f ca="1">+IFERROR(INDEX('Hoja de Trabajo para listado'!$A$155:$Z$1048576,MATCH($A129,'Hoja de Trabajo para listado'!$A$155:$A$1048576,0),MATCH((CUADRO!H$5&amp;$E129),'Hoja de Trabajo para listado'!$A$151:$Z$151,0)),0)+IFERROR(INDEX('Hoja de Trabajo para listado'!$AB$155:$BA$1048576,MATCH($A129,'Hoja de Trabajo para listado'!$AB$155:$AB$1048576,0),MATCH((CUADRO!H$5&amp;$E129),'Hoja de Trabajo para listado'!$AB$151:$BA$151,0)),0)+IFERROR(INDEX('Hoja de Trabajo para listado'!$BC$155:$CB$1048576,MATCH($A129,'Hoja de Trabajo para listado'!$BC$155:$BC$1048576,0),MATCH((CUADRO!H$5&amp;$E129),'Hoja de Trabajo para listado'!$BC$151:$CB$151,0)),0)+IFERROR(INDEX('Hoja de Trabajo para listado'!$DE$153:$DG$274,MATCH($A129,'Hoja de Trabajo para listado'!$DE$153:$DE$1048576,0),MATCH((CUADRO!H$5&amp;$E129),'Hoja de Trabajo para listado'!$DE$151:$DG$151,0)),0)+IFERROR(INDEX('Hoja de Trabajo para listado'!$CD$155:$DC$1048576,MATCH($A129,'Hoja de Trabajo para listado'!$CD$155:$CD$1048576,0),MATCH((CUADRO!H$5&amp;$E129),'Hoja de Trabajo para listado'!$CD$151:$DC$151,0)),0)</f>
        <v>0</v>
      </c>
      <c r="I129" s="316">
        <f ca="1">+IFERROR(INDEX('Hoja de Trabajo para listado'!$A$155:$Z$1048576,MATCH($A129,'Hoja de Trabajo para listado'!$A$155:$A$1048576,0),MATCH((CUADRO!I$5&amp;$E129),'Hoja de Trabajo para listado'!$A$151:$Z$151,0)),0)+IFERROR(INDEX('Hoja de Trabajo para listado'!$AB$155:$BA$1048576,MATCH($A129,'Hoja de Trabajo para listado'!$AB$155:$AB$1048576,0),MATCH((CUADRO!I$5&amp;$E129),'Hoja de Trabajo para listado'!$AB$151:$BA$151,0)),0)+IFERROR(INDEX('Hoja de Trabajo para listado'!$BC$155:$CB$1048576,MATCH($A129,'Hoja de Trabajo para listado'!$BC$155:$BC$1048576,0),MATCH((CUADRO!I$5&amp;$E129),'Hoja de Trabajo para listado'!$BC$151:$CB$151,0)),0)+IFERROR(INDEX('Hoja de Trabajo para listado'!$DE$153:$DG$274,MATCH($A129,'Hoja de Trabajo para listado'!$DE$153:$DE$1048576,0),MATCH((CUADRO!I$5&amp;$E129),'Hoja de Trabajo para listado'!$DE$151:$DG$151,0)),0)+IFERROR(INDEX('Hoja de Trabajo para listado'!$CD$155:$DC$1048576,MATCH($A129,'Hoja de Trabajo para listado'!$CD$155:$CD$1048576,0),MATCH((CUADRO!I$5&amp;$E129),'Hoja de Trabajo para listado'!$CD$151:$DC$151,0)),0)</f>
        <v>0</v>
      </c>
      <c r="J129" s="316">
        <f ca="1">+IFERROR(INDEX('Hoja de Trabajo para listado'!$A$155:$Z$1048576,MATCH($A129,'Hoja de Trabajo para listado'!$A$155:$A$1048576,0),MATCH((CUADRO!J$5&amp;$E129),'Hoja de Trabajo para listado'!$A$151:$Z$151,0)),0)+IFERROR(INDEX('Hoja de Trabajo para listado'!$AB$155:$BA$1048576,MATCH($A129,'Hoja de Trabajo para listado'!$AB$155:$AB$1048576,0),MATCH((CUADRO!J$5&amp;$E129),'Hoja de Trabajo para listado'!$AB$151:$BA$151,0)),0)+IFERROR(INDEX('Hoja de Trabajo para listado'!$BC$155:$CB$1048576,MATCH($A129,'Hoja de Trabajo para listado'!$BC$155:$BC$1048576,0),MATCH((CUADRO!J$5&amp;$E129),'Hoja de Trabajo para listado'!$BC$151:$CB$151,0)),0)+IFERROR(INDEX('Hoja de Trabajo para listado'!$DE$153:$DG$274,MATCH($A129,'Hoja de Trabajo para listado'!$DE$153:$DE$1048576,0),MATCH((CUADRO!J$5&amp;$E129),'Hoja de Trabajo para listado'!$DE$151:$DG$151,0)),0)+IFERROR(INDEX('Hoja de Trabajo para listado'!$CD$155:$DC$1048576,MATCH($A129,'Hoja de Trabajo para listado'!$CD$155:$CD$1048576,0),MATCH((CUADRO!J$5&amp;$E129),'Hoja de Trabajo para listado'!$CD$151:$DC$151,0)),0)</f>
        <v>0</v>
      </c>
      <c r="K129" s="316">
        <f ca="1">+IFERROR(INDEX('Hoja de Trabajo para listado'!$A$155:$Z$1048576,MATCH($A129,'Hoja de Trabajo para listado'!$A$155:$A$1048576,0),MATCH((CUADRO!K$5&amp;$E129),'Hoja de Trabajo para listado'!$A$151:$Z$151,0)),0)+IFERROR(INDEX('Hoja de Trabajo para listado'!$AB$155:$BA$1048576,MATCH($A129,'Hoja de Trabajo para listado'!$AB$155:$AB$1048576,0),MATCH((CUADRO!K$5&amp;$E129),'Hoja de Trabajo para listado'!$AB$151:$BA$151,0)),0)+IFERROR(INDEX('Hoja de Trabajo para listado'!$BC$155:$CB$1048576,MATCH($A129,'Hoja de Trabajo para listado'!$BC$155:$BC$1048576,0),MATCH((CUADRO!K$5&amp;$E129),'Hoja de Trabajo para listado'!$BC$151:$CB$151,0)),0)+IFERROR(INDEX('Hoja de Trabajo para listado'!$DE$153:$DG$274,MATCH($A129,'Hoja de Trabajo para listado'!$DE$153:$DE$1048576,0),MATCH((CUADRO!K$5&amp;$E129),'Hoja de Trabajo para listado'!$DE$151:$DG$151,0)),0)+IFERROR(INDEX('Hoja de Trabajo para listado'!$CD$155:$DC$1048576,MATCH($A129,'Hoja de Trabajo para listado'!$CD$155:$CD$1048576,0),MATCH((CUADRO!K$5&amp;$E129),'Hoja de Trabajo para listado'!$CD$151:$DC$151,0)),0)</f>
        <v>0</v>
      </c>
      <c r="L129" s="316">
        <f ca="1">+IFERROR(INDEX('Hoja de Trabajo para listado'!$A$155:$Z$1048576,MATCH($A129,'Hoja de Trabajo para listado'!$A$155:$A$1048576,0),MATCH((CUADRO!L$5&amp;$E129),'Hoja de Trabajo para listado'!$A$151:$Z$151,0)),0)+IFERROR(INDEX('Hoja de Trabajo para listado'!$AB$155:$BA$1048576,MATCH($A129,'Hoja de Trabajo para listado'!$AB$155:$AB$1048576,0),MATCH((CUADRO!L$5&amp;$E129),'Hoja de Trabajo para listado'!$AB$151:$BA$151,0)),0)+IFERROR(INDEX('Hoja de Trabajo para listado'!$BC$155:$CB$1048576,MATCH($A129,'Hoja de Trabajo para listado'!$BC$155:$BC$1048576,0),MATCH((CUADRO!L$5&amp;$E129),'Hoja de Trabajo para listado'!$BC$151:$CB$151,0)),0)+IFERROR(INDEX('Hoja de Trabajo para listado'!$DE$153:$DG$274,MATCH($A129,'Hoja de Trabajo para listado'!$DE$153:$DE$1048576,0),MATCH((CUADRO!L$5&amp;$E129),'Hoja de Trabajo para listado'!$DE$151:$DG$151,0)),0)+IFERROR(INDEX('Hoja de Trabajo para listado'!$CD$155:$DC$1048576,MATCH($A129,'Hoja de Trabajo para listado'!$CD$155:$CD$1048576,0),MATCH((CUADRO!L$5&amp;$E129),'Hoja de Trabajo para listado'!$CD$151:$DC$151,0)),0)</f>
        <v>0</v>
      </c>
      <c r="M129" s="316">
        <f ca="1">+IFERROR(INDEX('Hoja de Trabajo para listado'!$A$155:$Z$1048576,MATCH($A129,'Hoja de Trabajo para listado'!$A$155:$A$1048576,0),MATCH((CUADRO!M$5&amp;$E129),'Hoja de Trabajo para listado'!$A$151:$Z$151,0)),0)+IFERROR(INDEX('Hoja de Trabajo para listado'!$AB$155:$BA$1048576,MATCH($A129,'Hoja de Trabajo para listado'!$AB$155:$AB$1048576,0),MATCH((CUADRO!M$5&amp;$E129),'Hoja de Trabajo para listado'!$AB$151:$BA$151,0)),0)+IFERROR(INDEX('Hoja de Trabajo para listado'!$BC$155:$CB$1048576,MATCH($A129,'Hoja de Trabajo para listado'!$BC$155:$BC$1048576,0),MATCH((CUADRO!M$5&amp;$E129),'Hoja de Trabajo para listado'!$BC$151:$CB$151,0)),0)+IFERROR(INDEX('Hoja de Trabajo para listado'!$DE$153:$DG$274,MATCH($A129,'Hoja de Trabajo para listado'!$DE$153:$DE$1048576,0),MATCH((CUADRO!M$5&amp;$E129),'Hoja de Trabajo para listado'!$DE$151:$DG$151,0)),0)+IFERROR(INDEX('Hoja de Trabajo para listado'!$CD$155:$DC$1048576,MATCH($A129,'Hoja de Trabajo para listado'!$CD$155:$CD$1048576,0),MATCH((CUADRO!M$5&amp;$E129),'Hoja de Trabajo para listado'!$CD$151:$DC$151,0)),0)</f>
        <v>0</v>
      </c>
      <c r="N129" s="316">
        <f ca="1">+IFERROR(INDEX('Hoja de Trabajo para listado'!$A$155:$Z$1048576,MATCH($A129,'Hoja de Trabajo para listado'!$A$155:$A$1048576,0),MATCH((CUADRO!N$5&amp;$E129),'Hoja de Trabajo para listado'!$A$151:$Z$151,0)),0)+IFERROR(INDEX('Hoja de Trabajo para listado'!$AB$155:$BA$1048576,MATCH($A129,'Hoja de Trabajo para listado'!$AB$155:$AB$1048576,0),MATCH((CUADRO!N$5&amp;$E129),'Hoja de Trabajo para listado'!$AB$151:$BA$151,0)),0)+IFERROR(INDEX('Hoja de Trabajo para listado'!$BC$155:$CB$1048576,MATCH($A129,'Hoja de Trabajo para listado'!$BC$155:$BC$1048576,0),MATCH((CUADRO!N$5&amp;$E129),'Hoja de Trabajo para listado'!$BC$151:$CB$151,0)),0)+IFERROR(INDEX('Hoja de Trabajo para listado'!$DE$153:$DG$274,MATCH($A129,'Hoja de Trabajo para listado'!$DE$153:$DE$1048576,0),MATCH((CUADRO!N$5&amp;$E129),'Hoja de Trabajo para listado'!$DE$151:$DG$151,0)),0)+IFERROR(INDEX('Hoja de Trabajo para listado'!$CD$155:$DC$1048576,MATCH($A129,'Hoja de Trabajo para listado'!$CD$155:$CD$1048576,0),MATCH((CUADRO!N$5&amp;$E129),'Hoja de Trabajo para listado'!$CD$151:$DC$151,0)),0)</f>
        <v>0</v>
      </c>
      <c r="O129" s="316">
        <f ca="1">+IFERROR(INDEX('Hoja de Trabajo para listado'!$A$155:$Z$1048576,MATCH($A129,'Hoja de Trabajo para listado'!$A$155:$A$1048576,0),MATCH((CUADRO!O$5&amp;$E129),'Hoja de Trabajo para listado'!$A$151:$Z$151,0)),0)+IFERROR(INDEX('Hoja de Trabajo para listado'!$AB$155:$BA$1048576,MATCH($A129,'Hoja de Trabajo para listado'!$AB$155:$AB$1048576,0),MATCH((CUADRO!O$5&amp;$E129),'Hoja de Trabajo para listado'!$AB$151:$BA$151,0)),0)+IFERROR(INDEX('Hoja de Trabajo para listado'!$BC$155:$CB$1048576,MATCH($A129,'Hoja de Trabajo para listado'!$BC$155:$BC$1048576,0),MATCH((CUADRO!O$5&amp;$E129),'Hoja de Trabajo para listado'!$BC$151:$CB$151,0)),0)+IFERROR(INDEX('Hoja de Trabajo para listado'!$DE$153:$DG$274,MATCH($A129,'Hoja de Trabajo para listado'!$DE$153:$DE$1048576,0),MATCH((CUADRO!O$5&amp;$E129),'Hoja de Trabajo para listado'!$DE$151:$DG$151,0)),0)+IFERROR(INDEX('Hoja de Trabajo para listado'!$CD$155:$DC$1048576,MATCH($A129,'Hoja de Trabajo para listado'!$CD$155:$CD$1048576,0),MATCH((CUADRO!O$5&amp;$E129),'Hoja de Trabajo para listado'!$CD$151:$DC$151,0)),0)</f>
        <v>0</v>
      </c>
      <c r="P129" s="316">
        <f ca="1">+IFERROR(INDEX('Hoja de Trabajo para listado'!$A$155:$Z$1048576,MATCH($A129,'Hoja de Trabajo para listado'!$A$155:$A$1048576,0),MATCH((CUADRO!P$5&amp;$E129),'Hoja de Trabajo para listado'!$A$151:$Z$151,0)),0)+IFERROR(INDEX('Hoja de Trabajo para listado'!$AB$155:$BA$1048576,MATCH($A129,'Hoja de Trabajo para listado'!$AB$155:$AB$1048576,0),MATCH((CUADRO!P$5&amp;$E129),'Hoja de Trabajo para listado'!$AB$151:$BA$151,0)),0)+IFERROR(INDEX('Hoja de Trabajo para listado'!$BC$155:$CB$1048576,MATCH($A129,'Hoja de Trabajo para listado'!$BC$155:$BC$1048576,0),MATCH((CUADRO!P$5&amp;$E129),'Hoja de Trabajo para listado'!$BC$151:$CB$151,0)),0)+IFERROR(INDEX('Hoja de Trabajo para listado'!$DE$153:$DG$274,MATCH($A129,'Hoja de Trabajo para listado'!$DE$153:$DE$1048576,0),MATCH((CUADRO!P$5&amp;$E129),'Hoja de Trabajo para listado'!$DE$151:$DG$151,0)),0)+IFERROR(INDEX('Hoja de Trabajo para listado'!$CD$155:$DC$1048576,MATCH($A129,'Hoja de Trabajo para listado'!$CD$155:$CD$1048576,0),MATCH((CUADRO!P$5&amp;$E129),'Hoja de Trabajo para listado'!$CD$151:$DC$151,0)),0)</f>
        <v>0</v>
      </c>
      <c r="Q129" s="316">
        <f ca="1">+IFERROR(INDEX('Hoja de Trabajo para listado'!$A$155:$Z$1048576,MATCH($A129,'Hoja de Trabajo para listado'!$A$155:$A$1048576,0),MATCH((CUADRO!Q$5&amp;$E129),'Hoja de Trabajo para listado'!$A$151:$Z$151,0)),0)+IFERROR(INDEX('Hoja de Trabajo para listado'!$AB$155:$BA$1048576,MATCH($A129,'Hoja de Trabajo para listado'!$AB$155:$AB$1048576,0),MATCH((CUADRO!Q$5&amp;$E129),'Hoja de Trabajo para listado'!$AB$151:$BA$151,0)),0)+IFERROR(INDEX('Hoja de Trabajo para listado'!$BC$155:$CB$1048576,MATCH($A129,'Hoja de Trabajo para listado'!$BC$155:$BC$1048576,0),MATCH((CUADRO!Q$5&amp;$E129),'Hoja de Trabajo para listado'!$BC$151:$CB$151,0)),0)+IFERROR(INDEX('Hoja de Trabajo para listado'!$DE$153:$DG$274,MATCH($A129,'Hoja de Trabajo para listado'!$DE$153:$DE$1048576,0),MATCH((CUADRO!Q$5&amp;$E129),'Hoja de Trabajo para listado'!$DE$151:$DG$151,0)),0)+IFERROR(INDEX('Hoja de Trabajo para listado'!$CD$155:$DC$1048576,MATCH($A129,'Hoja de Trabajo para listado'!$CD$155:$CD$1048576,0),MATCH((CUADRO!Q$5&amp;$E129),'Hoja de Trabajo para listado'!$CD$151:$DC$151,0)),0)</f>
        <v>0</v>
      </c>
      <c r="R129" s="316">
        <f t="shared" ca="1" si="2"/>
        <v>0</v>
      </c>
      <c r="S129" s="344">
        <f ca="1">+R128+R129</f>
        <v>0</v>
      </c>
      <c r="T129" s="316">
        <f ca="1">+S129</f>
        <v>0</v>
      </c>
      <c r="U129" s="315">
        <f t="shared" si="3"/>
        <v>2</v>
      </c>
      <c r="V129" s="319" t="str">
        <f>+VLOOKUP(A129,bd_lista!$A$3:$E$593,5,FALSE)</f>
        <v>Gobiernos Autónomos Indígenas Originarias Campesinas</v>
      </c>
      <c r="W129" s="426"/>
    </row>
    <row r="130" spans="1:23" ht="15" hidden="1" customHeight="1">
      <c r="A130" s="325">
        <v>3401</v>
      </c>
      <c r="B130" s="427">
        <f>+A130</f>
        <v>3401</v>
      </c>
      <c r="C130" s="318" t="str">
        <f>+VLOOKUP(A130,bd_lista!$A$3:$C$593,3,FALSE)</f>
        <v>Gaioc de la Nación Originaria Uru Chipaya</v>
      </c>
      <c r="D130" s="429" t="str">
        <f>+C130</f>
        <v>Gaioc de la Nación Originaria Uru Chipaya</v>
      </c>
      <c r="E130" s="346" t="s">
        <v>1418</v>
      </c>
      <c r="F130" s="314">
        <f ca="1">+IFERROR(INDEX('Hoja de Trabajo para listado'!$A$155:$Z$1048576,MATCH($A130,'Hoja de Trabajo para listado'!$A$155:$A$1048576,0),MATCH((CUADRO!F$5&amp;$E130),'Hoja de Trabajo para listado'!$A$151:$Z$151,0)),0)+IFERROR(INDEX('Hoja de Trabajo para listado'!$AB$155:$BA$1048576,MATCH($A130,'Hoja de Trabajo para listado'!$AB$155:$AB$1048576,0),MATCH((CUADRO!F$5&amp;$E130),'Hoja de Trabajo para listado'!$AB$151:$BA$151,0)),0)+IFERROR(INDEX('Hoja de Trabajo para listado'!$BC$155:$CB$1048576,MATCH($A130,'Hoja de Trabajo para listado'!$BC$155:$BC$1048576,0),MATCH((CUADRO!F$5&amp;$E130),'Hoja de Trabajo para listado'!$BC$151:$CB$151,0)),0)+IFERROR(INDEX('Hoja de Trabajo para listado'!$DE$153:$DG$274,MATCH($A130,'Hoja de Trabajo para listado'!$DE$153:$DE$1048576,0),MATCH((CUADRO!F$5&amp;$E130),'Hoja de Trabajo para listado'!$DE$151:$DG$151,0)),0)+IFERROR(INDEX('Hoja de Trabajo para listado'!$CD$155:$DC$1048576,MATCH($A130,'Hoja de Trabajo para listado'!$CD$155:$CD$1048576,0),MATCH((CUADRO!F$5&amp;$E130),'Hoja de Trabajo para listado'!$CD$151:$DC$151,0)),0)</f>
        <v>0</v>
      </c>
      <c r="G130" s="314">
        <f ca="1">+IFERROR(INDEX('Hoja de Trabajo para listado'!$A$155:$Z$1048576,MATCH($A130,'Hoja de Trabajo para listado'!$A$155:$A$1048576,0),MATCH((CUADRO!G$5&amp;$E130),'Hoja de Trabajo para listado'!$A$151:$Z$151,0)),0)+IFERROR(INDEX('Hoja de Trabajo para listado'!$AB$155:$BA$1048576,MATCH($A130,'Hoja de Trabajo para listado'!$AB$155:$AB$1048576,0),MATCH((CUADRO!G$5&amp;$E130),'Hoja de Trabajo para listado'!$AB$151:$BA$151,0)),0)+IFERROR(INDEX('Hoja de Trabajo para listado'!$BC$155:$CB$1048576,MATCH($A130,'Hoja de Trabajo para listado'!$BC$155:$BC$1048576,0),MATCH((CUADRO!G$5&amp;$E130),'Hoja de Trabajo para listado'!$BC$151:$CB$151,0)),0)+IFERROR(INDEX('Hoja de Trabajo para listado'!$DE$153:$DG$274,MATCH($A130,'Hoja de Trabajo para listado'!$DE$153:$DE$1048576,0),MATCH((CUADRO!G$5&amp;$E130),'Hoja de Trabajo para listado'!$DE$151:$DG$151,0)),0)+IFERROR(INDEX('Hoja de Trabajo para listado'!$CD$155:$DC$1048576,MATCH($A130,'Hoja de Trabajo para listado'!$CD$155:$CD$1048576,0),MATCH((CUADRO!G$5&amp;$E130),'Hoja de Trabajo para listado'!$CD$151:$DC$151,0)),0)</f>
        <v>0</v>
      </c>
      <c r="H130" s="314">
        <f ca="1">+IFERROR(INDEX('Hoja de Trabajo para listado'!$A$155:$Z$1048576,MATCH($A130,'Hoja de Trabajo para listado'!$A$155:$A$1048576,0),MATCH((CUADRO!H$5&amp;$E130),'Hoja de Trabajo para listado'!$A$151:$Z$151,0)),0)+IFERROR(INDEX('Hoja de Trabajo para listado'!$AB$155:$BA$1048576,MATCH($A130,'Hoja de Trabajo para listado'!$AB$155:$AB$1048576,0),MATCH((CUADRO!H$5&amp;$E130),'Hoja de Trabajo para listado'!$AB$151:$BA$151,0)),0)+IFERROR(INDEX('Hoja de Trabajo para listado'!$BC$155:$CB$1048576,MATCH($A130,'Hoja de Trabajo para listado'!$BC$155:$BC$1048576,0),MATCH((CUADRO!H$5&amp;$E130),'Hoja de Trabajo para listado'!$BC$151:$CB$151,0)),0)+IFERROR(INDEX('Hoja de Trabajo para listado'!$DE$153:$DG$274,MATCH($A130,'Hoja de Trabajo para listado'!$DE$153:$DE$1048576,0),MATCH((CUADRO!H$5&amp;$E130),'Hoja de Trabajo para listado'!$DE$151:$DG$151,0)),0)+IFERROR(INDEX('Hoja de Trabajo para listado'!$CD$155:$DC$1048576,MATCH($A130,'Hoja de Trabajo para listado'!$CD$155:$CD$1048576,0),MATCH((CUADRO!H$5&amp;$E130),'Hoja de Trabajo para listado'!$CD$151:$DC$151,0)),0)</f>
        <v>0</v>
      </c>
      <c r="I130" s="314">
        <f ca="1">+IFERROR(INDEX('Hoja de Trabajo para listado'!$A$155:$Z$1048576,MATCH($A130,'Hoja de Trabajo para listado'!$A$155:$A$1048576,0),MATCH((CUADRO!I$5&amp;$E130),'Hoja de Trabajo para listado'!$A$151:$Z$151,0)),0)+IFERROR(INDEX('Hoja de Trabajo para listado'!$AB$155:$BA$1048576,MATCH($A130,'Hoja de Trabajo para listado'!$AB$155:$AB$1048576,0),MATCH((CUADRO!I$5&amp;$E130),'Hoja de Trabajo para listado'!$AB$151:$BA$151,0)),0)+IFERROR(INDEX('Hoja de Trabajo para listado'!$BC$155:$CB$1048576,MATCH($A130,'Hoja de Trabajo para listado'!$BC$155:$BC$1048576,0),MATCH((CUADRO!I$5&amp;$E130),'Hoja de Trabajo para listado'!$BC$151:$CB$151,0)),0)+IFERROR(INDEX('Hoja de Trabajo para listado'!$DE$153:$DG$274,MATCH($A130,'Hoja de Trabajo para listado'!$DE$153:$DE$1048576,0),MATCH((CUADRO!I$5&amp;$E130),'Hoja de Trabajo para listado'!$DE$151:$DG$151,0)),0)+IFERROR(INDEX('Hoja de Trabajo para listado'!$CD$155:$DC$1048576,MATCH($A130,'Hoja de Trabajo para listado'!$CD$155:$CD$1048576,0),MATCH((CUADRO!I$5&amp;$E130),'Hoja de Trabajo para listado'!$CD$151:$DC$151,0)),0)</f>
        <v>0</v>
      </c>
      <c r="J130" s="314">
        <f ca="1">+IFERROR(INDEX('Hoja de Trabajo para listado'!$A$155:$Z$1048576,MATCH($A130,'Hoja de Trabajo para listado'!$A$155:$A$1048576,0),MATCH((CUADRO!J$5&amp;$E130),'Hoja de Trabajo para listado'!$A$151:$Z$151,0)),0)+IFERROR(INDEX('Hoja de Trabajo para listado'!$AB$155:$BA$1048576,MATCH($A130,'Hoja de Trabajo para listado'!$AB$155:$AB$1048576,0),MATCH((CUADRO!J$5&amp;$E130),'Hoja de Trabajo para listado'!$AB$151:$BA$151,0)),0)+IFERROR(INDEX('Hoja de Trabajo para listado'!$BC$155:$CB$1048576,MATCH($A130,'Hoja de Trabajo para listado'!$BC$155:$BC$1048576,0),MATCH((CUADRO!J$5&amp;$E130),'Hoja de Trabajo para listado'!$BC$151:$CB$151,0)),0)+IFERROR(INDEX('Hoja de Trabajo para listado'!$DE$153:$DG$274,MATCH($A130,'Hoja de Trabajo para listado'!$DE$153:$DE$1048576,0),MATCH((CUADRO!J$5&amp;$E130),'Hoja de Trabajo para listado'!$DE$151:$DG$151,0)),0)+IFERROR(INDEX('Hoja de Trabajo para listado'!$CD$155:$DC$1048576,MATCH($A130,'Hoja de Trabajo para listado'!$CD$155:$CD$1048576,0),MATCH((CUADRO!J$5&amp;$E130),'Hoja de Trabajo para listado'!$CD$151:$DC$151,0)),0)</f>
        <v>0</v>
      </c>
      <c r="K130" s="314">
        <f ca="1">+IFERROR(INDEX('Hoja de Trabajo para listado'!$A$155:$Z$1048576,MATCH($A130,'Hoja de Trabajo para listado'!$A$155:$A$1048576,0),MATCH((CUADRO!K$5&amp;$E130),'Hoja de Trabajo para listado'!$A$151:$Z$151,0)),0)+IFERROR(INDEX('Hoja de Trabajo para listado'!$AB$155:$BA$1048576,MATCH($A130,'Hoja de Trabajo para listado'!$AB$155:$AB$1048576,0),MATCH((CUADRO!K$5&amp;$E130),'Hoja de Trabajo para listado'!$AB$151:$BA$151,0)),0)+IFERROR(INDEX('Hoja de Trabajo para listado'!$BC$155:$CB$1048576,MATCH($A130,'Hoja de Trabajo para listado'!$BC$155:$BC$1048576,0),MATCH((CUADRO!K$5&amp;$E130),'Hoja de Trabajo para listado'!$BC$151:$CB$151,0)),0)+IFERROR(INDEX('Hoja de Trabajo para listado'!$DE$153:$DG$274,MATCH($A130,'Hoja de Trabajo para listado'!$DE$153:$DE$1048576,0),MATCH((CUADRO!K$5&amp;$E130),'Hoja de Trabajo para listado'!$DE$151:$DG$151,0)),0)+IFERROR(INDEX('Hoja de Trabajo para listado'!$CD$155:$DC$1048576,MATCH($A130,'Hoja de Trabajo para listado'!$CD$155:$CD$1048576,0),MATCH((CUADRO!K$5&amp;$E130),'Hoja de Trabajo para listado'!$CD$151:$DC$151,0)),0)</f>
        <v>0</v>
      </c>
      <c r="L130" s="314">
        <f ca="1">+IFERROR(INDEX('Hoja de Trabajo para listado'!$A$155:$Z$1048576,MATCH($A130,'Hoja de Trabajo para listado'!$A$155:$A$1048576,0),MATCH((CUADRO!L$5&amp;$E130),'Hoja de Trabajo para listado'!$A$151:$Z$151,0)),0)+IFERROR(INDEX('Hoja de Trabajo para listado'!$AB$155:$BA$1048576,MATCH($A130,'Hoja de Trabajo para listado'!$AB$155:$AB$1048576,0),MATCH((CUADRO!L$5&amp;$E130),'Hoja de Trabajo para listado'!$AB$151:$BA$151,0)),0)+IFERROR(INDEX('Hoja de Trabajo para listado'!$BC$155:$CB$1048576,MATCH($A130,'Hoja de Trabajo para listado'!$BC$155:$BC$1048576,0),MATCH((CUADRO!L$5&amp;$E130),'Hoja de Trabajo para listado'!$BC$151:$CB$151,0)),0)+IFERROR(INDEX('Hoja de Trabajo para listado'!$DE$153:$DG$274,MATCH($A130,'Hoja de Trabajo para listado'!$DE$153:$DE$1048576,0),MATCH((CUADRO!L$5&amp;$E130),'Hoja de Trabajo para listado'!$DE$151:$DG$151,0)),0)+IFERROR(INDEX('Hoja de Trabajo para listado'!$CD$155:$DC$1048576,MATCH($A130,'Hoja de Trabajo para listado'!$CD$155:$CD$1048576,0),MATCH((CUADRO!L$5&amp;$E130),'Hoja de Trabajo para listado'!$CD$151:$DC$151,0)),0)</f>
        <v>0</v>
      </c>
      <c r="M130" s="314">
        <f ca="1">+IFERROR(INDEX('Hoja de Trabajo para listado'!$A$155:$Z$1048576,MATCH($A130,'Hoja de Trabajo para listado'!$A$155:$A$1048576,0),MATCH((CUADRO!M$5&amp;$E130),'Hoja de Trabajo para listado'!$A$151:$Z$151,0)),0)+IFERROR(INDEX('Hoja de Trabajo para listado'!$AB$155:$BA$1048576,MATCH($A130,'Hoja de Trabajo para listado'!$AB$155:$AB$1048576,0),MATCH((CUADRO!M$5&amp;$E130),'Hoja de Trabajo para listado'!$AB$151:$BA$151,0)),0)+IFERROR(INDEX('Hoja de Trabajo para listado'!$BC$155:$CB$1048576,MATCH($A130,'Hoja de Trabajo para listado'!$BC$155:$BC$1048576,0),MATCH((CUADRO!M$5&amp;$E130),'Hoja de Trabajo para listado'!$BC$151:$CB$151,0)),0)+IFERROR(INDEX('Hoja de Trabajo para listado'!$DE$153:$DG$274,MATCH($A130,'Hoja de Trabajo para listado'!$DE$153:$DE$1048576,0),MATCH((CUADRO!M$5&amp;$E130),'Hoja de Trabajo para listado'!$DE$151:$DG$151,0)),0)+IFERROR(INDEX('Hoja de Trabajo para listado'!$CD$155:$DC$1048576,MATCH($A130,'Hoja de Trabajo para listado'!$CD$155:$CD$1048576,0),MATCH((CUADRO!M$5&amp;$E130),'Hoja de Trabajo para listado'!$CD$151:$DC$151,0)),0)</f>
        <v>0</v>
      </c>
      <c r="N130" s="314">
        <f ca="1">+IFERROR(INDEX('Hoja de Trabajo para listado'!$A$155:$Z$1048576,MATCH($A130,'Hoja de Trabajo para listado'!$A$155:$A$1048576,0),MATCH((CUADRO!N$5&amp;$E130),'Hoja de Trabajo para listado'!$A$151:$Z$151,0)),0)+IFERROR(INDEX('Hoja de Trabajo para listado'!$AB$155:$BA$1048576,MATCH($A130,'Hoja de Trabajo para listado'!$AB$155:$AB$1048576,0),MATCH((CUADRO!N$5&amp;$E130),'Hoja de Trabajo para listado'!$AB$151:$BA$151,0)),0)+IFERROR(INDEX('Hoja de Trabajo para listado'!$BC$155:$CB$1048576,MATCH($A130,'Hoja de Trabajo para listado'!$BC$155:$BC$1048576,0),MATCH((CUADRO!N$5&amp;$E130),'Hoja de Trabajo para listado'!$BC$151:$CB$151,0)),0)+IFERROR(INDEX('Hoja de Trabajo para listado'!$DE$153:$DG$274,MATCH($A130,'Hoja de Trabajo para listado'!$DE$153:$DE$1048576,0),MATCH((CUADRO!N$5&amp;$E130),'Hoja de Trabajo para listado'!$DE$151:$DG$151,0)),0)+IFERROR(INDEX('Hoja de Trabajo para listado'!$CD$155:$DC$1048576,MATCH($A130,'Hoja de Trabajo para listado'!$CD$155:$CD$1048576,0),MATCH((CUADRO!N$5&amp;$E130),'Hoja de Trabajo para listado'!$CD$151:$DC$151,0)),0)</f>
        <v>0</v>
      </c>
      <c r="O130" s="314">
        <f ca="1">+IFERROR(INDEX('Hoja de Trabajo para listado'!$A$155:$Z$1048576,MATCH($A130,'Hoja de Trabajo para listado'!$A$155:$A$1048576,0),MATCH((CUADRO!O$5&amp;$E130),'Hoja de Trabajo para listado'!$A$151:$Z$151,0)),0)+IFERROR(INDEX('Hoja de Trabajo para listado'!$AB$155:$BA$1048576,MATCH($A130,'Hoja de Trabajo para listado'!$AB$155:$AB$1048576,0),MATCH((CUADRO!O$5&amp;$E130),'Hoja de Trabajo para listado'!$AB$151:$BA$151,0)),0)+IFERROR(INDEX('Hoja de Trabajo para listado'!$BC$155:$CB$1048576,MATCH($A130,'Hoja de Trabajo para listado'!$BC$155:$BC$1048576,0),MATCH((CUADRO!O$5&amp;$E130),'Hoja de Trabajo para listado'!$BC$151:$CB$151,0)),0)+IFERROR(INDEX('Hoja de Trabajo para listado'!$DE$153:$DG$274,MATCH($A130,'Hoja de Trabajo para listado'!$DE$153:$DE$1048576,0),MATCH((CUADRO!O$5&amp;$E130),'Hoja de Trabajo para listado'!$DE$151:$DG$151,0)),0)+IFERROR(INDEX('Hoja de Trabajo para listado'!$CD$155:$DC$1048576,MATCH($A130,'Hoja de Trabajo para listado'!$CD$155:$CD$1048576,0),MATCH((CUADRO!O$5&amp;$E130),'Hoja de Trabajo para listado'!$CD$151:$DC$151,0)),0)</f>
        <v>0</v>
      </c>
      <c r="P130" s="314">
        <f ca="1">+IFERROR(INDEX('Hoja de Trabajo para listado'!$A$155:$Z$1048576,MATCH($A130,'Hoja de Trabajo para listado'!$A$155:$A$1048576,0),MATCH((CUADRO!P$5&amp;$E130),'Hoja de Trabajo para listado'!$A$151:$Z$151,0)),0)+IFERROR(INDEX('Hoja de Trabajo para listado'!$AB$155:$BA$1048576,MATCH($A130,'Hoja de Trabajo para listado'!$AB$155:$AB$1048576,0),MATCH((CUADRO!P$5&amp;$E130),'Hoja de Trabajo para listado'!$AB$151:$BA$151,0)),0)+IFERROR(INDEX('Hoja de Trabajo para listado'!$BC$155:$CB$1048576,MATCH($A130,'Hoja de Trabajo para listado'!$BC$155:$BC$1048576,0),MATCH((CUADRO!P$5&amp;$E130),'Hoja de Trabajo para listado'!$BC$151:$CB$151,0)),0)+IFERROR(INDEX('Hoja de Trabajo para listado'!$DE$153:$DG$274,MATCH($A130,'Hoja de Trabajo para listado'!$DE$153:$DE$1048576,0),MATCH((CUADRO!P$5&amp;$E130),'Hoja de Trabajo para listado'!$DE$151:$DG$151,0)),0)+IFERROR(INDEX('Hoja de Trabajo para listado'!$CD$155:$DC$1048576,MATCH($A130,'Hoja de Trabajo para listado'!$CD$155:$CD$1048576,0),MATCH((CUADRO!P$5&amp;$E130),'Hoja de Trabajo para listado'!$CD$151:$DC$151,0)),0)</f>
        <v>0</v>
      </c>
      <c r="Q130" s="314">
        <f ca="1">+IFERROR(INDEX('Hoja de Trabajo para listado'!$A$155:$Z$1048576,MATCH($A130,'Hoja de Trabajo para listado'!$A$155:$A$1048576,0),MATCH((CUADRO!Q$5&amp;$E130),'Hoja de Trabajo para listado'!$A$151:$Z$151,0)),0)+IFERROR(INDEX('Hoja de Trabajo para listado'!$AB$155:$BA$1048576,MATCH($A130,'Hoja de Trabajo para listado'!$AB$155:$AB$1048576,0),MATCH((CUADRO!Q$5&amp;$E130),'Hoja de Trabajo para listado'!$AB$151:$BA$151,0)),0)+IFERROR(INDEX('Hoja de Trabajo para listado'!$BC$155:$CB$1048576,MATCH($A130,'Hoja de Trabajo para listado'!$BC$155:$BC$1048576,0),MATCH((CUADRO!Q$5&amp;$E130),'Hoja de Trabajo para listado'!$BC$151:$CB$151,0)),0)+IFERROR(INDEX('Hoja de Trabajo para listado'!$DE$153:$DG$274,MATCH($A130,'Hoja de Trabajo para listado'!$DE$153:$DE$1048576,0),MATCH((CUADRO!Q$5&amp;$E130),'Hoja de Trabajo para listado'!$DE$151:$DG$151,0)),0)+IFERROR(INDEX('Hoja de Trabajo para listado'!$CD$155:$DC$1048576,MATCH($A130,'Hoja de Trabajo para listado'!$CD$155:$CD$1048576,0),MATCH((CUADRO!Q$5&amp;$E130),'Hoja de Trabajo para listado'!$CD$151:$DC$151,0)),0)</f>
        <v>0</v>
      </c>
      <c r="R130" s="314">
        <f t="shared" ca="1" si="2"/>
        <v>0</v>
      </c>
      <c r="S130" s="345"/>
      <c r="T130" s="314">
        <f ca="1">+T131</f>
        <v>0</v>
      </c>
      <c r="U130" s="313">
        <f t="shared" si="3"/>
        <v>1</v>
      </c>
      <c r="V130" s="319" t="str">
        <f>+VLOOKUP(A130,bd_lista!$A$3:$E$593,5,FALSE)</f>
        <v>Gobiernos Autónomos Indígenas Originarias Campesinas</v>
      </c>
      <c r="W130" s="425" t="str">
        <f>+V130</f>
        <v>Gobiernos Autónomos Indígenas Originarias Campesinas</v>
      </c>
    </row>
    <row r="131" spans="1:23" ht="15" hidden="1" customHeight="1">
      <c r="A131" s="323">
        <v>3401</v>
      </c>
      <c r="B131" s="428"/>
      <c r="C131" s="319" t="str">
        <f>+VLOOKUP(A131,bd_lista!$A$3:$C$593,3,FALSE)</f>
        <v>Gaioc de la Nación Originaria Uru Chipaya</v>
      </c>
      <c r="D131" s="430"/>
      <c r="E131" s="347" t="s">
        <v>1419</v>
      </c>
      <c r="F131" s="316">
        <f ca="1">+IFERROR(INDEX('Hoja de Trabajo para listado'!$A$155:$Z$1048576,MATCH($A131,'Hoja de Trabajo para listado'!$A$155:$A$1048576,0),MATCH((CUADRO!F$5&amp;$E131),'Hoja de Trabajo para listado'!$A$151:$Z$151,0)),0)+IFERROR(INDEX('Hoja de Trabajo para listado'!$AB$155:$BA$1048576,MATCH($A131,'Hoja de Trabajo para listado'!$AB$155:$AB$1048576,0),MATCH((CUADRO!F$5&amp;$E131),'Hoja de Trabajo para listado'!$AB$151:$BA$151,0)),0)+IFERROR(INDEX('Hoja de Trabajo para listado'!$BC$155:$CB$1048576,MATCH($A131,'Hoja de Trabajo para listado'!$BC$155:$BC$1048576,0),MATCH((CUADRO!F$5&amp;$E131),'Hoja de Trabajo para listado'!$BC$151:$CB$151,0)),0)+IFERROR(INDEX('Hoja de Trabajo para listado'!$DE$153:$DG$274,MATCH($A131,'Hoja de Trabajo para listado'!$DE$153:$DE$1048576,0),MATCH((CUADRO!F$5&amp;$E131),'Hoja de Trabajo para listado'!$DE$151:$DG$151,0)),0)+IFERROR(INDEX('Hoja de Trabajo para listado'!$CD$155:$DC$1048576,MATCH($A131,'Hoja de Trabajo para listado'!$CD$155:$CD$1048576,0),MATCH((CUADRO!F$5&amp;$E131),'Hoja de Trabajo para listado'!$CD$151:$DC$151,0)),0)</f>
        <v>0</v>
      </c>
      <c r="G131" s="316">
        <f ca="1">+IFERROR(INDEX('Hoja de Trabajo para listado'!$A$155:$Z$1048576,MATCH($A131,'Hoja de Trabajo para listado'!$A$155:$A$1048576,0),MATCH((CUADRO!G$5&amp;$E131),'Hoja de Trabajo para listado'!$A$151:$Z$151,0)),0)+IFERROR(INDEX('Hoja de Trabajo para listado'!$AB$155:$BA$1048576,MATCH($A131,'Hoja de Trabajo para listado'!$AB$155:$AB$1048576,0),MATCH((CUADRO!G$5&amp;$E131),'Hoja de Trabajo para listado'!$AB$151:$BA$151,0)),0)+IFERROR(INDEX('Hoja de Trabajo para listado'!$BC$155:$CB$1048576,MATCH($A131,'Hoja de Trabajo para listado'!$BC$155:$BC$1048576,0),MATCH((CUADRO!G$5&amp;$E131),'Hoja de Trabajo para listado'!$BC$151:$CB$151,0)),0)+IFERROR(INDEX('Hoja de Trabajo para listado'!$DE$153:$DG$274,MATCH($A131,'Hoja de Trabajo para listado'!$DE$153:$DE$1048576,0),MATCH((CUADRO!G$5&amp;$E131),'Hoja de Trabajo para listado'!$DE$151:$DG$151,0)),0)+IFERROR(INDEX('Hoja de Trabajo para listado'!$CD$155:$DC$1048576,MATCH($A131,'Hoja de Trabajo para listado'!$CD$155:$CD$1048576,0),MATCH((CUADRO!G$5&amp;$E131),'Hoja de Trabajo para listado'!$CD$151:$DC$151,0)),0)</f>
        <v>0</v>
      </c>
      <c r="H131" s="316">
        <f ca="1">+IFERROR(INDEX('Hoja de Trabajo para listado'!$A$155:$Z$1048576,MATCH($A131,'Hoja de Trabajo para listado'!$A$155:$A$1048576,0),MATCH((CUADRO!H$5&amp;$E131),'Hoja de Trabajo para listado'!$A$151:$Z$151,0)),0)+IFERROR(INDEX('Hoja de Trabajo para listado'!$AB$155:$BA$1048576,MATCH($A131,'Hoja de Trabajo para listado'!$AB$155:$AB$1048576,0),MATCH((CUADRO!H$5&amp;$E131),'Hoja de Trabajo para listado'!$AB$151:$BA$151,0)),0)+IFERROR(INDEX('Hoja de Trabajo para listado'!$BC$155:$CB$1048576,MATCH($A131,'Hoja de Trabajo para listado'!$BC$155:$BC$1048576,0),MATCH((CUADRO!H$5&amp;$E131),'Hoja de Trabajo para listado'!$BC$151:$CB$151,0)),0)+IFERROR(INDEX('Hoja de Trabajo para listado'!$DE$153:$DG$274,MATCH($A131,'Hoja de Trabajo para listado'!$DE$153:$DE$1048576,0),MATCH((CUADRO!H$5&amp;$E131),'Hoja de Trabajo para listado'!$DE$151:$DG$151,0)),0)+IFERROR(INDEX('Hoja de Trabajo para listado'!$CD$155:$DC$1048576,MATCH($A131,'Hoja de Trabajo para listado'!$CD$155:$CD$1048576,0),MATCH((CUADRO!H$5&amp;$E131),'Hoja de Trabajo para listado'!$CD$151:$DC$151,0)),0)</f>
        <v>0</v>
      </c>
      <c r="I131" s="316">
        <f ca="1">+IFERROR(INDEX('Hoja de Trabajo para listado'!$A$155:$Z$1048576,MATCH($A131,'Hoja de Trabajo para listado'!$A$155:$A$1048576,0),MATCH((CUADRO!I$5&amp;$E131),'Hoja de Trabajo para listado'!$A$151:$Z$151,0)),0)+IFERROR(INDEX('Hoja de Trabajo para listado'!$AB$155:$BA$1048576,MATCH($A131,'Hoja de Trabajo para listado'!$AB$155:$AB$1048576,0),MATCH((CUADRO!I$5&amp;$E131),'Hoja de Trabajo para listado'!$AB$151:$BA$151,0)),0)+IFERROR(INDEX('Hoja de Trabajo para listado'!$BC$155:$CB$1048576,MATCH($A131,'Hoja de Trabajo para listado'!$BC$155:$BC$1048576,0),MATCH((CUADRO!I$5&amp;$E131),'Hoja de Trabajo para listado'!$BC$151:$CB$151,0)),0)+IFERROR(INDEX('Hoja de Trabajo para listado'!$DE$153:$DG$274,MATCH($A131,'Hoja de Trabajo para listado'!$DE$153:$DE$1048576,0),MATCH((CUADRO!I$5&amp;$E131),'Hoja de Trabajo para listado'!$DE$151:$DG$151,0)),0)+IFERROR(INDEX('Hoja de Trabajo para listado'!$CD$155:$DC$1048576,MATCH($A131,'Hoja de Trabajo para listado'!$CD$155:$CD$1048576,0),MATCH((CUADRO!I$5&amp;$E131),'Hoja de Trabajo para listado'!$CD$151:$DC$151,0)),0)</f>
        <v>0</v>
      </c>
      <c r="J131" s="316">
        <f ca="1">+IFERROR(INDEX('Hoja de Trabajo para listado'!$A$155:$Z$1048576,MATCH($A131,'Hoja de Trabajo para listado'!$A$155:$A$1048576,0),MATCH((CUADRO!J$5&amp;$E131),'Hoja de Trabajo para listado'!$A$151:$Z$151,0)),0)+IFERROR(INDEX('Hoja de Trabajo para listado'!$AB$155:$BA$1048576,MATCH($A131,'Hoja de Trabajo para listado'!$AB$155:$AB$1048576,0),MATCH((CUADRO!J$5&amp;$E131),'Hoja de Trabajo para listado'!$AB$151:$BA$151,0)),0)+IFERROR(INDEX('Hoja de Trabajo para listado'!$BC$155:$CB$1048576,MATCH($A131,'Hoja de Trabajo para listado'!$BC$155:$BC$1048576,0),MATCH((CUADRO!J$5&amp;$E131),'Hoja de Trabajo para listado'!$BC$151:$CB$151,0)),0)+IFERROR(INDEX('Hoja de Trabajo para listado'!$DE$153:$DG$274,MATCH($A131,'Hoja de Trabajo para listado'!$DE$153:$DE$1048576,0),MATCH((CUADRO!J$5&amp;$E131),'Hoja de Trabajo para listado'!$DE$151:$DG$151,0)),0)+IFERROR(INDEX('Hoja de Trabajo para listado'!$CD$155:$DC$1048576,MATCH($A131,'Hoja de Trabajo para listado'!$CD$155:$CD$1048576,0),MATCH((CUADRO!J$5&amp;$E131),'Hoja de Trabajo para listado'!$CD$151:$DC$151,0)),0)</f>
        <v>0</v>
      </c>
      <c r="K131" s="316">
        <f ca="1">+IFERROR(INDEX('Hoja de Trabajo para listado'!$A$155:$Z$1048576,MATCH($A131,'Hoja de Trabajo para listado'!$A$155:$A$1048576,0),MATCH((CUADRO!K$5&amp;$E131),'Hoja de Trabajo para listado'!$A$151:$Z$151,0)),0)+IFERROR(INDEX('Hoja de Trabajo para listado'!$AB$155:$BA$1048576,MATCH($A131,'Hoja de Trabajo para listado'!$AB$155:$AB$1048576,0),MATCH((CUADRO!K$5&amp;$E131),'Hoja de Trabajo para listado'!$AB$151:$BA$151,0)),0)+IFERROR(INDEX('Hoja de Trabajo para listado'!$BC$155:$CB$1048576,MATCH($A131,'Hoja de Trabajo para listado'!$BC$155:$BC$1048576,0),MATCH((CUADRO!K$5&amp;$E131),'Hoja de Trabajo para listado'!$BC$151:$CB$151,0)),0)+IFERROR(INDEX('Hoja de Trabajo para listado'!$DE$153:$DG$274,MATCH($A131,'Hoja de Trabajo para listado'!$DE$153:$DE$1048576,0),MATCH((CUADRO!K$5&amp;$E131),'Hoja de Trabajo para listado'!$DE$151:$DG$151,0)),0)+IFERROR(INDEX('Hoja de Trabajo para listado'!$CD$155:$DC$1048576,MATCH($A131,'Hoja de Trabajo para listado'!$CD$155:$CD$1048576,0),MATCH((CUADRO!K$5&amp;$E131),'Hoja de Trabajo para listado'!$CD$151:$DC$151,0)),0)</f>
        <v>0</v>
      </c>
      <c r="L131" s="316">
        <f ca="1">+IFERROR(INDEX('Hoja de Trabajo para listado'!$A$155:$Z$1048576,MATCH($A131,'Hoja de Trabajo para listado'!$A$155:$A$1048576,0),MATCH((CUADRO!L$5&amp;$E131),'Hoja de Trabajo para listado'!$A$151:$Z$151,0)),0)+IFERROR(INDEX('Hoja de Trabajo para listado'!$AB$155:$BA$1048576,MATCH($A131,'Hoja de Trabajo para listado'!$AB$155:$AB$1048576,0),MATCH((CUADRO!L$5&amp;$E131),'Hoja de Trabajo para listado'!$AB$151:$BA$151,0)),0)+IFERROR(INDEX('Hoja de Trabajo para listado'!$BC$155:$CB$1048576,MATCH($A131,'Hoja de Trabajo para listado'!$BC$155:$BC$1048576,0),MATCH((CUADRO!L$5&amp;$E131),'Hoja de Trabajo para listado'!$BC$151:$CB$151,0)),0)+IFERROR(INDEX('Hoja de Trabajo para listado'!$DE$153:$DG$274,MATCH($A131,'Hoja de Trabajo para listado'!$DE$153:$DE$1048576,0),MATCH((CUADRO!L$5&amp;$E131),'Hoja de Trabajo para listado'!$DE$151:$DG$151,0)),0)+IFERROR(INDEX('Hoja de Trabajo para listado'!$CD$155:$DC$1048576,MATCH($A131,'Hoja de Trabajo para listado'!$CD$155:$CD$1048576,0),MATCH((CUADRO!L$5&amp;$E131),'Hoja de Trabajo para listado'!$CD$151:$DC$151,0)),0)</f>
        <v>0</v>
      </c>
      <c r="M131" s="316">
        <f ca="1">+IFERROR(INDEX('Hoja de Trabajo para listado'!$A$155:$Z$1048576,MATCH($A131,'Hoja de Trabajo para listado'!$A$155:$A$1048576,0),MATCH((CUADRO!M$5&amp;$E131),'Hoja de Trabajo para listado'!$A$151:$Z$151,0)),0)+IFERROR(INDEX('Hoja de Trabajo para listado'!$AB$155:$BA$1048576,MATCH($A131,'Hoja de Trabajo para listado'!$AB$155:$AB$1048576,0),MATCH((CUADRO!M$5&amp;$E131),'Hoja de Trabajo para listado'!$AB$151:$BA$151,0)),0)+IFERROR(INDEX('Hoja de Trabajo para listado'!$BC$155:$CB$1048576,MATCH($A131,'Hoja de Trabajo para listado'!$BC$155:$BC$1048576,0),MATCH((CUADRO!M$5&amp;$E131),'Hoja de Trabajo para listado'!$BC$151:$CB$151,0)),0)+IFERROR(INDEX('Hoja de Trabajo para listado'!$DE$153:$DG$274,MATCH($A131,'Hoja de Trabajo para listado'!$DE$153:$DE$1048576,0),MATCH((CUADRO!M$5&amp;$E131),'Hoja de Trabajo para listado'!$DE$151:$DG$151,0)),0)+IFERROR(INDEX('Hoja de Trabajo para listado'!$CD$155:$DC$1048576,MATCH($A131,'Hoja de Trabajo para listado'!$CD$155:$CD$1048576,0),MATCH((CUADRO!M$5&amp;$E131),'Hoja de Trabajo para listado'!$CD$151:$DC$151,0)),0)</f>
        <v>0</v>
      </c>
      <c r="N131" s="316">
        <f ca="1">+IFERROR(INDEX('Hoja de Trabajo para listado'!$A$155:$Z$1048576,MATCH($A131,'Hoja de Trabajo para listado'!$A$155:$A$1048576,0),MATCH((CUADRO!N$5&amp;$E131),'Hoja de Trabajo para listado'!$A$151:$Z$151,0)),0)+IFERROR(INDEX('Hoja de Trabajo para listado'!$AB$155:$BA$1048576,MATCH($A131,'Hoja de Trabajo para listado'!$AB$155:$AB$1048576,0),MATCH((CUADRO!N$5&amp;$E131),'Hoja de Trabajo para listado'!$AB$151:$BA$151,0)),0)+IFERROR(INDEX('Hoja de Trabajo para listado'!$BC$155:$CB$1048576,MATCH($A131,'Hoja de Trabajo para listado'!$BC$155:$BC$1048576,0),MATCH((CUADRO!N$5&amp;$E131),'Hoja de Trabajo para listado'!$BC$151:$CB$151,0)),0)+IFERROR(INDEX('Hoja de Trabajo para listado'!$DE$153:$DG$274,MATCH($A131,'Hoja de Trabajo para listado'!$DE$153:$DE$1048576,0),MATCH((CUADRO!N$5&amp;$E131),'Hoja de Trabajo para listado'!$DE$151:$DG$151,0)),0)+IFERROR(INDEX('Hoja de Trabajo para listado'!$CD$155:$DC$1048576,MATCH($A131,'Hoja de Trabajo para listado'!$CD$155:$CD$1048576,0),MATCH((CUADRO!N$5&amp;$E131),'Hoja de Trabajo para listado'!$CD$151:$DC$151,0)),0)</f>
        <v>0</v>
      </c>
      <c r="O131" s="316">
        <f ca="1">+IFERROR(INDEX('Hoja de Trabajo para listado'!$A$155:$Z$1048576,MATCH($A131,'Hoja de Trabajo para listado'!$A$155:$A$1048576,0),MATCH((CUADRO!O$5&amp;$E131),'Hoja de Trabajo para listado'!$A$151:$Z$151,0)),0)+IFERROR(INDEX('Hoja de Trabajo para listado'!$AB$155:$BA$1048576,MATCH($A131,'Hoja de Trabajo para listado'!$AB$155:$AB$1048576,0),MATCH((CUADRO!O$5&amp;$E131),'Hoja de Trabajo para listado'!$AB$151:$BA$151,0)),0)+IFERROR(INDEX('Hoja de Trabajo para listado'!$BC$155:$CB$1048576,MATCH($A131,'Hoja de Trabajo para listado'!$BC$155:$BC$1048576,0),MATCH((CUADRO!O$5&amp;$E131),'Hoja de Trabajo para listado'!$BC$151:$CB$151,0)),0)+IFERROR(INDEX('Hoja de Trabajo para listado'!$DE$153:$DG$274,MATCH($A131,'Hoja de Trabajo para listado'!$DE$153:$DE$1048576,0),MATCH((CUADRO!O$5&amp;$E131),'Hoja de Trabajo para listado'!$DE$151:$DG$151,0)),0)+IFERROR(INDEX('Hoja de Trabajo para listado'!$CD$155:$DC$1048576,MATCH($A131,'Hoja de Trabajo para listado'!$CD$155:$CD$1048576,0),MATCH((CUADRO!O$5&amp;$E131),'Hoja de Trabajo para listado'!$CD$151:$DC$151,0)),0)</f>
        <v>0</v>
      </c>
      <c r="P131" s="316">
        <f ca="1">+IFERROR(INDEX('Hoja de Trabajo para listado'!$A$155:$Z$1048576,MATCH($A131,'Hoja de Trabajo para listado'!$A$155:$A$1048576,0),MATCH((CUADRO!P$5&amp;$E131),'Hoja de Trabajo para listado'!$A$151:$Z$151,0)),0)+IFERROR(INDEX('Hoja de Trabajo para listado'!$AB$155:$BA$1048576,MATCH($A131,'Hoja de Trabajo para listado'!$AB$155:$AB$1048576,0),MATCH((CUADRO!P$5&amp;$E131),'Hoja de Trabajo para listado'!$AB$151:$BA$151,0)),0)+IFERROR(INDEX('Hoja de Trabajo para listado'!$BC$155:$CB$1048576,MATCH($A131,'Hoja de Trabajo para listado'!$BC$155:$BC$1048576,0),MATCH((CUADRO!P$5&amp;$E131),'Hoja de Trabajo para listado'!$BC$151:$CB$151,0)),0)+IFERROR(INDEX('Hoja de Trabajo para listado'!$DE$153:$DG$274,MATCH($A131,'Hoja de Trabajo para listado'!$DE$153:$DE$1048576,0),MATCH((CUADRO!P$5&amp;$E131),'Hoja de Trabajo para listado'!$DE$151:$DG$151,0)),0)+IFERROR(INDEX('Hoja de Trabajo para listado'!$CD$155:$DC$1048576,MATCH($A131,'Hoja de Trabajo para listado'!$CD$155:$CD$1048576,0),MATCH((CUADRO!P$5&amp;$E131),'Hoja de Trabajo para listado'!$CD$151:$DC$151,0)),0)</f>
        <v>0</v>
      </c>
      <c r="Q131" s="316">
        <f ca="1">+IFERROR(INDEX('Hoja de Trabajo para listado'!$A$155:$Z$1048576,MATCH($A131,'Hoja de Trabajo para listado'!$A$155:$A$1048576,0),MATCH((CUADRO!Q$5&amp;$E131),'Hoja de Trabajo para listado'!$A$151:$Z$151,0)),0)+IFERROR(INDEX('Hoja de Trabajo para listado'!$AB$155:$BA$1048576,MATCH($A131,'Hoja de Trabajo para listado'!$AB$155:$AB$1048576,0),MATCH((CUADRO!Q$5&amp;$E131),'Hoja de Trabajo para listado'!$AB$151:$BA$151,0)),0)+IFERROR(INDEX('Hoja de Trabajo para listado'!$BC$155:$CB$1048576,MATCH($A131,'Hoja de Trabajo para listado'!$BC$155:$BC$1048576,0),MATCH((CUADRO!Q$5&amp;$E131),'Hoja de Trabajo para listado'!$BC$151:$CB$151,0)),0)+IFERROR(INDEX('Hoja de Trabajo para listado'!$DE$153:$DG$274,MATCH($A131,'Hoja de Trabajo para listado'!$DE$153:$DE$1048576,0),MATCH((CUADRO!Q$5&amp;$E131),'Hoja de Trabajo para listado'!$DE$151:$DG$151,0)),0)+IFERROR(INDEX('Hoja de Trabajo para listado'!$CD$155:$DC$1048576,MATCH($A131,'Hoja de Trabajo para listado'!$CD$155:$CD$1048576,0),MATCH((CUADRO!Q$5&amp;$E131),'Hoja de Trabajo para listado'!$CD$151:$DC$151,0)),0)</f>
        <v>0</v>
      </c>
      <c r="R131" s="316">
        <f t="shared" ca="1" si="2"/>
        <v>0</v>
      </c>
      <c r="S131" s="344">
        <f ca="1">+R130+R131</f>
        <v>0</v>
      </c>
      <c r="T131" s="316">
        <f ca="1">+S131</f>
        <v>0</v>
      </c>
      <c r="U131" s="315">
        <f t="shared" si="3"/>
        <v>2</v>
      </c>
      <c r="V131" s="319" t="str">
        <f>+VLOOKUP(A131,bd_lista!$A$3:$E$593,5,FALSE)</f>
        <v>Gobiernos Autónomos Indígenas Originarias Campesinas</v>
      </c>
      <c r="W131" s="426"/>
    </row>
    <row r="132" spans="1:23" ht="15" hidden="1" customHeight="1">
      <c r="A132" s="325">
        <v>1201</v>
      </c>
      <c r="B132" s="427">
        <f>+A132</f>
        <v>1201</v>
      </c>
      <c r="C132" s="318" t="str">
        <f>+VLOOKUP(A132,bd_lista!$A$3:$C$593,3,FALSE)</f>
        <v>Gobierno Autónomo Municipal de La Paz</v>
      </c>
      <c r="D132" s="429" t="str">
        <f>+C132</f>
        <v>Gobierno Autónomo Municipal de La Paz</v>
      </c>
      <c r="E132" s="346" t="s">
        <v>1418</v>
      </c>
      <c r="F132" s="314">
        <f ca="1">+IFERROR(INDEX('Hoja de Trabajo para listado'!$A$155:$Z$1048576,MATCH($A132,'Hoja de Trabajo para listado'!$A$155:$A$1048576,0),MATCH((CUADRO!F$5&amp;$E132),'Hoja de Trabajo para listado'!$A$151:$Z$151,0)),0)+IFERROR(INDEX('Hoja de Trabajo para listado'!$AB$155:$BA$1048576,MATCH($A132,'Hoja de Trabajo para listado'!$AB$155:$AB$1048576,0),MATCH((CUADRO!F$5&amp;$E132),'Hoja de Trabajo para listado'!$AB$151:$BA$151,0)),0)+IFERROR(INDEX('Hoja de Trabajo para listado'!$BC$155:$CB$1048576,MATCH($A132,'Hoja de Trabajo para listado'!$BC$155:$BC$1048576,0),MATCH((CUADRO!F$5&amp;$E132),'Hoja de Trabajo para listado'!$BC$151:$CB$151,0)),0)+IFERROR(INDEX('Hoja de Trabajo para listado'!$DE$153:$DG$274,MATCH($A132,'Hoja de Trabajo para listado'!$DE$153:$DE$1048576,0),MATCH((CUADRO!F$5&amp;$E132),'Hoja de Trabajo para listado'!$DE$151:$DG$151,0)),0)+IFERROR(INDEX('Hoja de Trabajo para listado'!$CD$155:$DC$1048576,MATCH($A132,'Hoja de Trabajo para listado'!$CD$155:$CD$1048576,0),MATCH((CUADRO!F$5&amp;$E132),'Hoja de Trabajo para listado'!$CD$151:$DC$151,0)),0)</f>
        <v>0</v>
      </c>
      <c r="G132" s="314">
        <f ca="1">+IFERROR(INDEX('Hoja de Trabajo para listado'!$A$155:$Z$1048576,MATCH($A132,'Hoja de Trabajo para listado'!$A$155:$A$1048576,0),MATCH((CUADRO!G$5&amp;$E132),'Hoja de Trabajo para listado'!$A$151:$Z$151,0)),0)+IFERROR(INDEX('Hoja de Trabajo para listado'!$AB$155:$BA$1048576,MATCH($A132,'Hoja de Trabajo para listado'!$AB$155:$AB$1048576,0),MATCH((CUADRO!G$5&amp;$E132),'Hoja de Trabajo para listado'!$AB$151:$BA$151,0)),0)+IFERROR(INDEX('Hoja de Trabajo para listado'!$BC$155:$CB$1048576,MATCH($A132,'Hoja de Trabajo para listado'!$BC$155:$BC$1048576,0),MATCH((CUADRO!G$5&amp;$E132),'Hoja de Trabajo para listado'!$BC$151:$CB$151,0)),0)+IFERROR(INDEX('Hoja de Trabajo para listado'!$DE$153:$DG$274,MATCH($A132,'Hoja de Trabajo para listado'!$DE$153:$DE$1048576,0),MATCH((CUADRO!G$5&amp;$E132),'Hoja de Trabajo para listado'!$DE$151:$DG$151,0)),0)+IFERROR(INDEX('Hoja de Trabajo para listado'!$CD$155:$DC$1048576,MATCH($A132,'Hoja de Trabajo para listado'!$CD$155:$CD$1048576,0),MATCH((CUADRO!G$5&amp;$E132),'Hoja de Trabajo para listado'!$CD$151:$DC$151,0)),0)</f>
        <v>0</v>
      </c>
      <c r="H132" s="314">
        <f ca="1">+IFERROR(INDEX('Hoja de Trabajo para listado'!$A$155:$Z$1048576,MATCH($A132,'Hoja de Trabajo para listado'!$A$155:$A$1048576,0),MATCH((CUADRO!H$5&amp;$E132),'Hoja de Trabajo para listado'!$A$151:$Z$151,0)),0)+IFERROR(INDEX('Hoja de Trabajo para listado'!$AB$155:$BA$1048576,MATCH($A132,'Hoja de Trabajo para listado'!$AB$155:$AB$1048576,0),MATCH((CUADRO!H$5&amp;$E132),'Hoja de Trabajo para listado'!$AB$151:$BA$151,0)),0)+IFERROR(INDEX('Hoja de Trabajo para listado'!$BC$155:$CB$1048576,MATCH($A132,'Hoja de Trabajo para listado'!$BC$155:$BC$1048576,0),MATCH((CUADRO!H$5&amp;$E132),'Hoja de Trabajo para listado'!$BC$151:$CB$151,0)),0)+IFERROR(INDEX('Hoja de Trabajo para listado'!$DE$153:$DG$274,MATCH($A132,'Hoja de Trabajo para listado'!$DE$153:$DE$1048576,0),MATCH((CUADRO!H$5&amp;$E132),'Hoja de Trabajo para listado'!$DE$151:$DG$151,0)),0)+IFERROR(INDEX('Hoja de Trabajo para listado'!$CD$155:$DC$1048576,MATCH($A132,'Hoja de Trabajo para listado'!$CD$155:$CD$1048576,0),MATCH((CUADRO!H$5&amp;$E132),'Hoja de Trabajo para listado'!$CD$151:$DC$151,0)),0)</f>
        <v>0</v>
      </c>
      <c r="I132" s="314">
        <f ca="1">+IFERROR(INDEX('Hoja de Trabajo para listado'!$A$155:$Z$1048576,MATCH($A132,'Hoja de Trabajo para listado'!$A$155:$A$1048576,0),MATCH((CUADRO!I$5&amp;$E132),'Hoja de Trabajo para listado'!$A$151:$Z$151,0)),0)+IFERROR(INDEX('Hoja de Trabajo para listado'!$AB$155:$BA$1048576,MATCH($A132,'Hoja de Trabajo para listado'!$AB$155:$AB$1048576,0),MATCH((CUADRO!I$5&amp;$E132),'Hoja de Trabajo para listado'!$AB$151:$BA$151,0)),0)+IFERROR(INDEX('Hoja de Trabajo para listado'!$BC$155:$CB$1048576,MATCH($A132,'Hoja de Trabajo para listado'!$BC$155:$BC$1048576,0),MATCH((CUADRO!I$5&amp;$E132),'Hoja de Trabajo para listado'!$BC$151:$CB$151,0)),0)+IFERROR(INDEX('Hoja de Trabajo para listado'!$DE$153:$DG$274,MATCH($A132,'Hoja de Trabajo para listado'!$DE$153:$DE$1048576,0),MATCH((CUADRO!I$5&amp;$E132),'Hoja de Trabajo para listado'!$DE$151:$DG$151,0)),0)+IFERROR(INDEX('Hoja de Trabajo para listado'!$CD$155:$DC$1048576,MATCH($A132,'Hoja de Trabajo para listado'!$CD$155:$CD$1048576,0),MATCH((CUADRO!I$5&amp;$E132),'Hoja de Trabajo para listado'!$CD$151:$DC$151,0)),0)</f>
        <v>0</v>
      </c>
      <c r="J132" s="314">
        <f ca="1">+IFERROR(INDEX('Hoja de Trabajo para listado'!$A$155:$Z$1048576,MATCH($A132,'Hoja de Trabajo para listado'!$A$155:$A$1048576,0),MATCH((CUADRO!J$5&amp;$E132),'Hoja de Trabajo para listado'!$A$151:$Z$151,0)),0)+IFERROR(INDEX('Hoja de Trabajo para listado'!$AB$155:$BA$1048576,MATCH($A132,'Hoja de Trabajo para listado'!$AB$155:$AB$1048576,0),MATCH((CUADRO!J$5&amp;$E132),'Hoja de Trabajo para listado'!$AB$151:$BA$151,0)),0)+IFERROR(INDEX('Hoja de Trabajo para listado'!$BC$155:$CB$1048576,MATCH($A132,'Hoja de Trabajo para listado'!$BC$155:$BC$1048576,0),MATCH((CUADRO!J$5&amp;$E132),'Hoja de Trabajo para listado'!$BC$151:$CB$151,0)),0)+IFERROR(INDEX('Hoja de Trabajo para listado'!$DE$153:$DG$274,MATCH($A132,'Hoja de Trabajo para listado'!$DE$153:$DE$1048576,0),MATCH((CUADRO!J$5&amp;$E132),'Hoja de Trabajo para listado'!$DE$151:$DG$151,0)),0)+IFERROR(INDEX('Hoja de Trabajo para listado'!$CD$155:$DC$1048576,MATCH($A132,'Hoja de Trabajo para listado'!$CD$155:$CD$1048576,0),MATCH((CUADRO!J$5&amp;$E132),'Hoja de Trabajo para listado'!$CD$151:$DC$151,0)),0)</f>
        <v>0</v>
      </c>
      <c r="K132" s="314">
        <f ca="1">+IFERROR(INDEX('Hoja de Trabajo para listado'!$A$155:$Z$1048576,MATCH($A132,'Hoja de Trabajo para listado'!$A$155:$A$1048576,0),MATCH((CUADRO!K$5&amp;$E132),'Hoja de Trabajo para listado'!$A$151:$Z$151,0)),0)+IFERROR(INDEX('Hoja de Trabajo para listado'!$AB$155:$BA$1048576,MATCH($A132,'Hoja de Trabajo para listado'!$AB$155:$AB$1048576,0),MATCH((CUADRO!K$5&amp;$E132),'Hoja de Trabajo para listado'!$AB$151:$BA$151,0)),0)+IFERROR(INDEX('Hoja de Trabajo para listado'!$BC$155:$CB$1048576,MATCH($A132,'Hoja de Trabajo para listado'!$BC$155:$BC$1048576,0),MATCH((CUADRO!K$5&amp;$E132),'Hoja de Trabajo para listado'!$BC$151:$CB$151,0)),0)+IFERROR(INDEX('Hoja de Trabajo para listado'!$DE$153:$DG$274,MATCH($A132,'Hoja de Trabajo para listado'!$DE$153:$DE$1048576,0),MATCH((CUADRO!K$5&amp;$E132),'Hoja de Trabajo para listado'!$DE$151:$DG$151,0)),0)+IFERROR(INDEX('Hoja de Trabajo para listado'!$CD$155:$DC$1048576,MATCH($A132,'Hoja de Trabajo para listado'!$CD$155:$CD$1048576,0),MATCH((CUADRO!K$5&amp;$E132),'Hoja de Trabajo para listado'!$CD$151:$DC$151,0)),0)</f>
        <v>0</v>
      </c>
      <c r="L132" s="314">
        <f ca="1">+IFERROR(INDEX('Hoja de Trabajo para listado'!$A$155:$Z$1048576,MATCH($A132,'Hoja de Trabajo para listado'!$A$155:$A$1048576,0),MATCH((CUADRO!L$5&amp;$E132),'Hoja de Trabajo para listado'!$A$151:$Z$151,0)),0)+IFERROR(INDEX('Hoja de Trabajo para listado'!$AB$155:$BA$1048576,MATCH($A132,'Hoja de Trabajo para listado'!$AB$155:$AB$1048576,0),MATCH((CUADRO!L$5&amp;$E132),'Hoja de Trabajo para listado'!$AB$151:$BA$151,0)),0)+IFERROR(INDEX('Hoja de Trabajo para listado'!$BC$155:$CB$1048576,MATCH($A132,'Hoja de Trabajo para listado'!$BC$155:$BC$1048576,0),MATCH((CUADRO!L$5&amp;$E132),'Hoja de Trabajo para listado'!$BC$151:$CB$151,0)),0)+IFERROR(INDEX('Hoja de Trabajo para listado'!$DE$153:$DG$274,MATCH($A132,'Hoja de Trabajo para listado'!$DE$153:$DE$1048576,0),MATCH((CUADRO!L$5&amp;$E132),'Hoja de Trabajo para listado'!$DE$151:$DG$151,0)),0)+IFERROR(INDEX('Hoja de Trabajo para listado'!$CD$155:$DC$1048576,MATCH($A132,'Hoja de Trabajo para listado'!$CD$155:$CD$1048576,0),MATCH((CUADRO!L$5&amp;$E132),'Hoja de Trabajo para listado'!$CD$151:$DC$151,0)),0)</f>
        <v>0</v>
      </c>
      <c r="M132" s="314">
        <f ca="1">+IFERROR(INDEX('Hoja de Trabajo para listado'!$A$155:$Z$1048576,MATCH($A132,'Hoja de Trabajo para listado'!$A$155:$A$1048576,0),MATCH((CUADRO!M$5&amp;$E132),'Hoja de Trabajo para listado'!$A$151:$Z$151,0)),0)+IFERROR(INDEX('Hoja de Trabajo para listado'!$AB$155:$BA$1048576,MATCH($A132,'Hoja de Trabajo para listado'!$AB$155:$AB$1048576,0),MATCH((CUADRO!M$5&amp;$E132),'Hoja de Trabajo para listado'!$AB$151:$BA$151,0)),0)+IFERROR(INDEX('Hoja de Trabajo para listado'!$BC$155:$CB$1048576,MATCH($A132,'Hoja de Trabajo para listado'!$BC$155:$BC$1048576,0),MATCH((CUADRO!M$5&amp;$E132),'Hoja de Trabajo para listado'!$BC$151:$CB$151,0)),0)+IFERROR(INDEX('Hoja de Trabajo para listado'!$DE$153:$DG$274,MATCH($A132,'Hoja de Trabajo para listado'!$DE$153:$DE$1048576,0),MATCH((CUADRO!M$5&amp;$E132),'Hoja de Trabajo para listado'!$DE$151:$DG$151,0)),0)+IFERROR(INDEX('Hoja de Trabajo para listado'!$CD$155:$DC$1048576,MATCH($A132,'Hoja de Trabajo para listado'!$CD$155:$CD$1048576,0),MATCH((CUADRO!M$5&amp;$E132),'Hoja de Trabajo para listado'!$CD$151:$DC$151,0)),0)</f>
        <v>0</v>
      </c>
      <c r="N132" s="314">
        <f ca="1">+IFERROR(INDEX('Hoja de Trabajo para listado'!$A$155:$Z$1048576,MATCH($A132,'Hoja de Trabajo para listado'!$A$155:$A$1048576,0),MATCH((CUADRO!N$5&amp;$E132),'Hoja de Trabajo para listado'!$A$151:$Z$151,0)),0)+IFERROR(INDEX('Hoja de Trabajo para listado'!$AB$155:$BA$1048576,MATCH($A132,'Hoja de Trabajo para listado'!$AB$155:$AB$1048576,0),MATCH((CUADRO!N$5&amp;$E132),'Hoja de Trabajo para listado'!$AB$151:$BA$151,0)),0)+IFERROR(INDEX('Hoja de Trabajo para listado'!$BC$155:$CB$1048576,MATCH($A132,'Hoja de Trabajo para listado'!$BC$155:$BC$1048576,0),MATCH((CUADRO!N$5&amp;$E132),'Hoja de Trabajo para listado'!$BC$151:$CB$151,0)),0)+IFERROR(INDEX('Hoja de Trabajo para listado'!$DE$153:$DG$274,MATCH($A132,'Hoja de Trabajo para listado'!$DE$153:$DE$1048576,0),MATCH((CUADRO!N$5&amp;$E132),'Hoja de Trabajo para listado'!$DE$151:$DG$151,0)),0)+IFERROR(INDEX('Hoja de Trabajo para listado'!$CD$155:$DC$1048576,MATCH($A132,'Hoja de Trabajo para listado'!$CD$155:$CD$1048576,0),MATCH((CUADRO!N$5&amp;$E132),'Hoja de Trabajo para listado'!$CD$151:$DC$151,0)),0)</f>
        <v>0</v>
      </c>
      <c r="O132" s="314">
        <f ca="1">+IFERROR(INDEX('Hoja de Trabajo para listado'!$A$155:$Z$1048576,MATCH($A132,'Hoja de Trabajo para listado'!$A$155:$A$1048576,0),MATCH((CUADRO!O$5&amp;$E132),'Hoja de Trabajo para listado'!$A$151:$Z$151,0)),0)+IFERROR(INDEX('Hoja de Trabajo para listado'!$AB$155:$BA$1048576,MATCH($A132,'Hoja de Trabajo para listado'!$AB$155:$AB$1048576,0),MATCH((CUADRO!O$5&amp;$E132),'Hoja de Trabajo para listado'!$AB$151:$BA$151,0)),0)+IFERROR(INDEX('Hoja de Trabajo para listado'!$BC$155:$CB$1048576,MATCH($A132,'Hoja de Trabajo para listado'!$BC$155:$BC$1048576,0),MATCH((CUADRO!O$5&amp;$E132),'Hoja de Trabajo para listado'!$BC$151:$CB$151,0)),0)+IFERROR(INDEX('Hoja de Trabajo para listado'!$DE$153:$DG$274,MATCH($A132,'Hoja de Trabajo para listado'!$DE$153:$DE$1048576,0),MATCH((CUADRO!O$5&amp;$E132),'Hoja de Trabajo para listado'!$DE$151:$DG$151,0)),0)+IFERROR(INDEX('Hoja de Trabajo para listado'!$CD$155:$DC$1048576,MATCH($A132,'Hoja de Trabajo para listado'!$CD$155:$CD$1048576,0),MATCH((CUADRO!O$5&amp;$E132),'Hoja de Trabajo para listado'!$CD$151:$DC$151,0)),0)</f>
        <v>0</v>
      </c>
      <c r="P132" s="314">
        <f ca="1">+IFERROR(INDEX('Hoja de Trabajo para listado'!$A$155:$Z$1048576,MATCH($A132,'Hoja de Trabajo para listado'!$A$155:$A$1048576,0),MATCH((CUADRO!P$5&amp;$E132),'Hoja de Trabajo para listado'!$A$151:$Z$151,0)),0)+IFERROR(INDEX('Hoja de Trabajo para listado'!$AB$155:$BA$1048576,MATCH($A132,'Hoja de Trabajo para listado'!$AB$155:$AB$1048576,0),MATCH((CUADRO!P$5&amp;$E132),'Hoja de Trabajo para listado'!$AB$151:$BA$151,0)),0)+IFERROR(INDEX('Hoja de Trabajo para listado'!$BC$155:$CB$1048576,MATCH($A132,'Hoja de Trabajo para listado'!$BC$155:$BC$1048576,0),MATCH((CUADRO!P$5&amp;$E132),'Hoja de Trabajo para listado'!$BC$151:$CB$151,0)),0)+IFERROR(INDEX('Hoja de Trabajo para listado'!$DE$153:$DG$274,MATCH($A132,'Hoja de Trabajo para listado'!$DE$153:$DE$1048576,0),MATCH((CUADRO!P$5&amp;$E132),'Hoja de Trabajo para listado'!$DE$151:$DG$151,0)),0)+IFERROR(INDEX('Hoja de Trabajo para listado'!$CD$155:$DC$1048576,MATCH($A132,'Hoja de Trabajo para listado'!$CD$155:$CD$1048576,0),MATCH((CUADRO!P$5&amp;$E132),'Hoja de Trabajo para listado'!$CD$151:$DC$151,0)),0)</f>
        <v>0</v>
      </c>
      <c r="Q132" s="314">
        <f ca="1">+IFERROR(INDEX('Hoja de Trabajo para listado'!$A$155:$Z$1048576,MATCH($A132,'Hoja de Trabajo para listado'!$A$155:$A$1048576,0),MATCH((CUADRO!Q$5&amp;$E132),'Hoja de Trabajo para listado'!$A$151:$Z$151,0)),0)+IFERROR(INDEX('Hoja de Trabajo para listado'!$AB$155:$BA$1048576,MATCH($A132,'Hoja de Trabajo para listado'!$AB$155:$AB$1048576,0),MATCH((CUADRO!Q$5&amp;$E132),'Hoja de Trabajo para listado'!$AB$151:$BA$151,0)),0)+IFERROR(INDEX('Hoja de Trabajo para listado'!$BC$155:$CB$1048576,MATCH($A132,'Hoja de Trabajo para listado'!$BC$155:$BC$1048576,0),MATCH((CUADRO!Q$5&amp;$E132),'Hoja de Trabajo para listado'!$BC$151:$CB$151,0)),0)+IFERROR(INDEX('Hoja de Trabajo para listado'!$DE$153:$DG$274,MATCH($A132,'Hoja de Trabajo para listado'!$DE$153:$DE$1048576,0),MATCH((CUADRO!Q$5&amp;$E132),'Hoja de Trabajo para listado'!$DE$151:$DG$151,0)),0)+IFERROR(INDEX('Hoja de Trabajo para listado'!$CD$155:$DC$1048576,MATCH($A132,'Hoja de Trabajo para listado'!$CD$155:$CD$1048576,0),MATCH((CUADRO!Q$5&amp;$E132),'Hoja de Trabajo para listado'!$CD$151:$DC$151,0)),0)</f>
        <v>0</v>
      </c>
      <c r="R132" s="314">
        <f t="shared" ca="1" si="2"/>
        <v>0</v>
      </c>
      <c r="S132" s="345"/>
      <c r="T132" s="314">
        <f ca="1">+T133</f>
        <v>5280.61</v>
      </c>
      <c r="U132" s="313">
        <f t="shared" si="3"/>
        <v>1</v>
      </c>
      <c r="V132" s="319" t="str">
        <f>+VLOOKUP(A132,bd_lista!$A$3:$E$593,5,FALSE)</f>
        <v>Gobiernos Autonomos Municipales</v>
      </c>
      <c r="W132" s="425" t="str">
        <f>+V132</f>
        <v>Gobiernos Autonomos Municipales</v>
      </c>
    </row>
    <row r="133" spans="1:23" ht="15" hidden="1" customHeight="1">
      <c r="A133" s="323">
        <v>1201</v>
      </c>
      <c r="B133" s="428"/>
      <c r="C133" s="319" t="str">
        <f>+VLOOKUP(A133,bd_lista!$A$3:$C$593,3,FALSE)</f>
        <v>Gobierno Autónomo Municipal de La Paz</v>
      </c>
      <c r="D133" s="430"/>
      <c r="E133" s="347" t="s">
        <v>1419</v>
      </c>
      <c r="F133" s="316">
        <f ca="1">+IFERROR(INDEX('Hoja de Trabajo para listado'!$A$155:$Z$1048576,MATCH($A133,'Hoja de Trabajo para listado'!$A$155:$A$1048576,0),MATCH((CUADRO!F$5&amp;$E133),'Hoja de Trabajo para listado'!$A$151:$Z$151,0)),0)+IFERROR(INDEX('Hoja de Trabajo para listado'!$AB$155:$BA$1048576,MATCH($A133,'Hoja de Trabajo para listado'!$AB$155:$AB$1048576,0),MATCH((CUADRO!F$5&amp;$E133),'Hoja de Trabajo para listado'!$AB$151:$BA$151,0)),0)+IFERROR(INDEX('Hoja de Trabajo para listado'!$BC$155:$CB$1048576,MATCH($A133,'Hoja de Trabajo para listado'!$BC$155:$BC$1048576,0),MATCH((CUADRO!F$5&amp;$E133),'Hoja de Trabajo para listado'!$BC$151:$CB$151,0)),0)+IFERROR(INDEX('Hoja de Trabajo para listado'!$DE$153:$DG$274,MATCH($A133,'Hoja de Trabajo para listado'!$DE$153:$DE$1048576,0),MATCH((CUADRO!F$5&amp;$E133),'Hoja de Trabajo para listado'!$DE$151:$DG$151,0)),0)+IFERROR(INDEX('Hoja de Trabajo para listado'!$CD$155:$DC$1048576,MATCH($A133,'Hoja de Trabajo para listado'!$CD$155:$CD$1048576,0),MATCH((CUADRO!F$5&amp;$E133),'Hoja de Trabajo para listado'!$CD$151:$DC$151,0)),0)</f>
        <v>0</v>
      </c>
      <c r="G133" s="316">
        <f ca="1">+IFERROR(INDEX('Hoja de Trabajo para listado'!$A$155:$Z$1048576,MATCH($A133,'Hoja de Trabajo para listado'!$A$155:$A$1048576,0),MATCH((CUADRO!G$5&amp;$E133),'Hoja de Trabajo para listado'!$A$151:$Z$151,0)),0)+IFERROR(INDEX('Hoja de Trabajo para listado'!$AB$155:$BA$1048576,MATCH($A133,'Hoja de Trabajo para listado'!$AB$155:$AB$1048576,0),MATCH((CUADRO!G$5&amp;$E133),'Hoja de Trabajo para listado'!$AB$151:$BA$151,0)),0)+IFERROR(INDEX('Hoja de Trabajo para listado'!$BC$155:$CB$1048576,MATCH($A133,'Hoja de Trabajo para listado'!$BC$155:$BC$1048576,0),MATCH((CUADRO!G$5&amp;$E133),'Hoja de Trabajo para listado'!$BC$151:$CB$151,0)),0)+IFERROR(INDEX('Hoja de Trabajo para listado'!$DE$153:$DG$274,MATCH($A133,'Hoja de Trabajo para listado'!$DE$153:$DE$1048576,0),MATCH((CUADRO!G$5&amp;$E133),'Hoja de Trabajo para listado'!$DE$151:$DG$151,0)),0)+IFERROR(INDEX('Hoja de Trabajo para listado'!$CD$155:$DC$1048576,MATCH($A133,'Hoja de Trabajo para listado'!$CD$155:$CD$1048576,0),MATCH((CUADRO!G$5&amp;$E133),'Hoja de Trabajo para listado'!$CD$151:$DC$151,0)),0)</f>
        <v>0</v>
      </c>
      <c r="H133" s="316">
        <f ca="1">+IFERROR(INDEX('Hoja de Trabajo para listado'!$A$155:$Z$1048576,MATCH($A133,'Hoja de Trabajo para listado'!$A$155:$A$1048576,0),MATCH((CUADRO!H$5&amp;$E133),'Hoja de Trabajo para listado'!$A$151:$Z$151,0)),0)+IFERROR(INDEX('Hoja de Trabajo para listado'!$AB$155:$BA$1048576,MATCH($A133,'Hoja de Trabajo para listado'!$AB$155:$AB$1048576,0),MATCH((CUADRO!H$5&amp;$E133),'Hoja de Trabajo para listado'!$AB$151:$BA$151,0)),0)+IFERROR(INDEX('Hoja de Trabajo para listado'!$BC$155:$CB$1048576,MATCH($A133,'Hoja de Trabajo para listado'!$BC$155:$BC$1048576,0),MATCH((CUADRO!H$5&amp;$E133),'Hoja de Trabajo para listado'!$BC$151:$CB$151,0)),0)+IFERROR(INDEX('Hoja de Trabajo para listado'!$DE$153:$DG$274,MATCH($A133,'Hoja de Trabajo para listado'!$DE$153:$DE$1048576,0),MATCH((CUADRO!H$5&amp;$E133),'Hoja de Trabajo para listado'!$DE$151:$DG$151,0)),0)+IFERROR(INDEX('Hoja de Trabajo para listado'!$CD$155:$DC$1048576,MATCH($A133,'Hoja de Trabajo para listado'!$CD$155:$CD$1048576,0),MATCH((CUADRO!H$5&amp;$E133),'Hoja de Trabajo para listado'!$CD$151:$DC$151,0)),0)</f>
        <v>0</v>
      </c>
      <c r="I133" s="316">
        <f ca="1">+IFERROR(INDEX('Hoja de Trabajo para listado'!$A$155:$Z$1048576,MATCH($A133,'Hoja de Trabajo para listado'!$A$155:$A$1048576,0),MATCH((CUADRO!I$5&amp;$E133),'Hoja de Trabajo para listado'!$A$151:$Z$151,0)),0)+IFERROR(INDEX('Hoja de Trabajo para listado'!$AB$155:$BA$1048576,MATCH($A133,'Hoja de Trabajo para listado'!$AB$155:$AB$1048576,0),MATCH((CUADRO!I$5&amp;$E133),'Hoja de Trabajo para listado'!$AB$151:$BA$151,0)),0)+IFERROR(INDEX('Hoja de Trabajo para listado'!$BC$155:$CB$1048576,MATCH($A133,'Hoja de Trabajo para listado'!$BC$155:$BC$1048576,0),MATCH((CUADRO!I$5&amp;$E133),'Hoja de Trabajo para listado'!$BC$151:$CB$151,0)),0)+IFERROR(INDEX('Hoja de Trabajo para listado'!$DE$153:$DG$274,MATCH($A133,'Hoja de Trabajo para listado'!$DE$153:$DE$1048576,0),MATCH((CUADRO!I$5&amp;$E133),'Hoja de Trabajo para listado'!$DE$151:$DG$151,0)),0)+IFERROR(INDEX('Hoja de Trabajo para listado'!$CD$155:$DC$1048576,MATCH($A133,'Hoja de Trabajo para listado'!$CD$155:$CD$1048576,0),MATCH((CUADRO!I$5&amp;$E133),'Hoja de Trabajo para listado'!$CD$151:$DC$151,0)),0)</f>
        <v>0</v>
      </c>
      <c r="J133" s="316">
        <f ca="1">+IFERROR(INDEX('Hoja de Trabajo para listado'!$A$155:$Z$1048576,MATCH($A133,'Hoja de Trabajo para listado'!$A$155:$A$1048576,0),MATCH((CUADRO!J$5&amp;$E133),'Hoja de Trabajo para listado'!$A$151:$Z$151,0)),0)+IFERROR(INDEX('Hoja de Trabajo para listado'!$AB$155:$BA$1048576,MATCH($A133,'Hoja de Trabajo para listado'!$AB$155:$AB$1048576,0),MATCH((CUADRO!J$5&amp;$E133),'Hoja de Trabajo para listado'!$AB$151:$BA$151,0)),0)+IFERROR(INDEX('Hoja de Trabajo para listado'!$BC$155:$CB$1048576,MATCH($A133,'Hoja de Trabajo para listado'!$BC$155:$BC$1048576,0),MATCH((CUADRO!J$5&amp;$E133),'Hoja de Trabajo para listado'!$BC$151:$CB$151,0)),0)+IFERROR(INDEX('Hoja de Trabajo para listado'!$DE$153:$DG$274,MATCH($A133,'Hoja de Trabajo para listado'!$DE$153:$DE$1048576,0),MATCH((CUADRO!J$5&amp;$E133),'Hoja de Trabajo para listado'!$DE$151:$DG$151,0)),0)+IFERROR(INDEX('Hoja de Trabajo para listado'!$CD$155:$DC$1048576,MATCH($A133,'Hoja de Trabajo para listado'!$CD$155:$CD$1048576,0),MATCH((CUADRO!J$5&amp;$E133),'Hoja de Trabajo para listado'!$CD$151:$DC$151,0)),0)</f>
        <v>5280.61</v>
      </c>
      <c r="K133" s="316">
        <f ca="1">+IFERROR(INDEX('Hoja de Trabajo para listado'!$A$155:$Z$1048576,MATCH($A133,'Hoja de Trabajo para listado'!$A$155:$A$1048576,0),MATCH((CUADRO!K$5&amp;$E133),'Hoja de Trabajo para listado'!$A$151:$Z$151,0)),0)+IFERROR(INDEX('Hoja de Trabajo para listado'!$AB$155:$BA$1048576,MATCH($A133,'Hoja de Trabajo para listado'!$AB$155:$AB$1048576,0),MATCH((CUADRO!K$5&amp;$E133),'Hoja de Trabajo para listado'!$AB$151:$BA$151,0)),0)+IFERROR(INDEX('Hoja de Trabajo para listado'!$BC$155:$CB$1048576,MATCH($A133,'Hoja de Trabajo para listado'!$BC$155:$BC$1048576,0),MATCH((CUADRO!K$5&amp;$E133),'Hoja de Trabajo para listado'!$BC$151:$CB$151,0)),0)+IFERROR(INDEX('Hoja de Trabajo para listado'!$DE$153:$DG$274,MATCH($A133,'Hoja de Trabajo para listado'!$DE$153:$DE$1048576,0),MATCH((CUADRO!K$5&amp;$E133),'Hoja de Trabajo para listado'!$DE$151:$DG$151,0)),0)+IFERROR(INDEX('Hoja de Trabajo para listado'!$CD$155:$DC$1048576,MATCH($A133,'Hoja de Trabajo para listado'!$CD$155:$CD$1048576,0),MATCH((CUADRO!K$5&amp;$E133),'Hoja de Trabajo para listado'!$CD$151:$DC$151,0)),0)</f>
        <v>0</v>
      </c>
      <c r="L133" s="316">
        <f ca="1">+IFERROR(INDEX('Hoja de Trabajo para listado'!$A$155:$Z$1048576,MATCH($A133,'Hoja de Trabajo para listado'!$A$155:$A$1048576,0),MATCH((CUADRO!L$5&amp;$E133),'Hoja de Trabajo para listado'!$A$151:$Z$151,0)),0)+IFERROR(INDEX('Hoja de Trabajo para listado'!$AB$155:$BA$1048576,MATCH($A133,'Hoja de Trabajo para listado'!$AB$155:$AB$1048576,0),MATCH((CUADRO!L$5&amp;$E133),'Hoja de Trabajo para listado'!$AB$151:$BA$151,0)),0)+IFERROR(INDEX('Hoja de Trabajo para listado'!$BC$155:$CB$1048576,MATCH($A133,'Hoja de Trabajo para listado'!$BC$155:$BC$1048576,0),MATCH((CUADRO!L$5&amp;$E133),'Hoja de Trabajo para listado'!$BC$151:$CB$151,0)),0)+IFERROR(INDEX('Hoja de Trabajo para listado'!$DE$153:$DG$274,MATCH($A133,'Hoja de Trabajo para listado'!$DE$153:$DE$1048576,0),MATCH((CUADRO!L$5&amp;$E133),'Hoja de Trabajo para listado'!$DE$151:$DG$151,0)),0)+IFERROR(INDEX('Hoja de Trabajo para listado'!$CD$155:$DC$1048576,MATCH($A133,'Hoja de Trabajo para listado'!$CD$155:$CD$1048576,0),MATCH((CUADRO!L$5&amp;$E133),'Hoja de Trabajo para listado'!$CD$151:$DC$151,0)),0)</f>
        <v>0</v>
      </c>
      <c r="M133" s="316">
        <f ca="1">+IFERROR(INDEX('Hoja de Trabajo para listado'!$A$155:$Z$1048576,MATCH($A133,'Hoja de Trabajo para listado'!$A$155:$A$1048576,0),MATCH((CUADRO!M$5&amp;$E133),'Hoja de Trabajo para listado'!$A$151:$Z$151,0)),0)+IFERROR(INDEX('Hoja de Trabajo para listado'!$AB$155:$BA$1048576,MATCH($A133,'Hoja de Trabajo para listado'!$AB$155:$AB$1048576,0),MATCH((CUADRO!M$5&amp;$E133),'Hoja de Trabajo para listado'!$AB$151:$BA$151,0)),0)+IFERROR(INDEX('Hoja de Trabajo para listado'!$BC$155:$CB$1048576,MATCH($A133,'Hoja de Trabajo para listado'!$BC$155:$BC$1048576,0),MATCH((CUADRO!M$5&amp;$E133),'Hoja de Trabajo para listado'!$BC$151:$CB$151,0)),0)+IFERROR(INDEX('Hoja de Trabajo para listado'!$DE$153:$DG$274,MATCH($A133,'Hoja de Trabajo para listado'!$DE$153:$DE$1048576,0),MATCH((CUADRO!M$5&amp;$E133),'Hoja de Trabajo para listado'!$DE$151:$DG$151,0)),0)+IFERROR(INDEX('Hoja de Trabajo para listado'!$CD$155:$DC$1048576,MATCH($A133,'Hoja de Trabajo para listado'!$CD$155:$CD$1048576,0),MATCH((CUADRO!M$5&amp;$E133),'Hoja de Trabajo para listado'!$CD$151:$DC$151,0)),0)</f>
        <v>0</v>
      </c>
      <c r="N133" s="316">
        <f ca="1">+IFERROR(INDEX('Hoja de Trabajo para listado'!$A$155:$Z$1048576,MATCH($A133,'Hoja de Trabajo para listado'!$A$155:$A$1048576,0),MATCH((CUADRO!N$5&amp;$E133),'Hoja de Trabajo para listado'!$A$151:$Z$151,0)),0)+IFERROR(INDEX('Hoja de Trabajo para listado'!$AB$155:$BA$1048576,MATCH($A133,'Hoja de Trabajo para listado'!$AB$155:$AB$1048576,0),MATCH((CUADRO!N$5&amp;$E133),'Hoja de Trabajo para listado'!$AB$151:$BA$151,0)),0)+IFERROR(INDEX('Hoja de Trabajo para listado'!$BC$155:$CB$1048576,MATCH($A133,'Hoja de Trabajo para listado'!$BC$155:$BC$1048576,0),MATCH((CUADRO!N$5&amp;$E133),'Hoja de Trabajo para listado'!$BC$151:$CB$151,0)),0)+IFERROR(INDEX('Hoja de Trabajo para listado'!$DE$153:$DG$274,MATCH($A133,'Hoja de Trabajo para listado'!$DE$153:$DE$1048576,0),MATCH((CUADRO!N$5&amp;$E133),'Hoja de Trabajo para listado'!$DE$151:$DG$151,0)),0)+IFERROR(INDEX('Hoja de Trabajo para listado'!$CD$155:$DC$1048576,MATCH($A133,'Hoja de Trabajo para listado'!$CD$155:$CD$1048576,0),MATCH((CUADRO!N$5&amp;$E133),'Hoja de Trabajo para listado'!$CD$151:$DC$151,0)),0)</f>
        <v>0</v>
      </c>
      <c r="O133" s="316">
        <f ca="1">+IFERROR(INDEX('Hoja de Trabajo para listado'!$A$155:$Z$1048576,MATCH($A133,'Hoja de Trabajo para listado'!$A$155:$A$1048576,0),MATCH((CUADRO!O$5&amp;$E133),'Hoja de Trabajo para listado'!$A$151:$Z$151,0)),0)+IFERROR(INDEX('Hoja de Trabajo para listado'!$AB$155:$BA$1048576,MATCH($A133,'Hoja de Trabajo para listado'!$AB$155:$AB$1048576,0),MATCH((CUADRO!O$5&amp;$E133),'Hoja de Trabajo para listado'!$AB$151:$BA$151,0)),0)+IFERROR(INDEX('Hoja de Trabajo para listado'!$BC$155:$CB$1048576,MATCH($A133,'Hoja de Trabajo para listado'!$BC$155:$BC$1048576,0),MATCH((CUADRO!O$5&amp;$E133),'Hoja de Trabajo para listado'!$BC$151:$CB$151,0)),0)+IFERROR(INDEX('Hoja de Trabajo para listado'!$DE$153:$DG$274,MATCH($A133,'Hoja de Trabajo para listado'!$DE$153:$DE$1048576,0),MATCH((CUADRO!O$5&amp;$E133),'Hoja de Trabajo para listado'!$DE$151:$DG$151,0)),0)+IFERROR(INDEX('Hoja de Trabajo para listado'!$CD$155:$DC$1048576,MATCH($A133,'Hoja de Trabajo para listado'!$CD$155:$CD$1048576,0),MATCH((CUADRO!O$5&amp;$E133),'Hoja de Trabajo para listado'!$CD$151:$DC$151,0)),0)</f>
        <v>0</v>
      </c>
      <c r="P133" s="316">
        <f ca="1">+IFERROR(INDEX('Hoja de Trabajo para listado'!$A$155:$Z$1048576,MATCH($A133,'Hoja de Trabajo para listado'!$A$155:$A$1048576,0),MATCH((CUADRO!P$5&amp;$E133),'Hoja de Trabajo para listado'!$A$151:$Z$151,0)),0)+IFERROR(INDEX('Hoja de Trabajo para listado'!$AB$155:$BA$1048576,MATCH($A133,'Hoja de Trabajo para listado'!$AB$155:$AB$1048576,0),MATCH((CUADRO!P$5&amp;$E133),'Hoja de Trabajo para listado'!$AB$151:$BA$151,0)),0)+IFERROR(INDEX('Hoja de Trabajo para listado'!$BC$155:$CB$1048576,MATCH($A133,'Hoja de Trabajo para listado'!$BC$155:$BC$1048576,0),MATCH((CUADRO!P$5&amp;$E133),'Hoja de Trabajo para listado'!$BC$151:$CB$151,0)),0)+IFERROR(INDEX('Hoja de Trabajo para listado'!$DE$153:$DG$274,MATCH($A133,'Hoja de Trabajo para listado'!$DE$153:$DE$1048576,0),MATCH((CUADRO!P$5&amp;$E133),'Hoja de Trabajo para listado'!$DE$151:$DG$151,0)),0)+IFERROR(INDEX('Hoja de Trabajo para listado'!$CD$155:$DC$1048576,MATCH($A133,'Hoja de Trabajo para listado'!$CD$155:$CD$1048576,0),MATCH((CUADRO!P$5&amp;$E133),'Hoja de Trabajo para listado'!$CD$151:$DC$151,0)),0)</f>
        <v>0</v>
      </c>
      <c r="Q133" s="316">
        <f ca="1">+IFERROR(INDEX('Hoja de Trabajo para listado'!$A$155:$Z$1048576,MATCH($A133,'Hoja de Trabajo para listado'!$A$155:$A$1048576,0),MATCH((CUADRO!Q$5&amp;$E133),'Hoja de Trabajo para listado'!$A$151:$Z$151,0)),0)+IFERROR(INDEX('Hoja de Trabajo para listado'!$AB$155:$BA$1048576,MATCH($A133,'Hoja de Trabajo para listado'!$AB$155:$AB$1048576,0),MATCH((CUADRO!Q$5&amp;$E133),'Hoja de Trabajo para listado'!$AB$151:$BA$151,0)),0)+IFERROR(INDEX('Hoja de Trabajo para listado'!$BC$155:$CB$1048576,MATCH($A133,'Hoja de Trabajo para listado'!$BC$155:$BC$1048576,0),MATCH((CUADRO!Q$5&amp;$E133),'Hoja de Trabajo para listado'!$BC$151:$CB$151,0)),0)+IFERROR(INDEX('Hoja de Trabajo para listado'!$DE$153:$DG$274,MATCH($A133,'Hoja de Trabajo para listado'!$DE$153:$DE$1048576,0),MATCH((CUADRO!Q$5&amp;$E133),'Hoja de Trabajo para listado'!$DE$151:$DG$151,0)),0)+IFERROR(INDEX('Hoja de Trabajo para listado'!$CD$155:$DC$1048576,MATCH($A133,'Hoja de Trabajo para listado'!$CD$155:$CD$1048576,0),MATCH((CUADRO!Q$5&amp;$E133),'Hoja de Trabajo para listado'!$CD$151:$DC$151,0)),0)</f>
        <v>0</v>
      </c>
      <c r="R133" s="316">
        <f t="shared" ca="1" si="2"/>
        <v>5280.61</v>
      </c>
      <c r="S133" s="344">
        <f ca="1">+R132+R133</f>
        <v>5280.61</v>
      </c>
      <c r="T133" s="316">
        <f ca="1">+S133</f>
        <v>5280.61</v>
      </c>
      <c r="U133" s="315">
        <f t="shared" si="3"/>
        <v>2</v>
      </c>
      <c r="V133" s="319" t="str">
        <f>+VLOOKUP(A133,bd_lista!$A$3:$E$593,5,FALSE)</f>
        <v>Gobiernos Autonomos Municipales</v>
      </c>
      <c r="W133" s="426"/>
    </row>
    <row r="134" spans="1:23" ht="15" hidden="1" customHeight="1">
      <c r="A134" s="325">
        <v>1101</v>
      </c>
      <c r="B134" s="427">
        <f>+A134</f>
        <v>1101</v>
      </c>
      <c r="C134" s="318" t="str">
        <f>+VLOOKUP(A134,bd_lista!$A$3:$C$593,3,FALSE)</f>
        <v>Gobierno Autónomo Municipal de Sucre</v>
      </c>
      <c r="D134" s="429" t="str">
        <f>+C134</f>
        <v>Gobierno Autónomo Municipal de Sucre</v>
      </c>
      <c r="E134" s="346" t="s">
        <v>1418</v>
      </c>
      <c r="F134" s="314">
        <f ca="1">+IFERROR(INDEX('Hoja de Trabajo para listado'!$A$155:$Z$1048576,MATCH($A134,'Hoja de Trabajo para listado'!$A$155:$A$1048576,0),MATCH((CUADRO!F$5&amp;$E134),'Hoja de Trabajo para listado'!$A$151:$Z$151,0)),0)+IFERROR(INDEX('Hoja de Trabajo para listado'!$AB$155:$BA$1048576,MATCH($A134,'Hoja de Trabajo para listado'!$AB$155:$AB$1048576,0),MATCH((CUADRO!F$5&amp;$E134),'Hoja de Trabajo para listado'!$AB$151:$BA$151,0)),0)+IFERROR(INDEX('Hoja de Trabajo para listado'!$BC$155:$CB$1048576,MATCH($A134,'Hoja de Trabajo para listado'!$BC$155:$BC$1048576,0),MATCH((CUADRO!F$5&amp;$E134),'Hoja de Trabajo para listado'!$BC$151:$CB$151,0)),0)+IFERROR(INDEX('Hoja de Trabajo para listado'!$DE$153:$DG$274,MATCH($A134,'Hoja de Trabajo para listado'!$DE$153:$DE$1048576,0),MATCH((CUADRO!F$5&amp;$E134),'Hoja de Trabajo para listado'!$DE$151:$DG$151,0)),0)+IFERROR(INDEX('Hoja de Trabajo para listado'!$CD$155:$DC$1048576,MATCH($A134,'Hoja de Trabajo para listado'!$CD$155:$CD$1048576,0),MATCH((CUADRO!F$5&amp;$E134),'Hoja de Trabajo para listado'!$CD$151:$DC$151,0)),0)</f>
        <v>0</v>
      </c>
      <c r="G134" s="314">
        <f ca="1">+IFERROR(INDEX('Hoja de Trabajo para listado'!$A$155:$Z$1048576,MATCH($A134,'Hoja de Trabajo para listado'!$A$155:$A$1048576,0),MATCH((CUADRO!G$5&amp;$E134),'Hoja de Trabajo para listado'!$A$151:$Z$151,0)),0)+IFERROR(INDEX('Hoja de Trabajo para listado'!$AB$155:$BA$1048576,MATCH($A134,'Hoja de Trabajo para listado'!$AB$155:$AB$1048576,0),MATCH((CUADRO!G$5&amp;$E134),'Hoja de Trabajo para listado'!$AB$151:$BA$151,0)),0)+IFERROR(INDEX('Hoja de Trabajo para listado'!$BC$155:$CB$1048576,MATCH($A134,'Hoja de Trabajo para listado'!$BC$155:$BC$1048576,0),MATCH((CUADRO!G$5&amp;$E134),'Hoja de Trabajo para listado'!$BC$151:$CB$151,0)),0)+IFERROR(INDEX('Hoja de Trabajo para listado'!$DE$153:$DG$274,MATCH($A134,'Hoja de Trabajo para listado'!$DE$153:$DE$1048576,0),MATCH((CUADRO!G$5&amp;$E134),'Hoja de Trabajo para listado'!$DE$151:$DG$151,0)),0)+IFERROR(INDEX('Hoja de Trabajo para listado'!$CD$155:$DC$1048576,MATCH($A134,'Hoja de Trabajo para listado'!$CD$155:$CD$1048576,0),MATCH((CUADRO!G$5&amp;$E134),'Hoja de Trabajo para listado'!$CD$151:$DC$151,0)),0)</f>
        <v>0</v>
      </c>
      <c r="H134" s="314">
        <f ca="1">+IFERROR(INDEX('Hoja de Trabajo para listado'!$A$155:$Z$1048576,MATCH($A134,'Hoja de Trabajo para listado'!$A$155:$A$1048576,0),MATCH((CUADRO!H$5&amp;$E134),'Hoja de Trabajo para listado'!$A$151:$Z$151,0)),0)+IFERROR(INDEX('Hoja de Trabajo para listado'!$AB$155:$BA$1048576,MATCH($A134,'Hoja de Trabajo para listado'!$AB$155:$AB$1048576,0),MATCH((CUADRO!H$5&amp;$E134),'Hoja de Trabajo para listado'!$AB$151:$BA$151,0)),0)+IFERROR(INDEX('Hoja de Trabajo para listado'!$BC$155:$CB$1048576,MATCH($A134,'Hoja de Trabajo para listado'!$BC$155:$BC$1048576,0),MATCH((CUADRO!H$5&amp;$E134),'Hoja de Trabajo para listado'!$BC$151:$CB$151,0)),0)+IFERROR(INDEX('Hoja de Trabajo para listado'!$DE$153:$DG$274,MATCH($A134,'Hoja de Trabajo para listado'!$DE$153:$DE$1048576,0),MATCH((CUADRO!H$5&amp;$E134),'Hoja de Trabajo para listado'!$DE$151:$DG$151,0)),0)+IFERROR(INDEX('Hoja de Trabajo para listado'!$CD$155:$DC$1048576,MATCH($A134,'Hoja de Trabajo para listado'!$CD$155:$CD$1048576,0),MATCH((CUADRO!H$5&amp;$E134),'Hoja de Trabajo para listado'!$CD$151:$DC$151,0)),0)</f>
        <v>0</v>
      </c>
      <c r="I134" s="314">
        <f ca="1">+IFERROR(INDEX('Hoja de Trabajo para listado'!$A$155:$Z$1048576,MATCH($A134,'Hoja de Trabajo para listado'!$A$155:$A$1048576,0),MATCH((CUADRO!I$5&amp;$E134),'Hoja de Trabajo para listado'!$A$151:$Z$151,0)),0)+IFERROR(INDEX('Hoja de Trabajo para listado'!$AB$155:$BA$1048576,MATCH($A134,'Hoja de Trabajo para listado'!$AB$155:$AB$1048576,0),MATCH((CUADRO!I$5&amp;$E134),'Hoja de Trabajo para listado'!$AB$151:$BA$151,0)),0)+IFERROR(INDEX('Hoja de Trabajo para listado'!$BC$155:$CB$1048576,MATCH($A134,'Hoja de Trabajo para listado'!$BC$155:$BC$1048576,0),MATCH((CUADRO!I$5&amp;$E134),'Hoja de Trabajo para listado'!$BC$151:$CB$151,0)),0)+IFERROR(INDEX('Hoja de Trabajo para listado'!$DE$153:$DG$274,MATCH($A134,'Hoja de Trabajo para listado'!$DE$153:$DE$1048576,0),MATCH((CUADRO!I$5&amp;$E134),'Hoja de Trabajo para listado'!$DE$151:$DG$151,0)),0)+IFERROR(INDEX('Hoja de Trabajo para listado'!$CD$155:$DC$1048576,MATCH($A134,'Hoja de Trabajo para listado'!$CD$155:$CD$1048576,0),MATCH((CUADRO!I$5&amp;$E134),'Hoja de Trabajo para listado'!$CD$151:$DC$151,0)),0)</f>
        <v>0</v>
      </c>
      <c r="J134" s="314">
        <f ca="1">+IFERROR(INDEX('Hoja de Trabajo para listado'!$A$155:$Z$1048576,MATCH($A134,'Hoja de Trabajo para listado'!$A$155:$A$1048576,0),MATCH((CUADRO!J$5&amp;$E134),'Hoja de Trabajo para listado'!$A$151:$Z$151,0)),0)+IFERROR(INDEX('Hoja de Trabajo para listado'!$AB$155:$BA$1048576,MATCH($A134,'Hoja de Trabajo para listado'!$AB$155:$AB$1048576,0),MATCH((CUADRO!J$5&amp;$E134),'Hoja de Trabajo para listado'!$AB$151:$BA$151,0)),0)+IFERROR(INDEX('Hoja de Trabajo para listado'!$BC$155:$CB$1048576,MATCH($A134,'Hoja de Trabajo para listado'!$BC$155:$BC$1048576,0),MATCH((CUADRO!J$5&amp;$E134),'Hoja de Trabajo para listado'!$BC$151:$CB$151,0)),0)+IFERROR(INDEX('Hoja de Trabajo para listado'!$DE$153:$DG$274,MATCH($A134,'Hoja de Trabajo para listado'!$DE$153:$DE$1048576,0),MATCH((CUADRO!J$5&amp;$E134),'Hoja de Trabajo para listado'!$DE$151:$DG$151,0)),0)+IFERROR(INDEX('Hoja de Trabajo para listado'!$CD$155:$DC$1048576,MATCH($A134,'Hoja de Trabajo para listado'!$CD$155:$CD$1048576,0),MATCH((CUADRO!J$5&amp;$E134),'Hoja de Trabajo para listado'!$CD$151:$DC$151,0)),0)</f>
        <v>0</v>
      </c>
      <c r="K134" s="314">
        <f ca="1">+IFERROR(INDEX('Hoja de Trabajo para listado'!$A$155:$Z$1048576,MATCH($A134,'Hoja de Trabajo para listado'!$A$155:$A$1048576,0),MATCH((CUADRO!K$5&amp;$E134),'Hoja de Trabajo para listado'!$A$151:$Z$151,0)),0)+IFERROR(INDEX('Hoja de Trabajo para listado'!$AB$155:$BA$1048576,MATCH($A134,'Hoja de Trabajo para listado'!$AB$155:$AB$1048576,0),MATCH((CUADRO!K$5&amp;$E134),'Hoja de Trabajo para listado'!$AB$151:$BA$151,0)),0)+IFERROR(INDEX('Hoja de Trabajo para listado'!$BC$155:$CB$1048576,MATCH($A134,'Hoja de Trabajo para listado'!$BC$155:$BC$1048576,0),MATCH((CUADRO!K$5&amp;$E134),'Hoja de Trabajo para listado'!$BC$151:$CB$151,0)),0)+IFERROR(INDEX('Hoja de Trabajo para listado'!$DE$153:$DG$274,MATCH($A134,'Hoja de Trabajo para listado'!$DE$153:$DE$1048576,0),MATCH((CUADRO!K$5&amp;$E134),'Hoja de Trabajo para listado'!$DE$151:$DG$151,0)),0)+IFERROR(INDEX('Hoja de Trabajo para listado'!$CD$155:$DC$1048576,MATCH($A134,'Hoja de Trabajo para listado'!$CD$155:$CD$1048576,0),MATCH((CUADRO!K$5&amp;$E134),'Hoja de Trabajo para listado'!$CD$151:$DC$151,0)),0)</f>
        <v>0</v>
      </c>
      <c r="L134" s="314">
        <f ca="1">+IFERROR(INDEX('Hoja de Trabajo para listado'!$A$155:$Z$1048576,MATCH($A134,'Hoja de Trabajo para listado'!$A$155:$A$1048576,0),MATCH((CUADRO!L$5&amp;$E134),'Hoja de Trabajo para listado'!$A$151:$Z$151,0)),0)+IFERROR(INDEX('Hoja de Trabajo para listado'!$AB$155:$BA$1048576,MATCH($A134,'Hoja de Trabajo para listado'!$AB$155:$AB$1048576,0),MATCH((CUADRO!L$5&amp;$E134),'Hoja de Trabajo para listado'!$AB$151:$BA$151,0)),0)+IFERROR(INDEX('Hoja de Trabajo para listado'!$BC$155:$CB$1048576,MATCH($A134,'Hoja de Trabajo para listado'!$BC$155:$BC$1048576,0),MATCH((CUADRO!L$5&amp;$E134),'Hoja de Trabajo para listado'!$BC$151:$CB$151,0)),0)+IFERROR(INDEX('Hoja de Trabajo para listado'!$DE$153:$DG$274,MATCH($A134,'Hoja de Trabajo para listado'!$DE$153:$DE$1048576,0),MATCH((CUADRO!L$5&amp;$E134),'Hoja de Trabajo para listado'!$DE$151:$DG$151,0)),0)+IFERROR(INDEX('Hoja de Trabajo para listado'!$CD$155:$DC$1048576,MATCH($A134,'Hoja de Trabajo para listado'!$CD$155:$CD$1048576,0),MATCH((CUADRO!L$5&amp;$E134),'Hoja de Trabajo para listado'!$CD$151:$DC$151,0)),0)</f>
        <v>0</v>
      </c>
      <c r="M134" s="314">
        <f ca="1">+IFERROR(INDEX('Hoja de Trabajo para listado'!$A$155:$Z$1048576,MATCH($A134,'Hoja de Trabajo para listado'!$A$155:$A$1048576,0),MATCH((CUADRO!M$5&amp;$E134),'Hoja de Trabajo para listado'!$A$151:$Z$151,0)),0)+IFERROR(INDEX('Hoja de Trabajo para listado'!$AB$155:$BA$1048576,MATCH($A134,'Hoja de Trabajo para listado'!$AB$155:$AB$1048576,0),MATCH((CUADRO!M$5&amp;$E134),'Hoja de Trabajo para listado'!$AB$151:$BA$151,0)),0)+IFERROR(INDEX('Hoja de Trabajo para listado'!$BC$155:$CB$1048576,MATCH($A134,'Hoja de Trabajo para listado'!$BC$155:$BC$1048576,0),MATCH((CUADRO!M$5&amp;$E134),'Hoja de Trabajo para listado'!$BC$151:$CB$151,0)),0)+IFERROR(INDEX('Hoja de Trabajo para listado'!$DE$153:$DG$274,MATCH($A134,'Hoja de Trabajo para listado'!$DE$153:$DE$1048576,0),MATCH((CUADRO!M$5&amp;$E134),'Hoja de Trabajo para listado'!$DE$151:$DG$151,0)),0)+IFERROR(INDEX('Hoja de Trabajo para listado'!$CD$155:$DC$1048576,MATCH($A134,'Hoja de Trabajo para listado'!$CD$155:$CD$1048576,0),MATCH((CUADRO!M$5&amp;$E134),'Hoja de Trabajo para listado'!$CD$151:$DC$151,0)),0)</f>
        <v>0</v>
      </c>
      <c r="N134" s="314">
        <f ca="1">+IFERROR(INDEX('Hoja de Trabajo para listado'!$A$155:$Z$1048576,MATCH($A134,'Hoja de Trabajo para listado'!$A$155:$A$1048576,0),MATCH((CUADRO!N$5&amp;$E134),'Hoja de Trabajo para listado'!$A$151:$Z$151,0)),0)+IFERROR(INDEX('Hoja de Trabajo para listado'!$AB$155:$BA$1048576,MATCH($A134,'Hoja de Trabajo para listado'!$AB$155:$AB$1048576,0),MATCH((CUADRO!N$5&amp;$E134),'Hoja de Trabajo para listado'!$AB$151:$BA$151,0)),0)+IFERROR(INDEX('Hoja de Trabajo para listado'!$BC$155:$CB$1048576,MATCH($A134,'Hoja de Trabajo para listado'!$BC$155:$BC$1048576,0),MATCH((CUADRO!N$5&amp;$E134),'Hoja de Trabajo para listado'!$BC$151:$CB$151,0)),0)+IFERROR(INDEX('Hoja de Trabajo para listado'!$DE$153:$DG$274,MATCH($A134,'Hoja de Trabajo para listado'!$DE$153:$DE$1048576,0),MATCH((CUADRO!N$5&amp;$E134),'Hoja de Trabajo para listado'!$DE$151:$DG$151,0)),0)+IFERROR(INDEX('Hoja de Trabajo para listado'!$CD$155:$DC$1048576,MATCH($A134,'Hoja de Trabajo para listado'!$CD$155:$CD$1048576,0),MATCH((CUADRO!N$5&amp;$E134),'Hoja de Trabajo para listado'!$CD$151:$DC$151,0)),0)</f>
        <v>0</v>
      </c>
      <c r="O134" s="314">
        <f ca="1">+IFERROR(INDEX('Hoja de Trabajo para listado'!$A$155:$Z$1048576,MATCH($A134,'Hoja de Trabajo para listado'!$A$155:$A$1048576,0),MATCH((CUADRO!O$5&amp;$E134),'Hoja de Trabajo para listado'!$A$151:$Z$151,0)),0)+IFERROR(INDEX('Hoja de Trabajo para listado'!$AB$155:$BA$1048576,MATCH($A134,'Hoja de Trabajo para listado'!$AB$155:$AB$1048576,0),MATCH((CUADRO!O$5&amp;$E134),'Hoja de Trabajo para listado'!$AB$151:$BA$151,0)),0)+IFERROR(INDEX('Hoja de Trabajo para listado'!$BC$155:$CB$1048576,MATCH($A134,'Hoja de Trabajo para listado'!$BC$155:$BC$1048576,0),MATCH((CUADRO!O$5&amp;$E134),'Hoja de Trabajo para listado'!$BC$151:$CB$151,0)),0)+IFERROR(INDEX('Hoja de Trabajo para listado'!$DE$153:$DG$274,MATCH($A134,'Hoja de Trabajo para listado'!$DE$153:$DE$1048576,0),MATCH((CUADRO!O$5&amp;$E134),'Hoja de Trabajo para listado'!$DE$151:$DG$151,0)),0)+IFERROR(INDEX('Hoja de Trabajo para listado'!$CD$155:$DC$1048576,MATCH($A134,'Hoja de Trabajo para listado'!$CD$155:$CD$1048576,0),MATCH((CUADRO!O$5&amp;$E134),'Hoja de Trabajo para listado'!$CD$151:$DC$151,0)),0)</f>
        <v>0</v>
      </c>
      <c r="P134" s="314">
        <f ca="1">+IFERROR(INDEX('Hoja de Trabajo para listado'!$A$155:$Z$1048576,MATCH($A134,'Hoja de Trabajo para listado'!$A$155:$A$1048576,0),MATCH((CUADRO!P$5&amp;$E134),'Hoja de Trabajo para listado'!$A$151:$Z$151,0)),0)+IFERROR(INDEX('Hoja de Trabajo para listado'!$AB$155:$BA$1048576,MATCH($A134,'Hoja de Trabajo para listado'!$AB$155:$AB$1048576,0),MATCH((CUADRO!P$5&amp;$E134),'Hoja de Trabajo para listado'!$AB$151:$BA$151,0)),0)+IFERROR(INDEX('Hoja de Trabajo para listado'!$BC$155:$CB$1048576,MATCH($A134,'Hoja de Trabajo para listado'!$BC$155:$BC$1048576,0),MATCH((CUADRO!P$5&amp;$E134),'Hoja de Trabajo para listado'!$BC$151:$CB$151,0)),0)+IFERROR(INDEX('Hoja de Trabajo para listado'!$DE$153:$DG$274,MATCH($A134,'Hoja de Trabajo para listado'!$DE$153:$DE$1048576,0),MATCH((CUADRO!P$5&amp;$E134),'Hoja de Trabajo para listado'!$DE$151:$DG$151,0)),0)+IFERROR(INDEX('Hoja de Trabajo para listado'!$CD$155:$DC$1048576,MATCH($A134,'Hoja de Trabajo para listado'!$CD$155:$CD$1048576,0),MATCH((CUADRO!P$5&amp;$E134),'Hoja de Trabajo para listado'!$CD$151:$DC$151,0)),0)</f>
        <v>0</v>
      </c>
      <c r="Q134" s="314">
        <f ca="1">+IFERROR(INDEX('Hoja de Trabajo para listado'!$A$155:$Z$1048576,MATCH($A134,'Hoja de Trabajo para listado'!$A$155:$A$1048576,0),MATCH((CUADRO!Q$5&amp;$E134),'Hoja de Trabajo para listado'!$A$151:$Z$151,0)),0)+IFERROR(INDEX('Hoja de Trabajo para listado'!$AB$155:$BA$1048576,MATCH($A134,'Hoja de Trabajo para listado'!$AB$155:$AB$1048576,0),MATCH((CUADRO!Q$5&amp;$E134),'Hoja de Trabajo para listado'!$AB$151:$BA$151,0)),0)+IFERROR(INDEX('Hoja de Trabajo para listado'!$BC$155:$CB$1048576,MATCH($A134,'Hoja de Trabajo para listado'!$BC$155:$BC$1048576,0),MATCH((CUADRO!Q$5&amp;$E134),'Hoja de Trabajo para listado'!$BC$151:$CB$151,0)),0)+IFERROR(INDEX('Hoja de Trabajo para listado'!$DE$153:$DG$274,MATCH($A134,'Hoja de Trabajo para listado'!$DE$153:$DE$1048576,0),MATCH((CUADRO!Q$5&amp;$E134),'Hoja de Trabajo para listado'!$DE$151:$DG$151,0)),0)+IFERROR(INDEX('Hoja de Trabajo para listado'!$CD$155:$DC$1048576,MATCH($A134,'Hoja de Trabajo para listado'!$CD$155:$CD$1048576,0),MATCH((CUADRO!Q$5&amp;$E134),'Hoja de Trabajo para listado'!$CD$151:$DC$151,0)),0)</f>
        <v>0</v>
      </c>
      <c r="R134" s="314">
        <f t="shared" ref="R134:R197" ca="1" si="4">+SUM(F134:Q134)</f>
        <v>0</v>
      </c>
      <c r="S134" s="345"/>
      <c r="T134" s="314">
        <f ca="1">+T135</f>
        <v>0</v>
      </c>
      <c r="U134" s="313">
        <f t="shared" ref="U134:U197" si="5">+IF(E134="Débitos",1,2)</f>
        <v>1</v>
      </c>
      <c r="V134" s="319" t="str">
        <f>+VLOOKUP(A134,bd_lista!$A$3:$E$593,5,FALSE)</f>
        <v>Gobiernos Autonomos Municipales</v>
      </c>
      <c r="W134" s="425" t="str">
        <f>+V134</f>
        <v>Gobiernos Autonomos Municipales</v>
      </c>
    </row>
    <row r="135" spans="1:23" ht="15" hidden="1" customHeight="1">
      <c r="A135" s="323">
        <v>1101</v>
      </c>
      <c r="B135" s="428"/>
      <c r="C135" s="319" t="str">
        <f>+VLOOKUP(A135,bd_lista!$A$3:$C$593,3,FALSE)</f>
        <v>Gobierno Autónomo Municipal de Sucre</v>
      </c>
      <c r="D135" s="430"/>
      <c r="E135" s="347" t="s">
        <v>1419</v>
      </c>
      <c r="F135" s="316">
        <f ca="1">+IFERROR(INDEX('Hoja de Trabajo para listado'!$A$155:$Z$1048576,MATCH($A135,'Hoja de Trabajo para listado'!$A$155:$A$1048576,0),MATCH((CUADRO!F$5&amp;$E135),'Hoja de Trabajo para listado'!$A$151:$Z$151,0)),0)+IFERROR(INDEX('Hoja de Trabajo para listado'!$AB$155:$BA$1048576,MATCH($A135,'Hoja de Trabajo para listado'!$AB$155:$AB$1048576,0),MATCH((CUADRO!F$5&amp;$E135),'Hoja de Trabajo para listado'!$AB$151:$BA$151,0)),0)+IFERROR(INDEX('Hoja de Trabajo para listado'!$BC$155:$CB$1048576,MATCH($A135,'Hoja de Trabajo para listado'!$BC$155:$BC$1048576,0),MATCH((CUADRO!F$5&amp;$E135),'Hoja de Trabajo para listado'!$BC$151:$CB$151,0)),0)+IFERROR(INDEX('Hoja de Trabajo para listado'!$DE$153:$DG$274,MATCH($A135,'Hoja de Trabajo para listado'!$DE$153:$DE$1048576,0),MATCH((CUADRO!F$5&amp;$E135),'Hoja de Trabajo para listado'!$DE$151:$DG$151,0)),0)+IFERROR(INDEX('Hoja de Trabajo para listado'!$CD$155:$DC$1048576,MATCH($A135,'Hoja de Trabajo para listado'!$CD$155:$CD$1048576,0),MATCH((CUADRO!F$5&amp;$E135),'Hoja de Trabajo para listado'!$CD$151:$DC$151,0)),0)</f>
        <v>0</v>
      </c>
      <c r="G135" s="316">
        <f ca="1">+IFERROR(INDEX('Hoja de Trabajo para listado'!$A$155:$Z$1048576,MATCH($A135,'Hoja de Trabajo para listado'!$A$155:$A$1048576,0),MATCH((CUADRO!G$5&amp;$E135),'Hoja de Trabajo para listado'!$A$151:$Z$151,0)),0)+IFERROR(INDEX('Hoja de Trabajo para listado'!$AB$155:$BA$1048576,MATCH($A135,'Hoja de Trabajo para listado'!$AB$155:$AB$1048576,0),MATCH((CUADRO!G$5&amp;$E135),'Hoja de Trabajo para listado'!$AB$151:$BA$151,0)),0)+IFERROR(INDEX('Hoja de Trabajo para listado'!$BC$155:$CB$1048576,MATCH($A135,'Hoja de Trabajo para listado'!$BC$155:$BC$1048576,0),MATCH((CUADRO!G$5&amp;$E135),'Hoja de Trabajo para listado'!$BC$151:$CB$151,0)),0)+IFERROR(INDEX('Hoja de Trabajo para listado'!$DE$153:$DG$274,MATCH($A135,'Hoja de Trabajo para listado'!$DE$153:$DE$1048576,0),MATCH((CUADRO!G$5&amp;$E135),'Hoja de Trabajo para listado'!$DE$151:$DG$151,0)),0)+IFERROR(INDEX('Hoja de Trabajo para listado'!$CD$155:$DC$1048576,MATCH($A135,'Hoja de Trabajo para listado'!$CD$155:$CD$1048576,0),MATCH((CUADRO!G$5&amp;$E135),'Hoja de Trabajo para listado'!$CD$151:$DC$151,0)),0)</f>
        <v>0</v>
      </c>
      <c r="H135" s="316">
        <f ca="1">+IFERROR(INDEX('Hoja de Trabajo para listado'!$A$155:$Z$1048576,MATCH($A135,'Hoja de Trabajo para listado'!$A$155:$A$1048576,0),MATCH((CUADRO!H$5&amp;$E135),'Hoja de Trabajo para listado'!$A$151:$Z$151,0)),0)+IFERROR(INDEX('Hoja de Trabajo para listado'!$AB$155:$BA$1048576,MATCH($A135,'Hoja de Trabajo para listado'!$AB$155:$AB$1048576,0),MATCH((CUADRO!H$5&amp;$E135),'Hoja de Trabajo para listado'!$AB$151:$BA$151,0)),0)+IFERROR(INDEX('Hoja de Trabajo para listado'!$BC$155:$CB$1048576,MATCH($A135,'Hoja de Trabajo para listado'!$BC$155:$BC$1048576,0),MATCH((CUADRO!H$5&amp;$E135),'Hoja de Trabajo para listado'!$BC$151:$CB$151,0)),0)+IFERROR(INDEX('Hoja de Trabajo para listado'!$DE$153:$DG$274,MATCH($A135,'Hoja de Trabajo para listado'!$DE$153:$DE$1048576,0),MATCH((CUADRO!H$5&amp;$E135),'Hoja de Trabajo para listado'!$DE$151:$DG$151,0)),0)+IFERROR(INDEX('Hoja de Trabajo para listado'!$CD$155:$DC$1048576,MATCH($A135,'Hoja de Trabajo para listado'!$CD$155:$CD$1048576,0),MATCH((CUADRO!H$5&amp;$E135),'Hoja de Trabajo para listado'!$CD$151:$DC$151,0)),0)</f>
        <v>0</v>
      </c>
      <c r="I135" s="316">
        <f ca="1">+IFERROR(INDEX('Hoja de Trabajo para listado'!$A$155:$Z$1048576,MATCH($A135,'Hoja de Trabajo para listado'!$A$155:$A$1048576,0),MATCH((CUADRO!I$5&amp;$E135),'Hoja de Trabajo para listado'!$A$151:$Z$151,0)),0)+IFERROR(INDEX('Hoja de Trabajo para listado'!$AB$155:$BA$1048576,MATCH($A135,'Hoja de Trabajo para listado'!$AB$155:$AB$1048576,0),MATCH((CUADRO!I$5&amp;$E135),'Hoja de Trabajo para listado'!$AB$151:$BA$151,0)),0)+IFERROR(INDEX('Hoja de Trabajo para listado'!$BC$155:$CB$1048576,MATCH($A135,'Hoja de Trabajo para listado'!$BC$155:$BC$1048576,0),MATCH((CUADRO!I$5&amp;$E135),'Hoja de Trabajo para listado'!$BC$151:$CB$151,0)),0)+IFERROR(INDEX('Hoja de Trabajo para listado'!$DE$153:$DG$274,MATCH($A135,'Hoja de Trabajo para listado'!$DE$153:$DE$1048576,0),MATCH((CUADRO!I$5&amp;$E135),'Hoja de Trabajo para listado'!$DE$151:$DG$151,0)),0)+IFERROR(INDEX('Hoja de Trabajo para listado'!$CD$155:$DC$1048576,MATCH($A135,'Hoja de Trabajo para listado'!$CD$155:$CD$1048576,0),MATCH((CUADRO!I$5&amp;$E135),'Hoja de Trabajo para listado'!$CD$151:$DC$151,0)),0)</f>
        <v>0</v>
      </c>
      <c r="J135" s="316">
        <f ca="1">+IFERROR(INDEX('Hoja de Trabajo para listado'!$A$155:$Z$1048576,MATCH($A135,'Hoja de Trabajo para listado'!$A$155:$A$1048576,0),MATCH((CUADRO!J$5&amp;$E135),'Hoja de Trabajo para listado'!$A$151:$Z$151,0)),0)+IFERROR(INDEX('Hoja de Trabajo para listado'!$AB$155:$BA$1048576,MATCH($A135,'Hoja de Trabajo para listado'!$AB$155:$AB$1048576,0),MATCH((CUADRO!J$5&amp;$E135),'Hoja de Trabajo para listado'!$AB$151:$BA$151,0)),0)+IFERROR(INDEX('Hoja de Trabajo para listado'!$BC$155:$CB$1048576,MATCH($A135,'Hoja de Trabajo para listado'!$BC$155:$BC$1048576,0),MATCH((CUADRO!J$5&amp;$E135),'Hoja de Trabajo para listado'!$BC$151:$CB$151,0)),0)+IFERROR(INDEX('Hoja de Trabajo para listado'!$DE$153:$DG$274,MATCH($A135,'Hoja de Trabajo para listado'!$DE$153:$DE$1048576,0),MATCH((CUADRO!J$5&amp;$E135),'Hoja de Trabajo para listado'!$DE$151:$DG$151,0)),0)+IFERROR(INDEX('Hoja de Trabajo para listado'!$CD$155:$DC$1048576,MATCH($A135,'Hoja de Trabajo para listado'!$CD$155:$CD$1048576,0),MATCH((CUADRO!J$5&amp;$E135),'Hoja de Trabajo para listado'!$CD$151:$DC$151,0)),0)</f>
        <v>0</v>
      </c>
      <c r="K135" s="316">
        <f ca="1">+IFERROR(INDEX('Hoja de Trabajo para listado'!$A$155:$Z$1048576,MATCH($A135,'Hoja de Trabajo para listado'!$A$155:$A$1048576,0),MATCH((CUADRO!K$5&amp;$E135),'Hoja de Trabajo para listado'!$A$151:$Z$151,0)),0)+IFERROR(INDEX('Hoja de Trabajo para listado'!$AB$155:$BA$1048576,MATCH($A135,'Hoja de Trabajo para listado'!$AB$155:$AB$1048576,0),MATCH((CUADRO!K$5&amp;$E135),'Hoja de Trabajo para listado'!$AB$151:$BA$151,0)),0)+IFERROR(INDEX('Hoja de Trabajo para listado'!$BC$155:$CB$1048576,MATCH($A135,'Hoja de Trabajo para listado'!$BC$155:$BC$1048576,0),MATCH((CUADRO!K$5&amp;$E135),'Hoja de Trabajo para listado'!$BC$151:$CB$151,0)),0)+IFERROR(INDEX('Hoja de Trabajo para listado'!$DE$153:$DG$274,MATCH($A135,'Hoja de Trabajo para listado'!$DE$153:$DE$1048576,0),MATCH((CUADRO!K$5&amp;$E135),'Hoja de Trabajo para listado'!$DE$151:$DG$151,0)),0)+IFERROR(INDEX('Hoja de Trabajo para listado'!$CD$155:$DC$1048576,MATCH($A135,'Hoja de Trabajo para listado'!$CD$155:$CD$1048576,0),MATCH((CUADRO!K$5&amp;$E135),'Hoja de Trabajo para listado'!$CD$151:$DC$151,0)),0)</f>
        <v>0</v>
      </c>
      <c r="L135" s="316">
        <f ca="1">+IFERROR(INDEX('Hoja de Trabajo para listado'!$A$155:$Z$1048576,MATCH($A135,'Hoja de Trabajo para listado'!$A$155:$A$1048576,0),MATCH((CUADRO!L$5&amp;$E135),'Hoja de Trabajo para listado'!$A$151:$Z$151,0)),0)+IFERROR(INDEX('Hoja de Trabajo para listado'!$AB$155:$BA$1048576,MATCH($A135,'Hoja de Trabajo para listado'!$AB$155:$AB$1048576,0),MATCH((CUADRO!L$5&amp;$E135),'Hoja de Trabajo para listado'!$AB$151:$BA$151,0)),0)+IFERROR(INDEX('Hoja de Trabajo para listado'!$BC$155:$CB$1048576,MATCH($A135,'Hoja de Trabajo para listado'!$BC$155:$BC$1048576,0),MATCH((CUADRO!L$5&amp;$E135),'Hoja de Trabajo para listado'!$BC$151:$CB$151,0)),0)+IFERROR(INDEX('Hoja de Trabajo para listado'!$DE$153:$DG$274,MATCH($A135,'Hoja de Trabajo para listado'!$DE$153:$DE$1048576,0),MATCH((CUADRO!L$5&amp;$E135),'Hoja de Trabajo para listado'!$DE$151:$DG$151,0)),0)+IFERROR(INDEX('Hoja de Trabajo para listado'!$CD$155:$DC$1048576,MATCH($A135,'Hoja de Trabajo para listado'!$CD$155:$CD$1048576,0),MATCH((CUADRO!L$5&amp;$E135),'Hoja de Trabajo para listado'!$CD$151:$DC$151,0)),0)</f>
        <v>0</v>
      </c>
      <c r="M135" s="316">
        <f ca="1">+IFERROR(INDEX('Hoja de Trabajo para listado'!$A$155:$Z$1048576,MATCH($A135,'Hoja de Trabajo para listado'!$A$155:$A$1048576,0),MATCH((CUADRO!M$5&amp;$E135),'Hoja de Trabajo para listado'!$A$151:$Z$151,0)),0)+IFERROR(INDEX('Hoja de Trabajo para listado'!$AB$155:$BA$1048576,MATCH($A135,'Hoja de Trabajo para listado'!$AB$155:$AB$1048576,0),MATCH((CUADRO!M$5&amp;$E135),'Hoja de Trabajo para listado'!$AB$151:$BA$151,0)),0)+IFERROR(INDEX('Hoja de Trabajo para listado'!$BC$155:$CB$1048576,MATCH($A135,'Hoja de Trabajo para listado'!$BC$155:$BC$1048576,0),MATCH((CUADRO!M$5&amp;$E135),'Hoja de Trabajo para listado'!$BC$151:$CB$151,0)),0)+IFERROR(INDEX('Hoja de Trabajo para listado'!$DE$153:$DG$274,MATCH($A135,'Hoja de Trabajo para listado'!$DE$153:$DE$1048576,0),MATCH((CUADRO!M$5&amp;$E135),'Hoja de Trabajo para listado'!$DE$151:$DG$151,0)),0)+IFERROR(INDEX('Hoja de Trabajo para listado'!$CD$155:$DC$1048576,MATCH($A135,'Hoja de Trabajo para listado'!$CD$155:$CD$1048576,0),MATCH((CUADRO!M$5&amp;$E135),'Hoja de Trabajo para listado'!$CD$151:$DC$151,0)),0)</f>
        <v>0</v>
      </c>
      <c r="N135" s="316">
        <f ca="1">+IFERROR(INDEX('Hoja de Trabajo para listado'!$A$155:$Z$1048576,MATCH($A135,'Hoja de Trabajo para listado'!$A$155:$A$1048576,0),MATCH((CUADRO!N$5&amp;$E135),'Hoja de Trabajo para listado'!$A$151:$Z$151,0)),0)+IFERROR(INDEX('Hoja de Trabajo para listado'!$AB$155:$BA$1048576,MATCH($A135,'Hoja de Trabajo para listado'!$AB$155:$AB$1048576,0),MATCH((CUADRO!N$5&amp;$E135),'Hoja de Trabajo para listado'!$AB$151:$BA$151,0)),0)+IFERROR(INDEX('Hoja de Trabajo para listado'!$BC$155:$CB$1048576,MATCH($A135,'Hoja de Trabajo para listado'!$BC$155:$BC$1048576,0),MATCH((CUADRO!N$5&amp;$E135),'Hoja de Trabajo para listado'!$BC$151:$CB$151,0)),0)+IFERROR(INDEX('Hoja de Trabajo para listado'!$DE$153:$DG$274,MATCH($A135,'Hoja de Trabajo para listado'!$DE$153:$DE$1048576,0),MATCH((CUADRO!N$5&amp;$E135),'Hoja de Trabajo para listado'!$DE$151:$DG$151,0)),0)+IFERROR(INDEX('Hoja de Trabajo para listado'!$CD$155:$DC$1048576,MATCH($A135,'Hoja de Trabajo para listado'!$CD$155:$CD$1048576,0),MATCH((CUADRO!N$5&amp;$E135),'Hoja de Trabajo para listado'!$CD$151:$DC$151,0)),0)</f>
        <v>0</v>
      </c>
      <c r="O135" s="316">
        <f ca="1">+IFERROR(INDEX('Hoja de Trabajo para listado'!$A$155:$Z$1048576,MATCH($A135,'Hoja de Trabajo para listado'!$A$155:$A$1048576,0),MATCH((CUADRO!O$5&amp;$E135),'Hoja de Trabajo para listado'!$A$151:$Z$151,0)),0)+IFERROR(INDEX('Hoja de Trabajo para listado'!$AB$155:$BA$1048576,MATCH($A135,'Hoja de Trabajo para listado'!$AB$155:$AB$1048576,0),MATCH((CUADRO!O$5&amp;$E135),'Hoja de Trabajo para listado'!$AB$151:$BA$151,0)),0)+IFERROR(INDEX('Hoja de Trabajo para listado'!$BC$155:$CB$1048576,MATCH($A135,'Hoja de Trabajo para listado'!$BC$155:$BC$1048576,0),MATCH((CUADRO!O$5&amp;$E135),'Hoja de Trabajo para listado'!$BC$151:$CB$151,0)),0)+IFERROR(INDEX('Hoja de Trabajo para listado'!$DE$153:$DG$274,MATCH($A135,'Hoja de Trabajo para listado'!$DE$153:$DE$1048576,0),MATCH((CUADRO!O$5&amp;$E135),'Hoja de Trabajo para listado'!$DE$151:$DG$151,0)),0)+IFERROR(INDEX('Hoja de Trabajo para listado'!$CD$155:$DC$1048576,MATCH($A135,'Hoja de Trabajo para listado'!$CD$155:$CD$1048576,0),MATCH((CUADRO!O$5&amp;$E135),'Hoja de Trabajo para listado'!$CD$151:$DC$151,0)),0)</f>
        <v>0</v>
      </c>
      <c r="P135" s="316">
        <f ca="1">+IFERROR(INDEX('Hoja de Trabajo para listado'!$A$155:$Z$1048576,MATCH($A135,'Hoja de Trabajo para listado'!$A$155:$A$1048576,0),MATCH((CUADRO!P$5&amp;$E135),'Hoja de Trabajo para listado'!$A$151:$Z$151,0)),0)+IFERROR(INDEX('Hoja de Trabajo para listado'!$AB$155:$BA$1048576,MATCH($A135,'Hoja de Trabajo para listado'!$AB$155:$AB$1048576,0),MATCH((CUADRO!P$5&amp;$E135),'Hoja de Trabajo para listado'!$AB$151:$BA$151,0)),0)+IFERROR(INDEX('Hoja de Trabajo para listado'!$BC$155:$CB$1048576,MATCH($A135,'Hoja de Trabajo para listado'!$BC$155:$BC$1048576,0),MATCH((CUADRO!P$5&amp;$E135),'Hoja de Trabajo para listado'!$BC$151:$CB$151,0)),0)+IFERROR(INDEX('Hoja de Trabajo para listado'!$DE$153:$DG$274,MATCH($A135,'Hoja de Trabajo para listado'!$DE$153:$DE$1048576,0),MATCH((CUADRO!P$5&amp;$E135),'Hoja de Trabajo para listado'!$DE$151:$DG$151,0)),0)+IFERROR(INDEX('Hoja de Trabajo para listado'!$CD$155:$DC$1048576,MATCH($A135,'Hoja de Trabajo para listado'!$CD$155:$CD$1048576,0),MATCH((CUADRO!P$5&amp;$E135),'Hoja de Trabajo para listado'!$CD$151:$DC$151,0)),0)</f>
        <v>0</v>
      </c>
      <c r="Q135" s="316">
        <f ca="1">+IFERROR(INDEX('Hoja de Trabajo para listado'!$A$155:$Z$1048576,MATCH($A135,'Hoja de Trabajo para listado'!$A$155:$A$1048576,0),MATCH((CUADRO!Q$5&amp;$E135),'Hoja de Trabajo para listado'!$A$151:$Z$151,0)),0)+IFERROR(INDEX('Hoja de Trabajo para listado'!$AB$155:$BA$1048576,MATCH($A135,'Hoja de Trabajo para listado'!$AB$155:$AB$1048576,0),MATCH((CUADRO!Q$5&amp;$E135),'Hoja de Trabajo para listado'!$AB$151:$BA$151,0)),0)+IFERROR(INDEX('Hoja de Trabajo para listado'!$BC$155:$CB$1048576,MATCH($A135,'Hoja de Trabajo para listado'!$BC$155:$BC$1048576,0),MATCH((CUADRO!Q$5&amp;$E135),'Hoja de Trabajo para listado'!$BC$151:$CB$151,0)),0)+IFERROR(INDEX('Hoja de Trabajo para listado'!$DE$153:$DG$274,MATCH($A135,'Hoja de Trabajo para listado'!$DE$153:$DE$1048576,0),MATCH((CUADRO!Q$5&amp;$E135),'Hoja de Trabajo para listado'!$DE$151:$DG$151,0)),0)+IFERROR(INDEX('Hoja de Trabajo para listado'!$CD$155:$DC$1048576,MATCH($A135,'Hoja de Trabajo para listado'!$CD$155:$CD$1048576,0),MATCH((CUADRO!Q$5&amp;$E135),'Hoja de Trabajo para listado'!$CD$151:$DC$151,0)),0)</f>
        <v>0</v>
      </c>
      <c r="R135" s="316">
        <f t="shared" ca="1" si="4"/>
        <v>0</v>
      </c>
      <c r="S135" s="344">
        <f ca="1">+R134+R135</f>
        <v>0</v>
      </c>
      <c r="T135" s="316">
        <f ca="1">+S135</f>
        <v>0</v>
      </c>
      <c r="U135" s="315">
        <f t="shared" si="5"/>
        <v>2</v>
      </c>
      <c r="V135" s="319" t="str">
        <f>+VLOOKUP(A135,bd_lista!$A$3:$E$593,5,FALSE)</f>
        <v>Gobiernos Autonomos Municipales</v>
      </c>
      <c r="W135" s="426"/>
    </row>
    <row r="136" spans="1:23" ht="15" hidden="1" customHeight="1">
      <c r="A136" s="325">
        <v>1102</v>
      </c>
      <c r="B136" s="427">
        <f>+A136</f>
        <v>1102</v>
      </c>
      <c r="C136" s="318" t="str">
        <f>+VLOOKUP(A136,bd_lista!$A$3:$C$593,3,FALSE)</f>
        <v>Gobierno Autónomo Municipal de Yotala</v>
      </c>
      <c r="D136" s="429" t="str">
        <f>+C136</f>
        <v>Gobierno Autónomo Municipal de Yotala</v>
      </c>
      <c r="E136" s="346" t="s">
        <v>1418</v>
      </c>
      <c r="F136" s="314">
        <f ca="1">+IFERROR(INDEX('Hoja de Trabajo para listado'!$A$155:$Z$1048576,MATCH($A136,'Hoja de Trabajo para listado'!$A$155:$A$1048576,0),MATCH((CUADRO!F$5&amp;$E136),'Hoja de Trabajo para listado'!$A$151:$Z$151,0)),0)+IFERROR(INDEX('Hoja de Trabajo para listado'!$AB$155:$BA$1048576,MATCH($A136,'Hoja de Trabajo para listado'!$AB$155:$AB$1048576,0),MATCH((CUADRO!F$5&amp;$E136),'Hoja de Trabajo para listado'!$AB$151:$BA$151,0)),0)+IFERROR(INDEX('Hoja de Trabajo para listado'!$BC$155:$CB$1048576,MATCH($A136,'Hoja de Trabajo para listado'!$BC$155:$BC$1048576,0),MATCH((CUADRO!F$5&amp;$E136),'Hoja de Trabajo para listado'!$BC$151:$CB$151,0)),0)+IFERROR(INDEX('Hoja de Trabajo para listado'!$DE$153:$DG$274,MATCH($A136,'Hoja de Trabajo para listado'!$DE$153:$DE$1048576,0),MATCH((CUADRO!F$5&amp;$E136),'Hoja de Trabajo para listado'!$DE$151:$DG$151,0)),0)+IFERROR(INDEX('Hoja de Trabajo para listado'!$CD$155:$DC$1048576,MATCH($A136,'Hoja de Trabajo para listado'!$CD$155:$CD$1048576,0),MATCH((CUADRO!F$5&amp;$E136),'Hoja de Trabajo para listado'!$CD$151:$DC$151,0)),0)</f>
        <v>0</v>
      </c>
      <c r="G136" s="314">
        <f ca="1">+IFERROR(INDEX('Hoja de Trabajo para listado'!$A$155:$Z$1048576,MATCH($A136,'Hoja de Trabajo para listado'!$A$155:$A$1048576,0),MATCH((CUADRO!G$5&amp;$E136),'Hoja de Trabajo para listado'!$A$151:$Z$151,0)),0)+IFERROR(INDEX('Hoja de Trabajo para listado'!$AB$155:$BA$1048576,MATCH($A136,'Hoja de Trabajo para listado'!$AB$155:$AB$1048576,0),MATCH((CUADRO!G$5&amp;$E136),'Hoja de Trabajo para listado'!$AB$151:$BA$151,0)),0)+IFERROR(INDEX('Hoja de Trabajo para listado'!$BC$155:$CB$1048576,MATCH($A136,'Hoja de Trabajo para listado'!$BC$155:$BC$1048576,0),MATCH((CUADRO!G$5&amp;$E136),'Hoja de Trabajo para listado'!$BC$151:$CB$151,0)),0)+IFERROR(INDEX('Hoja de Trabajo para listado'!$DE$153:$DG$274,MATCH($A136,'Hoja de Trabajo para listado'!$DE$153:$DE$1048576,0),MATCH((CUADRO!G$5&amp;$E136),'Hoja de Trabajo para listado'!$DE$151:$DG$151,0)),0)+IFERROR(INDEX('Hoja de Trabajo para listado'!$CD$155:$DC$1048576,MATCH($A136,'Hoja de Trabajo para listado'!$CD$155:$CD$1048576,0),MATCH((CUADRO!G$5&amp;$E136),'Hoja de Trabajo para listado'!$CD$151:$DC$151,0)),0)</f>
        <v>0</v>
      </c>
      <c r="H136" s="314">
        <f ca="1">+IFERROR(INDEX('Hoja de Trabajo para listado'!$A$155:$Z$1048576,MATCH($A136,'Hoja de Trabajo para listado'!$A$155:$A$1048576,0),MATCH((CUADRO!H$5&amp;$E136),'Hoja de Trabajo para listado'!$A$151:$Z$151,0)),0)+IFERROR(INDEX('Hoja de Trabajo para listado'!$AB$155:$BA$1048576,MATCH($A136,'Hoja de Trabajo para listado'!$AB$155:$AB$1048576,0),MATCH((CUADRO!H$5&amp;$E136),'Hoja de Trabajo para listado'!$AB$151:$BA$151,0)),0)+IFERROR(INDEX('Hoja de Trabajo para listado'!$BC$155:$CB$1048576,MATCH($A136,'Hoja de Trabajo para listado'!$BC$155:$BC$1048576,0),MATCH((CUADRO!H$5&amp;$E136),'Hoja de Trabajo para listado'!$BC$151:$CB$151,0)),0)+IFERROR(INDEX('Hoja de Trabajo para listado'!$DE$153:$DG$274,MATCH($A136,'Hoja de Trabajo para listado'!$DE$153:$DE$1048576,0),MATCH((CUADRO!H$5&amp;$E136),'Hoja de Trabajo para listado'!$DE$151:$DG$151,0)),0)+IFERROR(INDEX('Hoja de Trabajo para listado'!$CD$155:$DC$1048576,MATCH($A136,'Hoja de Trabajo para listado'!$CD$155:$CD$1048576,0),MATCH((CUADRO!H$5&amp;$E136),'Hoja de Trabajo para listado'!$CD$151:$DC$151,0)),0)</f>
        <v>0</v>
      </c>
      <c r="I136" s="314">
        <f ca="1">+IFERROR(INDEX('Hoja de Trabajo para listado'!$A$155:$Z$1048576,MATCH($A136,'Hoja de Trabajo para listado'!$A$155:$A$1048576,0),MATCH((CUADRO!I$5&amp;$E136),'Hoja de Trabajo para listado'!$A$151:$Z$151,0)),0)+IFERROR(INDEX('Hoja de Trabajo para listado'!$AB$155:$BA$1048576,MATCH($A136,'Hoja de Trabajo para listado'!$AB$155:$AB$1048576,0),MATCH((CUADRO!I$5&amp;$E136),'Hoja de Trabajo para listado'!$AB$151:$BA$151,0)),0)+IFERROR(INDEX('Hoja de Trabajo para listado'!$BC$155:$CB$1048576,MATCH($A136,'Hoja de Trabajo para listado'!$BC$155:$BC$1048576,0),MATCH((CUADRO!I$5&amp;$E136),'Hoja de Trabajo para listado'!$BC$151:$CB$151,0)),0)+IFERROR(INDEX('Hoja de Trabajo para listado'!$DE$153:$DG$274,MATCH($A136,'Hoja de Trabajo para listado'!$DE$153:$DE$1048576,0),MATCH((CUADRO!I$5&amp;$E136),'Hoja de Trabajo para listado'!$DE$151:$DG$151,0)),0)+IFERROR(INDEX('Hoja de Trabajo para listado'!$CD$155:$DC$1048576,MATCH($A136,'Hoja de Trabajo para listado'!$CD$155:$CD$1048576,0),MATCH((CUADRO!I$5&amp;$E136),'Hoja de Trabajo para listado'!$CD$151:$DC$151,0)),0)</f>
        <v>0</v>
      </c>
      <c r="J136" s="314">
        <f ca="1">+IFERROR(INDEX('Hoja de Trabajo para listado'!$A$155:$Z$1048576,MATCH($A136,'Hoja de Trabajo para listado'!$A$155:$A$1048576,0),MATCH((CUADRO!J$5&amp;$E136),'Hoja de Trabajo para listado'!$A$151:$Z$151,0)),0)+IFERROR(INDEX('Hoja de Trabajo para listado'!$AB$155:$BA$1048576,MATCH($A136,'Hoja de Trabajo para listado'!$AB$155:$AB$1048576,0),MATCH((CUADRO!J$5&amp;$E136),'Hoja de Trabajo para listado'!$AB$151:$BA$151,0)),0)+IFERROR(INDEX('Hoja de Trabajo para listado'!$BC$155:$CB$1048576,MATCH($A136,'Hoja de Trabajo para listado'!$BC$155:$BC$1048576,0),MATCH((CUADRO!J$5&amp;$E136),'Hoja de Trabajo para listado'!$BC$151:$CB$151,0)),0)+IFERROR(INDEX('Hoja de Trabajo para listado'!$DE$153:$DG$274,MATCH($A136,'Hoja de Trabajo para listado'!$DE$153:$DE$1048576,0),MATCH((CUADRO!J$5&amp;$E136),'Hoja de Trabajo para listado'!$DE$151:$DG$151,0)),0)+IFERROR(INDEX('Hoja de Trabajo para listado'!$CD$155:$DC$1048576,MATCH($A136,'Hoja de Trabajo para listado'!$CD$155:$CD$1048576,0),MATCH((CUADRO!J$5&amp;$E136),'Hoja de Trabajo para listado'!$CD$151:$DC$151,0)),0)</f>
        <v>0</v>
      </c>
      <c r="K136" s="314">
        <f ca="1">+IFERROR(INDEX('Hoja de Trabajo para listado'!$A$155:$Z$1048576,MATCH($A136,'Hoja de Trabajo para listado'!$A$155:$A$1048576,0),MATCH((CUADRO!K$5&amp;$E136),'Hoja de Trabajo para listado'!$A$151:$Z$151,0)),0)+IFERROR(INDEX('Hoja de Trabajo para listado'!$AB$155:$BA$1048576,MATCH($A136,'Hoja de Trabajo para listado'!$AB$155:$AB$1048576,0),MATCH((CUADRO!K$5&amp;$E136),'Hoja de Trabajo para listado'!$AB$151:$BA$151,0)),0)+IFERROR(INDEX('Hoja de Trabajo para listado'!$BC$155:$CB$1048576,MATCH($A136,'Hoja de Trabajo para listado'!$BC$155:$BC$1048576,0),MATCH((CUADRO!K$5&amp;$E136),'Hoja de Trabajo para listado'!$BC$151:$CB$151,0)),0)+IFERROR(INDEX('Hoja de Trabajo para listado'!$DE$153:$DG$274,MATCH($A136,'Hoja de Trabajo para listado'!$DE$153:$DE$1048576,0),MATCH((CUADRO!K$5&amp;$E136),'Hoja de Trabajo para listado'!$DE$151:$DG$151,0)),0)+IFERROR(INDEX('Hoja de Trabajo para listado'!$CD$155:$DC$1048576,MATCH($A136,'Hoja de Trabajo para listado'!$CD$155:$CD$1048576,0),MATCH((CUADRO!K$5&amp;$E136),'Hoja de Trabajo para listado'!$CD$151:$DC$151,0)),0)</f>
        <v>0</v>
      </c>
      <c r="L136" s="314">
        <f ca="1">+IFERROR(INDEX('Hoja de Trabajo para listado'!$A$155:$Z$1048576,MATCH($A136,'Hoja de Trabajo para listado'!$A$155:$A$1048576,0),MATCH((CUADRO!L$5&amp;$E136),'Hoja de Trabajo para listado'!$A$151:$Z$151,0)),0)+IFERROR(INDEX('Hoja de Trabajo para listado'!$AB$155:$BA$1048576,MATCH($A136,'Hoja de Trabajo para listado'!$AB$155:$AB$1048576,0),MATCH((CUADRO!L$5&amp;$E136),'Hoja de Trabajo para listado'!$AB$151:$BA$151,0)),0)+IFERROR(INDEX('Hoja de Trabajo para listado'!$BC$155:$CB$1048576,MATCH($A136,'Hoja de Trabajo para listado'!$BC$155:$BC$1048576,0),MATCH((CUADRO!L$5&amp;$E136),'Hoja de Trabajo para listado'!$BC$151:$CB$151,0)),0)+IFERROR(INDEX('Hoja de Trabajo para listado'!$DE$153:$DG$274,MATCH($A136,'Hoja de Trabajo para listado'!$DE$153:$DE$1048576,0),MATCH((CUADRO!L$5&amp;$E136),'Hoja de Trabajo para listado'!$DE$151:$DG$151,0)),0)+IFERROR(INDEX('Hoja de Trabajo para listado'!$CD$155:$DC$1048576,MATCH($A136,'Hoja de Trabajo para listado'!$CD$155:$CD$1048576,0),MATCH((CUADRO!L$5&amp;$E136),'Hoja de Trabajo para listado'!$CD$151:$DC$151,0)),0)</f>
        <v>0</v>
      </c>
      <c r="M136" s="314">
        <f ca="1">+IFERROR(INDEX('Hoja de Trabajo para listado'!$A$155:$Z$1048576,MATCH($A136,'Hoja de Trabajo para listado'!$A$155:$A$1048576,0),MATCH((CUADRO!M$5&amp;$E136),'Hoja de Trabajo para listado'!$A$151:$Z$151,0)),0)+IFERROR(INDEX('Hoja de Trabajo para listado'!$AB$155:$BA$1048576,MATCH($A136,'Hoja de Trabajo para listado'!$AB$155:$AB$1048576,0),MATCH((CUADRO!M$5&amp;$E136),'Hoja de Trabajo para listado'!$AB$151:$BA$151,0)),0)+IFERROR(INDEX('Hoja de Trabajo para listado'!$BC$155:$CB$1048576,MATCH($A136,'Hoja de Trabajo para listado'!$BC$155:$BC$1048576,0),MATCH((CUADRO!M$5&amp;$E136),'Hoja de Trabajo para listado'!$BC$151:$CB$151,0)),0)+IFERROR(INDEX('Hoja de Trabajo para listado'!$DE$153:$DG$274,MATCH($A136,'Hoja de Trabajo para listado'!$DE$153:$DE$1048576,0),MATCH((CUADRO!M$5&amp;$E136),'Hoja de Trabajo para listado'!$DE$151:$DG$151,0)),0)+IFERROR(INDEX('Hoja de Trabajo para listado'!$CD$155:$DC$1048576,MATCH($A136,'Hoja de Trabajo para listado'!$CD$155:$CD$1048576,0),MATCH((CUADRO!M$5&amp;$E136),'Hoja de Trabajo para listado'!$CD$151:$DC$151,0)),0)</f>
        <v>0</v>
      </c>
      <c r="N136" s="314">
        <f ca="1">+IFERROR(INDEX('Hoja de Trabajo para listado'!$A$155:$Z$1048576,MATCH($A136,'Hoja de Trabajo para listado'!$A$155:$A$1048576,0),MATCH((CUADRO!N$5&amp;$E136),'Hoja de Trabajo para listado'!$A$151:$Z$151,0)),0)+IFERROR(INDEX('Hoja de Trabajo para listado'!$AB$155:$BA$1048576,MATCH($A136,'Hoja de Trabajo para listado'!$AB$155:$AB$1048576,0),MATCH((CUADRO!N$5&amp;$E136),'Hoja de Trabajo para listado'!$AB$151:$BA$151,0)),0)+IFERROR(INDEX('Hoja de Trabajo para listado'!$BC$155:$CB$1048576,MATCH($A136,'Hoja de Trabajo para listado'!$BC$155:$BC$1048576,0),MATCH((CUADRO!N$5&amp;$E136),'Hoja de Trabajo para listado'!$BC$151:$CB$151,0)),0)+IFERROR(INDEX('Hoja de Trabajo para listado'!$DE$153:$DG$274,MATCH($A136,'Hoja de Trabajo para listado'!$DE$153:$DE$1048576,0),MATCH((CUADRO!N$5&amp;$E136),'Hoja de Trabajo para listado'!$DE$151:$DG$151,0)),0)+IFERROR(INDEX('Hoja de Trabajo para listado'!$CD$155:$DC$1048576,MATCH($A136,'Hoja de Trabajo para listado'!$CD$155:$CD$1048576,0),MATCH((CUADRO!N$5&amp;$E136),'Hoja de Trabajo para listado'!$CD$151:$DC$151,0)),0)</f>
        <v>0</v>
      </c>
      <c r="O136" s="314">
        <f ca="1">+IFERROR(INDEX('Hoja de Trabajo para listado'!$A$155:$Z$1048576,MATCH($A136,'Hoja de Trabajo para listado'!$A$155:$A$1048576,0),MATCH((CUADRO!O$5&amp;$E136),'Hoja de Trabajo para listado'!$A$151:$Z$151,0)),0)+IFERROR(INDEX('Hoja de Trabajo para listado'!$AB$155:$BA$1048576,MATCH($A136,'Hoja de Trabajo para listado'!$AB$155:$AB$1048576,0),MATCH((CUADRO!O$5&amp;$E136),'Hoja de Trabajo para listado'!$AB$151:$BA$151,0)),0)+IFERROR(INDEX('Hoja de Trabajo para listado'!$BC$155:$CB$1048576,MATCH($A136,'Hoja de Trabajo para listado'!$BC$155:$BC$1048576,0),MATCH((CUADRO!O$5&amp;$E136),'Hoja de Trabajo para listado'!$BC$151:$CB$151,0)),0)+IFERROR(INDEX('Hoja de Trabajo para listado'!$DE$153:$DG$274,MATCH($A136,'Hoja de Trabajo para listado'!$DE$153:$DE$1048576,0),MATCH((CUADRO!O$5&amp;$E136),'Hoja de Trabajo para listado'!$DE$151:$DG$151,0)),0)+IFERROR(INDEX('Hoja de Trabajo para listado'!$CD$155:$DC$1048576,MATCH($A136,'Hoja de Trabajo para listado'!$CD$155:$CD$1048576,0),MATCH((CUADRO!O$5&amp;$E136),'Hoja de Trabajo para listado'!$CD$151:$DC$151,0)),0)</f>
        <v>0</v>
      </c>
      <c r="P136" s="314">
        <f ca="1">+IFERROR(INDEX('Hoja de Trabajo para listado'!$A$155:$Z$1048576,MATCH($A136,'Hoja de Trabajo para listado'!$A$155:$A$1048576,0),MATCH((CUADRO!P$5&amp;$E136),'Hoja de Trabajo para listado'!$A$151:$Z$151,0)),0)+IFERROR(INDEX('Hoja de Trabajo para listado'!$AB$155:$BA$1048576,MATCH($A136,'Hoja de Trabajo para listado'!$AB$155:$AB$1048576,0),MATCH((CUADRO!P$5&amp;$E136),'Hoja de Trabajo para listado'!$AB$151:$BA$151,0)),0)+IFERROR(INDEX('Hoja de Trabajo para listado'!$BC$155:$CB$1048576,MATCH($A136,'Hoja de Trabajo para listado'!$BC$155:$BC$1048576,0),MATCH((CUADRO!P$5&amp;$E136),'Hoja de Trabajo para listado'!$BC$151:$CB$151,0)),0)+IFERROR(INDEX('Hoja de Trabajo para listado'!$DE$153:$DG$274,MATCH($A136,'Hoja de Trabajo para listado'!$DE$153:$DE$1048576,0),MATCH((CUADRO!P$5&amp;$E136),'Hoja de Trabajo para listado'!$DE$151:$DG$151,0)),0)+IFERROR(INDEX('Hoja de Trabajo para listado'!$CD$155:$DC$1048576,MATCH($A136,'Hoja de Trabajo para listado'!$CD$155:$CD$1048576,0),MATCH((CUADRO!P$5&amp;$E136),'Hoja de Trabajo para listado'!$CD$151:$DC$151,0)),0)</f>
        <v>0</v>
      </c>
      <c r="Q136" s="314">
        <f ca="1">+IFERROR(INDEX('Hoja de Trabajo para listado'!$A$155:$Z$1048576,MATCH($A136,'Hoja de Trabajo para listado'!$A$155:$A$1048576,0),MATCH((CUADRO!Q$5&amp;$E136),'Hoja de Trabajo para listado'!$A$151:$Z$151,0)),0)+IFERROR(INDEX('Hoja de Trabajo para listado'!$AB$155:$BA$1048576,MATCH($A136,'Hoja de Trabajo para listado'!$AB$155:$AB$1048576,0),MATCH((CUADRO!Q$5&amp;$E136),'Hoja de Trabajo para listado'!$AB$151:$BA$151,0)),0)+IFERROR(INDEX('Hoja de Trabajo para listado'!$BC$155:$CB$1048576,MATCH($A136,'Hoja de Trabajo para listado'!$BC$155:$BC$1048576,0),MATCH((CUADRO!Q$5&amp;$E136),'Hoja de Trabajo para listado'!$BC$151:$CB$151,0)),0)+IFERROR(INDEX('Hoja de Trabajo para listado'!$DE$153:$DG$274,MATCH($A136,'Hoja de Trabajo para listado'!$DE$153:$DE$1048576,0),MATCH((CUADRO!Q$5&amp;$E136),'Hoja de Trabajo para listado'!$DE$151:$DG$151,0)),0)+IFERROR(INDEX('Hoja de Trabajo para listado'!$CD$155:$DC$1048576,MATCH($A136,'Hoja de Trabajo para listado'!$CD$155:$CD$1048576,0),MATCH((CUADRO!Q$5&amp;$E136),'Hoja de Trabajo para listado'!$CD$151:$DC$151,0)),0)</f>
        <v>0</v>
      </c>
      <c r="R136" s="314">
        <f t="shared" ca="1" si="4"/>
        <v>0</v>
      </c>
      <c r="S136" s="345"/>
      <c r="T136" s="314">
        <f ca="1">+T137</f>
        <v>0</v>
      </c>
      <c r="U136" s="313">
        <f t="shared" si="5"/>
        <v>1</v>
      </c>
      <c r="V136" s="319" t="str">
        <f>+VLOOKUP(A136,bd_lista!$A$3:$E$593,5,FALSE)</f>
        <v>Gobiernos Autonomos Municipales</v>
      </c>
      <c r="W136" s="425" t="str">
        <f>+V136</f>
        <v>Gobiernos Autonomos Municipales</v>
      </c>
    </row>
    <row r="137" spans="1:23" ht="15" hidden="1" customHeight="1">
      <c r="A137" s="323">
        <v>1102</v>
      </c>
      <c r="B137" s="428"/>
      <c r="C137" s="319" t="str">
        <f>+VLOOKUP(A137,bd_lista!$A$3:$C$593,3,FALSE)</f>
        <v>Gobierno Autónomo Municipal de Yotala</v>
      </c>
      <c r="D137" s="430"/>
      <c r="E137" s="347" t="s">
        <v>1419</v>
      </c>
      <c r="F137" s="316">
        <f ca="1">+IFERROR(INDEX('Hoja de Trabajo para listado'!$A$155:$Z$1048576,MATCH($A137,'Hoja de Trabajo para listado'!$A$155:$A$1048576,0),MATCH((CUADRO!F$5&amp;$E137),'Hoja de Trabajo para listado'!$A$151:$Z$151,0)),0)+IFERROR(INDEX('Hoja de Trabajo para listado'!$AB$155:$BA$1048576,MATCH($A137,'Hoja de Trabajo para listado'!$AB$155:$AB$1048576,0),MATCH((CUADRO!F$5&amp;$E137),'Hoja de Trabajo para listado'!$AB$151:$BA$151,0)),0)+IFERROR(INDEX('Hoja de Trabajo para listado'!$BC$155:$CB$1048576,MATCH($A137,'Hoja de Trabajo para listado'!$BC$155:$BC$1048576,0),MATCH((CUADRO!F$5&amp;$E137),'Hoja de Trabajo para listado'!$BC$151:$CB$151,0)),0)+IFERROR(INDEX('Hoja de Trabajo para listado'!$DE$153:$DG$274,MATCH($A137,'Hoja de Trabajo para listado'!$DE$153:$DE$1048576,0),MATCH((CUADRO!F$5&amp;$E137),'Hoja de Trabajo para listado'!$DE$151:$DG$151,0)),0)+IFERROR(INDEX('Hoja de Trabajo para listado'!$CD$155:$DC$1048576,MATCH($A137,'Hoja de Trabajo para listado'!$CD$155:$CD$1048576,0),MATCH((CUADRO!F$5&amp;$E137),'Hoja de Trabajo para listado'!$CD$151:$DC$151,0)),0)</f>
        <v>0</v>
      </c>
      <c r="G137" s="316">
        <f ca="1">+IFERROR(INDEX('Hoja de Trabajo para listado'!$A$155:$Z$1048576,MATCH($A137,'Hoja de Trabajo para listado'!$A$155:$A$1048576,0),MATCH((CUADRO!G$5&amp;$E137),'Hoja de Trabajo para listado'!$A$151:$Z$151,0)),0)+IFERROR(INDEX('Hoja de Trabajo para listado'!$AB$155:$BA$1048576,MATCH($A137,'Hoja de Trabajo para listado'!$AB$155:$AB$1048576,0),MATCH((CUADRO!G$5&amp;$E137),'Hoja de Trabajo para listado'!$AB$151:$BA$151,0)),0)+IFERROR(INDEX('Hoja de Trabajo para listado'!$BC$155:$CB$1048576,MATCH($A137,'Hoja de Trabajo para listado'!$BC$155:$BC$1048576,0),MATCH((CUADRO!G$5&amp;$E137),'Hoja de Trabajo para listado'!$BC$151:$CB$151,0)),0)+IFERROR(INDEX('Hoja de Trabajo para listado'!$DE$153:$DG$274,MATCH($A137,'Hoja de Trabajo para listado'!$DE$153:$DE$1048576,0),MATCH((CUADRO!G$5&amp;$E137),'Hoja de Trabajo para listado'!$DE$151:$DG$151,0)),0)+IFERROR(INDEX('Hoja de Trabajo para listado'!$CD$155:$DC$1048576,MATCH($A137,'Hoja de Trabajo para listado'!$CD$155:$CD$1048576,0),MATCH((CUADRO!G$5&amp;$E137),'Hoja de Trabajo para listado'!$CD$151:$DC$151,0)),0)</f>
        <v>0</v>
      </c>
      <c r="H137" s="316">
        <f ca="1">+IFERROR(INDEX('Hoja de Trabajo para listado'!$A$155:$Z$1048576,MATCH($A137,'Hoja de Trabajo para listado'!$A$155:$A$1048576,0),MATCH((CUADRO!H$5&amp;$E137),'Hoja de Trabajo para listado'!$A$151:$Z$151,0)),0)+IFERROR(INDEX('Hoja de Trabajo para listado'!$AB$155:$BA$1048576,MATCH($A137,'Hoja de Trabajo para listado'!$AB$155:$AB$1048576,0),MATCH((CUADRO!H$5&amp;$E137),'Hoja de Trabajo para listado'!$AB$151:$BA$151,0)),0)+IFERROR(INDEX('Hoja de Trabajo para listado'!$BC$155:$CB$1048576,MATCH($A137,'Hoja de Trabajo para listado'!$BC$155:$BC$1048576,0),MATCH((CUADRO!H$5&amp;$E137),'Hoja de Trabajo para listado'!$BC$151:$CB$151,0)),0)+IFERROR(INDEX('Hoja de Trabajo para listado'!$DE$153:$DG$274,MATCH($A137,'Hoja de Trabajo para listado'!$DE$153:$DE$1048576,0),MATCH((CUADRO!H$5&amp;$E137),'Hoja de Trabajo para listado'!$DE$151:$DG$151,0)),0)+IFERROR(INDEX('Hoja de Trabajo para listado'!$CD$155:$DC$1048576,MATCH($A137,'Hoja de Trabajo para listado'!$CD$155:$CD$1048576,0),MATCH((CUADRO!H$5&amp;$E137),'Hoja de Trabajo para listado'!$CD$151:$DC$151,0)),0)</f>
        <v>0</v>
      </c>
      <c r="I137" s="316">
        <f ca="1">+IFERROR(INDEX('Hoja de Trabajo para listado'!$A$155:$Z$1048576,MATCH($A137,'Hoja de Trabajo para listado'!$A$155:$A$1048576,0),MATCH((CUADRO!I$5&amp;$E137),'Hoja de Trabajo para listado'!$A$151:$Z$151,0)),0)+IFERROR(INDEX('Hoja de Trabajo para listado'!$AB$155:$BA$1048576,MATCH($A137,'Hoja de Trabajo para listado'!$AB$155:$AB$1048576,0),MATCH((CUADRO!I$5&amp;$E137),'Hoja de Trabajo para listado'!$AB$151:$BA$151,0)),0)+IFERROR(INDEX('Hoja de Trabajo para listado'!$BC$155:$CB$1048576,MATCH($A137,'Hoja de Trabajo para listado'!$BC$155:$BC$1048576,0),MATCH((CUADRO!I$5&amp;$E137),'Hoja de Trabajo para listado'!$BC$151:$CB$151,0)),0)+IFERROR(INDEX('Hoja de Trabajo para listado'!$DE$153:$DG$274,MATCH($A137,'Hoja de Trabajo para listado'!$DE$153:$DE$1048576,0),MATCH((CUADRO!I$5&amp;$E137),'Hoja de Trabajo para listado'!$DE$151:$DG$151,0)),0)+IFERROR(INDEX('Hoja de Trabajo para listado'!$CD$155:$DC$1048576,MATCH($A137,'Hoja de Trabajo para listado'!$CD$155:$CD$1048576,0),MATCH((CUADRO!I$5&amp;$E137),'Hoja de Trabajo para listado'!$CD$151:$DC$151,0)),0)</f>
        <v>0</v>
      </c>
      <c r="J137" s="316">
        <f ca="1">+IFERROR(INDEX('Hoja de Trabajo para listado'!$A$155:$Z$1048576,MATCH($A137,'Hoja de Trabajo para listado'!$A$155:$A$1048576,0),MATCH((CUADRO!J$5&amp;$E137),'Hoja de Trabajo para listado'!$A$151:$Z$151,0)),0)+IFERROR(INDEX('Hoja de Trabajo para listado'!$AB$155:$BA$1048576,MATCH($A137,'Hoja de Trabajo para listado'!$AB$155:$AB$1048576,0),MATCH((CUADRO!J$5&amp;$E137),'Hoja de Trabajo para listado'!$AB$151:$BA$151,0)),0)+IFERROR(INDEX('Hoja de Trabajo para listado'!$BC$155:$CB$1048576,MATCH($A137,'Hoja de Trabajo para listado'!$BC$155:$BC$1048576,0),MATCH((CUADRO!J$5&amp;$E137),'Hoja de Trabajo para listado'!$BC$151:$CB$151,0)),0)+IFERROR(INDEX('Hoja de Trabajo para listado'!$DE$153:$DG$274,MATCH($A137,'Hoja de Trabajo para listado'!$DE$153:$DE$1048576,0),MATCH((CUADRO!J$5&amp;$E137),'Hoja de Trabajo para listado'!$DE$151:$DG$151,0)),0)+IFERROR(INDEX('Hoja de Trabajo para listado'!$CD$155:$DC$1048576,MATCH($A137,'Hoja de Trabajo para listado'!$CD$155:$CD$1048576,0),MATCH((CUADRO!J$5&amp;$E137),'Hoja de Trabajo para listado'!$CD$151:$DC$151,0)),0)</f>
        <v>0</v>
      </c>
      <c r="K137" s="316">
        <f ca="1">+IFERROR(INDEX('Hoja de Trabajo para listado'!$A$155:$Z$1048576,MATCH($A137,'Hoja de Trabajo para listado'!$A$155:$A$1048576,0),MATCH((CUADRO!K$5&amp;$E137),'Hoja de Trabajo para listado'!$A$151:$Z$151,0)),0)+IFERROR(INDEX('Hoja de Trabajo para listado'!$AB$155:$BA$1048576,MATCH($A137,'Hoja de Trabajo para listado'!$AB$155:$AB$1048576,0),MATCH((CUADRO!K$5&amp;$E137),'Hoja de Trabajo para listado'!$AB$151:$BA$151,0)),0)+IFERROR(INDEX('Hoja de Trabajo para listado'!$BC$155:$CB$1048576,MATCH($A137,'Hoja de Trabajo para listado'!$BC$155:$BC$1048576,0),MATCH((CUADRO!K$5&amp;$E137),'Hoja de Trabajo para listado'!$BC$151:$CB$151,0)),0)+IFERROR(INDEX('Hoja de Trabajo para listado'!$DE$153:$DG$274,MATCH($A137,'Hoja de Trabajo para listado'!$DE$153:$DE$1048576,0),MATCH((CUADRO!K$5&amp;$E137),'Hoja de Trabajo para listado'!$DE$151:$DG$151,0)),0)+IFERROR(INDEX('Hoja de Trabajo para listado'!$CD$155:$DC$1048576,MATCH($A137,'Hoja de Trabajo para listado'!$CD$155:$CD$1048576,0),MATCH((CUADRO!K$5&amp;$E137),'Hoja de Trabajo para listado'!$CD$151:$DC$151,0)),0)</f>
        <v>0</v>
      </c>
      <c r="L137" s="316">
        <f ca="1">+IFERROR(INDEX('Hoja de Trabajo para listado'!$A$155:$Z$1048576,MATCH($A137,'Hoja de Trabajo para listado'!$A$155:$A$1048576,0),MATCH((CUADRO!L$5&amp;$E137),'Hoja de Trabajo para listado'!$A$151:$Z$151,0)),0)+IFERROR(INDEX('Hoja de Trabajo para listado'!$AB$155:$BA$1048576,MATCH($A137,'Hoja de Trabajo para listado'!$AB$155:$AB$1048576,0),MATCH((CUADRO!L$5&amp;$E137),'Hoja de Trabajo para listado'!$AB$151:$BA$151,0)),0)+IFERROR(INDEX('Hoja de Trabajo para listado'!$BC$155:$CB$1048576,MATCH($A137,'Hoja de Trabajo para listado'!$BC$155:$BC$1048576,0),MATCH((CUADRO!L$5&amp;$E137),'Hoja de Trabajo para listado'!$BC$151:$CB$151,0)),0)+IFERROR(INDEX('Hoja de Trabajo para listado'!$DE$153:$DG$274,MATCH($A137,'Hoja de Trabajo para listado'!$DE$153:$DE$1048576,0),MATCH((CUADRO!L$5&amp;$E137),'Hoja de Trabajo para listado'!$DE$151:$DG$151,0)),0)+IFERROR(INDEX('Hoja de Trabajo para listado'!$CD$155:$DC$1048576,MATCH($A137,'Hoja de Trabajo para listado'!$CD$155:$CD$1048576,0),MATCH((CUADRO!L$5&amp;$E137),'Hoja de Trabajo para listado'!$CD$151:$DC$151,0)),0)</f>
        <v>0</v>
      </c>
      <c r="M137" s="316">
        <f ca="1">+IFERROR(INDEX('Hoja de Trabajo para listado'!$A$155:$Z$1048576,MATCH($A137,'Hoja de Trabajo para listado'!$A$155:$A$1048576,0),MATCH((CUADRO!M$5&amp;$E137),'Hoja de Trabajo para listado'!$A$151:$Z$151,0)),0)+IFERROR(INDEX('Hoja de Trabajo para listado'!$AB$155:$BA$1048576,MATCH($A137,'Hoja de Trabajo para listado'!$AB$155:$AB$1048576,0),MATCH((CUADRO!M$5&amp;$E137),'Hoja de Trabajo para listado'!$AB$151:$BA$151,0)),0)+IFERROR(INDEX('Hoja de Trabajo para listado'!$BC$155:$CB$1048576,MATCH($A137,'Hoja de Trabajo para listado'!$BC$155:$BC$1048576,0),MATCH((CUADRO!M$5&amp;$E137),'Hoja de Trabajo para listado'!$BC$151:$CB$151,0)),0)+IFERROR(INDEX('Hoja de Trabajo para listado'!$DE$153:$DG$274,MATCH($A137,'Hoja de Trabajo para listado'!$DE$153:$DE$1048576,0),MATCH((CUADRO!M$5&amp;$E137),'Hoja de Trabajo para listado'!$DE$151:$DG$151,0)),0)+IFERROR(INDEX('Hoja de Trabajo para listado'!$CD$155:$DC$1048576,MATCH($A137,'Hoja de Trabajo para listado'!$CD$155:$CD$1048576,0),MATCH((CUADRO!M$5&amp;$E137),'Hoja de Trabajo para listado'!$CD$151:$DC$151,0)),0)</f>
        <v>0</v>
      </c>
      <c r="N137" s="316">
        <f ca="1">+IFERROR(INDEX('Hoja de Trabajo para listado'!$A$155:$Z$1048576,MATCH($A137,'Hoja de Trabajo para listado'!$A$155:$A$1048576,0),MATCH((CUADRO!N$5&amp;$E137),'Hoja de Trabajo para listado'!$A$151:$Z$151,0)),0)+IFERROR(INDEX('Hoja de Trabajo para listado'!$AB$155:$BA$1048576,MATCH($A137,'Hoja de Trabajo para listado'!$AB$155:$AB$1048576,0),MATCH((CUADRO!N$5&amp;$E137),'Hoja de Trabajo para listado'!$AB$151:$BA$151,0)),0)+IFERROR(INDEX('Hoja de Trabajo para listado'!$BC$155:$CB$1048576,MATCH($A137,'Hoja de Trabajo para listado'!$BC$155:$BC$1048576,0),MATCH((CUADRO!N$5&amp;$E137),'Hoja de Trabajo para listado'!$BC$151:$CB$151,0)),0)+IFERROR(INDEX('Hoja de Trabajo para listado'!$DE$153:$DG$274,MATCH($A137,'Hoja de Trabajo para listado'!$DE$153:$DE$1048576,0),MATCH((CUADRO!N$5&amp;$E137),'Hoja de Trabajo para listado'!$DE$151:$DG$151,0)),0)+IFERROR(INDEX('Hoja de Trabajo para listado'!$CD$155:$DC$1048576,MATCH($A137,'Hoja de Trabajo para listado'!$CD$155:$CD$1048576,0),MATCH((CUADRO!N$5&amp;$E137),'Hoja de Trabajo para listado'!$CD$151:$DC$151,0)),0)</f>
        <v>0</v>
      </c>
      <c r="O137" s="316">
        <f ca="1">+IFERROR(INDEX('Hoja de Trabajo para listado'!$A$155:$Z$1048576,MATCH($A137,'Hoja de Trabajo para listado'!$A$155:$A$1048576,0),MATCH((CUADRO!O$5&amp;$E137),'Hoja de Trabajo para listado'!$A$151:$Z$151,0)),0)+IFERROR(INDEX('Hoja de Trabajo para listado'!$AB$155:$BA$1048576,MATCH($A137,'Hoja de Trabajo para listado'!$AB$155:$AB$1048576,0),MATCH((CUADRO!O$5&amp;$E137),'Hoja de Trabajo para listado'!$AB$151:$BA$151,0)),0)+IFERROR(INDEX('Hoja de Trabajo para listado'!$BC$155:$CB$1048576,MATCH($A137,'Hoja de Trabajo para listado'!$BC$155:$BC$1048576,0),MATCH((CUADRO!O$5&amp;$E137),'Hoja de Trabajo para listado'!$BC$151:$CB$151,0)),0)+IFERROR(INDEX('Hoja de Trabajo para listado'!$DE$153:$DG$274,MATCH($A137,'Hoja de Trabajo para listado'!$DE$153:$DE$1048576,0),MATCH((CUADRO!O$5&amp;$E137),'Hoja de Trabajo para listado'!$DE$151:$DG$151,0)),0)+IFERROR(INDEX('Hoja de Trabajo para listado'!$CD$155:$DC$1048576,MATCH($A137,'Hoja de Trabajo para listado'!$CD$155:$CD$1048576,0),MATCH((CUADRO!O$5&amp;$E137),'Hoja de Trabajo para listado'!$CD$151:$DC$151,0)),0)</f>
        <v>0</v>
      </c>
      <c r="P137" s="316">
        <f ca="1">+IFERROR(INDEX('Hoja de Trabajo para listado'!$A$155:$Z$1048576,MATCH($A137,'Hoja de Trabajo para listado'!$A$155:$A$1048576,0),MATCH((CUADRO!P$5&amp;$E137),'Hoja de Trabajo para listado'!$A$151:$Z$151,0)),0)+IFERROR(INDEX('Hoja de Trabajo para listado'!$AB$155:$BA$1048576,MATCH($A137,'Hoja de Trabajo para listado'!$AB$155:$AB$1048576,0),MATCH((CUADRO!P$5&amp;$E137),'Hoja de Trabajo para listado'!$AB$151:$BA$151,0)),0)+IFERROR(INDEX('Hoja de Trabajo para listado'!$BC$155:$CB$1048576,MATCH($A137,'Hoja de Trabajo para listado'!$BC$155:$BC$1048576,0),MATCH((CUADRO!P$5&amp;$E137),'Hoja de Trabajo para listado'!$BC$151:$CB$151,0)),0)+IFERROR(INDEX('Hoja de Trabajo para listado'!$DE$153:$DG$274,MATCH($A137,'Hoja de Trabajo para listado'!$DE$153:$DE$1048576,0),MATCH((CUADRO!P$5&amp;$E137),'Hoja de Trabajo para listado'!$DE$151:$DG$151,0)),0)+IFERROR(INDEX('Hoja de Trabajo para listado'!$CD$155:$DC$1048576,MATCH($A137,'Hoja de Trabajo para listado'!$CD$155:$CD$1048576,0),MATCH((CUADRO!P$5&amp;$E137),'Hoja de Trabajo para listado'!$CD$151:$DC$151,0)),0)</f>
        <v>0</v>
      </c>
      <c r="Q137" s="316">
        <f ca="1">+IFERROR(INDEX('Hoja de Trabajo para listado'!$A$155:$Z$1048576,MATCH($A137,'Hoja de Trabajo para listado'!$A$155:$A$1048576,0),MATCH((CUADRO!Q$5&amp;$E137),'Hoja de Trabajo para listado'!$A$151:$Z$151,0)),0)+IFERROR(INDEX('Hoja de Trabajo para listado'!$AB$155:$BA$1048576,MATCH($A137,'Hoja de Trabajo para listado'!$AB$155:$AB$1048576,0),MATCH((CUADRO!Q$5&amp;$E137),'Hoja de Trabajo para listado'!$AB$151:$BA$151,0)),0)+IFERROR(INDEX('Hoja de Trabajo para listado'!$BC$155:$CB$1048576,MATCH($A137,'Hoja de Trabajo para listado'!$BC$155:$BC$1048576,0),MATCH((CUADRO!Q$5&amp;$E137),'Hoja de Trabajo para listado'!$BC$151:$CB$151,0)),0)+IFERROR(INDEX('Hoja de Trabajo para listado'!$DE$153:$DG$274,MATCH($A137,'Hoja de Trabajo para listado'!$DE$153:$DE$1048576,0),MATCH((CUADRO!Q$5&amp;$E137),'Hoja de Trabajo para listado'!$DE$151:$DG$151,0)),0)+IFERROR(INDEX('Hoja de Trabajo para listado'!$CD$155:$DC$1048576,MATCH($A137,'Hoja de Trabajo para listado'!$CD$155:$CD$1048576,0),MATCH((CUADRO!Q$5&amp;$E137),'Hoja de Trabajo para listado'!$CD$151:$DC$151,0)),0)</f>
        <v>0</v>
      </c>
      <c r="R137" s="316">
        <f t="shared" ca="1" si="4"/>
        <v>0</v>
      </c>
      <c r="S137" s="344">
        <f ca="1">+R136+R137</f>
        <v>0</v>
      </c>
      <c r="T137" s="316">
        <f ca="1">+S137</f>
        <v>0</v>
      </c>
      <c r="U137" s="315">
        <f t="shared" si="5"/>
        <v>2</v>
      </c>
      <c r="V137" s="319" t="str">
        <f>+VLOOKUP(A137,bd_lista!$A$3:$E$593,5,FALSE)</f>
        <v>Gobiernos Autonomos Municipales</v>
      </c>
      <c r="W137" s="426"/>
    </row>
    <row r="138" spans="1:23" ht="15" hidden="1" customHeight="1">
      <c r="A138" s="325">
        <v>1103</v>
      </c>
      <c r="B138" s="427">
        <f>+A138</f>
        <v>1103</v>
      </c>
      <c r="C138" s="318" t="str">
        <f>+VLOOKUP(A138,bd_lista!$A$3:$C$593,3,FALSE)</f>
        <v>Gobierno Autónomo Municipal de Poroma</v>
      </c>
      <c r="D138" s="429" t="str">
        <f>+C138</f>
        <v>Gobierno Autónomo Municipal de Poroma</v>
      </c>
      <c r="E138" s="346" t="s">
        <v>1418</v>
      </c>
      <c r="F138" s="314">
        <f ca="1">+IFERROR(INDEX('Hoja de Trabajo para listado'!$A$155:$Z$1048576,MATCH($A138,'Hoja de Trabajo para listado'!$A$155:$A$1048576,0),MATCH((CUADRO!F$5&amp;$E138),'Hoja de Trabajo para listado'!$A$151:$Z$151,0)),0)+IFERROR(INDEX('Hoja de Trabajo para listado'!$AB$155:$BA$1048576,MATCH($A138,'Hoja de Trabajo para listado'!$AB$155:$AB$1048576,0),MATCH((CUADRO!F$5&amp;$E138),'Hoja de Trabajo para listado'!$AB$151:$BA$151,0)),0)+IFERROR(INDEX('Hoja de Trabajo para listado'!$BC$155:$CB$1048576,MATCH($A138,'Hoja de Trabajo para listado'!$BC$155:$BC$1048576,0),MATCH((CUADRO!F$5&amp;$E138),'Hoja de Trabajo para listado'!$BC$151:$CB$151,0)),0)+IFERROR(INDEX('Hoja de Trabajo para listado'!$DE$153:$DG$274,MATCH($A138,'Hoja de Trabajo para listado'!$DE$153:$DE$1048576,0),MATCH((CUADRO!F$5&amp;$E138),'Hoja de Trabajo para listado'!$DE$151:$DG$151,0)),0)+IFERROR(INDEX('Hoja de Trabajo para listado'!$CD$155:$DC$1048576,MATCH($A138,'Hoja de Trabajo para listado'!$CD$155:$CD$1048576,0),MATCH((CUADRO!F$5&amp;$E138),'Hoja de Trabajo para listado'!$CD$151:$DC$151,0)),0)</f>
        <v>0</v>
      </c>
      <c r="G138" s="314">
        <f ca="1">+IFERROR(INDEX('Hoja de Trabajo para listado'!$A$155:$Z$1048576,MATCH($A138,'Hoja de Trabajo para listado'!$A$155:$A$1048576,0),MATCH((CUADRO!G$5&amp;$E138),'Hoja de Trabajo para listado'!$A$151:$Z$151,0)),0)+IFERROR(INDEX('Hoja de Trabajo para listado'!$AB$155:$BA$1048576,MATCH($A138,'Hoja de Trabajo para listado'!$AB$155:$AB$1048576,0),MATCH((CUADRO!G$5&amp;$E138),'Hoja de Trabajo para listado'!$AB$151:$BA$151,0)),0)+IFERROR(INDEX('Hoja de Trabajo para listado'!$BC$155:$CB$1048576,MATCH($A138,'Hoja de Trabajo para listado'!$BC$155:$BC$1048576,0),MATCH((CUADRO!G$5&amp;$E138),'Hoja de Trabajo para listado'!$BC$151:$CB$151,0)),0)+IFERROR(INDEX('Hoja de Trabajo para listado'!$DE$153:$DG$274,MATCH($A138,'Hoja de Trabajo para listado'!$DE$153:$DE$1048576,0),MATCH((CUADRO!G$5&amp;$E138),'Hoja de Trabajo para listado'!$DE$151:$DG$151,0)),0)+IFERROR(INDEX('Hoja de Trabajo para listado'!$CD$155:$DC$1048576,MATCH($A138,'Hoja de Trabajo para listado'!$CD$155:$CD$1048576,0),MATCH((CUADRO!G$5&amp;$E138),'Hoja de Trabajo para listado'!$CD$151:$DC$151,0)),0)</f>
        <v>0</v>
      </c>
      <c r="H138" s="314">
        <f ca="1">+IFERROR(INDEX('Hoja de Trabajo para listado'!$A$155:$Z$1048576,MATCH($A138,'Hoja de Trabajo para listado'!$A$155:$A$1048576,0),MATCH((CUADRO!H$5&amp;$E138),'Hoja de Trabajo para listado'!$A$151:$Z$151,0)),0)+IFERROR(INDEX('Hoja de Trabajo para listado'!$AB$155:$BA$1048576,MATCH($A138,'Hoja de Trabajo para listado'!$AB$155:$AB$1048576,0),MATCH((CUADRO!H$5&amp;$E138),'Hoja de Trabajo para listado'!$AB$151:$BA$151,0)),0)+IFERROR(INDEX('Hoja de Trabajo para listado'!$BC$155:$CB$1048576,MATCH($A138,'Hoja de Trabajo para listado'!$BC$155:$BC$1048576,0),MATCH((CUADRO!H$5&amp;$E138),'Hoja de Trabajo para listado'!$BC$151:$CB$151,0)),0)+IFERROR(INDEX('Hoja de Trabajo para listado'!$DE$153:$DG$274,MATCH($A138,'Hoja de Trabajo para listado'!$DE$153:$DE$1048576,0),MATCH((CUADRO!H$5&amp;$E138),'Hoja de Trabajo para listado'!$DE$151:$DG$151,0)),0)+IFERROR(INDEX('Hoja de Trabajo para listado'!$CD$155:$DC$1048576,MATCH($A138,'Hoja de Trabajo para listado'!$CD$155:$CD$1048576,0),MATCH((CUADRO!H$5&amp;$E138),'Hoja de Trabajo para listado'!$CD$151:$DC$151,0)),0)</f>
        <v>0</v>
      </c>
      <c r="I138" s="314">
        <f ca="1">+IFERROR(INDEX('Hoja de Trabajo para listado'!$A$155:$Z$1048576,MATCH($A138,'Hoja de Trabajo para listado'!$A$155:$A$1048576,0),MATCH((CUADRO!I$5&amp;$E138),'Hoja de Trabajo para listado'!$A$151:$Z$151,0)),0)+IFERROR(INDEX('Hoja de Trabajo para listado'!$AB$155:$BA$1048576,MATCH($A138,'Hoja de Trabajo para listado'!$AB$155:$AB$1048576,0),MATCH((CUADRO!I$5&amp;$E138),'Hoja de Trabajo para listado'!$AB$151:$BA$151,0)),0)+IFERROR(INDEX('Hoja de Trabajo para listado'!$BC$155:$CB$1048576,MATCH($A138,'Hoja de Trabajo para listado'!$BC$155:$BC$1048576,0),MATCH((CUADRO!I$5&amp;$E138),'Hoja de Trabajo para listado'!$BC$151:$CB$151,0)),0)+IFERROR(INDEX('Hoja de Trabajo para listado'!$DE$153:$DG$274,MATCH($A138,'Hoja de Trabajo para listado'!$DE$153:$DE$1048576,0),MATCH((CUADRO!I$5&amp;$E138),'Hoja de Trabajo para listado'!$DE$151:$DG$151,0)),0)+IFERROR(INDEX('Hoja de Trabajo para listado'!$CD$155:$DC$1048576,MATCH($A138,'Hoja de Trabajo para listado'!$CD$155:$CD$1048576,0),MATCH((CUADRO!I$5&amp;$E138),'Hoja de Trabajo para listado'!$CD$151:$DC$151,0)),0)</f>
        <v>0</v>
      </c>
      <c r="J138" s="314">
        <f ca="1">+IFERROR(INDEX('Hoja de Trabajo para listado'!$A$155:$Z$1048576,MATCH($A138,'Hoja de Trabajo para listado'!$A$155:$A$1048576,0),MATCH((CUADRO!J$5&amp;$E138),'Hoja de Trabajo para listado'!$A$151:$Z$151,0)),0)+IFERROR(INDEX('Hoja de Trabajo para listado'!$AB$155:$BA$1048576,MATCH($A138,'Hoja de Trabajo para listado'!$AB$155:$AB$1048576,0),MATCH((CUADRO!J$5&amp;$E138),'Hoja de Trabajo para listado'!$AB$151:$BA$151,0)),0)+IFERROR(INDEX('Hoja de Trabajo para listado'!$BC$155:$CB$1048576,MATCH($A138,'Hoja de Trabajo para listado'!$BC$155:$BC$1048576,0),MATCH((CUADRO!J$5&amp;$E138),'Hoja de Trabajo para listado'!$BC$151:$CB$151,0)),0)+IFERROR(INDEX('Hoja de Trabajo para listado'!$DE$153:$DG$274,MATCH($A138,'Hoja de Trabajo para listado'!$DE$153:$DE$1048576,0),MATCH((CUADRO!J$5&amp;$E138),'Hoja de Trabajo para listado'!$DE$151:$DG$151,0)),0)+IFERROR(INDEX('Hoja de Trabajo para listado'!$CD$155:$DC$1048576,MATCH($A138,'Hoja de Trabajo para listado'!$CD$155:$CD$1048576,0),MATCH((CUADRO!J$5&amp;$E138),'Hoja de Trabajo para listado'!$CD$151:$DC$151,0)),0)</f>
        <v>0</v>
      </c>
      <c r="K138" s="314">
        <f ca="1">+IFERROR(INDEX('Hoja de Trabajo para listado'!$A$155:$Z$1048576,MATCH($A138,'Hoja de Trabajo para listado'!$A$155:$A$1048576,0),MATCH((CUADRO!K$5&amp;$E138),'Hoja de Trabajo para listado'!$A$151:$Z$151,0)),0)+IFERROR(INDEX('Hoja de Trabajo para listado'!$AB$155:$BA$1048576,MATCH($A138,'Hoja de Trabajo para listado'!$AB$155:$AB$1048576,0),MATCH((CUADRO!K$5&amp;$E138),'Hoja de Trabajo para listado'!$AB$151:$BA$151,0)),0)+IFERROR(INDEX('Hoja de Trabajo para listado'!$BC$155:$CB$1048576,MATCH($A138,'Hoja de Trabajo para listado'!$BC$155:$BC$1048576,0),MATCH((CUADRO!K$5&amp;$E138),'Hoja de Trabajo para listado'!$BC$151:$CB$151,0)),0)+IFERROR(INDEX('Hoja de Trabajo para listado'!$DE$153:$DG$274,MATCH($A138,'Hoja de Trabajo para listado'!$DE$153:$DE$1048576,0),MATCH((CUADRO!K$5&amp;$E138),'Hoja de Trabajo para listado'!$DE$151:$DG$151,0)),0)+IFERROR(INDEX('Hoja de Trabajo para listado'!$CD$155:$DC$1048576,MATCH($A138,'Hoja de Trabajo para listado'!$CD$155:$CD$1048576,0),MATCH((CUADRO!K$5&amp;$E138),'Hoja de Trabajo para listado'!$CD$151:$DC$151,0)),0)</f>
        <v>0</v>
      </c>
      <c r="L138" s="314">
        <f ca="1">+IFERROR(INDEX('Hoja de Trabajo para listado'!$A$155:$Z$1048576,MATCH($A138,'Hoja de Trabajo para listado'!$A$155:$A$1048576,0),MATCH((CUADRO!L$5&amp;$E138),'Hoja de Trabajo para listado'!$A$151:$Z$151,0)),0)+IFERROR(INDEX('Hoja de Trabajo para listado'!$AB$155:$BA$1048576,MATCH($A138,'Hoja de Trabajo para listado'!$AB$155:$AB$1048576,0),MATCH((CUADRO!L$5&amp;$E138),'Hoja de Trabajo para listado'!$AB$151:$BA$151,0)),0)+IFERROR(INDEX('Hoja de Trabajo para listado'!$BC$155:$CB$1048576,MATCH($A138,'Hoja de Trabajo para listado'!$BC$155:$BC$1048576,0),MATCH((CUADRO!L$5&amp;$E138),'Hoja de Trabajo para listado'!$BC$151:$CB$151,0)),0)+IFERROR(INDEX('Hoja de Trabajo para listado'!$DE$153:$DG$274,MATCH($A138,'Hoja de Trabajo para listado'!$DE$153:$DE$1048576,0),MATCH((CUADRO!L$5&amp;$E138),'Hoja de Trabajo para listado'!$DE$151:$DG$151,0)),0)+IFERROR(INDEX('Hoja de Trabajo para listado'!$CD$155:$DC$1048576,MATCH($A138,'Hoja de Trabajo para listado'!$CD$155:$CD$1048576,0),MATCH((CUADRO!L$5&amp;$E138),'Hoja de Trabajo para listado'!$CD$151:$DC$151,0)),0)</f>
        <v>0</v>
      </c>
      <c r="M138" s="314">
        <f ca="1">+IFERROR(INDEX('Hoja de Trabajo para listado'!$A$155:$Z$1048576,MATCH($A138,'Hoja de Trabajo para listado'!$A$155:$A$1048576,0),MATCH((CUADRO!M$5&amp;$E138),'Hoja de Trabajo para listado'!$A$151:$Z$151,0)),0)+IFERROR(INDEX('Hoja de Trabajo para listado'!$AB$155:$BA$1048576,MATCH($A138,'Hoja de Trabajo para listado'!$AB$155:$AB$1048576,0),MATCH((CUADRO!M$5&amp;$E138),'Hoja de Trabajo para listado'!$AB$151:$BA$151,0)),0)+IFERROR(INDEX('Hoja de Trabajo para listado'!$BC$155:$CB$1048576,MATCH($A138,'Hoja de Trabajo para listado'!$BC$155:$BC$1048576,0),MATCH((CUADRO!M$5&amp;$E138),'Hoja de Trabajo para listado'!$BC$151:$CB$151,0)),0)+IFERROR(INDEX('Hoja de Trabajo para listado'!$DE$153:$DG$274,MATCH($A138,'Hoja de Trabajo para listado'!$DE$153:$DE$1048576,0),MATCH((CUADRO!M$5&amp;$E138),'Hoja de Trabajo para listado'!$DE$151:$DG$151,0)),0)+IFERROR(INDEX('Hoja de Trabajo para listado'!$CD$155:$DC$1048576,MATCH($A138,'Hoja de Trabajo para listado'!$CD$155:$CD$1048576,0),MATCH((CUADRO!M$5&amp;$E138),'Hoja de Trabajo para listado'!$CD$151:$DC$151,0)),0)</f>
        <v>0</v>
      </c>
      <c r="N138" s="314">
        <f ca="1">+IFERROR(INDEX('Hoja de Trabajo para listado'!$A$155:$Z$1048576,MATCH($A138,'Hoja de Trabajo para listado'!$A$155:$A$1048576,0),MATCH((CUADRO!N$5&amp;$E138),'Hoja de Trabajo para listado'!$A$151:$Z$151,0)),0)+IFERROR(INDEX('Hoja de Trabajo para listado'!$AB$155:$BA$1048576,MATCH($A138,'Hoja de Trabajo para listado'!$AB$155:$AB$1048576,0),MATCH((CUADRO!N$5&amp;$E138),'Hoja de Trabajo para listado'!$AB$151:$BA$151,0)),0)+IFERROR(INDEX('Hoja de Trabajo para listado'!$BC$155:$CB$1048576,MATCH($A138,'Hoja de Trabajo para listado'!$BC$155:$BC$1048576,0),MATCH((CUADRO!N$5&amp;$E138),'Hoja de Trabajo para listado'!$BC$151:$CB$151,0)),0)+IFERROR(INDEX('Hoja de Trabajo para listado'!$DE$153:$DG$274,MATCH($A138,'Hoja de Trabajo para listado'!$DE$153:$DE$1048576,0),MATCH((CUADRO!N$5&amp;$E138),'Hoja de Trabajo para listado'!$DE$151:$DG$151,0)),0)+IFERROR(INDEX('Hoja de Trabajo para listado'!$CD$155:$DC$1048576,MATCH($A138,'Hoja de Trabajo para listado'!$CD$155:$CD$1048576,0),MATCH((CUADRO!N$5&amp;$E138),'Hoja de Trabajo para listado'!$CD$151:$DC$151,0)),0)</f>
        <v>0</v>
      </c>
      <c r="O138" s="314">
        <f ca="1">+IFERROR(INDEX('Hoja de Trabajo para listado'!$A$155:$Z$1048576,MATCH($A138,'Hoja de Trabajo para listado'!$A$155:$A$1048576,0),MATCH((CUADRO!O$5&amp;$E138),'Hoja de Trabajo para listado'!$A$151:$Z$151,0)),0)+IFERROR(INDEX('Hoja de Trabajo para listado'!$AB$155:$BA$1048576,MATCH($A138,'Hoja de Trabajo para listado'!$AB$155:$AB$1048576,0),MATCH((CUADRO!O$5&amp;$E138),'Hoja de Trabajo para listado'!$AB$151:$BA$151,0)),0)+IFERROR(INDEX('Hoja de Trabajo para listado'!$BC$155:$CB$1048576,MATCH($A138,'Hoja de Trabajo para listado'!$BC$155:$BC$1048576,0),MATCH((CUADRO!O$5&amp;$E138),'Hoja de Trabajo para listado'!$BC$151:$CB$151,0)),0)+IFERROR(INDEX('Hoja de Trabajo para listado'!$DE$153:$DG$274,MATCH($A138,'Hoja de Trabajo para listado'!$DE$153:$DE$1048576,0),MATCH((CUADRO!O$5&amp;$E138),'Hoja de Trabajo para listado'!$DE$151:$DG$151,0)),0)+IFERROR(INDEX('Hoja de Trabajo para listado'!$CD$155:$DC$1048576,MATCH($A138,'Hoja de Trabajo para listado'!$CD$155:$CD$1048576,0),MATCH((CUADRO!O$5&amp;$E138),'Hoja de Trabajo para listado'!$CD$151:$DC$151,0)),0)</f>
        <v>0</v>
      </c>
      <c r="P138" s="314">
        <f ca="1">+IFERROR(INDEX('Hoja de Trabajo para listado'!$A$155:$Z$1048576,MATCH($A138,'Hoja de Trabajo para listado'!$A$155:$A$1048576,0),MATCH((CUADRO!P$5&amp;$E138),'Hoja de Trabajo para listado'!$A$151:$Z$151,0)),0)+IFERROR(INDEX('Hoja de Trabajo para listado'!$AB$155:$BA$1048576,MATCH($A138,'Hoja de Trabajo para listado'!$AB$155:$AB$1048576,0),MATCH((CUADRO!P$5&amp;$E138),'Hoja de Trabajo para listado'!$AB$151:$BA$151,0)),0)+IFERROR(INDEX('Hoja de Trabajo para listado'!$BC$155:$CB$1048576,MATCH($A138,'Hoja de Trabajo para listado'!$BC$155:$BC$1048576,0),MATCH((CUADRO!P$5&amp;$E138),'Hoja de Trabajo para listado'!$BC$151:$CB$151,0)),0)+IFERROR(INDEX('Hoja de Trabajo para listado'!$DE$153:$DG$274,MATCH($A138,'Hoja de Trabajo para listado'!$DE$153:$DE$1048576,0),MATCH((CUADRO!P$5&amp;$E138),'Hoja de Trabajo para listado'!$DE$151:$DG$151,0)),0)+IFERROR(INDEX('Hoja de Trabajo para listado'!$CD$155:$DC$1048576,MATCH($A138,'Hoja de Trabajo para listado'!$CD$155:$CD$1048576,0),MATCH((CUADRO!P$5&amp;$E138),'Hoja de Trabajo para listado'!$CD$151:$DC$151,0)),0)</f>
        <v>0</v>
      </c>
      <c r="Q138" s="314">
        <f ca="1">+IFERROR(INDEX('Hoja de Trabajo para listado'!$A$155:$Z$1048576,MATCH($A138,'Hoja de Trabajo para listado'!$A$155:$A$1048576,0),MATCH((CUADRO!Q$5&amp;$E138),'Hoja de Trabajo para listado'!$A$151:$Z$151,0)),0)+IFERROR(INDEX('Hoja de Trabajo para listado'!$AB$155:$BA$1048576,MATCH($A138,'Hoja de Trabajo para listado'!$AB$155:$AB$1048576,0),MATCH((CUADRO!Q$5&amp;$E138),'Hoja de Trabajo para listado'!$AB$151:$BA$151,0)),0)+IFERROR(INDEX('Hoja de Trabajo para listado'!$BC$155:$CB$1048576,MATCH($A138,'Hoja de Trabajo para listado'!$BC$155:$BC$1048576,0),MATCH((CUADRO!Q$5&amp;$E138),'Hoja de Trabajo para listado'!$BC$151:$CB$151,0)),0)+IFERROR(INDEX('Hoja de Trabajo para listado'!$DE$153:$DG$274,MATCH($A138,'Hoja de Trabajo para listado'!$DE$153:$DE$1048576,0),MATCH((CUADRO!Q$5&amp;$E138),'Hoja de Trabajo para listado'!$DE$151:$DG$151,0)),0)+IFERROR(INDEX('Hoja de Trabajo para listado'!$CD$155:$DC$1048576,MATCH($A138,'Hoja de Trabajo para listado'!$CD$155:$CD$1048576,0),MATCH((CUADRO!Q$5&amp;$E138),'Hoja de Trabajo para listado'!$CD$151:$DC$151,0)),0)</f>
        <v>0</v>
      </c>
      <c r="R138" s="314">
        <f t="shared" ca="1" si="4"/>
        <v>0</v>
      </c>
      <c r="S138" s="345"/>
      <c r="T138" s="314">
        <f ca="1">+T139</f>
        <v>0</v>
      </c>
      <c r="U138" s="313">
        <f t="shared" si="5"/>
        <v>1</v>
      </c>
      <c r="V138" s="319" t="str">
        <f>+VLOOKUP(A138,bd_lista!$A$3:$E$593,5,FALSE)</f>
        <v>Gobiernos Autonomos Municipales</v>
      </c>
      <c r="W138" s="425" t="str">
        <f>+V138</f>
        <v>Gobiernos Autonomos Municipales</v>
      </c>
    </row>
    <row r="139" spans="1:23" ht="15" hidden="1" customHeight="1">
      <c r="A139" s="323">
        <v>1103</v>
      </c>
      <c r="B139" s="428"/>
      <c r="C139" s="319" t="str">
        <f>+VLOOKUP(A139,bd_lista!$A$3:$C$593,3,FALSE)</f>
        <v>Gobierno Autónomo Municipal de Poroma</v>
      </c>
      <c r="D139" s="430"/>
      <c r="E139" s="347" t="s">
        <v>1419</v>
      </c>
      <c r="F139" s="316">
        <f ca="1">+IFERROR(INDEX('Hoja de Trabajo para listado'!$A$155:$Z$1048576,MATCH($A139,'Hoja de Trabajo para listado'!$A$155:$A$1048576,0),MATCH((CUADRO!F$5&amp;$E139),'Hoja de Trabajo para listado'!$A$151:$Z$151,0)),0)+IFERROR(INDEX('Hoja de Trabajo para listado'!$AB$155:$BA$1048576,MATCH($A139,'Hoja de Trabajo para listado'!$AB$155:$AB$1048576,0),MATCH((CUADRO!F$5&amp;$E139),'Hoja de Trabajo para listado'!$AB$151:$BA$151,0)),0)+IFERROR(INDEX('Hoja de Trabajo para listado'!$BC$155:$CB$1048576,MATCH($A139,'Hoja de Trabajo para listado'!$BC$155:$BC$1048576,0),MATCH((CUADRO!F$5&amp;$E139),'Hoja de Trabajo para listado'!$BC$151:$CB$151,0)),0)+IFERROR(INDEX('Hoja de Trabajo para listado'!$DE$153:$DG$274,MATCH($A139,'Hoja de Trabajo para listado'!$DE$153:$DE$1048576,0),MATCH((CUADRO!F$5&amp;$E139),'Hoja de Trabajo para listado'!$DE$151:$DG$151,0)),0)+IFERROR(INDEX('Hoja de Trabajo para listado'!$CD$155:$DC$1048576,MATCH($A139,'Hoja de Trabajo para listado'!$CD$155:$CD$1048576,0),MATCH((CUADRO!F$5&amp;$E139),'Hoja de Trabajo para listado'!$CD$151:$DC$151,0)),0)</f>
        <v>0</v>
      </c>
      <c r="G139" s="316">
        <f ca="1">+IFERROR(INDEX('Hoja de Trabajo para listado'!$A$155:$Z$1048576,MATCH($A139,'Hoja de Trabajo para listado'!$A$155:$A$1048576,0),MATCH((CUADRO!G$5&amp;$E139),'Hoja de Trabajo para listado'!$A$151:$Z$151,0)),0)+IFERROR(INDEX('Hoja de Trabajo para listado'!$AB$155:$BA$1048576,MATCH($A139,'Hoja de Trabajo para listado'!$AB$155:$AB$1048576,0),MATCH((CUADRO!G$5&amp;$E139),'Hoja de Trabajo para listado'!$AB$151:$BA$151,0)),0)+IFERROR(INDEX('Hoja de Trabajo para listado'!$BC$155:$CB$1048576,MATCH($A139,'Hoja de Trabajo para listado'!$BC$155:$BC$1048576,0),MATCH((CUADRO!G$5&amp;$E139),'Hoja de Trabajo para listado'!$BC$151:$CB$151,0)),0)+IFERROR(INDEX('Hoja de Trabajo para listado'!$DE$153:$DG$274,MATCH($A139,'Hoja de Trabajo para listado'!$DE$153:$DE$1048576,0),MATCH((CUADRO!G$5&amp;$E139),'Hoja de Trabajo para listado'!$DE$151:$DG$151,0)),0)+IFERROR(INDEX('Hoja de Trabajo para listado'!$CD$155:$DC$1048576,MATCH($A139,'Hoja de Trabajo para listado'!$CD$155:$CD$1048576,0),MATCH((CUADRO!G$5&amp;$E139),'Hoja de Trabajo para listado'!$CD$151:$DC$151,0)),0)</f>
        <v>0</v>
      </c>
      <c r="H139" s="316">
        <f ca="1">+IFERROR(INDEX('Hoja de Trabajo para listado'!$A$155:$Z$1048576,MATCH($A139,'Hoja de Trabajo para listado'!$A$155:$A$1048576,0),MATCH((CUADRO!H$5&amp;$E139),'Hoja de Trabajo para listado'!$A$151:$Z$151,0)),0)+IFERROR(INDEX('Hoja de Trabajo para listado'!$AB$155:$BA$1048576,MATCH($A139,'Hoja de Trabajo para listado'!$AB$155:$AB$1048576,0),MATCH((CUADRO!H$5&amp;$E139),'Hoja de Trabajo para listado'!$AB$151:$BA$151,0)),0)+IFERROR(INDEX('Hoja de Trabajo para listado'!$BC$155:$CB$1048576,MATCH($A139,'Hoja de Trabajo para listado'!$BC$155:$BC$1048576,0),MATCH((CUADRO!H$5&amp;$E139),'Hoja de Trabajo para listado'!$BC$151:$CB$151,0)),0)+IFERROR(INDEX('Hoja de Trabajo para listado'!$DE$153:$DG$274,MATCH($A139,'Hoja de Trabajo para listado'!$DE$153:$DE$1048576,0),MATCH((CUADRO!H$5&amp;$E139),'Hoja de Trabajo para listado'!$DE$151:$DG$151,0)),0)+IFERROR(INDEX('Hoja de Trabajo para listado'!$CD$155:$DC$1048576,MATCH($A139,'Hoja de Trabajo para listado'!$CD$155:$CD$1048576,0),MATCH((CUADRO!H$5&amp;$E139),'Hoja de Trabajo para listado'!$CD$151:$DC$151,0)),0)</f>
        <v>0</v>
      </c>
      <c r="I139" s="316">
        <f ca="1">+IFERROR(INDEX('Hoja de Trabajo para listado'!$A$155:$Z$1048576,MATCH($A139,'Hoja de Trabajo para listado'!$A$155:$A$1048576,0),MATCH((CUADRO!I$5&amp;$E139),'Hoja de Trabajo para listado'!$A$151:$Z$151,0)),0)+IFERROR(INDEX('Hoja de Trabajo para listado'!$AB$155:$BA$1048576,MATCH($A139,'Hoja de Trabajo para listado'!$AB$155:$AB$1048576,0),MATCH((CUADRO!I$5&amp;$E139),'Hoja de Trabajo para listado'!$AB$151:$BA$151,0)),0)+IFERROR(INDEX('Hoja de Trabajo para listado'!$BC$155:$CB$1048576,MATCH($A139,'Hoja de Trabajo para listado'!$BC$155:$BC$1048576,0),MATCH((CUADRO!I$5&amp;$E139),'Hoja de Trabajo para listado'!$BC$151:$CB$151,0)),0)+IFERROR(INDEX('Hoja de Trabajo para listado'!$DE$153:$DG$274,MATCH($A139,'Hoja de Trabajo para listado'!$DE$153:$DE$1048576,0),MATCH((CUADRO!I$5&amp;$E139),'Hoja de Trabajo para listado'!$DE$151:$DG$151,0)),0)+IFERROR(INDEX('Hoja de Trabajo para listado'!$CD$155:$DC$1048576,MATCH($A139,'Hoja de Trabajo para listado'!$CD$155:$CD$1048576,0),MATCH((CUADRO!I$5&amp;$E139),'Hoja de Trabajo para listado'!$CD$151:$DC$151,0)),0)</f>
        <v>0</v>
      </c>
      <c r="J139" s="316">
        <f ca="1">+IFERROR(INDEX('Hoja de Trabajo para listado'!$A$155:$Z$1048576,MATCH($A139,'Hoja de Trabajo para listado'!$A$155:$A$1048576,0),MATCH((CUADRO!J$5&amp;$E139),'Hoja de Trabajo para listado'!$A$151:$Z$151,0)),0)+IFERROR(INDEX('Hoja de Trabajo para listado'!$AB$155:$BA$1048576,MATCH($A139,'Hoja de Trabajo para listado'!$AB$155:$AB$1048576,0),MATCH((CUADRO!J$5&amp;$E139),'Hoja de Trabajo para listado'!$AB$151:$BA$151,0)),0)+IFERROR(INDEX('Hoja de Trabajo para listado'!$BC$155:$CB$1048576,MATCH($A139,'Hoja de Trabajo para listado'!$BC$155:$BC$1048576,0),MATCH((CUADRO!J$5&amp;$E139),'Hoja de Trabajo para listado'!$BC$151:$CB$151,0)),0)+IFERROR(INDEX('Hoja de Trabajo para listado'!$DE$153:$DG$274,MATCH($A139,'Hoja de Trabajo para listado'!$DE$153:$DE$1048576,0),MATCH((CUADRO!J$5&amp;$E139),'Hoja de Trabajo para listado'!$DE$151:$DG$151,0)),0)+IFERROR(INDEX('Hoja de Trabajo para listado'!$CD$155:$DC$1048576,MATCH($A139,'Hoja de Trabajo para listado'!$CD$155:$CD$1048576,0),MATCH((CUADRO!J$5&amp;$E139),'Hoja de Trabajo para listado'!$CD$151:$DC$151,0)),0)</f>
        <v>0</v>
      </c>
      <c r="K139" s="316">
        <f ca="1">+IFERROR(INDEX('Hoja de Trabajo para listado'!$A$155:$Z$1048576,MATCH($A139,'Hoja de Trabajo para listado'!$A$155:$A$1048576,0),MATCH((CUADRO!K$5&amp;$E139),'Hoja de Trabajo para listado'!$A$151:$Z$151,0)),0)+IFERROR(INDEX('Hoja de Trabajo para listado'!$AB$155:$BA$1048576,MATCH($A139,'Hoja de Trabajo para listado'!$AB$155:$AB$1048576,0),MATCH((CUADRO!K$5&amp;$E139),'Hoja de Trabajo para listado'!$AB$151:$BA$151,0)),0)+IFERROR(INDEX('Hoja de Trabajo para listado'!$BC$155:$CB$1048576,MATCH($A139,'Hoja de Trabajo para listado'!$BC$155:$BC$1048576,0),MATCH((CUADRO!K$5&amp;$E139),'Hoja de Trabajo para listado'!$BC$151:$CB$151,0)),0)+IFERROR(INDEX('Hoja de Trabajo para listado'!$DE$153:$DG$274,MATCH($A139,'Hoja de Trabajo para listado'!$DE$153:$DE$1048576,0),MATCH((CUADRO!K$5&amp;$E139),'Hoja de Trabajo para listado'!$DE$151:$DG$151,0)),0)+IFERROR(INDEX('Hoja de Trabajo para listado'!$CD$155:$DC$1048576,MATCH($A139,'Hoja de Trabajo para listado'!$CD$155:$CD$1048576,0),MATCH((CUADRO!K$5&amp;$E139),'Hoja de Trabajo para listado'!$CD$151:$DC$151,0)),0)</f>
        <v>0</v>
      </c>
      <c r="L139" s="316">
        <f ca="1">+IFERROR(INDEX('Hoja de Trabajo para listado'!$A$155:$Z$1048576,MATCH($A139,'Hoja de Trabajo para listado'!$A$155:$A$1048576,0),MATCH((CUADRO!L$5&amp;$E139),'Hoja de Trabajo para listado'!$A$151:$Z$151,0)),0)+IFERROR(INDEX('Hoja de Trabajo para listado'!$AB$155:$BA$1048576,MATCH($A139,'Hoja de Trabajo para listado'!$AB$155:$AB$1048576,0),MATCH((CUADRO!L$5&amp;$E139),'Hoja de Trabajo para listado'!$AB$151:$BA$151,0)),0)+IFERROR(INDEX('Hoja de Trabajo para listado'!$BC$155:$CB$1048576,MATCH($A139,'Hoja de Trabajo para listado'!$BC$155:$BC$1048576,0),MATCH((CUADRO!L$5&amp;$E139),'Hoja de Trabajo para listado'!$BC$151:$CB$151,0)),0)+IFERROR(INDEX('Hoja de Trabajo para listado'!$DE$153:$DG$274,MATCH($A139,'Hoja de Trabajo para listado'!$DE$153:$DE$1048576,0),MATCH((CUADRO!L$5&amp;$E139),'Hoja de Trabajo para listado'!$DE$151:$DG$151,0)),0)+IFERROR(INDEX('Hoja de Trabajo para listado'!$CD$155:$DC$1048576,MATCH($A139,'Hoja de Trabajo para listado'!$CD$155:$CD$1048576,0),MATCH((CUADRO!L$5&amp;$E139),'Hoja de Trabajo para listado'!$CD$151:$DC$151,0)),0)</f>
        <v>0</v>
      </c>
      <c r="M139" s="316">
        <f ca="1">+IFERROR(INDEX('Hoja de Trabajo para listado'!$A$155:$Z$1048576,MATCH($A139,'Hoja de Trabajo para listado'!$A$155:$A$1048576,0),MATCH((CUADRO!M$5&amp;$E139),'Hoja de Trabajo para listado'!$A$151:$Z$151,0)),0)+IFERROR(INDEX('Hoja de Trabajo para listado'!$AB$155:$BA$1048576,MATCH($A139,'Hoja de Trabajo para listado'!$AB$155:$AB$1048576,0),MATCH((CUADRO!M$5&amp;$E139),'Hoja de Trabajo para listado'!$AB$151:$BA$151,0)),0)+IFERROR(INDEX('Hoja de Trabajo para listado'!$BC$155:$CB$1048576,MATCH($A139,'Hoja de Trabajo para listado'!$BC$155:$BC$1048576,0),MATCH((CUADRO!M$5&amp;$E139),'Hoja de Trabajo para listado'!$BC$151:$CB$151,0)),0)+IFERROR(INDEX('Hoja de Trabajo para listado'!$DE$153:$DG$274,MATCH($A139,'Hoja de Trabajo para listado'!$DE$153:$DE$1048576,0),MATCH((CUADRO!M$5&amp;$E139),'Hoja de Trabajo para listado'!$DE$151:$DG$151,0)),0)+IFERROR(INDEX('Hoja de Trabajo para listado'!$CD$155:$DC$1048576,MATCH($A139,'Hoja de Trabajo para listado'!$CD$155:$CD$1048576,0),MATCH((CUADRO!M$5&amp;$E139),'Hoja de Trabajo para listado'!$CD$151:$DC$151,0)),0)</f>
        <v>0</v>
      </c>
      <c r="N139" s="316">
        <f ca="1">+IFERROR(INDEX('Hoja de Trabajo para listado'!$A$155:$Z$1048576,MATCH($A139,'Hoja de Trabajo para listado'!$A$155:$A$1048576,0),MATCH((CUADRO!N$5&amp;$E139),'Hoja de Trabajo para listado'!$A$151:$Z$151,0)),0)+IFERROR(INDEX('Hoja de Trabajo para listado'!$AB$155:$BA$1048576,MATCH($A139,'Hoja de Trabajo para listado'!$AB$155:$AB$1048576,0),MATCH((CUADRO!N$5&amp;$E139),'Hoja de Trabajo para listado'!$AB$151:$BA$151,0)),0)+IFERROR(INDEX('Hoja de Trabajo para listado'!$BC$155:$CB$1048576,MATCH($A139,'Hoja de Trabajo para listado'!$BC$155:$BC$1048576,0),MATCH((CUADRO!N$5&amp;$E139),'Hoja de Trabajo para listado'!$BC$151:$CB$151,0)),0)+IFERROR(INDEX('Hoja de Trabajo para listado'!$DE$153:$DG$274,MATCH($A139,'Hoja de Trabajo para listado'!$DE$153:$DE$1048576,0),MATCH((CUADRO!N$5&amp;$E139),'Hoja de Trabajo para listado'!$DE$151:$DG$151,0)),0)+IFERROR(INDEX('Hoja de Trabajo para listado'!$CD$155:$DC$1048576,MATCH($A139,'Hoja de Trabajo para listado'!$CD$155:$CD$1048576,0),MATCH((CUADRO!N$5&amp;$E139),'Hoja de Trabajo para listado'!$CD$151:$DC$151,0)),0)</f>
        <v>0</v>
      </c>
      <c r="O139" s="316">
        <f ca="1">+IFERROR(INDEX('Hoja de Trabajo para listado'!$A$155:$Z$1048576,MATCH($A139,'Hoja de Trabajo para listado'!$A$155:$A$1048576,0),MATCH((CUADRO!O$5&amp;$E139),'Hoja de Trabajo para listado'!$A$151:$Z$151,0)),0)+IFERROR(INDEX('Hoja de Trabajo para listado'!$AB$155:$BA$1048576,MATCH($A139,'Hoja de Trabajo para listado'!$AB$155:$AB$1048576,0),MATCH((CUADRO!O$5&amp;$E139),'Hoja de Trabajo para listado'!$AB$151:$BA$151,0)),0)+IFERROR(INDEX('Hoja de Trabajo para listado'!$BC$155:$CB$1048576,MATCH($A139,'Hoja de Trabajo para listado'!$BC$155:$BC$1048576,0),MATCH((CUADRO!O$5&amp;$E139),'Hoja de Trabajo para listado'!$BC$151:$CB$151,0)),0)+IFERROR(INDEX('Hoja de Trabajo para listado'!$DE$153:$DG$274,MATCH($A139,'Hoja de Trabajo para listado'!$DE$153:$DE$1048576,0),MATCH((CUADRO!O$5&amp;$E139),'Hoja de Trabajo para listado'!$DE$151:$DG$151,0)),0)+IFERROR(INDEX('Hoja de Trabajo para listado'!$CD$155:$DC$1048576,MATCH($A139,'Hoja de Trabajo para listado'!$CD$155:$CD$1048576,0),MATCH((CUADRO!O$5&amp;$E139),'Hoja de Trabajo para listado'!$CD$151:$DC$151,0)),0)</f>
        <v>0</v>
      </c>
      <c r="P139" s="316">
        <f ca="1">+IFERROR(INDEX('Hoja de Trabajo para listado'!$A$155:$Z$1048576,MATCH($A139,'Hoja de Trabajo para listado'!$A$155:$A$1048576,0),MATCH((CUADRO!P$5&amp;$E139),'Hoja de Trabajo para listado'!$A$151:$Z$151,0)),0)+IFERROR(INDEX('Hoja de Trabajo para listado'!$AB$155:$BA$1048576,MATCH($A139,'Hoja de Trabajo para listado'!$AB$155:$AB$1048576,0),MATCH((CUADRO!P$5&amp;$E139),'Hoja de Trabajo para listado'!$AB$151:$BA$151,0)),0)+IFERROR(INDEX('Hoja de Trabajo para listado'!$BC$155:$CB$1048576,MATCH($A139,'Hoja de Trabajo para listado'!$BC$155:$BC$1048576,0),MATCH((CUADRO!P$5&amp;$E139),'Hoja de Trabajo para listado'!$BC$151:$CB$151,0)),0)+IFERROR(INDEX('Hoja de Trabajo para listado'!$DE$153:$DG$274,MATCH($A139,'Hoja de Trabajo para listado'!$DE$153:$DE$1048576,0),MATCH((CUADRO!P$5&amp;$E139),'Hoja de Trabajo para listado'!$DE$151:$DG$151,0)),0)+IFERROR(INDEX('Hoja de Trabajo para listado'!$CD$155:$DC$1048576,MATCH($A139,'Hoja de Trabajo para listado'!$CD$155:$CD$1048576,0),MATCH((CUADRO!P$5&amp;$E139),'Hoja de Trabajo para listado'!$CD$151:$DC$151,0)),0)</f>
        <v>0</v>
      </c>
      <c r="Q139" s="316">
        <f ca="1">+IFERROR(INDEX('Hoja de Trabajo para listado'!$A$155:$Z$1048576,MATCH($A139,'Hoja de Trabajo para listado'!$A$155:$A$1048576,0),MATCH((CUADRO!Q$5&amp;$E139),'Hoja de Trabajo para listado'!$A$151:$Z$151,0)),0)+IFERROR(INDEX('Hoja de Trabajo para listado'!$AB$155:$BA$1048576,MATCH($A139,'Hoja de Trabajo para listado'!$AB$155:$AB$1048576,0),MATCH((CUADRO!Q$5&amp;$E139),'Hoja de Trabajo para listado'!$AB$151:$BA$151,0)),0)+IFERROR(INDEX('Hoja de Trabajo para listado'!$BC$155:$CB$1048576,MATCH($A139,'Hoja de Trabajo para listado'!$BC$155:$BC$1048576,0),MATCH((CUADRO!Q$5&amp;$E139),'Hoja de Trabajo para listado'!$BC$151:$CB$151,0)),0)+IFERROR(INDEX('Hoja de Trabajo para listado'!$DE$153:$DG$274,MATCH($A139,'Hoja de Trabajo para listado'!$DE$153:$DE$1048576,0),MATCH((CUADRO!Q$5&amp;$E139),'Hoja de Trabajo para listado'!$DE$151:$DG$151,0)),0)+IFERROR(INDEX('Hoja de Trabajo para listado'!$CD$155:$DC$1048576,MATCH($A139,'Hoja de Trabajo para listado'!$CD$155:$CD$1048576,0),MATCH((CUADRO!Q$5&amp;$E139),'Hoja de Trabajo para listado'!$CD$151:$DC$151,0)),0)</f>
        <v>0</v>
      </c>
      <c r="R139" s="316">
        <f t="shared" ca="1" si="4"/>
        <v>0</v>
      </c>
      <c r="S139" s="344">
        <f ca="1">+R138+R139</f>
        <v>0</v>
      </c>
      <c r="T139" s="316">
        <f ca="1">+S139</f>
        <v>0</v>
      </c>
      <c r="U139" s="315">
        <f t="shared" si="5"/>
        <v>2</v>
      </c>
      <c r="V139" s="319" t="str">
        <f>+VLOOKUP(A139,bd_lista!$A$3:$E$593,5,FALSE)</f>
        <v>Gobiernos Autonomos Municipales</v>
      </c>
      <c r="W139" s="426"/>
    </row>
    <row r="140" spans="1:23" ht="15" hidden="1" customHeight="1">
      <c r="A140" s="325">
        <v>1104</v>
      </c>
      <c r="B140" s="427">
        <f>+A140</f>
        <v>1104</v>
      </c>
      <c r="C140" s="318" t="str">
        <f>+VLOOKUP(A140,bd_lista!$A$3:$C$593,3,FALSE)</f>
        <v>Gobierno Autónomo Municipal de Villa Azurduy</v>
      </c>
      <c r="D140" s="429" t="str">
        <f>+C140</f>
        <v>Gobierno Autónomo Municipal de Villa Azurduy</v>
      </c>
      <c r="E140" s="346" t="s">
        <v>1418</v>
      </c>
      <c r="F140" s="314">
        <f ca="1">+IFERROR(INDEX('Hoja de Trabajo para listado'!$A$155:$Z$1048576,MATCH($A140,'Hoja de Trabajo para listado'!$A$155:$A$1048576,0),MATCH((CUADRO!F$5&amp;$E140),'Hoja de Trabajo para listado'!$A$151:$Z$151,0)),0)+IFERROR(INDEX('Hoja de Trabajo para listado'!$AB$155:$BA$1048576,MATCH($A140,'Hoja de Trabajo para listado'!$AB$155:$AB$1048576,0),MATCH((CUADRO!F$5&amp;$E140),'Hoja de Trabajo para listado'!$AB$151:$BA$151,0)),0)+IFERROR(INDEX('Hoja de Trabajo para listado'!$BC$155:$CB$1048576,MATCH($A140,'Hoja de Trabajo para listado'!$BC$155:$BC$1048576,0),MATCH((CUADRO!F$5&amp;$E140),'Hoja de Trabajo para listado'!$BC$151:$CB$151,0)),0)+IFERROR(INDEX('Hoja de Trabajo para listado'!$DE$153:$DG$274,MATCH($A140,'Hoja de Trabajo para listado'!$DE$153:$DE$1048576,0),MATCH((CUADRO!F$5&amp;$E140),'Hoja de Trabajo para listado'!$DE$151:$DG$151,0)),0)+IFERROR(INDEX('Hoja de Trabajo para listado'!$CD$155:$DC$1048576,MATCH($A140,'Hoja de Trabajo para listado'!$CD$155:$CD$1048576,0),MATCH((CUADRO!F$5&amp;$E140),'Hoja de Trabajo para listado'!$CD$151:$DC$151,0)),0)</f>
        <v>0</v>
      </c>
      <c r="G140" s="314">
        <f ca="1">+IFERROR(INDEX('Hoja de Trabajo para listado'!$A$155:$Z$1048576,MATCH($A140,'Hoja de Trabajo para listado'!$A$155:$A$1048576,0),MATCH((CUADRO!G$5&amp;$E140),'Hoja de Trabajo para listado'!$A$151:$Z$151,0)),0)+IFERROR(INDEX('Hoja de Trabajo para listado'!$AB$155:$BA$1048576,MATCH($A140,'Hoja de Trabajo para listado'!$AB$155:$AB$1048576,0),MATCH((CUADRO!G$5&amp;$E140),'Hoja de Trabajo para listado'!$AB$151:$BA$151,0)),0)+IFERROR(INDEX('Hoja de Trabajo para listado'!$BC$155:$CB$1048576,MATCH($A140,'Hoja de Trabajo para listado'!$BC$155:$BC$1048576,0),MATCH((CUADRO!G$5&amp;$E140),'Hoja de Trabajo para listado'!$BC$151:$CB$151,0)),0)+IFERROR(INDEX('Hoja de Trabajo para listado'!$DE$153:$DG$274,MATCH($A140,'Hoja de Trabajo para listado'!$DE$153:$DE$1048576,0),MATCH((CUADRO!G$5&amp;$E140),'Hoja de Trabajo para listado'!$DE$151:$DG$151,0)),0)+IFERROR(INDEX('Hoja de Trabajo para listado'!$CD$155:$DC$1048576,MATCH($A140,'Hoja de Trabajo para listado'!$CD$155:$CD$1048576,0),MATCH((CUADRO!G$5&amp;$E140),'Hoja de Trabajo para listado'!$CD$151:$DC$151,0)),0)</f>
        <v>0</v>
      </c>
      <c r="H140" s="314">
        <f ca="1">+IFERROR(INDEX('Hoja de Trabajo para listado'!$A$155:$Z$1048576,MATCH($A140,'Hoja de Trabajo para listado'!$A$155:$A$1048576,0),MATCH((CUADRO!H$5&amp;$E140),'Hoja de Trabajo para listado'!$A$151:$Z$151,0)),0)+IFERROR(INDEX('Hoja de Trabajo para listado'!$AB$155:$BA$1048576,MATCH($A140,'Hoja de Trabajo para listado'!$AB$155:$AB$1048576,0),MATCH((CUADRO!H$5&amp;$E140),'Hoja de Trabajo para listado'!$AB$151:$BA$151,0)),0)+IFERROR(INDEX('Hoja de Trabajo para listado'!$BC$155:$CB$1048576,MATCH($A140,'Hoja de Trabajo para listado'!$BC$155:$BC$1048576,0),MATCH((CUADRO!H$5&amp;$E140),'Hoja de Trabajo para listado'!$BC$151:$CB$151,0)),0)+IFERROR(INDEX('Hoja de Trabajo para listado'!$DE$153:$DG$274,MATCH($A140,'Hoja de Trabajo para listado'!$DE$153:$DE$1048576,0),MATCH((CUADRO!H$5&amp;$E140),'Hoja de Trabajo para listado'!$DE$151:$DG$151,0)),0)+IFERROR(INDEX('Hoja de Trabajo para listado'!$CD$155:$DC$1048576,MATCH($A140,'Hoja de Trabajo para listado'!$CD$155:$CD$1048576,0),MATCH((CUADRO!H$5&amp;$E140),'Hoja de Trabajo para listado'!$CD$151:$DC$151,0)),0)</f>
        <v>0</v>
      </c>
      <c r="I140" s="314">
        <f ca="1">+IFERROR(INDEX('Hoja de Trabajo para listado'!$A$155:$Z$1048576,MATCH($A140,'Hoja de Trabajo para listado'!$A$155:$A$1048576,0),MATCH((CUADRO!I$5&amp;$E140),'Hoja de Trabajo para listado'!$A$151:$Z$151,0)),0)+IFERROR(INDEX('Hoja de Trabajo para listado'!$AB$155:$BA$1048576,MATCH($A140,'Hoja de Trabajo para listado'!$AB$155:$AB$1048576,0),MATCH((CUADRO!I$5&amp;$E140),'Hoja de Trabajo para listado'!$AB$151:$BA$151,0)),0)+IFERROR(INDEX('Hoja de Trabajo para listado'!$BC$155:$CB$1048576,MATCH($A140,'Hoja de Trabajo para listado'!$BC$155:$BC$1048576,0),MATCH((CUADRO!I$5&amp;$E140),'Hoja de Trabajo para listado'!$BC$151:$CB$151,0)),0)+IFERROR(INDEX('Hoja de Trabajo para listado'!$DE$153:$DG$274,MATCH($A140,'Hoja de Trabajo para listado'!$DE$153:$DE$1048576,0),MATCH((CUADRO!I$5&amp;$E140),'Hoja de Trabajo para listado'!$DE$151:$DG$151,0)),0)+IFERROR(INDEX('Hoja de Trabajo para listado'!$CD$155:$DC$1048576,MATCH($A140,'Hoja de Trabajo para listado'!$CD$155:$CD$1048576,0),MATCH((CUADRO!I$5&amp;$E140),'Hoja de Trabajo para listado'!$CD$151:$DC$151,0)),0)</f>
        <v>0</v>
      </c>
      <c r="J140" s="314">
        <f ca="1">+IFERROR(INDEX('Hoja de Trabajo para listado'!$A$155:$Z$1048576,MATCH($A140,'Hoja de Trabajo para listado'!$A$155:$A$1048576,0),MATCH((CUADRO!J$5&amp;$E140),'Hoja de Trabajo para listado'!$A$151:$Z$151,0)),0)+IFERROR(INDEX('Hoja de Trabajo para listado'!$AB$155:$BA$1048576,MATCH($A140,'Hoja de Trabajo para listado'!$AB$155:$AB$1048576,0),MATCH((CUADRO!J$5&amp;$E140),'Hoja de Trabajo para listado'!$AB$151:$BA$151,0)),0)+IFERROR(INDEX('Hoja de Trabajo para listado'!$BC$155:$CB$1048576,MATCH($A140,'Hoja de Trabajo para listado'!$BC$155:$BC$1048576,0),MATCH((CUADRO!J$5&amp;$E140),'Hoja de Trabajo para listado'!$BC$151:$CB$151,0)),0)+IFERROR(INDEX('Hoja de Trabajo para listado'!$DE$153:$DG$274,MATCH($A140,'Hoja de Trabajo para listado'!$DE$153:$DE$1048576,0),MATCH((CUADRO!J$5&amp;$E140),'Hoja de Trabajo para listado'!$DE$151:$DG$151,0)),0)+IFERROR(INDEX('Hoja de Trabajo para listado'!$CD$155:$DC$1048576,MATCH($A140,'Hoja de Trabajo para listado'!$CD$155:$CD$1048576,0),MATCH((CUADRO!J$5&amp;$E140),'Hoja de Trabajo para listado'!$CD$151:$DC$151,0)),0)</f>
        <v>0</v>
      </c>
      <c r="K140" s="314">
        <f ca="1">+IFERROR(INDEX('Hoja de Trabajo para listado'!$A$155:$Z$1048576,MATCH($A140,'Hoja de Trabajo para listado'!$A$155:$A$1048576,0),MATCH((CUADRO!K$5&amp;$E140),'Hoja de Trabajo para listado'!$A$151:$Z$151,0)),0)+IFERROR(INDEX('Hoja de Trabajo para listado'!$AB$155:$BA$1048576,MATCH($A140,'Hoja de Trabajo para listado'!$AB$155:$AB$1048576,0),MATCH((CUADRO!K$5&amp;$E140),'Hoja de Trabajo para listado'!$AB$151:$BA$151,0)),0)+IFERROR(INDEX('Hoja de Trabajo para listado'!$BC$155:$CB$1048576,MATCH($A140,'Hoja de Trabajo para listado'!$BC$155:$BC$1048576,0),MATCH((CUADRO!K$5&amp;$E140),'Hoja de Trabajo para listado'!$BC$151:$CB$151,0)),0)+IFERROR(INDEX('Hoja de Trabajo para listado'!$DE$153:$DG$274,MATCH($A140,'Hoja de Trabajo para listado'!$DE$153:$DE$1048576,0),MATCH((CUADRO!K$5&amp;$E140),'Hoja de Trabajo para listado'!$DE$151:$DG$151,0)),0)+IFERROR(INDEX('Hoja de Trabajo para listado'!$CD$155:$DC$1048576,MATCH($A140,'Hoja de Trabajo para listado'!$CD$155:$CD$1048576,0),MATCH((CUADRO!K$5&amp;$E140),'Hoja de Trabajo para listado'!$CD$151:$DC$151,0)),0)</f>
        <v>0</v>
      </c>
      <c r="L140" s="314">
        <f ca="1">+IFERROR(INDEX('Hoja de Trabajo para listado'!$A$155:$Z$1048576,MATCH($A140,'Hoja de Trabajo para listado'!$A$155:$A$1048576,0),MATCH((CUADRO!L$5&amp;$E140),'Hoja de Trabajo para listado'!$A$151:$Z$151,0)),0)+IFERROR(INDEX('Hoja de Trabajo para listado'!$AB$155:$BA$1048576,MATCH($A140,'Hoja de Trabajo para listado'!$AB$155:$AB$1048576,0),MATCH((CUADRO!L$5&amp;$E140),'Hoja de Trabajo para listado'!$AB$151:$BA$151,0)),0)+IFERROR(INDEX('Hoja de Trabajo para listado'!$BC$155:$CB$1048576,MATCH($A140,'Hoja de Trabajo para listado'!$BC$155:$BC$1048576,0),MATCH((CUADRO!L$5&amp;$E140),'Hoja de Trabajo para listado'!$BC$151:$CB$151,0)),0)+IFERROR(INDEX('Hoja de Trabajo para listado'!$DE$153:$DG$274,MATCH($A140,'Hoja de Trabajo para listado'!$DE$153:$DE$1048576,0),MATCH((CUADRO!L$5&amp;$E140),'Hoja de Trabajo para listado'!$DE$151:$DG$151,0)),0)+IFERROR(INDEX('Hoja de Trabajo para listado'!$CD$155:$DC$1048576,MATCH($A140,'Hoja de Trabajo para listado'!$CD$155:$CD$1048576,0),MATCH((CUADRO!L$5&amp;$E140),'Hoja de Trabajo para listado'!$CD$151:$DC$151,0)),0)</f>
        <v>0</v>
      </c>
      <c r="M140" s="314">
        <f ca="1">+IFERROR(INDEX('Hoja de Trabajo para listado'!$A$155:$Z$1048576,MATCH($A140,'Hoja de Trabajo para listado'!$A$155:$A$1048576,0),MATCH((CUADRO!M$5&amp;$E140),'Hoja de Trabajo para listado'!$A$151:$Z$151,0)),0)+IFERROR(INDEX('Hoja de Trabajo para listado'!$AB$155:$BA$1048576,MATCH($A140,'Hoja de Trabajo para listado'!$AB$155:$AB$1048576,0),MATCH((CUADRO!M$5&amp;$E140),'Hoja de Trabajo para listado'!$AB$151:$BA$151,0)),0)+IFERROR(INDEX('Hoja de Trabajo para listado'!$BC$155:$CB$1048576,MATCH($A140,'Hoja de Trabajo para listado'!$BC$155:$BC$1048576,0),MATCH((CUADRO!M$5&amp;$E140),'Hoja de Trabajo para listado'!$BC$151:$CB$151,0)),0)+IFERROR(INDEX('Hoja de Trabajo para listado'!$DE$153:$DG$274,MATCH($A140,'Hoja de Trabajo para listado'!$DE$153:$DE$1048576,0),MATCH((CUADRO!M$5&amp;$E140),'Hoja de Trabajo para listado'!$DE$151:$DG$151,0)),0)+IFERROR(INDEX('Hoja de Trabajo para listado'!$CD$155:$DC$1048576,MATCH($A140,'Hoja de Trabajo para listado'!$CD$155:$CD$1048576,0),MATCH((CUADRO!M$5&amp;$E140),'Hoja de Trabajo para listado'!$CD$151:$DC$151,0)),0)</f>
        <v>0</v>
      </c>
      <c r="N140" s="314">
        <f ca="1">+IFERROR(INDEX('Hoja de Trabajo para listado'!$A$155:$Z$1048576,MATCH($A140,'Hoja de Trabajo para listado'!$A$155:$A$1048576,0),MATCH((CUADRO!N$5&amp;$E140),'Hoja de Trabajo para listado'!$A$151:$Z$151,0)),0)+IFERROR(INDEX('Hoja de Trabajo para listado'!$AB$155:$BA$1048576,MATCH($A140,'Hoja de Trabajo para listado'!$AB$155:$AB$1048576,0),MATCH((CUADRO!N$5&amp;$E140),'Hoja de Trabajo para listado'!$AB$151:$BA$151,0)),0)+IFERROR(INDEX('Hoja de Trabajo para listado'!$BC$155:$CB$1048576,MATCH($A140,'Hoja de Trabajo para listado'!$BC$155:$BC$1048576,0),MATCH((CUADRO!N$5&amp;$E140),'Hoja de Trabajo para listado'!$BC$151:$CB$151,0)),0)+IFERROR(INDEX('Hoja de Trabajo para listado'!$DE$153:$DG$274,MATCH($A140,'Hoja de Trabajo para listado'!$DE$153:$DE$1048576,0),MATCH((CUADRO!N$5&amp;$E140),'Hoja de Trabajo para listado'!$DE$151:$DG$151,0)),0)+IFERROR(INDEX('Hoja de Trabajo para listado'!$CD$155:$DC$1048576,MATCH($A140,'Hoja de Trabajo para listado'!$CD$155:$CD$1048576,0),MATCH((CUADRO!N$5&amp;$E140),'Hoja de Trabajo para listado'!$CD$151:$DC$151,0)),0)</f>
        <v>0</v>
      </c>
      <c r="O140" s="314">
        <f ca="1">+IFERROR(INDEX('Hoja de Trabajo para listado'!$A$155:$Z$1048576,MATCH($A140,'Hoja de Trabajo para listado'!$A$155:$A$1048576,0),MATCH((CUADRO!O$5&amp;$E140),'Hoja de Trabajo para listado'!$A$151:$Z$151,0)),0)+IFERROR(INDEX('Hoja de Trabajo para listado'!$AB$155:$BA$1048576,MATCH($A140,'Hoja de Trabajo para listado'!$AB$155:$AB$1048576,0),MATCH((CUADRO!O$5&amp;$E140),'Hoja de Trabajo para listado'!$AB$151:$BA$151,0)),0)+IFERROR(INDEX('Hoja de Trabajo para listado'!$BC$155:$CB$1048576,MATCH($A140,'Hoja de Trabajo para listado'!$BC$155:$BC$1048576,0),MATCH((CUADRO!O$5&amp;$E140),'Hoja de Trabajo para listado'!$BC$151:$CB$151,0)),0)+IFERROR(INDEX('Hoja de Trabajo para listado'!$DE$153:$DG$274,MATCH($A140,'Hoja de Trabajo para listado'!$DE$153:$DE$1048576,0),MATCH((CUADRO!O$5&amp;$E140),'Hoja de Trabajo para listado'!$DE$151:$DG$151,0)),0)+IFERROR(INDEX('Hoja de Trabajo para listado'!$CD$155:$DC$1048576,MATCH($A140,'Hoja de Trabajo para listado'!$CD$155:$CD$1048576,0),MATCH((CUADRO!O$5&amp;$E140),'Hoja de Trabajo para listado'!$CD$151:$DC$151,0)),0)</f>
        <v>0</v>
      </c>
      <c r="P140" s="314">
        <f ca="1">+IFERROR(INDEX('Hoja de Trabajo para listado'!$A$155:$Z$1048576,MATCH($A140,'Hoja de Trabajo para listado'!$A$155:$A$1048576,0),MATCH((CUADRO!P$5&amp;$E140),'Hoja de Trabajo para listado'!$A$151:$Z$151,0)),0)+IFERROR(INDEX('Hoja de Trabajo para listado'!$AB$155:$BA$1048576,MATCH($A140,'Hoja de Trabajo para listado'!$AB$155:$AB$1048576,0),MATCH((CUADRO!P$5&amp;$E140),'Hoja de Trabajo para listado'!$AB$151:$BA$151,0)),0)+IFERROR(INDEX('Hoja de Trabajo para listado'!$BC$155:$CB$1048576,MATCH($A140,'Hoja de Trabajo para listado'!$BC$155:$BC$1048576,0),MATCH((CUADRO!P$5&amp;$E140),'Hoja de Trabajo para listado'!$BC$151:$CB$151,0)),0)+IFERROR(INDEX('Hoja de Trabajo para listado'!$DE$153:$DG$274,MATCH($A140,'Hoja de Trabajo para listado'!$DE$153:$DE$1048576,0),MATCH((CUADRO!P$5&amp;$E140),'Hoja de Trabajo para listado'!$DE$151:$DG$151,0)),0)+IFERROR(INDEX('Hoja de Trabajo para listado'!$CD$155:$DC$1048576,MATCH($A140,'Hoja de Trabajo para listado'!$CD$155:$CD$1048576,0),MATCH((CUADRO!P$5&amp;$E140),'Hoja de Trabajo para listado'!$CD$151:$DC$151,0)),0)</f>
        <v>0</v>
      </c>
      <c r="Q140" s="314">
        <f ca="1">+IFERROR(INDEX('Hoja de Trabajo para listado'!$A$155:$Z$1048576,MATCH($A140,'Hoja de Trabajo para listado'!$A$155:$A$1048576,0),MATCH((CUADRO!Q$5&amp;$E140),'Hoja de Trabajo para listado'!$A$151:$Z$151,0)),0)+IFERROR(INDEX('Hoja de Trabajo para listado'!$AB$155:$BA$1048576,MATCH($A140,'Hoja de Trabajo para listado'!$AB$155:$AB$1048576,0),MATCH((CUADRO!Q$5&amp;$E140),'Hoja de Trabajo para listado'!$AB$151:$BA$151,0)),0)+IFERROR(INDEX('Hoja de Trabajo para listado'!$BC$155:$CB$1048576,MATCH($A140,'Hoja de Trabajo para listado'!$BC$155:$BC$1048576,0),MATCH((CUADRO!Q$5&amp;$E140),'Hoja de Trabajo para listado'!$BC$151:$CB$151,0)),0)+IFERROR(INDEX('Hoja de Trabajo para listado'!$DE$153:$DG$274,MATCH($A140,'Hoja de Trabajo para listado'!$DE$153:$DE$1048576,0),MATCH((CUADRO!Q$5&amp;$E140),'Hoja de Trabajo para listado'!$DE$151:$DG$151,0)),0)+IFERROR(INDEX('Hoja de Trabajo para listado'!$CD$155:$DC$1048576,MATCH($A140,'Hoja de Trabajo para listado'!$CD$155:$CD$1048576,0),MATCH((CUADRO!Q$5&amp;$E140),'Hoja de Trabajo para listado'!$CD$151:$DC$151,0)),0)</f>
        <v>0</v>
      </c>
      <c r="R140" s="314">
        <f t="shared" ca="1" si="4"/>
        <v>0</v>
      </c>
      <c r="S140" s="345"/>
      <c r="T140" s="314">
        <f ca="1">+T141</f>
        <v>0</v>
      </c>
      <c r="U140" s="313">
        <f t="shared" si="5"/>
        <v>1</v>
      </c>
      <c r="V140" s="319" t="str">
        <f>+VLOOKUP(A140,bd_lista!$A$3:$E$593,5,FALSE)</f>
        <v>Gobiernos Autonomos Municipales</v>
      </c>
      <c r="W140" s="425" t="str">
        <f>+V140</f>
        <v>Gobiernos Autonomos Municipales</v>
      </c>
    </row>
    <row r="141" spans="1:23" ht="15" hidden="1" customHeight="1">
      <c r="A141" s="323">
        <v>1104</v>
      </c>
      <c r="B141" s="428"/>
      <c r="C141" s="319" t="str">
        <f>+VLOOKUP(A141,bd_lista!$A$3:$C$593,3,FALSE)</f>
        <v>Gobierno Autónomo Municipal de Villa Azurduy</v>
      </c>
      <c r="D141" s="430"/>
      <c r="E141" s="347" t="s">
        <v>1419</v>
      </c>
      <c r="F141" s="316">
        <f ca="1">+IFERROR(INDEX('Hoja de Trabajo para listado'!$A$155:$Z$1048576,MATCH($A141,'Hoja de Trabajo para listado'!$A$155:$A$1048576,0),MATCH((CUADRO!F$5&amp;$E141),'Hoja de Trabajo para listado'!$A$151:$Z$151,0)),0)+IFERROR(INDEX('Hoja de Trabajo para listado'!$AB$155:$BA$1048576,MATCH($A141,'Hoja de Trabajo para listado'!$AB$155:$AB$1048576,0),MATCH((CUADRO!F$5&amp;$E141),'Hoja de Trabajo para listado'!$AB$151:$BA$151,0)),0)+IFERROR(INDEX('Hoja de Trabajo para listado'!$BC$155:$CB$1048576,MATCH($A141,'Hoja de Trabajo para listado'!$BC$155:$BC$1048576,0),MATCH((CUADRO!F$5&amp;$E141),'Hoja de Trabajo para listado'!$BC$151:$CB$151,0)),0)+IFERROR(INDEX('Hoja de Trabajo para listado'!$DE$153:$DG$274,MATCH($A141,'Hoja de Trabajo para listado'!$DE$153:$DE$1048576,0),MATCH((CUADRO!F$5&amp;$E141),'Hoja de Trabajo para listado'!$DE$151:$DG$151,0)),0)+IFERROR(INDEX('Hoja de Trabajo para listado'!$CD$155:$DC$1048576,MATCH($A141,'Hoja de Trabajo para listado'!$CD$155:$CD$1048576,0),MATCH((CUADRO!F$5&amp;$E141),'Hoja de Trabajo para listado'!$CD$151:$DC$151,0)),0)</f>
        <v>0</v>
      </c>
      <c r="G141" s="316">
        <f ca="1">+IFERROR(INDEX('Hoja de Trabajo para listado'!$A$155:$Z$1048576,MATCH($A141,'Hoja de Trabajo para listado'!$A$155:$A$1048576,0),MATCH((CUADRO!G$5&amp;$E141),'Hoja de Trabajo para listado'!$A$151:$Z$151,0)),0)+IFERROR(INDEX('Hoja de Trabajo para listado'!$AB$155:$BA$1048576,MATCH($A141,'Hoja de Trabajo para listado'!$AB$155:$AB$1048576,0),MATCH((CUADRO!G$5&amp;$E141),'Hoja de Trabajo para listado'!$AB$151:$BA$151,0)),0)+IFERROR(INDEX('Hoja de Trabajo para listado'!$BC$155:$CB$1048576,MATCH($A141,'Hoja de Trabajo para listado'!$BC$155:$BC$1048576,0),MATCH((CUADRO!G$5&amp;$E141),'Hoja de Trabajo para listado'!$BC$151:$CB$151,0)),0)+IFERROR(INDEX('Hoja de Trabajo para listado'!$DE$153:$DG$274,MATCH($A141,'Hoja de Trabajo para listado'!$DE$153:$DE$1048576,0),MATCH((CUADRO!G$5&amp;$E141),'Hoja de Trabajo para listado'!$DE$151:$DG$151,0)),0)+IFERROR(INDEX('Hoja de Trabajo para listado'!$CD$155:$DC$1048576,MATCH($A141,'Hoja de Trabajo para listado'!$CD$155:$CD$1048576,0),MATCH((CUADRO!G$5&amp;$E141),'Hoja de Trabajo para listado'!$CD$151:$DC$151,0)),0)</f>
        <v>0</v>
      </c>
      <c r="H141" s="316">
        <f ca="1">+IFERROR(INDEX('Hoja de Trabajo para listado'!$A$155:$Z$1048576,MATCH($A141,'Hoja de Trabajo para listado'!$A$155:$A$1048576,0),MATCH((CUADRO!H$5&amp;$E141),'Hoja de Trabajo para listado'!$A$151:$Z$151,0)),0)+IFERROR(INDEX('Hoja de Trabajo para listado'!$AB$155:$BA$1048576,MATCH($A141,'Hoja de Trabajo para listado'!$AB$155:$AB$1048576,0),MATCH((CUADRO!H$5&amp;$E141),'Hoja de Trabajo para listado'!$AB$151:$BA$151,0)),0)+IFERROR(INDEX('Hoja de Trabajo para listado'!$BC$155:$CB$1048576,MATCH($A141,'Hoja de Trabajo para listado'!$BC$155:$BC$1048576,0),MATCH((CUADRO!H$5&amp;$E141),'Hoja de Trabajo para listado'!$BC$151:$CB$151,0)),0)+IFERROR(INDEX('Hoja de Trabajo para listado'!$DE$153:$DG$274,MATCH($A141,'Hoja de Trabajo para listado'!$DE$153:$DE$1048576,0),MATCH((CUADRO!H$5&amp;$E141),'Hoja de Trabajo para listado'!$DE$151:$DG$151,0)),0)+IFERROR(INDEX('Hoja de Trabajo para listado'!$CD$155:$DC$1048576,MATCH($A141,'Hoja de Trabajo para listado'!$CD$155:$CD$1048576,0),MATCH((CUADRO!H$5&amp;$E141),'Hoja de Trabajo para listado'!$CD$151:$DC$151,0)),0)</f>
        <v>0</v>
      </c>
      <c r="I141" s="316">
        <f ca="1">+IFERROR(INDEX('Hoja de Trabajo para listado'!$A$155:$Z$1048576,MATCH($A141,'Hoja de Trabajo para listado'!$A$155:$A$1048576,0),MATCH((CUADRO!I$5&amp;$E141),'Hoja de Trabajo para listado'!$A$151:$Z$151,0)),0)+IFERROR(INDEX('Hoja de Trabajo para listado'!$AB$155:$BA$1048576,MATCH($A141,'Hoja de Trabajo para listado'!$AB$155:$AB$1048576,0),MATCH((CUADRO!I$5&amp;$E141),'Hoja de Trabajo para listado'!$AB$151:$BA$151,0)),0)+IFERROR(INDEX('Hoja de Trabajo para listado'!$BC$155:$CB$1048576,MATCH($A141,'Hoja de Trabajo para listado'!$BC$155:$BC$1048576,0),MATCH((CUADRO!I$5&amp;$E141),'Hoja de Trabajo para listado'!$BC$151:$CB$151,0)),0)+IFERROR(INDEX('Hoja de Trabajo para listado'!$DE$153:$DG$274,MATCH($A141,'Hoja de Trabajo para listado'!$DE$153:$DE$1048576,0),MATCH((CUADRO!I$5&amp;$E141),'Hoja de Trabajo para listado'!$DE$151:$DG$151,0)),0)+IFERROR(INDEX('Hoja de Trabajo para listado'!$CD$155:$DC$1048576,MATCH($A141,'Hoja de Trabajo para listado'!$CD$155:$CD$1048576,0),MATCH((CUADRO!I$5&amp;$E141),'Hoja de Trabajo para listado'!$CD$151:$DC$151,0)),0)</f>
        <v>0</v>
      </c>
      <c r="J141" s="316">
        <f ca="1">+IFERROR(INDEX('Hoja de Trabajo para listado'!$A$155:$Z$1048576,MATCH($A141,'Hoja de Trabajo para listado'!$A$155:$A$1048576,0),MATCH((CUADRO!J$5&amp;$E141),'Hoja de Trabajo para listado'!$A$151:$Z$151,0)),0)+IFERROR(INDEX('Hoja de Trabajo para listado'!$AB$155:$BA$1048576,MATCH($A141,'Hoja de Trabajo para listado'!$AB$155:$AB$1048576,0),MATCH((CUADRO!J$5&amp;$E141),'Hoja de Trabajo para listado'!$AB$151:$BA$151,0)),0)+IFERROR(INDEX('Hoja de Trabajo para listado'!$BC$155:$CB$1048576,MATCH($A141,'Hoja de Trabajo para listado'!$BC$155:$BC$1048576,0),MATCH((CUADRO!J$5&amp;$E141),'Hoja de Trabajo para listado'!$BC$151:$CB$151,0)),0)+IFERROR(INDEX('Hoja de Trabajo para listado'!$DE$153:$DG$274,MATCH($A141,'Hoja de Trabajo para listado'!$DE$153:$DE$1048576,0),MATCH((CUADRO!J$5&amp;$E141),'Hoja de Trabajo para listado'!$DE$151:$DG$151,0)),0)+IFERROR(INDEX('Hoja de Trabajo para listado'!$CD$155:$DC$1048576,MATCH($A141,'Hoja de Trabajo para listado'!$CD$155:$CD$1048576,0),MATCH((CUADRO!J$5&amp;$E141),'Hoja de Trabajo para listado'!$CD$151:$DC$151,0)),0)</f>
        <v>0</v>
      </c>
      <c r="K141" s="316">
        <f ca="1">+IFERROR(INDEX('Hoja de Trabajo para listado'!$A$155:$Z$1048576,MATCH($A141,'Hoja de Trabajo para listado'!$A$155:$A$1048576,0),MATCH((CUADRO!K$5&amp;$E141),'Hoja de Trabajo para listado'!$A$151:$Z$151,0)),0)+IFERROR(INDEX('Hoja de Trabajo para listado'!$AB$155:$BA$1048576,MATCH($A141,'Hoja de Trabajo para listado'!$AB$155:$AB$1048576,0),MATCH((CUADRO!K$5&amp;$E141),'Hoja de Trabajo para listado'!$AB$151:$BA$151,0)),0)+IFERROR(INDEX('Hoja de Trabajo para listado'!$BC$155:$CB$1048576,MATCH($A141,'Hoja de Trabajo para listado'!$BC$155:$BC$1048576,0),MATCH((CUADRO!K$5&amp;$E141),'Hoja de Trabajo para listado'!$BC$151:$CB$151,0)),0)+IFERROR(INDEX('Hoja de Trabajo para listado'!$DE$153:$DG$274,MATCH($A141,'Hoja de Trabajo para listado'!$DE$153:$DE$1048576,0),MATCH((CUADRO!K$5&amp;$E141),'Hoja de Trabajo para listado'!$DE$151:$DG$151,0)),0)+IFERROR(INDEX('Hoja de Trabajo para listado'!$CD$155:$DC$1048576,MATCH($A141,'Hoja de Trabajo para listado'!$CD$155:$CD$1048576,0),MATCH((CUADRO!K$5&amp;$E141),'Hoja de Trabajo para listado'!$CD$151:$DC$151,0)),0)</f>
        <v>0</v>
      </c>
      <c r="L141" s="316">
        <f ca="1">+IFERROR(INDEX('Hoja de Trabajo para listado'!$A$155:$Z$1048576,MATCH($A141,'Hoja de Trabajo para listado'!$A$155:$A$1048576,0),MATCH((CUADRO!L$5&amp;$E141),'Hoja de Trabajo para listado'!$A$151:$Z$151,0)),0)+IFERROR(INDEX('Hoja de Trabajo para listado'!$AB$155:$BA$1048576,MATCH($A141,'Hoja de Trabajo para listado'!$AB$155:$AB$1048576,0),MATCH((CUADRO!L$5&amp;$E141),'Hoja de Trabajo para listado'!$AB$151:$BA$151,0)),0)+IFERROR(INDEX('Hoja de Trabajo para listado'!$BC$155:$CB$1048576,MATCH($A141,'Hoja de Trabajo para listado'!$BC$155:$BC$1048576,0),MATCH((CUADRO!L$5&amp;$E141),'Hoja de Trabajo para listado'!$BC$151:$CB$151,0)),0)+IFERROR(INDEX('Hoja de Trabajo para listado'!$DE$153:$DG$274,MATCH($A141,'Hoja de Trabajo para listado'!$DE$153:$DE$1048576,0),MATCH((CUADRO!L$5&amp;$E141),'Hoja de Trabajo para listado'!$DE$151:$DG$151,0)),0)+IFERROR(INDEX('Hoja de Trabajo para listado'!$CD$155:$DC$1048576,MATCH($A141,'Hoja de Trabajo para listado'!$CD$155:$CD$1048576,0),MATCH((CUADRO!L$5&amp;$E141),'Hoja de Trabajo para listado'!$CD$151:$DC$151,0)),0)</f>
        <v>0</v>
      </c>
      <c r="M141" s="316">
        <f ca="1">+IFERROR(INDEX('Hoja de Trabajo para listado'!$A$155:$Z$1048576,MATCH($A141,'Hoja de Trabajo para listado'!$A$155:$A$1048576,0),MATCH((CUADRO!M$5&amp;$E141),'Hoja de Trabajo para listado'!$A$151:$Z$151,0)),0)+IFERROR(INDEX('Hoja de Trabajo para listado'!$AB$155:$BA$1048576,MATCH($A141,'Hoja de Trabajo para listado'!$AB$155:$AB$1048576,0),MATCH((CUADRO!M$5&amp;$E141),'Hoja de Trabajo para listado'!$AB$151:$BA$151,0)),0)+IFERROR(INDEX('Hoja de Trabajo para listado'!$BC$155:$CB$1048576,MATCH($A141,'Hoja de Trabajo para listado'!$BC$155:$BC$1048576,0),MATCH((CUADRO!M$5&amp;$E141),'Hoja de Trabajo para listado'!$BC$151:$CB$151,0)),0)+IFERROR(INDEX('Hoja de Trabajo para listado'!$DE$153:$DG$274,MATCH($A141,'Hoja de Trabajo para listado'!$DE$153:$DE$1048576,0),MATCH((CUADRO!M$5&amp;$E141),'Hoja de Trabajo para listado'!$DE$151:$DG$151,0)),0)+IFERROR(INDEX('Hoja de Trabajo para listado'!$CD$155:$DC$1048576,MATCH($A141,'Hoja de Trabajo para listado'!$CD$155:$CD$1048576,0),MATCH((CUADRO!M$5&amp;$E141),'Hoja de Trabajo para listado'!$CD$151:$DC$151,0)),0)</f>
        <v>0</v>
      </c>
      <c r="N141" s="316">
        <f ca="1">+IFERROR(INDEX('Hoja de Trabajo para listado'!$A$155:$Z$1048576,MATCH($A141,'Hoja de Trabajo para listado'!$A$155:$A$1048576,0),MATCH((CUADRO!N$5&amp;$E141),'Hoja de Trabajo para listado'!$A$151:$Z$151,0)),0)+IFERROR(INDEX('Hoja de Trabajo para listado'!$AB$155:$BA$1048576,MATCH($A141,'Hoja de Trabajo para listado'!$AB$155:$AB$1048576,0),MATCH((CUADRO!N$5&amp;$E141),'Hoja de Trabajo para listado'!$AB$151:$BA$151,0)),0)+IFERROR(INDEX('Hoja de Trabajo para listado'!$BC$155:$CB$1048576,MATCH($A141,'Hoja de Trabajo para listado'!$BC$155:$BC$1048576,0),MATCH((CUADRO!N$5&amp;$E141),'Hoja de Trabajo para listado'!$BC$151:$CB$151,0)),0)+IFERROR(INDEX('Hoja de Trabajo para listado'!$DE$153:$DG$274,MATCH($A141,'Hoja de Trabajo para listado'!$DE$153:$DE$1048576,0),MATCH((CUADRO!N$5&amp;$E141),'Hoja de Trabajo para listado'!$DE$151:$DG$151,0)),0)+IFERROR(INDEX('Hoja de Trabajo para listado'!$CD$155:$DC$1048576,MATCH($A141,'Hoja de Trabajo para listado'!$CD$155:$CD$1048576,0),MATCH((CUADRO!N$5&amp;$E141),'Hoja de Trabajo para listado'!$CD$151:$DC$151,0)),0)</f>
        <v>0</v>
      </c>
      <c r="O141" s="316">
        <f ca="1">+IFERROR(INDEX('Hoja de Trabajo para listado'!$A$155:$Z$1048576,MATCH($A141,'Hoja de Trabajo para listado'!$A$155:$A$1048576,0),MATCH((CUADRO!O$5&amp;$E141),'Hoja de Trabajo para listado'!$A$151:$Z$151,0)),0)+IFERROR(INDEX('Hoja de Trabajo para listado'!$AB$155:$BA$1048576,MATCH($A141,'Hoja de Trabajo para listado'!$AB$155:$AB$1048576,0),MATCH((CUADRO!O$5&amp;$E141),'Hoja de Trabajo para listado'!$AB$151:$BA$151,0)),0)+IFERROR(INDEX('Hoja de Trabajo para listado'!$BC$155:$CB$1048576,MATCH($A141,'Hoja de Trabajo para listado'!$BC$155:$BC$1048576,0),MATCH((CUADRO!O$5&amp;$E141),'Hoja de Trabajo para listado'!$BC$151:$CB$151,0)),0)+IFERROR(INDEX('Hoja de Trabajo para listado'!$DE$153:$DG$274,MATCH($A141,'Hoja de Trabajo para listado'!$DE$153:$DE$1048576,0),MATCH((CUADRO!O$5&amp;$E141),'Hoja de Trabajo para listado'!$DE$151:$DG$151,0)),0)+IFERROR(INDEX('Hoja de Trabajo para listado'!$CD$155:$DC$1048576,MATCH($A141,'Hoja de Trabajo para listado'!$CD$155:$CD$1048576,0),MATCH((CUADRO!O$5&amp;$E141),'Hoja de Trabajo para listado'!$CD$151:$DC$151,0)),0)</f>
        <v>0</v>
      </c>
      <c r="P141" s="316">
        <f ca="1">+IFERROR(INDEX('Hoja de Trabajo para listado'!$A$155:$Z$1048576,MATCH($A141,'Hoja de Trabajo para listado'!$A$155:$A$1048576,0),MATCH((CUADRO!P$5&amp;$E141),'Hoja de Trabajo para listado'!$A$151:$Z$151,0)),0)+IFERROR(INDEX('Hoja de Trabajo para listado'!$AB$155:$BA$1048576,MATCH($A141,'Hoja de Trabajo para listado'!$AB$155:$AB$1048576,0),MATCH((CUADRO!P$5&amp;$E141),'Hoja de Trabajo para listado'!$AB$151:$BA$151,0)),0)+IFERROR(INDEX('Hoja de Trabajo para listado'!$BC$155:$CB$1048576,MATCH($A141,'Hoja de Trabajo para listado'!$BC$155:$BC$1048576,0),MATCH((CUADRO!P$5&amp;$E141),'Hoja de Trabajo para listado'!$BC$151:$CB$151,0)),0)+IFERROR(INDEX('Hoja de Trabajo para listado'!$DE$153:$DG$274,MATCH($A141,'Hoja de Trabajo para listado'!$DE$153:$DE$1048576,0),MATCH((CUADRO!P$5&amp;$E141),'Hoja de Trabajo para listado'!$DE$151:$DG$151,0)),0)+IFERROR(INDEX('Hoja de Trabajo para listado'!$CD$155:$DC$1048576,MATCH($A141,'Hoja de Trabajo para listado'!$CD$155:$CD$1048576,0),MATCH((CUADRO!P$5&amp;$E141),'Hoja de Trabajo para listado'!$CD$151:$DC$151,0)),0)</f>
        <v>0</v>
      </c>
      <c r="Q141" s="316">
        <f ca="1">+IFERROR(INDEX('Hoja de Trabajo para listado'!$A$155:$Z$1048576,MATCH($A141,'Hoja de Trabajo para listado'!$A$155:$A$1048576,0),MATCH((CUADRO!Q$5&amp;$E141),'Hoja de Trabajo para listado'!$A$151:$Z$151,0)),0)+IFERROR(INDEX('Hoja de Trabajo para listado'!$AB$155:$BA$1048576,MATCH($A141,'Hoja de Trabajo para listado'!$AB$155:$AB$1048576,0),MATCH((CUADRO!Q$5&amp;$E141),'Hoja de Trabajo para listado'!$AB$151:$BA$151,0)),0)+IFERROR(INDEX('Hoja de Trabajo para listado'!$BC$155:$CB$1048576,MATCH($A141,'Hoja de Trabajo para listado'!$BC$155:$BC$1048576,0),MATCH((CUADRO!Q$5&amp;$E141),'Hoja de Trabajo para listado'!$BC$151:$CB$151,0)),0)+IFERROR(INDEX('Hoja de Trabajo para listado'!$DE$153:$DG$274,MATCH($A141,'Hoja de Trabajo para listado'!$DE$153:$DE$1048576,0),MATCH((CUADRO!Q$5&amp;$E141),'Hoja de Trabajo para listado'!$DE$151:$DG$151,0)),0)+IFERROR(INDEX('Hoja de Trabajo para listado'!$CD$155:$DC$1048576,MATCH($A141,'Hoja de Trabajo para listado'!$CD$155:$CD$1048576,0),MATCH((CUADRO!Q$5&amp;$E141),'Hoja de Trabajo para listado'!$CD$151:$DC$151,0)),0)</f>
        <v>0</v>
      </c>
      <c r="R141" s="316">
        <f t="shared" ca="1" si="4"/>
        <v>0</v>
      </c>
      <c r="S141" s="344">
        <f ca="1">+R140+R141</f>
        <v>0</v>
      </c>
      <c r="T141" s="316">
        <f ca="1">+S141</f>
        <v>0</v>
      </c>
      <c r="U141" s="315">
        <f t="shared" si="5"/>
        <v>2</v>
      </c>
      <c r="V141" s="319" t="str">
        <f>+VLOOKUP(A141,bd_lista!$A$3:$E$593,5,FALSE)</f>
        <v>Gobiernos Autonomos Municipales</v>
      </c>
      <c r="W141" s="426"/>
    </row>
    <row r="142" spans="1:23" ht="15" hidden="1" customHeight="1">
      <c r="A142" s="325">
        <v>1105</v>
      </c>
      <c r="B142" s="427">
        <f>+A142</f>
        <v>1105</v>
      </c>
      <c r="C142" s="318" t="str">
        <f>+VLOOKUP(A142,bd_lista!$A$3:$C$593,3,FALSE)</f>
        <v>Gobierno Autónomo Municipal de Tarvita (Villa Orías)</v>
      </c>
      <c r="D142" s="429" t="str">
        <f>+C142</f>
        <v>Gobierno Autónomo Municipal de Tarvita (Villa Orías)</v>
      </c>
      <c r="E142" s="346" t="s">
        <v>1418</v>
      </c>
      <c r="F142" s="314">
        <f ca="1">+IFERROR(INDEX('Hoja de Trabajo para listado'!$A$155:$Z$1048576,MATCH($A142,'Hoja de Trabajo para listado'!$A$155:$A$1048576,0),MATCH((CUADRO!F$5&amp;$E142),'Hoja de Trabajo para listado'!$A$151:$Z$151,0)),0)+IFERROR(INDEX('Hoja de Trabajo para listado'!$AB$155:$BA$1048576,MATCH($A142,'Hoja de Trabajo para listado'!$AB$155:$AB$1048576,0),MATCH((CUADRO!F$5&amp;$E142),'Hoja de Trabajo para listado'!$AB$151:$BA$151,0)),0)+IFERROR(INDEX('Hoja de Trabajo para listado'!$BC$155:$CB$1048576,MATCH($A142,'Hoja de Trabajo para listado'!$BC$155:$BC$1048576,0),MATCH((CUADRO!F$5&amp;$E142),'Hoja de Trabajo para listado'!$BC$151:$CB$151,0)),0)+IFERROR(INDEX('Hoja de Trabajo para listado'!$DE$153:$DG$274,MATCH($A142,'Hoja de Trabajo para listado'!$DE$153:$DE$1048576,0),MATCH((CUADRO!F$5&amp;$E142),'Hoja de Trabajo para listado'!$DE$151:$DG$151,0)),0)+IFERROR(INDEX('Hoja de Trabajo para listado'!$CD$155:$DC$1048576,MATCH($A142,'Hoja de Trabajo para listado'!$CD$155:$CD$1048576,0),MATCH((CUADRO!F$5&amp;$E142),'Hoja de Trabajo para listado'!$CD$151:$DC$151,0)),0)</f>
        <v>0</v>
      </c>
      <c r="G142" s="314">
        <f ca="1">+IFERROR(INDEX('Hoja de Trabajo para listado'!$A$155:$Z$1048576,MATCH($A142,'Hoja de Trabajo para listado'!$A$155:$A$1048576,0),MATCH((CUADRO!G$5&amp;$E142),'Hoja de Trabajo para listado'!$A$151:$Z$151,0)),0)+IFERROR(INDEX('Hoja de Trabajo para listado'!$AB$155:$BA$1048576,MATCH($A142,'Hoja de Trabajo para listado'!$AB$155:$AB$1048576,0),MATCH((CUADRO!G$5&amp;$E142),'Hoja de Trabajo para listado'!$AB$151:$BA$151,0)),0)+IFERROR(INDEX('Hoja de Trabajo para listado'!$BC$155:$CB$1048576,MATCH($A142,'Hoja de Trabajo para listado'!$BC$155:$BC$1048576,0),MATCH((CUADRO!G$5&amp;$E142),'Hoja de Trabajo para listado'!$BC$151:$CB$151,0)),0)+IFERROR(INDEX('Hoja de Trabajo para listado'!$DE$153:$DG$274,MATCH($A142,'Hoja de Trabajo para listado'!$DE$153:$DE$1048576,0),MATCH((CUADRO!G$5&amp;$E142),'Hoja de Trabajo para listado'!$DE$151:$DG$151,0)),0)+IFERROR(INDEX('Hoja de Trabajo para listado'!$CD$155:$DC$1048576,MATCH($A142,'Hoja de Trabajo para listado'!$CD$155:$CD$1048576,0),MATCH((CUADRO!G$5&amp;$E142),'Hoja de Trabajo para listado'!$CD$151:$DC$151,0)),0)</f>
        <v>0</v>
      </c>
      <c r="H142" s="314">
        <f ca="1">+IFERROR(INDEX('Hoja de Trabajo para listado'!$A$155:$Z$1048576,MATCH($A142,'Hoja de Trabajo para listado'!$A$155:$A$1048576,0),MATCH((CUADRO!H$5&amp;$E142),'Hoja de Trabajo para listado'!$A$151:$Z$151,0)),0)+IFERROR(INDEX('Hoja de Trabajo para listado'!$AB$155:$BA$1048576,MATCH($A142,'Hoja de Trabajo para listado'!$AB$155:$AB$1048576,0),MATCH((CUADRO!H$5&amp;$E142),'Hoja de Trabajo para listado'!$AB$151:$BA$151,0)),0)+IFERROR(INDEX('Hoja de Trabajo para listado'!$BC$155:$CB$1048576,MATCH($A142,'Hoja de Trabajo para listado'!$BC$155:$BC$1048576,0),MATCH((CUADRO!H$5&amp;$E142),'Hoja de Trabajo para listado'!$BC$151:$CB$151,0)),0)+IFERROR(INDEX('Hoja de Trabajo para listado'!$DE$153:$DG$274,MATCH($A142,'Hoja de Trabajo para listado'!$DE$153:$DE$1048576,0),MATCH((CUADRO!H$5&amp;$E142),'Hoja de Trabajo para listado'!$DE$151:$DG$151,0)),0)+IFERROR(INDEX('Hoja de Trabajo para listado'!$CD$155:$DC$1048576,MATCH($A142,'Hoja de Trabajo para listado'!$CD$155:$CD$1048576,0),MATCH((CUADRO!H$5&amp;$E142),'Hoja de Trabajo para listado'!$CD$151:$DC$151,0)),0)</f>
        <v>0</v>
      </c>
      <c r="I142" s="314">
        <f ca="1">+IFERROR(INDEX('Hoja de Trabajo para listado'!$A$155:$Z$1048576,MATCH($A142,'Hoja de Trabajo para listado'!$A$155:$A$1048576,0),MATCH((CUADRO!I$5&amp;$E142),'Hoja de Trabajo para listado'!$A$151:$Z$151,0)),0)+IFERROR(INDEX('Hoja de Trabajo para listado'!$AB$155:$BA$1048576,MATCH($A142,'Hoja de Trabajo para listado'!$AB$155:$AB$1048576,0),MATCH((CUADRO!I$5&amp;$E142),'Hoja de Trabajo para listado'!$AB$151:$BA$151,0)),0)+IFERROR(INDEX('Hoja de Trabajo para listado'!$BC$155:$CB$1048576,MATCH($A142,'Hoja de Trabajo para listado'!$BC$155:$BC$1048576,0),MATCH((CUADRO!I$5&amp;$E142),'Hoja de Trabajo para listado'!$BC$151:$CB$151,0)),0)+IFERROR(INDEX('Hoja de Trabajo para listado'!$DE$153:$DG$274,MATCH($A142,'Hoja de Trabajo para listado'!$DE$153:$DE$1048576,0),MATCH((CUADRO!I$5&amp;$E142),'Hoja de Trabajo para listado'!$DE$151:$DG$151,0)),0)+IFERROR(INDEX('Hoja de Trabajo para listado'!$CD$155:$DC$1048576,MATCH($A142,'Hoja de Trabajo para listado'!$CD$155:$CD$1048576,0),MATCH((CUADRO!I$5&amp;$E142),'Hoja de Trabajo para listado'!$CD$151:$DC$151,0)),0)</f>
        <v>0</v>
      </c>
      <c r="J142" s="314">
        <f ca="1">+IFERROR(INDEX('Hoja de Trabajo para listado'!$A$155:$Z$1048576,MATCH($A142,'Hoja de Trabajo para listado'!$A$155:$A$1048576,0),MATCH((CUADRO!J$5&amp;$E142),'Hoja de Trabajo para listado'!$A$151:$Z$151,0)),0)+IFERROR(INDEX('Hoja de Trabajo para listado'!$AB$155:$BA$1048576,MATCH($A142,'Hoja de Trabajo para listado'!$AB$155:$AB$1048576,0),MATCH((CUADRO!J$5&amp;$E142),'Hoja de Trabajo para listado'!$AB$151:$BA$151,0)),0)+IFERROR(INDEX('Hoja de Trabajo para listado'!$BC$155:$CB$1048576,MATCH($A142,'Hoja de Trabajo para listado'!$BC$155:$BC$1048576,0),MATCH((CUADRO!J$5&amp;$E142),'Hoja de Trabajo para listado'!$BC$151:$CB$151,0)),0)+IFERROR(INDEX('Hoja de Trabajo para listado'!$DE$153:$DG$274,MATCH($A142,'Hoja de Trabajo para listado'!$DE$153:$DE$1048576,0),MATCH((CUADRO!J$5&amp;$E142),'Hoja de Trabajo para listado'!$DE$151:$DG$151,0)),0)+IFERROR(INDEX('Hoja de Trabajo para listado'!$CD$155:$DC$1048576,MATCH($A142,'Hoja de Trabajo para listado'!$CD$155:$CD$1048576,0),MATCH((CUADRO!J$5&amp;$E142),'Hoja de Trabajo para listado'!$CD$151:$DC$151,0)),0)</f>
        <v>0</v>
      </c>
      <c r="K142" s="314">
        <f ca="1">+IFERROR(INDEX('Hoja de Trabajo para listado'!$A$155:$Z$1048576,MATCH($A142,'Hoja de Trabajo para listado'!$A$155:$A$1048576,0),MATCH((CUADRO!K$5&amp;$E142),'Hoja de Trabajo para listado'!$A$151:$Z$151,0)),0)+IFERROR(INDEX('Hoja de Trabajo para listado'!$AB$155:$BA$1048576,MATCH($A142,'Hoja de Trabajo para listado'!$AB$155:$AB$1048576,0),MATCH((CUADRO!K$5&amp;$E142),'Hoja de Trabajo para listado'!$AB$151:$BA$151,0)),0)+IFERROR(INDEX('Hoja de Trabajo para listado'!$BC$155:$CB$1048576,MATCH($A142,'Hoja de Trabajo para listado'!$BC$155:$BC$1048576,0),MATCH((CUADRO!K$5&amp;$E142),'Hoja de Trabajo para listado'!$BC$151:$CB$151,0)),0)+IFERROR(INDEX('Hoja de Trabajo para listado'!$DE$153:$DG$274,MATCH($A142,'Hoja de Trabajo para listado'!$DE$153:$DE$1048576,0),MATCH((CUADRO!K$5&amp;$E142),'Hoja de Trabajo para listado'!$DE$151:$DG$151,0)),0)+IFERROR(INDEX('Hoja de Trabajo para listado'!$CD$155:$DC$1048576,MATCH($A142,'Hoja de Trabajo para listado'!$CD$155:$CD$1048576,0),MATCH((CUADRO!K$5&amp;$E142),'Hoja de Trabajo para listado'!$CD$151:$DC$151,0)),0)</f>
        <v>0</v>
      </c>
      <c r="L142" s="314">
        <f ca="1">+IFERROR(INDEX('Hoja de Trabajo para listado'!$A$155:$Z$1048576,MATCH($A142,'Hoja de Trabajo para listado'!$A$155:$A$1048576,0),MATCH((CUADRO!L$5&amp;$E142),'Hoja de Trabajo para listado'!$A$151:$Z$151,0)),0)+IFERROR(INDEX('Hoja de Trabajo para listado'!$AB$155:$BA$1048576,MATCH($A142,'Hoja de Trabajo para listado'!$AB$155:$AB$1048576,0),MATCH((CUADRO!L$5&amp;$E142),'Hoja de Trabajo para listado'!$AB$151:$BA$151,0)),0)+IFERROR(INDEX('Hoja de Trabajo para listado'!$BC$155:$CB$1048576,MATCH($A142,'Hoja de Trabajo para listado'!$BC$155:$BC$1048576,0),MATCH((CUADRO!L$5&amp;$E142),'Hoja de Trabajo para listado'!$BC$151:$CB$151,0)),0)+IFERROR(INDEX('Hoja de Trabajo para listado'!$DE$153:$DG$274,MATCH($A142,'Hoja de Trabajo para listado'!$DE$153:$DE$1048576,0),MATCH((CUADRO!L$5&amp;$E142),'Hoja de Trabajo para listado'!$DE$151:$DG$151,0)),0)+IFERROR(INDEX('Hoja de Trabajo para listado'!$CD$155:$DC$1048576,MATCH($A142,'Hoja de Trabajo para listado'!$CD$155:$CD$1048576,0),MATCH((CUADRO!L$5&amp;$E142),'Hoja de Trabajo para listado'!$CD$151:$DC$151,0)),0)</f>
        <v>0</v>
      </c>
      <c r="M142" s="314">
        <f ca="1">+IFERROR(INDEX('Hoja de Trabajo para listado'!$A$155:$Z$1048576,MATCH($A142,'Hoja de Trabajo para listado'!$A$155:$A$1048576,0),MATCH((CUADRO!M$5&amp;$E142),'Hoja de Trabajo para listado'!$A$151:$Z$151,0)),0)+IFERROR(INDEX('Hoja de Trabajo para listado'!$AB$155:$BA$1048576,MATCH($A142,'Hoja de Trabajo para listado'!$AB$155:$AB$1048576,0),MATCH((CUADRO!M$5&amp;$E142),'Hoja de Trabajo para listado'!$AB$151:$BA$151,0)),0)+IFERROR(INDEX('Hoja de Trabajo para listado'!$BC$155:$CB$1048576,MATCH($A142,'Hoja de Trabajo para listado'!$BC$155:$BC$1048576,0),MATCH((CUADRO!M$5&amp;$E142),'Hoja de Trabajo para listado'!$BC$151:$CB$151,0)),0)+IFERROR(INDEX('Hoja de Trabajo para listado'!$DE$153:$DG$274,MATCH($A142,'Hoja de Trabajo para listado'!$DE$153:$DE$1048576,0),MATCH((CUADRO!M$5&amp;$E142),'Hoja de Trabajo para listado'!$DE$151:$DG$151,0)),0)+IFERROR(INDEX('Hoja de Trabajo para listado'!$CD$155:$DC$1048576,MATCH($A142,'Hoja de Trabajo para listado'!$CD$155:$CD$1048576,0),MATCH((CUADRO!M$5&amp;$E142),'Hoja de Trabajo para listado'!$CD$151:$DC$151,0)),0)</f>
        <v>0</v>
      </c>
      <c r="N142" s="314">
        <f ca="1">+IFERROR(INDEX('Hoja de Trabajo para listado'!$A$155:$Z$1048576,MATCH($A142,'Hoja de Trabajo para listado'!$A$155:$A$1048576,0),MATCH((CUADRO!N$5&amp;$E142),'Hoja de Trabajo para listado'!$A$151:$Z$151,0)),0)+IFERROR(INDEX('Hoja de Trabajo para listado'!$AB$155:$BA$1048576,MATCH($A142,'Hoja de Trabajo para listado'!$AB$155:$AB$1048576,0),MATCH((CUADRO!N$5&amp;$E142),'Hoja de Trabajo para listado'!$AB$151:$BA$151,0)),0)+IFERROR(INDEX('Hoja de Trabajo para listado'!$BC$155:$CB$1048576,MATCH($A142,'Hoja de Trabajo para listado'!$BC$155:$BC$1048576,0),MATCH((CUADRO!N$5&amp;$E142),'Hoja de Trabajo para listado'!$BC$151:$CB$151,0)),0)+IFERROR(INDEX('Hoja de Trabajo para listado'!$DE$153:$DG$274,MATCH($A142,'Hoja de Trabajo para listado'!$DE$153:$DE$1048576,0),MATCH((CUADRO!N$5&amp;$E142),'Hoja de Trabajo para listado'!$DE$151:$DG$151,0)),0)+IFERROR(INDEX('Hoja de Trabajo para listado'!$CD$155:$DC$1048576,MATCH($A142,'Hoja de Trabajo para listado'!$CD$155:$CD$1048576,0),MATCH((CUADRO!N$5&amp;$E142),'Hoja de Trabajo para listado'!$CD$151:$DC$151,0)),0)</f>
        <v>0</v>
      </c>
      <c r="O142" s="314">
        <f ca="1">+IFERROR(INDEX('Hoja de Trabajo para listado'!$A$155:$Z$1048576,MATCH($A142,'Hoja de Trabajo para listado'!$A$155:$A$1048576,0),MATCH((CUADRO!O$5&amp;$E142),'Hoja de Trabajo para listado'!$A$151:$Z$151,0)),0)+IFERROR(INDEX('Hoja de Trabajo para listado'!$AB$155:$BA$1048576,MATCH($A142,'Hoja de Trabajo para listado'!$AB$155:$AB$1048576,0),MATCH((CUADRO!O$5&amp;$E142),'Hoja de Trabajo para listado'!$AB$151:$BA$151,0)),0)+IFERROR(INDEX('Hoja de Trabajo para listado'!$BC$155:$CB$1048576,MATCH($A142,'Hoja de Trabajo para listado'!$BC$155:$BC$1048576,0),MATCH((CUADRO!O$5&amp;$E142),'Hoja de Trabajo para listado'!$BC$151:$CB$151,0)),0)+IFERROR(INDEX('Hoja de Trabajo para listado'!$DE$153:$DG$274,MATCH($A142,'Hoja de Trabajo para listado'!$DE$153:$DE$1048576,0),MATCH((CUADRO!O$5&amp;$E142),'Hoja de Trabajo para listado'!$DE$151:$DG$151,0)),0)+IFERROR(INDEX('Hoja de Trabajo para listado'!$CD$155:$DC$1048576,MATCH($A142,'Hoja de Trabajo para listado'!$CD$155:$CD$1048576,0),MATCH((CUADRO!O$5&amp;$E142),'Hoja de Trabajo para listado'!$CD$151:$DC$151,0)),0)</f>
        <v>0</v>
      </c>
      <c r="P142" s="314">
        <f ca="1">+IFERROR(INDEX('Hoja de Trabajo para listado'!$A$155:$Z$1048576,MATCH($A142,'Hoja de Trabajo para listado'!$A$155:$A$1048576,0),MATCH((CUADRO!P$5&amp;$E142),'Hoja de Trabajo para listado'!$A$151:$Z$151,0)),0)+IFERROR(INDEX('Hoja de Trabajo para listado'!$AB$155:$BA$1048576,MATCH($A142,'Hoja de Trabajo para listado'!$AB$155:$AB$1048576,0),MATCH((CUADRO!P$5&amp;$E142),'Hoja de Trabajo para listado'!$AB$151:$BA$151,0)),0)+IFERROR(INDEX('Hoja de Trabajo para listado'!$BC$155:$CB$1048576,MATCH($A142,'Hoja de Trabajo para listado'!$BC$155:$BC$1048576,0),MATCH((CUADRO!P$5&amp;$E142),'Hoja de Trabajo para listado'!$BC$151:$CB$151,0)),0)+IFERROR(INDEX('Hoja de Trabajo para listado'!$DE$153:$DG$274,MATCH($A142,'Hoja de Trabajo para listado'!$DE$153:$DE$1048576,0),MATCH((CUADRO!P$5&amp;$E142),'Hoja de Trabajo para listado'!$DE$151:$DG$151,0)),0)+IFERROR(INDEX('Hoja de Trabajo para listado'!$CD$155:$DC$1048576,MATCH($A142,'Hoja de Trabajo para listado'!$CD$155:$CD$1048576,0),MATCH((CUADRO!P$5&amp;$E142),'Hoja de Trabajo para listado'!$CD$151:$DC$151,0)),0)</f>
        <v>0</v>
      </c>
      <c r="Q142" s="314">
        <f ca="1">+IFERROR(INDEX('Hoja de Trabajo para listado'!$A$155:$Z$1048576,MATCH($A142,'Hoja de Trabajo para listado'!$A$155:$A$1048576,0),MATCH((CUADRO!Q$5&amp;$E142),'Hoja de Trabajo para listado'!$A$151:$Z$151,0)),0)+IFERROR(INDEX('Hoja de Trabajo para listado'!$AB$155:$BA$1048576,MATCH($A142,'Hoja de Trabajo para listado'!$AB$155:$AB$1048576,0),MATCH((CUADRO!Q$5&amp;$E142),'Hoja de Trabajo para listado'!$AB$151:$BA$151,0)),0)+IFERROR(INDEX('Hoja de Trabajo para listado'!$BC$155:$CB$1048576,MATCH($A142,'Hoja de Trabajo para listado'!$BC$155:$BC$1048576,0),MATCH((CUADRO!Q$5&amp;$E142),'Hoja de Trabajo para listado'!$BC$151:$CB$151,0)),0)+IFERROR(INDEX('Hoja de Trabajo para listado'!$DE$153:$DG$274,MATCH($A142,'Hoja de Trabajo para listado'!$DE$153:$DE$1048576,0),MATCH((CUADRO!Q$5&amp;$E142),'Hoja de Trabajo para listado'!$DE$151:$DG$151,0)),0)+IFERROR(INDEX('Hoja de Trabajo para listado'!$CD$155:$DC$1048576,MATCH($A142,'Hoja de Trabajo para listado'!$CD$155:$CD$1048576,0),MATCH((CUADRO!Q$5&amp;$E142),'Hoja de Trabajo para listado'!$CD$151:$DC$151,0)),0)</f>
        <v>0</v>
      </c>
      <c r="R142" s="314">
        <f t="shared" ca="1" si="4"/>
        <v>0</v>
      </c>
      <c r="S142" s="345"/>
      <c r="T142" s="314">
        <f ca="1">+T143</f>
        <v>0</v>
      </c>
      <c r="U142" s="313">
        <f t="shared" si="5"/>
        <v>1</v>
      </c>
      <c r="V142" s="319" t="str">
        <f>+VLOOKUP(A142,bd_lista!$A$3:$E$593,5,FALSE)</f>
        <v>Gobiernos Autonomos Municipales</v>
      </c>
      <c r="W142" s="425" t="str">
        <f>+V142</f>
        <v>Gobiernos Autonomos Municipales</v>
      </c>
    </row>
    <row r="143" spans="1:23" ht="15" hidden="1" customHeight="1">
      <c r="A143" s="323">
        <v>1105</v>
      </c>
      <c r="B143" s="428"/>
      <c r="C143" s="319" t="str">
        <f>+VLOOKUP(A143,bd_lista!$A$3:$C$593,3,FALSE)</f>
        <v>Gobierno Autónomo Municipal de Tarvita (Villa Orías)</v>
      </c>
      <c r="D143" s="430"/>
      <c r="E143" s="347" t="s">
        <v>1419</v>
      </c>
      <c r="F143" s="316">
        <f ca="1">+IFERROR(INDEX('Hoja de Trabajo para listado'!$A$155:$Z$1048576,MATCH($A143,'Hoja de Trabajo para listado'!$A$155:$A$1048576,0),MATCH((CUADRO!F$5&amp;$E143),'Hoja de Trabajo para listado'!$A$151:$Z$151,0)),0)+IFERROR(INDEX('Hoja de Trabajo para listado'!$AB$155:$BA$1048576,MATCH($A143,'Hoja de Trabajo para listado'!$AB$155:$AB$1048576,0),MATCH((CUADRO!F$5&amp;$E143),'Hoja de Trabajo para listado'!$AB$151:$BA$151,0)),0)+IFERROR(INDEX('Hoja de Trabajo para listado'!$BC$155:$CB$1048576,MATCH($A143,'Hoja de Trabajo para listado'!$BC$155:$BC$1048576,0),MATCH((CUADRO!F$5&amp;$E143),'Hoja de Trabajo para listado'!$BC$151:$CB$151,0)),0)+IFERROR(INDEX('Hoja de Trabajo para listado'!$DE$153:$DG$274,MATCH($A143,'Hoja de Trabajo para listado'!$DE$153:$DE$1048576,0),MATCH((CUADRO!F$5&amp;$E143),'Hoja de Trabajo para listado'!$DE$151:$DG$151,0)),0)+IFERROR(INDEX('Hoja de Trabajo para listado'!$CD$155:$DC$1048576,MATCH($A143,'Hoja de Trabajo para listado'!$CD$155:$CD$1048576,0),MATCH((CUADRO!F$5&amp;$E143),'Hoja de Trabajo para listado'!$CD$151:$DC$151,0)),0)</f>
        <v>0</v>
      </c>
      <c r="G143" s="316">
        <f ca="1">+IFERROR(INDEX('Hoja de Trabajo para listado'!$A$155:$Z$1048576,MATCH($A143,'Hoja de Trabajo para listado'!$A$155:$A$1048576,0),MATCH((CUADRO!G$5&amp;$E143),'Hoja de Trabajo para listado'!$A$151:$Z$151,0)),0)+IFERROR(INDEX('Hoja de Trabajo para listado'!$AB$155:$BA$1048576,MATCH($A143,'Hoja de Trabajo para listado'!$AB$155:$AB$1048576,0),MATCH((CUADRO!G$5&amp;$E143),'Hoja de Trabajo para listado'!$AB$151:$BA$151,0)),0)+IFERROR(INDEX('Hoja de Trabajo para listado'!$BC$155:$CB$1048576,MATCH($A143,'Hoja de Trabajo para listado'!$BC$155:$BC$1048576,0),MATCH((CUADRO!G$5&amp;$E143),'Hoja de Trabajo para listado'!$BC$151:$CB$151,0)),0)+IFERROR(INDEX('Hoja de Trabajo para listado'!$DE$153:$DG$274,MATCH($A143,'Hoja de Trabajo para listado'!$DE$153:$DE$1048576,0),MATCH((CUADRO!G$5&amp;$E143),'Hoja de Trabajo para listado'!$DE$151:$DG$151,0)),0)+IFERROR(INDEX('Hoja de Trabajo para listado'!$CD$155:$DC$1048576,MATCH($A143,'Hoja de Trabajo para listado'!$CD$155:$CD$1048576,0),MATCH((CUADRO!G$5&amp;$E143),'Hoja de Trabajo para listado'!$CD$151:$DC$151,0)),0)</f>
        <v>0</v>
      </c>
      <c r="H143" s="316">
        <f ca="1">+IFERROR(INDEX('Hoja de Trabajo para listado'!$A$155:$Z$1048576,MATCH($A143,'Hoja de Trabajo para listado'!$A$155:$A$1048576,0),MATCH((CUADRO!H$5&amp;$E143),'Hoja de Trabajo para listado'!$A$151:$Z$151,0)),0)+IFERROR(INDEX('Hoja de Trabajo para listado'!$AB$155:$BA$1048576,MATCH($A143,'Hoja de Trabajo para listado'!$AB$155:$AB$1048576,0),MATCH((CUADRO!H$5&amp;$E143),'Hoja de Trabajo para listado'!$AB$151:$BA$151,0)),0)+IFERROR(INDEX('Hoja de Trabajo para listado'!$BC$155:$CB$1048576,MATCH($A143,'Hoja de Trabajo para listado'!$BC$155:$BC$1048576,0),MATCH((CUADRO!H$5&amp;$E143),'Hoja de Trabajo para listado'!$BC$151:$CB$151,0)),0)+IFERROR(INDEX('Hoja de Trabajo para listado'!$DE$153:$DG$274,MATCH($A143,'Hoja de Trabajo para listado'!$DE$153:$DE$1048576,0),MATCH((CUADRO!H$5&amp;$E143),'Hoja de Trabajo para listado'!$DE$151:$DG$151,0)),0)+IFERROR(INDEX('Hoja de Trabajo para listado'!$CD$155:$DC$1048576,MATCH($A143,'Hoja de Trabajo para listado'!$CD$155:$CD$1048576,0),MATCH((CUADRO!H$5&amp;$E143),'Hoja de Trabajo para listado'!$CD$151:$DC$151,0)),0)</f>
        <v>0</v>
      </c>
      <c r="I143" s="316">
        <f ca="1">+IFERROR(INDEX('Hoja de Trabajo para listado'!$A$155:$Z$1048576,MATCH($A143,'Hoja de Trabajo para listado'!$A$155:$A$1048576,0),MATCH((CUADRO!I$5&amp;$E143),'Hoja de Trabajo para listado'!$A$151:$Z$151,0)),0)+IFERROR(INDEX('Hoja de Trabajo para listado'!$AB$155:$BA$1048576,MATCH($A143,'Hoja de Trabajo para listado'!$AB$155:$AB$1048576,0),MATCH((CUADRO!I$5&amp;$E143),'Hoja de Trabajo para listado'!$AB$151:$BA$151,0)),0)+IFERROR(INDEX('Hoja de Trabajo para listado'!$BC$155:$CB$1048576,MATCH($A143,'Hoja de Trabajo para listado'!$BC$155:$BC$1048576,0),MATCH((CUADRO!I$5&amp;$E143),'Hoja de Trabajo para listado'!$BC$151:$CB$151,0)),0)+IFERROR(INDEX('Hoja de Trabajo para listado'!$DE$153:$DG$274,MATCH($A143,'Hoja de Trabajo para listado'!$DE$153:$DE$1048576,0),MATCH((CUADRO!I$5&amp;$E143),'Hoja de Trabajo para listado'!$DE$151:$DG$151,0)),0)+IFERROR(INDEX('Hoja de Trabajo para listado'!$CD$155:$DC$1048576,MATCH($A143,'Hoja de Trabajo para listado'!$CD$155:$CD$1048576,0),MATCH((CUADRO!I$5&amp;$E143),'Hoja de Trabajo para listado'!$CD$151:$DC$151,0)),0)</f>
        <v>0</v>
      </c>
      <c r="J143" s="316">
        <f ca="1">+IFERROR(INDEX('Hoja de Trabajo para listado'!$A$155:$Z$1048576,MATCH($A143,'Hoja de Trabajo para listado'!$A$155:$A$1048576,0),MATCH((CUADRO!J$5&amp;$E143),'Hoja de Trabajo para listado'!$A$151:$Z$151,0)),0)+IFERROR(INDEX('Hoja de Trabajo para listado'!$AB$155:$BA$1048576,MATCH($A143,'Hoja de Trabajo para listado'!$AB$155:$AB$1048576,0),MATCH((CUADRO!J$5&amp;$E143),'Hoja de Trabajo para listado'!$AB$151:$BA$151,0)),0)+IFERROR(INDEX('Hoja de Trabajo para listado'!$BC$155:$CB$1048576,MATCH($A143,'Hoja de Trabajo para listado'!$BC$155:$BC$1048576,0),MATCH((CUADRO!J$5&amp;$E143),'Hoja de Trabajo para listado'!$BC$151:$CB$151,0)),0)+IFERROR(INDEX('Hoja de Trabajo para listado'!$DE$153:$DG$274,MATCH($A143,'Hoja de Trabajo para listado'!$DE$153:$DE$1048576,0),MATCH((CUADRO!J$5&amp;$E143),'Hoja de Trabajo para listado'!$DE$151:$DG$151,0)),0)+IFERROR(INDEX('Hoja de Trabajo para listado'!$CD$155:$DC$1048576,MATCH($A143,'Hoja de Trabajo para listado'!$CD$155:$CD$1048576,0),MATCH((CUADRO!J$5&amp;$E143),'Hoja de Trabajo para listado'!$CD$151:$DC$151,0)),0)</f>
        <v>0</v>
      </c>
      <c r="K143" s="316">
        <f ca="1">+IFERROR(INDEX('Hoja de Trabajo para listado'!$A$155:$Z$1048576,MATCH($A143,'Hoja de Trabajo para listado'!$A$155:$A$1048576,0),MATCH((CUADRO!K$5&amp;$E143),'Hoja de Trabajo para listado'!$A$151:$Z$151,0)),0)+IFERROR(INDEX('Hoja de Trabajo para listado'!$AB$155:$BA$1048576,MATCH($A143,'Hoja de Trabajo para listado'!$AB$155:$AB$1048576,0),MATCH((CUADRO!K$5&amp;$E143),'Hoja de Trabajo para listado'!$AB$151:$BA$151,0)),0)+IFERROR(INDEX('Hoja de Trabajo para listado'!$BC$155:$CB$1048576,MATCH($A143,'Hoja de Trabajo para listado'!$BC$155:$BC$1048576,0),MATCH((CUADRO!K$5&amp;$E143),'Hoja de Trabajo para listado'!$BC$151:$CB$151,0)),0)+IFERROR(INDEX('Hoja de Trabajo para listado'!$DE$153:$DG$274,MATCH($A143,'Hoja de Trabajo para listado'!$DE$153:$DE$1048576,0),MATCH((CUADRO!K$5&amp;$E143),'Hoja de Trabajo para listado'!$DE$151:$DG$151,0)),0)+IFERROR(INDEX('Hoja de Trabajo para listado'!$CD$155:$DC$1048576,MATCH($A143,'Hoja de Trabajo para listado'!$CD$155:$CD$1048576,0),MATCH((CUADRO!K$5&amp;$E143),'Hoja de Trabajo para listado'!$CD$151:$DC$151,0)),0)</f>
        <v>0</v>
      </c>
      <c r="L143" s="316">
        <f ca="1">+IFERROR(INDEX('Hoja de Trabajo para listado'!$A$155:$Z$1048576,MATCH($A143,'Hoja de Trabajo para listado'!$A$155:$A$1048576,0),MATCH((CUADRO!L$5&amp;$E143),'Hoja de Trabajo para listado'!$A$151:$Z$151,0)),0)+IFERROR(INDEX('Hoja de Trabajo para listado'!$AB$155:$BA$1048576,MATCH($A143,'Hoja de Trabajo para listado'!$AB$155:$AB$1048576,0),MATCH((CUADRO!L$5&amp;$E143),'Hoja de Trabajo para listado'!$AB$151:$BA$151,0)),0)+IFERROR(INDEX('Hoja de Trabajo para listado'!$BC$155:$CB$1048576,MATCH($A143,'Hoja de Trabajo para listado'!$BC$155:$BC$1048576,0),MATCH((CUADRO!L$5&amp;$E143),'Hoja de Trabajo para listado'!$BC$151:$CB$151,0)),0)+IFERROR(INDEX('Hoja de Trabajo para listado'!$DE$153:$DG$274,MATCH($A143,'Hoja de Trabajo para listado'!$DE$153:$DE$1048576,0),MATCH((CUADRO!L$5&amp;$E143),'Hoja de Trabajo para listado'!$DE$151:$DG$151,0)),0)+IFERROR(INDEX('Hoja de Trabajo para listado'!$CD$155:$DC$1048576,MATCH($A143,'Hoja de Trabajo para listado'!$CD$155:$CD$1048576,0),MATCH((CUADRO!L$5&amp;$E143),'Hoja de Trabajo para listado'!$CD$151:$DC$151,0)),0)</f>
        <v>0</v>
      </c>
      <c r="M143" s="316">
        <f ca="1">+IFERROR(INDEX('Hoja de Trabajo para listado'!$A$155:$Z$1048576,MATCH($A143,'Hoja de Trabajo para listado'!$A$155:$A$1048576,0),MATCH((CUADRO!M$5&amp;$E143),'Hoja de Trabajo para listado'!$A$151:$Z$151,0)),0)+IFERROR(INDEX('Hoja de Trabajo para listado'!$AB$155:$BA$1048576,MATCH($A143,'Hoja de Trabajo para listado'!$AB$155:$AB$1048576,0),MATCH((CUADRO!M$5&amp;$E143),'Hoja de Trabajo para listado'!$AB$151:$BA$151,0)),0)+IFERROR(INDEX('Hoja de Trabajo para listado'!$BC$155:$CB$1048576,MATCH($A143,'Hoja de Trabajo para listado'!$BC$155:$BC$1048576,0),MATCH((CUADRO!M$5&amp;$E143),'Hoja de Trabajo para listado'!$BC$151:$CB$151,0)),0)+IFERROR(INDEX('Hoja de Trabajo para listado'!$DE$153:$DG$274,MATCH($A143,'Hoja de Trabajo para listado'!$DE$153:$DE$1048576,0),MATCH((CUADRO!M$5&amp;$E143),'Hoja de Trabajo para listado'!$DE$151:$DG$151,0)),0)+IFERROR(INDEX('Hoja de Trabajo para listado'!$CD$155:$DC$1048576,MATCH($A143,'Hoja de Trabajo para listado'!$CD$155:$CD$1048576,0),MATCH((CUADRO!M$5&amp;$E143),'Hoja de Trabajo para listado'!$CD$151:$DC$151,0)),0)</f>
        <v>0</v>
      </c>
      <c r="N143" s="316">
        <f ca="1">+IFERROR(INDEX('Hoja de Trabajo para listado'!$A$155:$Z$1048576,MATCH($A143,'Hoja de Trabajo para listado'!$A$155:$A$1048576,0),MATCH((CUADRO!N$5&amp;$E143),'Hoja de Trabajo para listado'!$A$151:$Z$151,0)),0)+IFERROR(INDEX('Hoja de Trabajo para listado'!$AB$155:$BA$1048576,MATCH($A143,'Hoja de Trabajo para listado'!$AB$155:$AB$1048576,0),MATCH((CUADRO!N$5&amp;$E143),'Hoja de Trabajo para listado'!$AB$151:$BA$151,0)),0)+IFERROR(INDEX('Hoja de Trabajo para listado'!$BC$155:$CB$1048576,MATCH($A143,'Hoja de Trabajo para listado'!$BC$155:$BC$1048576,0),MATCH((CUADRO!N$5&amp;$E143),'Hoja de Trabajo para listado'!$BC$151:$CB$151,0)),0)+IFERROR(INDEX('Hoja de Trabajo para listado'!$DE$153:$DG$274,MATCH($A143,'Hoja de Trabajo para listado'!$DE$153:$DE$1048576,0),MATCH((CUADRO!N$5&amp;$E143),'Hoja de Trabajo para listado'!$DE$151:$DG$151,0)),0)+IFERROR(INDEX('Hoja de Trabajo para listado'!$CD$155:$DC$1048576,MATCH($A143,'Hoja de Trabajo para listado'!$CD$155:$CD$1048576,0),MATCH((CUADRO!N$5&amp;$E143),'Hoja de Trabajo para listado'!$CD$151:$DC$151,0)),0)</f>
        <v>0</v>
      </c>
      <c r="O143" s="316">
        <f ca="1">+IFERROR(INDEX('Hoja de Trabajo para listado'!$A$155:$Z$1048576,MATCH($A143,'Hoja de Trabajo para listado'!$A$155:$A$1048576,0),MATCH((CUADRO!O$5&amp;$E143),'Hoja de Trabajo para listado'!$A$151:$Z$151,0)),0)+IFERROR(INDEX('Hoja de Trabajo para listado'!$AB$155:$BA$1048576,MATCH($A143,'Hoja de Trabajo para listado'!$AB$155:$AB$1048576,0),MATCH((CUADRO!O$5&amp;$E143),'Hoja de Trabajo para listado'!$AB$151:$BA$151,0)),0)+IFERROR(INDEX('Hoja de Trabajo para listado'!$BC$155:$CB$1048576,MATCH($A143,'Hoja de Trabajo para listado'!$BC$155:$BC$1048576,0),MATCH((CUADRO!O$5&amp;$E143),'Hoja de Trabajo para listado'!$BC$151:$CB$151,0)),0)+IFERROR(INDEX('Hoja de Trabajo para listado'!$DE$153:$DG$274,MATCH($A143,'Hoja de Trabajo para listado'!$DE$153:$DE$1048576,0),MATCH((CUADRO!O$5&amp;$E143),'Hoja de Trabajo para listado'!$DE$151:$DG$151,0)),0)+IFERROR(INDEX('Hoja de Trabajo para listado'!$CD$155:$DC$1048576,MATCH($A143,'Hoja de Trabajo para listado'!$CD$155:$CD$1048576,0),MATCH((CUADRO!O$5&amp;$E143),'Hoja de Trabajo para listado'!$CD$151:$DC$151,0)),0)</f>
        <v>0</v>
      </c>
      <c r="P143" s="316">
        <f ca="1">+IFERROR(INDEX('Hoja de Trabajo para listado'!$A$155:$Z$1048576,MATCH($A143,'Hoja de Trabajo para listado'!$A$155:$A$1048576,0),MATCH((CUADRO!P$5&amp;$E143),'Hoja de Trabajo para listado'!$A$151:$Z$151,0)),0)+IFERROR(INDEX('Hoja de Trabajo para listado'!$AB$155:$BA$1048576,MATCH($A143,'Hoja de Trabajo para listado'!$AB$155:$AB$1048576,0),MATCH((CUADRO!P$5&amp;$E143),'Hoja de Trabajo para listado'!$AB$151:$BA$151,0)),0)+IFERROR(INDEX('Hoja de Trabajo para listado'!$BC$155:$CB$1048576,MATCH($A143,'Hoja de Trabajo para listado'!$BC$155:$BC$1048576,0),MATCH((CUADRO!P$5&amp;$E143),'Hoja de Trabajo para listado'!$BC$151:$CB$151,0)),0)+IFERROR(INDEX('Hoja de Trabajo para listado'!$DE$153:$DG$274,MATCH($A143,'Hoja de Trabajo para listado'!$DE$153:$DE$1048576,0),MATCH((CUADRO!P$5&amp;$E143),'Hoja de Trabajo para listado'!$DE$151:$DG$151,0)),0)+IFERROR(INDEX('Hoja de Trabajo para listado'!$CD$155:$DC$1048576,MATCH($A143,'Hoja de Trabajo para listado'!$CD$155:$CD$1048576,0),MATCH((CUADRO!P$5&amp;$E143),'Hoja de Trabajo para listado'!$CD$151:$DC$151,0)),0)</f>
        <v>0</v>
      </c>
      <c r="Q143" s="316">
        <f ca="1">+IFERROR(INDEX('Hoja de Trabajo para listado'!$A$155:$Z$1048576,MATCH($A143,'Hoja de Trabajo para listado'!$A$155:$A$1048576,0),MATCH((CUADRO!Q$5&amp;$E143),'Hoja de Trabajo para listado'!$A$151:$Z$151,0)),0)+IFERROR(INDEX('Hoja de Trabajo para listado'!$AB$155:$BA$1048576,MATCH($A143,'Hoja de Trabajo para listado'!$AB$155:$AB$1048576,0),MATCH((CUADRO!Q$5&amp;$E143),'Hoja de Trabajo para listado'!$AB$151:$BA$151,0)),0)+IFERROR(INDEX('Hoja de Trabajo para listado'!$BC$155:$CB$1048576,MATCH($A143,'Hoja de Trabajo para listado'!$BC$155:$BC$1048576,0),MATCH((CUADRO!Q$5&amp;$E143),'Hoja de Trabajo para listado'!$BC$151:$CB$151,0)),0)+IFERROR(INDEX('Hoja de Trabajo para listado'!$DE$153:$DG$274,MATCH($A143,'Hoja de Trabajo para listado'!$DE$153:$DE$1048576,0),MATCH((CUADRO!Q$5&amp;$E143),'Hoja de Trabajo para listado'!$DE$151:$DG$151,0)),0)+IFERROR(INDEX('Hoja de Trabajo para listado'!$CD$155:$DC$1048576,MATCH($A143,'Hoja de Trabajo para listado'!$CD$155:$CD$1048576,0),MATCH((CUADRO!Q$5&amp;$E143),'Hoja de Trabajo para listado'!$CD$151:$DC$151,0)),0)</f>
        <v>0</v>
      </c>
      <c r="R143" s="316">
        <f t="shared" ca="1" si="4"/>
        <v>0</v>
      </c>
      <c r="S143" s="344">
        <f ca="1">+R142+R143</f>
        <v>0</v>
      </c>
      <c r="T143" s="316">
        <f ca="1">+S143</f>
        <v>0</v>
      </c>
      <c r="U143" s="315">
        <f t="shared" si="5"/>
        <v>2</v>
      </c>
      <c r="V143" s="319" t="str">
        <f>+VLOOKUP(A143,bd_lista!$A$3:$E$593,5,FALSE)</f>
        <v>Gobiernos Autonomos Municipales</v>
      </c>
      <c r="W143" s="426"/>
    </row>
    <row r="144" spans="1:23" ht="15" hidden="1" customHeight="1">
      <c r="A144" s="325">
        <v>1106</v>
      </c>
      <c r="B144" s="427">
        <f>+A144</f>
        <v>1106</v>
      </c>
      <c r="C144" s="318" t="str">
        <f>+VLOOKUP(A144,bd_lista!$A$3:$C$593,3,FALSE)</f>
        <v>Gobierno Autónomo Municipal de Villa Zudañez (Tacopaya)</v>
      </c>
      <c r="D144" s="429" t="str">
        <f>+C144</f>
        <v>Gobierno Autónomo Municipal de Villa Zudañez (Tacopaya)</v>
      </c>
      <c r="E144" s="346" t="s">
        <v>1418</v>
      </c>
      <c r="F144" s="314">
        <f ca="1">+IFERROR(INDEX('Hoja de Trabajo para listado'!$A$155:$Z$1048576,MATCH($A144,'Hoja de Trabajo para listado'!$A$155:$A$1048576,0),MATCH((CUADRO!F$5&amp;$E144),'Hoja de Trabajo para listado'!$A$151:$Z$151,0)),0)+IFERROR(INDEX('Hoja de Trabajo para listado'!$AB$155:$BA$1048576,MATCH($A144,'Hoja de Trabajo para listado'!$AB$155:$AB$1048576,0),MATCH((CUADRO!F$5&amp;$E144),'Hoja de Trabajo para listado'!$AB$151:$BA$151,0)),0)+IFERROR(INDEX('Hoja de Trabajo para listado'!$BC$155:$CB$1048576,MATCH($A144,'Hoja de Trabajo para listado'!$BC$155:$BC$1048576,0),MATCH((CUADRO!F$5&amp;$E144),'Hoja de Trabajo para listado'!$BC$151:$CB$151,0)),0)+IFERROR(INDEX('Hoja de Trabajo para listado'!$DE$153:$DG$274,MATCH($A144,'Hoja de Trabajo para listado'!$DE$153:$DE$1048576,0),MATCH((CUADRO!F$5&amp;$E144),'Hoja de Trabajo para listado'!$DE$151:$DG$151,0)),0)+IFERROR(INDEX('Hoja de Trabajo para listado'!$CD$155:$DC$1048576,MATCH($A144,'Hoja de Trabajo para listado'!$CD$155:$CD$1048576,0),MATCH((CUADRO!F$5&amp;$E144),'Hoja de Trabajo para listado'!$CD$151:$DC$151,0)),0)</f>
        <v>0</v>
      </c>
      <c r="G144" s="314">
        <f ca="1">+IFERROR(INDEX('Hoja de Trabajo para listado'!$A$155:$Z$1048576,MATCH($A144,'Hoja de Trabajo para listado'!$A$155:$A$1048576,0),MATCH((CUADRO!G$5&amp;$E144),'Hoja de Trabajo para listado'!$A$151:$Z$151,0)),0)+IFERROR(INDEX('Hoja de Trabajo para listado'!$AB$155:$BA$1048576,MATCH($A144,'Hoja de Trabajo para listado'!$AB$155:$AB$1048576,0),MATCH((CUADRO!G$5&amp;$E144),'Hoja de Trabajo para listado'!$AB$151:$BA$151,0)),0)+IFERROR(INDEX('Hoja de Trabajo para listado'!$BC$155:$CB$1048576,MATCH($A144,'Hoja de Trabajo para listado'!$BC$155:$BC$1048576,0),MATCH((CUADRO!G$5&amp;$E144),'Hoja de Trabajo para listado'!$BC$151:$CB$151,0)),0)+IFERROR(INDEX('Hoja de Trabajo para listado'!$DE$153:$DG$274,MATCH($A144,'Hoja de Trabajo para listado'!$DE$153:$DE$1048576,0),MATCH((CUADRO!G$5&amp;$E144),'Hoja de Trabajo para listado'!$DE$151:$DG$151,0)),0)+IFERROR(INDEX('Hoja de Trabajo para listado'!$CD$155:$DC$1048576,MATCH($A144,'Hoja de Trabajo para listado'!$CD$155:$CD$1048576,0),MATCH((CUADRO!G$5&amp;$E144),'Hoja de Trabajo para listado'!$CD$151:$DC$151,0)),0)</f>
        <v>0</v>
      </c>
      <c r="H144" s="314">
        <f ca="1">+IFERROR(INDEX('Hoja de Trabajo para listado'!$A$155:$Z$1048576,MATCH($A144,'Hoja de Trabajo para listado'!$A$155:$A$1048576,0),MATCH((CUADRO!H$5&amp;$E144),'Hoja de Trabajo para listado'!$A$151:$Z$151,0)),0)+IFERROR(INDEX('Hoja de Trabajo para listado'!$AB$155:$BA$1048576,MATCH($A144,'Hoja de Trabajo para listado'!$AB$155:$AB$1048576,0),MATCH((CUADRO!H$5&amp;$E144),'Hoja de Trabajo para listado'!$AB$151:$BA$151,0)),0)+IFERROR(INDEX('Hoja de Trabajo para listado'!$BC$155:$CB$1048576,MATCH($A144,'Hoja de Trabajo para listado'!$BC$155:$BC$1048576,0),MATCH((CUADRO!H$5&amp;$E144),'Hoja de Trabajo para listado'!$BC$151:$CB$151,0)),0)+IFERROR(INDEX('Hoja de Trabajo para listado'!$DE$153:$DG$274,MATCH($A144,'Hoja de Trabajo para listado'!$DE$153:$DE$1048576,0),MATCH((CUADRO!H$5&amp;$E144),'Hoja de Trabajo para listado'!$DE$151:$DG$151,0)),0)+IFERROR(INDEX('Hoja de Trabajo para listado'!$CD$155:$DC$1048576,MATCH($A144,'Hoja de Trabajo para listado'!$CD$155:$CD$1048576,0),MATCH((CUADRO!H$5&amp;$E144),'Hoja de Trabajo para listado'!$CD$151:$DC$151,0)),0)</f>
        <v>0</v>
      </c>
      <c r="I144" s="314">
        <f ca="1">+IFERROR(INDEX('Hoja de Trabajo para listado'!$A$155:$Z$1048576,MATCH($A144,'Hoja de Trabajo para listado'!$A$155:$A$1048576,0),MATCH((CUADRO!I$5&amp;$E144),'Hoja de Trabajo para listado'!$A$151:$Z$151,0)),0)+IFERROR(INDEX('Hoja de Trabajo para listado'!$AB$155:$BA$1048576,MATCH($A144,'Hoja de Trabajo para listado'!$AB$155:$AB$1048576,0),MATCH((CUADRO!I$5&amp;$E144),'Hoja de Trabajo para listado'!$AB$151:$BA$151,0)),0)+IFERROR(INDEX('Hoja de Trabajo para listado'!$BC$155:$CB$1048576,MATCH($A144,'Hoja de Trabajo para listado'!$BC$155:$BC$1048576,0),MATCH((CUADRO!I$5&amp;$E144),'Hoja de Trabajo para listado'!$BC$151:$CB$151,0)),0)+IFERROR(INDEX('Hoja de Trabajo para listado'!$DE$153:$DG$274,MATCH($A144,'Hoja de Trabajo para listado'!$DE$153:$DE$1048576,0),MATCH((CUADRO!I$5&amp;$E144),'Hoja de Trabajo para listado'!$DE$151:$DG$151,0)),0)+IFERROR(INDEX('Hoja de Trabajo para listado'!$CD$155:$DC$1048576,MATCH($A144,'Hoja de Trabajo para listado'!$CD$155:$CD$1048576,0),MATCH((CUADRO!I$5&amp;$E144),'Hoja de Trabajo para listado'!$CD$151:$DC$151,0)),0)</f>
        <v>0</v>
      </c>
      <c r="J144" s="314">
        <f ca="1">+IFERROR(INDEX('Hoja de Trabajo para listado'!$A$155:$Z$1048576,MATCH($A144,'Hoja de Trabajo para listado'!$A$155:$A$1048576,0),MATCH((CUADRO!J$5&amp;$E144),'Hoja de Trabajo para listado'!$A$151:$Z$151,0)),0)+IFERROR(INDEX('Hoja de Trabajo para listado'!$AB$155:$BA$1048576,MATCH($A144,'Hoja de Trabajo para listado'!$AB$155:$AB$1048576,0),MATCH((CUADRO!J$5&amp;$E144),'Hoja de Trabajo para listado'!$AB$151:$BA$151,0)),0)+IFERROR(INDEX('Hoja de Trabajo para listado'!$BC$155:$CB$1048576,MATCH($A144,'Hoja de Trabajo para listado'!$BC$155:$BC$1048576,0),MATCH((CUADRO!J$5&amp;$E144),'Hoja de Trabajo para listado'!$BC$151:$CB$151,0)),0)+IFERROR(INDEX('Hoja de Trabajo para listado'!$DE$153:$DG$274,MATCH($A144,'Hoja de Trabajo para listado'!$DE$153:$DE$1048576,0),MATCH((CUADRO!J$5&amp;$E144),'Hoja de Trabajo para listado'!$DE$151:$DG$151,0)),0)+IFERROR(INDEX('Hoja de Trabajo para listado'!$CD$155:$DC$1048576,MATCH($A144,'Hoja de Trabajo para listado'!$CD$155:$CD$1048576,0),MATCH((CUADRO!J$5&amp;$E144),'Hoja de Trabajo para listado'!$CD$151:$DC$151,0)),0)</f>
        <v>0</v>
      </c>
      <c r="K144" s="314">
        <f ca="1">+IFERROR(INDEX('Hoja de Trabajo para listado'!$A$155:$Z$1048576,MATCH($A144,'Hoja de Trabajo para listado'!$A$155:$A$1048576,0),MATCH((CUADRO!K$5&amp;$E144),'Hoja de Trabajo para listado'!$A$151:$Z$151,0)),0)+IFERROR(INDEX('Hoja de Trabajo para listado'!$AB$155:$BA$1048576,MATCH($A144,'Hoja de Trabajo para listado'!$AB$155:$AB$1048576,0),MATCH((CUADRO!K$5&amp;$E144),'Hoja de Trabajo para listado'!$AB$151:$BA$151,0)),0)+IFERROR(INDEX('Hoja de Trabajo para listado'!$BC$155:$CB$1048576,MATCH($A144,'Hoja de Trabajo para listado'!$BC$155:$BC$1048576,0),MATCH((CUADRO!K$5&amp;$E144),'Hoja de Trabajo para listado'!$BC$151:$CB$151,0)),0)+IFERROR(INDEX('Hoja de Trabajo para listado'!$DE$153:$DG$274,MATCH($A144,'Hoja de Trabajo para listado'!$DE$153:$DE$1048576,0),MATCH((CUADRO!K$5&amp;$E144),'Hoja de Trabajo para listado'!$DE$151:$DG$151,0)),0)+IFERROR(INDEX('Hoja de Trabajo para listado'!$CD$155:$DC$1048576,MATCH($A144,'Hoja de Trabajo para listado'!$CD$155:$CD$1048576,0),MATCH((CUADRO!K$5&amp;$E144),'Hoja de Trabajo para listado'!$CD$151:$DC$151,0)),0)</f>
        <v>0</v>
      </c>
      <c r="L144" s="314">
        <f ca="1">+IFERROR(INDEX('Hoja de Trabajo para listado'!$A$155:$Z$1048576,MATCH($A144,'Hoja de Trabajo para listado'!$A$155:$A$1048576,0),MATCH((CUADRO!L$5&amp;$E144),'Hoja de Trabajo para listado'!$A$151:$Z$151,0)),0)+IFERROR(INDEX('Hoja de Trabajo para listado'!$AB$155:$BA$1048576,MATCH($A144,'Hoja de Trabajo para listado'!$AB$155:$AB$1048576,0),MATCH((CUADRO!L$5&amp;$E144),'Hoja de Trabajo para listado'!$AB$151:$BA$151,0)),0)+IFERROR(INDEX('Hoja de Trabajo para listado'!$BC$155:$CB$1048576,MATCH($A144,'Hoja de Trabajo para listado'!$BC$155:$BC$1048576,0),MATCH((CUADRO!L$5&amp;$E144),'Hoja de Trabajo para listado'!$BC$151:$CB$151,0)),0)+IFERROR(INDEX('Hoja de Trabajo para listado'!$DE$153:$DG$274,MATCH($A144,'Hoja de Trabajo para listado'!$DE$153:$DE$1048576,0),MATCH((CUADRO!L$5&amp;$E144),'Hoja de Trabajo para listado'!$DE$151:$DG$151,0)),0)+IFERROR(INDEX('Hoja de Trabajo para listado'!$CD$155:$DC$1048576,MATCH($A144,'Hoja de Trabajo para listado'!$CD$155:$CD$1048576,0),MATCH((CUADRO!L$5&amp;$E144),'Hoja de Trabajo para listado'!$CD$151:$DC$151,0)),0)</f>
        <v>0</v>
      </c>
      <c r="M144" s="314">
        <f ca="1">+IFERROR(INDEX('Hoja de Trabajo para listado'!$A$155:$Z$1048576,MATCH($A144,'Hoja de Trabajo para listado'!$A$155:$A$1048576,0),MATCH((CUADRO!M$5&amp;$E144),'Hoja de Trabajo para listado'!$A$151:$Z$151,0)),0)+IFERROR(INDEX('Hoja de Trabajo para listado'!$AB$155:$BA$1048576,MATCH($A144,'Hoja de Trabajo para listado'!$AB$155:$AB$1048576,0),MATCH((CUADRO!M$5&amp;$E144),'Hoja de Trabajo para listado'!$AB$151:$BA$151,0)),0)+IFERROR(INDEX('Hoja de Trabajo para listado'!$BC$155:$CB$1048576,MATCH($A144,'Hoja de Trabajo para listado'!$BC$155:$BC$1048576,0),MATCH((CUADRO!M$5&amp;$E144),'Hoja de Trabajo para listado'!$BC$151:$CB$151,0)),0)+IFERROR(INDEX('Hoja de Trabajo para listado'!$DE$153:$DG$274,MATCH($A144,'Hoja de Trabajo para listado'!$DE$153:$DE$1048576,0),MATCH((CUADRO!M$5&amp;$E144),'Hoja de Trabajo para listado'!$DE$151:$DG$151,0)),0)+IFERROR(INDEX('Hoja de Trabajo para listado'!$CD$155:$DC$1048576,MATCH($A144,'Hoja de Trabajo para listado'!$CD$155:$CD$1048576,0),MATCH((CUADRO!M$5&amp;$E144),'Hoja de Trabajo para listado'!$CD$151:$DC$151,0)),0)</f>
        <v>0</v>
      </c>
      <c r="N144" s="314">
        <f ca="1">+IFERROR(INDEX('Hoja de Trabajo para listado'!$A$155:$Z$1048576,MATCH($A144,'Hoja de Trabajo para listado'!$A$155:$A$1048576,0),MATCH((CUADRO!N$5&amp;$E144),'Hoja de Trabajo para listado'!$A$151:$Z$151,0)),0)+IFERROR(INDEX('Hoja de Trabajo para listado'!$AB$155:$BA$1048576,MATCH($A144,'Hoja de Trabajo para listado'!$AB$155:$AB$1048576,0),MATCH((CUADRO!N$5&amp;$E144),'Hoja de Trabajo para listado'!$AB$151:$BA$151,0)),0)+IFERROR(INDEX('Hoja de Trabajo para listado'!$BC$155:$CB$1048576,MATCH($A144,'Hoja de Trabajo para listado'!$BC$155:$BC$1048576,0),MATCH((CUADRO!N$5&amp;$E144),'Hoja de Trabajo para listado'!$BC$151:$CB$151,0)),0)+IFERROR(INDEX('Hoja de Trabajo para listado'!$DE$153:$DG$274,MATCH($A144,'Hoja de Trabajo para listado'!$DE$153:$DE$1048576,0),MATCH((CUADRO!N$5&amp;$E144),'Hoja de Trabajo para listado'!$DE$151:$DG$151,0)),0)+IFERROR(INDEX('Hoja de Trabajo para listado'!$CD$155:$DC$1048576,MATCH($A144,'Hoja de Trabajo para listado'!$CD$155:$CD$1048576,0),MATCH((CUADRO!N$5&amp;$E144),'Hoja de Trabajo para listado'!$CD$151:$DC$151,0)),0)</f>
        <v>0</v>
      </c>
      <c r="O144" s="314">
        <f ca="1">+IFERROR(INDEX('Hoja de Trabajo para listado'!$A$155:$Z$1048576,MATCH($A144,'Hoja de Trabajo para listado'!$A$155:$A$1048576,0),MATCH((CUADRO!O$5&amp;$E144),'Hoja de Trabajo para listado'!$A$151:$Z$151,0)),0)+IFERROR(INDEX('Hoja de Trabajo para listado'!$AB$155:$BA$1048576,MATCH($A144,'Hoja de Trabajo para listado'!$AB$155:$AB$1048576,0),MATCH((CUADRO!O$5&amp;$E144),'Hoja de Trabajo para listado'!$AB$151:$BA$151,0)),0)+IFERROR(INDEX('Hoja de Trabajo para listado'!$BC$155:$CB$1048576,MATCH($A144,'Hoja de Trabajo para listado'!$BC$155:$BC$1048576,0),MATCH((CUADRO!O$5&amp;$E144),'Hoja de Trabajo para listado'!$BC$151:$CB$151,0)),0)+IFERROR(INDEX('Hoja de Trabajo para listado'!$DE$153:$DG$274,MATCH($A144,'Hoja de Trabajo para listado'!$DE$153:$DE$1048576,0),MATCH((CUADRO!O$5&amp;$E144),'Hoja de Trabajo para listado'!$DE$151:$DG$151,0)),0)+IFERROR(INDEX('Hoja de Trabajo para listado'!$CD$155:$DC$1048576,MATCH($A144,'Hoja de Trabajo para listado'!$CD$155:$CD$1048576,0),MATCH((CUADRO!O$5&amp;$E144),'Hoja de Trabajo para listado'!$CD$151:$DC$151,0)),0)</f>
        <v>0</v>
      </c>
      <c r="P144" s="314">
        <f ca="1">+IFERROR(INDEX('Hoja de Trabajo para listado'!$A$155:$Z$1048576,MATCH($A144,'Hoja de Trabajo para listado'!$A$155:$A$1048576,0),MATCH((CUADRO!P$5&amp;$E144),'Hoja de Trabajo para listado'!$A$151:$Z$151,0)),0)+IFERROR(INDEX('Hoja de Trabajo para listado'!$AB$155:$BA$1048576,MATCH($A144,'Hoja de Trabajo para listado'!$AB$155:$AB$1048576,0),MATCH((CUADRO!P$5&amp;$E144),'Hoja de Trabajo para listado'!$AB$151:$BA$151,0)),0)+IFERROR(INDEX('Hoja de Trabajo para listado'!$BC$155:$CB$1048576,MATCH($A144,'Hoja de Trabajo para listado'!$BC$155:$BC$1048576,0),MATCH((CUADRO!P$5&amp;$E144),'Hoja de Trabajo para listado'!$BC$151:$CB$151,0)),0)+IFERROR(INDEX('Hoja de Trabajo para listado'!$DE$153:$DG$274,MATCH($A144,'Hoja de Trabajo para listado'!$DE$153:$DE$1048576,0),MATCH((CUADRO!P$5&amp;$E144),'Hoja de Trabajo para listado'!$DE$151:$DG$151,0)),0)+IFERROR(INDEX('Hoja de Trabajo para listado'!$CD$155:$DC$1048576,MATCH($A144,'Hoja de Trabajo para listado'!$CD$155:$CD$1048576,0),MATCH((CUADRO!P$5&amp;$E144),'Hoja de Trabajo para listado'!$CD$151:$DC$151,0)),0)</f>
        <v>0</v>
      </c>
      <c r="Q144" s="314">
        <f ca="1">+IFERROR(INDEX('Hoja de Trabajo para listado'!$A$155:$Z$1048576,MATCH($A144,'Hoja de Trabajo para listado'!$A$155:$A$1048576,0),MATCH((CUADRO!Q$5&amp;$E144),'Hoja de Trabajo para listado'!$A$151:$Z$151,0)),0)+IFERROR(INDEX('Hoja de Trabajo para listado'!$AB$155:$BA$1048576,MATCH($A144,'Hoja de Trabajo para listado'!$AB$155:$AB$1048576,0),MATCH((CUADRO!Q$5&amp;$E144),'Hoja de Trabajo para listado'!$AB$151:$BA$151,0)),0)+IFERROR(INDEX('Hoja de Trabajo para listado'!$BC$155:$CB$1048576,MATCH($A144,'Hoja de Trabajo para listado'!$BC$155:$BC$1048576,0),MATCH((CUADRO!Q$5&amp;$E144),'Hoja de Trabajo para listado'!$BC$151:$CB$151,0)),0)+IFERROR(INDEX('Hoja de Trabajo para listado'!$DE$153:$DG$274,MATCH($A144,'Hoja de Trabajo para listado'!$DE$153:$DE$1048576,0),MATCH((CUADRO!Q$5&amp;$E144),'Hoja de Trabajo para listado'!$DE$151:$DG$151,0)),0)+IFERROR(INDEX('Hoja de Trabajo para listado'!$CD$155:$DC$1048576,MATCH($A144,'Hoja de Trabajo para listado'!$CD$155:$CD$1048576,0),MATCH((CUADRO!Q$5&amp;$E144),'Hoja de Trabajo para listado'!$CD$151:$DC$151,0)),0)</f>
        <v>0</v>
      </c>
      <c r="R144" s="314">
        <f t="shared" ca="1" si="4"/>
        <v>0</v>
      </c>
      <c r="S144" s="345"/>
      <c r="T144" s="314">
        <f ca="1">+T145</f>
        <v>0</v>
      </c>
      <c r="U144" s="313">
        <f t="shared" si="5"/>
        <v>1</v>
      </c>
      <c r="V144" s="319" t="str">
        <f>+VLOOKUP(A144,bd_lista!$A$3:$E$593,5,FALSE)</f>
        <v>Gobiernos Autonomos Municipales</v>
      </c>
      <c r="W144" s="425" t="str">
        <f>+V144</f>
        <v>Gobiernos Autonomos Municipales</v>
      </c>
    </row>
    <row r="145" spans="1:23" ht="15" hidden="1" customHeight="1">
      <c r="A145" s="323">
        <v>1106</v>
      </c>
      <c r="B145" s="428"/>
      <c r="C145" s="319" t="str">
        <f>+VLOOKUP(A145,bd_lista!$A$3:$C$593,3,FALSE)</f>
        <v>Gobierno Autónomo Municipal de Villa Zudañez (Tacopaya)</v>
      </c>
      <c r="D145" s="430"/>
      <c r="E145" s="347" t="s">
        <v>1419</v>
      </c>
      <c r="F145" s="316">
        <f ca="1">+IFERROR(INDEX('Hoja de Trabajo para listado'!$A$155:$Z$1048576,MATCH($A145,'Hoja de Trabajo para listado'!$A$155:$A$1048576,0),MATCH((CUADRO!F$5&amp;$E145),'Hoja de Trabajo para listado'!$A$151:$Z$151,0)),0)+IFERROR(INDEX('Hoja de Trabajo para listado'!$AB$155:$BA$1048576,MATCH($A145,'Hoja de Trabajo para listado'!$AB$155:$AB$1048576,0),MATCH((CUADRO!F$5&amp;$E145),'Hoja de Trabajo para listado'!$AB$151:$BA$151,0)),0)+IFERROR(INDEX('Hoja de Trabajo para listado'!$BC$155:$CB$1048576,MATCH($A145,'Hoja de Trabajo para listado'!$BC$155:$BC$1048576,0),MATCH((CUADRO!F$5&amp;$E145),'Hoja de Trabajo para listado'!$BC$151:$CB$151,0)),0)+IFERROR(INDEX('Hoja de Trabajo para listado'!$DE$153:$DG$274,MATCH($A145,'Hoja de Trabajo para listado'!$DE$153:$DE$1048576,0),MATCH((CUADRO!F$5&amp;$E145),'Hoja de Trabajo para listado'!$DE$151:$DG$151,0)),0)+IFERROR(INDEX('Hoja de Trabajo para listado'!$CD$155:$DC$1048576,MATCH($A145,'Hoja de Trabajo para listado'!$CD$155:$CD$1048576,0),MATCH((CUADRO!F$5&amp;$E145),'Hoja de Trabajo para listado'!$CD$151:$DC$151,0)),0)</f>
        <v>0</v>
      </c>
      <c r="G145" s="316">
        <f ca="1">+IFERROR(INDEX('Hoja de Trabajo para listado'!$A$155:$Z$1048576,MATCH($A145,'Hoja de Trabajo para listado'!$A$155:$A$1048576,0),MATCH((CUADRO!G$5&amp;$E145),'Hoja de Trabajo para listado'!$A$151:$Z$151,0)),0)+IFERROR(INDEX('Hoja de Trabajo para listado'!$AB$155:$BA$1048576,MATCH($A145,'Hoja de Trabajo para listado'!$AB$155:$AB$1048576,0),MATCH((CUADRO!G$5&amp;$E145),'Hoja de Trabajo para listado'!$AB$151:$BA$151,0)),0)+IFERROR(INDEX('Hoja de Trabajo para listado'!$BC$155:$CB$1048576,MATCH($A145,'Hoja de Trabajo para listado'!$BC$155:$BC$1048576,0),MATCH((CUADRO!G$5&amp;$E145),'Hoja de Trabajo para listado'!$BC$151:$CB$151,0)),0)+IFERROR(INDEX('Hoja de Trabajo para listado'!$DE$153:$DG$274,MATCH($A145,'Hoja de Trabajo para listado'!$DE$153:$DE$1048576,0),MATCH((CUADRO!G$5&amp;$E145),'Hoja de Trabajo para listado'!$DE$151:$DG$151,0)),0)+IFERROR(INDEX('Hoja de Trabajo para listado'!$CD$155:$DC$1048576,MATCH($A145,'Hoja de Trabajo para listado'!$CD$155:$CD$1048576,0),MATCH((CUADRO!G$5&amp;$E145),'Hoja de Trabajo para listado'!$CD$151:$DC$151,0)),0)</f>
        <v>0</v>
      </c>
      <c r="H145" s="316">
        <f ca="1">+IFERROR(INDEX('Hoja de Trabajo para listado'!$A$155:$Z$1048576,MATCH($A145,'Hoja de Trabajo para listado'!$A$155:$A$1048576,0),MATCH((CUADRO!H$5&amp;$E145),'Hoja de Trabajo para listado'!$A$151:$Z$151,0)),0)+IFERROR(INDEX('Hoja de Trabajo para listado'!$AB$155:$BA$1048576,MATCH($A145,'Hoja de Trabajo para listado'!$AB$155:$AB$1048576,0),MATCH((CUADRO!H$5&amp;$E145),'Hoja de Trabajo para listado'!$AB$151:$BA$151,0)),0)+IFERROR(INDEX('Hoja de Trabajo para listado'!$BC$155:$CB$1048576,MATCH($A145,'Hoja de Trabajo para listado'!$BC$155:$BC$1048576,0),MATCH((CUADRO!H$5&amp;$E145),'Hoja de Trabajo para listado'!$BC$151:$CB$151,0)),0)+IFERROR(INDEX('Hoja de Trabajo para listado'!$DE$153:$DG$274,MATCH($A145,'Hoja de Trabajo para listado'!$DE$153:$DE$1048576,0),MATCH((CUADRO!H$5&amp;$E145),'Hoja de Trabajo para listado'!$DE$151:$DG$151,0)),0)+IFERROR(INDEX('Hoja de Trabajo para listado'!$CD$155:$DC$1048576,MATCH($A145,'Hoja de Trabajo para listado'!$CD$155:$CD$1048576,0),MATCH((CUADRO!H$5&amp;$E145),'Hoja de Trabajo para listado'!$CD$151:$DC$151,0)),0)</f>
        <v>0</v>
      </c>
      <c r="I145" s="316">
        <f ca="1">+IFERROR(INDEX('Hoja de Trabajo para listado'!$A$155:$Z$1048576,MATCH($A145,'Hoja de Trabajo para listado'!$A$155:$A$1048576,0),MATCH((CUADRO!I$5&amp;$E145),'Hoja de Trabajo para listado'!$A$151:$Z$151,0)),0)+IFERROR(INDEX('Hoja de Trabajo para listado'!$AB$155:$BA$1048576,MATCH($A145,'Hoja de Trabajo para listado'!$AB$155:$AB$1048576,0),MATCH((CUADRO!I$5&amp;$E145),'Hoja de Trabajo para listado'!$AB$151:$BA$151,0)),0)+IFERROR(INDEX('Hoja de Trabajo para listado'!$BC$155:$CB$1048576,MATCH($A145,'Hoja de Trabajo para listado'!$BC$155:$BC$1048576,0),MATCH((CUADRO!I$5&amp;$E145),'Hoja de Trabajo para listado'!$BC$151:$CB$151,0)),0)+IFERROR(INDEX('Hoja de Trabajo para listado'!$DE$153:$DG$274,MATCH($A145,'Hoja de Trabajo para listado'!$DE$153:$DE$1048576,0),MATCH((CUADRO!I$5&amp;$E145),'Hoja de Trabajo para listado'!$DE$151:$DG$151,0)),0)+IFERROR(INDEX('Hoja de Trabajo para listado'!$CD$155:$DC$1048576,MATCH($A145,'Hoja de Trabajo para listado'!$CD$155:$CD$1048576,0),MATCH((CUADRO!I$5&amp;$E145),'Hoja de Trabajo para listado'!$CD$151:$DC$151,0)),0)</f>
        <v>0</v>
      </c>
      <c r="J145" s="316">
        <f ca="1">+IFERROR(INDEX('Hoja de Trabajo para listado'!$A$155:$Z$1048576,MATCH($A145,'Hoja de Trabajo para listado'!$A$155:$A$1048576,0),MATCH((CUADRO!J$5&amp;$E145),'Hoja de Trabajo para listado'!$A$151:$Z$151,0)),0)+IFERROR(INDEX('Hoja de Trabajo para listado'!$AB$155:$BA$1048576,MATCH($A145,'Hoja de Trabajo para listado'!$AB$155:$AB$1048576,0),MATCH((CUADRO!J$5&amp;$E145),'Hoja de Trabajo para listado'!$AB$151:$BA$151,0)),0)+IFERROR(INDEX('Hoja de Trabajo para listado'!$BC$155:$CB$1048576,MATCH($A145,'Hoja de Trabajo para listado'!$BC$155:$BC$1048576,0),MATCH((CUADRO!J$5&amp;$E145),'Hoja de Trabajo para listado'!$BC$151:$CB$151,0)),0)+IFERROR(INDEX('Hoja de Trabajo para listado'!$DE$153:$DG$274,MATCH($A145,'Hoja de Trabajo para listado'!$DE$153:$DE$1048576,0),MATCH((CUADRO!J$5&amp;$E145),'Hoja de Trabajo para listado'!$DE$151:$DG$151,0)),0)+IFERROR(INDEX('Hoja de Trabajo para listado'!$CD$155:$DC$1048576,MATCH($A145,'Hoja de Trabajo para listado'!$CD$155:$CD$1048576,0),MATCH((CUADRO!J$5&amp;$E145),'Hoja de Trabajo para listado'!$CD$151:$DC$151,0)),0)</f>
        <v>0</v>
      </c>
      <c r="K145" s="316">
        <f ca="1">+IFERROR(INDEX('Hoja de Trabajo para listado'!$A$155:$Z$1048576,MATCH($A145,'Hoja de Trabajo para listado'!$A$155:$A$1048576,0),MATCH((CUADRO!K$5&amp;$E145),'Hoja de Trabajo para listado'!$A$151:$Z$151,0)),0)+IFERROR(INDEX('Hoja de Trabajo para listado'!$AB$155:$BA$1048576,MATCH($A145,'Hoja de Trabajo para listado'!$AB$155:$AB$1048576,0),MATCH((CUADRO!K$5&amp;$E145),'Hoja de Trabajo para listado'!$AB$151:$BA$151,0)),0)+IFERROR(INDEX('Hoja de Trabajo para listado'!$BC$155:$CB$1048576,MATCH($A145,'Hoja de Trabajo para listado'!$BC$155:$BC$1048576,0),MATCH((CUADRO!K$5&amp;$E145),'Hoja de Trabajo para listado'!$BC$151:$CB$151,0)),0)+IFERROR(INDEX('Hoja de Trabajo para listado'!$DE$153:$DG$274,MATCH($A145,'Hoja de Trabajo para listado'!$DE$153:$DE$1048576,0),MATCH((CUADRO!K$5&amp;$E145),'Hoja de Trabajo para listado'!$DE$151:$DG$151,0)),0)+IFERROR(INDEX('Hoja de Trabajo para listado'!$CD$155:$DC$1048576,MATCH($A145,'Hoja de Trabajo para listado'!$CD$155:$CD$1048576,0),MATCH((CUADRO!K$5&amp;$E145),'Hoja de Trabajo para listado'!$CD$151:$DC$151,0)),0)</f>
        <v>0</v>
      </c>
      <c r="L145" s="316">
        <f ca="1">+IFERROR(INDEX('Hoja de Trabajo para listado'!$A$155:$Z$1048576,MATCH($A145,'Hoja de Trabajo para listado'!$A$155:$A$1048576,0),MATCH((CUADRO!L$5&amp;$E145),'Hoja de Trabajo para listado'!$A$151:$Z$151,0)),0)+IFERROR(INDEX('Hoja de Trabajo para listado'!$AB$155:$BA$1048576,MATCH($A145,'Hoja de Trabajo para listado'!$AB$155:$AB$1048576,0),MATCH((CUADRO!L$5&amp;$E145),'Hoja de Trabajo para listado'!$AB$151:$BA$151,0)),0)+IFERROR(INDEX('Hoja de Trabajo para listado'!$BC$155:$CB$1048576,MATCH($A145,'Hoja de Trabajo para listado'!$BC$155:$BC$1048576,0),MATCH((CUADRO!L$5&amp;$E145),'Hoja de Trabajo para listado'!$BC$151:$CB$151,0)),0)+IFERROR(INDEX('Hoja de Trabajo para listado'!$DE$153:$DG$274,MATCH($A145,'Hoja de Trabajo para listado'!$DE$153:$DE$1048576,0),MATCH((CUADRO!L$5&amp;$E145),'Hoja de Trabajo para listado'!$DE$151:$DG$151,0)),0)+IFERROR(INDEX('Hoja de Trabajo para listado'!$CD$155:$DC$1048576,MATCH($A145,'Hoja de Trabajo para listado'!$CD$155:$CD$1048576,0),MATCH((CUADRO!L$5&amp;$E145),'Hoja de Trabajo para listado'!$CD$151:$DC$151,0)),0)</f>
        <v>0</v>
      </c>
      <c r="M145" s="316">
        <f ca="1">+IFERROR(INDEX('Hoja de Trabajo para listado'!$A$155:$Z$1048576,MATCH($A145,'Hoja de Trabajo para listado'!$A$155:$A$1048576,0),MATCH((CUADRO!M$5&amp;$E145),'Hoja de Trabajo para listado'!$A$151:$Z$151,0)),0)+IFERROR(INDEX('Hoja de Trabajo para listado'!$AB$155:$BA$1048576,MATCH($A145,'Hoja de Trabajo para listado'!$AB$155:$AB$1048576,0),MATCH((CUADRO!M$5&amp;$E145),'Hoja de Trabajo para listado'!$AB$151:$BA$151,0)),0)+IFERROR(INDEX('Hoja de Trabajo para listado'!$BC$155:$CB$1048576,MATCH($A145,'Hoja de Trabajo para listado'!$BC$155:$BC$1048576,0),MATCH((CUADRO!M$5&amp;$E145),'Hoja de Trabajo para listado'!$BC$151:$CB$151,0)),0)+IFERROR(INDEX('Hoja de Trabajo para listado'!$DE$153:$DG$274,MATCH($A145,'Hoja de Trabajo para listado'!$DE$153:$DE$1048576,0),MATCH((CUADRO!M$5&amp;$E145),'Hoja de Trabajo para listado'!$DE$151:$DG$151,0)),0)+IFERROR(INDEX('Hoja de Trabajo para listado'!$CD$155:$DC$1048576,MATCH($A145,'Hoja de Trabajo para listado'!$CD$155:$CD$1048576,0),MATCH((CUADRO!M$5&amp;$E145),'Hoja de Trabajo para listado'!$CD$151:$DC$151,0)),0)</f>
        <v>0</v>
      </c>
      <c r="N145" s="316">
        <f ca="1">+IFERROR(INDEX('Hoja de Trabajo para listado'!$A$155:$Z$1048576,MATCH($A145,'Hoja de Trabajo para listado'!$A$155:$A$1048576,0),MATCH((CUADRO!N$5&amp;$E145),'Hoja de Trabajo para listado'!$A$151:$Z$151,0)),0)+IFERROR(INDEX('Hoja de Trabajo para listado'!$AB$155:$BA$1048576,MATCH($A145,'Hoja de Trabajo para listado'!$AB$155:$AB$1048576,0),MATCH((CUADRO!N$5&amp;$E145),'Hoja de Trabajo para listado'!$AB$151:$BA$151,0)),0)+IFERROR(INDEX('Hoja de Trabajo para listado'!$BC$155:$CB$1048576,MATCH($A145,'Hoja de Trabajo para listado'!$BC$155:$BC$1048576,0),MATCH((CUADRO!N$5&amp;$E145),'Hoja de Trabajo para listado'!$BC$151:$CB$151,0)),0)+IFERROR(INDEX('Hoja de Trabajo para listado'!$DE$153:$DG$274,MATCH($A145,'Hoja de Trabajo para listado'!$DE$153:$DE$1048576,0),MATCH((CUADRO!N$5&amp;$E145),'Hoja de Trabajo para listado'!$DE$151:$DG$151,0)),0)+IFERROR(INDEX('Hoja de Trabajo para listado'!$CD$155:$DC$1048576,MATCH($A145,'Hoja de Trabajo para listado'!$CD$155:$CD$1048576,0),MATCH((CUADRO!N$5&amp;$E145),'Hoja de Trabajo para listado'!$CD$151:$DC$151,0)),0)</f>
        <v>0</v>
      </c>
      <c r="O145" s="316">
        <f ca="1">+IFERROR(INDEX('Hoja de Trabajo para listado'!$A$155:$Z$1048576,MATCH($A145,'Hoja de Trabajo para listado'!$A$155:$A$1048576,0),MATCH((CUADRO!O$5&amp;$E145),'Hoja de Trabajo para listado'!$A$151:$Z$151,0)),0)+IFERROR(INDEX('Hoja de Trabajo para listado'!$AB$155:$BA$1048576,MATCH($A145,'Hoja de Trabajo para listado'!$AB$155:$AB$1048576,0),MATCH((CUADRO!O$5&amp;$E145),'Hoja de Trabajo para listado'!$AB$151:$BA$151,0)),0)+IFERROR(INDEX('Hoja de Trabajo para listado'!$BC$155:$CB$1048576,MATCH($A145,'Hoja de Trabajo para listado'!$BC$155:$BC$1048576,0),MATCH((CUADRO!O$5&amp;$E145),'Hoja de Trabajo para listado'!$BC$151:$CB$151,0)),0)+IFERROR(INDEX('Hoja de Trabajo para listado'!$DE$153:$DG$274,MATCH($A145,'Hoja de Trabajo para listado'!$DE$153:$DE$1048576,0),MATCH((CUADRO!O$5&amp;$E145),'Hoja de Trabajo para listado'!$DE$151:$DG$151,0)),0)+IFERROR(INDEX('Hoja de Trabajo para listado'!$CD$155:$DC$1048576,MATCH($A145,'Hoja de Trabajo para listado'!$CD$155:$CD$1048576,0),MATCH((CUADRO!O$5&amp;$E145),'Hoja de Trabajo para listado'!$CD$151:$DC$151,0)),0)</f>
        <v>0</v>
      </c>
      <c r="P145" s="316">
        <f ca="1">+IFERROR(INDEX('Hoja de Trabajo para listado'!$A$155:$Z$1048576,MATCH($A145,'Hoja de Trabajo para listado'!$A$155:$A$1048576,0),MATCH((CUADRO!P$5&amp;$E145),'Hoja de Trabajo para listado'!$A$151:$Z$151,0)),0)+IFERROR(INDEX('Hoja de Trabajo para listado'!$AB$155:$BA$1048576,MATCH($A145,'Hoja de Trabajo para listado'!$AB$155:$AB$1048576,0),MATCH((CUADRO!P$5&amp;$E145),'Hoja de Trabajo para listado'!$AB$151:$BA$151,0)),0)+IFERROR(INDEX('Hoja de Trabajo para listado'!$BC$155:$CB$1048576,MATCH($A145,'Hoja de Trabajo para listado'!$BC$155:$BC$1048576,0),MATCH((CUADRO!P$5&amp;$E145),'Hoja de Trabajo para listado'!$BC$151:$CB$151,0)),0)+IFERROR(INDEX('Hoja de Trabajo para listado'!$DE$153:$DG$274,MATCH($A145,'Hoja de Trabajo para listado'!$DE$153:$DE$1048576,0),MATCH((CUADRO!P$5&amp;$E145),'Hoja de Trabajo para listado'!$DE$151:$DG$151,0)),0)+IFERROR(INDEX('Hoja de Trabajo para listado'!$CD$155:$DC$1048576,MATCH($A145,'Hoja de Trabajo para listado'!$CD$155:$CD$1048576,0),MATCH((CUADRO!P$5&amp;$E145),'Hoja de Trabajo para listado'!$CD$151:$DC$151,0)),0)</f>
        <v>0</v>
      </c>
      <c r="Q145" s="316">
        <f ca="1">+IFERROR(INDEX('Hoja de Trabajo para listado'!$A$155:$Z$1048576,MATCH($A145,'Hoja de Trabajo para listado'!$A$155:$A$1048576,0),MATCH((CUADRO!Q$5&amp;$E145),'Hoja de Trabajo para listado'!$A$151:$Z$151,0)),0)+IFERROR(INDEX('Hoja de Trabajo para listado'!$AB$155:$BA$1048576,MATCH($A145,'Hoja de Trabajo para listado'!$AB$155:$AB$1048576,0),MATCH((CUADRO!Q$5&amp;$E145),'Hoja de Trabajo para listado'!$AB$151:$BA$151,0)),0)+IFERROR(INDEX('Hoja de Trabajo para listado'!$BC$155:$CB$1048576,MATCH($A145,'Hoja de Trabajo para listado'!$BC$155:$BC$1048576,0),MATCH((CUADRO!Q$5&amp;$E145),'Hoja de Trabajo para listado'!$BC$151:$CB$151,0)),0)+IFERROR(INDEX('Hoja de Trabajo para listado'!$DE$153:$DG$274,MATCH($A145,'Hoja de Trabajo para listado'!$DE$153:$DE$1048576,0),MATCH((CUADRO!Q$5&amp;$E145),'Hoja de Trabajo para listado'!$DE$151:$DG$151,0)),0)+IFERROR(INDEX('Hoja de Trabajo para listado'!$CD$155:$DC$1048576,MATCH($A145,'Hoja de Trabajo para listado'!$CD$155:$CD$1048576,0),MATCH((CUADRO!Q$5&amp;$E145),'Hoja de Trabajo para listado'!$CD$151:$DC$151,0)),0)</f>
        <v>0</v>
      </c>
      <c r="R145" s="316">
        <f t="shared" ca="1" si="4"/>
        <v>0</v>
      </c>
      <c r="S145" s="344">
        <f ca="1">+R144+R145</f>
        <v>0</v>
      </c>
      <c r="T145" s="316">
        <f ca="1">+S145</f>
        <v>0</v>
      </c>
      <c r="U145" s="315">
        <f t="shared" si="5"/>
        <v>2</v>
      </c>
      <c r="V145" s="319" t="str">
        <f>+VLOOKUP(A145,bd_lista!$A$3:$E$593,5,FALSE)</f>
        <v>Gobiernos Autonomos Municipales</v>
      </c>
      <c r="W145" s="426"/>
    </row>
    <row r="146" spans="1:23" ht="15" hidden="1" customHeight="1">
      <c r="A146" s="325">
        <v>1107</v>
      </c>
      <c r="B146" s="427">
        <f>+A146</f>
        <v>1107</v>
      </c>
      <c r="C146" s="318" t="str">
        <f>+VLOOKUP(A146,bd_lista!$A$3:$C$593,3,FALSE)</f>
        <v>Gobierno Autónomo Municipal de Presto</v>
      </c>
      <c r="D146" s="429" t="str">
        <f>+C146</f>
        <v>Gobierno Autónomo Municipal de Presto</v>
      </c>
      <c r="E146" s="346" t="s">
        <v>1418</v>
      </c>
      <c r="F146" s="314">
        <f ca="1">+IFERROR(INDEX('Hoja de Trabajo para listado'!$A$155:$Z$1048576,MATCH($A146,'Hoja de Trabajo para listado'!$A$155:$A$1048576,0),MATCH((CUADRO!F$5&amp;$E146),'Hoja de Trabajo para listado'!$A$151:$Z$151,0)),0)+IFERROR(INDEX('Hoja de Trabajo para listado'!$AB$155:$BA$1048576,MATCH($A146,'Hoja de Trabajo para listado'!$AB$155:$AB$1048576,0),MATCH((CUADRO!F$5&amp;$E146),'Hoja de Trabajo para listado'!$AB$151:$BA$151,0)),0)+IFERROR(INDEX('Hoja de Trabajo para listado'!$BC$155:$CB$1048576,MATCH($A146,'Hoja de Trabajo para listado'!$BC$155:$BC$1048576,0),MATCH((CUADRO!F$5&amp;$E146),'Hoja de Trabajo para listado'!$BC$151:$CB$151,0)),0)+IFERROR(INDEX('Hoja de Trabajo para listado'!$DE$153:$DG$274,MATCH($A146,'Hoja de Trabajo para listado'!$DE$153:$DE$1048576,0),MATCH((CUADRO!F$5&amp;$E146),'Hoja de Trabajo para listado'!$DE$151:$DG$151,0)),0)+IFERROR(INDEX('Hoja de Trabajo para listado'!$CD$155:$DC$1048576,MATCH($A146,'Hoja de Trabajo para listado'!$CD$155:$CD$1048576,0),MATCH((CUADRO!F$5&amp;$E146),'Hoja de Trabajo para listado'!$CD$151:$DC$151,0)),0)</f>
        <v>0</v>
      </c>
      <c r="G146" s="314">
        <f ca="1">+IFERROR(INDEX('Hoja de Trabajo para listado'!$A$155:$Z$1048576,MATCH($A146,'Hoja de Trabajo para listado'!$A$155:$A$1048576,0),MATCH((CUADRO!G$5&amp;$E146),'Hoja de Trabajo para listado'!$A$151:$Z$151,0)),0)+IFERROR(INDEX('Hoja de Trabajo para listado'!$AB$155:$BA$1048576,MATCH($A146,'Hoja de Trabajo para listado'!$AB$155:$AB$1048576,0),MATCH((CUADRO!G$5&amp;$E146),'Hoja de Trabajo para listado'!$AB$151:$BA$151,0)),0)+IFERROR(INDEX('Hoja de Trabajo para listado'!$BC$155:$CB$1048576,MATCH($A146,'Hoja de Trabajo para listado'!$BC$155:$BC$1048576,0),MATCH((CUADRO!G$5&amp;$E146),'Hoja de Trabajo para listado'!$BC$151:$CB$151,0)),0)+IFERROR(INDEX('Hoja de Trabajo para listado'!$DE$153:$DG$274,MATCH($A146,'Hoja de Trabajo para listado'!$DE$153:$DE$1048576,0),MATCH((CUADRO!G$5&amp;$E146),'Hoja de Trabajo para listado'!$DE$151:$DG$151,0)),0)+IFERROR(INDEX('Hoja de Trabajo para listado'!$CD$155:$DC$1048576,MATCH($A146,'Hoja de Trabajo para listado'!$CD$155:$CD$1048576,0),MATCH((CUADRO!G$5&amp;$E146),'Hoja de Trabajo para listado'!$CD$151:$DC$151,0)),0)</f>
        <v>0</v>
      </c>
      <c r="H146" s="314">
        <f ca="1">+IFERROR(INDEX('Hoja de Trabajo para listado'!$A$155:$Z$1048576,MATCH($A146,'Hoja de Trabajo para listado'!$A$155:$A$1048576,0),MATCH((CUADRO!H$5&amp;$E146),'Hoja de Trabajo para listado'!$A$151:$Z$151,0)),0)+IFERROR(INDEX('Hoja de Trabajo para listado'!$AB$155:$BA$1048576,MATCH($A146,'Hoja de Trabajo para listado'!$AB$155:$AB$1048576,0),MATCH((CUADRO!H$5&amp;$E146),'Hoja de Trabajo para listado'!$AB$151:$BA$151,0)),0)+IFERROR(INDEX('Hoja de Trabajo para listado'!$BC$155:$CB$1048576,MATCH($A146,'Hoja de Trabajo para listado'!$BC$155:$BC$1048576,0),MATCH((CUADRO!H$5&amp;$E146),'Hoja de Trabajo para listado'!$BC$151:$CB$151,0)),0)+IFERROR(INDEX('Hoja de Trabajo para listado'!$DE$153:$DG$274,MATCH($A146,'Hoja de Trabajo para listado'!$DE$153:$DE$1048576,0),MATCH((CUADRO!H$5&amp;$E146),'Hoja de Trabajo para listado'!$DE$151:$DG$151,0)),0)+IFERROR(INDEX('Hoja de Trabajo para listado'!$CD$155:$DC$1048576,MATCH($A146,'Hoja de Trabajo para listado'!$CD$155:$CD$1048576,0),MATCH((CUADRO!H$5&amp;$E146),'Hoja de Trabajo para listado'!$CD$151:$DC$151,0)),0)</f>
        <v>0</v>
      </c>
      <c r="I146" s="314">
        <f ca="1">+IFERROR(INDEX('Hoja de Trabajo para listado'!$A$155:$Z$1048576,MATCH($A146,'Hoja de Trabajo para listado'!$A$155:$A$1048576,0),MATCH((CUADRO!I$5&amp;$E146),'Hoja de Trabajo para listado'!$A$151:$Z$151,0)),0)+IFERROR(INDEX('Hoja de Trabajo para listado'!$AB$155:$BA$1048576,MATCH($A146,'Hoja de Trabajo para listado'!$AB$155:$AB$1048576,0),MATCH((CUADRO!I$5&amp;$E146),'Hoja de Trabajo para listado'!$AB$151:$BA$151,0)),0)+IFERROR(INDEX('Hoja de Trabajo para listado'!$BC$155:$CB$1048576,MATCH($A146,'Hoja de Trabajo para listado'!$BC$155:$BC$1048576,0),MATCH((CUADRO!I$5&amp;$E146),'Hoja de Trabajo para listado'!$BC$151:$CB$151,0)),0)+IFERROR(INDEX('Hoja de Trabajo para listado'!$DE$153:$DG$274,MATCH($A146,'Hoja de Trabajo para listado'!$DE$153:$DE$1048576,0),MATCH((CUADRO!I$5&amp;$E146),'Hoja de Trabajo para listado'!$DE$151:$DG$151,0)),0)+IFERROR(INDEX('Hoja de Trabajo para listado'!$CD$155:$DC$1048576,MATCH($A146,'Hoja de Trabajo para listado'!$CD$155:$CD$1048576,0),MATCH((CUADRO!I$5&amp;$E146),'Hoja de Trabajo para listado'!$CD$151:$DC$151,0)),0)</f>
        <v>0</v>
      </c>
      <c r="J146" s="314">
        <f ca="1">+IFERROR(INDEX('Hoja de Trabajo para listado'!$A$155:$Z$1048576,MATCH($A146,'Hoja de Trabajo para listado'!$A$155:$A$1048576,0),MATCH((CUADRO!J$5&amp;$E146),'Hoja de Trabajo para listado'!$A$151:$Z$151,0)),0)+IFERROR(INDEX('Hoja de Trabajo para listado'!$AB$155:$BA$1048576,MATCH($A146,'Hoja de Trabajo para listado'!$AB$155:$AB$1048576,0),MATCH((CUADRO!J$5&amp;$E146),'Hoja de Trabajo para listado'!$AB$151:$BA$151,0)),0)+IFERROR(INDEX('Hoja de Trabajo para listado'!$BC$155:$CB$1048576,MATCH($A146,'Hoja de Trabajo para listado'!$BC$155:$BC$1048576,0),MATCH((CUADRO!J$5&amp;$E146),'Hoja de Trabajo para listado'!$BC$151:$CB$151,0)),0)+IFERROR(INDEX('Hoja de Trabajo para listado'!$DE$153:$DG$274,MATCH($A146,'Hoja de Trabajo para listado'!$DE$153:$DE$1048576,0),MATCH((CUADRO!J$5&amp;$E146),'Hoja de Trabajo para listado'!$DE$151:$DG$151,0)),0)+IFERROR(INDEX('Hoja de Trabajo para listado'!$CD$155:$DC$1048576,MATCH($A146,'Hoja de Trabajo para listado'!$CD$155:$CD$1048576,0),MATCH((CUADRO!J$5&amp;$E146),'Hoja de Trabajo para listado'!$CD$151:$DC$151,0)),0)</f>
        <v>0</v>
      </c>
      <c r="K146" s="314">
        <f ca="1">+IFERROR(INDEX('Hoja de Trabajo para listado'!$A$155:$Z$1048576,MATCH($A146,'Hoja de Trabajo para listado'!$A$155:$A$1048576,0),MATCH((CUADRO!K$5&amp;$E146),'Hoja de Trabajo para listado'!$A$151:$Z$151,0)),0)+IFERROR(INDEX('Hoja de Trabajo para listado'!$AB$155:$BA$1048576,MATCH($A146,'Hoja de Trabajo para listado'!$AB$155:$AB$1048576,0),MATCH((CUADRO!K$5&amp;$E146),'Hoja de Trabajo para listado'!$AB$151:$BA$151,0)),0)+IFERROR(INDEX('Hoja de Trabajo para listado'!$BC$155:$CB$1048576,MATCH($A146,'Hoja de Trabajo para listado'!$BC$155:$BC$1048576,0),MATCH((CUADRO!K$5&amp;$E146),'Hoja de Trabajo para listado'!$BC$151:$CB$151,0)),0)+IFERROR(INDEX('Hoja de Trabajo para listado'!$DE$153:$DG$274,MATCH($A146,'Hoja de Trabajo para listado'!$DE$153:$DE$1048576,0),MATCH((CUADRO!K$5&amp;$E146),'Hoja de Trabajo para listado'!$DE$151:$DG$151,0)),0)+IFERROR(INDEX('Hoja de Trabajo para listado'!$CD$155:$DC$1048576,MATCH($A146,'Hoja de Trabajo para listado'!$CD$155:$CD$1048576,0),MATCH((CUADRO!K$5&amp;$E146),'Hoja de Trabajo para listado'!$CD$151:$DC$151,0)),0)</f>
        <v>0</v>
      </c>
      <c r="L146" s="314">
        <f ca="1">+IFERROR(INDEX('Hoja de Trabajo para listado'!$A$155:$Z$1048576,MATCH($A146,'Hoja de Trabajo para listado'!$A$155:$A$1048576,0),MATCH((CUADRO!L$5&amp;$E146),'Hoja de Trabajo para listado'!$A$151:$Z$151,0)),0)+IFERROR(INDEX('Hoja de Trabajo para listado'!$AB$155:$BA$1048576,MATCH($A146,'Hoja de Trabajo para listado'!$AB$155:$AB$1048576,0),MATCH((CUADRO!L$5&amp;$E146),'Hoja de Trabajo para listado'!$AB$151:$BA$151,0)),0)+IFERROR(INDEX('Hoja de Trabajo para listado'!$BC$155:$CB$1048576,MATCH($A146,'Hoja de Trabajo para listado'!$BC$155:$BC$1048576,0),MATCH((CUADRO!L$5&amp;$E146),'Hoja de Trabajo para listado'!$BC$151:$CB$151,0)),0)+IFERROR(INDEX('Hoja de Trabajo para listado'!$DE$153:$DG$274,MATCH($A146,'Hoja de Trabajo para listado'!$DE$153:$DE$1048576,0),MATCH((CUADRO!L$5&amp;$E146),'Hoja de Trabajo para listado'!$DE$151:$DG$151,0)),0)+IFERROR(INDEX('Hoja de Trabajo para listado'!$CD$155:$DC$1048576,MATCH($A146,'Hoja de Trabajo para listado'!$CD$155:$CD$1048576,0),MATCH((CUADRO!L$5&amp;$E146),'Hoja de Trabajo para listado'!$CD$151:$DC$151,0)),0)</f>
        <v>0</v>
      </c>
      <c r="M146" s="314">
        <f ca="1">+IFERROR(INDEX('Hoja de Trabajo para listado'!$A$155:$Z$1048576,MATCH($A146,'Hoja de Trabajo para listado'!$A$155:$A$1048576,0),MATCH((CUADRO!M$5&amp;$E146),'Hoja de Trabajo para listado'!$A$151:$Z$151,0)),0)+IFERROR(INDEX('Hoja de Trabajo para listado'!$AB$155:$BA$1048576,MATCH($A146,'Hoja de Trabajo para listado'!$AB$155:$AB$1048576,0),MATCH((CUADRO!M$5&amp;$E146),'Hoja de Trabajo para listado'!$AB$151:$BA$151,0)),0)+IFERROR(INDEX('Hoja de Trabajo para listado'!$BC$155:$CB$1048576,MATCH($A146,'Hoja de Trabajo para listado'!$BC$155:$BC$1048576,0),MATCH((CUADRO!M$5&amp;$E146),'Hoja de Trabajo para listado'!$BC$151:$CB$151,0)),0)+IFERROR(INDEX('Hoja de Trabajo para listado'!$DE$153:$DG$274,MATCH($A146,'Hoja de Trabajo para listado'!$DE$153:$DE$1048576,0),MATCH((CUADRO!M$5&amp;$E146),'Hoja de Trabajo para listado'!$DE$151:$DG$151,0)),0)+IFERROR(INDEX('Hoja de Trabajo para listado'!$CD$155:$DC$1048576,MATCH($A146,'Hoja de Trabajo para listado'!$CD$155:$CD$1048576,0),MATCH((CUADRO!M$5&amp;$E146),'Hoja de Trabajo para listado'!$CD$151:$DC$151,0)),0)</f>
        <v>0</v>
      </c>
      <c r="N146" s="314">
        <f ca="1">+IFERROR(INDEX('Hoja de Trabajo para listado'!$A$155:$Z$1048576,MATCH($A146,'Hoja de Trabajo para listado'!$A$155:$A$1048576,0),MATCH((CUADRO!N$5&amp;$E146),'Hoja de Trabajo para listado'!$A$151:$Z$151,0)),0)+IFERROR(INDEX('Hoja de Trabajo para listado'!$AB$155:$BA$1048576,MATCH($A146,'Hoja de Trabajo para listado'!$AB$155:$AB$1048576,0),MATCH((CUADRO!N$5&amp;$E146),'Hoja de Trabajo para listado'!$AB$151:$BA$151,0)),0)+IFERROR(INDEX('Hoja de Trabajo para listado'!$BC$155:$CB$1048576,MATCH($A146,'Hoja de Trabajo para listado'!$BC$155:$BC$1048576,0),MATCH((CUADRO!N$5&amp;$E146),'Hoja de Trabajo para listado'!$BC$151:$CB$151,0)),0)+IFERROR(INDEX('Hoja de Trabajo para listado'!$DE$153:$DG$274,MATCH($A146,'Hoja de Trabajo para listado'!$DE$153:$DE$1048576,0),MATCH((CUADRO!N$5&amp;$E146),'Hoja de Trabajo para listado'!$DE$151:$DG$151,0)),0)+IFERROR(INDEX('Hoja de Trabajo para listado'!$CD$155:$DC$1048576,MATCH($A146,'Hoja de Trabajo para listado'!$CD$155:$CD$1048576,0),MATCH((CUADRO!N$5&amp;$E146),'Hoja de Trabajo para listado'!$CD$151:$DC$151,0)),0)</f>
        <v>0</v>
      </c>
      <c r="O146" s="314">
        <f ca="1">+IFERROR(INDEX('Hoja de Trabajo para listado'!$A$155:$Z$1048576,MATCH($A146,'Hoja de Trabajo para listado'!$A$155:$A$1048576,0),MATCH((CUADRO!O$5&amp;$E146),'Hoja de Trabajo para listado'!$A$151:$Z$151,0)),0)+IFERROR(INDEX('Hoja de Trabajo para listado'!$AB$155:$BA$1048576,MATCH($A146,'Hoja de Trabajo para listado'!$AB$155:$AB$1048576,0),MATCH((CUADRO!O$5&amp;$E146),'Hoja de Trabajo para listado'!$AB$151:$BA$151,0)),0)+IFERROR(INDEX('Hoja de Trabajo para listado'!$BC$155:$CB$1048576,MATCH($A146,'Hoja de Trabajo para listado'!$BC$155:$BC$1048576,0),MATCH((CUADRO!O$5&amp;$E146),'Hoja de Trabajo para listado'!$BC$151:$CB$151,0)),0)+IFERROR(INDEX('Hoja de Trabajo para listado'!$DE$153:$DG$274,MATCH($A146,'Hoja de Trabajo para listado'!$DE$153:$DE$1048576,0),MATCH((CUADRO!O$5&amp;$E146),'Hoja de Trabajo para listado'!$DE$151:$DG$151,0)),0)+IFERROR(INDEX('Hoja de Trabajo para listado'!$CD$155:$DC$1048576,MATCH($A146,'Hoja de Trabajo para listado'!$CD$155:$CD$1048576,0),MATCH((CUADRO!O$5&amp;$E146),'Hoja de Trabajo para listado'!$CD$151:$DC$151,0)),0)</f>
        <v>0</v>
      </c>
      <c r="P146" s="314">
        <f ca="1">+IFERROR(INDEX('Hoja de Trabajo para listado'!$A$155:$Z$1048576,MATCH($A146,'Hoja de Trabajo para listado'!$A$155:$A$1048576,0),MATCH((CUADRO!P$5&amp;$E146),'Hoja de Trabajo para listado'!$A$151:$Z$151,0)),0)+IFERROR(INDEX('Hoja de Trabajo para listado'!$AB$155:$BA$1048576,MATCH($A146,'Hoja de Trabajo para listado'!$AB$155:$AB$1048576,0),MATCH((CUADRO!P$5&amp;$E146),'Hoja de Trabajo para listado'!$AB$151:$BA$151,0)),0)+IFERROR(INDEX('Hoja de Trabajo para listado'!$BC$155:$CB$1048576,MATCH($A146,'Hoja de Trabajo para listado'!$BC$155:$BC$1048576,0),MATCH((CUADRO!P$5&amp;$E146),'Hoja de Trabajo para listado'!$BC$151:$CB$151,0)),0)+IFERROR(INDEX('Hoja de Trabajo para listado'!$DE$153:$DG$274,MATCH($A146,'Hoja de Trabajo para listado'!$DE$153:$DE$1048576,0),MATCH((CUADRO!P$5&amp;$E146),'Hoja de Trabajo para listado'!$DE$151:$DG$151,0)),0)+IFERROR(INDEX('Hoja de Trabajo para listado'!$CD$155:$DC$1048576,MATCH($A146,'Hoja de Trabajo para listado'!$CD$155:$CD$1048576,0),MATCH((CUADRO!P$5&amp;$E146),'Hoja de Trabajo para listado'!$CD$151:$DC$151,0)),0)</f>
        <v>0</v>
      </c>
      <c r="Q146" s="314">
        <f ca="1">+IFERROR(INDEX('Hoja de Trabajo para listado'!$A$155:$Z$1048576,MATCH($A146,'Hoja de Trabajo para listado'!$A$155:$A$1048576,0),MATCH((CUADRO!Q$5&amp;$E146),'Hoja de Trabajo para listado'!$A$151:$Z$151,0)),0)+IFERROR(INDEX('Hoja de Trabajo para listado'!$AB$155:$BA$1048576,MATCH($A146,'Hoja de Trabajo para listado'!$AB$155:$AB$1048576,0),MATCH((CUADRO!Q$5&amp;$E146),'Hoja de Trabajo para listado'!$AB$151:$BA$151,0)),0)+IFERROR(INDEX('Hoja de Trabajo para listado'!$BC$155:$CB$1048576,MATCH($A146,'Hoja de Trabajo para listado'!$BC$155:$BC$1048576,0),MATCH((CUADRO!Q$5&amp;$E146),'Hoja de Trabajo para listado'!$BC$151:$CB$151,0)),0)+IFERROR(INDEX('Hoja de Trabajo para listado'!$DE$153:$DG$274,MATCH($A146,'Hoja de Trabajo para listado'!$DE$153:$DE$1048576,0),MATCH((CUADRO!Q$5&amp;$E146),'Hoja de Trabajo para listado'!$DE$151:$DG$151,0)),0)+IFERROR(INDEX('Hoja de Trabajo para listado'!$CD$155:$DC$1048576,MATCH($A146,'Hoja de Trabajo para listado'!$CD$155:$CD$1048576,0),MATCH((CUADRO!Q$5&amp;$E146),'Hoja de Trabajo para listado'!$CD$151:$DC$151,0)),0)</f>
        <v>0</v>
      </c>
      <c r="R146" s="314">
        <f t="shared" ca="1" si="4"/>
        <v>0</v>
      </c>
      <c r="S146" s="345"/>
      <c r="T146" s="314">
        <f ca="1">+T147</f>
        <v>0</v>
      </c>
      <c r="U146" s="313">
        <f t="shared" si="5"/>
        <v>1</v>
      </c>
      <c r="V146" s="319" t="str">
        <f>+VLOOKUP(A146,bd_lista!$A$3:$E$593,5,FALSE)</f>
        <v>Gobiernos Autonomos Municipales</v>
      </c>
      <c r="W146" s="425" t="str">
        <f>+V146</f>
        <v>Gobiernos Autonomos Municipales</v>
      </c>
    </row>
    <row r="147" spans="1:23" ht="15" hidden="1" customHeight="1">
      <c r="A147" s="323">
        <v>1107</v>
      </c>
      <c r="B147" s="428"/>
      <c r="C147" s="319" t="str">
        <f>+VLOOKUP(A147,bd_lista!$A$3:$C$593,3,FALSE)</f>
        <v>Gobierno Autónomo Municipal de Presto</v>
      </c>
      <c r="D147" s="430"/>
      <c r="E147" s="347" t="s">
        <v>1419</v>
      </c>
      <c r="F147" s="316">
        <f ca="1">+IFERROR(INDEX('Hoja de Trabajo para listado'!$A$155:$Z$1048576,MATCH($A147,'Hoja de Trabajo para listado'!$A$155:$A$1048576,0),MATCH((CUADRO!F$5&amp;$E147),'Hoja de Trabajo para listado'!$A$151:$Z$151,0)),0)+IFERROR(INDEX('Hoja de Trabajo para listado'!$AB$155:$BA$1048576,MATCH($A147,'Hoja de Trabajo para listado'!$AB$155:$AB$1048576,0),MATCH((CUADRO!F$5&amp;$E147),'Hoja de Trabajo para listado'!$AB$151:$BA$151,0)),0)+IFERROR(INDEX('Hoja de Trabajo para listado'!$BC$155:$CB$1048576,MATCH($A147,'Hoja de Trabajo para listado'!$BC$155:$BC$1048576,0),MATCH((CUADRO!F$5&amp;$E147),'Hoja de Trabajo para listado'!$BC$151:$CB$151,0)),0)+IFERROR(INDEX('Hoja de Trabajo para listado'!$DE$153:$DG$274,MATCH($A147,'Hoja de Trabajo para listado'!$DE$153:$DE$1048576,0),MATCH((CUADRO!F$5&amp;$E147),'Hoja de Trabajo para listado'!$DE$151:$DG$151,0)),0)+IFERROR(INDEX('Hoja de Trabajo para listado'!$CD$155:$DC$1048576,MATCH($A147,'Hoja de Trabajo para listado'!$CD$155:$CD$1048576,0),MATCH((CUADRO!F$5&amp;$E147),'Hoja de Trabajo para listado'!$CD$151:$DC$151,0)),0)</f>
        <v>0</v>
      </c>
      <c r="G147" s="316">
        <f ca="1">+IFERROR(INDEX('Hoja de Trabajo para listado'!$A$155:$Z$1048576,MATCH($A147,'Hoja de Trabajo para listado'!$A$155:$A$1048576,0),MATCH((CUADRO!G$5&amp;$E147),'Hoja de Trabajo para listado'!$A$151:$Z$151,0)),0)+IFERROR(INDEX('Hoja de Trabajo para listado'!$AB$155:$BA$1048576,MATCH($A147,'Hoja de Trabajo para listado'!$AB$155:$AB$1048576,0),MATCH((CUADRO!G$5&amp;$E147),'Hoja de Trabajo para listado'!$AB$151:$BA$151,0)),0)+IFERROR(INDEX('Hoja de Trabajo para listado'!$BC$155:$CB$1048576,MATCH($A147,'Hoja de Trabajo para listado'!$BC$155:$BC$1048576,0),MATCH((CUADRO!G$5&amp;$E147),'Hoja de Trabajo para listado'!$BC$151:$CB$151,0)),0)+IFERROR(INDEX('Hoja de Trabajo para listado'!$DE$153:$DG$274,MATCH($A147,'Hoja de Trabajo para listado'!$DE$153:$DE$1048576,0),MATCH((CUADRO!G$5&amp;$E147),'Hoja de Trabajo para listado'!$DE$151:$DG$151,0)),0)+IFERROR(INDEX('Hoja de Trabajo para listado'!$CD$155:$DC$1048576,MATCH($A147,'Hoja de Trabajo para listado'!$CD$155:$CD$1048576,0),MATCH((CUADRO!G$5&amp;$E147),'Hoja de Trabajo para listado'!$CD$151:$DC$151,0)),0)</f>
        <v>0</v>
      </c>
      <c r="H147" s="316">
        <f ca="1">+IFERROR(INDEX('Hoja de Trabajo para listado'!$A$155:$Z$1048576,MATCH($A147,'Hoja de Trabajo para listado'!$A$155:$A$1048576,0),MATCH((CUADRO!H$5&amp;$E147),'Hoja de Trabajo para listado'!$A$151:$Z$151,0)),0)+IFERROR(INDEX('Hoja de Trabajo para listado'!$AB$155:$BA$1048576,MATCH($A147,'Hoja de Trabajo para listado'!$AB$155:$AB$1048576,0),MATCH((CUADRO!H$5&amp;$E147),'Hoja de Trabajo para listado'!$AB$151:$BA$151,0)),0)+IFERROR(INDEX('Hoja de Trabajo para listado'!$BC$155:$CB$1048576,MATCH($A147,'Hoja de Trabajo para listado'!$BC$155:$BC$1048576,0),MATCH((CUADRO!H$5&amp;$E147),'Hoja de Trabajo para listado'!$BC$151:$CB$151,0)),0)+IFERROR(INDEX('Hoja de Trabajo para listado'!$DE$153:$DG$274,MATCH($A147,'Hoja de Trabajo para listado'!$DE$153:$DE$1048576,0),MATCH((CUADRO!H$5&amp;$E147),'Hoja de Trabajo para listado'!$DE$151:$DG$151,0)),0)+IFERROR(INDEX('Hoja de Trabajo para listado'!$CD$155:$DC$1048576,MATCH($A147,'Hoja de Trabajo para listado'!$CD$155:$CD$1048576,0),MATCH((CUADRO!H$5&amp;$E147),'Hoja de Trabajo para listado'!$CD$151:$DC$151,0)),0)</f>
        <v>0</v>
      </c>
      <c r="I147" s="316">
        <f ca="1">+IFERROR(INDEX('Hoja de Trabajo para listado'!$A$155:$Z$1048576,MATCH($A147,'Hoja de Trabajo para listado'!$A$155:$A$1048576,0),MATCH((CUADRO!I$5&amp;$E147),'Hoja de Trabajo para listado'!$A$151:$Z$151,0)),0)+IFERROR(INDEX('Hoja de Trabajo para listado'!$AB$155:$BA$1048576,MATCH($A147,'Hoja de Trabajo para listado'!$AB$155:$AB$1048576,0),MATCH((CUADRO!I$5&amp;$E147),'Hoja de Trabajo para listado'!$AB$151:$BA$151,0)),0)+IFERROR(INDEX('Hoja de Trabajo para listado'!$BC$155:$CB$1048576,MATCH($A147,'Hoja de Trabajo para listado'!$BC$155:$BC$1048576,0),MATCH((CUADRO!I$5&amp;$E147),'Hoja de Trabajo para listado'!$BC$151:$CB$151,0)),0)+IFERROR(INDEX('Hoja de Trabajo para listado'!$DE$153:$DG$274,MATCH($A147,'Hoja de Trabajo para listado'!$DE$153:$DE$1048576,0),MATCH((CUADRO!I$5&amp;$E147),'Hoja de Trabajo para listado'!$DE$151:$DG$151,0)),0)+IFERROR(INDEX('Hoja de Trabajo para listado'!$CD$155:$DC$1048576,MATCH($A147,'Hoja de Trabajo para listado'!$CD$155:$CD$1048576,0),MATCH((CUADRO!I$5&amp;$E147),'Hoja de Trabajo para listado'!$CD$151:$DC$151,0)),0)</f>
        <v>0</v>
      </c>
      <c r="J147" s="316">
        <f ca="1">+IFERROR(INDEX('Hoja de Trabajo para listado'!$A$155:$Z$1048576,MATCH($A147,'Hoja de Trabajo para listado'!$A$155:$A$1048576,0),MATCH((CUADRO!J$5&amp;$E147),'Hoja de Trabajo para listado'!$A$151:$Z$151,0)),0)+IFERROR(INDEX('Hoja de Trabajo para listado'!$AB$155:$BA$1048576,MATCH($A147,'Hoja de Trabajo para listado'!$AB$155:$AB$1048576,0),MATCH((CUADRO!J$5&amp;$E147),'Hoja de Trabajo para listado'!$AB$151:$BA$151,0)),0)+IFERROR(INDEX('Hoja de Trabajo para listado'!$BC$155:$CB$1048576,MATCH($A147,'Hoja de Trabajo para listado'!$BC$155:$BC$1048576,0),MATCH((CUADRO!J$5&amp;$E147),'Hoja de Trabajo para listado'!$BC$151:$CB$151,0)),0)+IFERROR(INDEX('Hoja de Trabajo para listado'!$DE$153:$DG$274,MATCH($A147,'Hoja de Trabajo para listado'!$DE$153:$DE$1048576,0),MATCH((CUADRO!J$5&amp;$E147),'Hoja de Trabajo para listado'!$DE$151:$DG$151,0)),0)+IFERROR(INDEX('Hoja de Trabajo para listado'!$CD$155:$DC$1048576,MATCH($A147,'Hoja de Trabajo para listado'!$CD$155:$CD$1048576,0),MATCH((CUADRO!J$5&amp;$E147),'Hoja de Trabajo para listado'!$CD$151:$DC$151,0)),0)</f>
        <v>0</v>
      </c>
      <c r="K147" s="316">
        <f ca="1">+IFERROR(INDEX('Hoja de Trabajo para listado'!$A$155:$Z$1048576,MATCH($A147,'Hoja de Trabajo para listado'!$A$155:$A$1048576,0),MATCH((CUADRO!K$5&amp;$E147),'Hoja de Trabajo para listado'!$A$151:$Z$151,0)),0)+IFERROR(INDEX('Hoja de Trabajo para listado'!$AB$155:$BA$1048576,MATCH($A147,'Hoja de Trabajo para listado'!$AB$155:$AB$1048576,0),MATCH((CUADRO!K$5&amp;$E147),'Hoja de Trabajo para listado'!$AB$151:$BA$151,0)),0)+IFERROR(INDEX('Hoja de Trabajo para listado'!$BC$155:$CB$1048576,MATCH($A147,'Hoja de Trabajo para listado'!$BC$155:$BC$1048576,0),MATCH((CUADRO!K$5&amp;$E147),'Hoja de Trabajo para listado'!$BC$151:$CB$151,0)),0)+IFERROR(INDEX('Hoja de Trabajo para listado'!$DE$153:$DG$274,MATCH($A147,'Hoja de Trabajo para listado'!$DE$153:$DE$1048576,0),MATCH((CUADRO!K$5&amp;$E147),'Hoja de Trabajo para listado'!$DE$151:$DG$151,0)),0)+IFERROR(INDEX('Hoja de Trabajo para listado'!$CD$155:$DC$1048576,MATCH($A147,'Hoja de Trabajo para listado'!$CD$155:$CD$1048576,0),MATCH((CUADRO!K$5&amp;$E147),'Hoja de Trabajo para listado'!$CD$151:$DC$151,0)),0)</f>
        <v>0</v>
      </c>
      <c r="L147" s="316">
        <f ca="1">+IFERROR(INDEX('Hoja de Trabajo para listado'!$A$155:$Z$1048576,MATCH($A147,'Hoja de Trabajo para listado'!$A$155:$A$1048576,0),MATCH((CUADRO!L$5&amp;$E147),'Hoja de Trabajo para listado'!$A$151:$Z$151,0)),0)+IFERROR(INDEX('Hoja de Trabajo para listado'!$AB$155:$BA$1048576,MATCH($A147,'Hoja de Trabajo para listado'!$AB$155:$AB$1048576,0),MATCH((CUADRO!L$5&amp;$E147),'Hoja de Trabajo para listado'!$AB$151:$BA$151,0)),0)+IFERROR(INDEX('Hoja de Trabajo para listado'!$BC$155:$CB$1048576,MATCH($A147,'Hoja de Trabajo para listado'!$BC$155:$BC$1048576,0),MATCH((CUADRO!L$5&amp;$E147),'Hoja de Trabajo para listado'!$BC$151:$CB$151,0)),0)+IFERROR(INDEX('Hoja de Trabajo para listado'!$DE$153:$DG$274,MATCH($A147,'Hoja de Trabajo para listado'!$DE$153:$DE$1048576,0),MATCH((CUADRO!L$5&amp;$E147),'Hoja de Trabajo para listado'!$DE$151:$DG$151,0)),0)+IFERROR(INDEX('Hoja de Trabajo para listado'!$CD$155:$DC$1048576,MATCH($A147,'Hoja de Trabajo para listado'!$CD$155:$CD$1048576,0),MATCH((CUADRO!L$5&amp;$E147),'Hoja de Trabajo para listado'!$CD$151:$DC$151,0)),0)</f>
        <v>0</v>
      </c>
      <c r="M147" s="316">
        <f ca="1">+IFERROR(INDEX('Hoja de Trabajo para listado'!$A$155:$Z$1048576,MATCH($A147,'Hoja de Trabajo para listado'!$A$155:$A$1048576,0),MATCH((CUADRO!M$5&amp;$E147),'Hoja de Trabajo para listado'!$A$151:$Z$151,0)),0)+IFERROR(INDEX('Hoja de Trabajo para listado'!$AB$155:$BA$1048576,MATCH($A147,'Hoja de Trabajo para listado'!$AB$155:$AB$1048576,0),MATCH((CUADRO!M$5&amp;$E147),'Hoja de Trabajo para listado'!$AB$151:$BA$151,0)),0)+IFERROR(INDEX('Hoja de Trabajo para listado'!$BC$155:$CB$1048576,MATCH($A147,'Hoja de Trabajo para listado'!$BC$155:$BC$1048576,0),MATCH((CUADRO!M$5&amp;$E147),'Hoja de Trabajo para listado'!$BC$151:$CB$151,0)),0)+IFERROR(INDEX('Hoja de Trabajo para listado'!$DE$153:$DG$274,MATCH($A147,'Hoja de Trabajo para listado'!$DE$153:$DE$1048576,0),MATCH((CUADRO!M$5&amp;$E147),'Hoja de Trabajo para listado'!$DE$151:$DG$151,0)),0)+IFERROR(INDEX('Hoja de Trabajo para listado'!$CD$155:$DC$1048576,MATCH($A147,'Hoja de Trabajo para listado'!$CD$155:$CD$1048576,0),MATCH((CUADRO!M$5&amp;$E147),'Hoja de Trabajo para listado'!$CD$151:$DC$151,0)),0)</f>
        <v>0</v>
      </c>
      <c r="N147" s="316">
        <f ca="1">+IFERROR(INDEX('Hoja de Trabajo para listado'!$A$155:$Z$1048576,MATCH($A147,'Hoja de Trabajo para listado'!$A$155:$A$1048576,0),MATCH((CUADRO!N$5&amp;$E147),'Hoja de Trabajo para listado'!$A$151:$Z$151,0)),0)+IFERROR(INDEX('Hoja de Trabajo para listado'!$AB$155:$BA$1048576,MATCH($A147,'Hoja de Trabajo para listado'!$AB$155:$AB$1048576,0),MATCH((CUADRO!N$5&amp;$E147),'Hoja de Trabajo para listado'!$AB$151:$BA$151,0)),0)+IFERROR(INDEX('Hoja de Trabajo para listado'!$BC$155:$CB$1048576,MATCH($A147,'Hoja de Trabajo para listado'!$BC$155:$BC$1048576,0),MATCH((CUADRO!N$5&amp;$E147),'Hoja de Trabajo para listado'!$BC$151:$CB$151,0)),0)+IFERROR(INDEX('Hoja de Trabajo para listado'!$DE$153:$DG$274,MATCH($A147,'Hoja de Trabajo para listado'!$DE$153:$DE$1048576,0),MATCH((CUADRO!N$5&amp;$E147),'Hoja de Trabajo para listado'!$DE$151:$DG$151,0)),0)+IFERROR(INDEX('Hoja de Trabajo para listado'!$CD$155:$DC$1048576,MATCH($A147,'Hoja de Trabajo para listado'!$CD$155:$CD$1048576,0),MATCH((CUADRO!N$5&amp;$E147),'Hoja de Trabajo para listado'!$CD$151:$DC$151,0)),0)</f>
        <v>0</v>
      </c>
      <c r="O147" s="316">
        <f ca="1">+IFERROR(INDEX('Hoja de Trabajo para listado'!$A$155:$Z$1048576,MATCH($A147,'Hoja de Trabajo para listado'!$A$155:$A$1048576,0),MATCH((CUADRO!O$5&amp;$E147),'Hoja de Trabajo para listado'!$A$151:$Z$151,0)),0)+IFERROR(INDEX('Hoja de Trabajo para listado'!$AB$155:$BA$1048576,MATCH($A147,'Hoja de Trabajo para listado'!$AB$155:$AB$1048576,0),MATCH((CUADRO!O$5&amp;$E147),'Hoja de Trabajo para listado'!$AB$151:$BA$151,0)),0)+IFERROR(INDEX('Hoja de Trabajo para listado'!$BC$155:$CB$1048576,MATCH($A147,'Hoja de Trabajo para listado'!$BC$155:$BC$1048576,0),MATCH((CUADRO!O$5&amp;$E147),'Hoja de Trabajo para listado'!$BC$151:$CB$151,0)),0)+IFERROR(INDEX('Hoja de Trabajo para listado'!$DE$153:$DG$274,MATCH($A147,'Hoja de Trabajo para listado'!$DE$153:$DE$1048576,0),MATCH((CUADRO!O$5&amp;$E147),'Hoja de Trabajo para listado'!$DE$151:$DG$151,0)),0)+IFERROR(INDEX('Hoja de Trabajo para listado'!$CD$155:$DC$1048576,MATCH($A147,'Hoja de Trabajo para listado'!$CD$155:$CD$1048576,0),MATCH((CUADRO!O$5&amp;$E147),'Hoja de Trabajo para listado'!$CD$151:$DC$151,0)),0)</f>
        <v>0</v>
      </c>
      <c r="P147" s="316">
        <f ca="1">+IFERROR(INDEX('Hoja de Trabajo para listado'!$A$155:$Z$1048576,MATCH($A147,'Hoja de Trabajo para listado'!$A$155:$A$1048576,0),MATCH((CUADRO!P$5&amp;$E147),'Hoja de Trabajo para listado'!$A$151:$Z$151,0)),0)+IFERROR(INDEX('Hoja de Trabajo para listado'!$AB$155:$BA$1048576,MATCH($A147,'Hoja de Trabajo para listado'!$AB$155:$AB$1048576,0),MATCH((CUADRO!P$5&amp;$E147),'Hoja de Trabajo para listado'!$AB$151:$BA$151,0)),0)+IFERROR(INDEX('Hoja de Trabajo para listado'!$BC$155:$CB$1048576,MATCH($A147,'Hoja de Trabajo para listado'!$BC$155:$BC$1048576,0),MATCH((CUADRO!P$5&amp;$E147),'Hoja de Trabajo para listado'!$BC$151:$CB$151,0)),0)+IFERROR(INDEX('Hoja de Trabajo para listado'!$DE$153:$DG$274,MATCH($A147,'Hoja de Trabajo para listado'!$DE$153:$DE$1048576,0),MATCH((CUADRO!P$5&amp;$E147),'Hoja de Trabajo para listado'!$DE$151:$DG$151,0)),0)+IFERROR(INDEX('Hoja de Trabajo para listado'!$CD$155:$DC$1048576,MATCH($A147,'Hoja de Trabajo para listado'!$CD$155:$CD$1048576,0),MATCH((CUADRO!P$5&amp;$E147),'Hoja de Trabajo para listado'!$CD$151:$DC$151,0)),0)</f>
        <v>0</v>
      </c>
      <c r="Q147" s="316">
        <f ca="1">+IFERROR(INDEX('Hoja de Trabajo para listado'!$A$155:$Z$1048576,MATCH($A147,'Hoja de Trabajo para listado'!$A$155:$A$1048576,0),MATCH((CUADRO!Q$5&amp;$E147),'Hoja de Trabajo para listado'!$A$151:$Z$151,0)),0)+IFERROR(INDEX('Hoja de Trabajo para listado'!$AB$155:$BA$1048576,MATCH($A147,'Hoja de Trabajo para listado'!$AB$155:$AB$1048576,0),MATCH((CUADRO!Q$5&amp;$E147),'Hoja de Trabajo para listado'!$AB$151:$BA$151,0)),0)+IFERROR(INDEX('Hoja de Trabajo para listado'!$BC$155:$CB$1048576,MATCH($A147,'Hoja de Trabajo para listado'!$BC$155:$BC$1048576,0),MATCH((CUADRO!Q$5&amp;$E147),'Hoja de Trabajo para listado'!$BC$151:$CB$151,0)),0)+IFERROR(INDEX('Hoja de Trabajo para listado'!$DE$153:$DG$274,MATCH($A147,'Hoja de Trabajo para listado'!$DE$153:$DE$1048576,0),MATCH((CUADRO!Q$5&amp;$E147),'Hoja de Trabajo para listado'!$DE$151:$DG$151,0)),0)+IFERROR(INDEX('Hoja de Trabajo para listado'!$CD$155:$DC$1048576,MATCH($A147,'Hoja de Trabajo para listado'!$CD$155:$CD$1048576,0),MATCH((CUADRO!Q$5&amp;$E147),'Hoja de Trabajo para listado'!$CD$151:$DC$151,0)),0)</f>
        <v>0</v>
      </c>
      <c r="R147" s="316">
        <f t="shared" ca="1" si="4"/>
        <v>0</v>
      </c>
      <c r="S147" s="344">
        <f ca="1">+R146+R147</f>
        <v>0</v>
      </c>
      <c r="T147" s="316">
        <f ca="1">+S147</f>
        <v>0</v>
      </c>
      <c r="U147" s="315">
        <f t="shared" si="5"/>
        <v>2</v>
      </c>
      <c r="V147" s="319" t="str">
        <f>+VLOOKUP(A147,bd_lista!$A$3:$E$593,5,FALSE)</f>
        <v>Gobiernos Autonomos Municipales</v>
      </c>
      <c r="W147" s="426"/>
    </row>
    <row r="148" spans="1:23" ht="15" hidden="1" customHeight="1">
      <c r="A148" s="325">
        <v>1108</v>
      </c>
      <c r="B148" s="427">
        <f>+A148</f>
        <v>1108</v>
      </c>
      <c r="C148" s="318" t="str">
        <f>+VLOOKUP(A148,bd_lista!$A$3:$C$593,3,FALSE)</f>
        <v>Gobierno Autónomo Municipal de Villa Mojocoya</v>
      </c>
      <c r="D148" s="429" t="str">
        <f>+C148</f>
        <v>Gobierno Autónomo Municipal de Villa Mojocoya</v>
      </c>
      <c r="E148" s="346" t="s">
        <v>1418</v>
      </c>
      <c r="F148" s="314">
        <f ca="1">+IFERROR(INDEX('Hoja de Trabajo para listado'!$A$155:$Z$1048576,MATCH($A148,'Hoja de Trabajo para listado'!$A$155:$A$1048576,0),MATCH((CUADRO!F$5&amp;$E148),'Hoja de Trabajo para listado'!$A$151:$Z$151,0)),0)+IFERROR(INDEX('Hoja de Trabajo para listado'!$AB$155:$BA$1048576,MATCH($A148,'Hoja de Trabajo para listado'!$AB$155:$AB$1048576,0),MATCH((CUADRO!F$5&amp;$E148),'Hoja de Trabajo para listado'!$AB$151:$BA$151,0)),0)+IFERROR(INDEX('Hoja de Trabajo para listado'!$BC$155:$CB$1048576,MATCH($A148,'Hoja de Trabajo para listado'!$BC$155:$BC$1048576,0),MATCH((CUADRO!F$5&amp;$E148),'Hoja de Trabajo para listado'!$BC$151:$CB$151,0)),0)+IFERROR(INDEX('Hoja de Trabajo para listado'!$DE$153:$DG$274,MATCH($A148,'Hoja de Trabajo para listado'!$DE$153:$DE$1048576,0),MATCH((CUADRO!F$5&amp;$E148),'Hoja de Trabajo para listado'!$DE$151:$DG$151,0)),0)+IFERROR(INDEX('Hoja de Trabajo para listado'!$CD$155:$DC$1048576,MATCH($A148,'Hoja de Trabajo para listado'!$CD$155:$CD$1048576,0),MATCH((CUADRO!F$5&amp;$E148),'Hoja de Trabajo para listado'!$CD$151:$DC$151,0)),0)</f>
        <v>0</v>
      </c>
      <c r="G148" s="314">
        <f ca="1">+IFERROR(INDEX('Hoja de Trabajo para listado'!$A$155:$Z$1048576,MATCH($A148,'Hoja de Trabajo para listado'!$A$155:$A$1048576,0),MATCH((CUADRO!G$5&amp;$E148),'Hoja de Trabajo para listado'!$A$151:$Z$151,0)),0)+IFERROR(INDEX('Hoja de Trabajo para listado'!$AB$155:$BA$1048576,MATCH($A148,'Hoja de Trabajo para listado'!$AB$155:$AB$1048576,0),MATCH((CUADRO!G$5&amp;$E148),'Hoja de Trabajo para listado'!$AB$151:$BA$151,0)),0)+IFERROR(INDEX('Hoja de Trabajo para listado'!$BC$155:$CB$1048576,MATCH($A148,'Hoja de Trabajo para listado'!$BC$155:$BC$1048576,0),MATCH((CUADRO!G$5&amp;$E148),'Hoja de Trabajo para listado'!$BC$151:$CB$151,0)),0)+IFERROR(INDEX('Hoja de Trabajo para listado'!$DE$153:$DG$274,MATCH($A148,'Hoja de Trabajo para listado'!$DE$153:$DE$1048576,0),MATCH((CUADRO!G$5&amp;$E148),'Hoja de Trabajo para listado'!$DE$151:$DG$151,0)),0)+IFERROR(INDEX('Hoja de Trabajo para listado'!$CD$155:$DC$1048576,MATCH($A148,'Hoja de Trabajo para listado'!$CD$155:$CD$1048576,0),MATCH((CUADRO!G$5&amp;$E148),'Hoja de Trabajo para listado'!$CD$151:$DC$151,0)),0)</f>
        <v>0</v>
      </c>
      <c r="H148" s="314">
        <f ca="1">+IFERROR(INDEX('Hoja de Trabajo para listado'!$A$155:$Z$1048576,MATCH($A148,'Hoja de Trabajo para listado'!$A$155:$A$1048576,0),MATCH((CUADRO!H$5&amp;$E148),'Hoja de Trabajo para listado'!$A$151:$Z$151,0)),0)+IFERROR(INDEX('Hoja de Trabajo para listado'!$AB$155:$BA$1048576,MATCH($A148,'Hoja de Trabajo para listado'!$AB$155:$AB$1048576,0),MATCH((CUADRO!H$5&amp;$E148),'Hoja de Trabajo para listado'!$AB$151:$BA$151,0)),0)+IFERROR(INDEX('Hoja de Trabajo para listado'!$BC$155:$CB$1048576,MATCH($A148,'Hoja de Trabajo para listado'!$BC$155:$BC$1048576,0),MATCH((CUADRO!H$5&amp;$E148),'Hoja de Trabajo para listado'!$BC$151:$CB$151,0)),0)+IFERROR(INDEX('Hoja de Trabajo para listado'!$DE$153:$DG$274,MATCH($A148,'Hoja de Trabajo para listado'!$DE$153:$DE$1048576,0),MATCH((CUADRO!H$5&amp;$E148),'Hoja de Trabajo para listado'!$DE$151:$DG$151,0)),0)+IFERROR(INDEX('Hoja de Trabajo para listado'!$CD$155:$DC$1048576,MATCH($A148,'Hoja de Trabajo para listado'!$CD$155:$CD$1048576,0),MATCH((CUADRO!H$5&amp;$E148),'Hoja de Trabajo para listado'!$CD$151:$DC$151,0)),0)</f>
        <v>0</v>
      </c>
      <c r="I148" s="314">
        <f ca="1">+IFERROR(INDEX('Hoja de Trabajo para listado'!$A$155:$Z$1048576,MATCH($A148,'Hoja de Trabajo para listado'!$A$155:$A$1048576,0),MATCH((CUADRO!I$5&amp;$E148),'Hoja de Trabajo para listado'!$A$151:$Z$151,0)),0)+IFERROR(INDEX('Hoja de Trabajo para listado'!$AB$155:$BA$1048576,MATCH($A148,'Hoja de Trabajo para listado'!$AB$155:$AB$1048576,0),MATCH((CUADRO!I$5&amp;$E148),'Hoja de Trabajo para listado'!$AB$151:$BA$151,0)),0)+IFERROR(INDEX('Hoja de Trabajo para listado'!$BC$155:$CB$1048576,MATCH($A148,'Hoja de Trabajo para listado'!$BC$155:$BC$1048576,0),MATCH((CUADRO!I$5&amp;$E148),'Hoja de Trabajo para listado'!$BC$151:$CB$151,0)),0)+IFERROR(INDEX('Hoja de Trabajo para listado'!$DE$153:$DG$274,MATCH($A148,'Hoja de Trabajo para listado'!$DE$153:$DE$1048576,0),MATCH((CUADRO!I$5&amp;$E148),'Hoja de Trabajo para listado'!$DE$151:$DG$151,0)),0)+IFERROR(INDEX('Hoja de Trabajo para listado'!$CD$155:$DC$1048576,MATCH($A148,'Hoja de Trabajo para listado'!$CD$155:$CD$1048576,0),MATCH((CUADRO!I$5&amp;$E148),'Hoja de Trabajo para listado'!$CD$151:$DC$151,0)),0)</f>
        <v>0</v>
      </c>
      <c r="J148" s="314">
        <f ca="1">+IFERROR(INDEX('Hoja de Trabajo para listado'!$A$155:$Z$1048576,MATCH($A148,'Hoja de Trabajo para listado'!$A$155:$A$1048576,0),MATCH((CUADRO!J$5&amp;$E148),'Hoja de Trabajo para listado'!$A$151:$Z$151,0)),0)+IFERROR(INDEX('Hoja de Trabajo para listado'!$AB$155:$BA$1048576,MATCH($A148,'Hoja de Trabajo para listado'!$AB$155:$AB$1048576,0),MATCH((CUADRO!J$5&amp;$E148),'Hoja de Trabajo para listado'!$AB$151:$BA$151,0)),0)+IFERROR(INDEX('Hoja de Trabajo para listado'!$BC$155:$CB$1048576,MATCH($A148,'Hoja de Trabajo para listado'!$BC$155:$BC$1048576,0),MATCH((CUADRO!J$5&amp;$E148),'Hoja de Trabajo para listado'!$BC$151:$CB$151,0)),0)+IFERROR(INDEX('Hoja de Trabajo para listado'!$DE$153:$DG$274,MATCH($A148,'Hoja de Trabajo para listado'!$DE$153:$DE$1048576,0),MATCH((CUADRO!J$5&amp;$E148),'Hoja de Trabajo para listado'!$DE$151:$DG$151,0)),0)+IFERROR(INDEX('Hoja de Trabajo para listado'!$CD$155:$DC$1048576,MATCH($A148,'Hoja de Trabajo para listado'!$CD$155:$CD$1048576,0),MATCH((CUADRO!J$5&amp;$E148),'Hoja de Trabajo para listado'!$CD$151:$DC$151,0)),0)</f>
        <v>0</v>
      </c>
      <c r="K148" s="314">
        <f ca="1">+IFERROR(INDEX('Hoja de Trabajo para listado'!$A$155:$Z$1048576,MATCH($A148,'Hoja de Trabajo para listado'!$A$155:$A$1048576,0),MATCH((CUADRO!K$5&amp;$E148),'Hoja de Trabajo para listado'!$A$151:$Z$151,0)),0)+IFERROR(INDEX('Hoja de Trabajo para listado'!$AB$155:$BA$1048576,MATCH($A148,'Hoja de Trabajo para listado'!$AB$155:$AB$1048576,0),MATCH((CUADRO!K$5&amp;$E148),'Hoja de Trabajo para listado'!$AB$151:$BA$151,0)),0)+IFERROR(INDEX('Hoja de Trabajo para listado'!$BC$155:$CB$1048576,MATCH($A148,'Hoja de Trabajo para listado'!$BC$155:$BC$1048576,0),MATCH((CUADRO!K$5&amp;$E148),'Hoja de Trabajo para listado'!$BC$151:$CB$151,0)),0)+IFERROR(INDEX('Hoja de Trabajo para listado'!$DE$153:$DG$274,MATCH($A148,'Hoja de Trabajo para listado'!$DE$153:$DE$1048576,0),MATCH((CUADRO!K$5&amp;$E148),'Hoja de Trabajo para listado'!$DE$151:$DG$151,0)),0)+IFERROR(INDEX('Hoja de Trabajo para listado'!$CD$155:$DC$1048576,MATCH($A148,'Hoja de Trabajo para listado'!$CD$155:$CD$1048576,0),MATCH((CUADRO!K$5&amp;$E148),'Hoja de Trabajo para listado'!$CD$151:$DC$151,0)),0)</f>
        <v>0</v>
      </c>
      <c r="L148" s="314">
        <f ca="1">+IFERROR(INDEX('Hoja de Trabajo para listado'!$A$155:$Z$1048576,MATCH($A148,'Hoja de Trabajo para listado'!$A$155:$A$1048576,0),MATCH((CUADRO!L$5&amp;$E148),'Hoja de Trabajo para listado'!$A$151:$Z$151,0)),0)+IFERROR(INDEX('Hoja de Trabajo para listado'!$AB$155:$BA$1048576,MATCH($A148,'Hoja de Trabajo para listado'!$AB$155:$AB$1048576,0),MATCH((CUADRO!L$5&amp;$E148),'Hoja de Trabajo para listado'!$AB$151:$BA$151,0)),0)+IFERROR(INDEX('Hoja de Trabajo para listado'!$BC$155:$CB$1048576,MATCH($A148,'Hoja de Trabajo para listado'!$BC$155:$BC$1048576,0),MATCH((CUADRO!L$5&amp;$E148),'Hoja de Trabajo para listado'!$BC$151:$CB$151,0)),0)+IFERROR(INDEX('Hoja de Trabajo para listado'!$DE$153:$DG$274,MATCH($A148,'Hoja de Trabajo para listado'!$DE$153:$DE$1048576,0),MATCH((CUADRO!L$5&amp;$E148),'Hoja de Trabajo para listado'!$DE$151:$DG$151,0)),0)+IFERROR(INDEX('Hoja de Trabajo para listado'!$CD$155:$DC$1048576,MATCH($A148,'Hoja de Trabajo para listado'!$CD$155:$CD$1048576,0),MATCH((CUADRO!L$5&amp;$E148),'Hoja de Trabajo para listado'!$CD$151:$DC$151,0)),0)</f>
        <v>0</v>
      </c>
      <c r="M148" s="314">
        <f ca="1">+IFERROR(INDEX('Hoja de Trabajo para listado'!$A$155:$Z$1048576,MATCH($A148,'Hoja de Trabajo para listado'!$A$155:$A$1048576,0),MATCH((CUADRO!M$5&amp;$E148),'Hoja de Trabajo para listado'!$A$151:$Z$151,0)),0)+IFERROR(INDEX('Hoja de Trabajo para listado'!$AB$155:$BA$1048576,MATCH($A148,'Hoja de Trabajo para listado'!$AB$155:$AB$1048576,0),MATCH((CUADRO!M$5&amp;$E148),'Hoja de Trabajo para listado'!$AB$151:$BA$151,0)),0)+IFERROR(INDEX('Hoja de Trabajo para listado'!$BC$155:$CB$1048576,MATCH($A148,'Hoja de Trabajo para listado'!$BC$155:$BC$1048576,0),MATCH((CUADRO!M$5&amp;$E148),'Hoja de Trabajo para listado'!$BC$151:$CB$151,0)),0)+IFERROR(INDEX('Hoja de Trabajo para listado'!$DE$153:$DG$274,MATCH($A148,'Hoja de Trabajo para listado'!$DE$153:$DE$1048576,0),MATCH((CUADRO!M$5&amp;$E148),'Hoja de Trabajo para listado'!$DE$151:$DG$151,0)),0)+IFERROR(INDEX('Hoja de Trabajo para listado'!$CD$155:$DC$1048576,MATCH($A148,'Hoja de Trabajo para listado'!$CD$155:$CD$1048576,0),MATCH((CUADRO!M$5&amp;$E148),'Hoja de Trabajo para listado'!$CD$151:$DC$151,0)),0)</f>
        <v>0</v>
      </c>
      <c r="N148" s="314">
        <f ca="1">+IFERROR(INDEX('Hoja de Trabajo para listado'!$A$155:$Z$1048576,MATCH($A148,'Hoja de Trabajo para listado'!$A$155:$A$1048576,0),MATCH((CUADRO!N$5&amp;$E148),'Hoja de Trabajo para listado'!$A$151:$Z$151,0)),0)+IFERROR(INDEX('Hoja de Trabajo para listado'!$AB$155:$BA$1048576,MATCH($A148,'Hoja de Trabajo para listado'!$AB$155:$AB$1048576,0),MATCH((CUADRO!N$5&amp;$E148),'Hoja de Trabajo para listado'!$AB$151:$BA$151,0)),0)+IFERROR(INDEX('Hoja de Trabajo para listado'!$BC$155:$CB$1048576,MATCH($A148,'Hoja de Trabajo para listado'!$BC$155:$BC$1048576,0),MATCH((CUADRO!N$5&amp;$E148),'Hoja de Trabajo para listado'!$BC$151:$CB$151,0)),0)+IFERROR(INDEX('Hoja de Trabajo para listado'!$DE$153:$DG$274,MATCH($A148,'Hoja de Trabajo para listado'!$DE$153:$DE$1048576,0),MATCH((CUADRO!N$5&amp;$E148),'Hoja de Trabajo para listado'!$DE$151:$DG$151,0)),0)+IFERROR(INDEX('Hoja de Trabajo para listado'!$CD$155:$DC$1048576,MATCH($A148,'Hoja de Trabajo para listado'!$CD$155:$CD$1048576,0),MATCH((CUADRO!N$5&amp;$E148),'Hoja de Trabajo para listado'!$CD$151:$DC$151,0)),0)</f>
        <v>0</v>
      </c>
      <c r="O148" s="314">
        <f ca="1">+IFERROR(INDEX('Hoja de Trabajo para listado'!$A$155:$Z$1048576,MATCH($A148,'Hoja de Trabajo para listado'!$A$155:$A$1048576,0),MATCH((CUADRO!O$5&amp;$E148),'Hoja de Trabajo para listado'!$A$151:$Z$151,0)),0)+IFERROR(INDEX('Hoja de Trabajo para listado'!$AB$155:$BA$1048576,MATCH($A148,'Hoja de Trabajo para listado'!$AB$155:$AB$1048576,0),MATCH((CUADRO!O$5&amp;$E148),'Hoja de Trabajo para listado'!$AB$151:$BA$151,0)),0)+IFERROR(INDEX('Hoja de Trabajo para listado'!$BC$155:$CB$1048576,MATCH($A148,'Hoja de Trabajo para listado'!$BC$155:$BC$1048576,0),MATCH((CUADRO!O$5&amp;$E148),'Hoja de Trabajo para listado'!$BC$151:$CB$151,0)),0)+IFERROR(INDEX('Hoja de Trabajo para listado'!$DE$153:$DG$274,MATCH($A148,'Hoja de Trabajo para listado'!$DE$153:$DE$1048576,0),MATCH((CUADRO!O$5&amp;$E148),'Hoja de Trabajo para listado'!$DE$151:$DG$151,0)),0)+IFERROR(INDEX('Hoja de Trabajo para listado'!$CD$155:$DC$1048576,MATCH($A148,'Hoja de Trabajo para listado'!$CD$155:$CD$1048576,0),MATCH((CUADRO!O$5&amp;$E148),'Hoja de Trabajo para listado'!$CD$151:$DC$151,0)),0)</f>
        <v>0</v>
      </c>
      <c r="P148" s="314">
        <f ca="1">+IFERROR(INDEX('Hoja de Trabajo para listado'!$A$155:$Z$1048576,MATCH($A148,'Hoja de Trabajo para listado'!$A$155:$A$1048576,0),MATCH((CUADRO!P$5&amp;$E148),'Hoja de Trabajo para listado'!$A$151:$Z$151,0)),0)+IFERROR(INDEX('Hoja de Trabajo para listado'!$AB$155:$BA$1048576,MATCH($A148,'Hoja de Trabajo para listado'!$AB$155:$AB$1048576,0),MATCH((CUADRO!P$5&amp;$E148),'Hoja de Trabajo para listado'!$AB$151:$BA$151,0)),0)+IFERROR(INDEX('Hoja de Trabajo para listado'!$BC$155:$CB$1048576,MATCH($A148,'Hoja de Trabajo para listado'!$BC$155:$BC$1048576,0),MATCH((CUADRO!P$5&amp;$E148),'Hoja de Trabajo para listado'!$BC$151:$CB$151,0)),0)+IFERROR(INDEX('Hoja de Trabajo para listado'!$DE$153:$DG$274,MATCH($A148,'Hoja de Trabajo para listado'!$DE$153:$DE$1048576,0),MATCH((CUADRO!P$5&amp;$E148),'Hoja de Trabajo para listado'!$DE$151:$DG$151,0)),0)+IFERROR(INDEX('Hoja de Trabajo para listado'!$CD$155:$DC$1048576,MATCH($A148,'Hoja de Trabajo para listado'!$CD$155:$CD$1048576,0),MATCH((CUADRO!P$5&amp;$E148),'Hoja de Trabajo para listado'!$CD$151:$DC$151,0)),0)</f>
        <v>0</v>
      </c>
      <c r="Q148" s="314">
        <f ca="1">+IFERROR(INDEX('Hoja de Trabajo para listado'!$A$155:$Z$1048576,MATCH($A148,'Hoja de Trabajo para listado'!$A$155:$A$1048576,0),MATCH((CUADRO!Q$5&amp;$E148),'Hoja de Trabajo para listado'!$A$151:$Z$151,0)),0)+IFERROR(INDEX('Hoja de Trabajo para listado'!$AB$155:$BA$1048576,MATCH($A148,'Hoja de Trabajo para listado'!$AB$155:$AB$1048576,0),MATCH((CUADRO!Q$5&amp;$E148),'Hoja de Trabajo para listado'!$AB$151:$BA$151,0)),0)+IFERROR(INDEX('Hoja de Trabajo para listado'!$BC$155:$CB$1048576,MATCH($A148,'Hoja de Trabajo para listado'!$BC$155:$BC$1048576,0),MATCH((CUADRO!Q$5&amp;$E148),'Hoja de Trabajo para listado'!$BC$151:$CB$151,0)),0)+IFERROR(INDEX('Hoja de Trabajo para listado'!$DE$153:$DG$274,MATCH($A148,'Hoja de Trabajo para listado'!$DE$153:$DE$1048576,0),MATCH((CUADRO!Q$5&amp;$E148),'Hoja de Trabajo para listado'!$DE$151:$DG$151,0)),0)+IFERROR(INDEX('Hoja de Trabajo para listado'!$CD$155:$DC$1048576,MATCH($A148,'Hoja de Trabajo para listado'!$CD$155:$CD$1048576,0),MATCH((CUADRO!Q$5&amp;$E148),'Hoja de Trabajo para listado'!$CD$151:$DC$151,0)),0)</f>
        <v>0</v>
      </c>
      <c r="R148" s="314">
        <f t="shared" ca="1" si="4"/>
        <v>0</v>
      </c>
      <c r="S148" s="345"/>
      <c r="T148" s="314">
        <f ca="1">+T149</f>
        <v>0</v>
      </c>
      <c r="U148" s="313">
        <f t="shared" si="5"/>
        <v>1</v>
      </c>
      <c r="V148" s="319" t="str">
        <f>+VLOOKUP(A148,bd_lista!$A$3:$E$593,5,FALSE)</f>
        <v>Gobiernos Autonomos Municipales</v>
      </c>
      <c r="W148" s="425" t="str">
        <f>+V148</f>
        <v>Gobiernos Autonomos Municipales</v>
      </c>
    </row>
    <row r="149" spans="1:23" ht="15" hidden="1" customHeight="1">
      <c r="A149" s="323">
        <v>1108</v>
      </c>
      <c r="B149" s="428"/>
      <c r="C149" s="319" t="str">
        <f>+VLOOKUP(A149,bd_lista!$A$3:$C$593,3,FALSE)</f>
        <v>Gobierno Autónomo Municipal de Villa Mojocoya</v>
      </c>
      <c r="D149" s="430"/>
      <c r="E149" s="347" t="s">
        <v>1419</v>
      </c>
      <c r="F149" s="316">
        <f ca="1">+IFERROR(INDEX('Hoja de Trabajo para listado'!$A$155:$Z$1048576,MATCH($A149,'Hoja de Trabajo para listado'!$A$155:$A$1048576,0),MATCH((CUADRO!F$5&amp;$E149),'Hoja de Trabajo para listado'!$A$151:$Z$151,0)),0)+IFERROR(INDEX('Hoja de Trabajo para listado'!$AB$155:$BA$1048576,MATCH($A149,'Hoja de Trabajo para listado'!$AB$155:$AB$1048576,0),MATCH((CUADRO!F$5&amp;$E149),'Hoja de Trabajo para listado'!$AB$151:$BA$151,0)),0)+IFERROR(INDEX('Hoja de Trabajo para listado'!$BC$155:$CB$1048576,MATCH($A149,'Hoja de Trabajo para listado'!$BC$155:$BC$1048576,0),MATCH((CUADRO!F$5&amp;$E149),'Hoja de Trabajo para listado'!$BC$151:$CB$151,0)),0)+IFERROR(INDEX('Hoja de Trabajo para listado'!$DE$153:$DG$274,MATCH($A149,'Hoja de Trabajo para listado'!$DE$153:$DE$1048576,0),MATCH((CUADRO!F$5&amp;$E149),'Hoja de Trabajo para listado'!$DE$151:$DG$151,0)),0)+IFERROR(INDEX('Hoja de Trabajo para listado'!$CD$155:$DC$1048576,MATCH($A149,'Hoja de Trabajo para listado'!$CD$155:$CD$1048576,0),MATCH((CUADRO!F$5&amp;$E149),'Hoja de Trabajo para listado'!$CD$151:$DC$151,0)),0)</f>
        <v>0</v>
      </c>
      <c r="G149" s="316">
        <f ca="1">+IFERROR(INDEX('Hoja de Trabajo para listado'!$A$155:$Z$1048576,MATCH($A149,'Hoja de Trabajo para listado'!$A$155:$A$1048576,0),MATCH((CUADRO!G$5&amp;$E149),'Hoja de Trabajo para listado'!$A$151:$Z$151,0)),0)+IFERROR(INDEX('Hoja de Trabajo para listado'!$AB$155:$BA$1048576,MATCH($A149,'Hoja de Trabajo para listado'!$AB$155:$AB$1048576,0),MATCH((CUADRO!G$5&amp;$E149),'Hoja de Trabajo para listado'!$AB$151:$BA$151,0)),0)+IFERROR(INDEX('Hoja de Trabajo para listado'!$BC$155:$CB$1048576,MATCH($A149,'Hoja de Trabajo para listado'!$BC$155:$BC$1048576,0),MATCH((CUADRO!G$5&amp;$E149),'Hoja de Trabajo para listado'!$BC$151:$CB$151,0)),0)+IFERROR(INDEX('Hoja de Trabajo para listado'!$DE$153:$DG$274,MATCH($A149,'Hoja de Trabajo para listado'!$DE$153:$DE$1048576,0),MATCH((CUADRO!G$5&amp;$E149),'Hoja de Trabajo para listado'!$DE$151:$DG$151,0)),0)+IFERROR(INDEX('Hoja de Trabajo para listado'!$CD$155:$DC$1048576,MATCH($A149,'Hoja de Trabajo para listado'!$CD$155:$CD$1048576,0),MATCH((CUADRO!G$5&amp;$E149),'Hoja de Trabajo para listado'!$CD$151:$DC$151,0)),0)</f>
        <v>0</v>
      </c>
      <c r="H149" s="316">
        <f ca="1">+IFERROR(INDEX('Hoja de Trabajo para listado'!$A$155:$Z$1048576,MATCH($A149,'Hoja de Trabajo para listado'!$A$155:$A$1048576,0),MATCH((CUADRO!H$5&amp;$E149),'Hoja de Trabajo para listado'!$A$151:$Z$151,0)),0)+IFERROR(INDEX('Hoja de Trabajo para listado'!$AB$155:$BA$1048576,MATCH($A149,'Hoja de Trabajo para listado'!$AB$155:$AB$1048576,0),MATCH((CUADRO!H$5&amp;$E149),'Hoja de Trabajo para listado'!$AB$151:$BA$151,0)),0)+IFERROR(INDEX('Hoja de Trabajo para listado'!$BC$155:$CB$1048576,MATCH($A149,'Hoja de Trabajo para listado'!$BC$155:$BC$1048576,0),MATCH((CUADRO!H$5&amp;$E149),'Hoja de Trabajo para listado'!$BC$151:$CB$151,0)),0)+IFERROR(INDEX('Hoja de Trabajo para listado'!$DE$153:$DG$274,MATCH($A149,'Hoja de Trabajo para listado'!$DE$153:$DE$1048576,0),MATCH((CUADRO!H$5&amp;$E149),'Hoja de Trabajo para listado'!$DE$151:$DG$151,0)),0)+IFERROR(INDEX('Hoja de Trabajo para listado'!$CD$155:$DC$1048576,MATCH($A149,'Hoja de Trabajo para listado'!$CD$155:$CD$1048576,0),MATCH((CUADRO!H$5&amp;$E149),'Hoja de Trabajo para listado'!$CD$151:$DC$151,0)),0)</f>
        <v>0</v>
      </c>
      <c r="I149" s="316">
        <f ca="1">+IFERROR(INDEX('Hoja de Trabajo para listado'!$A$155:$Z$1048576,MATCH($A149,'Hoja de Trabajo para listado'!$A$155:$A$1048576,0),MATCH((CUADRO!I$5&amp;$E149),'Hoja de Trabajo para listado'!$A$151:$Z$151,0)),0)+IFERROR(INDEX('Hoja de Trabajo para listado'!$AB$155:$BA$1048576,MATCH($A149,'Hoja de Trabajo para listado'!$AB$155:$AB$1048576,0),MATCH((CUADRO!I$5&amp;$E149),'Hoja de Trabajo para listado'!$AB$151:$BA$151,0)),0)+IFERROR(INDEX('Hoja de Trabajo para listado'!$BC$155:$CB$1048576,MATCH($A149,'Hoja de Trabajo para listado'!$BC$155:$BC$1048576,0),MATCH((CUADRO!I$5&amp;$E149),'Hoja de Trabajo para listado'!$BC$151:$CB$151,0)),0)+IFERROR(INDEX('Hoja de Trabajo para listado'!$DE$153:$DG$274,MATCH($A149,'Hoja de Trabajo para listado'!$DE$153:$DE$1048576,0),MATCH((CUADRO!I$5&amp;$E149),'Hoja de Trabajo para listado'!$DE$151:$DG$151,0)),0)+IFERROR(INDEX('Hoja de Trabajo para listado'!$CD$155:$DC$1048576,MATCH($A149,'Hoja de Trabajo para listado'!$CD$155:$CD$1048576,0),MATCH((CUADRO!I$5&amp;$E149),'Hoja de Trabajo para listado'!$CD$151:$DC$151,0)),0)</f>
        <v>0</v>
      </c>
      <c r="J149" s="316">
        <f ca="1">+IFERROR(INDEX('Hoja de Trabajo para listado'!$A$155:$Z$1048576,MATCH($A149,'Hoja de Trabajo para listado'!$A$155:$A$1048576,0),MATCH((CUADRO!J$5&amp;$E149),'Hoja de Trabajo para listado'!$A$151:$Z$151,0)),0)+IFERROR(INDEX('Hoja de Trabajo para listado'!$AB$155:$BA$1048576,MATCH($A149,'Hoja de Trabajo para listado'!$AB$155:$AB$1048576,0),MATCH((CUADRO!J$5&amp;$E149),'Hoja de Trabajo para listado'!$AB$151:$BA$151,0)),0)+IFERROR(INDEX('Hoja de Trabajo para listado'!$BC$155:$CB$1048576,MATCH($A149,'Hoja de Trabajo para listado'!$BC$155:$BC$1048576,0),MATCH((CUADRO!J$5&amp;$E149),'Hoja de Trabajo para listado'!$BC$151:$CB$151,0)),0)+IFERROR(INDEX('Hoja de Trabajo para listado'!$DE$153:$DG$274,MATCH($A149,'Hoja de Trabajo para listado'!$DE$153:$DE$1048576,0),MATCH((CUADRO!J$5&amp;$E149),'Hoja de Trabajo para listado'!$DE$151:$DG$151,0)),0)+IFERROR(INDEX('Hoja de Trabajo para listado'!$CD$155:$DC$1048576,MATCH($A149,'Hoja de Trabajo para listado'!$CD$155:$CD$1048576,0),MATCH((CUADRO!J$5&amp;$E149),'Hoja de Trabajo para listado'!$CD$151:$DC$151,0)),0)</f>
        <v>0</v>
      </c>
      <c r="K149" s="316">
        <f ca="1">+IFERROR(INDEX('Hoja de Trabajo para listado'!$A$155:$Z$1048576,MATCH($A149,'Hoja de Trabajo para listado'!$A$155:$A$1048576,0),MATCH((CUADRO!K$5&amp;$E149),'Hoja de Trabajo para listado'!$A$151:$Z$151,0)),0)+IFERROR(INDEX('Hoja de Trabajo para listado'!$AB$155:$BA$1048576,MATCH($A149,'Hoja de Trabajo para listado'!$AB$155:$AB$1048576,0),MATCH((CUADRO!K$5&amp;$E149),'Hoja de Trabajo para listado'!$AB$151:$BA$151,0)),0)+IFERROR(INDEX('Hoja de Trabajo para listado'!$BC$155:$CB$1048576,MATCH($A149,'Hoja de Trabajo para listado'!$BC$155:$BC$1048576,0),MATCH((CUADRO!K$5&amp;$E149),'Hoja de Trabajo para listado'!$BC$151:$CB$151,0)),0)+IFERROR(INDEX('Hoja de Trabajo para listado'!$DE$153:$DG$274,MATCH($A149,'Hoja de Trabajo para listado'!$DE$153:$DE$1048576,0),MATCH((CUADRO!K$5&amp;$E149),'Hoja de Trabajo para listado'!$DE$151:$DG$151,0)),0)+IFERROR(INDEX('Hoja de Trabajo para listado'!$CD$155:$DC$1048576,MATCH($A149,'Hoja de Trabajo para listado'!$CD$155:$CD$1048576,0),MATCH((CUADRO!K$5&amp;$E149),'Hoja de Trabajo para listado'!$CD$151:$DC$151,0)),0)</f>
        <v>0</v>
      </c>
      <c r="L149" s="316">
        <f ca="1">+IFERROR(INDEX('Hoja de Trabajo para listado'!$A$155:$Z$1048576,MATCH($A149,'Hoja de Trabajo para listado'!$A$155:$A$1048576,0),MATCH((CUADRO!L$5&amp;$E149),'Hoja de Trabajo para listado'!$A$151:$Z$151,0)),0)+IFERROR(INDEX('Hoja de Trabajo para listado'!$AB$155:$BA$1048576,MATCH($A149,'Hoja de Trabajo para listado'!$AB$155:$AB$1048576,0),MATCH((CUADRO!L$5&amp;$E149),'Hoja de Trabajo para listado'!$AB$151:$BA$151,0)),0)+IFERROR(INDEX('Hoja de Trabajo para listado'!$BC$155:$CB$1048576,MATCH($A149,'Hoja de Trabajo para listado'!$BC$155:$BC$1048576,0),MATCH((CUADRO!L$5&amp;$E149),'Hoja de Trabajo para listado'!$BC$151:$CB$151,0)),0)+IFERROR(INDEX('Hoja de Trabajo para listado'!$DE$153:$DG$274,MATCH($A149,'Hoja de Trabajo para listado'!$DE$153:$DE$1048576,0),MATCH((CUADRO!L$5&amp;$E149),'Hoja de Trabajo para listado'!$DE$151:$DG$151,0)),0)+IFERROR(INDEX('Hoja de Trabajo para listado'!$CD$155:$DC$1048576,MATCH($A149,'Hoja de Trabajo para listado'!$CD$155:$CD$1048576,0),MATCH((CUADRO!L$5&amp;$E149),'Hoja de Trabajo para listado'!$CD$151:$DC$151,0)),0)</f>
        <v>0</v>
      </c>
      <c r="M149" s="316">
        <f ca="1">+IFERROR(INDEX('Hoja de Trabajo para listado'!$A$155:$Z$1048576,MATCH($A149,'Hoja de Trabajo para listado'!$A$155:$A$1048576,0),MATCH((CUADRO!M$5&amp;$E149),'Hoja de Trabajo para listado'!$A$151:$Z$151,0)),0)+IFERROR(INDEX('Hoja de Trabajo para listado'!$AB$155:$BA$1048576,MATCH($A149,'Hoja de Trabajo para listado'!$AB$155:$AB$1048576,0),MATCH((CUADRO!M$5&amp;$E149),'Hoja de Trabajo para listado'!$AB$151:$BA$151,0)),0)+IFERROR(INDEX('Hoja de Trabajo para listado'!$BC$155:$CB$1048576,MATCH($A149,'Hoja de Trabajo para listado'!$BC$155:$BC$1048576,0),MATCH((CUADRO!M$5&amp;$E149),'Hoja de Trabajo para listado'!$BC$151:$CB$151,0)),0)+IFERROR(INDEX('Hoja de Trabajo para listado'!$DE$153:$DG$274,MATCH($A149,'Hoja de Trabajo para listado'!$DE$153:$DE$1048576,0),MATCH((CUADRO!M$5&amp;$E149),'Hoja de Trabajo para listado'!$DE$151:$DG$151,0)),0)+IFERROR(INDEX('Hoja de Trabajo para listado'!$CD$155:$DC$1048576,MATCH($A149,'Hoja de Trabajo para listado'!$CD$155:$CD$1048576,0),MATCH((CUADRO!M$5&amp;$E149),'Hoja de Trabajo para listado'!$CD$151:$DC$151,0)),0)</f>
        <v>0</v>
      </c>
      <c r="N149" s="316">
        <f ca="1">+IFERROR(INDEX('Hoja de Trabajo para listado'!$A$155:$Z$1048576,MATCH($A149,'Hoja de Trabajo para listado'!$A$155:$A$1048576,0),MATCH((CUADRO!N$5&amp;$E149),'Hoja de Trabajo para listado'!$A$151:$Z$151,0)),0)+IFERROR(INDEX('Hoja de Trabajo para listado'!$AB$155:$BA$1048576,MATCH($A149,'Hoja de Trabajo para listado'!$AB$155:$AB$1048576,0),MATCH((CUADRO!N$5&amp;$E149),'Hoja de Trabajo para listado'!$AB$151:$BA$151,0)),0)+IFERROR(INDEX('Hoja de Trabajo para listado'!$BC$155:$CB$1048576,MATCH($A149,'Hoja de Trabajo para listado'!$BC$155:$BC$1048576,0),MATCH((CUADRO!N$5&amp;$E149),'Hoja de Trabajo para listado'!$BC$151:$CB$151,0)),0)+IFERROR(INDEX('Hoja de Trabajo para listado'!$DE$153:$DG$274,MATCH($A149,'Hoja de Trabajo para listado'!$DE$153:$DE$1048576,0),MATCH((CUADRO!N$5&amp;$E149),'Hoja de Trabajo para listado'!$DE$151:$DG$151,0)),0)+IFERROR(INDEX('Hoja de Trabajo para listado'!$CD$155:$DC$1048576,MATCH($A149,'Hoja de Trabajo para listado'!$CD$155:$CD$1048576,0),MATCH((CUADRO!N$5&amp;$E149),'Hoja de Trabajo para listado'!$CD$151:$DC$151,0)),0)</f>
        <v>0</v>
      </c>
      <c r="O149" s="316">
        <f ca="1">+IFERROR(INDEX('Hoja de Trabajo para listado'!$A$155:$Z$1048576,MATCH($A149,'Hoja de Trabajo para listado'!$A$155:$A$1048576,0),MATCH((CUADRO!O$5&amp;$E149),'Hoja de Trabajo para listado'!$A$151:$Z$151,0)),0)+IFERROR(INDEX('Hoja de Trabajo para listado'!$AB$155:$BA$1048576,MATCH($A149,'Hoja de Trabajo para listado'!$AB$155:$AB$1048576,0),MATCH((CUADRO!O$5&amp;$E149),'Hoja de Trabajo para listado'!$AB$151:$BA$151,0)),0)+IFERROR(INDEX('Hoja de Trabajo para listado'!$BC$155:$CB$1048576,MATCH($A149,'Hoja de Trabajo para listado'!$BC$155:$BC$1048576,0),MATCH((CUADRO!O$5&amp;$E149),'Hoja de Trabajo para listado'!$BC$151:$CB$151,0)),0)+IFERROR(INDEX('Hoja de Trabajo para listado'!$DE$153:$DG$274,MATCH($A149,'Hoja de Trabajo para listado'!$DE$153:$DE$1048576,0),MATCH((CUADRO!O$5&amp;$E149),'Hoja de Trabajo para listado'!$DE$151:$DG$151,0)),0)+IFERROR(INDEX('Hoja de Trabajo para listado'!$CD$155:$DC$1048576,MATCH($A149,'Hoja de Trabajo para listado'!$CD$155:$CD$1048576,0),MATCH((CUADRO!O$5&amp;$E149),'Hoja de Trabajo para listado'!$CD$151:$DC$151,0)),0)</f>
        <v>0</v>
      </c>
      <c r="P149" s="316">
        <f ca="1">+IFERROR(INDEX('Hoja de Trabajo para listado'!$A$155:$Z$1048576,MATCH($A149,'Hoja de Trabajo para listado'!$A$155:$A$1048576,0),MATCH((CUADRO!P$5&amp;$E149),'Hoja de Trabajo para listado'!$A$151:$Z$151,0)),0)+IFERROR(INDEX('Hoja de Trabajo para listado'!$AB$155:$BA$1048576,MATCH($A149,'Hoja de Trabajo para listado'!$AB$155:$AB$1048576,0),MATCH((CUADRO!P$5&amp;$E149),'Hoja de Trabajo para listado'!$AB$151:$BA$151,0)),0)+IFERROR(INDEX('Hoja de Trabajo para listado'!$BC$155:$CB$1048576,MATCH($A149,'Hoja de Trabajo para listado'!$BC$155:$BC$1048576,0),MATCH((CUADRO!P$5&amp;$E149),'Hoja de Trabajo para listado'!$BC$151:$CB$151,0)),0)+IFERROR(INDEX('Hoja de Trabajo para listado'!$DE$153:$DG$274,MATCH($A149,'Hoja de Trabajo para listado'!$DE$153:$DE$1048576,0),MATCH((CUADRO!P$5&amp;$E149),'Hoja de Trabajo para listado'!$DE$151:$DG$151,0)),0)+IFERROR(INDEX('Hoja de Trabajo para listado'!$CD$155:$DC$1048576,MATCH($A149,'Hoja de Trabajo para listado'!$CD$155:$CD$1048576,0),MATCH((CUADRO!P$5&amp;$E149),'Hoja de Trabajo para listado'!$CD$151:$DC$151,0)),0)</f>
        <v>0</v>
      </c>
      <c r="Q149" s="316">
        <f ca="1">+IFERROR(INDEX('Hoja de Trabajo para listado'!$A$155:$Z$1048576,MATCH($A149,'Hoja de Trabajo para listado'!$A$155:$A$1048576,0),MATCH((CUADRO!Q$5&amp;$E149),'Hoja de Trabajo para listado'!$A$151:$Z$151,0)),0)+IFERROR(INDEX('Hoja de Trabajo para listado'!$AB$155:$BA$1048576,MATCH($A149,'Hoja de Trabajo para listado'!$AB$155:$AB$1048576,0),MATCH((CUADRO!Q$5&amp;$E149),'Hoja de Trabajo para listado'!$AB$151:$BA$151,0)),0)+IFERROR(INDEX('Hoja de Trabajo para listado'!$BC$155:$CB$1048576,MATCH($A149,'Hoja de Trabajo para listado'!$BC$155:$BC$1048576,0),MATCH((CUADRO!Q$5&amp;$E149),'Hoja de Trabajo para listado'!$BC$151:$CB$151,0)),0)+IFERROR(INDEX('Hoja de Trabajo para listado'!$DE$153:$DG$274,MATCH($A149,'Hoja de Trabajo para listado'!$DE$153:$DE$1048576,0),MATCH((CUADRO!Q$5&amp;$E149),'Hoja de Trabajo para listado'!$DE$151:$DG$151,0)),0)+IFERROR(INDEX('Hoja de Trabajo para listado'!$CD$155:$DC$1048576,MATCH($A149,'Hoja de Trabajo para listado'!$CD$155:$CD$1048576,0),MATCH((CUADRO!Q$5&amp;$E149),'Hoja de Trabajo para listado'!$CD$151:$DC$151,0)),0)</f>
        <v>0</v>
      </c>
      <c r="R149" s="316">
        <f t="shared" ca="1" si="4"/>
        <v>0</v>
      </c>
      <c r="S149" s="344">
        <f ca="1">+R148+R149</f>
        <v>0</v>
      </c>
      <c r="T149" s="316">
        <f ca="1">+S149</f>
        <v>0</v>
      </c>
      <c r="U149" s="315">
        <f t="shared" si="5"/>
        <v>2</v>
      </c>
      <c r="V149" s="319" t="str">
        <f>+VLOOKUP(A149,bd_lista!$A$3:$E$593,5,FALSE)</f>
        <v>Gobiernos Autonomos Municipales</v>
      </c>
      <c r="W149" s="426"/>
    </row>
    <row r="150" spans="1:23" ht="15" hidden="1" customHeight="1">
      <c r="A150" s="325">
        <v>1109</v>
      </c>
      <c r="B150" s="427">
        <f>+A150</f>
        <v>1109</v>
      </c>
      <c r="C150" s="318" t="str">
        <f>+VLOOKUP(A150,bd_lista!$A$3:$C$593,3,FALSE)</f>
        <v>Gobierno Autónomo Municipal de Icla</v>
      </c>
      <c r="D150" s="429" t="str">
        <f>+C150</f>
        <v>Gobierno Autónomo Municipal de Icla</v>
      </c>
      <c r="E150" s="346" t="s">
        <v>1418</v>
      </c>
      <c r="F150" s="314">
        <f ca="1">+IFERROR(INDEX('Hoja de Trabajo para listado'!$A$155:$Z$1048576,MATCH($A150,'Hoja de Trabajo para listado'!$A$155:$A$1048576,0),MATCH((CUADRO!F$5&amp;$E150),'Hoja de Trabajo para listado'!$A$151:$Z$151,0)),0)+IFERROR(INDEX('Hoja de Trabajo para listado'!$AB$155:$BA$1048576,MATCH($A150,'Hoja de Trabajo para listado'!$AB$155:$AB$1048576,0),MATCH((CUADRO!F$5&amp;$E150),'Hoja de Trabajo para listado'!$AB$151:$BA$151,0)),0)+IFERROR(INDEX('Hoja de Trabajo para listado'!$BC$155:$CB$1048576,MATCH($A150,'Hoja de Trabajo para listado'!$BC$155:$BC$1048576,0),MATCH((CUADRO!F$5&amp;$E150),'Hoja de Trabajo para listado'!$BC$151:$CB$151,0)),0)+IFERROR(INDEX('Hoja de Trabajo para listado'!$DE$153:$DG$274,MATCH($A150,'Hoja de Trabajo para listado'!$DE$153:$DE$1048576,0),MATCH((CUADRO!F$5&amp;$E150),'Hoja de Trabajo para listado'!$DE$151:$DG$151,0)),0)+IFERROR(INDEX('Hoja de Trabajo para listado'!$CD$155:$DC$1048576,MATCH($A150,'Hoja de Trabajo para listado'!$CD$155:$CD$1048576,0),MATCH((CUADRO!F$5&amp;$E150),'Hoja de Trabajo para listado'!$CD$151:$DC$151,0)),0)</f>
        <v>0</v>
      </c>
      <c r="G150" s="314">
        <f ca="1">+IFERROR(INDEX('Hoja de Trabajo para listado'!$A$155:$Z$1048576,MATCH($A150,'Hoja de Trabajo para listado'!$A$155:$A$1048576,0),MATCH((CUADRO!G$5&amp;$E150),'Hoja de Trabajo para listado'!$A$151:$Z$151,0)),0)+IFERROR(INDEX('Hoja de Trabajo para listado'!$AB$155:$BA$1048576,MATCH($A150,'Hoja de Trabajo para listado'!$AB$155:$AB$1048576,0),MATCH((CUADRO!G$5&amp;$E150),'Hoja de Trabajo para listado'!$AB$151:$BA$151,0)),0)+IFERROR(INDEX('Hoja de Trabajo para listado'!$BC$155:$CB$1048576,MATCH($A150,'Hoja de Trabajo para listado'!$BC$155:$BC$1048576,0),MATCH((CUADRO!G$5&amp;$E150),'Hoja de Trabajo para listado'!$BC$151:$CB$151,0)),0)+IFERROR(INDEX('Hoja de Trabajo para listado'!$DE$153:$DG$274,MATCH($A150,'Hoja de Trabajo para listado'!$DE$153:$DE$1048576,0),MATCH((CUADRO!G$5&amp;$E150),'Hoja de Trabajo para listado'!$DE$151:$DG$151,0)),0)+IFERROR(INDEX('Hoja de Trabajo para listado'!$CD$155:$DC$1048576,MATCH($A150,'Hoja de Trabajo para listado'!$CD$155:$CD$1048576,0),MATCH((CUADRO!G$5&amp;$E150),'Hoja de Trabajo para listado'!$CD$151:$DC$151,0)),0)</f>
        <v>0</v>
      </c>
      <c r="H150" s="314">
        <f ca="1">+IFERROR(INDEX('Hoja de Trabajo para listado'!$A$155:$Z$1048576,MATCH($A150,'Hoja de Trabajo para listado'!$A$155:$A$1048576,0),MATCH((CUADRO!H$5&amp;$E150),'Hoja de Trabajo para listado'!$A$151:$Z$151,0)),0)+IFERROR(INDEX('Hoja de Trabajo para listado'!$AB$155:$BA$1048576,MATCH($A150,'Hoja de Trabajo para listado'!$AB$155:$AB$1048576,0),MATCH((CUADRO!H$5&amp;$E150),'Hoja de Trabajo para listado'!$AB$151:$BA$151,0)),0)+IFERROR(INDEX('Hoja de Trabajo para listado'!$BC$155:$CB$1048576,MATCH($A150,'Hoja de Trabajo para listado'!$BC$155:$BC$1048576,0),MATCH((CUADRO!H$5&amp;$E150),'Hoja de Trabajo para listado'!$BC$151:$CB$151,0)),0)+IFERROR(INDEX('Hoja de Trabajo para listado'!$DE$153:$DG$274,MATCH($A150,'Hoja de Trabajo para listado'!$DE$153:$DE$1048576,0),MATCH((CUADRO!H$5&amp;$E150),'Hoja de Trabajo para listado'!$DE$151:$DG$151,0)),0)+IFERROR(INDEX('Hoja de Trabajo para listado'!$CD$155:$DC$1048576,MATCH($A150,'Hoja de Trabajo para listado'!$CD$155:$CD$1048576,0),MATCH((CUADRO!H$5&amp;$E150),'Hoja de Trabajo para listado'!$CD$151:$DC$151,0)),0)</f>
        <v>0</v>
      </c>
      <c r="I150" s="314">
        <f ca="1">+IFERROR(INDEX('Hoja de Trabajo para listado'!$A$155:$Z$1048576,MATCH($A150,'Hoja de Trabajo para listado'!$A$155:$A$1048576,0),MATCH((CUADRO!I$5&amp;$E150),'Hoja de Trabajo para listado'!$A$151:$Z$151,0)),0)+IFERROR(INDEX('Hoja de Trabajo para listado'!$AB$155:$BA$1048576,MATCH($A150,'Hoja de Trabajo para listado'!$AB$155:$AB$1048576,0),MATCH((CUADRO!I$5&amp;$E150),'Hoja de Trabajo para listado'!$AB$151:$BA$151,0)),0)+IFERROR(INDEX('Hoja de Trabajo para listado'!$BC$155:$CB$1048576,MATCH($A150,'Hoja de Trabajo para listado'!$BC$155:$BC$1048576,0),MATCH((CUADRO!I$5&amp;$E150),'Hoja de Trabajo para listado'!$BC$151:$CB$151,0)),0)+IFERROR(INDEX('Hoja de Trabajo para listado'!$DE$153:$DG$274,MATCH($A150,'Hoja de Trabajo para listado'!$DE$153:$DE$1048576,0),MATCH((CUADRO!I$5&amp;$E150),'Hoja de Trabajo para listado'!$DE$151:$DG$151,0)),0)+IFERROR(INDEX('Hoja de Trabajo para listado'!$CD$155:$DC$1048576,MATCH($A150,'Hoja de Trabajo para listado'!$CD$155:$CD$1048576,0),MATCH((CUADRO!I$5&amp;$E150),'Hoja de Trabajo para listado'!$CD$151:$DC$151,0)),0)</f>
        <v>0</v>
      </c>
      <c r="J150" s="314">
        <f ca="1">+IFERROR(INDEX('Hoja de Trabajo para listado'!$A$155:$Z$1048576,MATCH($A150,'Hoja de Trabajo para listado'!$A$155:$A$1048576,0),MATCH((CUADRO!J$5&amp;$E150),'Hoja de Trabajo para listado'!$A$151:$Z$151,0)),0)+IFERROR(INDEX('Hoja de Trabajo para listado'!$AB$155:$BA$1048576,MATCH($A150,'Hoja de Trabajo para listado'!$AB$155:$AB$1048576,0),MATCH((CUADRO!J$5&amp;$E150),'Hoja de Trabajo para listado'!$AB$151:$BA$151,0)),0)+IFERROR(INDEX('Hoja de Trabajo para listado'!$BC$155:$CB$1048576,MATCH($A150,'Hoja de Trabajo para listado'!$BC$155:$BC$1048576,0),MATCH((CUADRO!J$5&amp;$E150),'Hoja de Trabajo para listado'!$BC$151:$CB$151,0)),0)+IFERROR(INDEX('Hoja de Trabajo para listado'!$DE$153:$DG$274,MATCH($A150,'Hoja de Trabajo para listado'!$DE$153:$DE$1048576,0),MATCH((CUADRO!J$5&amp;$E150),'Hoja de Trabajo para listado'!$DE$151:$DG$151,0)),0)+IFERROR(INDEX('Hoja de Trabajo para listado'!$CD$155:$DC$1048576,MATCH($A150,'Hoja de Trabajo para listado'!$CD$155:$CD$1048576,0),MATCH((CUADRO!J$5&amp;$E150),'Hoja de Trabajo para listado'!$CD$151:$DC$151,0)),0)</f>
        <v>0</v>
      </c>
      <c r="K150" s="314">
        <f ca="1">+IFERROR(INDEX('Hoja de Trabajo para listado'!$A$155:$Z$1048576,MATCH($A150,'Hoja de Trabajo para listado'!$A$155:$A$1048576,0),MATCH((CUADRO!K$5&amp;$E150),'Hoja de Trabajo para listado'!$A$151:$Z$151,0)),0)+IFERROR(INDEX('Hoja de Trabajo para listado'!$AB$155:$BA$1048576,MATCH($A150,'Hoja de Trabajo para listado'!$AB$155:$AB$1048576,0),MATCH((CUADRO!K$5&amp;$E150),'Hoja de Trabajo para listado'!$AB$151:$BA$151,0)),0)+IFERROR(INDEX('Hoja de Trabajo para listado'!$BC$155:$CB$1048576,MATCH($A150,'Hoja de Trabajo para listado'!$BC$155:$BC$1048576,0),MATCH((CUADRO!K$5&amp;$E150),'Hoja de Trabajo para listado'!$BC$151:$CB$151,0)),0)+IFERROR(INDEX('Hoja de Trabajo para listado'!$DE$153:$DG$274,MATCH($A150,'Hoja de Trabajo para listado'!$DE$153:$DE$1048576,0),MATCH((CUADRO!K$5&amp;$E150),'Hoja de Trabajo para listado'!$DE$151:$DG$151,0)),0)+IFERROR(INDEX('Hoja de Trabajo para listado'!$CD$155:$DC$1048576,MATCH($A150,'Hoja de Trabajo para listado'!$CD$155:$CD$1048576,0),MATCH((CUADRO!K$5&amp;$E150),'Hoja de Trabajo para listado'!$CD$151:$DC$151,0)),0)</f>
        <v>0</v>
      </c>
      <c r="L150" s="314">
        <f ca="1">+IFERROR(INDEX('Hoja de Trabajo para listado'!$A$155:$Z$1048576,MATCH($A150,'Hoja de Trabajo para listado'!$A$155:$A$1048576,0),MATCH((CUADRO!L$5&amp;$E150),'Hoja de Trabajo para listado'!$A$151:$Z$151,0)),0)+IFERROR(INDEX('Hoja de Trabajo para listado'!$AB$155:$BA$1048576,MATCH($A150,'Hoja de Trabajo para listado'!$AB$155:$AB$1048576,0),MATCH((CUADRO!L$5&amp;$E150),'Hoja de Trabajo para listado'!$AB$151:$BA$151,0)),0)+IFERROR(INDEX('Hoja de Trabajo para listado'!$BC$155:$CB$1048576,MATCH($A150,'Hoja de Trabajo para listado'!$BC$155:$BC$1048576,0),MATCH((CUADRO!L$5&amp;$E150),'Hoja de Trabajo para listado'!$BC$151:$CB$151,0)),0)+IFERROR(INDEX('Hoja de Trabajo para listado'!$DE$153:$DG$274,MATCH($A150,'Hoja de Trabajo para listado'!$DE$153:$DE$1048576,0),MATCH((CUADRO!L$5&amp;$E150),'Hoja de Trabajo para listado'!$DE$151:$DG$151,0)),0)+IFERROR(INDEX('Hoja de Trabajo para listado'!$CD$155:$DC$1048576,MATCH($A150,'Hoja de Trabajo para listado'!$CD$155:$CD$1048576,0),MATCH((CUADRO!L$5&amp;$E150),'Hoja de Trabajo para listado'!$CD$151:$DC$151,0)),0)</f>
        <v>0</v>
      </c>
      <c r="M150" s="314">
        <f ca="1">+IFERROR(INDEX('Hoja de Trabajo para listado'!$A$155:$Z$1048576,MATCH($A150,'Hoja de Trabajo para listado'!$A$155:$A$1048576,0),MATCH((CUADRO!M$5&amp;$E150),'Hoja de Trabajo para listado'!$A$151:$Z$151,0)),0)+IFERROR(INDEX('Hoja de Trabajo para listado'!$AB$155:$BA$1048576,MATCH($A150,'Hoja de Trabajo para listado'!$AB$155:$AB$1048576,0),MATCH((CUADRO!M$5&amp;$E150),'Hoja de Trabajo para listado'!$AB$151:$BA$151,0)),0)+IFERROR(INDEX('Hoja de Trabajo para listado'!$BC$155:$CB$1048576,MATCH($A150,'Hoja de Trabajo para listado'!$BC$155:$BC$1048576,0),MATCH((CUADRO!M$5&amp;$E150),'Hoja de Trabajo para listado'!$BC$151:$CB$151,0)),0)+IFERROR(INDEX('Hoja de Trabajo para listado'!$DE$153:$DG$274,MATCH($A150,'Hoja de Trabajo para listado'!$DE$153:$DE$1048576,0),MATCH((CUADRO!M$5&amp;$E150),'Hoja de Trabajo para listado'!$DE$151:$DG$151,0)),0)+IFERROR(INDEX('Hoja de Trabajo para listado'!$CD$155:$DC$1048576,MATCH($A150,'Hoja de Trabajo para listado'!$CD$155:$CD$1048576,0),MATCH((CUADRO!M$5&amp;$E150),'Hoja de Trabajo para listado'!$CD$151:$DC$151,0)),0)</f>
        <v>0</v>
      </c>
      <c r="N150" s="314">
        <f ca="1">+IFERROR(INDEX('Hoja de Trabajo para listado'!$A$155:$Z$1048576,MATCH($A150,'Hoja de Trabajo para listado'!$A$155:$A$1048576,0),MATCH((CUADRO!N$5&amp;$E150),'Hoja de Trabajo para listado'!$A$151:$Z$151,0)),0)+IFERROR(INDEX('Hoja de Trabajo para listado'!$AB$155:$BA$1048576,MATCH($A150,'Hoja de Trabajo para listado'!$AB$155:$AB$1048576,0),MATCH((CUADRO!N$5&amp;$E150),'Hoja de Trabajo para listado'!$AB$151:$BA$151,0)),0)+IFERROR(INDEX('Hoja de Trabajo para listado'!$BC$155:$CB$1048576,MATCH($A150,'Hoja de Trabajo para listado'!$BC$155:$BC$1048576,0),MATCH((CUADRO!N$5&amp;$E150),'Hoja de Trabajo para listado'!$BC$151:$CB$151,0)),0)+IFERROR(INDEX('Hoja de Trabajo para listado'!$DE$153:$DG$274,MATCH($A150,'Hoja de Trabajo para listado'!$DE$153:$DE$1048576,0),MATCH((CUADRO!N$5&amp;$E150),'Hoja de Trabajo para listado'!$DE$151:$DG$151,0)),0)+IFERROR(INDEX('Hoja de Trabajo para listado'!$CD$155:$DC$1048576,MATCH($A150,'Hoja de Trabajo para listado'!$CD$155:$CD$1048576,0),MATCH((CUADRO!N$5&amp;$E150),'Hoja de Trabajo para listado'!$CD$151:$DC$151,0)),0)</f>
        <v>0</v>
      </c>
      <c r="O150" s="314">
        <f ca="1">+IFERROR(INDEX('Hoja de Trabajo para listado'!$A$155:$Z$1048576,MATCH($A150,'Hoja de Trabajo para listado'!$A$155:$A$1048576,0),MATCH((CUADRO!O$5&amp;$E150),'Hoja de Trabajo para listado'!$A$151:$Z$151,0)),0)+IFERROR(INDEX('Hoja de Trabajo para listado'!$AB$155:$BA$1048576,MATCH($A150,'Hoja de Trabajo para listado'!$AB$155:$AB$1048576,0),MATCH((CUADRO!O$5&amp;$E150),'Hoja de Trabajo para listado'!$AB$151:$BA$151,0)),0)+IFERROR(INDEX('Hoja de Trabajo para listado'!$BC$155:$CB$1048576,MATCH($A150,'Hoja de Trabajo para listado'!$BC$155:$BC$1048576,0),MATCH((CUADRO!O$5&amp;$E150),'Hoja de Trabajo para listado'!$BC$151:$CB$151,0)),0)+IFERROR(INDEX('Hoja de Trabajo para listado'!$DE$153:$DG$274,MATCH($A150,'Hoja de Trabajo para listado'!$DE$153:$DE$1048576,0),MATCH((CUADRO!O$5&amp;$E150),'Hoja de Trabajo para listado'!$DE$151:$DG$151,0)),0)+IFERROR(INDEX('Hoja de Trabajo para listado'!$CD$155:$DC$1048576,MATCH($A150,'Hoja de Trabajo para listado'!$CD$155:$CD$1048576,0),MATCH((CUADRO!O$5&amp;$E150),'Hoja de Trabajo para listado'!$CD$151:$DC$151,0)),0)</f>
        <v>0</v>
      </c>
      <c r="P150" s="314">
        <f ca="1">+IFERROR(INDEX('Hoja de Trabajo para listado'!$A$155:$Z$1048576,MATCH($A150,'Hoja de Trabajo para listado'!$A$155:$A$1048576,0),MATCH((CUADRO!P$5&amp;$E150),'Hoja de Trabajo para listado'!$A$151:$Z$151,0)),0)+IFERROR(INDEX('Hoja de Trabajo para listado'!$AB$155:$BA$1048576,MATCH($A150,'Hoja de Trabajo para listado'!$AB$155:$AB$1048576,0),MATCH((CUADRO!P$5&amp;$E150),'Hoja de Trabajo para listado'!$AB$151:$BA$151,0)),0)+IFERROR(INDEX('Hoja de Trabajo para listado'!$BC$155:$CB$1048576,MATCH($A150,'Hoja de Trabajo para listado'!$BC$155:$BC$1048576,0),MATCH((CUADRO!P$5&amp;$E150),'Hoja de Trabajo para listado'!$BC$151:$CB$151,0)),0)+IFERROR(INDEX('Hoja de Trabajo para listado'!$DE$153:$DG$274,MATCH($A150,'Hoja de Trabajo para listado'!$DE$153:$DE$1048576,0),MATCH((CUADRO!P$5&amp;$E150),'Hoja de Trabajo para listado'!$DE$151:$DG$151,0)),0)+IFERROR(INDEX('Hoja de Trabajo para listado'!$CD$155:$DC$1048576,MATCH($A150,'Hoja de Trabajo para listado'!$CD$155:$CD$1048576,0),MATCH((CUADRO!P$5&amp;$E150),'Hoja de Trabajo para listado'!$CD$151:$DC$151,0)),0)</f>
        <v>0</v>
      </c>
      <c r="Q150" s="314">
        <f ca="1">+IFERROR(INDEX('Hoja de Trabajo para listado'!$A$155:$Z$1048576,MATCH($A150,'Hoja de Trabajo para listado'!$A$155:$A$1048576,0),MATCH((CUADRO!Q$5&amp;$E150),'Hoja de Trabajo para listado'!$A$151:$Z$151,0)),0)+IFERROR(INDEX('Hoja de Trabajo para listado'!$AB$155:$BA$1048576,MATCH($A150,'Hoja de Trabajo para listado'!$AB$155:$AB$1048576,0),MATCH((CUADRO!Q$5&amp;$E150),'Hoja de Trabajo para listado'!$AB$151:$BA$151,0)),0)+IFERROR(INDEX('Hoja de Trabajo para listado'!$BC$155:$CB$1048576,MATCH($A150,'Hoja de Trabajo para listado'!$BC$155:$BC$1048576,0),MATCH((CUADRO!Q$5&amp;$E150),'Hoja de Trabajo para listado'!$BC$151:$CB$151,0)),0)+IFERROR(INDEX('Hoja de Trabajo para listado'!$DE$153:$DG$274,MATCH($A150,'Hoja de Trabajo para listado'!$DE$153:$DE$1048576,0),MATCH((CUADRO!Q$5&amp;$E150),'Hoja de Trabajo para listado'!$DE$151:$DG$151,0)),0)+IFERROR(INDEX('Hoja de Trabajo para listado'!$CD$155:$DC$1048576,MATCH($A150,'Hoja de Trabajo para listado'!$CD$155:$CD$1048576,0),MATCH((CUADRO!Q$5&amp;$E150),'Hoja de Trabajo para listado'!$CD$151:$DC$151,0)),0)</f>
        <v>0</v>
      </c>
      <c r="R150" s="314">
        <f t="shared" ca="1" si="4"/>
        <v>0</v>
      </c>
      <c r="S150" s="345"/>
      <c r="T150" s="314">
        <f ca="1">+T151</f>
        <v>0</v>
      </c>
      <c r="U150" s="313">
        <f t="shared" si="5"/>
        <v>1</v>
      </c>
      <c r="V150" s="319" t="str">
        <f>+VLOOKUP(A150,bd_lista!$A$3:$E$593,5,FALSE)</f>
        <v>Gobiernos Autonomos Municipales</v>
      </c>
      <c r="W150" s="425" t="str">
        <f>+V150</f>
        <v>Gobiernos Autonomos Municipales</v>
      </c>
    </row>
    <row r="151" spans="1:23" ht="15" hidden="1" customHeight="1">
      <c r="A151" s="323">
        <v>1109</v>
      </c>
      <c r="B151" s="428"/>
      <c r="C151" s="319" t="str">
        <f>+VLOOKUP(A151,bd_lista!$A$3:$C$593,3,FALSE)</f>
        <v>Gobierno Autónomo Municipal de Icla</v>
      </c>
      <c r="D151" s="430"/>
      <c r="E151" s="347" t="s">
        <v>1419</v>
      </c>
      <c r="F151" s="316">
        <f ca="1">+IFERROR(INDEX('Hoja de Trabajo para listado'!$A$155:$Z$1048576,MATCH($A151,'Hoja de Trabajo para listado'!$A$155:$A$1048576,0),MATCH((CUADRO!F$5&amp;$E151),'Hoja de Trabajo para listado'!$A$151:$Z$151,0)),0)+IFERROR(INDEX('Hoja de Trabajo para listado'!$AB$155:$BA$1048576,MATCH($A151,'Hoja de Trabajo para listado'!$AB$155:$AB$1048576,0),MATCH((CUADRO!F$5&amp;$E151),'Hoja de Trabajo para listado'!$AB$151:$BA$151,0)),0)+IFERROR(INDEX('Hoja de Trabajo para listado'!$BC$155:$CB$1048576,MATCH($A151,'Hoja de Trabajo para listado'!$BC$155:$BC$1048576,0),MATCH((CUADRO!F$5&amp;$E151),'Hoja de Trabajo para listado'!$BC$151:$CB$151,0)),0)+IFERROR(INDEX('Hoja de Trabajo para listado'!$DE$153:$DG$274,MATCH($A151,'Hoja de Trabajo para listado'!$DE$153:$DE$1048576,0),MATCH((CUADRO!F$5&amp;$E151),'Hoja de Trabajo para listado'!$DE$151:$DG$151,0)),0)+IFERROR(INDEX('Hoja de Trabajo para listado'!$CD$155:$DC$1048576,MATCH($A151,'Hoja de Trabajo para listado'!$CD$155:$CD$1048576,0),MATCH((CUADRO!F$5&amp;$E151),'Hoja de Trabajo para listado'!$CD$151:$DC$151,0)),0)</f>
        <v>0</v>
      </c>
      <c r="G151" s="316">
        <f ca="1">+IFERROR(INDEX('Hoja de Trabajo para listado'!$A$155:$Z$1048576,MATCH($A151,'Hoja de Trabajo para listado'!$A$155:$A$1048576,0),MATCH((CUADRO!G$5&amp;$E151),'Hoja de Trabajo para listado'!$A$151:$Z$151,0)),0)+IFERROR(INDEX('Hoja de Trabajo para listado'!$AB$155:$BA$1048576,MATCH($A151,'Hoja de Trabajo para listado'!$AB$155:$AB$1048576,0),MATCH((CUADRO!G$5&amp;$E151),'Hoja de Trabajo para listado'!$AB$151:$BA$151,0)),0)+IFERROR(INDEX('Hoja de Trabajo para listado'!$BC$155:$CB$1048576,MATCH($A151,'Hoja de Trabajo para listado'!$BC$155:$BC$1048576,0),MATCH((CUADRO!G$5&amp;$E151),'Hoja de Trabajo para listado'!$BC$151:$CB$151,0)),0)+IFERROR(INDEX('Hoja de Trabajo para listado'!$DE$153:$DG$274,MATCH($A151,'Hoja de Trabajo para listado'!$DE$153:$DE$1048576,0),MATCH((CUADRO!G$5&amp;$E151),'Hoja de Trabajo para listado'!$DE$151:$DG$151,0)),0)+IFERROR(INDEX('Hoja de Trabajo para listado'!$CD$155:$DC$1048576,MATCH($A151,'Hoja de Trabajo para listado'!$CD$155:$CD$1048576,0),MATCH((CUADRO!G$5&amp;$E151),'Hoja de Trabajo para listado'!$CD$151:$DC$151,0)),0)</f>
        <v>0</v>
      </c>
      <c r="H151" s="316">
        <f ca="1">+IFERROR(INDEX('Hoja de Trabajo para listado'!$A$155:$Z$1048576,MATCH($A151,'Hoja de Trabajo para listado'!$A$155:$A$1048576,0),MATCH((CUADRO!H$5&amp;$E151),'Hoja de Trabajo para listado'!$A$151:$Z$151,0)),0)+IFERROR(INDEX('Hoja de Trabajo para listado'!$AB$155:$BA$1048576,MATCH($A151,'Hoja de Trabajo para listado'!$AB$155:$AB$1048576,0),MATCH((CUADRO!H$5&amp;$E151),'Hoja de Trabajo para listado'!$AB$151:$BA$151,0)),0)+IFERROR(INDEX('Hoja de Trabajo para listado'!$BC$155:$CB$1048576,MATCH($A151,'Hoja de Trabajo para listado'!$BC$155:$BC$1048576,0),MATCH((CUADRO!H$5&amp;$E151),'Hoja de Trabajo para listado'!$BC$151:$CB$151,0)),0)+IFERROR(INDEX('Hoja de Trabajo para listado'!$DE$153:$DG$274,MATCH($A151,'Hoja de Trabajo para listado'!$DE$153:$DE$1048576,0),MATCH((CUADRO!H$5&amp;$E151),'Hoja de Trabajo para listado'!$DE$151:$DG$151,0)),0)+IFERROR(INDEX('Hoja de Trabajo para listado'!$CD$155:$DC$1048576,MATCH($A151,'Hoja de Trabajo para listado'!$CD$155:$CD$1048576,0),MATCH((CUADRO!H$5&amp;$E151),'Hoja de Trabajo para listado'!$CD$151:$DC$151,0)),0)</f>
        <v>0</v>
      </c>
      <c r="I151" s="316">
        <f ca="1">+IFERROR(INDEX('Hoja de Trabajo para listado'!$A$155:$Z$1048576,MATCH($A151,'Hoja de Trabajo para listado'!$A$155:$A$1048576,0),MATCH((CUADRO!I$5&amp;$E151),'Hoja de Trabajo para listado'!$A$151:$Z$151,0)),0)+IFERROR(INDEX('Hoja de Trabajo para listado'!$AB$155:$BA$1048576,MATCH($A151,'Hoja de Trabajo para listado'!$AB$155:$AB$1048576,0),MATCH((CUADRO!I$5&amp;$E151),'Hoja de Trabajo para listado'!$AB$151:$BA$151,0)),0)+IFERROR(INDEX('Hoja de Trabajo para listado'!$BC$155:$CB$1048576,MATCH($A151,'Hoja de Trabajo para listado'!$BC$155:$BC$1048576,0),MATCH((CUADRO!I$5&amp;$E151),'Hoja de Trabajo para listado'!$BC$151:$CB$151,0)),0)+IFERROR(INDEX('Hoja de Trabajo para listado'!$DE$153:$DG$274,MATCH($A151,'Hoja de Trabajo para listado'!$DE$153:$DE$1048576,0),MATCH((CUADRO!I$5&amp;$E151),'Hoja de Trabajo para listado'!$DE$151:$DG$151,0)),0)+IFERROR(INDEX('Hoja de Trabajo para listado'!$CD$155:$DC$1048576,MATCH($A151,'Hoja de Trabajo para listado'!$CD$155:$CD$1048576,0),MATCH((CUADRO!I$5&amp;$E151),'Hoja de Trabajo para listado'!$CD$151:$DC$151,0)),0)</f>
        <v>0</v>
      </c>
      <c r="J151" s="316">
        <f ca="1">+IFERROR(INDEX('Hoja de Trabajo para listado'!$A$155:$Z$1048576,MATCH($A151,'Hoja de Trabajo para listado'!$A$155:$A$1048576,0),MATCH((CUADRO!J$5&amp;$E151),'Hoja de Trabajo para listado'!$A$151:$Z$151,0)),0)+IFERROR(INDEX('Hoja de Trabajo para listado'!$AB$155:$BA$1048576,MATCH($A151,'Hoja de Trabajo para listado'!$AB$155:$AB$1048576,0),MATCH((CUADRO!J$5&amp;$E151),'Hoja de Trabajo para listado'!$AB$151:$BA$151,0)),0)+IFERROR(INDEX('Hoja de Trabajo para listado'!$BC$155:$CB$1048576,MATCH($A151,'Hoja de Trabajo para listado'!$BC$155:$BC$1048576,0),MATCH((CUADRO!J$5&amp;$E151),'Hoja de Trabajo para listado'!$BC$151:$CB$151,0)),0)+IFERROR(INDEX('Hoja de Trabajo para listado'!$DE$153:$DG$274,MATCH($A151,'Hoja de Trabajo para listado'!$DE$153:$DE$1048576,0),MATCH((CUADRO!J$5&amp;$E151),'Hoja de Trabajo para listado'!$DE$151:$DG$151,0)),0)+IFERROR(INDEX('Hoja de Trabajo para listado'!$CD$155:$DC$1048576,MATCH($A151,'Hoja de Trabajo para listado'!$CD$155:$CD$1048576,0),MATCH((CUADRO!J$5&amp;$E151),'Hoja de Trabajo para listado'!$CD$151:$DC$151,0)),0)</f>
        <v>0</v>
      </c>
      <c r="K151" s="316">
        <f ca="1">+IFERROR(INDEX('Hoja de Trabajo para listado'!$A$155:$Z$1048576,MATCH($A151,'Hoja de Trabajo para listado'!$A$155:$A$1048576,0),MATCH((CUADRO!K$5&amp;$E151),'Hoja de Trabajo para listado'!$A$151:$Z$151,0)),0)+IFERROR(INDEX('Hoja de Trabajo para listado'!$AB$155:$BA$1048576,MATCH($A151,'Hoja de Trabajo para listado'!$AB$155:$AB$1048576,0),MATCH((CUADRO!K$5&amp;$E151),'Hoja de Trabajo para listado'!$AB$151:$BA$151,0)),0)+IFERROR(INDEX('Hoja de Trabajo para listado'!$BC$155:$CB$1048576,MATCH($A151,'Hoja de Trabajo para listado'!$BC$155:$BC$1048576,0),MATCH((CUADRO!K$5&amp;$E151),'Hoja de Trabajo para listado'!$BC$151:$CB$151,0)),0)+IFERROR(INDEX('Hoja de Trabajo para listado'!$DE$153:$DG$274,MATCH($A151,'Hoja de Trabajo para listado'!$DE$153:$DE$1048576,0),MATCH((CUADRO!K$5&amp;$E151),'Hoja de Trabajo para listado'!$DE$151:$DG$151,0)),0)+IFERROR(INDEX('Hoja de Trabajo para listado'!$CD$155:$DC$1048576,MATCH($A151,'Hoja de Trabajo para listado'!$CD$155:$CD$1048576,0),MATCH((CUADRO!K$5&amp;$E151),'Hoja de Trabajo para listado'!$CD$151:$DC$151,0)),0)</f>
        <v>0</v>
      </c>
      <c r="L151" s="316">
        <f ca="1">+IFERROR(INDEX('Hoja de Trabajo para listado'!$A$155:$Z$1048576,MATCH($A151,'Hoja de Trabajo para listado'!$A$155:$A$1048576,0),MATCH((CUADRO!L$5&amp;$E151),'Hoja de Trabajo para listado'!$A$151:$Z$151,0)),0)+IFERROR(INDEX('Hoja de Trabajo para listado'!$AB$155:$BA$1048576,MATCH($A151,'Hoja de Trabajo para listado'!$AB$155:$AB$1048576,0),MATCH((CUADRO!L$5&amp;$E151),'Hoja de Trabajo para listado'!$AB$151:$BA$151,0)),0)+IFERROR(INDEX('Hoja de Trabajo para listado'!$BC$155:$CB$1048576,MATCH($A151,'Hoja de Trabajo para listado'!$BC$155:$BC$1048576,0),MATCH((CUADRO!L$5&amp;$E151),'Hoja de Trabajo para listado'!$BC$151:$CB$151,0)),0)+IFERROR(INDEX('Hoja de Trabajo para listado'!$DE$153:$DG$274,MATCH($A151,'Hoja de Trabajo para listado'!$DE$153:$DE$1048576,0),MATCH((CUADRO!L$5&amp;$E151),'Hoja de Trabajo para listado'!$DE$151:$DG$151,0)),0)+IFERROR(INDEX('Hoja de Trabajo para listado'!$CD$155:$DC$1048576,MATCH($A151,'Hoja de Trabajo para listado'!$CD$155:$CD$1048576,0),MATCH((CUADRO!L$5&amp;$E151),'Hoja de Trabajo para listado'!$CD$151:$DC$151,0)),0)</f>
        <v>0</v>
      </c>
      <c r="M151" s="316">
        <f ca="1">+IFERROR(INDEX('Hoja de Trabajo para listado'!$A$155:$Z$1048576,MATCH($A151,'Hoja de Trabajo para listado'!$A$155:$A$1048576,0),MATCH((CUADRO!M$5&amp;$E151),'Hoja de Trabajo para listado'!$A$151:$Z$151,0)),0)+IFERROR(INDEX('Hoja de Trabajo para listado'!$AB$155:$BA$1048576,MATCH($A151,'Hoja de Trabajo para listado'!$AB$155:$AB$1048576,0),MATCH((CUADRO!M$5&amp;$E151),'Hoja de Trabajo para listado'!$AB$151:$BA$151,0)),0)+IFERROR(INDEX('Hoja de Trabajo para listado'!$BC$155:$CB$1048576,MATCH($A151,'Hoja de Trabajo para listado'!$BC$155:$BC$1048576,0),MATCH((CUADRO!M$5&amp;$E151),'Hoja de Trabajo para listado'!$BC$151:$CB$151,0)),0)+IFERROR(INDEX('Hoja de Trabajo para listado'!$DE$153:$DG$274,MATCH($A151,'Hoja de Trabajo para listado'!$DE$153:$DE$1048576,0),MATCH((CUADRO!M$5&amp;$E151),'Hoja de Trabajo para listado'!$DE$151:$DG$151,0)),0)+IFERROR(INDEX('Hoja de Trabajo para listado'!$CD$155:$DC$1048576,MATCH($A151,'Hoja de Trabajo para listado'!$CD$155:$CD$1048576,0),MATCH((CUADRO!M$5&amp;$E151),'Hoja de Trabajo para listado'!$CD$151:$DC$151,0)),0)</f>
        <v>0</v>
      </c>
      <c r="N151" s="316">
        <f ca="1">+IFERROR(INDEX('Hoja de Trabajo para listado'!$A$155:$Z$1048576,MATCH($A151,'Hoja de Trabajo para listado'!$A$155:$A$1048576,0),MATCH((CUADRO!N$5&amp;$E151),'Hoja de Trabajo para listado'!$A$151:$Z$151,0)),0)+IFERROR(INDEX('Hoja de Trabajo para listado'!$AB$155:$BA$1048576,MATCH($A151,'Hoja de Trabajo para listado'!$AB$155:$AB$1048576,0),MATCH((CUADRO!N$5&amp;$E151),'Hoja de Trabajo para listado'!$AB$151:$BA$151,0)),0)+IFERROR(INDEX('Hoja de Trabajo para listado'!$BC$155:$CB$1048576,MATCH($A151,'Hoja de Trabajo para listado'!$BC$155:$BC$1048576,0),MATCH((CUADRO!N$5&amp;$E151),'Hoja de Trabajo para listado'!$BC$151:$CB$151,0)),0)+IFERROR(INDEX('Hoja de Trabajo para listado'!$DE$153:$DG$274,MATCH($A151,'Hoja de Trabajo para listado'!$DE$153:$DE$1048576,0),MATCH((CUADRO!N$5&amp;$E151),'Hoja de Trabajo para listado'!$DE$151:$DG$151,0)),0)+IFERROR(INDEX('Hoja de Trabajo para listado'!$CD$155:$DC$1048576,MATCH($A151,'Hoja de Trabajo para listado'!$CD$155:$CD$1048576,0),MATCH((CUADRO!N$5&amp;$E151),'Hoja de Trabajo para listado'!$CD$151:$DC$151,0)),0)</f>
        <v>0</v>
      </c>
      <c r="O151" s="316">
        <f ca="1">+IFERROR(INDEX('Hoja de Trabajo para listado'!$A$155:$Z$1048576,MATCH($A151,'Hoja de Trabajo para listado'!$A$155:$A$1048576,0),MATCH((CUADRO!O$5&amp;$E151),'Hoja de Trabajo para listado'!$A$151:$Z$151,0)),0)+IFERROR(INDEX('Hoja de Trabajo para listado'!$AB$155:$BA$1048576,MATCH($A151,'Hoja de Trabajo para listado'!$AB$155:$AB$1048576,0),MATCH((CUADRO!O$5&amp;$E151),'Hoja de Trabajo para listado'!$AB$151:$BA$151,0)),0)+IFERROR(INDEX('Hoja de Trabajo para listado'!$BC$155:$CB$1048576,MATCH($A151,'Hoja de Trabajo para listado'!$BC$155:$BC$1048576,0),MATCH((CUADRO!O$5&amp;$E151),'Hoja de Trabajo para listado'!$BC$151:$CB$151,0)),0)+IFERROR(INDEX('Hoja de Trabajo para listado'!$DE$153:$DG$274,MATCH($A151,'Hoja de Trabajo para listado'!$DE$153:$DE$1048576,0),MATCH((CUADRO!O$5&amp;$E151),'Hoja de Trabajo para listado'!$DE$151:$DG$151,0)),0)+IFERROR(INDEX('Hoja de Trabajo para listado'!$CD$155:$DC$1048576,MATCH($A151,'Hoja de Trabajo para listado'!$CD$155:$CD$1048576,0),MATCH((CUADRO!O$5&amp;$E151),'Hoja de Trabajo para listado'!$CD$151:$DC$151,0)),0)</f>
        <v>0</v>
      </c>
      <c r="P151" s="316">
        <f ca="1">+IFERROR(INDEX('Hoja de Trabajo para listado'!$A$155:$Z$1048576,MATCH($A151,'Hoja de Trabajo para listado'!$A$155:$A$1048576,0),MATCH((CUADRO!P$5&amp;$E151),'Hoja de Trabajo para listado'!$A$151:$Z$151,0)),0)+IFERROR(INDEX('Hoja de Trabajo para listado'!$AB$155:$BA$1048576,MATCH($A151,'Hoja de Trabajo para listado'!$AB$155:$AB$1048576,0),MATCH((CUADRO!P$5&amp;$E151),'Hoja de Trabajo para listado'!$AB$151:$BA$151,0)),0)+IFERROR(INDEX('Hoja de Trabajo para listado'!$BC$155:$CB$1048576,MATCH($A151,'Hoja de Trabajo para listado'!$BC$155:$BC$1048576,0),MATCH((CUADRO!P$5&amp;$E151),'Hoja de Trabajo para listado'!$BC$151:$CB$151,0)),0)+IFERROR(INDEX('Hoja de Trabajo para listado'!$DE$153:$DG$274,MATCH($A151,'Hoja de Trabajo para listado'!$DE$153:$DE$1048576,0),MATCH((CUADRO!P$5&amp;$E151),'Hoja de Trabajo para listado'!$DE$151:$DG$151,0)),0)+IFERROR(INDEX('Hoja de Trabajo para listado'!$CD$155:$DC$1048576,MATCH($A151,'Hoja de Trabajo para listado'!$CD$155:$CD$1048576,0),MATCH((CUADRO!P$5&amp;$E151),'Hoja de Trabajo para listado'!$CD$151:$DC$151,0)),0)</f>
        <v>0</v>
      </c>
      <c r="Q151" s="316">
        <f ca="1">+IFERROR(INDEX('Hoja de Trabajo para listado'!$A$155:$Z$1048576,MATCH($A151,'Hoja de Trabajo para listado'!$A$155:$A$1048576,0),MATCH((CUADRO!Q$5&amp;$E151),'Hoja de Trabajo para listado'!$A$151:$Z$151,0)),0)+IFERROR(INDEX('Hoja de Trabajo para listado'!$AB$155:$BA$1048576,MATCH($A151,'Hoja de Trabajo para listado'!$AB$155:$AB$1048576,0),MATCH((CUADRO!Q$5&amp;$E151),'Hoja de Trabajo para listado'!$AB$151:$BA$151,0)),0)+IFERROR(INDEX('Hoja de Trabajo para listado'!$BC$155:$CB$1048576,MATCH($A151,'Hoja de Trabajo para listado'!$BC$155:$BC$1048576,0),MATCH((CUADRO!Q$5&amp;$E151),'Hoja de Trabajo para listado'!$BC$151:$CB$151,0)),0)+IFERROR(INDEX('Hoja de Trabajo para listado'!$DE$153:$DG$274,MATCH($A151,'Hoja de Trabajo para listado'!$DE$153:$DE$1048576,0),MATCH((CUADRO!Q$5&amp;$E151),'Hoja de Trabajo para listado'!$DE$151:$DG$151,0)),0)+IFERROR(INDEX('Hoja de Trabajo para listado'!$CD$155:$DC$1048576,MATCH($A151,'Hoja de Trabajo para listado'!$CD$155:$CD$1048576,0),MATCH((CUADRO!Q$5&amp;$E151),'Hoja de Trabajo para listado'!$CD$151:$DC$151,0)),0)</f>
        <v>0</v>
      </c>
      <c r="R151" s="316">
        <f t="shared" ca="1" si="4"/>
        <v>0</v>
      </c>
      <c r="S151" s="344">
        <f ca="1">+R150+R151</f>
        <v>0</v>
      </c>
      <c r="T151" s="316">
        <f ca="1">+S151</f>
        <v>0</v>
      </c>
      <c r="U151" s="315">
        <f t="shared" si="5"/>
        <v>2</v>
      </c>
      <c r="V151" s="319" t="str">
        <f>+VLOOKUP(A151,bd_lista!$A$3:$E$593,5,FALSE)</f>
        <v>Gobiernos Autonomos Municipales</v>
      </c>
      <c r="W151" s="426"/>
    </row>
    <row r="152" spans="1:23" ht="15" hidden="1" customHeight="1">
      <c r="A152" s="325">
        <v>1110</v>
      </c>
      <c r="B152" s="427">
        <f>+A152</f>
        <v>1110</v>
      </c>
      <c r="C152" s="318" t="str">
        <f>+VLOOKUP(A152,bd_lista!$A$3:$C$593,3,FALSE)</f>
        <v>Gobierno Autónomo Municipal de Padilla</v>
      </c>
      <c r="D152" s="429" t="str">
        <f>+C152</f>
        <v>Gobierno Autónomo Municipal de Padilla</v>
      </c>
      <c r="E152" s="346" t="s">
        <v>1418</v>
      </c>
      <c r="F152" s="314">
        <f ca="1">+IFERROR(INDEX('Hoja de Trabajo para listado'!$A$155:$Z$1048576,MATCH($A152,'Hoja de Trabajo para listado'!$A$155:$A$1048576,0),MATCH((CUADRO!F$5&amp;$E152),'Hoja de Trabajo para listado'!$A$151:$Z$151,0)),0)+IFERROR(INDEX('Hoja de Trabajo para listado'!$AB$155:$BA$1048576,MATCH($A152,'Hoja de Trabajo para listado'!$AB$155:$AB$1048576,0),MATCH((CUADRO!F$5&amp;$E152),'Hoja de Trabajo para listado'!$AB$151:$BA$151,0)),0)+IFERROR(INDEX('Hoja de Trabajo para listado'!$BC$155:$CB$1048576,MATCH($A152,'Hoja de Trabajo para listado'!$BC$155:$BC$1048576,0),MATCH((CUADRO!F$5&amp;$E152),'Hoja de Trabajo para listado'!$BC$151:$CB$151,0)),0)+IFERROR(INDEX('Hoja de Trabajo para listado'!$DE$153:$DG$274,MATCH($A152,'Hoja de Trabajo para listado'!$DE$153:$DE$1048576,0),MATCH((CUADRO!F$5&amp;$E152),'Hoja de Trabajo para listado'!$DE$151:$DG$151,0)),0)+IFERROR(INDEX('Hoja de Trabajo para listado'!$CD$155:$DC$1048576,MATCH($A152,'Hoja de Trabajo para listado'!$CD$155:$CD$1048576,0),MATCH((CUADRO!F$5&amp;$E152),'Hoja de Trabajo para listado'!$CD$151:$DC$151,0)),0)</f>
        <v>0</v>
      </c>
      <c r="G152" s="314">
        <f ca="1">+IFERROR(INDEX('Hoja de Trabajo para listado'!$A$155:$Z$1048576,MATCH($A152,'Hoja de Trabajo para listado'!$A$155:$A$1048576,0),MATCH((CUADRO!G$5&amp;$E152),'Hoja de Trabajo para listado'!$A$151:$Z$151,0)),0)+IFERROR(INDEX('Hoja de Trabajo para listado'!$AB$155:$BA$1048576,MATCH($A152,'Hoja de Trabajo para listado'!$AB$155:$AB$1048576,0),MATCH((CUADRO!G$5&amp;$E152),'Hoja de Trabajo para listado'!$AB$151:$BA$151,0)),0)+IFERROR(INDEX('Hoja de Trabajo para listado'!$BC$155:$CB$1048576,MATCH($A152,'Hoja de Trabajo para listado'!$BC$155:$BC$1048576,0),MATCH((CUADRO!G$5&amp;$E152),'Hoja de Trabajo para listado'!$BC$151:$CB$151,0)),0)+IFERROR(INDEX('Hoja de Trabajo para listado'!$DE$153:$DG$274,MATCH($A152,'Hoja de Trabajo para listado'!$DE$153:$DE$1048576,0),MATCH((CUADRO!G$5&amp;$E152),'Hoja de Trabajo para listado'!$DE$151:$DG$151,0)),0)+IFERROR(INDEX('Hoja de Trabajo para listado'!$CD$155:$DC$1048576,MATCH($A152,'Hoja de Trabajo para listado'!$CD$155:$CD$1048576,0),MATCH((CUADRO!G$5&amp;$E152),'Hoja de Trabajo para listado'!$CD$151:$DC$151,0)),0)</f>
        <v>0</v>
      </c>
      <c r="H152" s="314">
        <f ca="1">+IFERROR(INDEX('Hoja de Trabajo para listado'!$A$155:$Z$1048576,MATCH($A152,'Hoja de Trabajo para listado'!$A$155:$A$1048576,0),MATCH((CUADRO!H$5&amp;$E152),'Hoja de Trabajo para listado'!$A$151:$Z$151,0)),0)+IFERROR(INDEX('Hoja de Trabajo para listado'!$AB$155:$BA$1048576,MATCH($A152,'Hoja de Trabajo para listado'!$AB$155:$AB$1048576,0),MATCH((CUADRO!H$5&amp;$E152),'Hoja de Trabajo para listado'!$AB$151:$BA$151,0)),0)+IFERROR(INDEX('Hoja de Trabajo para listado'!$BC$155:$CB$1048576,MATCH($A152,'Hoja de Trabajo para listado'!$BC$155:$BC$1048576,0),MATCH((CUADRO!H$5&amp;$E152),'Hoja de Trabajo para listado'!$BC$151:$CB$151,0)),0)+IFERROR(INDEX('Hoja de Trabajo para listado'!$DE$153:$DG$274,MATCH($A152,'Hoja de Trabajo para listado'!$DE$153:$DE$1048576,0),MATCH((CUADRO!H$5&amp;$E152),'Hoja de Trabajo para listado'!$DE$151:$DG$151,0)),0)+IFERROR(INDEX('Hoja de Trabajo para listado'!$CD$155:$DC$1048576,MATCH($A152,'Hoja de Trabajo para listado'!$CD$155:$CD$1048576,0),MATCH((CUADRO!H$5&amp;$E152),'Hoja de Trabajo para listado'!$CD$151:$DC$151,0)),0)</f>
        <v>0</v>
      </c>
      <c r="I152" s="314">
        <f ca="1">+IFERROR(INDEX('Hoja de Trabajo para listado'!$A$155:$Z$1048576,MATCH($A152,'Hoja de Trabajo para listado'!$A$155:$A$1048576,0),MATCH((CUADRO!I$5&amp;$E152),'Hoja de Trabajo para listado'!$A$151:$Z$151,0)),0)+IFERROR(INDEX('Hoja de Trabajo para listado'!$AB$155:$BA$1048576,MATCH($A152,'Hoja de Trabajo para listado'!$AB$155:$AB$1048576,0),MATCH((CUADRO!I$5&amp;$E152),'Hoja de Trabajo para listado'!$AB$151:$BA$151,0)),0)+IFERROR(INDEX('Hoja de Trabajo para listado'!$BC$155:$CB$1048576,MATCH($A152,'Hoja de Trabajo para listado'!$BC$155:$BC$1048576,0),MATCH((CUADRO!I$5&amp;$E152),'Hoja de Trabajo para listado'!$BC$151:$CB$151,0)),0)+IFERROR(INDEX('Hoja de Trabajo para listado'!$DE$153:$DG$274,MATCH($A152,'Hoja de Trabajo para listado'!$DE$153:$DE$1048576,0),MATCH((CUADRO!I$5&amp;$E152),'Hoja de Trabajo para listado'!$DE$151:$DG$151,0)),0)+IFERROR(INDEX('Hoja de Trabajo para listado'!$CD$155:$DC$1048576,MATCH($A152,'Hoja de Trabajo para listado'!$CD$155:$CD$1048576,0),MATCH((CUADRO!I$5&amp;$E152),'Hoja de Trabajo para listado'!$CD$151:$DC$151,0)),0)</f>
        <v>0</v>
      </c>
      <c r="J152" s="314">
        <f ca="1">+IFERROR(INDEX('Hoja de Trabajo para listado'!$A$155:$Z$1048576,MATCH($A152,'Hoja de Trabajo para listado'!$A$155:$A$1048576,0),MATCH((CUADRO!J$5&amp;$E152),'Hoja de Trabajo para listado'!$A$151:$Z$151,0)),0)+IFERROR(INDEX('Hoja de Trabajo para listado'!$AB$155:$BA$1048576,MATCH($A152,'Hoja de Trabajo para listado'!$AB$155:$AB$1048576,0),MATCH((CUADRO!J$5&amp;$E152),'Hoja de Trabajo para listado'!$AB$151:$BA$151,0)),0)+IFERROR(INDEX('Hoja de Trabajo para listado'!$BC$155:$CB$1048576,MATCH($A152,'Hoja de Trabajo para listado'!$BC$155:$BC$1048576,0),MATCH((CUADRO!J$5&amp;$E152),'Hoja de Trabajo para listado'!$BC$151:$CB$151,0)),0)+IFERROR(INDEX('Hoja de Trabajo para listado'!$DE$153:$DG$274,MATCH($A152,'Hoja de Trabajo para listado'!$DE$153:$DE$1048576,0),MATCH((CUADRO!J$5&amp;$E152),'Hoja de Trabajo para listado'!$DE$151:$DG$151,0)),0)+IFERROR(INDEX('Hoja de Trabajo para listado'!$CD$155:$DC$1048576,MATCH($A152,'Hoja de Trabajo para listado'!$CD$155:$CD$1048576,0),MATCH((CUADRO!J$5&amp;$E152),'Hoja de Trabajo para listado'!$CD$151:$DC$151,0)),0)</f>
        <v>0</v>
      </c>
      <c r="K152" s="314">
        <f ca="1">+IFERROR(INDEX('Hoja de Trabajo para listado'!$A$155:$Z$1048576,MATCH($A152,'Hoja de Trabajo para listado'!$A$155:$A$1048576,0),MATCH((CUADRO!K$5&amp;$E152),'Hoja de Trabajo para listado'!$A$151:$Z$151,0)),0)+IFERROR(INDEX('Hoja de Trabajo para listado'!$AB$155:$BA$1048576,MATCH($A152,'Hoja de Trabajo para listado'!$AB$155:$AB$1048576,0),MATCH((CUADRO!K$5&amp;$E152),'Hoja de Trabajo para listado'!$AB$151:$BA$151,0)),0)+IFERROR(INDEX('Hoja de Trabajo para listado'!$BC$155:$CB$1048576,MATCH($A152,'Hoja de Trabajo para listado'!$BC$155:$BC$1048576,0),MATCH((CUADRO!K$5&amp;$E152),'Hoja de Trabajo para listado'!$BC$151:$CB$151,0)),0)+IFERROR(INDEX('Hoja de Trabajo para listado'!$DE$153:$DG$274,MATCH($A152,'Hoja de Trabajo para listado'!$DE$153:$DE$1048576,0),MATCH((CUADRO!K$5&amp;$E152),'Hoja de Trabajo para listado'!$DE$151:$DG$151,0)),0)+IFERROR(INDEX('Hoja de Trabajo para listado'!$CD$155:$DC$1048576,MATCH($A152,'Hoja de Trabajo para listado'!$CD$155:$CD$1048576,0),MATCH((CUADRO!K$5&amp;$E152),'Hoja de Trabajo para listado'!$CD$151:$DC$151,0)),0)</f>
        <v>0</v>
      </c>
      <c r="L152" s="314">
        <f ca="1">+IFERROR(INDEX('Hoja de Trabajo para listado'!$A$155:$Z$1048576,MATCH($A152,'Hoja de Trabajo para listado'!$A$155:$A$1048576,0),MATCH((CUADRO!L$5&amp;$E152),'Hoja de Trabajo para listado'!$A$151:$Z$151,0)),0)+IFERROR(INDEX('Hoja de Trabajo para listado'!$AB$155:$BA$1048576,MATCH($A152,'Hoja de Trabajo para listado'!$AB$155:$AB$1048576,0),MATCH((CUADRO!L$5&amp;$E152),'Hoja de Trabajo para listado'!$AB$151:$BA$151,0)),0)+IFERROR(INDEX('Hoja de Trabajo para listado'!$BC$155:$CB$1048576,MATCH($A152,'Hoja de Trabajo para listado'!$BC$155:$BC$1048576,0),MATCH((CUADRO!L$5&amp;$E152),'Hoja de Trabajo para listado'!$BC$151:$CB$151,0)),0)+IFERROR(INDEX('Hoja de Trabajo para listado'!$DE$153:$DG$274,MATCH($A152,'Hoja de Trabajo para listado'!$DE$153:$DE$1048576,0),MATCH((CUADRO!L$5&amp;$E152),'Hoja de Trabajo para listado'!$DE$151:$DG$151,0)),0)+IFERROR(INDEX('Hoja de Trabajo para listado'!$CD$155:$DC$1048576,MATCH($A152,'Hoja de Trabajo para listado'!$CD$155:$CD$1048576,0),MATCH((CUADRO!L$5&amp;$E152),'Hoja de Trabajo para listado'!$CD$151:$DC$151,0)),0)</f>
        <v>0</v>
      </c>
      <c r="M152" s="314">
        <f ca="1">+IFERROR(INDEX('Hoja de Trabajo para listado'!$A$155:$Z$1048576,MATCH($A152,'Hoja de Trabajo para listado'!$A$155:$A$1048576,0),MATCH((CUADRO!M$5&amp;$E152),'Hoja de Trabajo para listado'!$A$151:$Z$151,0)),0)+IFERROR(INDEX('Hoja de Trabajo para listado'!$AB$155:$BA$1048576,MATCH($A152,'Hoja de Trabajo para listado'!$AB$155:$AB$1048576,0),MATCH((CUADRO!M$5&amp;$E152),'Hoja de Trabajo para listado'!$AB$151:$BA$151,0)),0)+IFERROR(INDEX('Hoja de Trabajo para listado'!$BC$155:$CB$1048576,MATCH($A152,'Hoja de Trabajo para listado'!$BC$155:$BC$1048576,0),MATCH((CUADRO!M$5&amp;$E152),'Hoja de Trabajo para listado'!$BC$151:$CB$151,0)),0)+IFERROR(INDEX('Hoja de Trabajo para listado'!$DE$153:$DG$274,MATCH($A152,'Hoja de Trabajo para listado'!$DE$153:$DE$1048576,0),MATCH((CUADRO!M$5&amp;$E152),'Hoja de Trabajo para listado'!$DE$151:$DG$151,0)),0)+IFERROR(INDEX('Hoja de Trabajo para listado'!$CD$155:$DC$1048576,MATCH($A152,'Hoja de Trabajo para listado'!$CD$155:$CD$1048576,0),MATCH((CUADRO!M$5&amp;$E152),'Hoja de Trabajo para listado'!$CD$151:$DC$151,0)),0)</f>
        <v>0</v>
      </c>
      <c r="N152" s="314">
        <f ca="1">+IFERROR(INDEX('Hoja de Trabajo para listado'!$A$155:$Z$1048576,MATCH($A152,'Hoja de Trabajo para listado'!$A$155:$A$1048576,0),MATCH((CUADRO!N$5&amp;$E152),'Hoja de Trabajo para listado'!$A$151:$Z$151,0)),0)+IFERROR(INDEX('Hoja de Trabajo para listado'!$AB$155:$BA$1048576,MATCH($A152,'Hoja de Trabajo para listado'!$AB$155:$AB$1048576,0),MATCH((CUADRO!N$5&amp;$E152),'Hoja de Trabajo para listado'!$AB$151:$BA$151,0)),0)+IFERROR(INDEX('Hoja de Trabajo para listado'!$BC$155:$CB$1048576,MATCH($A152,'Hoja de Trabajo para listado'!$BC$155:$BC$1048576,0),MATCH((CUADRO!N$5&amp;$E152),'Hoja de Trabajo para listado'!$BC$151:$CB$151,0)),0)+IFERROR(INDEX('Hoja de Trabajo para listado'!$DE$153:$DG$274,MATCH($A152,'Hoja de Trabajo para listado'!$DE$153:$DE$1048576,0),MATCH((CUADRO!N$5&amp;$E152),'Hoja de Trabajo para listado'!$DE$151:$DG$151,0)),0)+IFERROR(INDEX('Hoja de Trabajo para listado'!$CD$155:$DC$1048576,MATCH($A152,'Hoja de Trabajo para listado'!$CD$155:$CD$1048576,0),MATCH((CUADRO!N$5&amp;$E152),'Hoja de Trabajo para listado'!$CD$151:$DC$151,0)),0)</f>
        <v>0</v>
      </c>
      <c r="O152" s="314">
        <f ca="1">+IFERROR(INDEX('Hoja de Trabajo para listado'!$A$155:$Z$1048576,MATCH($A152,'Hoja de Trabajo para listado'!$A$155:$A$1048576,0),MATCH((CUADRO!O$5&amp;$E152),'Hoja de Trabajo para listado'!$A$151:$Z$151,0)),0)+IFERROR(INDEX('Hoja de Trabajo para listado'!$AB$155:$BA$1048576,MATCH($A152,'Hoja de Trabajo para listado'!$AB$155:$AB$1048576,0),MATCH((CUADRO!O$5&amp;$E152),'Hoja de Trabajo para listado'!$AB$151:$BA$151,0)),0)+IFERROR(INDEX('Hoja de Trabajo para listado'!$BC$155:$CB$1048576,MATCH($A152,'Hoja de Trabajo para listado'!$BC$155:$BC$1048576,0),MATCH((CUADRO!O$5&amp;$E152),'Hoja de Trabajo para listado'!$BC$151:$CB$151,0)),0)+IFERROR(INDEX('Hoja de Trabajo para listado'!$DE$153:$DG$274,MATCH($A152,'Hoja de Trabajo para listado'!$DE$153:$DE$1048576,0),MATCH((CUADRO!O$5&amp;$E152),'Hoja de Trabajo para listado'!$DE$151:$DG$151,0)),0)+IFERROR(INDEX('Hoja de Trabajo para listado'!$CD$155:$DC$1048576,MATCH($A152,'Hoja de Trabajo para listado'!$CD$155:$CD$1048576,0),MATCH((CUADRO!O$5&amp;$E152),'Hoja de Trabajo para listado'!$CD$151:$DC$151,0)),0)</f>
        <v>0</v>
      </c>
      <c r="P152" s="314">
        <f ca="1">+IFERROR(INDEX('Hoja de Trabajo para listado'!$A$155:$Z$1048576,MATCH($A152,'Hoja de Trabajo para listado'!$A$155:$A$1048576,0),MATCH((CUADRO!P$5&amp;$E152),'Hoja de Trabajo para listado'!$A$151:$Z$151,0)),0)+IFERROR(INDEX('Hoja de Trabajo para listado'!$AB$155:$BA$1048576,MATCH($A152,'Hoja de Trabajo para listado'!$AB$155:$AB$1048576,0),MATCH((CUADRO!P$5&amp;$E152),'Hoja de Trabajo para listado'!$AB$151:$BA$151,0)),0)+IFERROR(INDEX('Hoja de Trabajo para listado'!$BC$155:$CB$1048576,MATCH($A152,'Hoja de Trabajo para listado'!$BC$155:$BC$1048576,0),MATCH((CUADRO!P$5&amp;$E152),'Hoja de Trabajo para listado'!$BC$151:$CB$151,0)),0)+IFERROR(INDEX('Hoja de Trabajo para listado'!$DE$153:$DG$274,MATCH($A152,'Hoja de Trabajo para listado'!$DE$153:$DE$1048576,0),MATCH((CUADRO!P$5&amp;$E152),'Hoja de Trabajo para listado'!$DE$151:$DG$151,0)),0)+IFERROR(INDEX('Hoja de Trabajo para listado'!$CD$155:$DC$1048576,MATCH($A152,'Hoja de Trabajo para listado'!$CD$155:$CD$1048576,0),MATCH((CUADRO!P$5&amp;$E152),'Hoja de Trabajo para listado'!$CD$151:$DC$151,0)),0)</f>
        <v>0</v>
      </c>
      <c r="Q152" s="314">
        <f ca="1">+IFERROR(INDEX('Hoja de Trabajo para listado'!$A$155:$Z$1048576,MATCH($A152,'Hoja de Trabajo para listado'!$A$155:$A$1048576,0),MATCH((CUADRO!Q$5&amp;$E152),'Hoja de Trabajo para listado'!$A$151:$Z$151,0)),0)+IFERROR(INDEX('Hoja de Trabajo para listado'!$AB$155:$BA$1048576,MATCH($A152,'Hoja de Trabajo para listado'!$AB$155:$AB$1048576,0),MATCH((CUADRO!Q$5&amp;$E152),'Hoja de Trabajo para listado'!$AB$151:$BA$151,0)),0)+IFERROR(INDEX('Hoja de Trabajo para listado'!$BC$155:$CB$1048576,MATCH($A152,'Hoja de Trabajo para listado'!$BC$155:$BC$1048576,0),MATCH((CUADRO!Q$5&amp;$E152),'Hoja de Trabajo para listado'!$BC$151:$CB$151,0)),0)+IFERROR(INDEX('Hoja de Trabajo para listado'!$DE$153:$DG$274,MATCH($A152,'Hoja de Trabajo para listado'!$DE$153:$DE$1048576,0),MATCH((CUADRO!Q$5&amp;$E152),'Hoja de Trabajo para listado'!$DE$151:$DG$151,0)),0)+IFERROR(INDEX('Hoja de Trabajo para listado'!$CD$155:$DC$1048576,MATCH($A152,'Hoja de Trabajo para listado'!$CD$155:$CD$1048576,0),MATCH((CUADRO!Q$5&amp;$E152),'Hoja de Trabajo para listado'!$CD$151:$DC$151,0)),0)</f>
        <v>0</v>
      </c>
      <c r="R152" s="314">
        <f t="shared" ca="1" si="4"/>
        <v>0</v>
      </c>
      <c r="S152" s="345"/>
      <c r="T152" s="314">
        <f ca="1">+T153</f>
        <v>0</v>
      </c>
      <c r="U152" s="313">
        <f t="shared" si="5"/>
        <v>1</v>
      </c>
      <c r="V152" s="319" t="str">
        <f>+VLOOKUP(A152,bd_lista!$A$3:$E$593,5,FALSE)</f>
        <v>Gobiernos Autonomos Municipales</v>
      </c>
      <c r="W152" s="425" t="str">
        <f>+V152</f>
        <v>Gobiernos Autonomos Municipales</v>
      </c>
    </row>
    <row r="153" spans="1:23" ht="15" hidden="1" customHeight="1">
      <c r="A153" s="323">
        <v>1110</v>
      </c>
      <c r="B153" s="428"/>
      <c r="C153" s="319" t="str">
        <f>+VLOOKUP(A153,bd_lista!$A$3:$C$593,3,FALSE)</f>
        <v>Gobierno Autónomo Municipal de Padilla</v>
      </c>
      <c r="D153" s="430"/>
      <c r="E153" s="347" t="s">
        <v>1419</v>
      </c>
      <c r="F153" s="316">
        <f ca="1">+IFERROR(INDEX('Hoja de Trabajo para listado'!$A$155:$Z$1048576,MATCH($A153,'Hoja de Trabajo para listado'!$A$155:$A$1048576,0),MATCH((CUADRO!F$5&amp;$E153),'Hoja de Trabajo para listado'!$A$151:$Z$151,0)),0)+IFERROR(INDEX('Hoja de Trabajo para listado'!$AB$155:$BA$1048576,MATCH($A153,'Hoja de Trabajo para listado'!$AB$155:$AB$1048576,0),MATCH((CUADRO!F$5&amp;$E153),'Hoja de Trabajo para listado'!$AB$151:$BA$151,0)),0)+IFERROR(INDEX('Hoja de Trabajo para listado'!$BC$155:$CB$1048576,MATCH($A153,'Hoja de Trabajo para listado'!$BC$155:$BC$1048576,0),MATCH((CUADRO!F$5&amp;$E153),'Hoja de Trabajo para listado'!$BC$151:$CB$151,0)),0)+IFERROR(INDEX('Hoja de Trabajo para listado'!$DE$153:$DG$274,MATCH($A153,'Hoja de Trabajo para listado'!$DE$153:$DE$1048576,0),MATCH((CUADRO!F$5&amp;$E153),'Hoja de Trabajo para listado'!$DE$151:$DG$151,0)),0)+IFERROR(INDEX('Hoja de Trabajo para listado'!$CD$155:$DC$1048576,MATCH($A153,'Hoja de Trabajo para listado'!$CD$155:$CD$1048576,0),MATCH((CUADRO!F$5&amp;$E153),'Hoja de Trabajo para listado'!$CD$151:$DC$151,0)),0)</f>
        <v>0</v>
      </c>
      <c r="G153" s="316">
        <f ca="1">+IFERROR(INDEX('Hoja de Trabajo para listado'!$A$155:$Z$1048576,MATCH($A153,'Hoja de Trabajo para listado'!$A$155:$A$1048576,0),MATCH((CUADRO!G$5&amp;$E153),'Hoja de Trabajo para listado'!$A$151:$Z$151,0)),0)+IFERROR(INDEX('Hoja de Trabajo para listado'!$AB$155:$BA$1048576,MATCH($A153,'Hoja de Trabajo para listado'!$AB$155:$AB$1048576,0),MATCH((CUADRO!G$5&amp;$E153),'Hoja de Trabajo para listado'!$AB$151:$BA$151,0)),0)+IFERROR(INDEX('Hoja de Trabajo para listado'!$BC$155:$CB$1048576,MATCH($A153,'Hoja de Trabajo para listado'!$BC$155:$BC$1048576,0),MATCH((CUADRO!G$5&amp;$E153),'Hoja de Trabajo para listado'!$BC$151:$CB$151,0)),0)+IFERROR(INDEX('Hoja de Trabajo para listado'!$DE$153:$DG$274,MATCH($A153,'Hoja de Trabajo para listado'!$DE$153:$DE$1048576,0),MATCH((CUADRO!G$5&amp;$E153),'Hoja de Trabajo para listado'!$DE$151:$DG$151,0)),0)+IFERROR(INDEX('Hoja de Trabajo para listado'!$CD$155:$DC$1048576,MATCH($A153,'Hoja de Trabajo para listado'!$CD$155:$CD$1048576,0),MATCH((CUADRO!G$5&amp;$E153),'Hoja de Trabajo para listado'!$CD$151:$DC$151,0)),0)</f>
        <v>0</v>
      </c>
      <c r="H153" s="316">
        <f ca="1">+IFERROR(INDEX('Hoja de Trabajo para listado'!$A$155:$Z$1048576,MATCH($A153,'Hoja de Trabajo para listado'!$A$155:$A$1048576,0),MATCH((CUADRO!H$5&amp;$E153),'Hoja de Trabajo para listado'!$A$151:$Z$151,0)),0)+IFERROR(INDEX('Hoja de Trabajo para listado'!$AB$155:$BA$1048576,MATCH($A153,'Hoja de Trabajo para listado'!$AB$155:$AB$1048576,0),MATCH((CUADRO!H$5&amp;$E153),'Hoja de Trabajo para listado'!$AB$151:$BA$151,0)),0)+IFERROR(INDEX('Hoja de Trabajo para listado'!$BC$155:$CB$1048576,MATCH($A153,'Hoja de Trabajo para listado'!$BC$155:$BC$1048576,0),MATCH((CUADRO!H$5&amp;$E153),'Hoja de Trabajo para listado'!$BC$151:$CB$151,0)),0)+IFERROR(INDEX('Hoja de Trabajo para listado'!$DE$153:$DG$274,MATCH($A153,'Hoja de Trabajo para listado'!$DE$153:$DE$1048576,0),MATCH((CUADRO!H$5&amp;$E153),'Hoja de Trabajo para listado'!$DE$151:$DG$151,0)),0)+IFERROR(INDEX('Hoja de Trabajo para listado'!$CD$155:$DC$1048576,MATCH($A153,'Hoja de Trabajo para listado'!$CD$155:$CD$1048576,0),MATCH((CUADRO!H$5&amp;$E153),'Hoja de Trabajo para listado'!$CD$151:$DC$151,0)),0)</f>
        <v>0</v>
      </c>
      <c r="I153" s="316">
        <f ca="1">+IFERROR(INDEX('Hoja de Trabajo para listado'!$A$155:$Z$1048576,MATCH($A153,'Hoja de Trabajo para listado'!$A$155:$A$1048576,0),MATCH((CUADRO!I$5&amp;$E153),'Hoja de Trabajo para listado'!$A$151:$Z$151,0)),0)+IFERROR(INDEX('Hoja de Trabajo para listado'!$AB$155:$BA$1048576,MATCH($A153,'Hoja de Trabajo para listado'!$AB$155:$AB$1048576,0),MATCH((CUADRO!I$5&amp;$E153),'Hoja de Trabajo para listado'!$AB$151:$BA$151,0)),0)+IFERROR(INDEX('Hoja de Trabajo para listado'!$BC$155:$CB$1048576,MATCH($A153,'Hoja de Trabajo para listado'!$BC$155:$BC$1048576,0),MATCH((CUADRO!I$5&amp;$E153),'Hoja de Trabajo para listado'!$BC$151:$CB$151,0)),0)+IFERROR(INDEX('Hoja de Trabajo para listado'!$DE$153:$DG$274,MATCH($A153,'Hoja de Trabajo para listado'!$DE$153:$DE$1048576,0),MATCH((CUADRO!I$5&amp;$E153),'Hoja de Trabajo para listado'!$DE$151:$DG$151,0)),0)+IFERROR(INDEX('Hoja de Trabajo para listado'!$CD$155:$DC$1048576,MATCH($A153,'Hoja de Trabajo para listado'!$CD$155:$CD$1048576,0),MATCH((CUADRO!I$5&amp;$E153),'Hoja de Trabajo para listado'!$CD$151:$DC$151,0)),0)</f>
        <v>0</v>
      </c>
      <c r="J153" s="316">
        <f ca="1">+IFERROR(INDEX('Hoja de Trabajo para listado'!$A$155:$Z$1048576,MATCH($A153,'Hoja de Trabajo para listado'!$A$155:$A$1048576,0),MATCH((CUADRO!J$5&amp;$E153),'Hoja de Trabajo para listado'!$A$151:$Z$151,0)),0)+IFERROR(INDEX('Hoja de Trabajo para listado'!$AB$155:$BA$1048576,MATCH($A153,'Hoja de Trabajo para listado'!$AB$155:$AB$1048576,0),MATCH((CUADRO!J$5&amp;$E153),'Hoja de Trabajo para listado'!$AB$151:$BA$151,0)),0)+IFERROR(INDEX('Hoja de Trabajo para listado'!$BC$155:$CB$1048576,MATCH($A153,'Hoja de Trabajo para listado'!$BC$155:$BC$1048576,0),MATCH((CUADRO!J$5&amp;$E153),'Hoja de Trabajo para listado'!$BC$151:$CB$151,0)),0)+IFERROR(INDEX('Hoja de Trabajo para listado'!$DE$153:$DG$274,MATCH($A153,'Hoja de Trabajo para listado'!$DE$153:$DE$1048576,0),MATCH((CUADRO!J$5&amp;$E153),'Hoja de Trabajo para listado'!$DE$151:$DG$151,0)),0)+IFERROR(INDEX('Hoja de Trabajo para listado'!$CD$155:$DC$1048576,MATCH($A153,'Hoja de Trabajo para listado'!$CD$155:$CD$1048576,0),MATCH((CUADRO!J$5&amp;$E153),'Hoja de Trabajo para listado'!$CD$151:$DC$151,0)),0)</f>
        <v>0</v>
      </c>
      <c r="K153" s="316">
        <f ca="1">+IFERROR(INDEX('Hoja de Trabajo para listado'!$A$155:$Z$1048576,MATCH($A153,'Hoja de Trabajo para listado'!$A$155:$A$1048576,0),MATCH((CUADRO!K$5&amp;$E153),'Hoja de Trabajo para listado'!$A$151:$Z$151,0)),0)+IFERROR(INDEX('Hoja de Trabajo para listado'!$AB$155:$BA$1048576,MATCH($A153,'Hoja de Trabajo para listado'!$AB$155:$AB$1048576,0),MATCH((CUADRO!K$5&amp;$E153),'Hoja de Trabajo para listado'!$AB$151:$BA$151,0)),0)+IFERROR(INDEX('Hoja de Trabajo para listado'!$BC$155:$CB$1048576,MATCH($A153,'Hoja de Trabajo para listado'!$BC$155:$BC$1048576,0),MATCH((CUADRO!K$5&amp;$E153),'Hoja de Trabajo para listado'!$BC$151:$CB$151,0)),0)+IFERROR(INDEX('Hoja de Trabajo para listado'!$DE$153:$DG$274,MATCH($A153,'Hoja de Trabajo para listado'!$DE$153:$DE$1048576,0),MATCH((CUADRO!K$5&amp;$E153),'Hoja de Trabajo para listado'!$DE$151:$DG$151,0)),0)+IFERROR(INDEX('Hoja de Trabajo para listado'!$CD$155:$DC$1048576,MATCH($A153,'Hoja de Trabajo para listado'!$CD$155:$CD$1048576,0),MATCH((CUADRO!K$5&amp;$E153),'Hoja de Trabajo para listado'!$CD$151:$DC$151,0)),0)</f>
        <v>0</v>
      </c>
      <c r="L153" s="316">
        <f ca="1">+IFERROR(INDEX('Hoja de Trabajo para listado'!$A$155:$Z$1048576,MATCH($A153,'Hoja de Trabajo para listado'!$A$155:$A$1048576,0),MATCH((CUADRO!L$5&amp;$E153),'Hoja de Trabajo para listado'!$A$151:$Z$151,0)),0)+IFERROR(INDEX('Hoja de Trabajo para listado'!$AB$155:$BA$1048576,MATCH($A153,'Hoja de Trabajo para listado'!$AB$155:$AB$1048576,0),MATCH((CUADRO!L$5&amp;$E153),'Hoja de Trabajo para listado'!$AB$151:$BA$151,0)),0)+IFERROR(INDEX('Hoja de Trabajo para listado'!$BC$155:$CB$1048576,MATCH($A153,'Hoja de Trabajo para listado'!$BC$155:$BC$1048576,0),MATCH((CUADRO!L$5&amp;$E153),'Hoja de Trabajo para listado'!$BC$151:$CB$151,0)),0)+IFERROR(INDEX('Hoja de Trabajo para listado'!$DE$153:$DG$274,MATCH($A153,'Hoja de Trabajo para listado'!$DE$153:$DE$1048576,0),MATCH((CUADRO!L$5&amp;$E153),'Hoja de Trabajo para listado'!$DE$151:$DG$151,0)),0)+IFERROR(INDEX('Hoja de Trabajo para listado'!$CD$155:$DC$1048576,MATCH($A153,'Hoja de Trabajo para listado'!$CD$155:$CD$1048576,0),MATCH((CUADRO!L$5&amp;$E153),'Hoja de Trabajo para listado'!$CD$151:$DC$151,0)),0)</f>
        <v>0</v>
      </c>
      <c r="M153" s="316">
        <f ca="1">+IFERROR(INDEX('Hoja de Trabajo para listado'!$A$155:$Z$1048576,MATCH($A153,'Hoja de Trabajo para listado'!$A$155:$A$1048576,0),MATCH((CUADRO!M$5&amp;$E153),'Hoja de Trabajo para listado'!$A$151:$Z$151,0)),0)+IFERROR(INDEX('Hoja de Trabajo para listado'!$AB$155:$BA$1048576,MATCH($A153,'Hoja de Trabajo para listado'!$AB$155:$AB$1048576,0),MATCH((CUADRO!M$5&amp;$E153),'Hoja de Trabajo para listado'!$AB$151:$BA$151,0)),0)+IFERROR(INDEX('Hoja de Trabajo para listado'!$BC$155:$CB$1048576,MATCH($A153,'Hoja de Trabajo para listado'!$BC$155:$BC$1048576,0),MATCH((CUADRO!M$5&amp;$E153),'Hoja de Trabajo para listado'!$BC$151:$CB$151,0)),0)+IFERROR(INDEX('Hoja de Trabajo para listado'!$DE$153:$DG$274,MATCH($A153,'Hoja de Trabajo para listado'!$DE$153:$DE$1048576,0),MATCH((CUADRO!M$5&amp;$E153),'Hoja de Trabajo para listado'!$DE$151:$DG$151,0)),0)+IFERROR(INDEX('Hoja de Trabajo para listado'!$CD$155:$DC$1048576,MATCH($A153,'Hoja de Trabajo para listado'!$CD$155:$CD$1048576,0),MATCH((CUADRO!M$5&amp;$E153),'Hoja de Trabajo para listado'!$CD$151:$DC$151,0)),0)</f>
        <v>0</v>
      </c>
      <c r="N153" s="316">
        <f ca="1">+IFERROR(INDEX('Hoja de Trabajo para listado'!$A$155:$Z$1048576,MATCH($A153,'Hoja de Trabajo para listado'!$A$155:$A$1048576,0),MATCH((CUADRO!N$5&amp;$E153),'Hoja de Trabajo para listado'!$A$151:$Z$151,0)),0)+IFERROR(INDEX('Hoja de Trabajo para listado'!$AB$155:$BA$1048576,MATCH($A153,'Hoja de Trabajo para listado'!$AB$155:$AB$1048576,0),MATCH((CUADRO!N$5&amp;$E153),'Hoja de Trabajo para listado'!$AB$151:$BA$151,0)),0)+IFERROR(INDEX('Hoja de Trabajo para listado'!$BC$155:$CB$1048576,MATCH($A153,'Hoja de Trabajo para listado'!$BC$155:$BC$1048576,0),MATCH((CUADRO!N$5&amp;$E153),'Hoja de Trabajo para listado'!$BC$151:$CB$151,0)),0)+IFERROR(INDEX('Hoja de Trabajo para listado'!$DE$153:$DG$274,MATCH($A153,'Hoja de Trabajo para listado'!$DE$153:$DE$1048576,0),MATCH((CUADRO!N$5&amp;$E153),'Hoja de Trabajo para listado'!$DE$151:$DG$151,0)),0)+IFERROR(INDEX('Hoja de Trabajo para listado'!$CD$155:$DC$1048576,MATCH($A153,'Hoja de Trabajo para listado'!$CD$155:$CD$1048576,0),MATCH((CUADRO!N$5&amp;$E153),'Hoja de Trabajo para listado'!$CD$151:$DC$151,0)),0)</f>
        <v>0</v>
      </c>
      <c r="O153" s="316">
        <f ca="1">+IFERROR(INDEX('Hoja de Trabajo para listado'!$A$155:$Z$1048576,MATCH($A153,'Hoja de Trabajo para listado'!$A$155:$A$1048576,0),MATCH((CUADRO!O$5&amp;$E153),'Hoja de Trabajo para listado'!$A$151:$Z$151,0)),0)+IFERROR(INDEX('Hoja de Trabajo para listado'!$AB$155:$BA$1048576,MATCH($A153,'Hoja de Trabajo para listado'!$AB$155:$AB$1048576,0),MATCH((CUADRO!O$5&amp;$E153),'Hoja de Trabajo para listado'!$AB$151:$BA$151,0)),0)+IFERROR(INDEX('Hoja de Trabajo para listado'!$BC$155:$CB$1048576,MATCH($A153,'Hoja de Trabajo para listado'!$BC$155:$BC$1048576,0),MATCH((CUADRO!O$5&amp;$E153),'Hoja de Trabajo para listado'!$BC$151:$CB$151,0)),0)+IFERROR(INDEX('Hoja de Trabajo para listado'!$DE$153:$DG$274,MATCH($A153,'Hoja de Trabajo para listado'!$DE$153:$DE$1048576,0),MATCH((CUADRO!O$5&amp;$E153),'Hoja de Trabajo para listado'!$DE$151:$DG$151,0)),0)+IFERROR(INDEX('Hoja de Trabajo para listado'!$CD$155:$DC$1048576,MATCH($A153,'Hoja de Trabajo para listado'!$CD$155:$CD$1048576,0),MATCH((CUADRO!O$5&amp;$E153),'Hoja de Trabajo para listado'!$CD$151:$DC$151,0)),0)</f>
        <v>0</v>
      </c>
      <c r="P153" s="316">
        <f ca="1">+IFERROR(INDEX('Hoja de Trabajo para listado'!$A$155:$Z$1048576,MATCH($A153,'Hoja de Trabajo para listado'!$A$155:$A$1048576,0),MATCH((CUADRO!P$5&amp;$E153),'Hoja de Trabajo para listado'!$A$151:$Z$151,0)),0)+IFERROR(INDEX('Hoja de Trabajo para listado'!$AB$155:$BA$1048576,MATCH($A153,'Hoja de Trabajo para listado'!$AB$155:$AB$1048576,0),MATCH((CUADRO!P$5&amp;$E153),'Hoja de Trabajo para listado'!$AB$151:$BA$151,0)),0)+IFERROR(INDEX('Hoja de Trabajo para listado'!$BC$155:$CB$1048576,MATCH($A153,'Hoja de Trabajo para listado'!$BC$155:$BC$1048576,0),MATCH((CUADRO!P$5&amp;$E153),'Hoja de Trabajo para listado'!$BC$151:$CB$151,0)),0)+IFERROR(INDEX('Hoja de Trabajo para listado'!$DE$153:$DG$274,MATCH($A153,'Hoja de Trabajo para listado'!$DE$153:$DE$1048576,0),MATCH((CUADRO!P$5&amp;$E153),'Hoja de Trabajo para listado'!$DE$151:$DG$151,0)),0)+IFERROR(INDEX('Hoja de Trabajo para listado'!$CD$155:$DC$1048576,MATCH($A153,'Hoja de Trabajo para listado'!$CD$155:$CD$1048576,0),MATCH((CUADRO!P$5&amp;$E153),'Hoja de Trabajo para listado'!$CD$151:$DC$151,0)),0)</f>
        <v>0</v>
      </c>
      <c r="Q153" s="316">
        <f ca="1">+IFERROR(INDEX('Hoja de Trabajo para listado'!$A$155:$Z$1048576,MATCH($A153,'Hoja de Trabajo para listado'!$A$155:$A$1048576,0),MATCH((CUADRO!Q$5&amp;$E153),'Hoja de Trabajo para listado'!$A$151:$Z$151,0)),0)+IFERROR(INDEX('Hoja de Trabajo para listado'!$AB$155:$BA$1048576,MATCH($A153,'Hoja de Trabajo para listado'!$AB$155:$AB$1048576,0),MATCH((CUADRO!Q$5&amp;$E153),'Hoja de Trabajo para listado'!$AB$151:$BA$151,0)),0)+IFERROR(INDEX('Hoja de Trabajo para listado'!$BC$155:$CB$1048576,MATCH($A153,'Hoja de Trabajo para listado'!$BC$155:$BC$1048576,0),MATCH((CUADRO!Q$5&amp;$E153),'Hoja de Trabajo para listado'!$BC$151:$CB$151,0)),0)+IFERROR(INDEX('Hoja de Trabajo para listado'!$DE$153:$DG$274,MATCH($A153,'Hoja de Trabajo para listado'!$DE$153:$DE$1048576,0),MATCH((CUADRO!Q$5&amp;$E153),'Hoja de Trabajo para listado'!$DE$151:$DG$151,0)),0)+IFERROR(INDEX('Hoja de Trabajo para listado'!$CD$155:$DC$1048576,MATCH($A153,'Hoja de Trabajo para listado'!$CD$155:$CD$1048576,0),MATCH((CUADRO!Q$5&amp;$E153),'Hoja de Trabajo para listado'!$CD$151:$DC$151,0)),0)</f>
        <v>0</v>
      </c>
      <c r="R153" s="316">
        <f t="shared" ca="1" si="4"/>
        <v>0</v>
      </c>
      <c r="S153" s="344">
        <f ca="1">+R152+R153</f>
        <v>0</v>
      </c>
      <c r="T153" s="316">
        <f ca="1">+S153</f>
        <v>0</v>
      </c>
      <c r="U153" s="315">
        <f t="shared" si="5"/>
        <v>2</v>
      </c>
      <c r="V153" s="319" t="str">
        <f>+VLOOKUP(A153,bd_lista!$A$3:$E$593,5,FALSE)</f>
        <v>Gobiernos Autonomos Municipales</v>
      </c>
      <c r="W153" s="426"/>
    </row>
    <row r="154" spans="1:23" ht="15" hidden="1" customHeight="1">
      <c r="A154" s="325">
        <v>1111</v>
      </c>
      <c r="B154" s="427">
        <f>+A154</f>
        <v>1111</v>
      </c>
      <c r="C154" s="318" t="str">
        <f>+VLOOKUP(A154,bd_lista!$A$3:$C$593,3,FALSE)</f>
        <v>Gobierno Autónomo Municipal de Tomina</v>
      </c>
      <c r="D154" s="429" t="str">
        <f>+C154</f>
        <v>Gobierno Autónomo Municipal de Tomina</v>
      </c>
      <c r="E154" s="346" t="s">
        <v>1418</v>
      </c>
      <c r="F154" s="314">
        <f ca="1">+IFERROR(INDEX('Hoja de Trabajo para listado'!$A$155:$Z$1048576,MATCH($A154,'Hoja de Trabajo para listado'!$A$155:$A$1048576,0),MATCH((CUADRO!F$5&amp;$E154),'Hoja de Trabajo para listado'!$A$151:$Z$151,0)),0)+IFERROR(INDEX('Hoja de Trabajo para listado'!$AB$155:$BA$1048576,MATCH($A154,'Hoja de Trabajo para listado'!$AB$155:$AB$1048576,0),MATCH((CUADRO!F$5&amp;$E154),'Hoja de Trabajo para listado'!$AB$151:$BA$151,0)),0)+IFERROR(INDEX('Hoja de Trabajo para listado'!$BC$155:$CB$1048576,MATCH($A154,'Hoja de Trabajo para listado'!$BC$155:$BC$1048576,0),MATCH((CUADRO!F$5&amp;$E154),'Hoja de Trabajo para listado'!$BC$151:$CB$151,0)),0)+IFERROR(INDEX('Hoja de Trabajo para listado'!$DE$153:$DG$274,MATCH($A154,'Hoja de Trabajo para listado'!$DE$153:$DE$1048576,0),MATCH((CUADRO!F$5&amp;$E154),'Hoja de Trabajo para listado'!$DE$151:$DG$151,0)),0)+IFERROR(INDEX('Hoja de Trabajo para listado'!$CD$155:$DC$1048576,MATCH($A154,'Hoja de Trabajo para listado'!$CD$155:$CD$1048576,0),MATCH((CUADRO!F$5&amp;$E154),'Hoja de Trabajo para listado'!$CD$151:$DC$151,0)),0)</f>
        <v>0</v>
      </c>
      <c r="G154" s="314">
        <f ca="1">+IFERROR(INDEX('Hoja de Trabajo para listado'!$A$155:$Z$1048576,MATCH($A154,'Hoja de Trabajo para listado'!$A$155:$A$1048576,0),MATCH((CUADRO!G$5&amp;$E154),'Hoja de Trabajo para listado'!$A$151:$Z$151,0)),0)+IFERROR(INDEX('Hoja de Trabajo para listado'!$AB$155:$BA$1048576,MATCH($A154,'Hoja de Trabajo para listado'!$AB$155:$AB$1048576,0),MATCH((CUADRO!G$5&amp;$E154),'Hoja de Trabajo para listado'!$AB$151:$BA$151,0)),0)+IFERROR(INDEX('Hoja de Trabajo para listado'!$BC$155:$CB$1048576,MATCH($A154,'Hoja de Trabajo para listado'!$BC$155:$BC$1048576,0),MATCH((CUADRO!G$5&amp;$E154),'Hoja de Trabajo para listado'!$BC$151:$CB$151,0)),0)+IFERROR(INDEX('Hoja de Trabajo para listado'!$DE$153:$DG$274,MATCH($A154,'Hoja de Trabajo para listado'!$DE$153:$DE$1048576,0),MATCH((CUADRO!G$5&amp;$E154),'Hoja de Trabajo para listado'!$DE$151:$DG$151,0)),0)+IFERROR(INDEX('Hoja de Trabajo para listado'!$CD$155:$DC$1048576,MATCH($A154,'Hoja de Trabajo para listado'!$CD$155:$CD$1048576,0),MATCH((CUADRO!G$5&amp;$E154),'Hoja de Trabajo para listado'!$CD$151:$DC$151,0)),0)</f>
        <v>0</v>
      </c>
      <c r="H154" s="314">
        <f ca="1">+IFERROR(INDEX('Hoja de Trabajo para listado'!$A$155:$Z$1048576,MATCH($A154,'Hoja de Trabajo para listado'!$A$155:$A$1048576,0),MATCH((CUADRO!H$5&amp;$E154),'Hoja de Trabajo para listado'!$A$151:$Z$151,0)),0)+IFERROR(INDEX('Hoja de Trabajo para listado'!$AB$155:$BA$1048576,MATCH($A154,'Hoja de Trabajo para listado'!$AB$155:$AB$1048576,0),MATCH((CUADRO!H$5&amp;$E154),'Hoja de Trabajo para listado'!$AB$151:$BA$151,0)),0)+IFERROR(INDEX('Hoja de Trabajo para listado'!$BC$155:$CB$1048576,MATCH($A154,'Hoja de Trabajo para listado'!$BC$155:$BC$1048576,0),MATCH((CUADRO!H$5&amp;$E154),'Hoja de Trabajo para listado'!$BC$151:$CB$151,0)),0)+IFERROR(INDEX('Hoja de Trabajo para listado'!$DE$153:$DG$274,MATCH($A154,'Hoja de Trabajo para listado'!$DE$153:$DE$1048576,0),MATCH((CUADRO!H$5&amp;$E154),'Hoja de Trabajo para listado'!$DE$151:$DG$151,0)),0)+IFERROR(INDEX('Hoja de Trabajo para listado'!$CD$155:$DC$1048576,MATCH($A154,'Hoja de Trabajo para listado'!$CD$155:$CD$1048576,0),MATCH((CUADRO!H$5&amp;$E154),'Hoja de Trabajo para listado'!$CD$151:$DC$151,0)),0)</f>
        <v>0</v>
      </c>
      <c r="I154" s="314">
        <f ca="1">+IFERROR(INDEX('Hoja de Trabajo para listado'!$A$155:$Z$1048576,MATCH($A154,'Hoja de Trabajo para listado'!$A$155:$A$1048576,0),MATCH((CUADRO!I$5&amp;$E154),'Hoja de Trabajo para listado'!$A$151:$Z$151,0)),0)+IFERROR(INDEX('Hoja de Trabajo para listado'!$AB$155:$BA$1048576,MATCH($A154,'Hoja de Trabajo para listado'!$AB$155:$AB$1048576,0),MATCH((CUADRO!I$5&amp;$E154),'Hoja de Trabajo para listado'!$AB$151:$BA$151,0)),0)+IFERROR(INDEX('Hoja de Trabajo para listado'!$BC$155:$CB$1048576,MATCH($A154,'Hoja de Trabajo para listado'!$BC$155:$BC$1048576,0),MATCH((CUADRO!I$5&amp;$E154),'Hoja de Trabajo para listado'!$BC$151:$CB$151,0)),0)+IFERROR(INDEX('Hoja de Trabajo para listado'!$DE$153:$DG$274,MATCH($A154,'Hoja de Trabajo para listado'!$DE$153:$DE$1048576,0),MATCH((CUADRO!I$5&amp;$E154),'Hoja de Trabajo para listado'!$DE$151:$DG$151,0)),0)+IFERROR(INDEX('Hoja de Trabajo para listado'!$CD$155:$DC$1048576,MATCH($A154,'Hoja de Trabajo para listado'!$CD$155:$CD$1048576,0),MATCH((CUADRO!I$5&amp;$E154),'Hoja de Trabajo para listado'!$CD$151:$DC$151,0)),0)</f>
        <v>0</v>
      </c>
      <c r="J154" s="314">
        <f ca="1">+IFERROR(INDEX('Hoja de Trabajo para listado'!$A$155:$Z$1048576,MATCH($A154,'Hoja de Trabajo para listado'!$A$155:$A$1048576,0),MATCH((CUADRO!J$5&amp;$E154),'Hoja de Trabajo para listado'!$A$151:$Z$151,0)),0)+IFERROR(INDEX('Hoja de Trabajo para listado'!$AB$155:$BA$1048576,MATCH($A154,'Hoja de Trabajo para listado'!$AB$155:$AB$1048576,0),MATCH((CUADRO!J$5&amp;$E154),'Hoja de Trabajo para listado'!$AB$151:$BA$151,0)),0)+IFERROR(INDEX('Hoja de Trabajo para listado'!$BC$155:$CB$1048576,MATCH($A154,'Hoja de Trabajo para listado'!$BC$155:$BC$1048576,0),MATCH((CUADRO!J$5&amp;$E154),'Hoja de Trabajo para listado'!$BC$151:$CB$151,0)),0)+IFERROR(INDEX('Hoja de Trabajo para listado'!$DE$153:$DG$274,MATCH($A154,'Hoja de Trabajo para listado'!$DE$153:$DE$1048576,0),MATCH((CUADRO!J$5&amp;$E154),'Hoja de Trabajo para listado'!$DE$151:$DG$151,0)),0)+IFERROR(INDEX('Hoja de Trabajo para listado'!$CD$155:$DC$1048576,MATCH($A154,'Hoja de Trabajo para listado'!$CD$155:$CD$1048576,0),MATCH((CUADRO!J$5&amp;$E154),'Hoja de Trabajo para listado'!$CD$151:$DC$151,0)),0)</f>
        <v>0</v>
      </c>
      <c r="K154" s="314">
        <f ca="1">+IFERROR(INDEX('Hoja de Trabajo para listado'!$A$155:$Z$1048576,MATCH($A154,'Hoja de Trabajo para listado'!$A$155:$A$1048576,0),MATCH((CUADRO!K$5&amp;$E154),'Hoja de Trabajo para listado'!$A$151:$Z$151,0)),0)+IFERROR(INDEX('Hoja de Trabajo para listado'!$AB$155:$BA$1048576,MATCH($A154,'Hoja de Trabajo para listado'!$AB$155:$AB$1048576,0),MATCH((CUADRO!K$5&amp;$E154),'Hoja de Trabajo para listado'!$AB$151:$BA$151,0)),0)+IFERROR(INDEX('Hoja de Trabajo para listado'!$BC$155:$CB$1048576,MATCH($A154,'Hoja de Trabajo para listado'!$BC$155:$BC$1048576,0),MATCH((CUADRO!K$5&amp;$E154),'Hoja de Trabajo para listado'!$BC$151:$CB$151,0)),0)+IFERROR(INDEX('Hoja de Trabajo para listado'!$DE$153:$DG$274,MATCH($A154,'Hoja de Trabajo para listado'!$DE$153:$DE$1048576,0),MATCH((CUADRO!K$5&amp;$E154),'Hoja de Trabajo para listado'!$DE$151:$DG$151,0)),0)+IFERROR(INDEX('Hoja de Trabajo para listado'!$CD$155:$DC$1048576,MATCH($A154,'Hoja de Trabajo para listado'!$CD$155:$CD$1048576,0),MATCH((CUADRO!K$5&amp;$E154),'Hoja de Trabajo para listado'!$CD$151:$DC$151,0)),0)</f>
        <v>0</v>
      </c>
      <c r="L154" s="314">
        <f ca="1">+IFERROR(INDEX('Hoja de Trabajo para listado'!$A$155:$Z$1048576,MATCH($A154,'Hoja de Trabajo para listado'!$A$155:$A$1048576,0),MATCH((CUADRO!L$5&amp;$E154),'Hoja de Trabajo para listado'!$A$151:$Z$151,0)),0)+IFERROR(INDEX('Hoja de Trabajo para listado'!$AB$155:$BA$1048576,MATCH($A154,'Hoja de Trabajo para listado'!$AB$155:$AB$1048576,0),MATCH((CUADRO!L$5&amp;$E154),'Hoja de Trabajo para listado'!$AB$151:$BA$151,0)),0)+IFERROR(INDEX('Hoja de Trabajo para listado'!$BC$155:$CB$1048576,MATCH($A154,'Hoja de Trabajo para listado'!$BC$155:$BC$1048576,0),MATCH((CUADRO!L$5&amp;$E154),'Hoja de Trabajo para listado'!$BC$151:$CB$151,0)),0)+IFERROR(INDEX('Hoja de Trabajo para listado'!$DE$153:$DG$274,MATCH($A154,'Hoja de Trabajo para listado'!$DE$153:$DE$1048576,0),MATCH((CUADRO!L$5&amp;$E154),'Hoja de Trabajo para listado'!$DE$151:$DG$151,0)),0)+IFERROR(INDEX('Hoja de Trabajo para listado'!$CD$155:$DC$1048576,MATCH($A154,'Hoja de Trabajo para listado'!$CD$155:$CD$1048576,0),MATCH((CUADRO!L$5&amp;$E154),'Hoja de Trabajo para listado'!$CD$151:$DC$151,0)),0)</f>
        <v>0</v>
      </c>
      <c r="M154" s="314">
        <f ca="1">+IFERROR(INDEX('Hoja de Trabajo para listado'!$A$155:$Z$1048576,MATCH($A154,'Hoja de Trabajo para listado'!$A$155:$A$1048576,0),MATCH((CUADRO!M$5&amp;$E154),'Hoja de Trabajo para listado'!$A$151:$Z$151,0)),0)+IFERROR(INDEX('Hoja de Trabajo para listado'!$AB$155:$BA$1048576,MATCH($A154,'Hoja de Trabajo para listado'!$AB$155:$AB$1048576,0),MATCH((CUADRO!M$5&amp;$E154),'Hoja de Trabajo para listado'!$AB$151:$BA$151,0)),0)+IFERROR(INDEX('Hoja de Trabajo para listado'!$BC$155:$CB$1048576,MATCH($A154,'Hoja de Trabajo para listado'!$BC$155:$BC$1048576,0),MATCH((CUADRO!M$5&amp;$E154),'Hoja de Trabajo para listado'!$BC$151:$CB$151,0)),0)+IFERROR(INDEX('Hoja de Trabajo para listado'!$DE$153:$DG$274,MATCH($A154,'Hoja de Trabajo para listado'!$DE$153:$DE$1048576,0),MATCH((CUADRO!M$5&amp;$E154),'Hoja de Trabajo para listado'!$DE$151:$DG$151,0)),0)+IFERROR(INDEX('Hoja de Trabajo para listado'!$CD$155:$DC$1048576,MATCH($A154,'Hoja de Trabajo para listado'!$CD$155:$CD$1048576,0),MATCH((CUADRO!M$5&amp;$E154),'Hoja de Trabajo para listado'!$CD$151:$DC$151,0)),0)</f>
        <v>0</v>
      </c>
      <c r="N154" s="314">
        <f ca="1">+IFERROR(INDEX('Hoja de Trabajo para listado'!$A$155:$Z$1048576,MATCH($A154,'Hoja de Trabajo para listado'!$A$155:$A$1048576,0),MATCH((CUADRO!N$5&amp;$E154),'Hoja de Trabajo para listado'!$A$151:$Z$151,0)),0)+IFERROR(INDEX('Hoja de Trabajo para listado'!$AB$155:$BA$1048576,MATCH($A154,'Hoja de Trabajo para listado'!$AB$155:$AB$1048576,0),MATCH((CUADRO!N$5&amp;$E154),'Hoja de Trabajo para listado'!$AB$151:$BA$151,0)),0)+IFERROR(INDEX('Hoja de Trabajo para listado'!$BC$155:$CB$1048576,MATCH($A154,'Hoja de Trabajo para listado'!$BC$155:$BC$1048576,0),MATCH((CUADRO!N$5&amp;$E154),'Hoja de Trabajo para listado'!$BC$151:$CB$151,0)),0)+IFERROR(INDEX('Hoja de Trabajo para listado'!$DE$153:$DG$274,MATCH($A154,'Hoja de Trabajo para listado'!$DE$153:$DE$1048576,0),MATCH((CUADRO!N$5&amp;$E154),'Hoja de Trabajo para listado'!$DE$151:$DG$151,0)),0)+IFERROR(INDEX('Hoja de Trabajo para listado'!$CD$155:$DC$1048576,MATCH($A154,'Hoja de Trabajo para listado'!$CD$155:$CD$1048576,0),MATCH((CUADRO!N$5&amp;$E154),'Hoja de Trabajo para listado'!$CD$151:$DC$151,0)),0)</f>
        <v>0</v>
      </c>
      <c r="O154" s="314">
        <f ca="1">+IFERROR(INDEX('Hoja de Trabajo para listado'!$A$155:$Z$1048576,MATCH($A154,'Hoja de Trabajo para listado'!$A$155:$A$1048576,0),MATCH((CUADRO!O$5&amp;$E154),'Hoja de Trabajo para listado'!$A$151:$Z$151,0)),0)+IFERROR(INDEX('Hoja de Trabajo para listado'!$AB$155:$BA$1048576,MATCH($A154,'Hoja de Trabajo para listado'!$AB$155:$AB$1048576,0),MATCH((CUADRO!O$5&amp;$E154),'Hoja de Trabajo para listado'!$AB$151:$BA$151,0)),0)+IFERROR(INDEX('Hoja de Trabajo para listado'!$BC$155:$CB$1048576,MATCH($A154,'Hoja de Trabajo para listado'!$BC$155:$BC$1048576,0),MATCH((CUADRO!O$5&amp;$E154),'Hoja de Trabajo para listado'!$BC$151:$CB$151,0)),0)+IFERROR(INDEX('Hoja de Trabajo para listado'!$DE$153:$DG$274,MATCH($A154,'Hoja de Trabajo para listado'!$DE$153:$DE$1048576,0),MATCH((CUADRO!O$5&amp;$E154),'Hoja de Trabajo para listado'!$DE$151:$DG$151,0)),0)+IFERROR(INDEX('Hoja de Trabajo para listado'!$CD$155:$DC$1048576,MATCH($A154,'Hoja de Trabajo para listado'!$CD$155:$CD$1048576,0),MATCH((CUADRO!O$5&amp;$E154),'Hoja de Trabajo para listado'!$CD$151:$DC$151,0)),0)</f>
        <v>0</v>
      </c>
      <c r="P154" s="314">
        <f ca="1">+IFERROR(INDEX('Hoja de Trabajo para listado'!$A$155:$Z$1048576,MATCH($A154,'Hoja de Trabajo para listado'!$A$155:$A$1048576,0),MATCH((CUADRO!P$5&amp;$E154),'Hoja de Trabajo para listado'!$A$151:$Z$151,0)),0)+IFERROR(INDEX('Hoja de Trabajo para listado'!$AB$155:$BA$1048576,MATCH($A154,'Hoja de Trabajo para listado'!$AB$155:$AB$1048576,0),MATCH((CUADRO!P$5&amp;$E154),'Hoja de Trabajo para listado'!$AB$151:$BA$151,0)),0)+IFERROR(INDEX('Hoja de Trabajo para listado'!$BC$155:$CB$1048576,MATCH($A154,'Hoja de Trabajo para listado'!$BC$155:$BC$1048576,0),MATCH((CUADRO!P$5&amp;$E154),'Hoja de Trabajo para listado'!$BC$151:$CB$151,0)),0)+IFERROR(INDEX('Hoja de Trabajo para listado'!$DE$153:$DG$274,MATCH($A154,'Hoja de Trabajo para listado'!$DE$153:$DE$1048576,0),MATCH((CUADRO!P$5&amp;$E154),'Hoja de Trabajo para listado'!$DE$151:$DG$151,0)),0)+IFERROR(INDEX('Hoja de Trabajo para listado'!$CD$155:$DC$1048576,MATCH($A154,'Hoja de Trabajo para listado'!$CD$155:$CD$1048576,0),MATCH((CUADRO!P$5&amp;$E154),'Hoja de Trabajo para listado'!$CD$151:$DC$151,0)),0)</f>
        <v>0</v>
      </c>
      <c r="Q154" s="314">
        <f ca="1">+IFERROR(INDEX('Hoja de Trabajo para listado'!$A$155:$Z$1048576,MATCH($A154,'Hoja de Trabajo para listado'!$A$155:$A$1048576,0),MATCH((CUADRO!Q$5&amp;$E154),'Hoja de Trabajo para listado'!$A$151:$Z$151,0)),0)+IFERROR(INDEX('Hoja de Trabajo para listado'!$AB$155:$BA$1048576,MATCH($A154,'Hoja de Trabajo para listado'!$AB$155:$AB$1048576,0),MATCH((CUADRO!Q$5&amp;$E154),'Hoja de Trabajo para listado'!$AB$151:$BA$151,0)),0)+IFERROR(INDEX('Hoja de Trabajo para listado'!$BC$155:$CB$1048576,MATCH($A154,'Hoja de Trabajo para listado'!$BC$155:$BC$1048576,0),MATCH((CUADRO!Q$5&amp;$E154),'Hoja de Trabajo para listado'!$BC$151:$CB$151,0)),0)+IFERROR(INDEX('Hoja de Trabajo para listado'!$DE$153:$DG$274,MATCH($A154,'Hoja de Trabajo para listado'!$DE$153:$DE$1048576,0),MATCH((CUADRO!Q$5&amp;$E154),'Hoja de Trabajo para listado'!$DE$151:$DG$151,0)),0)+IFERROR(INDEX('Hoja de Trabajo para listado'!$CD$155:$DC$1048576,MATCH($A154,'Hoja de Trabajo para listado'!$CD$155:$CD$1048576,0),MATCH((CUADRO!Q$5&amp;$E154),'Hoja de Trabajo para listado'!$CD$151:$DC$151,0)),0)</f>
        <v>0</v>
      </c>
      <c r="R154" s="314">
        <f t="shared" ca="1" si="4"/>
        <v>0</v>
      </c>
      <c r="S154" s="345"/>
      <c r="T154" s="314">
        <f ca="1">+T155</f>
        <v>0</v>
      </c>
      <c r="U154" s="313">
        <f t="shared" si="5"/>
        <v>1</v>
      </c>
      <c r="V154" s="319" t="str">
        <f>+VLOOKUP(A154,bd_lista!$A$3:$E$593,5,FALSE)</f>
        <v>Gobiernos Autonomos Municipales</v>
      </c>
      <c r="W154" s="425" t="str">
        <f>+V154</f>
        <v>Gobiernos Autonomos Municipales</v>
      </c>
    </row>
    <row r="155" spans="1:23" ht="15" hidden="1" customHeight="1">
      <c r="A155" s="323">
        <v>1111</v>
      </c>
      <c r="B155" s="428"/>
      <c r="C155" s="319" t="str">
        <f>+VLOOKUP(A155,bd_lista!$A$3:$C$593,3,FALSE)</f>
        <v>Gobierno Autónomo Municipal de Tomina</v>
      </c>
      <c r="D155" s="430"/>
      <c r="E155" s="347" t="s">
        <v>1419</v>
      </c>
      <c r="F155" s="316">
        <f ca="1">+IFERROR(INDEX('Hoja de Trabajo para listado'!$A$155:$Z$1048576,MATCH($A155,'Hoja de Trabajo para listado'!$A$155:$A$1048576,0),MATCH((CUADRO!F$5&amp;$E155),'Hoja de Trabajo para listado'!$A$151:$Z$151,0)),0)+IFERROR(INDEX('Hoja de Trabajo para listado'!$AB$155:$BA$1048576,MATCH($A155,'Hoja de Trabajo para listado'!$AB$155:$AB$1048576,0),MATCH((CUADRO!F$5&amp;$E155),'Hoja de Trabajo para listado'!$AB$151:$BA$151,0)),0)+IFERROR(INDEX('Hoja de Trabajo para listado'!$BC$155:$CB$1048576,MATCH($A155,'Hoja de Trabajo para listado'!$BC$155:$BC$1048576,0),MATCH((CUADRO!F$5&amp;$E155),'Hoja de Trabajo para listado'!$BC$151:$CB$151,0)),0)+IFERROR(INDEX('Hoja de Trabajo para listado'!$DE$153:$DG$274,MATCH($A155,'Hoja de Trabajo para listado'!$DE$153:$DE$1048576,0),MATCH((CUADRO!F$5&amp;$E155),'Hoja de Trabajo para listado'!$DE$151:$DG$151,0)),0)+IFERROR(INDEX('Hoja de Trabajo para listado'!$CD$155:$DC$1048576,MATCH($A155,'Hoja de Trabajo para listado'!$CD$155:$CD$1048576,0),MATCH((CUADRO!F$5&amp;$E155),'Hoja de Trabajo para listado'!$CD$151:$DC$151,0)),0)</f>
        <v>0</v>
      </c>
      <c r="G155" s="316">
        <f ca="1">+IFERROR(INDEX('Hoja de Trabajo para listado'!$A$155:$Z$1048576,MATCH($A155,'Hoja de Trabajo para listado'!$A$155:$A$1048576,0),MATCH((CUADRO!G$5&amp;$E155),'Hoja de Trabajo para listado'!$A$151:$Z$151,0)),0)+IFERROR(INDEX('Hoja de Trabajo para listado'!$AB$155:$BA$1048576,MATCH($A155,'Hoja de Trabajo para listado'!$AB$155:$AB$1048576,0),MATCH((CUADRO!G$5&amp;$E155),'Hoja de Trabajo para listado'!$AB$151:$BA$151,0)),0)+IFERROR(INDEX('Hoja de Trabajo para listado'!$BC$155:$CB$1048576,MATCH($A155,'Hoja de Trabajo para listado'!$BC$155:$BC$1048576,0),MATCH((CUADRO!G$5&amp;$E155),'Hoja de Trabajo para listado'!$BC$151:$CB$151,0)),0)+IFERROR(INDEX('Hoja de Trabajo para listado'!$DE$153:$DG$274,MATCH($A155,'Hoja de Trabajo para listado'!$DE$153:$DE$1048576,0),MATCH((CUADRO!G$5&amp;$E155),'Hoja de Trabajo para listado'!$DE$151:$DG$151,0)),0)+IFERROR(INDEX('Hoja de Trabajo para listado'!$CD$155:$DC$1048576,MATCH($A155,'Hoja de Trabajo para listado'!$CD$155:$CD$1048576,0),MATCH((CUADRO!G$5&amp;$E155),'Hoja de Trabajo para listado'!$CD$151:$DC$151,0)),0)</f>
        <v>0</v>
      </c>
      <c r="H155" s="316">
        <f ca="1">+IFERROR(INDEX('Hoja de Trabajo para listado'!$A$155:$Z$1048576,MATCH($A155,'Hoja de Trabajo para listado'!$A$155:$A$1048576,0),MATCH((CUADRO!H$5&amp;$E155),'Hoja de Trabajo para listado'!$A$151:$Z$151,0)),0)+IFERROR(INDEX('Hoja de Trabajo para listado'!$AB$155:$BA$1048576,MATCH($A155,'Hoja de Trabajo para listado'!$AB$155:$AB$1048576,0),MATCH((CUADRO!H$5&amp;$E155),'Hoja de Trabajo para listado'!$AB$151:$BA$151,0)),0)+IFERROR(INDEX('Hoja de Trabajo para listado'!$BC$155:$CB$1048576,MATCH($A155,'Hoja de Trabajo para listado'!$BC$155:$BC$1048576,0),MATCH((CUADRO!H$5&amp;$E155),'Hoja de Trabajo para listado'!$BC$151:$CB$151,0)),0)+IFERROR(INDEX('Hoja de Trabajo para listado'!$DE$153:$DG$274,MATCH($A155,'Hoja de Trabajo para listado'!$DE$153:$DE$1048576,0),MATCH((CUADRO!H$5&amp;$E155),'Hoja de Trabajo para listado'!$DE$151:$DG$151,0)),0)+IFERROR(INDEX('Hoja de Trabajo para listado'!$CD$155:$DC$1048576,MATCH($A155,'Hoja de Trabajo para listado'!$CD$155:$CD$1048576,0),MATCH((CUADRO!H$5&amp;$E155),'Hoja de Trabajo para listado'!$CD$151:$DC$151,0)),0)</f>
        <v>0</v>
      </c>
      <c r="I155" s="316">
        <f ca="1">+IFERROR(INDEX('Hoja de Trabajo para listado'!$A$155:$Z$1048576,MATCH($A155,'Hoja de Trabajo para listado'!$A$155:$A$1048576,0),MATCH((CUADRO!I$5&amp;$E155),'Hoja de Trabajo para listado'!$A$151:$Z$151,0)),0)+IFERROR(INDEX('Hoja de Trabajo para listado'!$AB$155:$BA$1048576,MATCH($A155,'Hoja de Trabajo para listado'!$AB$155:$AB$1048576,0),MATCH((CUADRO!I$5&amp;$E155),'Hoja de Trabajo para listado'!$AB$151:$BA$151,0)),0)+IFERROR(INDEX('Hoja de Trabajo para listado'!$BC$155:$CB$1048576,MATCH($A155,'Hoja de Trabajo para listado'!$BC$155:$BC$1048576,0),MATCH((CUADRO!I$5&amp;$E155),'Hoja de Trabajo para listado'!$BC$151:$CB$151,0)),0)+IFERROR(INDEX('Hoja de Trabajo para listado'!$DE$153:$DG$274,MATCH($A155,'Hoja de Trabajo para listado'!$DE$153:$DE$1048576,0),MATCH((CUADRO!I$5&amp;$E155),'Hoja de Trabajo para listado'!$DE$151:$DG$151,0)),0)+IFERROR(INDEX('Hoja de Trabajo para listado'!$CD$155:$DC$1048576,MATCH($A155,'Hoja de Trabajo para listado'!$CD$155:$CD$1048576,0),MATCH((CUADRO!I$5&amp;$E155),'Hoja de Trabajo para listado'!$CD$151:$DC$151,0)),0)</f>
        <v>0</v>
      </c>
      <c r="J155" s="316">
        <f ca="1">+IFERROR(INDEX('Hoja de Trabajo para listado'!$A$155:$Z$1048576,MATCH($A155,'Hoja de Trabajo para listado'!$A$155:$A$1048576,0),MATCH((CUADRO!J$5&amp;$E155),'Hoja de Trabajo para listado'!$A$151:$Z$151,0)),0)+IFERROR(INDEX('Hoja de Trabajo para listado'!$AB$155:$BA$1048576,MATCH($A155,'Hoja de Trabajo para listado'!$AB$155:$AB$1048576,0),MATCH((CUADRO!J$5&amp;$E155),'Hoja de Trabajo para listado'!$AB$151:$BA$151,0)),0)+IFERROR(INDEX('Hoja de Trabajo para listado'!$BC$155:$CB$1048576,MATCH($A155,'Hoja de Trabajo para listado'!$BC$155:$BC$1048576,0),MATCH((CUADRO!J$5&amp;$E155),'Hoja de Trabajo para listado'!$BC$151:$CB$151,0)),0)+IFERROR(INDEX('Hoja de Trabajo para listado'!$DE$153:$DG$274,MATCH($A155,'Hoja de Trabajo para listado'!$DE$153:$DE$1048576,0),MATCH((CUADRO!J$5&amp;$E155),'Hoja de Trabajo para listado'!$DE$151:$DG$151,0)),0)+IFERROR(INDEX('Hoja de Trabajo para listado'!$CD$155:$DC$1048576,MATCH($A155,'Hoja de Trabajo para listado'!$CD$155:$CD$1048576,0),MATCH((CUADRO!J$5&amp;$E155),'Hoja de Trabajo para listado'!$CD$151:$DC$151,0)),0)</f>
        <v>0</v>
      </c>
      <c r="K155" s="316">
        <f ca="1">+IFERROR(INDEX('Hoja de Trabajo para listado'!$A$155:$Z$1048576,MATCH($A155,'Hoja de Trabajo para listado'!$A$155:$A$1048576,0),MATCH((CUADRO!K$5&amp;$E155),'Hoja de Trabajo para listado'!$A$151:$Z$151,0)),0)+IFERROR(INDEX('Hoja de Trabajo para listado'!$AB$155:$BA$1048576,MATCH($A155,'Hoja de Trabajo para listado'!$AB$155:$AB$1048576,0),MATCH((CUADRO!K$5&amp;$E155),'Hoja de Trabajo para listado'!$AB$151:$BA$151,0)),0)+IFERROR(INDEX('Hoja de Trabajo para listado'!$BC$155:$CB$1048576,MATCH($A155,'Hoja de Trabajo para listado'!$BC$155:$BC$1048576,0),MATCH((CUADRO!K$5&amp;$E155),'Hoja de Trabajo para listado'!$BC$151:$CB$151,0)),0)+IFERROR(INDEX('Hoja de Trabajo para listado'!$DE$153:$DG$274,MATCH($A155,'Hoja de Trabajo para listado'!$DE$153:$DE$1048576,0),MATCH((CUADRO!K$5&amp;$E155),'Hoja de Trabajo para listado'!$DE$151:$DG$151,0)),0)+IFERROR(INDEX('Hoja de Trabajo para listado'!$CD$155:$DC$1048576,MATCH($A155,'Hoja de Trabajo para listado'!$CD$155:$CD$1048576,0),MATCH((CUADRO!K$5&amp;$E155),'Hoja de Trabajo para listado'!$CD$151:$DC$151,0)),0)</f>
        <v>0</v>
      </c>
      <c r="L155" s="316">
        <f ca="1">+IFERROR(INDEX('Hoja de Trabajo para listado'!$A$155:$Z$1048576,MATCH($A155,'Hoja de Trabajo para listado'!$A$155:$A$1048576,0),MATCH((CUADRO!L$5&amp;$E155),'Hoja de Trabajo para listado'!$A$151:$Z$151,0)),0)+IFERROR(INDEX('Hoja de Trabajo para listado'!$AB$155:$BA$1048576,MATCH($A155,'Hoja de Trabajo para listado'!$AB$155:$AB$1048576,0),MATCH((CUADRO!L$5&amp;$E155),'Hoja de Trabajo para listado'!$AB$151:$BA$151,0)),0)+IFERROR(INDEX('Hoja de Trabajo para listado'!$BC$155:$CB$1048576,MATCH($A155,'Hoja de Trabajo para listado'!$BC$155:$BC$1048576,0),MATCH((CUADRO!L$5&amp;$E155),'Hoja de Trabajo para listado'!$BC$151:$CB$151,0)),0)+IFERROR(INDEX('Hoja de Trabajo para listado'!$DE$153:$DG$274,MATCH($A155,'Hoja de Trabajo para listado'!$DE$153:$DE$1048576,0),MATCH((CUADRO!L$5&amp;$E155),'Hoja de Trabajo para listado'!$DE$151:$DG$151,0)),0)+IFERROR(INDEX('Hoja de Trabajo para listado'!$CD$155:$DC$1048576,MATCH($A155,'Hoja de Trabajo para listado'!$CD$155:$CD$1048576,0),MATCH((CUADRO!L$5&amp;$E155),'Hoja de Trabajo para listado'!$CD$151:$DC$151,0)),0)</f>
        <v>0</v>
      </c>
      <c r="M155" s="316">
        <f ca="1">+IFERROR(INDEX('Hoja de Trabajo para listado'!$A$155:$Z$1048576,MATCH($A155,'Hoja de Trabajo para listado'!$A$155:$A$1048576,0),MATCH((CUADRO!M$5&amp;$E155),'Hoja de Trabajo para listado'!$A$151:$Z$151,0)),0)+IFERROR(INDEX('Hoja de Trabajo para listado'!$AB$155:$BA$1048576,MATCH($A155,'Hoja de Trabajo para listado'!$AB$155:$AB$1048576,0),MATCH((CUADRO!M$5&amp;$E155),'Hoja de Trabajo para listado'!$AB$151:$BA$151,0)),0)+IFERROR(INDEX('Hoja de Trabajo para listado'!$BC$155:$CB$1048576,MATCH($A155,'Hoja de Trabajo para listado'!$BC$155:$BC$1048576,0),MATCH((CUADRO!M$5&amp;$E155),'Hoja de Trabajo para listado'!$BC$151:$CB$151,0)),0)+IFERROR(INDEX('Hoja de Trabajo para listado'!$DE$153:$DG$274,MATCH($A155,'Hoja de Trabajo para listado'!$DE$153:$DE$1048576,0),MATCH((CUADRO!M$5&amp;$E155),'Hoja de Trabajo para listado'!$DE$151:$DG$151,0)),0)+IFERROR(INDEX('Hoja de Trabajo para listado'!$CD$155:$DC$1048576,MATCH($A155,'Hoja de Trabajo para listado'!$CD$155:$CD$1048576,0),MATCH((CUADRO!M$5&amp;$E155),'Hoja de Trabajo para listado'!$CD$151:$DC$151,0)),0)</f>
        <v>0</v>
      </c>
      <c r="N155" s="316">
        <f ca="1">+IFERROR(INDEX('Hoja de Trabajo para listado'!$A$155:$Z$1048576,MATCH($A155,'Hoja de Trabajo para listado'!$A$155:$A$1048576,0),MATCH((CUADRO!N$5&amp;$E155),'Hoja de Trabajo para listado'!$A$151:$Z$151,0)),0)+IFERROR(INDEX('Hoja de Trabajo para listado'!$AB$155:$BA$1048576,MATCH($A155,'Hoja de Trabajo para listado'!$AB$155:$AB$1048576,0),MATCH((CUADRO!N$5&amp;$E155),'Hoja de Trabajo para listado'!$AB$151:$BA$151,0)),0)+IFERROR(INDEX('Hoja de Trabajo para listado'!$BC$155:$CB$1048576,MATCH($A155,'Hoja de Trabajo para listado'!$BC$155:$BC$1048576,0),MATCH((CUADRO!N$5&amp;$E155),'Hoja de Trabajo para listado'!$BC$151:$CB$151,0)),0)+IFERROR(INDEX('Hoja de Trabajo para listado'!$DE$153:$DG$274,MATCH($A155,'Hoja de Trabajo para listado'!$DE$153:$DE$1048576,0),MATCH((CUADRO!N$5&amp;$E155),'Hoja de Trabajo para listado'!$DE$151:$DG$151,0)),0)+IFERROR(INDEX('Hoja de Trabajo para listado'!$CD$155:$DC$1048576,MATCH($A155,'Hoja de Trabajo para listado'!$CD$155:$CD$1048576,0),MATCH((CUADRO!N$5&amp;$E155),'Hoja de Trabajo para listado'!$CD$151:$DC$151,0)),0)</f>
        <v>0</v>
      </c>
      <c r="O155" s="316">
        <f ca="1">+IFERROR(INDEX('Hoja de Trabajo para listado'!$A$155:$Z$1048576,MATCH($A155,'Hoja de Trabajo para listado'!$A$155:$A$1048576,0),MATCH((CUADRO!O$5&amp;$E155),'Hoja de Trabajo para listado'!$A$151:$Z$151,0)),0)+IFERROR(INDEX('Hoja de Trabajo para listado'!$AB$155:$BA$1048576,MATCH($A155,'Hoja de Trabajo para listado'!$AB$155:$AB$1048576,0),MATCH((CUADRO!O$5&amp;$E155),'Hoja de Trabajo para listado'!$AB$151:$BA$151,0)),0)+IFERROR(INDEX('Hoja de Trabajo para listado'!$BC$155:$CB$1048576,MATCH($A155,'Hoja de Trabajo para listado'!$BC$155:$BC$1048576,0),MATCH((CUADRO!O$5&amp;$E155),'Hoja de Trabajo para listado'!$BC$151:$CB$151,0)),0)+IFERROR(INDEX('Hoja de Trabajo para listado'!$DE$153:$DG$274,MATCH($A155,'Hoja de Trabajo para listado'!$DE$153:$DE$1048576,0),MATCH((CUADRO!O$5&amp;$E155),'Hoja de Trabajo para listado'!$DE$151:$DG$151,0)),0)+IFERROR(INDEX('Hoja de Trabajo para listado'!$CD$155:$DC$1048576,MATCH($A155,'Hoja de Trabajo para listado'!$CD$155:$CD$1048576,0),MATCH((CUADRO!O$5&amp;$E155),'Hoja de Trabajo para listado'!$CD$151:$DC$151,0)),0)</f>
        <v>0</v>
      </c>
      <c r="P155" s="316">
        <f ca="1">+IFERROR(INDEX('Hoja de Trabajo para listado'!$A$155:$Z$1048576,MATCH($A155,'Hoja de Trabajo para listado'!$A$155:$A$1048576,0),MATCH((CUADRO!P$5&amp;$E155),'Hoja de Trabajo para listado'!$A$151:$Z$151,0)),0)+IFERROR(INDEX('Hoja de Trabajo para listado'!$AB$155:$BA$1048576,MATCH($A155,'Hoja de Trabajo para listado'!$AB$155:$AB$1048576,0),MATCH((CUADRO!P$5&amp;$E155),'Hoja de Trabajo para listado'!$AB$151:$BA$151,0)),0)+IFERROR(INDEX('Hoja de Trabajo para listado'!$BC$155:$CB$1048576,MATCH($A155,'Hoja de Trabajo para listado'!$BC$155:$BC$1048576,0),MATCH((CUADRO!P$5&amp;$E155),'Hoja de Trabajo para listado'!$BC$151:$CB$151,0)),0)+IFERROR(INDEX('Hoja de Trabajo para listado'!$DE$153:$DG$274,MATCH($A155,'Hoja de Trabajo para listado'!$DE$153:$DE$1048576,0),MATCH((CUADRO!P$5&amp;$E155),'Hoja de Trabajo para listado'!$DE$151:$DG$151,0)),0)+IFERROR(INDEX('Hoja de Trabajo para listado'!$CD$155:$DC$1048576,MATCH($A155,'Hoja de Trabajo para listado'!$CD$155:$CD$1048576,0),MATCH((CUADRO!P$5&amp;$E155),'Hoja de Trabajo para listado'!$CD$151:$DC$151,0)),0)</f>
        <v>0</v>
      </c>
      <c r="Q155" s="316">
        <f ca="1">+IFERROR(INDEX('Hoja de Trabajo para listado'!$A$155:$Z$1048576,MATCH($A155,'Hoja de Trabajo para listado'!$A$155:$A$1048576,0),MATCH((CUADRO!Q$5&amp;$E155),'Hoja de Trabajo para listado'!$A$151:$Z$151,0)),0)+IFERROR(INDEX('Hoja de Trabajo para listado'!$AB$155:$BA$1048576,MATCH($A155,'Hoja de Trabajo para listado'!$AB$155:$AB$1048576,0),MATCH((CUADRO!Q$5&amp;$E155),'Hoja de Trabajo para listado'!$AB$151:$BA$151,0)),0)+IFERROR(INDEX('Hoja de Trabajo para listado'!$BC$155:$CB$1048576,MATCH($A155,'Hoja de Trabajo para listado'!$BC$155:$BC$1048576,0),MATCH((CUADRO!Q$5&amp;$E155),'Hoja de Trabajo para listado'!$BC$151:$CB$151,0)),0)+IFERROR(INDEX('Hoja de Trabajo para listado'!$DE$153:$DG$274,MATCH($A155,'Hoja de Trabajo para listado'!$DE$153:$DE$1048576,0),MATCH((CUADRO!Q$5&amp;$E155),'Hoja de Trabajo para listado'!$DE$151:$DG$151,0)),0)+IFERROR(INDEX('Hoja de Trabajo para listado'!$CD$155:$DC$1048576,MATCH($A155,'Hoja de Trabajo para listado'!$CD$155:$CD$1048576,0),MATCH((CUADRO!Q$5&amp;$E155),'Hoja de Trabajo para listado'!$CD$151:$DC$151,0)),0)</f>
        <v>0</v>
      </c>
      <c r="R155" s="316">
        <f t="shared" ca="1" si="4"/>
        <v>0</v>
      </c>
      <c r="S155" s="344">
        <f ca="1">+R154+R155</f>
        <v>0</v>
      </c>
      <c r="T155" s="316">
        <f ca="1">+S155</f>
        <v>0</v>
      </c>
      <c r="U155" s="315">
        <f t="shared" si="5"/>
        <v>2</v>
      </c>
      <c r="V155" s="319" t="str">
        <f>+VLOOKUP(A155,bd_lista!$A$3:$E$593,5,FALSE)</f>
        <v>Gobiernos Autonomos Municipales</v>
      </c>
      <c r="W155" s="426"/>
    </row>
    <row r="156" spans="1:23" ht="15" hidden="1" customHeight="1">
      <c r="A156" s="325">
        <v>1112</v>
      </c>
      <c r="B156" s="427">
        <f>+A156</f>
        <v>1112</v>
      </c>
      <c r="C156" s="318" t="str">
        <f>+VLOOKUP(A156,bd_lista!$A$3:$C$593,3,FALSE)</f>
        <v>Gobierno Autónomo Municipal de Sopachuy</v>
      </c>
      <c r="D156" s="429" t="str">
        <f>+C156</f>
        <v>Gobierno Autónomo Municipal de Sopachuy</v>
      </c>
      <c r="E156" s="346" t="s">
        <v>1418</v>
      </c>
      <c r="F156" s="314">
        <f ca="1">+IFERROR(INDEX('Hoja de Trabajo para listado'!$A$155:$Z$1048576,MATCH($A156,'Hoja de Trabajo para listado'!$A$155:$A$1048576,0),MATCH((CUADRO!F$5&amp;$E156),'Hoja de Trabajo para listado'!$A$151:$Z$151,0)),0)+IFERROR(INDEX('Hoja de Trabajo para listado'!$AB$155:$BA$1048576,MATCH($A156,'Hoja de Trabajo para listado'!$AB$155:$AB$1048576,0),MATCH((CUADRO!F$5&amp;$E156),'Hoja de Trabajo para listado'!$AB$151:$BA$151,0)),0)+IFERROR(INDEX('Hoja de Trabajo para listado'!$BC$155:$CB$1048576,MATCH($A156,'Hoja de Trabajo para listado'!$BC$155:$BC$1048576,0),MATCH((CUADRO!F$5&amp;$E156),'Hoja de Trabajo para listado'!$BC$151:$CB$151,0)),0)+IFERROR(INDEX('Hoja de Trabajo para listado'!$DE$153:$DG$274,MATCH($A156,'Hoja de Trabajo para listado'!$DE$153:$DE$1048576,0),MATCH((CUADRO!F$5&amp;$E156),'Hoja de Trabajo para listado'!$DE$151:$DG$151,0)),0)+IFERROR(INDEX('Hoja de Trabajo para listado'!$CD$155:$DC$1048576,MATCH($A156,'Hoja de Trabajo para listado'!$CD$155:$CD$1048576,0),MATCH((CUADRO!F$5&amp;$E156),'Hoja de Trabajo para listado'!$CD$151:$DC$151,0)),0)</f>
        <v>0</v>
      </c>
      <c r="G156" s="314">
        <f ca="1">+IFERROR(INDEX('Hoja de Trabajo para listado'!$A$155:$Z$1048576,MATCH($A156,'Hoja de Trabajo para listado'!$A$155:$A$1048576,0),MATCH((CUADRO!G$5&amp;$E156),'Hoja de Trabajo para listado'!$A$151:$Z$151,0)),0)+IFERROR(INDEX('Hoja de Trabajo para listado'!$AB$155:$BA$1048576,MATCH($A156,'Hoja de Trabajo para listado'!$AB$155:$AB$1048576,0),MATCH((CUADRO!G$5&amp;$E156),'Hoja de Trabajo para listado'!$AB$151:$BA$151,0)),0)+IFERROR(INDEX('Hoja de Trabajo para listado'!$BC$155:$CB$1048576,MATCH($A156,'Hoja de Trabajo para listado'!$BC$155:$BC$1048576,0),MATCH((CUADRO!G$5&amp;$E156),'Hoja de Trabajo para listado'!$BC$151:$CB$151,0)),0)+IFERROR(INDEX('Hoja de Trabajo para listado'!$DE$153:$DG$274,MATCH($A156,'Hoja de Trabajo para listado'!$DE$153:$DE$1048576,0),MATCH((CUADRO!G$5&amp;$E156),'Hoja de Trabajo para listado'!$DE$151:$DG$151,0)),0)+IFERROR(INDEX('Hoja de Trabajo para listado'!$CD$155:$DC$1048576,MATCH($A156,'Hoja de Trabajo para listado'!$CD$155:$CD$1048576,0),MATCH((CUADRO!G$5&amp;$E156),'Hoja de Trabajo para listado'!$CD$151:$DC$151,0)),0)</f>
        <v>0</v>
      </c>
      <c r="H156" s="314">
        <f ca="1">+IFERROR(INDEX('Hoja de Trabajo para listado'!$A$155:$Z$1048576,MATCH($A156,'Hoja de Trabajo para listado'!$A$155:$A$1048576,0),MATCH((CUADRO!H$5&amp;$E156),'Hoja de Trabajo para listado'!$A$151:$Z$151,0)),0)+IFERROR(INDEX('Hoja de Trabajo para listado'!$AB$155:$BA$1048576,MATCH($A156,'Hoja de Trabajo para listado'!$AB$155:$AB$1048576,0),MATCH((CUADRO!H$5&amp;$E156),'Hoja de Trabajo para listado'!$AB$151:$BA$151,0)),0)+IFERROR(INDEX('Hoja de Trabajo para listado'!$BC$155:$CB$1048576,MATCH($A156,'Hoja de Trabajo para listado'!$BC$155:$BC$1048576,0),MATCH((CUADRO!H$5&amp;$E156),'Hoja de Trabajo para listado'!$BC$151:$CB$151,0)),0)+IFERROR(INDEX('Hoja de Trabajo para listado'!$DE$153:$DG$274,MATCH($A156,'Hoja de Trabajo para listado'!$DE$153:$DE$1048576,0),MATCH((CUADRO!H$5&amp;$E156),'Hoja de Trabajo para listado'!$DE$151:$DG$151,0)),0)+IFERROR(INDEX('Hoja de Trabajo para listado'!$CD$155:$DC$1048576,MATCH($A156,'Hoja de Trabajo para listado'!$CD$155:$CD$1048576,0),MATCH((CUADRO!H$5&amp;$E156),'Hoja de Trabajo para listado'!$CD$151:$DC$151,0)),0)</f>
        <v>0</v>
      </c>
      <c r="I156" s="314">
        <f ca="1">+IFERROR(INDEX('Hoja de Trabajo para listado'!$A$155:$Z$1048576,MATCH($A156,'Hoja de Trabajo para listado'!$A$155:$A$1048576,0),MATCH((CUADRO!I$5&amp;$E156),'Hoja de Trabajo para listado'!$A$151:$Z$151,0)),0)+IFERROR(INDEX('Hoja de Trabajo para listado'!$AB$155:$BA$1048576,MATCH($A156,'Hoja de Trabajo para listado'!$AB$155:$AB$1048576,0),MATCH((CUADRO!I$5&amp;$E156),'Hoja de Trabajo para listado'!$AB$151:$BA$151,0)),0)+IFERROR(INDEX('Hoja de Trabajo para listado'!$BC$155:$CB$1048576,MATCH($A156,'Hoja de Trabajo para listado'!$BC$155:$BC$1048576,0),MATCH((CUADRO!I$5&amp;$E156),'Hoja de Trabajo para listado'!$BC$151:$CB$151,0)),0)+IFERROR(INDEX('Hoja de Trabajo para listado'!$DE$153:$DG$274,MATCH($A156,'Hoja de Trabajo para listado'!$DE$153:$DE$1048576,0),MATCH((CUADRO!I$5&amp;$E156),'Hoja de Trabajo para listado'!$DE$151:$DG$151,0)),0)+IFERROR(INDEX('Hoja de Trabajo para listado'!$CD$155:$DC$1048576,MATCH($A156,'Hoja de Trabajo para listado'!$CD$155:$CD$1048576,0),MATCH((CUADRO!I$5&amp;$E156),'Hoja de Trabajo para listado'!$CD$151:$DC$151,0)),0)</f>
        <v>0</v>
      </c>
      <c r="J156" s="314">
        <f ca="1">+IFERROR(INDEX('Hoja de Trabajo para listado'!$A$155:$Z$1048576,MATCH($A156,'Hoja de Trabajo para listado'!$A$155:$A$1048576,0),MATCH((CUADRO!J$5&amp;$E156),'Hoja de Trabajo para listado'!$A$151:$Z$151,0)),0)+IFERROR(INDEX('Hoja de Trabajo para listado'!$AB$155:$BA$1048576,MATCH($A156,'Hoja de Trabajo para listado'!$AB$155:$AB$1048576,0),MATCH((CUADRO!J$5&amp;$E156),'Hoja de Trabajo para listado'!$AB$151:$BA$151,0)),0)+IFERROR(INDEX('Hoja de Trabajo para listado'!$BC$155:$CB$1048576,MATCH($A156,'Hoja de Trabajo para listado'!$BC$155:$BC$1048576,0),MATCH((CUADRO!J$5&amp;$E156),'Hoja de Trabajo para listado'!$BC$151:$CB$151,0)),0)+IFERROR(INDEX('Hoja de Trabajo para listado'!$DE$153:$DG$274,MATCH($A156,'Hoja de Trabajo para listado'!$DE$153:$DE$1048576,0),MATCH((CUADRO!J$5&amp;$E156),'Hoja de Trabajo para listado'!$DE$151:$DG$151,0)),0)+IFERROR(INDEX('Hoja de Trabajo para listado'!$CD$155:$DC$1048576,MATCH($A156,'Hoja de Trabajo para listado'!$CD$155:$CD$1048576,0),MATCH((CUADRO!J$5&amp;$E156),'Hoja de Trabajo para listado'!$CD$151:$DC$151,0)),0)</f>
        <v>0</v>
      </c>
      <c r="K156" s="314">
        <f ca="1">+IFERROR(INDEX('Hoja de Trabajo para listado'!$A$155:$Z$1048576,MATCH($A156,'Hoja de Trabajo para listado'!$A$155:$A$1048576,0),MATCH((CUADRO!K$5&amp;$E156),'Hoja de Trabajo para listado'!$A$151:$Z$151,0)),0)+IFERROR(INDEX('Hoja de Trabajo para listado'!$AB$155:$BA$1048576,MATCH($A156,'Hoja de Trabajo para listado'!$AB$155:$AB$1048576,0),MATCH((CUADRO!K$5&amp;$E156),'Hoja de Trabajo para listado'!$AB$151:$BA$151,0)),0)+IFERROR(INDEX('Hoja de Trabajo para listado'!$BC$155:$CB$1048576,MATCH($A156,'Hoja de Trabajo para listado'!$BC$155:$BC$1048576,0),MATCH((CUADRO!K$5&amp;$E156),'Hoja de Trabajo para listado'!$BC$151:$CB$151,0)),0)+IFERROR(INDEX('Hoja de Trabajo para listado'!$DE$153:$DG$274,MATCH($A156,'Hoja de Trabajo para listado'!$DE$153:$DE$1048576,0),MATCH((CUADRO!K$5&amp;$E156),'Hoja de Trabajo para listado'!$DE$151:$DG$151,0)),0)+IFERROR(INDEX('Hoja de Trabajo para listado'!$CD$155:$DC$1048576,MATCH($A156,'Hoja de Trabajo para listado'!$CD$155:$CD$1048576,0),MATCH((CUADRO!K$5&amp;$E156),'Hoja de Trabajo para listado'!$CD$151:$DC$151,0)),0)</f>
        <v>0</v>
      </c>
      <c r="L156" s="314">
        <f ca="1">+IFERROR(INDEX('Hoja de Trabajo para listado'!$A$155:$Z$1048576,MATCH($A156,'Hoja de Trabajo para listado'!$A$155:$A$1048576,0),MATCH((CUADRO!L$5&amp;$E156),'Hoja de Trabajo para listado'!$A$151:$Z$151,0)),0)+IFERROR(INDEX('Hoja de Trabajo para listado'!$AB$155:$BA$1048576,MATCH($A156,'Hoja de Trabajo para listado'!$AB$155:$AB$1048576,0),MATCH((CUADRO!L$5&amp;$E156),'Hoja de Trabajo para listado'!$AB$151:$BA$151,0)),0)+IFERROR(INDEX('Hoja de Trabajo para listado'!$BC$155:$CB$1048576,MATCH($A156,'Hoja de Trabajo para listado'!$BC$155:$BC$1048576,0),MATCH((CUADRO!L$5&amp;$E156),'Hoja de Trabajo para listado'!$BC$151:$CB$151,0)),0)+IFERROR(INDEX('Hoja de Trabajo para listado'!$DE$153:$DG$274,MATCH($A156,'Hoja de Trabajo para listado'!$DE$153:$DE$1048576,0),MATCH((CUADRO!L$5&amp;$E156),'Hoja de Trabajo para listado'!$DE$151:$DG$151,0)),0)+IFERROR(INDEX('Hoja de Trabajo para listado'!$CD$155:$DC$1048576,MATCH($A156,'Hoja de Trabajo para listado'!$CD$155:$CD$1048576,0),MATCH((CUADRO!L$5&amp;$E156),'Hoja de Trabajo para listado'!$CD$151:$DC$151,0)),0)</f>
        <v>0</v>
      </c>
      <c r="M156" s="314">
        <f ca="1">+IFERROR(INDEX('Hoja de Trabajo para listado'!$A$155:$Z$1048576,MATCH($A156,'Hoja de Trabajo para listado'!$A$155:$A$1048576,0),MATCH((CUADRO!M$5&amp;$E156),'Hoja de Trabajo para listado'!$A$151:$Z$151,0)),0)+IFERROR(INDEX('Hoja de Trabajo para listado'!$AB$155:$BA$1048576,MATCH($A156,'Hoja de Trabajo para listado'!$AB$155:$AB$1048576,0),MATCH((CUADRO!M$5&amp;$E156),'Hoja de Trabajo para listado'!$AB$151:$BA$151,0)),0)+IFERROR(INDEX('Hoja de Trabajo para listado'!$BC$155:$CB$1048576,MATCH($A156,'Hoja de Trabajo para listado'!$BC$155:$BC$1048576,0),MATCH((CUADRO!M$5&amp;$E156),'Hoja de Trabajo para listado'!$BC$151:$CB$151,0)),0)+IFERROR(INDEX('Hoja de Trabajo para listado'!$DE$153:$DG$274,MATCH($A156,'Hoja de Trabajo para listado'!$DE$153:$DE$1048576,0),MATCH((CUADRO!M$5&amp;$E156),'Hoja de Trabajo para listado'!$DE$151:$DG$151,0)),0)+IFERROR(INDEX('Hoja de Trabajo para listado'!$CD$155:$DC$1048576,MATCH($A156,'Hoja de Trabajo para listado'!$CD$155:$CD$1048576,0),MATCH((CUADRO!M$5&amp;$E156),'Hoja de Trabajo para listado'!$CD$151:$DC$151,0)),0)</f>
        <v>0</v>
      </c>
      <c r="N156" s="314">
        <f ca="1">+IFERROR(INDEX('Hoja de Trabajo para listado'!$A$155:$Z$1048576,MATCH($A156,'Hoja de Trabajo para listado'!$A$155:$A$1048576,0),MATCH((CUADRO!N$5&amp;$E156),'Hoja de Trabajo para listado'!$A$151:$Z$151,0)),0)+IFERROR(INDEX('Hoja de Trabajo para listado'!$AB$155:$BA$1048576,MATCH($A156,'Hoja de Trabajo para listado'!$AB$155:$AB$1048576,0),MATCH((CUADRO!N$5&amp;$E156),'Hoja de Trabajo para listado'!$AB$151:$BA$151,0)),0)+IFERROR(INDEX('Hoja de Trabajo para listado'!$BC$155:$CB$1048576,MATCH($A156,'Hoja de Trabajo para listado'!$BC$155:$BC$1048576,0),MATCH((CUADRO!N$5&amp;$E156),'Hoja de Trabajo para listado'!$BC$151:$CB$151,0)),0)+IFERROR(INDEX('Hoja de Trabajo para listado'!$DE$153:$DG$274,MATCH($A156,'Hoja de Trabajo para listado'!$DE$153:$DE$1048576,0),MATCH((CUADRO!N$5&amp;$E156),'Hoja de Trabajo para listado'!$DE$151:$DG$151,0)),0)+IFERROR(INDEX('Hoja de Trabajo para listado'!$CD$155:$DC$1048576,MATCH($A156,'Hoja de Trabajo para listado'!$CD$155:$CD$1048576,0),MATCH((CUADRO!N$5&amp;$E156),'Hoja de Trabajo para listado'!$CD$151:$DC$151,0)),0)</f>
        <v>0</v>
      </c>
      <c r="O156" s="314">
        <f ca="1">+IFERROR(INDEX('Hoja de Trabajo para listado'!$A$155:$Z$1048576,MATCH($A156,'Hoja de Trabajo para listado'!$A$155:$A$1048576,0),MATCH((CUADRO!O$5&amp;$E156),'Hoja de Trabajo para listado'!$A$151:$Z$151,0)),0)+IFERROR(INDEX('Hoja de Trabajo para listado'!$AB$155:$BA$1048576,MATCH($A156,'Hoja de Trabajo para listado'!$AB$155:$AB$1048576,0),MATCH((CUADRO!O$5&amp;$E156),'Hoja de Trabajo para listado'!$AB$151:$BA$151,0)),0)+IFERROR(INDEX('Hoja de Trabajo para listado'!$BC$155:$CB$1048576,MATCH($A156,'Hoja de Trabajo para listado'!$BC$155:$BC$1048576,0),MATCH((CUADRO!O$5&amp;$E156),'Hoja de Trabajo para listado'!$BC$151:$CB$151,0)),0)+IFERROR(INDEX('Hoja de Trabajo para listado'!$DE$153:$DG$274,MATCH($A156,'Hoja de Trabajo para listado'!$DE$153:$DE$1048576,0),MATCH((CUADRO!O$5&amp;$E156),'Hoja de Trabajo para listado'!$DE$151:$DG$151,0)),0)+IFERROR(INDEX('Hoja de Trabajo para listado'!$CD$155:$DC$1048576,MATCH($A156,'Hoja de Trabajo para listado'!$CD$155:$CD$1048576,0),MATCH((CUADRO!O$5&amp;$E156),'Hoja de Trabajo para listado'!$CD$151:$DC$151,0)),0)</f>
        <v>0</v>
      </c>
      <c r="P156" s="314">
        <f ca="1">+IFERROR(INDEX('Hoja de Trabajo para listado'!$A$155:$Z$1048576,MATCH($A156,'Hoja de Trabajo para listado'!$A$155:$A$1048576,0),MATCH((CUADRO!P$5&amp;$E156),'Hoja de Trabajo para listado'!$A$151:$Z$151,0)),0)+IFERROR(INDEX('Hoja de Trabajo para listado'!$AB$155:$BA$1048576,MATCH($A156,'Hoja de Trabajo para listado'!$AB$155:$AB$1048576,0),MATCH((CUADRO!P$5&amp;$E156),'Hoja de Trabajo para listado'!$AB$151:$BA$151,0)),0)+IFERROR(INDEX('Hoja de Trabajo para listado'!$BC$155:$CB$1048576,MATCH($A156,'Hoja de Trabajo para listado'!$BC$155:$BC$1048576,0),MATCH((CUADRO!P$5&amp;$E156),'Hoja de Trabajo para listado'!$BC$151:$CB$151,0)),0)+IFERROR(INDEX('Hoja de Trabajo para listado'!$DE$153:$DG$274,MATCH($A156,'Hoja de Trabajo para listado'!$DE$153:$DE$1048576,0),MATCH((CUADRO!P$5&amp;$E156),'Hoja de Trabajo para listado'!$DE$151:$DG$151,0)),0)+IFERROR(INDEX('Hoja de Trabajo para listado'!$CD$155:$DC$1048576,MATCH($A156,'Hoja de Trabajo para listado'!$CD$155:$CD$1048576,0),MATCH((CUADRO!P$5&amp;$E156),'Hoja de Trabajo para listado'!$CD$151:$DC$151,0)),0)</f>
        <v>0</v>
      </c>
      <c r="Q156" s="314">
        <f ca="1">+IFERROR(INDEX('Hoja de Trabajo para listado'!$A$155:$Z$1048576,MATCH($A156,'Hoja de Trabajo para listado'!$A$155:$A$1048576,0),MATCH((CUADRO!Q$5&amp;$E156),'Hoja de Trabajo para listado'!$A$151:$Z$151,0)),0)+IFERROR(INDEX('Hoja de Trabajo para listado'!$AB$155:$BA$1048576,MATCH($A156,'Hoja de Trabajo para listado'!$AB$155:$AB$1048576,0),MATCH((CUADRO!Q$5&amp;$E156),'Hoja de Trabajo para listado'!$AB$151:$BA$151,0)),0)+IFERROR(INDEX('Hoja de Trabajo para listado'!$BC$155:$CB$1048576,MATCH($A156,'Hoja de Trabajo para listado'!$BC$155:$BC$1048576,0),MATCH((CUADRO!Q$5&amp;$E156),'Hoja de Trabajo para listado'!$BC$151:$CB$151,0)),0)+IFERROR(INDEX('Hoja de Trabajo para listado'!$DE$153:$DG$274,MATCH($A156,'Hoja de Trabajo para listado'!$DE$153:$DE$1048576,0),MATCH((CUADRO!Q$5&amp;$E156),'Hoja de Trabajo para listado'!$DE$151:$DG$151,0)),0)+IFERROR(INDEX('Hoja de Trabajo para listado'!$CD$155:$DC$1048576,MATCH($A156,'Hoja de Trabajo para listado'!$CD$155:$CD$1048576,0),MATCH((CUADRO!Q$5&amp;$E156),'Hoja de Trabajo para listado'!$CD$151:$DC$151,0)),0)</f>
        <v>0</v>
      </c>
      <c r="R156" s="314">
        <f t="shared" ca="1" si="4"/>
        <v>0</v>
      </c>
      <c r="S156" s="345"/>
      <c r="T156" s="314">
        <f ca="1">+T157</f>
        <v>0</v>
      </c>
      <c r="U156" s="313">
        <f t="shared" si="5"/>
        <v>1</v>
      </c>
      <c r="V156" s="319" t="str">
        <f>+VLOOKUP(A156,bd_lista!$A$3:$E$593,5,FALSE)</f>
        <v>Gobiernos Autonomos Municipales</v>
      </c>
      <c r="W156" s="425" t="str">
        <f>+V156</f>
        <v>Gobiernos Autonomos Municipales</v>
      </c>
    </row>
    <row r="157" spans="1:23" ht="15" hidden="1" customHeight="1">
      <c r="A157" s="323">
        <v>1112</v>
      </c>
      <c r="B157" s="428"/>
      <c r="C157" s="319" t="str">
        <f>+VLOOKUP(A157,bd_lista!$A$3:$C$593,3,FALSE)</f>
        <v>Gobierno Autónomo Municipal de Sopachuy</v>
      </c>
      <c r="D157" s="430"/>
      <c r="E157" s="347" t="s">
        <v>1419</v>
      </c>
      <c r="F157" s="316">
        <f ca="1">+IFERROR(INDEX('Hoja de Trabajo para listado'!$A$155:$Z$1048576,MATCH($A157,'Hoja de Trabajo para listado'!$A$155:$A$1048576,0),MATCH((CUADRO!F$5&amp;$E157),'Hoja de Trabajo para listado'!$A$151:$Z$151,0)),0)+IFERROR(INDEX('Hoja de Trabajo para listado'!$AB$155:$BA$1048576,MATCH($A157,'Hoja de Trabajo para listado'!$AB$155:$AB$1048576,0),MATCH((CUADRO!F$5&amp;$E157),'Hoja de Trabajo para listado'!$AB$151:$BA$151,0)),0)+IFERROR(INDEX('Hoja de Trabajo para listado'!$BC$155:$CB$1048576,MATCH($A157,'Hoja de Trabajo para listado'!$BC$155:$BC$1048576,0),MATCH((CUADRO!F$5&amp;$E157),'Hoja de Trabajo para listado'!$BC$151:$CB$151,0)),0)+IFERROR(INDEX('Hoja de Trabajo para listado'!$DE$153:$DG$274,MATCH($A157,'Hoja de Trabajo para listado'!$DE$153:$DE$1048576,0),MATCH((CUADRO!F$5&amp;$E157),'Hoja de Trabajo para listado'!$DE$151:$DG$151,0)),0)+IFERROR(INDEX('Hoja de Trabajo para listado'!$CD$155:$DC$1048576,MATCH($A157,'Hoja de Trabajo para listado'!$CD$155:$CD$1048576,0),MATCH((CUADRO!F$5&amp;$E157),'Hoja de Trabajo para listado'!$CD$151:$DC$151,0)),0)</f>
        <v>0</v>
      </c>
      <c r="G157" s="316">
        <f ca="1">+IFERROR(INDEX('Hoja de Trabajo para listado'!$A$155:$Z$1048576,MATCH($A157,'Hoja de Trabajo para listado'!$A$155:$A$1048576,0),MATCH((CUADRO!G$5&amp;$E157),'Hoja de Trabajo para listado'!$A$151:$Z$151,0)),0)+IFERROR(INDEX('Hoja de Trabajo para listado'!$AB$155:$BA$1048576,MATCH($A157,'Hoja de Trabajo para listado'!$AB$155:$AB$1048576,0),MATCH((CUADRO!G$5&amp;$E157),'Hoja de Trabajo para listado'!$AB$151:$BA$151,0)),0)+IFERROR(INDEX('Hoja de Trabajo para listado'!$BC$155:$CB$1048576,MATCH($A157,'Hoja de Trabajo para listado'!$BC$155:$BC$1048576,0),MATCH((CUADRO!G$5&amp;$E157),'Hoja de Trabajo para listado'!$BC$151:$CB$151,0)),0)+IFERROR(INDEX('Hoja de Trabajo para listado'!$DE$153:$DG$274,MATCH($A157,'Hoja de Trabajo para listado'!$DE$153:$DE$1048576,0),MATCH((CUADRO!G$5&amp;$E157),'Hoja de Trabajo para listado'!$DE$151:$DG$151,0)),0)+IFERROR(INDEX('Hoja de Trabajo para listado'!$CD$155:$DC$1048576,MATCH($A157,'Hoja de Trabajo para listado'!$CD$155:$CD$1048576,0),MATCH((CUADRO!G$5&amp;$E157),'Hoja de Trabajo para listado'!$CD$151:$DC$151,0)),0)</f>
        <v>0</v>
      </c>
      <c r="H157" s="316">
        <f ca="1">+IFERROR(INDEX('Hoja de Trabajo para listado'!$A$155:$Z$1048576,MATCH($A157,'Hoja de Trabajo para listado'!$A$155:$A$1048576,0),MATCH((CUADRO!H$5&amp;$E157),'Hoja de Trabajo para listado'!$A$151:$Z$151,0)),0)+IFERROR(INDEX('Hoja de Trabajo para listado'!$AB$155:$BA$1048576,MATCH($A157,'Hoja de Trabajo para listado'!$AB$155:$AB$1048576,0),MATCH((CUADRO!H$5&amp;$E157),'Hoja de Trabajo para listado'!$AB$151:$BA$151,0)),0)+IFERROR(INDEX('Hoja de Trabajo para listado'!$BC$155:$CB$1048576,MATCH($A157,'Hoja de Trabajo para listado'!$BC$155:$BC$1048576,0),MATCH((CUADRO!H$5&amp;$E157),'Hoja de Trabajo para listado'!$BC$151:$CB$151,0)),0)+IFERROR(INDEX('Hoja de Trabajo para listado'!$DE$153:$DG$274,MATCH($A157,'Hoja de Trabajo para listado'!$DE$153:$DE$1048576,0),MATCH((CUADRO!H$5&amp;$E157),'Hoja de Trabajo para listado'!$DE$151:$DG$151,0)),0)+IFERROR(INDEX('Hoja de Trabajo para listado'!$CD$155:$DC$1048576,MATCH($A157,'Hoja de Trabajo para listado'!$CD$155:$CD$1048576,0),MATCH((CUADRO!H$5&amp;$E157),'Hoja de Trabajo para listado'!$CD$151:$DC$151,0)),0)</f>
        <v>0</v>
      </c>
      <c r="I157" s="316">
        <f ca="1">+IFERROR(INDEX('Hoja de Trabajo para listado'!$A$155:$Z$1048576,MATCH($A157,'Hoja de Trabajo para listado'!$A$155:$A$1048576,0),MATCH((CUADRO!I$5&amp;$E157),'Hoja de Trabajo para listado'!$A$151:$Z$151,0)),0)+IFERROR(INDEX('Hoja de Trabajo para listado'!$AB$155:$BA$1048576,MATCH($A157,'Hoja de Trabajo para listado'!$AB$155:$AB$1048576,0),MATCH((CUADRO!I$5&amp;$E157),'Hoja de Trabajo para listado'!$AB$151:$BA$151,0)),0)+IFERROR(INDEX('Hoja de Trabajo para listado'!$BC$155:$CB$1048576,MATCH($A157,'Hoja de Trabajo para listado'!$BC$155:$BC$1048576,0),MATCH((CUADRO!I$5&amp;$E157),'Hoja de Trabajo para listado'!$BC$151:$CB$151,0)),0)+IFERROR(INDEX('Hoja de Trabajo para listado'!$DE$153:$DG$274,MATCH($A157,'Hoja de Trabajo para listado'!$DE$153:$DE$1048576,0),MATCH((CUADRO!I$5&amp;$E157),'Hoja de Trabajo para listado'!$DE$151:$DG$151,0)),0)+IFERROR(INDEX('Hoja de Trabajo para listado'!$CD$155:$DC$1048576,MATCH($A157,'Hoja de Trabajo para listado'!$CD$155:$CD$1048576,0),MATCH((CUADRO!I$5&amp;$E157),'Hoja de Trabajo para listado'!$CD$151:$DC$151,0)),0)</f>
        <v>0</v>
      </c>
      <c r="J157" s="316">
        <f ca="1">+IFERROR(INDEX('Hoja de Trabajo para listado'!$A$155:$Z$1048576,MATCH($A157,'Hoja de Trabajo para listado'!$A$155:$A$1048576,0),MATCH((CUADRO!J$5&amp;$E157),'Hoja de Trabajo para listado'!$A$151:$Z$151,0)),0)+IFERROR(INDEX('Hoja de Trabajo para listado'!$AB$155:$BA$1048576,MATCH($A157,'Hoja de Trabajo para listado'!$AB$155:$AB$1048576,0),MATCH((CUADRO!J$5&amp;$E157),'Hoja de Trabajo para listado'!$AB$151:$BA$151,0)),0)+IFERROR(INDEX('Hoja de Trabajo para listado'!$BC$155:$CB$1048576,MATCH($A157,'Hoja de Trabajo para listado'!$BC$155:$BC$1048576,0),MATCH((CUADRO!J$5&amp;$E157),'Hoja de Trabajo para listado'!$BC$151:$CB$151,0)),0)+IFERROR(INDEX('Hoja de Trabajo para listado'!$DE$153:$DG$274,MATCH($A157,'Hoja de Trabajo para listado'!$DE$153:$DE$1048576,0),MATCH((CUADRO!J$5&amp;$E157),'Hoja de Trabajo para listado'!$DE$151:$DG$151,0)),0)+IFERROR(INDEX('Hoja de Trabajo para listado'!$CD$155:$DC$1048576,MATCH($A157,'Hoja de Trabajo para listado'!$CD$155:$CD$1048576,0),MATCH((CUADRO!J$5&amp;$E157),'Hoja de Trabajo para listado'!$CD$151:$DC$151,0)),0)</f>
        <v>0</v>
      </c>
      <c r="K157" s="316">
        <f ca="1">+IFERROR(INDEX('Hoja de Trabajo para listado'!$A$155:$Z$1048576,MATCH($A157,'Hoja de Trabajo para listado'!$A$155:$A$1048576,0),MATCH((CUADRO!K$5&amp;$E157),'Hoja de Trabajo para listado'!$A$151:$Z$151,0)),0)+IFERROR(INDEX('Hoja de Trabajo para listado'!$AB$155:$BA$1048576,MATCH($A157,'Hoja de Trabajo para listado'!$AB$155:$AB$1048576,0),MATCH((CUADRO!K$5&amp;$E157),'Hoja de Trabajo para listado'!$AB$151:$BA$151,0)),0)+IFERROR(INDEX('Hoja de Trabajo para listado'!$BC$155:$CB$1048576,MATCH($A157,'Hoja de Trabajo para listado'!$BC$155:$BC$1048576,0),MATCH((CUADRO!K$5&amp;$E157),'Hoja de Trabajo para listado'!$BC$151:$CB$151,0)),0)+IFERROR(INDEX('Hoja de Trabajo para listado'!$DE$153:$DG$274,MATCH($A157,'Hoja de Trabajo para listado'!$DE$153:$DE$1048576,0),MATCH((CUADRO!K$5&amp;$E157),'Hoja de Trabajo para listado'!$DE$151:$DG$151,0)),0)+IFERROR(INDEX('Hoja de Trabajo para listado'!$CD$155:$DC$1048576,MATCH($A157,'Hoja de Trabajo para listado'!$CD$155:$CD$1048576,0),MATCH((CUADRO!K$5&amp;$E157),'Hoja de Trabajo para listado'!$CD$151:$DC$151,0)),0)</f>
        <v>0</v>
      </c>
      <c r="L157" s="316">
        <f ca="1">+IFERROR(INDEX('Hoja de Trabajo para listado'!$A$155:$Z$1048576,MATCH($A157,'Hoja de Trabajo para listado'!$A$155:$A$1048576,0),MATCH((CUADRO!L$5&amp;$E157),'Hoja de Trabajo para listado'!$A$151:$Z$151,0)),0)+IFERROR(INDEX('Hoja de Trabajo para listado'!$AB$155:$BA$1048576,MATCH($A157,'Hoja de Trabajo para listado'!$AB$155:$AB$1048576,0),MATCH((CUADRO!L$5&amp;$E157),'Hoja de Trabajo para listado'!$AB$151:$BA$151,0)),0)+IFERROR(INDEX('Hoja de Trabajo para listado'!$BC$155:$CB$1048576,MATCH($A157,'Hoja de Trabajo para listado'!$BC$155:$BC$1048576,0),MATCH((CUADRO!L$5&amp;$E157),'Hoja de Trabajo para listado'!$BC$151:$CB$151,0)),0)+IFERROR(INDEX('Hoja de Trabajo para listado'!$DE$153:$DG$274,MATCH($A157,'Hoja de Trabajo para listado'!$DE$153:$DE$1048576,0),MATCH((CUADRO!L$5&amp;$E157),'Hoja de Trabajo para listado'!$DE$151:$DG$151,0)),0)+IFERROR(INDEX('Hoja de Trabajo para listado'!$CD$155:$DC$1048576,MATCH($A157,'Hoja de Trabajo para listado'!$CD$155:$CD$1048576,0),MATCH((CUADRO!L$5&amp;$E157),'Hoja de Trabajo para listado'!$CD$151:$DC$151,0)),0)</f>
        <v>0</v>
      </c>
      <c r="M157" s="316">
        <f ca="1">+IFERROR(INDEX('Hoja de Trabajo para listado'!$A$155:$Z$1048576,MATCH($A157,'Hoja de Trabajo para listado'!$A$155:$A$1048576,0),MATCH((CUADRO!M$5&amp;$E157),'Hoja de Trabajo para listado'!$A$151:$Z$151,0)),0)+IFERROR(INDEX('Hoja de Trabajo para listado'!$AB$155:$BA$1048576,MATCH($A157,'Hoja de Trabajo para listado'!$AB$155:$AB$1048576,0),MATCH((CUADRO!M$5&amp;$E157),'Hoja de Trabajo para listado'!$AB$151:$BA$151,0)),0)+IFERROR(INDEX('Hoja de Trabajo para listado'!$BC$155:$CB$1048576,MATCH($A157,'Hoja de Trabajo para listado'!$BC$155:$BC$1048576,0),MATCH((CUADRO!M$5&amp;$E157),'Hoja de Trabajo para listado'!$BC$151:$CB$151,0)),0)+IFERROR(INDEX('Hoja de Trabajo para listado'!$DE$153:$DG$274,MATCH($A157,'Hoja de Trabajo para listado'!$DE$153:$DE$1048576,0),MATCH((CUADRO!M$5&amp;$E157),'Hoja de Trabajo para listado'!$DE$151:$DG$151,0)),0)+IFERROR(INDEX('Hoja de Trabajo para listado'!$CD$155:$DC$1048576,MATCH($A157,'Hoja de Trabajo para listado'!$CD$155:$CD$1048576,0),MATCH((CUADRO!M$5&amp;$E157),'Hoja de Trabajo para listado'!$CD$151:$DC$151,0)),0)</f>
        <v>0</v>
      </c>
      <c r="N157" s="316">
        <f ca="1">+IFERROR(INDEX('Hoja de Trabajo para listado'!$A$155:$Z$1048576,MATCH($A157,'Hoja de Trabajo para listado'!$A$155:$A$1048576,0),MATCH((CUADRO!N$5&amp;$E157),'Hoja de Trabajo para listado'!$A$151:$Z$151,0)),0)+IFERROR(INDEX('Hoja de Trabajo para listado'!$AB$155:$BA$1048576,MATCH($A157,'Hoja de Trabajo para listado'!$AB$155:$AB$1048576,0),MATCH((CUADRO!N$5&amp;$E157),'Hoja de Trabajo para listado'!$AB$151:$BA$151,0)),0)+IFERROR(INDEX('Hoja de Trabajo para listado'!$BC$155:$CB$1048576,MATCH($A157,'Hoja de Trabajo para listado'!$BC$155:$BC$1048576,0),MATCH((CUADRO!N$5&amp;$E157),'Hoja de Trabajo para listado'!$BC$151:$CB$151,0)),0)+IFERROR(INDEX('Hoja de Trabajo para listado'!$DE$153:$DG$274,MATCH($A157,'Hoja de Trabajo para listado'!$DE$153:$DE$1048576,0),MATCH((CUADRO!N$5&amp;$E157),'Hoja de Trabajo para listado'!$DE$151:$DG$151,0)),0)+IFERROR(INDEX('Hoja de Trabajo para listado'!$CD$155:$DC$1048576,MATCH($A157,'Hoja de Trabajo para listado'!$CD$155:$CD$1048576,0),MATCH((CUADRO!N$5&amp;$E157),'Hoja de Trabajo para listado'!$CD$151:$DC$151,0)),0)</f>
        <v>0</v>
      </c>
      <c r="O157" s="316">
        <f ca="1">+IFERROR(INDEX('Hoja de Trabajo para listado'!$A$155:$Z$1048576,MATCH($A157,'Hoja de Trabajo para listado'!$A$155:$A$1048576,0),MATCH((CUADRO!O$5&amp;$E157),'Hoja de Trabajo para listado'!$A$151:$Z$151,0)),0)+IFERROR(INDEX('Hoja de Trabajo para listado'!$AB$155:$BA$1048576,MATCH($A157,'Hoja de Trabajo para listado'!$AB$155:$AB$1048576,0),MATCH((CUADRO!O$5&amp;$E157),'Hoja de Trabajo para listado'!$AB$151:$BA$151,0)),0)+IFERROR(INDEX('Hoja de Trabajo para listado'!$BC$155:$CB$1048576,MATCH($A157,'Hoja de Trabajo para listado'!$BC$155:$BC$1048576,0),MATCH((CUADRO!O$5&amp;$E157),'Hoja de Trabajo para listado'!$BC$151:$CB$151,0)),0)+IFERROR(INDEX('Hoja de Trabajo para listado'!$DE$153:$DG$274,MATCH($A157,'Hoja de Trabajo para listado'!$DE$153:$DE$1048576,0),MATCH((CUADRO!O$5&amp;$E157),'Hoja de Trabajo para listado'!$DE$151:$DG$151,0)),0)+IFERROR(INDEX('Hoja de Trabajo para listado'!$CD$155:$DC$1048576,MATCH($A157,'Hoja de Trabajo para listado'!$CD$155:$CD$1048576,0),MATCH((CUADRO!O$5&amp;$E157),'Hoja de Trabajo para listado'!$CD$151:$DC$151,0)),0)</f>
        <v>0</v>
      </c>
      <c r="P157" s="316">
        <f ca="1">+IFERROR(INDEX('Hoja de Trabajo para listado'!$A$155:$Z$1048576,MATCH($A157,'Hoja de Trabajo para listado'!$A$155:$A$1048576,0),MATCH((CUADRO!P$5&amp;$E157),'Hoja de Trabajo para listado'!$A$151:$Z$151,0)),0)+IFERROR(INDEX('Hoja de Trabajo para listado'!$AB$155:$BA$1048576,MATCH($A157,'Hoja de Trabajo para listado'!$AB$155:$AB$1048576,0),MATCH((CUADRO!P$5&amp;$E157),'Hoja de Trabajo para listado'!$AB$151:$BA$151,0)),0)+IFERROR(INDEX('Hoja de Trabajo para listado'!$BC$155:$CB$1048576,MATCH($A157,'Hoja de Trabajo para listado'!$BC$155:$BC$1048576,0),MATCH((CUADRO!P$5&amp;$E157),'Hoja de Trabajo para listado'!$BC$151:$CB$151,0)),0)+IFERROR(INDEX('Hoja de Trabajo para listado'!$DE$153:$DG$274,MATCH($A157,'Hoja de Trabajo para listado'!$DE$153:$DE$1048576,0),MATCH((CUADRO!P$5&amp;$E157),'Hoja de Trabajo para listado'!$DE$151:$DG$151,0)),0)+IFERROR(INDEX('Hoja de Trabajo para listado'!$CD$155:$DC$1048576,MATCH($A157,'Hoja de Trabajo para listado'!$CD$155:$CD$1048576,0),MATCH((CUADRO!P$5&amp;$E157),'Hoja de Trabajo para listado'!$CD$151:$DC$151,0)),0)</f>
        <v>0</v>
      </c>
      <c r="Q157" s="316">
        <f ca="1">+IFERROR(INDEX('Hoja de Trabajo para listado'!$A$155:$Z$1048576,MATCH($A157,'Hoja de Trabajo para listado'!$A$155:$A$1048576,0),MATCH((CUADRO!Q$5&amp;$E157),'Hoja de Trabajo para listado'!$A$151:$Z$151,0)),0)+IFERROR(INDEX('Hoja de Trabajo para listado'!$AB$155:$BA$1048576,MATCH($A157,'Hoja de Trabajo para listado'!$AB$155:$AB$1048576,0),MATCH((CUADRO!Q$5&amp;$E157),'Hoja de Trabajo para listado'!$AB$151:$BA$151,0)),0)+IFERROR(INDEX('Hoja de Trabajo para listado'!$BC$155:$CB$1048576,MATCH($A157,'Hoja de Trabajo para listado'!$BC$155:$BC$1048576,0),MATCH((CUADRO!Q$5&amp;$E157),'Hoja de Trabajo para listado'!$BC$151:$CB$151,0)),0)+IFERROR(INDEX('Hoja de Trabajo para listado'!$DE$153:$DG$274,MATCH($A157,'Hoja de Trabajo para listado'!$DE$153:$DE$1048576,0),MATCH((CUADRO!Q$5&amp;$E157),'Hoja de Trabajo para listado'!$DE$151:$DG$151,0)),0)+IFERROR(INDEX('Hoja de Trabajo para listado'!$CD$155:$DC$1048576,MATCH($A157,'Hoja de Trabajo para listado'!$CD$155:$CD$1048576,0),MATCH((CUADRO!Q$5&amp;$E157),'Hoja de Trabajo para listado'!$CD$151:$DC$151,0)),0)</f>
        <v>0</v>
      </c>
      <c r="R157" s="316">
        <f t="shared" ca="1" si="4"/>
        <v>0</v>
      </c>
      <c r="S157" s="344">
        <f ca="1">+R156+R157</f>
        <v>0</v>
      </c>
      <c r="T157" s="316">
        <f ca="1">+S157</f>
        <v>0</v>
      </c>
      <c r="U157" s="315">
        <f t="shared" si="5"/>
        <v>2</v>
      </c>
      <c r="V157" s="319" t="str">
        <f>+VLOOKUP(A157,bd_lista!$A$3:$E$593,5,FALSE)</f>
        <v>Gobiernos Autonomos Municipales</v>
      </c>
      <c r="W157" s="426"/>
    </row>
    <row r="158" spans="1:23" ht="15" hidden="1" customHeight="1">
      <c r="A158" s="325">
        <v>1113</v>
      </c>
      <c r="B158" s="427">
        <f>+A158</f>
        <v>1113</v>
      </c>
      <c r="C158" s="318" t="str">
        <f>+VLOOKUP(A158,bd_lista!$A$3:$C$593,3,FALSE)</f>
        <v>Gobierno Autónomo Municipal de Villa Alcalá</v>
      </c>
      <c r="D158" s="429" t="str">
        <f>+C158</f>
        <v>Gobierno Autónomo Municipal de Villa Alcalá</v>
      </c>
      <c r="E158" s="346" t="s">
        <v>1418</v>
      </c>
      <c r="F158" s="314">
        <f ca="1">+IFERROR(INDEX('Hoja de Trabajo para listado'!$A$155:$Z$1048576,MATCH($A158,'Hoja de Trabajo para listado'!$A$155:$A$1048576,0),MATCH((CUADRO!F$5&amp;$E158),'Hoja de Trabajo para listado'!$A$151:$Z$151,0)),0)+IFERROR(INDEX('Hoja de Trabajo para listado'!$AB$155:$BA$1048576,MATCH($A158,'Hoja de Trabajo para listado'!$AB$155:$AB$1048576,0),MATCH((CUADRO!F$5&amp;$E158),'Hoja de Trabajo para listado'!$AB$151:$BA$151,0)),0)+IFERROR(INDEX('Hoja de Trabajo para listado'!$BC$155:$CB$1048576,MATCH($A158,'Hoja de Trabajo para listado'!$BC$155:$BC$1048576,0),MATCH((CUADRO!F$5&amp;$E158),'Hoja de Trabajo para listado'!$BC$151:$CB$151,0)),0)+IFERROR(INDEX('Hoja de Trabajo para listado'!$DE$153:$DG$274,MATCH($A158,'Hoja de Trabajo para listado'!$DE$153:$DE$1048576,0),MATCH((CUADRO!F$5&amp;$E158),'Hoja de Trabajo para listado'!$DE$151:$DG$151,0)),0)+IFERROR(INDEX('Hoja de Trabajo para listado'!$CD$155:$DC$1048576,MATCH($A158,'Hoja de Trabajo para listado'!$CD$155:$CD$1048576,0),MATCH((CUADRO!F$5&amp;$E158),'Hoja de Trabajo para listado'!$CD$151:$DC$151,0)),0)</f>
        <v>0</v>
      </c>
      <c r="G158" s="314">
        <f ca="1">+IFERROR(INDEX('Hoja de Trabajo para listado'!$A$155:$Z$1048576,MATCH($A158,'Hoja de Trabajo para listado'!$A$155:$A$1048576,0),MATCH((CUADRO!G$5&amp;$E158),'Hoja de Trabajo para listado'!$A$151:$Z$151,0)),0)+IFERROR(INDEX('Hoja de Trabajo para listado'!$AB$155:$BA$1048576,MATCH($A158,'Hoja de Trabajo para listado'!$AB$155:$AB$1048576,0),MATCH((CUADRO!G$5&amp;$E158),'Hoja de Trabajo para listado'!$AB$151:$BA$151,0)),0)+IFERROR(INDEX('Hoja de Trabajo para listado'!$BC$155:$CB$1048576,MATCH($A158,'Hoja de Trabajo para listado'!$BC$155:$BC$1048576,0),MATCH((CUADRO!G$5&amp;$E158),'Hoja de Trabajo para listado'!$BC$151:$CB$151,0)),0)+IFERROR(INDEX('Hoja de Trabajo para listado'!$DE$153:$DG$274,MATCH($A158,'Hoja de Trabajo para listado'!$DE$153:$DE$1048576,0),MATCH((CUADRO!G$5&amp;$E158),'Hoja de Trabajo para listado'!$DE$151:$DG$151,0)),0)+IFERROR(INDEX('Hoja de Trabajo para listado'!$CD$155:$DC$1048576,MATCH($A158,'Hoja de Trabajo para listado'!$CD$155:$CD$1048576,0),MATCH((CUADRO!G$5&amp;$E158),'Hoja de Trabajo para listado'!$CD$151:$DC$151,0)),0)</f>
        <v>0</v>
      </c>
      <c r="H158" s="314">
        <f ca="1">+IFERROR(INDEX('Hoja de Trabajo para listado'!$A$155:$Z$1048576,MATCH($A158,'Hoja de Trabajo para listado'!$A$155:$A$1048576,0),MATCH((CUADRO!H$5&amp;$E158),'Hoja de Trabajo para listado'!$A$151:$Z$151,0)),0)+IFERROR(INDEX('Hoja de Trabajo para listado'!$AB$155:$BA$1048576,MATCH($A158,'Hoja de Trabajo para listado'!$AB$155:$AB$1048576,0),MATCH((CUADRO!H$5&amp;$E158),'Hoja de Trabajo para listado'!$AB$151:$BA$151,0)),0)+IFERROR(INDEX('Hoja de Trabajo para listado'!$BC$155:$CB$1048576,MATCH($A158,'Hoja de Trabajo para listado'!$BC$155:$BC$1048576,0),MATCH((CUADRO!H$5&amp;$E158),'Hoja de Trabajo para listado'!$BC$151:$CB$151,0)),0)+IFERROR(INDEX('Hoja de Trabajo para listado'!$DE$153:$DG$274,MATCH($A158,'Hoja de Trabajo para listado'!$DE$153:$DE$1048576,0),MATCH((CUADRO!H$5&amp;$E158),'Hoja de Trabajo para listado'!$DE$151:$DG$151,0)),0)+IFERROR(INDEX('Hoja de Trabajo para listado'!$CD$155:$DC$1048576,MATCH($A158,'Hoja de Trabajo para listado'!$CD$155:$CD$1048576,0),MATCH((CUADRO!H$5&amp;$E158),'Hoja de Trabajo para listado'!$CD$151:$DC$151,0)),0)</f>
        <v>0</v>
      </c>
      <c r="I158" s="314">
        <f ca="1">+IFERROR(INDEX('Hoja de Trabajo para listado'!$A$155:$Z$1048576,MATCH($A158,'Hoja de Trabajo para listado'!$A$155:$A$1048576,0),MATCH((CUADRO!I$5&amp;$E158),'Hoja de Trabajo para listado'!$A$151:$Z$151,0)),0)+IFERROR(INDEX('Hoja de Trabajo para listado'!$AB$155:$BA$1048576,MATCH($A158,'Hoja de Trabajo para listado'!$AB$155:$AB$1048576,0),MATCH((CUADRO!I$5&amp;$E158),'Hoja de Trabajo para listado'!$AB$151:$BA$151,0)),0)+IFERROR(INDEX('Hoja de Trabajo para listado'!$BC$155:$CB$1048576,MATCH($A158,'Hoja de Trabajo para listado'!$BC$155:$BC$1048576,0),MATCH((CUADRO!I$5&amp;$E158),'Hoja de Trabajo para listado'!$BC$151:$CB$151,0)),0)+IFERROR(INDEX('Hoja de Trabajo para listado'!$DE$153:$DG$274,MATCH($A158,'Hoja de Trabajo para listado'!$DE$153:$DE$1048576,0),MATCH((CUADRO!I$5&amp;$E158),'Hoja de Trabajo para listado'!$DE$151:$DG$151,0)),0)+IFERROR(INDEX('Hoja de Trabajo para listado'!$CD$155:$DC$1048576,MATCH($A158,'Hoja de Trabajo para listado'!$CD$155:$CD$1048576,0),MATCH((CUADRO!I$5&amp;$E158),'Hoja de Trabajo para listado'!$CD$151:$DC$151,0)),0)</f>
        <v>0</v>
      </c>
      <c r="J158" s="314">
        <f ca="1">+IFERROR(INDEX('Hoja de Trabajo para listado'!$A$155:$Z$1048576,MATCH($A158,'Hoja de Trabajo para listado'!$A$155:$A$1048576,0),MATCH((CUADRO!J$5&amp;$E158),'Hoja de Trabajo para listado'!$A$151:$Z$151,0)),0)+IFERROR(INDEX('Hoja de Trabajo para listado'!$AB$155:$BA$1048576,MATCH($A158,'Hoja de Trabajo para listado'!$AB$155:$AB$1048576,0),MATCH((CUADRO!J$5&amp;$E158),'Hoja de Trabajo para listado'!$AB$151:$BA$151,0)),0)+IFERROR(INDEX('Hoja de Trabajo para listado'!$BC$155:$CB$1048576,MATCH($A158,'Hoja de Trabajo para listado'!$BC$155:$BC$1048576,0),MATCH((CUADRO!J$5&amp;$E158),'Hoja de Trabajo para listado'!$BC$151:$CB$151,0)),0)+IFERROR(INDEX('Hoja de Trabajo para listado'!$DE$153:$DG$274,MATCH($A158,'Hoja de Trabajo para listado'!$DE$153:$DE$1048576,0),MATCH((CUADRO!J$5&amp;$E158),'Hoja de Trabajo para listado'!$DE$151:$DG$151,0)),0)+IFERROR(INDEX('Hoja de Trabajo para listado'!$CD$155:$DC$1048576,MATCH($A158,'Hoja de Trabajo para listado'!$CD$155:$CD$1048576,0),MATCH((CUADRO!J$5&amp;$E158),'Hoja de Trabajo para listado'!$CD$151:$DC$151,0)),0)</f>
        <v>0</v>
      </c>
      <c r="K158" s="314">
        <f ca="1">+IFERROR(INDEX('Hoja de Trabajo para listado'!$A$155:$Z$1048576,MATCH($A158,'Hoja de Trabajo para listado'!$A$155:$A$1048576,0),MATCH((CUADRO!K$5&amp;$E158),'Hoja de Trabajo para listado'!$A$151:$Z$151,0)),0)+IFERROR(INDEX('Hoja de Trabajo para listado'!$AB$155:$BA$1048576,MATCH($A158,'Hoja de Trabajo para listado'!$AB$155:$AB$1048576,0),MATCH((CUADRO!K$5&amp;$E158),'Hoja de Trabajo para listado'!$AB$151:$BA$151,0)),0)+IFERROR(INDEX('Hoja de Trabajo para listado'!$BC$155:$CB$1048576,MATCH($A158,'Hoja de Trabajo para listado'!$BC$155:$BC$1048576,0),MATCH((CUADRO!K$5&amp;$E158),'Hoja de Trabajo para listado'!$BC$151:$CB$151,0)),0)+IFERROR(INDEX('Hoja de Trabajo para listado'!$DE$153:$DG$274,MATCH($A158,'Hoja de Trabajo para listado'!$DE$153:$DE$1048576,0),MATCH((CUADRO!K$5&amp;$E158),'Hoja de Trabajo para listado'!$DE$151:$DG$151,0)),0)+IFERROR(INDEX('Hoja de Trabajo para listado'!$CD$155:$DC$1048576,MATCH($A158,'Hoja de Trabajo para listado'!$CD$155:$CD$1048576,0),MATCH((CUADRO!K$5&amp;$E158),'Hoja de Trabajo para listado'!$CD$151:$DC$151,0)),0)</f>
        <v>0</v>
      </c>
      <c r="L158" s="314">
        <f ca="1">+IFERROR(INDEX('Hoja de Trabajo para listado'!$A$155:$Z$1048576,MATCH($A158,'Hoja de Trabajo para listado'!$A$155:$A$1048576,0),MATCH((CUADRO!L$5&amp;$E158),'Hoja de Trabajo para listado'!$A$151:$Z$151,0)),0)+IFERROR(INDEX('Hoja de Trabajo para listado'!$AB$155:$BA$1048576,MATCH($A158,'Hoja de Trabajo para listado'!$AB$155:$AB$1048576,0),MATCH((CUADRO!L$5&amp;$E158),'Hoja de Trabajo para listado'!$AB$151:$BA$151,0)),0)+IFERROR(INDEX('Hoja de Trabajo para listado'!$BC$155:$CB$1048576,MATCH($A158,'Hoja de Trabajo para listado'!$BC$155:$BC$1048576,0),MATCH((CUADRO!L$5&amp;$E158),'Hoja de Trabajo para listado'!$BC$151:$CB$151,0)),0)+IFERROR(INDEX('Hoja de Trabajo para listado'!$DE$153:$DG$274,MATCH($A158,'Hoja de Trabajo para listado'!$DE$153:$DE$1048576,0),MATCH((CUADRO!L$5&amp;$E158),'Hoja de Trabajo para listado'!$DE$151:$DG$151,0)),0)+IFERROR(INDEX('Hoja de Trabajo para listado'!$CD$155:$DC$1048576,MATCH($A158,'Hoja de Trabajo para listado'!$CD$155:$CD$1048576,0),MATCH((CUADRO!L$5&amp;$E158),'Hoja de Trabajo para listado'!$CD$151:$DC$151,0)),0)</f>
        <v>0</v>
      </c>
      <c r="M158" s="314">
        <f ca="1">+IFERROR(INDEX('Hoja de Trabajo para listado'!$A$155:$Z$1048576,MATCH($A158,'Hoja de Trabajo para listado'!$A$155:$A$1048576,0),MATCH((CUADRO!M$5&amp;$E158),'Hoja de Trabajo para listado'!$A$151:$Z$151,0)),0)+IFERROR(INDEX('Hoja de Trabajo para listado'!$AB$155:$BA$1048576,MATCH($A158,'Hoja de Trabajo para listado'!$AB$155:$AB$1048576,0),MATCH((CUADRO!M$5&amp;$E158),'Hoja de Trabajo para listado'!$AB$151:$BA$151,0)),0)+IFERROR(INDEX('Hoja de Trabajo para listado'!$BC$155:$CB$1048576,MATCH($A158,'Hoja de Trabajo para listado'!$BC$155:$BC$1048576,0),MATCH((CUADRO!M$5&amp;$E158),'Hoja de Trabajo para listado'!$BC$151:$CB$151,0)),0)+IFERROR(INDEX('Hoja de Trabajo para listado'!$DE$153:$DG$274,MATCH($A158,'Hoja de Trabajo para listado'!$DE$153:$DE$1048576,0),MATCH((CUADRO!M$5&amp;$E158),'Hoja de Trabajo para listado'!$DE$151:$DG$151,0)),0)+IFERROR(INDEX('Hoja de Trabajo para listado'!$CD$155:$DC$1048576,MATCH($A158,'Hoja de Trabajo para listado'!$CD$155:$CD$1048576,0),MATCH((CUADRO!M$5&amp;$E158),'Hoja de Trabajo para listado'!$CD$151:$DC$151,0)),0)</f>
        <v>0</v>
      </c>
      <c r="N158" s="314">
        <f ca="1">+IFERROR(INDEX('Hoja de Trabajo para listado'!$A$155:$Z$1048576,MATCH($A158,'Hoja de Trabajo para listado'!$A$155:$A$1048576,0),MATCH((CUADRO!N$5&amp;$E158),'Hoja de Trabajo para listado'!$A$151:$Z$151,0)),0)+IFERROR(INDEX('Hoja de Trabajo para listado'!$AB$155:$BA$1048576,MATCH($A158,'Hoja de Trabajo para listado'!$AB$155:$AB$1048576,0),MATCH((CUADRO!N$5&amp;$E158),'Hoja de Trabajo para listado'!$AB$151:$BA$151,0)),0)+IFERROR(INDEX('Hoja de Trabajo para listado'!$BC$155:$CB$1048576,MATCH($A158,'Hoja de Trabajo para listado'!$BC$155:$BC$1048576,0),MATCH((CUADRO!N$5&amp;$E158),'Hoja de Trabajo para listado'!$BC$151:$CB$151,0)),0)+IFERROR(INDEX('Hoja de Trabajo para listado'!$DE$153:$DG$274,MATCH($A158,'Hoja de Trabajo para listado'!$DE$153:$DE$1048576,0),MATCH((CUADRO!N$5&amp;$E158),'Hoja de Trabajo para listado'!$DE$151:$DG$151,0)),0)+IFERROR(INDEX('Hoja de Trabajo para listado'!$CD$155:$DC$1048576,MATCH($A158,'Hoja de Trabajo para listado'!$CD$155:$CD$1048576,0),MATCH((CUADRO!N$5&amp;$E158),'Hoja de Trabajo para listado'!$CD$151:$DC$151,0)),0)</f>
        <v>0</v>
      </c>
      <c r="O158" s="314">
        <f ca="1">+IFERROR(INDEX('Hoja de Trabajo para listado'!$A$155:$Z$1048576,MATCH($A158,'Hoja de Trabajo para listado'!$A$155:$A$1048576,0),MATCH((CUADRO!O$5&amp;$E158),'Hoja de Trabajo para listado'!$A$151:$Z$151,0)),0)+IFERROR(INDEX('Hoja de Trabajo para listado'!$AB$155:$BA$1048576,MATCH($A158,'Hoja de Trabajo para listado'!$AB$155:$AB$1048576,0),MATCH((CUADRO!O$5&amp;$E158),'Hoja de Trabajo para listado'!$AB$151:$BA$151,0)),0)+IFERROR(INDEX('Hoja de Trabajo para listado'!$BC$155:$CB$1048576,MATCH($A158,'Hoja de Trabajo para listado'!$BC$155:$BC$1048576,0),MATCH((CUADRO!O$5&amp;$E158),'Hoja de Trabajo para listado'!$BC$151:$CB$151,0)),0)+IFERROR(INDEX('Hoja de Trabajo para listado'!$DE$153:$DG$274,MATCH($A158,'Hoja de Trabajo para listado'!$DE$153:$DE$1048576,0),MATCH((CUADRO!O$5&amp;$E158),'Hoja de Trabajo para listado'!$DE$151:$DG$151,0)),0)+IFERROR(INDEX('Hoja de Trabajo para listado'!$CD$155:$DC$1048576,MATCH($A158,'Hoja de Trabajo para listado'!$CD$155:$CD$1048576,0),MATCH((CUADRO!O$5&amp;$E158),'Hoja de Trabajo para listado'!$CD$151:$DC$151,0)),0)</f>
        <v>0</v>
      </c>
      <c r="P158" s="314">
        <f ca="1">+IFERROR(INDEX('Hoja de Trabajo para listado'!$A$155:$Z$1048576,MATCH($A158,'Hoja de Trabajo para listado'!$A$155:$A$1048576,0),MATCH((CUADRO!P$5&amp;$E158),'Hoja de Trabajo para listado'!$A$151:$Z$151,0)),0)+IFERROR(INDEX('Hoja de Trabajo para listado'!$AB$155:$BA$1048576,MATCH($A158,'Hoja de Trabajo para listado'!$AB$155:$AB$1048576,0),MATCH((CUADRO!P$5&amp;$E158),'Hoja de Trabajo para listado'!$AB$151:$BA$151,0)),0)+IFERROR(INDEX('Hoja de Trabajo para listado'!$BC$155:$CB$1048576,MATCH($A158,'Hoja de Trabajo para listado'!$BC$155:$BC$1048576,0),MATCH((CUADRO!P$5&amp;$E158),'Hoja de Trabajo para listado'!$BC$151:$CB$151,0)),0)+IFERROR(INDEX('Hoja de Trabajo para listado'!$DE$153:$DG$274,MATCH($A158,'Hoja de Trabajo para listado'!$DE$153:$DE$1048576,0),MATCH((CUADRO!P$5&amp;$E158),'Hoja de Trabajo para listado'!$DE$151:$DG$151,0)),0)+IFERROR(INDEX('Hoja de Trabajo para listado'!$CD$155:$DC$1048576,MATCH($A158,'Hoja de Trabajo para listado'!$CD$155:$CD$1048576,0),MATCH((CUADRO!P$5&amp;$E158),'Hoja de Trabajo para listado'!$CD$151:$DC$151,0)),0)</f>
        <v>0</v>
      </c>
      <c r="Q158" s="314">
        <f ca="1">+IFERROR(INDEX('Hoja de Trabajo para listado'!$A$155:$Z$1048576,MATCH($A158,'Hoja de Trabajo para listado'!$A$155:$A$1048576,0),MATCH((CUADRO!Q$5&amp;$E158),'Hoja de Trabajo para listado'!$A$151:$Z$151,0)),0)+IFERROR(INDEX('Hoja de Trabajo para listado'!$AB$155:$BA$1048576,MATCH($A158,'Hoja de Trabajo para listado'!$AB$155:$AB$1048576,0),MATCH((CUADRO!Q$5&amp;$E158),'Hoja de Trabajo para listado'!$AB$151:$BA$151,0)),0)+IFERROR(INDEX('Hoja de Trabajo para listado'!$BC$155:$CB$1048576,MATCH($A158,'Hoja de Trabajo para listado'!$BC$155:$BC$1048576,0),MATCH((CUADRO!Q$5&amp;$E158),'Hoja de Trabajo para listado'!$BC$151:$CB$151,0)),0)+IFERROR(INDEX('Hoja de Trabajo para listado'!$DE$153:$DG$274,MATCH($A158,'Hoja de Trabajo para listado'!$DE$153:$DE$1048576,0),MATCH((CUADRO!Q$5&amp;$E158),'Hoja de Trabajo para listado'!$DE$151:$DG$151,0)),0)+IFERROR(INDEX('Hoja de Trabajo para listado'!$CD$155:$DC$1048576,MATCH($A158,'Hoja de Trabajo para listado'!$CD$155:$CD$1048576,0),MATCH((CUADRO!Q$5&amp;$E158),'Hoja de Trabajo para listado'!$CD$151:$DC$151,0)),0)</f>
        <v>0</v>
      </c>
      <c r="R158" s="314">
        <f t="shared" ca="1" si="4"/>
        <v>0</v>
      </c>
      <c r="S158" s="345"/>
      <c r="T158" s="314">
        <f ca="1">+T159</f>
        <v>0</v>
      </c>
      <c r="U158" s="313">
        <f t="shared" si="5"/>
        <v>1</v>
      </c>
      <c r="V158" s="319" t="str">
        <f>+VLOOKUP(A158,bd_lista!$A$3:$E$593,5,FALSE)</f>
        <v>Gobiernos Autonomos Municipales</v>
      </c>
      <c r="W158" s="425" t="str">
        <f>+V158</f>
        <v>Gobiernos Autonomos Municipales</v>
      </c>
    </row>
    <row r="159" spans="1:23" ht="15" hidden="1" customHeight="1">
      <c r="A159" s="323">
        <v>1113</v>
      </c>
      <c r="B159" s="428"/>
      <c r="C159" s="319" t="str">
        <f>+VLOOKUP(A159,bd_lista!$A$3:$C$593,3,FALSE)</f>
        <v>Gobierno Autónomo Municipal de Villa Alcalá</v>
      </c>
      <c r="D159" s="430"/>
      <c r="E159" s="347" t="s">
        <v>1419</v>
      </c>
      <c r="F159" s="316">
        <f ca="1">+IFERROR(INDEX('Hoja de Trabajo para listado'!$A$155:$Z$1048576,MATCH($A159,'Hoja de Trabajo para listado'!$A$155:$A$1048576,0),MATCH((CUADRO!F$5&amp;$E159),'Hoja de Trabajo para listado'!$A$151:$Z$151,0)),0)+IFERROR(INDEX('Hoja de Trabajo para listado'!$AB$155:$BA$1048576,MATCH($A159,'Hoja de Trabajo para listado'!$AB$155:$AB$1048576,0),MATCH((CUADRO!F$5&amp;$E159),'Hoja de Trabajo para listado'!$AB$151:$BA$151,0)),0)+IFERROR(INDEX('Hoja de Trabajo para listado'!$BC$155:$CB$1048576,MATCH($A159,'Hoja de Trabajo para listado'!$BC$155:$BC$1048576,0),MATCH((CUADRO!F$5&amp;$E159),'Hoja de Trabajo para listado'!$BC$151:$CB$151,0)),0)+IFERROR(INDEX('Hoja de Trabajo para listado'!$DE$153:$DG$274,MATCH($A159,'Hoja de Trabajo para listado'!$DE$153:$DE$1048576,0),MATCH((CUADRO!F$5&amp;$E159),'Hoja de Trabajo para listado'!$DE$151:$DG$151,0)),0)+IFERROR(INDEX('Hoja de Trabajo para listado'!$CD$155:$DC$1048576,MATCH($A159,'Hoja de Trabajo para listado'!$CD$155:$CD$1048576,0),MATCH((CUADRO!F$5&amp;$E159),'Hoja de Trabajo para listado'!$CD$151:$DC$151,0)),0)</f>
        <v>0</v>
      </c>
      <c r="G159" s="316">
        <f ca="1">+IFERROR(INDEX('Hoja de Trabajo para listado'!$A$155:$Z$1048576,MATCH($A159,'Hoja de Trabajo para listado'!$A$155:$A$1048576,0),MATCH((CUADRO!G$5&amp;$E159),'Hoja de Trabajo para listado'!$A$151:$Z$151,0)),0)+IFERROR(INDEX('Hoja de Trabajo para listado'!$AB$155:$BA$1048576,MATCH($A159,'Hoja de Trabajo para listado'!$AB$155:$AB$1048576,0),MATCH((CUADRO!G$5&amp;$E159),'Hoja de Trabajo para listado'!$AB$151:$BA$151,0)),0)+IFERROR(INDEX('Hoja de Trabajo para listado'!$BC$155:$CB$1048576,MATCH($A159,'Hoja de Trabajo para listado'!$BC$155:$BC$1048576,0),MATCH((CUADRO!G$5&amp;$E159),'Hoja de Trabajo para listado'!$BC$151:$CB$151,0)),0)+IFERROR(INDEX('Hoja de Trabajo para listado'!$DE$153:$DG$274,MATCH($A159,'Hoja de Trabajo para listado'!$DE$153:$DE$1048576,0),MATCH((CUADRO!G$5&amp;$E159),'Hoja de Trabajo para listado'!$DE$151:$DG$151,0)),0)+IFERROR(INDEX('Hoja de Trabajo para listado'!$CD$155:$DC$1048576,MATCH($A159,'Hoja de Trabajo para listado'!$CD$155:$CD$1048576,0),MATCH((CUADRO!G$5&amp;$E159),'Hoja de Trabajo para listado'!$CD$151:$DC$151,0)),0)</f>
        <v>0</v>
      </c>
      <c r="H159" s="316">
        <f ca="1">+IFERROR(INDEX('Hoja de Trabajo para listado'!$A$155:$Z$1048576,MATCH($A159,'Hoja de Trabajo para listado'!$A$155:$A$1048576,0),MATCH((CUADRO!H$5&amp;$E159),'Hoja de Trabajo para listado'!$A$151:$Z$151,0)),0)+IFERROR(INDEX('Hoja de Trabajo para listado'!$AB$155:$BA$1048576,MATCH($A159,'Hoja de Trabajo para listado'!$AB$155:$AB$1048576,0),MATCH((CUADRO!H$5&amp;$E159),'Hoja de Trabajo para listado'!$AB$151:$BA$151,0)),0)+IFERROR(INDEX('Hoja de Trabajo para listado'!$BC$155:$CB$1048576,MATCH($A159,'Hoja de Trabajo para listado'!$BC$155:$BC$1048576,0),MATCH((CUADRO!H$5&amp;$E159),'Hoja de Trabajo para listado'!$BC$151:$CB$151,0)),0)+IFERROR(INDEX('Hoja de Trabajo para listado'!$DE$153:$DG$274,MATCH($A159,'Hoja de Trabajo para listado'!$DE$153:$DE$1048576,0),MATCH((CUADRO!H$5&amp;$E159),'Hoja de Trabajo para listado'!$DE$151:$DG$151,0)),0)+IFERROR(INDEX('Hoja de Trabajo para listado'!$CD$155:$DC$1048576,MATCH($A159,'Hoja de Trabajo para listado'!$CD$155:$CD$1048576,0),MATCH((CUADRO!H$5&amp;$E159),'Hoja de Trabajo para listado'!$CD$151:$DC$151,0)),0)</f>
        <v>0</v>
      </c>
      <c r="I159" s="316">
        <f ca="1">+IFERROR(INDEX('Hoja de Trabajo para listado'!$A$155:$Z$1048576,MATCH($A159,'Hoja de Trabajo para listado'!$A$155:$A$1048576,0),MATCH((CUADRO!I$5&amp;$E159),'Hoja de Trabajo para listado'!$A$151:$Z$151,0)),0)+IFERROR(INDEX('Hoja de Trabajo para listado'!$AB$155:$BA$1048576,MATCH($A159,'Hoja de Trabajo para listado'!$AB$155:$AB$1048576,0),MATCH((CUADRO!I$5&amp;$E159),'Hoja de Trabajo para listado'!$AB$151:$BA$151,0)),0)+IFERROR(INDEX('Hoja de Trabajo para listado'!$BC$155:$CB$1048576,MATCH($A159,'Hoja de Trabajo para listado'!$BC$155:$BC$1048576,0),MATCH((CUADRO!I$5&amp;$E159),'Hoja de Trabajo para listado'!$BC$151:$CB$151,0)),0)+IFERROR(INDEX('Hoja de Trabajo para listado'!$DE$153:$DG$274,MATCH($A159,'Hoja de Trabajo para listado'!$DE$153:$DE$1048576,0),MATCH((CUADRO!I$5&amp;$E159),'Hoja de Trabajo para listado'!$DE$151:$DG$151,0)),0)+IFERROR(INDEX('Hoja de Trabajo para listado'!$CD$155:$DC$1048576,MATCH($A159,'Hoja de Trabajo para listado'!$CD$155:$CD$1048576,0),MATCH((CUADRO!I$5&amp;$E159),'Hoja de Trabajo para listado'!$CD$151:$DC$151,0)),0)</f>
        <v>0</v>
      </c>
      <c r="J159" s="316">
        <f ca="1">+IFERROR(INDEX('Hoja de Trabajo para listado'!$A$155:$Z$1048576,MATCH($A159,'Hoja de Trabajo para listado'!$A$155:$A$1048576,0),MATCH((CUADRO!J$5&amp;$E159),'Hoja de Trabajo para listado'!$A$151:$Z$151,0)),0)+IFERROR(INDEX('Hoja de Trabajo para listado'!$AB$155:$BA$1048576,MATCH($A159,'Hoja de Trabajo para listado'!$AB$155:$AB$1048576,0),MATCH((CUADRO!J$5&amp;$E159),'Hoja de Trabajo para listado'!$AB$151:$BA$151,0)),0)+IFERROR(INDEX('Hoja de Trabajo para listado'!$BC$155:$CB$1048576,MATCH($A159,'Hoja de Trabajo para listado'!$BC$155:$BC$1048576,0),MATCH((CUADRO!J$5&amp;$E159),'Hoja de Trabajo para listado'!$BC$151:$CB$151,0)),0)+IFERROR(INDEX('Hoja de Trabajo para listado'!$DE$153:$DG$274,MATCH($A159,'Hoja de Trabajo para listado'!$DE$153:$DE$1048576,0),MATCH((CUADRO!J$5&amp;$E159),'Hoja de Trabajo para listado'!$DE$151:$DG$151,0)),0)+IFERROR(INDEX('Hoja de Trabajo para listado'!$CD$155:$DC$1048576,MATCH($A159,'Hoja de Trabajo para listado'!$CD$155:$CD$1048576,0),MATCH((CUADRO!J$5&amp;$E159),'Hoja de Trabajo para listado'!$CD$151:$DC$151,0)),0)</f>
        <v>0</v>
      </c>
      <c r="K159" s="316">
        <f ca="1">+IFERROR(INDEX('Hoja de Trabajo para listado'!$A$155:$Z$1048576,MATCH($A159,'Hoja de Trabajo para listado'!$A$155:$A$1048576,0),MATCH((CUADRO!K$5&amp;$E159),'Hoja de Trabajo para listado'!$A$151:$Z$151,0)),0)+IFERROR(INDEX('Hoja de Trabajo para listado'!$AB$155:$BA$1048576,MATCH($A159,'Hoja de Trabajo para listado'!$AB$155:$AB$1048576,0),MATCH((CUADRO!K$5&amp;$E159),'Hoja de Trabajo para listado'!$AB$151:$BA$151,0)),0)+IFERROR(INDEX('Hoja de Trabajo para listado'!$BC$155:$CB$1048576,MATCH($A159,'Hoja de Trabajo para listado'!$BC$155:$BC$1048576,0),MATCH((CUADRO!K$5&amp;$E159),'Hoja de Trabajo para listado'!$BC$151:$CB$151,0)),0)+IFERROR(INDEX('Hoja de Trabajo para listado'!$DE$153:$DG$274,MATCH($A159,'Hoja de Trabajo para listado'!$DE$153:$DE$1048576,0),MATCH((CUADRO!K$5&amp;$E159),'Hoja de Trabajo para listado'!$DE$151:$DG$151,0)),0)+IFERROR(INDEX('Hoja de Trabajo para listado'!$CD$155:$DC$1048576,MATCH($A159,'Hoja de Trabajo para listado'!$CD$155:$CD$1048576,0),MATCH((CUADRO!K$5&amp;$E159),'Hoja de Trabajo para listado'!$CD$151:$DC$151,0)),0)</f>
        <v>0</v>
      </c>
      <c r="L159" s="316">
        <f ca="1">+IFERROR(INDEX('Hoja de Trabajo para listado'!$A$155:$Z$1048576,MATCH($A159,'Hoja de Trabajo para listado'!$A$155:$A$1048576,0),MATCH((CUADRO!L$5&amp;$E159),'Hoja de Trabajo para listado'!$A$151:$Z$151,0)),0)+IFERROR(INDEX('Hoja de Trabajo para listado'!$AB$155:$BA$1048576,MATCH($A159,'Hoja de Trabajo para listado'!$AB$155:$AB$1048576,0),MATCH((CUADRO!L$5&amp;$E159),'Hoja de Trabajo para listado'!$AB$151:$BA$151,0)),0)+IFERROR(INDEX('Hoja de Trabajo para listado'!$BC$155:$CB$1048576,MATCH($A159,'Hoja de Trabajo para listado'!$BC$155:$BC$1048576,0),MATCH((CUADRO!L$5&amp;$E159),'Hoja de Trabajo para listado'!$BC$151:$CB$151,0)),0)+IFERROR(INDEX('Hoja de Trabajo para listado'!$DE$153:$DG$274,MATCH($A159,'Hoja de Trabajo para listado'!$DE$153:$DE$1048576,0),MATCH((CUADRO!L$5&amp;$E159),'Hoja de Trabajo para listado'!$DE$151:$DG$151,0)),0)+IFERROR(INDEX('Hoja de Trabajo para listado'!$CD$155:$DC$1048576,MATCH($A159,'Hoja de Trabajo para listado'!$CD$155:$CD$1048576,0),MATCH((CUADRO!L$5&amp;$E159),'Hoja de Trabajo para listado'!$CD$151:$DC$151,0)),0)</f>
        <v>0</v>
      </c>
      <c r="M159" s="316">
        <f ca="1">+IFERROR(INDEX('Hoja de Trabajo para listado'!$A$155:$Z$1048576,MATCH($A159,'Hoja de Trabajo para listado'!$A$155:$A$1048576,0),MATCH((CUADRO!M$5&amp;$E159),'Hoja de Trabajo para listado'!$A$151:$Z$151,0)),0)+IFERROR(INDEX('Hoja de Trabajo para listado'!$AB$155:$BA$1048576,MATCH($A159,'Hoja de Trabajo para listado'!$AB$155:$AB$1048576,0),MATCH((CUADRO!M$5&amp;$E159),'Hoja de Trabajo para listado'!$AB$151:$BA$151,0)),0)+IFERROR(INDEX('Hoja de Trabajo para listado'!$BC$155:$CB$1048576,MATCH($A159,'Hoja de Trabajo para listado'!$BC$155:$BC$1048576,0),MATCH((CUADRO!M$5&amp;$E159),'Hoja de Trabajo para listado'!$BC$151:$CB$151,0)),0)+IFERROR(INDEX('Hoja de Trabajo para listado'!$DE$153:$DG$274,MATCH($A159,'Hoja de Trabajo para listado'!$DE$153:$DE$1048576,0),MATCH((CUADRO!M$5&amp;$E159),'Hoja de Trabajo para listado'!$DE$151:$DG$151,0)),0)+IFERROR(INDEX('Hoja de Trabajo para listado'!$CD$155:$DC$1048576,MATCH($A159,'Hoja de Trabajo para listado'!$CD$155:$CD$1048576,0),MATCH((CUADRO!M$5&amp;$E159),'Hoja de Trabajo para listado'!$CD$151:$DC$151,0)),0)</f>
        <v>0</v>
      </c>
      <c r="N159" s="316">
        <f ca="1">+IFERROR(INDEX('Hoja de Trabajo para listado'!$A$155:$Z$1048576,MATCH($A159,'Hoja de Trabajo para listado'!$A$155:$A$1048576,0),MATCH((CUADRO!N$5&amp;$E159),'Hoja de Trabajo para listado'!$A$151:$Z$151,0)),0)+IFERROR(INDEX('Hoja de Trabajo para listado'!$AB$155:$BA$1048576,MATCH($A159,'Hoja de Trabajo para listado'!$AB$155:$AB$1048576,0),MATCH((CUADRO!N$5&amp;$E159),'Hoja de Trabajo para listado'!$AB$151:$BA$151,0)),0)+IFERROR(INDEX('Hoja de Trabajo para listado'!$BC$155:$CB$1048576,MATCH($A159,'Hoja de Trabajo para listado'!$BC$155:$BC$1048576,0),MATCH((CUADRO!N$5&amp;$E159),'Hoja de Trabajo para listado'!$BC$151:$CB$151,0)),0)+IFERROR(INDEX('Hoja de Trabajo para listado'!$DE$153:$DG$274,MATCH($A159,'Hoja de Trabajo para listado'!$DE$153:$DE$1048576,0),MATCH((CUADRO!N$5&amp;$E159),'Hoja de Trabajo para listado'!$DE$151:$DG$151,0)),0)+IFERROR(INDEX('Hoja de Trabajo para listado'!$CD$155:$DC$1048576,MATCH($A159,'Hoja de Trabajo para listado'!$CD$155:$CD$1048576,0),MATCH((CUADRO!N$5&amp;$E159),'Hoja de Trabajo para listado'!$CD$151:$DC$151,0)),0)</f>
        <v>0</v>
      </c>
      <c r="O159" s="316">
        <f ca="1">+IFERROR(INDEX('Hoja de Trabajo para listado'!$A$155:$Z$1048576,MATCH($A159,'Hoja de Trabajo para listado'!$A$155:$A$1048576,0),MATCH((CUADRO!O$5&amp;$E159),'Hoja de Trabajo para listado'!$A$151:$Z$151,0)),0)+IFERROR(INDEX('Hoja de Trabajo para listado'!$AB$155:$BA$1048576,MATCH($A159,'Hoja de Trabajo para listado'!$AB$155:$AB$1048576,0),MATCH((CUADRO!O$5&amp;$E159),'Hoja de Trabajo para listado'!$AB$151:$BA$151,0)),0)+IFERROR(INDEX('Hoja de Trabajo para listado'!$BC$155:$CB$1048576,MATCH($A159,'Hoja de Trabajo para listado'!$BC$155:$BC$1048576,0),MATCH((CUADRO!O$5&amp;$E159),'Hoja de Trabajo para listado'!$BC$151:$CB$151,0)),0)+IFERROR(INDEX('Hoja de Trabajo para listado'!$DE$153:$DG$274,MATCH($A159,'Hoja de Trabajo para listado'!$DE$153:$DE$1048576,0),MATCH((CUADRO!O$5&amp;$E159),'Hoja de Trabajo para listado'!$DE$151:$DG$151,0)),0)+IFERROR(INDEX('Hoja de Trabajo para listado'!$CD$155:$DC$1048576,MATCH($A159,'Hoja de Trabajo para listado'!$CD$155:$CD$1048576,0),MATCH((CUADRO!O$5&amp;$E159),'Hoja de Trabajo para listado'!$CD$151:$DC$151,0)),0)</f>
        <v>0</v>
      </c>
      <c r="P159" s="316">
        <f ca="1">+IFERROR(INDEX('Hoja de Trabajo para listado'!$A$155:$Z$1048576,MATCH($A159,'Hoja de Trabajo para listado'!$A$155:$A$1048576,0),MATCH((CUADRO!P$5&amp;$E159),'Hoja de Trabajo para listado'!$A$151:$Z$151,0)),0)+IFERROR(INDEX('Hoja de Trabajo para listado'!$AB$155:$BA$1048576,MATCH($A159,'Hoja de Trabajo para listado'!$AB$155:$AB$1048576,0),MATCH((CUADRO!P$5&amp;$E159),'Hoja de Trabajo para listado'!$AB$151:$BA$151,0)),0)+IFERROR(INDEX('Hoja de Trabajo para listado'!$BC$155:$CB$1048576,MATCH($A159,'Hoja de Trabajo para listado'!$BC$155:$BC$1048576,0),MATCH((CUADRO!P$5&amp;$E159),'Hoja de Trabajo para listado'!$BC$151:$CB$151,0)),0)+IFERROR(INDEX('Hoja de Trabajo para listado'!$DE$153:$DG$274,MATCH($A159,'Hoja de Trabajo para listado'!$DE$153:$DE$1048576,0),MATCH((CUADRO!P$5&amp;$E159),'Hoja de Trabajo para listado'!$DE$151:$DG$151,0)),0)+IFERROR(INDEX('Hoja de Trabajo para listado'!$CD$155:$DC$1048576,MATCH($A159,'Hoja de Trabajo para listado'!$CD$155:$CD$1048576,0),MATCH((CUADRO!P$5&amp;$E159),'Hoja de Trabajo para listado'!$CD$151:$DC$151,0)),0)</f>
        <v>0</v>
      </c>
      <c r="Q159" s="316">
        <f ca="1">+IFERROR(INDEX('Hoja de Trabajo para listado'!$A$155:$Z$1048576,MATCH($A159,'Hoja de Trabajo para listado'!$A$155:$A$1048576,0),MATCH((CUADRO!Q$5&amp;$E159),'Hoja de Trabajo para listado'!$A$151:$Z$151,0)),0)+IFERROR(INDEX('Hoja de Trabajo para listado'!$AB$155:$BA$1048576,MATCH($A159,'Hoja de Trabajo para listado'!$AB$155:$AB$1048576,0),MATCH((CUADRO!Q$5&amp;$E159),'Hoja de Trabajo para listado'!$AB$151:$BA$151,0)),0)+IFERROR(INDEX('Hoja de Trabajo para listado'!$BC$155:$CB$1048576,MATCH($A159,'Hoja de Trabajo para listado'!$BC$155:$BC$1048576,0),MATCH((CUADRO!Q$5&amp;$E159),'Hoja de Trabajo para listado'!$BC$151:$CB$151,0)),0)+IFERROR(INDEX('Hoja de Trabajo para listado'!$DE$153:$DG$274,MATCH($A159,'Hoja de Trabajo para listado'!$DE$153:$DE$1048576,0),MATCH((CUADRO!Q$5&amp;$E159),'Hoja de Trabajo para listado'!$DE$151:$DG$151,0)),0)+IFERROR(INDEX('Hoja de Trabajo para listado'!$CD$155:$DC$1048576,MATCH($A159,'Hoja de Trabajo para listado'!$CD$155:$CD$1048576,0),MATCH((CUADRO!Q$5&amp;$E159),'Hoja de Trabajo para listado'!$CD$151:$DC$151,0)),0)</f>
        <v>0</v>
      </c>
      <c r="R159" s="316">
        <f t="shared" ca="1" si="4"/>
        <v>0</v>
      </c>
      <c r="S159" s="344">
        <f ca="1">+R158+R159</f>
        <v>0</v>
      </c>
      <c r="T159" s="316">
        <f ca="1">+S159</f>
        <v>0</v>
      </c>
      <c r="U159" s="315">
        <f t="shared" si="5"/>
        <v>2</v>
      </c>
      <c r="V159" s="319" t="str">
        <f>+VLOOKUP(A159,bd_lista!$A$3:$E$593,5,FALSE)</f>
        <v>Gobiernos Autonomos Municipales</v>
      </c>
      <c r="W159" s="426"/>
    </row>
    <row r="160" spans="1:23" customFormat="1" ht="15" hidden="1" customHeight="1">
      <c r="A160" s="325">
        <v>1114</v>
      </c>
      <c r="B160" s="427">
        <f>+A160</f>
        <v>1114</v>
      </c>
      <c r="C160" s="318" t="str">
        <f>+VLOOKUP(A160,bd_lista!$A$3:$C$593,3,FALSE)</f>
        <v>Gobierno Autónomo Municipal de el Villar</v>
      </c>
      <c r="D160" s="429" t="str">
        <f>+C160</f>
        <v>Gobierno Autónomo Municipal de el Villar</v>
      </c>
      <c r="E160" s="346" t="s">
        <v>1418</v>
      </c>
      <c r="F160" s="314">
        <f ca="1">+IFERROR(INDEX('Hoja de Trabajo para listado'!$A$155:$Z$1048576,MATCH($A160,'Hoja de Trabajo para listado'!$A$155:$A$1048576,0),MATCH((CUADRO!F$5&amp;$E160),'Hoja de Trabajo para listado'!$A$151:$Z$151,0)),0)+IFERROR(INDEX('Hoja de Trabajo para listado'!$AB$155:$BA$1048576,MATCH($A160,'Hoja de Trabajo para listado'!$AB$155:$AB$1048576,0),MATCH((CUADRO!F$5&amp;$E160),'Hoja de Trabajo para listado'!$AB$151:$BA$151,0)),0)+IFERROR(INDEX('Hoja de Trabajo para listado'!$BC$155:$CB$1048576,MATCH($A160,'Hoja de Trabajo para listado'!$BC$155:$BC$1048576,0),MATCH((CUADRO!F$5&amp;$E160),'Hoja de Trabajo para listado'!$BC$151:$CB$151,0)),0)+IFERROR(INDEX('Hoja de Trabajo para listado'!$DE$153:$DG$274,MATCH($A160,'Hoja de Trabajo para listado'!$DE$153:$DE$1048576,0),MATCH((CUADRO!F$5&amp;$E160),'Hoja de Trabajo para listado'!$DE$151:$DG$151,0)),0)+IFERROR(INDEX('Hoja de Trabajo para listado'!$CD$155:$DC$1048576,MATCH($A160,'Hoja de Trabajo para listado'!$CD$155:$CD$1048576,0),MATCH((CUADRO!F$5&amp;$E160),'Hoja de Trabajo para listado'!$CD$151:$DC$151,0)),0)</f>
        <v>0</v>
      </c>
      <c r="G160" s="314">
        <f ca="1">+IFERROR(INDEX('Hoja de Trabajo para listado'!$A$155:$Z$1048576,MATCH($A160,'Hoja de Trabajo para listado'!$A$155:$A$1048576,0),MATCH((CUADRO!G$5&amp;$E160),'Hoja de Trabajo para listado'!$A$151:$Z$151,0)),0)+IFERROR(INDEX('Hoja de Trabajo para listado'!$AB$155:$BA$1048576,MATCH($A160,'Hoja de Trabajo para listado'!$AB$155:$AB$1048576,0),MATCH((CUADRO!G$5&amp;$E160),'Hoja de Trabajo para listado'!$AB$151:$BA$151,0)),0)+IFERROR(INDEX('Hoja de Trabajo para listado'!$BC$155:$CB$1048576,MATCH($A160,'Hoja de Trabajo para listado'!$BC$155:$BC$1048576,0),MATCH((CUADRO!G$5&amp;$E160),'Hoja de Trabajo para listado'!$BC$151:$CB$151,0)),0)+IFERROR(INDEX('Hoja de Trabajo para listado'!$DE$153:$DG$274,MATCH($A160,'Hoja de Trabajo para listado'!$DE$153:$DE$1048576,0),MATCH((CUADRO!G$5&amp;$E160),'Hoja de Trabajo para listado'!$DE$151:$DG$151,0)),0)+IFERROR(INDEX('Hoja de Trabajo para listado'!$CD$155:$DC$1048576,MATCH($A160,'Hoja de Trabajo para listado'!$CD$155:$CD$1048576,0),MATCH((CUADRO!G$5&amp;$E160),'Hoja de Trabajo para listado'!$CD$151:$DC$151,0)),0)</f>
        <v>0</v>
      </c>
      <c r="H160" s="314">
        <f ca="1">+IFERROR(INDEX('Hoja de Trabajo para listado'!$A$155:$Z$1048576,MATCH($A160,'Hoja de Trabajo para listado'!$A$155:$A$1048576,0),MATCH((CUADRO!H$5&amp;$E160),'Hoja de Trabajo para listado'!$A$151:$Z$151,0)),0)+IFERROR(INDEX('Hoja de Trabajo para listado'!$AB$155:$BA$1048576,MATCH($A160,'Hoja de Trabajo para listado'!$AB$155:$AB$1048576,0),MATCH((CUADRO!H$5&amp;$E160),'Hoja de Trabajo para listado'!$AB$151:$BA$151,0)),0)+IFERROR(INDEX('Hoja de Trabajo para listado'!$BC$155:$CB$1048576,MATCH($A160,'Hoja de Trabajo para listado'!$BC$155:$BC$1048576,0),MATCH((CUADRO!H$5&amp;$E160),'Hoja de Trabajo para listado'!$BC$151:$CB$151,0)),0)+IFERROR(INDEX('Hoja de Trabajo para listado'!$DE$153:$DG$274,MATCH($A160,'Hoja de Trabajo para listado'!$DE$153:$DE$1048576,0),MATCH((CUADRO!H$5&amp;$E160),'Hoja de Trabajo para listado'!$DE$151:$DG$151,0)),0)+IFERROR(INDEX('Hoja de Trabajo para listado'!$CD$155:$DC$1048576,MATCH($A160,'Hoja de Trabajo para listado'!$CD$155:$CD$1048576,0),MATCH((CUADRO!H$5&amp;$E160),'Hoja de Trabajo para listado'!$CD$151:$DC$151,0)),0)</f>
        <v>0</v>
      </c>
      <c r="I160" s="314">
        <f ca="1">+IFERROR(INDEX('Hoja de Trabajo para listado'!$A$155:$Z$1048576,MATCH($A160,'Hoja de Trabajo para listado'!$A$155:$A$1048576,0),MATCH((CUADRO!I$5&amp;$E160),'Hoja de Trabajo para listado'!$A$151:$Z$151,0)),0)+IFERROR(INDEX('Hoja de Trabajo para listado'!$AB$155:$BA$1048576,MATCH($A160,'Hoja de Trabajo para listado'!$AB$155:$AB$1048576,0),MATCH((CUADRO!I$5&amp;$E160),'Hoja de Trabajo para listado'!$AB$151:$BA$151,0)),0)+IFERROR(INDEX('Hoja de Trabajo para listado'!$BC$155:$CB$1048576,MATCH($A160,'Hoja de Trabajo para listado'!$BC$155:$BC$1048576,0),MATCH((CUADRO!I$5&amp;$E160),'Hoja de Trabajo para listado'!$BC$151:$CB$151,0)),0)+IFERROR(INDEX('Hoja de Trabajo para listado'!$DE$153:$DG$274,MATCH($A160,'Hoja de Trabajo para listado'!$DE$153:$DE$1048576,0),MATCH((CUADRO!I$5&amp;$E160),'Hoja de Trabajo para listado'!$DE$151:$DG$151,0)),0)+IFERROR(INDEX('Hoja de Trabajo para listado'!$CD$155:$DC$1048576,MATCH($A160,'Hoja de Trabajo para listado'!$CD$155:$CD$1048576,0),MATCH((CUADRO!I$5&amp;$E160),'Hoja de Trabajo para listado'!$CD$151:$DC$151,0)),0)</f>
        <v>0</v>
      </c>
      <c r="J160" s="314">
        <f ca="1">+IFERROR(INDEX('Hoja de Trabajo para listado'!$A$155:$Z$1048576,MATCH($A160,'Hoja de Trabajo para listado'!$A$155:$A$1048576,0),MATCH((CUADRO!J$5&amp;$E160),'Hoja de Trabajo para listado'!$A$151:$Z$151,0)),0)+IFERROR(INDEX('Hoja de Trabajo para listado'!$AB$155:$BA$1048576,MATCH($A160,'Hoja de Trabajo para listado'!$AB$155:$AB$1048576,0),MATCH((CUADRO!J$5&amp;$E160),'Hoja de Trabajo para listado'!$AB$151:$BA$151,0)),0)+IFERROR(INDEX('Hoja de Trabajo para listado'!$BC$155:$CB$1048576,MATCH($A160,'Hoja de Trabajo para listado'!$BC$155:$BC$1048576,0),MATCH((CUADRO!J$5&amp;$E160),'Hoja de Trabajo para listado'!$BC$151:$CB$151,0)),0)+IFERROR(INDEX('Hoja de Trabajo para listado'!$DE$153:$DG$274,MATCH($A160,'Hoja de Trabajo para listado'!$DE$153:$DE$1048576,0),MATCH((CUADRO!J$5&amp;$E160),'Hoja de Trabajo para listado'!$DE$151:$DG$151,0)),0)+IFERROR(INDEX('Hoja de Trabajo para listado'!$CD$155:$DC$1048576,MATCH($A160,'Hoja de Trabajo para listado'!$CD$155:$CD$1048576,0),MATCH((CUADRO!J$5&amp;$E160),'Hoja de Trabajo para listado'!$CD$151:$DC$151,0)),0)</f>
        <v>0</v>
      </c>
      <c r="K160" s="314">
        <f ca="1">+IFERROR(INDEX('Hoja de Trabajo para listado'!$A$155:$Z$1048576,MATCH($A160,'Hoja de Trabajo para listado'!$A$155:$A$1048576,0),MATCH((CUADRO!K$5&amp;$E160),'Hoja de Trabajo para listado'!$A$151:$Z$151,0)),0)+IFERROR(INDEX('Hoja de Trabajo para listado'!$AB$155:$BA$1048576,MATCH($A160,'Hoja de Trabajo para listado'!$AB$155:$AB$1048576,0),MATCH((CUADRO!K$5&amp;$E160),'Hoja de Trabajo para listado'!$AB$151:$BA$151,0)),0)+IFERROR(INDEX('Hoja de Trabajo para listado'!$BC$155:$CB$1048576,MATCH($A160,'Hoja de Trabajo para listado'!$BC$155:$BC$1048576,0),MATCH((CUADRO!K$5&amp;$E160),'Hoja de Trabajo para listado'!$BC$151:$CB$151,0)),0)+IFERROR(INDEX('Hoja de Trabajo para listado'!$DE$153:$DG$274,MATCH($A160,'Hoja de Trabajo para listado'!$DE$153:$DE$1048576,0),MATCH((CUADRO!K$5&amp;$E160),'Hoja de Trabajo para listado'!$DE$151:$DG$151,0)),0)+IFERROR(INDEX('Hoja de Trabajo para listado'!$CD$155:$DC$1048576,MATCH($A160,'Hoja de Trabajo para listado'!$CD$155:$CD$1048576,0),MATCH((CUADRO!K$5&amp;$E160),'Hoja de Trabajo para listado'!$CD$151:$DC$151,0)),0)</f>
        <v>0</v>
      </c>
      <c r="L160" s="314">
        <f ca="1">+IFERROR(INDEX('Hoja de Trabajo para listado'!$A$155:$Z$1048576,MATCH($A160,'Hoja de Trabajo para listado'!$A$155:$A$1048576,0),MATCH((CUADRO!L$5&amp;$E160),'Hoja de Trabajo para listado'!$A$151:$Z$151,0)),0)+IFERROR(INDEX('Hoja de Trabajo para listado'!$AB$155:$BA$1048576,MATCH($A160,'Hoja de Trabajo para listado'!$AB$155:$AB$1048576,0),MATCH((CUADRO!L$5&amp;$E160),'Hoja de Trabajo para listado'!$AB$151:$BA$151,0)),0)+IFERROR(INDEX('Hoja de Trabajo para listado'!$BC$155:$CB$1048576,MATCH($A160,'Hoja de Trabajo para listado'!$BC$155:$BC$1048576,0),MATCH((CUADRO!L$5&amp;$E160),'Hoja de Trabajo para listado'!$BC$151:$CB$151,0)),0)+IFERROR(INDEX('Hoja de Trabajo para listado'!$DE$153:$DG$274,MATCH($A160,'Hoja de Trabajo para listado'!$DE$153:$DE$1048576,0),MATCH((CUADRO!L$5&amp;$E160),'Hoja de Trabajo para listado'!$DE$151:$DG$151,0)),0)+IFERROR(INDEX('Hoja de Trabajo para listado'!$CD$155:$DC$1048576,MATCH($A160,'Hoja de Trabajo para listado'!$CD$155:$CD$1048576,0),MATCH((CUADRO!L$5&amp;$E160),'Hoja de Trabajo para listado'!$CD$151:$DC$151,0)),0)</f>
        <v>0</v>
      </c>
      <c r="M160" s="314">
        <f ca="1">+IFERROR(INDEX('Hoja de Trabajo para listado'!$A$155:$Z$1048576,MATCH($A160,'Hoja de Trabajo para listado'!$A$155:$A$1048576,0),MATCH((CUADRO!M$5&amp;$E160),'Hoja de Trabajo para listado'!$A$151:$Z$151,0)),0)+IFERROR(INDEX('Hoja de Trabajo para listado'!$AB$155:$BA$1048576,MATCH($A160,'Hoja de Trabajo para listado'!$AB$155:$AB$1048576,0),MATCH((CUADRO!M$5&amp;$E160),'Hoja de Trabajo para listado'!$AB$151:$BA$151,0)),0)+IFERROR(INDEX('Hoja de Trabajo para listado'!$BC$155:$CB$1048576,MATCH($A160,'Hoja de Trabajo para listado'!$BC$155:$BC$1048576,0),MATCH((CUADRO!M$5&amp;$E160),'Hoja de Trabajo para listado'!$BC$151:$CB$151,0)),0)+IFERROR(INDEX('Hoja de Trabajo para listado'!$DE$153:$DG$274,MATCH($A160,'Hoja de Trabajo para listado'!$DE$153:$DE$1048576,0),MATCH((CUADRO!M$5&amp;$E160),'Hoja de Trabajo para listado'!$DE$151:$DG$151,0)),0)+IFERROR(INDEX('Hoja de Trabajo para listado'!$CD$155:$DC$1048576,MATCH($A160,'Hoja de Trabajo para listado'!$CD$155:$CD$1048576,0),MATCH((CUADRO!M$5&amp;$E160),'Hoja de Trabajo para listado'!$CD$151:$DC$151,0)),0)</f>
        <v>0</v>
      </c>
      <c r="N160" s="314">
        <f ca="1">+IFERROR(INDEX('Hoja de Trabajo para listado'!$A$155:$Z$1048576,MATCH($A160,'Hoja de Trabajo para listado'!$A$155:$A$1048576,0),MATCH((CUADRO!N$5&amp;$E160),'Hoja de Trabajo para listado'!$A$151:$Z$151,0)),0)+IFERROR(INDEX('Hoja de Trabajo para listado'!$AB$155:$BA$1048576,MATCH($A160,'Hoja de Trabajo para listado'!$AB$155:$AB$1048576,0),MATCH((CUADRO!N$5&amp;$E160),'Hoja de Trabajo para listado'!$AB$151:$BA$151,0)),0)+IFERROR(INDEX('Hoja de Trabajo para listado'!$BC$155:$CB$1048576,MATCH($A160,'Hoja de Trabajo para listado'!$BC$155:$BC$1048576,0),MATCH((CUADRO!N$5&amp;$E160),'Hoja de Trabajo para listado'!$BC$151:$CB$151,0)),0)+IFERROR(INDEX('Hoja de Trabajo para listado'!$DE$153:$DG$274,MATCH($A160,'Hoja de Trabajo para listado'!$DE$153:$DE$1048576,0),MATCH((CUADRO!N$5&amp;$E160),'Hoja de Trabajo para listado'!$DE$151:$DG$151,0)),0)+IFERROR(INDEX('Hoja de Trabajo para listado'!$CD$155:$DC$1048576,MATCH($A160,'Hoja de Trabajo para listado'!$CD$155:$CD$1048576,0),MATCH((CUADRO!N$5&amp;$E160),'Hoja de Trabajo para listado'!$CD$151:$DC$151,0)),0)</f>
        <v>0</v>
      </c>
      <c r="O160" s="314">
        <f ca="1">+IFERROR(INDEX('Hoja de Trabajo para listado'!$A$155:$Z$1048576,MATCH($A160,'Hoja de Trabajo para listado'!$A$155:$A$1048576,0),MATCH((CUADRO!O$5&amp;$E160),'Hoja de Trabajo para listado'!$A$151:$Z$151,0)),0)+IFERROR(INDEX('Hoja de Trabajo para listado'!$AB$155:$BA$1048576,MATCH($A160,'Hoja de Trabajo para listado'!$AB$155:$AB$1048576,0),MATCH((CUADRO!O$5&amp;$E160),'Hoja de Trabajo para listado'!$AB$151:$BA$151,0)),0)+IFERROR(INDEX('Hoja de Trabajo para listado'!$BC$155:$CB$1048576,MATCH($A160,'Hoja de Trabajo para listado'!$BC$155:$BC$1048576,0),MATCH((CUADRO!O$5&amp;$E160),'Hoja de Trabajo para listado'!$BC$151:$CB$151,0)),0)+IFERROR(INDEX('Hoja de Trabajo para listado'!$DE$153:$DG$274,MATCH($A160,'Hoja de Trabajo para listado'!$DE$153:$DE$1048576,0),MATCH((CUADRO!O$5&amp;$E160),'Hoja de Trabajo para listado'!$DE$151:$DG$151,0)),0)+IFERROR(INDEX('Hoja de Trabajo para listado'!$CD$155:$DC$1048576,MATCH($A160,'Hoja de Trabajo para listado'!$CD$155:$CD$1048576,0),MATCH((CUADRO!O$5&amp;$E160),'Hoja de Trabajo para listado'!$CD$151:$DC$151,0)),0)</f>
        <v>0</v>
      </c>
      <c r="P160" s="314">
        <f ca="1">+IFERROR(INDEX('Hoja de Trabajo para listado'!$A$155:$Z$1048576,MATCH($A160,'Hoja de Trabajo para listado'!$A$155:$A$1048576,0),MATCH((CUADRO!P$5&amp;$E160),'Hoja de Trabajo para listado'!$A$151:$Z$151,0)),0)+IFERROR(INDEX('Hoja de Trabajo para listado'!$AB$155:$BA$1048576,MATCH($A160,'Hoja de Trabajo para listado'!$AB$155:$AB$1048576,0),MATCH((CUADRO!P$5&amp;$E160),'Hoja de Trabajo para listado'!$AB$151:$BA$151,0)),0)+IFERROR(INDEX('Hoja de Trabajo para listado'!$BC$155:$CB$1048576,MATCH($A160,'Hoja de Trabajo para listado'!$BC$155:$BC$1048576,0),MATCH((CUADRO!P$5&amp;$E160),'Hoja de Trabajo para listado'!$BC$151:$CB$151,0)),0)+IFERROR(INDEX('Hoja de Trabajo para listado'!$DE$153:$DG$274,MATCH($A160,'Hoja de Trabajo para listado'!$DE$153:$DE$1048576,0),MATCH((CUADRO!P$5&amp;$E160),'Hoja de Trabajo para listado'!$DE$151:$DG$151,0)),0)+IFERROR(INDEX('Hoja de Trabajo para listado'!$CD$155:$DC$1048576,MATCH($A160,'Hoja de Trabajo para listado'!$CD$155:$CD$1048576,0),MATCH((CUADRO!P$5&amp;$E160),'Hoja de Trabajo para listado'!$CD$151:$DC$151,0)),0)</f>
        <v>0</v>
      </c>
      <c r="Q160" s="314">
        <f ca="1">+IFERROR(INDEX('Hoja de Trabajo para listado'!$A$155:$Z$1048576,MATCH($A160,'Hoja de Trabajo para listado'!$A$155:$A$1048576,0),MATCH((CUADRO!Q$5&amp;$E160),'Hoja de Trabajo para listado'!$A$151:$Z$151,0)),0)+IFERROR(INDEX('Hoja de Trabajo para listado'!$AB$155:$BA$1048576,MATCH($A160,'Hoja de Trabajo para listado'!$AB$155:$AB$1048576,0),MATCH((CUADRO!Q$5&amp;$E160),'Hoja de Trabajo para listado'!$AB$151:$BA$151,0)),0)+IFERROR(INDEX('Hoja de Trabajo para listado'!$BC$155:$CB$1048576,MATCH($A160,'Hoja de Trabajo para listado'!$BC$155:$BC$1048576,0),MATCH((CUADRO!Q$5&amp;$E160),'Hoja de Trabajo para listado'!$BC$151:$CB$151,0)),0)+IFERROR(INDEX('Hoja de Trabajo para listado'!$DE$153:$DG$274,MATCH($A160,'Hoja de Trabajo para listado'!$DE$153:$DE$1048576,0),MATCH((CUADRO!Q$5&amp;$E160),'Hoja de Trabajo para listado'!$DE$151:$DG$151,0)),0)+IFERROR(INDEX('Hoja de Trabajo para listado'!$CD$155:$DC$1048576,MATCH($A160,'Hoja de Trabajo para listado'!$CD$155:$CD$1048576,0),MATCH((CUADRO!Q$5&amp;$E160),'Hoja de Trabajo para listado'!$CD$151:$DC$151,0)),0)</f>
        <v>0</v>
      </c>
      <c r="R160" s="314">
        <f t="shared" ca="1" si="4"/>
        <v>0</v>
      </c>
      <c r="S160" s="345"/>
      <c r="T160" s="314">
        <f ca="1">+T161</f>
        <v>0</v>
      </c>
      <c r="U160" s="313">
        <f t="shared" si="5"/>
        <v>1</v>
      </c>
      <c r="V160" s="319" t="str">
        <f>+VLOOKUP(A160,bd_lista!$A$3:$E$593,5,FALSE)</f>
        <v>Gobiernos Autonomos Municipales</v>
      </c>
      <c r="W160" s="425" t="str">
        <f>+V160</f>
        <v>Gobiernos Autonomos Municipales</v>
      </c>
    </row>
    <row r="161" spans="1:23" customFormat="1" ht="15" hidden="1" customHeight="1">
      <c r="A161" s="323">
        <v>1114</v>
      </c>
      <c r="B161" s="428"/>
      <c r="C161" s="319" t="str">
        <f>+VLOOKUP(A161,bd_lista!$A$3:$C$593,3,FALSE)</f>
        <v>Gobierno Autónomo Municipal de el Villar</v>
      </c>
      <c r="D161" s="430"/>
      <c r="E161" s="347" t="s">
        <v>1419</v>
      </c>
      <c r="F161" s="316">
        <f ca="1">+IFERROR(INDEX('Hoja de Trabajo para listado'!$A$155:$Z$1048576,MATCH($A161,'Hoja de Trabajo para listado'!$A$155:$A$1048576,0),MATCH((CUADRO!F$5&amp;$E161),'Hoja de Trabajo para listado'!$A$151:$Z$151,0)),0)+IFERROR(INDEX('Hoja de Trabajo para listado'!$AB$155:$BA$1048576,MATCH($A161,'Hoja de Trabajo para listado'!$AB$155:$AB$1048576,0),MATCH((CUADRO!F$5&amp;$E161),'Hoja de Trabajo para listado'!$AB$151:$BA$151,0)),0)+IFERROR(INDEX('Hoja de Trabajo para listado'!$BC$155:$CB$1048576,MATCH($A161,'Hoja de Trabajo para listado'!$BC$155:$BC$1048576,0),MATCH((CUADRO!F$5&amp;$E161),'Hoja de Trabajo para listado'!$BC$151:$CB$151,0)),0)+IFERROR(INDEX('Hoja de Trabajo para listado'!$DE$153:$DG$274,MATCH($A161,'Hoja de Trabajo para listado'!$DE$153:$DE$1048576,0),MATCH((CUADRO!F$5&amp;$E161),'Hoja de Trabajo para listado'!$DE$151:$DG$151,0)),0)+IFERROR(INDEX('Hoja de Trabajo para listado'!$CD$155:$DC$1048576,MATCH($A161,'Hoja de Trabajo para listado'!$CD$155:$CD$1048576,0),MATCH((CUADRO!F$5&amp;$E161),'Hoja de Trabajo para listado'!$CD$151:$DC$151,0)),0)</f>
        <v>0</v>
      </c>
      <c r="G161" s="316">
        <f ca="1">+IFERROR(INDEX('Hoja de Trabajo para listado'!$A$155:$Z$1048576,MATCH($A161,'Hoja de Trabajo para listado'!$A$155:$A$1048576,0),MATCH((CUADRO!G$5&amp;$E161),'Hoja de Trabajo para listado'!$A$151:$Z$151,0)),0)+IFERROR(INDEX('Hoja de Trabajo para listado'!$AB$155:$BA$1048576,MATCH($A161,'Hoja de Trabajo para listado'!$AB$155:$AB$1048576,0),MATCH((CUADRO!G$5&amp;$E161),'Hoja de Trabajo para listado'!$AB$151:$BA$151,0)),0)+IFERROR(INDEX('Hoja de Trabajo para listado'!$BC$155:$CB$1048576,MATCH($A161,'Hoja de Trabajo para listado'!$BC$155:$BC$1048576,0),MATCH((CUADRO!G$5&amp;$E161),'Hoja de Trabajo para listado'!$BC$151:$CB$151,0)),0)+IFERROR(INDEX('Hoja de Trabajo para listado'!$DE$153:$DG$274,MATCH($A161,'Hoja de Trabajo para listado'!$DE$153:$DE$1048576,0),MATCH((CUADRO!G$5&amp;$E161),'Hoja de Trabajo para listado'!$DE$151:$DG$151,0)),0)+IFERROR(INDEX('Hoja de Trabajo para listado'!$CD$155:$DC$1048576,MATCH($A161,'Hoja de Trabajo para listado'!$CD$155:$CD$1048576,0),MATCH((CUADRO!G$5&amp;$E161),'Hoja de Trabajo para listado'!$CD$151:$DC$151,0)),0)</f>
        <v>0</v>
      </c>
      <c r="H161" s="316">
        <f ca="1">+IFERROR(INDEX('Hoja de Trabajo para listado'!$A$155:$Z$1048576,MATCH($A161,'Hoja de Trabajo para listado'!$A$155:$A$1048576,0),MATCH((CUADRO!H$5&amp;$E161),'Hoja de Trabajo para listado'!$A$151:$Z$151,0)),0)+IFERROR(INDEX('Hoja de Trabajo para listado'!$AB$155:$BA$1048576,MATCH($A161,'Hoja de Trabajo para listado'!$AB$155:$AB$1048576,0),MATCH((CUADRO!H$5&amp;$E161),'Hoja de Trabajo para listado'!$AB$151:$BA$151,0)),0)+IFERROR(INDEX('Hoja de Trabajo para listado'!$BC$155:$CB$1048576,MATCH($A161,'Hoja de Trabajo para listado'!$BC$155:$BC$1048576,0),MATCH((CUADRO!H$5&amp;$E161),'Hoja de Trabajo para listado'!$BC$151:$CB$151,0)),0)+IFERROR(INDEX('Hoja de Trabajo para listado'!$DE$153:$DG$274,MATCH($A161,'Hoja de Trabajo para listado'!$DE$153:$DE$1048576,0),MATCH((CUADRO!H$5&amp;$E161),'Hoja de Trabajo para listado'!$DE$151:$DG$151,0)),0)+IFERROR(INDEX('Hoja de Trabajo para listado'!$CD$155:$DC$1048576,MATCH($A161,'Hoja de Trabajo para listado'!$CD$155:$CD$1048576,0),MATCH((CUADRO!H$5&amp;$E161),'Hoja de Trabajo para listado'!$CD$151:$DC$151,0)),0)</f>
        <v>0</v>
      </c>
      <c r="I161" s="316">
        <f ca="1">+IFERROR(INDEX('Hoja de Trabajo para listado'!$A$155:$Z$1048576,MATCH($A161,'Hoja de Trabajo para listado'!$A$155:$A$1048576,0),MATCH((CUADRO!I$5&amp;$E161),'Hoja de Trabajo para listado'!$A$151:$Z$151,0)),0)+IFERROR(INDEX('Hoja de Trabajo para listado'!$AB$155:$BA$1048576,MATCH($A161,'Hoja de Trabajo para listado'!$AB$155:$AB$1048576,0),MATCH((CUADRO!I$5&amp;$E161),'Hoja de Trabajo para listado'!$AB$151:$BA$151,0)),0)+IFERROR(INDEX('Hoja de Trabajo para listado'!$BC$155:$CB$1048576,MATCH($A161,'Hoja de Trabajo para listado'!$BC$155:$BC$1048576,0),MATCH((CUADRO!I$5&amp;$E161),'Hoja de Trabajo para listado'!$BC$151:$CB$151,0)),0)+IFERROR(INDEX('Hoja de Trabajo para listado'!$DE$153:$DG$274,MATCH($A161,'Hoja de Trabajo para listado'!$DE$153:$DE$1048576,0),MATCH((CUADRO!I$5&amp;$E161),'Hoja de Trabajo para listado'!$DE$151:$DG$151,0)),0)+IFERROR(INDEX('Hoja de Trabajo para listado'!$CD$155:$DC$1048576,MATCH($A161,'Hoja de Trabajo para listado'!$CD$155:$CD$1048576,0),MATCH((CUADRO!I$5&amp;$E161),'Hoja de Trabajo para listado'!$CD$151:$DC$151,0)),0)</f>
        <v>0</v>
      </c>
      <c r="J161" s="316">
        <f ca="1">+IFERROR(INDEX('Hoja de Trabajo para listado'!$A$155:$Z$1048576,MATCH($A161,'Hoja de Trabajo para listado'!$A$155:$A$1048576,0),MATCH((CUADRO!J$5&amp;$E161),'Hoja de Trabajo para listado'!$A$151:$Z$151,0)),0)+IFERROR(INDEX('Hoja de Trabajo para listado'!$AB$155:$BA$1048576,MATCH($A161,'Hoja de Trabajo para listado'!$AB$155:$AB$1048576,0),MATCH((CUADRO!J$5&amp;$E161),'Hoja de Trabajo para listado'!$AB$151:$BA$151,0)),0)+IFERROR(INDEX('Hoja de Trabajo para listado'!$BC$155:$CB$1048576,MATCH($A161,'Hoja de Trabajo para listado'!$BC$155:$BC$1048576,0),MATCH((CUADRO!J$5&amp;$E161),'Hoja de Trabajo para listado'!$BC$151:$CB$151,0)),0)+IFERROR(INDEX('Hoja de Trabajo para listado'!$DE$153:$DG$274,MATCH($A161,'Hoja de Trabajo para listado'!$DE$153:$DE$1048576,0),MATCH((CUADRO!J$5&amp;$E161),'Hoja de Trabajo para listado'!$DE$151:$DG$151,0)),0)+IFERROR(INDEX('Hoja de Trabajo para listado'!$CD$155:$DC$1048576,MATCH($A161,'Hoja de Trabajo para listado'!$CD$155:$CD$1048576,0),MATCH((CUADRO!J$5&amp;$E161),'Hoja de Trabajo para listado'!$CD$151:$DC$151,0)),0)</f>
        <v>0</v>
      </c>
      <c r="K161" s="316">
        <f ca="1">+IFERROR(INDEX('Hoja de Trabajo para listado'!$A$155:$Z$1048576,MATCH($A161,'Hoja de Trabajo para listado'!$A$155:$A$1048576,0),MATCH((CUADRO!K$5&amp;$E161),'Hoja de Trabajo para listado'!$A$151:$Z$151,0)),0)+IFERROR(INDEX('Hoja de Trabajo para listado'!$AB$155:$BA$1048576,MATCH($A161,'Hoja de Trabajo para listado'!$AB$155:$AB$1048576,0),MATCH((CUADRO!K$5&amp;$E161),'Hoja de Trabajo para listado'!$AB$151:$BA$151,0)),0)+IFERROR(INDEX('Hoja de Trabajo para listado'!$BC$155:$CB$1048576,MATCH($A161,'Hoja de Trabajo para listado'!$BC$155:$BC$1048576,0),MATCH((CUADRO!K$5&amp;$E161),'Hoja de Trabajo para listado'!$BC$151:$CB$151,0)),0)+IFERROR(INDEX('Hoja de Trabajo para listado'!$DE$153:$DG$274,MATCH($A161,'Hoja de Trabajo para listado'!$DE$153:$DE$1048576,0),MATCH((CUADRO!K$5&amp;$E161),'Hoja de Trabajo para listado'!$DE$151:$DG$151,0)),0)+IFERROR(INDEX('Hoja de Trabajo para listado'!$CD$155:$DC$1048576,MATCH($A161,'Hoja de Trabajo para listado'!$CD$155:$CD$1048576,0),MATCH((CUADRO!K$5&amp;$E161),'Hoja de Trabajo para listado'!$CD$151:$DC$151,0)),0)</f>
        <v>0</v>
      </c>
      <c r="L161" s="316">
        <f ca="1">+IFERROR(INDEX('Hoja de Trabajo para listado'!$A$155:$Z$1048576,MATCH($A161,'Hoja de Trabajo para listado'!$A$155:$A$1048576,0),MATCH((CUADRO!L$5&amp;$E161),'Hoja de Trabajo para listado'!$A$151:$Z$151,0)),0)+IFERROR(INDEX('Hoja de Trabajo para listado'!$AB$155:$BA$1048576,MATCH($A161,'Hoja de Trabajo para listado'!$AB$155:$AB$1048576,0),MATCH((CUADRO!L$5&amp;$E161),'Hoja de Trabajo para listado'!$AB$151:$BA$151,0)),0)+IFERROR(INDEX('Hoja de Trabajo para listado'!$BC$155:$CB$1048576,MATCH($A161,'Hoja de Trabajo para listado'!$BC$155:$BC$1048576,0),MATCH((CUADRO!L$5&amp;$E161),'Hoja de Trabajo para listado'!$BC$151:$CB$151,0)),0)+IFERROR(INDEX('Hoja de Trabajo para listado'!$DE$153:$DG$274,MATCH($A161,'Hoja de Trabajo para listado'!$DE$153:$DE$1048576,0),MATCH((CUADRO!L$5&amp;$E161),'Hoja de Trabajo para listado'!$DE$151:$DG$151,0)),0)+IFERROR(INDEX('Hoja de Trabajo para listado'!$CD$155:$DC$1048576,MATCH($A161,'Hoja de Trabajo para listado'!$CD$155:$CD$1048576,0),MATCH((CUADRO!L$5&amp;$E161),'Hoja de Trabajo para listado'!$CD$151:$DC$151,0)),0)</f>
        <v>0</v>
      </c>
      <c r="M161" s="316">
        <f ca="1">+IFERROR(INDEX('Hoja de Trabajo para listado'!$A$155:$Z$1048576,MATCH($A161,'Hoja de Trabajo para listado'!$A$155:$A$1048576,0),MATCH((CUADRO!M$5&amp;$E161),'Hoja de Trabajo para listado'!$A$151:$Z$151,0)),0)+IFERROR(INDEX('Hoja de Trabajo para listado'!$AB$155:$BA$1048576,MATCH($A161,'Hoja de Trabajo para listado'!$AB$155:$AB$1048576,0),MATCH((CUADRO!M$5&amp;$E161),'Hoja de Trabajo para listado'!$AB$151:$BA$151,0)),0)+IFERROR(INDEX('Hoja de Trabajo para listado'!$BC$155:$CB$1048576,MATCH($A161,'Hoja de Trabajo para listado'!$BC$155:$BC$1048576,0),MATCH((CUADRO!M$5&amp;$E161),'Hoja de Trabajo para listado'!$BC$151:$CB$151,0)),0)+IFERROR(INDEX('Hoja de Trabajo para listado'!$DE$153:$DG$274,MATCH($A161,'Hoja de Trabajo para listado'!$DE$153:$DE$1048576,0),MATCH((CUADRO!M$5&amp;$E161),'Hoja de Trabajo para listado'!$DE$151:$DG$151,0)),0)+IFERROR(INDEX('Hoja de Trabajo para listado'!$CD$155:$DC$1048576,MATCH($A161,'Hoja de Trabajo para listado'!$CD$155:$CD$1048576,0),MATCH((CUADRO!M$5&amp;$E161),'Hoja de Trabajo para listado'!$CD$151:$DC$151,0)),0)</f>
        <v>0</v>
      </c>
      <c r="N161" s="316">
        <f ca="1">+IFERROR(INDEX('Hoja de Trabajo para listado'!$A$155:$Z$1048576,MATCH($A161,'Hoja de Trabajo para listado'!$A$155:$A$1048576,0),MATCH((CUADRO!N$5&amp;$E161),'Hoja de Trabajo para listado'!$A$151:$Z$151,0)),0)+IFERROR(INDEX('Hoja de Trabajo para listado'!$AB$155:$BA$1048576,MATCH($A161,'Hoja de Trabajo para listado'!$AB$155:$AB$1048576,0),MATCH((CUADRO!N$5&amp;$E161),'Hoja de Trabajo para listado'!$AB$151:$BA$151,0)),0)+IFERROR(INDEX('Hoja de Trabajo para listado'!$BC$155:$CB$1048576,MATCH($A161,'Hoja de Trabajo para listado'!$BC$155:$BC$1048576,0),MATCH((CUADRO!N$5&amp;$E161),'Hoja de Trabajo para listado'!$BC$151:$CB$151,0)),0)+IFERROR(INDEX('Hoja de Trabajo para listado'!$DE$153:$DG$274,MATCH($A161,'Hoja de Trabajo para listado'!$DE$153:$DE$1048576,0),MATCH((CUADRO!N$5&amp;$E161),'Hoja de Trabajo para listado'!$DE$151:$DG$151,0)),0)+IFERROR(INDEX('Hoja de Trabajo para listado'!$CD$155:$DC$1048576,MATCH($A161,'Hoja de Trabajo para listado'!$CD$155:$CD$1048576,0),MATCH((CUADRO!N$5&amp;$E161),'Hoja de Trabajo para listado'!$CD$151:$DC$151,0)),0)</f>
        <v>0</v>
      </c>
      <c r="O161" s="316">
        <f ca="1">+IFERROR(INDEX('Hoja de Trabajo para listado'!$A$155:$Z$1048576,MATCH($A161,'Hoja de Trabajo para listado'!$A$155:$A$1048576,0),MATCH((CUADRO!O$5&amp;$E161),'Hoja de Trabajo para listado'!$A$151:$Z$151,0)),0)+IFERROR(INDEX('Hoja de Trabajo para listado'!$AB$155:$BA$1048576,MATCH($A161,'Hoja de Trabajo para listado'!$AB$155:$AB$1048576,0),MATCH((CUADRO!O$5&amp;$E161),'Hoja de Trabajo para listado'!$AB$151:$BA$151,0)),0)+IFERROR(INDEX('Hoja de Trabajo para listado'!$BC$155:$CB$1048576,MATCH($A161,'Hoja de Trabajo para listado'!$BC$155:$BC$1048576,0),MATCH((CUADRO!O$5&amp;$E161),'Hoja de Trabajo para listado'!$BC$151:$CB$151,0)),0)+IFERROR(INDEX('Hoja de Trabajo para listado'!$DE$153:$DG$274,MATCH($A161,'Hoja de Trabajo para listado'!$DE$153:$DE$1048576,0),MATCH((CUADRO!O$5&amp;$E161),'Hoja de Trabajo para listado'!$DE$151:$DG$151,0)),0)+IFERROR(INDEX('Hoja de Trabajo para listado'!$CD$155:$DC$1048576,MATCH($A161,'Hoja de Trabajo para listado'!$CD$155:$CD$1048576,0),MATCH((CUADRO!O$5&amp;$E161),'Hoja de Trabajo para listado'!$CD$151:$DC$151,0)),0)</f>
        <v>0</v>
      </c>
      <c r="P161" s="314">
        <f ca="1">+IFERROR(INDEX('Hoja de Trabajo para listado'!$A$155:$Z$1048576,MATCH($A161,'Hoja de Trabajo para listado'!$A$155:$A$1048576,0),MATCH((CUADRO!P$5&amp;$E161),'Hoja de Trabajo para listado'!$A$151:$Z$151,0)),0)+IFERROR(INDEX('Hoja de Trabajo para listado'!$AB$155:$BA$1048576,MATCH($A161,'Hoja de Trabajo para listado'!$AB$155:$AB$1048576,0),MATCH((CUADRO!P$5&amp;$E161),'Hoja de Trabajo para listado'!$AB$151:$BA$151,0)),0)+IFERROR(INDEX('Hoja de Trabajo para listado'!$BC$155:$CB$1048576,MATCH($A161,'Hoja de Trabajo para listado'!$BC$155:$BC$1048576,0),MATCH((CUADRO!P$5&amp;$E161),'Hoja de Trabajo para listado'!$BC$151:$CB$151,0)),0)+IFERROR(INDEX('Hoja de Trabajo para listado'!$DE$153:$DG$274,MATCH($A161,'Hoja de Trabajo para listado'!$DE$153:$DE$1048576,0),MATCH((CUADRO!P$5&amp;$E161),'Hoja de Trabajo para listado'!$DE$151:$DG$151,0)),0)+IFERROR(INDEX('Hoja de Trabajo para listado'!$CD$155:$DC$1048576,MATCH($A161,'Hoja de Trabajo para listado'!$CD$155:$CD$1048576,0),MATCH((CUADRO!P$5&amp;$E161),'Hoja de Trabajo para listado'!$CD$151:$DC$151,0)),0)</f>
        <v>0</v>
      </c>
      <c r="Q161" s="314">
        <f ca="1">+IFERROR(INDEX('Hoja de Trabajo para listado'!$A$155:$Z$1048576,MATCH($A161,'Hoja de Trabajo para listado'!$A$155:$A$1048576,0),MATCH((CUADRO!Q$5&amp;$E161),'Hoja de Trabajo para listado'!$A$151:$Z$151,0)),0)+IFERROR(INDEX('Hoja de Trabajo para listado'!$AB$155:$BA$1048576,MATCH($A161,'Hoja de Trabajo para listado'!$AB$155:$AB$1048576,0),MATCH((CUADRO!Q$5&amp;$E161),'Hoja de Trabajo para listado'!$AB$151:$BA$151,0)),0)+IFERROR(INDEX('Hoja de Trabajo para listado'!$BC$155:$CB$1048576,MATCH($A161,'Hoja de Trabajo para listado'!$BC$155:$BC$1048576,0),MATCH((CUADRO!Q$5&amp;$E161),'Hoja de Trabajo para listado'!$BC$151:$CB$151,0)),0)+IFERROR(INDEX('Hoja de Trabajo para listado'!$DE$153:$DG$274,MATCH($A161,'Hoja de Trabajo para listado'!$DE$153:$DE$1048576,0),MATCH((CUADRO!Q$5&amp;$E161),'Hoja de Trabajo para listado'!$DE$151:$DG$151,0)),0)+IFERROR(INDEX('Hoja de Trabajo para listado'!$CD$155:$DC$1048576,MATCH($A161,'Hoja de Trabajo para listado'!$CD$155:$CD$1048576,0),MATCH((CUADRO!Q$5&amp;$E161),'Hoja de Trabajo para listado'!$CD$151:$DC$151,0)),0)</f>
        <v>0</v>
      </c>
      <c r="R161" s="316">
        <f t="shared" ca="1" si="4"/>
        <v>0</v>
      </c>
      <c r="S161" s="344">
        <f ca="1">+R160+R161</f>
        <v>0</v>
      </c>
      <c r="T161" s="316">
        <f ca="1">+S161</f>
        <v>0</v>
      </c>
      <c r="U161" s="315">
        <f t="shared" si="5"/>
        <v>2</v>
      </c>
      <c r="V161" s="319" t="str">
        <f>+VLOOKUP(A161,bd_lista!$A$3:$E$593,5,FALSE)</f>
        <v>Gobiernos Autonomos Municipales</v>
      </c>
      <c r="W161" s="426"/>
    </row>
    <row r="162" spans="1:23" ht="15" hidden="1" customHeight="1">
      <c r="A162" s="323">
        <v>1115</v>
      </c>
      <c r="B162" s="427">
        <f>+A162</f>
        <v>1115</v>
      </c>
      <c r="C162" s="318" t="str">
        <f>+VLOOKUP(A162,bd_lista!$A$3:$C$593,3,FALSE)</f>
        <v>Gobierno Autónomo Municipal de Monteagudo</v>
      </c>
      <c r="D162" s="429" t="str">
        <f>+C162</f>
        <v>Gobierno Autónomo Municipal de Monteagudo</v>
      </c>
      <c r="E162" s="346" t="s">
        <v>1418</v>
      </c>
      <c r="F162" s="314">
        <f ca="1">+IFERROR(INDEX('Hoja de Trabajo para listado'!$A$155:$Z$1048576,MATCH($A162,'Hoja de Trabajo para listado'!$A$155:$A$1048576,0),MATCH((CUADRO!F$5&amp;$E162),'Hoja de Trabajo para listado'!$A$151:$Z$151,0)),0)+IFERROR(INDEX('Hoja de Trabajo para listado'!$AB$155:$BA$1048576,MATCH($A162,'Hoja de Trabajo para listado'!$AB$155:$AB$1048576,0),MATCH((CUADRO!F$5&amp;$E162),'Hoja de Trabajo para listado'!$AB$151:$BA$151,0)),0)+IFERROR(INDEX('Hoja de Trabajo para listado'!$BC$155:$CB$1048576,MATCH($A162,'Hoja de Trabajo para listado'!$BC$155:$BC$1048576,0),MATCH((CUADRO!F$5&amp;$E162),'Hoja de Trabajo para listado'!$BC$151:$CB$151,0)),0)+IFERROR(INDEX('Hoja de Trabajo para listado'!$DE$153:$DG$274,MATCH($A162,'Hoja de Trabajo para listado'!$DE$153:$DE$1048576,0),MATCH((CUADRO!F$5&amp;$E162),'Hoja de Trabajo para listado'!$DE$151:$DG$151,0)),0)+IFERROR(INDEX('Hoja de Trabajo para listado'!$CD$155:$DC$1048576,MATCH($A162,'Hoja de Trabajo para listado'!$CD$155:$CD$1048576,0),MATCH((CUADRO!F$5&amp;$E162),'Hoja de Trabajo para listado'!$CD$151:$DC$151,0)),0)</f>
        <v>0</v>
      </c>
      <c r="G162" s="314">
        <f ca="1">+IFERROR(INDEX('Hoja de Trabajo para listado'!$A$155:$Z$1048576,MATCH($A162,'Hoja de Trabajo para listado'!$A$155:$A$1048576,0),MATCH((CUADRO!G$5&amp;$E162),'Hoja de Trabajo para listado'!$A$151:$Z$151,0)),0)+IFERROR(INDEX('Hoja de Trabajo para listado'!$AB$155:$BA$1048576,MATCH($A162,'Hoja de Trabajo para listado'!$AB$155:$AB$1048576,0),MATCH((CUADRO!G$5&amp;$E162),'Hoja de Trabajo para listado'!$AB$151:$BA$151,0)),0)+IFERROR(INDEX('Hoja de Trabajo para listado'!$BC$155:$CB$1048576,MATCH($A162,'Hoja de Trabajo para listado'!$BC$155:$BC$1048576,0),MATCH((CUADRO!G$5&amp;$E162),'Hoja de Trabajo para listado'!$BC$151:$CB$151,0)),0)+IFERROR(INDEX('Hoja de Trabajo para listado'!$DE$153:$DG$274,MATCH($A162,'Hoja de Trabajo para listado'!$DE$153:$DE$1048576,0),MATCH((CUADRO!G$5&amp;$E162),'Hoja de Trabajo para listado'!$DE$151:$DG$151,0)),0)+IFERROR(INDEX('Hoja de Trabajo para listado'!$CD$155:$DC$1048576,MATCH($A162,'Hoja de Trabajo para listado'!$CD$155:$CD$1048576,0),MATCH((CUADRO!G$5&amp;$E162),'Hoja de Trabajo para listado'!$CD$151:$DC$151,0)),0)</f>
        <v>0</v>
      </c>
      <c r="H162" s="314">
        <f ca="1">+IFERROR(INDEX('Hoja de Trabajo para listado'!$A$155:$Z$1048576,MATCH($A162,'Hoja de Trabajo para listado'!$A$155:$A$1048576,0),MATCH((CUADRO!H$5&amp;$E162),'Hoja de Trabajo para listado'!$A$151:$Z$151,0)),0)+IFERROR(INDEX('Hoja de Trabajo para listado'!$AB$155:$BA$1048576,MATCH($A162,'Hoja de Trabajo para listado'!$AB$155:$AB$1048576,0),MATCH((CUADRO!H$5&amp;$E162),'Hoja de Trabajo para listado'!$AB$151:$BA$151,0)),0)+IFERROR(INDEX('Hoja de Trabajo para listado'!$BC$155:$CB$1048576,MATCH($A162,'Hoja de Trabajo para listado'!$BC$155:$BC$1048576,0),MATCH((CUADRO!H$5&amp;$E162),'Hoja de Trabajo para listado'!$BC$151:$CB$151,0)),0)+IFERROR(INDEX('Hoja de Trabajo para listado'!$DE$153:$DG$274,MATCH($A162,'Hoja de Trabajo para listado'!$DE$153:$DE$1048576,0),MATCH((CUADRO!H$5&amp;$E162),'Hoja de Trabajo para listado'!$DE$151:$DG$151,0)),0)+IFERROR(INDEX('Hoja de Trabajo para listado'!$CD$155:$DC$1048576,MATCH($A162,'Hoja de Trabajo para listado'!$CD$155:$CD$1048576,0),MATCH((CUADRO!H$5&amp;$E162),'Hoja de Trabajo para listado'!$CD$151:$DC$151,0)),0)</f>
        <v>0</v>
      </c>
      <c r="I162" s="314">
        <f ca="1">+IFERROR(INDEX('Hoja de Trabajo para listado'!$A$155:$Z$1048576,MATCH($A162,'Hoja de Trabajo para listado'!$A$155:$A$1048576,0),MATCH((CUADRO!I$5&amp;$E162),'Hoja de Trabajo para listado'!$A$151:$Z$151,0)),0)+IFERROR(INDEX('Hoja de Trabajo para listado'!$AB$155:$BA$1048576,MATCH($A162,'Hoja de Trabajo para listado'!$AB$155:$AB$1048576,0),MATCH((CUADRO!I$5&amp;$E162),'Hoja de Trabajo para listado'!$AB$151:$BA$151,0)),0)+IFERROR(INDEX('Hoja de Trabajo para listado'!$BC$155:$CB$1048576,MATCH($A162,'Hoja de Trabajo para listado'!$BC$155:$BC$1048576,0),MATCH((CUADRO!I$5&amp;$E162),'Hoja de Trabajo para listado'!$BC$151:$CB$151,0)),0)+IFERROR(INDEX('Hoja de Trabajo para listado'!$DE$153:$DG$274,MATCH($A162,'Hoja de Trabajo para listado'!$DE$153:$DE$1048576,0),MATCH((CUADRO!I$5&amp;$E162),'Hoja de Trabajo para listado'!$DE$151:$DG$151,0)),0)+IFERROR(INDEX('Hoja de Trabajo para listado'!$CD$155:$DC$1048576,MATCH($A162,'Hoja de Trabajo para listado'!$CD$155:$CD$1048576,0),MATCH((CUADRO!I$5&amp;$E162),'Hoja de Trabajo para listado'!$CD$151:$DC$151,0)),0)</f>
        <v>0</v>
      </c>
      <c r="J162" s="314">
        <f ca="1">+IFERROR(INDEX('Hoja de Trabajo para listado'!$A$155:$Z$1048576,MATCH($A162,'Hoja de Trabajo para listado'!$A$155:$A$1048576,0),MATCH((CUADRO!J$5&amp;$E162),'Hoja de Trabajo para listado'!$A$151:$Z$151,0)),0)+IFERROR(INDEX('Hoja de Trabajo para listado'!$AB$155:$BA$1048576,MATCH($A162,'Hoja de Trabajo para listado'!$AB$155:$AB$1048576,0),MATCH((CUADRO!J$5&amp;$E162),'Hoja de Trabajo para listado'!$AB$151:$BA$151,0)),0)+IFERROR(INDEX('Hoja de Trabajo para listado'!$BC$155:$CB$1048576,MATCH($A162,'Hoja de Trabajo para listado'!$BC$155:$BC$1048576,0),MATCH((CUADRO!J$5&amp;$E162),'Hoja de Trabajo para listado'!$BC$151:$CB$151,0)),0)+IFERROR(INDEX('Hoja de Trabajo para listado'!$DE$153:$DG$274,MATCH($A162,'Hoja de Trabajo para listado'!$DE$153:$DE$1048576,0),MATCH((CUADRO!J$5&amp;$E162),'Hoja de Trabajo para listado'!$DE$151:$DG$151,0)),0)+IFERROR(INDEX('Hoja de Trabajo para listado'!$CD$155:$DC$1048576,MATCH($A162,'Hoja de Trabajo para listado'!$CD$155:$CD$1048576,0),MATCH((CUADRO!J$5&amp;$E162),'Hoja de Trabajo para listado'!$CD$151:$DC$151,0)),0)</f>
        <v>0</v>
      </c>
      <c r="K162" s="314">
        <f ca="1">+IFERROR(INDEX('Hoja de Trabajo para listado'!$A$155:$Z$1048576,MATCH($A162,'Hoja de Trabajo para listado'!$A$155:$A$1048576,0),MATCH((CUADRO!K$5&amp;$E162),'Hoja de Trabajo para listado'!$A$151:$Z$151,0)),0)+IFERROR(INDEX('Hoja de Trabajo para listado'!$AB$155:$BA$1048576,MATCH($A162,'Hoja de Trabajo para listado'!$AB$155:$AB$1048576,0),MATCH((CUADRO!K$5&amp;$E162),'Hoja de Trabajo para listado'!$AB$151:$BA$151,0)),0)+IFERROR(INDEX('Hoja de Trabajo para listado'!$BC$155:$CB$1048576,MATCH($A162,'Hoja de Trabajo para listado'!$BC$155:$BC$1048576,0),MATCH((CUADRO!K$5&amp;$E162),'Hoja de Trabajo para listado'!$BC$151:$CB$151,0)),0)+IFERROR(INDEX('Hoja de Trabajo para listado'!$DE$153:$DG$274,MATCH($A162,'Hoja de Trabajo para listado'!$DE$153:$DE$1048576,0),MATCH((CUADRO!K$5&amp;$E162),'Hoja de Trabajo para listado'!$DE$151:$DG$151,0)),0)+IFERROR(INDEX('Hoja de Trabajo para listado'!$CD$155:$DC$1048576,MATCH($A162,'Hoja de Trabajo para listado'!$CD$155:$CD$1048576,0),MATCH((CUADRO!K$5&amp;$E162),'Hoja de Trabajo para listado'!$CD$151:$DC$151,0)),0)</f>
        <v>0</v>
      </c>
      <c r="L162" s="314">
        <f ca="1">+IFERROR(INDEX('Hoja de Trabajo para listado'!$A$155:$Z$1048576,MATCH($A162,'Hoja de Trabajo para listado'!$A$155:$A$1048576,0),MATCH((CUADRO!L$5&amp;$E162),'Hoja de Trabajo para listado'!$A$151:$Z$151,0)),0)+IFERROR(INDEX('Hoja de Trabajo para listado'!$AB$155:$BA$1048576,MATCH($A162,'Hoja de Trabajo para listado'!$AB$155:$AB$1048576,0),MATCH((CUADRO!L$5&amp;$E162),'Hoja de Trabajo para listado'!$AB$151:$BA$151,0)),0)+IFERROR(INDEX('Hoja de Trabajo para listado'!$BC$155:$CB$1048576,MATCH($A162,'Hoja de Trabajo para listado'!$BC$155:$BC$1048576,0),MATCH((CUADRO!L$5&amp;$E162),'Hoja de Trabajo para listado'!$BC$151:$CB$151,0)),0)+IFERROR(INDEX('Hoja de Trabajo para listado'!$DE$153:$DG$274,MATCH($A162,'Hoja de Trabajo para listado'!$DE$153:$DE$1048576,0),MATCH((CUADRO!L$5&amp;$E162),'Hoja de Trabajo para listado'!$DE$151:$DG$151,0)),0)+IFERROR(INDEX('Hoja de Trabajo para listado'!$CD$155:$DC$1048576,MATCH($A162,'Hoja de Trabajo para listado'!$CD$155:$CD$1048576,0),MATCH((CUADRO!L$5&amp;$E162),'Hoja de Trabajo para listado'!$CD$151:$DC$151,0)),0)</f>
        <v>0</v>
      </c>
      <c r="M162" s="314">
        <f ca="1">+IFERROR(INDEX('Hoja de Trabajo para listado'!$A$155:$Z$1048576,MATCH($A162,'Hoja de Trabajo para listado'!$A$155:$A$1048576,0),MATCH((CUADRO!M$5&amp;$E162),'Hoja de Trabajo para listado'!$A$151:$Z$151,0)),0)+IFERROR(INDEX('Hoja de Trabajo para listado'!$AB$155:$BA$1048576,MATCH($A162,'Hoja de Trabajo para listado'!$AB$155:$AB$1048576,0),MATCH((CUADRO!M$5&amp;$E162),'Hoja de Trabajo para listado'!$AB$151:$BA$151,0)),0)+IFERROR(INDEX('Hoja de Trabajo para listado'!$BC$155:$CB$1048576,MATCH($A162,'Hoja de Trabajo para listado'!$BC$155:$BC$1048576,0),MATCH((CUADRO!M$5&amp;$E162),'Hoja de Trabajo para listado'!$BC$151:$CB$151,0)),0)+IFERROR(INDEX('Hoja de Trabajo para listado'!$DE$153:$DG$274,MATCH($A162,'Hoja de Trabajo para listado'!$DE$153:$DE$1048576,0),MATCH((CUADRO!M$5&amp;$E162),'Hoja de Trabajo para listado'!$DE$151:$DG$151,0)),0)+IFERROR(INDEX('Hoja de Trabajo para listado'!$CD$155:$DC$1048576,MATCH($A162,'Hoja de Trabajo para listado'!$CD$155:$CD$1048576,0),MATCH((CUADRO!M$5&amp;$E162),'Hoja de Trabajo para listado'!$CD$151:$DC$151,0)),0)</f>
        <v>0</v>
      </c>
      <c r="N162" s="314">
        <f ca="1">+IFERROR(INDEX('Hoja de Trabajo para listado'!$A$155:$Z$1048576,MATCH($A162,'Hoja de Trabajo para listado'!$A$155:$A$1048576,0),MATCH((CUADRO!N$5&amp;$E162),'Hoja de Trabajo para listado'!$A$151:$Z$151,0)),0)+IFERROR(INDEX('Hoja de Trabajo para listado'!$AB$155:$BA$1048576,MATCH($A162,'Hoja de Trabajo para listado'!$AB$155:$AB$1048576,0),MATCH((CUADRO!N$5&amp;$E162),'Hoja de Trabajo para listado'!$AB$151:$BA$151,0)),0)+IFERROR(INDEX('Hoja de Trabajo para listado'!$BC$155:$CB$1048576,MATCH($A162,'Hoja de Trabajo para listado'!$BC$155:$BC$1048576,0),MATCH((CUADRO!N$5&amp;$E162),'Hoja de Trabajo para listado'!$BC$151:$CB$151,0)),0)+IFERROR(INDEX('Hoja de Trabajo para listado'!$DE$153:$DG$274,MATCH($A162,'Hoja de Trabajo para listado'!$DE$153:$DE$1048576,0),MATCH((CUADRO!N$5&amp;$E162),'Hoja de Trabajo para listado'!$DE$151:$DG$151,0)),0)+IFERROR(INDEX('Hoja de Trabajo para listado'!$CD$155:$DC$1048576,MATCH($A162,'Hoja de Trabajo para listado'!$CD$155:$CD$1048576,0),MATCH((CUADRO!N$5&amp;$E162),'Hoja de Trabajo para listado'!$CD$151:$DC$151,0)),0)</f>
        <v>0</v>
      </c>
      <c r="O162" s="314">
        <f ca="1">+IFERROR(INDEX('Hoja de Trabajo para listado'!$A$155:$Z$1048576,MATCH($A162,'Hoja de Trabajo para listado'!$A$155:$A$1048576,0),MATCH((CUADRO!O$5&amp;$E162),'Hoja de Trabajo para listado'!$A$151:$Z$151,0)),0)+IFERROR(INDEX('Hoja de Trabajo para listado'!$AB$155:$BA$1048576,MATCH($A162,'Hoja de Trabajo para listado'!$AB$155:$AB$1048576,0),MATCH((CUADRO!O$5&amp;$E162),'Hoja de Trabajo para listado'!$AB$151:$BA$151,0)),0)+IFERROR(INDEX('Hoja de Trabajo para listado'!$BC$155:$CB$1048576,MATCH($A162,'Hoja de Trabajo para listado'!$BC$155:$BC$1048576,0),MATCH((CUADRO!O$5&amp;$E162),'Hoja de Trabajo para listado'!$BC$151:$CB$151,0)),0)+IFERROR(INDEX('Hoja de Trabajo para listado'!$DE$153:$DG$274,MATCH($A162,'Hoja de Trabajo para listado'!$DE$153:$DE$1048576,0),MATCH((CUADRO!O$5&amp;$E162),'Hoja de Trabajo para listado'!$DE$151:$DG$151,0)),0)+IFERROR(INDEX('Hoja de Trabajo para listado'!$CD$155:$DC$1048576,MATCH($A162,'Hoja de Trabajo para listado'!$CD$155:$CD$1048576,0),MATCH((CUADRO!O$5&amp;$E162),'Hoja de Trabajo para listado'!$CD$151:$DC$151,0)),0)</f>
        <v>0</v>
      </c>
      <c r="P162" s="314">
        <f ca="1">+IFERROR(INDEX('Hoja de Trabajo para listado'!$A$155:$Z$1048576,MATCH($A162,'Hoja de Trabajo para listado'!$A$155:$A$1048576,0),MATCH((CUADRO!P$5&amp;$E162),'Hoja de Trabajo para listado'!$A$151:$Z$151,0)),0)+IFERROR(INDEX('Hoja de Trabajo para listado'!$AB$155:$BA$1048576,MATCH($A162,'Hoja de Trabajo para listado'!$AB$155:$AB$1048576,0),MATCH((CUADRO!P$5&amp;$E162),'Hoja de Trabajo para listado'!$AB$151:$BA$151,0)),0)+IFERROR(INDEX('Hoja de Trabajo para listado'!$BC$155:$CB$1048576,MATCH($A162,'Hoja de Trabajo para listado'!$BC$155:$BC$1048576,0),MATCH((CUADRO!P$5&amp;$E162),'Hoja de Trabajo para listado'!$BC$151:$CB$151,0)),0)+IFERROR(INDEX('Hoja de Trabajo para listado'!$DE$153:$DG$274,MATCH($A162,'Hoja de Trabajo para listado'!$DE$153:$DE$1048576,0),MATCH((CUADRO!P$5&amp;$E162),'Hoja de Trabajo para listado'!$DE$151:$DG$151,0)),0)+IFERROR(INDEX('Hoja de Trabajo para listado'!$CD$155:$DC$1048576,MATCH($A162,'Hoja de Trabajo para listado'!$CD$155:$CD$1048576,0),MATCH((CUADRO!P$5&amp;$E162),'Hoja de Trabajo para listado'!$CD$151:$DC$151,0)),0)</f>
        <v>0</v>
      </c>
      <c r="Q162" s="314">
        <f ca="1">+IFERROR(INDEX('Hoja de Trabajo para listado'!$A$155:$Z$1048576,MATCH($A162,'Hoja de Trabajo para listado'!$A$155:$A$1048576,0),MATCH((CUADRO!Q$5&amp;$E162),'Hoja de Trabajo para listado'!$A$151:$Z$151,0)),0)+IFERROR(INDEX('Hoja de Trabajo para listado'!$AB$155:$BA$1048576,MATCH($A162,'Hoja de Trabajo para listado'!$AB$155:$AB$1048576,0),MATCH((CUADRO!Q$5&amp;$E162),'Hoja de Trabajo para listado'!$AB$151:$BA$151,0)),0)+IFERROR(INDEX('Hoja de Trabajo para listado'!$BC$155:$CB$1048576,MATCH($A162,'Hoja de Trabajo para listado'!$BC$155:$BC$1048576,0),MATCH((CUADRO!Q$5&amp;$E162),'Hoja de Trabajo para listado'!$BC$151:$CB$151,0)),0)+IFERROR(INDEX('Hoja de Trabajo para listado'!$DE$153:$DG$274,MATCH($A162,'Hoja de Trabajo para listado'!$DE$153:$DE$1048576,0),MATCH((CUADRO!Q$5&amp;$E162),'Hoja de Trabajo para listado'!$DE$151:$DG$151,0)),0)+IFERROR(INDEX('Hoja de Trabajo para listado'!$CD$155:$DC$1048576,MATCH($A162,'Hoja de Trabajo para listado'!$CD$155:$CD$1048576,0),MATCH((CUADRO!Q$5&amp;$E162),'Hoja de Trabajo para listado'!$CD$151:$DC$151,0)),0)</f>
        <v>0</v>
      </c>
      <c r="R162" s="314">
        <f t="shared" ca="1" si="4"/>
        <v>0</v>
      </c>
      <c r="S162" s="345"/>
      <c r="T162" s="314">
        <f ca="1">+T163</f>
        <v>0</v>
      </c>
      <c r="U162" s="313">
        <f t="shared" si="5"/>
        <v>1</v>
      </c>
      <c r="V162" s="319" t="str">
        <f>+VLOOKUP(A162,bd_lista!$A$3:$E$593,5,FALSE)</f>
        <v>Gobiernos Autonomos Municipales</v>
      </c>
      <c r="W162" s="425" t="str">
        <f>+V162</f>
        <v>Gobiernos Autonomos Municipales</v>
      </c>
    </row>
    <row r="163" spans="1:23" ht="15" hidden="1" customHeight="1">
      <c r="A163" s="323">
        <v>1115</v>
      </c>
      <c r="B163" s="428"/>
      <c r="C163" s="319" t="str">
        <f>+VLOOKUP(A163,bd_lista!$A$3:$C$593,3,FALSE)</f>
        <v>Gobierno Autónomo Municipal de Monteagudo</v>
      </c>
      <c r="D163" s="430"/>
      <c r="E163" s="347" t="s">
        <v>1419</v>
      </c>
      <c r="F163" s="316">
        <f ca="1">+IFERROR(INDEX('Hoja de Trabajo para listado'!$A$155:$Z$1048576,MATCH($A163,'Hoja de Trabajo para listado'!$A$155:$A$1048576,0),MATCH((CUADRO!F$5&amp;$E163),'Hoja de Trabajo para listado'!$A$151:$Z$151,0)),0)+IFERROR(INDEX('Hoja de Trabajo para listado'!$AB$155:$BA$1048576,MATCH($A163,'Hoja de Trabajo para listado'!$AB$155:$AB$1048576,0),MATCH((CUADRO!F$5&amp;$E163),'Hoja de Trabajo para listado'!$AB$151:$BA$151,0)),0)+IFERROR(INDEX('Hoja de Trabajo para listado'!$BC$155:$CB$1048576,MATCH($A163,'Hoja de Trabajo para listado'!$BC$155:$BC$1048576,0),MATCH((CUADRO!F$5&amp;$E163),'Hoja de Trabajo para listado'!$BC$151:$CB$151,0)),0)+IFERROR(INDEX('Hoja de Trabajo para listado'!$DE$153:$DG$274,MATCH($A163,'Hoja de Trabajo para listado'!$DE$153:$DE$1048576,0),MATCH((CUADRO!F$5&amp;$E163),'Hoja de Trabajo para listado'!$DE$151:$DG$151,0)),0)+IFERROR(INDEX('Hoja de Trabajo para listado'!$CD$155:$DC$1048576,MATCH($A163,'Hoja de Trabajo para listado'!$CD$155:$CD$1048576,0),MATCH((CUADRO!F$5&amp;$E163),'Hoja de Trabajo para listado'!$CD$151:$DC$151,0)),0)</f>
        <v>0</v>
      </c>
      <c r="G163" s="316">
        <f ca="1">+IFERROR(INDEX('Hoja de Trabajo para listado'!$A$155:$Z$1048576,MATCH($A163,'Hoja de Trabajo para listado'!$A$155:$A$1048576,0),MATCH((CUADRO!G$5&amp;$E163),'Hoja de Trabajo para listado'!$A$151:$Z$151,0)),0)+IFERROR(INDEX('Hoja de Trabajo para listado'!$AB$155:$BA$1048576,MATCH($A163,'Hoja de Trabajo para listado'!$AB$155:$AB$1048576,0),MATCH((CUADRO!G$5&amp;$E163),'Hoja de Trabajo para listado'!$AB$151:$BA$151,0)),0)+IFERROR(INDEX('Hoja de Trabajo para listado'!$BC$155:$CB$1048576,MATCH($A163,'Hoja de Trabajo para listado'!$BC$155:$BC$1048576,0),MATCH((CUADRO!G$5&amp;$E163),'Hoja de Trabajo para listado'!$BC$151:$CB$151,0)),0)+IFERROR(INDEX('Hoja de Trabajo para listado'!$DE$153:$DG$274,MATCH($A163,'Hoja de Trabajo para listado'!$DE$153:$DE$1048576,0),MATCH((CUADRO!G$5&amp;$E163),'Hoja de Trabajo para listado'!$DE$151:$DG$151,0)),0)+IFERROR(INDEX('Hoja de Trabajo para listado'!$CD$155:$DC$1048576,MATCH($A163,'Hoja de Trabajo para listado'!$CD$155:$CD$1048576,0),MATCH((CUADRO!G$5&amp;$E163),'Hoja de Trabajo para listado'!$CD$151:$DC$151,0)),0)</f>
        <v>0</v>
      </c>
      <c r="H163" s="316">
        <f ca="1">+IFERROR(INDEX('Hoja de Trabajo para listado'!$A$155:$Z$1048576,MATCH($A163,'Hoja de Trabajo para listado'!$A$155:$A$1048576,0),MATCH((CUADRO!H$5&amp;$E163),'Hoja de Trabajo para listado'!$A$151:$Z$151,0)),0)+IFERROR(INDEX('Hoja de Trabajo para listado'!$AB$155:$BA$1048576,MATCH($A163,'Hoja de Trabajo para listado'!$AB$155:$AB$1048576,0),MATCH((CUADRO!H$5&amp;$E163),'Hoja de Trabajo para listado'!$AB$151:$BA$151,0)),0)+IFERROR(INDEX('Hoja de Trabajo para listado'!$BC$155:$CB$1048576,MATCH($A163,'Hoja de Trabajo para listado'!$BC$155:$BC$1048576,0),MATCH((CUADRO!H$5&amp;$E163),'Hoja de Trabajo para listado'!$BC$151:$CB$151,0)),0)+IFERROR(INDEX('Hoja de Trabajo para listado'!$DE$153:$DG$274,MATCH($A163,'Hoja de Trabajo para listado'!$DE$153:$DE$1048576,0),MATCH((CUADRO!H$5&amp;$E163),'Hoja de Trabajo para listado'!$DE$151:$DG$151,0)),0)+IFERROR(INDEX('Hoja de Trabajo para listado'!$CD$155:$DC$1048576,MATCH($A163,'Hoja de Trabajo para listado'!$CD$155:$CD$1048576,0),MATCH((CUADRO!H$5&amp;$E163),'Hoja de Trabajo para listado'!$CD$151:$DC$151,0)),0)</f>
        <v>0</v>
      </c>
      <c r="I163" s="316">
        <f ca="1">+IFERROR(INDEX('Hoja de Trabajo para listado'!$A$155:$Z$1048576,MATCH($A163,'Hoja de Trabajo para listado'!$A$155:$A$1048576,0),MATCH((CUADRO!I$5&amp;$E163),'Hoja de Trabajo para listado'!$A$151:$Z$151,0)),0)+IFERROR(INDEX('Hoja de Trabajo para listado'!$AB$155:$BA$1048576,MATCH($A163,'Hoja de Trabajo para listado'!$AB$155:$AB$1048576,0),MATCH((CUADRO!I$5&amp;$E163),'Hoja de Trabajo para listado'!$AB$151:$BA$151,0)),0)+IFERROR(INDEX('Hoja de Trabajo para listado'!$BC$155:$CB$1048576,MATCH($A163,'Hoja de Trabajo para listado'!$BC$155:$BC$1048576,0),MATCH((CUADRO!I$5&amp;$E163),'Hoja de Trabajo para listado'!$BC$151:$CB$151,0)),0)+IFERROR(INDEX('Hoja de Trabajo para listado'!$DE$153:$DG$274,MATCH($A163,'Hoja de Trabajo para listado'!$DE$153:$DE$1048576,0),MATCH((CUADRO!I$5&amp;$E163),'Hoja de Trabajo para listado'!$DE$151:$DG$151,0)),0)+IFERROR(INDEX('Hoja de Trabajo para listado'!$CD$155:$DC$1048576,MATCH($A163,'Hoja de Trabajo para listado'!$CD$155:$CD$1048576,0),MATCH((CUADRO!I$5&amp;$E163),'Hoja de Trabajo para listado'!$CD$151:$DC$151,0)),0)</f>
        <v>0</v>
      </c>
      <c r="J163" s="316">
        <f ca="1">+IFERROR(INDEX('Hoja de Trabajo para listado'!$A$155:$Z$1048576,MATCH($A163,'Hoja de Trabajo para listado'!$A$155:$A$1048576,0),MATCH((CUADRO!J$5&amp;$E163),'Hoja de Trabajo para listado'!$A$151:$Z$151,0)),0)+IFERROR(INDEX('Hoja de Trabajo para listado'!$AB$155:$BA$1048576,MATCH($A163,'Hoja de Trabajo para listado'!$AB$155:$AB$1048576,0),MATCH((CUADRO!J$5&amp;$E163),'Hoja de Trabajo para listado'!$AB$151:$BA$151,0)),0)+IFERROR(INDEX('Hoja de Trabajo para listado'!$BC$155:$CB$1048576,MATCH($A163,'Hoja de Trabajo para listado'!$BC$155:$BC$1048576,0),MATCH((CUADRO!J$5&amp;$E163),'Hoja de Trabajo para listado'!$BC$151:$CB$151,0)),0)+IFERROR(INDEX('Hoja de Trabajo para listado'!$DE$153:$DG$274,MATCH($A163,'Hoja de Trabajo para listado'!$DE$153:$DE$1048576,0),MATCH((CUADRO!J$5&amp;$E163),'Hoja de Trabajo para listado'!$DE$151:$DG$151,0)),0)+IFERROR(INDEX('Hoja de Trabajo para listado'!$CD$155:$DC$1048576,MATCH($A163,'Hoja de Trabajo para listado'!$CD$155:$CD$1048576,0),MATCH((CUADRO!J$5&amp;$E163),'Hoja de Trabajo para listado'!$CD$151:$DC$151,0)),0)</f>
        <v>0</v>
      </c>
      <c r="K163" s="316">
        <f ca="1">+IFERROR(INDEX('Hoja de Trabajo para listado'!$A$155:$Z$1048576,MATCH($A163,'Hoja de Trabajo para listado'!$A$155:$A$1048576,0),MATCH((CUADRO!K$5&amp;$E163),'Hoja de Trabajo para listado'!$A$151:$Z$151,0)),0)+IFERROR(INDEX('Hoja de Trabajo para listado'!$AB$155:$BA$1048576,MATCH($A163,'Hoja de Trabajo para listado'!$AB$155:$AB$1048576,0),MATCH((CUADRO!K$5&amp;$E163),'Hoja de Trabajo para listado'!$AB$151:$BA$151,0)),0)+IFERROR(INDEX('Hoja de Trabajo para listado'!$BC$155:$CB$1048576,MATCH($A163,'Hoja de Trabajo para listado'!$BC$155:$BC$1048576,0),MATCH((CUADRO!K$5&amp;$E163),'Hoja de Trabajo para listado'!$BC$151:$CB$151,0)),0)+IFERROR(INDEX('Hoja de Trabajo para listado'!$DE$153:$DG$274,MATCH($A163,'Hoja de Trabajo para listado'!$DE$153:$DE$1048576,0),MATCH((CUADRO!K$5&amp;$E163),'Hoja de Trabajo para listado'!$DE$151:$DG$151,0)),0)+IFERROR(INDEX('Hoja de Trabajo para listado'!$CD$155:$DC$1048576,MATCH($A163,'Hoja de Trabajo para listado'!$CD$155:$CD$1048576,0),MATCH((CUADRO!K$5&amp;$E163),'Hoja de Trabajo para listado'!$CD$151:$DC$151,0)),0)</f>
        <v>0</v>
      </c>
      <c r="L163" s="316">
        <f ca="1">+IFERROR(INDEX('Hoja de Trabajo para listado'!$A$155:$Z$1048576,MATCH($A163,'Hoja de Trabajo para listado'!$A$155:$A$1048576,0),MATCH((CUADRO!L$5&amp;$E163),'Hoja de Trabajo para listado'!$A$151:$Z$151,0)),0)+IFERROR(INDEX('Hoja de Trabajo para listado'!$AB$155:$BA$1048576,MATCH($A163,'Hoja de Trabajo para listado'!$AB$155:$AB$1048576,0),MATCH((CUADRO!L$5&amp;$E163),'Hoja de Trabajo para listado'!$AB$151:$BA$151,0)),0)+IFERROR(INDEX('Hoja de Trabajo para listado'!$BC$155:$CB$1048576,MATCH($A163,'Hoja de Trabajo para listado'!$BC$155:$BC$1048576,0),MATCH((CUADRO!L$5&amp;$E163),'Hoja de Trabajo para listado'!$BC$151:$CB$151,0)),0)+IFERROR(INDEX('Hoja de Trabajo para listado'!$DE$153:$DG$274,MATCH($A163,'Hoja de Trabajo para listado'!$DE$153:$DE$1048576,0),MATCH((CUADRO!L$5&amp;$E163),'Hoja de Trabajo para listado'!$DE$151:$DG$151,0)),0)+IFERROR(INDEX('Hoja de Trabajo para listado'!$CD$155:$DC$1048576,MATCH($A163,'Hoja de Trabajo para listado'!$CD$155:$CD$1048576,0),MATCH((CUADRO!L$5&amp;$E163),'Hoja de Trabajo para listado'!$CD$151:$DC$151,0)),0)</f>
        <v>0</v>
      </c>
      <c r="M163" s="316">
        <f ca="1">+IFERROR(INDEX('Hoja de Trabajo para listado'!$A$155:$Z$1048576,MATCH($A163,'Hoja de Trabajo para listado'!$A$155:$A$1048576,0),MATCH((CUADRO!M$5&amp;$E163),'Hoja de Trabajo para listado'!$A$151:$Z$151,0)),0)+IFERROR(INDEX('Hoja de Trabajo para listado'!$AB$155:$BA$1048576,MATCH($A163,'Hoja de Trabajo para listado'!$AB$155:$AB$1048576,0),MATCH((CUADRO!M$5&amp;$E163),'Hoja de Trabajo para listado'!$AB$151:$BA$151,0)),0)+IFERROR(INDEX('Hoja de Trabajo para listado'!$BC$155:$CB$1048576,MATCH($A163,'Hoja de Trabajo para listado'!$BC$155:$BC$1048576,0),MATCH((CUADRO!M$5&amp;$E163),'Hoja de Trabajo para listado'!$BC$151:$CB$151,0)),0)+IFERROR(INDEX('Hoja de Trabajo para listado'!$DE$153:$DG$274,MATCH($A163,'Hoja de Trabajo para listado'!$DE$153:$DE$1048576,0),MATCH((CUADRO!M$5&amp;$E163),'Hoja de Trabajo para listado'!$DE$151:$DG$151,0)),0)+IFERROR(INDEX('Hoja de Trabajo para listado'!$CD$155:$DC$1048576,MATCH($A163,'Hoja de Trabajo para listado'!$CD$155:$CD$1048576,0),MATCH((CUADRO!M$5&amp;$E163),'Hoja de Trabajo para listado'!$CD$151:$DC$151,0)),0)</f>
        <v>0</v>
      </c>
      <c r="N163" s="316">
        <f ca="1">+IFERROR(INDEX('Hoja de Trabajo para listado'!$A$155:$Z$1048576,MATCH($A163,'Hoja de Trabajo para listado'!$A$155:$A$1048576,0),MATCH((CUADRO!N$5&amp;$E163),'Hoja de Trabajo para listado'!$A$151:$Z$151,0)),0)+IFERROR(INDEX('Hoja de Trabajo para listado'!$AB$155:$BA$1048576,MATCH($A163,'Hoja de Trabajo para listado'!$AB$155:$AB$1048576,0),MATCH((CUADRO!N$5&amp;$E163),'Hoja de Trabajo para listado'!$AB$151:$BA$151,0)),0)+IFERROR(INDEX('Hoja de Trabajo para listado'!$BC$155:$CB$1048576,MATCH($A163,'Hoja de Trabajo para listado'!$BC$155:$BC$1048576,0),MATCH((CUADRO!N$5&amp;$E163),'Hoja de Trabajo para listado'!$BC$151:$CB$151,0)),0)+IFERROR(INDEX('Hoja de Trabajo para listado'!$DE$153:$DG$274,MATCH($A163,'Hoja de Trabajo para listado'!$DE$153:$DE$1048576,0),MATCH((CUADRO!N$5&amp;$E163),'Hoja de Trabajo para listado'!$DE$151:$DG$151,0)),0)+IFERROR(INDEX('Hoja de Trabajo para listado'!$CD$155:$DC$1048576,MATCH($A163,'Hoja de Trabajo para listado'!$CD$155:$CD$1048576,0),MATCH((CUADRO!N$5&amp;$E163),'Hoja de Trabajo para listado'!$CD$151:$DC$151,0)),0)</f>
        <v>0</v>
      </c>
      <c r="O163" s="316">
        <f ca="1">+IFERROR(INDEX('Hoja de Trabajo para listado'!$A$155:$Z$1048576,MATCH($A163,'Hoja de Trabajo para listado'!$A$155:$A$1048576,0),MATCH((CUADRO!O$5&amp;$E163),'Hoja de Trabajo para listado'!$A$151:$Z$151,0)),0)+IFERROR(INDEX('Hoja de Trabajo para listado'!$AB$155:$BA$1048576,MATCH($A163,'Hoja de Trabajo para listado'!$AB$155:$AB$1048576,0),MATCH((CUADRO!O$5&amp;$E163),'Hoja de Trabajo para listado'!$AB$151:$BA$151,0)),0)+IFERROR(INDEX('Hoja de Trabajo para listado'!$BC$155:$CB$1048576,MATCH($A163,'Hoja de Trabajo para listado'!$BC$155:$BC$1048576,0),MATCH((CUADRO!O$5&amp;$E163),'Hoja de Trabajo para listado'!$BC$151:$CB$151,0)),0)+IFERROR(INDEX('Hoja de Trabajo para listado'!$DE$153:$DG$274,MATCH($A163,'Hoja de Trabajo para listado'!$DE$153:$DE$1048576,0),MATCH((CUADRO!O$5&amp;$E163),'Hoja de Trabajo para listado'!$DE$151:$DG$151,0)),0)+IFERROR(INDEX('Hoja de Trabajo para listado'!$CD$155:$DC$1048576,MATCH($A163,'Hoja de Trabajo para listado'!$CD$155:$CD$1048576,0),MATCH((CUADRO!O$5&amp;$E163),'Hoja de Trabajo para listado'!$CD$151:$DC$151,0)),0)</f>
        <v>0</v>
      </c>
      <c r="P163" s="316">
        <f ca="1">+IFERROR(INDEX('Hoja de Trabajo para listado'!$A$155:$Z$1048576,MATCH($A163,'Hoja de Trabajo para listado'!$A$155:$A$1048576,0),MATCH((CUADRO!P$5&amp;$E163),'Hoja de Trabajo para listado'!$A$151:$Z$151,0)),0)+IFERROR(INDEX('Hoja de Trabajo para listado'!$AB$155:$BA$1048576,MATCH($A163,'Hoja de Trabajo para listado'!$AB$155:$AB$1048576,0),MATCH((CUADRO!P$5&amp;$E163),'Hoja de Trabajo para listado'!$AB$151:$BA$151,0)),0)+IFERROR(INDEX('Hoja de Trabajo para listado'!$BC$155:$CB$1048576,MATCH($A163,'Hoja de Trabajo para listado'!$BC$155:$BC$1048576,0),MATCH((CUADRO!P$5&amp;$E163),'Hoja de Trabajo para listado'!$BC$151:$CB$151,0)),0)+IFERROR(INDEX('Hoja de Trabajo para listado'!$DE$153:$DG$274,MATCH($A163,'Hoja de Trabajo para listado'!$DE$153:$DE$1048576,0),MATCH((CUADRO!P$5&amp;$E163),'Hoja de Trabajo para listado'!$DE$151:$DG$151,0)),0)+IFERROR(INDEX('Hoja de Trabajo para listado'!$CD$155:$DC$1048576,MATCH($A163,'Hoja de Trabajo para listado'!$CD$155:$CD$1048576,0),MATCH((CUADRO!P$5&amp;$E163),'Hoja de Trabajo para listado'!$CD$151:$DC$151,0)),0)</f>
        <v>0</v>
      </c>
      <c r="Q163" s="316">
        <f ca="1">+IFERROR(INDEX('Hoja de Trabajo para listado'!$A$155:$Z$1048576,MATCH($A163,'Hoja de Trabajo para listado'!$A$155:$A$1048576,0),MATCH((CUADRO!Q$5&amp;$E163),'Hoja de Trabajo para listado'!$A$151:$Z$151,0)),0)+IFERROR(INDEX('Hoja de Trabajo para listado'!$AB$155:$BA$1048576,MATCH($A163,'Hoja de Trabajo para listado'!$AB$155:$AB$1048576,0),MATCH((CUADRO!Q$5&amp;$E163),'Hoja de Trabajo para listado'!$AB$151:$BA$151,0)),0)+IFERROR(INDEX('Hoja de Trabajo para listado'!$BC$155:$CB$1048576,MATCH($A163,'Hoja de Trabajo para listado'!$BC$155:$BC$1048576,0),MATCH((CUADRO!Q$5&amp;$E163),'Hoja de Trabajo para listado'!$BC$151:$CB$151,0)),0)+IFERROR(INDEX('Hoja de Trabajo para listado'!$DE$153:$DG$274,MATCH($A163,'Hoja de Trabajo para listado'!$DE$153:$DE$1048576,0),MATCH((CUADRO!Q$5&amp;$E163),'Hoja de Trabajo para listado'!$DE$151:$DG$151,0)),0)+IFERROR(INDEX('Hoja de Trabajo para listado'!$CD$155:$DC$1048576,MATCH($A163,'Hoja de Trabajo para listado'!$CD$155:$CD$1048576,0),MATCH((CUADRO!Q$5&amp;$E163),'Hoja de Trabajo para listado'!$CD$151:$DC$151,0)),0)</f>
        <v>0</v>
      </c>
      <c r="R163" s="316">
        <f t="shared" ca="1" si="4"/>
        <v>0</v>
      </c>
      <c r="S163" s="344">
        <f ca="1">+R162+R163</f>
        <v>0</v>
      </c>
      <c r="T163" s="316">
        <f ca="1">+S163</f>
        <v>0</v>
      </c>
      <c r="U163" s="315">
        <f t="shared" si="5"/>
        <v>2</v>
      </c>
      <c r="V163" s="319" t="str">
        <f>+VLOOKUP(A163,bd_lista!$A$3:$E$593,5,FALSE)</f>
        <v>Gobiernos Autonomos Municipales</v>
      </c>
      <c r="W163" s="426"/>
    </row>
    <row r="164" spans="1:23" ht="15" hidden="1" customHeight="1">
      <c r="A164" s="325">
        <v>1116</v>
      </c>
      <c r="B164" s="427">
        <f>+A164</f>
        <v>1116</v>
      </c>
      <c r="C164" s="318" t="str">
        <f>+VLOOKUP(A164,bd_lista!$A$3:$C$593,3,FALSE)</f>
        <v>Gobierno Autónomo Municipal de San Pablo de Huacareta</v>
      </c>
      <c r="D164" s="429" t="str">
        <f>+C164</f>
        <v>Gobierno Autónomo Municipal de San Pablo de Huacareta</v>
      </c>
      <c r="E164" s="346" t="s">
        <v>1418</v>
      </c>
      <c r="F164" s="314">
        <f ca="1">+IFERROR(INDEX('Hoja de Trabajo para listado'!$A$155:$Z$1048576,MATCH($A164,'Hoja de Trabajo para listado'!$A$155:$A$1048576,0),MATCH((CUADRO!F$5&amp;$E164),'Hoja de Trabajo para listado'!$A$151:$Z$151,0)),0)+IFERROR(INDEX('Hoja de Trabajo para listado'!$AB$155:$BA$1048576,MATCH($A164,'Hoja de Trabajo para listado'!$AB$155:$AB$1048576,0),MATCH((CUADRO!F$5&amp;$E164),'Hoja de Trabajo para listado'!$AB$151:$BA$151,0)),0)+IFERROR(INDEX('Hoja de Trabajo para listado'!$BC$155:$CB$1048576,MATCH($A164,'Hoja de Trabajo para listado'!$BC$155:$BC$1048576,0),MATCH((CUADRO!F$5&amp;$E164),'Hoja de Trabajo para listado'!$BC$151:$CB$151,0)),0)+IFERROR(INDEX('Hoja de Trabajo para listado'!$DE$153:$DG$274,MATCH($A164,'Hoja de Trabajo para listado'!$DE$153:$DE$1048576,0),MATCH((CUADRO!F$5&amp;$E164),'Hoja de Trabajo para listado'!$DE$151:$DG$151,0)),0)+IFERROR(INDEX('Hoja de Trabajo para listado'!$CD$155:$DC$1048576,MATCH($A164,'Hoja de Trabajo para listado'!$CD$155:$CD$1048576,0),MATCH((CUADRO!F$5&amp;$E164),'Hoja de Trabajo para listado'!$CD$151:$DC$151,0)),0)</f>
        <v>0</v>
      </c>
      <c r="G164" s="314">
        <f ca="1">+IFERROR(INDEX('Hoja de Trabajo para listado'!$A$155:$Z$1048576,MATCH($A164,'Hoja de Trabajo para listado'!$A$155:$A$1048576,0),MATCH((CUADRO!G$5&amp;$E164),'Hoja de Trabajo para listado'!$A$151:$Z$151,0)),0)+IFERROR(INDEX('Hoja de Trabajo para listado'!$AB$155:$BA$1048576,MATCH($A164,'Hoja de Trabajo para listado'!$AB$155:$AB$1048576,0),MATCH((CUADRO!G$5&amp;$E164),'Hoja de Trabajo para listado'!$AB$151:$BA$151,0)),0)+IFERROR(INDEX('Hoja de Trabajo para listado'!$BC$155:$CB$1048576,MATCH($A164,'Hoja de Trabajo para listado'!$BC$155:$BC$1048576,0),MATCH((CUADRO!G$5&amp;$E164),'Hoja de Trabajo para listado'!$BC$151:$CB$151,0)),0)+IFERROR(INDEX('Hoja de Trabajo para listado'!$DE$153:$DG$274,MATCH($A164,'Hoja de Trabajo para listado'!$DE$153:$DE$1048576,0),MATCH((CUADRO!G$5&amp;$E164),'Hoja de Trabajo para listado'!$DE$151:$DG$151,0)),0)+IFERROR(INDEX('Hoja de Trabajo para listado'!$CD$155:$DC$1048576,MATCH($A164,'Hoja de Trabajo para listado'!$CD$155:$CD$1048576,0),MATCH((CUADRO!G$5&amp;$E164),'Hoja de Trabajo para listado'!$CD$151:$DC$151,0)),0)</f>
        <v>0</v>
      </c>
      <c r="H164" s="314">
        <f ca="1">+IFERROR(INDEX('Hoja de Trabajo para listado'!$A$155:$Z$1048576,MATCH($A164,'Hoja de Trabajo para listado'!$A$155:$A$1048576,0),MATCH((CUADRO!H$5&amp;$E164),'Hoja de Trabajo para listado'!$A$151:$Z$151,0)),0)+IFERROR(INDEX('Hoja de Trabajo para listado'!$AB$155:$BA$1048576,MATCH($A164,'Hoja de Trabajo para listado'!$AB$155:$AB$1048576,0),MATCH((CUADRO!H$5&amp;$E164),'Hoja de Trabajo para listado'!$AB$151:$BA$151,0)),0)+IFERROR(INDEX('Hoja de Trabajo para listado'!$BC$155:$CB$1048576,MATCH($A164,'Hoja de Trabajo para listado'!$BC$155:$BC$1048576,0),MATCH((CUADRO!H$5&amp;$E164),'Hoja de Trabajo para listado'!$BC$151:$CB$151,0)),0)+IFERROR(INDEX('Hoja de Trabajo para listado'!$DE$153:$DG$274,MATCH($A164,'Hoja de Trabajo para listado'!$DE$153:$DE$1048576,0),MATCH((CUADRO!H$5&amp;$E164),'Hoja de Trabajo para listado'!$DE$151:$DG$151,0)),0)+IFERROR(INDEX('Hoja de Trabajo para listado'!$CD$155:$DC$1048576,MATCH($A164,'Hoja de Trabajo para listado'!$CD$155:$CD$1048576,0),MATCH((CUADRO!H$5&amp;$E164),'Hoja de Trabajo para listado'!$CD$151:$DC$151,0)),0)</f>
        <v>0</v>
      </c>
      <c r="I164" s="314">
        <f ca="1">+IFERROR(INDEX('Hoja de Trabajo para listado'!$A$155:$Z$1048576,MATCH($A164,'Hoja de Trabajo para listado'!$A$155:$A$1048576,0),MATCH((CUADRO!I$5&amp;$E164),'Hoja de Trabajo para listado'!$A$151:$Z$151,0)),0)+IFERROR(INDEX('Hoja de Trabajo para listado'!$AB$155:$BA$1048576,MATCH($A164,'Hoja de Trabajo para listado'!$AB$155:$AB$1048576,0),MATCH((CUADRO!I$5&amp;$E164),'Hoja de Trabajo para listado'!$AB$151:$BA$151,0)),0)+IFERROR(INDEX('Hoja de Trabajo para listado'!$BC$155:$CB$1048576,MATCH($A164,'Hoja de Trabajo para listado'!$BC$155:$BC$1048576,0),MATCH((CUADRO!I$5&amp;$E164),'Hoja de Trabajo para listado'!$BC$151:$CB$151,0)),0)+IFERROR(INDEX('Hoja de Trabajo para listado'!$DE$153:$DG$274,MATCH($A164,'Hoja de Trabajo para listado'!$DE$153:$DE$1048576,0),MATCH((CUADRO!I$5&amp;$E164),'Hoja de Trabajo para listado'!$DE$151:$DG$151,0)),0)+IFERROR(INDEX('Hoja de Trabajo para listado'!$CD$155:$DC$1048576,MATCH($A164,'Hoja de Trabajo para listado'!$CD$155:$CD$1048576,0),MATCH((CUADRO!I$5&amp;$E164),'Hoja de Trabajo para listado'!$CD$151:$DC$151,0)),0)</f>
        <v>0</v>
      </c>
      <c r="J164" s="314">
        <f ca="1">+IFERROR(INDEX('Hoja de Trabajo para listado'!$A$155:$Z$1048576,MATCH($A164,'Hoja de Trabajo para listado'!$A$155:$A$1048576,0),MATCH((CUADRO!J$5&amp;$E164),'Hoja de Trabajo para listado'!$A$151:$Z$151,0)),0)+IFERROR(INDEX('Hoja de Trabajo para listado'!$AB$155:$BA$1048576,MATCH($A164,'Hoja de Trabajo para listado'!$AB$155:$AB$1048576,0),MATCH((CUADRO!J$5&amp;$E164),'Hoja de Trabajo para listado'!$AB$151:$BA$151,0)),0)+IFERROR(INDEX('Hoja de Trabajo para listado'!$BC$155:$CB$1048576,MATCH($A164,'Hoja de Trabajo para listado'!$BC$155:$BC$1048576,0),MATCH((CUADRO!J$5&amp;$E164),'Hoja de Trabajo para listado'!$BC$151:$CB$151,0)),0)+IFERROR(INDEX('Hoja de Trabajo para listado'!$DE$153:$DG$274,MATCH($A164,'Hoja de Trabajo para listado'!$DE$153:$DE$1048576,0),MATCH((CUADRO!J$5&amp;$E164),'Hoja de Trabajo para listado'!$DE$151:$DG$151,0)),0)+IFERROR(INDEX('Hoja de Trabajo para listado'!$CD$155:$DC$1048576,MATCH($A164,'Hoja de Trabajo para listado'!$CD$155:$CD$1048576,0),MATCH((CUADRO!J$5&amp;$E164),'Hoja de Trabajo para listado'!$CD$151:$DC$151,0)),0)</f>
        <v>0</v>
      </c>
      <c r="K164" s="314">
        <f ca="1">+IFERROR(INDEX('Hoja de Trabajo para listado'!$A$155:$Z$1048576,MATCH($A164,'Hoja de Trabajo para listado'!$A$155:$A$1048576,0),MATCH((CUADRO!K$5&amp;$E164),'Hoja de Trabajo para listado'!$A$151:$Z$151,0)),0)+IFERROR(INDEX('Hoja de Trabajo para listado'!$AB$155:$BA$1048576,MATCH($A164,'Hoja de Trabajo para listado'!$AB$155:$AB$1048576,0),MATCH((CUADRO!K$5&amp;$E164),'Hoja de Trabajo para listado'!$AB$151:$BA$151,0)),0)+IFERROR(INDEX('Hoja de Trabajo para listado'!$BC$155:$CB$1048576,MATCH($A164,'Hoja de Trabajo para listado'!$BC$155:$BC$1048576,0),MATCH((CUADRO!K$5&amp;$E164),'Hoja de Trabajo para listado'!$BC$151:$CB$151,0)),0)+IFERROR(INDEX('Hoja de Trabajo para listado'!$DE$153:$DG$274,MATCH($A164,'Hoja de Trabajo para listado'!$DE$153:$DE$1048576,0),MATCH((CUADRO!K$5&amp;$E164),'Hoja de Trabajo para listado'!$DE$151:$DG$151,0)),0)+IFERROR(INDEX('Hoja de Trabajo para listado'!$CD$155:$DC$1048576,MATCH($A164,'Hoja de Trabajo para listado'!$CD$155:$CD$1048576,0),MATCH((CUADRO!K$5&amp;$E164),'Hoja de Trabajo para listado'!$CD$151:$DC$151,0)),0)</f>
        <v>0</v>
      </c>
      <c r="L164" s="314">
        <f ca="1">+IFERROR(INDEX('Hoja de Trabajo para listado'!$A$155:$Z$1048576,MATCH($A164,'Hoja de Trabajo para listado'!$A$155:$A$1048576,0),MATCH((CUADRO!L$5&amp;$E164),'Hoja de Trabajo para listado'!$A$151:$Z$151,0)),0)+IFERROR(INDEX('Hoja de Trabajo para listado'!$AB$155:$BA$1048576,MATCH($A164,'Hoja de Trabajo para listado'!$AB$155:$AB$1048576,0),MATCH((CUADRO!L$5&amp;$E164),'Hoja de Trabajo para listado'!$AB$151:$BA$151,0)),0)+IFERROR(INDEX('Hoja de Trabajo para listado'!$BC$155:$CB$1048576,MATCH($A164,'Hoja de Trabajo para listado'!$BC$155:$BC$1048576,0),MATCH((CUADRO!L$5&amp;$E164),'Hoja de Trabajo para listado'!$BC$151:$CB$151,0)),0)+IFERROR(INDEX('Hoja de Trabajo para listado'!$DE$153:$DG$274,MATCH($A164,'Hoja de Trabajo para listado'!$DE$153:$DE$1048576,0),MATCH((CUADRO!L$5&amp;$E164),'Hoja de Trabajo para listado'!$DE$151:$DG$151,0)),0)+IFERROR(INDEX('Hoja de Trabajo para listado'!$CD$155:$DC$1048576,MATCH($A164,'Hoja de Trabajo para listado'!$CD$155:$CD$1048576,0),MATCH((CUADRO!L$5&amp;$E164),'Hoja de Trabajo para listado'!$CD$151:$DC$151,0)),0)</f>
        <v>0</v>
      </c>
      <c r="M164" s="314">
        <f ca="1">+IFERROR(INDEX('Hoja de Trabajo para listado'!$A$155:$Z$1048576,MATCH($A164,'Hoja de Trabajo para listado'!$A$155:$A$1048576,0),MATCH((CUADRO!M$5&amp;$E164),'Hoja de Trabajo para listado'!$A$151:$Z$151,0)),0)+IFERROR(INDEX('Hoja de Trabajo para listado'!$AB$155:$BA$1048576,MATCH($A164,'Hoja de Trabajo para listado'!$AB$155:$AB$1048576,0),MATCH((CUADRO!M$5&amp;$E164),'Hoja de Trabajo para listado'!$AB$151:$BA$151,0)),0)+IFERROR(INDEX('Hoja de Trabajo para listado'!$BC$155:$CB$1048576,MATCH($A164,'Hoja de Trabajo para listado'!$BC$155:$BC$1048576,0),MATCH((CUADRO!M$5&amp;$E164),'Hoja de Trabajo para listado'!$BC$151:$CB$151,0)),0)+IFERROR(INDEX('Hoja de Trabajo para listado'!$DE$153:$DG$274,MATCH($A164,'Hoja de Trabajo para listado'!$DE$153:$DE$1048576,0),MATCH((CUADRO!M$5&amp;$E164),'Hoja de Trabajo para listado'!$DE$151:$DG$151,0)),0)+IFERROR(INDEX('Hoja de Trabajo para listado'!$CD$155:$DC$1048576,MATCH($A164,'Hoja de Trabajo para listado'!$CD$155:$CD$1048576,0),MATCH((CUADRO!M$5&amp;$E164),'Hoja de Trabajo para listado'!$CD$151:$DC$151,0)),0)</f>
        <v>0</v>
      </c>
      <c r="N164" s="314">
        <f ca="1">+IFERROR(INDEX('Hoja de Trabajo para listado'!$A$155:$Z$1048576,MATCH($A164,'Hoja de Trabajo para listado'!$A$155:$A$1048576,0),MATCH((CUADRO!N$5&amp;$E164),'Hoja de Trabajo para listado'!$A$151:$Z$151,0)),0)+IFERROR(INDEX('Hoja de Trabajo para listado'!$AB$155:$BA$1048576,MATCH($A164,'Hoja de Trabajo para listado'!$AB$155:$AB$1048576,0),MATCH((CUADRO!N$5&amp;$E164),'Hoja de Trabajo para listado'!$AB$151:$BA$151,0)),0)+IFERROR(INDEX('Hoja de Trabajo para listado'!$BC$155:$CB$1048576,MATCH($A164,'Hoja de Trabajo para listado'!$BC$155:$BC$1048576,0),MATCH((CUADRO!N$5&amp;$E164),'Hoja de Trabajo para listado'!$BC$151:$CB$151,0)),0)+IFERROR(INDEX('Hoja de Trabajo para listado'!$DE$153:$DG$274,MATCH($A164,'Hoja de Trabajo para listado'!$DE$153:$DE$1048576,0),MATCH((CUADRO!N$5&amp;$E164),'Hoja de Trabajo para listado'!$DE$151:$DG$151,0)),0)+IFERROR(INDEX('Hoja de Trabajo para listado'!$CD$155:$DC$1048576,MATCH($A164,'Hoja de Trabajo para listado'!$CD$155:$CD$1048576,0),MATCH((CUADRO!N$5&amp;$E164),'Hoja de Trabajo para listado'!$CD$151:$DC$151,0)),0)</f>
        <v>0</v>
      </c>
      <c r="O164" s="314">
        <f ca="1">+IFERROR(INDEX('Hoja de Trabajo para listado'!$A$155:$Z$1048576,MATCH($A164,'Hoja de Trabajo para listado'!$A$155:$A$1048576,0),MATCH((CUADRO!O$5&amp;$E164),'Hoja de Trabajo para listado'!$A$151:$Z$151,0)),0)+IFERROR(INDEX('Hoja de Trabajo para listado'!$AB$155:$BA$1048576,MATCH($A164,'Hoja de Trabajo para listado'!$AB$155:$AB$1048576,0),MATCH((CUADRO!O$5&amp;$E164),'Hoja de Trabajo para listado'!$AB$151:$BA$151,0)),0)+IFERROR(INDEX('Hoja de Trabajo para listado'!$BC$155:$CB$1048576,MATCH($A164,'Hoja de Trabajo para listado'!$BC$155:$BC$1048576,0),MATCH((CUADRO!O$5&amp;$E164),'Hoja de Trabajo para listado'!$BC$151:$CB$151,0)),0)+IFERROR(INDEX('Hoja de Trabajo para listado'!$DE$153:$DG$274,MATCH($A164,'Hoja de Trabajo para listado'!$DE$153:$DE$1048576,0),MATCH((CUADRO!O$5&amp;$E164),'Hoja de Trabajo para listado'!$DE$151:$DG$151,0)),0)+IFERROR(INDEX('Hoja de Trabajo para listado'!$CD$155:$DC$1048576,MATCH($A164,'Hoja de Trabajo para listado'!$CD$155:$CD$1048576,0),MATCH((CUADRO!O$5&amp;$E164),'Hoja de Trabajo para listado'!$CD$151:$DC$151,0)),0)</f>
        <v>0</v>
      </c>
      <c r="P164" s="314">
        <f ca="1">+IFERROR(INDEX('Hoja de Trabajo para listado'!$A$155:$Z$1048576,MATCH($A164,'Hoja de Trabajo para listado'!$A$155:$A$1048576,0),MATCH((CUADRO!P$5&amp;$E164),'Hoja de Trabajo para listado'!$A$151:$Z$151,0)),0)+IFERROR(INDEX('Hoja de Trabajo para listado'!$AB$155:$BA$1048576,MATCH($A164,'Hoja de Trabajo para listado'!$AB$155:$AB$1048576,0),MATCH((CUADRO!P$5&amp;$E164),'Hoja de Trabajo para listado'!$AB$151:$BA$151,0)),0)+IFERROR(INDEX('Hoja de Trabajo para listado'!$BC$155:$CB$1048576,MATCH($A164,'Hoja de Trabajo para listado'!$BC$155:$BC$1048576,0),MATCH((CUADRO!P$5&amp;$E164),'Hoja de Trabajo para listado'!$BC$151:$CB$151,0)),0)+IFERROR(INDEX('Hoja de Trabajo para listado'!$DE$153:$DG$274,MATCH($A164,'Hoja de Trabajo para listado'!$DE$153:$DE$1048576,0),MATCH((CUADRO!P$5&amp;$E164),'Hoja de Trabajo para listado'!$DE$151:$DG$151,0)),0)+IFERROR(INDEX('Hoja de Trabajo para listado'!$CD$155:$DC$1048576,MATCH($A164,'Hoja de Trabajo para listado'!$CD$155:$CD$1048576,0),MATCH((CUADRO!P$5&amp;$E164),'Hoja de Trabajo para listado'!$CD$151:$DC$151,0)),0)</f>
        <v>0</v>
      </c>
      <c r="Q164" s="314">
        <f ca="1">+IFERROR(INDEX('Hoja de Trabajo para listado'!$A$155:$Z$1048576,MATCH($A164,'Hoja de Trabajo para listado'!$A$155:$A$1048576,0),MATCH((CUADRO!Q$5&amp;$E164),'Hoja de Trabajo para listado'!$A$151:$Z$151,0)),0)+IFERROR(INDEX('Hoja de Trabajo para listado'!$AB$155:$BA$1048576,MATCH($A164,'Hoja de Trabajo para listado'!$AB$155:$AB$1048576,0),MATCH((CUADRO!Q$5&amp;$E164),'Hoja de Trabajo para listado'!$AB$151:$BA$151,0)),0)+IFERROR(INDEX('Hoja de Trabajo para listado'!$BC$155:$CB$1048576,MATCH($A164,'Hoja de Trabajo para listado'!$BC$155:$BC$1048576,0),MATCH((CUADRO!Q$5&amp;$E164),'Hoja de Trabajo para listado'!$BC$151:$CB$151,0)),0)+IFERROR(INDEX('Hoja de Trabajo para listado'!$DE$153:$DG$274,MATCH($A164,'Hoja de Trabajo para listado'!$DE$153:$DE$1048576,0),MATCH((CUADRO!Q$5&amp;$E164),'Hoja de Trabajo para listado'!$DE$151:$DG$151,0)),0)+IFERROR(INDEX('Hoja de Trabajo para listado'!$CD$155:$DC$1048576,MATCH($A164,'Hoja de Trabajo para listado'!$CD$155:$CD$1048576,0),MATCH((CUADRO!Q$5&amp;$E164),'Hoja de Trabajo para listado'!$CD$151:$DC$151,0)),0)</f>
        <v>0</v>
      </c>
      <c r="R164" s="314">
        <f t="shared" ca="1" si="4"/>
        <v>0</v>
      </c>
      <c r="S164" s="345"/>
      <c r="T164" s="314">
        <f ca="1">+T165</f>
        <v>0</v>
      </c>
      <c r="U164" s="313">
        <f t="shared" si="5"/>
        <v>1</v>
      </c>
      <c r="V164" s="319" t="str">
        <f>+VLOOKUP(A164,bd_lista!$A$3:$E$593,5,FALSE)</f>
        <v>Gobiernos Autonomos Municipales</v>
      </c>
      <c r="W164" s="425" t="str">
        <f>+V164</f>
        <v>Gobiernos Autonomos Municipales</v>
      </c>
    </row>
    <row r="165" spans="1:23" ht="15" hidden="1" customHeight="1">
      <c r="A165" s="323">
        <v>1116</v>
      </c>
      <c r="B165" s="428"/>
      <c r="C165" s="319" t="str">
        <f>+VLOOKUP(A165,bd_lista!$A$3:$C$593,3,FALSE)</f>
        <v>Gobierno Autónomo Municipal de San Pablo de Huacareta</v>
      </c>
      <c r="D165" s="430"/>
      <c r="E165" s="347" t="s">
        <v>1419</v>
      </c>
      <c r="F165" s="316">
        <f ca="1">+IFERROR(INDEX('Hoja de Trabajo para listado'!$A$155:$Z$1048576,MATCH($A165,'Hoja de Trabajo para listado'!$A$155:$A$1048576,0),MATCH((CUADRO!F$5&amp;$E165),'Hoja de Trabajo para listado'!$A$151:$Z$151,0)),0)+IFERROR(INDEX('Hoja de Trabajo para listado'!$AB$155:$BA$1048576,MATCH($A165,'Hoja de Trabajo para listado'!$AB$155:$AB$1048576,0),MATCH((CUADRO!F$5&amp;$E165),'Hoja de Trabajo para listado'!$AB$151:$BA$151,0)),0)+IFERROR(INDEX('Hoja de Trabajo para listado'!$BC$155:$CB$1048576,MATCH($A165,'Hoja de Trabajo para listado'!$BC$155:$BC$1048576,0),MATCH((CUADRO!F$5&amp;$E165),'Hoja de Trabajo para listado'!$BC$151:$CB$151,0)),0)+IFERROR(INDEX('Hoja de Trabajo para listado'!$DE$153:$DG$274,MATCH($A165,'Hoja de Trabajo para listado'!$DE$153:$DE$1048576,0),MATCH((CUADRO!F$5&amp;$E165),'Hoja de Trabajo para listado'!$DE$151:$DG$151,0)),0)+IFERROR(INDEX('Hoja de Trabajo para listado'!$CD$155:$DC$1048576,MATCH($A165,'Hoja de Trabajo para listado'!$CD$155:$CD$1048576,0),MATCH((CUADRO!F$5&amp;$E165),'Hoja de Trabajo para listado'!$CD$151:$DC$151,0)),0)</f>
        <v>0</v>
      </c>
      <c r="G165" s="316">
        <f ca="1">+IFERROR(INDEX('Hoja de Trabajo para listado'!$A$155:$Z$1048576,MATCH($A165,'Hoja de Trabajo para listado'!$A$155:$A$1048576,0),MATCH((CUADRO!G$5&amp;$E165),'Hoja de Trabajo para listado'!$A$151:$Z$151,0)),0)+IFERROR(INDEX('Hoja de Trabajo para listado'!$AB$155:$BA$1048576,MATCH($A165,'Hoja de Trabajo para listado'!$AB$155:$AB$1048576,0),MATCH((CUADRO!G$5&amp;$E165),'Hoja de Trabajo para listado'!$AB$151:$BA$151,0)),0)+IFERROR(INDEX('Hoja de Trabajo para listado'!$BC$155:$CB$1048576,MATCH($A165,'Hoja de Trabajo para listado'!$BC$155:$BC$1048576,0),MATCH((CUADRO!G$5&amp;$E165),'Hoja de Trabajo para listado'!$BC$151:$CB$151,0)),0)+IFERROR(INDEX('Hoja de Trabajo para listado'!$DE$153:$DG$274,MATCH($A165,'Hoja de Trabajo para listado'!$DE$153:$DE$1048576,0),MATCH((CUADRO!G$5&amp;$E165),'Hoja de Trabajo para listado'!$DE$151:$DG$151,0)),0)+IFERROR(INDEX('Hoja de Trabajo para listado'!$CD$155:$DC$1048576,MATCH($A165,'Hoja de Trabajo para listado'!$CD$155:$CD$1048576,0),MATCH((CUADRO!G$5&amp;$E165),'Hoja de Trabajo para listado'!$CD$151:$DC$151,0)),0)</f>
        <v>0</v>
      </c>
      <c r="H165" s="316">
        <f ca="1">+IFERROR(INDEX('Hoja de Trabajo para listado'!$A$155:$Z$1048576,MATCH($A165,'Hoja de Trabajo para listado'!$A$155:$A$1048576,0),MATCH((CUADRO!H$5&amp;$E165),'Hoja de Trabajo para listado'!$A$151:$Z$151,0)),0)+IFERROR(INDEX('Hoja de Trabajo para listado'!$AB$155:$BA$1048576,MATCH($A165,'Hoja de Trabajo para listado'!$AB$155:$AB$1048576,0),MATCH((CUADRO!H$5&amp;$E165),'Hoja de Trabajo para listado'!$AB$151:$BA$151,0)),0)+IFERROR(INDEX('Hoja de Trabajo para listado'!$BC$155:$CB$1048576,MATCH($A165,'Hoja de Trabajo para listado'!$BC$155:$BC$1048576,0),MATCH((CUADRO!H$5&amp;$E165),'Hoja de Trabajo para listado'!$BC$151:$CB$151,0)),0)+IFERROR(INDEX('Hoja de Trabajo para listado'!$DE$153:$DG$274,MATCH($A165,'Hoja de Trabajo para listado'!$DE$153:$DE$1048576,0),MATCH((CUADRO!H$5&amp;$E165),'Hoja de Trabajo para listado'!$DE$151:$DG$151,0)),0)+IFERROR(INDEX('Hoja de Trabajo para listado'!$CD$155:$DC$1048576,MATCH($A165,'Hoja de Trabajo para listado'!$CD$155:$CD$1048576,0),MATCH((CUADRO!H$5&amp;$E165),'Hoja de Trabajo para listado'!$CD$151:$DC$151,0)),0)</f>
        <v>0</v>
      </c>
      <c r="I165" s="316">
        <f ca="1">+IFERROR(INDEX('Hoja de Trabajo para listado'!$A$155:$Z$1048576,MATCH($A165,'Hoja de Trabajo para listado'!$A$155:$A$1048576,0),MATCH((CUADRO!I$5&amp;$E165),'Hoja de Trabajo para listado'!$A$151:$Z$151,0)),0)+IFERROR(INDEX('Hoja de Trabajo para listado'!$AB$155:$BA$1048576,MATCH($A165,'Hoja de Trabajo para listado'!$AB$155:$AB$1048576,0),MATCH((CUADRO!I$5&amp;$E165),'Hoja de Trabajo para listado'!$AB$151:$BA$151,0)),0)+IFERROR(INDEX('Hoja de Trabajo para listado'!$BC$155:$CB$1048576,MATCH($A165,'Hoja de Trabajo para listado'!$BC$155:$BC$1048576,0),MATCH((CUADRO!I$5&amp;$E165),'Hoja de Trabajo para listado'!$BC$151:$CB$151,0)),0)+IFERROR(INDEX('Hoja de Trabajo para listado'!$DE$153:$DG$274,MATCH($A165,'Hoja de Trabajo para listado'!$DE$153:$DE$1048576,0),MATCH((CUADRO!I$5&amp;$E165),'Hoja de Trabajo para listado'!$DE$151:$DG$151,0)),0)+IFERROR(INDEX('Hoja de Trabajo para listado'!$CD$155:$DC$1048576,MATCH($A165,'Hoja de Trabajo para listado'!$CD$155:$CD$1048576,0),MATCH((CUADRO!I$5&amp;$E165),'Hoja de Trabajo para listado'!$CD$151:$DC$151,0)),0)</f>
        <v>0</v>
      </c>
      <c r="J165" s="316">
        <f ca="1">+IFERROR(INDEX('Hoja de Trabajo para listado'!$A$155:$Z$1048576,MATCH($A165,'Hoja de Trabajo para listado'!$A$155:$A$1048576,0),MATCH((CUADRO!J$5&amp;$E165),'Hoja de Trabajo para listado'!$A$151:$Z$151,0)),0)+IFERROR(INDEX('Hoja de Trabajo para listado'!$AB$155:$BA$1048576,MATCH($A165,'Hoja de Trabajo para listado'!$AB$155:$AB$1048576,0),MATCH((CUADRO!J$5&amp;$E165),'Hoja de Trabajo para listado'!$AB$151:$BA$151,0)),0)+IFERROR(INDEX('Hoja de Trabajo para listado'!$BC$155:$CB$1048576,MATCH($A165,'Hoja de Trabajo para listado'!$BC$155:$BC$1048576,0),MATCH((CUADRO!J$5&amp;$E165),'Hoja de Trabajo para listado'!$BC$151:$CB$151,0)),0)+IFERROR(INDEX('Hoja de Trabajo para listado'!$DE$153:$DG$274,MATCH($A165,'Hoja de Trabajo para listado'!$DE$153:$DE$1048576,0),MATCH((CUADRO!J$5&amp;$E165),'Hoja de Trabajo para listado'!$DE$151:$DG$151,0)),0)+IFERROR(INDEX('Hoja de Trabajo para listado'!$CD$155:$DC$1048576,MATCH($A165,'Hoja de Trabajo para listado'!$CD$155:$CD$1048576,0),MATCH((CUADRO!J$5&amp;$E165),'Hoja de Trabajo para listado'!$CD$151:$DC$151,0)),0)</f>
        <v>0</v>
      </c>
      <c r="K165" s="316">
        <f ca="1">+IFERROR(INDEX('Hoja de Trabajo para listado'!$A$155:$Z$1048576,MATCH($A165,'Hoja de Trabajo para listado'!$A$155:$A$1048576,0),MATCH((CUADRO!K$5&amp;$E165),'Hoja de Trabajo para listado'!$A$151:$Z$151,0)),0)+IFERROR(INDEX('Hoja de Trabajo para listado'!$AB$155:$BA$1048576,MATCH($A165,'Hoja de Trabajo para listado'!$AB$155:$AB$1048576,0),MATCH((CUADRO!K$5&amp;$E165),'Hoja de Trabajo para listado'!$AB$151:$BA$151,0)),0)+IFERROR(INDEX('Hoja de Trabajo para listado'!$BC$155:$CB$1048576,MATCH($A165,'Hoja de Trabajo para listado'!$BC$155:$BC$1048576,0),MATCH((CUADRO!K$5&amp;$E165),'Hoja de Trabajo para listado'!$BC$151:$CB$151,0)),0)+IFERROR(INDEX('Hoja de Trabajo para listado'!$DE$153:$DG$274,MATCH($A165,'Hoja de Trabajo para listado'!$DE$153:$DE$1048576,0),MATCH((CUADRO!K$5&amp;$E165),'Hoja de Trabajo para listado'!$DE$151:$DG$151,0)),0)+IFERROR(INDEX('Hoja de Trabajo para listado'!$CD$155:$DC$1048576,MATCH($A165,'Hoja de Trabajo para listado'!$CD$155:$CD$1048576,0),MATCH((CUADRO!K$5&amp;$E165),'Hoja de Trabajo para listado'!$CD$151:$DC$151,0)),0)</f>
        <v>0</v>
      </c>
      <c r="L165" s="316">
        <f ca="1">+IFERROR(INDEX('Hoja de Trabajo para listado'!$A$155:$Z$1048576,MATCH($A165,'Hoja de Trabajo para listado'!$A$155:$A$1048576,0),MATCH((CUADRO!L$5&amp;$E165),'Hoja de Trabajo para listado'!$A$151:$Z$151,0)),0)+IFERROR(INDEX('Hoja de Trabajo para listado'!$AB$155:$BA$1048576,MATCH($A165,'Hoja de Trabajo para listado'!$AB$155:$AB$1048576,0),MATCH((CUADRO!L$5&amp;$E165),'Hoja de Trabajo para listado'!$AB$151:$BA$151,0)),0)+IFERROR(INDEX('Hoja de Trabajo para listado'!$BC$155:$CB$1048576,MATCH($A165,'Hoja de Trabajo para listado'!$BC$155:$BC$1048576,0),MATCH((CUADRO!L$5&amp;$E165),'Hoja de Trabajo para listado'!$BC$151:$CB$151,0)),0)+IFERROR(INDEX('Hoja de Trabajo para listado'!$DE$153:$DG$274,MATCH($A165,'Hoja de Trabajo para listado'!$DE$153:$DE$1048576,0),MATCH((CUADRO!L$5&amp;$E165),'Hoja de Trabajo para listado'!$DE$151:$DG$151,0)),0)+IFERROR(INDEX('Hoja de Trabajo para listado'!$CD$155:$DC$1048576,MATCH($A165,'Hoja de Trabajo para listado'!$CD$155:$CD$1048576,0),MATCH((CUADRO!L$5&amp;$E165),'Hoja de Trabajo para listado'!$CD$151:$DC$151,0)),0)</f>
        <v>0</v>
      </c>
      <c r="M165" s="316">
        <f ca="1">+IFERROR(INDEX('Hoja de Trabajo para listado'!$A$155:$Z$1048576,MATCH($A165,'Hoja de Trabajo para listado'!$A$155:$A$1048576,0),MATCH((CUADRO!M$5&amp;$E165),'Hoja de Trabajo para listado'!$A$151:$Z$151,0)),0)+IFERROR(INDEX('Hoja de Trabajo para listado'!$AB$155:$BA$1048576,MATCH($A165,'Hoja de Trabajo para listado'!$AB$155:$AB$1048576,0),MATCH((CUADRO!M$5&amp;$E165),'Hoja de Trabajo para listado'!$AB$151:$BA$151,0)),0)+IFERROR(INDEX('Hoja de Trabajo para listado'!$BC$155:$CB$1048576,MATCH($A165,'Hoja de Trabajo para listado'!$BC$155:$BC$1048576,0),MATCH((CUADRO!M$5&amp;$E165),'Hoja de Trabajo para listado'!$BC$151:$CB$151,0)),0)+IFERROR(INDEX('Hoja de Trabajo para listado'!$DE$153:$DG$274,MATCH($A165,'Hoja de Trabajo para listado'!$DE$153:$DE$1048576,0),MATCH((CUADRO!M$5&amp;$E165),'Hoja de Trabajo para listado'!$DE$151:$DG$151,0)),0)+IFERROR(INDEX('Hoja de Trabajo para listado'!$CD$155:$DC$1048576,MATCH($A165,'Hoja de Trabajo para listado'!$CD$155:$CD$1048576,0),MATCH((CUADRO!M$5&amp;$E165),'Hoja de Trabajo para listado'!$CD$151:$DC$151,0)),0)</f>
        <v>0</v>
      </c>
      <c r="N165" s="316">
        <f ca="1">+IFERROR(INDEX('Hoja de Trabajo para listado'!$A$155:$Z$1048576,MATCH($A165,'Hoja de Trabajo para listado'!$A$155:$A$1048576,0),MATCH((CUADRO!N$5&amp;$E165),'Hoja de Trabajo para listado'!$A$151:$Z$151,0)),0)+IFERROR(INDEX('Hoja de Trabajo para listado'!$AB$155:$BA$1048576,MATCH($A165,'Hoja de Trabajo para listado'!$AB$155:$AB$1048576,0),MATCH((CUADRO!N$5&amp;$E165),'Hoja de Trabajo para listado'!$AB$151:$BA$151,0)),0)+IFERROR(INDEX('Hoja de Trabajo para listado'!$BC$155:$CB$1048576,MATCH($A165,'Hoja de Trabajo para listado'!$BC$155:$BC$1048576,0),MATCH((CUADRO!N$5&amp;$E165),'Hoja de Trabajo para listado'!$BC$151:$CB$151,0)),0)+IFERROR(INDEX('Hoja de Trabajo para listado'!$DE$153:$DG$274,MATCH($A165,'Hoja de Trabajo para listado'!$DE$153:$DE$1048576,0),MATCH((CUADRO!N$5&amp;$E165),'Hoja de Trabajo para listado'!$DE$151:$DG$151,0)),0)+IFERROR(INDEX('Hoja de Trabajo para listado'!$CD$155:$DC$1048576,MATCH($A165,'Hoja de Trabajo para listado'!$CD$155:$CD$1048576,0),MATCH((CUADRO!N$5&amp;$E165),'Hoja de Trabajo para listado'!$CD$151:$DC$151,0)),0)</f>
        <v>0</v>
      </c>
      <c r="O165" s="316">
        <f ca="1">+IFERROR(INDEX('Hoja de Trabajo para listado'!$A$155:$Z$1048576,MATCH($A165,'Hoja de Trabajo para listado'!$A$155:$A$1048576,0),MATCH((CUADRO!O$5&amp;$E165),'Hoja de Trabajo para listado'!$A$151:$Z$151,0)),0)+IFERROR(INDEX('Hoja de Trabajo para listado'!$AB$155:$BA$1048576,MATCH($A165,'Hoja de Trabajo para listado'!$AB$155:$AB$1048576,0),MATCH((CUADRO!O$5&amp;$E165),'Hoja de Trabajo para listado'!$AB$151:$BA$151,0)),0)+IFERROR(INDEX('Hoja de Trabajo para listado'!$BC$155:$CB$1048576,MATCH($A165,'Hoja de Trabajo para listado'!$BC$155:$BC$1048576,0),MATCH((CUADRO!O$5&amp;$E165),'Hoja de Trabajo para listado'!$BC$151:$CB$151,0)),0)+IFERROR(INDEX('Hoja de Trabajo para listado'!$DE$153:$DG$274,MATCH($A165,'Hoja de Trabajo para listado'!$DE$153:$DE$1048576,0),MATCH((CUADRO!O$5&amp;$E165),'Hoja de Trabajo para listado'!$DE$151:$DG$151,0)),0)+IFERROR(INDEX('Hoja de Trabajo para listado'!$CD$155:$DC$1048576,MATCH($A165,'Hoja de Trabajo para listado'!$CD$155:$CD$1048576,0),MATCH((CUADRO!O$5&amp;$E165),'Hoja de Trabajo para listado'!$CD$151:$DC$151,0)),0)</f>
        <v>0</v>
      </c>
      <c r="P165" s="316">
        <f ca="1">+IFERROR(INDEX('Hoja de Trabajo para listado'!$A$155:$Z$1048576,MATCH($A165,'Hoja de Trabajo para listado'!$A$155:$A$1048576,0),MATCH((CUADRO!P$5&amp;$E165),'Hoja de Trabajo para listado'!$A$151:$Z$151,0)),0)+IFERROR(INDEX('Hoja de Trabajo para listado'!$AB$155:$BA$1048576,MATCH($A165,'Hoja de Trabajo para listado'!$AB$155:$AB$1048576,0),MATCH((CUADRO!P$5&amp;$E165),'Hoja de Trabajo para listado'!$AB$151:$BA$151,0)),0)+IFERROR(INDEX('Hoja de Trabajo para listado'!$BC$155:$CB$1048576,MATCH($A165,'Hoja de Trabajo para listado'!$BC$155:$BC$1048576,0),MATCH((CUADRO!P$5&amp;$E165),'Hoja de Trabajo para listado'!$BC$151:$CB$151,0)),0)+IFERROR(INDEX('Hoja de Trabajo para listado'!$DE$153:$DG$274,MATCH($A165,'Hoja de Trabajo para listado'!$DE$153:$DE$1048576,0),MATCH((CUADRO!P$5&amp;$E165),'Hoja de Trabajo para listado'!$DE$151:$DG$151,0)),0)+IFERROR(INDEX('Hoja de Trabajo para listado'!$CD$155:$DC$1048576,MATCH($A165,'Hoja de Trabajo para listado'!$CD$155:$CD$1048576,0),MATCH((CUADRO!P$5&amp;$E165),'Hoja de Trabajo para listado'!$CD$151:$DC$151,0)),0)</f>
        <v>0</v>
      </c>
      <c r="Q165" s="316">
        <f ca="1">+IFERROR(INDEX('Hoja de Trabajo para listado'!$A$155:$Z$1048576,MATCH($A165,'Hoja de Trabajo para listado'!$A$155:$A$1048576,0),MATCH((CUADRO!Q$5&amp;$E165),'Hoja de Trabajo para listado'!$A$151:$Z$151,0)),0)+IFERROR(INDEX('Hoja de Trabajo para listado'!$AB$155:$BA$1048576,MATCH($A165,'Hoja de Trabajo para listado'!$AB$155:$AB$1048576,0),MATCH((CUADRO!Q$5&amp;$E165),'Hoja de Trabajo para listado'!$AB$151:$BA$151,0)),0)+IFERROR(INDEX('Hoja de Trabajo para listado'!$BC$155:$CB$1048576,MATCH($A165,'Hoja de Trabajo para listado'!$BC$155:$BC$1048576,0),MATCH((CUADRO!Q$5&amp;$E165),'Hoja de Trabajo para listado'!$BC$151:$CB$151,0)),0)+IFERROR(INDEX('Hoja de Trabajo para listado'!$DE$153:$DG$274,MATCH($A165,'Hoja de Trabajo para listado'!$DE$153:$DE$1048576,0),MATCH((CUADRO!Q$5&amp;$E165),'Hoja de Trabajo para listado'!$DE$151:$DG$151,0)),0)+IFERROR(INDEX('Hoja de Trabajo para listado'!$CD$155:$DC$1048576,MATCH($A165,'Hoja de Trabajo para listado'!$CD$155:$CD$1048576,0),MATCH((CUADRO!Q$5&amp;$E165),'Hoja de Trabajo para listado'!$CD$151:$DC$151,0)),0)</f>
        <v>0</v>
      </c>
      <c r="R165" s="316">
        <f t="shared" ca="1" si="4"/>
        <v>0</v>
      </c>
      <c r="S165" s="344">
        <f ca="1">+R164+R165</f>
        <v>0</v>
      </c>
      <c r="T165" s="316">
        <f ca="1">+S165</f>
        <v>0</v>
      </c>
      <c r="U165" s="315">
        <f t="shared" si="5"/>
        <v>2</v>
      </c>
      <c r="V165" s="319" t="str">
        <f>+VLOOKUP(A165,bd_lista!$A$3:$E$593,5,FALSE)</f>
        <v>Gobiernos Autonomos Municipales</v>
      </c>
      <c r="W165" s="426"/>
    </row>
    <row r="166" spans="1:23" ht="15" hidden="1" customHeight="1">
      <c r="A166" s="325">
        <v>1117</v>
      </c>
      <c r="B166" s="427">
        <f>+A166</f>
        <v>1117</v>
      </c>
      <c r="C166" s="318" t="str">
        <f>+VLOOKUP(A166,bd_lista!$A$3:$C$593,3,FALSE)</f>
        <v>Gobierno Autónomo Municipal de Tarabuco</v>
      </c>
      <c r="D166" s="429" t="str">
        <f>+C166</f>
        <v>Gobierno Autónomo Municipal de Tarabuco</v>
      </c>
      <c r="E166" s="346" t="s">
        <v>1418</v>
      </c>
      <c r="F166" s="314">
        <f ca="1">+IFERROR(INDEX('Hoja de Trabajo para listado'!$A$155:$Z$1048576,MATCH($A166,'Hoja de Trabajo para listado'!$A$155:$A$1048576,0),MATCH((CUADRO!F$5&amp;$E166),'Hoja de Trabajo para listado'!$A$151:$Z$151,0)),0)+IFERROR(INDEX('Hoja de Trabajo para listado'!$AB$155:$BA$1048576,MATCH($A166,'Hoja de Trabajo para listado'!$AB$155:$AB$1048576,0),MATCH((CUADRO!F$5&amp;$E166),'Hoja de Trabajo para listado'!$AB$151:$BA$151,0)),0)+IFERROR(INDEX('Hoja de Trabajo para listado'!$BC$155:$CB$1048576,MATCH($A166,'Hoja de Trabajo para listado'!$BC$155:$BC$1048576,0),MATCH((CUADRO!F$5&amp;$E166),'Hoja de Trabajo para listado'!$BC$151:$CB$151,0)),0)+IFERROR(INDEX('Hoja de Trabajo para listado'!$DE$153:$DG$274,MATCH($A166,'Hoja de Trabajo para listado'!$DE$153:$DE$1048576,0),MATCH((CUADRO!F$5&amp;$E166),'Hoja de Trabajo para listado'!$DE$151:$DG$151,0)),0)+IFERROR(INDEX('Hoja de Trabajo para listado'!$CD$155:$DC$1048576,MATCH($A166,'Hoja de Trabajo para listado'!$CD$155:$CD$1048576,0),MATCH((CUADRO!F$5&amp;$E166),'Hoja de Trabajo para listado'!$CD$151:$DC$151,0)),0)</f>
        <v>0</v>
      </c>
      <c r="G166" s="314">
        <f ca="1">+IFERROR(INDEX('Hoja de Trabajo para listado'!$A$155:$Z$1048576,MATCH($A166,'Hoja de Trabajo para listado'!$A$155:$A$1048576,0),MATCH((CUADRO!G$5&amp;$E166),'Hoja de Trabajo para listado'!$A$151:$Z$151,0)),0)+IFERROR(INDEX('Hoja de Trabajo para listado'!$AB$155:$BA$1048576,MATCH($A166,'Hoja de Trabajo para listado'!$AB$155:$AB$1048576,0),MATCH((CUADRO!G$5&amp;$E166),'Hoja de Trabajo para listado'!$AB$151:$BA$151,0)),0)+IFERROR(INDEX('Hoja de Trabajo para listado'!$BC$155:$CB$1048576,MATCH($A166,'Hoja de Trabajo para listado'!$BC$155:$BC$1048576,0),MATCH((CUADRO!G$5&amp;$E166),'Hoja de Trabajo para listado'!$BC$151:$CB$151,0)),0)+IFERROR(INDEX('Hoja de Trabajo para listado'!$DE$153:$DG$274,MATCH($A166,'Hoja de Trabajo para listado'!$DE$153:$DE$1048576,0),MATCH((CUADRO!G$5&amp;$E166),'Hoja de Trabajo para listado'!$DE$151:$DG$151,0)),0)+IFERROR(INDEX('Hoja de Trabajo para listado'!$CD$155:$DC$1048576,MATCH($A166,'Hoja de Trabajo para listado'!$CD$155:$CD$1048576,0),MATCH((CUADRO!G$5&amp;$E166),'Hoja de Trabajo para listado'!$CD$151:$DC$151,0)),0)</f>
        <v>0</v>
      </c>
      <c r="H166" s="314">
        <f ca="1">+IFERROR(INDEX('Hoja de Trabajo para listado'!$A$155:$Z$1048576,MATCH($A166,'Hoja de Trabajo para listado'!$A$155:$A$1048576,0),MATCH((CUADRO!H$5&amp;$E166),'Hoja de Trabajo para listado'!$A$151:$Z$151,0)),0)+IFERROR(INDEX('Hoja de Trabajo para listado'!$AB$155:$BA$1048576,MATCH($A166,'Hoja de Trabajo para listado'!$AB$155:$AB$1048576,0),MATCH((CUADRO!H$5&amp;$E166),'Hoja de Trabajo para listado'!$AB$151:$BA$151,0)),0)+IFERROR(INDEX('Hoja de Trabajo para listado'!$BC$155:$CB$1048576,MATCH($A166,'Hoja de Trabajo para listado'!$BC$155:$BC$1048576,0),MATCH((CUADRO!H$5&amp;$E166),'Hoja de Trabajo para listado'!$BC$151:$CB$151,0)),0)+IFERROR(INDEX('Hoja de Trabajo para listado'!$DE$153:$DG$274,MATCH($A166,'Hoja de Trabajo para listado'!$DE$153:$DE$1048576,0),MATCH((CUADRO!H$5&amp;$E166),'Hoja de Trabajo para listado'!$DE$151:$DG$151,0)),0)+IFERROR(INDEX('Hoja de Trabajo para listado'!$CD$155:$DC$1048576,MATCH($A166,'Hoja de Trabajo para listado'!$CD$155:$CD$1048576,0),MATCH((CUADRO!H$5&amp;$E166),'Hoja de Trabajo para listado'!$CD$151:$DC$151,0)),0)</f>
        <v>0</v>
      </c>
      <c r="I166" s="314">
        <f ca="1">+IFERROR(INDEX('Hoja de Trabajo para listado'!$A$155:$Z$1048576,MATCH($A166,'Hoja de Trabajo para listado'!$A$155:$A$1048576,0),MATCH((CUADRO!I$5&amp;$E166),'Hoja de Trabajo para listado'!$A$151:$Z$151,0)),0)+IFERROR(INDEX('Hoja de Trabajo para listado'!$AB$155:$BA$1048576,MATCH($A166,'Hoja de Trabajo para listado'!$AB$155:$AB$1048576,0),MATCH((CUADRO!I$5&amp;$E166),'Hoja de Trabajo para listado'!$AB$151:$BA$151,0)),0)+IFERROR(INDEX('Hoja de Trabajo para listado'!$BC$155:$CB$1048576,MATCH($A166,'Hoja de Trabajo para listado'!$BC$155:$BC$1048576,0),MATCH((CUADRO!I$5&amp;$E166),'Hoja de Trabajo para listado'!$BC$151:$CB$151,0)),0)+IFERROR(INDEX('Hoja de Trabajo para listado'!$DE$153:$DG$274,MATCH($A166,'Hoja de Trabajo para listado'!$DE$153:$DE$1048576,0),MATCH((CUADRO!I$5&amp;$E166),'Hoja de Trabajo para listado'!$DE$151:$DG$151,0)),0)+IFERROR(INDEX('Hoja de Trabajo para listado'!$CD$155:$DC$1048576,MATCH($A166,'Hoja de Trabajo para listado'!$CD$155:$CD$1048576,0),MATCH((CUADRO!I$5&amp;$E166),'Hoja de Trabajo para listado'!$CD$151:$DC$151,0)),0)</f>
        <v>0</v>
      </c>
      <c r="J166" s="314">
        <f ca="1">+IFERROR(INDEX('Hoja de Trabajo para listado'!$A$155:$Z$1048576,MATCH($A166,'Hoja de Trabajo para listado'!$A$155:$A$1048576,0),MATCH((CUADRO!J$5&amp;$E166),'Hoja de Trabajo para listado'!$A$151:$Z$151,0)),0)+IFERROR(INDEX('Hoja de Trabajo para listado'!$AB$155:$BA$1048576,MATCH($A166,'Hoja de Trabajo para listado'!$AB$155:$AB$1048576,0),MATCH((CUADRO!J$5&amp;$E166),'Hoja de Trabajo para listado'!$AB$151:$BA$151,0)),0)+IFERROR(INDEX('Hoja de Trabajo para listado'!$BC$155:$CB$1048576,MATCH($A166,'Hoja de Trabajo para listado'!$BC$155:$BC$1048576,0),MATCH((CUADRO!J$5&amp;$E166),'Hoja de Trabajo para listado'!$BC$151:$CB$151,0)),0)+IFERROR(INDEX('Hoja de Trabajo para listado'!$DE$153:$DG$274,MATCH($A166,'Hoja de Trabajo para listado'!$DE$153:$DE$1048576,0),MATCH((CUADRO!J$5&amp;$E166),'Hoja de Trabajo para listado'!$DE$151:$DG$151,0)),0)+IFERROR(INDEX('Hoja de Trabajo para listado'!$CD$155:$DC$1048576,MATCH($A166,'Hoja de Trabajo para listado'!$CD$155:$CD$1048576,0),MATCH((CUADRO!J$5&amp;$E166),'Hoja de Trabajo para listado'!$CD$151:$DC$151,0)),0)</f>
        <v>0</v>
      </c>
      <c r="K166" s="314">
        <f ca="1">+IFERROR(INDEX('Hoja de Trabajo para listado'!$A$155:$Z$1048576,MATCH($A166,'Hoja de Trabajo para listado'!$A$155:$A$1048576,0),MATCH((CUADRO!K$5&amp;$E166),'Hoja de Trabajo para listado'!$A$151:$Z$151,0)),0)+IFERROR(INDEX('Hoja de Trabajo para listado'!$AB$155:$BA$1048576,MATCH($A166,'Hoja de Trabajo para listado'!$AB$155:$AB$1048576,0),MATCH((CUADRO!K$5&amp;$E166),'Hoja de Trabajo para listado'!$AB$151:$BA$151,0)),0)+IFERROR(INDEX('Hoja de Trabajo para listado'!$BC$155:$CB$1048576,MATCH($A166,'Hoja de Trabajo para listado'!$BC$155:$BC$1048576,0),MATCH((CUADRO!K$5&amp;$E166),'Hoja de Trabajo para listado'!$BC$151:$CB$151,0)),0)+IFERROR(INDEX('Hoja de Trabajo para listado'!$DE$153:$DG$274,MATCH($A166,'Hoja de Trabajo para listado'!$DE$153:$DE$1048576,0),MATCH((CUADRO!K$5&amp;$E166),'Hoja de Trabajo para listado'!$DE$151:$DG$151,0)),0)+IFERROR(INDEX('Hoja de Trabajo para listado'!$CD$155:$DC$1048576,MATCH($A166,'Hoja de Trabajo para listado'!$CD$155:$CD$1048576,0),MATCH((CUADRO!K$5&amp;$E166),'Hoja de Trabajo para listado'!$CD$151:$DC$151,0)),0)</f>
        <v>0</v>
      </c>
      <c r="L166" s="314">
        <f ca="1">+IFERROR(INDEX('Hoja de Trabajo para listado'!$A$155:$Z$1048576,MATCH($A166,'Hoja de Trabajo para listado'!$A$155:$A$1048576,0),MATCH((CUADRO!L$5&amp;$E166),'Hoja de Trabajo para listado'!$A$151:$Z$151,0)),0)+IFERROR(INDEX('Hoja de Trabajo para listado'!$AB$155:$BA$1048576,MATCH($A166,'Hoja de Trabajo para listado'!$AB$155:$AB$1048576,0),MATCH((CUADRO!L$5&amp;$E166),'Hoja de Trabajo para listado'!$AB$151:$BA$151,0)),0)+IFERROR(INDEX('Hoja de Trabajo para listado'!$BC$155:$CB$1048576,MATCH($A166,'Hoja de Trabajo para listado'!$BC$155:$BC$1048576,0),MATCH((CUADRO!L$5&amp;$E166),'Hoja de Trabajo para listado'!$BC$151:$CB$151,0)),0)+IFERROR(INDEX('Hoja de Trabajo para listado'!$DE$153:$DG$274,MATCH($A166,'Hoja de Trabajo para listado'!$DE$153:$DE$1048576,0),MATCH((CUADRO!L$5&amp;$E166),'Hoja de Trabajo para listado'!$DE$151:$DG$151,0)),0)+IFERROR(INDEX('Hoja de Trabajo para listado'!$CD$155:$DC$1048576,MATCH($A166,'Hoja de Trabajo para listado'!$CD$155:$CD$1048576,0),MATCH((CUADRO!L$5&amp;$E166),'Hoja de Trabajo para listado'!$CD$151:$DC$151,0)),0)</f>
        <v>0</v>
      </c>
      <c r="M166" s="314">
        <f ca="1">+IFERROR(INDEX('Hoja de Trabajo para listado'!$A$155:$Z$1048576,MATCH($A166,'Hoja de Trabajo para listado'!$A$155:$A$1048576,0),MATCH((CUADRO!M$5&amp;$E166),'Hoja de Trabajo para listado'!$A$151:$Z$151,0)),0)+IFERROR(INDEX('Hoja de Trabajo para listado'!$AB$155:$BA$1048576,MATCH($A166,'Hoja de Trabajo para listado'!$AB$155:$AB$1048576,0),MATCH((CUADRO!M$5&amp;$E166),'Hoja de Trabajo para listado'!$AB$151:$BA$151,0)),0)+IFERROR(INDEX('Hoja de Trabajo para listado'!$BC$155:$CB$1048576,MATCH($A166,'Hoja de Trabajo para listado'!$BC$155:$BC$1048576,0),MATCH((CUADRO!M$5&amp;$E166),'Hoja de Trabajo para listado'!$BC$151:$CB$151,0)),0)+IFERROR(INDEX('Hoja de Trabajo para listado'!$DE$153:$DG$274,MATCH($A166,'Hoja de Trabajo para listado'!$DE$153:$DE$1048576,0),MATCH((CUADRO!M$5&amp;$E166),'Hoja de Trabajo para listado'!$DE$151:$DG$151,0)),0)+IFERROR(INDEX('Hoja de Trabajo para listado'!$CD$155:$DC$1048576,MATCH($A166,'Hoja de Trabajo para listado'!$CD$155:$CD$1048576,0),MATCH((CUADRO!M$5&amp;$E166),'Hoja de Trabajo para listado'!$CD$151:$DC$151,0)),0)</f>
        <v>0</v>
      </c>
      <c r="N166" s="314">
        <f ca="1">+IFERROR(INDEX('Hoja de Trabajo para listado'!$A$155:$Z$1048576,MATCH($A166,'Hoja de Trabajo para listado'!$A$155:$A$1048576,0),MATCH((CUADRO!N$5&amp;$E166),'Hoja de Trabajo para listado'!$A$151:$Z$151,0)),0)+IFERROR(INDEX('Hoja de Trabajo para listado'!$AB$155:$BA$1048576,MATCH($A166,'Hoja de Trabajo para listado'!$AB$155:$AB$1048576,0),MATCH((CUADRO!N$5&amp;$E166),'Hoja de Trabajo para listado'!$AB$151:$BA$151,0)),0)+IFERROR(INDEX('Hoja de Trabajo para listado'!$BC$155:$CB$1048576,MATCH($A166,'Hoja de Trabajo para listado'!$BC$155:$BC$1048576,0),MATCH((CUADRO!N$5&amp;$E166),'Hoja de Trabajo para listado'!$BC$151:$CB$151,0)),0)+IFERROR(INDEX('Hoja de Trabajo para listado'!$DE$153:$DG$274,MATCH($A166,'Hoja de Trabajo para listado'!$DE$153:$DE$1048576,0),MATCH((CUADRO!N$5&amp;$E166),'Hoja de Trabajo para listado'!$DE$151:$DG$151,0)),0)+IFERROR(INDEX('Hoja de Trabajo para listado'!$CD$155:$DC$1048576,MATCH($A166,'Hoja de Trabajo para listado'!$CD$155:$CD$1048576,0),MATCH((CUADRO!N$5&amp;$E166),'Hoja de Trabajo para listado'!$CD$151:$DC$151,0)),0)</f>
        <v>0</v>
      </c>
      <c r="O166" s="314">
        <f ca="1">+IFERROR(INDEX('Hoja de Trabajo para listado'!$A$155:$Z$1048576,MATCH($A166,'Hoja de Trabajo para listado'!$A$155:$A$1048576,0),MATCH((CUADRO!O$5&amp;$E166),'Hoja de Trabajo para listado'!$A$151:$Z$151,0)),0)+IFERROR(INDEX('Hoja de Trabajo para listado'!$AB$155:$BA$1048576,MATCH($A166,'Hoja de Trabajo para listado'!$AB$155:$AB$1048576,0),MATCH((CUADRO!O$5&amp;$E166),'Hoja de Trabajo para listado'!$AB$151:$BA$151,0)),0)+IFERROR(INDEX('Hoja de Trabajo para listado'!$BC$155:$CB$1048576,MATCH($A166,'Hoja de Trabajo para listado'!$BC$155:$BC$1048576,0),MATCH((CUADRO!O$5&amp;$E166),'Hoja de Trabajo para listado'!$BC$151:$CB$151,0)),0)+IFERROR(INDEX('Hoja de Trabajo para listado'!$DE$153:$DG$274,MATCH($A166,'Hoja de Trabajo para listado'!$DE$153:$DE$1048576,0),MATCH((CUADRO!O$5&amp;$E166),'Hoja de Trabajo para listado'!$DE$151:$DG$151,0)),0)+IFERROR(INDEX('Hoja de Trabajo para listado'!$CD$155:$DC$1048576,MATCH($A166,'Hoja de Trabajo para listado'!$CD$155:$CD$1048576,0),MATCH((CUADRO!O$5&amp;$E166),'Hoja de Trabajo para listado'!$CD$151:$DC$151,0)),0)</f>
        <v>0</v>
      </c>
      <c r="P166" s="314">
        <f ca="1">+IFERROR(INDEX('Hoja de Trabajo para listado'!$A$155:$Z$1048576,MATCH($A166,'Hoja de Trabajo para listado'!$A$155:$A$1048576,0),MATCH((CUADRO!P$5&amp;$E166),'Hoja de Trabajo para listado'!$A$151:$Z$151,0)),0)+IFERROR(INDEX('Hoja de Trabajo para listado'!$AB$155:$BA$1048576,MATCH($A166,'Hoja de Trabajo para listado'!$AB$155:$AB$1048576,0),MATCH((CUADRO!P$5&amp;$E166),'Hoja de Trabajo para listado'!$AB$151:$BA$151,0)),0)+IFERROR(INDEX('Hoja de Trabajo para listado'!$BC$155:$CB$1048576,MATCH($A166,'Hoja de Trabajo para listado'!$BC$155:$BC$1048576,0),MATCH((CUADRO!P$5&amp;$E166),'Hoja de Trabajo para listado'!$BC$151:$CB$151,0)),0)+IFERROR(INDEX('Hoja de Trabajo para listado'!$DE$153:$DG$274,MATCH($A166,'Hoja de Trabajo para listado'!$DE$153:$DE$1048576,0),MATCH((CUADRO!P$5&amp;$E166),'Hoja de Trabajo para listado'!$DE$151:$DG$151,0)),0)+IFERROR(INDEX('Hoja de Trabajo para listado'!$CD$155:$DC$1048576,MATCH($A166,'Hoja de Trabajo para listado'!$CD$155:$CD$1048576,0),MATCH((CUADRO!P$5&amp;$E166),'Hoja de Trabajo para listado'!$CD$151:$DC$151,0)),0)</f>
        <v>0</v>
      </c>
      <c r="Q166" s="314">
        <f ca="1">+IFERROR(INDEX('Hoja de Trabajo para listado'!$A$155:$Z$1048576,MATCH($A166,'Hoja de Trabajo para listado'!$A$155:$A$1048576,0),MATCH((CUADRO!Q$5&amp;$E166),'Hoja de Trabajo para listado'!$A$151:$Z$151,0)),0)+IFERROR(INDEX('Hoja de Trabajo para listado'!$AB$155:$BA$1048576,MATCH($A166,'Hoja de Trabajo para listado'!$AB$155:$AB$1048576,0),MATCH((CUADRO!Q$5&amp;$E166),'Hoja de Trabajo para listado'!$AB$151:$BA$151,0)),0)+IFERROR(INDEX('Hoja de Trabajo para listado'!$BC$155:$CB$1048576,MATCH($A166,'Hoja de Trabajo para listado'!$BC$155:$BC$1048576,0),MATCH((CUADRO!Q$5&amp;$E166),'Hoja de Trabajo para listado'!$BC$151:$CB$151,0)),0)+IFERROR(INDEX('Hoja de Trabajo para listado'!$DE$153:$DG$274,MATCH($A166,'Hoja de Trabajo para listado'!$DE$153:$DE$1048576,0),MATCH((CUADRO!Q$5&amp;$E166),'Hoja de Trabajo para listado'!$DE$151:$DG$151,0)),0)+IFERROR(INDEX('Hoja de Trabajo para listado'!$CD$155:$DC$1048576,MATCH($A166,'Hoja de Trabajo para listado'!$CD$155:$CD$1048576,0),MATCH((CUADRO!Q$5&amp;$E166),'Hoja de Trabajo para listado'!$CD$151:$DC$151,0)),0)</f>
        <v>0</v>
      </c>
      <c r="R166" s="314">
        <f t="shared" ca="1" si="4"/>
        <v>0</v>
      </c>
      <c r="S166" s="345"/>
      <c r="T166" s="314">
        <f ca="1">+T167</f>
        <v>0</v>
      </c>
      <c r="U166" s="313">
        <f t="shared" si="5"/>
        <v>1</v>
      </c>
      <c r="V166" s="319" t="str">
        <f>+VLOOKUP(A166,bd_lista!$A$3:$E$593,5,FALSE)</f>
        <v>Gobiernos Autonomos Municipales</v>
      </c>
      <c r="W166" s="425" t="str">
        <f>+V166</f>
        <v>Gobiernos Autonomos Municipales</v>
      </c>
    </row>
    <row r="167" spans="1:23" ht="15" hidden="1" customHeight="1">
      <c r="A167" s="323">
        <v>1117</v>
      </c>
      <c r="B167" s="428"/>
      <c r="C167" s="319" t="str">
        <f>+VLOOKUP(A167,bd_lista!$A$3:$C$593,3,FALSE)</f>
        <v>Gobierno Autónomo Municipal de Tarabuco</v>
      </c>
      <c r="D167" s="430"/>
      <c r="E167" s="347" t="s">
        <v>1419</v>
      </c>
      <c r="F167" s="316">
        <f ca="1">+IFERROR(INDEX('Hoja de Trabajo para listado'!$A$155:$Z$1048576,MATCH($A167,'Hoja de Trabajo para listado'!$A$155:$A$1048576,0),MATCH((CUADRO!F$5&amp;$E167),'Hoja de Trabajo para listado'!$A$151:$Z$151,0)),0)+IFERROR(INDEX('Hoja de Trabajo para listado'!$AB$155:$BA$1048576,MATCH($A167,'Hoja de Trabajo para listado'!$AB$155:$AB$1048576,0),MATCH((CUADRO!F$5&amp;$E167),'Hoja de Trabajo para listado'!$AB$151:$BA$151,0)),0)+IFERROR(INDEX('Hoja de Trabajo para listado'!$BC$155:$CB$1048576,MATCH($A167,'Hoja de Trabajo para listado'!$BC$155:$BC$1048576,0),MATCH((CUADRO!F$5&amp;$E167),'Hoja de Trabajo para listado'!$BC$151:$CB$151,0)),0)+IFERROR(INDEX('Hoja de Trabajo para listado'!$DE$153:$DG$274,MATCH($A167,'Hoja de Trabajo para listado'!$DE$153:$DE$1048576,0),MATCH((CUADRO!F$5&amp;$E167),'Hoja de Trabajo para listado'!$DE$151:$DG$151,0)),0)+IFERROR(INDEX('Hoja de Trabajo para listado'!$CD$155:$DC$1048576,MATCH($A167,'Hoja de Trabajo para listado'!$CD$155:$CD$1048576,0),MATCH((CUADRO!F$5&amp;$E167),'Hoja de Trabajo para listado'!$CD$151:$DC$151,0)),0)</f>
        <v>0</v>
      </c>
      <c r="G167" s="316">
        <f ca="1">+IFERROR(INDEX('Hoja de Trabajo para listado'!$A$155:$Z$1048576,MATCH($A167,'Hoja de Trabajo para listado'!$A$155:$A$1048576,0),MATCH((CUADRO!G$5&amp;$E167),'Hoja de Trabajo para listado'!$A$151:$Z$151,0)),0)+IFERROR(INDEX('Hoja de Trabajo para listado'!$AB$155:$BA$1048576,MATCH($A167,'Hoja de Trabajo para listado'!$AB$155:$AB$1048576,0),MATCH((CUADRO!G$5&amp;$E167),'Hoja de Trabajo para listado'!$AB$151:$BA$151,0)),0)+IFERROR(INDEX('Hoja de Trabajo para listado'!$BC$155:$CB$1048576,MATCH($A167,'Hoja de Trabajo para listado'!$BC$155:$BC$1048576,0),MATCH((CUADRO!G$5&amp;$E167),'Hoja de Trabajo para listado'!$BC$151:$CB$151,0)),0)+IFERROR(INDEX('Hoja de Trabajo para listado'!$DE$153:$DG$274,MATCH($A167,'Hoja de Trabajo para listado'!$DE$153:$DE$1048576,0),MATCH((CUADRO!G$5&amp;$E167),'Hoja de Trabajo para listado'!$DE$151:$DG$151,0)),0)+IFERROR(INDEX('Hoja de Trabajo para listado'!$CD$155:$DC$1048576,MATCH($A167,'Hoja de Trabajo para listado'!$CD$155:$CD$1048576,0),MATCH((CUADRO!G$5&amp;$E167),'Hoja de Trabajo para listado'!$CD$151:$DC$151,0)),0)</f>
        <v>0</v>
      </c>
      <c r="H167" s="316">
        <f ca="1">+IFERROR(INDEX('Hoja de Trabajo para listado'!$A$155:$Z$1048576,MATCH($A167,'Hoja de Trabajo para listado'!$A$155:$A$1048576,0),MATCH((CUADRO!H$5&amp;$E167),'Hoja de Trabajo para listado'!$A$151:$Z$151,0)),0)+IFERROR(INDEX('Hoja de Trabajo para listado'!$AB$155:$BA$1048576,MATCH($A167,'Hoja de Trabajo para listado'!$AB$155:$AB$1048576,0),MATCH((CUADRO!H$5&amp;$E167),'Hoja de Trabajo para listado'!$AB$151:$BA$151,0)),0)+IFERROR(INDEX('Hoja de Trabajo para listado'!$BC$155:$CB$1048576,MATCH($A167,'Hoja de Trabajo para listado'!$BC$155:$BC$1048576,0),MATCH((CUADRO!H$5&amp;$E167),'Hoja de Trabajo para listado'!$BC$151:$CB$151,0)),0)+IFERROR(INDEX('Hoja de Trabajo para listado'!$DE$153:$DG$274,MATCH($A167,'Hoja de Trabajo para listado'!$DE$153:$DE$1048576,0),MATCH((CUADRO!H$5&amp;$E167),'Hoja de Trabajo para listado'!$DE$151:$DG$151,0)),0)+IFERROR(INDEX('Hoja de Trabajo para listado'!$CD$155:$DC$1048576,MATCH($A167,'Hoja de Trabajo para listado'!$CD$155:$CD$1048576,0),MATCH((CUADRO!H$5&amp;$E167),'Hoja de Trabajo para listado'!$CD$151:$DC$151,0)),0)</f>
        <v>0</v>
      </c>
      <c r="I167" s="316">
        <f ca="1">+IFERROR(INDEX('Hoja de Trabajo para listado'!$A$155:$Z$1048576,MATCH($A167,'Hoja de Trabajo para listado'!$A$155:$A$1048576,0),MATCH((CUADRO!I$5&amp;$E167),'Hoja de Trabajo para listado'!$A$151:$Z$151,0)),0)+IFERROR(INDEX('Hoja de Trabajo para listado'!$AB$155:$BA$1048576,MATCH($A167,'Hoja de Trabajo para listado'!$AB$155:$AB$1048576,0),MATCH((CUADRO!I$5&amp;$E167),'Hoja de Trabajo para listado'!$AB$151:$BA$151,0)),0)+IFERROR(INDEX('Hoja de Trabajo para listado'!$BC$155:$CB$1048576,MATCH($A167,'Hoja de Trabajo para listado'!$BC$155:$BC$1048576,0),MATCH((CUADRO!I$5&amp;$E167),'Hoja de Trabajo para listado'!$BC$151:$CB$151,0)),0)+IFERROR(INDEX('Hoja de Trabajo para listado'!$DE$153:$DG$274,MATCH($A167,'Hoja de Trabajo para listado'!$DE$153:$DE$1048576,0),MATCH((CUADRO!I$5&amp;$E167),'Hoja de Trabajo para listado'!$DE$151:$DG$151,0)),0)+IFERROR(INDEX('Hoja de Trabajo para listado'!$CD$155:$DC$1048576,MATCH($A167,'Hoja de Trabajo para listado'!$CD$155:$CD$1048576,0),MATCH((CUADRO!I$5&amp;$E167),'Hoja de Trabajo para listado'!$CD$151:$DC$151,0)),0)</f>
        <v>0</v>
      </c>
      <c r="J167" s="316">
        <f ca="1">+IFERROR(INDEX('Hoja de Trabajo para listado'!$A$155:$Z$1048576,MATCH($A167,'Hoja de Trabajo para listado'!$A$155:$A$1048576,0),MATCH((CUADRO!J$5&amp;$E167),'Hoja de Trabajo para listado'!$A$151:$Z$151,0)),0)+IFERROR(INDEX('Hoja de Trabajo para listado'!$AB$155:$BA$1048576,MATCH($A167,'Hoja de Trabajo para listado'!$AB$155:$AB$1048576,0),MATCH((CUADRO!J$5&amp;$E167),'Hoja de Trabajo para listado'!$AB$151:$BA$151,0)),0)+IFERROR(INDEX('Hoja de Trabajo para listado'!$BC$155:$CB$1048576,MATCH($A167,'Hoja de Trabajo para listado'!$BC$155:$BC$1048576,0),MATCH((CUADRO!J$5&amp;$E167),'Hoja de Trabajo para listado'!$BC$151:$CB$151,0)),0)+IFERROR(INDEX('Hoja de Trabajo para listado'!$DE$153:$DG$274,MATCH($A167,'Hoja de Trabajo para listado'!$DE$153:$DE$1048576,0),MATCH((CUADRO!J$5&amp;$E167),'Hoja de Trabajo para listado'!$DE$151:$DG$151,0)),0)+IFERROR(INDEX('Hoja de Trabajo para listado'!$CD$155:$DC$1048576,MATCH($A167,'Hoja de Trabajo para listado'!$CD$155:$CD$1048576,0),MATCH((CUADRO!J$5&amp;$E167),'Hoja de Trabajo para listado'!$CD$151:$DC$151,0)),0)</f>
        <v>0</v>
      </c>
      <c r="K167" s="316">
        <f ca="1">+IFERROR(INDEX('Hoja de Trabajo para listado'!$A$155:$Z$1048576,MATCH($A167,'Hoja de Trabajo para listado'!$A$155:$A$1048576,0),MATCH((CUADRO!K$5&amp;$E167),'Hoja de Trabajo para listado'!$A$151:$Z$151,0)),0)+IFERROR(INDEX('Hoja de Trabajo para listado'!$AB$155:$BA$1048576,MATCH($A167,'Hoja de Trabajo para listado'!$AB$155:$AB$1048576,0),MATCH((CUADRO!K$5&amp;$E167),'Hoja de Trabajo para listado'!$AB$151:$BA$151,0)),0)+IFERROR(INDEX('Hoja de Trabajo para listado'!$BC$155:$CB$1048576,MATCH($A167,'Hoja de Trabajo para listado'!$BC$155:$BC$1048576,0),MATCH((CUADRO!K$5&amp;$E167),'Hoja de Trabajo para listado'!$BC$151:$CB$151,0)),0)+IFERROR(INDEX('Hoja de Trabajo para listado'!$DE$153:$DG$274,MATCH($A167,'Hoja de Trabajo para listado'!$DE$153:$DE$1048576,0),MATCH((CUADRO!K$5&amp;$E167),'Hoja de Trabajo para listado'!$DE$151:$DG$151,0)),0)+IFERROR(INDEX('Hoja de Trabajo para listado'!$CD$155:$DC$1048576,MATCH($A167,'Hoja de Trabajo para listado'!$CD$155:$CD$1048576,0),MATCH((CUADRO!K$5&amp;$E167),'Hoja de Trabajo para listado'!$CD$151:$DC$151,0)),0)</f>
        <v>0</v>
      </c>
      <c r="L167" s="316">
        <f ca="1">+IFERROR(INDEX('Hoja de Trabajo para listado'!$A$155:$Z$1048576,MATCH($A167,'Hoja de Trabajo para listado'!$A$155:$A$1048576,0),MATCH((CUADRO!L$5&amp;$E167),'Hoja de Trabajo para listado'!$A$151:$Z$151,0)),0)+IFERROR(INDEX('Hoja de Trabajo para listado'!$AB$155:$BA$1048576,MATCH($A167,'Hoja de Trabajo para listado'!$AB$155:$AB$1048576,0),MATCH((CUADRO!L$5&amp;$E167),'Hoja de Trabajo para listado'!$AB$151:$BA$151,0)),0)+IFERROR(INDEX('Hoja de Trabajo para listado'!$BC$155:$CB$1048576,MATCH($A167,'Hoja de Trabajo para listado'!$BC$155:$BC$1048576,0),MATCH((CUADRO!L$5&amp;$E167),'Hoja de Trabajo para listado'!$BC$151:$CB$151,0)),0)+IFERROR(INDEX('Hoja de Trabajo para listado'!$DE$153:$DG$274,MATCH($A167,'Hoja de Trabajo para listado'!$DE$153:$DE$1048576,0),MATCH((CUADRO!L$5&amp;$E167),'Hoja de Trabajo para listado'!$DE$151:$DG$151,0)),0)+IFERROR(INDEX('Hoja de Trabajo para listado'!$CD$155:$DC$1048576,MATCH($A167,'Hoja de Trabajo para listado'!$CD$155:$CD$1048576,0),MATCH((CUADRO!L$5&amp;$E167),'Hoja de Trabajo para listado'!$CD$151:$DC$151,0)),0)</f>
        <v>0</v>
      </c>
      <c r="M167" s="316">
        <f ca="1">+IFERROR(INDEX('Hoja de Trabajo para listado'!$A$155:$Z$1048576,MATCH($A167,'Hoja de Trabajo para listado'!$A$155:$A$1048576,0),MATCH((CUADRO!M$5&amp;$E167),'Hoja de Trabajo para listado'!$A$151:$Z$151,0)),0)+IFERROR(INDEX('Hoja de Trabajo para listado'!$AB$155:$BA$1048576,MATCH($A167,'Hoja de Trabajo para listado'!$AB$155:$AB$1048576,0),MATCH((CUADRO!M$5&amp;$E167),'Hoja de Trabajo para listado'!$AB$151:$BA$151,0)),0)+IFERROR(INDEX('Hoja de Trabajo para listado'!$BC$155:$CB$1048576,MATCH($A167,'Hoja de Trabajo para listado'!$BC$155:$BC$1048576,0),MATCH((CUADRO!M$5&amp;$E167),'Hoja de Trabajo para listado'!$BC$151:$CB$151,0)),0)+IFERROR(INDEX('Hoja de Trabajo para listado'!$DE$153:$DG$274,MATCH($A167,'Hoja de Trabajo para listado'!$DE$153:$DE$1048576,0),MATCH((CUADRO!M$5&amp;$E167),'Hoja de Trabajo para listado'!$DE$151:$DG$151,0)),0)+IFERROR(INDEX('Hoja de Trabajo para listado'!$CD$155:$DC$1048576,MATCH($A167,'Hoja de Trabajo para listado'!$CD$155:$CD$1048576,0),MATCH((CUADRO!M$5&amp;$E167),'Hoja de Trabajo para listado'!$CD$151:$DC$151,0)),0)</f>
        <v>0</v>
      </c>
      <c r="N167" s="316">
        <f ca="1">+IFERROR(INDEX('Hoja de Trabajo para listado'!$A$155:$Z$1048576,MATCH($A167,'Hoja de Trabajo para listado'!$A$155:$A$1048576,0),MATCH((CUADRO!N$5&amp;$E167),'Hoja de Trabajo para listado'!$A$151:$Z$151,0)),0)+IFERROR(INDEX('Hoja de Trabajo para listado'!$AB$155:$BA$1048576,MATCH($A167,'Hoja de Trabajo para listado'!$AB$155:$AB$1048576,0),MATCH((CUADRO!N$5&amp;$E167),'Hoja de Trabajo para listado'!$AB$151:$BA$151,0)),0)+IFERROR(INDEX('Hoja de Trabajo para listado'!$BC$155:$CB$1048576,MATCH($A167,'Hoja de Trabajo para listado'!$BC$155:$BC$1048576,0),MATCH((CUADRO!N$5&amp;$E167),'Hoja de Trabajo para listado'!$BC$151:$CB$151,0)),0)+IFERROR(INDEX('Hoja de Trabajo para listado'!$DE$153:$DG$274,MATCH($A167,'Hoja de Trabajo para listado'!$DE$153:$DE$1048576,0),MATCH((CUADRO!N$5&amp;$E167),'Hoja de Trabajo para listado'!$DE$151:$DG$151,0)),0)+IFERROR(INDEX('Hoja de Trabajo para listado'!$CD$155:$DC$1048576,MATCH($A167,'Hoja de Trabajo para listado'!$CD$155:$CD$1048576,0),MATCH((CUADRO!N$5&amp;$E167),'Hoja de Trabajo para listado'!$CD$151:$DC$151,0)),0)</f>
        <v>0</v>
      </c>
      <c r="O167" s="316">
        <f ca="1">+IFERROR(INDEX('Hoja de Trabajo para listado'!$A$155:$Z$1048576,MATCH($A167,'Hoja de Trabajo para listado'!$A$155:$A$1048576,0),MATCH((CUADRO!O$5&amp;$E167),'Hoja de Trabajo para listado'!$A$151:$Z$151,0)),0)+IFERROR(INDEX('Hoja de Trabajo para listado'!$AB$155:$BA$1048576,MATCH($A167,'Hoja de Trabajo para listado'!$AB$155:$AB$1048576,0),MATCH((CUADRO!O$5&amp;$E167),'Hoja de Trabajo para listado'!$AB$151:$BA$151,0)),0)+IFERROR(INDEX('Hoja de Trabajo para listado'!$BC$155:$CB$1048576,MATCH($A167,'Hoja de Trabajo para listado'!$BC$155:$BC$1048576,0),MATCH((CUADRO!O$5&amp;$E167),'Hoja de Trabajo para listado'!$BC$151:$CB$151,0)),0)+IFERROR(INDEX('Hoja de Trabajo para listado'!$DE$153:$DG$274,MATCH($A167,'Hoja de Trabajo para listado'!$DE$153:$DE$1048576,0),MATCH((CUADRO!O$5&amp;$E167),'Hoja de Trabajo para listado'!$DE$151:$DG$151,0)),0)+IFERROR(INDEX('Hoja de Trabajo para listado'!$CD$155:$DC$1048576,MATCH($A167,'Hoja de Trabajo para listado'!$CD$155:$CD$1048576,0),MATCH((CUADRO!O$5&amp;$E167),'Hoja de Trabajo para listado'!$CD$151:$DC$151,0)),0)</f>
        <v>0</v>
      </c>
      <c r="P167" s="316">
        <f ca="1">+IFERROR(INDEX('Hoja de Trabajo para listado'!$A$155:$Z$1048576,MATCH($A167,'Hoja de Trabajo para listado'!$A$155:$A$1048576,0),MATCH((CUADRO!P$5&amp;$E167),'Hoja de Trabajo para listado'!$A$151:$Z$151,0)),0)+IFERROR(INDEX('Hoja de Trabajo para listado'!$AB$155:$BA$1048576,MATCH($A167,'Hoja de Trabajo para listado'!$AB$155:$AB$1048576,0),MATCH((CUADRO!P$5&amp;$E167),'Hoja de Trabajo para listado'!$AB$151:$BA$151,0)),0)+IFERROR(INDEX('Hoja de Trabajo para listado'!$BC$155:$CB$1048576,MATCH($A167,'Hoja de Trabajo para listado'!$BC$155:$BC$1048576,0),MATCH((CUADRO!P$5&amp;$E167),'Hoja de Trabajo para listado'!$BC$151:$CB$151,0)),0)+IFERROR(INDEX('Hoja de Trabajo para listado'!$DE$153:$DG$274,MATCH($A167,'Hoja de Trabajo para listado'!$DE$153:$DE$1048576,0),MATCH((CUADRO!P$5&amp;$E167),'Hoja de Trabajo para listado'!$DE$151:$DG$151,0)),0)+IFERROR(INDEX('Hoja de Trabajo para listado'!$CD$155:$DC$1048576,MATCH($A167,'Hoja de Trabajo para listado'!$CD$155:$CD$1048576,0),MATCH((CUADRO!P$5&amp;$E167),'Hoja de Trabajo para listado'!$CD$151:$DC$151,0)),0)</f>
        <v>0</v>
      </c>
      <c r="Q167" s="316">
        <f ca="1">+IFERROR(INDEX('Hoja de Trabajo para listado'!$A$155:$Z$1048576,MATCH($A167,'Hoja de Trabajo para listado'!$A$155:$A$1048576,0),MATCH((CUADRO!Q$5&amp;$E167),'Hoja de Trabajo para listado'!$A$151:$Z$151,0)),0)+IFERROR(INDEX('Hoja de Trabajo para listado'!$AB$155:$BA$1048576,MATCH($A167,'Hoja de Trabajo para listado'!$AB$155:$AB$1048576,0),MATCH((CUADRO!Q$5&amp;$E167),'Hoja de Trabajo para listado'!$AB$151:$BA$151,0)),0)+IFERROR(INDEX('Hoja de Trabajo para listado'!$BC$155:$CB$1048576,MATCH($A167,'Hoja de Trabajo para listado'!$BC$155:$BC$1048576,0),MATCH((CUADRO!Q$5&amp;$E167),'Hoja de Trabajo para listado'!$BC$151:$CB$151,0)),0)+IFERROR(INDEX('Hoja de Trabajo para listado'!$DE$153:$DG$274,MATCH($A167,'Hoja de Trabajo para listado'!$DE$153:$DE$1048576,0),MATCH((CUADRO!Q$5&amp;$E167),'Hoja de Trabajo para listado'!$DE$151:$DG$151,0)),0)+IFERROR(INDEX('Hoja de Trabajo para listado'!$CD$155:$DC$1048576,MATCH($A167,'Hoja de Trabajo para listado'!$CD$155:$CD$1048576,0),MATCH((CUADRO!Q$5&amp;$E167),'Hoja de Trabajo para listado'!$CD$151:$DC$151,0)),0)</f>
        <v>0</v>
      </c>
      <c r="R167" s="316">
        <f t="shared" ca="1" si="4"/>
        <v>0</v>
      </c>
      <c r="S167" s="344">
        <f ca="1">+R166+R167</f>
        <v>0</v>
      </c>
      <c r="T167" s="316">
        <f ca="1">+S167</f>
        <v>0</v>
      </c>
      <c r="U167" s="315">
        <f t="shared" si="5"/>
        <v>2</v>
      </c>
      <c r="V167" s="319" t="str">
        <f>+VLOOKUP(A167,bd_lista!$A$3:$E$593,5,FALSE)</f>
        <v>Gobiernos Autonomos Municipales</v>
      </c>
      <c r="W167" s="426"/>
    </row>
    <row r="168" spans="1:23" ht="15" hidden="1" customHeight="1">
      <c r="A168" s="325">
        <v>1118</v>
      </c>
      <c r="B168" s="427">
        <f>+A168</f>
        <v>1118</v>
      </c>
      <c r="C168" s="318" t="str">
        <f>+VLOOKUP(A168,bd_lista!$A$3:$C$593,3,FALSE)</f>
        <v>Gobierno Autónomo Municipal de Yamparáez</v>
      </c>
      <c r="D168" s="429" t="str">
        <f>+C168</f>
        <v>Gobierno Autónomo Municipal de Yamparáez</v>
      </c>
      <c r="E168" s="346" t="s">
        <v>1418</v>
      </c>
      <c r="F168" s="314">
        <f ca="1">+IFERROR(INDEX('Hoja de Trabajo para listado'!$A$155:$Z$1048576,MATCH($A168,'Hoja de Trabajo para listado'!$A$155:$A$1048576,0),MATCH((CUADRO!F$5&amp;$E168),'Hoja de Trabajo para listado'!$A$151:$Z$151,0)),0)+IFERROR(INDEX('Hoja de Trabajo para listado'!$AB$155:$BA$1048576,MATCH($A168,'Hoja de Trabajo para listado'!$AB$155:$AB$1048576,0),MATCH((CUADRO!F$5&amp;$E168),'Hoja de Trabajo para listado'!$AB$151:$BA$151,0)),0)+IFERROR(INDEX('Hoja de Trabajo para listado'!$BC$155:$CB$1048576,MATCH($A168,'Hoja de Trabajo para listado'!$BC$155:$BC$1048576,0),MATCH((CUADRO!F$5&amp;$E168),'Hoja de Trabajo para listado'!$BC$151:$CB$151,0)),0)+IFERROR(INDEX('Hoja de Trabajo para listado'!$DE$153:$DG$274,MATCH($A168,'Hoja de Trabajo para listado'!$DE$153:$DE$1048576,0),MATCH((CUADRO!F$5&amp;$E168),'Hoja de Trabajo para listado'!$DE$151:$DG$151,0)),0)+IFERROR(INDEX('Hoja de Trabajo para listado'!$CD$155:$DC$1048576,MATCH($A168,'Hoja de Trabajo para listado'!$CD$155:$CD$1048576,0),MATCH((CUADRO!F$5&amp;$E168),'Hoja de Trabajo para listado'!$CD$151:$DC$151,0)),0)</f>
        <v>0</v>
      </c>
      <c r="G168" s="314">
        <f ca="1">+IFERROR(INDEX('Hoja de Trabajo para listado'!$A$155:$Z$1048576,MATCH($A168,'Hoja de Trabajo para listado'!$A$155:$A$1048576,0),MATCH((CUADRO!G$5&amp;$E168),'Hoja de Trabajo para listado'!$A$151:$Z$151,0)),0)+IFERROR(INDEX('Hoja de Trabajo para listado'!$AB$155:$BA$1048576,MATCH($A168,'Hoja de Trabajo para listado'!$AB$155:$AB$1048576,0),MATCH((CUADRO!G$5&amp;$E168),'Hoja de Trabajo para listado'!$AB$151:$BA$151,0)),0)+IFERROR(INDEX('Hoja de Trabajo para listado'!$BC$155:$CB$1048576,MATCH($A168,'Hoja de Trabajo para listado'!$BC$155:$BC$1048576,0),MATCH((CUADRO!G$5&amp;$E168),'Hoja de Trabajo para listado'!$BC$151:$CB$151,0)),0)+IFERROR(INDEX('Hoja de Trabajo para listado'!$DE$153:$DG$274,MATCH($A168,'Hoja de Trabajo para listado'!$DE$153:$DE$1048576,0),MATCH((CUADRO!G$5&amp;$E168),'Hoja de Trabajo para listado'!$DE$151:$DG$151,0)),0)+IFERROR(INDEX('Hoja de Trabajo para listado'!$CD$155:$DC$1048576,MATCH($A168,'Hoja de Trabajo para listado'!$CD$155:$CD$1048576,0),MATCH((CUADRO!G$5&amp;$E168),'Hoja de Trabajo para listado'!$CD$151:$DC$151,0)),0)</f>
        <v>0</v>
      </c>
      <c r="H168" s="314">
        <f ca="1">+IFERROR(INDEX('Hoja de Trabajo para listado'!$A$155:$Z$1048576,MATCH($A168,'Hoja de Trabajo para listado'!$A$155:$A$1048576,0),MATCH((CUADRO!H$5&amp;$E168),'Hoja de Trabajo para listado'!$A$151:$Z$151,0)),0)+IFERROR(INDEX('Hoja de Trabajo para listado'!$AB$155:$BA$1048576,MATCH($A168,'Hoja de Trabajo para listado'!$AB$155:$AB$1048576,0),MATCH((CUADRO!H$5&amp;$E168),'Hoja de Trabajo para listado'!$AB$151:$BA$151,0)),0)+IFERROR(INDEX('Hoja de Trabajo para listado'!$BC$155:$CB$1048576,MATCH($A168,'Hoja de Trabajo para listado'!$BC$155:$BC$1048576,0),MATCH((CUADRO!H$5&amp;$E168),'Hoja de Trabajo para listado'!$BC$151:$CB$151,0)),0)+IFERROR(INDEX('Hoja de Trabajo para listado'!$DE$153:$DG$274,MATCH($A168,'Hoja de Trabajo para listado'!$DE$153:$DE$1048576,0),MATCH((CUADRO!H$5&amp;$E168),'Hoja de Trabajo para listado'!$DE$151:$DG$151,0)),0)+IFERROR(INDEX('Hoja de Trabajo para listado'!$CD$155:$DC$1048576,MATCH($A168,'Hoja de Trabajo para listado'!$CD$155:$CD$1048576,0),MATCH((CUADRO!H$5&amp;$E168),'Hoja de Trabajo para listado'!$CD$151:$DC$151,0)),0)</f>
        <v>0</v>
      </c>
      <c r="I168" s="314">
        <f ca="1">+IFERROR(INDEX('Hoja de Trabajo para listado'!$A$155:$Z$1048576,MATCH($A168,'Hoja de Trabajo para listado'!$A$155:$A$1048576,0),MATCH((CUADRO!I$5&amp;$E168),'Hoja de Trabajo para listado'!$A$151:$Z$151,0)),0)+IFERROR(INDEX('Hoja de Trabajo para listado'!$AB$155:$BA$1048576,MATCH($A168,'Hoja de Trabajo para listado'!$AB$155:$AB$1048576,0),MATCH((CUADRO!I$5&amp;$E168),'Hoja de Trabajo para listado'!$AB$151:$BA$151,0)),0)+IFERROR(INDEX('Hoja de Trabajo para listado'!$BC$155:$CB$1048576,MATCH($A168,'Hoja de Trabajo para listado'!$BC$155:$BC$1048576,0),MATCH((CUADRO!I$5&amp;$E168),'Hoja de Trabajo para listado'!$BC$151:$CB$151,0)),0)+IFERROR(INDEX('Hoja de Trabajo para listado'!$DE$153:$DG$274,MATCH($A168,'Hoja de Trabajo para listado'!$DE$153:$DE$1048576,0),MATCH((CUADRO!I$5&amp;$E168),'Hoja de Trabajo para listado'!$DE$151:$DG$151,0)),0)+IFERROR(INDEX('Hoja de Trabajo para listado'!$CD$155:$DC$1048576,MATCH($A168,'Hoja de Trabajo para listado'!$CD$155:$CD$1048576,0),MATCH((CUADRO!I$5&amp;$E168),'Hoja de Trabajo para listado'!$CD$151:$DC$151,0)),0)</f>
        <v>0</v>
      </c>
      <c r="J168" s="314">
        <f ca="1">+IFERROR(INDEX('Hoja de Trabajo para listado'!$A$155:$Z$1048576,MATCH($A168,'Hoja de Trabajo para listado'!$A$155:$A$1048576,0),MATCH((CUADRO!J$5&amp;$E168),'Hoja de Trabajo para listado'!$A$151:$Z$151,0)),0)+IFERROR(INDEX('Hoja de Trabajo para listado'!$AB$155:$BA$1048576,MATCH($A168,'Hoja de Trabajo para listado'!$AB$155:$AB$1048576,0),MATCH((CUADRO!J$5&amp;$E168),'Hoja de Trabajo para listado'!$AB$151:$BA$151,0)),0)+IFERROR(INDEX('Hoja de Trabajo para listado'!$BC$155:$CB$1048576,MATCH($A168,'Hoja de Trabajo para listado'!$BC$155:$BC$1048576,0),MATCH((CUADRO!J$5&amp;$E168),'Hoja de Trabajo para listado'!$BC$151:$CB$151,0)),0)+IFERROR(INDEX('Hoja de Trabajo para listado'!$DE$153:$DG$274,MATCH($A168,'Hoja de Trabajo para listado'!$DE$153:$DE$1048576,0),MATCH((CUADRO!J$5&amp;$E168),'Hoja de Trabajo para listado'!$DE$151:$DG$151,0)),0)+IFERROR(INDEX('Hoja de Trabajo para listado'!$CD$155:$DC$1048576,MATCH($A168,'Hoja de Trabajo para listado'!$CD$155:$CD$1048576,0),MATCH((CUADRO!J$5&amp;$E168),'Hoja de Trabajo para listado'!$CD$151:$DC$151,0)),0)</f>
        <v>0</v>
      </c>
      <c r="K168" s="314">
        <f ca="1">+IFERROR(INDEX('Hoja de Trabajo para listado'!$A$155:$Z$1048576,MATCH($A168,'Hoja de Trabajo para listado'!$A$155:$A$1048576,0),MATCH((CUADRO!K$5&amp;$E168),'Hoja de Trabajo para listado'!$A$151:$Z$151,0)),0)+IFERROR(INDEX('Hoja de Trabajo para listado'!$AB$155:$BA$1048576,MATCH($A168,'Hoja de Trabajo para listado'!$AB$155:$AB$1048576,0),MATCH((CUADRO!K$5&amp;$E168),'Hoja de Trabajo para listado'!$AB$151:$BA$151,0)),0)+IFERROR(INDEX('Hoja de Trabajo para listado'!$BC$155:$CB$1048576,MATCH($A168,'Hoja de Trabajo para listado'!$BC$155:$BC$1048576,0),MATCH((CUADRO!K$5&amp;$E168),'Hoja de Trabajo para listado'!$BC$151:$CB$151,0)),0)+IFERROR(INDEX('Hoja de Trabajo para listado'!$DE$153:$DG$274,MATCH($A168,'Hoja de Trabajo para listado'!$DE$153:$DE$1048576,0),MATCH((CUADRO!K$5&amp;$E168),'Hoja de Trabajo para listado'!$DE$151:$DG$151,0)),0)+IFERROR(INDEX('Hoja de Trabajo para listado'!$CD$155:$DC$1048576,MATCH($A168,'Hoja de Trabajo para listado'!$CD$155:$CD$1048576,0),MATCH((CUADRO!K$5&amp;$E168),'Hoja de Trabajo para listado'!$CD$151:$DC$151,0)),0)</f>
        <v>0</v>
      </c>
      <c r="L168" s="314">
        <f ca="1">+IFERROR(INDEX('Hoja de Trabajo para listado'!$A$155:$Z$1048576,MATCH($A168,'Hoja de Trabajo para listado'!$A$155:$A$1048576,0),MATCH((CUADRO!L$5&amp;$E168),'Hoja de Trabajo para listado'!$A$151:$Z$151,0)),0)+IFERROR(INDEX('Hoja de Trabajo para listado'!$AB$155:$BA$1048576,MATCH($A168,'Hoja de Trabajo para listado'!$AB$155:$AB$1048576,0),MATCH((CUADRO!L$5&amp;$E168),'Hoja de Trabajo para listado'!$AB$151:$BA$151,0)),0)+IFERROR(INDEX('Hoja de Trabajo para listado'!$BC$155:$CB$1048576,MATCH($A168,'Hoja de Trabajo para listado'!$BC$155:$BC$1048576,0),MATCH((CUADRO!L$5&amp;$E168),'Hoja de Trabajo para listado'!$BC$151:$CB$151,0)),0)+IFERROR(INDEX('Hoja de Trabajo para listado'!$DE$153:$DG$274,MATCH($A168,'Hoja de Trabajo para listado'!$DE$153:$DE$1048576,0),MATCH((CUADRO!L$5&amp;$E168),'Hoja de Trabajo para listado'!$DE$151:$DG$151,0)),0)+IFERROR(INDEX('Hoja de Trabajo para listado'!$CD$155:$DC$1048576,MATCH($A168,'Hoja de Trabajo para listado'!$CD$155:$CD$1048576,0),MATCH((CUADRO!L$5&amp;$E168),'Hoja de Trabajo para listado'!$CD$151:$DC$151,0)),0)</f>
        <v>0</v>
      </c>
      <c r="M168" s="314">
        <f ca="1">+IFERROR(INDEX('Hoja de Trabajo para listado'!$A$155:$Z$1048576,MATCH($A168,'Hoja de Trabajo para listado'!$A$155:$A$1048576,0),MATCH((CUADRO!M$5&amp;$E168),'Hoja de Trabajo para listado'!$A$151:$Z$151,0)),0)+IFERROR(INDEX('Hoja de Trabajo para listado'!$AB$155:$BA$1048576,MATCH($A168,'Hoja de Trabajo para listado'!$AB$155:$AB$1048576,0),MATCH((CUADRO!M$5&amp;$E168),'Hoja de Trabajo para listado'!$AB$151:$BA$151,0)),0)+IFERROR(INDEX('Hoja de Trabajo para listado'!$BC$155:$CB$1048576,MATCH($A168,'Hoja de Trabajo para listado'!$BC$155:$BC$1048576,0),MATCH((CUADRO!M$5&amp;$E168),'Hoja de Trabajo para listado'!$BC$151:$CB$151,0)),0)+IFERROR(INDEX('Hoja de Trabajo para listado'!$DE$153:$DG$274,MATCH($A168,'Hoja de Trabajo para listado'!$DE$153:$DE$1048576,0),MATCH((CUADRO!M$5&amp;$E168),'Hoja de Trabajo para listado'!$DE$151:$DG$151,0)),0)+IFERROR(INDEX('Hoja de Trabajo para listado'!$CD$155:$DC$1048576,MATCH($A168,'Hoja de Trabajo para listado'!$CD$155:$CD$1048576,0),MATCH((CUADRO!M$5&amp;$E168),'Hoja de Trabajo para listado'!$CD$151:$DC$151,0)),0)</f>
        <v>0</v>
      </c>
      <c r="N168" s="314">
        <f ca="1">+IFERROR(INDEX('Hoja de Trabajo para listado'!$A$155:$Z$1048576,MATCH($A168,'Hoja de Trabajo para listado'!$A$155:$A$1048576,0),MATCH((CUADRO!N$5&amp;$E168),'Hoja de Trabajo para listado'!$A$151:$Z$151,0)),0)+IFERROR(INDEX('Hoja de Trabajo para listado'!$AB$155:$BA$1048576,MATCH($A168,'Hoja de Trabajo para listado'!$AB$155:$AB$1048576,0),MATCH((CUADRO!N$5&amp;$E168),'Hoja de Trabajo para listado'!$AB$151:$BA$151,0)),0)+IFERROR(INDEX('Hoja de Trabajo para listado'!$BC$155:$CB$1048576,MATCH($A168,'Hoja de Trabajo para listado'!$BC$155:$BC$1048576,0),MATCH((CUADRO!N$5&amp;$E168),'Hoja de Trabajo para listado'!$BC$151:$CB$151,0)),0)+IFERROR(INDEX('Hoja de Trabajo para listado'!$DE$153:$DG$274,MATCH($A168,'Hoja de Trabajo para listado'!$DE$153:$DE$1048576,0),MATCH((CUADRO!N$5&amp;$E168),'Hoja de Trabajo para listado'!$DE$151:$DG$151,0)),0)+IFERROR(INDEX('Hoja de Trabajo para listado'!$CD$155:$DC$1048576,MATCH($A168,'Hoja de Trabajo para listado'!$CD$155:$CD$1048576,0),MATCH((CUADRO!N$5&amp;$E168),'Hoja de Trabajo para listado'!$CD$151:$DC$151,0)),0)</f>
        <v>0</v>
      </c>
      <c r="O168" s="314">
        <f ca="1">+IFERROR(INDEX('Hoja de Trabajo para listado'!$A$155:$Z$1048576,MATCH($A168,'Hoja de Trabajo para listado'!$A$155:$A$1048576,0),MATCH((CUADRO!O$5&amp;$E168),'Hoja de Trabajo para listado'!$A$151:$Z$151,0)),0)+IFERROR(INDEX('Hoja de Trabajo para listado'!$AB$155:$BA$1048576,MATCH($A168,'Hoja de Trabajo para listado'!$AB$155:$AB$1048576,0),MATCH((CUADRO!O$5&amp;$E168),'Hoja de Trabajo para listado'!$AB$151:$BA$151,0)),0)+IFERROR(INDEX('Hoja de Trabajo para listado'!$BC$155:$CB$1048576,MATCH($A168,'Hoja de Trabajo para listado'!$BC$155:$BC$1048576,0),MATCH((CUADRO!O$5&amp;$E168),'Hoja de Trabajo para listado'!$BC$151:$CB$151,0)),0)+IFERROR(INDEX('Hoja de Trabajo para listado'!$DE$153:$DG$274,MATCH($A168,'Hoja de Trabajo para listado'!$DE$153:$DE$1048576,0),MATCH((CUADRO!O$5&amp;$E168),'Hoja de Trabajo para listado'!$DE$151:$DG$151,0)),0)+IFERROR(INDEX('Hoja de Trabajo para listado'!$CD$155:$DC$1048576,MATCH($A168,'Hoja de Trabajo para listado'!$CD$155:$CD$1048576,0),MATCH((CUADRO!O$5&amp;$E168),'Hoja de Trabajo para listado'!$CD$151:$DC$151,0)),0)</f>
        <v>0</v>
      </c>
      <c r="P168" s="314">
        <f ca="1">+IFERROR(INDEX('Hoja de Trabajo para listado'!$A$155:$Z$1048576,MATCH($A168,'Hoja de Trabajo para listado'!$A$155:$A$1048576,0),MATCH((CUADRO!P$5&amp;$E168),'Hoja de Trabajo para listado'!$A$151:$Z$151,0)),0)+IFERROR(INDEX('Hoja de Trabajo para listado'!$AB$155:$BA$1048576,MATCH($A168,'Hoja de Trabajo para listado'!$AB$155:$AB$1048576,0),MATCH((CUADRO!P$5&amp;$E168),'Hoja de Trabajo para listado'!$AB$151:$BA$151,0)),0)+IFERROR(INDEX('Hoja de Trabajo para listado'!$BC$155:$CB$1048576,MATCH($A168,'Hoja de Trabajo para listado'!$BC$155:$BC$1048576,0),MATCH((CUADRO!P$5&amp;$E168),'Hoja de Trabajo para listado'!$BC$151:$CB$151,0)),0)+IFERROR(INDEX('Hoja de Trabajo para listado'!$DE$153:$DG$274,MATCH($A168,'Hoja de Trabajo para listado'!$DE$153:$DE$1048576,0),MATCH((CUADRO!P$5&amp;$E168),'Hoja de Trabajo para listado'!$DE$151:$DG$151,0)),0)+IFERROR(INDEX('Hoja de Trabajo para listado'!$CD$155:$DC$1048576,MATCH($A168,'Hoja de Trabajo para listado'!$CD$155:$CD$1048576,0),MATCH((CUADRO!P$5&amp;$E168),'Hoja de Trabajo para listado'!$CD$151:$DC$151,0)),0)</f>
        <v>0</v>
      </c>
      <c r="Q168" s="314">
        <f ca="1">+IFERROR(INDEX('Hoja de Trabajo para listado'!$A$155:$Z$1048576,MATCH($A168,'Hoja de Trabajo para listado'!$A$155:$A$1048576,0),MATCH((CUADRO!Q$5&amp;$E168),'Hoja de Trabajo para listado'!$A$151:$Z$151,0)),0)+IFERROR(INDEX('Hoja de Trabajo para listado'!$AB$155:$BA$1048576,MATCH($A168,'Hoja de Trabajo para listado'!$AB$155:$AB$1048576,0),MATCH((CUADRO!Q$5&amp;$E168),'Hoja de Trabajo para listado'!$AB$151:$BA$151,0)),0)+IFERROR(INDEX('Hoja de Trabajo para listado'!$BC$155:$CB$1048576,MATCH($A168,'Hoja de Trabajo para listado'!$BC$155:$BC$1048576,0),MATCH((CUADRO!Q$5&amp;$E168),'Hoja de Trabajo para listado'!$BC$151:$CB$151,0)),0)+IFERROR(INDEX('Hoja de Trabajo para listado'!$DE$153:$DG$274,MATCH($A168,'Hoja de Trabajo para listado'!$DE$153:$DE$1048576,0),MATCH((CUADRO!Q$5&amp;$E168),'Hoja de Trabajo para listado'!$DE$151:$DG$151,0)),0)+IFERROR(INDEX('Hoja de Trabajo para listado'!$CD$155:$DC$1048576,MATCH($A168,'Hoja de Trabajo para listado'!$CD$155:$CD$1048576,0),MATCH((CUADRO!Q$5&amp;$E168),'Hoja de Trabajo para listado'!$CD$151:$DC$151,0)),0)</f>
        <v>0</v>
      </c>
      <c r="R168" s="314">
        <f t="shared" ca="1" si="4"/>
        <v>0</v>
      </c>
      <c r="S168" s="345"/>
      <c r="T168" s="314">
        <f ca="1">+T169</f>
        <v>0</v>
      </c>
      <c r="U168" s="313">
        <f t="shared" si="5"/>
        <v>1</v>
      </c>
      <c r="V168" s="319" t="str">
        <f>+VLOOKUP(A168,bd_lista!$A$3:$E$593,5,FALSE)</f>
        <v>Gobiernos Autonomos Municipales</v>
      </c>
      <c r="W168" s="425" t="str">
        <f>+V168</f>
        <v>Gobiernos Autonomos Municipales</v>
      </c>
    </row>
    <row r="169" spans="1:23" ht="15" hidden="1" customHeight="1">
      <c r="A169" s="323">
        <v>1118</v>
      </c>
      <c r="B169" s="428"/>
      <c r="C169" s="319" t="str">
        <f>+VLOOKUP(A169,bd_lista!$A$3:$C$593,3,FALSE)</f>
        <v>Gobierno Autónomo Municipal de Yamparáez</v>
      </c>
      <c r="D169" s="430"/>
      <c r="E169" s="347" t="s">
        <v>1419</v>
      </c>
      <c r="F169" s="316">
        <f ca="1">+IFERROR(INDEX('Hoja de Trabajo para listado'!$A$155:$Z$1048576,MATCH($A169,'Hoja de Trabajo para listado'!$A$155:$A$1048576,0),MATCH((CUADRO!F$5&amp;$E169),'Hoja de Trabajo para listado'!$A$151:$Z$151,0)),0)+IFERROR(INDEX('Hoja de Trabajo para listado'!$AB$155:$BA$1048576,MATCH($A169,'Hoja de Trabajo para listado'!$AB$155:$AB$1048576,0),MATCH((CUADRO!F$5&amp;$E169),'Hoja de Trabajo para listado'!$AB$151:$BA$151,0)),0)+IFERROR(INDEX('Hoja de Trabajo para listado'!$BC$155:$CB$1048576,MATCH($A169,'Hoja de Trabajo para listado'!$BC$155:$BC$1048576,0),MATCH((CUADRO!F$5&amp;$E169),'Hoja de Trabajo para listado'!$BC$151:$CB$151,0)),0)+IFERROR(INDEX('Hoja de Trabajo para listado'!$DE$153:$DG$274,MATCH($A169,'Hoja de Trabajo para listado'!$DE$153:$DE$1048576,0),MATCH((CUADRO!F$5&amp;$E169),'Hoja de Trabajo para listado'!$DE$151:$DG$151,0)),0)+IFERROR(INDEX('Hoja de Trabajo para listado'!$CD$155:$DC$1048576,MATCH($A169,'Hoja de Trabajo para listado'!$CD$155:$CD$1048576,0),MATCH((CUADRO!F$5&amp;$E169),'Hoja de Trabajo para listado'!$CD$151:$DC$151,0)),0)</f>
        <v>0</v>
      </c>
      <c r="G169" s="316">
        <f ca="1">+IFERROR(INDEX('Hoja de Trabajo para listado'!$A$155:$Z$1048576,MATCH($A169,'Hoja de Trabajo para listado'!$A$155:$A$1048576,0),MATCH((CUADRO!G$5&amp;$E169),'Hoja de Trabajo para listado'!$A$151:$Z$151,0)),0)+IFERROR(INDEX('Hoja de Trabajo para listado'!$AB$155:$BA$1048576,MATCH($A169,'Hoja de Trabajo para listado'!$AB$155:$AB$1048576,0),MATCH((CUADRO!G$5&amp;$E169),'Hoja de Trabajo para listado'!$AB$151:$BA$151,0)),0)+IFERROR(INDEX('Hoja de Trabajo para listado'!$BC$155:$CB$1048576,MATCH($A169,'Hoja de Trabajo para listado'!$BC$155:$BC$1048576,0),MATCH((CUADRO!G$5&amp;$E169),'Hoja de Trabajo para listado'!$BC$151:$CB$151,0)),0)+IFERROR(INDEX('Hoja de Trabajo para listado'!$DE$153:$DG$274,MATCH($A169,'Hoja de Trabajo para listado'!$DE$153:$DE$1048576,0),MATCH((CUADRO!G$5&amp;$E169),'Hoja de Trabajo para listado'!$DE$151:$DG$151,0)),0)+IFERROR(INDEX('Hoja de Trabajo para listado'!$CD$155:$DC$1048576,MATCH($A169,'Hoja de Trabajo para listado'!$CD$155:$CD$1048576,0),MATCH((CUADRO!G$5&amp;$E169),'Hoja de Trabajo para listado'!$CD$151:$DC$151,0)),0)</f>
        <v>0</v>
      </c>
      <c r="H169" s="316">
        <f ca="1">+IFERROR(INDEX('Hoja de Trabajo para listado'!$A$155:$Z$1048576,MATCH($A169,'Hoja de Trabajo para listado'!$A$155:$A$1048576,0),MATCH((CUADRO!H$5&amp;$E169),'Hoja de Trabajo para listado'!$A$151:$Z$151,0)),0)+IFERROR(INDEX('Hoja de Trabajo para listado'!$AB$155:$BA$1048576,MATCH($A169,'Hoja de Trabajo para listado'!$AB$155:$AB$1048576,0),MATCH((CUADRO!H$5&amp;$E169),'Hoja de Trabajo para listado'!$AB$151:$BA$151,0)),0)+IFERROR(INDEX('Hoja de Trabajo para listado'!$BC$155:$CB$1048576,MATCH($A169,'Hoja de Trabajo para listado'!$BC$155:$BC$1048576,0),MATCH((CUADRO!H$5&amp;$E169),'Hoja de Trabajo para listado'!$BC$151:$CB$151,0)),0)+IFERROR(INDEX('Hoja de Trabajo para listado'!$DE$153:$DG$274,MATCH($A169,'Hoja de Trabajo para listado'!$DE$153:$DE$1048576,0),MATCH((CUADRO!H$5&amp;$E169),'Hoja de Trabajo para listado'!$DE$151:$DG$151,0)),0)+IFERROR(INDEX('Hoja de Trabajo para listado'!$CD$155:$DC$1048576,MATCH($A169,'Hoja de Trabajo para listado'!$CD$155:$CD$1048576,0),MATCH((CUADRO!H$5&amp;$E169),'Hoja de Trabajo para listado'!$CD$151:$DC$151,0)),0)</f>
        <v>0</v>
      </c>
      <c r="I169" s="316">
        <f ca="1">+IFERROR(INDEX('Hoja de Trabajo para listado'!$A$155:$Z$1048576,MATCH($A169,'Hoja de Trabajo para listado'!$A$155:$A$1048576,0),MATCH((CUADRO!I$5&amp;$E169),'Hoja de Trabajo para listado'!$A$151:$Z$151,0)),0)+IFERROR(INDEX('Hoja de Trabajo para listado'!$AB$155:$BA$1048576,MATCH($A169,'Hoja de Trabajo para listado'!$AB$155:$AB$1048576,0),MATCH((CUADRO!I$5&amp;$E169),'Hoja de Trabajo para listado'!$AB$151:$BA$151,0)),0)+IFERROR(INDEX('Hoja de Trabajo para listado'!$BC$155:$CB$1048576,MATCH($A169,'Hoja de Trabajo para listado'!$BC$155:$BC$1048576,0),MATCH((CUADRO!I$5&amp;$E169),'Hoja de Trabajo para listado'!$BC$151:$CB$151,0)),0)+IFERROR(INDEX('Hoja de Trabajo para listado'!$DE$153:$DG$274,MATCH($A169,'Hoja de Trabajo para listado'!$DE$153:$DE$1048576,0),MATCH((CUADRO!I$5&amp;$E169),'Hoja de Trabajo para listado'!$DE$151:$DG$151,0)),0)+IFERROR(INDEX('Hoja de Trabajo para listado'!$CD$155:$DC$1048576,MATCH($A169,'Hoja de Trabajo para listado'!$CD$155:$CD$1048576,0),MATCH((CUADRO!I$5&amp;$E169),'Hoja de Trabajo para listado'!$CD$151:$DC$151,0)),0)</f>
        <v>0</v>
      </c>
      <c r="J169" s="316">
        <f ca="1">+IFERROR(INDEX('Hoja de Trabajo para listado'!$A$155:$Z$1048576,MATCH($A169,'Hoja de Trabajo para listado'!$A$155:$A$1048576,0),MATCH((CUADRO!J$5&amp;$E169),'Hoja de Trabajo para listado'!$A$151:$Z$151,0)),0)+IFERROR(INDEX('Hoja de Trabajo para listado'!$AB$155:$BA$1048576,MATCH($A169,'Hoja de Trabajo para listado'!$AB$155:$AB$1048576,0),MATCH((CUADRO!J$5&amp;$E169),'Hoja de Trabajo para listado'!$AB$151:$BA$151,0)),0)+IFERROR(INDEX('Hoja de Trabajo para listado'!$BC$155:$CB$1048576,MATCH($A169,'Hoja de Trabajo para listado'!$BC$155:$BC$1048576,0),MATCH((CUADRO!J$5&amp;$E169),'Hoja de Trabajo para listado'!$BC$151:$CB$151,0)),0)+IFERROR(INDEX('Hoja de Trabajo para listado'!$DE$153:$DG$274,MATCH($A169,'Hoja de Trabajo para listado'!$DE$153:$DE$1048576,0),MATCH((CUADRO!J$5&amp;$E169),'Hoja de Trabajo para listado'!$DE$151:$DG$151,0)),0)+IFERROR(INDEX('Hoja de Trabajo para listado'!$CD$155:$DC$1048576,MATCH($A169,'Hoja de Trabajo para listado'!$CD$155:$CD$1048576,0),MATCH((CUADRO!J$5&amp;$E169),'Hoja de Trabajo para listado'!$CD$151:$DC$151,0)),0)</f>
        <v>0</v>
      </c>
      <c r="K169" s="316">
        <f ca="1">+IFERROR(INDEX('Hoja de Trabajo para listado'!$A$155:$Z$1048576,MATCH($A169,'Hoja de Trabajo para listado'!$A$155:$A$1048576,0),MATCH((CUADRO!K$5&amp;$E169),'Hoja de Trabajo para listado'!$A$151:$Z$151,0)),0)+IFERROR(INDEX('Hoja de Trabajo para listado'!$AB$155:$BA$1048576,MATCH($A169,'Hoja de Trabajo para listado'!$AB$155:$AB$1048576,0),MATCH((CUADRO!K$5&amp;$E169),'Hoja de Trabajo para listado'!$AB$151:$BA$151,0)),0)+IFERROR(INDEX('Hoja de Trabajo para listado'!$BC$155:$CB$1048576,MATCH($A169,'Hoja de Trabajo para listado'!$BC$155:$BC$1048576,0),MATCH((CUADRO!K$5&amp;$E169),'Hoja de Trabajo para listado'!$BC$151:$CB$151,0)),0)+IFERROR(INDEX('Hoja de Trabajo para listado'!$DE$153:$DG$274,MATCH($A169,'Hoja de Trabajo para listado'!$DE$153:$DE$1048576,0),MATCH((CUADRO!K$5&amp;$E169),'Hoja de Trabajo para listado'!$DE$151:$DG$151,0)),0)+IFERROR(INDEX('Hoja de Trabajo para listado'!$CD$155:$DC$1048576,MATCH($A169,'Hoja de Trabajo para listado'!$CD$155:$CD$1048576,0),MATCH((CUADRO!K$5&amp;$E169),'Hoja de Trabajo para listado'!$CD$151:$DC$151,0)),0)</f>
        <v>0</v>
      </c>
      <c r="L169" s="316">
        <f ca="1">+IFERROR(INDEX('Hoja de Trabajo para listado'!$A$155:$Z$1048576,MATCH($A169,'Hoja de Trabajo para listado'!$A$155:$A$1048576,0),MATCH((CUADRO!L$5&amp;$E169),'Hoja de Trabajo para listado'!$A$151:$Z$151,0)),0)+IFERROR(INDEX('Hoja de Trabajo para listado'!$AB$155:$BA$1048576,MATCH($A169,'Hoja de Trabajo para listado'!$AB$155:$AB$1048576,0),MATCH((CUADRO!L$5&amp;$E169),'Hoja de Trabajo para listado'!$AB$151:$BA$151,0)),0)+IFERROR(INDEX('Hoja de Trabajo para listado'!$BC$155:$CB$1048576,MATCH($A169,'Hoja de Trabajo para listado'!$BC$155:$BC$1048576,0),MATCH((CUADRO!L$5&amp;$E169),'Hoja de Trabajo para listado'!$BC$151:$CB$151,0)),0)+IFERROR(INDEX('Hoja de Trabajo para listado'!$DE$153:$DG$274,MATCH($A169,'Hoja de Trabajo para listado'!$DE$153:$DE$1048576,0),MATCH((CUADRO!L$5&amp;$E169),'Hoja de Trabajo para listado'!$DE$151:$DG$151,0)),0)+IFERROR(INDEX('Hoja de Trabajo para listado'!$CD$155:$DC$1048576,MATCH($A169,'Hoja de Trabajo para listado'!$CD$155:$CD$1048576,0),MATCH((CUADRO!L$5&amp;$E169),'Hoja de Trabajo para listado'!$CD$151:$DC$151,0)),0)</f>
        <v>0</v>
      </c>
      <c r="M169" s="316">
        <f ca="1">+IFERROR(INDEX('Hoja de Trabajo para listado'!$A$155:$Z$1048576,MATCH($A169,'Hoja de Trabajo para listado'!$A$155:$A$1048576,0),MATCH((CUADRO!M$5&amp;$E169),'Hoja de Trabajo para listado'!$A$151:$Z$151,0)),0)+IFERROR(INDEX('Hoja de Trabajo para listado'!$AB$155:$BA$1048576,MATCH($A169,'Hoja de Trabajo para listado'!$AB$155:$AB$1048576,0),MATCH((CUADRO!M$5&amp;$E169),'Hoja de Trabajo para listado'!$AB$151:$BA$151,0)),0)+IFERROR(INDEX('Hoja de Trabajo para listado'!$BC$155:$CB$1048576,MATCH($A169,'Hoja de Trabajo para listado'!$BC$155:$BC$1048576,0),MATCH((CUADRO!M$5&amp;$E169),'Hoja de Trabajo para listado'!$BC$151:$CB$151,0)),0)+IFERROR(INDEX('Hoja de Trabajo para listado'!$DE$153:$DG$274,MATCH($A169,'Hoja de Trabajo para listado'!$DE$153:$DE$1048576,0),MATCH((CUADRO!M$5&amp;$E169),'Hoja de Trabajo para listado'!$DE$151:$DG$151,0)),0)+IFERROR(INDEX('Hoja de Trabajo para listado'!$CD$155:$DC$1048576,MATCH($A169,'Hoja de Trabajo para listado'!$CD$155:$CD$1048576,0),MATCH((CUADRO!M$5&amp;$E169),'Hoja de Trabajo para listado'!$CD$151:$DC$151,0)),0)</f>
        <v>0</v>
      </c>
      <c r="N169" s="316">
        <f ca="1">+IFERROR(INDEX('Hoja de Trabajo para listado'!$A$155:$Z$1048576,MATCH($A169,'Hoja de Trabajo para listado'!$A$155:$A$1048576,0),MATCH((CUADRO!N$5&amp;$E169),'Hoja de Trabajo para listado'!$A$151:$Z$151,0)),0)+IFERROR(INDEX('Hoja de Trabajo para listado'!$AB$155:$BA$1048576,MATCH($A169,'Hoja de Trabajo para listado'!$AB$155:$AB$1048576,0),MATCH((CUADRO!N$5&amp;$E169),'Hoja de Trabajo para listado'!$AB$151:$BA$151,0)),0)+IFERROR(INDEX('Hoja de Trabajo para listado'!$BC$155:$CB$1048576,MATCH($A169,'Hoja de Trabajo para listado'!$BC$155:$BC$1048576,0),MATCH((CUADRO!N$5&amp;$E169),'Hoja de Trabajo para listado'!$BC$151:$CB$151,0)),0)+IFERROR(INDEX('Hoja de Trabajo para listado'!$DE$153:$DG$274,MATCH($A169,'Hoja de Trabajo para listado'!$DE$153:$DE$1048576,0),MATCH((CUADRO!N$5&amp;$E169),'Hoja de Trabajo para listado'!$DE$151:$DG$151,0)),0)+IFERROR(INDEX('Hoja de Trabajo para listado'!$CD$155:$DC$1048576,MATCH($A169,'Hoja de Trabajo para listado'!$CD$155:$CD$1048576,0),MATCH((CUADRO!N$5&amp;$E169),'Hoja de Trabajo para listado'!$CD$151:$DC$151,0)),0)</f>
        <v>0</v>
      </c>
      <c r="O169" s="316">
        <f ca="1">+IFERROR(INDEX('Hoja de Trabajo para listado'!$A$155:$Z$1048576,MATCH($A169,'Hoja de Trabajo para listado'!$A$155:$A$1048576,0),MATCH((CUADRO!O$5&amp;$E169),'Hoja de Trabajo para listado'!$A$151:$Z$151,0)),0)+IFERROR(INDEX('Hoja de Trabajo para listado'!$AB$155:$BA$1048576,MATCH($A169,'Hoja de Trabajo para listado'!$AB$155:$AB$1048576,0),MATCH((CUADRO!O$5&amp;$E169),'Hoja de Trabajo para listado'!$AB$151:$BA$151,0)),0)+IFERROR(INDEX('Hoja de Trabajo para listado'!$BC$155:$CB$1048576,MATCH($A169,'Hoja de Trabajo para listado'!$BC$155:$BC$1048576,0),MATCH((CUADRO!O$5&amp;$E169),'Hoja de Trabajo para listado'!$BC$151:$CB$151,0)),0)+IFERROR(INDEX('Hoja de Trabajo para listado'!$DE$153:$DG$274,MATCH($A169,'Hoja de Trabajo para listado'!$DE$153:$DE$1048576,0),MATCH((CUADRO!O$5&amp;$E169),'Hoja de Trabajo para listado'!$DE$151:$DG$151,0)),0)+IFERROR(INDEX('Hoja de Trabajo para listado'!$CD$155:$DC$1048576,MATCH($A169,'Hoja de Trabajo para listado'!$CD$155:$CD$1048576,0),MATCH((CUADRO!O$5&amp;$E169),'Hoja de Trabajo para listado'!$CD$151:$DC$151,0)),0)</f>
        <v>0</v>
      </c>
      <c r="P169" s="316">
        <f ca="1">+IFERROR(INDEX('Hoja de Trabajo para listado'!$A$155:$Z$1048576,MATCH($A169,'Hoja de Trabajo para listado'!$A$155:$A$1048576,0),MATCH((CUADRO!P$5&amp;$E169),'Hoja de Trabajo para listado'!$A$151:$Z$151,0)),0)+IFERROR(INDEX('Hoja de Trabajo para listado'!$AB$155:$BA$1048576,MATCH($A169,'Hoja de Trabajo para listado'!$AB$155:$AB$1048576,0),MATCH((CUADRO!P$5&amp;$E169),'Hoja de Trabajo para listado'!$AB$151:$BA$151,0)),0)+IFERROR(INDEX('Hoja de Trabajo para listado'!$BC$155:$CB$1048576,MATCH($A169,'Hoja de Trabajo para listado'!$BC$155:$BC$1048576,0),MATCH((CUADRO!P$5&amp;$E169),'Hoja de Trabajo para listado'!$BC$151:$CB$151,0)),0)+IFERROR(INDEX('Hoja de Trabajo para listado'!$DE$153:$DG$274,MATCH($A169,'Hoja de Trabajo para listado'!$DE$153:$DE$1048576,0),MATCH((CUADRO!P$5&amp;$E169),'Hoja de Trabajo para listado'!$DE$151:$DG$151,0)),0)+IFERROR(INDEX('Hoja de Trabajo para listado'!$CD$155:$DC$1048576,MATCH($A169,'Hoja de Trabajo para listado'!$CD$155:$CD$1048576,0),MATCH((CUADRO!P$5&amp;$E169),'Hoja de Trabajo para listado'!$CD$151:$DC$151,0)),0)</f>
        <v>0</v>
      </c>
      <c r="Q169" s="316">
        <f ca="1">+IFERROR(INDEX('Hoja de Trabajo para listado'!$A$155:$Z$1048576,MATCH($A169,'Hoja de Trabajo para listado'!$A$155:$A$1048576,0),MATCH((CUADRO!Q$5&amp;$E169),'Hoja de Trabajo para listado'!$A$151:$Z$151,0)),0)+IFERROR(INDEX('Hoja de Trabajo para listado'!$AB$155:$BA$1048576,MATCH($A169,'Hoja de Trabajo para listado'!$AB$155:$AB$1048576,0),MATCH((CUADRO!Q$5&amp;$E169),'Hoja de Trabajo para listado'!$AB$151:$BA$151,0)),0)+IFERROR(INDEX('Hoja de Trabajo para listado'!$BC$155:$CB$1048576,MATCH($A169,'Hoja de Trabajo para listado'!$BC$155:$BC$1048576,0),MATCH((CUADRO!Q$5&amp;$E169),'Hoja de Trabajo para listado'!$BC$151:$CB$151,0)),0)+IFERROR(INDEX('Hoja de Trabajo para listado'!$DE$153:$DG$274,MATCH($A169,'Hoja de Trabajo para listado'!$DE$153:$DE$1048576,0),MATCH((CUADRO!Q$5&amp;$E169),'Hoja de Trabajo para listado'!$DE$151:$DG$151,0)),0)+IFERROR(INDEX('Hoja de Trabajo para listado'!$CD$155:$DC$1048576,MATCH($A169,'Hoja de Trabajo para listado'!$CD$155:$CD$1048576,0),MATCH((CUADRO!Q$5&amp;$E169),'Hoja de Trabajo para listado'!$CD$151:$DC$151,0)),0)</f>
        <v>0</v>
      </c>
      <c r="R169" s="316">
        <f t="shared" ca="1" si="4"/>
        <v>0</v>
      </c>
      <c r="S169" s="344">
        <f ca="1">+R168+R169</f>
        <v>0</v>
      </c>
      <c r="T169" s="316">
        <f ca="1">+S169</f>
        <v>0</v>
      </c>
      <c r="U169" s="315">
        <f t="shared" si="5"/>
        <v>2</v>
      </c>
      <c r="V169" s="319" t="str">
        <f>+VLOOKUP(A169,bd_lista!$A$3:$E$593,5,FALSE)</f>
        <v>Gobiernos Autonomos Municipales</v>
      </c>
      <c r="W169" s="426"/>
    </row>
    <row r="170" spans="1:23" ht="15" hidden="1" customHeight="1">
      <c r="A170" s="325">
        <v>1119</v>
      </c>
      <c r="B170" s="427">
        <f>+A170</f>
        <v>1119</v>
      </c>
      <c r="C170" s="318" t="str">
        <f>+VLOOKUP(A170,bd_lista!$A$3:$C$593,3,FALSE)</f>
        <v>Gobierno Autónomo Municipal de Camargo</v>
      </c>
      <c r="D170" s="429" t="str">
        <f>+C170</f>
        <v>Gobierno Autónomo Municipal de Camargo</v>
      </c>
      <c r="E170" s="346" t="s">
        <v>1418</v>
      </c>
      <c r="F170" s="314">
        <f ca="1">+IFERROR(INDEX('Hoja de Trabajo para listado'!$A$155:$Z$1048576,MATCH($A170,'Hoja de Trabajo para listado'!$A$155:$A$1048576,0),MATCH((CUADRO!F$5&amp;$E170),'Hoja de Trabajo para listado'!$A$151:$Z$151,0)),0)+IFERROR(INDEX('Hoja de Trabajo para listado'!$AB$155:$BA$1048576,MATCH($A170,'Hoja de Trabajo para listado'!$AB$155:$AB$1048576,0),MATCH((CUADRO!F$5&amp;$E170),'Hoja de Trabajo para listado'!$AB$151:$BA$151,0)),0)+IFERROR(INDEX('Hoja de Trabajo para listado'!$BC$155:$CB$1048576,MATCH($A170,'Hoja de Trabajo para listado'!$BC$155:$BC$1048576,0),MATCH((CUADRO!F$5&amp;$E170),'Hoja de Trabajo para listado'!$BC$151:$CB$151,0)),0)+IFERROR(INDEX('Hoja de Trabajo para listado'!$DE$153:$DG$274,MATCH($A170,'Hoja de Trabajo para listado'!$DE$153:$DE$1048576,0),MATCH((CUADRO!F$5&amp;$E170),'Hoja de Trabajo para listado'!$DE$151:$DG$151,0)),0)+IFERROR(INDEX('Hoja de Trabajo para listado'!$CD$155:$DC$1048576,MATCH($A170,'Hoja de Trabajo para listado'!$CD$155:$CD$1048576,0),MATCH((CUADRO!F$5&amp;$E170),'Hoja de Trabajo para listado'!$CD$151:$DC$151,0)),0)</f>
        <v>0</v>
      </c>
      <c r="G170" s="314">
        <f ca="1">+IFERROR(INDEX('Hoja de Trabajo para listado'!$A$155:$Z$1048576,MATCH($A170,'Hoja de Trabajo para listado'!$A$155:$A$1048576,0),MATCH((CUADRO!G$5&amp;$E170),'Hoja de Trabajo para listado'!$A$151:$Z$151,0)),0)+IFERROR(INDEX('Hoja de Trabajo para listado'!$AB$155:$BA$1048576,MATCH($A170,'Hoja de Trabajo para listado'!$AB$155:$AB$1048576,0),MATCH((CUADRO!G$5&amp;$E170),'Hoja de Trabajo para listado'!$AB$151:$BA$151,0)),0)+IFERROR(INDEX('Hoja de Trabajo para listado'!$BC$155:$CB$1048576,MATCH($A170,'Hoja de Trabajo para listado'!$BC$155:$BC$1048576,0),MATCH((CUADRO!G$5&amp;$E170),'Hoja de Trabajo para listado'!$BC$151:$CB$151,0)),0)+IFERROR(INDEX('Hoja de Trabajo para listado'!$DE$153:$DG$274,MATCH($A170,'Hoja de Trabajo para listado'!$DE$153:$DE$1048576,0),MATCH((CUADRO!G$5&amp;$E170),'Hoja de Trabajo para listado'!$DE$151:$DG$151,0)),0)+IFERROR(INDEX('Hoja de Trabajo para listado'!$CD$155:$DC$1048576,MATCH($A170,'Hoja de Trabajo para listado'!$CD$155:$CD$1048576,0),MATCH((CUADRO!G$5&amp;$E170),'Hoja de Trabajo para listado'!$CD$151:$DC$151,0)),0)</f>
        <v>0</v>
      </c>
      <c r="H170" s="314">
        <f ca="1">+IFERROR(INDEX('Hoja de Trabajo para listado'!$A$155:$Z$1048576,MATCH($A170,'Hoja de Trabajo para listado'!$A$155:$A$1048576,0),MATCH((CUADRO!H$5&amp;$E170),'Hoja de Trabajo para listado'!$A$151:$Z$151,0)),0)+IFERROR(INDEX('Hoja de Trabajo para listado'!$AB$155:$BA$1048576,MATCH($A170,'Hoja de Trabajo para listado'!$AB$155:$AB$1048576,0),MATCH((CUADRO!H$5&amp;$E170),'Hoja de Trabajo para listado'!$AB$151:$BA$151,0)),0)+IFERROR(INDEX('Hoja de Trabajo para listado'!$BC$155:$CB$1048576,MATCH($A170,'Hoja de Trabajo para listado'!$BC$155:$BC$1048576,0),MATCH((CUADRO!H$5&amp;$E170),'Hoja de Trabajo para listado'!$BC$151:$CB$151,0)),0)+IFERROR(INDEX('Hoja de Trabajo para listado'!$DE$153:$DG$274,MATCH($A170,'Hoja de Trabajo para listado'!$DE$153:$DE$1048576,0),MATCH((CUADRO!H$5&amp;$E170),'Hoja de Trabajo para listado'!$DE$151:$DG$151,0)),0)+IFERROR(INDEX('Hoja de Trabajo para listado'!$CD$155:$DC$1048576,MATCH($A170,'Hoja de Trabajo para listado'!$CD$155:$CD$1048576,0),MATCH((CUADRO!H$5&amp;$E170),'Hoja de Trabajo para listado'!$CD$151:$DC$151,0)),0)</f>
        <v>0</v>
      </c>
      <c r="I170" s="314">
        <f ca="1">+IFERROR(INDEX('Hoja de Trabajo para listado'!$A$155:$Z$1048576,MATCH($A170,'Hoja de Trabajo para listado'!$A$155:$A$1048576,0),MATCH((CUADRO!I$5&amp;$E170),'Hoja de Trabajo para listado'!$A$151:$Z$151,0)),0)+IFERROR(INDEX('Hoja de Trabajo para listado'!$AB$155:$BA$1048576,MATCH($A170,'Hoja de Trabajo para listado'!$AB$155:$AB$1048576,0),MATCH((CUADRO!I$5&amp;$E170),'Hoja de Trabajo para listado'!$AB$151:$BA$151,0)),0)+IFERROR(INDEX('Hoja de Trabajo para listado'!$BC$155:$CB$1048576,MATCH($A170,'Hoja de Trabajo para listado'!$BC$155:$BC$1048576,0),MATCH((CUADRO!I$5&amp;$E170),'Hoja de Trabajo para listado'!$BC$151:$CB$151,0)),0)+IFERROR(INDEX('Hoja de Trabajo para listado'!$DE$153:$DG$274,MATCH($A170,'Hoja de Trabajo para listado'!$DE$153:$DE$1048576,0),MATCH((CUADRO!I$5&amp;$E170),'Hoja de Trabajo para listado'!$DE$151:$DG$151,0)),0)+IFERROR(INDEX('Hoja de Trabajo para listado'!$CD$155:$DC$1048576,MATCH($A170,'Hoja de Trabajo para listado'!$CD$155:$CD$1048576,0),MATCH((CUADRO!I$5&amp;$E170),'Hoja de Trabajo para listado'!$CD$151:$DC$151,0)),0)</f>
        <v>0</v>
      </c>
      <c r="J170" s="314">
        <f ca="1">+IFERROR(INDEX('Hoja de Trabajo para listado'!$A$155:$Z$1048576,MATCH($A170,'Hoja de Trabajo para listado'!$A$155:$A$1048576,0),MATCH((CUADRO!J$5&amp;$E170),'Hoja de Trabajo para listado'!$A$151:$Z$151,0)),0)+IFERROR(INDEX('Hoja de Trabajo para listado'!$AB$155:$BA$1048576,MATCH($A170,'Hoja de Trabajo para listado'!$AB$155:$AB$1048576,0),MATCH((CUADRO!J$5&amp;$E170),'Hoja de Trabajo para listado'!$AB$151:$BA$151,0)),0)+IFERROR(INDEX('Hoja de Trabajo para listado'!$BC$155:$CB$1048576,MATCH($A170,'Hoja de Trabajo para listado'!$BC$155:$BC$1048576,0),MATCH((CUADRO!J$5&amp;$E170),'Hoja de Trabajo para listado'!$BC$151:$CB$151,0)),0)+IFERROR(INDEX('Hoja de Trabajo para listado'!$DE$153:$DG$274,MATCH($A170,'Hoja de Trabajo para listado'!$DE$153:$DE$1048576,0),MATCH((CUADRO!J$5&amp;$E170),'Hoja de Trabajo para listado'!$DE$151:$DG$151,0)),0)+IFERROR(INDEX('Hoja de Trabajo para listado'!$CD$155:$DC$1048576,MATCH($A170,'Hoja de Trabajo para listado'!$CD$155:$CD$1048576,0),MATCH((CUADRO!J$5&amp;$E170),'Hoja de Trabajo para listado'!$CD$151:$DC$151,0)),0)</f>
        <v>0</v>
      </c>
      <c r="K170" s="314">
        <f ca="1">+IFERROR(INDEX('Hoja de Trabajo para listado'!$A$155:$Z$1048576,MATCH($A170,'Hoja de Trabajo para listado'!$A$155:$A$1048576,0),MATCH((CUADRO!K$5&amp;$E170),'Hoja de Trabajo para listado'!$A$151:$Z$151,0)),0)+IFERROR(INDEX('Hoja de Trabajo para listado'!$AB$155:$BA$1048576,MATCH($A170,'Hoja de Trabajo para listado'!$AB$155:$AB$1048576,0),MATCH((CUADRO!K$5&amp;$E170),'Hoja de Trabajo para listado'!$AB$151:$BA$151,0)),0)+IFERROR(INDEX('Hoja de Trabajo para listado'!$BC$155:$CB$1048576,MATCH($A170,'Hoja de Trabajo para listado'!$BC$155:$BC$1048576,0),MATCH((CUADRO!K$5&amp;$E170),'Hoja de Trabajo para listado'!$BC$151:$CB$151,0)),0)+IFERROR(INDEX('Hoja de Trabajo para listado'!$DE$153:$DG$274,MATCH($A170,'Hoja de Trabajo para listado'!$DE$153:$DE$1048576,0),MATCH((CUADRO!K$5&amp;$E170),'Hoja de Trabajo para listado'!$DE$151:$DG$151,0)),0)+IFERROR(INDEX('Hoja de Trabajo para listado'!$CD$155:$DC$1048576,MATCH($A170,'Hoja de Trabajo para listado'!$CD$155:$CD$1048576,0),MATCH((CUADRO!K$5&amp;$E170),'Hoja de Trabajo para listado'!$CD$151:$DC$151,0)),0)</f>
        <v>0</v>
      </c>
      <c r="L170" s="314">
        <f ca="1">+IFERROR(INDEX('Hoja de Trabajo para listado'!$A$155:$Z$1048576,MATCH($A170,'Hoja de Trabajo para listado'!$A$155:$A$1048576,0),MATCH((CUADRO!L$5&amp;$E170),'Hoja de Trabajo para listado'!$A$151:$Z$151,0)),0)+IFERROR(INDEX('Hoja de Trabajo para listado'!$AB$155:$BA$1048576,MATCH($A170,'Hoja de Trabajo para listado'!$AB$155:$AB$1048576,0),MATCH((CUADRO!L$5&amp;$E170),'Hoja de Trabajo para listado'!$AB$151:$BA$151,0)),0)+IFERROR(INDEX('Hoja de Trabajo para listado'!$BC$155:$CB$1048576,MATCH($A170,'Hoja de Trabajo para listado'!$BC$155:$BC$1048576,0),MATCH((CUADRO!L$5&amp;$E170),'Hoja de Trabajo para listado'!$BC$151:$CB$151,0)),0)+IFERROR(INDEX('Hoja de Trabajo para listado'!$DE$153:$DG$274,MATCH($A170,'Hoja de Trabajo para listado'!$DE$153:$DE$1048576,0),MATCH((CUADRO!L$5&amp;$E170),'Hoja de Trabajo para listado'!$DE$151:$DG$151,0)),0)+IFERROR(INDEX('Hoja de Trabajo para listado'!$CD$155:$DC$1048576,MATCH($A170,'Hoja de Trabajo para listado'!$CD$155:$CD$1048576,0),MATCH((CUADRO!L$5&amp;$E170),'Hoja de Trabajo para listado'!$CD$151:$DC$151,0)),0)</f>
        <v>0</v>
      </c>
      <c r="M170" s="314">
        <f ca="1">+IFERROR(INDEX('Hoja de Trabajo para listado'!$A$155:$Z$1048576,MATCH($A170,'Hoja de Trabajo para listado'!$A$155:$A$1048576,0),MATCH((CUADRO!M$5&amp;$E170),'Hoja de Trabajo para listado'!$A$151:$Z$151,0)),0)+IFERROR(INDEX('Hoja de Trabajo para listado'!$AB$155:$BA$1048576,MATCH($A170,'Hoja de Trabajo para listado'!$AB$155:$AB$1048576,0),MATCH((CUADRO!M$5&amp;$E170),'Hoja de Trabajo para listado'!$AB$151:$BA$151,0)),0)+IFERROR(INDEX('Hoja de Trabajo para listado'!$BC$155:$CB$1048576,MATCH($A170,'Hoja de Trabajo para listado'!$BC$155:$BC$1048576,0),MATCH((CUADRO!M$5&amp;$E170),'Hoja de Trabajo para listado'!$BC$151:$CB$151,0)),0)+IFERROR(INDEX('Hoja de Trabajo para listado'!$DE$153:$DG$274,MATCH($A170,'Hoja de Trabajo para listado'!$DE$153:$DE$1048576,0),MATCH((CUADRO!M$5&amp;$E170),'Hoja de Trabajo para listado'!$DE$151:$DG$151,0)),0)+IFERROR(INDEX('Hoja de Trabajo para listado'!$CD$155:$DC$1048576,MATCH($A170,'Hoja de Trabajo para listado'!$CD$155:$CD$1048576,0),MATCH((CUADRO!M$5&amp;$E170),'Hoja de Trabajo para listado'!$CD$151:$DC$151,0)),0)</f>
        <v>0</v>
      </c>
      <c r="N170" s="314">
        <f ca="1">+IFERROR(INDEX('Hoja de Trabajo para listado'!$A$155:$Z$1048576,MATCH($A170,'Hoja de Trabajo para listado'!$A$155:$A$1048576,0),MATCH((CUADRO!N$5&amp;$E170),'Hoja de Trabajo para listado'!$A$151:$Z$151,0)),0)+IFERROR(INDEX('Hoja de Trabajo para listado'!$AB$155:$BA$1048576,MATCH($A170,'Hoja de Trabajo para listado'!$AB$155:$AB$1048576,0),MATCH((CUADRO!N$5&amp;$E170),'Hoja de Trabajo para listado'!$AB$151:$BA$151,0)),0)+IFERROR(INDEX('Hoja de Trabajo para listado'!$BC$155:$CB$1048576,MATCH($A170,'Hoja de Trabajo para listado'!$BC$155:$BC$1048576,0),MATCH((CUADRO!N$5&amp;$E170),'Hoja de Trabajo para listado'!$BC$151:$CB$151,0)),0)+IFERROR(INDEX('Hoja de Trabajo para listado'!$DE$153:$DG$274,MATCH($A170,'Hoja de Trabajo para listado'!$DE$153:$DE$1048576,0),MATCH((CUADRO!N$5&amp;$E170),'Hoja de Trabajo para listado'!$DE$151:$DG$151,0)),0)+IFERROR(INDEX('Hoja de Trabajo para listado'!$CD$155:$DC$1048576,MATCH($A170,'Hoja de Trabajo para listado'!$CD$155:$CD$1048576,0),MATCH((CUADRO!N$5&amp;$E170),'Hoja de Trabajo para listado'!$CD$151:$DC$151,0)),0)</f>
        <v>0</v>
      </c>
      <c r="O170" s="314">
        <f ca="1">+IFERROR(INDEX('Hoja de Trabajo para listado'!$A$155:$Z$1048576,MATCH($A170,'Hoja de Trabajo para listado'!$A$155:$A$1048576,0),MATCH((CUADRO!O$5&amp;$E170),'Hoja de Trabajo para listado'!$A$151:$Z$151,0)),0)+IFERROR(INDEX('Hoja de Trabajo para listado'!$AB$155:$BA$1048576,MATCH($A170,'Hoja de Trabajo para listado'!$AB$155:$AB$1048576,0),MATCH((CUADRO!O$5&amp;$E170),'Hoja de Trabajo para listado'!$AB$151:$BA$151,0)),0)+IFERROR(INDEX('Hoja de Trabajo para listado'!$BC$155:$CB$1048576,MATCH($A170,'Hoja de Trabajo para listado'!$BC$155:$BC$1048576,0),MATCH((CUADRO!O$5&amp;$E170),'Hoja de Trabajo para listado'!$BC$151:$CB$151,0)),0)+IFERROR(INDEX('Hoja de Trabajo para listado'!$DE$153:$DG$274,MATCH($A170,'Hoja de Trabajo para listado'!$DE$153:$DE$1048576,0),MATCH((CUADRO!O$5&amp;$E170),'Hoja de Trabajo para listado'!$DE$151:$DG$151,0)),0)+IFERROR(INDEX('Hoja de Trabajo para listado'!$CD$155:$DC$1048576,MATCH($A170,'Hoja de Trabajo para listado'!$CD$155:$CD$1048576,0),MATCH((CUADRO!O$5&amp;$E170),'Hoja de Trabajo para listado'!$CD$151:$DC$151,0)),0)</f>
        <v>0</v>
      </c>
      <c r="P170" s="314">
        <f ca="1">+IFERROR(INDEX('Hoja de Trabajo para listado'!$A$155:$Z$1048576,MATCH($A170,'Hoja de Trabajo para listado'!$A$155:$A$1048576,0),MATCH((CUADRO!P$5&amp;$E170),'Hoja de Trabajo para listado'!$A$151:$Z$151,0)),0)+IFERROR(INDEX('Hoja de Trabajo para listado'!$AB$155:$BA$1048576,MATCH($A170,'Hoja de Trabajo para listado'!$AB$155:$AB$1048576,0),MATCH((CUADRO!P$5&amp;$E170),'Hoja de Trabajo para listado'!$AB$151:$BA$151,0)),0)+IFERROR(INDEX('Hoja de Trabajo para listado'!$BC$155:$CB$1048576,MATCH($A170,'Hoja de Trabajo para listado'!$BC$155:$BC$1048576,0),MATCH((CUADRO!P$5&amp;$E170),'Hoja de Trabajo para listado'!$BC$151:$CB$151,0)),0)+IFERROR(INDEX('Hoja de Trabajo para listado'!$DE$153:$DG$274,MATCH($A170,'Hoja de Trabajo para listado'!$DE$153:$DE$1048576,0),MATCH((CUADRO!P$5&amp;$E170),'Hoja de Trabajo para listado'!$DE$151:$DG$151,0)),0)+IFERROR(INDEX('Hoja de Trabajo para listado'!$CD$155:$DC$1048576,MATCH($A170,'Hoja de Trabajo para listado'!$CD$155:$CD$1048576,0),MATCH((CUADRO!P$5&amp;$E170),'Hoja de Trabajo para listado'!$CD$151:$DC$151,0)),0)</f>
        <v>0</v>
      </c>
      <c r="Q170" s="314">
        <f ca="1">+IFERROR(INDEX('Hoja de Trabajo para listado'!$A$155:$Z$1048576,MATCH($A170,'Hoja de Trabajo para listado'!$A$155:$A$1048576,0),MATCH((CUADRO!Q$5&amp;$E170),'Hoja de Trabajo para listado'!$A$151:$Z$151,0)),0)+IFERROR(INDEX('Hoja de Trabajo para listado'!$AB$155:$BA$1048576,MATCH($A170,'Hoja de Trabajo para listado'!$AB$155:$AB$1048576,0),MATCH((CUADRO!Q$5&amp;$E170),'Hoja de Trabajo para listado'!$AB$151:$BA$151,0)),0)+IFERROR(INDEX('Hoja de Trabajo para listado'!$BC$155:$CB$1048576,MATCH($A170,'Hoja de Trabajo para listado'!$BC$155:$BC$1048576,0),MATCH((CUADRO!Q$5&amp;$E170),'Hoja de Trabajo para listado'!$BC$151:$CB$151,0)),0)+IFERROR(INDEX('Hoja de Trabajo para listado'!$DE$153:$DG$274,MATCH($A170,'Hoja de Trabajo para listado'!$DE$153:$DE$1048576,0),MATCH((CUADRO!Q$5&amp;$E170),'Hoja de Trabajo para listado'!$DE$151:$DG$151,0)),0)+IFERROR(INDEX('Hoja de Trabajo para listado'!$CD$155:$DC$1048576,MATCH($A170,'Hoja de Trabajo para listado'!$CD$155:$CD$1048576,0),MATCH((CUADRO!Q$5&amp;$E170),'Hoja de Trabajo para listado'!$CD$151:$DC$151,0)),0)</f>
        <v>0</v>
      </c>
      <c r="R170" s="314">
        <f t="shared" ca="1" si="4"/>
        <v>0</v>
      </c>
      <c r="S170" s="345"/>
      <c r="T170" s="314">
        <f ca="1">+T171</f>
        <v>0</v>
      </c>
      <c r="U170" s="313">
        <f t="shared" si="5"/>
        <v>1</v>
      </c>
      <c r="V170" s="319" t="str">
        <f>+VLOOKUP(A170,bd_lista!$A$3:$E$593,5,FALSE)</f>
        <v>Gobiernos Autonomos Municipales</v>
      </c>
      <c r="W170" s="425" t="str">
        <f>+V170</f>
        <v>Gobiernos Autonomos Municipales</v>
      </c>
    </row>
    <row r="171" spans="1:23" ht="15" hidden="1" customHeight="1">
      <c r="A171" s="323">
        <v>1119</v>
      </c>
      <c r="B171" s="428"/>
      <c r="C171" s="319" t="str">
        <f>+VLOOKUP(A171,bd_lista!$A$3:$C$593,3,FALSE)</f>
        <v>Gobierno Autónomo Municipal de Camargo</v>
      </c>
      <c r="D171" s="430"/>
      <c r="E171" s="347" t="s">
        <v>1419</v>
      </c>
      <c r="F171" s="316">
        <f ca="1">+IFERROR(INDEX('Hoja de Trabajo para listado'!$A$155:$Z$1048576,MATCH($A171,'Hoja de Trabajo para listado'!$A$155:$A$1048576,0),MATCH((CUADRO!F$5&amp;$E171),'Hoja de Trabajo para listado'!$A$151:$Z$151,0)),0)+IFERROR(INDEX('Hoja de Trabajo para listado'!$AB$155:$BA$1048576,MATCH($A171,'Hoja de Trabajo para listado'!$AB$155:$AB$1048576,0),MATCH((CUADRO!F$5&amp;$E171),'Hoja de Trabajo para listado'!$AB$151:$BA$151,0)),0)+IFERROR(INDEX('Hoja de Trabajo para listado'!$BC$155:$CB$1048576,MATCH($A171,'Hoja de Trabajo para listado'!$BC$155:$BC$1048576,0),MATCH((CUADRO!F$5&amp;$E171),'Hoja de Trabajo para listado'!$BC$151:$CB$151,0)),0)+IFERROR(INDEX('Hoja de Trabajo para listado'!$DE$153:$DG$274,MATCH($A171,'Hoja de Trabajo para listado'!$DE$153:$DE$1048576,0),MATCH((CUADRO!F$5&amp;$E171),'Hoja de Trabajo para listado'!$DE$151:$DG$151,0)),0)+IFERROR(INDEX('Hoja de Trabajo para listado'!$CD$155:$DC$1048576,MATCH($A171,'Hoja de Trabajo para listado'!$CD$155:$CD$1048576,0),MATCH((CUADRO!F$5&amp;$E171),'Hoja de Trabajo para listado'!$CD$151:$DC$151,0)),0)</f>
        <v>0</v>
      </c>
      <c r="G171" s="316">
        <f ca="1">+IFERROR(INDEX('Hoja de Trabajo para listado'!$A$155:$Z$1048576,MATCH($A171,'Hoja de Trabajo para listado'!$A$155:$A$1048576,0),MATCH((CUADRO!G$5&amp;$E171),'Hoja de Trabajo para listado'!$A$151:$Z$151,0)),0)+IFERROR(INDEX('Hoja de Trabajo para listado'!$AB$155:$BA$1048576,MATCH($A171,'Hoja de Trabajo para listado'!$AB$155:$AB$1048576,0),MATCH((CUADRO!G$5&amp;$E171),'Hoja de Trabajo para listado'!$AB$151:$BA$151,0)),0)+IFERROR(INDEX('Hoja de Trabajo para listado'!$BC$155:$CB$1048576,MATCH($A171,'Hoja de Trabajo para listado'!$BC$155:$BC$1048576,0),MATCH((CUADRO!G$5&amp;$E171),'Hoja de Trabajo para listado'!$BC$151:$CB$151,0)),0)+IFERROR(INDEX('Hoja de Trabajo para listado'!$DE$153:$DG$274,MATCH($A171,'Hoja de Trabajo para listado'!$DE$153:$DE$1048576,0),MATCH((CUADRO!G$5&amp;$E171),'Hoja de Trabajo para listado'!$DE$151:$DG$151,0)),0)+IFERROR(INDEX('Hoja de Trabajo para listado'!$CD$155:$DC$1048576,MATCH($A171,'Hoja de Trabajo para listado'!$CD$155:$CD$1048576,0),MATCH((CUADRO!G$5&amp;$E171),'Hoja de Trabajo para listado'!$CD$151:$DC$151,0)),0)</f>
        <v>0</v>
      </c>
      <c r="H171" s="316">
        <f ca="1">+IFERROR(INDEX('Hoja de Trabajo para listado'!$A$155:$Z$1048576,MATCH($A171,'Hoja de Trabajo para listado'!$A$155:$A$1048576,0),MATCH((CUADRO!H$5&amp;$E171),'Hoja de Trabajo para listado'!$A$151:$Z$151,0)),0)+IFERROR(INDEX('Hoja de Trabajo para listado'!$AB$155:$BA$1048576,MATCH($A171,'Hoja de Trabajo para listado'!$AB$155:$AB$1048576,0),MATCH((CUADRO!H$5&amp;$E171),'Hoja de Trabajo para listado'!$AB$151:$BA$151,0)),0)+IFERROR(INDEX('Hoja de Trabajo para listado'!$BC$155:$CB$1048576,MATCH($A171,'Hoja de Trabajo para listado'!$BC$155:$BC$1048576,0),MATCH((CUADRO!H$5&amp;$E171),'Hoja de Trabajo para listado'!$BC$151:$CB$151,0)),0)+IFERROR(INDEX('Hoja de Trabajo para listado'!$DE$153:$DG$274,MATCH($A171,'Hoja de Trabajo para listado'!$DE$153:$DE$1048576,0),MATCH((CUADRO!H$5&amp;$E171),'Hoja de Trabajo para listado'!$DE$151:$DG$151,0)),0)+IFERROR(INDEX('Hoja de Trabajo para listado'!$CD$155:$DC$1048576,MATCH($A171,'Hoja de Trabajo para listado'!$CD$155:$CD$1048576,0),MATCH((CUADRO!H$5&amp;$E171),'Hoja de Trabajo para listado'!$CD$151:$DC$151,0)),0)</f>
        <v>0</v>
      </c>
      <c r="I171" s="316">
        <f ca="1">+IFERROR(INDEX('Hoja de Trabajo para listado'!$A$155:$Z$1048576,MATCH($A171,'Hoja de Trabajo para listado'!$A$155:$A$1048576,0),MATCH((CUADRO!I$5&amp;$E171),'Hoja de Trabajo para listado'!$A$151:$Z$151,0)),0)+IFERROR(INDEX('Hoja de Trabajo para listado'!$AB$155:$BA$1048576,MATCH($A171,'Hoja de Trabajo para listado'!$AB$155:$AB$1048576,0),MATCH((CUADRO!I$5&amp;$E171),'Hoja de Trabajo para listado'!$AB$151:$BA$151,0)),0)+IFERROR(INDEX('Hoja de Trabajo para listado'!$BC$155:$CB$1048576,MATCH($A171,'Hoja de Trabajo para listado'!$BC$155:$BC$1048576,0),MATCH((CUADRO!I$5&amp;$E171),'Hoja de Trabajo para listado'!$BC$151:$CB$151,0)),0)+IFERROR(INDEX('Hoja de Trabajo para listado'!$DE$153:$DG$274,MATCH($A171,'Hoja de Trabajo para listado'!$DE$153:$DE$1048576,0),MATCH((CUADRO!I$5&amp;$E171),'Hoja de Trabajo para listado'!$DE$151:$DG$151,0)),0)+IFERROR(INDEX('Hoja de Trabajo para listado'!$CD$155:$DC$1048576,MATCH($A171,'Hoja de Trabajo para listado'!$CD$155:$CD$1048576,0),MATCH((CUADRO!I$5&amp;$E171),'Hoja de Trabajo para listado'!$CD$151:$DC$151,0)),0)</f>
        <v>0</v>
      </c>
      <c r="J171" s="316">
        <f ca="1">+IFERROR(INDEX('Hoja de Trabajo para listado'!$A$155:$Z$1048576,MATCH($A171,'Hoja de Trabajo para listado'!$A$155:$A$1048576,0),MATCH((CUADRO!J$5&amp;$E171),'Hoja de Trabajo para listado'!$A$151:$Z$151,0)),0)+IFERROR(INDEX('Hoja de Trabajo para listado'!$AB$155:$BA$1048576,MATCH($A171,'Hoja de Trabajo para listado'!$AB$155:$AB$1048576,0),MATCH((CUADRO!J$5&amp;$E171),'Hoja de Trabajo para listado'!$AB$151:$BA$151,0)),0)+IFERROR(INDEX('Hoja de Trabajo para listado'!$BC$155:$CB$1048576,MATCH($A171,'Hoja de Trabajo para listado'!$BC$155:$BC$1048576,0),MATCH((CUADRO!J$5&amp;$E171),'Hoja de Trabajo para listado'!$BC$151:$CB$151,0)),0)+IFERROR(INDEX('Hoja de Trabajo para listado'!$DE$153:$DG$274,MATCH($A171,'Hoja de Trabajo para listado'!$DE$153:$DE$1048576,0),MATCH((CUADRO!J$5&amp;$E171),'Hoja de Trabajo para listado'!$DE$151:$DG$151,0)),0)+IFERROR(INDEX('Hoja de Trabajo para listado'!$CD$155:$DC$1048576,MATCH($A171,'Hoja de Trabajo para listado'!$CD$155:$CD$1048576,0),MATCH((CUADRO!J$5&amp;$E171),'Hoja de Trabajo para listado'!$CD$151:$DC$151,0)),0)</f>
        <v>0</v>
      </c>
      <c r="K171" s="316">
        <f ca="1">+IFERROR(INDEX('Hoja de Trabajo para listado'!$A$155:$Z$1048576,MATCH($A171,'Hoja de Trabajo para listado'!$A$155:$A$1048576,0),MATCH((CUADRO!K$5&amp;$E171),'Hoja de Trabajo para listado'!$A$151:$Z$151,0)),0)+IFERROR(INDEX('Hoja de Trabajo para listado'!$AB$155:$BA$1048576,MATCH($A171,'Hoja de Trabajo para listado'!$AB$155:$AB$1048576,0),MATCH((CUADRO!K$5&amp;$E171),'Hoja de Trabajo para listado'!$AB$151:$BA$151,0)),0)+IFERROR(INDEX('Hoja de Trabajo para listado'!$BC$155:$CB$1048576,MATCH($A171,'Hoja de Trabajo para listado'!$BC$155:$BC$1048576,0),MATCH((CUADRO!K$5&amp;$E171),'Hoja de Trabajo para listado'!$BC$151:$CB$151,0)),0)+IFERROR(INDEX('Hoja de Trabajo para listado'!$DE$153:$DG$274,MATCH($A171,'Hoja de Trabajo para listado'!$DE$153:$DE$1048576,0),MATCH((CUADRO!K$5&amp;$E171),'Hoja de Trabajo para listado'!$DE$151:$DG$151,0)),0)+IFERROR(INDEX('Hoja de Trabajo para listado'!$CD$155:$DC$1048576,MATCH($A171,'Hoja de Trabajo para listado'!$CD$155:$CD$1048576,0),MATCH((CUADRO!K$5&amp;$E171),'Hoja de Trabajo para listado'!$CD$151:$DC$151,0)),0)</f>
        <v>0</v>
      </c>
      <c r="L171" s="316">
        <f ca="1">+IFERROR(INDEX('Hoja de Trabajo para listado'!$A$155:$Z$1048576,MATCH($A171,'Hoja de Trabajo para listado'!$A$155:$A$1048576,0),MATCH((CUADRO!L$5&amp;$E171),'Hoja de Trabajo para listado'!$A$151:$Z$151,0)),0)+IFERROR(INDEX('Hoja de Trabajo para listado'!$AB$155:$BA$1048576,MATCH($A171,'Hoja de Trabajo para listado'!$AB$155:$AB$1048576,0),MATCH((CUADRO!L$5&amp;$E171),'Hoja de Trabajo para listado'!$AB$151:$BA$151,0)),0)+IFERROR(INDEX('Hoja de Trabajo para listado'!$BC$155:$CB$1048576,MATCH($A171,'Hoja de Trabajo para listado'!$BC$155:$BC$1048576,0),MATCH((CUADRO!L$5&amp;$E171),'Hoja de Trabajo para listado'!$BC$151:$CB$151,0)),0)+IFERROR(INDEX('Hoja de Trabajo para listado'!$DE$153:$DG$274,MATCH($A171,'Hoja de Trabajo para listado'!$DE$153:$DE$1048576,0),MATCH((CUADRO!L$5&amp;$E171),'Hoja de Trabajo para listado'!$DE$151:$DG$151,0)),0)+IFERROR(INDEX('Hoja de Trabajo para listado'!$CD$155:$DC$1048576,MATCH($A171,'Hoja de Trabajo para listado'!$CD$155:$CD$1048576,0),MATCH((CUADRO!L$5&amp;$E171),'Hoja de Trabajo para listado'!$CD$151:$DC$151,0)),0)</f>
        <v>0</v>
      </c>
      <c r="M171" s="316">
        <f ca="1">+IFERROR(INDEX('Hoja de Trabajo para listado'!$A$155:$Z$1048576,MATCH($A171,'Hoja de Trabajo para listado'!$A$155:$A$1048576,0),MATCH((CUADRO!M$5&amp;$E171),'Hoja de Trabajo para listado'!$A$151:$Z$151,0)),0)+IFERROR(INDEX('Hoja de Trabajo para listado'!$AB$155:$BA$1048576,MATCH($A171,'Hoja de Trabajo para listado'!$AB$155:$AB$1048576,0),MATCH((CUADRO!M$5&amp;$E171),'Hoja de Trabajo para listado'!$AB$151:$BA$151,0)),0)+IFERROR(INDEX('Hoja de Trabajo para listado'!$BC$155:$CB$1048576,MATCH($A171,'Hoja de Trabajo para listado'!$BC$155:$BC$1048576,0),MATCH((CUADRO!M$5&amp;$E171),'Hoja de Trabajo para listado'!$BC$151:$CB$151,0)),0)+IFERROR(INDEX('Hoja de Trabajo para listado'!$DE$153:$DG$274,MATCH($A171,'Hoja de Trabajo para listado'!$DE$153:$DE$1048576,0),MATCH((CUADRO!M$5&amp;$E171),'Hoja de Trabajo para listado'!$DE$151:$DG$151,0)),0)+IFERROR(INDEX('Hoja de Trabajo para listado'!$CD$155:$DC$1048576,MATCH($A171,'Hoja de Trabajo para listado'!$CD$155:$CD$1048576,0),MATCH((CUADRO!M$5&amp;$E171),'Hoja de Trabajo para listado'!$CD$151:$DC$151,0)),0)</f>
        <v>0</v>
      </c>
      <c r="N171" s="316">
        <f ca="1">+IFERROR(INDEX('Hoja de Trabajo para listado'!$A$155:$Z$1048576,MATCH($A171,'Hoja de Trabajo para listado'!$A$155:$A$1048576,0),MATCH((CUADRO!N$5&amp;$E171),'Hoja de Trabajo para listado'!$A$151:$Z$151,0)),0)+IFERROR(INDEX('Hoja de Trabajo para listado'!$AB$155:$BA$1048576,MATCH($A171,'Hoja de Trabajo para listado'!$AB$155:$AB$1048576,0),MATCH((CUADRO!N$5&amp;$E171),'Hoja de Trabajo para listado'!$AB$151:$BA$151,0)),0)+IFERROR(INDEX('Hoja de Trabajo para listado'!$BC$155:$CB$1048576,MATCH($A171,'Hoja de Trabajo para listado'!$BC$155:$BC$1048576,0),MATCH((CUADRO!N$5&amp;$E171),'Hoja de Trabajo para listado'!$BC$151:$CB$151,0)),0)+IFERROR(INDEX('Hoja de Trabajo para listado'!$DE$153:$DG$274,MATCH($A171,'Hoja de Trabajo para listado'!$DE$153:$DE$1048576,0),MATCH((CUADRO!N$5&amp;$E171),'Hoja de Trabajo para listado'!$DE$151:$DG$151,0)),0)+IFERROR(INDEX('Hoja de Trabajo para listado'!$CD$155:$DC$1048576,MATCH($A171,'Hoja de Trabajo para listado'!$CD$155:$CD$1048576,0),MATCH((CUADRO!N$5&amp;$E171),'Hoja de Trabajo para listado'!$CD$151:$DC$151,0)),0)</f>
        <v>0</v>
      </c>
      <c r="O171" s="316">
        <f ca="1">+IFERROR(INDEX('Hoja de Trabajo para listado'!$A$155:$Z$1048576,MATCH($A171,'Hoja de Trabajo para listado'!$A$155:$A$1048576,0),MATCH((CUADRO!O$5&amp;$E171),'Hoja de Trabajo para listado'!$A$151:$Z$151,0)),0)+IFERROR(INDEX('Hoja de Trabajo para listado'!$AB$155:$BA$1048576,MATCH($A171,'Hoja de Trabajo para listado'!$AB$155:$AB$1048576,0),MATCH((CUADRO!O$5&amp;$E171),'Hoja de Trabajo para listado'!$AB$151:$BA$151,0)),0)+IFERROR(INDEX('Hoja de Trabajo para listado'!$BC$155:$CB$1048576,MATCH($A171,'Hoja de Trabajo para listado'!$BC$155:$BC$1048576,0),MATCH((CUADRO!O$5&amp;$E171),'Hoja de Trabajo para listado'!$BC$151:$CB$151,0)),0)+IFERROR(INDEX('Hoja de Trabajo para listado'!$DE$153:$DG$274,MATCH($A171,'Hoja de Trabajo para listado'!$DE$153:$DE$1048576,0),MATCH((CUADRO!O$5&amp;$E171),'Hoja de Trabajo para listado'!$DE$151:$DG$151,0)),0)+IFERROR(INDEX('Hoja de Trabajo para listado'!$CD$155:$DC$1048576,MATCH($A171,'Hoja de Trabajo para listado'!$CD$155:$CD$1048576,0),MATCH((CUADRO!O$5&amp;$E171),'Hoja de Trabajo para listado'!$CD$151:$DC$151,0)),0)</f>
        <v>0</v>
      </c>
      <c r="P171" s="316">
        <f ca="1">+IFERROR(INDEX('Hoja de Trabajo para listado'!$A$155:$Z$1048576,MATCH($A171,'Hoja de Trabajo para listado'!$A$155:$A$1048576,0),MATCH((CUADRO!P$5&amp;$E171),'Hoja de Trabajo para listado'!$A$151:$Z$151,0)),0)+IFERROR(INDEX('Hoja de Trabajo para listado'!$AB$155:$BA$1048576,MATCH($A171,'Hoja de Trabajo para listado'!$AB$155:$AB$1048576,0),MATCH((CUADRO!P$5&amp;$E171),'Hoja de Trabajo para listado'!$AB$151:$BA$151,0)),0)+IFERROR(INDEX('Hoja de Trabajo para listado'!$BC$155:$CB$1048576,MATCH($A171,'Hoja de Trabajo para listado'!$BC$155:$BC$1048576,0),MATCH((CUADRO!P$5&amp;$E171),'Hoja de Trabajo para listado'!$BC$151:$CB$151,0)),0)+IFERROR(INDEX('Hoja de Trabajo para listado'!$DE$153:$DG$274,MATCH($A171,'Hoja de Trabajo para listado'!$DE$153:$DE$1048576,0),MATCH((CUADRO!P$5&amp;$E171),'Hoja de Trabajo para listado'!$DE$151:$DG$151,0)),0)+IFERROR(INDEX('Hoja de Trabajo para listado'!$CD$155:$DC$1048576,MATCH($A171,'Hoja de Trabajo para listado'!$CD$155:$CD$1048576,0),MATCH((CUADRO!P$5&amp;$E171),'Hoja de Trabajo para listado'!$CD$151:$DC$151,0)),0)</f>
        <v>0</v>
      </c>
      <c r="Q171" s="316">
        <f ca="1">+IFERROR(INDEX('Hoja de Trabajo para listado'!$A$155:$Z$1048576,MATCH($A171,'Hoja de Trabajo para listado'!$A$155:$A$1048576,0),MATCH((CUADRO!Q$5&amp;$E171),'Hoja de Trabajo para listado'!$A$151:$Z$151,0)),0)+IFERROR(INDEX('Hoja de Trabajo para listado'!$AB$155:$BA$1048576,MATCH($A171,'Hoja de Trabajo para listado'!$AB$155:$AB$1048576,0),MATCH((CUADRO!Q$5&amp;$E171),'Hoja de Trabajo para listado'!$AB$151:$BA$151,0)),0)+IFERROR(INDEX('Hoja de Trabajo para listado'!$BC$155:$CB$1048576,MATCH($A171,'Hoja de Trabajo para listado'!$BC$155:$BC$1048576,0),MATCH((CUADRO!Q$5&amp;$E171),'Hoja de Trabajo para listado'!$BC$151:$CB$151,0)),0)+IFERROR(INDEX('Hoja de Trabajo para listado'!$DE$153:$DG$274,MATCH($A171,'Hoja de Trabajo para listado'!$DE$153:$DE$1048576,0),MATCH((CUADRO!Q$5&amp;$E171),'Hoja de Trabajo para listado'!$DE$151:$DG$151,0)),0)+IFERROR(INDEX('Hoja de Trabajo para listado'!$CD$155:$DC$1048576,MATCH($A171,'Hoja de Trabajo para listado'!$CD$155:$CD$1048576,0),MATCH((CUADRO!Q$5&amp;$E171),'Hoja de Trabajo para listado'!$CD$151:$DC$151,0)),0)</f>
        <v>0</v>
      </c>
      <c r="R171" s="316">
        <f t="shared" ca="1" si="4"/>
        <v>0</v>
      </c>
      <c r="S171" s="344">
        <f ca="1">+R170+R171</f>
        <v>0</v>
      </c>
      <c r="T171" s="316">
        <f ca="1">+S171</f>
        <v>0</v>
      </c>
      <c r="U171" s="315">
        <f t="shared" si="5"/>
        <v>2</v>
      </c>
      <c r="V171" s="319" t="str">
        <f>+VLOOKUP(A171,bd_lista!$A$3:$E$593,5,FALSE)</f>
        <v>Gobiernos Autonomos Municipales</v>
      </c>
      <c r="W171" s="426"/>
    </row>
    <row r="172" spans="1:23" customFormat="1" ht="15" hidden="1" customHeight="1">
      <c r="A172" s="325">
        <v>1120</v>
      </c>
      <c r="B172" s="427">
        <f>+A172</f>
        <v>1120</v>
      </c>
      <c r="C172" s="318" t="str">
        <f>+VLOOKUP(A172,bd_lista!$A$3:$C$593,3,FALSE)</f>
        <v>Gobierno Autónomo Municipal de San Lucas</v>
      </c>
      <c r="D172" s="429" t="str">
        <f>+C172</f>
        <v>Gobierno Autónomo Municipal de San Lucas</v>
      </c>
      <c r="E172" s="346" t="s">
        <v>1418</v>
      </c>
      <c r="F172" s="314">
        <f ca="1">+IFERROR(INDEX('Hoja de Trabajo para listado'!$A$155:$Z$1048576,MATCH($A172,'Hoja de Trabajo para listado'!$A$155:$A$1048576,0),MATCH((CUADRO!F$5&amp;$E172),'Hoja de Trabajo para listado'!$A$151:$Z$151,0)),0)+IFERROR(INDEX('Hoja de Trabajo para listado'!$AB$155:$BA$1048576,MATCH($A172,'Hoja de Trabajo para listado'!$AB$155:$AB$1048576,0),MATCH((CUADRO!F$5&amp;$E172),'Hoja de Trabajo para listado'!$AB$151:$BA$151,0)),0)+IFERROR(INDEX('Hoja de Trabajo para listado'!$BC$155:$CB$1048576,MATCH($A172,'Hoja de Trabajo para listado'!$BC$155:$BC$1048576,0),MATCH((CUADRO!F$5&amp;$E172),'Hoja de Trabajo para listado'!$BC$151:$CB$151,0)),0)+IFERROR(INDEX('Hoja de Trabajo para listado'!$DE$153:$DG$274,MATCH($A172,'Hoja de Trabajo para listado'!$DE$153:$DE$1048576,0),MATCH((CUADRO!F$5&amp;$E172),'Hoja de Trabajo para listado'!$DE$151:$DG$151,0)),0)+IFERROR(INDEX('Hoja de Trabajo para listado'!$CD$155:$DC$1048576,MATCH($A172,'Hoja de Trabajo para listado'!$CD$155:$CD$1048576,0),MATCH((CUADRO!F$5&amp;$E172),'Hoja de Trabajo para listado'!$CD$151:$DC$151,0)),0)</f>
        <v>0</v>
      </c>
      <c r="G172" s="314">
        <f ca="1">+IFERROR(INDEX('Hoja de Trabajo para listado'!$A$155:$Z$1048576,MATCH($A172,'Hoja de Trabajo para listado'!$A$155:$A$1048576,0),MATCH((CUADRO!G$5&amp;$E172),'Hoja de Trabajo para listado'!$A$151:$Z$151,0)),0)+IFERROR(INDEX('Hoja de Trabajo para listado'!$AB$155:$BA$1048576,MATCH($A172,'Hoja de Trabajo para listado'!$AB$155:$AB$1048576,0),MATCH((CUADRO!G$5&amp;$E172),'Hoja de Trabajo para listado'!$AB$151:$BA$151,0)),0)+IFERROR(INDEX('Hoja de Trabajo para listado'!$BC$155:$CB$1048576,MATCH($A172,'Hoja de Trabajo para listado'!$BC$155:$BC$1048576,0),MATCH((CUADRO!G$5&amp;$E172),'Hoja de Trabajo para listado'!$BC$151:$CB$151,0)),0)+IFERROR(INDEX('Hoja de Trabajo para listado'!$DE$153:$DG$274,MATCH($A172,'Hoja de Trabajo para listado'!$DE$153:$DE$1048576,0),MATCH((CUADRO!G$5&amp;$E172),'Hoja de Trabajo para listado'!$DE$151:$DG$151,0)),0)+IFERROR(INDEX('Hoja de Trabajo para listado'!$CD$155:$DC$1048576,MATCH($A172,'Hoja de Trabajo para listado'!$CD$155:$CD$1048576,0),MATCH((CUADRO!G$5&amp;$E172),'Hoja de Trabajo para listado'!$CD$151:$DC$151,0)),0)</f>
        <v>0</v>
      </c>
      <c r="H172" s="314">
        <f ca="1">+IFERROR(INDEX('Hoja de Trabajo para listado'!$A$155:$Z$1048576,MATCH($A172,'Hoja de Trabajo para listado'!$A$155:$A$1048576,0),MATCH((CUADRO!H$5&amp;$E172),'Hoja de Trabajo para listado'!$A$151:$Z$151,0)),0)+IFERROR(INDEX('Hoja de Trabajo para listado'!$AB$155:$BA$1048576,MATCH($A172,'Hoja de Trabajo para listado'!$AB$155:$AB$1048576,0),MATCH((CUADRO!H$5&amp;$E172),'Hoja de Trabajo para listado'!$AB$151:$BA$151,0)),0)+IFERROR(INDEX('Hoja de Trabajo para listado'!$BC$155:$CB$1048576,MATCH($A172,'Hoja de Trabajo para listado'!$BC$155:$BC$1048576,0),MATCH((CUADRO!H$5&amp;$E172),'Hoja de Trabajo para listado'!$BC$151:$CB$151,0)),0)+IFERROR(INDEX('Hoja de Trabajo para listado'!$DE$153:$DG$274,MATCH($A172,'Hoja de Trabajo para listado'!$DE$153:$DE$1048576,0),MATCH((CUADRO!H$5&amp;$E172),'Hoja de Trabajo para listado'!$DE$151:$DG$151,0)),0)+IFERROR(INDEX('Hoja de Trabajo para listado'!$CD$155:$DC$1048576,MATCH($A172,'Hoja de Trabajo para listado'!$CD$155:$CD$1048576,0),MATCH((CUADRO!H$5&amp;$E172),'Hoja de Trabajo para listado'!$CD$151:$DC$151,0)),0)</f>
        <v>0</v>
      </c>
      <c r="I172" s="314">
        <f ca="1">+IFERROR(INDEX('Hoja de Trabajo para listado'!$A$155:$Z$1048576,MATCH($A172,'Hoja de Trabajo para listado'!$A$155:$A$1048576,0),MATCH((CUADRO!I$5&amp;$E172),'Hoja de Trabajo para listado'!$A$151:$Z$151,0)),0)+IFERROR(INDEX('Hoja de Trabajo para listado'!$AB$155:$BA$1048576,MATCH($A172,'Hoja de Trabajo para listado'!$AB$155:$AB$1048576,0),MATCH((CUADRO!I$5&amp;$E172),'Hoja de Trabajo para listado'!$AB$151:$BA$151,0)),0)+IFERROR(INDEX('Hoja de Trabajo para listado'!$BC$155:$CB$1048576,MATCH($A172,'Hoja de Trabajo para listado'!$BC$155:$BC$1048576,0),MATCH((CUADRO!I$5&amp;$E172),'Hoja de Trabajo para listado'!$BC$151:$CB$151,0)),0)+IFERROR(INDEX('Hoja de Trabajo para listado'!$DE$153:$DG$274,MATCH($A172,'Hoja de Trabajo para listado'!$DE$153:$DE$1048576,0),MATCH((CUADRO!I$5&amp;$E172),'Hoja de Trabajo para listado'!$DE$151:$DG$151,0)),0)+IFERROR(INDEX('Hoja de Trabajo para listado'!$CD$155:$DC$1048576,MATCH($A172,'Hoja de Trabajo para listado'!$CD$155:$CD$1048576,0),MATCH((CUADRO!I$5&amp;$E172),'Hoja de Trabajo para listado'!$CD$151:$DC$151,0)),0)</f>
        <v>0</v>
      </c>
      <c r="J172" s="314">
        <f ca="1">+IFERROR(INDEX('Hoja de Trabajo para listado'!$A$155:$Z$1048576,MATCH($A172,'Hoja de Trabajo para listado'!$A$155:$A$1048576,0),MATCH((CUADRO!J$5&amp;$E172),'Hoja de Trabajo para listado'!$A$151:$Z$151,0)),0)+IFERROR(INDEX('Hoja de Trabajo para listado'!$AB$155:$BA$1048576,MATCH($A172,'Hoja de Trabajo para listado'!$AB$155:$AB$1048576,0),MATCH((CUADRO!J$5&amp;$E172),'Hoja de Trabajo para listado'!$AB$151:$BA$151,0)),0)+IFERROR(INDEX('Hoja de Trabajo para listado'!$BC$155:$CB$1048576,MATCH($A172,'Hoja de Trabajo para listado'!$BC$155:$BC$1048576,0),MATCH((CUADRO!J$5&amp;$E172),'Hoja de Trabajo para listado'!$BC$151:$CB$151,0)),0)+IFERROR(INDEX('Hoja de Trabajo para listado'!$DE$153:$DG$274,MATCH($A172,'Hoja de Trabajo para listado'!$DE$153:$DE$1048576,0),MATCH((CUADRO!J$5&amp;$E172),'Hoja de Trabajo para listado'!$DE$151:$DG$151,0)),0)+IFERROR(INDEX('Hoja de Trabajo para listado'!$CD$155:$DC$1048576,MATCH($A172,'Hoja de Trabajo para listado'!$CD$155:$CD$1048576,0),MATCH((CUADRO!J$5&amp;$E172),'Hoja de Trabajo para listado'!$CD$151:$DC$151,0)),0)</f>
        <v>0</v>
      </c>
      <c r="K172" s="314">
        <f ca="1">+IFERROR(INDEX('Hoja de Trabajo para listado'!$A$155:$Z$1048576,MATCH($A172,'Hoja de Trabajo para listado'!$A$155:$A$1048576,0),MATCH((CUADRO!K$5&amp;$E172),'Hoja de Trabajo para listado'!$A$151:$Z$151,0)),0)+IFERROR(INDEX('Hoja de Trabajo para listado'!$AB$155:$BA$1048576,MATCH($A172,'Hoja de Trabajo para listado'!$AB$155:$AB$1048576,0),MATCH((CUADRO!K$5&amp;$E172),'Hoja de Trabajo para listado'!$AB$151:$BA$151,0)),0)+IFERROR(INDEX('Hoja de Trabajo para listado'!$BC$155:$CB$1048576,MATCH($A172,'Hoja de Trabajo para listado'!$BC$155:$BC$1048576,0),MATCH((CUADRO!K$5&amp;$E172),'Hoja de Trabajo para listado'!$BC$151:$CB$151,0)),0)+IFERROR(INDEX('Hoja de Trabajo para listado'!$DE$153:$DG$274,MATCH($A172,'Hoja de Trabajo para listado'!$DE$153:$DE$1048576,0),MATCH((CUADRO!K$5&amp;$E172),'Hoja de Trabajo para listado'!$DE$151:$DG$151,0)),0)+IFERROR(INDEX('Hoja de Trabajo para listado'!$CD$155:$DC$1048576,MATCH($A172,'Hoja de Trabajo para listado'!$CD$155:$CD$1048576,0),MATCH((CUADRO!K$5&amp;$E172),'Hoja de Trabajo para listado'!$CD$151:$DC$151,0)),0)</f>
        <v>0</v>
      </c>
      <c r="L172" s="314">
        <f ca="1">+IFERROR(INDEX('Hoja de Trabajo para listado'!$A$155:$Z$1048576,MATCH($A172,'Hoja de Trabajo para listado'!$A$155:$A$1048576,0),MATCH((CUADRO!L$5&amp;$E172),'Hoja de Trabajo para listado'!$A$151:$Z$151,0)),0)+IFERROR(INDEX('Hoja de Trabajo para listado'!$AB$155:$BA$1048576,MATCH($A172,'Hoja de Trabajo para listado'!$AB$155:$AB$1048576,0),MATCH((CUADRO!L$5&amp;$E172),'Hoja de Trabajo para listado'!$AB$151:$BA$151,0)),0)+IFERROR(INDEX('Hoja de Trabajo para listado'!$BC$155:$CB$1048576,MATCH($A172,'Hoja de Trabajo para listado'!$BC$155:$BC$1048576,0),MATCH((CUADRO!L$5&amp;$E172),'Hoja de Trabajo para listado'!$BC$151:$CB$151,0)),0)+IFERROR(INDEX('Hoja de Trabajo para listado'!$DE$153:$DG$274,MATCH($A172,'Hoja de Trabajo para listado'!$DE$153:$DE$1048576,0),MATCH((CUADRO!L$5&amp;$E172),'Hoja de Trabajo para listado'!$DE$151:$DG$151,0)),0)+IFERROR(INDEX('Hoja de Trabajo para listado'!$CD$155:$DC$1048576,MATCH($A172,'Hoja de Trabajo para listado'!$CD$155:$CD$1048576,0),MATCH((CUADRO!L$5&amp;$E172),'Hoja de Trabajo para listado'!$CD$151:$DC$151,0)),0)</f>
        <v>0</v>
      </c>
      <c r="M172" s="314">
        <f ca="1">+IFERROR(INDEX('Hoja de Trabajo para listado'!$A$155:$Z$1048576,MATCH($A172,'Hoja de Trabajo para listado'!$A$155:$A$1048576,0),MATCH((CUADRO!M$5&amp;$E172),'Hoja de Trabajo para listado'!$A$151:$Z$151,0)),0)+IFERROR(INDEX('Hoja de Trabajo para listado'!$AB$155:$BA$1048576,MATCH($A172,'Hoja de Trabajo para listado'!$AB$155:$AB$1048576,0),MATCH((CUADRO!M$5&amp;$E172),'Hoja de Trabajo para listado'!$AB$151:$BA$151,0)),0)+IFERROR(INDEX('Hoja de Trabajo para listado'!$BC$155:$CB$1048576,MATCH($A172,'Hoja de Trabajo para listado'!$BC$155:$BC$1048576,0),MATCH((CUADRO!M$5&amp;$E172),'Hoja de Trabajo para listado'!$BC$151:$CB$151,0)),0)+IFERROR(INDEX('Hoja de Trabajo para listado'!$DE$153:$DG$274,MATCH($A172,'Hoja de Trabajo para listado'!$DE$153:$DE$1048576,0),MATCH((CUADRO!M$5&amp;$E172),'Hoja de Trabajo para listado'!$DE$151:$DG$151,0)),0)+IFERROR(INDEX('Hoja de Trabajo para listado'!$CD$155:$DC$1048576,MATCH($A172,'Hoja de Trabajo para listado'!$CD$155:$CD$1048576,0),MATCH((CUADRO!M$5&amp;$E172),'Hoja de Trabajo para listado'!$CD$151:$DC$151,0)),0)</f>
        <v>0</v>
      </c>
      <c r="N172" s="314">
        <f ca="1">+IFERROR(INDEX('Hoja de Trabajo para listado'!$A$155:$Z$1048576,MATCH($A172,'Hoja de Trabajo para listado'!$A$155:$A$1048576,0),MATCH((CUADRO!N$5&amp;$E172),'Hoja de Trabajo para listado'!$A$151:$Z$151,0)),0)+IFERROR(INDEX('Hoja de Trabajo para listado'!$AB$155:$BA$1048576,MATCH($A172,'Hoja de Trabajo para listado'!$AB$155:$AB$1048576,0),MATCH((CUADRO!N$5&amp;$E172),'Hoja de Trabajo para listado'!$AB$151:$BA$151,0)),0)+IFERROR(INDEX('Hoja de Trabajo para listado'!$BC$155:$CB$1048576,MATCH($A172,'Hoja de Trabajo para listado'!$BC$155:$BC$1048576,0),MATCH((CUADRO!N$5&amp;$E172),'Hoja de Trabajo para listado'!$BC$151:$CB$151,0)),0)+IFERROR(INDEX('Hoja de Trabajo para listado'!$DE$153:$DG$274,MATCH($A172,'Hoja de Trabajo para listado'!$DE$153:$DE$1048576,0),MATCH((CUADRO!N$5&amp;$E172),'Hoja de Trabajo para listado'!$DE$151:$DG$151,0)),0)+IFERROR(INDEX('Hoja de Trabajo para listado'!$CD$155:$DC$1048576,MATCH($A172,'Hoja de Trabajo para listado'!$CD$155:$CD$1048576,0),MATCH((CUADRO!N$5&amp;$E172),'Hoja de Trabajo para listado'!$CD$151:$DC$151,0)),0)</f>
        <v>0</v>
      </c>
      <c r="O172" s="314">
        <f ca="1">+IFERROR(INDEX('Hoja de Trabajo para listado'!$A$155:$Z$1048576,MATCH($A172,'Hoja de Trabajo para listado'!$A$155:$A$1048576,0),MATCH((CUADRO!O$5&amp;$E172),'Hoja de Trabajo para listado'!$A$151:$Z$151,0)),0)+IFERROR(INDEX('Hoja de Trabajo para listado'!$AB$155:$BA$1048576,MATCH($A172,'Hoja de Trabajo para listado'!$AB$155:$AB$1048576,0),MATCH((CUADRO!O$5&amp;$E172),'Hoja de Trabajo para listado'!$AB$151:$BA$151,0)),0)+IFERROR(INDEX('Hoja de Trabajo para listado'!$BC$155:$CB$1048576,MATCH($A172,'Hoja de Trabajo para listado'!$BC$155:$BC$1048576,0),MATCH((CUADRO!O$5&amp;$E172),'Hoja de Trabajo para listado'!$BC$151:$CB$151,0)),0)+IFERROR(INDEX('Hoja de Trabajo para listado'!$DE$153:$DG$274,MATCH($A172,'Hoja de Trabajo para listado'!$DE$153:$DE$1048576,0),MATCH((CUADRO!O$5&amp;$E172),'Hoja de Trabajo para listado'!$DE$151:$DG$151,0)),0)+IFERROR(INDEX('Hoja de Trabajo para listado'!$CD$155:$DC$1048576,MATCH($A172,'Hoja de Trabajo para listado'!$CD$155:$CD$1048576,0),MATCH((CUADRO!O$5&amp;$E172),'Hoja de Trabajo para listado'!$CD$151:$DC$151,0)),0)</f>
        <v>0</v>
      </c>
      <c r="P172" s="314">
        <f ca="1">+IFERROR(INDEX('Hoja de Trabajo para listado'!$A$155:$Z$1048576,MATCH($A172,'Hoja de Trabajo para listado'!$A$155:$A$1048576,0),MATCH((CUADRO!P$5&amp;$E172),'Hoja de Trabajo para listado'!$A$151:$Z$151,0)),0)+IFERROR(INDEX('Hoja de Trabajo para listado'!$AB$155:$BA$1048576,MATCH($A172,'Hoja de Trabajo para listado'!$AB$155:$AB$1048576,0),MATCH((CUADRO!P$5&amp;$E172),'Hoja de Trabajo para listado'!$AB$151:$BA$151,0)),0)+IFERROR(INDEX('Hoja de Trabajo para listado'!$BC$155:$CB$1048576,MATCH($A172,'Hoja de Trabajo para listado'!$BC$155:$BC$1048576,0),MATCH((CUADRO!P$5&amp;$E172),'Hoja de Trabajo para listado'!$BC$151:$CB$151,0)),0)+IFERROR(INDEX('Hoja de Trabajo para listado'!$DE$153:$DG$274,MATCH($A172,'Hoja de Trabajo para listado'!$DE$153:$DE$1048576,0),MATCH((CUADRO!P$5&amp;$E172),'Hoja de Trabajo para listado'!$DE$151:$DG$151,0)),0)+IFERROR(INDEX('Hoja de Trabajo para listado'!$CD$155:$DC$1048576,MATCH($A172,'Hoja de Trabajo para listado'!$CD$155:$CD$1048576,0),MATCH((CUADRO!P$5&amp;$E172),'Hoja de Trabajo para listado'!$CD$151:$DC$151,0)),0)</f>
        <v>0</v>
      </c>
      <c r="Q172" s="314">
        <f ca="1">+IFERROR(INDEX('Hoja de Trabajo para listado'!$A$155:$Z$1048576,MATCH($A172,'Hoja de Trabajo para listado'!$A$155:$A$1048576,0),MATCH((CUADRO!Q$5&amp;$E172),'Hoja de Trabajo para listado'!$A$151:$Z$151,0)),0)+IFERROR(INDEX('Hoja de Trabajo para listado'!$AB$155:$BA$1048576,MATCH($A172,'Hoja de Trabajo para listado'!$AB$155:$AB$1048576,0),MATCH((CUADRO!Q$5&amp;$E172),'Hoja de Trabajo para listado'!$AB$151:$BA$151,0)),0)+IFERROR(INDEX('Hoja de Trabajo para listado'!$BC$155:$CB$1048576,MATCH($A172,'Hoja de Trabajo para listado'!$BC$155:$BC$1048576,0),MATCH((CUADRO!Q$5&amp;$E172),'Hoja de Trabajo para listado'!$BC$151:$CB$151,0)),0)+IFERROR(INDEX('Hoja de Trabajo para listado'!$DE$153:$DG$274,MATCH($A172,'Hoja de Trabajo para listado'!$DE$153:$DE$1048576,0),MATCH((CUADRO!Q$5&amp;$E172),'Hoja de Trabajo para listado'!$DE$151:$DG$151,0)),0)+IFERROR(INDEX('Hoja de Trabajo para listado'!$CD$155:$DC$1048576,MATCH($A172,'Hoja de Trabajo para listado'!$CD$155:$CD$1048576,0),MATCH((CUADRO!Q$5&amp;$E172),'Hoja de Trabajo para listado'!$CD$151:$DC$151,0)),0)</f>
        <v>0</v>
      </c>
      <c r="R172" s="314">
        <f t="shared" ca="1" si="4"/>
        <v>0</v>
      </c>
      <c r="S172" s="345"/>
      <c r="T172" s="314">
        <f ca="1">+T173</f>
        <v>0</v>
      </c>
      <c r="U172" s="313">
        <f t="shared" si="5"/>
        <v>1</v>
      </c>
      <c r="V172" s="319" t="str">
        <f>+VLOOKUP(A172,bd_lista!$A$3:$E$593,5,FALSE)</f>
        <v>Gobiernos Autonomos Municipales</v>
      </c>
      <c r="W172" s="425" t="str">
        <f>+V172</f>
        <v>Gobiernos Autonomos Municipales</v>
      </c>
    </row>
    <row r="173" spans="1:23" customFormat="1" ht="15" hidden="1" customHeight="1">
      <c r="A173" s="323">
        <v>1120</v>
      </c>
      <c r="B173" s="428"/>
      <c r="C173" s="319" t="str">
        <f>+VLOOKUP(A173,bd_lista!$A$3:$C$593,3,FALSE)</f>
        <v>Gobierno Autónomo Municipal de San Lucas</v>
      </c>
      <c r="D173" s="430"/>
      <c r="E173" s="347" t="s">
        <v>1419</v>
      </c>
      <c r="F173" s="316">
        <f ca="1">+IFERROR(INDEX('Hoja de Trabajo para listado'!$A$155:$Z$1048576,MATCH($A173,'Hoja de Trabajo para listado'!$A$155:$A$1048576,0),MATCH((CUADRO!F$5&amp;$E173),'Hoja de Trabajo para listado'!$A$151:$Z$151,0)),0)+IFERROR(INDEX('Hoja de Trabajo para listado'!$AB$155:$BA$1048576,MATCH($A173,'Hoja de Trabajo para listado'!$AB$155:$AB$1048576,0),MATCH((CUADRO!F$5&amp;$E173),'Hoja de Trabajo para listado'!$AB$151:$BA$151,0)),0)+IFERROR(INDEX('Hoja de Trabajo para listado'!$BC$155:$CB$1048576,MATCH($A173,'Hoja de Trabajo para listado'!$BC$155:$BC$1048576,0),MATCH((CUADRO!F$5&amp;$E173),'Hoja de Trabajo para listado'!$BC$151:$CB$151,0)),0)+IFERROR(INDEX('Hoja de Trabajo para listado'!$DE$153:$DG$274,MATCH($A173,'Hoja de Trabajo para listado'!$DE$153:$DE$1048576,0),MATCH((CUADRO!F$5&amp;$E173),'Hoja de Trabajo para listado'!$DE$151:$DG$151,0)),0)+IFERROR(INDEX('Hoja de Trabajo para listado'!$CD$155:$DC$1048576,MATCH($A173,'Hoja de Trabajo para listado'!$CD$155:$CD$1048576,0),MATCH((CUADRO!F$5&amp;$E173),'Hoja de Trabajo para listado'!$CD$151:$DC$151,0)),0)</f>
        <v>0</v>
      </c>
      <c r="G173" s="316">
        <f ca="1">+IFERROR(INDEX('Hoja de Trabajo para listado'!$A$155:$Z$1048576,MATCH($A173,'Hoja de Trabajo para listado'!$A$155:$A$1048576,0),MATCH((CUADRO!G$5&amp;$E173),'Hoja de Trabajo para listado'!$A$151:$Z$151,0)),0)+IFERROR(INDEX('Hoja de Trabajo para listado'!$AB$155:$BA$1048576,MATCH($A173,'Hoja de Trabajo para listado'!$AB$155:$AB$1048576,0),MATCH((CUADRO!G$5&amp;$E173),'Hoja de Trabajo para listado'!$AB$151:$BA$151,0)),0)+IFERROR(INDEX('Hoja de Trabajo para listado'!$BC$155:$CB$1048576,MATCH($A173,'Hoja de Trabajo para listado'!$BC$155:$BC$1048576,0),MATCH((CUADRO!G$5&amp;$E173),'Hoja de Trabajo para listado'!$BC$151:$CB$151,0)),0)+IFERROR(INDEX('Hoja de Trabajo para listado'!$DE$153:$DG$274,MATCH($A173,'Hoja de Trabajo para listado'!$DE$153:$DE$1048576,0),MATCH((CUADRO!G$5&amp;$E173),'Hoja de Trabajo para listado'!$DE$151:$DG$151,0)),0)+IFERROR(INDEX('Hoja de Trabajo para listado'!$CD$155:$DC$1048576,MATCH($A173,'Hoja de Trabajo para listado'!$CD$155:$CD$1048576,0),MATCH((CUADRO!G$5&amp;$E173),'Hoja de Trabajo para listado'!$CD$151:$DC$151,0)),0)</f>
        <v>0</v>
      </c>
      <c r="H173" s="316">
        <f ca="1">+IFERROR(INDEX('Hoja de Trabajo para listado'!$A$155:$Z$1048576,MATCH($A173,'Hoja de Trabajo para listado'!$A$155:$A$1048576,0),MATCH((CUADRO!H$5&amp;$E173),'Hoja de Trabajo para listado'!$A$151:$Z$151,0)),0)+IFERROR(INDEX('Hoja de Trabajo para listado'!$AB$155:$BA$1048576,MATCH($A173,'Hoja de Trabajo para listado'!$AB$155:$AB$1048576,0),MATCH((CUADRO!H$5&amp;$E173),'Hoja de Trabajo para listado'!$AB$151:$BA$151,0)),0)+IFERROR(INDEX('Hoja de Trabajo para listado'!$BC$155:$CB$1048576,MATCH($A173,'Hoja de Trabajo para listado'!$BC$155:$BC$1048576,0),MATCH((CUADRO!H$5&amp;$E173),'Hoja de Trabajo para listado'!$BC$151:$CB$151,0)),0)+IFERROR(INDEX('Hoja de Trabajo para listado'!$DE$153:$DG$274,MATCH($A173,'Hoja de Trabajo para listado'!$DE$153:$DE$1048576,0),MATCH((CUADRO!H$5&amp;$E173),'Hoja de Trabajo para listado'!$DE$151:$DG$151,0)),0)+IFERROR(INDEX('Hoja de Trabajo para listado'!$CD$155:$DC$1048576,MATCH($A173,'Hoja de Trabajo para listado'!$CD$155:$CD$1048576,0),MATCH((CUADRO!H$5&amp;$E173),'Hoja de Trabajo para listado'!$CD$151:$DC$151,0)),0)</f>
        <v>0</v>
      </c>
      <c r="I173" s="316">
        <f ca="1">+IFERROR(INDEX('Hoja de Trabajo para listado'!$A$155:$Z$1048576,MATCH($A173,'Hoja de Trabajo para listado'!$A$155:$A$1048576,0),MATCH((CUADRO!I$5&amp;$E173),'Hoja de Trabajo para listado'!$A$151:$Z$151,0)),0)+IFERROR(INDEX('Hoja de Trabajo para listado'!$AB$155:$BA$1048576,MATCH($A173,'Hoja de Trabajo para listado'!$AB$155:$AB$1048576,0),MATCH((CUADRO!I$5&amp;$E173),'Hoja de Trabajo para listado'!$AB$151:$BA$151,0)),0)+IFERROR(INDEX('Hoja de Trabajo para listado'!$BC$155:$CB$1048576,MATCH($A173,'Hoja de Trabajo para listado'!$BC$155:$BC$1048576,0),MATCH((CUADRO!I$5&amp;$E173),'Hoja de Trabajo para listado'!$BC$151:$CB$151,0)),0)+IFERROR(INDEX('Hoja de Trabajo para listado'!$DE$153:$DG$274,MATCH($A173,'Hoja de Trabajo para listado'!$DE$153:$DE$1048576,0),MATCH((CUADRO!I$5&amp;$E173),'Hoja de Trabajo para listado'!$DE$151:$DG$151,0)),0)+IFERROR(INDEX('Hoja de Trabajo para listado'!$CD$155:$DC$1048576,MATCH($A173,'Hoja de Trabajo para listado'!$CD$155:$CD$1048576,0),MATCH((CUADRO!I$5&amp;$E173),'Hoja de Trabajo para listado'!$CD$151:$DC$151,0)),0)</f>
        <v>0</v>
      </c>
      <c r="J173" s="316">
        <f ca="1">+IFERROR(INDEX('Hoja de Trabajo para listado'!$A$155:$Z$1048576,MATCH($A173,'Hoja de Trabajo para listado'!$A$155:$A$1048576,0),MATCH((CUADRO!J$5&amp;$E173),'Hoja de Trabajo para listado'!$A$151:$Z$151,0)),0)+IFERROR(INDEX('Hoja de Trabajo para listado'!$AB$155:$BA$1048576,MATCH($A173,'Hoja de Trabajo para listado'!$AB$155:$AB$1048576,0),MATCH((CUADRO!J$5&amp;$E173),'Hoja de Trabajo para listado'!$AB$151:$BA$151,0)),0)+IFERROR(INDEX('Hoja de Trabajo para listado'!$BC$155:$CB$1048576,MATCH($A173,'Hoja de Trabajo para listado'!$BC$155:$BC$1048576,0),MATCH((CUADRO!J$5&amp;$E173),'Hoja de Trabajo para listado'!$BC$151:$CB$151,0)),0)+IFERROR(INDEX('Hoja de Trabajo para listado'!$DE$153:$DG$274,MATCH($A173,'Hoja de Trabajo para listado'!$DE$153:$DE$1048576,0),MATCH((CUADRO!J$5&amp;$E173),'Hoja de Trabajo para listado'!$DE$151:$DG$151,0)),0)+IFERROR(INDEX('Hoja de Trabajo para listado'!$CD$155:$DC$1048576,MATCH($A173,'Hoja de Trabajo para listado'!$CD$155:$CD$1048576,0),MATCH((CUADRO!J$5&amp;$E173),'Hoja de Trabajo para listado'!$CD$151:$DC$151,0)),0)</f>
        <v>0</v>
      </c>
      <c r="K173" s="316">
        <f ca="1">+IFERROR(INDEX('Hoja de Trabajo para listado'!$A$155:$Z$1048576,MATCH($A173,'Hoja de Trabajo para listado'!$A$155:$A$1048576,0),MATCH((CUADRO!K$5&amp;$E173),'Hoja de Trabajo para listado'!$A$151:$Z$151,0)),0)+IFERROR(INDEX('Hoja de Trabajo para listado'!$AB$155:$BA$1048576,MATCH($A173,'Hoja de Trabajo para listado'!$AB$155:$AB$1048576,0),MATCH((CUADRO!K$5&amp;$E173),'Hoja de Trabajo para listado'!$AB$151:$BA$151,0)),0)+IFERROR(INDEX('Hoja de Trabajo para listado'!$BC$155:$CB$1048576,MATCH($A173,'Hoja de Trabajo para listado'!$BC$155:$BC$1048576,0),MATCH((CUADRO!K$5&amp;$E173),'Hoja de Trabajo para listado'!$BC$151:$CB$151,0)),0)+IFERROR(INDEX('Hoja de Trabajo para listado'!$DE$153:$DG$274,MATCH($A173,'Hoja de Trabajo para listado'!$DE$153:$DE$1048576,0),MATCH((CUADRO!K$5&amp;$E173),'Hoja de Trabajo para listado'!$DE$151:$DG$151,0)),0)+IFERROR(INDEX('Hoja de Trabajo para listado'!$CD$155:$DC$1048576,MATCH($A173,'Hoja de Trabajo para listado'!$CD$155:$CD$1048576,0),MATCH((CUADRO!K$5&amp;$E173),'Hoja de Trabajo para listado'!$CD$151:$DC$151,0)),0)</f>
        <v>0</v>
      </c>
      <c r="L173" s="316">
        <f ca="1">+IFERROR(INDEX('Hoja de Trabajo para listado'!$A$155:$Z$1048576,MATCH($A173,'Hoja de Trabajo para listado'!$A$155:$A$1048576,0),MATCH((CUADRO!L$5&amp;$E173),'Hoja de Trabajo para listado'!$A$151:$Z$151,0)),0)+IFERROR(INDEX('Hoja de Trabajo para listado'!$AB$155:$BA$1048576,MATCH($A173,'Hoja de Trabajo para listado'!$AB$155:$AB$1048576,0),MATCH((CUADRO!L$5&amp;$E173),'Hoja de Trabajo para listado'!$AB$151:$BA$151,0)),0)+IFERROR(INDEX('Hoja de Trabajo para listado'!$BC$155:$CB$1048576,MATCH($A173,'Hoja de Trabajo para listado'!$BC$155:$BC$1048576,0),MATCH((CUADRO!L$5&amp;$E173),'Hoja de Trabajo para listado'!$BC$151:$CB$151,0)),0)+IFERROR(INDEX('Hoja de Trabajo para listado'!$DE$153:$DG$274,MATCH($A173,'Hoja de Trabajo para listado'!$DE$153:$DE$1048576,0),MATCH((CUADRO!L$5&amp;$E173),'Hoja de Trabajo para listado'!$DE$151:$DG$151,0)),0)+IFERROR(INDEX('Hoja de Trabajo para listado'!$CD$155:$DC$1048576,MATCH($A173,'Hoja de Trabajo para listado'!$CD$155:$CD$1048576,0),MATCH((CUADRO!L$5&amp;$E173),'Hoja de Trabajo para listado'!$CD$151:$DC$151,0)),0)</f>
        <v>0</v>
      </c>
      <c r="M173" s="316">
        <f ca="1">+IFERROR(INDEX('Hoja de Trabajo para listado'!$A$155:$Z$1048576,MATCH($A173,'Hoja de Trabajo para listado'!$A$155:$A$1048576,0),MATCH((CUADRO!M$5&amp;$E173),'Hoja de Trabajo para listado'!$A$151:$Z$151,0)),0)+IFERROR(INDEX('Hoja de Trabajo para listado'!$AB$155:$BA$1048576,MATCH($A173,'Hoja de Trabajo para listado'!$AB$155:$AB$1048576,0),MATCH((CUADRO!M$5&amp;$E173),'Hoja de Trabajo para listado'!$AB$151:$BA$151,0)),0)+IFERROR(INDEX('Hoja de Trabajo para listado'!$BC$155:$CB$1048576,MATCH($A173,'Hoja de Trabajo para listado'!$BC$155:$BC$1048576,0),MATCH((CUADRO!M$5&amp;$E173),'Hoja de Trabajo para listado'!$BC$151:$CB$151,0)),0)+IFERROR(INDEX('Hoja de Trabajo para listado'!$DE$153:$DG$274,MATCH($A173,'Hoja de Trabajo para listado'!$DE$153:$DE$1048576,0),MATCH((CUADRO!M$5&amp;$E173),'Hoja de Trabajo para listado'!$DE$151:$DG$151,0)),0)+IFERROR(INDEX('Hoja de Trabajo para listado'!$CD$155:$DC$1048576,MATCH($A173,'Hoja de Trabajo para listado'!$CD$155:$CD$1048576,0),MATCH((CUADRO!M$5&amp;$E173),'Hoja de Trabajo para listado'!$CD$151:$DC$151,0)),0)</f>
        <v>0</v>
      </c>
      <c r="N173" s="316">
        <f ca="1">+IFERROR(INDEX('Hoja de Trabajo para listado'!$A$155:$Z$1048576,MATCH($A173,'Hoja de Trabajo para listado'!$A$155:$A$1048576,0),MATCH((CUADRO!N$5&amp;$E173),'Hoja de Trabajo para listado'!$A$151:$Z$151,0)),0)+IFERROR(INDEX('Hoja de Trabajo para listado'!$AB$155:$BA$1048576,MATCH($A173,'Hoja de Trabajo para listado'!$AB$155:$AB$1048576,0),MATCH((CUADRO!N$5&amp;$E173),'Hoja de Trabajo para listado'!$AB$151:$BA$151,0)),0)+IFERROR(INDEX('Hoja de Trabajo para listado'!$BC$155:$CB$1048576,MATCH($A173,'Hoja de Trabajo para listado'!$BC$155:$BC$1048576,0),MATCH((CUADRO!N$5&amp;$E173),'Hoja de Trabajo para listado'!$BC$151:$CB$151,0)),0)+IFERROR(INDEX('Hoja de Trabajo para listado'!$DE$153:$DG$274,MATCH($A173,'Hoja de Trabajo para listado'!$DE$153:$DE$1048576,0),MATCH((CUADRO!N$5&amp;$E173),'Hoja de Trabajo para listado'!$DE$151:$DG$151,0)),0)+IFERROR(INDEX('Hoja de Trabajo para listado'!$CD$155:$DC$1048576,MATCH($A173,'Hoja de Trabajo para listado'!$CD$155:$CD$1048576,0),MATCH((CUADRO!N$5&amp;$E173),'Hoja de Trabajo para listado'!$CD$151:$DC$151,0)),0)</f>
        <v>0</v>
      </c>
      <c r="O173" s="316">
        <f ca="1">+IFERROR(INDEX('Hoja de Trabajo para listado'!$A$155:$Z$1048576,MATCH($A173,'Hoja de Trabajo para listado'!$A$155:$A$1048576,0),MATCH((CUADRO!O$5&amp;$E173),'Hoja de Trabajo para listado'!$A$151:$Z$151,0)),0)+IFERROR(INDEX('Hoja de Trabajo para listado'!$AB$155:$BA$1048576,MATCH($A173,'Hoja de Trabajo para listado'!$AB$155:$AB$1048576,0),MATCH((CUADRO!O$5&amp;$E173),'Hoja de Trabajo para listado'!$AB$151:$BA$151,0)),0)+IFERROR(INDEX('Hoja de Trabajo para listado'!$BC$155:$CB$1048576,MATCH($A173,'Hoja de Trabajo para listado'!$BC$155:$BC$1048576,0),MATCH((CUADRO!O$5&amp;$E173),'Hoja de Trabajo para listado'!$BC$151:$CB$151,0)),0)+IFERROR(INDEX('Hoja de Trabajo para listado'!$DE$153:$DG$274,MATCH($A173,'Hoja de Trabajo para listado'!$DE$153:$DE$1048576,0),MATCH((CUADRO!O$5&amp;$E173),'Hoja de Trabajo para listado'!$DE$151:$DG$151,0)),0)+IFERROR(INDEX('Hoja de Trabajo para listado'!$CD$155:$DC$1048576,MATCH($A173,'Hoja de Trabajo para listado'!$CD$155:$CD$1048576,0),MATCH((CUADRO!O$5&amp;$E173),'Hoja de Trabajo para listado'!$CD$151:$DC$151,0)),0)</f>
        <v>0</v>
      </c>
      <c r="P173" s="314">
        <f ca="1">+IFERROR(INDEX('Hoja de Trabajo para listado'!$A$155:$Z$1048576,MATCH($A173,'Hoja de Trabajo para listado'!$A$155:$A$1048576,0),MATCH((CUADRO!P$5&amp;$E173),'Hoja de Trabajo para listado'!$A$151:$Z$151,0)),0)+IFERROR(INDEX('Hoja de Trabajo para listado'!$AB$155:$BA$1048576,MATCH($A173,'Hoja de Trabajo para listado'!$AB$155:$AB$1048576,0),MATCH((CUADRO!P$5&amp;$E173),'Hoja de Trabajo para listado'!$AB$151:$BA$151,0)),0)+IFERROR(INDEX('Hoja de Trabajo para listado'!$BC$155:$CB$1048576,MATCH($A173,'Hoja de Trabajo para listado'!$BC$155:$BC$1048576,0),MATCH((CUADRO!P$5&amp;$E173),'Hoja de Trabajo para listado'!$BC$151:$CB$151,0)),0)+IFERROR(INDEX('Hoja de Trabajo para listado'!$DE$153:$DG$274,MATCH($A173,'Hoja de Trabajo para listado'!$DE$153:$DE$1048576,0),MATCH((CUADRO!P$5&amp;$E173),'Hoja de Trabajo para listado'!$DE$151:$DG$151,0)),0)+IFERROR(INDEX('Hoja de Trabajo para listado'!$CD$155:$DC$1048576,MATCH($A173,'Hoja de Trabajo para listado'!$CD$155:$CD$1048576,0),MATCH((CUADRO!P$5&amp;$E173),'Hoja de Trabajo para listado'!$CD$151:$DC$151,0)),0)</f>
        <v>0</v>
      </c>
      <c r="Q173" s="314">
        <f ca="1">+IFERROR(INDEX('Hoja de Trabajo para listado'!$A$155:$Z$1048576,MATCH($A173,'Hoja de Trabajo para listado'!$A$155:$A$1048576,0),MATCH((CUADRO!Q$5&amp;$E173),'Hoja de Trabajo para listado'!$A$151:$Z$151,0)),0)+IFERROR(INDEX('Hoja de Trabajo para listado'!$AB$155:$BA$1048576,MATCH($A173,'Hoja de Trabajo para listado'!$AB$155:$AB$1048576,0),MATCH((CUADRO!Q$5&amp;$E173),'Hoja de Trabajo para listado'!$AB$151:$BA$151,0)),0)+IFERROR(INDEX('Hoja de Trabajo para listado'!$BC$155:$CB$1048576,MATCH($A173,'Hoja de Trabajo para listado'!$BC$155:$BC$1048576,0),MATCH((CUADRO!Q$5&amp;$E173),'Hoja de Trabajo para listado'!$BC$151:$CB$151,0)),0)+IFERROR(INDEX('Hoja de Trabajo para listado'!$DE$153:$DG$274,MATCH($A173,'Hoja de Trabajo para listado'!$DE$153:$DE$1048576,0),MATCH((CUADRO!Q$5&amp;$E173),'Hoja de Trabajo para listado'!$DE$151:$DG$151,0)),0)+IFERROR(INDEX('Hoja de Trabajo para listado'!$CD$155:$DC$1048576,MATCH($A173,'Hoja de Trabajo para listado'!$CD$155:$CD$1048576,0),MATCH((CUADRO!Q$5&amp;$E173),'Hoja de Trabajo para listado'!$CD$151:$DC$151,0)),0)</f>
        <v>0</v>
      </c>
      <c r="R173" s="316">
        <f t="shared" ca="1" si="4"/>
        <v>0</v>
      </c>
      <c r="S173" s="344">
        <f ca="1">+R172+R173</f>
        <v>0</v>
      </c>
      <c r="T173" s="316">
        <f ca="1">+S173</f>
        <v>0</v>
      </c>
      <c r="U173" s="315">
        <f t="shared" si="5"/>
        <v>2</v>
      </c>
      <c r="V173" s="319" t="str">
        <f>+VLOOKUP(A173,bd_lista!$A$3:$E$593,5,FALSE)</f>
        <v>Gobiernos Autonomos Municipales</v>
      </c>
      <c r="W173" s="426"/>
    </row>
    <row r="174" spans="1:23" ht="15" hidden="1" customHeight="1">
      <c r="A174" s="323">
        <v>1121</v>
      </c>
      <c r="B174" s="427">
        <f>+A174</f>
        <v>1121</v>
      </c>
      <c r="C174" s="318" t="str">
        <f>+VLOOKUP(A174,bd_lista!$A$3:$C$593,3,FALSE)</f>
        <v>Gobierno Autónomo Municipal de Incahuasi</v>
      </c>
      <c r="D174" s="429" t="str">
        <f>+C174</f>
        <v>Gobierno Autónomo Municipal de Incahuasi</v>
      </c>
      <c r="E174" s="346" t="s">
        <v>1418</v>
      </c>
      <c r="F174" s="314">
        <f ca="1">+IFERROR(INDEX('Hoja de Trabajo para listado'!$A$155:$Z$1048576,MATCH($A174,'Hoja de Trabajo para listado'!$A$155:$A$1048576,0),MATCH((CUADRO!F$5&amp;$E174),'Hoja de Trabajo para listado'!$A$151:$Z$151,0)),0)+IFERROR(INDEX('Hoja de Trabajo para listado'!$AB$155:$BA$1048576,MATCH($A174,'Hoja de Trabajo para listado'!$AB$155:$AB$1048576,0),MATCH((CUADRO!F$5&amp;$E174),'Hoja de Trabajo para listado'!$AB$151:$BA$151,0)),0)+IFERROR(INDEX('Hoja de Trabajo para listado'!$BC$155:$CB$1048576,MATCH($A174,'Hoja de Trabajo para listado'!$BC$155:$BC$1048576,0),MATCH((CUADRO!F$5&amp;$E174),'Hoja de Trabajo para listado'!$BC$151:$CB$151,0)),0)+IFERROR(INDEX('Hoja de Trabajo para listado'!$DE$153:$DG$274,MATCH($A174,'Hoja de Trabajo para listado'!$DE$153:$DE$1048576,0),MATCH((CUADRO!F$5&amp;$E174),'Hoja de Trabajo para listado'!$DE$151:$DG$151,0)),0)+IFERROR(INDEX('Hoja de Trabajo para listado'!$CD$155:$DC$1048576,MATCH($A174,'Hoja de Trabajo para listado'!$CD$155:$CD$1048576,0),MATCH((CUADRO!F$5&amp;$E174),'Hoja de Trabajo para listado'!$CD$151:$DC$151,0)),0)</f>
        <v>0</v>
      </c>
      <c r="G174" s="314">
        <f ca="1">+IFERROR(INDEX('Hoja de Trabajo para listado'!$A$155:$Z$1048576,MATCH($A174,'Hoja de Trabajo para listado'!$A$155:$A$1048576,0),MATCH((CUADRO!G$5&amp;$E174),'Hoja de Trabajo para listado'!$A$151:$Z$151,0)),0)+IFERROR(INDEX('Hoja de Trabajo para listado'!$AB$155:$BA$1048576,MATCH($A174,'Hoja de Trabajo para listado'!$AB$155:$AB$1048576,0),MATCH((CUADRO!G$5&amp;$E174),'Hoja de Trabajo para listado'!$AB$151:$BA$151,0)),0)+IFERROR(INDEX('Hoja de Trabajo para listado'!$BC$155:$CB$1048576,MATCH($A174,'Hoja de Trabajo para listado'!$BC$155:$BC$1048576,0),MATCH((CUADRO!G$5&amp;$E174),'Hoja de Trabajo para listado'!$BC$151:$CB$151,0)),0)+IFERROR(INDEX('Hoja de Trabajo para listado'!$DE$153:$DG$274,MATCH($A174,'Hoja de Trabajo para listado'!$DE$153:$DE$1048576,0),MATCH((CUADRO!G$5&amp;$E174),'Hoja de Trabajo para listado'!$DE$151:$DG$151,0)),0)+IFERROR(INDEX('Hoja de Trabajo para listado'!$CD$155:$DC$1048576,MATCH($A174,'Hoja de Trabajo para listado'!$CD$155:$CD$1048576,0),MATCH((CUADRO!G$5&amp;$E174),'Hoja de Trabajo para listado'!$CD$151:$DC$151,0)),0)</f>
        <v>0</v>
      </c>
      <c r="H174" s="314">
        <f ca="1">+IFERROR(INDEX('Hoja de Trabajo para listado'!$A$155:$Z$1048576,MATCH($A174,'Hoja de Trabajo para listado'!$A$155:$A$1048576,0),MATCH((CUADRO!H$5&amp;$E174),'Hoja de Trabajo para listado'!$A$151:$Z$151,0)),0)+IFERROR(INDEX('Hoja de Trabajo para listado'!$AB$155:$BA$1048576,MATCH($A174,'Hoja de Trabajo para listado'!$AB$155:$AB$1048576,0),MATCH((CUADRO!H$5&amp;$E174),'Hoja de Trabajo para listado'!$AB$151:$BA$151,0)),0)+IFERROR(INDEX('Hoja de Trabajo para listado'!$BC$155:$CB$1048576,MATCH($A174,'Hoja de Trabajo para listado'!$BC$155:$BC$1048576,0),MATCH((CUADRO!H$5&amp;$E174),'Hoja de Trabajo para listado'!$BC$151:$CB$151,0)),0)+IFERROR(INDEX('Hoja de Trabajo para listado'!$DE$153:$DG$274,MATCH($A174,'Hoja de Trabajo para listado'!$DE$153:$DE$1048576,0),MATCH((CUADRO!H$5&amp;$E174),'Hoja de Trabajo para listado'!$DE$151:$DG$151,0)),0)+IFERROR(INDEX('Hoja de Trabajo para listado'!$CD$155:$DC$1048576,MATCH($A174,'Hoja de Trabajo para listado'!$CD$155:$CD$1048576,0),MATCH((CUADRO!H$5&amp;$E174),'Hoja de Trabajo para listado'!$CD$151:$DC$151,0)),0)</f>
        <v>0</v>
      </c>
      <c r="I174" s="314">
        <f ca="1">+IFERROR(INDEX('Hoja de Trabajo para listado'!$A$155:$Z$1048576,MATCH($A174,'Hoja de Trabajo para listado'!$A$155:$A$1048576,0),MATCH((CUADRO!I$5&amp;$E174),'Hoja de Trabajo para listado'!$A$151:$Z$151,0)),0)+IFERROR(INDEX('Hoja de Trabajo para listado'!$AB$155:$BA$1048576,MATCH($A174,'Hoja de Trabajo para listado'!$AB$155:$AB$1048576,0),MATCH((CUADRO!I$5&amp;$E174),'Hoja de Trabajo para listado'!$AB$151:$BA$151,0)),0)+IFERROR(INDEX('Hoja de Trabajo para listado'!$BC$155:$CB$1048576,MATCH($A174,'Hoja de Trabajo para listado'!$BC$155:$BC$1048576,0),MATCH((CUADRO!I$5&amp;$E174),'Hoja de Trabajo para listado'!$BC$151:$CB$151,0)),0)+IFERROR(INDEX('Hoja de Trabajo para listado'!$DE$153:$DG$274,MATCH($A174,'Hoja de Trabajo para listado'!$DE$153:$DE$1048576,0),MATCH((CUADRO!I$5&amp;$E174),'Hoja de Trabajo para listado'!$DE$151:$DG$151,0)),0)+IFERROR(INDEX('Hoja de Trabajo para listado'!$CD$155:$DC$1048576,MATCH($A174,'Hoja de Trabajo para listado'!$CD$155:$CD$1048576,0),MATCH((CUADRO!I$5&amp;$E174),'Hoja de Trabajo para listado'!$CD$151:$DC$151,0)),0)</f>
        <v>0</v>
      </c>
      <c r="J174" s="314">
        <f ca="1">+IFERROR(INDEX('Hoja de Trabajo para listado'!$A$155:$Z$1048576,MATCH($A174,'Hoja de Trabajo para listado'!$A$155:$A$1048576,0),MATCH((CUADRO!J$5&amp;$E174),'Hoja de Trabajo para listado'!$A$151:$Z$151,0)),0)+IFERROR(INDEX('Hoja de Trabajo para listado'!$AB$155:$BA$1048576,MATCH($A174,'Hoja de Trabajo para listado'!$AB$155:$AB$1048576,0),MATCH((CUADRO!J$5&amp;$E174),'Hoja de Trabajo para listado'!$AB$151:$BA$151,0)),0)+IFERROR(INDEX('Hoja de Trabajo para listado'!$BC$155:$CB$1048576,MATCH($A174,'Hoja de Trabajo para listado'!$BC$155:$BC$1048576,0),MATCH((CUADRO!J$5&amp;$E174),'Hoja de Trabajo para listado'!$BC$151:$CB$151,0)),0)+IFERROR(INDEX('Hoja de Trabajo para listado'!$DE$153:$DG$274,MATCH($A174,'Hoja de Trabajo para listado'!$DE$153:$DE$1048576,0),MATCH((CUADRO!J$5&amp;$E174),'Hoja de Trabajo para listado'!$DE$151:$DG$151,0)),0)+IFERROR(INDEX('Hoja de Trabajo para listado'!$CD$155:$DC$1048576,MATCH($A174,'Hoja de Trabajo para listado'!$CD$155:$CD$1048576,0),MATCH((CUADRO!J$5&amp;$E174),'Hoja de Trabajo para listado'!$CD$151:$DC$151,0)),0)</f>
        <v>0</v>
      </c>
      <c r="K174" s="314">
        <f ca="1">+IFERROR(INDEX('Hoja de Trabajo para listado'!$A$155:$Z$1048576,MATCH($A174,'Hoja de Trabajo para listado'!$A$155:$A$1048576,0),MATCH((CUADRO!K$5&amp;$E174),'Hoja de Trabajo para listado'!$A$151:$Z$151,0)),0)+IFERROR(INDEX('Hoja de Trabajo para listado'!$AB$155:$BA$1048576,MATCH($A174,'Hoja de Trabajo para listado'!$AB$155:$AB$1048576,0),MATCH((CUADRO!K$5&amp;$E174),'Hoja de Trabajo para listado'!$AB$151:$BA$151,0)),0)+IFERROR(INDEX('Hoja de Trabajo para listado'!$BC$155:$CB$1048576,MATCH($A174,'Hoja de Trabajo para listado'!$BC$155:$BC$1048576,0),MATCH((CUADRO!K$5&amp;$E174),'Hoja de Trabajo para listado'!$BC$151:$CB$151,0)),0)+IFERROR(INDEX('Hoja de Trabajo para listado'!$DE$153:$DG$274,MATCH($A174,'Hoja de Trabajo para listado'!$DE$153:$DE$1048576,0),MATCH((CUADRO!K$5&amp;$E174),'Hoja de Trabajo para listado'!$DE$151:$DG$151,0)),0)+IFERROR(INDEX('Hoja de Trabajo para listado'!$CD$155:$DC$1048576,MATCH($A174,'Hoja de Trabajo para listado'!$CD$155:$CD$1048576,0),MATCH((CUADRO!K$5&amp;$E174),'Hoja de Trabajo para listado'!$CD$151:$DC$151,0)),0)</f>
        <v>0</v>
      </c>
      <c r="L174" s="314">
        <f ca="1">+IFERROR(INDEX('Hoja de Trabajo para listado'!$A$155:$Z$1048576,MATCH($A174,'Hoja de Trabajo para listado'!$A$155:$A$1048576,0),MATCH((CUADRO!L$5&amp;$E174),'Hoja de Trabajo para listado'!$A$151:$Z$151,0)),0)+IFERROR(INDEX('Hoja de Trabajo para listado'!$AB$155:$BA$1048576,MATCH($A174,'Hoja de Trabajo para listado'!$AB$155:$AB$1048576,0),MATCH((CUADRO!L$5&amp;$E174),'Hoja de Trabajo para listado'!$AB$151:$BA$151,0)),0)+IFERROR(INDEX('Hoja de Trabajo para listado'!$BC$155:$CB$1048576,MATCH($A174,'Hoja de Trabajo para listado'!$BC$155:$BC$1048576,0),MATCH((CUADRO!L$5&amp;$E174),'Hoja de Trabajo para listado'!$BC$151:$CB$151,0)),0)+IFERROR(INDEX('Hoja de Trabajo para listado'!$DE$153:$DG$274,MATCH($A174,'Hoja de Trabajo para listado'!$DE$153:$DE$1048576,0),MATCH((CUADRO!L$5&amp;$E174),'Hoja de Trabajo para listado'!$DE$151:$DG$151,0)),0)+IFERROR(INDEX('Hoja de Trabajo para listado'!$CD$155:$DC$1048576,MATCH($A174,'Hoja de Trabajo para listado'!$CD$155:$CD$1048576,0),MATCH((CUADRO!L$5&amp;$E174),'Hoja de Trabajo para listado'!$CD$151:$DC$151,0)),0)</f>
        <v>0</v>
      </c>
      <c r="M174" s="314">
        <f ca="1">+IFERROR(INDEX('Hoja de Trabajo para listado'!$A$155:$Z$1048576,MATCH($A174,'Hoja de Trabajo para listado'!$A$155:$A$1048576,0),MATCH((CUADRO!M$5&amp;$E174),'Hoja de Trabajo para listado'!$A$151:$Z$151,0)),0)+IFERROR(INDEX('Hoja de Trabajo para listado'!$AB$155:$BA$1048576,MATCH($A174,'Hoja de Trabajo para listado'!$AB$155:$AB$1048576,0),MATCH((CUADRO!M$5&amp;$E174),'Hoja de Trabajo para listado'!$AB$151:$BA$151,0)),0)+IFERROR(INDEX('Hoja de Trabajo para listado'!$BC$155:$CB$1048576,MATCH($A174,'Hoja de Trabajo para listado'!$BC$155:$BC$1048576,0),MATCH((CUADRO!M$5&amp;$E174),'Hoja de Trabajo para listado'!$BC$151:$CB$151,0)),0)+IFERROR(INDEX('Hoja de Trabajo para listado'!$DE$153:$DG$274,MATCH($A174,'Hoja de Trabajo para listado'!$DE$153:$DE$1048576,0),MATCH((CUADRO!M$5&amp;$E174),'Hoja de Trabajo para listado'!$DE$151:$DG$151,0)),0)+IFERROR(INDEX('Hoja de Trabajo para listado'!$CD$155:$DC$1048576,MATCH($A174,'Hoja de Trabajo para listado'!$CD$155:$CD$1048576,0),MATCH((CUADRO!M$5&amp;$E174),'Hoja de Trabajo para listado'!$CD$151:$DC$151,0)),0)</f>
        <v>0</v>
      </c>
      <c r="N174" s="314">
        <f ca="1">+IFERROR(INDEX('Hoja de Trabajo para listado'!$A$155:$Z$1048576,MATCH($A174,'Hoja de Trabajo para listado'!$A$155:$A$1048576,0),MATCH((CUADRO!N$5&amp;$E174),'Hoja de Trabajo para listado'!$A$151:$Z$151,0)),0)+IFERROR(INDEX('Hoja de Trabajo para listado'!$AB$155:$BA$1048576,MATCH($A174,'Hoja de Trabajo para listado'!$AB$155:$AB$1048576,0),MATCH((CUADRO!N$5&amp;$E174),'Hoja de Trabajo para listado'!$AB$151:$BA$151,0)),0)+IFERROR(INDEX('Hoja de Trabajo para listado'!$BC$155:$CB$1048576,MATCH($A174,'Hoja de Trabajo para listado'!$BC$155:$BC$1048576,0),MATCH((CUADRO!N$5&amp;$E174),'Hoja de Trabajo para listado'!$BC$151:$CB$151,0)),0)+IFERROR(INDEX('Hoja de Trabajo para listado'!$DE$153:$DG$274,MATCH($A174,'Hoja de Trabajo para listado'!$DE$153:$DE$1048576,0),MATCH((CUADRO!N$5&amp;$E174),'Hoja de Trabajo para listado'!$DE$151:$DG$151,0)),0)+IFERROR(INDEX('Hoja de Trabajo para listado'!$CD$155:$DC$1048576,MATCH($A174,'Hoja de Trabajo para listado'!$CD$155:$CD$1048576,0),MATCH((CUADRO!N$5&amp;$E174),'Hoja de Trabajo para listado'!$CD$151:$DC$151,0)),0)</f>
        <v>0</v>
      </c>
      <c r="O174" s="314">
        <f ca="1">+IFERROR(INDEX('Hoja de Trabajo para listado'!$A$155:$Z$1048576,MATCH($A174,'Hoja de Trabajo para listado'!$A$155:$A$1048576,0),MATCH((CUADRO!O$5&amp;$E174),'Hoja de Trabajo para listado'!$A$151:$Z$151,0)),0)+IFERROR(INDEX('Hoja de Trabajo para listado'!$AB$155:$BA$1048576,MATCH($A174,'Hoja de Trabajo para listado'!$AB$155:$AB$1048576,0),MATCH((CUADRO!O$5&amp;$E174),'Hoja de Trabajo para listado'!$AB$151:$BA$151,0)),0)+IFERROR(INDEX('Hoja de Trabajo para listado'!$BC$155:$CB$1048576,MATCH($A174,'Hoja de Trabajo para listado'!$BC$155:$BC$1048576,0),MATCH((CUADRO!O$5&amp;$E174),'Hoja de Trabajo para listado'!$BC$151:$CB$151,0)),0)+IFERROR(INDEX('Hoja de Trabajo para listado'!$DE$153:$DG$274,MATCH($A174,'Hoja de Trabajo para listado'!$DE$153:$DE$1048576,0),MATCH((CUADRO!O$5&amp;$E174),'Hoja de Trabajo para listado'!$DE$151:$DG$151,0)),0)+IFERROR(INDEX('Hoja de Trabajo para listado'!$CD$155:$DC$1048576,MATCH($A174,'Hoja de Trabajo para listado'!$CD$155:$CD$1048576,0),MATCH((CUADRO!O$5&amp;$E174),'Hoja de Trabajo para listado'!$CD$151:$DC$151,0)),0)</f>
        <v>0</v>
      </c>
      <c r="P174" s="314">
        <f ca="1">+IFERROR(INDEX('Hoja de Trabajo para listado'!$A$155:$Z$1048576,MATCH($A174,'Hoja de Trabajo para listado'!$A$155:$A$1048576,0),MATCH((CUADRO!P$5&amp;$E174),'Hoja de Trabajo para listado'!$A$151:$Z$151,0)),0)+IFERROR(INDEX('Hoja de Trabajo para listado'!$AB$155:$BA$1048576,MATCH($A174,'Hoja de Trabajo para listado'!$AB$155:$AB$1048576,0),MATCH((CUADRO!P$5&amp;$E174),'Hoja de Trabajo para listado'!$AB$151:$BA$151,0)),0)+IFERROR(INDEX('Hoja de Trabajo para listado'!$BC$155:$CB$1048576,MATCH($A174,'Hoja de Trabajo para listado'!$BC$155:$BC$1048576,0),MATCH((CUADRO!P$5&amp;$E174),'Hoja de Trabajo para listado'!$BC$151:$CB$151,0)),0)+IFERROR(INDEX('Hoja de Trabajo para listado'!$DE$153:$DG$274,MATCH($A174,'Hoja de Trabajo para listado'!$DE$153:$DE$1048576,0),MATCH((CUADRO!P$5&amp;$E174),'Hoja de Trabajo para listado'!$DE$151:$DG$151,0)),0)+IFERROR(INDEX('Hoja de Trabajo para listado'!$CD$155:$DC$1048576,MATCH($A174,'Hoja de Trabajo para listado'!$CD$155:$CD$1048576,0),MATCH((CUADRO!P$5&amp;$E174),'Hoja de Trabajo para listado'!$CD$151:$DC$151,0)),0)</f>
        <v>0</v>
      </c>
      <c r="Q174" s="314">
        <f ca="1">+IFERROR(INDEX('Hoja de Trabajo para listado'!$A$155:$Z$1048576,MATCH($A174,'Hoja de Trabajo para listado'!$A$155:$A$1048576,0),MATCH((CUADRO!Q$5&amp;$E174),'Hoja de Trabajo para listado'!$A$151:$Z$151,0)),0)+IFERROR(INDEX('Hoja de Trabajo para listado'!$AB$155:$BA$1048576,MATCH($A174,'Hoja de Trabajo para listado'!$AB$155:$AB$1048576,0),MATCH((CUADRO!Q$5&amp;$E174),'Hoja de Trabajo para listado'!$AB$151:$BA$151,0)),0)+IFERROR(INDEX('Hoja de Trabajo para listado'!$BC$155:$CB$1048576,MATCH($A174,'Hoja de Trabajo para listado'!$BC$155:$BC$1048576,0),MATCH((CUADRO!Q$5&amp;$E174),'Hoja de Trabajo para listado'!$BC$151:$CB$151,0)),0)+IFERROR(INDEX('Hoja de Trabajo para listado'!$DE$153:$DG$274,MATCH($A174,'Hoja de Trabajo para listado'!$DE$153:$DE$1048576,0),MATCH((CUADRO!Q$5&amp;$E174),'Hoja de Trabajo para listado'!$DE$151:$DG$151,0)),0)+IFERROR(INDEX('Hoja de Trabajo para listado'!$CD$155:$DC$1048576,MATCH($A174,'Hoja de Trabajo para listado'!$CD$155:$CD$1048576,0),MATCH((CUADRO!Q$5&amp;$E174),'Hoja de Trabajo para listado'!$CD$151:$DC$151,0)),0)</f>
        <v>0</v>
      </c>
      <c r="R174" s="314">
        <f t="shared" ca="1" si="4"/>
        <v>0</v>
      </c>
      <c r="S174" s="345"/>
      <c r="T174" s="314">
        <f ca="1">+T175</f>
        <v>0</v>
      </c>
      <c r="U174" s="313">
        <f t="shared" si="5"/>
        <v>1</v>
      </c>
      <c r="V174" s="319" t="str">
        <f>+VLOOKUP(A174,bd_lista!$A$3:$E$593,5,FALSE)</f>
        <v>Gobiernos Autonomos Municipales</v>
      </c>
      <c r="W174" s="425" t="str">
        <f>+V174</f>
        <v>Gobiernos Autonomos Municipales</v>
      </c>
    </row>
    <row r="175" spans="1:23" ht="15" hidden="1" customHeight="1">
      <c r="A175" s="323">
        <v>1121</v>
      </c>
      <c r="B175" s="428"/>
      <c r="C175" s="319" t="str">
        <f>+VLOOKUP(A175,bd_lista!$A$3:$C$593,3,FALSE)</f>
        <v>Gobierno Autónomo Municipal de Incahuasi</v>
      </c>
      <c r="D175" s="430"/>
      <c r="E175" s="347" t="s">
        <v>1419</v>
      </c>
      <c r="F175" s="316">
        <f ca="1">+IFERROR(INDEX('Hoja de Trabajo para listado'!$A$155:$Z$1048576,MATCH($A175,'Hoja de Trabajo para listado'!$A$155:$A$1048576,0),MATCH((CUADRO!F$5&amp;$E175),'Hoja de Trabajo para listado'!$A$151:$Z$151,0)),0)+IFERROR(INDEX('Hoja de Trabajo para listado'!$AB$155:$BA$1048576,MATCH($A175,'Hoja de Trabajo para listado'!$AB$155:$AB$1048576,0),MATCH((CUADRO!F$5&amp;$E175),'Hoja de Trabajo para listado'!$AB$151:$BA$151,0)),0)+IFERROR(INDEX('Hoja de Trabajo para listado'!$BC$155:$CB$1048576,MATCH($A175,'Hoja de Trabajo para listado'!$BC$155:$BC$1048576,0),MATCH((CUADRO!F$5&amp;$E175),'Hoja de Trabajo para listado'!$BC$151:$CB$151,0)),0)+IFERROR(INDEX('Hoja de Trabajo para listado'!$DE$153:$DG$274,MATCH($A175,'Hoja de Trabajo para listado'!$DE$153:$DE$1048576,0),MATCH((CUADRO!F$5&amp;$E175),'Hoja de Trabajo para listado'!$DE$151:$DG$151,0)),0)+IFERROR(INDEX('Hoja de Trabajo para listado'!$CD$155:$DC$1048576,MATCH($A175,'Hoja de Trabajo para listado'!$CD$155:$CD$1048576,0),MATCH((CUADRO!F$5&amp;$E175),'Hoja de Trabajo para listado'!$CD$151:$DC$151,0)),0)</f>
        <v>0</v>
      </c>
      <c r="G175" s="316">
        <f ca="1">+IFERROR(INDEX('Hoja de Trabajo para listado'!$A$155:$Z$1048576,MATCH($A175,'Hoja de Trabajo para listado'!$A$155:$A$1048576,0),MATCH((CUADRO!G$5&amp;$E175),'Hoja de Trabajo para listado'!$A$151:$Z$151,0)),0)+IFERROR(INDEX('Hoja de Trabajo para listado'!$AB$155:$BA$1048576,MATCH($A175,'Hoja de Trabajo para listado'!$AB$155:$AB$1048576,0),MATCH((CUADRO!G$5&amp;$E175),'Hoja de Trabajo para listado'!$AB$151:$BA$151,0)),0)+IFERROR(INDEX('Hoja de Trabajo para listado'!$BC$155:$CB$1048576,MATCH($A175,'Hoja de Trabajo para listado'!$BC$155:$BC$1048576,0),MATCH((CUADRO!G$5&amp;$E175),'Hoja de Trabajo para listado'!$BC$151:$CB$151,0)),0)+IFERROR(INDEX('Hoja de Trabajo para listado'!$DE$153:$DG$274,MATCH($A175,'Hoja de Trabajo para listado'!$DE$153:$DE$1048576,0),MATCH((CUADRO!G$5&amp;$E175),'Hoja de Trabajo para listado'!$DE$151:$DG$151,0)),0)+IFERROR(INDEX('Hoja de Trabajo para listado'!$CD$155:$DC$1048576,MATCH($A175,'Hoja de Trabajo para listado'!$CD$155:$CD$1048576,0),MATCH((CUADRO!G$5&amp;$E175),'Hoja de Trabajo para listado'!$CD$151:$DC$151,0)),0)</f>
        <v>0</v>
      </c>
      <c r="H175" s="316">
        <f ca="1">+IFERROR(INDEX('Hoja de Trabajo para listado'!$A$155:$Z$1048576,MATCH($A175,'Hoja de Trabajo para listado'!$A$155:$A$1048576,0),MATCH((CUADRO!H$5&amp;$E175),'Hoja de Trabajo para listado'!$A$151:$Z$151,0)),0)+IFERROR(INDEX('Hoja de Trabajo para listado'!$AB$155:$BA$1048576,MATCH($A175,'Hoja de Trabajo para listado'!$AB$155:$AB$1048576,0),MATCH((CUADRO!H$5&amp;$E175),'Hoja de Trabajo para listado'!$AB$151:$BA$151,0)),0)+IFERROR(INDEX('Hoja de Trabajo para listado'!$BC$155:$CB$1048576,MATCH($A175,'Hoja de Trabajo para listado'!$BC$155:$BC$1048576,0),MATCH((CUADRO!H$5&amp;$E175),'Hoja de Trabajo para listado'!$BC$151:$CB$151,0)),0)+IFERROR(INDEX('Hoja de Trabajo para listado'!$DE$153:$DG$274,MATCH($A175,'Hoja de Trabajo para listado'!$DE$153:$DE$1048576,0),MATCH((CUADRO!H$5&amp;$E175),'Hoja de Trabajo para listado'!$DE$151:$DG$151,0)),0)+IFERROR(INDEX('Hoja de Trabajo para listado'!$CD$155:$DC$1048576,MATCH($A175,'Hoja de Trabajo para listado'!$CD$155:$CD$1048576,0),MATCH((CUADRO!H$5&amp;$E175),'Hoja de Trabajo para listado'!$CD$151:$DC$151,0)),0)</f>
        <v>0</v>
      </c>
      <c r="I175" s="316">
        <f ca="1">+IFERROR(INDEX('Hoja de Trabajo para listado'!$A$155:$Z$1048576,MATCH($A175,'Hoja de Trabajo para listado'!$A$155:$A$1048576,0),MATCH((CUADRO!I$5&amp;$E175),'Hoja de Trabajo para listado'!$A$151:$Z$151,0)),0)+IFERROR(INDEX('Hoja de Trabajo para listado'!$AB$155:$BA$1048576,MATCH($A175,'Hoja de Trabajo para listado'!$AB$155:$AB$1048576,0),MATCH((CUADRO!I$5&amp;$E175),'Hoja de Trabajo para listado'!$AB$151:$BA$151,0)),0)+IFERROR(INDEX('Hoja de Trabajo para listado'!$BC$155:$CB$1048576,MATCH($A175,'Hoja de Trabajo para listado'!$BC$155:$BC$1048576,0),MATCH((CUADRO!I$5&amp;$E175),'Hoja de Trabajo para listado'!$BC$151:$CB$151,0)),0)+IFERROR(INDEX('Hoja de Trabajo para listado'!$DE$153:$DG$274,MATCH($A175,'Hoja de Trabajo para listado'!$DE$153:$DE$1048576,0),MATCH((CUADRO!I$5&amp;$E175),'Hoja de Trabajo para listado'!$DE$151:$DG$151,0)),0)+IFERROR(INDEX('Hoja de Trabajo para listado'!$CD$155:$DC$1048576,MATCH($A175,'Hoja de Trabajo para listado'!$CD$155:$CD$1048576,0),MATCH((CUADRO!I$5&amp;$E175),'Hoja de Trabajo para listado'!$CD$151:$DC$151,0)),0)</f>
        <v>0</v>
      </c>
      <c r="J175" s="316">
        <f ca="1">+IFERROR(INDEX('Hoja de Trabajo para listado'!$A$155:$Z$1048576,MATCH($A175,'Hoja de Trabajo para listado'!$A$155:$A$1048576,0),MATCH((CUADRO!J$5&amp;$E175),'Hoja de Trabajo para listado'!$A$151:$Z$151,0)),0)+IFERROR(INDEX('Hoja de Trabajo para listado'!$AB$155:$BA$1048576,MATCH($A175,'Hoja de Trabajo para listado'!$AB$155:$AB$1048576,0),MATCH((CUADRO!J$5&amp;$E175),'Hoja de Trabajo para listado'!$AB$151:$BA$151,0)),0)+IFERROR(INDEX('Hoja de Trabajo para listado'!$BC$155:$CB$1048576,MATCH($A175,'Hoja de Trabajo para listado'!$BC$155:$BC$1048576,0),MATCH((CUADRO!J$5&amp;$E175),'Hoja de Trabajo para listado'!$BC$151:$CB$151,0)),0)+IFERROR(INDEX('Hoja de Trabajo para listado'!$DE$153:$DG$274,MATCH($A175,'Hoja de Trabajo para listado'!$DE$153:$DE$1048576,0),MATCH((CUADRO!J$5&amp;$E175),'Hoja de Trabajo para listado'!$DE$151:$DG$151,0)),0)+IFERROR(INDEX('Hoja de Trabajo para listado'!$CD$155:$DC$1048576,MATCH($A175,'Hoja de Trabajo para listado'!$CD$155:$CD$1048576,0),MATCH((CUADRO!J$5&amp;$E175),'Hoja de Trabajo para listado'!$CD$151:$DC$151,0)),0)</f>
        <v>0</v>
      </c>
      <c r="K175" s="316">
        <f ca="1">+IFERROR(INDEX('Hoja de Trabajo para listado'!$A$155:$Z$1048576,MATCH($A175,'Hoja de Trabajo para listado'!$A$155:$A$1048576,0),MATCH((CUADRO!K$5&amp;$E175),'Hoja de Trabajo para listado'!$A$151:$Z$151,0)),0)+IFERROR(INDEX('Hoja de Trabajo para listado'!$AB$155:$BA$1048576,MATCH($A175,'Hoja de Trabajo para listado'!$AB$155:$AB$1048576,0),MATCH((CUADRO!K$5&amp;$E175),'Hoja de Trabajo para listado'!$AB$151:$BA$151,0)),0)+IFERROR(INDEX('Hoja de Trabajo para listado'!$BC$155:$CB$1048576,MATCH($A175,'Hoja de Trabajo para listado'!$BC$155:$BC$1048576,0),MATCH((CUADRO!K$5&amp;$E175),'Hoja de Trabajo para listado'!$BC$151:$CB$151,0)),0)+IFERROR(INDEX('Hoja de Trabajo para listado'!$DE$153:$DG$274,MATCH($A175,'Hoja de Trabajo para listado'!$DE$153:$DE$1048576,0),MATCH((CUADRO!K$5&amp;$E175),'Hoja de Trabajo para listado'!$DE$151:$DG$151,0)),0)+IFERROR(INDEX('Hoja de Trabajo para listado'!$CD$155:$DC$1048576,MATCH($A175,'Hoja de Trabajo para listado'!$CD$155:$CD$1048576,0),MATCH((CUADRO!K$5&amp;$E175),'Hoja de Trabajo para listado'!$CD$151:$DC$151,0)),0)</f>
        <v>0</v>
      </c>
      <c r="L175" s="316">
        <f ca="1">+IFERROR(INDEX('Hoja de Trabajo para listado'!$A$155:$Z$1048576,MATCH($A175,'Hoja de Trabajo para listado'!$A$155:$A$1048576,0),MATCH((CUADRO!L$5&amp;$E175),'Hoja de Trabajo para listado'!$A$151:$Z$151,0)),0)+IFERROR(INDEX('Hoja de Trabajo para listado'!$AB$155:$BA$1048576,MATCH($A175,'Hoja de Trabajo para listado'!$AB$155:$AB$1048576,0),MATCH((CUADRO!L$5&amp;$E175),'Hoja de Trabajo para listado'!$AB$151:$BA$151,0)),0)+IFERROR(INDEX('Hoja de Trabajo para listado'!$BC$155:$CB$1048576,MATCH($A175,'Hoja de Trabajo para listado'!$BC$155:$BC$1048576,0),MATCH((CUADRO!L$5&amp;$E175),'Hoja de Trabajo para listado'!$BC$151:$CB$151,0)),0)+IFERROR(INDEX('Hoja de Trabajo para listado'!$DE$153:$DG$274,MATCH($A175,'Hoja de Trabajo para listado'!$DE$153:$DE$1048576,0),MATCH((CUADRO!L$5&amp;$E175),'Hoja de Trabajo para listado'!$DE$151:$DG$151,0)),0)+IFERROR(INDEX('Hoja de Trabajo para listado'!$CD$155:$DC$1048576,MATCH($A175,'Hoja de Trabajo para listado'!$CD$155:$CD$1048576,0),MATCH((CUADRO!L$5&amp;$E175),'Hoja de Trabajo para listado'!$CD$151:$DC$151,0)),0)</f>
        <v>0</v>
      </c>
      <c r="M175" s="316">
        <f ca="1">+IFERROR(INDEX('Hoja de Trabajo para listado'!$A$155:$Z$1048576,MATCH($A175,'Hoja de Trabajo para listado'!$A$155:$A$1048576,0),MATCH((CUADRO!M$5&amp;$E175),'Hoja de Trabajo para listado'!$A$151:$Z$151,0)),0)+IFERROR(INDEX('Hoja de Trabajo para listado'!$AB$155:$BA$1048576,MATCH($A175,'Hoja de Trabajo para listado'!$AB$155:$AB$1048576,0),MATCH((CUADRO!M$5&amp;$E175),'Hoja de Trabajo para listado'!$AB$151:$BA$151,0)),0)+IFERROR(INDEX('Hoja de Trabajo para listado'!$BC$155:$CB$1048576,MATCH($A175,'Hoja de Trabajo para listado'!$BC$155:$BC$1048576,0),MATCH((CUADRO!M$5&amp;$E175),'Hoja de Trabajo para listado'!$BC$151:$CB$151,0)),0)+IFERROR(INDEX('Hoja de Trabajo para listado'!$DE$153:$DG$274,MATCH($A175,'Hoja de Trabajo para listado'!$DE$153:$DE$1048576,0),MATCH((CUADRO!M$5&amp;$E175),'Hoja de Trabajo para listado'!$DE$151:$DG$151,0)),0)+IFERROR(INDEX('Hoja de Trabajo para listado'!$CD$155:$DC$1048576,MATCH($A175,'Hoja de Trabajo para listado'!$CD$155:$CD$1048576,0),MATCH((CUADRO!M$5&amp;$E175),'Hoja de Trabajo para listado'!$CD$151:$DC$151,0)),0)</f>
        <v>0</v>
      </c>
      <c r="N175" s="316">
        <f ca="1">+IFERROR(INDEX('Hoja de Trabajo para listado'!$A$155:$Z$1048576,MATCH($A175,'Hoja de Trabajo para listado'!$A$155:$A$1048576,0),MATCH((CUADRO!N$5&amp;$E175),'Hoja de Trabajo para listado'!$A$151:$Z$151,0)),0)+IFERROR(INDEX('Hoja de Trabajo para listado'!$AB$155:$BA$1048576,MATCH($A175,'Hoja de Trabajo para listado'!$AB$155:$AB$1048576,0),MATCH((CUADRO!N$5&amp;$E175),'Hoja de Trabajo para listado'!$AB$151:$BA$151,0)),0)+IFERROR(INDEX('Hoja de Trabajo para listado'!$BC$155:$CB$1048576,MATCH($A175,'Hoja de Trabajo para listado'!$BC$155:$BC$1048576,0),MATCH((CUADRO!N$5&amp;$E175),'Hoja de Trabajo para listado'!$BC$151:$CB$151,0)),0)+IFERROR(INDEX('Hoja de Trabajo para listado'!$DE$153:$DG$274,MATCH($A175,'Hoja de Trabajo para listado'!$DE$153:$DE$1048576,0),MATCH((CUADRO!N$5&amp;$E175),'Hoja de Trabajo para listado'!$DE$151:$DG$151,0)),0)+IFERROR(INDEX('Hoja de Trabajo para listado'!$CD$155:$DC$1048576,MATCH($A175,'Hoja de Trabajo para listado'!$CD$155:$CD$1048576,0),MATCH((CUADRO!N$5&amp;$E175),'Hoja de Trabajo para listado'!$CD$151:$DC$151,0)),0)</f>
        <v>0</v>
      </c>
      <c r="O175" s="316">
        <f ca="1">+IFERROR(INDEX('Hoja de Trabajo para listado'!$A$155:$Z$1048576,MATCH($A175,'Hoja de Trabajo para listado'!$A$155:$A$1048576,0),MATCH((CUADRO!O$5&amp;$E175),'Hoja de Trabajo para listado'!$A$151:$Z$151,0)),0)+IFERROR(INDEX('Hoja de Trabajo para listado'!$AB$155:$BA$1048576,MATCH($A175,'Hoja de Trabajo para listado'!$AB$155:$AB$1048576,0),MATCH((CUADRO!O$5&amp;$E175),'Hoja de Trabajo para listado'!$AB$151:$BA$151,0)),0)+IFERROR(INDEX('Hoja de Trabajo para listado'!$BC$155:$CB$1048576,MATCH($A175,'Hoja de Trabajo para listado'!$BC$155:$BC$1048576,0),MATCH((CUADRO!O$5&amp;$E175),'Hoja de Trabajo para listado'!$BC$151:$CB$151,0)),0)+IFERROR(INDEX('Hoja de Trabajo para listado'!$DE$153:$DG$274,MATCH($A175,'Hoja de Trabajo para listado'!$DE$153:$DE$1048576,0),MATCH((CUADRO!O$5&amp;$E175),'Hoja de Trabajo para listado'!$DE$151:$DG$151,0)),0)+IFERROR(INDEX('Hoja de Trabajo para listado'!$CD$155:$DC$1048576,MATCH($A175,'Hoja de Trabajo para listado'!$CD$155:$CD$1048576,0),MATCH((CUADRO!O$5&amp;$E175),'Hoja de Trabajo para listado'!$CD$151:$DC$151,0)),0)</f>
        <v>0</v>
      </c>
      <c r="P175" s="316">
        <f ca="1">+IFERROR(INDEX('Hoja de Trabajo para listado'!$A$155:$Z$1048576,MATCH($A175,'Hoja de Trabajo para listado'!$A$155:$A$1048576,0),MATCH((CUADRO!P$5&amp;$E175),'Hoja de Trabajo para listado'!$A$151:$Z$151,0)),0)+IFERROR(INDEX('Hoja de Trabajo para listado'!$AB$155:$BA$1048576,MATCH($A175,'Hoja de Trabajo para listado'!$AB$155:$AB$1048576,0),MATCH((CUADRO!P$5&amp;$E175),'Hoja de Trabajo para listado'!$AB$151:$BA$151,0)),0)+IFERROR(INDEX('Hoja de Trabajo para listado'!$BC$155:$CB$1048576,MATCH($A175,'Hoja de Trabajo para listado'!$BC$155:$BC$1048576,0),MATCH((CUADRO!P$5&amp;$E175),'Hoja de Trabajo para listado'!$BC$151:$CB$151,0)),0)+IFERROR(INDEX('Hoja de Trabajo para listado'!$DE$153:$DG$274,MATCH($A175,'Hoja de Trabajo para listado'!$DE$153:$DE$1048576,0),MATCH((CUADRO!P$5&amp;$E175),'Hoja de Trabajo para listado'!$DE$151:$DG$151,0)),0)+IFERROR(INDEX('Hoja de Trabajo para listado'!$CD$155:$DC$1048576,MATCH($A175,'Hoja de Trabajo para listado'!$CD$155:$CD$1048576,0),MATCH((CUADRO!P$5&amp;$E175),'Hoja de Trabajo para listado'!$CD$151:$DC$151,0)),0)</f>
        <v>0</v>
      </c>
      <c r="Q175" s="316">
        <f ca="1">+IFERROR(INDEX('Hoja de Trabajo para listado'!$A$155:$Z$1048576,MATCH($A175,'Hoja de Trabajo para listado'!$A$155:$A$1048576,0),MATCH((CUADRO!Q$5&amp;$E175),'Hoja de Trabajo para listado'!$A$151:$Z$151,0)),0)+IFERROR(INDEX('Hoja de Trabajo para listado'!$AB$155:$BA$1048576,MATCH($A175,'Hoja de Trabajo para listado'!$AB$155:$AB$1048576,0),MATCH((CUADRO!Q$5&amp;$E175),'Hoja de Trabajo para listado'!$AB$151:$BA$151,0)),0)+IFERROR(INDEX('Hoja de Trabajo para listado'!$BC$155:$CB$1048576,MATCH($A175,'Hoja de Trabajo para listado'!$BC$155:$BC$1048576,0),MATCH((CUADRO!Q$5&amp;$E175),'Hoja de Trabajo para listado'!$BC$151:$CB$151,0)),0)+IFERROR(INDEX('Hoja de Trabajo para listado'!$DE$153:$DG$274,MATCH($A175,'Hoja de Trabajo para listado'!$DE$153:$DE$1048576,0),MATCH((CUADRO!Q$5&amp;$E175),'Hoja de Trabajo para listado'!$DE$151:$DG$151,0)),0)+IFERROR(INDEX('Hoja de Trabajo para listado'!$CD$155:$DC$1048576,MATCH($A175,'Hoja de Trabajo para listado'!$CD$155:$CD$1048576,0),MATCH((CUADRO!Q$5&amp;$E175),'Hoja de Trabajo para listado'!$CD$151:$DC$151,0)),0)</f>
        <v>0</v>
      </c>
      <c r="R175" s="316">
        <f t="shared" ca="1" si="4"/>
        <v>0</v>
      </c>
      <c r="S175" s="344">
        <f ca="1">+R174+R175</f>
        <v>0</v>
      </c>
      <c r="T175" s="316">
        <f ca="1">+S175</f>
        <v>0</v>
      </c>
      <c r="U175" s="315">
        <f t="shared" si="5"/>
        <v>2</v>
      </c>
      <c r="V175" s="319" t="str">
        <f>+VLOOKUP(A175,bd_lista!$A$3:$E$593,5,FALSE)</f>
        <v>Gobiernos Autonomos Municipales</v>
      </c>
      <c r="W175" s="426"/>
    </row>
    <row r="176" spans="1:23" ht="15" hidden="1" customHeight="1">
      <c r="A176" s="325">
        <v>1122</v>
      </c>
      <c r="B176" s="427">
        <f>+A176</f>
        <v>1122</v>
      </c>
      <c r="C176" s="318" t="str">
        <f>+VLOOKUP(A176,bd_lista!$A$3:$C$593,3,FALSE)</f>
        <v>Gobierno Autónomo Municipal de Villa Serrano</v>
      </c>
      <c r="D176" s="429" t="str">
        <f>+C176</f>
        <v>Gobierno Autónomo Municipal de Villa Serrano</v>
      </c>
      <c r="E176" s="346" t="s">
        <v>1418</v>
      </c>
      <c r="F176" s="314">
        <f ca="1">+IFERROR(INDEX('Hoja de Trabajo para listado'!$A$155:$Z$1048576,MATCH($A176,'Hoja de Trabajo para listado'!$A$155:$A$1048576,0),MATCH((CUADRO!F$5&amp;$E176),'Hoja de Trabajo para listado'!$A$151:$Z$151,0)),0)+IFERROR(INDEX('Hoja de Trabajo para listado'!$AB$155:$BA$1048576,MATCH($A176,'Hoja de Trabajo para listado'!$AB$155:$AB$1048576,0),MATCH((CUADRO!F$5&amp;$E176),'Hoja de Trabajo para listado'!$AB$151:$BA$151,0)),0)+IFERROR(INDEX('Hoja de Trabajo para listado'!$BC$155:$CB$1048576,MATCH($A176,'Hoja de Trabajo para listado'!$BC$155:$BC$1048576,0),MATCH((CUADRO!F$5&amp;$E176),'Hoja de Trabajo para listado'!$BC$151:$CB$151,0)),0)+IFERROR(INDEX('Hoja de Trabajo para listado'!$DE$153:$DG$274,MATCH($A176,'Hoja de Trabajo para listado'!$DE$153:$DE$1048576,0),MATCH((CUADRO!F$5&amp;$E176),'Hoja de Trabajo para listado'!$DE$151:$DG$151,0)),0)+IFERROR(INDEX('Hoja de Trabajo para listado'!$CD$155:$DC$1048576,MATCH($A176,'Hoja de Trabajo para listado'!$CD$155:$CD$1048576,0),MATCH((CUADRO!F$5&amp;$E176),'Hoja de Trabajo para listado'!$CD$151:$DC$151,0)),0)</f>
        <v>0</v>
      </c>
      <c r="G176" s="314">
        <f ca="1">+IFERROR(INDEX('Hoja de Trabajo para listado'!$A$155:$Z$1048576,MATCH($A176,'Hoja de Trabajo para listado'!$A$155:$A$1048576,0),MATCH((CUADRO!G$5&amp;$E176),'Hoja de Trabajo para listado'!$A$151:$Z$151,0)),0)+IFERROR(INDEX('Hoja de Trabajo para listado'!$AB$155:$BA$1048576,MATCH($A176,'Hoja de Trabajo para listado'!$AB$155:$AB$1048576,0),MATCH((CUADRO!G$5&amp;$E176),'Hoja de Trabajo para listado'!$AB$151:$BA$151,0)),0)+IFERROR(INDEX('Hoja de Trabajo para listado'!$BC$155:$CB$1048576,MATCH($A176,'Hoja de Trabajo para listado'!$BC$155:$BC$1048576,0),MATCH((CUADRO!G$5&amp;$E176),'Hoja de Trabajo para listado'!$BC$151:$CB$151,0)),0)+IFERROR(INDEX('Hoja de Trabajo para listado'!$DE$153:$DG$274,MATCH($A176,'Hoja de Trabajo para listado'!$DE$153:$DE$1048576,0),MATCH((CUADRO!G$5&amp;$E176),'Hoja de Trabajo para listado'!$DE$151:$DG$151,0)),0)+IFERROR(INDEX('Hoja de Trabajo para listado'!$CD$155:$DC$1048576,MATCH($A176,'Hoja de Trabajo para listado'!$CD$155:$CD$1048576,0),MATCH((CUADRO!G$5&amp;$E176),'Hoja de Trabajo para listado'!$CD$151:$DC$151,0)),0)</f>
        <v>0</v>
      </c>
      <c r="H176" s="314">
        <f ca="1">+IFERROR(INDEX('Hoja de Trabajo para listado'!$A$155:$Z$1048576,MATCH($A176,'Hoja de Trabajo para listado'!$A$155:$A$1048576,0),MATCH((CUADRO!H$5&amp;$E176),'Hoja de Trabajo para listado'!$A$151:$Z$151,0)),0)+IFERROR(INDEX('Hoja de Trabajo para listado'!$AB$155:$BA$1048576,MATCH($A176,'Hoja de Trabajo para listado'!$AB$155:$AB$1048576,0),MATCH((CUADRO!H$5&amp;$E176),'Hoja de Trabajo para listado'!$AB$151:$BA$151,0)),0)+IFERROR(INDEX('Hoja de Trabajo para listado'!$BC$155:$CB$1048576,MATCH($A176,'Hoja de Trabajo para listado'!$BC$155:$BC$1048576,0),MATCH((CUADRO!H$5&amp;$E176),'Hoja de Trabajo para listado'!$BC$151:$CB$151,0)),0)+IFERROR(INDEX('Hoja de Trabajo para listado'!$DE$153:$DG$274,MATCH($A176,'Hoja de Trabajo para listado'!$DE$153:$DE$1048576,0),MATCH((CUADRO!H$5&amp;$E176),'Hoja de Trabajo para listado'!$DE$151:$DG$151,0)),0)+IFERROR(INDEX('Hoja de Trabajo para listado'!$CD$155:$DC$1048576,MATCH($A176,'Hoja de Trabajo para listado'!$CD$155:$CD$1048576,0),MATCH((CUADRO!H$5&amp;$E176),'Hoja de Trabajo para listado'!$CD$151:$DC$151,0)),0)</f>
        <v>0</v>
      </c>
      <c r="I176" s="314">
        <f ca="1">+IFERROR(INDEX('Hoja de Trabajo para listado'!$A$155:$Z$1048576,MATCH($A176,'Hoja de Trabajo para listado'!$A$155:$A$1048576,0),MATCH((CUADRO!I$5&amp;$E176),'Hoja de Trabajo para listado'!$A$151:$Z$151,0)),0)+IFERROR(INDEX('Hoja de Trabajo para listado'!$AB$155:$BA$1048576,MATCH($A176,'Hoja de Trabajo para listado'!$AB$155:$AB$1048576,0),MATCH((CUADRO!I$5&amp;$E176),'Hoja de Trabajo para listado'!$AB$151:$BA$151,0)),0)+IFERROR(INDEX('Hoja de Trabajo para listado'!$BC$155:$CB$1048576,MATCH($A176,'Hoja de Trabajo para listado'!$BC$155:$BC$1048576,0),MATCH((CUADRO!I$5&amp;$E176),'Hoja de Trabajo para listado'!$BC$151:$CB$151,0)),0)+IFERROR(INDEX('Hoja de Trabajo para listado'!$DE$153:$DG$274,MATCH($A176,'Hoja de Trabajo para listado'!$DE$153:$DE$1048576,0),MATCH((CUADRO!I$5&amp;$E176),'Hoja de Trabajo para listado'!$DE$151:$DG$151,0)),0)+IFERROR(INDEX('Hoja de Trabajo para listado'!$CD$155:$DC$1048576,MATCH($A176,'Hoja de Trabajo para listado'!$CD$155:$CD$1048576,0),MATCH((CUADRO!I$5&amp;$E176),'Hoja de Trabajo para listado'!$CD$151:$DC$151,0)),0)</f>
        <v>0</v>
      </c>
      <c r="J176" s="314">
        <f ca="1">+IFERROR(INDEX('Hoja de Trabajo para listado'!$A$155:$Z$1048576,MATCH($A176,'Hoja de Trabajo para listado'!$A$155:$A$1048576,0),MATCH((CUADRO!J$5&amp;$E176),'Hoja de Trabajo para listado'!$A$151:$Z$151,0)),0)+IFERROR(INDEX('Hoja de Trabajo para listado'!$AB$155:$BA$1048576,MATCH($A176,'Hoja de Trabajo para listado'!$AB$155:$AB$1048576,0),MATCH((CUADRO!J$5&amp;$E176),'Hoja de Trabajo para listado'!$AB$151:$BA$151,0)),0)+IFERROR(INDEX('Hoja de Trabajo para listado'!$BC$155:$CB$1048576,MATCH($A176,'Hoja de Trabajo para listado'!$BC$155:$BC$1048576,0),MATCH((CUADRO!J$5&amp;$E176),'Hoja de Trabajo para listado'!$BC$151:$CB$151,0)),0)+IFERROR(INDEX('Hoja de Trabajo para listado'!$DE$153:$DG$274,MATCH($A176,'Hoja de Trabajo para listado'!$DE$153:$DE$1048576,0),MATCH((CUADRO!J$5&amp;$E176),'Hoja de Trabajo para listado'!$DE$151:$DG$151,0)),0)+IFERROR(INDEX('Hoja de Trabajo para listado'!$CD$155:$DC$1048576,MATCH($A176,'Hoja de Trabajo para listado'!$CD$155:$CD$1048576,0),MATCH((CUADRO!J$5&amp;$E176),'Hoja de Trabajo para listado'!$CD$151:$DC$151,0)),0)</f>
        <v>0</v>
      </c>
      <c r="K176" s="314">
        <f ca="1">+IFERROR(INDEX('Hoja de Trabajo para listado'!$A$155:$Z$1048576,MATCH($A176,'Hoja de Trabajo para listado'!$A$155:$A$1048576,0),MATCH((CUADRO!K$5&amp;$E176),'Hoja de Trabajo para listado'!$A$151:$Z$151,0)),0)+IFERROR(INDEX('Hoja de Trabajo para listado'!$AB$155:$BA$1048576,MATCH($A176,'Hoja de Trabajo para listado'!$AB$155:$AB$1048576,0),MATCH((CUADRO!K$5&amp;$E176),'Hoja de Trabajo para listado'!$AB$151:$BA$151,0)),0)+IFERROR(INDEX('Hoja de Trabajo para listado'!$BC$155:$CB$1048576,MATCH($A176,'Hoja de Trabajo para listado'!$BC$155:$BC$1048576,0),MATCH((CUADRO!K$5&amp;$E176),'Hoja de Trabajo para listado'!$BC$151:$CB$151,0)),0)+IFERROR(INDEX('Hoja de Trabajo para listado'!$DE$153:$DG$274,MATCH($A176,'Hoja de Trabajo para listado'!$DE$153:$DE$1048576,0),MATCH((CUADRO!K$5&amp;$E176),'Hoja de Trabajo para listado'!$DE$151:$DG$151,0)),0)+IFERROR(INDEX('Hoja de Trabajo para listado'!$CD$155:$DC$1048576,MATCH($A176,'Hoja de Trabajo para listado'!$CD$155:$CD$1048576,0),MATCH((CUADRO!K$5&amp;$E176),'Hoja de Trabajo para listado'!$CD$151:$DC$151,0)),0)</f>
        <v>0</v>
      </c>
      <c r="L176" s="314">
        <f ca="1">+IFERROR(INDEX('Hoja de Trabajo para listado'!$A$155:$Z$1048576,MATCH($A176,'Hoja de Trabajo para listado'!$A$155:$A$1048576,0),MATCH((CUADRO!L$5&amp;$E176),'Hoja de Trabajo para listado'!$A$151:$Z$151,0)),0)+IFERROR(INDEX('Hoja de Trabajo para listado'!$AB$155:$BA$1048576,MATCH($A176,'Hoja de Trabajo para listado'!$AB$155:$AB$1048576,0),MATCH((CUADRO!L$5&amp;$E176),'Hoja de Trabajo para listado'!$AB$151:$BA$151,0)),0)+IFERROR(INDEX('Hoja de Trabajo para listado'!$BC$155:$CB$1048576,MATCH($A176,'Hoja de Trabajo para listado'!$BC$155:$BC$1048576,0),MATCH((CUADRO!L$5&amp;$E176),'Hoja de Trabajo para listado'!$BC$151:$CB$151,0)),0)+IFERROR(INDEX('Hoja de Trabajo para listado'!$DE$153:$DG$274,MATCH($A176,'Hoja de Trabajo para listado'!$DE$153:$DE$1048576,0),MATCH((CUADRO!L$5&amp;$E176),'Hoja de Trabajo para listado'!$DE$151:$DG$151,0)),0)+IFERROR(INDEX('Hoja de Trabajo para listado'!$CD$155:$DC$1048576,MATCH($A176,'Hoja de Trabajo para listado'!$CD$155:$CD$1048576,0),MATCH((CUADRO!L$5&amp;$E176),'Hoja de Trabajo para listado'!$CD$151:$DC$151,0)),0)</f>
        <v>0</v>
      </c>
      <c r="M176" s="314">
        <f ca="1">+IFERROR(INDEX('Hoja de Trabajo para listado'!$A$155:$Z$1048576,MATCH($A176,'Hoja de Trabajo para listado'!$A$155:$A$1048576,0),MATCH((CUADRO!M$5&amp;$E176),'Hoja de Trabajo para listado'!$A$151:$Z$151,0)),0)+IFERROR(INDEX('Hoja de Trabajo para listado'!$AB$155:$BA$1048576,MATCH($A176,'Hoja de Trabajo para listado'!$AB$155:$AB$1048576,0),MATCH((CUADRO!M$5&amp;$E176),'Hoja de Trabajo para listado'!$AB$151:$BA$151,0)),0)+IFERROR(INDEX('Hoja de Trabajo para listado'!$BC$155:$CB$1048576,MATCH($A176,'Hoja de Trabajo para listado'!$BC$155:$BC$1048576,0),MATCH((CUADRO!M$5&amp;$E176),'Hoja de Trabajo para listado'!$BC$151:$CB$151,0)),0)+IFERROR(INDEX('Hoja de Trabajo para listado'!$DE$153:$DG$274,MATCH($A176,'Hoja de Trabajo para listado'!$DE$153:$DE$1048576,0),MATCH((CUADRO!M$5&amp;$E176),'Hoja de Trabajo para listado'!$DE$151:$DG$151,0)),0)+IFERROR(INDEX('Hoja de Trabajo para listado'!$CD$155:$DC$1048576,MATCH($A176,'Hoja de Trabajo para listado'!$CD$155:$CD$1048576,0),MATCH((CUADRO!M$5&amp;$E176),'Hoja de Trabajo para listado'!$CD$151:$DC$151,0)),0)</f>
        <v>0</v>
      </c>
      <c r="N176" s="314">
        <f ca="1">+IFERROR(INDEX('Hoja de Trabajo para listado'!$A$155:$Z$1048576,MATCH($A176,'Hoja de Trabajo para listado'!$A$155:$A$1048576,0),MATCH((CUADRO!N$5&amp;$E176),'Hoja de Trabajo para listado'!$A$151:$Z$151,0)),0)+IFERROR(INDEX('Hoja de Trabajo para listado'!$AB$155:$BA$1048576,MATCH($A176,'Hoja de Trabajo para listado'!$AB$155:$AB$1048576,0),MATCH((CUADRO!N$5&amp;$E176),'Hoja de Trabajo para listado'!$AB$151:$BA$151,0)),0)+IFERROR(INDEX('Hoja de Trabajo para listado'!$BC$155:$CB$1048576,MATCH($A176,'Hoja de Trabajo para listado'!$BC$155:$BC$1048576,0),MATCH((CUADRO!N$5&amp;$E176),'Hoja de Trabajo para listado'!$BC$151:$CB$151,0)),0)+IFERROR(INDEX('Hoja de Trabajo para listado'!$DE$153:$DG$274,MATCH($A176,'Hoja de Trabajo para listado'!$DE$153:$DE$1048576,0),MATCH((CUADRO!N$5&amp;$E176),'Hoja de Trabajo para listado'!$DE$151:$DG$151,0)),0)+IFERROR(INDEX('Hoja de Trabajo para listado'!$CD$155:$DC$1048576,MATCH($A176,'Hoja de Trabajo para listado'!$CD$155:$CD$1048576,0),MATCH((CUADRO!N$5&amp;$E176),'Hoja de Trabajo para listado'!$CD$151:$DC$151,0)),0)</f>
        <v>0</v>
      </c>
      <c r="O176" s="314">
        <f ca="1">+IFERROR(INDEX('Hoja de Trabajo para listado'!$A$155:$Z$1048576,MATCH($A176,'Hoja de Trabajo para listado'!$A$155:$A$1048576,0),MATCH((CUADRO!O$5&amp;$E176),'Hoja de Trabajo para listado'!$A$151:$Z$151,0)),0)+IFERROR(INDEX('Hoja de Trabajo para listado'!$AB$155:$BA$1048576,MATCH($A176,'Hoja de Trabajo para listado'!$AB$155:$AB$1048576,0),MATCH((CUADRO!O$5&amp;$E176),'Hoja de Trabajo para listado'!$AB$151:$BA$151,0)),0)+IFERROR(INDEX('Hoja de Trabajo para listado'!$BC$155:$CB$1048576,MATCH($A176,'Hoja de Trabajo para listado'!$BC$155:$BC$1048576,0),MATCH((CUADRO!O$5&amp;$E176),'Hoja de Trabajo para listado'!$BC$151:$CB$151,0)),0)+IFERROR(INDEX('Hoja de Trabajo para listado'!$DE$153:$DG$274,MATCH($A176,'Hoja de Trabajo para listado'!$DE$153:$DE$1048576,0),MATCH((CUADRO!O$5&amp;$E176),'Hoja de Trabajo para listado'!$DE$151:$DG$151,0)),0)+IFERROR(INDEX('Hoja de Trabajo para listado'!$CD$155:$DC$1048576,MATCH($A176,'Hoja de Trabajo para listado'!$CD$155:$CD$1048576,0),MATCH((CUADRO!O$5&amp;$E176),'Hoja de Trabajo para listado'!$CD$151:$DC$151,0)),0)</f>
        <v>0</v>
      </c>
      <c r="P176" s="314">
        <f ca="1">+IFERROR(INDEX('Hoja de Trabajo para listado'!$A$155:$Z$1048576,MATCH($A176,'Hoja de Trabajo para listado'!$A$155:$A$1048576,0),MATCH((CUADRO!P$5&amp;$E176),'Hoja de Trabajo para listado'!$A$151:$Z$151,0)),0)+IFERROR(INDEX('Hoja de Trabajo para listado'!$AB$155:$BA$1048576,MATCH($A176,'Hoja de Trabajo para listado'!$AB$155:$AB$1048576,0),MATCH((CUADRO!P$5&amp;$E176),'Hoja de Trabajo para listado'!$AB$151:$BA$151,0)),0)+IFERROR(INDEX('Hoja de Trabajo para listado'!$BC$155:$CB$1048576,MATCH($A176,'Hoja de Trabajo para listado'!$BC$155:$BC$1048576,0),MATCH((CUADRO!P$5&amp;$E176),'Hoja de Trabajo para listado'!$BC$151:$CB$151,0)),0)+IFERROR(INDEX('Hoja de Trabajo para listado'!$DE$153:$DG$274,MATCH($A176,'Hoja de Trabajo para listado'!$DE$153:$DE$1048576,0),MATCH((CUADRO!P$5&amp;$E176),'Hoja de Trabajo para listado'!$DE$151:$DG$151,0)),0)+IFERROR(INDEX('Hoja de Trabajo para listado'!$CD$155:$DC$1048576,MATCH($A176,'Hoja de Trabajo para listado'!$CD$155:$CD$1048576,0),MATCH((CUADRO!P$5&amp;$E176),'Hoja de Trabajo para listado'!$CD$151:$DC$151,0)),0)</f>
        <v>0</v>
      </c>
      <c r="Q176" s="314">
        <f ca="1">+IFERROR(INDEX('Hoja de Trabajo para listado'!$A$155:$Z$1048576,MATCH($A176,'Hoja de Trabajo para listado'!$A$155:$A$1048576,0),MATCH((CUADRO!Q$5&amp;$E176),'Hoja de Trabajo para listado'!$A$151:$Z$151,0)),0)+IFERROR(INDEX('Hoja de Trabajo para listado'!$AB$155:$BA$1048576,MATCH($A176,'Hoja de Trabajo para listado'!$AB$155:$AB$1048576,0),MATCH((CUADRO!Q$5&amp;$E176),'Hoja de Trabajo para listado'!$AB$151:$BA$151,0)),0)+IFERROR(INDEX('Hoja de Trabajo para listado'!$BC$155:$CB$1048576,MATCH($A176,'Hoja de Trabajo para listado'!$BC$155:$BC$1048576,0),MATCH((CUADRO!Q$5&amp;$E176),'Hoja de Trabajo para listado'!$BC$151:$CB$151,0)),0)+IFERROR(INDEX('Hoja de Trabajo para listado'!$DE$153:$DG$274,MATCH($A176,'Hoja de Trabajo para listado'!$DE$153:$DE$1048576,0),MATCH((CUADRO!Q$5&amp;$E176),'Hoja de Trabajo para listado'!$DE$151:$DG$151,0)),0)+IFERROR(INDEX('Hoja de Trabajo para listado'!$CD$155:$DC$1048576,MATCH($A176,'Hoja de Trabajo para listado'!$CD$155:$CD$1048576,0),MATCH((CUADRO!Q$5&amp;$E176),'Hoja de Trabajo para listado'!$CD$151:$DC$151,0)),0)</f>
        <v>0</v>
      </c>
      <c r="R176" s="314">
        <f t="shared" ca="1" si="4"/>
        <v>0</v>
      </c>
      <c r="S176" s="345"/>
      <c r="T176" s="314">
        <f ca="1">+T177</f>
        <v>0</v>
      </c>
      <c r="U176" s="313">
        <f t="shared" si="5"/>
        <v>1</v>
      </c>
      <c r="V176" s="319" t="str">
        <f>+VLOOKUP(A176,bd_lista!$A$3:$E$593,5,FALSE)</f>
        <v>Gobiernos Autonomos Municipales</v>
      </c>
      <c r="W176" s="425" t="str">
        <f>+V176</f>
        <v>Gobiernos Autonomos Municipales</v>
      </c>
    </row>
    <row r="177" spans="1:23" ht="15" hidden="1" customHeight="1">
      <c r="A177" s="323">
        <v>1122</v>
      </c>
      <c r="B177" s="428"/>
      <c r="C177" s="319" t="str">
        <f>+VLOOKUP(A177,bd_lista!$A$3:$C$593,3,FALSE)</f>
        <v>Gobierno Autónomo Municipal de Villa Serrano</v>
      </c>
      <c r="D177" s="430"/>
      <c r="E177" s="347" t="s">
        <v>1419</v>
      </c>
      <c r="F177" s="316">
        <f ca="1">+IFERROR(INDEX('Hoja de Trabajo para listado'!$A$155:$Z$1048576,MATCH($A177,'Hoja de Trabajo para listado'!$A$155:$A$1048576,0),MATCH((CUADRO!F$5&amp;$E177),'Hoja de Trabajo para listado'!$A$151:$Z$151,0)),0)+IFERROR(INDEX('Hoja de Trabajo para listado'!$AB$155:$BA$1048576,MATCH($A177,'Hoja de Trabajo para listado'!$AB$155:$AB$1048576,0),MATCH((CUADRO!F$5&amp;$E177),'Hoja de Trabajo para listado'!$AB$151:$BA$151,0)),0)+IFERROR(INDEX('Hoja de Trabajo para listado'!$BC$155:$CB$1048576,MATCH($A177,'Hoja de Trabajo para listado'!$BC$155:$BC$1048576,0),MATCH((CUADRO!F$5&amp;$E177),'Hoja de Trabajo para listado'!$BC$151:$CB$151,0)),0)+IFERROR(INDEX('Hoja de Trabajo para listado'!$DE$153:$DG$274,MATCH($A177,'Hoja de Trabajo para listado'!$DE$153:$DE$1048576,0),MATCH((CUADRO!F$5&amp;$E177),'Hoja de Trabajo para listado'!$DE$151:$DG$151,0)),0)+IFERROR(INDEX('Hoja de Trabajo para listado'!$CD$155:$DC$1048576,MATCH($A177,'Hoja de Trabajo para listado'!$CD$155:$CD$1048576,0),MATCH((CUADRO!F$5&amp;$E177),'Hoja de Trabajo para listado'!$CD$151:$DC$151,0)),0)</f>
        <v>0</v>
      </c>
      <c r="G177" s="316">
        <f ca="1">+IFERROR(INDEX('Hoja de Trabajo para listado'!$A$155:$Z$1048576,MATCH($A177,'Hoja de Trabajo para listado'!$A$155:$A$1048576,0),MATCH((CUADRO!G$5&amp;$E177),'Hoja de Trabajo para listado'!$A$151:$Z$151,0)),0)+IFERROR(INDEX('Hoja de Trabajo para listado'!$AB$155:$BA$1048576,MATCH($A177,'Hoja de Trabajo para listado'!$AB$155:$AB$1048576,0),MATCH((CUADRO!G$5&amp;$E177),'Hoja de Trabajo para listado'!$AB$151:$BA$151,0)),0)+IFERROR(INDEX('Hoja de Trabajo para listado'!$BC$155:$CB$1048576,MATCH($A177,'Hoja de Trabajo para listado'!$BC$155:$BC$1048576,0),MATCH((CUADRO!G$5&amp;$E177),'Hoja de Trabajo para listado'!$BC$151:$CB$151,0)),0)+IFERROR(INDEX('Hoja de Trabajo para listado'!$DE$153:$DG$274,MATCH($A177,'Hoja de Trabajo para listado'!$DE$153:$DE$1048576,0),MATCH((CUADRO!G$5&amp;$E177),'Hoja de Trabajo para listado'!$DE$151:$DG$151,0)),0)+IFERROR(INDEX('Hoja de Trabajo para listado'!$CD$155:$DC$1048576,MATCH($A177,'Hoja de Trabajo para listado'!$CD$155:$CD$1048576,0),MATCH((CUADRO!G$5&amp;$E177),'Hoja de Trabajo para listado'!$CD$151:$DC$151,0)),0)</f>
        <v>0</v>
      </c>
      <c r="H177" s="316">
        <f ca="1">+IFERROR(INDEX('Hoja de Trabajo para listado'!$A$155:$Z$1048576,MATCH($A177,'Hoja de Trabajo para listado'!$A$155:$A$1048576,0),MATCH((CUADRO!H$5&amp;$E177),'Hoja de Trabajo para listado'!$A$151:$Z$151,0)),0)+IFERROR(INDEX('Hoja de Trabajo para listado'!$AB$155:$BA$1048576,MATCH($A177,'Hoja de Trabajo para listado'!$AB$155:$AB$1048576,0),MATCH((CUADRO!H$5&amp;$E177),'Hoja de Trabajo para listado'!$AB$151:$BA$151,0)),0)+IFERROR(INDEX('Hoja de Trabajo para listado'!$BC$155:$CB$1048576,MATCH($A177,'Hoja de Trabajo para listado'!$BC$155:$BC$1048576,0),MATCH((CUADRO!H$5&amp;$E177),'Hoja de Trabajo para listado'!$BC$151:$CB$151,0)),0)+IFERROR(INDEX('Hoja de Trabajo para listado'!$DE$153:$DG$274,MATCH($A177,'Hoja de Trabajo para listado'!$DE$153:$DE$1048576,0),MATCH((CUADRO!H$5&amp;$E177),'Hoja de Trabajo para listado'!$DE$151:$DG$151,0)),0)+IFERROR(INDEX('Hoja de Trabajo para listado'!$CD$155:$DC$1048576,MATCH($A177,'Hoja de Trabajo para listado'!$CD$155:$CD$1048576,0),MATCH((CUADRO!H$5&amp;$E177),'Hoja de Trabajo para listado'!$CD$151:$DC$151,0)),0)</f>
        <v>0</v>
      </c>
      <c r="I177" s="316">
        <f ca="1">+IFERROR(INDEX('Hoja de Trabajo para listado'!$A$155:$Z$1048576,MATCH($A177,'Hoja de Trabajo para listado'!$A$155:$A$1048576,0),MATCH((CUADRO!I$5&amp;$E177),'Hoja de Trabajo para listado'!$A$151:$Z$151,0)),0)+IFERROR(INDEX('Hoja de Trabajo para listado'!$AB$155:$BA$1048576,MATCH($A177,'Hoja de Trabajo para listado'!$AB$155:$AB$1048576,0),MATCH((CUADRO!I$5&amp;$E177),'Hoja de Trabajo para listado'!$AB$151:$BA$151,0)),0)+IFERROR(INDEX('Hoja de Trabajo para listado'!$BC$155:$CB$1048576,MATCH($A177,'Hoja de Trabajo para listado'!$BC$155:$BC$1048576,0),MATCH((CUADRO!I$5&amp;$E177),'Hoja de Trabajo para listado'!$BC$151:$CB$151,0)),0)+IFERROR(INDEX('Hoja de Trabajo para listado'!$DE$153:$DG$274,MATCH($A177,'Hoja de Trabajo para listado'!$DE$153:$DE$1048576,0),MATCH((CUADRO!I$5&amp;$E177),'Hoja de Trabajo para listado'!$DE$151:$DG$151,0)),0)+IFERROR(INDEX('Hoja de Trabajo para listado'!$CD$155:$DC$1048576,MATCH($A177,'Hoja de Trabajo para listado'!$CD$155:$CD$1048576,0),MATCH((CUADRO!I$5&amp;$E177),'Hoja de Trabajo para listado'!$CD$151:$DC$151,0)),0)</f>
        <v>0</v>
      </c>
      <c r="J177" s="316">
        <f ca="1">+IFERROR(INDEX('Hoja de Trabajo para listado'!$A$155:$Z$1048576,MATCH($A177,'Hoja de Trabajo para listado'!$A$155:$A$1048576,0),MATCH((CUADRO!J$5&amp;$E177),'Hoja de Trabajo para listado'!$A$151:$Z$151,0)),0)+IFERROR(INDEX('Hoja de Trabajo para listado'!$AB$155:$BA$1048576,MATCH($A177,'Hoja de Trabajo para listado'!$AB$155:$AB$1048576,0),MATCH((CUADRO!J$5&amp;$E177),'Hoja de Trabajo para listado'!$AB$151:$BA$151,0)),0)+IFERROR(INDEX('Hoja de Trabajo para listado'!$BC$155:$CB$1048576,MATCH($A177,'Hoja de Trabajo para listado'!$BC$155:$BC$1048576,0),MATCH((CUADRO!J$5&amp;$E177),'Hoja de Trabajo para listado'!$BC$151:$CB$151,0)),0)+IFERROR(INDEX('Hoja de Trabajo para listado'!$DE$153:$DG$274,MATCH($A177,'Hoja de Trabajo para listado'!$DE$153:$DE$1048576,0),MATCH((CUADRO!J$5&amp;$E177),'Hoja de Trabajo para listado'!$DE$151:$DG$151,0)),0)+IFERROR(INDEX('Hoja de Trabajo para listado'!$CD$155:$DC$1048576,MATCH($A177,'Hoja de Trabajo para listado'!$CD$155:$CD$1048576,0),MATCH((CUADRO!J$5&amp;$E177),'Hoja de Trabajo para listado'!$CD$151:$DC$151,0)),0)</f>
        <v>0</v>
      </c>
      <c r="K177" s="316">
        <f ca="1">+IFERROR(INDEX('Hoja de Trabajo para listado'!$A$155:$Z$1048576,MATCH($A177,'Hoja de Trabajo para listado'!$A$155:$A$1048576,0),MATCH((CUADRO!K$5&amp;$E177),'Hoja de Trabajo para listado'!$A$151:$Z$151,0)),0)+IFERROR(INDEX('Hoja de Trabajo para listado'!$AB$155:$BA$1048576,MATCH($A177,'Hoja de Trabajo para listado'!$AB$155:$AB$1048576,0),MATCH((CUADRO!K$5&amp;$E177),'Hoja de Trabajo para listado'!$AB$151:$BA$151,0)),0)+IFERROR(INDEX('Hoja de Trabajo para listado'!$BC$155:$CB$1048576,MATCH($A177,'Hoja de Trabajo para listado'!$BC$155:$BC$1048576,0),MATCH((CUADRO!K$5&amp;$E177),'Hoja de Trabajo para listado'!$BC$151:$CB$151,0)),0)+IFERROR(INDEX('Hoja de Trabajo para listado'!$DE$153:$DG$274,MATCH($A177,'Hoja de Trabajo para listado'!$DE$153:$DE$1048576,0),MATCH((CUADRO!K$5&amp;$E177),'Hoja de Trabajo para listado'!$DE$151:$DG$151,0)),0)+IFERROR(INDEX('Hoja de Trabajo para listado'!$CD$155:$DC$1048576,MATCH($A177,'Hoja de Trabajo para listado'!$CD$155:$CD$1048576,0),MATCH((CUADRO!K$5&amp;$E177),'Hoja de Trabajo para listado'!$CD$151:$DC$151,0)),0)</f>
        <v>0</v>
      </c>
      <c r="L177" s="316">
        <f ca="1">+IFERROR(INDEX('Hoja de Trabajo para listado'!$A$155:$Z$1048576,MATCH($A177,'Hoja de Trabajo para listado'!$A$155:$A$1048576,0),MATCH((CUADRO!L$5&amp;$E177),'Hoja de Trabajo para listado'!$A$151:$Z$151,0)),0)+IFERROR(INDEX('Hoja de Trabajo para listado'!$AB$155:$BA$1048576,MATCH($A177,'Hoja de Trabajo para listado'!$AB$155:$AB$1048576,0),MATCH((CUADRO!L$5&amp;$E177),'Hoja de Trabajo para listado'!$AB$151:$BA$151,0)),0)+IFERROR(INDEX('Hoja de Trabajo para listado'!$BC$155:$CB$1048576,MATCH($A177,'Hoja de Trabajo para listado'!$BC$155:$BC$1048576,0),MATCH((CUADRO!L$5&amp;$E177),'Hoja de Trabajo para listado'!$BC$151:$CB$151,0)),0)+IFERROR(INDEX('Hoja de Trabajo para listado'!$DE$153:$DG$274,MATCH($A177,'Hoja de Trabajo para listado'!$DE$153:$DE$1048576,0),MATCH((CUADRO!L$5&amp;$E177),'Hoja de Trabajo para listado'!$DE$151:$DG$151,0)),0)+IFERROR(INDEX('Hoja de Trabajo para listado'!$CD$155:$DC$1048576,MATCH($A177,'Hoja de Trabajo para listado'!$CD$155:$CD$1048576,0),MATCH((CUADRO!L$5&amp;$E177),'Hoja de Trabajo para listado'!$CD$151:$DC$151,0)),0)</f>
        <v>0</v>
      </c>
      <c r="M177" s="316">
        <f ca="1">+IFERROR(INDEX('Hoja de Trabajo para listado'!$A$155:$Z$1048576,MATCH($A177,'Hoja de Trabajo para listado'!$A$155:$A$1048576,0),MATCH((CUADRO!M$5&amp;$E177),'Hoja de Trabajo para listado'!$A$151:$Z$151,0)),0)+IFERROR(INDEX('Hoja de Trabajo para listado'!$AB$155:$BA$1048576,MATCH($A177,'Hoja de Trabajo para listado'!$AB$155:$AB$1048576,0),MATCH((CUADRO!M$5&amp;$E177),'Hoja de Trabajo para listado'!$AB$151:$BA$151,0)),0)+IFERROR(INDEX('Hoja de Trabajo para listado'!$BC$155:$CB$1048576,MATCH($A177,'Hoja de Trabajo para listado'!$BC$155:$BC$1048576,0),MATCH((CUADRO!M$5&amp;$E177),'Hoja de Trabajo para listado'!$BC$151:$CB$151,0)),0)+IFERROR(INDEX('Hoja de Trabajo para listado'!$DE$153:$DG$274,MATCH($A177,'Hoja de Trabajo para listado'!$DE$153:$DE$1048576,0),MATCH((CUADRO!M$5&amp;$E177),'Hoja de Trabajo para listado'!$DE$151:$DG$151,0)),0)+IFERROR(INDEX('Hoja de Trabajo para listado'!$CD$155:$DC$1048576,MATCH($A177,'Hoja de Trabajo para listado'!$CD$155:$CD$1048576,0),MATCH((CUADRO!M$5&amp;$E177),'Hoja de Trabajo para listado'!$CD$151:$DC$151,0)),0)</f>
        <v>0</v>
      </c>
      <c r="N177" s="316">
        <f ca="1">+IFERROR(INDEX('Hoja de Trabajo para listado'!$A$155:$Z$1048576,MATCH($A177,'Hoja de Trabajo para listado'!$A$155:$A$1048576,0),MATCH((CUADRO!N$5&amp;$E177),'Hoja de Trabajo para listado'!$A$151:$Z$151,0)),0)+IFERROR(INDEX('Hoja de Trabajo para listado'!$AB$155:$BA$1048576,MATCH($A177,'Hoja de Trabajo para listado'!$AB$155:$AB$1048576,0),MATCH((CUADRO!N$5&amp;$E177),'Hoja de Trabajo para listado'!$AB$151:$BA$151,0)),0)+IFERROR(INDEX('Hoja de Trabajo para listado'!$BC$155:$CB$1048576,MATCH($A177,'Hoja de Trabajo para listado'!$BC$155:$BC$1048576,0),MATCH((CUADRO!N$5&amp;$E177),'Hoja de Trabajo para listado'!$BC$151:$CB$151,0)),0)+IFERROR(INDEX('Hoja de Trabajo para listado'!$DE$153:$DG$274,MATCH($A177,'Hoja de Trabajo para listado'!$DE$153:$DE$1048576,0),MATCH((CUADRO!N$5&amp;$E177),'Hoja de Trabajo para listado'!$DE$151:$DG$151,0)),0)+IFERROR(INDEX('Hoja de Trabajo para listado'!$CD$155:$DC$1048576,MATCH($A177,'Hoja de Trabajo para listado'!$CD$155:$CD$1048576,0),MATCH((CUADRO!N$5&amp;$E177),'Hoja de Trabajo para listado'!$CD$151:$DC$151,0)),0)</f>
        <v>0</v>
      </c>
      <c r="O177" s="316">
        <f ca="1">+IFERROR(INDEX('Hoja de Trabajo para listado'!$A$155:$Z$1048576,MATCH($A177,'Hoja de Trabajo para listado'!$A$155:$A$1048576,0),MATCH((CUADRO!O$5&amp;$E177),'Hoja de Trabajo para listado'!$A$151:$Z$151,0)),0)+IFERROR(INDEX('Hoja de Trabajo para listado'!$AB$155:$BA$1048576,MATCH($A177,'Hoja de Trabajo para listado'!$AB$155:$AB$1048576,0),MATCH((CUADRO!O$5&amp;$E177),'Hoja de Trabajo para listado'!$AB$151:$BA$151,0)),0)+IFERROR(INDEX('Hoja de Trabajo para listado'!$BC$155:$CB$1048576,MATCH($A177,'Hoja de Trabajo para listado'!$BC$155:$BC$1048576,0),MATCH((CUADRO!O$5&amp;$E177),'Hoja de Trabajo para listado'!$BC$151:$CB$151,0)),0)+IFERROR(INDEX('Hoja de Trabajo para listado'!$DE$153:$DG$274,MATCH($A177,'Hoja de Trabajo para listado'!$DE$153:$DE$1048576,0),MATCH((CUADRO!O$5&amp;$E177),'Hoja de Trabajo para listado'!$DE$151:$DG$151,0)),0)+IFERROR(INDEX('Hoja de Trabajo para listado'!$CD$155:$DC$1048576,MATCH($A177,'Hoja de Trabajo para listado'!$CD$155:$CD$1048576,0),MATCH((CUADRO!O$5&amp;$E177),'Hoja de Trabajo para listado'!$CD$151:$DC$151,0)),0)</f>
        <v>0</v>
      </c>
      <c r="P177" s="316">
        <f ca="1">+IFERROR(INDEX('Hoja de Trabajo para listado'!$A$155:$Z$1048576,MATCH($A177,'Hoja de Trabajo para listado'!$A$155:$A$1048576,0),MATCH((CUADRO!P$5&amp;$E177),'Hoja de Trabajo para listado'!$A$151:$Z$151,0)),0)+IFERROR(INDEX('Hoja de Trabajo para listado'!$AB$155:$BA$1048576,MATCH($A177,'Hoja de Trabajo para listado'!$AB$155:$AB$1048576,0),MATCH((CUADRO!P$5&amp;$E177),'Hoja de Trabajo para listado'!$AB$151:$BA$151,0)),0)+IFERROR(INDEX('Hoja de Trabajo para listado'!$BC$155:$CB$1048576,MATCH($A177,'Hoja de Trabajo para listado'!$BC$155:$BC$1048576,0),MATCH((CUADRO!P$5&amp;$E177),'Hoja de Trabajo para listado'!$BC$151:$CB$151,0)),0)+IFERROR(INDEX('Hoja de Trabajo para listado'!$DE$153:$DG$274,MATCH($A177,'Hoja de Trabajo para listado'!$DE$153:$DE$1048576,0),MATCH((CUADRO!P$5&amp;$E177),'Hoja de Trabajo para listado'!$DE$151:$DG$151,0)),0)+IFERROR(INDEX('Hoja de Trabajo para listado'!$CD$155:$DC$1048576,MATCH($A177,'Hoja de Trabajo para listado'!$CD$155:$CD$1048576,0),MATCH((CUADRO!P$5&amp;$E177),'Hoja de Trabajo para listado'!$CD$151:$DC$151,0)),0)</f>
        <v>0</v>
      </c>
      <c r="Q177" s="316">
        <f ca="1">+IFERROR(INDEX('Hoja de Trabajo para listado'!$A$155:$Z$1048576,MATCH($A177,'Hoja de Trabajo para listado'!$A$155:$A$1048576,0),MATCH((CUADRO!Q$5&amp;$E177),'Hoja de Trabajo para listado'!$A$151:$Z$151,0)),0)+IFERROR(INDEX('Hoja de Trabajo para listado'!$AB$155:$BA$1048576,MATCH($A177,'Hoja de Trabajo para listado'!$AB$155:$AB$1048576,0),MATCH((CUADRO!Q$5&amp;$E177),'Hoja de Trabajo para listado'!$AB$151:$BA$151,0)),0)+IFERROR(INDEX('Hoja de Trabajo para listado'!$BC$155:$CB$1048576,MATCH($A177,'Hoja de Trabajo para listado'!$BC$155:$BC$1048576,0),MATCH((CUADRO!Q$5&amp;$E177),'Hoja de Trabajo para listado'!$BC$151:$CB$151,0)),0)+IFERROR(INDEX('Hoja de Trabajo para listado'!$DE$153:$DG$274,MATCH($A177,'Hoja de Trabajo para listado'!$DE$153:$DE$1048576,0),MATCH((CUADRO!Q$5&amp;$E177),'Hoja de Trabajo para listado'!$DE$151:$DG$151,0)),0)+IFERROR(INDEX('Hoja de Trabajo para listado'!$CD$155:$DC$1048576,MATCH($A177,'Hoja de Trabajo para listado'!$CD$155:$CD$1048576,0),MATCH((CUADRO!Q$5&amp;$E177),'Hoja de Trabajo para listado'!$CD$151:$DC$151,0)),0)</f>
        <v>0</v>
      </c>
      <c r="R177" s="316">
        <f t="shared" ca="1" si="4"/>
        <v>0</v>
      </c>
      <c r="S177" s="344">
        <f ca="1">+R176+R177</f>
        <v>0</v>
      </c>
      <c r="T177" s="316">
        <f ca="1">+S177</f>
        <v>0</v>
      </c>
      <c r="U177" s="315">
        <f t="shared" si="5"/>
        <v>2</v>
      </c>
      <c r="V177" s="319" t="str">
        <f>+VLOOKUP(A177,bd_lista!$A$3:$E$593,5,FALSE)</f>
        <v>Gobiernos Autonomos Municipales</v>
      </c>
      <c r="W177" s="426"/>
    </row>
    <row r="178" spans="1:23" ht="15" hidden="1" customHeight="1">
      <c r="A178" s="325">
        <v>1123</v>
      </c>
      <c r="B178" s="427">
        <f>+A178</f>
        <v>1123</v>
      </c>
      <c r="C178" s="318" t="str">
        <f>+VLOOKUP(A178,bd_lista!$A$3:$C$593,3,FALSE)</f>
        <v>Gobierno Autónomo Municipal de Camataqui (Villa Abecia)</v>
      </c>
      <c r="D178" s="429" t="str">
        <f>+C178</f>
        <v>Gobierno Autónomo Municipal de Camataqui (Villa Abecia)</v>
      </c>
      <c r="E178" s="346" t="s">
        <v>1418</v>
      </c>
      <c r="F178" s="314">
        <f ca="1">+IFERROR(INDEX('Hoja de Trabajo para listado'!$A$155:$Z$1048576,MATCH($A178,'Hoja de Trabajo para listado'!$A$155:$A$1048576,0),MATCH((CUADRO!F$5&amp;$E178),'Hoja de Trabajo para listado'!$A$151:$Z$151,0)),0)+IFERROR(INDEX('Hoja de Trabajo para listado'!$AB$155:$BA$1048576,MATCH($A178,'Hoja de Trabajo para listado'!$AB$155:$AB$1048576,0),MATCH((CUADRO!F$5&amp;$E178),'Hoja de Trabajo para listado'!$AB$151:$BA$151,0)),0)+IFERROR(INDEX('Hoja de Trabajo para listado'!$BC$155:$CB$1048576,MATCH($A178,'Hoja de Trabajo para listado'!$BC$155:$BC$1048576,0),MATCH((CUADRO!F$5&amp;$E178),'Hoja de Trabajo para listado'!$BC$151:$CB$151,0)),0)+IFERROR(INDEX('Hoja de Trabajo para listado'!$DE$153:$DG$274,MATCH($A178,'Hoja de Trabajo para listado'!$DE$153:$DE$1048576,0),MATCH((CUADRO!F$5&amp;$E178),'Hoja de Trabajo para listado'!$DE$151:$DG$151,0)),0)+IFERROR(INDEX('Hoja de Trabajo para listado'!$CD$155:$DC$1048576,MATCH($A178,'Hoja de Trabajo para listado'!$CD$155:$CD$1048576,0),MATCH((CUADRO!F$5&amp;$E178),'Hoja de Trabajo para listado'!$CD$151:$DC$151,0)),0)</f>
        <v>0</v>
      </c>
      <c r="G178" s="314">
        <f ca="1">+IFERROR(INDEX('Hoja de Trabajo para listado'!$A$155:$Z$1048576,MATCH($A178,'Hoja de Trabajo para listado'!$A$155:$A$1048576,0),MATCH((CUADRO!G$5&amp;$E178),'Hoja de Trabajo para listado'!$A$151:$Z$151,0)),0)+IFERROR(INDEX('Hoja de Trabajo para listado'!$AB$155:$BA$1048576,MATCH($A178,'Hoja de Trabajo para listado'!$AB$155:$AB$1048576,0),MATCH((CUADRO!G$5&amp;$E178),'Hoja de Trabajo para listado'!$AB$151:$BA$151,0)),0)+IFERROR(INDEX('Hoja de Trabajo para listado'!$BC$155:$CB$1048576,MATCH($A178,'Hoja de Trabajo para listado'!$BC$155:$BC$1048576,0),MATCH((CUADRO!G$5&amp;$E178),'Hoja de Trabajo para listado'!$BC$151:$CB$151,0)),0)+IFERROR(INDEX('Hoja de Trabajo para listado'!$DE$153:$DG$274,MATCH($A178,'Hoja de Trabajo para listado'!$DE$153:$DE$1048576,0),MATCH((CUADRO!G$5&amp;$E178),'Hoja de Trabajo para listado'!$DE$151:$DG$151,0)),0)+IFERROR(INDEX('Hoja de Trabajo para listado'!$CD$155:$DC$1048576,MATCH($A178,'Hoja de Trabajo para listado'!$CD$155:$CD$1048576,0),MATCH((CUADRO!G$5&amp;$E178),'Hoja de Trabajo para listado'!$CD$151:$DC$151,0)),0)</f>
        <v>0</v>
      </c>
      <c r="H178" s="314">
        <f ca="1">+IFERROR(INDEX('Hoja de Trabajo para listado'!$A$155:$Z$1048576,MATCH($A178,'Hoja de Trabajo para listado'!$A$155:$A$1048576,0),MATCH((CUADRO!H$5&amp;$E178),'Hoja de Trabajo para listado'!$A$151:$Z$151,0)),0)+IFERROR(INDEX('Hoja de Trabajo para listado'!$AB$155:$BA$1048576,MATCH($A178,'Hoja de Trabajo para listado'!$AB$155:$AB$1048576,0),MATCH((CUADRO!H$5&amp;$E178),'Hoja de Trabajo para listado'!$AB$151:$BA$151,0)),0)+IFERROR(INDEX('Hoja de Trabajo para listado'!$BC$155:$CB$1048576,MATCH($A178,'Hoja de Trabajo para listado'!$BC$155:$BC$1048576,0),MATCH((CUADRO!H$5&amp;$E178),'Hoja de Trabajo para listado'!$BC$151:$CB$151,0)),0)+IFERROR(INDEX('Hoja de Trabajo para listado'!$DE$153:$DG$274,MATCH($A178,'Hoja de Trabajo para listado'!$DE$153:$DE$1048576,0),MATCH((CUADRO!H$5&amp;$E178),'Hoja de Trabajo para listado'!$DE$151:$DG$151,0)),0)+IFERROR(INDEX('Hoja de Trabajo para listado'!$CD$155:$DC$1048576,MATCH($A178,'Hoja de Trabajo para listado'!$CD$155:$CD$1048576,0),MATCH((CUADRO!H$5&amp;$E178),'Hoja de Trabajo para listado'!$CD$151:$DC$151,0)),0)</f>
        <v>0</v>
      </c>
      <c r="I178" s="314">
        <f ca="1">+IFERROR(INDEX('Hoja de Trabajo para listado'!$A$155:$Z$1048576,MATCH($A178,'Hoja de Trabajo para listado'!$A$155:$A$1048576,0),MATCH((CUADRO!I$5&amp;$E178),'Hoja de Trabajo para listado'!$A$151:$Z$151,0)),0)+IFERROR(INDEX('Hoja de Trabajo para listado'!$AB$155:$BA$1048576,MATCH($A178,'Hoja de Trabajo para listado'!$AB$155:$AB$1048576,0),MATCH((CUADRO!I$5&amp;$E178),'Hoja de Trabajo para listado'!$AB$151:$BA$151,0)),0)+IFERROR(INDEX('Hoja de Trabajo para listado'!$BC$155:$CB$1048576,MATCH($A178,'Hoja de Trabajo para listado'!$BC$155:$BC$1048576,0),MATCH((CUADRO!I$5&amp;$E178),'Hoja de Trabajo para listado'!$BC$151:$CB$151,0)),0)+IFERROR(INDEX('Hoja de Trabajo para listado'!$DE$153:$DG$274,MATCH($A178,'Hoja de Trabajo para listado'!$DE$153:$DE$1048576,0),MATCH((CUADRO!I$5&amp;$E178),'Hoja de Trabajo para listado'!$DE$151:$DG$151,0)),0)+IFERROR(INDEX('Hoja de Trabajo para listado'!$CD$155:$DC$1048576,MATCH($A178,'Hoja de Trabajo para listado'!$CD$155:$CD$1048576,0),MATCH((CUADRO!I$5&amp;$E178),'Hoja de Trabajo para listado'!$CD$151:$DC$151,0)),0)</f>
        <v>0</v>
      </c>
      <c r="J178" s="314">
        <f ca="1">+IFERROR(INDEX('Hoja de Trabajo para listado'!$A$155:$Z$1048576,MATCH($A178,'Hoja de Trabajo para listado'!$A$155:$A$1048576,0),MATCH((CUADRO!J$5&amp;$E178),'Hoja de Trabajo para listado'!$A$151:$Z$151,0)),0)+IFERROR(INDEX('Hoja de Trabajo para listado'!$AB$155:$BA$1048576,MATCH($A178,'Hoja de Trabajo para listado'!$AB$155:$AB$1048576,0),MATCH((CUADRO!J$5&amp;$E178),'Hoja de Trabajo para listado'!$AB$151:$BA$151,0)),0)+IFERROR(INDEX('Hoja de Trabajo para listado'!$BC$155:$CB$1048576,MATCH($A178,'Hoja de Trabajo para listado'!$BC$155:$BC$1048576,0),MATCH((CUADRO!J$5&amp;$E178),'Hoja de Trabajo para listado'!$BC$151:$CB$151,0)),0)+IFERROR(INDEX('Hoja de Trabajo para listado'!$DE$153:$DG$274,MATCH($A178,'Hoja de Trabajo para listado'!$DE$153:$DE$1048576,0),MATCH((CUADRO!J$5&amp;$E178),'Hoja de Trabajo para listado'!$DE$151:$DG$151,0)),0)+IFERROR(INDEX('Hoja de Trabajo para listado'!$CD$155:$DC$1048576,MATCH($A178,'Hoja de Trabajo para listado'!$CD$155:$CD$1048576,0),MATCH((CUADRO!J$5&amp;$E178),'Hoja de Trabajo para listado'!$CD$151:$DC$151,0)),0)</f>
        <v>0</v>
      </c>
      <c r="K178" s="314">
        <f ca="1">+IFERROR(INDEX('Hoja de Trabajo para listado'!$A$155:$Z$1048576,MATCH($A178,'Hoja de Trabajo para listado'!$A$155:$A$1048576,0),MATCH((CUADRO!K$5&amp;$E178),'Hoja de Trabajo para listado'!$A$151:$Z$151,0)),0)+IFERROR(INDEX('Hoja de Trabajo para listado'!$AB$155:$BA$1048576,MATCH($A178,'Hoja de Trabajo para listado'!$AB$155:$AB$1048576,0),MATCH((CUADRO!K$5&amp;$E178),'Hoja de Trabajo para listado'!$AB$151:$BA$151,0)),0)+IFERROR(INDEX('Hoja de Trabajo para listado'!$BC$155:$CB$1048576,MATCH($A178,'Hoja de Trabajo para listado'!$BC$155:$BC$1048576,0),MATCH((CUADRO!K$5&amp;$E178),'Hoja de Trabajo para listado'!$BC$151:$CB$151,0)),0)+IFERROR(INDEX('Hoja de Trabajo para listado'!$DE$153:$DG$274,MATCH($A178,'Hoja de Trabajo para listado'!$DE$153:$DE$1048576,0),MATCH((CUADRO!K$5&amp;$E178),'Hoja de Trabajo para listado'!$DE$151:$DG$151,0)),0)+IFERROR(INDEX('Hoja de Trabajo para listado'!$CD$155:$DC$1048576,MATCH($A178,'Hoja de Trabajo para listado'!$CD$155:$CD$1048576,0),MATCH((CUADRO!K$5&amp;$E178),'Hoja de Trabajo para listado'!$CD$151:$DC$151,0)),0)</f>
        <v>0</v>
      </c>
      <c r="L178" s="314">
        <f ca="1">+IFERROR(INDEX('Hoja de Trabajo para listado'!$A$155:$Z$1048576,MATCH($A178,'Hoja de Trabajo para listado'!$A$155:$A$1048576,0),MATCH((CUADRO!L$5&amp;$E178),'Hoja de Trabajo para listado'!$A$151:$Z$151,0)),0)+IFERROR(INDEX('Hoja de Trabajo para listado'!$AB$155:$BA$1048576,MATCH($A178,'Hoja de Trabajo para listado'!$AB$155:$AB$1048576,0),MATCH((CUADRO!L$5&amp;$E178),'Hoja de Trabajo para listado'!$AB$151:$BA$151,0)),0)+IFERROR(INDEX('Hoja de Trabajo para listado'!$BC$155:$CB$1048576,MATCH($A178,'Hoja de Trabajo para listado'!$BC$155:$BC$1048576,0),MATCH((CUADRO!L$5&amp;$E178),'Hoja de Trabajo para listado'!$BC$151:$CB$151,0)),0)+IFERROR(INDEX('Hoja de Trabajo para listado'!$DE$153:$DG$274,MATCH($A178,'Hoja de Trabajo para listado'!$DE$153:$DE$1048576,0),MATCH((CUADRO!L$5&amp;$E178),'Hoja de Trabajo para listado'!$DE$151:$DG$151,0)),0)+IFERROR(INDEX('Hoja de Trabajo para listado'!$CD$155:$DC$1048576,MATCH($A178,'Hoja de Trabajo para listado'!$CD$155:$CD$1048576,0),MATCH((CUADRO!L$5&amp;$E178),'Hoja de Trabajo para listado'!$CD$151:$DC$151,0)),0)</f>
        <v>0</v>
      </c>
      <c r="M178" s="314">
        <f ca="1">+IFERROR(INDEX('Hoja de Trabajo para listado'!$A$155:$Z$1048576,MATCH($A178,'Hoja de Trabajo para listado'!$A$155:$A$1048576,0),MATCH((CUADRO!M$5&amp;$E178),'Hoja de Trabajo para listado'!$A$151:$Z$151,0)),0)+IFERROR(INDEX('Hoja de Trabajo para listado'!$AB$155:$BA$1048576,MATCH($A178,'Hoja de Trabajo para listado'!$AB$155:$AB$1048576,0),MATCH((CUADRO!M$5&amp;$E178),'Hoja de Trabajo para listado'!$AB$151:$BA$151,0)),0)+IFERROR(INDEX('Hoja de Trabajo para listado'!$BC$155:$CB$1048576,MATCH($A178,'Hoja de Trabajo para listado'!$BC$155:$BC$1048576,0),MATCH((CUADRO!M$5&amp;$E178),'Hoja de Trabajo para listado'!$BC$151:$CB$151,0)),0)+IFERROR(INDEX('Hoja de Trabajo para listado'!$DE$153:$DG$274,MATCH($A178,'Hoja de Trabajo para listado'!$DE$153:$DE$1048576,0),MATCH((CUADRO!M$5&amp;$E178),'Hoja de Trabajo para listado'!$DE$151:$DG$151,0)),0)+IFERROR(INDEX('Hoja de Trabajo para listado'!$CD$155:$DC$1048576,MATCH($A178,'Hoja de Trabajo para listado'!$CD$155:$CD$1048576,0),MATCH((CUADRO!M$5&amp;$E178),'Hoja de Trabajo para listado'!$CD$151:$DC$151,0)),0)</f>
        <v>0</v>
      </c>
      <c r="N178" s="314">
        <f ca="1">+IFERROR(INDEX('Hoja de Trabajo para listado'!$A$155:$Z$1048576,MATCH($A178,'Hoja de Trabajo para listado'!$A$155:$A$1048576,0),MATCH((CUADRO!N$5&amp;$E178),'Hoja de Trabajo para listado'!$A$151:$Z$151,0)),0)+IFERROR(INDEX('Hoja de Trabajo para listado'!$AB$155:$BA$1048576,MATCH($A178,'Hoja de Trabajo para listado'!$AB$155:$AB$1048576,0),MATCH((CUADRO!N$5&amp;$E178),'Hoja de Trabajo para listado'!$AB$151:$BA$151,0)),0)+IFERROR(INDEX('Hoja de Trabajo para listado'!$BC$155:$CB$1048576,MATCH($A178,'Hoja de Trabajo para listado'!$BC$155:$BC$1048576,0),MATCH((CUADRO!N$5&amp;$E178),'Hoja de Trabajo para listado'!$BC$151:$CB$151,0)),0)+IFERROR(INDEX('Hoja de Trabajo para listado'!$DE$153:$DG$274,MATCH($A178,'Hoja de Trabajo para listado'!$DE$153:$DE$1048576,0),MATCH((CUADRO!N$5&amp;$E178),'Hoja de Trabajo para listado'!$DE$151:$DG$151,0)),0)+IFERROR(INDEX('Hoja de Trabajo para listado'!$CD$155:$DC$1048576,MATCH($A178,'Hoja de Trabajo para listado'!$CD$155:$CD$1048576,0),MATCH((CUADRO!N$5&amp;$E178),'Hoja de Trabajo para listado'!$CD$151:$DC$151,0)),0)</f>
        <v>0</v>
      </c>
      <c r="O178" s="314">
        <f ca="1">+IFERROR(INDEX('Hoja de Trabajo para listado'!$A$155:$Z$1048576,MATCH($A178,'Hoja de Trabajo para listado'!$A$155:$A$1048576,0),MATCH((CUADRO!O$5&amp;$E178),'Hoja de Trabajo para listado'!$A$151:$Z$151,0)),0)+IFERROR(INDEX('Hoja de Trabajo para listado'!$AB$155:$BA$1048576,MATCH($A178,'Hoja de Trabajo para listado'!$AB$155:$AB$1048576,0),MATCH((CUADRO!O$5&amp;$E178),'Hoja de Trabajo para listado'!$AB$151:$BA$151,0)),0)+IFERROR(INDEX('Hoja de Trabajo para listado'!$BC$155:$CB$1048576,MATCH($A178,'Hoja de Trabajo para listado'!$BC$155:$BC$1048576,0),MATCH((CUADRO!O$5&amp;$E178),'Hoja de Trabajo para listado'!$BC$151:$CB$151,0)),0)+IFERROR(INDEX('Hoja de Trabajo para listado'!$DE$153:$DG$274,MATCH($A178,'Hoja de Trabajo para listado'!$DE$153:$DE$1048576,0),MATCH((CUADRO!O$5&amp;$E178),'Hoja de Trabajo para listado'!$DE$151:$DG$151,0)),0)+IFERROR(INDEX('Hoja de Trabajo para listado'!$CD$155:$DC$1048576,MATCH($A178,'Hoja de Trabajo para listado'!$CD$155:$CD$1048576,0),MATCH((CUADRO!O$5&amp;$E178),'Hoja de Trabajo para listado'!$CD$151:$DC$151,0)),0)</f>
        <v>0</v>
      </c>
      <c r="P178" s="314">
        <f ca="1">+IFERROR(INDEX('Hoja de Trabajo para listado'!$A$155:$Z$1048576,MATCH($A178,'Hoja de Trabajo para listado'!$A$155:$A$1048576,0),MATCH((CUADRO!P$5&amp;$E178),'Hoja de Trabajo para listado'!$A$151:$Z$151,0)),0)+IFERROR(INDEX('Hoja de Trabajo para listado'!$AB$155:$BA$1048576,MATCH($A178,'Hoja de Trabajo para listado'!$AB$155:$AB$1048576,0),MATCH((CUADRO!P$5&amp;$E178),'Hoja de Trabajo para listado'!$AB$151:$BA$151,0)),0)+IFERROR(INDEX('Hoja de Trabajo para listado'!$BC$155:$CB$1048576,MATCH($A178,'Hoja de Trabajo para listado'!$BC$155:$BC$1048576,0),MATCH((CUADRO!P$5&amp;$E178),'Hoja de Trabajo para listado'!$BC$151:$CB$151,0)),0)+IFERROR(INDEX('Hoja de Trabajo para listado'!$DE$153:$DG$274,MATCH($A178,'Hoja de Trabajo para listado'!$DE$153:$DE$1048576,0),MATCH((CUADRO!P$5&amp;$E178),'Hoja de Trabajo para listado'!$DE$151:$DG$151,0)),0)+IFERROR(INDEX('Hoja de Trabajo para listado'!$CD$155:$DC$1048576,MATCH($A178,'Hoja de Trabajo para listado'!$CD$155:$CD$1048576,0),MATCH((CUADRO!P$5&amp;$E178),'Hoja de Trabajo para listado'!$CD$151:$DC$151,0)),0)</f>
        <v>0</v>
      </c>
      <c r="Q178" s="314">
        <f ca="1">+IFERROR(INDEX('Hoja de Trabajo para listado'!$A$155:$Z$1048576,MATCH($A178,'Hoja de Trabajo para listado'!$A$155:$A$1048576,0),MATCH((CUADRO!Q$5&amp;$E178),'Hoja de Trabajo para listado'!$A$151:$Z$151,0)),0)+IFERROR(INDEX('Hoja de Trabajo para listado'!$AB$155:$BA$1048576,MATCH($A178,'Hoja de Trabajo para listado'!$AB$155:$AB$1048576,0),MATCH((CUADRO!Q$5&amp;$E178),'Hoja de Trabajo para listado'!$AB$151:$BA$151,0)),0)+IFERROR(INDEX('Hoja de Trabajo para listado'!$BC$155:$CB$1048576,MATCH($A178,'Hoja de Trabajo para listado'!$BC$155:$BC$1048576,0),MATCH((CUADRO!Q$5&amp;$E178),'Hoja de Trabajo para listado'!$BC$151:$CB$151,0)),0)+IFERROR(INDEX('Hoja de Trabajo para listado'!$DE$153:$DG$274,MATCH($A178,'Hoja de Trabajo para listado'!$DE$153:$DE$1048576,0),MATCH((CUADRO!Q$5&amp;$E178),'Hoja de Trabajo para listado'!$DE$151:$DG$151,0)),0)+IFERROR(INDEX('Hoja de Trabajo para listado'!$CD$155:$DC$1048576,MATCH($A178,'Hoja de Trabajo para listado'!$CD$155:$CD$1048576,0),MATCH((CUADRO!Q$5&amp;$E178),'Hoja de Trabajo para listado'!$CD$151:$DC$151,0)),0)</f>
        <v>0</v>
      </c>
      <c r="R178" s="314">
        <f t="shared" ca="1" si="4"/>
        <v>0</v>
      </c>
      <c r="S178" s="345"/>
      <c r="T178" s="314">
        <f ca="1">+T179</f>
        <v>0</v>
      </c>
      <c r="U178" s="313">
        <f t="shared" si="5"/>
        <v>1</v>
      </c>
      <c r="V178" s="319" t="str">
        <f>+VLOOKUP(A178,bd_lista!$A$3:$E$593,5,FALSE)</f>
        <v>Gobiernos Autonomos Municipales</v>
      </c>
      <c r="W178" s="425" t="str">
        <f>+V178</f>
        <v>Gobiernos Autonomos Municipales</v>
      </c>
    </row>
    <row r="179" spans="1:23" ht="15" hidden="1" customHeight="1">
      <c r="A179" s="323">
        <v>1123</v>
      </c>
      <c r="B179" s="428"/>
      <c r="C179" s="319" t="str">
        <f>+VLOOKUP(A179,bd_lista!$A$3:$C$593,3,FALSE)</f>
        <v>Gobierno Autónomo Municipal de Camataqui (Villa Abecia)</v>
      </c>
      <c r="D179" s="430"/>
      <c r="E179" s="347" t="s">
        <v>1419</v>
      </c>
      <c r="F179" s="316">
        <f ca="1">+IFERROR(INDEX('Hoja de Trabajo para listado'!$A$155:$Z$1048576,MATCH($A179,'Hoja de Trabajo para listado'!$A$155:$A$1048576,0),MATCH((CUADRO!F$5&amp;$E179),'Hoja de Trabajo para listado'!$A$151:$Z$151,0)),0)+IFERROR(INDEX('Hoja de Trabajo para listado'!$AB$155:$BA$1048576,MATCH($A179,'Hoja de Trabajo para listado'!$AB$155:$AB$1048576,0),MATCH((CUADRO!F$5&amp;$E179),'Hoja de Trabajo para listado'!$AB$151:$BA$151,0)),0)+IFERROR(INDEX('Hoja de Trabajo para listado'!$BC$155:$CB$1048576,MATCH($A179,'Hoja de Trabajo para listado'!$BC$155:$BC$1048576,0),MATCH((CUADRO!F$5&amp;$E179),'Hoja de Trabajo para listado'!$BC$151:$CB$151,0)),0)+IFERROR(INDEX('Hoja de Trabajo para listado'!$DE$153:$DG$274,MATCH($A179,'Hoja de Trabajo para listado'!$DE$153:$DE$1048576,0),MATCH((CUADRO!F$5&amp;$E179),'Hoja de Trabajo para listado'!$DE$151:$DG$151,0)),0)+IFERROR(INDEX('Hoja de Trabajo para listado'!$CD$155:$DC$1048576,MATCH($A179,'Hoja de Trabajo para listado'!$CD$155:$CD$1048576,0),MATCH((CUADRO!F$5&amp;$E179),'Hoja de Trabajo para listado'!$CD$151:$DC$151,0)),0)</f>
        <v>0</v>
      </c>
      <c r="G179" s="316">
        <f ca="1">+IFERROR(INDEX('Hoja de Trabajo para listado'!$A$155:$Z$1048576,MATCH($A179,'Hoja de Trabajo para listado'!$A$155:$A$1048576,0),MATCH((CUADRO!G$5&amp;$E179),'Hoja de Trabajo para listado'!$A$151:$Z$151,0)),0)+IFERROR(INDEX('Hoja de Trabajo para listado'!$AB$155:$BA$1048576,MATCH($A179,'Hoja de Trabajo para listado'!$AB$155:$AB$1048576,0),MATCH((CUADRO!G$5&amp;$E179),'Hoja de Trabajo para listado'!$AB$151:$BA$151,0)),0)+IFERROR(INDEX('Hoja de Trabajo para listado'!$BC$155:$CB$1048576,MATCH($A179,'Hoja de Trabajo para listado'!$BC$155:$BC$1048576,0),MATCH((CUADRO!G$5&amp;$E179),'Hoja de Trabajo para listado'!$BC$151:$CB$151,0)),0)+IFERROR(INDEX('Hoja de Trabajo para listado'!$DE$153:$DG$274,MATCH($A179,'Hoja de Trabajo para listado'!$DE$153:$DE$1048576,0),MATCH((CUADRO!G$5&amp;$E179),'Hoja de Trabajo para listado'!$DE$151:$DG$151,0)),0)+IFERROR(INDEX('Hoja de Trabajo para listado'!$CD$155:$DC$1048576,MATCH($A179,'Hoja de Trabajo para listado'!$CD$155:$CD$1048576,0),MATCH((CUADRO!G$5&amp;$E179),'Hoja de Trabajo para listado'!$CD$151:$DC$151,0)),0)</f>
        <v>0</v>
      </c>
      <c r="H179" s="316">
        <f ca="1">+IFERROR(INDEX('Hoja de Trabajo para listado'!$A$155:$Z$1048576,MATCH($A179,'Hoja de Trabajo para listado'!$A$155:$A$1048576,0),MATCH((CUADRO!H$5&amp;$E179),'Hoja de Trabajo para listado'!$A$151:$Z$151,0)),0)+IFERROR(INDEX('Hoja de Trabajo para listado'!$AB$155:$BA$1048576,MATCH($A179,'Hoja de Trabajo para listado'!$AB$155:$AB$1048576,0),MATCH((CUADRO!H$5&amp;$E179),'Hoja de Trabajo para listado'!$AB$151:$BA$151,0)),0)+IFERROR(INDEX('Hoja de Trabajo para listado'!$BC$155:$CB$1048576,MATCH($A179,'Hoja de Trabajo para listado'!$BC$155:$BC$1048576,0),MATCH((CUADRO!H$5&amp;$E179),'Hoja de Trabajo para listado'!$BC$151:$CB$151,0)),0)+IFERROR(INDEX('Hoja de Trabajo para listado'!$DE$153:$DG$274,MATCH($A179,'Hoja de Trabajo para listado'!$DE$153:$DE$1048576,0),MATCH((CUADRO!H$5&amp;$E179),'Hoja de Trabajo para listado'!$DE$151:$DG$151,0)),0)+IFERROR(INDEX('Hoja de Trabajo para listado'!$CD$155:$DC$1048576,MATCH($A179,'Hoja de Trabajo para listado'!$CD$155:$CD$1048576,0),MATCH((CUADRO!H$5&amp;$E179),'Hoja de Trabajo para listado'!$CD$151:$DC$151,0)),0)</f>
        <v>0</v>
      </c>
      <c r="I179" s="316">
        <f ca="1">+IFERROR(INDEX('Hoja de Trabajo para listado'!$A$155:$Z$1048576,MATCH($A179,'Hoja de Trabajo para listado'!$A$155:$A$1048576,0),MATCH((CUADRO!I$5&amp;$E179),'Hoja de Trabajo para listado'!$A$151:$Z$151,0)),0)+IFERROR(INDEX('Hoja de Trabajo para listado'!$AB$155:$BA$1048576,MATCH($A179,'Hoja de Trabajo para listado'!$AB$155:$AB$1048576,0),MATCH((CUADRO!I$5&amp;$E179),'Hoja de Trabajo para listado'!$AB$151:$BA$151,0)),0)+IFERROR(INDEX('Hoja de Trabajo para listado'!$BC$155:$CB$1048576,MATCH($A179,'Hoja de Trabajo para listado'!$BC$155:$BC$1048576,0),MATCH((CUADRO!I$5&amp;$E179),'Hoja de Trabajo para listado'!$BC$151:$CB$151,0)),0)+IFERROR(INDEX('Hoja de Trabajo para listado'!$DE$153:$DG$274,MATCH($A179,'Hoja de Trabajo para listado'!$DE$153:$DE$1048576,0),MATCH((CUADRO!I$5&amp;$E179),'Hoja de Trabajo para listado'!$DE$151:$DG$151,0)),0)+IFERROR(INDEX('Hoja de Trabajo para listado'!$CD$155:$DC$1048576,MATCH($A179,'Hoja de Trabajo para listado'!$CD$155:$CD$1048576,0),MATCH((CUADRO!I$5&amp;$E179),'Hoja de Trabajo para listado'!$CD$151:$DC$151,0)),0)</f>
        <v>0</v>
      </c>
      <c r="J179" s="316">
        <f ca="1">+IFERROR(INDEX('Hoja de Trabajo para listado'!$A$155:$Z$1048576,MATCH($A179,'Hoja de Trabajo para listado'!$A$155:$A$1048576,0),MATCH((CUADRO!J$5&amp;$E179),'Hoja de Trabajo para listado'!$A$151:$Z$151,0)),0)+IFERROR(INDEX('Hoja de Trabajo para listado'!$AB$155:$BA$1048576,MATCH($A179,'Hoja de Trabajo para listado'!$AB$155:$AB$1048576,0),MATCH((CUADRO!J$5&amp;$E179),'Hoja de Trabajo para listado'!$AB$151:$BA$151,0)),0)+IFERROR(INDEX('Hoja de Trabajo para listado'!$BC$155:$CB$1048576,MATCH($A179,'Hoja de Trabajo para listado'!$BC$155:$BC$1048576,0),MATCH((CUADRO!J$5&amp;$E179),'Hoja de Trabajo para listado'!$BC$151:$CB$151,0)),0)+IFERROR(INDEX('Hoja de Trabajo para listado'!$DE$153:$DG$274,MATCH($A179,'Hoja de Trabajo para listado'!$DE$153:$DE$1048576,0),MATCH((CUADRO!J$5&amp;$E179),'Hoja de Trabajo para listado'!$DE$151:$DG$151,0)),0)+IFERROR(INDEX('Hoja de Trabajo para listado'!$CD$155:$DC$1048576,MATCH($A179,'Hoja de Trabajo para listado'!$CD$155:$CD$1048576,0),MATCH((CUADRO!J$5&amp;$E179),'Hoja de Trabajo para listado'!$CD$151:$DC$151,0)),0)</f>
        <v>0</v>
      </c>
      <c r="K179" s="316">
        <f ca="1">+IFERROR(INDEX('Hoja de Trabajo para listado'!$A$155:$Z$1048576,MATCH($A179,'Hoja de Trabajo para listado'!$A$155:$A$1048576,0),MATCH((CUADRO!K$5&amp;$E179),'Hoja de Trabajo para listado'!$A$151:$Z$151,0)),0)+IFERROR(INDEX('Hoja de Trabajo para listado'!$AB$155:$BA$1048576,MATCH($A179,'Hoja de Trabajo para listado'!$AB$155:$AB$1048576,0),MATCH((CUADRO!K$5&amp;$E179),'Hoja de Trabajo para listado'!$AB$151:$BA$151,0)),0)+IFERROR(INDEX('Hoja de Trabajo para listado'!$BC$155:$CB$1048576,MATCH($A179,'Hoja de Trabajo para listado'!$BC$155:$BC$1048576,0),MATCH((CUADRO!K$5&amp;$E179),'Hoja de Trabajo para listado'!$BC$151:$CB$151,0)),0)+IFERROR(INDEX('Hoja de Trabajo para listado'!$DE$153:$DG$274,MATCH($A179,'Hoja de Trabajo para listado'!$DE$153:$DE$1048576,0),MATCH((CUADRO!K$5&amp;$E179),'Hoja de Trabajo para listado'!$DE$151:$DG$151,0)),0)+IFERROR(INDEX('Hoja de Trabajo para listado'!$CD$155:$DC$1048576,MATCH($A179,'Hoja de Trabajo para listado'!$CD$155:$CD$1048576,0),MATCH((CUADRO!K$5&amp;$E179),'Hoja de Trabajo para listado'!$CD$151:$DC$151,0)),0)</f>
        <v>0</v>
      </c>
      <c r="L179" s="316">
        <f ca="1">+IFERROR(INDEX('Hoja de Trabajo para listado'!$A$155:$Z$1048576,MATCH($A179,'Hoja de Trabajo para listado'!$A$155:$A$1048576,0),MATCH((CUADRO!L$5&amp;$E179),'Hoja de Trabajo para listado'!$A$151:$Z$151,0)),0)+IFERROR(INDEX('Hoja de Trabajo para listado'!$AB$155:$BA$1048576,MATCH($A179,'Hoja de Trabajo para listado'!$AB$155:$AB$1048576,0),MATCH((CUADRO!L$5&amp;$E179),'Hoja de Trabajo para listado'!$AB$151:$BA$151,0)),0)+IFERROR(INDEX('Hoja de Trabajo para listado'!$BC$155:$CB$1048576,MATCH($A179,'Hoja de Trabajo para listado'!$BC$155:$BC$1048576,0),MATCH((CUADRO!L$5&amp;$E179),'Hoja de Trabajo para listado'!$BC$151:$CB$151,0)),0)+IFERROR(INDEX('Hoja de Trabajo para listado'!$DE$153:$DG$274,MATCH($A179,'Hoja de Trabajo para listado'!$DE$153:$DE$1048576,0),MATCH((CUADRO!L$5&amp;$E179),'Hoja de Trabajo para listado'!$DE$151:$DG$151,0)),0)+IFERROR(INDEX('Hoja de Trabajo para listado'!$CD$155:$DC$1048576,MATCH($A179,'Hoja de Trabajo para listado'!$CD$155:$CD$1048576,0),MATCH((CUADRO!L$5&amp;$E179),'Hoja de Trabajo para listado'!$CD$151:$DC$151,0)),0)</f>
        <v>0</v>
      </c>
      <c r="M179" s="316">
        <f ca="1">+IFERROR(INDEX('Hoja de Trabajo para listado'!$A$155:$Z$1048576,MATCH($A179,'Hoja de Trabajo para listado'!$A$155:$A$1048576,0),MATCH((CUADRO!M$5&amp;$E179),'Hoja de Trabajo para listado'!$A$151:$Z$151,0)),0)+IFERROR(INDEX('Hoja de Trabajo para listado'!$AB$155:$BA$1048576,MATCH($A179,'Hoja de Trabajo para listado'!$AB$155:$AB$1048576,0),MATCH((CUADRO!M$5&amp;$E179),'Hoja de Trabajo para listado'!$AB$151:$BA$151,0)),0)+IFERROR(INDEX('Hoja de Trabajo para listado'!$BC$155:$CB$1048576,MATCH($A179,'Hoja de Trabajo para listado'!$BC$155:$BC$1048576,0),MATCH((CUADRO!M$5&amp;$E179),'Hoja de Trabajo para listado'!$BC$151:$CB$151,0)),0)+IFERROR(INDEX('Hoja de Trabajo para listado'!$DE$153:$DG$274,MATCH($A179,'Hoja de Trabajo para listado'!$DE$153:$DE$1048576,0),MATCH((CUADRO!M$5&amp;$E179),'Hoja de Trabajo para listado'!$DE$151:$DG$151,0)),0)+IFERROR(INDEX('Hoja de Trabajo para listado'!$CD$155:$DC$1048576,MATCH($A179,'Hoja de Trabajo para listado'!$CD$155:$CD$1048576,0),MATCH((CUADRO!M$5&amp;$E179),'Hoja de Trabajo para listado'!$CD$151:$DC$151,0)),0)</f>
        <v>0</v>
      </c>
      <c r="N179" s="316">
        <f ca="1">+IFERROR(INDEX('Hoja de Trabajo para listado'!$A$155:$Z$1048576,MATCH($A179,'Hoja de Trabajo para listado'!$A$155:$A$1048576,0),MATCH((CUADRO!N$5&amp;$E179),'Hoja de Trabajo para listado'!$A$151:$Z$151,0)),0)+IFERROR(INDEX('Hoja de Trabajo para listado'!$AB$155:$BA$1048576,MATCH($A179,'Hoja de Trabajo para listado'!$AB$155:$AB$1048576,0),MATCH((CUADRO!N$5&amp;$E179),'Hoja de Trabajo para listado'!$AB$151:$BA$151,0)),0)+IFERROR(INDEX('Hoja de Trabajo para listado'!$BC$155:$CB$1048576,MATCH($A179,'Hoja de Trabajo para listado'!$BC$155:$BC$1048576,0),MATCH((CUADRO!N$5&amp;$E179),'Hoja de Trabajo para listado'!$BC$151:$CB$151,0)),0)+IFERROR(INDEX('Hoja de Trabajo para listado'!$DE$153:$DG$274,MATCH($A179,'Hoja de Trabajo para listado'!$DE$153:$DE$1048576,0),MATCH((CUADRO!N$5&amp;$E179),'Hoja de Trabajo para listado'!$DE$151:$DG$151,0)),0)+IFERROR(INDEX('Hoja de Trabajo para listado'!$CD$155:$DC$1048576,MATCH($A179,'Hoja de Trabajo para listado'!$CD$155:$CD$1048576,0),MATCH((CUADRO!N$5&amp;$E179),'Hoja de Trabajo para listado'!$CD$151:$DC$151,0)),0)</f>
        <v>0</v>
      </c>
      <c r="O179" s="316">
        <f ca="1">+IFERROR(INDEX('Hoja de Trabajo para listado'!$A$155:$Z$1048576,MATCH($A179,'Hoja de Trabajo para listado'!$A$155:$A$1048576,0),MATCH((CUADRO!O$5&amp;$E179),'Hoja de Trabajo para listado'!$A$151:$Z$151,0)),0)+IFERROR(INDEX('Hoja de Trabajo para listado'!$AB$155:$BA$1048576,MATCH($A179,'Hoja de Trabajo para listado'!$AB$155:$AB$1048576,0),MATCH((CUADRO!O$5&amp;$E179),'Hoja de Trabajo para listado'!$AB$151:$BA$151,0)),0)+IFERROR(INDEX('Hoja de Trabajo para listado'!$BC$155:$CB$1048576,MATCH($A179,'Hoja de Trabajo para listado'!$BC$155:$BC$1048576,0),MATCH((CUADRO!O$5&amp;$E179),'Hoja de Trabajo para listado'!$BC$151:$CB$151,0)),0)+IFERROR(INDEX('Hoja de Trabajo para listado'!$DE$153:$DG$274,MATCH($A179,'Hoja de Trabajo para listado'!$DE$153:$DE$1048576,0),MATCH((CUADRO!O$5&amp;$E179),'Hoja de Trabajo para listado'!$DE$151:$DG$151,0)),0)+IFERROR(INDEX('Hoja de Trabajo para listado'!$CD$155:$DC$1048576,MATCH($A179,'Hoja de Trabajo para listado'!$CD$155:$CD$1048576,0),MATCH((CUADRO!O$5&amp;$E179),'Hoja de Trabajo para listado'!$CD$151:$DC$151,0)),0)</f>
        <v>0</v>
      </c>
      <c r="P179" s="316">
        <f ca="1">+IFERROR(INDEX('Hoja de Trabajo para listado'!$A$155:$Z$1048576,MATCH($A179,'Hoja de Trabajo para listado'!$A$155:$A$1048576,0),MATCH((CUADRO!P$5&amp;$E179),'Hoja de Trabajo para listado'!$A$151:$Z$151,0)),0)+IFERROR(INDEX('Hoja de Trabajo para listado'!$AB$155:$BA$1048576,MATCH($A179,'Hoja de Trabajo para listado'!$AB$155:$AB$1048576,0),MATCH((CUADRO!P$5&amp;$E179),'Hoja de Trabajo para listado'!$AB$151:$BA$151,0)),0)+IFERROR(INDEX('Hoja de Trabajo para listado'!$BC$155:$CB$1048576,MATCH($A179,'Hoja de Trabajo para listado'!$BC$155:$BC$1048576,0),MATCH((CUADRO!P$5&amp;$E179),'Hoja de Trabajo para listado'!$BC$151:$CB$151,0)),0)+IFERROR(INDEX('Hoja de Trabajo para listado'!$DE$153:$DG$274,MATCH($A179,'Hoja de Trabajo para listado'!$DE$153:$DE$1048576,0),MATCH((CUADRO!P$5&amp;$E179),'Hoja de Trabajo para listado'!$DE$151:$DG$151,0)),0)+IFERROR(INDEX('Hoja de Trabajo para listado'!$CD$155:$DC$1048576,MATCH($A179,'Hoja de Trabajo para listado'!$CD$155:$CD$1048576,0),MATCH((CUADRO!P$5&amp;$E179),'Hoja de Trabajo para listado'!$CD$151:$DC$151,0)),0)</f>
        <v>0</v>
      </c>
      <c r="Q179" s="316">
        <f ca="1">+IFERROR(INDEX('Hoja de Trabajo para listado'!$A$155:$Z$1048576,MATCH($A179,'Hoja de Trabajo para listado'!$A$155:$A$1048576,0),MATCH((CUADRO!Q$5&amp;$E179),'Hoja de Trabajo para listado'!$A$151:$Z$151,0)),0)+IFERROR(INDEX('Hoja de Trabajo para listado'!$AB$155:$BA$1048576,MATCH($A179,'Hoja de Trabajo para listado'!$AB$155:$AB$1048576,0),MATCH((CUADRO!Q$5&amp;$E179),'Hoja de Trabajo para listado'!$AB$151:$BA$151,0)),0)+IFERROR(INDEX('Hoja de Trabajo para listado'!$BC$155:$CB$1048576,MATCH($A179,'Hoja de Trabajo para listado'!$BC$155:$BC$1048576,0),MATCH((CUADRO!Q$5&amp;$E179),'Hoja de Trabajo para listado'!$BC$151:$CB$151,0)),0)+IFERROR(INDEX('Hoja de Trabajo para listado'!$DE$153:$DG$274,MATCH($A179,'Hoja de Trabajo para listado'!$DE$153:$DE$1048576,0),MATCH((CUADRO!Q$5&amp;$E179),'Hoja de Trabajo para listado'!$DE$151:$DG$151,0)),0)+IFERROR(INDEX('Hoja de Trabajo para listado'!$CD$155:$DC$1048576,MATCH($A179,'Hoja de Trabajo para listado'!$CD$155:$CD$1048576,0),MATCH((CUADRO!Q$5&amp;$E179),'Hoja de Trabajo para listado'!$CD$151:$DC$151,0)),0)</f>
        <v>0</v>
      </c>
      <c r="R179" s="316">
        <f t="shared" ca="1" si="4"/>
        <v>0</v>
      </c>
      <c r="S179" s="344">
        <f ca="1">+R178+R179</f>
        <v>0</v>
      </c>
      <c r="T179" s="316">
        <f ca="1">+S179</f>
        <v>0</v>
      </c>
      <c r="U179" s="315">
        <f t="shared" si="5"/>
        <v>2</v>
      </c>
      <c r="V179" s="319" t="str">
        <f>+VLOOKUP(A179,bd_lista!$A$3:$E$593,5,FALSE)</f>
        <v>Gobiernos Autonomos Municipales</v>
      </c>
      <c r="W179" s="426"/>
    </row>
    <row r="180" spans="1:23" ht="15" hidden="1" customHeight="1">
      <c r="A180" s="325">
        <v>1124</v>
      </c>
      <c r="B180" s="427">
        <f>+A180</f>
        <v>1124</v>
      </c>
      <c r="C180" s="318" t="str">
        <f>+VLOOKUP(A180,bd_lista!$A$3:$C$593,3,FALSE)</f>
        <v>Gobierno Autónomo Municipal de Culpina</v>
      </c>
      <c r="D180" s="429" t="str">
        <f>+C180</f>
        <v>Gobierno Autónomo Municipal de Culpina</v>
      </c>
      <c r="E180" s="346" t="s">
        <v>1418</v>
      </c>
      <c r="F180" s="314">
        <f ca="1">+IFERROR(INDEX('Hoja de Trabajo para listado'!$A$155:$Z$1048576,MATCH($A180,'Hoja de Trabajo para listado'!$A$155:$A$1048576,0),MATCH((CUADRO!F$5&amp;$E180),'Hoja de Trabajo para listado'!$A$151:$Z$151,0)),0)+IFERROR(INDEX('Hoja de Trabajo para listado'!$AB$155:$BA$1048576,MATCH($A180,'Hoja de Trabajo para listado'!$AB$155:$AB$1048576,0),MATCH((CUADRO!F$5&amp;$E180),'Hoja de Trabajo para listado'!$AB$151:$BA$151,0)),0)+IFERROR(INDEX('Hoja de Trabajo para listado'!$BC$155:$CB$1048576,MATCH($A180,'Hoja de Trabajo para listado'!$BC$155:$BC$1048576,0),MATCH((CUADRO!F$5&amp;$E180),'Hoja de Trabajo para listado'!$BC$151:$CB$151,0)),0)+IFERROR(INDEX('Hoja de Trabajo para listado'!$DE$153:$DG$274,MATCH($A180,'Hoja de Trabajo para listado'!$DE$153:$DE$1048576,0),MATCH((CUADRO!F$5&amp;$E180),'Hoja de Trabajo para listado'!$DE$151:$DG$151,0)),0)+IFERROR(INDEX('Hoja de Trabajo para listado'!$CD$155:$DC$1048576,MATCH($A180,'Hoja de Trabajo para listado'!$CD$155:$CD$1048576,0),MATCH((CUADRO!F$5&amp;$E180),'Hoja de Trabajo para listado'!$CD$151:$DC$151,0)),0)</f>
        <v>0</v>
      </c>
      <c r="G180" s="314">
        <f ca="1">+IFERROR(INDEX('Hoja de Trabajo para listado'!$A$155:$Z$1048576,MATCH($A180,'Hoja de Trabajo para listado'!$A$155:$A$1048576,0),MATCH((CUADRO!G$5&amp;$E180),'Hoja de Trabajo para listado'!$A$151:$Z$151,0)),0)+IFERROR(INDEX('Hoja de Trabajo para listado'!$AB$155:$BA$1048576,MATCH($A180,'Hoja de Trabajo para listado'!$AB$155:$AB$1048576,0),MATCH((CUADRO!G$5&amp;$E180),'Hoja de Trabajo para listado'!$AB$151:$BA$151,0)),0)+IFERROR(INDEX('Hoja de Trabajo para listado'!$BC$155:$CB$1048576,MATCH($A180,'Hoja de Trabajo para listado'!$BC$155:$BC$1048576,0),MATCH((CUADRO!G$5&amp;$E180),'Hoja de Trabajo para listado'!$BC$151:$CB$151,0)),0)+IFERROR(INDEX('Hoja de Trabajo para listado'!$DE$153:$DG$274,MATCH($A180,'Hoja de Trabajo para listado'!$DE$153:$DE$1048576,0),MATCH((CUADRO!G$5&amp;$E180),'Hoja de Trabajo para listado'!$DE$151:$DG$151,0)),0)+IFERROR(INDEX('Hoja de Trabajo para listado'!$CD$155:$DC$1048576,MATCH($A180,'Hoja de Trabajo para listado'!$CD$155:$CD$1048576,0),MATCH((CUADRO!G$5&amp;$E180),'Hoja de Trabajo para listado'!$CD$151:$DC$151,0)),0)</f>
        <v>0</v>
      </c>
      <c r="H180" s="314">
        <f ca="1">+IFERROR(INDEX('Hoja de Trabajo para listado'!$A$155:$Z$1048576,MATCH($A180,'Hoja de Trabajo para listado'!$A$155:$A$1048576,0),MATCH((CUADRO!H$5&amp;$E180),'Hoja de Trabajo para listado'!$A$151:$Z$151,0)),0)+IFERROR(INDEX('Hoja de Trabajo para listado'!$AB$155:$BA$1048576,MATCH($A180,'Hoja de Trabajo para listado'!$AB$155:$AB$1048576,0),MATCH((CUADRO!H$5&amp;$E180),'Hoja de Trabajo para listado'!$AB$151:$BA$151,0)),0)+IFERROR(INDEX('Hoja de Trabajo para listado'!$BC$155:$CB$1048576,MATCH($A180,'Hoja de Trabajo para listado'!$BC$155:$BC$1048576,0),MATCH((CUADRO!H$5&amp;$E180),'Hoja de Trabajo para listado'!$BC$151:$CB$151,0)),0)+IFERROR(INDEX('Hoja de Trabajo para listado'!$DE$153:$DG$274,MATCH($A180,'Hoja de Trabajo para listado'!$DE$153:$DE$1048576,0),MATCH((CUADRO!H$5&amp;$E180),'Hoja de Trabajo para listado'!$DE$151:$DG$151,0)),0)+IFERROR(INDEX('Hoja de Trabajo para listado'!$CD$155:$DC$1048576,MATCH($A180,'Hoja de Trabajo para listado'!$CD$155:$CD$1048576,0),MATCH((CUADRO!H$5&amp;$E180),'Hoja de Trabajo para listado'!$CD$151:$DC$151,0)),0)</f>
        <v>0</v>
      </c>
      <c r="I180" s="314">
        <f ca="1">+IFERROR(INDEX('Hoja de Trabajo para listado'!$A$155:$Z$1048576,MATCH($A180,'Hoja de Trabajo para listado'!$A$155:$A$1048576,0),MATCH((CUADRO!I$5&amp;$E180),'Hoja de Trabajo para listado'!$A$151:$Z$151,0)),0)+IFERROR(INDEX('Hoja de Trabajo para listado'!$AB$155:$BA$1048576,MATCH($A180,'Hoja de Trabajo para listado'!$AB$155:$AB$1048576,0),MATCH((CUADRO!I$5&amp;$E180),'Hoja de Trabajo para listado'!$AB$151:$BA$151,0)),0)+IFERROR(INDEX('Hoja de Trabajo para listado'!$BC$155:$CB$1048576,MATCH($A180,'Hoja de Trabajo para listado'!$BC$155:$BC$1048576,0),MATCH((CUADRO!I$5&amp;$E180),'Hoja de Trabajo para listado'!$BC$151:$CB$151,0)),0)+IFERROR(INDEX('Hoja de Trabajo para listado'!$DE$153:$DG$274,MATCH($A180,'Hoja de Trabajo para listado'!$DE$153:$DE$1048576,0),MATCH((CUADRO!I$5&amp;$E180),'Hoja de Trabajo para listado'!$DE$151:$DG$151,0)),0)+IFERROR(INDEX('Hoja de Trabajo para listado'!$CD$155:$DC$1048576,MATCH($A180,'Hoja de Trabajo para listado'!$CD$155:$CD$1048576,0),MATCH((CUADRO!I$5&amp;$E180),'Hoja de Trabajo para listado'!$CD$151:$DC$151,0)),0)</f>
        <v>0</v>
      </c>
      <c r="J180" s="314">
        <f ca="1">+IFERROR(INDEX('Hoja de Trabajo para listado'!$A$155:$Z$1048576,MATCH($A180,'Hoja de Trabajo para listado'!$A$155:$A$1048576,0),MATCH((CUADRO!J$5&amp;$E180),'Hoja de Trabajo para listado'!$A$151:$Z$151,0)),0)+IFERROR(INDEX('Hoja de Trabajo para listado'!$AB$155:$BA$1048576,MATCH($A180,'Hoja de Trabajo para listado'!$AB$155:$AB$1048576,0),MATCH((CUADRO!J$5&amp;$E180),'Hoja de Trabajo para listado'!$AB$151:$BA$151,0)),0)+IFERROR(INDEX('Hoja de Trabajo para listado'!$BC$155:$CB$1048576,MATCH($A180,'Hoja de Trabajo para listado'!$BC$155:$BC$1048576,0),MATCH((CUADRO!J$5&amp;$E180),'Hoja de Trabajo para listado'!$BC$151:$CB$151,0)),0)+IFERROR(INDEX('Hoja de Trabajo para listado'!$DE$153:$DG$274,MATCH($A180,'Hoja de Trabajo para listado'!$DE$153:$DE$1048576,0),MATCH((CUADRO!J$5&amp;$E180),'Hoja de Trabajo para listado'!$DE$151:$DG$151,0)),0)+IFERROR(INDEX('Hoja de Trabajo para listado'!$CD$155:$DC$1048576,MATCH($A180,'Hoja de Trabajo para listado'!$CD$155:$CD$1048576,0),MATCH((CUADRO!J$5&amp;$E180),'Hoja de Trabajo para listado'!$CD$151:$DC$151,0)),0)</f>
        <v>0</v>
      </c>
      <c r="K180" s="314">
        <f ca="1">+IFERROR(INDEX('Hoja de Trabajo para listado'!$A$155:$Z$1048576,MATCH($A180,'Hoja de Trabajo para listado'!$A$155:$A$1048576,0),MATCH((CUADRO!K$5&amp;$E180),'Hoja de Trabajo para listado'!$A$151:$Z$151,0)),0)+IFERROR(INDEX('Hoja de Trabajo para listado'!$AB$155:$BA$1048576,MATCH($A180,'Hoja de Trabajo para listado'!$AB$155:$AB$1048576,0),MATCH((CUADRO!K$5&amp;$E180),'Hoja de Trabajo para listado'!$AB$151:$BA$151,0)),0)+IFERROR(INDEX('Hoja de Trabajo para listado'!$BC$155:$CB$1048576,MATCH($A180,'Hoja de Trabajo para listado'!$BC$155:$BC$1048576,0),MATCH((CUADRO!K$5&amp;$E180),'Hoja de Trabajo para listado'!$BC$151:$CB$151,0)),0)+IFERROR(INDEX('Hoja de Trabajo para listado'!$DE$153:$DG$274,MATCH($A180,'Hoja de Trabajo para listado'!$DE$153:$DE$1048576,0),MATCH((CUADRO!K$5&amp;$E180),'Hoja de Trabajo para listado'!$DE$151:$DG$151,0)),0)+IFERROR(INDEX('Hoja de Trabajo para listado'!$CD$155:$DC$1048576,MATCH($A180,'Hoja de Trabajo para listado'!$CD$155:$CD$1048576,0),MATCH((CUADRO!K$5&amp;$E180),'Hoja de Trabajo para listado'!$CD$151:$DC$151,0)),0)</f>
        <v>0</v>
      </c>
      <c r="L180" s="314">
        <f ca="1">+IFERROR(INDEX('Hoja de Trabajo para listado'!$A$155:$Z$1048576,MATCH($A180,'Hoja de Trabajo para listado'!$A$155:$A$1048576,0),MATCH((CUADRO!L$5&amp;$E180),'Hoja de Trabajo para listado'!$A$151:$Z$151,0)),0)+IFERROR(INDEX('Hoja de Trabajo para listado'!$AB$155:$BA$1048576,MATCH($A180,'Hoja de Trabajo para listado'!$AB$155:$AB$1048576,0),MATCH((CUADRO!L$5&amp;$E180),'Hoja de Trabajo para listado'!$AB$151:$BA$151,0)),0)+IFERROR(INDEX('Hoja de Trabajo para listado'!$BC$155:$CB$1048576,MATCH($A180,'Hoja de Trabajo para listado'!$BC$155:$BC$1048576,0),MATCH((CUADRO!L$5&amp;$E180),'Hoja de Trabajo para listado'!$BC$151:$CB$151,0)),0)+IFERROR(INDEX('Hoja de Trabajo para listado'!$DE$153:$DG$274,MATCH($A180,'Hoja de Trabajo para listado'!$DE$153:$DE$1048576,0),MATCH((CUADRO!L$5&amp;$E180),'Hoja de Trabajo para listado'!$DE$151:$DG$151,0)),0)+IFERROR(INDEX('Hoja de Trabajo para listado'!$CD$155:$DC$1048576,MATCH($A180,'Hoja de Trabajo para listado'!$CD$155:$CD$1048576,0),MATCH((CUADRO!L$5&amp;$E180),'Hoja de Trabajo para listado'!$CD$151:$DC$151,0)),0)</f>
        <v>0</v>
      </c>
      <c r="M180" s="314">
        <f ca="1">+IFERROR(INDEX('Hoja de Trabajo para listado'!$A$155:$Z$1048576,MATCH($A180,'Hoja de Trabajo para listado'!$A$155:$A$1048576,0),MATCH((CUADRO!M$5&amp;$E180),'Hoja de Trabajo para listado'!$A$151:$Z$151,0)),0)+IFERROR(INDEX('Hoja de Trabajo para listado'!$AB$155:$BA$1048576,MATCH($A180,'Hoja de Trabajo para listado'!$AB$155:$AB$1048576,0),MATCH((CUADRO!M$5&amp;$E180),'Hoja de Trabajo para listado'!$AB$151:$BA$151,0)),0)+IFERROR(INDEX('Hoja de Trabajo para listado'!$BC$155:$CB$1048576,MATCH($A180,'Hoja de Trabajo para listado'!$BC$155:$BC$1048576,0),MATCH((CUADRO!M$5&amp;$E180),'Hoja de Trabajo para listado'!$BC$151:$CB$151,0)),0)+IFERROR(INDEX('Hoja de Trabajo para listado'!$DE$153:$DG$274,MATCH($A180,'Hoja de Trabajo para listado'!$DE$153:$DE$1048576,0),MATCH((CUADRO!M$5&amp;$E180),'Hoja de Trabajo para listado'!$DE$151:$DG$151,0)),0)+IFERROR(INDEX('Hoja de Trabajo para listado'!$CD$155:$DC$1048576,MATCH($A180,'Hoja de Trabajo para listado'!$CD$155:$CD$1048576,0),MATCH((CUADRO!M$5&amp;$E180),'Hoja de Trabajo para listado'!$CD$151:$DC$151,0)),0)</f>
        <v>0</v>
      </c>
      <c r="N180" s="314">
        <f ca="1">+IFERROR(INDEX('Hoja de Trabajo para listado'!$A$155:$Z$1048576,MATCH($A180,'Hoja de Trabajo para listado'!$A$155:$A$1048576,0),MATCH((CUADRO!N$5&amp;$E180),'Hoja de Trabajo para listado'!$A$151:$Z$151,0)),0)+IFERROR(INDEX('Hoja de Trabajo para listado'!$AB$155:$BA$1048576,MATCH($A180,'Hoja de Trabajo para listado'!$AB$155:$AB$1048576,0),MATCH((CUADRO!N$5&amp;$E180),'Hoja de Trabajo para listado'!$AB$151:$BA$151,0)),0)+IFERROR(INDEX('Hoja de Trabajo para listado'!$BC$155:$CB$1048576,MATCH($A180,'Hoja de Trabajo para listado'!$BC$155:$BC$1048576,0),MATCH((CUADRO!N$5&amp;$E180),'Hoja de Trabajo para listado'!$BC$151:$CB$151,0)),0)+IFERROR(INDEX('Hoja de Trabajo para listado'!$DE$153:$DG$274,MATCH($A180,'Hoja de Trabajo para listado'!$DE$153:$DE$1048576,0),MATCH((CUADRO!N$5&amp;$E180),'Hoja de Trabajo para listado'!$DE$151:$DG$151,0)),0)+IFERROR(INDEX('Hoja de Trabajo para listado'!$CD$155:$DC$1048576,MATCH($A180,'Hoja de Trabajo para listado'!$CD$155:$CD$1048576,0),MATCH((CUADRO!N$5&amp;$E180),'Hoja de Trabajo para listado'!$CD$151:$DC$151,0)),0)</f>
        <v>0</v>
      </c>
      <c r="O180" s="314">
        <f ca="1">+IFERROR(INDEX('Hoja de Trabajo para listado'!$A$155:$Z$1048576,MATCH($A180,'Hoja de Trabajo para listado'!$A$155:$A$1048576,0),MATCH((CUADRO!O$5&amp;$E180),'Hoja de Trabajo para listado'!$A$151:$Z$151,0)),0)+IFERROR(INDEX('Hoja de Trabajo para listado'!$AB$155:$BA$1048576,MATCH($A180,'Hoja de Trabajo para listado'!$AB$155:$AB$1048576,0),MATCH((CUADRO!O$5&amp;$E180),'Hoja de Trabajo para listado'!$AB$151:$BA$151,0)),0)+IFERROR(INDEX('Hoja de Trabajo para listado'!$BC$155:$CB$1048576,MATCH($A180,'Hoja de Trabajo para listado'!$BC$155:$BC$1048576,0),MATCH((CUADRO!O$5&amp;$E180),'Hoja de Trabajo para listado'!$BC$151:$CB$151,0)),0)+IFERROR(INDEX('Hoja de Trabajo para listado'!$DE$153:$DG$274,MATCH($A180,'Hoja de Trabajo para listado'!$DE$153:$DE$1048576,0),MATCH((CUADRO!O$5&amp;$E180),'Hoja de Trabajo para listado'!$DE$151:$DG$151,0)),0)+IFERROR(INDEX('Hoja de Trabajo para listado'!$CD$155:$DC$1048576,MATCH($A180,'Hoja de Trabajo para listado'!$CD$155:$CD$1048576,0),MATCH((CUADRO!O$5&amp;$E180),'Hoja de Trabajo para listado'!$CD$151:$DC$151,0)),0)</f>
        <v>0</v>
      </c>
      <c r="P180" s="314">
        <f ca="1">+IFERROR(INDEX('Hoja de Trabajo para listado'!$A$155:$Z$1048576,MATCH($A180,'Hoja de Trabajo para listado'!$A$155:$A$1048576,0),MATCH((CUADRO!P$5&amp;$E180),'Hoja de Trabajo para listado'!$A$151:$Z$151,0)),0)+IFERROR(INDEX('Hoja de Trabajo para listado'!$AB$155:$BA$1048576,MATCH($A180,'Hoja de Trabajo para listado'!$AB$155:$AB$1048576,0),MATCH((CUADRO!P$5&amp;$E180),'Hoja de Trabajo para listado'!$AB$151:$BA$151,0)),0)+IFERROR(INDEX('Hoja de Trabajo para listado'!$BC$155:$CB$1048576,MATCH($A180,'Hoja de Trabajo para listado'!$BC$155:$BC$1048576,0),MATCH((CUADRO!P$5&amp;$E180),'Hoja de Trabajo para listado'!$BC$151:$CB$151,0)),0)+IFERROR(INDEX('Hoja de Trabajo para listado'!$DE$153:$DG$274,MATCH($A180,'Hoja de Trabajo para listado'!$DE$153:$DE$1048576,0),MATCH((CUADRO!P$5&amp;$E180),'Hoja de Trabajo para listado'!$DE$151:$DG$151,0)),0)+IFERROR(INDEX('Hoja de Trabajo para listado'!$CD$155:$DC$1048576,MATCH($A180,'Hoja de Trabajo para listado'!$CD$155:$CD$1048576,0),MATCH((CUADRO!P$5&amp;$E180),'Hoja de Trabajo para listado'!$CD$151:$DC$151,0)),0)</f>
        <v>0</v>
      </c>
      <c r="Q180" s="314">
        <f ca="1">+IFERROR(INDEX('Hoja de Trabajo para listado'!$A$155:$Z$1048576,MATCH($A180,'Hoja de Trabajo para listado'!$A$155:$A$1048576,0),MATCH((CUADRO!Q$5&amp;$E180),'Hoja de Trabajo para listado'!$A$151:$Z$151,0)),0)+IFERROR(INDEX('Hoja de Trabajo para listado'!$AB$155:$BA$1048576,MATCH($A180,'Hoja de Trabajo para listado'!$AB$155:$AB$1048576,0),MATCH((CUADRO!Q$5&amp;$E180),'Hoja de Trabajo para listado'!$AB$151:$BA$151,0)),0)+IFERROR(INDEX('Hoja de Trabajo para listado'!$BC$155:$CB$1048576,MATCH($A180,'Hoja de Trabajo para listado'!$BC$155:$BC$1048576,0),MATCH((CUADRO!Q$5&amp;$E180),'Hoja de Trabajo para listado'!$BC$151:$CB$151,0)),0)+IFERROR(INDEX('Hoja de Trabajo para listado'!$DE$153:$DG$274,MATCH($A180,'Hoja de Trabajo para listado'!$DE$153:$DE$1048576,0),MATCH((CUADRO!Q$5&amp;$E180),'Hoja de Trabajo para listado'!$DE$151:$DG$151,0)),0)+IFERROR(INDEX('Hoja de Trabajo para listado'!$CD$155:$DC$1048576,MATCH($A180,'Hoja de Trabajo para listado'!$CD$155:$CD$1048576,0),MATCH((CUADRO!Q$5&amp;$E180),'Hoja de Trabajo para listado'!$CD$151:$DC$151,0)),0)</f>
        <v>0</v>
      </c>
      <c r="R180" s="314">
        <f t="shared" ca="1" si="4"/>
        <v>0</v>
      </c>
      <c r="S180" s="345"/>
      <c r="T180" s="314">
        <f ca="1">+T181</f>
        <v>0</v>
      </c>
      <c r="U180" s="313">
        <f t="shared" si="5"/>
        <v>1</v>
      </c>
      <c r="V180" s="319" t="str">
        <f>+VLOOKUP(A180,bd_lista!$A$3:$E$593,5,FALSE)</f>
        <v>Gobiernos Autonomos Municipales</v>
      </c>
      <c r="W180" s="425" t="str">
        <f>+V180</f>
        <v>Gobiernos Autonomos Municipales</v>
      </c>
    </row>
    <row r="181" spans="1:23" ht="15" hidden="1" customHeight="1">
      <c r="A181" s="323">
        <v>1124</v>
      </c>
      <c r="B181" s="428"/>
      <c r="C181" s="319" t="str">
        <f>+VLOOKUP(A181,bd_lista!$A$3:$C$593,3,FALSE)</f>
        <v>Gobierno Autónomo Municipal de Culpina</v>
      </c>
      <c r="D181" s="430"/>
      <c r="E181" s="347" t="s">
        <v>1419</v>
      </c>
      <c r="F181" s="316">
        <f ca="1">+IFERROR(INDEX('Hoja de Trabajo para listado'!$A$155:$Z$1048576,MATCH($A181,'Hoja de Trabajo para listado'!$A$155:$A$1048576,0),MATCH((CUADRO!F$5&amp;$E181),'Hoja de Trabajo para listado'!$A$151:$Z$151,0)),0)+IFERROR(INDEX('Hoja de Trabajo para listado'!$AB$155:$BA$1048576,MATCH($A181,'Hoja de Trabajo para listado'!$AB$155:$AB$1048576,0),MATCH((CUADRO!F$5&amp;$E181),'Hoja de Trabajo para listado'!$AB$151:$BA$151,0)),0)+IFERROR(INDEX('Hoja de Trabajo para listado'!$BC$155:$CB$1048576,MATCH($A181,'Hoja de Trabajo para listado'!$BC$155:$BC$1048576,0),MATCH((CUADRO!F$5&amp;$E181),'Hoja de Trabajo para listado'!$BC$151:$CB$151,0)),0)+IFERROR(INDEX('Hoja de Trabajo para listado'!$DE$153:$DG$274,MATCH($A181,'Hoja de Trabajo para listado'!$DE$153:$DE$1048576,0),MATCH((CUADRO!F$5&amp;$E181),'Hoja de Trabajo para listado'!$DE$151:$DG$151,0)),0)+IFERROR(INDEX('Hoja de Trabajo para listado'!$CD$155:$DC$1048576,MATCH($A181,'Hoja de Trabajo para listado'!$CD$155:$CD$1048576,0),MATCH((CUADRO!F$5&amp;$E181),'Hoja de Trabajo para listado'!$CD$151:$DC$151,0)),0)</f>
        <v>0</v>
      </c>
      <c r="G181" s="316">
        <f ca="1">+IFERROR(INDEX('Hoja de Trabajo para listado'!$A$155:$Z$1048576,MATCH($A181,'Hoja de Trabajo para listado'!$A$155:$A$1048576,0),MATCH((CUADRO!G$5&amp;$E181),'Hoja de Trabajo para listado'!$A$151:$Z$151,0)),0)+IFERROR(INDEX('Hoja de Trabajo para listado'!$AB$155:$BA$1048576,MATCH($A181,'Hoja de Trabajo para listado'!$AB$155:$AB$1048576,0),MATCH((CUADRO!G$5&amp;$E181),'Hoja de Trabajo para listado'!$AB$151:$BA$151,0)),0)+IFERROR(INDEX('Hoja de Trabajo para listado'!$BC$155:$CB$1048576,MATCH($A181,'Hoja de Trabajo para listado'!$BC$155:$BC$1048576,0),MATCH((CUADRO!G$5&amp;$E181),'Hoja de Trabajo para listado'!$BC$151:$CB$151,0)),0)+IFERROR(INDEX('Hoja de Trabajo para listado'!$DE$153:$DG$274,MATCH($A181,'Hoja de Trabajo para listado'!$DE$153:$DE$1048576,0),MATCH((CUADRO!G$5&amp;$E181),'Hoja de Trabajo para listado'!$DE$151:$DG$151,0)),0)+IFERROR(INDEX('Hoja de Trabajo para listado'!$CD$155:$DC$1048576,MATCH($A181,'Hoja de Trabajo para listado'!$CD$155:$CD$1048576,0),MATCH((CUADRO!G$5&amp;$E181),'Hoja de Trabajo para listado'!$CD$151:$DC$151,0)),0)</f>
        <v>0</v>
      </c>
      <c r="H181" s="316">
        <f ca="1">+IFERROR(INDEX('Hoja de Trabajo para listado'!$A$155:$Z$1048576,MATCH($A181,'Hoja de Trabajo para listado'!$A$155:$A$1048576,0),MATCH((CUADRO!H$5&amp;$E181),'Hoja de Trabajo para listado'!$A$151:$Z$151,0)),0)+IFERROR(INDEX('Hoja de Trabajo para listado'!$AB$155:$BA$1048576,MATCH($A181,'Hoja de Trabajo para listado'!$AB$155:$AB$1048576,0),MATCH((CUADRO!H$5&amp;$E181),'Hoja de Trabajo para listado'!$AB$151:$BA$151,0)),0)+IFERROR(INDEX('Hoja de Trabajo para listado'!$BC$155:$CB$1048576,MATCH($A181,'Hoja de Trabajo para listado'!$BC$155:$BC$1048576,0),MATCH((CUADRO!H$5&amp;$E181),'Hoja de Trabajo para listado'!$BC$151:$CB$151,0)),0)+IFERROR(INDEX('Hoja de Trabajo para listado'!$DE$153:$DG$274,MATCH($A181,'Hoja de Trabajo para listado'!$DE$153:$DE$1048576,0),MATCH((CUADRO!H$5&amp;$E181),'Hoja de Trabajo para listado'!$DE$151:$DG$151,0)),0)+IFERROR(INDEX('Hoja de Trabajo para listado'!$CD$155:$DC$1048576,MATCH($A181,'Hoja de Trabajo para listado'!$CD$155:$CD$1048576,0),MATCH((CUADRO!H$5&amp;$E181),'Hoja de Trabajo para listado'!$CD$151:$DC$151,0)),0)</f>
        <v>0</v>
      </c>
      <c r="I181" s="316">
        <f ca="1">+IFERROR(INDEX('Hoja de Trabajo para listado'!$A$155:$Z$1048576,MATCH($A181,'Hoja de Trabajo para listado'!$A$155:$A$1048576,0),MATCH((CUADRO!I$5&amp;$E181),'Hoja de Trabajo para listado'!$A$151:$Z$151,0)),0)+IFERROR(INDEX('Hoja de Trabajo para listado'!$AB$155:$BA$1048576,MATCH($A181,'Hoja de Trabajo para listado'!$AB$155:$AB$1048576,0),MATCH((CUADRO!I$5&amp;$E181),'Hoja de Trabajo para listado'!$AB$151:$BA$151,0)),0)+IFERROR(INDEX('Hoja de Trabajo para listado'!$BC$155:$CB$1048576,MATCH($A181,'Hoja de Trabajo para listado'!$BC$155:$BC$1048576,0),MATCH((CUADRO!I$5&amp;$E181),'Hoja de Trabajo para listado'!$BC$151:$CB$151,0)),0)+IFERROR(INDEX('Hoja de Trabajo para listado'!$DE$153:$DG$274,MATCH($A181,'Hoja de Trabajo para listado'!$DE$153:$DE$1048576,0),MATCH((CUADRO!I$5&amp;$E181),'Hoja de Trabajo para listado'!$DE$151:$DG$151,0)),0)+IFERROR(INDEX('Hoja de Trabajo para listado'!$CD$155:$DC$1048576,MATCH($A181,'Hoja de Trabajo para listado'!$CD$155:$CD$1048576,0),MATCH((CUADRO!I$5&amp;$E181),'Hoja de Trabajo para listado'!$CD$151:$DC$151,0)),0)</f>
        <v>0</v>
      </c>
      <c r="J181" s="316">
        <f ca="1">+IFERROR(INDEX('Hoja de Trabajo para listado'!$A$155:$Z$1048576,MATCH($A181,'Hoja de Trabajo para listado'!$A$155:$A$1048576,0),MATCH((CUADRO!J$5&amp;$E181),'Hoja de Trabajo para listado'!$A$151:$Z$151,0)),0)+IFERROR(INDEX('Hoja de Trabajo para listado'!$AB$155:$BA$1048576,MATCH($A181,'Hoja de Trabajo para listado'!$AB$155:$AB$1048576,0),MATCH((CUADRO!J$5&amp;$E181),'Hoja de Trabajo para listado'!$AB$151:$BA$151,0)),0)+IFERROR(INDEX('Hoja de Trabajo para listado'!$BC$155:$CB$1048576,MATCH($A181,'Hoja de Trabajo para listado'!$BC$155:$BC$1048576,0),MATCH((CUADRO!J$5&amp;$E181),'Hoja de Trabajo para listado'!$BC$151:$CB$151,0)),0)+IFERROR(INDEX('Hoja de Trabajo para listado'!$DE$153:$DG$274,MATCH($A181,'Hoja de Trabajo para listado'!$DE$153:$DE$1048576,0),MATCH((CUADRO!J$5&amp;$E181),'Hoja de Trabajo para listado'!$DE$151:$DG$151,0)),0)+IFERROR(INDEX('Hoja de Trabajo para listado'!$CD$155:$DC$1048576,MATCH($A181,'Hoja de Trabajo para listado'!$CD$155:$CD$1048576,0),MATCH((CUADRO!J$5&amp;$E181),'Hoja de Trabajo para listado'!$CD$151:$DC$151,0)),0)</f>
        <v>0</v>
      </c>
      <c r="K181" s="316">
        <f ca="1">+IFERROR(INDEX('Hoja de Trabajo para listado'!$A$155:$Z$1048576,MATCH($A181,'Hoja de Trabajo para listado'!$A$155:$A$1048576,0),MATCH((CUADRO!K$5&amp;$E181),'Hoja de Trabajo para listado'!$A$151:$Z$151,0)),0)+IFERROR(INDEX('Hoja de Trabajo para listado'!$AB$155:$BA$1048576,MATCH($A181,'Hoja de Trabajo para listado'!$AB$155:$AB$1048576,0),MATCH((CUADRO!K$5&amp;$E181),'Hoja de Trabajo para listado'!$AB$151:$BA$151,0)),0)+IFERROR(INDEX('Hoja de Trabajo para listado'!$BC$155:$CB$1048576,MATCH($A181,'Hoja de Trabajo para listado'!$BC$155:$BC$1048576,0),MATCH((CUADRO!K$5&amp;$E181),'Hoja de Trabajo para listado'!$BC$151:$CB$151,0)),0)+IFERROR(INDEX('Hoja de Trabajo para listado'!$DE$153:$DG$274,MATCH($A181,'Hoja de Trabajo para listado'!$DE$153:$DE$1048576,0),MATCH((CUADRO!K$5&amp;$E181),'Hoja de Trabajo para listado'!$DE$151:$DG$151,0)),0)+IFERROR(INDEX('Hoja de Trabajo para listado'!$CD$155:$DC$1048576,MATCH($A181,'Hoja de Trabajo para listado'!$CD$155:$CD$1048576,0),MATCH((CUADRO!K$5&amp;$E181),'Hoja de Trabajo para listado'!$CD$151:$DC$151,0)),0)</f>
        <v>0</v>
      </c>
      <c r="L181" s="316">
        <f ca="1">+IFERROR(INDEX('Hoja de Trabajo para listado'!$A$155:$Z$1048576,MATCH($A181,'Hoja de Trabajo para listado'!$A$155:$A$1048576,0),MATCH((CUADRO!L$5&amp;$E181),'Hoja de Trabajo para listado'!$A$151:$Z$151,0)),0)+IFERROR(INDEX('Hoja de Trabajo para listado'!$AB$155:$BA$1048576,MATCH($A181,'Hoja de Trabajo para listado'!$AB$155:$AB$1048576,0),MATCH((CUADRO!L$5&amp;$E181),'Hoja de Trabajo para listado'!$AB$151:$BA$151,0)),0)+IFERROR(INDEX('Hoja de Trabajo para listado'!$BC$155:$CB$1048576,MATCH($A181,'Hoja de Trabajo para listado'!$BC$155:$BC$1048576,0),MATCH((CUADRO!L$5&amp;$E181),'Hoja de Trabajo para listado'!$BC$151:$CB$151,0)),0)+IFERROR(INDEX('Hoja de Trabajo para listado'!$DE$153:$DG$274,MATCH($A181,'Hoja de Trabajo para listado'!$DE$153:$DE$1048576,0),MATCH((CUADRO!L$5&amp;$E181),'Hoja de Trabajo para listado'!$DE$151:$DG$151,0)),0)+IFERROR(INDEX('Hoja de Trabajo para listado'!$CD$155:$DC$1048576,MATCH($A181,'Hoja de Trabajo para listado'!$CD$155:$CD$1048576,0),MATCH((CUADRO!L$5&amp;$E181),'Hoja de Trabajo para listado'!$CD$151:$DC$151,0)),0)</f>
        <v>0</v>
      </c>
      <c r="M181" s="316">
        <f ca="1">+IFERROR(INDEX('Hoja de Trabajo para listado'!$A$155:$Z$1048576,MATCH($A181,'Hoja de Trabajo para listado'!$A$155:$A$1048576,0),MATCH((CUADRO!M$5&amp;$E181),'Hoja de Trabajo para listado'!$A$151:$Z$151,0)),0)+IFERROR(INDEX('Hoja de Trabajo para listado'!$AB$155:$BA$1048576,MATCH($A181,'Hoja de Trabajo para listado'!$AB$155:$AB$1048576,0),MATCH((CUADRO!M$5&amp;$E181),'Hoja de Trabajo para listado'!$AB$151:$BA$151,0)),0)+IFERROR(INDEX('Hoja de Trabajo para listado'!$BC$155:$CB$1048576,MATCH($A181,'Hoja de Trabajo para listado'!$BC$155:$BC$1048576,0),MATCH((CUADRO!M$5&amp;$E181),'Hoja de Trabajo para listado'!$BC$151:$CB$151,0)),0)+IFERROR(INDEX('Hoja de Trabajo para listado'!$DE$153:$DG$274,MATCH($A181,'Hoja de Trabajo para listado'!$DE$153:$DE$1048576,0),MATCH((CUADRO!M$5&amp;$E181),'Hoja de Trabajo para listado'!$DE$151:$DG$151,0)),0)+IFERROR(INDEX('Hoja de Trabajo para listado'!$CD$155:$DC$1048576,MATCH($A181,'Hoja de Trabajo para listado'!$CD$155:$CD$1048576,0),MATCH((CUADRO!M$5&amp;$E181),'Hoja de Trabajo para listado'!$CD$151:$DC$151,0)),0)</f>
        <v>0</v>
      </c>
      <c r="N181" s="316">
        <f ca="1">+IFERROR(INDEX('Hoja de Trabajo para listado'!$A$155:$Z$1048576,MATCH($A181,'Hoja de Trabajo para listado'!$A$155:$A$1048576,0),MATCH((CUADRO!N$5&amp;$E181),'Hoja de Trabajo para listado'!$A$151:$Z$151,0)),0)+IFERROR(INDEX('Hoja de Trabajo para listado'!$AB$155:$BA$1048576,MATCH($A181,'Hoja de Trabajo para listado'!$AB$155:$AB$1048576,0),MATCH((CUADRO!N$5&amp;$E181),'Hoja de Trabajo para listado'!$AB$151:$BA$151,0)),0)+IFERROR(INDEX('Hoja de Trabajo para listado'!$BC$155:$CB$1048576,MATCH($A181,'Hoja de Trabajo para listado'!$BC$155:$BC$1048576,0),MATCH((CUADRO!N$5&amp;$E181),'Hoja de Trabajo para listado'!$BC$151:$CB$151,0)),0)+IFERROR(INDEX('Hoja de Trabajo para listado'!$DE$153:$DG$274,MATCH($A181,'Hoja de Trabajo para listado'!$DE$153:$DE$1048576,0),MATCH((CUADRO!N$5&amp;$E181),'Hoja de Trabajo para listado'!$DE$151:$DG$151,0)),0)+IFERROR(INDEX('Hoja de Trabajo para listado'!$CD$155:$DC$1048576,MATCH($A181,'Hoja de Trabajo para listado'!$CD$155:$CD$1048576,0),MATCH((CUADRO!N$5&amp;$E181),'Hoja de Trabajo para listado'!$CD$151:$DC$151,0)),0)</f>
        <v>0</v>
      </c>
      <c r="O181" s="316">
        <f ca="1">+IFERROR(INDEX('Hoja de Trabajo para listado'!$A$155:$Z$1048576,MATCH($A181,'Hoja de Trabajo para listado'!$A$155:$A$1048576,0),MATCH((CUADRO!O$5&amp;$E181),'Hoja de Trabajo para listado'!$A$151:$Z$151,0)),0)+IFERROR(INDEX('Hoja de Trabajo para listado'!$AB$155:$BA$1048576,MATCH($A181,'Hoja de Trabajo para listado'!$AB$155:$AB$1048576,0),MATCH((CUADRO!O$5&amp;$E181),'Hoja de Trabajo para listado'!$AB$151:$BA$151,0)),0)+IFERROR(INDEX('Hoja de Trabajo para listado'!$BC$155:$CB$1048576,MATCH($A181,'Hoja de Trabajo para listado'!$BC$155:$BC$1048576,0),MATCH((CUADRO!O$5&amp;$E181),'Hoja de Trabajo para listado'!$BC$151:$CB$151,0)),0)+IFERROR(INDEX('Hoja de Trabajo para listado'!$DE$153:$DG$274,MATCH($A181,'Hoja de Trabajo para listado'!$DE$153:$DE$1048576,0),MATCH((CUADRO!O$5&amp;$E181),'Hoja de Trabajo para listado'!$DE$151:$DG$151,0)),0)+IFERROR(INDEX('Hoja de Trabajo para listado'!$CD$155:$DC$1048576,MATCH($A181,'Hoja de Trabajo para listado'!$CD$155:$CD$1048576,0),MATCH((CUADRO!O$5&amp;$E181),'Hoja de Trabajo para listado'!$CD$151:$DC$151,0)),0)</f>
        <v>0</v>
      </c>
      <c r="P181" s="316">
        <f ca="1">+IFERROR(INDEX('Hoja de Trabajo para listado'!$A$155:$Z$1048576,MATCH($A181,'Hoja de Trabajo para listado'!$A$155:$A$1048576,0),MATCH((CUADRO!P$5&amp;$E181),'Hoja de Trabajo para listado'!$A$151:$Z$151,0)),0)+IFERROR(INDEX('Hoja de Trabajo para listado'!$AB$155:$BA$1048576,MATCH($A181,'Hoja de Trabajo para listado'!$AB$155:$AB$1048576,0),MATCH((CUADRO!P$5&amp;$E181),'Hoja de Trabajo para listado'!$AB$151:$BA$151,0)),0)+IFERROR(INDEX('Hoja de Trabajo para listado'!$BC$155:$CB$1048576,MATCH($A181,'Hoja de Trabajo para listado'!$BC$155:$BC$1048576,0),MATCH((CUADRO!P$5&amp;$E181),'Hoja de Trabajo para listado'!$BC$151:$CB$151,0)),0)+IFERROR(INDEX('Hoja de Trabajo para listado'!$DE$153:$DG$274,MATCH($A181,'Hoja de Trabajo para listado'!$DE$153:$DE$1048576,0),MATCH((CUADRO!P$5&amp;$E181),'Hoja de Trabajo para listado'!$DE$151:$DG$151,0)),0)+IFERROR(INDEX('Hoja de Trabajo para listado'!$CD$155:$DC$1048576,MATCH($A181,'Hoja de Trabajo para listado'!$CD$155:$CD$1048576,0),MATCH((CUADRO!P$5&amp;$E181),'Hoja de Trabajo para listado'!$CD$151:$DC$151,0)),0)</f>
        <v>0</v>
      </c>
      <c r="Q181" s="316">
        <f ca="1">+IFERROR(INDEX('Hoja de Trabajo para listado'!$A$155:$Z$1048576,MATCH($A181,'Hoja de Trabajo para listado'!$A$155:$A$1048576,0),MATCH((CUADRO!Q$5&amp;$E181),'Hoja de Trabajo para listado'!$A$151:$Z$151,0)),0)+IFERROR(INDEX('Hoja de Trabajo para listado'!$AB$155:$BA$1048576,MATCH($A181,'Hoja de Trabajo para listado'!$AB$155:$AB$1048576,0),MATCH((CUADRO!Q$5&amp;$E181),'Hoja de Trabajo para listado'!$AB$151:$BA$151,0)),0)+IFERROR(INDEX('Hoja de Trabajo para listado'!$BC$155:$CB$1048576,MATCH($A181,'Hoja de Trabajo para listado'!$BC$155:$BC$1048576,0),MATCH((CUADRO!Q$5&amp;$E181),'Hoja de Trabajo para listado'!$BC$151:$CB$151,0)),0)+IFERROR(INDEX('Hoja de Trabajo para listado'!$DE$153:$DG$274,MATCH($A181,'Hoja de Trabajo para listado'!$DE$153:$DE$1048576,0),MATCH((CUADRO!Q$5&amp;$E181),'Hoja de Trabajo para listado'!$DE$151:$DG$151,0)),0)+IFERROR(INDEX('Hoja de Trabajo para listado'!$CD$155:$DC$1048576,MATCH($A181,'Hoja de Trabajo para listado'!$CD$155:$CD$1048576,0),MATCH((CUADRO!Q$5&amp;$E181),'Hoja de Trabajo para listado'!$CD$151:$DC$151,0)),0)</f>
        <v>0</v>
      </c>
      <c r="R181" s="316">
        <f t="shared" ca="1" si="4"/>
        <v>0</v>
      </c>
      <c r="S181" s="344">
        <f ca="1">+R180+R181</f>
        <v>0</v>
      </c>
      <c r="T181" s="316">
        <f ca="1">+S181</f>
        <v>0</v>
      </c>
      <c r="U181" s="315">
        <f t="shared" si="5"/>
        <v>2</v>
      </c>
      <c r="V181" s="319" t="str">
        <f>+VLOOKUP(A181,bd_lista!$A$3:$E$593,5,FALSE)</f>
        <v>Gobiernos Autonomos Municipales</v>
      </c>
      <c r="W181" s="426"/>
    </row>
    <row r="182" spans="1:23" ht="15" hidden="1" customHeight="1">
      <c r="A182" s="325">
        <v>1125</v>
      </c>
      <c r="B182" s="427">
        <f>+A182</f>
        <v>1125</v>
      </c>
      <c r="C182" s="318" t="str">
        <f>+VLOOKUP(A182,bd_lista!$A$3:$C$593,3,FALSE)</f>
        <v>Gobierno Autónomo Municipal de Las Carreras</v>
      </c>
      <c r="D182" s="429" t="str">
        <f>+C182</f>
        <v>Gobierno Autónomo Municipal de Las Carreras</v>
      </c>
      <c r="E182" s="346" t="s">
        <v>1418</v>
      </c>
      <c r="F182" s="314">
        <f ca="1">+IFERROR(INDEX('Hoja de Trabajo para listado'!$A$155:$Z$1048576,MATCH($A182,'Hoja de Trabajo para listado'!$A$155:$A$1048576,0),MATCH((CUADRO!F$5&amp;$E182),'Hoja de Trabajo para listado'!$A$151:$Z$151,0)),0)+IFERROR(INDEX('Hoja de Trabajo para listado'!$AB$155:$BA$1048576,MATCH($A182,'Hoja de Trabajo para listado'!$AB$155:$AB$1048576,0),MATCH((CUADRO!F$5&amp;$E182),'Hoja de Trabajo para listado'!$AB$151:$BA$151,0)),0)+IFERROR(INDEX('Hoja de Trabajo para listado'!$BC$155:$CB$1048576,MATCH($A182,'Hoja de Trabajo para listado'!$BC$155:$BC$1048576,0),MATCH((CUADRO!F$5&amp;$E182),'Hoja de Trabajo para listado'!$BC$151:$CB$151,0)),0)+IFERROR(INDEX('Hoja de Trabajo para listado'!$DE$153:$DG$274,MATCH($A182,'Hoja de Trabajo para listado'!$DE$153:$DE$1048576,0),MATCH((CUADRO!F$5&amp;$E182),'Hoja de Trabajo para listado'!$DE$151:$DG$151,0)),0)+IFERROR(INDEX('Hoja de Trabajo para listado'!$CD$155:$DC$1048576,MATCH($A182,'Hoja de Trabajo para listado'!$CD$155:$CD$1048576,0),MATCH((CUADRO!F$5&amp;$E182),'Hoja de Trabajo para listado'!$CD$151:$DC$151,0)),0)</f>
        <v>0</v>
      </c>
      <c r="G182" s="314">
        <f ca="1">+IFERROR(INDEX('Hoja de Trabajo para listado'!$A$155:$Z$1048576,MATCH($A182,'Hoja de Trabajo para listado'!$A$155:$A$1048576,0),MATCH((CUADRO!G$5&amp;$E182),'Hoja de Trabajo para listado'!$A$151:$Z$151,0)),0)+IFERROR(INDEX('Hoja de Trabajo para listado'!$AB$155:$BA$1048576,MATCH($A182,'Hoja de Trabajo para listado'!$AB$155:$AB$1048576,0),MATCH((CUADRO!G$5&amp;$E182),'Hoja de Trabajo para listado'!$AB$151:$BA$151,0)),0)+IFERROR(INDEX('Hoja de Trabajo para listado'!$BC$155:$CB$1048576,MATCH($A182,'Hoja de Trabajo para listado'!$BC$155:$BC$1048576,0),MATCH((CUADRO!G$5&amp;$E182),'Hoja de Trabajo para listado'!$BC$151:$CB$151,0)),0)+IFERROR(INDEX('Hoja de Trabajo para listado'!$DE$153:$DG$274,MATCH($A182,'Hoja de Trabajo para listado'!$DE$153:$DE$1048576,0),MATCH((CUADRO!G$5&amp;$E182),'Hoja de Trabajo para listado'!$DE$151:$DG$151,0)),0)+IFERROR(INDEX('Hoja de Trabajo para listado'!$CD$155:$DC$1048576,MATCH($A182,'Hoja de Trabajo para listado'!$CD$155:$CD$1048576,0),MATCH((CUADRO!G$5&amp;$E182),'Hoja de Trabajo para listado'!$CD$151:$DC$151,0)),0)</f>
        <v>0</v>
      </c>
      <c r="H182" s="314">
        <f ca="1">+IFERROR(INDEX('Hoja de Trabajo para listado'!$A$155:$Z$1048576,MATCH($A182,'Hoja de Trabajo para listado'!$A$155:$A$1048576,0),MATCH((CUADRO!H$5&amp;$E182),'Hoja de Trabajo para listado'!$A$151:$Z$151,0)),0)+IFERROR(INDEX('Hoja de Trabajo para listado'!$AB$155:$BA$1048576,MATCH($A182,'Hoja de Trabajo para listado'!$AB$155:$AB$1048576,0),MATCH((CUADRO!H$5&amp;$E182),'Hoja de Trabajo para listado'!$AB$151:$BA$151,0)),0)+IFERROR(INDEX('Hoja de Trabajo para listado'!$BC$155:$CB$1048576,MATCH($A182,'Hoja de Trabajo para listado'!$BC$155:$BC$1048576,0),MATCH((CUADRO!H$5&amp;$E182),'Hoja de Trabajo para listado'!$BC$151:$CB$151,0)),0)+IFERROR(INDEX('Hoja de Trabajo para listado'!$DE$153:$DG$274,MATCH($A182,'Hoja de Trabajo para listado'!$DE$153:$DE$1048576,0),MATCH((CUADRO!H$5&amp;$E182),'Hoja de Trabajo para listado'!$DE$151:$DG$151,0)),0)+IFERROR(INDEX('Hoja de Trabajo para listado'!$CD$155:$DC$1048576,MATCH($A182,'Hoja de Trabajo para listado'!$CD$155:$CD$1048576,0),MATCH((CUADRO!H$5&amp;$E182),'Hoja de Trabajo para listado'!$CD$151:$DC$151,0)),0)</f>
        <v>0</v>
      </c>
      <c r="I182" s="314">
        <f ca="1">+IFERROR(INDEX('Hoja de Trabajo para listado'!$A$155:$Z$1048576,MATCH($A182,'Hoja de Trabajo para listado'!$A$155:$A$1048576,0),MATCH((CUADRO!I$5&amp;$E182),'Hoja de Trabajo para listado'!$A$151:$Z$151,0)),0)+IFERROR(INDEX('Hoja de Trabajo para listado'!$AB$155:$BA$1048576,MATCH($A182,'Hoja de Trabajo para listado'!$AB$155:$AB$1048576,0),MATCH((CUADRO!I$5&amp;$E182),'Hoja de Trabajo para listado'!$AB$151:$BA$151,0)),0)+IFERROR(INDEX('Hoja de Trabajo para listado'!$BC$155:$CB$1048576,MATCH($A182,'Hoja de Trabajo para listado'!$BC$155:$BC$1048576,0),MATCH((CUADRO!I$5&amp;$E182),'Hoja de Trabajo para listado'!$BC$151:$CB$151,0)),0)+IFERROR(INDEX('Hoja de Trabajo para listado'!$DE$153:$DG$274,MATCH($A182,'Hoja de Trabajo para listado'!$DE$153:$DE$1048576,0),MATCH((CUADRO!I$5&amp;$E182),'Hoja de Trabajo para listado'!$DE$151:$DG$151,0)),0)+IFERROR(INDEX('Hoja de Trabajo para listado'!$CD$155:$DC$1048576,MATCH($A182,'Hoja de Trabajo para listado'!$CD$155:$CD$1048576,0),MATCH((CUADRO!I$5&amp;$E182),'Hoja de Trabajo para listado'!$CD$151:$DC$151,0)),0)</f>
        <v>0</v>
      </c>
      <c r="J182" s="314">
        <f ca="1">+IFERROR(INDEX('Hoja de Trabajo para listado'!$A$155:$Z$1048576,MATCH($A182,'Hoja de Trabajo para listado'!$A$155:$A$1048576,0),MATCH((CUADRO!J$5&amp;$E182),'Hoja de Trabajo para listado'!$A$151:$Z$151,0)),0)+IFERROR(INDEX('Hoja de Trabajo para listado'!$AB$155:$BA$1048576,MATCH($A182,'Hoja de Trabajo para listado'!$AB$155:$AB$1048576,0),MATCH((CUADRO!J$5&amp;$E182),'Hoja de Trabajo para listado'!$AB$151:$BA$151,0)),0)+IFERROR(INDEX('Hoja de Trabajo para listado'!$BC$155:$CB$1048576,MATCH($A182,'Hoja de Trabajo para listado'!$BC$155:$BC$1048576,0),MATCH((CUADRO!J$5&amp;$E182),'Hoja de Trabajo para listado'!$BC$151:$CB$151,0)),0)+IFERROR(INDEX('Hoja de Trabajo para listado'!$DE$153:$DG$274,MATCH($A182,'Hoja de Trabajo para listado'!$DE$153:$DE$1048576,0),MATCH((CUADRO!J$5&amp;$E182),'Hoja de Trabajo para listado'!$DE$151:$DG$151,0)),0)+IFERROR(INDEX('Hoja de Trabajo para listado'!$CD$155:$DC$1048576,MATCH($A182,'Hoja de Trabajo para listado'!$CD$155:$CD$1048576,0),MATCH((CUADRO!J$5&amp;$E182),'Hoja de Trabajo para listado'!$CD$151:$DC$151,0)),0)</f>
        <v>0</v>
      </c>
      <c r="K182" s="314">
        <f ca="1">+IFERROR(INDEX('Hoja de Trabajo para listado'!$A$155:$Z$1048576,MATCH($A182,'Hoja de Trabajo para listado'!$A$155:$A$1048576,0),MATCH((CUADRO!K$5&amp;$E182),'Hoja de Trabajo para listado'!$A$151:$Z$151,0)),0)+IFERROR(INDEX('Hoja de Trabajo para listado'!$AB$155:$BA$1048576,MATCH($A182,'Hoja de Trabajo para listado'!$AB$155:$AB$1048576,0),MATCH((CUADRO!K$5&amp;$E182),'Hoja de Trabajo para listado'!$AB$151:$BA$151,0)),0)+IFERROR(INDEX('Hoja de Trabajo para listado'!$BC$155:$CB$1048576,MATCH($A182,'Hoja de Trabajo para listado'!$BC$155:$BC$1048576,0),MATCH((CUADRO!K$5&amp;$E182),'Hoja de Trabajo para listado'!$BC$151:$CB$151,0)),0)+IFERROR(INDEX('Hoja de Trabajo para listado'!$DE$153:$DG$274,MATCH($A182,'Hoja de Trabajo para listado'!$DE$153:$DE$1048576,0),MATCH((CUADRO!K$5&amp;$E182),'Hoja de Trabajo para listado'!$DE$151:$DG$151,0)),0)+IFERROR(INDEX('Hoja de Trabajo para listado'!$CD$155:$DC$1048576,MATCH($A182,'Hoja de Trabajo para listado'!$CD$155:$CD$1048576,0),MATCH((CUADRO!K$5&amp;$E182),'Hoja de Trabajo para listado'!$CD$151:$DC$151,0)),0)</f>
        <v>0</v>
      </c>
      <c r="L182" s="314">
        <f ca="1">+IFERROR(INDEX('Hoja de Trabajo para listado'!$A$155:$Z$1048576,MATCH($A182,'Hoja de Trabajo para listado'!$A$155:$A$1048576,0),MATCH((CUADRO!L$5&amp;$E182),'Hoja de Trabajo para listado'!$A$151:$Z$151,0)),0)+IFERROR(INDEX('Hoja de Trabajo para listado'!$AB$155:$BA$1048576,MATCH($A182,'Hoja de Trabajo para listado'!$AB$155:$AB$1048576,0),MATCH((CUADRO!L$5&amp;$E182),'Hoja de Trabajo para listado'!$AB$151:$BA$151,0)),0)+IFERROR(INDEX('Hoja de Trabajo para listado'!$BC$155:$CB$1048576,MATCH($A182,'Hoja de Trabajo para listado'!$BC$155:$BC$1048576,0),MATCH((CUADRO!L$5&amp;$E182),'Hoja de Trabajo para listado'!$BC$151:$CB$151,0)),0)+IFERROR(INDEX('Hoja de Trabajo para listado'!$DE$153:$DG$274,MATCH($A182,'Hoja de Trabajo para listado'!$DE$153:$DE$1048576,0),MATCH((CUADRO!L$5&amp;$E182),'Hoja de Trabajo para listado'!$DE$151:$DG$151,0)),0)+IFERROR(INDEX('Hoja de Trabajo para listado'!$CD$155:$DC$1048576,MATCH($A182,'Hoja de Trabajo para listado'!$CD$155:$CD$1048576,0),MATCH((CUADRO!L$5&amp;$E182),'Hoja de Trabajo para listado'!$CD$151:$DC$151,0)),0)</f>
        <v>0</v>
      </c>
      <c r="M182" s="314">
        <f ca="1">+IFERROR(INDEX('Hoja de Trabajo para listado'!$A$155:$Z$1048576,MATCH($A182,'Hoja de Trabajo para listado'!$A$155:$A$1048576,0),MATCH((CUADRO!M$5&amp;$E182),'Hoja de Trabajo para listado'!$A$151:$Z$151,0)),0)+IFERROR(INDEX('Hoja de Trabajo para listado'!$AB$155:$BA$1048576,MATCH($A182,'Hoja de Trabajo para listado'!$AB$155:$AB$1048576,0),MATCH((CUADRO!M$5&amp;$E182),'Hoja de Trabajo para listado'!$AB$151:$BA$151,0)),0)+IFERROR(INDEX('Hoja de Trabajo para listado'!$BC$155:$CB$1048576,MATCH($A182,'Hoja de Trabajo para listado'!$BC$155:$BC$1048576,0),MATCH((CUADRO!M$5&amp;$E182),'Hoja de Trabajo para listado'!$BC$151:$CB$151,0)),0)+IFERROR(INDEX('Hoja de Trabajo para listado'!$DE$153:$DG$274,MATCH($A182,'Hoja de Trabajo para listado'!$DE$153:$DE$1048576,0),MATCH((CUADRO!M$5&amp;$E182),'Hoja de Trabajo para listado'!$DE$151:$DG$151,0)),0)+IFERROR(INDEX('Hoja de Trabajo para listado'!$CD$155:$DC$1048576,MATCH($A182,'Hoja de Trabajo para listado'!$CD$155:$CD$1048576,0),MATCH((CUADRO!M$5&amp;$E182),'Hoja de Trabajo para listado'!$CD$151:$DC$151,0)),0)</f>
        <v>0</v>
      </c>
      <c r="N182" s="314">
        <f ca="1">+IFERROR(INDEX('Hoja de Trabajo para listado'!$A$155:$Z$1048576,MATCH($A182,'Hoja de Trabajo para listado'!$A$155:$A$1048576,0),MATCH((CUADRO!N$5&amp;$E182),'Hoja de Trabajo para listado'!$A$151:$Z$151,0)),0)+IFERROR(INDEX('Hoja de Trabajo para listado'!$AB$155:$BA$1048576,MATCH($A182,'Hoja de Trabajo para listado'!$AB$155:$AB$1048576,0),MATCH((CUADRO!N$5&amp;$E182),'Hoja de Trabajo para listado'!$AB$151:$BA$151,0)),0)+IFERROR(INDEX('Hoja de Trabajo para listado'!$BC$155:$CB$1048576,MATCH($A182,'Hoja de Trabajo para listado'!$BC$155:$BC$1048576,0),MATCH((CUADRO!N$5&amp;$E182),'Hoja de Trabajo para listado'!$BC$151:$CB$151,0)),0)+IFERROR(INDEX('Hoja de Trabajo para listado'!$DE$153:$DG$274,MATCH($A182,'Hoja de Trabajo para listado'!$DE$153:$DE$1048576,0),MATCH((CUADRO!N$5&amp;$E182),'Hoja de Trabajo para listado'!$DE$151:$DG$151,0)),0)+IFERROR(INDEX('Hoja de Trabajo para listado'!$CD$155:$DC$1048576,MATCH($A182,'Hoja de Trabajo para listado'!$CD$155:$CD$1048576,0),MATCH((CUADRO!N$5&amp;$E182),'Hoja de Trabajo para listado'!$CD$151:$DC$151,0)),0)</f>
        <v>0</v>
      </c>
      <c r="O182" s="314">
        <f ca="1">+IFERROR(INDEX('Hoja de Trabajo para listado'!$A$155:$Z$1048576,MATCH($A182,'Hoja de Trabajo para listado'!$A$155:$A$1048576,0),MATCH((CUADRO!O$5&amp;$E182),'Hoja de Trabajo para listado'!$A$151:$Z$151,0)),0)+IFERROR(INDEX('Hoja de Trabajo para listado'!$AB$155:$BA$1048576,MATCH($A182,'Hoja de Trabajo para listado'!$AB$155:$AB$1048576,0),MATCH((CUADRO!O$5&amp;$E182),'Hoja de Trabajo para listado'!$AB$151:$BA$151,0)),0)+IFERROR(INDEX('Hoja de Trabajo para listado'!$BC$155:$CB$1048576,MATCH($A182,'Hoja de Trabajo para listado'!$BC$155:$BC$1048576,0),MATCH((CUADRO!O$5&amp;$E182),'Hoja de Trabajo para listado'!$BC$151:$CB$151,0)),0)+IFERROR(INDEX('Hoja de Trabajo para listado'!$DE$153:$DG$274,MATCH($A182,'Hoja de Trabajo para listado'!$DE$153:$DE$1048576,0),MATCH((CUADRO!O$5&amp;$E182),'Hoja de Trabajo para listado'!$DE$151:$DG$151,0)),0)+IFERROR(INDEX('Hoja de Trabajo para listado'!$CD$155:$DC$1048576,MATCH($A182,'Hoja de Trabajo para listado'!$CD$155:$CD$1048576,0),MATCH((CUADRO!O$5&amp;$E182),'Hoja de Trabajo para listado'!$CD$151:$DC$151,0)),0)</f>
        <v>0</v>
      </c>
      <c r="P182" s="314">
        <f ca="1">+IFERROR(INDEX('Hoja de Trabajo para listado'!$A$155:$Z$1048576,MATCH($A182,'Hoja de Trabajo para listado'!$A$155:$A$1048576,0),MATCH((CUADRO!P$5&amp;$E182),'Hoja de Trabajo para listado'!$A$151:$Z$151,0)),0)+IFERROR(INDEX('Hoja de Trabajo para listado'!$AB$155:$BA$1048576,MATCH($A182,'Hoja de Trabajo para listado'!$AB$155:$AB$1048576,0),MATCH((CUADRO!P$5&amp;$E182),'Hoja de Trabajo para listado'!$AB$151:$BA$151,0)),0)+IFERROR(INDEX('Hoja de Trabajo para listado'!$BC$155:$CB$1048576,MATCH($A182,'Hoja de Trabajo para listado'!$BC$155:$BC$1048576,0),MATCH((CUADRO!P$5&amp;$E182),'Hoja de Trabajo para listado'!$BC$151:$CB$151,0)),0)+IFERROR(INDEX('Hoja de Trabajo para listado'!$DE$153:$DG$274,MATCH($A182,'Hoja de Trabajo para listado'!$DE$153:$DE$1048576,0),MATCH((CUADRO!P$5&amp;$E182),'Hoja de Trabajo para listado'!$DE$151:$DG$151,0)),0)+IFERROR(INDEX('Hoja de Trabajo para listado'!$CD$155:$DC$1048576,MATCH($A182,'Hoja de Trabajo para listado'!$CD$155:$CD$1048576,0),MATCH((CUADRO!P$5&amp;$E182),'Hoja de Trabajo para listado'!$CD$151:$DC$151,0)),0)</f>
        <v>0</v>
      </c>
      <c r="Q182" s="314">
        <f ca="1">+IFERROR(INDEX('Hoja de Trabajo para listado'!$A$155:$Z$1048576,MATCH($A182,'Hoja de Trabajo para listado'!$A$155:$A$1048576,0),MATCH((CUADRO!Q$5&amp;$E182),'Hoja de Trabajo para listado'!$A$151:$Z$151,0)),0)+IFERROR(INDEX('Hoja de Trabajo para listado'!$AB$155:$BA$1048576,MATCH($A182,'Hoja de Trabajo para listado'!$AB$155:$AB$1048576,0),MATCH((CUADRO!Q$5&amp;$E182),'Hoja de Trabajo para listado'!$AB$151:$BA$151,0)),0)+IFERROR(INDEX('Hoja de Trabajo para listado'!$BC$155:$CB$1048576,MATCH($A182,'Hoja de Trabajo para listado'!$BC$155:$BC$1048576,0),MATCH((CUADRO!Q$5&amp;$E182),'Hoja de Trabajo para listado'!$BC$151:$CB$151,0)),0)+IFERROR(INDEX('Hoja de Trabajo para listado'!$DE$153:$DG$274,MATCH($A182,'Hoja de Trabajo para listado'!$DE$153:$DE$1048576,0),MATCH((CUADRO!Q$5&amp;$E182),'Hoja de Trabajo para listado'!$DE$151:$DG$151,0)),0)+IFERROR(INDEX('Hoja de Trabajo para listado'!$CD$155:$DC$1048576,MATCH($A182,'Hoja de Trabajo para listado'!$CD$155:$CD$1048576,0),MATCH((CUADRO!Q$5&amp;$E182),'Hoja de Trabajo para listado'!$CD$151:$DC$151,0)),0)</f>
        <v>0</v>
      </c>
      <c r="R182" s="314">
        <f t="shared" ca="1" si="4"/>
        <v>0</v>
      </c>
      <c r="S182" s="345"/>
      <c r="T182" s="314">
        <f ca="1">+T183</f>
        <v>0</v>
      </c>
      <c r="U182" s="313">
        <f t="shared" si="5"/>
        <v>1</v>
      </c>
      <c r="V182" s="319" t="str">
        <f>+VLOOKUP(A182,bd_lista!$A$3:$E$593,5,FALSE)</f>
        <v>Gobiernos Autonomos Municipales</v>
      </c>
      <c r="W182" s="425" t="str">
        <f>+V182</f>
        <v>Gobiernos Autonomos Municipales</v>
      </c>
    </row>
    <row r="183" spans="1:23" ht="15" hidden="1" customHeight="1">
      <c r="A183" s="323">
        <v>1125</v>
      </c>
      <c r="B183" s="428"/>
      <c r="C183" s="319" t="str">
        <f>+VLOOKUP(A183,bd_lista!$A$3:$C$593,3,FALSE)</f>
        <v>Gobierno Autónomo Municipal de Las Carreras</v>
      </c>
      <c r="D183" s="430"/>
      <c r="E183" s="347" t="s">
        <v>1419</v>
      </c>
      <c r="F183" s="316">
        <f ca="1">+IFERROR(INDEX('Hoja de Trabajo para listado'!$A$155:$Z$1048576,MATCH($A183,'Hoja de Trabajo para listado'!$A$155:$A$1048576,0),MATCH((CUADRO!F$5&amp;$E183),'Hoja de Trabajo para listado'!$A$151:$Z$151,0)),0)+IFERROR(INDEX('Hoja de Trabajo para listado'!$AB$155:$BA$1048576,MATCH($A183,'Hoja de Trabajo para listado'!$AB$155:$AB$1048576,0),MATCH((CUADRO!F$5&amp;$E183),'Hoja de Trabajo para listado'!$AB$151:$BA$151,0)),0)+IFERROR(INDEX('Hoja de Trabajo para listado'!$BC$155:$CB$1048576,MATCH($A183,'Hoja de Trabajo para listado'!$BC$155:$BC$1048576,0),MATCH((CUADRO!F$5&amp;$E183),'Hoja de Trabajo para listado'!$BC$151:$CB$151,0)),0)+IFERROR(INDEX('Hoja de Trabajo para listado'!$DE$153:$DG$274,MATCH($A183,'Hoja de Trabajo para listado'!$DE$153:$DE$1048576,0),MATCH((CUADRO!F$5&amp;$E183),'Hoja de Trabajo para listado'!$DE$151:$DG$151,0)),0)+IFERROR(INDEX('Hoja de Trabajo para listado'!$CD$155:$DC$1048576,MATCH($A183,'Hoja de Trabajo para listado'!$CD$155:$CD$1048576,0),MATCH((CUADRO!F$5&amp;$E183),'Hoja de Trabajo para listado'!$CD$151:$DC$151,0)),0)</f>
        <v>0</v>
      </c>
      <c r="G183" s="316">
        <f ca="1">+IFERROR(INDEX('Hoja de Trabajo para listado'!$A$155:$Z$1048576,MATCH($A183,'Hoja de Trabajo para listado'!$A$155:$A$1048576,0),MATCH((CUADRO!G$5&amp;$E183),'Hoja de Trabajo para listado'!$A$151:$Z$151,0)),0)+IFERROR(INDEX('Hoja de Trabajo para listado'!$AB$155:$BA$1048576,MATCH($A183,'Hoja de Trabajo para listado'!$AB$155:$AB$1048576,0),MATCH((CUADRO!G$5&amp;$E183),'Hoja de Trabajo para listado'!$AB$151:$BA$151,0)),0)+IFERROR(INDEX('Hoja de Trabajo para listado'!$BC$155:$CB$1048576,MATCH($A183,'Hoja de Trabajo para listado'!$BC$155:$BC$1048576,0),MATCH((CUADRO!G$5&amp;$E183),'Hoja de Trabajo para listado'!$BC$151:$CB$151,0)),0)+IFERROR(INDEX('Hoja de Trabajo para listado'!$DE$153:$DG$274,MATCH($A183,'Hoja de Trabajo para listado'!$DE$153:$DE$1048576,0),MATCH((CUADRO!G$5&amp;$E183),'Hoja de Trabajo para listado'!$DE$151:$DG$151,0)),0)+IFERROR(INDEX('Hoja de Trabajo para listado'!$CD$155:$DC$1048576,MATCH($A183,'Hoja de Trabajo para listado'!$CD$155:$CD$1048576,0),MATCH((CUADRO!G$5&amp;$E183),'Hoja de Trabajo para listado'!$CD$151:$DC$151,0)),0)</f>
        <v>0</v>
      </c>
      <c r="H183" s="316">
        <f ca="1">+IFERROR(INDEX('Hoja de Trabajo para listado'!$A$155:$Z$1048576,MATCH($A183,'Hoja de Trabajo para listado'!$A$155:$A$1048576,0),MATCH((CUADRO!H$5&amp;$E183),'Hoja de Trabajo para listado'!$A$151:$Z$151,0)),0)+IFERROR(INDEX('Hoja de Trabajo para listado'!$AB$155:$BA$1048576,MATCH($A183,'Hoja de Trabajo para listado'!$AB$155:$AB$1048576,0),MATCH((CUADRO!H$5&amp;$E183),'Hoja de Trabajo para listado'!$AB$151:$BA$151,0)),0)+IFERROR(INDEX('Hoja de Trabajo para listado'!$BC$155:$CB$1048576,MATCH($A183,'Hoja de Trabajo para listado'!$BC$155:$BC$1048576,0),MATCH((CUADRO!H$5&amp;$E183),'Hoja de Trabajo para listado'!$BC$151:$CB$151,0)),0)+IFERROR(INDEX('Hoja de Trabajo para listado'!$DE$153:$DG$274,MATCH($A183,'Hoja de Trabajo para listado'!$DE$153:$DE$1048576,0),MATCH((CUADRO!H$5&amp;$E183),'Hoja de Trabajo para listado'!$DE$151:$DG$151,0)),0)+IFERROR(INDEX('Hoja de Trabajo para listado'!$CD$155:$DC$1048576,MATCH($A183,'Hoja de Trabajo para listado'!$CD$155:$CD$1048576,0),MATCH((CUADRO!H$5&amp;$E183),'Hoja de Trabajo para listado'!$CD$151:$DC$151,0)),0)</f>
        <v>0</v>
      </c>
      <c r="I183" s="316">
        <f ca="1">+IFERROR(INDEX('Hoja de Trabajo para listado'!$A$155:$Z$1048576,MATCH($A183,'Hoja de Trabajo para listado'!$A$155:$A$1048576,0),MATCH((CUADRO!I$5&amp;$E183),'Hoja de Trabajo para listado'!$A$151:$Z$151,0)),0)+IFERROR(INDEX('Hoja de Trabajo para listado'!$AB$155:$BA$1048576,MATCH($A183,'Hoja de Trabajo para listado'!$AB$155:$AB$1048576,0),MATCH((CUADRO!I$5&amp;$E183),'Hoja de Trabajo para listado'!$AB$151:$BA$151,0)),0)+IFERROR(INDEX('Hoja de Trabajo para listado'!$BC$155:$CB$1048576,MATCH($A183,'Hoja de Trabajo para listado'!$BC$155:$BC$1048576,0),MATCH((CUADRO!I$5&amp;$E183),'Hoja de Trabajo para listado'!$BC$151:$CB$151,0)),0)+IFERROR(INDEX('Hoja de Trabajo para listado'!$DE$153:$DG$274,MATCH($A183,'Hoja de Trabajo para listado'!$DE$153:$DE$1048576,0),MATCH((CUADRO!I$5&amp;$E183),'Hoja de Trabajo para listado'!$DE$151:$DG$151,0)),0)+IFERROR(INDEX('Hoja de Trabajo para listado'!$CD$155:$DC$1048576,MATCH($A183,'Hoja de Trabajo para listado'!$CD$155:$CD$1048576,0),MATCH((CUADRO!I$5&amp;$E183),'Hoja de Trabajo para listado'!$CD$151:$DC$151,0)),0)</f>
        <v>0</v>
      </c>
      <c r="J183" s="316">
        <f ca="1">+IFERROR(INDEX('Hoja de Trabajo para listado'!$A$155:$Z$1048576,MATCH($A183,'Hoja de Trabajo para listado'!$A$155:$A$1048576,0),MATCH((CUADRO!J$5&amp;$E183),'Hoja de Trabajo para listado'!$A$151:$Z$151,0)),0)+IFERROR(INDEX('Hoja de Trabajo para listado'!$AB$155:$BA$1048576,MATCH($A183,'Hoja de Trabajo para listado'!$AB$155:$AB$1048576,0),MATCH((CUADRO!J$5&amp;$E183),'Hoja de Trabajo para listado'!$AB$151:$BA$151,0)),0)+IFERROR(INDEX('Hoja de Trabajo para listado'!$BC$155:$CB$1048576,MATCH($A183,'Hoja de Trabajo para listado'!$BC$155:$BC$1048576,0),MATCH((CUADRO!J$5&amp;$E183),'Hoja de Trabajo para listado'!$BC$151:$CB$151,0)),0)+IFERROR(INDEX('Hoja de Trabajo para listado'!$DE$153:$DG$274,MATCH($A183,'Hoja de Trabajo para listado'!$DE$153:$DE$1048576,0),MATCH((CUADRO!J$5&amp;$E183),'Hoja de Trabajo para listado'!$DE$151:$DG$151,0)),0)+IFERROR(INDEX('Hoja de Trabajo para listado'!$CD$155:$DC$1048576,MATCH($A183,'Hoja de Trabajo para listado'!$CD$155:$CD$1048576,0),MATCH((CUADRO!J$5&amp;$E183),'Hoja de Trabajo para listado'!$CD$151:$DC$151,0)),0)</f>
        <v>0</v>
      </c>
      <c r="K183" s="316">
        <f ca="1">+IFERROR(INDEX('Hoja de Trabajo para listado'!$A$155:$Z$1048576,MATCH($A183,'Hoja de Trabajo para listado'!$A$155:$A$1048576,0),MATCH((CUADRO!K$5&amp;$E183),'Hoja de Trabajo para listado'!$A$151:$Z$151,0)),0)+IFERROR(INDEX('Hoja de Trabajo para listado'!$AB$155:$BA$1048576,MATCH($A183,'Hoja de Trabajo para listado'!$AB$155:$AB$1048576,0),MATCH((CUADRO!K$5&amp;$E183),'Hoja de Trabajo para listado'!$AB$151:$BA$151,0)),0)+IFERROR(INDEX('Hoja de Trabajo para listado'!$BC$155:$CB$1048576,MATCH($A183,'Hoja de Trabajo para listado'!$BC$155:$BC$1048576,0),MATCH((CUADRO!K$5&amp;$E183),'Hoja de Trabajo para listado'!$BC$151:$CB$151,0)),0)+IFERROR(INDEX('Hoja de Trabajo para listado'!$DE$153:$DG$274,MATCH($A183,'Hoja de Trabajo para listado'!$DE$153:$DE$1048576,0),MATCH((CUADRO!K$5&amp;$E183),'Hoja de Trabajo para listado'!$DE$151:$DG$151,0)),0)+IFERROR(INDEX('Hoja de Trabajo para listado'!$CD$155:$DC$1048576,MATCH($A183,'Hoja de Trabajo para listado'!$CD$155:$CD$1048576,0),MATCH((CUADRO!K$5&amp;$E183),'Hoja de Trabajo para listado'!$CD$151:$DC$151,0)),0)</f>
        <v>0</v>
      </c>
      <c r="L183" s="316">
        <f ca="1">+IFERROR(INDEX('Hoja de Trabajo para listado'!$A$155:$Z$1048576,MATCH($A183,'Hoja de Trabajo para listado'!$A$155:$A$1048576,0),MATCH((CUADRO!L$5&amp;$E183),'Hoja de Trabajo para listado'!$A$151:$Z$151,0)),0)+IFERROR(INDEX('Hoja de Trabajo para listado'!$AB$155:$BA$1048576,MATCH($A183,'Hoja de Trabajo para listado'!$AB$155:$AB$1048576,0),MATCH((CUADRO!L$5&amp;$E183),'Hoja de Trabajo para listado'!$AB$151:$BA$151,0)),0)+IFERROR(INDEX('Hoja de Trabajo para listado'!$BC$155:$CB$1048576,MATCH($A183,'Hoja de Trabajo para listado'!$BC$155:$BC$1048576,0),MATCH((CUADRO!L$5&amp;$E183),'Hoja de Trabajo para listado'!$BC$151:$CB$151,0)),0)+IFERROR(INDEX('Hoja de Trabajo para listado'!$DE$153:$DG$274,MATCH($A183,'Hoja de Trabajo para listado'!$DE$153:$DE$1048576,0),MATCH((CUADRO!L$5&amp;$E183),'Hoja de Trabajo para listado'!$DE$151:$DG$151,0)),0)+IFERROR(INDEX('Hoja de Trabajo para listado'!$CD$155:$DC$1048576,MATCH($A183,'Hoja de Trabajo para listado'!$CD$155:$CD$1048576,0),MATCH((CUADRO!L$5&amp;$E183),'Hoja de Trabajo para listado'!$CD$151:$DC$151,0)),0)</f>
        <v>0</v>
      </c>
      <c r="M183" s="316">
        <f ca="1">+IFERROR(INDEX('Hoja de Trabajo para listado'!$A$155:$Z$1048576,MATCH($A183,'Hoja de Trabajo para listado'!$A$155:$A$1048576,0),MATCH((CUADRO!M$5&amp;$E183),'Hoja de Trabajo para listado'!$A$151:$Z$151,0)),0)+IFERROR(INDEX('Hoja de Trabajo para listado'!$AB$155:$BA$1048576,MATCH($A183,'Hoja de Trabajo para listado'!$AB$155:$AB$1048576,0),MATCH((CUADRO!M$5&amp;$E183),'Hoja de Trabajo para listado'!$AB$151:$BA$151,0)),0)+IFERROR(INDEX('Hoja de Trabajo para listado'!$BC$155:$CB$1048576,MATCH($A183,'Hoja de Trabajo para listado'!$BC$155:$BC$1048576,0),MATCH((CUADRO!M$5&amp;$E183),'Hoja de Trabajo para listado'!$BC$151:$CB$151,0)),0)+IFERROR(INDEX('Hoja de Trabajo para listado'!$DE$153:$DG$274,MATCH($A183,'Hoja de Trabajo para listado'!$DE$153:$DE$1048576,0),MATCH((CUADRO!M$5&amp;$E183),'Hoja de Trabajo para listado'!$DE$151:$DG$151,0)),0)+IFERROR(INDEX('Hoja de Trabajo para listado'!$CD$155:$DC$1048576,MATCH($A183,'Hoja de Trabajo para listado'!$CD$155:$CD$1048576,0),MATCH((CUADRO!M$5&amp;$E183),'Hoja de Trabajo para listado'!$CD$151:$DC$151,0)),0)</f>
        <v>0</v>
      </c>
      <c r="N183" s="316">
        <f ca="1">+IFERROR(INDEX('Hoja de Trabajo para listado'!$A$155:$Z$1048576,MATCH($A183,'Hoja de Trabajo para listado'!$A$155:$A$1048576,0),MATCH((CUADRO!N$5&amp;$E183),'Hoja de Trabajo para listado'!$A$151:$Z$151,0)),0)+IFERROR(INDEX('Hoja de Trabajo para listado'!$AB$155:$BA$1048576,MATCH($A183,'Hoja de Trabajo para listado'!$AB$155:$AB$1048576,0),MATCH((CUADRO!N$5&amp;$E183),'Hoja de Trabajo para listado'!$AB$151:$BA$151,0)),0)+IFERROR(INDEX('Hoja de Trabajo para listado'!$BC$155:$CB$1048576,MATCH($A183,'Hoja de Trabajo para listado'!$BC$155:$BC$1048576,0),MATCH((CUADRO!N$5&amp;$E183),'Hoja de Trabajo para listado'!$BC$151:$CB$151,0)),0)+IFERROR(INDEX('Hoja de Trabajo para listado'!$DE$153:$DG$274,MATCH($A183,'Hoja de Trabajo para listado'!$DE$153:$DE$1048576,0),MATCH((CUADRO!N$5&amp;$E183),'Hoja de Trabajo para listado'!$DE$151:$DG$151,0)),0)+IFERROR(INDEX('Hoja de Trabajo para listado'!$CD$155:$DC$1048576,MATCH($A183,'Hoja de Trabajo para listado'!$CD$155:$CD$1048576,0),MATCH((CUADRO!N$5&amp;$E183),'Hoja de Trabajo para listado'!$CD$151:$DC$151,0)),0)</f>
        <v>0</v>
      </c>
      <c r="O183" s="316">
        <f ca="1">+IFERROR(INDEX('Hoja de Trabajo para listado'!$A$155:$Z$1048576,MATCH($A183,'Hoja de Trabajo para listado'!$A$155:$A$1048576,0),MATCH((CUADRO!O$5&amp;$E183),'Hoja de Trabajo para listado'!$A$151:$Z$151,0)),0)+IFERROR(INDEX('Hoja de Trabajo para listado'!$AB$155:$BA$1048576,MATCH($A183,'Hoja de Trabajo para listado'!$AB$155:$AB$1048576,0),MATCH((CUADRO!O$5&amp;$E183),'Hoja de Trabajo para listado'!$AB$151:$BA$151,0)),0)+IFERROR(INDEX('Hoja de Trabajo para listado'!$BC$155:$CB$1048576,MATCH($A183,'Hoja de Trabajo para listado'!$BC$155:$BC$1048576,0),MATCH((CUADRO!O$5&amp;$E183),'Hoja de Trabajo para listado'!$BC$151:$CB$151,0)),0)+IFERROR(INDEX('Hoja de Trabajo para listado'!$DE$153:$DG$274,MATCH($A183,'Hoja de Trabajo para listado'!$DE$153:$DE$1048576,0),MATCH((CUADRO!O$5&amp;$E183),'Hoja de Trabajo para listado'!$DE$151:$DG$151,0)),0)+IFERROR(INDEX('Hoja de Trabajo para listado'!$CD$155:$DC$1048576,MATCH($A183,'Hoja de Trabajo para listado'!$CD$155:$CD$1048576,0),MATCH((CUADRO!O$5&amp;$E183),'Hoja de Trabajo para listado'!$CD$151:$DC$151,0)),0)</f>
        <v>0</v>
      </c>
      <c r="P183" s="316">
        <f ca="1">+IFERROR(INDEX('Hoja de Trabajo para listado'!$A$155:$Z$1048576,MATCH($A183,'Hoja de Trabajo para listado'!$A$155:$A$1048576,0),MATCH((CUADRO!P$5&amp;$E183),'Hoja de Trabajo para listado'!$A$151:$Z$151,0)),0)+IFERROR(INDEX('Hoja de Trabajo para listado'!$AB$155:$BA$1048576,MATCH($A183,'Hoja de Trabajo para listado'!$AB$155:$AB$1048576,0),MATCH((CUADRO!P$5&amp;$E183),'Hoja de Trabajo para listado'!$AB$151:$BA$151,0)),0)+IFERROR(INDEX('Hoja de Trabajo para listado'!$BC$155:$CB$1048576,MATCH($A183,'Hoja de Trabajo para listado'!$BC$155:$BC$1048576,0),MATCH((CUADRO!P$5&amp;$E183),'Hoja de Trabajo para listado'!$BC$151:$CB$151,0)),0)+IFERROR(INDEX('Hoja de Trabajo para listado'!$DE$153:$DG$274,MATCH($A183,'Hoja de Trabajo para listado'!$DE$153:$DE$1048576,0),MATCH((CUADRO!P$5&amp;$E183),'Hoja de Trabajo para listado'!$DE$151:$DG$151,0)),0)+IFERROR(INDEX('Hoja de Trabajo para listado'!$CD$155:$DC$1048576,MATCH($A183,'Hoja de Trabajo para listado'!$CD$155:$CD$1048576,0),MATCH((CUADRO!P$5&amp;$E183),'Hoja de Trabajo para listado'!$CD$151:$DC$151,0)),0)</f>
        <v>0</v>
      </c>
      <c r="Q183" s="316">
        <f ca="1">+IFERROR(INDEX('Hoja de Trabajo para listado'!$A$155:$Z$1048576,MATCH($A183,'Hoja de Trabajo para listado'!$A$155:$A$1048576,0),MATCH((CUADRO!Q$5&amp;$E183),'Hoja de Trabajo para listado'!$A$151:$Z$151,0)),0)+IFERROR(INDEX('Hoja de Trabajo para listado'!$AB$155:$BA$1048576,MATCH($A183,'Hoja de Trabajo para listado'!$AB$155:$AB$1048576,0),MATCH((CUADRO!Q$5&amp;$E183),'Hoja de Trabajo para listado'!$AB$151:$BA$151,0)),0)+IFERROR(INDEX('Hoja de Trabajo para listado'!$BC$155:$CB$1048576,MATCH($A183,'Hoja de Trabajo para listado'!$BC$155:$BC$1048576,0),MATCH((CUADRO!Q$5&amp;$E183),'Hoja de Trabajo para listado'!$BC$151:$CB$151,0)),0)+IFERROR(INDEX('Hoja de Trabajo para listado'!$DE$153:$DG$274,MATCH($A183,'Hoja de Trabajo para listado'!$DE$153:$DE$1048576,0),MATCH((CUADRO!Q$5&amp;$E183),'Hoja de Trabajo para listado'!$DE$151:$DG$151,0)),0)+IFERROR(INDEX('Hoja de Trabajo para listado'!$CD$155:$DC$1048576,MATCH($A183,'Hoja de Trabajo para listado'!$CD$155:$CD$1048576,0),MATCH((CUADRO!Q$5&amp;$E183),'Hoja de Trabajo para listado'!$CD$151:$DC$151,0)),0)</f>
        <v>0</v>
      </c>
      <c r="R183" s="316">
        <f t="shared" ca="1" si="4"/>
        <v>0</v>
      </c>
      <c r="S183" s="344">
        <f ca="1">+R182+R183</f>
        <v>0</v>
      </c>
      <c r="T183" s="316">
        <f ca="1">+S183</f>
        <v>0</v>
      </c>
      <c r="U183" s="315">
        <f t="shared" si="5"/>
        <v>2</v>
      </c>
      <c r="V183" s="319" t="str">
        <f>+VLOOKUP(A183,bd_lista!$A$3:$E$593,5,FALSE)</f>
        <v>Gobiernos Autonomos Municipales</v>
      </c>
      <c r="W183" s="426"/>
    </row>
    <row r="184" spans="1:23" ht="15" hidden="1" customHeight="1">
      <c r="A184" s="325">
        <v>1126</v>
      </c>
      <c r="B184" s="427">
        <f>+A184</f>
        <v>1126</v>
      </c>
      <c r="C184" s="318" t="str">
        <f>+VLOOKUP(A184,bd_lista!$A$3:$C$593,3,FALSE)</f>
        <v>Gobierno Autónomo Municipal de Villa Vaca Guzmán</v>
      </c>
      <c r="D184" s="429" t="str">
        <f>+C184</f>
        <v>Gobierno Autónomo Municipal de Villa Vaca Guzmán</v>
      </c>
      <c r="E184" s="346" t="s">
        <v>1418</v>
      </c>
      <c r="F184" s="314">
        <f ca="1">+IFERROR(INDEX('Hoja de Trabajo para listado'!$A$155:$Z$1048576,MATCH($A184,'Hoja de Trabajo para listado'!$A$155:$A$1048576,0),MATCH((CUADRO!F$5&amp;$E184),'Hoja de Trabajo para listado'!$A$151:$Z$151,0)),0)+IFERROR(INDEX('Hoja de Trabajo para listado'!$AB$155:$BA$1048576,MATCH($A184,'Hoja de Trabajo para listado'!$AB$155:$AB$1048576,0),MATCH((CUADRO!F$5&amp;$E184),'Hoja de Trabajo para listado'!$AB$151:$BA$151,0)),0)+IFERROR(INDEX('Hoja de Trabajo para listado'!$BC$155:$CB$1048576,MATCH($A184,'Hoja de Trabajo para listado'!$BC$155:$BC$1048576,0),MATCH((CUADRO!F$5&amp;$E184),'Hoja de Trabajo para listado'!$BC$151:$CB$151,0)),0)+IFERROR(INDEX('Hoja de Trabajo para listado'!$DE$153:$DG$274,MATCH($A184,'Hoja de Trabajo para listado'!$DE$153:$DE$1048576,0),MATCH((CUADRO!F$5&amp;$E184),'Hoja de Trabajo para listado'!$DE$151:$DG$151,0)),0)+IFERROR(INDEX('Hoja de Trabajo para listado'!$CD$155:$DC$1048576,MATCH($A184,'Hoja de Trabajo para listado'!$CD$155:$CD$1048576,0),MATCH((CUADRO!F$5&amp;$E184),'Hoja de Trabajo para listado'!$CD$151:$DC$151,0)),0)</f>
        <v>0</v>
      </c>
      <c r="G184" s="314">
        <f ca="1">+IFERROR(INDEX('Hoja de Trabajo para listado'!$A$155:$Z$1048576,MATCH($A184,'Hoja de Trabajo para listado'!$A$155:$A$1048576,0),MATCH((CUADRO!G$5&amp;$E184),'Hoja de Trabajo para listado'!$A$151:$Z$151,0)),0)+IFERROR(INDEX('Hoja de Trabajo para listado'!$AB$155:$BA$1048576,MATCH($A184,'Hoja de Trabajo para listado'!$AB$155:$AB$1048576,0),MATCH((CUADRO!G$5&amp;$E184),'Hoja de Trabajo para listado'!$AB$151:$BA$151,0)),0)+IFERROR(INDEX('Hoja de Trabajo para listado'!$BC$155:$CB$1048576,MATCH($A184,'Hoja de Trabajo para listado'!$BC$155:$BC$1048576,0),MATCH((CUADRO!G$5&amp;$E184),'Hoja de Trabajo para listado'!$BC$151:$CB$151,0)),0)+IFERROR(INDEX('Hoja de Trabajo para listado'!$DE$153:$DG$274,MATCH($A184,'Hoja de Trabajo para listado'!$DE$153:$DE$1048576,0),MATCH((CUADRO!G$5&amp;$E184),'Hoja de Trabajo para listado'!$DE$151:$DG$151,0)),0)+IFERROR(INDEX('Hoja de Trabajo para listado'!$CD$155:$DC$1048576,MATCH($A184,'Hoja de Trabajo para listado'!$CD$155:$CD$1048576,0),MATCH((CUADRO!G$5&amp;$E184),'Hoja de Trabajo para listado'!$CD$151:$DC$151,0)),0)</f>
        <v>0</v>
      </c>
      <c r="H184" s="314">
        <f ca="1">+IFERROR(INDEX('Hoja de Trabajo para listado'!$A$155:$Z$1048576,MATCH($A184,'Hoja de Trabajo para listado'!$A$155:$A$1048576,0),MATCH((CUADRO!H$5&amp;$E184),'Hoja de Trabajo para listado'!$A$151:$Z$151,0)),0)+IFERROR(INDEX('Hoja de Trabajo para listado'!$AB$155:$BA$1048576,MATCH($A184,'Hoja de Trabajo para listado'!$AB$155:$AB$1048576,0),MATCH((CUADRO!H$5&amp;$E184),'Hoja de Trabajo para listado'!$AB$151:$BA$151,0)),0)+IFERROR(INDEX('Hoja de Trabajo para listado'!$BC$155:$CB$1048576,MATCH($A184,'Hoja de Trabajo para listado'!$BC$155:$BC$1048576,0),MATCH((CUADRO!H$5&amp;$E184),'Hoja de Trabajo para listado'!$BC$151:$CB$151,0)),0)+IFERROR(INDEX('Hoja de Trabajo para listado'!$DE$153:$DG$274,MATCH($A184,'Hoja de Trabajo para listado'!$DE$153:$DE$1048576,0),MATCH((CUADRO!H$5&amp;$E184),'Hoja de Trabajo para listado'!$DE$151:$DG$151,0)),0)+IFERROR(INDEX('Hoja de Trabajo para listado'!$CD$155:$DC$1048576,MATCH($A184,'Hoja de Trabajo para listado'!$CD$155:$CD$1048576,0),MATCH((CUADRO!H$5&amp;$E184),'Hoja de Trabajo para listado'!$CD$151:$DC$151,0)),0)</f>
        <v>0</v>
      </c>
      <c r="I184" s="314">
        <f ca="1">+IFERROR(INDEX('Hoja de Trabajo para listado'!$A$155:$Z$1048576,MATCH($A184,'Hoja de Trabajo para listado'!$A$155:$A$1048576,0),MATCH((CUADRO!I$5&amp;$E184),'Hoja de Trabajo para listado'!$A$151:$Z$151,0)),0)+IFERROR(INDEX('Hoja de Trabajo para listado'!$AB$155:$BA$1048576,MATCH($A184,'Hoja de Trabajo para listado'!$AB$155:$AB$1048576,0),MATCH((CUADRO!I$5&amp;$E184),'Hoja de Trabajo para listado'!$AB$151:$BA$151,0)),0)+IFERROR(INDEX('Hoja de Trabajo para listado'!$BC$155:$CB$1048576,MATCH($A184,'Hoja de Trabajo para listado'!$BC$155:$BC$1048576,0),MATCH((CUADRO!I$5&amp;$E184),'Hoja de Trabajo para listado'!$BC$151:$CB$151,0)),0)+IFERROR(INDEX('Hoja de Trabajo para listado'!$DE$153:$DG$274,MATCH($A184,'Hoja de Trabajo para listado'!$DE$153:$DE$1048576,0),MATCH((CUADRO!I$5&amp;$E184),'Hoja de Trabajo para listado'!$DE$151:$DG$151,0)),0)+IFERROR(INDEX('Hoja de Trabajo para listado'!$CD$155:$DC$1048576,MATCH($A184,'Hoja de Trabajo para listado'!$CD$155:$CD$1048576,0),MATCH((CUADRO!I$5&amp;$E184),'Hoja de Trabajo para listado'!$CD$151:$DC$151,0)),0)</f>
        <v>0</v>
      </c>
      <c r="J184" s="314">
        <f ca="1">+IFERROR(INDEX('Hoja de Trabajo para listado'!$A$155:$Z$1048576,MATCH($A184,'Hoja de Trabajo para listado'!$A$155:$A$1048576,0),MATCH((CUADRO!J$5&amp;$E184),'Hoja de Trabajo para listado'!$A$151:$Z$151,0)),0)+IFERROR(INDEX('Hoja de Trabajo para listado'!$AB$155:$BA$1048576,MATCH($A184,'Hoja de Trabajo para listado'!$AB$155:$AB$1048576,0),MATCH((CUADRO!J$5&amp;$E184),'Hoja de Trabajo para listado'!$AB$151:$BA$151,0)),0)+IFERROR(INDEX('Hoja de Trabajo para listado'!$BC$155:$CB$1048576,MATCH($A184,'Hoja de Trabajo para listado'!$BC$155:$BC$1048576,0),MATCH((CUADRO!J$5&amp;$E184),'Hoja de Trabajo para listado'!$BC$151:$CB$151,0)),0)+IFERROR(INDEX('Hoja de Trabajo para listado'!$DE$153:$DG$274,MATCH($A184,'Hoja de Trabajo para listado'!$DE$153:$DE$1048576,0),MATCH((CUADRO!J$5&amp;$E184),'Hoja de Trabajo para listado'!$DE$151:$DG$151,0)),0)+IFERROR(INDEX('Hoja de Trabajo para listado'!$CD$155:$DC$1048576,MATCH($A184,'Hoja de Trabajo para listado'!$CD$155:$CD$1048576,0),MATCH((CUADRO!J$5&amp;$E184),'Hoja de Trabajo para listado'!$CD$151:$DC$151,0)),0)</f>
        <v>0</v>
      </c>
      <c r="K184" s="314">
        <f ca="1">+IFERROR(INDEX('Hoja de Trabajo para listado'!$A$155:$Z$1048576,MATCH($A184,'Hoja de Trabajo para listado'!$A$155:$A$1048576,0),MATCH((CUADRO!K$5&amp;$E184),'Hoja de Trabajo para listado'!$A$151:$Z$151,0)),0)+IFERROR(INDEX('Hoja de Trabajo para listado'!$AB$155:$BA$1048576,MATCH($A184,'Hoja de Trabajo para listado'!$AB$155:$AB$1048576,0),MATCH((CUADRO!K$5&amp;$E184),'Hoja de Trabajo para listado'!$AB$151:$BA$151,0)),0)+IFERROR(INDEX('Hoja de Trabajo para listado'!$BC$155:$CB$1048576,MATCH($A184,'Hoja de Trabajo para listado'!$BC$155:$BC$1048576,0),MATCH((CUADRO!K$5&amp;$E184),'Hoja de Trabajo para listado'!$BC$151:$CB$151,0)),0)+IFERROR(INDEX('Hoja de Trabajo para listado'!$DE$153:$DG$274,MATCH($A184,'Hoja de Trabajo para listado'!$DE$153:$DE$1048576,0),MATCH((CUADRO!K$5&amp;$E184),'Hoja de Trabajo para listado'!$DE$151:$DG$151,0)),0)+IFERROR(INDEX('Hoja de Trabajo para listado'!$CD$155:$DC$1048576,MATCH($A184,'Hoja de Trabajo para listado'!$CD$155:$CD$1048576,0),MATCH((CUADRO!K$5&amp;$E184),'Hoja de Trabajo para listado'!$CD$151:$DC$151,0)),0)</f>
        <v>0</v>
      </c>
      <c r="L184" s="314">
        <f ca="1">+IFERROR(INDEX('Hoja de Trabajo para listado'!$A$155:$Z$1048576,MATCH($A184,'Hoja de Trabajo para listado'!$A$155:$A$1048576,0),MATCH((CUADRO!L$5&amp;$E184),'Hoja de Trabajo para listado'!$A$151:$Z$151,0)),0)+IFERROR(INDEX('Hoja de Trabajo para listado'!$AB$155:$BA$1048576,MATCH($A184,'Hoja de Trabajo para listado'!$AB$155:$AB$1048576,0),MATCH((CUADRO!L$5&amp;$E184),'Hoja de Trabajo para listado'!$AB$151:$BA$151,0)),0)+IFERROR(INDEX('Hoja de Trabajo para listado'!$BC$155:$CB$1048576,MATCH($A184,'Hoja de Trabajo para listado'!$BC$155:$BC$1048576,0),MATCH((CUADRO!L$5&amp;$E184),'Hoja de Trabajo para listado'!$BC$151:$CB$151,0)),0)+IFERROR(INDEX('Hoja de Trabajo para listado'!$DE$153:$DG$274,MATCH($A184,'Hoja de Trabajo para listado'!$DE$153:$DE$1048576,0),MATCH((CUADRO!L$5&amp;$E184),'Hoja de Trabajo para listado'!$DE$151:$DG$151,0)),0)+IFERROR(INDEX('Hoja de Trabajo para listado'!$CD$155:$DC$1048576,MATCH($A184,'Hoja de Trabajo para listado'!$CD$155:$CD$1048576,0),MATCH((CUADRO!L$5&amp;$E184),'Hoja de Trabajo para listado'!$CD$151:$DC$151,0)),0)</f>
        <v>0</v>
      </c>
      <c r="M184" s="314">
        <f ca="1">+IFERROR(INDEX('Hoja de Trabajo para listado'!$A$155:$Z$1048576,MATCH($A184,'Hoja de Trabajo para listado'!$A$155:$A$1048576,0),MATCH((CUADRO!M$5&amp;$E184),'Hoja de Trabajo para listado'!$A$151:$Z$151,0)),0)+IFERROR(INDEX('Hoja de Trabajo para listado'!$AB$155:$BA$1048576,MATCH($A184,'Hoja de Trabajo para listado'!$AB$155:$AB$1048576,0),MATCH((CUADRO!M$5&amp;$E184),'Hoja de Trabajo para listado'!$AB$151:$BA$151,0)),0)+IFERROR(INDEX('Hoja de Trabajo para listado'!$BC$155:$CB$1048576,MATCH($A184,'Hoja de Trabajo para listado'!$BC$155:$BC$1048576,0),MATCH((CUADRO!M$5&amp;$E184),'Hoja de Trabajo para listado'!$BC$151:$CB$151,0)),0)+IFERROR(INDEX('Hoja de Trabajo para listado'!$DE$153:$DG$274,MATCH($A184,'Hoja de Trabajo para listado'!$DE$153:$DE$1048576,0),MATCH((CUADRO!M$5&amp;$E184),'Hoja de Trabajo para listado'!$DE$151:$DG$151,0)),0)+IFERROR(INDEX('Hoja de Trabajo para listado'!$CD$155:$DC$1048576,MATCH($A184,'Hoja de Trabajo para listado'!$CD$155:$CD$1048576,0),MATCH((CUADRO!M$5&amp;$E184),'Hoja de Trabajo para listado'!$CD$151:$DC$151,0)),0)</f>
        <v>0</v>
      </c>
      <c r="N184" s="314">
        <f ca="1">+IFERROR(INDEX('Hoja de Trabajo para listado'!$A$155:$Z$1048576,MATCH($A184,'Hoja de Trabajo para listado'!$A$155:$A$1048576,0),MATCH((CUADRO!N$5&amp;$E184),'Hoja de Trabajo para listado'!$A$151:$Z$151,0)),0)+IFERROR(INDEX('Hoja de Trabajo para listado'!$AB$155:$BA$1048576,MATCH($A184,'Hoja de Trabajo para listado'!$AB$155:$AB$1048576,0),MATCH((CUADRO!N$5&amp;$E184),'Hoja de Trabajo para listado'!$AB$151:$BA$151,0)),0)+IFERROR(INDEX('Hoja de Trabajo para listado'!$BC$155:$CB$1048576,MATCH($A184,'Hoja de Trabajo para listado'!$BC$155:$BC$1048576,0),MATCH((CUADRO!N$5&amp;$E184),'Hoja de Trabajo para listado'!$BC$151:$CB$151,0)),0)+IFERROR(INDEX('Hoja de Trabajo para listado'!$DE$153:$DG$274,MATCH($A184,'Hoja de Trabajo para listado'!$DE$153:$DE$1048576,0),MATCH((CUADRO!N$5&amp;$E184),'Hoja de Trabajo para listado'!$DE$151:$DG$151,0)),0)+IFERROR(INDEX('Hoja de Trabajo para listado'!$CD$155:$DC$1048576,MATCH($A184,'Hoja de Trabajo para listado'!$CD$155:$CD$1048576,0),MATCH((CUADRO!N$5&amp;$E184),'Hoja de Trabajo para listado'!$CD$151:$DC$151,0)),0)</f>
        <v>0</v>
      </c>
      <c r="O184" s="314">
        <f ca="1">+IFERROR(INDEX('Hoja de Trabajo para listado'!$A$155:$Z$1048576,MATCH($A184,'Hoja de Trabajo para listado'!$A$155:$A$1048576,0),MATCH((CUADRO!O$5&amp;$E184),'Hoja de Trabajo para listado'!$A$151:$Z$151,0)),0)+IFERROR(INDEX('Hoja de Trabajo para listado'!$AB$155:$BA$1048576,MATCH($A184,'Hoja de Trabajo para listado'!$AB$155:$AB$1048576,0),MATCH((CUADRO!O$5&amp;$E184),'Hoja de Trabajo para listado'!$AB$151:$BA$151,0)),0)+IFERROR(INDEX('Hoja de Trabajo para listado'!$BC$155:$CB$1048576,MATCH($A184,'Hoja de Trabajo para listado'!$BC$155:$BC$1048576,0),MATCH((CUADRO!O$5&amp;$E184),'Hoja de Trabajo para listado'!$BC$151:$CB$151,0)),0)+IFERROR(INDEX('Hoja de Trabajo para listado'!$DE$153:$DG$274,MATCH($A184,'Hoja de Trabajo para listado'!$DE$153:$DE$1048576,0),MATCH((CUADRO!O$5&amp;$E184),'Hoja de Trabajo para listado'!$DE$151:$DG$151,0)),0)+IFERROR(INDEX('Hoja de Trabajo para listado'!$CD$155:$DC$1048576,MATCH($A184,'Hoja de Trabajo para listado'!$CD$155:$CD$1048576,0),MATCH((CUADRO!O$5&amp;$E184),'Hoja de Trabajo para listado'!$CD$151:$DC$151,0)),0)</f>
        <v>0</v>
      </c>
      <c r="P184" s="314">
        <f ca="1">+IFERROR(INDEX('Hoja de Trabajo para listado'!$A$155:$Z$1048576,MATCH($A184,'Hoja de Trabajo para listado'!$A$155:$A$1048576,0),MATCH((CUADRO!P$5&amp;$E184),'Hoja de Trabajo para listado'!$A$151:$Z$151,0)),0)+IFERROR(INDEX('Hoja de Trabajo para listado'!$AB$155:$BA$1048576,MATCH($A184,'Hoja de Trabajo para listado'!$AB$155:$AB$1048576,0),MATCH((CUADRO!P$5&amp;$E184),'Hoja de Trabajo para listado'!$AB$151:$BA$151,0)),0)+IFERROR(INDEX('Hoja de Trabajo para listado'!$BC$155:$CB$1048576,MATCH($A184,'Hoja de Trabajo para listado'!$BC$155:$BC$1048576,0),MATCH((CUADRO!P$5&amp;$E184),'Hoja de Trabajo para listado'!$BC$151:$CB$151,0)),0)+IFERROR(INDEX('Hoja de Trabajo para listado'!$DE$153:$DG$274,MATCH($A184,'Hoja de Trabajo para listado'!$DE$153:$DE$1048576,0),MATCH((CUADRO!P$5&amp;$E184),'Hoja de Trabajo para listado'!$DE$151:$DG$151,0)),0)+IFERROR(INDEX('Hoja de Trabajo para listado'!$CD$155:$DC$1048576,MATCH($A184,'Hoja de Trabajo para listado'!$CD$155:$CD$1048576,0),MATCH((CUADRO!P$5&amp;$E184),'Hoja de Trabajo para listado'!$CD$151:$DC$151,0)),0)</f>
        <v>0</v>
      </c>
      <c r="Q184" s="314">
        <f ca="1">+IFERROR(INDEX('Hoja de Trabajo para listado'!$A$155:$Z$1048576,MATCH($A184,'Hoja de Trabajo para listado'!$A$155:$A$1048576,0),MATCH((CUADRO!Q$5&amp;$E184),'Hoja de Trabajo para listado'!$A$151:$Z$151,0)),0)+IFERROR(INDEX('Hoja de Trabajo para listado'!$AB$155:$BA$1048576,MATCH($A184,'Hoja de Trabajo para listado'!$AB$155:$AB$1048576,0),MATCH((CUADRO!Q$5&amp;$E184),'Hoja de Trabajo para listado'!$AB$151:$BA$151,0)),0)+IFERROR(INDEX('Hoja de Trabajo para listado'!$BC$155:$CB$1048576,MATCH($A184,'Hoja de Trabajo para listado'!$BC$155:$BC$1048576,0),MATCH((CUADRO!Q$5&amp;$E184),'Hoja de Trabajo para listado'!$BC$151:$CB$151,0)),0)+IFERROR(INDEX('Hoja de Trabajo para listado'!$DE$153:$DG$274,MATCH($A184,'Hoja de Trabajo para listado'!$DE$153:$DE$1048576,0),MATCH((CUADRO!Q$5&amp;$E184),'Hoja de Trabajo para listado'!$DE$151:$DG$151,0)),0)+IFERROR(INDEX('Hoja de Trabajo para listado'!$CD$155:$DC$1048576,MATCH($A184,'Hoja de Trabajo para listado'!$CD$155:$CD$1048576,0),MATCH((CUADRO!Q$5&amp;$E184),'Hoja de Trabajo para listado'!$CD$151:$DC$151,0)),0)</f>
        <v>0</v>
      </c>
      <c r="R184" s="314">
        <f t="shared" ca="1" si="4"/>
        <v>0</v>
      </c>
      <c r="S184" s="345"/>
      <c r="T184" s="314">
        <f ca="1">+T185</f>
        <v>0</v>
      </c>
      <c r="U184" s="313">
        <f t="shared" si="5"/>
        <v>1</v>
      </c>
      <c r="V184" s="319" t="str">
        <f>+VLOOKUP(A184,bd_lista!$A$3:$E$593,5,FALSE)</f>
        <v>Gobiernos Autonomos Municipales</v>
      </c>
      <c r="W184" s="425" t="str">
        <f>+V184</f>
        <v>Gobiernos Autonomos Municipales</v>
      </c>
    </row>
    <row r="185" spans="1:23" ht="15" hidden="1" customHeight="1">
      <c r="A185" s="323">
        <v>1126</v>
      </c>
      <c r="B185" s="428"/>
      <c r="C185" s="319" t="str">
        <f>+VLOOKUP(A185,bd_lista!$A$3:$C$593,3,FALSE)</f>
        <v>Gobierno Autónomo Municipal de Villa Vaca Guzmán</v>
      </c>
      <c r="D185" s="430"/>
      <c r="E185" s="347" t="s">
        <v>1419</v>
      </c>
      <c r="F185" s="316">
        <f ca="1">+IFERROR(INDEX('Hoja de Trabajo para listado'!$A$155:$Z$1048576,MATCH($A185,'Hoja de Trabajo para listado'!$A$155:$A$1048576,0),MATCH((CUADRO!F$5&amp;$E185),'Hoja de Trabajo para listado'!$A$151:$Z$151,0)),0)+IFERROR(INDEX('Hoja de Trabajo para listado'!$AB$155:$BA$1048576,MATCH($A185,'Hoja de Trabajo para listado'!$AB$155:$AB$1048576,0),MATCH((CUADRO!F$5&amp;$E185),'Hoja de Trabajo para listado'!$AB$151:$BA$151,0)),0)+IFERROR(INDEX('Hoja de Trabajo para listado'!$BC$155:$CB$1048576,MATCH($A185,'Hoja de Trabajo para listado'!$BC$155:$BC$1048576,0),MATCH((CUADRO!F$5&amp;$E185),'Hoja de Trabajo para listado'!$BC$151:$CB$151,0)),0)+IFERROR(INDEX('Hoja de Trabajo para listado'!$DE$153:$DG$274,MATCH($A185,'Hoja de Trabajo para listado'!$DE$153:$DE$1048576,0),MATCH((CUADRO!F$5&amp;$E185),'Hoja de Trabajo para listado'!$DE$151:$DG$151,0)),0)+IFERROR(INDEX('Hoja de Trabajo para listado'!$CD$155:$DC$1048576,MATCH($A185,'Hoja de Trabajo para listado'!$CD$155:$CD$1048576,0),MATCH((CUADRO!F$5&amp;$E185),'Hoja de Trabajo para listado'!$CD$151:$DC$151,0)),0)</f>
        <v>0</v>
      </c>
      <c r="G185" s="316">
        <f ca="1">+IFERROR(INDEX('Hoja de Trabajo para listado'!$A$155:$Z$1048576,MATCH($A185,'Hoja de Trabajo para listado'!$A$155:$A$1048576,0),MATCH((CUADRO!G$5&amp;$E185),'Hoja de Trabajo para listado'!$A$151:$Z$151,0)),0)+IFERROR(INDEX('Hoja de Trabajo para listado'!$AB$155:$BA$1048576,MATCH($A185,'Hoja de Trabajo para listado'!$AB$155:$AB$1048576,0),MATCH((CUADRO!G$5&amp;$E185),'Hoja de Trabajo para listado'!$AB$151:$BA$151,0)),0)+IFERROR(INDEX('Hoja de Trabajo para listado'!$BC$155:$CB$1048576,MATCH($A185,'Hoja de Trabajo para listado'!$BC$155:$BC$1048576,0),MATCH((CUADRO!G$5&amp;$E185),'Hoja de Trabajo para listado'!$BC$151:$CB$151,0)),0)+IFERROR(INDEX('Hoja de Trabajo para listado'!$DE$153:$DG$274,MATCH($A185,'Hoja de Trabajo para listado'!$DE$153:$DE$1048576,0),MATCH((CUADRO!G$5&amp;$E185),'Hoja de Trabajo para listado'!$DE$151:$DG$151,0)),0)+IFERROR(INDEX('Hoja de Trabajo para listado'!$CD$155:$DC$1048576,MATCH($A185,'Hoja de Trabajo para listado'!$CD$155:$CD$1048576,0),MATCH((CUADRO!G$5&amp;$E185),'Hoja de Trabajo para listado'!$CD$151:$DC$151,0)),0)</f>
        <v>0</v>
      </c>
      <c r="H185" s="316">
        <f ca="1">+IFERROR(INDEX('Hoja de Trabajo para listado'!$A$155:$Z$1048576,MATCH($A185,'Hoja de Trabajo para listado'!$A$155:$A$1048576,0),MATCH((CUADRO!H$5&amp;$E185),'Hoja de Trabajo para listado'!$A$151:$Z$151,0)),0)+IFERROR(INDEX('Hoja de Trabajo para listado'!$AB$155:$BA$1048576,MATCH($A185,'Hoja de Trabajo para listado'!$AB$155:$AB$1048576,0),MATCH((CUADRO!H$5&amp;$E185),'Hoja de Trabajo para listado'!$AB$151:$BA$151,0)),0)+IFERROR(INDEX('Hoja de Trabajo para listado'!$BC$155:$CB$1048576,MATCH($A185,'Hoja de Trabajo para listado'!$BC$155:$BC$1048576,0),MATCH((CUADRO!H$5&amp;$E185),'Hoja de Trabajo para listado'!$BC$151:$CB$151,0)),0)+IFERROR(INDEX('Hoja de Trabajo para listado'!$DE$153:$DG$274,MATCH($A185,'Hoja de Trabajo para listado'!$DE$153:$DE$1048576,0),MATCH((CUADRO!H$5&amp;$E185),'Hoja de Trabajo para listado'!$DE$151:$DG$151,0)),0)+IFERROR(INDEX('Hoja de Trabajo para listado'!$CD$155:$DC$1048576,MATCH($A185,'Hoja de Trabajo para listado'!$CD$155:$CD$1048576,0),MATCH((CUADRO!H$5&amp;$E185),'Hoja de Trabajo para listado'!$CD$151:$DC$151,0)),0)</f>
        <v>0</v>
      </c>
      <c r="I185" s="316">
        <f ca="1">+IFERROR(INDEX('Hoja de Trabajo para listado'!$A$155:$Z$1048576,MATCH($A185,'Hoja de Trabajo para listado'!$A$155:$A$1048576,0),MATCH((CUADRO!I$5&amp;$E185),'Hoja de Trabajo para listado'!$A$151:$Z$151,0)),0)+IFERROR(INDEX('Hoja de Trabajo para listado'!$AB$155:$BA$1048576,MATCH($A185,'Hoja de Trabajo para listado'!$AB$155:$AB$1048576,0),MATCH((CUADRO!I$5&amp;$E185),'Hoja de Trabajo para listado'!$AB$151:$BA$151,0)),0)+IFERROR(INDEX('Hoja de Trabajo para listado'!$BC$155:$CB$1048576,MATCH($A185,'Hoja de Trabajo para listado'!$BC$155:$BC$1048576,0),MATCH((CUADRO!I$5&amp;$E185),'Hoja de Trabajo para listado'!$BC$151:$CB$151,0)),0)+IFERROR(INDEX('Hoja de Trabajo para listado'!$DE$153:$DG$274,MATCH($A185,'Hoja de Trabajo para listado'!$DE$153:$DE$1048576,0),MATCH((CUADRO!I$5&amp;$E185),'Hoja de Trabajo para listado'!$DE$151:$DG$151,0)),0)+IFERROR(INDEX('Hoja de Trabajo para listado'!$CD$155:$DC$1048576,MATCH($A185,'Hoja de Trabajo para listado'!$CD$155:$CD$1048576,0),MATCH((CUADRO!I$5&amp;$E185),'Hoja de Trabajo para listado'!$CD$151:$DC$151,0)),0)</f>
        <v>0</v>
      </c>
      <c r="J185" s="316">
        <f ca="1">+IFERROR(INDEX('Hoja de Trabajo para listado'!$A$155:$Z$1048576,MATCH($A185,'Hoja de Trabajo para listado'!$A$155:$A$1048576,0),MATCH((CUADRO!J$5&amp;$E185),'Hoja de Trabajo para listado'!$A$151:$Z$151,0)),0)+IFERROR(INDEX('Hoja de Trabajo para listado'!$AB$155:$BA$1048576,MATCH($A185,'Hoja de Trabajo para listado'!$AB$155:$AB$1048576,0),MATCH((CUADRO!J$5&amp;$E185),'Hoja de Trabajo para listado'!$AB$151:$BA$151,0)),0)+IFERROR(INDEX('Hoja de Trabajo para listado'!$BC$155:$CB$1048576,MATCH($A185,'Hoja de Trabajo para listado'!$BC$155:$BC$1048576,0),MATCH((CUADRO!J$5&amp;$E185),'Hoja de Trabajo para listado'!$BC$151:$CB$151,0)),0)+IFERROR(INDEX('Hoja de Trabajo para listado'!$DE$153:$DG$274,MATCH($A185,'Hoja de Trabajo para listado'!$DE$153:$DE$1048576,0),MATCH((CUADRO!J$5&amp;$E185),'Hoja de Trabajo para listado'!$DE$151:$DG$151,0)),0)+IFERROR(INDEX('Hoja de Trabajo para listado'!$CD$155:$DC$1048576,MATCH($A185,'Hoja de Trabajo para listado'!$CD$155:$CD$1048576,0),MATCH((CUADRO!J$5&amp;$E185),'Hoja de Trabajo para listado'!$CD$151:$DC$151,0)),0)</f>
        <v>0</v>
      </c>
      <c r="K185" s="316">
        <f ca="1">+IFERROR(INDEX('Hoja de Trabajo para listado'!$A$155:$Z$1048576,MATCH($A185,'Hoja de Trabajo para listado'!$A$155:$A$1048576,0),MATCH((CUADRO!K$5&amp;$E185),'Hoja de Trabajo para listado'!$A$151:$Z$151,0)),0)+IFERROR(INDEX('Hoja de Trabajo para listado'!$AB$155:$BA$1048576,MATCH($A185,'Hoja de Trabajo para listado'!$AB$155:$AB$1048576,0),MATCH((CUADRO!K$5&amp;$E185),'Hoja de Trabajo para listado'!$AB$151:$BA$151,0)),0)+IFERROR(INDEX('Hoja de Trabajo para listado'!$BC$155:$CB$1048576,MATCH($A185,'Hoja de Trabajo para listado'!$BC$155:$BC$1048576,0),MATCH((CUADRO!K$5&amp;$E185),'Hoja de Trabajo para listado'!$BC$151:$CB$151,0)),0)+IFERROR(INDEX('Hoja de Trabajo para listado'!$DE$153:$DG$274,MATCH($A185,'Hoja de Trabajo para listado'!$DE$153:$DE$1048576,0),MATCH((CUADRO!K$5&amp;$E185),'Hoja de Trabajo para listado'!$DE$151:$DG$151,0)),0)+IFERROR(INDEX('Hoja de Trabajo para listado'!$CD$155:$DC$1048576,MATCH($A185,'Hoja de Trabajo para listado'!$CD$155:$CD$1048576,0),MATCH((CUADRO!K$5&amp;$E185),'Hoja de Trabajo para listado'!$CD$151:$DC$151,0)),0)</f>
        <v>0</v>
      </c>
      <c r="L185" s="316">
        <f ca="1">+IFERROR(INDEX('Hoja de Trabajo para listado'!$A$155:$Z$1048576,MATCH($A185,'Hoja de Trabajo para listado'!$A$155:$A$1048576,0),MATCH((CUADRO!L$5&amp;$E185),'Hoja de Trabajo para listado'!$A$151:$Z$151,0)),0)+IFERROR(INDEX('Hoja de Trabajo para listado'!$AB$155:$BA$1048576,MATCH($A185,'Hoja de Trabajo para listado'!$AB$155:$AB$1048576,0),MATCH((CUADRO!L$5&amp;$E185),'Hoja de Trabajo para listado'!$AB$151:$BA$151,0)),0)+IFERROR(INDEX('Hoja de Trabajo para listado'!$BC$155:$CB$1048576,MATCH($A185,'Hoja de Trabajo para listado'!$BC$155:$BC$1048576,0),MATCH((CUADRO!L$5&amp;$E185),'Hoja de Trabajo para listado'!$BC$151:$CB$151,0)),0)+IFERROR(INDEX('Hoja de Trabajo para listado'!$DE$153:$DG$274,MATCH($A185,'Hoja de Trabajo para listado'!$DE$153:$DE$1048576,0),MATCH((CUADRO!L$5&amp;$E185),'Hoja de Trabajo para listado'!$DE$151:$DG$151,0)),0)+IFERROR(INDEX('Hoja de Trabajo para listado'!$CD$155:$DC$1048576,MATCH($A185,'Hoja de Trabajo para listado'!$CD$155:$CD$1048576,0),MATCH((CUADRO!L$5&amp;$E185),'Hoja de Trabajo para listado'!$CD$151:$DC$151,0)),0)</f>
        <v>0</v>
      </c>
      <c r="M185" s="316">
        <f ca="1">+IFERROR(INDEX('Hoja de Trabajo para listado'!$A$155:$Z$1048576,MATCH($A185,'Hoja de Trabajo para listado'!$A$155:$A$1048576,0),MATCH((CUADRO!M$5&amp;$E185),'Hoja de Trabajo para listado'!$A$151:$Z$151,0)),0)+IFERROR(INDEX('Hoja de Trabajo para listado'!$AB$155:$BA$1048576,MATCH($A185,'Hoja de Trabajo para listado'!$AB$155:$AB$1048576,0),MATCH((CUADRO!M$5&amp;$E185),'Hoja de Trabajo para listado'!$AB$151:$BA$151,0)),0)+IFERROR(INDEX('Hoja de Trabajo para listado'!$BC$155:$CB$1048576,MATCH($A185,'Hoja de Trabajo para listado'!$BC$155:$BC$1048576,0),MATCH((CUADRO!M$5&amp;$E185),'Hoja de Trabajo para listado'!$BC$151:$CB$151,0)),0)+IFERROR(INDEX('Hoja de Trabajo para listado'!$DE$153:$DG$274,MATCH($A185,'Hoja de Trabajo para listado'!$DE$153:$DE$1048576,0),MATCH((CUADRO!M$5&amp;$E185),'Hoja de Trabajo para listado'!$DE$151:$DG$151,0)),0)+IFERROR(INDEX('Hoja de Trabajo para listado'!$CD$155:$DC$1048576,MATCH($A185,'Hoja de Trabajo para listado'!$CD$155:$CD$1048576,0),MATCH((CUADRO!M$5&amp;$E185),'Hoja de Trabajo para listado'!$CD$151:$DC$151,0)),0)</f>
        <v>0</v>
      </c>
      <c r="N185" s="316">
        <f ca="1">+IFERROR(INDEX('Hoja de Trabajo para listado'!$A$155:$Z$1048576,MATCH($A185,'Hoja de Trabajo para listado'!$A$155:$A$1048576,0),MATCH((CUADRO!N$5&amp;$E185),'Hoja de Trabajo para listado'!$A$151:$Z$151,0)),0)+IFERROR(INDEX('Hoja de Trabajo para listado'!$AB$155:$BA$1048576,MATCH($A185,'Hoja de Trabajo para listado'!$AB$155:$AB$1048576,0),MATCH((CUADRO!N$5&amp;$E185),'Hoja de Trabajo para listado'!$AB$151:$BA$151,0)),0)+IFERROR(INDEX('Hoja de Trabajo para listado'!$BC$155:$CB$1048576,MATCH($A185,'Hoja de Trabajo para listado'!$BC$155:$BC$1048576,0),MATCH((CUADRO!N$5&amp;$E185),'Hoja de Trabajo para listado'!$BC$151:$CB$151,0)),0)+IFERROR(INDEX('Hoja de Trabajo para listado'!$DE$153:$DG$274,MATCH($A185,'Hoja de Trabajo para listado'!$DE$153:$DE$1048576,0),MATCH((CUADRO!N$5&amp;$E185),'Hoja de Trabajo para listado'!$DE$151:$DG$151,0)),0)+IFERROR(INDEX('Hoja de Trabajo para listado'!$CD$155:$DC$1048576,MATCH($A185,'Hoja de Trabajo para listado'!$CD$155:$CD$1048576,0),MATCH((CUADRO!N$5&amp;$E185),'Hoja de Trabajo para listado'!$CD$151:$DC$151,0)),0)</f>
        <v>0</v>
      </c>
      <c r="O185" s="316">
        <f ca="1">+IFERROR(INDEX('Hoja de Trabajo para listado'!$A$155:$Z$1048576,MATCH($A185,'Hoja de Trabajo para listado'!$A$155:$A$1048576,0),MATCH((CUADRO!O$5&amp;$E185),'Hoja de Trabajo para listado'!$A$151:$Z$151,0)),0)+IFERROR(INDEX('Hoja de Trabajo para listado'!$AB$155:$BA$1048576,MATCH($A185,'Hoja de Trabajo para listado'!$AB$155:$AB$1048576,0),MATCH((CUADRO!O$5&amp;$E185),'Hoja de Trabajo para listado'!$AB$151:$BA$151,0)),0)+IFERROR(INDEX('Hoja de Trabajo para listado'!$BC$155:$CB$1048576,MATCH($A185,'Hoja de Trabajo para listado'!$BC$155:$BC$1048576,0),MATCH((CUADRO!O$5&amp;$E185),'Hoja de Trabajo para listado'!$BC$151:$CB$151,0)),0)+IFERROR(INDEX('Hoja de Trabajo para listado'!$DE$153:$DG$274,MATCH($A185,'Hoja de Trabajo para listado'!$DE$153:$DE$1048576,0),MATCH((CUADRO!O$5&amp;$E185),'Hoja de Trabajo para listado'!$DE$151:$DG$151,0)),0)+IFERROR(INDEX('Hoja de Trabajo para listado'!$CD$155:$DC$1048576,MATCH($A185,'Hoja de Trabajo para listado'!$CD$155:$CD$1048576,0),MATCH((CUADRO!O$5&amp;$E185),'Hoja de Trabajo para listado'!$CD$151:$DC$151,0)),0)</f>
        <v>0</v>
      </c>
      <c r="P185" s="316">
        <f ca="1">+IFERROR(INDEX('Hoja de Trabajo para listado'!$A$155:$Z$1048576,MATCH($A185,'Hoja de Trabajo para listado'!$A$155:$A$1048576,0),MATCH((CUADRO!P$5&amp;$E185),'Hoja de Trabajo para listado'!$A$151:$Z$151,0)),0)+IFERROR(INDEX('Hoja de Trabajo para listado'!$AB$155:$BA$1048576,MATCH($A185,'Hoja de Trabajo para listado'!$AB$155:$AB$1048576,0),MATCH((CUADRO!P$5&amp;$E185),'Hoja de Trabajo para listado'!$AB$151:$BA$151,0)),0)+IFERROR(INDEX('Hoja de Trabajo para listado'!$BC$155:$CB$1048576,MATCH($A185,'Hoja de Trabajo para listado'!$BC$155:$BC$1048576,0),MATCH((CUADRO!P$5&amp;$E185),'Hoja de Trabajo para listado'!$BC$151:$CB$151,0)),0)+IFERROR(INDEX('Hoja de Trabajo para listado'!$DE$153:$DG$274,MATCH($A185,'Hoja de Trabajo para listado'!$DE$153:$DE$1048576,0),MATCH((CUADRO!P$5&amp;$E185),'Hoja de Trabajo para listado'!$DE$151:$DG$151,0)),0)+IFERROR(INDEX('Hoja de Trabajo para listado'!$CD$155:$DC$1048576,MATCH($A185,'Hoja de Trabajo para listado'!$CD$155:$CD$1048576,0),MATCH((CUADRO!P$5&amp;$E185),'Hoja de Trabajo para listado'!$CD$151:$DC$151,0)),0)</f>
        <v>0</v>
      </c>
      <c r="Q185" s="316">
        <f ca="1">+IFERROR(INDEX('Hoja de Trabajo para listado'!$A$155:$Z$1048576,MATCH($A185,'Hoja de Trabajo para listado'!$A$155:$A$1048576,0),MATCH((CUADRO!Q$5&amp;$E185),'Hoja de Trabajo para listado'!$A$151:$Z$151,0)),0)+IFERROR(INDEX('Hoja de Trabajo para listado'!$AB$155:$BA$1048576,MATCH($A185,'Hoja de Trabajo para listado'!$AB$155:$AB$1048576,0),MATCH((CUADRO!Q$5&amp;$E185),'Hoja de Trabajo para listado'!$AB$151:$BA$151,0)),0)+IFERROR(INDEX('Hoja de Trabajo para listado'!$BC$155:$CB$1048576,MATCH($A185,'Hoja de Trabajo para listado'!$BC$155:$BC$1048576,0),MATCH((CUADRO!Q$5&amp;$E185),'Hoja de Trabajo para listado'!$BC$151:$CB$151,0)),0)+IFERROR(INDEX('Hoja de Trabajo para listado'!$DE$153:$DG$274,MATCH($A185,'Hoja de Trabajo para listado'!$DE$153:$DE$1048576,0),MATCH((CUADRO!Q$5&amp;$E185),'Hoja de Trabajo para listado'!$DE$151:$DG$151,0)),0)+IFERROR(INDEX('Hoja de Trabajo para listado'!$CD$155:$DC$1048576,MATCH($A185,'Hoja de Trabajo para listado'!$CD$155:$CD$1048576,0),MATCH((CUADRO!Q$5&amp;$E185),'Hoja de Trabajo para listado'!$CD$151:$DC$151,0)),0)</f>
        <v>0</v>
      </c>
      <c r="R185" s="316">
        <f t="shared" ca="1" si="4"/>
        <v>0</v>
      </c>
      <c r="S185" s="344">
        <f ca="1">+R184+R185</f>
        <v>0</v>
      </c>
      <c r="T185" s="316">
        <f ca="1">+S185</f>
        <v>0</v>
      </c>
      <c r="U185" s="315">
        <f t="shared" si="5"/>
        <v>2</v>
      </c>
      <c r="V185" s="319" t="str">
        <f>+VLOOKUP(A185,bd_lista!$A$3:$E$593,5,FALSE)</f>
        <v>Gobiernos Autonomos Municipales</v>
      </c>
      <c r="W185" s="426"/>
    </row>
    <row r="186" spans="1:23" customFormat="1" ht="15" hidden="1" customHeight="1">
      <c r="A186" s="325">
        <v>1127</v>
      </c>
      <c r="B186" s="427">
        <f>+A186</f>
        <v>1127</v>
      </c>
      <c r="C186" s="318" t="str">
        <f>+VLOOKUP(A186,bd_lista!$A$3:$C$593,3,FALSE)</f>
        <v>Gobierno Autónomo Municipal de Villa de Huacaya</v>
      </c>
      <c r="D186" s="429" t="str">
        <f>+C186</f>
        <v>Gobierno Autónomo Municipal de Villa de Huacaya</v>
      </c>
      <c r="E186" s="346" t="s">
        <v>1418</v>
      </c>
      <c r="F186" s="314">
        <f ca="1">+IFERROR(INDEX('Hoja de Trabajo para listado'!$A$155:$Z$1048576,MATCH($A186,'Hoja de Trabajo para listado'!$A$155:$A$1048576,0),MATCH((CUADRO!F$5&amp;$E186),'Hoja de Trabajo para listado'!$A$151:$Z$151,0)),0)+IFERROR(INDEX('Hoja de Trabajo para listado'!$AB$155:$BA$1048576,MATCH($A186,'Hoja de Trabajo para listado'!$AB$155:$AB$1048576,0),MATCH((CUADRO!F$5&amp;$E186),'Hoja de Trabajo para listado'!$AB$151:$BA$151,0)),0)+IFERROR(INDEX('Hoja de Trabajo para listado'!$BC$155:$CB$1048576,MATCH($A186,'Hoja de Trabajo para listado'!$BC$155:$BC$1048576,0),MATCH((CUADRO!F$5&amp;$E186),'Hoja de Trabajo para listado'!$BC$151:$CB$151,0)),0)+IFERROR(INDEX('Hoja de Trabajo para listado'!$DE$153:$DG$274,MATCH($A186,'Hoja de Trabajo para listado'!$DE$153:$DE$1048576,0),MATCH((CUADRO!F$5&amp;$E186),'Hoja de Trabajo para listado'!$DE$151:$DG$151,0)),0)+IFERROR(INDEX('Hoja de Trabajo para listado'!$CD$155:$DC$1048576,MATCH($A186,'Hoja de Trabajo para listado'!$CD$155:$CD$1048576,0),MATCH((CUADRO!F$5&amp;$E186),'Hoja de Trabajo para listado'!$CD$151:$DC$151,0)),0)</f>
        <v>0</v>
      </c>
      <c r="G186" s="314">
        <f ca="1">+IFERROR(INDEX('Hoja de Trabajo para listado'!$A$155:$Z$1048576,MATCH($A186,'Hoja de Trabajo para listado'!$A$155:$A$1048576,0),MATCH((CUADRO!G$5&amp;$E186),'Hoja de Trabajo para listado'!$A$151:$Z$151,0)),0)+IFERROR(INDEX('Hoja de Trabajo para listado'!$AB$155:$BA$1048576,MATCH($A186,'Hoja de Trabajo para listado'!$AB$155:$AB$1048576,0),MATCH((CUADRO!G$5&amp;$E186),'Hoja de Trabajo para listado'!$AB$151:$BA$151,0)),0)+IFERROR(INDEX('Hoja de Trabajo para listado'!$BC$155:$CB$1048576,MATCH($A186,'Hoja de Trabajo para listado'!$BC$155:$BC$1048576,0),MATCH((CUADRO!G$5&amp;$E186),'Hoja de Trabajo para listado'!$BC$151:$CB$151,0)),0)+IFERROR(INDEX('Hoja de Trabajo para listado'!$DE$153:$DG$274,MATCH($A186,'Hoja de Trabajo para listado'!$DE$153:$DE$1048576,0),MATCH((CUADRO!G$5&amp;$E186),'Hoja de Trabajo para listado'!$DE$151:$DG$151,0)),0)+IFERROR(INDEX('Hoja de Trabajo para listado'!$CD$155:$DC$1048576,MATCH($A186,'Hoja de Trabajo para listado'!$CD$155:$CD$1048576,0),MATCH((CUADRO!G$5&amp;$E186),'Hoja de Trabajo para listado'!$CD$151:$DC$151,0)),0)</f>
        <v>0</v>
      </c>
      <c r="H186" s="314">
        <f ca="1">+IFERROR(INDEX('Hoja de Trabajo para listado'!$A$155:$Z$1048576,MATCH($A186,'Hoja de Trabajo para listado'!$A$155:$A$1048576,0),MATCH((CUADRO!H$5&amp;$E186),'Hoja de Trabajo para listado'!$A$151:$Z$151,0)),0)+IFERROR(INDEX('Hoja de Trabajo para listado'!$AB$155:$BA$1048576,MATCH($A186,'Hoja de Trabajo para listado'!$AB$155:$AB$1048576,0),MATCH((CUADRO!H$5&amp;$E186),'Hoja de Trabajo para listado'!$AB$151:$BA$151,0)),0)+IFERROR(INDEX('Hoja de Trabajo para listado'!$BC$155:$CB$1048576,MATCH($A186,'Hoja de Trabajo para listado'!$BC$155:$BC$1048576,0),MATCH((CUADRO!H$5&amp;$E186),'Hoja de Trabajo para listado'!$BC$151:$CB$151,0)),0)+IFERROR(INDEX('Hoja de Trabajo para listado'!$DE$153:$DG$274,MATCH($A186,'Hoja de Trabajo para listado'!$DE$153:$DE$1048576,0),MATCH((CUADRO!H$5&amp;$E186),'Hoja de Trabajo para listado'!$DE$151:$DG$151,0)),0)+IFERROR(INDEX('Hoja de Trabajo para listado'!$CD$155:$DC$1048576,MATCH($A186,'Hoja de Trabajo para listado'!$CD$155:$CD$1048576,0),MATCH((CUADRO!H$5&amp;$E186),'Hoja de Trabajo para listado'!$CD$151:$DC$151,0)),0)</f>
        <v>0</v>
      </c>
      <c r="I186" s="314">
        <f ca="1">+IFERROR(INDEX('Hoja de Trabajo para listado'!$A$155:$Z$1048576,MATCH($A186,'Hoja de Trabajo para listado'!$A$155:$A$1048576,0),MATCH((CUADRO!I$5&amp;$E186),'Hoja de Trabajo para listado'!$A$151:$Z$151,0)),0)+IFERROR(INDEX('Hoja de Trabajo para listado'!$AB$155:$BA$1048576,MATCH($A186,'Hoja de Trabajo para listado'!$AB$155:$AB$1048576,0),MATCH((CUADRO!I$5&amp;$E186),'Hoja de Trabajo para listado'!$AB$151:$BA$151,0)),0)+IFERROR(INDEX('Hoja de Trabajo para listado'!$BC$155:$CB$1048576,MATCH($A186,'Hoja de Trabajo para listado'!$BC$155:$BC$1048576,0),MATCH((CUADRO!I$5&amp;$E186),'Hoja de Trabajo para listado'!$BC$151:$CB$151,0)),0)+IFERROR(INDEX('Hoja de Trabajo para listado'!$DE$153:$DG$274,MATCH($A186,'Hoja de Trabajo para listado'!$DE$153:$DE$1048576,0),MATCH((CUADRO!I$5&amp;$E186),'Hoja de Trabajo para listado'!$DE$151:$DG$151,0)),0)+IFERROR(INDEX('Hoja de Trabajo para listado'!$CD$155:$DC$1048576,MATCH($A186,'Hoja de Trabajo para listado'!$CD$155:$CD$1048576,0),MATCH((CUADRO!I$5&amp;$E186),'Hoja de Trabajo para listado'!$CD$151:$DC$151,0)),0)</f>
        <v>0</v>
      </c>
      <c r="J186" s="314">
        <f ca="1">+IFERROR(INDEX('Hoja de Trabajo para listado'!$A$155:$Z$1048576,MATCH($A186,'Hoja de Trabajo para listado'!$A$155:$A$1048576,0),MATCH((CUADRO!J$5&amp;$E186),'Hoja de Trabajo para listado'!$A$151:$Z$151,0)),0)+IFERROR(INDEX('Hoja de Trabajo para listado'!$AB$155:$BA$1048576,MATCH($A186,'Hoja de Trabajo para listado'!$AB$155:$AB$1048576,0),MATCH((CUADRO!J$5&amp;$E186),'Hoja de Trabajo para listado'!$AB$151:$BA$151,0)),0)+IFERROR(INDEX('Hoja de Trabajo para listado'!$BC$155:$CB$1048576,MATCH($A186,'Hoja de Trabajo para listado'!$BC$155:$BC$1048576,0),MATCH((CUADRO!J$5&amp;$E186),'Hoja de Trabajo para listado'!$BC$151:$CB$151,0)),0)+IFERROR(INDEX('Hoja de Trabajo para listado'!$DE$153:$DG$274,MATCH($A186,'Hoja de Trabajo para listado'!$DE$153:$DE$1048576,0),MATCH((CUADRO!J$5&amp;$E186),'Hoja de Trabajo para listado'!$DE$151:$DG$151,0)),0)+IFERROR(INDEX('Hoja de Trabajo para listado'!$CD$155:$DC$1048576,MATCH($A186,'Hoja de Trabajo para listado'!$CD$155:$CD$1048576,0),MATCH((CUADRO!J$5&amp;$E186),'Hoja de Trabajo para listado'!$CD$151:$DC$151,0)),0)</f>
        <v>0</v>
      </c>
      <c r="K186" s="314">
        <f ca="1">+IFERROR(INDEX('Hoja de Trabajo para listado'!$A$155:$Z$1048576,MATCH($A186,'Hoja de Trabajo para listado'!$A$155:$A$1048576,0),MATCH((CUADRO!K$5&amp;$E186),'Hoja de Trabajo para listado'!$A$151:$Z$151,0)),0)+IFERROR(INDEX('Hoja de Trabajo para listado'!$AB$155:$BA$1048576,MATCH($A186,'Hoja de Trabajo para listado'!$AB$155:$AB$1048576,0),MATCH((CUADRO!K$5&amp;$E186),'Hoja de Trabajo para listado'!$AB$151:$BA$151,0)),0)+IFERROR(INDEX('Hoja de Trabajo para listado'!$BC$155:$CB$1048576,MATCH($A186,'Hoja de Trabajo para listado'!$BC$155:$BC$1048576,0),MATCH((CUADRO!K$5&amp;$E186),'Hoja de Trabajo para listado'!$BC$151:$CB$151,0)),0)+IFERROR(INDEX('Hoja de Trabajo para listado'!$DE$153:$DG$274,MATCH($A186,'Hoja de Trabajo para listado'!$DE$153:$DE$1048576,0),MATCH((CUADRO!K$5&amp;$E186),'Hoja de Trabajo para listado'!$DE$151:$DG$151,0)),0)+IFERROR(INDEX('Hoja de Trabajo para listado'!$CD$155:$DC$1048576,MATCH($A186,'Hoja de Trabajo para listado'!$CD$155:$CD$1048576,0),MATCH((CUADRO!K$5&amp;$E186),'Hoja de Trabajo para listado'!$CD$151:$DC$151,0)),0)</f>
        <v>0</v>
      </c>
      <c r="L186" s="314">
        <f ca="1">+IFERROR(INDEX('Hoja de Trabajo para listado'!$A$155:$Z$1048576,MATCH($A186,'Hoja de Trabajo para listado'!$A$155:$A$1048576,0),MATCH((CUADRO!L$5&amp;$E186),'Hoja de Trabajo para listado'!$A$151:$Z$151,0)),0)+IFERROR(INDEX('Hoja de Trabajo para listado'!$AB$155:$BA$1048576,MATCH($A186,'Hoja de Trabajo para listado'!$AB$155:$AB$1048576,0),MATCH((CUADRO!L$5&amp;$E186),'Hoja de Trabajo para listado'!$AB$151:$BA$151,0)),0)+IFERROR(INDEX('Hoja de Trabajo para listado'!$BC$155:$CB$1048576,MATCH($A186,'Hoja de Trabajo para listado'!$BC$155:$BC$1048576,0),MATCH((CUADRO!L$5&amp;$E186),'Hoja de Trabajo para listado'!$BC$151:$CB$151,0)),0)+IFERROR(INDEX('Hoja de Trabajo para listado'!$DE$153:$DG$274,MATCH($A186,'Hoja de Trabajo para listado'!$DE$153:$DE$1048576,0),MATCH((CUADRO!L$5&amp;$E186),'Hoja de Trabajo para listado'!$DE$151:$DG$151,0)),0)+IFERROR(INDEX('Hoja de Trabajo para listado'!$CD$155:$DC$1048576,MATCH($A186,'Hoja de Trabajo para listado'!$CD$155:$CD$1048576,0),MATCH((CUADRO!L$5&amp;$E186),'Hoja de Trabajo para listado'!$CD$151:$DC$151,0)),0)</f>
        <v>0</v>
      </c>
      <c r="M186" s="314">
        <f ca="1">+IFERROR(INDEX('Hoja de Trabajo para listado'!$A$155:$Z$1048576,MATCH($A186,'Hoja de Trabajo para listado'!$A$155:$A$1048576,0),MATCH((CUADRO!M$5&amp;$E186),'Hoja de Trabajo para listado'!$A$151:$Z$151,0)),0)+IFERROR(INDEX('Hoja de Trabajo para listado'!$AB$155:$BA$1048576,MATCH($A186,'Hoja de Trabajo para listado'!$AB$155:$AB$1048576,0),MATCH((CUADRO!M$5&amp;$E186),'Hoja de Trabajo para listado'!$AB$151:$BA$151,0)),0)+IFERROR(INDEX('Hoja de Trabajo para listado'!$BC$155:$CB$1048576,MATCH($A186,'Hoja de Trabajo para listado'!$BC$155:$BC$1048576,0),MATCH((CUADRO!M$5&amp;$E186),'Hoja de Trabajo para listado'!$BC$151:$CB$151,0)),0)+IFERROR(INDEX('Hoja de Trabajo para listado'!$DE$153:$DG$274,MATCH($A186,'Hoja de Trabajo para listado'!$DE$153:$DE$1048576,0),MATCH((CUADRO!M$5&amp;$E186),'Hoja de Trabajo para listado'!$DE$151:$DG$151,0)),0)+IFERROR(INDEX('Hoja de Trabajo para listado'!$CD$155:$DC$1048576,MATCH($A186,'Hoja de Trabajo para listado'!$CD$155:$CD$1048576,0),MATCH((CUADRO!M$5&amp;$E186),'Hoja de Trabajo para listado'!$CD$151:$DC$151,0)),0)</f>
        <v>0</v>
      </c>
      <c r="N186" s="314">
        <f ca="1">+IFERROR(INDEX('Hoja de Trabajo para listado'!$A$155:$Z$1048576,MATCH($A186,'Hoja de Trabajo para listado'!$A$155:$A$1048576,0),MATCH((CUADRO!N$5&amp;$E186),'Hoja de Trabajo para listado'!$A$151:$Z$151,0)),0)+IFERROR(INDEX('Hoja de Trabajo para listado'!$AB$155:$BA$1048576,MATCH($A186,'Hoja de Trabajo para listado'!$AB$155:$AB$1048576,0),MATCH((CUADRO!N$5&amp;$E186),'Hoja de Trabajo para listado'!$AB$151:$BA$151,0)),0)+IFERROR(INDEX('Hoja de Trabajo para listado'!$BC$155:$CB$1048576,MATCH($A186,'Hoja de Trabajo para listado'!$BC$155:$BC$1048576,0),MATCH((CUADRO!N$5&amp;$E186),'Hoja de Trabajo para listado'!$BC$151:$CB$151,0)),0)+IFERROR(INDEX('Hoja de Trabajo para listado'!$DE$153:$DG$274,MATCH($A186,'Hoja de Trabajo para listado'!$DE$153:$DE$1048576,0),MATCH((CUADRO!N$5&amp;$E186),'Hoja de Trabajo para listado'!$DE$151:$DG$151,0)),0)+IFERROR(INDEX('Hoja de Trabajo para listado'!$CD$155:$DC$1048576,MATCH($A186,'Hoja de Trabajo para listado'!$CD$155:$CD$1048576,0),MATCH((CUADRO!N$5&amp;$E186),'Hoja de Trabajo para listado'!$CD$151:$DC$151,0)),0)</f>
        <v>0</v>
      </c>
      <c r="O186" s="314">
        <f ca="1">+IFERROR(INDEX('Hoja de Trabajo para listado'!$A$155:$Z$1048576,MATCH($A186,'Hoja de Trabajo para listado'!$A$155:$A$1048576,0),MATCH((CUADRO!O$5&amp;$E186),'Hoja de Trabajo para listado'!$A$151:$Z$151,0)),0)+IFERROR(INDEX('Hoja de Trabajo para listado'!$AB$155:$BA$1048576,MATCH($A186,'Hoja de Trabajo para listado'!$AB$155:$AB$1048576,0),MATCH((CUADRO!O$5&amp;$E186),'Hoja de Trabajo para listado'!$AB$151:$BA$151,0)),0)+IFERROR(INDEX('Hoja de Trabajo para listado'!$BC$155:$CB$1048576,MATCH($A186,'Hoja de Trabajo para listado'!$BC$155:$BC$1048576,0),MATCH((CUADRO!O$5&amp;$E186),'Hoja de Trabajo para listado'!$BC$151:$CB$151,0)),0)+IFERROR(INDEX('Hoja de Trabajo para listado'!$DE$153:$DG$274,MATCH($A186,'Hoja de Trabajo para listado'!$DE$153:$DE$1048576,0),MATCH((CUADRO!O$5&amp;$E186),'Hoja de Trabajo para listado'!$DE$151:$DG$151,0)),0)+IFERROR(INDEX('Hoja de Trabajo para listado'!$CD$155:$DC$1048576,MATCH($A186,'Hoja de Trabajo para listado'!$CD$155:$CD$1048576,0),MATCH((CUADRO!O$5&amp;$E186),'Hoja de Trabajo para listado'!$CD$151:$DC$151,0)),0)</f>
        <v>0</v>
      </c>
      <c r="P186" s="314">
        <f ca="1">+IFERROR(INDEX('Hoja de Trabajo para listado'!$A$155:$Z$1048576,MATCH($A186,'Hoja de Trabajo para listado'!$A$155:$A$1048576,0),MATCH((CUADRO!P$5&amp;$E186),'Hoja de Trabajo para listado'!$A$151:$Z$151,0)),0)+IFERROR(INDEX('Hoja de Trabajo para listado'!$AB$155:$BA$1048576,MATCH($A186,'Hoja de Trabajo para listado'!$AB$155:$AB$1048576,0),MATCH((CUADRO!P$5&amp;$E186),'Hoja de Trabajo para listado'!$AB$151:$BA$151,0)),0)+IFERROR(INDEX('Hoja de Trabajo para listado'!$BC$155:$CB$1048576,MATCH($A186,'Hoja de Trabajo para listado'!$BC$155:$BC$1048576,0),MATCH((CUADRO!P$5&amp;$E186),'Hoja de Trabajo para listado'!$BC$151:$CB$151,0)),0)+IFERROR(INDEX('Hoja de Trabajo para listado'!$DE$153:$DG$274,MATCH($A186,'Hoja de Trabajo para listado'!$DE$153:$DE$1048576,0),MATCH((CUADRO!P$5&amp;$E186),'Hoja de Trabajo para listado'!$DE$151:$DG$151,0)),0)+IFERROR(INDEX('Hoja de Trabajo para listado'!$CD$155:$DC$1048576,MATCH($A186,'Hoja de Trabajo para listado'!$CD$155:$CD$1048576,0),MATCH((CUADRO!P$5&amp;$E186),'Hoja de Trabajo para listado'!$CD$151:$DC$151,0)),0)</f>
        <v>0</v>
      </c>
      <c r="Q186" s="314">
        <f ca="1">+IFERROR(INDEX('Hoja de Trabajo para listado'!$A$155:$Z$1048576,MATCH($A186,'Hoja de Trabajo para listado'!$A$155:$A$1048576,0),MATCH((CUADRO!Q$5&amp;$E186),'Hoja de Trabajo para listado'!$A$151:$Z$151,0)),0)+IFERROR(INDEX('Hoja de Trabajo para listado'!$AB$155:$BA$1048576,MATCH($A186,'Hoja de Trabajo para listado'!$AB$155:$AB$1048576,0),MATCH((CUADRO!Q$5&amp;$E186),'Hoja de Trabajo para listado'!$AB$151:$BA$151,0)),0)+IFERROR(INDEX('Hoja de Trabajo para listado'!$BC$155:$CB$1048576,MATCH($A186,'Hoja de Trabajo para listado'!$BC$155:$BC$1048576,0),MATCH((CUADRO!Q$5&amp;$E186),'Hoja de Trabajo para listado'!$BC$151:$CB$151,0)),0)+IFERROR(INDEX('Hoja de Trabajo para listado'!$DE$153:$DG$274,MATCH($A186,'Hoja de Trabajo para listado'!$DE$153:$DE$1048576,0),MATCH((CUADRO!Q$5&amp;$E186),'Hoja de Trabajo para listado'!$DE$151:$DG$151,0)),0)+IFERROR(INDEX('Hoja de Trabajo para listado'!$CD$155:$DC$1048576,MATCH($A186,'Hoja de Trabajo para listado'!$CD$155:$CD$1048576,0),MATCH((CUADRO!Q$5&amp;$E186),'Hoja de Trabajo para listado'!$CD$151:$DC$151,0)),0)</f>
        <v>0</v>
      </c>
      <c r="R186" s="314">
        <f t="shared" ca="1" si="4"/>
        <v>0</v>
      </c>
      <c r="S186" s="345"/>
      <c r="T186" s="314">
        <f ca="1">+T187</f>
        <v>0</v>
      </c>
      <c r="U186" s="313">
        <f t="shared" si="5"/>
        <v>1</v>
      </c>
      <c r="V186" s="319" t="str">
        <f>+VLOOKUP(A186,bd_lista!$A$3:$E$593,5,FALSE)</f>
        <v>Gobiernos Autonomos Municipales</v>
      </c>
      <c r="W186" s="425" t="str">
        <f>+V186</f>
        <v>Gobiernos Autonomos Municipales</v>
      </c>
    </row>
    <row r="187" spans="1:23" customFormat="1" ht="15" hidden="1" customHeight="1">
      <c r="A187" s="323">
        <v>1127</v>
      </c>
      <c r="B187" s="428"/>
      <c r="C187" s="319" t="str">
        <f>+VLOOKUP(A187,bd_lista!$A$3:$C$593,3,FALSE)</f>
        <v>Gobierno Autónomo Municipal de Villa de Huacaya</v>
      </c>
      <c r="D187" s="430"/>
      <c r="E187" s="347" t="s">
        <v>1419</v>
      </c>
      <c r="F187" s="316">
        <f ca="1">+IFERROR(INDEX('Hoja de Trabajo para listado'!$A$155:$Z$1048576,MATCH($A187,'Hoja de Trabajo para listado'!$A$155:$A$1048576,0),MATCH((CUADRO!F$5&amp;$E187),'Hoja de Trabajo para listado'!$A$151:$Z$151,0)),0)+IFERROR(INDEX('Hoja de Trabajo para listado'!$AB$155:$BA$1048576,MATCH($A187,'Hoja de Trabajo para listado'!$AB$155:$AB$1048576,0),MATCH((CUADRO!F$5&amp;$E187),'Hoja de Trabajo para listado'!$AB$151:$BA$151,0)),0)+IFERROR(INDEX('Hoja de Trabajo para listado'!$BC$155:$CB$1048576,MATCH($A187,'Hoja de Trabajo para listado'!$BC$155:$BC$1048576,0),MATCH((CUADRO!F$5&amp;$E187),'Hoja de Trabajo para listado'!$BC$151:$CB$151,0)),0)+IFERROR(INDEX('Hoja de Trabajo para listado'!$DE$153:$DG$274,MATCH($A187,'Hoja de Trabajo para listado'!$DE$153:$DE$1048576,0),MATCH((CUADRO!F$5&amp;$E187),'Hoja de Trabajo para listado'!$DE$151:$DG$151,0)),0)+IFERROR(INDEX('Hoja de Trabajo para listado'!$CD$155:$DC$1048576,MATCH($A187,'Hoja de Trabajo para listado'!$CD$155:$CD$1048576,0),MATCH((CUADRO!F$5&amp;$E187),'Hoja de Trabajo para listado'!$CD$151:$DC$151,0)),0)</f>
        <v>0</v>
      </c>
      <c r="G187" s="316">
        <f ca="1">+IFERROR(INDEX('Hoja de Trabajo para listado'!$A$155:$Z$1048576,MATCH($A187,'Hoja de Trabajo para listado'!$A$155:$A$1048576,0),MATCH((CUADRO!G$5&amp;$E187),'Hoja de Trabajo para listado'!$A$151:$Z$151,0)),0)+IFERROR(INDEX('Hoja de Trabajo para listado'!$AB$155:$BA$1048576,MATCH($A187,'Hoja de Trabajo para listado'!$AB$155:$AB$1048576,0),MATCH((CUADRO!G$5&amp;$E187),'Hoja de Trabajo para listado'!$AB$151:$BA$151,0)),0)+IFERROR(INDEX('Hoja de Trabajo para listado'!$BC$155:$CB$1048576,MATCH($A187,'Hoja de Trabajo para listado'!$BC$155:$BC$1048576,0),MATCH((CUADRO!G$5&amp;$E187),'Hoja de Trabajo para listado'!$BC$151:$CB$151,0)),0)+IFERROR(INDEX('Hoja de Trabajo para listado'!$DE$153:$DG$274,MATCH($A187,'Hoja de Trabajo para listado'!$DE$153:$DE$1048576,0),MATCH((CUADRO!G$5&amp;$E187),'Hoja de Trabajo para listado'!$DE$151:$DG$151,0)),0)+IFERROR(INDEX('Hoja de Trabajo para listado'!$CD$155:$DC$1048576,MATCH($A187,'Hoja de Trabajo para listado'!$CD$155:$CD$1048576,0),MATCH((CUADRO!G$5&amp;$E187),'Hoja de Trabajo para listado'!$CD$151:$DC$151,0)),0)</f>
        <v>0</v>
      </c>
      <c r="H187" s="316">
        <f ca="1">+IFERROR(INDEX('Hoja de Trabajo para listado'!$A$155:$Z$1048576,MATCH($A187,'Hoja de Trabajo para listado'!$A$155:$A$1048576,0),MATCH((CUADRO!H$5&amp;$E187),'Hoja de Trabajo para listado'!$A$151:$Z$151,0)),0)+IFERROR(INDEX('Hoja de Trabajo para listado'!$AB$155:$BA$1048576,MATCH($A187,'Hoja de Trabajo para listado'!$AB$155:$AB$1048576,0),MATCH((CUADRO!H$5&amp;$E187),'Hoja de Trabajo para listado'!$AB$151:$BA$151,0)),0)+IFERROR(INDEX('Hoja de Trabajo para listado'!$BC$155:$CB$1048576,MATCH($A187,'Hoja de Trabajo para listado'!$BC$155:$BC$1048576,0),MATCH((CUADRO!H$5&amp;$E187),'Hoja de Trabajo para listado'!$BC$151:$CB$151,0)),0)+IFERROR(INDEX('Hoja de Trabajo para listado'!$DE$153:$DG$274,MATCH($A187,'Hoja de Trabajo para listado'!$DE$153:$DE$1048576,0),MATCH((CUADRO!H$5&amp;$E187),'Hoja de Trabajo para listado'!$DE$151:$DG$151,0)),0)+IFERROR(INDEX('Hoja de Trabajo para listado'!$CD$155:$DC$1048576,MATCH($A187,'Hoja de Trabajo para listado'!$CD$155:$CD$1048576,0),MATCH((CUADRO!H$5&amp;$E187),'Hoja de Trabajo para listado'!$CD$151:$DC$151,0)),0)</f>
        <v>0</v>
      </c>
      <c r="I187" s="316">
        <f ca="1">+IFERROR(INDEX('Hoja de Trabajo para listado'!$A$155:$Z$1048576,MATCH($A187,'Hoja de Trabajo para listado'!$A$155:$A$1048576,0),MATCH((CUADRO!I$5&amp;$E187),'Hoja de Trabajo para listado'!$A$151:$Z$151,0)),0)+IFERROR(INDEX('Hoja de Trabajo para listado'!$AB$155:$BA$1048576,MATCH($A187,'Hoja de Trabajo para listado'!$AB$155:$AB$1048576,0),MATCH((CUADRO!I$5&amp;$E187),'Hoja de Trabajo para listado'!$AB$151:$BA$151,0)),0)+IFERROR(INDEX('Hoja de Trabajo para listado'!$BC$155:$CB$1048576,MATCH($A187,'Hoja de Trabajo para listado'!$BC$155:$BC$1048576,0),MATCH((CUADRO!I$5&amp;$E187),'Hoja de Trabajo para listado'!$BC$151:$CB$151,0)),0)+IFERROR(INDEX('Hoja de Trabajo para listado'!$DE$153:$DG$274,MATCH($A187,'Hoja de Trabajo para listado'!$DE$153:$DE$1048576,0),MATCH((CUADRO!I$5&amp;$E187),'Hoja de Trabajo para listado'!$DE$151:$DG$151,0)),0)+IFERROR(INDEX('Hoja de Trabajo para listado'!$CD$155:$DC$1048576,MATCH($A187,'Hoja de Trabajo para listado'!$CD$155:$CD$1048576,0),MATCH((CUADRO!I$5&amp;$E187),'Hoja de Trabajo para listado'!$CD$151:$DC$151,0)),0)</f>
        <v>0</v>
      </c>
      <c r="J187" s="316">
        <f ca="1">+IFERROR(INDEX('Hoja de Trabajo para listado'!$A$155:$Z$1048576,MATCH($A187,'Hoja de Trabajo para listado'!$A$155:$A$1048576,0),MATCH((CUADRO!J$5&amp;$E187),'Hoja de Trabajo para listado'!$A$151:$Z$151,0)),0)+IFERROR(INDEX('Hoja de Trabajo para listado'!$AB$155:$BA$1048576,MATCH($A187,'Hoja de Trabajo para listado'!$AB$155:$AB$1048576,0),MATCH((CUADRO!J$5&amp;$E187),'Hoja de Trabajo para listado'!$AB$151:$BA$151,0)),0)+IFERROR(INDEX('Hoja de Trabajo para listado'!$BC$155:$CB$1048576,MATCH($A187,'Hoja de Trabajo para listado'!$BC$155:$BC$1048576,0),MATCH((CUADRO!J$5&amp;$E187),'Hoja de Trabajo para listado'!$BC$151:$CB$151,0)),0)+IFERROR(INDEX('Hoja de Trabajo para listado'!$DE$153:$DG$274,MATCH($A187,'Hoja de Trabajo para listado'!$DE$153:$DE$1048576,0),MATCH((CUADRO!J$5&amp;$E187),'Hoja de Trabajo para listado'!$DE$151:$DG$151,0)),0)+IFERROR(INDEX('Hoja de Trabajo para listado'!$CD$155:$DC$1048576,MATCH($A187,'Hoja de Trabajo para listado'!$CD$155:$CD$1048576,0),MATCH((CUADRO!J$5&amp;$E187),'Hoja de Trabajo para listado'!$CD$151:$DC$151,0)),0)</f>
        <v>0</v>
      </c>
      <c r="K187" s="316">
        <f ca="1">+IFERROR(INDEX('Hoja de Trabajo para listado'!$A$155:$Z$1048576,MATCH($A187,'Hoja de Trabajo para listado'!$A$155:$A$1048576,0),MATCH((CUADRO!K$5&amp;$E187),'Hoja de Trabajo para listado'!$A$151:$Z$151,0)),0)+IFERROR(INDEX('Hoja de Trabajo para listado'!$AB$155:$BA$1048576,MATCH($A187,'Hoja de Trabajo para listado'!$AB$155:$AB$1048576,0),MATCH((CUADRO!K$5&amp;$E187),'Hoja de Trabajo para listado'!$AB$151:$BA$151,0)),0)+IFERROR(INDEX('Hoja de Trabajo para listado'!$BC$155:$CB$1048576,MATCH($A187,'Hoja de Trabajo para listado'!$BC$155:$BC$1048576,0),MATCH((CUADRO!K$5&amp;$E187),'Hoja de Trabajo para listado'!$BC$151:$CB$151,0)),0)+IFERROR(INDEX('Hoja de Trabajo para listado'!$DE$153:$DG$274,MATCH($A187,'Hoja de Trabajo para listado'!$DE$153:$DE$1048576,0),MATCH((CUADRO!K$5&amp;$E187),'Hoja de Trabajo para listado'!$DE$151:$DG$151,0)),0)+IFERROR(INDEX('Hoja de Trabajo para listado'!$CD$155:$DC$1048576,MATCH($A187,'Hoja de Trabajo para listado'!$CD$155:$CD$1048576,0),MATCH((CUADRO!K$5&amp;$E187),'Hoja de Trabajo para listado'!$CD$151:$DC$151,0)),0)</f>
        <v>0</v>
      </c>
      <c r="L187" s="316">
        <f ca="1">+IFERROR(INDEX('Hoja de Trabajo para listado'!$A$155:$Z$1048576,MATCH($A187,'Hoja de Trabajo para listado'!$A$155:$A$1048576,0),MATCH((CUADRO!L$5&amp;$E187),'Hoja de Trabajo para listado'!$A$151:$Z$151,0)),0)+IFERROR(INDEX('Hoja de Trabajo para listado'!$AB$155:$BA$1048576,MATCH($A187,'Hoja de Trabajo para listado'!$AB$155:$AB$1048576,0),MATCH((CUADRO!L$5&amp;$E187),'Hoja de Trabajo para listado'!$AB$151:$BA$151,0)),0)+IFERROR(INDEX('Hoja de Trabajo para listado'!$BC$155:$CB$1048576,MATCH($A187,'Hoja de Trabajo para listado'!$BC$155:$BC$1048576,0),MATCH((CUADRO!L$5&amp;$E187),'Hoja de Trabajo para listado'!$BC$151:$CB$151,0)),0)+IFERROR(INDEX('Hoja de Trabajo para listado'!$DE$153:$DG$274,MATCH($A187,'Hoja de Trabajo para listado'!$DE$153:$DE$1048576,0),MATCH((CUADRO!L$5&amp;$E187),'Hoja de Trabajo para listado'!$DE$151:$DG$151,0)),0)+IFERROR(INDEX('Hoja de Trabajo para listado'!$CD$155:$DC$1048576,MATCH($A187,'Hoja de Trabajo para listado'!$CD$155:$CD$1048576,0),MATCH((CUADRO!L$5&amp;$E187),'Hoja de Trabajo para listado'!$CD$151:$DC$151,0)),0)</f>
        <v>0</v>
      </c>
      <c r="M187" s="316">
        <f ca="1">+IFERROR(INDEX('Hoja de Trabajo para listado'!$A$155:$Z$1048576,MATCH($A187,'Hoja de Trabajo para listado'!$A$155:$A$1048576,0),MATCH((CUADRO!M$5&amp;$E187),'Hoja de Trabajo para listado'!$A$151:$Z$151,0)),0)+IFERROR(INDEX('Hoja de Trabajo para listado'!$AB$155:$BA$1048576,MATCH($A187,'Hoja de Trabajo para listado'!$AB$155:$AB$1048576,0),MATCH((CUADRO!M$5&amp;$E187),'Hoja de Trabajo para listado'!$AB$151:$BA$151,0)),0)+IFERROR(INDEX('Hoja de Trabajo para listado'!$BC$155:$CB$1048576,MATCH($A187,'Hoja de Trabajo para listado'!$BC$155:$BC$1048576,0),MATCH((CUADRO!M$5&amp;$E187),'Hoja de Trabajo para listado'!$BC$151:$CB$151,0)),0)+IFERROR(INDEX('Hoja de Trabajo para listado'!$DE$153:$DG$274,MATCH($A187,'Hoja de Trabajo para listado'!$DE$153:$DE$1048576,0),MATCH((CUADRO!M$5&amp;$E187),'Hoja de Trabajo para listado'!$DE$151:$DG$151,0)),0)+IFERROR(INDEX('Hoja de Trabajo para listado'!$CD$155:$DC$1048576,MATCH($A187,'Hoja de Trabajo para listado'!$CD$155:$CD$1048576,0),MATCH((CUADRO!M$5&amp;$E187),'Hoja de Trabajo para listado'!$CD$151:$DC$151,0)),0)</f>
        <v>0</v>
      </c>
      <c r="N187" s="316">
        <f ca="1">+IFERROR(INDEX('Hoja de Trabajo para listado'!$A$155:$Z$1048576,MATCH($A187,'Hoja de Trabajo para listado'!$A$155:$A$1048576,0),MATCH((CUADRO!N$5&amp;$E187),'Hoja de Trabajo para listado'!$A$151:$Z$151,0)),0)+IFERROR(INDEX('Hoja de Trabajo para listado'!$AB$155:$BA$1048576,MATCH($A187,'Hoja de Trabajo para listado'!$AB$155:$AB$1048576,0),MATCH((CUADRO!N$5&amp;$E187),'Hoja de Trabajo para listado'!$AB$151:$BA$151,0)),0)+IFERROR(INDEX('Hoja de Trabajo para listado'!$BC$155:$CB$1048576,MATCH($A187,'Hoja de Trabajo para listado'!$BC$155:$BC$1048576,0),MATCH((CUADRO!N$5&amp;$E187),'Hoja de Trabajo para listado'!$BC$151:$CB$151,0)),0)+IFERROR(INDEX('Hoja de Trabajo para listado'!$DE$153:$DG$274,MATCH($A187,'Hoja de Trabajo para listado'!$DE$153:$DE$1048576,0),MATCH((CUADRO!N$5&amp;$E187),'Hoja de Trabajo para listado'!$DE$151:$DG$151,0)),0)+IFERROR(INDEX('Hoja de Trabajo para listado'!$CD$155:$DC$1048576,MATCH($A187,'Hoja de Trabajo para listado'!$CD$155:$CD$1048576,0),MATCH((CUADRO!N$5&amp;$E187),'Hoja de Trabajo para listado'!$CD$151:$DC$151,0)),0)</f>
        <v>0</v>
      </c>
      <c r="O187" s="316">
        <f ca="1">+IFERROR(INDEX('Hoja de Trabajo para listado'!$A$155:$Z$1048576,MATCH($A187,'Hoja de Trabajo para listado'!$A$155:$A$1048576,0),MATCH((CUADRO!O$5&amp;$E187),'Hoja de Trabajo para listado'!$A$151:$Z$151,0)),0)+IFERROR(INDEX('Hoja de Trabajo para listado'!$AB$155:$BA$1048576,MATCH($A187,'Hoja de Trabajo para listado'!$AB$155:$AB$1048576,0),MATCH((CUADRO!O$5&amp;$E187),'Hoja de Trabajo para listado'!$AB$151:$BA$151,0)),0)+IFERROR(INDEX('Hoja de Trabajo para listado'!$BC$155:$CB$1048576,MATCH($A187,'Hoja de Trabajo para listado'!$BC$155:$BC$1048576,0),MATCH((CUADRO!O$5&amp;$E187),'Hoja de Trabajo para listado'!$BC$151:$CB$151,0)),0)+IFERROR(INDEX('Hoja de Trabajo para listado'!$DE$153:$DG$274,MATCH($A187,'Hoja de Trabajo para listado'!$DE$153:$DE$1048576,0),MATCH((CUADRO!O$5&amp;$E187),'Hoja de Trabajo para listado'!$DE$151:$DG$151,0)),0)+IFERROR(INDEX('Hoja de Trabajo para listado'!$CD$155:$DC$1048576,MATCH($A187,'Hoja de Trabajo para listado'!$CD$155:$CD$1048576,0),MATCH((CUADRO!O$5&amp;$E187),'Hoja de Trabajo para listado'!$CD$151:$DC$151,0)),0)</f>
        <v>0</v>
      </c>
      <c r="P187" s="316">
        <f ca="1">+IFERROR(INDEX('Hoja de Trabajo para listado'!$A$155:$Z$1048576,MATCH($A187,'Hoja de Trabajo para listado'!$A$155:$A$1048576,0),MATCH((CUADRO!P$5&amp;$E187),'Hoja de Trabajo para listado'!$A$151:$Z$151,0)),0)+IFERROR(INDEX('Hoja de Trabajo para listado'!$AB$155:$BA$1048576,MATCH($A187,'Hoja de Trabajo para listado'!$AB$155:$AB$1048576,0),MATCH((CUADRO!P$5&amp;$E187),'Hoja de Trabajo para listado'!$AB$151:$BA$151,0)),0)+IFERROR(INDEX('Hoja de Trabajo para listado'!$BC$155:$CB$1048576,MATCH($A187,'Hoja de Trabajo para listado'!$BC$155:$BC$1048576,0),MATCH((CUADRO!P$5&amp;$E187),'Hoja de Trabajo para listado'!$BC$151:$CB$151,0)),0)+IFERROR(INDEX('Hoja de Trabajo para listado'!$DE$153:$DG$274,MATCH($A187,'Hoja de Trabajo para listado'!$DE$153:$DE$1048576,0),MATCH((CUADRO!P$5&amp;$E187),'Hoja de Trabajo para listado'!$DE$151:$DG$151,0)),0)+IFERROR(INDEX('Hoja de Trabajo para listado'!$CD$155:$DC$1048576,MATCH($A187,'Hoja de Trabajo para listado'!$CD$155:$CD$1048576,0),MATCH((CUADRO!P$5&amp;$E187),'Hoja de Trabajo para listado'!$CD$151:$DC$151,0)),0)</f>
        <v>0</v>
      </c>
      <c r="Q187" s="314">
        <f ca="1">+IFERROR(INDEX('Hoja de Trabajo para listado'!$A$155:$Z$1048576,MATCH($A187,'Hoja de Trabajo para listado'!$A$155:$A$1048576,0),MATCH((CUADRO!Q$5&amp;$E187),'Hoja de Trabajo para listado'!$A$151:$Z$151,0)),0)+IFERROR(INDEX('Hoja de Trabajo para listado'!$AB$155:$BA$1048576,MATCH($A187,'Hoja de Trabajo para listado'!$AB$155:$AB$1048576,0),MATCH((CUADRO!Q$5&amp;$E187),'Hoja de Trabajo para listado'!$AB$151:$BA$151,0)),0)+IFERROR(INDEX('Hoja de Trabajo para listado'!$BC$155:$CB$1048576,MATCH($A187,'Hoja de Trabajo para listado'!$BC$155:$BC$1048576,0),MATCH((CUADRO!Q$5&amp;$E187),'Hoja de Trabajo para listado'!$BC$151:$CB$151,0)),0)+IFERROR(INDEX('Hoja de Trabajo para listado'!$DE$153:$DG$274,MATCH($A187,'Hoja de Trabajo para listado'!$DE$153:$DE$1048576,0),MATCH((CUADRO!Q$5&amp;$E187),'Hoja de Trabajo para listado'!$DE$151:$DG$151,0)),0)+IFERROR(INDEX('Hoja de Trabajo para listado'!$CD$155:$DC$1048576,MATCH($A187,'Hoja de Trabajo para listado'!$CD$155:$CD$1048576,0),MATCH((CUADRO!Q$5&amp;$E187),'Hoja de Trabajo para listado'!$CD$151:$DC$151,0)),0)</f>
        <v>0</v>
      </c>
      <c r="R187" s="316">
        <f t="shared" ca="1" si="4"/>
        <v>0</v>
      </c>
      <c r="S187" s="344">
        <f ca="1">+R186+R187</f>
        <v>0</v>
      </c>
      <c r="T187" s="316">
        <f ca="1">+S187</f>
        <v>0</v>
      </c>
      <c r="U187" s="315">
        <f t="shared" si="5"/>
        <v>2</v>
      </c>
      <c r="V187" s="319" t="str">
        <f>+VLOOKUP(A187,bd_lista!$A$3:$E$593,5,FALSE)</f>
        <v>Gobiernos Autonomos Municipales</v>
      </c>
      <c r="W187" s="426"/>
    </row>
    <row r="188" spans="1:23" customFormat="1" ht="15" hidden="1" customHeight="1">
      <c r="A188" s="323">
        <v>1128</v>
      </c>
      <c r="B188" s="427">
        <f>+A188</f>
        <v>1128</v>
      </c>
      <c r="C188" s="318" t="str">
        <f>+VLOOKUP(A188,bd_lista!$A$3:$C$593,3,FALSE)</f>
        <v>Gobierno Autónomo Municipal de Machareti</v>
      </c>
      <c r="D188" s="429" t="str">
        <f>+C188</f>
        <v>Gobierno Autónomo Municipal de Machareti</v>
      </c>
      <c r="E188" s="346" t="s">
        <v>1418</v>
      </c>
      <c r="F188" s="314">
        <f ca="1">+IFERROR(INDEX('Hoja de Trabajo para listado'!$A$155:$Z$1048576,MATCH($A188,'Hoja de Trabajo para listado'!$A$155:$A$1048576,0),MATCH((CUADRO!F$5&amp;$E188),'Hoja de Trabajo para listado'!$A$151:$Z$151,0)),0)+IFERROR(INDEX('Hoja de Trabajo para listado'!$AB$155:$BA$1048576,MATCH($A188,'Hoja de Trabajo para listado'!$AB$155:$AB$1048576,0),MATCH((CUADRO!F$5&amp;$E188),'Hoja de Trabajo para listado'!$AB$151:$BA$151,0)),0)+IFERROR(INDEX('Hoja de Trabajo para listado'!$BC$155:$CB$1048576,MATCH($A188,'Hoja de Trabajo para listado'!$BC$155:$BC$1048576,0),MATCH((CUADRO!F$5&amp;$E188),'Hoja de Trabajo para listado'!$BC$151:$CB$151,0)),0)+IFERROR(INDEX('Hoja de Trabajo para listado'!$DE$153:$DG$274,MATCH($A188,'Hoja de Trabajo para listado'!$DE$153:$DE$1048576,0),MATCH((CUADRO!F$5&amp;$E188),'Hoja de Trabajo para listado'!$DE$151:$DG$151,0)),0)+IFERROR(INDEX('Hoja de Trabajo para listado'!$CD$155:$DC$1048576,MATCH($A188,'Hoja de Trabajo para listado'!$CD$155:$CD$1048576,0),MATCH((CUADRO!F$5&amp;$E188),'Hoja de Trabajo para listado'!$CD$151:$DC$151,0)),0)</f>
        <v>0</v>
      </c>
      <c r="G188" s="314">
        <f ca="1">+IFERROR(INDEX('Hoja de Trabajo para listado'!$A$155:$Z$1048576,MATCH($A188,'Hoja de Trabajo para listado'!$A$155:$A$1048576,0),MATCH((CUADRO!G$5&amp;$E188),'Hoja de Trabajo para listado'!$A$151:$Z$151,0)),0)+IFERROR(INDEX('Hoja de Trabajo para listado'!$AB$155:$BA$1048576,MATCH($A188,'Hoja de Trabajo para listado'!$AB$155:$AB$1048576,0),MATCH((CUADRO!G$5&amp;$E188),'Hoja de Trabajo para listado'!$AB$151:$BA$151,0)),0)+IFERROR(INDEX('Hoja de Trabajo para listado'!$BC$155:$CB$1048576,MATCH($A188,'Hoja de Trabajo para listado'!$BC$155:$BC$1048576,0),MATCH((CUADRO!G$5&amp;$E188),'Hoja de Trabajo para listado'!$BC$151:$CB$151,0)),0)+IFERROR(INDEX('Hoja de Trabajo para listado'!$DE$153:$DG$274,MATCH($A188,'Hoja de Trabajo para listado'!$DE$153:$DE$1048576,0),MATCH((CUADRO!G$5&amp;$E188),'Hoja de Trabajo para listado'!$DE$151:$DG$151,0)),0)+IFERROR(INDEX('Hoja de Trabajo para listado'!$CD$155:$DC$1048576,MATCH($A188,'Hoja de Trabajo para listado'!$CD$155:$CD$1048576,0),MATCH((CUADRO!G$5&amp;$E188),'Hoja de Trabajo para listado'!$CD$151:$DC$151,0)),0)</f>
        <v>0</v>
      </c>
      <c r="H188" s="314">
        <f ca="1">+IFERROR(INDEX('Hoja de Trabajo para listado'!$A$155:$Z$1048576,MATCH($A188,'Hoja de Trabajo para listado'!$A$155:$A$1048576,0),MATCH((CUADRO!H$5&amp;$E188),'Hoja de Trabajo para listado'!$A$151:$Z$151,0)),0)+IFERROR(INDEX('Hoja de Trabajo para listado'!$AB$155:$BA$1048576,MATCH($A188,'Hoja de Trabajo para listado'!$AB$155:$AB$1048576,0),MATCH((CUADRO!H$5&amp;$E188),'Hoja de Trabajo para listado'!$AB$151:$BA$151,0)),0)+IFERROR(INDEX('Hoja de Trabajo para listado'!$BC$155:$CB$1048576,MATCH($A188,'Hoja de Trabajo para listado'!$BC$155:$BC$1048576,0),MATCH((CUADRO!H$5&amp;$E188),'Hoja de Trabajo para listado'!$BC$151:$CB$151,0)),0)+IFERROR(INDEX('Hoja de Trabajo para listado'!$DE$153:$DG$274,MATCH($A188,'Hoja de Trabajo para listado'!$DE$153:$DE$1048576,0),MATCH((CUADRO!H$5&amp;$E188),'Hoja de Trabajo para listado'!$DE$151:$DG$151,0)),0)+IFERROR(INDEX('Hoja de Trabajo para listado'!$CD$155:$DC$1048576,MATCH($A188,'Hoja de Trabajo para listado'!$CD$155:$CD$1048576,0),MATCH((CUADRO!H$5&amp;$E188),'Hoja de Trabajo para listado'!$CD$151:$DC$151,0)),0)</f>
        <v>0</v>
      </c>
      <c r="I188" s="314">
        <f ca="1">+IFERROR(INDEX('Hoja de Trabajo para listado'!$A$155:$Z$1048576,MATCH($A188,'Hoja de Trabajo para listado'!$A$155:$A$1048576,0),MATCH((CUADRO!I$5&amp;$E188),'Hoja de Trabajo para listado'!$A$151:$Z$151,0)),0)+IFERROR(INDEX('Hoja de Trabajo para listado'!$AB$155:$BA$1048576,MATCH($A188,'Hoja de Trabajo para listado'!$AB$155:$AB$1048576,0),MATCH((CUADRO!I$5&amp;$E188),'Hoja de Trabajo para listado'!$AB$151:$BA$151,0)),0)+IFERROR(INDEX('Hoja de Trabajo para listado'!$BC$155:$CB$1048576,MATCH($A188,'Hoja de Trabajo para listado'!$BC$155:$BC$1048576,0),MATCH((CUADRO!I$5&amp;$E188),'Hoja de Trabajo para listado'!$BC$151:$CB$151,0)),0)+IFERROR(INDEX('Hoja de Trabajo para listado'!$DE$153:$DG$274,MATCH($A188,'Hoja de Trabajo para listado'!$DE$153:$DE$1048576,0),MATCH((CUADRO!I$5&amp;$E188),'Hoja de Trabajo para listado'!$DE$151:$DG$151,0)),0)+IFERROR(INDEX('Hoja de Trabajo para listado'!$CD$155:$DC$1048576,MATCH($A188,'Hoja de Trabajo para listado'!$CD$155:$CD$1048576,0),MATCH((CUADRO!I$5&amp;$E188),'Hoja de Trabajo para listado'!$CD$151:$DC$151,0)),0)</f>
        <v>0</v>
      </c>
      <c r="J188" s="314">
        <f ca="1">+IFERROR(INDEX('Hoja de Trabajo para listado'!$A$155:$Z$1048576,MATCH($A188,'Hoja de Trabajo para listado'!$A$155:$A$1048576,0),MATCH((CUADRO!J$5&amp;$E188),'Hoja de Trabajo para listado'!$A$151:$Z$151,0)),0)+IFERROR(INDEX('Hoja de Trabajo para listado'!$AB$155:$BA$1048576,MATCH($A188,'Hoja de Trabajo para listado'!$AB$155:$AB$1048576,0),MATCH((CUADRO!J$5&amp;$E188),'Hoja de Trabajo para listado'!$AB$151:$BA$151,0)),0)+IFERROR(INDEX('Hoja de Trabajo para listado'!$BC$155:$CB$1048576,MATCH($A188,'Hoja de Trabajo para listado'!$BC$155:$BC$1048576,0),MATCH((CUADRO!J$5&amp;$E188),'Hoja de Trabajo para listado'!$BC$151:$CB$151,0)),0)+IFERROR(INDEX('Hoja de Trabajo para listado'!$DE$153:$DG$274,MATCH($A188,'Hoja de Trabajo para listado'!$DE$153:$DE$1048576,0),MATCH((CUADRO!J$5&amp;$E188),'Hoja de Trabajo para listado'!$DE$151:$DG$151,0)),0)+IFERROR(INDEX('Hoja de Trabajo para listado'!$CD$155:$DC$1048576,MATCH($A188,'Hoja de Trabajo para listado'!$CD$155:$CD$1048576,0),MATCH((CUADRO!J$5&amp;$E188),'Hoja de Trabajo para listado'!$CD$151:$DC$151,0)),0)</f>
        <v>0</v>
      </c>
      <c r="K188" s="314">
        <f ca="1">+IFERROR(INDEX('Hoja de Trabajo para listado'!$A$155:$Z$1048576,MATCH($A188,'Hoja de Trabajo para listado'!$A$155:$A$1048576,0),MATCH((CUADRO!K$5&amp;$E188),'Hoja de Trabajo para listado'!$A$151:$Z$151,0)),0)+IFERROR(INDEX('Hoja de Trabajo para listado'!$AB$155:$BA$1048576,MATCH($A188,'Hoja de Trabajo para listado'!$AB$155:$AB$1048576,0),MATCH((CUADRO!K$5&amp;$E188),'Hoja de Trabajo para listado'!$AB$151:$BA$151,0)),0)+IFERROR(INDEX('Hoja de Trabajo para listado'!$BC$155:$CB$1048576,MATCH($A188,'Hoja de Trabajo para listado'!$BC$155:$BC$1048576,0),MATCH((CUADRO!K$5&amp;$E188),'Hoja de Trabajo para listado'!$BC$151:$CB$151,0)),0)+IFERROR(INDEX('Hoja de Trabajo para listado'!$DE$153:$DG$274,MATCH($A188,'Hoja de Trabajo para listado'!$DE$153:$DE$1048576,0),MATCH((CUADRO!K$5&amp;$E188),'Hoja de Trabajo para listado'!$DE$151:$DG$151,0)),0)+IFERROR(INDEX('Hoja de Trabajo para listado'!$CD$155:$DC$1048576,MATCH($A188,'Hoja de Trabajo para listado'!$CD$155:$CD$1048576,0),MATCH((CUADRO!K$5&amp;$E188),'Hoja de Trabajo para listado'!$CD$151:$DC$151,0)),0)</f>
        <v>0</v>
      </c>
      <c r="L188" s="314">
        <f ca="1">+IFERROR(INDEX('Hoja de Trabajo para listado'!$A$155:$Z$1048576,MATCH($A188,'Hoja de Trabajo para listado'!$A$155:$A$1048576,0),MATCH((CUADRO!L$5&amp;$E188),'Hoja de Trabajo para listado'!$A$151:$Z$151,0)),0)+IFERROR(INDEX('Hoja de Trabajo para listado'!$AB$155:$BA$1048576,MATCH($A188,'Hoja de Trabajo para listado'!$AB$155:$AB$1048576,0),MATCH((CUADRO!L$5&amp;$E188),'Hoja de Trabajo para listado'!$AB$151:$BA$151,0)),0)+IFERROR(INDEX('Hoja de Trabajo para listado'!$BC$155:$CB$1048576,MATCH($A188,'Hoja de Trabajo para listado'!$BC$155:$BC$1048576,0),MATCH((CUADRO!L$5&amp;$E188),'Hoja de Trabajo para listado'!$BC$151:$CB$151,0)),0)+IFERROR(INDEX('Hoja de Trabajo para listado'!$DE$153:$DG$274,MATCH($A188,'Hoja de Trabajo para listado'!$DE$153:$DE$1048576,0),MATCH((CUADRO!L$5&amp;$E188),'Hoja de Trabajo para listado'!$DE$151:$DG$151,0)),0)+IFERROR(INDEX('Hoja de Trabajo para listado'!$CD$155:$DC$1048576,MATCH($A188,'Hoja de Trabajo para listado'!$CD$155:$CD$1048576,0),MATCH((CUADRO!L$5&amp;$E188),'Hoja de Trabajo para listado'!$CD$151:$DC$151,0)),0)</f>
        <v>0</v>
      </c>
      <c r="M188" s="314">
        <f ca="1">+IFERROR(INDEX('Hoja de Trabajo para listado'!$A$155:$Z$1048576,MATCH($A188,'Hoja de Trabajo para listado'!$A$155:$A$1048576,0),MATCH((CUADRO!M$5&amp;$E188),'Hoja de Trabajo para listado'!$A$151:$Z$151,0)),0)+IFERROR(INDEX('Hoja de Trabajo para listado'!$AB$155:$BA$1048576,MATCH($A188,'Hoja de Trabajo para listado'!$AB$155:$AB$1048576,0),MATCH((CUADRO!M$5&amp;$E188),'Hoja de Trabajo para listado'!$AB$151:$BA$151,0)),0)+IFERROR(INDEX('Hoja de Trabajo para listado'!$BC$155:$CB$1048576,MATCH($A188,'Hoja de Trabajo para listado'!$BC$155:$BC$1048576,0),MATCH((CUADRO!M$5&amp;$E188),'Hoja de Trabajo para listado'!$BC$151:$CB$151,0)),0)+IFERROR(INDEX('Hoja de Trabajo para listado'!$DE$153:$DG$274,MATCH($A188,'Hoja de Trabajo para listado'!$DE$153:$DE$1048576,0),MATCH((CUADRO!M$5&amp;$E188),'Hoja de Trabajo para listado'!$DE$151:$DG$151,0)),0)+IFERROR(INDEX('Hoja de Trabajo para listado'!$CD$155:$DC$1048576,MATCH($A188,'Hoja de Trabajo para listado'!$CD$155:$CD$1048576,0),MATCH((CUADRO!M$5&amp;$E188),'Hoja de Trabajo para listado'!$CD$151:$DC$151,0)),0)</f>
        <v>0</v>
      </c>
      <c r="N188" s="314">
        <f ca="1">+IFERROR(INDEX('Hoja de Trabajo para listado'!$A$155:$Z$1048576,MATCH($A188,'Hoja de Trabajo para listado'!$A$155:$A$1048576,0),MATCH((CUADRO!N$5&amp;$E188),'Hoja de Trabajo para listado'!$A$151:$Z$151,0)),0)+IFERROR(INDEX('Hoja de Trabajo para listado'!$AB$155:$BA$1048576,MATCH($A188,'Hoja de Trabajo para listado'!$AB$155:$AB$1048576,0),MATCH((CUADRO!N$5&amp;$E188),'Hoja de Trabajo para listado'!$AB$151:$BA$151,0)),0)+IFERROR(INDEX('Hoja de Trabajo para listado'!$BC$155:$CB$1048576,MATCH($A188,'Hoja de Trabajo para listado'!$BC$155:$BC$1048576,0),MATCH((CUADRO!N$5&amp;$E188),'Hoja de Trabajo para listado'!$BC$151:$CB$151,0)),0)+IFERROR(INDEX('Hoja de Trabajo para listado'!$DE$153:$DG$274,MATCH($A188,'Hoja de Trabajo para listado'!$DE$153:$DE$1048576,0),MATCH((CUADRO!N$5&amp;$E188),'Hoja de Trabajo para listado'!$DE$151:$DG$151,0)),0)+IFERROR(INDEX('Hoja de Trabajo para listado'!$CD$155:$DC$1048576,MATCH($A188,'Hoja de Trabajo para listado'!$CD$155:$CD$1048576,0),MATCH((CUADRO!N$5&amp;$E188),'Hoja de Trabajo para listado'!$CD$151:$DC$151,0)),0)</f>
        <v>0</v>
      </c>
      <c r="O188" s="314">
        <f ca="1">+IFERROR(INDEX('Hoja de Trabajo para listado'!$A$155:$Z$1048576,MATCH($A188,'Hoja de Trabajo para listado'!$A$155:$A$1048576,0),MATCH((CUADRO!O$5&amp;$E188),'Hoja de Trabajo para listado'!$A$151:$Z$151,0)),0)+IFERROR(INDEX('Hoja de Trabajo para listado'!$AB$155:$BA$1048576,MATCH($A188,'Hoja de Trabajo para listado'!$AB$155:$AB$1048576,0),MATCH((CUADRO!O$5&amp;$E188),'Hoja de Trabajo para listado'!$AB$151:$BA$151,0)),0)+IFERROR(INDEX('Hoja de Trabajo para listado'!$BC$155:$CB$1048576,MATCH($A188,'Hoja de Trabajo para listado'!$BC$155:$BC$1048576,0),MATCH((CUADRO!O$5&amp;$E188),'Hoja de Trabajo para listado'!$BC$151:$CB$151,0)),0)+IFERROR(INDEX('Hoja de Trabajo para listado'!$DE$153:$DG$274,MATCH($A188,'Hoja de Trabajo para listado'!$DE$153:$DE$1048576,0),MATCH((CUADRO!O$5&amp;$E188),'Hoja de Trabajo para listado'!$DE$151:$DG$151,0)),0)+IFERROR(INDEX('Hoja de Trabajo para listado'!$CD$155:$DC$1048576,MATCH($A188,'Hoja de Trabajo para listado'!$CD$155:$CD$1048576,0),MATCH((CUADRO!O$5&amp;$E188),'Hoja de Trabajo para listado'!$CD$151:$DC$151,0)),0)</f>
        <v>0</v>
      </c>
      <c r="P188" s="314">
        <f ca="1">+IFERROR(INDEX('Hoja de Trabajo para listado'!$A$155:$Z$1048576,MATCH($A188,'Hoja de Trabajo para listado'!$A$155:$A$1048576,0),MATCH((CUADRO!P$5&amp;$E188),'Hoja de Trabajo para listado'!$A$151:$Z$151,0)),0)+IFERROR(INDEX('Hoja de Trabajo para listado'!$AB$155:$BA$1048576,MATCH($A188,'Hoja de Trabajo para listado'!$AB$155:$AB$1048576,0),MATCH((CUADRO!P$5&amp;$E188),'Hoja de Trabajo para listado'!$AB$151:$BA$151,0)),0)+IFERROR(INDEX('Hoja de Trabajo para listado'!$BC$155:$CB$1048576,MATCH($A188,'Hoja de Trabajo para listado'!$BC$155:$BC$1048576,0),MATCH((CUADRO!P$5&amp;$E188),'Hoja de Trabajo para listado'!$BC$151:$CB$151,0)),0)+IFERROR(INDEX('Hoja de Trabajo para listado'!$DE$153:$DG$274,MATCH($A188,'Hoja de Trabajo para listado'!$DE$153:$DE$1048576,0),MATCH((CUADRO!P$5&amp;$E188),'Hoja de Trabajo para listado'!$DE$151:$DG$151,0)),0)+IFERROR(INDEX('Hoja de Trabajo para listado'!$CD$155:$DC$1048576,MATCH($A188,'Hoja de Trabajo para listado'!$CD$155:$CD$1048576,0),MATCH((CUADRO!P$5&amp;$E188),'Hoja de Trabajo para listado'!$CD$151:$DC$151,0)),0)</f>
        <v>0</v>
      </c>
      <c r="Q188" s="314">
        <f ca="1">+IFERROR(INDEX('Hoja de Trabajo para listado'!$A$155:$Z$1048576,MATCH($A188,'Hoja de Trabajo para listado'!$A$155:$A$1048576,0),MATCH((CUADRO!Q$5&amp;$E188),'Hoja de Trabajo para listado'!$A$151:$Z$151,0)),0)+IFERROR(INDEX('Hoja de Trabajo para listado'!$AB$155:$BA$1048576,MATCH($A188,'Hoja de Trabajo para listado'!$AB$155:$AB$1048576,0),MATCH((CUADRO!Q$5&amp;$E188),'Hoja de Trabajo para listado'!$AB$151:$BA$151,0)),0)+IFERROR(INDEX('Hoja de Trabajo para listado'!$BC$155:$CB$1048576,MATCH($A188,'Hoja de Trabajo para listado'!$BC$155:$BC$1048576,0),MATCH((CUADRO!Q$5&amp;$E188),'Hoja de Trabajo para listado'!$BC$151:$CB$151,0)),0)+IFERROR(INDEX('Hoja de Trabajo para listado'!$DE$153:$DG$274,MATCH($A188,'Hoja de Trabajo para listado'!$DE$153:$DE$1048576,0),MATCH((CUADRO!Q$5&amp;$E188),'Hoja de Trabajo para listado'!$DE$151:$DG$151,0)),0)+IFERROR(INDEX('Hoja de Trabajo para listado'!$CD$155:$DC$1048576,MATCH($A188,'Hoja de Trabajo para listado'!$CD$155:$CD$1048576,0),MATCH((CUADRO!Q$5&amp;$E188),'Hoja de Trabajo para listado'!$CD$151:$DC$151,0)),0)</f>
        <v>0</v>
      </c>
      <c r="R188" s="314">
        <f t="shared" ca="1" si="4"/>
        <v>0</v>
      </c>
      <c r="S188" s="345"/>
      <c r="T188" s="314">
        <f ca="1">+T189</f>
        <v>0</v>
      </c>
      <c r="U188" s="313">
        <f t="shared" si="5"/>
        <v>1</v>
      </c>
      <c r="V188" s="319" t="str">
        <f>+VLOOKUP(A188,bd_lista!$A$3:$E$593,5,FALSE)</f>
        <v>Gobiernos Autonomos Municipales</v>
      </c>
      <c r="W188" s="425" t="str">
        <f>+V188</f>
        <v>Gobiernos Autonomos Municipales</v>
      </c>
    </row>
    <row r="189" spans="1:23" customFormat="1" ht="15" hidden="1" customHeight="1">
      <c r="A189" s="323">
        <v>1128</v>
      </c>
      <c r="B189" s="428"/>
      <c r="C189" s="319" t="str">
        <f>+VLOOKUP(A189,bd_lista!$A$3:$C$593,3,FALSE)</f>
        <v>Gobierno Autónomo Municipal de Machareti</v>
      </c>
      <c r="D189" s="430"/>
      <c r="E189" s="347" t="s">
        <v>1419</v>
      </c>
      <c r="F189" s="316">
        <f ca="1">+IFERROR(INDEX('Hoja de Trabajo para listado'!$A$155:$Z$1048576,MATCH($A189,'Hoja de Trabajo para listado'!$A$155:$A$1048576,0),MATCH((CUADRO!F$5&amp;$E189),'Hoja de Trabajo para listado'!$A$151:$Z$151,0)),0)+IFERROR(INDEX('Hoja de Trabajo para listado'!$AB$155:$BA$1048576,MATCH($A189,'Hoja de Trabajo para listado'!$AB$155:$AB$1048576,0),MATCH((CUADRO!F$5&amp;$E189),'Hoja de Trabajo para listado'!$AB$151:$BA$151,0)),0)+IFERROR(INDEX('Hoja de Trabajo para listado'!$BC$155:$CB$1048576,MATCH($A189,'Hoja de Trabajo para listado'!$BC$155:$BC$1048576,0),MATCH((CUADRO!F$5&amp;$E189),'Hoja de Trabajo para listado'!$BC$151:$CB$151,0)),0)+IFERROR(INDEX('Hoja de Trabajo para listado'!$DE$153:$DG$274,MATCH($A189,'Hoja de Trabajo para listado'!$DE$153:$DE$1048576,0),MATCH((CUADRO!F$5&amp;$E189),'Hoja de Trabajo para listado'!$DE$151:$DG$151,0)),0)+IFERROR(INDEX('Hoja de Trabajo para listado'!$CD$155:$DC$1048576,MATCH($A189,'Hoja de Trabajo para listado'!$CD$155:$CD$1048576,0),MATCH((CUADRO!F$5&amp;$E189),'Hoja de Trabajo para listado'!$CD$151:$DC$151,0)),0)</f>
        <v>0</v>
      </c>
      <c r="G189" s="316">
        <f ca="1">+IFERROR(INDEX('Hoja de Trabajo para listado'!$A$155:$Z$1048576,MATCH($A189,'Hoja de Trabajo para listado'!$A$155:$A$1048576,0),MATCH((CUADRO!G$5&amp;$E189),'Hoja de Trabajo para listado'!$A$151:$Z$151,0)),0)+IFERROR(INDEX('Hoja de Trabajo para listado'!$AB$155:$BA$1048576,MATCH($A189,'Hoja de Trabajo para listado'!$AB$155:$AB$1048576,0),MATCH((CUADRO!G$5&amp;$E189),'Hoja de Trabajo para listado'!$AB$151:$BA$151,0)),0)+IFERROR(INDEX('Hoja de Trabajo para listado'!$BC$155:$CB$1048576,MATCH($A189,'Hoja de Trabajo para listado'!$BC$155:$BC$1048576,0),MATCH((CUADRO!G$5&amp;$E189),'Hoja de Trabajo para listado'!$BC$151:$CB$151,0)),0)+IFERROR(INDEX('Hoja de Trabajo para listado'!$DE$153:$DG$274,MATCH($A189,'Hoja de Trabajo para listado'!$DE$153:$DE$1048576,0),MATCH((CUADRO!G$5&amp;$E189),'Hoja de Trabajo para listado'!$DE$151:$DG$151,0)),0)+IFERROR(INDEX('Hoja de Trabajo para listado'!$CD$155:$DC$1048576,MATCH($A189,'Hoja de Trabajo para listado'!$CD$155:$CD$1048576,0),MATCH((CUADRO!G$5&amp;$E189),'Hoja de Trabajo para listado'!$CD$151:$DC$151,0)),0)</f>
        <v>0</v>
      </c>
      <c r="H189" s="316">
        <f ca="1">+IFERROR(INDEX('Hoja de Trabajo para listado'!$A$155:$Z$1048576,MATCH($A189,'Hoja de Trabajo para listado'!$A$155:$A$1048576,0),MATCH((CUADRO!H$5&amp;$E189),'Hoja de Trabajo para listado'!$A$151:$Z$151,0)),0)+IFERROR(INDEX('Hoja de Trabajo para listado'!$AB$155:$BA$1048576,MATCH($A189,'Hoja de Trabajo para listado'!$AB$155:$AB$1048576,0),MATCH((CUADRO!H$5&amp;$E189),'Hoja de Trabajo para listado'!$AB$151:$BA$151,0)),0)+IFERROR(INDEX('Hoja de Trabajo para listado'!$BC$155:$CB$1048576,MATCH($A189,'Hoja de Trabajo para listado'!$BC$155:$BC$1048576,0),MATCH((CUADRO!H$5&amp;$E189),'Hoja de Trabajo para listado'!$BC$151:$CB$151,0)),0)+IFERROR(INDEX('Hoja de Trabajo para listado'!$DE$153:$DG$274,MATCH($A189,'Hoja de Trabajo para listado'!$DE$153:$DE$1048576,0),MATCH((CUADRO!H$5&amp;$E189),'Hoja de Trabajo para listado'!$DE$151:$DG$151,0)),0)+IFERROR(INDEX('Hoja de Trabajo para listado'!$CD$155:$DC$1048576,MATCH($A189,'Hoja de Trabajo para listado'!$CD$155:$CD$1048576,0),MATCH((CUADRO!H$5&amp;$E189),'Hoja de Trabajo para listado'!$CD$151:$DC$151,0)),0)</f>
        <v>0</v>
      </c>
      <c r="I189" s="316">
        <f ca="1">+IFERROR(INDEX('Hoja de Trabajo para listado'!$A$155:$Z$1048576,MATCH($A189,'Hoja de Trabajo para listado'!$A$155:$A$1048576,0),MATCH((CUADRO!I$5&amp;$E189),'Hoja de Trabajo para listado'!$A$151:$Z$151,0)),0)+IFERROR(INDEX('Hoja de Trabajo para listado'!$AB$155:$BA$1048576,MATCH($A189,'Hoja de Trabajo para listado'!$AB$155:$AB$1048576,0),MATCH((CUADRO!I$5&amp;$E189),'Hoja de Trabajo para listado'!$AB$151:$BA$151,0)),0)+IFERROR(INDEX('Hoja de Trabajo para listado'!$BC$155:$CB$1048576,MATCH($A189,'Hoja de Trabajo para listado'!$BC$155:$BC$1048576,0),MATCH((CUADRO!I$5&amp;$E189),'Hoja de Trabajo para listado'!$BC$151:$CB$151,0)),0)+IFERROR(INDEX('Hoja de Trabajo para listado'!$DE$153:$DG$274,MATCH($A189,'Hoja de Trabajo para listado'!$DE$153:$DE$1048576,0),MATCH((CUADRO!I$5&amp;$E189),'Hoja de Trabajo para listado'!$DE$151:$DG$151,0)),0)+IFERROR(INDEX('Hoja de Trabajo para listado'!$CD$155:$DC$1048576,MATCH($A189,'Hoja de Trabajo para listado'!$CD$155:$CD$1048576,0),MATCH((CUADRO!I$5&amp;$E189),'Hoja de Trabajo para listado'!$CD$151:$DC$151,0)),0)</f>
        <v>0</v>
      </c>
      <c r="J189" s="316">
        <f ca="1">+IFERROR(INDEX('Hoja de Trabajo para listado'!$A$155:$Z$1048576,MATCH($A189,'Hoja de Trabajo para listado'!$A$155:$A$1048576,0),MATCH((CUADRO!J$5&amp;$E189),'Hoja de Trabajo para listado'!$A$151:$Z$151,0)),0)+IFERROR(INDEX('Hoja de Trabajo para listado'!$AB$155:$BA$1048576,MATCH($A189,'Hoja de Trabajo para listado'!$AB$155:$AB$1048576,0),MATCH((CUADRO!J$5&amp;$E189),'Hoja de Trabajo para listado'!$AB$151:$BA$151,0)),0)+IFERROR(INDEX('Hoja de Trabajo para listado'!$BC$155:$CB$1048576,MATCH($A189,'Hoja de Trabajo para listado'!$BC$155:$BC$1048576,0),MATCH((CUADRO!J$5&amp;$E189),'Hoja de Trabajo para listado'!$BC$151:$CB$151,0)),0)+IFERROR(INDEX('Hoja de Trabajo para listado'!$DE$153:$DG$274,MATCH($A189,'Hoja de Trabajo para listado'!$DE$153:$DE$1048576,0),MATCH((CUADRO!J$5&amp;$E189),'Hoja de Trabajo para listado'!$DE$151:$DG$151,0)),0)+IFERROR(INDEX('Hoja de Trabajo para listado'!$CD$155:$DC$1048576,MATCH($A189,'Hoja de Trabajo para listado'!$CD$155:$CD$1048576,0),MATCH((CUADRO!J$5&amp;$E189),'Hoja de Trabajo para listado'!$CD$151:$DC$151,0)),0)</f>
        <v>0</v>
      </c>
      <c r="K189" s="316">
        <f ca="1">+IFERROR(INDEX('Hoja de Trabajo para listado'!$A$155:$Z$1048576,MATCH($A189,'Hoja de Trabajo para listado'!$A$155:$A$1048576,0),MATCH((CUADRO!K$5&amp;$E189),'Hoja de Trabajo para listado'!$A$151:$Z$151,0)),0)+IFERROR(INDEX('Hoja de Trabajo para listado'!$AB$155:$BA$1048576,MATCH($A189,'Hoja de Trabajo para listado'!$AB$155:$AB$1048576,0),MATCH((CUADRO!K$5&amp;$E189),'Hoja de Trabajo para listado'!$AB$151:$BA$151,0)),0)+IFERROR(INDEX('Hoja de Trabajo para listado'!$BC$155:$CB$1048576,MATCH($A189,'Hoja de Trabajo para listado'!$BC$155:$BC$1048576,0),MATCH((CUADRO!K$5&amp;$E189),'Hoja de Trabajo para listado'!$BC$151:$CB$151,0)),0)+IFERROR(INDEX('Hoja de Trabajo para listado'!$DE$153:$DG$274,MATCH($A189,'Hoja de Trabajo para listado'!$DE$153:$DE$1048576,0),MATCH((CUADRO!K$5&amp;$E189),'Hoja de Trabajo para listado'!$DE$151:$DG$151,0)),0)+IFERROR(INDEX('Hoja de Trabajo para listado'!$CD$155:$DC$1048576,MATCH($A189,'Hoja de Trabajo para listado'!$CD$155:$CD$1048576,0),MATCH((CUADRO!K$5&amp;$E189),'Hoja de Trabajo para listado'!$CD$151:$DC$151,0)),0)</f>
        <v>0</v>
      </c>
      <c r="L189" s="316">
        <f ca="1">+IFERROR(INDEX('Hoja de Trabajo para listado'!$A$155:$Z$1048576,MATCH($A189,'Hoja de Trabajo para listado'!$A$155:$A$1048576,0),MATCH((CUADRO!L$5&amp;$E189),'Hoja de Trabajo para listado'!$A$151:$Z$151,0)),0)+IFERROR(INDEX('Hoja de Trabajo para listado'!$AB$155:$BA$1048576,MATCH($A189,'Hoja de Trabajo para listado'!$AB$155:$AB$1048576,0),MATCH((CUADRO!L$5&amp;$E189),'Hoja de Trabajo para listado'!$AB$151:$BA$151,0)),0)+IFERROR(INDEX('Hoja de Trabajo para listado'!$BC$155:$CB$1048576,MATCH($A189,'Hoja de Trabajo para listado'!$BC$155:$BC$1048576,0),MATCH((CUADRO!L$5&amp;$E189),'Hoja de Trabajo para listado'!$BC$151:$CB$151,0)),0)+IFERROR(INDEX('Hoja de Trabajo para listado'!$DE$153:$DG$274,MATCH($A189,'Hoja de Trabajo para listado'!$DE$153:$DE$1048576,0),MATCH((CUADRO!L$5&amp;$E189),'Hoja de Trabajo para listado'!$DE$151:$DG$151,0)),0)+IFERROR(INDEX('Hoja de Trabajo para listado'!$CD$155:$DC$1048576,MATCH($A189,'Hoja de Trabajo para listado'!$CD$155:$CD$1048576,0),MATCH((CUADRO!L$5&amp;$E189),'Hoja de Trabajo para listado'!$CD$151:$DC$151,0)),0)</f>
        <v>0</v>
      </c>
      <c r="M189" s="316">
        <f ca="1">+IFERROR(INDEX('Hoja de Trabajo para listado'!$A$155:$Z$1048576,MATCH($A189,'Hoja de Trabajo para listado'!$A$155:$A$1048576,0),MATCH((CUADRO!M$5&amp;$E189),'Hoja de Trabajo para listado'!$A$151:$Z$151,0)),0)+IFERROR(INDEX('Hoja de Trabajo para listado'!$AB$155:$BA$1048576,MATCH($A189,'Hoja de Trabajo para listado'!$AB$155:$AB$1048576,0),MATCH((CUADRO!M$5&amp;$E189),'Hoja de Trabajo para listado'!$AB$151:$BA$151,0)),0)+IFERROR(INDEX('Hoja de Trabajo para listado'!$BC$155:$CB$1048576,MATCH($A189,'Hoja de Trabajo para listado'!$BC$155:$BC$1048576,0),MATCH((CUADRO!M$5&amp;$E189),'Hoja de Trabajo para listado'!$BC$151:$CB$151,0)),0)+IFERROR(INDEX('Hoja de Trabajo para listado'!$DE$153:$DG$274,MATCH($A189,'Hoja de Trabajo para listado'!$DE$153:$DE$1048576,0),MATCH((CUADRO!M$5&amp;$E189),'Hoja de Trabajo para listado'!$DE$151:$DG$151,0)),0)+IFERROR(INDEX('Hoja de Trabajo para listado'!$CD$155:$DC$1048576,MATCH($A189,'Hoja de Trabajo para listado'!$CD$155:$CD$1048576,0),MATCH((CUADRO!M$5&amp;$E189),'Hoja de Trabajo para listado'!$CD$151:$DC$151,0)),0)</f>
        <v>0</v>
      </c>
      <c r="N189" s="316">
        <f ca="1">+IFERROR(INDEX('Hoja de Trabajo para listado'!$A$155:$Z$1048576,MATCH($A189,'Hoja de Trabajo para listado'!$A$155:$A$1048576,0),MATCH((CUADRO!N$5&amp;$E189),'Hoja de Trabajo para listado'!$A$151:$Z$151,0)),0)+IFERROR(INDEX('Hoja de Trabajo para listado'!$AB$155:$BA$1048576,MATCH($A189,'Hoja de Trabajo para listado'!$AB$155:$AB$1048576,0),MATCH((CUADRO!N$5&amp;$E189),'Hoja de Trabajo para listado'!$AB$151:$BA$151,0)),0)+IFERROR(INDEX('Hoja de Trabajo para listado'!$BC$155:$CB$1048576,MATCH($A189,'Hoja de Trabajo para listado'!$BC$155:$BC$1048576,0),MATCH((CUADRO!N$5&amp;$E189),'Hoja de Trabajo para listado'!$BC$151:$CB$151,0)),0)+IFERROR(INDEX('Hoja de Trabajo para listado'!$DE$153:$DG$274,MATCH($A189,'Hoja de Trabajo para listado'!$DE$153:$DE$1048576,0),MATCH((CUADRO!N$5&amp;$E189),'Hoja de Trabajo para listado'!$DE$151:$DG$151,0)),0)+IFERROR(INDEX('Hoja de Trabajo para listado'!$CD$155:$DC$1048576,MATCH($A189,'Hoja de Trabajo para listado'!$CD$155:$CD$1048576,0),MATCH((CUADRO!N$5&amp;$E189),'Hoja de Trabajo para listado'!$CD$151:$DC$151,0)),0)</f>
        <v>0</v>
      </c>
      <c r="O189" s="316">
        <f ca="1">+IFERROR(INDEX('Hoja de Trabajo para listado'!$A$155:$Z$1048576,MATCH($A189,'Hoja de Trabajo para listado'!$A$155:$A$1048576,0),MATCH((CUADRO!O$5&amp;$E189),'Hoja de Trabajo para listado'!$A$151:$Z$151,0)),0)+IFERROR(INDEX('Hoja de Trabajo para listado'!$AB$155:$BA$1048576,MATCH($A189,'Hoja de Trabajo para listado'!$AB$155:$AB$1048576,0),MATCH((CUADRO!O$5&amp;$E189),'Hoja de Trabajo para listado'!$AB$151:$BA$151,0)),0)+IFERROR(INDEX('Hoja de Trabajo para listado'!$BC$155:$CB$1048576,MATCH($A189,'Hoja de Trabajo para listado'!$BC$155:$BC$1048576,0),MATCH((CUADRO!O$5&amp;$E189),'Hoja de Trabajo para listado'!$BC$151:$CB$151,0)),0)+IFERROR(INDEX('Hoja de Trabajo para listado'!$DE$153:$DG$274,MATCH($A189,'Hoja de Trabajo para listado'!$DE$153:$DE$1048576,0),MATCH((CUADRO!O$5&amp;$E189),'Hoja de Trabajo para listado'!$DE$151:$DG$151,0)),0)+IFERROR(INDEX('Hoja de Trabajo para listado'!$CD$155:$DC$1048576,MATCH($A189,'Hoja de Trabajo para listado'!$CD$155:$CD$1048576,0),MATCH((CUADRO!O$5&amp;$E189),'Hoja de Trabajo para listado'!$CD$151:$DC$151,0)),0)</f>
        <v>0</v>
      </c>
      <c r="P189" s="316">
        <f ca="1">+IFERROR(INDEX('Hoja de Trabajo para listado'!$A$155:$Z$1048576,MATCH($A189,'Hoja de Trabajo para listado'!$A$155:$A$1048576,0),MATCH((CUADRO!P$5&amp;$E189),'Hoja de Trabajo para listado'!$A$151:$Z$151,0)),0)+IFERROR(INDEX('Hoja de Trabajo para listado'!$AB$155:$BA$1048576,MATCH($A189,'Hoja de Trabajo para listado'!$AB$155:$AB$1048576,0),MATCH((CUADRO!P$5&amp;$E189),'Hoja de Trabajo para listado'!$AB$151:$BA$151,0)),0)+IFERROR(INDEX('Hoja de Trabajo para listado'!$BC$155:$CB$1048576,MATCH($A189,'Hoja de Trabajo para listado'!$BC$155:$BC$1048576,0),MATCH((CUADRO!P$5&amp;$E189),'Hoja de Trabajo para listado'!$BC$151:$CB$151,0)),0)+IFERROR(INDEX('Hoja de Trabajo para listado'!$DE$153:$DG$274,MATCH($A189,'Hoja de Trabajo para listado'!$DE$153:$DE$1048576,0),MATCH((CUADRO!P$5&amp;$E189),'Hoja de Trabajo para listado'!$DE$151:$DG$151,0)),0)+IFERROR(INDEX('Hoja de Trabajo para listado'!$CD$155:$DC$1048576,MATCH($A189,'Hoja de Trabajo para listado'!$CD$155:$CD$1048576,0),MATCH((CUADRO!P$5&amp;$E189),'Hoja de Trabajo para listado'!$CD$151:$DC$151,0)),0)</f>
        <v>0</v>
      </c>
      <c r="Q189" s="314">
        <f ca="1">+IFERROR(INDEX('Hoja de Trabajo para listado'!$A$155:$Z$1048576,MATCH($A189,'Hoja de Trabajo para listado'!$A$155:$A$1048576,0),MATCH((CUADRO!Q$5&amp;$E189),'Hoja de Trabajo para listado'!$A$151:$Z$151,0)),0)+IFERROR(INDEX('Hoja de Trabajo para listado'!$AB$155:$BA$1048576,MATCH($A189,'Hoja de Trabajo para listado'!$AB$155:$AB$1048576,0),MATCH((CUADRO!Q$5&amp;$E189),'Hoja de Trabajo para listado'!$AB$151:$BA$151,0)),0)+IFERROR(INDEX('Hoja de Trabajo para listado'!$BC$155:$CB$1048576,MATCH($A189,'Hoja de Trabajo para listado'!$BC$155:$BC$1048576,0),MATCH((CUADRO!Q$5&amp;$E189),'Hoja de Trabajo para listado'!$BC$151:$CB$151,0)),0)+IFERROR(INDEX('Hoja de Trabajo para listado'!$DE$153:$DG$274,MATCH($A189,'Hoja de Trabajo para listado'!$DE$153:$DE$1048576,0),MATCH((CUADRO!Q$5&amp;$E189),'Hoja de Trabajo para listado'!$DE$151:$DG$151,0)),0)+IFERROR(INDEX('Hoja de Trabajo para listado'!$CD$155:$DC$1048576,MATCH($A189,'Hoja de Trabajo para listado'!$CD$155:$CD$1048576,0),MATCH((CUADRO!Q$5&amp;$E189),'Hoja de Trabajo para listado'!$CD$151:$DC$151,0)),0)</f>
        <v>0</v>
      </c>
      <c r="R189" s="316">
        <f t="shared" ca="1" si="4"/>
        <v>0</v>
      </c>
      <c r="S189" s="344">
        <f ca="1">+R188+R189</f>
        <v>0</v>
      </c>
      <c r="T189" s="316">
        <f ca="1">+S189</f>
        <v>0</v>
      </c>
      <c r="U189" s="315">
        <f t="shared" si="5"/>
        <v>2</v>
      </c>
      <c r="V189" s="319" t="str">
        <f>+VLOOKUP(A189,bd_lista!$A$3:$E$593,5,FALSE)</f>
        <v>Gobiernos Autonomos Municipales</v>
      </c>
      <c r="W189" s="426"/>
    </row>
    <row r="190" spans="1:23" customFormat="1" ht="15" hidden="1" customHeight="1">
      <c r="A190" s="323">
        <v>1129</v>
      </c>
      <c r="B190" s="427">
        <f>+A190</f>
        <v>1129</v>
      </c>
      <c r="C190" s="318" t="str">
        <f>+VLOOKUP(A190,bd_lista!$A$3:$C$593,3,FALSE)</f>
        <v>Gobierno Autónomo Municipal de Villa Charcas</v>
      </c>
      <c r="D190" s="429" t="str">
        <f>+C190</f>
        <v>Gobierno Autónomo Municipal de Villa Charcas</v>
      </c>
      <c r="E190" s="346" t="s">
        <v>1418</v>
      </c>
      <c r="F190" s="314">
        <f ca="1">+IFERROR(INDEX('Hoja de Trabajo para listado'!$A$155:$Z$1048576,MATCH($A190,'Hoja de Trabajo para listado'!$A$155:$A$1048576,0),MATCH((CUADRO!F$5&amp;$E190),'Hoja de Trabajo para listado'!$A$151:$Z$151,0)),0)+IFERROR(INDEX('Hoja de Trabajo para listado'!$AB$155:$BA$1048576,MATCH($A190,'Hoja de Trabajo para listado'!$AB$155:$AB$1048576,0),MATCH((CUADRO!F$5&amp;$E190),'Hoja de Trabajo para listado'!$AB$151:$BA$151,0)),0)+IFERROR(INDEX('Hoja de Trabajo para listado'!$BC$155:$CB$1048576,MATCH($A190,'Hoja de Trabajo para listado'!$BC$155:$BC$1048576,0),MATCH((CUADRO!F$5&amp;$E190),'Hoja de Trabajo para listado'!$BC$151:$CB$151,0)),0)+IFERROR(INDEX('Hoja de Trabajo para listado'!$DE$153:$DG$274,MATCH($A190,'Hoja de Trabajo para listado'!$DE$153:$DE$1048576,0),MATCH((CUADRO!F$5&amp;$E190),'Hoja de Trabajo para listado'!$DE$151:$DG$151,0)),0)+IFERROR(INDEX('Hoja de Trabajo para listado'!$CD$155:$DC$1048576,MATCH($A190,'Hoja de Trabajo para listado'!$CD$155:$CD$1048576,0),MATCH((CUADRO!F$5&amp;$E190),'Hoja de Trabajo para listado'!$CD$151:$DC$151,0)),0)</f>
        <v>0</v>
      </c>
      <c r="G190" s="314">
        <f ca="1">+IFERROR(INDEX('Hoja de Trabajo para listado'!$A$155:$Z$1048576,MATCH($A190,'Hoja de Trabajo para listado'!$A$155:$A$1048576,0),MATCH((CUADRO!G$5&amp;$E190),'Hoja de Trabajo para listado'!$A$151:$Z$151,0)),0)+IFERROR(INDEX('Hoja de Trabajo para listado'!$AB$155:$BA$1048576,MATCH($A190,'Hoja de Trabajo para listado'!$AB$155:$AB$1048576,0),MATCH((CUADRO!G$5&amp;$E190),'Hoja de Trabajo para listado'!$AB$151:$BA$151,0)),0)+IFERROR(INDEX('Hoja de Trabajo para listado'!$BC$155:$CB$1048576,MATCH($A190,'Hoja de Trabajo para listado'!$BC$155:$BC$1048576,0),MATCH((CUADRO!G$5&amp;$E190),'Hoja de Trabajo para listado'!$BC$151:$CB$151,0)),0)+IFERROR(INDEX('Hoja de Trabajo para listado'!$DE$153:$DG$274,MATCH($A190,'Hoja de Trabajo para listado'!$DE$153:$DE$1048576,0),MATCH((CUADRO!G$5&amp;$E190),'Hoja de Trabajo para listado'!$DE$151:$DG$151,0)),0)+IFERROR(INDEX('Hoja de Trabajo para listado'!$CD$155:$DC$1048576,MATCH($A190,'Hoja de Trabajo para listado'!$CD$155:$CD$1048576,0),MATCH((CUADRO!G$5&amp;$E190),'Hoja de Trabajo para listado'!$CD$151:$DC$151,0)),0)</f>
        <v>0</v>
      </c>
      <c r="H190" s="314">
        <f ca="1">+IFERROR(INDEX('Hoja de Trabajo para listado'!$A$155:$Z$1048576,MATCH($A190,'Hoja de Trabajo para listado'!$A$155:$A$1048576,0),MATCH((CUADRO!H$5&amp;$E190),'Hoja de Trabajo para listado'!$A$151:$Z$151,0)),0)+IFERROR(INDEX('Hoja de Trabajo para listado'!$AB$155:$BA$1048576,MATCH($A190,'Hoja de Trabajo para listado'!$AB$155:$AB$1048576,0),MATCH((CUADRO!H$5&amp;$E190),'Hoja de Trabajo para listado'!$AB$151:$BA$151,0)),0)+IFERROR(INDEX('Hoja de Trabajo para listado'!$BC$155:$CB$1048576,MATCH($A190,'Hoja de Trabajo para listado'!$BC$155:$BC$1048576,0),MATCH((CUADRO!H$5&amp;$E190),'Hoja de Trabajo para listado'!$BC$151:$CB$151,0)),0)+IFERROR(INDEX('Hoja de Trabajo para listado'!$DE$153:$DG$274,MATCH($A190,'Hoja de Trabajo para listado'!$DE$153:$DE$1048576,0),MATCH((CUADRO!H$5&amp;$E190),'Hoja de Trabajo para listado'!$DE$151:$DG$151,0)),0)+IFERROR(INDEX('Hoja de Trabajo para listado'!$CD$155:$DC$1048576,MATCH($A190,'Hoja de Trabajo para listado'!$CD$155:$CD$1048576,0),MATCH((CUADRO!H$5&amp;$E190),'Hoja de Trabajo para listado'!$CD$151:$DC$151,0)),0)</f>
        <v>0</v>
      </c>
      <c r="I190" s="314">
        <f ca="1">+IFERROR(INDEX('Hoja de Trabajo para listado'!$A$155:$Z$1048576,MATCH($A190,'Hoja de Trabajo para listado'!$A$155:$A$1048576,0),MATCH((CUADRO!I$5&amp;$E190),'Hoja de Trabajo para listado'!$A$151:$Z$151,0)),0)+IFERROR(INDEX('Hoja de Trabajo para listado'!$AB$155:$BA$1048576,MATCH($A190,'Hoja de Trabajo para listado'!$AB$155:$AB$1048576,0),MATCH((CUADRO!I$5&amp;$E190),'Hoja de Trabajo para listado'!$AB$151:$BA$151,0)),0)+IFERROR(INDEX('Hoja de Trabajo para listado'!$BC$155:$CB$1048576,MATCH($A190,'Hoja de Trabajo para listado'!$BC$155:$BC$1048576,0),MATCH((CUADRO!I$5&amp;$E190),'Hoja de Trabajo para listado'!$BC$151:$CB$151,0)),0)+IFERROR(INDEX('Hoja de Trabajo para listado'!$DE$153:$DG$274,MATCH($A190,'Hoja de Trabajo para listado'!$DE$153:$DE$1048576,0),MATCH((CUADRO!I$5&amp;$E190),'Hoja de Trabajo para listado'!$DE$151:$DG$151,0)),0)+IFERROR(INDEX('Hoja de Trabajo para listado'!$CD$155:$DC$1048576,MATCH($A190,'Hoja de Trabajo para listado'!$CD$155:$CD$1048576,0),MATCH((CUADRO!I$5&amp;$E190),'Hoja de Trabajo para listado'!$CD$151:$DC$151,0)),0)</f>
        <v>0</v>
      </c>
      <c r="J190" s="314">
        <f ca="1">+IFERROR(INDEX('Hoja de Trabajo para listado'!$A$155:$Z$1048576,MATCH($A190,'Hoja de Trabajo para listado'!$A$155:$A$1048576,0),MATCH((CUADRO!J$5&amp;$E190),'Hoja de Trabajo para listado'!$A$151:$Z$151,0)),0)+IFERROR(INDEX('Hoja de Trabajo para listado'!$AB$155:$BA$1048576,MATCH($A190,'Hoja de Trabajo para listado'!$AB$155:$AB$1048576,0),MATCH((CUADRO!J$5&amp;$E190),'Hoja de Trabajo para listado'!$AB$151:$BA$151,0)),0)+IFERROR(INDEX('Hoja de Trabajo para listado'!$BC$155:$CB$1048576,MATCH($A190,'Hoja de Trabajo para listado'!$BC$155:$BC$1048576,0),MATCH((CUADRO!J$5&amp;$E190),'Hoja de Trabajo para listado'!$BC$151:$CB$151,0)),0)+IFERROR(INDEX('Hoja de Trabajo para listado'!$DE$153:$DG$274,MATCH($A190,'Hoja de Trabajo para listado'!$DE$153:$DE$1048576,0),MATCH((CUADRO!J$5&amp;$E190),'Hoja de Trabajo para listado'!$DE$151:$DG$151,0)),0)+IFERROR(INDEX('Hoja de Trabajo para listado'!$CD$155:$DC$1048576,MATCH($A190,'Hoja de Trabajo para listado'!$CD$155:$CD$1048576,0),MATCH((CUADRO!J$5&amp;$E190),'Hoja de Trabajo para listado'!$CD$151:$DC$151,0)),0)</f>
        <v>0</v>
      </c>
      <c r="K190" s="314">
        <f ca="1">+IFERROR(INDEX('Hoja de Trabajo para listado'!$A$155:$Z$1048576,MATCH($A190,'Hoja de Trabajo para listado'!$A$155:$A$1048576,0),MATCH((CUADRO!K$5&amp;$E190),'Hoja de Trabajo para listado'!$A$151:$Z$151,0)),0)+IFERROR(INDEX('Hoja de Trabajo para listado'!$AB$155:$BA$1048576,MATCH($A190,'Hoja de Trabajo para listado'!$AB$155:$AB$1048576,0),MATCH((CUADRO!K$5&amp;$E190),'Hoja de Trabajo para listado'!$AB$151:$BA$151,0)),0)+IFERROR(INDEX('Hoja de Trabajo para listado'!$BC$155:$CB$1048576,MATCH($A190,'Hoja de Trabajo para listado'!$BC$155:$BC$1048576,0),MATCH((CUADRO!K$5&amp;$E190),'Hoja de Trabajo para listado'!$BC$151:$CB$151,0)),0)+IFERROR(INDEX('Hoja de Trabajo para listado'!$DE$153:$DG$274,MATCH($A190,'Hoja de Trabajo para listado'!$DE$153:$DE$1048576,0),MATCH((CUADRO!K$5&amp;$E190),'Hoja de Trabajo para listado'!$DE$151:$DG$151,0)),0)+IFERROR(INDEX('Hoja de Trabajo para listado'!$CD$155:$DC$1048576,MATCH($A190,'Hoja de Trabajo para listado'!$CD$155:$CD$1048576,0),MATCH((CUADRO!K$5&amp;$E190),'Hoja de Trabajo para listado'!$CD$151:$DC$151,0)),0)</f>
        <v>0</v>
      </c>
      <c r="L190" s="314">
        <f ca="1">+IFERROR(INDEX('Hoja de Trabajo para listado'!$A$155:$Z$1048576,MATCH($A190,'Hoja de Trabajo para listado'!$A$155:$A$1048576,0),MATCH((CUADRO!L$5&amp;$E190),'Hoja de Trabajo para listado'!$A$151:$Z$151,0)),0)+IFERROR(INDEX('Hoja de Trabajo para listado'!$AB$155:$BA$1048576,MATCH($A190,'Hoja de Trabajo para listado'!$AB$155:$AB$1048576,0),MATCH((CUADRO!L$5&amp;$E190),'Hoja de Trabajo para listado'!$AB$151:$BA$151,0)),0)+IFERROR(INDEX('Hoja de Trabajo para listado'!$BC$155:$CB$1048576,MATCH($A190,'Hoja de Trabajo para listado'!$BC$155:$BC$1048576,0),MATCH((CUADRO!L$5&amp;$E190),'Hoja de Trabajo para listado'!$BC$151:$CB$151,0)),0)+IFERROR(INDEX('Hoja de Trabajo para listado'!$DE$153:$DG$274,MATCH($A190,'Hoja de Trabajo para listado'!$DE$153:$DE$1048576,0),MATCH((CUADRO!L$5&amp;$E190),'Hoja de Trabajo para listado'!$DE$151:$DG$151,0)),0)+IFERROR(INDEX('Hoja de Trabajo para listado'!$CD$155:$DC$1048576,MATCH($A190,'Hoja de Trabajo para listado'!$CD$155:$CD$1048576,0),MATCH((CUADRO!L$5&amp;$E190),'Hoja de Trabajo para listado'!$CD$151:$DC$151,0)),0)</f>
        <v>0</v>
      </c>
      <c r="M190" s="314">
        <f ca="1">+IFERROR(INDEX('Hoja de Trabajo para listado'!$A$155:$Z$1048576,MATCH($A190,'Hoja de Trabajo para listado'!$A$155:$A$1048576,0),MATCH((CUADRO!M$5&amp;$E190),'Hoja de Trabajo para listado'!$A$151:$Z$151,0)),0)+IFERROR(INDEX('Hoja de Trabajo para listado'!$AB$155:$BA$1048576,MATCH($A190,'Hoja de Trabajo para listado'!$AB$155:$AB$1048576,0),MATCH((CUADRO!M$5&amp;$E190),'Hoja de Trabajo para listado'!$AB$151:$BA$151,0)),0)+IFERROR(INDEX('Hoja de Trabajo para listado'!$BC$155:$CB$1048576,MATCH($A190,'Hoja de Trabajo para listado'!$BC$155:$BC$1048576,0),MATCH((CUADRO!M$5&amp;$E190),'Hoja de Trabajo para listado'!$BC$151:$CB$151,0)),0)+IFERROR(INDEX('Hoja de Trabajo para listado'!$DE$153:$DG$274,MATCH($A190,'Hoja de Trabajo para listado'!$DE$153:$DE$1048576,0),MATCH((CUADRO!M$5&amp;$E190),'Hoja de Trabajo para listado'!$DE$151:$DG$151,0)),0)+IFERROR(INDEX('Hoja de Trabajo para listado'!$CD$155:$DC$1048576,MATCH($A190,'Hoja de Trabajo para listado'!$CD$155:$CD$1048576,0),MATCH((CUADRO!M$5&amp;$E190),'Hoja de Trabajo para listado'!$CD$151:$DC$151,0)),0)</f>
        <v>0</v>
      </c>
      <c r="N190" s="314">
        <f ca="1">+IFERROR(INDEX('Hoja de Trabajo para listado'!$A$155:$Z$1048576,MATCH($A190,'Hoja de Trabajo para listado'!$A$155:$A$1048576,0),MATCH((CUADRO!N$5&amp;$E190),'Hoja de Trabajo para listado'!$A$151:$Z$151,0)),0)+IFERROR(INDEX('Hoja de Trabajo para listado'!$AB$155:$BA$1048576,MATCH($A190,'Hoja de Trabajo para listado'!$AB$155:$AB$1048576,0),MATCH((CUADRO!N$5&amp;$E190),'Hoja de Trabajo para listado'!$AB$151:$BA$151,0)),0)+IFERROR(INDEX('Hoja de Trabajo para listado'!$BC$155:$CB$1048576,MATCH($A190,'Hoja de Trabajo para listado'!$BC$155:$BC$1048576,0),MATCH((CUADRO!N$5&amp;$E190),'Hoja de Trabajo para listado'!$BC$151:$CB$151,0)),0)+IFERROR(INDEX('Hoja de Trabajo para listado'!$DE$153:$DG$274,MATCH($A190,'Hoja de Trabajo para listado'!$DE$153:$DE$1048576,0),MATCH((CUADRO!N$5&amp;$E190),'Hoja de Trabajo para listado'!$DE$151:$DG$151,0)),0)+IFERROR(INDEX('Hoja de Trabajo para listado'!$CD$155:$DC$1048576,MATCH($A190,'Hoja de Trabajo para listado'!$CD$155:$CD$1048576,0),MATCH((CUADRO!N$5&amp;$E190),'Hoja de Trabajo para listado'!$CD$151:$DC$151,0)),0)</f>
        <v>0</v>
      </c>
      <c r="O190" s="314">
        <f ca="1">+IFERROR(INDEX('Hoja de Trabajo para listado'!$A$155:$Z$1048576,MATCH($A190,'Hoja de Trabajo para listado'!$A$155:$A$1048576,0),MATCH((CUADRO!O$5&amp;$E190),'Hoja de Trabajo para listado'!$A$151:$Z$151,0)),0)+IFERROR(INDEX('Hoja de Trabajo para listado'!$AB$155:$BA$1048576,MATCH($A190,'Hoja de Trabajo para listado'!$AB$155:$AB$1048576,0),MATCH((CUADRO!O$5&amp;$E190),'Hoja de Trabajo para listado'!$AB$151:$BA$151,0)),0)+IFERROR(INDEX('Hoja de Trabajo para listado'!$BC$155:$CB$1048576,MATCH($A190,'Hoja de Trabajo para listado'!$BC$155:$BC$1048576,0),MATCH((CUADRO!O$5&amp;$E190),'Hoja de Trabajo para listado'!$BC$151:$CB$151,0)),0)+IFERROR(INDEX('Hoja de Trabajo para listado'!$DE$153:$DG$274,MATCH($A190,'Hoja de Trabajo para listado'!$DE$153:$DE$1048576,0),MATCH((CUADRO!O$5&amp;$E190),'Hoja de Trabajo para listado'!$DE$151:$DG$151,0)),0)+IFERROR(INDEX('Hoja de Trabajo para listado'!$CD$155:$DC$1048576,MATCH($A190,'Hoja de Trabajo para listado'!$CD$155:$CD$1048576,0),MATCH((CUADRO!O$5&amp;$E190),'Hoja de Trabajo para listado'!$CD$151:$DC$151,0)),0)</f>
        <v>0</v>
      </c>
      <c r="P190" s="314">
        <f ca="1">+IFERROR(INDEX('Hoja de Trabajo para listado'!$A$155:$Z$1048576,MATCH($A190,'Hoja de Trabajo para listado'!$A$155:$A$1048576,0),MATCH((CUADRO!P$5&amp;$E190),'Hoja de Trabajo para listado'!$A$151:$Z$151,0)),0)+IFERROR(INDEX('Hoja de Trabajo para listado'!$AB$155:$BA$1048576,MATCH($A190,'Hoja de Trabajo para listado'!$AB$155:$AB$1048576,0),MATCH((CUADRO!P$5&amp;$E190),'Hoja de Trabajo para listado'!$AB$151:$BA$151,0)),0)+IFERROR(INDEX('Hoja de Trabajo para listado'!$BC$155:$CB$1048576,MATCH($A190,'Hoja de Trabajo para listado'!$BC$155:$BC$1048576,0),MATCH((CUADRO!P$5&amp;$E190),'Hoja de Trabajo para listado'!$BC$151:$CB$151,0)),0)+IFERROR(INDEX('Hoja de Trabajo para listado'!$DE$153:$DG$274,MATCH($A190,'Hoja de Trabajo para listado'!$DE$153:$DE$1048576,0),MATCH((CUADRO!P$5&amp;$E190),'Hoja de Trabajo para listado'!$DE$151:$DG$151,0)),0)+IFERROR(INDEX('Hoja de Trabajo para listado'!$CD$155:$DC$1048576,MATCH($A190,'Hoja de Trabajo para listado'!$CD$155:$CD$1048576,0),MATCH((CUADRO!P$5&amp;$E190),'Hoja de Trabajo para listado'!$CD$151:$DC$151,0)),0)</f>
        <v>0</v>
      </c>
      <c r="Q190" s="360">
        <f ca="1">+IFERROR(INDEX('Hoja de Trabajo para listado'!$A$155:$Z$1048576,MATCH($A190,'Hoja de Trabajo para listado'!$A$155:$A$1048576,0),MATCH((CUADRO!Q$5&amp;$E190),'Hoja de Trabajo para listado'!$A$151:$Z$151,0)),0)+IFERROR(INDEX('Hoja de Trabajo para listado'!$AB$155:$BA$1048576,MATCH($A190,'Hoja de Trabajo para listado'!$AB$155:$AB$1048576,0),MATCH((CUADRO!Q$5&amp;$E190),'Hoja de Trabajo para listado'!$AB$151:$BA$151,0)),0)+IFERROR(INDEX('Hoja de Trabajo para listado'!$BC$155:$CB$1048576,MATCH($A190,'Hoja de Trabajo para listado'!$BC$155:$BC$1048576,0),MATCH((CUADRO!Q$5&amp;$E190),'Hoja de Trabajo para listado'!$BC$151:$CB$151,0)),0)+IFERROR(INDEX('Hoja de Trabajo para listado'!$DE$153:$DG$274,MATCH($A190,'Hoja de Trabajo para listado'!$DE$153:$DE$1048576,0),MATCH((CUADRO!Q$5&amp;$E190),'Hoja de Trabajo para listado'!$DE$151:$DG$151,0)),0)+IFERROR(INDEX('Hoja de Trabajo para listado'!$CD$155:$DC$1048576,MATCH($A190,'Hoja de Trabajo para listado'!$CD$155:$CD$1048576,0),MATCH((CUADRO!Q$5&amp;$E190),'Hoja de Trabajo para listado'!$CD$151:$DC$151,0)),0)</f>
        <v>0</v>
      </c>
      <c r="R190" s="314">
        <f t="shared" ca="1" si="4"/>
        <v>0</v>
      </c>
      <c r="S190" s="345"/>
      <c r="T190" s="314">
        <f ca="1">+T191</f>
        <v>0</v>
      </c>
      <c r="U190" s="313">
        <f t="shared" si="5"/>
        <v>1</v>
      </c>
      <c r="V190" s="319" t="str">
        <f>+VLOOKUP(A190,bd_lista!$A$3:$E$593,5,FALSE)</f>
        <v>Gobiernos Autonomos Municipales</v>
      </c>
      <c r="W190" s="425" t="str">
        <f>+V190</f>
        <v>Gobiernos Autonomos Municipales</v>
      </c>
    </row>
    <row r="191" spans="1:23" customFormat="1" ht="15" hidden="1" customHeight="1">
      <c r="A191" s="323">
        <v>1129</v>
      </c>
      <c r="B191" s="428"/>
      <c r="C191" s="319" t="str">
        <f>+VLOOKUP(A191,bd_lista!$A$3:$C$593,3,FALSE)</f>
        <v>Gobierno Autónomo Municipal de Villa Charcas</v>
      </c>
      <c r="D191" s="430"/>
      <c r="E191" s="347" t="s">
        <v>1419</v>
      </c>
      <c r="F191" s="316">
        <f ca="1">+IFERROR(INDEX('Hoja de Trabajo para listado'!$A$155:$Z$1048576,MATCH($A191,'Hoja de Trabajo para listado'!$A$155:$A$1048576,0),MATCH((CUADRO!F$5&amp;$E191),'Hoja de Trabajo para listado'!$A$151:$Z$151,0)),0)+IFERROR(INDEX('Hoja de Trabajo para listado'!$AB$155:$BA$1048576,MATCH($A191,'Hoja de Trabajo para listado'!$AB$155:$AB$1048576,0),MATCH((CUADRO!F$5&amp;$E191),'Hoja de Trabajo para listado'!$AB$151:$BA$151,0)),0)+IFERROR(INDEX('Hoja de Trabajo para listado'!$BC$155:$CB$1048576,MATCH($A191,'Hoja de Trabajo para listado'!$BC$155:$BC$1048576,0),MATCH((CUADRO!F$5&amp;$E191),'Hoja de Trabajo para listado'!$BC$151:$CB$151,0)),0)+IFERROR(INDEX('Hoja de Trabajo para listado'!$DE$153:$DG$274,MATCH($A191,'Hoja de Trabajo para listado'!$DE$153:$DE$1048576,0),MATCH((CUADRO!F$5&amp;$E191),'Hoja de Trabajo para listado'!$DE$151:$DG$151,0)),0)+IFERROR(INDEX('Hoja de Trabajo para listado'!$CD$155:$DC$1048576,MATCH($A191,'Hoja de Trabajo para listado'!$CD$155:$CD$1048576,0),MATCH((CUADRO!F$5&amp;$E191),'Hoja de Trabajo para listado'!$CD$151:$DC$151,0)),0)</f>
        <v>0</v>
      </c>
      <c r="G191" s="316">
        <f ca="1">+IFERROR(INDEX('Hoja de Trabajo para listado'!$A$155:$Z$1048576,MATCH($A191,'Hoja de Trabajo para listado'!$A$155:$A$1048576,0),MATCH((CUADRO!G$5&amp;$E191),'Hoja de Trabajo para listado'!$A$151:$Z$151,0)),0)+IFERROR(INDEX('Hoja de Trabajo para listado'!$AB$155:$BA$1048576,MATCH($A191,'Hoja de Trabajo para listado'!$AB$155:$AB$1048576,0),MATCH((CUADRO!G$5&amp;$E191),'Hoja de Trabajo para listado'!$AB$151:$BA$151,0)),0)+IFERROR(INDEX('Hoja de Trabajo para listado'!$BC$155:$CB$1048576,MATCH($A191,'Hoja de Trabajo para listado'!$BC$155:$BC$1048576,0),MATCH((CUADRO!G$5&amp;$E191),'Hoja de Trabajo para listado'!$BC$151:$CB$151,0)),0)+IFERROR(INDEX('Hoja de Trabajo para listado'!$DE$153:$DG$274,MATCH($A191,'Hoja de Trabajo para listado'!$DE$153:$DE$1048576,0),MATCH((CUADRO!G$5&amp;$E191),'Hoja de Trabajo para listado'!$DE$151:$DG$151,0)),0)+IFERROR(INDEX('Hoja de Trabajo para listado'!$CD$155:$DC$1048576,MATCH($A191,'Hoja de Trabajo para listado'!$CD$155:$CD$1048576,0),MATCH((CUADRO!G$5&amp;$E191),'Hoja de Trabajo para listado'!$CD$151:$DC$151,0)),0)</f>
        <v>0</v>
      </c>
      <c r="H191" s="316">
        <f ca="1">+IFERROR(INDEX('Hoja de Trabajo para listado'!$A$155:$Z$1048576,MATCH($A191,'Hoja de Trabajo para listado'!$A$155:$A$1048576,0),MATCH((CUADRO!H$5&amp;$E191),'Hoja de Trabajo para listado'!$A$151:$Z$151,0)),0)+IFERROR(INDEX('Hoja de Trabajo para listado'!$AB$155:$BA$1048576,MATCH($A191,'Hoja de Trabajo para listado'!$AB$155:$AB$1048576,0),MATCH((CUADRO!H$5&amp;$E191),'Hoja de Trabajo para listado'!$AB$151:$BA$151,0)),0)+IFERROR(INDEX('Hoja de Trabajo para listado'!$BC$155:$CB$1048576,MATCH($A191,'Hoja de Trabajo para listado'!$BC$155:$BC$1048576,0),MATCH((CUADRO!H$5&amp;$E191),'Hoja de Trabajo para listado'!$BC$151:$CB$151,0)),0)+IFERROR(INDEX('Hoja de Trabajo para listado'!$DE$153:$DG$274,MATCH($A191,'Hoja de Trabajo para listado'!$DE$153:$DE$1048576,0),MATCH((CUADRO!H$5&amp;$E191),'Hoja de Trabajo para listado'!$DE$151:$DG$151,0)),0)+IFERROR(INDEX('Hoja de Trabajo para listado'!$CD$155:$DC$1048576,MATCH($A191,'Hoja de Trabajo para listado'!$CD$155:$CD$1048576,0),MATCH((CUADRO!H$5&amp;$E191),'Hoja de Trabajo para listado'!$CD$151:$DC$151,0)),0)</f>
        <v>0</v>
      </c>
      <c r="I191" s="316">
        <f ca="1">+IFERROR(INDEX('Hoja de Trabajo para listado'!$A$155:$Z$1048576,MATCH($A191,'Hoja de Trabajo para listado'!$A$155:$A$1048576,0),MATCH((CUADRO!I$5&amp;$E191),'Hoja de Trabajo para listado'!$A$151:$Z$151,0)),0)+IFERROR(INDEX('Hoja de Trabajo para listado'!$AB$155:$BA$1048576,MATCH($A191,'Hoja de Trabajo para listado'!$AB$155:$AB$1048576,0),MATCH((CUADRO!I$5&amp;$E191),'Hoja de Trabajo para listado'!$AB$151:$BA$151,0)),0)+IFERROR(INDEX('Hoja de Trabajo para listado'!$BC$155:$CB$1048576,MATCH($A191,'Hoja de Trabajo para listado'!$BC$155:$BC$1048576,0),MATCH((CUADRO!I$5&amp;$E191),'Hoja de Trabajo para listado'!$BC$151:$CB$151,0)),0)+IFERROR(INDEX('Hoja de Trabajo para listado'!$DE$153:$DG$274,MATCH($A191,'Hoja de Trabajo para listado'!$DE$153:$DE$1048576,0),MATCH((CUADRO!I$5&amp;$E191),'Hoja de Trabajo para listado'!$DE$151:$DG$151,0)),0)+IFERROR(INDEX('Hoja de Trabajo para listado'!$CD$155:$DC$1048576,MATCH($A191,'Hoja de Trabajo para listado'!$CD$155:$CD$1048576,0),MATCH((CUADRO!I$5&amp;$E191),'Hoja de Trabajo para listado'!$CD$151:$DC$151,0)),0)</f>
        <v>0</v>
      </c>
      <c r="J191" s="316">
        <f ca="1">+IFERROR(INDEX('Hoja de Trabajo para listado'!$A$155:$Z$1048576,MATCH($A191,'Hoja de Trabajo para listado'!$A$155:$A$1048576,0),MATCH((CUADRO!J$5&amp;$E191),'Hoja de Trabajo para listado'!$A$151:$Z$151,0)),0)+IFERROR(INDEX('Hoja de Trabajo para listado'!$AB$155:$BA$1048576,MATCH($A191,'Hoja de Trabajo para listado'!$AB$155:$AB$1048576,0),MATCH((CUADRO!J$5&amp;$E191),'Hoja de Trabajo para listado'!$AB$151:$BA$151,0)),0)+IFERROR(INDEX('Hoja de Trabajo para listado'!$BC$155:$CB$1048576,MATCH($A191,'Hoja de Trabajo para listado'!$BC$155:$BC$1048576,0),MATCH((CUADRO!J$5&amp;$E191),'Hoja de Trabajo para listado'!$BC$151:$CB$151,0)),0)+IFERROR(INDEX('Hoja de Trabajo para listado'!$DE$153:$DG$274,MATCH($A191,'Hoja de Trabajo para listado'!$DE$153:$DE$1048576,0),MATCH((CUADRO!J$5&amp;$E191),'Hoja de Trabajo para listado'!$DE$151:$DG$151,0)),0)+IFERROR(INDEX('Hoja de Trabajo para listado'!$CD$155:$DC$1048576,MATCH($A191,'Hoja de Trabajo para listado'!$CD$155:$CD$1048576,0),MATCH((CUADRO!J$5&amp;$E191),'Hoja de Trabajo para listado'!$CD$151:$DC$151,0)),0)</f>
        <v>0</v>
      </c>
      <c r="K191" s="316">
        <f ca="1">+IFERROR(INDEX('Hoja de Trabajo para listado'!$A$155:$Z$1048576,MATCH($A191,'Hoja de Trabajo para listado'!$A$155:$A$1048576,0),MATCH((CUADRO!K$5&amp;$E191),'Hoja de Trabajo para listado'!$A$151:$Z$151,0)),0)+IFERROR(INDEX('Hoja de Trabajo para listado'!$AB$155:$BA$1048576,MATCH($A191,'Hoja de Trabajo para listado'!$AB$155:$AB$1048576,0),MATCH((CUADRO!K$5&amp;$E191),'Hoja de Trabajo para listado'!$AB$151:$BA$151,0)),0)+IFERROR(INDEX('Hoja de Trabajo para listado'!$BC$155:$CB$1048576,MATCH($A191,'Hoja de Trabajo para listado'!$BC$155:$BC$1048576,0),MATCH((CUADRO!K$5&amp;$E191),'Hoja de Trabajo para listado'!$BC$151:$CB$151,0)),0)+IFERROR(INDEX('Hoja de Trabajo para listado'!$DE$153:$DG$274,MATCH($A191,'Hoja de Trabajo para listado'!$DE$153:$DE$1048576,0),MATCH((CUADRO!K$5&amp;$E191),'Hoja de Trabajo para listado'!$DE$151:$DG$151,0)),0)+IFERROR(INDEX('Hoja de Trabajo para listado'!$CD$155:$DC$1048576,MATCH($A191,'Hoja de Trabajo para listado'!$CD$155:$CD$1048576,0),MATCH((CUADRO!K$5&amp;$E191),'Hoja de Trabajo para listado'!$CD$151:$DC$151,0)),0)</f>
        <v>0</v>
      </c>
      <c r="L191" s="316">
        <f ca="1">+IFERROR(INDEX('Hoja de Trabajo para listado'!$A$155:$Z$1048576,MATCH($A191,'Hoja de Trabajo para listado'!$A$155:$A$1048576,0),MATCH((CUADRO!L$5&amp;$E191),'Hoja de Trabajo para listado'!$A$151:$Z$151,0)),0)+IFERROR(INDEX('Hoja de Trabajo para listado'!$AB$155:$BA$1048576,MATCH($A191,'Hoja de Trabajo para listado'!$AB$155:$AB$1048576,0),MATCH((CUADRO!L$5&amp;$E191),'Hoja de Trabajo para listado'!$AB$151:$BA$151,0)),0)+IFERROR(INDEX('Hoja de Trabajo para listado'!$BC$155:$CB$1048576,MATCH($A191,'Hoja de Trabajo para listado'!$BC$155:$BC$1048576,0),MATCH((CUADRO!L$5&amp;$E191),'Hoja de Trabajo para listado'!$BC$151:$CB$151,0)),0)+IFERROR(INDEX('Hoja de Trabajo para listado'!$DE$153:$DG$274,MATCH($A191,'Hoja de Trabajo para listado'!$DE$153:$DE$1048576,0),MATCH((CUADRO!L$5&amp;$E191),'Hoja de Trabajo para listado'!$DE$151:$DG$151,0)),0)+IFERROR(INDEX('Hoja de Trabajo para listado'!$CD$155:$DC$1048576,MATCH($A191,'Hoja de Trabajo para listado'!$CD$155:$CD$1048576,0),MATCH((CUADRO!L$5&amp;$E191),'Hoja de Trabajo para listado'!$CD$151:$DC$151,0)),0)</f>
        <v>0</v>
      </c>
      <c r="M191" s="316">
        <f ca="1">+IFERROR(INDEX('Hoja de Trabajo para listado'!$A$155:$Z$1048576,MATCH($A191,'Hoja de Trabajo para listado'!$A$155:$A$1048576,0),MATCH((CUADRO!M$5&amp;$E191),'Hoja de Trabajo para listado'!$A$151:$Z$151,0)),0)+IFERROR(INDEX('Hoja de Trabajo para listado'!$AB$155:$BA$1048576,MATCH($A191,'Hoja de Trabajo para listado'!$AB$155:$AB$1048576,0),MATCH((CUADRO!M$5&amp;$E191),'Hoja de Trabajo para listado'!$AB$151:$BA$151,0)),0)+IFERROR(INDEX('Hoja de Trabajo para listado'!$BC$155:$CB$1048576,MATCH($A191,'Hoja de Trabajo para listado'!$BC$155:$BC$1048576,0),MATCH((CUADRO!M$5&amp;$E191),'Hoja de Trabajo para listado'!$BC$151:$CB$151,0)),0)+IFERROR(INDEX('Hoja de Trabajo para listado'!$DE$153:$DG$274,MATCH($A191,'Hoja de Trabajo para listado'!$DE$153:$DE$1048576,0),MATCH((CUADRO!M$5&amp;$E191),'Hoja de Trabajo para listado'!$DE$151:$DG$151,0)),0)+IFERROR(INDEX('Hoja de Trabajo para listado'!$CD$155:$DC$1048576,MATCH($A191,'Hoja de Trabajo para listado'!$CD$155:$CD$1048576,0),MATCH((CUADRO!M$5&amp;$E191),'Hoja de Trabajo para listado'!$CD$151:$DC$151,0)),0)</f>
        <v>0</v>
      </c>
      <c r="N191" s="316">
        <f ca="1">+IFERROR(INDEX('Hoja de Trabajo para listado'!$A$155:$Z$1048576,MATCH($A191,'Hoja de Trabajo para listado'!$A$155:$A$1048576,0),MATCH((CUADRO!N$5&amp;$E191),'Hoja de Trabajo para listado'!$A$151:$Z$151,0)),0)+IFERROR(INDEX('Hoja de Trabajo para listado'!$AB$155:$BA$1048576,MATCH($A191,'Hoja de Trabajo para listado'!$AB$155:$AB$1048576,0),MATCH((CUADRO!N$5&amp;$E191),'Hoja de Trabajo para listado'!$AB$151:$BA$151,0)),0)+IFERROR(INDEX('Hoja de Trabajo para listado'!$BC$155:$CB$1048576,MATCH($A191,'Hoja de Trabajo para listado'!$BC$155:$BC$1048576,0),MATCH((CUADRO!N$5&amp;$E191),'Hoja de Trabajo para listado'!$BC$151:$CB$151,0)),0)+IFERROR(INDEX('Hoja de Trabajo para listado'!$DE$153:$DG$274,MATCH($A191,'Hoja de Trabajo para listado'!$DE$153:$DE$1048576,0),MATCH((CUADRO!N$5&amp;$E191),'Hoja de Trabajo para listado'!$DE$151:$DG$151,0)),0)+IFERROR(INDEX('Hoja de Trabajo para listado'!$CD$155:$DC$1048576,MATCH($A191,'Hoja de Trabajo para listado'!$CD$155:$CD$1048576,0),MATCH((CUADRO!N$5&amp;$E191),'Hoja de Trabajo para listado'!$CD$151:$DC$151,0)),0)</f>
        <v>0</v>
      </c>
      <c r="O191" s="316">
        <f ca="1">+IFERROR(INDEX('Hoja de Trabajo para listado'!$A$155:$Z$1048576,MATCH($A191,'Hoja de Trabajo para listado'!$A$155:$A$1048576,0),MATCH((CUADRO!O$5&amp;$E191),'Hoja de Trabajo para listado'!$A$151:$Z$151,0)),0)+IFERROR(INDEX('Hoja de Trabajo para listado'!$AB$155:$BA$1048576,MATCH($A191,'Hoja de Trabajo para listado'!$AB$155:$AB$1048576,0),MATCH((CUADRO!O$5&amp;$E191),'Hoja de Trabajo para listado'!$AB$151:$BA$151,0)),0)+IFERROR(INDEX('Hoja de Trabajo para listado'!$BC$155:$CB$1048576,MATCH($A191,'Hoja de Trabajo para listado'!$BC$155:$BC$1048576,0),MATCH((CUADRO!O$5&amp;$E191),'Hoja de Trabajo para listado'!$BC$151:$CB$151,0)),0)+IFERROR(INDEX('Hoja de Trabajo para listado'!$DE$153:$DG$274,MATCH($A191,'Hoja de Trabajo para listado'!$DE$153:$DE$1048576,0),MATCH((CUADRO!O$5&amp;$E191),'Hoja de Trabajo para listado'!$DE$151:$DG$151,0)),0)+IFERROR(INDEX('Hoja de Trabajo para listado'!$CD$155:$DC$1048576,MATCH($A191,'Hoja de Trabajo para listado'!$CD$155:$CD$1048576,0),MATCH((CUADRO!O$5&amp;$E191),'Hoja de Trabajo para listado'!$CD$151:$DC$151,0)),0)</f>
        <v>0</v>
      </c>
      <c r="P191" s="316">
        <f ca="1">+IFERROR(INDEX('Hoja de Trabajo para listado'!$A$155:$Z$1048576,MATCH($A191,'Hoja de Trabajo para listado'!$A$155:$A$1048576,0),MATCH((CUADRO!P$5&amp;$E191),'Hoja de Trabajo para listado'!$A$151:$Z$151,0)),0)+IFERROR(INDEX('Hoja de Trabajo para listado'!$AB$155:$BA$1048576,MATCH($A191,'Hoja de Trabajo para listado'!$AB$155:$AB$1048576,0),MATCH((CUADRO!P$5&amp;$E191),'Hoja de Trabajo para listado'!$AB$151:$BA$151,0)),0)+IFERROR(INDEX('Hoja de Trabajo para listado'!$BC$155:$CB$1048576,MATCH($A191,'Hoja de Trabajo para listado'!$BC$155:$BC$1048576,0),MATCH((CUADRO!P$5&amp;$E191),'Hoja de Trabajo para listado'!$BC$151:$CB$151,0)),0)+IFERROR(INDEX('Hoja de Trabajo para listado'!$DE$153:$DG$274,MATCH($A191,'Hoja de Trabajo para listado'!$DE$153:$DE$1048576,0),MATCH((CUADRO!P$5&amp;$E191),'Hoja de Trabajo para listado'!$DE$151:$DG$151,0)),0)+IFERROR(INDEX('Hoja de Trabajo para listado'!$CD$155:$DC$1048576,MATCH($A191,'Hoja de Trabajo para listado'!$CD$155:$CD$1048576,0),MATCH((CUADRO!P$5&amp;$E191),'Hoja de Trabajo para listado'!$CD$151:$DC$151,0)),0)</f>
        <v>0</v>
      </c>
      <c r="Q191" s="314">
        <f ca="1">+IFERROR(INDEX('Hoja de Trabajo para listado'!$A$155:$Z$1048576,MATCH($A191,'Hoja de Trabajo para listado'!$A$155:$A$1048576,0),MATCH((CUADRO!Q$5&amp;$E191),'Hoja de Trabajo para listado'!$A$151:$Z$151,0)),0)+IFERROR(INDEX('Hoja de Trabajo para listado'!$AB$155:$BA$1048576,MATCH($A191,'Hoja de Trabajo para listado'!$AB$155:$AB$1048576,0),MATCH((CUADRO!Q$5&amp;$E191),'Hoja de Trabajo para listado'!$AB$151:$BA$151,0)),0)+IFERROR(INDEX('Hoja de Trabajo para listado'!$BC$155:$CB$1048576,MATCH($A191,'Hoja de Trabajo para listado'!$BC$155:$BC$1048576,0),MATCH((CUADRO!Q$5&amp;$E191),'Hoja de Trabajo para listado'!$BC$151:$CB$151,0)),0)+IFERROR(INDEX('Hoja de Trabajo para listado'!$DE$153:$DG$274,MATCH($A191,'Hoja de Trabajo para listado'!$DE$153:$DE$1048576,0),MATCH((CUADRO!Q$5&amp;$E191),'Hoja de Trabajo para listado'!$DE$151:$DG$151,0)),0)+IFERROR(INDEX('Hoja de Trabajo para listado'!$CD$155:$DC$1048576,MATCH($A191,'Hoja de Trabajo para listado'!$CD$155:$CD$1048576,0),MATCH((CUADRO!Q$5&amp;$E191),'Hoja de Trabajo para listado'!$CD$151:$DC$151,0)),0)</f>
        <v>0</v>
      </c>
      <c r="R191" s="316">
        <f t="shared" ca="1" si="4"/>
        <v>0</v>
      </c>
      <c r="S191" s="344">
        <f ca="1">+R190+R191</f>
        <v>0</v>
      </c>
      <c r="T191" s="316">
        <f ca="1">+S191</f>
        <v>0</v>
      </c>
      <c r="U191" s="315">
        <f t="shared" si="5"/>
        <v>2</v>
      </c>
      <c r="V191" s="319" t="str">
        <f>+VLOOKUP(A191,bd_lista!$A$3:$E$593,5,FALSE)</f>
        <v>Gobiernos Autonomos Municipales</v>
      </c>
      <c r="W191" s="426"/>
    </row>
    <row r="192" spans="1:23" ht="15" hidden="1" customHeight="1">
      <c r="A192" s="323">
        <v>1202</v>
      </c>
      <c r="B192" s="427">
        <f>+A192</f>
        <v>1202</v>
      </c>
      <c r="C192" s="318" t="str">
        <f>+VLOOKUP(A192,bd_lista!$A$3:$C$593,3,FALSE)</f>
        <v>Gobierno Autónomo Municipal de Palca</v>
      </c>
      <c r="D192" s="429" t="str">
        <f>+C192</f>
        <v>Gobierno Autónomo Municipal de Palca</v>
      </c>
      <c r="E192" s="346" t="s">
        <v>1418</v>
      </c>
      <c r="F192" s="314">
        <f ca="1">+IFERROR(INDEX('Hoja de Trabajo para listado'!$A$155:$Z$1048576,MATCH($A192,'Hoja de Trabajo para listado'!$A$155:$A$1048576,0),MATCH((CUADRO!F$5&amp;$E192),'Hoja de Trabajo para listado'!$A$151:$Z$151,0)),0)+IFERROR(INDEX('Hoja de Trabajo para listado'!$AB$155:$BA$1048576,MATCH($A192,'Hoja de Trabajo para listado'!$AB$155:$AB$1048576,0),MATCH((CUADRO!F$5&amp;$E192),'Hoja de Trabajo para listado'!$AB$151:$BA$151,0)),0)+IFERROR(INDEX('Hoja de Trabajo para listado'!$BC$155:$CB$1048576,MATCH($A192,'Hoja de Trabajo para listado'!$BC$155:$BC$1048576,0),MATCH((CUADRO!F$5&amp;$E192),'Hoja de Trabajo para listado'!$BC$151:$CB$151,0)),0)+IFERROR(INDEX('Hoja de Trabajo para listado'!$DE$153:$DG$274,MATCH($A192,'Hoja de Trabajo para listado'!$DE$153:$DE$1048576,0),MATCH((CUADRO!F$5&amp;$E192),'Hoja de Trabajo para listado'!$DE$151:$DG$151,0)),0)+IFERROR(INDEX('Hoja de Trabajo para listado'!$CD$155:$DC$1048576,MATCH($A192,'Hoja de Trabajo para listado'!$CD$155:$CD$1048576,0),MATCH((CUADRO!F$5&amp;$E192),'Hoja de Trabajo para listado'!$CD$151:$DC$151,0)),0)</f>
        <v>0</v>
      </c>
      <c r="G192" s="314">
        <f ca="1">+IFERROR(INDEX('Hoja de Trabajo para listado'!$A$155:$Z$1048576,MATCH($A192,'Hoja de Trabajo para listado'!$A$155:$A$1048576,0),MATCH((CUADRO!G$5&amp;$E192),'Hoja de Trabajo para listado'!$A$151:$Z$151,0)),0)+IFERROR(INDEX('Hoja de Trabajo para listado'!$AB$155:$BA$1048576,MATCH($A192,'Hoja de Trabajo para listado'!$AB$155:$AB$1048576,0),MATCH((CUADRO!G$5&amp;$E192),'Hoja de Trabajo para listado'!$AB$151:$BA$151,0)),0)+IFERROR(INDEX('Hoja de Trabajo para listado'!$BC$155:$CB$1048576,MATCH($A192,'Hoja de Trabajo para listado'!$BC$155:$BC$1048576,0),MATCH((CUADRO!G$5&amp;$E192),'Hoja de Trabajo para listado'!$BC$151:$CB$151,0)),0)+IFERROR(INDEX('Hoja de Trabajo para listado'!$DE$153:$DG$274,MATCH($A192,'Hoja de Trabajo para listado'!$DE$153:$DE$1048576,0),MATCH((CUADRO!G$5&amp;$E192),'Hoja de Trabajo para listado'!$DE$151:$DG$151,0)),0)+IFERROR(INDEX('Hoja de Trabajo para listado'!$CD$155:$DC$1048576,MATCH($A192,'Hoja de Trabajo para listado'!$CD$155:$CD$1048576,0),MATCH((CUADRO!G$5&amp;$E192),'Hoja de Trabajo para listado'!$CD$151:$DC$151,0)),0)</f>
        <v>0</v>
      </c>
      <c r="H192" s="314">
        <f ca="1">+IFERROR(INDEX('Hoja de Trabajo para listado'!$A$155:$Z$1048576,MATCH($A192,'Hoja de Trabajo para listado'!$A$155:$A$1048576,0),MATCH((CUADRO!H$5&amp;$E192),'Hoja de Trabajo para listado'!$A$151:$Z$151,0)),0)+IFERROR(INDEX('Hoja de Trabajo para listado'!$AB$155:$BA$1048576,MATCH($A192,'Hoja de Trabajo para listado'!$AB$155:$AB$1048576,0),MATCH((CUADRO!H$5&amp;$E192),'Hoja de Trabajo para listado'!$AB$151:$BA$151,0)),0)+IFERROR(INDEX('Hoja de Trabajo para listado'!$BC$155:$CB$1048576,MATCH($A192,'Hoja de Trabajo para listado'!$BC$155:$BC$1048576,0),MATCH((CUADRO!H$5&amp;$E192),'Hoja de Trabajo para listado'!$BC$151:$CB$151,0)),0)+IFERROR(INDEX('Hoja de Trabajo para listado'!$DE$153:$DG$274,MATCH($A192,'Hoja de Trabajo para listado'!$DE$153:$DE$1048576,0),MATCH((CUADRO!H$5&amp;$E192),'Hoja de Trabajo para listado'!$DE$151:$DG$151,0)),0)+IFERROR(INDEX('Hoja de Trabajo para listado'!$CD$155:$DC$1048576,MATCH($A192,'Hoja de Trabajo para listado'!$CD$155:$CD$1048576,0),MATCH((CUADRO!H$5&amp;$E192),'Hoja de Trabajo para listado'!$CD$151:$DC$151,0)),0)</f>
        <v>0</v>
      </c>
      <c r="I192" s="314">
        <f ca="1">+IFERROR(INDEX('Hoja de Trabajo para listado'!$A$155:$Z$1048576,MATCH($A192,'Hoja de Trabajo para listado'!$A$155:$A$1048576,0),MATCH((CUADRO!I$5&amp;$E192),'Hoja de Trabajo para listado'!$A$151:$Z$151,0)),0)+IFERROR(INDEX('Hoja de Trabajo para listado'!$AB$155:$BA$1048576,MATCH($A192,'Hoja de Trabajo para listado'!$AB$155:$AB$1048576,0),MATCH((CUADRO!I$5&amp;$E192),'Hoja de Trabajo para listado'!$AB$151:$BA$151,0)),0)+IFERROR(INDEX('Hoja de Trabajo para listado'!$BC$155:$CB$1048576,MATCH($A192,'Hoja de Trabajo para listado'!$BC$155:$BC$1048576,0),MATCH((CUADRO!I$5&amp;$E192),'Hoja de Trabajo para listado'!$BC$151:$CB$151,0)),0)+IFERROR(INDEX('Hoja de Trabajo para listado'!$DE$153:$DG$274,MATCH($A192,'Hoja de Trabajo para listado'!$DE$153:$DE$1048576,0),MATCH((CUADRO!I$5&amp;$E192),'Hoja de Trabajo para listado'!$DE$151:$DG$151,0)),0)+IFERROR(INDEX('Hoja de Trabajo para listado'!$CD$155:$DC$1048576,MATCH($A192,'Hoja de Trabajo para listado'!$CD$155:$CD$1048576,0),MATCH((CUADRO!I$5&amp;$E192),'Hoja de Trabajo para listado'!$CD$151:$DC$151,0)),0)</f>
        <v>0</v>
      </c>
      <c r="J192" s="314">
        <f ca="1">+IFERROR(INDEX('Hoja de Trabajo para listado'!$A$155:$Z$1048576,MATCH($A192,'Hoja de Trabajo para listado'!$A$155:$A$1048576,0),MATCH((CUADRO!J$5&amp;$E192),'Hoja de Trabajo para listado'!$A$151:$Z$151,0)),0)+IFERROR(INDEX('Hoja de Trabajo para listado'!$AB$155:$BA$1048576,MATCH($A192,'Hoja de Trabajo para listado'!$AB$155:$AB$1048576,0),MATCH((CUADRO!J$5&amp;$E192),'Hoja de Trabajo para listado'!$AB$151:$BA$151,0)),0)+IFERROR(INDEX('Hoja de Trabajo para listado'!$BC$155:$CB$1048576,MATCH($A192,'Hoja de Trabajo para listado'!$BC$155:$BC$1048576,0),MATCH((CUADRO!J$5&amp;$E192),'Hoja de Trabajo para listado'!$BC$151:$CB$151,0)),0)+IFERROR(INDEX('Hoja de Trabajo para listado'!$DE$153:$DG$274,MATCH($A192,'Hoja de Trabajo para listado'!$DE$153:$DE$1048576,0),MATCH((CUADRO!J$5&amp;$E192),'Hoja de Trabajo para listado'!$DE$151:$DG$151,0)),0)+IFERROR(INDEX('Hoja de Trabajo para listado'!$CD$155:$DC$1048576,MATCH($A192,'Hoja de Trabajo para listado'!$CD$155:$CD$1048576,0),MATCH((CUADRO!J$5&amp;$E192),'Hoja de Trabajo para listado'!$CD$151:$DC$151,0)),0)</f>
        <v>0</v>
      </c>
      <c r="K192" s="314">
        <f ca="1">+IFERROR(INDEX('Hoja de Trabajo para listado'!$A$155:$Z$1048576,MATCH($A192,'Hoja de Trabajo para listado'!$A$155:$A$1048576,0),MATCH((CUADRO!K$5&amp;$E192),'Hoja de Trabajo para listado'!$A$151:$Z$151,0)),0)+IFERROR(INDEX('Hoja de Trabajo para listado'!$AB$155:$BA$1048576,MATCH($A192,'Hoja de Trabajo para listado'!$AB$155:$AB$1048576,0),MATCH((CUADRO!K$5&amp;$E192),'Hoja de Trabajo para listado'!$AB$151:$BA$151,0)),0)+IFERROR(INDEX('Hoja de Trabajo para listado'!$BC$155:$CB$1048576,MATCH($A192,'Hoja de Trabajo para listado'!$BC$155:$BC$1048576,0),MATCH((CUADRO!K$5&amp;$E192),'Hoja de Trabajo para listado'!$BC$151:$CB$151,0)),0)+IFERROR(INDEX('Hoja de Trabajo para listado'!$DE$153:$DG$274,MATCH($A192,'Hoja de Trabajo para listado'!$DE$153:$DE$1048576,0),MATCH((CUADRO!K$5&amp;$E192),'Hoja de Trabajo para listado'!$DE$151:$DG$151,0)),0)+IFERROR(INDEX('Hoja de Trabajo para listado'!$CD$155:$DC$1048576,MATCH($A192,'Hoja de Trabajo para listado'!$CD$155:$CD$1048576,0),MATCH((CUADRO!K$5&amp;$E192),'Hoja de Trabajo para listado'!$CD$151:$DC$151,0)),0)</f>
        <v>0</v>
      </c>
      <c r="L192" s="314">
        <f ca="1">+IFERROR(INDEX('Hoja de Trabajo para listado'!$A$155:$Z$1048576,MATCH($A192,'Hoja de Trabajo para listado'!$A$155:$A$1048576,0),MATCH((CUADRO!L$5&amp;$E192),'Hoja de Trabajo para listado'!$A$151:$Z$151,0)),0)+IFERROR(INDEX('Hoja de Trabajo para listado'!$AB$155:$BA$1048576,MATCH($A192,'Hoja de Trabajo para listado'!$AB$155:$AB$1048576,0),MATCH((CUADRO!L$5&amp;$E192),'Hoja de Trabajo para listado'!$AB$151:$BA$151,0)),0)+IFERROR(INDEX('Hoja de Trabajo para listado'!$BC$155:$CB$1048576,MATCH($A192,'Hoja de Trabajo para listado'!$BC$155:$BC$1048576,0),MATCH((CUADRO!L$5&amp;$E192),'Hoja de Trabajo para listado'!$BC$151:$CB$151,0)),0)+IFERROR(INDEX('Hoja de Trabajo para listado'!$DE$153:$DG$274,MATCH($A192,'Hoja de Trabajo para listado'!$DE$153:$DE$1048576,0),MATCH((CUADRO!L$5&amp;$E192),'Hoja de Trabajo para listado'!$DE$151:$DG$151,0)),0)+IFERROR(INDEX('Hoja de Trabajo para listado'!$CD$155:$DC$1048576,MATCH($A192,'Hoja de Trabajo para listado'!$CD$155:$CD$1048576,0),MATCH((CUADRO!L$5&amp;$E192),'Hoja de Trabajo para listado'!$CD$151:$DC$151,0)),0)</f>
        <v>0</v>
      </c>
      <c r="M192" s="314">
        <f ca="1">+IFERROR(INDEX('Hoja de Trabajo para listado'!$A$155:$Z$1048576,MATCH($A192,'Hoja de Trabajo para listado'!$A$155:$A$1048576,0),MATCH((CUADRO!M$5&amp;$E192),'Hoja de Trabajo para listado'!$A$151:$Z$151,0)),0)+IFERROR(INDEX('Hoja de Trabajo para listado'!$AB$155:$BA$1048576,MATCH($A192,'Hoja de Trabajo para listado'!$AB$155:$AB$1048576,0),MATCH((CUADRO!M$5&amp;$E192),'Hoja de Trabajo para listado'!$AB$151:$BA$151,0)),0)+IFERROR(INDEX('Hoja de Trabajo para listado'!$BC$155:$CB$1048576,MATCH($A192,'Hoja de Trabajo para listado'!$BC$155:$BC$1048576,0),MATCH((CUADRO!M$5&amp;$E192),'Hoja de Trabajo para listado'!$BC$151:$CB$151,0)),0)+IFERROR(INDEX('Hoja de Trabajo para listado'!$DE$153:$DG$274,MATCH($A192,'Hoja de Trabajo para listado'!$DE$153:$DE$1048576,0),MATCH((CUADRO!M$5&amp;$E192),'Hoja de Trabajo para listado'!$DE$151:$DG$151,0)),0)+IFERROR(INDEX('Hoja de Trabajo para listado'!$CD$155:$DC$1048576,MATCH($A192,'Hoja de Trabajo para listado'!$CD$155:$CD$1048576,0),MATCH((CUADRO!M$5&amp;$E192),'Hoja de Trabajo para listado'!$CD$151:$DC$151,0)),0)</f>
        <v>0</v>
      </c>
      <c r="N192" s="314">
        <f ca="1">+IFERROR(INDEX('Hoja de Trabajo para listado'!$A$155:$Z$1048576,MATCH($A192,'Hoja de Trabajo para listado'!$A$155:$A$1048576,0),MATCH((CUADRO!N$5&amp;$E192),'Hoja de Trabajo para listado'!$A$151:$Z$151,0)),0)+IFERROR(INDEX('Hoja de Trabajo para listado'!$AB$155:$BA$1048576,MATCH($A192,'Hoja de Trabajo para listado'!$AB$155:$AB$1048576,0),MATCH((CUADRO!N$5&amp;$E192),'Hoja de Trabajo para listado'!$AB$151:$BA$151,0)),0)+IFERROR(INDEX('Hoja de Trabajo para listado'!$BC$155:$CB$1048576,MATCH($A192,'Hoja de Trabajo para listado'!$BC$155:$BC$1048576,0),MATCH((CUADRO!N$5&amp;$E192),'Hoja de Trabajo para listado'!$BC$151:$CB$151,0)),0)+IFERROR(INDEX('Hoja de Trabajo para listado'!$DE$153:$DG$274,MATCH($A192,'Hoja de Trabajo para listado'!$DE$153:$DE$1048576,0),MATCH((CUADRO!N$5&amp;$E192),'Hoja de Trabajo para listado'!$DE$151:$DG$151,0)),0)+IFERROR(INDEX('Hoja de Trabajo para listado'!$CD$155:$DC$1048576,MATCH($A192,'Hoja de Trabajo para listado'!$CD$155:$CD$1048576,0),MATCH((CUADRO!N$5&amp;$E192),'Hoja de Trabajo para listado'!$CD$151:$DC$151,0)),0)</f>
        <v>0</v>
      </c>
      <c r="O192" s="314">
        <f ca="1">+IFERROR(INDEX('Hoja de Trabajo para listado'!$A$155:$Z$1048576,MATCH($A192,'Hoja de Trabajo para listado'!$A$155:$A$1048576,0),MATCH((CUADRO!O$5&amp;$E192),'Hoja de Trabajo para listado'!$A$151:$Z$151,0)),0)+IFERROR(INDEX('Hoja de Trabajo para listado'!$AB$155:$BA$1048576,MATCH($A192,'Hoja de Trabajo para listado'!$AB$155:$AB$1048576,0),MATCH((CUADRO!O$5&amp;$E192),'Hoja de Trabajo para listado'!$AB$151:$BA$151,0)),0)+IFERROR(INDEX('Hoja de Trabajo para listado'!$BC$155:$CB$1048576,MATCH($A192,'Hoja de Trabajo para listado'!$BC$155:$BC$1048576,0),MATCH((CUADRO!O$5&amp;$E192),'Hoja de Trabajo para listado'!$BC$151:$CB$151,0)),0)+IFERROR(INDEX('Hoja de Trabajo para listado'!$DE$153:$DG$274,MATCH($A192,'Hoja de Trabajo para listado'!$DE$153:$DE$1048576,0),MATCH((CUADRO!O$5&amp;$E192),'Hoja de Trabajo para listado'!$DE$151:$DG$151,0)),0)+IFERROR(INDEX('Hoja de Trabajo para listado'!$CD$155:$DC$1048576,MATCH($A192,'Hoja de Trabajo para listado'!$CD$155:$CD$1048576,0),MATCH((CUADRO!O$5&amp;$E192),'Hoja de Trabajo para listado'!$CD$151:$DC$151,0)),0)</f>
        <v>0</v>
      </c>
      <c r="P192" s="314">
        <f ca="1">+IFERROR(INDEX('Hoja de Trabajo para listado'!$A$155:$Z$1048576,MATCH($A192,'Hoja de Trabajo para listado'!$A$155:$A$1048576,0),MATCH((CUADRO!P$5&amp;$E192),'Hoja de Trabajo para listado'!$A$151:$Z$151,0)),0)+IFERROR(INDEX('Hoja de Trabajo para listado'!$AB$155:$BA$1048576,MATCH($A192,'Hoja de Trabajo para listado'!$AB$155:$AB$1048576,0),MATCH((CUADRO!P$5&amp;$E192),'Hoja de Trabajo para listado'!$AB$151:$BA$151,0)),0)+IFERROR(INDEX('Hoja de Trabajo para listado'!$BC$155:$CB$1048576,MATCH($A192,'Hoja de Trabajo para listado'!$BC$155:$BC$1048576,0),MATCH((CUADRO!P$5&amp;$E192),'Hoja de Trabajo para listado'!$BC$151:$CB$151,0)),0)+IFERROR(INDEX('Hoja de Trabajo para listado'!$DE$153:$DG$274,MATCH($A192,'Hoja de Trabajo para listado'!$DE$153:$DE$1048576,0),MATCH((CUADRO!P$5&amp;$E192),'Hoja de Trabajo para listado'!$DE$151:$DG$151,0)),0)+IFERROR(INDEX('Hoja de Trabajo para listado'!$CD$155:$DC$1048576,MATCH($A192,'Hoja de Trabajo para listado'!$CD$155:$CD$1048576,0),MATCH((CUADRO!P$5&amp;$E192),'Hoja de Trabajo para listado'!$CD$151:$DC$151,0)),0)</f>
        <v>0</v>
      </c>
      <c r="Q192" s="360">
        <f ca="1">+IFERROR(INDEX('Hoja de Trabajo para listado'!$A$155:$Z$1048576,MATCH($A192,'Hoja de Trabajo para listado'!$A$155:$A$1048576,0),MATCH((CUADRO!Q$5&amp;$E192),'Hoja de Trabajo para listado'!$A$151:$Z$151,0)),0)+IFERROR(INDEX('Hoja de Trabajo para listado'!$AB$155:$BA$1048576,MATCH($A192,'Hoja de Trabajo para listado'!$AB$155:$AB$1048576,0),MATCH((CUADRO!Q$5&amp;$E192),'Hoja de Trabajo para listado'!$AB$151:$BA$151,0)),0)+IFERROR(INDEX('Hoja de Trabajo para listado'!$BC$155:$CB$1048576,MATCH($A192,'Hoja de Trabajo para listado'!$BC$155:$BC$1048576,0),MATCH((CUADRO!Q$5&amp;$E192),'Hoja de Trabajo para listado'!$BC$151:$CB$151,0)),0)+IFERROR(INDEX('Hoja de Trabajo para listado'!$DE$153:$DG$274,MATCH($A192,'Hoja de Trabajo para listado'!$DE$153:$DE$1048576,0),MATCH((CUADRO!Q$5&amp;$E192),'Hoja de Trabajo para listado'!$DE$151:$DG$151,0)),0)+IFERROR(INDEX('Hoja de Trabajo para listado'!$CD$155:$DC$1048576,MATCH($A192,'Hoja de Trabajo para listado'!$CD$155:$CD$1048576,0),MATCH((CUADRO!Q$5&amp;$E192),'Hoja de Trabajo para listado'!$CD$151:$DC$151,0)),0)</f>
        <v>0</v>
      </c>
      <c r="R192" s="314">
        <f t="shared" ca="1" si="4"/>
        <v>0</v>
      </c>
      <c r="S192" s="345"/>
      <c r="T192" s="314">
        <f ca="1">+T193</f>
        <v>0</v>
      </c>
      <c r="U192" s="313">
        <f t="shared" si="5"/>
        <v>1</v>
      </c>
      <c r="V192" s="319" t="str">
        <f>+VLOOKUP(A192,bd_lista!$A$3:$E$593,5,FALSE)</f>
        <v>Gobiernos Autonomos Municipales</v>
      </c>
      <c r="W192" s="425" t="str">
        <f>+V192</f>
        <v>Gobiernos Autonomos Municipales</v>
      </c>
    </row>
    <row r="193" spans="1:23" ht="15" hidden="1" customHeight="1">
      <c r="A193" s="323">
        <v>1202</v>
      </c>
      <c r="B193" s="428"/>
      <c r="C193" s="319" t="str">
        <f>+VLOOKUP(A193,bd_lista!$A$3:$C$593,3,FALSE)</f>
        <v>Gobierno Autónomo Municipal de Palca</v>
      </c>
      <c r="D193" s="430"/>
      <c r="E193" s="347" t="s">
        <v>1419</v>
      </c>
      <c r="F193" s="316">
        <f ca="1">+IFERROR(INDEX('Hoja de Trabajo para listado'!$A$155:$Z$1048576,MATCH($A193,'Hoja de Trabajo para listado'!$A$155:$A$1048576,0),MATCH((CUADRO!F$5&amp;$E193),'Hoja de Trabajo para listado'!$A$151:$Z$151,0)),0)+IFERROR(INDEX('Hoja de Trabajo para listado'!$AB$155:$BA$1048576,MATCH($A193,'Hoja de Trabajo para listado'!$AB$155:$AB$1048576,0),MATCH((CUADRO!F$5&amp;$E193),'Hoja de Trabajo para listado'!$AB$151:$BA$151,0)),0)+IFERROR(INDEX('Hoja de Trabajo para listado'!$BC$155:$CB$1048576,MATCH($A193,'Hoja de Trabajo para listado'!$BC$155:$BC$1048576,0),MATCH((CUADRO!F$5&amp;$E193),'Hoja de Trabajo para listado'!$BC$151:$CB$151,0)),0)+IFERROR(INDEX('Hoja de Trabajo para listado'!$DE$153:$DG$274,MATCH($A193,'Hoja de Trabajo para listado'!$DE$153:$DE$1048576,0),MATCH((CUADRO!F$5&amp;$E193),'Hoja de Trabajo para listado'!$DE$151:$DG$151,0)),0)+IFERROR(INDEX('Hoja de Trabajo para listado'!$CD$155:$DC$1048576,MATCH($A193,'Hoja de Trabajo para listado'!$CD$155:$CD$1048576,0),MATCH((CUADRO!F$5&amp;$E193),'Hoja de Trabajo para listado'!$CD$151:$DC$151,0)),0)</f>
        <v>0</v>
      </c>
      <c r="G193" s="316">
        <f ca="1">+IFERROR(INDEX('Hoja de Trabajo para listado'!$A$155:$Z$1048576,MATCH($A193,'Hoja de Trabajo para listado'!$A$155:$A$1048576,0),MATCH((CUADRO!G$5&amp;$E193),'Hoja de Trabajo para listado'!$A$151:$Z$151,0)),0)+IFERROR(INDEX('Hoja de Trabajo para listado'!$AB$155:$BA$1048576,MATCH($A193,'Hoja de Trabajo para listado'!$AB$155:$AB$1048576,0),MATCH((CUADRO!G$5&amp;$E193),'Hoja de Trabajo para listado'!$AB$151:$BA$151,0)),0)+IFERROR(INDEX('Hoja de Trabajo para listado'!$BC$155:$CB$1048576,MATCH($A193,'Hoja de Trabajo para listado'!$BC$155:$BC$1048576,0),MATCH((CUADRO!G$5&amp;$E193),'Hoja de Trabajo para listado'!$BC$151:$CB$151,0)),0)+IFERROR(INDEX('Hoja de Trabajo para listado'!$DE$153:$DG$274,MATCH($A193,'Hoja de Trabajo para listado'!$DE$153:$DE$1048576,0),MATCH((CUADRO!G$5&amp;$E193),'Hoja de Trabajo para listado'!$DE$151:$DG$151,0)),0)+IFERROR(INDEX('Hoja de Trabajo para listado'!$CD$155:$DC$1048576,MATCH($A193,'Hoja de Trabajo para listado'!$CD$155:$CD$1048576,0),MATCH((CUADRO!G$5&amp;$E193),'Hoja de Trabajo para listado'!$CD$151:$DC$151,0)),0)</f>
        <v>0</v>
      </c>
      <c r="H193" s="316">
        <f ca="1">+IFERROR(INDEX('Hoja de Trabajo para listado'!$A$155:$Z$1048576,MATCH($A193,'Hoja de Trabajo para listado'!$A$155:$A$1048576,0),MATCH((CUADRO!H$5&amp;$E193),'Hoja de Trabajo para listado'!$A$151:$Z$151,0)),0)+IFERROR(INDEX('Hoja de Trabajo para listado'!$AB$155:$BA$1048576,MATCH($A193,'Hoja de Trabajo para listado'!$AB$155:$AB$1048576,0),MATCH((CUADRO!H$5&amp;$E193),'Hoja de Trabajo para listado'!$AB$151:$BA$151,0)),0)+IFERROR(INDEX('Hoja de Trabajo para listado'!$BC$155:$CB$1048576,MATCH($A193,'Hoja de Trabajo para listado'!$BC$155:$BC$1048576,0),MATCH((CUADRO!H$5&amp;$E193),'Hoja de Trabajo para listado'!$BC$151:$CB$151,0)),0)+IFERROR(INDEX('Hoja de Trabajo para listado'!$DE$153:$DG$274,MATCH($A193,'Hoja de Trabajo para listado'!$DE$153:$DE$1048576,0),MATCH((CUADRO!H$5&amp;$E193),'Hoja de Trabajo para listado'!$DE$151:$DG$151,0)),0)+IFERROR(INDEX('Hoja de Trabajo para listado'!$CD$155:$DC$1048576,MATCH($A193,'Hoja de Trabajo para listado'!$CD$155:$CD$1048576,0),MATCH((CUADRO!H$5&amp;$E193),'Hoja de Trabajo para listado'!$CD$151:$DC$151,0)),0)</f>
        <v>0</v>
      </c>
      <c r="I193" s="316">
        <f ca="1">+IFERROR(INDEX('Hoja de Trabajo para listado'!$A$155:$Z$1048576,MATCH($A193,'Hoja de Trabajo para listado'!$A$155:$A$1048576,0),MATCH((CUADRO!I$5&amp;$E193),'Hoja de Trabajo para listado'!$A$151:$Z$151,0)),0)+IFERROR(INDEX('Hoja de Trabajo para listado'!$AB$155:$BA$1048576,MATCH($A193,'Hoja de Trabajo para listado'!$AB$155:$AB$1048576,0),MATCH((CUADRO!I$5&amp;$E193),'Hoja de Trabajo para listado'!$AB$151:$BA$151,0)),0)+IFERROR(INDEX('Hoja de Trabajo para listado'!$BC$155:$CB$1048576,MATCH($A193,'Hoja de Trabajo para listado'!$BC$155:$BC$1048576,0),MATCH((CUADRO!I$5&amp;$E193),'Hoja de Trabajo para listado'!$BC$151:$CB$151,0)),0)+IFERROR(INDEX('Hoja de Trabajo para listado'!$DE$153:$DG$274,MATCH($A193,'Hoja de Trabajo para listado'!$DE$153:$DE$1048576,0),MATCH((CUADRO!I$5&amp;$E193),'Hoja de Trabajo para listado'!$DE$151:$DG$151,0)),0)+IFERROR(INDEX('Hoja de Trabajo para listado'!$CD$155:$DC$1048576,MATCH($A193,'Hoja de Trabajo para listado'!$CD$155:$CD$1048576,0),MATCH((CUADRO!I$5&amp;$E193),'Hoja de Trabajo para listado'!$CD$151:$DC$151,0)),0)</f>
        <v>0</v>
      </c>
      <c r="J193" s="316">
        <f ca="1">+IFERROR(INDEX('Hoja de Trabajo para listado'!$A$155:$Z$1048576,MATCH($A193,'Hoja de Trabajo para listado'!$A$155:$A$1048576,0),MATCH((CUADRO!J$5&amp;$E193),'Hoja de Trabajo para listado'!$A$151:$Z$151,0)),0)+IFERROR(INDEX('Hoja de Trabajo para listado'!$AB$155:$BA$1048576,MATCH($A193,'Hoja de Trabajo para listado'!$AB$155:$AB$1048576,0),MATCH((CUADRO!J$5&amp;$E193),'Hoja de Trabajo para listado'!$AB$151:$BA$151,0)),0)+IFERROR(INDEX('Hoja de Trabajo para listado'!$BC$155:$CB$1048576,MATCH($A193,'Hoja de Trabajo para listado'!$BC$155:$BC$1048576,0),MATCH((CUADRO!J$5&amp;$E193),'Hoja de Trabajo para listado'!$BC$151:$CB$151,0)),0)+IFERROR(INDEX('Hoja de Trabajo para listado'!$DE$153:$DG$274,MATCH($A193,'Hoja de Trabajo para listado'!$DE$153:$DE$1048576,0),MATCH((CUADRO!J$5&amp;$E193),'Hoja de Trabajo para listado'!$DE$151:$DG$151,0)),0)+IFERROR(INDEX('Hoja de Trabajo para listado'!$CD$155:$DC$1048576,MATCH($A193,'Hoja de Trabajo para listado'!$CD$155:$CD$1048576,0),MATCH((CUADRO!J$5&amp;$E193),'Hoja de Trabajo para listado'!$CD$151:$DC$151,0)),0)</f>
        <v>0</v>
      </c>
      <c r="K193" s="316">
        <f ca="1">+IFERROR(INDEX('Hoja de Trabajo para listado'!$A$155:$Z$1048576,MATCH($A193,'Hoja de Trabajo para listado'!$A$155:$A$1048576,0),MATCH((CUADRO!K$5&amp;$E193),'Hoja de Trabajo para listado'!$A$151:$Z$151,0)),0)+IFERROR(INDEX('Hoja de Trabajo para listado'!$AB$155:$BA$1048576,MATCH($A193,'Hoja de Trabajo para listado'!$AB$155:$AB$1048576,0),MATCH((CUADRO!K$5&amp;$E193),'Hoja de Trabajo para listado'!$AB$151:$BA$151,0)),0)+IFERROR(INDEX('Hoja de Trabajo para listado'!$BC$155:$CB$1048576,MATCH($A193,'Hoja de Trabajo para listado'!$BC$155:$BC$1048576,0),MATCH((CUADRO!K$5&amp;$E193),'Hoja de Trabajo para listado'!$BC$151:$CB$151,0)),0)+IFERROR(INDEX('Hoja de Trabajo para listado'!$DE$153:$DG$274,MATCH($A193,'Hoja de Trabajo para listado'!$DE$153:$DE$1048576,0),MATCH((CUADRO!K$5&amp;$E193),'Hoja de Trabajo para listado'!$DE$151:$DG$151,0)),0)+IFERROR(INDEX('Hoja de Trabajo para listado'!$CD$155:$DC$1048576,MATCH($A193,'Hoja de Trabajo para listado'!$CD$155:$CD$1048576,0),MATCH((CUADRO!K$5&amp;$E193),'Hoja de Trabajo para listado'!$CD$151:$DC$151,0)),0)</f>
        <v>0</v>
      </c>
      <c r="L193" s="316">
        <f ca="1">+IFERROR(INDEX('Hoja de Trabajo para listado'!$A$155:$Z$1048576,MATCH($A193,'Hoja de Trabajo para listado'!$A$155:$A$1048576,0),MATCH((CUADRO!L$5&amp;$E193),'Hoja de Trabajo para listado'!$A$151:$Z$151,0)),0)+IFERROR(INDEX('Hoja de Trabajo para listado'!$AB$155:$BA$1048576,MATCH($A193,'Hoja de Trabajo para listado'!$AB$155:$AB$1048576,0),MATCH((CUADRO!L$5&amp;$E193),'Hoja de Trabajo para listado'!$AB$151:$BA$151,0)),0)+IFERROR(INDEX('Hoja de Trabajo para listado'!$BC$155:$CB$1048576,MATCH($A193,'Hoja de Trabajo para listado'!$BC$155:$BC$1048576,0),MATCH((CUADRO!L$5&amp;$E193),'Hoja de Trabajo para listado'!$BC$151:$CB$151,0)),0)+IFERROR(INDEX('Hoja de Trabajo para listado'!$DE$153:$DG$274,MATCH($A193,'Hoja de Trabajo para listado'!$DE$153:$DE$1048576,0),MATCH((CUADRO!L$5&amp;$E193),'Hoja de Trabajo para listado'!$DE$151:$DG$151,0)),0)+IFERROR(INDEX('Hoja de Trabajo para listado'!$CD$155:$DC$1048576,MATCH($A193,'Hoja de Trabajo para listado'!$CD$155:$CD$1048576,0),MATCH((CUADRO!L$5&amp;$E193),'Hoja de Trabajo para listado'!$CD$151:$DC$151,0)),0)</f>
        <v>0</v>
      </c>
      <c r="M193" s="316">
        <f ca="1">+IFERROR(INDEX('Hoja de Trabajo para listado'!$A$155:$Z$1048576,MATCH($A193,'Hoja de Trabajo para listado'!$A$155:$A$1048576,0),MATCH((CUADRO!M$5&amp;$E193),'Hoja de Trabajo para listado'!$A$151:$Z$151,0)),0)+IFERROR(INDEX('Hoja de Trabajo para listado'!$AB$155:$BA$1048576,MATCH($A193,'Hoja de Trabajo para listado'!$AB$155:$AB$1048576,0),MATCH((CUADRO!M$5&amp;$E193),'Hoja de Trabajo para listado'!$AB$151:$BA$151,0)),0)+IFERROR(INDEX('Hoja de Trabajo para listado'!$BC$155:$CB$1048576,MATCH($A193,'Hoja de Trabajo para listado'!$BC$155:$BC$1048576,0),MATCH((CUADRO!M$5&amp;$E193),'Hoja de Trabajo para listado'!$BC$151:$CB$151,0)),0)+IFERROR(INDEX('Hoja de Trabajo para listado'!$DE$153:$DG$274,MATCH($A193,'Hoja de Trabajo para listado'!$DE$153:$DE$1048576,0),MATCH((CUADRO!M$5&amp;$E193),'Hoja de Trabajo para listado'!$DE$151:$DG$151,0)),0)+IFERROR(INDEX('Hoja de Trabajo para listado'!$CD$155:$DC$1048576,MATCH($A193,'Hoja de Trabajo para listado'!$CD$155:$CD$1048576,0),MATCH((CUADRO!M$5&amp;$E193),'Hoja de Trabajo para listado'!$CD$151:$DC$151,0)),0)</f>
        <v>0</v>
      </c>
      <c r="N193" s="316">
        <f ca="1">+IFERROR(INDEX('Hoja de Trabajo para listado'!$A$155:$Z$1048576,MATCH($A193,'Hoja de Trabajo para listado'!$A$155:$A$1048576,0),MATCH((CUADRO!N$5&amp;$E193),'Hoja de Trabajo para listado'!$A$151:$Z$151,0)),0)+IFERROR(INDEX('Hoja de Trabajo para listado'!$AB$155:$BA$1048576,MATCH($A193,'Hoja de Trabajo para listado'!$AB$155:$AB$1048576,0),MATCH((CUADRO!N$5&amp;$E193),'Hoja de Trabajo para listado'!$AB$151:$BA$151,0)),0)+IFERROR(INDEX('Hoja de Trabajo para listado'!$BC$155:$CB$1048576,MATCH($A193,'Hoja de Trabajo para listado'!$BC$155:$BC$1048576,0),MATCH((CUADRO!N$5&amp;$E193),'Hoja de Trabajo para listado'!$BC$151:$CB$151,0)),0)+IFERROR(INDEX('Hoja de Trabajo para listado'!$DE$153:$DG$274,MATCH($A193,'Hoja de Trabajo para listado'!$DE$153:$DE$1048576,0),MATCH((CUADRO!N$5&amp;$E193),'Hoja de Trabajo para listado'!$DE$151:$DG$151,0)),0)+IFERROR(INDEX('Hoja de Trabajo para listado'!$CD$155:$DC$1048576,MATCH($A193,'Hoja de Trabajo para listado'!$CD$155:$CD$1048576,0),MATCH((CUADRO!N$5&amp;$E193),'Hoja de Trabajo para listado'!$CD$151:$DC$151,0)),0)</f>
        <v>0</v>
      </c>
      <c r="O193" s="316">
        <f ca="1">+IFERROR(INDEX('Hoja de Trabajo para listado'!$A$155:$Z$1048576,MATCH($A193,'Hoja de Trabajo para listado'!$A$155:$A$1048576,0),MATCH((CUADRO!O$5&amp;$E193),'Hoja de Trabajo para listado'!$A$151:$Z$151,0)),0)+IFERROR(INDEX('Hoja de Trabajo para listado'!$AB$155:$BA$1048576,MATCH($A193,'Hoja de Trabajo para listado'!$AB$155:$AB$1048576,0),MATCH((CUADRO!O$5&amp;$E193),'Hoja de Trabajo para listado'!$AB$151:$BA$151,0)),0)+IFERROR(INDEX('Hoja de Trabajo para listado'!$BC$155:$CB$1048576,MATCH($A193,'Hoja de Trabajo para listado'!$BC$155:$BC$1048576,0),MATCH((CUADRO!O$5&amp;$E193),'Hoja de Trabajo para listado'!$BC$151:$CB$151,0)),0)+IFERROR(INDEX('Hoja de Trabajo para listado'!$DE$153:$DG$274,MATCH($A193,'Hoja de Trabajo para listado'!$DE$153:$DE$1048576,0),MATCH((CUADRO!O$5&amp;$E193),'Hoja de Trabajo para listado'!$DE$151:$DG$151,0)),0)+IFERROR(INDEX('Hoja de Trabajo para listado'!$CD$155:$DC$1048576,MATCH($A193,'Hoja de Trabajo para listado'!$CD$155:$CD$1048576,0),MATCH((CUADRO!O$5&amp;$E193),'Hoja de Trabajo para listado'!$CD$151:$DC$151,0)),0)</f>
        <v>0</v>
      </c>
      <c r="P193" s="316">
        <f ca="1">+IFERROR(INDEX('Hoja de Trabajo para listado'!$A$155:$Z$1048576,MATCH($A193,'Hoja de Trabajo para listado'!$A$155:$A$1048576,0),MATCH((CUADRO!P$5&amp;$E193),'Hoja de Trabajo para listado'!$A$151:$Z$151,0)),0)+IFERROR(INDEX('Hoja de Trabajo para listado'!$AB$155:$BA$1048576,MATCH($A193,'Hoja de Trabajo para listado'!$AB$155:$AB$1048576,0),MATCH((CUADRO!P$5&amp;$E193),'Hoja de Trabajo para listado'!$AB$151:$BA$151,0)),0)+IFERROR(INDEX('Hoja de Trabajo para listado'!$BC$155:$CB$1048576,MATCH($A193,'Hoja de Trabajo para listado'!$BC$155:$BC$1048576,0),MATCH((CUADRO!P$5&amp;$E193),'Hoja de Trabajo para listado'!$BC$151:$CB$151,0)),0)+IFERROR(INDEX('Hoja de Trabajo para listado'!$DE$153:$DG$274,MATCH($A193,'Hoja de Trabajo para listado'!$DE$153:$DE$1048576,0),MATCH((CUADRO!P$5&amp;$E193),'Hoja de Trabajo para listado'!$DE$151:$DG$151,0)),0)+IFERROR(INDEX('Hoja de Trabajo para listado'!$CD$155:$DC$1048576,MATCH($A193,'Hoja de Trabajo para listado'!$CD$155:$CD$1048576,0),MATCH((CUADRO!P$5&amp;$E193),'Hoja de Trabajo para listado'!$CD$151:$DC$151,0)),0)</f>
        <v>0</v>
      </c>
      <c r="Q193" s="316">
        <f ca="1">+IFERROR(INDEX('Hoja de Trabajo para listado'!$A$155:$Z$1048576,MATCH($A193,'Hoja de Trabajo para listado'!$A$155:$A$1048576,0),MATCH((CUADRO!Q$5&amp;$E193),'Hoja de Trabajo para listado'!$A$151:$Z$151,0)),0)+IFERROR(INDEX('Hoja de Trabajo para listado'!$AB$155:$BA$1048576,MATCH($A193,'Hoja de Trabajo para listado'!$AB$155:$AB$1048576,0),MATCH((CUADRO!Q$5&amp;$E193),'Hoja de Trabajo para listado'!$AB$151:$BA$151,0)),0)+IFERROR(INDEX('Hoja de Trabajo para listado'!$BC$155:$CB$1048576,MATCH($A193,'Hoja de Trabajo para listado'!$BC$155:$BC$1048576,0),MATCH((CUADRO!Q$5&amp;$E193),'Hoja de Trabajo para listado'!$BC$151:$CB$151,0)),0)+IFERROR(INDEX('Hoja de Trabajo para listado'!$DE$153:$DG$274,MATCH($A193,'Hoja de Trabajo para listado'!$DE$153:$DE$1048576,0),MATCH((CUADRO!Q$5&amp;$E193),'Hoja de Trabajo para listado'!$DE$151:$DG$151,0)),0)+IFERROR(INDEX('Hoja de Trabajo para listado'!$CD$155:$DC$1048576,MATCH($A193,'Hoja de Trabajo para listado'!$CD$155:$CD$1048576,0),MATCH((CUADRO!Q$5&amp;$E193),'Hoja de Trabajo para listado'!$CD$151:$DC$151,0)),0)</f>
        <v>0</v>
      </c>
      <c r="R193" s="316">
        <f t="shared" ca="1" si="4"/>
        <v>0</v>
      </c>
      <c r="S193" s="344">
        <f ca="1">+R192+R193</f>
        <v>0</v>
      </c>
      <c r="T193" s="316">
        <f ca="1">+S193</f>
        <v>0</v>
      </c>
      <c r="U193" s="315">
        <f t="shared" si="5"/>
        <v>2</v>
      </c>
      <c r="V193" s="319" t="str">
        <f>+VLOOKUP(A193,bd_lista!$A$3:$E$593,5,FALSE)</f>
        <v>Gobiernos Autonomos Municipales</v>
      </c>
      <c r="W193" s="426"/>
    </row>
    <row r="194" spans="1:23" ht="15" hidden="1" customHeight="1">
      <c r="A194" s="325">
        <v>1203</v>
      </c>
      <c r="B194" s="427">
        <f>+A194</f>
        <v>1203</v>
      </c>
      <c r="C194" s="318" t="str">
        <f>+VLOOKUP(A194,bd_lista!$A$3:$C$593,3,FALSE)</f>
        <v>Gobierno Autónomo Municipal de Mecapaca</v>
      </c>
      <c r="D194" s="429" t="str">
        <f>+C194</f>
        <v>Gobierno Autónomo Municipal de Mecapaca</v>
      </c>
      <c r="E194" s="346" t="s">
        <v>1418</v>
      </c>
      <c r="F194" s="314">
        <f ca="1">+IFERROR(INDEX('Hoja de Trabajo para listado'!$A$155:$Z$1048576,MATCH($A194,'Hoja de Trabajo para listado'!$A$155:$A$1048576,0),MATCH((CUADRO!F$5&amp;$E194),'Hoja de Trabajo para listado'!$A$151:$Z$151,0)),0)+IFERROR(INDEX('Hoja de Trabajo para listado'!$AB$155:$BA$1048576,MATCH($A194,'Hoja de Trabajo para listado'!$AB$155:$AB$1048576,0),MATCH((CUADRO!F$5&amp;$E194),'Hoja de Trabajo para listado'!$AB$151:$BA$151,0)),0)+IFERROR(INDEX('Hoja de Trabajo para listado'!$BC$155:$CB$1048576,MATCH($A194,'Hoja de Trabajo para listado'!$BC$155:$BC$1048576,0),MATCH((CUADRO!F$5&amp;$E194),'Hoja de Trabajo para listado'!$BC$151:$CB$151,0)),0)+IFERROR(INDEX('Hoja de Trabajo para listado'!$DE$153:$DG$274,MATCH($A194,'Hoja de Trabajo para listado'!$DE$153:$DE$1048576,0),MATCH((CUADRO!F$5&amp;$E194),'Hoja de Trabajo para listado'!$DE$151:$DG$151,0)),0)+IFERROR(INDEX('Hoja de Trabajo para listado'!$CD$155:$DC$1048576,MATCH($A194,'Hoja de Trabajo para listado'!$CD$155:$CD$1048576,0),MATCH((CUADRO!F$5&amp;$E194),'Hoja de Trabajo para listado'!$CD$151:$DC$151,0)),0)</f>
        <v>0</v>
      </c>
      <c r="G194" s="314">
        <f ca="1">+IFERROR(INDEX('Hoja de Trabajo para listado'!$A$155:$Z$1048576,MATCH($A194,'Hoja de Trabajo para listado'!$A$155:$A$1048576,0),MATCH((CUADRO!G$5&amp;$E194),'Hoja de Trabajo para listado'!$A$151:$Z$151,0)),0)+IFERROR(INDEX('Hoja de Trabajo para listado'!$AB$155:$BA$1048576,MATCH($A194,'Hoja de Trabajo para listado'!$AB$155:$AB$1048576,0),MATCH((CUADRO!G$5&amp;$E194),'Hoja de Trabajo para listado'!$AB$151:$BA$151,0)),0)+IFERROR(INDEX('Hoja de Trabajo para listado'!$BC$155:$CB$1048576,MATCH($A194,'Hoja de Trabajo para listado'!$BC$155:$BC$1048576,0),MATCH((CUADRO!G$5&amp;$E194),'Hoja de Trabajo para listado'!$BC$151:$CB$151,0)),0)+IFERROR(INDEX('Hoja de Trabajo para listado'!$DE$153:$DG$274,MATCH($A194,'Hoja de Trabajo para listado'!$DE$153:$DE$1048576,0),MATCH((CUADRO!G$5&amp;$E194),'Hoja de Trabajo para listado'!$DE$151:$DG$151,0)),0)+IFERROR(INDEX('Hoja de Trabajo para listado'!$CD$155:$DC$1048576,MATCH($A194,'Hoja de Trabajo para listado'!$CD$155:$CD$1048576,0),MATCH((CUADRO!G$5&amp;$E194),'Hoja de Trabajo para listado'!$CD$151:$DC$151,0)),0)</f>
        <v>0</v>
      </c>
      <c r="H194" s="314">
        <f ca="1">+IFERROR(INDEX('Hoja de Trabajo para listado'!$A$155:$Z$1048576,MATCH($A194,'Hoja de Trabajo para listado'!$A$155:$A$1048576,0),MATCH((CUADRO!H$5&amp;$E194),'Hoja de Trabajo para listado'!$A$151:$Z$151,0)),0)+IFERROR(INDEX('Hoja de Trabajo para listado'!$AB$155:$BA$1048576,MATCH($A194,'Hoja de Trabajo para listado'!$AB$155:$AB$1048576,0),MATCH((CUADRO!H$5&amp;$E194),'Hoja de Trabajo para listado'!$AB$151:$BA$151,0)),0)+IFERROR(INDEX('Hoja de Trabajo para listado'!$BC$155:$CB$1048576,MATCH($A194,'Hoja de Trabajo para listado'!$BC$155:$BC$1048576,0),MATCH((CUADRO!H$5&amp;$E194),'Hoja de Trabajo para listado'!$BC$151:$CB$151,0)),0)+IFERROR(INDEX('Hoja de Trabajo para listado'!$DE$153:$DG$274,MATCH($A194,'Hoja de Trabajo para listado'!$DE$153:$DE$1048576,0),MATCH((CUADRO!H$5&amp;$E194),'Hoja de Trabajo para listado'!$DE$151:$DG$151,0)),0)+IFERROR(INDEX('Hoja de Trabajo para listado'!$CD$155:$DC$1048576,MATCH($A194,'Hoja de Trabajo para listado'!$CD$155:$CD$1048576,0),MATCH((CUADRO!H$5&amp;$E194),'Hoja de Trabajo para listado'!$CD$151:$DC$151,0)),0)</f>
        <v>0</v>
      </c>
      <c r="I194" s="314">
        <f ca="1">+IFERROR(INDEX('Hoja de Trabajo para listado'!$A$155:$Z$1048576,MATCH($A194,'Hoja de Trabajo para listado'!$A$155:$A$1048576,0),MATCH((CUADRO!I$5&amp;$E194),'Hoja de Trabajo para listado'!$A$151:$Z$151,0)),0)+IFERROR(INDEX('Hoja de Trabajo para listado'!$AB$155:$BA$1048576,MATCH($A194,'Hoja de Trabajo para listado'!$AB$155:$AB$1048576,0),MATCH((CUADRO!I$5&amp;$E194),'Hoja de Trabajo para listado'!$AB$151:$BA$151,0)),0)+IFERROR(INDEX('Hoja de Trabajo para listado'!$BC$155:$CB$1048576,MATCH($A194,'Hoja de Trabajo para listado'!$BC$155:$BC$1048576,0),MATCH((CUADRO!I$5&amp;$E194),'Hoja de Trabajo para listado'!$BC$151:$CB$151,0)),0)+IFERROR(INDEX('Hoja de Trabajo para listado'!$DE$153:$DG$274,MATCH($A194,'Hoja de Trabajo para listado'!$DE$153:$DE$1048576,0),MATCH((CUADRO!I$5&amp;$E194),'Hoja de Trabajo para listado'!$DE$151:$DG$151,0)),0)+IFERROR(INDEX('Hoja de Trabajo para listado'!$CD$155:$DC$1048576,MATCH($A194,'Hoja de Trabajo para listado'!$CD$155:$CD$1048576,0),MATCH((CUADRO!I$5&amp;$E194),'Hoja de Trabajo para listado'!$CD$151:$DC$151,0)),0)</f>
        <v>0</v>
      </c>
      <c r="J194" s="314">
        <f ca="1">+IFERROR(INDEX('Hoja de Trabajo para listado'!$A$155:$Z$1048576,MATCH($A194,'Hoja de Trabajo para listado'!$A$155:$A$1048576,0),MATCH((CUADRO!J$5&amp;$E194),'Hoja de Trabajo para listado'!$A$151:$Z$151,0)),0)+IFERROR(INDEX('Hoja de Trabajo para listado'!$AB$155:$BA$1048576,MATCH($A194,'Hoja de Trabajo para listado'!$AB$155:$AB$1048576,0),MATCH((CUADRO!J$5&amp;$E194),'Hoja de Trabajo para listado'!$AB$151:$BA$151,0)),0)+IFERROR(INDEX('Hoja de Trabajo para listado'!$BC$155:$CB$1048576,MATCH($A194,'Hoja de Trabajo para listado'!$BC$155:$BC$1048576,0),MATCH((CUADRO!J$5&amp;$E194),'Hoja de Trabajo para listado'!$BC$151:$CB$151,0)),0)+IFERROR(INDEX('Hoja de Trabajo para listado'!$DE$153:$DG$274,MATCH($A194,'Hoja de Trabajo para listado'!$DE$153:$DE$1048576,0),MATCH((CUADRO!J$5&amp;$E194),'Hoja de Trabajo para listado'!$DE$151:$DG$151,0)),0)+IFERROR(INDEX('Hoja de Trabajo para listado'!$CD$155:$DC$1048576,MATCH($A194,'Hoja de Trabajo para listado'!$CD$155:$CD$1048576,0),MATCH((CUADRO!J$5&amp;$E194),'Hoja de Trabajo para listado'!$CD$151:$DC$151,0)),0)</f>
        <v>0</v>
      </c>
      <c r="K194" s="314">
        <f ca="1">+IFERROR(INDEX('Hoja de Trabajo para listado'!$A$155:$Z$1048576,MATCH($A194,'Hoja de Trabajo para listado'!$A$155:$A$1048576,0),MATCH((CUADRO!K$5&amp;$E194),'Hoja de Trabajo para listado'!$A$151:$Z$151,0)),0)+IFERROR(INDEX('Hoja de Trabajo para listado'!$AB$155:$BA$1048576,MATCH($A194,'Hoja de Trabajo para listado'!$AB$155:$AB$1048576,0),MATCH((CUADRO!K$5&amp;$E194),'Hoja de Trabajo para listado'!$AB$151:$BA$151,0)),0)+IFERROR(INDEX('Hoja de Trabajo para listado'!$BC$155:$CB$1048576,MATCH($A194,'Hoja de Trabajo para listado'!$BC$155:$BC$1048576,0),MATCH((CUADRO!K$5&amp;$E194),'Hoja de Trabajo para listado'!$BC$151:$CB$151,0)),0)+IFERROR(INDEX('Hoja de Trabajo para listado'!$DE$153:$DG$274,MATCH($A194,'Hoja de Trabajo para listado'!$DE$153:$DE$1048576,0),MATCH((CUADRO!K$5&amp;$E194),'Hoja de Trabajo para listado'!$DE$151:$DG$151,0)),0)+IFERROR(INDEX('Hoja de Trabajo para listado'!$CD$155:$DC$1048576,MATCH($A194,'Hoja de Trabajo para listado'!$CD$155:$CD$1048576,0),MATCH((CUADRO!K$5&amp;$E194),'Hoja de Trabajo para listado'!$CD$151:$DC$151,0)),0)</f>
        <v>0</v>
      </c>
      <c r="L194" s="314">
        <f ca="1">+IFERROR(INDEX('Hoja de Trabajo para listado'!$A$155:$Z$1048576,MATCH($A194,'Hoja de Trabajo para listado'!$A$155:$A$1048576,0),MATCH((CUADRO!L$5&amp;$E194),'Hoja de Trabajo para listado'!$A$151:$Z$151,0)),0)+IFERROR(INDEX('Hoja de Trabajo para listado'!$AB$155:$BA$1048576,MATCH($A194,'Hoja de Trabajo para listado'!$AB$155:$AB$1048576,0),MATCH((CUADRO!L$5&amp;$E194),'Hoja de Trabajo para listado'!$AB$151:$BA$151,0)),0)+IFERROR(INDEX('Hoja de Trabajo para listado'!$BC$155:$CB$1048576,MATCH($A194,'Hoja de Trabajo para listado'!$BC$155:$BC$1048576,0),MATCH((CUADRO!L$5&amp;$E194),'Hoja de Trabajo para listado'!$BC$151:$CB$151,0)),0)+IFERROR(INDEX('Hoja de Trabajo para listado'!$DE$153:$DG$274,MATCH($A194,'Hoja de Trabajo para listado'!$DE$153:$DE$1048576,0),MATCH((CUADRO!L$5&amp;$E194),'Hoja de Trabajo para listado'!$DE$151:$DG$151,0)),0)+IFERROR(INDEX('Hoja de Trabajo para listado'!$CD$155:$DC$1048576,MATCH($A194,'Hoja de Trabajo para listado'!$CD$155:$CD$1048576,0),MATCH((CUADRO!L$5&amp;$E194),'Hoja de Trabajo para listado'!$CD$151:$DC$151,0)),0)</f>
        <v>0</v>
      </c>
      <c r="M194" s="314">
        <f ca="1">+IFERROR(INDEX('Hoja de Trabajo para listado'!$A$155:$Z$1048576,MATCH($A194,'Hoja de Trabajo para listado'!$A$155:$A$1048576,0),MATCH((CUADRO!M$5&amp;$E194),'Hoja de Trabajo para listado'!$A$151:$Z$151,0)),0)+IFERROR(INDEX('Hoja de Trabajo para listado'!$AB$155:$BA$1048576,MATCH($A194,'Hoja de Trabajo para listado'!$AB$155:$AB$1048576,0),MATCH((CUADRO!M$5&amp;$E194),'Hoja de Trabajo para listado'!$AB$151:$BA$151,0)),0)+IFERROR(INDEX('Hoja de Trabajo para listado'!$BC$155:$CB$1048576,MATCH($A194,'Hoja de Trabajo para listado'!$BC$155:$BC$1048576,0),MATCH((CUADRO!M$5&amp;$E194),'Hoja de Trabajo para listado'!$BC$151:$CB$151,0)),0)+IFERROR(INDEX('Hoja de Trabajo para listado'!$DE$153:$DG$274,MATCH($A194,'Hoja de Trabajo para listado'!$DE$153:$DE$1048576,0),MATCH((CUADRO!M$5&amp;$E194),'Hoja de Trabajo para listado'!$DE$151:$DG$151,0)),0)+IFERROR(INDEX('Hoja de Trabajo para listado'!$CD$155:$DC$1048576,MATCH($A194,'Hoja de Trabajo para listado'!$CD$155:$CD$1048576,0),MATCH((CUADRO!M$5&amp;$E194),'Hoja de Trabajo para listado'!$CD$151:$DC$151,0)),0)</f>
        <v>0</v>
      </c>
      <c r="N194" s="314">
        <f ca="1">+IFERROR(INDEX('Hoja de Trabajo para listado'!$A$155:$Z$1048576,MATCH($A194,'Hoja de Trabajo para listado'!$A$155:$A$1048576,0),MATCH((CUADRO!N$5&amp;$E194),'Hoja de Trabajo para listado'!$A$151:$Z$151,0)),0)+IFERROR(INDEX('Hoja de Trabajo para listado'!$AB$155:$BA$1048576,MATCH($A194,'Hoja de Trabajo para listado'!$AB$155:$AB$1048576,0),MATCH((CUADRO!N$5&amp;$E194),'Hoja de Trabajo para listado'!$AB$151:$BA$151,0)),0)+IFERROR(INDEX('Hoja de Trabajo para listado'!$BC$155:$CB$1048576,MATCH($A194,'Hoja de Trabajo para listado'!$BC$155:$BC$1048576,0),MATCH((CUADRO!N$5&amp;$E194),'Hoja de Trabajo para listado'!$BC$151:$CB$151,0)),0)+IFERROR(INDEX('Hoja de Trabajo para listado'!$DE$153:$DG$274,MATCH($A194,'Hoja de Trabajo para listado'!$DE$153:$DE$1048576,0),MATCH((CUADRO!N$5&amp;$E194),'Hoja de Trabajo para listado'!$DE$151:$DG$151,0)),0)+IFERROR(INDEX('Hoja de Trabajo para listado'!$CD$155:$DC$1048576,MATCH($A194,'Hoja de Trabajo para listado'!$CD$155:$CD$1048576,0),MATCH((CUADRO!N$5&amp;$E194),'Hoja de Trabajo para listado'!$CD$151:$DC$151,0)),0)</f>
        <v>0</v>
      </c>
      <c r="O194" s="314">
        <f ca="1">+IFERROR(INDEX('Hoja de Trabajo para listado'!$A$155:$Z$1048576,MATCH($A194,'Hoja de Trabajo para listado'!$A$155:$A$1048576,0),MATCH((CUADRO!O$5&amp;$E194),'Hoja de Trabajo para listado'!$A$151:$Z$151,0)),0)+IFERROR(INDEX('Hoja de Trabajo para listado'!$AB$155:$BA$1048576,MATCH($A194,'Hoja de Trabajo para listado'!$AB$155:$AB$1048576,0),MATCH((CUADRO!O$5&amp;$E194),'Hoja de Trabajo para listado'!$AB$151:$BA$151,0)),0)+IFERROR(INDEX('Hoja de Trabajo para listado'!$BC$155:$CB$1048576,MATCH($A194,'Hoja de Trabajo para listado'!$BC$155:$BC$1048576,0),MATCH((CUADRO!O$5&amp;$E194),'Hoja de Trabajo para listado'!$BC$151:$CB$151,0)),0)+IFERROR(INDEX('Hoja de Trabajo para listado'!$DE$153:$DG$274,MATCH($A194,'Hoja de Trabajo para listado'!$DE$153:$DE$1048576,0),MATCH((CUADRO!O$5&amp;$E194),'Hoja de Trabajo para listado'!$DE$151:$DG$151,0)),0)+IFERROR(INDEX('Hoja de Trabajo para listado'!$CD$155:$DC$1048576,MATCH($A194,'Hoja de Trabajo para listado'!$CD$155:$CD$1048576,0),MATCH((CUADRO!O$5&amp;$E194),'Hoja de Trabajo para listado'!$CD$151:$DC$151,0)),0)</f>
        <v>0</v>
      </c>
      <c r="P194" s="314">
        <f ca="1">+IFERROR(INDEX('Hoja de Trabajo para listado'!$A$155:$Z$1048576,MATCH($A194,'Hoja de Trabajo para listado'!$A$155:$A$1048576,0),MATCH((CUADRO!P$5&amp;$E194),'Hoja de Trabajo para listado'!$A$151:$Z$151,0)),0)+IFERROR(INDEX('Hoja de Trabajo para listado'!$AB$155:$BA$1048576,MATCH($A194,'Hoja de Trabajo para listado'!$AB$155:$AB$1048576,0),MATCH((CUADRO!P$5&amp;$E194),'Hoja de Trabajo para listado'!$AB$151:$BA$151,0)),0)+IFERROR(INDEX('Hoja de Trabajo para listado'!$BC$155:$CB$1048576,MATCH($A194,'Hoja de Trabajo para listado'!$BC$155:$BC$1048576,0),MATCH((CUADRO!P$5&amp;$E194),'Hoja de Trabajo para listado'!$BC$151:$CB$151,0)),0)+IFERROR(INDEX('Hoja de Trabajo para listado'!$DE$153:$DG$274,MATCH($A194,'Hoja de Trabajo para listado'!$DE$153:$DE$1048576,0),MATCH((CUADRO!P$5&amp;$E194),'Hoja de Trabajo para listado'!$DE$151:$DG$151,0)),0)+IFERROR(INDEX('Hoja de Trabajo para listado'!$CD$155:$DC$1048576,MATCH($A194,'Hoja de Trabajo para listado'!$CD$155:$CD$1048576,0),MATCH((CUADRO!P$5&amp;$E194),'Hoja de Trabajo para listado'!$CD$151:$DC$151,0)),0)</f>
        <v>0</v>
      </c>
      <c r="Q194" s="314">
        <f ca="1">+IFERROR(INDEX('Hoja de Trabajo para listado'!$A$155:$Z$1048576,MATCH($A194,'Hoja de Trabajo para listado'!$A$155:$A$1048576,0),MATCH((CUADRO!Q$5&amp;$E194),'Hoja de Trabajo para listado'!$A$151:$Z$151,0)),0)+IFERROR(INDEX('Hoja de Trabajo para listado'!$AB$155:$BA$1048576,MATCH($A194,'Hoja de Trabajo para listado'!$AB$155:$AB$1048576,0),MATCH((CUADRO!Q$5&amp;$E194),'Hoja de Trabajo para listado'!$AB$151:$BA$151,0)),0)+IFERROR(INDEX('Hoja de Trabajo para listado'!$BC$155:$CB$1048576,MATCH($A194,'Hoja de Trabajo para listado'!$BC$155:$BC$1048576,0),MATCH((CUADRO!Q$5&amp;$E194),'Hoja de Trabajo para listado'!$BC$151:$CB$151,0)),0)+IFERROR(INDEX('Hoja de Trabajo para listado'!$DE$153:$DG$274,MATCH($A194,'Hoja de Trabajo para listado'!$DE$153:$DE$1048576,0),MATCH((CUADRO!Q$5&amp;$E194),'Hoja de Trabajo para listado'!$DE$151:$DG$151,0)),0)+IFERROR(INDEX('Hoja de Trabajo para listado'!$CD$155:$DC$1048576,MATCH($A194,'Hoja de Trabajo para listado'!$CD$155:$CD$1048576,0),MATCH((CUADRO!Q$5&amp;$E194),'Hoja de Trabajo para listado'!$CD$151:$DC$151,0)),0)</f>
        <v>0</v>
      </c>
      <c r="R194" s="314">
        <f t="shared" ca="1" si="4"/>
        <v>0</v>
      </c>
      <c r="S194" s="345"/>
      <c r="T194" s="314">
        <f ca="1">+T195</f>
        <v>0</v>
      </c>
      <c r="U194" s="313">
        <f t="shared" si="5"/>
        <v>1</v>
      </c>
      <c r="V194" s="319" t="str">
        <f>+VLOOKUP(A194,bd_lista!$A$3:$E$593,5,FALSE)</f>
        <v>Gobiernos Autonomos Municipales</v>
      </c>
      <c r="W194" s="425" t="str">
        <f>+V194</f>
        <v>Gobiernos Autonomos Municipales</v>
      </c>
    </row>
    <row r="195" spans="1:23" ht="15" hidden="1" customHeight="1">
      <c r="A195" s="323">
        <v>1203</v>
      </c>
      <c r="B195" s="428"/>
      <c r="C195" s="319" t="str">
        <f>+VLOOKUP(A195,bd_lista!$A$3:$C$593,3,FALSE)</f>
        <v>Gobierno Autónomo Municipal de Mecapaca</v>
      </c>
      <c r="D195" s="430"/>
      <c r="E195" s="347" t="s">
        <v>1419</v>
      </c>
      <c r="F195" s="316">
        <f ca="1">+IFERROR(INDEX('Hoja de Trabajo para listado'!$A$155:$Z$1048576,MATCH($A195,'Hoja de Trabajo para listado'!$A$155:$A$1048576,0),MATCH((CUADRO!F$5&amp;$E195),'Hoja de Trabajo para listado'!$A$151:$Z$151,0)),0)+IFERROR(INDEX('Hoja de Trabajo para listado'!$AB$155:$BA$1048576,MATCH($A195,'Hoja de Trabajo para listado'!$AB$155:$AB$1048576,0),MATCH((CUADRO!F$5&amp;$E195),'Hoja de Trabajo para listado'!$AB$151:$BA$151,0)),0)+IFERROR(INDEX('Hoja de Trabajo para listado'!$BC$155:$CB$1048576,MATCH($A195,'Hoja de Trabajo para listado'!$BC$155:$BC$1048576,0),MATCH((CUADRO!F$5&amp;$E195),'Hoja de Trabajo para listado'!$BC$151:$CB$151,0)),0)+IFERROR(INDEX('Hoja de Trabajo para listado'!$DE$153:$DG$274,MATCH($A195,'Hoja de Trabajo para listado'!$DE$153:$DE$1048576,0),MATCH((CUADRO!F$5&amp;$E195),'Hoja de Trabajo para listado'!$DE$151:$DG$151,0)),0)+IFERROR(INDEX('Hoja de Trabajo para listado'!$CD$155:$DC$1048576,MATCH($A195,'Hoja de Trabajo para listado'!$CD$155:$CD$1048576,0),MATCH((CUADRO!F$5&amp;$E195),'Hoja de Trabajo para listado'!$CD$151:$DC$151,0)),0)</f>
        <v>0</v>
      </c>
      <c r="G195" s="316">
        <f ca="1">+IFERROR(INDEX('Hoja de Trabajo para listado'!$A$155:$Z$1048576,MATCH($A195,'Hoja de Trabajo para listado'!$A$155:$A$1048576,0),MATCH((CUADRO!G$5&amp;$E195),'Hoja de Trabajo para listado'!$A$151:$Z$151,0)),0)+IFERROR(INDEX('Hoja de Trabajo para listado'!$AB$155:$BA$1048576,MATCH($A195,'Hoja de Trabajo para listado'!$AB$155:$AB$1048576,0),MATCH((CUADRO!G$5&amp;$E195),'Hoja de Trabajo para listado'!$AB$151:$BA$151,0)),0)+IFERROR(INDEX('Hoja de Trabajo para listado'!$BC$155:$CB$1048576,MATCH($A195,'Hoja de Trabajo para listado'!$BC$155:$BC$1048576,0),MATCH((CUADRO!G$5&amp;$E195),'Hoja de Trabajo para listado'!$BC$151:$CB$151,0)),0)+IFERROR(INDEX('Hoja de Trabajo para listado'!$DE$153:$DG$274,MATCH($A195,'Hoja de Trabajo para listado'!$DE$153:$DE$1048576,0),MATCH((CUADRO!G$5&amp;$E195),'Hoja de Trabajo para listado'!$DE$151:$DG$151,0)),0)+IFERROR(INDEX('Hoja de Trabajo para listado'!$CD$155:$DC$1048576,MATCH($A195,'Hoja de Trabajo para listado'!$CD$155:$CD$1048576,0),MATCH((CUADRO!G$5&amp;$E195),'Hoja de Trabajo para listado'!$CD$151:$DC$151,0)),0)</f>
        <v>0</v>
      </c>
      <c r="H195" s="316">
        <f ca="1">+IFERROR(INDEX('Hoja de Trabajo para listado'!$A$155:$Z$1048576,MATCH($A195,'Hoja de Trabajo para listado'!$A$155:$A$1048576,0),MATCH((CUADRO!H$5&amp;$E195),'Hoja de Trabajo para listado'!$A$151:$Z$151,0)),0)+IFERROR(INDEX('Hoja de Trabajo para listado'!$AB$155:$BA$1048576,MATCH($A195,'Hoja de Trabajo para listado'!$AB$155:$AB$1048576,0),MATCH((CUADRO!H$5&amp;$E195),'Hoja de Trabajo para listado'!$AB$151:$BA$151,0)),0)+IFERROR(INDEX('Hoja de Trabajo para listado'!$BC$155:$CB$1048576,MATCH($A195,'Hoja de Trabajo para listado'!$BC$155:$BC$1048576,0),MATCH((CUADRO!H$5&amp;$E195),'Hoja de Trabajo para listado'!$BC$151:$CB$151,0)),0)+IFERROR(INDEX('Hoja de Trabajo para listado'!$DE$153:$DG$274,MATCH($A195,'Hoja de Trabajo para listado'!$DE$153:$DE$1048576,0),MATCH((CUADRO!H$5&amp;$E195),'Hoja de Trabajo para listado'!$DE$151:$DG$151,0)),0)+IFERROR(INDEX('Hoja de Trabajo para listado'!$CD$155:$DC$1048576,MATCH($A195,'Hoja de Trabajo para listado'!$CD$155:$CD$1048576,0),MATCH((CUADRO!H$5&amp;$E195),'Hoja de Trabajo para listado'!$CD$151:$DC$151,0)),0)</f>
        <v>0</v>
      </c>
      <c r="I195" s="316">
        <f ca="1">+IFERROR(INDEX('Hoja de Trabajo para listado'!$A$155:$Z$1048576,MATCH($A195,'Hoja de Trabajo para listado'!$A$155:$A$1048576,0),MATCH((CUADRO!I$5&amp;$E195),'Hoja de Trabajo para listado'!$A$151:$Z$151,0)),0)+IFERROR(INDEX('Hoja de Trabajo para listado'!$AB$155:$BA$1048576,MATCH($A195,'Hoja de Trabajo para listado'!$AB$155:$AB$1048576,0),MATCH((CUADRO!I$5&amp;$E195),'Hoja de Trabajo para listado'!$AB$151:$BA$151,0)),0)+IFERROR(INDEX('Hoja de Trabajo para listado'!$BC$155:$CB$1048576,MATCH($A195,'Hoja de Trabajo para listado'!$BC$155:$BC$1048576,0),MATCH((CUADRO!I$5&amp;$E195),'Hoja de Trabajo para listado'!$BC$151:$CB$151,0)),0)+IFERROR(INDEX('Hoja de Trabajo para listado'!$DE$153:$DG$274,MATCH($A195,'Hoja de Trabajo para listado'!$DE$153:$DE$1048576,0),MATCH((CUADRO!I$5&amp;$E195),'Hoja de Trabajo para listado'!$DE$151:$DG$151,0)),0)+IFERROR(INDEX('Hoja de Trabajo para listado'!$CD$155:$DC$1048576,MATCH($A195,'Hoja de Trabajo para listado'!$CD$155:$CD$1048576,0),MATCH((CUADRO!I$5&amp;$E195),'Hoja de Trabajo para listado'!$CD$151:$DC$151,0)),0)</f>
        <v>0</v>
      </c>
      <c r="J195" s="316">
        <f ca="1">+IFERROR(INDEX('Hoja de Trabajo para listado'!$A$155:$Z$1048576,MATCH($A195,'Hoja de Trabajo para listado'!$A$155:$A$1048576,0),MATCH((CUADRO!J$5&amp;$E195),'Hoja de Trabajo para listado'!$A$151:$Z$151,0)),0)+IFERROR(INDEX('Hoja de Trabajo para listado'!$AB$155:$BA$1048576,MATCH($A195,'Hoja de Trabajo para listado'!$AB$155:$AB$1048576,0),MATCH((CUADRO!J$5&amp;$E195),'Hoja de Trabajo para listado'!$AB$151:$BA$151,0)),0)+IFERROR(INDEX('Hoja de Trabajo para listado'!$BC$155:$CB$1048576,MATCH($A195,'Hoja de Trabajo para listado'!$BC$155:$BC$1048576,0),MATCH((CUADRO!J$5&amp;$E195),'Hoja de Trabajo para listado'!$BC$151:$CB$151,0)),0)+IFERROR(INDEX('Hoja de Trabajo para listado'!$DE$153:$DG$274,MATCH($A195,'Hoja de Trabajo para listado'!$DE$153:$DE$1048576,0),MATCH((CUADRO!J$5&amp;$E195),'Hoja de Trabajo para listado'!$DE$151:$DG$151,0)),0)+IFERROR(INDEX('Hoja de Trabajo para listado'!$CD$155:$DC$1048576,MATCH($A195,'Hoja de Trabajo para listado'!$CD$155:$CD$1048576,0),MATCH((CUADRO!J$5&amp;$E195),'Hoja de Trabajo para listado'!$CD$151:$DC$151,0)),0)</f>
        <v>0</v>
      </c>
      <c r="K195" s="316">
        <f ca="1">+IFERROR(INDEX('Hoja de Trabajo para listado'!$A$155:$Z$1048576,MATCH($A195,'Hoja de Trabajo para listado'!$A$155:$A$1048576,0),MATCH((CUADRO!K$5&amp;$E195),'Hoja de Trabajo para listado'!$A$151:$Z$151,0)),0)+IFERROR(INDEX('Hoja de Trabajo para listado'!$AB$155:$BA$1048576,MATCH($A195,'Hoja de Trabajo para listado'!$AB$155:$AB$1048576,0),MATCH((CUADRO!K$5&amp;$E195),'Hoja de Trabajo para listado'!$AB$151:$BA$151,0)),0)+IFERROR(INDEX('Hoja de Trabajo para listado'!$BC$155:$CB$1048576,MATCH($A195,'Hoja de Trabajo para listado'!$BC$155:$BC$1048576,0),MATCH((CUADRO!K$5&amp;$E195),'Hoja de Trabajo para listado'!$BC$151:$CB$151,0)),0)+IFERROR(INDEX('Hoja de Trabajo para listado'!$DE$153:$DG$274,MATCH($A195,'Hoja de Trabajo para listado'!$DE$153:$DE$1048576,0),MATCH((CUADRO!K$5&amp;$E195),'Hoja de Trabajo para listado'!$DE$151:$DG$151,0)),0)+IFERROR(INDEX('Hoja de Trabajo para listado'!$CD$155:$DC$1048576,MATCH($A195,'Hoja de Trabajo para listado'!$CD$155:$CD$1048576,0),MATCH((CUADRO!K$5&amp;$E195),'Hoja de Trabajo para listado'!$CD$151:$DC$151,0)),0)</f>
        <v>0</v>
      </c>
      <c r="L195" s="316">
        <f ca="1">+IFERROR(INDEX('Hoja de Trabajo para listado'!$A$155:$Z$1048576,MATCH($A195,'Hoja de Trabajo para listado'!$A$155:$A$1048576,0),MATCH((CUADRO!L$5&amp;$E195),'Hoja de Trabajo para listado'!$A$151:$Z$151,0)),0)+IFERROR(INDEX('Hoja de Trabajo para listado'!$AB$155:$BA$1048576,MATCH($A195,'Hoja de Trabajo para listado'!$AB$155:$AB$1048576,0),MATCH((CUADRO!L$5&amp;$E195),'Hoja de Trabajo para listado'!$AB$151:$BA$151,0)),0)+IFERROR(INDEX('Hoja de Trabajo para listado'!$BC$155:$CB$1048576,MATCH($A195,'Hoja de Trabajo para listado'!$BC$155:$BC$1048576,0),MATCH((CUADRO!L$5&amp;$E195),'Hoja de Trabajo para listado'!$BC$151:$CB$151,0)),0)+IFERROR(INDEX('Hoja de Trabajo para listado'!$DE$153:$DG$274,MATCH($A195,'Hoja de Trabajo para listado'!$DE$153:$DE$1048576,0),MATCH((CUADRO!L$5&amp;$E195),'Hoja de Trabajo para listado'!$DE$151:$DG$151,0)),0)+IFERROR(INDEX('Hoja de Trabajo para listado'!$CD$155:$DC$1048576,MATCH($A195,'Hoja de Trabajo para listado'!$CD$155:$CD$1048576,0),MATCH((CUADRO!L$5&amp;$E195),'Hoja de Trabajo para listado'!$CD$151:$DC$151,0)),0)</f>
        <v>0</v>
      </c>
      <c r="M195" s="316">
        <f ca="1">+IFERROR(INDEX('Hoja de Trabajo para listado'!$A$155:$Z$1048576,MATCH($A195,'Hoja de Trabajo para listado'!$A$155:$A$1048576,0),MATCH((CUADRO!M$5&amp;$E195),'Hoja de Trabajo para listado'!$A$151:$Z$151,0)),0)+IFERROR(INDEX('Hoja de Trabajo para listado'!$AB$155:$BA$1048576,MATCH($A195,'Hoja de Trabajo para listado'!$AB$155:$AB$1048576,0),MATCH((CUADRO!M$5&amp;$E195),'Hoja de Trabajo para listado'!$AB$151:$BA$151,0)),0)+IFERROR(INDEX('Hoja de Trabajo para listado'!$BC$155:$CB$1048576,MATCH($A195,'Hoja de Trabajo para listado'!$BC$155:$BC$1048576,0),MATCH((CUADRO!M$5&amp;$E195),'Hoja de Trabajo para listado'!$BC$151:$CB$151,0)),0)+IFERROR(INDEX('Hoja de Trabajo para listado'!$DE$153:$DG$274,MATCH($A195,'Hoja de Trabajo para listado'!$DE$153:$DE$1048576,0),MATCH((CUADRO!M$5&amp;$E195),'Hoja de Trabajo para listado'!$DE$151:$DG$151,0)),0)+IFERROR(INDEX('Hoja de Trabajo para listado'!$CD$155:$DC$1048576,MATCH($A195,'Hoja de Trabajo para listado'!$CD$155:$CD$1048576,0),MATCH((CUADRO!M$5&amp;$E195),'Hoja de Trabajo para listado'!$CD$151:$DC$151,0)),0)</f>
        <v>0</v>
      </c>
      <c r="N195" s="316">
        <f ca="1">+IFERROR(INDEX('Hoja de Trabajo para listado'!$A$155:$Z$1048576,MATCH($A195,'Hoja de Trabajo para listado'!$A$155:$A$1048576,0),MATCH((CUADRO!N$5&amp;$E195),'Hoja de Trabajo para listado'!$A$151:$Z$151,0)),0)+IFERROR(INDEX('Hoja de Trabajo para listado'!$AB$155:$BA$1048576,MATCH($A195,'Hoja de Trabajo para listado'!$AB$155:$AB$1048576,0),MATCH((CUADRO!N$5&amp;$E195),'Hoja de Trabajo para listado'!$AB$151:$BA$151,0)),0)+IFERROR(INDEX('Hoja de Trabajo para listado'!$BC$155:$CB$1048576,MATCH($A195,'Hoja de Trabajo para listado'!$BC$155:$BC$1048576,0),MATCH((CUADRO!N$5&amp;$E195),'Hoja de Trabajo para listado'!$BC$151:$CB$151,0)),0)+IFERROR(INDEX('Hoja de Trabajo para listado'!$DE$153:$DG$274,MATCH($A195,'Hoja de Trabajo para listado'!$DE$153:$DE$1048576,0),MATCH((CUADRO!N$5&amp;$E195),'Hoja de Trabajo para listado'!$DE$151:$DG$151,0)),0)+IFERROR(INDEX('Hoja de Trabajo para listado'!$CD$155:$DC$1048576,MATCH($A195,'Hoja de Trabajo para listado'!$CD$155:$CD$1048576,0),MATCH((CUADRO!N$5&amp;$E195),'Hoja de Trabajo para listado'!$CD$151:$DC$151,0)),0)</f>
        <v>0</v>
      </c>
      <c r="O195" s="316">
        <f ca="1">+IFERROR(INDEX('Hoja de Trabajo para listado'!$A$155:$Z$1048576,MATCH($A195,'Hoja de Trabajo para listado'!$A$155:$A$1048576,0),MATCH((CUADRO!O$5&amp;$E195),'Hoja de Trabajo para listado'!$A$151:$Z$151,0)),0)+IFERROR(INDEX('Hoja de Trabajo para listado'!$AB$155:$BA$1048576,MATCH($A195,'Hoja de Trabajo para listado'!$AB$155:$AB$1048576,0),MATCH((CUADRO!O$5&amp;$E195),'Hoja de Trabajo para listado'!$AB$151:$BA$151,0)),0)+IFERROR(INDEX('Hoja de Trabajo para listado'!$BC$155:$CB$1048576,MATCH($A195,'Hoja de Trabajo para listado'!$BC$155:$BC$1048576,0),MATCH((CUADRO!O$5&amp;$E195),'Hoja de Trabajo para listado'!$BC$151:$CB$151,0)),0)+IFERROR(INDEX('Hoja de Trabajo para listado'!$DE$153:$DG$274,MATCH($A195,'Hoja de Trabajo para listado'!$DE$153:$DE$1048576,0),MATCH((CUADRO!O$5&amp;$E195),'Hoja de Trabajo para listado'!$DE$151:$DG$151,0)),0)+IFERROR(INDEX('Hoja de Trabajo para listado'!$CD$155:$DC$1048576,MATCH($A195,'Hoja de Trabajo para listado'!$CD$155:$CD$1048576,0),MATCH((CUADRO!O$5&amp;$E195),'Hoja de Trabajo para listado'!$CD$151:$DC$151,0)),0)</f>
        <v>0</v>
      </c>
      <c r="P195" s="316">
        <f ca="1">+IFERROR(INDEX('Hoja de Trabajo para listado'!$A$155:$Z$1048576,MATCH($A195,'Hoja de Trabajo para listado'!$A$155:$A$1048576,0),MATCH((CUADRO!P$5&amp;$E195),'Hoja de Trabajo para listado'!$A$151:$Z$151,0)),0)+IFERROR(INDEX('Hoja de Trabajo para listado'!$AB$155:$BA$1048576,MATCH($A195,'Hoja de Trabajo para listado'!$AB$155:$AB$1048576,0),MATCH((CUADRO!P$5&amp;$E195),'Hoja de Trabajo para listado'!$AB$151:$BA$151,0)),0)+IFERROR(INDEX('Hoja de Trabajo para listado'!$BC$155:$CB$1048576,MATCH($A195,'Hoja de Trabajo para listado'!$BC$155:$BC$1048576,0),MATCH((CUADRO!P$5&amp;$E195),'Hoja de Trabajo para listado'!$BC$151:$CB$151,0)),0)+IFERROR(INDEX('Hoja de Trabajo para listado'!$DE$153:$DG$274,MATCH($A195,'Hoja de Trabajo para listado'!$DE$153:$DE$1048576,0),MATCH((CUADRO!P$5&amp;$E195),'Hoja de Trabajo para listado'!$DE$151:$DG$151,0)),0)+IFERROR(INDEX('Hoja de Trabajo para listado'!$CD$155:$DC$1048576,MATCH($A195,'Hoja de Trabajo para listado'!$CD$155:$CD$1048576,0),MATCH((CUADRO!P$5&amp;$E195),'Hoja de Trabajo para listado'!$CD$151:$DC$151,0)),0)</f>
        <v>0</v>
      </c>
      <c r="Q195" s="316">
        <f ca="1">+IFERROR(INDEX('Hoja de Trabajo para listado'!$A$155:$Z$1048576,MATCH($A195,'Hoja de Trabajo para listado'!$A$155:$A$1048576,0),MATCH((CUADRO!Q$5&amp;$E195),'Hoja de Trabajo para listado'!$A$151:$Z$151,0)),0)+IFERROR(INDEX('Hoja de Trabajo para listado'!$AB$155:$BA$1048576,MATCH($A195,'Hoja de Trabajo para listado'!$AB$155:$AB$1048576,0),MATCH((CUADRO!Q$5&amp;$E195),'Hoja de Trabajo para listado'!$AB$151:$BA$151,0)),0)+IFERROR(INDEX('Hoja de Trabajo para listado'!$BC$155:$CB$1048576,MATCH($A195,'Hoja de Trabajo para listado'!$BC$155:$BC$1048576,0),MATCH((CUADRO!Q$5&amp;$E195),'Hoja de Trabajo para listado'!$BC$151:$CB$151,0)),0)+IFERROR(INDEX('Hoja de Trabajo para listado'!$DE$153:$DG$274,MATCH($A195,'Hoja de Trabajo para listado'!$DE$153:$DE$1048576,0),MATCH((CUADRO!Q$5&amp;$E195),'Hoja de Trabajo para listado'!$DE$151:$DG$151,0)),0)+IFERROR(INDEX('Hoja de Trabajo para listado'!$CD$155:$DC$1048576,MATCH($A195,'Hoja de Trabajo para listado'!$CD$155:$CD$1048576,0),MATCH((CUADRO!Q$5&amp;$E195),'Hoja de Trabajo para listado'!$CD$151:$DC$151,0)),0)</f>
        <v>0</v>
      </c>
      <c r="R195" s="316">
        <f t="shared" ca="1" si="4"/>
        <v>0</v>
      </c>
      <c r="S195" s="344">
        <f ca="1">+R194+R195</f>
        <v>0</v>
      </c>
      <c r="T195" s="316">
        <f ca="1">+S195</f>
        <v>0</v>
      </c>
      <c r="U195" s="315">
        <f t="shared" si="5"/>
        <v>2</v>
      </c>
      <c r="V195" s="319" t="str">
        <f>+VLOOKUP(A195,bd_lista!$A$3:$E$593,5,FALSE)</f>
        <v>Gobiernos Autonomos Municipales</v>
      </c>
      <c r="W195" s="426"/>
    </row>
    <row r="196" spans="1:23" ht="15" hidden="1" customHeight="1">
      <c r="A196" s="325">
        <v>1204</v>
      </c>
      <c r="B196" s="427">
        <f>+A196</f>
        <v>1204</v>
      </c>
      <c r="C196" s="318" t="str">
        <f>+VLOOKUP(A196,bd_lista!$A$3:$C$593,3,FALSE)</f>
        <v>Gobierno Autónomo Municipal de Achocalla</v>
      </c>
      <c r="D196" s="429" t="str">
        <f>+C196</f>
        <v>Gobierno Autónomo Municipal de Achocalla</v>
      </c>
      <c r="E196" s="346" t="s">
        <v>1418</v>
      </c>
      <c r="F196" s="314">
        <f ca="1">+IFERROR(INDEX('Hoja de Trabajo para listado'!$A$155:$Z$1048576,MATCH($A196,'Hoja de Trabajo para listado'!$A$155:$A$1048576,0),MATCH((CUADRO!F$5&amp;$E196),'Hoja de Trabajo para listado'!$A$151:$Z$151,0)),0)+IFERROR(INDEX('Hoja de Trabajo para listado'!$AB$155:$BA$1048576,MATCH($A196,'Hoja de Trabajo para listado'!$AB$155:$AB$1048576,0),MATCH((CUADRO!F$5&amp;$E196),'Hoja de Trabajo para listado'!$AB$151:$BA$151,0)),0)+IFERROR(INDEX('Hoja de Trabajo para listado'!$BC$155:$CB$1048576,MATCH($A196,'Hoja de Trabajo para listado'!$BC$155:$BC$1048576,0),MATCH((CUADRO!F$5&amp;$E196),'Hoja de Trabajo para listado'!$BC$151:$CB$151,0)),0)+IFERROR(INDEX('Hoja de Trabajo para listado'!$DE$153:$DG$274,MATCH($A196,'Hoja de Trabajo para listado'!$DE$153:$DE$1048576,0),MATCH((CUADRO!F$5&amp;$E196),'Hoja de Trabajo para listado'!$DE$151:$DG$151,0)),0)+IFERROR(INDEX('Hoja de Trabajo para listado'!$CD$155:$DC$1048576,MATCH($A196,'Hoja de Trabajo para listado'!$CD$155:$CD$1048576,0),MATCH((CUADRO!F$5&amp;$E196),'Hoja de Trabajo para listado'!$CD$151:$DC$151,0)),0)</f>
        <v>0</v>
      </c>
      <c r="G196" s="314">
        <f ca="1">+IFERROR(INDEX('Hoja de Trabajo para listado'!$A$155:$Z$1048576,MATCH($A196,'Hoja de Trabajo para listado'!$A$155:$A$1048576,0),MATCH((CUADRO!G$5&amp;$E196),'Hoja de Trabajo para listado'!$A$151:$Z$151,0)),0)+IFERROR(INDEX('Hoja de Trabajo para listado'!$AB$155:$BA$1048576,MATCH($A196,'Hoja de Trabajo para listado'!$AB$155:$AB$1048576,0),MATCH((CUADRO!G$5&amp;$E196),'Hoja de Trabajo para listado'!$AB$151:$BA$151,0)),0)+IFERROR(INDEX('Hoja de Trabajo para listado'!$BC$155:$CB$1048576,MATCH($A196,'Hoja de Trabajo para listado'!$BC$155:$BC$1048576,0),MATCH((CUADRO!G$5&amp;$E196),'Hoja de Trabajo para listado'!$BC$151:$CB$151,0)),0)+IFERROR(INDEX('Hoja de Trabajo para listado'!$DE$153:$DG$274,MATCH($A196,'Hoja de Trabajo para listado'!$DE$153:$DE$1048576,0),MATCH((CUADRO!G$5&amp;$E196),'Hoja de Trabajo para listado'!$DE$151:$DG$151,0)),0)+IFERROR(INDEX('Hoja de Trabajo para listado'!$CD$155:$DC$1048576,MATCH($A196,'Hoja de Trabajo para listado'!$CD$155:$CD$1048576,0),MATCH((CUADRO!G$5&amp;$E196),'Hoja de Trabajo para listado'!$CD$151:$DC$151,0)),0)</f>
        <v>0</v>
      </c>
      <c r="H196" s="314">
        <f ca="1">+IFERROR(INDEX('Hoja de Trabajo para listado'!$A$155:$Z$1048576,MATCH($A196,'Hoja de Trabajo para listado'!$A$155:$A$1048576,0),MATCH((CUADRO!H$5&amp;$E196),'Hoja de Trabajo para listado'!$A$151:$Z$151,0)),0)+IFERROR(INDEX('Hoja de Trabajo para listado'!$AB$155:$BA$1048576,MATCH($A196,'Hoja de Trabajo para listado'!$AB$155:$AB$1048576,0),MATCH((CUADRO!H$5&amp;$E196),'Hoja de Trabajo para listado'!$AB$151:$BA$151,0)),0)+IFERROR(INDEX('Hoja de Trabajo para listado'!$BC$155:$CB$1048576,MATCH($A196,'Hoja de Trabajo para listado'!$BC$155:$BC$1048576,0),MATCH((CUADRO!H$5&amp;$E196),'Hoja de Trabajo para listado'!$BC$151:$CB$151,0)),0)+IFERROR(INDEX('Hoja de Trabajo para listado'!$DE$153:$DG$274,MATCH($A196,'Hoja de Trabajo para listado'!$DE$153:$DE$1048576,0),MATCH((CUADRO!H$5&amp;$E196),'Hoja de Trabajo para listado'!$DE$151:$DG$151,0)),0)+IFERROR(INDEX('Hoja de Trabajo para listado'!$CD$155:$DC$1048576,MATCH($A196,'Hoja de Trabajo para listado'!$CD$155:$CD$1048576,0),MATCH((CUADRO!H$5&amp;$E196),'Hoja de Trabajo para listado'!$CD$151:$DC$151,0)),0)</f>
        <v>0</v>
      </c>
      <c r="I196" s="314">
        <f ca="1">+IFERROR(INDEX('Hoja de Trabajo para listado'!$A$155:$Z$1048576,MATCH($A196,'Hoja de Trabajo para listado'!$A$155:$A$1048576,0),MATCH((CUADRO!I$5&amp;$E196),'Hoja de Trabajo para listado'!$A$151:$Z$151,0)),0)+IFERROR(INDEX('Hoja de Trabajo para listado'!$AB$155:$BA$1048576,MATCH($A196,'Hoja de Trabajo para listado'!$AB$155:$AB$1048576,0),MATCH((CUADRO!I$5&amp;$E196),'Hoja de Trabajo para listado'!$AB$151:$BA$151,0)),0)+IFERROR(INDEX('Hoja de Trabajo para listado'!$BC$155:$CB$1048576,MATCH($A196,'Hoja de Trabajo para listado'!$BC$155:$BC$1048576,0),MATCH((CUADRO!I$5&amp;$E196),'Hoja de Trabajo para listado'!$BC$151:$CB$151,0)),0)+IFERROR(INDEX('Hoja de Trabajo para listado'!$DE$153:$DG$274,MATCH($A196,'Hoja de Trabajo para listado'!$DE$153:$DE$1048576,0),MATCH((CUADRO!I$5&amp;$E196),'Hoja de Trabajo para listado'!$DE$151:$DG$151,0)),0)+IFERROR(INDEX('Hoja de Trabajo para listado'!$CD$155:$DC$1048576,MATCH($A196,'Hoja de Trabajo para listado'!$CD$155:$CD$1048576,0),MATCH((CUADRO!I$5&amp;$E196),'Hoja de Trabajo para listado'!$CD$151:$DC$151,0)),0)</f>
        <v>0</v>
      </c>
      <c r="J196" s="314">
        <f ca="1">+IFERROR(INDEX('Hoja de Trabajo para listado'!$A$155:$Z$1048576,MATCH($A196,'Hoja de Trabajo para listado'!$A$155:$A$1048576,0),MATCH((CUADRO!J$5&amp;$E196),'Hoja de Trabajo para listado'!$A$151:$Z$151,0)),0)+IFERROR(INDEX('Hoja de Trabajo para listado'!$AB$155:$BA$1048576,MATCH($A196,'Hoja de Trabajo para listado'!$AB$155:$AB$1048576,0),MATCH((CUADRO!J$5&amp;$E196),'Hoja de Trabajo para listado'!$AB$151:$BA$151,0)),0)+IFERROR(INDEX('Hoja de Trabajo para listado'!$BC$155:$CB$1048576,MATCH($A196,'Hoja de Trabajo para listado'!$BC$155:$BC$1048576,0),MATCH((CUADRO!J$5&amp;$E196),'Hoja de Trabajo para listado'!$BC$151:$CB$151,0)),0)+IFERROR(INDEX('Hoja de Trabajo para listado'!$DE$153:$DG$274,MATCH($A196,'Hoja de Trabajo para listado'!$DE$153:$DE$1048576,0),MATCH((CUADRO!J$5&amp;$E196),'Hoja de Trabajo para listado'!$DE$151:$DG$151,0)),0)+IFERROR(INDEX('Hoja de Trabajo para listado'!$CD$155:$DC$1048576,MATCH($A196,'Hoja de Trabajo para listado'!$CD$155:$CD$1048576,0),MATCH((CUADRO!J$5&amp;$E196),'Hoja de Trabajo para listado'!$CD$151:$DC$151,0)),0)</f>
        <v>0</v>
      </c>
      <c r="K196" s="314">
        <f ca="1">+IFERROR(INDEX('Hoja de Trabajo para listado'!$A$155:$Z$1048576,MATCH($A196,'Hoja de Trabajo para listado'!$A$155:$A$1048576,0),MATCH((CUADRO!K$5&amp;$E196),'Hoja de Trabajo para listado'!$A$151:$Z$151,0)),0)+IFERROR(INDEX('Hoja de Trabajo para listado'!$AB$155:$BA$1048576,MATCH($A196,'Hoja de Trabajo para listado'!$AB$155:$AB$1048576,0),MATCH((CUADRO!K$5&amp;$E196),'Hoja de Trabajo para listado'!$AB$151:$BA$151,0)),0)+IFERROR(INDEX('Hoja de Trabajo para listado'!$BC$155:$CB$1048576,MATCH($A196,'Hoja de Trabajo para listado'!$BC$155:$BC$1048576,0),MATCH((CUADRO!K$5&amp;$E196),'Hoja de Trabajo para listado'!$BC$151:$CB$151,0)),0)+IFERROR(INDEX('Hoja de Trabajo para listado'!$DE$153:$DG$274,MATCH($A196,'Hoja de Trabajo para listado'!$DE$153:$DE$1048576,0),MATCH((CUADRO!K$5&amp;$E196),'Hoja de Trabajo para listado'!$DE$151:$DG$151,0)),0)+IFERROR(INDEX('Hoja de Trabajo para listado'!$CD$155:$DC$1048576,MATCH($A196,'Hoja de Trabajo para listado'!$CD$155:$CD$1048576,0),MATCH((CUADRO!K$5&amp;$E196),'Hoja de Trabajo para listado'!$CD$151:$DC$151,0)),0)</f>
        <v>0</v>
      </c>
      <c r="L196" s="314">
        <f ca="1">+IFERROR(INDEX('Hoja de Trabajo para listado'!$A$155:$Z$1048576,MATCH($A196,'Hoja de Trabajo para listado'!$A$155:$A$1048576,0),MATCH((CUADRO!L$5&amp;$E196),'Hoja de Trabajo para listado'!$A$151:$Z$151,0)),0)+IFERROR(INDEX('Hoja de Trabajo para listado'!$AB$155:$BA$1048576,MATCH($A196,'Hoja de Trabajo para listado'!$AB$155:$AB$1048576,0),MATCH((CUADRO!L$5&amp;$E196),'Hoja de Trabajo para listado'!$AB$151:$BA$151,0)),0)+IFERROR(INDEX('Hoja de Trabajo para listado'!$BC$155:$CB$1048576,MATCH($A196,'Hoja de Trabajo para listado'!$BC$155:$BC$1048576,0),MATCH((CUADRO!L$5&amp;$E196),'Hoja de Trabajo para listado'!$BC$151:$CB$151,0)),0)+IFERROR(INDEX('Hoja de Trabajo para listado'!$DE$153:$DG$274,MATCH($A196,'Hoja de Trabajo para listado'!$DE$153:$DE$1048576,0),MATCH((CUADRO!L$5&amp;$E196),'Hoja de Trabajo para listado'!$DE$151:$DG$151,0)),0)+IFERROR(INDEX('Hoja de Trabajo para listado'!$CD$155:$DC$1048576,MATCH($A196,'Hoja de Trabajo para listado'!$CD$155:$CD$1048576,0),MATCH((CUADRO!L$5&amp;$E196),'Hoja de Trabajo para listado'!$CD$151:$DC$151,0)),0)</f>
        <v>0</v>
      </c>
      <c r="M196" s="314">
        <f ca="1">+IFERROR(INDEX('Hoja de Trabajo para listado'!$A$155:$Z$1048576,MATCH($A196,'Hoja de Trabajo para listado'!$A$155:$A$1048576,0),MATCH((CUADRO!M$5&amp;$E196),'Hoja de Trabajo para listado'!$A$151:$Z$151,0)),0)+IFERROR(INDEX('Hoja de Trabajo para listado'!$AB$155:$BA$1048576,MATCH($A196,'Hoja de Trabajo para listado'!$AB$155:$AB$1048576,0),MATCH((CUADRO!M$5&amp;$E196),'Hoja de Trabajo para listado'!$AB$151:$BA$151,0)),0)+IFERROR(INDEX('Hoja de Trabajo para listado'!$BC$155:$CB$1048576,MATCH($A196,'Hoja de Trabajo para listado'!$BC$155:$BC$1048576,0),MATCH((CUADRO!M$5&amp;$E196),'Hoja de Trabajo para listado'!$BC$151:$CB$151,0)),0)+IFERROR(INDEX('Hoja de Trabajo para listado'!$DE$153:$DG$274,MATCH($A196,'Hoja de Trabajo para listado'!$DE$153:$DE$1048576,0),MATCH((CUADRO!M$5&amp;$E196),'Hoja de Trabajo para listado'!$DE$151:$DG$151,0)),0)+IFERROR(INDEX('Hoja de Trabajo para listado'!$CD$155:$DC$1048576,MATCH($A196,'Hoja de Trabajo para listado'!$CD$155:$CD$1048576,0),MATCH((CUADRO!M$5&amp;$E196),'Hoja de Trabajo para listado'!$CD$151:$DC$151,0)),0)</f>
        <v>0</v>
      </c>
      <c r="N196" s="314">
        <f ca="1">+IFERROR(INDEX('Hoja de Trabajo para listado'!$A$155:$Z$1048576,MATCH($A196,'Hoja de Trabajo para listado'!$A$155:$A$1048576,0),MATCH((CUADRO!N$5&amp;$E196),'Hoja de Trabajo para listado'!$A$151:$Z$151,0)),0)+IFERROR(INDEX('Hoja de Trabajo para listado'!$AB$155:$BA$1048576,MATCH($A196,'Hoja de Trabajo para listado'!$AB$155:$AB$1048576,0),MATCH((CUADRO!N$5&amp;$E196),'Hoja de Trabajo para listado'!$AB$151:$BA$151,0)),0)+IFERROR(INDEX('Hoja de Trabajo para listado'!$BC$155:$CB$1048576,MATCH($A196,'Hoja de Trabajo para listado'!$BC$155:$BC$1048576,0),MATCH((CUADRO!N$5&amp;$E196),'Hoja de Trabajo para listado'!$BC$151:$CB$151,0)),0)+IFERROR(INDEX('Hoja de Trabajo para listado'!$DE$153:$DG$274,MATCH($A196,'Hoja de Trabajo para listado'!$DE$153:$DE$1048576,0),MATCH((CUADRO!N$5&amp;$E196),'Hoja de Trabajo para listado'!$DE$151:$DG$151,0)),0)+IFERROR(INDEX('Hoja de Trabajo para listado'!$CD$155:$DC$1048576,MATCH($A196,'Hoja de Trabajo para listado'!$CD$155:$CD$1048576,0),MATCH((CUADRO!N$5&amp;$E196),'Hoja de Trabajo para listado'!$CD$151:$DC$151,0)),0)</f>
        <v>0</v>
      </c>
      <c r="O196" s="314">
        <f ca="1">+IFERROR(INDEX('Hoja de Trabajo para listado'!$A$155:$Z$1048576,MATCH($A196,'Hoja de Trabajo para listado'!$A$155:$A$1048576,0),MATCH((CUADRO!O$5&amp;$E196),'Hoja de Trabajo para listado'!$A$151:$Z$151,0)),0)+IFERROR(INDEX('Hoja de Trabajo para listado'!$AB$155:$BA$1048576,MATCH($A196,'Hoja de Trabajo para listado'!$AB$155:$AB$1048576,0),MATCH((CUADRO!O$5&amp;$E196),'Hoja de Trabajo para listado'!$AB$151:$BA$151,0)),0)+IFERROR(INDEX('Hoja de Trabajo para listado'!$BC$155:$CB$1048576,MATCH($A196,'Hoja de Trabajo para listado'!$BC$155:$BC$1048576,0),MATCH((CUADRO!O$5&amp;$E196),'Hoja de Trabajo para listado'!$BC$151:$CB$151,0)),0)+IFERROR(INDEX('Hoja de Trabajo para listado'!$DE$153:$DG$274,MATCH($A196,'Hoja de Trabajo para listado'!$DE$153:$DE$1048576,0),MATCH((CUADRO!O$5&amp;$E196),'Hoja de Trabajo para listado'!$DE$151:$DG$151,0)),0)+IFERROR(INDEX('Hoja de Trabajo para listado'!$CD$155:$DC$1048576,MATCH($A196,'Hoja de Trabajo para listado'!$CD$155:$CD$1048576,0),MATCH((CUADRO!O$5&amp;$E196),'Hoja de Trabajo para listado'!$CD$151:$DC$151,0)),0)</f>
        <v>0</v>
      </c>
      <c r="P196" s="314">
        <f ca="1">+IFERROR(INDEX('Hoja de Trabajo para listado'!$A$155:$Z$1048576,MATCH($A196,'Hoja de Trabajo para listado'!$A$155:$A$1048576,0),MATCH((CUADRO!P$5&amp;$E196),'Hoja de Trabajo para listado'!$A$151:$Z$151,0)),0)+IFERROR(INDEX('Hoja de Trabajo para listado'!$AB$155:$BA$1048576,MATCH($A196,'Hoja de Trabajo para listado'!$AB$155:$AB$1048576,0),MATCH((CUADRO!P$5&amp;$E196),'Hoja de Trabajo para listado'!$AB$151:$BA$151,0)),0)+IFERROR(INDEX('Hoja de Trabajo para listado'!$BC$155:$CB$1048576,MATCH($A196,'Hoja de Trabajo para listado'!$BC$155:$BC$1048576,0),MATCH((CUADRO!P$5&amp;$E196),'Hoja de Trabajo para listado'!$BC$151:$CB$151,0)),0)+IFERROR(INDEX('Hoja de Trabajo para listado'!$DE$153:$DG$274,MATCH($A196,'Hoja de Trabajo para listado'!$DE$153:$DE$1048576,0),MATCH((CUADRO!P$5&amp;$E196),'Hoja de Trabajo para listado'!$DE$151:$DG$151,0)),0)+IFERROR(INDEX('Hoja de Trabajo para listado'!$CD$155:$DC$1048576,MATCH($A196,'Hoja de Trabajo para listado'!$CD$155:$CD$1048576,0),MATCH((CUADRO!P$5&amp;$E196),'Hoja de Trabajo para listado'!$CD$151:$DC$151,0)),0)</f>
        <v>0</v>
      </c>
      <c r="Q196" s="314">
        <f ca="1">+IFERROR(INDEX('Hoja de Trabajo para listado'!$A$155:$Z$1048576,MATCH($A196,'Hoja de Trabajo para listado'!$A$155:$A$1048576,0),MATCH((CUADRO!Q$5&amp;$E196),'Hoja de Trabajo para listado'!$A$151:$Z$151,0)),0)+IFERROR(INDEX('Hoja de Trabajo para listado'!$AB$155:$BA$1048576,MATCH($A196,'Hoja de Trabajo para listado'!$AB$155:$AB$1048576,0),MATCH((CUADRO!Q$5&amp;$E196),'Hoja de Trabajo para listado'!$AB$151:$BA$151,0)),0)+IFERROR(INDEX('Hoja de Trabajo para listado'!$BC$155:$CB$1048576,MATCH($A196,'Hoja de Trabajo para listado'!$BC$155:$BC$1048576,0),MATCH((CUADRO!Q$5&amp;$E196),'Hoja de Trabajo para listado'!$BC$151:$CB$151,0)),0)+IFERROR(INDEX('Hoja de Trabajo para listado'!$DE$153:$DG$274,MATCH($A196,'Hoja de Trabajo para listado'!$DE$153:$DE$1048576,0),MATCH((CUADRO!Q$5&amp;$E196),'Hoja de Trabajo para listado'!$DE$151:$DG$151,0)),0)+IFERROR(INDEX('Hoja de Trabajo para listado'!$CD$155:$DC$1048576,MATCH($A196,'Hoja de Trabajo para listado'!$CD$155:$CD$1048576,0),MATCH((CUADRO!Q$5&amp;$E196),'Hoja de Trabajo para listado'!$CD$151:$DC$151,0)),0)</f>
        <v>0</v>
      </c>
      <c r="R196" s="314">
        <f t="shared" ca="1" si="4"/>
        <v>0</v>
      </c>
      <c r="S196" s="345"/>
      <c r="T196" s="314">
        <f ca="1">+T197</f>
        <v>0</v>
      </c>
      <c r="U196" s="313">
        <f t="shared" si="5"/>
        <v>1</v>
      </c>
      <c r="V196" s="319" t="str">
        <f>+VLOOKUP(A196,bd_lista!$A$3:$E$593,5,FALSE)</f>
        <v>Gobiernos Autonomos Municipales</v>
      </c>
      <c r="W196" s="425" t="str">
        <f>+V196</f>
        <v>Gobiernos Autonomos Municipales</v>
      </c>
    </row>
    <row r="197" spans="1:23" ht="15" hidden="1" customHeight="1">
      <c r="A197" s="323">
        <v>1204</v>
      </c>
      <c r="B197" s="428"/>
      <c r="C197" s="319" t="str">
        <f>+VLOOKUP(A197,bd_lista!$A$3:$C$593,3,FALSE)</f>
        <v>Gobierno Autónomo Municipal de Achocalla</v>
      </c>
      <c r="D197" s="430"/>
      <c r="E197" s="347" t="s">
        <v>1419</v>
      </c>
      <c r="F197" s="316">
        <f ca="1">+IFERROR(INDEX('Hoja de Trabajo para listado'!$A$155:$Z$1048576,MATCH($A197,'Hoja de Trabajo para listado'!$A$155:$A$1048576,0),MATCH((CUADRO!F$5&amp;$E197),'Hoja de Trabajo para listado'!$A$151:$Z$151,0)),0)+IFERROR(INDEX('Hoja de Trabajo para listado'!$AB$155:$BA$1048576,MATCH($A197,'Hoja de Trabajo para listado'!$AB$155:$AB$1048576,0),MATCH((CUADRO!F$5&amp;$E197),'Hoja de Trabajo para listado'!$AB$151:$BA$151,0)),0)+IFERROR(INDEX('Hoja de Trabajo para listado'!$BC$155:$CB$1048576,MATCH($A197,'Hoja de Trabajo para listado'!$BC$155:$BC$1048576,0),MATCH((CUADRO!F$5&amp;$E197),'Hoja de Trabajo para listado'!$BC$151:$CB$151,0)),0)+IFERROR(INDEX('Hoja de Trabajo para listado'!$DE$153:$DG$274,MATCH($A197,'Hoja de Trabajo para listado'!$DE$153:$DE$1048576,0),MATCH((CUADRO!F$5&amp;$E197),'Hoja de Trabajo para listado'!$DE$151:$DG$151,0)),0)+IFERROR(INDEX('Hoja de Trabajo para listado'!$CD$155:$DC$1048576,MATCH($A197,'Hoja de Trabajo para listado'!$CD$155:$CD$1048576,0),MATCH((CUADRO!F$5&amp;$E197),'Hoja de Trabajo para listado'!$CD$151:$DC$151,0)),0)</f>
        <v>0</v>
      </c>
      <c r="G197" s="316">
        <f ca="1">+IFERROR(INDEX('Hoja de Trabajo para listado'!$A$155:$Z$1048576,MATCH($A197,'Hoja de Trabajo para listado'!$A$155:$A$1048576,0),MATCH((CUADRO!G$5&amp;$E197),'Hoja de Trabajo para listado'!$A$151:$Z$151,0)),0)+IFERROR(INDEX('Hoja de Trabajo para listado'!$AB$155:$BA$1048576,MATCH($A197,'Hoja de Trabajo para listado'!$AB$155:$AB$1048576,0),MATCH((CUADRO!G$5&amp;$E197),'Hoja de Trabajo para listado'!$AB$151:$BA$151,0)),0)+IFERROR(INDEX('Hoja de Trabajo para listado'!$BC$155:$CB$1048576,MATCH($A197,'Hoja de Trabajo para listado'!$BC$155:$BC$1048576,0),MATCH((CUADRO!G$5&amp;$E197),'Hoja de Trabajo para listado'!$BC$151:$CB$151,0)),0)+IFERROR(INDEX('Hoja de Trabajo para listado'!$DE$153:$DG$274,MATCH($A197,'Hoja de Trabajo para listado'!$DE$153:$DE$1048576,0),MATCH((CUADRO!G$5&amp;$E197),'Hoja de Trabajo para listado'!$DE$151:$DG$151,0)),0)+IFERROR(INDEX('Hoja de Trabajo para listado'!$CD$155:$DC$1048576,MATCH($A197,'Hoja de Trabajo para listado'!$CD$155:$CD$1048576,0),MATCH((CUADRO!G$5&amp;$E197),'Hoja de Trabajo para listado'!$CD$151:$DC$151,0)),0)</f>
        <v>0</v>
      </c>
      <c r="H197" s="316">
        <f ca="1">+IFERROR(INDEX('Hoja de Trabajo para listado'!$A$155:$Z$1048576,MATCH($A197,'Hoja de Trabajo para listado'!$A$155:$A$1048576,0),MATCH((CUADRO!H$5&amp;$E197),'Hoja de Trabajo para listado'!$A$151:$Z$151,0)),0)+IFERROR(INDEX('Hoja de Trabajo para listado'!$AB$155:$BA$1048576,MATCH($A197,'Hoja de Trabajo para listado'!$AB$155:$AB$1048576,0),MATCH((CUADRO!H$5&amp;$E197),'Hoja de Trabajo para listado'!$AB$151:$BA$151,0)),0)+IFERROR(INDEX('Hoja de Trabajo para listado'!$BC$155:$CB$1048576,MATCH($A197,'Hoja de Trabajo para listado'!$BC$155:$BC$1048576,0),MATCH((CUADRO!H$5&amp;$E197),'Hoja de Trabajo para listado'!$BC$151:$CB$151,0)),0)+IFERROR(INDEX('Hoja de Trabajo para listado'!$DE$153:$DG$274,MATCH($A197,'Hoja de Trabajo para listado'!$DE$153:$DE$1048576,0),MATCH((CUADRO!H$5&amp;$E197),'Hoja de Trabajo para listado'!$DE$151:$DG$151,0)),0)+IFERROR(INDEX('Hoja de Trabajo para listado'!$CD$155:$DC$1048576,MATCH($A197,'Hoja de Trabajo para listado'!$CD$155:$CD$1048576,0),MATCH((CUADRO!H$5&amp;$E197),'Hoja de Trabajo para listado'!$CD$151:$DC$151,0)),0)</f>
        <v>0</v>
      </c>
      <c r="I197" s="316">
        <f ca="1">+IFERROR(INDEX('Hoja de Trabajo para listado'!$A$155:$Z$1048576,MATCH($A197,'Hoja de Trabajo para listado'!$A$155:$A$1048576,0),MATCH((CUADRO!I$5&amp;$E197),'Hoja de Trabajo para listado'!$A$151:$Z$151,0)),0)+IFERROR(INDEX('Hoja de Trabajo para listado'!$AB$155:$BA$1048576,MATCH($A197,'Hoja de Trabajo para listado'!$AB$155:$AB$1048576,0),MATCH((CUADRO!I$5&amp;$E197),'Hoja de Trabajo para listado'!$AB$151:$BA$151,0)),0)+IFERROR(INDEX('Hoja de Trabajo para listado'!$BC$155:$CB$1048576,MATCH($A197,'Hoja de Trabajo para listado'!$BC$155:$BC$1048576,0),MATCH((CUADRO!I$5&amp;$E197),'Hoja de Trabajo para listado'!$BC$151:$CB$151,0)),0)+IFERROR(INDEX('Hoja de Trabajo para listado'!$DE$153:$DG$274,MATCH($A197,'Hoja de Trabajo para listado'!$DE$153:$DE$1048576,0),MATCH((CUADRO!I$5&amp;$E197),'Hoja de Trabajo para listado'!$DE$151:$DG$151,0)),0)+IFERROR(INDEX('Hoja de Trabajo para listado'!$CD$155:$DC$1048576,MATCH($A197,'Hoja de Trabajo para listado'!$CD$155:$CD$1048576,0),MATCH((CUADRO!I$5&amp;$E197),'Hoja de Trabajo para listado'!$CD$151:$DC$151,0)),0)</f>
        <v>0</v>
      </c>
      <c r="J197" s="316">
        <f ca="1">+IFERROR(INDEX('Hoja de Trabajo para listado'!$A$155:$Z$1048576,MATCH($A197,'Hoja de Trabajo para listado'!$A$155:$A$1048576,0),MATCH((CUADRO!J$5&amp;$E197),'Hoja de Trabajo para listado'!$A$151:$Z$151,0)),0)+IFERROR(INDEX('Hoja de Trabajo para listado'!$AB$155:$BA$1048576,MATCH($A197,'Hoja de Trabajo para listado'!$AB$155:$AB$1048576,0),MATCH((CUADRO!J$5&amp;$E197),'Hoja de Trabajo para listado'!$AB$151:$BA$151,0)),0)+IFERROR(INDEX('Hoja de Trabajo para listado'!$BC$155:$CB$1048576,MATCH($A197,'Hoja de Trabajo para listado'!$BC$155:$BC$1048576,0),MATCH((CUADRO!J$5&amp;$E197),'Hoja de Trabajo para listado'!$BC$151:$CB$151,0)),0)+IFERROR(INDEX('Hoja de Trabajo para listado'!$DE$153:$DG$274,MATCH($A197,'Hoja de Trabajo para listado'!$DE$153:$DE$1048576,0),MATCH((CUADRO!J$5&amp;$E197),'Hoja de Trabajo para listado'!$DE$151:$DG$151,0)),0)+IFERROR(INDEX('Hoja de Trabajo para listado'!$CD$155:$DC$1048576,MATCH($A197,'Hoja de Trabajo para listado'!$CD$155:$CD$1048576,0),MATCH((CUADRO!J$5&amp;$E197),'Hoja de Trabajo para listado'!$CD$151:$DC$151,0)),0)</f>
        <v>0</v>
      </c>
      <c r="K197" s="316">
        <f ca="1">+IFERROR(INDEX('Hoja de Trabajo para listado'!$A$155:$Z$1048576,MATCH($A197,'Hoja de Trabajo para listado'!$A$155:$A$1048576,0),MATCH((CUADRO!K$5&amp;$E197),'Hoja de Trabajo para listado'!$A$151:$Z$151,0)),0)+IFERROR(INDEX('Hoja de Trabajo para listado'!$AB$155:$BA$1048576,MATCH($A197,'Hoja de Trabajo para listado'!$AB$155:$AB$1048576,0),MATCH((CUADRO!K$5&amp;$E197),'Hoja de Trabajo para listado'!$AB$151:$BA$151,0)),0)+IFERROR(INDEX('Hoja de Trabajo para listado'!$BC$155:$CB$1048576,MATCH($A197,'Hoja de Trabajo para listado'!$BC$155:$BC$1048576,0),MATCH((CUADRO!K$5&amp;$E197),'Hoja de Trabajo para listado'!$BC$151:$CB$151,0)),0)+IFERROR(INDEX('Hoja de Trabajo para listado'!$DE$153:$DG$274,MATCH($A197,'Hoja de Trabajo para listado'!$DE$153:$DE$1048576,0),MATCH((CUADRO!K$5&amp;$E197),'Hoja de Trabajo para listado'!$DE$151:$DG$151,0)),0)+IFERROR(INDEX('Hoja de Trabajo para listado'!$CD$155:$DC$1048576,MATCH($A197,'Hoja de Trabajo para listado'!$CD$155:$CD$1048576,0),MATCH((CUADRO!K$5&amp;$E197),'Hoja de Trabajo para listado'!$CD$151:$DC$151,0)),0)</f>
        <v>0</v>
      </c>
      <c r="L197" s="316">
        <f ca="1">+IFERROR(INDEX('Hoja de Trabajo para listado'!$A$155:$Z$1048576,MATCH($A197,'Hoja de Trabajo para listado'!$A$155:$A$1048576,0),MATCH((CUADRO!L$5&amp;$E197),'Hoja de Trabajo para listado'!$A$151:$Z$151,0)),0)+IFERROR(INDEX('Hoja de Trabajo para listado'!$AB$155:$BA$1048576,MATCH($A197,'Hoja de Trabajo para listado'!$AB$155:$AB$1048576,0),MATCH((CUADRO!L$5&amp;$E197),'Hoja de Trabajo para listado'!$AB$151:$BA$151,0)),0)+IFERROR(INDEX('Hoja de Trabajo para listado'!$BC$155:$CB$1048576,MATCH($A197,'Hoja de Trabajo para listado'!$BC$155:$BC$1048576,0),MATCH((CUADRO!L$5&amp;$E197),'Hoja de Trabajo para listado'!$BC$151:$CB$151,0)),0)+IFERROR(INDEX('Hoja de Trabajo para listado'!$DE$153:$DG$274,MATCH($A197,'Hoja de Trabajo para listado'!$DE$153:$DE$1048576,0),MATCH((CUADRO!L$5&amp;$E197),'Hoja de Trabajo para listado'!$DE$151:$DG$151,0)),0)+IFERROR(INDEX('Hoja de Trabajo para listado'!$CD$155:$DC$1048576,MATCH($A197,'Hoja de Trabajo para listado'!$CD$155:$CD$1048576,0),MATCH((CUADRO!L$5&amp;$E197),'Hoja de Trabajo para listado'!$CD$151:$DC$151,0)),0)</f>
        <v>0</v>
      </c>
      <c r="M197" s="316">
        <f ca="1">+IFERROR(INDEX('Hoja de Trabajo para listado'!$A$155:$Z$1048576,MATCH($A197,'Hoja de Trabajo para listado'!$A$155:$A$1048576,0),MATCH((CUADRO!M$5&amp;$E197),'Hoja de Trabajo para listado'!$A$151:$Z$151,0)),0)+IFERROR(INDEX('Hoja de Trabajo para listado'!$AB$155:$BA$1048576,MATCH($A197,'Hoja de Trabajo para listado'!$AB$155:$AB$1048576,0),MATCH((CUADRO!M$5&amp;$E197),'Hoja de Trabajo para listado'!$AB$151:$BA$151,0)),0)+IFERROR(INDEX('Hoja de Trabajo para listado'!$BC$155:$CB$1048576,MATCH($A197,'Hoja de Trabajo para listado'!$BC$155:$BC$1048576,0),MATCH((CUADRO!M$5&amp;$E197),'Hoja de Trabajo para listado'!$BC$151:$CB$151,0)),0)+IFERROR(INDEX('Hoja de Trabajo para listado'!$DE$153:$DG$274,MATCH($A197,'Hoja de Trabajo para listado'!$DE$153:$DE$1048576,0),MATCH((CUADRO!M$5&amp;$E197),'Hoja de Trabajo para listado'!$DE$151:$DG$151,0)),0)+IFERROR(INDEX('Hoja de Trabajo para listado'!$CD$155:$DC$1048576,MATCH($A197,'Hoja de Trabajo para listado'!$CD$155:$CD$1048576,0),MATCH((CUADRO!M$5&amp;$E197),'Hoja de Trabajo para listado'!$CD$151:$DC$151,0)),0)</f>
        <v>0</v>
      </c>
      <c r="N197" s="316">
        <f ca="1">+IFERROR(INDEX('Hoja de Trabajo para listado'!$A$155:$Z$1048576,MATCH($A197,'Hoja de Trabajo para listado'!$A$155:$A$1048576,0),MATCH((CUADRO!N$5&amp;$E197),'Hoja de Trabajo para listado'!$A$151:$Z$151,0)),0)+IFERROR(INDEX('Hoja de Trabajo para listado'!$AB$155:$BA$1048576,MATCH($A197,'Hoja de Trabajo para listado'!$AB$155:$AB$1048576,0),MATCH((CUADRO!N$5&amp;$E197),'Hoja de Trabajo para listado'!$AB$151:$BA$151,0)),0)+IFERROR(INDEX('Hoja de Trabajo para listado'!$BC$155:$CB$1048576,MATCH($A197,'Hoja de Trabajo para listado'!$BC$155:$BC$1048576,0),MATCH((CUADRO!N$5&amp;$E197),'Hoja de Trabajo para listado'!$BC$151:$CB$151,0)),0)+IFERROR(INDEX('Hoja de Trabajo para listado'!$DE$153:$DG$274,MATCH($A197,'Hoja de Trabajo para listado'!$DE$153:$DE$1048576,0),MATCH((CUADRO!N$5&amp;$E197),'Hoja de Trabajo para listado'!$DE$151:$DG$151,0)),0)+IFERROR(INDEX('Hoja de Trabajo para listado'!$CD$155:$DC$1048576,MATCH($A197,'Hoja de Trabajo para listado'!$CD$155:$CD$1048576,0),MATCH((CUADRO!N$5&amp;$E197),'Hoja de Trabajo para listado'!$CD$151:$DC$151,0)),0)</f>
        <v>0</v>
      </c>
      <c r="O197" s="316">
        <f ca="1">+IFERROR(INDEX('Hoja de Trabajo para listado'!$A$155:$Z$1048576,MATCH($A197,'Hoja de Trabajo para listado'!$A$155:$A$1048576,0),MATCH((CUADRO!O$5&amp;$E197),'Hoja de Trabajo para listado'!$A$151:$Z$151,0)),0)+IFERROR(INDEX('Hoja de Trabajo para listado'!$AB$155:$BA$1048576,MATCH($A197,'Hoja de Trabajo para listado'!$AB$155:$AB$1048576,0),MATCH((CUADRO!O$5&amp;$E197),'Hoja de Trabajo para listado'!$AB$151:$BA$151,0)),0)+IFERROR(INDEX('Hoja de Trabajo para listado'!$BC$155:$CB$1048576,MATCH($A197,'Hoja de Trabajo para listado'!$BC$155:$BC$1048576,0),MATCH((CUADRO!O$5&amp;$E197),'Hoja de Trabajo para listado'!$BC$151:$CB$151,0)),0)+IFERROR(INDEX('Hoja de Trabajo para listado'!$DE$153:$DG$274,MATCH($A197,'Hoja de Trabajo para listado'!$DE$153:$DE$1048576,0),MATCH((CUADRO!O$5&amp;$E197),'Hoja de Trabajo para listado'!$DE$151:$DG$151,0)),0)+IFERROR(INDEX('Hoja de Trabajo para listado'!$CD$155:$DC$1048576,MATCH($A197,'Hoja de Trabajo para listado'!$CD$155:$CD$1048576,0),MATCH((CUADRO!O$5&amp;$E197),'Hoja de Trabajo para listado'!$CD$151:$DC$151,0)),0)</f>
        <v>0</v>
      </c>
      <c r="P197" s="316">
        <f ca="1">+IFERROR(INDEX('Hoja de Trabajo para listado'!$A$155:$Z$1048576,MATCH($A197,'Hoja de Trabajo para listado'!$A$155:$A$1048576,0),MATCH((CUADRO!P$5&amp;$E197),'Hoja de Trabajo para listado'!$A$151:$Z$151,0)),0)+IFERROR(INDEX('Hoja de Trabajo para listado'!$AB$155:$BA$1048576,MATCH($A197,'Hoja de Trabajo para listado'!$AB$155:$AB$1048576,0),MATCH((CUADRO!P$5&amp;$E197),'Hoja de Trabajo para listado'!$AB$151:$BA$151,0)),0)+IFERROR(INDEX('Hoja de Trabajo para listado'!$BC$155:$CB$1048576,MATCH($A197,'Hoja de Trabajo para listado'!$BC$155:$BC$1048576,0),MATCH((CUADRO!P$5&amp;$E197),'Hoja de Trabajo para listado'!$BC$151:$CB$151,0)),0)+IFERROR(INDEX('Hoja de Trabajo para listado'!$DE$153:$DG$274,MATCH($A197,'Hoja de Trabajo para listado'!$DE$153:$DE$1048576,0),MATCH((CUADRO!P$5&amp;$E197),'Hoja de Trabajo para listado'!$DE$151:$DG$151,0)),0)+IFERROR(INDEX('Hoja de Trabajo para listado'!$CD$155:$DC$1048576,MATCH($A197,'Hoja de Trabajo para listado'!$CD$155:$CD$1048576,0),MATCH((CUADRO!P$5&amp;$E197),'Hoja de Trabajo para listado'!$CD$151:$DC$151,0)),0)</f>
        <v>0</v>
      </c>
      <c r="Q197" s="316">
        <f ca="1">+IFERROR(INDEX('Hoja de Trabajo para listado'!$A$155:$Z$1048576,MATCH($A197,'Hoja de Trabajo para listado'!$A$155:$A$1048576,0),MATCH((CUADRO!Q$5&amp;$E197),'Hoja de Trabajo para listado'!$A$151:$Z$151,0)),0)+IFERROR(INDEX('Hoja de Trabajo para listado'!$AB$155:$BA$1048576,MATCH($A197,'Hoja de Trabajo para listado'!$AB$155:$AB$1048576,0),MATCH((CUADRO!Q$5&amp;$E197),'Hoja de Trabajo para listado'!$AB$151:$BA$151,0)),0)+IFERROR(INDEX('Hoja de Trabajo para listado'!$BC$155:$CB$1048576,MATCH($A197,'Hoja de Trabajo para listado'!$BC$155:$BC$1048576,0),MATCH((CUADRO!Q$5&amp;$E197),'Hoja de Trabajo para listado'!$BC$151:$CB$151,0)),0)+IFERROR(INDEX('Hoja de Trabajo para listado'!$DE$153:$DG$274,MATCH($A197,'Hoja de Trabajo para listado'!$DE$153:$DE$1048576,0),MATCH((CUADRO!Q$5&amp;$E197),'Hoja de Trabajo para listado'!$DE$151:$DG$151,0)),0)+IFERROR(INDEX('Hoja de Trabajo para listado'!$CD$155:$DC$1048576,MATCH($A197,'Hoja de Trabajo para listado'!$CD$155:$CD$1048576,0),MATCH((CUADRO!Q$5&amp;$E197),'Hoja de Trabajo para listado'!$CD$151:$DC$151,0)),0)</f>
        <v>0</v>
      </c>
      <c r="R197" s="316">
        <f t="shared" ca="1" si="4"/>
        <v>0</v>
      </c>
      <c r="S197" s="344">
        <f ca="1">+R196+R197</f>
        <v>0</v>
      </c>
      <c r="T197" s="316">
        <f ca="1">+S197</f>
        <v>0</v>
      </c>
      <c r="U197" s="315">
        <f t="shared" si="5"/>
        <v>2</v>
      </c>
      <c r="V197" s="319" t="str">
        <f>+VLOOKUP(A197,bd_lista!$A$3:$E$593,5,FALSE)</f>
        <v>Gobiernos Autonomos Municipales</v>
      </c>
      <c r="W197" s="426"/>
    </row>
    <row r="198" spans="1:23" ht="15" hidden="1" customHeight="1">
      <c r="A198" s="325">
        <v>1205</v>
      </c>
      <c r="B198" s="427">
        <f>+A198</f>
        <v>1205</v>
      </c>
      <c r="C198" s="318" t="str">
        <f>+VLOOKUP(A198,bd_lista!$A$3:$C$593,3,FALSE)</f>
        <v>Gobierno Autónomo Municipal de El Alto de La Paz</v>
      </c>
      <c r="D198" s="429" t="str">
        <f>+C198</f>
        <v>Gobierno Autónomo Municipal de El Alto de La Paz</v>
      </c>
      <c r="E198" s="346" t="s">
        <v>1418</v>
      </c>
      <c r="F198" s="314">
        <f ca="1">+IFERROR(INDEX('Hoja de Trabajo para listado'!$A$155:$Z$1048576,MATCH($A198,'Hoja de Trabajo para listado'!$A$155:$A$1048576,0),MATCH((CUADRO!F$5&amp;$E198),'Hoja de Trabajo para listado'!$A$151:$Z$151,0)),0)+IFERROR(INDEX('Hoja de Trabajo para listado'!$AB$155:$BA$1048576,MATCH($A198,'Hoja de Trabajo para listado'!$AB$155:$AB$1048576,0),MATCH((CUADRO!F$5&amp;$E198),'Hoja de Trabajo para listado'!$AB$151:$BA$151,0)),0)+IFERROR(INDEX('Hoja de Trabajo para listado'!$BC$155:$CB$1048576,MATCH($A198,'Hoja de Trabajo para listado'!$BC$155:$BC$1048576,0),MATCH((CUADRO!F$5&amp;$E198),'Hoja de Trabajo para listado'!$BC$151:$CB$151,0)),0)+IFERROR(INDEX('Hoja de Trabajo para listado'!$DE$153:$DG$274,MATCH($A198,'Hoja de Trabajo para listado'!$DE$153:$DE$1048576,0),MATCH((CUADRO!F$5&amp;$E198),'Hoja de Trabajo para listado'!$DE$151:$DG$151,0)),0)+IFERROR(INDEX('Hoja de Trabajo para listado'!$CD$155:$DC$1048576,MATCH($A198,'Hoja de Trabajo para listado'!$CD$155:$CD$1048576,0),MATCH((CUADRO!F$5&amp;$E198),'Hoja de Trabajo para listado'!$CD$151:$DC$151,0)),0)</f>
        <v>0</v>
      </c>
      <c r="G198" s="314">
        <f ca="1">+IFERROR(INDEX('Hoja de Trabajo para listado'!$A$155:$Z$1048576,MATCH($A198,'Hoja de Trabajo para listado'!$A$155:$A$1048576,0),MATCH((CUADRO!G$5&amp;$E198),'Hoja de Trabajo para listado'!$A$151:$Z$151,0)),0)+IFERROR(INDEX('Hoja de Trabajo para listado'!$AB$155:$BA$1048576,MATCH($A198,'Hoja de Trabajo para listado'!$AB$155:$AB$1048576,0),MATCH((CUADRO!G$5&amp;$E198),'Hoja de Trabajo para listado'!$AB$151:$BA$151,0)),0)+IFERROR(INDEX('Hoja de Trabajo para listado'!$BC$155:$CB$1048576,MATCH($A198,'Hoja de Trabajo para listado'!$BC$155:$BC$1048576,0),MATCH((CUADRO!G$5&amp;$E198),'Hoja de Trabajo para listado'!$BC$151:$CB$151,0)),0)+IFERROR(INDEX('Hoja de Trabajo para listado'!$DE$153:$DG$274,MATCH($A198,'Hoja de Trabajo para listado'!$DE$153:$DE$1048576,0),MATCH((CUADRO!G$5&amp;$E198),'Hoja de Trabajo para listado'!$DE$151:$DG$151,0)),0)+IFERROR(INDEX('Hoja de Trabajo para listado'!$CD$155:$DC$1048576,MATCH($A198,'Hoja de Trabajo para listado'!$CD$155:$CD$1048576,0),MATCH((CUADRO!G$5&amp;$E198),'Hoja de Trabajo para listado'!$CD$151:$DC$151,0)),0)</f>
        <v>0</v>
      </c>
      <c r="H198" s="314">
        <f ca="1">+IFERROR(INDEX('Hoja de Trabajo para listado'!$A$155:$Z$1048576,MATCH($A198,'Hoja de Trabajo para listado'!$A$155:$A$1048576,0),MATCH((CUADRO!H$5&amp;$E198),'Hoja de Trabajo para listado'!$A$151:$Z$151,0)),0)+IFERROR(INDEX('Hoja de Trabajo para listado'!$AB$155:$BA$1048576,MATCH($A198,'Hoja de Trabajo para listado'!$AB$155:$AB$1048576,0),MATCH((CUADRO!H$5&amp;$E198),'Hoja de Trabajo para listado'!$AB$151:$BA$151,0)),0)+IFERROR(INDEX('Hoja de Trabajo para listado'!$BC$155:$CB$1048576,MATCH($A198,'Hoja de Trabajo para listado'!$BC$155:$BC$1048576,0),MATCH((CUADRO!H$5&amp;$E198),'Hoja de Trabajo para listado'!$BC$151:$CB$151,0)),0)+IFERROR(INDEX('Hoja de Trabajo para listado'!$DE$153:$DG$274,MATCH($A198,'Hoja de Trabajo para listado'!$DE$153:$DE$1048576,0),MATCH((CUADRO!H$5&amp;$E198),'Hoja de Trabajo para listado'!$DE$151:$DG$151,0)),0)+IFERROR(INDEX('Hoja de Trabajo para listado'!$CD$155:$DC$1048576,MATCH($A198,'Hoja de Trabajo para listado'!$CD$155:$CD$1048576,0),MATCH((CUADRO!H$5&amp;$E198),'Hoja de Trabajo para listado'!$CD$151:$DC$151,0)),0)</f>
        <v>0</v>
      </c>
      <c r="I198" s="314">
        <f ca="1">+IFERROR(INDEX('Hoja de Trabajo para listado'!$A$155:$Z$1048576,MATCH($A198,'Hoja de Trabajo para listado'!$A$155:$A$1048576,0),MATCH((CUADRO!I$5&amp;$E198),'Hoja de Trabajo para listado'!$A$151:$Z$151,0)),0)+IFERROR(INDEX('Hoja de Trabajo para listado'!$AB$155:$BA$1048576,MATCH($A198,'Hoja de Trabajo para listado'!$AB$155:$AB$1048576,0),MATCH((CUADRO!I$5&amp;$E198),'Hoja de Trabajo para listado'!$AB$151:$BA$151,0)),0)+IFERROR(INDEX('Hoja de Trabajo para listado'!$BC$155:$CB$1048576,MATCH($A198,'Hoja de Trabajo para listado'!$BC$155:$BC$1048576,0),MATCH((CUADRO!I$5&amp;$E198),'Hoja de Trabajo para listado'!$BC$151:$CB$151,0)),0)+IFERROR(INDEX('Hoja de Trabajo para listado'!$DE$153:$DG$274,MATCH($A198,'Hoja de Trabajo para listado'!$DE$153:$DE$1048576,0),MATCH((CUADRO!I$5&amp;$E198),'Hoja de Trabajo para listado'!$DE$151:$DG$151,0)),0)+IFERROR(INDEX('Hoja de Trabajo para listado'!$CD$155:$DC$1048576,MATCH($A198,'Hoja de Trabajo para listado'!$CD$155:$CD$1048576,0),MATCH((CUADRO!I$5&amp;$E198),'Hoja de Trabajo para listado'!$CD$151:$DC$151,0)),0)</f>
        <v>0</v>
      </c>
      <c r="J198" s="314">
        <f ca="1">+IFERROR(INDEX('Hoja de Trabajo para listado'!$A$155:$Z$1048576,MATCH($A198,'Hoja de Trabajo para listado'!$A$155:$A$1048576,0),MATCH((CUADRO!J$5&amp;$E198),'Hoja de Trabajo para listado'!$A$151:$Z$151,0)),0)+IFERROR(INDEX('Hoja de Trabajo para listado'!$AB$155:$BA$1048576,MATCH($A198,'Hoja de Trabajo para listado'!$AB$155:$AB$1048576,0),MATCH((CUADRO!J$5&amp;$E198),'Hoja de Trabajo para listado'!$AB$151:$BA$151,0)),0)+IFERROR(INDEX('Hoja de Trabajo para listado'!$BC$155:$CB$1048576,MATCH($A198,'Hoja de Trabajo para listado'!$BC$155:$BC$1048576,0),MATCH((CUADRO!J$5&amp;$E198),'Hoja de Trabajo para listado'!$BC$151:$CB$151,0)),0)+IFERROR(INDEX('Hoja de Trabajo para listado'!$DE$153:$DG$274,MATCH($A198,'Hoja de Trabajo para listado'!$DE$153:$DE$1048576,0),MATCH((CUADRO!J$5&amp;$E198),'Hoja de Trabajo para listado'!$DE$151:$DG$151,0)),0)+IFERROR(INDEX('Hoja de Trabajo para listado'!$CD$155:$DC$1048576,MATCH($A198,'Hoja de Trabajo para listado'!$CD$155:$CD$1048576,0),MATCH((CUADRO!J$5&amp;$E198),'Hoja de Trabajo para listado'!$CD$151:$DC$151,0)),0)</f>
        <v>0</v>
      </c>
      <c r="K198" s="314">
        <f ca="1">+IFERROR(INDEX('Hoja de Trabajo para listado'!$A$155:$Z$1048576,MATCH($A198,'Hoja de Trabajo para listado'!$A$155:$A$1048576,0),MATCH((CUADRO!K$5&amp;$E198),'Hoja de Trabajo para listado'!$A$151:$Z$151,0)),0)+IFERROR(INDEX('Hoja de Trabajo para listado'!$AB$155:$BA$1048576,MATCH($A198,'Hoja de Trabajo para listado'!$AB$155:$AB$1048576,0),MATCH((CUADRO!K$5&amp;$E198),'Hoja de Trabajo para listado'!$AB$151:$BA$151,0)),0)+IFERROR(INDEX('Hoja de Trabajo para listado'!$BC$155:$CB$1048576,MATCH($A198,'Hoja de Trabajo para listado'!$BC$155:$BC$1048576,0),MATCH((CUADRO!K$5&amp;$E198),'Hoja de Trabajo para listado'!$BC$151:$CB$151,0)),0)+IFERROR(INDEX('Hoja de Trabajo para listado'!$DE$153:$DG$274,MATCH($A198,'Hoja de Trabajo para listado'!$DE$153:$DE$1048576,0),MATCH((CUADRO!K$5&amp;$E198),'Hoja de Trabajo para listado'!$DE$151:$DG$151,0)),0)+IFERROR(INDEX('Hoja de Trabajo para listado'!$CD$155:$DC$1048576,MATCH($A198,'Hoja de Trabajo para listado'!$CD$155:$CD$1048576,0),MATCH((CUADRO!K$5&amp;$E198),'Hoja de Trabajo para listado'!$CD$151:$DC$151,0)),0)</f>
        <v>0</v>
      </c>
      <c r="L198" s="314">
        <f ca="1">+IFERROR(INDEX('Hoja de Trabajo para listado'!$A$155:$Z$1048576,MATCH($A198,'Hoja de Trabajo para listado'!$A$155:$A$1048576,0),MATCH((CUADRO!L$5&amp;$E198),'Hoja de Trabajo para listado'!$A$151:$Z$151,0)),0)+IFERROR(INDEX('Hoja de Trabajo para listado'!$AB$155:$BA$1048576,MATCH($A198,'Hoja de Trabajo para listado'!$AB$155:$AB$1048576,0),MATCH((CUADRO!L$5&amp;$E198),'Hoja de Trabajo para listado'!$AB$151:$BA$151,0)),0)+IFERROR(INDEX('Hoja de Trabajo para listado'!$BC$155:$CB$1048576,MATCH($A198,'Hoja de Trabajo para listado'!$BC$155:$BC$1048576,0),MATCH((CUADRO!L$5&amp;$E198),'Hoja de Trabajo para listado'!$BC$151:$CB$151,0)),0)+IFERROR(INDEX('Hoja de Trabajo para listado'!$DE$153:$DG$274,MATCH($A198,'Hoja de Trabajo para listado'!$DE$153:$DE$1048576,0),MATCH((CUADRO!L$5&amp;$E198),'Hoja de Trabajo para listado'!$DE$151:$DG$151,0)),0)+IFERROR(INDEX('Hoja de Trabajo para listado'!$CD$155:$DC$1048576,MATCH($A198,'Hoja de Trabajo para listado'!$CD$155:$CD$1048576,0),MATCH((CUADRO!L$5&amp;$E198),'Hoja de Trabajo para listado'!$CD$151:$DC$151,0)),0)</f>
        <v>0</v>
      </c>
      <c r="M198" s="314">
        <f ca="1">+IFERROR(INDEX('Hoja de Trabajo para listado'!$A$155:$Z$1048576,MATCH($A198,'Hoja de Trabajo para listado'!$A$155:$A$1048576,0),MATCH((CUADRO!M$5&amp;$E198),'Hoja de Trabajo para listado'!$A$151:$Z$151,0)),0)+IFERROR(INDEX('Hoja de Trabajo para listado'!$AB$155:$BA$1048576,MATCH($A198,'Hoja de Trabajo para listado'!$AB$155:$AB$1048576,0),MATCH((CUADRO!M$5&amp;$E198),'Hoja de Trabajo para listado'!$AB$151:$BA$151,0)),0)+IFERROR(INDEX('Hoja de Trabajo para listado'!$BC$155:$CB$1048576,MATCH($A198,'Hoja de Trabajo para listado'!$BC$155:$BC$1048576,0),MATCH((CUADRO!M$5&amp;$E198),'Hoja de Trabajo para listado'!$BC$151:$CB$151,0)),0)+IFERROR(INDEX('Hoja de Trabajo para listado'!$DE$153:$DG$274,MATCH($A198,'Hoja de Trabajo para listado'!$DE$153:$DE$1048576,0),MATCH((CUADRO!M$5&amp;$E198),'Hoja de Trabajo para listado'!$DE$151:$DG$151,0)),0)+IFERROR(INDEX('Hoja de Trabajo para listado'!$CD$155:$DC$1048576,MATCH($A198,'Hoja de Trabajo para listado'!$CD$155:$CD$1048576,0),MATCH((CUADRO!M$5&amp;$E198),'Hoja de Trabajo para listado'!$CD$151:$DC$151,0)),0)</f>
        <v>0</v>
      </c>
      <c r="N198" s="314">
        <f ca="1">+IFERROR(INDEX('Hoja de Trabajo para listado'!$A$155:$Z$1048576,MATCH($A198,'Hoja de Trabajo para listado'!$A$155:$A$1048576,0),MATCH((CUADRO!N$5&amp;$E198),'Hoja de Trabajo para listado'!$A$151:$Z$151,0)),0)+IFERROR(INDEX('Hoja de Trabajo para listado'!$AB$155:$BA$1048576,MATCH($A198,'Hoja de Trabajo para listado'!$AB$155:$AB$1048576,0),MATCH((CUADRO!N$5&amp;$E198),'Hoja de Trabajo para listado'!$AB$151:$BA$151,0)),0)+IFERROR(INDEX('Hoja de Trabajo para listado'!$BC$155:$CB$1048576,MATCH($A198,'Hoja de Trabajo para listado'!$BC$155:$BC$1048576,0),MATCH((CUADRO!N$5&amp;$E198),'Hoja de Trabajo para listado'!$BC$151:$CB$151,0)),0)+IFERROR(INDEX('Hoja de Trabajo para listado'!$DE$153:$DG$274,MATCH($A198,'Hoja de Trabajo para listado'!$DE$153:$DE$1048576,0),MATCH((CUADRO!N$5&amp;$E198),'Hoja de Trabajo para listado'!$DE$151:$DG$151,0)),0)+IFERROR(INDEX('Hoja de Trabajo para listado'!$CD$155:$DC$1048576,MATCH($A198,'Hoja de Trabajo para listado'!$CD$155:$CD$1048576,0),MATCH((CUADRO!N$5&amp;$E198),'Hoja de Trabajo para listado'!$CD$151:$DC$151,0)),0)</f>
        <v>0</v>
      </c>
      <c r="O198" s="314">
        <f ca="1">+IFERROR(INDEX('Hoja de Trabajo para listado'!$A$155:$Z$1048576,MATCH($A198,'Hoja de Trabajo para listado'!$A$155:$A$1048576,0),MATCH((CUADRO!O$5&amp;$E198),'Hoja de Trabajo para listado'!$A$151:$Z$151,0)),0)+IFERROR(INDEX('Hoja de Trabajo para listado'!$AB$155:$BA$1048576,MATCH($A198,'Hoja de Trabajo para listado'!$AB$155:$AB$1048576,0),MATCH((CUADRO!O$5&amp;$E198),'Hoja de Trabajo para listado'!$AB$151:$BA$151,0)),0)+IFERROR(INDEX('Hoja de Trabajo para listado'!$BC$155:$CB$1048576,MATCH($A198,'Hoja de Trabajo para listado'!$BC$155:$BC$1048576,0),MATCH((CUADRO!O$5&amp;$E198),'Hoja de Trabajo para listado'!$BC$151:$CB$151,0)),0)+IFERROR(INDEX('Hoja de Trabajo para listado'!$DE$153:$DG$274,MATCH($A198,'Hoja de Trabajo para listado'!$DE$153:$DE$1048576,0),MATCH((CUADRO!O$5&amp;$E198),'Hoja de Trabajo para listado'!$DE$151:$DG$151,0)),0)+IFERROR(INDEX('Hoja de Trabajo para listado'!$CD$155:$DC$1048576,MATCH($A198,'Hoja de Trabajo para listado'!$CD$155:$CD$1048576,0),MATCH((CUADRO!O$5&amp;$E198),'Hoja de Trabajo para listado'!$CD$151:$DC$151,0)),0)</f>
        <v>0</v>
      </c>
      <c r="P198" s="314">
        <f ca="1">+IFERROR(INDEX('Hoja de Trabajo para listado'!$A$155:$Z$1048576,MATCH($A198,'Hoja de Trabajo para listado'!$A$155:$A$1048576,0),MATCH((CUADRO!P$5&amp;$E198),'Hoja de Trabajo para listado'!$A$151:$Z$151,0)),0)+IFERROR(INDEX('Hoja de Trabajo para listado'!$AB$155:$BA$1048576,MATCH($A198,'Hoja de Trabajo para listado'!$AB$155:$AB$1048576,0),MATCH((CUADRO!P$5&amp;$E198),'Hoja de Trabajo para listado'!$AB$151:$BA$151,0)),0)+IFERROR(INDEX('Hoja de Trabajo para listado'!$BC$155:$CB$1048576,MATCH($A198,'Hoja de Trabajo para listado'!$BC$155:$BC$1048576,0),MATCH((CUADRO!P$5&amp;$E198),'Hoja de Trabajo para listado'!$BC$151:$CB$151,0)),0)+IFERROR(INDEX('Hoja de Trabajo para listado'!$DE$153:$DG$274,MATCH($A198,'Hoja de Trabajo para listado'!$DE$153:$DE$1048576,0),MATCH((CUADRO!P$5&amp;$E198),'Hoja de Trabajo para listado'!$DE$151:$DG$151,0)),0)+IFERROR(INDEX('Hoja de Trabajo para listado'!$CD$155:$DC$1048576,MATCH($A198,'Hoja de Trabajo para listado'!$CD$155:$CD$1048576,0),MATCH((CUADRO!P$5&amp;$E198),'Hoja de Trabajo para listado'!$CD$151:$DC$151,0)),0)</f>
        <v>0</v>
      </c>
      <c r="Q198" s="314">
        <f ca="1">+IFERROR(INDEX('Hoja de Trabajo para listado'!$A$155:$Z$1048576,MATCH($A198,'Hoja de Trabajo para listado'!$A$155:$A$1048576,0),MATCH((CUADRO!Q$5&amp;$E198),'Hoja de Trabajo para listado'!$A$151:$Z$151,0)),0)+IFERROR(INDEX('Hoja de Trabajo para listado'!$AB$155:$BA$1048576,MATCH($A198,'Hoja de Trabajo para listado'!$AB$155:$AB$1048576,0),MATCH((CUADRO!Q$5&amp;$E198),'Hoja de Trabajo para listado'!$AB$151:$BA$151,0)),0)+IFERROR(INDEX('Hoja de Trabajo para listado'!$BC$155:$CB$1048576,MATCH($A198,'Hoja de Trabajo para listado'!$BC$155:$BC$1048576,0),MATCH((CUADRO!Q$5&amp;$E198),'Hoja de Trabajo para listado'!$BC$151:$CB$151,0)),0)+IFERROR(INDEX('Hoja de Trabajo para listado'!$DE$153:$DG$274,MATCH($A198,'Hoja de Trabajo para listado'!$DE$153:$DE$1048576,0),MATCH((CUADRO!Q$5&amp;$E198),'Hoja de Trabajo para listado'!$DE$151:$DG$151,0)),0)+IFERROR(INDEX('Hoja de Trabajo para listado'!$CD$155:$DC$1048576,MATCH($A198,'Hoja de Trabajo para listado'!$CD$155:$CD$1048576,0),MATCH((CUADRO!Q$5&amp;$E198),'Hoja de Trabajo para listado'!$CD$151:$DC$151,0)),0)</f>
        <v>0</v>
      </c>
      <c r="R198" s="314">
        <f t="shared" ref="R198:R261" ca="1" si="6">+SUM(F198:Q198)</f>
        <v>0</v>
      </c>
      <c r="S198" s="345"/>
      <c r="T198" s="314">
        <f ca="1">+T199</f>
        <v>0</v>
      </c>
      <c r="U198" s="313">
        <f t="shared" ref="U198:U261" si="7">+IF(E198="Débitos",1,2)</f>
        <v>1</v>
      </c>
      <c r="V198" s="319" t="str">
        <f>+VLOOKUP(A198,bd_lista!$A$3:$E$593,5,FALSE)</f>
        <v>Gobiernos Autonomos Municipales</v>
      </c>
      <c r="W198" s="425" t="str">
        <f>+V198</f>
        <v>Gobiernos Autonomos Municipales</v>
      </c>
    </row>
    <row r="199" spans="1:23" ht="15" hidden="1" customHeight="1">
      <c r="A199" s="323">
        <v>1205</v>
      </c>
      <c r="B199" s="428"/>
      <c r="C199" s="319" t="str">
        <f>+VLOOKUP(A199,bd_lista!$A$3:$C$593,3,FALSE)</f>
        <v>Gobierno Autónomo Municipal de El Alto de La Paz</v>
      </c>
      <c r="D199" s="430"/>
      <c r="E199" s="347" t="s">
        <v>1419</v>
      </c>
      <c r="F199" s="316">
        <f ca="1">+IFERROR(INDEX('Hoja de Trabajo para listado'!$A$155:$Z$1048576,MATCH($A199,'Hoja de Trabajo para listado'!$A$155:$A$1048576,0),MATCH((CUADRO!F$5&amp;$E199),'Hoja de Trabajo para listado'!$A$151:$Z$151,0)),0)+IFERROR(INDEX('Hoja de Trabajo para listado'!$AB$155:$BA$1048576,MATCH($A199,'Hoja de Trabajo para listado'!$AB$155:$AB$1048576,0),MATCH((CUADRO!F$5&amp;$E199),'Hoja de Trabajo para listado'!$AB$151:$BA$151,0)),0)+IFERROR(INDEX('Hoja de Trabajo para listado'!$BC$155:$CB$1048576,MATCH($A199,'Hoja de Trabajo para listado'!$BC$155:$BC$1048576,0),MATCH((CUADRO!F$5&amp;$E199),'Hoja de Trabajo para listado'!$BC$151:$CB$151,0)),0)+IFERROR(INDEX('Hoja de Trabajo para listado'!$DE$153:$DG$274,MATCH($A199,'Hoja de Trabajo para listado'!$DE$153:$DE$1048576,0),MATCH((CUADRO!F$5&amp;$E199),'Hoja de Trabajo para listado'!$DE$151:$DG$151,0)),0)+IFERROR(INDEX('Hoja de Trabajo para listado'!$CD$155:$DC$1048576,MATCH($A199,'Hoja de Trabajo para listado'!$CD$155:$CD$1048576,0),MATCH((CUADRO!F$5&amp;$E199),'Hoja de Trabajo para listado'!$CD$151:$DC$151,0)),0)</f>
        <v>0</v>
      </c>
      <c r="G199" s="316">
        <f ca="1">+IFERROR(INDEX('Hoja de Trabajo para listado'!$A$155:$Z$1048576,MATCH($A199,'Hoja de Trabajo para listado'!$A$155:$A$1048576,0),MATCH((CUADRO!G$5&amp;$E199),'Hoja de Trabajo para listado'!$A$151:$Z$151,0)),0)+IFERROR(INDEX('Hoja de Trabajo para listado'!$AB$155:$BA$1048576,MATCH($A199,'Hoja de Trabajo para listado'!$AB$155:$AB$1048576,0),MATCH((CUADRO!G$5&amp;$E199),'Hoja de Trabajo para listado'!$AB$151:$BA$151,0)),0)+IFERROR(INDEX('Hoja de Trabajo para listado'!$BC$155:$CB$1048576,MATCH($A199,'Hoja de Trabajo para listado'!$BC$155:$BC$1048576,0),MATCH((CUADRO!G$5&amp;$E199),'Hoja de Trabajo para listado'!$BC$151:$CB$151,0)),0)+IFERROR(INDEX('Hoja de Trabajo para listado'!$DE$153:$DG$274,MATCH($A199,'Hoja de Trabajo para listado'!$DE$153:$DE$1048576,0),MATCH((CUADRO!G$5&amp;$E199),'Hoja de Trabajo para listado'!$DE$151:$DG$151,0)),0)+IFERROR(INDEX('Hoja de Trabajo para listado'!$CD$155:$DC$1048576,MATCH($A199,'Hoja de Trabajo para listado'!$CD$155:$CD$1048576,0),MATCH((CUADRO!G$5&amp;$E199),'Hoja de Trabajo para listado'!$CD$151:$DC$151,0)),0)</f>
        <v>0</v>
      </c>
      <c r="H199" s="316">
        <f ca="1">+IFERROR(INDEX('Hoja de Trabajo para listado'!$A$155:$Z$1048576,MATCH($A199,'Hoja de Trabajo para listado'!$A$155:$A$1048576,0),MATCH((CUADRO!H$5&amp;$E199),'Hoja de Trabajo para listado'!$A$151:$Z$151,0)),0)+IFERROR(INDEX('Hoja de Trabajo para listado'!$AB$155:$BA$1048576,MATCH($A199,'Hoja de Trabajo para listado'!$AB$155:$AB$1048576,0),MATCH((CUADRO!H$5&amp;$E199),'Hoja de Trabajo para listado'!$AB$151:$BA$151,0)),0)+IFERROR(INDEX('Hoja de Trabajo para listado'!$BC$155:$CB$1048576,MATCH($A199,'Hoja de Trabajo para listado'!$BC$155:$BC$1048576,0),MATCH((CUADRO!H$5&amp;$E199),'Hoja de Trabajo para listado'!$BC$151:$CB$151,0)),0)+IFERROR(INDEX('Hoja de Trabajo para listado'!$DE$153:$DG$274,MATCH($A199,'Hoja de Trabajo para listado'!$DE$153:$DE$1048576,0),MATCH((CUADRO!H$5&amp;$E199),'Hoja de Trabajo para listado'!$DE$151:$DG$151,0)),0)+IFERROR(INDEX('Hoja de Trabajo para listado'!$CD$155:$DC$1048576,MATCH($A199,'Hoja de Trabajo para listado'!$CD$155:$CD$1048576,0),MATCH((CUADRO!H$5&amp;$E199),'Hoja de Trabajo para listado'!$CD$151:$DC$151,0)),0)</f>
        <v>0</v>
      </c>
      <c r="I199" s="316">
        <f ca="1">+IFERROR(INDEX('Hoja de Trabajo para listado'!$A$155:$Z$1048576,MATCH($A199,'Hoja de Trabajo para listado'!$A$155:$A$1048576,0),MATCH((CUADRO!I$5&amp;$E199),'Hoja de Trabajo para listado'!$A$151:$Z$151,0)),0)+IFERROR(INDEX('Hoja de Trabajo para listado'!$AB$155:$BA$1048576,MATCH($A199,'Hoja de Trabajo para listado'!$AB$155:$AB$1048576,0),MATCH((CUADRO!I$5&amp;$E199),'Hoja de Trabajo para listado'!$AB$151:$BA$151,0)),0)+IFERROR(INDEX('Hoja de Trabajo para listado'!$BC$155:$CB$1048576,MATCH($A199,'Hoja de Trabajo para listado'!$BC$155:$BC$1048576,0),MATCH((CUADRO!I$5&amp;$E199),'Hoja de Trabajo para listado'!$BC$151:$CB$151,0)),0)+IFERROR(INDEX('Hoja de Trabajo para listado'!$DE$153:$DG$274,MATCH($A199,'Hoja de Trabajo para listado'!$DE$153:$DE$1048576,0),MATCH((CUADRO!I$5&amp;$E199),'Hoja de Trabajo para listado'!$DE$151:$DG$151,0)),0)+IFERROR(INDEX('Hoja de Trabajo para listado'!$CD$155:$DC$1048576,MATCH($A199,'Hoja de Trabajo para listado'!$CD$155:$CD$1048576,0),MATCH((CUADRO!I$5&amp;$E199),'Hoja de Trabajo para listado'!$CD$151:$DC$151,0)),0)</f>
        <v>0</v>
      </c>
      <c r="J199" s="316">
        <f ca="1">+IFERROR(INDEX('Hoja de Trabajo para listado'!$A$155:$Z$1048576,MATCH($A199,'Hoja de Trabajo para listado'!$A$155:$A$1048576,0),MATCH((CUADRO!J$5&amp;$E199),'Hoja de Trabajo para listado'!$A$151:$Z$151,0)),0)+IFERROR(INDEX('Hoja de Trabajo para listado'!$AB$155:$BA$1048576,MATCH($A199,'Hoja de Trabajo para listado'!$AB$155:$AB$1048576,0),MATCH((CUADRO!J$5&amp;$E199),'Hoja de Trabajo para listado'!$AB$151:$BA$151,0)),0)+IFERROR(INDEX('Hoja de Trabajo para listado'!$BC$155:$CB$1048576,MATCH($A199,'Hoja de Trabajo para listado'!$BC$155:$BC$1048576,0),MATCH((CUADRO!J$5&amp;$E199),'Hoja de Trabajo para listado'!$BC$151:$CB$151,0)),0)+IFERROR(INDEX('Hoja de Trabajo para listado'!$DE$153:$DG$274,MATCH($A199,'Hoja de Trabajo para listado'!$DE$153:$DE$1048576,0),MATCH((CUADRO!J$5&amp;$E199),'Hoja de Trabajo para listado'!$DE$151:$DG$151,0)),0)+IFERROR(INDEX('Hoja de Trabajo para listado'!$CD$155:$DC$1048576,MATCH($A199,'Hoja de Trabajo para listado'!$CD$155:$CD$1048576,0),MATCH((CUADRO!J$5&amp;$E199),'Hoja de Trabajo para listado'!$CD$151:$DC$151,0)),0)</f>
        <v>0</v>
      </c>
      <c r="K199" s="316">
        <f ca="1">+IFERROR(INDEX('Hoja de Trabajo para listado'!$A$155:$Z$1048576,MATCH($A199,'Hoja de Trabajo para listado'!$A$155:$A$1048576,0),MATCH((CUADRO!K$5&amp;$E199),'Hoja de Trabajo para listado'!$A$151:$Z$151,0)),0)+IFERROR(INDEX('Hoja de Trabajo para listado'!$AB$155:$BA$1048576,MATCH($A199,'Hoja de Trabajo para listado'!$AB$155:$AB$1048576,0),MATCH((CUADRO!K$5&amp;$E199),'Hoja de Trabajo para listado'!$AB$151:$BA$151,0)),0)+IFERROR(INDEX('Hoja de Trabajo para listado'!$BC$155:$CB$1048576,MATCH($A199,'Hoja de Trabajo para listado'!$BC$155:$BC$1048576,0),MATCH((CUADRO!K$5&amp;$E199),'Hoja de Trabajo para listado'!$BC$151:$CB$151,0)),0)+IFERROR(INDEX('Hoja de Trabajo para listado'!$DE$153:$DG$274,MATCH($A199,'Hoja de Trabajo para listado'!$DE$153:$DE$1048576,0),MATCH((CUADRO!K$5&amp;$E199),'Hoja de Trabajo para listado'!$DE$151:$DG$151,0)),0)+IFERROR(INDEX('Hoja de Trabajo para listado'!$CD$155:$DC$1048576,MATCH($A199,'Hoja de Trabajo para listado'!$CD$155:$CD$1048576,0),MATCH((CUADRO!K$5&amp;$E199),'Hoja de Trabajo para listado'!$CD$151:$DC$151,0)),0)</f>
        <v>0</v>
      </c>
      <c r="L199" s="316">
        <f ca="1">+IFERROR(INDEX('Hoja de Trabajo para listado'!$A$155:$Z$1048576,MATCH($A199,'Hoja de Trabajo para listado'!$A$155:$A$1048576,0),MATCH((CUADRO!L$5&amp;$E199),'Hoja de Trabajo para listado'!$A$151:$Z$151,0)),0)+IFERROR(INDEX('Hoja de Trabajo para listado'!$AB$155:$BA$1048576,MATCH($A199,'Hoja de Trabajo para listado'!$AB$155:$AB$1048576,0),MATCH((CUADRO!L$5&amp;$E199),'Hoja de Trabajo para listado'!$AB$151:$BA$151,0)),0)+IFERROR(INDEX('Hoja de Trabajo para listado'!$BC$155:$CB$1048576,MATCH($A199,'Hoja de Trabajo para listado'!$BC$155:$BC$1048576,0),MATCH((CUADRO!L$5&amp;$E199),'Hoja de Trabajo para listado'!$BC$151:$CB$151,0)),0)+IFERROR(INDEX('Hoja de Trabajo para listado'!$DE$153:$DG$274,MATCH($A199,'Hoja de Trabajo para listado'!$DE$153:$DE$1048576,0),MATCH((CUADRO!L$5&amp;$E199),'Hoja de Trabajo para listado'!$DE$151:$DG$151,0)),0)+IFERROR(INDEX('Hoja de Trabajo para listado'!$CD$155:$DC$1048576,MATCH($A199,'Hoja de Trabajo para listado'!$CD$155:$CD$1048576,0),MATCH((CUADRO!L$5&amp;$E199),'Hoja de Trabajo para listado'!$CD$151:$DC$151,0)),0)</f>
        <v>0</v>
      </c>
      <c r="M199" s="316">
        <f ca="1">+IFERROR(INDEX('Hoja de Trabajo para listado'!$A$155:$Z$1048576,MATCH($A199,'Hoja de Trabajo para listado'!$A$155:$A$1048576,0),MATCH((CUADRO!M$5&amp;$E199),'Hoja de Trabajo para listado'!$A$151:$Z$151,0)),0)+IFERROR(INDEX('Hoja de Trabajo para listado'!$AB$155:$BA$1048576,MATCH($A199,'Hoja de Trabajo para listado'!$AB$155:$AB$1048576,0),MATCH((CUADRO!M$5&amp;$E199),'Hoja de Trabajo para listado'!$AB$151:$BA$151,0)),0)+IFERROR(INDEX('Hoja de Trabajo para listado'!$BC$155:$CB$1048576,MATCH($A199,'Hoja de Trabajo para listado'!$BC$155:$BC$1048576,0),MATCH((CUADRO!M$5&amp;$E199),'Hoja de Trabajo para listado'!$BC$151:$CB$151,0)),0)+IFERROR(INDEX('Hoja de Trabajo para listado'!$DE$153:$DG$274,MATCH($A199,'Hoja de Trabajo para listado'!$DE$153:$DE$1048576,0),MATCH((CUADRO!M$5&amp;$E199),'Hoja de Trabajo para listado'!$DE$151:$DG$151,0)),0)+IFERROR(INDEX('Hoja de Trabajo para listado'!$CD$155:$DC$1048576,MATCH($A199,'Hoja de Trabajo para listado'!$CD$155:$CD$1048576,0),MATCH((CUADRO!M$5&amp;$E199),'Hoja de Trabajo para listado'!$CD$151:$DC$151,0)),0)</f>
        <v>0</v>
      </c>
      <c r="N199" s="316">
        <f ca="1">+IFERROR(INDEX('Hoja de Trabajo para listado'!$A$155:$Z$1048576,MATCH($A199,'Hoja de Trabajo para listado'!$A$155:$A$1048576,0),MATCH((CUADRO!N$5&amp;$E199),'Hoja de Trabajo para listado'!$A$151:$Z$151,0)),0)+IFERROR(INDEX('Hoja de Trabajo para listado'!$AB$155:$BA$1048576,MATCH($A199,'Hoja de Trabajo para listado'!$AB$155:$AB$1048576,0),MATCH((CUADRO!N$5&amp;$E199),'Hoja de Trabajo para listado'!$AB$151:$BA$151,0)),0)+IFERROR(INDEX('Hoja de Trabajo para listado'!$BC$155:$CB$1048576,MATCH($A199,'Hoja de Trabajo para listado'!$BC$155:$BC$1048576,0),MATCH((CUADRO!N$5&amp;$E199),'Hoja de Trabajo para listado'!$BC$151:$CB$151,0)),0)+IFERROR(INDEX('Hoja de Trabajo para listado'!$DE$153:$DG$274,MATCH($A199,'Hoja de Trabajo para listado'!$DE$153:$DE$1048576,0),MATCH((CUADRO!N$5&amp;$E199),'Hoja de Trabajo para listado'!$DE$151:$DG$151,0)),0)+IFERROR(INDEX('Hoja de Trabajo para listado'!$CD$155:$DC$1048576,MATCH($A199,'Hoja de Trabajo para listado'!$CD$155:$CD$1048576,0),MATCH((CUADRO!N$5&amp;$E199),'Hoja de Trabajo para listado'!$CD$151:$DC$151,0)),0)</f>
        <v>0</v>
      </c>
      <c r="O199" s="316">
        <f ca="1">+IFERROR(INDEX('Hoja de Trabajo para listado'!$A$155:$Z$1048576,MATCH($A199,'Hoja de Trabajo para listado'!$A$155:$A$1048576,0),MATCH((CUADRO!O$5&amp;$E199),'Hoja de Trabajo para listado'!$A$151:$Z$151,0)),0)+IFERROR(INDEX('Hoja de Trabajo para listado'!$AB$155:$BA$1048576,MATCH($A199,'Hoja de Trabajo para listado'!$AB$155:$AB$1048576,0),MATCH((CUADRO!O$5&amp;$E199),'Hoja de Trabajo para listado'!$AB$151:$BA$151,0)),0)+IFERROR(INDEX('Hoja de Trabajo para listado'!$BC$155:$CB$1048576,MATCH($A199,'Hoja de Trabajo para listado'!$BC$155:$BC$1048576,0),MATCH((CUADRO!O$5&amp;$E199),'Hoja de Trabajo para listado'!$BC$151:$CB$151,0)),0)+IFERROR(INDEX('Hoja de Trabajo para listado'!$DE$153:$DG$274,MATCH($A199,'Hoja de Trabajo para listado'!$DE$153:$DE$1048576,0),MATCH((CUADRO!O$5&amp;$E199),'Hoja de Trabajo para listado'!$DE$151:$DG$151,0)),0)+IFERROR(INDEX('Hoja de Trabajo para listado'!$CD$155:$DC$1048576,MATCH($A199,'Hoja de Trabajo para listado'!$CD$155:$CD$1048576,0),MATCH((CUADRO!O$5&amp;$E199),'Hoja de Trabajo para listado'!$CD$151:$DC$151,0)),0)</f>
        <v>0</v>
      </c>
      <c r="P199" s="316">
        <f ca="1">+IFERROR(INDEX('Hoja de Trabajo para listado'!$A$155:$Z$1048576,MATCH($A199,'Hoja de Trabajo para listado'!$A$155:$A$1048576,0),MATCH((CUADRO!P$5&amp;$E199),'Hoja de Trabajo para listado'!$A$151:$Z$151,0)),0)+IFERROR(INDEX('Hoja de Trabajo para listado'!$AB$155:$BA$1048576,MATCH($A199,'Hoja de Trabajo para listado'!$AB$155:$AB$1048576,0),MATCH((CUADRO!P$5&amp;$E199),'Hoja de Trabajo para listado'!$AB$151:$BA$151,0)),0)+IFERROR(INDEX('Hoja de Trabajo para listado'!$BC$155:$CB$1048576,MATCH($A199,'Hoja de Trabajo para listado'!$BC$155:$BC$1048576,0),MATCH((CUADRO!P$5&amp;$E199),'Hoja de Trabajo para listado'!$BC$151:$CB$151,0)),0)+IFERROR(INDEX('Hoja de Trabajo para listado'!$DE$153:$DG$274,MATCH($A199,'Hoja de Trabajo para listado'!$DE$153:$DE$1048576,0),MATCH((CUADRO!P$5&amp;$E199),'Hoja de Trabajo para listado'!$DE$151:$DG$151,0)),0)+IFERROR(INDEX('Hoja de Trabajo para listado'!$CD$155:$DC$1048576,MATCH($A199,'Hoja de Trabajo para listado'!$CD$155:$CD$1048576,0),MATCH((CUADRO!P$5&amp;$E199),'Hoja de Trabajo para listado'!$CD$151:$DC$151,0)),0)</f>
        <v>0</v>
      </c>
      <c r="Q199" s="316">
        <f ca="1">+IFERROR(INDEX('Hoja de Trabajo para listado'!$A$155:$Z$1048576,MATCH($A199,'Hoja de Trabajo para listado'!$A$155:$A$1048576,0),MATCH((CUADRO!Q$5&amp;$E199),'Hoja de Trabajo para listado'!$A$151:$Z$151,0)),0)+IFERROR(INDEX('Hoja de Trabajo para listado'!$AB$155:$BA$1048576,MATCH($A199,'Hoja de Trabajo para listado'!$AB$155:$AB$1048576,0),MATCH((CUADRO!Q$5&amp;$E199),'Hoja de Trabajo para listado'!$AB$151:$BA$151,0)),0)+IFERROR(INDEX('Hoja de Trabajo para listado'!$BC$155:$CB$1048576,MATCH($A199,'Hoja de Trabajo para listado'!$BC$155:$BC$1048576,0),MATCH((CUADRO!Q$5&amp;$E199),'Hoja de Trabajo para listado'!$BC$151:$CB$151,0)),0)+IFERROR(INDEX('Hoja de Trabajo para listado'!$DE$153:$DG$274,MATCH($A199,'Hoja de Trabajo para listado'!$DE$153:$DE$1048576,0),MATCH((CUADRO!Q$5&amp;$E199),'Hoja de Trabajo para listado'!$DE$151:$DG$151,0)),0)+IFERROR(INDEX('Hoja de Trabajo para listado'!$CD$155:$DC$1048576,MATCH($A199,'Hoja de Trabajo para listado'!$CD$155:$CD$1048576,0),MATCH((CUADRO!Q$5&amp;$E199),'Hoja de Trabajo para listado'!$CD$151:$DC$151,0)),0)</f>
        <v>0</v>
      </c>
      <c r="R199" s="316">
        <f t="shared" ca="1" si="6"/>
        <v>0</v>
      </c>
      <c r="S199" s="344">
        <f ca="1">+R198+R199</f>
        <v>0</v>
      </c>
      <c r="T199" s="316">
        <f ca="1">+S199</f>
        <v>0</v>
      </c>
      <c r="U199" s="315">
        <f t="shared" si="7"/>
        <v>2</v>
      </c>
      <c r="V199" s="319" t="str">
        <f>+VLOOKUP(A199,bd_lista!$A$3:$E$593,5,FALSE)</f>
        <v>Gobiernos Autonomos Municipales</v>
      </c>
      <c r="W199" s="426"/>
    </row>
    <row r="200" spans="1:23" customFormat="1" ht="15" hidden="1" customHeight="1">
      <c r="A200" s="325">
        <v>1206</v>
      </c>
      <c r="B200" s="427">
        <f>+A200</f>
        <v>1206</v>
      </c>
      <c r="C200" s="318" t="str">
        <f>+VLOOKUP(A200,bd_lista!$A$3:$C$593,3,FALSE)</f>
        <v>Gobierno Autónomo Municipal de Viacha</v>
      </c>
      <c r="D200" s="429" t="str">
        <f>+C200</f>
        <v>Gobierno Autónomo Municipal de Viacha</v>
      </c>
      <c r="E200" s="346" t="s">
        <v>1418</v>
      </c>
      <c r="F200" s="314">
        <f ca="1">+IFERROR(INDEX('Hoja de Trabajo para listado'!$A$155:$Z$1048576,MATCH($A200,'Hoja de Trabajo para listado'!$A$155:$A$1048576,0),MATCH((CUADRO!F$5&amp;$E200),'Hoja de Trabajo para listado'!$A$151:$Z$151,0)),0)+IFERROR(INDEX('Hoja de Trabajo para listado'!$AB$155:$BA$1048576,MATCH($A200,'Hoja de Trabajo para listado'!$AB$155:$AB$1048576,0),MATCH((CUADRO!F$5&amp;$E200),'Hoja de Trabajo para listado'!$AB$151:$BA$151,0)),0)+IFERROR(INDEX('Hoja de Trabajo para listado'!$BC$155:$CB$1048576,MATCH($A200,'Hoja de Trabajo para listado'!$BC$155:$BC$1048576,0),MATCH((CUADRO!F$5&amp;$E200),'Hoja de Trabajo para listado'!$BC$151:$CB$151,0)),0)+IFERROR(INDEX('Hoja de Trabajo para listado'!$DE$153:$DG$274,MATCH($A200,'Hoja de Trabajo para listado'!$DE$153:$DE$1048576,0),MATCH((CUADRO!F$5&amp;$E200),'Hoja de Trabajo para listado'!$DE$151:$DG$151,0)),0)+IFERROR(INDEX('Hoja de Trabajo para listado'!$CD$155:$DC$1048576,MATCH($A200,'Hoja de Trabajo para listado'!$CD$155:$CD$1048576,0),MATCH((CUADRO!F$5&amp;$E200),'Hoja de Trabajo para listado'!$CD$151:$DC$151,0)),0)</f>
        <v>0</v>
      </c>
      <c r="G200" s="314">
        <f ca="1">+IFERROR(INDEX('Hoja de Trabajo para listado'!$A$155:$Z$1048576,MATCH($A200,'Hoja de Trabajo para listado'!$A$155:$A$1048576,0),MATCH((CUADRO!G$5&amp;$E200),'Hoja de Trabajo para listado'!$A$151:$Z$151,0)),0)+IFERROR(INDEX('Hoja de Trabajo para listado'!$AB$155:$BA$1048576,MATCH($A200,'Hoja de Trabajo para listado'!$AB$155:$AB$1048576,0),MATCH((CUADRO!G$5&amp;$E200),'Hoja de Trabajo para listado'!$AB$151:$BA$151,0)),0)+IFERROR(INDEX('Hoja de Trabajo para listado'!$BC$155:$CB$1048576,MATCH($A200,'Hoja de Trabajo para listado'!$BC$155:$BC$1048576,0),MATCH((CUADRO!G$5&amp;$E200),'Hoja de Trabajo para listado'!$BC$151:$CB$151,0)),0)+IFERROR(INDEX('Hoja de Trabajo para listado'!$DE$153:$DG$274,MATCH($A200,'Hoja de Trabajo para listado'!$DE$153:$DE$1048576,0),MATCH((CUADRO!G$5&amp;$E200),'Hoja de Trabajo para listado'!$DE$151:$DG$151,0)),0)+IFERROR(INDEX('Hoja de Trabajo para listado'!$CD$155:$DC$1048576,MATCH($A200,'Hoja de Trabajo para listado'!$CD$155:$CD$1048576,0),MATCH((CUADRO!G$5&amp;$E200),'Hoja de Trabajo para listado'!$CD$151:$DC$151,0)),0)</f>
        <v>0</v>
      </c>
      <c r="H200" s="314">
        <f ca="1">+IFERROR(INDEX('Hoja de Trabajo para listado'!$A$155:$Z$1048576,MATCH($A200,'Hoja de Trabajo para listado'!$A$155:$A$1048576,0),MATCH((CUADRO!H$5&amp;$E200),'Hoja de Trabajo para listado'!$A$151:$Z$151,0)),0)+IFERROR(INDEX('Hoja de Trabajo para listado'!$AB$155:$BA$1048576,MATCH($A200,'Hoja de Trabajo para listado'!$AB$155:$AB$1048576,0),MATCH((CUADRO!H$5&amp;$E200),'Hoja de Trabajo para listado'!$AB$151:$BA$151,0)),0)+IFERROR(INDEX('Hoja de Trabajo para listado'!$BC$155:$CB$1048576,MATCH($A200,'Hoja de Trabajo para listado'!$BC$155:$BC$1048576,0),MATCH((CUADRO!H$5&amp;$E200),'Hoja de Trabajo para listado'!$BC$151:$CB$151,0)),0)+IFERROR(INDEX('Hoja de Trabajo para listado'!$DE$153:$DG$274,MATCH($A200,'Hoja de Trabajo para listado'!$DE$153:$DE$1048576,0),MATCH((CUADRO!H$5&amp;$E200),'Hoja de Trabajo para listado'!$DE$151:$DG$151,0)),0)+IFERROR(INDEX('Hoja de Trabajo para listado'!$CD$155:$DC$1048576,MATCH($A200,'Hoja de Trabajo para listado'!$CD$155:$CD$1048576,0),MATCH((CUADRO!H$5&amp;$E200),'Hoja de Trabajo para listado'!$CD$151:$DC$151,0)),0)</f>
        <v>0</v>
      </c>
      <c r="I200" s="314">
        <f ca="1">+IFERROR(INDEX('Hoja de Trabajo para listado'!$A$155:$Z$1048576,MATCH($A200,'Hoja de Trabajo para listado'!$A$155:$A$1048576,0),MATCH((CUADRO!I$5&amp;$E200),'Hoja de Trabajo para listado'!$A$151:$Z$151,0)),0)+IFERROR(INDEX('Hoja de Trabajo para listado'!$AB$155:$BA$1048576,MATCH($A200,'Hoja de Trabajo para listado'!$AB$155:$AB$1048576,0),MATCH((CUADRO!I$5&amp;$E200),'Hoja de Trabajo para listado'!$AB$151:$BA$151,0)),0)+IFERROR(INDEX('Hoja de Trabajo para listado'!$BC$155:$CB$1048576,MATCH($A200,'Hoja de Trabajo para listado'!$BC$155:$BC$1048576,0),MATCH((CUADRO!I$5&amp;$E200),'Hoja de Trabajo para listado'!$BC$151:$CB$151,0)),0)+IFERROR(INDEX('Hoja de Trabajo para listado'!$DE$153:$DG$274,MATCH($A200,'Hoja de Trabajo para listado'!$DE$153:$DE$1048576,0),MATCH((CUADRO!I$5&amp;$E200),'Hoja de Trabajo para listado'!$DE$151:$DG$151,0)),0)+IFERROR(INDEX('Hoja de Trabajo para listado'!$CD$155:$DC$1048576,MATCH($A200,'Hoja de Trabajo para listado'!$CD$155:$CD$1048576,0),MATCH((CUADRO!I$5&amp;$E200),'Hoja de Trabajo para listado'!$CD$151:$DC$151,0)),0)</f>
        <v>0</v>
      </c>
      <c r="J200" s="314">
        <f ca="1">+IFERROR(INDEX('Hoja de Trabajo para listado'!$A$155:$Z$1048576,MATCH($A200,'Hoja de Trabajo para listado'!$A$155:$A$1048576,0),MATCH((CUADRO!J$5&amp;$E200),'Hoja de Trabajo para listado'!$A$151:$Z$151,0)),0)+IFERROR(INDEX('Hoja de Trabajo para listado'!$AB$155:$BA$1048576,MATCH($A200,'Hoja de Trabajo para listado'!$AB$155:$AB$1048576,0),MATCH((CUADRO!J$5&amp;$E200),'Hoja de Trabajo para listado'!$AB$151:$BA$151,0)),0)+IFERROR(INDEX('Hoja de Trabajo para listado'!$BC$155:$CB$1048576,MATCH($A200,'Hoja de Trabajo para listado'!$BC$155:$BC$1048576,0),MATCH((CUADRO!J$5&amp;$E200),'Hoja de Trabajo para listado'!$BC$151:$CB$151,0)),0)+IFERROR(INDEX('Hoja de Trabajo para listado'!$DE$153:$DG$274,MATCH($A200,'Hoja de Trabajo para listado'!$DE$153:$DE$1048576,0),MATCH((CUADRO!J$5&amp;$E200),'Hoja de Trabajo para listado'!$DE$151:$DG$151,0)),0)+IFERROR(INDEX('Hoja de Trabajo para listado'!$CD$155:$DC$1048576,MATCH($A200,'Hoja de Trabajo para listado'!$CD$155:$CD$1048576,0),MATCH((CUADRO!J$5&amp;$E200),'Hoja de Trabajo para listado'!$CD$151:$DC$151,0)),0)</f>
        <v>0</v>
      </c>
      <c r="K200" s="314">
        <f ca="1">+IFERROR(INDEX('Hoja de Trabajo para listado'!$A$155:$Z$1048576,MATCH($A200,'Hoja de Trabajo para listado'!$A$155:$A$1048576,0),MATCH((CUADRO!K$5&amp;$E200),'Hoja de Trabajo para listado'!$A$151:$Z$151,0)),0)+IFERROR(INDEX('Hoja de Trabajo para listado'!$AB$155:$BA$1048576,MATCH($A200,'Hoja de Trabajo para listado'!$AB$155:$AB$1048576,0),MATCH((CUADRO!K$5&amp;$E200),'Hoja de Trabajo para listado'!$AB$151:$BA$151,0)),0)+IFERROR(INDEX('Hoja de Trabajo para listado'!$BC$155:$CB$1048576,MATCH($A200,'Hoja de Trabajo para listado'!$BC$155:$BC$1048576,0),MATCH((CUADRO!K$5&amp;$E200),'Hoja de Trabajo para listado'!$BC$151:$CB$151,0)),0)+IFERROR(INDEX('Hoja de Trabajo para listado'!$DE$153:$DG$274,MATCH($A200,'Hoja de Trabajo para listado'!$DE$153:$DE$1048576,0),MATCH((CUADRO!K$5&amp;$E200),'Hoja de Trabajo para listado'!$DE$151:$DG$151,0)),0)+IFERROR(INDEX('Hoja de Trabajo para listado'!$CD$155:$DC$1048576,MATCH($A200,'Hoja de Trabajo para listado'!$CD$155:$CD$1048576,0),MATCH((CUADRO!K$5&amp;$E200),'Hoja de Trabajo para listado'!$CD$151:$DC$151,0)),0)</f>
        <v>0</v>
      </c>
      <c r="L200" s="314">
        <f ca="1">+IFERROR(INDEX('Hoja de Trabajo para listado'!$A$155:$Z$1048576,MATCH($A200,'Hoja de Trabajo para listado'!$A$155:$A$1048576,0),MATCH((CUADRO!L$5&amp;$E200),'Hoja de Trabajo para listado'!$A$151:$Z$151,0)),0)+IFERROR(INDEX('Hoja de Trabajo para listado'!$AB$155:$BA$1048576,MATCH($A200,'Hoja de Trabajo para listado'!$AB$155:$AB$1048576,0),MATCH((CUADRO!L$5&amp;$E200),'Hoja de Trabajo para listado'!$AB$151:$BA$151,0)),0)+IFERROR(INDEX('Hoja de Trabajo para listado'!$BC$155:$CB$1048576,MATCH($A200,'Hoja de Trabajo para listado'!$BC$155:$BC$1048576,0),MATCH((CUADRO!L$5&amp;$E200),'Hoja de Trabajo para listado'!$BC$151:$CB$151,0)),0)+IFERROR(INDEX('Hoja de Trabajo para listado'!$DE$153:$DG$274,MATCH($A200,'Hoja de Trabajo para listado'!$DE$153:$DE$1048576,0),MATCH((CUADRO!L$5&amp;$E200),'Hoja de Trabajo para listado'!$DE$151:$DG$151,0)),0)+IFERROR(INDEX('Hoja de Trabajo para listado'!$CD$155:$DC$1048576,MATCH($A200,'Hoja de Trabajo para listado'!$CD$155:$CD$1048576,0),MATCH((CUADRO!L$5&amp;$E200),'Hoja de Trabajo para listado'!$CD$151:$DC$151,0)),0)</f>
        <v>0</v>
      </c>
      <c r="M200" s="314">
        <f ca="1">+IFERROR(INDEX('Hoja de Trabajo para listado'!$A$155:$Z$1048576,MATCH($A200,'Hoja de Trabajo para listado'!$A$155:$A$1048576,0),MATCH((CUADRO!M$5&amp;$E200),'Hoja de Trabajo para listado'!$A$151:$Z$151,0)),0)+IFERROR(INDEX('Hoja de Trabajo para listado'!$AB$155:$BA$1048576,MATCH($A200,'Hoja de Trabajo para listado'!$AB$155:$AB$1048576,0),MATCH((CUADRO!M$5&amp;$E200),'Hoja de Trabajo para listado'!$AB$151:$BA$151,0)),0)+IFERROR(INDEX('Hoja de Trabajo para listado'!$BC$155:$CB$1048576,MATCH($A200,'Hoja de Trabajo para listado'!$BC$155:$BC$1048576,0),MATCH((CUADRO!M$5&amp;$E200),'Hoja de Trabajo para listado'!$BC$151:$CB$151,0)),0)+IFERROR(INDEX('Hoja de Trabajo para listado'!$DE$153:$DG$274,MATCH($A200,'Hoja de Trabajo para listado'!$DE$153:$DE$1048576,0),MATCH((CUADRO!M$5&amp;$E200),'Hoja de Trabajo para listado'!$DE$151:$DG$151,0)),0)+IFERROR(INDEX('Hoja de Trabajo para listado'!$CD$155:$DC$1048576,MATCH($A200,'Hoja de Trabajo para listado'!$CD$155:$CD$1048576,0),MATCH((CUADRO!M$5&amp;$E200),'Hoja de Trabajo para listado'!$CD$151:$DC$151,0)),0)</f>
        <v>0</v>
      </c>
      <c r="N200" s="314">
        <f ca="1">+IFERROR(INDEX('Hoja de Trabajo para listado'!$A$155:$Z$1048576,MATCH($A200,'Hoja de Trabajo para listado'!$A$155:$A$1048576,0),MATCH((CUADRO!N$5&amp;$E200),'Hoja de Trabajo para listado'!$A$151:$Z$151,0)),0)+IFERROR(INDEX('Hoja de Trabajo para listado'!$AB$155:$BA$1048576,MATCH($A200,'Hoja de Trabajo para listado'!$AB$155:$AB$1048576,0),MATCH((CUADRO!N$5&amp;$E200),'Hoja de Trabajo para listado'!$AB$151:$BA$151,0)),0)+IFERROR(INDEX('Hoja de Trabajo para listado'!$BC$155:$CB$1048576,MATCH($A200,'Hoja de Trabajo para listado'!$BC$155:$BC$1048576,0),MATCH((CUADRO!N$5&amp;$E200),'Hoja de Trabajo para listado'!$BC$151:$CB$151,0)),0)+IFERROR(INDEX('Hoja de Trabajo para listado'!$DE$153:$DG$274,MATCH($A200,'Hoja de Trabajo para listado'!$DE$153:$DE$1048576,0),MATCH((CUADRO!N$5&amp;$E200),'Hoja de Trabajo para listado'!$DE$151:$DG$151,0)),0)+IFERROR(INDEX('Hoja de Trabajo para listado'!$CD$155:$DC$1048576,MATCH($A200,'Hoja de Trabajo para listado'!$CD$155:$CD$1048576,0),MATCH((CUADRO!N$5&amp;$E200),'Hoja de Trabajo para listado'!$CD$151:$DC$151,0)),0)</f>
        <v>0</v>
      </c>
      <c r="O200" s="314">
        <f ca="1">+IFERROR(INDEX('Hoja de Trabajo para listado'!$A$155:$Z$1048576,MATCH($A200,'Hoja de Trabajo para listado'!$A$155:$A$1048576,0),MATCH((CUADRO!O$5&amp;$E200),'Hoja de Trabajo para listado'!$A$151:$Z$151,0)),0)+IFERROR(INDEX('Hoja de Trabajo para listado'!$AB$155:$BA$1048576,MATCH($A200,'Hoja de Trabajo para listado'!$AB$155:$AB$1048576,0),MATCH((CUADRO!O$5&amp;$E200),'Hoja de Trabajo para listado'!$AB$151:$BA$151,0)),0)+IFERROR(INDEX('Hoja de Trabajo para listado'!$BC$155:$CB$1048576,MATCH($A200,'Hoja de Trabajo para listado'!$BC$155:$BC$1048576,0),MATCH((CUADRO!O$5&amp;$E200),'Hoja de Trabajo para listado'!$BC$151:$CB$151,0)),0)+IFERROR(INDEX('Hoja de Trabajo para listado'!$DE$153:$DG$274,MATCH($A200,'Hoja de Trabajo para listado'!$DE$153:$DE$1048576,0),MATCH((CUADRO!O$5&amp;$E200),'Hoja de Trabajo para listado'!$DE$151:$DG$151,0)),0)+IFERROR(INDEX('Hoja de Trabajo para listado'!$CD$155:$DC$1048576,MATCH($A200,'Hoja de Trabajo para listado'!$CD$155:$CD$1048576,0),MATCH((CUADRO!O$5&amp;$E200),'Hoja de Trabajo para listado'!$CD$151:$DC$151,0)),0)</f>
        <v>0</v>
      </c>
      <c r="P200" s="314">
        <f ca="1">+IFERROR(INDEX('Hoja de Trabajo para listado'!$A$155:$Z$1048576,MATCH($A200,'Hoja de Trabajo para listado'!$A$155:$A$1048576,0),MATCH((CUADRO!P$5&amp;$E200),'Hoja de Trabajo para listado'!$A$151:$Z$151,0)),0)+IFERROR(INDEX('Hoja de Trabajo para listado'!$AB$155:$BA$1048576,MATCH($A200,'Hoja de Trabajo para listado'!$AB$155:$AB$1048576,0),MATCH((CUADRO!P$5&amp;$E200),'Hoja de Trabajo para listado'!$AB$151:$BA$151,0)),0)+IFERROR(INDEX('Hoja de Trabajo para listado'!$BC$155:$CB$1048576,MATCH($A200,'Hoja de Trabajo para listado'!$BC$155:$BC$1048576,0),MATCH((CUADRO!P$5&amp;$E200),'Hoja de Trabajo para listado'!$BC$151:$CB$151,0)),0)+IFERROR(INDEX('Hoja de Trabajo para listado'!$DE$153:$DG$274,MATCH($A200,'Hoja de Trabajo para listado'!$DE$153:$DE$1048576,0),MATCH((CUADRO!P$5&amp;$E200),'Hoja de Trabajo para listado'!$DE$151:$DG$151,0)),0)+IFERROR(INDEX('Hoja de Trabajo para listado'!$CD$155:$DC$1048576,MATCH($A200,'Hoja de Trabajo para listado'!$CD$155:$CD$1048576,0),MATCH((CUADRO!P$5&amp;$E200),'Hoja de Trabajo para listado'!$CD$151:$DC$151,0)),0)</f>
        <v>0</v>
      </c>
      <c r="Q200" s="314">
        <f ca="1">+IFERROR(INDEX('Hoja de Trabajo para listado'!$A$155:$Z$1048576,MATCH($A200,'Hoja de Trabajo para listado'!$A$155:$A$1048576,0),MATCH((CUADRO!Q$5&amp;$E200),'Hoja de Trabajo para listado'!$A$151:$Z$151,0)),0)+IFERROR(INDEX('Hoja de Trabajo para listado'!$AB$155:$BA$1048576,MATCH($A200,'Hoja de Trabajo para listado'!$AB$155:$AB$1048576,0),MATCH((CUADRO!Q$5&amp;$E200),'Hoja de Trabajo para listado'!$AB$151:$BA$151,0)),0)+IFERROR(INDEX('Hoja de Trabajo para listado'!$BC$155:$CB$1048576,MATCH($A200,'Hoja de Trabajo para listado'!$BC$155:$BC$1048576,0),MATCH((CUADRO!Q$5&amp;$E200),'Hoja de Trabajo para listado'!$BC$151:$CB$151,0)),0)+IFERROR(INDEX('Hoja de Trabajo para listado'!$DE$153:$DG$274,MATCH($A200,'Hoja de Trabajo para listado'!$DE$153:$DE$1048576,0),MATCH((CUADRO!Q$5&amp;$E200),'Hoja de Trabajo para listado'!$DE$151:$DG$151,0)),0)+IFERROR(INDEX('Hoja de Trabajo para listado'!$CD$155:$DC$1048576,MATCH($A200,'Hoja de Trabajo para listado'!$CD$155:$CD$1048576,0),MATCH((CUADRO!Q$5&amp;$E200),'Hoja de Trabajo para listado'!$CD$151:$DC$151,0)),0)</f>
        <v>0</v>
      </c>
      <c r="R200" s="314">
        <f t="shared" ca="1" si="6"/>
        <v>0</v>
      </c>
      <c r="S200" s="345"/>
      <c r="T200" s="314">
        <f ca="1">+T201</f>
        <v>0</v>
      </c>
      <c r="U200" s="313">
        <f t="shared" si="7"/>
        <v>1</v>
      </c>
      <c r="V200" s="319" t="str">
        <f>+VLOOKUP(A200,bd_lista!$A$3:$E$593,5,FALSE)</f>
        <v>Gobiernos Autonomos Municipales</v>
      </c>
      <c r="W200" s="425" t="str">
        <f>+V200</f>
        <v>Gobiernos Autonomos Municipales</v>
      </c>
    </row>
    <row r="201" spans="1:23" customFormat="1" ht="15" hidden="1" customHeight="1">
      <c r="A201" s="323">
        <v>1206</v>
      </c>
      <c r="B201" s="428"/>
      <c r="C201" s="319" t="str">
        <f>+VLOOKUP(A201,bd_lista!$A$3:$C$593,3,FALSE)</f>
        <v>Gobierno Autónomo Municipal de Viacha</v>
      </c>
      <c r="D201" s="430"/>
      <c r="E201" s="347" t="s">
        <v>1419</v>
      </c>
      <c r="F201" s="316">
        <f ca="1">+IFERROR(INDEX('Hoja de Trabajo para listado'!$A$155:$Z$1048576,MATCH($A201,'Hoja de Trabajo para listado'!$A$155:$A$1048576,0),MATCH((CUADRO!F$5&amp;$E201),'Hoja de Trabajo para listado'!$A$151:$Z$151,0)),0)+IFERROR(INDEX('Hoja de Trabajo para listado'!$AB$155:$BA$1048576,MATCH($A201,'Hoja de Trabajo para listado'!$AB$155:$AB$1048576,0),MATCH((CUADRO!F$5&amp;$E201),'Hoja de Trabajo para listado'!$AB$151:$BA$151,0)),0)+IFERROR(INDEX('Hoja de Trabajo para listado'!$BC$155:$CB$1048576,MATCH($A201,'Hoja de Trabajo para listado'!$BC$155:$BC$1048576,0),MATCH((CUADRO!F$5&amp;$E201),'Hoja de Trabajo para listado'!$BC$151:$CB$151,0)),0)+IFERROR(INDEX('Hoja de Trabajo para listado'!$DE$153:$DG$274,MATCH($A201,'Hoja de Trabajo para listado'!$DE$153:$DE$1048576,0),MATCH((CUADRO!F$5&amp;$E201),'Hoja de Trabajo para listado'!$DE$151:$DG$151,0)),0)+IFERROR(INDEX('Hoja de Trabajo para listado'!$CD$155:$DC$1048576,MATCH($A201,'Hoja de Trabajo para listado'!$CD$155:$CD$1048576,0),MATCH((CUADRO!F$5&amp;$E201),'Hoja de Trabajo para listado'!$CD$151:$DC$151,0)),0)</f>
        <v>0</v>
      </c>
      <c r="G201" s="316">
        <f ca="1">+IFERROR(INDEX('Hoja de Trabajo para listado'!$A$155:$Z$1048576,MATCH($A201,'Hoja de Trabajo para listado'!$A$155:$A$1048576,0),MATCH((CUADRO!G$5&amp;$E201),'Hoja de Trabajo para listado'!$A$151:$Z$151,0)),0)+IFERROR(INDEX('Hoja de Trabajo para listado'!$AB$155:$BA$1048576,MATCH($A201,'Hoja de Trabajo para listado'!$AB$155:$AB$1048576,0),MATCH((CUADRO!G$5&amp;$E201),'Hoja de Trabajo para listado'!$AB$151:$BA$151,0)),0)+IFERROR(INDEX('Hoja de Trabajo para listado'!$BC$155:$CB$1048576,MATCH($A201,'Hoja de Trabajo para listado'!$BC$155:$BC$1048576,0),MATCH((CUADRO!G$5&amp;$E201),'Hoja de Trabajo para listado'!$BC$151:$CB$151,0)),0)+IFERROR(INDEX('Hoja de Trabajo para listado'!$DE$153:$DG$274,MATCH($A201,'Hoja de Trabajo para listado'!$DE$153:$DE$1048576,0),MATCH((CUADRO!G$5&amp;$E201),'Hoja de Trabajo para listado'!$DE$151:$DG$151,0)),0)+IFERROR(INDEX('Hoja de Trabajo para listado'!$CD$155:$DC$1048576,MATCH($A201,'Hoja de Trabajo para listado'!$CD$155:$CD$1048576,0),MATCH((CUADRO!G$5&amp;$E201),'Hoja de Trabajo para listado'!$CD$151:$DC$151,0)),0)</f>
        <v>0</v>
      </c>
      <c r="H201" s="316">
        <f ca="1">+IFERROR(INDEX('Hoja de Trabajo para listado'!$A$155:$Z$1048576,MATCH($A201,'Hoja de Trabajo para listado'!$A$155:$A$1048576,0),MATCH((CUADRO!H$5&amp;$E201),'Hoja de Trabajo para listado'!$A$151:$Z$151,0)),0)+IFERROR(INDEX('Hoja de Trabajo para listado'!$AB$155:$BA$1048576,MATCH($A201,'Hoja de Trabajo para listado'!$AB$155:$AB$1048576,0),MATCH((CUADRO!H$5&amp;$E201),'Hoja de Trabajo para listado'!$AB$151:$BA$151,0)),0)+IFERROR(INDEX('Hoja de Trabajo para listado'!$BC$155:$CB$1048576,MATCH($A201,'Hoja de Trabajo para listado'!$BC$155:$BC$1048576,0),MATCH((CUADRO!H$5&amp;$E201),'Hoja de Trabajo para listado'!$BC$151:$CB$151,0)),0)+IFERROR(INDEX('Hoja de Trabajo para listado'!$DE$153:$DG$274,MATCH($A201,'Hoja de Trabajo para listado'!$DE$153:$DE$1048576,0),MATCH((CUADRO!H$5&amp;$E201),'Hoja de Trabajo para listado'!$DE$151:$DG$151,0)),0)+IFERROR(INDEX('Hoja de Trabajo para listado'!$CD$155:$DC$1048576,MATCH($A201,'Hoja de Trabajo para listado'!$CD$155:$CD$1048576,0),MATCH((CUADRO!H$5&amp;$E201),'Hoja de Trabajo para listado'!$CD$151:$DC$151,0)),0)</f>
        <v>0</v>
      </c>
      <c r="I201" s="316">
        <f ca="1">+IFERROR(INDEX('Hoja de Trabajo para listado'!$A$155:$Z$1048576,MATCH($A201,'Hoja de Trabajo para listado'!$A$155:$A$1048576,0),MATCH((CUADRO!I$5&amp;$E201),'Hoja de Trabajo para listado'!$A$151:$Z$151,0)),0)+IFERROR(INDEX('Hoja de Trabajo para listado'!$AB$155:$BA$1048576,MATCH($A201,'Hoja de Trabajo para listado'!$AB$155:$AB$1048576,0),MATCH((CUADRO!I$5&amp;$E201),'Hoja de Trabajo para listado'!$AB$151:$BA$151,0)),0)+IFERROR(INDEX('Hoja de Trabajo para listado'!$BC$155:$CB$1048576,MATCH($A201,'Hoja de Trabajo para listado'!$BC$155:$BC$1048576,0),MATCH((CUADRO!I$5&amp;$E201),'Hoja de Trabajo para listado'!$BC$151:$CB$151,0)),0)+IFERROR(INDEX('Hoja de Trabajo para listado'!$DE$153:$DG$274,MATCH($A201,'Hoja de Trabajo para listado'!$DE$153:$DE$1048576,0),MATCH((CUADRO!I$5&amp;$E201),'Hoja de Trabajo para listado'!$DE$151:$DG$151,0)),0)+IFERROR(INDEX('Hoja de Trabajo para listado'!$CD$155:$DC$1048576,MATCH($A201,'Hoja de Trabajo para listado'!$CD$155:$CD$1048576,0),MATCH((CUADRO!I$5&amp;$E201),'Hoja de Trabajo para listado'!$CD$151:$DC$151,0)),0)</f>
        <v>0</v>
      </c>
      <c r="J201" s="316">
        <f ca="1">+IFERROR(INDEX('Hoja de Trabajo para listado'!$A$155:$Z$1048576,MATCH($A201,'Hoja de Trabajo para listado'!$A$155:$A$1048576,0),MATCH((CUADRO!J$5&amp;$E201),'Hoja de Trabajo para listado'!$A$151:$Z$151,0)),0)+IFERROR(INDEX('Hoja de Trabajo para listado'!$AB$155:$BA$1048576,MATCH($A201,'Hoja de Trabajo para listado'!$AB$155:$AB$1048576,0),MATCH((CUADRO!J$5&amp;$E201),'Hoja de Trabajo para listado'!$AB$151:$BA$151,0)),0)+IFERROR(INDEX('Hoja de Trabajo para listado'!$BC$155:$CB$1048576,MATCH($A201,'Hoja de Trabajo para listado'!$BC$155:$BC$1048576,0),MATCH((CUADRO!J$5&amp;$E201),'Hoja de Trabajo para listado'!$BC$151:$CB$151,0)),0)+IFERROR(INDEX('Hoja de Trabajo para listado'!$DE$153:$DG$274,MATCH($A201,'Hoja de Trabajo para listado'!$DE$153:$DE$1048576,0),MATCH((CUADRO!J$5&amp;$E201),'Hoja de Trabajo para listado'!$DE$151:$DG$151,0)),0)+IFERROR(INDEX('Hoja de Trabajo para listado'!$CD$155:$DC$1048576,MATCH($A201,'Hoja de Trabajo para listado'!$CD$155:$CD$1048576,0),MATCH((CUADRO!J$5&amp;$E201),'Hoja de Trabajo para listado'!$CD$151:$DC$151,0)),0)</f>
        <v>0</v>
      </c>
      <c r="K201" s="316">
        <f ca="1">+IFERROR(INDEX('Hoja de Trabajo para listado'!$A$155:$Z$1048576,MATCH($A201,'Hoja de Trabajo para listado'!$A$155:$A$1048576,0),MATCH((CUADRO!K$5&amp;$E201),'Hoja de Trabajo para listado'!$A$151:$Z$151,0)),0)+IFERROR(INDEX('Hoja de Trabajo para listado'!$AB$155:$BA$1048576,MATCH($A201,'Hoja de Trabajo para listado'!$AB$155:$AB$1048576,0),MATCH((CUADRO!K$5&amp;$E201),'Hoja de Trabajo para listado'!$AB$151:$BA$151,0)),0)+IFERROR(INDEX('Hoja de Trabajo para listado'!$BC$155:$CB$1048576,MATCH($A201,'Hoja de Trabajo para listado'!$BC$155:$BC$1048576,0),MATCH((CUADRO!K$5&amp;$E201),'Hoja de Trabajo para listado'!$BC$151:$CB$151,0)),0)+IFERROR(INDEX('Hoja de Trabajo para listado'!$DE$153:$DG$274,MATCH($A201,'Hoja de Trabajo para listado'!$DE$153:$DE$1048576,0),MATCH((CUADRO!K$5&amp;$E201),'Hoja de Trabajo para listado'!$DE$151:$DG$151,0)),0)+IFERROR(INDEX('Hoja de Trabajo para listado'!$CD$155:$DC$1048576,MATCH($A201,'Hoja de Trabajo para listado'!$CD$155:$CD$1048576,0),MATCH((CUADRO!K$5&amp;$E201),'Hoja de Trabajo para listado'!$CD$151:$DC$151,0)),0)</f>
        <v>0</v>
      </c>
      <c r="L201" s="316">
        <f ca="1">+IFERROR(INDEX('Hoja de Trabajo para listado'!$A$155:$Z$1048576,MATCH($A201,'Hoja de Trabajo para listado'!$A$155:$A$1048576,0),MATCH((CUADRO!L$5&amp;$E201),'Hoja de Trabajo para listado'!$A$151:$Z$151,0)),0)+IFERROR(INDEX('Hoja de Trabajo para listado'!$AB$155:$BA$1048576,MATCH($A201,'Hoja de Trabajo para listado'!$AB$155:$AB$1048576,0),MATCH((CUADRO!L$5&amp;$E201),'Hoja de Trabajo para listado'!$AB$151:$BA$151,0)),0)+IFERROR(INDEX('Hoja de Trabajo para listado'!$BC$155:$CB$1048576,MATCH($A201,'Hoja de Trabajo para listado'!$BC$155:$BC$1048576,0),MATCH((CUADRO!L$5&amp;$E201),'Hoja de Trabajo para listado'!$BC$151:$CB$151,0)),0)+IFERROR(INDEX('Hoja de Trabajo para listado'!$DE$153:$DG$274,MATCH($A201,'Hoja de Trabajo para listado'!$DE$153:$DE$1048576,0),MATCH((CUADRO!L$5&amp;$E201),'Hoja de Trabajo para listado'!$DE$151:$DG$151,0)),0)+IFERROR(INDEX('Hoja de Trabajo para listado'!$CD$155:$DC$1048576,MATCH($A201,'Hoja de Trabajo para listado'!$CD$155:$CD$1048576,0),MATCH((CUADRO!L$5&amp;$E201),'Hoja de Trabajo para listado'!$CD$151:$DC$151,0)),0)</f>
        <v>0</v>
      </c>
      <c r="M201" s="316">
        <f ca="1">+IFERROR(INDEX('Hoja de Trabajo para listado'!$A$155:$Z$1048576,MATCH($A201,'Hoja de Trabajo para listado'!$A$155:$A$1048576,0),MATCH((CUADRO!M$5&amp;$E201),'Hoja de Trabajo para listado'!$A$151:$Z$151,0)),0)+IFERROR(INDEX('Hoja de Trabajo para listado'!$AB$155:$BA$1048576,MATCH($A201,'Hoja de Trabajo para listado'!$AB$155:$AB$1048576,0),MATCH((CUADRO!M$5&amp;$E201),'Hoja de Trabajo para listado'!$AB$151:$BA$151,0)),0)+IFERROR(INDEX('Hoja de Trabajo para listado'!$BC$155:$CB$1048576,MATCH($A201,'Hoja de Trabajo para listado'!$BC$155:$BC$1048576,0),MATCH((CUADRO!M$5&amp;$E201),'Hoja de Trabajo para listado'!$BC$151:$CB$151,0)),0)+IFERROR(INDEX('Hoja de Trabajo para listado'!$DE$153:$DG$274,MATCH($A201,'Hoja de Trabajo para listado'!$DE$153:$DE$1048576,0),MATCH((CUADRO!M$5&amp;$E201),'Hoja de Trabajo para listado'!$DE$151:$DG$151,0)),0)+IFERROR(INDEX('Hoja de Trabajo para listado'!$CD$155:$DC$1048576,MATCH($A201,'Hoja de Trabajo para listado'!$CD$155:$CD$1048576,0),MATCH((CUADRO!M$5&amp;$E201),'Hoja de Trabajo para listado'!$CD$151:$DC$151,0)),0)</f>
        <v>0</v>
      </c>
      <c r="N201" s="316">
        <f ca="1">+IFERROR(INDEX('Hoja de Trabajo para listado'!$A$155:$Z$1048576,MATCH($A201,'Hoja de Trabajo para listado'!$A$155:$A$1048576,0),MATCH((CUADRO!N$5&amp;$E201),'Hoja de Trabajo para listado'!$A$151:$Z$151,0)),0)+IFERROR(INDEX('Hoja de Trabajo para listado'!$AB$155:$BA$1048576,MATCH($A201,'Hoja de Trabajo para listado'!$AB$155:$AB$1048576,0),MATCH((CUADRO!N$5&amp;$E201),'Hoja de Trabajo para listado'!$AB$151:$BA$151,0)),0)+IFERROR(INDEX('Hoja de Trabajo para listado'!$BC$155:$CB$1048576,MATCH($A201,'Hoja de Trabajo para listado'!$BC$155:$BC$1048576,0),MATCH((CUADRO!N$5&amp;$E201),'Hoja de Trabajo para listado'!$BC$151:$CB$151,0)),0)+IFERROR(INDEX('Hoja de Trabajo para listado'!$DE$153:$DG$274,MATCH($A201,'Hoja de Trabajo para listado'!$DE$153:$DE$1048576,0),MATCH((CUADRO!N$5&amp;$E201),'Hoja de Trabajo para listado'!$DE$151:$DG$151,0)),0)+IFERROR(INDEX('Hoja de Trabajo para listado'!$CD$155:$DC$1048576,MATCH($A201,'Hoja de Trabajo para listado'!$CD$155:$CD$1048576,0),MATCH((CUADRO!N$5&amp;$E201),'Hoja de Trabajo para listado'!$CD$151:$DC$151,0)),0)</f>
        <v>0</v>
      </c>
      <c r="O201" s="316">
        <f ca="1">+IFERROR(INDEX('Hoja de Trabajo para listado'!$A$155:$Z$1048576,MATCH($A201,'Hoja de Trabajo para listado'!$A$155:$A$1048576,0),MATCH((CUADRO!O$5&amp;$E201),'Hoja de Trabajo para listado'!$A$151:$Z$151,0)),0)+IFERROR(INDEX('Hoja de Trabajo para listado'!$AB$155:$BA$1048576,MATCH($A201,'Hoja de Trabajo para listado'!$AB$155:$AB$1048576,0),MATCH((CUADRO!O$5&amp;$E201),'Hoja de Trabajo para listado'!$AB$151:$BA$151,0)),0)+IFERROR(INDEX('Hoja de Trabajo para listado'!$BC$155:$CB$1048576,MATCH($A201,'Hoja de Trabajo para listado'!$BC$155:$BC$1048576,0),MATCH((CUADRO!O$5&amp;$E201),'Hoja de Trabajo para listado'!$BC$151:$CB$151,0)),0)+IFERROR(INDEX('Hoja de Trabajo para listado'!$DE$153:$DG$274,MATCH($A201,'Hoja de Trabajo para listado'!$DE$153:$DE$1048576,0),MATCH((CUADRO!O$5&amp;$E201),'Hoja de Trabajo para listado'!$DE$151:$DG$151,0)),0)+IFERROR(INDEX('Hoja de Trabajo para listado'!$CD$155:$DC$1048576,MATCH($A201,'Hoja de Trabajo para listado'!$CD$155:$CD$1048576,0),MATCH((CUADRO!O$5&amp;$E201),'Hoja de Trabajo para listado'!$CD$151:$DC$151,0)),0)</f>
        <v>0</v>
      </c>
      <c r="P201" s="314">
        <f ca="1">+IFERROR(INDEX('Hoja de Trabajo para listado'!$A$155:$Z$1048576,MATCH($A201,'Hoja de Trabajo para listado'!$A$155:$A$1048576,0),MATCH((CUADRO!P$5&amp;$E201),'Hoja de Trabajo para listado'!$A$151:$Z$151,0)),0)+IFERROR(INDEX('Hoja de Trabajo para listado'!$AB$155:$BA$1048576,MATCH($A201,'Hoja de Trabajo para listado'!$AB$155:$AB$1048576,0),MATCH((CUADRO!P$5&amp;$E201),'Hoja de Trabajo para listado'!$AB$151:$BA$151,0)),0)+IFERROR(INDEX('Hoja de Trabajo para listado'!$BC$155:$CB$1048576,MATCH($A201,'Hoja de Trabajo para listado'!$BC$155:$BC$1048576,0),MATCH((CUADRO!P$5&amp;$E201),'Hoja de Trabajo para listado'!$BC$151:$CB$151,0)),0)+IFERROR(INDEX('Hoja de Trabajo para listado'!$DE$153:$DG$274,MATCH($A201,'Hoja de Trabajo para listado'!$DE$153:$DE$1048576,0),MATCH((CUADRO!P$5&amp;$E201),'Hoja de Trabajo para listado'!$DE$151:$DG$151,0)),0)+IFERROR(INDEX('Hoja de Trabajo para listado'!$CD$155:$DC$1048576,MATCH($A201,'Hoja de Trabajo para listado'!$CD$155:$CD$1048576,0),MATCH((CUADRO!P$5&amp;$E201),'Hoja de Trabajo para listado'!$CD$151:$DC$151,0)),0)</f>
        <v>0</v>
      </c>
      <c r="Q201" s="314">
        <f ca="1">+IFERROR(INDEX('Hoja de Trabajo para listado'!$A$155:$Z$1048576,MATCH($A201,'Hoja de Trabajo para listado'!$A$155:$A$1048576,0),MATCH((CUADRO!Q$5&amp;$E201),'Hoja de Trabajo para listado'!$A$151:$Z$151,0)),0)+IFERROR(INDEX('Hoja de Trabajo para listado'!$AB$155:$BA$1048576,MATCH($A201,'Hoja de Trabajo para listado'!$AB$155:$AB$1048576,0),MATCH((CUADRO!Q$5&amp;$E201),'Hoja de Trabajo para listado'!$AB$151:$BA$151,0)),0)+IFERROR(INDEX('Hoja de Trabajo para listado'!$BC$155:$CB$1048576,MATCH($A201,'Hoja de Trabajo para listado'!$BC$155:$BC$1048576,0),MATCH((CUADRO!Q$5&amp;$E201),'Hoja de Trabajo para listado'!$BC$151:$CB$151,0)),0)+IFERROR(INDEX('Hoja de Trabajo para listado'!$DE$153:$DG$274,MATCH($A201,'Hoja de Trabajo para listado'!$DE$153:$DE$1048576,0),MATCH((CUADRO!Q$5&amp;$E201),'Hoja de Trabajo para listado'!$DE$151:$DG$151,0)),0)+IFERROR(INDEX('Hoja de Trabajo para listado'!$CD$155:$DC$1048576,MATCH($A201,'Hoja de Trabajo para listado'!$CD$155:$CD$1048576,0),MATCH((CUADRO!Q$5&amp;$E201),'Hoja de Trabajo para listado'!$CD$151:$DC$151,0)),0)</f>
        <v>0</v>
      </c>
      <c r="R201" s="316">
        <f t="shared" ca="1" si="6"/>
        <v>0</v>
      </c>
      <c r="S201" s="344">
        <f ca="1">+R200+R201</f>
        <v>0</v>
      </c>
      <c r="T201" s="316">
        <f ca="1">+S201</f>
        <v>0</v>
      </c>
      <c r="U201" s="315">
        <f t="shared" si="7"/>
        <v>2</v>
      </c>
      <c r="V201" s="319" t="str">
        <f>+VLOOKUP(A201,bd_lista!$A$3:$E$593,5,FALSE)</f>
        <v>Gobiernos Autonomos Municipales</v>
      </c>
      <c r="W201" s="426"/>
    </row>
    <row r="202" spans="1:23" ht="15" hidden="1" customHeight="1">
      <c r="A202" s="323">
        <v>1207</v>
      </c>
      <c r="B202" s="427">
        <f>+A202</f>
        <v>1207</v>
      </c>
      <c r="C202" s="318" t="str">
        <f>+VLOOKUP(A202,bd_lista!$A$3:$C$593,3,FALSE)</f>
        <v>Gobierno Autónomo Municipal de Guaqui</v>
      </c>
      <c r="D202" s="429" t="str">
        <f>+C202</f>
        <v>Gobierno Autónomo Municipal de Guaqui</v>
      </c>
      <c r="E202" s="346" t="s">
        <v>1418</v>
      </c>
      <c r="F202" s="314">
        <f ca="1">+IFERROR(INDEX('Hoja de Trabajo para listado'!$A$155:$Z$1048576,MATCH($A202,'Hoja de Trabajo para listado'!$A$155:$A$1048576,0),MATCH((CUADRO!F$5&amp;$E202),'Hoja de Trabajo para listado'!$A$151:$Z$151,0)),0)+IFERROR(INDEX('Hoja de Trabajo para listado'!$AB$155:$BA$1048576,MATCH($A202,'Hoja de Trabajo para listado'!$AB$155:$AB$1048576,0),MATCH((CUADRO!F$5&amp;$E202),'Hoja de Trabajo para listado'!$AB$151:$BA$151,0)),0)+IFERROR(INDEX('Hoja de Trabajo para listado'!$BC$155:$CB$1048576,MATCH($A202,'Hoja de Trabajo para listado'!$BC$155:$BC$1048576,0),MATCH((CUADRO!F$5&amp;$E202),'Hoja de Trabajo para listado'!$BC$151:$CB$151,0)),0)+IFERROR(INDEX('Hoja de Trabajo para listado'!$DE$153:$DG$274,MATCH($A202,'Hoja de Trabajo para listado'!$DE$153:$DE$1048576,0),MATCH((CUADRO!F$5&amp;$E202),'Hoja de Trabajo para listado'!$DE$151:$DG$151,0)),0)+IFERROR(INDEX('Hoja de Trabajo para listado'!$CD$155:$DC$1048576,MATCH($A202,'Hoja de Trabajo para listado'!$CD$155:$CD$1048576,0),MATCH((CUADRO!F$5&amp;$E202),'Hoja de Trabajo para listado'!$CD$151:$DC$151,0)),0)</f>
        <v>0</v>
      </c>
      <c r="G202" s="314">
        <f ca="1">+IFERROR(INDEX('Hoja de Trabajo para listado'!$A$155:$Z$1048576,MATCH($A202,'Hoja de Trabajo para listado'!$A$155:$A$1048576,0),MATCH((CUADRO!G$5&amp;$E202),'Hoja de Trabajo para listado'!$A$151:$Z$151,0)),0)+IFERROR(INDEX('Hoja de Trabajo para listado'!$AB$155:$BA$1048576,MATCH($A202,'Hoja de Trabajo para listado'!$AB$155:$AB$1048576,0),MATCH((CUADRO!G$5&amp;$E202),'Hoja de Trabajo para listado'!$AB$151:$BA$151,0)),0)+IFERROR(INDEX('Hoja de Trabajo para listado'!$BC$155:$CB$1048576,MATCH($A202,'Hoja de Trabajo para listado'!$BC$155:$BC$1048576,0),MATCH((CUADRO!G$5&amp;$E202),'Hoja de Trabajo para listado'!$BC$151:$CB$151,0)),0)+IFERROR(INDEX('Hoja de Trabajo para listado'!$DE$153:$DG$274,MATCH($A202,'Hoja de Trabajo para listado'!$DE$153:$DE$1048576,0),MATCH((CUADRO!G$5&amp;$E202),'Hoja de Trabajo para listado'!$DE$151:$DG$151,0)),0)+IFERROR(INDEX('Hoja de Trabajo para listado'!$CD$155:$DC$1048576,MATCH($A202,'Hoja de Trabajo para listado'!$CD$155:$CD$1048576,0),MATCH((CUADRO!G$5&amp;$E202),'Hoja de Trabajo para listado'!$CD$151:$DC$151,0)),0)</f>
        <v>0</v>
      </c>
      <c r="H202" s="314">
        <f ca="1">+IFERROR(INDEX('Hoja de Trabajo para listado'!$A$155:$Z$1048576,MATCH($A202,'Hoja de Trabajo para listado'!$A$155:$A$1048576,0),MATCH((CUADRO!H$5&amp;$E202),'Hoja de Trabajo para listado'!$A$151:$Z$151,0)),0)+IFERROR(INDEX('Hoja de Trabajo para listado'!$AB$155:$BA$1048576,MATCH($A202,'Hoja de Trabajo para listado'!$AB$155:$AB$1048576,0),MATCH((CUADRO!H$5&amp;$E202),'Hoja de Trabajo para listado'!$AB$151:$BA$151,0)),0)+IFERROR(INDEX('Hoja de Trabajo para listado'!$BC$155:$CB$1048576,MATCH($A202,'Hoja de Trabajo para listado'!$BC$155:$BC$1048576,0),MATCH((CUADRO!H$5&amp;$E202),'Hoja de Trabajo para listado'!$BC$151:$CB$151,0)),0)+IFERROR(INDEX('Hoja de Trabajo para listado'!$DE$153:$DG$274,MATCH($A202,'Hoja de Trabajo para listado'!$DE$153:$DE$1048576,0),MATCH((CUADRO!H$5&amp;$E202),'Hoja de Trabajo para listado'!$DE$151:$DG$151,0)),0)+IFERROR(INDEX('Hoja de Trabajo para listado'!$CD$155:$DC$1048576,MATCH($A202,'Hoja de Trabajo para listado'!$CD$155:$CD$1048576,0),MATCH((CUADRO!H$5&amp;$E202),'Hoja de Trabajo para listado'!$CD$151:$DC$151,0)),0)</f>
        <v>0</v>
      </c>
      <c r="I202" s="314">
        <f ca="1">+IFERROR(INDEX('Hoja de Trabajo para listado'!$A$155:$Z$1048576,MATCH($A202,'Hoja de Trabajo para listado'!$A$155:$A$1048576,0),MATCH((CUADRO!I$5&amp;$E202),'Hoja de Trabajo para listado'!$A$151:$Z$151,0)),0)+IFERROR(INDEX('Hoja de Trabajo para listado'!$AB$155:$BA$1048576,MATCH($A202,'Hoja de Trabajo para listado'!$AB$155:$AB$1048576,0),MATCH((CUADRO!I$5&amp;$E202),'Hoja de Trabajo para listado'!$AB$151:$BA$151,0)),0)+IFERROR(INDEX('Hoja de Trabajo para listado'!$BC$155:$CB$1048576,MATCH($A202,'Hoja de Trabajo para listado'!$BC$155:$BC$1048576,0),MATCH((CUADRO!I$5&amp;$E202),'Hoja de Trabajo para listado'!$BC$151:$CB$151,0)),0)+IFERROR(INDEX('Hoja de Trabajo para listado'!$DE$153:$DG$274,MATCH($A202,'Hoja de Trabajo para listado'!$DE$153:$DE$1048576,0),MATCH((CUADRO!I$5&amp;$E202),'Hoja de Trabajo para listado'!$DE$151:$DG$151,0)),0)+IFERROR(INDEX('Hoja de Trabajo para listado'!$CD$155:$DC$1048576,MATCH($A202,'Hoja de Trabajo para listado'!$CD$155:$CD$1048576,0),MATCH((CUADRO!I$5&amp;$E202),'Hoja de Trabajo para listado'!$CD$151:$DC$151,0)),0)</f>
        <v>0</v>
      </c>
      <c r="J202" s="314">
        <f ca="1">+IFERROR(INDEX('Hoja de Trabajo para listado'!$A$155:$Z$1048576,MATCH($A202,'Hoja de Trabajo para listado'!$A$155:$A$1048576,0),MATCH((CUADRO!J$5&amp;$E202),'Hoja de Trabajo para listado'!$A$151:$Z$151,0)),0)+IFERROR(INDEX('Hoja de Trabajo para listado'!$AB$155:$BA$1048576,MATCH($A202,'Hoja de Trabajo para listado'!$AB$155:$AB$1048576,0),MATCH((CUADRO!J$5&amp;$E202),'Hoja de Trabajo para listado'!$AB$151:$BA$151,0)),0)+IFERROR(INDEX('Hoja de Trabajo para listado'!$BC$155:$CB$1048576,MATCH($A202,'Hoja de Trabajo para listado'!$BC$155:$BC$1048576,0),MATCH((CUADRO!J$5&amp;$E202),'Hoja de Trabajo para listado'!$BC$151:$CB$151,0)),0)+IFERROR(INDEX('Hoja de Trabajo para listado'!$DE$153:$DG$274,MATCH($A202,'Hoja de Trabajo para listado'!$DE$153:$DE$1048576,0),MATCH((CUADRO!J$5&amp;$E202),'Hoja de Trabajo para listado'!$DE$151:$DG$151,0)),0)+IFERROR(INDEX('Hoja de Trabajo para listado'!$CD$155:$DC$1048576,MATCH($A202,'Hoja de Trabajo para listado'!$CD$155:$CD$1048576,0),MATCH((CUADRO!J$5&amp;$E202),'Hoja de Trabajo para listado'!$CD$151:$DC$151,0)),0)</f>
        <v>0</v>
      </c>
      <c r="K202" s="314">
        <f ca="1">+IFERROR(INDEX('Hoja de Trabajo para listado'!$A$155:$Z$1048576,MATCH($A202,'Hoja de Trabajo para listado'!$A$155:$A$1048576,0),MATCH((CUADRO!K$5&amp;$E202),'Hoja de Trabajo para listado'!$A$151:$Z$151,0)),0)+IFERROR(INDEX('Hoja de Trabajo para listado'!$AB$155:$BA$1048576,MATCH($A202,'Hoja de Trabajo para listado'!$AB$155:$AB$1048576,0),MATCH((CUADRO!K$5&amp;$E202),'Hoja de Trabajo para listado'!$AB$151:$BA$151,0)),0)+IFERROR(INDEX('Hoja de Trabajo para listado'!$BC$155:$CB$1048576,MATCH($A202,'Hoja de Trabajo para listado'!$BC$155:$BC$1048576,0),MATCH((CUADRO!K$5&amp;$E202),'Hoja de Trabajo para listado'!$BC$151:$CB$151,0)),0)+IFERROR(INDEX('Hoja de Trabajo para listado'!$DE$153:$DG$274,MATCH($A202,'Hoja de Trabajo para listado'!$DE$153:$DE$1048576,0),MATCH((CUADRO!K$5&amp;$E202),'Hoja de Trabajo para listado'!$DE$151:$DG$151,0)),0)+IFERROR(INDEX('Hoja de Trabajo para listado'!$CD$155:$DC$1048576,MATCH($A202,'Hoja de Trabajo para listado'!$CD$155:$CD$1048576,0),MATCH((CUADRO!K$5&amp;$E202),'Hoja de Trabajo para listado'!$CD$151:$DC$151,0)),0)</f>
        <v>0</v>
      </c>
      <c r="L202" s="314">
        <f ca="1">+IFERROR(INDEX('Hoja de Trabajo para listado'!$A$155:$Z$1048576,MATCH($A202,'Hoja de Trabajo para listado'!$A$155:$A$1048576,0),MATCH((CUADRO!L$5&amp;$E202),'Hoja de Trabajo para listado'!$A$151:$Z$151,0)),0)+IFERROR(INDEX('Hoja de Trabajo para listado'!$AB$155:$BA$1048576,MATCH($A202,'Hoja de Trabajo para listado'!$AB$155:$AB$1048576,0),MATCH((CUADRO!L$5&amp;$E202),'Hoja de Trabajo para listado'!$AB$151:$BA$151,0)),0)+IFERROR(INDEX('Hoja de Trabajo para listado'!$BC$155:$CB$1048576,MATCH($A202,'Hoja de Trabajo para listado'!$BC$155:$BC$1048576,0),MATCH((CUADRO!L$5&amp;$E202),'Hoja de Trabajo para listado'!$BC$151:$CB$151,0)),0)+IFERROR(INDEX('Hoja de Trabajo para listado'!$DE$153:$DG$274,MATCH($A202,'Hoja de Trabajo para listado'!$DE$153:$DE$1048576,0),MATCH((CUADRO!L$5&amp;$E202),'Hoja de Trabajo para listado'!$DE$151:$DG$151,0)),0)+IFERROR(INDEX('Hoja de Trabajo para listado'!$CD$155:$DC$1048576,MATCH($A202,'Hoja de Trabajo para listado'!$CD$155:$CD$1048576,0),MATCH((CUADRO!L$5&amp;$E202),'Hoja de Trabajo para listado'!$CD$151:$DC$151,0)),0)</f>
        <v>0</v>
      </c>
      <c r="M202" s="314">
        <f ca="1">+IFERROR(INDEX('Hoja de Trabajo para listado'!$A$155:$Z$1048576,MATCH($A202,'Hoja de Trabajo para listado'!$A$155:$A$1048576,0),MATCH((CUADRO!M$5&amp;$E202),'Hoja de Trabajo para listado'!$A$151:$Z$151,0)),0)+IFERROR(INDEX('Hoja de Trabajo para listado'!$AB$155:$BA$1048576,MATCH($A202,'Hoja de Trabajo para listado'!$AB$155:$AB$1048576,0),MATCH((CUADRO!M$5&amp;$E202),'Hoja de Trabajo para listado'!$AB$151:$BA$151,0)),0)+IFERROR(INDEX('Hoja de Trabajo para listado'!$BC$155:$CB$1048576,MATCH($A202,'Hoja de Trabajo para listado'!$BC$155:$BC$1048576,0),MATCH((CUADRO!M$5&amp;$E202),'Hoja de Trabajo para listado'!$BC$151:$CB$151,0)),0)+IFERROR(INDEX('Hoja de Trabajo para listado'!$DE$153:$DG$274,MATCH($A202,'Hoja de Trabajo para listado'!$DE$153:$DE$1048576,0),MATCH((CUADRO!M$5&amp;$E202),'Hoja de Trabajo para listado'!$DE$151:$DG$151,0)),0)+IFERROR(INDEX('Hoja de Trabajo para listado'!$CD$155:$DC$1048576,MATCH($A202,'Hoja de Trabajo para listado'!$CD$155:$CD$1048576,0),MATCH((CUADRO!M$5&amp;$E202),'Hoja de Trabajo para listado'!$CD$151:$DC$151,0)),0)</f>
        <v>0</v>
      </c>
      <c r="N202" s="314">
        <f ca="1">+IFERROR(INDEX('Hoja de Trabajo para listado'!$A$155:$Z$1048576,MATCH($A202,'Hoja de Trabajo para listado'!$A$155:$A$1048576,0),MATCH((CUADRO!N$5&amp;$E202),'Hoja de Trabajo para listado'!$A$151:$Z$151,0)),0)+IFERROR(INDEX('Hoja de Trabajo para listado'!$AB$155:$BA$1048576,MATCH($A202,'Hoja de Trabajo para listado'!$AB$155:$AB$1048576,0),MATCH((CUADRO!N$5&amp;$E202),'Hoja de Trabajo para listado'!$AB$151:$BA$151,0)),0)+IFERROR(INDEX('Hoja de Trabajo para listado'!$BC$155:$CB$1048576,MATCH($A202,'Hoja de Trabajo para listado'!$BC$155:$BC$1048576,0),MATCH((CUADRO!N$5&amp;$E202),'Hoja de Trabajo para listado'!$BC$151:$CB$151,0)),0)+IFERROR(INDEX('Hoja de Trabajo para listado'!$DE$153:$DG$274,MATCH($A202,'Hoja de Trabajo para listado'!$DE$153:$DE$1048576,0),MATCH((CUADRO!N$5&amp;$E202),'Hoja de Trabajo para listado'!$DE$151:$DG$151,0)),0)+IFERROR(INDEX('Hoja de Trabajo para listado'!$CD$155:$DC$1048576,MATCH($A202,'Hoja de Trabajo para listado'!$CD$155:$CD$1048576,0),MATCH((CUADRO!N$5&amp;$E202),'Hoja de Trabajo para listado'!$CD$151:$DC$151,0)),0)</f>
        <v>0</v>
      </c>
      <c r="O202" s="314">
        <f ca="1">+IFERROR(INDEX('Hoja de Trabajo para listado'!$A$155:$Z$1048576,MATCH($A202,'Hoja de Trabajo para listado'!$A$155:$A$1048576,0),MATCH((CUADRO!O$5&amp;$E202),'Hoja de Trabajo para listado'!$A$151:$Z$151,0)),0)+IFERROR(INDEX('Hoja de Trabajo para listado'!$AB$155:$BA$1048576,MATCH($A202,'Hoja de Trabajo para listado'!$AB$155:$AB$1048576,0),MATCH((CUADRO!O$5&amp;$E202),'Hoja de Trabajo para listado'!$AB$151:$BA$151,0)),0)+IFERROR(INDEX('Hoja de Trabajo para listado'!$BC$155:$CB$1048576,MATCH($A202,'Hoja de Trabajo para listado'!$BC$155:$BC$1048576,0),MATCH((CUADRO!O$5&amp;$E202),'Hoja de Trabajo para listado'!$BC$151:$CB$151,0)),0)+IFERROR(INDEX('Hoja de Trabajo para listado'!$DE$153:$DG$274,MATCH($A202,'Hoja de Trabajo para listado'!$DE$153:$DE$1048576,0),MATCH((CUADRO!O$5&amp;$E202),'Hoja de Trabajo para listado'!$DE$151:$DG$151,0)),0)+IFERROR(INDEX('Hoja de Trabajo para listado'!$CD$155:$DC$1048576,MATCH($A202,'Hoja de Trabajo para listado'!$CD$155:$CD$1048576,0),MATCH((CUADRO!O$5&amp;$E202),'Hoja de Trabajo para listado'!$CD$151:$DC$151,0)),0)</f>
        <v>0</v>
      </c>
      <c r="P202" s="314">
        <f ca="1">+IFERROR(INDEX('Hoja de Trabajo para listado'!$A$155:$Z$1048576,MATCH($A202,'Hoja de Trabajo para listado'!$A$155:$A$1048576,0),MATCH((CUADRO!P$5&amp;$E202),'Hoja de Trabajo para listado'!$A$151:$Z$151,0)),0)+IFERROR(INDEX('Hoja de Trabajo para listado'!$AB$155:$BA$1048576,MATCH($A202,'Hoja de Trabajo para listado'!$AB$155:$AB$1048576,0),MATCH((CUADRO!P$5&amp;$E202),'Hoja de Trabajo para listado'!$AB$151:$BA$151,0)),0)+IFERROR(INDEX('Hoja de Trabajo para listado'!$BC$155:$CB$1048576,MATCH($A202,'Hoja de Trabajo para listado'!$BC$155:$BC$1048576,0),MATCH((CUADRO!P$5&amp;$E202),'Hoja de Trabajo para listado'!$BC$151:$CB$151,0)),0)+IFERROR(INDEX('Hoja de Trabajo para listado'!$DE$153:$DG$274,MATCH($A202,'Hoja de Trabajo para listado'!$DE$153:$DE$1048576,0),MATCH((CUADRO!P$5&amp;$E202),'Hoja de Trabajo para listado'!$DE$151:$DG$151,0)),0)+IFERROR(INDEX('Hoja de Trabajo para listado'!$CD$155:$DC$1048576,MATCH($A202,'Hoja de Trabajo para listado'!$CD$155:$CD$1048576,0),MATCH((CUADRO!P$5&amp;$E202),'Hoja de Trabajo para listado'!$CD$151:$DC$151,0)),0)</f>
        <v>0</v>
      </c>
      <c r="Q202" s="314">
        <f ca="1">+IFERROR(INDEX('Hoja de Trabajo para listado'!$A$155:$Z$1048576,MATCH($A202,'Hoja de Trabajo para listado'!$A$155:$A$1048576,0),MATCH((CUADRO!Q$5&amp;$E202),'Hoja de Trabajo para listado'!$A$151:$Z$151,0)),0)+IFERROR(INDEX('Hoja de Trabajo para listado'!$AB$155:$BA$1048576,MATCH($A202,'Hoja de Trabajo para listado'!$AB$155:$AB$1048576,0),MATCH((CUADRO!Q$5&amp;$E202),'Hoja de Trabajo para listado'!$AB$151:$BA$151,0)),0)+IFERROR(INDEX('Hoja de Trabajo para listado'!$BC$155:$CB$1048576,MATCH($A202,'Hoja de Trabajo para listado'!$BC$155:$BC$1048576,0),MATCH((CUADRO!Q$5&amp;$E202),'Hoja de Trabajo para listado'!$BC$151:$CB$151,0)),0)+IFERROR(INDEX('Hoja de Trabajo para listado'!$DE$153:$DG$274,MATCH($A202,'Hoja de Trabajo para listado'!$DE$153:$DE$1048576,0),MATCH((CUADRO!Q$5&amp;$E202),'Hoja de Trabajo para listado'!$DE$151:$DG$151,0)),0)+IFERROR(INDEX('Hoja de Trabajo para listado'!$CD$155:$DC$1048576,MATCH($A202,'Hoja de Trabajo para listado'!$CD$155:$CD$1048576,0),MATCH((CUADRO!Q$5&amp;$E202),'Hoja de Trabajo para listado'!$CD$151:$DC$151,0)),0)</f>
        <v>0</v>
      </c>
      <c r="R202" s="314">
        <f t="shared" ca="1" si="6"/>
        <v>0</v>
      </c>
      <c r="S202" s="345"/>
      <c r="T202" s="314">
        <f ca="1">+T203</f>
        <v>0</v>
      </c>
      <c r="U202" s="313">
        <f t="shared" si="7"/>
        <v>1</v>
      </c>
      <c r="V202" s="319" t="str">
        <f>+VLOOKUP(A202,bd_lista!$A$3:$E$593,5,FALSE)</f>
        <v>Gobiernos Autonomos Municipales</v>
      </c>
      <c r="W202" s="425" t="str">
        <f>+V202</f>
        <v>Gobiernos Autonomos Municipales</v>
      </c>
    </row>
    <row r="203" spans="1:23" ht="15" hidden="1" customHeight="1">
      <c r="A203" s="323">
        <v>1207</v>
      </c>
      <c r="B203" s="428"/>
      <c r="C203" s="319" t="str">
        <f>+VLOOKUP(A203,bd_lista!$A$3:$C$593,3,FALSE)</f>
        <v>Gobierno Autónomo Municipal de Guaqui</v>
      </c>
      <c r="D203" s="430"/>
      <c r="E203" s="347" t="s">
        <v>1419</v>
      </c>
      <c r="F203" s="316">
        <f ca="1">+IFERROR(INDEX('Hoja de Trabajo para listado'!$A$155:$Z$1048576,MATCH($A203,'Hoja de Trabajo para listado'!$A$155:$A$1048576,0),MATCH((CUADRO!F$5&amp;$E203),'Hoja de Trabajo para listado'!$A$151:$Z$151,0)),0)+IFERROR(INDEX('Hoja de Trabajo para listado'!$AB$155:$BA$1048576,MATCH($A203,'Hoja de Trabajo para listado'!$AB$155:$AB$1048576,0),MATCH((CUADRO!F$5&amp;$E203),'Hoja de Trabajo para listado'!$AB$151:$BA$151,0)),0)+IFERROR(INDEX('Hoja de Trabajo para listado'!$BC$155:$CB$1048576,MATCH($A203,'Hoja de Trabajo para listado'!$BC$155:$BC$1048576,0),MATCH((CUADRO!F$5&amp;$E203),'Hoja de Trabajo para listado'!$BC$151:$CB$151,0)),0)+IFERROR(INDEX('Hoja de Trabajo para listado'!$DE$153:$DG$274,MATCH($A203,'Hoja de Trabajo para listado'!$DE$153:$DE$1048576,0),MATCH((CUADRO!F$5&amp;$E203),'Hoja de Trabajo para listado'!$DE$151:$DG$151,0)),0)+IFERROR(INDEX('Hoja de Trabajo para listado'!$CD$155:$DC$1048576,MATCH($A203,'Hoja de Trabajo para listado'!$CD$155:$CD$1048576,0),MATCH((CUADRO!F$5&amp;$E203),'Hoja de Trabajo para listado'!$CD$151:$DC$151,0)),0)</f>
        <v>0</v>
      </c>
      <c r="G203" s="316">
        <f ca="1">+IFERROR(INDEX('Hoja de Trabajo para listado'!$A$155:$Z$1048576,MATCH($A203,'Hoja de Trabajo para listado'!$A$155:$A$1048576,0),MATCH((CUADRO!G$5&amp;$E203),'Hoja de Trabajo para listado'!$A$151:$Z$151,0)),0)+IFERROR(INDEX('Hoja de Trabajo para listado'!$AB$155:$BA$1048576,MATCH($A203,'Hoja de Trabajo para listado'!$AB$155:$AB$1048576,0),MATCH((CUADRO!G$5&amp;$E203),'Hoja de Trabajo para listado'!$AB$151:$BA$151,0)),0)+IFERROR(INDEX('Hoja de Trabajo para listado'!$BC$155:$CB$1048576,MATCH($A203,'Hoja de Trabajo para listado'!$BC$155:$BC$1048576,0),MATCH((CUADRO!G$5&amp;$E203),'Hoja de Trabajo para listado'!$BC$151:$CB$151,0)),0)+IFERROR(INDEX('Hoja de Trabajo para listado'!$DE$153:$DG$274,MATCH($A203,'Hoja de Trabajo para listado'!$DE$153:$DE$1048576,0),MATCH((CUADRO!G$5&amp;$E203),'Hoja de Trabajo para listado'!$DE$151:$DG$151,0)),0)+IFERROR(INDEX('Hoja de Trabajo para listado'!$CD$155:$DC$1048576,MATCH($A203,'Hoja de Trabajo para listado'!$CD$155:$CD$1048576,0),MATCH((CUADRO!G$5&amp;$E203),'Hoja de Trabajo para listado'!$CD$151:$DC$151,0)),0)</f>
        <v>0</v>
      </c>
      <c r="H203" s="316">
        <f ca="1">+IFERROR(INDEX('Hoja de Trabajo para listado'!$A$155:$Z$1048576,MATCH($A203,'Hoja de Trabajo para listado'!$A$155:$A$1048576,0),MATCH((CUADRO!H$5&amp;$E203),'Hoja de Trabajo para listado'!$A$151:$Z$151,0)),0)+IFERROR(INDEX('Hoja de Trabajo para listado'!$AB$155:$BA$1048576,MATCH($A203,'Hoja de Trabajo para listado'!$AB$155:$AB$1048576,0),MATCH((CUADRO!H$5&amp;$E203),'Hoja de Trabajo para listado'!$AB$151:$BA$151,0)),0)+IFERROR(INDEX('Hoja de Trabajo para listado'!$BC$155:$CB$1048576,MATCH($A203,'Hoja de Trabajo para listado'!$BC$155:$BC$1048576,0),MATCH((CUADRO!H$5&amp;$E203),'Hoja de Trabajo para listado'!$BC$151:$CB$151,0)),0)+IFERROR(INDEX('Hoja de Trabajo para listado'!$DE$153:$DG$274,MATCH($A203,'Hoja de Trabajo para listado'!$DE$153:$DE$1048576,0),MATCH((CUADRO!H$5&amp;$E203),'Hoja de Trabajo para listado'!$DE$151:$DG$151,0)),0)+IFERROR(INDEX('Hoja de Trabajo para listado'!$CD$155:$DC$1048576,MATCH($A203,'Hoja de Trabajo para listado'!$CD$155:$CD$1048576,0),MATCH((CUADRO!H$5&amp;$E203),'Hoja de Trabajo para listado'!$CD$151:$DC$151,0)),0)</f>
        <v>0</v>
      </c>
      <c r="I203" s="316">
        <f ca="1">+IFERROR(INDEX('Hoja de Trabajo para listado'!$A$155:$Z$1048576,MATCH($A203,'Hoja de Trabajo para listado'!$A$155:$A$1048576,0),MATCH((CUADRO!I$5&amp;$E203),'Hoja de Trabajo para listado'!$A$151:$Z$151,0)),0)+IFERROR(INDEX('Hoja de Trabajo para listado'!$AB$155:$BA$1048576,MATCH($A203,'Hoja de Trabajo para listado'!$AB$155:$AB$1048576,0),MATCH((CUADRO!I$5&amp;$E203),'Hoja de Trabajo para listado'!$AB$151:$BA$151,0)),0)+IFERROR(INDEX('Hoja de Trabajo para listado'!$BC$155:$CB$1048576,MATCH($A203,'Hoja de Trabajo para listado'!$BC$155:$BC$1048576,0),MATCH((CUADRO!I$5&amp;$E203),'Hoja de Trabajo para listado'!$BC$151:$CB$151,0)),0)+IFERROR(INDEX('Hoja de Trabajo para listado'!$DE$153:$DG$274,MATCH($A203,'Hoja de Trabajo para listado'!$DE$153:$DE$1048576,0),MATCH((CUADRO!I$5&amp;$E203),'Hoja de Trabajo para listado'!$DE$151:$DG$151,0)),0)+IFERROR(INDEX('Hoja de Trabajo para listado'!$CD$155:$DC$1048576,MATCH($A203,'Hoja de Trabajo para listado'!$CD$155:$CD$1048576,0),MATCH((CUADRO!I$5&amp;$E203),'Hoja de Trabajo para listado'!$CD$151:$DC$151,0)),0)</f>
        <v>0</v>
      </c>
      <c r="J203" s="316">
        <f ca="1">+IFERROR(INDEX('Hoja de Trabajo para listado'!$A$155:$Z$1048576,MATCH($A203,'Hoja de Trabajo para listado'!$A$155:$A$1048576,0),MATCH((CUADRO!J$5&amp;$E203),'Hoja de Trabajo para listado'!$A$151:$Z$151,0)),0)+IFERROR(INDEX('Hoja de Trabajo para listado'!$AB$155:$BA$1048576,MATCH($A203,'Hoja de Trabajo para listado'!$AB$155:$AB$1048576,0),MATCH((CUADRO!J$5&amp;$E203),'Hoja de Trabajo para listado'!$AB$151:$BA$151,0)),0)+IFERROR(INDEX('Hoja de Trabajo para listado'!$BC$155:$CB$1048576,MATCH($A203,'Hoja de Trabajo para listado'!$BC$155:$BC$1048576,0),MATCH((CUADRO!J$5&amp;$E203),'Hoja de Trabajo para listado'!$BC$151:$CB$151,0)),0)+IFERROR(INDEX('Hoja de Trabajo para listado'!$DE$153:$DG$274,MATCH($A203,'Hoja de Trabajo para listado'!$DE$153:$DE$1048576,0),MATCH((CUADRO!J$5&amp;$E203),'Hoja de Trabajo para listado'!$DE$151:$DG$151,0)),0)+IFERROR(INDEX('Hoja de Trabajo para listado'!$CD$155:$DC$1048576,MATCH($A203,'Hoja de Trabajo para listado'!$CD$155:$CD$1048576,0),MATCH((CUADRO!J$5&amp;$E203),'Hoja de Trabajo para listado'!$CD$151:$DC$151,0)),0)</f>
        <v>0</v>
      </c>
      <c r="K203" s="316">
        <f ca="1">+IFERROR(INDEX('Hoja de Trabajo para listado'!$A$155:$Z$1048576,MATCH($A203,'Hoja de Trabajo para listado'!$A$155:$A$1048576,0),MATCH((CUADRO!K$5&amp;$E203),'Hoja de Trabajo para listado'!$A$151:$Z$151,0)),0)+IFERROR(INDEX('Hoja de Trabajo para listado'!$AB$155:$BA$1048576,MATCH($A203,'Hoja de Trabajo para listado'!$AB$155:$AB$1048576,0),MATCH((CUADRO!K$5&amp;$E203),'Hoja de Trabajo para listado'!$AB$151:$BA$151,0)),0)+IFERROR(INDEX('Hoja de Trabajo para listado'!$BC$155:$CB$1048576,MATCH($A203,'Hoja de Trabajo para listado'!$BC$155:$BC$1048576,0),MATCH((CUADRO!K$5&amp;$E203),'Hoja de Trabajo para listado'!$BC$151:$CB$151,0)),0)+IFERROR(INDEX('Hoja de Trabajo para listado'!$DE$153:$DG$274,MATCH($A203,'Hoja de Trabajo para listado'!$DE$153:$DE$1048576,0),MATCH((CUADRO!K$5&amp;$E203),'Hoja de Trabajo para listado'!$DE$151:$DG$151,0)),0)+IFERROR(INDEX('Hoja de Trabajo para listado'!$CD$155:$DC$1048576,MATCH($A203,'Hoja de Trabajo para listado'!$CD$155:$CD$1048576,0),MATCH((CUADRO!K$5&amp;$E203),'Hoja de Trabajo para listado'!$CD$151:$DC$151,0)),0)</f>
        <v>0</v>
      </c>
      <c r="L203" s="316">
        <f ca="1">+IFERROR(INDEX('Hoja de Trabajo para listado'!$A$155:$Z$1048576,MATCH($A203,'Hoja de Trabajo para listado'!$A$155:$A$1048576,0),MATCH((CUADRO!L$5&amp;$E203),'Hoja de Trabajo para listado'!$A$151:$Z$151,0)),0)+IFERROR(INDEX('Hoja de Trabajo para listado'!$AB$155:$BA$1048576,MATCH($A203,'Hoja de Trabajo para listado'!$AB$155:$AB$1048576,0),MATCH((CUADRO!L$5&amp;$E203),'Hoja de Trabajo para listado'!$AB$151:$BA$151,0)),0)+IFERROR(INDEX('Hoja de Trabajo para listado'!$BC$155:$CB$1048576,MATCH($A203,'Hoja de Trabajo para listado'!$BC$155:$BC$1048576,0),MATCH((CUADRO!L$5&amp;$E203),'Hoja de Trabajo para listado'!$BC$151:$CB$151,0)),0)+IFERROR(INDEX('Hoja de Trabajo para listado'!$DE$153:$DG$274,MATCH($A203,'Hoja de Trabajo para listado'!$DE$153:$DE$1048576,0),MATCH((CUADRO!L$5&amp;$E203),'Hoja de Trabajo para listado'!$DE$151:$DG$151,0)),0)+IFERROR(INDEX('Hoja de Trabajo para listado'!$CD$155:$DC$1048576,MATCH($A203,'Hoja de Trabajo para listado'!$CD$155:$CD$1048576,0),MATCH((CUADRO!L$5&amp;$E203),'Hoja de Trabajo para listado'!$CD$151:$DC$151,0)),0)</f>
        <v>0</v>
      </c>
      <c r="M203" s="316">
        <f ca="1">+IFERROR(INDEX('Hoja de Trabajo para listado'!$A$155:$Z$1048576,MATCH($A203,'Hoja de Trabajo para listado'!$A$155:$A$1048576,0),MATCH((CUADRO!M$5&amp;$E203),'Hoja de Trabajo para listado'!$A$151:$Z$151,0)),0)+IFERROR(INDEX('Hoja de Trabajo para listado'!$AB$155:$BA$1048576,MATCH($A203,'Hoja de Trabajo para listado'!$AB$155:$AB$1048576,0),MATCH((CUADRO!M$5&amp;$E203),'Hoja de Trabajo para listado'!$AB$151:$BA$151,0)),0)+IFERROR(INDEX('Hoja de Trabajo para listado'!$BC$155:$CB$1048576,MATCH($A203,'Hoja de Trabajo para listado'!$BC$155:$BC$1048576,0),MATCH((CUADRO!M$5&amp;$E203),'Hoja de Trabajo para listado'!$BC$151:$CB$151,0)),0)+IFERROR(INDEX('Hoja de Trabajo para listado'!$DE$153:$DG$274,MATCH($A203,'Hoja de Trabajo para listado'!$DE$153:$DE$1048576,0),MATCH((CUADRO!M$5&amp;$E203),'Hoja de Trabajo para listado'!$DE$151:$DG$151,0)),0)+IFERROR(INDEX('Hoja de Trabajo para listado'!$CD$155:$DC$1048576,MATCH($A203,'Hoja de Trabajo para listado'!$CD$155:$CD$1048576,0),MATCH((CUADRO!M$5&amp;$E203),'Hoja de Trabajo para listado'!$CD$151:$DC$151,0)),0)</f>
        <v>0</v>
      </c>
      <c r="N203" s="316">
        <f ca="1">+IFERROR(INDEX('Hoja de Trabajo para listado'!$A$155:$Z$1048576,MATCH($A203,'Hoja de Trabajo para listado'!$A$155:$A$1048576,0),MATCH((CUADRO!N$5&amp;$E203),'Hoja de Trabajo para listado'!$A$151:$Z$151,0)),0)+IFERROR(INDEX('Hoja de Trabajo para listado'!$AB$155:$BA$1048576,MATCH($A203,'Hoja de Trabajo para listado'!$AB$155:$AB$1048576,0),MATCH((CUADRO!N$5&amp;$E203),'Hoja de Trabajo para listado'!$AB$151:$BA$151,0)),0)+IFERROR(INDEX('Hoja de Trabajo para listado'!$BC$155:$CB$1048576,MATCH($A203,'Hoja de Trabajo para listado'!$BC$155:$BC$1048576,0),MATCH((CUADRO!N$5&amp;$E203),'Hoja de Trabajo para listado'!$BC$151:$CB$151,0)),0)+IFERROR(INDEX('Hoja de Trabajo para listado'!$DE$153:$DG$274,MATCH($A203,'Hoja de Trabajo para listado'!$DE$153:$DE$1048576,0),MATCH((CUADRO!N$5&amp;$E203),'Hoja de Trabajo para listado'!$DE$151:$DG$151,0)),0)+IFERROR(INDEX('Hoja de Trabajo para listado'!$CD$155:$DC$1048576,MATCH($A203,'Hoja de Trabajo para listado'!$CD$155:$CD$1048576,0),MATCH((CUADRO!N$5&amp;$E203),'Hoja de Trabajo para listado'!$CD$151:$DC$151,0)),0)</f>
        <v>0</v>
      </c>
      <c r="O203" s="316">
        <f ca="1">+IFERROR(INDEX('Hoja de Trabajo para listado'!$A$155:$Z$1048576,MATCH($A203,'Hoja de Trabajo para listado'!$A$155:$A$1048576,0),MATCH((CUADRO!O$5&amp;$E203),'Hoja de Trabajo para listado'!$A$151:$Z$151,0)),0)+IFERROR(INDEX('Hoja de Trabajo para listado'!$AB$155:$BA$1048576,MATCH($A203,'Hoja de Trabajo para listado'!$AB$155:$AB$1048576,0),MATCH((CUADRO!O$5&amp;$E203),'Hoja de Trabajo para listado'!$AB$151:$BA$151,0)),0)+IFERROR(INDEX('Hoja de Trabajo para listado'!$BC$155:$CB$1048576,MATCH($A203,'Hoja de Trabajo para listado'!$BC$155:$BC$1048576,0),MATCH((CUADRO!O$5&amp;$E203),'Hoja de Trabajo para listado'!$BC$151:$CB$151,0)),0)+IFERROR(INDEX('Hoja de Trabajo para listado'!$DE$153:$DG$274,MATCH($A203,'Hoja de Trabajo para listado'!$DE$153:$DE$1048576,0),MATCH((CUADRO!O$5&amp;$E203),'Hoja de Trabajo para listado'!$DE$151:$DG$151,0)),0)+IFERROR(INDEX('Hoja de Trabajo para listado'!$CD$155:$DC$1048576,MATCH($A203,'Hoja de Trabajo para listado'!$CD$155:$CD$1048576,0),MATCH((CUADRO!O$5&amp;$E203),'Hoja de Trabajo para listado'!$CD$151:$DC$151,0)),0)</f>
        <v>0</v>
      </c>
      <c r="P203" s="316">
        <f ca="1">+IFERROR(INDEX('Hoja de Trabajo para listado'!$A$155:$Z$1048576,MATCH($A203,'Hoja de Trabajo para listado'!$A$155:$A$1048576,0),MATCH((CUADRO!P$5&amp;$E203),'Hoja de Trabajo para listado'!$A$151:$Z$151,0)),0)+IFERROR(INDEX('Hoja de Trabajo para listado'!$AB$155:$BA$1048576,MATCH($A203,'Hoja de Trabajo para listado'!$AB$155:$AB$1048576,0),MATCH((CUADRO!P$5&amp;$E203),'Hoja de Trabajo para listado'!$AB$151:$BA$151,0)),0)+IFERROR(INDEX('Hoja de Trabajo para listado'!$BC$155:$CB$1048576,MATCH($A203,'Hoja de Trabajo para listado'!$BC$155:$BC$1048576,0),MATCH((CUADRO!P$5&amp;$E203),'Hoja de Trabajo para listado'!$BC$151:$CB$151,0)),0)+IFERROR(INDEX('Hoja de Trabajo para listado'!$DE$153:$DG$274,MATCH($A203,'Hoja de Trabajo para listado'!$DE$153:$DE$1048576,0),MATCH((CUADRO!P$5&amp;$E203),'Hoja de Trabajo para listado'!$DE$151:$DG$151,0)),0)+IFERROR(INDEX('Hoja de Trabajo para listado'!$CD$155:$DC$1048576,MATCH($A203,'Hoja de Trabajo para listado'!$CD$155:$CD$1048576,0),MATCH((CUADRO!P$5&amp;$E203),'Hoja de Trabajo para listado'!$CD$151:$DC$151,0)),0)</f>
        <v>0</v>
      </c>
      <c r="Q203" s="316">
        <f ca="1">+IFERROR(INDEX('Hoja de Trabajo para listado'!$A$155:$Z$1048576,MATCH($A203,'Hoja de Trabajo para listado'!$A$155:$A$1048576,0),MATCH((CUADRO!Q$5&amp;$E203),'Hoja de Trabajo para listado'!$A$151:$Z$151,0)),0)+IFERROR(INDEX('Hoja de Trabajo para listado'!$AB$155:$BA$1048576,MATCH($A203,'Hoja de Trabajo para listado'!$AB$155:$AB$1048576,0),MATCH((CUADRO!Q$5&amp;$E203),'Hoja de Trabajo para listado'!$AB$151:$BA$151,0)),0)+IFERROR(INDEX('Hoja de Trabajo para listado'!$BC$155:$CB$1048576,MATCH($A203,'Hoja de Trabajo para listado'!$BC$155:$BC$1048576,0),MATCH((CUADRO!Q$5&amp;$E203),'Hoja de Trabajo para listado'!$BC$151:$CB$151,0)),0)+IFERROR(INDEX('Hoja de Trabajo para listado'!$DE$153:$DG$274,MATCH($A203,'Hoja de Trabajo para listado'!$DE$153:$DE$1048576,0),MATCH((CUADRO!Q$5&amp;$E203),'Hoja de Trabajo para listado'!$DE$151:$DG$151,0)),0)+IFERROR(INDEX('Hoja de Trabajo para listado'!$CD$155:$DC$1048576,MATCH($A203,'Hoja de Trabajo para listado'!$CD$155:$CD$1048576,0),MATCH((CUADRO!Q$5&amp;$E203),'Hoja de Trabajo para listado'!$CD$151:$DC$151,0)),0)</f>
        <v>0</v>
      </c>
      <c r="R203" s="316">
        <f t="shared" ca="1" si="6"/>
        <v>0</v>
      </c>
      <c r="S203" s="344">
        <f ca="1">+R202+R203</f>
        <v>0</v>
      </c>
      <c r="T203" s="316">
        <f ca="1">+S203</f>
        <v>0</v>
      </c>
      <c r="U203" s="315">
        <f t="shared" si="7"/>
        <v>2</v>
      </c>
      <c r="V203" s="319" t="str">
        <f>+VLOOKUP(A203,bd_lista!$A$3:$E$593,5,FALSE)</f>
        <v>Gobiernos Autonomos Municipales</v>
      </c>
      <c r="W203" s="426"/>
    </row>
    <row r="204" spans="1:23" ht="15" hidden="1" customHeight="1">
      <c r="A204" s="325">
        <v>1208</v>
      </c>
      <c r="B204" s="427">
        <f>+A204</f>
        <v>1208</v>
      </c>
      <c r="C204" s="318" t="str">
        <f>+VLOOKUP(A204,bd_lista!$A$3:$C$593,3,FALSE)</f>
        <v>Gobierno Autónomo Municipal de Tiahuanacu</v>
      </c>
      <c r="D204" s="429" t="str">
        <f>+C204</f>
        <v>Gobierno Autónomo Municipal de Tiahuanacu</v>
      </c>
      <c r="E204" s="346" t="s">
        <v>1418</v>
      </c>
      <c r="F204" s="314">
        <f ca="1">+IFERROR(INDEX('Hoja de Trabajo para listado'!$A$155:$Z$1048576,MATCH($A204,'Hoja de Trabajo para listado'!$A$155:$A$1048576,0),MATCH((CUADRO!F$5&amp;$E204),'Hoja de Trabajo para listado'!$A$151:$Z$151,0)),0)+IFERROR(INDEX('Hoja de Trabajo para listado'!$AB$155:$BA$1048576,MATCH($A204,'Hoja de Trabajo para listado'!$AB$155:$AB$1048576,0),MATCH((CUADRO!F$5&amp;$E204),'Hoja de Trabajo para listado'!$AB$151:$BA$151,0)),0)+IFERROR(INDEX('Hoja de Trabajo para listado'!$BC$155:$CB$1048576,MATCH($A204,'Hoja de Trabajo para listado'!$BC$155:$BC$1048576,0),MATCH((CUADRO!F$5&amp;$E204),'Hoja de Trabajo para listado'!$BC$151:$CB$151,0)),0)+IFERROR(INDEX('Hoja de Trabajo para listado'!$DE$153:$DG$274,MATCH($A204,'Hoja de Trabajo para listado'!$DE$153:$DE$1048576,0),MATCH((CUADRO!F$5&amp;$E204),'Hoja de Trabajo para listado'!$DE$151:$DG$151,0)),0)+IFERROR(INDEX('Hoja de Trabajo para listado'!$CD$155:$DC$1048576,MATCH($A204,'Hoja de Trabajo para listado'!$CD$155:$CD$1048576,0),MATCH((CUADRO!F$5&amp;$E204),'Hoja de Trabajo para listado'!$CD$151:$DC$151,0)),0)</f>
        <v>0</v>
      </c>
      <c r="G204" s="314">
        <f ca="1">+IFERROR(INDEX('Hoja de Trabajo para listado'!$A$155:$Z$1048576,MATCH($A204,'Hoja de Trabajo para listado'!$A$155:$A$1048576,0),MATCH((CUADRO!G$5&amp;$E204),'Hoja de Trabajo para listado'!$A$151:$Z$151,0)),0)+IFERROR(INDEX('Hoja de Trabajo para listado'!$AB$155:$BA$1048576,MATCH($A204,'Hoja de Trabajo para listado'!$AB$155:$AB$1048576,0),MATCH((CUADRO!G$5&amp;$E204),'Hoja de Trabajo para listado'!$AB$151:$BA$151,0)),0)+IFERROR(INDEX('Hoja de Trabajo para listado'!$BC$155:$CB$1048576,MATCH($A204,'Hoja de Trabajo para listado'!$BC$155:$BC$1048576,0),MATCH((CUADRO!G$5&amp;$E204),'Hoja de Trabajo para listado'!$BC$151:$CB$151,0)),0)+IFERROR(INDEX('Hoja de Trabajo para listado'!$DE$153:$DG$274,MATCH($A204,'Hoja de Trabajo para listado'!$DE$153:$DE$1048576,0),MATCH((CUADRO!G$5&amp;$E204),'Hoja de Trabajo para listado'!$DE$151:$DG$151,0)),0)+IFERROR(INDEX('Hoja de Trabajo para listado'!$CD$155:$DC$1048576,MATCH($A204,'Hoja de Trabajo para listado'!$CD$155:$CD$1048576,0),MATCH((CUADRO!G$5&amp;$E204),'Hoja de Trabajo para listado'!$CD$151:$DC$151,0)),0)</f>
        <v>0</v>
      </c>
      <c r="H204" s="314">
        <f ca="1">+IFERROR(INDEX('Hoja de Trabajo para listado'!$A$155:$Z$1048576,MATCH($A204,'Hoja de Trabajo para listado'!$A$155:$A$1048576,0),MATCH((CUADRO!H$5&amp;$E204),'Hoja de Trabajo para listado'!$A$151:$Z$151,0)),0)+IFERROR(INDEX('Hoja de Trabajo para listado'!$AB$155:$BA$1048576,MATCH($A204,'Hoja de Trabajo para listado'!$AB$155:$AB$1048576,0),MATCH((CUADRO!H$5&amp;$E204),'Hoja de Trabajo para listado'!$AB$151:$BA$151,0)),0)+IFERROR(INDEX('Hoja de Trabajo para listado'!$BC$155:$CB$1048576,MATCH($A204,'Hoja de Trabajo para listado'!$BC$155:$BC$1048576,0),MATCH((CUADRO!H$5&amp;$E204),'Hoja de Trabajo para listado'!$BC$151:$CB$151,0)),0)+IFERROR(INDEX('Hoja de Trabajo para listado'!$DE$153:$DG$274,MATCH($A204,'Hoja de Trabajo para listado'!$DE$153:$DE$1048576,0),MATCH((CUADRO!H$5&amp;$E204),'Hoja de Trabajo para listado'!$DE$151:$DG$151,0)),0)+IFERROR(INDEX('Hoja de Trabajo para listado'!$CD$155:$DC$1048576,MATCH($A204,'Hoja de Trabajo para listado'!$CD$155:$CD$1048576,0),MATCH((CUADRO!H$5&amp;$E204),'Hoja de Trabajo para listado'!$CD$151:$DC$151,0)),0)</f>
        <v>0</v>
      </c>
      <c r="I204" s="314">
        <f ca="1">+IFERROR(INDEX('Hoja de Trabajo para listado'!$A$155:$Z$1048576,MATCH($A204,'Hoja de Trabajo para listado'!$A$155:$A$1048576,0),MATCH((CUADRO!I$5&amp;$E204),'Hoja de Trabajo para listado'!$A$151:$Z$151,0)),0)+IFERROR(INDEX('Hoja de Trabajo para listado'!$AB$155:$BA$1048576,MATCH($A204,'Hoja de Trabajo para listado'!$AB$155:$AB$1048576,0),MATCH((CUADRO!I$5&amp;$E204),'Hoja de Trabajo para listado'!$AB$151:$BA$151,0)),0)+IFERROR(INDEX('Hoja de Trabajo para listado'!$BC$155:$CB$1048576,MATCH($A204,'Hoja de Trabajo para listado'!$BC$155:$BC$1048576,0),MATCH((CUADRO!I$5&amp;$E204),'Hoja de Trabajo para listado'!$BC$151:$CB$151,0)),0)+IFERROR(INDEX('Hoja de Trabajo para listado'!$DE$153:$DG$274,MATCH($A204,'Hoja de Trabajo para listado'!$DE$153:$DE$1048576,0),MATCH((CUADRO!I$5&amp;$E204),'Hoja de Trabajo para listado'!$DE$151:$DG$151,0)),0)+IFERROR(INDEX('Hoja de Trabajo para listado'!$CD$155:$DC$1048576,MATCH($A204,'Hoja de Trabajo para listado'!$CD$155:$CD$1048576,0),MATCH((CUADRO!I$5&amp;$E204),'Hoja de Trabajo para listado'!$CD$151:$DC$151,0)),0)</f>
        <v>0</v>
      </c>
      <c r="J204" s="314">
        <f ca="1">+IFERROR(INDEX('Hoja de Trabajo para listado'!$A$155:$Z$1048576,MATCH($A204,'Hoja de Trabajo para listado'!$A$155:$A$1048576,0),MATCH((CUADRO!J$5&amp;$E204),'Hoja de Trabajo para listado'!$A$151:$Z$151,0)),0)+IFERROR(INDEX('Hoja de Trabajo para listado'!$AB$155:$BA$1048576,MATCH($A204,'Hoja de Trabajo para listado'!$AB$155:$AB$1048576,0),MATCH((CUADRO!J$5&amp;$E204),'Hoja de Trabajo para listado'!$AB$151:$BA$151,0)),0)+IFERROR(INDEX('Hoja de Trabajo para listado'!$BC$155:$CB$1048576,MATCH($A204,'Hoja de Trabajo para listado'!$BC$155:$BC$1048576,0),MATCH((CUADRO!J$5&amp;$E204),'Hoja de Trabajo para listado'!$BC$151:$CB$151,0)),0)+IFERROR(INDEX('Hoja de Trabajo para listado'!$DE$153:$DG$274,MATCH($A204,'Hoja de Trabajo para listado'!$DE$153:$DE$1048576,0),MATCH((CUADRO!J$5&amp;$E204),'Hoja de Trabajo para listado'!$DE$151:$DG$151,0)),0)+IFERROR(INDEX('Hoja de Trabajo para listado'!$CD$155:$DC$1048576,MATCH($A204,'Hoja de Trabajo para listado'!$CD$155:$CD$1048576,0),MATCH((CUADRO!J$5&amp;$E204),'Hoja de Trabajo para listado'!$CD$151:$DC$151,0)),0)</f>
        <v>0</v>
      </c>
      <c r="K204" s="314">
        <f ca="1">+IFERROR(INDEX('Hoja de Trabajo para listado'!$A$155:$Z$1048576,MATCH($A204,'Hoja de Trabajo para listado'!$A$155:$A$1048576,0),MATCH((CUADRO!K$5&amp;$E204),'Hoja de Trabajo para listado'!$A$151:$Z$151,0)),0)+IFERROR(INDEX('Hoja de Trabajo para listado'!$AB$155:$BA$1048576,MATCH($A204,'Hoja de Trabajo para listado'!$AB$155:$AB$1048576,0),MATCH((CUADRO!K$5&amp;$E204),'Hoja de Trabajo para listado'!$AB$151:$BA$151,0)),0)+IFERROR(INDEX('Hoja de Trabajo para listado'!$BC$155:$CB$1048576,MATCH($A204,'Hoja de Trabajo para listado'!$BC$155:$BC$1048576,0),MATCH((CUADRO!K$5&amp;$E204),'Hoja de Trabajo para listado'!$BC$151:$CB$151,0)),0)+IFERROR(INDEX('Hoja de Trabajo para listado'!$DE$153:$DG$274,MATCH($A204,'Hoja de Trabajo para listado'!$DE$153:$DE$1048576,0),MATCH((CUADRO!K$5&amp;$E204),'Hoja de Trabajo para listado'!$DE$151:$DG$151,0)),0)+IFERROR(INDEX('Hoja de Trabajo para listado'!$CD$155:$DC$1048576,MATCH($A204,'Hoja de Trabajo para listado'!$CD$155:$CD$1048576,0),MATCH((CUADRO!K$5&amp;$E204),'Hoja de Trabajo para listado'!$CD$151:$DC$151,0)),0)</f>
        <v>0</v>
      </c>
      <c r="L204" s="314">
        <f ca="1">+IFERROR(INDEX('Hoja de Trabajo para listado'!$A$155:$Z$1048576,MATCH($A204,'Hoja de Trabajo para listado'!$A$155:$A$1048576,0),MATCH((CUADRO!L$5&amp;$E204),'Hoja de Trabajo para listado'!$A$151:$Z$151,0)),0)+IFERROR(INDEX('Hoja de Trabajo para listado'!$AB$155:$BA$1048576,MATCH($A204,'Hoja de Trabajo para listado'!$AB$155:$AB$1048576,0),MATCH((CUADRO!L$5&amp;$E204),'Hoja de Trabajo para listado'!$AB$151:$BA$151,0)),0)+IFERROR(INDEX('Hoja de Trabajo para listado'!$BC$155:$CB$1048576,MATCH($A204,'Hoja de Trabajo para listado'!$BC$155:$BC$1048576,0),MATCH((CUADRO!L$5&amp;$E204),'Hoja de Trabajo para listado'!$BC$151:$CB$151,0)),0)+IFERROR(INDEX('Hoja de Trabajo para listado'!$DE$153:$DG$274,MATCH($A204,'Hoja de Trabajo para listado'!$DE$153:$DE$1048576,0),MATCH((CUADRO!L$5&amp;$E204),'Hoja de Trabajo para listado'!$DE$151:$DG$151,0)),0)+IFERROR(INDEX('Hoja de Trabajo para listado'!$CD$155:$DC$1048576,MATCH($A204,'Hoja de Trabajo para listado'!$CD$155:$CD$1048576,0),MATCH((CUADRO!L$5&amp;$E204),'Hoja de Trabajo para listado'!$CD$151:$DC$151,0)),0)</f>
        <v>0</v>
      </c>
      <c r="M204" s="314">
        <f ca="1">+IFERROR(INDEX('Hoja de Trabajo para listado'!$A$155:$Z$1048576,MATCH($A204,'Hoja de Trabajo para listado'!$A$155:$A$1048576,0),MATCH((CUADRO!M$5&amp;$E204),'Hoja de Trabajo para listado'!$A$151:$Z$151,0)),0)+IFERROR(INDEX('Hoja de Trabajo para listado'!$AB$155:$BA$1048576,MATCH($A204,'Hoja de Trabajo para listado'!$AB$155:$AB$1048576,0),MATCH((CUADRO!M$5&amp;$E204),'Hoja de Trabajo para listado'!$AB$151:$BA$151,0)),0)+IFERROR(INDEX('Hoja de Trabajo para listado'!$BC$155:$CB$1048576,MATCH($A204,'Hoja de Trabajo para listado'!$BC$155:$BC$1048576,0),MATCH((CUADRO!M$5&amp;$E204),'Hoja de Trabajo para listado'!$BC$151:$CB$151,0)),0)+IFERROR(INDEX('Hoja de Trabajo para listado'!$DE$153:$DG$274,MATCH($A204,'Hoja de Trabajo para listado'!$DE$153:$DE$1048576,0),MATCH((CUADRO!M$5&amp;$E204),'Hoja de Trabajo para listado'!$DE$151:$DG$151,0)),0)+IFERROR(INDEX('Hoja de Trabajo para listado'!$CD$155:$DC$1048576,MATCH($A204,'Hoja de Trabajo para listado'!$CD$155:$CD$1048576,0),MATCH((CUADRO!M$5&amp;$E204),'Hoja de Trabajo para listado'!$CD$151:$DC$151,0)),0)</f>
        <v>0</v>
      </c>
      <c r="N204" s="314">
        <f ca="1">+IFERROR(INDEX('Hoja de Trabajo para listado'!$A$155:$Z$1048576,MATCH($A204,'Hoja de Trabajo para listado'!$A$155:$A$1048576,0),MATCH((CUADRO!N$5&amp;$E204),'Hoja de Trabajo para listado'!$A$151:$Z$151,0)),0)+IFERROR(INDEX('Hoja de Trabajo para listado'!$AB$155:$BA$1048576,MATCH($A204,'Hoja de Trabajo para listado'!$AB$155:$AB$1048576,0),MATCH((CUADRO!N$5&amp;$E204),'Hoja de Trabajo para listado'!$AB$151:$BA$151,0)),0)+IFERROR(INDEX('Hoja de Trabajo para listado'!$BC$155:$CB$1048576,MATCH($A204,'Hoja de Trabajo para listado'!$BC$155:$BC$1048576,0),MATCH((CUADRO!N$5&amp;$E204),'Hoja de Trabajo para listado'!$BC$151:$CB$151,0)),0)+IFERROR(INDEX('Hoja de Trabajo para listado'!$DE$153:$DG$274,MATCH($A204,'Hoja de Trabajo para listado'!$DE$153:$DE$1048576,0),MATCH((CUADRO!N$5&amp;$E204),'Hoja de Trabajo para listado'!$DE$151:$DG$151,0)),0)+IFERROR(INDEX('Hoja de Trabajo para listado'!$CD$155:$DC$1048576,MATCH($A204,'Hoja de Trabajo para listado'!$CD$155:$CD$1048576,0),MATCH((CUADRO!N$5&amp;$E204),'Hoja de Trabajo para listado'!$CD$151:$DC$151,0)),0)</f>
        <v>0</v>
      </c>
      <c r="O204" s="314">
        <f ca="1">+IFERROR(INDEX('Hoja de Trabajo para listado'!$A$155:$Z$1048576,MATCH($A204,'Hoja de Trabajo para listado'!$A$155:$A$1048576,0),MATCH((CUADRO!O$5&amp;$E204),'Hoja de Trabajo para listado'!$A$151:$Z$151,0)),0)+IFERROR(INDEX('Hoja de Trabajo para listado'!$AB$155:$BA$1048576,MATCH($A204,'Hoja de Trabajo para listado'!$AB$155:$AB$1048576,0),MATCH((CUADRO!O$5&amp;$E204),'Hoja de Trabajo para listado'!$AB$151:$BA$151,0)),0)+IFERROR(INDEX('Hoja de Trabajo para listado'!$BC$155:$CB$1048576,MATCH($A204,'Hoja de Trabajo para listado'!$BC$155:$BC$1048576,0),MATCH((CUADRO!O$5&amp;$E204),'Hoja de Trabajo para listado'!$BC$151:$CB$151,0)),0)+IFERROR(INDEX('Hoja de Trabajo para listado'!$DE$153:$DG$274,MATCH($A204,'Hoja de Trabajo para listado'!$DE$153:$DE$1048576,0),MATCH((CUADRO!O$5&amp;$E204),'Hoja de Trabajo para listado'!$DE$151:$DG$151,0)),0)+IFERROR(INDEX('Hoja de Trabajo para listado'!$CD$155:$DC$1048576,MATCH($A204,'Hoja de Trabajo para listado'!$CD$155:$CD$1048576,0),MATCH((CUADRO!O$5&amp;$E204),'Hoja de Trabajo para listado'!$CD$151:$DC$151,0)),0)</f>
        <v>0</v>
      </c>
      <c r="P204" s="314">
        <f ca="1">+IFERROR(INDEX('Hoja de Trabajo para listado'!$A$155:$Z$1048576,MATCH($A204,'Hoja de Trabajo para listado'!$A$155:$A$1048576,0),MATCH((CUADRO!P$5&amp;$E204),'Hoja de Trabajo para listado'!$A$151:$Z$151,0)),0)+IFERROR(INDEX('Hoja de Trabajo para listado'!$AB$155:$BA$1048576,MATCH($A204,'Hoja de Trabajo para listado'!$AB$155:$AB$1048576,0),MATCH((CUADRO!P$5&amp;$E204),'Hoja de Trabajo para listado'!$AB$151:$BA$151,0)),0)+IFERROR(INDEX('Hoja de Trabajo para listado'!$BC$155:$CB$1048576,MATCH($A204,'Hoja de Trabajo para listado'!$BC$155:$BC$1048576,0),MATCH((CUADRO!P$5&amp;$E204),'Hoja de Trabajo para listado'!$BC$151:$CB$151,0)),0)+IFERROR(INDEX('Hoja de Trabajo para listado'!$DE$153:$DG$274,MATCH($A204,'Hoja de Trabajo para listado'!$DE$153:$DE$1048576,0),MATCH((CUADRO!P$5&amp;$E204),'Hoja de Trabajo para listado'!$DE$151:$DG$151,0)),0)+IFERROR(INDEX('Hoja de Trabajo para listado'!$CD$155:$DC$1048576,MATCH($A204,'Hoja de Trabajo para listado'!$CD$155:$CD$1048576,0),MATCH((CUADRO!P$5&amp;$E204),'Hoja de Trabajo para listado'!$CD$151:$DC$151,0)),0)</f>
        <v>0</v>
      </c>
      <c r="Q204" s="314">
        <f ca="1">+IFERROR(INDEX('Hoja de Trabajo para listado'!$A$155:$Z$1048576,MATCH($A204,'Hoja de Trabajo para listado'!$A$155:$A$1048576,0),MATCH((CUADRO!Q$5&amp;$E204),'Hoja de Trabajo para listado'!$A$151:$Z$151,0)),0)+IFERROR(INDEX('Hoja de Trabajo para listado'!$AB$155:$BA$1048576,MATCH($A204,'Hoja de Trabajo para listado'!$AB$155:$AB$1048576,0),MATCH((CUADRO!Q$5&amp;$E204),'Hoja de Trabajo para listado'!$AB$151:$BA$151,0)),0)+IFERROR(INDEX('Hoja de Trabajo para listado'!$BC$155:$CB$1048576,MATCH($A204,'Hoja de Trabajo para listado'!$BC$155:$BC$1048576,0),MATCH((CUADRO!Q$5&amp;$E204),'Hoja de Trabajo para listado'!$BC$151:$CB$151,0)),0)+IFERROR(INDEX('Hoja de Trabajo para listado'!$DE$153:$DG$274,MATCH($A204,'Hoja de Trabajo para listado'!$DE$153:$DE$1048576,0),MATCH((CUADRO!Q$5&amp;$E204),'Hoja de Trabajo para listado'!$DE$151:$DG$151,0)),0)+IFERROR(INDEX('Hoja de Trabajo para listado'!$CD$155:$DC$1048576,MATCH($A204,'Hoja de Trabajo para listado'!$CD$155:$CD$1048576,0),MATCH((CUADRO!Q$5&amp;$E204),'Hoja de Trabajo para listado'!$CD$151:$DC$151,0)),0)</f>
        <v>0</v>
      </c>
      <c r="R204" s="314">
        <f t="shared" ca="1" si="6"/>
        <v>0</v>
      </c>
      <c r="S204" s="345"/>
      <c r="T204" s="314">
        <f ca="1">+T205</f>
        <v>0</v>
      </c>
      <c r="U204" s="313">
        <f t="shared" si="7"/>
        <v>1</v>
      </c>
      <c r="V204" s="319" t="str">
        <f>+VLOOKUP(A204,bd_lista!$A$3:$E$593,5,FALSE)</f>
        <v>Gobiernos Autonomos Municipales</v>
      </c>
      <c r="W204" s="425" t="str">
        <f>+V204</f>
        <v>Gobiernos Autonomos Municipales</v>
      </c>
    </row>
    <row r="205" spans="1:23" ht="15" hidden="1" customHeight="1">
      <c r="A205" s="323">
        <v>1208</v>
      </c>
      <c r="B205" s="428"/>
      <c r="C205" s="319" t="str">
        <f>+VLOOKUP(A205,bd_lista!$A$3:$C$593,3,FALSE)</f>
        <v>Gobierno Autónomo Municipal de Tiahuanacu</v>
      </c>
      <c r="D205" s="430"/>
      <c r="E205" s="347" t="s">
        <v>1419</v>
      </c>
      <c r="F205" s="316">
        <f ca="1">+IFERROR(INDEX('Hoja de Trabajo para listado'!$A$155:$Z$1048576,MATCH($A205,'Hoja de Trabajo para listado'!$A$155:$A$1048576,0),MATCH((CUADRO!F$5&amp;$E205),'Hoja de Trabajo para listado'!$A$151:$Z$151,0)),0)+IFERROR(INDEX('Hoja de Trabajo para listado'!$AB$155:$BA$1048576,MATCH($A205,'Hoja de Trabajo para listado'!$AB$155:$AB$1048576,0),MATCH((CUADRO!F$5&amp;$E205),'Hoja de Trabajo para listado'!$AB$151:$BA$151,0)),0)+IFERROR(INDEX('Hoja de Trabajo para listado'!$BC$155:$CB$1048576,MATCH($A205,'Hoja de Trabajo para listado'!$BC$155:$BC$1048576,0),MATCH((CUADRO!F$5&amp;$E205),'Hoja de Trabajo para listado'!$BC$151:$CB$151,0)),0)+IFERROR(INDEX('Hoja de Trabajo para listado'!$DE$153:$DG$274,MATCH($A205,'Hoja de Trabajo para listado'!$DE$153:$DE$1048576,0),MATCH((CUADRO!F$5&amp;$E205),'Hoja de Trabajo para listado'!$DE$151:$DG$151,0)),0)+IFERROR(INDEX('Hoja de Trabajo para listado'!$CD$155:$DC$1048576,MATCH($A205,'Hoja de Trabajo para listado'!$CD$155:$CD$1048576,0),MATCH((CUADRO!F$5&amp;$E205),'Hoja de Trabajo para listado'!$CD$151:$DC$151,0)),0)</f>
        <v>0</v>
      </c>
      <c r="G205" s="316">
        <f ca="1">+IFERROR(INDEX('Hoja de Trabajo para listado'!$A$155:$Z$1048576,MATCH($A205,'Hoja de Trabajo para listado'!$A$155:$A$1048576,0),MATCH((CUADRO!G$5&amp;$E205),'Hoja de Trabajo para listado'!$A$151:$Z$151,0)),0)+IFERROR(INDEX('Hoja de Trabajo para listado'!$AB$155:$BA$1048576,MATCH($A205,'Hoja de Trabajo para listado'!$AB$155:$AB$1048576,0),MATCH((CUADRO!G$5&amp;$E205),'Hoja de Trabajo para listado'!$AB$151:$BA$151,0)),0)+IFERROR(INDEX('Hoja de Trabajo para listado'!$BC$155:$CB$1048576,MATCH($A205,'Hoja de Trabajo para listado'!$BC$155:$BC$1048576,0),MATCH((CUADRO!G$5&amp;$E205),'Hoja de Trabajo para listado'!$BC$151:$CB$151,0)),0)+IFERROR(INDEX('Hoja de Trabajo para listado'!$DE$153:$DG$274,MATCH($A205,'Hoja de Trabajo para listado'!$DE$153:$DE$1048576,0),MATCH((CUADRO!G$5&amp;$E205),'Hoja de Trabajo para listado'!$DE$151:$DG$151,0)),0)+IFERROR(INDEX('Hoja de Trabajo para listado'!$CD$155:$DC$1048576,MATCH($A205,'Hoja de Trabajo para listado'!$CD$155:$CD$1048576,0),MATCH((CUADRO!G$5&amp;$E205),'Hoja de Trabajo para listado'!$CD$151:$DC$151,0)),0)</f>
        <v>0</v>
      </c>
      <c r="H205" s="316">
        <f ca="1">+IFERROR(INDEX('Hoja de Trabajo para listado'!$A$155:$Z$1048576,MATCH($A205,'Hoja de Trabajo para listado'!$A$155:$A$1048576,0),MATCH((CUADRO!H$5&amp;$E205),'Hoja de Trabajo para listado'!$A$151:$Z$151,0)),0)+IFERROR(INDEX('Hoja de Trabajo para listado'!$AB$155:$BA$1048576,MATCH($A205,'Hoja de Trabajo para listado'!$AB$155:$AB$1048576,0),MATCH((CUADRO!H$5&amp;$E205),'Hoja de Trabajo para listado'!$AB$151:$BA$151,0)),0)+IFERROR(INDEX('Hoja de Trabajo para listado'!$BC$155:$CB$1048576,MATCH($A205,'Hoja de Trabajo para listado'!$BC$155:$BC$1048576,0),MATCH((CUADRO!H$5&amp;$E205),'Hoja de Trabajo para listado'!$BC$151:$CB$151,0)),0)+IFERROR(INDEX('Hoja de Trabajo para listado'!$DE$153:$DG$274,MATCH($A205,'Hoja de Trabajo para listado'!$DE$153:$DE$1048576,0),MATCH((CUADRO!H$5&amp;$E205),'Hoja de Trabajo para listado'!$DE$151:$DG$151,0)),0)+IFERROR(INDEX('Hoja de Trabajo para listado'!$CD$155:$DC$1048576,MATCH($A205,'Hoja de Trabajo para listado'!$CD$155:$CD$1048576,0),MATCH((CUADRO!H$5&amp;$E205),'Hoja de Trabajo para listado'!$CD$151:$DC$151,0)),0)</f>
        <v>0</v>
      </c>
      <c r="I205" s="316">
        <f ca="1">+IFERROR(INDEX('Hoja de Trabajo para listado'!$A$155:$Z$1048576,MATCH($A205,'Hoja de Trabajo para listado'!$A$155:$A$1048576,0),MATCH((CUADRO!I$5&amp;$E205),'Hoja de Trabajo para listado'!$A$151:$Z$151,0)),0)+IFERROR(INDEX('Hoja de Trabajo para listado'!$AB$155:$BA$1048576,MATCH($A205,'Hoja de Trabajo para listado'!$AB$155:$AB$1048576,0),MATCH((CUADRO!I$5&amp;$E205),'Hoja de Trabajo para listado'!$AB$151:$BA$151,0)),0)+IFERROR(INDEX('Hoja de Trabajo para listado'!$BC$155:$CB$1048576,MATCH($A205,'Hoja de Trabajo para listado'!$BC$155:$BC$1048576,0),MATCH((CUADRO!I$5&amp;$E205),'Hoja de Trabajo para listado'!$BC$151:$CB$151,0)),0)+IFERROR(INDEX('Hoja de Trabajo para listado'!$DE$153:$DG$274,MATCH($A205,'Hoja de Trabajo para listado'!$DE$153:$DE$1048576,0),MATCH((CUADRO!I$5&amp;$E205),'Hoja de Trabajo para listado'!$DE$151:$DG$151,0)),0)+IFERROR(INDEX('Hoja de Trabajo para listado'!$CD$155:$DC$1048576,MATCH($A205,'Hoja de Trabajo para listado'!$CD$155:$CD$1048576,0),MATCH((CUADRO!I$5&amp;$E205),'Hoja de Trabajo para listado'!$CD$151:$DC$151,0)),0)</f>
        <v>0</v>
      </c>
      <c r="J205" s="316">
        <f ca="1">+IFERROR(INDEX('Hoja de Trabajo para listado'!$A$155:$Z$1048576,MATCH($A205,'Hoja de Trabajo para listado'!$A$155:$A$1048576,0),MATCH((CUADRO!J$5&amp;$E205),'Hoja de Trabajo para listado'!$A$151:$Z$151,0)),0)+IFERROR(INDEX('Hoja de Trabajo para listado'!$AB$155:$BA$1048576,MATCH($A205,'Hoja de Trabajo para listado'!$AB$155:$AB$1048576,0),MATCH((CUADRO!J$5&amp;$E205),'Hoja de Trabajo para listado'!$AB$151:$BA$151,0)),0)+IFERROR(INDEX('Hoja de Trabajo para listado'!$BC$155:$CB$1048576,MATCH($A205,'Hoja de Trabajo para listado'!$BC$155:$BC$1048576,0),MATCH((CUADRO!J$5&amp;$E205),'Hoja de Trabajo para listado'!$BC$151:$CB$151,0)),0)+IFERROR(INDEX('Hoja de Trabajo para listado'!$DE$153:$DG$274,MATCH($A205,'Hoja de Trabajo para listado'!$DE$153:$DE$1048576,0),MATCH((CUADRO!J$5&amp;$E205),'Hoja de Trabajo para listado'!$DE$151:$DG$151,0)),0)+IFERROR(INDEX('Hoja de Trabajo para listado'!$CD$155:$DC$1048576,MATCH($A205,'Hoja de Trabajo para listado'!$CD$155:$CD$1048576,0),MATCH((CUADRO!J$5&amp;$E205),'Hoja de Trabajo para listado'!$CD$151:$DC$151,0)),0)</f>
        <v>0</v>
      </c>
      <c r="K205" s="316">
        <f ca="1">+IFERROR(INDEX('Hoja de Trabajo para listado'!$A$155:$Z$1048576,MATCH($A205,'Hoja de Trabajo para listado'!$A$155:$A$1048576,0),MATCH((CUADRO!K$5&amp;$E205),'Hoja de Trabajo para listado'!$A$151:$Z$151,0)),0)+IFERROR(INDEX('Hoja de Trabajo para listado'!$AB$155:$BA$1048576,MATCH($A205,'Hoja de Trabajo para listado'!$AB$155:$AB$1048576,0),MATCH((CUADRO!K$5&amp;$E205),'Hoja de Trabajo para listado'!$AB$151:$BA$151,0)),0)+IFERROR(INDEX('Hoja de Trabajo para listado'!$BC$155:$CB$1048576,MATCH($A205,'Hoja de Trabajo para listado'!$BC$155:$BC$1048576,0),MATCH((CUADRO!K$5&amp;$E205),'Hoja de Trabajo para listado'!$BC$151:$CB$151,0)),0)+IFERROR(INDEX('Hoja de Trabajo para listado'!$DE$153:$DG$274,MATCH($A205,'Hoja de Trabajo para listado'!$DE$153:$DE$1048576,0),MATCH((CUADRO!K$5&amp;$E205),'Hoja de Trabajo para listado'!$DE$151:$DG$151,0)),0)+IFERROR(INDEX('Hoja de Trabajo para listado'!$CD$155:$DC$1048576,MATCH($A205,'Hoja de Trabajo para listado'!$CD$155:$CD$1048576,0),MATCH((CUADRO!K$5&amp;$E205),'Hoja de Trabajo para listado'!$CD$151:$DC$151,0)),0)</f>
        <v>0</v>
      </c>
      <c r="L205" s="316">
        <f ca="1">+IFERROR(INDEX('Hoja de Trabajo para listado'!$A$155:$Z$1048576,MATCH($A205,'Hoja de Trabajo para listado'!$A$155:$A$1048576,0),MATCH((CUADRO!L$5&amp;$E205),'Hoja de Trabajo para listado'!$A$151:$Z$151,0)),0)+IFERROR(INDEX('Hoja de Trabajo para listado'!$AB$155:$BA$1048576,MATCH($A205,'Hoja de Trabajo para listado'!$AB$155:$AB$1048576,0),MATCH((CUADRO!L$5&amp;$E205),'Hoja de Trabajo para listado'!$AB$151:$BA$151,0)),0)+IFERROR(INDEX('Hoja de Trabajo para listado'!$BC$155:$CB$1048576,MATCH($A205,'Hoja de Trabajo para listado'!$BC$155:$BC$1048576,0),MATCH((CUADRO!L$5&amp;$E205),'Hoja de Trabajo para listado'!$BC$151:$CB$151,0)),0)+IFERROR(INDEX('Hoja de Trabajo para listado'!$DE$153:$DG$274,MATCH($A205,'Hoja de Trabajo para listado'!$DE$153:$DE$1048576,0),MATCH((CUADRO!L$5&amp;$E205),'Hoja de Trabajo para listado'!$DE$151:$DG$151,0)),0)+IFERROR(INDEX('Hoja de Trabajo para listado'!$CD$155:$DC$1048576,MATCH($A205,'Hoja de Trabajo para listado'!$CD$155:$CD$1048576,0),MATCH((CUADRO!L$5&amp;$E205),'Hoja de Trabajo para listado'!$CD$151:$DC$151,0)),0)</f>
        <v>0</v>
      </c>
      <c r="M205" s="316">
        <f ca="1">+IFERROR(INDEX('Hoja de Trabajo para listado'!$A$155:$Z$1048576,MATCH($A205,'Hoja de Trabajo para listado'!$A$155:$A$1048576,0),MATCH((CUADRO!M$5&amp;$E205),'Hoja de Trabajo para listado'!$A$151:$Z$151,0)),0)+IFERROR(INDEX('Hoja de Trabajo para listado'!$AB$155:$BA$1048576,MATCH($A205,'Hoja de Trabajo para listado'!$AB$155:$AB$1048576,0),MATCH((CUADRO!M$5&amp;$E205),'Hoja de Trabajo para listado'!$AB$151:$BA$151,0)),0)+IFERROR(INDEX('Hoja de Trabajo para listado'!$BC$155:$CB$1048576,MATCH($A205,'Hoja de Trabajo para listado'!$BC$155:$BC$1048576,0),MATCH((CUADRO!M$5&amp;$E205),'Hoja de Trabajo para listado'!$BC$151:$CB$151,0)),0)+IFERROR(INDEX('Hoja de Trabajo para listado'!$DE$153:$DG$274,MATCH($A205,'Hoja de Trabajo para listado'!$DE$153:$DE$1048576,0),MATCH((CUADRO!M$5&amp;$E205),'Hoja de Trabajo para listado'!$DE$151:$DG$151,0)),0)+IFERROR(INDEX('Hoja de Trabajo para listado'!$CD$155:$DC$1048576,MATCH($A205,'Hoja de Trabajo para listado'!$CD$155:$CD$1048576,0),MATCH((CUADRO!M$5&amp;$E205),'Hoja de Trabajo para listado'!$CD$151:$DC$151,0)),0)</f>
        <v>0</v>
      </c>
      <c r="N205" s="316">
        <f ca="1">+IFERROR(INDEX('Hoja de Trabajo para listado'!$A$155:$Z$1048576,MATCH($A205,'Hoja de Trabajo para listado'!$A$155:$A$1048576,0),MATCH((CUADRO!N$5&amp;$E205),'Hoja de Trabajo para listado'!$A$151:$Z$151,0)),0)+IFERROR(INDEX('Hoja de Trabajo para listado'!$AB$155:$BA$1048576,MATCH($A205,'Hoja de Trabajo para listado'!$AB$155:$AB$1048576,0),MATCH((CUADRO!N$5&amp;$E205),'Hoja de Trabajo para listado'!$AB$151:$BA$151,0)),0)+IFERROR(INDEX('Hoja de Trabajo para listado'!$BC$155:$CB$1048576,MATCH($A205,'Hoja de Trabajo para listado'!$BC$155:$BC$1048576,0),MATCH((CUADRO!N$5&amp;$E205),'Hoja de Trabajo para listado'!$BC$151:$CB$151,0)),0)+IFERROR(INDEX('Hoja de Trabajo para listado'!$DE$153:$DG$274,MATCH($A205,'Hoja de Trabajo para listado'!$DE$153:$DE$1048576,0),MATCH((CUADRO!N$5&amp;$E205),'Hoja de Trabajo para listado'!$DE$151:$DG$151,0)),0)+IFERROR(INDEX('Hoja de Trabajo para listado'!$CD$155:$DC$1048576,MATCH($A205,'Hoja de Trabajo para listado'!$CD$155:$CD$1048576,0),MATCH((CUADRO!N$5&amp;$E205),'Hoja de Trabajo para listado'!$CD$151:$DC$151,0)),0)</f>
        <v>0</v>
      </c>
      <c r="O205" s="316">
        <f ca="1">+IFERROR(INDEX('Hoja de Trabajo para listado'!$A$155:$Z$1048576,MATCH($A205,'Hoja de Trabajo para listado'!$A$155:$A$1048576,0),MATCH((CUADRO!O$5&amp;$E205),'Hoja de Trabajo para listado'!$A$151:$Z$151,0)),0)+IFERROR(INDEX('Hoja de Trabajo para listado'!$AB$155:$BA$1048576,MATCH($A205,'Hoja de Trabajo para listado'!$AB$155:$AB$1048576,0),MATCH((CUADRO!O$5&amp;$E205),'Hoja de Trabajo para listado'!$AB$151:$BA$151,0)),0)+IFERROR(INDEX('Hoja de Trabajo para listado'!$BC$155:$CB$1048576,MATCH($A205,'Hoja de Trabajo para listado'!$BC$155:$BC$1048576,0),MATCH((CUADRO!O$5&amp;$E205),'Hoja de Trabajo para listado'!$BC$151:$CB$151,0)),0)+IFERROR(INDEX('Hoja de Trabajo para listado'!$DE$153:$DG$274,MATCH($A205,'Hoja de Trabajo para listado'!$DE$153:$DE$1048576,0),MATCH((CUADRO!O$5&amp;$E205),'Hoja de Trabajo para listado'!$DE$151:$DG$151,0)),0)+IFERROR(INDEX('Hoja de Trabajo para listado'!$CD$155:$DC$1048576,MATCH($A205,'Hoja de Trabajo para listado'!$CD$155:$CD$1048576,0),MATCH((CUADRO!O$5&amp;$E205),'Hoja de Trabajo para listado'!$CD$151:$DC$151,0)),0)</f>
        <v>0</v>
      </c>
      <c r="P205" s="316">
        <f ca="1">+IFERROR(INDEX('Hoja de Trabajo para listado'!$A$155:$Z$1048576,MATCH($A205,'Hoja de Trabajo para listado'!$A$155:$A$1048576,0),MATCH((CUADRO!P$5&amp;$E205),'Hoja de Trabajo para listado'!$A$151:$Z$151,0)),0)+IFERROR(INDEX('Hoja de Trabajo para listado'!$AB$155:$BA$1048576,MATCH($A205,'Hoja de Trabajo para listado'!$AB$155:$AB$1048576,0),MATCH((CUADRO!P$5&amp;$E205),'Hoja de Trabajo para listado'!$AB$151:$BA$151,0)),0)+IFERROR(INDEX('Hoja de Trabajo para listado'!$BC$155:$CB$1048576,MATCH($A205,'Hoja de Trabajo para listado'!$BC$155:$BC$1048576,0),MATCH((CUADRO!P$5&amp;$E205),'Hoja de Trabajo para listado'!$BC$151:$CB$151,0)),0)+IFERROR(INDEX('Hoja de Trabajo para listado'!$DE$153:$DG$274,MATCH($A205,'Hoja de Trabajo para listado'!$DE$153:$DE$1048576,0),MATCH((CUADRO!P$5&amp;$E205),'Hoja de Trabajo para listado'!$DE$151:$DG$151,0)),0)+IFERROR(INDEX('Hoja de Trabajo para listado'!$CD$155:$DC$1048576,MATCH($A205,'Hoja de Trabajo para listado'!$CD$155:$CD$1048576,0),MATCH((CUADRO!P$5&amp;$E205),'Hoja de Trabajo para listado'!$CD$151:$DC$151,0)),0)</f>
        <v>0</v>
      </c>
      <c r="Q205" s="316">
        <f ca="1">+IFERROR(INDEX('Hoja de Trabajo para listado'!$A$155:$Z$1048576,MATCH($A205,'Hoja de Trabajo para listado'!$A$155:$A$1048576,0),MATCH((CUADRO!Q$5&amp;$E205),'Hoja de Trabajo para listado'!$A$151:$Z$151,0)),0)+IFERROR(INDEX('Hoja de Trabajo para listado'!$AB$155:$BA$1048576,MATCH($A205,'Hoja de Trabajo para listado'!$AB$155:$AB$1048576,0),MATCH((CUADRO!Q$5&amp;$E205),'Hoja de Trabajo para listado'!$AB$151:$BA$151,0)),0)+IFERROR(INDEX('Hoja de Trabajo para listado'!$BC$155:$CB$1048576,MATCH($A205,'Hoja de Trabajo para listado'!$BC$155:$BC$1048576,0),MATCH((CUADRO!Q$5&amp;$E205),'Hoja de Trabajo para listado'!$BC$151:$CB$151,0)),0)+IFERROR(INDEX('Hoja de Trabajo para listado'!$DE$153:$DG$274,MATCH($A205,'Hoja de Trabajo para listado'!$DE$153:$DE$1048576,0),MATCH((CUADRO!Q$5&amp;$E205),'Hoja de Trabajo para listado'!$DE$151:$DG$151,0)),0)+IFERROR(INDEX('Hoja de Trabajo para listado'!$CD$155:$DC$1048576,MATCH($A205,'Hoja de Trabajo para listado'!$CD$155:$CD$1048576,0),MATCH((CUADRO!Q$5&amp;$E205),'Hoja de Trabajo para listado'!$CD$151:$DC$151,0)),0)</f>
        <v>0</v>
      </c>
      <c r="R205" s="316">
        <f t="shared" ca="1" si="6"/>
        <v>0</v>
      </c>
      <c r="S205" s="344">
        <f ca="1">+R204+R205</f>
        <v>0</v>
      </c>
      <c r="T205" s="316">
        <f ca="1">+S205</f>
        <v>0</v>
      </c>
      <c r="U205" s="315">
        <f t="shared" si="7"/>
        <v>2</v>
      </c>
      <c r="V205" s="319" t="str">
        <f>+VLOOKUP(A205,bd_lista!$A$3:$E$593,5,FALSE)</f>
        <v>Gobiernos Autonomos Municipales</v>
      </c>
      <c r="W205" s="426"/>
    </row>
    <row r="206" spans="1:23" ht="15" hidden="1" customHeight="1">
      <c r="A206" s="325">
        <v>1209</v>
      </c>
      <c r="B206" s="427">
        <f>+A206</f>
        <v>1209</v>
      </c>
      <c r="C206" s="318" t="str">
        <f>+VLOOKUP(A206,bd_lista!$A$3:$C$593,3,FALSE)</f>
        <v>Gobierno Autónomo Municipal de Desaguadero</v>
      </c>
      <c r="D206" s="429" t="str">
        <f>+C206</f>
        <v>Gobierno Autónomo Municipal de Desaguadero</v>
      </c>
      <c r="E206" s="346" t="s">
        <v>1418</v>
      </c>
      <c r="F206" s="314">
        <f ca="1">+IFERROR(INDEX('Hoja de Trabajo para listado'!$A$155:$Z$1048576,MATCH($A206,'Hoja de Trabajo para listado'!$A$155:$A$1048576,0),MATCH((CUADRO!F$5&amp;$E206),'Hoja de Trabajo para listado'!$A$151:$Z$151,0)),0)+IFERROR(INDEX('Hoja de Trabajo para listado'!$AB$155:$BA$1048576,MATCH($A206,'Hoja de Trabajo para listado'!$AB$155:$AB$1048576,0),MATCH((CUADRO!F$5&amp;$E206),'Hoja de Trabajo para listado'!$AB$151:$BA$151,0)),0)+IFERROR(INDEX('Hoja de Trabajo para listado'!$BC$155:$CB$1048576,MATCH($A206,'Hoja de Trabajo para listado'!$BC$155:$BC$1048576,0),MATCH((CUADRO!F$5&amp;$E206),'Hoja de Trabajo para listado'!$BC$151:$CB$151,0)),0)+IFERROR(INDEX('Hoja de Trabajo para listado'!$DE$153:$DG$274,MATCH($A206,'Hoja de Trabajo para listado'!$DE$153:$DE$1048576,0),MATCH((CUADRO!F$5&amp;$E206),'Hoja de Trabajo para listado'!$DE$151:$DG$151,0)),0)+IFERROR(INDEX('Hoja de Trabajo para listado'!$CD$155:$DC$1048576,MATCH($A206,'Hoja de Trabajo para listado'!$CD$155:$CD$1048576,0),MATCH((CUADRO!F$5&amp;$E206),'Hoja de Trabajo para listado'!$CD$151:$DC$151,0)),0)</f>
        <v>0</v>
      </c>
      <c r="G206" s="314">
        <f ca="1">+IFERROR(INDEX('Hoja de Trabajo para listado'!$A$155:$Z$1048576,MATCH($A206,'Hoja de Trabajo para listado'!$A$155:$A$1048576,0),MATCH((CUADRO!G$5&amp;$E206),'Hoja de Trabajo para listado'!$A$151:$Z$151,0)),0)+IFERROR(INDEX('Hoja de Trabajo para listado'!$AB$155:$BA$1048576,MATCH($A206,'Hoja de Trabajo para listado'!$AB$155:$AB$1048576,0),MATCH((CUADRO!G$5&amp;$E206),'Hoja de Trabajo para listado'!$AB$151:$BA$151,0)),0)+IFERROR(INDEX('Hoja de Trabajo para listado'!$BC$155:$CB$1048576,MATCH($A206,'Hoja de Trabajo para listado'!$BC$155:$BC$1048576,0),MATCH((CUADRO!G$5&amp;$E206),'Hoja de Trabajo para listado'!$BC$151:$CB$151,0)),0)+IFERROR(INDEX('Hoja de Trabajo para listado'!$DE$153:$DG$274,MATCH($A206,'Hoja de Trabajo para listado'!$DE$153:$DE$1048576,0),MATCH((CUADRO!G$5&amp;$E206),'Hoja de Trabajo para listado'!$DE$151:$DG$151,0)),0)+IFERROR(INDEX('Hoja de Trabajo para listado'!$CD$155:$DC$1048576,MATCH($A206,'Hoja de Trabajo para listado'!$CD$155:$CD$1048576,0),MATCH((CUADRO!G$5&amp;$E206),'Hoja de Trabajo para listado'!$CD$151:$DC$151,0)),0)</f>
        <v>0</v>
      </c>
      <c r="H206" s="314">
        <f ca="1">+IFERROR(INDEX('Hoja de Trabajo para listado'!$A$155:$Z$1048576,MATCH($A206,'Hoja de Trabajo para listado'!$A$155:$A$1048576,0),MATCH((CUADRO!H$5&amp;$E206),'Hoja de Trabajo para listado'!$A$151:$Z$151,0)),0)+IFERROR(INDEX('Hoja de Trabajo para listado'!$AB$155:$BA$1048576,MATCH($A206,'Hoja de Trabajo para listado'!$AB$155:$AB$1048576,0),MATCH((CUADRO!H$5&amp;$E206),'Hoja de Trabajo para listado'!$AB$151:$BA$151,0)),0)+IFERROR(INDEX('Hoja de Trabajo para listado'!$BC$155:$CB$1048576,MATCH($A206,'Hoja de Trabajo para listado'!$BC$155:$BC$1048576,0),MATCH((CUADRO!H$5&amp;$E206),'Hoja de Trabajo para listado'!$BC$151:$CB$151,0)),0)+IFERROR(INDEX('Hoja de Trabajo para listado'!$DE$153:$DG$274,MATCH($A206,'Hoja de Trabajo para listado'!$DE$153:$DE$1048576,0),MATCH((CUADRO!H$5&amp;$E206),'Hoja de Trabajo para listado'!$DE$151:$DG$151,0)),0)+IFERROR(INDEX('Hoja de Trabajo para listado'!$CD$155:$DC$1048576,MATCH($A206,'Hoja de Trabajo para listado'!$CD$155:$CD$1048576,0),MATCH((CUADRO!H$5&amp;$E206),'Hoja de Trabajo para listado'!$CD$151:$DC$151,0)),0)</f>
        <v>0</v>
      </c>
      <c r="I206" s="314">
        <f ca="1">+IFERROR(INDEX('Hoja de Trabajo para listado'!$A$155:$Z$1048576,MATCH($A206,'Hoja de Trabajo para listado'!$A$155:$A$1048576,0),MATCH((CUADRO!I$5&amp;$E206),'Hoja de Trabajo para listado'!$A$151:$Z$151,0)),0)+IFERROR(INDEX('Hoja de Trabajo para listado'!$AB$155:$BA$1048576,MATCH($A206,'Hoja de Trabajo para listado'!$AB$155:$AB$1048576,0),MATCH((CUADRO!I$5&amp;$E206),'Hoja de Trabajo para listado'!$AB$151:$BA$151,0)),0)+IFERROR(INDEX('Hoja de Trabajo para listado'!$BC$155:$CB$1048576,MATCH($A206,'Hoja de Trabajo para listado'!$BC$155:$BC$1048576,0),MATCH((CUADRO!I$5&amp;$E206),'Hoja de Trabajo para listado'!$BC$151:$CB$151,0)),0)+IFERROR(INDEX('Hoja de Trabajo para listado'!$DE$153:$DG$274,MATCH($A206,'Hoja de Trabajo para listado'!$DE$153:$DE$1048576,0),MATCH((CUADRO!I$5&amp;$E206),'Hoja de Trabajo para listado'!$DE$151:$DG$151,0)),0)+IFERROR(INDEX('Hoja de Trabajo para listado'!$CD$155:$DC$1048576,MATCH($A206,'Hoja de Trabajo para listado'!$CD$155:$CD$1048576,0),MATCH((CUADRO!I$5&amp;$E206),'Hoja de Trabajo para listado'!$CD$151:$DC$151,0)),0)</f>
        <v>0</v>
      </c>
      <c r="J206" s="314">
        <f ca="1">+IFERROR(INDEX('Hoja de Trabajo para listado'!$A$155:$Z$1048576,MATCH($A206,'Hoja de Trabajo para listado'!$A$155:$A$1048576,0),MATCH((CUADRO!J$5&amp;$E206),'Hoja de Trabajo para listado'!$A$151:$Z$151,0)),0)+IFERROR(INDEX('Hoja de Trabajo para listado'!$AB$155:$BA$1048576,MATCH($A206,'Hoja de Trabajo para listado'!$AB$155:$AB$1048576,0),MATCH((CUADRO!J$5&amp;$E206),'Hoja de Trabajo para listado'!$AB$151:$BA$151,0)),0)+IFERROR(INDEX('Hoja de Trabajo para listado'!$BC$155:$CB$1048576,MATCH($A206,'Hoja de Trabajo para listado'!$BC$155:$BC$1048576,0),MATCH((CUADRO!J$5&amp;$E206),'Hoja de Trabajo para listado'!$BC$151:$CB$151,0)),0)+IFERROR(INDEX('Hoja de Trabajo para listado'!$DE$153:$DG$274,MATCH($A206,'Hoja de Trabajo para listado'!$DE$153:$DE$1048576,0),MATCH((CUADRO!J$5&amp;$E206),'Hoja de Trabajo para listado'!$DE$151:$DG$151,0)),0)+IFERROR(INDEX('Hoja de Trabajo para listado'!$CD$155:$DC$1048576,MATCH($A206,'Hoja de Trabajo para listado'!$CD$155:$CD$1048576,0),MATCH((CUADRO!J$5&amp;$E206),'Hoja de Trabajo para listado'!$CD$151:$DC$151,0)),0)</f>
        <v>0</v>
      </c>
      <c r="K206" s="314">
        <f ca="1">+IFERROR(INDEX('Hoja de Trabajo para listado'!$A$155:$Z$1048576,MATCH($A206,'Hoja de Trabajo para listado'!$A$155:$A$1048576,0),MATCH((CUADRO!K$5&amp;$E206),'Hoja de Trabajo para listado'!$A$151:$Z$151,0)),0)+IFERROR(INDEX('Hoja de Trabajo para listado'!$AB$155:$BA$1048576,MATCH($A206,'Hoja de Trabajo para listado'!$AB$155:$AB$1048576,0),MATCH((CUADRO!K$5&amp;$E206),'Hoja de Trabajo para listado'!$AB$151:$BA$151,0)),0)+IFERROR(INDEX('Hoja de Trabajo para listado'!$BC$155:$CB$1048576,MATCH($A206,'Hoja de Trabajo para listado'!$BC$155:$BC$1048576,0),MATCH((CUADRO!K$5&amp;$E206),'Hoja de Trabajo para listado'!$BC$151:$CB$151,0)),0)+IFERROR(INDEX('Hoja de Trabajo para listado'!$DE$153:$DG$274,MATCH($A206,'Hoja de Trabajo para listado'!$DE$153:$DE$1048576,0),MATCH((CUADRO!K$5&amp;$E206),'Hoja de Trabajo para listado'!$DE$151:$DG$151,0)),0)+IFERROR(INDEX('Hoja de Trabajo para listado'!$CD$155:$DC$1048576,MATCH($A206,'Hoja de Trabajo para listado'!$CD$155:$CD$1048576,0),MATCH((CUADRO!K$5&amp;$E206),'Hoja de Trabajo para listado'!$CD$151:$DC$151,0)),0)</f>
        <v>0</v>
      </c>
      <c r="L206" s="314">
        <f ca="1">+IFERROR(INDEX('Hoja de Trabajo para listado'!$A$155:$Z$1048576,MATCH($A206,'Hoja de Trabajo para listado'!$A$155:$A$1048576,0),MATCH((CUADRO!L$5&amp;$E206),'Hoja de Trabajo para listado'!$A$151:$Z$151,0)),0)+IFERROR(INDEX('Hoja de Trabajo para listado'!$AB$155:$BA$1048576,MATCH($A206,'Hoja de Trabajo para listado'!$AB$155:$AB$1048576,0),MATCH((CUADRO!L$5&amp;$E206),'Hoja de Trabajo para listado'!$AB$151:$BA$151,0)),0)+IFERROR(INDEX('Hoja de Trabajo para listado'!$BC$155:$CB$1048576,MATCH($A206,'Hoja de Trabajo para listado'!$BC$155:$BC$1048576,0),MATCH((CUADRO!L$5&amp;$E206),'Hoja de Trabajo para listado'!$BC$151:$CB$151,0)),0)+IFERROR(INDEX('Hoja de Trabajo para listado'!$DE$153:$DG$274,MATCH($A206,'Hoja de Trabajo para listado'!$DE$153:$DE$1048576,0),MATCH((CUADRO!L$5&amp;$E206),'Hoja de Trabajo para listado'!$DE$151:$DG$151,0)),0)+IFERROR(INDEX('Hoja de Trabajo para listado'!$CD$155:$DC$1048576,MATCH($A206,'Hoja de Trabajo para listado'!$CD$155:$CD$1048576,0),MATCH((CUADRO!L$5&amp;$E206),'Hoja de Trabajo para listado'!$CD$151:$DC$151,0)),0)</f>
        <v>0</v>
      </c>
      <c r="M206" s="314">
        <f ca="1">+IFERROR(INDEX('Hoja de Trabajo para listado'!$A$155:$Z$1048576,MATCH($A206,'Hoja de Trabajo para listado'!$A$155:$A$1048576,0),MATCH((CUADRO!M$5&amp;$E206),'Hoja de Trabajo para listado'!$A$151:$Z$151,0)),0)+IFERROR(INDEX('Hoja de Trabajo para listado'!$AB$155:$BA$1048576,MATCH($A206,'Hoja de Trabajo para listado'!$AB$155:$AB$1048576,0),MATCH((CUADRO!M$5&amp;$E206),'Hoja de Trabajo para listado'!$AB$151:$BA$151,0)),0)+IFERROR(INDEX('Hoja de Trabajo para listado'!$BC$155:$CB$1048576,MATCH($A206,'Hoja de Trabajo para listado'!$BC$155:$BC$1048576,0),MATCH((CUADRO!M$5&amp;$E206),'Hoja de Trabajo para listado'!$BC$151:$CB$151,0)),0)+IFERROR(INDEX('Hoja de Trabajo para listado'!$DE$153:$DG$274,MATCH($A206,'Hoja de Trabajo para listado'!$DE$153:$DE$1048576,0),MATCH((CUADRO!M$5&amp;$E206),'Hoja de Trabajo para listado'!$DE$151:$DG$151,0)),0)+IFERROR(INDEX('Hoja de Trabajo para listado'!$CD$155:$DC$1048576,MATCH($A206,'Hoja de Trabajo para listado'!$CD$155:$CD$1048576,0),MATCH((CUADRO!M$5&amp;$E206),'Hoja de Trabajo para listado'!$CD$151:$DC$151,0)),0)</f>
        <v>0</v>
      </c>
      <c r="N206" s="314">
        <f ca="1">+IFERROR(INDEX('Hoja de Trabajo para listado'!$A$155:$Z$1048576,MATCH($A206,'Hoja de Trabajo para listado'!$A$155:$A$1048576,0),MATCH((CUADRO!N$5&amp;$E206),'Hoja de Trabajo para listado'!$A$151:$Z$151,0)),0)+IFERROR(INDEX('Hoja de Trabajo para listado'!$AB$155:$BA$1048576,MATCH($A206,'Hoja de Trabajo para listado'!$AB$155:$AB$1048576,0),MATCH((CUADRO!N$5&amp;$E206),'Hoja de Trabajo para listado'!$AB$151:$BA$151,0)),0)+IFERROR(INDEX('Hoja de Trabajo para listado'!$BC$155:$CB$1048576,MATCH($A206,'Hoja de Trabajo para listado'!$BC$155:$BC$1048576,0),MATCH((CUADRO!N$5&amp;$E206),'Hoja de Trabajo para listado'!$BC$151:$CB$151,0)),0)+IFERROR(INDEX('Hoja de Trabajo para listado'!$DE$153:$DG$274,MATCH($A206,'Hoja de Trabajo para listado'!$DE$153:$DE$1048576,0),MATCH((CUADRO!N$5&amp;$E206),'Hoja de Trabajo para listado'!$DE$151:$DG$151,0)),0)+IFERROR(INDEX('Hoja de Trabajo para listado'!$CD$155:$DC$1048576,MATCH($A206,'Hoja de Trabajo para listado'!$CD$155:$CD$1048576,0),MATCH((CUADRO!N$5&amp;$E206),'Hoja de Trabajo para listado'!$CD$151:$DC$151,0)),0)</f>
        <v>0</v>
      </c>
      <c r="O206" s="314">
        <f ca="1">+IFERROR(INDEX('Hoja de Trabajo para listado'!$A$155:$Z$1048576,MATCH($A206,'Hoja de Trabajo para listado'!$A$155:$A$1048576,0),MATCH((CUADRO!O$5&amp;$E206),'Hoja de Trabajo para listado'!$A$151:$Z$151,0)),0)+IFERROR(INDEX('Hoja de Trabajo para listado'!$AB$155:$BA$1048576,MATCH($A206,'Hoja de Trabajo para listado'!$AB$155:$AB$1048576,0),MATCH((CUADRO!O$5&amp;$E206),'Hoja de Trabajo para listado'!$AB$151:$BA$151,0)),0)+IFERROR(INDEX('Hoja de Trabajo para listado'!$BC$155:$CB$1048576,MATCH($A206,'Hoja de Trabajo para listado'!$BC$155:$BC$1048576,0),MATCH((CUADRO!O$5&amp;$E206),'Hoja de Trabajo para listado'!$BC$151:$CB$151,0)),0)+IFERROR(INDEX('Hoja de Trabajo para listado'!$DE$153:$DG$274,MATCH($A206,'Hoja de Trabajo para listado'!$DE$153:$DE$1048576,0),MATCH((CUADRO!O$5&amp;$E206),'Hoja de Trabajo para listado'!$DE$151:$DG$151,0)),0)+IFERROR(INDEX('Hoja de Trabajo para listado'!$CD$155:$DC$1048576,MATCH($A206,'Hoja de Trabajo para listado'!$CD$155:$CD$1048576,0),MATCH((CUADRO!O$5&amp;$E206),'Hoja de Trabajo para listado'!$CD$151:$DC$151,0)),0)</f>
        <v>0</v>
      </c>
      <c r="P206" s="314">
        <f ca="1">+IFERROR(INDEX('Hoja de Trabajo para listado'!$A$155:$Z$1048576,MATCH($A206,'Hoja de Trabajo para listado'!$A$155:$A$1048576,0),MATCH((CUADRO!P$5&amp;$E206),'Hoja de Trabajo para listado'!$A$151:$Z$151,0)),0)+IFERROR(INDEX('Hoja de Trabajo para listado'!$AB$155:$BA$1048576,MATCH($A206,'Hoja de Trabajo para listado'!$AB$155:$AB$1048576,0),MATCH((CUADRO!P$5&amp;$E206),'Hoja de Trabajo para listado'!$AB$151:$BA$151,0)),0)+IFERROR(INDEX('Hoja de Trabajo para listado'!$BC$155:$CB$1048576,MATCH($A206,'Hoja de Trabajo para listado'!$BC$155:$BC$1048576,0),MATCH((CUADRO!P$5&amp;$E206),'Hoja de Trabajo para listado'!$BC$151:$CB$151,0)),0)+IFERROR(INDEX('Hoja de Trabajo para listado'!$DE$153:$DG$274,MATCH($A206,'Hoja de Trabajo para listado'!$DE$153:$DE$1048576,0),MATCH((CUADRO!P$5&amp;$E206),'Hoja de Trabajo para listado'!$DE$151:$DG$151,0)),0)+IFERROR(INDEX('Hoja de Trabajo para listado'!$CD$155:$DC$1048576,MATCH($A206,'Hoja de Trabajo para listado'!$CD$155:$CD$1048576,0),MATCH((CUADRO!P$5&amp;$E206),'Hoja de Trabajo para listado'!$CD$151:$DC$151,0)),0)</f>
        <v>0</v>
      </c>
      <c r="Q206" s="314">
        <f ca="1">+IFERROR(INDEX('Hoja de Trabajo para listado'!$A$155:$Z$1048576,MATCH($A206,'Hoja de Trabajo para listado'!$A$155:$A$1048576,0),MATCH((CUADRO!Q$5&amp;$E206),'Hoja de Trabajo para listado'!$A$151:$Z$151,0)),0)+IFERROR(INDEX('Hoja de Trabajo para listado'!$AB$155:$BA$1048576,MATCH($A206,'Hoja de Trabajo para listado'!$AB$155:$AB$1048576,0),MATCH((CUADRO!Q$5&amp;$E206),'Hoja de Trabajo para listado'!$AB$151:$BA$151,0)),0)+IFERROR(INDEX('Hoja de Trabajo para listado'!$BC$155:$CB$1048576,MATCH($A206,'Hoja de Trabajo para listado'!$BC$155:$BC$1048576,0),MATCH((CUADRO!Q$5&amp;$E206),'Hoja de Trabajo para listado'!$BC$151:$CB$151,0)),0)+IFERROR(INDEX('Hoja de Trabajo para listado'!$DE$153:$DG$274,MATCH($A206,'Hoja de Trabajo para listado'!$DE$153:$DE$1048576,0),MATCH((CUADRO!Q$5&amp;$E206),'Hoja de Trabajo para listado'!$DE$151:$DG$151,0)),0)+IFERROR(INDEX('Hoja de Trabajo para listado'!$CD$155:$DC$1048576,MATCH($A206,'Hoja de Trabajo para listado'!$CD$155:$CD$1048576,0),MATCH((CUADRO!Q$5&amp;$E206),'Hoja de Trabajo para listado'!$CD$151:$DC$151,0)),0)</f>
        <v>0</v>
      </c>
      <c r="R206" s="314">
        <f t="shared" ca="1" si="6"/>
        <v>0</v>
      </c>
      <c r="S206" s="345"/>
      <c r="T206" s="314">
        <f ca="1">+T207</f>
        <v>0</v>
      </c>
      <c r="U206" s="313">
        <f t="shared" si="7"/>
        <v>1</v>
      </c>
      <c r="V206" s="319" t="str">
        <f>+VLOOKUP(A206,bd_lista!$A$3:$E$593,5,FALSE)</f>
        <v>Gobiernos Autonomos Municipales</v>
      </c>
      <c r="W206" s="425" t="str">
        <f>+V206</f>
        <v>Gobiernos Autonomos Municipales</v>
      </c>
    </row>
    <row r="207" spans="1:23" ht="15" hidden="1" customHeight="1">
      <c r="A207" s="323">
        <v>1209</v>
      </c>
      <c r="B207" s="428"/>
      <c r="C207" s="319" t="str">
        <f>+VLOOKUP(A207,bd_lista!$A$3:$C$593,3,FALSE)</f>
        <v>Gobierno Autónomo Municipal de Desaguadero</v>
      </c>
      <c r="D207" s="430"/>
      <c r="E207" s="347" t="s">
        <v>1419</v>
      </c>
      <c r="F207" s="316">
        <f ca="1">+IFERROR(INDEX('Hoja de Trabajo para listado'!$A$155:$Z$1048576,MATCH($A207,'Hoja de Trabajo para listado'!$A$155:$A$1048576,0),MATCH((CUADRO!F$5&amp;$E207),'Hoja de Trabajo para listado'!$A$151:$Z$151,0)),0)+IFERROR(INDEX('Hoja de Trabajo para listado'!$AB$155:$BA$1048576,MATCH($A207,'Hoja de Trabajo para listado'!$AB$155:$AB$1048576,0),MATCH((CUADRO!F$5&amp;$E207),'Hoja de Trabajo para listado'!$AB$151:$BA$151,0)),0)+IFERROR(INDEX('Hoja de Trabajo para listado'!$BC$155:$CB$1048576,MATCH($A207,'Hoja de Trabajo para listado'!$BC$155:$BC$1048576,0),MATCH((CUADRO!F$5&amp;$E207),'Hoja de Trabajo para listado'!$BC$151:$CB$151,0)),0)+IFERROR(INDEX('Hoja de Trabajo para listado'!$DE$153:$DG$274,MATCH($A207,'Hoja de Trabajo para listado'!$DE$153:$DE$1048576,0),MATCH((CUADRO!F$5&amp;$E207),'Hoja de Trabajo para listado'!$DE$151:$DG$151,0)),0)+IFERROR(INDEX('Hoja de Trabajo para listado'!$CD$155:$DC$1048576,MATCH($A207,'Hoja de Trabajo para listado'!$CD$155:$CD$1048576,0),MATCH((CUADRO!F$5&amp;$E207),'Hoja de Trabajo para listado'!$CD$151:$DC$151,0)),0)</f>
        <v>0</v>
      </c>
      <c r="G207" s="316">
        <f ca="1">+IFERROR(INDEX('Hoja de Trabajo para listado'!$A$155:$Z$1048576,MATCH($A207,'Hoja de Trabajo para listado'!$A$155:$A$1048576,0),MATCH((CUADRO!G$5&amp;$E207),'Hoja de Trabajo para listado'!$A$151:$Z$151,0)),0)+IFERROR(INDEX('Hoja de Trabajo para listado'!$AB$155:$BA$1048576,MATCH($A207,'Hoja de Trabajo para listado'!$AB$155:$AB$1048576,0),MATCH((CUADRO!G$5&amp;$E207),'Hoja de Trabajo para listado'!$AB$151:$BA$151,0)),0)+IFERROR(INDEX('Hoja de Trabajo para listado'!$BC$155:$CB$1048576,MATCH($A207,'Hoja de Trabajo para listado'!$BC$155:$BC$1048576,0),MATCH((CUADRO!G$5&amp;$E207),'Hoja de Trabajo para listado'!$BC$151:$CB$151,0)),0)+IFERROR(INDEX('Hoja de Trabajo para listado'!$DE$153:$DG$274,MATCH($A207,'Hoja de Trabajo para listado'!$DE$153:$DE$1048576,0),MATCH((CUADRO!G$5&amp;$E207),'Hoja de Trabajo para listado'!$DE$151:$DG$151,0)),0)+IFERROR(INDEX('Hoja de Trabajo para listado'!$CD$155:$DC$1048576,MATCH($A207,'Hoja de Trabajo para listado'!$CD$155:$CD$1048576,0),MATCH((CUADRO!G$5&amp;$E207),'Hoja de Trabajo para listado'!$CD$151:$DC$151,0)),0)</f>
        <v>0</v>
      </c>
      <c r="H207" s="316">
        <f ca="1">+IFERROR(INDEX('Hoja de Trabajo para listado'!$A$155:$Z$1048576,MATCH($A207,'Hoja de Trabajo para listado'!$A$155:$A$1048576,0),MATCH((CUADRO!H$5&amp;$E207),'Hoja de Trabajo para listado'!$A$151:$Z$151,0)),0)+IFERROR(INDEX('Hoja de Trabajo para listado'!$AB$155:$BA$1048576,MATCH($A207,'Hoja de Trabajo para listado'!$AB$155:$AB$1048576,0),MATCH((CUADRO!H$5&amp;$E207),'Hoja de Trabajo para listado'!$AB$151:$BA$151,0)),0)+IFERROR(INDEX('Hoja de Trabajo para listado'!$BC$155:$CB$1048576,MATCH($A207,'Hoja de Trabajo para listado'!$BC$155:$BC$1048576,0),MATCH((CUADRO!H$5&amp;$E207),'Hoja de Trabajo para listado'!$BC$151:$CB$151,0)),0)+IFERROR(INDEX('Hoja de Trabajo para listado'!$DE$153:$DG$274,MATCH($A207,'Hoja de Trabajo para listado'!$DE$153:$DE$1048576,0),MATCH((CUADRO!H$5&amp;$E207),'Hoja de Trabajo para listado'!$DE$151:$DG$151,0)),0)+IFERROR(INDEX('Hoja de Trabajo para listado'!$CD$155:$DC$1048576,MATCH($A207,'Hoja de Trabajo para listado'!$CD$155:$CD$1048576,0),MATCH((CUADRO!H$5&amp;$E207),'Hoja de Trabajo para listado'!$CD$151:$DC$151,0)),0)</f>
        <v>0</v>
      </c>
      <c r="I207" s="316">
        <f ca="1">+IFERROR(INDEX('Hoja de Trabajo para listado'!$A$155:$Z$1048576,MATCH($A207,'Hoja de Trabajo para listado'!$A$155:$A$1048576,0),MATCH((CUADRO!I$5&amp;$E207),'Hoja de Trabajo para listado'!$A$151:$Z$151,0)),0)+IFERROR(INDEX('Hoja de Trabajo para listado'!$AB$155:$BA$1048576,MATCH($A207,'Hoja de Trabajo para listado'!$AB$155:$AB$1048576,0),MATCH((CUADRO!I$5&amp;$E207),'Hoja de Trabajo para listado'!$AB$151:$BA$151,0)),0)+IFERROR(INDEX('Hoja de Trabajo para listado'!$BC$155:$CB$1048576,MATCH($A207,'Hoja de Trabajo para listado'!$BC$155:$BC$1048576,0),MATCH((CUADRO!I$5&amp;$E207),'Hoja de Trabajo para listado'!$BC$151:$CB$151,0)),0)+IFERROR(INDEX('Hoja de Trabajo para listado'!$DE$153:$DG$274,MATCH($A207,'Hoja de Trabajo para listado'!$DE$153:$DE$1048576,0),MATCH((CUADRO!I$5&amp;$E207),'Hoja de Trabajo para listado'!$DE$151:$DG$151,0)),0)+IFERROR(INDEX('Hoja de Trabajo para listado'!$CD$155:$DC$1048576,MATCH($A207,'Hoja de Trabajo para listado'!$CD$155:$CD$1048576,0),MATCH((CUADRO!I$5&amp;$E207),'Hoja de Trabajo para listado'!$CD$151:$DC$151,0)),0)</f>
        <v>0</v>
      </c>
      <c r="J207" s="316">
        <f ca="1">+IFERROR(INDEX('Hoja de Trabajo para listado'!$A$155:$Z$1048576,MATCH($A207,'Hoja de Trabajo para listado'!$A$155:$A$1048576,0),MATCH((CUADRO!J$5&amp;$E207),'Hoja de Trabajo para listado'!$A$151:$Z$151,0)),0)+IFERROR(INDEX('Hoja de Trabajo para listado'!$AB$155:$BA$1048576,MATCH($A207,'Hoja de Trabajo para listado'!$AB$155:$AB$1048576,0),MATCH((CUADRO!J$5&amp;$E207),'Hoja de Trabajo para listado'!$AB$151:$BA$151,0)),0)+IFERROR(INDEX('Hoja de Trabajo para listado'!$BC$155:$CB$1048576,MATCH($A207,'Hoja de Trabajo para listado'!$BC$155:$BC$1048576,0),MATCH((CUADRO!J$5&amp;$E207),'Hoja de Trabajo para listado'!$BC$151:$CB$151,0)),0)+IFERROR(INDEX('Hoja de Trabajo para listado'!$DE$153:$DG$274,MATCH($A207,'Hoja de Trabajo para listado'!$DE$153:$DE$1048576,0),MATCH((CUADRO!J$5&amp;$E207),'Hoja de Trabajo para listado'!$DE$151:$DG$151,0)),0)+IFERROR(INDEX('Hoja de Trabajo para listado'!$CD$155:$DC$1048576,MATCH($A207,'Hoja de Trabajo para listado'!$CD$155:$CD$1048576,0),MATCH((CUADRO!J$5&amp;$E207),'Hoja de Trabajo para listado'!$CD$151:$DC$151,0)),0)</f>
        <v>0</v>
      </c>
      <c r="K207" s="316">
        <f ca="1">+IFERROR(INDEX('Hoja de Trabajo para listado'!$A$155:$Z$1048576,MATCH($A207,'Hoja de Trabajo para listado'!$A$155:$A$1048576,0),MATCH((CUADRO!K$5&amp;$E207),'Hoja de Trabajo para listado'!$A$151:$Z$151,0)),0)+IFERROR(INDEX('Hoja de Trabajo para listado'!$AB$155:$BA$1048576,MATCH($A207,'Hoja de Trabajo para listado'!$AB$155:$AB$1048576,0),MATCH((CUADRO!K$5&amp;$E207),'Hoja de Trabajo para listado'!$AB$151:$BA$151,0)),0)+IFERROR(INDEX('Hoja de Trabajo para listado'!$BC$155:$CB$1048576,MATCH($A207,'Hoja de Trabajo para listado'!$BC$155:$BC$1048576,0),MATCH((CUADRO!K$5&amp;$E207),'Hoja de Trabajo para listado'!$BC$151:$CB$151,0)),0)+IFERROR(INDEX('Hoja de Trabajo para listado'!$DE$153:$DG$274,MATCH($A207,'Hoja de Trabajo para listado'!$DE$153:$DE$1048576,0),MATCH((CUADRO!K$5&amp;$E207),'Hoja de Trabajo para listado'!$DE$151:$DG$151,0)),0)+IFERROR(INDEX('Hoja de Trabajo para listado'!$CD$155:$DC$1048576,MATCH($A207,'Hoja de Trabajo para listado'!$CD$155:$CD$1048576,0),MATCH((CUADRO!K$5&amp;$E207),'Hoja de Trabajo para listado'!$CD$151:$DC$151,0)),0)</f>
        <v>0</v>
      </c>
      <c r="L207" s="316">
        <f ca="1">+IFERROR(INDEX('Hoja de Trabajo para listado'!$A$155:$Z$1048576,MATCH($A207,'Hoja de Trabajo para listado'!$A$155:$A$1048576,0),MATCH((CUADRO!L$5&amp;$E207),'Hoja de Trabajo para listado'!$A$151:$Z$151,0)),0)+IFERROR(INDEX('Hoja de Trabajo para listado'!$AB$155:$BA$1048576,MATCH($A207,'Hoja de Trabajo para listado'!$AB$155:$AB$1048576,0),MATCH((CUADRO!L$5&amp;$E207),'Hoja de Trabajo para listado'!$AB$151:$BA$151,0)),0)+IFERROR(INDEX('Hoja de Trabajo para listado'!$BC$155:$CB$1048576,MATCH($A207,'Hoja de Trabajo para listado'!$BC$155:$BC$1048576,0),MATCH((CUADRO!L$5&amp;$E207),'Hoja de Trabajo para listado'!$BC$151:$CB$151,0)),0)+IFERROR(INDEX('Hoja de Trabajo para listado'!$DE$153:$DG$274,MATCH($A207,'Hoja de Trabajo para listado'!$DE$153:$DE$1048576,0),MATCH((CUADRO!L$5&amp;$E207),'Hoja de Trabajo para listado'!$DE$151:$DG$151,0)),0)+IFERROR(INDEX('Hoja de Trabajo para listado'!$CD$155:$DC$1048576,MATCH($A207,'Hoja de Trabajo para listado'!$CD$155:$CD$1048576,0),MATCH((CUADRO!L$5&amp;$E207),'Hoja de Trabajo para listado'!$CD$151:$DC$151,0)),0)</f>
        <v>0</v>
      </c>
      <c r="M207" s="316">
        <f ca="1">+IFERROR(INDEX('Hoja de Trabajo para listado'!$A$155:$Z$1048576,MATCH($A207,'Hoja de Trabajo para listado'!$A$155:$A$1048576,0),MATCH((CUADRO!M$5&amp;$E207),'Hoja de Trabajo para listado'!$A$151:$Z$151,0)),0)+IFERROR(INDEX('Hoja de Trabajo para listado'!$AB$155:$BA$1048576,MATCH($A207,'Hoja de Trabajo para listado'!$AB$155:$AB$1048576,0),MATCH((CUADRO!M$5&amp;$E207),'Hoja de Trabajo para listado'!$AB$151:$BA$151,0)),0)+IFERROR(INDEX('Hoja de Trabajo para listado'!$BC$155:$CB$1048576,MATCH($A207,'Hoja de Trabajo para listado'!$BC$155:$BC$1048576,0),MATCH((CUADRO!M$5&amp;$E207),'Hoja de Trabajo para listado'!$BC$151:$CB$151,0)),0)+IFERROR(INDEX('Hoja de Trabajo para listado'!$DE$153:$DG$274,MATCH($A207,'Hoja de Trabajo para listado'!$DE$153:$DE$1048576,0),MATCH((CUADRO!M$5&amp;$E207),'Hoja de Trabajo para listado'!$DE$151:$DG$151,0)),0)+IFERROR(INDEX('Hoja de Trabajo para listado'!$CD$155:$DC$1048576,MATCH($A207,'Hoja de Trabajo para listado'!$CD$155:$CD$1048576,0),MATCH((CUADRO!M$5&amp;$E207),'Hoja de Trabajo para listado'!$CD$151:$DC$151,0)),0)</f>
        <v>0</v>
      </c>
      <c r="N207" s="316">
        <f ca="1">+IFERROR(INDEX('Hoja de Trabajo para listado'!$A$155:$Z$1048576,MATCH($A207,'Hoja de Trabajo para listado'!$A$155:$A$1048576,0),MATCH((CUADRO!N$5&amp;$E207),'Hoja de Trabajo para listado'!$A$151:$Z$151,0)),0)+IFERROR(INDEX('Hoja de Trabajo para listado'!$AB$155:$BA$1048576,MATCH($A207,'Hoja de Trabajo para listado'!$AB$155:$AB$1048576,0),MATCH((CUADRO!N$5&amp;$E207),'Hoja de Trabajo para listado'!$AB$151:$BA$151,0)),0)+IFERROR(INDEX('Hoja de Trabajo para listado'!$BC$155:$CB$1048576,MATCH($A207,'Hoja de Trabajo para listado'!$BC$155:$BC$1048576,0),MATCH((CUADRO!N$5&amp;$E207),'Hoja de Trabajo para listado'!$BC$151:$CB$151,0)),0)+IFERROR(INDEX('Hoja de Trabajo para listado'!$DE$153:$DG$274,MATCH($A207,'Hoja de Trabajo para listado'!$DE$153:$DE$1048576,0),MATCH((CUADRO!N$5&amp;$E207),'Hoja de Trabajo para listado'!$DE$151:$DG$151,0)),0)+IFERROR(INDEX('Hoja de Trabajo para listado'!$CD$155:$DC$1048576,MATCH($A207,'Hoja de Trabajo para listado'!$CD$155:$CD$1048576,0),MATCH((CUADRO!N$5&amp;$E207),'Hoja de Trabajo para listado'!$CD$151:$DC$151,0)),0)</f>
        <v>0</v>
      </c>
      <c r="O207" s="316">
        <f ca="1">+IFERROR(INDEX('Hoja de Trabajo para listado'!$A$155:$Z$1048576,MATCH($A207,'Hoja de Trabajo para listado'!$A$155:$A$1048576,0),MATCH((CUADRO!O$5&amp;$E207),'Hoja de Trabajo para listado'!$A$151:$Z$151,0)),0)+IFERROR(INDEX('Hoja de Trabajo para listado'!$AB$155:$BA$1048576,MATCH($A207,'Hoja de Trabajo para listado'!$AB$155:$AB$1048576,0),MATCH((CUADRO!O$5&amp;$E207),'Hoja de Trabajo para listado'!$AB$151:$BA$151,0)),0)+IFERROR(INDEX('Hoja de Trabajo para listado'!$BC$155:$CB$1048576,MATCH($A207,'Hoja de Trabajo para listado'!$BC$155:$BC$1048576,0),MATCH((CUADRO!O$5&amp;$E207),'Hoja de Trabajo para listado'!$BC$151:$CB$151,0)),0)+IFERROR(INDEX('Hoja de Trabajo para listado'!$DE$153:$DG$274,MATCH($A207,'Hoja de Trabajo para listado'!$DE$153:$DE$1048576,0),MATCH((CUADRO!O$5&amp;$E207),'Hoja de Trabajo para listado'!$DE$151:$DG$151,0)),0)+IFERROR(INDEX('Hoja de Trabajo para listado'!$CD$155:$DC$1048576,MATCH($A207,'Hoja de Trabajo para listado'!$CD$155:$CD$1048576,0),MATCH((CUADRO!O$5&amp;$E207),'Hoja de Trabajo para listado'!$CD$151:$DC$151,0)),0)</f>
        <v>0</v>
      </c>
      <c r="P207" s="316">
        <f ca="1">+IFERROR(INDEX('Hoja de Trabajo para listado'!$A$155:$Z$1048576,MATCH($A207,'Hoja de Trabajo para listado'!$A$155:$A$1048576,0),MATCH((CUADRO!P$5&amp;$E207),'Hoja de Trabajo para listado'!$A$151:$Z$151,0)),0)+IFERROR(INDEX('Hoja de Trabajo para listado'!$AB$155:$BA$1048576,MATCH($A207,'Hoja de Trabajo para listado'!$AB$155:$AB$1048576,0),MATCH((CUADRO!P$5&amp;$E207),'Hoja de Trabajo para listado'!$AB$151:$BA$151,0)),0)+IFERROR(INDEX('Hoja de Trabajo para listado'!$BC$155:$CB$1048576,MATCH($A207,'Hoja de Trabajo para listado'!$BC$155:$BC$1048576,0),MATCH((CUADRO!P$5&amp;$E207),'Hoja de Trabajo para listado'!$BC$151:$CB$151,0)),0)+IFERROR(INDEX('Hoja de Trabajo para listado'!$DE$153:$DG$274,MATCH($A207,'Hoja de Trabajo para listado'!$DE$153:$DE$1048576,0),MATCH((CUADRO!P$5&amp;$E207),'Hoja de Trabajo para listado'!$DE$151:$DG$151,0)),0)+IFERROR(INDEX('Hoja de Trabajo para listado'!$CD$155:$DC$1048576,MATCH($A207,'Hoja de Trabajo para listado'!$CD$155:$CD$1048576,0),MATCH((CUADRO!P$5&amp;$E207),'Hoja de Trabajo para listado'!$CD$151:$DC$151,0)),0)</f>
        <v>0</v>
      </c>
      <c r="Q207" s="316">
        <f ca="1">+IFERROR(INDEX('Hoja de Trabajo para listado'!$A$155:$Z$1048576,MATCH($A207,'Hoja de Trabajo para listado'!$A$155:$A$1048576,0),MATCH((CUADRO!Q$5&amp;$E207),'Hoja de Trabajo para listado'!$A$151:$Z$151,0)),0)+IFERROR(INDEX('Hoja de Trabajo para listado'!$AB$155:$BA$1048576,MATCH($A207,'Hoja de Trabajo para listado'!$AB$155:$AB$1048576,0),MATCH((CUADRO!Q$5&amp;$E207),'Hoja de Trabajo para listado'!$AB$151:$BA$151,0)),0)+IFERROR(INDEX('Hoja de Trabajo para listado'!$BC$155:$CB$1048576,MATCH($A207,'Hoja de Trabajo para listado'!$BC$155:$BC$1048576,0),MATCH((CUADRO!Q$5&amp;$E207),'Hoja de Trabajo para listado'!$BC$151:$CB$151,0)),0)+IFERROR(INDEX('Hoja de Trabajo para listado'!$DE$153:$DG$274,MATCH($A207,'Hoja de Trabajo para listado'!$DE$153:$DE$1048576,0),MATCH((CUADRO!Q$5&amp;$E207),'Hoja de Trabajo para listado'!$DE$151:$DG$151,0)),0)+IFERROR(INDEX('Hoja de Trabajo para listado'!$CD$155:$DC$1048576,MATCH($A207,'Hoja de Trabajo para listado'!$CD$155:$CD$1048576,0),MATCH((CUADRO!Q$5&amp;$E207),'Hoja de Trabajo para listado'!$CD$151:$DC$151,0)),0)</f>
        <v>0</v>
      </c>
      <c r="R207" s="316">
        <f t="shared" ca="1" si="6"/>
        <v>0</v>
      </c>
      <c r="S207" s="344">
        <f ca="1">+R206+R207</f>
        <v>0</v>
      </c>
      <c r="T207" s="316">
        <f ca="1">+S207</f>
        <v>0</v>
      </c>
      <c r="U207" s="315">
        <f t="shared" si="7"/>
        <v>2</v>
      </c>
      <c r="V207" s="319" t="str">
        <f>+VLOOKUP(A207,bd_lista!$A$3:$E$593,5,FALSE)</f>
        <v>Gobiernos Autonomos Municipales</v>
      </c>
      <c r="W207" s="426"/>
    </row>
    <row r="208" spans="1:23" ht="15" hidden="1" customHeight="1">
      <c r="A208" s="325">
        <v>1210</v>
      </c>
      <c r="B208" s="427">
        <f>+A208</f>
        <v>1210</v>
      </c>
      <c r="C208" s="318" t="str">
        <f>+VLOOKUP(A208,bd_lista!$A$3:$C$593,3,FALSE)</f>
        <v>Gobierno Autónomo Municipal de Caranavi</v>
      </c>
      <c r="D208" s="429" t="str">
        <f>+C208</f>
        <v>Gobierno Autónomo Municipal de Caranavi</v>
      </c>
      <c r="E208" s="346" t="s">
        <v>1418</v>
      </c>
      <c r="F208" s="314">
        <f ca="1">+IFERROR(INDEX('Hoja de Trabajo para listado'!$A$155:$Z$1048576,MATCH($A208,'Hoja de Trabajo para listado'!$A$155:$A$1048576,0),MATCH((CUADRO!F$5&amp;$E208),'Hoja de Trabajo para listado'!$A$151:$Z$151,0)),0)+IFERROR(INDEX('Hoja de Trabajo para listado'!$AB$155:$BA$1048576,MATCH($A208,'Hoja de Trabajo para listado'!$AB$155:$AB$1048576,0),MATCH((CUADRO!F$5&amp;$E208),'Hoja de Trabajo para listado'!$AB$151:$BA$151,0)),0)+IFERROR(INDEX('Hoja de Trabajo para listado'!$BC$155:$CB$1048576,MATCH($A208,'Hoja de Trabajo para listado'!$BC$155:$BC$1048576,0),MATCH((CUADRO!F$5&amp;$E208),'Hoja de Trabajo para listado'!$BC$151:$CB$151,0)),0)+IFERROR(INDEX('Hoja de Trabajo para listado'!$DE$153:$DG$274,MATCH($A208,'Hoja de Trabajo para listado'!$DE$153:$DE$1048576,0),MATCH((CUADRO!F$5&amp;$E208),'Hoja de Trabajo para listado'!$DE$151:$DG$151,0)),0)+IFERROR(INDEX('Hoja de Trabajo para listado'!$CD$155:$DC$1048576,MATCH($A208,'Hoja de Trabajo para listado'!$CD$155:$CD$1048576,0),MATCH((CUADRO!F$5&amp;$E208),'Hoja de Trabajo para listado'!$CD$151:$DC$151,0)),0)</f>
        <v>0</v>
      </c>
      <c r="G208" s="314">
        <f ca="1">+IFERROR(INDEX('Hoja de Trabajo para listado'!$A$155:$Z$1048576,MATCH($A208,'Hoja de Trabajo para listado'!$A$155:$A$1048576,0),MATCH((CUADRO!G$5&amp;$E208),'Hoja de Trabajo para listado'!$A$151:$Z$151,0)),0)+IFERROR(INDEX('Hoja de Trabajo para listado'!$AB$155:$BA$1048576,MATCH($A208,'Hoja de Trabajo para listado'!$AB$155:$AB$1048576,0),MATCH((CUADRO!G$5&amp;$E208),'Hoja de Trabajo para listado'!$AB$151:$BA$151,0)),0)+IFERROR(INDEX('Hoja de Trabajo para listado'!$BC$155:$CB$1048576,MATCH($A208,'Hoja de Trabajo para listado'!$BC$155:$BC$1048576,0),MATCH((CUADRO!G$5&amp;$E208),'Hoja de Trabajo para listado'!$BC$151:$CB$151,0)),0)+IFERROR(INDEX('Hoja de Trabajo para listado'!$DE$153:$DG$274,MATCH($A208,'Hoja de Trabajo para listado'!$DE$153:$DE$1048576,0),MATCH((CUADRO!G$5&amp;$E208),'Hoja de Trabajo para listado'!$DE$151:$DG$151,0)),0)+IFERROR(INDEX('Hoja de Trabajo para listado'!$CD$155:$DC$1048576,MATCH($A208,'Hoja de Trabajo para listado'!$CD$155:$CD$1048576,0),MATCH((CUADRO!G$5&amp;$E208),'Hoja de Trabajo para listado'!$CD$151:$DC$151,0)),0)</f>
        <v>0</v>
      </c>
      <c r="H208" s="314">
        <f ca="1">+IFERROR(INDEX('Hoja de Trabajo para listado'!$A$155:$Z$1048576,MATCH($A208,'Hoja de Trabajo para listado'!$A$155:$A$1048576,0),MATCH((CUADRO!H$5&amp;$E208),'Hoja de Trabajo para listado'!$A$151:$Z$151,0)),0)+IFERROR(INDEX('Hoja de Trabajo para listado'!$AB$155:$BA$1048576,MATCH($A208,'Hoja de Trabajo para listado'!$AB$155:$AB$1048576,0),MATCH((CUADRO!H$5&amp;$E208),'Hoja de Trabajo para listado'!$AB$151:$BA$151,0)),0)+IFERROR(INDEX('Hoja de Trabajo para listado'!$BC$155:$CB$1048576,MATCH($A208,'Hoja de Trabajo para listado'!$BC$155:$BC$1048576,0),MATCH((CUADRO!H$5&amp;$E208),'Hoja de Trabajo para listado'!$BC$151:$CB$151,0)),0)+IFERROR(INDEX('Hoja de Trabajo para listado'!$DE$153:$DG$274,MATCH($A208,'Hoja de Trabajo para listado'!$DE$153:$DE$1048576,0),MATCH((CUADRO!H$5&amp;$E208),'Hoja de Trabajo para listado'!$DE$151:$DG$151,0)),0)+IFERROR(INDEX('Hoja de Trabajo para listado'!$CD$155:$DC$1048576,MATCH($A208,'Hoja de Trabajo para listado'!$CD$155:$CD$1048576,0),MATCH((CUADRO!H$5&amp;$E208),'Hoja de Trabajo para listado'!$CD$151:$DC$151,0)),0)</f>
        <v>0</v>
      </c>
      <c r="I208" s="314">
        <f ca="1">+IFERROR(INDEX('Hoja de Trabajo para listado'!$A$155:$Z$1048576,MATCH($A208,'Hoja de Trabajo para listado'!$A$155:$A$1048576,0),MATCH((CUADRO!I$5&amp;$E208),'Hoja de Trabajo para listado'!$A$151:$Z$151,0)),0)+IFERROR(INDEX('Hoja de Trabajo para listado'!$AB$155:$BA$1048576,MATCH($A208,'Hoja de Trabajo para listado'!$AB$155:$AB$1048576,0),MATCH((CUADRO!I$5&amp;$E208),'Hoja de Trabajo para listado'!$AB$151:$BA$151,0)),0)+IFERROR(INDEX('Hoja de Trabajo para listado'!$BC$155:$CB$1048576,MATCH($A208,'Hoja de Trabajo para listado'!$BC$155:$BC$1048576,0),MATCH((CUADRO!I$5&amp;$E208),'Hoja de Trabajo para listado'!$BC$151:$CB$151,0)),0)+IFERROR(INDEX('Hoja de Trabajo para listado'!$DE$153:$DG$274,MATCH($A208,'Hoja de Trabajo para listado'!$DE$153:$DE$1048576,0),MATCH((CUADRO!I$5&amp;$E208),'Hoja de Trabajo para listado'!$DE$151:$DG$151,0)),0)+IFERROR(INDEX('Hoja de Trabajo para listado'!$CD$155:$DC$1048576,MATCH($A208,'Hoja de Trabajo para listado'!$CD$155:$CD$1048576,0),MATCH((CUADRO!I$5&amp;$E208),'Hoja de Trabajo para listado'!$CD$151:$DC$151,0)),0)</f>
        <v>0</v>
      </c>
      <c r="J208" s="314">
        <f ca="1">+IFERROR(INDEX('Hoja de Trabajo para listado'!$A$155:$Z$1048576,MATCH($A208,'Hoja de Trabajo para listado'!$A$155:$A$1048576,0),MATCH((CUADRO!J$5&amp;$E208),'Hoja de Trabajo para listado'!$A$151:$Z$151,0)),0)+IFERROR(INDEX('Hoja de Trabajo para listado'!$AB$155:$BA$1048576,MATCH($A208,'Hoja de Trabajo para listado'!$AB$155:$AB$1048576,0),MATCH((CUADRO!J$5&amp;$E208),'Hoja de Trabajo para listado'!$AB$151:$BA$151,0)),0)+IFERROR(INDEX('Hoja de Trabajo para listado'!$BC$155:$CB$1048576,MATCH($A208,'Hoja de Trabajo para listado'!$BC$155:$BC$1048576,0),MATCH((CUADRO!J$5&amp;$E208),'Hoja de Trabajo para listado'!$BC$151:$CB$151,0)),0)+IFERROR(INDEX('Hoja de Trabajo para listado'!$DE$153:$DG$274,MATCH($A208,'Hoja de Trabajo para listado'!$DE$153:$DE$1048576,0),MATCH((CUADRO!J$5&amp;$E208),'Hoja de Trabajo para listado'!$DE$151:$DG$151,0)),0)+IFERROR(INDEX('Hoja de Trabajo para listado'!$CD$155:$DC$1048576,MATCH($A208,'Hoja de Trabajo para listado'!$CD$155:$CD$1048576,0),MATCH((CUADRO!J$5&amp;$E208),'Hoja de Trabajo para listado'!$CD$151:$DC$151,0)),0)</f>
        <v>0</v>
      </c>
      <c r="K208" s="314">
        <f ca="1">+IFERROR(INDEX('Hoja de Trabajo para listado'!$A$155:$Z$1048576,MATCH($A208,'Hoja de Trabajo para listado'!$A$155:$A$1048576,0),MATCH((CUADRO!K$5&amp;$E208),'Hoja de Trabajo para listado'!$A$151:$Z$151,0)),0)+IFERROR(INDEX('Hoja de Trabajo para listado'!$AB$155:$BA$1048576,MATCH($A208,'Hoja de Trabajo para listado'!$AB$155:$AB$1048576,0),MATCH((CUADRO!K$5&amp;$E208),'Hoja de Trabajo para listado'!$AB$151:$BA$151,0)),0)+IFERROR(INDEX('Hoja de Trabajo para listado'!$BC$155:$CB$1048576,MATCH($A208,'Hoja de Trabajo para listado'!$BC$155:$BC$1048576,0),MATCH((CUADRO!K$5&amp;$E208),'Hoja de Trabajo para listado'!$BC$151:$CB$151,0)),0)+IFERROR(INDEX('Hoja de Trabajo para listado'!$DE$153:$DG$274,MATCH($A208,'Hoja de Trabajo para listado'!$DE$153:$DE$1048576,0),MATCH((CUADRO!K$5&amp;$E208),'Hoja de Trabajo para listado'!$DE$151:$DG$151,0)),0)+IFERROR(INDEX('Hoja de Trabajo para listado'!$CD$155:$DC$1048576,MATCH($A208,'Hoja de Trabajo para listado'!$CD$155:$CD$1048576,0),MATCH((CUADRO!K$5&amp;$E208),'Hoja de Trabajo para listado'!$CD$151:$DC$151,0)),0)</f>
        <v>0</v>
      </c>
      <c r="L208" s="314">
        <f ca="1">+IFERROR(INDEX('Hoja de Trabajo para listado'!$A$155:$Z$1048576,MATCH($A208,'Hoja de Trabajo para listado'!$A$155:$A$1048576,0),MATCH((CUADRO!L$5&amp;$E208),'Hoja de Trabajo para listado'!$A$151:$Z$151,0)),0)+IFERROR(INDEX('Hoja de Trabajo para listado'!$AB$155:$BA$1048576,MATCH($A208,'Hoja de Trabajo para listado'!$AB$155:$AB$1048576,0),MATCH((CUADRO!L$5&amp;$E208),'Hoja de Trabajo para listado'!$AB$151:$BA$151,0)),0)+IFERROR(INDEX('Hoja de Trabajo para listado'!$BC$155:$CB$1048576,MATCH($A208,'Hoja de Trabajo para listado'!$BC$155:$BC$1048576,0),MATCH((CUADRO!L$5&amp;$E208),'Hoja de Trabajo para listado'!$BC$151:$CB$151,0)),0)+IFERROR(INDEX('Hoja de Trabajo para listado'!$DE$153:$DG$274,MATCH($A208,'Hoja de Trabajo para listado'!$DE$153:$DE$1048576,0),MATCH((CUADRO!L$5&amp;$E208),'Hoja de Trabajo para listado'!$DE$151:$DG$151,0)),0)+IFERROR(INDEX('Hoja de Trabajo para listado'!$CD$155:$DC$1048576,MATCH($A208,'Hoja de Trabajo para listado'!$CD$155:$CD$1048576,0),MATCH((CUADRO!L$5&amp;$E208),'Hoja de Trabajo para listado'!$CD$151:$DC$151,0)),0)</f>
        <v>0</v>
      </c>
      <c r="M208" s="314">
        <f ca="1">+IFERROR(INDEX('Hoja de Trabajo para listado'!$A$155:$Z$1048576,MATCH($A208,'Hoja de Trabajo para listado'!$A$155:$A$1048576,0),MATCH((CUADRO!M$5&amp;$E208),'Hoja de Trabajo para listado'!$A$151:$Z$151,0)),0)+IFERROR(INDEX('Hoja de Trabajo para listado'!$AB$155:$BA$1048576,MATCH($A208,'Hoja de Trabajo para listado'!$AB$155:$AB$1048576,0),MATCH((CUADRO!M$5&amp;$E208),'Hoja de Trabajo para listado'!$AB$151:$BA$151,0)),0)+IFERROR(INDEX('Hoja de Trabajo para listado'!$BC$155:$CB$1048576,MATCH($A208,'Hoja de Trabajo para listado'!$BC$155:$BC$1048576,0),MATCH((CUADRO!M$5&amp;$E208),'Hoja de Trabajo para listado'!$BC$151:$CB$151,0)),0)+IFERROR(INDEX('Hoja de Trabajo para listado'!$DE$153:$DG$274,MATCH($A208,'Hoja de Trabajo para listado'!$DE$153:$DE$1048576,0),MATCH((CUADRO!M$5&amp;$E208),'Hoja de Trabajo para listado'!$DE$151:$DG$151,0)),0)+IFERROR(INDEX('Hoja de Trabajo para listado'!$CD$155:$DC$1048576,MATCH($A208,'Hoja de Trabajo para listado'!$CD$155:$CD$1048576,0),MATCH((CUADRO!M$5&amp;$E208),'Hoja de Trabajo para listado'!$CD$151:$DC$151,0)),0)</f>
        <v>0</v>
      </c>
      <c r="N208" s="314">
        <f ca="1">+IFERROR(INDEX('Hoja de Trabajo para listado'!$A$155:$Z$1048576,MATCH($A208,'Hoja de Trabajo para listado'!$A$155:$A$1048576,0),MATCH((CUADRO!N$5&amp;$E208),'Hoja de Trabajo para listado'!$A$151:$Z$151,0)),0)+IFERROR(INDEX('Hoja de Trabajo para listado'!$AB$155:$BA$1048576,MATCH($A208,'Hoja de Trabajo para listado'!$AB$155:$AB$1048576,0),MATCH((CUADRO!N$5&amp;$E208),'Hoja de Trabajo para listado'!$AB$151:$BA$151,0)),0)+IFERROR(INDEX('Hoja de Trabajo para listado'!$BC$155:$CB$1048576,MATCH($A208,'Hoja de Trabajo para listado'!$BC$155:$BC$1048576,0),MATCH((CUADRO!N$5&amp;$E208),'Hoja de Trabajo para listado'!$BC$151:$CB$151,0)),0)+IFERROR(INDEX('Hoja de Trabajo para listado'!$DE$153:$DG$274,MATCH($A208,'Hoja de Trabajo para listado'!$DE$153:$DE$1048576,0),MATCH((CUADRO!N$5&amp;$E208),'Hoja de Trabajo para listado'!$DE$151:$DG$151,0)),0)+IFERROR(INDEX('Hoja de Trabajo para listado'!$CD$155:$DC$1048576,MATCH($A208,'Hoja de Trabajo para listado'!$CD$155:$CD$1048576,0),MATCH((CUADRO!N$5&amp;$E208),'Hoja de Trabajo para listado'!$CD$151:$DC$151,0)),0)</f>
        <v>0</v>
      </c>
      <c r="O208" s="314">
        <f ca="1">+IFERROR(INDEX('Hoja de Trabajo para listado'!$A$155:$Z$1048576,MATCH($A208,'Hoja de Trabajo para listado'!$A$155:$A$1048576,0),MATCH((CUADRO!O$5&amp;$E208),'Hoja de Trabajo para listado'!$A$151:$Z$151,0)),0)+IFERROR(INDEX('Hoja de Trabajo para listado'!$AB$155:$BA$1048576,MATCH($A208,'Hoja de Trabajo para listado'!$AB$155:$AB$1048576,0),MATCH((CUADRO!O$5&amp;$E208),'Hoja de Trabajo para listado'!$AB$151:$BA$151,0)),0)+IFERROR(INDEX('Hoja de Trabajo para listado'!$BC$155:$CB$1048576,MATCH($A208,'Hoja de Trabajo para listado'!$BC$155:$BC$1048576,0),MATCH((CUADRO!O$5&amp;$E208),'Hoja de Trabajo para listado'!$BC$151:$CB$151,0)),0)+IFERROR(INDEX('Hoja de Trabajo para listado'!$DE$153:$DG$274,MATCH($A208,'Hoja de Trabajo para listado'!$DE$153:$DE$1048576,0),MATCH((CUADRO!O$5&amp;$E208),'Hoja de Trabajo para listado'!$DE$151:$DG$151,0)),0)+IFERROR(INDEX('Hoja de Trabajo para listado'!$CD$155:$DC$1048576,MATCH($A208,'Hoja de Trabajo para listado'!$CD$155:$CD$1048576,0),MATCH((CUADRO!O$5&amp;$E208),'Hoja de Trabajo para listado'!$CD$151:$DC$151,0)),0)</f>
        <v>0</v>
      </c>
      <c r="P208" s="314">
        <f ca="1">+IFERROR(INDEX('Hoja de Trabajo para listado'!$A$155:$Z$1048576,MATCH($A208,'Hoja de Trabajo para listado'!$A$155:$A$1048576,0),MATCH((CUADRO!P$5&amp;$E208),'Hoja de Trabajo para listado'!$A$151:$Z$151,0)),0)+IFERROR(INDEX('Hoja de Trabajo para listado'!$AB$155:$BA$1048576,MATCH($A208,'Hoja de Trabajo para listado'!$AB$155:$AB$1048576,0),MATCH((CUADRO!P$5&amp;$E208),'Hoja de Trabajo para listado'!$AB$151:$BA$151,0)),0)+IFERROR(INDEX('Hoja de Trabajo para listado'!$BC$155:$CB$1048576,MATCH($A208,'Hoja de Trabajo para listado'!$BC$155:$BC$1048576,0),MATCH((CUADRO!P$5&amp;$E208),'Hoja de Trabajo para listado'!$BC$151:$CB$151,0)),0)+IFERROR(INDEX('Hoja de Trabajo para listado'!$DE$153:$DG$274,MATCH($A208,'Hoja de Trabajo para listado'!$DE$153:$DE$1048576,0),MATCH((CUADRO!P$5&amp;$E208),'Hoja de Trabajo para listado'!$DE$151:$DG$151,0)),0)+IFERROR(INDEX('Hoja de Trabajo para listado'!$CD$155:$DC$1048576,MATCH($A208,'Hoja de Trabajo para listado'!$CD$155:$CD$1048576,0),MATCH((CUADRO!P$5&amp;$E208),'Hoja de Trabajo para listado'!$CD$151:$DC$151,0)),0)</f>
        <v>0</v>
      </c>
      <c r="Q208" s="314">
        <f ca="1">+IFERROR(INDEX('Hoja de Trabajo para listado'!$A$155:$Z$1048576,MATCH($A208,'Hoja de Trabajo para listado'!$A$155:$A$1048576,0),MATCH((CUADRO!Q$5&amp;$E208),'Hoja de Trabajo para listado'!$A$151:$Z$151,0)),0)+IFERROR(INDEX('Hoja de Trabajo para listado'!$AB$155:$BA$1048576,MATCH($A208,'Hoja de Trabajo para listado'!$AB$155:$AB$1048576,0),MATCH((CUADRO!Q$5&amp;$E208),'Hoja de Trabajo para listado'!$AB$151:$BA$151,0)),0)+IFERROR(INDEX('Hoja de Trabajo para listado'!$BC$155:$CB$1048576,MATCH($A208,'Hoja de Trabajo para listado'!$BC$155:$BC$1048576,0),MATCH((CUADRO!Q$5&amp;$E208),'Hoja de Trabajo para listado'!$BC$151:$CB$151,0)),0)+IFERROR(INDEX('Hoja de Trabajo para listado'!$DE$153:$DG$274,MATCH($A208,'Hoja de Trabajo para listado'!$DE$153:$DE$1048576,0),MATCH((CUADRO!Q$5&amp;$E208),'Hoja de Trabajo para listado'!$DE$151:$DG$151,0)),0)+IFERROR(INDEX('Hoja de Trabajo para listado'!$CD$155:$DC$1048576,MATCH($A208,'Hoja de Trabajo para listado'!$CD$155:$CD$1048576,0),MATCH((CUADRO!Q$5&amp;$E208),'Hoja de Trabajo para listado'!$CD$151:$DC$151,0)),0)</f>
        <v>0</v>
      </c>
      <c r="R208" s="314">
        <f t="shared" ca="1" si="6"/>
        <v>0</v>
      </c>
      <c r="S208" s="345"/>
      <c r="T208" s="314">
        <f ca="1">+T209</f>
        <v>0</v>
      </c>
      <c r="U208" s="313">
        <f t="shared" si="7"/>
        <v>1</v>
      </c>
      <c r="V208" s="319" t="str">
        <f>+VLOOKUP(A208,bd_lista!$A$3:$E$593,5,FALSE)</f>
        <v>Gobiernos Autonomos Municipales</v>
      </c>
      <c r="W208" s="425" t="str">
        <f>+V208</f>
        <v>Gobiernos Autonomos Municipales</v>
      </c>
    </row>
    <row r="209" spans="1:23" ht="15" hidden="1" customHeight="1">
      <c r="A209" s="323">
        <v>1210</v>
      </c>
      <c r="B209" s="428"/>
      <c r="C209" s="319" t="str">
        <f>+VLOOKUP(A209,bd_lista!$A$3:$C$593,3,FALSE)</f>
        <v>Gobierno Autónomo Municipal de Caranavi</v>
      </c>
      <c r="D209" s="430"/>
      <c r="E209" s="347" t="s">
        <v>1419</v>
      </c>
      <c r="F209" s="316">
        <f ca="1">+IFERROR(INDEX('Hoja de Trabajo para listado'!$A$155:$Z$1048576,MATCH($A209,'Hoja de Trabajo para listado'!$A$155:$A$1048576,0),MATCH((CUADRO!F$5&amp;$E209),'Hoja de Trabajo para listado'!$A$151:$Z$151,0)),0)+IFERROR(INDEX('Hoja de Trabajo para listado'!$AB$155:$BA$1048576,MATCH($A209,'Hoja de Trabajo para listado'!$AB$155:$AB$1048576,0),MATCH((CUADRO!F$5&amp;$E209),'Hoja de Trabajo para listado'!$AB$151:$BA$151,0)),0)+IFERROR(INDEX('Hoja de Trabajo para listado'!$BC$155:$CB$1048576,MATCH($A209,'Hoja de Trabajo para listado'!$BC$155:$BC$1048576,0),MATCH((CUADRO!F$5&amp;$E209),'Hoja de Trabajo para listado'!$BC$151:$CB$151,0)),0)+IFERROR(INDEX('Hoja de Trabajo para listado'!$DE$153:$DG$274,MATCH($A209,'Hoja de Trabajo para listado'!$DE$153:$DE$1048576,0),MATCH((CUADRO!F$5&amp;$E209),'Hoja de Trabajo para listado'!$DE$151:$DG$151,0)),0)+IFERROR(INDEX('Hoja de Trabajo para listado'!$CD$155:$DC$1048576,MATCH($A209,'Hoja de Trabajo para listado'!$CD$155:$CD$1048576,0),MATCH((CUADRO!F$5&amp;$E209),'Hoja de Trabajo para listado'!$CD$151:$DC$151,0)),0)</f>
        <v>0</v>
      </c>
      <c r="G209" s="316">
        <f ca="1">+IFERROR(INDEX('Hoja de Trabajo para listado'!$A$155:$Z$1048576,MATCH($A209,'Hoja de Trabajo para listado'!$A$155:$A$1048576,0),MATCH((CUADRO!G$5&amp;$E209),'Hoja de Trabajo para listado'!$A$151:$Z$151,0)),0)+IFERROR(INDEX('Hoja de Trabajo para listado'!$AB$155:$BA$1048576,MATCH($A209,'Hoja de Trabajo para listado'!$AB$155:$AB$1048576,0),MATCH((CUADRO!G$5&amp;$E209),'Hoja de Trabajo para listado'!$AB$151:$BA$151,0)),0)+IFERROR(INDEX('Hoja de Trabajo para listado'!$BC$155:$CB$1048576,MATCH($A209,'Hoja de Trabajo para listado'!$BC$155:$BC$1048576,0),MATCH((CUADRO!G$5&amp;$E209),'Hoja de Trabajo para listado'!$BC$151:$CB$151,0)),0)+IFERROR(INDEX('Hoja de Trabajo para listado'!$DE$153:$DG$274,MATCH($A209,'Hoja de Trabajo para listado'!$DE$153:$DE$1048576,0),MATCH((CUADRO!G$5&amp;$E209),'Hoja de Trabajo para listado'!$DE$151:$DG$151,0)),0)+IFERROR(INDEX('Hoja de Trabajo para listado'!$CD$155:$DC$1048576,MATCH($A209,'Hoja de Trabajo para listado'!$CD$155:$CD$1048576,0),MATCH((CUADRO!G$5&amp;$E209),'Hoja de Trabajo para listado'!$CD$151:$DC$151,0)),0)</f>
        <v>0</v>
      </c>
      <c r="H209" s="316">
        <f ca="1">+IFERROR(INDEX('Hoja de Trabajo para listado'!$A$155:$Z$1048576,MATCH($A209,'Hoja de Trabajo para listado'!$A$155:$A$1048576,0),MATCH((CUADRO!H$5&amp;$E209),'Hoja de Trabajo para listado'!$A$151:$Z$151,0)),0)+IFERROR(INDEX('Hoja de Trabajo para listado'!$AB$155:$BA$1048576,MATCH($A209,'Hoja de Trabajo para listado'!$AB$155:$AB$1048576,0),MATCH((CUADRO!H$5&amp;$E209),'Hoja de Trabajo para listado'!$AB$151:$BA$151,0)),0)+IFERROR(INDEX('Hoja de Trabajo para listado'!$BC$155:$CB$1048576,MATCH($A209,'Hoja de Trabajo para listado'!$BC$155:$BC$1048576,0),MATCH((CUADRO!H$5&amp;$E209),'Hoja de Trabajo para listado'!$BC$151:$CB$151,0)),0)+IFERROR(INDEX('Hoja de Trabajo para listado'!$DE$153:$DG$274,MATCH($A209,'Hoja de Trabajo para listado'!$DE$153:$DE$1048576,0),MATCH((CUADRO!H$5&amp;$E209),'Hoja de Trabajo para listado'!$DE$151:$DG$151,0)),0)+IFERROR(INDEX('Hoja de Trabajo para listado'!$CD$155:$DC$1048576,MATCH($A209,'Hoja de Trabajo para listado'!$CD$155:$CD$1048576,0),MATCH((CUADRO!H$5&amp;$E209),'Hoja de Trabajo para listado'!$CD$151:$DC$151,0)),0)</f>
        <v>0</v>
      </c>
      <c r="I209" s="316">
        <f ca="1">+IFERROR(INDEX('Hoja de Trabajo para listado'!$A$155:$Z$1048576,MATCH($A209,'Hoja de Trabajo para listado'!$A$155:$A$1048576,0),MATCH((CUADRO!I$5&amp;$E209),'Hoja de Trabajo para listado'!$A$151:$Z$151,0)),0)+IFERROR(INDEX('Hoja de Trabajo para listado'!$AB$155:$BA$1048576,MATCH($A209,'Hoja de Trabajo para listado'!$AB$155:$AB$1048576,0),MATCH((CUADRO!I$5&amp;$E209),'Hoja de Trabajo para listado'!$AB$151:$BA$151,0)),0)+IFERROR(INDEX('Hoja de Trabajo para listado'!$BC$155:$CB$1048576,MATCH($A209,'Hoja de Trabajo para listado'!$BC$155:$BC$1048576,0),MATCH((CUADRO!I$5&amp;$E209),'Hoja de Trabajo para listado'!$BC$151:$CB$151,0)),0)+IFERROR(INDEX('Hoja de Trabajo para listado'!$DE$153:$DG$274,MATCH($A209,'Hoja de Trabajo para listado'!$DE$153:$DE$1048576,0),MATCH((CUADRO!I$5&amp;$E209),'Hoja de Trabajo para listado'!$DE$151:$DG$151,0)),0)+IFERROR(INDEX('Hoja de Trabajo para listado'!$CD$155:$DC$1048576,MATCH($A209,'Hoja de Trabajo para listado'!$CD$155:$CD$1048576,0),MATCH((CUADRO!I$5&amp;$E209),'Hoja de Trabajo para listado'!$CD$151:$DC$151,0)),0)</f>
        <v>0</v>
      </c>
      <c r="J209" s="316">
        <f ca="1">+IFERROR(INDEX('Hoja de Trabajo para listado'!$A$155:$Z$1048576,MATCH($A209,'Hoja de Trabajo para listado'!$A$155:$A$1048576,0),MATCH((CUADRO!J$5&amp;$E209),'Hoja de Trabajo para listado'!$A$151:$Z$151,0)),0)+IFERROR(INDEX('Hoja de Trabajo para listado'!$AB$155:$BA$1048576,MATCH($A209,'Hoja de Trabajo para listado'!$AB$155:$AB$1048576,0),MATCH((CUADRO!J$5&amp;$E209),'Hoja de Trabajo para listado'!$AB$151:$BA$151,0)),0)+IFERROR(INDEX('Hoja de Trabajo para listado'!$BC$155:$CB$1048576,MATCH($A209,'Hoja de Trabajo para listado'!$BC$155:$BC$1048576,0),MATCH((CUADRO!J$5&amp;$E209),'Hoja de Trabajo para listado'!$BC$151:$CB$151,0)),0)+IFERROR(INDEX('Hoja de Trabajo para listado'!$DE$153:$DG$274,MATCH($A209,'Hoja de Trabajo para listado'!$DE$153:$DE$1048576,0),MATCH((CUADRO!J$5&amp;$E209),'Hoja de Trabajo para listado'!$DE$151:$DG$151,0)),0)+IFERROR(INDEX('Hoja de Trabajo para listado'!$CD$155:$DC$1048576,MATCH($A209,'Hoja de Trabajo para listado'!$CD$155:$CD$1048576,0),MATCH((CUADRO!J$5&amp;$E209),'Hoja de Trabajo para listado'!$CD$151:$DC$151,0)),0)</f>
        <v>0</v>
      </c>
      <c r="K209" s="316">
        <f ca="1">+IFERROR(INDEX('Hoja de Trabajo para listado'!$A$155:$Z$1048576,MATCH($A209,'Hoja de Trabajo para listado'!$A$155:$A$1048576,0),MATCH((CUADRO!K$5&amp;$E209),'Hoja de Trabajo para listado'!$A$151:$Z$151,0)),0)+IFERROR(INDEX('Hoja de Trabajo para listado'!$AB$155:$BA$1048576,MATCH($A209,'Hoja de Trabajo para listado'!$AB$155:$AB$1048576,0),MATCH((CUADRO!K$5&amp;$E209),'Hoja de Trabajo para listado'!$AB$151:$BA$151,0)),0)+IFERROR(INDEX('Hoja de Trabajo para listado'!$BC$155:$CB$1048576,MATCH($A209,'Hoja de Trabajo para listado'!$BC$155:$BC$1048576,0),MATCH((CUADRO!K$5&amp;$E209),'Hoja de Trabajo para listado'!$BC$151:$CB$151,0)),0)+IFERROR(INDEX('Hoja de Trabajo para listado'!$DE$153:$DG$274,MATCH($A209,'Hoja de Trabajo para listado'!$DE$153:$DE$1048576,0),MATCH((CUADRO!K$5&amp;$E209),'Hoja de Trabajo para listado'!$DE$151:$DG$151,0)),0)+IFERROR(INDEX('Hoja de Trabajo para listado'!$CD$155:$DC$1048576,MATCH($A209,'Hoja de Trabajo para listado'!$CD$155:$CD$1048576,0),MATCH((CUADRO!K$5&amp;$E209),'Hoja de Trabajo para listado'!$CD$151:$DC$151,0)),0)</f>
        <v>0</v>
      </c>
      <c r="L209" s="316">
        <f ca="1">+IFERROR(INDEX('Hoja de Trabajo para listado'!$A$155:$Z$1048576,MATCH($A209,'Hoja de Trabajo para listado'!$A$155:$A$1048576,0),MATCH((CUADRO!L$5&amp;$E209),'Hoja de Trabajo para listado'!$A$151:$Z$151,0)),0)+IFERROR(INDEX('Hoja de Trabajo para listado'!$AB$155:$BA$1048576,MATCH($A209,'Hoja de Trabajo para listado'!$AB$155:$AB$1048576,0),MATCH((CUADRO!L$5&amp;$E209),'Hoja de Trabajo para listado'!$AB$151:$BA$151,0)),0)+IFERROR(INDEX('Hoja de Trabajo para listado'!$BC$155:$CB$1048576,MATCH($A209,'Hoja de Trabajo para listado'!$BC$155:$BC$1048576,0),MATCH((CUADRO!L$5&amp;$E209),'Hoja de Trabajo para listado'!$BC$151:$CB$151,0)),0)+IFERROR(INDEX('Hoja de Trabajo para listado'!$DE$153:$DG$274,MATCH($A209,'Hoja de Trabajo para listado'!$DE$153:$DE$1048576,0),MATCH((CUADRO!L$5&amp;$E209),'Hoja de Trabajo para listado'!$DE$151:$DG$151,0)),0)+IFERROR(INDEX('Hoja de Trabajo para listado'!$CD$155:$DC$1048576,MATCH($A209,'Hoja de Trabajo para listado'!$CD$155:$CD$1048576,0),MATCH((CUADRO!L$5&amp;$E209),'Hoja de Trabajo para listado'!$CD$151:$DC$151,0)),0)</f>
        <v>0</v>
      </c>
      <c r="M209" s="316">
        <f ca="1">+IFERROR(INDEX('Hoja de Trabajo para listado'!$A$155:$Z$1048576,MATCH($A209,'Hoja de Trabajo para listado'!$A$155:$A$1048576,0),MATCH((CUADRO!M$5&amp;$E209),'Hoja de Trabajo para listado'!$A$151:$Z$151,0)),0)+IFERROR(INDEX('Hoja de Trabajo para listado'!$AB$155:$BA$1048576,MATCH($A209,'Hoja de Trabajo para listado'!$AB$155:$AB$1048576,0),MATCH((CUADRO!M$5&amp;$E209),'Hoja de Trabajo para listado'!$AB$151:$BA$151,0)),0)+IFERROR(INDEX('Hoja de Trabajo para listado'!$BC$155:$CB$1048576,MATCH($A209,'Hoja de Trabajo para listado'!$BC$155:$BC$1048576,0),MATCH((CUADRO!M$5&amp;$E209),'Hoja de Trabajo para listado'!$BC$151:$CB$151,0)),0)+IFERROR(INDEX('Hoja de Trabajo para listado'!$DE$153:$DG$274,MATCH($A209,'Hoja de Trabajo para listado'!$DE$153:$DE$1048576,0),MATCH((CUADRO!M$5&amp;$E209),'Hoja de Trabajo para listado'!$DE$151:$DG$151,0)),0)+IFERROR(INDEX('Hoja de Trabajo para listado'!$CD$155:$DC$1048576,MATCH($A209,'Hoja de Trabajo para listado'!$CD$155:$CD$1048576,0),MATCH((CUADRO!M$5&amp;$E209),'Hoja de Trabajo para listado'!$CD$151:$DC$151,0)),0)</f>
        <v>0</v>
      </c>
      <c r="N209" s="316">
        <f ca="1">+IFERROR(INDEX('Hoja de Trabajo para listado'!$A$155:$Z$1048576,MATCH($A209,'Hoja de Trabajo para listado'!$A$155:$A$1048576,0),MATCH((CUADRO!N$5&amp;$E209),'Hoja de Trabajo para listado'!$A$151:$Z$151,0)),0)+IFERROR(INDEX('Hoja de Trabajo para listado'!$AB$155:$BA$1048576,MATCH($A209,'Hoja de Trabajo para listado'!$AB$155:$AB$1048576,0),MATCH((CUADRO!N$5&amp;$E209),'Hoja de Trabajo para listado'!$AB$151:$BA$151,0)),0)+IFERROR(INDEX('Hoja de Trabajo para listado'!$BC$155:$CB$1048576,MATCH($A209,'Hoja de Trabajo para listado'!$BC$155:$BC$1048576,0),MATCH((CUADRO!N$5&amp;$E209),'Hoja de Trabajo para listado'!$BC$151:$CB$151,0)),0)+IFERROR(INDEX('Hoja de Trabajo para listado'!$DE$153:$DG$274,MATCH($A209,'Hoja de Trabajo para listado'!$DE$153:$DE$1048576,0),MATCH((CUADRO!N$5&amp;$E209),'Hoja de Trabajo para listado'!$DE$151:$DG$151,0)),0)+IFERROR(INDEX('Hoja de Trabajo para listado'!$CD$155:$DC$1048576,MATCH($A209,'Hoja de Trabajo para listado'!$CD$155:$CD$1048576,0),MATCH((CUADRO!N$5&amp;$E209),'Hoja de Trabajo para listado'!$CD$151:$DC$151,0)),0)</f>
        <v>0</v>
      </c>
      <c r="O209" s="316">
        <f ca="1">+IFERROR(INDEX('Hoja de Trabajo para listado'!$A$155:$Z$1048576,MATCH($A209,'Hoja de Trabajo para listado'!$A$155:$A$1048576,0),MATCH((CUADRO!O$5&amp;$E209),'Hoja de Trabajo para listado'!$A$151:$Z$151,0)),0)+IFERROR(INDEX('Hoja de Trabajo para listado'!$AB$155:$BA$1048576,MATCH($A209,'Hoja de Trabajo para listado'!$AB$155:$AB$1048576,0),MATCH((CUADRO!O$5&amp;$E209),'Hoja de Trabajo para listado'!$AB$151:$BA$151,0)),0)+IFERROR(INDEX('Hoja de Trabajo para listado'!$BC$155:$CB$1048576,MATCH($A209,'Hoja de Trabajo para listado'!$BC$155:$BC$1048576,0),MATCH((CUADRO!O$5&amp;$E209),'Hoja de Trabajo para listado'!$BC$151:$CB$151,0)),0)+IFERROR(INDEX('Hoja de Trabajo para listado'!$DE$153:$DG$274,MATCH($A209,'Hoja de Trabajo para listado'!$DE$153:$DE$1048576,0),MATCH((CUADRO!O$5&amp;$E209),'Hoja de Trabajo para listado'!$DE$151:$DG$151,0)),0)+IFERROR(INDEX('Hoja de Trabajo para listado'!$CD$155:$DC$1048576,MATCH($A209,'Hoja de Trabajo para listado'!$CD$155:$CD$1048576,0),MATCH((CUADRO!O$5&amp;$E209),'Hoja de Trabajo para listado'!$CD$151:$DC$151,0)),0)</f>
        <v>0</v>
      </c>
      <c r="P209" s="316">
        <f ca="1">+IFERROR(INDEX('Hoja de Trabajo para listado'!$A$155:$Z$1048576,MATCH($A209,'Hoja de Trabajo para listado'!$A$155:$A$1048576,0),MATCH((CUADRO!P$5&amp;$E209),'Hoja de Trabajo para listado'!$A$151:$Z$151,0)),0)+IFERROR(INDEX('Hoja de Trabajo para listado'!$AB$155:$BA$1048576,MATCH($A209,'Hoja de Trabajo para listado'!$AB$155:$AB$1048576,0),MATCH((CUADRO!P$5&amp;$E209),'Hoja de Trabajo para listado'!$AB$151:$BA$151,0)),0)+IFERROR(INDEX('Hoja de Trabajo para listado'!$BC$155:$CB$1048576,MATCH($A209,'Hoja de Trabajo para listado'!$BC$155:$BC$1048576,0),MATCH((CUADRO!P$5&amp;$E209),'Hoja de Trabajo para listado'!$BC$151:$CB$151,0)),0)+IFERROR(INDEX('Hoja de Trabajo para listado'!$DE$153:$DG$274,MATCH($A209,'Hoja de Trabajo para listado'!$DE$153:$DE$1048576,0),MATCH((CUADRO!P$5&amp;$E209),'Hoja de Trabajo para listado'!$DE$151:$DG$151,0)),0)+IFERROR(INDEX('Hoja de Trabajo para listado'!$CD$155:$DC$1048576,MATCH($A209,'Hoja de Trabajo para listado'!$CD$155:$CD$1048576,0),MATCH((CUADRO!P$5&amp;$E209),'Hoja de Trabajo para listado'!$CD$151:$DC$151,0)),0)</f>
        <v>0</v>
      </c>
      <c r="Q209" s="316">
        <f ca="1">+IFERROR(INDEX('Hoja de Trabajo para listado'!$A$155:$Z$1048576,MATCH($A209,'Hoja de Trabajo para listado'!$A$155:$A$1048576,0),MATCH((CUADRO!Q$5&amp;$E209),'Hoja de Trabajo para listado'!$A$151:$Z$151,0)),0)+IFERROR(INDEX('Hoja de Trabajo para listado'!$AB$155:$BA$1048576,MATCH($A209,'Hoja de Trabajo para listado'!$AB$155:$AB$1048576,0),MATCH((CUADRO!Q$5&amp;$E209),'Hoja de Trabajo para listado'!$AB$151:$BA$151,0)),0)+IFERROR(INDEX('Hoja de Trabajo para listado'!$BC$155:$CB$1048576,MATCH($A209,'Hoja de Trabajo para listado'!$BC$155:$BC$1048576,0),MATCH((CUADRO!Q$5&amp;$E209),'Hoja de Trabajo para listado'!$BC$151:$CB$151,0)),0)+IFERROR(INDEX('Hoja de Trabajo para listado'!$DE$153:$DG$274,MATCH($A209,'Hoja de Trabajo para listado'!$DE$153:$DE$1048576,0),MATCH((CUADRO!Q$5&amp;$E209),'Hoja de Trabajo para listado'!$DE$151:$DG$151,0)),0)+IFERROR(INDEX('Hoja de Trabajo para listado'!$CD$155:$DC$1048576,MATCH($A209,'Hoja de Trabajo para listado'!$CD$155:$CD$1048576,0),MATCH((CUADRO!Q$5&amp;$E209),'Hoja de Trabajo para listado'!$CD$151:$DC$151,0)),0)</f>
        <v>0</v>
      </c>
      <c r="R209" s="316">
        <f t="shared" ca="1" si="6"/>
        <v>0</v>
      </c>
      <c r="S209" s="344">
        <f ca="1">+R208+R209</f>
        <v>0</v>
      </c>
      <c r="T209" s="316">
        <f ca="1">+S209</f>
        <v>0</v>
      </c>
      <c r="U209" s="315">
        <f t="shared" si="7"/>
        <v>2</v>
      </c>
      <c r="V209" s="319" t="str">
        <f>+VLOOKUP(A209,bd_lista!$A$3:$E$593,5,FALSE)</f>
        <v>Gobiernos Autonomos Municipales</v>
      </c>
      <c r="W209" s="426"/>
    </row>
    <row r="210" spans="1:23" customFormat="1" ht="27" hidden="1" customHeight="1">
      <c r="A210" s="325">
        <v>1211</v>
      </c>
      <c r="B210" s="427">
        <f>+A210</f>
        <v>1211</v>
      </c>
      <c r="C210" s="318" t="str">
        <f>+VLOOKUP(A210,bd_lista!$A$3:$C$593,3,FALSE)</f>
        <v>Gobierno Autónomo Municipal de Sica Sica (Villa Aroma)</v>
      </c>
      <c r="D210" s="429" t="str">
        <f>+C210</f>
        <v>Gobierno Autónomo Municipal de Sica Sica (Villa Aroma)</v>
      </c>
      <c r="E210" s="346" t="s">
        <v>1418</v>
      </c>
      <c r="F210" s="314">
        <f ca="1">+IFERROR(INDEX('Hoja de Trabajo para listado'!$A$155:$Z$1048576,MATCH($A210,'Hoja de Trabajo para listado'!$A$155:$A$1048576,0),MATCH((CUADRO!F$5&amp;$E210),'Hoja de Trabajo para listado'!$A$151:$Z$151,0)),0)+IFERROR(INDEX('Hoja de Trabajo para listado'!$AB$155:$BA$1048576,MATCH($A210,'Hoja de Trabajo para listado'!$AB$155:$AB$1048576,0),MATCH((CUADRO!F$5&amp;$E210),'Hoja de Trabajo para listado'!$AB$151:$BA$151,0)),0)+IFERROR(INDEX('Hoja de Trabajo para listado'!$BC$155:$CB$1048576,MATCH($A210,'Hoja de Trabajo para listado'!$BC$155:$BC$1048576,0),MATCH((CUADRO!F$5&amp;$E210),'Hoja de Trabajo para listado'!$BC$151:$CB$151,0)),0)+IFERROR(INDEX('Hoja de Trabajo para listado'!$DE$153:$DG$274,MATCH($A210,'Hoja de Trabajo para listado'!$DE$153:$DE$1048576,0),MATCH((CUADRO!F$5&amp;$E210),'Hoja de Trabajo para listado'!$DE$151:$DG$151,0)),0)+IFERROR(INDEX('Hoja de Trabajo para listado'!$CD$155:$DC$1048576,MATCH($A210,'Hoja de Trabajo para listado'!$CD$155:$CD$1048576,0),MATCH((CUADRO!F$5&amp;$E210),'Hoja de Trabajo para listado'!$CD$151:$DC$151,0)),0)</f>
        <v>0</v>
      </c>
      <c r="G210" s="314">
        <f ca="1">+IFERROR(INDEX('Hoja de Trabajo para listado'!$A$155:$Z$1048576,MATCH($A210,'Hoja de Trabajo para listado'!$A$155:$A$1048576,0),MATCH((CUADRO!G$5&amp;$E210),'Hoja de Trabajo para listado'!$A$151:$Z$151,0)),0)+IFERROR(INDEX('Hoja de Trabajo para listado'!$AB$155:$BA$1048576,MATCH($A210,'Hoja de Trabajo para listado'!$AB$155:$AB$1048576,0),MATCH((CUADRO!G$5&amp;$E210),'Hoja de Trabajo para listado'!$AB$151:$BA$151,0)),0)+IFERROR(INDEX('Hoja de Trabajo para listado'!$BC$155:$CB$1048576,MATCH($A210,'Hoja de Trabajo para listado'!$BC$155:$BC$1048576,0),MATCH((CUADRO!G$5&amp;$E210),'Hoja de Trabajo para listado'!$BC$151:$CB$151,0)),0)+IFERROR(INDEX('Hoja de Trabajo para listado'!$DE$153:$DG$274,MATCH($A210,'Hoja de Trabajo para listado'!$DE$153:$DE$1048576,0),MATCH((CUADRO!G$5&amp;$E210),'Hoja de Trabajo para listado'!$DE$151:$DG$151,0)),0)+IFERROR(INDEX('Hoja de Trabajo para listado'!$CD$155:$DC$1048576,MATCH($A210,'Hoja de Trabajo para listado'!$CD$155:$CD$1048576,0),MATCH((CUADRO!G$5&amp;$E210),'Hoja de Trabajo para listado'!$CD$151:$DC$151,0)),0)</f>
        <v>0</v>
      </c>
      <c r="H210" s="314">
        <f ca="1">+IFERROR(INDEX('Hoja de Trabajo para listado'!$A$155:$Z$1048576,MATCH($A210,'Hoja de Trabajo para listado'!$A$155:$A$1048576,0),MATCH((CUADRO!H$5&amp;$E210),'Hoja de Trabajo para listado'!$A$151:$Z$151,0)),0)+IFERROR(INDEX('Hoja de Trabajo para listado'!$AB$155:$BA$1048576,MATCH($A210,'Hoja de Trabajo para listado'!$AB$155:$AB$1048576,0),MATCH((CUADRO!H$5&amp;$E210),'Hoja de Trabajo para listado'!$AB$151:$BA$151,0)),0)+IFERROR(INDEX('Hoja de Trabajo para listado'!$BC$155:$CB$1048576,MATCH($A210,'Hoja de Trabajo para listado'!$BC$155:$BC$1048576,0),MATCH((CUADRO!H$5&amp;$E210),'Hoja de Trabajo para listado'!$BC$151:$CB$151,0)),0)+IFERROR(INDEX('Hoja de Trabajo para listado'!$DE$153:$DG$274,MATCH($A210,'Hoja de Trabajo para listado'!$DE$153:$DE$1048576,0),MATCH((CUADRO!H$5&amp;$E210),'Hoja de Trabajo para listado'!$DE$151:$DG$151,0)),0)+IFERROR(INDEX('Hoja de Trabajo para listado'!$CD$155:$DC$1048576,MATCH($A210,'Hoja de Trabajo para listado'!$CD$155:$CD$1048576,0),MATCH((CUADRO!H$5&amp;$E210),'Hoja de Trabajo para listado'!$CD$151:$DC$151,0)),0)</f>
        <v>0</v>
      </c>
      <c r="I210" s="314">
        <f ca="1">+IFERROR(INDEX('Hoja de Trabajo para listado'!$A$155:$Z$1048576,MATCH($A210,'Hoja de Trabajo para listado'!$A$155:$A$1048576,0),MATCH((CUADRO!I$5&amp;$E210),'Hoja de Trabajo para listado'!$A$151:$Z$151,0)),0)+IFERROR(INDEX('Hoja de Trabajo para listado'!$AB$155:$BA$1048576,MATCH($A210,'Hoja de Trabajo para listado'!$AB$155:$AB$1048576,0),MATCH((CUADRO!I$5&amp;$E210),'Hoja de Trabajo para listado'!$AB$151:$BA$151,0)),0)+IFERROR(INDEX('Hoja de Trabajo para listado'!$BC$155:$CB$1048576,MATCH($A210,'Hoja de Trabajo para listado'!$BC$155:$BC$1048576,0),MATCH((CUADRO!I$5&amp;$E210),'Hoja de Trabajo para listado'!$BC$151:$CB$151,0)),0)+IFERROR(INDEX('Hoja de Trabajo para listado'!$DE$153:$DG$274,MATCH($A210,'Hoja de Trabajo para listado'!$DE$153:$DE$1048576,0),MATCH((CUADRO!I$5&amp;$E210),'Hoja de Trabajo para listado'!$DE$151:$DG$151,0)),0)+IFERROR(INDEX('Hoja de Trabajo para listado'!$CD$155:$DC$1048576,MATCH($A210,'Hoja de Trabajo para listado'!$CD$155:$CD$1048576,0),MATCH((CUADRO!I$5&amp;$E210),'Hoja de Trabajo para listado'!$CD$151:$DC$151,0)),0)</f>
        <v>0</v>
      </c>
      <c r="J210" s="314">
        <f ca="1">+IFERROR(INDEX('Hoja de Trabajo para listado'!$A$155:$Z$1048576,MATCH($A210,'Hoja de Trabajo para listado'!$A$155:$A$1048576,0),MATCH((CUADRO!J$5&amp;$E210),'Hoja de Trabajo para listado'!$A$151:$Z$151,0)),0)+IFERROR(INDEX('Hoja de Trabajo para listado'!$AB$155:$BA$1048576,MATCH($A210,'Hoja de Trabajo para listado'!$AB$155:$AB$1048576,0),MATCH((CUADRO!J$5&amp;$E210),'Hoja de Trabajo para listado'!$AB$151:$BA$151,0)),0)+IFERROR(INDEX('Hoja de Trabajo para listado'!$BC$155:$CB$1048576,MATCH($A210,'Hoja de Trabajo para listado'!$BC$155:$BC$1048576,0),MATCH((CUADRO!J$5&amp;$E210),'Hoja de Trabajo para listado'!$BC$151:$CB$151,0)),0)+IFERROR(INDEX('Hoja de Trabajo para listado'!$DE$153:$DG$274,MATCH($A210,'Hoja de Trabajo para listado'!$DE$153:$DE$1048576,0),MATCH((CUADRO!J$5&amp;$E210),'Hoja de Trabajo para listado'!$DE$151:$DG$151,0)),0)+IFERROR(INDEX('Hoja de Trabajo para listado'!$CD$155:$DC$1048576,MATCH($A210,'Hoja de Trabajo para listado'!$CD$155:$CD$1048576,0),MATCH((CUADRO!J$5&amp;$E210),'Hoja de Trabajo para listado'!$CD$151:$DC$151,0)),0)</f>
        <v>0</v>
      </c>
      <c r="K210" s="314">
        <f ca="1">+IFERROR(INDEX('Hoja de Trabajo para listado'!$A$155:$Z$1048576,MATCH($A210,'Hoja de Trabajo para listado'!$A$155:$A$1048576,0),MATCH((CUADRO!K$5&amp;$E210),'Hoja de Trabajo para listado'!$A$151:$Z$151,0)),0)+IFERROR(INDEX('Hoja de Trabajo para listado'!$AB$155:$BA$1048576,MATCH($A210,'Hoja de Trabajo para listado'!$AB$155:$AB$1048576,0),MATCH((CUADRO!K$5&amp;$E210),'Hoja de Trabajo para listado'!$AB$151:$BA$151,0)),0)+IFERROR(INDEX('Hoja de Trabajo para listado'!$BC$155:$CB$1048576,MATCH($A210,'Hoja de Trabajo para listado'!$BC$155:$BC$1048576,0),MATCH((CUADRO!K$5&amp;$E210),'Hoja de Trabajo para listado'!$BC$151:$CB$151,0)),0)+IFERROR(INDEX('Hoja de Trabajo para listado'!$DE$153:$DG$274,MATCH($A210,'Hoja de Trabajo para listado'!$DE$153:$DE$1048576,0),MATCH((CUADRO!K$5&amp;$E210),'Hoja de Trabajo para listado'!$DE$151:$DG$151,0)),0)+IFERROR(INDEX('Hoja de Trabajo para listado'!$CD$155:$DC$1048576,MATCH($A210,'Hoja de Trabajo para listado'!$CD$155:$CD$1048576,0),MATCH((CUADRO!K$5&amp;$E210),'Hoja de Trabajo para listado'!$CD$151:$DC$151,0)),0)</f>
        <v>0</v>
      </c>
      <c r="L210" s="314">
        <f ca="1">+IFERROR(INDEX('Hoja de Trabajo para listado'!$A$155:$Z$1048576,MATCH($A210,'Hoja de Trabajo para listado'!$A$155:$A$1048576,0),MATCH((CUADRO!L$5&amp;$E210),'Hoja de Trabajo para listado'!$A$151:$Z$151,0)),0)+IFERROR(INDEX('Hoja de Trabajo para listado'!$AB$155:$BA$1048576,MATCH($A210,'Hoja de Trabajo para listado'!$AB$155:$AB$1048576,0),MATCH((CUADRO!L$5&amp;$E210),'Hoja de Trabajo para listado'!$AB$151:$BA$151,0)),0)+IFERROR(INDEX('Hoja de Trabajo para listado'!$BC$155:$CB$1048576,MATCH($A210,'Hoja de Trabajo para listado'!$BC$155:$BC$1048576,0),MATCH((CUADRO!L$5&amp;$E210),'Hoja de Trabajo para listado'!$BC$151:$CB$151,0)),0)+IFERROR(INDEX('Hoja de Trabajo para listado'!$DE$153:$DG$274,MATCH($A210,'Hoja de Trabajo para listado'!$DE$153:$DE$1048576,0),MATCH((CUADRO!L$5&amp;$E210),'Hoja de Trabajo para listado'!$DE$151:$DG$151,0)),0)+IFERROR(INDEX('Hoja de Trabajo para listado'!$CD$155:$DC$1048576,MATCH($A210,'Hoja de Trabajo para listado'!$CD$155:$CD$1048576,0),MATCH((CUADRO!L$5&amp;$E210),'Hoja de Trabajo para listado'!$CD$151:$DC$151,0)),0)</f>
        <v>0</v>
      </c>
      <c r="M210" s="314">
        <f ca="1">+IFERROR(INDEX('Hoja de Trabajo para listado'!$A$155:$Z$1048576,MATCH($A210,'Hoja de Trabajo para listado'!$A$155:$A$1048576,0),MATCH((CUADRO!M$5&amp;$E210),'Hoja de Trabajo para listado'!$A$151:$Z$151,0)),0)+IFERROR(INDEX('Hoja de Trabajo para listado'!$AB$155:$BA$1048576,MATCH($A210,'Hoja de Trabajo para listado'!$AB$155:$AB$1048576,0),MATCH((CUADRO!M$5&amp;$E210),'Hoja de Trabajo para listado'!$AB$151:$BA$151,0)),0)+IFERROR(INDEX('Hoja de Trabajo para listado'!$BC$155:$CB$1048576,MATCH($A210,'Hoja de Trabajo para listado'!$BC$155:$BC$1048576,0),MATCH((CUADRO!M$5&amp;$E210),'Hoja de Trabajo para listado'!$BC$151:$CB$151,0)),0)+IFERROR(INDEX('Hoja de Trabajo para listado'!$DE$153:$DG$274,MATCH($A210,'Hoja de Trabajo para listado'!$DE$153:$DE$1048576,0),MATCH((CUADRO!M$5&amp;$E210),'Hoja de Trabajo para listado'!$DE$151:$DG$151,0)),0)+IFERROR(INDEX('Hoja de Trabajo para listado'!$CD$155:$DC$1048576,MATCH($A210,'Hoja de Trabajo para listado'!$CD$155:$CD$1048576,0),MATCH((CUADRO!M$5&amp;$E210),'Hoja de Trabajo para listado'!$CD$151:$DC$151,0)),0)</f>
        <v>0</v>
      </c>
      <c r="N210" s="314">
        <f ca="1">+IFERROR(INDEX('Hoja de Trabajo para listado'!$A$155:$Z$1048576,MATCH($A210,'Hoja de Trabajo para listado'!$A$155:$A$1048576,0),MATCH((CUADRO!N$5&amp;$E210),'Hoja de Trabajo para listado'!$A$151:$Z$151,0)),0)+IFERROR(INDEX('Hoja de Trabajo para listado'!$AB$155:$BA$1048576,MATCH($A210,'Hoja de Trabajo para listado'!$AB$155:$AB$1048576,0),MATCH((CUADRO!N$5&amp;$E210),'Hoja de Trabajo para listado'!$AB$151:$BA$151,0)),0)+IFERROR(INDEX('Hoja de Trabajo para listado'!$BC$155:$CB$1048576,MATCH($A210,'Hoja de Trabajo para listado'!$BC$155:$BC$1048576,0),MATCH((CUADRO!N$5&amp;$E210),'Hoja de Trabajo para listado'!$BC$151:$CB$151,0)),0)+IFERROR(INDEX('Hoja de Trabajo para listado'!$DE$153:$DG$274,MATCH($A210,'Hoja de Trabajo para listado'!$DE$153:$DE$1048576,0),MATCH((CUADRO!N$5&amp;$E210),'Hoja de Trabajo para listado'!$DE$151:$DG$151,0)),0)+IFERROR(INDEX('Hoja de Trabajo para listado'!$CD$155:$DC$1048576,MATCH($A210,'Hoja de Trabajo para listado'!$CD$155:$CD$1048576,0),MATCH((CUADRO!N$5&amp;$E210),'Hoja de Trabajo para listado'!$CD$151:$DC$151,0)),0)</f>
        <v>0</v>
      </c>
      <c r="O210" s="314">
        <f ca="1">+IFERROR(INDEX('Hoja de Trabajo para listado'!$A$155:$Z$1048576,MATCH($A210,'Hoja de Trabajo para listado'!$A$155:$A$1048576,0),MATCH((CUADRO!O$5&amp;$E210),'Hoja de Trabajo para listado'!$A$151:$Z$151,0)),0)+IFERROR(INDEX('Hoja de Trabajo para listado'!$AB$155:$BA$1048576,MATCH($A210,'Hoja de Trabajo para listado'!$AB$155:$AB$1048576,0),MATCH((CUADRO!O$5&amp;$E210),'Hoja de Trabajo para listado'!$AB$151:$BA$151,0)),0)+IFERROR(INDEX('Hoja de Trabajo para listado'!$BC$155:$CB$1048576,MATCH($A210,'Hoja de Trabajo para listado'!$BC$155:$BC$1048576,0),MATCH((CUADRO!O$5&amp;$E210),'Hoja de Trabajo para listado'!$BC$151:$CB$151,0)),0)+IFERROR(INDEX('Hoja de Trabajo para listado'!$DE$153:$DG$274,MATCH($A210,'Hoja de Trabajo para listado'!$DE$153:$DE$1048576,0),MATCH((CUADRO!O$5&amp;$E210),'Hoja de Trabajo para listado'!$DE$151:$DG$151,0)),0)+IFERROR(INDEX('Hoja de Trabajo para listado'!$CD$155:$DC$1048576,MATCH($A210,'Hoja de Trabajo para listado'!$CD$155:$CD$1048576,0),MATCH((CUADRO!O$5&amp;$E210),'Hoja de Trabajo para listado'!$CD$151:$DC$151,0)),0)</f>
        <v>0</v>
      </c>
      <c r="P210" s="314">
        <f ca="1">+IFERROR(INDEX('Hoja de Trabajo para listado'!$A$155:$Z$1048576,MATCH($A210,'Hoja de Trabajo para listado'!$A$155:$A$1048576,0),MATCH((CUADRO!P$5&amp;$E210),'Hoja de Trabajo para listado'!$A$151:$Z$151,0)),0)+IFERROR(INDEX('Hoja de Trabajo para listado'!$AB$155:$BA$1048576,MATCH($A210,'Hoja de Trabajo para listado'!$AB$155:$AB$1048576,0),MATCH((CUADRO!P$5&amp;$E210),'Hoja de Trabajo para listado'!$AB$151:$BA$151,0)),0)+IFERROR(INDEX('Hoja de Trabajo para listado'!$BC$155:$CB$1048576,MATCH($A210,'Hoja de Trabajo para listado'!$BC$155:$BC$1048576,0),MATCH((CUADRO!P$5&amp;$E210),'Hoja de Trabajo para listado'!$BC$151:$CB$151,0)),0)+IFERROR(INDEX('Hoja de Trabajo para listado'!$DE$153:$DG$274,MATCH($A210,'Hoja de Trabajo para listado'!$DE$153:$DE$1048576,0),MATCH((CUADRO!P$5&amp;$E210),'Hoja de Trabajo para listado'!$DE$151:$DG$151,0)),0)+IFERROR(INDEX('Hoja de Trabajo para listado'!$CD$155:$DC$1048576,MATCH($A210,'Hoja de Trabajo para listado'!$CD$155:$CD$1048576,0),MATCH((CUADRO!P$5&amp;$E210),'Hoja de Trabajo para listado'!$CD$151:$DC$151,0)),0)</f>
        <v>0</v>
      </c>
      <c r="Q210" s="314">
        <f ca="1">+IFERROR(INDEX('Hoja de Trabajo para listado'!$A$155:$Z$1048576,MATCH($A210,'Hoja de Trabajo para listado'!$A$155:$A$1048576,0),MATCH((CUADRO!Q$5&amp;$E210),'Hoja de Trabajo para listado'!$A$151:$Z$151,0)),0)+IFERROR(INDEX('Hoja de Trabajo para listado'!$AB$155:$BA$1048576,MATCH($A210,'Hoja de Trabajo para listado'!$AB$155:$AB$1048576,0),MATCH((CUADRO!Q$5&amp;$E210),'Hoja de Trabajo para listado'!$AB$151:$BA$151,0)),0)+IFERROR(INDEX('Hoja de Trabajo para listado'!$BC$155:$CB$1048576,MATCH($A210,'Hoja de Trabajo para listado'!$BC$155:$BC$1048576,0),MATCH((CUADRO!Q$5&amp;$E210),'Hoja de Trabajo para listado'!$BC$151:$CB$151,0)),0)+IFERROR(INDEX('Hoja de Trabajo para listado'!$DE$153:$DG$274,MATCH($A210,'Hoja de Trabajo para listado'!$DE$153:$DE$1048576,0),MATCH((CUADRO!Q$5&amp;$E210),'Hoja de Trabajo para listado'!$DE$151:$DG$151,0)),0)+IFERROR(INDEX('Hoja de Trabajo para listado'!$CD$155:$DC$1048576,MATCH($A210,'Hoja de Trabajo para listado'!$CD$155:$CD$1048576,0),MATCH((CUADRO!Q$5&amp;$E210),'Hoja de Trabajo para listado'!$CD$151:$DC$151,0)),0)</f>
        <v>0</v>
      </c>
      <c r="R210" s="314">
        <f t="shared" ca="1" si="6"/>
        <v>0</v>
      </c>
      <c r="S210" s="344"/>
      <c r="T210" s="314">
        <f ca="1">+T211</f>
        <v>0</v>
      </c>
      <c r="U210" s="313">
        <f t="shared" si="7"/>
        <v>1</v>
      </c>
      <c r="V210" s="319" t="str">
        <f>+VLOOKUP(A210,bd_lista!$A$3:$E$593,5,FALSE)</f>
        <v>Gobiernos Autonomos Municipales</v>
      </c>
      <c r="W210" s="425" t="str">
        <f>+V210</f>
        <v>Gobiernos Autonomos Municipales</v>
      </c>
    </row>
    <row r="211" spans="1:23" customFormat="1" ht="15" hidden="1" customHeight="1">
      <c r="A211" s="323">
        <v>1211</v>
      </c>
      <c r="B211" s="428"/>
      <c r="C211" s="319" t="str">
        <f>+VLOOKUP(A211,bd_lista!$A$3:$C$593,3,FALSE)</f>
        <v>Gobierno Autónomo Municipal de Sica Sica (Villa Aroma)</v>
      </c>
      <c r="D211" s="430"/>
      <c r="E211" s="349" t="s">
        <v>1419</v>
      </c>
      <c r="F211" s="314">
        <f ca="1">+IFERROR(INDEX('Hoja de Trabajo para listado'!$A$155:$Z$1048576,MATCH($A211,'Hoja de Trabajo para listado'!$A$155:$A$1048576,0),MATCH((CUADRO!F$5&amp;$E211),'Hoja de Trabajo para listado'!$A$151:$Z$151,0)),0)+IFERROR(INDEX('Hoja de Trabajo para listado'!$AB$155:$BA$1048576,MATCH($A211,'Hoja de Trabajo para listado'!$AB$155:$AB$1048576,0),MATCH((CUADRO!F$5&amp;$E211),'Hoja de Trabajo para listado'!$AB$151:$BA$151,0)),0)+IFERROR(INDEX('Hoja de Trabajo para listado'!$BC$155:$CB$1048576,MATCH($A211,'Hoja de Trabajo para listado'!$BC$155:$BC$1048576,0),MATCH((CUADRO!F$5&amp;$E211),'Hoja de Trabajo para listado'!$BC$151:$CB$151,0)),0)+IFERROR(INDEX('Hoja de Trabajo para listado'!$DE$153:$DG$274,MATCH($A211,'Hoja de Trabajo para listado'!$DE$153:$DE$1048576,0),MATCH((CUADRO!F$5&amp;$E211),'Hoja de Trabajo para listado'!$DE$151:$DG$151,0)),0)+IFERROR(INDEX('Hoja de Trabajo para listado'!$CD$155:$DC$1048576,MATCH($A211,'Hoja de Trabajo para listado'!$CD$155:$CD$1048576,0),MATCH((CUADRO!F$5&amp;$E211),'Hoja de Trabajo para listado'!$CD$151:$DC$151,0)),0)</f>
        <v>0</v>
      </c>
      <c r="G211" s="314">
        <f ca="1">+IFERROR(INDEX('Hoja de Trabajo para listado'!$A$155:$Z$1048576,MATCH($A211,'Hoja de Trabajo para listado'!$A$155:$A$1048576,0),MATCH((CUADRO!G$5&amp;$E211),'Hoja de Trabajo para listado'!$A$151:$Z$151,0)),0)+IFERROR(INDEX('Hoja de Trabajo para listado'!$AB$155:$BA$1048576,MATCH($A211,'Hoja de Trabajo para listado'!$AB$155:$AB$1048576,0),MATCH((CUADRO!G$5&amp;$E211),'Hoja de Trabajo para listado'!$AB$151:$BA$151,0)),0)+IFERROR(INDEX('Hoja de Trabajo para listado'!$BC$155:$CB$1048576,MATCH($A211,'Hoja de Trabajo para listado'!$BC$155:$BC$1048576,0),MATCH((CUADRO!G$5&amp;$E211),'Hoja de Trabajo para listado'!$BC$151:$CB$151,0)),0)+IFERROR(INDEX('Hoja de Trabajo para listado'!$DE$153:$DG$274,MATCH($A211,'Hoja de Trabajo para listado'!$DE$153:$DE$1048576,0),MATCH((CUADRO!G$5&amp;$E211),'Hoja de Trabajo para listado'!$DE$151:$DG$151,0)),0)+IFERROR(INDEX('Hoja de Trabajo para listado'!$CD$155:$DC$1048576,MATCH($A211,'Hoja de Trabajo para listado'!$CD$155:$CD$1048576,0),MATCH((CUADRO!G$5&amp;$E211),'Hoja de Trabajo para listado'!$CD$151:$DC$151,0)),0)</f>
        <v>0</v>
      </c>
      <c r="H211" s="314">
        <f ca="1">+IFERROR(INDEX('Hoja de Trabajo para listado'!$A$155:$Z$1048576,MATCH($A211,'Hoja de Trabajo para listado'!$A$155:$A$1048576,0),MATCH((CUADRO!H$5&amp;$E211),'Hoja de Trabajo para listado'!$A$151:$Z$151,0)),0)+IFERROR(INDEX('Hoja de Trabajo para listado'!$AB$155:$BA$1048576,MATCH($A211,'Hoja de Trabajo para listado'!$AB$155:$AB$1048576,0),MATCH((CUADRO!H$5&amp;$E211),'Hoja de Trabajo para listado'!$AB$151:$BA$151,0)),0)+IFERROR(INDEX('Hoja de Trabajo para listado'!$BC$155:$CB$1048576,MATCH($A211,'Hoja de Trabajo para listado'!$BC$155:$BC$1048576,0),MATCH((CUADRO!H$5&amp;$E211),'Hoja de Trabajo para listado'!$BC$151:$CB$151,0)),0)+IFERROR(INDEX('Hoja de Trabajo para listado'!$DE$153:$DG$274,MATCH($A211,'Hoja de Trabajo para listado'!$DE$153:$DE$1048576,0),MATCH((CUADRO!H$5&amp;$E211),'Hoja de Trabajo para listado'!$DE$151:$DG$151,0)),0)+IFERROR(INDEX('Hoja de Trabajo para listado'!$CD$155:$DC$1048576,MATCH($A211,'Hoja de Trabajo para listado'!$CD$155:$CD$1048576,0),MATCH((CUADRO!H$5&amp;$E211),'Hoja de Trabajo para listado'!$CD$151:$DC$151,0)),0)</f>
        <v>0</v>
      </c>
      <c r="I211" s="314">
        <f ca="1">+IFERROR(INDEX('Hoja de Trabajo para listado'!$A$155:$Z$1048576,MATCH($A211,'Hoja de Trabajo para listado'!$A$155:$A$1048576,0),MATCH((CUADRO!I$5&amp;$E211),'Hoja de Trabajo para listado'!$A$151:$Z$151,0)),0)+IFERROR(INDEX('Hoja de Trabajo para listado'!$AB$155:$BA$1048576,MATCH($A211,'Hoja de Trabajo para listado'!$AB$155:$AB$1048576,0),MATCH((CUADRO!I$5&amp;$E211),'Hoja de Trabajo para listado'!$AB$151:$BA$151,0)),0)+IFERROR(INDEX('Hoja de Trabajo para listado'!$BC$155:$CB$1048576,MATCH($A211,'Hoja de Trabajo para listado'!$BC$155:$BC$1048576,0),MATCH((CUADRO!I$5&amp;$E211),'Hoja de Trabajo para listado'!$BC$151:$CB$151,0)),0)+IFERROR(INDEX('Hoja de Trabajo para listado'!$DE$153:$DG$274,MATCH($A211,'Hoja de Trabajo para listado'!$DE$153:$DE$1048576,0),MATCH((CUADRO!I$5&amp;$E211),'Hoja de Trabajo para listado'!$DE$151:$DG$151,0)),0)+IFERROR(INDEX('Hoja de Trabajo para listado'!$CD$155:$DC$1048576,MATCH($A211,'Hoja de Trabajo para listado'!$CD$155:$CD$1048576,0),MATCH((CUADRO!I$5&amp;$E211),'Hoja de Trabajo para listado'!$CD$151:$DC$151,0)),0)</f>
        <v>0</v>
      </c>
      <c r="J211" s="314">
        <f ca="1">+IFERROR(INDEX('Hoja de Trabajo para listado'!$A$155:$Z$1048576,MATCH($A211,'Hoja de Trabajo para listado'!$A$155:$A$1048576,0),MATCH((CUADRO!J$5&amp;$E211),'Hoja de Trabajo para listado'!$A$151:$Z$151,0)),0)+IFERROR(INDEX('Hoja de Trabajo para listado'!$AB$155:$BA$1048576,MATCH($A211,'Hoja de Trabajo para listado'!$AB$155:$AB$1048576,0),MATCH((CUADRO!J$5&amp;$E211),'Hoja de Trabajo para listado'!$AB$151:$BA$151,0)),0)+IFERROR(INDEX('Hoja de Trabajo para listado'!$BC$155:$CB$1048576,MATCH($A211,'Hoja de Trabajo para listado'!$BC$155:$BC$1048576,0),MATCH((CUADRO!J$5&amp;$E211),'Hoja de Trabajo para listado'!$BC$151:$CB$151,0)),0)+IFERROR(INDEX('Hoja de Trabajo para listado'!$DE$153:$DG$274,MATCH($A211,'Hoja de Trabajo para listado'!$DE$153:$DE$1048576,0),MATCH((CUADRO!J$5&amp;$E211),'Hoja de Trabajo para listado'!$DE$151:$DG$151,0)),0)+IFERROR(INDEX('Hoja de Trabajo para listado'!$CD$155:$DC$1048576,MATCH($A211,'Hoja de Trabajo para listado'!$CD$155:$CD$1048576,0),MATCH((CUADRO!J$5&amp;$E211),'Hoja de Trabajo para listado'!$CD$151:$DC$151,0)),0)</f>
        <v>0</v>
      </c>
      <c r="K211" s="314">
        <f ca="1">+IFERROR(INDEX('Hoja de Trabajo para listado'!$A$155:$Z$1048576,MATCH($A211,'Hoja de Trabajo para listado'!$A$155:$A$1048576,0),MATCH((CUADRO!K$5&amp;$E211),'Hoja de Trabajo para listado'!$A$151:$Z$151,0)),0)+IFERROR(INDEX('Hoja de Trabajo para listado'!$AB$155:$BA$1048576,MATCH($A211,'Hoja de Trabajo para listado'!$AB$155:$AB$1048576,0),MATCH((CUADRO!K$5&amp;$E211),'Hoja de Trabajo para listado'!$AB$151:$BA$151,0)),0)+IFERROR(INDEX('Hoja de Trabajo para listado'!$BC$155:$CB$1048576,MATCH($A211,'Hoja de Trabajo para listado'!$BC$155:$BC$1048576,0),MATCH((CUADRO!K$5&amp;$E211),'Hoja de Trabajo para listado'!$BC$151:$CB$151,0)),0)+IFERROR(INDEX('Hoja de Trabajo para listado'!$DE$153:$DG$274,MATCH($A211,'Hoja de Trabajo para listado'!$DE$153:$DE$1048576,0),MATCH((CUADRO!K$5&amp;$E211),'Hoja de Trabajo para listado'!$DE$151:$DG$151,0)),0)+IFERROR(INDEX('Hoja de Trabajo para listado'!$CD$155:$DC$1048576,MATCH($A211,'Hoja de Trabajo para listado'!$CD$155:$CD$1048576,0),MATCH((CUADRO!K$5&amp;$E211),'Hoja de Trabajo para listado'!$CD$151:$DC$151,0)),0)</f>
        <v>0</v>
      </c>
      <c r="L211" s="314">
        <f ca="1">+IFERROR(INDEX('Hoja de Trabajo para listado'!$A$155:$Z$1048576,MATCH($A211,'Hoja de Trabajo para listado'!$A$155:$A$1048576,0),MATCH((CUADRO!L$5&amp;$E211),'Hoja de Trabajo para listado'!$A$151:$Z$151,0)),0)+IFERROR(INDEX('Hoja de Trabajo para listado'!$AB$155:$BA$1048576,MATCH($A211,'Hoja de Trabajo para listado'!$AB$155:$AB$1048576,0),MATCH((CUADRO!L$5&amp;$E211),'Hoja de Trabajo para listado'!$AB$151:$BA$151,0)),0)+IFERROR(INDEX('Hoja de Trabajo para listado'!$BC$155:$CB$1048576,MATCH($A211,'Hoja de Trabajo para listado'!$BC$155:$BC$1048576,0),MATCH((CUADRO!L$5&amp;$E211),'Hoja de Trabajo para listado'!$BC$151:$CB$151,0)),0)+IFERROR(INDEX('Hoja de Trabajo para listado'!$DE$153:$DG$274,MATCH($A211,'Hoja de Trabajo para listado'!$DE$153:$DE$1048576,0),MATCH((CUADRO!L$5&amp;$E211),'Hoja de Trabajo para listado'!$DE$151:$DG$151,0)),0)+IFERROR(INDEX('Hoja de Trabajo para listado'!$CD$155:$DC$1048576,MATCH($A211,'Hoja de Trabajo para listado'!$CD$155:$CD$1048576,0),MATCH((CUADRO!L$5&amp;$E211),'Hoja de Trabajo para listado'!$CD$151:$DC$151,0)),0)</f>
        <v>0</v>
      </c>
      <c r="M211" s="314">
        <f ca="1">+IFERROR(INDEX('Hoja de Trabajo para listado'!$A$155:$Z$1048576,MATCH($A211,'Hoja de Trabajo para listado'!$A$155:$A$1048576,0),MATCH((CUADRO!M$5&amp;$E211),'Hoja de Trabajo para listado'!$A$151:$Z$151,0)),0)+IFERROR(INDEX('Hoja de Trabajo para listado'!$AB$155:$BA$1048576,MATCH($A211,'Hoja de Trabajo para listado'!$AB$155:$AB$1048576,0),MATCH((CUADRO!M$5&amp;$E211),'Hoja de Trabajo para listado'!$AB$151:$BA$151,0)),0)+IFERROR(INDEX('Hoja de Trabajo para listado'!$BC$155:$CB$1048576,MATCH($A211,'Hoja de Trabajo para listado'!$BC$155:$BC$1048576,0),MATCH((CUADRO!M$5&amp;$E211),'Hoja de Trabajo para listado'!$BC$151:$CB$151,0)),0)+IFERROR(INDEX('Hoja de Trabajo para listado'!$DE$153:$DG$274,MATCH($A211,'Hoja de Trabajo para listado'!$DE$153:$DE$1048576,0),MATCH((CUADRO!M$5&amp;$E211),'Hoja de Trabajo para listado'!$DE$151:$DG$151,0)),0)+IFERROR(INDEX('Hoja de Trabajo para listado'!$CD$155:$DC$1048576,MATCH($A211,'Hoja de Trabajo para listado'!$CD$155:$CD$1048576,0),MATCH((CUADRO!M$5&amp;$E211),'Hoja de Trabajo para listado'!$CD$151:$DC$151,0)),0)</f>
        <v>0</v>
      </c>
      <c r="N211" s="314">
        <f ca="1">+IFERROR(INDEX('Hoja de Trabajo para listado'!$A$155:$Z$1048576,MATCH($A211,'Hoja de Trabajo para listado'!$A$155:$A$1048576,0),MATCH((CUADRO!N$5&amp;$E211),'Hoja de Trabajo para listado'!$A$151:$Z$151,0)),0)+IFERROR(INDEX('Hoja de Trabajo para listado'!$AB$155:$BA$1048576,MATCH($A211,'Hoja de Trabajo para listado'!$AB$155:$AB$1048576,0),MATCH((CUADRO!N$5&amp;$E211),'Hoja de Trabajo para listado'!$AB$151:$BA$151,0)),0)+IFERROR(INDEX('Hoja de Trabajo para listado'!$BC$155:$CB$1048576,MATCH($A211,'Hoja de Trabajo para listado'!$BC$155:$BC$1048576,0),MATCH((CUADRO!N$5&amp;$E211),'Hoja de Trabajo para listado'!$BC$151:$CB$151,0)),0)+IFERROR(INDEX('Hoja de Trabajo para listado'!$DE$153:$DG$274,MATCH($A211,'Hoja de Trabajo para listado'!$DE$153:$DE$1048576,0),MATCH((CUADRO!N$5&amp;$E211),'Hoja de Trabajo para listado'!$DE$151:$DG$151,0)),0)+IFERROR(INDEX('Hoja de Trabajo para listado'!$CD$155:$DC$1048576,MATCH($A211,'Hoja de Trabajo para listado'!$CD$155:$CD$1048576,0),MATCH((CUADRO!N$5&amp;$E211),'Hoja de Trabajo para listado'!$CD$151:$DC$151,0)),0)</f>
        <v>0</v>
      </c>
      <c r="O211" s="314">
        <f ca="1">+IFERROR(INDEX('Hoja de Trabajo para listado'!$A$155:$Z$1048576,MATCH($A211,'Hoja de Trabajo para listado'!$A$155:$A$1048576,0),MATCH((CUADRO!O$5&amp;$E211),'Hoja de Trabajo para listado'!$A$151:$Z$151,0)),0)+IFERROR(INDEX('Hoja de Trabajo para listado'!$AB$155:$BA$1048576,MATCH($A211,'Hoja de Trabajo para listado'!$AB$155:$AB$1048576,0),MATCH((CUADRO!O$5&amp;$E211),'Hoja de Trabajo para listado'!$AB$151:$BA$151,0)),0)+IFERROR(INDEX('Hoja de Trabajo para listado'!$BC$155:$CB$1048576,MATCH($A211,'Hoja de Trabajo para listado'!$BC$155:$BC$1048576,0),MATCH((CUADRO!O$5&amp;$E211),'Hoja de Trabajo para listado'!$BC$151:$CB$151,0)),0)+IFERROR(INDEX('Hoja de Trabajo para listado'!$DE$153:$DG$274,MATCH($A211,'Hoja de Trabajo para listado'!$DE$153:$DE$1048576,0),MATCH((CUADRO!O$5&amp;$E211),'Hoja de Trabajo para listado'!$DE$151:$DG$151,0)),0)+IFERROR(INDEX('Hoja de Trabajo para listado'!$CD$155:$DC$1048576,MATCH($A211,'Hoja de Trabajo para listado'!$CD$155:$CD$1048576,0),MATCH((CUADRO!O$5&amp;$E211),'Hoja de Trabajo para listado'!$CD$151:$DC$151,0)),0)</f>
        <v>0</v>
      </c>
      <c r="P211" s="314">
        <f ca="1">+IFERROR(INDEX('Hoja de Trabajo para listado'!$A$155:$Z$1048576,MATCH($A211,'Hoja de Trabajo para listado'!$A$155:$A$1048576,0),MATCH((CUADRO!P$5&amp;$E211),'Hoja de Trabajo para listado'!$A$151:$Z$151,0)),0)+IFERROR(INDEX('Hoja de Trabajo para listado'!$AB$155:$BA$1048576,MATCH($A211,'Hoja de Trabajo para listado'!$AB$155:$AB$1048576,0),MATCH((CUADRO!P$5&amp;$E211),'Hoja de Trabajo para listado'!$AB$151:$BA$151,0)),0)+IFERROR(INDEX('Hoja de Trabajo para listado'!$BC$155:$CB$1048576,MATCH($A211,'Hoja de Trabajo para listado'!$BC$155:$BC$1048576,0),MATCH((CUADRO!P$5&amp;$E211),'Hoja de Trabajo para listado'!$BC$151:$CB$151,0)),0)+IFERROR(INDEX('Hoja de Trabajo para listado'!$DE$153:$DG$274,MATCH($A211,'Hoja de Trabajo para listado'!$DE$153:$DE$1048576,0),MATCH((CUADRO!P$5&amp;$E211),'Hoja de Trabajo para listado'!$DE$151:$DG$151,0)),0)+IFERROR(INDEX('Hoja de Trabajo para listado'!$CD$155:$DC$1048576,MATCH($A211,'Hoja de Trabajo para listado'!$CD$155:$CD$1048576,0),MATCH((CUADRO!P$5&amp;$E211),'Hoja de Trabajo para listado'!$CD$151:$DC$151,0)),0)</f>
        <v>0</v>
      </c>
      <c r="Q211" s="314">
        <f ca="1">+IFERROR(INDEX('Hoja de Trabajo para listado'!$A$155:$Z$1048576,MATCH($A211,'Hoja de Trabajo para listado'!$A$155:$A$1048576,0),MATCH((CUADRO!Q$5&amp;$E211),'Hoja de Trabajo para listado'!$A$151:$Z$151,0)),0)+IFERROR(INDEX('Hoja de Trabajo para listado'!$AB$155:$BA$1048576,MATCH($A211,'Hoja de Trabajo para listado'!$AB$155:$AB$1048576,0),MATCH((CUADRO!Q$5&amp;$E211),'Hoja de Trabajo para listado'!$AB$151:$BA$151,0)),0)+IFERROR(INDEX('Hoja de Trabajo para listado'!$BC$155:$CB$1048576,MATCH($A211,'Hoja de Trabajo para listado'!$BC$155:$BC$1048576,0),MATCH((CUADRO!Q$5&amp;$E211),'Hoja de Trabajo para listado'!$BC$151:$CB$151,0)),0)+IFERROR(INDEX('Hoja de Trabajo para listado'!$DE$153:$DG$274,MATCH($A211,'Hoja de Trabajo para listado'!$DE$153:$DE$1048576,0),MATCH((CUADRO!Q$5&amp;$E211),'Hoja de Trabajo para listado'!$DE$151:$DG$151,0)),0)+IFERROR(INDEX('Hoja de Trabajo para listado'!$CD$155:$DC$1048576,MATCH($A211,'Hoja de Trabajo para listado'!$CD$155:$CD$1048576,0),MATCH((CUADRO!Q$5&amp;$E211),'Hoja de Trabajo para listado'!$CD$151:$DC$151,0)),0)</f>
        <v>0</v>
      </c>
      <c r="R211" s="314">
        <f t="shared" ca="1" si="6"/>
        <v>0</v>
      </c>
      <c r="S211" s="344">
        <f ca="1">+R210+R211</f>
        <v>0</v>
      </c>
      <c r="T211" s="314">
        <f ca="1">+S211</f>
        <v>0</v>
      </c>
      <c r="U211" s="313">
        <f t="shared" si="7"/>
        <v>2</v>
      </c>
      <c r="V211" s="319" t="str">
        <f>+VLOOKUP(A211,bd_lista!$A$3:$E$593,5,FALSE)</f>
        <v>Gobiernos Autonomos Municipales</v>
      </c>
      <c r="W211" s="426"/>
    </row>
    <row r="212" spans="1:23" customFormat="1" ht="27" hidden="1" customHeight="1">
      <c r="A212" s="323">
        <v>1212</v>
      </c>
      <c r="B212" s="427">
        <f>+A212</f>
        <v>1212</v>
      </c>
      <c r="C212" s="318" t="str">
        <f>+VLOOKUP(A212,bd_lista!$A$3:$C$593,3,FALSE)</f>
        <v>Gobierno Autónomo Municipal de Umala</v>
      </c>
      <c r="D212" s="429" t="str">
        <f>+C212</f>
        <v>Gobierno Autónomo Municipal de Umala</v>
      </c>
      <c r="E212" s="346" t="s">
        <v>1418</v>
      </c>
      <c r="F212" s="314">
        <f ca="1">+IFERROR(INDEX('Hoja de Trabajo para listado'!$A$155:$Z$1048576,MATCH($A212,'Hoja de Trabajo para listado'!$A$155:$A$1048576,0),MATCH((CUADRO!F$5&amp;$E212),'Hoja de Trabajo para listado'!$A$151:$Z$151,0)),0)+IFERROR(INDEX('Hoja de Trabajo para listado'!$AB$155:$BA$1048576,MATCH($A212,'Hoja de Trabajo para listado'!$AB$155:$AB$1048576,0),MATCH((CUADRO!F$5&amp;$E212),'Hoja de Trabajo para listado'!$AB$151:$BA$151,0)),0)+IFERROR(INDEX('Hoja de Trabajo para listado'!$BC$155:$CB$1048576,MATCH($A212,'Hoja de Trabajo para listado'!$BC$155:$BC$1048576,0),MATCH((CUADRO!F$5&amp;$E212),'Hoja de Trabajo para listado'!$BC$151:$CB$151,0)),0)+IFERROR(INDEX('Hoja de Trabajo para listado'!$DE$153:$DG$274,MATCH($A212,'Hoja de Trabajo para listado'!$DE$153:$DE$1048576,0),MATCH((CUADRO!F$5&amp;$E212),'Hoja de Trabajo para listado'!$DE$151:$DG$151,0)),0)+IFERROR(INDEX('Hoja de Trabajo para listado'!$CD$155:$DC$1048576,MATCH($A212,'Hoja de Trabajo para listado'!$CD$155:$CD$1048576,0),MATCH((CUADRO!F$5&amp;$E212),'Hoja de Trabajo para listado'!$CD$151:$DC$151,0)),0)</f>
        <v>0</v>
      </c>
      <c r="G212" s="314">
        <f ca="1">+IFERROR(INDEX('Hoja de Trabajo para listado'!$A$155:$Z$1048576,MATCH($A212,'Hoja de Trabajo para listado'!$A$155:$A$1048576,0),MATCH((CUADRO!G$5&amp;$E212),'Hoja de Trabajo para listado'!$A$151:$Z$151,0)),0)+IFERROR(INDEX('Hoja de Trabajo para listado'!$AB$155:$BA$1048576,MATCH($A212,'Hoja de Trabajo para listado'!$AB$155:$AB$1048576,0),MATCH((CUADRO!G$5&amp;$E212),'Hoja de Trabajo para listado'!$AB$151:$BA$151,0)),0)+IFERROR(INDEX('Hoja de Trabajo para listado'!$BC$155:$CB$1048576,MATCH($A212,'Hoja de Trabajo para listado'!$BC$155:$BC$1048576,0),MATCH((CUADRO!G$5&amp;$E212),'Hoja de Trabajo para listado'!$BC$151:$CB$151,0)),0)+IFERROR(INDEX('Hoja de Trabajo para listado'!$DE$153:$DG$274,MATCH($A212,'Hoja de Trabajo para listado'!$DE$153:$DE$1048576,0),MATCH((CUADRO!G$5&amp;$E212),'Hoja de Trabajo para listado'!$DE$151:$DG$151,0)),0)+IFERROR(INDEX('Hoja de Trabajo para listado'!$CD$155:$DC$1048576,MATCH($A212,'Hoja de Trabajo para listado'!$CD$155:$CD$1048576,0),MATCH((CUADRO!G$5&amp;$E212),'Hoja de Trabajo para listado'!$CD$151:$DC$151,0)),0)</f>
        <v>0</v>
      </c>
      <c r="H212" s="314">
        <f ca="1">+IFERROR(INDEX('Hoja de Trabajo para listado'!$A$155:$Z$1048576,MATCH($A212,'Hoja de Trabajo para listado'!$A$155:$A$1048576,0),MATCH((CUADRO!H$5&amp;$E212),'Hoja de Trabajo para listado'!$A$151:$Z$151,0)),0)+IFERROR(INDEX('Hoja de Trabajo para listado'!$AB$155:$BA$1048576,MATCH($A212,'Hoja de Trabajo para listado'!$AB$155:$AB$1048576,0),MATCH((CUADRO!H$5&amp;$E212),'Hoja de Trabajo para listado'!$AB$151:$BA$151,0)),0)+IFERROR(INDEX('Hoja de Trabajo para listado'!$BC$155:$CB$1048576,MATCH($A212,'Hoja de Trabajo para listado'!$BC$155:$BC$1048576,0),MATCH((CUADRO!H$5&amp;$E212),'Hoja de Trabajo para listado'!$BC$151:$CB$151,0)),0)+IFERROR(INDEX('Hoja de Trabajo para listado'!$DE$153:$DG$274,MATCH($A212,'Hoja de Trabajo para listado'!$DE$153:$DE$1048576,0),MATCH((CUADRO!H$5&amp;$E212),'Hoja de Trabajo para listado'!$DE$151:$DG$151,0)),0)+IFERROR(INDEX('Hoja de Trabajo para listado'!$CD$155:$DC$1048576,MATCH($A212,'Hoja de Trabajo para listado'!$CD$155:$CD$1048576,0),MATCH((CUADRO!H$5&amp;$E212),'Hoja de Trabajo para listado'!$CD$151:$DC$151,0)),0)</f>
        <v>0</v>
      </c>
      <c r="I212" s="314">
        <f ca="1">+IFERROR(INDEX('Hoja de Trabajo para listado'!$A$155:$Z$1048576,MATCH($A212,'Hoja de Trabajo para listado'!$A$155:$A$1048576,0),MATCH((CUADRO!I$5&amp;$E212),'Hoja de Trabajo para listado'!$A$151:$Z$151,0)),0)+IFERROR(INDEX('Hoja de Trabajo para listado'!$AB$155:$BA$1048576,MATCH($A212,'Hoja de Trabajo para listado'!$AB$155:$AB$1048576,0),MATCH((CUADRO!I$5&amp;$E212),'Hoja de Trabajo para listado'!$AB$151:$BA$151,0)),0)+IFERROR(INDEX('Hoja de Trabajo para listado'!$BC$155:$CB$1048576,MATCH($A212,'Hoja de Trabajo para listado'!$BC$155:$BC$1048576,0),MATCH((CUADRO!I$5&amp;$E212),'Hoja de Trabajo para listado'!$BC$151:$CB$151,0)),0)+IFERROR(INDEX('Hoja de Trabajo para listado'!$DE$153:$DG$274,MATCH($A212,'Hoja de Trabajo para listado'!$DE$153:$DE$1048576,0),MATCH((CUADRO!I$5&amp;$E212),'Hoja de Trabajo para listado'!$DE$151:$DG$151,0)),0)+IFERROR(INDEX('Hoja de Trabajo para listado'!$CD$155:$DC$1048576,MATCH($A212,'Hoja de Trabajo para listado'!$CD$155:$CD$1048576,0),MATCH((CUADRO!I$5&amp;$E212),'Hoja de Trabajo para listado'!$CD$151:$DC$151,0)),0)</f>
        <v>0</v>
      </c>
      <c r="J212" s="314">
        <f ca="1">+IFERROR(INDEX('Hoja de Trabajo para listado'!$A$155:$Z$1048576,MATCH($A212,'Hoja de Trabajo para listado'!$A$155:$A$1048576,0),MATCH((CUADRO!J$5&amp;$E212),'Hoja de Trabajo para listado'!$A$151:$Z$151,0)),0)+IFERROR(INDEX('Hoja de Trabajo para listado'!$AB$155:$BA$1048576,MATCH($A212,'Hoja de Trabajo para listado'!$AB$155:$AB$1048576,0),MATCH((CUADRO!J$5&amp;$E212),'Hoja de Trabajo para listado'!$AB$151:$BA$151,0)),0)+IFERROR(INDEX('Hoja de Trabajo para listado'!$BC$155:$CB$1048576,MATCH($A212,'Hoja de Trabajo para listado'!$BC$155:$BC$1048576,0),MATCH((CUADRO!J$5&amp;$E212),'Hoja de Trabajo para listado'!$BC$151:$CB$151,0)),0)+IFERROR(INDEX('Hoja de Trabajo para listado'!$DE$153:$DG$274,MATCH($A212,'Hoja de Trabajo para listado'!$DE$153:$DE$1048576,0),MATCH((CUADRO!J$5&amp;$E212),'Hoja de Trabajo para listado'!$DE$151:$DG$151,0)),0)+IFERROR(INDEX('Hoja de Trabajo para listado'!$CD$155:$DC$1048576,MATCH($A212,'Hoja de Trabajo para listado'!$CD$155:$CD$1048576,0),MATCH((CUADRO!J$5&amp;$E212),'Hoja de Trabajo para listado'!$CD$151:$DC$151,0)),0)</f>
        <v>0</v>
      </c>
      <c r="K212" s="314">
        <f ca="1">+IFERROR(INDEX('Hoja de Trabajo para listado'!$A$155:$Z$1048576,MATCH($A212,'Hoja de Trabajo para listado'!$A$155:$A$1048576,0),MATCH((CUADRO!K$5&amp;$E212),'Hoja de Trabajo para listado'!$A$151:$Z$151,0)),0)+IFERROR(INDEX('Hoja de Trabajo para listado'!$AB$155:$BA$1048576,MATCH($A212,'Hoja de Trabajo para listado'!$AB$155:$AB$1048576,0),MATCH((CUADRO!K$5&amp;$E212),'Hoja de Trabajo para listado'!$AB$151:$BA$151,0)),0)+IFERROR(INDEX('Hoja de Trabajo para listado'!$BC$155:$CB$1048576,MATCH($A212,'Hoja de Trabajo para listado'!$BC$155:$BC$1048576,0),MATCH((CUADRO!K$5&amp;$E212),'Hoja de Trabajo para listado'!$BC$151:$CB$151,0)),0)+IFERROR(INDEX('Hoja de Trabajo para listado'!$DE$153:$DG$274,MATCH($A212,'Hoja de Trabajo para listado'!$DE$153:$DE$1048576,0),MATCH((CUADRO!K$5&amp;$E212),'Hoja de Trabajo para listado'!$DE$151:$DG$151,0)),0)+IFERROR(INDEX('Hoja de Trabajo para listado'!$CD$155:$DC$1048576,MATCH($A212,'Hoja de Trabajo para listado'!$CD$155:$CD$1048576,0),MATCH((CUADRO!K$5&amp;$E212),'Hoja de Trabajo para listado'!$CD$151:$DC$151,0)),0)</f>
        <v>0</v>
      </c>
      <c r="L212" s="314">
        <f ca="1">+IFERROR(INDEX('Hoja de Trabajo para listado'!$A$155:$Z$1048576,MATCH($A212,'Hoja de Trabajo para listado'!$A$155:$A$1048576,0),MATCH((CUADRO!L$5&amp;$E212),'Hoja de Trabajo para listado'!$A$151:$Z$151,0)),0)+IFERROR(INDEX('Hoja de Trabajo para listado'!$AB$155:$BA$1048576,MATCH($A212,'Hoja de Trabajo para listado'!$AB$155:$AB$1048576,0),MATCH((CUADRO!L$5&amp;$E212),'Hoja de Trabajo para listado'!$AB$151:$BA$151,0)),0)+IFERROR(INDEX('Hoja de Trabajo para listado'!$BC$155:$CB$1048576,MATCH($A212,'Hoja de Trabajo para listado'!$BC$155:$BC$1048576,0),MATCH((CUADRO!L$5&amp;$E212),'Hoja de Trabajo para listado'!$BC$151:$CB$151,0)),0)+IFERROR(INDEX('Hoja de Trabajo para listado'!$DE$153:$DG$274,MATCH($A212,'Hoja de Trabajo para listado'!$DE$153:$DE$1048576,0),MATCH((CUADRO!L$5&amp;$E212),'Hoja de Trabajo para listado'!$DE$151:$DG$151,0)),0)+IFERROR(INDEX('Hoja de Trabajo para listado'!$CD$155:$DC$1048576,MATCH($A212,'Hoja de Trabajo para listado'!$CD$155:$CD$1048576,0),MATCH((CUADRO!L$5&amp;$E212),'Hoja de Trabajo para listado'!$CD$151:$DC$151,0)),0)</f>
        <v>0</v>
      </c>
      <c r="M212" s="314">
        <f ca="1">+IFERROR(INDEX('Hoja de Trabajo para listado'!$A$155:$Z$1048576,MATCH($A212,'Hoja de Trabajo para listado'!$A$155:$A$1048576,0),MATCH((CUADRO!M$5&amp;$E212),'Hoja de Trabajo para listado'!$A$151:$Z$151,0)),0)+IFERROR(INDEX('Hoja de Trabajo para listado'!$AB$155:$BA$1048576,MATCH($A212,'Hoja de Trabajo para listado'!$AB$155:$AB$1048576,0),MATCH((CUADRO!M$5&amp;$E212),'Hoja de Trabajo para listado'!$AB$151:$BA$151,0)),0)+IFERROR(INDEX('Hoja de Trabajo para listado'!$BC$155:$CB$1048576,MATCH($A212,'Hoja de Trabajo para listado'!$BC$155:$BC$1048576,0),MATCH((CUADRO!M$5&amp;$E212),'Hoja de Trabajo para listado'!$BC$151:$CB$151,0)),0)+IFERROR(INDEX('Hoja de Trabajo para listado'!$DE$153:$DG$274,MATCH($A212,'Hoja de Trabajo para listado'!$DE$153:$DE$1048576,0),MATCH((CUADRO!M$5&amp;$E212),'Hoja de Trabajo para listado'!$DE$151:$DG$151,0)),0)+IFERROR(INDEX('Hoja de Trabajo para listado'!$CD$155:$DC$1048576,MATCH($A212,'Hoja de Trabajo para listado'!$CD$155:$CD$1048576,0),MATCH((CUADRO!M$5&amp;$E212),'Hoja de Trabajo para listado'!$CD$151:$DC$151,0)),0)</f>
        <v>0</v>
      </c>
      <c r="N212" s="314">
        <f ca="1">+IFERROR(INDEX('Hoja de Trabajo para listado'!$A$155:$Z$1048576,MATCH($A212,'Hoja de Trabajo para listado'!$A$155:$A$1048576,0),MATCH((CUADRO!N$5&amp;$E212),'Hoja de Trabajo para listado'!$A$151:$Z$151,0)),0)+IFERROR(INDEX('Hoja de Trabajo para listado'!$AB$155:$BA$1048576,MATCH($A212,'Hoja de Trabajo para listado'!$AB$155:$AB$1048576,0),MATCH((CUADRO!N$5&amp;$E212),'Hoja de Trabajo para listado'!$AB$151:$BA$151,0)),0)+IFERROR(INDEX('Hoja de Trabajo para listado'!$BC$155:$CB$1048576,MATCH($A212,'Hoja de Trabajo para listado'!$BC$155:$BC$1048576,0),MATCH((CUADRO!N$5&amp;$E212),'Hoja de Trabajo para listado'!$BC$151:$CB$151,0)),0)+IFERROR(INDEX('Hoja de Trabajo para listado'!$DE$153:$DG$274,MATCH($A212,'Hoja de Trabajo para listado'!$DE$153:$DE$1048576,0),MATCH((CUADRO!N$5&amp;$E212),'Hoja de Trabajo para listado'!$DE$151:$DG$151,0)),0)+IFERROR(INDEX('Hoja de Trabajo para listado'!$CD$155:$DC$1048576,MATCH($A212,'Hoja de Trabajo para listado'!$CD$155:$CD$1048576,0),MATCH((CUADRO!N$5&amp;$E212),'Hoja de Trabajo para listado'!$CD$151:$DC$151,0)),0)</f>
        <v>0</v>
      </c>
      <c r="O212" s="314">
        <f ca="1">+IFERROR(INDEX('Hoja de Trabajo para listado'!$A$155:$Z$1048576,MATCH($A212,'Hoja de Trabajo para listado'!$A$155:$A$1048576,0),MATCH((CUADRO!O$5&amp;$E212),'Hoja de Trabajo para listado'!$A$151:$Z$151,0)),0)+IFERROR(INDEX('Hoja de Trabajo para listado'!$AB$155:$BA$1048576,MATCH($A212,'Hoja de Trabajo para listado'!$AB$155:$AB$1048576,0),MATCH((CUADRO!O$5&amp;$E212),'Hoja de Trabajo para listado'!$AB$151:$BA$151,0)),0)+IFERROR(INDEX('Hoja de Trabajo para listado'!$BC$155:$CB$1048576,MATCH($A212,'Hoja de Trabajo para listado'!$BC$155:$BC$1048576,0),MATCH((CUADRO!O$5&amp;$E212),'Hoja de Trabajo para listado'!$BC$151:$CB$151,0)),0)+IFERROR(INDEX('Hoja de Trabajo para listado'!$DE$153:$DG$274,MATCH($A212,'Hoja de Trabajo para listado'!$DE$153:$DE$1048576,0),MATCH((CUADRO!O$5&amp;$E212),'Hoja de Trabajo para listado'!$DE$151:$DG$151,0)),0)+IFERROR(INDEX('Hoja de Trabajo para listado'!$CD$155:$DC$1048576,MATCH($A212,'Hoja de Trabajo para listado'!$CD$155:$CD$1048576,0),MATCH((CUADRO!O$5&amp;$E212),'Hoja de Trabajo para listado'!$CD$151:$DC$151,0)),0)</f>
        <v>0</v>
      </c>
      <c r="P212" s="314">
        <f ca="1">+IFERROR(INDEX('Hoja de Trabajo para listado'!$A$155:$Z$1048576,MATCH($A212,'Hoja de Trabajo para listado'!$A$155:$A$1048576,0),MATCH((CUADRO!P$5&amp;$E212),'Hoja de Trabajo para listado'!$A$151:$Z$151,0)),0)+IFERROR(INDEX('Hoja de Trabajo para listado'!$AB$155:$BA$1048576,MATCH($A212,'Hoja de Trabajo para listado'!$AB$155:$AB$1048576,0),MATCH((CUADRO!P$5&amp;$E212),'Hoja de Trabajo para listado'!$AB$151:$BA$151,0)),0)+IFERROR(INDEX('Hoja de Trabajo para listado'!$BC$155:$CB$1048576,MATCH($A212,'Hoja de Trabajo para listado'!$BC$155:$BC$1048576,0),MATCH((CUADRO!P$5&amp;$E212),'Hoja de Trabajo para listado'!$BC$151:$CB$151,0)),0)+IFERROR(INDEX('Hoja de Trabajo para listado'!$DE$153:$DG$274,MATCH($A212,'Hoja de Trabajo para listado'!$DE$153:$DE$1048576,0),MATCH((CUADRO!P$5&amp;$E212),'Hoja de Trabajo para listado'!$DE$151:$DG$151,0)),0)+IFERROR(INDEX('Hoja de Trabajo para listado'!$CD$155:$DC$1048576,MATCH($A212,'Hoja de Trabajo para listado'!$CD$155:$CD$1048576,0),MATCH((CUADRO!P$5&amp;$E212),'Hoja de Trabajo para listado'!$CD$151:$DC$151,0)),0)</f>
        <v>0</v>
      </c>
      <c r="Q212" s="314">
        <f ca="1">+IFERROR(INDEX('Hoja de Trabajo para listado'!$A$155:$Z$1048576,MATCH($A212,'Hoja de Trabajo para listado'!$A$155:$A$1048576,0),MATCH((CUADRO!Q$5&amp;$E212),'Hoja de Trabajo para listado'!$A$151:$Z$151,0)),0)+IFERROR(INDEX('Hoja de Trabajo para listado'!$AB$155:$BA$1048576,MATCH($A212,'Hoja de Trabajo para listado'!$AB$155:$AB$1048576,0),MATCH((CUADRO!Q$5&amp;$E212),'Hoja de Trabajo para listado'!$AB$151:$BA$151,0)),0)+IFERROR(INDEX('Hoja de Trabajo para listado'!$BC$155:$CB$1048576,MATCH($A212,'Hoja de Trabajo para listado'!$BC$155:$BC$1048576,0),MATCH((CUADRO!Q$5&amp;$E212),'Hoja de Trabajo para listado'!$BC$151:$CB$151,0)),0)+IFERROR(INDEX('Hoja de Trabajo para listado'!$DE$153:$DG$274,MATCH($A212,'Hoja de Trabajo para listado'!$DE$153:$DE$1048576,0),MATCH((CUADRO!Q$5&amp;$E212),'Hoja de Trabajo para listado'!$DE$151:$DG$151,0)),0)+IFERROR(INDEX('Hoja de Trabajo para listado'!$CD$155:$DC$1048576,MATCH($A212,'Hoja de Trabajo para listado'!$CD$155:$CD$1048576,0),MATCH((CUADRO!Q$5&amp;$E212),'Hoja de Trabajo para listado'!$CD$151:$DC$151,0)),0)</f>
        <v>0</v>
      </c>
      <c r="R212" s="314">
        <f t="shared" ca="1" si="6"/>
        <v>0</v>
      </c>
      <c r="S212" s="344"/>
      <c r="T212" s="314">
        <f ca="1">+T213</f>
        <v>0</v>
      </c>
      <c r="U212" s="313">
        <f t="shared" si="7"/>
        <v>1</v>
      </c>
      <c r="V212" s="319" t="str">
        <f>+VLOOKUP(A212,bd_lista!$A$3:$E$593,5,FALSE)</f>
        <v>Gobiernos Autonomos Municipales</v>
      </c>
      <c r="W212" s="425" t="str">
        <f>+V212</f>
        <v>Gobiernos Autonomos Municipales</v>
      </c>
    </row>
    <row r="213" spans="1:23" customFormat="1" ht="15" hidden="1" customHeight="1">
      <c r="A213" s="323">
        <v>1212</v>
      </c>
      <c r="B213" s="428"/>
      <c r="C213" s="319" t="str">
        <f>+VLOOKUP(A213,bd_lista!$A$3:$C$593,3,FALSE)</f>
        <v>Gobierno Autónomo Municipal de Umala</v>
      </c>
      <c r="D213" s="430"/>
      <c r="E213" s="349" t="s">
        <v>1419</v>
      </c>
      <c r="F213" s="314">
        <f ca="1">+IFERROR(INDEX('Hoja de Trabajo para listado'!$A$155:$Z$1048576,MATCH($A213,'Hoja de Trabajo para listado'!$A$155:$A$1048576,0),MATCH((CUADRO!F$5&amp;$E213),'Hoja de Trabajo para listado'!$A$151:$Z$151,0)),0)+IFERROR(INDEX('Hoja de Trabajo para listado'!$AB$155:$BA$1048576,MATCH($A213,'Hoja de Trabajo para listado'!$AB$155:$AB$1048576,0),MATCH((CUADRO!F$5&amp;$E213),'Hoja de Trabajo para listado'!$AB$151:$BA$151,0)),0)+IFERROR(INDEX('Hoja de Trabajo para listado'!$BC$155:$CB$1048576,MATCH($A213,'Hoja de Trabajo para listado'!$BC$155:$BC$1048576,0),MATCH((CUADRO!F$5&amp;$E213),'Hoja de Trabajo para listado'!$BC$151:$CB$151,0)),0)+IFERROR(INDEX('Hoja de Trabajo para listado'!$DE$153:$DG$274,MATCH($A213,'Hoja de Trabajo para listado'!$DE$153:$DE$1048576,0),MATCH((CUADRO!F$5&amp;$E213),'Hoja de Trabajo para listado'!$DE$151:$DG$151,0)),0)+IFERROR(INDEX('Hoja de Trabajo para listado'!$CD$155:$DC$1048576,MATCH($A213,'Hoja de Trabajo para listado'!$CD$155:$CD$1048576,0),MATCH((CUADRO!F$5&amp;$E213),'Hoja de Trabajo para listado'!$CD$151:$DC$151,0)),0)</f>
        <v>0</v>
      </c>
      <c r="G213" s="314">
        <f ca="1">+IFERROR(INDEX('Hoja de Trabajo para listado'!$A$155:$Z$1048576,MATCH($A213,'Hoja de Trabajo para listado'!$A$155:$A$1048576,0),MATCH((CUADRO!G$5&amp;$E213),'Hoja de Trabajo para listado'!$A$151:$Z$151,0)),0)+IFERROR(INDEX('Hoja de Trabajo para listado'!$AB$155:$BA$1048576,MATCH($A213,'Hoja de Trabajo para listado'!$AB$155:$AB$1048576,0),MATCH((CUADRO!G$5&amp;$E213),'Hoja de Trabajo para listado'!$AB$151:$BA$151,0)),0)+IFERROR(INDEX('Hoja de Trabajo para listado'!$BC$155:$CB$1048576,MATCH($A213,'Hoja de Trabajo para listado'!$BC$155:$BC$1048576,0),MATCH((CUADRO!G$5&amp;$E213),'Hoja de Trabajo para listado'!$BC$151:$CB$151,0)),0)+IFERROR(INDEX('Hoja de Trabajo para listado'!$DE$153:$DG$274,MATCH($A213,'Hoja de Trabajo para listado'!$DE$153:$DE$1048576,0),MATCH((CUADRO!G$5&amp;$E213),'Hoja de Trabajo para listado'!$DE$151:$DG$151,0)),0)+IFERROR(INDEX('Hoja de Trabajo para listado'!$CD$155:$DC$1048576,MATCH($A213,'Hoja de Trabajo para listado'!$CD$155:$CD$1048576,0),MATCH((CUADRO!G$5&amp;$E213),'Hoja de Trabajo para listado'!$CD$151:$DC$151,0)),0)</f>
        <v>0</v>
      </c>
      <c r="H213" s="314">
        <f ca="1">+IFERROR(INDEX('Hoja de Trabajo para listado'!$A$155:$Z$1048576,MATCH($A213,'Hoja de Trabajo para listado'!$A$155:$A$1048576,0),MATCH((CUADRO!H$5&amp;$E213),'Hoja de Trabajo para listado'!$A$151:$Z$151,0)),0)+IFERROR(INDEX('Hoja de Trabajo para listado'!$AB$155:$BA$1048576,MATCH($A213,'Hoja de Trabajo para listado'!$AB$155:$AB$1048576,0),MATCH((CUADRO!H$5&amp;$E213),'Hoja de Trabajo para listado'!$AB$151:$BA$151,0)),0)+IFERROR(INDEX('Hoja de Trabajo para listado'!$BC$155:$CB$1048576,MATCH($A213,'Hoja de Trabajo para listado'!$BC$155:$BC$1048576,0),MATCH((CUADRO!H$5&amp;$E213),'Hoja de Trabajo para listado'!$BC$151:$CB$151,0)),0)+IFERROR(INDEX('Hoja de Trabajo para listado'!$DE$153:$DG$274,MATCH($A213,'Hoja de Trabajo para listado'!$DE$153:$DE$1048576,0),MATCH((CUADRO!H$5&amp;$E213),'Hoja de Trabajo para listado'!$DE$151:$DG$151,0)),0)+IFERROR(INDEX('Hoja de Trabajo para listado'!$CD$155:$DC$1048576,MATCH($A213,'Hoja de Trabajo para listado'!$CD$155:$CD$1048576,0),MATCH((CUADRO!H$5&amp;$E213),'Hoja de Trabajo para listado'!$CD$151:$DC$151,0)),0)</f>
        <v>0</v>
      </c>
      <c r="I213" s="314">
        <f ca="1">+IFERROR(INDEX('Hoja de Trabajo para listado'!$A$155:$Z$1048576,MATCH($A213,'Hoja de Trabajo para listado'!$A$155:$A$1048576,0),MATCH((CUADRO!I$5&amp;$E213),'Hoja de Trabajo para listado'!$A$151:$Z$151,0)),0)+IFERROR(INDEX('Hoja de Trabajo para listado'!$AB$155:$BA$1048576,MATCH($A213,'Hoja de Trabajo para listado'!$AB$155:$AB$1048576,0),MATCH((CUADRO!I$5&amp;$E213),'Hoja de Trabajo para listado'!$AB$151:$BA$151,0)),0)+IFERROR(INDEX('Hoja de Trabajo para listado'!$BC$155:$CB$1048576,MATCH($A213,'Hoja de Trabajo para listado'!$BC$155:$BC$1048576,0),MATCH((CUADRO!I$5&amp;$E213),'Hoja de Trabajo para listado'!$BC$151:$CB$151,0)),0)+IFERROR(INDEX('Hoja de Trabajo para listado'!$DE$153:$DG$274,MATCH($A213,'Hoja de Trabajo para listado'!$DE$153:$DE$1048576,0),MATCH((CUADRO!I$5&amp;$E213),'Hoja de Trabajo para listado'!$DE$151:$DG$151,0)),0)+IFERROR(INDEX('Hoja de Trabajo para listado'!$CD$155:$DC$1048576,MATCH($A213,'Hoja de Trabajo para listado'!$CD$155:$CD$1048576,0),MATCH((CUADRO!I$5&amp;$E213),'Hoja de Trabajo para listado'!$CD$151:$DC$151,0)),0)</f>
        <v>0</v>
      </c>
      <c r="J213" s="314">
        <f ca="1">+IFERROR(INDEX('Hoja de Trabajo para listado'!$A$155:$Z$1048576,MATCH($A213,'Hoja de Trabajo para listado'!$A$155:$A$1048576,0),MATCH((CUADRO!J$5&amp;$E213),'Hoja de Trabajo para listado'!$A$151:$Z$151,0)),0)+IFERROR(INDEX('Hoja de Trabajo para listado'!$AB$155:$BA$1048576,MATCH($A213,'Hoja de Trabajo para listado'!$AB$155:$AB$1048576,0),MATCH((CUADRO!J$5&amp;$E213),'Hoja de Trabajo para listado'!$AB$151:$BA$151,0)),0)+IFERROR(INDEX('Hoja de Trabajo para listado'!$BC$155:$CB$1048576,MATCH($A213,'Hoja de Trabajo para listado'!$BC$155:$BC$1048576,0),MATCH((CUADRO!J$5&amp;$E213),'Hoja de Trabajo para listado'!$BC$151:$CB$151,0)),0)+IFERROR(INDEX('Hoja de Trabajo para listado'!$DE$153:$DG$274,MATCH($A213,'Hoja de Trabajo para listado'!$DE$153:$DE$1048576,0),MATCH((CUADRO!J$5&amp;$E213),'Hoja de Trabajo para listado'!$DE$151:$DG$151,0)),0)+IFERROR(INDEX('Hoja de Trabajo para listado'!$CD$155:$DC$1048576,MATCH($A213,'Hoja de Trabajo para listado'!$CD$155:$CD$1048576,0),MATCH((CUADRO!J$5&amp;$E213),'Hoja de Trabajo para listado'!$CD$151:$DC$151,0)),0)</f>
        <v>0</v>
      </c>
      <c r="K213" s="314">
        <f ca="1">+IFERROR(INDEX('Hoja de Trabajo para listado'!$A$155:$Z$1048576,MATCH($A213,'Hoja de Trabajo para listado'!$A$155:$A$1048576,0),MATCH((CUADRO!K$5&amp;$E213),'Hoja de Trabajo para listado'!$A$151:$Z$151,0)),0)+IFERROR(INDEX('Hoja de Trabajo para listado'!$AB$155:$BA$1048576,MATCH($A213,'Hoja de Trabajo para listado'!$AB$155:$AB$1048576,0),MATCH((CUADRO!K$5&amp;$E213),'Hoja de Trabajo para listado'!$AB$151:$BA$151,0)),0)+IFERROR(INDEX('Hoja de Trabajo para listado'!$BC$155:$CB$1048576,MATCH($A213,'Hoja de Trabajo para listado'!$BC$155:$BC$1048576,0),MATCH((CUADRO!K$5&amp;$E213),'Hoja de Trabajo para listado'!$BC$151:$CB$151,0)),0)+IFERROR(INDEX('Hoja de Trabajo para listado'!$DE$153:$DG$274,MATCH($A213,'Hoja de Trabajo para listado'!$DE$153:$DE$1048576,0),MATCH((CUADRO!K$5&amp;$E213),'Hoja de Trabajo para listado'!$DE$151:$DG$151,0)),0)+IFERROR(INDEX('Hoja de Trabajo para listado'!$CD$155:$DC$1048576,MATCH($A213,'Hoja de Trabajo para listado'!$CD$155:$CD$1048576,0),MATCH((CUADRO!K$5&amp;$E213),'Hoja de Trabajo para listado'!$CD$151:$DC$151,0)),0)</f>
        <v>0</v>
      </c>
      <c r="L213" s="314">
        <f ca="1">+IFERROR(INDEX('Hoja de Trabajo para listado'!$A$155:$Z$1048576,MATCH($A213,'Hoja de Trabajo para listado'!$A$155:$A$1048576,0),MATCH((CUADRO!L$5&amp;$E213),'Hoja de Trabajo para listado'!$A$151:$Z$151,0)),0)+IFERROR(INDEX('Hoja de Trabajo para listado'!$AB$155:$BA$1048576,MATCH($A213,'Hoja de Trabajo para listado'!$AB$155:$AB$1048576,0),MATCH((CUADRO!L$5&amp;$E213),'Hoja de Trabajo para listado'!$AB$151:$BA$151,0)),0)+IFERROR(INDEX('Hoja de Trabajo para listado'!$BC$155:$CB$1048576,MATCH($A213,'Hoja de Trabajo para listado'!$BC$155:$BC$1048576,0),MATCH((CUADRO!L$5&amp;$E213),'Hoja de Trabajo para listado'!$BC$151:$CB$151,0)),0)+IFERROR(INDEX('Hoja de Trabajo para listado'!$DE$153:$DG$274,MATCH($A213,'Hoja de Trabajo para listado'!$DE$153:$DE$1048576,0),MATCH((CUADRO!L$5&amp;$E213),'Hoja de Trabajo para listado'!$DE$151:$DG$151,0)),0)+IFERROR(INDEX('Hoja de Trabajo para listado'!$CD$155:$DC$1048576,MATCH($A213,'Hoja de Trabajo para listado'!$CD$155:$CD$1048576,0),MATCH((CUADRO!L$5&amp;$E213),'Hoja de Trabajo para listado'!$CD$151:$DC$151,0)),0)</f>
        <v>0</v>
      </c>
      <c r="M213" s="314">
        <f ca="1">+IFERROR(INDEX('Hoja de Trabajo para listado'!$A$155:$Z$1048576,MATCH($A213,'Hoja de Trabajo para listado'!$A$155:$A$1048576,0),MATCH((CUADRO!M$5&amp;$E213),'Hoja de Trabajo para listado'!$A$151:$Z$151,0)),0)+IFERROR(INDEX('Hoja de Trabajo para listado'!$AB$155:$BA$1048576,MATCH($A213,'Hoja de Trabajo para listado'!$AB$155:$AB$1048576,0),MATCH((CUADRO!M$5&amp;$E213),'Hoja de Trabajo para listado'!$AB$151:$BA$151,0)),0)+IFERROR(INDEX('Hoja de Trabajo para listado'!$BC$155:$CB$1048576,MATCH($A213,'Hoja de Trabajo para listado'!$BC$155:$BC$1048576,0),MATCH((CUADRO!M$5&amp;$E213),'Hoja de Trabajo para listado'!$BC$151:$CB$151,0)),0)+IFERROR(INDEX('Hoja de Trabajo para listado'!$DE$153:$DG$274,MATCH($A213,'Hoja de Trabajo para listado'!$DE$153:$DE$1048576,0),MATCH((CUADRO!M$5&amp;$E213),'Hoja de Trabajo para listado'!$DE$151:$DG$151,0)),0)+IFERROR(INDEX('Hoja de Trabajo para listado'!$CD$155:$DC$1048576,MATCH($A213,'Hoja de Trabajo para listado'!$CD$155:$CD$1048576,0),MATCH((CUADRO!M$5&amp;$E213),'Hoja de Trabajo para listado'!$CD$151:$DC$151,0)),0)</f>
        <v>0</v>
      </c>
      <c r="N213" s="314">
        <f ca="1">+IFERROR(INDEX('Hoja de Trabajo para listado'!$A$155:$Z$1048576,MATCH($A213,'Hoja de Trabajo para listado'!$A$155:$A$1048576,0),MATCH((CUADRO!N$5&amp;$E213),'Hoja de Trabajo para listado'!$A$151:$Z$151,0)),0)+IFERROR(INDEX('Hoja de Trabajo para listado'!$AB$155:$BA$1048576,MATCH($A213,'Hoja de Trabajo para listado'!$AB$155:$AB$1048576,0),MATCH((CUADRO!N$5&amp;$E213),'Hoja de Trabajo para listado'!$AB$151:$BA$151,0)),0)+IFERROR(INDEX('Hoja de Trabajo para listado'!$BC$155:$CB$1048576,MATCH($A213,'Hoja de Trabajo para listado'!$BC$155:$BC$1048576,0),MATCH((CUADRO!N$5&amp;$E213),'Hoja de Trabajo para listado'!$BC$151:$CB$151,0)),0)+IFERROR(INDEX('Hoja de Trabajo para listado'!$DE$153:$DG$274,MATCH($A213,'Hoja de Trabajo para listado'!$DE$153:$DE$1048576,0),MATCH((CUADRO!N$5&amp;$E213),'Hoja de Trabajo para listado'!$DE$151:$DG$151,0)),0)+IFERROR(INDEX('Hoja de Trabajo para listado'!$CD$155:$DC$1048576,MATCH($A213,'Hoja de Trabajo para listado'!$CD$155:$CD$1048576,0),MATCH((CUADRO!N$5&amp;$E213),'Hoja de Trabajo para listado'!$CD$151:$DC$151,0)),0)</f>
        <v>0</v>
      </c>
      <c r="O213" s="314">
        <f ca="1">+IFERROR(INDEX('Hoja de Trabajo para listado'!$A$155:$Z$1048576,MATCH($A213,'Hoja de Trabajo para listado'!$A$155:$A$1048576,0),MATCH((CUADRO!O$5&amp;$E213),'Hoja de Trabajo para listado'!$A$151:$Z$151,0)),0)+IFERROR(INDEX('Hoja de Trabajo para listado'!$AB$155:$BA$1048576,MATCH($A213,'Hoja de Trabajo para listado'!$AB$155:$AB$1048576,0),MATCH((CUADRO!O$5&amp;$E213),'Hoja de Trabajo para listado'!$AB$151:$BA$151,0)),0)+IFERROR(INDEX('Hoja de Trabajo para listado'!$BC$155:$CB$1048576,MATCH($A213,'Hoja de Trabajo para listado'!$BC$155:$BC$1048576,0),MATCH((CUADRO!O$5&amp;$E213),'Hoja de Trabajo para listado'!$BC$151:$CB$151,0)),0)+IFERROR(INDEX('Hoja de Trabajo para listado'!$DE$153:$DG$274,MATCH($A213,'Hoja de Trabajo para listado'!$DE$153:$DE$1048576,0),MATCH((CUADRO!O$5&amp;$E213),'Hoja de Trabajo para listado'!$DE$151:$DG$151,0)),0)+IFERROR(INDEX('Hoja de Trabajo para listado'!$CD$155:$DC$1048576,MATCH($A213,'Hoja de Trabajo para listado'!$CD$155:$CD$1048576,0),MATCH((CUADRO!O$5&amp;$E213),'Hoja de Trabajo para listado'!$CD$151:$DC$151,0)),0)</f>
        <v>0</v>
      </c>
      <c r="P213" s="314">
        <f ca="1">+IFERROR(INDEX('Hoja de Trabajo para listado'!$A$155:$Z$1048576,MATCH($A213,'Hoja de Trabajo para listado'!$A$155:$A$1048576,0),MATCH((CUADRO!P$5&amp;$E213),'Hoja de Trabajo para listado'!$A$151:$Z$151,0)),0)+IFERROR(INDEX('Hoja de Trabajo para listado'!$AB$155:$BA$1048576,MATCH($A213,'Hoja de Trabajo para listado'!$AB$155:$AB$1048576,0),MATCH((CUADRO!P$5&amp;$E213),'Hoja de Trabajo para listado'!$AB$151:$BA$151,0)),0)+IFERROR(INDEX('Hoja de Trabajo para listado'!$BC$155:$CB$1048576,MATCH($A213,'Hoja de Trabajo para listado'!$BC$155:$BC$1048576,0),MATCH((CUADRO!P$5&amp;$E213),'Hoja de Trabajo para listado'!$BC$151:$CB$151,0)),0)+IFERROR(INDEX('Hoja de Trabajo para listado'!$DE$153:$DG$274,MATCH($A213,'Hoja de Trabajo para listado'!$DE$153:$DE$1048576,0),MATCH((CUADRO!P$5&amp;$E213),'Hoja de Trabajo para listado'!$DE$151:$DG$151,0)),0)+IFERROR(INDEX('Hoja de Trabajo para listado'!$CD$155:$DC$1048576,MATCH($A213,'Hoja de Trabajo para listado'!$CD$155:$CD$1048576,0),MATCH((CUADRO!P$5&amp;$E213),'Hoja de Trabajo para listado'!$CD$151:$DC$151,0)),0)</f>
        <v>0</v>
      </c>
      <c r="Q213" s="314">
        <f ca="1">+IFERROR(INDEX('Hoja de Trabajo para listado'!$A$155:$Z$1048576,MATCH($A213,'Hoja de Trabajo para listado'!$A$155:$A$1048576,0),MATCH((CUADRO!Q$5&amp;$E213),'Hoja de Trabajo para listado'!$A$151:$Z$151,0)),0)+IFERROR(INDEX('Hoja de Trabajo para listado'!$AB$155:$BA$1048576,MATCH($A213,'Hoja de Trabajo para listado'!$AB$155:$AB$1048576,0),MATCH((CUADRO!Q$5&amp;$E213),'Hoja de Trabajo para listado'!$AB$151:$BA$151,0)),0)+IFERROR(INDEX('Hoja de Trabajo para listado'!$BC$155:$CB$1048576,MATCH($A213,'Hoja de Trabajo para listado'!$BC$155:$BC$1048576,0),MATCH((CUADRO!Q$5&amp;$E213),'Hoja de Trabajo para listado'!$BC$151:$CB$151,0)),0)+IFERROR(INDEX('Hoja de Trabajo para listado'!$DE$153:$DG$274,MATCH($A213,'Hoja de Trabajo para listado'!$DE$153:$DE$1048576,0),MATCH((CUADRO!Q$5&amp;$E213),'Hoja de Trabajo para listado'!$DE$151:$DG$151,0)),0)+IFERROR(INDEX('Hoja de Trabajo para listado'!$CD$155:$DC$1048576,MATCH($A213,'Hoja de Trabajo para listado'!$CD$155:$CD$1048576,0),MATCH((CUADRO!Q$5&amp;$E213),'Hoja de Trabajo para listado'!$CD$151:$DC$151,0)),0)</f>
        <v>0</v>
      </c>
      <c r="R213" s="314">
        <f t="shared" ca="1" si="6"/>
        <v>0</v>
      </c>
      <c r="S213" s="344">
        <f ca="1">+R212+R213</f>
        <v>0</v>
      </c>
      <c r="T213" s="314">
        <f ca="1">+S213</f>
        <v>0</v>
      </c>
      <c r="U213" s="313">
        <f t="shared" si="7"/>
        <v>2</v>
      </c>
      <c r="V213" s="319" t="str">
        <f>+VLOOKUP(A213,bd_lista!$A$3:$E$593,5,FALSE)</f>
        <v>Gobiernos Autonomos Municipales</v>
      </c>
      <c r="W213" s="426"/>
    </row>
    <row r="214" spans="1:23" customFormat="1" ht="27" hidden="1" customHeight="1">
      <c r="A214" s="323">
        <v>1213</v>
      </c>
      <c r="B214" s="427">
        <f>+A214</f>
        <v>1213</v>
      </c>
      <c r="C214" s="318" t="str">
        <f>+VLOOKUP(A214,bd_lista!$A$3:$C$593,3,FALSE)</f>
        <v>Gobierno Autónomo Municipal de Ayo Ayo</v>
      </c>
      <c r="D214" s="429" t="str">
        <f>+C214</f>
        <v>Gobierno Autónomo Municipal de Ayo Ayo</v>
      </c>
      <c r="E214" s="346" t="s">
        <v>1418</v>
      </c>
      <c r="F214" s="314">
        <f ca="1">+IFERROR(INDEX('Hoja de Trabajo para listado'!$A$155:$Z$1048576,MATCH($A214,'Hoja de Trabajo para listado'!$A$155:$A$1048576,0),MATCH((CUADRO!F$5&amp;$E214),'Hoja de Trabajo para listado'!$A$151:$Z$151,0)),0)+IFERROR(INDEX('Hoja de Trabajo para listado'!$AB$155:$BA$1048576,MATCH($A214,'Hoja de Trabajo para listado'!$AB$155:$AB$1048576,0),MATCH((CUADRO!F$5&amp;$E214),'Hoja de Trabajo para listado'!$AB$151:$BA$151,0)),0)+IFERROR(INDEX('Hoja de Trabajo para listado'!$BC$155:$CB$1048576,MATCH($A214,'Hoja de Trabajo para listado'!$BC$155:$BC$1048576,0),MATCH((CUADRO!F$5&amp;$E214),'Hoja de Trabajo para listado'!$BC$151:$CB$151,0)),0)+IFERROR(INDEX('Hoja de Trabajo para listado'!$DE$153:$DG$274,MATCH($A214,'Hoja de Trabajo para listado'!$DE$153:$DE$1048576,0),MATCH((CUADRO!F$5&amp;$E214),'Hoja de Trabajo para listado'!$DE$151:$DG$151,0)),0)+IFERROR(INDEX('Hoja de Trabajo para listado'!$CD$155:$DC$1048576,MATCH($A214,'Hoja de Trabajo para listado'!$CD$155:$CD$1048576,0),MATCH((CUADRO!F$5&amp;$E214),'Hoja de Trabajo para listado'!$CD$151:$DC$151,0)),0)</f>
        <v>0</v>
      </c>
      <c r="G214" s="314">
        <f ca="1">+IFERROR(INDEX('Hoja de Trabajo para listado'!$A$155:$Z$1048576,MATCH($A214,'Hoja de Trabajo para listado'!$A$155:$A$1048576,0),MATCH((CUADRO!G$5&amp;$E214),'Hoja de Trabajo para listado'!$A$151:$Z$151,0)),0)+IFERROR(INDEX('Hoja de Trabajo para listado'!$AB$155:$BA$1048576,MATCH($A214,'Hoja de Trabajo para listado'!$AB$155:$AB$1048576,0),MATCH((CUADRO!G$5&amp;$E214),'Hoja de Trabajo para listado'!$AB$151:$BA$151,0)),0)+IFERROR(INDEX('Hoja de Trabajo para listado'!$BC$155:$CB$1048576,MATCH($A214,'Hoja de Trabajo para listado'!$BC$155:$BC$1048576,0),MATCH((CUADRO!G$5&amp;$E214),'Hoja de Trabajo para listado'!$BC$151:$CB$151,0)),0)+IFERROR(INDEX('Hoja de Trabajo para listado'!$DE$153:$DG$274,MATCH($A214,'Hoja de Trabajo para listado'!$DE$153:$DE$1048576,0),MATCH((CUADRO!G$5&amp;$E214),'Hoja de Trabajo para listado'!$DE$151:$DG$151,0)),0)+IFERROR(INDEX('Hoja de Trabajo para listado'!$CD$155:$DC$1048576,MATCH($A214,'Hoja de Trabajo para listado'!$CD$155:$CD$1048576,0),MATCH((CUADRO!G$5&amp;$E214),'Hoja de Trabajo para listado'!$CD$151:$DC$151,0)),0)</f>
        <v>0</v>
      </c>
      <c r="H214" s="314">
        <f ca="1">+IFERROR(INDEX('Hoja de Trabajo para listado'!$A$155:$Z$1048576,MATCH($A214,'Hoja de Trabajo para listado'!$A$155:$A$1048576,0),MATCH((CUADRO!H$5&amp;$E214),'Hoja de Trabajo para listado'!$A$151:$Z$151,0)),0)+IFERROR(INDEX('Hoja de Trabajo para listado'!$AB$155:$BA$1048576,MATCH($A214,'Hoja de Trabajo para listado'!$AB$155:$AB$1048576,0),MATCH((CUADRO!H$5&amp;$E214),'Hoja de Trabajo para listado'!$AB$151:$BA$151,0)),0)+IFERROR(INDEX('Hoja de Trabajo para listado'!$BC$155:$CB$1048576,MATCH($A214,'Hoja de Trabajo para listado'!$BC$155:$BC$1048576,0),MATCH((CUADRO!H$5&amp;$E214),'Hoja de Trabajo para listado'!$BC$151:$CB$151,0)),0)+IFERROR(INDEX('Hoja de Trabajo para listado'!$DE$153:$DG$274,MATCH($A214,'Hoja de Trabajo para listado'!$DE$153:$DE$1048576,0),MATCH((CUADRO!H$5&amp;$E214),'Hoja de Trabajo para listado'!$DE$151:$DG$151,0)),0)+IFERROR(INDEX('Hoja de Trabajo para listado'!$CD$155:$DC$1048576,MATCH($A214,'Hoja de Trabajo para listado'!$CD$155:$CD$1048576,0),MATCH((CUADRO!H$5&amp;$E214),'Hoja de Trabajo para listado'!$CD$151:$DC$151,0)),0)</f>
        <v>0</v>
      </c>
      <c r="I214" s="314">
        <f ca="1">+IFERROR(INDEX('Hoja de Trabajo para listado'!$A$155:$Z$1048576,MATCH($A214,'Hoja de Trabajo para listado'!$A$155:$A$1048576,0),MATCH((CUADRO!I$5&amp;$E214),'Hoja de Trabajo para listado'!$A$151:$Z$151,0)),0)+IFERROR(INDEX('Hoja de Trabajo para listado'!$AB$155:$BA$1048576,MATCH($A214,'Hoja de Trabajo para listado'!$AB$155:$AB$1048576,0),MATCH((CUADRO!I$5&amp;$E214),'Hoja de Trabajo para listado'!$AB$151:$BA$151,0)),0)+IFERROR(INDEX('Hoja de Trabajo para listado'!$BC$155:$CB$1048576,MATCH($A214,'Hoja de Trabajo para listado'!$BC$155:$BC$1048576,0),MATCH((CUADRO!I$5&amp;$E214),'Hoja de Trabajo para listado'!$BC$151:$CB$151,0)),0)+IFERROR(INDEX('Hoja de Trabajo para listado'!$DE$153:$DG$274,MATCH($A214,'Hoja de Trabajo para listado'!$DE$153:$DE$1048576,0),MATCH((CUADRO!I$5&amp;$E214),'Hoja de Trabajo para listado'!$DE$151:$DG$151,0)),0)+IFERROR(INDEX('Hoja de Trabajo para listado'!$CD$155:$DC$1048576,MATCH($A214,'Hoja de Trabajo para listado'!$CD$155:$CD$1048576,0),MATCH((CUADRO!I$5&amp;$E214),'Hoja de Trabajo para listado'!$CD$151:$DC$151,0)),0)</f>
        <v>0</v>
      </c>
      <c r="J214" s="314">
        <f ca="1">+IFERROR(INDEX('Hoja de Trabajo para listado'!$A$155:$Z$1048576,MATCH($A214,'Hoja de Trabajo para listado'!$A$155:$A$1048576,0),MATCH((CUADRO!J$5&amp;$E214),'Hoja de Trabajo para listado'!$A$151:$Z$151,0)),0)+IFERROR(INDEX('Hoja de Trabajo para listado'!$AB$155:$BA$1048576,MATCH($A214,'Hoja de Trabajo para listado'!$AB$155:$AB$1048576,0),MATCH((CUADRO!J$5&amp;$E214),'Hoja de Trabajo para listado'!$AB$151:$BA$151,0)),0)+IFERROR(INDEX('Hoja de Trabajo para listado'!$BC$155:$CB$1048576,MATCH($A214,'Hoja de Trabajo para listado'!$BC$155:$BC$1048576,0),MATCH((CUADRO!J$5&amp;$E214),'Hoja de Trabajo para listado'!$BC$151:$CB$151,0)),0)+IFERROR(INDEX('Hoja de Trabajo para listado'!$DE$153:$DG$274,MATCH($A214,'Hoja de Trabajo para listado'!$DE$153:$DE$1048576,0),MATCH((CUADRO!J$5&amp;$E214),'Hoja de Trabajo para listado'!$DE$151:$DG$151,0)),0)+IFERROR(INDEX('Hoja de Trabajo para listado'!$CD$155:$DC$1048576,MATCH($A214,'Hoja de Trabajo para listado'!$CD$155:$CD$1048576,0),MATCH((CUADRO!J$5&amp;$E214),'Hoja de Trabajo para listado'!$CD$151:$DC$151,0)),0)</f>
        <v>0</v>
      </c>
      <c r="K214" s="314">
        <f ca="1">+IFERROR(INDEX('Hoja de Trabajo para listado'!$A$155:$Z$1048576,MATCH($A214,'Hoja de Trabajo para listado'!$A$155:$A$1048576,0),MATCH((CUADRO!K$5&amp;$E214),'Hoja de Trabajo para listado'!$A$151:$Z$151,0)),0)+IFERROR(INDEX('Hoja de Trabajo para listado'!$AB$155:$BA$1048576,MATCH($A214,'Hoja de Trabajo para listado'!$AB$155:$AB$1048576,0),MATCH((CUADRO!K$5&amp;$E214),'Hoja de Trabajo para listado'!$AB$151:$BA$151,0)),0)+IFERROR(INDEX('Hoja de Trabajo para listado'!$BC$155:$CB$1048576,MATCH($A214,'Hoja de Trabajo para listado'!$BC$155:$BC$1048576,0),MATCH((CUADRO!K$5&amp;$E214),'Hoja de Trabajo para listado'!$BC$151:$CB$151,0)),0)+IFERROR(INDEX('Hoja de Trabajo para listado'!$DE$153:$DG$274,MATCH($A214,'Hoja de Trabajo para listado'!$DE$153:$DE$1048576,0),MATCH((CUADRO!K$5&amp;$E214),'Hoja de Trabajo para listado'!$DE$151:$DG$151,0)),0)+IFERROR(INDEX('Hoja de Trabajo para listado'!$CD$155:$DC$1048576,MATCH($A214,'Hoja de Trabajo para listado'!$CD$155:$CD$1048576,0),MATCH((CUADRO!K$5&amp;$E214),'Hoja de Trabajo para listado'!$CD$151:$DC$151,0)),0)</f>
        <v>0</v>
      </c>
      <c r="L214" s="314">
        <f ca="1">+IFERROR(INDEX('Hoja de Trabajo para listado'!$A$155:$Z$1048576,MATCH($A214,'Hoja de Trabajo para listado'!$A$155:$A$1048576,0),MATCH((CUADRO!L$5&amp;$E214),'Hoja de Trabajo para listado'!$A$151:$Z$151,0)),0)+IFERROR(INDEX('Hoja de Trabajo para listado'!$AB$155:$BA$1048576,MATCH($A214,'Hoja de Trabajo para listado'!$AB$155:$AB$1048576,0),MATCH((CUADRO!L$5&amp;$E214),'Hoja de Trabajo para listado'!$AB$151:$BA$151,0)),0)+IFERROR(INDEX('Hoja de Trabajo para listado'!$BC$155:$CB$1048576,MATCH($A214,'Hoja de Trabajo para listado'!$BC$155:$BC$1048576,0),MATCH((CUADRO!L$5&amp;$E214),'Hoja de Trabajo para listado'!$BC$151:$CB$151,0)),0)+IFERROR(INDEX('Hoja de Trabajo para listado'!$DE$153:$DG$274,MATCH($A214,'Hoja de Trabajo para listado'!$DE$153:$DE$1048576,0),MATCH((CUADRO!L$5&amp;$E214),'Hoja de Trabajo para listado'!$DE$151:$DG$151,0)),0)+IFERROR(INDEX('Hoja de Trabajo para listado'!$CD$155:$DC$1048576,MATCH($A214,'Hoja de Trabajo para listado'!$CD$155:$CD$1048576,0),MATCH((CUADRO!L$5&amp;$E214),'Hoja de Trabajo para listado'!$CD$151:$DC$151,0)),0)</f>
        <v>0</v>
      </c>
      <c r="M214" s="314">
        <f ca="1">+IFERROR(INDEX('Hoja de Trabajo para listado'!$A$155:$Z$1048576,MATCH($A214,'Hoja de Trabajo para listado'!$A$155:$A$1048576,0),MATCH((CUADRO!M$5&amp;$E214),'Hoja de Trabajo para listado'!$A$151:$Z$151,0)),0)+IFERROR(INDEX('Hoja de Trabajo para listado'!$AB$155:$BA$1048576,MATCH($A214,'Hoja de Trabajo para listado'!$AB$155:$AB$1048576,0),MATCH((CUADRO!M$5&amp;$E214),'Hoja de Trabajo para listado'!$AB$151:$BA$151,0)),0)+IFERROR(INDEX('Hoja de Trabajo para listado'!$BC$155:$CB$1048576,MATCH($A214,'Hoja de Trabajo para listado'!$BC$155:$BC$1048576,0),MATCH((CUADRO!M$5&amp;$E214),'Hoja de Trabajo para listado'!$BC$151:$CB$151,0)),0)+IFERROR(INDEX('Hoja de Trabajo para listado'!$DE$153:$DG$274,MATCH($A214,'Hoja de Trabajo para listado'!$DE$153:$DE$1048576,0),MATCH((CUADRO!M$5&amp;$E214),'Hoja de Trabajo para listado'!$DE$151:$DG$151,0)),0)+IFERROR(INDEX('Hoja de Trabajo para listado'!$CD$155:$DC$1048576,MATCH($A214,'Hoja de Trabajo para listado'!$CD$155:$CD$1048576,0),MATCH((CUADRO!M$5&amp;$E214),'Hoja de Trabajo para listado'!$CD$151:$DC$151,0)),0)</f>
        <v>0</v>
      </c>
      <c r="N214" s="314">
        <f ca="1">+IFERROR(INDEX('Hoja de Trabajo para listado'!$A$155:$Z$1048576,MATCH($A214,'Hoja de Trabajo para listado'!$A$155:$A$1048576,0),MATCH((CUADRO!N$5&amp;$E214),'Hoja de Trabajo para listado'!$A$151:$Z$151,0)),0)+IFERROR(INDEX('Hoja de Trabajo para listado'!$AB$155:$BA$1048576,MATCH($A214,'Hoja de Trabajo para listado'!$AB$155:$AB$1048576,0),MATCH((CUADRO!N$5&amp;$E214),'Hoja de Trabajo para listado'!$AB$151:$BA$151,0)),0)+IFERROR(INDEX('Hoja de Trabajo para listado'!$BC$155:$CB$1048576,MATCH($A214,'Hoja de Trabajo para listado'!$BC$155:$BC$1048576,0),MATCH((CUADRO!N$5&amp;$E214),'Hoja de Trabajo para listado'!$BC$151:$CB$151,0)),0)+IFERROR(INDEX('Hoja de Trabajo para listado'!$DE$153:$DG$274,MATCH($A214,'Hoja de Trabajo para listado'!$DE$153:$DE$1048576,0),MATCH((CUADRO!N$5&amp;$E214),'Hoja de Trabajo para listado'!$DE$151:$DG$151,0)),0)+IFERROR(INDEX('Hoja de Trabajo para listado'!$CD$155:$DC$1048576,MATCH($A214,'Hoja de Trabajo para listado'!$CD$155:$CD$1048576,0),MATCH((CUADRO!N$5&amp;$E214),'Hoja de Trabajo para listado'!$CD$151:$DC$151,0)),0)</f>
        <v>0</v>
      </c>
      <c r="O214" s="314">
        <f ca="1">+IFERROR(INDEX('Hoja de Trabajo para listado'!$A$155:$Z$1048576,MATCH($A214,'Hoja de Trabajo para listado'!$A$155:$A$1048576,0),MATCH((CUADRO!O$5&amp;$E214),'Hoja de Trabajo para listado'!$A$151:$Z$151,0)),0)+IFERROR(INDEX('Hoja de Trabajo para listado'!$AB$155:$BA$1048576,MATCH($A214,'Hoja de Trabajo para listado'!$AB$155:$AB$1048576,0),MATCH((CUADRO!O$5&amp;$E214),'Hoja de Trabajo para listado'!$AB$151:$BA$151,0)),0)+IFERROR(INDEX('Hoja de Trabajo para listado'!$BC$155:$CB$1048576,MATCH($A214,'Hoja de Trabajo para listado'!$BC$155:$BC$1048576,0),MATCH((CUADRO!O$5&amp;$E214),'Hoja de Trabajo para listado'!$BC$151:$CB$151,0)),0)+IFERROR(INDEX('Hoja de Trabajo para listado'!$DE$153:$DG$274,MATCH($A214,'Hoja de Trabajo para listado'!$DE$153:$DE$1048576,0),MATCH((CUADRO!O$5&amp;$E214),'Hoja de Trabajo para listado'!$DE$151:$DG$151,0)),0)+IFERROR(INDEX('Hoja de Trabajo para listado'!$CD$155:$DC$1048576,MATCH($A214,'Hoja de Trabajo para listado'!$CD$155:$CD$1048576,0),MATCH((CUADRO!O$5&amp;$E214),'Hoja de Trabajo para listado'!$CD$151:$DC$151,0)),0)</f>
        <v>0</v>
      </c>
      <c r="P214" s="314">
        <f ca="1">+IFERROR(INDEX('Hoja de Trabajo para listado'!$A$155:$Z$1048576,MATCH($A214,'Hoja de Trabajo para listado'!$A$155:$A$1048576,0),MATCH((CUADRO!P$5&amp;$E214),'Hoja de Trabajo para listado'!$A$151:$Z$151,0)),0)+IFERROR(INDEX('Hoja de Trabajo para listado'!$AB$155:$BA$1048576,MATCH($A214,'Hoja de Trabajo para listado'!$AB$155:$AB$1048576,0),MATCH((CUADRO!P$5&amp;$E214),'Hoja de Trabajo para listado'!$AB$151:$BA$151,0)),0)+IFERROR(INDEX('Hoja de Trabajo para listado'!$BC$155:$CB$1048576,MATCH($A214,'Hoja de Trabajo para listado'!$BC$155:$BC$1048576,0),MATCH((CUADRO!P$5&amp;$E214),'Hoja de Trabajo para listado'!$BC$151:$CB$151,0)),0)+IFERROR(INDEX('Hoja de Trabajo para listado'!$DE$153:$DG$274,MATCH($A214,'Hoja de Trabajo para listado'!$DE$153:$DE$1048576,0),MATCH((CUADRO!P$5&amp;$E214),'Hoja de Trabajo para listado'!$DE$151:$DG$151,0)),0)+IFERROR(INDEX('Hoja de Trabajo para listado'!$CD$155:$DC$1048576,MATCH($A214,'Hoja de Trabajo para listado'!$CD$155:$CD$1048576,0),MATCH((CUADRO!P$5&amp;$E214),'Hoja de Trabajo para listado'!$CD$151:$DC$151,0)),0)</f>
        <v>0</v>
      </c>
      <c r="Q214" s="314">
        <f ca="1">+IFERROR(INDEX('Hoja de Trabajo para listado'!$A$155:$Z$1048576,MATCH($A214,'Hoja de Trabajo para listado'!$A$155:$A$1048576,0),MATCH((CUADRO!Q$5&amp;$E214),'Hoja de Trabajo para listado'!$A$151:$Z$151,0)),0)+IFERROR(INDEX('Hoja de Trabajo para listado'!$AB$155:$BA$1048576,MATCH($A214,'Hoja de Trabajo para listado'!$AB$155:$AB$1048576,0),MATCH((CUADRO!Q$5&amp;$E214),'Hoja de Trabajo para listado'!$AB$151:$BA$151,0)),0)+IFERROR(INDEX('Hoja de Trabajo para listado'!$BC$155:$CB$1048576,MATCH($A214,'Hoja de Trabajo para listado'!$BC$155:$BC$1048576,0),MATCH((CUADRO!Q$5&amp;$E214),'Hoja de Trabajo para listado'!$BC$151:$CB$151,0)),0)+IFERROR(INDEX('Hoja de Trabajo para listado'!$DE$153:$DG$274,MATCH($A214,'Hoja de Trabajo para listado'!$DE$153:$DE$1048576,0),MATCH((CUADRO!Q$5&amp;$E214),'Hoja de Trabajo para listado'!$DE$151:$DG$151,0)),0)+IFERROR(INDEX('Hoja de Trabajo para listado'!$CD$155:$DC$1048576,MATCH($A214,'Hoja de Trabajo para listado'!$CD$155:$CD$1048576,0),MATCH((CUADRO!Q$5&amp;$E214),'Hoja de Trabajo para listado'!$CD$151:$DC$151,0)),0)</f>
        <v>0</v>
      </c>
      <c r="R214" s="314">
        <f t="shared" ca="1" si="6"/>
        <v>0</v>
      </c>
      <c r="S214" s="344"/>
      <c r="T214" s="314">
        <f ca="1">+T215</f>
        <v>0</v>
      </c>
      <c r="U214" s="313">
        <f t="shared" si="7"/>
        <v>1</v>
      </c>
      <c r="V214" s="319" t="str">
        <f>+VLOOKUP(A214,bd_lista!$A$3:$E$593,5,FALSE)</f>
        <v>Gobiernos Autonomos Municipales</v>
      </c>
      <c r="W214" s="425" t="str">
        <f>+V214</f>
        <v>Gobiernos Autonomos Municipales</v>
      </c>
    </row>
    <row r="215" spans="1:23" customFormat="1" ht="15" hidden="1" customHeight="1">
      <c r="A215" s="323">
        <v>1213</v>
      </c>
      <c r="B215" s="428"/>
      <c r="C215" s="319" t="str">
        <f>+VLOOKUP(A215,bd_lista!$A$3:$C$593,3,FALSE)</f>
        <v>Gobierno Autónomo Municipal de Ayo Ayo</v>
      </c>
      <c r="D215" s="430"/>
      <c r="E215" s="349" t="s">
        <v>1419</v>
      </c>
      <c r="F215" s="314">
        <f ca="1">+IFERROR(INDEX('Hoja de Trabajo para listado'!$A$155:$Z$1048576,MATCH($A215,'Hoja de Trabajo para listado'!$A$155:$A$1048576,0),MATCH((CUADRO!F$5&amp;$E215),'Hoja de Trabajo para listado'!$A$151:$Z$151,0)),0)+IFERROR(INDEX('Hoja de Trabajo para listado'!$AB$155:$BA$1048576,MATCH($A215,'Hoja de Trabajo para listado'!$AB$155:$AB$1048576,0),MATCH((CUADRO!F$5&amp;$E215),'Hoja de Trabajo para listado'!$AB$151:$BA$151,0)),0)+IFERROR(INDEX('Hoja de Trabajo para listado'!$BC$155:$CB$1048576,MATCH($A215,'Hoja de Trabajo para listado'!$BC$155:$BC$1048576,0),MATCH((CUADRO!F$5&amp;$E215),'Hoja de Trabajo para listado'!$BC$151:$CB$151,0)),0)+IFERROR(INDEX('Hoja de Trabajo para listado'!$DE$153:$DG$274,MATCH($A215,'Hoja de Trabajo para listado'!$DE$153:$DE$1048576,0),MATCH((CUADRO!F$5&amp;$E215),'Hoja de Trabajo para listado'!$DE$151:$DG$151,0)),0)+IFERROR(INDEX('Hoja de Trabajo para listado'!$CD$155:$DC$1048576,MATCH($A215,'Hoja de Trabajo para listado'!$CD$155:$CD$1048576,0),MATCH((CUADRO!F$5&amp;$E215),'Hoja de Trabajo para listado'!$CD$151:$DC$151,0)),0)</f>
        <v>0</v>
      </c>
      <c r="G215" s="314">
        <f ca="1">+IFERROR(INDEX('Hoja de Trabajo para listado'!$A$155:$Z$1048576,MATCH($A215,'Hoja de Trabajo para listado'!$A$155:$A$1048576,0),MATCH((CUADRO!G$5&amp;$E215),'Hoja de Trabajo para listado'!$A$151:$Z$151,0)),0)+IFERROR(INDEX('Hoja de Trabajo para listado'!$AB$155:$BA$1048576,MATCH($A215,'Hoja de Trabajo para listado'!$AB$155:$AB$1048576,0),MATCH((CUADRO!G$5&amp;$E215),'Hoja de Trabajo para listado'!$AB$151:$BA$151,0)),0)+IFERROR(INDEX('Hoja de Trabajo para listado'!$BC$155:$CB$1048576,MATCH($A215,'Hoja de Trabajo para listado'!$BC$155:$BC$1048576,0),MATCH((CUADRO!G$5&amp;$E215),'Hoja de Trabajo para listado'!$BC$151:$CB$151,0)),0)+IFERROR(INDEX('Hoja de Trabajo para listado'!$DE$153:$DG$274,MATCH($A215,'Hoja de Trabajo para listado'!$DE$153:$DE$1048576,0),MATCH((CUADRO!G$5&amp;$E215),'Hoja de Trabajo para listado'!$DE$151:$DG$151,0)),0)+IFERROR(INDEX('Hoja de Trabajo para listado'!$CD$155:$DC$1048576,MATCH($A215,'Hoja de Trabajo para listado'!$CD$155:$CD$1048576,0),MATCH((CUADRO!G$5&amp;$E215),'Hoja de Trabajo para listado'!$CD$151:$DC$151,0)),0)</f>
        <v>0</v>
      </c>
      <c r="H215" s="314">
        <f ca="1">+IFERROR(INDEX('Hoja de Trabajo para listado'!$A$155:$Z$1048576,MATCH($A215,'Hoja de Trabajo para listado'!$A$155:$A$1048576,0),MATCH((CUADRO!H$5&amp;$E215),'Hoja de Trabajo para listado'!$A$151:$Z$151,0)),0)+IFERROR(INDEX('Hoja de Trabajo para listado'!$AB$155:$BA$1048576,MATCH($A215,'Hoja de Trabajo para listado'!$AB$155:$AB$1048576,0),MATCH((CUADRO!H$5&amp;$E215),'Hoja de Trabajo para listado'!$AB$151:$BA$151,0)),0)+IFERROR(INDEX('Hoja de Trabajo para listado'!$BC$155:$CB$1048576,MATCH($A215,'Hoja de Trabajo para listado'!$BC$155:$BC$1048576,0),MATCH((CUADRO!H$5&amp;$E215),'Hoja de Trabajo para listado'!$BC$151:$CB$151,0)),0)+IFERROR(INDEX('Hoja de Trabajo para listado'!$DE$153:$DG$274,MATCH($A215,'Hoja de Trabajo para listado'!$DE$153:$DE$1048576,0),MATCH((CUADRO!H$5&amp;$E215),'Hoja de Trabajo para listado'!$DE$151:$DG$151,0)),0)+IFERROR(INDEX('Hoja de Trabajo para listado'!$CD$155:$DC$1048576,MATCH($A215,'Hoja de Trabajo para listado'!$CD$155:$CD$1048576,0),MATCH((CUADRO!H$5&amp;$E215),'Hoja de Trabajo para listado'!$CD$151:$DC$151,0)),0)</f>
        <v>0</v>
      </c>
      <c r="I215" s="314">
        <f ca="1">+IFERROR(INDEX('Hoja de Trabajo para listado'!$A$155:$Z$1048576,MATCH($A215,'Hoja de Trabajo para listado'!$A$155:$A$1048576,0),MATCH((CUADRO!I$5&amp;$E215),'Hoja de Trabajo para listado'!$A$151:$Z$151,0)),0)+IFERROR(INDEX('Hoja de Trabajo para listado'!$AB$155:$BA$1048576,MATCH($A215,'Hoja de Trabajo para listado'!$AB$155:$AB$1048576,0),MATCH((CUADRO!I$5&amp;$E215),'Hoja de Trabajo para listado'!$AB$151:$BA$151,0)),0)+IFERROR(INDEX('Hoja de Trabajo para listado'!$BC$155:$CB$1048576,MATCH($A215,'Hoja de Trabajo para listado'!$BC$155:$BC$1048576,0),MATCH((CUADRO!I$5&amp;$E215),'Hoja de Trabajo para listado'!$BC$151:$CB$151,0)),0)+IFERROR(INDEX('Hoja de Trabajo para listado'!$DE$153:$DG$274,MATCH($A215,'Hoja de Trabajo para listado'!$DE$153:$DE$1048576,0),MATCH((CUADRO!I$5&amp;$E215),'Hoja de Trabajo para listado'!$DE$151:$DG$151,0)),0)+IFERROR(INDEX('Hoja de Trabajo para listado'!$CD$155:$DC$1048576,MATCH($A215,'Hoja de Trabajo para listado'!$CD$155:$CD$1048576,0),MATCH((CUADRO!I$5&amp;$E215),'Hoja de Trabajo para listado'!$CD$151:$DC$151,0)),0)</f>
        <v>0</v>
      </c>
      <c r="J215" s="314">
        <f ca="1">+IFERROR(INDEX('Hoja de Trabajo para listado'!$A$155:$Z$1048576,MATCH($A215,'Hoja de Trabajo para listado'!$A$155:$A$1048576,0),MATCH((CUADRO!J$5&amp;$E215),'Hoja de Trabajo para listado'!$A$151:$Z$151,0)),0)+IFERROR(INDEX('Hoja de Trabajo para listado'!$AB$155:$BA$1048576,MATCH($A215,'Hoja de Trabajo para listado'!$AB$155:$AB$1048576,0),MATCH((CUADRO!J$5&amp;$E215),'Hoja de Trabajo para listado'!$AB$151:$BA$151,0)),0)+IFERROR(INDEX('Hoja de Trabajo para listado'!$BC$155:$CB$1048576,MATCH($A215,'Hoja de Trabajo para listado'!$BC$155:$BC$1048576,0),MATCH((CUADRO!J$5&amp;$E215),'Hoja de Trabajo para listado'!$BC$151:$CB$151,0)),0)+IFERROR(INDEX('Hoja de Trabajo para listado'!$DE$153:$DG$274,MATCH($A215,'Hoja de Trabajo para listado'!$DE$153:$DE$1048576,0),MATCH((CUADRO!J$5&amp;$E215),'Hoja de Trabajo para listado'!$DE$151:$DG$151,0)),0)+IFERROR(INDEX('Hoja de Trabajo para listado'!$CD$155:$DC$1048576,MATCH($A215,'Hoja de Trabajo para listado'!$CD$155:$CD$1048576,0),MATCH((CUADRO!J$5&amp;$E215),'Hoja de Trabajo para listado'!$CD$151:$DC$151,0)),0)</f>
        <v>0</v>
      </c>
      <c r="K215" s="314">
        <f ca="1">+IFERROR(INDEX('Hoja de Trabajo para listado'!$A$155:$Z$1048576,MATCH($A215,'Hoja de Trabajo para listado'!$A$155:$A$1048576,0),MATCH((CUADRO!K$5&amp;$E215),'Hoja de Trabajo para listado'!$A$151:$Z$151,0)),0)+IFERROR(INDEX('Hoja de Trabajo para listado'!$AB$155:$BA$1048576,MATCH($A215,'Hoja de Trabajo para listado'!$AB$155:$AB$1048576,0),MATCH((CUADRO!K$5&amp;$E215),'Hoja de Trabajo para listado'!$AB$151:$BA$151,0)),0)+IFERROR(INDEX('Hoja de Trabajo para listado'!$BC$155:$CB$1048576,MATCH($A215,'Hoja de Trabajo para listado'!$BC$155:$BC$1048576,0),MATCH((CUADRO!K$5&amp;$E215),'Hoja de Trabajo para listado'!$BC$151:$CB$151,0)),0)+IFERROR(INDEX('Hoja de Trabajo para listado'!$DE$153:$DG$274,MATCH($A215,'Hoja de Trabajo para listado'!$DE$153:$DE$1048576,0),MATCH((CUADRO!K$5&amp;$E215),'Hoja de Trabajo para listado'!$DE$151:$DG$151,0)),0)+IFERROR(INDEX('Hoja de Trabajo para listado'!$CD$155:$DC$1048576,MATCH($A215,'Hoja de Trabajo para listado'!$CD$155:$CD$1048576,0),MATCH((CUADRO!K$5&amp;$E215),'Hoja de Trabajo para listado'!$CD$151:$DC$151,0)),0)</f>
        <v>0</v>
      </c>
      <c r="L215" s="314">
        <f ca="1">+IFERROR(INDEX('Hoja de Trabajo para listado'!$A$155:$Z$1048576,MATCH($A215,'Hoja de Trabajo para listado'!$A$155:$A$1048576,0),MATCH((CUADRO!L$5&amp;$E215),'Hoja de Trabajo para listado'!$A$151:$Z$151,0)),0)+IFERROR(INDEX('Hoja de Trabajo para listado'!$AB$155:$BA$1048576,MATCH($A215,'Hoja de Trabajo para listado'!$AB$155:$AB$1048576,0),MATCH((CUADRO!L$5&amp;$E215),'Hoja de Trabajo para listado'!$AB$151:$BA$151,0)),0)+IFERROR(INDEX('Hoja de Trabajo para listado'!$BC$155:$CB$1048576,MATCH($A215,'Hoja de Trabajo para listado'!$BC$155:$BC$1048576,0),MATCH((CUADRO!L$5&amp;$E215),'Hoja de Trabajo para listado'!$BC$151:$CB$151,0)),0)+IFERROR(INDEX('Hoja de Trabajo para listado'!$DE$153:$DG$274,MATCH($A215,'Hoja de Trabajo para listado'!$DE$153:$DE$1048576,0),MATCH((CUADRO!L$5&amp;$E215),'Hoja de Trabajo para listado'!$DE$151:$DG$151,0)),0)+IFERROR(INDEX('Hoja de Trabajo para listado'!$CD$155:$DC$1048576,MATCH($A215,'Hoja de Trabajo para listado'!$CD$155:$CD$1048576,0),MATCH((CUADRO!L$5&amp;$E215),'Hoja de Trabajo para listado'!$CD$151:$DC$151,0)),0)</f>
        <v>0</v>
      </c>
      <c r="M215" s="314">
        <f ca="1">+IFERROR(INDEX('Hoja de Trabajo para listado'!$A$155:$Z$1048576,MATCH($A215,'Hoja de Trabajo para listado'!$A$155:$A$1048576,0),MATCH((CUADRO!M$5&amp;$E215),'Hoja de Trabajo para listado'!$A$151:$Z$151,0)),0)+IFERROR(INDEX('Hoja de Trabajo para listado'!$AB$155:$BA$1048576,MATCH($A215,'Hoja de Trabajo para listado'!$AB$155:$AB$1048576,0),MATCH((CUADRO!M$5&amp;$E215),'Hoja de Trabajo para listado'!$AB$151:$BA$151,0)),0)+IFERROR(INDEX('Hoja de Trabajo para listado'!$BC$155:$CB$1048576,MATCH($A215,'Hoja de Trabajo para listado'!$BC$155:$BC$1048576,0),MATCH((CUADRO!M$5&amp;$E215),'Hoja de Trabajo para listado'!$BC$151:$CB$151,0)),0)+IFERROR(INDEX('Hoja de Trabajo para listado'!$DE$153:$DG$274,MATCH($A215,'Hoja de Trabajo para listado'!$DE$153:$DE$1048576,0),MATCH((CUADRO!M$5&amp;$E215),'Hoja de Trabajo para listado'!$DE$151:$DG$151,0)),0)+IFERROR(INDEX('Hoja de Trabajo para listado'!$CD$155:$DC$1048576,MATCH($A215,'Hoja de Trabajo para listado'!$CD$155:$CD$1048576,0),MATCH((CUADRO!M$5&amp;$E215),'Hoja de Trabajo para listado'!$CD$151:$DC$151,0)),0)</f>
        <v>0</v>
      </c>
      <c r="N215" s="314">
        <f ca="1">+IFERROR(INDEX('Hoja de Trabajo para listado'!$A$155:$Z$1048576,MATCH($A215,'Hoja de Trabajo para listado'!$A$155:$A$1048576,0),MATCH((CUADRO!N$5&amp;$E215),'Hoja de Trabajo para listado'!$A$151:$Z$151,0)),0)+IFERROR(INDEX('Hoja de Trabajo para listado'!$AB$155:$BA$1048576,MATCH($A215,'Hoja de Trabajo para listado'!$AB$155:$AB$1048576,0),MATCH((CUADRO!N$5&amp;$E215),'Hoja de Trabajo para listado'!$AB$151:$BA$151,0)),0)+IFERROR(INDEX('Hoja de Trabajo para listado'!$BC$155:$CB$1048576,MATCH($A215,'Hoja de Trabajo para listado'!$BC$155:$BC$1048576,0),MATCH((CUADRO!N$5&amp;$E215),'Hoja de Trabajo para listado'!$BC$151:$CB$151,0)),0)+IFERROR(INDEX('Hoja de Trabajo para listado'!$DE$153:$DG$274,MATCH($A215,'Hoja de Trabajo para listado'!$DE$153:$DE$1048576,0),MATCH((CUADRO!N$5&amp;$E215),'Hoja de Trabajo para listado'!$DE$151:$DG$151,0)),0)+IFERROR(INDEX('Hoja de Trabajo para listado'!$CD$155:$DC$1048576,MATCH($A215,'Hoja de Trabajo para listado'!$CD$155:$CD$1048576,0),MATCH((CUADRO!N$5&amp;$E215),'Hoja de Trabajo para listado'!$CD$151:$DC$151,0)),0)</f>
        <v>0</v>
      </c>
      <c r="O215" s="314">
        <f ca="1">+IFERROR(INDEX('Hoja de Trabajo para listado'!$A$155:$Z$1048576,MATCH($A215,'Hoja de Trabajo para listado'!$A$155:$A$1048576,0),MATCH((CUADRO!O$5&amp;$E215),'Hoja de Trabajo para listado'!$A$151:$Z$151,0)),0)+IFERROR(INDEX('Hoja de Trabajo para listado'!$AB$155:$BA$1048576,MATCH($A215,'Hoja de Trabajo para listado'!$AB$155:$AB$1048576,0),MATCH((CUADRO!O$5&amp;$E215),'Hoja de Trabajo para listado'!$AB$151:$BA$151,0)),0)+IFERROR(INDEX('Hoja de Trabajo para listado'!$BC$155:$CB$1048576,MATCH($A215,'Hoja de Trabajo para listado'!$BC$155:$BC$1048576,0),MATCH((CUADRO!O$5&amp;$E215),'Hoja de Trabajo para listado'!$BC$151:$CB$151,0)),0)+IFERROR(INDEX('Hoja de Trabajo para listado'!$DE$153:$DG$274,MATCH($A215,'Hoja de Trabajo para listado'!$DE$153:$DE$1048576,0),MATCH((CUADRO!O$5&amp;$E215),'Hoja de Trabajo para listado'!$DE$151:$DG$151,0)),0)+IFERROR(INDEX('Hoja de Trabajo para listado'!$CD$155:$DC$1048576,MATCH($A215,'Hoja de Trabajo para listado'!$CD$155:$CD$1048576,0),MATCH((CUADRO!O$5&amp;$E215),'Hoja de Trabajo para listado'!$CD$151:$DC$151,0)),0)</f>
        <v>0</v>
      </c>
      <c r="P215" s="314">
        <f ca="1">+IFERROR(INDEX('Hoja de Trabajo para listado'!$A$155:$Z$1048576,MATCH($A215,'Hoja de Trabajo para listado'!$A$155:$A$1048576,0),MATCH((CUADRO!P$5&amp;$E215),'Hoja de Trabajo para listado'!$A$151:$Z$151,0)),0)+IFERROR(INDEX('Hoja de Trabajo para listado'!$AB$155:$BA$1048576,MATCH($A215,'Hoja de Trabajo para listado'!$AB$155:$AB$1048576,0),MATCH((CUADRO!P$5&amp;$E215),'Hoja de Trabajo para listado'!$AB$151:$BA$151,0)),0)+IFERROR(INDEX('Hoja de Trabajo para listado'!$BC$155:$CB$1048576,MATCH($A215,'Hoja de Trabajo para listado'!$BC$155:$BC$1048576,0),MATCH((CUADRO!P$5&amp;$E215),'Hoja de Trabajo para listado'!$BC$151:$CB$151,0)),0)+IFERROR(INDEX('Hoja de Trabajo para listado'!$DE$153:$DG$274,MATCH($A215,'Hoja de Trabajo para listado'!$DE$153:$DE$1048576,0),MATCH((CUADRO!P$5&amp;$E215),'Hoja de Trabajo para listado'!$DE$151:$DG$151,0)),0)+IFERROR(INDEX('Hoja de Trabajo para listado'!$CD$155:$DC$1048576,MATCH($A215,'Hoja de Trabajo para listado'!$CD$155:$CD$1048576,0),MATCH((CUADRO!P$5&amp;$E215),'Hoja de Trabajo para listado'!$CD$151:$DC$151,0)),0)</f>
        <v>0</v>
      </c>
      <c r="Q215" s="314">
        <f ca="1">+IFERROR(INDEX('Hoja de Trabajo para listado'!$A$155:$Z$1048576,MATCH($A215,'Hoja de Trabajo para listado'!$A$155:$A$1048576,0),MATCH((CUADRO!Q$5&amp;$E215),'Hoja de Trabajo para listado'!$A$151:$Z$151,0)),0)+IFERROR(INDEX('Hoja de Trabajo para listado'!$AB$155:$BA$1048576,MATCH($A215,'Hoja de Trabajo para listado'!$AB$155:$AB$1048576,0),MATCH((CUADRO!Q$5&amp;$E215),'Hoja de Trabajo para listado'!$AB$151:$BA$151,0)),0)+IFERROR(INDEX('Hoja de Trabajo para listado'!$BC$155:$CB$1048576,MATCH($A215,'Hoja de Trabajo para listado'!$BC$155:$BC$1048576,0),MATCH((CUADRO!Q$5&amp;$E215),'Hoja de Trabajo para listado'!$BC$151:$CB$151,0)),0)+IFERROR(INDEX('Hoja de Trabajo para listado'!$DE$153:$DG$274,MATCH($A215,'Hoja de Trabajo para listado'!$DE$153:$DE$1048576,0),MATCH((CUADRO!Q$5&amp;$E215),'Hoja de Trabajo para listado'!$DE$151:$DG$151,0)),0)+IFERROR(INDEX('Hoja de Trabajo para listado'!$CD$155:$DC$1048576,MATCH($A215,'Hoja de Trabajo para listado'!$CD$155:$CD$1048576,0),MATCH((CUADRO!Q$5&amp;$E215),'Hoja de Trabajo para listado'!$CD$151:$DC$151,0)),0)</f>
        <v>0</v>
      </c>
      <c r="R215" s="314">
        <f t="shared" ca="1" si="6"/>
        <v>0</v>
      </c>
      <c r="S215" s="344">
        <f ca="1">+R214+R215</f>
        <v>0</v>
      </c>
      <c r="T215" s="314">
        <f ca="1">+S215</f>
        <v>0</v>
      </c>
      <c r="U215" s="313">
        <f t="shared" si="7"/>
        <v>2</v>
      </c>
      <c r="V215" s="319" t="str">
        <f>+VLOOKUP(A215,bd_lista!$A$3:$E$593,5,FALSE)</f>
        <v>Gobiernos Autonomos Municipales</v>
      </c>
      <c r="W215" s="426"/>
    </row>
    <row r="216" spans="1:23" ht="15" hidden="1" customHeight="1">
      <c r="A216" s="323">
        <v>1214</v>
      </c>
      <c r="B216" s="427">
        <f>+A216</f>
        <v>1214</v>
      </c>
      <c r="C216" s="318" t="str">
        <f>+VLOOKUP(A216,bd_lista!$A$3:$C$593,3,FALSE)</f>
        <v>Gobierno Autónomo Municipal de Calamarca</v>
      </c>
      <c r="D216" s="429" t="str">
        <f>+C216</f>
        <v>Gobierno Autónomo Municipal de Calamarca</v>
      </c>
      <c r="E216" s="346" t="s">
        <v>1418</v>
      </c>
      <c r="F216" s="314">
        <f ca="1">+IFERROR(INDEX('Hoja de Trabajo para listado'!$A$155:$Z$1048576,MATCH($A216,'Hoja de Trabajo para listado'!$A$155:$A$1048576,0),MATCH((CUADRO!F$5&amp;$E216),'Hoja de Trabajo para listado'!$A$151:$Z$151,0)),0)+IFERROR(INDEX('Hoja de Trabajo para listado'!$AB$155:$BA$1048576,MATCH($A216,'Hoja de Trabajo para listado'!$AB$155:$AB$1048576,0),MATCH((CUADRO!F$5&amp;$E216),'Hoja de Trabajo para listado'!$AB$151:$BA$151,0)),0)+IFERROR(INDEX('Hoja de Trabajo para listado'!$BC$155:$CB$1048576,MATCH($A216,'Hoja de Trabajo para listado'!$BC$155:$BC$1048576,0),MATCH((CUADRO!F$5&amp;$E216),'Hoja de Trabajo para listado'!$BC$151:$CB$151,0)),0)+IFERROR(INDEX('Hoja de Trabajo para listado'!$DE$153:$DG$274,MATCH($A216,'Hoja de Trabajo para listado'!$DE$153:$DE$1048576,0),MATCH((CUADRO!F$5&amp;$E216),'Hoja de Trabajo para listado'!$DE$151:$DG$151,0)),0)+IFERROR(INDEX('Hoja de Trabajo para listado'!$CD$155:$DC$1048576,MATCH($A216,'Hoja de Trabajo para listado'!$CD$155:$CD$1048576,0),MATCH((CUADRO!F$5&amp;$E216),'Hoja de Trabajo para listado'!$CD$151:$DC$151,0)),0)</f>
        <v>0</v>
      </c>
      <c r="G216" s="314">
        <f ca="1">+IFERROR(INDEX('Hoja de Trabajo para listado'!$A$155:$Z$1048576,MATCH($A216,'Hoja de Trabajo para listado'!$A$155:$A$1048576,0),MATCH((CUADRO!G$5&amp;$E216),'Hoja de Trabajo para listado'!$A$151:$Z$151,0)),0)+IFERROR(INDEX('Hoja de Trabajo para listado'!$AB$155:$BA$1048576,MATCH($A216,'Hoja de Trabajo para listado'!$AB$155:$AB$1048576,0),MATCH((CUADRO!G$5&amp;$E216),'Hoja de Trabajo para listado'!$AB$151:$BA$151,0)),0)+IFERROR(INDEX('Hoja de Trabajo para listado'!$BC$155:$CB$1048576,MATCH($A216,'Hoja de Trabajo para listado'!$BC$155:$BC$1048576,0),MATCH((CUADRO!G$5&amp;$E216),'Hoja de Trabajo para listado'!$BC$151:$CB$151,0)),0)+IFERROR(INDEX('Hoja de Trabajo para listado'!$DE$153:$DG$274,MATCH($A216,'Hoja de Trabajo para listado'!$DE$153:$DE$1048576,0),MATCH((CUADRO!G$5&amp;$E216),'Hoja de Trabajo para listado'!$DE$151:$DG$151,0)),0)+IFERROR(INDEX('Hoja de Trabajo para listado'!$CD$155:$DC$1048576,MATCH($A216,'Hoja de Trabajo para listado'!$CD$155:$CD$1048576,0),MATCH((CUADRO!G$5&amp;$E216),'Hoja de Trabajo para listado'!$CD$151:$DC$151,0)),0)</f>
        <v>0</v>
      </c>
      <c r="H216" s="314">
        <f ca="1">+IFERROR(INDEX('Hoja de Trabajo para listado'!$A$155:$Z$1048576,MATCH($A216,'Hoja de Trabajo para listado'!$A$155:$A$1048576,0),MATCH((CUADRO!H$5&amp;$E216),'Hoja de Trabajo para listado'!$A$151:$Z$151,0)),0)+IFERROR(INDEX('Hoja de Trabajo para listado'!$AB$155:$BA$1048576,MATCH($A216,'Hoja de Trabajo para listado'!$AB$155:$AB$1048576,0),MATCH((CUADRO!H$5&amp;$E216),'Hoja de Trabajo para listado'!$AB$151:$BA$151,0)),0)+IFERROR(INDEX('Hoja de Trabajo para listado'!$BC$155:$CB$1048576,MATCH($A216,'Hoja de Trabajo para listado'!$BC$155:$BC$1048576,0),MATCH((CUADRO!H$5&amp;$E216),'Hoja de Trabajo para listado'!$BC$151:$CB$151,0)),0)+IFERROR(INDEX('Hoja de Trabajo para listado'!$DE$153:$DG$274,MATCH($A216,'Hoja de Trabajo para listado'!$DE$153:$DE$1048576,0),MATCH((CUADRO!H$5&amp;$E216),'Hoja de Trabajo para listado'!$DE$151:$DG$151,0)),0)+IFERROR(INDEX('Hoja de Trabajo para listado'!$CD$155:$DC$1048576,MATCH($A216,'Hoja de Trabajo para listado'!$CD$155:$CD$1048576,0),MATCH((CUADRO!H$5&amp;$E216),'Hoja de Trabajo para listado'!$CD$151:$DC$151,0)),0)</f>
        <v>0</v>
      </c>
      <c r="I216" s="314">
        <f ca="1">+IFERROR(INDEX('Hoja de Trabajo para listado'!$A$155:$Z$1048576,MATCH($A216,'Hoja de Trabajo para listado'!$A$155:$A$1048576,0),MATCH((CUADRO!I$5&amp;$E216),'Hoja de Trabajo para listado'!$A$151:$Z$151,0)),0)+IFERROR(INDEX('Hoja de Trabajo para listado'!$AB$155:$BA$1048576,MATCH($A216,'Hoja de Trabajo para listado'!$AB$155:$AB$1048576,0),MATCH((CUADRO!I$5&amp;$E216),'Hoja de Trabajo para listado'!$AB$151:$BA$151,0)),0)+IFERROR(INDEX('Hoja de Trabajo para listado'!$BC$155:$CB$1048576,MATCH($A216,'Hoja de Trabajo para listado'!$BC$155:$BC$1048576,0),MATCH((CUADRO!I$5&amp;$E216),'Hoja de Trabajo para listado'!$BC$151:$CB$151,0)),0)+IFERROR(INDEX('Hoja de Trabajo para listado'!$DE$153:$DG$274,MATCH($A216,'Hoja de Trabajo para listado'!$DE$153:$DE$1048576,0),MATCH((CUADRO!I$5&amp;$E216),'Hoja de Trabajo para listado'!$DE$151:$DG$151,0)),0)+IFERROR(INDEX('Hoja de Trabajo para listado'!$CD$155:$DC$1048576,MATCH($A216,'Hoja de Trabajo para listado'!$CD$155:$CD$1048576,0),MATCH((CUADRO!I$5&amp;$E216),'Hoja de Trabajo para listado'!$CD$151:$DC$151,0)),0)</f>
        <v>0</v>
      </c>
      <c r="J216" s="314">
        <f ca="1">+IFERROR(INDEX('Hoja de Trabajo para listado'!$A$155:$Z$1048576,MATCH($A216,'Hoja de Trabajo para listado'!$A$155:$A$1048576,0),MATCH((CUADRO!J$5&amp;$E216),'Hoja de Trabajo para listado'!$A$151:$Z$151,0)),0)+IFERROR(INDEX('Hoja de Trabajo para listado'!$AB$155:$BA$1048576,MATCH($A216,'Hoja de Trabajo para listado'!$AB$155:$AB$1048576,0),MATCH((CUADRO!J$5&amp;$E216),'Hoja de Trabajo para listado'!$AB$151:$BA$151,0)),0)+IFERROR(INDEX('Hoja de Trabajo para listado'!$BC$155:$CB$1048576,MATCH($A216,'Hoja de Trabajo para listado'!$BC$155:$BC$1048576,0),MATCH((CUADRO!J$5&amp;$E216),'Hoja de Trabajo para listado'!$BC$151:$CB$151,0)),0)+IFERROR(INDEX('Hoja de Trabajo para listado'!$DE$153:$DG$274,MATCH($A216,'Hoja de Trabajo para listado'!$DE$153:$DE$1048576,0),MATCH((CUADRO!J$5&amp;$E216),'Hoja de Trabajo para listado'!$DE$151:$DG$151,0)),0)+IFERROR(INDEX('Hoja de Trabajo para listado'!$CD$155:$DC$1048576,MATCH($A216,'Hoja de Trabajo para listado'!$CD$155:$CD$1048576,0),MATCH((CUADRO!J$5&amp;$E216),'Hoja de Trabajo para listado'!$CD$151:$DC$151,0)),0)</f>
        <v>0</v>
      </c>
      <c r="K216" s="314">
        <f ca="1">+IFERROR(INDEX('Hoja de Trabajo para listado'!$A$155:$Z$1048576,MATCH($A216,'Hoja de Trabajo para listado'!$A$155:$A$1048576,0),MATCH((CUADRO!K$5&amp;$E216),'Hoja de Trabajo para listado'!$A$151:$Z$151,0)),0)+IFERROR(INDEX('Hoja de Trabajo para listado'!$AB$155:$BA$1048576,MATCH($A216,'Hoja de Trabajo para listado'!$AB$155:$AB$1048576,0),MATCH((CUADRO!K$5&amp;$E216),'Hoja de Trabajo para listado'!$AB$151:$BA$151,0)),0)+IFERROR(INDEX('Hoja de Trabajo para listado'!$BC$155:$CB$1048576,MATCH($A216,'Hoja de Trabajo para listado'!$BC$155:$BC$1048576,0),MATCH((CUADRO!K$5&amp;$E216),'Hoja de Trabajo para listado'!$BC$151:$CB$151,0)),0)+IFERROR(INDEX('Hoja de Trabajo para listado'!$DE$153:$DG$274,MATCH($A216,'Hoja de Trabajo para listado'!$DE$153:$DE$1048576,0),MATCH((CUADRO!K$5&amp;$E216),'Hoja de Trabajo para listado'!$DE$151:$DG$151,0)),0)+IFERROR(INDEX('Hoja de Trabajo para listado'!$CD$155:$DC$1048576,MATCH($A216,'Hoja de Trabajo para listado'!$CD$155:$CD$1048576,0),MATCH((CUADRO!K$5&amp;$E216),'Hoja de Trabajo para listado'!$CD$151:$DC$151,0)),0)</f>
        <v>0</v>
      </c>
      <c r="L216" s="314">
        <f ca="1">+IFERROR(INDEX('Hoja de Trabajo para listado'!$A$155:$Z$1048576,MATCH($A216,'Hoja de Trabajo para listado'!$A$155:$A$1048576,0),MATCH((CUADRO!L$5&amp;$E216),'Hoja de Trabajo para listado'!$A$151:$Z$151,0)),0)+IFERROR(INDEX('Hoja de Trabajo para listado'!$AB$155:$BA$1048576,MATCH($A216,'Hoja de Trabajo para listado'!$AB$155:$AB$1048576,0),MATCH((CUADRO!L$5&amp;$E216),'Hoja de Trabajo para listado'!$AB$151:$BA$151,0)),0)+IFERROR(INDEX('Hoja de Trabajo para listado'!$BC$155:$CB$1048576,MATCH($A216,'Hoja de Trabajo para listado'!$BC$155:$BC$1048576,0),MATCH((CUADRO!L$5&amp;$E216),'Hoja de Trabajo para listado'!$BC$151:$CB$151,0)),0)+IFERROR(INDEX('Hoja de Trabajo para listado'!$DE$153:$DG$274,MATCH($A216,'Hoja de Trabajo para listado'!$DE$153:$DE$1048576,0),MATCH((CUADRO!L$5&amp;$E216),'Hoja de Trabajo para listado'!$DE$151:$DG$151,0)),0)+IFERROR(INDEX('Hoja de Trabajo para listado'!$CD$155:$DC$1048576,MATCH($A216,'Hoja de Trabajo para listado'!$CD$155:$CD$1048576,0),MATCH((CUADRO!L$5&amp;$E216),'Hoja de Trabajo para listado'!$CD$151:$DC$151,0)),0)</f>
        <v>0</v>
      </c>
      <c r="M216" s="314">
        <f ca="1">+IFERROR(INDEX('Hoja de Trabajo para listado'!$A$155:$Z$1048576,MATCH($A216,'Hoja de Trabajo para listado'!$A$155:$A$1048576,0),MATCH((CUADRO!M$5&amp;$E216),'Hoja de Trabajo para listado'!$A$151:$Z$151,0)),0)+IFERROR(INDEX('Hoja de Trabajo para listado'!$AB$155:$BA$1048576,MATCH($A216,'Hoja de Trabajo para listado'!$AB$155:$AB$1048576,0),MATCH((CUADRO!M$5&amp;$E216),'Hoja de Trabajo para listado'!$AB$151:$BA$151,0)),0)+IFERROR(INDEX('Hoja de Trabajo para listado'!$BC$155:$CB$1048576,MATCH($A216,'Hoja de Trabajo para listado'!$BC$155:$BC$1048576,0),MATCH((CUADRO!M$5&amp;$E216),'Hoja de Trabajo para listado'!$BC$151:$CB$151,0)),0)+IFERROR(INDEX('Hoja de Trabajo para listado'!$DE$153:$DG$274,MATCH($A216,'Hoja de Trabajo para listado'!$DE$153:$DE$1048576,0),MATCH((CUADRO!M$5&amp;$E216),'Hoja de Trabajo para listado'!$DE$151:$DG$151,0)),0)+IFERROR(INDEX('Hoja de Trabajo para listado'!$CD$155:$DC$1048576,MATCH($A216,'Hoja de Trabajo para listado'!$CD$155:$CD$1048576,0),MATCH((CUADRO!M$5&amp;$E216),'Hoja de Trabajo para listado'!$CD$151:$DC$151,0)),0)</f>
        <v>0</v>
      </c>
      <c r="N216" s="314">
        <f ca="1">+IFERROR(INDEX('Hoja de Trabajo para listado'!$A$155:$Z$1048576,MATCH($A216,'Hoja de Trabajo para listado'!$A$155:$A$1048576,0),MATCH((CUADRO!N$5&amp;$E216),'Hoja de Trabajo para listado'!$A$151:$Z$151,0)),0)+IFERROR(INDEX('Hoja de Trabajo para listado'!$AB$155:$BA$1048576,MATCH($A216,'Hoja de Trabajo para listado'!$AB$155:$AB$1048576,0),MATCH((CUADRO!N$5&amp;$E216),'Hoja de Trabajo para listado'!$AB$151:$BA$151,0)),0)+IFERROR(INDEX('Hoja de Trabajo para listado'!$BC$155:$CB$1048576,MATCH($A216,'Hoja de Trabajo para listado'!$BC$155:$BC$1048576,0),MATCH((CUADRO!N$5&amp;$E216),'Hoja de Trabajo para listado'!$BC$151:$CB$151,0)),0)+IFERROR(INDEX('Hoja de Trabajo para listado'!$DE$153:$DG$274,MATCH($A216,'Hoja de Trabajo para listado'!$DE$153:$DE$1048576,0),MATCH((CUADRO!N$5&amp;$E216),'Hoja de Trabajo para listado'!$DE$151:$DG$151,0)),0)+IFERROR(INDEX('Hoja de Trabajo para listado'!$CD$155:$DC$1048576,MATCH($A216,'Hoja de Trabajo para listado'!$CD$155:$CD$1048576,0),MATCH((CUADRO!N$5&amp;$E216),'Hoja de Trabajo para listado'!$CD$151:$DC$151,0)),0)</f>
        <v>0</v>
      </c>
      <c r="O216" s="314">
        <f ca="1">+IFERROR(INDEX('Hoja de Trabajo para listado'!$A$155:$Z$1048576,MATCH($A216,'Hoja de Trabajo para listado'!$A$155:$A$1048576,0),MATCH((CUADRO!O$5&amp;$E216),'Hoja de Trabajo para listado'!$A$151:$Z$151,0)),0)+IFERROR(INDEX('Hoja de Trabajo para listado'!$AB$155:$BA$1048576,MATCH($A216,'Hoja de Trabajo para listado'!$AB$155:$AB$1048576,0),MATCH((CUADRO!O$5&amp;$E216),'Hoja de Trabajo para listado'!$AB$151:$BA$151,0)),0)+IFERROR(INDEX('Hoja de Trabajo para listado'!$BC$155:$CB$1048576,MATCH($A216,'Hoja de Trabajo para listado'!$BC$155:$BC$1048576,0),MATCH((CUADRO!O$5&amp;$E216),'Hoja de Trabajo para listado'!$BC$151:$CB$151,0)),0)+IFERROR(INDEX('Hoja de Trabajo para listado'!$DE$153:$DG$274,MATCH($A216,'Hoja de Trabajo para listado'!$DE$153:$DE$1048576,0),MATCH((CUADRO!O$5&amp;$E216),'Hoja de Trabajo para listado'!$DE$151:$DG$151,0)),0)+IFERROR(INDEX('Hoja de Trabajo para listado'!$CD$155:$DC$1048576,MATCH($A216,'Hoja de Trabajo para listado'!$CD$155:$CD$1048576,0),MATCH((CUADRO!O$5&amp;$E216),'Hoja de Trabajo para listado'!$CD$151:$DC$151,0)),0)</f>
        <v>0</v>
      </c>
      <c r="P216" s="314">
        <f ca="1">+IFERROR(INDEX('Hoja de Trabajo para listado'!$A$155:$Z$1048576,MATCH($A216,'Hoja de Trabajo para listado'!$A$155:$A$1048576,0),MATCH((CUADRO!P$5&amp;$E216),'Hoja de Trabajo para listado'!$A$151:$Z$151,0)),0)+IFERROR(INDEX('Hoja de Trabajo para listado'!$AB$155:$BA$1048576,MATCH($A216,'Hoja de Trabajo para listado'!$AB$155:$AB$1048576,0),MATCH((CUADRO!P$5&amp;$E216),'Hoja de Trabajo para listado'!$AB$151:$BA$151,0)),0)+IFERROR(INDEX('Hoja de Trabajo para listado'!$BC$155:$CB$1048576,MATCH($A216,'Hoja de Trabajo para listado'!$BC$155:$BC$1048576,0),MATCH((CUADRO!P$5&amp;$E216),'Hoja de Trabajo para listado'!$BC$151:$CB$151,0)),0)+IFERROR(INDEX('Hoja de Trabajo para listado'!$DE$153:$DG$274,MATCH($A216,'Hoja de Trabajo para listado'!$DE$153:$DE$1048576,0),MATCH((CUADRO!P$5&amp;$E216),'Hoja de Trabajo para listado'!$DE$151:$DG$151,0)),0)+IFERROR(INDEX('Hoja de Trabajo para listado'!$CD$155:$DC$1048576,MATCH($A216,'Hoja de Trabajo para listado'!$CD$155:$CD$1048576,0),MATCH((CUADRO!P$5&amp;$E216),'Hoja de Trabajo para listado'!$CD$151:$DC$151,0)),0)</f>
        <v>0</v>
      </c>
      <c r="Q216" s="314">
        <f ca="1">+IFERROR(INDEX('Hoja de Trabajo para listado'!$A$155:$Z$1048576,MATCH($A216,'Hoja de Trabajo para listado'!$A$155:$A$1048576,0),MATCH((CUADRO!Q$5&amp;$E216),'Hoja de Trabajo para listado'!$A$151:$Z$151,0)),0)+IFERROR(INDEX('Hoja de Trabajo para listado'!$AB$155:$BA$1048576,MATCH($A216,'Hoja de Trabajo para listado'!$AB$155:$AB$1048576,0),MATCH((CUADRO!Q$5&amp;$E216),'Hoja de Trabajo para listado'!$AB$151:$BA$151,0)),0)+IFERROR(INDEX('Hoja de Trabajo para listado'!$BC$155:$CB$1048576,MATCH($A216,'Hoja de Trabajo para listado'!$BC$155:$BC$1048576,0),MATCH((CUADRO!Q$5&amp;$E216),'Hoja de Trabajo para listado'!$BC$151:$CB$151,0)),0)+IFERROR(INDEX('Hoja de Trabajo para listado'!$DE$153:$DG$274,MATCH($A216,'Hoja de Trabajo para listado'!$DE$153:$DE$1048576,0),MATCH((CUADRO!Q$5&amp;$E216),'Hoja de Trabajo para listado'!$DE$151:$DG$151,0)),0)+IFERROR(INDEX('Hoja de Trabajo para listado'!$CD$155:$DC$1048576,MATCH($A216,'Hoja de Trabajo para listado'!$CD$155:$CD$1048576,0),MATCH((CUADRO!Q$5&amp;$E216),'Hoja de Trabajo para listado'!$CD$151:$DC$151,0)),0)</f>
        <v>0</v>
      </c>
      <c r="R216" s="314">
        <f t="shared" ca="1" si="6"/>
        <v>0</v>
      </c>
      <c r="S216" s="345"/>
      <c r="T216" s="314">
        <f ca="1">+T217</f>
        <v>0</v>
      </c>
      <c r="U216" s="313">
        <f t="shared" si="7"/>
        <v>1</v>
      </c>
      <c r="V216" s="319" t="str">
        <f>+VLOOKUP(A216,bd_lista!$A$3:$E$593,5,FALSE)</f>
        <v>Gobiernos Autonomos Municipales</v>
      </c>
      <c r="W216" s="425" t="str">
        <f>+V216</f>
        <v>Gobiernos Autonomos Municipales</v>
      </c>
    </row>
    <row r="217" spans="1:23" ht="15" hidden="1" customHeight="1">
      <c r="A217" s="323">
        <v>1214</v>
      </c>
      <c r="B217" s="428"/>
      <c r="C217" s="319" t="str">
        <f>+VLOOKUP(A217,bd_lista!$A$3:$C$593,3,FALSE)</f>
        <v>Gobierno Autónomo Municipal de Calamarca</v>
      </c>
      <c r="D217" s="430"/>
      <c r="E217" s="347" t="s">
        <v>1419</v>
      </c>
      <c r="F217" s="316">
        <f ca="1">+IFERROR(INDEX('Hoja de Trabajo para listado'!$A$155:$Z$1048576,MATCH($A217,'Hoja de Trabajo para listado'!$A$155:$A$1048576,0),MATCH((CUADRO!F$5&amp;$E217),'Hoja de Trabajo para listado'!$A$151:$Z$151,0)),0)+IFERROR(INDEX('Hoja de Trabajo para listado'!$AB$155:$BA$1048576,MATCH($A217,'Hoja de Trabajo para listado'!$AB$155:$AB$1048576,0),MATCH((CUADRO!F$5&amp;$E217),'Hoja de Trabajo para listado'!$AB$151:$BA$151,0)),0)+IFERROR(INDEX('Hoja de Trabajo para listado'!$BC$155:$CB$1048576,MATCH($A217,'Hoja de Trabajo para listado'!$BC$155:$BC$1048576,0),MATCH((CUADRO!F$5&amp;$E217),'Hoja de Trabajo para listado'!$BC$151:$CB$151,0)),0)+IFERROR(INDEX('Hoja de Trabajo para listado'!$DE$153:$DG$274,MATCH($A217,'Hoja de Trabajo para listado'!$DE$153:$DE$1048576,0),MATCH((CUADRO!F$5&amp;$E217),'Hoja de Trabajo para listado'!$DE$151:$DG$151,0)),0)+IFERROR(INDEX('Hoja de Trabajo para listado'!$CD$155:$DC$1048576,MATCH($A217,'Hoja de Trabajo para listado'!$CD$155:$CD$1048576,0),MATCH((CUADRO!F$5&amp;$E217),'Hoja de Trabajo para listado'!$CD$151:$DC$151,0)),0)</f>
        <v>0</v>
      </c>
      <c r="G217" s="316">
        <f ca="1">+IFERROR(INDEX('Hoja de Trabajo para listado'!$A$155:$Z$1048576,MATCH($A217,'Hoja de Trabajo para listado'!$A$155:$A$1048576,0),MATCH((CUADRO!G$5&amp;$E217),'Hoja de Trabajo para listado'!$A$151:$Z$151,0)),0)+IFERROR(INDEX('Hoja de Trabajo para listado'!$AB$155:$BA$1048576,MATCH($A217,'Hoja de Trabajo para listado'!$AB$155:$AB$1048576,0),MATCH((CUADRO!G$5&amp;$E217),'Hoja de Trabajo para listado'!$AB$151:$BA$151,0)),0)+IFERROR(INDEX('Hoja de Trabajo para listado'!$BC$155:$CB$1048576,MATCH($A217,'Hoja de Trabajo para listado'!$BC$155:$BC$1048576,0),MATCH((CUADRO!G$5&amp;$E217),'Hoja de Trabajo para listado'!$BC$151:$CB$151,0)),0)+IFERROR(INDEX('Hoja de Trabajo para listado'!$DE$153:$DG$274,MATCH($A217,'Hoja de Trabajo para listado'!$DE$153:$DE$1048576,0),MATCH((CUADRO!G$5&amp;$E217),'Hoja de Trabajo para listado'!$DE$151:$DG$151,0)),0)+IFERROR(INDEX('Hoja de Trabajo para listado'!$CD$155:$DC$1048576,MATCH($A217,'Hoja de Trabajo para listado'!$CD$155:$CD$1048576,0),MATCH((CUADRO!G$5&amp;$E217),'Hoja de Trabajo para listado'!$CD$151:$DC$151,0)),0)</f>
        <v>0</v>
      </c>
      <c r="H217" s="316">
        <f ca="1">+IFERROR(INDEX('Hoja de Trabajo para listado'!$A$155:$Z$1048576,MATCH($A217,'Hoja de Trabajo para listado'!$A$155:$A$1048576,0),MATCH((CUADRO!H$5&amp;$E217),'Hoja de Trabajo para listado'!$A$151:$Z$151,0)),0)+IFERROR(INDEX('Hoja de Trabajo para listado'!$AB$155:$BA$1048576,MATCH($A217,'Hoja de Trabajo para listado'!$AB$155:$AB$1048576,0),MATCH((CUADRO!H$5&amp;$E217),'Hoja de Trabajo para listado'!$AB$151:$BA$151,0)),0)+IFERROR(INDEX('Hoja de Trabajo para listado'!$BC$155:$CB$1048576,MATCH($A217,'Hoja de Trabajo para listado'!$BC$155:$BC$1048576,0),MATCH((CUADRO!H$5&amp;$E217),'Hoja de Trabajo para listado'!$BC$151:$CB$151,0)),0)+IFERROR(INDEX('Hoja de Trabajo para listado'!$DE$153:$DG$274,MATCH($A217,'Hoja de Trabajo para listado'!$DE$153:$DE$1048576,0),MATCH((CUADRO!H$5&amp;$E217),'Hoja de Trabajo para listado'!$DE$151:$DG$151,0)),0)+IFERROR(INDEX('Hoja de Trabajo para listado'!$CD$155:$DC$1048576,MATCH($A217,'Hoja de Trabajo para listado'!$CD$155:$CD$1048576,0),MATCH((CUADRO!H$5&amp;$E217),'Hoja de Trabajo para listado'!$CD$151:$DC$151,0)),0)</f>
        <v>0</v>
      </c>
      <c r="I217" s="316">
        <f ca="1">+IFERROR(INDEX('Hoja de Trabajo para listado'!$A$155:$Z$1048576,MATCH($A217,'Hoja de Trabajo para listado'!$A$155:$A$1048576,0),MATCH((CUADRO!I$5&amp;$E217),'Hoja de Trabajo para listado'!$A$151:$Z$151,0)),0)+IFERROR(INDEX('Hoja de Trabajo para listado'!$AB$155:$BA$1048576,MATCH($A217,'Hoja de Trabajo para listado'!$AB$155:$AB$1048576,0),MATCH((CUADRO!I$5&amp;$E217),'Hoja de Trabajo para listado'!$AB$151:$BA$151,0)),0)+IFERROR(INDEX('Hoja de Trabajo para listado'!$BC$155:$CB$1048576,MATCH($A217,'Hoja de Trabajo para listado'!$BC$155:$BC$1048576,0),MATCH((CUADRO!I$5&amp;$E217),'Hoja de Trabajo para listado'!$BC$151:$CB$151,0)),0)+IFERROR(INDEX('Hoja de Trabajo para listado'!$DE$153:$DG$274,MATCH($A217,'Hoja de Trabajo para listado'!$DE$153:$DE$1048576,0),MATCH((CUADRO!I$5&amp;$E217),'Hoja de Trabajo para listado'!$DE$151:$DG$151,0)),0)+IFERROR(INDEX('Hoja de Trabajo para listado'!$CD$155:$DC$1048576,MATCH($A217,'Hoja de Trabajo para listado'!$CD$155:$CD$1048576,0),MATCH((CUADRO!I$5&amp;$E217),'Hoja de Trabajo para listado'!$CD$151:$DC$151,0)),0)</f>
        <v>0</v>
      </c>
      <c r="J217" s="316">
        <f ca="1">+IFERROR(INDEX('Hoja de Trabajo para listado'!$A$155:$Z$1048576,MATCH($A217,'Hoja de Trabajo para listado'!$A$155:$A$1048576,0),MATCH((CUADRO!J$5&amp;$E217),'Hoja de Trabajo para listado'!$A$151:$Z$151,0)),0)+IFERROR(INDEX('Hoja de Trabajo para listado'!$AB$155:$BA$1048576,MATCH($A217,'Hoja de Trabajo para listado'!$AB$155:$AB$1048576,0),MATCH((CUADRO!J$5&amp;$E217),'Hoja de Trabajo para listado'!$AB$151:$BA$151,0)),0)+IFERROR(INDEX('Hoja de Trabajo para listado'!$BC$155:$CB$1048576,MATCH($A217,'Hoja de Trabajo para listado'!$BC$155:$BC$1048576,0),MATCH((CUADRO!J$5&amp;$E217),'Hoja de Trabajo para listado'!$BC$151:$CB$151,0)),0)+IFERROR(INDEX('Hoja de Trabajo para listado'!$DE$153:$DG$274,MATCH($A217,'Hoja de Trabajo para listado'!$DE$153:$DE$1048576,0),MATCH((CUADRO!J$5&amp;$E217),'Hoja de Trabajo para listado'!$DE$151:$DG$151,0)),0)+IFERROR(INDEX('Hoja de Trabajo para listado'!$CD$155:$DC$1048576,MATCH($A217,'Hoja de Trabajo para listado'!$CD$155:$CD$1048576,0),MATCH((CUADRO!J$5&amp;$E217),'Hoja de Trabajo para listado'!$CD$151:$DC$151,0)),0)</f>
        <v>0</v>
      </c>
      <c r="K217" s="316">
        <f ca="1">+IFERROR(INDEX('Hoja de Trabajo para listado'!$A$155:$Z$1048576,MATCH($A217,'Hoja de Trabajo para listado'!$A$155:$A$1048576,0),MATCH((CUADRO!K$5&amp;$E217),'Hoja de Trabajo para listado'!$A$151:$Z$151,0)),0)+IFERROR(INDEX('Hoja de Trabajo para listado'!$AB$155:$BA$1048576,MATCH($A217,'Hoja de Trabajo para listado'!$AB$155:$AB$1048576,0),MATCH((CUADRO!K$5&amp;$E217),'Hoja de Trabajo para listado'!$AB$151:$BA$151,0)),0)+IFERROR(INDEX('Hoja de Trabajo para listado'!$BC$155:$CB$1048576,MATCH($A217,'Hoja de Trabajo para listado'!$BC$155:$BC$1048576,0),MATCH((CUADRO!K$5&amp;$E217),'Hoja de Trabajo para listado'!$BC$151:$CB$151,0)),0)+IFERROR(INDEX('Hoja de Trabajo para listado'!$DE$153:$DG$274,MATCH($A217,'Hoja de Trabajo para listado'!$DE$153:$DE$1048576,0),MATCH((CUADRO!K$5&amp;$E217),'Hoja de Trabajo para listado'!$DE$151:$DG$151,0)),0)+IFERROR(INDEX('Hoja de Trabajo para listado'!$CD$155:$DC$1048576,MATCH($A217,'Hoja de Trabajo para listado'!$CD$155:$CD$1048576,0),MATCH((CUADRO!K$5&amp;$E217),'Hoja de Trabajo para listado'!$CD$151:$DC$151,0)),0)</f>
        <v>0</v>
      </c>
      <c r="L217" s="316">
        <f ca="1">+IFERROR(INDEX('Hoja de Trabajo para listado'!$A$155:$Z$1048576,MATCH($A217,'Hoja de Trabajo para listado'!$A$155:$A$1048576,0),MATCH((CUADRO!L$5&amp;$E217),'Hoja de Trabajo para listado'!$A$151:$Z$151,0)),0)+IFERROR(INDEX('Hoja de Trabajo para listado'!$AB$155:$BA$1048576,MATCH($A217,'Hoja de Trabajo para listado'!$AB$155:$AB$1048576,0),MATCH((CUADRO!L$5&amp;$E217),'Hoja de Trabajo para listado'!$AB$151:$BA$151,0)),0)+IFERROR(INDEX('Hoja de Trabajo para listado'!$BC$155:$CB$1048576,MATCH($A217,'Hoja de Trabajo para listado'!$BC$155:$BC$1048576,0),MATCH((CUADRO!L$5&amp;$E217),'Hoja de Trabajo para listado'!$BC$151:$CB$151,0)),0)+IFERROR(INDEX('Hoja de Trabajo para listado'!$DE$153:$DG$274,MATCH($A217,'Hoja de Trabajo para listado'!$DE$153:$DE$1048576,0),MATCH((CUADRO!L$5&amp;$E217),'Hoja de Trabajo para listado'!$DE$151:$DG$151,0)),0)+IFERROR(INDEX('Hoja de Trabajo para listado'!$CD$155:$DC$1048576,MATCH($A217,'Hoja de Trabajo para listado'!$CD$155:$CD$1048576,0),MATCH((CUADRO!L$5&amp;$E217),'Hoja de Trabajo para listado'!$CD$151:$DC$151,0)),0)</f>
        <v>0</v>
      </c>
      <c r="M217" s="316">
        <f ca="1">+IFERROR(INDEX('Hoja de Trabajo para listado'!$A$155:$Z$1048576,MATCH($A217,'Hoja de Trabajo para listado'!$A$155:$A$1048576,0),MATCH((CUADRO!M$5&amp;$E217),'Hoja de Trabajo para listado'!$A$151:$Z$151,0)),0)+IFERROR(INDEX('Hoja de Trabajo para listado'!$AB$155:$BA$1048576,MATCH($A217,'Hoja de Trabajo para listado'!$AB$155:$AB$1048576,0),MATCH((CUADRO!M$5&amp;$E217),'Hoja de Trabajo para listado'!$AB$151:$BA$151,0)),0)+IFERROR(INDEX('Hoja de Trabajo para listado'!$BC$155:$CB$1048576,MATCH($A217,'Hoja de Trabajo para listado'!$BC$155:$BC$1048576,0),MATCH((CUADRO!M$5&amp;$E217),'Hoja de Trabajo para listado'!$BC$151:$CB$151,0)),0)+IFERROR(INDEX('Hoja de Trabajo para listado'!$DE$153:$DG$274,MATCH($A217,'Hoja de Trabajo para listado'!$DE$153:$DE$1048576,0),MATCH((CUADRO!M$5&amp;$E217),'Hoja de Trabajo para listado'!$DE$151:$DG$151,0)),0)+IFERROR(INDEX('Hoja de Trabajo para listado'!$CD$155:$DC$1048576,MATCH($A217,'Hoja de Trabajo para listado'!$CD$155:$CD$1048576,0),MATCH((CUADRO!M$5&amp;$E217),'Hoja de Trabajo para listado'!$CD$151:$DC$151,0)),0)</f>
        <v>0</v>
      </c>
      <c r="N217" s="316">
        <f ca="1">+IFERROR(INDEX('Hoja de Trabajo para listado'!$A$155:$Z$1048576,MATCH($A217,'Hoja de Trabajo para listado'!$A$155:$A$1048576,0),MATCH((CUADRO!N$5&amp;$E217),'Hoja de Trabajo para listado'!$A$151:$Z$151,0)),0)+IFERROR(INDEX('Hoja de Trabajo para listado'!$AB$155:$BA$1048576,MATCH($A217,'Hoja de Trabajo para listado'!$AB$155:$AB$1048576,0),MATCH((CUADRO!N$5&amp;$E217),'Hoja de Trabajo para listado'!$AB$151:$BA$151,0)),0)+IFERROR(INDEX('Hoja de Trabajo para listado'!$BC$155:$CB$1048576,MATCH($A217,'Hoja de Trabajo para listado'!$BC$155:$BC$1048576,0),MATCH((CUADRO!N$5&amp;$E217),'Hoja de Trabajo para listado'!$BC$151:$CB$151,0)),0)+IFERROR(INDEX('Hoja de Trabajo para listado'!$DE$153:$DG$274,MATCH($A217,'Hoja de Trabajo para listado'!$DE$153:$DE$1048576,0),MATCH((CUADRO!N$5&amp;$E217),'Hoja de Trabajo para listado'!$DE$151:$DG$151,0)),0)+IFERROR(INDEX('Hoja de Trabajo para listado'!$CD$155:$DC$1048576,MATCH($A217,'Hoja de Trabajo para listado'!$CD$155:$CD$1048576,0),MATCH((CUADRO!N$5&amp;$E217),'Hoja de Trabajo para listado'!$CD$151:$DC$151,0)),0)</f>
        <v>0</v>
      </c>
      <c r="O217" s="316">
        <f ca="1">+IFERROR(INDEX('Hoja de Trabajo para listado'!$A$155:$Z$1048576,MATCH($A217,'Hoja de Trabajo para listado'!$A$155:$A$1048576,0),MATCH((CUADRO!O$5&amp;$E217),'Hoja de Trabajo para listado'!$A$151:$Z$151,0)),0)+IFERROR(INDEX('Hoja de Trabajo para listado'!$AB$155:$BA$1048576,MATCH($A217,'Hoja de Trabajo para listado'!$AB$155:$AB$1048576,0),MATCH((CUADRO!O$5&amp;$E217),'Hoja de Trabajo para listado'!$AB$151:$BA$151,0)),0)+IFERROR(INDEX('Hoja de Trabajo para listado'!$BC$155:$CB$1048576,MATCH($A217,'Hoja de Trabajo para listado'!$BC$155:$BC$1048576,0),MATCH((CUADRO!O$5&amp;$E217),'Hoja de Trabajo para listado'!$BC$151:$CB$151,0)),0)+IFERROR(INDEX('Hoja de Trabajo para listado'!$DE$153:$DG$274,MATCH($A217,'Hoja de Trabajo para listado'!$DE$153:$DE$1048576,0),MATCH((CUADRO!O$5&amp;$E217),'Hoja de Trabajo para listado'!$DE$151:$DG$151,0)),0)+IFERROR(INDEX('Hoja de Trabajo para listado'!$CD$155:$DC$1048576,MATCH($A217,'Hoja de Trabajo para listado'!$CD$155:$CD$1048576,0),MATCH((CUADRO!O$5&amp;$E217),'Hoja de Trabajo para listado'!$CD$151:$DC$151,0)),0)</f>
        <v>0</v>
      </c>
      <c r="P217" s="316">
        <f ca="1">+IFERROR(INDEX('Hoja de Trabajo para listado'!$A$155:$Z$1048576,MATCH($A217,'Hoja de Trabajo para listado'!$A$155:$A$1048576,0),MATCH((CUADRO!P$5&amp;$E217),'Hoja de Trabajo para listado'!$A$151:$Z$151,0)),0)+IFERROR(INDEX('Hoja de Trabajo para listado'!$AB$155:$BA$1048576,MATCH($A217,'Hoja de Trabajo para listado'!$AB$155:$AB$1048576,0),MATCH((CUADRO!P$5&amp;$E217),'Hoja de Trabajo para listado'!$AB$151:$BA$151,0)),0)+IFERROR(INDEX('Hoja de Trabajo para listado'!$BC$155:$CB$1048576,MATCH($A217,'Hoja de Trabajo para listado'!$BC$155:$BC$1048576,0),MATCH((CUADRO!P$5&amp;$E217),'Hoja de Trabajo para listado'!$BC$151:$CB$151,0)),0)+IFERROR(INDEX('Hoja de Trabajo para listado'!$DE$153:$DG$274,MATCH($A217,'Hoja de Trabajo para listado'!$DE$153:$DE$1048576,0),MATCH((CUADRO!P$5&amp;$E217),'Hoja de Trabajo para listado'!$DE$151:$DG$151,0)),0)+IFERROR(INDEX('Hoja de Trabajo para listado'!$CD$155:$DC$1048576,MATCH($A217,'Hoja de Trabajo para listado'!$CD$155:$CD$1048576,0),MATCH((CUADRO!P$5&amp;$E217),'Hoja de Trabajo para listado'!$CD$151:$DC$151,0)),0)</f>
        <v>0</v>
      </c>
      <c r="Q217" s="316">
        <f ca="1">+IFERROR(INDEX('Hoja de Trabajo para listado'!$A$155:$Z$1048576,MATCH($A217,'Hoja de Trabajo para listado'!$A$155:$A$1048576,0),MATCH((CUADRO!Q$5&amp;$E217),'Hoja de Trabajo para listado'!$A$151:$Z$151,0)),0)+IFERROR(INDEX('Hoja de Trabajo para listado'!$AB$155:$BA$1048576,MATCH($A217,'Hoja de Trabajo para listado'!$AB$155:$AB$1048576,0),MATCH((CUADRO!Q$5&amp;$E217),'Hoja de Trabajo para listado'!$AB$151:$BA$151,0)),0)+IFERROR(INDEX('Hoja de Trabajo para listado'!$BC$155:$CB$1048576,MATCH($A217,'Hoja de Trabajo para listado'!$BC$155:$BC$1048576,0),MATCH((CUADRO!Q$5&amp;$E217),'Hoja de Trabajo para listado'!$BC$151:$CB$151,0)),0)+IFERROR(INDEX('Hoja de Trabajo para listado'!$DE$153:$DG$274,MATCH($A217,'Hoja de Trabajo para listado'!$DE$153:$DE$1048576,0),MATCH((CUADRO!Q$5&amp;$E217),'Hoja de Trabajo para listado'!$DE$151:$DG$151,0)),0)+IFERROR(INDEX('Hoja de Trabajo para listado'!$CD$155:$DC$1048576,MATCH($A217,'Hoja de Trabajo para listado'!$CD$155:$CD$1048576,0),MATCH((CUADRO!Q$5&amp;$E217),'Hoja de Trabajo para listado'!$CD$151:$DC$151,0)),0)</f>
        <v>0</v>
      </c>
      <c r="R217" s="316">
        <f t="shared" ca="1" si="6"/>
        <v>0</v>
      </c>
      <c r="S217" s="344">
        <f ca="1">+R216+R217</f>
        <v>0</v>
      </c>
      <c r="T217" s="316">
        <f ca="1">+S217</f>
        <v>0</v>
      </c>
      <c r="U217" s="315">
        <f t="shared" si="7"/>
        <v>2</v>
      </c>
      <c r="V217" s="319" t="str">
        <f>+VLOOKUP(A217,bd_lista!$A$3:$E$593,5,FALSE)</f>
        <v>Gobiernos Autonomos Municipales</v>
      </c>
      <c r="W217" s="426"/>
    </row>
    <row r="218" spans="1:23" ht="15" hidden="1" customHeight="1">
      <c r="A218" s="325">
        <v>1215</v>
      </c>
      <c r="B218" s="427">
        <f>+A218</f>
        <v>1215</v>
      </c>
      <c r="C218" s="318" t="str">
        <f>+VLOOKUP(A218,bd_lista!$A$3:$C$593,3,FALSE)</f>
        <v>Gobierno Autónomo Municipal de Patacamaya</v>
      </c>
      <c r="D218" s="429" t="str">
        <f>+C218</f>
        <v>Gobierno Autónomo Municipal de Patacamaya</v>
      </c>
      <c r="E218" s="346" t="s">
        <v>1418</v>
      </c>
      <c r="F218" s="314">
        <f ca="1">+IFERROR(INDEX('Hoja de Trabajo para listado'!$A$155:$Z$1048576,MATCH($A218,'Hoja de Trabajo para listado'!$A$155:$A$1048576,0),MATCH((CUADRO!F$5&amp;$E218),'Hoja de Trabajo para listado'!$A$151:$Z$151,0)),0)+IFERROR(INDEX('Hoja de Trabajo para listado'!$AB$155:$BA$1048576,MATCH($A218,'Hoja de Trabajo para listado'!$AB$155:$AB$1048576,0),MATCH((CUADRO!F$5&amp;$E218),'Hoja de Trabajo para listado'!$AB$151:$BA$151,0)),0)+IFERROR(INDEX('Hoja de Trabajo para listado'!$BC$155:$CB$1048576,MATCH($A218,'Hoja de Trabajo para listado'!$BC$155:$BC$1048576,0),MATCH((CUADRO!F$5&amp;$E218),'Hoja de Trabajo para listado'!$BC$151:$CB$151,0)),0)+IFERROR(INDEX('Hoja de Trabajo para listado'!$DE$153:$DG$274,MATCH($A218,'Hoja de Trabajo para listado'!$DE$153:$DE$1048576,0),MATCH((CUADRO!F$5&amp;$E218),'Hoja de Trabajo para listado'!$DE$151:$DG$151,0)),0)+IFERROR(INDEX('Hoja de Trabajo para listado'!$CD$155:$DC$1048576,MATCH($A218,'Hoja de Trabajo para listado'!$CD$155:$CD$1048576,0),MATCH((CUADRO!F$5&amp;$E218),'Hoja de Trabajo para listado'!$CD$151:$DC$151,0)),0)</f>
        <v>0</v>
      </c>
      <c r="G218" s="314">
        <f ca="1">+IFERROR(INDEX('Hoja de Trabajo para listado'!$A$155:$Z$1048576,MATCH($A218,'Hoja de Trabajo para listado'!$A$155:$A$1048576,0),MATCH((CUADRO!G$5&amp;$E218),'Hoja de Trabajo para listado'!$A$151:$Z$151,0)),0)+IFERROR(INDEX('Hoja de Trabajo para listado'!$AB$155:$BA$1048576,MATCH($A218,'Hoja de Trabajo para listado'!$AB$155:$AB$1048576,0),MATCH((CUADRO!G$5&amp;$E218),'Hoja de Trabajo para listado'!$AB$151:$BA$151,0)),0)+IFERROR(INDEX('Hoja de Trabajo para listado'!$BC$155:$CB$1048576,MATCH($A218,'Hoja de Trabajo para listado'!$BC$155:$BC$1048576,0),MATCH((CUADRO!G$5&amp;$E218),'Hoja de Trabajo para listado'!$BC$151:$CB$151,0)),0)+IFERROR(INDEX('Hoja de Trabajo para listado'!$DE$153:$DG$274,MATCH($A218,'Hoja de Trabajo para listado'!$DE$153:$DE$1048576,0),MATCH((CUADRO!G$5&amp;$E218),'Hoja de Trabajo para listado'!$DE$151:$DG$151,0)),0)+IFERROR(INDEX('Hoja de Trabajo para listado'!$CD$155:$DC$1048576,MATCH($A218,'Hoja de Trabajo para listado'!$CD$155:$CD$1048576,0),MATCH((CUADRO!G$5&amp;$E218),'Hoja de Trabajo para listado'!$CD$151:$DC$151,0)),0)</f>
        <v>0</v>
      </c>
      <c r="H218" s="314">
        <f ca="1">+IFERROR(INDEX('Hoja de Trabajo para listado'!$A$155:$Z$1048576,MATCH($A218,'Hoja de Trabajo para listado'!$A$155:$A$1048576,0),MATCH((CUADRO!H$5&amp;$E218),'Hoja de Trabajo para listado'!$A$151:$Z$151,0)),0)+IFERROR(INDEX('Hoja de Trabajo para listado'!$AB$155:$BA$1048576,MATCH($A218,'Hoja de Trabajo para listado'!$AB$155:$AB$1048576,0),MATCH((CUADRO!H$5&amp;$E218),'Hoja de Trabajo para listado'!$AB$151:$BA$151,0)),0)+IFERROR(INDEX('Hoja de Trabajo para listado'!$BC$155:$CB$1048576,MATCH($A218,'Hoja de Trabajo para listado'!$BC$155:$BC$1048576,0),MATCH((CUADRO!H$5&amp;$E218),'Hoja de Trabajo para listado'!$BC$151:$CB$151,0)),0)+IFERROR(INDEX('Hoja de Trabajo para listado'!$DE$153:$DG$274,MATCH($A218,'Hoja de Trabajo para listado'!$DE$153:$DE$1048576,0),MATCH((CUADRO!H$5&amp;$E218),'Hoja de Trabajo para listado'!$DE$151:$DG$151,0)),0)+IFERROR(INDEX('Hoja de Trabajo para listado'!$CD$155:$DC$1048576,MATCH($A218,'Hoja de Trabajo para listado'!$CD$155:$CD$1048576,0),MATCH((CUADRO!H$5&amp;$E218),'Hoja de Trabajo para listado'!$CD$151:$DC$151,0)),0)</f>
        <v>0</v>
      </c>
      <c r="I218" s="314">
        <f ca="1">+IFERROR(INDEX('Hoja de Trabajo para listado'!$A$155:$Z$1048576,MATCH($A218,'Hoja de Trabajo para listado'!$A$155:$A$1048576,0),MATCH((CUADRO!I$5&amp;$E218),'Hoja de Trabajo para listado'!$A$151:$Z$151,0)),0)+IFERROR(INDEX('Hoja de Trabajo para listado'!$AB$155:$BA$1048576,MATCH($A218,'Hoja de Trabajo para listado'!$AB$155:$AB$1048576,0),MATCH((CUADRO!I$5&amp;$E218),'Hoja de Trabajo para listado'!$AB$151:$BA$151,0)),0)+IFERROR(INDEX('Hoja de Trabajo para listado'!$BC$155:$CB$1048576,MATCH($A218,'Hoja de Trabajo para listado'!$BC$155:$BC$1048576,0),MATCH((CUADRO!I$5&amp;$E218),'Hoja de Trabajo para listado'!$BC$151:$CB$151,0)),0)+IFERROR(INDEX('Hoja de Trabajo para listado'!$DE$153:$DG$274,MATCH($A218,'Hoja de Trabajo para listado'!$DE$153:$DE$1048576,0),MATCH((CUADRO!I$5&amp;$E218),'Hoja de Trabajo para listado'!$DE$151:$DG$151,0)),0)+IFERROR(INDEX('Hoja de Trabajo para listado'!$CD$155:$DC$1048576,MATCH($A218,'Hoja de Trabajo para listado'!$CD$155:$CD$1048576,0),MATCH((CUADRO!I$5&amp;$E218),'Hoja de Trabajo para listado'!$CD$151:$DC$151,0)),0)</f>
        <v>0</v>
      </c>
      <c r="J218" s="314">
        <f ca="1">+IFERROR(INDEX('Hoja de Trabajo para listado'!$A$155:$Z$1048576,MATCH($A218,'Hoja de Trabajo para listado'!$A$155:$A$1048576,0),MATCH((CUADRO!J$5&amp;$E218),'Hoja de Trabajo para listado'!$A$151:$Z$151,0)),0)+IFERROR(INDEX('Hoja de Trabajo para listado'!$AB$155:$BA$1048576,MATCH($A218,'Hoja de Trabajo para listado'!$AB$155:$AB$1048576,0),MATCH((CUADRO!J$5&amp;$E218),'Hoja de Trabajo para listado'!$AB$151:$BA$151,0)),0)+IFERROR(INDEX('Hoja de Trabajo para listado'!$BC$155:$CB$1048576,MATCH($A218,'Hoja de Trabajo para listado'!$BC$155:$BC$1048576,0),MATCH((CUADRO!J$5&amp;$E218),'Hoja de Trabajo para listado'!$BC$151:$CB$151,0)),0)+IFERROR(INDEX('Hoja de Trabajo para listado'!$DE$153:$DG$274,MATCH($A218,'Hoja de Trabajo para listado'!$DE$153:$DE$1048576,0),MATCH((CUADRO!J$5&amp;$E218),'Hoja de Trabajo para listado'!$DE$151:$DG$151,0)),0)+IFERROR(INDEX('Hoja de Trabajo para listado'!$CD$155:$DC$1048576,MATCH($A218,'Hoja de Trabajo para listado'!$CD$155:$CD$1048576,0),MATCH((CUADRO!J$5&amp;$E218),'Hoja de Trabajo para listado'!$CD$151:$DC$151,0)),0)</f>
        <v>0</v>
      </c>
      <c r="K218" s="314">
        <f ca="1">+IFERROR(INDEX('Hoja de Trabajo para listado'!$A$155:$Z$1048576,MATCH($A218,'Hoja de Trabajo para listado'!$A$155:$A$1048576,0),MATCH((CUADRO!K$5&amp;$E218),'Hoja de Trabajo para listado'!$A$151:$Z$151,0)),0)+IFERROR(INDEX('Hoja de Trabajo para listado'!$AB$155:$BA$1048576,MATCH($A218,'Hoja de Trabajo para listado'!$AB$155:$AB$1048576,0),MATCH((CUADRO!K$5&amp;$E218),'Hoja de Trabajo para listado'!$AB$151:$BA$151,0)),0)+IFERROR(INDEX('Hoja de Trabajo para listado'!$BC$155:$CB$1048576,MATCH($A218,'Hoja de Trabajo para listado'!$BC$155:$BC$1048576,0),MATCH((CUADRO!K$5&amp;$E218),'Hoja de Trabajo para listado'!$BC$151:$CB$151,0)),0)+IFERROR(INDEX('Hoja de Trabajo para listado'!$DE$153:$DG$274,MATCH($A218,'Hoja de Trabajo para listado'!$DE$153:$DE$1048576,0),MATCH((CUADRO!K$5&amp;$E218),'Hoja de Trabajo para listado'!$DE$151:$DG$151,0)),0)+IFERROR(INDEX('Hoja de Trabajo para listado'!$CD$155:$DC$1048576,MATCH($A218,'Hoja de Trabajo para listado'!$CD$155:$CD$1048576,0),MATCH((CUADRO!K$5&amp;$E218),'Hoja de Trabajo para listado'!$CD$151:$DC$151,0)),0)</f>
        <v>0</v>
      </c>
      <c r="L218" s="314">
        <f ca="1">+IFERROR(INDEX('Hoja de Trabajo para listado'!$A$155:$Z$1048576,MATCH($A218,'Hoja de Trabajo para listado'!$A$155:$A$1048576,0),MATCH((CUADRO!L$5&amp;$E218),'Hoja de Trabajo para listado'!$A$151:$Z$151,0)),0)+IFERROR(INDEX('Hoja de Trabajo para listado'!$AB$155:$BA$1048576,MATCH($A218,'Hoja de Trabajo para listado'!$AB$155:$AB$1048576,0),MATCH((CUADRO!L$5&amp;$E218),'Hoja de Trabajo para listado'!$AB$151:$BA$151,0)),0)+IFERROR(INDEX('Hoja de Trabajo para listado'!$BC$155:$CB$1048576,MATCH($A218,'Hoja de Trabajo para listado'!$BC$155:$BC$1048576,0),MATCH((CUADRO!L$5&amp;$E218),'Hoja de Trabajo para listado'!$BC$151:$CB$151,0)),0)+IFERROR(INDEX('Hoja de Trabajo para listado'!$DE$153:$DG$274,MATCH($A218,'Hoja de Trabajo para listado'!$DE$153:$DE$1048576,0),MATCH((CUADRO!L$5&amp;$E218),'Hoja de Trabajo para listado'!$DE$151:$DG$151,0)),0)+IFERROR(INDEX('Hoja de Trabajo para listado'!$CD$155:$DC$1048576,MATCH($A218,'Hoja de Trabajo para listado'!$CD$155:$CD$1048576,0),MATCH((CUADRO!L$5&amp;$E218),'Hoja de Trabajo para listado'!$CD$151:$DC$151,0)),0)</f>
        <v>0</v>
      </c>
      <c r="M218" s="314">
        <f ca="1">+IFERROR(INDEX('Hoja de Trabajo para listado'!$A$155:$Z$1048576,MATCH($A218,'Hoja de Trabajo para listado'!$A$155:$A$1048576,0),MATCH((CUADRO!M$5&amp;$E218),'Hoja de Trabajo para listado'!$A$151:$Z$151,0)),0)+IFERROR(INDEX('Hoja de Trabajo para listado'!$AB$155:$BA$1048576,MATCH($A218,'Hoja de Trabajo para listado'!$AB$155:$AB$1048576,0),MATCH((CUADRO!M$5&amp;$E218),'Hoja de Trabajo para listado'!$AB$151:$BA$151,0)),0)+IFERROR(INDEX('Hoja de Trabajo para listado'!$BC$155:$CB$1048576,MATCH($A218,'Hoja de Trabajo para listado'!$BC$155:$BC$1048576,0),MATCH((CUADRO!M$5&amp;$E218),'Hoja de Trabajo para listado'!$BC$151:$CB$151,0)),0)+IFERROR(INDEX('Hoja de Trabajo para listado'!$DE$153:$DG$274,MATCH($A218,'Hoja de Trabajo para listado'!$DE$153:$DE$1048576,0),MATCH((CUADRO!M$5&amp;$E218),'Hoja de Trabajo para listado'!$DE$151:$DG$151,0)),0)+IFERROR(INDEX('Hoja de Trabajo para listado'!$CD$155:$DC$1048576,MATCH($A218,'Hoja de Trabajo para listado'!$CD$155:$CD$1048576,0),MATCH((CUADRO!M$5&amp;$E218),'Hoja de Trabajo para listado'!$CD$151:$DC$151,0)),0)</f>
        <v>0</v>
      </c>
      <c r="N218" s="314">
        <f ca="1">+IFERROR(INDEX('Hoja de Trabajo para listado'!$A$155:$Z$1048576,MATCH($A218,'Hoja de Trabajo para listado'!$A$155:$A$1048576,0),MATCH((CUADRO!N$5&amp;$E218),'Hoja de Trabajo para listado'!$A$151:$Z$151,0)),0)+IFERROR(INDEX('Hoja de Trabajo para listado'!$AB$155:$BA$1048576,MATCH($A218,'Hoja de Trabajo para listado'!$AB$155:$AB$1048576,0),MATCH((CUADRO!N$5&amp;$E218),'Hoja de Trabajo para listado'!$AB$151:$BA$151,0)),0)+IFERROR(INDEX('Hoja de Trabajo para listado'!$BC$155:$CB$1048576,MATCH($A218,'Hoja de Trabajo para listado'!$BC$155:$BC$1048576,0),MATCH((CUADRO!N$5&amp;$E218),'Hoja de Trabajo para listado'!$BC$151:$CB$151,0)),0)+IFERROR(INDEX('Hoja de Trabajo para listado'!$DE$153:$DG$274,MATCH($A218,'Hoja de Trabajo para listado'!$DE$153:$DE$1048576,0),MATCH((CUADRO!N$5&amp;$E218),'Hoja de Trabajo para listado'!$DE$151:$DG$151,0)),0)+IFERROR(INDEX('Hoja de Trabajo para listado'!$CD$155:$DC$1048576,MATCH($A218,'Hoja de Trabajo para listado'!$CD$155:$CD$1048576,0),MATCH((CUADRO!N$5&amp;$E218),'Hoja de Trabajo para listado'!$CD$151:$DC$151,0)),0)</f>
        <v>0</v>
      </c>
      <c r="O218" s="314">
        <f ca="1">+IFERROR(INDEX('Hoja de Trabajo para listado'!$A$155:$Z$1048576,MATCH($A218,'Hoja de Trabajo para listado'!$A$155:$A$1048576,0),MATCH((CUADRO!O$5&amp;$E218),'Hoja de Trabajo para listado'!$A$151:$Z$151,0)),0)+IFERROR(INDEX('Hoja de Trabajo para listado'!$AB$155:$BA$1048576,MATCH($A218,'Hoja de Trabajo para listado'!$AB$155:$AB$1048576,0),MATCH((CUADRO!O$5&amp;$E218),'Hoja de Trabajo para listado'!$AB$151:$BA$151,0)),0)+IFERROR(INDEX('Hoja de Trabajo para listado'!$BC$155:$CB$1048576,MATCH($A218,'Hoja de Trabajo para listado'!$BC$155:$BC$1048576,0),MATCH((CUADRO!O$5&amp;$E218),'Hoja de Trabajo para listado'!$BC$151:$CB$151,0)),0)+IFERROR(INDEX('Hoja de Trabajo para listado'!$DE$153:$DG$274,MATCH($A218,'Hoja de Trabajo para listado'!$DE$153:$DE$1048576,0),MATCH((CUADRO!O$5&amp;$E218),'Hoja de Trabajo para listado'!$DE$151:$DG$151,0)),0)+IFERROR(INDEX('Hoja de Trabajo para listado'!$CD$155:$DC$1048576,MATCH($A218,'Hoja de Trabajo para listado'!$CD$155:$CD$1048576,0),MATCH((CUADRO!O$5&amp;$E218),'Hoja de Trabajo para listado'!$CD$151:$DC$151,0)),0)</f>
        <v>0</v>
      </c>
      <c r="P218" s="314">
        <f ca="1">+IFERROR(INDEX('Hoja de Trabajo para listado'!$A$155:$Z$1048576,MATCH($A218,'Hoja de Trabajo para listado'!$A$155:$A$1048576,0),MATCH((CUADRO!P$5&amp;$E218),'Hoja de Trabajo para listado'!$A$151:$Z$151,0)),0)+IFERROR(INDEX('Hoja de Trabajo para listado'!$AB$155:$BA$1048576,MATCH($A218,'Hoja de Trabajo para listado'!$AB$155:$AB$1048576,0),MATCH((CUADRO!P$5&amp;$E218),'Hoja de Trabajo para listado'!$AB$151:$BA$151,0)),0)+IFERROR(INDEX('Hoja de Trabajo para listado'!$BC$155:$CB$1048576,MATCH($A218,'Hoja de Trabajo para listado'!$BC$155:$BC$1048576,0),MATCH((CUADRO!P$5&amp;$E218),'Hoja de Trabajo para listado'!$BC$151:$CB$151,0)),0)+IFERROR(INDEX('Hoja de Trabajo para listado'!$DE$153:$DG$274,MATCH($A218,'Hoja de Trabajo para listado'!$DE$153:$DE$1048576,0),MATCH((CUADRO!P$5&amp;$E218),'Hoja de Trabajo para listado'!$DE$151:$DG$151,0)),0)+IFERROR(INDEX('Hoja de Trabajo para listado'!$CD$155:$DC$1048576,MATCH($A218,'Hoja de Trabajo para listado'!$CD$155:$CD$1048576,0),MATCH((CUADRO!P$5&amp;$E218),'Hoja de Trabajo para listado'!$CD$151:$DC$151,0)),0)</f>
        <v>0</v>
      </c>
      <c r="Q218" s="314">
        <f ca="1">+IFERROR(INDEX('Hoja de Trabajo para listado'!$A$155:$Z$1048576,MATCH($A218,'Hoja de Trabajo para listado'!$A$155:$A$1048576,0),MATCH((CUADRO!Q$5&amp;$E218),'Hoja de Trabajo para listado'!$A$151:$Z$151,0)),0)+IFERROR(INDEX('Hoja de Trabajo para listado'!$AB$155:$BA$1048576,MATCH($A218,'Hoja de Trabajo para listado'!$AB$155:$AB$1048576,0),MATCH((CUADRO!Q$5&amp;$E218),'Hoja de Trabajo para listado'!$AB$151:$BA$151,0)),0)+IFERROR(INDEX('Hoja de Trabajo para listado'!$BC$155:$CB$1048576,MATCH($A218,'Hoja de Trabajo para listado'!$BC$155:$BC$1048576,0),MATCH((CUADRO!Q$5&amp;$E218),'Hoja de Trabajo para listado'!$BC$151:$CB$151,0)),0)+IFERROR(INDEX('Hoja de Trabajo para listado'!$DE$153:$DG$274,MATCH($A218,'Hoja de Trabajo para listado'!$DE$153:$DE$1048576,0),MATCH((CUADRO!Q$5&amp;$E218),'Hoja de Trabajo para listado'!$DE$151:$DG$151,0)),0)+IFERROR(INDEX('Hoja de Trabajo para listado'!$CD$155:$DC$1048576,MATCH($A218,'Hoja de Trabajo para listado'!$CD$155:$CD$1048576,0),MATCH((CUADRO!Q$5&amp;$E218),'Hoja de Trabajo para listado'!$CD$151:$DC$151,0)),0)</f>
        <v>0</v>
      </c>
      <c r="R218" s="314">
        <f t="shared" ca="1" si="6"/>
        <v>0</v>
      </c>
      <c r="S218" s="345"/>
      <c r="T218" s="314">
        <f ca="1">+T219</f>
        <v>0</v>
      </c>
      <c r="U218" s="313">
        <f t="shared" si="7"/>
        <v>1</v>
      </c>
      <c r="V218" s="319" t="str">
        <f>+VLOOKUP(A218,bd_lista!$A$3:$E$593,5,FALSE)</f>
        <v>Gobiernos Autonomos Municipales</v>
      </c>
      <c r="W218" s="425" t="str">
        <f>+V218</f>
        <v>Gobiernos Autonomos Municipales</v>
      </c>
    </row>
    <row r="219" spans="1:23" ht="15" hidden="1" customHeight="1">
      <c r="A219" s="323">
        <v>1215</v>
      </c>
      <c r="B219" s="428"/>
      <c r="C219" s="319" t="str">
        <f>+VLOOKUP(A219,bd_lista!$A$3:$C$593,3,FALSE)</f>
        <v>Gobierno Autónomo Municipal de Patacamaya</v>
      </c>
      <c r="D219" s="430"/>
      <c r="E219" s="347" t="s">
        <v>1419</v>
      </c>
      <c r="F219" s="316">
        <f ca="1">+IFERROR(INDEX('Hoja de Trabajo para listado'!$A$155:$Z$1048576,MATCH($A219,'Hoja de Trabajo para listado'!$A$155:$A$1048576,0),MATCH((CUADRO!F$5&amp;$E219),'Hoja de Trabajo para listado'!$A$151:$Z$151,0)),0)+IFERROR(INDEX('Hoja de Trabajo para listado'!$AB$155:$BA$1048576,MATCH($A219,'Hoja de Trabajo para listado'!$AB$155:$AB$1048576,0),MATCH((CUADRO!F$5&amp;$E219),'Hoja de Trabajo para listado'!$AB$151:$BA$151,0)),0)+IFERROR(INDEX('Hoja de Trabajo para listado'!$BC$155:$CB$1048576,MATCH($A219,'Hoja de Trabajo para listado'!$BC$155:$BC$1048576,0),MATCH((CUADRO!F$5&amp;$E219),'Hoja de Trabajo para listado'!$BC$151:$CB$151,0)),0)+IFERROR(INDEX('Hoja de Trabajo para listado'!$DE$153:$DG$274,MATCH($A219,'Hoja de Trabajo para listado'!$DE$153:$DE$1048576,0),MATCH((CUADRO!F$5&amp;$E219),'Hoja de Trabajo para listado'!$DE$151:$DG$151,0)),0)+IFERROR(INDEX('Hoja de Trabajo para listado'!$CD$155:$DC$1048576,MATCH($A219,'Hoja de Trabajo para listado'!$CD$155:$CD$1048576,0),MATCH((CUADRO!F$5&amp;$E219),'Hoja de Trabajo para listado'!$CD$151:$DC$151,0)),0)</f>
        <v>0</v>
      </c>
      <c r="G219" s="316">
        <f ca="1">+IFERROR(INDEX('Hoja de Trabajo para listado'!$A$155:$Z$1048576,MATCH($A219,'Hoja de Trabajo para listado'!$A$155:$A$1048576,0),MATCH((CUADRO!G$5&amp;$E219),'Hoja de Trabajo para listado'!$A$151:$Z$151,0)),0)+IFERROR(INDEX('Hoja de Trabajo para listado'!$AB$155:$BA$1048576,MATCH($A219,'Hoja de Trabajo para listado'!$AB$155:$AB$1048576,0),MATCH((CUADRO!G$5&amp;$E219),'Hoja de Trabajo para listado'!$AB$151:$BA$151,0)),0)+IFERROR(INDEX('Hoja de Trabajo para listado'!$BC$155:$CB$1048576,MATCH($A219,'Hoja de Trabajo para listado'!$BC$155:$BC$1048576,0),MATCH((CUADRO!G$5&amp;$E219),'Hoja de Trabajo para listado'!$BC$151:$CB$151,0)),0)+IFERROR(INDEX('Hoja de Trabajo para listado'!$DE$153:$DG$274,MATCH($A219,'Hoja de Trabajo para listado'!$DE$153:$DE$1048576,0),MATCH((CUADRO!G$5&amp;$E219),'Hoja de Trabajo para listado'!$DE$151:$DG$151,0)),0)+IFERROR(INDEX('Hoja de Trabajo para listado'!$CD$155:$DC$1048576,MATCH($A219,'Hoja de Trabajo para listado'!$CD$155:$CD$1048576,0),MATCH((CUADRO!G$5&amp;$E219),'Hoja de Trabajo para listado'!$CD$151:$DC$151,0)),0)</f>
        <v>0</v>
      </c>
      <c r="H219" s="316">
        <f ca="1">+IFERROR(INDEX('Hoja de Trabajo para listado'!$A$155:$Z$1048576,MATCH($A219,'Hoja de Trabajo para listado'!$A$155:$A$1048576,0),MATCH((CUADRO!H$5&amp;$E219),'Hoja de Trabajo para listado'!$A$151:$Z$151,0)),0)+IFERROR(INDEX('Hoja de Trabajo para listado'!$AB$155:$BA$1048576,MATCH($A219,'Hoja de Trabajo para listado'!$AB$155:$AB$1048576,0),MATCH((CUADRO!H$5&amp;$E219),'Hoja de Trabajo para listado'!$AB$151:$BA$151,0)),0)+IFERROR(INDEX('Hoja de Trabajo para listado'!$BC$155:$CB$1048576,MATCH($A219,'Hoja de Trabajo para listado'!$BC$155:$BC$1048576,0),MATCH((CUADRO!H$5&amp;$E219),'Hoja de Trabajo para listado'!$BC$151:$CB$151,0)),0)+IFERROR(INDEX('Hoja de Trabajo para listado'!$DE$153:$DG$274,MATCH($A219,'Hoja de Trabajo para listado'!$DE$153:$DE$1048576,0),MATCH((CUADRO!H$5&amp;$E219),'Hoja de Trabajo para listado'!$DE$151:$DG$151,0)),0)+IFERROR(INDEX('Hoja de Trabajo para listado'!$CD$155:$DC$1048576,MATCH($A219,'Hoja de Trabajo para listado'!$CD$155:$CD$1048576,0),MATCH((CUADRO!H$5&amp;$E219),'Hoja de Trabajo para listado'!$CD$151:$DC$151,0)),0)</f>
        <v>0</v>
      </c>
      <c r="I219" s="316">
        <f ca="1">+IFERROR(INDEX('Hoja de Trabajo para listado'!$A$155:$Z$1048576,MATCH($A219,'Hoja de Trabajo para listado'!$A$155:$A$1048576,0),MATCH((CUADRO!I$5&amp;$E219),'Hoja de Trabajo para listado'!$A$151:$Z$151,0)),0)+IFERROR(INDEX('Hoja de Trabajo para listado'!$AB$155:$BA$1048576,MATCH($A219,'Hoja de Trabajo para listado'!$AB$155:$AB$1048576,0),MATCH((CUADRO!I$5&amp;$E219),'Hoja de Trabajo para listado'!$AB$151:$BA$151,0)),0)+IFERROR(INDEX('Hoja de Trabajo para listado'!$BC$155:$CB$1048576,MATCH($A219,'Hoja de Trabajo para listado'!$BC$155:$BC$1048576,0),MATCH((CUADRO!I$5&amp;$E219),'Hoja de Trabajo para listado'!$BC$151:$CB$151,0)),0)+IFERROR(INDEX('Hoja de Trabajo para listado'!$DE$153:$DG$274,MATCH($A219,'Hoja de Trabajo para listado'!$DE$153:$DE$1048576,0),MATCH((CUADRO!I$5&amp;$E219),'Hoja de Trabajo para listado'!$DE$151:$DG$151,0)),0)+IFERROR(INDEX('Hoja de Trabajo para listado'!$CD$155:$DC$1048576,MATCH($A219,'Hoja de Trabajo para listado'!$CD$155:$CD$1048576,0),MATCH((CUADRO!I$5&amp;$E219),'Hoja de Trabajo para listado'!$CD$151:$DC$151,0)),0)</f>
        <v>0</v>
      </c>
      <c r="J219" s="316">
        <f ca="1">+IFERROR(INDEX('Hoja de Trabajo para listado'!$A$155:$Z$1048576,MATCH($A219,'Hoja de Trabajo para listado'!$A$155:$A$1048576,0),MATCH((CUADRO!J$5&amp;$E219),'Hoja de Trabajo para listado'!$A$151:$Z$151,0)),0)+IFERROR(INDEX('Hoja de Trabajo para listado'!$AB$155:$BA$1048576,MATCH($A219,'Hoja de Trabajo para listado'!$AB$155:$AB$1048576,0),MATCH((CUADRO!J$5&amp;$E219),'Hoja de Trabajo para listado'!$AB$151:$BA$151,0)),0)+IFERROR(INDEX('Hoja de Trabajo para listado'!$BC$155:$CB$1048576,MATCH($A219,'Hoja de Trabajo para listado'!$BC$155:$BC$1048576,0),MATCH((CUADRO!J$5&amp;$E219),'Hoja de Trabajo para listado'!$BC$151:$CB$151,0)),0)+IFERROR(INDEX('Hoja de Trabajo para listado'!$DE$153:$DG$274,MATCH($A219,'Hoja de Trabajo para listado'!$DE$153:$DE$1048576,0),MATCH((CUADRO!J$5&amp;$E219),'Hoja de Trabajo para listado'!$DE$151:$DG$151,0)),0)+IFERROR(INDEX('Hoja de Trabajo para listado'!$CD$155:$DC$1048576,MATCH($A219,'Hoja de Trabajo para listado'!$CD$155:$CD$1048576,0),MATCH((CUADRO!J$5&amp;$E219),'Hoja de Trabajo para listado'!$CD$151:$DC$151,0)),0)</f>
        <v>0</v>
      </c>
      <c r="K219" s="316">
        <f ca="1">+IFERROR(INDEX('Hoja de Trabajo para listado'!$A$155:$Z$1048576,MATCH($A219,'Hoja de Trabajo para listado'!$A$155:$A$1048576,0),MATCH((CUADRO!K$5&amp;$E219),'Hoja de Trabajo para listado'!$A$151:$Z$151,0)),0)+IFERROR(INDEX('Hoja de Trabajo para listado'!$AB$155:$BA$1048576,MATCH($A219,'Hoja de Trabajo para listado'!$AB$155:$AB$1048576,0),MATCH((CUADRO!K$5&amp;$E219),'Hoja de Trabajo para listado'!$AB$151:$BA$151,0)),0)+IFERROR(INDEX('Hoja de Trabajo para listado'!$BC$155:$CB$1048576,MATCH($A219,'Hoja de Trabajo para listado'!$BC$155:$BC$1048576,0),MATCH((CUADRO!K$5&amp;$E219),'Hoja de Trabajo para listado'!$BC$151:$CB$151,0)),0)+IFERROR(INDEX('Hoja de Trabajo para listado'!$DE$153:$DG$274,MATCH($A219,'Hoja de Trabajo para listado'!$DE$153:$DE$1048576,0),MATCH((CUADRO!K$5&amp;$E219),'Hoja de Trabajo para listado'!$DE$151:$DG$151,0)),0)+IFERROR(INDEX('Hoja de Trabajo para listado'!$CD$155:$DC$1048576,MATCH($A219,'Hoja de Trabajo para listado'!$CD$155:$CD$1048576,0),MATCH((CUADRO!K$5&amp;$E219),'Hoja de Trabajo para listado'!$CD$151:$DC$151,0)),0)</f>
        <v>0</v>
      </c>
      <c r="L219" s="316">
        <f ca="1">+IFERROR(INDEX('Hoja de Trabajo para listado'!$A$155:$Z$1048576,MATCH($A219,'Hoja de Trabajo para listado'!$A$155:$A$1048576,0),MATCH((CUADRO!L$5&amp;$E219),'Hoja de Trabajo para listado'!$A$151:$Z$151,0)),0)+IFERROR(INDEX('Hoja de Trabajo para listado'!$AB$155:$BA$1048576,MATCH($A219,'Hoja de Trabajo para listado'!$AB$155:$AB$1048576,0),MATCH((CUADRO!L$5&amp;$E219),'Hoja de Trabajo para listado'!$AB$151:$BA$151,0)),0)+IFERROR(INDEX('Hoja de Trabajo para listado'!$BC$155:$CB$1048576,MATCH($A219,'Hoja de Trabajo para listado'!$BC$155:$BC$1048576,0),MATCH((CUADRO!L$5&amp;$E219),'Hoja de Trabajo para listado'!$BC$151:$CB$151,0)),0)+IFERROR(INDEX('Hoja de Trabajo para listado'!$DE$153:$DG$274,MATCH($A219,'Hoja de Trabajo para listado'!$DE$153:$DE$1048576,0),MATCH((CUADRO!L$5&amp;$E219),'Hoja de Trabajo para listado'!$DE$151:$DG$151,0)),0)+IFERROR(INDEX('Hoja de Trabajo para listado'!$CD$155:$DC$1048576,MATCH($A219,'Hoja de Trabajo para listado'!$CD$155:$CD$1048576,0),MATCH((CUADRO!L$5&amp;$E219),'Hoja de Trabajo para listado'!$CD$151:$DC$151,0)),0)</f>
        <v>0</v>
      </c>
      <c r="M219" s="316">
        <f ca="1">+IFERROR(INDEX('Hoja de Trabajo para listado'!$A$155:$Z$1048576,MATCH($A219,'Hoja de Trabajo para listado'!$A$155:$A$1048576,0),MATCH((CUADRO!M$5&amp;$E219),'Hoja de Trabajo para listado'!$A$151:$Z$151,0)),0)+IFERROR(INDEX('Hoja de Trabajo para listado'!$AB$155:$BA$1048576,MATCH($A219,'Hoja de Trabajo para listado'!$AB$155:$AB$1048576,0),MATCH((CUADRO!M$5&amp;$E219),'Hoja de Trabajo para listado'!$AB$151:$BA$151,0)),0)+IFERROR(INDEX('Hoja de Trabajo para listado'!$BC$155:$CB$1048576,MATCH($A219,'Hoja de Trabajo para listado'!$BC$155:$BC$1048576,0),MATCH((CUADRO!M$5&amp;$E219),'Hoja de Trabajo para listado'!$BC$151:$CB$151,0)),0)+IFERROR(INDEX('Hoja de Trabajo para listado'!$DE$153:$DG$274,MATCH($A219,'Hoja de Trabajo para listado'!$DE$153:$DE$1048576,0),MATCH((CUADRO!M$5&amp;$E219),'Hoja de Trabajo para listado'!$DE$151:$DG$151,0)),0)+IFERROR(INDEX('Hoja de Trabajo para listado'!$CD$155:$DC$1048576,MATCH($A219,'Hoja de Trabajo para listado'!$CD$155:$CD$1048576,0),MATCH((CUADRO!M$5&amp;$E219),'Hoja de Trabajo para listado'!$CD$151:$DC$151,0)),0)</f>
        <v>0</v>
      </c>
      <c r="N219" s="316">
        <f ca="1">+IFERROR(INDEX('Hoja de Trabajo para listado'!$A$155:$Z$1048576,MATCH($A219,'Hoja de Trabajo para listado'!$A$155:$A$1048576,0),MATCH((CUADRO!N$5&amp;$E219),'Hoja de Trabajo para listado'!$A$151:$Z$151,0)),0)+IFERROR(INDEX('Hoja de Trabajo para listado'!$AB$155:$BA$1048576,MATCH($A219,'Hoja de Trabajo para listado'!$AB$155:$AB$1048576,0),MATCH((CUADRO!N$5&amp;$E219),'Hoja de Trabajo para listado'!$AB$151:$BA$151,0)),0)+IFERROR(INDEX('Hoja de Trabajo para listado'!$BC$155:$CB$1048576,MATCH($A219,'Hoja de Trabajo para listado'!$BC$155:$BC$1048576,0),MATCH((CUADRO!N$5&amp;$E219),'Hoja de Trabajo para listado'!$BC$151:$CB$151,0)),0)+IFERROR(INDEX('Hoja de Trabajo para listado'!$DE$153:$DG$274,MATCH($A219,'Hoja de Trabajo para listado'!$DE$153:$DE$1048576,0),MATCH((CUADRO!N$5&amp;$E219),'Hoja de Trabajo para listado'!$DE$151:$DG$151,0)),0)+IFERROR(INDEX('Hoja de Trabajo para listado'!$CD$155:$DC$1048576,MATCH($A219,'Hoja de Trabajo para listado'!$CD$155:$CD$1048576,0),MATCH((CUADRO!N$5&amp;$E219),'Hoja de Trabajo para listado'!$CD$151:$DC$151,0)),0)</f>
        <v>0</v>
      </c>
      <c r="O219" s="316">
        <f ca="1">+IFERROR(INDEX('Hoja de Trabajo para listado'!$A$155:$Z$1048576,MATCH($A219,'Hoja de Trabajo para listado'!$A$155:$A$1048576,0),MATCH((CUADRO!O$5&amp;$E219),'Hoja de Trabajo para listado'!$A$151:$Z$151,0)),0)+IFERROR(INDEX('Hoja de Trabajo para listado'!$AB$155:$BA$1048576,MATCH($A219,'Hoja de Trabajo para listado'!$AB$155:$AB$1048576,0),MATCH((CUADRO!O$5&amp;$E219),'Hoja de Trabajo para listado'!$AB$151:$BA$151,0)),0)+IFERROR(INDEX('Hoja de Trabajo para listado'!$BC$155:$CB$1048576,MATCH($A219,'Hoja de Trabajo para listado'!$BC$155:$BC$1048576,0),MATCH((CUADRO!O$5&amp;$E219),'Hoja de Trabajo para listado'!$BC$151:$CB$151,0)),0)+IFERROR(INDEX('Hoja de Trabajo para listado'!$DE$153:$DG$274,MATCH($A219,'Hoja de Trabajo para listado'!$DE$153:$DE$1048576,0),MATCH((CUADRO!O$5&amp;$E219),'Hoja de Trabajo para listado'!$DE$151:$DG$151,0)),0)+IFERROR(INDEX('Hoja de Trabajo para listado'!$CD$155:$DC$1048576,MATCH($A219,'Hoja de Trabajo para listado'!$CD$155:$CD$1048576,0),MATCH((CUADRO!O$5&amp;$E219),'Hoja de Trabajo para listado'!$CD$151:$DC$151,0)),0)</f>
        <v>0</v>
      </c>
      <c r="P219" s="316">
        <f ca="1">+IFERROR(INDEX('Hoja de Trabajo para listado'!$A$155:$Z$1048576,MATCH($A219,'Hoja de Trabajo para listado'!$A$155:$A$1048576,0),MATCH((CUADRO!P$5&amp;$E219),'Hoja de Trabajo para listado'!$A$151:$Z$151,0)),0)+IFERROR(INDEX('Hoja de Trabajo para listado'!$AB$155:$BA$1048576,MATCH($A219,'Hoja de Trabajo para listado'!$AB$155:$AB$1048576,0),MATCH((CUADRO!P$5&amp;$E219),'Hoja de Trabajo para listado'!$AB$151:$BA$151,0)),0)+IFERROR(INDEX('Hoja de Trabajo para listado'!$BC$155:$CB$1048576,MATCH($A219,'Hoja de Trabajo para listado'!$BC$155:$BC$1048576,0),MATCH((CUADRO!P$5&amp;$E219),'Hoja de Trabajo para listado'!$BC$151:$CB$151,0)),0)+IFERROR(INDEX('Hoja de Trabajo para listado'!$DE$153:$DG$274,MATCH($A219,'Hoja de Trabajo para listado'!$DE$153:$DE$1048576,0),MATCH((CUADRO!P$5&amp;$E219),'Hoja de Trabajo para listado'!$DE$151:$DG$151,0)),0)+IFERROR(INDEX('Hoja de Trabajo para listado'!$CD$155:$DC$1048576,MATCH($A219,'Hoja de Trabajo para listado'!$CD$155:$CD$1048576,0),MATCH((CUADRO!P$5&amp;$E219),'Hoja de Trabajo para listado'!$CD$151:$DC$151,0)),0)</f>
        <v>0</v>
      </c>
      <c r="Q219" s="316">
        <f ca="1">+IFERROR(INDEX('Hoja de Trabajo para listado'!$A$155:$Z$1048576,MATCH($A219,'Hoja de Trabajo para listado'!$A$155:$A$1048576,0),MATCH((CUADRO!Q$5&amp;$E219),'Hoja de Trabajo para listado'!$A$151:$Z$151,0)),0)+IFERROR(INDEX('Hoja de Trabajo para listado'!$AB$155:$BA$1048576,MATCH($A219,'Hoja de Trabajo para listado'!$AB$155:$AB$1048576,0),MATCH((CUADRO!Q$5&amp;$E219),'Hoja de Trabajo para listado'!$AB$151:$BA$151,0)),0)+IFERROR(INDEX('Hoja de Trabajo para listado'!$BC$155:$CB$1048576,MATCH($A219,'Hoja de Trabajo para listado'!$BC$155:$BC$1048576,0),MATCH((CUADRO!Q$5&amp;$E219),'Hoja de Trabajo para listado'!$BC$151:$CB$151,0)),0)+IFERROR(INDEX('Hoja de Trabajo para listado'!$DE$153:$DG$274,MATCH($A219,'Hoja de Trabajo para listado'!$DE$153:$DE$1048576,0),MATCH((CUADRO!Q$5&amp;$E219),'Hoja de Trabajo para listado'!$DE$151:$DG$151,0)),0)+IFERROR(INDEX('Hoja de Trabajo para listado'!$CD$155:$DC$1048576,MATCH($A219,'Hoja de Trabajo para listado'!$CD$155:$CD$1048576,0),MATCH((CUADRO!Q$5&amp;$E219),'Hoja de Trabajo para listado'!$CD$151:$DC$151,0)),0)</f>
        <v>0</v>
      </c>
      <c r="R219" s="316">
        <f t="shared" ca="1" si="6"/>
        <v>0</v>
      </c>
      <c r="S219" s="344">
        <f ca="1">+R218+R219</f>
        <v>0</v>
      </c>
      <c r="T219" s="316">
        <f ca="1">+S219</f>
        <v>0</v>
      </c>
      <c r="U219" s="315">
        <f t="shared" si="7"/>
        <v>2</v>
      </c>
      <c r="V219" s="319" t="str">
        <f>+VLOOKUP(A219,bd_lista!$A$3:$E$593,5,FALSE)</f>
        <v>Gobiernos Autonomos Municipales</v>
      </c>
      <c r="W219" s="426"/>
    </row>
    <row r="220" spans="1:23" ht="15" hidden="1" customHeight="1">
      <c r="A220" s="325">
        <v>1216</v>
      </c>
      <c r="B220" s="427">
        <f>+A220</f>
        <v>1216</v>
      </c>
      <c r="C220" s="318" t="str">
        <f>+VLOOKUP(A220,bd_lista!$A$3:$C$593,3,FALSE)</f>
        <v>Gobierno Autónomo Municipal de Colquencha</v>
      </c>
      <c r="D220" s="429" t="str">
        <f>+C220</f>
        <v>Gobierno Autónomo Municipal de Colquencha</v>
      </c>
      <c r="E220" s="346" t="s">
        <v>1418</v>
      </c>
      <c r="F220" s="314">
        <f ca="1">+IFERROR(INDEX('Hoja de Trabajo para listado'!$A$155:$Z$1048576,MATCH($A220,'Hoja de Trabajo para listado'!$A$155:$A$1048576,0),MATCH((CUADRO!F$5&amp;$E220),'Hoja de Trabajo para listado'!$A$151:$Z$151,0)),0)+IFERROR(INDEX('Hoja de Trabajo para listado'!$AB$155:$BA$1048576,MATCH($A220,'Hoja de Trabajo para listado'!$AB$155:$AB$1048576,0),MATCH((CUADRO!F$5&amp;$E220),'Hoja de Trabajo para listado'!$AB$151:$BA$151,0)),0)+IFERROR(INDEX('Hoja de Trabajo para listado'!$BC$155:$CB$1048576,MATCH($A220,'Hoja de Trabajo para listado'!$BC$155:$BC$1048576,0),MATCH((CUADRO!F$5&amp;$E220),'Hoja de Trabajo para listado'!$BC$151:$CB$151,0)),0)+IFERROR(INDEX('Hoja de Trabajo para listado'!$DE$153:$DG$274,MATCH($A220,'Hoja de Trabajo para listado'!$DE$153:$DE$1048576,0),MATCH((CUADRO!F$5&amp;$E220),'Hoja de Trabajo para listado'!$DE$151:$DG$151,0)),0)+IFERROR(INDEX('Hoja de Trabajo para listado'!$CD$155:$DC$1048576,MATCH($A220,'Hoja de Trabajo para listado'!$CD$155:$CD$1048576,0),MATCH((CUADRO!F$5&amp;$E220),'Hoja de Trabajo para listado'!$CD$151:$DC$151,0)),0)</f>
        <v>0</v>
      </c>
      <c r="G220" s="314">
        <f ca="1">+IFERROR(INDEX('Hoja de Trabajo para listado'!$A$155:$Z$1048576,MATCH($A220,'Hoja de Trabajo para listado'!$A$155:$A$1048576,0),MATCH((CUADRO!G$5&amp;$E220),'Hoja de Trabajo para listado'!$A$151:$Z$151,0)),0)+IFERROR(INDEX('Hoja de Trabajo para listado'!$AB$155:$BA$1048576,MATCH($A220,'Hoja de Trabajo para listado'!$AB$155:$AB$1048576,0),MATCH((CUADRO!G$5&amp;$E220),'Hoja de Trabajo para listado'!$AB$151:$BA$151,0)),0)+IFERROR(INDEX('Hoja de Trabajo para listado'!$BC$155:$CB$1048576,MATCH($A220,'Hoja de Trabajo para listado'!$BC$155:$BC$1048576,0),MATCH((CUADRO!G$5&amp;$E220),'Hoja de Trabajo para listado'!$BC$151:$CB$151,0)),0)+IFERROR(INDEX('Hoja de Trabajo para listado'!$DE$153:$DG$274,MATCH($A220,'Hoja de Trabajo para listado'!$DE$153:$DE$1048576,0),MATCH((CUADRO!G$5&amp;$E220),'Hoja de Trabajo para listado'!$DE$151:$DG$151,0)),0)+IFERROR(INDEX('Hoja de Trabajo para listado'!$CD$155:$DC$1048576,MATCH($A220,'Hoja de Trabajo para listado'!$CD$155:$CD$1048576,0),MATCH((CUADRO!G$5&amp;$E220),'Hoja de Trabajo para listado'!$CD$151:$DC$151,0)),0)</f>
        <v>0</v>
      </c>
      <c r="H220" s="314">
        <f ca="1">+IFERROR(INDEX('Hoja de Trabajo para listado'!$A$155:$Z$1048576,MATCH($A220,'Hoja de Trabajo para listado'!$A$155:$A$1048576,0),MATCH((CUADRO!H$5&amp;$E220),'Hoja de Trabajo para listado'!$A$151:$Z$151,0)),0)+IFERROR(INDEX('Hoja de Trabajo para listado'!$AB$155:$BA$1048576,MATCH($A220,'Hoja de Trabajo para listado'!$AB$155:$AB$1048576,0),MATCH((CUADRO!H$5&amp;$E220),'Hoja de Trabajo para listado'!$AB$151:$BA$151,0)),0)+IFERROR(INDEX('Hoja de Trabajo para listado'!$BC$155:$CB$1048576,MATCH($A220,'Hoja de Trabajo para listado'!$BC$155:$BC$1048576,0),MATCH((CUADRO!H$5&amp;$E220),'Hoja de Trabajo para listado'!$BC$151:$CB$151,0)),0)+IFERROR(INDEX('Hoja de Trabajo para listado'!$DE$153:$DG$274,MATCH($A220,'Hoja de Trabajo para listado'!$DE$153:$DE$1048576,0),MATCH((CUADRO!H$5&amp;$E220),'Hoja de Trabajo para listado'!$DE$151:$DG$151,0)),0)+IFERROR(INDEX('Hoja de Trabajo para listado'!$CD$155:$DC$1048576,MATCH($A220,'Hoja de Trabajo para listado'!$CD$155:$CD$1048576,0),MATCH((CUADRO!H$5&amp;$E220),'Hoja de Trabajo para listado'!$CD$151:$DC$151,0)),0)</f>
        <v>0</v>
      </c>
      <c r="I220" s="314">
        <f ca="1">+IFERROR(INDEX('Hoja de Trabajo para listado'!$A$155:$Z$1048576,MATCH($A220,'Hoja de Trabajo para listado'!$A$155:$A$1048576,0),MATCH((CUADRO!I$5&amp;$E220),'Hoja de Trabajo para listado'!$A$151:$Z$151,0)),0)+IFERROR(INDEX('Hoja de Trabajo para listado'!$AB$155:$BA$1048576,MATCH($A220,'Hoja de Trabajo para listado'!$AB$155:$AB$1048576,0),MATCH((CUADRO!I$5&amp;$E220),'Hoja de Trabajo para listado'!$AB$151:$BA$151,0)),0)+IFERROR(INDEX('Hoja de Trabajo para listado'!$BC$155:$CB$1048576,MATCH($A220,'Hoja de Trabajo para listado'!$BC$155:$BC$1048576,0),MATCH((CUADRO!I$5&amp;$E220),'Hoja de Trabajo para listado'!$BC$151:$CB$151,0)),0)+IFERROR(INDEX('Hoja de Trabajo para listado'!$DE$153:$DG$274,MATCH($A220,'Hoja de Trabajo para listado'!$DE$153:$DE$1048576,0),MATCH((CUADRO!I$5&amp;$E220),'Hoja de Trabajo para listado'!$DE$151:$DG$151,0)),0)+IFERROR(INDEX('Hoja de Trabajo para listado'!$CD$155:$DC$1048576,MATCH($A220,'Hoja de Trabajo para listado'!$CD$155:$CD$1048576,0),MATCH((CUADRO!I$5&amp;$E220),'Hoja de Trabajo para listado'!$CD$151:$DC$151,0)),0)</f>
        <v>0</v>
      </c>
      <c r="J220" s="314">
        <f ca="1">+IFERROR(INDEX('Hoja de Trabajo para listado'!$A$155:$Z$1048576,MATCH($A220,'Hoja de Trabajo para listado'!$A$155:$A$1048576,0),MATCH((CUADRO!J$5&amp;$E220),'Hoja de Trabajo para listado'!$A$151:$Z$151,0)),0)+IFERROR(INDEX('Hoja de Trabajo para listado'!$AB$155:$BA$1048576,MATCH($A220,'Hoja de Trabajo para listado'!$AB$155:$AB$1048576,0),MATCH((CUADRO!J$5&amp;$E220),'Hoja de Trabajo para listado'!$AB$151:$BA$151,0)),0)+IFERROR(INDEX('Hoja de Trabajo para listado'!$BC$155:$CB$1048576,MATCH($A220,'Hoja de Trabajo para listado'!$BC$155:$BC$1048576,0),MATCH((CUADRO!J$5&amp;$E220),'Hoja de Trabajo para listado'!$BC$151:$CB$151,0)),0)+IFERROR(INDEX('Hoja de Trabajo para listado'!$DE$153:$DG$274,MATCH($A220,'Hoja de Trabajo para listado'!$DE$153:$DE$1048576,0),MATCH((CUADRO!J$5&amp;$E220),'Hoja de Trabajo para listado'!$DE$151:$DG$151,0)),0)+IFERROR(INDEX('Hoja de Trabajo para listado'!$CD$155:$DC$1048576,MATCH($A220,'Hoja de Trabajo para listado'!$CD$155:$CD$1048576,0),MATCH((CUADRO!J$5&amp;$E220),'Hoja de Trabajo para listado'!$CD$151:$DC$151,0)),0)</f>
        <v>0</v>
      </c>
      <c r="K220" s="314">
        <f ca="1">+IFERROR(INDEX('Hoja de Trabajo para listado'!$A$155:$Z$1048576,MATCH($A220,'Hoja de Trabajo para listado'!$A$155:$A$1048576,0),MATCH((CUADRO!K$5&amp;$E220),'Hoja de Trabajo para listado'!$A$151:$Z$151,0)),0)+IFERROR(INDEX('Hoja de Trabajo para listado'!$AB$155:$BA$1048576,MATCH($A220,'Hoja de Trabajo para listado'!$AB$155:$AB$1048576,0),MATCH((CUADRO!K$5&amp;$E220),'Hoja de Trabajo para listado'!$AB$151:$BA$151,0)),0)+IFERROR(INDEX('Hoja de Trabajo para listado'!$BC$155:$CB$1048576,MATCH($A220,'Hoja de Trabajo para listado'!$BC$155:$BC$1048576,0),MATCH((CUADRO!K$5&amp;$E220),'Hoja de Trabajo para listado'!$BC$151:$CB$151,0)),0)+IFERROR(INDEX('Hoja de Trabajo para listado'!$DE$153:$DG$274,MATCH($A220,'Hoja de Trabajo para listado'!$DE$153:$DE$1048576,0),MATCH((CUADRO!K$5&amp;$E220),'Hoja de Trabajo para listado'!$DE$151:$DG$151,0)),0)+IFERROR(INDEX('Hoja de Trabajo para listado'!$CD$155:$DC$1048576,MATCH($A220,'Hoja de Trabajo para listado'!$CD$155:$CD$1048576,0),MATCH((CUADRO!K$5&amp;$E220),'Hoja de Trabajo para listado'!$CD$151:$DC$151,0)),0)</f>
        <v>0</v>
      </c>
      <c r="L220" s="314">
        <f ca="1">+IFERROR(INDEX('Hoja de Trabajo para listado'!$A$155:$Z$1048576,MATCH($A220,'Hoja de Trabajo para listado'!$A$155:$A$1048576,0),MATCH((CUADRO!L$5&amp;$E220),'Hoja de Trabajo para listado'!$A$151:$Z$151,0)),0)+IFERROR(INDEX('Hoja de Trabajo para listado'!$AB$155:$BA$1048576,MATCH($A220,'Hoja de Trabajo para listado'!$AB$155:$AB$1048576,0),MATCH((CUADRO!L$5&amp;$E220),'Hoja de Trabajo para listado'!$AB$151:$BA$151,0)),0)+IFERROR(INDEX('Hoja de Trabajo para listado'!$BC$155:$CB$1048576,MATCH($A220,'Hoja de Trabajo para listado'!$BC$155:$BC$1048576,0),MATCH((CUADRO!L$5&amp;$E220),'Hoja de Trabajo para listado'!$BC$151:$CB$151,0)),0)+IFERROR(INDEX('Hoja de Trabajo para listado'!$DE$153:$DG$274,MATCH($A220,'Hoja de Trabajo para listado'!$DE$153:$DE$1048576,0),MATCH((CUADRO!L$5&amp;$E220),'Hoja de Trabajo para listado'!$DE$151:$DG$151,0)),0)+IFERROR(INDEX('Hoja de Trabajo para listado'!$CD$155:$DC$1048576,MATCH($A220,'Hoja de Trabajo para listado'!$CD$155:$CD$1048576,0),MATCH((CUADRO!L$5&amp;$E220),'Hoja de Trabajo para listado'!$CD$151:$DC$151,0)),0)</f>
        <v>0</v>
      </c>
      <c r="M220" s="314">
        <f ca="1">+IFERROR(INDEX('Hoja de Trabajo para listado'!$A$155:$Z$1048576,MATCH($A220,'Hoja de Trabajo para listado'!$A$155:$A$1048576,0),MATCH((CUADRO!M$5&amp;$E220),'Hoja de Trabajo para listado'!$A$151:$Z$151,0)),0)+IFERROR(INDEX('Hoja de Trabajo para listado'!$AB$155:$BA$1048576,MATCH($A220,'Hoja de Trabajo para listado'!$AB$155:$AB$1048576,0),MATCH((CUADRO!M$5&amp;$E220),'Hoja de Trabajo para listado'!$AB$151:$BA$151,0)),0)+IFERROR(INDEX('Hoja de Trabajo para listado'!$BC$155:$CB$1048576,MATCH($A220,'Hoja de Trabajo para listado'!$BC$155:$BC$1048576,0),MATCH((CUADRO!M$5&amp;$E220),'Hoja de Trabajo para listado'!$BC$151:$CB$151,0)),0)+IFERROR(INDEX('Hoja de Trabajo para listado'!$DE$153:$DG$274,MATCH($A220,'Hoja de Trabajo para listado'!$DE$153:$DE$1048576,0),MATCH((CUADRO!M$5&amp;$E220),'Hoja de Trabajo para listado'!$DE$151:$DG$151,0)),0)+IFERROR(INDEX('Hoja de Trabajo para listado'!$CD$155:$DC$1048576,MATCH($A220,'Hoja de Trabajo para listado'!$CD$155:$CD$1048576,0),MATCH((CUADRO!M$5&amp;$E220),'Hoja de Trabajo para listado'!$CD$151:$DC$151,0)),0)</f>
        <v>0</v>
      </c>
      <c r="N220" s="314">
        <f ca="1">+IFERROR(INDEX('Hoja de Trabajo para listado'!$A$155:$Z$1048576,MATCH($A220,'Hoja de Trabajo para listado'!$A$155:$A$1048576,0),MATCH((CUADRO!N$5&amp;$E220),'Hoja de Trabajo para listado'!$A$151:$Z$151,0)),0)+IFERROR(INDEX('Hoja de Trabajo para listado'!$AB$155:$BA$1048576,MATCH($A220,'Hoja de Trabajo para listado'!$AB$155:$AB$1048576,0),MATCH((CUADRO!N$5&amp;$E220),'Hoja de Trabajo para listado'!$AB$151:$BA$151,0)),0)+IFERROR(INDEX('Hoja de Trabajo para listado'!$BC$155:$CB$1048576,MATCH($A220,'Hoja de Trabajo para listado'!$BC$155:$BC$1048576,0),MATCH((CUADRO!N$5&amp;$E220),'Hoja de Trabajo para listado'!$BC$151:$CB$151,0)),0)+IFERROR(INDEX('Hoja de Trabajo para listado'!$DE$153:$DG$274,MATCH($A220,'Hoja de Trabajo para listado'!$DE$153:$DE$1048576,0),MATCH((CUADRO!N$5&amp;$E220),'Hoja de Trabajo para listado'!$DE$151:$DG$151,0)),0)+IFERROR(INDEX('Hoja de Trabajo para listado'!$CD$155:$DC$1048576,MATCH($A220,'Hoja de Trabajo para listado'!$CD$155:$CD$1048576,0),MATCH((CUADRO!N$5&amp;$E220),'Hoja de Trabajo para listado'!$CD$151:$DC$151,0)),0)</f>
        <v>0</v>
      </c>
      <c r="O220" s="314">
        <f ca="1">+IFERROR(INDEX('Hoja de Trabajo para listado'!$A$155:$Z$1048576,MATCH($A220,'Hoja de Trabajo para listado'!$A$155:$A$1048576,0),MATCH((CUADRO!O$5&amp;$E220),'Hoja de Trabajo para listado'!$A$151:$Z$151,0)),0)+IFERROR(INDEX('Hoja de Trabajo para listado'!$AB$155:$BA$1048576,MATCH($A220,'Hoja de Trabajo para listado'!$AB$155:$AB$1048576,0),MATCH((CUADRO!O$5&amp;$E220),'Hoja de Trabajo para listado'!$AB$151:$BA$151,0)),0)+IFERROR(INDEX('Hoja de Trabajo para listado'!$BC$155:$CB$1048576,MATCH($A220,'Hoja de Trabajo para listado'!$BC$155:$BC$1048576,0),MATCH((CUADRO!O$5&amp;$E220),'Hoja de Trabajo para listado'!$BC$151:$CB$151,0)),0)+IFERROR(INDEX('Hoja de Trabajo para listado'!$DE$153:$DG$274,MATCH($A220,'Hoja de Trabajo para listado'!$DE$153:$DE$1048576,0),MATCH((CUADRO!O$5&amp;$E220),'Hoja de Trabajo para listado'!$DE$151:$DG$151,0)),0)+IFERROR(INDEX('Hoja de Trabajo para listado'!$CD$155:$DC$1048576,MATCH($A220,'Hoja de Trabajo para listado'!$CD$155:$CD$1048576,0),MATCH((CUADRO!O$5&amp;$E220),'Hoja de Trabajo para listado'!$CD$151:$DC$151,0)),0)</f>
        <v>0</v>
      </c>
      <c r="P220" s="314">
        <f ca="1">+IFERROR(INDEX('Hoja de Trabajo para listado'!$A$155:$Z$1048576,MATCH($A220,'Hoja de Trabajo para listado'!$A$155:$A$1048576,0),MATCH((CUADRO!P$5&amp;$E220),'Hoja de Trabajo para listado'!$A$151:$Z$151,0)),0)+IFERROR(INDEX('Hoja de Trabajo para listado'!$AB$155:$BA$1048576,MATCH($A220,'Hoja de Trabajo para listado'!$AB$155:$AB$1048576,0),MATCH((CUADRO!P$5&amp;$E220),'Hoja de Trabajo para listado'!$AB$151:$BA$151,0)),0)+IFERROR(INDEX('Hoja de Trabajo para listado'!$BC$155:$CB$1048576,MATCH($A220,'Hoja de Trabajo para listado'!$BC$155:$BC$1048576,0),MATCH((CUADRO!P$5&amp;$E220),'Hoja de Trabajo para listado'!$BC$151:$CB$151,0)),0)+IFERROR(INDEX('Hoja de Trabajo para listado'!$DE$153:$DG$274,MATCH($A220,'Hoja de Trabajo para listado'!$DE$153:$DE$1048576,0),MATCH((CUADRO!P$5&amp;$E220),'Hoja de Trabajo para listado'!$DE$151:$DG$151,0)),0)+IFERROR(INDEX('Hoja de Trabajo para listado'!$CD$155:$DC$1048576,MATCH($A220,'Hoja de Trabajo para listado'!$CD$155:$CD$1048576,0),MATCH((CUADRO!P$5&amp;$E220),'Hoja de Trabajo para listado'!$CD$151:$DC$151,0)),0)</f>
        <v>0</v>
      </c>
      <c r="Q220" s="314">
        <f ca="1">+IFERROR(INDEX('Hoja de Trabajo para listado'!$A$155:$Z$1048576,MATCH($A220,'Hoja de Trabajo para listado'!$A$155:$A$1048576,0),MATCH((CUADRO!Q$5&amp;$E220),'Hoja de Trabajo para listado'!$A$151:$Z$151,0)),0)+IFERROR(INDEX('Hoja de Trabajo para listado'!$AB$155:$BA$1048576,MATCH($A220,'Hoja de Trabajo para listado'!$AB$155:$AB$1048576,0),MATCH((CUADRO!Q$5&amp;$E220),'Hoja de Trabajo para listado'!$AB$151:$BA$151,0)),0)+IFERROR(INDEX('Hoja de Trabajo para listado'!$BC$155:$CB$1048576,MATCH($A220,'Hoja de Trabajo para listado'!$BC$155:$BC$1048576,0),MATCH((CUADRO!Q$5&amp;$E220),'Hoja de Trabajo para listado'!$BC$151:$CB$151,0)),0)+IFERROR(INDEX('Hoja de Trabajo para listado'!$DE$153:$DG$274,MATCH($A220,'Hoja de Trabajo para listado'!$DE$153:$DE$1048576,0),MATCH((CUADRO!Q$5&amp;$E220),'Hoja de Trabajo para listado'!$DE$151:$DG$151,0)),0)+IFERROR(INDEX('Hoja de Trabajo para listado'!$CD$155:$DC$1048576,MATCH($A220,'Hoja de Trabajo para listado'!$CD$155:$CD$1048576,0),MATCH((CUADRO!Q$5&amp;$E220),'Hoja de Trabajo para listado'!$CD$151:$DC$151,0)),0)</f>
        <v>0</v>
      </c>
      <c r="R220" s="314">
        <f t="shared" ca="1" si="6"/>
        <v>0</v>
      </c>
      <c r="S220" s="345"/>
      <c r="T220" s="314">
        <f ca="1">+T221</f>
        <v>0</v>
      </c>
      <c r="U220" s="313">
        <f t="shared" si="7"/>
        <v>1</v>
      </c>
      <c r="V220" s="319" t="str">
        <f>+VLOOKUP(A220,bd_lista!$A$3:$E$593,5,FALSE)</f>
        <v>Gobiernos Autonomos Municipales</v>
      </c>
      <c r="W220" s="425" t="str">
        <f>+V220</f>
        <v>Gobiernos Autonomos Municipales</v>
      </c>
    </row>
    <row r="221" spans="1:23" ht="15" hidden="1" customHeight="1">
      <c r="A221" s="323">
        <v>1216</v>
      </c>
      <c r="B221" s="428"/>
      <c r="C221" s="319" t="str">
        <f>+VLOOKUP(A221,bd_lista!$A$3:$C$593,3,FALSE)</f>
        <v>Gobierno Autónomo Municipal de Colquencha</v>
      </c>
      <c r="D221" s="430"/>
      <c r="E221" s="347" t="s">
        <v>1419</v>
      </c>
      <c r="F221" s="316">
        <f ca="1">+IFERROR(INDEX('Hoja de Trabajo para listado'!$A$155:$Z$1048576,MATCH($A221,'Hoja de Trabajo para listado'!$A$155:$A$1048576,0),MATCH((CUADRO!F$5&amp;$E221),'Hoja de Trabajo para listado'!$A$151:$Z$151,0)),0)+IFERROR(INDEX('Hoja de Trabajo para listado'!$AB$155:$BA$1048576,MATCH($A221,'Hoja de Trabajo para listado'!$AB$155:$AB$1048576,0),MATCH((CUADRO!F$5&amp;$E221),'Hoja de Trabajo para listado'!$AB$151:$BA$151,0)),0)+IFERROR(INDEX('Hoja de Trabajo para listado'!$BC$155:$CB$1048576,MATCH($A221,'Hoja de Trabajo para listado'!$BC$155:$BC$1048576,0),MATCH((CUADRO!F$5&amp;$E221),'Hoja de Trabajo para listado'!$BC$151:$CB$151,0)),0)+IFERROR(INDEX('Hoja de Trabajo para listado'!$DE$153:$DG$274,MATCH($A221,'Hoja de Trabajo para listado'!$DE$153:$DE$1048576,0),MATCH((CUADRO!F$5&amp;$E221),'Hoja de Trabajo para listado'!$DE$151:$DG$151,0)),0)+IFERROR(INDEX('Hoja de Trabajo para listado'!$CD$155:$DC$1048576,MATCH($A221,'Hoja de Trabajo para listado'!$CD$155:$CD$1048576,0),MATCH((CUADRO!F$5&amp;$E221),'Hoja de Trabajo para listado'!$CD$151:$DC$151,0)),0)</f>
        <v>0</v>
      </c>
      <c r="G221" s="316">
        <f ca="1">+IFERROR(INDEX('Hoja de Trabajo para listado'!$A$155:$Z$1048576,MATCH($A221,'Hoja de Trabajo para listado'!$A$155:$A$1048576,0),MATCH((CUADRO!G$5&amp;$E221),'Hoja de Trabajo para listado'!$A$151:$Z$151,0)),0)+IFERROR(INDEX('Hoja de Trabajo para listado'!$AB$155:$BA$1048576,MATCH($A221,'Hoja de Trabajo para listado'!$AB$155:$AB$1048576,0),MATCH((CUADRO!G$5&amp;$E221),'Hoja de Trabajo para listado'!$AB$151:$BA$151,0)),0)+IFERROR(INDEX('Hoja de Trabajo para listado'!$BC$155:$CB$1048576,MATCH($A221,'Hoja de Trabajo para listado'!$BC$155:$BC$1048576,0),MATCH((CUADRO!G$5&amp;$E221),'Hoja de Trabajo para listado'!$BC$151:$CB$151,0)),0)+IFERROR(INDEX('Hoja de Trabajo para listado'!$DE$153:$DG$274,MATCH($A221,'Hoja de Trabajo para listado'!$DE$153:$DE$1048576,0),MATCH((CUADRO!G$5&amp;$E221),'Hoja de Trabajo para listado'!$DE$151:$DG$151,0)),0)+IFERROR(INDEX('Hoja de Trabajo para listado'!$CD$155:$DC$1048576,MATCH($A221,'Hoja de Trabajo para listado'!$CD$155:$CD$1048576,0),MATCH((CUADRO!G$5&amp;$E221),'Hoja de Trabajo para listado'!$CD$151:$DC$151,0)),0)</f>
        <v>0</v>
      </c>
      <c r="H221" s="316">
        <f ca="1">+IFERROR(INDEX('Hoja de Trabajo para listado'!$A$155:$Z$1048576,MATCH($A221,'Hoja de Trabajo para listado'!$A$155:$A$1048576,0),MATCH((CUADRO!H$5&amp;$E221),'Hoja de Trabajo para listado'!$A$151:$Z$151,0)),0)+IFERROR(INDEX('Hoja de Trabajo para listado'!$AB$155:$BA$1048576,MATCH($A221,'Hoja de Trabajo para listado'!$AB$155:$AB$1048576,0),MATCH((CUADRO!H$5&amp;$E221),'Hoja de Trabajo para listado'!$AB$151:$BA$151,0)),0)+IFERROR(INDEX('Hoja de Trabajo para listado'!$BC$155:$CB$1048576,MATCH($A221,'Hoja de Trabajo para listado'!$BC$155:$BC$1048576,0),MATCH((CUADRO!H$5&amp;$E221),'Hoja de Trabajo para listado'!$BC$151:$CB$151,0)),0)+IFERROR(INDEX('Hoja de Trabajo para listado'!$DE$153:$DG$274,MATCH($A221,'Hoja de Trabajo para listado'!$DE$153:$DE$1048576,0),MATCH((CUADRO!H$5&amp;$E221),'Hoja de Trabajo para listado'!$DE$151:$DG$151,0)),0)+IFERROR(INDEX('Hoja de Trabajo para listado'!$CD$155:$DC$1048576,MATCH($A221,'Hoja de Trabajo para listado'!$CD$155:$CD$1048576,0),MATCH((CUADRO!H$5&amp;$E221),'Hoja de Trabajo para listado'!$CD$151:$DC$151,0)),0)</f>
        <v>0</v>
      </c>
      <c r="I221" s="316">
        <f ca="1">+IFERROR(INDEX('Hoja de Trabajo para listado'!$A$155:$Z$1048576,MATCH($A221,'Hoja de Trabajo para listado'!$A$155:$A$1048576,0),MATCH((CUADRO!I$5&amp;$E221),'Hoja de Trabajo para listado'!$A$151:$Z$151,0)),0)+IFERROR(INDEX('Hoja de Trabajo para listado'!$AB$155:$BA$1048576,MATCH($A221,'Hoja de Trabajo para listado'!$AB$155:$AB$1048576,0),MATCH((CUADRO!I$5&amp;$E221),'Hoja de Trabajo para listado'!$AB$151:$BA$151,0)),0)+IFERROR(INDEX('Hoja de Trabajo para listado'!$BC$155:$CB$1048576,MATCH($A221,'Hoja de Trabajo para listado'!$BC$155:$BC$1048576,0),MATCH((CUADRO!I$5&amp;$E221),'Hoja de Trabajo para listado'!$BC$151:$CB$151,0)),0)+IFERROR(INDEX('Hoja de Trabajo para listado'!$DE$153:$DG$274,MATCH($A221,'Hoja de Trabajo para listado'!$DE$153:$DE$1048576,0),MATCH((CUADRO!I$5&amp;$E221),'Hoja de Trabajo para listado'!$DE$151:$DG$151,0)),0)+IFERROR(INDEX('Hoja de Trabajo para listado'!$CD$155:$DC$1048576,MATCH($A221,'Hoja de Trabajo para listado'!$CD$155:$CD$1048576,0),MATCH((CUADRO!I$5&amp;$E221),'Hoja de Trabajo para listado'!$CD$151:$DC$151,0)),0)</f>
        <v>0</v>
      </c>
      <c r="J221" s="316">
        <f ca="1">+IFERROR(INDEX('Hoja de Trabajo para listado'!$A$155:$Z$1048576,MATCH($A221,'Hoja de Trabajo para listado'!$A$155:$A$1048576,0),MATCH((CUADRO!J$5&amp;$E221),'Hoja de Trabajo para listado'!$A$151:$Z$151,0)),0)+IFERROR(INDEX('Hoja de Trabajo para listado'!$AB$155:$BA$1048576,MATCH($A221,'Hoja de Trabajo para listado'!$AB$155:$AB$1048576,0),MATCH((CUADRO!J$5&amp;$E221),'Hoja de Trabajo para listado'!$AB$151:$BA$151,0)),0)+IFERROR(INDEX('Hoja de Trabajo para listado'!$BC$155:$CB$1048576,MATCH($A221,'Hoja de Trabajo para listado'!$BC$155:$BC$1048576,0),MATCH((CUADRO!J$5&amp;$E221),'Hoja de Trabajo para listado'!$BC$151:$CB$151,0)),0)+IFERROR(INDEX('Hoja de Trabajo para listado'!$DE$153:$DG$274,MATCH($A221,'Hoja de Trabajo para listado'!$DE$153:$DE$1048576,0),MATCH((CUADRO!J$5&amp;$E221),'Hoja de Trabajo para listado'!$DE$151:$DG$151,0)),0)+IFERROR(INDEX('Hoja de Trabajo para listado'!$CD$155:$DC$1048576,MATCH($A221,'Hoja de Trabajo para listado'!$CD$155:$CD$1048576,0),MATCH((CUADRO!J$5&amp;$E221),'Hoja de Trabajo para listado'!$CD$151:$DC$151,0)),0)</f>
        <v>0</v>
      </c>
      <c r="K221" s="316">
        <f ca="1">+IFERROR(INDEX('Hoja de Trabajo para listado'!$A$155:$Z$1048576,MATCH($A221,'Hoja de Trabajo para listado'!$A$155:$A$1048576,0),MATCH((CUADRO!K$5&amp;$E221),'Hoja de Trabajo para listado'!$A$151:$Z$151,0)),0)+IFERROR(INDEX('Hoja de Trabajo para listado'!$AB$155:$BA$1048576,MATCH($A221,'Hoja de Trabajo para listado'!$AB$155:$AB$1048576,0),MATCH((CUADRO!K$5&amp;$E221),'Hoja de Trabajo para listado'!$AB$151:$BA$151,0)),0)+IFERROR(INDEX('Hoja de Trabajo para listado'!$BC$155:$CB$1048576,MATCH($A221,'Hoja de Trabajo para listado'!$BC$155:$BC$1048576,0),MATCH((CUADRO!K$5&amp;$E221),'Hoja de Trabajo para listado'!$BC$151:$CB$151,0)),0)+IFERROR(INDEX('Hoja de Trabajo para listado'!$DE$153:$DG$274,MATCH($A221,'Hoja de Trabajo para listado'!$DE$153:$DE$1048576,0),MATCH((CUADRO!K$5&amp;$E221),'Hoja de Trabajo para listado'!$DE$151:$DG$151,0)),0)+IFERROR(INDEX('Hoja de Trabajo para listado'!$CD$155:$DC$1048576,MATCH($A221,'Hoja de Trabajo para listado'!$CD$155:$CD$1048576,0),MATCH((CUADRO!K$5&amp;$E221),'Hoja de Trabajo para listado'!$CD$151:$DC$151,0)),0)</f>
        <v>0</v>
      </c>
      <c r="L221" s="316">
        <f ca="1">+IFERROR(INDEX('Hoja de Trabajo para listado'!$A$155:$Z$1048576,MATCH($A221,'Hoja de Trabajo para listado'!$A$155:$A$1048576,0),MATCH((CUADRO!L$5&amp;$E221),'Hoja de Trabajo para listado'!$A$151:$Z$151,0)),0)+IFERROR(INDEX('Hoja de Trabajo para listado'!$AB$155:$BA$1048576,MATCH($A221,'Hoja de Trabajo para listado'!$AB$155:$AB$1048576,0),MATCH((CUADRO!L$5&amp;$E221),'Hoja de Trabajo para listado'!$AB$151:$BA$151,0)),0)+IFERROR(INDEX('Hoja de Trabajo para listado'!$BC$155:$CB$1048576,MATCH($A221,'Hoja de Trabajo para listado'!$BC$155:$BC$1048576,0),MATCH((CUADRO!L$5&amp;$E221),'Hoja de Trabajo para listado'!$BC$151:$CB$151,0)),0)+IFERROR(INDEX('Hoja de Trabajo para listado'!$DE$153:$DG$274,MATCH($A221,'Hoja de Trabajo para listado'!$DE$153:$DE$1048576,0),MATCH((CUADRO!L$5&amp;$E221),'Hoja de Trabajo para listado'!$DE$151:$DG$151,0)),0)+IFERROR(INDEX('Hoja de Trabajo para listado'!$CD$155:$DC$1048576,MATCH($A221,'Hoja de Trabajo para listado'!$CD$155:$CD$1048576,0),MATCH((CUADRO!L$5&amp;$E221),'Hoja de Trabajo para listado'!$CD$151:$DC$151,0)),0)</f>
        <v>0</v>
      </c>
      <c r="M221" s="316">
        <f ca="1">+IFERROR(INDEX('Hoja de Trabajo para listado'!$A$155:$Z$1048576,MATCH($A221,'Hoja de Trabajo para listado'!$A$155:$A$1048576,0),MATCH((CUADRO!M$5&amp;$E221),'Hoja de Trabajo para listado'!$A$151:$Z$151,0)),0)+IFERROR(INDEX('Hoja de Trabajo para listado'!$AB$155:$BA$1048576,MATCH($A221,'Hoja de Trabajo para listado'!$AB$155:$AB$1048576,0),MATCH((CUADRO!M$5&amp;$E221),'Hoja de Trabajo para listado'!$AB$151:$BA$151,0)),0)+IFERROR(INDEX('Hoja de Trabajo para listado'!$BC$155:$CB$1048576,MATCH($A221,'Hoja de Trabajo para listado'!$BC$155:$BC$1048576,0),MATCH((CUADRO!M$5&amp;$E221),'Hoja de Trabajo para listado'!$BC$151:$CB$151,0)),0)+IFERROR(INDEX('Hoja de Trabajo para listado'!$DE$153:$DG$274,MATCH($A221,'Hoja de Trabajo para listado'!$DE$153:$DE$1048576,0),MATCH((CUADRO!M$5&amp;$E221),'Hoja de Trabajo para listado'!$DE$151:$DG$151,0)),0)+IFERROR(INDEX('Hoja de Trabajo para listado'!$CD$155:$DC$1048576,MATCH($A221,'Hoja de Trabajo para listado'!$CD$155:$CD$1048576,0),MATCH((CUADRO!M$5&amp;$E221),'Hoja de Trabajo para listado'!$CD$151:$DC$151,0)),0)</f>
        <v>0</v>
      </c>
      <c r="N221" s="316">
        <f ca="1">+IFERROR(INDEX('Hoja de Trabajo para listado'!$A$155:$Z$1048576,MATCH($A221,'Hoja de Trabajo para listado'!$A$155:$A$1048576,0),MATCH((CUADRO!N$5&amp;$E221),'Hoja de Trabajo para listado'!$A$151:$Z$151,0)),0)+IFERROR(INDEX('Hoja de Trabajo para listado'!$AB$155:$BA$1048576,MATCH($A221,'Hoja de Trabajo para listado'!$AB$155:$AB$1048576,0),MATCH((CUADRO!N$5&amp;$E221),'Hoja de Trabajo para listado'!$AB$151:$BA$151,0)),0)+IFERROR(INDEX('Hoja de Trabajo para listado'!$BC$155:$CB$1048576,MATCH($A221,'Hoja de Trabajo para listado'!$BC$155:$BC$1048576,0),MATCH((CUADRO!N$5&amp;$E221),'Hoja de Trabajo para listado'!$BC$151:$CB$151,0)),0)+IFERROR(INDEX('Hoja de Trabajo para listado'!$DE$153:$DG$274,MATCH($A221,'Hoja de Trabajo para listado'!$DE$153:$DE$1048576,0),MATCH((CUADRO!N$5&amp;$E221),'Hoja de Trabajo para listado'!$DE$151:$DG$151,0)),0)+IFERROR(INDEX('Hoja de Trabajo para listado'!$CD$155:$DC$1048576,MATCH($A221,'Hoja de Trabajo para listado'!$CD$155:$CD$1048576,0),MATCH((CUADRO!N$5&amp;$E221),'Hoja de Trabajo para listado'!$CD$151:$DC$151,0)),0)</f>
        <v>0</v>
      </c>
      <c r="O221" s="316">
        <f ca="1">+IFERROR(INDEX('Hoja de Trabajo para listado'!$A$155:$Z$1048576,MATCH($A221,'Hoja de Trabajo para listado'!$A$155:$A$1048576,0),MATCH((CUADRO!O$5&amp;$E221),'Hoja de Trabajo para listado'!$A$151:$Z$151,0)),0)+IFERROR(INDEX('Hoja de Trabajo para listado'!$AB$155:$BA$1048576,MATCH($A221,'Hoja de Trabajo para listado'!$AB$155:$AB$1048576,0),MATCH((CUADRO!O$5&amp;$E221),'Hoja de Trabajo para listado'!$AB$151:$BA$151,0)),0)+IFERROR(INDEX('Hoja de Trabajo para listado'!$BC$155:$CB$1048576,MATCH($A221,'Hoja de Trabajo para listado'!$BC$155:$BC$1048576,0),MATCH((CUADRO!O$5&amp;$E221),'Hoja de Trabajo para listado'!$BC$151:$CB$151,0)),0)+IFERROR(INDEX('Hoja de Trabajo para listado'!$DE$153:$DG$274,MATCH($A221,'Hoja de Trabajo para listado'!$DE$153:$DE$1048576,0),MATCH((CUADRO!O$5&amp;$E221),'Hoja de Trabajo para listado'!$DE$151:$DG$151,0)),0)+IFERROR(INDEX('Hoja de Trabajo para listado'!$CD$155:$DC$1048576,MATCH($A221,'Hoja de Trabajo para listado'!$CD$155:$CD$1048576,0),MATCH((CUADRO!O$5&amp;$E221),'Hoja de Trabajo para listado'!$CD$151:$DC$151,0)),0)</f>
        <v>0</v>
      </c>
      <c r="P221" s="316">
        <f ca="1">+IFERROR(INDEX('Hoja de Trabajo para listado'!$A$155:$Z$1048576,MATCH($A221,'Hoja de Trabajo para listado'!$A$155:$A$1048576,0),MATCH((CUADRO!P$5&amp;$E221),'Hoja de Trabajo para listado'!$A$151:$Z$151,0)),0)+IFERROR(INDEX('Hoja de Trabajo para listado'!$AB$155:$BA$1048576,MATCH($A221,'Hoja de Trabajo para listado'!$AB$155:$AB$1048576,0),MATCH((CUADRO!P$5&amp;$E221),'Hoja de Trabajo para listado'!$AB$151:$BA$151,0)),0)+IFERROR(INDEX('Hoja de Trabajo para listado'!$BC$155:$CB$1048576,MATCH($A221,'Hoja de Trabajo para listado'!$BC$155:$BC$1048576,0),MATCH((CUADRO!P$5&amp;$E221),'Hoja de Trabajo para listado'!$BC$151:$CB$151,0)),0)+IFERROR(INDEX('Hoja de Trabajo para listado'!$DE$153:$DG$274,MATCH($A221,'Hoja de Trabajo para listado'!$DE$153:$DE$1048576,0),MATCH((CUADRO!P$5&amp;$E221),'Hoja de Trabajo para listado'!$DE$151:$DG$151,0)),0)+IFERROR(INDEX('Hoja de Trabajo para listado'!$CD$155:$DC$1048576,MATCH($A221,'Hoja de Trabajo para listado'!$CD$155:$CD$1048576,0),MATCH((CUADRO!P$5&amp;$E221),'Hoja de Trabajo para listado'!$CD$151:$DC$151,0)),0)</f>
        <v>0</v>
      </c>
      <c r="Q221" s="316">
        <f ca="1">+IFERROR(INDEX('Hoja de Trabajo para listado'!$A$155:$Z$1048576,MATCH($A221,'Hoja de Trabajo para listado'!$A$155:$A$1048576,0),MATCH((CUADRO!Q$5&amp;$E221),'Hoja de Trabajo para listado'!$A$151:$Z$151,0)),0)+IFERROR(INDEX('Hoja de Trabajo para listado'!$AB$155:$BA$1048576,MATCH($A221,'Hoja de Trabajo para listado'!$AB$155:$AB$1048576,0),MATCH((CUADRO!Q$5&amp;$E221),'Hoja de Trabajo para listado'!$AB$151:$BA$151,0)),0)+IFERROR(INDEX('Hoja de Trabajo para listado'!$BC$155:$CB$1048576,MATCH($A221,'Hoja de Trabajo para listado'!$BC$155:$BC$1048576,0),MATCH((CUADRO!Q$5&amp;$E221),'Hoja de Trabajo para listado'!$BC$151:$CB$151,0)),0)+IFERROR(INDEX('Hoja de Trabajo para listado'!$DE$153:$DG$274,MATCH($A221,'Hoja de Trabajo para listado'!$DE$153:$DE$1048576,0),MATCH((CUADRO!Q$5&amp;$E221),'Hoja de Trabajo para listado'!$DE$151:$DG$151,0)),0)+IFERROR(INDEX('Hoja de Trabajo para listado'!$CD$155:$DC$1048576,MATCH($A221,'Hoja de Trabajo para listado'!$CD$155:$CD$1048576,0),MATCH((CUADRO!Q$5&amp;$E221),'Hoja de Trabajo para listado'!$CD$151:$DC$151,0)),0)</f>
        <v>0</v>
      </c>
      <c r="R221" s="316">
        <f t="shared" ca="1" si="6"/>
        <v>0</v>
      </c>
      <c r="S221" s="344">
        <f ca="1">+R220+R221</f>
        <v>0</v>
      </c>
      <c r="T221" s="316">
        <f ca="1">+S221</f>
        <v>0</v>
      </c>
      <c r="U221" s="315">
        <f t="shared" si="7"/>
        <v>2</v>
      </c>
      <c r="V221" s="319" t="str">
        <f>+VLOOKUP(A221,bd_lista!$A$3:$E$593,5,FALSE)</f>
        <v>Gobiernos Autonomos Municipales</v>
      </c>
      <c r="W221" s="426"/>
    </row>
    <row r="222" spans="1:23" ht="15" hidden="1" customHeight="1">
      <c r="A222" s="325">
        <v>1217</v>
      </c>
      <c r="B222" s="427">
        <f>+A222</f>
        <v>1217</v>
      </c>
      <c r="C222" s="318" t="str">
        <f>+VLOOKUP(A222,bd_lista!$A$3:$C$593,3,FALSE)</f>
        <v>Gobierno Autónomo Municipal de Collana</v>
      </c>
      <c r="D222" s="429" t="str">
        <f>+C222</f>
        <v>Gobierno Autónomo Municipal de Collana</v>
      </c>
      <c r="E222" s="346" t="s">
        <v>1418</v>
      </c>
      <c r="F222" s="314">
        <f ca="1">+IFERROR(INDEX('Hoja de Trabajo para listado'!$A$155:$Z$1048576,MATCH($A222,'Hoja de Trabajo para listado'!$A$155:$A$1048576,0),MATCH((CUADRO!F$5&amp;$E222),'Hoja de Trabajo para listado'!$A$151:$Z$151,0)),0)+IFERROR(INDEX('Hoja de Trabajo para listado'!$AB$155:$BA$1048576,MATCH($A222,'Hoja de Trabajo para listado'!$AB$155:$AB$1048576,0),MATCH((CUADRO!F$5&amp;$E222),'Hoja de Trabajo para listado'!$AB$151:$BA$151,0)),0)+IFERROR(INDEX('Hoja de Trabajo para listado'!$BC$155:$CB$1048576,MATCH($A222,'Hoja de Trabajo para listado'!$BC$155:$BC$1048576,0),MATCH((CUADRO!F$5&amp;$E222),'Hoja de Trabajo para listado'!$BC$151:$CB$151,0)),0)+IFERROR(INDEX('Hoja de Trabajo para listado'!$DE$153:$DG$274,MATCH($A222,'Hoja de Trabajo para listado'!$DE$153:$DE$1048576,0),MATCH((CUADRO!F$5&amp;$E222),'Hoja de Trabajo para listado'!$DE$151:$DG$151,0)),0)+IFERROR(INDEX('Hoja de Trabajo para listado'!$CD$155:$DC$1048576,MATCH($A222,'Hoja de Trabajo para listado'!$CD$155:$CD$1048576,0),MATCH((CUADRO!F$5&amp;$E222),'Hoja de Trabajo para listado'!$CD$151:$DC$151,0)),0)</f>
        <v>0</v>
      </c>
      <c r="G222" s="314">
        <f ca="1">+IFERROR(INDEX('Hoja de Trabajo para listado'!$A$155:$Z$1048576,MATCH($A222,'Hoja de Trabajo para listado'!$A$155:$A$1048576,0),MATCH((CUADRO!G$5&amp;$E222),'Hoja de Trabajo para listado'!$A$151:$Z$151,0)),0)+IFERROR(INDEX('Hoja de Trabajo para listado'!$AB$155:$BA$1048576,MATCH($A222,'Hoja de Trabajo para listado'!$AB$155:$AB$1048576,0),MATCH((CUADRO!G$5&amp;$E222),'Hoja de Trabajo para listado'!$AB$151:$BA$151,0)),0)+IFERROR(INDEX('Hoja de Trabajo para listado'!$BC$155:$CB$1048576,MATCH($A222,'Hoja de Trabajo para listado'!$BC$155:$BC$1048576,0),MATCH((CUADRO!G$5&amp;$E222),'Hoja de Trabajo para listado'!$BC$151:$CB$151,0)),0)+IFERROR(INDEX('Hoja de Trabajo para listado'!$DE$153:$DG$274,MATCH($A222,'Hoja de Trabajo para listado'!$DE$153:$DE$1048576,0),MATCH((CUADRO!G$5&amp;$E222),'Hoja de Trabajo para listado'!$DE$151:$DG$151,0)),0)+IFERROR(INDEX('Hoja de Trabajo para listado'!$CD$155:$DC$1048576,MATCH($A222,'Hoja de Trabajo para listado'!$CD$155:$CD$1048576,0),MATCH((CUADRO!G$5&amp;$E222),'Hoja de Trabajo para listado'!$CD$151:$DC$151,0)),0)</f>
        <v>0</v>
      </c>
      <c r="H222" s="314">
        <f ca="1">+IFERROR(INDEX('Hoja de Trabajo para listado'!$A$155:$Z$1048576,MATCH($A222,'Hoja de Trabajo para listado'!$A$155:$A$1048576,0),MATCH((CUADRO!H$5&amp;$E222),'Hoja de Trabajo para listado'!$A$151:$Z$151,0)),0)+IFERROR(INDEX('Hoja de Trabajo para listado'!$AB$155:$BA$1048576,MATCH($A222,'Hoja de Trabajo para listado'!$AB$155:$AB$1048576,0),MATCH((CUADRO!H$5&amp;$E222),'Hoja de Trabajo para listado'!$AB$151:$BA$151,0)),0)+IFERROR(INDEX('Hoja de Trabajo para listado'!$BC$155:$CB$1048576,MATCH($A222,'Hoja de Trabajo para listado'!$BC$155:$BC$1048576,0),MATCH((CUADRO!H$5&amp;$E222),'Hoja de Trabajo para listado'!$BC$151:$CB$151,0)),0)+IFERROR(INDEX('Hoja de Trabajo para listado'!$DE$153:$DG$274,MATCH($A222,'Hoja de Trabajo para listado'!$DE$153:$DE$1048576,0),MATCH((CUADRO!H$5&amp;$E222),'Hoja de Trabajo para listado'!$DE$151:$DG$151,0)),0)+IFERROR(INDEX('Hoja de Trabajo para listado'!$CD$155:$DC$1048576,MATCH($A222,'Hoja de Trabajo para listado'!$CD$155:$CD$1048576,0),MATCH((CUADRO!H$5&amp;$E222),'Hoja de Trabajo para listado'!$CD$151:$DC$151,0)),0)</f>
        <v>0</v>
      </c>
      <c r="I222" s="314">
        <f ca="1">+IFERROR(INDEX('Hoja de Trabajo para listado'!$A$155:$Z$1048576,MATCH($A222,'Hoja de Trabajo para listado'!$A$155:$A$1048576,0),MATCH((CUADRO!I$5&amp;$E222),'Hoja de Trabajo para listado'!$A$151:$Z$151,0)),0)+IFERROR(INDEX('Hoja de Trabajo para listado'!$AB$155:$BA$1048576,MATCH($A222,'Hoja de Trabajo para listado'!$AB$155:$AB$1048576,0),MATCH((CUADRO!I$5&amp;$E222),'Hoja de Trabajo para listado'!$AB$151:$BA$151,0)),0)+IFERROR(INDEX('Hoja de Trabajo para listado'!$BC$155:$CB$1048576,MATCH($A222,'Hoja de Trabajo para listado'!$BC$155:$BC$1048576,0),MATCH((CUADRO!I$5&amp;$E222),'Hoja de Trabajo para listado'!$BC$151:$CB$151,0)),0)+IFERROR(INDEX('Hoja de Trabajo para listado'!$DE$153:$DG$274,MATCH($A222,'Hoja de Trabajo para listado'!$DE$153:$DE$1048576,0),MATCH((CUADRO!I$5&amp;$E222),'Hoja de Trabajo para listado'!$DE$151:$DG$151,0)),0)+IFERROR(INDEX('Hoja de Trabajo para listado'!$CD$155:$DC$1048576,MATCH($A222,'Hoja de Trabajo para listado'!$CD$155:$CD$1048576,0),MATCH((CUADRO!I$5&amp;$E222),'Hoja de Trabajo para listado'!$CD$151:$DC$151,0)),0)</f>
        <v>0</v>
      </c>
      <c r="J222" s="314">
        <f ca="1">+IFERROR(INDEX('Hoja de Trabajo para listado'!$A$155:$Z$1048576,MATCH($A222,'Hoja de Trabajo para listado'!$A$155:$A$1048576,0),MATCH((CUADRO!J$5&amp;$E222),'Hoja de Trabajo para listado'!$A$151:$Z$151,0)),0)+IFERROR(INDEX('Hoja de Trabajo para listado'!$AB$155:$BA$1048576,MATCH($A222,'Hoja de Trabajo para listado'!$AB$155:$AB$1048576,0),MATCH((CUADRO!J$5&amp;$E222),'Hoja de Trabajo para listado'!$AB$151:$BA$151,0)),0)+IFERROR(INDEX('Hoja de Trabajo para listado'!$BC$155:$CB$1048576,MATCH($A222,'Hoja de Trabajo para listado'!$BC$155:$BC$1048576,0),MATCH((CUADRO!J$5&amp;$E222),'Hoja de Trabajo para listado'!$BC$151:$CB$151,0)),0)+IFERROR(INDEX('Hoja de Trabajo para listado'!$DE$153:$DG$274,MATCH($A222,'Hoja de Trabajo para listado'!$DE$153:$DE$1048576,0),MATCH((CUADRO!J$5&amp;$E222),'Hoja de Trabajo para listado'!$DE$151:$DG$151,0)),0)+IFERROR(INDEX('Hoja de Trabajo para listado'!$CD$155:$DC$1048576,MATCH($A222,'Hoja de Trabajo para listado'!$CD$155:$CD$1048576,0),MATCH((CUADRO!J$5&amp;$E222),'Hoja de Trabajo para listado'!$CD$151:$DC$151,0)),0)</f>
        <v>0</v>
      </c>
      <c r="K222" s="314">
        <f ca="1">+IFERROR(INDEX('Hoja de Trabajo para listado'!$A$155:$Z$1048576,MATCH($A222,'Hoja de Trabajo para listado'!$A$155:$A$1048576,0),MATCH((CUADRO!K$5&amp;$E222),'Hoja de Trabajo para listado'!$A$151:$Z$151,0)),0)+IFERROR(INDEX('Hoja de Trabajo para listado'!$AB$155:$BA$1048576,MATCH($A222,'Hoja de Trabajo para listado'!$AB$155:$AB$1048576,0),MATCH((CUADRO!K$5&amp;$E222),'Hoja de Trabajo para listado'!$AB$151:$BA$151,0)),0)+IFERROR(INDEX('Hoja de Trabajo para listado'!$BC$155:$CB$1048576,MATCH($A222,'Hoja de Trabajo para listado'!$BC$155:$BC$1048576,0),MATCH((CUADRO!K$5&amp;$E222),'Hoja de Trabajo para listado'!$BC$151:$CB$151,0)),0)+IFERROR(INDEX('Hoja de Trabajo para listado'!$DE$153:$DG$274,MATCH($A222,'Hoja de Trabajo para listado'!$DE$153:$DE$1048576,0),MATCH((CUADRO!K$5&amp;$E222),'Hoja de Trabajo para listado'!$DE$151:$DG$151,0)),0)+IFERROR(INDEX('Hoja de Trabajo para listado'!$CD$155:$DC$1048576,MATCH($A222,'Hoja de Trabajo para listado'!$CD$155:$CD$1048576,0),MATCH((CUADRO!K$5&amp;$E222),'Hoja de Trabajo para listado'!$CD$151:$DC$151,0)),0)</f>
        <v>0</v>
      </c>
      <c r="L222" s="314">
        <f ca="1">+IFERROR(INDEX('Hoja de Trabajo para listado'!$A$155:$Z$1048576,MATCH($A222,'Hoja de Trabajo para listado'!$A$155:$A$1048576,0),MATCH((CUADRO!L$5&amp;$E222),'Hoja de Trabajo para listado'!$A$151:$Z$151,0)),0)+IFERROR(INDEX('Hoja de Trabajo para listado'!$AB$155:$BA$1048576,MATCH($A222,'Hoja de Trabajo para listado'!$AB$155:$AB$1048576,0),MATCH((CUADRO!L$5&amp;$E222),'Hoja de Trabajo para listado'!$AB$151:$BA$151,0)),0)+IFERROR(INDEX('Hoja de Trabajo para listado'!$BC$155:$CB$1048576,MATCH($A222,'Hoja de Trabajo para listado'!$BC$155:$BC$1048576,0),MATCH((CUADRO!L$5&amp;$E222),'Hoja de Trabajo para listado'!$BC$151:$CB$151,0)),0)+IFERROR(INDEX('Hoja de Trabajo para listado'!$DE$153:$DG$274,MATCH($A222,'Hoja de Trabajo para listado'!$DE$153:$DE$1048576,0),MATCH((CUADRO!L$5&amp;$E222),'Hoja de Trabajo para listado'!$DE$151:$DG$151,0)),0)+IFERROR(INDEX('Hoja de Trabajo para listado'!$CD$155:$DC$1048576,MATCH($A222,'Hoja de Trabajo para listado'!$CD$155:$CD$1048576,0),MATCH((CUADRO!L$5&amp;$E222),'Hoja de Trabajo para listado'!$CD$151:$DC$151,0)),0)</f>
        <v>0</v>
      </c>
      <c r="M222" s="314">
        <f ca="1">+IFERROR(INDEX('Hoja de Trabajo para listado'!$A$155:$Z$1048576,MATCH($A222,'Hoja de Trabajo para listado'!$A$155:$A$1048576,0),MATCH((CUADRO!M$5&amp;$E222),'Hoja de Trabajo para listado'!$A$151:$Z$151,0)),0)+IFERROR(INDEX('Hoja de Trabajo para listado'!$AB$155:$BA$1048576,MATCH($A222,'Hoja de Trabajo para listado'!$AB$155:$AB$1048576,0),MATCH((CUADRO!M$5&amp;$E222),'Hoja de Trabajo para listado'!$AB$151:$BA$151,0)),0)+IFERROR(INDEX('Hoja de Trabajo para listado'!$BC$155:$CB$1048576,MATCH($A222,'Hoja de Trabajo para listado'!$BC$155:$BC$1048576,0),MATCH((CUADRO!M$5&amp;$E222),'Hoja de Trabajo para listado'!$BC$151:$CB$151,0)),0)+IFERROR(INDEX('Hoja de Trabajo para listado'!$DE$153:$DG$274,MATCH($A222,'Hoja de Trabajo para listado'!$DE$153:$DE$1048576,0),MATCH((CUADRO!M$5&amp;$E222),'Hoja de Trabajo para listado'!$DE$151:$DG$151,0)),0)+IFERROR(INDEX('Hoja de Trabajo para listado'!$CD$155:$DC$1048576,MATCH($A222,'Hoja de Trabajo para listado'!$CD$155:$CD$1048576,0),MATCH((CUADRO!M$5&amp;$E222),'Hoja de Trabajo para listado'!$CD$151:$DC$151,0)),0)</f>
        <v>0</v>
      </c>
      <c r="N222" s="314">
        <f ca="1">+IFERROR(INDEX('Hoja de Trabajo para listado'!$A$155:$Z$1048576,MATCH($A222,'Hoja de Trabajo para listado'!$A$155:$A$1048576,0),MATCH((CUADRO!N$5&amp;$E222),'Hoja de Trabajo para listado'!$A$151:$Z$151,0)),0)+IFERROR(INDEX('Hoja de Trabajo para listado'!$AB$155:$BA$1048576,MATCH($A222,'Hoja de Trabajo para listado'!$AB$155:$AB$1048576,0),MATCH((CUADRO!N$5&amp;$E222),'Hoja de Trabajo para listado'!$AB$151:$BA$151,0)),0)+IFERROR(INDEX('Hoja de Trabajo para listado'!$BC$155:$CB$1048576,MATCH($A222,'Hoja de Trabajo para listado'!$BC$155:$BC$1048576,0),MATCH((CUADRO!N$5&amp;$E222),'Hoja de Trabajo para listado'!$BC$151:$CB$151,0)),0)+IFERROR(INDEX('Hoja de Trabajo para listado'!$DE$153:$DG$274,MATCH($A222,'Hoja de Trabajo para listado'!$DE$153:$DE$1048576,0),MATCH((CUADRO!N$5&amp;$E222),'Hoja de Trabajo para listado'!$DE$151:$DG$151,0)),0)+IFERROR(INDEX('Hoja de Trabajo para listado'!$CD$155:$DC$1048576,MATCH($A222,'Hoja de Trabajo para listado'!$CD$155:$CD$1048576,0),MATCH((CUADRO!N$5&amp;$E222),'Hoja de Trabajo para listado'!$CD$151:$DC$151,0)),0)</f>
        <v>0</v>
      </c>
      <c r="O222" s="314">
        <f ca="1">+IFERROR(INDEX('Hoja de Trabajo para listado'!$A$155:$Z$1048576,MATCH($A222,'Hoja de Trabajo para listado'!$A$155:$A$1048576,0),MATCH((CUADRO!O$5&amp;$E222),'Hoja de Trabajo para listado'!$A$151:$Z$151,0)),0)+IFERROR(INDEX('Hoja de Trabajo para listado'!$AB$155:$BA$1048576,MATCH($A222,'Hoja de Trabajo para listado'!$AB$155:$AB$1048576,0),MATCH((CUADRO!O$5&amp;$E222),'Hoja de Trabajo para listado'!$AB$151:$BA$151,0)),0)+IFERROR(INDEX('Hoja de Trabajo para listado'!$BC$155:$CB$1048576,MATCH($A222,'Hoja de Trabajo para listado'!$BC$155:$BC$1048576,0),MATCH((CUADRO!O$5&amp;$E222),'Hoja de Trabajo para listado'!$BC$151:$CB$151,0)),0)+IFERROR(INDEX('Hoja de Trabajo para listado'!$DE$153:$DG$274,MATCH($A222,'Hoja de Trabajo para listado'!$DE$153:$DE$1048576,0),MATCH((CUADRO!O$5&amp;$E222),'Hoja de Trabajo para listado'!$DE$151:$DG$151,0)),0)+IFERROR(INDEX('Hoja de Trabajo para listado'!$CD$155:$DC$1048576,MATCH($A222,'Hoja de Trabajo para listado'!$CD$155:$CD$1048576,0),MATCH((CUADRO!O$5&amp;$E222),'Hoja de Trabajo para listado'!$CD$151:$DC$151,0)),0)</f>
        <v>0</v>
      </c>
      <c r="P222" s="314">
        <f ca="1">+IFERROR(INDEX('Hoja de Trabajo para listado'!$A$155:$Z$1048576,MATCH($A222,'Hoja de Trabajo para listado'!$A$155:$A$1048576,0),MATCH((CUADRO!P$5&amp;$E222),'Hoja de Trabajo para listado'!$A$151:$Z$151,0)),0)+IFERROR(INDEX('Hoja de Trabajo para listado'!$AB$155:$BA$1048576,MATCH($A222,'Hoja de Trabajo para listado'!$AB$155:$AB$1048576,0),MATCH((CUADRO!P$5&amp;$E222),'Hoja de Trabajo para listado'!$AB$151:$BA$151,0)),0)+IFERROR(INDEX('Hoja de Trabajo para listado'!$BC$155:$CB$1048576,MATCH($A222,'Hoja de Trabajo para listado'!$BC$155:$BC$1048576,0),MATCH((CUADRO!P$5&amp;$E222),'Hoja de Trabajo para listado'!$BC$151:$CB$151,0)),0)+IFERROR(INDEX('Hoja de Trabajo para listado'!$DE$153:$DG$274,MATCH($A222,'Hoja de Trabajo para listado'!$DE$153:$DE$1048576,0),MATCH((CUADRO!P$5&amp;$E222),'Hoja de Trabajo para listado'!$DE$151:$DG$151,0)),0)+IFERROR(INDEX('Hoja de Trabajo para listado'!$CD$155:$DC$1048576,MATCH($A222,'Hoja de Trabajo para listado'!$CD$155:$CD$1048576,0),MATCH((CUADRO!P$5&amp;$E222),'Hoja de Trabajo para listado'!$CD$151:$DC$151,0)),0)</f>
        <v>0</v>
      </c>
      <c r="Q222" s="314">
        <f ca="1">+IFERROR(INDEX('Hoja de Trabajo para listado'!$A$155:$Z$1048576,MATCH($A222,'Hoja de Trabajo para listado'!$A$155:$A$1048576,0),MATCH((CUADRO!Q$5&amp;$E222),'Hoja de Trabajo para listado'!$A$151:$Z$151,0)),0)+IFERROR(INDEX('Hoja de Trabajo para listado'!$AB$155:$BA$1048576,MATCH($A222,'Hoja de Trabajo para listado'!$AB$155:$AB$1048576,0),MATCH((CUADRO!Q$5&amp;$E222),'Hoja de Trabajo para listado'!$AB$151:$BA$151,0)),0)+IFERROR(INDEX('Hoja de Trabajo para listado'!$BC$155:$CB$1048576,MATCH($A222,'Hoja de Trabajo para listado'!$BC$155:$BC$1048576,0),MATCH((CUADRO!Q$5&amp;$E222),'Hoja de Trabajo para listado'!$BC$151:$CB$151,0)),0)+IFERROR(INDEX('Hoja de Trabajo para listado'!$DE$153:$DG$274,MATCH($A222,'Hoja de Trabajo para listado'!$DE$153:$DE$1048576,0),MATCH((CUADRO!Q$5&amp;$E222),'Hoja de Trabajo para listado'!$DE$151:$DG$151,0)),0)+IFERROR(INDEX('Hoja de Trabajo para listado'!$CD$155:$DC$1048576,MATCH($A222,'Hoja de Trabajo para listado'!$CD$155:$CD$1048576,0),MATCH((CUADRO!Q$5&amp;$E222),'Hoja de Trabajo para listado'!$CD$151:$DC$151,0)),0)</f>
        <v>0</v>
      </c>
      <c r="R222" s="314">
        <f t="shared" ca="1" si="6"/>
        <v>0</v>
      </c>
      <c r="S222" s="345"/>
      <c r="T222" s="314">
        <f ca="1">+T223</f>
        <v>0</v>
      </c>
      <c r="U222" s="313">
        <f t="shared" si="7"/>
        <v>1</v>
      </c>
      <c r="V222" s="319" t="str">
        <f>+VLOOKUP(A222,bd_lista!$A$3:$E$593,5,FALSE)</f>
        <v>Gobiernos Autonomos Municipales</v>
      </c>
      <c r="W222" s="425" t="str">
        <f>+V222</f>
        <v>Gobiernos Autonomos Municipales</v>
      </c>
    </row>
    <row r="223" spans="1:23" ht="15" hidden="1" customHeight="1">
      <c r="A223" s="323">
        <v>1217</v>
      </c>
      <c r="B223" s="428"/>
      <c r="C223" s="319" t="str">
        <f>+VLOOKUP(A223,bd_lista!$A$3:$C$593,3,FALSE)</f>
        <v>Gobierno Autónomo Municipal de Collana</v>
      </c>
      <c r="D223" s="430"/>
      <c r="E223" s="347" t="s">
        <v>1419</v>
      </c>
      <c r="F223" s="316">
        <f ca="1">+IFERROR(INDEX('Hoja de Trabajo para listado'!$A$155:$Z$1048576,MATCH($A223,'Hoja de Trabajo para listado'!$A$155:$A$1048576,0),MATCH((CUADRO!F$5&amp;$E223),'Hoja de Trabajo para listado'!$A$151:$Z$151,0)),0)+IFERROR(INDEX('Hoja de Trabajo para listado'!$AB$155:$BA$1048576,MATCH($A223,'Hoja de Trabajo para listado'!$AB$155:$AB$1048576,0),MATCH((CUADRO!F$5&amp;$E223),'Hoja de Trabajo para listado'!$AB$151:$BA$151,0)),0)+IFERROR(INDEX('Hoja de Trabajo para listado'!$BC$155:$CB$1048576,MATCH($A223,'Hoja de Trabajo para listado'!$BC$155:$BC$1048576,0),MATCH((CUADRO!F$5&amp;$E223),'Hoja de Trabajo para listado'!$BC$151:$CB$151,0)),0)+IFERROR(INDEX('Hoja de Trabajo para listado'!$DE$153:$DG$274,MATCH($A223,'Hoja de Trabajo para listado'!$DE$153:$DE$1048576,0),MATCH((CUADRO!F$5&amp;$E223),'Hoja de Trabajo para listado'!$DE$151:$DG$151,0)),0)+IFERROR(INDEX('Hoja de Trabajo para listado'!$CD$155:$DC$1048576,MATCH($A223,'Hoja de Trabajo para listado'!$CD$155:$CD$1048576,0),MATCH((CUADRO!F$5&amp;$E223),'Hoja de Trabajo para listado'!$CD$151:$DC$151,0)),0)</f>
        <v>0</v>
      </c>
      <c r="G223" s="316">
        <f ca="1">+IFERROR(INDEX('Hoja de Trabajo para listado'!$A$155:$Z$1048576,MATCH($A223,'Hoja de Trabajo para listado'!$A$155:$A$1048576,0),MATCH((CUADRO!G$5&amp;$E223),'Hoja de Trabajo para listado'!$A$151:$Z$151,0)),0)+IFERROR(INDEX('Hoja de Trabajo para listado'!$AB$155:$BA$1048576,MATCH($A223,'Hoja de Trabajo para listado'!$AB$155:$AB$1048576,0),MATCH((CUADRO!G$5&amp;$E223),'Hoja de Trabajo para listado'!$AB$151:$BA$151,0)),0)+IFERROR(INDEX('Hoja de Trabajo para listado'!$BC$155:$CB$1048576,MATCH($A223,'Hoja de Trabajo para listado'!$BC$155:$BC$1048576,0),MATCH((CUADRO!G$5&amp;$E223),'Hoja de Trabajo para listado'!$BC$151:$CB$151,0)),0)+IFERROR(INDEX('Hoja de Trabajo para listado'!$DE$153:$DG$274,MATCH($A223,'Hoja de Trabajo para listado'!$DE$153:$DE$1048576,0),MATCH((CUADRO!G$5&amp;$E223),'Hoja de Trabajo para listado'!$DE$151:$DG$151,0)),0)+IFERROR(INDEX('Hoja de Trabajo para listado'!$CD$155:$DC$1048576,MATCH($A223,'Hoja de Trabajo para listado'!$CD$155:$CD$1048576,0),MATCH((CUADRO!G$5&amp;$E223),'Hoja de Trabajo para listado'!$CD$151:$DC$151,0)),0)</f>
        <v>0</v>
      </c>
      <c r="H223" s="316">
        <f ca="1">+IFERROR(INDEX('Hoja de Trabajo para listado'!$A$155:$Z$1048576,MATCH($A223,'Hoja de Trabajo para listado'!$A$155:$A$1048576,0),MATCH((CUADRO!H$5&amp;$E223),'Hoja de Trabajo para listado'!$A$151:$Z$151,0)),0)+IFERROR(INDEX('Hoja de Trabajo para listado'!$AB$155:$BA$1048576,MATCH($A223,'Hoja de Trabajo para listado'!$AB$155:$AB$1048576,0),MATCH((CUADRO!H$5&amp;$E223),'Hoja de Trabajo para listado'!$AB$151:$BA$151,0)),0)+IFERROR(INDEX('Hoja de Trabajo para listado'!$BC$155:$CB$1048576,MATCH($A223,'Hoja de Trabajo para listado'!$BC$155:$BC$1048576,0),MATCH((CUADRO!H$5&amp;$E223),'Hoja de Trabajo para listado'!$BC$151:$CB$151,0)),0)+IFERROR(INDEX('Hoja de Trabajo para listado'!$DE$153:$DG$274,MATCH($A223,'Hoja de Trabajo para listado'!$DE$153:$DE$1048576,0),MATCH((CUADRO!H$5&amp;$E223),'Hoja de Trabajo para listado'!$DE$151:$DG$151,0)),0)+IFERROR(INDEX('Hoja de Trabajo para listado'!$CD$155:$DC$1048576,MATCH($A223,'Hoja de Trabajo para listado'!$CD$155:$CD$1048576,0),MATCH((CUADRO!H$5&amp;$E223),'Hoja de Trabajo para listado'!$CD$151:$DC$151,0)),0)</f>
        <v>0</v>
      </c>
      <c r="I223" s="316">
        <f ca="1">+IFERROR(INDEX('Hoja de Trabajo para listado'!$A$155:$Z$1048576,MATCH($A223,'Hoja de Trabajo para listado'!$A$155:$A$1048576,0),MATCH((CUADRO!I$5&amp;$E223),'Hoja de Trabajo para listado'!$A$151:$Z$151,0)),0)+IFERROR(INDEX('Hoja de Trabajo para listado'!$AB$155:$BA$1048576,MATCH($A223,'Hoja de Trabajo para listado'!$AB$155:$AB$1048576,0),MATCH((CUADRO!I$5&amp;$E223),'Hoja de Trabajo para listado'!$AB$151:$BA$151,0)),0)+IFERROR(INDEX('Hoja de Trabajo para listado'!$BC$155:$CB$1048576,MATCH($A223,'Hoja de Trabajo para listado'!$BC$155:$BC$1048576,0),MATCH((CUADRO!I$5&amp;$E223),'Hoja de Trabajo para listado'!$BC$151:$CB$151,0)),0)+IFERROR(INDEX('Hoja de Trabajo para listado'!$DE$153:$DG$274,MATCH($A223,'Hoja de Trabajo para listado'!$DE$153:$DE$1048576,0),MATCH((CUADRO!I$5&amp;$E223),'Hoja de Trabajo para listado'!$DE$151:$DG$151,0)),0)+IFERROR(INDEX('Hoja de Trabajo para listado'!$CD$155:$DC$1048576,MATCH($A223,'Hoja de Trabajo para listado'!$CD$155:$CD$1048576,0),MATCH((CUADRO!I$5&amp;$E223),'Hoja de Trabajo para listado'!$CD$151:$DC$151,0)),0)</f>
        <v>0</v>
      </c>
      <c r="J223" s="316">
        <f ca="1">+IFERROR(INDEX('Hoja de Trabajo para listado'!$A$155:$Z$1048576,MATCH($A223,'Hoja de Trabajo para listado'!$A$155:$A$1048576,0),MATCH((CUADRO!J$5&amp;$E223),'Hoja de Trabajo para listado'!$A$151:$Z$151,0)),0)+IFERROR(INDEX('Hoja de Trabajo para listado'!$AB$155:$BA$1048576,MATCH($A223,'Hoja de Trabajo para listado'!$AB$155:$AB$1048576,0),MATCH((CUADRO!J$5&amp;$E223),'Hoja de Trabajo para listado'!$AB$151:$BA$151,0)),0)+IFERROR(INDEX('Hoja de Trabajo para listado'!$BC$155:$CB$1048576,MATCH($A223,'Hoja de Trabajo para listado'!$BC$155:$BC$1048576,0),MATCH((CUADRO!J$5&amp;$E223),'Hoja de Trabajo para listado'!$BC$151:$CB$151,0)),0)+IFERROR(INDEX('Hoja de Trabajo para listado'!$DE$153:$DG$274,MATCH($A223,'Hoja de Trabajo para listado'!$DE$153:$DE$1048576,0),MATCH((CUADRO!J$5&amp;$E223),'Hoja de Trabajo para listado'!$DE$151:$DG$151,0)),0)+IFERROR(INDEX('Hoja de Trabajo para listado'!$CD$155:$DC$1048576,MATCH($A223,'Hoja de Trabajo para listado'!$CD$155:$CD$1048576,0),MATCH((CUADRO!J$5&amp;$E223),'Hoja de Trabajo para listado'!$CD$151:$DC$151,0)),0)</f>
        <v>0</v>
      </c>
      <c r="K223" s="316">
        <f ca="1">+IFERROR(INDEX('Hoja de Trabajo para listado'!$A$155:$Z$1048576,MATCH($A223,'Hoja de Trabajo para listado'!$A$155:$A$1048576,0),MATCH((CUADRO!K$5&amp;$E223),'Hoja de Trabajo para listado'!$A$151:$Z$151,0)),0)+IFERROR(INDEX('Hoja de Trabajo para listado'!$AB$155:$BA$1048576,MATCH($A223,'Hoja de Trabajo para listado'!$AB$155:$AB$1048576,0),MATCH((CUADRO!K$5&amp;$E223),'Hoja de Trabajo para listado'!$AB$151:$BA$151,0)),0)+IFERROR(INDEX('Hoja de Trabajo para listado'!$BC$155:$CB$1048576,MATCH($A223,'Hoja de Trabajo para listado'!$BC$155:$BC$1048576,0),MATCH((CUADRO!K$5&amp;$E223),'Hoja de Trabajo para listado'!$BC$151:$CB$151,0)),0)+IFERROR(INDEX('Hoja de Trabajo para listado'!$DE$153:$DG$274,MATCH($A223,'Hoja de Trabajo para listado'!$DE$153:$DE$1048576,0),MATCH((CUADRO!K$5&amp;$E223),'Hoja de Trabajo para listado'!$DE$151:$DG$151,0)),0)+IFERROR(INDEX('Hoja de Trabajo para listado'!$CD$155:$DC$1048576,MATCH($A223,'Hoja de Trabajo para listado'!$CD$155:$CD$1048576,0),MATCH((CUADRO!K$5&amp;$E223),'Hoja de Trabajo para listado'!$CD$151:$DC$151,0)),0)</f>
        <v>0</v>
      </c>
      <c r="L223" s="316">
        <f ca="1">+IFERROR(INDEX('Hoja de Trabajo para listado'!$A$155:$Z$1048576,MATCH($A223,'Hoja de Trabajo para listado'!$A$155:$A$1048576,0),MATCH((CUADRO!L$5&amp;$E223),'Hoja de Trabajo para listado'!$A$151:$Z$151,0)),0)+IFERROR(INDEX('Hoja de Trabajo para listado'!$AB$155:$BA$1048576,MATCH($A223,'Hoja de Trabajo para listado'!$AB$155:$AB$1048576,0),MATCH((CUADRO!L$5&amp;$E223),'Hoja de Trabajo para listado'!$AB$151:$BA$151,0)),0)+IFERROR(INDEX('Hoja de Trabajo para listado'!$BC$155:$CB$1048576,MATCH($A223,'Hoja de Trabajo para listado'!$BC$155:$BC$1048576,0),MATCH((CUADRO!L$5&amp;$E223),'Hoja de Trabajo para listado'!$BC$151:$CB$151,0)),0)+IFERROR(INDEX('Hoja de Trabajo para listado'!$DE$153:$DG$274,MATCH($A223,'Hoja de Trabajo para listado'!$DE$153:$DE$1048576,0),MATCH((CUADRO!L$5&amp;$E223),'Hoja de Trabajo para listado'!$DE$151:$DG$151,0)),0)+IFERROR(INDEX('Hoja de Trabajo para listado'!$CD$155:$DC$1048576,MATCH($A223,'Hoja de Trabajo para listado'!$CD$155:$CD$1048576,0),MATCH((CUADRO!L$5&amp;$E223),'Hoja de Trabajo para listado'!$CD$151:$DC$151,0)),0)</f>
        <v>0</v>
      </c>
      <c r="M223" s="316">
        <f ca="1">+IFERROR(INDEX('Hoja de Trabajo para listado'!$A$155:$Z$1048576,MATCH($A223,'Hoja de Trabajo para listado'!$A$155:$A$1048576,0),MATCH((CUADRO!M$5&amp;$E223),'Hoja de Trabajo para listado'!$A$151:$Z$151,0)),0)+IFERROR(INDEX('Hoja de Trabajo para listado'!$AB$155:$BA$1048576,MATCH($A223,'Hoja de Trabajo para listado'!$AB$155:$AB$1048576,0),MATCH((CUADRO!M$5&amp;$E223),'Hoja de Trabajo para listado'!$AB$151:$BA$151,0)),0)+IFERROR(INDEX('Hoja de Trabajo para listado'!$BC$155:$CB$1048576,MATCH($A223,'Hoja de Trabajo para listado'!$BC$155:$BC$1048576,0),MATCH((CUADRO!M$5&amp;$E223),'Hoja de Trabajo para listado'!$BC$151:$CB$151,0)),0)+IFERROR(INDEX('Hoja de Trabajo para listado'!$DE$153:$DG$274,MATCH($A223,'Hoja de Trabajo para listado'!$DE$153:$DE$1048576,0),MATCH((CUADRO!M$5&amp;$E223),'Hoja de Trabajo para listado'!$DE$151:$DG$151,0)),0)+IFERROR(INDEX('Hoja de Trabajo para listado'!$CD$155:$DC$1048576,MATCH($A223,'Hoja de Trabajo para listado'!$CD$155:$CD$1048576,0),MATCH((CUADRO!M$5&amp;$E223),'Hoja de Trabajo para listado'!$CD$151:$DC$151,0)),0)</f>
        <v>0</v>
      </c>
      <c r="N223" s="316">
        <f ca="1">+IFERROR(INDEX('Hoja de Trabajo para listado'!$A$155:$Z$1048576,MATCH($A223,'Hoja de Trabajo para listado'!$A$155:$A$1048576,0),MATCH((CUADRO!N$5&amp;$E223),'Hoja de Trabajo para listado'!$A$151:$Z$151,0)),0)+IFERROR(INDEX('Hoja de Trabajo para listado'!$AB$155:$BA$1048576,MATCH($A223,'Hoja de Trabajo para listado'!$AB$155:$AB$1048576,0),MATCH((CUADRO!N$5&amp;$E223),'Hoja de Trabajo para listado'!$AB$151:$BA$151,0)),0)+IFERROR(INDEX('Hoja de Trabajo para listado'!$BC$155:$CB$1048576,MATCH($A223,'Hoja de Trabajo para listado'!$BC$155:$BC$1048576,0),MATCH((CUADRO!N$5&amp;$E223),'Hoja de Trabajo para listado'!$BC$151:$CB$151,0)),0)+IFERROR(INDEX('Hoja de Trabajo para listado'!$DE$153:$DG$274,MATCH($A223,'Hoja de Trabajo para listado'!$DE$153:$DE$1048576,0),MATCH((CUADRO!N$5&amp;$E223),'Hoja de Trabajo para listado'!$DE$151:$DG$151,0)),0)+IFERROR(INDEX('Hoja de Trabajo para listado'!$CD$155:$DC$1048576,MATCH($A223,'Hoja de Trabajo para listado'!$CD$155:$CD$1048576,0),MATCH((CUADRO!N$5&amp;$E223),'Hoja de Trabajo para listado'!$CD$151:$DC$151,0)),0)</f>
        <v>0</v>
      </c>
      <c r="O223" s="316">
        <f ca="1">+IFERROR(INDEX('Hoja de Trabajo para listado'!$A$155:$Z$1048576,MATCH($A223,'Hoja de Trabajo para listado'!$A$155:$A$1048576,0),MATCH((CUADRO!O$5&amp;$E223),'Hoja de Trabajo para listado'!$A$151:$Z$151,0)),0)+IFERROR(INDEX('Hoja de Trabajo para listado'!$AB$155:$BA$1048576,MATCH($A223,'Hoja de Trabajo para listado'!$AB$155:$AB$1048576,0),MATCH((CUADRO!O$5&amp;$E223),'Hoja de Trabajo para listado'!$AB$151:$BA$151,0)),0)+IFERROR(INDEX('Hoja de Trabajo para listado'!$BC$155:$CB$1048576,MATCH($A223,'Hoja de Trabajo para listado'!$BC$155:$BC$1048576,0),MATCH((CUADRO!O$5&amp;$E223),'Hoja de Trabajo para listado'!$BC$151:$CB$151,0)),0)+IFERROR(INDEX('Hoja de Trabajo para listado'!$DE$153:$DG$274,MATCH($A223,'Hoja de Trabajo para listado'!$DE$153:$DE$1048576,0),MATCH((CUADRO!O$5&amp;$E223),'Hoja de Trabajo para listado'!$DE$151:$DG$151,0)),0)+IFERROR(INDEX('Hoja de Trabajo para listado'!$CD$155:$DC$1048576,MATCH($A223,'Hoja de Trabajo para listado'!$CD$155:$CD$1048576,0),MATCH((CUADRO!O$5&amp;$E223),'Hoja de Trabajo para listado'!$CD$151:$DC$151,0)),0)</f>
        <v>0</v>
      </c>
      <c r="P223" s="316">
        <f ca="1">+IFERROR(INDEX('Hoja de Trabajo para listado'!$A$155:$Z$1048576,MATCH($A223,'Hoja de Trabajo para listado'!$A$155:$A$1048576,0),MATCH((CUADRO!P$5&amp;$E223),'Hoja de Trabajo para listado'!$A$151:$Z$151,0)),0)+IFERROR(INDEX('Hoja de Trabajo para listado'!$AB$155:$BA$1048576,MATCH($A223,'Hoja de Trabajo para listado'!$AB$155:$AB$1048576,0),MATCH((CUADRO!P$5&amp;$E223),'Hoja de Trabajo para listado'!$AB$151:$BA$151,0)),0)+IFERROR(INDEX('Hoja de Trabajo para listado'!$BC$155:$CB$1048576,MATCH($A223,'Hoja de Trabajo para listado'!$BC$155:$BC$1048576,0),MATCH((CUADRO!P$5&amp;$E223),'Hoja de Trabajo para listado'!$BC$151:$CB$151,0)),0)+IFERROR(INDEX('Hoja de Trabajo para listado'!$DE$153:$DG$274,MATCH($A223,'Hoja de Trabajo para listado'!$DE$153:$DE$1048576,0),MATCH((CUADRO!P$5&amp;$E223),'Hoja de Trabajo para listado'!$DE$151:$DG$151,0)),0)+IFERROR(INDEX('Hoja de Trabajo para listado'!$CD$155:$DC$1048576,MATCH($A223,'Hoja de Trabajo para listado'!$CD$155:$CD$1048576,0),MATCH((CUADRO!P$5&amp;$E223),'Hoja de Trabajo para listado'!$CD$151:$DC$151,0)),0)</f>
        <v>0</v>
      </c>
      <c r="Q223" s="316">
        <f ca="1">+IFERROR(INDEX('Hoja de Trabajo para listado'!$A$155:$Z$1048576,MATCH($A223,'Hoja de Trabajo para listado'!$A$155:$A$1048576,0),MATCH((CUADRO!Q$5&amp;$E223),'Hoja de Trabajo para listado'!$A$151:$Z$151,0)),0)+IFERROR(INDEX('Hoja de Trabajo para listado'!$AB$155:$BA$1048576,MATCH($A223,'Hoja de Trabajo para listado'!$AB$155:$AB$1048576,0),MATCH((CUADRO!Q$5&amp;$E223),'Hoja de Trabajo para listado'!$AB$151:$BA$151,0)),0)+IFERROR(INDEX('Hoja de Trabajo para listado'!$BC$155:$CB$1048576,MATCH($A223,'Hoja de Trabajo para listado'!$BC$155:$BC$1048576,0),MATCH((CUADRO!Q$5&amp;$E223),'Hoja de Trabajo para listado'!$BC$151:$CB$151,0)),0)+IFERROR(INDEX('Hoja de Trabajo para listado'!$DE$153:$DG$274,MATCH($A223,'Hoja de Trabajo para listado'!$DE$153:$DE$1048576,0),MATCH((CUADRO!Q$5&amp;$E223),'Hoja de Trabajo para listado'!$DE$151:$DG$151,0)),0)+IFERROR(INDEX('Hoja de Trabajo para listado'!$CD$155:$DC$1048576,MATCH($A223,'Hoja de Trabajo para listado'!$CD$155:$CD$1048576,0),MATCH((CUADRO!Q$5&amp;$E223),'Hoja de Trabajo para listado'!$CD$151:$DC$151,0)),0)</f>
        <v>0</v>
      </c>
      <c r="R223" s="316">
        <f t="shared" ca="1" si="6"/>
        <v>0</v>
      </c>
      <c r="S223" s="344">
        <f ca="1">+R222+R223</f>
        <v>0</v>
      </c>
      <c r="T223" s="316">
        <f ca="1">+S223</f>
        <v>0</v>
      </c>
      <c r="U223" s="315">
        <f t="shared" si="7"/>
        <v>2</v>
      </c>
      <c r="V223" s="319" t="str">
        <f>+VLOOKUP(A223,bd_lista!$A$3:$E$593,5,FALSE)</f>
        <v>Gobiernos Autonomos Municipales</v>
      </c>
      <c r="W223" s="426"/>
    </row>
    <row r="224" spans="1:23" ht="15" hidden="1" customHeight="1">
      <c r="A224" s="325">
        <v>1218</v>
      </c>
      <c r="B224" s="427">
        <f>+A224</f>
        <v>1218</v>
      </c>
      <c r="C224" s="318" t="str">
        <f>+VLOOKUP(A224,bd_lista!$A$3:$C$593,3,FALSE)</f>
        <v>Gobierno Autónomo Municipal de Inquisivi</v>
      </c>
      <c r="D224" s="429" t="str">
        <f>+C224</f>
        <v>Gobierno Autónomo Municipal de Inquisivi</v>
      </c>
      <c r="E224" s="346" t="s">
        <v>1418</v>
      </c>
      <c r="F224" s="314">
        <f ca="1">+IFERROR(INDEX('Hoja de Trabajo para listado'!$A$155:$Z$1048576,MATCH($A224,'Hoja de Trabajo para listado'!$A$155:$A$1048576,0),MATCH((CUADRO!F$5&amp;$E224),'Hoja de Trabajo para listado'!$A$151:$Z$151,0)),0)+IFERROR(INDEX('Hoja de Trabajo para listado'!$AB$155:$BA$1048576,MATCH($A224,'Hoja de Trabajo para listado'!$AB$155:$AB$1048576,0),MATCH((CUADRO!F$5&amp;$E224),'Hoja de Trabajo para listado'!$AB$151:$BA$151,0)),0)+IFERROR(INDEX('Hoja de Trabajo para listado'!$BC$155:$CB$1048576,MATCH($A224,'Hoja de Trabajo para listado'!$BC$155:$BC$1048576,0),MATCH((CUADRO!F$5&amp;$E224),'Hoja de Trabajo para listado'!$BC$151:$CB$151,0)),0)+IFERROR(INDEX('Hoja de Trabajo para listado'!$DE$153:$DG$274,MATCH($A224,'Hoja de Trabajo para listado'!$DE$153:$DE$1048576,0),MATCH((CUADRO!F$5&amp;$E224),'Hoja de Trabajo para listado'!$DE$151:$DG$151,0)),0)+IFERROR(INDEX('Hoja de Trabajo para listado'!$CD$155:$DC$1048576,MATCH($A224,'Hoja de Trabajo para listado'!$CD$155:$CD$1048576,0),MATCH((CUADRO!F$5&amp;$E224),'Hoja de Trabajo para listado'!$CD$151:$DC$151,0)),0)</f>
        <v>0</v>
      </c>
      <c r="G224" s="314">
        <f ca="1">+IFERROR(INDEX('Hoja de Trabajo para listado'!$A$155:$Z$1048576,MATCH($A224,'Hoja de Trabajo para listado'!$A$155:$A$1048576,0),MATCH((CUADRO!G$5&amp;$E224),'Hoja de Trabajo para listado'!$A$151:$Z$151,0)),0)+IFERROR(INDEX('Hoja de Trabajo para listado'!$AB$155:$BA$1048576,MATCH($A224,'Hoja de Trabajo para listado'!$AB$155:$AB$1048576,0),MATCH((CUADRO!G$5&amp;$E224),'Hoja de Trabajo para listado'!$AB$151:$BA$151,0)),0)+IFERROR(INDEX('Hoja de Trabajo para listado'!$BC$155:$CB$1048576,MATCH($A224,'Hoja de Trabajo para listado'!$BC$155:$BC$1048576,0),MATCH((CUADRO!G$5&amp;$E224),'Hoja de Trabajo para listado'!$BC$151:$CB$151,0)),0)+IFERROR(INDEX('Hoja de Trabajo para listado'!$DE$153:$DG$274,MATCH($A224,'Hoja de Trabajo para listado'!$DE$153:$DE$1048576,0),MATCH((CUADRO!G$5&amp;$E224),'Hoja de Trabajo para listado'!$DE$151:$DG$151,0)),0)+IFERROR(INDEX('Hoja de Trabajo para listado'!$CD$155:$DC$1048576,MATCH($A224,'Hoja de Trabajo para listado'!$CD$155:$CD$1048576,0),MATCH((CUADRO!G$5&amp;$E224),'Hoja de Trabajo para listado'!$CD$151:$DC$151,0)),0)</f>
        <v>0</v>
      </c>
      <c r="H224" s="314">
        <f ca="1">+IFERROR(INDEX('Hoja de Trabajo para listado'!$A$155:$Z$1048576,MATCH($A224,'Hoja de Trabajo para listado'!$A$155:$A$1048576,0),MATCH((CUADRO!H$5&amp;$E224),'Hoja de Trabajo para listado'!$A$151:$Z$151,0)),0)+IFERROR(INDEX('Hoja de Trabajo para listado'!$AB$155:$BA$1048576,MATCH($A224,'Hoja de Trabajo para listado'!$AB$155:$AB$1048576,0),MATCH((CUADRO!H$5&amp;$E224),'Hoja de Trabajo para listado'!$AB$151:$BA$151,0)),0)+IFERROR(INDEX('Hoja de Trabajo para listado'!$BC$155:$CB$1048576,MATCH($A224,'Hoja de Trabajo para listado'!$BC$155:$BC$1048576,0),MATCH((CUADRO!H$5&amp;$E224),'Hoja de Trabajo para listado'!$BC$151:$CB$151,0)),0)+IFERROR(INDEX('Hoja de Trabajo para listado'!$DE$153:$DG$274,MATCH($A224,'Hoja de Trabajo para listado'!$DE$153:$DE$1048576,0),MATCH((CUADRO!H$5&amp;$E224),'Hoja de Trabajo para listado'!$DE$151:$DG$151,0)),0)+IFERROR(INDEX('Hoja de Trabajo para listado'!$CD$155:$DC$1048576,MATCH($A224,'Hoja de Trabajo para listado'!$CD$155:$CD$1048576,0),MATCH((CUADRO!H$5&amp;$E224),'Hoja de Trabajo para listado'!$CD$151:$DC$151,0)),0)</f>
        <v>0</v>
      </c>
      <c r="I224" s="314">
        <f ca="1">+IFERROR(INDEX('Hoja de Trabajo para listado'!$A$155:$Z$1048576,MATCH($A224,'Hoja de Trabajo para listado'!$A$155:$A$1048576,0),MATCH((CUADRO!I$5&amp;$E224),'Hoja de Trabajo para listado'!$A$151:$Z$151,0)),0)+IFERROR(INDEX('Hoja de Trabajo para listado'!$AB$155:$BA$1048576,MATCH($A224,'Hoja de Trabajo para listado'!$AB$155:$AB$1048576,0),MATCH((CUADRO!I$5&amp;$E224),'Hoja de Trabajo para listado'!$AB$151:$BA$151,0)),0)+IFERROR(INDEX('Hoja de Trabajo para listado'!$BC$155:$CB$1048576,MATCH($A224,'Hoja de Trabajo para listado'!$BC$155:$BC$1048576,0),MATCH((CUADRO!I$5&amp;$E224),'Hoja de Trabajo para listado'!$BC$151:$CB$151,0)),0)+IFERROR(INDEX('Hoja de Trabajo para listado'!$DE$153:$DG$274,MATCH($A224,'Hoja de Trabajo para listado'!$DE$153:$DE$1048576,0),MATCH((CUADRO!I$5&amp;$E224),'Hoja de Trabajo para listado'!$DE$151:$DG$151,0)),0)+IFERROR(INDEX('Hoja de Trabajo para listado'!$CD$155:$DC$1048576,MATCH($A224,'Hoja de Trabajo para listado'!$CD$155:$CD$1048576,0),MATCH((CUADRO!I$5&amp;$E224),'Hoja de Trabajo para listado'!$CD$151:$DC$151,0)),0)</f>
        <v>0</v>
      </c>
      <c r="J224" s="314">
        <f ca="1">+IFERROR(INDEX('Hoja de Trabajo para listado'!$A$155:$Z$1048576,MATCH($A224,'Hoja de Trabajo para listado'!$A$155:$A$1048576,0),MATCH((CUADRO!J$5&amp;$E224),'Hoja de Trabajo para listado'!$A$151:$Z$151,0)),0)+IFERROR(INDEX('Hoja de Trabajo para listado'!$AB$155:$BA$1048576,MATCH($A224,'Hoja de Trabajo para listado'!$AB$155:$AB$1048576,0),MATCH((CUADRO!J$5&amp;$E224),'Hoja de Trabajo para listado'!$AB$151:$BA$151,0)),0)+IFERROR(INDEX('Hoja de Trabajo para listado'!$BC$155:$CB$1048576,MATCH($A224,'Hoja de Trabajo para listado'!$BC$155:$BC$1048576,0),MATCH((CUADRO!J$5&amp;$E224),'Hoja de Trabajo para listado'!$BC$151:$CB$151,0)),0)+IFERROR(INDEX('Hoja de Trabajo para listado'!$DE$153:$DG$274,MATCH($A224,'Hoja de Trabajo para listado'!$DE$153:$DE$1048576,0),MATCH((CUADRO!J$5&amp;$E224),'Hoja de Trabajo para listado'!$DE$151:$DG$151,0)),0)+IFERROR(INDEX('Hoja de Trabajo para listado'!$CD$155:$DC$1048576,MATCH($A224,'Hoja de Trabajo para listado'!$CD$155:$CD$1048576,0),MATCH((CUADRO!J$5&amp;$E224),'Hoja de Trabajo para listado'!$CD$151:$DC$151,0)),0)</f>
        <v>0</v>
      </c>
      <c r="K224" s="314">
        <f ca="1">+IFERROR(INDEX('Hoja de Trabajo para listado'!$A$155:$Z$1048576,MATCH($A224,'Hoja de Trabajo para listado'!$A$155:$A$1048576,0),MATCH((CUADRO!K$5&amp;$E224),'Hoja de Trabajo para listado'!$A$151:$Z$151,0)),0)+IFERROR(INDEX('Hoja de Trabajo para listado'!$AB$155:$BA$1048576,MATCH($A224,'Hoja de Trabajo para listado'!$AB$155:$AB$1048576,0),MATCH((CUADRO!K$5&amp;$E224),'Hoja de Trabajo para listado'!$AB$151:$BA$151,0)),0)+IFERROR(INDEX('Hoja de Trabajo para listado'!$BC$155:$CB$1048576,MATCH($A224,'Hoja de Trabajo para listado'!$BC$155:$BC$1048576,0),MATCH((CUADRO!K$5&amp;$E224),'Hoja de Trabajo para listado'!$BC$151:$CB$151,0)),0)+IFERROR(INDEX('Hoja de Trabajo para listado'!$DE$153:$DG$274,MATCH($A224,'Hoja de Trabajo para listado'!$DE$153:$DE$1048576,0),MATCH((CUADRO!K$5&amp;$E224),'Hoja de Trabajo para listado'!$DE$151:$DG$151,0)),0)+IFERROR(INDEX('Hoja de Trabajo para listado'!$CD$155:$DC$1048576,MATCH($A224,'Hoja de Trabajo para listado'!$CD$155:$CD$1048576,0),MATCH((CUADRO!K$5&amp;$E224),'Hoja de Trabajo para listado'!$CD$151:$DC$151,0)),0)</f>
        <v>0</v>
      </c>
      <c r="L224" s="314">
        <f ca="1">+IFERROR(INDEX('Hoja de Trabajo para listado'!$A$155:$Z$1048576,MATCH($A224,'Hoja de Trabajo para listado'!$A$155:$A$1048576,0),MATCH((CUADRO!L$5&amp;$E224),'Hoja de Trabajo para listado'!$A$151:$Z$151,0)),0)+IFERROR(INDEX('Hoja de Trabajo para listado'!$AB$155:$BA$1048576,MATCH($A224,'Hoja de Trabajo para listado'!$AB$155:$AB$1048576,0),MATCH((CUADRO!L$5&amp;$E224),'Hoja de Trabajo para listado'!$AB$151:$BA$151,0)),0)+IFERROR(INDEX('Hoja de Trabajo para listado'!$BC$155:$CB$1048576,MATCH($A224,'Hoja de Trabajo para listado'!$BC$155:$BC$1048576,0),MATCH((CUADRO!L$5&amp;$E224),'Hoja de Trabajo para listado'!$BC$151:$CB$151,0)),0)+IFERROR(INDEX('Hoja de Trabajo para listado'!$DE$153:$DG$274,MATCH($A224,'Hoja de Trabajo para listado'!$DE$153:$DE$1048576,0),MATCH((CUADRO!L$5&amp;$E224),'Hoja de Trabajo para listado'!$DE$151:$DG$151,0)),0)+IFERROR(INDEX('Hoja de Trabajo para listado'!$CD$155:$DC$1048576,MATCH($A224,'Hoja de Trabajo para listado'!$CD$155:$CD$1048576,0),MATCH((CUADRO!L$5&amp;$E224),'Hoja de Trabajo para listado'!$CD$151:$DC$151,0)),0)</f>
        <v>0</v>
      </c>
      <c r="M224" s="314">
        <f ca="1">+IFERROR(INDEX('Hoja de Trabajo para listado'!$A$155:$Z$1048576,MATCH($A224,'Hoja de Trabajo para listado'!$A$155:$A$1048576,0),MATCH((CUADRO!M$5&amp;$E224),'Hoja de Trabajo para listado'!$A$151:$Z$151,0)),0)+IFERROR(INDEX('Hoja de Trabajo para listado'!$AB$155:$BA$1048576,MATCH($A224,'Hoja de Trabajo para listado'!$AB$155:$AB$1048576,0),MATCH((CUADRO!M$5&amp;$E224),'Hoja de Trabajo para listado'!$AB$151:$BA$151,0)),0)+IFERROR(INDEX('Hoja de Trabajo para listado'!$BC$155:$CB$1048576,MATCH($A224,'Hoja de Trabajo para listado'!$BC$155:$BC$1048576,0),MATCH((CUADRO!M$5&amp;$E224),'Hoja de Trabajo para listado'!$BC$151:$CB$151,0)),0)+IFERROR(INDEX('Hoja de Trabajo para listado'!$DE$153:$DG$274,MATCH($A224,'Hoja de Trabajo para listado'!$DE$153:$DE$1048576,0),MATCH((CUADRO!M$5&amp;$E224),'Hoja de Trabajo para listado'!$DE$151:$DG$151,0)),0)+IFERROR(INDEX('Hoja de Trabajo para listado'!$CD$155:$DC$1048576,MATCH($A224,'Hoja de Trabajo para listado'!$CD$155:$CD$1048576,0),MATCH((CUADRO!M$5&amp;$E224),'Hoja de Trabajo para listado'!$CD$151:$DC$151,0)),0)</f>
        <v>0</v>
      </c>
      <c r="N224" s="314">
        <f ca="1">+IFERROR(INDEX('Hoja de Trabajo para listado'!$A$155:$Z$1048576,MATCH($A224,'Hoja de Trabajo para listado'!$A$155:$A$1048576,0),MATCH((CUADRO!N$5&amp;$E224),'Hoja de Trabajo para listado'!$A$151:$Z$151,0)),0)+IFERROR(INDEX('Hoja de Trabajo para listado'!$AB$155:$BA$1048576,MATCH($A224,'Hoja de Trabajo para listado'!$AB$155:$AB$1048576,0),MATCH((CUADRO!N$5&amp;$E224),'Hoja de Trabajo para listado'!$AB$151:$BA$151,0)),0)+IFERROR(INDEX('Hoja de Trabajo para listado'!$BC$155:$CB$1048576,MATCH($A224,'Hoja de Trabajo para listado'!$BC$155:$BC$1048576,0),MATCH((CUADRO!N$5&amp;$E224),'Hoja de Trabajo para listado'!$BC$151:$CB$151,0)),0)+IFERROR(INDEX('Hoja de Trabajo para listado'!$DE$153:$DG$274,MATCH($A224,'Hoja de Trabajo para listado'!$DE$153:$DE$1048576,0),MATCH((CUADRO!N$5&amp;$E224),'Hoja de Trabajo para listado'!$DE$151:$DG$151,0)),0)+IFERROR(INDEX('Hoja de Trabajo para listado'!$CD$155:$DC$1048576,MATCH($A224,'Hoja de Trabajo para listado'!$CD$155:$CD$1048576,0),MATCH((CUADRO!N$5&amp;$E224),'Hoja de Trabajo para listado'!$CD$151:$DC$151,0)),0)</f>
        <v>0</v>
      </c>
      <c r="O224" s="314">
        <f ca="1">+IFERROR(INDEX('Hoja de Trabajo para listado'!$A$155:$Z$1048576,MATCH($A224,'Hoja de Trabajo para listado'!$A$155:$A$1048576,0),MATCH((CUADRO!O$5&amp;$E224),'Hoja de Trabajo para listado'!$A$151:$Z$151,0)),0)+IFERROR(INDEX('Hoja de Trabajo para listado'!$AB$155:$BA$1048576,MATCH($A224,'Hoja de Trabajo para listado'!$AB$155:$AB$1048576,0),MATCH((CUADRO!O$5&amp;$E224),'Hoja de Trabajo para listado'!$AB$151:$BA$151,0)),0)+IFERROR(INDEX('Hoja de Trabajo para listado'!$BC$155:$CB$1048576,MATCH($A224,'Hoja de Trabajo para listado'!$BC$155:$BC$1048576,0),MATCH((CUADRO!O$5&amp;$E224),'Hoja de Trabajo para listado'!$BC$151:$CB$151,0)),0)+IFERROR(INDEX('Hoja de Trabajo para listado'!$DE$153:$DG$274,MATCH($A224,'Hoja de Trabajo para listado'!$DE$153:$DE$1048576,0),MATCH((CUADRO!O$5&amp;$E224),'Hoja de Trabajo para listado'!$DE$151:$DG$151,0)),0)+IFERROR(INDEX('Hoja de Trabajo para listado'!$CD$155:$DC$1048576,MATCH($A224,'Hoja de Trabajo para listado'!$CD$155:$CD$1048576,0),MATCH((CUADRO!O$5&amp;$E224),'Hoja de Trabajo para listado'!$CD$151:$DC$151,0)),0)</f>
        <v>0</v>
      </c>
      <c r="P224" s="314">
        <f ca="1">+IFERROR(INDEX('Hoja de Trabajo para listado'!$A$155:$Z$1048576,MATCH($A224,'Hoja de Trabajo para listado'!$A$155:$A$1048576,0),MATCH((CUADRO!P$5&amp;$E224),'Hoja de Trabajo para listado'!$A$151:$Z$151,0)),0)+IFERROR(INDEX('Hoja de Trabajo para listado'!$AB$155:$BA$1048576,MATCH($A224,'Hoja de Trabajo para listado'!$AB$155:$AB$1048576,0),MATCH((CUADRO!P$5&amp;$E224),'Hoja de Trabajo para listado'!$AB$151:$BA$151,0)),0)+IFERROR(INDEX('Hoja de Trabajo para listado'!$BC$155:$CB$1048576,MATCH($A224,'Hoja de Trabajo para listado'!$BC$155:$BC$1048576,0),MATCH((CUADRO!P$5&amp;$E224),'Hoja de Trabajo para listado'!$BC$151:$CB$151,0)),0)+IFERROR(INDEX('Hoja de Trabajo para listado'!$DE$153:$DG$274,MATCH($A224,'Hoja de Trabajo para listado'!$DE$153:$DE$1048576,0),MATCH((CUADRO!P$5&amp;$E224),'Hoja de Trabajo para listado'!$DE$151:$DG$151,0)),0)+IFERROR(INDEX('Hoja de Trabajo para listado'!$CD$155:$DC$1048576,MATCH($A224,'Hoja de Trabajo para listado'!$CD$155:$CD$1048576,0),MATCH((CUADRO!P$5&amp;$E224),'Hoja de Trabajo para listado'!$CD$151:$DC$151,0)),0)</f>
        <v>0</v>
      </c>
      <c r="Q224" s="314">
        <f ca="1">+IFERROR(INDEX('Hoja de Trabajo para listado'!$A$155:$Z$1048576,MATCH($A224,'Hoja de Trabajo para listado'!$A$155:$A$1048576,0),MATCH((CUADRO!Q$5&amp;$E224),'Hoja de Trabajo para listado'!$A$151:$Z$151,0)),0)+IFERROR(INDEX('Hoja de Trabajo para listado'!$AB$155:$BA$1048576,MATCH($A224,'Hoja de Trabajo para listado'!$AB$155:$AB$1048576,0),MATCH((CUADRO!Q$5&amp;$E224),'Hoja de Trabajo para listado'!$AB$151:$BA$151,0)),0)+IFERROR(INDEX('Hoja de Trabajo para listado'!$BC$155:$CB$1048576,MATCH($A224,'Hoja de Trabajo para listado'!$BC$155:$BC$1048576,0),MATCH((CUADRO!Q$5&amp;$E224),'Hoja de Trabajo para listado'!$BC$151:$CB$151,0)),0)+IFERROR(INDEX('Hoja de Trabajo para listado'!$DE$153:$DG$274,MATCH($A224,'Hoja de Trabajo para listado'!$DE$153:$DE$1048576,0),MATCH((CUADRO!Q$5&amp;$E224),'Hoja de Trabajo para listado'!$DE$151:$DG$151,0)),0)+IFERROR(INDEX('Hoja de Trabajo para listado'!$CD$155:$DC$1048576,MATCH($A224,'Hoja de Trabajo para listado'!$CD$155:$CD$1048576,0),MATCH((CUADRO!Q$5&amp;$E224),'Hoja de Trabajo para listado'!$CD$151:$DC$151,0)),0)</f>
        <v>0</v>
      </c>
      <c r="R224" s="314">
        <f t="shared" ca="1" si="6"/>
        <v>0</v>
      </c>
      <c r="S224" s="345"/>
      <c r="T224" s="314">
        <f ca="1">+T225</f>
        <v>0</v>
      </c>
      <c r="U224" s="313">
        <f t="shared" si="7"/>
        <v>1</v>
      </c>
      <c r="V224" s="319" t="str">
        <f>+VLOOKUP(A224,bd_lista!$A$3:$E$593,5,FALSE)</f>
        <v>Gobiernos Autonomos Municipales</v>
      </c>
      <c r="W224" s="425" t="str">
        <f>+V224</f>
        <v>Gobiernos Autonomos Municipales</v>
      </c>
    </row>
    <row r="225" spans="1:23" ht="15" hidden="1" customHeight="1">
      <c r="A225" s="323">
        <v>1218</v>
      </c>
      <c r="B225" s="428"/>
      <c r="C225" s="319" t="str">
        <f>+VLOOKUP(A225,bd_lista!$A$3:$C$593,3,FALSE)</f>
        <v>Gobierno Autónomo Municipal de Inquisivi</v>
      </c>
      <c r="D225" s="430"/>
      <c r="E225" s="347" t="s">
        <v>1419</v>
      </c>
      <c r="F225" s="316">
        <f ca="1">+IFERROR(INDEX('Hoja de Trabajo para listado'!$A$155:$Z$1048576,MATCH($A225,'Hoja de Trabajo para listado'!$A$155:$A$1048576,0),MATCH((CUADRO!F$5&amp;$E225),'Hoja de Trabajo para listado'!$A$151:$Z$151,0)),0)+IFERROR(INDEX('Hoja de Trabajo para listado'!$AB$155:$BA$1048576,MATCH($A225,'Hoja de Trabajo para listado'!$AB$155:$AB$1048576,0),MATCH((CUADRO!F$5&amp;$E225),'Hoja de Trabajo para listado'!$AB$151:$BA$151,0)),0)+IFERROR(INDEX('Hoja de Trabajo para listado'!$BC$155:$CB$1048576,MATCH($A225,'Hoja de Trabajo para listado'!$BC$155:$BC$1048576,0),MATCH((CUADRO!F$5&amp;$E225),'Hoja de Trabajo para listado'!$BC$151:$CB$151,0)),0)+IFERROR(INDEX('Hoja de Trabajo para listado'!$DE$153:$DG$274,MATCH($A225,'Hoja de Trabajo para listado'!$DE$153:$DE$1048576,0),MATCH((CUADRO!F$5&amp;$E225),'Hoja de Trabajo para listado'!$DE$151:$DG$151,0)),0)+IFERROR(INDEX('Hoja de Trabajo para listado'!$CD$155:$DC$1048576,MATCH($A225,'Hoja de Trabajo para listado'!$CD$155:$CD$1048576,0),MATCH((CUADRO!F$5&amp;$E225),'Hoja de Trabajo para listado'!$CD$151:$DC$151,0)),0)</f>
        <v>0</v>
      </c>
      <c r="G225" s="316">
        <f ca="1">+IFERROR(INDEX('Hoja de Trabajo para listado'!$A$155:$Z$1048576,MATCH($A225,'Hoja de Trabajo para listado'!$A$155:$A$1048576,0),MATCH((CUADRO!G$5&amp;$E225),'Hoja de Trabajo para listado'!$A$151:$Z$151,0)),0)+IFERROR(INDEX('Hoja de Trabajo para listado'!$AB$155:$BA$1048576,MATCH($A225,'Hoja de Trabajo para listado'!$AB$155:$AB$1048576,0),MATCH((CUADRO!G$5&amp;$E225),'Hoja de Trabajo para listado'!$AB$151:$BA$151,0)),0)+IFERROR(INDEX('Hoja de Trabajo para listado'!$BC$155:$CB$1048576,MATCH($A225,'Hoja de Trabajo para listado'!$BC$155:$BC$1048576,0),MATCH((CUADRO!G$5&amp;$E225),'Hoja de Trabajo para listado'!$BC$151:$CB$151,0)),0)+IFERROR(INDEX('Hoja de Trabajo para listado'!$DE$153:$DG$274,MATCH($A225,'Hoja de Trabajo para listado'!$DE$153:$DE$1048576,0),MATCH((CUADRO!G$5&amp;$E225),'Hoja de Trabajo para listado'!$DE$151:$DG$151,0)),0)+IFERROR(INDEX('Hoja de Trabajo para listado'!$CD$155:$DC$1048576,MATCH($A225,'Hoja de Trabajo para listado'!$CD$155:$CD$1048576,0),MATCH((CUADRO!G$5&amp;$E225),'Hoja de Trabajo para listado'!$CD$151:$DC$151,0)),0)</f>
        <v>0</v>
      </c>
      <c r="H225" s="316">
        <f ca="1">+IFERROR(INDEX('Hoja de Trabajo para listado'!$A$155:$Z$1048576,MATCH($A225,'Hoja de Trabajo para listado'!$A$155:$A$1048576,0),MATCH((CUADRO!H$5&amp;$E225),'Hoja de Trabajo para listado'!$A$151:$Z$151,0)),0)+IFERROR(INDEX('Hoja de Trabajo para listado'!$AB$155:$BA$1048576,MATCH($A225,'Hoja de Trabajo para listado'!$AB$155:$AB$1048576,0),MATCH((CUADRO!H$5&amp;$E225),'Hoja de Trabajo para listado'!$AB$151:$BA$151,0)),0)+IFERROR(INDEX('Hoja de Trabajo para listado'!$BC$155:$CB$1048576,MATCH($A225,'Hoja de Trabajo para listado'!$BC$155:$BC$1048576,0),MATCH((CUADRO!H$5&amp;$E225),'Hoja de Trabajo para listado'!$BC$151:$CB$151,0)),0)+IFERROR(INDEX('Hoja de Trabajo para listado'!$DE$153:$DG$274,MATCH($A225,'Hoja de Trabajo para listado'!$DE$153:$DE$1048576,0),MATCH((CUADRO!H$5&amp;$E225),'Hoja de Trabajo para listado'!$DE$151:$DG$151,0)),0)+IFERROR(INDEX('Hoja de Trabajo para listado'!$CD$155:$DC$1048576,MATCH($A225,'Hoja de Trabajo para listado'!$CD$155:$CD$1048576,0),MATCH((CUADRO!H$5&amp;$E225),'Hoja de Trabajo para listado'!$CD$151:$DC$151,0)),0)</f>
        <v>0</v>
      </c>
      <c r="I225" s="316">
        <f ca="1">+IFERROR(INDEX('Hoja de Trabajo para listado'!$A$155:$Z$1048576,MATCH($A225,'Hoja de Trabajo para listado'!$A$155:$A$1048576,0),MATCH((CUADRO!I$5&amp;$E225),'Hoja de Trabajo para listado'!$A$151:$Z$151,0)),0)+IFERROR(INDEX('Hoja de Trabajo para listado'!$AB$155:$BA$1048576,MATCH($A225,'Hoja de Trabajo para listado'!$AB$155:$AB$1048576,0),MATCH((CUADRO!I$5&amp;$E225),'Hoja de Trabajo para listado'!$AB$151:$BA$151,0)),0)+IFERROR(INDEX('Hoja de Trabajo para listado'!$BC$155:$CB$1048576,MATCH($A225,'Hoja de Trabajo para listado'!$BC$155:$BC$1048576,0),MATCH((CUADRO!I$5&amp;$E225),'Hoja de Trabajo para listado'!$BC$151:$CB$151,0)),0)+IFERROR(INDEX('Hoja de Trabajo para listado'!$DE$153:$DG$274,MATCH($A225,'Hoja de Trabajo para listado'!$DE$153:$DE$1048576,0),MATCH((CUADRO!I$5&amp;$E225),'Hoja de Trabajo para listado'!$DE$151:$DG$151,0)),0)+IFERROR(INDEX('Hoja de Trabajo para listado'!$CD$155:$DC$1048576,MATCH($A225,'Hoja de Trabajo para listado'!$CD$155:$CD$1048576,0),MATCH((CUADRO!I$5&amp;$E225),'Hoja de Trabajo para listado'!$CD$151:$DC$151,0)),0)</f>
        <v>0</v>
      </c>
      <c r="J225" s="316">
        <f ca="1">+IFERROR(INDEX('Hoja de Trabajo para listado'!$A$155:$Z$1048576,MATCH($A225,'Hoja de Trabajo para listado'!$A$155:$A$1048576,0),MATCH((CUADRO!J$5&amp;$E225),'Hoja de Trabajo para listado'!$A$151:$Z$151,0)),0)+IFERROR(INDEX('Hoja de Trabajo para listado'!$AB$155:$BA$1048576,MATCH($A225,'Hoja de Trabajo para listado'!$AB$155:$AB$1048576,0),MATCH((CUADRO!J$5&amp;$E225),'Hoja de Trabajo para listado'!$AB$151:$BA$151,0)),0)+IFERROR(INDEX('Hoja de Trabajo para listado'!$BC$155:$CB$1048576,MATCH($A225,'Hoja de Trabajo para listado'!$BC$155:$BC$1048576,0),MATCH((CUADRO!J$5&amp;$E225),'Hoja de Trabajo para listado'!$BC$151:$CB$151,0)),0)+IFERROR(INDEX('Hoja de Trabajo para listado'!$DE$153:$DG$274,MATCH($A225,'Hoja de Trabajo para listado'!$DE$153:$DE$1048576,0),MATCH((CUADRO!J$5&amp;$E225),'Hoja de Trabajo para listado'!$DE$151:$DG$151,0)),0)+IFERROR(INDEX('Hoja de Trabajo para listado'!$CD$155:$DC$1048576,MATCH($A225,'Hoja de Trabajo para listado'!$CD$155:$CD$1048576,0),MATCH((CUADRO!J$5&amp;$E225),'Hoja de Trabajo para listado'!$CD$151:$DC$151,0)),0)</f>
        <v>0</v>
      </c>
      <c r="K225" s="316">
        <f ca="1">+IFERROR(INDEX('Hoja de Trabajo para listado'!$A$155:$Z$1048576,MATCH($A225,'Hoja de Trabajo para listado'!$A$155:$A$1048576,0),MATCH((CUADRO!K$5&amp;$E225),'Hoja de Trabajo para listado'!$A$151:$Z$151,0)),0)+IFERROR(INDEX('Hoja de Trabajo para listado'!$AB$155:$BA$1048576,MATCH($A225,'Hoja de Trabajo para listado'!$AB$155:$AB$1048576,0),MATCH((CUADRO!K$5&amp;$E225),'Hoja de Trabajo para listado'!$AB$151:$BA$151,0)),0)+IFERROR(INDEX('Hoja de Trabajo para listado'!$BC$155:$CB$1048576,MATCH($A225,'Hoja de Trabajo para listado'!$BC$155:$BC$1048576,0),MATCH((CUADRO!K$5&amp;$E225),'Hoja de Trabajo para listado'!$BC$151:$CB$151,0)),0)+IFERROR(INDEX('Hoja de Trabajo para listado'!$DE$153:$DG$274,MATCH($A225,'Hoja de Trabajo para listado'!$DE$153:$DE$1048576,0),MATCH((CUADRO!K$5&amp;$E225),'Hoja de Trabajo para listado'!$DE$151:$DG$151,0)),0)+IFERROR(INDEX('Hoja de Trabajo para listado'!$CD$155:$DC$1048576,MATCH($A225,'Hoja de Trabajo para listado'!$CD$155:$CD$1048576,0),MATCH((CUADRO!K$5&amp;$E225),'Hoja de Trabajo para listado'!$CD$151:$DC$151,0)),0)</f>
        <v>0</v>
      </c>
      <c r="L225" s="316">
        <f ca="1">+IFERROR(INDEX('Hoja de Trabajo para listado'!$A$155:$Z$1048576,MATCH($A225,'Hoja de Trabajo para listado'!$A$155:$A$1048576,0),MATCH((CUADRO!L$5&amp;$E225),'Hoja de Trabajo para listado'!$A$151:$Z$151,0)),0)+IFERROR(INDEX('Hoja de Trabajo para listado'!$AB$155:$BA$1048576,MATCH($A225,'Hoja de Trabajo para listado'!$AB$155:$AB$1048576,0),MATCH((CUADRO!L$5&amp;$E225),'Hoja de Trabajo para listado'!$AB$151:$BA$151,0)),0)+IFERROR(INDEX('Hoja de Trabajo para listado'!$BC$155:$CB$1048576,MATCH($A225,'Hoja de Trabajo para listado'!$BC$155:$BC$1048576,0),MATCH((CUADRO!L$5&amp;$E225),'Hoja de Trabajo para listado'!$BC$151:$CB$151,0)),0)+IFERROR(INDEX('Hoja de Trabajo para listado'!$DE$153:$DG$274,MATCH($A225,'Hoja de Trabajo para listado'!$DE$153:$DE$1048576,0),MATCH((CUADRO!L$5&amp;$E225),'Hoja de Trabajo para listado'!$DE$151:$DG$151,0)),0)+IFERROR(INDEX('Hoja de Trabajo para listado'!$CD$155:$DC$1048576,MATCH($A225,'Hoja de Trabajo para listado'!$CD$155:$CD$1048576,0),MATCH((CUADRO!L$5&amp;$E225),'Hoja de Trabajo para listado'!$CD$151:$DC$151,0)),0)</f>
        <v>0</v>
      </c>
      <c r="M225" s="316">
        <f ca="1">+IFERROR(INDEX('Hoja de Trabajo para listado'!$A$155:$Z$1048576,MATCH($A225,'Hoja de Trabajo para listado'!$A$155:$A$1048576,0),MATCH((CUADRO!M$5&amp;$E225),'Hoja de Trabajo para listado'!$A$151:$Z$151,0)),0)+IFERROR(INDEX('Hoja de Trabajo para listado'!$AB$155:$BA$1048576,MATCH($A225,'Hoja de Trabajo para listado'!$AB$155:$AB$1048576,0),MATCH((CUADRO!M$5&amp;$E225),'Hoja de Trabajo para listado'!$AB$151:$BA$151,0)),0)+IFERROR(INDEX('Hoja de Trabajo para listado'!$BC$155:$CB$1048576,MATCH($A225,'Hoja de Trabajo para listado'!$BC$155:$BC$1048576,0),MATCH((CUADRO!M$5&amp;$E225),'Hoja de Trabajo para listado'!$BC$151:$CB$151,0)),0)+IFERROR(INDEX('Hoja de Trabajo para listado'!$DE$153:$DG$274,MATCH($A225,'Hoja de Trabajo para listado'!$DE$153:$DE$1048576,0),MATCH((CUADRO!M$5&amp;$E225),'Hoja de Trabajo para listado'!$DE$151:$DG$151,0)),0)+IFERROR(INDEX('Hoja de Trabajo para listado'!$CD$155:$DC$1048576,MATCH($A225,'Hoja de Trabajo para listado'!$CD$155:$CD$1048576,0),MATCH((CUADRO!M$5&amp;$E225),'Hoja de Trabajo para listado'!$CD$151:$DC$151,0)),0)</f>
        <v>0</v>
      </c>
      <c r="N225" s="316">
        <f ca="1">+IFERROR(INDEX('Hoja de Trabajo para listado'!$A$155:$Z$1048576,MATCH($A225,'Hoja de Trabajo para listado'!$A$155:$A$1048576,0),MATCH((CUADRO!N$5&amp;$E225),'Hoja de Trabajo para listado'!$A$151:$Z$151,0)),0)+IFERROR(INDEX('Hoja de Trabajo para listado'!$AB$155:$BA$1048576,MATCH($A225,'Hoja de Trabajo para listado'!$AB$155:$AB$1048576,0),MATCH((CUADRO!N$5&amp;$E225),'Hoja de Trabajo para listado'!$AB$151:$BA$151,0)),0)+IFERROR(INDEX('Hoja de Trabajo para listado'!$BC$155:$CB$1048576,MATCH($A225,'Hoja de Trabajo para listado'!$BC$155:$BC$1048576,0),MATCH((CUADRO!N$5&amp;$E225),'Hoja de Trabajo para listado'!$BC$151:$CB$151,0)),0)+IFERROR(INDEX('Hoja de Trabajo para listado'!$DE$153:$DG$274,MATCH($A225,'Hoja de Trabajo para listado'!$DE$153:$DE$1048576,0),MATCH((CUADRO!N$5&amp;$E225),'Hoja de Trabajo para listado'!$DE$151:$DG$151,0)),0)+IFERROR(INDEX('Hoja de Trabajo para listado'!$CD$155:$DC$1048576,MATCH($A225,'Hoja de Trabajo para listado'!$CD$155:$CD$1048576,0),MATCH((CUADRO!N$5&amp;$E225),'Hoja de Trabajo para listado'!$CD$151:$DC$151,0)),0)</f>
        <v>0</v>
      </c>
      <c r="O225" s="316">
        <f ca="1">+IFERROR(INDEX('Hoja de Trabajo para listado'!$A$155:$Z$1048576,MATCH($A225,'Hoja de Trabajo para listado'!$A$155:$A$1048576,0),MATCH((CUADRO!O$5&amp;$E225),'Hoja de Trabajo para listado'!$A$151:$Z$151,0)),0)+IFERROR(INDEX('Hoja de Trabajo para listado'!$AB$155:$BA$1048576,MATCH($A225,'Hoja de Trabajo para listado'!$AB$155:$AB$1048576,0),MATCH((CUADRO!O$5&amp;$E225),'Hoja de Trabajo para listado'!$AB$151:$BA$151,0)),0)+IFERROR(INDEX('Hoja de Trabajo para listado'!$BC$155:$CB$1048576,MATCH($A225,'Hoja de Trabajo para listado'!$BC$155:$BC$1048576,0),MATCH((CUADRO!O$5&amp;$E225),'Hoja de Trabajo para listado'!$BC$151:$CB$151,0)),0)+IFERROR(INDEX('Hoja de Trabajo para listado'!$DE$153:$DG$274,MATCH($A225,'Hoja de Trabajo para listado'!$DE$153:$DE$1048576,0),MATCH((CUADRO!O$5&amp;$E225),'Hoja de Trabajo para listado'!$DE$151:$DG$151,0)),0)+IFERROR(INDEX('Hoja de Trabajo para listado'!$CD$155:$DC$1048576,MATCH($A225,'Hoja de Trabajo para listado'!$CD$155:$CD$1048576,0),MATCH((CUADRO!O$5&amp;$E225),'Hoja de Trabajo para listado'!$CD$151:$DC$151,0)),0)</f>
        <v>0</v>
      </c>
      <c r="P225" s="316">
        <f ca="1">+IFERROR(INDEX('Hoja de Trabajo para listado'!$A$155:$Z$1048576,MATCH($A225,'Hoja de Trabajo para listado'!$A$155:$A$1048576,0),MATCH((CUADRO!P$5&amp;$E225),'Hoja de Trabajo para listado'!$A$151:$Z$151,0)),0)+IFERROR(INDEX('Hoja de Trabajo para listado'!$AB$155:$BA$1048576,MATCH($A225,'Hoja de Trabajo para listado'!$AB$155:$AB$1048576,0),MATCH((CUADRO!P$5&amp;$E225),'Hoja de Trabajo para listado'!$AB$151:$BA$151,0)),0)+IFERROR(INDEX('Hoja de Trabajo para listado'!$BC$155:$CB$1048576,MATCH($A225,'Hoja de Trabajo para listado'!$BC$155:$BC$1048576,0),MATCH((CUADRO!P$5&amp;$E225),'Hoja de Trabajo para listado'!$BC$151:$CB$151,0)),0)+IFERROR(INDEX('Hoja de Trabajo para listado'!$DE$153:$DG$274,MATCH($A225,'Hoja de Trabajo para listado'!$DE$153:$DE$1048576,0),MATCH((CUADRO!P$5&amp;$E225),'Hoja de Trabajo para listado'!$DE$151:$DG$151,0)),0)+IFERROR(INDEX('Hoja de Trabajo para listado'!$CD$155:$DC$1048576,MATCH($A225,'Hoja de Trabajo para listado'!$CD$155:$CD$1048576,0),MATCH((CUADRO!P$5&amp;$E225),'Hoja de Trabajo para listado'!$CD$151:$DC$151,0)),0)</f>
        <v>0</v>
      </c>
      <c r="Q225" s="316">
        <f ca="1">+IFERROR(INDEX('Hoja de Trabajo para listado'!$A$155:$Z$1048576,MATCH($A225,'Hoja de Trabajo para listado'!$A$155:$A$1048576,0),MATCH((CUADRO!Q$5&amp;$E225),'Hoja de Trabajo para listado'!$A$151:$Z$151,0)),0)+IFERROR(INDEX('Hoja de Trabajo para listado'!$AB$155:$BA$1048576,MATCH($A225,'Hoja de Trabajo para listado'!$AB$155:$AB$1048576,0),MATCH((CUADRO!Q$5&amp;$E225),'Hoja de Trabajo para listado'!$AB$151:$BA$151,0)),0)+IFERROR(INDEX('Hoja de Trabajo para listado'!$BC$155:$CB$1048576,MATCH($A225,'Hoja de Trabajo para listado'!$BC$155:$BC$1048576,0),MATCH((CUADRO!Q$5&amp;$E225),'Hoja de Trabajo para listado'!$BC$151:$CB$151,0)),0)+IFERROR(INDEX('Hoja de Trabajo para listado'!$DE$153:$DG$274,MATCH($A225,'Hoja de Trabajo para listado'!$DE$153:$DE$1048576,0),MATCH((CUADRO!Q$5&amp;$E225),'Hoja de Trabajo para listado'!$DE$151:$DG$151,0)),0)+IFERROR(INDEX('Hoja de Trabajo para listado'!$CD$155:$DC$1048576,MATCH($A225,'Hoja de Trabajo para listado'!$CD$155:$CD$1048576,0),MATCH((CUADRO!Q$5&amp;$E225),'Hoja de Trabajo para listado'!$CD$151:$DC$151,0)),0)</f>
        <v>0</v>
      </c>
      <c r="R225" s="316">
        <f t="shared" ca="1" si="6"/>
        <v>0</v>
      </c>
      <c r="S225" s="344">
        <f ca="1">+R224+R225</f>
        <v>0</v>
      </c>
      <c r="T225" s="316">
        <f ca="1">+S225</f>
        <v>0</v>
      </c>
      <c r="U225" s="315">
        <f t="shared" si="7"/>
        <v>2</v>
      </c>
      <c r="V225" s="319" t="str">
        <f>+VLOOKUP(A225,bd_lista!$A$3:$E$593,5,FALSE)</f>
        <v>Gobiernos Autonomos Municipales</v>
      </c>
      <c r="W225" s="426"/>
    </row>
    <row r="226" spans="1:23" ht="15" hidden="1" customHeight="1">
      <c r="A226" s="325">
        <v>1219</v>
      </c>
      <c r="B226" s="427">
        <f>+A226</f>
        <v>1219</v>
      </c>
      <c r="C226" s="318" t="str">
        <f>+VLOOKUP(A226,bd_lista!$A$3:$C$593,3,FALSE)</f>
        <v>Gobierno Autónomo Municipal de Quime</v>
      </c>
      <c r="D226" s="429" t="str">
        <f>+C226</f>
        <v>Gobierno Autónomo Municipal de Quime</v>
      </c>
      <c r="E226" s="346" t="s">
        <v>1418</v>
      </c>
      <c r="F226" s="314">
        <f ca="1">+IFERROR(INDEX('Hoja de Trabajo para listado'!$A$155:$Z$1048576,MATCH($A226,'Hoja de Trabajo para listado'!$A$155:$A$1048576,0),MATCH((CUADRO!F$5&amp;$E226),'Hoja de Trabajo para listado'!$A$151:$Z$151,0)),0)+IFERROR(INDEX('Hoja de Trabajo para listado'!$AB$155:$BA$1048576,MATCH($A226,'Hoja de Trabajo para listado'!$AB$155:$AB$1048576,0),MATCH((CUADRO!F$5&amp;$E226),'Hoja de Trabajo para listado'!$AB$151:$BA$151,0)),0)+IFERROR(INDEX('Hoja de Trabajo para listado'!$BC$155:$CB$1048576,MATCH($A226,'Hoja de Trabajo para listado'!$BC$155:$BC$1048576,0),MATCH((CUADRO!F$5&amp;$E226),'Hoja de Trabajo para listado'!$BC$151:$CB$151,0)),0)+IFERROR(INDEX('Hoja de Trabajo para listado'!$DE$153:$DG$274,MATCH($A226,'Hoja de Trabajo para listado'!$DE$153:$DE$1048576,0),MATCH((CUADRO!F$5&amp;$E226),'Hoja de Trabajo para listado'!$DE$151:$DG$151,0)),0)+IFERROR(INDEX('Hoja de Trabajo para listado'!$CD$155:$DC$1048576,MATCH($A226,'Hoja de Trabajo para listado'!$CD$155:$CD$1048576,0),MATCH((CUADRO!F$5&amp;$E226),'Hoja de Trabajo para listado'!$CD$151:$DC$151,0)),0)</f>
        <v>0</v>
      </c>
      <c r="G226" s="314">
        <f ca="1">+IFERROR(INDEX('Hoja de Trabajo para listado'!$A$155:$Z$1048576,MATCH($A226,'Hoja de Trabajo para listado'!$A$155:$A$1048576,0),MATCH((CUADRO!G$5&amp;$E226),'Hoja de Trabajo para listado'!$A$151:$Z$151,0)),0)+IFERROR(INDEX('Hoja de Trabajo para listado'!$AB$155:$BA$1048576,MATCH($A226,'Hoja de Trabajo para listado'!$AB$155:$AB$1048576,0),MATCH((CUADRO!G$5&amp;$E226),'Hoja de Trabajo para listado'!$AB$151:$BA$151,0)),0)+IFERROR(INDEX('Hoja de Trabajo para listado'!$BC$155:$CB$1048576,MATCH($A226,'Hoja de Trabajo para listado'!$BC$155:$BC$1048576,0),MATCH((CUADRO!G$5&amp;$E226),'Hoja de Trabajo para listado'!$BC$151:$CB$151,0)),0)+IFERROR(INDEX('Hoja de Trabajo para listado'!$DE$153:$DG$274,MATCH($A226,'Hoja de Trabajo para listado'!$DE$153:$DE$1048576,0),MATCH((CUADRO!G$5&amp;$E226),'Hoja de Trabajo para listado'!$DE$151:$DG$151,0)),0)+IFERROR(INDEX('Hoja de Trabajo para listado'!$CD$155:$DC$1048576,MATCH($A226,'Hoja de Trabajo para listado'!$CD$155:$CD$1048576,0),MATCH((CUADRO!G$5&amp;$E226),'Hoja de Trabajo para listado'!$CD$151:$DC$151,0)),0)</f>
        <v>0</v>
      </c>
      <c r="H226" s="314">
        <f ca="1">+IFERROR(INDEX('Hoja de Trabajo para listado'!$A$155:$Z$1048576,MATCH($A226,'Hoja de Trabajo para listado'!$A$155:$A$1048576,0),MATCH((CUADRO!H$5&amp;$E226),'Hoja de Trabajo para listado'!$A$151:$Z$151,0)),0)+IFERROR(INDEX('Hoja de Trabajo para listado'!$AB$155:$BA$1048576,MATCH($A226,'Hoja de Trabajo para listado'!$AB$155:$AB$1048576,0),MATCH((CUADRO!H$5&amp;$E226),'Hoja de Trabajo para listado'!$AB$151:$BA$151,0)),0)+IFERROR(INDEX('Hoja de Trabajo para listado'!$BC$155:$CB$1048576,MATCH($A226,'Hoja de Trabajo para listado'!$BC$155:$BC$1048576,0),MATCH((CUADRO!H$5&amp;$E226),'Hoja de Trabajo para listado'!$BC$151:$CB$151,0)),0)+IFERROR(INDEX('Hoja de Trabajo para listado'!$DE$153:$DG$274,MATCH($A226,'Hoja de Trabajo para listado'!$DE$153:$DE$1048576,0),MATCH((CUADRO!H$5&amp;$E226),'Hoja de Trabajo para listado'!$DE$151:$DG$151,0)),0)+IFERROR(INDEX('Hoja de Trabajo para listado'!$CD$155:$DC$1048576,MATCH($A226,'Hoja de Trabajo para listado'!$CD$155:$CD$1048576,0),MATCH((CUADRO!H$5&amp;$E226),'Hoja de Trabajo para listado'!$CD$151:$DC$151,0)),0)</f>
        <v>0</v>
      </c>
      <c r="I226" s="314">
        <f ca="1">+IFERROR(INDEX('Hoja de Trabajo para listado'!$A$155:$Z$1048576,MATCH($A226,'Hoja de Trabajo para listado'!$A$155:$A$1048576,0),MATCH((CUADRO!I$5&amp;$E226),'Hoja de Trabajo para listado'!$A$151:$Z$151,0)),0)+IFERROR(INDEX('Hoja de Trabajo para listado'!$AB$155:$BA$1048576,MATCH($A226,'Hoja de Trabajo para listado'!$AB$155:$AB$1048576,0),MATCH((CUADRO!I$5&amp;$E226),'Hoja de Trabajo para listado'!$AB$151:$BA$151,0)),0)+IFERROR(INDEX('Hoja de Trabajo para listado'!$BC$155:$CB$1048576,MATCH($A226,'Hoja de Trabajo para listado'!$BC$155:$BC$1048576,0),MATCH((CUADRO!I$5&amp;$E226),'Hoja de Trabajo para listado'!$BC$151:$CB$151,0)),0)+IFERROR(INDEX('Hoja de Trabajo para listado'!$DE$153:$DG$274,MATCH($A226,'Hoja de Trabajo para listado'!$DE$153:$DE$1048576,0),MATCH((CUADRO!I$5&amp;$E226),'Hoja de Trabajo para listado'!$DE$151:$DG$151,0)),0)+IFERROR(INDEX('Hoja de Trabajo para listado'!$CD$155:$DC$1048576,MATCH($A226,'Hoja de Trabajo para listado'!$CD$155:$CD$1048576,0),MATCH((CUADRO!I$5&amp;$E226),'Hoja de Trabajo para listado'!$CD$151:$DC$151,0)),0)</f>
        <v>0</v>
      </c>
      <c r="J226" s="314">
        <f ca="1">+IFERROR(INDEX('Hoja de Trabajo para listado'!$A$155:$Z$1048576,MATCH($A226,'Hoja de Trabajo para listado'!$A$155:$A$1048576,0),MATCH((CUADRO!J$5&amp;$E226),'Hoja de Trabajo para listado'!$A$151:$Z$151,0)),0)+IFERROR(INDEX('Hoja de Trabajo para listado'!$AB$155:$BA$1048576,MATCH($A226,'Hoja de Trabajo para listado'!$AB$155:$AB$1048576,0),MATCH((CUADRO!J$5&amp;$E226),'Hoja de Trabajo para listado'!$AB$151:$BA$151,0)),0)+IFERROR(INDEX('Hoja de Trabajo para listado'!$BC$155:$CB$1048576,MATCH($A226,'Hoja de Trabajo para listado'!$BC$155:$BC$1048576,0),MATCH((CUADRO!J$5&amp;$E226),'Hoja de Trabajo para listado'!$BC$151:$CB$151,0)),0)+IFERROR(INDEX('Hoja de Trabajo para listado'!$DE$153:$DG$274,MATCH($A226,'Hoja de Trabajo para listado'!$DE$153:$DE$1048576,0),MATCH((CUADRO!J$5&amp;$E226),'Hoja de Trabajo para listado'!$DE$151:$DG$151,0)),0)+IFERROR(INDEX('Hoja de Trabajo para listado'!$CD$155:$DC$1048576,MATCH($A226,'Hoja de Trabajo para listado'!$CD$155:$CD$1048576,0),MATCH((CUADRO!J$5&amp;$E226),'Hoja de Trabajo para listado'!$CD$151:$DC$151,0)),0)</f>
        <v>0</v>
      </c>
      <c r="K226" s="314">
        <f ca="1">+IFERROR(INDEX('Hoja de Trabajo para listado'!$A$155:$Z$1048576,MATCH($A226,'Hoja de Trabajo para listado'!$A$155:$A$1048576,0),MATCH((CUADRO!K$5&amp;$E226),'Hoja de Trabajo para listado'!$A$151:$Z$151,0)),0)+IFERROR(INDEX('Hoja de Trabajo para listado'!$AB$155:$BA$1048576,MATCH($A226,'Hoja de Trabajo para listado'!$AB$155:$AB$1048576,0),MATCH((CUADRO!K$5&amp;$E226),'Hoja de Trabajo para listado'!$AB$151:$BA$151,0)),0)+IFERROR(INDEX('Hoja de Trabajo para listado'!$BC$155:$CB$1048576,MATCH($A226,'Hoja de Trabajo para listado'!$BC$155:$BC$1048576,0),MATCH((CUADRO!K$5&amp;$E226),'Hoja de Trabajo para listado'!$BC$151:$CB$151,0)),0)+IFERROR(INDEX('Hoja de Trabajo para listado'!$DE$153:$DG$274,MATCH($A226,'Hoja de Trabajo para listado'!$DE$153:$DE$1048576,0),MATCH((CUADRO!K$5&amp;$E226),'Hoja de Trabajo para listado'!$DE$151:$DG$151,0)),0)+IFERROR(INDEX('Hoja de Trabajo para listado'!$CD$155:$DC$1048576,MATCH($A226,'Hoja de Trabajo para listado'!$CD$155:$CD$1048576,0),MATCH((CUADRO!K$5&amp;$E226),'Hoja de Trabajo para listado'!$CD$151:$DC$151,0)),0)</f>
        <v>0</v>
      </c>
      <c r="L226" s="314">
        <f ca="1">+IFERROR(INDEX('Hoja de Trabajo para listado'!$A$155:$Z$1048576,MATCH($A226,'Hoja de Trabajo para listado'!$A$155:$A$1048576,0),MATCH((CUADRO!L$5&amp;$E226),'Hoja de Trabajo para listado'!$A$151:$Z$151,0)),0)+IFERROR(INDEX('Hoja de Trabajo para listado'!$AB$155:$BA$1048576,MATCH($A226,'Hoja de Trabajo para listado'!$AB$155:$AB$1048576,0),MATCH((CUADRO!L$5&amp;$E226),'Hoja de Trabajo para listado'!$AB$151:$BA$151,0)),0)+IFERROR(INDEX('Hoja de Trabajo para listado'!$BC$155:$CB$1048576,MATCH($A226,'Hoja de Trabajo para listado'!$BC$155:$BC$1048576,0),MATCH((CUADRO!L$5&amp;$E226),'Hoja de Trabajo para listado'!$BC$151:$CB$151,0)),0)+IFERROR(INDEX('Hoja de Trabajo para listado'!$DE$153:$DG$274,MATCH($A226,'Hoja de Trabajo para listado'!$DE$153:$DE$1048576,0),MATCH((CUADRO!L$5&amp;$E226),'Hoja de Trabajo para listado'!$DE$151:$DG$151,0)),0)+IFERROR(INDEX('Hoja de Trabajo para listado'!$CD$155:$DC$1048576,MATCH($A226,'Hoja de Trabajo para listado'!$CD$155:$CD$1048576,0),MATCH((CUADRO!L$5&amp;$E226),'Hoja de Trabajo para listado'!$CD$151:$DC$151,0)),0)</f>
        <v>0</v>
      </c>
      <c r="M226" s="314">
        <f ca="1">+IFERROR(INDEX('Hoja de Trabajo para listado'!$A$155:$Z$1048576,MATCH($A226,'Hoja de Trabajo para listado'!$A$155:$A$1048576,0),MATCH((CUADRO!M$5&amp;$E226),'Hoja de Trabajo para listado'!$A$151:$Z$151,0)),0)+IFERROR(INDEX('Hoja de Trabajo para listado'!$AB$155:$BA$1048576,MATCH($A226,'Hoja de Trabajo para listado'!$AB$155:$AB$1048576,0),MATCH((CUADRO!M$5&amp;$E226),'Hoja de Trabajo para listado'!$AB$151:$BA$151,0)),0)+IFERROR(INDEX('Hoja de Trabajo para listado'!$BC$155:$CB$1048576,MATCH($A226,'Hoja de Trabajo para listado'!$BC$155:$BC$1048576,0),MATCH((CUADRO!M$5&amp;$E226),'Hoja de Trabajo para listado'!$BC$151:$CB$151,0)),0)+IFERROR(INDEX('Hoja de Trabajo para listado'!$DE$153:$DG$274,MATCH($A226,'Hoja de Trabajo para listado'!$DE$153:$DE$1048576,0),MATCH((CUADRO!M$5&amp;$E226),'Hoja de Trabajo para listado'!$DE$151:$DG$151,0)),0)+IFERROR(INDEX('Hoja de Trabajo para listado'!$CD$155:$DC$1048576,MATCH($A226,'Hoja de Trabajo para listado'!$CD$155:$CD$1048576,0),MATCH((CUADRO!M$5&amp;$E226),'Hoja de Trabajo para listado'!$CD$151:$DC$151,0)),0)</f>
        <v>0</v>
      </c>
      <c r="N226" s="314">
        <f ca="1">+IFERROR(INDEX('Hoja de Trabajo para listado'!$A$155:$Z$1048576,MATCH($A226,'Hoja de Trabajo para listado'!$A$155:$A$1048576,0),MATCH((CUADRO!N$5&amp;$E226),'Hoja de Trabajo para listado'!$A$151:$Z$151,0)),0)+IFERROR(INDEX('Hoja de Trabajo para listado'!$AB$155:$BA$1048576,MATCH($A226,'Hoja de Trabajo para listado'!$AB$155:$AB$1048576,0),MATCH((CUADRO!N$5&amp;$E226),'Hoja de Trabajo para listado'!$AB$151:$BA$151,0)),0)+IFERROR(INDEX('Hoja de Trabajo para listado'!$BC$155:$CB$1048576,MATCH($A226,'Hoja de Trabajo para listado'!$BC$155:$BC$1048576,0),MATCH((CUADRO!N$5&amp;$E226),'Hoja de Trabajo para listado'!$BC$151:$CB$151,0)),0)+IFERROR(INDEX('Hoja de Trabajo para listado'!$DE$153:$DG$274,MATCH($A226,'Hoja de Trabajo para listado'!$DE$153:$DE$1048576,0),MATCH((CUADRO!N$5&amp;$E226),'Hoja de Trabajo para listado'!$DE$151:$DG$151,0)),0)+IFERROR(INDEX('Hoja de Trabajo para listado'!$CD$155:$DC$1048576,MATCH($A226,'Hoja de Trabajo para listado'!$CD$155:$CD$1048576,0),MATCH((CUADRO!N$5&amp;$E226),'Hoja de Trabajo para listado'!$CD$151:$DC$151,0)),0)</f>
        <v>0</v>
      </c>
      <c r="O226" s="314">
        <f ca="1">+IFERROR(INDEX('Hoja de Trabajo para listado'!$A$155:$Z$1048576,MATCH($A226,'Hoja de Trabajo para listado'!$A$155:$A$1048576,0),MATCH((CUADRO!O$5&amp;$E226),'Hoja de Trabajo para listado'!$A$151:$Z$151,0)),0)+IFERROR(INDEX('Hoja de Trabajo para listado'!$AB$155:$BA$1048576,MATCH($A226,'Hoja de Trabajo para listado'!$AB$155:$AB$1048576,0),MATCH((CUADRO!O$5&amp;$E226),'Hoja de Trabajo para listado'!$AB$151:$BA$151,0)),0)+IFERROR(INDEX('Hoja de Trabajo para listado'!$BC$155:$CB$1048576,MATCH($A226,'Hoja de Trabajo para listado'!$BC$155:$BC$1048576,0),MATCH((CUADRO!O$5&amp;$E226),'Hoja de Trabajo para listado'!$BC$151:$CB$151,0)),0)+IFERROR(INDEX('Hoja de Trabajo para listado'!$DE$153:$DG$274,MATCH($A226,'Hoja de Trabajo para listado'!$DE$153:$DE$1048576,0),MATCH((CUADRO!O$5&amp;$E226),'Hoja de Trabajo para listado'!$DE$151:$DG$151,0)),0)+IFERROR(INDEX('Hoja de Trabajo para listado'!$CD$155:$DC$1048576,MATCH($A226,'Hoja de Trabajo para listado'!$CD$155:$CD$1048576,0),MATCH((CUADRO!O$5&amp;$E226),'Hoja de Trabajo para listado'!$CD$151:$DC$151,0)),0)</f>
        <v>0</v>
      </c>
      <c r="P226" s="314">
        <f ca="1">+IFERROR(INDEX('Hoja de Trabajo para listado'!$A$155:$Z$1048576,MATCH($A226,'Hoja de Trabajo para listado'!$A$155:$A$1048576,0),MATCH((CUADRO!P$5&amp;$E226),'Hoja de Trabajo para listado'!$A$151:$Z$151,0)),0)+IFERROR(INDEX('Hoja de Trabajo para listado'!$AB$155:$BA$1048576,MATCH($A226,'Hoja de Trabajo para listado'!$AB$155:$AB$1048576,0),MATCH((CUADRO!P$5&amp;$E226),'Hoja de Trabajo para listado'!$AB$151:$BA$151,0)),0)+IFERROR(INDEX('Hoja de Trabajo para listado'!$BC$155:$CB$1048576,MATCH($A226,'Hoja de Trabajo para listado'!$BC$155:$BC$1048576,0),MATCH((CUADRO!P$5&amp;$E226),'Hoja de Trabajo para listado'!$BC$151:$CB$151,0)),0)+IFERROR(INDEX('Hoja de Trabajo para listado'!$DE$153:$DG$274,MATCH($A226,'Hoja de Trabajo para listado'!$DE$153:$DE$1048576,0),MATCH((CUADRO!P$5&amp;$E226),'Hoja de Trabajo para listado'!$DE$151:$DG$151,0)),0)+IFERROR(INDEX('Hoja de Trabajo para listado'!$CD$155:$DC$1048576,MATCH($A226,'Hoja de Trabajo para listado'!$CD$155:$CD$1048576,0),MATCH((CUADRO!P$5&amp;$E226),'Hoja de Trabajo para listado'!$CD$151:$DC$151,0)),0)</f>
        <v>0</v>
      </c>
      <c r="Q226" s="314">
        <f ca="1">+IFERROR(INDEX('Hoja de Trabajo para listado'!$A$155:$Z$1048576,MATCH($A226,'Hoja de Trabajo para listado'!$A$155:$A$1048576,0),MATCH((CUADRO!Q$5&amp;$E226),'Hoja de Trabajo para listado'!$A$151:$Z$151,0)),0)+IFERROR(INDEX('Hoja de Trabajo para listado'!$AB$155:$BA$1048576,MATCH($A226,'Hoja de Trabajo para listado'!$AB$155:$AB$1048576,0),MATCH((CUADRO!Q$5&amp;$E226),'Hoja de Trabajo para listado'!$AB$151:$BA$151,0)),0)+IFERROR(INDEX('Hoja de Trabajo para listado'!$BC$155:$CB$1048576,MATCH($A226,'Hoja de Trabajo para listado'!$BC$155:$BC$1048576,0),MATCH((CUADRO!Q$5&amp;$E226),'Hoja de Trabajo para listado'!$BC$151:$CB$151,0)),0)+IFERROR(INDEX('Hoja de Trabajo para listado'!$DE$153:$DG$274,MATCH($A226,'Hoja de Trabajo para listado'!$DE$153:$DE$1048576,0),MATCH((CUADRO!Q$5&amp;$E226),'Hoja de Trabajo para listado'!$DE$151:$DG$151,0)),0)+IFERROR(INDEX('Hoja de Trabajo para listado'!$CD$155:$DC$1048576,MATCH($A226,'Hoja de Trabajo para listado'!$CD$155:$CD$1048576,0),MATCH((CUADRO!Q$5&amp;$E226),'Hoja de Trabajo para listado'!$CD$151:$DC$151,0)),0)</f>
        <v>0</v>
      </c>
      <c r="R226" s="314">
        <f t="shared" ca="1" si="6"/>
        <v>0</v>
      </c>
      <c r="S226" s="345"/>
      <c r="T226" s="314">
        <f ca="1">+T227</f>
        <v>0</v>
      </c>
      <c r="U226" s="313">
        <f t="shared" si="7"/>
        <v>1</v>
      </c>
      <c r="V226" s="319" t="str">
        <f>+VLOOKUP(A226,bd_lista!$A$3:$E$593,5,FALSE)</f>
        <v>Gobiernos Autonomos Municipales</v>
      </c>
      <c r="W226" s="425" t="str">
        <f>+V226</f>
        <v>Gobiernos Autonomos Municipales</v>
      </c>
    </row>
    <row r="227" spans="1:23" ht="15" hidden="1" customHeight="1">
      <c r="A227" s="323">
        <v>1219</v>
      </c>
      <c r="B227" s="428"/>
      <c r="C227" s="319" t="str">
        <f>+VLOOKUP(A227,bd_lista!$A$3:$C$593,3,FALSE)</f>
        <v>Gobierno Autónomo Municipal de Quime</v>
      </c>
      <c r="D227" s="430"/>
      <c r="E227" s="347" t="s">
        <v>1419</v>
      </c>
      <c r="F227" s="316">
        <f ca="1">+IFERROR(INDEX('Hoja de Trabajo para listado'!$A$155:$Z$1048576,MATCH($A227,'Hoja de Trabajo para listado'!$A$155:$A$1048576,0),MATCH((CUADRO!F$5&amp;$E227),'Hoja de Trabajo para listado'!$A$151:$Z$151,0)),0)+IFERROR(INDEX('Hoja de Trabajo para listado'!$AB$155:$BA$1048576,MATCH($A227,'Hoja de Trabajo para listado'!$AB$155:$AB$1048576,0),MATCH((CUADRO!F$5&amp;$E227),'Hoja de Trabajo para listado'!$AB$151:$BA$151,0)),0)+IFERROR(INDEX('Hoja de Trabajo para listado'!$BC$155:$CB$1048576,MATCH($A227,'Hoja de Trabajo para listado'!$BC$155:$BC$1048576,0),MATCH((CUADRO!F$5&amp;$E227),'Hoja de Trabajo para listado'!$BC$151:$CB$151,0)),0)+IFERROR(INDEX('Hoja de Trabajo para listado'!$DE$153:$DG$274,MATCH($A227,'Hoja de Trabajo para listado'!$DE$153:$DE$1048576,0),MATCH((CUADRO!F$5&amp;$E227),'Hoja de Trabajo para listado'!$DE$151:$DG$151,0)),0)+IFERROR(INDEX('Hoja de Trabajo para listado'!$CD$155:$DC$1048576,MATCH($A227,'Hoja de Trabajo para listado'!$CD$155:$CD$1048576,0),MATCH((CUADRO!F$5&amp;$E227),'Hoja de Trabajo para listado'!$CD$151:$DC$151,0)),0)</f>
        <v>0</v>
      </c>
      <c r="G227" s="316">
        <f ca="1">+IFERROR(INDEX('Hoja de Trabajo para listado'!$A$155:$Z$1048576,MATCH($A227,'Hoja de Trabajo para listado'!$A$155:$A$1048576,0),MATCH((CUADRO!G$5&amp;$E227),'Hoja de Trabajo para listado'!$A$151:$Z$151,0)),0)+IFERROR(INDEX('Hoja de Trabajo para listado'!$AB$155:$BA$1048576,MATCH($A227,'Hoja de Trabajo para listado'!$AB$155:$AB$1048576,0),MATCH((CUADRO!G$5&amp;$E227),'Hoja de Trabajo para listado'!$AB$151:$BA$151,0)),0)+IFERROR(INDEX('Hoja de Trabajo para listado'!$BC$155:$CB$1048576,MATCH($A227,'Hoja de Trabajo para listado'!$BC$155:$BC$1048576,0),MATCH((CUADRO!G$5&amp;$E227),'Hoja de Trabajo para listado'!$BC$151:$CB$151,0)),0)+IFERROR(INDEX('Hoja de Trabajo para listado'!$DE$153:$DG$274,MATCH($A227,'Hoja de Trabajo para listado'!$DE$153:$DE$1048576,0),MATCH((CUADRO!G$5&amp;$E227),'Hoja de Trabajo para listado'!$DE$151:$DG$151,0)),0)+IFERROR(INDEX('Hoja de Trabajo para listado'!$CD$155:$DC$1048576,MATCH($A227,'Hoja de Trabajo para listado'!$CD$155:$CD$1048576,0),MATCH((CUADRO!G$5&amp;$E227),'Hoja de Trabajo para listado'!$CD$151:$DC$151,0)),0)</f>
        <v>0</v>
      </c>
      <c r="H227" s="316">
        <f ca="1">+IFERROR(INDEX('Hoja de Trabajo para listado'!$A$155:$Z$1048576,MATCH($A227,'Hoja de Trabajo para listado'!$A$155:$A$1048576,0),MATCH((CUADRO!H$5&amp;$E227),'Hoja de Trabajo para listado'!$A$151:$Z$151,0)),0)+IFERROR(INDEX('Hoja de Trabajo para listado'!$AB$155:$BA$1048576,MATCH($A227,'Hoja de Trabajo para listado'!$AB$155:$AB$1048576,0),MATCH((CUADRO!H$5&amp;$E227),'Hoja de Trabajo para listado'!$AB$151:$BA$151,0)),0)+IFERROR(INDEX('Hoja de Trabajo para listado'!$BC$155:$CB$1048576,MATCH($A227,'Hoja de Trabajo para listado'!$BC$155:$BC$1048576,0),MATCH((CUADRO!H$5&amp;$E227),'Hoja de Trabajo para listado'!$BC$151:$CB$151,0)),0)+IFERROR(INDEX('Hoja de Trabajo para listado'!$DE$153:$DG$274,MATCH($A227,'Hoja de Trabajo para listado'!$DE$153:$DE$1048576,0),MATCH((CUADRO!H$5&amp;$E227),'Hoja de Trabajo para listado'!$DE$151:$DG$151,0)),0)+IFERROR(INDEX('Hoja de Trabajo para listado'!$CD$155:$DC$1048576,MATCH($A227,'Hoja de Trabajo para listado'!$CD$155:$CD$1048576,0),MATCH((CUADRO!H$5&amp;$E227),'Hoja de Trabajo para listado'!$CD$151:$DC$151,0)),0)</f>
        <v>0</v>
      </c>
      <c r="I227" s="316">
        <f ca="1">+IFERROR(INDEX('Hoja de Trabajo para listado'!$A$155:$Z$1048576,MATCH($A227,'Hoja de Trabajo para listado'!$A$155:$A$1048576,0),MATCH((CUADRO!I$5&amp;$E227),'Hoja de Trabajo para listado'!$A$151:$Z$151,0)),0)+IFERROR(INDEX('Hoja de Trabajo para listado'!$AB$155:$BA$1048576,MATCH($A227,'Hoja de Trabajo para listado'!$AB$155:$AB$1048576,0),MATCH((CUADRO!I$5&amp;$E227),'Hoja de Trabajo para listado'!$AB$151:$BA$151,0)),0)+IFERROR(INDEX('Hoja de Trabajo para listado'!$BC$155:$CB$1048576,MATCH($A227,'Hoja de Trabajo para listado'!$BC$155:$BC$1048576,0),MATCH((CUADRO!I$5&amp;$E227),'Hoja de Trabajo para listado'!$BC$151:$CB$151,0)),0)+IFERROR(INDEX('Hoja de Trabajo para listado'!$DE$153:$DG$274,MATCH($A227,'Hoja de Trabajo para listado'!$DE$153:$DE$1048576,0),MATCH((CUADRO!I$5&amp;$E227),'Hoja de Trabajo para listado'!$DE$151:$DG$151,0)),0)+IFERROR(INDEX('Hoja de Trabajo para listado'!$CD$155:$DC$1048576,MATCH($A227,'Hoja de Trabajo para listado'!$CD$155:$CD$1048576,0),MATCH((CUADRO!I$5&amp;$E227),'Hoja de Trabajo para listado'!$CD$151:$DC$151,0)),0)</f>
        <v>0</v>
      </c>
      <c r="J227" s="316">
        <f ca="1">+IFERROR(INDEX('Hoja de Trabajo para listado'!$A$155:$Z$1048576,MATCH($A227,'Hoja de Trabajo para listado'!$A$155:$A$1048576,0),MATCH((CUADRO!J$5&amp;$E227),'Hoja de Trabajo para listado'!$A$151:$Z$151,0)),0)+IFERROR(INDEX('Hoja de Trabajo para listado'!$AB$155:$BA$1048576,MATCH($A227,'Hoja de Trabajo para listado'!$AB$155:$AB$1048576,0),MATCH((CUADRO!J$5&amp;$E227),'Hoja de Trabajo para listado'!$AB$151:$BA$151,0)),0)+IFERROR(INDEX('Hoja de Trabajo para listado'!$BC$155:$CB$1048576,MATCH($A227,'Hoja de Trabajo para listado'!$BC$155:$BC$1048576,0),MATCH((CUADRO!J$5&amp;$E227),'Hoja de Trabajo para listado'!$BC$151:$CB$151,0)),0)+IFERROR(INDEX('Hoja de Trabajo para listado'!$DE$153:$DG$274,MATCH($A227,'Hoja de Trabajo para listado'!$DE$153:$DE$1048576,0),MATCH((CUADRO!J$5&amp;$E227),'Hoja de Trabajo para listado'!$DE$151:$DG$151,0)),0)+IFERROR(INDEX('Hoja de Trabajo para listado'!$CD$155:$DC$1048576,MATCH($A227,'Hoja de Trabajo para listado'!$CD$155:$CD$1048576,0),MATCH((CUADRO!J$5&amp;$E227),'Hoja de Trabajo para listado'!$CD$151:$DC$151,0)),0)</f>
        <v>0</v>
      </c>
      <c r="K227" s="316">
        <f ca="1">+IFERROR(INDEX('Hoja de Trabajo para listado'!$A$155:$Z$1048576,MATCH($A227,'Hoja de Trabajo para listado'!$A$155:$A$1048576,0),MATCH((CUADRO!K$5&amp;$E227),'Hoja de Trabajo para listado'!$A$151:$Z$151,0)),0)+IFERROR(INDEX('Hoja de Trabajo para listado'!$AB$155:$BA$1048576,MATCH($A227,'Hoja de Trabajo para listado'!$AB$155:$AB$1048576,0),MATCH((CUADRO!K$5&amp;$E227),'Hoja de Trabajo para listado'!$AB$151:$BA$151,0)),0)+IFERROR(INDEX('Hoja de Trabajo para listado'!$BC$155:$CB$1048576,MATCH($A227,'Hoja de Trabajo para listado'!$BC$155:$BC$1048576,0),MATCH((CUADRO!K$5&amp;$E227),'Hoja de Trabajo para listado'!$BC$151:$CB$151,0)),0)+IFERROR(INDEX('Hoja de Trabajo para listado'!$DE$153:$DG$274,MATCH($A227,'Hoja de Trabajo para listado'!$DE$153:$DE$1048576,0),MATCH((CUADRO!K$5&amp;$E227),'Hoja de Trabajo para listado'!$DE$151:$DG$151,0)),0)+IFERROR(INDEX('Hoja de Trabajo para listado'!$CD$155:$DC$1048576,MATCH($A227,'Hoja de Trabajo para listado'!$CD$155:$CD$1048576,0),MATCH((CUADRO!K$5&amp;$E227),'Hoja de Trabajo para listado'!$CD$151:$DC$151,0)),0)</f>
        <v>0</v>
      </c>
      <c r="L227" s="316">
        <f ca="1">+IFERROR(INDEX('Hoja de Trabajo para listado'!$A$155:$Z$1048576,MATCH($A227,'Hoja de Trabajo para listado'!$A$155:$A$1048576,0),MATCH((CUADRO!L$5&amp;$E227),'Hoja de Trabajo para listado'!$A$151:$Z$151,0)),0)+IFERROR(INDEX('Hoja de Trabajo para listado'!$AB$155:$BA$1048576,MATCH($A227,'Hoja de Trabajo para listado'!$AB$155:$AB$1048576,0),MATCH((CUADRO!L$5&amp;$E227),'Hoja de Trabajo para listado'!$AB$151:$BA$151,0)),0)+IFERROR(INDEX('Hoja de Trabajo para listado'!$BC$155:$CB$1048576,MATCH($A227,'Hoja de Trabajo para listado'!$BC$155:$BC$1048576,0),MATCH((CUADRO!L$5&amp;$E227),'Hoja de Trabajo para listado'!$BC$151:$CB$151,0)),0)+IFERROR(INDEX('Hoja de Trabajo para listado'!$DE$153:$DG$274,MATCH($A227,'Hoja de Trabajo para listado'!$DE$153:$DE$1048576,0),MATCH((CUADRO!L$5&amp;$E227),'Hoja de Trabajo para listado'!$DE$151:$DG$151,0)),0)+IFERROR(INDEX('Hoja de Trabajo para listado'!$CD$155:$DC$1048576,MATCH($A227,'Hoja de Trabajo para listado'!$CD$155:$CD$1048576,0),MATCH((CUADRO!L$5&amp;$E227),'Hoja de Trabajo para listado'!$CD$151:$DC$151,0)),0)</f>
        <v>0</v>
      </c>
      <c r="M227" s="316">
        <f ca="1">+IFERROR(INDEX('Hoja de Trabajo para listado'!$A$155:$Z$1048576,MATCH($A227,'Hoja de Trabajo para listado'!$A$155:$A$1048576,0),MATCH((CUADRO!M$5&amp;$E227),'Hoja de Trabajo para listado'!$A$151:$Z$151,0)),0)+IFERROR(INDEX('Hoja de Trabajo para listado'!$AB$155:$BA$1048576,MATCH($A227,'Hoja de Trabajo para listado'!$AB$155:$AB$1048576,0),MATCH((CUADRO!M$5&amp;$E227),'Hoja de Trabajo para listado'!$AB$151:$BA$151,0)),0)+IFERROR(INDEX('Hoja de Trabajo para listado'!$BC$155:$CB$1048576,MATCH($A227,'Hoja de Trabajo para listado'!$BC$155:$BC$1048576,0),MATCH((CUADRO!M$5&amp;$E227),'Hoja de Trabajo para listado'!$BC$151:$CB$151,0)),0)+IFERROR(INDEX('Hoja de Trabajo para listado'!$DE$153:$DG$274,MATCH($A227,'Hoja de Trabajo para listado'!$DE$153:$DE$1048576,0),MATCH((CUADRO!M$5&amp;$E227),'Hoja de Trabajo para listado'!$DE$151:$DG$151,0)),0)+IFERROR(INDEX('Hoja de Trabajo para listado'!$CD$155:$DC$1048576,MATCH($A227,'Hoja de Trabajo para listado'!$CD$155:$CD$1048576,0),MATCH((CUADRO!M$5&amp;$E227),'Hoja de Trabajo para listado'!$CD$151:$DC$151,0)),0)</f>
        <v>0</v>
      </c>
      <c r="N227" s="316">
        <f ca="1">+IFERROR(INDEX('Hoja de Trabajo para listado'!$A$155:$Z$1048576,MATCH($A227,'Hoja de Trabajo para listado'!$A$155:$A$1048576,0),MATCH((CUADRO!N$5&amp;$E227),'Hoja de Trabajo para listado'!$A$151:$Z$151,0)),0)+IFERROR(INDEX('Hoja de Trabajo para listado'!$AB$155:$BA$1048576,MATCH($A227,'Hoja de Trabajo para listado'!$AB$155:$AB$1048576,0),MATCH((CUADRO!N$5&amp;$E227),'Hoja de Trabajo para listado'!$AB$151:$BA$151,0)),0)+IFERROR(INDEX('Hoja de Trabajo para listado'!$BC$155:$CB$1048576,MATCH($A227,'Hoja de Trabajo para listado'!$BC$155:$BC$1048576,0),MATCH((CUADRO!N$5&amp;$E227),'Hoja de Trabajo para listado'!$BC$151:$CB$151,0)),0)+IFERROR(INDEX('Hoja de Trabajo para listado'!$DE$153:$DG$274,MATCH($A227,'Hoja de Trabajo para listado'!$DE$153:$DE$1048576,0),MATCH((CUADRO!N$5&amp;$E227),'Hoja de Trabajo para listado'!$DE$151:$DG$151,0)),0)+IFERROR(INDEX('Hoja de Trabajo para listado'!$CD$155:$DC$1048576,MATCH($A227,'Hoja de Trabajo para listado'!$CD$155:$CD$1048576,0),MATCH((CUADRO!N$5&amp;$E227),'Hoja de Trabajo para listado'!$CD$151:$DC$151,0)),0)</f>
        <v>0</v>
      </c>
      <c r="O227" s="316">
        <f ca="1">+IFERROR(INDEX('Hoja de Trabajo para listado'!$A$155:$Z$1048576,MATCH($A227,'Hoja de Trabajo para listado'!$A$155:$A$1048576,0),MATCH((CUADRO!O$5&amp;$E227),'Hoja de Trabajo para listado'!$A$151:$Z$151,0)),0)+IFERROR(INDEX('Hoja de Trabajo para listado'!$AB$155:$BA$1048576,MATCH($A227,'Hoja de Trabajo para listado'!$AB$155:$AB$1048576,0),MATCH((CUADRO!O$5&amp;$E227),'Hoja de Trabajo para listado'!$AB$151:$BA$151,0)),0)+IFERROR(INDEX('Hoja de Trabajo para listado'!$BC$155:$CB$1048576,MATCH($A227,'Hoja de Trabajo para listado'!$BC$155:$BC$1048576,0),MATCH((CUADRO!O$5&amp;$E227),'Hoja de Trabajo para listado'!$BC$151:$CB$151,0)),0)+IFERROR(INDEX('Hoja de Trabajo para listado'!$DE$153:$DG$274,MATCH($A227,'Hoja de Trabajo para listado'!$DE$153:$DE$1048576,0),MATCH((CUADRO!O$5&amp;$E227),'Hoja de Trabajo para listado'!$DE$151:$DG$151,0)),0)+IFERROR(INDEX('Hoja de Trabajo para listado'!$CD$155:$DC$1048576,MATCH($A227,'Hoja de Trabajo para listado'!$CD$155:$CD$1048576,0),MATCH((CUADRO!O$5&amp;$E227),'Hoja de Trabajo para listado'!$CD$151:$DC$151,0)),0)</f>
        <v>0</v>
      </c>
      <c r="P227" s="316">
        <f ca="1">+IFERROR(INDEX('Hoja de Trabajo para listado'!$A$155:$Z$1048576,MATCH($A227,'Hoja de Trabajo para listado'!$A$155:$A$1048576,0),MATCH((CUADRO!P$5&amp;$E227),'Hoja de Trabajo para listado'!$A$151:$Z$151,0)),0)+IFERROR(INDEX('Hoja de Trabajo para listado'!$AB$155:$BA$1048576,MATCH($A227,'Hoja de Trabajo para listado'!$AB$155:$AB$1048576,0),MATCH((CUADRO!P$5&amp;$E227),'Hoja de Trabajo para listado'!$AB$151:$BA$151,0)),0)+IFERROR(INDEX('Hoja de Trabajo para listado'!$BC$155:$CB$1048576,MATCH($A227,'Hoja de Trabajo para listado'!$BC$155:$BC$1048576,0),MATCH((CUADRO!P$5&amp;$E227),'Hoja de Trabajo para listado'!$BC$151:$CB$151,0)),0)+IFERROR(INDEX('Hoja de Trabajo para listado'!$DE$153:$DG$274,MATCH($A227,'Hoja de Trabajo para listado'!$DE$153:$DE$1048576,0),MATCH((CUADRO!P$5&amp;$E227),'Hoja de Trabajo para listado'!$DE$151:$DG$151,0)),0)+IFERROR(INDEX('Hoja de Trabajo para listado'!$CD$155:$DC$1048576,MATCH($A227,'Hoja de Trabajo para listado'!$CD$155:$CD$1048576,0),MATCH((CUADRO!P$5&amp;$E227),'Hoja de Trabajo para listado'!$CD$151:$DC$151,0)),0)</f>
        <v>0</v>
      </c>
      <c r="Q227" s="316">
        <f ca="1">+IFERROR(INDEX('Hoja de Trabajo para listado'!$A$155:$Z$1048576,MATCH($A227,'Hoja de Trabajo para listado'!$A$155:$A$1048576,0),MATCH((CUADRO!Q$5&amp;$E227),'Hoja de Trabajo para listado'!$A$151:$Z$151,0)),0)+IFERROR(INDEX('Hoja de Trabajo para listado'!$AB$155:$BA$1048576,MATCH($A227,'Hoja de Trabajo para listado'!$AB$155:$AB$1048576,0),MATCH((CUADRO!Q$5&amp;$E227),'Hoja de Trabajo para listado'!$AB$151:$BA$151,0)),0)+IFERROR(INDEX('Hoja de Trabajo para listado'!$BC$155:$CB$1048576,MATCH($A227,'Hoja de Trabajo para listado'!$BC$155:$BC$1048576,0),MATCH((CUADRO!Q$5&amp;$E227),'Hoja de Trabajo para listado'!$BC$151:$CB$151,0)),0)+IFERROR(INDEX('Hoja de Trabajo para listado'!$DE$153:$DG$274,MATCH($A227,'Hoja de Trabajo para listado'!$DE$153:$DE$1048576,0),MATCH((CUADRO!Q$5&amp;$E227),'Hoja de Trabajo para listado'!$DE$151:$DG$151,0)),0)+IFERROR(INDEX('Hoja de Trabajo para listado'!$CD$155:$DC$1048576,MATCH($A227,'Hoja de Trabajo para listado'!$CD$155:$CD$1048576,0),MATCH((CUADRO!Q$5&amp;$E227),'Hoja de Trabajo para listado'!$CD$151:$DC$151,0)),0)</f>
        <v>0</v>
      </c>
      <c r="R227" s="316">
        <f t="shared" ca="1" si="6"/>
        <v>0</v>
      </c>
      <c r="S227" s="344">
        <f ca="1">+R226+R227</f>
        <v>0</v>
      </c>
      <c r="T227" s="316">
        <f ca="1">+S227</f>
        <v>0</v>
      </c>
      <c r="U227" s="315">
        <f t="shared" si="7"/>
        <v>2</v>
      </c>
      <c r="V227" s="319" t="str">
        <f>+VLOOKUP(A227,bd_lista!$A$3:$E$593,5,FALSE)</f>
        <v>Gobiernos Autonomos Municipales</v>
      </c>
      <c r="W227" s="426"/>
    </row>
    <row r="228" spans="1:23" ht="15" hidden="1" customHeight="1">
      <c r="A228" s="325">
        <v>1220</v>
      </c>
      <c r="B228" s="427">
        <f>+A228</f>
        <v>1220</v>
      </c>
      <c r="C228" s="318" t="str">
        <f>+VLOOKUP(A228,bd_lista!$A$3:$C$593,3,FALSE)</f>
        <v>Gobierno Autónomo Municipal de Cajuata</v>
      </c>
      <c r="D228" s="429" t="str">
        <f>+C228</f>
        <v>Gobierno Autónomo Municipal de Cajuata</v>
      </c>
      <c r="E228" s="346" t="s">
        <v>1418</v>
      </c>
      <c r="F228" s="314">
        <f ca="1">+IFERROR(INDEX('Hoja de Trabajo para listado'!$A$155:$Z$1048576,MATCH($A228,'Hoja de Trabajo para listado'!$A$155:$A$1048576,0),MATCH((CUADRO!F$5&amp;$E228),'Hoja de Trabajo para listado'!$A$151:$Z$151,0)),0)+IFERROR(INDEX('Hoja de Trabajo para listado'!$AB$155:$BA$1048576,MATCH($A228,'Hoja de Trabajo para listado'!$AB$155:$AB$1048576,0),MATCH((CUADRO!F$5&amp;$E228),'Hoja de Trabajo para listado'!$AB$151:$BA$151,0)),0)+IFERROR(INDEX('Hoja de Trabajo para listado'!$BC$155:$CB$1048576,MATCH($A228,'Hoja de Trabajo para listado'!$BC$155:$BC$1048576,0),MATCH((CUADRO!F$5&amp;$E228),'Hoja de Trabajo para listado'!$BC$151:$CB$151,0)),0)+IFERROR(INDEX('Hoja de Trabajo para listado'!$DE$153:$DG$274,MATCH($A228,'Hoja de Trabajo para listado'!$DE$153:$DE$1048576,0),MATCH((CUADRO!F$5&amp;$E228),'Hoja de Trabajo para listado'!$DE$151:$DG$151,0)),0)+IFERROR(INDEX('Hoja de Trabajo para listado'!$CD$155:$DC$1048576,MATCH($A228,'Hoja de Trabajo para listado'!$CD$155:$CD$1048576,0),MATCH((CUADRO!F$5&amp;$E228),'Hoja de Trabajo para listado'!$CD$151:$DC$151,0)),0)</f>
        <v>0</v>
      </c>
      <c r="G228" s="314">
        <f ca="1">+IFERROR(INDEX('Hoja de Trabajo para listado'!$A$155:$Z$1048576,MATCH($A228,'Hoja de Trabajo para listado'!$A$155:$A$1048576,0),MATCH((CUADRO!G$5&amp;$E228),'Hoja de Trabajo para listado'!$A$151:$Z$151,0)),0)+IFERROR(INDEX('Hoja de Trabajo para listado'!$AB$155:$BA$1048576,MATCH($A228,'Hoja de Trabajo para listado'!$AB$155:$AB$1048576,0),MATCH((CUADRO!G$5&amp;$E228),'Hoja de Trabajo para listado'!$AB$151:$BA$151,0)),0)+IFERROR(INDEX('Hoja de Trabajo para listado'!$BC$155:$CB$1048576,MATCH($A228,'Hoja de Trabajo para listado'!$BC$155:$BC$1048576,0),MATCH((CUADRO!G$5&amp;$E228),'Hoja de Trabajo para listado'!$BC$151:$CB$151,0)),0)+IFERROR(INDEX('Hoja de Trabajo para listado'!$DE$153:$DG$274,MATCH($A228,'Hoja de Trabajo para listado'!$DE$153:$DE$1048576,0),MATCH((CUADRO!G$5&amp;$E228),'Hoja de Trabajo para listado'!$DE$151:$DG$151,0)),0)+IFERROR(INDEX('Hoja de Trabajo para listado'!$CD$155:$DC$1048576,MATCH($A228,'Hoja de Trabajo para listado'!$CD$155:$CD$1048576,0),MATCH((CUADRO!G$5&amp;$E228),'Hoja de Trabajo para listado'!$CD$151:$DC$151,0)),0)</f>
        <v>0</v>
      </c>
      <c r="H228" s="314">
        <f ca="1">+IFERROR(INDEX('Hoja de Trabajo para listado'!$A$155:$Z$1048576,MATCH($A228,'Hoja de Trabajo para listado'!$A$155:$A$1048576,0),MATCH((CUADRO!H$5&amp;$E228),'Hoja de Trabajo para listado'!$A$151:$Z$151,0)),0)+IFERROR(INDEX('Hoja de Trabajo para listado'!$AB$155:$BA$1048576,MATCH($A228,'Hoja de Trabajo para listado'!$AB$155:$AB$1048576,0),MATCH((CUADRO!H$5&amp;$E228),'Hoja de Trabajo para listado'!$AB$151:$BA$151,0)),0)+IFERROR(INDEX('Hoja de Trabajo para listado'!$BC$155:$CB$1048576,MATCH($A228,'Hoja de Trabajo para listado'!$BC$155:$BC$1048576,0),MATCH((CUADRO!H$5&amp;$E228),'Hoja de Trabajo para listado'!$BC$151:$CB$151,0)),0)+IFERROR(INDEX('Hoja de Trabajo para listado'!$DE$153:$DG$274,MATCH($A228,'Hoja de Trabajo para listado'!$DE$153:$DE$1048576,0),MATCH((CUADRO!H$5&amp;$E228),'Hoja de Trabajo para listado'!$DE$151:$DG$151,0)),0)+IFERROR(INDEX('Hoja de Trabajo para listado'!$CD$155:$DC$1048576,MATCH($A228,'Hoja de Trabajo para listado'!$CD$155:$CD$1048576,0),MATCH((CUADRO!H$5&amp;$E228),'Hoja de Trabajo para listado'!$CD$151:$DC$151,0)),0)</f>
        <v>0</v>
      </c>
      <c r="I228" s="314">
        <f ca="1">+IFERROR(INDEX('Hoja de Trabajo para listado'!$A$155:$Z$1048576,MATCH($A228,'Hoja de Trabajo para listado'!$A$155:$A$1048576,0),MATCH((CUADRO!I$5&amp;$E228),'Hoja de Trabajo para listado'!$A$151:$Z$151,0)),0)+IFERROR(INDEX('Hoja de Trabajo para listado'!$AB$155:$BA$1048576,MATCH($A228,'Hoja de Trabajo para listado'!$AB$155:$AB$1048576,0),MATCH((CUADRO!I$5&amp;$E228),'Hoja de Trabajo para listado'!$AB$151:$BA$151,0)),0)+IFERROR(INDEX('Hoja de Trabajo para listado'!$BC$155:$CB$1048576,MATCH($A228,'Hoja de Trabajo para listado'!$BC$155:$BC$1048576,0),MATCH((CUADRO!I$5&amp;$E228),'Hoja de Trabajo para listado'!$BC$151:$CB$151,0)),0)+IFERROR(INDEX('Hoja de Trabajo para listado'!$DE$153:$DG$274,MATCH($A228,'Hoja de Trabajo para listado'!$DE$153:$DE$1048576,0),MATCH((CUADRO!I$5&amp;$E228),'Hoja de Trabajo para listado'!$DE$151:$DG$151,0)),0)+IFERROR(INDEX('Hoja de Trabajo para listado'!$CD$155:$DC$1048576,MATCH($A228,'Hoja de Trabajo para listado'!$CD$155:$CD$1048576,0),MATCH((CUADRO!I$5&amp;$E228),'Hoja de Trabajo para listado'!$CD$151:$DC$151,0)),0)</f>
        <v>0</v>
      </c>
      <c r="J228" s="314">
        <f ca="1">+IFERROR(INDEX('Hoja de Trabajo para listado'!$A$155:$Z$1048576,MATCH($A228,'Hoja de Trabajo para listado'!$A$155:$A$1048576,0),MATCH((CUADRO!J$5&amp;$E228),'Hoja de Trabajo para listado'!$A$151:$Z$151,0)),0)+IFERROR(INDEX('Hoja de Trabajo para listado'!$AB$155:$BA$1048576,MATCH($A228,'Hoja de Trabajo para listado'!$AB$155:$AB$1048576,0),MATCH((CUADRO!J$5&amp;$E228),'Hoja de Trabajo para listado'!$AB$151:$BA$151,0)),0)+IFERROR(INDEX('Hoja de Trabajo para listado'!$BC$155:$CB$1048576,MATCH($A228,'Hoja de Trabajo para listado'!$BC$155:$BC$1048576,0),MATCH((CUADRO!J$5&amp;$E228),'Hoja de Trabajo para listado'!$BC$151:$CB$151,0)),0)+IFERROR(INDEX('Hoja de Trabajo para listado'!$DE$153:$DG$274,MATCH($A228,'Hoja de Trabajo para listado'!$DE$153:$DE$1048576,0),MATCH((CUADRO!J$5&amp;$E228),'Hoja de Trabajo para listado'!$DE$151:$DG$151,0)),0)+IFERROR(INDEX('Hoja de Trabajo para listado'!$CD$155:$DC$1048576,MATCH($A228,'Hoja de Trabajo para listado'!$CD$155:$CD$1048576,0),MATCH((CUADRO!J$5&amp;$E228),'Hoja de Trabajo para listado'!$CD$151:$DC$151,0)),0)</f>
        <v>0</v>
      </c>
      <c r="K228" s="314">
        <f ca="1">+IFERROR(INDEX('Hoja de Trabajo para listado'!$A$155:$Z$1048576,MATCH($A228,'Hoja de Trabajo para listado'!$A$155:$A$1048576,0),MATCH((CUADRO!K$5&amp;$E228),'Hoja de Trabajo para listado'!$A$151:$Z$151,0)),0)+IFERROR(INDEX('Hoja de Trabajo para listado'!$AB$155:$BA$1048576,MATCH($A228,'Hoja de Trabajo para listado'!$AB$155:$AB$1048576,0),MATCH((CUADRO!K$5&amp;$E228),'Hoja de Trabajo para listado'!$AB$151:$BA$151,0)),0)+IFERROR(INDEX('Hoja de Trabajo para listado'!$BC$155:$CB$1048576,MATCH($A228,'Hoja de Trabajo para listado'!$BC$155:$BC$1048576,0),MATCH((CUADRO!K$5&amp;$E228),'Hoja de Trabajo para listado'!$BC$151:$CB$151,0)),0)+IFERROR(INDEX('Hoja de Trabajo para listado'!$DE$153:$DG$274,MATCH($A228,'Hoja de Trabajo para listado'!$DE$153:$DE$1048576,0),MATCH((CUADRO!K$5&amp;$E228),'Hoja de Trabajo para listado'!$DE$151:$DG$151,0)),0)+IFERROR(INDEX('Hoja de Trabajo para listado'!$CD$155:$DC$1048576,MATCH($A228,'Hoja de Trabajo para listado'!$CD$155:$CD$1048576,0),MATCH((CUADRO!K$5&amp;$E228),'Hoja de Trabajo para listado'!$CD$151:$DC$151,0)),0)</f>
        <v>0</v>
      </c>
      <c r="L228" s="314">
        <f ca="1">+IFERROR(INDEX('Hoja de Trabajo para listado'!$A$155:$Z$1048576,MATCH($A228,'Hoja de Trabajo para listado'!$A$155:$A$1048576,0),MATCH((CUADRO!L$5&amp;$E228),'Hoja de Trabajo para listado'!$A$151:$Z$151,0)),0)+IFERROR(INDEX('Hoja de Trabajo para listado'!$AB$155:$BA$1048576,MATCH($A228,'Hoja de Trabajo para listado'!$AB$155:$AB$1048576,0),MATCH((CUADRO!L$5&amp;$E228),'Hoja de Trabajo para listado'!$AB$151:$BA$151,0)),0)+IFERROR(INDEX('Hoja de Trabajo para listado'!$BC$155:$CB$1048576,MATCH($A228,'Hoja de Trabajo para listado'!$BC$155:$BC$1048576,0),MATCH((CUADRO!L$5&amp;$E228),'Hoja de Trabajo para listado'!$BC$151:$CB$151,0)),0)+IFERROR(INDEX('Hoja de Trabajo para listado'!$DE$153:$DG$274,MATCH($A228,'Hoja de Trabajo para listado'!$DE$153:$DE$1048576,0),MATCH((CUADRO!L$5&amp;$E228),'Hoja de Trabajo para listado'!$DE$151:$DG$151,0)),0)+IFERROR(INDEX('Hoja de Trabajo para listado'!$CD$155:$DC$1048576,MATCH($A228,'Hoja de Trabajo para listado'!$CD$155:$CD$1048576,0),MATCH((CUADRO!L$5&amp;$E228),'Hoja de Trabajo para listado'!$CD$151:$DC$151,0)),0)</f>
        <v>0</v>
      </c>
      <c r="M228" s="314">
        <f ca="1">+IFERROR(INDEX('Hoja de Trabajo para listado'!$A$155:$Z$1048576,MATCH($A228,'Hoja de Trabajo para listado'!$A$155:$A$1048576,0),MATCH((CUADRO!M$5&amp;$E228),'Hoja de Trabajo para listado'!$A$151:$Z$151,0)),0)+IFERROR(INDEX('Hoja de Trabajo para listado'!$AB$155:$BA$1048576,MATCH($A228,'Hoja de Trabajo para listado'!$AB$155:$AB$1048576,0),MATCH((CUADRO!M$5&amp;$E228),'Hoja de Trabajo para listado'!$AB$151:$BA$151,0)),0)+IFERROR(INDEX('Hoja de Trabajo para listado'!$BC$155:$CB$1048576,MATCH($A228,'Hoja de Trabajo para listado'!$BC$155:$BC$1048576,0),MATCH((CUADRO!M$5&amp;$E228),'Hoja de Trabajo para listado'!$BC$151:$CB$151,0)),0)+IFERROR(INDEX('Hoja de Trabajo para listado'!$DE$153:$DG$274,MATCH($A228,'Hoja de Trabajo para listado'!$DE$153:$DE$1048576,0),MATCH((CUADRO!M$5&amp;$E228),'Hoja de Trabajo para listado'!$DE$151:$DG$151,0)),0)+IFERROR(INDEX('Hoja de Trabajo para listado'!$CD$155:$DC$1048576,MATCH($A228,'Hoja de Trabajo para listado'!$CD$155:$CD$1048576,0),MATCH((CUADRO!M$5&amp;$E228),'Hoja de Trabajo para listado'!$CD$151:$DC$151,0)),0)</f>
        <v>0</v>
      </c>
      <c r="N228" s="314">
        <f ca="1">+IFERROR(INDEX('Hoja de Trabajo para listado'!$A$155:$Z$1048576,MATCH($A228,'Hoja de Trabajo para listado'!$A$155:$A$1048576,0),MATCH((CUADRO!N$5&amp;$E228),'Hoja de Trabajo para listado'!$A$151:$Z$151,0)),0)+IFERROR(INDEX('Hoja de Trabajo para listado'!$AB$155:$BA$1048576,MATCH($A228,'Hoja de Trabajo para listado'!$AB$155:$AB$1048576,0),MATCH((CUADRO!N$5&amp;$E228),'Hoja de Trabajo para listado'!$AB$151:$BA$151,0)),0)+IFERROR(INDEX('Hoja de Trabajo para listado'!$BC$155:$CB$1048576,MATCH($A228,'Hoja de Trabajo para listado'!$BC$155:$BC$1048576,0),MATCH((CUADRO!N$5&amp;$E228),'Hoja de Trabajo para listado'!$BC$151:$CB$151,0)),0)+IFERROR(INDEX('Hoja de Trabajo para listado'!$DE$153:$DG$274,MATCH($A228,'Hoja de Trabajo para listado'!$DE$153:$DE$1048576,0),MATCH((CUADRO!N$5&amp;$E228),'Hoja de Trabajo para listado'!$DE$151:$DG$151,0)),0)+IFERROR(INDEX('Hoja de Trabajo para listado'!$CD$155:$DC$1048576,MATCH($A228,'Hoja de Trabajo para listado'!$CD$155:$CD$1048576,0),MATCH((CUADRO!N$5&amp;$E228),'Hoja de Trabajo para listado'!$CD$151:$DC$151,0)),0)</f>
        <v>0</v>
      </c>
      <c r="O228" s="314">
        <f ca="1">+IFERROR(INDEX('Hoja de Trabajo para listado'!$A$155:$Z$1048576,MATCH($A228,'Hoja de Trabajo para listado'!$A$155:$A$1048576,0),MATCH((CUADRO!O$5&amp;$E228),'Hoja de Trabajo para listado'!$A$151:$Z$151,0)),0)+IFERROR(INDEX('Hoja de Trabajo para listado'!$AB$155:$BA$1048576,MATCH($A228,'Hoja de Trabajo para listado'!$AB$155:$AB$1048576,0),MATCH((CUADRO!O$5&amp;$E228),'Hoja de Trabajo para listado'!$AB$151:$BA$151,0)),0)+IFERROR(INDEX('Hoja de Trabajo para listado'!$BC$155:$CB$1048576,MATCH($A228,'Hoja de Trabajo para listado'!$BC$155:$BC$1048576,0),MATCH((CUADRO!O$5&amp;$E228),'Hoja de Trabajo para listado'!$BC$151:$CB$151,0)),0)+IFERROR(INDEX('Hoja de Trabajo para listado'!$DE$153:$DG$274,MATCH($A228,'Hoja de Trabajo para listado'!$DE$153:$DE$1048576,0),MATCH((CUADRO!O$5&amp;$E228),'Hoja de Trabajo para listado'!$DE$151:$DG$151,0)),0)+IFERROR(INDEX('Hoja de Trabajo para listado'!$CD$155:$DC$1048576,MATCH($A228,'Hoja de Trabajo para listado'!$CD$155:$CD$1048576,0),MATCH((CUADRO!O$5&amp;$E228),'Hoja de Trabajo para listado'!$CD$151:$DC$151,0)),0)</f>
        <v>0</v>
      </c>
      <c r="P228" s="314">
        <f ca="1">+IFERROR(INDEX('Hoja de Trabajo para listado'!$A$155:$Z$1048576,MATCH($A228,'Hoja de Trabajo para listado'!$A$155:$A$1048576,0),MATCH((CUADRO!P$5&amp;$E228),'Hoja de Trabajo para listado'!$A$151:$Z$151,0)),0)+IFERROR(INDEX('Hoja de Trabajo para listado'!$AB$155:$BA$1048576,MATCH($A228,'Hoja de Trabajo para listado'!$AB$155:$AB$1048576,0),MATCH((CUADRO!P$5&amp;$E228),'Hoja de Trabajo para listado'!$AB$151:$BA$151,0)),0)+IFERROR(INDEX('Hoja de Trabajo para listado'!$BC$155:$CB$1048576,MATCH($A228,'Hoja de Trabajo para listado'!$BC$155:$BC$1048576,0),MATCH((CUADRO!P$5&amp;$E228),'Hoja de Trabajo para listado'!$BC$151:$CB$151,0)),0)+IFERROR(INDEX('Hoja de Trabajo para listado'!$DE$153:$DG$274,MATCH($A228,'Hoja de Trabajo para listado'!$DE$153:$DE$1048576,0),MATCH((CUADRO!P$5&amp;$E228),'Hoja de Trabajo para listado'!$DE$151:$DG$151,0)),0)+IFERROR(INDEX('Hoja de Trabajo para listado'!$CD$155:$DC$1048576,MATCH($A228,'Hoja de Trabajo para listado'!$CD$155:$CD$1048576,0),MATCH((CUADRO!P$5&amp;$E228),'Hoja de Trabajo para listado'!$CD$151:$DC$151,0)),0)</f>
        <v>0</v>
      </c>
      <c r="Q228" s="314">
        <f ca="1">+IFERROR(INDEX('Hoja de Trabajo para listado'!$A$155:$Z$1048576,MATCH($A228,'Hoja de Trabajo para listado'!$A$155:$A$1048576,0),MATCH((CUADRO!Q$5&amp;$E228),'Hoja de Trabajo para listado'!$A$151:$Z$151,0)),0)+IFERROR(INDEX('Hoja de Trabajo para listado'!$AB$155:$BA$1048576,MATCH($A228,'Hoja de Trabajo para listado'!$AB$155:$AB$1048576,0),MATCH((CUADRO!Q$5&amp;$E228),'Hoja de Trabajo para listado'!$AB$151:$BA$151,0)),0)+IFERROR(INDEX('Hoja de Trabajo para listado'!$BC$155:$CB$1048576,MATCH($A228,'Hoja de Trabajo para listado'!$BC$155:$BC$1048576,0),MATCH((CUADRO!Q$5&amp;$E228),'Hoja de Trabajo para listado'!$BC$151:$CB$151,0)),0)+IFERROR(INDEX('Hoja de Trabajo para listado'!$DE$153:$DG$274,MATCH($A228,'Hoja de Trabajo para listado'!$DE$153:$DE$1048576,0),MATCH((CUADRO!Q$5&amp;$E228),'Hoja de Trabajo para listado'!$DE$151:$DG$151,0)),0)+IFERROR(INDEX('Hoja de Trabajo para listado'!$CD$155:$DC$1048576,MATCH($A228,'Hoja de Trabajo para listado'!$CD$155:$CD$1048576,0),MATCH((CUADRO!Q$5&amp;$E228),'Hoja de Trabajo para listado'!$CD$151:$DC$151,0)),0)</f>
        <v>0</v>
      </c>
      <c r="R228" s="314">
        <f t="shared" ca="1" si="6"/>
        <v>0</v>
      </c>
      <c r="S228" s="345"/>
      <c r="T228" s="314">
        <f ca="1">+T229</f>
        <v>0</v>
      </c>
      <c r="U228" s="313">
        <f t="shared" si="7"/>
        <v>1</v>
      </c>
      <c r="V228" s="319" t="str">
        <f>+VLOOKUP(A228,bd_lista!$A$3:$E$593,5,FALSE)</f>
        <v>Gobiernos Autonomos Municipales</v>
      </c>
      <c r="W228" s="425" t="str">
        <f>+V228</f>
        <v>Gobiernos Autonomos Municipales</v>
      </c>
    </row>
    <row r="229" spans="1:23" ht="15" hidden="1" customHeight="1">
      <c r="A229" s="323">
        <v>1220</v>
      </c>
      <c r="B229" s="428"/>
      <c r="C229" s="319" t="str">
        <f>+VLOOKUP(A229,bd_lista!$A$3:$C$593,3,FALSE)</f>
        <v>Gobierno Autónomo Municipal de Cajuata</v>
      </c>
      <c r="D229" s="430"/>
      <c r="E229" s="347" t="s">
        <v>1419</v>
      </c>
      <c r="F229" s="316">
        <f ca="1">+IFERROR(INDEX('Hoja de Trabajo para listado'!$A$155:$Z$1048576,MATCH($A229,'Hoja de Trabajo para listado'!$A$155:$A$1048576,0),MATCH((CUADRO!F$5&amp;$E229),'Hoja de Trabajo para listado'!$A$151:$Z$151,0)),0)+IFERROR(INDEX('Hoja de Trabajo para listado'!$AB$155:$BA$1048576,MATCH($A229,'Hoja de Trabajo para listado'!$AB$155:$AB$1048576,0),MATCH((CUADRO!F$5&amp;$E229),'Hoja de Trabajo para listado'!$AB$151:$BA$151,0)),0)+IFERROR(INDEX('Hoja de Trabajo para listado'!$BC$155:$CB$1048576,MATCH($A229,'Hoja de Trabajo para listado'!$BC$155:$BC$1048576,0),MATCH((CUADRO!F$5&amp;$E229),'Hoja de Trabajo para listado'!$BC$151:$CB$151,0)),0)+IFERROR(INDEX('Hoja de Trabajo para listado'!$DE$153:$DG$274,MATCH($A229,'Hoja de Trabajo para listado'!$DE$153:$DE$1048576,0),MATCH((CUADRO!F$5&amp;$E229),'Hoja de Trabajo para listado'!$DE$151:$DG$151,0)),0)+IFERROR(INDEX('Hoja de Trabajo para listado'!$CD$155:$DC$1048576,MATCH($A229,'Hoja de Trabajo para listado'!$CD$155:$CD$1048576,0),MATCH((CUADRO!F$5&amp;$E229),'Hoja de Trabajo para listado'!$CD$151:$DC$151,0)),0)</f>
        <v>0</v>
      </c>
      <c r="G229" s="316">
        <f ca="1">+IFERROR(INDEX('Hoja de Trabajo para listado'!$A$155:$Z$1048576,MATCH($A229,'Hoja de Trabajo para listado'!$A$155:$A$1048576,0),MATCH((CUADRO!G$5&amp;$E229),'Hoja de Trabajo para listado'!$A$151:$Z$151,0)),0)+IFERROR(INDEX('Hoja de Trabajo para listado'!$AB$155:$BA$1048576,MATCH($A229,'Hoja de Trabajo para listado'!$AB$155:$AB$1048576,0),MATCH((CUADRO!G$5&amp;$E229),'Hoja de Trabajo para listado'!$AB$151:$BA$151,0)),0)+IFERROR(INDEX('Hoja de Trabajo para listado'!$BC$155:$CB$1048576,MATCH($A229,'Hoja de Trabajo para listado'!$BC$155:$BC$1048576,0),MATCH((CUADRO!G$5&amp;$E229),'Hoja de Trabajo para listado'!$BC$151:$CB$151,0)),0)+IFERROR(INDEX('Hoja de Trabajo para listado'!$DE$153:$DG$274,MATCH($A229,'Hoja de Trabajo para listado'!$DE$153:$DE$1048576,0),MATCH((CUADRO!G$5&amp;$E229),'Hoja de Trabajo para listado'!$DE$151:$DG$151,0)),0)+IFERROR(INDEX('Hoja de Trabajo para listado'!$CD$155:$DC$1048576,MATCH($A229,'Hoja de Trabajo para listado'!$CD$155:$CD$1048576,0),MATCH((CUADRO!G$5&amp;$E229),'Hoja de Trabajo para listado'!$CD$151:$DC$151,0)),0)</f>
        <v>0</v>
      </c>
      <c r="H229" s="316">
        <f ca="1">+IFERROR(INDEX('Hoja de Trabajo para listado'!$A$155:$Z$1048576,MATCH($A229,'Hoja de Trabajo para listado'!$A$155:$A$1048576,0),MATCH((CUADRO!H$5&amp;$E229),'Hoja de Trabajo para listado'!$A$151:$Z$151,0)),0)+IFERROR(INDEX('Hoja de Trabajo para listado'!$AB$155:$BA$1048576,MATCH($A229,'Hoja de Trabajo para listado'!$AB$155:$AB$1048576,0),MATCH((CUADRO!H$5&amp;$E229),'Hoja de Trabajo para listado'!$AB$151:$BA$151,0)),0)+IFERROR(INDEX('Hoja de Trabajo para listado'!$BC$155:$CB$1048576,MATCH($A229,'Hoja de Trabajo para listado'!$BC$155:$BC$1048576,0),MATCH((CUADRO!H$5&amp;$E229),'Hoja de Trabajo para listado'!$BC$151:$CB$151,0)),0)+IFERROR(INDEX('Hoja de Trabajo para listado'!$DE$153:$DG$274,MATCH($A229,'Hoja de Trabajo para listado'!$DE$153:$DE$1048576,0),MATCH((CUADRO!H$5&amp;$E229),'Hoja de Trabajo para listado'!$DE$151:$DG$151,0)),0)+IFERROR(INDEX('Hoja de Trabajo para listado'!$CD$155:$DC$1048576,MATCH($A229,'Hoja de Trabajo para listado'!$CD$155:$CD$1048576,0),MATCH((CUADRO!H$5&amp;$E229),'Hoja de Trabajo para listado'!$CD$151:$DC$151,0)),0)</f>
        <v>0</v>
      </c>
      <c r="I229" s="316">
        <f ca="1">+IFERROR(INDEX('Hoja de Trabajo para listado'!$A$155:$Z$1048576,MATCH($A229,'Hoja de Trabajo para listado'!$A$155:$A$1048576,0),MATCH((CUADRO!I$5&amp;$E229),'Hoja de Trabajo para listado'!$A$151:$Z$151,0)),0)+IFERROR(INDEX('Hoja de Trabajo para listado'!$AB$155:$BA$1048576,MATCH($A229,'Hoja de Trabajo para listado'!$AB$155:$AB$1048576,0),MATCH((CUADRO!I$5&amp;$E229),'Hoja de Trabajo para listado'!$AB$151:$BA$151,0)),0)+IFERROR(INDEX('Hoja de Trabajo para listado'!$BC$155:$CB$1048576,MATCH($A229,'Hoja de Trabajo para listado'!$BC$155:$BC$1048576,0),MATCH((CUADRO!I$5&amp;$E229),'Hoja de Trabajo para listado'!$BC$151:$CB$151,0)),0)+IFERROR(INDEX('Hoja de Trabajo para listado'!$DE$153:$DG$274,MATCH($A229,'Hoja de Trabajo para listado'!$DE$153:$DE$1048576,0),MATCH((CUADRO!I$5&amp;$E229),'Hoja de Trabajo para listado'!$DE$151:$DG$151,0)),0)+IFERROR(INDEX('Hoja de Trabajo para listado'!$CD$155:$DC$1048576,MATCH($A229,'Hoja de Trabajo para listado'!$CD$155:$CD$1048576,0),MATCH((CUADRO!I$5&amp;$E229),'Hoja de Trabajo para listado'!$CD$151:$DC$151,0)),0)</f>
        <v>0</v>
      </c>
      <c r="J229" s="316">
        <f ca="1">+IFERROR(INDEX('Hoja de Trabajo para listado'!$A$155:$Z$1048576,MATCH($A229,'Hoja de Trabajo para listado'!$A$155:$A$1048576,0),MATCH((CUADRO!J$5&amp;$E229),'Hoja de Trabajo para listado'!$A$151:$Z$151,0)),0)+IFERROR(INDEX('Hoja de Trabajo para listado'!$AB$155:$BA$1048576,MATCH($A229,'Hoja de Trabajo para listado'!$AB$155:$AB$1048576,0),MATCH((CUADRO!J$5&amp;$E229),'Hoja de Trabajo para listado'!$AB$151:$BA$151,0)),0)+IFERROR(INDEX('Hoja de Trabajo para listado'!$BC$155:$CB$1048576,MATCH($A229,'Hoja de Trabajo para listado'!$BC$155:$BC$1048576,0),MATCH((CUADRO!J$5&amp;$E229),'Hoja de Trabajo para listado'!$BC$151:$CB$151,0)),0)+IFERROR(INDEX('Hoja de Trabajo para listado'!$DE$153:$DG$274,MATCH($A229,'Hoja de Trabajo para listado'!$DE$153:$DE$1048576,0),MATCH((CUADRO!J$5&amp;$E229),'Hoja de Trabajo para listado'!$DE$151:$DG$151,0)),0)+IFERROR(INDEX('Hoja de Trabajo para listado'!$CD$155:$DC$1048576,MATCH($A229,'Hoja de Trabajo para listado'!$CD$155:$CD$1048576,0),MATCH((CUADRO!J$5&amp;$E229),'Hoja de Trabajo para listado'!$CD$151:$DC$151,0)),0)</f>
        <v>0</v>
      </c>
      <c r="K229" s="316">
        <f ca="1">+IFERROR(INDEX('Hoja de Trabajo para listado'!$A$155:$Z$1048576,MATCH($A229,'Hoja de Trabajo para listado'!$A$155:$A$1048576,0),MATCH((CUADRO!K$5&amp;$E229),'Hoja de Trabajo para listado'!$A$151:$Z$151,0)),0)+IFERROR(INDEX('Hoja de Trabajo para listado'!$AB$155:$BA$1048576,MATCH($A229,'Hoja de Trabajo para listado'!$AB$155:$AB$1048576,0),MATCH((CUADRO!K$5&amp;$E229),'Hoja de Trabajo para listado'!$AB$151:$BA$151,0)),0)+IFERROR(INDEX('Hoja de Trabajo para listado'!$BC$155:$CB$1048576,MATCH($A229,'Hoja de Trabajo para listado'!$BC$155:$BC$1048576,0),MATCH((CUADRO!K$5&amp;$E229),'Hoja de Trabajo para listado'!$BC$151:$CB$151,0)),0)+IFERROR(INDEX('Hoja de Trabajo para listado'!$DE$153:$DG$274,MATCH($A229,'Hoja de Trabajo para listado'!$DE$153:$DE$1048576,0),MATCH((CUADRO!K$5&amp;$E229),'Hoja de Trabajo para listado'!$DE$151:$DG$151,0)),0)+IFERROR(INDEX('Hoja de Trabajo para listado'!$CD$155:$DC$1048576,MATCH($A229,'Hoja de Trabajo para listado'!$CD$155:$CD$1048576,0),MATCH((CUADRO!K$5&amp;$E229),'Hoja de Trabajo para listado'!$CD$151:$DC$151,0)),0)</f>
        <v>0</v>
      </c>
      <c r="L229" s="316">
        <f ca="1">+IFERROR(INDEX('Hoja de Trabajo para listado'!$A$155:$Z$1048576,MATCH($A229,'Hoja de Trabajo para listado'!$A$155:$A$1048576,0),MATCH((CUADRO!L$5&amp;$E229),'Hoja de Trabajo para listado'!$A$151:$Z$151,0)),0)+IFERROR(INDEX('Hoja de Trabajo para listado'!$AB$155:$BA$1048576,MATCH($A229,'Hoja de Trabajo para listado'!$AB$155:$AB$1048576,0),MATCH((CUADRO!L$5&amp;$E229),'Hoja de Trabajo para listado'!$AB$151:$BA$151,0)),0)+IFERROR(INDEX('Hoja de Trabajo para listado'!$BC$155:$CB$1048576,MATCH($A229,'Hoja de Trabajo para listado'!$BC$155:$BC$1048576,0),MATCH((CUADRO!L$5&amp;$E229),'Hoja de Trabajo para listado'!$BC$151:$CB$151,0)),0)+IFERROR(INDEX('Hoja de Trabajo para listado'!$DE$153:$DG$274,MATCH($A229,'Hoja de Trabajo para listado'!$DE$153:$DE$1048576,0),MATCH((CUADRO!L$5&amp;$E229),'Hoja de Trabajo para listado'!$DE$151:$DG$151,0)),0)+IFERROR(INDEX('Hoja de Trabajo para listado'!$CD$155:$DC$1048576,MATCH($A229,'Hoja de Trabajo para listado'!$CD$155:$CD$1048576,0),MATCH((CUADRO!L$5&amp;$E229),'Hoja de Trabajo para listado'!$CD$151:$DC$151,0)),0)</f>
        <v>0</v>
      </c>
      <c r="M229" s="316">
        <f ca="1">+IFERROR(INDEX('Hoja de Trabajo para listado'!$A$155:$Z$1048576,MATCH($A229,'Hoja de Trabajo para listado'!$A$155:$A$1048576,0),MATCH((CUADRO!M$5&amp;$E229),'Hoja de Trabajo para listado'!$A$151:$Z$151,0)),0)+IFERROR(INDEX('Hoja de Trabajo para listado'!$AB$155:$BA$1048576,MATCH($A229,'Hoja de Trabajo para listado'!$AB$155:$AB$1048576,0),MATCH((CUADRO!M$5&amp;$E229),'Hoja de Trabajo para listado'!$AB$151:$BA$151,0)),0)+IFERROR(INDEX('Hoja de Trabajo para listado'!$BC$155:$CB$1048576,MATCH($A229,'Hoja de Trabajo para listado'!$BC$155:$BC$1048576,0),MATCH((CUADRO!M$5&amp;$E229),'Hoja de Trabajo para listado'!$BC$151:$CB$151,0)),0)+IFERROR(INDEX('Hoja de Trabajo para listado'!$DE$153:$DG$274,MATCH($A229,'Hoja de Trabajo para listado'!$DE$153:$DE$1048576,0),MATCH((CUADRO!M$5&amp;$E229),'Hoja de Trabajo para listado'!$DE$151:$DG$151,0)),0)+IFERROR(INDEX('Hoja de Trabajo para listado'!$CD$155:$DC$1048576,MATCH($A229,'Hoja de Trabajo para listado'!$CD$155:$CD$1048576,0),MATCH((CUADRO!M$5&amp;$E229),'Hoja de Trabajo para listado'!$CD$151:$DC$151,0)),0)</f>
        <v>0</v>
      </c>
      <c r="N229" s="316">
        <f ca="1">+IFERROR(INDEX('Hoja de Trabajo para listado'!$A$155:$Z$1048576,MATCH($A229,'Hoja de Trabajo para listado'!$A$155:$A$1048576,0),MATCH((CUADRO!N$5&amp;$E229),'Hoja de Trabajo para listado'!$A$151:$Z$151,0)),0)+IFERROR(INDEX('Hoja de Trabajo para listado'!$AB$155:$BA$1048576,MATCH($A229,'Hoja de Trabajo para listado'!$AB$155:$AB$1048576,0),MATCH((CUADRO!N$5&amp;$E229),'Hoja de Trabajo para listado'!$AB$151:$BA$151,0)),0)+IFERROR(INDEX('Hoja de Trabajo para listado'!$BC$155:$CB$1048576,MATCH($A229,'Hoja de Trabajo para listado'!$BC$155:$BC$1048576,0),MATCH((CUADRO!N$5&amp;$E229),'Hoja de Trabajo para listado'!$BC$151:$CB$151,0)),0)+IFERROR(INDEX('Hoja de Trabajo para listado'!$DE$153:$DG$274,MATCH($A229,'Hoja de Trabajo para listado'!$DE$153:$DE$1048576,0),MATCH((CUADRO!N$5&amp;$E229),'Hoja de Trabajo para listado'!$DE$151:$DG$151,0)),0)+IFERROR(INDEX('Hoja de Trabajo para listado'!$CD$155:$DC$1048576,MATCH($A229,'Hoja de Trabajo para listado'!$CD$155:$CD$1048576,0),MATCH((CUADRO!N$5&amp;$E229),'Hoja de Trabajo para listado'!$CD$151:$DC$151,0)),0)</f>
        <v>0</v>
      </c>
      <c r="O229" s="316">
        <f ca="1">+IFERROR(INDEX('Hoja de Trabajo para listado'!$A$155:$Z$1048576,MATCH($A229,'Hoja de Trabajo para listado'!$A$155:$A$1048576,0),MATCH((CUADRO!O$5&amp;$E229),'Hoja de Trabajo para listado'!$A$151:$Z$151,0)),0)+IFERROR(INDEX('Hoja de Trabajo para listado'!$AB$155:$BA$1048576,MATCH($A229,'Hoja de Trabajo para listado'!$AB$155:$AB$1048576,0),MATCH((CUADRO!O$5&amp;$E229),'Hoja de Trabajo para listado'!$AB$151:$BA$151,0)),0)+IFERROR(INDEX('Hoja de Trabajo para listado'!$BC$155:$CB$1048576,MATCH($A229,'Hoja de Trabajo para listado'!$BC$155:$BC$1048576,0),MATCH((CUADRO!O$5&amp;$E229),'Hoja de Trabajo para listado'!$BC$151:$CB$151,0)),0)+IFERROR(INDEX('Hoja de Trabajo para listado'!$DE$153:$DG$274,MATCH($A229,'Hoja de Trabajo para listado'!$DE$153:$DE$1048576,0),MATCH((CUADRO!O$5&amp;$E229),'Hoja de Trabajo para listado'!$DE$151:$DG$151,0)),0)+IFERROR(INDEX('Hoja de Trabajo para listado'!$CD$155:$DC$1048576,MATCH($A229,'Hoja de Trabajo para listado'!$CD$155:$CD$1048576,0),MATCH((CUADRO!O$5&amp;$E229),'Hoja de Trabajo para listado'!$CD$151:$DC$151,0)),0)</f>
        <v>0</v>
      </c>
      <c r="P229" s="316">
        <f ca="1">+IFERROR(INDEX('Hoja de Trabajo para listado'!$A$155:$Z$1048576,MATCH($A229,'Hoja de Trabajo para listado'!$A$155:$A$1048576,0),MATCH((CUADRO!P$5&amp;$E229),'Hoja de Trabajo para listado'!$A$151:$Z$151,0)),0)+IFERROR(INDEX('Hoja de Trabajo para listado'!$AB$155:$BA$1048576,MATCH($A229,'Hoja de Trabajo para listado'!$AB$155:$AB$1048576,0),MATCH((CUADRO!P$5&amp;$E229),'Hoja de Trabajo para listado'!$AB$151:$BA$151,0)),0)+IFERROR(INDEX('Hoja de Trabajo para listado'!$BC$155:$CB$1048576,MATCH($A229,'Hoja de Trabajo para listado'!$BC$155:$BC$1048576,0),MATCH((CUADRO!P$5&amp;$E229),'Hoja de Trabajo para listado'!$BC$151:$CB$151,0)),0)+IFERROR(INDEX('Hoja de Trabajo para listado'!$DE$153:$DG$274,MATCH($A229,'Hoja de Trabajo para listado'!$DE$153:$DE$1048576,0),MATCH((CUADRO!P$5&amp;$E229),'Hoja de Trabajo para listado'!$DE$151:$DG$151,0)),0)+IFERROR(INDEX('Hoja de Trabajo para listado'!$CD$155:$DC$1048576,MATCH($A229,'Hoja de Trabajo para listado'!$CD$155:$CD$1048576,0),MATCH((CUADRO!P$5&amp;$E229),'Hoja de Trabajo para listado'!$CD$151:$DC$151,0)),0)</f>
        <v>0</v>
      </c>
      <c r="Q229" s="316">
        <f ca="1">+IFERROR(INDEX('Hoja de Trabajo para listado'!$A$155:$Z$1048576,MATCH($A229,'Hoja de Trabajo para listado'!$A$155:$A$1048576,0),MATCH((CUADRO!Q$5&amp;$E229),'Hoja de Trabajo para listado'!$A$151:$Z$151,0)),0)+IFERROR(INDEX('Hoja de Trabajo para listado'!$AB$155:$BA$1048576,MATCH($A229,'Hoja de Trabajo para listado'!$AB$155:$AB$1048576,0),MATCH((CUADRO!Q$5&amp;$E229),'Hoja de Trabajo para listado'!$AB$151:$BA$151,0)),0)+IFERROR(INDEX('Hoja de Trabajo para listado'!$BC$155:$CB$1048576,MATCH($A229,'Hoja de Trabajo para listado'!$BC$155:$BC$1048576,0),MATCH((CUADRO!Q$5&amp;$E229),'Hoja de Trabajo para listado'!$BC$151:$CB$151,0)),0)+IFERROR(INDEX('Hoja de Trabajo para listado'!$DE$153:$DG$274,MATCH($A229,'Hoja de Trabajo para listado'!$DE$153:$DE$1048576,0),MATCH((CUADRO!Q$5&amp;$E229),'Hoja de Trabajo para listado'!$DE$151:$DG$151,0)),0)+IFERROR(INDEX('Hoja de Trabajo para listado'!$CD$155:$DC$1048576,MATCH($A229,'Hoja de Trabajo para listado'!$CD$155:$CD$1048576,0),MATCH((CUADRO!Q$5&amp;$E229),'Hoja de Trabajo para listado'!$CD$151:$DC$151,0)),0)</f>
        <v>0</v>
      </c>
      <c r="R229" s="316">
        <f t="shared" ca="1" si="6"/>
        <v>0</v>
      </c>
      <c r="S229" s="344">
        <f ca="1">+R228+R229</f>
        <v>0</v>
      </c>
      <c r="T229" s="316">
        <f ca="1">+S229</f>
        <v>0</v>
      </c>
      <c r="U229" s="315">
        <f t="shared" si="7"/>
        <v>2</v>
      </c>
      <c r="V229" s="319" t="str">
        <f>+VLOOKUP(A229,bd_lista!$A$3:$E$593,5,FALSE)</f>
        <v>Gobiernos Autonomos Municipales</v>
      </c>
      <c r="W229" s="426"/>
    </row>
    <row r="230" spans="1:23" ht="15" hidden="1" customHeight="1">
      <c r="A230" s="325">
        <v>1221</v>
      </c>
      <c r="B230" s="427">
        <f>+A230</f>
        <v>1221</v>
      </c>
      <c r="C230" s="318" t="str">
        <f>+VLOOKUP(A230,bd_lista!$A$3:$C$593,3,FALSE)</f>
        <v>Gobierno Autónomo Municipal de Colquiri</v>
      </c>
      <c r="D230" s="429" t="str">
        <f>+C230</f>
        <v>Gobierno Autónomo Municipal de Colquiri</v>
      </c>
      <c r="E230" s="346" t="s">
        <v>1418</v>
      </c>
      <c r="F230" s="314">
        <f ca="1">+IFERROR(INDEX('Hoja de Trabajo para listado'!$A$155:$Z$1048576,MATCH($A230,'Hoja de Trabajo para listado'!$A$155:$A$1048576,0),MATCH((CUADRO!F$5&amp;$E230),'Hoja de Trabajo para listado'!$A$151:$Z$151,0)),0)+IFERROR(INDEX('Hoja de Trabajo para listado'!$AB$155:$BA$1048576,MATCH($A230,'Hoja de Trabajo para listado'!$AB$155:$AB$1048576,0),MATCH((CUADRO!F$5&amp;$E230),'Hoja de Trabajo para listado'!$AB$151:$BA$151,0)),0)+IFERROR(INDEX('Hoja de Trabajo para listado'!$BC$155:$CB$1048576,MATCH($A230,'Hoja de Trabajo para listado'!$BC$155:$BC$1048576,0),MATCH((CUADRO!F$5&amp;$E230),'Hoja de Trabajo para listado'!$BC$151:$CB$151,0)),0)+IFERROR(INDEX('Hoja de Trabajo para listado'!$DE$153:$DG$274,MATCH($A230,'Hoja de Trabajo para listado'!$DE$153:$DE$1048576,0),MATCH((CUADRO!F$5&amp;$E230),'Hoja de Trabajo para listado'!$DE$151:$DG$151,0)),0)+IFERROR(INDEX('Hoja de Trabajo para listado'!$CD$155:$DC$1048576,MATCH($A230,'Hoja de Trabajo para listado'!$CD$155:$CD$1048576,0),MATCH((CUADRO!F$5&amp;$E230),'Hoja de Trabajo para listado'!$CD$151:$DC$151,0)),0)</f>
        <v>0</v>
      </c>
      <c r="G230" s="314">
        <f ca="1">+IFERROR(INDEX('Hoja de Trabajo para listado'!$A$155:$Z$1048576,MATCH($A230,'Hoja de Trabajo para listado'!$A$155:$A$1048576,0),MATCH((CUADRO!G$5&amp;$E230),'Hoja de Trabajo para listado'!$A$151:$Z$151,0)),0)+IFERROR(INDEX('Hoja de Trabajo para listado'!$AB$155:$BA$1048576,MATCH($A230,'Hoja de Trabajo para listado'!$AB$155:$AB$1048576,0),MATCH((CUADRO!G$5&amp;$E230),'Hoja de Trabajo para listado'!$AB$151:$BA$151,0)),0)+IFERROR(INDEX('Hoja de Trabajo para listado'!$BC$155:$CB$1048576,MATCH($A230,'Hoja de Trabajo para listado'!$BC$155:$BC$1048576,0),MATCH((CUADRO!G$5&amp;$E230),'Hoja de Trabajo para listado'!$BC$151:$CB$151,0)),0)+IFERROR(INDEX('Hoja de Trabajo para listado'!$DE$153:$DG$274,MATCH($A230,'Hoja de Trabajo para listado'!$DE$153:$DE$1048576,0),MATCH((CUADRO!G$5&amp;$E230),'Hoja de Trabajo para listado'!$DE$151:$DG$151,0)),0)+IFERROR(INDEX('Hoja de Trabajo para listado'!$CD$155:$DC$1048576,MATCH($A230,'Hoja de Trabajo para listado'!$CD$155:$CD$1048576,0),MATCH((CUADRO!G$5&amp;$E230),'Hoja de Trabajo para listado'!$CD$151:$DC$151,0)),0)</f>
        <v>0</v>
      </c>
      <c r="H230" s="314">
        <f ca="1">+IFERROR(INDEX('Hoja de Trabajo para listado'!$A$155:$Z$1048576,MATCH($A230,'Hoja de Trabajo para listado'!$A$155:$A$1048576,0),MATCH((CUADRO!H$5&amp;$E230),'Hoja de Trabajo para listado'!$A$151:$Z$151,0)),0)+IFERROR(INDEX('Hoja de Trabajo para listado'!$AB$155:$BA$1048576,MATCH($A230,'Hoja de Trabajo para listado'!$AB$155:$AB$1048576,0),MATCH((CUADRO!H$5&amp;$E230),'Hoja de Trabajo para listado'!$AB$151:$BA$151,0)),0)+IFERROR(INDEX('Hoja de Trabajo para listado'!$BC$155:$CB$1048576,MATCH($A230,'Hoja de Trabajo para listado'!$BC$155:$BC$1048576,0),MATCH((CUADRO!H$5&amp;$E230),'Hoja de Trabajo para listado'!$BC$151:$CB$151,0)),0)+IFERROR(INDEX('Hoja de Trabajo para listado'!$DE$153:$DG$274,MATCH($A230,'Hoja de Trabajo para listado'!$DE$153:$DE$1048576,0),MATCH((CUADRO!H$5&amp;$E230),'Hoja de Trabajo para listado'!$DE$151:$DG$151,0)),0)+IFERROR(INDEX('Hoja de Trabajo para listado'!$CD$155:$DC$1048576,MATCH($A230,'Hoja de Trabajo para listado'!$CD$155:$CD$1048576,0),MATCH((CUADRO!H$5&amp;$E230),'Hoja de Trabajo para listado'!$CD$151:$DC$151,0)),0)</f>
        <v>0</v>
      </c>
      <c r="I230" s="314">
        <f ca="1">+IFERROR(INDEX('Hoja de Trabajo para listado'!$A$155:$Z$1048576,MATCH($A230,'Hoja de Trabajo para listado'!$A$155:$A$1048576,0),MATCH((CUADRO!I$5&amp;$E230),'Hoja de Trabajo para listado'!$A$151:$Z$151,0)),0)+IFERROR(INDEX('Hoja de Trabajo para listado'!$AB$155:$BA$1048576,MATCH($A230,'Hoja de Trabajo para listado'!$AB$155:$AB$1048576,0),MATCH((CUADRO!I$5&amp;$E230),'Hoja de Trabajo para listado'!$AB$151:$BA$151,0)),0)+IFERROR(INDEX('Hoja de Trabajo para listado'!$BC$155:$CB$1048576,MATCH($A230,'Hoja de Trabajo para listado'!$BC$155:$BC$1048576,0),MATCH((CUADRO!I$5&amp;$E230),'Hoja de Trabajo para listado'!$BC$151:$CB$151,0)),0)+IFERROR(INDEX('Hoja de Trabajo para listado'!$DE$153:$DG$274,MATCH($A230,'Hoja de Trabajo para listado'!$DE$153:$DE$1048576,0),MATCH((CUADRO!I$5&amp;$E230),'Hoja de Trabajo para listado'!$DE$151:$DG$151,0)),0)+IFERROR(INDEX('Hoja de Trabajo para listado'!$CD$155:$DC$1048576,MATCH($A230,'Hoja de Trabajo para listado'!$CD$155:$CD$1048576,0),MATCH((CUADRO!I$5&amp;$E230),'Hoja de Trabajo para listado'!$CD$151:$DC$151,0)),0)</f>
        <v>0</v>
      </c>
      <c r="J230" s="314">
        <f ca="1">+IFERROR(INDEX('Hoja de Trabajo para listado'!$A$155:$Z$1048576,MATCH($A230,'Hoja de Trabajo para listado'!$A$155:$A$1048576,0),MATCH((CUADRO!J$5&amp;$E230),'Hoja de Trabajo para listado'!$A$151:$Z$151,0)),0)+IFERROR(INDEX('Hoja de Trabajo para listado'!$AB$155:$BA$1048576,MATCH($A230,'Hoja de Trabajo para listado'!$AB$155:$AB$1048576,0),MATCH((CUADRO!J$5&amp;$E230),'Hoja de Trabajo para listado'!$AB$151:$BA$151,0)),0)+IFERROR(INDEX('Hoja de Trabajo para listado'!$BC$155:$CB$1048576,MATCH($A230,'Hoja de Trabajo para listado'!$BC$155:$BC$1048576,0),MATCH((CUADRO!J$5&amp;$E230),'Hoja de Trabajo para listado'!$BC$151:$CB$151,0)),0)+IFERROR(INDEX('Hoja de Trabajo para listado'!$DE$153:$DG$274,MATCH($A230,'Hoja de Trabajo para listado'!$DE$153:$DE$1048576,0),MATCH((CUADRO!J$5&amp;$E230),'Hoja de Trabajo para listado'!$DE$151:$DG$151,0)),0)+IFERROR(INDEX('Hoja de Trabajo para listado'!$CD$155:$DC$1048576,MATCH($A230,'Hoja de Trabajo para listado'!$CD$155:$CD$1048576,0),MATCH((CUADRO!J$5&amp;$E230),'Hoja de Trabajo para listado'!$CD$151:$DC$151,0)),0)</f>
        <v>0</v>
      </c>
      <c r="K230" s="314">
        <f ca="1">+IFERROR(INDEX('Hoja de Trabajo para listado'!$A$155:$Z$1048576,MATCH($A230,'Hoja de Trabajo para listado'!$A$155:$A$1048576,0),MATCH((CUADRO!K$5&amp;$E230),'Hoja de Trabajo para listado'!$A$151:$Z$151,0)),0)+IFERROR(INDEX('Hoja de Trabajo para listado'!$AB$155:$BA$1048576,MATCH($A230,'Hoja de Trabajo para listado'!$AB$155:$AB$1048576,0),MATCH((CUADRO!K$5&amp;$E230),'Hoja de Trabajo para listado'!$AB$151:$BA$151,0)),0)+IFERROR(INDEX('Hoja de Trabajo para listado'!$BC$155:$CB$1048576,MATCH($A230,'Hoja de Trabajo para listado'!$BC$155:$BC$1048576,0),MATCH((CUADRO!K$5&amp;$E230),'Hoja de Trabajo para listado'!$BC$151:$CB$151,0)),0)+IFERROR(INDEX('Hoja de Trabajo para listado'!$DE$153:$DG$274,MATCH($A230,'Hoja de Trabajo para listado'!$DE$153:$DE$1048576,0),MATCH((CUADRO!K$5&amp;$E230),'Hoja de Trabajo para listado'!$DE$151:$DG$151,0)),0)+IFERROR(INDEX('Hoja de Trabajo para listado'!$CD$155:$DC$1048576,MATCH($A230,'Hoja de Trabajo para listado'!$CD$155:$CD$1048576,0),MATCH((CUADRO!K$5&amp;$E230),'Hoja de Trabajo para listado'!$CD$151:$DC$151,0)),0)</f>
        <v>0</v>
      </c>
      <c r="L230" s="314">
        <f ca="1">+IFERROR(INDEX('Hoja de Trabajo para listado'!$A$155:$Z$1048576,MATCH($A230,'Hoja de Trabajo para listado'!$A$155:$A$1048576,0),MATCH((CUADRO!L$5&amp;$E230),'Hoja de Trabajo para listado'!$A$151:$Z$151,0)),0)+IFERROR(INDEX('Hoja de Trabajo para listado'!$AB$155:$BA$1048576,MATCH($A230,'Hoja de Trabajo para listado'!$AB$155:$AB$1048576,0),MATCH((CUADRO!L$5&amp;$E230),'Hoja de Trabajo para listado'!$AB$151:$BA$151,0)),0)+IFERROR(INDEX('Hoja de Trabajo para listado'!$BC$155:$CB$1048576,MATCH($A230,'Hoja de Trabajo para listado'!$BC$155:$BC$1048576,0),MATCH((CUADRO!L$5&amp;$E230),'Hoja de Trabajo para listado'!$BC$151:$CB$151,0)),0)+IFERROR(INDEX('Hoja de Trabajo para listado'!$DE$153:$DG$274,MATCH($A230,'Hoja de Trabajo para listado'!$DE$153:$DE$1048576,0),MATCH((CUADRO!L$5&amp;$E230),'Hoja de Trabajo para listado'!$DE$151:$DG$151,0)),0)+IFERROR(INDEX('Hoja de Trabajo para listado'!$CD$155:$DC$1048576,MATCH($A230,'Hoja de Trabajo para listado'!$CD$155:$CD$1048576,0),MATCH((CUADRO!L$5&amp;$E230),'Hoja de Trabajo para listado'!$CD$151:$DC$151,0)),0)</f>
        <v>0</v>
      </c>
      <c r="M230" s="314">
        <f ca="1">+IFERROR(INDEX('Hoja de Trabajo para listado'!$A$155:$Z$1048576,MATCH($A230,'Hoja de Trabajo para listado'!$A$155:$A$1048576,0),MATCH((CUADRO!M$5&amp;$E230),'Hoja de Trabajo para listado'!$A$151:$Z$151,0)),0)+IFERROR(INDEX('Hoja de Trabajo para listado'!$AB$155:$BA$1048576,MATCH($A230,'Hoja de Trabajo para listado'!$AB$155:$AB$1048576,0),MATCH((CUADRO!M$5&amp;$E230),'Hoja de Trabajo para listado'!$AB$151:$BA$151,0)),0)+IFERROR(INDEX('Hoja de Trabajo para listado'!$BC$155:$CB$1048576,MATCH($A230,'Hoja de Trabajo para listado'!$BC$155:$BC$1048576,0),MATCH((CUADRO!M$5&amp;$E230),'Hoja de Trabajo para listado'!$BC$151:$CB$151,0)),0)+IFERROR(INDEX('Hoja de Trabajo para listado'!$DE$153:$DG$274,MATCH($A230,'Hoja de Trabajo para listado'!$DE$153:$DE$1048576,0),MATCH((CUADRO!M$5&amp;$E230),'Hoja de Trabajo para listado'!$DE$151:$DG$151,0)),0)+IFERROR(INDEX('Hoja de Trabajo para listado'!$CD$155:$DC$1048576,MATCH($A230,'Hoja de Trabajo para listado'!$CD$155:$CD$1048576,0),MATCH((CUADRO!M$5&amp;$E230),'Hoja de Trabajo para listado'!$CD$151:$DC$151,0)),0)</f>
        <v>0</v>
      </c>
      <c r="N230" s="314">
        <f ca="1">+IFERROR(INDEX('Hoja de Trabajo para listado'!$A$155:$Z$1048576,MATCH($A230,'Hoja de Trabajo para listado'!$A$155:$A$1048576,0),MATCH((CUADRO!N$5&amp;$E230),'Hoja de Trabajo para listado'!$A$151:$Z$151,0)),0)+IFERROR(INDEX('Hoja de Trabajo para listado'!$AB$155:$BA$1048576,MATCH($A230,'Hoja de Trabajo para listado'!$AB$155:$AB$1048576,0),MATCH((CUADRO!N$5&amp;$E230),'Hoja de Trabajo para listado'!$AB$151:$BA$151,0)),0)+IFERROR(INDEX('Hoja de Trabajo para listado'!$BC$155:$CB$1048576,MATCH($A230,'Hoja de Trabajo para listado'!$BC$155:$BC$1048576,0),MATCH((CUADRO!N$5&amp;$E230),'Hoja de Trabajo para listado'!$BC$151:$CB$151,0)),0)+IFERROR(INDEX('Hoja de Trabajo para listado'!$DE$153:$DG$274,MATCH($A230,'Hoja de Trabajo para listado'!$DE$153:$DE$1048576,0),MATCH((CUADRO!N$5&amp;$E230),'Hoja de Trabajo para listado'!$DE$151:$DG$151,0)),0)+IFERROR(INDEX('Hoja de Trabajo para listado'!$CD$155:$DC$1048576,MATCH($A230,'Hoja de Trabajo para listado'!$CD$155:$CD$1048576,0),MATCH((CUADRO!N$5&amp;$E230),'Hoja de Trabajo para listado'!$CD$151:$DC$151,0)),0)</f>
        <v>0</v>
      </c>
      <c r="O230" s="314">
        <f ca="1">+IFERROR(INDEX('Hoja de Trabajo para listado'!$A$155:$Z$1048576,MATCH($A230,'Hoja de Trabajo para listado'!$A$155:$A$1048576,0),MATCH((CUADRO!O$5&amp;$E230),'Hoja de Trabajo para listado'!$A$151:$Z$151,0)),0)+IFERROR(INDEX('Hoja de Trabajo para listado'!$AB$155:$BA$1048576,MATCH($A230,'Hoja de Trabajo para listado'!$AB$155:$AB$1048576,0),MATCH((CUADRO!O$5&amp;$E230),'Hoja de Trabajo para listado'!$AB$151:$BA$151,0)),0)+IFERROR(INDEX('Hoja de Trabajo para listado'!$BC$155:$CB$1048576,MATCH($A230,'Hoja de Trabajo para listado'!$BC$155:$BC$1048576,0),MATCH((CUADRO!O$5&amp;$E230),'Hoja de Trabajo para listado'!$BC$151:$CB$151,0)),0)+IFERROR(INDEX('Hoja de Trabajo para listado'!$DE$153:$DG$274,MATCH($A230,'Hoja de Trabajo para listado'!$DE$153:$DE$1048576,0),MATCH((CUADRO!O$5&amp;$E230),'Hoja de Trabajo para listado'!$DE$151:$DG$151,0)),0)+IFERROR(INDEX('Hoja de Trabajo para listado'!$CD$155:$DC$1048576,MATCH($A230,'Hoja de Trabajo para listado'!$CD$155:$CD$1048576,0),MATCH((CUADRO!O$5&amp;$E230),'Hoja de Trabajo para listado'!$CD$151:$DC$151,0)),0)</f>
        <v>0</v>
      </c>
      <c r="P230" s="314">
        <f ca="1">+IFERROR(INDEX('Hoja de Trabajo para listado'!$A$155:$Z$1048576,MATCH($A230,'Hoja de Trabajo para listado'!$A$155:$A$1048576,0),MATCH((CUADRO!P$5&amp;$E230),'Hoja de Trabajo para listado'!$A$151:$Z$151,0)),0)+IFERROR(INDEX('Hoja de Trabajo para listado'!$AB$155:$BA$1048576,MATCH($A230,'Hoja de Trabajo para listado'!$AB$155:$AB$1048576,0),MATCH((CUADRO!P$5&amp;$E230),'Hoja de Trabajo para listado'!$AB$151:$BA$151,0)),0)+IFERROR(INDEX('Hoja de Trabajo para listado'!$BC$155:$CB$1048576,MATCH($A230,'Hoja de Trabajo para listado'!$BC$155:$BC$1048576,0),MATCH((CUADRO!P$5&amp;$E230),'Hoja de Trabajo para listado'!$BC$151:$CB$151,0)),0)+IFERROR(INDEX('Hoja de Trabajo para listado'!$DE$153:$DG$274,MATCH($A230,'Hoja de Trabajo para listado'!$DE$153:$DE$1048576,0),MATCH((CUADRO!P$5&amp;$E230),'Hoja de Trabajo para listado'!$DE$151:$DG$151,0)),0)+IFERROR(INDEX('Hoja de Trabajo para listado'!$CD$155:$DC$1048576,MATCH($A230,'Hoja de Trabajo para listado'!$CD$155:$CD$1048576,0),MATCH((CUADRO!P$5&amp;$E230),'Hoja de Trabajo para listado'!$CD$151:$DC$151,0)),0)</f>
        <v>0</v>
      </c>
      <c r="Q230" s="314">
        <f ca="1">+IFERROR(INDEX('Hoja de Trabajo para listado'!$A$155:$Z$1048576,MATCH($A230,'Hoja de Trabajo para listado'!$A$155:$A$1048576,0),MATCH((CUADRO!Q$5&amp;$E230),'Hoja de Trabajo para listado'!$A$151:$Z$151,0)),0)+IFERROR(INDEX('Hoja de Trabajo para listado'!$AB$155:$BA$1048576,MATCH($A230,'Hoja de Trabajo para listado'!$AB$155:$AB$1048576,0),MATCH((CUADRO!Q$5&amp;$E230),'Hoja de Trabajo para listado'!$AB$151:$BA$151,0)),0)+IFERROR(INDEX('Hoja de Trabajo para listado'!$BC$155:$CB$1048576,MATCH($A230,'Hoja de Trabajo para listado'!$BC$155:$BC$1048576,0),MATCH((CUADRO!Q$5&amp;$E230),'Hoja de Trabajo para listado'!$BC$151:$CB$151,0)),0)+IFERROR(INDEX('Hoja de Trabajo para listado'!$DE$153:$DG$274,MATCH($A230,'Hoja de Trabajo para listado'!$DE$153:$DE$1048576,0),MATCH((CUADRO!Q$5&amp;$E230),'Hoja de Trabajo para listado'!$DE$151:$DG$151,0)),0)+IFERROR(INDEX('Hoja de Trabajo para listado'!$CD$155:$DC$1048576,MATCH($A230,'Hoja de Trabajo para listado'!$CD$155:$CD$1048576,0),MATCH((CUADRO!Q$5&amp;$E230),'Hoja de Trabajo para listado'!$CD$151:$DC$151,0)),0)</f>
        <v>0</v>
      </c>
      <c r="R230" s="314">
        <f t="shared" ca="1" si="6"/>
        <v>0</v>
      </c>
      <c r="S230" s="345"/>
      <c r="T230" s="314">
        <f ca="1">+T231</f>
        <v>0</v>
      </c>
      <c r="U230" s="313">
        <f t="shared" si="7"/>
        <v>1</v>
      </c>
      <c r="V230" s="319" t="str">
        <f>+VLOOKUP(A230,bd_lista!$A$3:$E$593,5,FALSE)</f>
        <v>Gobiernos Autonomos Municipales</v>
      </c>
      <c r="W230" s="425" t="str">
        <f>+V230</f>
        <v>Gobiernos Autonomos Municipales</v>
      </c>
    </row>
    <row r="231" spans="1:23" ht="15" hidden="1" customHeight="1">
      <c r="A231" s="323">
        <v>1221</v>
      </c>
      <c r="B231" s="428"/>
      <c r="C231" s="319" t="str">
        <f>+VLOOKUP(A231,bd_lista!$A$3:$C$593,3,FALSE)</f>
        <v>Gobierno Autónomo Municipal de Colquiri</v>
      </c>
      <c r="D231" s="430"/>
      <c r="E231" s="347" t="s">
        <v>1419</v>
      </c>
      <c r="F231" s="316">
        <f ca="1">+IFERROR(INDEX('Hoja de Trabajo para listado'!$A$155:$Z$1048576,MATCH($A231,'Hoja de Trabajo para listado'!$A$155:$A$1048576,0),MATCH((CUADRO!F$5&amp;$E231),'Hoja de Trabajo para listado'!$A$151:$Z$151,0)),0)+IFERROR(INDEX('Hoja de Trabajo para listado'!$AB$155:$BA$1048576,MATCH($A231,'Hoja de Trabajo para listado'!$AB$155:$AB$1048576,0),MATCH((CUADRO!F$5&amp;$E231),'Hoja de Trabajo para listado'!$AB$151:$BA$151,0)),0)+IFERROR(INDEX('Hoja de Trabajo para listado'!$BC$155:$CB$1048576,MATCH($A231,'Hoja de Trabajo para listado'!$BC$155:$BC$1048576,0),MATCH((CUADRO!F$5&amp;$E231),'Hoja de Trabajo para listado'!$BC$151:$CB$151,0)),0)+IFERROR(INDEX('Hoja de Trabajo para listado'!$DE$153:$DG$274,MATCH($A231,'Hoja de Trabajo para listado'!$DE$153:$DE$1048576,0),MATCH((CUADRO!F$5&amp;$E231),'Hoja de Trabajo para listado'!$DE$151:$DG$151,0)),0)+IFERROR(INDEX('Hoja de Trabajo para listado'!$CD$155:$DC$1048576,MATCH($A231,'Hoja de Trabajo para listado'!$CD$155:$CD$1048576,0),MATCH((CUADRO!F$5&amp;$E231),'Hoja de Trabajo para listado'!$CD$151:$DC$151,0)),0)</f>
        <v>0</v>
      </c>
      <c r="G231" s="316">
        <f ca="1">+IFERROR(INDEX('Hoja de Trabajo para listado'!$A$155:$Z$1048576,MATCH($A231,'Hoja de Trabajo para listado'!$A$155:$A$1048576,0),MATCH((CUADRO!G$5&amp;$E231),'Hoja de Trabajo para listado'!$A$151:$Z$151,0)),0)+IFERROR(INDEX('Hoja de Trabajo para listado'!$AB$155:$BA$1048576,MATCH($A231,'Hoja de Trabajo para listado'!$AB$155:$AB$1048576,0),MATCH((CUADRO!G$5&amp;$E231),'Hoja de Trabajo para listado'!$AB$151:$BA$151,0)),0)+IFERROR(INDEX('Hoja de Trabajo para listado'!$BC$155:$CB$1048576,MATCH($A231,'Hoja de Trabajo para listado'!$BC$155:$BC$1048576,0),MATCH((CUADRO!G$5&amp;$E231),'Hoja de Trabajo para listado'!$BC$151:$CB$151,0)),0)+IFERROR(INDEX('Hoja de Trabajo para listado'!$DE$153:$DG$274,MATCH($A231,'Hoja de Trabajo para listado'!$DE$153:$DE$1048576,0),MATCH((CUADRO!G$5&amp;$E231),'Hoja de Trabajo para listado'!$DE$151:$DG$151,0)),0)+IFERROR(INDEX('Hoja de Trabajo para listado'!$CD$155:$DC$1048576,MATCH($A231,'Hoja de Trabajo para listado'!$CD$155:$CD$1048576,0),MATCH((CUADRO!G$5&amp;$E231),'Hoja de Trabajo para listado'!$CD$151:$DC$151,0)),0)</f>
        <v>0</v>
      </c>
      <c r="H231" s="316">
        <f ca="1">+IFERROR(INDEX('Hoja de Trabajo para listado'!$A$155:$Z$1048576,MATCH($A231,'Hoja de Trabajo para listado'!$A$155:$A$1048576,0),MATCH((CUADRO!H$5&amp;$E231),'Hoja de Trabajo para listado'!$A$151:$Z$151,0)),0)+IFERROR(INDEX('Hoja de Trabajo para listado'!$AB$155:$BA$1048576,MATCH($A231,'Hoja de Trabajo para listado'!$AB$155:$AB$1048576,0),MATCH((CUADRO!H$5&amp;$E231),'Hoja de Trabajo para listado'!$AB$151:$BA$151,0)),0)+IFERROR(INDEX('Hoja de Trabajo para listado'!$BC$155:$CB$1048576,MATCH($A231,'Hoja de Trabajo para listado'!$BC$155:$BC$1048576,0),MATCH((CUADRO!H$5&amp;$E231),'Hoja de Trabajo para listado'!$BC$151:$CB$151,0)),0)+IFERROR(INDEX('Hoja de Trabajo para listado'!$DE$153:$DG$274,MATCH($A231,'Hoja de Trabajo para listado'!$DE$153:$DE$1048576,0),MATCH((CUADRO!H$5&amp;$E231),'Hoja de Trabajo para listado'!$DE$151:$DG$151,0)),0)+IFERROR(INDEX('Hoja de Trabajo para listado'!$CD$155:$DC$1048576,MATCH($A231,'Hoja de Trabajo para listado'!$CD$155:$CD$1048576,0),MATCH((CUADRO!H$5&amp;$E231),'Hoja de Trabajo para listado'!$CD$151:$DC$151,0)),0)</f>
        <v>0</v>
      </c>
      <c r="I231" s="316">
        <f ca="1">+IFERROR(INDEX('Hoja de Trabajo para listado'!$A$155:$Z$1048576,MATCH($A231,'Hoja de Trabajo para listado'!$A$155:$A$1048576,0),MATCH((CUADRO!I$5&amp;$E231),'Hoja de Trabajo para listado'!$A$151:$Z$151,0)),0)+IFERROR(INDEX('Hoja de Trabajo para listado'!$AB$155:$BA$1048576,MATCH($A231,'Hoja de Trabajo para listado'!$AB$155:$AB$1048576,0),MATCH((CUADRO!I$5&amp;$E231),'Hoja de Trabajo para listado'!$AB$151:$BA$151,0)),0)+IFERROR(INDEX('Hoja de Trabajo para listado'!$BC$155:$CB$1048576,MATCH($A231,'Hoja de Trabajo para listado'!$BC$155:$BC$1048576,0),MATCH((CUADRO!I$5&amp;$E231),'Hoja de Trabajo para listado'!$BC$151:$CB$151,0)),0)+IFERROR(INDEX('Hoja de Trabajo para listado'!$DE$153:$DG$274,MATCH($A231,'Hoja de Trabajo para listado'!$DE$153:$DE$1048576,0),MATCH((CUADRO!I$5&amp;$E231),'Hoja de Trabajo para listado'!$DE$151:$DG$151,0)),0)+IFERROR(INDEX('Hoja de Trabajo para listado'!$CD$155:$DC$1048576,MATCH($A231,'Hoja de Trabajo para listado'!$CD$155:$CD$1048576,0),MATCH((CUADRO!I$5&amp;$E231),'Hoja de Trabajo para listado'!$CD$151:$DC$151,0)),0)</f>
        <v>0</v>
      </c>
      <c r="J231" s="316">
        <f ca="1">+IFERROR(INDEX('Hoja de Trabajo para listado'!$A$155:$Z$1048576,MATCH($A231,'Hoja de Trabajo para listado'!$A$155:$A$1048576,0),MATCH((CUADRO!J$5&amp;$E231),'Hoja de Trabajo para listado'!$A$151:$Z$151,0)),0)+IFERROR(INDEX('Hoja de Trabajo para listado'!$AB$155:$BA$1048576,MATCH($A231,'Hoja de Trabajo para listado'!$AB$155:$AB$1048576,0),MATCH((CUADRO!J$5&amp;$E231),'Hoja de Trabajo para listado'!$AB$151:$BA$151,0)),0)+IFERROR(INDEX('Hoja de Trabajo para listado'!$BC$155:$CB$1048576,MATCH($A231,'Hoja de Trabajo para listado'!$BC$155:$BC$1048576,0),MATCH((CUADRO!J$5&amp;$E231),'Hoja de Trabajo para listado'!$BC$151:$CB$151,0)),0)+IFERROR(INDEX('Hoja de Trabajo para listado'!$DE$153:$DG$274,MATCH($A231,'Hoja de Trabajo para listado'!$DE$153:$DE$1048576,0),MATCH((CUADRO!J$5&amp;$E231),'Hoja de Trabajo para listado'!$DE$151:$DG$151,0)),0)+IFERROR(INDEX('Hoja de Trabajo para listado'!$CD$155:$DC$1048576,MATCH($A231,'Hoja de Trabajo para listado'!$CD$155:$CD$1048576,0),MATCH((CUADRO!J$5&amp;$E231),'Hoja de Trabajo para listado'!$CD$151:$DC$151,0)),0)</f>
        <v>0</v>
      </c>
      <c r="K231" s="316">
        <f ca="1">+IFERROR(INDEX('Hoja de Trabajo para listado'!$A$155:$Z$1048576,MATCH($A231,'Hoja de Trabajo para listado'!$A$155:$A$1048576,0),MATCH((CUADRO!K$5&amp;$E231),'Hoja de Trabajo para listado'!$A$151:$Z$151,0)),0)+IFERROR(INDEX('Hoja de Trabajo para listado'!$AB$155:$BA$1048576,MATCH($A231,'Hoja de Trabajo para listado'!$AB$155:$AB$1048576,0),MATCH((CUADRO!K$5&amp;$E231),'Hoja de Trabajo para listado'!$AB$151:$BA$151,0)),0)+IFERROR(INDEX('Hoja de Trabajo para listado'!$BC$155:$CB$1048576,MATCH($A231,'Hoja de Trabajo para listado'!$BC$155:$BC$1048576,0),MATCH((CUADRO!K$5&amp;$E231),'Hoja de Trabajo para listado'!$BC$151:$CB$151,0)),0)+IFERROR(INDEX('Hoja de Trabajo para listado'!$DE$153:$DG$274,MATCH($A231,'Hoja de Trabajo para listado'!$DE$153:$DE$1048576,0),MATCH((CUADRO!K$5&amp;$E231),'Hoja de Trabajo para listado'!$DE$151:$DG$151,0)),0)+IFERROR(INDEX('Hoja de Trabajo para listado'!$CD$155:$DC$1048576,MATCH($A231,'Hoja de Trabajo para listado'!$CD$155:$CD$1048576,0),MATCH((CUADRO!K$5&amp;$E231),'Hoja de Trabajo para listado'!$CD$151:$DC$151,0)),0)</f>
        <v>0</v>
      </c>
      <c r="L231" s="316">
        <f ca="1">+IFERROR(INDEX('Hoja de Trabajo para listado'!$A$155:$Z$1048576,MATCH($A231,'Hoja de Trabajo para listado'!$A$155:$A$1048576,0),MATCH((CUADRO!L$5&amp;$E231),'Hoja de Trabajo para listado'!$A$151:$Z$151,0)),0)+IFERROR(INDEX('Hoja de Trabajo para listado'!$AB$155:$BA$1048576,MATCH($A231,'Hoja de Trabajo para listado'!$AB$155:$AB$1048576,0),MATCH((CUADRO!L$5&amp;$E231),'Hoja de Trabajo para listado'!$AB$151:$BA$151,0)),0)+IFERROR(INDEX('Hoja de Trabajo para listado'!$BC$155:$CB$1048576,MATCH($A231,'Hoja de Trabajo para listado'!$BC$155:$BC$1048576,0),MATCH((CUADRO!L$5&amp;$E231),'Hoja de Trabajo para listado'!$BC$151:$CB$151,0)),0)+IFERROR(INDEX('Hoja de Trabajo para listado'!$DE$153:$DG$274,MATCH($A231,'Hoja de Trabajo para listado'!$DE$153:$DE$1048576,0),MATCH((CUADRO!L$5&amp;$E231),'Hoja de Trabajo para listado'!$DE$151:$DG$151,0)),0)+IFERROR(INDEX('Hoja de Trabajo para listado'!$CD$155:$DC$1048576,MATCH($A231,'Hoja de Trabajo para listado'!$CD$155:$CD$1048576,0),MATCH((CUADRO!L$5&amp;$E231),'Hoja de Trabajo para listado'!$CD$151:$DC$151,0)),0)</f>
        <v>0</v>
      </c>
      <c r="M231" s="316">
        <f ca="1">+IFERROR(INDEX('Hoja de Trabajo para listado'!$A$155:$Z$1048576,MATCH($A231,'Hoja de Trabajo para listado'!$A$155:$A$1048576,0),MATCH((CUADRO!M$5&amp;$E231),'Hoja de Trabajo para listado'!$A$151:$Z$151,0)),0)+IFERROR(INDEX('Hoja de Trabajo para listado'!$AB$155:$BA$1048576,MATCH($A231,'Hoja de Trabajo para listado'!$AB$155:$AB$1048576,0),MATCH((CUADRO!M$5&amp;$E231),'Hoja de Trabajo para listado'!$AB$151:$BA$151,0)),0)+IFERROR(INDEX('Hoja de Trabajo para listado'!$BC$155:$CB$1048576,MATCH($A231,'Hoja de Trabajo para listado'!$BC$155:$BC$1048576,0),MATCH((CUADRO!M$5&amp;$E231),'Hoja de Trabajo para listado'!$BC$151:$CB$151,0)),0)+IFERROR(INDEX('Hoja de Trabajo para listado'!$DE$153:$DG$274,MATCH($A231,'Hoja de Trabajo para listado'!$DE$153:$DE$1048576,0),MATCH((CUADRO!M$5&amp;$E231),'Hoja de Trabajo para listado'!$DE$151:$DG$151,0)),0)+IFERROR(INDEX('Hoja de Trabajo para listado'!$CD$155:$DC$1048576,MATCH($A231,'Hoja de Trabajo para listado'!$CD$155:$CD$1048576,0),MATCH((CUADRO!M$5&amp;$E231),'Hoja de Trabajo para listado'!$CD$151:$DC$151,0)),0)</f>
        <v>0</v>
      </c>
      <c r="N231" s="316">
        <f ca="1">+IFERROR(INDEX('Hoja de Trabajo para listado'!$A$155:$Z$1048576,MATCH($A231,'Hoja de Trabajo para listado'!$A$155:$A$1048576,0),MATCH((CUADRO!N$5&amp;$E231),'Hoja de Trabajo para listado'!$A$151:$Z$151,0)),0)+IFERROR(INDEX('Hoja de Trabajo para listado'!$AB$155:$BA$1048576,MATCH($A231,'Hoja de Trabajo para listado'!$AB$155:$AB$1048576,0),MATCH((CUADRO!N$5&amp;$E231),'Hoja de Trabajo para listado'!$AB$151:$BA$151,0)),0)+IFERROR(INDEX('Hoja de Trabajo para listado'!$BC$155:$CB$1048576,MATCH($A231,'Hoja de Trabajo para listado'!$BC$155:$BC$1048576,0),MATCH((CUADRO!N$5&amp;$E231),'Hoja de Trabajo para listado'!$BC$151:$CB$151,0)),0)+IFERROR(INDEX('Hoja de Trabajo para listado'!$DE$153:$DG$274,MATCH($A231,'Hoja de Trabajo para listado'!$DE$153:$DE$1048576,0),MATCH((CUADRO!N$5&amp;$E231),'Hoja de Trabajo para listado'!$DE$151:$DG$151,0)),0)+IFERROR(INDEX('Hoja de Trabajo para listado'!$CD$155:$DC$1048576,MATCH($A231,'Hoja de Trabajo para listado'!$CD$155:$CD$1048576,0),MATCH((CUADRO!N$5&amp;$E231),'Hoja de Trabajo para listado'!$CD$151:$DC$151,0)),0)</f>
        <v>0</v>
      </c>
      <c r="O231" s="316">
        <f ca="1">+IFERROR(INDEX('Hoja de Trabajo para listado'!$A$155:$Z$1048576,MATCH($A231,'Hoja de Trabajo para listado'!$A$155:$A$1048576,0),MATCH((CUADRO!O$5&amp;$E231),'Hoja de Trabajo para listado'!$A$151:$Z$151,0)),0)+IFERROR(INDEX('Hoja de Trabajo para listado'!$AB$155:$BA$1048576,MATCH($A231,'Hoja de Trabajo para listado'!$AB$155:$AB$1048576,0),MATCH((CUADRO!O$5&amp;$E231),'Hoja de Trabajo para listado'!$AB$151:$BA$151,0)),0)+IFERROR(INDEX('Hoja de Trabajo para listado'!$BC$155:$CB$1048576,MATCH($A231,'Hoja de Trabajo para listado'!$BC$155:$BC$1048576,0),MATCH((CUADRO!O$5&amp;$E231),'Hoja de Trabajo para listado'!$BC$151:$CB$151,0)),0)+IFERROR(INDEX('Hoja de Trabajo para listado'!$DE$153:$DG$274,MATCH($A231,'Hoja de Trabajo para listado'!$DE$153:$DE$1048576,0),MATCH((CUADRO!O$5&amp;$E231),'Hoja de Trabajo para listado'!$DE$151:$DG$151,0)),0)+IFERROR(INDEX('Hoja de Trabajo para listado'!$CD$155:$DC$1048576,MATCH($A231,'Hoja de Trabajo para listado'!$CD$155:$CD$1048576,0),MATCH((CUADRO!O$5&amp;$E231),'Hoja de Trabajo para listado'!$CD$151:$DC$151,0)),0)</f>
        <v>0</v>
      </c>
      <c r="P231" s="316">
        <f ca="1">+IFERROR(INDEX('Hoja de Trabajo para listado'!$A$155:$Z$1048576,MATCH($A231,'Hoja de Trabajo para listado'!$A$155:$A$1048576,0),MATCH((CUADRO!P$5&amp;$E231),'Hoja de Trabajo para listado'!$A$151:$Z$151,0)),0)+IFERROR(INDEX('Hoja de Trabajo para listado'!$AB$155:$BA$1048576,MATCH($A231,'Hoja de Trabajo para listado'!$AB$155:$AB$1048576,0),MATCH((CUADRO!P$5&amp;$E231),'Hoja de Trabajo para listado'!$AB$151:$BA$151,0)),0)+IFERROR(INDEX('Hoja de Trabajo para listado'!$BC$155:$CB$1048576,MATCH($A231,'Hoja de Trabajo para listado'!$BC$155:$BC$1048576,0),MATCH((CUADRO!P$5&amp;$E231),'Hoja de Trabajo para listado'!$BC$151:$CB$151,0)),0)+IFERROR(INDEX('Hoja de Trabajo para listado'!$DE$153:$DG$274,MATCH($A231,'Hoja de Trabajo para listado'!$DE$153:$DE$1048576,0),MATCH((CUADRO!P$5&amp;$E231),'Hoja de Trabajo para listado'!$DE$151:$DG$151,0)),0)+IFERROR(INDEX('Hoja de Trabajo para listado'!$CD$155:$DC$1048576,MATCH($A231,'Hoja de Trabajo para listado'!$CD$155:$CD$1048576,0),MATCH((CUADRO!P$5&amp;$E231),'Hoja de Trabajo para listado'!$CD$151:$DC$151,0)),0)</f>
        <v>0</v>
      </c>
      <c r="Q231" s="316">
        <f ca="1">+IFERROR(INDEX('Hoja de Trabajo para listado'!$A$155:$Z$1048576,MATCH($A231,'Hoja de Trabajo para listado'!$A$155:$A$1048576,0),MATCH((CUADRO!Q$5&amp;$E231),'Hoja de Trabajo para listado'!$A$151:$Z$151,0)),0)+IFERROR(INDEX('Hoja de Trabajo para listado'!$AB$155:$BA$1048576,MATCH($A231,'Hoja de Trabajo para listado'!$AB$155:$AB$1048576,0),MATCH((CUADRO!Q$5&amp;$E231),'Hoja de Trabajo para listado'!$AB$151:$BA$151,0)),0)+IFERROR(INDEX('Hoja de Trabajo para listado'!$BC$155:$CB$1048576,MATCH($A231,'Hoja de Trabajo para listado'!$BC$155:$BC$1048576,0),MATCH((CUADRO!Q$5&amp;$E231),'Hoja de Trabajo para listado'!$BC$151:$CB$151,0)),0)+IFERROR(INDEX('Hoja de Trabajo para listado'!$DE$153:$DG$274,MATCH($A231,'Hoja de Trabajo para listado'!$DE$153:$DE$1048576,0),MATCH((CUADRO!Q$5&amp;$E231),'Hoja de Trabajo para listado'!$DE$151:$DG$151,0)),0)+IFERROR(INDEX('Hoja de Trabajo para listado'!$CD$155:$DC$1048576,MATCH($A231,'Hoja de Trabajo para listado'!$CD$155:$CD$1048576,0),MATCH((CUADRO!Q$5&amp;$E231),'Hoja de Trabajo para listado'!$CD$151:$DC$151,0)),0)</f>
        <v>0</v>
      </c>
      <c r="R231" s="316">
        <f t="shared" ca="1" si="6"/>
        <v>0</v>
      </c>
      <c r="S231" s="344">
        <f ca="1">+R230+R231</f>
        <v>0</v>
      </c>
      <c r="T231" s="316">
        <f ca="1">+S231</f>
        <v>0</v>
      </c>
      <c r="U231" s="315">
        <f t="shared" si="7"/>
        <v>2</v>
      </c>
      <c r="V231" s="319" t="str">
        <f>+VLOOKUP(A231,bd_lista!$A$3:$E$593,5,FALSE)</f>
        <v>Gobiernos Autonomos Municipales</v>
      </c>
      <c r="W231" s="426"/>
    </row>
    <row r="232" spans="1:23" customFormat="1" ht="15" hidden="1" customHeight="1">
      <c r="A232" s="325">
        <v>1222</v>
      </c>
      <c r="B232" s="427">
        <f>+A232</f>
        <v>1222</v>
      </c>
      <c r="C232" s="318" t="str">
        <f>+VLOOKUP(A232,bd_lista!$A$3:$C$593,3,FALSE)</f>
        <v>Gobierno Autónomo Municipal de Ichoca</v>
      </c>
      <c r="D232" s="429" t="str">
        <f>+C232</f>
        <v>Gobierno Autónomo Municipal de Ichoca</v>
      </c>
      <c r="E232" s="346" t="s">
        <v>1418</v>
      </c>
      <c r="F232" s="314">
        <f ca="1">+IFERROR(INDEX('Hoja de Trabajo para listado'!$A$155:$Z$1048576,MATCH($A232,'Hoja de Trabajo para listado'!$A$155:$A$1048576,0),MATCH((CUADRO!F$5&amp;$E232),'Hoja de Trabajo para listado'!$A$151:$Z$151,0)),0)+IFERROR(INDEX('Hoja de Trabajo para listado'!$AB$155:$BA$1048576,MATCH($A232,'Hoja de Trabajo para listado'!$AB$155:$AB$1048576,0),MATCH((CUADRO!F$5&amp;$E232),'Hoja de Trabajo para listado'!$AB$151:$BA$151,0)),0)+IFERROR(INDEX('Hoja de Trabajo para listado'!$BC$155:$CB$1048576,MATCH($A232,'Hoja de Trabajo para listado'!$BC$155:$BC$1048576,0),MATCH((CUADRO!F$5&amp;$E232),'Hoja de Trabajo para listado'!$BC$151:$CB$151,0)),0)+IFERROR(INDEX('Hoja de Trabajo para listado'!$DE$153:$DG$274,MATCH($A232,'Hoja de Trabajo para listado'!$DE$153:$DE$1048576,0),MATCH((CUADRO!F$5&amp;$E232),'Hoja de Trabajo para listado'!$DE$151:$DG$151,0)),0)+IFERROR(INDEX('Hoja de Trabajo para listado'!$CD$155:$DC$1048576,MATCH($A232,'Hoja de Trabajo para listado'!$CD$155:$CD$1048576,0),MATCH((CUADRO!F$5&amp;$E232),'Hoja de Trabajo para listado'!$CD$151:$DC$151,0)),0)</f>
        <v>0</v>
      </c>
      <c r="G232" s="314">
        <f ca="1">+IFERROR(INDEX('Hoja de Trabajo para listado'!$A$155:$Z$1048576,MATCH($A232,'Hoja de Trabajo para listado'!$A$155:$A$1048576,0),MATCH((CUADRO!G$5&amp;$E232),'Hoja de Trabajo para listado'!$A$151:$Z$151,0)),0)+IFERROR(INDEX('Hoja de Trabajo para listado'!$AB$155:$BA$1048576,MATCH($A232,'Hoja de Trabajo para listado'!$AB$155:$AB$1048576,0),MATCH((CUADRO!G$5&amp;$E232),'Hoja de Trabajo para listado'!$AB$151:$BA$151,0)),0)+IFERROR(INDEX('Hoja de Trabajo para listado'!$BC$155:$CB$1048576,MATCH($A232,'Hoja de Trabajo para listado'!$BC$155:$BC$1048576,0),MATCH((CUADRO!G$5&amp;$E232),'Hoja de Trabajo para listado'!$BC$151:$CB$151,0)),0)+IFERROR(INDEX('Hoja de Trabajo para listado'!$DE$153:$DG$274,MATCH($A232,'Hoja de Trabajo para listado'!$DE$153:$DE$1048576,0),MATCH((CUADRO!G$5&amp;$E232),'Hoja de Trabajo para listado'!$DE$151:$DG$151,0)),0)+IFERROR(INDEX('Hoja de Trabajo para listado'!$CD$155:$DC$1048576,MATCH($A232,'Hoja de Trabajo para listado'!$CD$155:$CD$1048576,0),MATCH((CUADRO!G$5&amp;$E232),'Hoja de Trabajo para listado'!$CD$151:$DC$151,0)),0)</f>
        <v>0</v>
      </c>
      <c r="H232" s="314">
        <f ca="1">+IFERROR(INDEX('Hoja de Trabajo para listado'!$A$155:$Z$1048576,MATCH($A232,'Hoja de Trabajo para listado'!$A$155:$A$1048576,0),MATCH((CUADRO!H$5&amp;$E232),'Hoja de Trabajo para listado'!$A$151:$Z$151,0)),0)+IFERROR(INDEX('Hoja de Trabajo para listado'!$AB$155:$BA$1048576,MATCH($A232,'Hoja de Trabajo para listado'!$AB$155:$AB$1048576,0),MATCH((CUADRO!H$5&amp;$E232),'Hoja de Trabajo para listado'!$AB$151:$BA$151,0)),0)+IFERROR(INDEX('Hoja de Trabajo para listado'!$BC$155:$CB$1048576,MATCH($A232,'Hoja de Trabajo para listado'!$BC$155:$BC$1048576,0),MATCH((CUADRO!H$5&amp;$E232),'Hoja de Trabajo para listado'!$BC$151:$CB$151,0)),0)+IFERROR(INDEX('Hoja de Trabajo para listado'!$DE$153:$DG$274,MATCH($A232,'Hoja de Trabajo para listado'!$DE$153:$DE$1048576,0),MATCH((CUADRO!H$5&amp;$E232),'Hoja de Trabajo para listado'!$DE$151:$DG$151,0)),0)+IFERROR(INDEX('Hoja de Trabajo para listado'!$CD$155:$DC$1048576,MATCH($A232,'Hoja de Trabajo para listado'!$CD$155:$CD$1048576,0),MATCH((CUADRO!H$5&amp;$E232),'Hoja de Trabajo para listado'!$CD$151:$DC$151,0)),0)</f>
        <v>0</v>
      </c>
      <c r="I232" s="314">
        <f ca="1">+IFERROR(INDEX('Hoja de Trabajo para listado'!$A$155:$Z$1048576,MATCH($A232,'Hoja de Trabajo para listado'!$A$155:$A$1048576,0),MATCH((CUADRO!I$5&amp;$E232),'Hoja de Trabajo para listado'!$A$151:$Z$151,0)),0)+IFERROR(INDEX('Hoja de Trabajo para listado'!$AB$155:$BA$1048576,MATCH($A232,'Hoja de Trabajo para listado'!$AB$155:$AB$1048576,0),MATCH((CUADRO!I$5&amp;$E232),'Hoja de Trabajo para listado'!$AB$151:$BA$151,0)),0)+IFERROR(INDEX('Hoja de Trabajo para listado'!$BC$155:$CB$1048576,MATCH($A232,'Hoja de Trabajo para listado'!$BC$155:$BC$1048576,0),MATCH((CUADRO!I$5&amp;$E232),'Hoja de Trabajo para listado'!$BC$151:$CB$151,0)),0)+IFERROR(INDEX('Hoja de Trabajo para listado'!$DE$153:$DG$274,MATCH($A232,'Hoja de Trabajo para listado'!$DE$153:$DE$1048576,0),MATCH((CUADRO!I$5&amp;$E232),'Hoja de Trabajo para listado'!$DE$151:$DG$151,0)),0)+IFERROR(INDEX('Hoja de Trabajo para listado'!$CD$155:$DC$1048576,MATCH($A232,'Hoja de Trabajo para listado'!$CD$155:$CD$1048576,0),MATCH((CUADRO!I$5&amp;$E232),'Hoja de Trabajo para listado'!$CD$151:$DC$151,0)),0)</f>
        <v>0</v>
      </c>
      <c r="J232" s="314">
        <f ca="1">+IFERROR(INDEX('Hoja de Trabajo para listado'!$A$155:$Z$1048576,MATCH($A232,'Hoja de Trabajo para listado'!$A$155:$A$1048576,0),MATCH((CUADRO!J$5&amp;$E232),'Hoja de Trabajo para listado'!$A$151:$Z$151,0)),0)+IFERROR(INDEX('Hoja de Trabajo para listado'!$AB$155:$BA$1048576,MATCH($A232,'Hoja de Trabajo para listado'!$AB$155:$AB$1048576,0),MATCH((CUADRO!J$5&amp;$E232),'Hoja de Trabajo para listado'!$AB$151:$BA$151,0)),0)+IFERROR(INDEX('Hoja de Trabajo para listado'!$BC$155:$CB$1048576,MATCH($A232,'Hoja de Trabajo para listado'!$BC$155:$BC$1048576,0),MATCH((CUADRO!J$5&amp;$E232),'Hoja de Trabajo para listado'!$BC$151:$CB$151,0)),0)+IFERROR(INDEX('Hoja de Trabajo para listado'!$DE$153:$DG$274,MATCH($A232,'Hoja de Trabajo para listado'!$DE$153:$DE$1048576,0),MATCH((CUADRO!J$5&amp;$E232),'Hoja de Trabajo para listado'!$DE$151:$DG$151,0)),0)+IFERROR(INDEX('Hoja de Trabajo para listado'!$CD$155:$DC$1048576,MATCH($A232,'Hoja de Trabajo para listado'!$CD$155:$CD$1048576,0),MATCH((CUADRO!J$5&amp;$E232),'Hoja de Trabajo para listado'!$CD$151:$DC$151,0)),0)</f>
        <v>0</v>
      </c>
      <c r="K232" s="314">
        <f ca="1">+IFERROR(INDEX('Hoja de Trabajo para listado'!$A$155:$Z$1048576,MATCH($A232,'Hoja de Trabajo para listado'!$A$155:$A$1048576,0),MATCH((CUADRO!K$5&amp;$E232),'Hoja de Trabajo para listado'!$A$151:$Z$151,0)),0)+IFERROR(INDEX('Hoja de Trabajo para listado'!$AB$155:$BA$1048576,MATCH($A232,'Hoja de Trabajo para listado'!$AB$155:$AB$1048576,0),MATCH((CUADRO!K$5&amp;$E232),'Hoja de Trabajo para listado'!$AB$151:$BA$151,0)),0)+IFERROR(INDEX('Hoja de Trabajo para listado'!$BC$155:$CB$1048576,MATCH($A232,'Hoja de Trabajo para listado'!$BC$155:$BC$1048576,0),MATCH((CUADRO!K$5&amp;$E232),'Hoja de Trabajo para listado'!$BC$151:$CB$151,0)),0)+IFERROR(INDEX('Hoja de Trabajo para listado'!$DE$153:$DG$274,MATCH($A232,'Hoja de Trabajo para listado'!$DE$153:$DE$1048576,0),MATCH((CUADRO!K$5&amp;$E232),'Hoja de Trabajo para listado'!$DE$151:$DG$151,0)),0)+IFERROR(INDEX('Hoja de Trabajo para listado'!$CD$155:$DC$1048576,MATCH($A232,'Hoja de Trabajo para listado'!$CD$155:$CD$1048576,0),MATCH((CUADRO!K$5&amp;$E232),'Hoja de Trabajo para listado'!$CD$151:$DC$151,0)),0)</f>
        <v>0</v>
      </c>
      <c r="L232" s="314">
        <f ca="1">+IFERROR(INDEX('Hoja de Trabajo para listado'!$A$155:$Z$1048576,MATCH($A232,'Hoja de Trabajo para listado'!$A$155:$A$1048576,0),MATCH((CUADRO!L$5&amp;$E232),'Hoja de Trabajo para listado'!$A$151:$Z$151,0)),0)+IFERROR(INDEX('Hoja de Trabajo para listado'!$AB$155:$BA$1048576,MATCH($A232,'Hoja de Trabajo para listado'!$AB$155:$AB$1048576,0),MATCH((CUADRO!L$5&amp;$E232),'Hoja de Trabajo para listado'!$AB$151:$BA$151,0)),0)+IFERROR(INDEX('Hoja de Trabajo para listado'!$BC$155:$CB$1048576,MATCH($A232,'Hoja de Trabajo para listado'!$BC$155:$BC$1048576,0),MATCH((CUADRO!L$5&amp;$E232),'Hoja de Trabajo para listado'!$BC$151:$CB$151,0)),0)+IFERROR(INDEX('Hoja de Trabajo para listado'!$DE$153:$DG$274,MATCH($A232,'Hoja de Trabajo para listado'!$DE$153:$DE$1048576,0),MATCH((CUADRO!L$5&amp;$E232),'Hoja de Trabajo para listado'!$DE$151:$DG$151,0)),0)+IFERROR(INDEX('Hoja de Trabajo para listado'!$CD$155:$DC$1048576,MATCH($A232,'Hoja de Trabajo para listado'!$CD$155:$CD$1048576,0),MATCH((CUADRO!L$5&amp;$E232),'Hoja de Trabajo para listado'!$CD$151:$DC$151,0)),0)</f>
        <v>0</v>
      </c>
      <c r="M232" s="314">
        <f ca="1">+IFERROR(INDEX('Hoja de Trabajo para listado'!$A$155:$Z$1048576,MATCH($A232,'Hoja de Trabajo para listado'!$A$155:$A$1048576,0),MATCH((CUADRO!M$5&amp;$E232),'Hoja de Trabajo para listado'!$A$151:$Z$151,0)),0)+IFERROR(INDEX('Hoja de Trabajo para listado'!$AB$155:$BA$1048576,MATCH($A232,'Hoja de Trabajo para listado'!$AB$155:$AB$1048576,0),MATCH((CUADRO!M$5&amp;$E232),'Hoja de Trabajo para listado'!$AB$151:$BA$151,0)),0)+IFERROR(INDEX('Hoja de Trabajo para listado'!$BC$155:$CB$1048576,MATCH($A232,'Hoja de Trabajo para listado'!$BC$155:$BC$1048576,0),MATCH((CUADRO!M$5&amp;$E232),'Hoja de Trabajo para listado'!$BC$151:$CB$151,0)),0)+IFERROR(INDEX('Hoja de Trabajo para listado'!$DE$153:$DG$274,MATCH($A232,'Hoja de Trabajo para listado'!$DE$153:$DE$1048576,0),MATCH((CUADRO!M$5&amp;$E232),'Hoja de Trabajo para listado'!$DE$151:$DG$151,0)),0)+IFERROR(INDEX('Hoja de Trabajo para listado'!$CD$155:$DC$1048576,MATCH($A232,'Hoja de Trabajo para listado'!$CD$155:$CD$1048576,0),MATCH((CUADRO!M$5&amp;$E232),'Hoja de Trabajo para listado'!$CD$151:$DC$151,0)),0)</f>
        <v>0</v>
      </c>
      <c r="N232" s="314">
        <f ca="1">+IFERROR(INDEX('Hoja de Trabajo para listado'!$A$155:$Z$1048576,MATCH($A232,'Hoja de Trabajo para listado'!$A$155:$A$1048576,0),MATCH((CUADRO!N$5&amp;$E232),'Hoja de Trabajo para listado'!$A$151:$Z$151,0)),0)+IFERROR(INDEX('Hoja de Trabajo para listado'!$AB$155:$BA$1048576,MATCH($A232,'Hoja de Trabajo para listado'!$AB$155:$AB$1048576,0),MATCH((CUADRO!N$5&amp;$E232),'Hoja de Trabajo para listado'!$AB$151:$BA$151,0)),0)+IFERROR(INDEX('Hoja de Trabajo para listado'!$BC$155:$CB$1048576,MATCH($A232,'Hoja de Trabajo para listado'!$BC$155:$BC$1048576,0),MATCH((CUADRO!N$5&amp;$E232),'Hoja de Trabajo para listado'!$BC$151:$CB$151,0)),0)+IFERROR(INDEX('Hoja de Trabajo para listado'!$DE$153:$DG$274,MATCH($A232,'Hoja de Trabajo para listado'!$DE$153:$DE$1048576,0),MATCH((CUADRO!N$5&amp;$E232),'Hoja de Trabajo para listado'!$DE$151:$DG$151,0)),0)+IFERROR(INDEX('Hoja de Trabajo para listado'!$CD$155:$DC$1048576,MATCH($A232,'Hoja de Trabajo para listado'!$CD$155:$CD$1048576,0),MATCH((CUADRO!N$5&amp;$E232),'Hoja de Trabajo para listado'!$CD$151:$DC$151,0)),0)</f>
        <v>0</v>
      </c>
      <c r="O232" s="314">
        <f ca="1">+IFERROR(INDEX('Hoja de Trabajo para listado'!$A$155:$Z$1048576,MATCH($A232,'Hoja de Trabajo para listado'!$A$155:$A$1048576,0),MATCH((CUADRO!O$5&amp;$E232),'Hoja de Trabajo para listado'!$A$151:$Z$151,0)),0)+IFERROR(INDEX('Hoja de Trabajo para listado'!$AB$155:$BA$1048576,MATCH($A232,'Hoja de Trabajo para listado'!$AB$155:$AB$1048576,0),MATCH((CUADRO!O$5&amp;$E232),'Hoja de Trabajo para listado'!$AB$151:$BA$151,0)),0)+IFERROR(INDEX('Hoja de Trabajo para listado'!$BC$155:$CB$1048576,MATCH($A232,'Hoja de Trabajo para listado'!$BC$155:$BC$1048576,0),MATCH((CUADRO!O$5&amp;$E232),'Hoja de Trabajo para listado'!$BC$151:$CB$151,0)),0)+IFERROR(INDEX('Hoja de Trabajo para listado'!$DE$153:$DG$274,MATCH($A232,'Hoja de Trabajo para listado'!$DE$153:$DE$1048576,0),MATCH((CUADRO!O$5&amp;$E232),'Hoja de Trabajo para listado'!$DE$151:$DG$151,0)),0)+IFERROR(INDEX('Hoja de Trabajo para listado'!$CD$155:$DC$1048576,MATCH($A232,'Hoja de Trabajo para listado'!$CD$155:$CD$1048576,0),MATCH((CUADRO!O$5&amp;$E232),'Hoja de Trabajo para listado'!$CD$151:$DC$151,0)),0)</f>
        <v>0</v>
      </c>
      <c r="P232" s="314">
        <f ca="1">+IFERROR(INDEX('Hoja de Trabajo para listado'!$A$155:$Z$1048576,MATCH($A232,'Hoja de Trabajo para listado'!$A$155:$A$1048576,0),MATCH((CUADRO!P$5&amp;$E232),'Hoja de Trabajo para listado'!$A$151:$Z$151,0)),0)+IFERROR(INDEX('Hoja de Trabajo para listado'!$AB$155:$BA$1048576,MATCH($A232,'Hoja de Trabajo para listado'!$AB$155:$AB$1048576,0),MATCH((CUADRO!P$5&amp;$E232),'Hoja de Trabajo para listado'!$AB$151:$BA$151,0)),0)+IFERROR(INDEX('Hoja de Trabajo para listado'!$BC$155:$CB$1048576,MATCH($A232,'Hoja de Trabajo para listado'!$BC$155:$BC$1048576,0),MATCH((CUADRO!P$5&amp;$E232),'Hoja de Trabajo para listado'!$BC$151:$CB$151,0)),0)+IFERROR(INDEX('Hoja de Trabajo para listado'!$DE$153:$DG$274,MATCH($A232,'Hoja de Trabajo para listado'!$DE$153:$DE$1048576,0),MATCH((CUADRO!P$5&amp;$E232),'Hoja de Trabajo para listado'!$DE$151:$DG$151,0)),0)+IFERROR(INDEX('Hoja de Trabajo para listado'!$CD$155:$DC$1048576,MATCH($A232,'Hoja de Trabajo para listado'!$CD$155:$CD$1048576,0),MATCH((CUADRO!P$5&amp;$E232),'Hoja de Trabajo para listado'!$CD$151:$DC$151,0)),0)</f>
        <v>0</v>
      </c>
      <c r="Q232" s="314">
        <f ca="1">+IFERROR(INDEX('Hoja de Trabajo para listado'!$A$155:$Z$1048576,MATCH($A232,'Hoja de Trabajo para listado'!$A$155:$A$1048576,0),MATCH((CUADRO!Q$5&amp;$E232),'Hoja de Trabajo para listado'!$A$151:$Z$151,0)),0)+IFERROR(INDEX('Hoja de Trabajo para listado'!$AB$155:$BA$1048576,MATCH($A232,'Hoja de Trabajo para listado'!$AB$155:$AB$1048576,0),MATCH((CUADRO!Q$5&amp;$E232),'Hoja de Trabajo para listado'!$AB$151:$BA$151,0)),0)+IFERROR(INDEX('Hoja de Trabajo para listado'!$BC$155:$CB$1048576,MATCH($A232,'Hoja de Trabajo para listado'!$BC$155:$BC$1048576,0),MATCH((CUADRO!Q$5&amp;$E232),'Hoja de Trabajo para listado'!$BC$151:$CB$151,0)),0)+IFERROR(INDEX('Hoja de Trabajo para listado'!$DE$153:$DG$274,MATCH($A232,'Hoja de Trabajo para listado'!$DE$153:$DE$1048576,0),MATCH((CUADRO!Q$5&amp;$E232),'Hoja de Trabajo para listado'!$DE$151:$DG$151,0)),0)+IFERROR(INDEX('Hoja de Trabajo para listado'!$CD$155:$DC$1048576,MATCH($A232,'Hoja de Trabajo para listado'!$CD$155:$CD$1048576,0),MATCH((CUADRO!Q$5&amp;$E232),'Hoja de Trabajo para listado'!$CD$151:$DC$151,0)),0)</f>
        <v>0</v>
      </c>
      <c r="R232" s="314">
        <f t="shared" ca="1" si="6"/>
        <v>0</v>
      </c>
      <c r="S232" s="345"/>
      <c r="T232" s="314">
        <f ca="1">+T233</f>
        <v>0</v>
      </c>
      <c r="U232" s="313">
        <f t="shared" si="7"/>
        <v>1</v>
      </c>
      <c r="V232" s="319" t="str">
        <f>+VLOOKUP(A232,bd_lista!$A$3:$E$593,5,FALSE)</f>
        <v>Gobiernos Autonomos Municipales</v>
      </c>
      <c r="W232" s="425" t="str">
        <f>+V232</f>
        <v>Gobiernos Autonomos Municipales</v>
      </c>
    </row>
    <row r="233" spans="1:23" customFormat="1" ht="15" hidden="1" customHeight="1">
      <c r="A233" s="323">
        <v>1222</v>
      </c>
      <c r="B233" s="428"/>
      <c r="C233" s="319" t="str">
        <f>+VLOOKUP(A233,bd_lista!$A$3:$C$593,3,FALSE)</f>
        <v>Gobierno Autónomo Municipal de Ichoca</v>
      </c>
      <c r="D233" s="430"/>
      <c r="E233" s="347" t="s">
        <v>1419</v>
      </c>
      <c r="F233" s="316">
        <f ca="1">+IFERROR(INDEX('Hoja de Trabajo para listado'!$A$155:$Z$1048576,MATCH($A233,'Hoja de Trabajo para listado'!$A$155:$A$1048576,0),MATCH((CUADRO!F$5&amp;$E233),'Hoja de Trabajo para listado'!$A$151:$Z$151,0)),0)+IFERROR(INDEX('Hoja de Trabajo para listado'!$AB$155:$BA$1048576,MATCH($A233,'Hoja de Trabajo para listado'!$AB$155:$AB$1048576,0),MATCH((CUADRO!F$5&amp;$E233),'Hoja de Trabajo para listado'!$AB$151:$BA$151,0)),0)+IFERROR(INDEX('Hoja de Trabajo para listado'!$BC$155:$CB$1048576,MATCH($A233,'Hoja de Trabajo para listado'!$BC$155:$BC$1048576,0),MATCH((CUADRO!F$5&amp;$E233),'Hoja de Trabajo para listado'!$BC$151:$CB$151,0)),0)+IFERROR(INDEX('Hoja de Trabajo para listado'!$DE$153:$DG$274,MATCH($A233,'Hoja de Trabajo para listado'!$DE$153:$DE$1048576,0),MATCH((CUADRO!F$5&amp;$E233),'Hoja de Trabajo para listado'!$DE$151:$DG$151,0)),0)+IFERROR(INDEX('Hoja de Trabajo para listado'!$CD$155:$DC$1048576,MATCH($A233,'Hoja de Trabajo para listado'!$CD$155:$CD$1048576,0),MATCH((CUADRO!F$5&amp;$E233),'Hoja de Trabajo para listado'!$CD$151:$DC$151,0)),0)</f>
        <v>0</v>
      </c>
      <c r="G233" s="316">
        <f ca="1">+IFERROR(INDEX('Hoja de Trabajo para listado'!$A$155:$Z$1048576,MATCH($A233,'Hoja de Trabajo para listado'!$A$155:$A$1048576,0),MATCH((CUADRO!G$5&amp;$E233),'Hoja de Trabajo para listado'!$A$151:$Z$151,0)),0)+IFERROR(INDEX('Hoja de Trabajo para listado'!$AB$155:$BA$1048576,MATCH($A233,'Hoja de Trabajo para listado'!$AB$155:$AB$1048576,0),MATCH((CUADRO!G$5&amp;$E233),'Hoja de Trabajo para listado'!$AB$151:$BA$151,0)),0)+IFERROR(INDEX('Hoja de Trabajo para listado'!$BC$155:$CB$1048576,MATCH($A233,'Hoja de Trabajo para listado'!$BC$155:$BC$1048576,0),MATCH((CUADRO!G$5&amp;$E233),'Hoja de Trabajo para listado'!$BC$151:$CB$151,0)),0)+IFERROR(INDEX('Hoja de Trabajo para listado'!$DE$153:$DG$274,MATCH($A233,'Hoja de Trabajo para listado'!$DE$153:$DE$1048576,0),MATCH((CUADRO!G$5&amp;$E233),'Hoja de Trabajo para listado'!$DE$151:$DG$151,0)),0)+IFERROR(INDEX('Hoja de Trabajo para listado'!$CD$155:$DC$1048576,MATCH($A233,'Hoja de Trabajo para listado'!$CD$155:$CD$1048576,0),MATCH((CUADRO!G$5&amp;$E233),'Hoja de Trabajo para listado'!$CD$151:$DC$151,0)),0)</f>
        <v>0</v>
      </c>
      <c r="H233" s="316">
        <f ca="1">+IFERROR(INDEX('Hoja de Trabajo para listado'!$A$155:$Z$1048576,MATCH($A233,'Hoja de Trabajo para listado'!$A$155:$A$1048576,0),MATCH((CUADRO!H$5&amp;$E233),'Hoja de Trabajo para listado'!$A$151:$Z$151,0)),0)+IFERROR(INDEX('Hoja de Trabajo para listado'!$AB$155:$BA$1048576,MATCH($A233,'Hoja de Trabajo para listado'!$AB$155:$AB$1048576,0),MATCH((CUADRO!H$5&amp;$E233),'Hoja de Trabajo para listado'!$AB$151:$BA$151,0)),0)+IFERROR(INDEX('Hoja de Trabajo para listado'!$BC$155:$CB$1048576,MATCH($A233,'Hoja de Trabajo para listado'!$BC$155:$BC$1048576,0),MATCH((CUADRO!H$5&amp;$E233),'Hoja de Trabajo para listado'!$BC$151:$CB$151,0)),0)+IFERROR(INDEX('Hoja de Trabajo para listado'!$DE$153:$DG$274,MATCH($A233,'Hoja de Trabajo para listado'!$DE$153:$DE$1048576,0),MATCH((CUADRO!H$5&amp;$E233),'Hoja de Trabajo para listado'!$DE$151:$DG$151,0)),0)+IFERROR(INDEX('Hoja de Trabajo para listado'!$CD$155:$DC$1048576,MATCH($A233,'Hoja de Trabajo para listado'!$CD$155:$CD$1048576,0),MATCH((CUADRO!H$5&amp;$E233),'Hoja de Trabajo para listado'!$CD$151:$DC$151,0)),0)</f>
        <v>0</v>
      </c>
      <c r="I233" s="316">
        <f ca="1">+IFERROR(INDEX('Hoja de Trabajo para listado'!$A$155:$Z$1048576,MATCH($A233,'Hoja de Trabajo para listado'!$A$155:$A$1048576,0),MATCH((CUADRO!I$5&amp;$E233),'Hoja de Trabajo para listado'!$A$151:$Z$151,0)),0)+IFERROR(INDEX('Hoja de Trabajo para listado'!$AB$155:$BA$1048576,MATCH($A233,'Hoja de Trabajo para listado'!$AB$155:$AB$1048576,0),MATCH((CUADRO!I$5&amp;$E233),'Hoja de Trabajo para listado'!$AB$151:$BA$151,0)),0)+IFERROR(INDEX('Hoja de Trabajo para listado'!$BC$155:$CB$1048576,MATCH($A233,'Hoja de Trabajo para listado'!$BC$155:$BC$1048576,0),MATCH((CUADRO!I$5&amp;$E233),'Hoja de Trabajo para listado'!$BC$151:$CB$151,0)),0)+IFERROR(INDEX('Hoja de Trabajo para listado'!$DE$153:$DG$274,MATCH($A233,'Hoja de Trabajo para listado'!$DE$153:$DE$1048576,0),MATCH((CUADRO!I$5&amp;$E233),'Hoja de Trabajo para listado'!$DE$151:$DG$151,0)),0)+IFERROR(INDEX('Hoja de Trabajo para listado'!$CD$155:$DC$1048576,MATCH($A233,'Hoja de Trabajo para listado'!$CD$155:$CD$1048576,0),MATCH((CUADRO!I$5&amp;$E233),'Hoja de Trabajo para listado'!$CD$151:$DC$151,0)),0)</f>
        <v>0</v>
      </c>
      <c r="J233" s="316">
        <f ca="1">+IFERROR(INDEX('Hoja de Trabajo para listado'!$A$155:$Z$1048576,MATCH($A233,'Hoja de Trabajo para listado'!$A$155:$A$1048576,0),MATCH((CUADRO!J$5&amp;$E233),'Hoja de Trabajo para listado'!$A$151:$Z$151,0)),0)+IFERROR(INDEX('Hoja de Trabajo para listado'!$AB$155:$BA$1048576,MATCH($A233,'Hoja de Trabajo para listado'!$AB$155:$AB$1048576,0),MATCH((CUADRO!J$5&amp;$E233),'Hoja de Trabajo para listado'!$AB$151:$BA$151,0)),0)+IFERROR(INDEX('Hoja de Trabajo para listado'!$BC$155:$CB$1048576,MATCH($A233,'Hoja de Trabajo para listado'!$BC$155:$BC$1048576,0),MATCH((CUADRO!J$5&amp;$E233),'Hoja de Trabajo para listado'!$BC$151:$CB$151,0)),0)+IFERROR(INDEX('Hoja de Trabajo para listado'!$DE$153:$DG$274,MATCH($A233,'Hoja de Trabajo para listado'!$DE$153:$DE$1048576,0),MATCH((CUADRO!J$5&amp;$E233),'Hoja de Trabajo para listado'!$DE$151:$DG$151,0)),0)+IFERROR(INDEX('Hoja de Trabajo para listado'!$CD$155:$DC$1048576,MATCH($A233,'Hoja de Trabajo para listado'!$CD$155:$CD$1048576,0),MATCH((CUADRO!J$5&amp;$E233),'Hoja de Trabajo para listado'!$CD$151:$DC$151,0)),0)</f>
        <v>0</v>
      </c>
      <c r="K233" s="316">
        <f ca="1">+IFERROR(INDEX('Hoja de Trabajo para listado'!$A$155:$Z$1048576,MATCH($A233,'Hoja de Trabajo para listado'!$A$155:$A$1048576,0),MATCH((CUADRO!K$5&amp;$E233),'Hoja de Trabajo para listado'!$A$151:$Z$151,0)),0)+IFERROR(INDEX('Hoja de Trabajo para listado'!$AB$155:$BA$1048576,MATCH($A233,'Hoja de Trabajo para listado'!$AB$155:$AB$1048576,0),MATCH((CUADRO!K$5&amp;$E233),'Hoja de Trabajo para listado'!$AB$151:$BA$151,0)),0)+IFERROR(INDEX('Hoja de Trabajo para listado'!$BC$155:$CB$1048576,MATCH($A233,'Hoja de Trabajo para listado'!$BC$155:$BC$1048576,0),MATCH((CUADRO!K$5&amp;$E233),'Hoja de Trabajo para listado'!$BC$151:$CB$151,0)),0)+IFERROR(INDEX('Hoja de Trabajo para listado'!$DE$153:$DG$274,MATCH($A233,'Hoja de Trabajo para listado'!$DE$153:$DE$1048576,0),MATCH((CUADRO!K$5&amp;$E233),'Hoja de Trabajo para listado'!$DE$151:$DG$151,0)),0)+IFERROR(INDEX('Hoja de Trabajo para listado'!$CD$155:$DC$1048576,MATCH($A233,'Hoja de Trabajo para listado'!$CD$155:$CD$1048576,0),MATCH((CUADRO!K$5&amp;$E233),'Hoja de Trabajo para listado'!$CD$151:$DC$151,0)),0)</f>
        <v>0</v>
      </c>
      <c r="L233" s="316">
        <f ca="1">+IFERROR(INDEX('Hoja de Trabajo para listado'!$A$155:$Z$1048576,MATCH($A233,'Hoja de Trabajo para listado'!$A$155:$A$1048576,0),MATCH((CUADRO!L$5&amp;$E233),'Hoja de Trabajo para listado'!$A$151:$Z$151,0)),0)+IFERROR(INDEX('Hoja de Trabajo para listado'!$AB$155:$BA$1048576,MATCH($A233,'Hoja de Trabajo para listado'!$AB$155:$AB$1048576,0),MATCH((CUADRO!L$5&amp;$E233),'Hoja de Trabajo para listado'!$AB$151:$BA$151,0)),0)+IFERROR(INDEX('Hoja de Trabajo para listado'!$BC$155:$CB$1048576,MATCH($A233,'Hoja de Trabajo para listado'!$BC$155:$BC$1048576,0),MATCH((CUADRO!L$5&amp;$E233),'Hoja de Trabajo para listado'!$BC$151:$CB$151,0)),0)+IFERROR(INDEX('Hoja de Trabajo para listado'!$DE$153:$DG$274,MATCH($A233,'Hoja de Trabajo para listado'!$DE$153:$DE$1048576,0),MATCH((CUADRO!L$5&amp;$E233),'Hoja de Trabajo para listado'!$DE$151:$DG$151,0)),0)+IFERROR(INDEX('Hoja de Trabajo para listado'!$CD$155:$DC$1048576,MATCH($A233,'Hoja de Trabajo para listado'!$CD$155:$CD$1048576,0),MATCH((CUADRO!L$5&amp;$E233),'Hoja de Trabajo para listado'!$CD$151:$DC$151,0)),0)</f>
        <v>0</v>
      </c>
      <c r="M233" s="316">
        <f ca="1">+IFERROR(INDEX('Hoja de Trabajo para listado'!$A$155:$Z$1048576,MATCH($A233,'Hoja de Trabajo para listado'!$A$155:$A$1048576,0),MATCH((CUADRO!M$5&amp;$E233),'Hoja de Trabajo para listado'!$A$151:$Z$151,0)),0)+IFERROR(INDEX('Hoja de Trabajo para listado'!$AB$155:$BA$1048576,MATCH($A233,'Hoja de Trabajo para listado'!$AB$155:$AB$1048576,0),MATCH((CUADRO!M$5&amp;$E233),'Hoja de Trabajo para listado'!$AB$151:$BA$151,0)),0)+IFERROR(INDEX('Hoja de Trabajo para listado'!$BC$155:$CB$1048576,MATCH($A233,'Hoja de Trabajo para listado'!$BC$155:$BC$1048576,0),MATCH((CUADRO!M$5&amp;$E233),'Hoja de Trabajo para listado'!$BC$151:$CB$151,0)),0)+IFERROR(INDEX('Hoja de Trabajo para listado'!$DE$153:$DG$274,MATCH($A233,'Hoja de Trabajo para listado'!$DE$153:$DE$1048576,0),MATCH((CUADRO!M$5&amp;$E233),'Hoja de Trabajo para listado'!$DE$151:$DG$151,0)),0)+IFERROR(INDEX('Hoja de Trabajo para listado'!$CD$155:$DC$1048576,MATCH($A233,'Hoja de Trabajo para listado'!$CD$155:$CD$1048576,0),MATCH((CUADRO!M$5&amp;$E233),'Hoja de Trabajo para listado'!$CD$151:$DC$151,0)),0)</f>
        <v>0</v>
      </c>
      <c r="N233" s="316">
        <f ca="1">+IFERROR(INDEX('Hoja de Trabajo para listado'!$A$155:$Z$1048576,MATCH($A233,'Hoja de Trabajo para listado'!$A$155:$A$1048576,0),MATCH((CUADRO!N$5&amp;$E233),'Hoja de Trabajo para listado'!$A$151:$Z$151,0)),0)+IFERROR(INDEX('Hoja de Trabajo para listado'!$AB$155:$BA$1048576,MATCH($A233,'Hoja de Trabajo para listado'!$AB$155:$AB$1048576,0),MATCH((CUADRO!N$5&amp;$E233),'Hoja de Trabajo para listado'!$AB$151:$BA$151,0)),0)+IFERROR(INDEX('Hoja de Trabajo para listado'!$BC$155:$CB$1048576,MATCH($A233,'Hoja de Trabajo para listado'!$BC$155:$BC$1048576,0),MATCH((CUADRO!N$5&amp;$E233),'Hoja de Trabajo para listado'!$BC$151:$CB$151,0)),0)+IFERROR(INDEX('Hoja de Trabajo para listado'!$DE$153:$DG$274,MATCH($A233,'Hoja de Trabajo para listado'!$DE$153:$DE$1048576,0),MATCH((CUADRO!N$5&amp;$E233),'Hoja de Trabajo para listado'!$DE$151:$DG$151,0)),0)+IFERROR(INDEX('Hoja de Trabajo para listado'!$CD$155:$DC$1048576,MATCH($A233,'Hoja de Trabajo para listado'!$CD$155:$CD$1048576,0),MATCH((CUADRO!N$5&amp;$E233),'Hoja de Trabajo para listado'!$CD$151:$DC$151,0)),0)</f>
        <v>0</v>
      </c>
      <c r="O233" s="316">
        <f ca="1">+IFERROR(INDEX('Hoja de Trabajo para listado'!$A$155:$Z$1048576,MATCH($A233,'Hoja de Trabajo para listado'!$A$155:$A$1048576,0),MATCH((CUADRO!O$5&amp;$E233),'Hoja de Trabajo para listado'!$A$151:$Z$151,0)),0)+IFERROR(INDEX('Hoja de Trabajo para listado'!$AB$155:$BA$1048576,MATCH($A233,'Hoja de Trabajo para listado'!$AB$155:$AB$1048576,0),MATCH((CUADRO!O$5&amp;$E233),'Hoja de Trabajo para listado'!$AB$151:$BA$151,0)),0)+IFERROR(INDEX('Hoja de Trabajo para listado'!$BC$155:$CB$1048576,MATCH($A233,'Hoja de Trabajo para listado'!$BC$155:$BC$1048576,0),MATCH((CUADRO!O$5&amp;$E233),'Hoja de Trabajo para listado'!$BC$151:$CB$151,0)),0)+IFERROR(INDEX('Hoja de Trabajo para listado'!$DE$153:$DG$274,MATCH($A233,'Hoja de Trabajo para listado'!$DE$153:$DE$1048576,0),MATCH((CUADRO!O$5&amp;$E233),'Hoja de Trabajo para listado'!$DE$151:$DG$151,0)),0)+IFERROR(INDEX('Hoja de Trabajo para listado'!$CD$155:$DC$1048576,MATCH($A233,'Hoja de Trabajo para listado'!$CD$155:$CD$1048576,0),MATCH((CUADRO!O$5&amp;$E233),'Hoja de Trabajo para listado'!$CD$151:$DC$151,0)),0)</f>
        <v>0</v>
      </c>
      <c r="P233" s="316">
        <f ca="1">+IFERROR(INDEX('Hoja de Trabajo para listado'!$A$155:$Z$1048576,MATCH($A233,'Hoja de Trabajo para listado'!$A$155:$A$1048576,0),MATCH((CUADRO!P$5&amp;$E233),'Hoja de Trabajo para listado'!$A$151:$Z$151,0)),0)+IFERROR(INDEX('Hoja de Trabajo para listado'!$AB$155:$BA$1048576,MATCH($A233,'Hoja de Trabajo para listado'!$AB$155:$AB$1048576,0),MATCH((CUADRO!P$5&amp;$E233),'Hoja de Trabajo para listado'!$AB$151:$BA$151,0)),0)+IFERROR(INDEX('Hoja de Trabajo para listado'!$BC$155:$CB$1048576,MATCH($A233,'Hoja de Trabajo para listado'!$BC$155:$BC$1048576,0),MATCH((CUADRO!P$5&amp;$E233),'Hoja de Trabajo para listado'!$BC$151:$CB$151,0)),0)+IFERROR(INDEX('Hoja de Trabajo para listado'!$DE$153:$DG$274,MATCH($A233,'Hoja de Trabajo para listado'!$DE$153:$DE$1048576,0),MATCH((CUADRO!P$5&amp;$E233),'Hoja de Trabajo para listado'!$DE$151:$DG$151,0)),0)+IFERROR(INDEX('Hoja de Trabajo para listado'!$CD$155:$DC$1048576,MATCH($A233,'Hoja de Trabajo para listado'!$CD$155:$CD$1048576,0),MATCH((CUADRO!P$5&amp;$E233),'Hoja de Trabajo para listado'!$CD$151:$DC$151,0)),0)</f>
        <v>0</v>
      </c>
      <c r="Q233" s="316">
        <f ca="1">+IFERROR(INDEX('Hoja de Trabajo para listado'!$A$155:$Z$1048576,MATCH($A233,'Hoja de Trabajo para listado'!$A$155:$A$1048576,0),MATCH((CUADRO!Q$5&amp;$E233),'Hoja de Trabajo para listado'!$A$151:$Z$151,0)),0)+IFERROR(INDEX('Hoja de Trabajo para listado'!$AB$155:$BA$1048576,MATCH($A233,'Hoja de Trabajo para listado'!$AB$155:$AB$1048576,0),MATCH((CUADRO!Q$5&amp;$E233),'Hoja de Trabajo para listado'!$AB$151:$BA$151,0)),0)+IFERROR(INDEX('Hoja de Trabajo para listado'!$BC$155:$CB$1048576,MATCH($A233,'Hoja de Trabajo para listado'!$BC$155:$BC$1048576,0),MATCH((CUADRO!Q$5&amp;$E233),'Hoja de Trabajo para listado'!$BC$151:$CB$151,0)),0)+IFERROR(INDEX('Hoja de Trabajo para listado'!$DE$153:$DG$274,MATCH($A233,'Hoja de Trabajo para listado'!$DE$153:$DE$1048576,0),MATCH((CUADRO!Q$5&amp;$E233),'Hoja de Trabajo para listado'!$DE$151:$DG$151,0)),0)+IFERROR(INDEX('Hoja de Trabajo para listado'!$CD$155:$DC$1048576,MATCH($A233,'Hoja de Trabajo para listado'!$CD$155:$CD$1048576,0),MATCH((CUADRO!Q$5&amp;$E233),'Hoja de Trabajo para listado'!$CD$151:$DC$151,0)),0)</f>
        <v>0</v>
      </c>
      <c r="R233" s="316">
        <f t="shared" ca="1" si="6"/>
        <v>0</v>
      </c>
      <c r="S233" s="344">
        <f ca="1">+R232+R233</f>
        <v>0</v>
      </c>
      <c r="T233" s="316">
        <f ca="1">+S233</f>
        <v>0</v>
      </c>
      <c r="U233" s="315">
        <f t="shared" si="7"/>
        <v>2</v>
      </c>
      <c r="V233" s="319" t="str">
        <f>+VLOOKUP(A233,bd_lista!$A$3:$E$593,5,FALSE)</f>
        <v>Gobiernos Autonomos Municipales</v>
      </c>
      <c r="W233" s="426"/>
    </row>
    <row r="234" spans="1:23" ht="16.5" hidden="1" customHeight="1">
      <c r="A234" s="323">
        <v>1223</v>
      </c>
      <c r="B234" s="427">
        <f>+A234</f>
        <v>1223</v>
      </c>
      <c r="C234" s="318" t="str">
        <f>+VLOOKUP(A234,bd_lista!$A$3:$C$593,3,FALSE)</f>
        <v>Gobierno Autónomo Municipal de Villa Libertad Licoma</v>
      </c>
      <c r="D234" s="429" t="str">
        <f>+C234</f>
        <v>Gobierno Autónomo Municipal de Villa Libertad Licoma</v>
      </c>
      <c r="E234" s="346" t="s">
        <v>1418</v>
      </c>
      <c r="F234" s="314">
        <f ca="1">+IFERROR(INDEX('Hoja de Trabajo para listado'!$A$155:$Z$1048576,MATCH($A234,'Hoja de Trabajo para listado'!$A$155:$A$1048576,0),MATCH((CUADRO!F$5&amp;$E234),'Hoja de Trabajo para listado'!$A$151:$Z$151,0)),0)+IFERROR(INDEX('Hoja de Trabajo para listado'!$AB$155:$BA$1048576,MATCH($A234,'Hoja de Trabajo para listado'!$AB$155:$AB$1048576,0),MATCH((CUADRO!F$5&amp;$E234),'Hoja de Trabajo para listado'!$AB$151:$BA$151,0)),0)+IFERROR(INDEX('Hoja de Trabajo para listado'!$BC$155:$CB$1048576,MATCH($A234,'Hoja de Trabajo para listado'!$BC$155:$BC$1048576,0),MATCH((CUADRO!F$5&amp;$E234),'Hoja de Trabajo para listado'!$BC$151:$CB$151,0)),0)+IFERROR(INDEX('Hoja de Trabajo para listado'!$DE$153:$DG$274,MATCH($A234,'Hoja de Trabajo para listado'!$DE$153:$DE$1048576,0),MATCH((CUADRO!F$5&amp;$E234),'Hoja de Trabajo para listado'!$DE$151:$DG$151,0)),0)+IFERROR(INDEX('Hoja de Trabajo para listado'!$CD$155:$DC$1048576,MATCH($A234,'Hoja de Trabajo para listado'!$CD$155:$CD$1048576,0),MATCH((CUADRO!F$5&amp;$E234),'Hoja de Trabajo para listado'!$CD$151:$DC$151,0)),0)</f>
        <v>0</v>
      </c>
      <c r="G234" s="314">
        <f ca="1">+IFERROR(INDEX('Hoja de Trabajo para listado'!$A$155:$Z$1048576,MATCH($A234,'Hoja de Trabajo para listado'!$A$155:$A$1048576,0),MATCH((CUADRO!G$5&amp;$E234),'Hoja de Trabajo para listado'!$A$151:$Z$151,0)),0)+IFERROR(INDEX('Hoja de Trabajo para listado'!$AB$155:$BA$1048576,MATCH($A234,'Hoja de Trabajo para listado'!$AB$155:$AB$1048576,0),MATCH((CUADRO!G$5&amp;$E234),'Hoja de Trabajo para listado'!$AB$151:$BA$151,0)),0)+IFERROR(INDEX('Hoja de Trabajo para listado'!$BC$155:$CB$1048576,MATCH($A234,'Hoja de Trabajo para listado'!$BC$155:$BC$1048576,0),MATCH((CUADRO!G$5&amp;$E234),'Hoja de Trabajo para listado'!$BC$151:$CB$151,0)),0)+IFERROR(INDEX('Hoja de Trabajo para listado'!$DE$153:$DG$274,MATCH($A234,'Hoja de Trabajo para listado'!$DE$153:$DE$1048576,0),MATCH((CUADRO!G$5&amp;$E234),'Hoja de Trabajo para listado'!$DE$151:$DG$151,0)),0)+IFERROR(INDEX('Hoja de Trabajo para listado'!$CD$155:$DC$1048576,MATCH($A234,'Hoja de Trabajo para listado'!$CD$155:$CD$1048576,0),MATCH((CUADRO!G$5&amp;$E234),'Hoja de Trabajo para listado'!$CD$151:$DC$151,0)),0)</f>
        <v>0</v>
      </c>
      <c r="H234" s="314">
        <f ca="1">+IFERROR(INDEX('Hoja de Trabajo para listado'!$A$155:$Z$1048576,MATCH($A234,'Hoja de Trabajo para listado'!$A$155:$A$1048576,0),MATCH((CUADRO!H$5&amp;$E234),'Hoja de Trabajo para listado'!$A$151:$Z$151,0)),0)+IFERROR(INDEX('Hoja de Trabajo para listado'!$AB$155:$BA$1048576,MATCH($A234,'Hoja de Trabajo para listado'!$AB$155:$AB$1048576,0),MATCH((CUADRO!H$5&amp;$E234),'Hoja de Trabajo para listado'!$AB$151:$BA$151,0)),0)+IFERROR(INDEX('Hoja de Trabajo para listado'!$BC$155:$CB$1048576,MATCH($A234,'Hoja de Trabajo para listado'!$BC$155:$BC$1048576,0),MATCH((CUADRO!H$5&amp;$E234),'Hoja de Trabajo para listado'!$BC$151:$CB$151,0)),0)+IFERROR(INDEX('Hoja de Trabajo para listado'!$DE$153:$DG$274,MATCH($A234,'Hoja de Trabajo para listado'!$DE$153:$DE$1048576,0),MATCH((CUADRO!H$5&amp;$E234),'Hoja de Trabajo para listado'!$DE$151:$DG$151,0)),0)+IFERROR(INDEX('Hoja de Trabajo para listado'!$CD$155:$DC$1048576,MATCH($A234,'Hoja de Trabajo para listado'!$CD$155:$CD$1048576,0),MATCH((CUADRO!H$5&amp;$E234),'Hoja de Trabajo para listado'!$CD$151:$DC$151,0)),0)</f>
        <v>0</v>
      </c>
      <c r="I234" s="314">
        <f ca="1">+IFERROR(INDEX('Hoja de Trabajo para listado'!$A$155:$Z$1048576,MATCH($A234,'Hoja de Trabajo para listado'!$A$155:$A$1048576,0),MATCH((CUADRO!I$5&amp;$E234),'Hoja de Trabajo para listado'!$A$151:$Z$151,0)),0)+IFERROR(INDEX('Hoja de Trabajo para listado'!$AB$155:$BA$1048576,MATCH($A234,'Hoja de Trabajo para listado'!$AB$155:$AB$1048576,0),MATCH((CUADRO!I$5&amp;$E234),'Hoja de Trabajo para listado'!$AB$151:$BA$151,0)),0)+IFERROR(INDEX('Hoja de Trabajo para listado'!$BC$155:$CB$1048576,MATCH($A234,'Hoja de Trabajo para listado'!$BC$155:$BC$1048576,0),MATCH((CUADRO!I$5&amp;$E234),'Hoja de Trabajo para listado'!$BC$151:$CB$151,0)),0)+IFERROR(INDEX('Hoja de Trabajo para listado'!$DE$153:$DG$274,MATCH($A234,'Hoja de Trabajo para listado'!$DE$153:$DE$1048576,0),MATCH((CUADRO!I$5&amp;$E234),'Hoja de Trabajo para listado'!$DE$151:$DG$151,0)),0)+IFERROR(INDEX('Hoja de Trabajo para listado'!$CD$155:$DC$1048576,MATCH($A234,'Hoja de Trabajo para listado'!$CD$155:$CD$1048576,0),MATCH((CUADRO!I$5&amp;$E234),'Hoja de Trabajo para listado'!$CD$151:$DC$151,0)),0)</f>
        <v>0</v>
      </c>
      <c r="J234" s="314">
        <f ca="1">+IFERROR(INDEX('Hoja de Trabajo para listado'!$A$155:$Z$1048576,MATCH($A234,'Hoja de Trabajo para listado'!$A$155:$A$1048576,0),MATCH((CUADRO!J$5&amp;$E234),'Hoja de Trabajo para listado'!$A$151:$Z$151,0)),0)+IFERROR(INDEX('Hoja de Trabajo para listado'!$AB$155:$BA$1048576,MATCH($A234,'Hoja de Trabajo para listado'!$AB$155:$AB$1048576,0),MATCH((CUADRO!J$5&amp;$E234),'Hoja de Trabajo para listado'!$AB$151:$BA$151,0)),0)+IFERROR(INDEX('Hoja de Trabajo para listado'!$BC$155:$CB$1048576,MATCH($A234,'Hoja de Trabajo para listado'!$BC$155:$BC$1048576,0),MATCH((CUADRO!J$5&amp;$E234),'Hoja de Trabajo para listado'!$BC$151:$CB$151,0)),0)+IFERROR(INDEX('Hoja de Trabajo para listado'!$DE$153:$DG$274,MATCH($A234,'Hoja de Trabajo para listado'!$DE$153:$DE$1048576,0),MATCH((CUADRO!J$5&amp;$E234),'Hoja de Trabajo para listado'!$DE$151:$DG$151,0)),0)+IFERROR(INDEX('Hoja de Trabajo para listado'!$CD$155:$DC$1048576,MATCH($A234,'Hoja de Trabajo para listado'!$CD$155:$CD$1048576,0),MATCH((CUADRO!J$5&amp;$E234),'Hoja de Trabajo para listado'!$CD$151:$DC$151,0)),0)</f>
        <v>0</v>
      </c>
      <c r="K234" s="314">
        <f ca="1">+IFERROR(INDEX('Hoja de Trabajo para listado'!$A$155:$Z$1048576,MATCH($A234,'Hoja de Trabajo para listado'!$A$155:$A$1048576,0),MATCH((CUADRO!K$5&amp;$E234),'Hoja de Trabajo para listado'!$A$151:$Z$151,0)),0)+IFERROR(INDEX('Hoja de Trabajo para listado'!$AB$155:$BA$1048576,MATCH($A234,'Hoja de Trabajo para listado'!$AB$155:$AB$1048576,0),MATCH((CUADRO!K$5&amp;$E234),'Hoja de Trabajo para listado'!$AB$151:$BA$151,0)),0)+IFERROR(INDEX('Hoja de Trabajo para listado'!$BC$155:$CB$1048576,MATCH($A234,'Hoja de Trabajo para listado'!$BC$155:$BC$1048576,0),MATCH((CUADRO!K$5&amp;$E234),'Hoja de Trabajo para listado'!$BC$151:$CB$151,0)),0)+IFERROR(INDEX('Hoja de Trabajo para listado'!$DE$153:$DG$274,MATCH($A234,'Hoja de Trabajo para listado'!$DE$153:$DE$1048576,0),MATCH((CUADRO!K$5&amp;$E234),'Hoja de Trabajo para listado'!$DE$151:$DG$151,0)),0)+IFERROR(INDEX('Hoja de Trabajo para listado'!$CD$155:$DC$1048576,MATCH($A234,'Hoja de Trabajo para listado'!$CD$155:$CD$1048576,0),MATCH((CUADRO!K$5&amp;$E234),'Hoja de Trabajo para listado'!$CD$151:$DC$151,0)),0)</f>
        <v>0</v>
      </c>
      <c r="L234" s="314">
        <f ca="1">+IFERROR(INDEX('Hoja de Trabajo para listado'!$A$155:$Z$1048576,MATCH($A234,'Hoja de Trabajo para listado'!$A$155:$A$1048576,0),MATCH((CUADRO!L$5&amp;$E234),'Hoja de Trabajo para listado'!$A$151:$Z$151,0)),0)+IFERROR(INDEX('Hoja de Trabajo para listado'!$AB$155:$BA$1048576,MATCH($A234,'Hoja de Trabajo para listado'!$AB$155:$AB$1048576,0),MATCH((CUADRO!L$5&amp;$E234),'Hoja de Trabajo para listado'!$AB$151:$BA$151,0)),0)+IFERROR(INDEX('Hoja de Trabajo para listado'!$BC$155:$CB$1048576,MATCH($A234,'Hoja de Trabajo para listado'!$BC$155:$BC$1048576,0),MATCH((CUADRO!L$5&amp;$E234),'Hoja de Trabajo para listado'!$BC$151:$CB$151,0)),0)+IFERROR(INDEX('Hoja de Trabajo para listado'!$DE$153:$DG$274,MATCH($A234,'Hoja de Trabajo para listado'!$DE$153:$DE$1048576,0),MATCH((CUADRO!L$5&amp;$E234),'Hoja de Trabajo para listado'!$DE$151:$DG$151,0)),0)+IFERROR(INDEX('Hoja de Trabajo para listado'!$CD$155:$DC$1048576,MATCH($A234,'Hoja de Trabajo para listado'!$CD$155:$CD$1048576,0),MATCH((CUADRO!L$5&amp;$E234),'Hoja de Trabajo para listado'!$CD$151:$DC$151,0)),0)</f>
        <v>0</v>
      </c>
      <c r="M234" s="314">
        <f ca="1">+IFERROR(INDEX('Hoja de Trabajo para listado'!$A$155:$Z$1048576,MATCH($A234,'Hoja de Trabajo para listado'!$A$155:$A$1048576,0),MATCH((CUADRO!M$5&amp;$E234),'Hoja de Trabajo para listado'!$A$151:$Z$151,0)),0)+IFERROR(INDEX('Hoja de Trabajo para listado'!$AB$155:$BA$1048576,MATCH($A234,'Hoja de Trabajo para listado'!$AB$155:$AB$1048576,0),MATCH((CUADRO!M$5&amp;$E234),'Hoja de Trabajo para listado'!$AB$151:$BA$151,0)),0)+IFERROR(INDEX('Hoja de Trabajo para listado'!$BC$155:$CB$1048576,MATCH($A234,'Hoja de Trabajo para listado'!$BC$155:$BC$1048576,0),MATCH((CUADRO!M$5&amp;$E234),'Hoja de Trabajo para listado'!$BC$151:$CB$151,0)),0)+IFERROR(INDEX('Hoja de Trabajo para listado'!$DE$153:$DG$274,MATCH($A234,'Hoja de Trabajo para listado'!$DE$153:$DE$1048576,0),MATCH((CUADRO!M$5&amp;$E234),'Hoja de Trabajo para listado'!$DE$151:$DG$151,0)),0)+IFERROR(INDEX('Hoja de Trabajo para listado'!$CD$155:$DC$1048576,MATCH($A234,'Hoja de Trabajo para listado'!$CD$155:$CD$1048576,0),MATCH((CUADRO!M$5&amp;$E234),'Hoja de Trabajo para listado'!$CD$151:$DC$151,0)),0)</f>
        <v>0</v>
      </c>
      <c r="N234" s="314">
        <f ca="1">+IFERROR(INDEX('Hoja de Trabajo para listado'!$A$155:$Z$1048576,MATCH($A234,'Hoja de Trabajo para listado'!$A$155:$A$1048576,0),MATCH((CUADRO!N$5&amp;$E234),'Hoja de Trabajo para listado'!$A$151:$Z$151,0)),0)+IFERROR(INDEX('Hoja de Trabajo para listado'!$AB$155:$BA$1048576,MATCH($A234,'Hoja de Trabajo para listado'!$AB$155:$AB$1048576,0),MATCH((CUADRO!N$5&amp;$E234),'Hoja de Trabajo para listado'!$AB$151:$BA$151,0)),0)+IFERROR(INDEX('Hoja de Trabajo para listado'!$BC$155:$CB$1048576,MATCH($A234,'Hoja de Trabajo para listado'!$BC$155:$BC$1048576,0),MATCH((CUADRO!N$5&amp;$E234),'Hoja de Trabajo para listado'!$BC$151:$CB$151,0)),0)+IFERROR(INDEX('Hoja de Trabajo para listado'!$DE$153:$DG$274,MATCH($A234,'Hoja de Trabajo para listado'!$DE$153:$DE$1048576,0),MATCH((CUADRO!N$5&amp;$E234),'Hoja de Trabajo para listado'!$DE$151:$DG$151,0)),0)+IFERROR(INDEX('Hoja de Trabajo para listado'!$CD$155:$DC$1048576,MATCH($A234,'Hoja de Trabajo para listado'!$CD$155:$CD$1048576,0),MATCH((CUADRO!N$5&amp;$E234),'Hoja de Trabajo para listado'!$CD$151:$DC$151,0)),0)</f>
        <v>0</v>
      </c>
      <c r="O234" s="314">
        <f ca="1">+IFERROR(INDEX('Hoja de Trabajo para listado'!$A$155:$Z$1048576,MATCH($A234,'Hoja de Trabajo para listado'!$A$155:$A$1048576,0),MATCH((CUADRO!O$5&amp;$E234),'Hoja de Trabajo para listado'!$A$151:$Z$151,0)),0)+IFERROR(INDEX('Hoja de Trabajo para listado'!$AB$155:$BA$1048576,MATCH($A234,'Hoja de Trabajo para listado'!$AB$155:$AB$1048576,0),MATCH((CUADRO!O$5&amp;$E234),'Hoja de Trabajo para listado'!$AB$151:$BA$151,0)),0)+IFERROR(INDEX('Hoja de Trabajo para listado'!$BC$155:$CB$1048576,MATCH($A234,'Hoja de Trabajo para listado'!$BC$155:$BC$1048576,0),MATCH((CUADRO!O$5&amp;$E234),'Hoja de Trabajo para listado'!$BC$151:$CB$151,0)),0)+IFERROR(INDEX('Hoja de Trabajo para listado'!$DE$153:$DG$274,MATCH($A234,'Hoja de Trabajo para listado'!$DE$153:$DE$1048576,0),MATCH((CUADRO!O$5&amp;$E234),'Hoja de Trabajo para listado'!$DE$151:$DG$151,0)),0)+IFERROR(INDEX('Hoja de Trabajo para listado'!$CD$155:$DC$1048576,MATCH($A234,'Hoja de Trabajo para listado'!$CD$155:$CD$1048576,0),MATCH((CUADRO!O$5&amp;$E234),'Hoja de Trabajo para listado'!$CD$151:$DC$151,0)),0)</f>
        <v>0</v>
      </c>
      <c r="P234" s="314">
        <f ca="1">+IFERROR(INDEX('Hoja de Trabajo para listado'!$A$155:$Z$1048576,MATCH($A234,'Hoja de Trabajo para listado'!$A$155:$A$1048576,0),MATCH((CUADRO!P$5&amp;$E234),'Hoja de Trabajo para listado'!$A$151:$Z$151,0)),0)+IFERROR(INDEX('Hoja de Trabajo para listado'!$AB$155:$BA$1048576,MATCH($A234,'Hoja de Trabajo para listado'!$AB$155:$AB$1048576,0),MATCH((CUADRO!P$5&amp;$E234),'Hoja de Trabajo para listado'!$AB$151:$BA$151,0)),0)+IFERROR(INDEX('Hoja de Trabajo para listado'!$BC$155:$CB$1048576,MATCH($A234,'Hoja de Trabajo para listado'!$BC$155:$BC$1048576,0),MATCH((CUADRO!P$5&amp;$E234),'Hoja de Trabajo para listado'!$BC$151:$CB$151,0)),0)+IFERROR(INDEX('Hoja de Trabajo para listado'!$DE$153:$DG$274,MATCH($A234,'Hoja de Trabajo para listado'!$DE$153:$DE$1048576,0),MATCH((CUADRO!P$5&amp;$E234),'Hoja de Trabajo para listado'!$DE$151:$DG$151,0)),0)+IFERROR(INDEX('Hoja de Trabajo para listado'!$CD$155:$DC$1048576,MATCH($A234,'Hoja de Trabajo para listado'!$CD$155:$CD$1048576,0),MATCH((CUADRO!P$5&amp;$E234),'Hoja de Trabajo para listado'!$CD$151:$DC$151,0)),0)</f>
        <v>0</v>
      </c>
      <c r="Q234" s="314">
        <f ca="1">+IFERROR(INDEX('Hoja de Trabajo para listado'!$A$155:$Z$1048576,MATCH($A234,'Hoja de Trabajo para listado'!$A$155:$A$1048576,0),MATCH((CUADRO!Q$5&amp;$E234),'Hoja de Trabajo para listado'!$A$151:$Z$151,0)),0)+IFERROR(INDEX('Hoja de Trabajo para listado'!$AB$155:$BA$1048576,MATCH($A234,'Hoja de Trabajo para listado'!$AB$155:$AB$1048576,0),MATCH((CUADRO!Q$5&amp;$E234),'Hoja de Trabajo para listado'!$AB$151:$BA$151,0)),0)+IFERROR(INDEX('Hoja de Trabajo para listado'!$BC$155:$CB$1048576,MATCH($A234,'Hoja de Trabajo para listado'!$BC$155:$BC$1048576,0),MATCH((CUADRO!Q$5&amp;$E234),'Hoja de Trabajo para listado'!$BC$151:$CB$151,0)),0)+IFERROR(INDEX('Hoja de Trabajo para listado'!$DE$153:$DG$274,MATCH($A234,'Hoja de Trabajo para listado'!$DE$153:$DE$1048576,0),MATCH((CUADRO!Q$5&amp;$E234),'Hoja de Trabajo para listado'!$DE$151:$DG$151,0)),0)+IFERROR(INDEX('Hoja de Trabajo para listado'!$CD$155:$DC$1048576,MATCH($A234,'Hoja de Trabajo para listado'!$CD$155:$CD$1048576,0),MATCH((CUADRO!Q$5&amp;$E234),'Hoja de Trabajo para listado'!$CD$151:$DC$151,0)),0)</f>
        <v>0</v>
      </c>
      <c r="R234" s="314">
        <f t="shared" ca="1" si="6"/>
        <v>0</v>
      </c>
      <c r="S234" s="345"/>
      <c r="T234" s="314">
        <f ca="1">+T235</f>
        <v>0</v>
      </c>
      <c r="U234" s="313">
        <f t="shared" si="7"/>
        <v>1</v>
      </c>
      <c r="V234" s="319" t="str">
        <f>+VLOOKUP(A234,bd_lista!$A$3:$E$593,5,FALSE)</f>
        <v>Gobiernos Autonomos Municipales</v>
      </c>
      <c r="W234" s="425" t="str">
        <f>+V234</f>
        <v>Gobiernos Autonomos Municipales</v>
      </c>
    </row>
    <row r="235" spans="1:23" ht="15" hidden="1" customHeight="1">
      <c r="A235" s="323">
        <v>1223</v>
      </c>
      <c r="B235" s="428"/>
      <c r="C235" s="319" t="str">
        <f>+VLOOKUP(A235,bd_lista!$A$3:$C$593,3,FALSE)</f>
        <v>Gobierno Autónomo Municipal de Villa Libertad Licoma</v>
      </c>
      <c r="D235" s="430"/>
      <c r="E235" s="347" t="s">
        <v>1419</v>
      </c>
      <c r="F235" s="316">
        <f ca="1">+IFERROR(INDEX('Hoja de Trabajo para listado'!$A$155:$Z$1048576,MATCH($A235,'Hoja de Trabajo para listado'!$A$155:$A$1048576,0),MATCH((CUADRO!F$5&amp;$E235),'Hoja de Trabajo para listado'!$A$151:$Z$151,0)),0)+IFERROR(INDEX('Hoja de Trabajo para listado'!$AB$155:$BA$1048576,MATCH($A235,'Hoja de Trabajo para listado'!$AB$155:$AB$1048576,0),MATCH((CUADRO!F$5&amp;$E235),'Hoja de Trabajo para listado'!$AB$151:$BA$151,0)),0)+IFERROR(INDEX('Hoja de Trabajo para listado'!$BC$155:$CB$1048576,MATCH($A235,'Hoja de Trabajo para listado'!$BC$155:$BC$1048576,0),MATCH((CUADRO!F$5&amp;$E235),'Hoja de Trabajo para listado'!$BC$151:$CB$151,0)),0)+IFERROR(INDEX('Hoja de Trabajo para listado'!$DE$153:$DG$274,MATCH($A235,'Hoja de Trabajo para listado'!$DE$153:$DE$1048576,0),MATCH((CUADRO!F$5&amp;$E235),'Hoja de Trabajo para listado'!$DE$151:$DG$151,0)),0)+IFERROR(INDEX('Hoja de Trabajo para listado'!$CD$155:$DC$1048576,MATCH($A235,'Hoja de Trabajo para listado'!$CD$155:$CD$1048576,0),MATCH((CUADRO!F$5&amp;$E235),'Hoja de Trabajo para listado'!$CD$151:$DC$151,0)),0)</f>
        <v>0</v>
      </c>
      <c r="G235" s="316">
        <f ca="1">+IFERROR(INDEX('Hoja de Trabajo para listado'!$A$155:$Z$1048576,MATCH($A235,'Hoja de Trabajo para listado'!$A$155:$A$1048576,0),MATCH((CUADRO!G$5&amp;$E235),'Hoja de Trabajo para listado'!$A$151:$Z$151,0)),0)+IFERROR(INDEX('Hoja de Trabajo para listado'!$AB$155:$BA$1048576,MATCH($A235,'Hoja de Trabajo para listado'!$AB$155:$AB$1048576,0),MATCH((CUADRO!G$5&amp;$E235),'Hoja de Trabajo para listado'!$AB$151:$BA$151,0)),0)+IFERROR(INDEX('Hoja de Trabajo para listado'!$BC$155:$CB$1048576,MATCH($A235,'Hoja de Trabajo para listado'!$BC$155:$BC$1048576,0),MATCH((CUADRO!G$5&amp;$E235),'Hoja de Trabajo para listado'!$BC$151:$CB$151,0)),0)+IFERROR(INDEX('Hoja de Trabajo para listado'!$DE$153:$DG$274,MATCH($A235,'Hoja de Trabajo para listado'!$DE$153:$DE$1048576,0),MATCH((CUADRO!G$5&amp;$E235),'Hoja de Trabajo para listado'!$DE$151:$DG$151,0)),0)+IFERROR(INDEX('Hoja de Trabajo para listado'!$CD$155:$DC$1048576,MATCH($A235,'Hoja de Trabajo para listado'!$CD$155:$CD$1048576,0),MATCH((CUADRO!G$5&amp;$E235),'Hoja de Trabajo para listado'!$CD$151:$DC$151,0)),0)</f>
        <v>0</v>
      </c>
      <c r="H235" s="316">
        <f ca="1">+IFERROR(INDEX('Hoja de Trabajo para listado'!$A$155:$Z$1048576,MATCH($A235,'Hoja de Trabajo para listado'!$A$155:$A$1048576,0),MATCH((CUADRO!H$5&amp;$E235),'Hoja de Trabajo para listado'!$A$151:$Z$151,0)),0)+IFERROR(INDEX('Hoja de Trabajo para listado'!$AB$155:$BA$1048576,MATCH($A235,'Hoja de Trabajo para listado'!$AB$155:$AB$1048576,0),MATCH((CUADRO!H$5&amp;$E235),'Hoja de Trabajo para listado'!$AB$151:$BA$151,0)),0)+IFERROR(INDEX('Hoja de Trabajo para listado'!$BC$155:$CB$1048576,MATCH($A235,'Hoja de Trabajo para listado'!$BC$155:$BC$1048576,0),MATCH((CUADRO!H$5&amp;$E235),'Hoja de Trabajo para listado'!$BC$151:$CB$151,0)),0)+IFERROR(INDEX('Hoja de Trabajo para listado'!$DE$153:$DG$274,MATCH($A235,'Hoja de Trabajo para listado'!$DE$153:$DE$1048576,0),MATCH((CUADRO!H$5&amp;$E235),'Hoja de Trabajo para listado'!$DE$151:$DG$151,0)),0)+IFERROR(INDEX('Hoja de Trabajo para listado'!$CD$155:$DC$1048576,MATCH($A235,'Hoja de Trabajo para listado'!$CD$155:$CD$1048576,0),MATCH((CUADRO!H$5&amp;$E235),'Hoja de Trabajo para listado'!$CD$151:$DC$151,0)),0)</f>
        <v>0</v>
      </c>
      <c r="I235" s="316">
        <f ca="1">+IFERROR(INDEX('Hoja de Trabajo para listado'!$A$155:$Z$1048576,MATCH($A235,'Hoja de Trabajo para listado'!$A$155:$A$1048576,0),MATCH((CUADRO!I$5&amp;$E235),'Hoja de Trabajo para listado'!$A$151:$Z$151,0)),0)+IFERROR(INDEX('Hoja de Trabajo para listado'!$AB$155:$BA$1048576,MATCH($A235,'Hoja de Trabajo para listado'!$AB$155:$AB$1048576,0),MATCH((CUADRO!I$5&amp;$E235),'Hoja de Trabajo para listado'!$AB$151:$BA$151,0)),0)+IFERROR(INDEX('Hoja de Trabajo para listado'!$BC$155:$CB$1048576,MATCH($A235,'Hoja de Trabajo para listado'!$BC$155:$BC$1048576,0),MATCH((CUADRO!I$5&amp;$E235),'Hoja de Trabajo para listado'!$BC$151:$CB$151,0)),0)+IFERROR(INDEX('Hoja de Trabajo para listado'!$DE$153:$DG$274,MATCH($A235,'Hoja de Trabajo para listado'!$DE$153:$DE$1048576,0),MATCH((CUADRO!I$5&amp;$E235),'Hoja de Trabajo para listado'!$DE$151:$DG$151,0)),0)+IFERROR(INDEX('Hoja de Trabajo para listado'!$CD$155:$DC$1048576,MATCH($A235,'Hoja de Trabajo para listado'!$CD$155:$CD$1048576,0),MATCH((CUADRO!I$5&amp;$E235),'Hoja de Trabajo para listado'!$CD$151:$DC$151,0)),0)</f>
        <v>0</v>
      </c>
      <c r="J235" s="316">
        <f ca="1">+IFERROR(INDEX('Hoja de Trabajo para listado'!$A$155:$Z$1048576,MATCH($A235,'Hoja de Trabajo para listado'!$A$155:$A$1048576,0),MATCH((CUADRO!J$5&amp;$E235),'Hoja de Trabajo para listado'!$A$151:$Z$151,0)),0)+IFERROR(INDEX('Hoja de Trabajo para listado'!$AB$155:$BA$1048576,MATCH($A235,'Hoja de Trabajo para listado'!$AB$155:$AB$1048576,0),MATCH((CUADRO!J$5&amp;$E235),'Hoja de Trabajo para listado'!$AB$151:$BA$151,0)),0)+IFERROR(INDEX('Hoja de Trabajo para listado'!$BC$155:$CB$1048576,MATCH($A235,'Hoja de Trabajo para listado'!$BC$155:$BC$1048576,0),MATCH((CUADRO!J$5&amp;$E235),'Hoja de Trabajo para listado'!$BC$151:$CB$151,0)),0)+IFERROR(INDEX('Hoja de Trabajo para listado'!$DE$153:$DG$274,MATCH($A235,'Hoja de Trabajo para listado'!$DE$153:$DE$1048576,0),MATCH((CUADRO!J$5&amp;$E235),'Hoja de Trabajo para listado'!$DE$151:$DG$151,0)),0)+IFERROR(INDEX('Hoja de Trabajo para listado'!$CD$155:$DC$1048576,MATCH($A235,'Hoja de Trabajo para listado'!$CD$155:$CD$1048576,0),MATCH((CUADRO!J$5&amp;$E235),'Hoja de Trabajo para listado'!$CD$151:$DC$151,0)),0)</f>
        <v>0</v>
      </c>
      <c r="K235" s="316">
        <f ca="1">+IFERROR(INDEX('Hoja de Trabajo para listado'!$A$155:$Z$1048576,MATCH($A235,'Hoja de Trabajo para listado'!$A$155:$A$1048576,0),MATCH((CUADRO!K$5&amp;$E235),'Hoja de Trabajo para listado'!$A$151:$Z$151,0)),0)+IFERROR(INDEX('Hoja de Trabajo para listado'!$AB$155:$BA$1048576,MATCH($A235,'Hoja de Trabajo para listado'!$AB$155:$AB$1048576,0),MATCH((CUADRO!K$5&amp;$E235),'Hoja de Trabajo para listado'!$AB$151:$BA$151,0)),0)+IFERROR(INDEX('Hoja de Trabajo para listado'!$BC$155:$CB$1048576,MATCH($A235,'Hoja de Trabajo para listado'!$BC$155:$BC$1048576,0),MATCH((CUADRO!K$5&amp;$E235),'Hoja de Trabajo para listado'!$BC$151:$CB$151,0)),0)+IFERROR(INDEX('Hoja de Trabajo para listado'!$DE$153:$DG$274,MATCH($A235,'Hoja de Trabajo para listado'!$DE$153:$DE$1048576,0),MATCH((CUADRO!K$5&amp;$E235),'Hoja de Trabajo para listado'!$DE$151:$DG$151,0)),0)+IFERROR(INDEX('Hoja de Trabajo para listado'!$CD$155:$DC$1048576,MATCH($A235,'Hoja de Trabajo para listado'!$CD$155:$CD$1048576,0),MATCH((CUADRO!K$5&amp;$E235),'Hoja de Trabajo para listado'!$CD$151:$DC$151,0)),0)</f>
        <v>0</v>
      </c>
      <c r="L235" s="316">
        <f ca="1">+IFERROR(INDEX('Hoja de Trabajo para listado'!$A$155:$Z$1048576,MATCH($A235,'Hoja de Trabajo para listado'!$A$155:$A$1048576,0),MATCH((CUADRO!L$5&amp;$E235),'Hoja de Trabajo para listado'!$A$151:$Z$151,0)),0)+IFERROR(INDEX('Hoja de Trabajo para listado'!$AB$155:$BA$1048576,MATCH($A235,'Hoja de Trabajo para listado'!$AB$155:$AB$1048576,0),MATCH((CUADRO!L$5&amp;$E235),'Hoja de Trabajo para listado'!$AB$151:$BA$151,0)),0)+IFERROR(INDEX('Hoja de Trabajo para listado'!$BC$155:$CB$1048576,MATCH($A235,'Hoja de Trabajo para listado'!$BC$155:$BC$1048576,0),MATCH((CUADRO!L$5&amp;$E235),'Hoja de Trabajo para listado'!$BC$151:$CB$151,0)),0)+IFERROR(INDEX('Hoja de Trabajo para listado'!$DE$153:$DG$274,MATCH($A235,'Hoja de Trabajo para listado'!$DE$153:$DE$1048576,0),MATCH((CUADRO!L$5&amp;$E235),'Hoja de Trabajo para listado'!$DE$151:$DG$151,0)),0)+IFERROR(INDEX('Hoja de Trabajo para listado'!$CD$155:$DC$1048576,MATCH($A235,'Hoja de Trabajo para listado'!$CD$155:$CD$1048576,0),MATCH((CUADRO!L$5&amp;$E235),'Hoja de Trabajo para listado'!$CD$151:$DC$151,0)),0)</f>
        <v>0</v>
      </c>
      <c r="M235" s="316">
        <f ca="1">+IFERROR(INDEX('Hoja de Trabajo para listado'!$A$155:$Z$1048576,MATCH($A235,'Hoja de Trabajo para listado'!$A$155:$A$1048576,0),MATCH((CUADRO!M$5&amp;$E235),'Hoja de Trabajo para listado'!$A$151:$Z$151,0)),0)+IFERROR(INDEX('Hoja de Trabajo para listado'!$AB$155:$BA$1048576,MATCH($A235,'Hoja de Trabajo para listado'!$AB$155:$AB$1048576,0),MATCH((CUADRO!M$5&amp;$E235),'Hoja de Trabajo para listado'!$AB$151:$BA$151,0)),0)+IFERROR(INDEX('Hoja de Trabajo para listado'!$BC$155:$CB$1048576,MATCH($A235,'Hoja de Trabajo para listado'!$BC$155:$BC$1048576,0),MATCH((CUADRO!M$5&amp;$E235),'Hoja de Trabajo para listado'!$BC$151:$CB$151,0)),0)+IFERROR(INDEX('Hoja de Trabajo para listado'!$DE$153:$DG$274,MATCH($A235,'Hoja de Trabajo para listado'!$DE$153:$DE$1048576,0),MATCH((CUADRO!M$5&amp;$E235),'Hoja de Trabajo para listado'!$DE$151:$DG$151,0)),0)+IFERROR(INDEX('Hoja de Trabajo para listado'!$CD$155:$DC$1048576,MATCH($A235,'Hoja de Trabajo para listado'!$CD$155:$CD$1048576,0),MATCH((CUADRO!M$5&amp;$E235),'Hoja de Trabajo para listado'!$CD$151:$DC$151,0)),0)</f>
        <v>0</v>
      </c>
      <c r="N235" s="316">
        <f ca="1">+IFERROR(INDEX('Hoja de Trabajo para listado'!$A$155:$Z$1048576,MATCH($A235,'Hoja de Trabajo para listado'!$A$155:$A$1048576,0),MATCH((CUADRO!N$5&amp;$E235),'Hoja de Trabajo para listado'!$A$151:$Z$151,0)),0)+IFERROR(INDEX('Hoja de Trabajo para listado'!$AB$155:$BA$1048576,MATCH($A235,'Hoja de Trabajo para listado'!$AB$155:$AB$1048576,0),MATCH((CUADRO!N$5&amp;$E235),'Hoja de Trabajo para listado'!$AB$151:$BA$151,0)),0)+IFERROR(INDEX('Hoja de Trabajo para listado'!$BC$155:$CB$1048576,MATCH($A235,'Hoja de Trabajo para listado'!$BC$155:$BC$1048576,0),MATCH((CUADRO!N$5&amp;$E235),'Hoja de Trabajo para listado'!$BC$151:$CB$151,0)),0)+IFERROR(INDEX('Hoja de Trabajo para listado'!$DE$153:$DG$274,MATCH($A235,'Hoja de Trabajo para listado'!$DE$153:$DE$1048576,0),MATCH((CUADRO!N$5&amp;$E235),'Hoja de Trabajo para listado'!$DE$151:$DG$151,0)),0)+IFERROR(INDEX('Hoja de Trabajo para listado'!$CD$155:$DC$1048576,MATCH($A235,'Hoja de Trabajo para listado'!$CD$155:$CD$1048576,0),MATCH((CUADRO!N$5&amp;$E235),'Hoja de Trabajo para listado'!$CD$151:$DC$151,0)),0)</f>
        <v>0</v>
      </c>
      <c r="O235" s="316">
        <f ca="1">+IFERROR(INDEX('Hoja de Trabajo para listado'!$A$155:$Z$1048576,MATCH($A235,'Hoja de Trabajo para listado'!$A$155:$A$1048576,0),MATCH((CUADRO!O$5&amp;$E235),'Hoja de Trabajo para listado'!$A$151:$Z$151,0)),0)+IFERROR(INDEX('Hoja de Trabajo para listado'!$AB$155:$BA$1048576,MATCH($A235,'Hoja de Trabajo para listado'!$AB$155:$AB$1048576,0),MATCH((CUADRO!O$5&amp;$E235),'Hoja de Trabajo para listado'!$AB$151:$BA$151,0)),0)+IFERROR(INDEX('Hoja de Trabajo para listado'!$BC$155:$CB$1048576,MATCH($A235,'Hoja de Trabajo para listado'!$BC$155:$BC$1048576,0),MATCH((CUADRO!O$5&amp;$E235),'Hoja de Trabajo para listado'!$BC$151:$CB$151,0)),0)+IFERROR(INDEX('Hoja de Trabajo para listado'!$DE$153:$DG$274,MATCH($A235,'Hoja de Trabajo para listado'!$DE$153:$DE$1048576,0),MATCH((CUADRO!O$5&amp;$E235),'Hoja de Trabajo para listado'!$DE$151:$DG$151,0)),0)+IFERROR(INDEX('Hoja de Trabajo para listado'!$CD$155:$DC$1048576,MATCH($A235,'Hoja de Trabajo para listado'!$CD$155:$CD$1048576,0),MATCH((CUADRO!O$5&amp;$E235),'Hoja de Trabajo para listado'!$CD$151:$DC$151,0)),0)</f>
        <v>0</v>
      </c>
      <c r="P235" s="316">
        <f ca="1">+IFERROR(INDEX('Hoja de Trabajo para listado'!$A$155:$Z$1048576,MATCH($A235,'Hoja de Trabajo para listado'!$A$155:$A$1048576,0),MATCH((CUADRO!P$5&amp;$E235),'Hoja de Trabajo para listado'!$A$151:$Z$151,0)),0)+IFERROR(INDEX('Hoja de Trabajo para listado'!$AB$155:$BA$1048576,MATCH($A235,'Hoja de Trabajo para listado'!$AB$155:$AB$1048576,0),MATCH((CUADRO!P$5&amp;$E235),'Hoja de Trabajo para listado'!$AB$151:$BA$151,0)),0)+IFERROR(INDEX('Hoja de Trabajo para listado'!$BC$155:$CB$1048576,MATCH($A235,'Hoja de Trabajo para listado'!$BC$155:$BC$1048576,0),MATCH((CUADRO!P$5&amp;$E235),'Hoja de Trabajo para listado'!$BC$151:$CB$151,0)),0)+IFERROR(INDEX('Hoja de Trabajo para listado'!$DE$153:$DG$274,MATCH($A235,'Hoja de Trabajo para listado'!$DE$153:$DE$1048576,0),MATCH((CUADRO!P$5&amp;$E235),'Hoja de Trabajo para listado'!$DE$151:$DG$151,0)),0)+IFERROR(INDEX('Hoja de Trabajo para listado'!$CD$155:$DC$1048576,MATCH($A235,'Hoja de Trabajo para listado'!$CD$155:$CD$1048576,0),MATCH((CUADRO!P$5&amp;$E235),'Hoja de Trabajo para listado'!$CD$151:$DC$151,0)),0)</f>
        <v>0</v>
      </c>
      <c r="Q235" s="316">
        <f ca="1">+IFERROR(INDEX('Hoja de Trabajo para listado'!$A$155:$Z$1048576,MATCH($A235,'Hoja de Trabajo para listado'!$A$155:$A$1048576,0),MATCH((CUADRO!Q$5&amp;$E235),'Hoja de Trabajo para listado'!$A$151:$Z$151,0)),0)+IFERROR(INDEX('Hoja de Trabajo para listado'!$AB$155:$BA$1048576,MATCH($A235,'Hoja de Trabajo para listado'!$AB$155:$AB$1048576,0),MATCH((CUADRO!Q$5&amp;$E235),'Hoja de Trabajo para listado'!$AB$151:$BA$151,0)),0)+IFERROR(INDEX('Hoja de Trabajo para listado'!$BC$155:$CB$1048576,MATCH($A235,'Hoja de Trabajo para listado'!$BC$155:$BC$1048576,0),MATCH((CUADRO!Q$5&amp;$E235),'Hoja de Trabajo para listado'!$BC$151:$CB$151,0)),0)+IFERROR(INDEX('Hoja de Trabajo para listado'!$DE$153:$DG$274,MATCH($A235,'Hoja de Trabajo para listado'!$DE$153:$DE$1048576,0),MATCH((CUADRO!Q$5&amp;$E235),'Hoja de Trabajo para listado'!$DE$151:$DG$151,0)),0)+IFERROR(INDEX('Hoja de Trabajo para listado'!$CD$155:$DC$1048576,MATCH($A235,'Hoja de Trabajo para listado'!$CD$155:$CD$1048576,0),MATCH((CUADRO!Q$5&amp;$E235),'Hoja de Trabajo para listado'!$CD$151:$DC$151,0)),0)</f>
        <v>0</v>
      </c>
      <c r="R235" s="316">
        <f t="shared" ca="1" si="6"/>
        <v>0</v>
      </c>
      <c r="S235" s="344">
        <f ca="1">+R234+R235</f>
        <v>0</v>
      </c>
      <c r="T235" s="316">
        <f ca="1">+S235</f>
        <v>0</v>
      </c>
      <c r="U235" s="315">
        <f t="shared" si="7"/>
        <v>2</v>
      </c>
      <c r="V235" s="319" t="str">
        <f>+VLOOKUP(A235,bd_lista!$A$3:$E$593,5,FALSE)</f>
        <v>Gobiernos Autonomos Municipales</v>
      </c>
      <c r="W235" s="426"/>
    </row>
    <row r="236" spans="1:23" ht="15" hidden="1" customHeight="1">
      <c r="A236" s="325">
        <v>1224</v>
      </c>
      <c r="B236" s="427">
        <f>+A236</f>
        <v>1224</v>
      </c>
      <c r="C236" s="318" t="str">
        <f>+VLOOKUP(A236,bd_lista!$A$3:$C$593,3,FALSE)</f>
        <v>Gobierno Autónomo Municipal de Achacachi</v>
      </c>
      <c r="D236" s="429" t="str">
        <f>+C236</f>
        <v>Gobierno Autónomo Municipal de Achacachi</v>
      </c>
      <c r="E236" s="346" t="s">
        <v>1418</v>
      </c>
      <c r="F236" s="314">
        <f ca="1">+IFERROR(INDEX('Hoja de Trabajo para listado'!$A$155:$Z$1048576,MATCH($A236,'Hoja de Trabajo para listado'!$A$155:$A$1048576,0),MATCH((CUADRO!F$5&amp;$E236),'Hoja de Trabajo para listado'!$A$151:$Z$151,0)),0)+IFERROR(INDEX('Hoja de Trabajo para listado'!$AB$155:$BA$1048576,MATCH($A236,'Hoja de Trabajo para listado'!$AB$155:$AB$1048576,0),MATCH((CUADRO!F$5&amp;$E236),'Hoja de Trabajo para listado'!$AB$151:$BA$151,0)),0)+IFERROR(INDEX('Hoja de Trabajo para listado'!$BC$155:$CB$1048576,MATCH($A236,'Hoja de Trabajo para listado'!$BC$155:$BC$1048576,0),MATCH((CUADRO!F$5&amp;$E236),'Hoja de Trabajo para listado'!$BC$151:$CB$151,0)),0)+IFERROR(INDEX('Hoja de Trabajo para listado'!$DE$153:$DG$274,MATCH($A236,'Hoja de Trabajo para listado'!$DE$153:$DE$1048576,0),MATCH((CUADRO!F$5&amp;$E236),'Hoja de Trabajo para listado'!$DE$151:$DG$151,0)),0)+IFERROR(INDEX('Hoja de Trabajo para listado'!$CD$155:$DC$1048576,MATCH($A236,'Hoja de Trabajo para listado'!$CD$155:$CD$1048576,0),MATCH((CUADRO!F$5&amp;$E236),'Hoja de Trabajo para listado'!$CD$151:$DC$151,0)),0)</f>
        <v>0</v>
      </c>
      <c r="G236" s="314">
        <f ca="1">+IFERROR(INDEX('Hoja de Trabajo para listado'!$A$155:$Z$1048576,MATCH($A236,'Hoja de Trabajo para listado'!$A$155:$A$1048576,0),MATCH((CUADRO!G$5&amp;$E236),'Hoja de Trabajo para listado'!$A$151:$Z$151,0)),0)+IFERROR(INDEX('Hoja de Trabajo para listado'!$AB$155:$BA$1048576,MATCH($A236,'Hoja de Trabajo para listado'!$AB$155:$AB$1048576,0),MATCH((CUADRO!G$5&amp;$E236),'Hoja de Trabajo para listado'!$AB$151:$BA$151,0)),0)+IFERROR(INDEX('Hoja de Trabajo para listado'!$BC$155:$CB$1048576,MATCH($A236,'Hoja de Trabajo para listado'!$BC$155:$BC$1048576,0),MATCH((CUADRO!G$5&amp;$E236),'Hoja de Trabajo para listado'!$BC$151:$CB$151,0)),0)+IFERROR(INDEX('Hoja de Trabajo para listado'!$DE$153:$DG$274,MATCH($A236,'Hoja de Trabajo para listado'!$DE$153:$DE$1048576,0),MATCH((CUADRO!G$5&amp;$E236),'Hoja de Trabajo para listado'!$DE$151:$DG$151,0)),0)+IFERROR(INDEX('Hoja de Trabajo para listado'!$CD$155:$DC$1048576,MATCH($A236,'Hoja de Trabajo para listado'!$CD$155:$CD$1048576,0),MATCH((CUADRO!G$5&amp;$E236),'Hoja de Trabajo para listado'!$CD$151:$DC$151,0)),0)</f>
        <v>0</v>
      </c>
      <c r="H236" s="314">
        <f ca="1">+IFERROR(INDEX('Hoja de Trabajo para listado'!$A$155:$Z$1048576,MATCH($A236,'Hoja de Trabajo para listado'!$A$155:$A$1048576,0),MATCH((CUADRO!H$5&amp;$E236),'Hoja de Trabajo para listado'!$A$151:$Z$151,0)),0)+IFERROR(INDEX('Hoja de Trabajo para listado'!$AB$155:$BA$1048576,MATCH($A236,'Hoja de Trabajo para listado'!$AB$155:$AB$1048576,0),MATCH((CUADRO!H$5&amp;$E236),'Hoja de Trabajo para listado'!$AB$151:$BA$151,0)),0)+IFERROR(INDEX('Hoja de Trabajo para listado'!$BC$155:$CB$1048576,MATCH($A236,'Hoja de Trabajo para listado'!$BC$155:$BC$1048576,0),MATCH((CUADRO!H$5&amp;$E236),'Hoja de Trabajo para listado'!$BC$151:$CB$151,0)),0)+IFERROR(INDEX('Hoja de Trabajo para listado'!$DE$153:$DG$274,MATCH($A236,'Hoja de Trabajo para listado'!$DE$153:$DE$1048576,0),MATCH((CUADRO!H$5&amp;$E236),'Hoja de Trabajo para listado'!$DE$151:$DG$151,0)),0)+IFERROR(INDEX('Hoja de Trabajo para listado'!$CD$155:$DC$1048576,MATCH($A236,'Hoja de Trabajo para listado'!$CD$155:$CD$1048576,0),MATCH((CUADRO!H$5&amp;$E236),'Hoja de Trabajo para listado'!$CD$151:$DC$151,0)),0)</f>
        <v>0</v>
      </c>
      <c r="I236" s="314">
        <f ca="1">+IFERROR(INDEX('Hoja de Trabajo para listado'!$A$155:$Z$1048576,MATCH($A236,'Hoja de Trabajo para listado'!$A$155:$A$1048576,0),MATCH((CUADRO!I$5&amp;$E236),'Hoja de Trabajo para listado'!$A$151:$Z$151,0)),0)+IFERROR(INDEX('Hoja de Trabajo para listado'!$AB$155:$BA$1048576,MATCH($A236,'Hoja de Trabajo para listado'!$AB$155:$AB$1048576,0),MATCH((CUADRO!I$5&amp;$E236),'Hoja de Trabajo para listado'!$AB$151:$BA$151,0)),0)+IFERROR(INDEX('Hoja de Trabajo para listado'!$BC$155:$CB$1048576,MATCH($A236,'Hoja de Trabajo para listado'!$BC$155:$BC$1048576,0),MATCH((CUADRO!I$5&amp;$E236),'Hoja de Trabajo para listado'!$BC$151:$CB$151,0)),0)+IFERROR(INDEX('Hoja de Trabajo para listado'!$DE$153:$DG$274,MATCH($A236,'Hoja de Trabajo para listado'!$DE$153:$DE$1048576,0),MATCH((CUADRO!I$5&amp;$E236),'Hoja de Trabajo para listado'!$DE$151:$DG$151,0)),0)+IFERROR(INDEX('Hoja de Trabajo para listado'!$CD$155:$DC$1048576,MATCH($A236,'Hoja de Trabajo para listado'!$CD$155:$CD$1048576,0),MATCH((CUADRO!I$5&amp;$E236),'Hoja de Trabajo para listado'!$CD$151:$DC$151,0)),0)</f>
        <v>0</v>
      </c>
      <c r="J236" s="314">
        <f ca="1">+IFERROR(INDEX('Hoja de Trabajo para listado'!$A$155:$Z$1048576,MATCH($A236,'Hoja de Trabajo para listado'!$A$155:$A$1048576,0),MATCH((CUADRO!J$5&amp;$E236),'Hoja de Trabajo para listado'!$A$151:$Z$151,0)),0)+IFERROR(INDEX('Hoja de Trabajo para listado'!$AB$155:$BA$1048576,MATCH($A236,'Hoja de Trabajo para listado'!$AB$155:$AB$1048576,0),MATCH((CUADRO!J$5&amp;$E236),'Hoja de Trabajo para listado'!$AB$151:$BA$151,0)),0)+IFERROR(INDEX('Hoja de Trabajo para listado'!$BC$155:$CB$1048576,MATCH($A236,'Hoja de Trabajo para listado'!$BC$155:$BC$1048576,0),MATCH((CUADRO!J$5&amp;$E236),'Hoja de Trabajo para listado'!$BC$151:$CB$151,0)),0)+IFERROR(INDEX('Hoja de Trabajo para listado'!$DE$153:$DG$274,MATCH($A236,'Hoja de Trabajo para listado'!$DE$153:$DE$1048576,0),MATCH((CUADRO!J$5&amp;$E236),'Hoja de Trabajo para listado'!$DE$151:$DG$151,0)),0)+IFERROR(INDEX('Hoja de Trabajo para listado'!$CD$155:$DC$1048576,MATCH($A236,'Hoja de Trabajo para listado'!$CD$155:$CD$1048576,0),MATCH((CUADRO!J$5&amp;$E236),'Hoja de Trabajo para listado'!$CD$151:$DC$151,0)),0)</f>
        <v>0</v>
      </c>
      <c r="K236" s="314">
        <f ca="1">+IFERROR(INDEX('Hoja de Trabajo para listado'!$A$155:$Z$1048576,MATCH($A236,'Hoja de Trabajo para listado'!$A$155:$A$1048576,0),MATCH((CUADRO!K$5&amp;$E236),'Hoja de Trabajo para listado'!$A$151:$Z$151,0)),0)+IFERROR(INDEX('Hoja de Trabajo para listado'!$AB$155:$BA$1048576,MATCH($A236,'Hoja de Trabajo para listado'!$AB$155:$AB$1048576,0),MATCH((CUADRO!K$5&amp;$E236),'Hoja de Trabajo para listado'!$AB$151:$BA$151,0)),0)+IFERROR(INDEX('Hoja de Trabajo para listado'!$BC$155:$CB$1048576,MATCH($A236,'Hoja de Trabajo para listado'!$BC$155:$BC$1048576,0),MATCH((CUADRO!K$5&amp;$E236),'Hoja de Trabajo para listado'!$BC$151:$CB$151,0)),0)+IFERROR(INDEX('Hoja de Trabajo para listado'!$DE$153:$DG$274,MATCH($A236,'Hoja de Trabajo para listado'!$DE$153:$DE$1048576,0),MATCH((CUADRO!K$5&amp;$E236),'Hoja de Trabajo para listado'!$DE$151:$DG$151,0)),0)+IFERROR(INDEX('Hoja de Trabajo para listado'!$CD$155:$DC$1048576,MATCH($A236,'Hoja de Trabajo para listado'!$CD$155:$CD$1048576,0),MATCH((CUADRO!K$5&amp;$E236),'Hoja de Trabajo para listado'!$CD$151:$DC$151,0)),0)</f>
        <v>0</v>
      </c>
      <c r="L236" s="314">
        <f ca="1">+IFERROR(INDEX('Hoja de Trabajo para listado'!$A$155:$Z$1048576,MATCH($A236,'Hoja de Trabajo para listado'!$A$155:$A$1048576,0),MATCH((CUADRO!L$5&amp;$E236),'Hoja de Trabajo para listado'!$A$151:$Z$151,0)),0)+IFERROR(INDEX('Hoja de Trabajo para listado'!$AB$155:$BA$1048576,MATCH($A236,'Hoja de Trabajo para listado'!$AB$155:$AB$1048576,0),MATCH((CUADRO!L$5&amp;$E236),'Hoja de Trabajo para listado'!$AB$151:$BA$151,0)),0)+IFERROR(INDEX('Hoja de Trabajo para listado'!$BC$155:$CB$1048576,MATCH($A236,'Hoja de Trabajo para listado'!$BC$155:$BC$1048576,0),MATCH((CUADRO!L$5&amp;$E236),'Hoja de Trabajo para listado'!$BC$151:$CB$151,0)),0)+IFERROR(INDEX('Hoja de Trabajo para listado'!$DE$153:$DG$274,MATCH($A236,'Hoja de Trabajo para listado'!$DE$153:$DE$1048576,0),MATCH((CUADRO!L$5&amp;$E236),'Hoja de Trabajo para listado'!$DE$151:$DG$151,0)),0)+IFERROR(INDEX('Hoja de Trabajo para listado'!$CD$155:$DC$1048576,MATCH($A236,'Hoja de Trabajo para listado'!$CD$155:$CD$1048576,0),MATCH((CUADRO!L$5&amp;$E236),'Hoja de Trabajo para listado'!$CD$151:$DC$151,0)),0)</f>
        <v>0</v>
      </c>
      <c r="M236" s="314">
        <f ca="1">+IFERROR(INDEX('Hoja de Trabajo para listado'!$A$155:$Z$1048576,MATCH($A236,'Hoja de Trabajo para listado'!$A$155:$A$1048576,0),MATCH((CUADRO!M$5&amp;$E236),'Hoja de Trabajo para listado'!$A$151:$Z$151,0)),0)+IFERROR(INDEX('Hoja de Trabajo para listado'!$AB$155:$BA$1048576,MATCH($A236,'Hoja de Trabajo para listado'!$AB$155:$AB$1048576,0),MATCH((CUADRO!M$5&amp;$E236),'Hoja de Trabajo para listado'!$AB$151:$BA$151,0)),0)+IFERROR(INDEX('Hoja de Trabajo para listado'!$BC$155:$CB$1048576,MATCH($A236,'Hoja de Trabajo para listado'!$BC$155:$BC$1048576,0),MATCH((CUADRO!M$5&amp;$E236),'Hoja de Trabajo para listado'!$BC$151:$CB$151,0)),0)+IFERROR(INDEX('Hoja de Trabajo para listado'!$DE$153:$DG$274,MATCH($A236,'Hoja de Trabajo para listado'!$DE$153:$DE$1048576,0),MATCH((CUADRO!M$5&amp;$E236),'Hoja de Trabajo para listado'!$DE$151:$DG$151,0)),0)+IFERROR(INDEX('Hoja de Trabajo para listado'!$CD$155:$DC$1048576,MATCH($A236,'Hoja de Trabajo para listado'!$CD$155:$CD$1048576,0),MATCH((CUADRO!M$5&amp;$E236),'Hoja de Trabajo para listado'!$CD$151:$DC$151,0)),0)</f>
        <v>0</v>
      </c>
      <c r="N236" s="314">
        <f ca="1">+IFERROR(INDEX('Hoja de Trabajo para listado'!$A$155:$Z$1048576,MATCH($A236,'Hoja de Trabajo para listado'!$A$155:$A$1048576,0),MATCH((CUADRO!N$5&amp;$E236),'Hoja de Trabajo para listado'!$A$151:$Z$151,0)),0)+IFERROR(INDEX('Hoja de Trabajo para listado'!$AB$155:$BA$1048576,MATCH($A236,'Hoja de Trabajo para listado'!$AB$155:$AB$1048576,0),MATCH((CUADRO!N$5&amp;$E236),'Hoja de Trabajo para listado'!$AB$151:$BA$151,0)),0)+IFERROR(INDEX('Hoja de Trabajo para listado'!$BC$155:$CB$1048576,MATCH($A236,'Hoja de Trabajo para listado'!$BC$155:$BC$1048576,0),MATCH((CUADRO!N$5&amp;$E236),'Hoja de Trabajo para listado'!$BC$151:$CB$151,0)),0)+IFERROR(INDEX('Hoja de Trabajo para listado'!$DE$153:$DG$274,MATCH($A236,'Hoja de Trabajo para listado'!$DE$153:$DE$1048576,0),MATCH((CUADRO!N$5&amp;$E236),'Hoja de Trabajo para listado'!$DE$151:$DG$151,0)),0)+IFERROR(INDEX('Hoja de Trabajo para listado'!$CD$155:$DC$1048576,MATCH($A236,'Hoja de Trabajo para listado'!$CD$155:$CD$1048576,0),MATCH((CUADRO!N$5&amp;$E236),'Hoja de Trabajo para listado'!$CD$151:$DC$151,0)),0)</f>
        <v>0</v>
      </c>
      <c r="O236" s="314">
        <f ca="1">+IFERROR(INDEX('Hoja de Trabajo para listado'!$A$155:$Z$1048576,MATCH($A236,'Hoja de Trabajo para listado'!$A$155:$A$1048576,0),MATCH((CUADRO!O$5&amp;$E236),'Hoja de Trabajo para listado'!$A$151:$Z$151,0)),0)+IFERROR(INDEX('Hoja de Trabajo para listado'!$AB$155:$BA$1048576,MATCH($A236,'Hoja de Trabajo para listado'!$AB$155:$AB$1048576,0),MATCH((CUADRO!O$5&amp;$E236),'Hoja de Trabajo para listado'!$AB$151:$BA$151,0)),0)+IFERROR(INDEX('Hoja de Trabajo para listado'!$BC$155:$CB$1048576,MATCH($A236,'Hoja de Trabajo para listado'!$BC$155:$BC$1048576,0),MATCH((CUADRO!O$5&amp;$E236),'Hoja de Trabajo para listado'!$BC$151:$CB$151,0)),0)+IFERROR(INDEX('Hoja de Trabajo para listado'!$DE$153:$DG$274,MATCH($A236,'Hoja de Trabajo para listado'!$DE$153:$DE$1048576,0),MATCH((CUADRO!O$5&amp;$E236),'Hoja de Trabajo para listado'!$DE$151:$DG$151,0)),0)+IFERROR(INDEX('Hoja de Trabajo para listado'!$CD$155:$DC$1048576,MATCH($A236,'Hoja de Trabajo para listado'!$CD$155:$CD$1048576,0),MATCH((CUADRO!O$5&amp;$E236),'Hoja de Trabajo para listado'!$CD$151:$DC$151,0)),0)</f>
        <v>0</v>
      </c>
      <c r="P236" s="314">
        <f ca="1">+IFERROR(INDEX('Hoja de Trabajo para listado'!$A$155:$Z$1048576,MATCH($A236,'Hoja de Trabajo para listado'!$A$155:$A$1048576,0),MATCH((CUADRO!P$5&amp;$E236),'Hoja de Trabajo para listado'!$A$151:$Z$151,0)),0)+IFERROR(INDEX('Hoja de Trabajo para listado'!$AB$155:$BA$1048576,MATCH($A236,'Hoja de Trabajo para listado'!$AB$155:$AB$1048576,0),MATCH((CUADRO!P$5&amp;$E236),'Hoja de Trabajo para listado'!$AB$151:$BA$151,0)),0)+IFERROR(INDEX('Hoja de Trabajo para listado'!$BC$155:$CB$1048576,MATCH($A236,'Hoja de Trabajo para listado'!$BC$155:$BC$1048576,0),MATCH((CUADRO!P$5&amp;$E236),'Hoja de Trabajo para listado'!$BC$151:$CB$151,0)),0)+IFERROR(INDEX('Hoja de Trabajo para listado'!$DE$153:$DG$274,MATCH($A236,'Hoja de Trabajo para listado'!$DE$153:$DE$1048576,0),MATCH((CUADRO!P$5&amp;$E236),'Hoja de Trabajo para listado'!$DE$151:$DG$151,0)),0)+IFERROR(INDEX('Hoja de Trabajo para listado'!$CD$155:$DC$1048576,MATCH($A236,'Hoja de Trabajo para listado'!$CD$155:$CD$1048576,0),MATCH((CUADRO!P$5&amp;$E236),'Hoja de Trabajo para listado'!$CD$151:$DC$151,0)),0)</f>
        <v>0</v>
      </c>
      <c r="Q236" s="314">
        <f ca="1">+IFERROR(INDEX('Hoja de Trabajo para listado'!$A$155:$Z$1048576,MATCH($A236,'Hoja de Trabajo para listado'!$A$155:$A$1048576,0),MATCH((CUADRO!Q$5&amp;$E236),'Hoja de Trabajo para listado'!$A$151:$Z$151,0)),0)+IFERROR(INDEX('Hoja de Trabajo para listado'!$AB$155:$BA$1048576,MATCH($A236,'Hoja de Trabajo para listado'!$AB$155:$AB$1048576,0),MATCH((CUADRO!Q$5&amp;$E236),'Hoja de Trabajo para listado'!$AB$151:$BA$151,0)),0)+IFERROR(INDEX('Hoja de Trabajo para listado'!$BC$155:$CB$1048576,MATCH($A236,'Hoja de Trabajo para listado'!$BC$155:$BC$1048576,0),MATCH((CUADRO!Q$5&amp;$E236),'Hoja de Trabajo para listado'!$BC$151:$CB$151,0)),0)+IFERROR(INDEX('Hoja de Trabajo para listado'!$DE$153:$DG$274,MATCH($A236,'Hoja de Trabajo para listado'!$DE$153:$DE$1048576,0),MATCH((CUADRO!Q$5&amp;$E236),'Hoja de Trabajo para listado'!$DE$151:$DG$151,0)),0)+IFERROR(INDEX('Hoja de Trabajo para listado'!$CD$155:$DC$1048576,MATCH($A236,'Hoja de Trabajo para listado'!$CD$155:$CD$1048576,0),MATCH((CUADRO!Q$5&amp;$E236),'Hoja de Trabajo para listado'!$CD$151:$DC$151,0)),0)</f>
        <v>0</v>
      </c>
      <c r="R236" s="314">
        <f t="shared" ca="1" si="6"/>
        <v>0</v>
      </c>
      <c r="S236" s="345"/>
      <c r="T236" s="314">
        <f ca="1">+T237</f>
        <v>0</v>
      </c>
      <c r="U236" s="313">
        <f t="shared" si="7"/>
        <v>1</v>
      </c>
      <c r="V236" s="319" t="str">
        <f>+VLOOKUP(A236,bd_lista!$A$3:$E$593,5,FALSE)</f>
        <v>Gobiernos Autonomos Municipales</v>
      </c>
      <c r="W236" s="425" t="str">
        <f>+V236</f>
        <v>Gobiernos Autonomos Municipales</v>
      </c>
    </row>
    <row r="237" spans="1:23" ht="15" hidden="1" customHeight="1">
      <c r="A237" s="323">
        <v>1224</v>
      </c>
      <c r="B237" s="428"/>
      <c r="C237" s="319" t="str">
        <f>+VLOOKUP(A237,bd_lista!$A$3:$C$593,3,FALSE)</f>
        <v>Gobierno Autónomo Municipal de Achacachi</v>
      </c>
      <c r="D237" s="430"/>
      <c r="E237" s="347" t="s">
        <v>1419</v>
      </c>
      <c r="F237" s="316">
        <f ca="1">+IFERROR(INDEX('Hoja de Trabajo para listado'!$A$155:$Z$1048576,MATCH($A237,'Hoja de Trabajo para listado'!$A$155:$A$1048576,0),MATCH((CUADRO!F$5&amp;$E237),'Hoja de Trabajo para listado'!$A$151:$Z$151,0)),0)+IFERROR(INDEX('Hoja de Trabajo para listado'!$AB$155:$BA$1048576,MATCH($A237,'Hoja de Trabajo para listado'!$AB$155:$AB$1048576,0),MATCH((CUADRO!F$5&amp;$E237),'Hoja de Trabajo para listado'!$AB$151:$BA$151,0)),0)+IFERROR(INDEX('Hoja de Trabajo para listado'!$BC$155:$CB$1048576,MATCH($A237,'Hoja de Trabajo para listado'!$BC$155:$BC$1048576,0),MATCH((CUADRO!F$5&amp;$E237),'Hoja de Trabajo para listado'!$BC$151:$CB$151,0)),0)+IFERROR(INDEX('Hoja de Trabajo para listado'!$DE$153:$DG$274,MATCH($A237,'Hoja de Trabajo para listado'!$DE$153:$DE$1048576,0),MATCH((CUADRO!F$5&amp;$E237),'Hoja de Trabajo para listado'!$DE$151:$DG$151,0)),0)+IFERROR(INDEX('Hoja de Trabajo para listado'!$CD$155:$DC$1048576,MATCH($A237,'Hoja de Trabajo para listado'!$CD$155:$CD$1048576,0),MATCH((CUADRO!F$5&amp;$E237),'Hoja de Trabajo para listado'!$CD$151:$DC$151,0)),0)</f>
        <v>0</v>
      </c>
      <c r="G237" s="316">
        <f ca="1">+IFERROR(INDEX('Hoja de Trabajo para listado'!$A$155:$Z$1048576,MATCH($A237,'Hoja de Trabajo para listado'!$A$155:$A$1048576,0),MATCH((CUADRO!G$5&amp;$E237),'Hoja de Trabajo para listado'!$A$151:$Z$151,0)),0)+IFERROR(INDEX('Hoja de Trabajo para listado'!$AB$155:$BA$1048576,MATCH($A237,'Hoja de Trabajo para listado'!$AB$155:$AB$1048576,0),MATCH((CUADRO!G$5&amp;$E237),'Hoja de Trabajo para listado'!$AB$151:$BA$151,0)),0)+IFERROR(INDEX('Hoja de Trabajo para listado'!$BC$155:$CB$1048576,MATCH($A237,'Hoja de Trabajo para listado'!$BC$155:$BC$1048576,0),MATCH((CUADRO!G$5&amp;$E237),'Hoja de Trabajo para listado'!$BC$151:$CB$151,0)),0)+IFERROR(INDEX('Hoja de Trabajo para listado'!$DE$153:$DG$274,MATCH($A237,'Hoja de Trabajo para listado'!$DE$153:$DE$1048576,0),MATCH((CUADRO!G$5&amp;$E237),'Hoja de Trabajo para listado'!$DE$151:$DG$151,0)),0)+IFERROR(INDEX('Hoja de Trabajo para listado'!$CD$155:$DC$1048576,MATCH($A237,'Hoja de Trabajo para listado'!$CD$155:$CD$1048576,0),MATCH((CUADRO!G$5&amp;$E237),'Hoja de Trabajo para listado'!$CD$151:$DC$151,0)),0)</f>
        <v>0</v>
      </c>
      <c r="H237" s="316">
        <f ca="1">+IFERROR(INDEX('Hoja de Trabajo para listado'!$A$155:$Z$1048576,MATCH($A237,'Hoja de Trabajo para listado'!$A$155:$A$1048576,0),MATCH((CUADRO!H$5&amp;$E237),'Hoja de Trabajo para listado'!$A$151:$Z$151,0)),0)+IFERROR(INDEX('Hoja de Trabajo para listado'!$AB$155:$BA$1048576,MATCH($A237,'Hoja de Trabajo para listado'!$AB$155:$AB$1048576,0),MATCH((CUADRO!H$5&amp;$E237),'Hoja de Trabajo para listado'!$AB$151:$BA$151,0)),0)+IFERROR(INDEX('Hoja de Trabajo para listado'!$BC$155:$CB$1048576,MATCH($A237,'Hoja de Trabajo para listado'!$BC$155:$BC$1048576,0),MATCH((CUADRO!H$5&amp;$E237),'Hoja de Trabajo para listado'!$BC$151:$CB$151,0)),0)+IFERROR(INDEX('Hoja de Trabajo para listado'!$DE$153:$DG$274,MATCH($A237,'Hoja de Trabajo para listado'!$DE$153:$DE$1048576,0),MATCH((CUADRO!H$5&amp;$E237),'Hoja de Trabajo para listado'!$DE$151:$DG$151,0)),0)+IFERROR(INDEX('Hoja de Trabajo para listado'!$CD$155:$DC$1048576,MATCH($A237,'Hoja de Trabajo para listado'!$CD$155:$CD$1048576,0),MATCH((CUADRO!H$5&amp;$E237),'Hoja de Trabajo para listado'!$CD$151:$DC$151,0)),0)</f>
        <v>0</v>
      </c>
      <c r="I237" s="316">
        <f ca="1">+IFERROR(INDEX('Hoja de Trabajo para listado'!$A$155:$Z$1048576,MATCH($A237,'Hoja de Trabajo para listado'!$A$155:$A$1048576,0),MATCH((CUADRO!I$5&amp;$E237),'Hoja de Trabajo para listado'!$A$151:$Z$151,0)),0)+IFERROR(INDEX('Hoja de Trabajo para listado'!$AB$155:$BA$1048576,MATCH($A237,'Hoja de Trabajo para listado'!$AB$155:$AB$1048576,0),MATCH((CUADRO!I$5&amp;$E237),'Hoja de Trabajo para listado'!$AB$151:$BA$151,0)),0)+IFERROR(INDEX('Hoja de Trabajo para listado'!$BC$155:$CB$1048576,MATCH($A237,'Hoja de Trabajo para listado'!$BC$155:$BC$1048576,0),MATCH((CUADRO!I$5&amp;$E237),'Hoja de Trabajo para listado'!$BC$151:$CB$151,0)),0)+IFERROR(INDEX('Hoja de Trabajo para listado'!$DE$153:$DG$274,MATCH($A237,'Hoja de Trabajo para listado'!$DE$153:$DE$1048576,0),MATCH((CUADRO!I$5&amp;$E237),'Hoja de Trabajo para listado'!$DE$151:$DG$151,0)),0)+IFERROR(INDEX('Hoja de Trabajo para listado'!$CD$155:$DC$1048576,MATCH($A237,'Hoja de Trabajo para listado'!$CD$155:$CD$1048576,0),MATCH((CUADRO!I$5&amp;$E237),'Hoja de Trabajo para listado'!$CD$151:$DC$151,0)),0)</f>
        <v>0</v>
      </c>
      <c r="J237" s="316">
        <f ca="1">+IFERROR(INDEX('Hoja de Trabajo para listado'!$A$155:$Z$1048576,MATCH($A237,'Hoja de Trabajo para listado'!$A$155:$A$1048576,0),MATCH((CUADRO!J$5&amp;$E237),'Hoja de Trabajo para listado'!$A$151:$Z$151,0)),0)+IFERROR(INDEX('Hoja de Trabajo para listado'!$AB$155:$BA$1048576,MATCH($A237,'Hoja de Trabajo para listado'!$AB$155:$AB$1048576,0),MATCH((CUADRO!J$5&amp;$E237),'Hoja de Trabajo para listado'!$AB$151:$BA$151,0)),0)+IFERROR(INDEX('Hoja de Trabajo para listado'!$BC$155:$CB$1048576,MATCH($A237,'Hoja de Trabajo para listado'!$BC$155:$BC$1048576,0),MATCH((CUADRO!J$5&amp;$E237),'Hoja de Trabajo para listado'!$BC$151:$CB$151,0)),0)+IFERROR(INDEX('Hoja de Trabajo para listado'!$DE$153:$DG$274,MATCH($A237,'Hoja de Trabajo para listado'!$DE$153:$DE$1048576,0),MATCH((CUADRO!J$5&amp;$E237),'Hoja de Trabajo para listado'!$DE$151:$DG$151,0)),0)+IFERROR(INDEX('Hoja de Trabajo para listado'!$CD$155:$DC$1048576,MATCH($A237,'Hoja de Trabajo para listado'!$CD$155:$CD$1048576,0),MATCH((CUADRO!J$5&amp;$E237),'Hoja de Trabajo para listado'!$CD$151:$DC$151,0)),0)</f>
        <v>0</v>
      </c>
      <c r="K237" s="316">
        <f ca="1">+IFERROR(INDEX('Hoja de Trabajo para listado'!$A$155:$Z$1048576,MATCH($A237,'Hoja de Trabajo para listado'!$A$155:$A$1048576,0),MATCH((CUADRO!K$5&amp;$E237),'Hoja de Trabajo para listado'!$A$151:$Z$151,0)),0)+IFERROR(INDEX('Hoja de Trabajo para listado'!$AB$155:$BA$1048576,MATCH($A237,'Hoja de Trabajo para listado'!$AB$155:$AB$1048576,0),MATCH((CUADRO!K$5&amp;$E237),'Hoja de Trabajo para listado'!$AB$151:$BA$151,0)),0)+IFERROR(INDEX('Hoja de Trabajo para listado'!$BC$155:$CB$1048576,MATCH($A237,'Hoja de Trabajo para listado'!$BC$155:$BC$1048576,0),MATCH((CUADRO!K$5&amp;$E237),'Hoja de Trabajo para listado'!$BC$151:$CB$151,0)),0)+IFERROR(INDEX('Hoja de Trabajo para listado'!$DE$153:$DG$274,MATCH($A237,'Hoja de Trabajo para listado'!$DE$153:$DE$1048576,0),MATCH((CUADRO!K$5&amp;$E237),'Hoja de Trabajo para listado'!$DE$151:$DG$151,0)),0)+IFERROR(INDEX('Hoja de Trabajo para listado'!$CD$155:$DC$1048576,MATCH($A237,'Hoja de Trabajo para listado'!$CD$155:$CD$1048576,0),MATCH((CUADRO!K$5&amp;$E237),'Hoja de Trabajo para listado'!$CD$151:$DC$151,0)),0)</f>
        <v>0</v>
      </c>
      <c r="L237" s="316">
        <f ca="1">+IFERROR(INDEX('Hoja de Trabajo para listado'!$A$155:$Z$1048576,MATCH($A237,'Hoja de Trabajo para listado'!$A$155:$A$1048576,0),MATCH((CUADRO!L$5&amp;$E237),'Hoja de Trabajo para listado'!$A$151:$Z$151,0)),0)+IFERROR(INDEX('Hoja de Trabajo para listado'!$AB$155:$BA$1048576,MATCH($A237,'Hoja de Trabajo para listado'!$AB$155:$AB$1048576,0),MATCH((CUADRO!L$5&amp;$E237),'Hoja de Trabajo para listado'!$AB$151:$BA$151,0)),0)+IFERROR(INDEX('Hoja de Trabajo para listado'!$BC$155:$CB$1048576,MATCH($A237,'Hoja de Trabajo para listado'!$BC$155:$BC$1048576,0),MATCH((CUADRO!L$5&amp;$E237),'Hoja de Trabajo para listado'!$BC$151:$CB$151,0)),0)+IFERROR(INDEX('Hoja de Trabajo para listado'!$DE$153:$DG$274,MATCH($A237,'Hoja de Trabajo para listado'!$DE$153:$DE$1048576,0),MATCH((CUADRO!L$5&amp;$E237),'Hoja de Trabajo para listado'!$DE$151:$DG$151,0)),0)+IFERROR(INDEX('Hoja de Trabajo para listado'!$CD$155:$DC$1048576,MATCH($A237,'Hoja de Trabajo para listado'!$CD$155:$CD$1048576,0),MATCH((CUADRO!L$5&amp;$E237),'Hoja de Trabajo para listado'!$CD$151:$DC$151,0)),0)</f>
        <v>0</v>
      </c>
      <c r="M237" s="316">
        <f ca="1">+IFERROR(INDEX('Hoja de Trabajo para listado'!$A$155:$Z$1048576,MATCH($A237,'Hoja de Trabajo para listado'!$A$155:$A$1048576,0),MATCH((CUADRO!M$5&amp;$E237),'Hoja de Trabajo para listado'!$A$151:$Z$151,0)),0)+IFERROR(INDEX('Hoja de Trabajo para listado'!$AB$155:$BA$1048576,MATCH($A237,'Hoja de Trabajo para listado'!$AB$155:$AB$1048576,0),MATCH((CUADRO!M$5&amp;$E237),'Hoja de Trabajo para listado'!$AB$151:$BA$151,0)),0)+IFERROR(INDEX('Hoja de Trabajo para listado'!$BC$155:$CB$1048576,MATCH($A237,'Hoja de Trabajo para listado'!$BC$155:$BC$1048576,0),MATCH((CUADRO!M$5&amp;$E237),'Hoja de Trabajo para listado'!$BC$151:$CB$151,0)),0)+IFERROR(INDEX('Hoja de Trabajo para listado'!$DE$153:$DG$274,MATCH($A237,'Hoja de Trabajo para listado'!$DE$153:$DE$1048576,0),MATCH((CUADRO!M$5&amp;$E237),'Hoja de Trabajo para listado'!$DE$151:$DG$151,0)),0)+IFERROR(INDEX('Hoja de Trabajo para listado'!$CD$155:$DC$1048576,MATCH($A237,'Hoja de Trabajo para listado'!$CD$155:$CD$1048576,0),MATCH((CUADRO!M$5&amp;$E237),'Hoja de Trabajo para listado'!$CD$151:$DC$151,0)),0)</f>
        <v>0</v>
      </c>
      <c r="N237" s="316">
        <f ca="1">+IFERROR(INDEX('Hoja de Trabajo para listado'!$A$155:$Z$1048576,MATCH($A237,'Hoja de Trabajo para listado'!$A$155:$A$1048576,0),MATCH((CUADRO!N$5&amp;$E237),'Hoja de Trabajo para listado'!$A$151:$Z$151,0)),0)+IFERROR(INDEX('Hoja de Trabajo para listado'!$AB$155:$BA$1048576,MATCH($A237,'Hoja de Trabajo para listado'!$AB$155:$AB$1048576,0),MATCH((CUADRO!N$5&amp;$E237),'Hoja de Trabajo para listado'!$AB$151:$BA$151,0)),0)+IFERROR(INDEX('Hoja de Trabajo para listado'!$BC$155:$CB$1048576,MATCH($A237,'Hoja de Trabajo para listado'!$BC$155:$BC$1048576,0),MATCH((CUADRO!N$5&amp;$E237),'Hoja de Trabajo para listado'!$BC$151:$CB$151,0)),0)+IFERROR(INDEX('Hoja de Trabajo para listado'!$DE$153:$DG$274,MATCH($A237,'Hoja de Trabajo para listado'!$DE$153:$DE$1048576,0),MATCH((CUADRO!N$5&amp;$E237),'Hoja de Trabajo para listado'!$DE$151:$DG$151,0)),0)+IFERROR(INDEX('Hoja de Trabajo para listado'!$CD$155:$DC$1048576,MATCH($A237,'Hoja de Trabajo para listado'!$CD$155:$CD$1048576,0),MATCH((CUADRO!N$5&amp;$E237),'Hoja de Trabajo para listado'!$CD$151:$DC$151,0)),0)</f>
        <v>0</v>
      </c>
      <c r="O237" s="316">
        <f ca="1">+IFERROR(INDEX('Hoja de Trabajo para listado'!$A$155:$Z$1048576,MATCH($A237,'Hoja de Trabajo para listado'!$A$155:$A$1048576,0),MATCH((CUADRO!O$5&amp;$E237),'Hoja de Trabajo para listado'!$A$151:$Z$151,0)),0)+IFERROR(INDEX('Hoja de Trabajo para listado'!$AB$155:$BA$1048576,MATCH($A237,'Hoja de Trabajo para listado'!$AB$155:$AB$1048576,0),MATCH((CUADRO!O$5&amp;$E237),'Hoja de Trabajo para listado'!$AB$151:$BA$151,0)),0)+IFERROR(INDEX('Hoja de Trabajo para listado'!$BC$155:$CB$1048576,MATCH($A237,'Hoja de Trabajo para listado'!$BC$155:$BC$1048576,0),MATCH((CUADRO!O$5&amp;$E237),'Hoja de Trabajo para listado'!$BC$151:$CB$151,0)),0)+IFERROR(INDEX('Hoja de Trabajo para listado'!$DE$153:$DG$274,MATCH($A237,'Hoja de Trabajo para listado'!$DE$153:$DE$1048576,0),MATCH((CUADRO!O$5&amp;$E237),'Hoja de Trabajo para listado'!$DE$151:$DG$151,0)),0)+IFERROR(INDEX('Hoja de Trabajo para listado'!$CD$155:$DC$1048576,MATCH($A237,'Hoja de Trabajo para listado'!$CD$155:$CD$1048576,0),MATCH((CUADRO!O$5&amp;$E237),'Hoja de Trabajo para listado'!$CD$151:$DC$151,0)),0)</f>
        <v>0</v>
      </c>
      <c r="P237" s="316">
        <f ca="1">+IFERROR(INDEX('Hoja de Trabajo para listado'!$A$155:$Z$1048576,MATCH($A237,'Hoja de Trabajo para listado'!$A$155:$A$1048576,0),MATCH((CUADRO!P$5&amp;$E237),'Hoja de Trabajo para listado'!$A$151:$Z$151,0)),0)+IFERROR(INDEX('Hoja de Trabajo para listado'!$AB$155:$BA$1048576,MATCH($A237,'Hoja de Trabajo para listado'!$AB$155:$AB$1048576,0),MATCH((CUADRO!P$5&amp;$E237),'Hoja de Trabajo para listado'!$AB$151:$BA$151,0)),0)+IFERROR(INDEX('Hoja de Trabajo para listado'!$BC$155:$CB$1048576,MATCH($A237,'Hoja de Trabajo para listado'!$BC$155:$BC$1048576,0),MATCH((CUADRO!P$5&amp;$E237),'Hoja de Trabajo para listado'!$BC$151:$CB$151,0)),0)+IFERROR(INDEX('Hoja de Trabajo para listado'!$DE$153:$DG$274,MATCH($A237,'Hoja de Trabajo para listado'!$DE$153:$DE$1048576,0),MATCH((CUADRO!P$5&amp;$E237),'Hoja de Trabajo para listado'!$DE$151:$DG$151,0)),0)+IFERROR(INDEX('Hoja de Trabajo para listado'!$CD$155:$DC$1048576,MATCH($A237,'Hoja de Trabajo para listado'!$CD$155:$CD$1048576,0),MATCH((CUADRO!P$5&amp;$E237),'Hoja de Trabajo para listado'!$CD$151:$DC$151,0)),0)</f>
        <v>0</v>
      </c>
      <c r="Q237" s="316">
        <f ca="1">+IFERROR(INDEX('Hoja de Trabajo para listado'!$A$155:$Z$1048576,MATCH($A237,'Hoja de Trabajo para listado'!$A$155:$A$1048576,0),MATCH((CUADRO!Q$5&amp;$E237),'Hoja de Trabajo para listado'!$A$151:$Z$151,0)),0)+IFERROR(INDEX('Hoja de Trabajo para listado'!$AB$155:$BA$1048576,MATCH($A237,'Hoja de Trabajo para listado'!$AB$155:$AB$1048576,0),MATCH((CUADRO!Q$5&amp;$E237),'Hoja de Trabajo para listado'!$AB$151:$BA$151,0)),0)+IFERROR(INDEX('Hoja de Trabajo para listado'!$BC$155:$CB$1048576,MATCH($A237,'Hoja de Trabajo para listado'!$BC$155:$BC$1048576,0),MATCH((CUADRO!Q$5&amp;$E237),'Hoja de Trabajo para listado'!$BC$151:$CB$151,0)),0)+IFERROR(INDEX('Hoja de Trabajo para listado'!$DE$153:$DG$274,MATCH($A237,'Hoja de Trabajo para listado'!$DE$153:$DE$1048576,0),MATCH((CUADRO!Q$5&amp;$E237),'Hoja de Trabajo para listado'!$DE$151:$DG$151,0)),0)+IFERROR(INDEX('Hoja de Trabajo para listado'!$CD$155:$DC$1048576,MATCH($A237,'Hoja de Trabajo para listado'!$CD$155:$CD$1048576,0),MATCH((CUADRO!Q$5&amp;$E237),'Hoja de Trabajo para listado'!$CD$151:$DC$151,0)),0)</f>
        <v>0</v>
      </c>
      <c r="R237" s="316">
        <f t="shared" ca="1" si="6"/>
        <v>0</v>
      </c>
      <c r="S237" s="344">
        <f ca="1">+R236+R237</f>
        <v>0</v>
      </c>
      <c r="T237" s="316">
        <f ca="1">+S237</f>
        <v>0</v>
      </c>
      <c r="U237" s="315">
        <f t="shared" si="7"/>
        <v>2</v>
      </c>
      <c r="V237" s="319" t="str">
        <f>+VLOOKUP(A237,bd_lista!$A$3:$E$593,5,FALSE)</f>
        <v>Gobiernos Autonomos Municipales</v>
      </c>
      <c r="W237" s="426"/>
    </row>
    <row r="238" spans="1:23" ht="15" hidden="1" customHeight="1">
      <c r="A238" s="325">
        <v>1225</v>
      </c>
      <c r="B238" s="427">
        <f>+A238</f>
        <v>1225</v>
      </c>
      <c r="C238" s="318" t="str">
        <f>+VLOOKUP(A238,bd_lista!$A$3:$C$593,3,FALSE)</f>
        <v>Gobierno Autónomo Municipal de Ancoraimes</v>
      </c>
      <c r="D238" s="429" t="str">
        <f>+C238</f>
        <v>Gobierno Autónomo Municipal de Ancoraimes</v>
      </c>
      <c r="E238" s="346" t="s">
        <v>1418</v>
      </c>
      <c r="F238" s="314">
        <f ca="1">+IFERROR(INDEX('Hoja de Trabajo para listado'!$A$155:$Z$1048576,MATCH($A238,'Hoja de Trabajo para listado'!$A$155:$A$1048576,0),MATCH((CUADRO!F$5&amp;$E238),'Hoja de Trabajo para listado'!$A$151:$Z$151,0)),0)+IFERROR(INDEX('Hoja de Trabajo para listado'!$AB$155:$BA$1048576,MATCH($A238,'Hoja de Trabajo para listado'!$AB$155:$AB$1048576,0),MATCH((CUADRO!F$5&amp;$E238),'Hoja de Trabajo para listado'!$AB$151:$BA$151,0)),0)+IFERROR(INDEX('Hoja de Trabajo para listado'!$BC$155:$CB$1048576,MATCH($A238,'Hoja de Trabajo para listado'!$BC$155:$BC$1048576,0),MATCH((CUADRO!F$5&amp;$E238),'Hoja de Trabajo para listado'!$BC$151:$CB$151,0)),0)+IFERROR(INDEX('Hoja de Trabajo para listado'!$DE$153:$DG$274,MATCH($A238,'Hoja de Trabajo para listado'!$DE$153:$DE$1048576,0),MATCH((CUADRO!F$5&amp;$E238),'Hoja de Trabajo para listado'!$DE$151:$DG$151,0)),0)+IFERROR(INDEX('Hoja de Trabajo para listado'!$CD$155:$DC$1048576,MATCH($A238,'Hoja de Trabajo para listado'!$CD$155:$CD$1048576,0),MATCH((CUADRO!F$5&amp;$E238),'Hoja de Trabajo para listado'!$CD$151:$DC$151,0)),0)</f>
        <v>0</v>
      </c>
      <c r="G238" s="314">
        <f ca="1">+IFERROR(INDEX('Hoja de Trabajo para listado'!$A$155:$Z$1048576,MATCH($A238,'Hoja de Trabajo para listado'!$A$155:$A$1048576,0),MATCH((CUADRO!G$5&amp;$E238),'Hoja de Trabajo para listado'!$A$151:$Z$151,0)),0)+IFERROR(INDEX('Hoja de Trabajo para listado'!$AB$155:$BA$1048576,MATCH($A238,'Hoja de Trabajo para listado'!$AB$155:$AB$1048576,0),MATCH((CUADRO!G$5&amp;$E238),'Hoja de Trabajo para listado'!$AB$151:$BA$151,0)),0)+IFERROR(INDEX('Hoja de Trabajo para listado'!$BC$155:$CB$1048576,MATCH($A238,'Hoja de Trabajo para listado'!$BC$155:$BC$1048576,0),MATCH((CUADRO!G$5&amp;$E238),'Hoja de Trabajo para listado'!$BC$151:$CB$151,0)),0)+IFERROR(INDEX('Hoja de Trabajo para listado'!$DE$153:$DG$274,MATCH($A238,'Hoja de Trabajo para listado'!$DE$153:$DE$1048576,0),MATCH((CUADRO!G$5&amp;$E238),'Hoja de Trabajo para listado'!$DE$151:$DG$151,0)),0)+IFERROR(INDEX('Hoja de Trabajo para listado'!$CD$155:$DC$1048576,MATCH($A238,'Hoja de Trabajo para listado'!$CD$155:$CD$1048576,0),MATCH((CUADRO!G$5&amp;$E238),'Hoja de Trabajo para listado'!$CD$151:$DC$151,0)),0)</f>
        <v>0</v>
      </c>
      <c r="H238" s="314">
        <f ca="1">+IFERROR(INDEX('Hoja de Trabajo para listado'!$A$155:$Z$1048576,MATCH($A238,'Hoja de Trabajo para listado'!$A$155:$A$1048576,0),MATCH((CUADRO!H$5&amp;$E238),'Hoja de Trabajo para listado'!$A$151:$Z$151,0)),0)+IFERROR(INDEX('Hoja de Trabajo para listado'!$AB$155:$BA$1048576,MATCH($A238,'Hoja de Trabajo para listado'!$AB$155:$AB$1048576,0),MATCH((CUADRO!H$5&amp;$E238),'Hoja de Trabajo para listado'!$AB$151:$BA$151,0)),0)+IFERROR(INDEX('Hoja de Trabajo para listado'!$BC$155:$CB$1048576,MATCH($A238,'Hoja de Trabajo para listado'!$BC$155:$BC$1048576,0),MATCH((CUADRO!H$5&amp;$E238),'Hoja de Trabajo para listado'!$BC$151:$CB$151,0)),0)+IFERROR(INDEX('Hoja de Trabajo para listado'!$DE$153:$DG$274,MATCH($A238,'Hoja de Trabajo para listado'!$DE$153:$DE$1048576,0),MATCH((CUADRO!H$5&amp;$E238),'Hoja de Trabajo para listado'!$DE$151:$DG$151,0)),0)+IFERROR(INDEX('Hoja de Trabajo para listado'!$CD$155:$DC$1048576,MATCH($A238,'Hoja de Trabajo para listado'!$CD$155:$CD$1048576,0),MATCH((CUADRO!H$5&amp;$E238),'Hoja de Trabajo para listado'!$CD$151:$DC$151,0)),0)</f>
        <v>0</v>
      </c>
      <c r="I238" s="314">
        <f ca="1">+IFERROR(INDEX('Hoja de Trabajo para listado'!$A$155:$Z$1048576,MATCH($A238,'Hoja de Trabajo para listado'!$A$155:$A$1048576,0),MATCH((CUADRO!I$5&amp;$E238),'Hoja de Trabajo para listado'!$A$151:$Z$151,0)),0)+IFERROR(INDEX('Hoja de Trabajo para listado'!$AB$155:$BA$1048576,MATCH($A238,'Hoja de Trabajo para listado'!$AB$155:$AB$1048576,0),MATCH((CUADRO!I$5&amp;$E238),'Hoja de Trabajo para listado'!$AB$151:$BA$151,0)),0)+IFERROR(INDEX('Hoja de Trabajo para listado'!$BC$155:$CB$1048576,MATCH($A238,'Hoja de Trabajo para listado'!$BC$155:$BC$1048576,0),MATCH((CUADRO!I$5&amp;$E238),'Hoja de Trabajo para listado'!$BC$151:$CB$151,0)),0)+IFERROR(INDEX('Hoja de Trabajo para listado'!$DE$153:$DG$274,MATCH($A238,'Hoja de Trabajo para listado'!$DE$153:$DE$1048576,0),MATCH((CUADRO!I$5&amp;$E238),'Hoja de Trabajo para listado'!$DE$151:$DG$151,0)),0)+IFERROR(INDEX('Hoja de Trabajo para listado'!$CD$155:$DC$1048576,MATCH($A238,'Hoja de Trabajo para listado'!$CD$155:$CD$1048576,0),MATCH((CUADRO!I$5&amp;$E238),'Hoja de Trabajo para listado'!$CD$151:$DC$151,0)),0)</f>
        <v>0</v>
      </c>
      <c r="J238" s="314">
        <f ca="1">+IFERROR(INDEX('Hoja de Trabajo para listado'!$A$155:$Z$1048576,MATCH($A238,'Hoja de Trabajo para listado'!$A$155:$A$1048576,0),MATCH((CUADRO!J$5&amp;$E238),'Hoja de Trabajo para listado'!$A$151:$Z$151,0)),0)+IFERROR(INDEX('Hoja de Trabajo para listado'!$AB$155:$BA$1048576,MATCH($A238,'Hoja de Trabajo para listado'!$AB$155:$AB$1048576,0),MATCH((CUADRO!J$5&amp;$E238),'Hoja de Trabajo para listado'!$AB$151:$BA$151,0)),0)+IFERROR(INDEX('Hoja de Trabajo para listado'!$BC$155:$CB$1048576,MATCH($A238,'Hoja de Trabajo para listado'!$BC$155:$BC$1048576,0),MATCH((CUADRO!J$5&amp;$E238),'Hoja de Trabajo para listado'!$BC$151:$CB$151,0)),0)+IFERROR(INDEX('Hoja de Trabajo para listado'!$DE$153:$DG$274,MATCH($A238,'Hoja de Trabajo para listado'!$DE$153:$DE$1048576,0),MATCH((CUADRO!J$5&amp;$E238),'Hoja de Trabajo para listado'!$DE$151:$DG$151,0)),0)+IFERROR(INDEX('Hoja de Trabajo para listado'!$CD$155:$DC$1048576,MATCH($A238,'Hoja de Trabajo para listado'!$CD$155:$CD$1048576,0),MATCH((CUADRO!J$5&amp;$E238),'Hoja de Trabajo para listado'!$CD$151:$DC$151,0)),0)</f>
        <v>0</v>
      </c>
      <c r="K238" s="314">
        <f ca="1">+IFERROR(INDEX('Hoja de Trabajo para listado'!$A$155:$Z$1048576,MATCH($A238,'Hoja de Trabajo para listado'!$A$155:$A$1048576,0),MATCH((CUADRO!K$5&amp;$E238),'Hoja de Trabajo para listado'!$A$151:$Z$151,0)),0)+IFERROR(INDEX('Hoja de Trabajo para listado'!$AB$155:$BA$1048576,MATCH($A238,'Hoja de Trabajo para listado'!$AB$155:$AB$1048576,0),MATCH((CUADRO!K$5&amp;$E238),'Hoja de Trabajo para listado'!$AB$151:$BA$151,0)),0)+IFERROR(INDEX('Hoja de Trabajo para listado'!$BC$155:$CB$1048576,MATCH($A238,'Hoja de Trabajo para listado'!$BC$155:$BC$1048576,0),MATCH((CUADRO!K$5&amp;$E238),'Hoja de Trabajo para listado'!$BC$151:$CB$151,0)),0)+IFERROR(INDEX('Hoja de Trabajo para listado'!$DE$153:$DG$274,MATCH($A238,'Hoja de Trabajo para listado'!$DE$153:$DE$1048576,0),MATCH((CUADRO!K$5&amp;$E238),'Hoja de Trabajo para listado'!$DE$151:$DG$151,0)),0)+IFERROR(INDEX('Hoja de Trabajo para listado'!$CD$155:$DC$1048576,MATCH($A238,'Hoja de Trabajo para listado'!$CD$155:$CD$1048576,0),MATCH((CUADRO!K$5&amp;$E238),'Hoja de Trabajo para listado'!$CD$151:$DC$151,0)),0)</f>
        <v>0</v>
      </c>
      <c r="L238" s="314">
        <f ca="1">+IFERROR(INDEX('Hoja de Trabajo para listado'!$A$155:$Z$1048576,MATCH($A238,'Hoja de Trabajo para listado'!$A$155:$A$1048576,0),MATCH((CUADRO!L$5&amp;$E238),'Hoja de Trabajo para listado'!$A$151:$Z$151,0)),0)+IFERROR(INDEX('Hoja de Trabajo para listado'!$AB$155:$BA$1048576,MATCH($A238,'Hoja de Trabajo para listado'!$AB$155:$AB$1048576,0),MATCH((CUADRO!L$5&amp;$E238),'Hoja de Trabajo para listado'!$AB$151:$BA$151,0)),0)+IFERROR(INDEX('Hoja de Trabajo para listado'!$BC$155:$CB$1048576,MATCH($A238,'Hoja de Trabajo para listado'!$BC$155:$BC$1048576,0),MATCH((CUADRO!L$5&amp;$E238),'Hoja de Trabajo para listado'!$BC$151:$CB$151,0)),0)+IFERROR(INDEX('Hoja de Trabajo para listado'!$DE$153:$DG$274,MATCH($A238,'Hoja de Trabajo para listado'!$DE$153:$DE$1048576,0),MATCH((CUADRO!L$5&amp;$E238),'Hoja de Trabajo para listado'!$DE$151:$DG$151,0)),0)+IFERROR(INDEX('Hoja de Trabajo para listado'!$CD$155:$DC$1048576,MATCH($A238,'Hoja de Trabajo para listado'!$CD$155:$CD$1048576,0),MATCH((CUADRO!L$5&amp;$E238),'Hoja de Trabajo para listado'!$CD$151:$DC$151,0)),0)</f>
        <v>0</v>
      </c>
      <c r="M238" s="314">
        <f ca="1">+IFERROR(INDEX('Hoja de Trabajo para listado'!$A$155:$Z$1048576,MATCH($A238,'Hoja de Trabajo para listado'!$A$155:$A$1048576,0),MATCH((CUADRO!M$5&amp;$E238),'Hoja de Trabajo para listado'!$A$151:$Z$151,0)),0)+IFERROR(INDEX('Hoja de Trabajo para listado'!$AB$155:$BA$1048576,MATCH($A238,'Hoja de Trabajo para listado'!$AB$155:$AB$1048576,0),MATCH((CUADRO!M$5&amp;$E238),'Hoja de Trabajo para listado'!$AB$151:$BA$151,0)),0)+IFERROR(INDEX('Hoja de Trabajo para listado'!$BC$155:$CB$1048576,MATCH($A238,'Hoja de Trabajo para listado'!$BC$155:$BC$1048576,0),MATCH((CUADRO!M$5&amp;$E238),'Hoja de Trabajo para listado'!$BC$151:$CB$151,0)),0)+IFERROR(INDEX('Hoja de Trabajo para listado'!$DE$153:$DG$274,MATCH($A238,'Hoja de Trabajo para listado'!$DE$153:$DE$1048576,0),MATCH((CUADRO!M$5&amp;$E238),'Hoja de Trabajo para listado'!$DE$151:$DG$151,0)),0)+IFERROR(INDEX('Hoja de Trabajo para listado'!$CD$155:$DC$1048576,MATCH($A238,'Hoja de Trabajo para listado'!$CD$155:$CD$1048576,0),MATCH((CUADRO!M$5&amp;$E238),'Hoja de Trabajo para listado'!$CD$151:$DC$151,0)),0)</f>
        <v>0</v>
      </c>
      <c r="N238" s="314">
        <f ca="1">+IFERROR(INDEX('Hoja de Trabajo para listado'!$A$155:$Z$1048576,MATCH($A238,'Hoja de Trabajo para listado'!$A$155:$A$1048576,0),MATCH((CUADRO!N$5&amp;$E238),'Hoja de Trabajo para listado'!$A$151:$Z$151,0)),0)+IFERROR(INDEX('Hoja de Trabajo para listado'!$AB$155:$BA$1048576,MATCH($A238,'Hoja de Trabajo para listado'!$AB$155:$AB$1048576,0),MATCH((CUADRO!N$5&amp;$E238),'Hoja de Trabajo para listado'!$AB$151:$BA$151,0)),0)+IFERROR(INDEX('Hoja de Trabajo para listado'!$BC$155:$CB$1048576,MATCH($A238,'Hoja de Trabajo para listado'!$BC$155:$BC$1048576,0),MATCH((CUADRO!N$5&amp;$E238),'Hoja de Trabajo para listado'!$BC$151:$CB$151,0)),0)+IFERROR(INDEX('Hoja de Trabajo para listado'!$DE$153:$DG$274,MATCH($A238,'Hoja de Trabajo para listado'!$DE$153:$DE$1048576,0),MATCH((CUADRO!N$5&amp;$E238),'Hoja de Trabajo para listado'!$DE$151:$DG$151,0)),0)+IFERROR(INDEX('Hoja de Trabajo para listado'!$CD$155:$DC$1048576,MATCH($A238,'Hoja de Trabajo para listado'!$CD$155:$CD$1048576,0),MATCH((CUADRO!N$5&amp;$E238),'Hoja de Trabajo para listado'!$CD$151:$DC$151,0)),0)</f>
        <v>0</v>
      </c>
      <c r="O238" s="314">
        <f ca="1">+IFERROR(INDEX('Hoja de Trabajo para listado'!$A$155:$Z$1048576,MATCH($A238,'Hoja de Trabajo para listado'!$A$155:$A$1048576,0),MATCH((CUADRO!O$5&amp;$E238),'Hoja de Trabajo para listado'!$A$151:$Z$151,0)),0)+IFERROR(INDEX('Hoja de Trabajo para listado'!$AB$155:$BA$1048576,MATCH($A238,'Hoja de Trabajo para listado'!$AB$155:$AB$1048576,0),MATCH((CUADRO!O$5&amp;$E238),'Hoja de Trabajo para listado'!$AB$151:$BA$151,0)),0)+IFERROR(INDEX('Hoja de Trabajo para listado'!$BC$155:$CB$1048576,MATCH($A238,'Hoja de Trabajo para listado'!$BC$155:$BC$1048576,0),MATCH((CUADRO!O$5&amp;$E238),'Hoja de Trabajo para listado'!$BC$151:$CB$151,0)),0)+IFERROR(INDEX('Hoja de Trabajo para listado'!$DE$153:$DG$274,MATCH($A238,'Hoja de Trabajo para listado'!$DE$153:$DE$1048576,0),MATCH((CUADRO!O$5&amp;$E238),'Hoja de Trabajo para listado'!$DE$151:$DG$151,0)),0)+IFERROR(INDEX('Hoja de Trabajo para listado'!$CD$155:$DC$1048576,MATCH($A238,'Hoja de Trabajo para listado'!$CD$155:$CD$1048576,0),MATCH((CUADRO!O$5&amp;$E238),'Hoja de Trabajo para listado'!$CD$151:$DC$151,0)),0)</f>
        <v>0</v>
      </c>
      <c r="P238" s="314">
        <f ca="1">+IFERROR(INDEX('Hoja de Trabajo para listado'!$A$155:$Z$1048576,MATCH($A238,'Hoja de Trabajo para listado'!$A$155:$A$1048576,0),MATCH((CUADRO!P$5&amp;$E238),'Hoja de Trabajo para listado'!$A$151:$Z$151,0)),0)+IFERROR(INDEX('Hoja de Trabajo para listado'!$AB$155:$BA$1048576,MATCH($A238,'Hoja de Trabajo para listado'!$AB$155:$AB$1048576,0),MATCH((CUADRO!P$5&amp;$E238),'Hoja de Trabajo para listado'!$AB$151:$BA$151,0)),0)+IFERROR(INDEX('Hoja de Trabajo para listado'!$BC$155:$CB$1048576,MATCH($A238,'Hoja de Trabajo para listado'!$BC$155:$BC$1048576,0),MATCH((CUADRO!P$5&amp;$E238),'Hoja de Trabajo para listado'!$BC$151:$CB$151,0)),0)+IFERROR(INDEX('Hoja de Trabajo para listado'!$DE$153:$DG$274,MATCH($A238,'Hoja de Trabajo para listado'!$DE$153:$DE$1048576,0),MATCH((CUADRO!P$5&amp;$E238),'Hoja de Trabajo para listado'!$DE$151:$DG$151,0)),0)+IFERROR(INDEX('Hoja de Trabajo para listado'!$CD$155:$DC$1048576,MATCH($A238,'Hoja de Trabajo para listado'!$CD$155:$CD$1048576,0),MATCH((CUADRO!P$5&amp;$E238),'Hoja de Trabajo para listado'!$CD$151:$DC$151,0)),0)</f>
        <v>0</v>
      </c>
      <c r="Q238" s="314">
        <f ca="1">+IFERROR(INDEX('Hoja de Trabajo para listado'!$A$155:$Z$1048576,MATCH($A238,'Hoja de Trabajo para listado'!$A$155:$A$1048576,0),MATCH((CUADRO!Q$5&amp;$E238),'Hoja de Trabajo para listado'!$A$151:$Z$151,0)),0)+IFERROR(INDEX('Hoja de Trabajo para listado'!$AB$155:$BA$1048576,MATCH($A238,'Hoja de Trabajo para listado'!$AB$155:$AB$1048576,0),MATCH((CUADRO!Q$5&amp;$E238),'Hoja de Trabajo para listado'!$AB$151:$BA$151,0)),0)+IFERROR(INDEX('Hoja de Trabajo para listado'!$BC$155:$CB$1048576,MATCH($A238,'Hoja de Trabajo para listado'!$BC$155:$BC$1048576,0),MATCH((CUADRO!Q$5&amp;$E238),'Hoja de Trabajo para listado'!$BC$151:$CB$151,0)),0)+IFERROR(INDEX('Hoja de Trabajo para listado'!$DE$153:$DG$274,MATCH($A238,'Hoja de Trabajo para listado'!$DE$153:$DE$1048576,0),MATCH((CUADRO!Q$5&amp;$E238),'Hoja de Trabajo para listado'!$DE$151:$DG$151,0)),0)+IFERROR(INDEX('Hoja de Trabajo para listado'!$CD$155:$DC$1048576,MATCH($A238,'Hoja de Trabajo para listado'!$CD$155:$CD$1048576,0),MATCH((CUADRO!Q$5&amp;$E238),'Hoja de Trabajo para listado'!$CD$151:$DC$151,0)),0)</f>
        <v>0</v>
      </c>
      <c r="R238" s="314">
        <f t="shared" ca="1" si="6"/>
        <v>0</v>
      </c>
      <c r="S238" s="345"/>
      <c r="T238" s="314">
        <f ca="1">+T239</f>
        <v>0</v>
      </c>
      <c r="U238" s="313">
        <f t="shared" si="7"/>
        <v>1</v>
      </c>
      <c r="V238" s="319" t="str">
        <f>+VLOOKUP(A238,bd_lista!$A$3:$E$593,5,FALSE)</f>
        <v>Gobiernos Autonomos Municipales</v>
      </c>
      <c r="W238" s="425" t="str">
        <f>+V238</f>
        <v>Gobiernos Autonomos Municipales</v>
      </c>
    </row>
    <row r="239" spans="1:23" ht="15" hidden="1" customHeight="1">
      <c r="A239" s="323">
        <v>1225</v>
      </c>
      <c r="B239" s="428"/>
      <c r="C239" s="319" t="str">
        <f>+VLOOKUP(A239,bd_lista!$A$3:$C$593,3,FALSE)</f>
        <v>Gobierno Autónomo Municipal de Ancoraimes</v>
      </c>
      <c r="D239" s="430"/>
      <c r="E239" s="347" t="s">
        <v>1419</v>
      </c>
      <c r="F239" s="316">
        <f ca="1">+IFERROR(INDEX('Hoja de Trabajo para listado'!$A$155:$Z$1048576,MATCH($A239,'Hoja de Trabajo para listado'!$A$155:$A$1048576,0),MATCH((CUADRO!F$5&amp;$E239),'Hoja de Trabajo para listado'!$A$151:$Z$151,0)),0)+IFERROR(INDEX('Hoja de Trabajo para listado'!$AB$155:$BA$1048576,MATCH($A239,'Hoja de Trabajo para listado'!$AB$155:$AB$1048576,0),MATCH((CUADRO!F$5&amp;$E239),'Hoja de Trabajo para listado'!$AB$151:$BA$151,0)),0)+IFERROR(INDEX('Hoja de Trabajo para listado'!$BC$155:$CB$1048576,MATCH($A239,'Hoja de Trabajo para listado'!$BC$155:$BC$1048576,0),MATCH((CUADRO!F$5&amp;$E239),'Hoja de Trabajo para listado'!$BC$151:$CB$151,0)),0)+IFERROR(INDEX('Hoja de Trabajo para listado'!$DE$153:$DG$274,MATCH($A239,'Hoja de Trabajo para listado'!$DE$153:$DE$1048576,0),MATCH((CUADRO!F$5&amp;$E239),'Hoja de Trabajo para listado'!$DE$151:$DG$151,0)),0)+IFERROR(INDEX('Hoja de Trabajo para listado'!$CD$155:$DC$1048576,MATCH($A239,'Hoja de Trabajo para listado'!$CD$155:$CD$1048576,0),MATCH((CUADRO!F$5&amp;$E239),'Hoja de Trabajo para listado'!$CD$151:$DC$151,0)),0)</f>
        <v>0</v>
      </c>
      <c r="G239" s="316">
        <f ca="1">+IFERROR(INDEX('Hoja de Trabajo para listado'!$A$155:$Z$1048576,MATCH($A239,'Hoja de Trabajo para listado'!$A$155:$A$1048576,0),MATCH((CUADRO!G$5&amp;$E239),'Hoja de Trabajo para listado'!$A$151:$Z$151,0)),0)+IFERROR(INDEX('Hoja de Trabajo para listado'!$AB$155:$BA$1048576,MATCH($A239,'Hoja de Trabajo para listado'!$AB$155:$AB$1048576,0),MATCH((CUADRO!G$5&amp;$E239),'Hoja de Trabajo para listado'!$AB$151:$BA$151,0)),0)+IFERROR(INDEX('Hoja de Trabajo para listado'!$BC$155:$CB$1048576,MATCH($A239,'Hoja de Trabajo para listado'!$BC$155:$BC$1048576,0),MATCH((CUADRO!G$5&amp;$E239),'Hoja de Trabajo para listado'!$BC$151:$CB$151,0)),0)+IFERROR(INDEX('Hoja de Trabajo para listado'!$DE$153:$DG$274,MATCH($A239,'Hoja de Trabajo para listado'!$DE$153:$DE$1048576,0),MATCH((CUADRO!G$5&amp;$E239),'Hoja de Trabajo para listado'!$DE$151:$DG$151,0)),0)+IFERROR(INDEX('Hoja de Trabajo para listado'!$CD$155:$DC$1048576,MATCH($A239,'Hoja de Trabajo para listado'!$CD$155:$CD$1048576,0),MATCH((CUADRO!G$5&amp;$E239),'Hoja de Trabajo para listado'!$CD$151:$DC$151,0)),0)</f>
        <v>0</v>
      </c>
      <c r="H239" s="316">
        <f ca="1">+IFERROR(INDEX('Hoja de Trabajo para listado'!$A$155:$Z$1048576,MATCH($A239,'Hoja de Trabajo para listado'!$A$155:$A$1048576,0),MATCH((CUADRO!H$5&amp;$E239),'Hoja de Trabajo para listado'!$A$151:$Z$151,0)),0)+IFERROR(INDEX('Hoja de Trabajo para listado'!$AB$155:$BA$1048576,MATCH($A239,'Hoja de Trabajo para listado'!$AB$155:$AB$1048576,0),MATCH((CUADRO!H$5&amp;$E239),'Hoja de Trabajo para listado'!$AB$151:$BA$151,0)),0)+IFERROR(INDEX('Hoja de Trabajo para listado'!$BC$155:$CB$1048576,MATCH($A239,'Hoja de Trabajo para listado'!$BC$155:$BC$1048576,0),MATCH((CUADRO!H$5&amp;$E239),'Hoja de Trabajo para listado'!$BC$151:$CB$151,0)),0)+IFERROR(INDEX('Hoja de Trabajo para listado'!$DE$153:$DG$274,MATCH($A239,'Hoja de Trabajo para listado'!$DE$153:$DE$1048576,0),MATCH((CUADRO!H$5&amp;$E239),'Hoja de Trabajo para listado'!$DE$151:$DG$151,0)),0)+IFERROR(INDEX('Hoja de Trabajo para listado'!$CD$155:$DC$1048576,MATCH($A239,'Hoja de Trabajo para listado'!$CD$155:$CD$1048576,0),MATCH((CUADRO!H$5&amp;$E239),'Hoja de Trabajo para listado'!$CD$151:$DC$151,0)),0)</f>
        <v>0</v>
      </c>
      <c r="I239" s="316">
        <f ca="1">+IFERROR(INDEX('Hoja de Trabajo para listado'!$A$155:$Z$1048576,MATCH($A239,'Hoja de Trabajo para listado'!$A$155:$A$1048576,0),MATCH((CUADRO!I$5&amp;$E239),'Hoja de Trabajo para listado'!$A$151:$Z$151,0)),0)+IFERROR(INDEX('Hoja de Trabajo para listado'!$AB$155:$BA$1048576,MATCH($A239,'Hoja de Trabajo para listado'!$AB$155:$AB$1048576,0),MATCH((CUADRO!I$5&amp;$E239),'Hoja de Trabajo para listado'!$AB$151:$BA$151,0)),0)+IFERROR(INDEX('Hoja de Trabajo para listado'!$BC$155:$CB$1048576,MATCH($A239,'Hoja de Trabajo para listado'!$BC$155:$BC$1048576,0),MATCH((CUADRO!I$5&amp;$E239),'Hoja de Trabajo para listado'!$BC$151:$CB$151,0)),0)+IFERROR(INDEX('Hoja de Trabajo para listado'!$DE$153:$DG$274,MATCH($A239,'Hoja de Trabajo para listado'!$DE$153:$DE$1048576,0),MATCH((CUADRO!I$5&amp;$E239),'Hoja de Trabajo para listado'!$DE$151:$DG$151,0)),0)+IFERROR(INDEX('Hoja de Trabajo para listado'!$CD$155:$DC$1048576,MATCH($A239,'Hoja de Trabajo para listado'!$CD$155:$CD$1048576,0),MATCH((CUADRO!I$5&amp;$E239),'Hoja de Trabajo para listado'!$CD$151:$DC$151,0)),0)</f>
        <v>0</v>
      </c>
      <c r="J239" s="316">
        <f ca="1">+IFERROR(INDEX('Hoja de Trabajo para listado'!$A$155:$Z$1048576,MATCH($A239,'Hoja de Trabajo para listado'!$A$155:$A$1048576,0),MATCH((CUADRO!J$5&amp;$E239),'Hoja de Trabajo para listado'!$A$151:$Z$151,0)),0)+IFERROR(INDEX('Hoja de Trabajo para listado'!$AB$155:$BA$1048576,MATCH($A239,'Hoja de Trabajo para listado'!$AB$155:$AB$1048576,0),MATCH((CUADRO!J$5&amp;$E239),'Hoja de Trabajo para listado'!$AB$151:$BA$151,0)),0)+IFERROR(INDEX('Hoja de Trabajo para listado'!$BC$155:$CB$1048576,MATCH($A239,'Hoja de Trabajo para listado'!$BC$155:$BC$1048576,0),MATCH((CUADRO!J$5&amp;$E239),'Hoja de Trabajo para listado'!$BC$151:$CB$151,0)),0)+IFERROR(INDEX('Hoja de Trabajo para listado'!$DE$153:$DG$274,MATCH($A239,'Hoja de Trabajo para listado'!$DE$153:$DE$1048576,0),MATCH((CUADRO!J$5&amp;$E239),'Hoja de Trabajo para listado'!$DE$151:$DG$151,0)),0)+IFERROR(INDEX('Hoja de Trabajo para listado'!$CD$155:$DC$1048576,MATCH($A239,'Hoja de Trabajo para listado'!$CD$155:$CD$1048576,0),MATCH((CUADRO!J$5&amp;$E239),'Hoja de Trabajo para listado'!$CD$151:$DC$151,0)),0)</f>
        <v>0</v>
      </c>
      <c r="K239" s="316">
        <f ca="1">+IFERROR(INDEX('Hoja de Trabajo para listado'!$A$155:$Z$1048576,MATCH($A239,'Hoja de Trabajo para listado'!$A$155:$A$1048576,0),MATCH((CUADRO!K$5&amp;$E239),'Hoja de Trabajo para listado'!$A$151:$Z$151,0)),0)+IFERROR(INDEX('Hoja de Trabajo para listado'!$AB$155:$BA$1048576,MATCH($A239,'Hoja de Trabajo para listado'!$AB$155:$AB$1048576,0),MATCH((CUADRO!K$5&amp;$E239),'Hoja de Trabajo para listado'!$AB$151:$BA$151,0)),0)+IFERROR(INDEX('Hoja de Trabajo para listado'!$BC$155:$CB$1048576,MATCH($A239,'Hoja de Trabajo para listado'!$BC$155:$BC$1048576,0),MATCH((CUADRO!K$5&amp;$E239),'Hoja de Trabajo para listado'!$BC$151:$CB$151,0)),0)+IFERROR(INDEX('Hoja de Trabajo para listado'!$DE$153:$DG$274,MATCH($A239,'Hoja de Trabajo para listado'!$DE$153:$DE$1048576,0),MATCH((CUADRO!K$5&amp;$E239),'Hoja de Trabajo para listado'!$DE$151:$DG$151,0)),0)+IFERROR(INDEX('Hoja de Trabajo para listado'!$CD$155:$DC$1048576,MATCH($A239,'Hoja de Trabajo para listado'!$CD$155:$CD$1048576,0),MATCH((CUADRO!K$5&amp;$E239),'Hoja de Trabajo para listado'!$CD$151:$DC$151,0)),0)</f>
        <v>0</v>
      </c>
      <c r="L239" s="316">
        <f ca="1">+IFERROR(INDEX('Hoja de Trabajo para listado'!$A$155:$Z$1048576,MATCH($A239,'Hoja de Trabajo para listado'!$A$155:$A$1048576,0),MATCH((CUADRO!L$5&amp;$E239),'Hoja de Trabajo para listado'!$A$151:$Z$151,0)),0)+IFERROR(INDEX('Hoja de Trabajo para listado'!$AB$155:$BA$1048576,MATCH($A239,'Hoja de Trabajo para listado'!$AB$155:$AB$1048576,0),MATCH((CUADRO!L$5&amp;$E239),'Hoja de Trabajo para listado'!$AB$151:$BA$151,0)),0)+IFERROR(INDEX('Hoja de Trabajo para listado'!$BC$155:$CB$1048576,MATCH($A239,'Hoja de Trabajo para listado'!$BC$155:$BC$1048576,0),MATCH((CUADRO!L$5&amp;$E239),'Hoja de Trabajo para listado'!$BC$151:$CB$151,0)),0)+IFERROR(INDEX('Hoja de Trabajo para listado'!$DE$153:$DG$274,MATCH($A239,'Hoja de Trabajo para listado'!$DE$153:$DE$1048576,0),MATCH((CUADRO!L$5&amp;$E239),'Hoja de Trabajo para listado'!$DE$151:$DG$151,0)),0)+IFERROR(INDEX('Hoja de Trabajo para listado'!$CD$155:$DC$1048576,MATCH($A239,'Hoja de Trabajo para listado'!$CD$155:$CD$1048576,0),MATCH((CUADRO!L$5&amp;$E239),'Hoja de Trabajo para listado'!$CD$151:$DC$151,0)),0)</f>
        <v>0</v>
      </c>
      <c r="M239" s="316">
        <f ca="1">+IFERROR(INDEX('Hoja de Trabajo para listado'!$A$155:$Z$1048576,MATCH($A239,'Hoja de Trabajo para listado'!$A$155:$A$1048576,0),MATCH((CUADRO!M$5&amp;$E239),'Hoja de Trabajo para listado'!$A$151:$Z$151,0)),0)+IFERROR(INDEX('Hoja de Trabajo para listado'!$AB$155:$BA$1048576,MATCH($A239,'Hoja de Trabajo para listado'!$AB$155:$AB$1048576,0),MATCH((CUADRO!M$5&amp;$E239),'Hoja de Trabajo para listado'!$AB$151:$BA$151,0)),0)+IFERROR(INDEX('Hoja de Trabajo para listado'!$BC$155:$CB$1048576,MATCH($A239,'Hoja de Trabajo para listado'!$BC$155:$BC$1048576,0),MATCH((CUADRO!M$5&amp;$E239),'Hoja de Trabajo para listado'!$BC$151:$CB$151,0)),0)+IFERROR(INDEX('Hoja de Trabajo para listado'!$DE$153:$DG$274,MATCH($A239,'Hoja de Trabajo para listado'!$DE$153:$DE$1048576,0),MATCH((CUADRO!M$5&amp;$E239),'Hoja de Trabajo para listado'!$DE$151:$DG$151,0)),0)+IFERROR(INDEX('Hoja de Trabajo para listado'!$CD$155:$DC$1048576,MATCH($A239,'Hoja de Trabajo para listado'!$CD$155:$CD$1048576,0),MATCH((CUADRO!M$5&amp;$E239),'Hoja de Trabajo para listado'!$CD$151:$DC$151,0)),0)</f>
        <v>0</v>
      </c>
      <c r="N239" s="316">
        <f ca="1">+IFERROR(INDEX('Hoja de Trabajo para listado'!$A$155:$Z$1048576,MATCH($A239,'Hoja de Trabajo para listado'!$A$155:$A$1048576,0),MATCH((CUADRO!N$5&amp;$E239),'Hoja de Trabajo para listado'!$A$151:$Z$151,0)),0)+IFERROR(INDEX('Hoja de Trabajo para listado'!$AB$155:$BA$1048576,MATCH($A239,'Hoja de Trabajo para listado'!$AB$155:$AB$1048576,0),MATCH((CUADRO!N$5&amp;$E239),'Hoja de Trabajo para listado'!$AB$151:$BA$151,0)),0)+IFERROR(INDEX('Hoja de Trabajo para listado'!$BC$155:$CB$1048576,MATCH($A239,'Hoja de Trabajo para listado'!$BC$155:$BC$1048576,0),MATCH((CUADRO!N$5&amp;$E239),'Hoja de Trabajo para listado'!$BC$151:$CB$151,0)),0)+IFERROR(INDEX('Hoja de Trabajo para listado'!$DE$153:$DG$274,MATCH($A239,'Hoja de Trabajo para listado'!$DE$153:$DE$1048576,0),MATCH((CUADRO!N$5&amp;$E239),'Hoja de Trabajo para listado'!$DE$151:$DG$151,0)),0)+IFERROR(INDEX('Hoja de Trabajo para listado'!$CD$155:$DC$1048576,MATCH($A239,'Hoja de Trabajo para listado'!$CD$155:$CD$1048576,0),MATCH((CUADRO!N$5&amp;$E239),'Hoja de Trabajo para listado'!$CD$151:$DC$151,0)),0)</f>
        <v>0</v>
      </c>
      <c r="O239" s="316">
        <f ca="1">+IFERROR(INDEX('Hoja de Trabajo para listado'!$A$155:$Z$1048576,MATCH($A239,'Hoja de Trabajo para listado'!$A$155:$A$1048576,0),MATCH((CUADRO!O$5&amp;$E239),'Hoja de Trabajo para listado'!$A$151:$Z$151,0)),0)+IFERROR(INDEX('Hoja de Trabajo para listado'!$AB$155:$BA$1048576,MATCH($A239,'Hoja de Trabajo para listado'!$AB$155:$AB$1048576,0),MATCH((CUADRO!O$5&amp;$E239),'Hoja de Trabajo para listado'!$AB$151:$BA$151,0)),0)+IFERROR(INDEX('Hoja de Trabajo para listado'!$BC$155:$CB$1048576,MATCH($A239,'Hoja de Trabajo para listado'!$BC$155:$BC$1048576,0),MATCH((CUADRO!O$5&amp;$E239),'Hoja de Trabajo para listado'!$BC$151:$CB$151,0)),0)+IFERROR(INDEX('Hoja de Trabajo para listado'!$DE$153:$DG$274,MATCH($A239,'Hoja de Trabajo para listado'!$DE$153:$DE$1048576,0),MATCH((CUADRO!O$5&amp;$E239),'Hoja de Trabajo para listado'!$DE$151:$DG$151,0)),0)+IFERROR(INDEX('Hoja de Trabajo para listado'!$CD$155:$DC$1048576,MATCH($A239,'Hoja de Trabajo para listado'!$CD$155:$CD$1048576,0),MATCH((CUADRO!O$5&amp;$E239),'Hoja de Trabajo para listado'!$CD$151:$DC$151,0)),0)</f>
        <v>0</v>
      </c>
      <c r="P239" s="316">
        <f ca="1">+IFERROR(INDEX('Hoja de Trabajo para listado'!$A$155:$Z$1048576,MATCH($A239,'Hoja de Trabajo para listado'!$A$155:$A$1048576,0),MATCH((CUADRO!P$5&amp;$E239),'Hoja de Trabajo para listado'!$A$151:$Z$151,0)),0)+IFERROR(INDEX('Hoja de Trabajo para listado'!$AB$155:$BA$1048576,MATCH($A239,'Hoja de Trabajo para listado'!$AB$155:$AB$1048576,0),MATCH((CUADRO!P$5&amp;$E239),'Hoja de Trabajo para listado'!$AB$151:$BA$151,0)),0)+IFERROR(INDEX('Hoja de Trabajo para listado'!$BC$155:$CB$1048576,MATCH($A239,'Hoja de Trabajo para listado'!$BC$155:$BC$1048576,0),MATCH((CUADRO!P$5&amp;$E239),'Hoja de Trabajo para listado'!$BC$151:$CB$151,0)),0)+IFERROR(INDEX('Hoja de Trabajo para listado'!$DE$153:$DG$274,MATCH($A239,'Hoja de Trabajo para listado'!$DE$153:$DE$1048576,0),MATCH((CUADRO!P$5&amp;$E239),'Hoja de Trabajo para listado'!$DE$151:$DG$151,0)),0)+IFERROR(INDEX('Hoja de Trabajo para listado'!$CD$155:$DC$1048576,MATCH($A239,'Hoja de Trabajo para listado'!$CD$155:$CD$1048576,0),MATCH((CUADRO!P$5&amp;$E239),'Hoja de Trabajo para listado'!$CD$151:$DC$151,0)),0)</f>
        <v>0</v>
      </c>
      <c r="Q239" s="316">
        <f ca="1">+IFERROR(INDEX('Hoja de Trabajo para listado'!$A$155:$Z$1048576,MATCH($A239,'Hoja de Trabajo para listado'!$A$155:$A$1048576,0),MATCH((CUADRO!Q$5&amp;$E239),'Hoja de Trabajo para listado'!$A$151:$Z$151,0)),0)+IFERROR(INDEX('Hoja de Trabajo para listado'!$AB$155:$BA$1048576,MATCH($A239,'Hoja de Trabajo para listado'!$AB$155:$AB$1048576,0),MATCH((CUADRO!Q$5&amp;$E239),'Hoja de Trabajo para listado'!$AB$151:$BA$151,0)),0)+IFERROR(INDEX('Hoja de Trabajo para listado'!$BC$155:$CB$1048576,MATCH($A239,'Hoja de Trabajo para listado'!$BC$155:$BC$1048576,0),MATCH((CUADRO!Q$5&amp;$E239),'Hoja de Trabajo para listado'!$BC$151:$CB$151,0)),0)+IFERROR(INDEX('Hoja de Trabajo para listado'!$DE$153:$DG$274,MATCH($A239,'Hoja de Trabajo para listado'!$DE$153:$DE$1048576,0),MATCH((CUADRO!Q$5&amp;$E239),'Hoja de Trabajo para listado'!$DE$151:$DG$151,0)),0)+IFERROR(INDEX('Hoja de Trabajo para listado'!$CD$155:$DC$1048576,MATCH($A239,'Hoja de Trabajo para listado'!$CD$155:$CD$1048576,0),MATCH((CUADRO!Q$5&amp;$E239),'Hoja de Trabajo para listado'!$CD$151:$DC$151,0)),0)</f>
        <v>0</v>
      </c>
      <c r="R239" s="316">
        <f t="shared" ca="1" si="6"/>
        <v>0</v>
      </c>
      <c r="S239" s="344">
        <f ca="1">+R238+R239</f>
        <v>0</v>
      </c>
      <c r="T239" s="316">
        <f ca="1">+S239</f>
        <v>0</v>
      </c>
      <c r="U239" s="315">
        <f t="shared" si="7"/>
        <v>2</v>
      </c>
      <c r="V239" s="319" t="str">
        <f>+VLOOKUP(A239,bd_lista!$A$3:$E$593,5,FALSE)</f>
        <v>Gobiernos Autonomos Municipales</v>
      </c>
      <c r="W239" s="426"/>
    </row>
    <row r="240" spans="1:23" customFormat="1" ht="15" hidden="1" customHeight="1">
      <c r="A240" s="325">
        <v>1226</v>
      </c>
      <c r="B240" s="427">
        <f>+A240</f>
        <v>1226</v>
      </c>
      <c r="C240" s="318" t="str">
        <f>+VLOOKUP(A240,bd_lista!$A$3:$C$593,3,FALSE)</f>
        <v>Gobierno Autónomo Municipal de Sorata</v>
      </c>
      <c r="D240" s="429" t="str">
        <f>+C240</f>
        <v>Gobierno Autónomo Municipal de Sorata</v>
      </c>
      <c r="E240" s="346" t="s">
        <v>1418</v>
      </c>
      <c r="F240" s="314">
        <f ca="1">+IFERROR(INDEX('Hoja de Trabajo para listado'!$A$155:$Z$1048576,MATCH($A240,'Hoja de Trabajo para listado'!$A$155:$A$1048576,0),MATCH((CUADRO!F$5&amp;$E240),'Hoja de Trabajo para listado'!$A$151:$Z$151,0)),0)+IFERROR(INDEX('Hoja de Trabajo para listado'!$AB$155:$BA$1048576,MATCH($A240,'Hoja de Trabajo para listado'!$AB$155:$AB$1048576,0),MATCH((CUADRO!F$5&amp;$E240),'Hoja de Trabajo para listado'!$AB$151:$BA$151,0)),0)+IFERROR(INDEX('Hoja de Trabajo para listado'!$BC$155:$CB$1048576,MATCH($A240,'Hoja de Trabajo para listado'!$BC$155:$BC$1048576,0),MATCH((CUADRO!F$5&amp;$E240),'Hoja de Trabajo para listado'!$BC$151:$CB$151,0)),0)+IFERROR(INDEX('Hoja de Trabajo para listado'!$DE$153:$DG$274,MATCH($A240,'Hoja de Trabajo para listado'!$DE$153:$DE$1048576,0),MATCH((CUADRO!F$5&amp;$E240),'Hoja de Trabajo para listado'!$DE$151:$DG$151,0)),0)+IFERROR(INDEX('Hoja de Trabajo para listado'!$CD$155:$DC$1048576,MATCH($A240,'Hoja de Trabajo para listado'!$CD$155:$CD$1048576,0),MATCH((CUADRO!F$5&amp;$E240),'Hoja de Trabajo para listado'!$CD$151:$DC$151,0)),0)</f>
        <v>0</v>
      </c>
      <c r="G240" s="314">
        <f ca="1">+IFERROR(INDEX('Hoja de Trabajo para listado'!$A$155:$Z$1048576,MATCH($A240,'Hoja de Trabajo para listado'!$A$155:$A$1048576,0),MATCH((CUADRO!G$5&amp;$E240),'Hoja de Trabajo para listado'!$A$151:$Z$151,0)),0)+IFERROR(INDEX('Hoja de Trabajo para listado'!$AB$155:$BA$1048576,MATCH($A240,'Hoja de Trabajo para listado'!$AB$155:$AB$1048576,0),MATCH((CUADRO!G$5&amp;$E240),'Hoja de Trabajo para listado'!$AB$151:$BA$151,0)),0)+IFERROR(INDEX('Hoja de Trabajo para listado'!$BC$155:$CB$1048576,MATCH($A240,'Hoja de Trabajo para listado'!$BC$155:$BC$1048576,0),MATCH((CUADRO!G$5&amp;$E240),'Hoja de Trabajo para listado'!$BC$151:$CB$151,0)),0)+IFERROR(INDEX('Hoja de Trabajo para listado'!$DE$153:$DG$274,MATCH($A240,'Hoja de Trabajo para listado'!$DE$153:$DE$1048576,0),MATCH((CUADRO!G$5&amp;$E240),'Hoja de Trabajo para listado'!$DE$151:$DG$151,0)),0)+IFERROR(INDEX('Hoja de Trabajo para listado'!$CD$155:$DC$1048576,MATCH($A240,'Hoja de Trabajo para listado'!$CD$155:$CD$1048576,0),MATCH((CUADRO!G$5&amp;$E240),'Hoja de Trabajo para listado'!$CD$151:$DC$151,0)),0)</f>
        <v>0</v>
      </c>
      <c r="H240" s="314">
        <f ca="1">+IFERROR(INDEX('Hoja de Trabajo para listado'!$A$155:$Z$1048576,MATCH($A240,'Hoja de Trabajo para listado'!$A$155:$A$1048576,0),MATCH((CUADRO!H$5&amp;$E240),'Hoja de Trabajo para listado'!$A$151:$Z$151,0)),0)+IFERROR(INDEX('Hoja de Trabajo para listado'!$AB$155:$BA$1048576,MATCH($A240,'Hoja de Trabajo para listado'!$AB$155:$AB$1048576,0),MATCH((CUADRO!H$5&amp;$E240),'Hoja de Trabajo para listado'!$AB$151:$BA$151,0)),0)+IFERROR(INDEX('Hoja de Trabajo para listado'!$BC$155:$CB$1048576,MATCH($A240,'Hoja de Trabajo para listado'!$BC$155:$BC$1048576,0),MATCH((CUADRO!H$5&amp;$E240),'Hoja de Trabajo para listado'!$BC$151:$CB$151,0)),0)+IFERROR(INDEX('Hoja de Trabajo para listado'!$DE$153:$DG$274,MATCH($A240,'Hoja de Trabajo para listado'!$DE$153:$DE$1048576,0),MATCH((CUADRO!H$5&amp;$E240),'Hoja de Trabajo para listado'!$DE$151:$DG$151,0)),0)+IFERROR(INDEX('Hoja de Trabajo para listado'!$CD$155:$DC$1048576,MATCH($A240,'Hoja de Trabajo para listado'!$CD$155:$CD$1048576,0),MATCH((CUADRO!H$5&amp;$E240),'Hoja de Trabajo para listado'!$CD$151:$DC$151,0)),0)</f>
        <v>0</v>
      </c>
      <c r="I240" s="314">
        <f ca="1">+IFERROR(INDEX('Hoja de Trabajo para listado'!$A$155:$Z$1048576,MATCH($A240,'Hoja de Trabajo para listado'!$A$155:$A$1048576,0),MATCH((CUADRO!I$5&amp;$E240),'Hoja de Trabajo para listado'!$A$151:$Z$151,0)),0)+IFERROR(INDEX('Hoja de Trabajo para listado'!$AB$155:$BA$1048576,MATCH($A240,'Hoja de Trabajo para listado'!$AB$155:$AB$1048576,0),MATCH((CUADRO!I$5&amp;$E240),'Hoja de Trabajo para listado'!$AB$151:$BA$151,0)),0)+IFERROR(INDEX('Hoja de Trabajo para listado'!$BC$155:$CB$1048576,MATCH($A240,'Hoja de Trabajo para listado'!$BC$155:$BC$1048576,0),MATCH((CUADRO!I$5&amp;$E240),'Hoja de Trabajo para listado'!$BC$151:$CB$151,0)),0)+IFERROR(INDEX('Hoja de Trabajo para listado'!$DE$153:$DG$274,MATCH($A240,'Hoja de Trabajo para listado'!$DE$153:$DE$1048576,0),MATCH((CUADRO!I$5&amp;$E240),'Hoja de Trabajo para listado'!$DE$151:$DG$151,0)),0)+IFERROR(INDEX('Hoja de Trabajo para listado'!$CD$155:$DC$1048576,MATCH($A240,'Hoja de Trabajo para listado'!$CD$155:$CD$1048576,0),MATCH((CUADRO!I$5&amp;$E240),'Hoja de Trabajo para listado'!$CD$151:$DC$151,0)),0)</f>
        <v>0</v>
      </c>
      <c r="J240" s="314">
        <f ca="1">+IFERROR(INDEX('Hoja de Trabajo para listado'!$A$155:$Z$1048576,MATCH($A240,'Hoja de Trabajo para listado'!$A$155:$A$1048576,0),MATCH((CUADRO!J$5&amp;$E240),'Hoja de Trabajo para listado'!$A$151:$Z$151,0)),0)+IFERROR(INDEX('Hoja de Trabajo para listado'!$AB$155:$BA$1048576,MATCH($A240,'Hoja de Trabajo para listado'!$AB$155:$AB$1048576,0),MATCH((CUADRO!J$5&amp;$E240),'Hoja de Trabajo para listado'!$AB$151:$BA$151,0)),0)+IFERROR(INDEX('Hoja de Trabajo para listado'!$BC$155:$CB$1048576,MATCH($A240,'Hoja de Trabajo para listado'!$BC$155:$BC$1048576,0),MATCH((CUADRO!J$5&amp;$E240),'Hoja de Trabajo para listado'!$BC$151:$CB$151,0)),0)+IFERROR(INDEX('Hoja de Trabajo para listado'!$DE$153:$DG$274,MATCH($A240,'Hoja de Trabajo para listado'!$DE$153:$DE$1048576,0),MATCH((CUADRO!J$5&amp;$E240),'Hoja de Trabajo para listado'!$DE$151:$DG$151,0)),0)+IFERROR(INDEX('Hoja de Trabajo para listado'!$CD$155:$DC$1048576,MATCH($A240,'Hoja de Trabajo para listado'!$CD$155:$CD$1048576,0),MATCH((CUADRO!J$5&amp;$E240),'Hoja de Trabajo para listado'!$CD$151:$DC$151,0)),0)</f>
        <v>0</v>
      </c>
      <c r="K240" s="314">
        <f ca="1">+IFERROR(INDEX('Hoja de Trabajo para listado'!$A$155:$Z$1048576,MATCH($A240,'Hoja de Trabajo para listado'!$A$155:$A$1048576,0),MATCH((CUADRO!K$5&amp;$E240),'Hoja de Trabajo para listado'!$A$151:$Z$151,0)),0)+IFERROR(INDEX('Hoja de Trabajo para listado'!$AB$155:$BA$1048576,MATCH($A240,'Hoja de Trabajo para listado'!$AB$155:$AB$1048576,0),MATCH((CUADRO!K$5&amp;$E240),'Hoja de Trabajo para listado'!$AB$151:$BA$151,0)),0)+IFERROR(INDEX('Hoja de Trabajo para listado'!$BC$155:$CB$1048576,MATCH($A240,'Hoja de Trabajo para listado'!$BC$155:$BC$1048576,0),MATCH((CUADRO!K$5&amp;$E240),'Hoja de Trabajo para listado'!$BC$151:$CB$151,0)),0)+IFERROR(INDEX('Hoja de Trabajo para listado'!$DE$153:$DG$274,MATCH($A240,'Hoja de Trabajo para listado'!$DE$153:$DE$1048576,0),MATCH((CUADRO!K$5&amp;$E240),'Hoja de Trabajo para listado'!$DE$151:$DG$151,0)),0)+IFERROR(INDEX('Hoja de Trabajo para listado'!$CD$155:$DC$1048576,MATCH($A240,'Hoja de Trabajo para listado'!$CD$155:$CD$1048576,0),MATCH((CUADRO!K$5&amp;$E240),'Hoja de Trabajo para listado'!$CD$151:$DC$151,0)),0)</f>
        <v>0</v>
      </c>
      <c r="L240" s="314">
        <f ca="1">+IFERROR(INDEX('Hoja de Trabajo para listado'!$A$155:$Z$1048576,MATCH($A240,'Hoja de Trabajo para listado'!$A$155:$A$1048576,0),MATCH((CUADRO!L$5&amp;$E240),'Hoja de Trabajo para listado'!$A$151:$Z$151,0)),0)+IFERROR(INDEX('Hoja de Trabajo para listado'!$AB$155:$BA$1048576,MATCH($A240,'Hoja de Trabajo para listado'!$AB$155:$AB$1048576,0),MATCH((CUADRO!L$5&amp;$E240),'Hoja de Trabajo para listado'!$AB$151:$BA$151,0)),0)+IFERROR(INDEX('Hoja de Trabajo para listado'!$BC$155:$CB$1048576,MATCH($A240,'Hoja de Trabajo para listado'!$BC$155:$BC$1048576,0),MATCH((CUADRO!L$5&amp;$E240),'Hoja de Trabajo para listado'!$BC$151:$CB$151,0)),0)+IFERROR(INDEX('Hoja de Trabajo para listado'!$DE$153:$DG$274,MATCH($A240,'Hoja de Trabajo para listado'!$DE$153:$DE$1048576,0),MATCH((CUADRO!L$5&amp;$E240),'Hoja de Trabajo para listado'!$DE$151:$DG$151,0)),0)+IFERROR(INDEX('Hoja de Trabajo para listado'!$CD$155:$DC$1048576,MATCH($A240,'Hoja de Trabajo para listado'!$CD$155:$CD$1048576,0),MATCH((CUADRO!L$5&amp;$E240),'Hoja de Trabajo para listado'!$CD$151:$DC$151,0)),0)</f>
        <v>0</v>
      </c>
      <c r="M240" s="314">
        <f ca="1">+IFERROR(INDEX('Hoja de Trabajo para listado'!$A$155:$Z$1048576,MATCH($A240,'Hoja de Trabajo para listado'!$A$155:$A$1048576,0),MATCH((CUADRO!M$5&amp;$E240),'Hoja de Trabajo para listado'!$A$151:$Z$151,0)),0)+IFERROR(INDEX('Hoja de Trabajo para listado'!$AB$155:$BA$1048576,MATCH($A240,'Hoja de Trabajo para listado'!$AB$155:$AB$1048576,0),MATCH((CUADRO!M$5&amp;$E240),'Hoja de Trabajo para listado'!$AB$151:$BA$151,0)),0)+IFERROR(INDEX('Hoja de Trabajo para listado'!$BC$155:$CB$1048576,MATCH($A240,'Hoja de Trabajo para listado'!$BC$155:$BC$1048576,0),MATCH((CUADRO!M$5&amp;$E240),'Hoja de Trabajo para listado'!$BC$151:$CB$151,0)),0)+IFERROR(INDEX('Hoja de Trabajo para listado'!$DE$153:$DG$274,MATCH($A240,'Hoja de Trabajo para listado'!$DE$153:$DE$1048576,0),MATCH((CUADRO!M$5&amp;$E240),'Hoja de Trabajo para listado'!$DE$151:$DG$151,0)),0)+IFERROR(INDEX('Hoja de Trabajo para listado'!$CD$155:$DC$1048576,MATCH($A240,'Hoja de Trabajo para listado'!$CD$155:$CD$1048576,0),MATCH((CUADRO!M$5&amp;$E240),'Hoja de Trabajo para listado'!$CD$151:$DC$151,0)),0)</f>
        <v>0</v>
      </c>
      <c r="N240" s="314">
        <f ca="1">+IFERROR(INDEX('Hoja de Trabajo para listado'!$A$155:$Z$1048576,MATCH($A240,'Hoja de Trabajo para listado'!$A$155:$A$1048576,0),MATCH((CUADRO!N$5&amp;$E240),'Hoja de Trabajo para listado'!$A$151:$Z$151,0)),0)+IFERROR(INDEX('Hoja de Trabajo para listado'!$AB$155:$BA$1048576,MATCH($A240,'Hoja de Trabajo para listado'!$AB$155:$AB$1048576,0),MATCH((CUADRO!N$5&amp;$E240),'Hoja de Trabajo para listado'!$AB$151:$BA$151,0)),0)+IFERROR(INDEX('Hoja de Trabajo para listado'!$BC$155:$CB$1048576,MATCH($A240,'Hoja de Trabajo para listado'!$BC$155:$BC$1048576,0),MATCH((CUADRO!N$5&amp;$E240),'Hoja de Trabajo para listado'!$BC$151:$CB$151,0)),0)+IFERROR(INDEX('Hoja de Trabajo para listado'!$DE$153:$DG$274,MATCH($A240,'Hoja de Trabajo para listado'!$DE$153:$DE$1048576,0),MATCH((CUADRO!N$5&amp;$E240),'Hoja de Trabajo para listado'!$DE$151:$DG$151,0)),0)+IFERROR(INDEX('Hoja de Trabajo para listado'!$CD$155:$DC$1048576,MATCH($A240,'Hoja de Trabajo para listado'!$CD$155:$CD$1048576,0),MATCH((CUADRO!N$5&amp;$E240),'Hoja de Trabajo para listado'!$CD$151:$DC$151,0)),0)</f>
        <v>0</v>
      </c>
      <c r="O240" s="314">
        <f ca="1">+IFERROR(INDEX('Hoja de Trabajo para listado'!$A$155:$Z$1048576,MATCH($A240,'Hoja de Trabajo para listado'!$A$155:$A$1048576,0),MATCH((CUADRO!O$5&amp;$E240),'Hoja de Trabajo para listado'!$A$151:$Z$151,0)),0)+IFERROR(INDEX('Hoja de Trabajo para listado'!$AB$155:$BA$1048576,MATCH($A240,'Hoja de Trabajo para listado'!$AB$155:$AB$1048576,0),MATCH((CUADRO!O$5&amp;$E240),'Hoja de Trabajo para listado'!$AB$151:$BA$151,0)),0)+IFERROR(INDEX('Hoja de Trabajo para listado'!$BC$155:$CB$1048576,MATCH($A240,'Hoja de Trabajo para listado'!$BC$155:$BC$1048576,0),MATCH((CUADRO!O$5&amp;$E240),'Hoja de Trabajo para listado'!$BC$151:$CB$151,0)),0)+IFERROR(INDEX('Hoja de Trabajo para listado'!$DE$153:$DG$274,MATCH($A240,'Hoja de Trabajo para listado'!$DE$153:$DE$1048576,0),MATCH((CUADRO!O$5&amp;$E240),'Hoja de Trabajo para listado'!$DE$151:$DG$151,0)),0)+IFERROR(INDEX('Hoja de Trabajo para listado'!$CD$155:$DC$1048576,MATCH($A240,'Hoja de Trabajo para listado'!$CD$155:$CD$1048576,0),MATCH((CUADRO!O$5&amp;$E240),'Hoja de Trabajo para listado'!$CD$151:$DC$151,0)),0)</f>
        <v>0</v>
      </c>
      <c r="P240" s="314">
        <f ca="1">+IFERROR(INDEX('Hoja de Trabajo para listado'!$A$155:$Z$1048576,MATCH($A240,'Hoja de Trabajo para listado'!$A$155:$A$1048576,0),MATCH((CUADRO!P$5&amp;$E240),'Hoja de Trabajo para listado'!$A$151:$Z$151,0)),0)+IFERROR(INDEX('Hoja de Trabajo para listado'!$AB$155:$BA$1048576,MATCH($A240,'Hoja de Trabajo para listado'!$AB$155:$AB$1048576,0),MATCH((CUADRO!P$5&amp;$E240),'Hoja de Trabajo para listado'!$AB$151:$BA$151,0)),0)+IFERROR(INDEX('Hoja de Trabajo para listado'!$BC$155:$CB$1048576,MATCH($A240,'Hoja de Trabajo para listado'!$BC$155:$BC$1048576,0),MATCH((CUADRO!P$5&amp;$E240),'Hoja de Trabajo para listado'!$BC$151:$CB$151,0)),0)+IFERROR(INDEX('Hoja de Trabajo para listado'!$DE$153:$DG$274,MATCH($A240,'Hoja de Trabajo para listado'!$DE$153:$DE$1048576,0),MATCH((CUADRO!P$5&amp;$E240),'Hoja de Trabajo para listado'!$DE$151:$DG$151,0)),0)+IFERROR(INDEX('Hoja de Trabajo para listado'!$CD$155:$DC$1048576,MATCH($A240,'Hoja de Trabajo para listado'!$CD$155:$CD$1048576,0),MATCH((CUADRO!P$5&amp;$E240),'Hoja de Trabajo para listado'!$CD$151:$DC$151,0)),0)</f>
        <v>0</v>
      </c>
      <c r="Q240" s="314">
        <f ca="1">+IFERROR(INDEX('Hoja de Trabajo para listado'!$A$155:$Z$1048576,MATCH($A240,'Hoja de Trabajo para listado'!$A$155:$A$1048576,0),MATCH((CUADRO!Q$5&amp;$E240),'Hoja de Trabajo para listado'!$A$151:$Z$151,0)),0)+IFERROR(INDEX('Hoja de Trabajo para listado'!$AB$155:$BA$1048576,MATCH($A240,'Hoja de Trabajo para listado'!$AB$155:$AB$1048576,0),MATCH((CUADRO!Q$5&amp;$E240),'Hoja de Trabajo para listado'!$AB$151:$BA$151,0)),0)+IFERROR(INDEX('Hoja de Trabajo para listado'!$BC$155:$CB$1048576,MATCH($A240,'Hoja de Trabajo para listado'!$BC$155:$BC$1048576,0),MATCH((CUADRO!Q$5&amp;$E240),'Hoja de Trabajo para listado'!$BC$151:$CB$151,0)),0)+IFERROR(INDEX('Hoja de Trabajo para listado'!$DE$153:$DG$274,MATCH($A240,'Hoja de Trabajo para listado'!$DE$153:$DE$1048576,0),MATCH((CUADRO!Q$5&amp;$E240),'Hoja de Trabajo para listado'!$DE$151:$DG$151,0)),0)+IFERROR(INDEX('Hoja de Trabajo para listado'!$CD$155:$DC$1048576,MATCH($A240,'Hoja de Trabajo para listado'!$CD$155:$CD$1048576,0),MATCH((CUADRO!Q$5&amp;$E240),'Hoja de Trabajo para listado'!$CD$151:$DC$151,0)),0)</f>
        <v>0</v>
      </c>
      <c r="R240" s="314">
        <f t="shared" ca="1" si="6"/>
        <v>0</v>
      </c>
      <c r="S240" s="345"/>
      <c r="T240" s="314">
        <f ca="1">+T241</f>
        <v>0</v>
      </c>
      <c r="U240" s="313">
        <f t="shared" si="7"/>
        <v>1</v>
      </c>
      <c r="V240" s="319" t="str">
        <f>+VLOOKUP(A240,bd_lista!$A$3:$E$593,5,FALSE)</f>
        <v>Gobiernos Autonomos Municipales</v>
      </c>
      <c r="W240" s="425" t="str">
        <f>+V240</f>
        <v>Gobiernos Autonomos Municipales</v>
      </c>
    </row>
    <row r="241" spans="1:23" customFormat="1" ht="15" hidden="1" customHeight="1">
      <c r="A241" s="323">
        <v>1226</v>
      </c>
      <c r="B241" s="428"/>
      <c r="C241" s="319" t="str">
        <f>+VLOOKUP(A241,bd_lista!$A$3:$C$593,3,FALSE)</f>
        <v>Gobierno Autónomo Municipal de Sorata</v>
      </c>
      <c r="D241" s="430"/>
      <c r="E241" s="347" t="s">
        <v>1419</v>
      </c>
      <c r="F241" s="316">
        <f ca="1">+IFERROR(INDEX('Hoja de Trabajo para listado'!$A$155:$Z$1048576,MATCH($A241,'Hoja de Trabajo para listado'!$A$155:$A$1048576,0),MATCH((CUADRO!F$5&amp;$E241),'Hoja de Trabajo para listado'!$A$151:$Z$151,0)),0)+IFERROR(INDEX('Hoja de Trabajo para listado'!$AB$155:$BA$1048576,MATCH($A241,'Hoja de Trabajo para listado'!$AB$155:$AB$1048576,0),MATCH((CUADRO!F$5&amp;$E241),'Hoja de Trabajo para listado'!$AB$151:$BA$151,0)),0)+IFERROR(INDEX('Hoja de Trabajo para listado'!$BC$155:$CB$1048576,MATCH($A241,'Hoja de Trabajo para listado'!$BC$155:$BC$1048576,0),MATCH((CUADRO!F$5&amp;$E241),'Hoja de Trabajo para listado'!$BC$151:$CB$151,0)),0)+IFERROR(INDEX('Hoja de Trabajo para listado'!$DE$153:$DG$274,MATCH($A241,'Hoja de Trabajo para listado'!$DE$153:$DE$1048576,0),MATCH((CUADRO!F$5&amp;$E241),'Hoja de Trabajo para listado'!$DE$151:$DG$151,0)),0)+IFERROR(INDEX('Hoja de Trabajo para listado'!$CD$155:$DC$1048576,MATCH($A241,'Hoja de Trabajo para listado'!$CD$155:$CD$1048576,0),MATCH((CUADRO!F$5&amp;$E241),'Hoja de Trabajo para listado'!$CD$151:$DC$151,0)),0)</f>
        <v>0</v>
      </c>
      <c r="G241" s="316">
        <f ca="1">+IFERROR(INDEX('Hoja de Trabajo para listado'!$A$155:$Z$1048576,MATCH($A241,'Hoja de Trabajo para listado'!$A$155:$A$1048576,0),MATCH((CUADRO!G$5&amp;$E241),'Hoja de Trabajo para listado'!$A$151:$Z$151,0)),0)+IFERROR(INDEX('Hoja de Trabajo para listado'!$AB$155:$BA$1048576,MATCH($A241,'Hoja de Trabajo para listado'!$AB$155:$AB$1048576,0),MATCH((CUADRO!G$5&amp;$E241),'Hoja de Trabajo para listado'!$AB$151:$BA$151,0)),0)+IFERROR(INDEX('Hoja de Trabajo para listado'!$BC$155:$CB$1048576,MATCH($A241,'Hoja de Trabajo para listado'!$BC$155:$BC$1048576,0),MATCH((CUADRO!G$5&amp;$E241),'Hoja de Trabajo para listado'!$BC$151:$CB$151,0)),0)+IFERROR(INDEX('Hoja de Trabajo para listado'!$DE$153:$DG$274,MATCH($A241,'Hoja de Trabajo para listado'!$DE$153:$DE$1048576,0),MATCH((CUADRO!G$5&amp;$E241),'Hoja de Trabajo para listado'!$DE$151:$DG$151,0)),0)+IFERROR(INDEX('Hoja de Trabajo para listado'!$CD$155:$DC$1048576,MATCH($A241,'Hoja de Trabajo para listado'!$CD$155:$CD$1048576,0),MATCH((CUADRO!G$5&amp;$E241),'Hoja de Trabajo para listado'!$CD$151:$DC$151,0)),0)</f>
        <v>0</v>
      </c>
      <c r="H241" s="316">
        <f ca="1">+IFERROR(INDEX('Hoja de Trabajo para listado'!$A$155:$Z$1048576,MATCH($A241,'Hoja de Trabajo para listado'!$A$155:$A$1048576,0),MATCH((CUADRO!H$5&amp;$E241),'Hoja de Trabajo para listado'!$A$151:$Z$151,0)),0)+IFERROR(INDEX('Hoja de Trabajo para listado'!$AB$155:$BA$1048576,MATCH($A241,'Hoja de Trabajo para listado'!$AB$155:$AB$1048576,0),MATCH((CUADRO!H$5&amp;$E241),'Hoja de Trabajo para listado'!$AB$151:$BA$151,0)),0)+IFERROR(INDEX('Hoja de Trabajo para listado'!$BC$155:$CB$1048576,MATCH($A241,'Hoja de Trabajo para listado'!$BC$155:$BC$1048576,0),MATCH((CUADRO!H$5&amp;$E241),'Hoja de Trabajo para listado'!$BC$151:$CB$151,0)),0)+IFERROR(INDEX('Hoja de Trabajo para listado'!$DE$153:$DG$274,MATCH($A241,'Hoja de Trabajo para listado'!$DE$153:$DE$1048576,0),MATCH((CUADRO!H$5&amp;$E241),'Hoja de Trabajo para listado'!$DE$151:$DG$151,0)),0)+IFERROR(INDEX('Hoja de Trabajo para listado'!$CD$155:$DC$1048576,MATCH($A241,'Hoja de Trabajo para listado'!$CD$155:$CD$1048576,0),MATCH((CUADRO!H$5&amp;$E241),'Hoja de Trabajo para listado'!$CD$151:$DC$151,0)),0)</f>
        <v>0</v>
      </c>
      <c r="I241" s="316">
        <f ca="1">+IFERROR(INDEX('Hoja de Trabajo para listado'!$A$155:$Z$1048576,MATCH($A241,'Hoja de Trabajo para listado'!$A$155:$A$1048576,0),MATCH((CUADRO!I$5&amp;$E241),'Hoja de Trabajo para listado'!$A$151:$Z$151,0)),0)+IFERROR(INDEX('Hoja de Trabajo para listado'!$AB$155:$BA$1048576,MATCH($A241,'Hoja de Trabajo para listado'!$AB$155:$AB$1048576,0),MATCH((CUADRO!I$5&amp;$E241),'Hoja de Trabajo para listado'!$AB$151:$BA$151,0)),0)+IFERROR(INDEX('Hoja de Trabajo para listado'!$BC$155:$CB$1048576,MATCH($A241,'Hoja de Trabajo para listado'!$BC$155:$BC$1048576,0),MATCH((CUADRO!I$5&amp;$E241),'Hoja de Trabajo para listado'!$BC$151:$CB$151,0)),0)+IFERROR(INDEX('Hoja de Trabajo para listado'!$DE$153:$DG$274,MATCH($A241,'Hoja de Trabajo para listado'!$DE$153:$DE$1048576,0),MATCH((CUADRO!I$5&amp;$E241),'Hoja de Trabajo para listado'!$DE$151:$DG$151,0)),0)+IFERROR(INDEX('Hoja de Trabajo para listado'!$CD$155:$DC$1048576,MATCH($A241,'Hoja de Trabajo para listado'!$CD$155:$CD$1048576,0),MATCH((CUADRO!I$5&amp;$E241),'Hoja de Trabajo para listado'!$CD$151:$DC$151,0)),0)</f>
        <v>0</v>
      </c>
      <c r="J241" s="316">
        <f ca="1">+IFERROR(INDEX('Hoja de Trabajo para listado'!$A$155:$Z$1048576,MATCH($A241,'Hoja de Trabajo para listado'!$A$155:$A$1048576,0),MATCH((CUADRO!J$5&amp;$E241),'Hoja de Trabajo para listado'!$A$151:$Z$151,0)),0)+IFERROR(INDEX('Hoja de Trabajo para listado'!$AB$155:$BA$1048576,MATCH($A241,'Hoja de Trabajo para listado'!$AB$155:$AB$1048576,0),MATCH((CUADRO!J$5&amp;$E241),'Hoja de Trabajo para listado'!$AB$151:$BA$151,0)),0)+IFERROR(INDEX('Hoja de Trabajo para listado'!$BC$155:$CB$1048576,MATCH($A241,'Hoja de Trabajo para listado'!$BC$155:$BC$1048576,0),MATCH((CUADRO!J$5&amp;$E241),'Hoja de Trabajo para listado'!$BC$151:$CB$151,0)),0)+IFERROR(INDEX('Hoja de Trabajo para listado'!$DE$153:$DG$274,MATCH($A241,'Hoja de Trabajo para listado'!$DE$153:$DE$1048576,0),MATCH((CUADRO!J$5&amp;$E241),'Hoja de Trabajo para listado'!$DE$151:$DG$151,0)),0)+IFERROR(INDEX('Hoja de Trabajo para listado'!$CD$155:$DC$1048576,MATCH($A241,'Hoja de Trabajo para listado'!$CD$155:$CD$1048576,0),MATCH((CUADRO!J$5&amp;$E241),'Hoja de Trabajo para listado'!$CD$151:$DC$151,0)),0)</f>
        <v>0</v>
      </c>
      <c r="K241" s="316">
        <f ca="1">+IFERROR(INDEX('Hoja de Trabajo para listado'!$A$155:$Z$1048576,MATCH($A241,'Hoja de Trabajo para listado'!$A$155:$A$1048576,0),MATCH((CUADRO!K$5&amp;$E241),'Hoja de Trabajo para listado'!$A$151:$Z$151,0)),0)+IFERROR(INDEX('Hoja de Trabajo para listado'!$AB$155:$BA$1048576,MATCH($A241,'Hoja de Trabajo para listado'!$AB$155:$AB$1048576,0),MATCH((CUADRO!K$5&amp;$E241),'Hoja de Trabajo para listado'!$AB$151:$BA$151,0)),0)+IFERROR(INDEX('Hoja de Trabajo para listado'!$BC$155:$CB$1048576,MATCH($A241,'Hoja de Trabajo para listado'!$BC$155:$BC$1048576,0),MATCH((CUADRO!K$5&amp;$E241),'Hoja de Trabajo para listado'!$BC$151:$CB$151,0)),0)+IFERROR(INDEX('Hoja de Trabajo para listado'!$DE$153:$DG$274,MATCH($A241,'Hoja de Trabajo para listado'!$DE$153:$DE$1048576,0),MATCH((CUADRO!K$5&amp;$E241),'Hoja de Trabajo para listado'!$DE$151:$DG$151,0)),0)+IFERROR(INDEX('Hoja de Trabajo para listado'!$CD$155:$DC$1048576,MATCH($A241,'Hoja de Trabajo para listado'!$CD$155:$CD$1048576,0),MATCH((CUADRO!K$5&amp;$E241),'Hoja de Trabajo para listado'!$CD$151:$DC$151,0)),0)</f>
        <v>0</v>
      </c>
      <c r="L241" s="316">
        <f ca="1">+IFERROR(INDEX('Hoja de Trabajo para listado'!$A$155:$Z$1048576,MATCH($A241,'Hoja de Trabajo para listado'!$A$155:$A$1048576,0),MATCH((CUADRO!L$5&amp;$E241),'Hoja de Trabajo para listado'!$A$151:$Z$151,0)),0)+IFERROR(INDEX('Hoja de Trabajo para listado'!$AB$155:$BA$1048576,MATCH($A241,'Hoja de Trabajo para listado'!$AB$155:$AB$1048576,0),MATCH((CUADRO!L$5&amp;$E241),'Hoja de Trabajo para listado'!$AB$151:$BA$151,0)),0)+IFERROR(INDEX('Hoja de Trabajo para listado'!$BC$155:$CB$1048576,MATCH($A241,'Hoja de Trabajo para listado'!$BC$155:$BC$1048576,0),MATCH((CUADRO!L$5&amp;$E241),'Hoja de Trabajo para listado'!$BC$151:$CB$151,0)),0)+IFERROR(INDEX('Hoja de Trabajo para listado'!$DE$153:$DG$274,MATCH($A241,'Hoja de Trabajo para listado'!$DE$153:$DE$1048576,0),MATCH((CUADRO!L$5&amp;$E241),'Hoja de Trabajo para listado'!$DE$151:$DG$151,0)),0)+IFERROR(INDEX('Hoja de Trabajo para listado'!$CD$155:$DC$1048576,MATCH($A241,'Hoja de Trabajo para listado'!$CD$155:$CD$1048576,0),MATCH((CUADRO!L$5&amp;$E241),'Hoja de Trabajo para listado'!$CD$151:$DC$151,0)),0)</f>
        <v>0</v>
      </c>
      <c r="M241" s="316">
        <f ca="1">+IFERROR(INDEX('Hoja de Trabajo para listado'!$A$155:$Z$1048576,MATCH($A241,'Hoja de Trabajo para listado'!$A$155:$A$1048576,0),MATCH((CUADRO!M$5&amp;$E241),'Hoja de Trabajo para listado'!$A$151:$Z$151,0)),0)+IFERROR(INDEX('Hoja de Trabajo para listado'!$AB$155:$BA$1048576,MATCH($A241,'Hoja de Trabajo para listado'!$AB$155:$AB$1048576,0),MATCH((CUADRO!M$5&amp;$E241),'Hoja de Trabajo para listado'!$AB$151:$BA$151,0)),0)+IFERROR(INDEX('Hoja de Trabajo para listado'!$BC$155:$CB$1048576,MATCH($A241,'Hoja de Trabajo para listado'!$BC$155:$BC$1048576,0),MATCH((CUADRO!M$5&amp;$E241),'Hoja de Trabajo para listado'!$BC$151:$CB$151,0)),0)+IFERROR(INDEX('Hoja de Trabajo para listado'!$DE$153:$DG$274,MATCH($A241,'Hoja de Trabajo para listado'!$DE$153:$DE$1048576,0),MATCH((CUADRO!M$5&amp;$E241),'Hoja de Trabajo para listado'!$DE$151:$DG$151,0)),0)+IFERROR(INDEX('Hoja de Trabajo para listado'!$CD$155:$DC$1048576,MATCH($A241,'Hoja de Trabajo para listado'!$CD$155:$CD$1048576,0),MATCH((CUADRO!M$5&amp;$E241),'Hoja de Trabajo para listado'!$CD$151:$DC$151,0)),0)</f>
        <v>0</v>
      </c>
      <c r="N241" s="316">
        <f ca="1">+IFERROR(INDEX('Hoja de Trabajo para listado'!$A$155:$Z$1048576,MATCH($A241,'Hoja de Trabajo para listado'!$A$155:$A$1048576,0),MATCH((CUADRO!N$5&amp;$E241),'Hoja de Trabajo para listado'!$A$151:$Z$151,0)),0)+IFERROR(INDEX('Hoja de Trabajo para listado'!$AB$155:$BA$1048576,MATCH($A241,'Hoja de Trabajo para listado'!$AB$155:$AB$1048576,0),MATCH((CUADRO!N$5&amp;$E241),'Hoja de Trabajo para listado'!$AB$151:$BA$151,0)),0)+IFERROR(INDEX('Hoja de Trabajo para listado'!$BC$155:$CB$1048576,MATCH($A241,'Hoja de Trabajo para listado'!$BC$155:$BC$1048576,0),MATCH((CUADRO!N$5&amp;$E241),'Hoja de Trabajo para listado'!$BC$151:$CB$151,0)),0)+IFERROR(INDEX('Hoja de Trabajo para listado'!$DE$153:$DG$274,MATCH($A241,'Hoja de Trabajo para listado'!$DE$153:$DE$1048576,0),MATCH((CUADRO!N$5&amp;$E241),'Hoja de Trabajo para listado'!$DE$151:$DG$151,0)),0)+IFERROR(INDEX('Hoja de Trabajo para listado'!$CD$155:$DC$1048576,MATCH($A241,'Hoja de Trabajo para listado'!$CD$155:$CD$1048576,0),MATCH((CUADRO!N$5&amp;$E241),'Hoja de Trabajo para listado'!$CD$151:$DC$151,0)),0)</f>
        <v>0</v>
      </c>
      <c r="O241" s="316">
        <f ca="1">+IFERROR(INDEX('Hoja de Trabajo para listado'!$A$155:$Z$1048576,MATCH($A241,'Hoja de Trabajo para listado'!$A$155:$A$1048576,0),MATCH((CUADRO!O$5&amp;$E241),'Hoja de Trabajo para listado'!$A$151:$Z$151,0)),0)+IFERROR(INDEX('Hoja de Trabajo para listado'!$AB$155:$BA$1048576,MATCH($A241,'Hoja de Trabajo para listado'!$AB$155:$AB$1048576,0),MATCH((CUADRO!O$5&amp;$E241),'Hoja de Trabajo para listado'!$AB$151:$BA$151,0)),0)+IFERROR(INDEX('Hoja de Trabajo para listado'!$BC$155:$CB$1048576,MATCH($A241,'Hoja de Trabajo para listado'!$BC$155:$BC$1048576,0),MATCH((CUADRO!O$5&amp;$E241),'Hoja de Trabajo para listado'!$BC$151:$CB$151,0)),0)+IFERROR(INDEX('Hoja de Trabajo para listado'!$DE$153:$DG$274,MATCH($A241,'Hoja de Trabajo para listado'!$DE$153:$DE$1048576,0),MATCH((CUADRO!O$5&amp;$E241),'Hoja de Trabajo para listado'!$DE$151:$DG$151,0)),0)+IFERROR(INDEX('Hoja de Trabajo para listado'!$CD$155:$DC$1048576,MATCH($A241,'Hoja de Trabajo para listado'!$CD$155:$CD$1048576,0),MATCH((CUADRO!O$5&amp;$E241),'Hoja de Trabajo para listado'!$CD$151:$DC$151,0)),0)</f>
        <v>0</v>
      </c>
      <c r="P241" s="316">
        <f ca="1">+IFERROR(INDEX('Hoja de Trabajo para listado'!$A$155:$Z$1048576,MATCH($A241,'Hoja de Trabajo para listado'!$A$155:$A$1048576,0),MATCH((CUADRO!P$5&amp;$E241),'Hoja de Trabajo para listado'!$A$151:$Z$151,0)),0)+IFERROR(INDEX('Hoja de Trabajo para listado'!$AB$155:$BA$1048576,MATCH($A241,'Hoja de Trabajo para listado'!$AB$155:$AB$1048576,0),MATCH((CUADRO!P$5&amp;$E241),'Hoja de Trabajo para listado'!$AB$151:$BA$151,0)),0)+IFERROR(INDEX('Hoja de Trabajo para listado'!$BC$155:$CB$1048576,MATCH($A241,'Hoja de Trabajo para listado'!$BC$155:$BC$1048576,0),MATCH((CUADRO!P$5&amp;$E241),'Hoja de Trabajo para listado'!$BC$151:$CB$151,0)),0)+IFERROR(INDEX('Hoja de Trabajo para listado'!$DE$153:$DG$274,MATCH($A241,'Hoja de Trabajo para listado'!$DE$153:$DE$1048576,0),MATCH((CUADRO!P$5&amp;$E241),'Hoja de Trabajo para listado'!$DE$151:$DG$151,0)),0)+IFERROR(INDEX('Hoja de Trabajo para listado'!$CD$155:$DC$1048576,MATCH($A241,'Hoja de Trabajo para listado'!$CD$155:$CD$1048576,0),MATCH((CUADRO!P$5&amp;$E241),'Hoja de Trabajo para listado'!$CD$151:$DC$151,0)),0)</f>
        <v>0</v>
      </c>
      <c r="Q241" s="314">
        <f ca="1">+IFERROR(INDEX('Hoja de Trabajo para listado'!$A$155:$Z$1048576,MATCH($A241,'Hoja de Trabajo para listado'!$A$155:$A$1048576,0),MATCH((CUADRO!Q$5&amp;$E241),'Hoja de Trabajo para listado'!$A$151:$Z$151,0)),0)+IFERROR(INDEX('Hoja de Trabajo para listado'!$AB$155:$BA$1048576,MATCH($A241,'Hoja de Trabajo para listado'!$AB$155:$AB$1048576,0),MATCH((CUADRO!Q$5&amp;$E241),'Hoja de Trabajo para listado'!$AB$151:$BA$151,0)),0)+IFERROR(INDEX('Hoja de Trabajo para listado'!$BC$155:$CB$1048576,MATCH($A241,'Hoja de Trabajo para listado'!$BC$155:$BC$1048576,0),MATCH((CUADRO!Q$5&amp;$E241),'Hoja de Trabajo para listado'!$BC$151:$CB$151,0)),0)+IFERROR(INDEX('Hoja de Trabajo para listado'!$DE$153:$DG$274,MATCH($A241,'Hoja de Trabajo para listado'!$DE$153:$DE$1048576,0),MATCH((CUADRO!Q$5&amp;$E241),'Hoja de Trabajo para listado'!$DE$151:$DG$151,0)),0)+IFERROR(INDEX('Hoja de Trabajo para listado'!$CD$155:$DC$1048576,MATCH($A241,'Hoja de Trabajo para listado'!$CD$155:$CD$1048576,0),MATCH((CUADRO!Q$5&amp;$E241),'Hoja de Trabajo para listado'!$CD$151:$DC$151,0)),0)</f>
        <v>0</v>
      </c>
      <c r="R241" s="316">
        <f t="shared" ca="1" si="6"/>
        <v>0</v>
      </c>
      <c r="S241" s="344">
        <f ca="1">+R240+R241</f>
        <v>0</v>
      </c>
      <c r="T241" s="316">
        <f ca="1">+S241</f>
        <v>0</v>
      </c>
      <c r="U241" s="315">
        <f t="shared" si="7"/>
        <v>2</v>
      </c>
      <c r="V241" s="319" t="str">
        <f>+VLOOKUP(A241,bd_lista!$A$3:$E$593,5,FALSE)</f>
        <v>Gobiernos Autonomos Municipales</v>
      </c>
      <c r="W241" s="426"/>
    </row>
    <row r="242" spans="1:23" ht="15" hidden="1" customHeight="1">
      <c r="A242" s="323">
        <v>1227</v>
      </c>
      <c r="B242" s="427">
        <f>+A242</f>
        <v>1227</v>
      </c>
      <c r="C242" s="318" t="str">
        <f>+VLOOKUP(A242,bd_lista!$A$3:$C$593,3,FALSE)</f>
        <v>Gobierno Autónomo Municipal de Guanay</v>
      </c>
      <c r="D242" s="429" t="str">
        <f>+C242</f>
        <v>Gobierno Autónomo Municipal de Guanay</v>
      </c>
      <c r="E242" s="346" t="s">
        <v>1418</v>
      </c>
      <c r="F242" s="314">
        <f ca="1">+IFERROR(INDEX('Hoja de Trabajo para listado'!$A$155:$Z$1048576,MATCH($A242,'Hoja de Trabajo para listado'!$A$155:$A$1048576,0),MATCH((CUADRO!F$5&amp;$E242),'Hoja de Trabajo para listado'!$A$151:$Z$151,0)),0)+IFERROR(INDEX('Hoja de Trabajo para listado'!$AB$155:$BA$1048576,MATCH($A242,'Hoja de Trabajo para listado'!$AB$155:$AB$1048576,0),MATCH((CUADRO!F$5&amp;$E242),'Hoja de Trabajo para listado'!$AB$151:$BA$151,0)),0)+IFERROR(INDEX('Hoja de Trabajo para listado'!$BC$155:$CB$1048576,MATCH($A242,'Hoja de Trabajo para listado'!$BC$155:$BC$1048576,0),MATCH((CUADRO!F$5&amp;$E242),'Hoja de Trabajo para listado'!$BC$151:$CB$151,0)),0)+IFERROR(INDEX('Hoja de Trabajo para listado'!$DE$153:$DG$274,MATCH($A242,'Hoja de Trabajo para listado'!$DE$153:$DE$1048576,0),MATCH((CUADRO!F$5&amp;$E242),'Hoja de Trabajo para listado'!$DE$151:$DG$151,0)),0)+IFERROR(INDEX('Hoja de Trabajo para listado'!$CD$155:$DC$1048576,MATCH($A242,'Hoja de Trabajo para listado'!$CD$155:$CD$1048576,0),MATCH((CUADRO!F$5&amp;$E242),'Hoja de Trabajo para listado'!$CD$151:$DC$151,0)),0)</f>
        <v>0</v>
      </c>
      <c r="G242" s="314">
        <f ca="1">+IFERROR(INDEX('Hoja de Trabajo para listado'!$A$155:$Z$1048576,MATCH($A242,'Hoja de Trabajo para listado'!$A$155:$A$1048576,0),MATCH((CUADRO!G$5&amp;$E242),'Hoja de Trabajo para listado'!$A$151:$Z$151,0)),0)+IFERROR(INDEX('Hoja de Trabajo para listado'!$AB$155:$BA$1048576,MATCH($A242,'Hoja de Trabajo para listado'!$AB$155:$AB$1048576,0),MATCH((CUADRO!G$5&amp;$E242),'Hoja de Trabajo para listado'!$AB$151:$BA$151,0)),0)+IFERROR(INDEX('Hoja de Trabajo para listado'!$BC$155:$CB$1048576,MATCH($A242,'Hoja de Trabajo para listado'!$BC$155:$BC$1048576,0),MATCH((CUADRO!G$5&amp;$E242),'Hoja de Trabajo para listado'!$BC$151:$CB$151,0)),0)+IFERROR(INDEX('Hoja de Trabajo para listado'!$DE$153:$DG$274,MATCH($A242,'Hoja de Trabajo para listado'!$DE$153:$DE$1048576,0),MATCH((CUADRO!G$5&amp;$E242),'Hoja de Trabajo para listado'!$DE$151:$DG$151,0)),0)+IFERROR(INDEX('Hoja de Trabajo para listado'!$CD$155:$DC$1048576,MATCH($A242,'Hoja de Trabajo para listado'!$CD$155:$CD$1048576,0),MATCH((CUADRO!G$5&amp;$E242),'Hoja de Trabajo para listado'!$CD$151:$DC$151,0)),0)</f>
        <v>0</v>
      </c>
      <c r="H242" s="314">
        <f ca="1">+IFERROR(INDEX('Hoja de Trabajo para listado'!$A$155:$Z$1048576,MATCH($A242,'Hoja de Trabajo para listado'!$A$155:$A$1048576,0),MATCH((CUADRO!H$5&amp;$E242),'Hoja de Trabajo para listado'!$A$151:$Z$151,0)),0)+IFERROR(INDEX('Hoja de Trabajo para listado'!$AB$155:$BA$1048576,MATCH($A242,'Hoja de Trabajo para listado'!$AB$155:$AB$1048576,0),MATCH((CUADRO!H$5&amp;$E242),'Hoja de Trabajo para listado'!$AB$151:$BA$151,0)),0)+IFERROR(INDEX('Hoja de Trabajo para listado'!$BC$155:$CB$1048576,MATCH($A242,'Hoja de Trabajo para listado'!$BC$155:$BC$1048576,0),MATCH((CUADRO!H$5&amp;$E242),'Hoja de Trabajo para listado'!$BC$151:$CB$151,0)),0)+IFERROR(INDEX('Hoja de Trabajo para listado'!$DE$153:$DG$274,MATCH($A242,'Hoja de Trabajo para listado'!$DE$153:$DE$1048576,0),MATCH((CUADRO!H$5&amp;$E242),'Hoja de Trabajo para listado'!$DE$151:$DG$151,0)),0)+IFERROR(INDEX('Hoja de Trabajo para listado'!$CD$155:$DC$1048576,MATCH($A242,'Hoja de Trabajo para listado'!$CD$155:$CD$1048576,0),MATCH((CUADRO!H$5&amp;$E242),'Hoja de Trabajo para listado'!$CD$151:$DC$151,0)),0)</f>
        <v>0</v>
      </c>
      <c r="I242" s="314">
        <f ca="1">+IFERROR(INDEX('Hoja de Trabajo para listado'!$A$155:$Z$1048576,MATCH($A242,'Hoja de Trabajo para listado'!$A$155:$A$1048576,0),MATCH((CUADRO!I$5&amp;$E242),'Hoja de Trabajo para listado'!$A$151:$Z$151,0)),0)+IFERROR(INDEX('Hoja de Trabajo para listado'!$AB$155:$BA$1048576,MATCH($A242,'Hoja de Trabajo para listado'!$AB$155:$AB$1048576,0),MATCH((CUADRO!I$5&amp;$E242),'Hoja de Trabajo para listado'!$AB$151:$BA$151,0)),0)+IFERROR(INDEX('Hoja de Trabajo para listado'!$BC$155:$CB$1048576,MATCH($A242,'Hoja de Trabajo para listado'!$BC$155:$BC$1048576,0),MATCH((CUADRO!I$5&amp;$E242),'Hoja de Trabajo para listado'!$BC$151:$CB$151,0)),0)+IFERROR(INDEX('Hoja de Trabajo para listado'!$DE$153:$DG$274,MATCH($A242,'Hoja de Trabajo para listado'!$DE$153:$DE$1048576,0),MATCH((CUADRO!I$5&amp;$E242),'Hoja de Trabajo para listado'!$DE$151:$DG$151,0)),0)+IFERROR(INDEX('Hoja de Trabajo para listado'!$CD$155:$DC$1048576,MATCH($A242,'Hoja de Trabajo para listado'!$CD$155:$CD$1048576,0),MATCH((CUADRO!I$5&amp;$E242),'Hoja de Trabajo para listado'!$CD$151:$DC$151,0)),0)</f>
        <v>0</v>
      </c>
      <c r="J242" s="314">
        <f ca="1">+IFERROR(INDEX('Hoja de Trabajo para listado'!$A$155:$Z$1048576,MATCH($A242,'Hoja de Trabajo para listado'!$A$155:$A$1048576,0),MATCH((CUADRO!J$5&amp;$E242),'Hoja de Trabajo para listado'!$A$151:$Z$151,0)),0)+IFERROR(INDEX('Hoja de Trabajo para listado'!$AB$155:$BA$1048576,MATCH($A242,'Hoja de Trabajo para listado'!$AB$155:$AB$1048576,0),MATCH((CUADRO!J$5&amp;$E242),'Hoja de Trabajo para listado'!$AB$151:$BA$151,0)),0)+IFERROR(INDEX('Hoja de Trabajo para listado'!$BC$155:$CB$1048576,MATCH($A242,'Hoja de Trabajo para listado'!$BC$155:$BC$1048576,0),MATCH((CUADRO!J$5&amp;$E242),'Hoja de Trabajo para listado'!$BC$151:$CB$151,0)),0)+IFERROR(INDEX('Hoja de Trabajo para listado'!$DE$153:$DG$274,MATCH($A242,'Hoja de Trabajo para listado'!$DE$153:$DE$1048576,0),MATCH((CUADRO!J$5&amp;$E242),'Hoja de Trabajo para listado'!$DE$151:$DG$151,0)),0)+IFERROR(INDEX('Hoja de Trabajo para listado'!$CD$155:$DC$1048576,MATCH($A242,'Hoja de Trabajo para listado'!$CD$155:$CD$1048576,0),MATCH((CUADRO!J$5&amp;$E242),'Hoja de Trabajo para listado'!$CD$151:$DC$151,0)),0)</f>
        <v>0</v>
      </c>
      <c r="K242" s="314">
        <f ca="1">+IFERROR(INDEX('Hoja de Trabajo para listado'!$A$155:$Z$1048576,MATCH($A242,'Hoja de Trabajo para listado'!$A$155:$A$1048576,0),MATCH((CUADRO!K$5&amp;$E242),'Hoja de Trabajo para listado'!$A$151:$Z$151,0)),0)+IFERROR(INDEX('Hoja de Trabajo para listado'!$AB$155:$BA$1048576,MATCH($A242,'Hoja de Trabajo para listado'!$AB$155:$AB$1048576,0),MATCH((CUADRO!K$5&amp;$E242),'Hoja de Trabajo para listado'!$AB$151:$BA$151,0)),0)+IFERROR(INDEX('Hoja de Trabajo para listado'!$BC$155:$CB$1048576,MATCH($A242,'Hoja de Trabajo para listado'!$BC$155:$BC$1048576,0),MATCH((CUADRO!K$5&amp;$E242),'Hoja de Trabajo para listado'!$BC$151:$CB$151,0)),0)+IFERROR(INDEX('Hoja de Trabajo para listado'!$DE$153:$DG$274,MATCH($A242,'Hoja de Trabajo para listado'!$DE$153:$DE$1048576,0),MATCH((CUADRO!K$5&amp;$E242),'Hoja de Trabajo para listado'!$DE$151:$DG$151,0)),0)+IFERROR(INDEX('Hoja de Trabajo para listado'!$CD$155:$DC$1048576,MATCH($A242,'Hoja de Trabajo para listado'!$CD$155:$CD$1048576,0),MATCH((CUADRO!K$5&amp;$E242),'Hoja de Trabajo para listado'!$CD$151:$DC$151,0)),0)</f>
        <v>0</v>
      </c>
      <c r="L242" s="314">
        <f ca="1">+IFERROR(INDEX('Hoja de Trabajo para listado'!$A$155:$Z$1048576,MATCH($A242,'Hoja de Trabajo para listado'!$A$155:$A$1048576,0),MATCH((CUADRO!L$5&amp;$E242),'Hoja de Trabajo para listado'!$A$151:$Z$151,0)),0)+IFERROR(INDEX('Hoja de Trabajo para listado'!$AB$155:$BA$1048576,MATCH($A242,'Hoja de Trabajo para listado'!$AB$155:$AB$1048576,0),MATCH((CUADRO!L$5&amp;$E242),'Hoja de Trabajo para listado'!$AB$151:$BA$151,0)),0)+IFERROR(INDEX('Hoja de Trabajo para listado'!$BC$155:$CB$1048576,MATCH($A242,'Hoja de Trabajo para listado'!$BC$155:$BC$1048576,0),MATCH((CUADRO!L$5&amp;$E242),'Hoja de Trabajo para listado'!$BC$151:$CB$151,0)),0)+IFERROR(INDEX('Hoja de Trabajo para listado'!$DE$153:$DG$274,MATCH($A242,'Hoja de Trabajo para listado'!$DE$153:$DE$1048576,0),MATCH((CUADRO!L$5&amp;$E242),'Hoja de Trabajo para listado'!$DE$151:$DG$151,0)),0)+IFERROR(INDEX('Hoja de Trabajo para listado'!$CD$155:$DC$1048576,MATCH($A242,'Hoja de Trabajo para listado'!$CD$155:$CD$1048576,0),MATCH((CUADRO!L$5&amp;$E242),'Hoja de Trabajo para listado'!$CD$151:$DC$151,0)),0)</f>
        <v>0</v>
      </c>
      <c r="M242" s="314">
        <f ca="1">+IFERROR(INDEX('Hoja de Trabajo para listado'!$A$155:$Z$1048576,MATCH($A242,'Hoja de Trabajo para listado'!$A$155:$A$1048576,0),MATCH((CUADRO!M$5&amp;$E242),'Hoja de Trabajo para listado'!$A$151:$Z$151,0)),0)+IFERROR(INDEX('Hoja de Trabajo para listado'!$AB$155:$BA$1048576,MATCH($A242,'Hoja de Trabajo para listado'!$AB$155:$AB$1048576,0),MATCH((CUADRO!M$5&amp;$E242),'Hoja de Trabajo para listado'!$AB$151:$BA$151,0)),0)+IFERROR(INDEX('Hoja de Trabajo para listado'!$BC$155:$CB$1048576,MATCH($A242,'Hoja de Trabajo para listado'!$BC$155:$BC$1048576,0),MATCH((CUADRO!M$5&amp;$E242),'Hoja de Trabajo para listado'!$BC$151:$CB$151,0)),0)+IFERROR(INDEX('Hoja de Trabajo para listado'!$DE$153:$DG$274,MATCH($A242,'Hoja de Trabajo para listado'!$DE$153:$DE$1048576,0),MATCH((CUADRO!M$5&amp;$E242),'Hoja de Trabajo para listado'!$DE$151:$DG$151,0)),0)+IFERROR(INDEX('Hoja de Trabajo para listado'!$CD$155:$DC$1048576,MATCH($A242,'Hoja de Trabajo para listado'!$CD$155:$CD$1048576,0),MATCH((CUADRO!M$5&amp;$E242),'Hoja de Trabajo para listado'!$CD$151:$DC$151,0)),0)</f>
        <v>0</v>
      </c>
      <c r="N242" s="314">
        <f ca="1">+IFERROR(INDEX('Hoja de Trabajo para listado'!$A$155:$Z$1048576,MATCH($A242,'Hoja de Trabajo para listado'!$A$155:$A$1048576,0),MATCH((CUADRO!N$5&amp;$E242),'Hoja de Trabajo para listado'!$A$151:$Z$151,0)),0)+IFERROR(INDEX('Hoja de Trabajo para listado'!$AB$155:$BA$1048576,MATCH($A242,'Hoja de Trabajo para listado'!$AB$155:$AB$1048576,0),MATCH((CUADRO!N$5&amp;$E242),'Hoja de Trabajo para listado'!$AB$151:$BA$151,0)),0)+IFERROR(INDEX('Hoja de Trabajo para listado'!$BC$155:$CB$1048576,MATCH($A242,'Hoja de Trabajo para listado'!$BC$155:$BC$1048576,0),MATCH((CUADRO!N$5&amp;$E242),'Hoja de Trabajo para listado'!$BC$151:$CB$151,0)),0)+IFERROR(INDEX('Hoja de Trabajo para listado'!$DE$153:$DG$274,MATCH($A242,'Hoja de Trabajo para listado'!$DE$153:$DE$1048576,0),MATCH((CUADRO!N$5&amp;$E242),'Hoja de Trabajo para listado'!$DE$151:$DG$151,0)),0)+IFERROR(INDEX('Hoja de Trabajo para listado'!$CD$155:$DC$1048576,MATCH($A242,'Hoja de Trabajo para listado'!$CD$155:$CD$1048576,0),MATCH((CUADRO!N$5&amp;$E242),'Hoja de Trabajo para listado'!$CD$151:$DC$151,0)),0)</f>
        <v>0</v>
      </c>
      <c r="O242" s="314">
        <f ca="1">+IFERROR(INDEX('Hoja de Trabajo para listado'!$A$155:$Z$1048576,MATCH($A242,'Hoja de Trabajo para listado'!$A$155:$A$1048576,0),MATCH((CUADRO!O$5&amp;$E242),'Hoja de Trabajo para listado'!$A$151:$Z$151,0)),0)+IFERROR(INDEX('Hoja de Trabajo para listado'!$AB$155:$BA$1048576,MATCH($A242,'Hoja de Trabajo para listado'!$AB$155:$AB$1048576,0),MATCH((CUADRO!O$5&amp;$E242),'Hoja de Trabajo para listado'!$AB$151:$BA$151,0)),0)+IFERROR(INDEX('Hoja de Trabajo para listado'!$BC$155:$CB$1048576,MATCH($A242,'Hoja de Trabajo para listado'!$BC$155:$BC$1048576,0),MATCH((CUADRO!O$5&amp;$E242),'Hoja de Trabajo para listado'!$BC$151:$CB$151,0)),0)+IFERROR(INDEX('Hoja de Trabajo para listado'!$DE$153:$DG$274,MATCH($A242,'Hoja de Trabajo para listado'!$DE$153:$DE$1048576,0),MATCH((CUADRO!O$5&amp;$E242),'Hoja de Trabajo para listado'!$DE$151:$DG$151,0)),0)+IFERROR(INDEX('Hoja de Trabajo para listado'!$CD$155:$DC$1048576,MATCH($A242,'Hoja de Trabajo para listado'!$CD$155:$CD$1048576,0),MATCH((CUADRO!O$5&amp;$E242),'Hoja de Trabajo para listado'!$CD$151:$DC$151,0)),0)</f>
        <v>0</v>
      </c>
      <c r="P242" s="314">
        <f ca="1">+IFERROR(INDEX('Hoja de Trabajo para listado'!$A$155:$Z$1048576,MATCH($A242,'Hoja de Trabajo para listado'!$A$155:$A$1048576,0),MATCH((CUADRO!P$5&amp;$E242),'Hoja de Trabajo para listado'!$A$151:$Z$151,0)),0)+IFERROR(INDEX('Hoja de Trabajo para listado'!$AB$155:$BA$1048576,MATCH($A242,'Hoja de Trabajo para listado'!$AB$155:$AB$1048576,0),MATCH((CUADRO!P$5&amp;$E242),'Hoja de Trabajo para listado'!$AB$151:$BA$151,0)),0)+IFERROR(INDEX('Hoja de Trabajo para listado'!$BC$155:$CB$1048576,MATCH($A242,'Hoja de Trabajo para listado'!$BC$155:$BC$1048576,0),MATCH((CUADRO!P$5&amp;$E242),'Hoja de Trabajo para listado'!$BC$151:$CB$151,0)),0)+IFERROR(INDEX('Hoja de Trabajo para listado'!$DE$153:$DG$274,MATCH($A242,'Hoja de Trabajo para listado'!$DE$153:$DE$1048576,0),MATCH((CUADRO!P$5&amp;$E242),'Hoja de Trabajo para listado'!$DE$151:$DG$151,0)),0)+IFERROR(INDEX('Hoja de Trabajo para listado'!$CD$155:$DC$1048576,MATCH($A242,'Hoja de Trabajo para listado'!$CD$155:$CD$1048576,0),MATCH((CUADRO!P$5&amp;$E242),'Hoja de Trabajo para listado'!$CD$151:$DC$151,0)),0)</f>
        <v>0</v>
      </c>
      <c r="Q242" s="314">
        <f ca="1">+IFERROR(INDEX('Hoja de Trabajo para listado'!$A$155:$Z$1048576,MATCH($A242,'Hoja de Trabajo para listado'!$A$155:$A$1048576,0),MATCH((CUADRO!Q$5&amp;$E242),'Hoja de Trabajo para listado'!$A$151:$Z$151,0)),0)+IFERROR(INDEX('Hoja de Trabajo para listado'!$AB$155:$BA$1048576,MATCH($A242,'Hoja de Trabajo para listado'!$AB$155:$AB$1048576,0),MATCH((CUADRO!Q$5&amp;$E242),'Hoja de Trabajo para listado'!$AB$151:$BA$151,0)),0)+IFERROR(INDEX('Hoja de Trabajo para listado'!$BC$155:$CB$1048576,MATCH($A242,'Hoja de Trabajo para listado'!$BC$155:$BC$1048576,0),MATCH((CUADRO!Q$5&amp;$E242),'Hoja de Trabajo para listado'!$BC$151:$CB$151,0)),0)+IFERROR(INDEX('Hoja de Trabajo para listado'!$DE$153:$DG$274,MATCH($A242,'Hoja de Trabajo para listado'!$DE$153:$DE$1048576,0),MATCH((CUADRO!Q$5&amp;$E242),'Hoja de Trabajo para listado'!$DE$151:$DG$151,0)),0)+IFERROR(INDEX('Hoja de Trabajo para listado'!$CD$155:$DC$1048576,MATCH($A242,'Hoja de Trabajo para listado'!$CD$155:$CD$1048576,0),MATCH((CUADRO!Q$5&amp;$E242),'Hoja de Trabajo para listado'!$CD$151:$DC$151,0)),0)</f>
        <v>0</v>
      </c>
      <c r="R242" s="314">
        <f t="shared" ca="1" si="6"/>
        <v>0</v>
      </c>
      <c r="S242" s="345"/>
      <c r="T242" s="314">
        <f ca="1">+T243</f>
        <v>0</v>
      </c>
      <c r="U242" s="313">
        <f t="shared" si="7"/>
        <v>1</v>
      </c>
      <c r="V242" s="319" t="str">
        <f>+VLOOKUP(A242,bd_lista!$A$3:$E$593,5,FALSE)</f>
        <v>Gobiernos Autonomos Municipales</v>
      </c>
      <c r="W242" s="425" t="str">
        <f>+V242</f>
        <v>Gobiernos Autonomos Municipales</v>
      </c>
    </row>
    <row r="243" spans="1:23" ht="15" hidden="1" customHeight="1">
      <c r="A243" s="323">
        <v>1227</v>
      </c>
      <c r="B243" s="428"/>
      <c r="C243" s="319" t="str">
        <f>+VLOOKUP(A243,bd_lista!$A$3:$C$593,3,FALSE)</f>
        <v>Gobierno Autónomo Municipal de Guanay</v>
      </c>
      <c r="D243" s="430"/>
      <c r="E243" s="347" t="s">
        <v>1419</v>
      </c>
      <c r="F243" s="316">
        <f ca="1">+IFERROR(INDEX('Hoja de Trabajo para listado'!$A$155:$Z$1048576,MATCH($A243,'Hoja de Trabajo para listado'!$A$155:$A$1048576,0),MATCH((CUADRO!F$5&amp;$E243),'Hoja de Trabajo para listado'!$A$151:$Z$151,0)),0)+IFERROR(INDEX('Hoja de Trabajo para listado'!$AB$155:$BA$1048576,MATCH($A243,'Hoja de Trabajo para listado'!$AB$155:$AB$1048576,0),MATCH((CUADRO!F$5&amp;$E243),'Hoja de Trabajo para listado'!$AB$151:$BA$151,0)),0)+IFERROR(INDEX('Hoja de Trabajo para listado'!$BC$155:$CB$1048576,MATCH($A243,'Hoja de Trabajo para listado'!$BC$155:$BC$1048576,0),MATCH((CUADRO!F$5&amp;$E243),'Hoja de Trabajo para listado'!$BC$151:$CB$151,0)),0)+IFERROR(INDEX('Hoja de Trabajo para listado'!$DE$153:$DG$274,MATCH($A243,'Hoja de Trabajo para listado'!$DE$153:$DE$1048576,0),MATCH((CUADRO!F$5&amp;$E243),'Hoja de Trabajo para listado'!$DE$151:$DG$151,0)),0)+IFERROR(INDEX('Hoja de Trabajo para listado'!$CD$155:$DC$1048576,MATCH($A243,'Hoja de Trabajo para listado'!$CD$155:$CD$1048576,0),MATCH((CUADRO!F$5&amp;$E243),'Hoja de Trabajo para listado'!$CD$151:$DC$151,0)),0)</f>
        <v>0</v>
      </c>
      <c r="G243" s="316">
        <f ca="1">+IFERROR(INDEX('Hoja de Trabajo para listado'!$A$155:$Z$1048576,MATCH($A243,'Hoja de Trabajo para listado'!$A$155:$A$1048576,0),MATCH((CUADRO!G$5&amp;$E243),'Hoja de Trabajo para listado'!$A$151:$Z$151,0)),0)+IFERROR(INDEX('Hoja de Trabajo para listado'!$AB$155:$BA$1048576,MATCH($A243,'Hoja de Trabajo para listado'!$AB$155:$AB$1048576,0),MATCH((CUADRO!G$5&amp;$E243),'Hoja de Trabajo para listado'!$AB$151:$BA$151,0)),0)+IFERROR(INDEX('Hoja de Trabajo para listado'!$BC$155:$CB$1048576,MATCH($A243,'Hoja de Trabajo para listado'!$BC$155:$BC$1048576,0),MATCH((CUADRO!G$5&amp;$E243),'Hoja de Trabajo para listado'!$BC$151:$CB$151,0)),0)+IFERROR(INDEX('Hoja de Trabajo para listado'!$DE$153:$DG$274,MATCH($A243,'Hoja de Trabajo para listado'!$DE$153:$DE$1048576,0),MATCH((CUADRO!G$5&amp;$E243),'Hoja de Trabajo para listado'!$DE$151:$DG$151,0)),0)+IFERROR(INDEX('Hoja de Trabajo para listado'!$CD$155:$DC$1048576,MATCH($A243,'Hoja de Trabajo para listado'!$CD$155:$CD$1048576,0),MATCH((CUADRO!G$5&amp;$E243),'Hoja de Trabajo para listado'!$CD$151:$DC$151,0)),0)</f>
        <v>0</v>
      </c>
      <c r="H243" s="316">
        <f ca="1">+IFERROR(INDEX('Hoja de Trabajo para listado'!$A$155:$Z$1048576,MATCH($A243,'Hoja de Trabajo para listado'!$A$155:$A$1048576,0),MATCH((CUADRO!H$5&amp;$E243),'Hoja de Trabajo para listado'!$A$151:$Z$151,0)),0)+IFERROR(INDEX('Hoja de Trabajo para listado'!$AB$155:$BA$1048576,MATCH($A243,'Hoja de Trabajo para listado'!$AB$155:$AB$1048576,0),MATCH((CUADRO!H$5&amp;$E243),'Hoja de Trabajo para listado'!$AB$151:$BA$151,0)),0)+IFERROR(INDEX('Hoja de Trabajo para listado'!$BC$155:$CB$1048576,MATCH($A243,'Hoja de Trabajo para listado'!$BC$155:$BC$1048576,0),MATCH((CUADRO!H$5&amp;$E243),'Hoja de Trabajo para listado'!$BC$151:$CB$151,0)),0)+IFERROR(INDEX('Hoja de Trabajo para listado'!$DE$153:$DG$274,MATCH($A243,'Hoja de Trabajo para listado'!$DE$153:$DE$1048576,0),MATCH((CUADRO!H$5&amp;$E243),'Hoja de Trabajo para listado'!$DE$151:$DG$151,0)),0)+IFERROR(INDEX('Hoja de Trabajo para listado'!$CD$155:$DC$1048576,MATCH($A243,'Hoja de Trabajo para listado'!$CD$155:$CD$1048576,0),MATCH((CUADRO!H$5&amp;$E243),'Hoja de Trabajo para listado'!$CD$151:$DC$151,0)),0)</f>
        <v>0</v>
      </c>
      <c r="I243" s="316">
        <f ca="1">+IFERROR(INDEX('Hoja de Trabajo para listado'!$A$155:$Z$1048576,MATCH($A243,'Hoja de Trabajo para listado'!$A$155:$A$1048576,0),MATCH((CUADRO!I$5&amp;$E243),'Hoja de Trabajo para listado'!$A$151:$Z$151,0)),0)+IFERROR(INDEX('Hoja de Trabajo para listado'!$AB$155:$BA$1048576,MATCH($A243,'Hoja de Trabajo para listado'!$AB$155:$AB$1048576,0),MATCH((CUADRO!I$5&amp;$E243),'Hoja de Trabajo para listado'!$AB$151:$BA$151,0)),0)+IFERROR(INDEX('Hoja de Trabajo para listado'!$BC$155:$CB$1048576,MATCH($A243,'Hoja de Trabajo para listado'!$BC$155:$BC$1048576,0),MATCH((CUADRO!I$5&amp;$E243),'Hoja de Trabajo para listado'!$BC$151:$CB$151,0)),0)+IFERROR(INDEX('Hoja de Trabajo para listado'!$DE$153:$DG$274,MATCH($A243,'Hoja de Trabajo para listado'!$DE$153:$DE$1048576,0),MATCH((CUADRO!I$5&amp;$E243),'Hoja de Trabajo para listado'!$DE$151:$DG$151,0)),0)+IFERROR(INDEX('Hoja de Trabajo para listado'!$CD$155:$DC$1048576,MATCH($A243,'Hoja de Trabajo para listado'!$CD$155:$CD$1048576,0),MATCH((CUADRO!I$5&amp;$E243),'Hoja de Trabajo para listado'!$CD$151:$DC$151,0)),0)</f>
        <v>0</v>
      </c>
      <c r="J243" s="316">
        <f ca="1">+IFERROR(INDEX('Hoja de Trabajo para listado'!$A$155:$Z$1048576,MATCH($A243,'Hoja de Trabajo para listado'!$A$155:$A$1048576,0),MATCH((CUADRO!J$5&amp;$E243),'Hoja de Trabajo para listado'!$A$151:$Z$151,0)),0)+IFERROR(INDEX('Hoja de Trabajo para listado'!$AB$155:$BA$1048576,MATCH($A243,'Hoja de Trabajo para listado'!$AB$155:$AB$1048576,0),MATCH((CUADRO!J$5&amp;$E243),'Hoja de Trabajo para listado'!$AB$151:$BA$151,0)),0)+IFERROR(INDEX('Hoja de Trabajo para listado'!$BC$155:$CB$1048576,MATCH($A243,'Hoja de Trabajo para listado'!$BC$155:$BC$1048576,0),MATCH((CUADRO!J$5&amp;$E243),'Hoja de Trabajo para listado'!$BC$151:$CB$151,0)),0)+IFERROR(INDEX('Hoja de Trabajo para listado'!$DE$153:$DG$274,MATCH($A243,'Hoja de Trabajo para listado'!$DE$153:$DE$1048576,0),MATCH((CUADRO!J$5&amp;$E243),'Hoja de Trabajo para listado'!$DE$151:$DG$151,0)),0)+IFERROR(INDEX('Hoja de Trabajo para listado'!$CD$155:$DC$1048576,MATCH($A243,'Hoja de Trabajo para listado'!$CD$155:$CD$1048576,0),MATCH((CUADRO!J$5&amp;$E243),'Hoja de Trabajo para listado'!$CD$151:$DC$151,0)),0)</f>
        <v>0</v>
      </c>
      <c r="K243" s="316">
        <f ca="1">+IFERROR(INDEX('Hoja de Trabajo para listado'!$A$155:$Z$1048576,MATCH($A243,'Hoja de Trabajo para listado'!$A$155:$A$1048576,0),MATCH((CUADRO!K$5&amp;$E243),'Hoja de Trabajo para listado'!$A$151:$Z$151,0)),0)+IFERROR(INDEX('Hoja de Trabajo para listado'!$AB$155:$BA$1048576,MATCH($A243,'Hoja de Trabajo para listado'!$AB$155:$AB$1048576,0),MATCH((CUADRO!K$5&amp;$E243),'Hoja de Trabajo para listado'!$AB$151:$BA$151,0)),0)+IFERROR(INDEX('Hoja de Trabajo para listado'!$BC$155:$CB$1048576,MATCH($A243,'Hoja de Trabajo para listado'!$BC$155:$BC$1048576,0),MATCH((CUADRO!K$5&amp;$E243),'Hoja de Trabajo para listado'!$BC$151:$CB$151,0)),0)+IFERROR(INDEX('Hoja de Trabajo para listado'!$DE$153:$DG$274,MATCH($A243,'Hoja de Trabajo para listado'!$DE$153:$DE$1048576,0),MATCH((CUADRO!K$5&amp;$E243),'Hoja de Trabajo para listado'!$DE$151:$DG$151,0)),0)+IFERROR(INDEX('Hoja de Trabajo para listado'!$CD$155:$DC$1048576,MATCH($A243,'Hoja de Trabajo para listado'!$CD$155:$CD$1048576,0),MATCH((CUADRO!K$5&amp;$E243),'Hoja de Trabajo para listado'!$CD$151:$DC$151,0)),0)</f>
        <v>0</v>
      </c>
      <c r="L243" s="316">
        <f ca="1">+IFERROR(INDEX('Hoja de Trabajo para listado'!$A$155:$Z$1048576,MATCH($A243,'Hoja de Trabajo para listado'!$A$155:$A$1048576,0),MATCH((CUADRO!L$5&amp;$E243),'Hoja de Trabajo para listado'!$A$151:$Z$151,0)),0)+IFERROR(INDEX('Hoja de Trabajo para listado'!$AB$155:$BA$1048576,MATCH($A243,'Hoja de Trabajo para listado'!$AB$155:$AB$1048576,0),MATCH((CUADRO!L$5&amp;$E243),'Hoja de Trabajo para listado'!$AB$151:$BA$151,0)),0)+IFERROR(INDEX('Hoja de Trabajo para listado'!$BC$155:$CB$1048576,MATCH($A243,'Hoja de Trabajo para listado'!$BC$155:$BC$1048576,0),MATCH((CUADRO!L$5&amp;$E243),'Hoja de Trabajo para listado'!$BC$151:$CB$151,0)),0)+IFERROR(INDEX('Hoja de Trabajo para listado'!$DE$153:$DG$274,MATCH($A243,'Hoja de Trabajo para listado'!$DE$153:$DE$1048576,0),MATCH((CUADRO!L$5&amp;$E243),'Hoja de Trabajo para listado'!$DE$151:$DG$151,0)),0)+IFERROR(INDEX('Hoja de Trabajo para listado'!$CD$155:$DC$1048576,MATCH($A243,'Hoja de Trabajo para listado'!$CD$155:$CD$1048576,0),MATCH((CUADRO!L$5&amp;$E243),'Hoja de Trabajo para listado'!$CD$151:$DC$151,0)),0)</f>
        <v>0</v>
      </c>
      <c r="M243" s="316">
        <f ca="1">+IFERROR(INDEX('Hoja de Trabajo para listado'!$A$155:$Z$1048576,MATCH($A243,'Hoja de Trabajo para listado'!$A$155:$A$1048576,0),MATCH((CUADRO!M$5&amp;$E243),'Hoja de Trabajo para listado'!$A$151:$Z$151,0)),0)+IFERROR(INDEX('Hoja de Trabajo para listado'!$AB$155:$BA$1048576,MATCH($A243,'Hoja de Trabajo para listado'!$AB$155:$AB$1048576,0),MATCH((CUADRO!M$5&amp;$E243),'Hoja de Trabajo para listado'!$AB$151:$BA$151,0)),0)+IFERROR(INDEX('Hoja de Trabajo para listado'!$BC$155:$CB$1048576,MATCH($A243,'Hoja de Trabajo para listado'!$BC$155:$BC$1048576,0),MATCH((CUADRO!M$5&amp;$E243),'Hoja de Trabajo para listado'!$BC$151:$CB$151,0)),0)+IFERROR(INDEX('Hoja de Trabajo para listado'!$DE$153:$DG$274,MATCH($A243,'Hoja de Trabajo para listado'!$DE$153:$DE$1048576,0),MATCH((CUADRO!M$5&amp;$E243),'Hoja de Trabajo para listado'!$DE$151:$DG$151,0)),0)+IFERROR(INDEX('Hoja de Trabajo para listado'!$CD$155:$DC$1048576,MATCH($A243,'Hoja de Trabajo para listado'!$CD$155:$CD$1048576,0),MATCH((CUADRO!M$5&amp;$E243),'Hoja de Trabajo para listado'!$CD$151:$DC$151,0)),0)</f>
        <v>0</v>
      </c>
      <c r="N243" s="316">
        <f ca="1">+IFERROR(INDEX('Hoja de Trabajo para listado'!$A$155:$Z$1048576,MATCH($A243,'Hoja de Trabajo para listado'!$A$155:$A$1048576,0),MATCH((CUADRO!N$5&amp;$E243),'Hoja de Trabajo para listado'!$A$151:$Z$151,0)),0)+IFERROR(INDEX('Hoja de Trabajo para listado'!$AB$155:$BA$1048576,MATCH($A243,'Hoja de Trabajo para listado'!$AB$155:$AB$1048576,0),MATCH((CUADRO!N$5&amp;$E243),'Hoja de Trabajo para listado'!$AB$151:$BA$151,0)),0)+IFERROR(INDEX('Hoja de Trabajo para listado'!$BC$155:$CB$1048576,MATCH($A243,'Hoja de Trabajo para listado'!$BC$155:$BC$1048576,0),MATCH((CUADRO!N$5&amp;$E243),'Hoja de Trabajo para listado'!$BC$151:$CB$151,0)),0)+IFERROR(INDEX('Hoja de Trabajo para listado'!$DE$153:$DG$274,MATCH($A243,'Hoja de Trabajo para listado'!$DE$153:$DE$1048576,0),MATCH((CUADRO!N$5&amp;$E243),'Hoja de Trabajo para listado'!$DE$151:$DG$151,0)),0)+IFERROR(INDEX('Hoja de Trabajo para listado'!$CD$155:$DC$1048576,MATCH($A243,'Hoja de Trabajo para listado'!$CD$155:$CD$1048576,0),MATCH((CUADRO!N$5&amp;$E243),'Hoja de Trabajo para listado'!$CD$151:$DC$151,0)),0)</f>
        <v>0</v>
      </c>
      <c r="O243" s="316">
        <f ca="1">+IFERROR(INDEX('Hoja de Trabajo para listado'!$A$155:$Z$1048576,MATCH($A243,'Hoja de Trabajo para listado'!$A$155:$A$1048576,0),MATCH((CUADRO!O$5&amp;$E243),'Hoja de Trabajo para listado'!$A$151:$Z$151,0)),0)+IFERROR(INDEX('Hoja de Trabajo para listado'!$AB$155:$BA$1048576,MATCH($A243,'Hoja de Trabajo para listado'!$AB$155:$AB$1048576,0),MATCH((CUADRO!O$5&amp;$E243),'Hoja de Trabajo para listado'!$AB$151:$BA$151,0)),0)+IFERROR(INDEX('Hoja de Trabajo para listado'!$BC$155:$CB$1048576,MATCH($A243,'Hoja de Trabajo para listado'!$BC$155:$BC$1048576,0),MATCH((CUADRO!O$5&amp;$E243),'Hoja de Trabajo para listado'!$BC$151:$CB$151,0)),0)+IFERROR(INDEX('Hoja de Trabajo para listado'!$DE$153:$DG$274,MATCH($A243,'Hoja de Trabajo para listado'!$DE$153:$DE$1048576,0),MATCH((CUADRO!O$5&amp;$E243),'Hoja de Trabajo para listado'!$DE$151:$DG$151,0)),0)+IFERROR(INDEX('Hoja de Trabajo para listado'!$CD$155:$DC$1048576,MATCH($A243,'Hoja de Trabajo para listado'!$CD$155:$CD$1048576,0),MATCH((CUADRO!O$5&amp;$E243),'Hoja de Trabajo para listado'!$CD$151:$DC$151,0)),0)</f>
        <v>0</v>
      </c>
      <c r="P243" s="316">
        <f ca="1">+IFERROR(INDEX('Hoja de Trabajo para listado'!$A$155:$Z$1048576,MATCH($A243,'Hoja de Trabajo para listado'!$A$155:$A$1048576,0),MATCH((CUADRO!P$5&amp;$E243),'Hoja de Trabajo para listado'!$A$151:$Z$151,0)),0)+IFERROR(INDEX('Hoja de Trabajo para listado'!$AB$155:$BA$1048576,MATCH($A243,'Hoja de Trabajo para listado'!$AB$155:$AB$1048576,0),MATCH((CUADRO!P$5&amp;$E243),'Hoja de Trabajo para listado'!$AB$151:$BA$151,0)),0)+IFERROR(INDEX('Hoja de Trabajo para listado'!$BC$155:$CB$1048576,MATCH($A243,'Hoja de Trabajo para listado'!$BC$155:$BC$1048576,0),MATCH((CUADRO!P$5&amp;$E243),'Hoja de Trabajo para listado'!$BC$151:$CB$151,0)),0)+IFERROR(INDEX('Hoja de Trabajo para listado'!$DE$153:$DG$274,MATCH($A243,'Hoja de Trabajo para listado'!$DE$153:$DE$1048576,0),MATCH((CUADRO!P$5&amp;$E243),'Hoja de Trabajo para listado'!$DE$151:$DG$151,0)),0)+IFERROR(INDEX('Hoja de Trabajo para listado'!$CD$155:$DC$1048576,MATCH($A243,'Hoja de Trabajo para listado'!$CD$155:$CD$1048576,0),MATCH((CUADRO!P$5&amp;$E243),'Hoja de Trabajo para listado'!$CD$151:$DC$151,0)),0)</f>
        <v>0</v>
      </c>
      <c r="Q243" s="316">
        <f ca="1">+IFERROR(INDEX('Hoja de Trabajo para listado'!$A$155:$Z$1048576,MATCH($A243,'Hoja de Trabajo para listado'!$A$155:$A$1048576,0),MATCH((CUADRO!Q$5&amp;$E243),'Hoja de Trabajo para listado'!$A$151:$Z$151,0)),0)+IFERROR(INDEX('Hoja de Trabajo para listado'!$AB$155:$BA$1048576,MATCH($A243,'Hoja de Trabajo para listado'!$AB$155:$AB$1048576,0),MATCH((CUADRO!Q$5&amp;$E243),'Hoja de Trabajo para listado'!$AB$151:$BA$151,0)),0)+IFERROR(INDEX('Hoja de Trabajo para listado'!$BC$155:$CB$1048576,MATCH($A243,'Hoja de Trabajo para listado'!$BC$155:$BC$1048576,0),MATCH((CUADRO!Q$5&amp;$E243),'Hoja de Trabajo para listado'!$BC$151:$CB$151,0)),0)+IFERROR(INDEX('Hoja de Trabajo para listado'!$DE$153:$DG$274,MATCH($A243,'Hoja de Trabajo para listado'!$DE$153:$DE$1048576,0),MATCH((CUADRO!Q$5&amp;$E243),'Hoja de Trabajo para listado'!$DE$151:$DG$151,0)),0)+IFERROR(INDEX('Hoja de Trabajo para listado'!$CD$155:$DC$1048576,MATCH($A243,'Hoja de Trabajo para listado'!$CD$155:$CD$1048576,0),MATCH((CUADRO!Q$5&amp;$E243),'Hoja de Trabajo para listado'!$CD$151:$DC$151,0)),0)</f>
        <v>0</v>
      </c>
      <c r="R243" s="316">
        <f t="shared" ca="1" si="6"/>
        <v>0</v>
      </c>
      <c r="S243" s="344">
        <f ca="1">+R242+R243</f>
        <v>0</v>
      </c>
      <c r="T243" s="316">
        <f ca="1">+S243</f>
        <v>0</v>
      </c>
      <c r="U243" s="315">
        <f t="shared" si="7"/>
        <v>2</v>
      </c>
      <c r="V243" s="319" t="str">
        <f>+VLOOKUP(A243,bd_lista!$A$3:$E$593,5,FALSE)</f>
        <v>Gobiernos Autonomos Municipales</v>
      </c>
      <c r="W243" s="426"/>
    </row>
    <row r="244" spans="1:23" ht="15" hidden="1" customHeight="1">
      <c r="A244" s="325">
        <v>1228</v>
      </c>
      <c r="B244" s="427">
        <f>+A244</f>
        <v>1228</v>
      </c>
      <c r="C244" s="318" t="str">
        <f>+VLOOKUP(A244,bd_lista!$A$3:$C$593,3,FALSE)</f>
        <v>Gobierno Autónomo Municipal de Tacacoma</v>
      </c>
      <c r="D244" s="429" t="str">
        <f>+C244</f>
        <v>Gobierno Autónomo Municipal de Tacacoma</v>
      </c>
      <c r="E244" s="346" t="s">
        <v>1418</v>
      </c>
      <c r="F244" s="314">
        <f ca="1">+IFERROR(INDEX('Hoja de Trabajo para listado'!$A$155:$Z$1048576,MATCH($A244,'Hoja de Trabajo para listado'!$A$155:$A$1048576,0),MATCH((CUADRO!F$5&amp;$E244),'Hoja de Trabajo para listado'!$A$151:$Z$151,0)),0)+IFERROR(INDEX('Hoja de Trabajo para listado'!$AB$155:$BA$1048576,MATCH($A244,'Hoja de Trabajo para listado'!$AB$155:$AB$1048576,0),MATCH((CUADRO!F$5&amp;$E244),'Hoja de Trabajo para listado'!$AB$151:$BA$151,0)),0)+IFERROR(INDEX('Hoja de Trabajo para listado'!$BC$155:$CB$1048576,MATCH($A244,'Hoja de Trabajo para listado'!$BC$155:$BC$1048576,0),MATCH((CUADRO!F$5&amp;$E244),'Hoja de Trabajo para listado'!$BC$151:$CB$151,0)),0)+IFERROR(INDEX('Hoja de Trabajo para listado'!$DE$153:$DG$274,MATCH($A244,'Hoja de Trabajo para listado'!$DE$153:$DE$1048576,0),MATCH((CUADRO!F$5&amp;$E244),'Hoja de Trabajo para listado'!$DE$151:$DG$151,0)),0)+IFERROR(INDEX('Hoja de Trabajo para listado'!$CD$155:$DC$1048576,MATCH($A244,'Hoja de Trabajo para listado'!$CD$155:$CD$1048576,0),MATCH((CUADRO!F$5&amp;$E244),'Hoja de Trabajo para listado'!$CD$151:$DC$151,0)),0)</f>
        <v>0</v>
      </c>
      <c r="G244" s="314">
        <f ca="1">+IFERROR(INDEX('Hoja de Trabajo para listado'!$A$155:$Z$1048576,MATCH($A244,'Hoja de Trabajo para listado'!$A$155:$A$1048576,0),MATCH((CUADRO!G$5&amp;$E244),'Hoja de Trabajo para listado'!$A$151:$Z$151,0)),0)+IFERROR(INDEX('Hoja de Trabajo para listado'!$AB$155:$BA$1048576,MATCH($A244,'Hoja de Trabajo para listado'!$AB$155:$AB$1048576,0),MATCH((CUADRO!G$5&amp;$E244),'Hoja de Trabajo para listado'!$AB$151:$BA$151,0)),0)+IFERROR(INDEX('Hoja de Trabajo para listado'!$BC$155:$CB$1048576,MATCH($A244,'Hoja de Trabajo para listado'!$BC$155:$BC$1048576,0),MATCH((CUADRO!G$5&amp;$E244),'Hoja de Trabajo para listado'!$BC$151:$CB$151,0)),0)+IFERROR(INDEX('Hoja de Trabajo para listado'!$DE$153:$DG$274,MATCH($A244,'Hoja de Trabajo para listado'!$DE$153:$DE$1048576,0),MATCH((CUADRO!G$5&amp;$E244),'Hoja de Trabajo para listado'!$DE$151:$DG$151,0)),0)+IFERROR(INDEX('Hoja de Trabajo para listado'!$CD$155:$DC$1048576,MATCH($A244,'Hoja de Trabajo para listado'!$CD$155:$CD$1048576,0),MATCH((CUADRO!G$5&amp;$E244),'Hoja de Trabajo para listado'!$CD$151:$DC$151,0)),0)</f>
        <v>0</v>
      </c>
      <c r="H244" s="314">
        <f ca="1">+IFERROR(INDEX('Hoja de Trabajo para listado'!$A$155:$Z$1048576,MATCH($A244,'Hoja de Trabajo para listado'!$A$155:$A$1048576,0),MATCH((CUADRO!H$5&amp;$E244),'Hoja de Trabajo para listado'!$A$151:$Z$151,0)),0)+IFERROR(INDEX('Hoja de Trabajo para listado'!$AB$155:$BA$1048576,MATCH($A244,'Hoja de Trabajo para listado'!$AB$155:$AB$1048576,0),MATCH((CUADRO!H$5&amp;$E244),'Hoja de Trabajo para listado'!$AB$151:$BA$151,0)),0)+IFERROR(INDEX('Hoja de Trabajo para listado'!$BC$155:$CB$1048576,MATCH($A244,'Hoja de Trabajo para listado'!$BC$155:$BC$1048576,0),MATCH((CUADRO!H$5&amp;$E244),'Hoja de Trabajo para listado'!$BC$151:$CB$151,0)),0)+IFERROR(INDEX('Hoja de Trabajo para listado'!$DE$153:$DG$274,MATCH($A244,'Hoja de Trabajo para listado'!$DE$153:$DE$1048576,0),MATCH((CUADRO!H$5&amp;$E244),'Hoja de Trabajo para listado'!$DE$151:$DG$151,0)),0)+IFERROR(INDEX('Hoja de Trabajo para listado'!$CD$155:$DC$1048576,MATCH($A244,'Hoja de Trabajo para listado'!$CD$155:$CD$1048576,0),MATCH((CUADRO!H$5&amp;$E244),'Hoja de Trabajo para listado'!$CD$151:$DC$151,0)),0)</f>
        <v>0</v>
      </c>
      <c r="I244" s="314">
        <f ca="1">+IFERROR(INDEX('Hoja de Trabajo para listado'!$A$155:$Z$1048576,MATCH($A244,'Hoja de Trabajo para listado'!$A$155:$A$1048576,0),MATCH((CUADRO!I$5&amp;$E244),'Hoja de Trabajo para listado'!$A$151:$Z$151,0)),0)+IFERROR(INDEX('Hoja de Trabajo para listado'!$AB$155:$BA$1048576,MATCH($A244,'Hoja de Trabajo para listado'!$AB$155:$AB$1048576,0),MATCH((CUADRO!I$5&amp;$E244),'Hoja de Trabajo para listado'!$AB$151:$BA$151,0)),0)+IFERROR(INDEX('Hoja de Trabajo para listado'!$BC$155:$CB$1048576,MATCH($A244,'Hoja de Trabajo para listado'!$BC$155:$BC$1048576,0),MATCH((CUADRO!I$5&amp;$E244),'Hoja de Trabajo para listado'!$BC$151:$CB$151,0)),0)+IFERROR(INDEX('Hoja de Trabajo para listado'!$DE$153:$DG$274,MATCH($A244,'Hoja de Trabajo para listado'!$DE$153:$DE$1048576,0),MATCH((CUADRO!I$5&amp;$E244),'Hoja de Trabajo para listado'!$DE$151:$DG$151,0)),0)+IFERROR(INDEX('Hoja de Trabajo para listado'!$CD$155:$DC$1048576,MATCH($A244,'Hoja de Trabajo para listado'!$CD$155:$CD$1048576,0),MATCH((CUADRO!I$5&amp;$E244),'Hoja de Trabajo para listado'!$CD$151:$DC$151,0)),0)</f>
        <v>0</v>
      </c>
      <c r="J244" s="314">
        <f ca="1">+IFERROR(INDEX('Hoja de Trabajo para listado'!$A$155:$Z$1048576,MATCH($A244,'Hoja de Trabajo para listado'!$A$155:$A$1048576,0),MATCH((CUADRO!J$5&amp;$E244),'Hoja de Trabajo para listado'!$A$151:$Z$151,0)),0)+IFERROR(INDEX('Hoja de Trabajo para listado'!$AB$155:$BA$1048576,MATCH($A244,'Hoja de Trabajo para listado'!$AB$155:$AB$1048576,0),MATCH((CUADRO!J$5&amp;$E244),'Hoja de Trabajo para listado'!$AB$151:$BA$151,0)),0)+IFERROR(INDEX('Hoja de Trabajo para listado'!$BC$155:$CB$1048576,MATCH($A244,'Hoja de Trabajo para listado'!$BC$155:$BC$1048576,0),MATCH((CUADRO!J$5&amp;$E244),'Hoja de Trabajo para listado'!$BC$151:$CB$151,0)),0)+IFERROR(INDEX('Hoja de Trabajo para listado'!$DE$153:$DG$274,MATCH($A244,'Hoja de Trabajo para listado'!$DE$153:$DE$1048576,0),MATCH((CUADRO!J$5&amp;$E244),'Hoja de Trabajo para listado'!$DE$151:$DG$151,0)),0)+IFERROR(INDEX('Hoja de Trabajo para listado'!$CD$155:$DC$1048576,MATCH($A244,'Hoja de Trabajo para listado'!$CD$155:$CD$1048576,0),MATCH((CUADRO!J$5&amp;$E244),'Hoja de Trabajo para listado'!$CD$151:$DC$151,0)),0)</f>
        <v>0</v>
      </c>
      <c r="K244" s="314">
        <f ca="1">+IFERROR(INDEX('Hoja de Trabajo para listado'!$A$155:$Z$1048576,MATCH($A244,'Hoja de Trabajo para listado'!$A$155:$A$1048576,0),MATCH((CUADRO!K$5&amp;$E244),'Hoja de Trabajo para listado'!$A$151:$Z$151,0)),0)+IFERROR(INDEX('Hoja de Trabajo para listado'!$AB$155:$BA$1048576,MATCH($A244,'Hoja de Trabajo para listado'!$AB$155:$AB$1048576,0),MATCH((CUADRO!K$5&amp;$E244),'Hoja de Trabajo para listado'!$AB$151:$BA$151,0)),0)+IFERROR(INDEX('Hoja de Trabajo para listado'!$BC$155:$CB$1048576,MATCH($A244,'Hoja de Trabajo para listado'!$BC$155:$BC$1048576,0),MATCH((CUADRO!K$5&amp;$E244),'Hoja de Trabajo para listado'!$BC$151:$CB$151,0)),0)+IFERROR(INDEX('Hoja de Trabajo para listado'!$DE$153:$DG$274,MATCH($A244,'Hoja de Trabajo para listado'!$DE$153:$DE$1048576,0),MATCH((CUADRO!K$5&amp;$E244),'Hoja de Trabajo para listado'!$DE$151:$DG$151,0)),0)+IFERROR(INDEX('Hoja de Trabajo para listado'!$CD$155:$DC$1048576,MATCH($A244,'Hoja de Trabajo para listado'!$CD$155:$CD$1048576,0),MATCH((CUADRO!K$5&amp;$E244),'Hoja de Trabajo para listado'!$CD$151:$DC$151,0)),0)</f>
        <v>0</v>
      </c>
      <c r="L244" s="314">
        <f ca="1">+IFERROR(INDEX('Hoja de Trabajo para listado'!$A$155:$Z$1048576,MATCH($A244,'Hoja de Trabajo para listado'!$A$155:$A$1048576,0),MATCH((CUADRO!L$5&amp;$E244),'Hoja de Trabajo para listado'!$A$151:$Z$151,0)),0)+IFERROR(INDEX('Hoja de Trabajo para listado'!$AB$155:$BA$1048576,MATCH($A244,'Hoja de Trabajo para listado'!$AB$155:$AB$1048576,0),MATCH((CUADRO!L$5&amp;$E244),'Hoja de Trabajo para listado'!$AB$151:$BA$151,0)),0)+IFERROR(INDEX('Hoja de Trabajo para listado'!$BC$155:$CB$1048576,MATCH($A244,'Hoja de Trabajo para listado'!$BC$155:$BC$1048576,0),MATCH((CUADRO!L$5&amp;$E244),'Hoja de Trabajo para listado'!$BC$151:$CB$151,0)),0)+IFERROR(INDEX('Hoja de Trabajo para listado'!$DE$153:$DG$274,MATCH($A244,'Hoja de Trabajo para listado'!$DE$153:$DE$1048576,0),MATCH((CUADRO!L$5&amp;$E244),'Hoja de Trabajo para listado'!$DE$151:$DG$151,0)),0)+IFERROR(INDEX('Hoja de Trabajo para listado'!$CD$155:$DC$1048576,MATCH($A244,'Hoja de Trabajo para listado'!$CD$155:$CD$1048576,0),MATCH((CUADRO!L$5&amp;$E244),'Hoja de Trabajo para listado'!$CD$151:$DC$151,0)),0)</f>
        <v>0</v>
      </c>
      <c r="M244" s="314">
        <f ca="1">+IFERROR(INDEX('Hoja de Trabajo para listado'!$A$155:$Z$1048576,MATCH($A244,'Hoja de Trabajo para listado'!$A$155:$A$1048576,0),MATCH((CUADRO!M$5&amp;$E244),'Hoja de Trabajo para listado'!$A$151:$Z$151,0)),0)+IFERROR(INDEX('Hoja de Trabajo para listado'!$AB$155:$BA$1048576,MATCH($A244,'Hoja de Trabajo para listado'!$AB$155:$AB$1048576,0),MATCH((CUADRO!M$5&amp;$E244),'Hoja de Trabajo para listado'!$AB$151:$BA$151,0)),0)+IFERROR(INDEX('Hoja de Trabajo para listado'!$BC$155:$CB$1048576,MATCH($A244,'Hoja de Trabajo para listado'!$BC$155:$BC$1048576,0),MATCH((CUADRO!M$5&amp;$E244),'Hoja de Trabajo para listado'!$BC$151:$CB$151,0)),0)+IFERROR(INDEX('Hoja de Trabajo para listado'!$DE$153:$DG$274,MATCH($A244,'Hoja de Trabajo para listado'!$DE$153:$DE$1048576,0),MATCH((CUADRO!M$5&amp;$E244),'Hoja de Trabajo para listado'!$DE$151:$DG$151,0)),0)+IFERROR(INDEX('Hoja de Trabajo para listado'!$CD$155:$DC$1048576,MATCH($A244,'Hoja de Trabajo para listado'!$CD$155:$CD$1048576,0),MATCH((CUADRO!M$5&amp;$E244),'Hoja de Trabajo para listado'!$CD$151:$DC$151,0)),0)</f>
        <v>0</v>
      </c>
      <c r="N244" s="314">
        <f ca="1">+IFERROR(INDEX('Hoja de Trabajo para listado'!$A$155:$Z$1048576,MATCH($A244,'Hoja de Trabajo para listado'!$A$155:$A$1048576,0),MATCH((CUADRO!N$5&amp;$E244),'Hoja de Trabajo para listado'!$A$151:$Z$151,0)),0)+IFERROR(INDEX('Hoja de Trabajo para listado'!$AB$155:$BA$1048576,MATCH($A244,'Hoja de Trabajo para listado'!$AB$155:$AB$1048576,0),MATCH((CUADRO!N$5&amp;$E244),'Hoja de Trabajo para listado'!$AB$151:$BA$151,0)),0)+IFERROR(INDEX('Hoja de Trabajo para listado'!$BC$155:$CB$1048576,MATCH($A244,'Hoja de Trabajo para listado'!$BC$155:$BC$1048576,0),MATCH((CUADRO!N$5&amp;$E244),'Hoja de Trabajo para listado'!$BC$151:$CB$151,0)),0)+IFERROR(INDEX('Hoja de Trabajo para listado'!$DE$153:$DG$274,MATCH($A244,'Hoja de Trabajo para listado'!$DE$153:$DE$1048576,0),MATCH((CUADRO!N$5&amp;$E244),'Hoja de Trabajo para listado'!$DE$151:$DG$151,0)),0)+IFERROR(INDEX('Hoja de Trabajo para listado'!$CD$155:$DC$1048576,MATCH($A244,'Hoja de Trabajo para listado'!$CD$155:$CD$1048576,0),MATCH((CUADRO!N$5&amp;$E244),'Hoja de Trabajo para listado'!$CD$151:$DC$151,0)),0)</f>
        <v>0</v>
      </c>
      <c r="O244" s="314">
        <f ca="1">+IFERROR(INDEX('Hoja de Trabajo para listado'!$A$155:$Z$1048576,MATCH($A244,'Hoja de Trabajo para listado'!$A$155:$A$1048576,0),MATCH((CUADRO!O$5&amp;$E244),'Hoja de Trabajo para listado'!$A$151:$Z$151,0)),0)+IFERROR(INDEX('Hoja de Trabajo para listado'!$AB$155:$BA$1048576,MATCH($A244,'Hoja de Trabajo para listado'!$AB$155:$AB$1048576,0),MATCH((CUADRO!O$5&amp;$E244),'Hoja de Trabajo para listado'!$AB$151:$BA$151,0)),0)+IFERROR(INDEX('Hoja de Trabajo para listado'!$BC$155:$CB$1048576,MATCH($A244,'Hoja de Trabajo para listado'!$BC$155:$BC$1048576,0),MATCH((CUADRO!O$5&amp;$E244),'Hoja de Trabajo para listado'!$BC$151:$CB$151,0)),0)+IFERROR(INDEX('Hoja de Trabajo para listado'!$DE$153:$DG$274,MATCH($A244,'Hoja de Trabajo para listado'!$DE$153:$DE$1048576,0),MATCH((CUADRO!O$5&amp;$E244),'Hoja de Trabajo para listado'!$DE$151:$DG$151,0)),0)+IFERROR(INDEX('Hoja de Trabajo para listado'!$CD$155:$DC$1048576,MATCH($A244,'Hoja de Trabajo para listado'!$CD$155:$CD$1048576,0),MATCH((CUADRO!O$5&amp;$E244),'Hoja de Trabajo para listado'!$CD$151:$DC$151,0)),0)</f>
        <v>0</v>
      </c>
      <c r="P244" s="314">
        <f ca="1">+IFERROR(INDEX('Hoja de Trabajo para listado'!$A$155:$Z$1048576,MATCH($A244,'Hoja de Trabajo para listado'!$A$155:$A$1048576,0),MATCH((CUADRO!P$5&amp;$E244),'Hoja de Trabajo para listado'!$A$151:$Z$151,0)),0)+IFERROR(INDEX('Hoja de Trabajo para listado'!$AB$155:$BA$1048576,MATCH($A244,'Hoja de Trabajo para listado'!$AB$155:$AB$1048576,0),MATCH((CUADRO!P$5&amp;$E244),'Hoja de Trabajo para listado'!$AB$151:$BA$151,0)),0)+IFERROR(INDEX('Hoja de Trabajo para listado'!$BC$155:$CB$1048576,MATCH($A244,'Hoja de Trabajo para listado'!$BC$155:$BC$1048576,0),MATCH((CUADRO!P$5&amp;$E244),'Hoja de Trabajo para listado'!$BC$151:$CB$151,0)),0)+IFERROR(INDEX('Hoja de Trabajo para listado'!$DE$153:$DG$274,MATCH($A244,'Hoja de Trabajo para listado'!$DE$153:$DE$1048576,0),MATCH((CUADRO!P$5&amp;$E244),'Hoja de Trabajo para listado'!$DE$151:$DG$151,0)),0)+IFERROR(INDEX('Hoja de Trabajo para listado'!$CD$155:$DC$1048576,MATCH($A244,'Hoja de Trabajo para listado'!$CD$155:$CD$1048576,0),MATCH((CUADRO!P$5&amp;$E244),'Hoja de Trabajo para listado'!$CD$151:$DC$151,0)),0)</f>
        <v>0</v>
      </c>
      <c r="Q244" s="360">
        <f ca="1">+IFERROR(INDEX('Hoja de Trabajo para listado'!$A$155:$Z$1048576,MATCH($A244,'Hoja de Trabajo para listado'!$A$155:$A$1048576,0),MATCH((CUADRO!Q$5&amp;$E244),'Hoja de Trabajo para listado'!$A$151:$Z$151,0)),0)+IFERROR(INDEX('Hoja de Trabajo para listado'!$AB$155:$BA$1048576,MATCH($A244,'Hoja de Trabajo para listado'!$AB$155:$AB$1048576,0),MATCH((CUADRO!Q$5&amp;$E244),'Hoja de Trabajo para listado'!$AB$151:$BA$151,0)),0)+IFERROR(INDEX('Hoja de Trabajo para listado'!$BC$155:$CB$1048576,MATCH($A244,'Hoja de Trabajo para listado'!$BC$155:$BC$1048576,0),MATCH((CUADRO!Q$5&amp;$E244),'Hoja de Trabajo para listado'!$BC$151:$CB$151,0)),0)+IFERROR(INDEX('Hoja de Trabajo para listado'!$DE$153:$DG$274,MATCH($A244,'Hoja de Trabajo para listado'!$DE$153:$DE$1048576,0),MATCH((CUADRO!Q$5&amp;$E244),'Hoja de Trabajo para listado'!$DE$151:$DG$151,0)),0)+IFERROR(INDEX('Hoja de Trabajo para listado'!$CD$155:$DC$1048576,MATCH($A244,'Hoja de Trabajo para listado'!$CD$155:$CD$1048576,0),MATCH((CUADRO!Q$5&amp;$E244),'Hoja de Trabajo para listado'!$CD$151:$DC$151,0)),0)</f>
        <v>0</v>
      </c>
      <c r="R244" s="314">
        <f t="shared" ca="1" si="6"/>
        <v>0</v>
      </c>
      <c r="S244" s="345"/>
      <c r="T244" s="314">
        <f ca="1">+T245</f>
        <v>0</v>
      </c>
      <c r="U244" s="313">
        <f t="shared" si="7"/>
        <v>1</v>
      </c>
      <c r="V244" s="319" t="str">
        <f>+VLOOKUP(A244,bd_lista!$A$3:$E$593,5,FALSE)</f>
        <v>Gobiernos Autonomos Municipales</v>
      </c>
      <c r="W244" s="425" t="str">
        <f>+V244</f>
        <v>Gobiernos Autonomos Municipales</v>
      </c>
    </row>
    <row r="245" spans="1:23" ht="15" hidden="1" customHeight="1">
      <c r="A245" s="323">
        <v>1228</v>
      </c>
      <c r="B245" s="428"/>
      <c r="C245" s="319" t="str">
        <f>+VLOOKUP(A245,bd_lista!$A$3:$C$593,3,FALSE)</f>
        <v>Gobierno Autónomo Municipal de Tacacoma</v>
      </c>
      <c r="D245" s="430"/>
      <c r="E245" s="347" t="s">
        <v>1419</v>
      </c>
      <c r="F245" s="316">
        <f ca="1">+IFERROR(INDEX('Hoja de Trabajo para listado'!$A$155:$Z$1048576,MATCH($A245,'Hoja de Trabajo para listado'!$A$155:$A$1048576,0),MATCH((CUADRO!F$5&amp;$E245),'Hoja de Trabajo para listado'!$A$151:$Z$151,0)),0)+IFERROR(INDEX('Hoja de Trabajo para listado'!$AB$155:$BA$1048576,MATCH($A245,'Hoja de Trabajo para listado'!$AB$155:$AB$1048576,0),MATCH((CUADRO!F$5&amp;$E245),'Hoja de Trabajo para listado'!$AB$151:$BA$151,0)),0)+IFERROR(INDEX('Hoja de Trabajo para listado'!$BC$155:$CB$1048576,MATCH($A245,'Hoja de Trabajo para listado'!$BC$155:$BC$1048576,0),MATCH((CUADRO!F$5&amp;$E245),'Hoja de Trabajo para listado'!$BC$151:$CB$151,0)),0)+IFERROR(INDEX('Hoja de Trabajo para listado'!$DE$153:$DG$274,MATCH($A245,'Hoja de Trabajo para listado'!$DE$153:$DE$1048576,0),MATCH((CUADRO!F$5&amp;$E245),'Hoja de Trabajo para listado'!$DE$151:$DG$151,0)),0)+IFERROR(INDEX('Hoja de Trabajo para listado'!$CD$155:$DC$1048576,MATCH($A245,'Hoja de Trabajo para listado'!$CD$155:$CD$1048576,0),MATCH((CUADRO!F$5&amp;$E245),'Hoja de Trabajo para listado'!$CD$151:$DC$151,0)),0)</f>
        <v>0</v>
      </c>
      <c r="G245" s="316">
        <f ca="1">+IFERROR(INDEX('Hoja de Trabajo para listado'!$A$155:$Z$1048576,MATCH($A245,'Hoja de Trabajo para listado'!$A$155:$A$1048576,0),MATCH((CUADRO!G$5&amp;$E245),'Hoja de Trabajo para listado'!$A$151:$Z$151,0)),0)+IFERROR(INDEX('Hoja de Trabajo para listado'!$AB$155:$BA$1048576,MATCH($A245,'Hoja de Trabajo para listado'!$AB$155:$AB$1048576,0),MATCH((CUADRO!G$5&amp;$E245),'Hoja de Trabajo para listado'!$AB$151:$BA$151,0)),0)+IFERROR(INDEX('Hoja de Trabajo para listado'!$BC$155:$CB$1048576,MATCH($A245,'Hoja de Trabajo para listado'!$BC$155:$BC$1048576,0),MATCH((CUADRO!G$5&amp;$E245),'Hoja de Trabajo para listado'!$BC$151:$CB$151,0)),0)+IFERROR(INDEX('Hoja de Trabajo para listado'!$DE$153:$DG$274,MATCH($A245,'Hoja de Trabajo para listado'!$DE$153:$DE$1048576,0),MATCH((CUADRO!G$5&amp;$E245),'Hoja de Trabajo para listado'!$DE$151:$DG$151,0)),0)+IFERROR(INDEX('Hoja de Trabajo para listado'!$CD$155:$DC$1048576,MATCH($A245,'Hoja de Trabajo para listado'!$CD$155:$CD$1048576,0),MATCH((CUADRO!G$5&amp;$E245),'Hoja de Trabajo para listado'!$CD$151:$DC$151,0)),0)</f>
        <v>0</v>
      </c>
      <c r="H245" s="316">
        <f ca="1">+IFERROR(INDEX('Hoja de Trabajo para listado'!$A$155:$Z$1048576,MATCH($A245,'Hoja de Trabajo para listado'!$A$155:$A$1048576,0),MATCH((CUADRO!H$5&amp;$E245),'Hoja de Trabajo para listado'!$A$151:$Z$151,0)),0)+IFERROR(INDEX('Hoja de Trabajo para listado'!$AB$155:$BA$1048576,MATCH($A245,'Hoja de Trabajo para listado'!$AB$155:$AB$1048576,0),MATCH((CUADRO!H$5&amp;$E245),'Hoja de Trabajo para listado'!$AB$151:$BA$151,0)),0)+IFERROR(INDEX('Hoja de Trabajo para listado'!$BC$155:$CB$1048576,MATCH($A245,'Hoja de Trabajo para listado'!$BC$155:$BC$1048576,0),MATCH((CUADRO!H$5&amp;$E245),'Hoja de Trabajo para listado'!$BC$151:$CB$151,0)),0)+IFERROR(INDEX('Hoja de Trabajo para listado'!$DE$153:$DG$274,MATCH($A245,'Hoja de Trabajo para listado'!$DE$153:$DE$1048576,0),MATCH((CUADRO!H$5&amp;$E245),'Hoja de Trabajo para listado'!$DE$151:$DG$151,0)),0)+IFERROR(INDEX('Hoja de Trabajo para listado'!$CD$155:$DC$1048576,MATCH($A245,'Hoja de Trabajo para listado'!$CD$155:$CD$1048576,0),MATCH((CUADRO!H$5&amp;$E245),'Hoja de Trabajo para listado'!$CD$151:$DC$151,0)),0)</f>
        <v>0</v>
      </c>
      <c r="I245" s="316">
        <f ca="1">+IFERROR(INDEX('Hoja de Trabajo para listado'!$A$155:$Z$1048576,MATCH($A245,'Hoja de Trabajo para listado'!$A$155:$A$1048576,0),MATCH((CUADRO!I$5&amp;$E245),'Hoja de Trabajo para listado'!$A$151:$Z$151,0)),0)+IFERROR(INDEX('Hoja de Trabajo para listado'!$AB$155:$BA$1048576,MATCH($A245,'Hoja de Trabajo para listado'!$AB$155:$AB$1048576,0),MATCH((CUADRO!I$5&amp;$E245),'Hoja de Trabajo para listado'!$AB$151:$BA$151,0)),0)+IFERROR(INDEX('Hoja de Trabajo para listado'!$BC$155:$CB$1048576,MATCH($A245,'Hoja de Trabajo para listado'!$BC$155:$BC$1048576,0),MATCH((CUADRO!I$5&amp;$E245),'Hoja de Trabajo para listado'!$BC$151:$CB$151,0)),0)+IFERROR(INDEX('Hoja de Trabajo para listado'!$DE$153:$DG$274,MATCH($A245,'Hoja de Trabajo para listado'!$DE$153:$DE$1048576,0),MATCH((CUADRO!I$5&amp;$E245),'Hoja de Trabajo para listado'!$DE$151:$DG$151,0)),0)+IFERROR(INDEX('Hoja de Trabajo para listado'!$CD$155:$DC$1048576,MATCH($A245,'Hoja de Trabajo para listado'!$CD$155:$CD$1048576,0),MATCH((CUADRO!I$5&amp;$E245),'Hoja de Trabajo para listado'!$CD$151:$DC$151,0)),0)</f>
        <v>0</v>
      </c>
      <c r="J245" s="316">
        <f ca="1">+IFERROR(INDEX('Hoja de Trabajo para listado'!$A$155:$Z$1048576,MATCH($A245,'Hoja de Trabajo para listado'!$A$155:$A$1048576,0),MATCH((CUADRO!J$5&amp;$E245),'Hoja de Trabajo para listado'!$A$151:$Z$151,0)),0)+IFERROR(INDEX('Hoja de Trabajo para listado'!$AB$155:$BA$1048576,MATCH($A245,'Hoja de Trabajo para listado'!$AB$155:$AB$1048576,0),MATCH((CUADRO!J$5&amp;$E245),'Hoja de Trabajo para listado'!$AB$151:$BA$151,0)),0)+IFERROR(INDEX('Hoja de Trabajo para listado'!$BC$155:$CB$1048576,MATCH($A245,'Hoja de Trabajo para listado'!$BC$155:$BC$1048576,0),MATCH((CUADRO!J$5&amp;$E245),'Hoja de Trabajo para listado'!$BC$151:$CB$151,0)),0)+IFERROR(INDEX('Hoja de Trabajo para listado'!$DE$153:$DG$274,MATCH($A245,'Hoja de Trabajo para listado'!$DE$153:$DE$1048576,0),MATCH((CUADRO!J$5&amp;$E245),'Hoja de Trabajo para listado'!$DE$151:$DG$151,0)),0)+IFERROR(INDEX('Hoja de Trabajo para listado'!$CD$155:$DC$1048576,MATCH($A245,'Hoja de Trabajo para listado'!$CD$155:$CD$1048576,0),MATCH((CUADRO!J$5&amp;$E245),'Hoja de Trabajo para listado'!$CD$151:$DC$151,0)),0)</f>
        <v>0</v>
      </c>
      <c r="K245" s="316">
        <f ca="1">+IFERROR(INDEX('Hoja de Trabajo para listado'!$A$155:$Z$1048576,MATCH($A245,'Hoja de Trabajo para listado'!$A$155:$A$1048576,0),MATCH((CUADRO!K$5&amp;$E245),'Hoja de Trabajo para listado'!$A$151:$Z$151,0)),0)+IFERROR(INDEX('Hoja de Trabajo para listado'!$AB$155:$BA$1048576,MATCH($A245,'Hoja de Trabajo para listado'!$AB$155:$AB$1048576,0),MATCH((CUADRO!K$5&amp;$E245),'Hoja de Trabajo para listado'!$AB$151:$BA$151,0)),0)+IFERROR(INDEX('Hoja de Trabajo para listado'!$BC$155:$CB$1048576,MATCH($A245,'Hoja de Trabajo para listado'!$BC$155:$BC$1048576,0),MATCH((CUADRO!K$5&amp;$E245),'Hoja de Trabajo para listado'!$BC$151:$CB$151,0)),0)+IFERROR(INDEX('Hoja de Trabajo para listado'!$DE$153:$DG$274,MATCH($A245,'Hoja de Trabajo para listado'!$DE$153:$DE$1048576,0),MATCH((CUADRO!K$5&amp;$E245),'Hoja de Trabajo para listado'!$DE$151:$DG$151,0)),0)+IFERROR(INDEX('Hoja de Trabajo para listado'!$CD$155:$DC$1048576,MATCH($A245,'Hoja de Trabajo para listado'!$CD$155:$CD$1048576,0),MATCH((CUADRO!K$5&amp;$E245),'Hoja de Trabajo para listado'!$CD$151:$DC$151,0)),0)</f>
        <v>0</v>
      </c>
      <c r="L245" s="316">
        <f ca="1">+IFERROR(INDEX('Hoja de Trabajo para listado'!$A$155:$Z$1048576,MATCH($A245,'Hoja de Trabajo para listado'!$A$155:$A$1048576,0),MATCH((CUADRO!L$5&amp;$E245),'Hoja de Trabajo para listado'!$A$151:$Z$151,0)),0)+IFERROR(INDEX('Hoja de Trabajo para listado'!$AB$155:$BA$1048576,MATCH($A245,'Hoja de Trabajo para listado'!$AB$155:$AB$1048576,0),MATCH((CUADRO!L$5&amp;$E245),'Hoja de Trabajo para listado'!$AB$151:$BA$151,0)),0)+IFERROR(INDEX('Hoja de Trabajo para listado'!$BC$155:$CB$1048576,MATCH($A245,'Hoja de Trabajo para listado'!$BC$155:$BC$1048576,0),MATCH((CUADRO!L$5&amp;$E245),'Hoja de Trabajo para listado'!$BC$151:$CB$151,0)),0)+IFERROR(INDEX('Hoja de Trabajo para listado'!$DE$153:$DG$274,MATCH($A245,'Hoja de Trabajo para listado'!$DE$153:$DE$1048576,0),MATCH((CUADRO!L$5&amp;$E245),'Hoja de Trabajo para listado'!$DE$151:$DG$151,0)),0)+IFERROR(INDEX('Hoja de Trabajo para listado'!$CD$155:$DC$1048576,MATCH($A245,'Hoja de Trabajo para listado'!$CD$155:$CD$1048576,0),MATCH((CUADRO!L$5&amp;$E245),'Hoja de Trabajo para listado'!$CD$151:$DC$151,0)),0)</f>
        <v>0</v>
      </c>
      <c r="M245" s="316">
        <f ca="1">+IFERROR(INDEX('Hoja de Trabajo para listado'!$A$155:$Z$1048576,MATCH($A245,'Hoja de Trabajo para listado'!$A$155:$A$1048576,0),MATCH((CUADRO!M$5&amp;$E245),'Hoja de Trabajo para listado'!$A$151:$Z$151,0)),0)+IFERROR(INDEX('Hoja de Trabajo para listado'!$AB$155:$BA$1048576,MATCH($A245,'Hoja de Trabajo para listado'!$AB$155:$AB$1048576,0),MATCH((CUADRO!M$5&amp;$E245),'Hoja de Trabajo para listado'!$AB$151:$BA$151,0)),0)+IFERROR(INDEX('Hoja de Trabajo para listado'!$BC$155:$CB$1048576,MATCH($A245,'Hoja de Trabajo para listado'!$BC$155:$BC$1048576,0),MATCH((CUADRO!M$5&amp;$E245),'Hoja de Trabajo para listado'!$BC$151:$CB$151,0)),0)+IFERROR(INDEX('Hoja de Trabajo para listado'!$DE$153:$DG$274,MATCH($A245,'Hoja de Trabajo para listado'!$DE$153:$DE$1048576,0),MATCH((CUADRO!M$5&amp;$E245),'Hoja de Trabajo para listado'!$DE$151:$DG$151,0)),0)+IFERROR(INDEX('Hoja de Trabajo para listado'!$CD$155:$DC$1048576,MATCH($A245,'Hoja de Trabajo para listado'!$CD$155:$CD$1048576,0),MATCH((CUADRO!M$5&amp;$E245),'Hoja de Trabajo para listado'!$CD$151:$DC$151,0)),0)</f>
        <v>0</v>
      </c>
      <c r="N245" s="316">
        <f ca="1">+IFERROR(INDEX('Hoja de Trabajo para listado'!$A$155:$Z$1048576,MATCH($A245,'Hoja de Trabajo para listado'!$A$155:$A$1048576,0),MATCH((CUADRO!N$5&amp;$E245),'Hoja de Trabajo para listado'!$A$151:$Z$151,0)),0)+IFERROR(INDEX('Hoja de Trabajo para listado'!$AB$155:$BA$1048576,MATCH($A245,'Hoja de Trabajo para listado'!$AB$155:$AB$1048576,0),MATCH((CUADRO!N$5&amp;$E245),'Hoja de Trabajo para listado'!$AB$151:$BA$151,0)),0)+IFERROR(INDEX('Hoja de Trabajo para listado'!$BC$155:$CB$1048576,MATCH($A245,'Hoja de Trabajo para listado'!$BC$155:$BC$1048576,0),MATCH((CUADRO!N$5&amp;$E245),'Hoja de Trabajo para listado'!$BC$151:$CB$151,0)),0)+IFERROR(INDEX('Hoja de Trabajo para listado'!$DE$153:$DG$274,MATCH($A245,'Hoja de Trabajo para listado'!$DE$153:$DE$1048576,0),MATCH((CUADRO!N$5&amp;$E245),'Hoja de Trabajo para listado'!$DE$151:$DG$151,0)),0)+IFERROR(INDEX('Hoja de Trabajo para listado'!$CD$155:$DC$1048576,MATCH($A245,'Hoja de Trabajo para listado'!$CD$155:$CD$1048576,0),MATCH((CUADRO!N$5&amp;$E245),'Hoja de Trabajo para listado'!$CD$151:$DC$151,0)),0)</f>
        <v>0</v>
      </c>
      <c r="O245" s="316">
        <f ca="1">+IFERROR(INDEX('Hoja de Trabajo para listado'!$A$155:$Z$1048576,MATCH($A245,'Hoja de Trabajo para listado'!$A$155:$A$1048576,0),MATCH((CUADRO!O$5&amp;$E245),'Hoja de Trabajo para listado'!$A$151:$Z$151,0)),0)+IFERROR(INDEX('Hoja de Trabajo para listado'!$AB$155:$BA$1048576,MATCH($A245,'Hoja de Trabajo para listado'!$AB$155:$AB$1048576,0),MATCH((CUADRO!O$5&amp;$E245),'Hoja de Trabajo para listado'!$AB$151:$BA$151,0)),0)+IFERROR(INDEX('Hoja de Trabajo para listado'!$BC$155:$CB$1048576,MATCH($A245,'Hoja de Trabajo para listado'!$BC$155:$BC$1048576,0),MATCH((CUADRO!O$5&amp;$E245),'Hoja de Trabajo para listado'!$BC$151:$CB$151,0)),0)+IFERROR(INDEX('Hoja de Trabajo para listado'!$DE$153:$DG$274,MATCH($A245,'Hoja de Trabajo para listado'!$DE$153:$DE$1048576,0),MATCH((CUADRO!O$5&amp;$E245),'Hoja de Trabajo para listado'!$DE$151:$DG$151,0)),0)+IFERROR(INDEX('Hoja de Trabajo para listado'!$CD$155:$DC$1048576,MATCH($A245,'Hoja de Trabajo para listado'!$CD$155:$CD$1048576,0),MATCH((CUADRO!O$5&amp;$E245),'Hoja de Trabajo para listado'!$CD$151:$DC$151,0)),0)</f>
        <v>0</v>
      </c>
      <c r="P245" s="316">
        <f ca="1">+IFERROR(INDEX('Hoja de Trabajo para listado'!$A$155:$Z$1048576,MATCH($A245,'Hoja de Trabajo para listado'!$A$155:$A$1048576,0),MATCH((CUADRO!P$5&amp;$E245),'Hoja de Trabajo para listado'!$A$151:$Z$151,0)),0)+IFERROR(INDEX('Hoja de Trabajo para listado'!$AB$155:$BA$1048576,MATCH($A245,'Hoja de Trabajo para listado'!$AB$155:$AB$1048576,0),MATCH((CUADRO!P$5&amp;$E245),'Hoja de Trabajo para listado'!$AB$151:$BA$151,0)),0)+IFERROR(INDEX('Hoja de Trabajo para listado'!$BC$155:$CB$1048576,MATCH($A245,'Hoja de Trabajo para listado'!$BC$155:$BC$1048576,0),MATCH((CUADRO!P$5&amp;$E245),'Hoja de Trabajo para listado'!$BC$151:$CB$151,0)),0)+IFERROR(INDEX('Hoja de Trabajo para listado'!$DE$153:$DG$274,MATCH($A245,'Hoja de Trabajo para listado'!$DE$153:$DE$1048576,0),MATCH((CUADRO!P$5&amp;$E245),'Hoja de Trabajo para listado'!$DE$151:$DG$151,0)),0)+IFERROR(INDEX('Hoja de Trabajo para listado'!$CD$155:$DC$1048576,MATCH($A245,'Hoja de Trabajo para listado'!$CD$155:$CD$1048576,0),MATCH((CUADRO!P$5&amp;$E245),'Hoja de Trabajo para listado'!$CD$151:$DC$151,0)),0)</f>
        <v>0</v>
      </c>
      <c r="Q245" s="316">
        <f ca="1">+IFERROR(INDEX('Hoja de Trabajo para listado'!$A$155:$Z$1048576,MATCH($A245,'Hoja de Trabajo para listado'!$A$155:$A$1048576,0),MATCH((CUADRO!Q$5&amp;$E245),'Hoja de Trabajo para listado'!$A$151:$Z$151,0)),0)+IFERROR(INDEX('Hoja de Trabajo para listado'!$AB$155:$BA$1048576,MATCH($A245,'Hoja de Trabajo para listado'!$AB$155:$AB$1048576,0),MATCH((CUADRO!Q$5&amp;$E245),'Hoja de Trabajo para listado'!$AB$151:$BA$151,0)),0)+IFERROR(INDEX('Hoja de Trabajo para listado'!$BC$155:$CB$1048576,MATCH($A245,'Hoja de Trabajo para listado'!$BC$155:$BC$1048576,0),MATCH((CUADRO!Q$5&amp;$E245),'Hoja de Trabajo para listado'!$BC$151:$CB$151,0)),0)+IFERROR(INDEX('Hoja de Trabajo para listado'!$DE$153:$DG$274,MATCH($A245,'Hoja de Trabajo para listado'!$DE$153:$DE$1048576,0),MATCH((CUADRO!Q$5&amp;$E245),'Hoja de Trabajo para listado'!$DE$151:$DG$151,0)),0)+IFERROR(INDEX('Hoja de Trabajo para listado'!$CD$155:$DC$1048576,MATCH($A245,'Hoja de Trabajo para listado'!$CD$155:$CD$1048576,0),MATCH((CUADRO!Q$5&amp;$E245),'Hoja de Trabajo para listado'!$CD$151:$DC$151,0)),0)</f>
        <v>0</v>
      </c>
      <c r="R245" s="316">
        <f t="shared" ca="1" si="6"/>
        <v>0</v>
      </c>
      <c r="S245" s="344">
        <f ca="1">+R244+R245</f>
        <v>0</v>
      </c>
      <c r="T245" s="316">
        <f ca="1">+S245</f>
        <v>0</v>
      </c>
      <c r="U245" s="315">
        <f t="shared" si="7"/>
        <v>2</v>
      </c>
      <c r="V245" s="319" t="str">
        <f>+VLOOKUP(A245,bd_lista!$A$3:$E$593,5,FALSE)</f>
        <v>Gobiernos Autonomos Municipales</v>
      </c>
      <c r="W245" s="426"/>
    </row>
    <row r="246" spans="1:23" customFormat="1" ht="15" hidden="1" customHeight="1">
      <c r="A246" s="325">
        <v>1229</v>
      </c>
      <c r="B246" s="427">
        <f>+A246</f>
        <v>1229</v>
      </c>
      <c r="C246" s="318" t="str">
        <f>+VLOOKUP(A246,bd_lista!$A$3:$C$593,3,FALSE)</f>
        <v>Gobierno Autónomo Municipal de Tipuani</v>
      </c>
      <c r="D246" s="429" t="str">
        <f>+C246</f>
        <v>Gobierno Autónomo Municipal de Tipuani</v>
      </c>
      <c r="E246" s="346" t="s">
        <v>1418</v>
      </c>
      <c r="F246" s="314">
        <f ca="1">+IFERROR(INDEX('Hoja de Trabajo para listado'!$A$155:$Z$1048576,MATCH($A246,'Hoja de Trabajo para listado'!$A$155:$A$1048576,0),MATCH((CUADRO!F$5&amp;$E246),'Hoja de Trabajo para listado'!$A$151:$Z$151,0)),0)+IFERROR(INDEX('Hoja de Trabajo para listado'!$AB$155:$BA$1048576,MATCH($A246,'Hoja de Trabajo para listado'!$AB$155:$AB$1048576,0),MATCH((CUADRO!F$5&amp;$E246),'Hoja de Trabajo para listado'!$AB$151:$BA$151,0)),0)+IFERROR(INDEX('Hoja de Trabajo para listado'!$BC$155:$CB$1048576,MATCH($A246,'Hoja de Trabajo para listado'!$BC$155:$BC$1048576,0),MATCH((CUADRO!F$5&amp;$E246),'Hoja de Trabajo para listado'!$BC$151:$CB$151,0)),0)+IFERROR(INDEX('Hoja de Trabajo para listado'!$DE$153:$DG$274,MATCH($A246,'Hoja de Trabajo para listado'!$DE$153:$DE$1048576,0),MATCH((CUADRO!F$5&amp;$E246),'Hoja de Trabajo para listado'!$DE$151:$DG$151,0)),0)+IFERROR(INDEX('Hoja de Trabajo para listado'!$CD$155:$DC$1048576,MATCH($A246,'Hoja de Trabajo para listado'!$CD$155:$CD$1048576,0),MATCH((CUADRO!F$5&amp;$E246),'Hoja de Trabajo para listado'!$CD$151:$DC$151,0)),0)</f>
        <v>0</v>
      </c>
      <c r="G246" s="314">
        <f ca="1">+IFERROR(INDEX('Hoja de Trabajo para listado'!$A$155:$Z$1048576,MATCH($A246,'Hoja de Trabajo para listado'!$A$155:$A$1048576,0),MATCH((CUADRO!G$5&amp;$E246),'Hoja de Trabajo para listado'!$A$151:$Z$151,0)),0)+IFERROR(INDEX('Hoja de Trabajo para listado'!$AB$155:$BA$1048576,MATCH($A246,'Hoja de Trabajo para listado'!$AB$155:$AB$1048576,0),MATCH((CUADRO!G$5&amp;$E246),'Hoja de Trabajo para listado'!$AB$151:$BA$151,0)),0)+IFERROR(INDEX('Hoja de Trabajo para listado'!$BC$155:$CB$1048576,MATCH($A246,'Hoja de Trabajo para listado'!$BC$155:$BC$1048576,0),MATCH((CUADRO!G$5&amp;$E246),'Hoja de Trabajo para listado'!$BC$151:$CB$151,0)),0)+IFERROR(INDEX('Hoja de Trabajo para listado'!$DE$153:$DG$274,MATCH($A246,'Hoja de Trabajo para listado'!$DE$153:$DE$1048576,0),MATCH((CUADRO!G$5&amp;$E246),'Hoja de Trabajo para listado'!$DE$151:$DG$151,0)),0)+IFERROR(INDEX('Hoja de Trabajo para listado'!$CD$155:$DC$1048576,MATCH($A246,'Hoja de Trabajo para listado'!$CD$155:$CD$1048576,0),MATCH((CUADRO!G$5&amp;$E246),'Hoja de Trabajo para listado'!$CD$151:$DC$151,0)),0)</f>
        <v>0</v>
      </c>
      <c r="H246" s="314">
        <f ca="1">+IFERROR(INDEX('Hoja de Trabajo para listado'!$A$155:$Z$1048576,MATCH($A246,'Hoja de Trabajo para listado'!$A$155:$A$1048576,0),MATCH((CUADRO!H$5&amp;$E246),'Hoja de Trabajo para listado'!$A$151:$Z$151,0)),0)+IFERROR(INDEX('Hoja de Trabajo para listado'!$AB$155:$BA$1048576,MATCH($A246,'Hoja de Trabajo para listado'!$AB$155:$AB$1048576,0),MATCH((CUADRO!H$5&amp;$E246),'Hoja de Trabajo para listado'!$AB$151:$BA$151,0)),0)+IFERROR(INDEX('Hoja de Trabajo para listado'!$BC$155:$CB$1048576,MATCH($A246,'Hoja de Trabajo para listado'!$BC$155:$BC$1048576,0),MATCH((CUADRO!H$5&amp;$E246),'Hoja de Trabajo para listado'!$BC$151:$CB$151,0)),0)+IFERROR(INDEX('Hoja de Trabajo para listado'!$DE$153:$DG$274,MATCH($A246,'Hoja de Trabajo para listado'!$DE$153:$DE$1048576,0),MATCH((CUADRO!H$5&amp;$E246),'Hoja de Trabajo para listado'!$DE$151:$DG$151,0)),0)+IFERROR(INDEX('Hoja de Trabajo para listado'!$CD$155:$DC$1048576,MATCH($A246,'Hoja de Trabajo para listado'!$CD$155:$CD$1048576,0),MATCH((CUADRO!H$5&amp;$E246),'Hoja de Trabajo para listado'!$CD$151:$DC$151,0)),0)</f>
        <v>0</v>
      </c>
      <c r="I246" s="314">
        <f ca="1">+IFERROR(INDEX('Hoja de Trabajo para listado'!$A$155:$Z$1048576,MATCH($A246,'Hoja de Trabajo para listado'!$A$155:$A$1048576,0),MATCH((CUADRO!I$5&amp;$E246),'Hoja de Trabajo para listado'!$A$151:$Z$151,0)),0)+IFERROR(INDEX('Hoja de Trabajo para listado'!$AB$155:$BA$1048576,MATCH($A246,'Hoja de Trabajo para listado'!$AB$155:$AB$1048576,0),MATCH((CUADRO!I$5&amp;$E246),'Hoja de Trabajo para listado'!$AB$151:$BA$151,0)),0)+IFERROR(INDEX('Hoja de Trabajo para listado'!$BC$155:$CB$1048576,MATCH($A246,'Hoja de Trabajo para listado'!$BC$155:$BC$1048576,0),MATCH((CUADRO!I$5&amp;$E246),'Hoja de Trabajo para listado'!$BC$151:$CB$151,0)),0)+IFERROR(INDEX('Hoja de Trabajo para listado'!$DE$153:$DG$274,MATCH($A246,'Hoja de Trabajo para listado'!$DE$153:$DE$1048576,0),MATCH((CUADRO!I$5&amp;$E246),'Hoja de Trabajo para listado'!$DE$151:$DG$151,0)),0)+IFERROR(INDEX('Hoja de Trabajo para listado'!$CD$155:$DC$1048576,MATCH($A246,'Hoja de Trabajo para listado'!$CD$155:$CD$1048576,0),MATCH((CUADRO!I$5&amp;$E246),'Hoja de Trabajo para listado'!$CD$151:$DC$151,0)),0)</f>
        <v>0</v>
      </c>
      <c r="J246" s="314">
        <f ca="1">+IFERROR(INDEX('Hoja de Trabajo para listado'!$A$155:$Z$1048576,MATCH($A246,'Hoja de Trabajo para listado'!$A$155:$A$1048576,0),MATCH((CUADRO!J$5&amp;$E246),'Hoja de Trabajo para listado'!$A$151:$Z$151,0)),0)+IFERROR(INDEX('Hoja de Trabajo para listado'!$AB$155:$BA$1048576,MATCH($A246,'Hoja de Trabajo para listado'!$AB$155:$AB$1048576,0),MATCH((CUADRO!J$5&amp;$E246),'Hoja de Trabajo para listado'!$AB$151:$BA$151,0)),0)+IFERROR(INDEX('Hoja de Trabajo para listado'!$BC$155:$CB$1048576,MATCH($A246,'Hoja de Trabajo para listado'!$BC$155:$BC$1048576,0),MATCH((CUADRO!J$5&amp;$E246),'Hoja de Trabajo para listado'!$BC$151:$CB$151,0)),0)+IFERROR(INDEX('Hoja de Trabajo para listado'!$DE$153:$DG$274,MATCH($A246,'Hoja de Trabajo para listado'!$DE$153:$DE$1048576,0),MATCH((CUADRO!J$5&amp;$E246),'Hoja de Trabajo para listado'!$DE$151:$DG$151,0)),0)+IFERROR(INDEX('Hoja de Trabajo para listado'!$CD$155:$DC$1048576,MATCH($A246,'Hoja de Trabajo para listado'!$CD$155:$CD$1048576,0),MATCH((CUADRO!J$5&amp;$E246),'Hoja de Trabajo para listado'!$CD$151:$DC$151,0)),0)</f>
        <v>0</v>
      </c>
      <c r="K246" s="314">
        <f ca="1">+IFERROR(INDEX('Hoja de Trabajo para listado'!$A$155:$Z$1048576,MATCH($A246,'Hoja de Trabajo para listado'!$A$155:$A$1048576,0),MATCH((CUADRO!K$5&amp;$E246),'Hoja de Trabajo para listado'!$A$151:$Z$151,0)),0)+IFERROR(INDEX('Hoja de Trabajo para listado'!$AB$155:$BA$1048576,MATCH($A246,'Hoja de Trabajo para listado'!$AB$155:$AB$1048576,0),MATCH((CUADRO!K$5&amp;$E246),'Hoja de Trabajo para listado'!$AB$151:$BA$151,0)),0)+IFERROR(INDEX('Hoja de Trabajo para listado'!$BC$155:$CB$1048576,MATCH($A246,'Hoja de Trabajo para listado'!$BC$155:$BC$1048576,0),MATCH((CUADRO!K$5&amp;$E246),'Hoja de Trabajo para listado'!$BC$151:$CB$151,0)),0)+IFERROR(INDEX('Hoja de Trabajo para listado'!$DE$153:$DG$274,MATCH($A246,'Hoja de Trabajo para listado'!$DE$153:$DE$1048576,0),MATCH((CUADRO!K$5&amp;$E246),'Hoja de Trabajo para listado'!$DE$151:$DG$151,0)),0)+IFERROR(INDEX('Hoja de Trabajo para listado'!$CD$155:$DC$1048576,MATCH($A246,'Hoja de Trabajo para listado'!$CD$155:$CD$1048576,0),MATCH((CUADRO!K$5&amp;$E246),'Hoja de Trabajo para listado'!$CD$151:$DC$151,0)),0)</f>
        <v>0</v>
      </c>
      <c r="L246" s="314">
        <f ca="1">+IFERROR(INDEX('Hoja de Trabajo para listado'!$A$155:$Z$1048576,MATCH($A246,'Hoja de Trabajo para listado'!$A$155:$A$1048576,0),MATCH((CUADRO!L$5&amp;$E246),'Hoja de Trabajo para listado'!$A$151:$Z$151,0)),0)+IFERROR(INDEX('Hoja de Trabajo para listado'!$AB$155:$BA$1048576,MATCH($A246,'Hoja de Trabajo para listado'!$AB$155:$AB$1048576,0),MATCH((CUADRO!L$5&amp;$E246),'Hoja de Trabajo para listado'!$AB$151:$BA$151,0)),0)+IFERROR(INDEX('Hoja de Trabajo para listado'!$BC$155:$CB$1048576,MATCH($A246,'Hoja de Trabajo para listado'!$BC$155:$BC$1048576,0),MATCH((CUADRO!L$5&amp;$E246),'Hoja de Trabajo para listado'!$BC$151:$CB$151,0)),0)+IFERROR(INDEX('Hoja de Trabajo para listado'!$DE$153:$DG$274,MATCH($A246,'Hoja de Trabajo para listado'!$DE$153:$DE$1048576,0),MATCH((CUADRO!L$5&amp;$E246),'Hoja de Trabajo para listado'!$DE$151:$DG$151,0)),0)+IFERROR(INDEX('Hoja de Trabajo para listado'!$CD$155:$DC$1048576,MATCH($A246,'Hoja de Trabajo para listado'!$CD$155:$CD$1048576,0),MATCH((CUADRO!L$5&amp;$E246),'Hoja de Trabajo para listado'!$CD$151:$DC$151,0)),0)</f>
        <v>0</v>
      </c>
      <c r="M246" s="314">
        <f ca="1">+IFERROR(INDEX('Hoja de Trabajo para listado'!$A$155:$Z$1048576,MATCH($A246,'Hoja de Trabajo para listado'!$A$155:$A$1048576,0),MATCH((CUADRO!M$5&amp;$E246),'Hoja de Trabajo para listado'!$A$151:$Z$151,0)),0)+IFERROR(INDEX('Hoja de Trabajo para listado'!$AB$155:$BA$1048576,MATCH($A246,'Hoja de Trabajo para listado'!$AB$155:$AB$1048576,0),MATCH((CUADRO!M$5&amp;$E246),'Hoja de Trabajo para listado'!$AB$151:$BA$151,0)),0)+IFERROR(INDEX('Hoja de Trabajo para listado'!$BC$155:$CB$1048576,MATCH($A246,'Hoja de Trabajo para listado'!$BC$155:$BC$1048576,0),MATCH((CUADRO!M$5&amp;$E246),'Hoja de Trabajo para listado'!$BC$151:$CB$151,0)),0)+IFERROR(INDEX('Hoja de Trabajo para listado'!$DE$153:$DG$274,MATCH($A246,'Hoja de Trabajo para listado'!$DE$153:$DE$1048576,0),MATCH((CUADRO!M$5&amp;$E246),'Hoja de Trabajo para listado'!$DE$151:$DG$151,0)),0)+IFERROR(INDEX('Hoja de Trabajo para listado'!$CD$155:$DC$1048576,MATCH($A246,'Hoja de Trabajo para listado'!$CD$155:$CD$1048576,0),MATCH((CUADRO!M$5&amp;$E246),'Hoja de Trabajo para listado'!$CD$151:$DC$151,0)),0)</f>
        <v>0</v>
      </c>
      <c r="N246" s="314">
        <f ca="1">+IFERROR(INDEX('Hoja de Trabajo para listado'!$A$155:$Z$1048576,MATCH($A246,'Hoja de Trabajo para listado'!$A$155:$A$1048576,0),MATCH((CUADRO!N$5&amp;$E246),'Hoja de Trabajo para listado'!$A$151:$Z$151,0)),0)+IFERROR(INDEX('Hoja de Trabajo para listado'!$AB$155:$BA$1048576,MATCH($A246,'Hoja de Trabajo para listado'!$AB$155:$AB$1048576,0),MATCH((CUADRO!N$5&amp;$E246),'Hoja de Trabajo para listado'!$AB$151:$BA$151,0)),0)+IFERROR(INDEX('Hoja de Trabajo para listado'!$BC$155:$CB$1048576,MATCH($A246,'Hoja de Trabajo para listado'!$BC$155:$BC$1048576,0),MATCH((CUADRO!N$5&amp;$E246),'Hoja de Trabajo para listado'!$BC$151:$CB$151,0)),0)+IFERROR(INDEX('Hoja de Trabajo para listado'!$DE$153:$DG$274,MATCH($A246,'Hoja de Trabajo para listado'!$DE$153:$DE$1048576,0),MATCH((CUADRO!N$5&amp;$E246),'Hoja de Trabajo para listado'!$DE$151:$DG$151,0)),0)+IFERROR(INDEX('Hoja de Trabajo para listado'!$CD$155:$DC$1048576,MATCH($A246,'Hoja de Trabajo para listado'!$CD$155:$CD$1048576,0),MATCH((CUADRO!N$5&amp;$E246),'Hoja de Trabajo para listado'!$CD$151:$DC$151,0)),0)</f>
        <v>0</v>
      </c>
      <c r="O246" s="314">
        <f ca="1">+IFERROR(INDEX('Hoja de Trabajo para listado'!$A$155:$Z$1048576,MATCH($A246,'Hoja de Trabajo para listado'!$A$155:$A$1048576,0),MATCH((CUADRO!O$5&amp;$E246),'Hoja de Trabajo para listado'!$A$151:$Z$151,0)),0)+IFERROR(INDEX('Hoja de Trabajo para listado'!$AB$155:$BA$1048576,MATCH($A246,'Hoja de Trabajo para listado'!$AB$155:$AB$1048576,0),MATCH((CUADRO!O$5&amp;$E246),'Hoja de Trabajo para listado'!$AB$151:$BA$151,0)),0)+IFERROR(INDEX('Hoja de Trabajo para listado'!$BC$155:$CB$1048576,MATCH($A246,'Hoja de Trabajo para listado'!$BC$155:$BC$1048576,0),MATCH((CUADRO!O$5&amp;$E246),'Hoja de Trabajo para listado'!$BC$151:$CB$151,0)),0)+IFERROR(INDEX('Hoja de Trabajo para listado'!$DE$153:$DG$274,MATCH($A246,'Hoja de Trabajo para listado'!$DE$153:$DE$1048576,0),MATCH((CUADRO!O$5&amp;$E246),'Hoja de Trabajo para listado'!$DE$151:$DG$151,0)),0)+IFERROR(INDEX('Hoja de Trabajo para listado'!$CD$155:$DC$1048576,MATCH($A246,'Hoja de Trabajo para listado'!$CD$155:$CD$1048576,0),MATCH((CUADRO!O$5&amp;$E246),'Hoja de Trabajo para listado'!$CD$151:$DC$151,0)),0)</f>
        <v>0</v>
      </c>
      <c r="P246" s="314">
        <f ca="1">+IFERROR(INDEX('Hoja de Trabajo para listado'!$A$155:$Z$1048576,MATCH($A246,'Hoja de Trabajo para listado'!$A$155:$A$1048576,0),MATCH((CUADRO!P$5&amp;$E246),'Hoja de Trabajo para listado'!$A$151:$Z$151,0)),0)+IFERROR(INDEX('Hoja de Trabajo para listado'!$AB$155:$BA$1048576,MATCH($A246,'Hoja de Trabajo para listado'!$AB$155:$AB$1048576,0),MATCH((CUADRO!P$5&amp;$E246),'Hoja de Trabajo para listado'!$AB$151:$BA$151,0)),0)+IFERROR(INDEX('Hoja de Trabajo para listado'!$BC$155:$CB$1048576,MATCH($A246,'Hoja de Trabajo para listado'!$BC$155:$BC$1048576,0),MATCH((CUADRO!P$5&amp;$E246),'Hoja de Trabajo para listado'!$BC$151:$CB$151,0)),0)+IFERROR(INDEX('Hoja de Trabajo para listado'!$DE$153:$DG$274,MATCH($A246,'Hoja de Trabajo para listado'!$DE$153:$DE$1048576,0),MATCH((CUADRO!P$5&amp;$E246),'Hoja de Trabajo para listado'!$DE$151:$DG$151,0)),0)+IFERROR(INDEX('Hoja de Trabajo para listado'!$CD$155:$DC$1048576,MATCH($A246,'Hoja de Trabajo para listado'!$CD$155:$CD$1048576,0),MATCH((CUADRO!P$5&amp;$E246),'Hoja de Trabajo para listado'!$CD$151:$DC$151,0)),0)</f>
        <v>0</v>
      </c>
      <c r="Q246" s="314">
        <f ca="1">+IFERROR(INDEX('Hoja de Trabajo para listado'!$A$155:$Z$1048576,MATCH($A246,'Hoja de Trabajo para listado'!$A$155:$A$1048576,0),MATCH((CUADRO!Q$5&amp;$E246),'Hoja de Trabajo para listado'!$A$151:$Z$151,0)),0)+IFERROR(INDEX('Hoja de Trabajo para listado'!$AB$155:$BA$1048576,MATCH($A246,'Hoja de Trabajo para listado'!$AB$155:$AB$1048576,0),MATCH((CUADRO!Q$5&amp;$E246),'Hoja de Trabajo para listado'!$AB$151:$BA$151,0)),0)+IFERROR(INDEX('Hoja de Trabajo para listado'!$BC$155:$CB$1048576,MATCH($A246,'Hoja de Trabajo para listado'!$BC$155:$BC$1048576,0),MATCH((CUADRO!Q$5&amp;$E246),'Hoja de Trabajo para listado'!$BC$151:$CB$151,0)),0)+IFERROR(INDEX('Hoja de Trabajo para listado'!$DE$153:$DG$274,MATCH($A246,'Hoja de Trabajo para listado'!$DE$153:$DE$1048576,0),MATCH((CUADRO!Q$5&amp;$E246),'Hoja de Trabajo para listado'!$DE$151:$DG$151,0)),0)+IFERROR(INDEX('Hoja de Trabajo para listado'!$CD$155:$DC$1048576,MATCH($A246,'Hoja de Trabajo para listado'!$CD$155:$CD$1048576,0),MATCH((CUADRO!Q$5&amp;$E246),'Hoja de Trabajo para listado'!$CD$151:$DC$151,0)),0)</f>
        <v>0</v>
      </c>
      <c r="R246" s="314">
        <f t="shared" ca="1" si="6"/>
        <v>0</v>
      </c>
      <c r="S246" s="345"/>
      <c r="T246" s="314">
        <f ca="1">+T247</f>
        <v>0</v>
      </c>
      <c r="U246" s="313">
        <f t="shared" si="7"/>
        <v>1</v>
      </c>
      <c r="V246" s="319" t="str">
        <f>+VLOOKUP(A246,bd_lista!$A$3:$E$593,5,FALSE)</f>
        <v>Gobiernos Autonomos Municipales</v>
      </c>
      <c r="W246" s="425" t="str">
        <f>+V246</f>
        <v>Gobiernos Autonomos Municipales</v>
      </c>
    </row>
    <row r="247" spans="1:23" customFormat="1" ht="15" hidden="1" customHeight="1">
      <c r="A247" s="323">
        <v>1229</v>
      </c>
      <c r="B247" s="428"/>
      <c r="C247" s="319" t="str">
        <f>+VLOOKUP(A247,bd_lista!$A$3:$C$593,3,FALSE)</f>
        <v>Gobierno Autónomo Municipal de Tipuani</v>
      </c>
      <c r="D247" s="430"/>
      <c r="E247" s="347" t="s">
        <v>1419</v>
      </c>
      <c r="F247" s="316">
        <f ca="1">+IFERROR(INDEX('Hoja de Trabajo para listado'!$A$155:$Z$1048576,MATCH($A247,'Hoja de Trabajo para listado'!$A$155:$A$1048576,0),MATCH((CUADRO!F$5&amp;$E247),'Hoja de Trabajo para listado'!$A$151:$Z$151,0)),0)+IFERROR(INDEX('Hoja de Trabajo para listado'!$AB$155:$BA$1048576,MATCH($A247,'Hoja de Trabajo para listado'!$AB$155:$AB$1048576,0),MATCH((CUADRO!F$5&amp;$E247),'Hoja de Trabajo para listado'!$AB$151:$BA$151,0)),0)+IFERROR(INDEX('Hoja de Trabajo para listado'!$BC$155:$CB$1048576,MATCH($A247,'Hoja de Trabajo para listado'!$BC$155:$BC$1048576,0),MATCH((CUADRO!F$5&amp;$E247),'Hoja de Trabajo para listado'!$BC$151:$CB$151,0)),0)+IFERROR(INDEX('Hoja de Trabajo para listado'!$DE$153:$DG$274,MATCH($A247,'Hoja de Trabajo para listado'!$DE$153:$DE$1048576,0),MATCH((CUADRO!F$5&amp;$E247),'Hoja de Trabajo para listado'!$DE$151:$DG$151,0)),0)+IFERROR(INDEX('Hoja de Trabajo para listado'!$CD$155:$DC$1048576,MATCH($A247,'Hoja de Trabajo para listado'!$CD$155:$CD$1048576,0),MATCH((CUADRO!F$5&amp;$E247),'Hoja de Trabajo para listado'!$CD$151:$DC$151,0)),0)</f>
        <v>0</v>
      </c>
      <c r="G247" s="316">
        <f ca="1">+IFERROR(INDEX('Hoja de Trabajo para listado'!$A$155:$Z$1048576,MATCH($A247,'Hoja de Trabajo para listado'!$A$155:$A$1048576,0),MATCH((CUADRO!G$5&amp;$E247),'Hoja de Trabajo para listado'!$A$151:$Z$151,0)),0)+IFERROR(INDEX('Hoja de Trabajo para listado'!$AB$155:$BA$1048576,MATCH($A247,'Hoja de Trabajo para listado'!$AB$155:$AB$1048576,0),MATCH((CUADRO!G$5&amp;$E247),'Hoja de Trabajo para listado'!$AB$151:$BA$151,0)),0)+IFERROR(INDEX('Hoja de Trabajo para listado'!$BC$155:$CB$1048576,MATCH($A247,'Hoja de Trabajo para listado'!$BC$155:$BC$1048576,0),MATCH((CUADRO!G$5&amp;$E247),'Hoja de Trabajo para listado'!$BC$151:$CB$151,0)),0)+IFERROR(INDEX('Hoja de Trabajo para listado'!$DE$153:$DG$274,MATCH($A247,'Hoja de Trabajo para listado'!$DE$153:$DE$1048576,0),MATCH((CUADRO!G$5&amp;$E247),'Hoja de Trabajo para listado'!$DE$151:$DG$151,0)),0)+IFERROR(INDEX('Hoja de Trabajo para listado'!$CD$155:$DC$1048576,MATCH($A247,'Hoja de Trabajo para listado'!$CD$155:$CD$1048576,0),MATCH((CUADRO!G$5&amp;$E247),'Hoja de Trabajo para listado'!$CD$151:$DC$151,0)),0)</f>
        <v>0</v>
      </c>
      <c r="H247" s="316">
        <f ca="1">+IFERROR(INDEX('Hoja de Trabajo para listado'!$A$155:$Z$1048576,MATCH($A247,'Hoja de Trabajo para listado'!$A$155:$A$1048576,0),MATCH((CUADRO!H$5&amp;$E247),'Hoja de Trabajo para listado'!$A$151:$Z$151,0)),0)+IFERROR(INDEX('Hoja de Trabajo para listado'!$AB$155:$BA$1048576,MATCH($A247,'Hoja de Trabajo para listado'!$AB$155:$AB$1048576,0),MATCH((CUADRO!H$5&amp;$E247),'Hoja de Trabajo para listado'!$AB$151:$BA$151,0)),0)+IFERROR(INDEX('Hoja de Trabajo para listado'!$BC$155:$CB$1048576,MATCH($A247,'Hoja de Trabajo para listado'!$BC$155:$BC$1048576,0),MATCH((CUADRO!H$5&amp;$E247),'Hoja de Trabajo para listado'!$BC$151:$CB$151,0)),0)+IFERROR(INDEX('Hoja de Trabajo para listado'!$DE$153:$DG$274,MATCH($A247,'Hoja de Trabajo para listado'!$DE$153:$DE$1048576,0),MATCH((CUADRO!H$5&amp;$E247),'Hoja de Trabajo para listado'!$DE$151:$DG$151,0)),0)+IFERROR(INDEX('Hoja de Trabajo para listado'!$CD$155:$DC$1048576,MATCH($A247,'Hoja de Trabajo para listado'!$CD$155:$CD$1048576,0),MATCH((CUADRO!H$5&amp;$E247),'Hoja de Trabajo para listado'!$CD$151:$DC$151,0)),0)</f>
        <v>0</v>
      </c>
      <c r="I247" s="316">
        <f ca="1">+IFERROR(INDEX('Hoja de Trabajo para listado'!$A$155:$Z$1048576,MATCH($A247,'Hoja de Trabajo para listado'!$A$155:$A$1048576,0),MATCH((CUADRO!I$5&amp;$E247),'Hoja de Trabajo para listado'!$A$151:$Z$151,0)),0)+IFERROR(INDEX('Hoja de Trabajo para listado'!$AB$155:$BA$1048576,MATCH($A247,'Hoja de Trabajo para listado'!$AB$155:$AB$1048576,0),MATCH((CUADRO!I$5&amp;$E247),'Hoja de Trabajo para listado'!$AB$151:$BA$151,0)),0)+IFERROR(INDEX('Hoja de Trabajo para listado'!$BC$155:$CB$1048576,MATCH($A247,'Hoja de Trabajo para listado'!$BC$155:$BC$1048576,0),MATCH((CUADRO!I$5&amp;$E247),'Hoja de Trabajo para listado'!$BC$151:$CB$151,0)),0)+IFERROR(INDEX('Hoja de Trabajo para listado'!$DE$153:$DG$274,MATCH($A247,'Hoja de Trabajo para listado'!$DE$153:$DE$1048576,0),MATCH((CUADRO!I$5&amp;$E247),'Hoja de Trabajo para listado'!$DE$151:$DG$151,0)),0)+IFERROR(INDEX('Hoja de Trabajo para listado'!$CD$155:$DC$1048576,MATCH($A247,'Hoja de Trabajo para listado'!$CD$155:$CD$1048576,0),MATCH((CUADRO!I$5&amp;$E247),'Hoja de Trabajo para listado'!$CD$151:$DC$151,0)),0)</f>
        <v>0</v>
      </c>
      <c r="J247" s="316">
        <f ca="1">+IFERROR(INDEX('Hoja de Trabajo para listado'!$A$155:$Z$1048576,MATCH($A247,'Hoja de Trabajo para listado'!$A$155:$A$1048576,0),MATCH((CUADRO!J$5&amp;$E247),'Hoja de Trabajo para listado'!$A$151:$Z$151,0)),0)+IFERROR(INDEX('Hoja de Trabajo para listado'!$AB$155:$BA$1048576,MATCH($A247,'Hoja de Trabajo para listado'!$AB$155:$AB$1048576,0),MATCH((CUADRO!J$5&amp;$E247),'Hoja de Trabajo para listado'!$AB$151:$BA$151,0)),0)+IFERROR(INDEX('Hoja de Trabajo para listado'!$BC$155:$CB$1048576,MATCH($A247,'Hoja de Trabajo para listado'!$BC$155:$BC$1048576,0),MATCH((CUADRO!J$5&amp;$E247),'Hoja de Trabajo para listado'!$BC$151:$CB$151,0)),0)+IFERROR(INDEX('Hoja de Trabajo para listado'!$DE$153:$DG$274,MATCH($A247,'Hoja de Trabajo para listado'!$DE$153:$DE$1048576,0),MATCH((CUADRO!J$5&amp;$E247),'Hoja de Trabajo para listado'!$DE$151:$DG$151,0)),0)+IFERROR(INDEX('Hoja de Trabajo para listado'!$CD$155:$DC$1048576,MATCH($A247,'Hoja de Trabajo para listado'!$CD$155:$CD$1048576,0),MATCH((CUADRO!J$5&amp;$E247),'Hoja de Trabajo para listado'!$CD$151:$DC$151,0)),0)</f>
        <v>0</v>
      </c>
      <c r="K247" s="316">
        <f ca="1">+IFERROR(INDEX('Hoja de Trabajo para listado'!$A$155:$Z$1048576,MATCH($A247,'Hoja de Trabajo para listado'!$A$155:$A$1048576,0),MATCH((CUADRO!K$5&amp;$E247),'Hoja de Trabajo para listado'!$A$151:$Z$151,0)),0)+IFERROR(INDEX('Hoja de Trabajo para listado'!$AB$155:$BA$1048576,MATCH($A247,'Hoja de Trabajo para listado'!$AB$155:$AB$1048576,0),MATCH((CUADRO!K$5&amp;$E247),'Hoja de Trabajo para listado'!$AB$151:$BA$151,0)),0)+IFERROR(INDEX('Hoja de Trabajo para listado'!$BC$155:$CB$1048576,MATCH($A247,'Hoja de Trabajo para listado'!$BC$155:$BC$1048576,0),MATCH((CUADRO!K$5&amp;$E247),'Hoja de Trabajo para listado'!$BC$151:$CB$151,0)),0)+IFERROR(INDEX('Hoja de Trabajo para listado'!$DE$153:$DG$274,MATCH($A247,'Hoja de Trabajo para listado'!$DE$153:$DE$1048576,0),MATCH((CUADRO!K$5&amp;$E247),'Hoja de Trabajo para listado'!$DE$151:$DG$151,0)),0)+IFERROR(INDEX('Hoja de Trabajo para listado'!$CD$155:$DC$1048576,MATCH($A247,'Hoja de Trabajo para listado'!$CD$155:$CD$1048576,0),MATCH((CUADRO!K$5&amp;$E247),'Hoja de Trabajo para listado'!$CD$151:$DC$151,0)),0)</f>
        <v>0</v>
      </c>
      <c r="L247" s="316">
        <f ca="1">+IFERROR(INDEX('Hoja de Trabajo para listado'!$A$155:$Z$1048576,MATCH($A247,'Hoja de Trabajo para listado'!$A$155:$A$1048576,0),MATCH((CUADRO!L$5&amp;$E247),'Hoja de Trabajo para listado'!$A$151:$Z$151,0)),0)+IFERROR(INDEX('Hoja de Trabajo para listado'!$AB$155:$BA$1048576,MATCH($A247,'Hoja de Trabajo para listado'!$AB$155:$AB$1048576,0),MATCH((CUADRO!L$5&amp;$E247),'Hoja de Trabajo para listado'!$AB$151:$BA$151,0)),0)+IFERROR(INDEX('Hoja de Trabajo para listado'!$BC$155:$CB$1048576,MATCH($A247,'Hoja de Trabajo para listado'!$BC$155:$BC$1048576,0),MATCH((CUADRO!L$5&amp;$E247),'Hoja de Trabajo para listado'!$BC$151:$CB$151,0)),0)+IFERROR(INDEX('Hoja de Trabajo para listado'!$DE$153:$DG$274,MATCH($A247,'Hoja de Trabajo para listado'!$DE$153:$DE$1048576,0),MATCH((CUADRO!L$5&amp;$E247),'Hoja de Trabajo para listado'!$DE$151:$DG$151,0)),0)+IFERROR(INDEX('Hoja de Trabajo para listado'!$CD$155:$DC$1048576,MATCH($A247,'Hoja de Trabajo para listado'!$CD$155:$CD$1048576,0),MATCH((CUADRO!L$5&amp;$E247),'Hoja de Trabajo para listado'!$CD$151:$DC$151,0)),0)</f>
        <v>0</v>
      </c>
      <c r="M247" s="316">
        <f ca="1">+IFERROR(INDEX('Hoja de Trabajo para listado'!$A$155:$Z$1048576,MATCH($A247,'Hoja de Trabajo para listado'!$A$155:$A$1048576,0),MATCH((CUADRO!M$5&amp;$E247),'Hoja de Trabajo para listado'!$A$151:$Z$151,0)),0)+IFERROR(INDEX('Hoja de Trabajo para listado'!$AB$155:$BA$1048576,MATCH($A247,'Hoja de Trabajo para listado'!$AB$155:$AB$1048576,0),MATCH((CUADRO!M$5&amp;$E247),'Hoja de Trabajo para listado'!$AB$151:$BA$151,0)),0)+IFERROR(INDEX('Hoja de Trabajo para listado'!$BC$155:$CB$1048576,MATCH($A247,'Hoja de Trabajo para listado'!$BC$155:$BC$1048576,0),MATCH((CUADRO!M$5&amp;$E247),'Hoja de Trabajo para listado'!$BC$151:$CB$151,0)),0)+IFERROR(INDEX('Hoja de Trabajo para listado'!$DE$153:$DG$274,MATCH($A247,'Hoja de Trabajo para listado'!$DE$153:$DE$1048576,0),MATCH((CUADRO!M$5&amp;$E247),'Hoja de Trabajo para listado'!$DE$151:$DG$151,0)),0)+IFERROR(INDEX('Hoja de Trabajo para listado'!$CD$155:$DC$1048576,MATCH($A247,'Hoja de Trabajo para listado'!$CD$155:$CD$1048576,0),MATCH((CUADRO!M$5&amp;$E247),'Hoja de Trabajo para listado'!$CD$151:$DC$151,0)),0)</f>
        <v>0</v>
      </c>
      <c r="N247" s="316">
        <f ca="1">+IFERROR(INDEX('Hoja de Trabajo para listado'!$A$155:$Z$1048576,MATCH($A247,'Hoja de Trabajo para listado'!$A$155:$A$1048576,0),MATCH((CUADRO!N$5&amp;$E247),'Hoja de Trabajo para listado'!$A$151:$Z$151,0)),0)+IFERROR(INDEX('Hoja de Trabajo para listado'!$AB$155:$BA$1048576,MATCH($A247,'Hoja de Trabajo para listado'!$AB$155:$AB$1048576,0),MATCH((CUADRO!N$5&amp;$E247),'Hoja de Trabajo para listado'!$AB$151:$BA$151,0)),0)+IFERROR(INDEX('Hoja de Trabajo para listado'!$BC$155:$CB$1048576,MATCH($A247,'Hoja de Trabajo para listado'!$BC$155:$BC$1048576,0),MATCH((CUADRO!N$5&amp;$E247),'Hoja de Trabajo para listado'!$BC$151:$CB$151,0)),0)+IFERROR(INDEX('Hoja de Trabajo para listado'!$DE$153:$DG$274,MATCH($A247,'Hoja de Trabajo para listado'!$DE$153:$DE$1048576,0),MATCH((CUADRO!N$5&amp;$E247),'Hoja de Trabajo para listado'!$DE$151:$DG$151,0)),0)+IFERROR(INDEX('Hoja de Trabajo para listado'!$CD$155:$DC$1048576,MATCH($A247,'Hoja de Trabajo para listado'!$CD$155:$CD$1048576,0),MATCH((CUADRO!N$5&amp;$E247),'Hoja de Trabajo para listado'!$CD$151:$DC$151,0)),0)</f>
        <v>0</v>
      </c>
      <c r="O247" s="316">
        <f ca="1">+IFERROR(INDEX('Hoja de Trabajo para listado'!$A$155:$Z$1048576,MATCH($A247,'Hoja de Trabajo para listado'!$A$155:$A$1048576,0),MATCH((CUADRO!O$5&amp;$E247),'Hoja de Trabajo para listado'!$A$151:$Z$151,0)),0)+IFERROR(INDEX('Hoja de Trabajo para listado'!$AB$155:$BA$1048576,MATCH($A247,'Hoja de Trabajo para listado'!$AB$155:$AB$1048576,0),MATCH((CUADRO!O$5&amp;$E247),'Hoja de Trabajo para listado'!$AB$151:$BA$151,0)),0)+IFERROR(INDEX('Hoja de Trabajo para listado'!$BC$155:$CB$1048576,MATCH($A247,'Hoja de Trabajo para listado'!$BC$155:$BC$1048576,0),MATCH((CUADRO!O$5&amp;$E247),'Hoja de Trabajo para listado'!$BC$151:$CB$151,0)),0)+IFERROR(INDEX('Hoja de Trabajo para listado'!$DE$153:$DG$274,MATCH($A247,'Hoja de Trabajo para listado'!$DE$153:$DE$1048576,0),MATCH((CUADRO!O$5&amp;$E247),'Hoja de Trabajo para listado'!$DE$151:$DG$151,0)),0)+IFERROR(INDEX('Hoja de Trabajo para listado'!$CD$155:$DC$1048576,MATCH($A247,'Hoja de Trabajo para listado'!$CD$155:$CD$1048576,0),MATCH((CUADRO!O$5&amp;$E247),'Hoja de Trabajo para listado'!$CD$151:$DC$151,0)),0)</f>
        <v>0</v>
      </c>
      <c r="P247" s="316">
        <f ca="1">+IFERROR(INDEX('Hoja de Trabajo para listado'!$A$155:$Z$1048576,MATCH($A247,'Hoja de Trabajo para listado'!$A$155:$A$1048576,0),MATCH((CUADRO!P$5&amp;$E247),'Hoja de Trabajo para listado'!$A$151:$Z$151,0)),0)+IFERROR(INDEX('Hoja de Trabajo para listado'!$AB$155:$BA$1048576,MATCH($A247,'Hoja de Trabajo para listado'!$AB$155:$AB$1048576,0),MATCH((CUADRO!P$5&amp;$E247),'Hoja de Trabajo para listado'!$AB$151:$BA$151,0)),0)+IFERROR(INDEX('Hoja de Trabajo para listado'!$BC$155:$CB$1048576,MATCH($A247,'Hoja de Trabajo para listado'!$BC$155:$BC$1048576,0),MATCH((CUADRO!P$5&amp;$E247),'Hoja de Trabajo para listado'!$BC$151:$CB$151,0)),0)+IFERROR(INDEX('Hoja de Trabajo para listado'!$DE$153:$DG$274,MATCH($A247,'Hoja de Trabajo para listado'!$DE$153:$DE$1048576,0),MATCH((CUADRO!P$5&amp;$E247),'Hoja de Trabajo para listado'!$DE$151:$DG$151,0)),0)+IFERROR(INDEX('Hoja de Trabajo para listado'!$CD$155:$DC$1048576,MATCH($A247,'Hoja de Trabajo para listado'!$CD$155:$CD$1048576,0),MATCH((CUADRO!P$5&amp;$E247),'Hoja de Trabajo para listado'!$CD$151:$DC$151,0)),0)</f>
        <v>0</v>
      </c>
      <c r="Q247" s="314">
        <f ca="1">+IFERROR(INDEX('Hoja de Trabajo para listado'!$A$155:$Z$1048576,MATCH($A247,'Hoja de Trabajo para listado'!$A$155:$A$1048576,0),MATCH((CUADRO!Q$5&amp;$E247),'Hoja de Trabajo para listado'!$A$151:$Z$151,0)),0)+IFERROR(INDEX('Hoja de Trabajo para listado'!$AB$155:$BA$1048576,MATCH($A247,'Hoja de Trabajo para listado'!$AB$155:$AB$1048576,0),MATCH((CUADRO!Q$5&amp;$E247),'Hoja de Trabajo para listado'!$AB$151:$BA$151,0)),0)+IFERROR(INDEX('Hoja de Trabajo para listado'!$BC$155:$CB$1048576,MATCH($A247,'Hoja de Trabajo para listado'!$BC$155:$BC$1048576,0),MATCH((CUADRO!Q$5&amp;$E247),'Hoja de Trabajo para listado'!$BC$151:$CB$151,0)),0)+IFERROR(INDEX('Hoja de Trabajo para listado'!$DE$153:$DG$274,MATCH($A247,'Hoja de Trabajo para listado'!$DE$153:$DE$1048576,0),MATCH((CUADRO!Q$5&amp;$E247),'Hoja de Trabajo para listado'!$DE$151:$DG$151,0)),0)+IFERROR(INDEX('Hoja de Trabajo para listado'!$CD$155:$DC$1048576,MATCH($A247,'Hoja de Trabajo para listado'!$CD$155:$CD$1048576,0),MATCH((CUADRO!Q$5&amp;$E247),'Hoja de Trabajo para listado'!$CD$151:$DC$151,0)),0)</f>
        <v>0</v>
      </c>
      <c r="R247" s="316">
        <f t="shared" ca="1" si="6"/>
        <v>0</v>
      </c>
      <c r="S247" s="344">
        <f ca="1">+R246+R247</f>
        <v>0</v>
      </c>
      <c r="T247" s="316">
        <f ca="1">+S247</f>
        <v>0</v>
      </c>
      <c r="U247" s="315">
        <f t="shared" si="7"/>
        <v>2</v>
      </c>
      <c r="V247" s="319" t="str">
        <f>+VLOOKUP(A247,bd_lista!$A$3:$E$593,5,FALSE)</f>
        <v>Gobiernos Autonomos Municipales</v>
      </c>
      <c r="W247" s="426"/>
    </row>
    <row r="248" spans="1:23" ht="15" hidden="1" customHeight="1">
      <c r="A248" s="323">
        <v>1230</v>
      </c>
      <c r="B248" s="427">
        <f>+A248</f>
        <v>1230</v>
      </c>
      <c r="C248" s="318" t="str">
        <f>+VLOOKUP(A248,bd_lista!$A$3:$C$593,3,FALSE)</f>
        <v>Gobierno Autónomo Municipal de Quiabaya</v>
      </c>
      <c r="D248" s="429" t="str">
        <f>+C248</f>
        <v>Gobierno Autónomo Municipal de Quiabaya</v>
      </c>
      <c r="E248" s="346" t="s">
        <v>1418</v>
      </c>
      <c r="F248" s="314">
        <f ca="1">+IFERROR(INDEX('Hoja de Trabajo para listado'!$A$155:$Z$1048576,MATCH($A248,'Hoja de Trabajo para listado'!$A$155:$A$1048576,0),MATCH((CUADRO!F$5&amp;$E248),'Hoja de Trabajo para listado'!$A$151:$Z$151,0)),0)+IFERROR(INDEX('Hoja de Trabajo para listado'!$AB$155:$BA$1048576,MATCH($A248,'Hoja de Trabajo para listado'!$AB$155:$AB$1048576,0),MATCH((CUADRO!F$5&amp;$E248),'Hoja de Trabajo para listado'!$AB$151:$BA$151,0)),0)+IFERROR(INDEX('Hoja de Trabajo para listado'!$BC$155:$CB$1048576,MATCH($A248,'Hoja de Trabajo para listado'!$BC$155:$BC$1048576,0),MATCH((CUADRO!F$5&amp;$E248),'Hoja de Trabajo para listado'!$BC$151:$CB$151,0)),0)+IFERROR(INDEX('Hoja de Trabajo para listado'!$DE$153:$DG$274,MATCH($A248,'Hoja de Trabajo para listado'!$DE$153:$DE$1048576,0),MATCH((CUADRO!F$5&amp;$E248),'Hoja de Trabajo para listado'!$DE$151:$DG$151,0)),0)+IFERROR(INDEX('Hoja de Trabajo para listado'!$CD$155:$DC$1048576,MATCH($A248,'Hoja de Trabajo para listado'!$CD$155:$CD$1048576,0),MATCH((CUADRO!F$5&amp;$E248),'Hoja de Trabajo para listado'!$CD$151:$DC$151,0)),0)</f>
        <v>0</v>
      </c>
      <c r="G248" s="314">
        <f ca="1">+IFERROR(INDEX('Hoja de Trabajo para listado'!$A$155:$Z$1048576,MATCH($A248,'Hoja de Trabajo para listado'!$A$155:$A$1048576,0),MATCH((CUADRO!G$5&amp;$E248),'Hoja de Trabajo para listado'!$A$151:$Z$151,0)),0)+IFERROR(INDEX('Hoja de Trabajo para listado'!$AB$155:$BA$1048576,MATCH($A248,'Hoja de Trabajo para listado'!$AB$155:$AB$1048576,0),MATCH((CUADRO!G$5&amp;$E248),'Hoja de Trabajo para listado'!$AB$151:$BA$151,0)),0)+IFERROR(INDEX('Hoja de Trabajo para listado'!$BC$155:$CB$1048576,MATCH($A248,'Hoja de Trabajo para listado'!$BC$155:$BC$1048576,0),MATCH((CUADRO!G$5&amp;$E248),'Hoja de Trabajo para listado'!$BC$151:$CB$151,0)),0)+IFERROR(INDEX('Hoja de Trabajo para listado'!$DE$153:$DG$274,MATCH($A248,'Hoja de Trabajo para listado'!$DE$153:$DE$1048576,0),MATCH((CUADRO!G$5&amp;$E248),'Hoja de Trabajo para listado'!$DE$151:$DG$151,0)),0)+IFERROR(INDEX('Hoja de Trabajo para listado'!$CD$155:$DC$1048576,MATCH($A248,'Hoja de Trabajo para listado'!$CD$155:$CD$1048576,0),MATCH((CUADRO!G$5&amp;$E248),'Hoja de Trabajo para listado'!$CD$151:$DC$151,0)),0)</f>
        <v>0</v>
      </c>
      <c r="H248" s="314">
        <f ca="1">+IFERROR(INDEX('Hoja de Trabajo para listado'!$A$155:$Z$1048576,MATCH($A248,'Hoja de Trabajo para listado'!$A$155:$A$1048576,0),MATCH((CUADRO!H$5&amp;$E248),'Hoja de Trabajo para listado'!$A$151:$Z$151,0)),0)+IFERROR(INDEX('Hoja de Trabajo para listado'!$AB$155:$BA$1048576,MATCH($A248,'Hoja de Trabajo para listado'!$AB$155:$AB$1048576,0),MATCH((CUADRO!H$5&amp;$E248),'Hoja de Trabajo para listado'!$AB$151:$BA$151,0)),0)+IFERROR(INDEX('Hoja de Trabajo para listado'!$BC$155:$CB$1048576,MATCH($A248,'Hoja de Trabajo para listado'!$BC$155:$BC$1048576,0),MATCH((CUADRO!H$5&amp;$E248),'Hoja de Trabajo para listado'!$BC$151:$CB$151,0)),0)+IFERROR(INDEX('Hoja de Trabajo para listado'!$DE$153:$DG$274,MATCH($A248,'Hoja de Trabajo para listado'!$DE$153:$DE$1048576,0),MATCH((CUADRO!H$5&amp;$E248),'Hoja de Trabajo para listado'!$DE$151:$DG$151,0)),0)+IFERROR(INDEX('Hoja de Trabajo para listado'!$CD$155:$DC$1048576,MATCH($A248,'Hoja de Trabajo para listado'!$CD$155:$CD$1048576,0),MATCH((CUADRO!H$5&amp;$E248),'Hoja de Trabajo para listado'!$CD$151:$DC$151,0)),0)</f>
        <v>0</v>
      </c>
      <c r="I248" s="314">
        <f ca="1">+IFERROR(INDEX('Hoja de Trabajo para listado'!$A$155:$Z$1048576,MATCH($A248,'Hoja de Trabajo para listado'!$A$155:$A$1048576,0),MATCH((CUADRO!I$5&amp;$E248),'Hoja de Trabajo para listado'!$A$151:$Z$151,0)),0)+IFERROR(INDEX('Hoja de Trabajo para listado'!$AB$155:$BA$1048576,MATCH($A248,'Hoja de Trabajo para listado'!$AB$155:$AB$1048576,0),MATCH((CUADRO!I$5&amp;$E248),'Hoja de Trabajo para listado'!$AB$151:$BA$151,0)),0)+IFERROR(INDEX('Hoja de Trabajo para listado'!$BC$155:$CB$1048576,MATCH($A248,'Hoja de Trabajo para listado'!$BC$155:$BC$1048576,0),MATCH((CUADRO!I$5&amp;$E248),'Hoja de Trabajo para listado'!$BC$151:$CB$151,0)),0)+IFERROR(INDEX('Hoja de Trabajo para listado'!$DE$153:$DG$274,MATCH($A248,'Hoja de Trabajo para listado'!$DE$153:$DE$1048576,0),MATCH((CUADRO!I$5&amp;$E248),'Hoja de Trabajo para listado'!$DE$151:$DG$151,0)),0)+IFERROR(INDEX('Hoja de Trabajo para listado'!$CD$155:$DC$1048576,MATCH($A248,'Hoja de Trabajo para listado'!$CD$155:$CD$1048576,0),MATCH((CUADRO!I$5&amp;$E248),'Hoja de Trabajo para listado'!$CD$151:$DC$151,0)),0)</f>
        <v>0</v>
      </c>
      <c r="J248" s="314">
        <f ca="1">+IFERROR(INDEX('Hoja de Trabajo para listado'!$A$155:$Z$1048576,MATCH($A248,'Hoja de Trabajo para listado'!$A$155:$A$1048576,0),MATCH((CUADRO!J$5&amp;$E248),'Hoja de Trabajo para listado'!$A$151:$Z$151,0)),0)+IFERROR(INDEX('Hoja de Trabajo para listado'!$AB$155:$BA$1048576,MATCH($A248,'Hoja de Trabajo para listado'!$AB$155:$AB$1048576,0),MATCH((CUADRO!J$5&amp;$E248),'Hoja de Trabajo para listado'!$AB$151:$BA$151,0)),0)+IFERROR(INDEX('Hoja de Trabajo para listado'!$BC$155:$CB$1048576,MATCH($A248,'Hoja de Trabajo para listado'!$BC$155:$BC$1048576,0),MATCH((CUADRO!J$5&amp;$E248),'Hoja de Trabajo para listado'!$BC$151:$CB$151,0)),0)+IFERROR(INDEX('Hoja de Trabajo para listado'!$DE$153:$DG$274,MATCH($A248,'Hoja de Trabajo para listado'!$DE$153:$DE$1048576,0),MATCH((CUADRO!J$5&amp;$E248),'Hoja de Trabajo para listado'!$DE$151:$DG$151,0)),0)+IFERROR(INDEX('Hoja de Trabajo para listado'!$CD$155:$DC$1048576,MATCH($A248,'Hoja de Trabajo para listado'!$CD$155:$CD$1048576,0),MATCH((CUADRO!J$5&amp;$E248),'Hoja de Trabajo para listado'!$CD$151:$DC$151,0)),0)</f>
        <v>0</v>
      </c>
      <c r="K248" s="314">
        <f ca="1">+IFERROR(INDEX('Hoja de Trabajo para listado'!$A$155:$Z$1048576,MATCH($A248,'Hoja de Trabajo para listado'!$A$155:$A$1048576,0),MATCH((CUADRO!K$5&amp;$E248),'Hoja de Trabajo para listado'!$A$151:$Z$151,0)),0)+IFERROR(INDEX('Hoja de Trabajo para listado'!$AB$155:$BA$1048576,MATCH($A248,'Hoja de Trabajo para listado'!$AB$155:$AB$1048576,0),MATCH((CUADRO!K$5&amp;$E248),'Hoja de Trabajo para listado'!$AB$151:$BA$151,0)),0)+IFERROR(INDEX('Hoja de Trabajo para listado'!$BC$155:$CB$1048576,MATCH($A248,'Hoja de Trabajo para listado'!$BC$155:$BC$1048576,0),MATCH((CUADRO!K$5&amp;$E248),'Hoja de Trabajo para listado'!$BC$151:$CB$151,0)),0)+IFERROR(INDEX('Hoja de Trabajo para listado'!$DE$153:$DG$274,MATCH($A248,'Hoja de Trabajo para listado'!$DE$153:$DE$1048576,0),MATCH((CUADRO!K$5&amp;$E248),'Hoja de Trabajo para listado'!$DE$151:$DG$151,0)),0)+IFERROR(INDEX('Hoja de Trabajo para listado'!$CD$155:$DC$1048576,MATCH($A248,'Hoja de Trabajo para listado'!$CD$155:$CD$1048576,0),MATCH((CUADRO!K$5&amp;$E248),'Hoja de Trabajo para listado'!$CD$151:$DC$151,0)),0)</f>
        <v>0</v>
      </c>
      <c r="L248" s="314">
        <f ca="1">+IFERROR(INDEX('Hoja de Trabajo para listado'!$A$155:$Z$1048576,MATCH($A248,'Hoja de Trabajo para listado'!$A$155:$A$1048576,0),MATCH((CUADRO!L$5&amp;$E248),'Hoja de Trabajo para listado'!$A$151:$Z$151,0)),0)+IFERROR(INDEX('Hoja de Trabajo para listado'!$AB$155:$BA$1048576,MATCH($A248,'Hoja de Trabajo para listado'!$AB$155:$AB$1048576,0),MATCH((CUADRO!L$5&amp;$E248),'Hoja de Trabajo para listado'!$AB$151:$BA$151,0)),0)+IFERROR(INDEX('Hoja de Trabajo para listado'!$BC$155:$CB$1048576,MATCH($A248,'Hoja de Trabajo para listado'!$BC$155:$BC$1048576,0),MATCH((CUADRO!L$5&amp;$E248),'Hoja de Trabajo para listado'!$BC$151:$CB$151,0)),0)+IFERROR(INDEX('Hoja de Trabajo para listado'!$DE$153:$DG$274,MATCH($A248,'Hoja de Trabajo para listado'!$DE$153:$DE$1048576,0),MATCH((CUADRO!L$5&amp;$E248),'Hoja de Trabajo para listado'!$DE$151:$DG$151,0)),0)+IFERROR(INDEX('Hoja de Trabajo para listado'!$CD$155:$DC$1048576,MATCH($A248,'Hoja de Trabajo para listado'!$CD$155:$CD$1048576,0),MATCH((CUADRO!L$5&amp;$E248),'Hoja de Trabajo para listado'!$CD$151:$DC$151,0)),0)</f>
        <v>0</v>
      </c>
      <c r="M248" s="314">
        <f ca="1">+IFERROR(INDEX('Hoja de Trabajo para listado'!$A$155:$Z$1048576,MATCH($A248,'Hoja de Trabajo para listado'!$A$155:$A$1048576,0),MATCH((CUADRO!M$5&amp;$E248),'Hoja de Trabajo para listado'!$A$151:$Z$151,0)),0)+IFERROR(INDEX('Hoja de Trabajo para listado'!$AB$155:$BA$1048576,MATCH($A248,'Hoja de Trabajo para listado'!$AB$155:$AB$1048576,0),MATCH((CUADRO!M$5&amp;$E248),'Hoja de Trabajo para listado'!$AB$151:$BA$151,0)),0)+IFERROR(INDEX('Hoja de Trabajo para listado'!$BC$155:$CB$1048576,MATCH($A248,'Hoja de Trabajo para listado'!$BC$155:$BC$1048576,0),MATCH((CUADRO!M$5&amp;$E248),'Hoja de Trabajo para listado'!$BC$151:$CB$151,0)),0)+IFERROR(INDEX('Hoja de Trabajo para listado'!$DE$153:$DG$274,MATCH($A248,'Hoja de Trabajo para listado'!$DE$153:$DE$1048576,0),MATCH((CUADRO!M$5&amp;$E248),'Hoja de Trabajo para listado'!$DE$151:$DG$151,0)),0)+IFERROR(INDEX('Hoja de Trabajo para listado'!$CD$155:$DC$1048576,MATCH($A248,'Hoja de Trabajo para listado'!$CD$155:$CD$1048576,0),MATCH((CUADRO!M$5&amp;$E248),'Hoja de Trabajo para listado'!$CD$151:$DC$151,0)),0)</f>
        <v>0</v>
      </c>
      <c r="N248" s="314">
        <f ca="1">+IFERROR(INDEX('Hoja de Trabajo para listado'!$A$155:$Z$1048576,MATCH($A248,'Hoja de Trabajo para listado'!$A$155:$A$1048576,0),MATCH((CUADRO!N$5&amp;$E248),'Hoja de Trabajo para listado'!$A$151:$Z$151,0)),0)+IFERROR(INDEX('Hoja de Trabajo para listado'!$AB$155:$BA$1048576,MATCH($A248,'Hoja de Trabajo para listado'!$AB$155:$AB$1048576,0),MATCH((CUADRO!N$5&amp;$E248),'Hoja de Trabajo para listado'!$AB$151:$BA$151,0)),0)+IFERROR(INDEX('Hoja de Trabajo para listado'!$BC$155:$CB$1048576,MATCH($A248,'Hoja de Trabajo para listado'!$BC$155:$BC$1048576,0),MATCH((CUADRO!N$5&amp;$E248),'Hoja de Trabajo para listado'!$BC$151:$CB$151,0)),0)+IFERROR(INDEX('Hoja de Trabajo para listado'!$DE$153:$DG$274,MATCH($A248,'Hoja de Trabajo para listado'!$DE$153:$DE$1048576,0),MATCH((CUADRO!N$5&amp;$E248),'Hoja de Trabajo para listado'!$DE$151:$DG$151,0)),0)+IFERROR(INDEX('Hoja de Trabajo para listado'!$CD$155:$DC$1048576,MATCH($A248,'Hoja de Trabajo para listado'!$CD$155:$CD$1048576,0),MATCH((CUADRO!N$5&amp;$E248),'Hoja de Trabajo para listado'!$CD$151:$DC$151,0)),0)</f>
        <v>0</v>
      </c>
      <c r="O248" s="314">
        <f ca="1">+IFERROR(INDEX('Hoja de Trabajo para listado'!$A$155:$Z$1048576,MATCH($A248,'Hoja de Trabajo para listado'!$A$155:$A$1048576,0),MATCH((CUADRO!O$5&amp;$E248),'Hoja de Trabajo para listado'!$A$151:$Z$151,0)),0)+IFERROR(INDEX('Hoja de Trabajo para listado'!$AB$155:$BA$1048576,MATCH($A248,'Hoja de Trabajo para listado'!$AB$155:$AB$1048576,0),MATCH((CUADRO!O$5&amp;$E248),'Hoja de Trabajo para listado'!$AB$151:$BA$151,0)),0)+IFERROR(INDEX('Hoja de Trabajo para listado'!$BC$155:$CB$1048576,MATCH($A248,'Hoja de Trabajo para listado'!$BC$155:$BC$1048576,0),MATCH((CUADRO!O$5&amp;$E248),'Hoja de Trabajo para listado'!$BC$151:$CB$151,0)),0)+IFERROR(INDEX('Hoja de Trabajo para listado'!$DE$153:$DG$274,MATCH($A248,'Hoja de Trabajo para listado'!$DE$153:$DE$1048576,0),MATCH((CUADRO!O$5&amp;$E248),'Hoja de Trabajo para listado'!$DE$151:$DG$151,0)),0)+IFERROR(INDEX('Hoja de Trabajo para listado'!$CD$155:$DC$1048576,MATCH($A248,'Hoja de Trabajo para listado'!$CD$155:$CD$1048576,0),MATCH((CUADRO!O$5&amp;$E248),'Hoja de Trabajo para listado'!$CD$151:$DC$151,0)),0)</f>
        <v>0</v>
      </c>
      <c r="P248" s="314">
        <f ca="1">+IFERROR(INDEX('Hoja de Trabajo para listado'!$A$155:$Z$1048576,MATCH($A248,'Hoja de Trabajo para listado'!$A$155:$A$1048576,0),MATCH((CUADRO!P$5&amp;$E248),'Hoja de Trabajo para listado'!$A$151:$Z$151,0)),0)+IFERROR(INDEX('Hoja de Trabajo para listado'!$AB$155:$BA$1048576,MATCH($A248,'Hoja de Trabajo para listado'!$AB$155:$AB$1048576,0),MATCH((CUADRO!P$5&amp;$E248),'Hoja de Trabajo para listado'!$AB$151:$BA$151,0)),0)+IFERROR(INDEX('Hoja de Trabajo para listado'!$BC$155:$CB$1048576,MATCH($A248,'Hoja de Trabajo para listado'!$BC$155:$BC$1048576,0),MATCH((CUADRO!P$5&amp;$E248),'Hoja de Trabajo para listado'!$BC$151:$CB$151,0)),0)+IFERROR(INDEX('Hoja de Trabajo para listado'!$DE$153:$DG$274,MATCH($A248,'Hoja de Trabajo para listado'!$DE$153:$DE$1048576,0),MATCH((CUADRO!P$5&amp;$E248),'Hoja de Trabajo para listado'!$DE$151:$DG$151,0)),0)+IFERROR(INDEX('Hoja de Trabajo para listado'!$CD$155:$DC$1048576,MATCH($A248,'Hoja de Trabajo para listado'!$CD$155:$CD$1048576,0),MATCH((CUADRO!P$5&amp;$E248),'Hoja de Trabajo para listado'!$CD$151:$DC$151,0)),0)</f>
        <v>0</v>
      </c>
      <c r="Q248" s="314">
        <f ca="1">+IFERROR(INDEX('Hoja de Trabajo para listado'!$A$155:$Z$1048576,MATCH($A248,'Hoja de Trabajo para listado'!$A$155:$A$1048576,0),MATCH((CUADRO!Q$5&amp;$E248),'Hoja de Trabajo para listado'!$A$151:$Z$151,0)),0)+IFERROR(INDEX('Hoja de Trabajo para listado'!$AB$155:$BA$1048576,MATCH($A248,'Hoja de Trabajo para listado'!$AB$155:$AB$1048576,0),MATCH((CUADRO!Q$5&amp;$E248),'Hoja de Trabajo para listado'!$AB$151:$BA$151,0)),0)+IFERROR(INDEX('Hoja de Trabajo para listado'!$BC$155:$CB$1048576,MATCH($A248,'Hoja de Trabajo para listado'!$BC$155:$BC$1048576,0),MATCH((CUADRO!Q$5&amp;$E248),'Hoja de Trabajo para listado'!$BC$151:$CB$151,0)),0)+IFERROR(INDEX('Hoja de Trabajo para listado'!$DE$153:$DG$274,MATCH($A248,'Hoja de Trabajo para listado'!$DE$153:$DE$1048576,0),MATCH((CUADRO!Q$5&amp;$E248),'Hoja de Trabajo para listado'!$DE$151:$DG$151,0)),0)+IFERROR(INDEX('Hoja de Trabajo para listado'!$CD$155:$DC$1048576,MATCH($A248,'Hoja de Trabajo para listado'!$CD$155:$CD$1048576,0),MATCH((CUADRO!Q$5&amp;$E248),'Hoja de Trabajo para listado'!$CD$151:$DC$151,0)),0)</f>
        <v>0</v>
      </c>
      <c r="R248" s="314">
        <f t="shared" ca="1" si="6"/>
        <v>0</v>
      </c>
      <c r="S248" s="345"/>
      <c r="T248" s="314">
        <f ca="1">+T249</f>
        <v>0</v>
      </c>
      <c r="U248" s="313">
        <f t="shared" si="7"/>
        <v>1</v>
      </c>
      <c r="V248" s="319" t="str">
        <f>+VLOOKUP(A248,bd_lista!$A$3:$E$593,5,FALSE)</f>
        <v>Gobiernos Autonomos Municipales</v>
      </c>
      <c r="W248" s="425" t="str">
        <f>+V248</f>
        <v>Gobiernos Autonomos Municipales</v>
      </c>
    </row>
    <row r="249" spans="1:23" ht="15" hidden="1" customHeight="1">
      <c r="A249" s="323">
        <v>1230</v>
      </c>
      <c r="B249" s="428"/>
      <c r="C249" s="319" t="str">
        <f>+VLOOKUP(A249,bd_lista!$A$3:$C$593,3,FALSE)</f>
        <v>Gobierno Autónomo Municipal de Quiabaya</v>
      </c>
      <c r="D249" s="430"/>
      <c r="E249" s="347" t="s">
        <v>1419</v>
      </c>
      <c r="F249" s="316">
        <f ca="1">+IFERROR(INDEX('Hoja de Trabajo para listado'!$A$155:$Z$1048576,MATCH($A249,'Hoja de Trabajo para listado'!$A$155:$A$1048576,0),MATCH((CUADRO!F$5&amp;$E249),'Hoja de Trabajo para listado'!$A$151:$Z$151,0)),0)+IFERROR(INDEX('Hoja de Trabajo para listado'!$AB$155:$BA$1048576,MATCH($A249,'Hoja de Trabajo para listado'!$AB$155:$AB$1048576,0),MATCH((CUADRO!F$5&amp;$E249),'Hoja de Trabajo para listado'!$AB$151:$BA$151,0)),0)+IFERROR(INDEX('Hoja de Trabajo para listado'!$BC$155:$CB$1048576,MATCH($A249,'Hoja de Trabajo para listado'!$BC$155:$BC$1048576,0),MATCH((CUADRO!F$5&amp;$E249),'Hoja de Trabajo para listado'!$BC$151:$CB$151,0)),0)+IFERROR(INDEX('Hoja de Trabajo para listado'!$DE$153:$DG$274,MATCH($A249,'Hoja de Trabajo para listado'!$DE$153:$DE$1048576,0),MATCH((CUADRO!F$5&amp;$E249),'Hoja de Trabajo para listado'!$DE$151:$DG$151,0)),0)+IFERROR(INDEX('Hoja de Trabajo para listado'!$CD$155:$DC$1048576,MATCH($A249,'Hoja de Trabajo para listado'!$CD$155:$CD$1048576,0),MATCH((CUADRO!F$5&amp;$E249),'Hoja de Trabajo para listado'!$CD$151:$DC$151,0)),0)</f>
        <v>0</v>
      </c>
      <c r="G249" s="316">
        <f ca="1">+IFERROR(INDEX('Hoja de Trabajo para listado'!$A$155:$Z$1048576,MATCH($A249,'Hoja de Trabajo para listado'!$A$155:$A$1048576,0),MATCH((CUADRO!G$5&amp;$E249),'Hoja de Trabajo para listado'!$A$151:$Z$151,0)),0)+IFERROR(INDEX('Hoja de Trabajo para listado'!$AB$155:$BA$1048576,MATCH($A249,'Hoja de Trabajo para listado'!$AB$155:$AB$1048576,0),MATCH((CUADRO!G$5&amp;$E249),'Hoja de Trabajo para listado'!$AB$151:$BA$151,0)),0)+IFERROR(INDEX('Hoja de Trabajo para listado'!$BC$155:$CB$1048576,MATCH($A249,'Hoja de Trabajo para listado'!$BC$155:$BC$1048576,0),MATCH((CUADRO!G$5&amp;$E249),'Hoja de Trabajo para listado'!$BC$151:$CB$151,0)),0)+IFERROR(INDEX('Hoja de Trabajo para listado'!$DE$153:$DG$274,MATCH($A249,'Hoja de Trabajo para listado'!$DE$153:$DE$1048576,0),MATCH((CUADRO!G$5&amp;$E249),'Hoja de Trabajo para listado'!$DE$151:$DG$151,0)),0)+IFERROR(INDEX('Hoja de Trabajo para listado'!$CD$155:$DC$1048576,MATCH($A249,'Hoja de Trabajo para listado'!$CD$155:$CD$1048576,0),MATCH((CUADRO!G$5&amp;$E249),'Hoja de Trabajo para listado'!$CD$151:$DC$151,0)),0)</f>
        <v>0</v>
      </c>
      <c r="H249" s="316">
        <f ca="1">+IFERROR(INDEX('Hoja de Trabajo para listado'!$A$155:$Z$1048576,MATCH($A249,'Hoja de Trabajo para listado'!$A$155:$A$1048576,0),MATCH((CUADRO!H$5&amp;$E249),'Hoja de Trabajo para listado'!$A$151:$Z$151,0)),0)+IFERROR(INDEX('Hoja de Trabajo para listado'!$AB$155:$BA$1048576,MATCH($A249,'Hoja de Trabajo para listado'!$AB$155:$AB$1048576,0),MATCH((CUADRO!H$5&amp;$E249),'Hoja de Trabajo para listado'!$AB$151:$BA$151,0)),0)+IFERROR(INDEX('Hoja de Trabajo para listado'!$BC$155:$CB$1048576,MATCH($A249,'Hoja de Trabajo para listado'!$BC$155:$BC$1048576,0),MATCH((CUADRO!H$5&amp;$E249),'Hoja de Trabajo para listado'!$BC$151:$CB$151,0)),0)+IFERROR(INDEX('Hoja de Trabajo para listado'!$DE$153:$DG$274,MATCH($A249,'Hoja de Trabajo para listado'!$DE$153:$DE$1048576,0),MATCH((CUADRO!H$5&amp;$E249),'Hoja de Trabajo para listado'!$DE$151:$DG$151,0)),0)+IFERROR(INDEX('Hoja de Trabajo para listado'!$CD$155:$DC$1048576,MATCH($A249,'Hoja de Trabajo para listado'!$CD$155:$CD$1048576,0),MATCH((CUADRO!H$5&amp;$E249),'Hoja de Trabajo para listado'!$CD$151:$DC$151,0)),0)</f>
        <v>0</v>
      </c>
      <c r="I249" s="316">
        <f ca="1">+IFERROR(INDEX('Hoja de Trabajo para listado'!$A$155:$Z$1048576,MATCH($A249,'Hoja de Trabajo para listado'!$A$155:$A$1048576,0),MATCH((CUADRO!I$5&amp;$E249),'Hoja de Trabajo para listado'!$A$151:$Z$151,0)),0)+IFERROR(INDEX('Hoja de Trabajo para listado'!$AB$155:$BA$1048576,MATCH($A249,'Hoja de Trabajo para listado'!$AB$155:$AB$1048576,0),MATCH((CUADRO!I$5&amp;$E249),'Hoja de Trabajo para listado'!$AB$151:$BA$151,0)),0)+IFERROR(INDEX('Hoja de Trabajo para listado'!$BC$155:$CB$1048576,MATCH($A249,'Hoja de Trabajo para listado'!$BC$155:$BC$1048576,0),MATCH((CUADRO!I$5&amp;$E249),'Hoja de Trabajo para listado'!$BC$151:$CB$151,0)),0)+IFERROR(INDEX('Hoja de Trabajo para listado'!$DE$153:$DG$274,MATCH($A249,'Hoja de Trabajo para listado'!$DE$153:$DE$1048576,0),MATCH((CUADRO!I$5&amp;$E249),'Hoja de Trabajo para listado'!$DE$151:$DG$151,0)),0)+IFERROR(INDEX('Hoja de Trabajo para listado'!$CD$155:$DC$1048576,MATCH($A249,'Hoja de Trabajo para listado'!$CD$155:$CD$1048576,0),MATCH((CUADRO!I$5&amp;$E249),'Hoja de Trabajo para listado'!$CD$151:$DC$151,0)),0)</f>
        <v>0</v>
      </c>
      <c r="J249" s="316">
        <f ca="1">+IFERROR(INDEX('Hoja de Trabajo para listado'!$A$155:$Z$1048576,MATCH($A249,'Hoja de Trabajo para listado'!$A$155:$A$1048576,0),MATCH((CUADRO!J$5&amp;$E249),'Hoja de Trabajo para listado'!$A$151:$Z$151,0)),0)+IFERROR(INDEX('Hoja de Trabajo para listado'!$AB$155:$BA$1048576,MATCH($A249,'Hoja de Trabajo para listado'!$AB$155:$AB$1048576,0),MATCH((CUADRO!J$5&amp;$E249),'Hoja de Trabajo para listado'!$AB$151:$BA$151,0)),0)+IFERROR(INDEX('Hoja de Trabajo para listado'!$BC$155:$CB$1048576,MATCH($A249,'Hoja de Trabajo para listado'!$BC$155:$BC$1048576,0),MATCH((CUADRO!J$5&amp;$E249),'Hoja de Trabajo para listado'!$BC$151:$CB$151,0)),0)+IFERROR(INDEX('Hoja de Trabajo para listado'!$DE$153:$DG$274,MATCH($A249,'Hoja de Trabajo para listado'!$DE$153:$DE$1048576,0),MATCH((CUADRO!J$5&amp;$E249),'Hoja de Trabajo para listado'!$DE$151:$DG$151,0)),0)+IFERROR(INDEX('Hoja de Trabajo para listado'!$CD$155:$DC$1048576,MATCH($A249,'Hoja de Trabajo para listado'!$CD$155:$CD$1048576,0),MATCH((CUADRO!J$5&amp;$E249),'Hoja de Trabajo para listado'!$CD$151:$DC$151,0)),0)</f>
        <v>0</v>
      </c>
      <c r="K249" s="316">
        <f ca="1">+IFERROR(INDEX('Hoja de Trabajo para listado'!$A$155:$Z$1048576,MATCH($A249,'Hoja de Trabajo para listado'!$A$155:$A$1048576,0),MATCH((CUADRO!K$5&amp;$E249),'Hoja de Trabajo para listado'!$A$151:$Z$151,0)),0)+IFERROR(INDEX('Hoja de Trabajo para listado'!$AB$155:$BA$1048576,MATCH($A249,'Hoja de Trabajo para listado'!$AB$155:$AB$1048576,0),MATCH((CUADRO!K$5&amp;$E249),'Hoja de Trabajo para listado'!$AB$151:$BA$151,0)),0)+IFERROR(INDEX('Hoja de Trabajo para listado'!$BC$155:$CB$1048576,MATCH($A249,'Hoja de Trabajo para listado'!$BC$155:$BC$1048576,0),MATCH((CUADRO!K$5&amp;$E249),'Hoja de Trabajo para listado'!$BC$151:$CB$151,0)),0)+IFERROR(INDEX('Hoja de Trabajo para listado'!$DE$153:$DG$274,MATCH($A249,'Hoja de Trabajo para listado'!$DE$153:$DE$1048576,0),MATCH((CUADRO!K$5&amp;$E249),'Hoja de Trabajo para listado'!$DE$151:$DG$151,0)),0)+IFERROR(INDEX('Hoja de Trabajo para listado'!$CD$155:$DC$1048576,MATCH($A249,'Hoja de Trabajo para listado'!$CD$155:$CD$1048576,0),MATCH((CUADRO!K$5&amp;$E249),'Hoja de Trabajo para listado'!$CD$151:$DC$151,0)),0)</f>
        <v>0</v>
      </c>
      <c r="L249" s="316">
        <f ca="1">+IFERROR(INDEX('Hoja de Trabajo para listado'!$A$155:$Z$1048576,MATCH($A249,'Hoja de Trabajo para listado'!$A$155:$A$1048576,0),MATCH((CUADRO!L$5&amp;$E249),'Hoja de Trabajo para listado'!$A$151:$Z$151,0)),0)+IFERROR(INDEX('Hoja de Trabajo para listado'!$AB$155:$BA$1048576,MATCH($A249,'Hoja de Trabajo para listado'!$AB$155:$AB$1048576,0),MATCH((CUADRO!L$5&amp;$E249),'Hoja de Trabajo para listado'!$AB$151:$BA$151,0)),0)+IFERROR(INDEX('Hoja de Trabajo para listado'!$BC$155:$CB$1048576,MATCH($A249,'Hoja de Trabajo para listado'!$BC$155:$BC$1048576,0),MATCH((CUADRO!L$5&amp;$E249),'Hoja de Trabajo para listado'!$BC$151:$CB$151,0)),0)+IFERROR(INDEX('Hoja de Trabajo para listado'!$DE$153:$DG$274,MATCH($A249,'Hoja de Trabajo para listado'!$DE$153:$DE$1048576,0),MATCH((CUADRO!L$5&amp;$E249),'Hoja de Trabajo para listado'!$DE$151:$DG$151,0)),0)+IFERROR(INDEX('Hoja de Trabajo para listado'!$CD$155:$DC$1048576,MATCH($A249,'Hoja de Trabajo para listado'!$CD$155:$CD$1048576,0),MATCH((CUADRO!L$5&amp;$E249),'Hoja de Trabajo para listado'!$CD$151:$DC$151,0)),0)</f>
        <v>0</v>
      </c>
      <c r="M249" s="316">
        <f ca="1">+IFERROR(INDEX('Hoja de Trabajo para listado'!$A$155:$Z$1048576,MATCH($A249,'Hoja de Trabajo para listado'!$A$155:$A$1048576,0),MATCH((CUADRO!M$5&amp;$E249),'Hoja de Trabajo para listado'!$A$151:$Z$151,0)),0)+IFERROR(INDEX('Hoja de Trabajo para listado'!$AB$155:$BA$1048576,MATCH($A249,'Hoja de Trabajo para listado'!$AB$155:$AB$1048576,0),MATCH((CUADRO!M$5&amp;$E249),'Hoja de Trabajo para listado'!$AB$151:$BA$151,0)),0)+IFERROR(INDEX('Hoja de Trabajo para listado'!$BC$155:$CB$1048576,MATCH($A249,'Hoja de Trabajo para listado'!$BC$155:$BC$1048576,0),MATCH((CUADRO!M$5&amp;$E249),'Hoja de Trabajo para listado'!$BC$151:$CB$151,0)),0)+IFERROR(INDEX('Hoja de Trabajo para listado'!$DE$153:$DG$274,MATCH($A249,'Hoja de Trabajo para listado'!$DE$153:$DE$1048576,0),MATCH((CUADRO!M$5&amp;$E249),'Hoja de Trabajo para listado'!$DE$151:$DG$151,0)),0)+IFERROR(INDEX('Hoja de Trabajo para listado'!$CD$155:$DC$1048576,MATCH($A249,'Hoja de Trabajo para listado'!$CD$155:$CD$1048576,0),MATCH((CUADRO!M$5&amp;$E249),'Hoja de Trabajo para listado'!$CD$151:$DC$151,0)),0)</f>
        <v>0</v>
      </c>
      <c r="N249" s="316">
        <f ca="1">+IFERROR(INDEX('Hoja de Trabajo para listado'!$A$155:$Z$1048576,MATCH($A249,'Hoja de Trabajo para listado'!$A$155:$A$1048576,0),MATCH((CUADRO!N$5&amp;$E249),'Hoja de Trabajo para listado'!$A$151:$Z$151,0)),0)+IFERROR(INDEX('Hoja de Trabajo para listado'!$AB$155:$BA$1048576,MATCH($A249,'Hoja de Trabajo para listado'!$AB$155:$AB$1048576,0),MATCH((CUADRO!N$5&amp;$E249),'Hoja de Trabajo para listado'!$AB$151:$BA$151,0)),0)+IFERROR(INDEX('Hoja de Trabajo para listado'!$BC$155:$CB$1048576,MATCH($A249,'Hoja de Trabajo para listado'!$BC$155:$BC$1048576,0),MATCH((CUADRO!N$5&amp;$E249),'Hoja de Trabajo para listado'!$BC$151:$CB$151,0)),0)+IFERROR(INDEX('Hoja de Trabajo para listado'!$DE$153:$DG$274,MATCH($A249,'Hoja de Trabajo para listado'!$DE$153:$DE$1048576,0),MATCH((CUADRO!N$5&amp;$E249),'Hoja de Trabajo para listado'!$DE$151:$DG$151,0)),0)+IFERROR(INDEX('Hoja de Trabajo para listado'!$CD$155:$DC$1048576,MATCH($A249,'Hoja de Trabajo para listado'!$CD$155:$CD$1048576,0),MATCH((CUADRO!N$5&amp;$E249),'Hoja de Trabajo para listado'!$CD$151:$DC$151,0)),0)</f>
        <v>0</v>
      </c>
      <c r="O249" s="316">
        <f ca="1">+IFERROR(INDEX('Hoja de Trabajo para listado'!$A$155:$Z$1048576,MATCH($A249,'Hoja de Trabajo para listado'!$A$155:$A$1048576,0),MATCH((CUADRO!O$5&amp;$E249),'Hoja de Trabajo para listado'!$A$151:$Z$151,0)),0)+IFERROR(INDEX('Hoja de Trabajo para listado'!$AB$155:$BA$1048576,MATCH($A249,'Hoja de Trabajo para listado'!$AB$155:$AB$1048576,0),MATCH((CUADRO!O$5&amp;$E249),'Hoja de Trabajo para listado'!$AB$151:$BA$151,0)),0)+IFERROR(INDEX('Hoja de Trabajo para listado'!$BC$155:$CB$1048576,MATCH($A249,'Hoja de Trabajo para listado'!$BC$155:$BC$1048576,0),MATCH((CUADRO!O$5&amp;$E249),'Hoja de Trabajo para listado'!$BC$151:$CB$151,0)),0)+IFERROR(INDEX('Hoja de Trabajo para listado'!$DE$153:$DG$274,MATCH($A249,'Hoja de Trabajo para listado'!$DE$153:$DE$1048576,0),MATCH((CUADRO!O$5&amp;$E249),'Hoja de Trabajo para listado'!$DE$151:$DG$151,0)),0)+IFERROR(INDEX('Hoja de Trabajo para listado'!$CD$155:$DC$1048576,MATCH($A249,'Hoja de Trabajo para listado'!$CD$155:$CD$1048576,0),MATCH((CUADRO!O$5&amp;$E249),'Hoja de Trabajo para listado'!$CD$151:$DC$151,0)),0)</f>
        <v>0</v>
      </c>
      <c r="P249" s="316">
        <f ca="1">+IFERROR(INDEX('Hoja de Trabajo para listado'!$A$155:$Z$1048576,MATCH($A249,'Hoja de Trabajo para listado'!$A$155:$A$1048576,0),MATCH((CUADRO!P$5&amp;$E249),'Hoja de Trabajo para listado'!$A$151:$Z$151,0)),0)+IFERROR(INDEX('Hoja de Trabajo para listado'!$AB$155:$BA$1048576,MATCH($A249,'Hoja de Trabajo para listado'!$AB$155:$AB$1048576,0),MATCH((CUADRO!P$5&amp;$E249),'Hoja de Trabajo para listado'!$AB$151:$BA$151,0)),0)+IFERROR(INDEX('Hoja de Trabajo para listado'!$BC$155:$CB$1048576,MATCH($A249,'Hoja de Trabajo para listado'!$BC$155:$BC$1048576,0),MATCH((CUADRO!P$5&amp;$E249),'Hoja de Trabajo para listado'!$BC$151:$CB$151,0)),0)+IFERROR(INDEX('Hoja de Trabajo para listado'!$DE$153:$DG$274,MATCH($A249,'Hoja de Trabajo para listado'!$DE$153:$DE$1048576,0),MATCH((CUADRO!P$5&amp;$E249),'Hoja de Trabajo para listado'!$DE$151:$DG$151,0)),0)+IFERROR(INDEX('Hoja de Trabajo para listado'!$CD$155:$DC$1048576,MATCH($A249,'Hoja de Trabajo para listado'!$CD$155:$CD$1048576,0),MATCH((CUADRO!P$5&amp;$E249),'Hoja de Trabajo para listado'!$CD$151:$DC$151,0)),0)</f>
        <v>0</v>
      </c>
      <c r="Q249" s="316">
        <f ca="1">+IFERROR(INDEX('Hoja de Trabajo para listado'!$A$155:$Z$1048576,MATCH($A249,'Hoja de Trabajo para listado'!$A$155:$A$1048576,0),MATCH((CUADRO!Q$5&amp;$E249),'Hoja de Trabajo para listado'!$A$151:$Z$151,0)),0)+IFERROR(INDEX('Hoja de Trabajo para listado'!$AB$155:$BA$1048576,MATCH($A249,'Hoja de Trabajo para listado'!$AB$155:$AB$1048576,0),MATCH((CUADRO!Q$5&amp;$E249),'Hoja de Trabajo para listado'!$AB$151:$BA$151,0)),0)+IFERROR(INDEX('Hoja de Trabajo para listado'!$BC$155:$CB$1048576,MATCH($A249,'Hoja de Trabajo para listado'!$BC$155:$BC$1048576,0),MATCH((CUADRO!Q$5&amp;$E249),'Hoja de Trabajo para listado'!$BC$151:$CB$151,0)),0)+IFERROR(INDEX('Hoja de Trabajo para listado'!$DE$153:$DG$274,MATCH($A249,'Hoja de Trabajo para listado'!$DE$153:$DE$1048576,0),MATCH((CUADRO!Q$5&amp;$E249),'Hoja de Trabajo para listado'!$DE$151:$DG$151,0)),0)+IFERROR(INDEX('Hoja de Trabajo para listado'!$CD$155:$DC$1048576,MATCH($A249,'Hoja de Trabajo para listado'!$CD$155:$CD$1048576,0),MATCH((CUADRO!Q$5&amp;$E249),'Hoja de Trabajo para listado'!$CD$151:$DC$151,0)),0)</f>
        <v>0</v>
      </c>
      <c r="R249" s="316">
        <f t="shared" ca="1" si="6"/>
        <v>0</v>
      </c>
      <c r="S249" s="344">
        <f ca="1">+R248+R249</f>
        <v>0</v>
      </c>
      <c r="T249" s="316">
        <f ca="1">+S249</f>
        <v>0</v>
      </c>
      <c r="U249" s="315">
        <f t="shared" si="7"/>
        <v>2</v>
      </c>
      <c r="V249" s="319" t="str">
        <f>+VLOOKUP(A249,bd_lista!$A$3:$E$593,5,FALSE)</f>
        <v>Gobiernos Autonomos Municipales</v>
      </c>
      <c r="W249" s="426"/>
    </row>
    <row r="250" spans="1:23" ht="15" hidden="1" customHeight="1">
      <c r="A250" s="325">
        <v>1231</v>
      </c>
      <c r="B250" s="427">
        <f>+A250</f>
        <v>1231</v>
      </c>
      <c r="C250" s="318" t="str">
        <f>+VLOOKUP(A250,bd_lista!$A$3:$C$593,3,FALSE)</f>
        <v>Gobierno Autónomo Municipal de Combaya</v>
      </c>
      <c r="D250" s="429" t="str">
        <f>+C250</f>
        <v>Gobierno Autónomo Municipal de Combaya</v>
      </c>
      <c r="E250" s="346" t="s">
        <v>1418</v>
      </c>
      <c r="F250" s="314">
        <f ca="1">+IFERROR(INDEX('Hoja de Trabajo para listado'!$A$155:$Z$1048576,MATCH($A250,'Hoja de Trabajo para listado'!$A$155:$A$1048576,0),MATCH((CUADRO!F$5&amp;$E250),'Hoja de Trabajo para listado'!$A$151:$Z$151,0)),0)+IFERROR(INDEX('Hoja de Trabajo para listado'!$AB$155:$BA$1048576,MATCH($A250,'Hoja de Trabajo para listado'!$AB$155:$AB$1048576,0),MATCH((CUADRO!F$5&amp;$E250),'Hoja de Trabajo para listado'!$AB$151:$BA$151,0)),0)+IFERROR(INDEX('Hoja de Trabajo para listado'!$BC$155:$CB$1048576,MATCH($A250,'Hoja de Trabajo para listado'!$BC$155:$BC$1048576,0),MATCH((CUADRO!F$5&amp;$E250),'Hoja de Trabajo para listado'!$BC$151:$CB$151,0)),0)+IFERROR(INDEX('Hoja de Trabajo para listado'!$DE$153:$DG$274,MATCH($A250,'Hoja de Trabajo para listado'!$DE$153:$DE$1048576,0),MATCH((CUADRO!F$5&amp;$E250),'Hoja de Trabajo para listado'!$DE$151:$DG$151,0)),0)+IFERROR(INDEX('Hoja de Trabajo para listado'!$CD$155:$DC$1048576,MATCH($A250,'Hoja de Trabajo para listado'!$CD$155:$CD$1048576,0),MATCH((CUADRO!F$5&amp;$E250),'Hoja de Trabajo para listado'!$CD$151:$DC$151,0)),0)</f>
        <v>0</v>
      </c>
      <c r="G250" s="314">
        <f ca="1">+IFERROR(INDEX('Hoja de Trabajo para listado'!$A$155:$Z$1048576,MATCH($A250,'Hoja de Trabajo para listado'!$A$155:$A$1048576,0),MATCH((CUADRO!G$5&amp;$E250),'Hoja de Trabajo para listado'!$A$151:$Z$151,0)),0)+IFERROR(INDEX('Hoja de Trabajo para listado'!$AB$155:$BA$1048576,MATCH($A250,'Hoja de Trabajo para listado'!$AB$155:$AB$1048576,0),MATCH((CUADRO!G$5&amp;$E250),'Hoja de Trabajo para listado'!$AB$151:$BA$151,0)),0)+IFERROR(INDEX('Hoja de Trabajo para listado'!$BC$155:$CB$1048576,MATCH($A250,'Hoja de Trabajo para listado'!$BC$155:$BC$1048576,0),MATCH((CUADRO!G$5&amp;$E250),'Hoja de Trabajo para listado'!$BC$151:$CB$151,0)),0)+IFERROR(INDEX('Hoja de Trabajo para listado'!$DE$153:$DG$274,MATCH($A250,'Hoja de Trabajo para listado'!$DE$153:$DE$1048576,0),MATCH((CUADRO!G$5&amp;$E250),'Hoja de Trabajo para listado'!$DE$151:$DG$151,0)),0)+IFERROR(INDEX('Hoja de Trabajo para listado'!$CD$155:$DC$1048576,MATCH($A250,'Hoja de Trabajo para listado'!$CD$155:$CD$1048576,0),MATCH((CUADRO!G$5&amp;$E250),'Hoja de Trabajo para listado'!$CD$151:$DC$151,0)),0)</f>
        <v>0</v>
      </c>
      <c r="H250" s="314">
        <f ca="1">+IFERROR(INDEX('Hoja de Trabajo para listado'!$A$155:$Z$1048576,MATCH($A250,'Hoja de Trabajo para listado'!$A$155:$A$1048576,0),MATCH((CUADRO!H$5&amp;$E250),'Hoja de Trabajo para listado'!$A$151:$Z$151,0)),0)+IFERROR(INDEX('Hoja de Trabajo para listado'!$AB$155:$BA$1048576,MATCH($A250,'Hoja de Trabajo para listado'!$AB$155:$AB$1048576,0),MATCH((CUADRO!H$5&amp;$E250),'Hoja de Trabajo para listado'!$AB$151:$BA$151,0)),0)+IFERROR(INDEX('Hoja de Trabajo para listado'!$BC$155:$CB$1048576,MATCH($A250,'Hoja de Trabajo para listado'!$BC$155:$BC$1048576,0),MATCH((CUADRO!H$5&amp;$E250),'Hoja de Trabajo para listado'!$BC$151:$CB$151,0)),0)+IFERROR(INDEX('Hoja de Trabajo para listado'!$DE$153:$DG$274,MATCH($A250,'Hoja de Trabajo para listado'!$DE$153:$DE$1048576,0),MATCH((CUADRO!H$5&amp;$E250),'Hoja de Trabajo para listado'!$DE$151:$DG$151,0)),0)+IFERROR(INDEX('Hoja de Trabajo para listado'!$CD$155:$DC$1048576,MATCH($A250,'Hoja de Trabajo para listado'!$CD$155:$CD$1048576,0),MATCH((CUADRO!H$5&amp;$E250),'Hoja de Trabajo para listado'!$CD$151:$DC$151,0)),0)</f>
        <v>0</v>
      </c>
      <c r="I250" s="314">
        <f ca="1">+IFERROR(INDEX('Hoja de Trabajo para listado'!$A$155:$Z$1048576,MATCH($A250,'Hoja de Trabajo para listado'!$A$155:$A$1048576,0),MATCH((CUADRO!I$5&amp;$E250),'Hoja de Trabajo para listado'!$A$151:$Z$151,0)),0)+IFERROR(INDEX('Hoja de Trabajo para listado'!$AB$155:$BA$1048576,MATCH($A250,'Hoja de Trabajo para listado'!$AB$155:$AB$1048576,0),MATCH((CUADRO!I$5&amp;$E250),'Hoja de Trabajo para listado'!$AB$151:$BA$151,0)),0)+IFERROR(INDEX('Hoja de Trabajo para listado'!$BC$155:$CB$1048576,MATCH($A250,'Hoja de Trabajo para listado'!$BC$155:$BC$1048576,0),MATCH((CUADRO!I$5&amp;$E250),'Hoja de Trabajo para listado'!$BC$151:$CB$151,0)),0)+IFERROR(INDEX('Hoja de Trabajo para listado'!$DE$153:$DG$274,MATCH($A250,'Hoja de Trabajo para listado'!$DE$153:$DE$1048576,0),MATCH((CUADRO!I$5&amp;$E250),'Hoja de Trabajo para listado'!$DE$151:$DG$151,0)),0)+IFERROR(INDEX('Hoja de Trabajo para listado'!$CD$155:$DC$1048576,MATCH($A250,'Hoja de Trabajo para listado'!$CD$155:$CD$1048576,0),MATCH((CUADRO!I$5&amp;$E250),'Hoja de Trabajo para listado'!$CD$151:$DC$151,0)),0)</f>
        <v>0</v>
      </c>
      <c r="J250" s="314">
        <f ca="1">+IFERROR(INDEX('Hoja de Trabajo para listado'!$A$155:$Z$1048576,MATCH($A250,'Hoja de Trabajo para listado'!$A$155:$A$1048576,0),MATCH((CUADRO!J$5&amp;$E250),'Hoja de Trabajo para listado'!$A$151:$Z$151,0)),0)+IFERROR(INDEX('Hoja de Trabajo para listado'!$AB$155:$BA$1048576,MATCH($A250,'Hoja de Trabajo para listado'!$AB$155:$AB$1048576,0),MATCH((CUADRO!J$5&amp;$E250),'Hoja de Trabajo para listado'!$AB$151:$BA$151,0)),0)+IFERROR(INDEX('Hoja de Trabajo para listado'!$BC$155:$CB$1048576,MATCH($A250,'Hoja de Trabajo para listado'!$BC$155:$BC$1048576,0),MATCH((CUADRO!J$5&amp;$E250),'Hoja de Trabajo para listado'!$BC$151:$CB$151,0)),0)+IFERROR(INDEX('Hoja de Trabajo para listado'!$DE$153:$DG$274,MATCH($A250,'Hoja de Trabajo para listado'!$DE$153:$DE$1048576,0),MATCH((CUADRO!J$5&amp;$E250),'Hoja de Trabajo para listado'!$DE$151:$DG$151,0)),0)+IFERROR(INDEX('Hoja de Trabajo para listado'!$CD$155:$DC$1048576,MATCH($A250,'Hoja de Trabajo para listado'!$CD$155:$CD$1048576,0),MATCH((CUADRO!J$5&amp;$E250),'Hoja de Trabajo para listado'!$CD$151:$DC$151,0)),0)</f>
        <v>0</v>
      </c>
      <c r="K250" s="314">
        <f ca="1">+IFERROR(INDEX('Hoja de Trabajo para listado'!$A$155:$Z$1048576,MATCH($A250,'Hoja de Trabajo para listado'!$A$155:$A$1048576,0),MATCH((CUADRO!K$5&amp;$E250),'Hoja de Trabajo para listado'!$A$151:$Z$151,0)),0)+IFERROR(INDEX('Hoja de Trabajo para listado'!$AB$155:$BA$1048576,MATCH($A250,'Hoja de Trabajo para listado'!$AB$155:$AB$1048576,0),MATCH((CUADRO!K$5&amp;$E250),'Hoja de Trabajo para listado'!$AB$151:$BA$151,0)),0)+IFERROR(INDEX('Hoja de Trabajo para listado'!$BC$155:$CB$1048576,MATCH($A250,'Hoja de Trabajo para listado'!$BC$155:$BC$1048576,0),MATCH((CUADRO!K$5&amp;$E250),'Hoja de Trabajo para listado'!$BC$151:$CB$151,0)),0)+IFERROR(INDEX('Hoja de Trabajo para listado'!$DE$153:$DG$274,MATCH($A250,'Hoja de Trabajo para listado'!$DE$153:$DE$1048576,0),MATCH((CUADRO!K$5&amp;$E250),'Hoja de Trabajo para listado'!$DE$151:$DG$151,0)),0)+IFERROR(INDEX('Hoja de Trabajo para listado'!$CD$155:$DC$1048576,MATCH($A250,'Hoja de Trabajo para listado'!$CD$155:$CD$1048576,0),MATCH((CUADRO!K$5&amp;$E250),'Hoja de Trabajo para listado'!$CD$151:$DC$151,0)),0)</f>
        <v>0</v>
      </c>
      <c r="L250" s="314">
        <f ca="1">+IFERROR(INDEX('Hoja de Trabajo para listado'!$A$155:$Z$1048576,MATCH($A250,'Hoja de Trabajo para listado'!$A$155:$A$1048576,0),MATCH((CUADRO!L$5&amp;$E250),'Hoja de Trabajo para listado'!$A$151:$Z$151,0)),0)+IFERROR(INDEX('Hoja de Trabajo para listado'!$AB$155:$BA$1048576,MATCH($A250,'Hoja de Trabajo para listado'!$AB$155:$AB$1048576,0),MATCH((CUADRO!L$5&amp;$E250),'Hoja de Trabajo para listado'!$AB$151:$BA$151,0)),0)+IFERROR(INDEX('Hoja de Trabajo para listado'!$BC$155:$CB$1048576,MATCH($A250,'Hoja de Trabajo para listado'!$BC$155:$BC$1048576,0),MATCH((CUADRO!L$5&amp;$E250),'Hoja de Trabajo para listado'!$BC$151:$CB$151,0)),0)+IFERROR(INDEX('Hoja de Trabajo para listado'!$DE$153:$DG$274,MATCH($A250,'Hoja de Trabajo para listado'!$DE$153:$DE$1048576,0),MATCH((CUADRO!L$5&amp;$E250),'Hoja de Trabajo para listado'!$DE$151:$DG$151,0)),0)+IFERROR(INDEX('Hoja de Trabajo para listado'!$CD$155:$DC$1048576,MATCH($A250,'Hoja de Trabajo para listado'!$CD$155:$CD$1048576,0),MATCH((CUADRO!L$5&amp;$E250),'Hoja de Trabajo para listado'!$CD$151:$DC$151,0)),0)</f>
        <v>0</v>
      </c>
      <c r="M250" s="314">
        <f ca="1">+IFERROR(INDEX('Hoja de Trabajo para listado'!$A$155:$Z$1048576,MATCH($A250,'Hoja de Trabajo para listado'!$A$155:$A$1048576,0),MATCH((CUADRO!M$5&amp;$E250),'Hoja de Trabajo para listado'!$A$151:$Z$151,0)),0)+IFERROR(INDEX('Hoja de Trabajo para listado'!$AB$155:$BA$1048576,MATCH($A250,'Hoja de Trabajo para listado'!$AB$155:$AB$1048576,0),MATCH((CUADRO!M$5&amp;$E250),'Hoja de Trabajo para listado'!$AB$151:$BA$151,0)),0)+IFERROR(INDEX('Hoja de Trabajo para listado'!$BC$155:$CB$1048576,MATCH($A250,'Hoja de Trabajo para listado'!$BC$155:$BC$1048576,0),MATCH((CUADRO!M$5&amp;$E250),'Hoja de Trabajo para listado'!$BC$151:$CB$151,0)),0)+IFERROR(INDEX('Hoja de Trabajo para listado'!$DE$153:$DG$274,MATCH($A250,'Hoja de Trabajo para listado'!$DE$153:$DE$1048576,0),MATCH((CUADRO!M$5&amp;$E250),'Hoja de Trabajo para listado'!$DE$151:$DG$151,0)),0)+IFERROR(INDEX('Hoja de Trabajo para listado'!$CD$155:$DC$1048576,MATCH($A250,'Hoja de Trabajo para listado'!$CD$155:$CD$1048576,0),MATCH((CUADRO!M$5&amp;$E250),'Hoja de Trabajo para listado'!$CD$151:$DC$151,0)),0)</f>
        <v>0</v>
      </c>
      <c r="N250" s="314">
        <f ca="1">+IFERROR(INDEX('Hoja de Trabajo para listado'!$A$155:$Z$1048576,MATCH($A250,'Hoja de Trabajo para listado'!$A$155:$A$1048576,0),MATCH((CUADRO!N$5&amp;$E250),'Hoja de Trabajo para listado'!$A$151:$Z$151,0)),0)+IFERROR(INDEX('Hoja de Trabajo para listado'!$AB$155:$BA$1048576,MATCH($A250,'Hoja de Trabajo para listado'!$AB$155:$AB$1048576,0),MATCH((CUADRO!N$5&amp;$E250),'Hoja de Trabajo para listado'!$AB$151:$BA$151,0)),0)+IFERROR(INDEX('Hoja de Trabajo para listado'!$BC$155:$CB$1048576,MATCH($A250,'Hoja de Trabajo para listado'!$BC$155:$BC$1048576,0),MATCH((CUADRO!N$5&amp;$E250),'Hoja de Trabajo para listado'!$BC$151:$CB$151,0)),0)+IFERROR(INDEX('Hoja de Trabajo para listado'!$DE$153:$DG$274,MATCH($A250,'Hoja de Trabajo para listado'!$DE$153:$DE$1048576,0),MATCH((CUADRO!N$5&amp;$E250),'Hoja de Trabajo para listado'!$DE$151:$DG$151,0)),0)+IFERROR(INDEX('Hoja de Trabajo para listado'!$CD$155:$DC$1048576,MATCH($A250,'Hoja de Trabajo para listado'!$CD$155:$CD$1048576,0),MATCH((CUADRO!N$5&amp;$E250),'Hoja de Trabajo para listado'!$CD$151:$DC$151,0)),0)</f>
        <v>0</v>
      </c>
      <c r="O250" s="314">
        <f ca="1">+IFERROR(INDEX('Hoja de Trabajo para listado'!$A$155:$Z$1048576,MATCH($A250,'Hoja de Trabajo para listado'!$A$155:$A$1048576,0),MATCH((CUADRO!O$5&amp;$E250),'Hoja de Trabajo para listado'!$A$151:$Z$151,0)),0)+IFERROR(INDEX('Hoja de Trabajo para listado'!$AB$155:$BA$1048576,MATCH($A250,'Hoja de Trabajo para listado'!$AB$155:$AB$1048576,0),MATCH((CUADRO!O$5&amp;$E250),'Hoja de Trabajo para listado'!$AB$151:$BA$151,0)),0)+IFERROR(INDEX('Hoja de Trabajo para listado'!$BC$155:$CB$1048576,MATCH($A250,'Hoja de Trabajo para listado'!$BC$155:$BC$1048576,0),MATCH((CUADRO!O$5&amp;$E250),'Hoja de Trabajo para listado'!$BC$151:$CB$151,0)),0)+IFERROR(INDEX('Hoja de Trabajo para listado'!$DE$153:$DG$274,MATCH($A250,'Hoja de Trabajo para listado'!$DE$153:$DE$1048576,0),MATCH((CUADRO!O$5&amp;$E250),'Hoja de Trabajo para listado'!$DE$151:$DG$151,0)),0)+IFERROR(INDEX('Hoja de Trabajo para listado'!$CD$155:$DC$1048576,MATCH($A250,'Hoja de Trabajo para listado'!$CD$155:$CD$1048576,0),MATCH((CUADRO!O$5&amp;$E250),'Hoja de Trabajo para listado'!$CD$151:$DC$151,0)),0)</f>
        <v>0</v>
      </c>
      <c r="P250" s="314">
        <f ca="1">+IFERROR(INDEX('Hoja de Trabajo para listado'!$A$155:$Z$1048576,MATCH($A250,'Hoja de Trabajo para listado'!$A$155:$A$1048576,0),MATCH((CUADRO!P$5&amp;$E250),'Hoja de Trabajo para listado'!$A$151:$Z$151,0)),0)+IFERROR(INDEX('Hoja de Trabajo para listado'!$AB$155:$BA$1048576,MATCH($A250,'Hoja de Trabajo para listado'!$AB$155:$AB$1048576,0),MATCH((CUADRO!P$5&amp;$E250),'Hoja de Trabajo para listado'!$AB$151:$BA$151,0)),0)+IFERROR(INDEX('Hoja de Trabajo para listado'!$BC$155:$CB$1048576,MATCH($A250,'Hoja de Trabajo para listado'!$BC$155:$BC$1048576,0),MATCH((CUADRO!P$5&amp;$E250),'Hoja de Trabajo para listado'!$BC$151:$CB$151,0)),0)+IFERROR(INDEX('Hoja de Trabajo para listado'!$DE$153:$DG$274,MATCH($A250,'Hoja de Trabajo para listado'!$DE$153:$DE$1048576,0),MATCH((CUADRO!P$5&amp;$E250),'Hoja de Trabajo para listado'!$DE$151:$DG$151,0)),0)+IFERROR(INDEX('Hoja de Trabajo para listado'!$CD$155:$DC$1048576,MATCH($A250,'Hoja de Trabajo para listado'!$CD$155:$CD$1048576,0),MATCH((CUADRO!P$5&amp;$E250),'Hoja de Trabajo para listado'!$CD$151:$DC$151,0)),0)</f>
        <v>0</v>
      </c>
      <c r="Q250" s="314">
        <f ca="1">+IFERROR(INDEX('Hoja de Trabajo para listado'!$A$155:$Z$1048576,MATCH($A250,'Hoja de Trabajo para listado'!$A$155:$A$1048576,0),MATCH((CUADRO!Q$5&amp;$E250),'Hoja de Trabajo para listado'!$A$151:$Z$151,0)),0)+IFERROR(INDEX('Hoja de Trabajo para listado'!$AB$155:$BA$1048576,MATCH($A250,'Hoja de Trabajo para listado'!$AB$155:$AB$1048576,0),MATCH((CUADRO!Q$5&amp;$E250),'Hoja de Trabajo para listado'!$AB$151:$BA$151,0)),0)+IFERROR(INDEX('Hoja de Trabajo para listado'!$BC$155:$CB$1048576,MATCH($A250,'Hoja de Trabajo para listado'!$BC$155:$BC$1048576,0),MATCH((CUADRO!Q$5&amp;$E250),'Hoja de Trabajo para listado'!$BC$151:$CB$151,0)),0)+IFERROR(INDEX('Hoja de Trabajo para listado'!$DE$153:$DG$274,MATCH($A250,'Hoja de Trabajo para listado'!$DE$153:$DE$1048576,0),MATCH((CUADRO!Q$5&amp;$E250),'Hoja de Trabajo para listado'!$DE$151:$DG$151,0)),0)+IFERROR(INDEX('Hoja de Trabajo para listado'!$CD$155:$DC$1048576,MATCH($A250,'Hoja de Trabajo para listado'!$CD$155:$CD$1048576,0),MATCH((CUADRO!Q$5&amp;$E250),'Hoja de Trabajo para listado'!$CD$151:$DC$151,0)),0)</f>
        <v>0</v>
      </c>
      <c r="R250" s="314">
        <f t="shared" ca="1" si="6"/>
        <v>0</v>
      </c>
      <c r="S250" s="345"/>
      <c r="T250" s="314">
        <f ca="1">+T251</f>
        <v>0</v>
      </c>
      <c r="U250" s="313">
        <f t="shared" si="7"/>
        <v>1</v>
      </c>
      <c r="V250" s="319" t="str">
        <f>+VLOOKUP(A250,bd_lista!$A$3:$E$593,5,FALSE)</f>
        <v>Gobiernos Autonomos Municipales</v>
      </c>
      <c r="W250" s="425" t="str">
        <f>+V250</f>
        <v>Gobiernos Autonomos Municipales</v>
      </c>
    </row>
    <row r="251" spans="1:23" ht="15" hidden="1" customHeight="1">
      <c r="A251" s="323">
        <v>1231</v>
      </c>
      <c r="B251" s="428"/>
      <c r="C251" s="319" t="str">
        <f>+VLOOKUP(A251,bd_lista!$A$3:$C$593,3,FALSE)</f>
        <v>Gobierno Autónomo Municipal de Combaya</v>
      </c>
      <c r="D251" s="430"/>
      <c r="E251" s="347" t="s">
        <v>1419</v>
      </c>
      <c r="F251" s="316">
        <f ca="1">+IFERROR(INDEX('Hoja de Trabajo para listado'!$A$155:$Z$1048576,MATCH($A251,'Hoja de Trabajo para listado'!$A$155:$A$1048576,0),MATCH((CUADRO!F$5&amp;$E251),'Hoja de Trabajo para listado'!$A$151:$Z$151,0)),0)+IFERROR(INDEX('Hoja de Trabajo para listado'!$AB$155:$BA$1048576,MATCH($A251,'Hoja de Trabajo para listado'!$AB$155:$AB$1048576,0),MATCH((CUADRO!F$5&amp;$E251),'Hoja de Trabajo para listado'!$AB$151:$BA$151,0)),0)+IFERROR(INDEX('Hoja de Trabajo para listado'!$BC$155:$CB$1048576,MATCH($A251,'Hoja de Trabajo para listado'!$BC$155:$BC$1048576,0),MATCH((CUADRO!F$5&amp;$E251),'Hoja de Trabajo para listado'!$BC$151:$CB$151,0)),0)+IFERROR(INDEX('Hoja de Trabajo para listado'!$DE$153:$DG$274,MATCH($A251,'Hoja de Trabajo para listado'!$DE$153:$DE$1048576,0),MATCH((CUADRO!F$5&amp;$E251),'Hoja de Trabajo para listado'!$DE$151:$DG$151,0)),0)+IFERROR(INDEX('Hoja de Trabajo para listado'!$CD$155:$DC$1048576,MATCH($A251,'Hoja de Trabajo para listado'!$CD$155:$CD$1048576,0),MATCH((CUADRO!F$5&amp;$E251),'Hoja de Trabajo para listado'!$CD$151:$DC$151,0)),0)</f>
        <v>0</v>
      </c>
      <c r="G251" s="316">
        <f ca="1">+IFERROR(INDEX('Hoja de Trabajo para listado'!$A$155:$Z$1048576,MATCH($A251,'Hoja de Trabajo para listado'!$A$155:$A$1048576,0),MATCH((CUADRO!G$5&amp;$E251),'Hoja de Trabajo para listado'!$A$151:$Z$151,0)),0)+IFERROR(INDEX('Hoja de Trabajo para listado'!$AB$155:$BA$1048576,MATCH($A251,'Hoja de Trabajo para listado'!$AB$155:$AB$1048576,0),MATCH((CUADRO!G$5&amp;$E251),'Hoja de Trabajo para listado'!$AB$151:$BA$151,0)),0)+IFERROR(INDEX('Hoja de Trabajo para listado'!$BC$155:$CB$1048576,MATCH($A251,'Hoja de Trabajo para listado'!$BC$155:$BC$1048576,0),MATCH((CUADRO!G$5&amp;$E251),'Hoja de Trabajo para listado'!$BC$151:$CB$151,0)),0)+IFERROR(INDEX('Hoja de Trabajo para listado'!$DE$153:$DG$274,MATCH($A251,'Hoja de Trabajo para listado'!$DE$153:$DE$1048576,0),MATCH((CUADRO!G$5&amp;$E251),'Hoja de Trabajo para listado'!$DE$151:$DG$151,0)),0)+IFERROR(INDEX('Hoja de Trabajo para listado'!$CD$155:$DC$1048576,MATCH($A251,'Hoja de Trabajo para listado'!$CD$155:$CD$1048576,0),MATCH((CUADRO!G$5&amp;$E251),'Hoja de Trabajo para listado'!$CD$151:$DC$151,0)),0)</f>
        <v>0</v>
      </c>
      <c r="H251" s="316">
        <f ca="1">+IFERROR(INDEX('Hoja de Trabajo para listado'!$A$155:$Z$1048576,MATCH($A251,'Hoja de Trabajo para listado'!$A$155:$A$1048576,0),MATCH((CUADRO!H$5&amp;$E251),'Hoja de Trabajo para listado'!$A$151:$Z$151,0)),0)+IFERROR(INDEX('Hoja de Trabajo para listado'!$AB$155:$BA$1048576,MATCH($A251,'Hoja de Trabajo para listado'!$AB$155:$AB$1048576,0),MATCH((CUADRO!H$5&amp;$E251),'Hoja de Trabajo para listado'!$AB$151:$BA$151,0)),0)+IFERROR(INDEX('Hoja de Trabajo para listado'!$BC$155:$CB$1048576,MATCH($A251,'Hoja de Trabajo para listado'!$BC$155:$BC$1048576,0),MATCH((CUADRO!H$5&amp;$E251),'Hoja de Trabajo para listado'!$BC$151:$CB$151,0)),0)+IFERROR(INDEX('Hoja de Trabajo para listado'!$DE$153:$DG$274,MATCH($A251,'Hoja de Trabajo para listado'!$DE$153:$DE$1048576,0),MATCH((CUADRO!H$5&amp;$E251),'Hoja de Trabajo para listado'!$DE$151:$DG$151,0)),0)+IFERROR(INDEX('Hoja de Trabajo para listado'!$CD$155:$DC$1048576,MATCH($A251,'Hoja de Trabajo para listado'!$CD$155:$CD$1048576,0),MATCH((CUADRO!H$5&amp;$E251),'Hoja de Trabajo para listado'!$CD$151:$DC$151,0)),0)</f>
        <v>0</v>
      </c>
      <c r="I251" s="316">
        <f ca="1">+IFERROR(INDEX('Hoja de Trabajo para listado'!$A$155:$Z$1048576,MATCH($A251,'Hoja de Trabajo para listado'!$A$155:$A$1048576,0),MATCH((CUADRO!I$5&amp;$E251),'Hoja de Trabajo para listado'!$A$151:$Z$151,0)),0)+IFERROR(INDEX('Hoja de Trabajo para listado'!$AB$155:$BA$1048576,MATCH($A251,'Hoja de Trabajo para listado'!$AB$155:$AB$1048576,0),MATCH((CUADRO!I$5&amp;$E251),'Hoja de Trabajo para listado'!$AB$151:$BA$151,0)),0)+IFERROR(INDEX('Hoja de Trabajo para listado'!$BC$155:$CB$1048576,MATCH($A251,'Hoja de Trabajo para listado'!$BC$155:$BC$1048576,0),MATCH((CUADRO!I$5&amp;$E251),'Hoja de Trabajo para listado'!$BC$151:$CB$151,0)),0)+IFERROR(INDEX('Hoja de Trabajo para listado'!$DE$153:$DG$274,MATCH($A251,'Hoja de Trabajo para listado'!$DE$153:$DE$1048576,0),MATCH((CUADRO!I$5&amp;$E251),'Hoja de Trabajo para listado'!$DE$151:$DG$151,0)),0)+IFERROR(INDEX('Hoja de Trabajo para listado'!$CD$155:$DC$1048576,MATCH($A251,'Hoja de Trabajo para listado'!$CD$155:$CD$1048576,0),MATCH((CUADRO!I$5&amp;$E251),'Hoja de Trabajo para listado'!$CD$151:$DC$151,0)),0)</f>
        <v>0</v>
      </c>
      <c r="J251" s="316">
        <f ca="1">+IFERROR(INDEX('Hoja de Trabajo para listado'!$A$155:$Z$1048576,MATCH($A251,'Hoja de Trabajo para listado'!$A$155:$A$1048576,0),MATCH((CUADRO!J$5&amp;$E251),'Hoja de Trabajo para listado'!$A$151:$Z$151,0)),0)+IFERROR(INDEX('Hoja de Trabajo para listado'!$AB$155:$BA$1048576,MATCH($A251,'Hoja de Trabajo para listado'!$AB$155:$AB$1048576,0),MATCH((CUADRO!J$5&amp;$E251),'Hoja de Trabajo para listado'!$AB$151:$BA$151,0)),0)+IFERROR(INDEX('Hoja de Trabajo para listado'!$BC$155:$CB$1048576,MATCH($A251,'Hoja de Trabajo para listado'!$BC$155:$BC$1048576,0),MATCH((CUADRO!J$5&amp;$E251),'Hoja de Trabajo para listado'!$BC$151:$CB$151,0)),0)+IFERROR(INDEX('Hoja de Trabajo para listado'!$DE$153:$DG$274,MATCH($A251,'Hoja de Trabajo para listado'!$DE$153:$DE$1048576,0),MATCH((CUADRO!J$5&amp;$E251),'Hoja de Trabajo para listado'!$DE$151:$DG$151,0)),0)+IFERROR(INDEX('Hoja de Trabajo para listado'!$CD$155:$DC$1048576,MATCH($A251,'Hoja de Trabajo para listado'!$CD$155:$CD$1048576,0),MATCH((CUADRO!J$5&amp;$E251),'Hoja de Trabajo para listado'!$CD$151:$DC$151,0)),0)</f>
        <v>0</v>
      </c>
      <c r="K251" s="316">
        <f ca="1">+IFERROR(INDEX('Hoja de Trabajo para listado'!$A$155:$Z$1048576,MATCH($A251,'Hoja de Trabajo para listado'!$A$155:$A$1048576,0),MATCH((CUADRO!K$5&amp;$E251),'Hoja de Trabajo para listado'!$A$151:$Z$151,0)),0)+IFERROR(INDEX('Hoja de Trabajo para listado'!$AB$155:$BA$1048576,MATCH($A251,'Hoja de Trabajo para listado'!$AB$155:$AB$1048576,0),MATCH((CUADRO!K$5&amp;$E251),'Hoja de Trabajo para listado'!$AB$151:$BA$151,0)),0)+IFERROR(INDEX('Hoja de Trabajo para listado'!$BC$155:$CB$1048576,MATCH($A251,'Hoja de Trabajo para listado'!$BC$155:$BC$1048576,0),MATCH((CUADRO!K$5&amp;$E251),'Hoja de Trabajo para listado'!$BC$151:$CB$151,0)),0)+IFERROR(INDEX('Hoja de Trabajo para listado'!$DE$153:$DG$274,MATCH($A251,'Hoja de Trabajo para listado'!$DE$153:$DE$1048576,0),MATCH((CUADRO!K$5&amp;$E251),'Hoja de Trabajo para listado'!$DE$151:$DG$151,0)),0)+IFERROR(INDEX('Hoja de Trabajo para listado'!$CD$155:$DC$1048576,MATCH($A251,'Hoja de Trabajo para listado'!$CD$155:$CD$1048576,0),MATCH((CUADRO!K$5&amp;$E251),'Hoja de Trabajo para listado'!$CD$151:$DC$151,0)),0)</f>
        <v>0</v>
      </c>
      <c r="L251" s="316">
        <f ca="1">+IFERROR(INDEX('Hoja de Trabajo para listado'!$A$155:$Z$1048576,MATCH($A251,'Hoja de Trabajo para listado'!$A$155:$A$1048576,0),MATCH((CUADRO!L$5&amp;$E251),'Hoja de Trabajo para listado'!$A$151:$Z$151,0)),0)+IFERROR(INDEX('Hoja de Trabajo para listado'!$AB$155:$BA$1048576,MATCH($A251,'Hoja de Trabajo para listado'!$AB$155:$AB$1048576,0),MATCH((CUADRO!L$5&amp;$E251),'Hoja de Trabajo para listado'!$AB$151:$BA$151,0)),0)+IFERROR(INDEX('Hoja de Trabajo para listado'!$BC$155:$CB$1048576,MATCH($A251,'Hoja de Trabajo para listado'!$BC$155:$BC$1048576,0),MATCH((CUADRO!L$5&amp;$E251),'Hoja de Trabajo para listado'!$BC$151:$CB$151,0)),0)+IFERROR(INDEX('Hoja de Trabajo para listado'!$DE$153:$DG$274,MATCH($A251,'Hoja de Trabajo para listado'!$DE$153:$DE$1048576,0),MATCH((CUADRO!L$5&amp;$E251),'Hoja de Trabajo para listado'!$DE$151:$DG$151,0)),0)+IFERROR(INDEX('Hoja de Trabajo para listado'!$CD$155:$DC$1048576,MATCH($A251,'Hoja de Trabajo para listado'!$CD$155:$CD$1048576,0),MATCH((CUADRO!L$5&amp;$E251),'Hoja de Trabajo para listado'!$CD$151:$DC$151,0)),0)</f>
        <v>0</v>
      </c>
      <c r="M251" s="316">
        <f ca="1">+IFERROR(INDEX('Hoja de Trabajo para listado'!$A$155:$Z$1048576,MATCH($A251,'Hoja de Trabajo para listado'!$A$155:$A$1048576,0),MATCH((CUADRO!M$5&amp;$E251),'Hoja de Trabajo para listado'!$A$151:$Z$151,0)),0)+IFERROR(INDEX('Hoja de Trabajo para listado'!$AB$155:$BA$1048576,MATCH($A251,'Hoja de Trabajo para listado'!$AB$155:$AB$1048576,0),MATCH((CUADRO!M$5&amp;$E251),'Hoja de Trabajo para listado'!$AB$151:$BA$151,0)),0)+IFERROR(INDEX('Hoja de Trabajo para listado'!$BC$155:$CB$1048576,MATCH($A251,'Hoja de Trabajo para listado'!$BC$155:$BC$1048576,0),MATCH((CUADRO!M$5&amp;$E251),'Hoja de Trabajo para listado'!$BC$151:$CB$151,0)),0)+IFERROR(INDEX('Hoja de Trabajo para listado'!$DE$153:$DG$274,MATCH($A251,'Hoja de Trabajo para listado'!$DE$153:$DE$1048576,0),MATCH((CUADRO!M$5&amp;$E251),'Hoja de Trabajo para listado'!$DE$151:$DG$151,0)),0)+IFERROR(INDEX('Hoja de Trabajo para listado'!$CD$155:$DC$1048576,MATCH($A251,'Hoja de Trabajo para listado'!$CD$155:$CD$1048576,0),MATCH((CUADRO!M$5&amp;$E251),'Hoja de Trabajo para listado'!$CD$151:$DC$151,0)),0)</f>
        <v>0</v>
      </c>
      <c r="N251" s="316">
        <f ca="1">+IFERROR(INDEX('Hoja de Trabajo para listado'!$A$155:$Z$1048576,MATCH($A251,'Hoja de Trabajo para listado'!$A$155:$A$1048576,0),MATCH((CUADRO!N$5&amp;$E251),'Hoja de Trabajo para listado'!$A$151:$Z$151,0)),0)+IFERROR(INDEX('Hoja de Trabajo para listado'!$AB$155:$BA$1048576,MATCH($A251,'Hoja de Trabajo para listado'!$AB$155:$AB$1048576,0),MATCH((CUADRO!N$5&amp;$E251),'Hoja de Trabajo para listado'!$AB$151:$BA$151,0)),0)+IFERROR(INDEX('Hoja de Trabajo para listado'!$BC$155:$CB$1048576,MATCH($A251,'Hoja de Trabajo para listado'!$BC$155:$BC$1048576,0),MATCH((CUADRO!N$5&amp;$E251),'Hoja de Trabajo para listado'!$BC$151:$CB$151,0)),0)+IFERROR(INDEX('Hoja de Trabajo para listado'!$DE$153:$DG$274,MATCH($A251,'Hoja de Trabajo para listado'!$DE$153:$DE$1048576,0),MATCH((CUADRO!N$5&amp;$E251),'Hoja de Trabajo para listado'!$DE$151:$DG$151,0)),0)+IFERROR(INDEX('Hoja de Trabajo para listado'!$CD$155:$DC$1048576,MATCH($A251,'Hoja de Trabajo para listado'!$CD$155:$CD$1048576,0),MATCH((CUADRO!N$5&amp;$E251),'Hoja de Trabajo para listado'!$CD$151:$DC$151,0)),0)</f>
        <v>0</v>
      </c>
      <c r="O251" s="316">
        <f ca="1">+IFERROR(INDEX('Hoja de Trabajo para listado'!$A$155:$Z$1048576,MATCH($A251,'Hoja de Trabajo para listado'!$A$155:$A$1048576,0),MATCH((CUADRO!O$5&amp;$E251),'Hoja de Trabajo para listado'!$A$151:$Z$151,0)),0)+IFERROR(INDEX('Hoja de Trabajo para listado'!$AB$155:$BA$1048576,MATCH($A251,'Hoja de Trabajo para listado'!$AB$155:$AB$1048576,0),MATCH((CUADRO!O$5&amp;$E251),'Hoja de Trabajo para listado'!$AB$151:$BA$151,0)),0)+IFERROR(INDEX('Hoja de Trabajo para listado'!$BC$155:$CB$1048576,MATCH($A251,'Hoja de Trabajo para listado'!$BC$155:$BC$1048576,0),MATCH((CUADRO!O$5&amp;$E251),'Hoja de Trabajo para listado'!$BC$151:$CB$151,0)),0)+IFERROR(INDEX('Hoja de Trabajo para listado'!$DE$153:$DG$274,MATCH($A251,'Hoja de Trabajo para listado'!$DE$153:$DE$1048576,0),MATCH((CUADRO!O$5&amp;$E251),'Hoja de Trabajo para listado'!$DE$151:$DG$151,0)),0)+IFERROR(INDEX('Hoja de Trabajo para listado'!$CD$155:$DC$1048576,MATCH($A251,'Hoja de Trabajo para listado'!$CD$155:$CD$1048576,0),MATCH((CUADRO!O$5&amp;$E251),'Hoja de Trabajo para listado'!$CD$151:$DC$151,0)),0)</f>
        <v>0</v>
      </c>
      <c r="P251" s="316">
        <f ca="1">+IFERROR(INDEX('Hoja de Trabajo para listado'!$A$155:$Z$1048576,MATCH($A251,'Hoja de Trabajo para listado'!$A$155:$A$1048576,0),MATCH((CUADRO!P$5&amp;$E251),'Hoja de Trabajo para listado'!$A$151:$Z$151,0)),0)+IFERROR(INDEX('Hoja de Trabajo para listado'!$AB$155:$BA$1048576,MATCH($A251,'Hoja de Trabajo para listado'!$AB$155:$AB$1048576,0),MATCH((CUADRO!P$5&amp;$E251),'Hoja de Trabajo para listado'!$AB$151:$BA$151,0)),0)+IFERROR(INDEX('Hoja de Trabajo para listado'!$BC$155:$CB$1048576,MATCH($A251,'Hoja de Trabajo para listado'!$BC$155:$BC$1048576,0),MATCH((CUADRO!P$5&amp;$E251),'Hoja de Trabajo para listado'!$BC$151:$CB$151,0)),0)+IFERROR(INDEX('Hoja de Trabajo para listado'!$DE$153:$DG$274,MATCH($A251,'Hoja de Trabajo para listado'!$DE$153:$DE$1048576,0),MATCH((CUADRO!P$5&amp;$E251),'Hoja de Trabajo para listado'!$DE$151:$DG$151,0)),0)+IFERROR(INDEX('Hoja de Trabajo para listado'!$CD$155:$DC$1048576,MATCH($A251,'Hoja de Trabajo para listado'!$CD$155:$CD$1048576,0),MATCH((CUADRO!P$5&amp;$E251),'Hoja de Trabajo para listado'!$CD$151:$DC$151,0)),0)</f>
        <v>0</v>
      </c>
      <c r="Q251" s="316">
        <f ca="1">+IFERROR(INDEX('Hoja de Trabajo para listado'!$A$155:$Z$1048576,MATCH($A251,'Hoja de Trabajo para listado'!$A$155:$A$1048576,0),MATCH((CUADRO!Q$5&amp;$E251),'Hoja de Trabajo para listado'!$A$151:$Z$151,0)),0)+IFERROR(INDEX('Hoja de Trabajo para listado'!$AB$155:$BA$1048576,MATCH($A251,'Hoja de Trabajo para listado'!$AB$155:$AB$1048576,0),MATCH((CUADRO!Q$5&amp;$E251),'Hoja de Trabajo para listado'!$AB$151:$BA$151,0)),0)+IFERROR(INDEX('Hoja de Trabajo para listado'!$BC$155:$CB$1048576,MATCH($A251,'Hoja de Trabajo para listado'!$BC$155:$BC$1048576,0),MATCH((CUADRO!Q$5&amp;$E251),'Hoja de Trabajo para listado'!$BC$151:$CB$151,0)),0)+IFERROR(INDEX('Hoja de Trabajo para listado'!$DE$153:$DG$274,MATCH($A251,'Hoja de Trabajo para listado'!$DE$153:$DE$1048576,0),MATCH((CUADRO!Q$5&amp;$E251),'Hoja de Trabajo para listado'!$DE$151:$DG$151,0)),0)+IFERROR(INDEX('Hoja de Trabajo para listado'!$CD$155:$DC$1048576,MATCH($A251,'Hoja de Trabajo para listado'!$CD$155:$CD$1048576,0),MATCH((CUADRO!Q$5&amp;$E251),'Hoja de Trabajo para listado'!$CD$151:$DC$151,0)),0)</f>
        <v>0</v>
      </c>
      <c r="R251" s="316">
        <f t="shared" ca="1" si="6"/>
        <v>0</v>
      </c>
      <c r="S251" s="344">
        <f ca="1">+R250+R251</f>
        <v>0</v>
      </c>
      <c r="T251" s="316">
        <f ca="1">+S251</f>
        <v>0</v>
      </c>
      <c r="U251" s="315">
        <f t="shared" si="7"/>
        <v>2</v>
      </c>
      <c r="V251" s="319" t="str">
        <f>+VLOOKUP(A251,bd_lista!$A$3:$E$593,5,FALSE)</f>
        <v>Gobiernos Autonomos Municipales</v>
      </c>
      <c r="W251" s="426"/>
    </row>
    <row r="252" spans="1:23" customFormat="1" ht="15" hidden="1" customHeight="1">
      <c r="A252" s="325">
        <v>1232</v>
      </c>
      <c r="B252" s="427">
        <f>+A252</f>
        <v>1232</v>
      </c>
      <c r="C252" s="318" t="str">
        <f>+VLOOKUP(A252,bd_lista!$A$3:$C$593,3,FALSE)</f>
        <v>Gobierno Autónomo Municipal de Copacabana</v>
      </c>
      <c r="D252" s="429" t="str">
        <f>+C252</f>
        <v>Gobierno Autónomo Municipal de Copacabana</v>
      </c>
      <c r="E252" s="346" t="s">
        <v>1418</v>
      </c>
      <c r="F252" s="314">
        <f ca="1">+IFERROR(INDEX('Hoja de Trabajo para listado'!$A$155:$Z$1048576,MATCH($A252,'Hoja de Trabajo para listado'!$A$155:$A$1048576,0),MATCH((CUADRO!F$5&amp;$E252),'Hoja de Trabajo para listado'!$A$151:$Z$151,0)),0)+IFERROR(INDEX('Hoja de Trabajo para listado'!$AB$155:$BA$1048576,MATCH($A252,'Hoja de Trabajo para listado'!$AB$155:$AB$1048576,0),MATCH((CUADRO!F$5&amp;$E252),'Hoja de Trabajo para listado'!$AB$151:$BA$151,0)),0)+IFERROR(INDEX('Hoja de Trabajo para listado'!$BC$155:$CB$1048576,MATCH($A252,'Hoja de Trabajo para listado'!$BC$155:$BC$1048576,0),MATCH((CUADRO!F$5&amp;$E252),'Hoja de Trabajo para listado'!$BC$151:$CB$151,0)),0)+IFERROR(INDEX('Hoja de Trabajo para listado'!$DE$153:$DG$274,MATCH($A252,'Hoja de Trabajo para listado'!$DE$153:$DE$1048576,0),MATCH((CUADRO!F$5&amp;$E252),'Hoja de Trabajo para listado'!$DE$151:$DG$151,0)),0)+IFERROR(INDEX('Hoja de Trabajo para listado'!$CD$155:$DC$1048576,MATCH($A252,'Hoja de Trabajo para listado'!$CD$155:$CD$1048576,0),MATCH((CUADRO!F$5&amp;$E252),'Hoja de Trabajo para listado'!$CD$151:$DC$151,0)),0)</f>
        <v>0</v>
      </c>
      <c r="G252" s="314">
        <f ca="1">+IFERROR(INDEX('Hoja de Trabajo para listado'!$A$155:$Z$1048576,MATCH($A252,'Hoja de Trabajo para listado'!$A$155:$A$1048576,0),MATCH((CUADRO!G$5&amp;$E252),'Hoja de Trabajo para listado'!$A$151:$Z$151,0)),0)+IFERROR(INDEX('Hoja de Trabajo para listado'!$AB$155:$BA$1048576,MATCH($A252,'Hoja de Trabajo para listado'!$AB$155:$AB$1048576,0),MATCH((CUADRO!G$5&amp;$E252),'Hoja de Trabajo para listado'!$AB$151:$BA$151,0)),0)+IFERROR(INDEX('Hoja de Trabajo para listado'!$BC$155:$CB$1048576,MATCH($A252,'Hoja de Trabajo para listado'!$BC$155:$BC$1048576,0),MATCH((CUADRO!G$5&amp;$E252),'Hoja de Trabajo para listado'!$BC$151:$CB$151,0)),0)+IFERROR(INDEX('Hoja de Trabajo para listado'!$DE$153:$DG$274,MATCH($A252,'Hoja de Trabajo para listado'!$DE$153:$DE$1048576,0),MATCH((CUADRO!G$5&amp;$E252),'Hoja de Trabajo para listado'!$DE$151:$DG$151,0)),0)+IFERROR(INDEX('Hoja de Trabajo para listado'!$CD$155:$DC$1048576,MATCH($A252,'Hoja de Trabajo para listado'!$CD$155:$CD$1048576,0),MATCH((CUADRO!G$5&amp;$E252),'Hoja de Trabajo para listado'!$CD$151:$DC$151,0)),0)</f>
        <v>0</v>
      </c>
      <c r="H252" s="314">
        <f ca="1">+IFERROR(INDEX('Hoja de Trabajo para listado'!$A$155:$Z$1048576,MATCH($A252,'Hoja de Trabajo para listado'!$A$155:$A$1048576,0),MATCH((CUADRO!H$5&amp;$E252),'Hoja de Trabajo para listado'!$A$151:$Z$151,0)),0)+IFERROR(INDEX('Hoja de Trabajo para listado'!$AB$155:$BA$1048576,MATCH($A252,'Hoja de Trabajo para listado'!$AB$155:$AB$1048576,0),MATCH((CUADRO!H$5&amp;$E252),'Hoja de Trabajo para listado'!$AB$151:$BA$151,0)),0)+IFERROR(INDEX('Hoja de Trabajo para listado'!$BC$155:$CB$1048576,MATCH($A252,'Hoja de Trabajo para listado'!$BC$155:$BC$1048576,0),MATCH((CUADRO!H$5&amp;$E252),'Hoja de Trabajo para listado'!$BC$151:$CB$151,0)),0)+IFERROR(INDEX('Hoja de Trabajo para listado'!$DE$153:$DG$274,MATCH($A252,'Hoja de Trabajo para listado'!$DE$153:$DE$1048576,0),MATCH((CUADRO!H$5&amp;$E252),'Hoja de Trabajo para listado'!$DE$151:$DG$151,0)),0)+IFERROR(INDEX('Hoja de Trabajo para listado'!$CD$155:$DC$1048576,MATCH($A252,'Hoja de Trabajo para listado'!$CD$155:$CD$1048576,0),MATCH((CUADRO!H$5&amp;$E252),'Hoja de Trabajo para listado'!$CD$151:$DC$151,0)),0)</f>
        <v>0</v>
      </c>
      <c r="I252" s="314">
        <f ca="1">+IFERROR(INDEX('Hoja de Trabajo para listado'!$A$155:$Z$1048576,MATCH($A252,'Hoja de Trabajo para listado'!$A$155:$A$1048576,0),MATCH((CUADRO!I$5&amp;$E252),'Hoja de Trabajo para listado'!$A$151:$Z$151,0)),0)+IFERROR(INDEX('Hoja de Trabajo para listado'!$AB$155:$BA$1048576,MATCH($A252,'Hoja de Trabajo para listado'!$AB$155:$AB$1048576,0),MATCH((CUADRO!I$5&amp;$E252),'Hoja de Trabajo para listado'!$AB$151:$BA$151,0)),0)+IFERROR(INDEX('Hoja de Trabajo para listado'!$BC$155:$CB$1048576,MATCH($A252,'Hoja de Trabajo para listado'!$BC$155:$BC$1048576,0),MATCH((CUADRO!I$5&amp;$E252),'Hoja de Trabajo para listado'!$BC$151:$CB$151,0)),0)+IFERROR(INDEX('Hoja de Trabajo para listado'!$DE$153:$DG$274,MATCH($A252,'Hoja de Trabajo para listado'!$DE$153:$DE$1048576,0),MATCH((CUADRO!I$5&amp;$E252),'Hoja de Trabajo para listado'!$DE$151:$DG$151,0)),0)+IFERROR(INDEX('Hoja de Trabajo para listado'!$CD$155:$DC$1048576,MATCH($A252,'Hoja de Trabajo para listado'!$CD$155:$CD$1048576,0),MATCH((CUADRO!I$5&amp;$E252),'Hoja de Trabajo para listado'!$CD$151:$DC$151,0)),0)</f>
        <v>0</v>
      </c>
      <c r="J252" s="314">
        <f ca="1">+IFERROR(INDEX('Hoja de Trabajo para listado'!$A$155:$Z$1048576,MATCH($A252,'Hoja de Trabajo para listado'!$A$155:$A$1048576,0),MATCH((CUADRO!J$5&amp;$E252),'Hoja de Trabajo para listado'!$A$151:$Z$151,0)),0)+IFERROR(INDEX('Hoja de Trabajo para listado'!$AB$155:$BA$1048576,MATCH($A252,'Hoja de Trabajo para listado'!$AB$155:$AB$1048576,0),MATCH((CUADRO!J$5&amp;$E252),'Hoja de Trabajo para listado'!$AB$151:$BA$151,0)),0)+IFERROR(INDEX('Hoja de Trabajo para listado'!$BC$155:$CB$1048576,MATCH($A252,'Hoja de Trabajo para listado'!$BC$155:$BC$1048576,0),MATCH((CUADRO!J$5&amp;$E252),'Hoja de Trabajo para listado'!$BC$151:$CB$151,0)),0)+IFERROR(INDEX('Hoja de Trabajo para listado'!$DE$153:$DG$274,MATCH($A252,'Hoja de Trabajo para listado'!$DE$153:$DE$1048576,0),MATCH((CUADRO!J$5&amp;$E252),'Hoja de Trabajo para listado'!$DE$151:$DG$151,0)),0)+IFERROR(INDEX('Hoja de Trabajo para listado'!$CD$155:$DC$1048576,MATCH($A252,'Hoja de Trabajo para listado'!$CD$155:$CD$1048576,0),MATCH((CUADRO!J$5&amp;$E252),'Hoja de Trabajo para listado'!$CD$151:$DC$151,0)),0)</f>
        <v>0</v>
      </c>
      <c r="K252" s="314">
        <f ca="1">+IFERROR(INDEX('Hoja de Trabajo para listado'!$A$155:$Z$1048576,MATCH($A252,'Hoja de Trabajo para listado'!$A$155:$A$1048576,0),MATCH((CUADRO!K$5&amp;$E252),'Hoja de Trabajo para listado'!$A$151:$Z$151,0)),0)+IFERROR(INDEX('Hoja de Trabajo para listado'!$AB$155:$BA$1048576,MATCH($A252,'Hoja de Trabajo para listado'!$AB$155:$AB$1048576,0),MATCH((CUADRO!K$5&amp;$E252),'Hoja de Trabajo para listado'!$AB$151:$BA$151,0)),0)+IFERROR(INDEX('Hoja de Trabajo para listado'!$BC$155:$CB$1048576,MATCH($A252,'Hoja de Trabajo para listado'!$BC$155:$BC$1048576,0),MATCH((CUADRO!K$5&amp;$E252),'Hoja de Trabajo para listado'!$BC$151:$CB$151,0)),0)+IFERROR(INDEX('Hoja de Trabajo para listado'!$DE$153:$DG$274,MATCH($A252,'Hoja de Trabajo para listado'!$DE$153:$DE$1048576,0),MATCH((CUADRO!K$5&amp;$E252),'Hoja de Trabajo para listado'!$DE$151:$DG$151,0)),0)+IFERROR(INDEX('Hoja de Trabajo para listado'!$CD$155:$DC$1048576,MATCH($A252,'Hoja de Trabajo para listado'!$CD$155:$CD$1048576,0),MATCH((CUADRO!K$5&amp;$E252),'Hoja de Trabajo para listado'!$CD$151:$DC$151,0)),0)</f>
        <v>0</v>
      </c>
      <c r="L252" s="314">
        <f ca="1">+IFERROR(INDEX('Hoja de Trabajo para listado'!$A$155:$Z$1048576,MATCH($A252,'Hoja de Trabajo para listado'!$A$155:$A$1048576,0),MATCH((CUADRO!L$5&amp;$E252),'Hoja de Trabajo para listado'!$A$151:$Z$151,0)),0)+IFERROR(INDEX('Hoja de Trabajo para listado'!$AB$155:$BA$1048576,MATCH($A252,'Hoja de Trabajo para listado'!$AB$155:$AB$1048576,0),MATCH((CUADRO!L$5&amp;$E252),'Hoja de Trabajo para listado'!$AB$151:$BA$151,0)),0)+IFERROR(INDEX('Hoja de Trabajo para listado'!$BC$155:$CB$1048576,MATCH($A252,'Hoja de Trabajo para listado'!$BC$155:$BC$1048576,0),MATCH((CUADRO!L$5&amp;$E252),'Hoja de Trabajo para listado'!$BC$151:$CB$151,0)),0)+IFERROR(INDEX('Hoja de Trabajo para listado'!$DE$153:$DG$274,MATCH($A252,'Hoja de Trabajo para listado'!$DE$153:$DE$1048576,0),MATCH((CUADRO!L$5&amp;$E252),'Hoja de Trabajo para listado'!$DE$151:$DG$151,0)),0)+IFERROR(INDEX('Hoja de Trabajo para listado'!$CD$155:$DC$1048576,MATCH($A252,'Hoja de Trabajo para listado'!$CD$155:$CD$1048576,0),MATCH((CUADRO!L$5&amp;$E252),'Hoja de Trabajo para listado'!$CD$151:$DC$151,0)),0)</f>
        <v>0</v>
      </c>
      <c r="M252" s="314">
        <f ca="1">+IFERROR(INDEX('Hoja de Trabajo para listado'!$A$155:$Z$1048576,MATCH($A252,'Hoja de Trabajo para listado'!$A$155:$A$1048576,0),MATCH((CUADRO!M$5&amp;$E252),'Hoja de Trabajo para listado'!$A$151:$Z$151,0)),0)+IFERROR(INDEX('Hoja de Trabajo para listado'!$AB$155:$BA$1048576,MATCH($A252,'Hoja de Trabajo para listado'!$AB$155:$AB$1048576,0),MATCH((CUADRO!M$5&amp;$E252),'Hoja de Trabajo para listado'!$AB$151:$BA$151,0)),0)+IFERROR(INDEX('Hoja de Trabajo para listado'!$BC$155:$CB$1048576,MATCH($A252,'Hoja de Trabajo para listado'!$BC$155:$BC$1048576,0),MATCH((CUADRO!M$5&amp;$E252),'Hoja de Trabajo para listado'!$BC$151:$CB$151,0)),0)+IFERROR(INDEX('Hoja de Trabajo para listado'!$DE$153:$DG$274,MATCH($A252,'Hoja de Trabajo para listado'!$DE$153:$DE$1048576,0),MATCH((CUADRO!M$5&amp;$E252),'Hoja de Trabajo para listado'!$DE$151:$DG$151,0)),0)+IFERROR(INDEX('Hoja de Trabajo para listado'!$CD$155:$DC$1048576,MATCH($A252,'Hoja de Trabajo para listado'!$CD$155:$CD$1048576,0),MATCH((CUADRO!M$5&amp;$E252),'Hoja de Trabajo para listado'!$CD$151:$DC$151,0)),0)</f>
        <v>0</v>
      </c>
      <c r="N252" s="314">
        <f ca="1">+IFERROR(INDEX('Hoja de Trabajo para listado'!$A$155:$Z$1048576,MATCH($A252,'Hoja de Trabajo para listado'!$A$155:$A$1048576,0),MATCH((CUADRO!N$5&amp;$E252),'Hoja de Trabajo para listado'!$A$151:$Z$151,0)),0)+IFERROR(INDEX('Hoja de Trabajo para listado'!$AB$155:$BA$1048576,MATCH($A252,'Hoja de Trabajo para listado'!$AB$155:$AB$1048576,0),MATCH((CUADRO!N$5&amp;$E252),'Hoja de Trabajo para listado'!$AB$151:$BA$151,0)),0)+IFERROR(INDEX('Hoja de Trabajo para listado'!$BC$155:$CB$1048576,MATCH($A252,'Hoja de Trabajo para listado'!$BC$155:$BC$1048576,0),MATCH((CUADRO!N$5&amp;$E252),'Hoja de Trabajo para listado'!$BC$151:$CB$151,0)),0)+IFERROR(INDEX('Hoja de Trabajo para listado'!$DE$153:$DG$274,MATCH($A252,'Hoja de Trabajo para listado'!$DE$153:$DE$1048576,0),MATCH((CUADRO!N$5&amp;$E252),'Hoja de Trabajo para listado'!$DE$151:$DG$151,0)),0)+IFERROR(INDEX('Hoja de Trabajo para listado'!$CD$155:$DC$1048576,MATCH($A252,'Hoja de Trabajo para listado'!$CD$155:$CD$1048576,0),MATCH((CUADRO!N$5&amp;$E252),'Hoja de Trabajo para listado'!$CD$151:$DC$151,0)),0)</f>
        <v>0</v>
      </c>
      <c r="O252" s="314">
        <f ca="1">+IFERROR(INDEX('Hoja de Trabajo para listado'!$A$155:$Z$1048576,MATCH($A252,'Hoja de Trabajo para listado'!$A$155:$A$1048576,0),MATCH((CUADRO!O$5&amp;$E252),'Hoja de Trabajo para listado'!$A$151:$Z$151,0)),0)+IFERROR(INDEX('Hoja de Trabajo para listado'!$AB$155:$BA$1048576,MATCH($A252,'Hoja de Trabajo para listado'!$AB$155:$AB$1048576,0),MATCH((CUADRO!O$5&amp;$E252),'Hoja de Trabajo para listado'!$AB$151:$BA$151,0)),0)+IFERROR(INDEX('Hoja de Trabajo para listado'!$BC$155:$CB$1048576,MATCH($A252,'Hoja de Trabajo para listado'!$BC$155:$BC$1048576,0),MATCH((CUADRO!O$5&amp;$E252),'Hoja de Trabajo para listado'!$BC$151:$CB$151,0)),0)+IFERROR(INDEX('Hoja de Trabajo para listado'!$DE$153:$DG$274,MATCH($A252,'Hoja de Trabajo para listado'!$DE$153:$DE$1048576,0),MATCH((CUADRO!O$5&amp;$E252),'Hoja de Trabajo para listado'!$DE$151:$DG$151,0)),0)+IFERROR(INDEX('Hoja de Trabajo para listado'!$CD$155:$DC$1048576,MATCH($A252,'Hoja de Trabajo para listado'!$CD$155:$CD$1048576,0),MATCH((CUADRO!O$5&amp;$E252),'Hoja de Trabajo para listado'!$CD$151:$DC$151,0)),0)</f>
        <v>0</v>
      </c>
      <c r="P252" s="314">
        <f ca="1">+IFERROR(INDEX('Hoja de Trabajo para listado'!$A$155:$Z$1048576,MATCH($A252,'Hoja de Trabajo para listado'!$A$155:$A$1048576,0),MATCH((CUADRO!P$5&amp;$E252),'Hoja de Trabajo para listado'!$A$151:$Z$151,0)),0)+IFERROR(INDEX('Hoja de Trabajo para listado'!$AB$155:$BA$1048576,MATCH($A252,'Hoja de Trabajo para listado'!$AB$155:$AB$1048576,0),MATCH((CUADRO!P$5&amp;$E252),'Hoja de Trabajo para listado'!$AB$151:$BA$151,0)),0)+IFERROR(INDEX('Hoja de Trabajo para listado'!$BC$155:$CB$1048576,MATCH($A252,'Hoja de Trabajo para listado'!$BC$155:$BC$1048576,0),MATCH((CUADRO!P$5&amp;$E252),'Hoja de Trabajo para listado'!$BC$151:$CB$151,0)),0)+IFERROR(INDEX('Hoja de Trabajo para listado'!$DE$153:$DG$274,MATCH($A252,'Hoja de Trabajo para listado'!$DE$153:$DE$1048576,0),MATCH((CUADRO!P$5&amp;$E252),'Hoja de Trabajo para listado'!$DE$151:$DG$151,0)),0)+IFERROR(INDEX('Hoja de Trabajo para listado'!$CD$155:$DC$1048576,MATCH($A252,'Hoja de Trabajo para listado'!$CD$155:$CD$1048576,0),MATCH((CUADRO!P$5&amp;$E252),'Hoja de Trabajo para listado'!$CD$151:$DC$151,0)),0)</f>
        <v>0</v>
      </c>
      <c r="Q252" s="314">
        <f ca="1">+IFERROR(INDEX('Hoja de Trabajo para listado'!$A$155:$Z$1048576,MATCH($A252,'Hoja de Trabajo para listado'!$A$155:$A$1048576,0),MATCH((CUADRO!Q$5&amp;$E252),'Hoja de Trabajo para listado'!$A$151:$Z$151,0)),0)+IFERROR(INDEX('Hoja de Trabajo para listado'!$AB$155:$BA$1048576,MATCH($A252,'Hoja de Trabajo para listado'!$AB$155:$AB$1048576,0),MATCH((CUADRO!Q$5&amp;$E252),'Hoja de Trabajo para listado'!$AB$151:$BA$151,0)),0)+IFERROR(INDEX('Hoja de Trabajo para listado'!$BC$155:$CB$1048576,MATCH($A252,'Hoja de Trabajo para listado'!$BC$155:$BC$1048576,0),MATCH((CUADRO!Q$5&amp;$E252),'Hoja de Trabajo para listado'!$BC$151:$CB$151,0)),0)+IFERROR(INDEX('Hoja de Trabajo para listado'!$DE$153:$DG$274,MATCH($A252,'Hoja de Trabajo para listado'!$DE$153:$DE$1048576,0),MATCH((CUADRO!Q$5&amp;$E252),'Hoja de Trabajo para listado'!$DE$151:$DG$151,0)),0)+IFERROR(INDEX('Hoja de Trabajo para listado'!$CD$155:$DC$1048576,MATCH($A252,'Hoja de Trabajo para listado'!$CD$155:$CD$1048576,0),MATCH((CUADRO!Q$5&amp;$E252),'Hoja de Trabajo para listado'!$CD$151:$DC$151,0)),0)</f>
        <v>0</v>
      </c>
      <c r="R252" s="314">
        <f t="shared" ca="1" si="6"/>
        <v>0</v>
      </c>
      <c r="S252" s="345"/>
      <c r="T252" s="314">
        <f ca="1">+T253</f>
        <v>0</v>
      </c>
      <c r="U252" s="313">
        <f t="shared" si="7"/>
        <v>1</v>
      </c>
      <c r="V252" s="319" t="str">
        <f>+VLOOKUP(A252,bd_lista!$A$3:$E$593,5,FALSE)</f>
        <v>Gobiernos Autonomos Municipales</v>
      </c>
      <c r="W252" s="425" t="str">
        <f>+V252</f>
        <v>Gobiernos Autonomos Municipales</v>
      </c>
    </row>
    <row r="253" spans="1:23" customFormat="1" ht="15" hidden="1" customHeight="1">
      <c r="A253" s="323">
        <v>1232</v>
      </c>
      <c r="B253" s="428"/>
      <c r="C253" s="319" t="str">
        <f>+VLOOKUP(A253,bd_lista!$A$3:$C$593,3,FALSE)</f>
        <v>Gobierno Autónomo Municipal de Copacabana</v>
      </c>
      <c r="D253" s="430"/>
      <c r="E253" s="347" t="s">
        <v>1419</v>
      </c>
      <c r="F253" s="316">
        <f ca="1">+IFERROR(INDEX('Hoja de Trabajo para listado'!$A$155:$Z$1048576,MATCH($A253,'Hoja de Trabajo para listado'!$A$155:$A$1048576,0),MATCH((CUADRO!F$5&amp;$E253),'Hoja de Trabajo para listado'!$A$151:$Z$151,0)),0)+IFERROR(INDEX('Hoja de Trabajo para listado'!$AB$155:$BA$1048576,MATCH($A253,'Hoja de Trabajo para listado'!$AB$155:$AB$1048576,0),MATCH((CUADRO!F$5&amp;$E253),'Hoja de Trabajo para listado'!$AB$151:$BA$151,0)),0)+IFERROR(INDEX('Hoja de Trabajo para listado'!$BC$155:$CB$1048576,MATCH($A253,'Hoja de Trabajo para listado'!$BC$155:$BC$1048576,0),MATCH((CUADRO!F$5&amp;$E253),'Hoja de Trabajo para listado'!$BC$151:$CB$151,0)),0)+IFERROR(INDEX('Hoja de Trabajo para listado'!$DE$153:$DG$274,MATCH($A253,'Hoja de Trabajo para listado'!$DE$153:$DE$1048576,0),MATCH((CUADRO!F$5&amp;$E253),'Hoja de Trabajo para listado'!$DE$151:$DG$151,0)),0)+IFERROR(INDEX('Hoja de Trabajo para listado'!$CD$155:$DC$1048576,MATCH($A253,'Hoja de Trabajo para listado'!$CD$155:$CD$1048576,0),MATCH((CUADRO!F$5&amp;$E253),'Hoja de Trabajo para listado'!$CD$151:$DC$151,0)),0)</f>
        <v>0</v>
      </c>
      <c r="G253" s="316">
        <f ca="1">+IFERROR(INDEX('Hoja de Trabajo para listado'!$A$155:$Z$1048576,MATCH($A253,'Hoja de Trabajo para listado'!$A$155:$A$1048576,0),MATCH((CUADRO!G$5&amp;$E253),'Hoja de Trabajo para listado'!$A$151:$Z$151,0)),0)+IFERROR(INDEX('Hoja de Trabajo para listado'!$AB$155:$BA$1048576,MATCH($A253,'Hoja de Trabajo para listado'!$AB$155:$AB$1048576,0),MATCH((CUADRO!G$5&amp;$E253),'Hoja de Trabajo para listado'!$AB$151:$BA$151,0)),0)+IFERROR(INDEX('Hoja de Trabajo para listado'!$BC$155:$CB$1048576,MATCH($A253,'Hoja de Trabajo para listado'!$BC$155:$BC$1048576,0),MATCH((CUADRO!G$5&amp;$E253),'Hoja de Trabajo para listado'!$BC$151:$CB$151,0)),0)+IFERROR(INDEX('Hoja de Trabajo para listado'!$DE$153:$DG$274,MATCH($A253,'Hoja de Trabajo para listado'!$DE$153:$DE$1048576,0),MATCH((CUADRO!G$5&amp;$E253),'Hoja de Trabajo para listado'!$DE$151:$DG$151,0)),0)+IFERROR(INDEX('Hoja de Trabajo para listado'!$CD$155:$DC$1048576,MATCH($A253,'Hoja de Trabajo para listado'!$CD$155:$CD$1048576,0),MATCH((CUADRO!G$5&amp;$E253),'Hoja de Trabajo para listado'!$CD$151:$DC$151,0)),0)</f>
        <v>0</v>
      </c>
      <c r="H253" s="316">
        <f ca="1">+IFERROR(INDEX('Hoja de Trabajo para listado'!$A$155:$Z$1048576,MATCH($A253,'Hoja de Trabajo para listado'!$A$155:$A$1048576,0),MATCH((CUADRO!H$5&amp;$E253),'Hoja de Trabajo para listado'!$A$151:$Z$151,0)),0)+IFERROR(INDEX('Hoja de Trabajo para listado'!$AB$155:$BA$1048576,MATCH($A253,'Hoja de Trabajo para listado'!$AB$155:$AB$1048576,0),MATCH((CUADRO!H$5&amp;$E253),'Hoja de Trabajo para listado'!$AB$151:$BA$151,0)),0)+IFERROR(INDEX('Hoja de Trabajo para listado'!$BC$155:$CB$1048576,MATCH($A253,'Hoja de Trabajo para listado'!$BC$155:$BC$1048576,0),MATCH((CUADRO!H$5&amp;$E253),'Hoja de Trabajo para listado'!$BC$151:$CB$151,0)),0)+IFERROR(INDEX('Hoja de Trabajo para listado'!$DE$153:$DG$274,MATCH($A253,'Hoja de Trabajo para listado'!$DE$153:$DE$1048576,0),MATCH((CUADRO!H$5&amp;$E253),'Hoja de Trabajo para listado'!$DE$151:$DG$151,0)),0)+IFERROR(INDEX('Hoja de Trabajo para listado'!$CD$155:$DC$1048576,MATCH($A253,'Hoja de Trabajo para listado'!$CD$155:$CD$1048576,0),MATCH((CUADRO!H$5&amp;$E253),'Hoja de Trabajo para listado'!$CD$151:$DC$151,0)),0)</f>
        <v>0</v>
      </c>
      <c r="I253" s="316">
        <f ca="1">+IFERROR(INDEX('Hoja de Trabajo para listado'!$A$155:$Z$1048576,MATCH($A253,'Hoja de Trabajo para listado'!$A$155:$A$1048576,0),MATCH((CUADRO!I$5&amp;$E253),'Hoja de Trabajo para listado'!$A$151:$Z$151,0)),0)+IFERROR(INDEX('Hoja de Trabajo para listado'!$AB$155:$BA$1048576,MATCH($A253,'Hoja de Trabajo para listado'!$AB$155:$AB$1048576,0),MATCH((CUADRO!I$5&amp;$E253),'Hoja de Trabajo para listado'!$AB$151:$BA$151,0)),0)+IFERROR(INDEX('Hoja de Trabajo para listado'!$BC$155:$CB$1048576,MATCH($A253,'Hoja de Trabajo para listado'!$BC$155:$BC$1048576,0),MATCH((CUADRO!I$5&amp;$E253),'Hoja de Trabajo para listado'!$BC$151:$CB$151,0)),0)+IFERROR(INDEX('Hoja de Trabajo para listado'!$DE$153:$DG$274,MATCH($A253,'Hoja de Trabajo para listado'!$DE$153:$DE$1048576,0),MATCH((CUADRO!I$5&amp;$E253),'Hoja de Trabajo para listado'!$DE$151:$DG$151,0)),0)+IFERROR(INDEX('Hoja de Trabajo para listado'!$CD$155:$DC$1048576,MATCH($A253,'Hoja de Trabajo para listado'!$CD$155:$CD$1048576,0),MATCH((CUADRO!I$5&amp;$E253),'Hoja de Trabajo para listado'!$CD$151:$DC$151,0)),0)</f>
        <v>0</v>
      </c>
      <c r="J253" s="316">
        <f ca="1">+IFERROR(INDEX('Hoja de Trabajo para listado'!$A$155:$Z$1048576,MATCH($A253,'Hoja de Trabajo para listado'!$A$155:$A$1048576,0),MATCH((CUADRO!J$5&amp;$E253),'Hoja de Trabajo para listado'!$A$151:$Z$151,0)),0)+IFERROR(INDEX('Hoja de Trabajo para listado'!$AB$155:$BA$1048576,MATCH($A253,'Hoja de Trabajo para listado'!$AB$155:$AB$1048576,0),MATCH((CUADRO!J$5&amp;$E253),'Hoja de Trabajo para listado'!$AB$151:$BA$151,0)),0)+IFERROR(INDEX('Hoja de Trabajo para listado'!$BC$155:$CB$1048576,MATCH($A253,'Hoja de Trabajo para listado'!$BC$155:$BC$1048576,0),MATCH((CUADRO!J$5&amp;$E253),'Hoja de Trabajo para listado'!$BC$151:$CB$151,0)),0)+IFERROR(INDEX('Hoja de Trabajo para listado'!$DE$153:$DG$274,MATCH($A253,'Hoja de Trabajo para listado'!$DE$153:$DE$1048576,0),MATCH((CUADRO!J$5&amp;$E253),'Hoja de Trabajo para listado'!$DE$151:$DG$151,0)),0)+IFERROR(INDEX('Hoja de Trabajo para listado'!$CD$155:$DC$1048576,MATCH($A253,'Hoja de Trabajo para listado'!$CD$155:$CD$1048576,0),MATCH((CUADRO!J$5&amp;$E253),'Hoja de Trabajo para listado'!$CD$151:$DC$151,0)),0)</f>
        <v>0</v>
      </c>
      <c r="K253" s="316">
        <f ca="1">+IFERROR(INDEX('Hoja de Trabajo para listado'!$A$155:$Z$1048576,MATCH($A253,'Hoja de Trabajo para listado'!$A$155:$A$1048576,0),MATCH((CUADRO!K$5&amp;$E253),'Hoja de Trabajo para listado'!$A$151:$Z$151,0)),0)+IFERROR(INDEX('Hoja de Trabajo para listado'!$AB$155:$BA$1048576,MATCH($A253,'Hoja de Trabajo para listado'!$AB$155:$AB$1048576,0),MATCH((CUADRO!K$5&amp;$E253),'Hoja de Trabajo para listado'!$AB$151:$BA$151,0)),0)+IFERROR(INDEX('Hoja de Trabajo para listado'!$BC$155:$CB$1048576,MATCH($A253,'Hoja de Trabajo para listado'!$BC$155:$BC$1048576,0),MATCH((CUADRO!K$5&amp;$E253),'Hoja de Trabajo para listado'!$BC$151:$CB$151,0)),0)+IFERROR(INDEX('Hoja de Trabajo para listado'!$DE$153:$DG$274,MATCH($A253,'Hoja de Trabajo para listado'!$DE$153:$DE$1048576,0),MATCH((CUADRO!K$5&amp;$E253),'Hoja de Trabajo para listado'!$DE$151:$DG$151,0)),0)+IFERROR(INDEX('Hoja de Trabajo para listado'!$CD$155:$DC$1048576,MATCH($A253,'Hoja de Trabajo para listado'!$CD$155:$CD$1048576,0),MATCH((CUADRO!K$5&amp;$E253),'Hoja de Trabajo para listado'!$CD$151:$DC$151,0)),0)</f>
        <v>0</v>
      </c>
      <c r="L253" s="316">
        <f ca="1">+IFERROR(INDEX('Hoja de Trabajo para listado'!$A$155:$Z$1048576,MATCH($A253,'Hoja de Trabajo para listado'!$A$155:$A$1048576,0),MATCH((CUADRO!L$5&amp;$E253),'Hoja de Trabajo para listado'!$A$151:$Z$151,0)),0)+IFERROR(INDEX('Hoja de Trabajo para listado'!$AB$155:$BA$1048576,MATCH($A253,'Hoja de Trabajo para listado'!$AB$155:$AB$1048576,0),MATCH((CUADRO!L$5&amp;$E253),'Hoja de Trabajo para listado'!$AB$151:$BA$151,0)),0)+IFERROR(INDEX('Hoja de Trabajo para listado'!$BC$155:$CB$1048576,MATCH($A253,'Hoja de Trabajo para listado'!$BC$155:$BC$1048576,0),MATCH((CUADRO!L$5&amp;$E253),'Hoja de Trabajo para listado'!$BC$151:$CB$151,0)),0)+IFERROR(INDEX('Hoja de Trabajo para listado'!$DE$153:$DG$274,MATCH($A253,'Hoja de Trabajo para listado'!$DE$153:$DE$1048576,0),MATCH((CUADRO!L$5&amp;$E253),'Hoja de Trabajo para listado'!$DE$151:$DG$151,0)),0)+IFERROR(INDEX('Hoja de Trabajo para listado'!$CD$155:$DC$1048576,MATCH($A253,'Hoja de Trabajo para listado'!$CD$155:$CD$1048576,0),MATCH((CUADRO!L$5&amp;$E253),'Hoja de Trabajo para listado'!$CD$151:$DC$151,0)),0)</f>
        <v>0</v>
      </c>
      <c r="M253" s="316">
        <f ca="1">+IFERROR(INDEX('Hoja de Trabajo para listado'!$A$155:$Z$1048576,MATCH($A253,'Hoja de Trabajo para listado'!$A$155:$A$1048576,0),MATCH((CUADRO!M$5&amp;$E253),'Hoja de Trabajo para listado'!$A$151:$Z$151,0)),0)+IFERROR(INDEX('Hoja de Trabajo para listado'!$AB$155:$BA$1048576,MATCH($A253,'Hoja de Trabajo para listado'!$AB$155:$AB$1048576,0),MATCH((CUADRO!M$5&amp;$E253),'Hoja de Trabajo para listado'!$AB$151:$BA$151,0)),0)+IFERROR(INDEX('Hoja de Trabajo para listado'!$BC$155:$CB$1048576,MATCH($A253,'Hoja de Trabajo para listado'!$BC$155:$BC$1048576,0),MATCH((CUADRO!M$5&amp;$E253),'Hoja de Trabajo para listado'!$BC$151:$CB$151,0)),0)+IFERROR(INDEX('Hoja de Trabajo para listado'!$DE$153:$DG$274,MATCH($A253,'Hoja de Trabajo para listado'!$DE$153:$DE$1048576,0),MATCH((CUADRO!M$5&amp;$E253),'Hoja de Trabajo para listado'!$DE$151:$DG$151,0)),0)+IFERROR(INDEX('Hoja de Trabajo para listado'!$CD$155:$DC$1048576,MATCH($A253,'Hoja de Trabajo para listado'!$CD$155:$CD$1048576,0),MATCH((CUADRO!M$5&amp;$E253),'Hoja de Trabajo para listado'!$CD$151:$DC$151,0)),0)</f>
        <v>0</v>
      </c>
      <c r="N253" s="316">
        <f ca="1">+IFERROR(INDEX('Hoja de Trabajo para listado'!$A$155:$Z$1048576,MATCH($A253,'Hoja de Trabajo para listado'!$A$155:$A$1048576,0),MATCH((CUADRO!N$5&amp;$E253),'Hoja de Trabajo para listado'!$A$151:$Z$151,0)),0)+IFERROR(INDEX('Hoja de Trabajo para listado'!$AB$155:$BA$1048576,MATCH($A253,'Hoja de Trabajo para listado'!$AB$155:$AB$1048576,0),MATCH((CUADRO!N$5&amp;$E253),'Hoja de Trabajo para listado'!$AB$151:$BA$151,0)),0)+IFERROR(INDEX('Hoja de Trabajo para listado'!$BC$155:$CB$1048576,MATCH($A253,'Hoja de Trabajo para listado'!$BC$155:$BC$1048576,0),MATCH((CUADRO!N$5&amp;$E253),'Hoja de Trabajo para listado'!$BC$151:$CB$151,0)),0)+IFERROR(INDEX('Hoja de Trabajo para listado'!$DE$153:$DG$274,MATCH($A253,'Hoja de Trabajo para listado'!$DE$153:$DE$1048576,0),MATCH((CUADRO!N$5&amp;$E253),'Hoja de Trabajo para listado'!$DE$151:$DG$151,0)),0)+IFERROR(INDEX('Hoja de Trabajo para listado'!$CD$155:$DC$1048576,MATCH($A253,'Hoja de Trabajo para listado'!$CD$155:$CD$1048576,0),MATCH((CUADRO!N$5&amp;$E253),'Hoja de Trabajo para listado'!$CD$151:$DC$151,0)),0)</f>
        <v>0</v>
      </c>
      <c r="O253" s="316">
        <f ca="1">+IFERROR(INDEX('Hoja de Trabajo para listado'!$A$155:$Z$1048576,MATCH($A253,'Hoja de Trabajo para listado'!$A$155:$A$1048576,0),MATCH((CUADRO!O$5&amp;$E253),'Hoja de Trabajo para listado'!$A$151:$Z$151,0)),0)+IFERROR(INDEX('Hoja de Trabajo para listado'!$AB$155:$BA$1048576,MATCH($A253,'Hoja de Trabajo para listado'!$AB$155:$AB$1048576,0),MATCH((CUADRO!O$5&amp;$E253),'Hoja de Trabajo para listado'!$AB$151:$BA$151,0)),0)+IFERROR(INDEX('Hoja de Trabajo para listado'!$BC$155:$CB$1048576,MATCH($A253,'Hoja de Trabajo para listado'!$BC$155:$BC$1048576,0),MATCH((CUADRO!O$5&amp;$E253),'Hoja de Trabajo para listado'!$BC$151:$CB$151,0)),0)+IFERROR(INDEX('Hoja de Trabajo para listado'!$DE$153:$DG$274,MATCH($A253,'Hoja de Trabajo para listado'!$DE$153:$DE$1048576,0),MATCH((CUADRO!O$5&amp;$E253),'Hoja de Trabajo para listado'!$DE$151:$DG$151,0)),0)+IFERROR(INDEX('Hoja de Trabajo para listado'!$CD$155:$DC$1048576,MATCH($A253,'Hoja de Trabajo para listado'!$CD$155:$CD$1048576,0),MATCH((CUADRO!O$5&amp;$E253),'Hoja de Trabajo para listado'!$CD$151:$DC$151,0)),0)</f>
        <v>0</v>
      </c>
      <c r="P253" s="316">
        <f ca="1">+IFERROR(INDEX('Hoja de Trabajo para listado'!$A$155:$Z$1048576,MATCH($A253,'Hoja de Trabajo para listado'!$A$155:$A$1048576,0),MATCH((CUADRO!P$5&amp;$E253),'Hoja de Trabajo para listado'!$A$151:$Z$151,0)),0)+IFERROR(INDEX('Hoja de Trabajo para listado'!$AB$155:$BA$1048576,MATCH($A253,'Hoja de Trabajo para listado'!$AB$155:$AB$1048576,0),MATCH((CUADRO!P$5&amp;$E253),'Hoja de Trabajo para listado'!$AB$151:$BA$151,0)),0)+IFERROR(INDEX('Hoja de Trabajo para listado'!$BC$155:$CB$1048576,MATCH($A253,'Hoja de Trabajo para listado'!$BC$155:$BC$1048576,0),MATCH((CUADRO!P$5&amp;$E253),'Hoja de Trabajo para listado'!$BC$151:$CB$151,0)),0)+IFERROR(INDEX('Hoja de Trabajo para listado'!$DE$153:$DG$274,MATCH($A253,'Hoja de Trabajo para listado'!$DE$153:$DE$1048576,0),MATCH((CUADRO!P$5&amp;$E253),'Hoja de Trabajo para listado'!$DE$151:$DG$151,0)),0)+IFERROR(INDEX('Hoja de Trabajo para listado'!$CD$155:$DC$1048576,MATCH($A253,'Hoja de Trabajo para listado'!$CD$155:$CD$1048576,0),MATCH((CUADRO!P$5&amp;$E253),'Hoja de Trabajo para listado'!$CD$151:$DC$151,0)),0)</f>
        <v>0</v>
      </c>
      <c r="Q253" s="316">
        <f ca="1">+IFERROR(INDEX('Hoja de Trabajo para listado'!$A$155:$Z$1048576,MATCH($A253,'Hoja de Trabajo para listado'!$A$155:$A$1048576,0),MATCH((CUADRO!Q$5&amp;$E253),'Hoja de Trabajo para listado'!$A$151:$Z$151,0)),0)+IFERROR(INDEX('Hoja de Trabajo para listado'!$AB$155:$BA$1048576,MATCH($A253,'Hoja de Trabajo para listado'!$AB$155:$AB$1048576,0),MATCH((CUADRO!Q$5&amp;$E253),'Hoja de Trabajo para listado'!$AB$151:$BA$151,0)),0)+IFERROR(INDEX('Hoja de Trabajo para listado'!$BC$155:$CB$1048576,MATCH($A253,'Hoja de Trabajo para listado'!$BC$155:$BC$1048576,0),MATCH((CUADRO!Q$5&amp;$E253),'Hoja de Trabajo para listado'!$BC$151:$CB$151,0)),0)+IFERROR(INDEX('Hoja de Trabajo para listado'!$DE$153:$DG$274,MATCH($A253,'Hoja de Trabajo para listado'!$DE$153:$DE$1048576,0),MATCH((CUADRO!Q$5&amp;$E253),'Hoja de Trabajo para listado'!$DE$151:$DG$151,0)),0)+IFERROR(INDEX('Hoja de Trabajo para listado'!$CD$155:$DC$1048576,MATCH($A253,'Hoja de Trabajo para listado'!$CD$155:$CD$1048576,0),MATCH((CUADRO!Q$5&amp;$E253),'Hoja de Trabajo para listado'!$CD$151:$DC$151,0)),0)</f>
        <v>0</v>
      </c>
      <c r="R253" s="316">
        <f t="shared" ca="1" si="6"/>
        <v>0</v>
      </c>
      <c r="S253" s="344">
        <f ca="1">+R252+R253</f>
        <v>0</v>
      </c>
      <c r="T253" s="316">
        <f ca="1">+S253</f>
        <v>0</v>
      </c>
      <c r="U253" s="315">
        <f t="shared" si="7"/>
        <v>2</v>
      </c>
      <c r="V253" s="319" t="str">
        <f>+VLOOKUP(A253,bd_lista!$A$3:$E$593,5,FALSE)</f>
        <v>Gobiernos Autonomos Municipales</v>
      </c>
      <c r="W253" s="426"/>
    </row>
    <row r="254" spans="1:23" ht="15" hidden="1" customHeight="1">
      <c r="A254" s="323">
        <v>1233</v>
      </c>
      <c r="B254" s="427">
        <f>+A254</f>
        <v>1233</v>
      </c>
      <c r="C254" s="318" t="str">
        <f>+VLOOKUP(A254,bd_lista!$A$3:$C$593,3,FALSE)</f>
        <v>Gobierno Autónomo Municipal de San Pedro de Tiquina</v>
      </c>
      <c r="D254" s="429" t="str">
        <f>+C254</f>
        <v>Gobierno Autónomo Municipal de San Pedro de Tiquina</v>
      </c>
      <c r="E254" s="346" t="s">
        <v>1418</v>
      </c>
      <c r="F254" s="314">
        <f ca="1">+IFERROR(INDEX('Hoja de Trabajo para listado'!$A$155:$Z$1048576,MATCH($A254,'Hoja de Trabajo para listado'!$A$155:$A$1048576,0),MATCH((CUADRO!F$5&amp;$E254),'Hoja de Trabajo para listado'!$A$151:$Z$151,0)),0)+IFERROR(INDEX('Hoja de Trabajo para listado'!$AB$155:$BA$1048576,MATCH($A254,'Hoja de Trabajo para listado'!$AB$155:$AB$1048576,0),MATCH((CUADRO!F$5&amp;$E254),'Hoja de Trabajo para listado'!$AB$151:$BA$151,0)),0)+IFERROR(INDEX('Hoja de Trabajo para listado'!$BC$155:$CB$1048576,MATCH($A254,'Hoja de Trabajo para listado'!$BC$155:$BC$1048576,0),MATCH((CUADRO!F$5&amp;$E254),'Hoja de Trabajo para listado'!$BC$151:$CB$151,0)),0)+IFERROR(INDEX('Hoja de Trabajo para listado'!$DE$153:$DG$274,MATCH($A254,'Hoja de Trabajo para listado'!$DE$153:$DE$1048576,0),MATCH((CUADRO!F$5&amp;$E254),'Hoja de Trabajo para listado'!$DE$151:$DG$151,0)),0)+IFERROR(INDEX('Hoja de Trabajo para listado'!$CD$155:$DC$1048576,MATCH($A254,'Hoja de Trabajo para listado'!$CD$155:$CD$1048576,0),MATCH((CUADRO!F$5&amp;$E254),'Hoja de Trabajo para listado'!$CD$151:$DC$151,0)),0)</f>
        <v>0</v>
      </c>
      <c r="G254" s="314">
        <f ca="1">+IFERROR(INDEX('Hoja de Trabajo para listado'!$A$155:$Z$1048576,MATCH($A254,'Hoja de Trabajo para listado'!$A$155:$A$1048576,0),MATCH((CUADRO!G$5&amp;$E254),'Hoja de Trabajo para listado'!$A$151:$Z$151,0)),0)+IFERROR(INDEX('Hoja de Trabajo para listado'!$AB$155:$BA$1048576,MATCH($A254,'Hoja de Trabajo para listado'!$AB$155:$AB$1048576,0),MATCH((CUADRO!G$5&amp;$E254),'Hoja de Trabajo para listado'!$AB$151:$BA$151,0)),0)+IFERROR(INDEX('Hoja de Trabajo para listado'!$BC$155:$CB$1048576,MATCH($A254,'Hoja de Trabajo para listado'!$BC$155:$BC$1048576,0),MATCH((CUADRO!G$5&amp;$E254),'Hoja de Trabajo para listado'!$BC$151:$CB$151,0)),0)+IFERROR(INDEX('Hoja de Trabajo para listado'!$DE$153:$DG$274,MATCH($A254,'Hoja de Trabajo para listado'!$DE$153:$DE$1048576,0),MATCH((CUADRO!G$5&amp;$E254),'Hoja de Trabajo para listado'!$DE$151:$DG$151,0)),0)+IFERROR(INDEX('Hoja de Trabajo para listado'!$CD$155:$DC$1048576,MATCH($A254,'Hoja de Trabajo para listado'!$CD$155:$CD$1048576,0),MATCH((CUADRO!G$5&amp;$E254),'Hoja de Trabajo para listado'!$CD$151:$DC$151,0)),0)</f>
        <v>0</v>
      </c>
      <c r="H254" s="314">
        <f ca="1">+IFERROR(INDEX('Hoja de Trabajo para listado'!$A$155:$Z$1048576,MATCH($A254,'Hoja de Trabajo para listado'!$A$155:$A$1048576,0),MATCH((CUADRO!H$5&amp;$E254),'Hoja de Trabajo para listado'!$A$151:$Z$151,0)),0)+IFERROR(INDEX('Hoja de Trabajo para listado'!$AB$155:$BA$1048576,MATCH($A254,'Hoja de Trabajo para listado'!$AB$155:$AB$1048576,0),MATCH((CUADRO!H$5&amp;$E254),'Hoja de Trabajo para listado'!$AB$151:$BA$151,0)),0)+IFERROR(INDEX('Hoja de Trabajo para listado'!$BC$155:$CB$1048576,MATCH($A254,'Hoja de Trabajo para listado'!$BC$155:$BC$1048576,0),MATCH((CUADRO!H$5&amp;$E254),'Hoja de Trabajo para listado'!$BC$151:$CB$151,0)),0)+IFERROR(INDEX('Hoja de Trabajo para listado'!$DE$153:$DG$274,MATCH($A254,'Hoja de Trabajo para listado'!$DE$153:$DE$1048576,0),MATCH((CUADRO!H$5&amp;$E254),'Hoja de Trabajo para listado'!$DE$151:$DG$151,0)),0)+IFERROR(INDEX('Hoja de Trabajo para listado'!$CD$155:$DC$1048576,MATCH($A254,'Hoja de Trabajo para listado'!$CD$155:$CD$1048576,0),MATCH((CUADRO!H$5&amp;$E254),'Hoja de Trabajo para listado'!$CD$151:$DC$151,0)),0)</f>
        <v>0</v>
      </c>
      <c r="I254" s="314">
        <f ca="1">+IFERROR(INDEX('Hoja de Trabajo para listado'!$A$155:$Z$1048576,MATCH($A254,'Hoja de Trabajo para listado'!$A$155:$A$1048576,0),MATCH((CUADRO!I$5&amp;$E254),'Hoja de Trabajo para listado'!$A$151:$Z$151,0)),0)+IFERROR(INDEX('Hoja de Trabajo para listado'!$AB$155:$BA$1048576,MATCH($A254,'Hoja de Trabajo para listado'!$AB$155:$AB$1048576,0),MATCH((CUADRO!I$5&amp;$E254),'Hoja de Trabajo para listado'!$AB$151:$BA$151,0)),0)+IFERROR(INDEX('Hoja de Trabajo para listado'!$BC$155:$CB$1048576,MATCH($A254,'Hoja de Trabajo para listado'!$BC$155:$BC$1048576,0),MATCH((CUADRO!I$5&amp;$E254),'Hoja de Trabajo para listado'!$BC$151:$CB$151,0)),0)+IFERROR(INDEX('Hoja de Trabajo para listado'!$DE$153:$DG$274,MATCH($A254,'Hoja de Trabajo para listado'!$DE$153:$DE$1048576,0),MATCH((CUADRO!I$5&amp;$E254),'Hoja de Trabajo para listado'!$DE$151:$DG$151,0)),0)+IFERROR(INDEX('Hoja de Trabajo para listado'!$CD$155:$DC$1048576,MATCH($A254,'Hoja de Trabajo para listado'!$CD$155:$CD$1048576,0),MATCH((CUADRO!I$5&amp;$E254),'Hoja de Trabajo para listado'!$CD$151:$DC$151,0)),0)</f>
        <v>0</v>
      </c>
      <c r="J254" s="314">
        <f ca="1">+IFERROR(INDEX('Hoja de Trabajo para listado'!$A$155:$Z$1048576,MATCH($A254,'Hoja de Trabajo para listado'!$A$155:$A$1048576,0),MATCH((CUADRO!J$5&amp;$E254),'Hoja de Trabajo para listado'!$A$151:$Z$151,0)),0)+IFERROR(INDEX('Hoja de Trabajo para listado'!$AB$155:$BA$1048576,MATCH($A254,'Hoja de Trabajo para listado'!$AB$155:$AB$1048576,0),MATCH((CUADRO!J$5&amp;$E254),'Hoja de Trabajo para listado'!$AB$151:$BA$151,0)),0)+IFERROR(INDEX('Hoja de Trabajo para listado'!$BC$155:$CB$1048576,MATCH($A254,'Hoja de Trabajo para listado'!$BC$155:$BC$1048576,0),MATCH((CUADRO!J$5&amp;$E254),'Hoja de Trabajo para listado'!$BC$151:$CB$151,0)),0)+IFERROR(INDEX('Hoja de Trabajo para listado'!$DE$153:$DG$274,MATCH($A254,'Hoja de Trabajo para listado'!$DE$153:$DE$1048576,0),MATCH((CUADRO!J$5&amp;$E254),'Hoja de Trabajo para listado'!$DE$151:$DG$151,0)),0)+IFERROR(INDEX('Hoja de Trabajo para listado'!$CD$155:$DC$1048576,MATCH($A254,'Hoja de Trabajo para listado'!$CD$155:$CD$1048576,0),MATCH((CUADRO!J$5&amp;$E254),'Hoja de Trabajo para listado'!$CD$151:$DC$151,0)),0)</f>
        <v>0</v>
      </c>
      <c r="K254" s="314">
        <f ca="1">+IFERROR(INDEX('Hoja de Trabajo para listado'!$A$155:$Z$1048576,MATCH($A254,'Hoja de Trabajo para listado'!$A$155:$A$1048576,0),MATCH((CUADRO!K$5&amp;$E254),'Hoja de Trabajo para listado'!$A$151:$Z$151,0)),0)+IFERROR(INDEX('Hoja de Trabajo para listado'!$AB$155:$BA$1048576,MATCH($A254,'Hoja de Trabajo para listado'!$AB$155:$AB$1048576,0),MATCH((CUADRO!K$5&amp;$E254),'Hoja de Trabajo para listado'!$AB$151:$BA$151,0)),0)+IFERROR(INDEX('Hoja de Trabajo para listado'!$BC$155:$CB$1048576,MATCH($A254,'Hoja de Trabajo para listado'!$BC$155:$BC$1048576,0),MATCH((CUADRO!K$5&amp;$E254),'Hoja de Trabajo para listado'!$BC$151:$CB$151,0)),0)+IFERROR(INDEX('Hoja de Trabajo para listado'!$DE$153:$DG$274,MATCH($A254,'Hoja de Trabajo para listado'!$DE$153:$DE$1048576,0),MATCH((CUADRO!K$5&amp;$E254),'Hoja de Trabajo para listado'!$DE$151:$DG$151,0)),0)+IFERROR(INDEX('Hoja de Trabajo para listado'!$CD$155:$DC$1048576,MATCH($A254,'Hoja de Trabajo para listado'!$CD$155:$CD$1048576,0),MATCH((CUADRO!K$5&amp;$E254),'Hoja de Trabajo para listado'!$CD$151:$DC$151,0)),0)</f>
        <v>0</v>
      </c>
      <c r="L254" s="314">
        <f ca="1">+IFERROR(INDEX('Hoja de Trabajo para listado'!$A$155:$Z$1048576,MATCH($A254,'Hoja de Trabajo para listado'!$A$155:$A$1048576,0),MATCH((CUADRO!L$5&amp;$E254),'Hoja de Trabajo para listado'!$A$151:$Z$151,0)),0)+IFERROR(INDEX('Hoja de Trabajo para listado'!$AB$155:$BA$1048576,MATCH($A254,'Hoja de Trabajo para listado'!$AB$155:$AB$1048576,0),MATCH((CUADRO!L$5&amp;$E254),'Hoja de Trabajo para listado'!$AB$151:$BA$151,0)),0)+IFERROR(INDEX('Hoja de Trabajo para listado'!$BC$155:$CB$1048576,MATCH($A254,'Hoja de Trabajo para listado'!$BC$155:$BC$1048576,0),MATCH((CUADRO!L$5&amp;$E254),'Hoja de Trabajo para listado'!$BC$151:$CB$151,0)),0)+IFERROR(INDEX('Hoja de Trabajo para listado'!$DE$153:$DG$274,MATCH($A254,'Hoja de Trabajo para listado'!$DE$153:$DE$1048576,0),MATCH((CUADRO!L$5&amp;$E254),'Hoja de Trabajo para listado'!$DE$151:$DG$151,0)),0)+IFERROR(INDEX('Hoja de Trabajo para listado'!$CD$155:$DC$1048576,MATCH($A254,'Hoja de Trabajo para listado'!$CD$155:$CD$1048576,0),MATCH((CUADRO!L$5&amp;$E254),'Hoja de Trabajo para listado'!$CD$151:$DC$151,0)),0)</f>
        <v>0</v>
      </c>
      <c r="M254" s="314">
        <f ca="1">+IFERROR(INDEX('Hoja de Trabajo para listado'!$A$155:$Z$1048576,MATCH($A254,'Hoja de Trabajo para listado'!$A$155:$A$1048576,0),MATCH((CUADRO!M$5&amp;$E254),'Hoja de Trabajo para listado'!$A$151:$Z$151,0)),0)+IFERROR(INDEX('Hoja de Trabajo para listado'!$AB$155:$BA$1048576,MATCH($A254,'Hoja de Trabajo para listado'!$AB$155:$AB$1048576,0),MATCH((CUADRO!M$5&amp;$E254),'Hoja de Trabajo para listado'!$AB$151:$BA$151,0)),0)+IFERROR(INDEX('Hoja de Trabajo para listado'!$BC$155:$CB$1048576,MATCH($A254,'Hoja de Trabajo para listado'!$BC$155:$BC$1048576,0),MATCH((CUADRO!M$5&amp;$E254),'Hoja de Trabajo para listado'!$BC$151:$CB$151,0)),0)+IFERROR(INDEX('Hoja de Trabajo para listado'!$DE$153:$DG$274,MATCH($A254,'Hoja de Trabajo para listado'!$DE$153:$DE$1048576,0),MATCH((CUADRO!M$5&amp;$E254),'Hoja de Trabajo para listado'!$DE$151:$DG$151,0)),0)+IFERROR(INDEX('Hoja de Trabajo para listado'!$CD$155:$DC$1048576,MATCH($A254,'Hoja de Trabajo para listado'!$CD$155:$CD$1048576,0),MATCH((CUADRO!M$5&amp;$E254),'Hoja de Trabajo para listado'!$CD$151:$DC$151,0)),0)</f>
        <v>0</v>
      </c>
      <c r="N254" s="314">
        <f ca="1">+IFERROR(INDEX('Hoja de Trabajo para listado'!$A$155:$Z$1048576,MATCH($A254,'Hoja de Trabajo para listado'!$A$155:$A$1048576,0),MATCH((CUADRO!N$5&amp;$E254),'Hoja de Trabajo para listado'!$A$151:$Z$151,0)),0)+IFERROR(INDEX('Hoja de Trabajo para listado'!$AB$155:$BA$1048576,MATCH($A254,'Hoja de Trabajo para listado'!$AB$155:$AB$1048576,0),MATCH((CUADRO!N$5&amp;$E254),'Hoja de Trabajo para listado'!$AB$151:$BA$151,0)),0)+IFERROR(INDEX('Hoja de Trabajo para listado'!$BC$155:$CB$1048576,MATCH($A254,'Hoja de Trabajo para listado'!$BC$155:$BC$1048576,0),MATCH((CUADRO!N$5&amp;$E254),'Hoja de Trabajo para listado'!$BC$151:$CB$151,0)),0)+IFERROR(INDEX('Hoja de Trabajo para listado'!$DE$153:$DG$274,MATCH($A254,'Hoja de Trabajo para listado'!$DE$153:$DE$1048576,0),MATCH((CUADRO!N$5&amp;$E254),'Hoja de Trabajo para listado'!$DE$151:$DG$151,0)),0)+IFERROR(INDEX('Hoja de Trabajo para listado'!$CD$155:$DC$1048576,MATCH($A254,'Hoja de Trabajo para listado'!$CD$155:$CD$1048576,0),MATCH((CUADRO!N$5&amp;$E254),'Hoja de Trabajo para listado'!$CD$151:$DC$151,0)),0)</f>
        <v>0</v>
      </c>
      <c r="O254" s="314">
        <f ca="1">+IFERROR(INDEX('Hoja de Trabajo para listado'!$A$155:$Z$1048576,MATCH($A254,'Hoja de Trabajo para listado'!$A$155:$A$1048576,0),MATCH((CUADRO!O$5&amp;$E254),'Hoja de Trabajo para listado'!$A$151:$Z$151,0)),0)+IFERROR(INDEX('Hoja de Trabajo para listado'!$AB$155:$BA$1048576,MATCH($A254,'Hoja de Trabajo para listado'!$AB$155:$AB$1048576,0),MATCH((CUADRO!O$5&amp;$E254),'Hoja de Trabajo para listado'!$AB$151:$BA$151,0)),0)+IFERROR(INDEX('Hoja de Trabajo para listado'!$BC$155:$CB$1048576,MATCH($A254,'Hoja de Trabajo para listado'!$BC$155:$BC$1048576,0),MATCH((CUADRO!O$5&amp;$E254),'Hoja de Trabajo para listado'!$BC$151:$CB$151,0)),0)+IFERROR(INDEX('Hoja de Trabajo para listado'!$DE$153:$DG$274,MATCH($A254,'Hoja de Trabajo para listado'!$DE$153:$DE$1048576,0),MATCH((CUADRO!O$5&amp;$E254),'Hoja de Trabajo para listado'!$DE$151:$DG$151,0)),0)+IFERROR(INDEX('Hoja de Trabajo para listado'!$CD$155:$DC$1048576,MATCH($A254,'Hoja de Trabajo para listado'!$CD$155:$CD$1048576,0),MATCH((CUADRO!O$5&amp;$E254),'Hoja de Trabajo para listado'!$CD$151:$DC$151,0)),0)</f>
        <v>0</v>
      </c>
      <c r="P254" s="314">
        <f ca="1">+IFERROR(INDEX('Hoja de Trabajo para listado'!$A$155:$Z$1048576,MATCH($A254,'Hoja de Trabajo para listado'!$A$155:$A$1048576,0),MATCH((CUADRO!P$5&amp;$E254),'Hoja de Trabajo para listado'!$A$151:$Z$151,0)),0)+IFERROR(INDEX('Hoja de Trabajo para listado'!$AB$155:$BA$1048576,MATCH($A254,'Hoja de Trabajo para listado'!$AB$155:$AB$1048576,0),MATCH((CUADRO!P$5&amp;$E254),'Hoja de Trabajo para listado'!$AB$151:$BA$151,0)),0)+IFERROR(INDEX('Hoja de Trabajo para listado'!$BC$155:$CB$1048576,MATCH($A254,'Hoja de Trabajo para listado'!$BC$155:$BC$1048576,0),MATCH((CUADRO!P$5&amp;$E254),'Hoja de Trabajo para listado'!$BC$151:$CB$151,0)),0)+IFERROR(INDEX('Hoja de Trabajo para listado'!$DE$153:$DG$274,MATCH($A254,'Hoja de Trabajo para listado'!$DE$153:$DE$1048576,0),MATCH((CUADRO!P$5&amp;$E254),'Hoja de Trabajo para listado'!$DE$151:$DG$151,0)),0)+IFERROR(INDEX('Hoja de Trabajo para listado'!$CD$155:$DC$1048576,MATCH($A254,'Hoja de Trabajo para listado'!$CD$155:$CD$1048576,0),MATCH((CUADRO!P$5&amp;$E254),'Hoja de Trabajo para listado'!$CD$151:$DC$151,0)),0)</f>
        <v>0</v>
      </c>
      <c r="Q254" s="314">
        <f ca="1">+IFERROR(INDEX('Hoja de Trabajo para listado'!$A$155:$Z$1048576,MATCH($A254,'Hoja de Trabajo para listado'!$A$155:$A$1048576,0),MATCH((CUADRO!Q$5&amp;$E254),'Hoja de Trabajo para listado'!$A$151:$Z$151,0)),0)+IFERROR(INDEX('Hoja de Trabajo para listado'!$AB$155:$BA$1048576,MATCH($A254,'Hoja de Trabajo para listado'!$AB$155:$AB$1048576,0),MATCH((CUADRO!Q$5&amp;$E254),'Hoja de Trabajo para listado'!$AB$151:$BA$151,0)),0)+IFERROR(INDEX('Hoja de Trabajo para listado'!$BC$155:$CB$1048576,MATCH($A254,'Hoja de Trabajo para listado'!$BC$155:$BC$1048576,0),MATCH((CUADRO!Q$5&amp;$E254),'Hoja de Trabajo para listado'!$BC$151:$CB$151,0)),0)+IFERROR(INDEX('Hoja de Trabajo para listado'!$DE$153:$DG$274,MATCH($A254,'Hoja de Trabajo para listado'!$DE$153:$DE$1048576,0),MATCH((CUADRO!Q$5&amp;$E254),'Hoja de Trabajo para listado'!$DE$151:$DG$151,0)),0)+IFERROR(INDEX('Hoja de Trabajo para listado'!$CD$155:$DC$1048576,MATCH($A254,'Hoja de Trabajo para listado'!$CD$155:$CD$1048576,0),MATCH((CUADRO!Q$5&amp;$E254),'Hoja de Trabajo para listado'!$CD$151:$DC$151,0)),0)</f>
        <v>0</v>
      </c>
      <c r="R254" s="314">
        <f t="shared" ca="1" si="6"/>
        <v>0</v>
      </c>
      <c r="S254" s="345"/>
      <c r="T254" s="314">
        <f ca="1">+T255</f>
        <v>0</v>
      </c>
      <c r="U254" s="313">
        <f t="shared" si="7"/>
        <v>1</v>
      </c>
      <c r="V254" s="319" t="str">
        <f>+VLOOKUP(A254,bd_lista!$A$3:$E$593,5,FALSE)</f>
        <v>Gobiernos Autonomos Municipales</v>
      </c>
      <c r="W254" s="425" t="str">
        <f>+V254</f>
        <v>Gobiernos Autonomos Municipales</v>
      </c>
    </row>
    <row r="255" spans="1:23" ht="15" hidden="1" customHeight="1">
      <c r="A255" s="323">
        <v>1233</v>
      </c>
      <c r="B255" s="428"/>
      <c r="C255" s="319" t="str">
        <f>+VLOOKUP(A255,bd_lista!$A$3:$C$593,3,FALSE)</f>
        <v>Gobierno Autónomo Municipal de San Pedro de Tiquina</v>
      </c>
      <c r="D255" s="430"/>
      <c r="E255" s="347" t="s">
        <v>1419</v>
      </c>
      <c r="F255" s="316">
        <f ca="1">+IFERROR(INDEX('Hoja de Trabajo para listado'!$A$155:$Z$1048576,MATCH($A255,'Hoja de Trabajo para listado'!$A$155:$A$1048576,0),MATCH((CUADRO!F$5&amp;$E255),'Hoja de Trabajo para listado'!$A$151:$Z$151,0)),0)+IFERROR(INDEX('Hoja de Trabajo para listado'!$AB$155:$BA$1048576,MATCH($A255,'Hoja de Trabajo para listado'!$AB$155:$AB$1048576,0),MATCH((CUADRO!F$5&amp;$E255),'Hoja de Trabajo para listado'!$AB$151:$BA$151,0)),0)+IFERROR(INDEX('Hoja de Trabajo para listado'!$BC$155:$CB$1048576,MATCH($A255,'Hoja de Trabajo para listado'!$BC$155:$BC$1048576,0),MATCH((CUADRO!F$5&amp;$E255),'Hoja de Trabajo para listado'!$BC$151:$CB$151,0)),0)+IFERROR(INDEX('Hoja de Trabajo para listado'!$DE$153:$DG$274,MATCH($A255,'Hoja de Trabajo para listado'!$DE$153:$DE$1048576,0),MATCH((CUADRO!F$5&amp;$E255),'Hoja de Trabajo para listado'!$DE$151:$DG$151,0)),0)+IFERROR(INDEX('Hoja de Trabajo para listado'!$CD$155:$DC$1048576,MATCH($A255,'Hoja de Trabajo para listado'!$CD$155:$CD$1048576,0),MATCH((CUADRO!F$5&amp;$E255),'Hoja de Trabajo para listado'!$CD$151:$DC$151,0)),0)</f>
        <v>0</v>
      </c>
      <c r="G255" s="316">
        <f ca="1">+IFERROR(INDEX('Hoja de Trabajo para listado'!$A$155:$Z$1048576,MATCH($A255,'Hoja de Trabajo para listado'!$A$155:$A$1048576,0),MATCH((CUADRO!G$5&amp;$E255),'Hoja de Trabajo para listado'!$A$151:$Z$151,0)),0)+IFERROR(INDEX('Hoja de Trabajo para listado'!$AB$155:$BA$1048576,MATCH($A255,'Hoja de Trabajo para listado'!$AB$155:$AB$1048576,0),MATCH((CUADRO!G$5&amp;$E255),'Hoja de Trabajo para listado'!$AB$151:$BA$151,0)),0)+IFERROR(INDEX('Hoja de Trabajo para listado'!$BC$155:$CB$1048576,MATCH($A255,'Hoja de Trabajo para listado'!$BC$155:$BC$1048576,0),MATCH((CUADRO!G$5&amp;$E255),'Hoja de Trabajo para listado'!$BC$151:$CB$151,0)),0)+IFERROR(INDEX('Hoja de Trabajo para listado'!$DE$153:$DG$274,MATCH($A255,'Hoja de Trabajo para listado'!$DE$153:$DE$1048576,0),MATCH((CUADRO!G$5&amp;$E255),'Hoja de Trabajo para listado'!$DE$151:$DG$151,0)),0)+IFERROR(INDEX('Hoja de Trabajo para listado'!$CD$155:$DC$1048576,MATCH($A255,'Hoja de Trabajo para listado'!$CD$155:$CD$1048576,0),MATCH((CUADRO!G$5&amp;$E255),'Hoja de Trabajo para listado'!$CD$151:$DC$151,0)),0)</f>
        <v>0</v>
      </c>
      <c r="H255" s="316">
        <f ca="1">+IFERROR(INDEX('Hoja de Trabajo para listado'!$A$155:$Z$1048576,MATCH($A255,'Hoja de Trabajo para listado'!$A$155:$A$1048576,0),MATCH((CUADRO!H$5&amp;$E255),'Hoja de Trabajo para listado'!$A$151:$Z$151,0)),0)+IFERROR(INDEX('Hoja de Trabajo para listado'!$AB$155:$BA$1048576,MATCH($A255,'Hoja de Trabajo para listado'!$AB$155:$AB$1048576,0),MATCH((CUADRO!H$5&amp;$E255),'Hoja de Trabajo para listado'!$AB$151:$BA$151,0)),0)+IFERROR(INDEX('Hoja de Trabajo para listado'!$BC$155:$CB$1048576,MATCH($A255,'Hoja de Trabajo para listado'!$BC$155:$BC$1048576,0),MATCH((CUADRO!H$5&amp;$E255),'Hoja de Trabajo para listado'!$BC$151:$CB$151,0)),0)+IFERROR(INDEX('Hoja de Trabajo para listado'!$DE$153:$DG$274,MATCH($A255,'Hoja de Trabajo para listado'!$DE$153:$DE$1048576,0),MATCH((CUADRO!H$5&amp;$E255),'Hoja de Trabajo para listado'!$DE$151:$DG$151,0)),0)+IFERROR(INDEX('Hoja de Trabajo para listado'!$CD$155:$DC$1048576,MATCH($A255,'Hoja de Trabajo para listado'!$CD$155:$CD$1048576,0),MATCH((CUADRO!H$5&amp;$E255),'Hoja de Trabajo para listado'!$CD$151:$DC$151,0)),0)</f>
        <v>0</v>
      </c>
      <c r="I255" s="316">
        <f ca="1">+IFERROR(INDEX('Hoja de Trabajo para listado'!$A$155:$Z$1048576,MATCH($A255,'Hoja de Trabajo para listado'!$A$155:$A$1048576,0),MATCH((CUADRO!I$5&amp;$E255),'Hoja de Trabajo para listado'!$A$151:$Z$151,0)),0)+IFERROR(INDEX('Hoja de Trabajo para listado'!$AB$155:$BA$1048576,MATCH($A255,'Hoja de Trabajo para listado'!$AB$155:$AB$1048576,0),MATCH((CUADRO!I$5&amp;$E255),'Hoja de Trabajo para listado'!$AB$151:$BA$151,0)),0)+IFERROR(INDEX('Hoja de Trabajo para listado'!$BC$155:$CB$1048576,MATCH($A255,'Hoja de Trabajo para listado'!$BC$155:$BC$1048576,0),MATCH((CUADRO!I$5&amp;$E255),'Hoja de Trabajo para listado'!$BC$151:$CB$151,0)),0)+IFERROR(INDEX('Hoja de Trabajo para listado'!$DE$153:$DG$274,MATCH($A255,'Hoja de Trabajo para listado'!$DE$153:$DE$1048576,0),MATCH((CUADRO!I$5&amp;$E255),'Hoja de Trabajo para listado'!$DE$151:$DG$151,0)),0)+IFERROR(INDEX('Hoja de Trabajo para listado'!$CD$155:$DC$1048576,MATCH($A255,'Hoja de Trabajo para listado'!$CD$155:$CD$1048576,0),MATCH((CUADRO!I$5&amp;$E255),'Hoja de Trabajo para listado'!$CD$151:$DC$151,0)),0)</f>
        <v>0</v>
      </c>
      <c r="J255" s="316">
        <f ca="1">+IFERROR(INDEX('Hoja de Trabajo para listado'!$A$155:$Z$1048576,MATCH($A255,'Hoja de Trabajo para listado'!$A$155:$A$1048576,0),MATCH((CUADRO!J$5&amp;$E255),'Hoja de Trabajo para listado'!$A$151:$Z$151,0)),0)+IFERROR(INDEX('Hoja de Trabajo para listado'!$AB$155:$BA$1048576,MATCH($A255,'Hoja de Trabajo para listado'!$AB$155:$AB$1048576,0),MATCH((CUADRO!J$5&amp;$E255),'Hoja de Trabajo para listado'!$AB$151:$BA$151,0)),0)+IFERROR(INDEX('Hoja de Trabajo para listado'!$BC$155:$CB$1048576,MATCH($A255,'Hoja de Trabajo para listado'!$BC$155:$BC$1048576,0),MATCH((CUADRO!J$5&amp;$E255),'Hoja de Trabajo para listado'!$BC$151:$CB$151,0)),0)+IFERROR(INDEX('Hoja de Trabajo para listado'!$DE$153:$DG$274,MATCH($A255,'Hoja de Trabajo para listado'!$DE$153:$DE$1048576,0),MATCH((CUADRO!J$5&amp;$E255),'Hoja de Trabajo para listado'!$DE$151:$DG$151,0)),0)+IFERROR(INDEX('Hoja de Trabajo para listado'!$CD$155:$DC$1048576,MATCH($A255,'Hoja de Trabajo para listado'!$CD$155:$CD$1048576,0),MATCH((CUADRO!J$5&amp;$E255),'Hoja de Trabajo para listado'!$CD$151:$DC$151,0)),0)</f>
        <v>0</v>
      </c>
      <c r="K255" s="316">
        <f ca="1">+IFERROR(INDEX('Hoja de Trabajo para listado'!$A$155:$Z$1048576,MATCH($A255,'Hoja de Trabajo para listado'!$A$155:$A$1048576,0),MATCH((CUADRO!K$5&amp;$E255),'Hoja de Trabajo para listado'!$A$151:$Z$151,0)),0)+IFERROR(INDEX('Hoja de Trabajo para listado'!$AB$155:$BA$1048576,MATCH($A255,'Hoja de Trabajo para listado'!$AB$155:$AB$1048576,0),MATCH((CUADRO!K$5&amp;$E255),'Hoja de Trabajo para listado'!$AB$151:$BA$151,0)),0)+IFERROR(INDEX('Hoja de Trabajo para listado'!$BC$155:$CB$1048576,MATCH($A255,'Hoja de Trabajo para listado'!$BC$155:$BC$1048576,0),MATCH((CUADRO!K$5&amp;$E255),'Hoja de Trabajo para listado'!$BC$151:$CB$151,0)),0)+IFERROR(INDEX('Hoja de Trabajo para listado'!$DE$153:$DG$274,MATCH($A255,'Hoja de Trabajo para listado'!$DE$153:$DE$1048576,0),MATCH((CUADRO!K$5&amp;$E255),'Hoja de Trabajo para listado'!$DE$151:$DG$151,0)),0)+IFERROR(INDEX('Hoja de Trabajo para listado'!$CD$155:$DC$1048576,MATCH($A255,'Hoja de Trabajo para listado'!$CD$155:$CD$1048576,0),MATCH((CUADRO!K$5&amp;$E255),'Hoja de Trabajo para listado'!$CD$151:$DC$151,0)),0)</f>
        <v>0</v>
      </c>
      <c r="L255" s="316">
        <f ca="1">+IFERROR(INDEX('Hoja de Trabajo para listado'!$A$155:$Z$1048576,MATCH($A255,'Hoja de Trabajo para listado'!$A$155:$A$1048576,0),MATCH((CUADRO!L$5&amp;$E255),'Hoja de Trabajo para listado'!$A$151:$Z$151,0)),0)+IFERROR(INDEX('Hoja de Trabajo para listado'!$AB$155:$BA$1048576,MATCH($A255,'Hoja de Trabajo para listado'!$AB$155:$AB$1048576,0),MATCH((CUADRO!L$5&amp;$E255),'Hoja de Trabajo para listado'!$AB$151:$BA$151,0)),0)+IFERROR(INDEX('Hoja de Trabajo para listado'!$BC$155:$CB$1048576,MATCH($A255,'Hoja de Trabajo para listado'!$BC$155:$BC$1048576,0),MATCH((CUADRO!L$5&amp;$E255),'Hoja de Trabajo para listado'!$BC$151:$CB$151,0)),0)+IFERROR(INDEX('Hoja de Trabajo para listado'!$DE$153:$DG$274,MATCH($A255,'Hoja de Trabajo para listado'!$DE$153:$DE$1048576,0),MATCH((CUADRO!L$5&amp;$E255),'Hoja de Trabajo para listado'!$DE$151:$DG$151,0)),0)+IFERROR(INDEX('Hoja de Trabajo para listado'!$CD$155:$DC$1048576,MATCH($A255,'Hoja de Trabajo para listado'!$CD$155:$CD$1048576,0),MATCH((CUADRO!L$5&amp;$E255),'Hoja de Trabajo para listado'!$CD$151:$DC$151,0)),0)</f>
        <v>0</v>
      </c>
      <c r="M255" s="316">
        <f ca="1">+IFERROR(INDEX('Hoja de Trabajo para listado'!$A$155:$Z$1048576,MATCH($A255,'Hoja de Trabajo para listado'!$A$155:$A$1048576,0),MATCH((CUADRO!M$5&amp;$E255),'Hoja de Trabajo para listado'!$A$151:$Z$151,0)),0)+IFERROR(INDEX('Hoja de Trabajo para listado'!$AB$155:$BA$1048576,MATCH($A255,'Hoja de Trabajo para listado'!$AB$155:$AB$1048576,0),MATCH((CUADRO!M$5&amp;$E255),'Hoja de Trabajo para listado'!$AB$151:$BA$151,0)),0)+IFERROR(INDEX('Hoja de Trabajo para listado'!$BC$155:$CB$1048576,MATCH($A255,'Hoja de Trabajo para listado'!$BC$155:$BC$1048576,0),MATCH((CUADRO!M$5&amp;$E255),'Hoja de Trabajo para listado'!$BC$151:$CB$151,0)),0)+IFERROR(INDEX('Hoja de Trabajo para listado'!$DE$153:$DG$274,MATCH($A255,'Hoja de Trabajo para listado'!$DE$153:$DE$1048576,0),MATCH((CUADRO!M$5&amp;$E255),'Hoja de Trabajo para listado'!$DE$151:$DG$151,0)),0)+IFERROR(INDEX('Hoja de Trabajo para listado'!$CD$155:$DC$1048576,MATCH($A255,'Hoja de Trabajo para listado'!$CD$155:$CD$1048576,0),MATCH((CUADRO!M$5&amp;$E255),'Hoja de Trabajo para listado'!$CD$151:$DC$151,0)),0)</f>
        <v>0</v>
      </c>
      <c r="N255" s="316">
        <f ca="1">+IFERROR(INDEX('Hoja de Trabajo para listado'!$A$155:$Z$1048576,MATCH($A255,'Hoja de Trabajo para listado'!$A$155:$A$1048576,0),MATCH((CUADRO!N$5&amp;$E255),'Hoja de Trabajo para listado'!$A$151:$Z$151,0)),0)+IFERROR(INDEX('Hoja de Trabajo para listado'!$AB$155:$BA$1048576,MATCH($A255,'Hoja de Trabajo para listado'!$AB$155:$AB$1048576,0),MATCH((CUADRO!N$5&amp;$E255),'Hoja de Trabajo para listado'!$AB$151:$BA$151,0)),0)+IFERROR(INDEX('Hoja de Trabajo para listado'!$BC$155:$CB$1048576,MATCH($A255,'Hoja de Trabajo para listado'!$BC$155:$BC$1048576,0),MATCH((CUADRO!N$5&amp;$E255),'Hoja de Trabajo para listado'!$BC$151:$CB$151,0)),0)+IFERROR(INDEX('Hoja de Trabajo para listado'!$DE$153:$DG$274,MATCH($A255,'Hoja de Trabajo para listado'!$DE$153:$DE$1048576,0),MATCH((CUADRO!N$5&amp;$E255),'Hoja de Trabajo para listado'!$DE$151:$DG$151,0)),0)+IFERROR(INDEX('Hoja de Trabajo para listado'!$CD$155:$DC$1048576,MATCH($A255,'Hoja de Trabajo para listado'!$CD$155:$CD$1048576,0),MATCH((CUADRO!N$5&amp;$E255),'Hoja de Trabajo para listado'!$CD$151:$DC$151,0)),0)</f>
        <v>0</v>
      </c>
      <c r="O255" s="316">
        <f ca="1">+IFERROR(INDEX('Hoja de Trabajo para listado'!$A$155:$Z$1048576,MATCH($A255,'Hoja de Trabajo para listado'!$A$155:$A$1048576,0),MATCH((CUADRO!O$5&amp;$E255),'Hoja de Trabajo para listado'!$A$151:$Z$151,0)),0)+IFERROR(INDEX('Hoja de Trabajo para listado'!$AB$155:$BA$1048576,MATCH($A255,'Hoja de Trabajo para listado'!$AB$155:$AB$1048576,0),MATCH((CUADRO!O$5&amp;$E255),'Hoja de Trabajo para listado'!$AB$151:$BA$151,0)),0)+IFERROR(INDEX('Hoja de Trabajo para listado'!$BC$155:$CB$1048576,MATCH($A255,'Hoja de Trabajo para listado'!$BC$155:$BC$1048576,0),MATCH((CUADRO!O$5&amp;$E255),'Hoja de Trabajo para listado'!$BC$151:$CB$151,0)),0)+IFERROR(INDEX('Hoja de Trabajo para listado'!$DE$153:$DG$274,MATCH($A255,'Hoja de Trabajo para listado'!$DE$153:$DE$1048576,0),MATCH((CUADRO!O$5&amp;$E255),'Hoja de Trabajo para listado'!$DE$151:$DG$151,0)),0)+IFERROR(INDEX('Hoja de Trabajo para listado'!$CD$155:$DC$1048576,MATCH($A255,'Hoja de Trabajo para listado'!$CD$155:$CD$1048576,0),MATCH((CUADRO!O$5&amp;$E255),'Hoja de Trabajo para listado'!$CD$151:$DC$151,0)),0)</f>
        <v>0</v>
      </c>
      <c r="P255" s="316">
        <f ca="1">+IFERROR(INDEX('Hoja de Trabajo para listado'!$A$155:$Z$1048576,MATCH($A255,'Hoja de Trabajo para listado'!$A$155:$A$1048576,0),MATCH((CUADRO!P$5&amp;$E255),'Hoja de Trabajo para listado'!$A$151:$Z$151,0)),0)+IFERROR(INDEX('Hoja de Trabajo para listado'!$AB$155:$BA$1048576,MATCH($A255,'Hoja de Trabajo para listado'!$AB$155:$AB$1048576,0),MATCH((CUADRO!P$5&amp;$E255),'Hoja de Trabajo para listado'!$AB$151:$BA$151,0)),0)+IFERROR(INDEX('Hoja de Trabajo para listado'!$BC$155:$CB$1048576,MATCH($A255,'Hoja de Trabajo para listado'!$BC$155:$BC$1048576,0),MATCH((CUADRO!P$5&amp;$E255),'Hoja de Trabajo para listado'!$BC$151:$CB$151,0)),0)+IFERROR(INDEX('Hoja de Trabajo para listado'!$DE$153:$DG$274,MATCH($A255,'Hoja de Trabajo para listado'!$DE$153:$DE$1048576,0),MATCH((CUADRO!P$5&amp;$E255),'Hoja de Trabajo para listado'!$DE$151:$DG$151,0)),0)+IFERROR(INDEX('Hoja de Trabajo para listado'!$CD$155:$DC$1048576,MATCH($A255,'Hoja de Trabajo para listado'!$CD$155:$CD$1048576,0),MATCH((CUADRO!P$5&amp;$E255),'Hoja de Trabajo para listado'!$CD$151:$DC$151,0)),0)</f>
        <v>0</v>
      </c>
      <c r="Q255" s="316">
        <f ca="1">+IFERROR(INDEX('Hoja de Trabajo para listado'!$A$155:$Z$1048576,MATCH($A255,'Hoja de Trabajo para listado'!$A$155:$A$1048576,0),MATCH((CUADRO!Q$5&amp;$E255),'Hoja de Trabajo para listado'!$A$151:$Z$151,0)),0)+IFERROR(INDEX('Hoja de Trabajo para listado'!$AB$155:$BA$1048576,MATCH($A255,'Hoja de Trabajo para listado'!$AB$155:$AB$1048576,0),MATCH((CUADRO!Q$5&amp;$E255),'Hoja de Trabajo para listado'!$AB$151:$BA$151,0)),0)+IFERROR(INDEX('Hoja de Trabajo para listado'!$BC$155:$CB$1048576,MATCH($A255,'Hoja de Trabajo para listado'!$BC$155:$BC$1048576,0),MATCH((CUADRO!Q$5&amp;$E255),'Hoja de Trabajo para listado'!$BC$151:$CB$151,0)),0)+IFERROR(INDEX('Hoja de Trabajo para listado'!$DE$153:$DG$274,MATCH($A255,'Hoja de Trabajo para listado'!$DE$153:$DE$1048576,0),MATCH((CUADRO!Q$5&amp;$E255),'Hoja de Trabajo para listado'!$DE$151:$DG$151,0)),0)+IFERROR(INDEX('Hoja de Trabajo para listado'!$CD$155:$DC$1048576,MATCH($A255,'Hoja de Trabajo para listado'!$CD$155:$CD$1048576,0),MATCH((CUADRO!Q$5&amp;$E255),'Hoja de Trabajo para listado'!$CD$151:$DC$151,0)),0)</f>
        <v>0</v>
      </c>
      <c r="R255" s="316">
        <f t="shared" ca="1" si="6"/>
        <v>0</v>
      </c>
      <c r="S255" s="344">
        <f ca="1">+R254+R255</f>
        <v>0</v>
      </c>
      <c r="T255" s="316">
        <f ca="1">+S255</f>
        <v>0</v>
      </c>
      <c r="U255" s="315">
        <f t="shared" si="7"/>
        <v>2</v>
      </c>
      <c r="V255" s="319" t="str">
        <f>+VLOOKUP(A255,bd_lista!$A$3:$E$593,5,FALSE)</f>
        <v>Gobiernos Autonomos Municipales</v>
      </c>
      <c r="W255" s="426"/>
    </row>
    <row r="256" spans="1:23" ht="15" hidden="1" customHeight="1">
      <c r="A256" s="325">
        <v>1234</v>
      </c>
      <c r="B256" s="427">
        <f>+A256</f>
        <v>1234</v>
      </c>
      <c r="C256" s="318" t="str">
        <f>+VLOOKUP(A256,bd_lista!$A$3:$C$593,3,FALSE)</f>
        <v>Gobierno Autónomo Municipal de Tito Yupanqui</v>
      </c>
      <c r="D256" s="429" t="str">
        <f>+C256</f>
        <v>Gobierno Autónomo Municipal de Tito Yupanqui</v>
      </c>
      <c r="E256" s="346" t="s">
        <v>1418</v>
      </c>
      <c r="F256" s="314">
        <f ca="1">+IFERROR(INDEX('Hoja de Trabajo para listado'!$A$155:$Z$1048576,MATCH($A256,'Hoja de Trabajo para listado'!$A$155:$A$1048576,0),MATCH((CUADRO!F$5&amp;$E256),'Hoja de Trabajo para listado'!$A$151:$Z$151,0)),0)+IFERROR(INDEX('Hoja de Trabajo para listado'!$AB$155:$BA$1048576,MATCH($A256,'Hoja de Trabajo para listado'!$AB$155:$AB$1048576,0),MATCH((CUADRO!F$5&amp;$E256),'Hoja de Trabajo para listado'!$AB$151:$BA$151,0)),0)+IFERROR(INDEX('Hoja de Trabajo para listado'!$BC$155:$CB$1048576,MATCH($A256,'Hoja de Trabajo para listado'!$BC$155:$BC$1048576,0),MATCH((CUADRO!F$5&amp;$E256),'Hoja de Trabajo para listado'!$BC$151:$CB$151,0)),0)+IFERROR(INDEX('Hoja de Trabajo para listado'!$DE$153:$DG$274,MATCH($A256,'Hoja de Trabajo para listado'!$DE$153:$DE$1048576,0),MATCH((CUADRO!F$5&amp;$E256),'Hoja de Trabajo para listado'!$DE$151:$DG$151,0)),0)+IFERROR(INDEX('Hoja de Trabajo para listado'!$CD$155:$DC$1048576,MATCH($A256,'Hoja de Trabajo para listado'!$CD$155:$CD$1048576,0),MATCH((CUADRO!F$5&amp;$E256),'Hoja de Trabajo para listado'!$CD$151:$DC$151,0)),0)</f>
        <v>0</v>
      </c>
      <c r="G256" s="314">
        <f ca="1">+IFERROR(INDEX('Hoja de Trabajo para listado'!$A$155:$Z$1048576,MATCH($A256,'Hoja de Trabajo para listado'!$A$155:$A$1048576,0),MATCH((CUADRO!G$5&amp;$E256),'Hoja de Trabajo para listado'!$A$151:$Z$151,0)),0)+IFERROR(INDEX('Hoja de Trabajo para listado'!$AB$155:$BA$1048576,MATCH($A256,'Hoja de Trabajo para listado'!$AB$155:$AB$1048576,0),MATCH((CUADRO!G$5&amp;$E256),'Hoja de Trabajo para listado'!$AB$151:$BA$151,0)),0)+IFERROR(INDEX('Hoja de Trabajo para listado'!$BC$155:$CB$1048576,MATCH($A256,'Hoja de Trabajo para listado'!$BC$155:$BC$1048576,0),MATCH((CUADRO!G$5&amp;$E256),'Hoja de Trabajo para listado'!$BC$151:$CB$151,0)),0)+IFERROR(INDEX('Hoja de Trabajo para listado'!$DE$153:$DG$274,MATCH($A256,'Hoja de Trabajo para listado'!$DE$153:$DE$1048576,0),MATCH((CUADRO!G$5&amp;$E256),'Hoja de Trabajo para listado'!$DE$151:$DG$151,0)),0)+IFERROR(INDEX('Hoja de Trabajo para listado'!$CD$155:$DC$1048576,MATCH($A256,'Hoja de Trabajo para listado'!$CD$155:$CD$1048576,0),MATCH((CUADRO!G$5&amp;$E256),'Hoja de Trabajo para listado'!$CD$151:$DC$151,0)),0)</f>
        <v>0</v>
      </c>
      <c r="H256" s="314">
        <f ca="1">+IFERROR(INDEX('Hoja de Trabajo para listado'!$A$155:$Z$1048576,MATCH($A256,'Hoja de Trabajo para listado'!$A$155:$A$1048576,0),MATCH((CUADRO!H$5&amp;$E256),'Hoja de Trabajo para listado'!$A$151:$Z$151,0)),0)+IFERROR(INDEX('Hoja de Trabajo para listado'!$AB$155:$BA$1048576,MATCH($A256,'Hoja de Trabajo para listado'!$AB$155:$AB$1048576,0),MATCH((CUADRO!H$5&amp;$E256),'Hoja de Trabajo para listado'!$AB$151:$BA$151,0)),0)+IFERROR(INDEX('Hoja de Trabajo para listado'!$BC$155:$CB$1048576,MATCH($A256,'Hoja de Trabajo para listado'!$BC$155:$BC$1048576,0),MATCH((CUADRO!H$5&amp;$E256),'Hoja de Trabajo para listado'!$BC$151:$CB$151,0)),0)+IFERROR(INDEX('Hoja de Trabajo para listado'!$DE$153:$DG$274,MATCH($A256,'Hoja de Trabajo para listado'!$DE$153:$DE$1048576,0),MATCH((CUADRO!H$5&amp;$E256),'Hoja de Trabajo para listado'!$DE$151:$DG$151,0)),0)+IFERROR(INDEX('Hoja de Trabajo para listado'!$CD$155:$DC$1048576,MATCH($A256,'Hoja de Trabajo para listado'!$CD$155:$CD$1048576,0),MATCH((CUADRO!H$5&amp;$E256),'Hoja de Trabajo para listado'!$CD$151:$DC$151,0)),0)</f>
        <v>0</v>
      </c>
      <c r="I256" s="314">
        <f ca="1">+IFERROR(INDEX('Hoja de Trabajo para listado'!$A$155:$Z$1048576,MATCH($A256,'Hoja de Trabajo para listado'!$A$155:$A$1048576,0),MATCH((CUADRO!I$5&amp;$E256),'Hoja de Trabajo para listado'!$A$151:$Z$151,0)),0)+IFERROR(INDEX('Hoja de Trabajo para listado'!$AB$155:$BA$1048576,MATCH($A256,'Hoja de Trabajo para listado'!$AB$155:$AB$1048576,0),MATCH((CUADRO!I$5&amp;$E256),'Hoja de Trabajo para listado'!$AB$151:$BA$151,0)),0)+IFERROR(INDEX('Hoja de Trabajo para listado'!$BC$155:$CB$1048576,MATCH($A256,'Hoja de Trabajo para listado'!$BC$155:$BC$1048576,0),MATCH((CUADRO!I$5&amp;$E256),'Hoja de Trabajo para listado'!$BC$151:$CB$151,0)),0)+IFERROR(INDEX('Hoja de Trabajo para listado'!$DE$153:$DG$274,MATCH($A256,'Hoja de Trabajo para listado'!$DE$153:$DE$1048576,0),MATCH((CUADRO!I$5&amp;$E256),'Hoja de Trabajo para listado'!$DE$151:$DG$151,0)),0)+IFERROR(INDEX('Hoja de Trabajo para listado'!$CD$155:$DC$1048576,MATCH($A256,'Hoja de Trabajo para listado'!$CD$155:$CD$1048576,0),MATCH((CUADRO!I$5&amp;$E256),'Hoja de Trabajo para listado'!$CD$151:$DC$151,0)),0)</f>
        <v>0</v>
      </c>
      <c r="J256" s="314">
        <f ca="1">+IFERROR(INDEX('Hoja de Trabajo para listado'!$A$155:$Z$1048576,MATCH($A256,'Hoja de Trabajo para listado'!$A$155:$A$1048576,0),MATCH((CUADRO!J$5&amp;$E256),'Hoja de Trabajo para listado'!$A$151:$Z$151,0)),0)+IFERROR(INDEX('Hoja de Trabajo para listado'!$AB$155:$BA$1048576,MATCH($A256,'Hoja de Trabajo para listado'!$AB$155:$AB$1048576,0),MATCH((CUADRO!J$5&amp;$E256),'Hoja de Trabajo para listado'!$AB$151:$BA$151,0)),0)+IFERROR(INDEX('Hoja de Trabajo para listado'!$BC$155:$CB$1048576,MATCH($A256,'Hoja de Trabajo para listado'!$BC$155:$BC$1048576,0),MATCH((CUADRO!J$5&amp;$E256),'Hoja de Trabajo para listado'!$BC$151:$CB$151,0)),0)+IFERROR(INDEX('Hoja de Trabajo para listado'!$DE$153:$DG$274,MATCH($A256,'Hoja de Trabajo para listado'!$DE$153:$DE$1048576,0),MATCH((CUADRO!J$5&amp;$E256),'Hoja de Trabajo para listado'!$DE$151:$DG$151,0)),0)+IFERROR(INDEX('Hoja de Trabajo para listado'!$CD$155:$DC$1048576,MATCH($A256,'Hoja de Trabajo para listado'!$CD$155:$CD$1048576,0),MATCH((CUADRO!J$5&amp;$E256),'Hoja de Trabajo para listado'!$CD$151:$DC$151,0)),0)</f>
        <v>0</v>
      </c>
      <c r="K256" s="314">
        <f ca="1">+IFERROR(INDEX('Hoja de Trabajo para listado'!$A$155:$Z$1048576,MATCH($A256,'Hoja de Trabajo para listado'!$A$155:$A$1048576,0),MATCH((CUADRO!K$5&amp;$E256),'Hoja de Trabajo para listado'!$A$151:$Z$151,0)),0)+IFERROR(INDEX('Hoja de Trabajo para listado'!$AB$155:$BA$1048576,MATCH($A256,'Hoja de Trabajo para listado'!$AB$155:$AB$1048576,0),MATCH((CUADRO!K$5&amp;$E256),'Hoja de Trabajo para listado'!$AB$151:$BA$151,0)),0)+IFERROR(INDEX('Hoja de Trabajo para listado'!$BC$155:$CB$1048576,MATCH($A256,'Hoja de Trabajo para listado'!$BC$155:$BC$1048576,0),MATCH((CUADRO!K$5&amp;$E256),'Hoja de Trabajo para listado'!$BC$151:$CB$151,0)),0)+IFERROR(INDEX('Hoja de Trabajo para listado'!$DE$153:$DG$274,MATCH($A256,'Hoja de Trabajo para listado'!$DE$153:$DE$1048576,0),MATCH((CUADRO!K$5&amp;$E256),'Hoja de Trabajo para listado'!$DE$151:$DG$151,0)),0)+IFERROR(INDEX('Hoja de Trabajo para listado'!$CD$155:$DC$1048576,MATCH($A256,'Hoja de Trabajo para listado'!$CD$155:$CD$1048576,0),MATCH((CUADRO!K$5&amp;$E256),'Hoja de Trabajo para listado'!$CD$151:$DC$151,0)),0)</f>
        <v>0</v>
      </c>
      <c r="L256" s="314">
        <f ca="1">+IFERROR(INDEX('Hoja de Trabajo para listado'!$A$155:$Z$1048576,MATCH($A256,'Hoja de Trabajo para listado'!$A$155:$A$1048576,0),MATCH((CUADRO!L$5&amp;$E256),'Hoja de Trabajo para listado'!$A$151:$Z$151,0)),0)+IFERROR(INDEX('Hoja de Trabajo para listado'!$AB$155:$BA$1048576,MATCH($A256,'Hoja de Trabajo para listado'!$AB$155:$AB$1048576,0),MATCH((CUADRO!L$5&amp;$E256),'Hoja de Trabajo para listado'!$AB$151:$BA$151,0)),0)+IFERROR(INDEX('Hoja de Trabajo para listado'!$BC$155:$CB$1048576,MATCH($A256,'Hoja de Trabajo para listado'!$BC$155:$BC$1048576,0),MATCH((CUADRO!L$5&amp;$E256),'Hoja de Trabajo para listado'!$BC$151:$CB$151,0)),0)+IFERROR(INDEX('Hoja de Trabajo para listado'!$DE$153:$DG$274,MATCH($A256,'Hoja de Trabajo para listado'!$DE$153:$DE$1048576,0),MATCH((CUADRO!L$5&amp;$E256),'Hoja de Trabajo para listado'!$DE$151:$DG$151,0)),0)+IFERROR(INDEX('Hoja de Trabajo para listado'!$CD$155:$DC$1048576,MATCH($A256,'Hoja de Trabajo para listado'!$CD$155:$CD$1048576,0),MATCH((CUADRO!L$5&amp;$E256),'Hoja de Trabajo para listado'!$CD$151:$DC$151,0)),0)</f>
        <v>0</v>
      </c>
      <c r="M256" s="314">
        <f ca="1">+IFERROR(INDEX('Hoja de Trabajo para listado'!$A$155:$Z$1048576,MATCH($A256,'Hoja de Trabajo para listado'!$A$155:$A$1048576,0),MATCH((CUADRO!M$5&amp;$E256),'Hoja de Trabajo para listado'!$A$151:$Z$151,0)),0)+IFERROR(INDEX('Hoja de Trabajo para listado'!$AB$155:$BA$1048576,MATCH($A256,'Hoja de Trabajo para listado'!$AB$155:$AB$1048576,0),MATCH((CUADRO!M$5&amp;$E256),'Hoja de Trabajo para listado'!$AB$151:$BA$151,0)),0)+IFERROR(INDEX('Hoja de Trabajo para listado'!$BC$155:$CB$1048576,MATCH($A256,'Hoja de Trabajo para listado'!$BC$155:$BC$1048576,0),MATCH((CUADRO!M$5&amp;$E256),'Hoja de Trabajo para listado'!$BC$151:$CB$151,0)),0)+IFERROR(INDEX('Hoja de Trabajo para listado'!$DE$153:$DG$274,MATCH($A256,'Hoja de Trabajo para listado'!$DE$153:$DE$1048576,0),MATCH((CUADRO!M$5&amp;$E256),'Hoja de Trabajo para listado'!$DE$151:$DG$151,0)),0)+IFERROR(INDEX('Hoja de Trabajo para listado'!$CD$155:$DC$1048576,MATCH($A256,'Hoja de Trabajo para listado'!$CD$155:$CD$1048576,0),MATCH((CUADRO!M$5&amp;$E256),'Hoja de Trabajo para listado'!$CD$151:$DC$151,0)),0)</f>
        <v>0</v>
      </c>
      <c r="N256" s="314">
        <f ca="1">+IFERROR(INDEX('Hoja de Trabajo para listado'!$A$155:$Z$1048576,MATCH($A256,'Hoja de Trabajo para listado'!$A$155:$A$1048576,0),MATCH((CUADRO!N$5&amp;$E256),'Hoja de Trabajo para listado'!$A$151:$Z$151,0)),0)+IFERROR(INDEX('Hoja de Trabajo para listado'!$AB$155:$BA$1048576,MATCH($A256,'Hoja de Trabajo para listado'!$AB$155:$AB$1048576,0),MATCH((CUADRO!N$5&amp;$E256),'Hoja de Trabajo para listado'!$AB$151:$BA$151,0)),0)+IFERROR(INDEX('Hoja de Trabajo para listado'!$BC$155:$CB$1048576,MATCH($A256,'Hoja de Trabajo para listado'!$BC$155:$BC$1048576,0),MATCH((CUADRO!N$5&amp;$E256),'Hoja de Trabajo para listado'!$BC$151:$CB$151,0)),0)+IFERROR(INDEX('Hoja de Trabajo para listado'!$DE$153:$DG$274,MATCH($A256,'Hoja de Trabajo para listado'!$DE$153:$DE$1048576,0),MATCH((CUADRO!N$5&amp;$E256),'Hoja de Trabajo para listado'!$DE$151:$DG$151,0)),0)+IFERROR(INDEX('Hoja de Trabajo para listado'!$CD$155:$DC$1048576,MATCH($A256,'Hoja de Trabajo para listado'!$CD$155:$CD$1048576,0),MATCH((CUADRO!N$5&amp;$E256),'Hoja de Trabajo para listado'!$CD$151:$DC$151,0)),0)</f>
        <v>0</v>
      </c>
      <c r="O256" s="314">
        <f ca="1">+IFERROR(INDEX('Hoja de Trabajo para listado'!$A$155:$Z$1048576,MATCH($A256,'Hoja de Trabajo para listado'!$A$155:$A$1048576,0),MATCH((CUADRO!O$5&amp;$E256),'Hoja de Trabajo para listado'!$A$151:$Z$151,0)),0)+IFERROR(INDEX('Hoja de Trabajo para listado'!$AB$155:$BA$1048576,MATCH($A256,'Hoja de Trabajo para listado'!$AB$155:$AB$1048576,0),MATCH((CUADRO!O$5&amp;$E256),'Hoja de Trabajo para listado'!$AB$151:$BA$151,0)),0)+IFERROR(INDEX('Hoja de Trabajo para listado'!$BC$155:$CB$1048576,MATCH($A256,'Hoja de Trabajo para listado'!$BC$155:$BC$1048576,0),MATCH((CUADRO!O$5&amp;$E256),'Hoja de Trabajo para listado'!$BC$151:$CB$151,0)),0)+IFERROR(INDEX('Hoja de Trabajo para listado'!$DE$153:$DG$274,MATCH($A256,'Hoja de Trabajo para listado'!$DE$153:$DE$1048576,0),MATCH((CUADRO!O$5&amp;$E256),'Hoja de Trabajo para listado'!$DE$151:$DG$151,0)),0)+IFERROR(INDEX('Hoja de Trabajo para listado'!$CD$155:$DC$1048576,MATCH($A256,'Hoja de Trabajo para listado'!$CD$155:$CD$1048576,0),MATCH((CUADRO!O$5&amp;$E256),'Hoja de Trabajo para listado'!$CD$151:$DC$151,0)),0)</f>
        <v>0</v>
      </c>
      <c r="P256" s="314">
        <f ca="1">+IFERROR(INDEX('Hoja de Trabajo para listado'!$A$155:$Z$1048576,MATCH($A256,'Hoja de Trabajo para listado'!$A$155:$A$1048576,0),MATCH((CUADRO!P$5&amp;$E256),'Hoja de Trabajo para listado'!$A$151:$Z$151,0)),0)+IFERROR(INDEX('Hoja de Trabajo para listado'!$AB$155:$BA$1048576,MATCH($A256,'Hoja de Trabajo para listado'!$AB$155:$AB$1048576,0),MATCH((CUADRO!P$5&amp;$E256),'Hoja de Trabajo para listado'!$AB$151:$BA$151,0)),0)+IFERROR(INDEX('Hoja de Trabajo para listado'!$BC$155:$CB$1048576,MATCH($A256,'Hoja de Trabajo para listado'!$BC$155:$BC$1048576,0),MATCH((CUADRO!P$5&amp;$E256),'Hoja de Trabajo para listado'!$BC$151:$CB$151,0)),0)+IFERROR(INDEX('Hoja de Trabajo para listado'!$DE$153:$DG$274,MATCH($A256,'Hoja de Trabajo para listado'!$DE$153:$DE$1048576,0),MATCH((CUADRO!P$5&amp;$E256),'Hoja de Trabajo para listado'!$DE$151:$DG$151,0)),0)+IFERROR(INDEX('Hoja de Trabajo para listado'!$CD$155:$DC$1048576,MATCH($A256,'Hoja de Trabajo para listado'!$CD$155:$CD$1048576,0),MATCH((CUADRO!P$5&amp;$E256),'Hoja de Trabajo para listado'!$CD$151:$DC$151,0)),0)</f>
        <v>0</v>
      </c>
      <c r="Q256" s="314">
        <f ca="1">+IFERROR(INDEX('Hoja de Trabajo para listado'!$A$155:$Z$1048576,MATCH($A256,'Hoja de Trabajo para listado'!$A$155:$A$1048576,0),MATCH((CUADRO!Q$5&amp;$E256),'Hoja de Trabajo para listado'!$A$151:$Z$151,0)),0)+IFERROR(INDEX('Hoja de Trabajo para listado'!$AB$155:$BA$1048576,MATCH($A256,'Hoja de Trabajo para listado'!$AB$155:$AB$1048576,0),MATCH((CUADRO!Q$5&amp;$E256),'Hoja de Trabajo para listado'!$AB$151:$BA$151,0)),0)+IFERROR(INDEX('Hoja de Trabajo para listado'!$BC$155:$CB$1048576,MATCH($A256,'Hoja de Trabajo para listado'!$BC$155:$BC$1048576,0),MATCH((CUADRO!Q$5&amp;$E256),'Hoja de Trabajo para listado'!$BC$151:$CB$151,0)),0)+IFERROR(INDEX('Hoja de Trabajo para listado'!$DE$153:$DG$274,MATCH($A256,'Hoja de Trabajo para listado'!$DE$153:$DE$1048576,0),MATCH((CUADRO!Q$5&amp;$E256),'Hoja de Trabajo para listado'!$DE$151:$DG$151,0)),0)+IFERROR(INDEX('Hoja de Trabajo para listado'!$CD$155:$DC$1048576,MATCH($A256,'Hoja de Trabajo para listado'!$CD$155:$CD$1048576,0),MATCH((CUADRO!Q$5&amp;$E256),'Hoja de Trabajo para listado'!$CD$151:$DC$151,0)),0)</f>
        <v>0</v>
      </c>
      <c r="R256" s="314">
        <f t="shared" ca="1" si="6"/>
        <v>0</v>
      </c>
      <c r="S256" s="345"/>
      <c r="T256" s="314">
        <f ca="1">+T257</f>
        <v>0</v>
      </c>
      <c r="U256" s="313">
        <f t="shared" si="7"/>
        <v>1</v>
      </c>
      <c r="V256" s="319" t="str">
        <f>+VLOOKUP(A256,bd_lista!$A$3:$E$593,5,FALSE)</f>
        <v>Gobiernos Autonomos Municipales</v>
      </c>
      <c r="W256" s="425" t="str">
        <f>+V256</f>
        <v>Gobiernos Autonomos Municipales</v>
      </c>
    </row>
    <row r="257" spans="1:23" ht="15" hidden="1" customHeight="1">
      <c r="A257" s="323">
        <v>1234</v>
      </c>
      <c r="B257" s="428"/>
      <c r="C257" s="319" t="str">
        <f>+VLOOKUP(A257,bd_lista!$A$3:$C$593,3,FALSE)</f>
        <v>Gobierno Autónomo Municipal de Tito Yupanqui</v>
      </c>
      <c r="D257" s="430"/>
      <c r="E257" s="347" t="s">
        <v>1419</v>
      </c>
      <c r="F257" s="316">
        <f ca="1">+IFERROR(INDEX('Hoja de Trabajo para listado'!$A$155:$Z$1048576,MATCH($A257,'Hoja de Trabajo para listado'!$A$155:$A$1048576,0),MATCH((CUADRO!F$5&amp;$E257),'Hoja de Trabajo para listado'!$A$151:$Z$151,0)),0)+IFERROR(INDEX('Hoja de Trabajo para listado'!$AB$155:$BA$1048576,MATCH($A257,'Hoja de Trabajo para listado'!$AB$155:$AB$1048576,0),MATCH((CUADRO!F$5&amp;$E257),'Hoja de Trabajo para listado'!$AB$151:$BA$151,0)),0)+IFERROR(INDEX('Hoja de Trabajo para listado'!$BC$155:$CB$1048576,MATCH($A257,'Hoja de Trabajo para listado'!$BC$155:$BC$1048576,0),MATCH((CUADRO!F$5&amp;$E257),'Hoja de Trabajo para listado'!$BC$151:$CB$151,0)),0)+IFERROR(INDEX('Hoja de Trabajo para listado'!$DE$153:$DG$274,MATCH($A257,'Hoja de Trabajo para listado'!$DE$153:$DE$1048576,0),MATCH((CUADRO!F$5&amp;$E257),'Hoja de Trabajo para listado'!$DE$151:$DG$151,0)),0)+IFERROR(INDEX('Hoja de Trabajo para listado'!$CD$155:$DC$1048576,MATCH($A257,'Hoja de Trabajo para listado'!$CD$155:$CD$1048576,0),MATCH((CUADRO!F$5&amp;$E257),'Hoja de Trabajo para listado'!$CD$151:$DC$151,0)),0)</f>
        <v>0</v>
      </c>
      <c r="G257" s="316">
        <f ca="1">+IFERROR(INDEX('Hoja de Trabajo para listado'!$A$155:$Z$1048576,MATCH($A257,'Hoja de Trabajo para listado'!$A$155:$A$1048576,0),MATCH((CUADRO!G$5&amp;$E257),'Hoja de Trabajo para listado'!$A$151:$Z$151,0)),0)+IFERROR(INDEX('Hoja de Trabajo para listado'!$AB$155:$BA$1048576,MATCH($A257,'Hoja de Trabajo para listado'!$AB$155:$AB$1048576,0),MATCH((CUADRO!G$5&amp;$E257),'Hoja de Trabajo para listado'!$AB$151:$BA$151,0)),0)+IFERROR(INDEX('Hoja de Trabajo para listado'!$BC$155:$CB$1048576,MATCH($A257,'Hoja de Trabajo para listado'!$BC$155:$BC$1048576,0),MATCH((CUADRO!G$5&amp;$E257),'Hoja de Trabajo para listado'!$BC$151:$CB$151,0)),0)+IFERROR(INDEX('Hoja de Trabajo para listado'!$DE$153:$DG$274,MATCH($A257,'Hoja de Trabajo para listado'!$DE$153:$DE$1048576,0),MATCH((CUADRO!G$5&amp;$E257),'Hoja de Trabajo para listado'!$DE$151:$DG$151,0)),0)+IFERROR(INDEX('Hoja de Trabajo para listado'!$CD$155:$DC$1048576,MATCH($A257,'Hoja de Trabajo para listado'!$CD$155:$CD$1048576,0),MATCH((CUADRO!G$5&amp;$E257),'Hoja de Trabajo para listado'!$CD$151:$DC$151,0)),0)</f>
        <v>0</v>
      </c>
      <c r="H257" s="316">
        <f ca="1">+IFERROR(INDEX('Hoja de Trabajo para listado'!$A$155:$Z$1048576,MATCH($A257,'Hoja de Trabajo para listado'!$A$155:$A$1048576,0),MATCH((CUADRO!H$5&amp;$E257),'Hoja de Trabajo para listado'!$A$151:$Z$151,0)),0)+IFERROR(INDEX('Hoja de Trabajo para listado'!$AB$155:$BA$1048576,MATCH($A257,'Hoja de Trabajo para listado'!$AB$155:$AB$1048576,0),MATCH((CUADRO!H$5&amp;$E257),'Hoja de Trabajo para listado'!$AB$151:$BA$151,0)),0)+IFERROR(INDEX('Hoja de Trabajo para listado'!$BC$155:$CB$1048576,MATCH($A257,'Hoja de Trabajo para listado'!$BC$155:$BC$1048576,0),MATCH((CUADRO!H$5&amp;$E257),'Hoja de Trabajo para listado'!$BC$151:$CB$151,0)),0)+IFERROR(INDEX('Hoja de Trabajo para listado'!$DE$153:$DG$274,MATCH($A257,'Hoja de Trabajo para listado'!$DE$153:$DE$1048576,0),MATCH((CUADRO!H$5&amp;$E257),'Hoja de Trabajo para listado'!$DE$151:$DG$151,0)),0)+IFERROR(INDEX('Hoja de Trabajo para listado'!$CD$155:$DC$1048576,MATCH($A257,'Hoja de Trabajo para listado'!$CD$155:$CD$1048576,0),MATCH((CUADRO!H$5&amp;$E257),'Hoja de Trabajo para listado'!$CD$151:$DC$151,0)),0)</f>
        <v>0</v>
      </c>
      <c r="I257" s="316">
        <f ca="1">+IFERROR(INDEX('Hoja de Trabajo para listado'!$A$155:$Z$1048576,MATCH($A257,'Hoja de Trabajo para listado'!$A$155:$A$1048576,0),MATCH((CUADRO!I$5&amp;$E257),'Hoja de Trabajo para listado'!$A$151:$Z$151,0)),0)+IFERROR(INDEX('Hoja de Trabajo para listado'!$AB$155:$BA$1048576,MATCH($A257,'Hoja de Trabajo para listado'!$AB$155:$AB$1048576,0),MATCH((CUADRO!I$5&amp;$E257),'Hoja de Trabajo para listado'!$AB$151:$BA$151,0)),0)+IFERROR(INDEX('Hoja de Trabajo para listado'!$BC$155:$CB$1048576,MATCH($A257,'Hoja de Trabajo para listado'!$BC$155:$BC$1048576,0),MATCH((CUADRO!I$5&amp;$E257),'Hoja de Trabajo para listado'!$BC$151:$CB$151,0)),0)+IFERROR(INDEX('Hoja de Trabajo para listado'!$DE$153:$DG$274,MATCH($A257,'Hoja de Trabajo para listado'!$DE$153:$DE$1048576,0),MATCH((CUADRO!I$5&amp;$E257),'Hoja de Trabajo para listado'!$DE$151:$DG$151,0)),0)+IFERROR(INDEX('Hoja de Trabajo para listado'!$CD$155:$DC$1048576,MATCH($A257,'Hoja de Trabajo para listado'!$CD$155:$CD$1048576,0),MATCH((CUADRO!I$5&amp;$E257),'Hoja de Trabajo para listado'!$CD$151:$DC$151,0)),0)</f>
        <v>0</v>
      </c>
      <c r="J257" s="316">
        <f ca="1">+IFERROR(INDEX('Hoja de Trabajo para listado'!$A$155:$Z$1048576,MATCH($A257,'Hoja de Trabajo para listado'!$A$155:$A$1048576,0),MATCH((CUADRO!J$5&amp;$E257),'Hoja de Trabajo para listado'!$A$151:$Z$151,0)),0)+IFERROR(INDEX('Hoja de Trabajo para listado'!$AB$155:$BA$1048576,MATCH($A257,'Hoja de Trabajo para listado'!$AB$155:$AB$1048576,0),MATCH((CUADRO!J$5&amp;$E257),'Hoja de Trabajo para listado'!$AB$151:$BA$151,0)),0)+IFERROR(INDEX('Hoja de Trabajo para listado'!$BC$155:$CB$1048576,MATCH($A257,'Hoja de Trabajo para listado'!$BC$155:$BC$1048576,0),MATCH((CUADRO!J$5&amp;$E257),'Hoja de Trabajo para listado'!$BC$151:$CB$151,0)),0)+IFERROR(INDEX('Hoja de Trabajo para listado'!$DE$153:$DG$274,MATCH($A257,'Hoja de Trabajo para listado'!$DE$153:$DE$1048576,0),MATCH((CUADRO!J$5&amp;$E257),'Hoja de Trabajo para listado'!$DE$151:$DG$151,0)),0)+IFERROR(INDEX('Hoja de Trabajo para listado'!$CD$155:$DC$1048576,MATCH($A257,'Hoja de Trabajo para listado'!$CD$155:$CD$1048576,0),MATCH((CUADRO!J$5&amp;$E257),'Hoja de Trabajo para listado'!$CD$151:$DC$151,0)),0)</f>
        <v>0</v>
      </c>
      <c r="K257" s="316">
        <f ca="1">+IFERROR(INDEX('Hoja de Trabajo para listado'!$A$155:$Z$1048576,MATCH($A257,'Hoja de Trabajo para listado'!$A$155:$A$1048576,0),MATCH((CUADRO!K$5&amp;$E257),'Hoja de Trabajo para listado'!$A$151:$Z$151,0)),0)+IFERROR(INDEX('Hoja de Trabajo para listado'!$AB$155:$BA$1048576,MATCH($A257,'Hoja de Trabajo para listado'!$AB$155:$AB$1048576,0),MATCH((CUADRO!K$5&amp;$E257),'Hoja de Trabajo para listado'!$AB$151:$BA$151,0)),0)+IFERROR(INDEX('Hoja de Trabajo para listado'!$BC$155:$CB$1048576,MATCH($A257,'Hoja de Trabajo para listado'!$BC$155:$BC$1048576,0),MATCH((CUADRO!K$5&amp;$E257),'Hoja de Trabajo para listado'!$BC$151:$CB$151,0)),0)+IFERROR(INDEX('Hoja de Trabajo para listado'!$DE$153:$DG$274,MATCH($A257,'Hoja de Trabajo para listado'!$DE$153:$DE$1048576,0),MATCH((CUADRO!K$5&amp;$E257),'Hoja de Trabajo para listado'!$DE$151:$DG$151,0)),0)+IFERROR(INDEX('Hoja de Trabajo para listado'!$CD$155:$DC$1048576,MATCH($A257,'Hoja de Trabajo para listado'!$CD$155:$CD$1048576,0),MATCH((CUADRO!K$5&amp;$E257),'Hoja de Trabajo para listado'!$CD$151:$DC$151,0)),0)</f>
        <v>0</v>
      </c>
      <c r="L257" s="316">
        <f ca="1">+IFERROR(INDEX('Hoja de Trabajo para listado'!$A$155:$Z$1048576,MATCH($A257,'Hoja de Trabajo para listado'!$A$155:$A$1048576,0),MATCH((CUADRO!L$5&amp;$E257),'Hoja de Trabajo para listado'!$A$151:$Z$151,0)),0)+IFERROR(INDEX('Hoja de Trabajo para listado'!$AB$155:$BA$1048576,MATCH($A257,'Hoja de Trabajo para listado'!$AB$155:$AB$1048576,0),MATCH((CUADRO!L$5&amp;$E257),'Hoja de Trabajo para listado'!$AB$151:$BA$151,0)),0)+IFERROR(INDEX('Hoja de Trabajo para listado'!$BC$155:$CB$1048576,MATCH($A257,'Hoja de Trabajo para listado'!$BC$155:$BC$1048576,0),MATCH((CUADRO!L$5&amp;$E257),'Hoja de Trabajo para listado'!$BC$151:$CB$151,0)),0)+IFERROR(INDEX('Hoja de Trabajo para listado'!$DE$153:$DG$274,MATCH($A257,'Hoja de Trabajo para listado'!$DE$153:$DE$1048576,0),MATCH((CUADRO!L$5&amp;$E257),'Hoja de Trabajo para listado'!$DE$151:$DG$151,0)),0)+IFERROR(INDEX('Hoja de Trabajo para listado'!$CD$155:$DC$1048576,MATCH($A257,'Hoja de Trabajo para listado'!$CD$155:$CD$1048576,0),MATCH((CUADRO!L$5&amp;$E257),'Hoja de Trabajo para listado'!$CD$151:$DC$151,0)),0)</f>
        <v>0</v>
      </c>
      <c r="M257" s="316">
        <f ca="1">+IFERROR(INDEX('Hoja de Trabajo para listado'!$A$155:$Z$1048576,MATCH($A257,'Hoja de Trabajo para listado'!$A$155:$A$1048576,0),MATCH((CUADRO!M$5&amp;$E257),'Hoja de Trabajo para listado'!$A$151:$Z$151,0)),0)+IFERROR(INDEX('Hoja de Trabajo para listado'!$AB$155:$BA$1048576,MATCH($A257,'Hoja de Trabajo para listado'!$AB$155:$AB$1048576,0),MATCH((CUADRO!M$5&amp;$E257),'Hoja de Trabajo para listado'!$AB$151:$BA$151,0)),0)+IFERROR(INDEX('Hoja de Trabajo para listado'!$BC$155:$CB$1048576,MATCH($A257,'Hoja de Trabajo para listado'!$BC$155:$BC$1048576,0),MATCH((CUADRO!M$5&amp;$E257),'Hoja de Trabajo para listado'!$BC$151:$CB$151,0)),0)+IFERROR(INDEX('Hoja de Trabajo para listado'!$DE$153:$DG$274,MATCH($A257,'Hoja de Trabajo para listado'!$DE$153:$DE$1048576,0),MATCH((CUADRO!M$5&amp;$E257),'Hoja de Trabajo para listado'!$DE$151:$DG$151,0)),0)+IFERROR(INDEX('Hoja de Trabajo para listado'!$CD$155:$DC$1048576,MATCH($A257,'Hoja de Trabajo para listado'!$CD$155:$CD$1048576,0),MATCH((CUADRO!M$5&amp;$E257),'Hoja de Trabajo para listado'!$CD$151:$DC$151,0)),0)</f>
        <v>0</v>
      </c>
      <c r="N257" s="316">
        <f ca="1">+IFERROR(INDEX('Hoja de Trabajo para listado'!$A$155:$Z$1048576,MATCH($A257,'Hoja de Trabajo para listado'!$A$155:$A$1048576,0),MATCH((CUADRO!N$5&amp;$E257),'Hoja de Trabajo para listado'!$A$151:$Z$151,0)),0)+IFERROR(INDEX('Hoja de Trabajo para listado'!$AB$155:$BA$1048576,MATCH($A257,'Hoja de Trabajo para listado'!$AB$155:$AB$1048576,0),MATCH((CUADRO!N$5&amp;$E257),'Hoja de Trabajo para listado'!$AB$151:$BA$151,0)),0)+IFERROR(INDEX('Hoja de Trabajo para listado'!$BC$155:$CB$1048576,MATCH($A257,'Hoja de Trabajo para listado'!$BC$155:$BC$1048576,0),MATCH((CUADRO!N$5&amp;$E257),'Hoja de Trabajo para listado'!$BC$151:$CB$151,0)),0)+IFERROR(INDEX('Hoja de Trabajo para listado'!$DE$153:$DG$274,MATCH($A257,'Hoja de Trabajo para listado'!$DE$153:$DE$1048576,0),MATCH((CUADRO!N$5&amp;$E257),'Hoja de Trabajo para listado'!$DE$151:$DG$151,0)),0)+IFERROR(INDEX('Hoja de Trabajo para listado'!$CD$155:$DC$1048576,MATCH($A257,'Hoja de Trabajo para listado'!$CD$155:$CD$1048576,0),MATCH((CUADRO!N$5&amp;$E257),'Hoja de Trabajo para listado'!$CD$151:$DC$151,0)),0)</f>
        <v>0</v>
      </c>
      <c r="O257" s="316">
        <f ca="1">+IFERROR(INDEX('Hoja de Trabajo para listado'!$A$155:$Z$1048576,MATCH($A257,'Hoja de Trabajo para listado'!$A$155:$A$1048576,0),MATCH((CUADRO!O$5&amp;$E257),'Hoja de Trabajo para listado'!$A$151:$Z$151,0)),0)+IFERROR(INDEX('Hoja de Trabajo para listado'!$AB$155:$BA$1048576,MATCH($A257,'Hoja de Trabajo para listado'!$AB$155:$AB$1048576,0),MATCH((CUADRO!O$5&amp;$E257),'Hoja de Trabajo para listado'!$AB$151:$BA$151,0)),0)+IFERROR(INDEX('Hoja de Trabajo para listado'!$BC$155:$CB$1048576,MATCH($A257,'Hoja de Trabajo para listado'!$BC$155:$BC$1048576,0),MATCH((CUADRO!O$5&amp;$E257),'Hoja de Trabajo para listado'!$BC$151:$CB$151,0)),0)+IFERROR(INDEX('Hoja de Trabajo para listado'!$DE$153:$DG$274,MATCH($A257,'Hoja de Trabajo para listado'!$DE$153:$DE$1048576,0),MATCH((CUADRO!O$5&amp;$E257),'Hoja de Trabajo para listado'!$DE$151:$DG$151,0)),0)+IFERROR(INDEX('Hoja de Trabajo para listado'!$CD$155:$DC$1048576,MATCH($A257,'Hoja de Trabajo para listado'!$CD$155:$CD$1048576,0),MATCH((CUADRO!O$5&amp;$E257),'Hoja de Trabajo para listado'!$CD$151:$DC$151,0)),0)</f>
        <v>0</v>
      </c>
      <c r="P257" s="316">
        <f ca="1">+IFERROR(INDEX('Hoja de Trabajo para listado'!$A$155:$Z$1048576,MATCH($A257,'Hoja de Trabajo para listado'!$A$155:$A$1048576,0),MATCH((CUADRO!P$5&amp;$E257),'Hoja de Trabajo para listado'!$A$151:$Z$151,0)),0)+IFERROR(INDEX('Hoja de Trabajo para listado'!$AB$155:$BA$1048576,MATCH($A257,'Hoja de Trabajo para listado'!$AB$155:$AB$1048576,0),MATCH((CUADRO!P$5&amp;$E257),'Hoja de Trabajo para listado'!$AB$151:$BA$151,0)),0)+IFERROR(INDEX('Hoja de Trabajo para listado'!$BC$155:$CB$1048576,MATCH($A257,'Hoja de Trabajo para listado'!$BC$155:$BC$1048576,0),MATCH((CUADRO!P$5&amp;$E257),'Hoja de Trabajo para listado'!$BC$151:$CB$151,0)),0)+IFERROR(INDEX('Hoja de Trabajo para listado'!$DE$153:$DG$274,MATCH($A257,'Hoja de Trabajo para listado'!$DE$153:$DE$1048576,0),MATCH((CUADRO!P$5&amp;$E257),'Hoja de Trabajo para listado'!$DE$151:$DG$151,0)),0)+IFERROR(INDEX('Hoja de Trabajo para listado'!$CD$155:$DC$1048576,MATCH($A257,'Hoja de Trabajo para listado'!$CD$155:$CD$1048576,0),MATCH((CUADRO!P$5&amp;$E257),'Hoja de Trabajo para listado'!$CD$151:$DC$151,0)),0)</f>
        <v>0</v>
      </c>
      <c r="Q257" s="316">
        <f ca="1">+IFERROR(INDEX('Hoja de Trabajo para listado'!$A$155:$Z$1048576,MATCH($A257,'Hoja de Trabajo para listado'!$A$155:$A$1048576,0),MATCH((CUADRO!Q$5&amp;$E257),'Hoja de Trabajo para listado'!$A$151:$Z$151,0)),0)+IFERROR(INDEX('Hoja de Trabajo para listado'!$AB$155:$BA$1048576,MATCH($A257,'Hoja de Trabajo para listado'!$AB$155:$AB$1048576,0),MATCH((CUADRO!Q$5&amp;$E257),'Hoja de Trabajo para listado'!$AB$151:$BA$151,0)),0)+IFERROR(INDEX('Hoja de Trabajo para listado'!$BC$155:$CB$1048576,MATCH($A257,'Hoja de Trabajo para listado'!$BC$155:$BC$1048576,0),MATCH((CUADRO!Q$5&amp;$E257),'Hoja de Trabajo para listado'!$BC$151:$CB$151,0)),0)+IFERROR(INDEX('Hoja de Trabajo para listado'!$DE$153:$DG$274,MATCH($A257,'Hoja de Trabajo para listado'!$DE$153:$DE$1048576,0),MATCH((CUADRO!Q$5&amp;$E257),'Hoja de Trabajo para listado'!$DE$151:$DG$151,0)),0)+IFERROR(INDEX('Hoja de Trabajo para listado'!$CD$155:$DC$1048576,MATCH($A257,'Hoja de Trabajo para listado'!$CD$155:$CD$1048576,0),MATCH((CUADRO!Q$5&amp;$E257),'Hoja de Trabajo para listado'!$CD$151:$DC$151,0)),0)</f>
        <v>0</v>
      </c>
      <c r="R257" s="316">
        <f t="shared" ca="1" si="6"/>
        <v>0</v>
      </c>
      <c r="S257" s="344">
        <f ca="1">+R256+R257</f>
        <v>0</v>
      </c>
      <c r="T257" s="316">
        <f ca="1">+S257</f>
        <v>0</v>
      </c>
      <c r="U257" s="315">
        <f t="shared" si="7"/>
        <v>2</v>
      </c>
      <c r="V257" s="319" t="str">
        <f>+VLOOKUP(A257,bd_lista!$A$3:$E$593,5,FALSE)</f>
        <v>Gobiernos Autonomos Municipales</v>
      </c>
      <c r="W257" s="426"/>
    </row>
    <row r="258" spans="1:23" ht="15" hidden="1" customHeight="1">
      <c r="A258" s="325">
        <v>1235</v>
      </c>
      <c r="B258" s="427">
        <f>+A258</f>
        <v>1235</v>
      </c>
      <c r="C258" s="318" t="str">
        <f>+VLOOKUP(A258,bd_lista!$A$3:$C$593,3,FALSE)</f>
        <v>Gobierno Autónomo Municipal de Chuma</v>
      </c>
      <c r="D258" s="429" t="str">
        <f>+C258</f>
        <v>Gobierno Autónomo Municipal de Chuma</v>
      </c>
      <c r="E258" s="346" t="s">
        <v>1418</v>
      </c>
      <c r="F258" s="314">
        <f ca="1">+IFERROR(INDEX('Hoja de Trabajo para listado'!$A$155:$Z$1048576,MATCH($A258,'Hoja de Trabajo para listado'!$A$155:$A$1048576,0),MATCH((CUADRO!F$5&amp;$E258),'Hoja de Trabajo para listado'!$A$151:$Z$151,0)),0)+IFERROR(INDEX('Hoja de Trabajo para listado'!$AB$155:$BA$1048576,MATCH($A258,'Hoja de Trabajo para listado'!$AB$155:$AB$1048576,0),MATCH((CUADRO!F$5&amp;$E258),'Hoja de Trabajo para listado'!$AB$151:$BA$151,0)),0)+IFERROR(INDEX('Hoja de Trabajo para listado'!$BC$155:$CB$1048576,MATCH($A258,'Hoja de Trabajo para listado'!$BC$155:$BC$1048576,0),MATCH((CUADRO!F$5&amp;$E258),'Hoja de Trabajo para listado'!$BC$151:$CB$151,0)),0)+IFERROR(INDEX('Hoja de Trabajo para listado'!$DE$153:$DG$274,MATCH($A258,'Hoja de Trabajo para listado'!$DE$153:$DE$1048576,0),MATCH((CUADRO!F$5&amp;$E258),'Hoja de Trabajo para listado'!$DE$151:$DG$151,0)),0)+IFERROR(INDEX('Hoja de Trabajo para listado'!$CD$155:$DC$1048576,MATCH($A258,'Hoja de Trabajo para listado'!$CD$155:$CD$1048576,0),MATCH((CUADRO!F$5&amp;$E258),'Hoja de Trabajo para listado'!$CD$151:$DC$151,0)),0)</f>
        <v>0</v>
      </c>
      <c r="G258" s="314">
        <f ca="1">+IFERROR(INDEX('Hoja de Trabajo para listado'!$A$155:$Z$1048576,MATCH($A258,'Hoja de Trabajo para listado'!$A$155:$A$1048576,0),MATCH((CUADRO!G$5&amp;$E258),'Hoja de Trabajo para listado'!$A$151:$Z$151,0)),0)+IFERROR(INDEX('Hoja de Trabajo para listado'!$AB$155:$BA$1048576,MATCH($A258,'Hoja de Trabajo para listado'!$AB$155:$AB$1048576,0),MATCH((CUADRO!G$5&amp;$E258),'Hoja de Trabajo para listado'!$AB$151:$BA$151,0)),0)+IFERROR(INDEX('Hoja de Trabajo para listado'!$BC$155:$CB$1048576,MATCH($A258,'Hoja de Trabajo para listado'!$BC$155:$BC$1048576,0),MATCH((CUADRO!G$5&amp;$E258),'Hoja de Trabajo para listado'!$BC$151:$CB$151,0)),0)+IFERROR(INDEX('Hoja de Trabajo para listado'!$DE$153:$DG$274,MATCH($A258,'Hoja de Trabajo para listado'!$DE$153:$DE$1048576,0),MATCH((CUADRO!G$5&amp;$E258),'Hoja de Trabajo para listado'!$DE$151:$DG$151,0)),0)+IFERROR(INDEX('Hoja de Trabajo para listado'!$CD$155:$DC$1048576,MATCH($A258,'Hoja de Trabajo para listado'!$CD$155:$CD$1048576,0),MATCH((CUADRO!G$5&amp;$E258),'Hoja de Trabajo para listado'!$CD$151:$DC$151,0)),0)</f>
        <v>0</v>
      </c>
      <c r="H258" s="314">
        <f ca="1">+IFERROR(INDEX('Hoja de Trabajo para listado'!$A$155:$Z$1048576,MATCH($A258,'Hoja de Trabajo para listado'!$A$155:$A$1048576,0),MATCH((CUADRO!H$5&amp;$E258),'Hoja de Trabajo para listado'!$A$151:$Z$151,0)),0)+IFERROR(INDEX('Hoja de Trabajo para listado'!$AB$155:$BA$1048576,MATCH($A258,'Hoja de Trabajo para listado'!$AB$155:$AB$1048576,0),MATCH((CUADRO!H$5&amp;$E258),'Hoja de Trabajo para listado'!$AB$151:$BA$151,0)),0)+IFERROR(INDEX('Hoja de Trabajo para listado'!$BC$155:$CB$1048576,MATCH($A258,'Hoja de Trabajo para listado'!$BC$155:$BC$1048576,0),MATCH((CUADRO!H$5&amp;$E258),'Hoja de Trabajo para listado'!$BC$151:$CB$151,0)),0)+IFERROR(INDEX('Hoja de Trabajo para listado'!$DE$153:$DG$274,MATCH($A258,'Hoja de Trabajo para listado'!$DE$153:$DE$1048576,0),MATCH((CUADRO!H$5&amp;$E258),'Hoja de Trabajo para listado'!$DE$151:$DG$151,0)),0)+IFERROR(INDEX('Hoja de Trabajo para listado'!$CD$155:$DC$1048576,MATCH($A258,'Hoja de Trabajo para listado'!$CD$155:$CD$1048576,0),MATCH((CUADRO!H$5&amp;$E258),'Hoja de Trabajo para listado'!$CD$151:$DC$151,0)),0)</f>
        <v>0</v>
      </c>
      <c r="I258" s="314">
        <f ca="1">+IFERROR(INDEX('Hoja de Trabajo para listado'!$A$155:$Z$1048576,MATCH($A258,'Hoja de Trabajo para listado'!$A$155:$A$1048576,0),MATCH((CUADRO!I$5&amp;$E258),'Hoja de Trabajo para listado'!$A$151:$Z$151,0)),0)+IFERROR(INDEX('Hoja de Trabajo para listado'!$AB$155:$BA$1048576,MATCH($A258,'Hoja de Trabajo para listado'!$AB$155:$AB$1048576,0),MATCH((CUADRO!I$5&amp;$E258),'Hoja de Trabajo para listado'!$AB$151:$BA$151,0)),0)+IFERROR(INDEX('Hoja de Trabajo para listado'!$BC$155:$CB$1048576,MATCH($A258,'Hoja de Trabajo para listado'!$BC$155:$BC$1048576,0),MATCH((CUADRO!I$5&amp;$E258),'Hoja de Trabajo para listado'!$BC$151:$CB$151,0)),0)+IFERROR(INDEX('Hoja de Trabajo para listado'!$DE$153:$DG$274,MATCH($A258,'Hoja de Trabajo para listado'!$DE$153:$DE$1048576,0),MATCH((CUADRO!I$5&amp;$E258),'Hoja de Trabajo para listado'!$DE$151:$DG$151,0)),0)+IFERROR(INDEX('Hoja de Trabajo para listado'!$CD$155:$DC$1048576,MATCH($A258,'Hoja de Trabajo para listado'!$CD$155:$CD$1048576,0),MATCH((CUADRO!I$5&amp;$E258),'Hoja de Trabajo para listado'!$CD$151:$DC$151,0)),0)</f>
        <v>0</v>
      </c>
      <c r="J258" s="314">
        <f ca="1">+IFERROR(INDEX('Hoja de Trabajo para listado'!$A$155:$Z$1048576,MATCH($A258,'Hoja de Trabajo para listado'!$A$155:$A$1048576,0),MATCH((CUADRO!J$5&amp;$E258),'Hoja de Trabajo para listado'!$A$151:$Z$151,0)),0)+IFERROR(INDEX('Hoja de Trabajo para listado'!$AB$155:$BA$1048576,MATCH($A258,'Hoja de Trabajo para listado'!$AB$155:$AB$1048576,0),MATCH((CUADRO!J$5&amp;$E258),'Hoja de Trabajo para listado'!$AB$151:$BA$151,0)),0)+IFERROR(INDEX('Hoja de Trabajo para listado'!$BC$155:$CB$1048576,MATCH($A258,'Hoja de Trabajo para listado'!$BC$155:$BC$1048576,0),MATCH((CUADRO!J$5&amp;$E258),'Hoja de Trabajo para listado'!$BC$151:$CB$151,0)),0)+IFERROR(INDEX('Hoja de Trabajo para listado'!$DE$153:$DG$274,MATCH($A258,'Hoja de Trabajo para listado'!$DE$153:$DE$1048576,0),MATCH((CUADRO!J$5&amp;$E258),'Hoja de Trabajo para listado'!$DE$151:$DG$151,0)),0)+IFERROR(INDEX('Hoja de Trabajo para listado'!$CD$155:$DC$1048576,MATCH($A258,'Hoja de Trabajo para listado'!$CD$155:$CD$1048576,0),MATCH((CUADRO!J$5&amp;$E258),'Hoja de Trabajo para listado'!$CD$151:$DC$151,0)),0)</f>
        <v>0</v>
      </c>
      <c r="K258" s="314">
        <f ca="1">+IFERROR(INDEX('Hoja de Trabajo para listado'!$A$155:$Z$1048576,MATCH($A258,'Hoja de Trabajo para listado'!$A$155:$A$1048576,0),MATCH((CUADRO!K$5&amp;$E258),'Hoja de Trabajo para listado'!$A$151:$Z$151,0)),0)+IFERROR(INDEX('Hoja de Trabajo para listado'!$AB$155:$BA$1048576,MATCH($A258,'Hoja de Trabajo para listado'!$AB$155:$AB$1048576,0),MATCH((CUADRO!K$5&amp;$E258),'Hoja de Trabajo para listado'!$AB$151:$BA$151,0)),0)+IFERROR(INDEX('Hoja de Trabajo para listado'!$BC$155:$CB$1048576,MATCH($A258,'Hoja de Trabajo para listado'!$BC$155:$BC$1048576,0),MATCH((CUADRO!K$5&amp;$E258),'Hoja de Trabajo para listado'!$BC$151:$CB$151,0)),0)+IFERROR(INDEX('Hoja de Trabajo para listado'!$DE$153:$DG$274,MATCH($A258,'Hoja de Trabajo para listado'!$DE$153:$DE$1048576,0),MATCH((CUADRO!K$5&amp;$E258),'Hoja de Trabajo para listado'!$DE$151:$DG$151,0)),0)+IFERROR(INDEX('Hoja de Trabajo para listado'!$CD$155:$DC$1048576,MATCH($A258,'Hoja de Trabajo para listado'!$CD$155:$CD$1048576,0),MATCH((CUADRO!K$5&amp;$E258),'Hoja de Trabajo para listado'!$CD$151:$DC$151,0)),0)</f>
        <v>0</v>
      </c>
      <c r="L258" s="314">
        <f ca="1">+IFERROR(INDEX('Hoja de Trabajo para listado'!$A$155:$Z$1048576,MATCH($A258,'Hoja de Trabajo para listado'!$A$155:$A$1048576,0),MATCH((CUADRO!L$5&amp;$E258),'Hoja de Trabajo para listado'!$A$151:$Z$151,0)),0)+IFERROR(INDEX('Hoja de Trabajo para listado'!$AB$155:$BA$1048576,MATCH($A258,'Hoja de Trabajo para listado'!$AB$155:$AB$1048576,0),MATCH((CUADRO!L$5&amp;$E258),'Hoja de Trabajo para listado'!$AB$151:$BA$151,0)),0)+IFERROR(INDEX('Hoja de Trabajo para listado'!$BC$155:$CB$1048576,MATCH($A258,'Hoja de Trabajo para listado'!$BC$155:$BC$1048576,0),MATCH((CUADRO!L$5&amp;$E258),'Hoja de Trabajo para listado'!$BC$151:$CB$151,0)),0)+IFERROR(INDEX('Hoja de Trabajo para listado'!$DE$153:$DG$274,MATCH($A258,'Hoja de Trabajo para listado'!$DE$153:$DE$1048576,0),MATCH((CUADRO!L$5&amp;$E258),'Hoja de Trabajo para listado'!$DE$151:$DG$151,0)),0)+IFERROR(INDEX('Hoja de Trabajo para listado'!$CD$155:$DC$1048576,MATCH($A258,'Hoja de Trabajo para listado'!$CD$155:$CD$1048576,0),MATCH((CUADRO!L$5&amp;$E258),'Hoja de Trabajo para listado'!$CD$151:$DC$151,0)),0)</f>
        <v>0</v>
      </c>
      <c r="M258" s="314">
        <f ca="1">+IFERROR(INDEX('Hoja de Trabajo para listado'!$A$155:$Z$1048576,MATCH($A258,'Hoja de Trabajo para listado'!$A$155:$A$1048576,0),MATCH((CUADRO!M$5&amp;$E258),'Hoja de Trabajo para listado'!$A$151:$Z$151,0)),0)+IFERROR(INDEX('Hoja de Trabajo para listado'!$AB$155:$BA$1048576,MATCH($A258,'Hoja de Trabajo para listado'!$AB$155:$AB$1048576,0),MATCH((CUADRO!M$5&amp;$E258),'Hoja de Trabajo para listado'!$AB$151:$BA$151,0)),0)+IFERROR(INDEX('Hoja de Trabajo para listado'!$BC$155:$CB$1048576,MATCH($A258,'Hoja de Trabajo para listado'!$BC$155:$BC$1048576,0),MATCH((CUADRO!M$5&amp;$E258),'Hoja de Trabajo para listado'!$BC$151:$CB$151,0)),0)+IFERROR(INDEX('Hoja de Trabajo para listado'!$DE$153:$DG$274,MATCH($A258,'Hoja de Trabajo para listado'!$DE$153:$DE$1048576,0),MATCH((CUADRO!M$5&amp;$E258),'Hoja de Trabajo para listado'!$DE$151:$DG$151,0)),0)+IFERROR(INDEX('Hoja de Trabajo para listado'!$CD$155:$DC$1048576,MATCH($A258,'Hoja de Trabajo para listado'!$CD$155:$CD$1048576,0),MATCH((CUADRO!M$5&amp;$E258),'Hoja de Trabajo para listado'!$CD$151:$DC$151,0)),0)</f>
        <v>0</v>
      </c>
      <c r="N258" s="314">
        <f ca="1">+IFERROR(INDEX('Hoja de Trabajo para listado'!$A$155:$Z$1048576,MATCH($A258,'Hoja de Trabajo para listado'!$A$155:$A$1048576,0),MATCH((CUADRO!N$5&amp;$E258),'Hoja de Trabajo para listado'!$A$151:$Z$151,0)),0)+IFERROR(INDEX('Hoja de Trabajo para listado'!$AB$155:$BA$1048576,MATCH($A258,'Hoja de Trabajo para listado'!$AB$155:$AB$1048576,0),MATCH((CUADRO!N$5&amp;$E258),'Hoja de Trabajo para listado'!$AB$151:$BA$151,0)),0)+IFERROR(INDEX('Hoja de Trabajo para listado'!$BC$155:$CB$1048576,MATCH($A258,'Hoja de Trabajo para listado'!$BC$155:$BC$1048576,0),MATCH((CUADRO!N$5&amp;$E258),'Hoja de Trabajo para listado'!$BC$151:$CB$151,0)),0)+IFERROR(INDEX('Hoja de Trabajo para listado'!$DE$153:$DG$274,MATCH($A258,'Hoja de Trabajo para listado'!$DE$153:$DE$1048576,0),MATCH((CUADRO!N$5&amp;$E258),'Hoja de Trabajo para listado'!$DE$151:$DG$151,0)),0)+IFERROR(INDEX('Hoja de Trabajo para listado'!$CD$155:$DC$1048576,MATCH($A258,'Hoja de Trabajo para listado'!$CD$155:$CD$1048576,0),MATCH((CUADRO!N$5&amp;$E258),'Hoja de Trabajo para listado'!$CD$151:$DC$151,0)),0)</f>
        <v>0</v>
      </c>
      <c r="O258" s="314">
        <f ca="1">+IFERROR(INDEX('Hoja de Trabajo para listado'!$A$155:$Z$1048576,MATCH($A258,'Hoja de Trabajo para listado'!$A$155:$A$1048576,0),MATCH((CUADRO!O$5&amp;$E258),'Hoja de Trabajo para listado'!$A$151:$Z$151,0)),0)+IFERROR(INDEX('Hoja de Trabajo para listado'!$AB$155:$BA$1048576,MATCH($A258,'Hoja de Trabajo para listado'!$AB$155:$AB$1048576,0),MATCH((CUADRO!O$5&amp;$E258),'Hoja de Trabajo para listado'!$AB$151:$BA$151,0)),0)+IFERROR(INDEX('Hoja de Trabajo para listado'!$BC$155:$CB$1048576,MATCH($A258,'Hoja de Trabajo para listado'!$BC$155:$BC$1048576,0),MATCH((CUADRO!O$5&amp;$E258),'Hoja de Trabajo para listado'!$BC$151:$CB$151,0)),0)+IFERROR(INDEX('Hoja de Trabajo para listado'!$DE$153:$DG$274,MATCH($A258,'Hoja de Trabajo para listado'!$DE$153:$DE$1048576,0),MATCH((CUADRO!O$5&amp;$E258),'Hoja de Trabajo para listado'!$DE$151:$DG$151,0)),0)+IFERROR(INDEX('Hoja de Trabajo para listado'!$CD$155:$DC$1048576,MATCH($A258,'Hoja de Trabajo para listado'!$CD$155:$CD$1048576,0),MATCH((CUADRO!O$5&amp;$E258),'Hoja de Trabajo para listado'!$CD$151:$DC$151,0)),0)</f>
        <v>0</v>
      </c>
      <c r="P258" s="314">
        <f ca="1">+IFERROR(INDEX('Hoja de Trabajo para listado'!$A$155:$Z$1048576,MATCH($A258,'Hoja de Trabajo para listado'!$A$155:$A$1048576,0),MATCH((CUADRO!P$5&amp;$E258),'Hoja de Trabajo para listado'!$A$151:$Z$151,0)),0)+IFERROR(INDEX('Hoja de Trabajo para listado'!$AB$155:$BA$1048576,MATCH($A258,'Hoja de Trabajo para listado'!$AB$155:$AB$1048576,0),MATCH((CUADRO!P$5&amp;$E258),'Hoja de Trabajo para listado'!$AB$151:$BA$151,0)),0)+IFERROR(INDEX('Hoja de Trabajo para listado'!$BC$155:$CB$1048576,MATCH($A258,'Hoja de Trabajo para listado'!$BC$155:$BC$1048576,0),MATCH((CUADRO!P$5&amp;$E258),'Hoja de Trabajo para listado'!$BC$151:$CB$151,0)),0)+IFERROR(INDEX('Hoja de Trabajo para listado'!$DE$153:$DG$274,MATCH($A258,'Hoja de Trabajo para listado'!$DE$153:$DE$1048576,0),MATCH((CUADRO!P$5&amp;$E258),'Hoja de Trabajo para listado'!$DE$151:$DG$151,0)),0)+IFERROR(INDEX('Hoja de Trabajo para listado'!$CD$155:$DC$1048576,MATCH($A258,'Hoja de Trabajo para listado'!$CD$155:$CD$1048576,0),MATCH((CUADRO!P$5&amp;$E258),'Hoja de Trabajo para listado'!$CD$151:$DC$151,0)),0)</f>
        <v>0</v>
      </c>
      <c r="Q258" s="314">
        <f ca="1">+IFERROR(INDEX('Hoja de Trabajo para listado'!$A$155:$Z$1048576,MATCH($A258,'Hoja de Trabajo para listado'!$A$155:$A$1048576,0),MATCH((CUADRO!Q$5&amp;$E258),'Hoja de Trabajo para listado'!$A$151:$Z$151,0)),0)+IFERROR(INDEX('Hoja de Trabajo para listado'!$AB$155:$BA$1048576,MATCH($A258,'Hoja de Trabajo para listado'!$AB$155:$AB$1048576,0),MATCH((CUADRO!Q$5&amp;$E258),'Hoja de Trabajo para listado'!$AB$151:$BA$151,0)),0)+IFERROR(INDEX('Hoja de Trabajo para listado'!$BC$155:$CB$1048576,MATCH($A258,'Hoja de Trabajo para listado'!$BC$155:$BC$1048576,0),MATCH((CUADRO!Q$5&amp;$E258),'Hoja de Trabajo para listado'!$BC$151:$CB$151,0)),0)+IFERROR(INDEX('Hoja de Trabajo para listado'!$DE$153:$DG$274,MATCH($A258,'Hoja de Trabajo para listado'!$DE$153:$DE$1048576,0),MATCH((CUADRO!Q$5&amp;$E258),'Hoja de Trabajo para listado'!$DE$151:$DG$151,0)),0)+IFERROR(INDEX('Hoja de Trabajo para listado'!$CD$155:$DC$1048576,MATCH($A258,'Hoja de Trabajo para listado'!$CD$155:$CD$1048576,0),MATCH((CUADRO!Q$5&amp;$E258),'Hoja de Trabajo para listado'!$CD$151:$DC$151,0)),0)</f>
        <v>0</v>
      </c>
      <c r="R258" s="314">
        <f t="shared" ca="1" si="6"/>
        <v>0</v>
      </c>
      <c r="S258" s="345"/>
      <c r="T258" s="314">
        <f ca="1">+T259</f>
        <v>0</v>
      </c>
      <c r="U258" s="313">
        <f t="shared" si="7"/>
        <v>1</v>
      </c>
      <c r="V258" s="319" t="str">
        <f>+VLOOKUP(A258,bd_lista!$A$3:$E$593,5,FALSE)</f>
        <v>Gobiernos Autonomos Municipales</v>
      </c>
      <c r="W258" s="425" t="str">
        <f>+V258</f>
        <v>Gobiernos Autonomos Municipales</v>
      </c>
    </row>
    <row r="259" spans="1:23" ht="15" hidden="1" customHeight="1">
      <c r="A259" s="323">
        <v>1235</v>
      </c>
      <c r="B259" s="428"/>
      <c r="C259" s="319" t="str">
        <f>+VLOOKUP(A259,bd_lista!$A$3:$C$593,3,FALSE)</f>
        <v>Gobierno Autónomo Municipal de Chuma</v>
      </c>
      <c r="D259" s="430"/>
      <c r="E259" s="347" t="s">
        <v>1419</v>
      </c>
      <c r="F259" s="316">
        <f ca="1">+IFERROR(INDEX('Hoja de Trabajo para listado'!$A$155:$Z$1048576,MATCH($A259,'Hoja de Trabajo para listado'!$A$155:$A$1048576,0),MATCH((CUADRO!F$5&amp;$E259),'Hoja de Trabajo para listado'!$A$151:$Z$151,0)),0)+IFERROR(INDEX('Hoja de Trabajo para listado'!$AB$155:$BA$1048576,MATCH($A259,'Hoja de Trabajo para listado'!$AB$155:$AB$1048576,0),MATCH((CUADRO!F$5&amp;$E259),'Hoja de Trabajo para listado'!$AB$151:$BA$151,0)),0)+IFERROR(INDEX('Hoja de Trabajo para listado'!$BC$155:$CB$1048576,MATCH($A259,'Hoja de Trabajo para listado'!$BC$155:$BC$1048576,0),MATCH((CUADRO!F$5&amp;$E259),'Hoja de Trabajo para listado'!$BC$151:$CB$151,0)),0)+IFERROR(INDEX('Hoja de Trabajo para listado'!$DE$153:$DG$274,MATCH($A259,'Hoja de Trabajo para listado'!$DE$153:$DE$1048576,0),MATCH((CUADRO!F$5&amp;$E259),'Hoja de Trabajo para listado'!$DE$151:$DG$151,0)),0)+IFERROR(INDEX('Hoja de Trabajo para listado'!$CD$155:$DC$1048576,MATCH($A259,'Hoja de Trabajo para listado'!$CD$155:$CD$1048576,0),MATCH((CUADRO!F$5&amp;$E259),'Hoja de Trabajo para listado'!$CD$151:$DC$151,0)),0)</f>
        <v>0</v>
      </c>
      <c r="G259" s="316">
        <f ca="1">+IFERROR(INDEX('Hoja de Trabajo para listado'!$A$155:$Z$1048576,MATCH($A259,'Hoja de Trabajo para listado'!$A$155:$A$1048576,0),MATCH((CUADRO!G$5&amp;$E259),'Hoja de Trabajo para listado'!$A$151:$Z$151,0)),0)+IFERROR(INDEX('Hoja de Trabajo para listado'!$AB$155:$BA$1048576,MATCH($A259,'Hoja de Trabajo para listado'!$AB$155:$AB$1048576,0),MATCH((CUADRO!G$5&amp;$E259),'Hoja de Trabajo para listado'!$AB$151:$BA$151,0)),0)+IFERROR(INDEX('Hoja de Trabajo para listado'!$BC$155:$CB$1048576,MATCH($A259,'Hoja de Trabajo para listado'!$BC$155:$BC$1048576,0),MATCH((CUADRO!G$5&amp;$E259),'Hoja de Trabajo para listado'!$BC$151:$CB$151,0)),0)+IFERROR(INDEX('Hoja de Trabajo para listado'!$DE$153:$DG$274,MATCH($A259,'Hoja de Trabajo para listado'!$DE$153:$DE$1048576,0),MATCH((CUADRO!G$5&amp;$E259),'Hoja de Trabajo para listado'!$DE$151:$DG$151,0)),0)+IFERROR(INDEX('Hoja de Trabajo para listado'!$CD$155:$DC$1048576,MATCH($A259,'Hoja de Trabajo para listado'!$CD$155:$CD$1048576,0),MATCH((CUADRO!G$5&amp;$E259),'Hoja de Trabajo para listado'!$CD$151:$DC$151,0)),0)</f>
        <v>0</v>
      </c>
      <c r="H259" s="316">
        <f ca="1">+IFERROR(INDEX('Hoja de Trabajo para listado'!$A$155:$Z$1048576,MATCH($A259,'Hoja de Trabajo para listado'!$A$155:$A$1048576,0),MATCH((CUADRO!H$5&amp;$E259),'Hoja de Trabajo para listado'!$A$151:$Z$151,0)),0)+IFERROR(INDEX('Hoja de Trabajo para listado'!$AB$155:$BA$1048576,MATCH($A259,'Hoja de Trabajo para listado'!$AB$155:$AB$1048576,0),MATCH((CUADRO!H$5&amp;$E259),'Hoja de Trabajo para listado'!$AB$151:$BA$151,0)),0)+IFERROR(INDEX('Hoja de Trabajo para listado'!$BC$155:$CB$1048576,MATCH($A259,'Hoja de Trabajo para listado'!$BC$155:$BC$1048576,0),MATCH((CUADRO!H$5&amp;$E259),'Hoja de Trabajo para listado'!$BC$151:$CB$151,0)),0)+IFERROR(INDEX('Hoja de Trabajo para listado'!$DE$153:$DG$274,MATCH($A259,'Hoja de Trabajo para listado'!$DE$153:$DE$1048576,0),MATCH((CUADRO!H$5&amp;$E259),'Hoja de Trabajo para listado'!$DE$151:$DG$151,0)),0)+IFERROR(INDEX('Hoja de Trabajo para listado'!$CD$155:$DC$1048576,MATCH($A259,'Hoja de Trabajo para listado'!$CD$155:$CD$1048576,0),MATCH((CUADRO!H$5&amp;$E259),'Hoja de Trabajo para listado'!$CD$151:$DC$151,0)),0)</f>
        <v>0</v>
      </c>
      <c r="I259" s="316">
        <f ca="1">+IFERROR(INDEX('Hoja de Trabajo para listado'!$A$155:$Z$1048576,MATCH($A259,'Hoja de Trabajo para listado'!$A$155:$A$1048576,0),MATCH((CUADRO!I$5&amp;$E259),'Hoja de Trabajo para listado'!$A$151:$Z$151,0)),0)+IFERROR(INDEX('Hoja de Trabajo para listado'!$AB$155:$BA$1048576,MATCH($A259,'Hoja de Trabajo para listado'!$AB$155:$AB$1048576,0),MATCH((CUADRO!I$5&amp;$E259),'Hoja de Trabajo para listado'!$AB$151:$BA$151,0)),0)+IFERROR(INDEX('Hoja de Trabajo para listado'!$BC$155:$CB$1048576,MATCH($A259,'Hoja de Trabajo para listado'!$BC$155:$BC$1048576,0),MATCH((CUADRO!I$5&amp;$E259),'Hoja de Trabajo para listado'!$BC$151:$CB$151,0)),0)+IFERROR(INDEX('Hoja de Trabajo para listado'!$DE$153:$DG$274,MATCH($A259,'Hoja de Trabajo para listado'!$DE$153:$DE$1048576,0),MATCH((CUADRO!I$5&amp;$E259),'Hoja de Trabajo para listado'!$DE$151:$DG$151,0)),0)+IFERROR(INDEX('Hoja de Trabajo para listado'!$CD$155:$DC$1048576,MATCH($A259,'Hoja de Trabajo para listado'!$CD$155:$CD$1048576,0),MATCH((CUADRO!I$5&amp;$E259),'Hoja de Trabajo para listado'!$CD$151:$DC$151,0)),0)</f>
        <v>0</v>
      </c>
      <c r="J259" s="316">
        <f ca="1">+IFERROR(INDEX('Hoja de Trabajo para listado'!$A$155:$Z$1048576,MATCH($A259,'Hoja de Trabajo para listado'!$A$155:$A$1048576,0),MATCH((CUADRO!J$5&amp;$E259),'Hoja de Trabajo para listado'!$A$151:$Z$151,0)),0)+IFERROR(INDEX('Hoja de Trabajo para listado'!$AB$155:$BA$1048576,MATCH($A259,'Hoja de Trabajo para listado'!$AB$155:$AB$1048576,0),MATCH((CUADRO!J$5&amp;$E259),'Hoja de Trabajo para listado'!$AB$151:$BA$151,0)),0)+IFERROR(INDEX('Hoja de Trabajo para listado'!$BC$155:$CB$1048576,MATCH($A259,'Hoja de Trabajo para listado'!$BC$155:$BC$1048576,0),MATCH((CUADRO!J$5&amp;$E259),'Hoja de Trabajo para listado'!$BC$151:$CB$151,0)),0)+IFERROR(INDEX('Hoja de Trabajo para listado'!$DE$153:$DG$274,MATCH($A259,'Hoja de Trabajo para listado'!$DE$153:$DE$1048576,0),MATCH((CUADRO!J$5&amp;$E259),'Hoja de Trabajo para listado'!$DE$151:$DG$151,0)),0)+IFERROR(INDEX('Hoja de Trabajo para listado'!$CD$155:$DC$1048576,MATCH($A259,'Hoja de Trabajo para listado'!$CD$155:$CD$1048576,0),MATCH((CUADRO!J$5&amp;$E259),'Hoja de Trabajo para listado'!$CD$151:$DC$151,0)),0)</f>
        <v>0</v>
      </c>
      <c r="K259" s="316">
        <f ca="1">+IFERROR(INDEX('Hoja de Trabajo para listado'!$A$155:$Z$1048576,MATCH($A259,'Hoja de Trabajo para listado'!$A$155:$A$1048576,0),MATCH((CUADRO!K$5&amp;$E259),'Hoja de Trabajo para listado'!$A$151:$Z$151,0)),0)+IFERROR(INDEX('Hoja de Trabajo para listado'!$AB$155:$BA$1048576,MATCH($A259,'Hoja de Trabajo para listado'!$AB$155:$AB$1048576,0),MATCH((CUADRO!K$5&amp;$E259),'Hoja de Trabajo para listado'!$AB$151:$BA$151,0)),0)+IFERROR(INDEX('Hoja de Trabajo para listado'!$BC$155:$CB$1048576,MATCH($A259,'Hoja de Trabajo para listado'!$BC$155:$BC$1048576,0),MATCH((CUADRO!K$5&amp;$E259),'Hoja de Trabajo para listado'!$BC$151:$CB$151,0)),0)+IFERROR(INDEX('Hoja de Trabajo para listado'!$DE$153:$DG$274,MATCH($A259,'Hoja de Trabajo para listado'!$DE$153:$DE$1048576,0),MATCH((CUADRO!K$5&amp;$E259),'Hoja de Trabajo para listado'!$DE$151:$DG$151,0)),0)+IFERROR(INDEX('Hoja de Trabajo para listado'!$CD$155:$DC$1048576,MATCH($A259,'Hoja de Trabajo para listado'!$CD$155:$CD$1048576,0),MATCH((CUADRO!K$5&amp;$E259),'Hoja de Trabajo para listado'!$CD$151:$DC$151,0)),0)</f>
        <v>0</v>
      </c>
      <c r="L259" s="316">
        <f ca="1">+IFERROR(INDEX('Hoja de Trabajo para listado'!$A$155:$Z$1048576,MATCH($A259,'Hoja de Trabajo para listado'!$A$155:$A$1048576,0),MATCH((CUADRO!L$5&amp;$E259),'Hoja de Trabajo para listado'!$A$151:$Z$151,0)),0)+IFERROR(INDEX('Hoja de Trabajo para listado'!$AB$155:$BA$1048576,MATCH($A259,'Hoja de Trabajo para listado'!$AB$155:$AB$1048576,0),MATCH((CUADRO!L$5&amp;$E259),'Hoja de Trabajo para listado'!$AB$151:$BA$151,0)),0)+IFERROR(INDEX('Hoja de Trabajo para listado'!$BC$155:$CB$1048576,MATCH($A259,'Hoja de Trabajo para listado'!$BC$155:$BC$1048576,0),MATCH((CUADRO!L$5&amp;$E259),'Hoja de Trabajo para listado'!$BC$151:$CB$151,0)),0)+IFERROR(INDEX('Hoja de Trabajo para listado'!$DE$153:$DG$274,MATCH($A259,'Hoja de Trabajo para listado'!$DE$153:$DE$1048576,0),MATCH((CUADRO!L$5&amp;$E259),'Hoja de Trabajo para listado'!$DE$151:$DG$151,0)),0)+IFERROR(INDEX('Hoja de Trabajo para listado'!$CD$155:$DC$1048576,MATCH($A259,'Hoja de Trabajo para listado'!$CD$155:$CD$1048576,0),MATCH((CUADRO!L$5&amp;$E259),'Hoja de Trabajo para listado'!$CD$151:$DC$151,0)),0)</f>
        <v>0</v>
      </c>
      <c r="M259" s="316">
        <f ca="1">+IFERROR(INDEX('Hoja de Trabajo para listado'!$A$155:$Z$1048576,MATCH($A259,'Hoja de Trabajo para listado'!$A$155:$A$1048576,0),MATCH((CUADRO!M$5&amp;$E259),'Hoja de Trabajo para listado'!$A$151:$Z$151,0)),0)+IFERROR(INDEX('Hoja de Trabajo para listado'!$AB$155:$BA$1048576,MATCH($A259,'Hoja de Trabajo para listado'!$AB$155:$AB$1048576,0),MATCH((CUADRO!M$5&amp;$E259),'Hoja de Trabajo para listado'!$AB$151:$BA$151,0)),0)+IFERROR(INDEX('Hoja de Trabajo para listado'!$BC$155:$CB$1048576,MATCH($A259,'Hoja de Trabajo para listado'!$BC$155:$BC$1048576,0),MATCH((CUADRO!M$5&amp;$E259),'Hoja de Trabajo para listado'!$BC$151:$CB$151,0)),0)+IFERROR(INDEX('Hoja de Trabajo para listado'!$DE$153:$DG$274,MATCH($A259,'Hoja de Trabajo para listado'!$DE$153:$DE$1048576,0),MATCH((CUADRO!M$5&amp;$E259),'Hoja de Trabajo para listado'!$DE$151:$DG$151,0)),0)+IFERROR(INDEX('Hoja de Trabajo para listado'!$CD$155:$DC$1048576,MATCH($A259,'Hoja de Trabajo para listado'!$CD$155:$CD$1048576,0),MATCH((CUADRO!M$5&amp;$E259),'Hoja de Trabajo para listado'!$CD$151:$DC$151,0)),0)</f>
        <v>0</v>
      </c>
      <c r="N259" s="316">
        <f ca="1">+IFERROR(INDEX('Hoja de Trabajo para listado'!$A$155:$Z$1048576,MATCH($A259,'Hoja de Trabajo para listado'!$A$155:$A$1048576,0),MATCH((CUADRO!N$5&amp;$E259),'Hoja de Trabajo para listado'!$A$151:$Z$151,0)),0)+IFERROR(INDEX('Hoja de Trabajo para listado'!$AB$155:$BA$1048576,MATCH($A259,'Hoja de Trabajo para listado'!$AB$155:$AB$1048576,0),MATCH((CUADRO!N$5&amp;$E259),'Hoja de Trabajo para listado'!$AB$151:$BA$151,0)),0)+IFERROR(INDEX('Hoja de Trabajo para listado'!$BC$155:$CB$1048576,MATCH($A259,'Hoja de Trabajo para listado'!$BC$155:$BC$1048576,0),MATCH((CUADRO!N$5&amp;$E259),'Hoja de Trabajo para listado'!$BC$151:$CB$151,0)),0)+IFERROR(INDEX('Hoja de Trabajo para listado'!$DE$153:$DG$274,MATCH($A259,'Hoja de Trabajo para listado'!$DE$153:$DE$1048576,0),MATCH((CUADRO!N$5&amp;$E259),'Hoja de Trabajo para listado'!$DE$151:$DG$151,0)),0)+IFERROR(INDEX('Hoja de Trabajo para listado'!$CD$155:$DC$1048576,MATCH($A259,'Hoja de Trabajo para listado'!$CD$155:$CD$1048576,0),MATCH((CUADRO!N$5&amp;$E259),'Hoja de Trabajo para listado'!$CD$151:$DC$151,0)),0)</f>
        <v>0</v>
      </c>
      <c r="O259" s="316">
        <f ca="1">+IFERROR(INDEX('Hoja de Trabajo para listado'!$A$155:$Z$1048576,MATCH($A259,'Hoja de Trabajo para listado'!$A$155:$A$1048576,0),MATCH((CUADRO!O$5&amp;$E259),'Hoja de Trabajo para listado'!$A$151:$Z$151,0)),0)+IFERROR(INDEX('Hoja de Trabajo para listado'!$AB$155:$BA$1048576,MATCH($A259,'Hoja de Trabajo para listado'!$AB$155:$AB$1048576,0),MATCH((CUADRO!O$5&amp;$E259),'Hoja de Trabajo para listado'!$AB$151:$BA$151,0)),0)+IFERROR(INDEX('Hoja de Trabajo para listado'!$BC$155:$CB$1048576,MATCH($A259,'Hoja de Trabajo para listado'!$BC$155:$BC$1048576,0),MATCH((CUADRO!O$5&amp;$E259),'Hoja de Trabajo para listado'!$BC$151:$CB$151,0)),0)+IFERROR(INDEX('Hoja de Trabajo para listado'!$DE$153:$DG$274,MATCH($A259,'Hoja de Trabajo para listado'!$DE$153:$DE$1048576,0),MATCH((CUADRO!O$5&amp;$E259),'Hoja de Trabajo para listado'!$DE$151:$DG$151,0)),0)+IFERROR(INDEX('Hoja de Trabajo para listado'!$CD$155:$DC$1048576,MATCH($A259,'Hoja de Trabajo para listado'!$CD$155:$CD$1048576,0),MATCH((CUADRO!O$5&amp;$E259),'Hoja de Trabajo para listado'!$CD$151:$DC$151,0)),0)</f>
        <v>0</v>
      </c>
      <c r="P259" s="316">
        <f ca="1">+IFERROR(INDEX('Hoja de Trabajo para listado'!$A$155:$Z$1048576,MATCH($A259,'Hoja de Trabajo para listado'!$A$155:$A$1048576,0),MATCH((CUADRO!P$5&amp;$E259),'Hoja de Trabajo para listado'!$A$151:$Z$151,0)),0)+IFERROR(INDEX('Hoja de Trabajo para listado'!$AB$155:$BA$1048576,MATCH($A259,'Hoja de Trabajo para listado'!$AB$155:$AB$1048576,0),MATCH((CUADRO!P$5&amp;$E259),'Hoja de Trabajo para listado'!$AB$151:$BA$151,0)),0)+IFERROR(INDEX('Hoja de Trabajo para listado'!$BC$155:$CB$1048576,MATCH($A259,'Hoja de Trabajo para listado'!$BC$155:$BC$1048576,0),MATCH((CUADRO!P$5&amp;$E259),'Hoja de Trabajo para listado'!$BC$151:$CB$151,0)),0)+IFERROR(INDEX('Hoja de Trabajo para listado'!$DE$153:$DG$274,MATCH($A259,'Hoja de Trabajo para listado'!$DE$153:$DE$1048576,0),MATCH((CUADRO!P$5&amp;$E259),'Hoja de Trabajo para listado'!$DE$151:$DG$151,0)),0)+IFERROR(INDEX('Hoja de Trabajo para listado'!$CD$155:$DC$1048576,MATCH($A259,'Hoja de Trabajo para listado'!$CD$155:$CD$1048576,0),MATCH((CUADRO!P$5&amp;$E259),'Hoja de Trabajo para listado'!$CD$151:$DC$151,0)),0)</f>
        <v>0</v>
      </c>
      <c r="Q259" s="316">
        <f ca="1">+IFERROR(INDEX('Hoja de Trabajo para listado'!$A$155:$Z$1048576,MATCH($A259,'Hoja de Trabajo para listado'!$A$155:$A$1048576,0),MATCH((CUADRO!Q$5&amp;$E259),'Hoja de Trabajo para listado'!$A$151:$Z$151,0)),0)+IFERROR(INDEX('Hoja de Trabajo para listado'!$AB$155:$BA$1048576,MATCH($A259,'Hoja de Trabajo para listado'!$AB$155:$AB$1048576,0),MATCH((CUADRO!Q$5&amp;$E259),'Hoja de Trabajo para listado'!$AB$151:$BA$151,0)),0)+IFERROR(INDEX('Hoja de Trabajo para listado'!$BC$155:$CB$1048576,MATCH($A259,'Hoja de Trabajo para listado'!$BC$155:$BC$1048576,0),MATCH((CUADRO!Q$5&amp;$E259),'Hoja de Trabajo para listado'!$BC$151:$CB$151,0)),0)+IFERROR(INDEX('Hoja de Trabajo para listado'!$DE$153:$DG$274,MATCH($A259,'Hoja de Trabajo para listado'!$DE$153:$DE$1048576,0),MATCH((CUADRO!Q$5&amp;$E259),'Hoja de Trabajo para listado'!$DE$151:$DG$151,0)),0)+IFERROR(INDEX('Hoja de Trabajo para listado'!$CD$155:$DC$1048576,MATCH($A259,'Hoja de Trabajo para listado'!$CD$155:$CD$1048576,0),MATCH((CUADRO!Q$5&amp;$E259),'Hoja de Trabajo para listado'!$CD$151:$DC$151,0)),0)</f>
        <v>0</v>
      </c>
      <c r="R259" s="316">
        <f t="shared" ca="1" si="6"/>
        <v>0</v>
      </c>
      <c r="S259" s="344">
        <f ca="1">+R258+R259</f>
        <v>0</v>
      </c>
      <c r="T259" s="316">
        <f ca="1">+S259</f>
        <v>0</v>
      </c>
      <c r="U259" s="315">
        <f t="shared" si="7"/>
        <v>2</v>
      </c>
      <c r="V259" s="319" t="str">
        <f>+VLOOKUP(A259,bd_lista!$A$3:$E$593,5,FALSE)</f>
        <v>Gobiernos Autonomos Municipales</v>
      </c>
      <c r="W259" s="426"/>
    </row>
    <row r="260" spans="1:23" ht="15" hidden="1" customHeight="1">
      <c r="A260" s="325">
        <v>1236</v>
      </c>
      <c r="B260" s="427">
        <f>+A260</f>
        <v>1236</v>
      </c>
      <c r="C260" s="318" t="str">
        <f>+VLOOKUP(A260,bd_lista!$A$3:$C$593,3,FALSE)</f>
        <v>Gobierno Autónomo Municipal de Ayata</v>
      </c>
      <c r="D260" s="429" t="str">
        <f>+C260</f>
        <v>Gobierno Autónomo Municipal de Ayata</v>
      </c>
      <c r="E260" s="346" t="s">
        <v>1418</v>
      </c>
      <c r="F260" s="314">
        <f ca="1">+IFERROR(INDEX('Hoja de Trabajo para listado'!$A$155:$Z$1048576,MATCH($A260,'Hoja de Trabajo para listado'!$A$155:$A$1048576,0),MATCH((CUADRO!F$5&amp;$E260),'Hoja de Trabajo para listado'!$A$151:$Z$151,0)),0)+IFERROR(INDEX('Hoja de Trabajo para listado'!$AB$155:$BA$1048576,MATCH($A260,'Hoja de Trabajo para listado'!$AB$155:$AB$1048576,0),MATCH((CUADRO!F$5&amp;$E260),'Hoja de Trabajo para listado'!$AB$151:$BA$151,0)),0)+IFERROR(INDEX('Hoja de Trabajo para listado'!$BC$155:$CB$1048576,MATCH($A260,'Hoja de Trabajo para listado'!$BC$155:$BC$1048576,0),MATCH((CUADRO!F$5&amp;$E260),'Hoja de Trabajo para listado'!$BC$151:$CB$151,0)),0)+IFERROR(INDEX('Hoja de Trabajo para listado'!$DE$153:$DG$274,MATCH($A260,'Hoja de Trabajo para listado'!$DE$153:$DE$1048576,0),MATCH((CUADRO!F$5&amp;$E260),'Hoja de Trabajo para listado'!$DE$151:$DG$151,0)),0)+IFERROR(INDEX('Hoja de Trabajo para listado'!$CD$155:$DC$1048576,MATCH($A260,'Hoja de Trabajo para listado'!$CD$155:$CD$1048576,0),MATCH((CUADRO!F$5&amp;$E260),'Hoja de Trabajo para listado'!$CD$151:$DC$151,0)),0)</f>
        <v>0</v>
      </c>
      <c r="G260" s="314">
        <f ca="1">+IFERROR(INDEX('Hoja de Trabajo para listado'!$A$155:$Z$1048576,MATCH($A260,'Hoja de Trabajo para listado'!$A$155:$A$1048576,0),MATCH((CUADRO!G$5&amp;$E260),'Hoja de Trabajo para listado'!$A$151:$Z$151,0)),0)+IFERROR(INDEX('Hoja de Trabajo para listado'!$AB$155:$BA$1048576,MATCH($A260,'Hoja de Trabajo para listado'!$AB$155:$AB$1048576,0),MATCH((CUADRO!G$5&amp;$E260),'Hoja de Trabajo para listado'!$AB$151:$BA$151,0)),0)+IFERROR(INDEX('Hoja de Trabajo para listado'!$BC$155:$CB$1048576,MATCH($A260,'Hoja de Trabajo para listado'!$BC$155:$BC$1048576,0),MATCH((CUADRO!G$5&amp;$E260),'Hoja de Trabajo para listado'!$BC$151:$CB$151,0)),0)+IFERROR(INDEX('Hoja de Trabajo para listado'!$DE$153:$DG$274,MATCH($A260,'Hoja de Trabajo para listado'!$DE$153:$DE$1048576,0),MATCH((CUADRO!G$5&amp;$E260),'Hoja de Trabajo para listado'!$DE$151:$DG$151,0)),0)+IFERROR(INDEX('Hoja de Trabajo para listado'!$CD$155:$DC$1048576,MATCH($A260,'Hoja de Trabajo para listado'!$CD$155:$CD$1048576,0),MATCH((CUADRO!G$5&amp;$E260),'Hoja de Trabajo para listado'!$CD$151:$DC$151,0)),0)</f>
        <v>0</v>
      </c>
      <c r="H260" s="314">
        <f ca="1">+IFERROR(INDEX('Hoja de Trabajo para listado'!$A$155:$Z$1048576,MATCH($A260,'Hoja de Trabajo para listado'!$A$155:$A$1048576,0),MATCH((CUADRO!H$5&amp;$E260),'Hoja de Trabajo para listado'!$A$151:$Z$151,0)),0)+IFERROR(INDEX('Hoja de Trabajo para listado'!$AB$155:$BA$1048576,MATCH($A260,'Hoja de Trabajo para listado'!$AB$155:$AB$1048576,0),MATCH((CUADRO!H$5&amp;$E260),'Hoja de Trabajo para listado'!$AB$151:$BA$151,0)),0)+IFERROR(INDEX('Hoja de Trabajo para listado'!$BC$155:$CB$1048576,MATCH($A260,'Hoja de Trabajo para listado'!$BC$155:$BC$1048576,0),MATCH((CUADRO!H$5&amp;$E260),'Hoja de Trabajo para listado'!$BC$151:$CB$151,0)),0)+IFERROR(INDEX('Hoja de Trabajo para listado'!$DE$153:$DG$274,MATCH($A260,'Hoja de Trabajo para listado'!$DE$153:$DE$1048576,0),MATCH((CUADRO!H$5&amp;$E260),'Hoja de Trabajo para listado'!$DE$151:$DG$151,0)),0)+IFERROR(INDEX('Hoja de Trabajo para listado'!$CD$155:$DC$1048576,MATCH($A260,'Hoja de Trabajo para listado'!$CD$155:$CD$1048576,0),MATCH((CUADRO!H$5&amp;$E260),'Hoja de Trabajo para listado'!$CD$151:$DC$151,0)),0)</f>
        <v>0</v>
      </c>
      <c r="I260" s="314">
        <f ca="1">+IFERROR(INDEX('Hoja de Trabajo para listado'!$A$155:$Z$1048576,MATCH($A260,'Hoja de Trabajo para listado'!$A$155:$A$1048576,0),MATCH((CUADRO!I$5&amp;$E260),'Hoja de Trabajo para listado'!$A$151:$Z$151,0)),0)+IFERROR(INDEX('Hoja de Trabajo para listado'!$AB$155:$BA$1048576,MATCH($A260,'Hoja de Trabajo para listado'!$AB$155:$AB$1048576,0),MATCH((CUADRO!I$5&amp;$E260),'Hoja de Trabajo para listado'!$AB$151:$BA$151,0)),0)+IFERROR(INDEX('Hoja de Trabajo para listado'!$BC$155:$CB$1048576,MATCH($A260,'Hoja de Trabajo para listado'!$BC$155:$BC$1048576,0),MATCH((CUADRO!I$5&amp;$E260),'Hoja de Trabajo para listado'!$BC$151:$CB$151,0)),0)+IFERROR(INDEX('Hoja de Trabajo para listado'!$DE$153:$DG$274,MATCH($A260,'Hoja de Trabajo para listado'!$DE$153:$DE$1048576,0),MATCH((CUADRO!I$5&amp;$E260),'Hoja de Trabajo para listado'!$DE$151:$DG$151,0)),0)+IFERROR(INDEX('Hoja de Trabajo para listado'!$CD$155:$DC$1048576,MATCH($A260,'Hoja de Trabajo para listado'!$CD$155:$CD$1048576,0),MATCH((CUADRO!I$5&amp;$E260),'Hoja de Trabajo para listado'!$CD$151:$DC$151,0)),0)</f>
        <v>0</v>
      </c>
      <c r="J260" s="314">
        <f ca="1">+IFERROR(INDEX('Hoja de Trabajo para listado'!$A$155:$Z$1048576,MATCH($A260,'Hoja de Trabajo para listado'!$A$155:$A$1048576,0),MATCH((CUADRO!J$5&amp;$E260),'Hoja de Trabajo para listado'!$A$151:$Z$151,0)),0)+IFERROR(INDEX('Hoja de Trabajo para listado'!$AB$155:$BA$1048576,MATCH($A260,'Hoja de Trabajo para listado'!$AB$155:$AB$1048576,0),MATCH((CUADRO!J$5&amp;$E260),'Hoja de Trabajo para listado'!$AB$151:$BA$151,0)),0)+IFERROR(INDEX('Hoja de Trabajo para listado'!$BC$155:$CB$1048576,MATCH($A260,'Hoja de Trabajo para listado'!$BC$155:$BC$1048576,0),MATCH((CUADRO!J$5&amp;$E260),'Hoja de Trabajo para listado'!$BC$151:$CB$151,0)),0)+IFERROR(INDEX('Hoja de Trabajo para listado'!$DE$153:$DG$274,MATCH($A260,'Hoja de Trabajo para listado'!$DE$153:$DE$1048576,0),MATCH((CUADRO!J$5&amp;$E260),'Hoja de Trabajo para listado'!$DE$151:$DG$151,0)),0)+IFERROR(INDEX('Hoja de Trabajo para listado'!$CD$155:$DC$1048576,MATCH($A260,'Hoja de Trabajo para listado'!$CD$155:$CD$1048576,0),MATCH((CUADRO!J$5&amp;$E260),'Hoja de Trabajo para listado'!$CD$151:$DC$151,0)),0)</f>
        <v>0</v>
      </c>
      <c r="K260" s="314">
        <f ca="1">+IFERROR(INDEX('Hoja de Trabajo para listado'!$A$155:$Z$1048576,MATCH($A260,'Hoja de Trabajo para listado'!$A$155:$A$1048576,0),MATCH((CUADRO!K$5&amp;$E260),'Hoja de Trabajo para listado'!$A$151:$Z$151,0)),0)+IFERROR(INDEX('Hoja de Trabajo para listado'!$AB$155:$BA$1048576,MATCH($A260,'Hoja de Trabajo para listado'!$AB$155:$AB$1048576,0),MATCH((CUADRO!K$5&amp;$E260),'Hoja de Trabajo para listado'!$AB$151:$BA$151,0)),0)+IFERROR(INDEX('Hoja de Trabajo para listado'!$BC$155:$CB$1048576,MATCH($A260,'Hoja de Trabajo para listado'!$BC$155:$BC$1048576,0),MATCH((CUADRO!K$5&amp;$E260),'Hoja de Trabajo para listado'!$BC$151:$CB$151,0)),0)+IFERROR(INDEX('Hoja de Trabajo para listado'!$DE$153:$DG$274,MATCH($A260,'Hoja de Trabajo para listado'!$DE$153:$DE$1048576,0),MATCH((CUADRO!K$5&amp;$E260),'Hoja de Trabajo para listado'!$DE$151:$DG$151,0)),0)+IFERROR(INDEX('Hoja de Trabajo para listado'!$CD$155:$DC$1048576,MATCH($A260,'Hoja de Trabajo para listado'!$CD$155:$CD$1048576,0),MATCH((CUADRO!K$5&amp;$E260),'Hoja de Trabajo para listado'!$CD$151:$DC$151,0)),0)</f>
        <v>0</v>
      </c>
      <c r="L260" s="314">
        <f ca="1">+IFERROR(INDEX('Hoja de Trabajo para listado'!$A$155:$Z$1048576,MATCH($A260,'Hoja de Trabajo para listado'!$A$155:$A$1048576,0),MATCH((CUADRO!L$5&amp;$E260),'Hoja de Trabajo para listado'!$A$151:$Z$151,0)),0)+IFERROR(INDEX('Hoja de Trabajo para listado'!$AB$155:$BA$1048576,MATCH($A260,'Hoja de Trabajo para listado'!$AB$155:$AB$1048576,0),MATCH((CUADRO!L$5&amp;$E260),'Hoja de Trabajo para listado'!$AB$151:$BA$151,0)),0)+IFERROR(INDEX('Hoja de Trabajo para listado'!$BC$155:$CB$1048576,MATCH($A260,'Hoja de Trabajo para listado'!$BC$155:$BC$1048576,0),MATCH((CUADRO!L$5&amp;$E260),'Hoja de Trabajo para listado'!$BC$151:$CB$151,0)),0)+IFERROR(INDEX('Hoja de Trabajo para listado'!$DE$153:$DG$274,MATCH($A260,'Hoja de Trabajo para listado'!$DE$153:$DE$1048576,0),MATCH((CUADRO!L$5&amp;$E260),'Hoja de Trabajo para listado'!$DE$151:$DG$151,0)),0)+IFERROR(INDEX('Hoja de Trabajo para listado'!$CD$155:$DC$1048576,MATCH($A260,'Hoja de Trabajo para listado'!$CD$155:$CD$1048576,0),MATCH((CUADRO!L$5&amp;$E260),'Hoja de Trabajo para listado'!$CD$151:$DC$151,0)),0)</f>
        <v>0</v>
      </c>
      <c r="M260" s="314">
        <f ca="1">+IFERROR(INDEX('Hoja de Trabajo para listado'!$A$155:$Z$1048576,MATCH($A260,'Hoja de Trabajo para listado'!$A$155:$A$1048576,0),MATCH((CUADRO!M$5&amp;$E260),'Hoja de Trabajo para listado'!$A$151:$Z$151,0)),0)+IFERROR(INDEX('Hoja de Trabajo para listado'!$AB$155:$BA$1048576,MATCH($A260,'Hoja de Trabajo para listado'!$AB$155:$AB$1048576,0),MATCH((CUADRO!M$5&amp;$E260),'Hoja de Trabajo para listado'!$AB$151:$BA$151,0)),0)+IFERROR(INDEX('Hoja de Trabajo para listado'!$BC$155:$CB$1048576,MATCH($A260,'Hoja de Trabajo para listado'!$BC$155:$BC$1048576,0),MATCH((CUADRO!M$5&amp;$E260),'Hoja de Trabajo para listado'!$BC$151:$CB$151,0)),0)+IFERROR(INDEX('Hoja de Trabajo para listado'!$DE$153:$DG$274,MATCH($A260,'Hoja de Trabajo para listado'!$DE$153:$DE$1048576,0),MATCH((CUADRO!M$5&amp;$E260),'Hoja de Trabajo para listado'!$DE$151:$DG$151,0)),0)+IFERROR(INDEX('Hoja de Trabajo para listado'!$CD$155:$DC$1048576,MATCH($A260,'Hoja de Trabajo para listado'!$CD$155:$CD$1048576,0),MATCH((CUADRO!M$5&amp;$E260),'Hoja de Trabajo para listado'!$CD$151:$DC$151,0)),0)</f>
        <v>0</v>
      </c>
      <c r="N260" s="314">
        <f ca="1">+IFERROR(INDEX('Hoja de Trabajo para listado'!$A$155:$Z$1048576,MATCH($A260,'Hoja de Trabajo para listado'!$A$155:$A$1048576,0),MATCH((CUADRO!N$5&amp;$E260),'Hoja de Trabajo para listado'!$A$151:$Z$151,0)),0)+IFERROR(INDEX('Hoja de Trabajo para listado'!$AB$155:$BA$1048576,MATCH($A260,'Hoja de Trabajo para listado'!$AB$155:$AB$1048576,0),MATCH((CUADRO!N$5&amp;$E260),'Hoja de Trabajo para listado'!$AB$151:$BA$151,0)),0)+IFERROR(INDEX('Hoja de Trabajo para listado'!$BC$155:$CB$1048576,MATCH($A260,'Hoja de Trabajo para listado'!$BC$155:$BC$1048576,0),MATCH((CUADRO!N$5&amp;$E260),'Hoja de Trabajo para listado'!$BC$151:$CB$151,0)),0)+IFERROR(INDEX('Hoja de Trabajo para listado'!$DE$153:$DG$274,MATCH($A260,'Hoja de Trabajo para listado'!$DE$153:$DE$1048576,0),MATCH((CUADRO!N$5&amp;$E260),'Hoja de Trabajo para listado'!$DE$151:$DG$151,0)),0)+IFERROR(INDEX('Hoja de Trabajo para listado'!$CD$155:$DC$1048576,MATCH($A260,'Hoja de Trabajo para listado'!$CD$155:$CD$1048576,0),MATCH((CUADRO!N$5&amp;$E260),'Hoja de Trabajo para listado'!$CD$151:$DC$151,0)),0)</f>
        <v>0</v>
      </c>
      <c r="O260" s="314">
        <f ca="1">+IFERROR(INDEX('Hoja de Trabajo para listado'!$A$155:$Z$1048576,MATCH($A260,'Hoja de Trabajo para listado'!$A$155:$A$1048576,0),MATCH((CUADRO!O$5&amp;$E260),'Hoja de Trabajo para listado'!$A$151:$Z$151,0)),0)+IFERROR(INDEX('Hoja de Trabajo para listado'!$AB$155:$BA$1048576,MATCH($A260,'Hoja de Trabajo para listado'!$AB$155:$AB$1048576,0),MATCH((CUADRO!O$5&amp;$E260),'Hoja de Trabajo para listado'!$AB$151:$BA$151,0)),0)+IFERROR(INDEX('Hoja de Trabajo para listado'!$BC$155:$CB$1048576,MATCH($A260,'Hoja de Trabajo para listado'!$BC$155:$BC$1048576,0),MATCH((CUADRO!O$5&amp;$E260),'Hoja de Trabajo para listado'!$BC$151:$CB$151,0)),0)+IFERROR(INDEX('Hoja de Trabajo para listado'!$DE$153:$DG$274,MATCH($A260,'Hoja de Trabajo para listado'!$DE$153:$DE$1048576,0),MATCH((CUADRO!O$5&amp;$E260),'Hoja de Trabajo para listado'!$DE$151:$DG$151,0)),0)+IFERROR(INDEX('Hoja de Trabajo para listado'!$CD$155:$DC$1048576,MATCH($A260,'Hoja de Trabajo para listado'!$CD$155:$CD$1048576,0),MATCH((CUADRO!O$5&amp;$E260),'Hoja de Trabajo para listado'!$CD$151:$DC$151,0)),0)</f>
        <v>0</v>
      </c>
      <c r="P260" s="314">
        <f ca="1">+IFERROR(INDEX('Hoja de Trabajo para listado'!$A$155:$Z$1048576,MATCH($A260,'Hoja de Trabajo para listado'!$A$155:$A$1048576,0),MATCH((CUADRO!P$5&amp;$E260),'Hoja de Trabajo para listado'!$A$151:$Z$151,0)),0)+IFERROR(INDEX('Hoja de Trabajo para listado'!$AB$155:$BA$1048576,MATCH($A260,'Hoja de Trabajo para listado'!$AB$155:$AB$1048576,0),MATCH((CUADRO!P$5&amp;$E260),'Hoja de Trabajo para listado'!$AB$151:$BA$151,0)),0)+IFERROR(INDEX('Hoja de Trabajo para listado'!$BC$155:$CB$1048576,MATCH($A260,'Hoja de Trabajo para listado'!$BC$155:$BC$1048576,0),MATCH((CUADRO!P$5&amp;$E260),'Hoja de Trabajo para listado'!$BC$151:$CB$151,0)),0)+IFERROR(INDEX('Hoja de Trabajo para listado'!$DE$153:$DG$274,MATCH($A260,'Hoja de Trabajo para listado'!$DE$153:$DE$1048576,0),MATCH((CUADRO!P$5&amp;$E260),'Hoja de Trabajo para listado'!$DE$151:$DG$151,0)),0)+IFERROR(INDEX('Hoja de Trabajo para listado'!$CD$155:$DC$1048576,MATCH($A260,'Hoja de Trabajo para listado'!$CD$155:$CD$1048576,0),MATCH((CUADRO!P$5&amp;$E260),'Hoja de Trabajo para listado'!$CD$151:$DC$151,0)),0)</f>
        <v>0</v>
      </c>
      <c r="Q260" s="314">
        <f ca="1">+IFERROR(INDEX('Hoja de Trabajo para listado'!$A$155:$Z$1048576,MATCH($A260,'Hoja de Trabajo para listado'!$A$155:$A$1048576,0),MATCH((CUADRO!Q$5&amp;$E260),'Hoja de Trabajo para listado'!$A$151:$Z$151,0)),0)+IFERROR(INDEX('Hoja de Trabajo para listado'!$AB$155:$BA$1048576,MATCH($A260,'Hoja de Trabajo para listado'!$AB$155:$AB$1048576,0),MATCH((CUADRO!Q$5&amp;$E260),'Hoja de Trabajo para listado'!$AB$151:$BA$151,0)),0)+IFERROR(INDEX('Hoja de Trabajo para listado'!$BC$155:$CB$1048576,MATCH($A260,'Hoja de Trabajo para listado'!$BC$155:$BC$1048576,0),MATCH((CUADRO!Q$5&amp;$E260),'Hoja de Trabajo para listado'!$BC$151:$CB$151,0)),0)+IFERROR(INDEX('Hoja de Trabajo para listado'!$DE$153:$DG$274,MATCH($A260,'Hoja de Trabajo para listado'!$DE$153:$DE$1048576,0),MATCH((CUADRO!Q$5&amp;$E260),'Hoja de Trabajo para listado'!$DE$151:$DG$151,0)),0)+IFERROR(INDEX('Hoja de Trabajo para listado'!$CD$155:$DC$1048576,MATCH($A260,'Hoja de Trabajo para listado'!$CD$155:$CD$1048576,0),MATCH((CUADRO!Q$5&amp;$E260),'Hoja de Trabajo para listado'!$CD$151:$DC$151,0)),0)</f>
        <v>0</v>
      </c>
      <c r="R260" s="314">
        <f t="shared" ca="1" si="6"/>
        <v>0</v>
      </c>
      <c r="S260" s="345"/>
      <c r="T260" s="314">
        <f ca="1">+T261</f>
        <v>0</v>
      </c>
      <c r="U260" s="313">
        <f t="shared" si="7"/>
        <v>1</v>
      </c>
      <c r="V260" s="319" t="str">
        <f>+VLOOKUP(A260,bd_lista!$A$3:$E$593,5,FALSE)</f>
        <v>Gobiernos Autonomos Municipales</v>
      </c>
      <c r="W260" s="425" t="str">
        <f>+V260</f>
        <v>Gobiernos Autonomos Municipales</v>
      </c>
    </row>
    <row r="261" spans="1:23" ht="15" hidden="1" customHeight="1">
      <c r="A261" s="323">
        <v>1236</v>
      </c>
      <c r="B261" s="428"/>
      <c r="C261" s="319" t="str">
        <f>+VLOOKUP(A261,bd_lista!$A$3:$C$593,3,FALSE)</f>
        <v>Gobierno Autónomo Municipal de Ayata</v>
      </c>
      <c r="D261" s="430"/>
      <c r="E261" s="347" t="s">
        <v>1419</v>
      </c>
      <c r="F261" s="316">
        <f ca="1">+IFERROR(INDEX('Hoja de Trabajo para listado'!$A$155:$Z$1048576,MATCH($A261,'Hoja de Trabajo para listado'!$A$155:$A$1048576,0),MATCH((CUADRO!F$5&amp;$E261),'Hoja de Trabajo para listado'!$A$151:$Z$151,0)),0)+IFERROR(INDEX('Hoja de Trabajo para listado'!$AB$155:$BA$1048576,MATCH($A261,'Hoja de Trabajo para listado'!$AB$155:$AB$1048576,0),MATCH((CUADRO!F$5&amp;$E261),'Hoja de Trabajo para listado'!$AB$151:$BA$151,0)),0)+IFERROR(INDEX('Hoja de Trabajo para listado'!$BC$155:$CB$1048576,MATCH($A261,'Hoja de Trabajo para listado'!$BC$155:$BC$1048576,0),MATCH((CUADRO!F$5&amp;$E261),'Hoja de Trabajo para listado'!$BC$151:$CB$151,0)),0)+IFERROR(INDEX('Hoja de Trabajo para listado'!$DE$153:$DG$274,MATCH($A261,'Hoja de Trabajo para listado'!$DE$153:$DE$1048576,0),MATCH((CUADRO!F$5&amp;$E261),'Hoja de Trabajo para listado'!$DE$151:$DG$151,0)),0)+IFERROR(INDEX('Hoja de Trabajo para listado'!$CD$155:$DC$1048576,MATCH($A261,'Hoja de Trabajo para listado'!$CD$155:$CD$1048576,0),MATCH((CUADRO!F$5&amp;$E261),'Hoja de Trabajo para listado'!$CD$151:$DC$151,0)),0)</f>
        <v>0</v>
      </c>
      <c r="G261" s="316">
        <f ca="1">+IFERROR(INDEX('Hoja de Trabajo para listado'!$A$155:$Z$1048576,MATCH($A261,'Hoja de Trabajo para listado'!$A$155:$A$1048576,0),MATCH((CUADRO!G$5&amp;$E261),'Hoja de Trabajo para listado'!$A$151:$Z$151,0)),0)+IFERROR(INDEX('Hoja de Trabajo para listado'!$AB$155:$BA$1048576,MATCH($A261,'Hoja de Trabajo para listado'!$AB$155:$AB$1048576,0),MATCH((CUADRO!G$5&amp;$E261),'Hoja de Trabajo para listado'!$AB$151:$BA$151,0)),0)+IFERROR(INDEX('Hoja de Trabajo para listado'!$BC$155:$CB$1048576,MATCH($A261,'Hoja de Trabajo para listado'!$BC$155:$BC$1048576,0),MATCH((CUADRO!G$5&amp;$E261),'Hoja de Trabajo para listado'!$BC$151:$CB$151,0)),0)+IFERROR(INDEX('Hoja de Trabajo para listado'!$DE$153:$DG$274,MATCH($A261,'Hoja de Trabajo para listado'!$DE$153:$DE$1048576,0),MATCH((CUADRO!G$5&amp;$E261),'Hoja de Trabajo para listado'!$DE$151:$DG$151,0)),0)+IFERROR(INDEX('Hoja de Trabajo para listado'!$CD$155:$DC$1048576,MATCH($A261,'Hoja de Trabajo para listado'!$CD$155:$CD$1048576,0),MATCH((CUADRO!G$5&amp;$E261),'Hoja de Trabajo para listado'!$CD$151:$DC$151,0)),0)</f>
        <v>0</v>
      </c>
      <c r="H261" s="316">
        <f ca="1">+IFERROR(INDEX('Hoja de Trabajo para listado'!$A$155:$Z$1048576,MATCH($A261,'Hoja de Trabajo para listado'!$A$155:$A$1048576,0),MATCH((CUADRO!H$5&amp;$E261),'Hoja de Trabajo para listado'!$A$151:$Z$151,0)),0)+IFERROR(INDEX('Hoja de Trabajo para listado'!$AB$155:$BA$1048576,MATCH($A261,'Hoja de Trabajo para listado'!$AB$155:$AB$1048576,0),MATCH((CUADRO!H$5&amp;$E261),'Hoja de Trabajo para listado'!$AB$151:$BA$151,0)),0)+IFERROR(INDEX('Hoja de Trabajo para listado'!$BC$155:$CB$1048576,MATCH($A261,'Hoja de Trabajo para listado'!$BC$155:$BC$1048576,0),MATCH((CUADRO!H$5&amp;$E261),'Hoja de Trabajo para listado'!$BC$151:$CB$151,0)),0)+IFERROR(INDEX('Hoja de Trabajo para listado'!$DE$153:$DG$274,MATCH($A261,'Hoja de Trabajo para listado'!$DE$153:$DE$1048576,0),MATCH((CUADRO!H$5&amp;$E261),'Hoja de Trabajo para listado'!$DE$151:$DG$151,0)),0)+IFERROR(INDEX('Hoja de Trabajo para listado'!$CD$155:$DC$1048576,MATCH($A261,'Hoja de Trabajo para listado'!$CD$155:$CD$1048576,0),MATCH((CUADRO!H$5&amp;$E261),'Hoja de Trabajo para listado'!$CD$151:$DC$151,0)),0)</f>
        <v>0</v>
      </c>
      <c r="I261" s="316">
        <f ca="1">+IFERROR(INDEX('Hoja de Trabajo para listado'!$A$155:$Z$1048576,MATCH($A261,'Hoja de Trabajo para listado'!$A$155:$A$1048576,0),MATCH((CUADRO!I$5&amp;$E261),'Hoja de Trabajo para listado'!$A$151:$Z$151,0)),0)+IFERROR(INDEX('Hoja de Trabajo para listado'!$AB$155:$BA$1048576,MATCH($A261,'Hoja de Trabajo para listado'!$AB$155:$AB$1048576,0),MATCH((CUADRO!I$5&amp;$E261),'Hoja de Trabajo para listado'!$AB$151:$BA$151,0)),0)+IFERROR(INDEX('Hoja de Trabajo para listado'!$BC$155:$CB$1048576,MATCH($A261,'Hoja de Trabajo para listado'!$BC$155:$BC$1048576,0),MATCH((CUADRO!I$5&amp;$E261),'Hoja de Trabajo para listado'!$BC$151:$CB$151,0)),0)+IFERROR(INDEX('Hoja de Trabajo para listado'!$DE$153:$DG$274,MATCH($A261,'Hoja de Trabajo para listado'!$DE$153:$DE$1048576,0),MATCH((CUADRO!I$5&amp;$E261),'Hoja de Trabajo para listado'!$DE$151:$DG$151,0)),0)+IFERROR(INDEX('Hoja de Trabajo para listado'!$CD$155:$DC$1048576,MATCH($A261,'Hoja de Trabajo para listado'!$CD$155:$CD$1048576,0),MATCH((CUADRO!I$5&amp;$E261),'Hoja de Trabajo para listado'!$CD$151:$DC$151,0)),0)</f>
        <v>0</v>
      </c>
      <c r="J261" s="316">
        <f ca="1">+IFERROR(INDEX('Hoja de Trabajo para listado'!$A$155:$Z$1048576,MATCH($A261,'Hoja de Trabajo para listado'!$A$155:$A$1048576,0),MATCH((CUADRO!J$5&amp;$E261),'Hoja de Trabajo para listado'!$A$151:$Z$151,0)),0)+IFERROR(INDEX('Hoja de Trabajo para listado'!$AB$155:$BA$1048576,MATCH($A261,'Hoja de Trabajo para listado'!$AB$155:$AB$1048576,0),MATCH((CUADRO!J$5&amp;$E261),'Hoja de Trabajo para listado'!$AB$151:$BA$151,0)),0)+IFERROR(INDEX('Hoja de Trabajo para listado'!$BC$155:$CB$1048576,MATCH($A261,'Hoja de Trabajo para listado'!$BC$155:$BC$1048576,0),MATCH((CUADRO!J$5&amp;$E261),'Hoja de Trabajo para listado'!$BC$151:$CB$151,0)),0)+IFERROR(INDEX('Hoja de Trabajo para listado'!$DE$153:$DG$274,MATCH($A261,'Hoja de Trabajo para listado'!$DE$153:$DE$1048576,0),MATCH((CUADRO!J$5&amp;$E261),'Hoja de Trabajo para listado'!$DE$151:$DG$151,0)),0)+IFERROR(INDEX('Hoja de Trabajo para listado'!$CD$155:$DC$1048576,MATCH($A261,'Hoja de Trabajo para listado'!$CD$155:$CD$1048576,0),MATCH((CUADRO!J$5&amp;$E261),'Hoja de Trabajo para listado'!$CD$151:$DC$151,0)),0)</f>
        <v>0</v>
      </c>
      <c r="K261" s="316">
        <f ca="1">+IFERROR(INDEX('Hoja de Trabajo para listado'!$A$155:$Z$1048576,MATCH($A261,'Hoja de Trabajo para listado'!$A$155:$A$1048576,0),MATCH((CUADRO!K$5&amp;$E261),'Hoja de Trabajo para listado'!$A$151:$Z$151,0)),0)+IFERROR(INDEX('Hoja de Trabajo para listado'!$AB$155:$BA$1048576,MATCH($A261,'Hoja de Trabajo para listado'!$AB$155:$AB$1048576,0),MATCH((CUADRO!K$5&amp;$E261),'Hoja de Trabajo para listado'!$AB$151:$BA$151,0)),0)+IFERROR(INDEX('Hoja de Trabajo para listado'!$BC$155:$CB$1048576,MATCH($A261,'Hoja de Trabajo para listado'!$BC$155:$BC$1048576,0),MATCH((CUADRO!K$5&amp;$E261),'Hoja de Trabajo para listado'!$BC$151:$CB$151,0)),0)+IFERROR(INDEX('Hoja de Trabajo para listado'!$DE$153:$DG$274,MATCH($A261,'Hoja de Trabajo para listado'!$DE$153:$DE$1048576,0),MATCH((CUADRO!K$5&amp;$E261),'Hoja de Trabajo para listado'!$DE$151:$DG$151,0)),0)+IFERROR(INDEX('Hoja de Trabajo para listado'!$CD$155:$DC$1048576,MATCH($A261,'Hoja de Trabajo para listado'!$CD$155:$CD$1048576,0),MATCH((CUADRO!K$5&amp;$E261),'Hoja de Trabajo para listado'!$CD$151:$DC$151,0)),0)</f>
        <v>0</v>
      </c>
      <c r="L261" s="316">
        <f ca="1">+IFERROR(INDEX('Hoja de Trabajo para listado'!$A$155:$Z$1048576,MATCH($A261,'Hoja de Trabajo para listado'!$A$155:$A$1048576,0),MATCH((CUADRO!L$5&amp;$E261),'Hoja de Trabajo para listado'!$A$151:$Z$151,0)),0)+IFERROR(INDEX('Hoja de Trabajo para listado'!$AB$155:$BA$1048576,MATCH($A261,'Hoja de Trabajo para listado'!$AB$155:$AB$1048576,0),MATCH((CUADRO!L$5&amp;$E261),'Hoja de Trabajo para listado'!$AB$151:$BA$151,0)),0)+IFERROR(INDEX('Hoja de Trabajo para listado'!$BC$155:$CB$1048576,MATCH($A261,'Hoja de Trabajo para listado'!$BC$155:$BC$1048576,0),MATCH((CUADRO!L$5&amp;$E261),'Hoja de Trabajo para listado'!$BC$151:$CB$151,0)),0)+IFERROR(INDEX('Hoja de Trabajo para listado'!$DE$153:$DG$274,MATCH($A261,'Hoja de Trabajo para listado'!$DE$153:$DE$1048576,0),MATCH((CUADRO!L$5&amp;$E261),'Hoja de Trabajo para listado'!$DE$151:$DG$151,0)),0)+IFERROR(INDEX('Hoja de Trabajo para listado'!$CD$155:$DC$1048576,MATCH($A261,'Hoja de Trabajo para listado'!$CD$155:$CD$1048576,0),MATCH((CUADRO!L$5&amp;$E261),'Hoja de Trabajo para listado'!$CD$151:$DC$151,0)),0)</f>
        <v>0</v>
      </c>
      <c r="M261" s="316">
        <f ca="1">+IFERROR(INDEX('Hoja de Trabajo para listado'!$A$155:$Z$1048576,MATCH($A261,'Hoja de Trabajo para listado'!$A$155:$A$1048576,0),MATCH((CUADRO!M$5&amp;$E261),'Hoja de Trabajo para listado'!$A$151:$Z$151,0)),0)+IFERROR(INDEX('Hoja de Trabajo para listado'!$AB$155:$BA$1048576,MATCH($A261,'Hoja de Trabajo para listado'!$AB$155:$AB$1048576,0),MATCH((CUADRO!M$5&amp;$E261),'Hoja de Trabajo para listado'!$AB$151:$BA$151,0)),0)+IFERROR(INDEX('Hoja de Trabajo para listado'!$BC$155:$CB$1048576,MATCH($A261,'Hoja de Trabajo para listado'!$BC$155:$BC$1048576,0),MATCH((CUADRO!M$5&amp;$E261),'Hoja de Trabajo para listado'!$BC$151:$CB$151,0)),0)+IFERROR(INDEX('Hoja de Trabajo para listado'!$DE$153:$DG$274,MATCH($A261,'Hoja de Trabajo para listado'!$DE$153:$DE$1048576,0),MATCH((CUADRO!M$5&amp;$E261),'Hoja de Trabajo para listado'!$DE$151:$DG$151,0)),0)+IFERROR(INDEX('Hoja de Trabajo para listado'!$CD$155:$DC$1048576,MATCH($A261,'Hoja de Trabajo para listado'!$CD$155:$CD$1048576,0),MATCH((CUADRO!M$5&amp;$E261),'Hoja de Trabajo para listado'!$CD$151:$DC$151,0)),0)</f>
        <v>0</v>
      </c>
      <c r="N261" s="316">
        <f ca="1">+IFERROR(INDEX('Hoja de Trabajo para listado'!$A$155:$Z$1048576,MATCH($A261,'Hoja de Trabajo para listado'!$A$155:$A$1048576,0),MATCH((CUADRO!N$5&amp;$E261),'Hoja de Trabajo para listado'!$A$151:$Z$151,0)),0)+IFERROR(INDEX('Hoja de Trabajo para listado'!$AB$155:$BA$1048576,MATCH($A261,'Hoja de Trabajo para listado'!$AB$155:$AB$1048576,0),MATCH((CUADRO!N$5&amp;$E261),'Hoja de Trabajo para listado'!$AB$151:$BA$151,0)),0)+IFERROR(INDEX('Hoja de Trabajo para listado'!$BC$155:$CB$1048576,MATCH($A261,'Hoja de Trabajo para listado'!$BC$155:$BC$1048576,0),MATCH((CUADRO!N$5&amp;$E261),'Hoja de Trabajo para listado'!$BC$151:$CB$151,0)),0)+IFERROR(INDEX('Hoja de Trabajo para listado'!$DE$153:$DG$274,MATCH($A261,'Hoja de Trabajo para listado'!$DE$153:$DE$1048576,0),MATCH((CUADRO!N$5&amp;$E261),'Hoja de Trabajo para listado'!$DE$151:$DG$151,0)),0)+IFERROR(INDEX('Hoja de Trabajo para listado'!$CD$155:$DC$1048576,MATCH($A261,'Hoja de Trabajo para listado'!$CD$155:$CD$1048576,0),MATCH((CUADRO!N$5&amp;$E261),'Hoja de Trabajo para listado'!$CD$151:$DC$151,0)),0)</f>
        <v>0</v>
      </c>
      <c r="O261" s="316">
        <f ca="1">+IFERROR(INDEX('Hoja de Trabajo para listado'!$A$155:$Z$1048576,MATCH($A261,'Hoja de Trabajo para listado'!$A$155:$A$1048576,0),MATCH((CUADRO!O$5&amp;$E261),'Hoja de Trabajo para listado'!$A$151:$Z$151,0)),0)+IFERROR(INDEX('Hoja de Trabajo para listado'!$AB$155:$BA$1048576,MATCH($A261,'Hoja de Trabajo para listado'!$AB$155:$AB$1048576,0),MATCH((CUADRO!O$5&amp;$E261),'Hoja de Trabajo para listado'!$AB$151:$BA$151,0)),0)+IFERROR(INDEX('Hoja de Trabajo para listado'!$BC$155:$CB$1048576,MATCH($A261,'Hoja de Trabajo para listado'!$BC$155:$BC$1048576,0),MATCH((CUADRO!O$5&amp;$E261),'Hoja de Trabajo para listado'!$BC$151:$CB$151,0)),0)+IFERROR(INDEX('Hoja de Trabajo para listado'!$DE$153:$DG$274,MATCH($A261,'Hoja de Trabajo para listado'!$DE$153:$DE$1048576,0),MATCH((CUADRO!O$5&amp;$E261),'Hoja de Trabajo para listado'!$DE$151:$DG$151,0)),0)+IFERROR(INDEX('Hoja de Trabajo para listado'!$CD$155:$DC$1048576,MATCH($A261,'Hoja de Trabajo para listado'!$CD$155:$CD$1048576,0),MATCH((CUADRO!O$5&amp;$E261),'Hoja de Trabajo para listado'!$CD$151:$DC$151,0)),0)</f>
        <v>0</v>
      </c>
      <c r="P261" s="316">
        <f ca="1">+IFERROR(INDEX('Hoja de Trabajo para listado'!$A$155:$Z$1048576,MATCH($A261,'Hoja de Trabajo para listado'!$A$155:$A$1048576,0),MATCH((CUADRO!P$5&amp;$E261),'Hoja de Trabajo para listado'!$A$151:$Z$151,0)),0)+IFERROR(INDEX('Hoja de Trabajo para listado'!$AB$155:$BA$1048576,MATCH($A261,'Hoja de Trabajo para listado'!$AB$155:$AB$1048576,0),MATCH((CUADRO!P$5&amp;$E261),'Hoja de Trabajo para listado'!$AB$151:$BA$151,0)),0)+IFERROR(INDEX('Hoja de Trabajo para listado'!$BC$155:$CB$1048576,MATCH($A261,'Hoja de Trabajo para listado'!$BC$155:$BC$1048576,0),MATCH((CUADRO!P$5&amp;$E261),'Hoja de Trabajo para listado'!$BC$151:$CB$151,0)),0)+IFERROR(INDEX('Hoja de Trabajo para listado'!$DE$153:$DG$274,MATCH($A261,'Hoja de Trabajo para listado'!$DE$153:$DE$1048576,0),MATCH((CUADRO!P$5&amp;$E261),'Hoja de Trabajo para listado'!$DE$151:$DG$151,0)),0)+IFERROR(INDEX('Hoja de Trabajo para listado'!$CD$155:$DC$1048576,MATCH($A261,'Hoja de Trabajo para listado'!$CD$155:$CD$1048576,0),MATCH((CUADRO!P$5&amp;$E261),'Hoja de Trabajo para listado'!$CD$151:$DC$151,0)),0)</f>
        <v>0</v>
      </c>
      <c r="Q261" s="316">
        <f ca="1">+IFERROR(INDEX('Hoja de Trabajo para listado'!$A$155:$Z$1048576,MATCH($A261,'Hoja de Trabajo para listado'!$A$155:$A$1048576,0),MATCH((CUADRO!Q$5&amp;$E261),'Hoja de Trabajo para listado'!$A$151:$Z$151,0)),0)+IFERROR(INDEX('Hoja de Trabajo para listado'!$AB$155:$BA$1048576,MATCH($A261,'Hoja de Trabajo para listado'!$AB$155:$AB$1048576,0),MATCH((CUADRO!Q$5&amp;$E261),'Hoja de Trabajo para listado'!$AB$151:$BA$151,0)),0)+IFERROR(INDEX('Hoja de Trabajo para listado'!$BC$155:$CB$1048576,MATCH($A261,'Hoja de Trabajo para listado'!$BC$155:$BC$1048576,0),MATCH((CUADRO!Q$5&amp;$E261),'Hoja de Trabajo para listado'!$BC$151:$CB$151,0)),0)+IFERROR(INDEX('Hoja de Trabajo para listado'!$DE$153:$DG$274,MATCH($A261,'Hoja de Trabajo para listado'!$DE$153:$DE$1048576,0),MATCH((CUADRO!Q$5&amp;$E261),'Hoja de Trabajo para listado'!$DE$151:$DG$151,0)),0)+IFERROR(INDEX('Hoja de Trabajo para listado'!$CD$155:$DC$1048576,MATCH($A261,'Hoja de Trabajo para listado'!$CD$155:$CD$1048576,0),MATCH((CUADRO!Q$5&amp;$E261),'Hoja de Trabajo para listado'!$CD$151:$DC$151,0)),0)</f>
        <v>0</v>
      </c>
      <c r="R261" s="316">
        <f t="shared" ca="1" si="6"/>
        <v>0</v>
      </c>
      <c r="S261" s="344">
        <f ca="1">+R260+R261</f>
        <v>0</v>
      </c>
      <c r="T261" s="316">
        <f ca="1">+S261</f>
        <v>0</v>
      </c>
      <c r="U261" s="315">
        <f t="shared" si="7"/>
        <v>2</v>
      </c>
      <c r="V261" s="319" t="str">
        <f>+VLOOKUP(A261,bd_lista!$A$3:$E$593,5,FALSE)</f>
        <v>Gobiernos Autonomos Municipales</v>
      </c>
      <c r="W261" s="426"/>
    </row>
    <row r="262" spans="1:23" ht="15" hidden="1" customHeight="1">
      <c r="A262" s="325">
        <v>1237</v>
      </c>
      <c r="B262" s="427">
        <f>+A262</f>
        <v>1237</v>
      </c>
      <c r="C262" s="318" t="str">
        <f>+VLOOKUP(A262,bd_lista!$A$3:$C$593,3,FALSE)</f>
        <v>Gobierno Autónomo Municipal de Aucapata</v>
      </c>
      <c r="D262" s="429" t="str">
        <f>+C262</f>
        <v>Gobierno Autónomo Municipal de Aucapata</v>
      </c>
      <c r="E262" s="346" t="s">
        <v>1418</v>
      </c>
      <c r="F262" s="314">
        <f ca="1">+IFERROR(INDEX('Hoja de Trabajo para listado'!$A$155:$Z$1048576,MATCH($A262,'Hoja de Trabajo para listado'!$A$155:$A$1048576,0),MATCH((CUADRO!F$5&amp;$E262),'Hoja de Trabajo para listado'!$A$151:$Z$151,0)),0)+IFERROR(INDEX('Hoja de Trabajo para listado'!$AB$155:$BA$1048576,MATCH($A262,'Hoja de Trabajo para listado'!$AB$155:$AB$1048576,0),MATCH((CUADRO!F$5&amp;$E262),'Hoja de Trabajo para listado'!$AB$151:$BA$151,0)),0)+IFERROR(INDEX('Hoja de Trabajo para listado'!$BC$155:$CB$1048576,MATCH($A262,'Hoja de Trabajo para listado'!$BC$155:$BC$1048576,0),MATCH((CUADRO!F$5&amp;$E262),'Hoja de Trabajo para listado'!$BC$151:$CB$151,0)),0)+IFERROR(INDEX('Hoja de Trabajo para listado'!$DE$153:$DG$274,MATCH($A262,'Hoja de Trabajo para listado'!$DE$153:$DE$1048576,0),MATCH((CUADRO!F$5&amp;$E262),'Hoja de Trabajo para listado'!$DE$151:$DG$151,0)),0)+IFERROR(INDEX('Hoja de Trabajo para listado'!$CD$155:$DC$1048576,MATCH($A262,'Hoja de Trabajo para listado'!$CD$155:$CD$1048576,0),MATCH((CUADRO!F$5&amp;$E262),'Hoja de Trabajo para listado'!$CD$151:$DC$151,0)),0)</f>
        <v>0</v>
      </c>
      <c r="G262" s="314">
        <f ca="1">+IFERROR(INDEX('Hoja de Trabajo para listado'!$A$155:$Z$1048576,MATCH($A262,'Hoja de Trabajo para listado'!$A$155:$A$1048576,0),MATCH((CUADRO!G$5&amp;$E262),'Hoja de Trabajo para listado'!$A$151:$Z$151,0)),0)+IFERROR(INDEX('Hoja de Trabajo para listado'!$AB$155:$BA$1048576,MATCH($A262,'Hoja de Trabajo para listado'!$AB$155:$AB$1048576,0),MATCH((CUADRO!G$5&amp;$E262),'Hoja de Trabajo para listado'!$AB$151:$BA$151,0)),0)+IFERROR(INDEX('Hoja de Trabajo para listado'!$BC$155:$CB$1048576,MATCH($A262,'Hoja de Trabajo para listado'!$BC$155:$BC$1048576,0),MATCH((CUADRO!G$5&amp;$E262),'Hoja de Trabajo para listado'!$BC$151:$CB$151,0)),0)+IFERROR(INDEX('Hoja de Trabajo para listado'!$DE$153:$DG$274,MATCH($A262,'Hoja de Trabajo para listado'!$DE$153:$DE$1048576,0),MATCH((CUADRO!G$5&amp;$E262),'Hoja de Trabajo para listado'!$DE$151:$DG$151,0)),0)+IFERROR(INDEX('Hoja de Trabajo para listado'!$CD$155:$DC$1048576,MATCH($A262,'Hoja de Trabajo para listado'!$CD$155:$CD$1048576,0),MATCH((CUADRO!G$5&amp;$E262),'Hoja de Trabajo para listado'!$CD$151:$DC$151,0)),0)</f>
        <v>0</v>
      </c>
      <c r="H262" s="314">
        <f ca="1">+IFERROR(INDEX('Hoja de Trabajo para listado'!$A$155:$Z$1048576,MATCH($A262,'Hoja de Trabajo para listado'!$A$155:$A$1048576,0),MATCH((CUADRO!H$5&amp;$E262),'Hoja de Trabajo para listado'!$A$151:$Z$151,0)),0)+IFERROR(INDEX('Hoja de Trabajo para listado'!$AB$155:$BA$1048576,MATCH($A262,'Hoja de Trabajo para listado'!$AB$155:$AB$1048576,0),MATCH((CUADRO!H$5&amp;$E262),'Hoja de Trabajo para listado'!$AB$151:$BA$151,0)),0)+IFERROR(INDEX('Hoja de Trabajo para listado'!$BC$155:$CB$1048576,MATCH($A262,'Hoja de Trabajo para listado'!$BC$155:$BC$1048576,0),MATCH((CUADRO!H$5&amp;$E262),'Hoja de Trabajo para listado'!$BC$151:$CB$151,0)),0)+IFERROR(INDEX('Hoja de Trabajo para listado'!$DE$153:$DG$274,MATCH($A262,'Hoja de Trabajo para listado'!$DE$153:$DE$1048576,0),MATCH((CUADRO!H$5&amp;$E262),'Hoja de Trabajo para listado'!$DE$151:$DG$151,0)),0)+IFERROR(INDEX('Hoja de Trabajo para listado'!$CD$155:$DC$1048576,MATCH($A262,'Hoja de Trabajo para listado'!$CD$155:$CD$1048576,0),MATCH((CUADRO!H$5&amp;$E262),'Hoja de Trabajo para listado'!$CD$151:$DC$151,0)),0)</f>
        <v>0</v>
      </c>
      <c r="I262" s="314">
        <f ca="1">+IFERROR(INDEX('Hoja de Trabajo para listado'!$A$155:$Z$1048576,MATCH($A262,'Hoja de Trabajo para listado'!$A$155:$A$1048576,0),MATCH((CUADRO!I$5&amp;$E262),'Hoja de Trabajo para listado'!$A$151:$Z$151,0)),0)+IFERROR(INDEX('Hoja de Trabajo para listado'!$AB$155:$BA$1048576,MATCH($A262,'Hoja de Trabajo para listado'!$AB$155:$AB$1048576,0),MATCH((CUADRO!I$5&amp;$E262),'Hoja de Trabajo para listado'!$AB$151:$BA$151,0)),0)+IFERROR(INDEX('Hoja de Trabajo para listado'!$BC$155:$CB$1048576,MATCH($A262,'Hoja de Trabajo para listado'!$BC$155:$BC$1048576,0),MATCH((CUADRO!I$5&amp;$E262),'Hoja de Trabajo para listado'!$BC$151:$CB$151,0)),0)+IFERROR(INDEX('Hoja de Trabajo para listado'!$DE$153:$DG$274,MATCH($A262,'Hoja de Trabajo para listado'!$DE$153:$DE$1048576,0),MATCH((CUADRO!I$5&amp;$E262),'Hoja de Trabajo para listado'!$DE$151:$DG$151,0)),0)+IFERROR(INDEX('Hoja de Trabajo para listado'!$CD$155:$DC$1048576,MATCH($A262,'Hoja de Trabajo para listado'!$CD$155:$CD$1048576,0),MATCH((CUADRO!I$5&amp;$E262),'Hoja de Trabajo para listado'!$CD$151:$DC$151,0)),0)</f>
        <v>0</v>
      </c>
      <c r="J262" s="314">
        <f ca="1">+IFERROR(INDEX('Hoja de Trabajo para listado'!$A$155:$Z$1048576,MATCH($A262,'Hoja de Trabajo para listado'!$A$155:$A$1048576,0),MATCH((CUADRO!J$5&amp;$E262),'Hoja de Trabajo para listado'!$A$151:$Z$151,0)),0)+IFERROR(INDEX('Hoja de Trabajo para listado'!$AB$155:$BA$1048576,MATCH($A262,'Hoja de Trabajo para listado'!$AB$155:$AB$1048576,0),MATCH((CUADRO!J$5&amp;$E262),'Hoja de Trabajo para listado'!$AB$151:$BA$151,0)),0)+IFERROR(INDEX('Hoja de Trabajo para listado'!$BC$155:$CB$1048576,MATCH($A262,'Hoja de Trabajo para listado'!$BC$155:$BC$1048576,0),MATCH((CUADRO!J$5&amp;$E262),'Hoja de Trabajo para listado'!$BC$151:$CB$151,0)),0)+IFERROR(INDEX('Hoja de Trabajo para listado'!$DE$153:$DG$274,MATCH($A262,'Hoja de Trabajo para listado'!$DE$153:$DE$1048576,0),MATCH((CUADRO!J$5&amp;$E262),'Hoja de Trabajo para listado'!$DE$151:$DG$151,0)),0)+IFERROR(INDEX('Hoja de Trabajo para listado'!$CD$155:$DC$1048576,MATCH($A262,'Hoja de Trabajo para listado'!$CD$155:$CD$1048576,0),MATCH((CUADRO!J$5&amp;$E262),'Hoja de Trabajo para listado'!$CD$151:$DC$151,0)),0)</f>
        <v>0</v>
      </c>
      <c r="K262" s="314">
        <f ca="1">+IFERROR(INDEX('Hoja de Trabajo para listado'!$A$155:$Z$1048576,MATCH($A262,'Hoja de Trabajo para listado'!$A$155:$A$1048576,0),MATCH((CUADRO!K$5&amp;$E262),'Hoja de Trabajo para listado'!$A$151:$Z$151,0)),0)+IFERROR(INDEX('Hoja de Trabajo para listado'!$AB$155:$BA$1048576,MATCH($A262,'Hoja de Trabajo para listado'!$AB$155:$AB$1048576,0),MATCH((CUADRO!K$5&amp;$E262),'Hoja de Trabajo para listado'!$AB$151:$BA$151,0)),0)+IFERROR(INDEX('Hoja de Trabajo para listado'!$BC$155:$CB$1048576,MATCH($A262,'Hoja de Trabajo para listado'!$BC$155:$BC$1048576,0),MATCH((CUADRO!K$5&amp;$E262),'Hoja de Trabajo para listado'!$BC$151:$CB$151,0)),0)+IFERROR(INDEX('Hoja de Trabajo para listado'!$DE$153:$DG$274,MATCH($A262,'Hoja de Trabajo para listado'!$DE$153:$DE$1048576,0),MATCH((CUADRO!K$5&amp;$E262),'Hoja de Trabajo para listado'!$DE$151:$DG$151,0)),0)+IFERROR(INDEX('Hoja de Trabajo para listado'!$CD$155:$DC$1048576,MATCH($A262,'Hoja de Trabajo para listado'!$CD$155:$CD$1048576,0),MATCH((CUADRO!K$5&amp;$E262),'Hoja de Trabajo para listado'!$CD$151:$DC$151,0)),0)</f>
        <v>0</v>
      </c>
      <c r="L262" s="314">
        <f ca="1">+IFERROR(INDEX('Hoja de Trabajo para listado'!$A$155:$Z$1048576,MATCH($A262,'Hoja de Trabajo para listado'!$A$155:$A$1048576,0),MATCH((CUADRO!L$5&amp;$E262),'Hoja de Trabajo para listado'!$A$151:$Z$151,0)),0)+IFERROR(INDEX('Hoja de Trabajo para listado'!$AB$155:$BA$1048576,MATCH($A262,'Hoja de Trabajo para listado'!$AB$155:$AB$1048576,0),MATCH((CUADRO!L$5&amp;$E262),'Hoja de Trabajo para listado'!$AB$151:$BA$151,0)),0)+IFERROR(INDEX('Hoja de Trabajo para listado'!$BC$155:$CB$1048576,MATCH($A262,'Hoja de Trabajo para listado'!$BC$155:$BC$1048576,0),MATCH((CUADRO!L$5&amp;$E262),'Hoja de Trabajo para listado'!$BC$151:$CB$151,0)),0)+IFERROR(INDEX('Hoja de Trabajo para listado'!$DE$153:$DG$274,MATCH($A262,'Hoja de Trabajo para listado'!$DE$153:$DE$1048576,0),MATCH((CUADRO!L$5&amp;$E262),'Hoja de Trabajo para listado'!$DE$151:$DG$151,0)),0)+IFERROR(INDEX('Hoja de Trabajo para listado'!$CD$155:$DC$1048576,MATCH($A262,'Hoja de Trabajo para listado'!$CD$155:$CD$1048576,0),MATCH((CUADRO!L$5&amp;$E262),'Hoja de Trabajo para listado'!$CD$151:$DC$151,0)),0)</f>
        <v>0</v>
      </c>
      <c r="M262" s="314">
        <f ca="1">+IFERROR(INDEX('Hoja de Trabajo para listado'!$A$155:$Z$1048576,MATCH($A262,'Hoja de Trabajo para listado'!$A$155:$A$1048576,0),MATCH((CUADRO!M$5&amp;$E262),'Hoja de Trabajo para listado'!$A$151:$Z$151,0)),0)+IFERROR(INDEX('Hoja de Trabajo para listado'!$AB$155:$BA$1048576,MATCH($A262,'Hoja de Trabajo para listado'!$AB$155:$AB$1048576,0),MATCH((CUADRO!M$5&amp;$E262),'Hoja de Trabajo para listado'!$AB$151:$BA$151,0)),0)+IFERROR(INDEX('Hoja de Trabajo para listado'!$BC$155:$CB$1048576,MATCH($A262,'Hoja de Trabajo para listado'!$BC$155:$BC$1048576,0),MATCH((CUADRO!M$5&amp;$E262),'Hoja de Trabajo para listado'!$BC$151:$CB$151,0)),0)+IFERROR(INDEX('Hoja de Trabajo para listado'!$DE$153:$DG$274,MATCH($A262,'Hoja de Trabajo para listado'!$DE$153:$DE$1048576,0),MATCH((CUADRO!M$5&amp;$E262),'Hoja de Trabajo para listado'!$DE$151:$DG$151,0)),0)+IFERROR(INDEX('Hoja de Trabajo para listado'!$CD$155:$DC$1048576,MATCH($A262,'Hoja de Trabajo para listado'!$CD$155:$CD$1048576,0),MATCH((CUADRO!M$5&amp;$E262),'Hoja de Trabajo para listado'!$CD$151:$DC$151,0)),0)</f>
        <v>0</v>
      </c>
      <c r="N262" s="314">
        <f ca="1">+IFERROR(INDEX('Hoja de Trabajo para listado'!$A$155:$Z$1048576,MATCH($A262,'Hoja de Trabajo para listado'!$A$155:$A$1048576,0),MATCH((CUADRO!N$5&amp;$E262),'Hoja de Trabajo para listado'!$A$151:$Z$151,0)),0)+IFERROR(INDEX('Hoja de Trabajo para listado'!$AB$155:$BA$1048576,MATCH($A262,'Hoja de Trabajo para listado'!$AB$155:$AB$1048576,0),MATCH((CUADRO!N$5&amp;$E262),'Hoja de Trabajo para listado'!$AB$151:$BA$151,0)),0)+IFERROR(INDEX('Hoja de Trabajo para listado'!$BC$155:$CB$1048576,MATCH($A262,'Hoja de Trabajo para listado'!$BC$155:$BC$1048576,0),MATCH((CUADRO!N$5&amp;$E262),'Hoja de Trabajo para listado'!$BC$151:$CB$151,0)),0)+IFERROR(INDEX('Hoja de Trabajo para listado'!$DE$153:$DG$274,MATCH($A262,'Hoja de Trabajo para listado'!$DE$153:$DE$1048576,0),MATCH((CUADRO!N$5&amp;$E262),'Hoja de Trabajo para listado'!$DE$151:$DG$151,0)),0)+IFERROR(INDEX('Hoja de Trabajo para listado'!$CD$155:$DC$1048576,MATCH($A262,'Hoja de Trabajo para listado'!$CD$155:$CD$1048576,0),MATCH((CUADRO!N$5&amp;$E262),'Hoja de Trabajo para listado'!$CD$151:$DC$151,0)),0)</f>
        <v>0</v>
      </c>
      <c r="O262" s="314">
        <f ca="1">+IFERROR(INDEX('Hoja de Trabajo para listado'!$A$155:$Z$1048576,MATCH($A262,'Hoja de Trabajo para listado'!$A$155:$A$1048576,0),MATCH((CUADRO!O$5&amp;$E262),'Hoja de Trabajo para listado'!$A$151:$Z$151,0)),0)+IFERROR(INDEX('Hoja de Trabajo para listado'!$AB$155:$BA$1048576,MATCH($A262,'Hoja de Trabajo para listado'!$AB$155:$AB$1048576,0),MATCH((CUADRO!O$5&amp;$E262),'Hoja de Trabajo para listado'!$AB$151:$BA$151,0)),0)+IFERROR(INDEX('Hoja de Trabajo para listado'!$BC$155:$CB$1048576,MATCH($A262,'Hoja de Trabajo para listado'!$BC$155:$BC$1048576,0),MATCH((CUADRO!O$5&amp;$E262),'Hoja de Trabajo para listado'!$BC$151:$CB$151,0)),0)+IFERROR(INDEX('Hoja de Trabajo para listado'!$DE$153:$DG$274,MATCH($A262,'Hoja de Trabajo para listado'!$DE$153:$DE$1048576,0),MATCH((CUADRO!O$5&amp;$E262),'Hoja de Trabajo para listado'!$DE$151:$DG$151,0)),0)+IFERROR(INDEX('Hoja de Trabajo para listado'!$CD$155:$DC$1048576,MATCH($A262,'Hoja de Trabajo para listado'!$CD$155:$CD$1048576,0),MATCH((CUADRO!O$5&amp;$E262),'Hoja de Trabajo para listado'!$CD$151:$DC$151,0)),0)</f>
        <v>0</v>
      </c>
      <c r="P262" s="314">
        <f ca="1">+IFERROR(INDEX('Hoja de Trabajo para listado'!$A$155:$Z$1048576,MATCH($A262,'Hoja de Trabajo para listado'!$A$155:$A$1048576,0),MATCH((CUADRO!P$5&amp;$E262),'Hoja de Trabajo para listado'!$A$151:$Z$151,0)),0)+IFERROR(INDEX('Hoja de Trabajo para listado'!$AB$155:$BA$1048576,MATCH($A262,'Hoja de Trabajo para listado'!$AB$155:$AB$1048576,0),MATCH((CUADRO!P$5&amp;$E262),'Hoja de Trabajo para listado'!$AB$151:$BA$151,0)),0)+IFERROR(INDEX('Hoja de Trabajo para listado'!$BC$155:$CB$1048576,MATCH($A262,'Hoja de Trabajo para listado'!$BC$155:$BC$1048576,0),MATCH((CUADRO!P$5&amp;$E262),'Hoja de Trabajo para listado'!$BC$151:$CB$151,0)),0)+IFERROR(INDEX('Hoja de Trabajo para listado'!$DE$153:$DG$274,MATCH($A262,'Hoja de Trabajo para listado'!$DE$153:$DE$1048576,0),MATCH((CUADRO!P$5&amp;$E262),'Hoja de Trabajo para listado'!$DE$151:$DG$151,0)),0)+IFERROR(INDEX('Hoja de Trabajo para listado'!$CD$155:$DC$1048576,MATCH($A262,'Hoja de Trabajo para listado'!$CD$155:$CD$1048576,0),MATCH((CUADRO!P$5&amp;$E262),'Hoja de Trabajo para listado'!$CD$151:$DC$151,0)),0)</f>
        <v>0</v>
      </c>
      <c r="Q262" s="314">
        <f ca="1">+IFERROR(INDEX('Hoja de Trabajo para listado'!$A$155:$Z$1048576,MATCH($A262,'Hoja de Trabajo para listado'!$A$155:$A$1048576,0),MATCH((CUADRO!Q$5&amp;$E262),'Hoja de Trabajo para listado'!$A$151:$Z$151,0)),0)+IFERROR(INDEX('Hoja de Trabajo para listado'!$AB$155:$BA$1048576,MATCH($A262,'Hoja de Trabajo para listado'!$AB$155:$AB$1048576,0),MATCH((CUADRO!Q$5&amp;$E262),'Hoja de Trabajo para listado'!$AB$151:$BA$151,0)),0)+IFERROR(INDEX('Hoja de Trabajo para listado'!$BC$155:$CB$1048576,MATCH($A262,'Hoja de Trabajo para listado'!$BC$155:$BC$1048576,0),MATCH((CUADRO!Q$5&amp;$E262),'Hoja de Trabajo para listado'!$BC$151:$CB$151,0)),0)+IFERROR(INDEX('Hoja de Trabajo para listado'!$DE$153:$DG$274,MATCH($A262,'Hoja de Trabajo para listado'!$DE$153:$DE$1048576,0),MATCH((CUADRO!Q$5&amp;$E262),'Hoja de Trabajo para listado'!$DE$151:$DG$151,0)),0)+IFERROR(INDEX('Hoja de Trabajo para listado'!$CD$155:$DC$1048576,MATCH($A262,'Hoja de Trabajo para listado'!$CD$155:$CD$1048576,0),MATCH((CUADRO!Q$5&amp;$E262),'Hoja de Trabajo para listado'!$CD$151:$DC$151,0)),0)</f>
        <v>0</v>
      </c>
      <c r="R262" s="314">
        <f t="shared" ref="R262:R325" ca="1" si="8">+SUM(F262:Q262)</f>
        <v>0</v>
      </c>
      <c r="S262" s="345"/>
      <c r="T262" s="314">
        <f ca="1">+T263</f>
        <v>0</v>
      </c>
      <c r="U262" s="313">
        <f t="shared" ref="U262:U325" si="9">+IF(E262="Débitos",1,2)</f>
        <v>1</v>
      </c>
      <c r="V262" s="319" t="str">
        <f>+VLOOKUP(A262,bd_lista!$A$3:$E$593,5,FALSE)</f>
        <v>Gobiernos Autonomos Municipales</v>
      </c>
      <c r="W262" s="425" t="str">
        <f>+V262</f>
        <v>Gobiernos Autonomos Municipales</v>
      </c>
    </row>
    <row r="263" spans="1:23" ht="15" hidden="1" customHeight="1">
      <c r="A263" s="323">
        <v>1237</v>
      </c>
      <c r="B263" s="428"/>
      <c r="C263" s="319" t="str">
        <f>+VLOOKUP(A263,bd_lista!$A$3:$C$593,3,FALSE)</f>
        <v>Gobierno Autónomo Municipal de Aucapata</v>
      </c>
      <c r="D263" s="430"/>
      <c r="E263" s="347" t="s">
        <v>1419</v>
      </c>
      <c r="F263" s="316">
        <f ca="1">+IFERROR(INDEX('Hoja de Trabajo para listado'!$A$155:$Z$1048576,MATCH($A263,'Hoja de Trabajo para listado'!$A$155:$A$1048576,0),MATCH((CUADRO!F$5&amp;$E263),'Hoja de Trabajo para listado'!$A$151:$Z$151,0)),0)+IFERROR(INDEX('Hoja de Trabajo para listado'!$AB$155:$BA$1048576,MATCH($A263,'Hoja de Trabajo para listado'!$AB$155:$AB$1048576,0),MATCH((CUADRO!F$5&amp;$E263),'Hoja de Trabajo para listado'!$AB$151:$BA$151,0)),0)+IFERROR(INDEX('Hoja de Trabajo para listado'!$BC$155:$CB$1048576,MATCH($A263,'Hoja de Trabajo para listado'!$BC$155:$BC$1048576,0),MATCH((CUADRO!F$5&amp;$E263),'Hoja de Trabajo para listado'!$BC$151:$CB$151,0)),0)+IFERROR(INDEX('Hoja de Trabajo para listado'!$DE$153:$DG$274,MATCH($A263,'Hoja de Trabajo para listado'!$DE$153:$DE$1048576,0),MATCH((CUADRO!F$5&amp;$E263),'Hoja de Trabajo para listado'!$DE$151:$DG$151,0)),0)+IFERROR(INDEX('Hoja de Trabajo para listado'!$CD$155:$DC$1048576,MATCH($A263,'Hoja de Trabajo para listado'!$CD$155:$CD$1048576,0),MATCH((CUADRO!F$5&amp;$E263),'Hoja de Trabajo para listado'!$CD$151:$DC$151,0)),0)</f>
        <v>0</v>
      </c>
      <c r="G263" s="316">
        <f ca="1">+IFERROR(INDEX('Hoja de Trabajo para listado'!$A$155:$Z$1048576,MATCH($A263,'Hoja de Trabajo para listado'!$A$155:$A$1048576,0),MATCH((CUADRO!G$5&amp;$E263),'Hoja de Trabajo para listado'!$A$151:$Z$151,0)),0)+IFERROR(INDEX('Hoja de Trabajo para listado'!$AB$155:$BA$1048576,MATCH($A263,'Hoja de Trabajo para listado'!$AB$155:$AB$1048576,0),MATCH((CUADRO!G$5&amp;$E263),'Hoja de Trabajo para listado'!$AB$151:$BA$151,0)),0)+IFERROR(INDEX('Hoja de Trabajo para listado'!$BC$155:$CB$1048576,MATCH($A263,'Hoja de Trabajo para listado'!$BC$155:$BC$1048576,0),MATCH((CUADRO!G$5&amp;$E263),'Hoja de Trabajo para listado'!$BC$151:$CB$151,0)),0)+IFERROR(INDEX('Hoja de Trabajo para listado'!$DE$153:$DG$274,MATCH($A263,'Hoja de Trabajo para listado'!$DE$153:$DE$1048576,0),MATCH((CUADRO!G$5&amp;$E263),'Hoja de Trabajo para listado'!$DE$151:$DG$151,0)),0)+IFERROR(INDEX('Hoja de Trabajo para listado'!$CD$155:$DC$1048576,MATCH($A263,'Hoja de Trabajo para listado'!$CD$155:$CD$1048576,0),MATCH((CUADRO!G$5&amp;$E263),'Hoja de Trabajo para listado'!$CD$151:$DC$151,0)),0)</f>
        <v>0</v>
      </c>
      <c r="H263" s="316">
        <f ca="1">+IFERROR(INDEX('Hoja de Trabajo para listado'!$A$155:$Z$1048576,MATCH($A263,'Hoja de Trabajo para listado'!$A$155:$A$1048576,0),MATCH((CUADRO!H$5&amp;$E263),'Hoja de Trabajo para listado'!$A$151:$Z$151,0)),0)+IFERROR(INDEX('Hoja de Trabajo para listado'!$AB$155:$BA$1048576,MATCH($A263,'Hoja de Trabajo para listado'!$AB$155:$AB$1048576,0),MATCH((CUADRO!H$5&amp;$E263),'Hoja de Trabajo para listado'!$AB$151:$BA$151,0)),0)+IFERROR(INDEX('Hoja de Trabajo para listado'!$BC$155:$CB$1048576,MATCH($A263,'Hoja de Trabajo para listado'!$BC$155:$BC$1048576,0),MATCH((CUADRO!H$5&amp;$E263),'Hoja de Trabajo para listado'!$BC$151:$CB$151,0)),0)+IFERROR(INDEX('Hoja de Trabajo para listado'!$DE$153:$DG$274,MATCH($A263,'Hoja de Trabajo para listado'!$DE$153:$DE$1048576,0),MATCH((CUADRO!H$5&amp;$E263),'Hoja de Trabajo para listado'!$DE$151:$DG$151,0)),0)+IFERROR(INDEX('Hoja de Trabajo para listado'!$CD$155:$DC$1048576,MATCH($A263,'Hoja de Trabajo para listado'!$CD$155:$CD$1048576,0),MATCH((CUADRO!H$5&amp;$E263),'Hoja de Trabajo para listado'!$CD$151:$DC$151,0)),0)</f>
        <v>0</v>
      </c>
      <c r="I263" s="316">
        <f ca="1">+IFERROR(INDEX('Hoja de Trabajo para listado'!$A$155:$Z$1048576,MATCH($A263,'Hoja de Trabajo para listado'!$A$155:$A$1048576,0),MATCH((CUADRO!I$5&amp;$E263),'Hoja de Trabajo para listado'!$A$151:$Z$151,0)),0)+IFERROR(INDEX('Hoja de Trabajo para listado'!$AB$155:$BA$1048576,MATCH($A263,'Hoja de Trabajo para listado'!$AB$155:$AB$1048576,0),MATCH((CUADRO!I$5&amp;$E263),'Hoja de Trabajo para listado'!$AB$151:$BA$151,0)),0)+IFERROR(INDEX('Hoja de Trabajo para listado'!$BC$155:$CB$1048576,MATCH($A263,'Hoja de Trabajo para listado'!$BC$155:$BC$1048576,0),MATCH((CUADRO!I$5&amp;$E263),'Hoja de Trabajo para listado'!$BC$151:$CB$151,0)),0)+IFERROR(INDEX('Hoja de Trabajo para listado'!$DE$153:$DG$274,MATCH($A263,'Hoja de Trabajo para listado'!$DE$153:$DE$1048576,0),MATCH((CUADRO!I$5&amp;$E263),'Hoja de Trabajo para listado'!$DE$151:$DG$151,0)),0)+IFERROR(INDEX('Hoja de Trabajo para listado'!$CD$155:$DC$1048576,MATCH($A263,'Hoja de Trabajo para listado'!$CD$155:$CD$1048576,0),MATCH((CUADRO!I$5&amp;$E263),'Hoja de Trabajo para listado'!$CD$151:$DC$151,0)),0)</f>
        <v>0</v>
      </c>
      <c r="J263" s="316">
        <f ca="1">+IFERROR(INDEX('Hoja de Trabajo para listado'!$A$155:$Z$1048576,MATCH($A263,'Hoja de Trabajo para listado'!$A$155:$A$1048576,0),MATCH((CUADRO!J$5&amp;$E263),'Hoja de Trabajo para listado'!$A$151:$Z$151,0)),0)+IFERROR(INDEX('Hoja de Trabajo para listado'!$AB$155:$BA$1048576,MATCH($A263,'Hoja de Trabajo para listado'!$AB$155:$AB$1048576,0),MATCH((CUADRO!J$5&amp;$E263),'Hoja de Trabajo para listado'!$AB$151:$BA$151,0)),0)+IFERROR(INDEX('Hoja de Trabajo para listado'!$BC$155:$CB$1048576,MATCH($A263,'Hoja de Trabajo para listado'!$BC$155:$BC$1048576,0),MATCH((CUADRO!J$5&amp;$E263),'Hoja de Trabajo para listado'!$BC$151:$CB$151,0)),0)+IFERROR(INDEX('Hoja de Trabajo para listado'!$DE$153:$DG$274,MATCH($A263,'Hoja de Trabajo para listado'!$DE$153:$DE$1048576,0),MATCH((CUADRO!J$5&amp;$E263),'Hoja de Trabajo para listado'!$DE$151:$DG$151,0)),0)+IFERROR(INDEX('Hoja de Trabajo para listado'!$CD$155:$DC$1048576,MATCH($A263,'Hoja de Trabajo para listado'!$CD$155:$CD$1048576,0),MATCH((CUADRO!J$5&amp;$E263),'Hoja de Trabajo para listado'!$CD$151:$DC$151,0)),0)</f>
        <v>0</v>
      </c>
      <c r="K263" s="316">
        <f ca="1">+IFERROR(INDEX('Hoja de Trabajo para listado'!$A$155:$Z$1048576,MATCH($A263,'Hoja de Trabajo para listado'!$A$155:$A$1048576,0),MATCH((CUADRO!K$5&amp;$E263),'Hoja de Trabajo para listado'!$A$151:$Z$151,0)),0)+IFERROR(INDEX('Hoja de Trabajo para listado'!$AB$155:$BA$1048576,MATCH($A263,'Hoja de Trabajo para listado'!$AB$155:$AB$1048576,0),MATCH((CUADRO!K$5&amp;$E263),'Hoja de Trabajo para listado'!$AB$151:$BA$151,0)),0)+IFERROR(INDEX('Hoja de Trabajo para listado'!$BC$155:$CB$1048576,MATCH($A263,'Hoja de Trabajo para listado'!$BC$155:$BC$1048576,0),MATCH((CUADRO!K$5&amp;$E263),'Hoja de Trabajo para listado'!$BC$151:$CB$151,0)),0)+IFERROR(INDEX('Hoja de Trabajo para listado'!$DE$153:$DG$274,MATCH($A263,'Hoja de Trabajo para listado'!$DE$153:$DE$1048576,0),MATCH((CUADRO!K$5&amp;$E263),'Hoja de Trabajo para listado'!$DE$151:$DG$151,0)),0)+IFERROR(INDEX('Hoja de Trabajo para listado'!$CD$155:$DC$1048576,MATCH($A263,'Hoja de Trabajo para listado'!$CD$155:$CD$1048576,0),MATCH((CUADRO!K$5&amp;$E263),'Hoja de Trabajo para listado'!$CD$151:$DC$151,0)),0)</f>
        <v>0</v>
      </c>
      <c r="L263" s="316">
        <f ca="1">+IFERROR(INDEX('Hoja de Trabajo para listado'!$A$155:$Z$1048576,MATCH($A263,'Hoja de Trabajo para listado'!$A$155:$A$1048576,0),MATCH((CUADRO!L$5&amp;$E263),'Hoja de Trabajo para listado'!$A$151:$Z$151,0)),0)+IFERROR(INDEX('Hoja de Trabajo para listado'!$AB$155:$BA$1048576,MATCH($A263,'Hoja de Trabajo para listado'!$AB$155:$AB$1048576,0),MATCH((CUADRO!L$5&amp;$E263),'Hoja de Trabajo para listado'!$AB$151:$BA$151,0)),0)+IFERROR(INDEX('Hoja de Trabajo para listado'!$BC$155:$CB$1048576,MATCH($A263,'Hoja de Trabajo para listado'!$BC$155:$BC$1048576,0),MATCH((CUADRO!L$5&amp;$E263),'Hoja de Trabajo para listado'!$BC$151:$CB$151,0)),0)+IFERROR(INDEX('Hoja de Trabajo para listado'!$DE$153:$DG$274,MATCH($A263,'Hoja de Trabajo para listado'!$DE$153:$DE$1048576,0),MATCH((CUADRO!L$5&amp;$E263),'Hoja de Trabajo para listado'!$DE$151:$DG$151,0)),0)+IFERROR(INDEX('Hoja de Trabajo para listado'!$CD$155:$DC$1048576,MATCH($A263,'Hoja de Trabajo para listado'!$CD$155:$CD$1048576,0),MATCH((CUADRO!L$5&amp;$E263),'Hoja de Trabajo para listado'!$CD$151:$DC$151,0)),0)</f>
        <v>0</v>
      </c>
      <c r="M263" s="316">
        <f ca="1">+IFERROR(INDEX('Hoja de Trabajo para listado'!$A$155:$Z$1048576,MATCH($A263,'Hoja de Trabajo para listado'!$A$155:$A$1048576,0),MATCH((CUADRO!M$5&amp;$E263),'Hoja de Trabajo para listado'!$A$151:$Z$151,0)),0)+IFERROR(INDEX('Hoja de Trabajo para listado'!$AB$155:$BA$1048576,MATCH($A263,'Hoja de Trabajo para listado'!$AB$155:$AB$1048576,0),MATCH((CUADRO!M$5&amp;$E263),'Hoja de Trabajo para listado'!$AB$151:$BA$151,0)),0)+IFERROR(INDEX('Hoja de Trabajo para listado'!$BC$155:$CB$1048576,MATCH($A263,'Hoja de Trabajo para listado'!$BC$155:$BC$1048576,0),MATCH((CUADRO!M$5&amp;$E263),'Hoja de Trabajo para listado'!$BC$151:$CB$151,0)),0)+IFERROR(INDEX('Hoja de Trabajo para listado'!$DE$153:$DG$274,MATCH($A263,'Hoja de Trabajo para listado'!$DE$153:$DE$1048576,0),MATCH((CUADRO!M$5&amp;$E263),'Hoja de Trabajo para listado'!$DE$151:$DG$151,0)),0)+IFERROR(INDEX('Hoja de Trabajo para listado'!$CD$155:$DC$1048576,MATCH($A263,'Hoja de Trabajo para listado'!$CD$155:$CD$1048576,0),MATCH((CUADRO!M$5&amp;$E263),'Hoja de Trabajo para listado'!$CD$151:$DC$151,0)),0)</f>
        <v>0</v>
      </c>
      <c r="N263" s="316">
        <f ca="1">+IFERROR(INDEX('Hoja de Trabajo para listado'!$A$155:$Z$1048576,MATCH($A263,'Hoja de Trabajo para listado'!$A$155:$A$1048576,0),MATCH((CUADRO!N$5&amp;$E263),'Hoja de Trabajo para listado'!$A$151:$Z$151,0)),0)+IFERROR(INDEX('Hoja de Trabajo para listado'!$AB$155:$BA$1048576,MATCH($A263,'Hoja de Trabajo para listado'!$AB$155:$AB$1048576,0),MATCH((CUADRO!N$5&amp;$E263),'Hoja de Trabajo para listado'!$AB$151:$BA$151,0)),0)+IFERROR(INDEX('Hoja de Trabajo para listado'!$BC$155:$CB$1048576,MATCH($A263,'Hoja de Trabajo para listado'!$BC$155:$BC$1048576,0),MATCH((CUADRO!N$5&amp;$E263),'Hoja de Trabajo para listado'!$BC$151:$CB$151,0)),0)+IFERROR(INDEX('Hoja de Trabajo para listado'!$DE$153:$DG$274,MATCH($A263,'Hoja de Trabajo para listado'!$DE$153:$DE$1048576,0),MATCH((CUADRO!N$5&amp;$E263),'Hoja de Trabajo para listado'!$DE$151:$DG$151,0)),0)+IFERROR(INDEX('Hoja de Trabajo para listado'!$CD$155:$DC$1048576,MATCH($A263,'Hoja de Trabajo para listado'!$CD$155:$CD$1048576,0),MATCH((CUADRO!N$5&amp;$E263),'Hoja de Trabajo para listado'!$CD$151:$DC$151,0)),0)</f>
        <v>0</v>
      </c>
      <c r="O263" s="316">
        <f ca="1">+IFERROR(INDEX('Hoja de Trabajo para listado'!$A$155:$Z$1048576,MATCH($A263,'Hoja de Trabajo para listado'!$A$155:$A$1048576,0),MATCH((CUADRO!O$5&amp;$E263),'Hoja de Trabajo para listado'!$A$151:$Z$151,0)),0)+IFERROR(INDEX('Hoja de Trabajo para listado'!$AB$155:$BA$1048576,MATCH($A263,'Hoja de Trabajo para listado'!$AB$155:$AB$1048576,0),MATCH((CUADRO!O$5&amp;$E263),'Hoja de Trabajo para listado'!$AB$151:$BA$151,0)),0)+IFERROR(INDEX('Hoja de Trabajo para listado'!$BC$155:$CB$1048576,MATCH($A263,'Hoja de Trabajo para listado'!$BC$155:$BC$1048576,0),MATCH((CUADRO!O$5&amp;$E263),'Hoja de Trabajo para listado'!$BC$151:$CB$151,0)),0)+IFERROR(INDEX('Hoja de Trabajo para listado'!$DE$153:$DG$274,MATCH($A263,'Hoja de Trabajo para listado'!$DE$153:$DE$1048576,0),MATCH((CUADRO!O$5&amp;$E263),'Hoja de Trabajo para listado'!$DE$151:$DG$151,0)),0)+IFERROR(INDEX('Hoja de Trabajo para listado'!$CD$155:$DC$1048576,MATCH($A263,'Hoja de Trabajo para listado'!$CD$155:$CD$1048576,0),MATCH((CUADRO!O$5&amp;$E263),'Hoja de Trabajo para listado'!$CD$151:$DC$151,0)),0)</f>
        <v>0</v>
      </c>
      <c r="P263" s="316">
        <f ca="1">+IFERROR(INDEX('Hoja de Trabajo para listado'!$A$155:$Z$1048576,MATCH($A263,'Hoja de Trabajo para listado'!$A$155:$A$1048576,0),MATCH((CUADRO!P$5&amp;$E263),'Hoja de Trabajo para listado'!$A$151:$Z$151,0)),0)+IFERROR(INDEX('Hoja de Trabajo para listado'!$AB$155:$BA$1048576,MATCH($A263,'Hoja de Trabajo para listado'!$AB$155:$AB$1048576,0),MATCH((CUADRO!P$5&amp;$E263),'Hoja de Trabajo para listado'!$AB$151:$BA$151,0)),0)+IFERROR(INDEX('Hoja de Trabajo para listado'!$BC$155:$CB$1048576,MATCH($A263,'Hoja de Trabajo para listado'!$BC$155:$BC$1048576,0),MATCH((CUADRO!P$5&amp;$E263),'Hoja de Trabajo para listado'!$BC$151:$CB$151,0)),0)+IFERROR(INDEX('Hoja de Trabajo para listado'!$DE$153:$DG$274,MATCH($A263,'Hoja de Trabajo para listado'!$DE$153:$DE$1048576,0),MATCH((CUADRO!P$5&amp;$E263),'Hoja de Trabajo para listado'!$DE$151:$DG$151,0)),0)+IFERROR(INDEX('Hoja de Trabajo para listado'!$CD$155:$DC$1048576,MATCH($A263,'Hoja de Trabajo para listado'!$CD$155:$CD$1048576,0),MATCH((CUADRO!P$5&amp;$E263),'Hoja de Trabajo para listado'!$CD$151:$DC$151,0)),0)</f>
        <v>0</v>
      </c>
      <c r="Q263" s="316">
        <f ca="1">+IFERROR(INDEX('Hoja de Trabajo para listado'!$A$155:$Z$1048576,MATCH($A263,'Hoja de Trabajo para listado'!$A$155:$A$1048576,0),MATCH((CUADRO!Q$5&amp;$E263),'Hoja de Trabajo para listado'!$A$151:$Z$151,0)),0)+IFERROR(INDEX('Hoja de Trabajo para listado'!$AB$155:$BA$1048576,MATCH($A263,'Hoja de Trabajo para listado'!$AB$155:$AB$1048576,0),MATCH((CUADRO!Q$5&amp;$E263),'Hoja de Trabajo para listado'!$AB$151:$BA$151,0)),0)+IFERROR(INDEX('Hoja de Trabajo para listado'!$BC$155:$CB$1048576,MATCH($A263,'Hoja de Trabajo para listado'!$BC$155:$BC$1048576,0),MATCH((CUADRO!Q$5&amp;$E263),'Hoja de Trabajo para listado'!$BC$151:$CB$151,0)),0)+IFERROR(INDEX('Hoja de Trabajo para listado'!$DE$153:$DG$274,MATCH($A263,'Hoja de Trabajo para listado'!$DE$153:$DE$1048576,0),MATCH((CUADRO!Q$5&amp;$E263),'Hoja de Trabajo para listado'!$DE$151:$DG$151,0)),0)+IFERROR(INDEX('Hoja de Trabajo para listado'!$CD$155:$DC$1048576,MATCH($A263,'Hoja de Trabajo para listado'!$CD$155:$CD$1048576,0),MATCH((CUADRO!Q$5&amp;$E263),'Hoja de Trabajo para listado'!$CD$151:$DC$151,0)),0)</f>
        <v>0</v>
      </c>
      <c r="R263" s="316">
        <f t="shared" ca="1" si="8"/>
        <v>0</v>
      </c>
      <c r="S263" s="344">
        <f ca="1">+R262+R263</f>
        <v>0</v>
      </c>
      <c r="T263" s="316">
        <f ca="1">+S263</f>
        <v>0</v>
      </c>
      <c r="U263" s="315">
        <f t="shared" si="9"/>
        <v>2</v>
      </c>
      <c r="V263" s="319" t="str">
        <f>+VLOOKUP(A263,bd_lista!$A$3:$E$593,5,FALSE)</f>
        <v>Gobiernos Autonomos Municipales</v>
      </c>
      <c r="W263" s="426"/>
    </row>
    <row r="264" spans="1:23" customFormat="1" ht="15" hidden="1" customHeight="1">
      <c r="A264" s="325">
        <v>1238</v>
      </c>
      <c r="B264" s="427">
        <f>+A264</f>
        <v>1238</v>
      </c>
      <c r="C264" s="318" t="str">
        <f>+VLOOKUP(A264,bd_lista!$A$3:$C$593,3,FALSE)</f>
        <v>Gobierno Autónomo Municipal de Corocoro</v>
      </c>
      <c r="D264" s="429" t="str">
        <f>+C264</f>
        <v>Gobierno Autónomo Municipal de Corocoro</v>
      </c>
      <c r="E264" s="346" t="s">
        <v>1418</v>
      </c>
      <c r="F264" s="314">
        <f ca="1">+IFERROR(INDEX('Hoja de Trabajo para listado'!$A$155:$Z$1048576,MATCH($A264,'Hoja de Trabajo para listado'!$A$155:$A$1048576,0),MATCH((CUADRO!F$5&amp;$E264),'Hoja de Trabajo para listado'!$A$151:$Z$151,0)),0)+IFERROR(INDEX('Hoja de Trabajo para listado'!$AB$155:$BA$1048576,MATCH($A264,'Hoja de Trabajo para listado'!$AB$155:$AB$1048576,0),MATCH((CUADRO!F$5&amp;$E264),'Hoja de Trabajo para listado'!$AB$151:$BA$151,0)),0)+IFERROR(INDEX('Hoja de Trabajo para listado'!$BC$155:$CB$1048576,MATCH($A264,'Hoja de Trabajo para listado'!$BC$155:$BC$1048576,0),MATCH((CUADRO!F$5&amp;$E264),'Hoja de Trabajo para listado'!$BC$151:$CB$151,0)),0)+IFERROR(INDEX('Hoja de Trabajo para listado'!$DE$153:$DG$274,MATCH($A264,'Hoja de Trabajo para listado'!$DE$153:$DE$1048576,0),MATCH((CUADRO!F$5&amp;$E264),'Hoja de Trabajo para listado'!$DE$151:$DG$151,0)),0)+IFERROR(INDEX('Hoja de Trabajo para listado'!$CD$155:$DC$1048576,MATCH($A264,'Hoja de Trabajo para listado'!$CD$155:$CD$1048576,0),MATCH((CUADRO!F$5&amp;$E264),'Hoja de Trabajo para listado'!$CD$151:$DC$151,0)),0)</f>
        <v>0</v>
      </c>
      <c r="G264" s="314">
        <f ca="1">+IFERROR(INDEX('Hoja de Trabajo para listado'!$A$155:$Z$1048576,MATCH($A264,'Hoja de Trabajo para listado'!$A$155:$A$1048576,0),MATCH((CUADRO!G$5&amp;$E264),'Hoja de Trabajo para listado'!$A$151:$Z$151,0)),0)+IFERROR(INDEX('Hoja de Trabajo para listado'!$AB$155:$BA$1048576,MATCH($A264,'Hoja de Trabajo para listado'!$AB$155:$AB$1048576,0),MATCH((CUADRO!G$5&amp;$E264),'Hoja de Trabajo para listado'!$AB$151:$BA$151,0)),0)+IFERROR(INDEX('Hoja de Trabajo para listado'!$BC$155:$CB$1048576,MATCH($A264,'Hoja de Trabajo para listado'!$BC$155:$BC$1048576,0),MATCH((CUADRO!G$5&amp;$E264),'Hoja de Trabajo para listado'!$BC$151:$CB$151,0)),0)+IFERROR(INDEX('Hoja de Trabajo para listado'!$DE$153:$DG$274,MATCH($A264,'Hoja de Trabajo para listado'!$DE$153:$DE$1048576,0),MATCH((CUADRO!G$5&amp;$E264),'Hoja de Trabajo para listado'!$DE$151:$DG$151,0)),0)+IFERROR(INDEX('Hoja de Trabajo para listado'!$CD$155:$DC$1048576,MATCH($A264,'Hoja de Trabajo para listado'!$CD$155:$CD$1048576,0),MATCH((CUADRO!G$5&amp;$E264),'Hoja de Trabajo para listado'!$CD$151:$DC$151,0)),0)</f>
        <v>0</v>
      </c>
      <c r="H264" s="314">
        <f ca="1">+IFERROR(INDEX('Hoja de Trabajo para listado'!$A$155:$Z$1048576,MATCH($A264,'Hoja de Trabajo para listado'!$A$155:$A$1048576,0),MATCH((CUADRO!H$5&amp;$E264),'Hoja de Trabajo para listado'!$A$151:$Z$151,0)),0)+IFERROR(INDEX('Hoja de Trabajo para listado'!$AB$155:$BA$1048576,MATCH($A264,'Hoja de Trabajo para listado'!$AB$155:$AB$1048576,0),MATCH((CUADRO!H$5&amp;$E264),'Hoja de Trabajo para listado'!$AB$151:$BA$151,0)),0)+IFERROR(INDEX('Hoja de Trabajo para listado'!$BC$155:$CB$1048576,MATCH($A264,'Hoja de Trabajo para listado'!$BC$155:$BC$1048576,0),MATCH((CUADRO!H$5&amp;$E264),'Hoja de Trabajo para listado'!$BC$151:$CB$151,0)),0)+IFERROR(INDEX('Hoja de Trabajo para listado'!$DE$153:$DG$274,MATCH($A264,'Hoja de Trabajo para listado'!$DE$153:$DE$1048576,0),MATCH((CUADRO!H$5&amp;$E264),'Hoja de Trabajo para listado'!$DE$151:$DG$151,0)),0)+IFERROR(INDEX('Hoja de Trabajo para listado'!$CD$155:$DC$1048576,MATCH($A264,'Hoja de Trabajo para listado'!$CD$155:$CD$1048576,0),MATCH((CUADRO!H$5&amp;$E264),'Hoja de Trabajo para listado'!$CD$151:$DC$151,0)),0)</f>
        <v>0</v>
      </c>
      <c r="I264" s="314">
        <f ca="1">+IFERROR(INDEX('Hoja de Trabajo para listado'!$A$155:$Z$1048576,MATCH($A264,'Hoja de Trabajo para listado'!$A$155:$A$1048576,0),MATCH((CUADRO!I$5&amp;$E264),'Hoja de Trabajo para listado'!$A$151:$Z$151,0)),0)+IFERROR(INDEX('Hoja de Trabajo para listado'!$AB$155:$BA$1048576,MATCH($A264,'Hoja de Trabajo para listado'!$AB$155:$AB$1048576,0),MATCH((CUADRO!I$5&amp;$E264),'Hoja de Trabajo para listado'!$AB$151:$BA$151,0)),0)+IFERROR(INDEX('Hoja de Trabajo para listado'!$BC$155:$CB$1048576,MATCH($A264,'Hoja de Trabajo para listado'!$BC$155:$BC$1048576,0),MATCH((CUADRO!I$5&amp;$E264),'Hoja de Trabajo para listado'!$BC$151:$CB$151,0)),0)+IFERROR(INDEX('Hoja de Trabajo para listado'!$DE$153:$DG$274,MATCH($A264,'Hoja de Trabajo para listado'!$DE$153:$DE$1048576,0),MATCH((CUADRO!I$5&amp;$E264),'Hoja de Trabajo para listado'!$DE$151:$DG$151,0)),0)+IFERROR(INDEX('Hoja de Trabajo para listado'!$CD$155:$DC$1048576,MATCH($A264,'Hoja de Trabajo para listado'!$CD$155:$CD$1048576,0),MATCH((CUADRO!I$5&amp;$E264),'Hoja de Trabajo para listado'!$CD$151:$DC$151,0)),0)</f>
        <v>0</v>
      </c>
      <c r="J264" s="314">
        <f ca="1">+IFERROR(INDEX('Hoja de Trabajo para listado'!$A$155:$Z$1048576,MATCH($A264,'Hoja de Trabajo para listado'!$A$155:$A$1048576,0),MATCH((CUADRO!J$5&amp;$E264),'Hoja de Trabajo para listado'!$A$151:$Z$151,0)),0)+IFERROR(INDEX('Hoja de Trabajo para listado'!$AB$155:$BA$1048576,MATCH($A264,'Hoja de Trabajo para listado'!$AB$155:$AB$1048576,0),MATCH((CUADRO!J$5&amp;$E264),'Hoja de Trabajo para listado'!$AB$151:$BA$151,0)),0)+IFERROR(INDEX('Hoja de Trabajo para listado'!$BC$155:$CB$1048576,MATCH($A264,'Hoja de Trabajo para listado'!$BC$155:$BC$1048576,0),MATCH((CUADRO!J$5&amp;$E264),'Hoja de Trabajo para listado'!$BC$151:$CB$151,0)),0)+IFERROR(INDEX('Hoja de Trabajo para listado'!$DE$153:$DG$274,MATCH($A264,'Hoja de Trabajo para listado'!$DE$153:$DE$1048576,0),MATCH((CUADRO!J$5&amp;$E264),'Hoja de Trabajo para listado'!$DE$151:$DG$151,0)),0)+IFERROR(INDEX('Hoja de Trabajo para listado'!$CD$155:$DC$1048576,MATCH($A264,'Hoja de Trabajo para listado'!$CD$155:$CD$1048576,0),MATCH((CUADRO!J$5&amp;$E264),'Hoja de Trabajo para listado'!$CD$151:$DC$151,0)),0)</f>
        <v>0</v>
      </c>
      <c r="K264" s="314">
        <f ca="1">+IFERROR(INDEX('Hoja de Trabajo para listado'!$A$155:$Z$1048576,MATCH($A264,'Hoja de Trabajo para listado'!$A$155:$A$1048576,0),MATCH((CUADRO!K$5&amp;$E264),'Hoja de Trabajo para listado'!$A$151:$Z$151,0)),0)+IFERROR(INDEX('Hoja de Trabajo para listado'!$AB$155:$BA$1048576,MATCH($A264,'Hoja de Trabajo para listado'!$AB$155:$AB$1048576,0),MATCH((CUADRO!K$5&amp;$E264),'Hoja de Trabajo para listado'!$AB$151:$BA$151,0)),0)+IFERROR(INDEX('Hoja de Trabajo para listado'!$BC$155:$CB$1048576,MATCH($A264,'Hoja de Trabajo para listado'!$BC$155:$BC$1048576,0),MATCH((CUADRO!K$5&amp;$E264),'Hoja de Trabajo para listado'!$BC$151:$CB$151,0)),0)+IFERROR(INDEX('Hoja de Trabajo para listado'!$DE$153:$DG$274,MATCH($A264,'Hoja de Trabajo para listado'!$DE$153:$DE$1048576,0),MATCH((CUADRO!K$5&amp;$E264),'Hoja de Trabajo para listado'!$DE$151:$DG$151,0)),0)+IFERROR(INDEX('Hoja de Trabajo para listado'!$CD$155:$DC$1048576,MATCH($A264,'Hoja de Trabajo para listado'!$CD$155:$CD$1048576,0),MATCH((CUADRO!K$5&amp;$E264),'Hoja de Trabajo para listado'!$CD$151:$DC$151,0)),0)</f>
        <v>0</v>
      </c>
      <c r="L264" s="314">
        <f ca="1">+IFERROR(INDEX('Hoja de Trabajo para listado'!$A$155:$Z$1048576,MATCH($A264,'Hoja de Trabajo para listado'!$A$155:$A$1048576,0),MATCH((CUADRO!L$5&amp;$E264),'Hoja de Trabajo para listado'!$A$151:$Z$151,0)),0)+IFERROR(INDEX('Hoja de Trabajo para listado'!$AB$155:$BA$1048576,MATCH($A264,'Hoja de Trabajo para listado'!$AB$155:$AB$1048576,0),MATCH((CUADRO!L$5&amp;$E264),'Hoja de Trabajo para listado'!$AB$151:$BA$151,0)),0)+IFERROR(INDEX('Hoja de Trabajo para listado'!$BC$155:$CB$1048576,MATCH($A264,'Hoja de Trabajo para listado'!$BC$155:$BC$1048576,0),MATCH((CUADRO!L$5&amp;$E264),'Hoja de Trabajo para listado'!$BC$151:$CB$151,0)),0)+IFERROR(INDEX('Hoja de Trabajo para listado'!$DE$153:$DG$274,MATCH($A264,'Hoja de Trabajo para listado'!$DE$153:$DE$1048576,0),MATCH((CUADRO!L$5&amp;$E264),'Hoja de Trabajo para listado'!$DE$151:$DG$151,0)),0)+IFERROR(INDEX('Hoja de Trabajo para listado'!$CD$155:$DC$1048576,MATCH($A264,'Hoja de Trabajo para listado'!$CD$155:$CD$1048576,0),MATCH((CUADRO!L$5&amp;$E264),'Hoja de Trabajo para listado'!$CD$151:$DC$151,0)),0)</f>
        <v>0</v>
      </c>
      <c r="M264" s="314">
        <f ca="1">+IFERROR(INDEX('Hoja de Trabajo para listado'!$A$155:$Z$1048576,MATCH($A264,'Hoja de Trabajo para listado'!$A$155:$A$1048576,0),MATCH((CUADRO!M$5&amp;$E264),'Hoja de Trabajo para listado'!$A$151:$Z$151,0)),0)+IFERROR(INDEX('Hoja de Trabajo para listado'!$AB$155:$BA$1048576,MATCH($A264,'Hoja de Trabajo para listado'!$AB$155:$AB$1048576,0),MATCH((CUADRO!M$5&amp;$E264),'Hoja de Trabajo para listado'!$AB$151:$BA$151,0)),0)+IFERROR(INDEX('Hoja de Trabajo para listado'!$BC$155:$CB$1048576,MATCH($A264,'Hoja de Trabajo para listado'!$BC$155:$BC$1048576,0),MATCH((CUADRO!M$5&amp;$E264),'Hoja de Trabajo para listado'!$BC$151:$CB$151,0)),0)+IFERROR(INDEX('Hoja de Trabajo para listado'!$DE$153:$DG$274,MATCH($A264,'Hoja de Trabajo para listado'!$DE$153:$DE$1048576,0),MATCH((CUADRO!M$5&amp;$E264),'Hoja de Trabajo para listado'!$DE$151:$DG$151,0)),0)+IFERROR(INDEX('Hoja de Trabajo para listado'!$CD$155:$DC$1048576,MATCH($A264,'Hoja de Trabajo para listado'!$CD$155:$CD$1048576,0),MATCH((CUADRO!M$5&amp;$E264),'Hoja de Trabajo para listado'!$CD$151:$DC$151,0)),0)</f>
        <v>0</v>
      </c>
      <c r="N264" s="314">
        <f ca="1">+IFERROR(INDEX('Hoja de Trabajo para listado'!$A$155:$Z$1048576,MATCH($A264,'Hoja de Trabajo para listado'!$A$155:$A$1048576,0),MATCH((CUADRO!N$5&amp;$E264),'Hoja de Trabajo para listado'!$A$151:$Z$151,0)),0)+IFERROR(INDEX('Hoja de Trabajo para listado'!$AB$155:$BA$1048576,MATCH($A264,'Hoja de Trabajo para listado'!$AB$155:$AB$1048576,0),MATCH((CUADRO!N$5&amp;$E264),'Hoja de Trabajo para listado'!$AB$151:$BA$151,0)),0)+IFERROR(INDEX('Hoja de Trabajo para listado'!$BC$155:$CB$1048576,MATCH($A264,'Hoja de Trabajo para listado'!$BC$155:$BC$1048576,0),MATCH((CUADRO!N$5&amp;$E264),'Hoja de Trabajo para listado'!$BC$151:$CB$151,0)),0)+IFERROR(INDEX('Hoja de Trabajo para listado'!$DE$153:$DG$274,MATCH($A264,'Hoja de Trabajo para listado'!$DE$153:$DE$1048576,0),MATCH((CUADRO!N$5&amp;$E264),'Hoja de Trabajo para listado'!$DE$151:$DG$151,0)),0)+IFERROR(INDEX('Hoja de Trabajo para listado'!$CD$155:$DC$1048576,MATCH($A264,'Hoja de Trabajo para listado'!$CD$155:$CD$1048576,0),MATCH((CUADRO!N$5&amp;$E264),'Hoja de Trabajo para listado'!$CD$151:$DC$151,0)),0)</f>
        <v>0</v>
      </c>
      <c r="O264" s="314">
        <f ca="1">+IFERROR(INDEX('Hoja de Trabajo para listado'!$A$155:$Z$1048576,MATCH($A264,'Hoja de Trabajo para listado'!$A$155:$A$1048576,0),MATCH((CUADRO!O$5&amp;$E264),'Hoja de Trabajo para listado'!$A$151:$Z$151,0)),0)+IFERROR(INDEX('Hoja de Trabajo para listado'!$AB$155:$BA$1048576,MATCH($A264,'Hoja de Trabajo para listado'!$AB$155:$AB$1048576,0),MATCH((CUADRO!O$5&amp;$E264),'Hoja de Trabajo para listado'!$AB$151:$BA$151,0)),0)+IFERROR(INDEX('Hoja de Trabajo para listado'!$BC$155:$CB$1048576,MATCH($A264,'Hoja de Trabajo para listado'!$BC$155:$BC$1048576,0),MATCH((CUADRO!O$5&amp;$E264),'Hoja de Trabajo para listado'!$BC$151:$CB$151,0)),0)+IFERROR(INDEX('Hoja de Trabajo para listado'!$DE$153:$DG$274,MATCH($A264,'Hoja de Trabajo para listado'!$DE$153:$DE$1048576,0),MATCH((CUADRO!O$5&amp;$E264),'Hoja de Trabajo para listado'!$DE$151:$DG$151,0)),0)+IFERROR(INDEX('Hoja de Trabajo para listado'!$CD$155:$DC$1048576,MATCH($A264,'Hoja de Trabajo para listado'!$CD$155:$CD$1048576,0),MATCH((CUADRO!O$5&amp;$E264),'Hoja de Trabajo para listado'!$CD$151:$DC$151,0)),0)</f>
        <v>0</v>
      </c>
      <c r="P264" s="314">
        <f ca="1">+IFERROR(INDEX('Hoja de Trabajo para listado'!$A$155:$Z$1048576,MATCH($A264,'Hoja de Trabajo para listado'!$A$155:$A$1048576,0),MATCH((CUADRO!P$5&amp;$E264),'Hoja de Trabajo para listado'!$A$151:$Z$151,0)),0)+IFERROR(INDEX('Hoja de Trabajo para listado'!$AB$155:$BA$1048576,MATCH($A264,'Hoja de Trabajo para listado'!$AB$155:$AB$1048576,0),MATCH((CUADRO!P$5&amp;$E264),'Hoja de Trabajo para listado'!$AB$151:$BA$151,0)),0)+IFERROR(INDEX('Hoja de Trabajo para listado'!$BC$155:$CB$1048576,MATCH($A264,'Hoja de Trabajo para listado'!$BC$155:$BC$1048576,0),MATCH((CUADRO!P$5&amp;$E264),'Hoja de Trabajo para listado'!$BC$151:$CB$151,0)),0)+IFERROR(INDEX('Hoja de Trabajo para listado'!$DE$153:$DG$274,MATCH($A264,'Hoja de Trabajo para listado'!$DE$153:$DE$1048576,0),MATCH((CUADRO!P$5&amp;$E264),'Hoja de Trabajo para listado'!$DE$151:$DG$151,0)),0)+IFERROR(INDEX('Hoja de Trabajo para listado'!$CD$155:$DC$1048576,MATCH($A264,'Hoja de Trabajo para listado'!$CD$155:$CD$1048576,0),MATCH((CUADRO!P$5&amp;$E264),'Hoja de Trabajo para listado'!$CD$151:$DC$151,0)),0)</f>
        <v>0</v>
      </c>
      <c r="Q264" s="314">
        <f ca="1">+IFERROR(INDEX('Hoja de Trabajo para listado'!$A$155:$Z$1048576,MATCH($A264,'Hoja de Trabajo para listado'!$A$155:$A$1048576,0),MATCH((CUADRO!Q$5&amp;$E264),'Hoja de Trabajo para listado'!$A$151:$Z$151,0)),0)+IFERROR(INDEX('Hoja de Trabajo para listado'!$AB$155:$BA$1048576,MATCH($A264,'Hoja de Trabajo para listado'!$AB$155:$AB$1048576,0),MATCH((CUADRO!Q$5&amp;$E264),'Hoja de Trabajo para listado'!$AB$151:$BA$151,0)),0)+IFERROR(INDEX('Hoja de Trabajo para listado'!$BC$155:$CB$1048576,MATCH($A264,'Hoja de Trabajo para listado'!$BC$155:$BC$1048576,0),MATCH((CUADRO!Q$5&amp;$E264),'Hoja de Trabajo para listado'!$BC$151:$CB$151,0)),0)+IFERROR(INDEX('Hoja de Trabajo para listado'!$DE$153:$DG$274,MATCH($A264,'Hoja de Trabajo para listado'!$DE$153:$DE$1048576,0),MATCH((CUADRO!Q$5&amp;$E264),'Hoja de Trabajo para listado'!$DE$151:$DG$151,0)),0)+IFERROR(INDEX('Hoja de Trabajo para listado'!$CD$155:$DC$1048576,MATCH($A264,'Hoja de Trabajo para listado'!$CD$155:$CD$1048576,0),MATCH((CUADRO!Q$5&amp;$E264),'Hoja de Trabajo para listado'!$CD$151:$DC$151,0)),0)</f>
        <v>0</v>
      </c>
      <c r="R264" s="314">
        <f t="shared" ca="1" si="8"/>
        <v>0</v>
      </c>
      <c r="S264" s="345"/>
      <c r="T264" s="314">
        <f ca="1">+T265</f>
        <v>0</v>
      </c>
      <c r="U264" s="313">
        <f t="shared" si="9"/>
        <v>1</v>
      </c>
      <c r="V264" s="319" t="str">
        <f>+VLOOKUP(A264,bd_lista!$A$3:$E$593,5,FALSE)</f>
        <v>Gobiernos Autonomos Municipales</v>
      </c>
      <c r="W264" s="425" t="str">
        <f>+V264</f>
        <v>Gobiernos Autonomos Municipales</v>
      </c>
    </row>
    <row r="265" spans="1:23" customFormat="1" ht="15" hidden="1" customHeight="1">
      <c r="A265" s="323">
        <v>1238</v>
      </c>
      <c r="B265" s="428"/>
      <c r="C265" s="319" t="str">
        <f>+VLOOKUP(A265,bd_lista!$A$3:$C$593,3,FALSE)</f>
        <v>Gobierno Autónomo Municipal de Corocoro</v>
      </c>
      <c r="D265" s="430"/>
      <c r="E265" s="347" t="s">
        <v>1419</v>
      </c>
      <c r="F265" s="316">
        <f ca="1">+IFERROR(INDEX('Hoja de Trabajo para listado'!$A$155:$Z$1048576,MATCH($A265,'Hoja de Trabajo para listado'!$A$155:$A$1048576,0),MATCH((CUADRO!F$5&amp;$E265),'Hoja de Trabajo para listado'!$A$151:$Z$151,0)),0)+IFERROR(INDEX('Hoja de Trabajo para listado'!$AB$155:$BA$1048576,MATCH($A265,'Hoja de Trabajo para listado'!$AB$155:$AB$1048576,0),MATCH((CUADRO!F$5&amp;$E265),'Hoja de Trabajo para listado'!$AB$151:$BA$151,0)),0)+IFERROR(INDEX('Hoja de Trabajo para listado'!$BC$155:$CB$1048576,MATCH($A265,'Hoja de Trabajo para listado'!$BC$155:$BC$1048576,0),MATCH((CUADRO!F$5&amp;$E265),'Hoja de Trabajo para listado'!$BC$151:$CB$151,0)),0)+IFERROR(INDEX('Hoja de Trabajo para listado'!$DE$153:$DG$274,MATCH($A265,'Hoja de Trabajo para listado'!$DE$153:$DE$1048576,0),MATCH((CUADRO!F$5&amp;$E265),'Hoja de Trabajo para listado'!$DE$151:$DG$151,0)),0)+IFERROR(INDEX('Hoja de Trabajo para listado'!$CD$155:$DC$1048576,MATCH($A265,'Hoja de Trabajo para listado'!$CD$155:$CD$1048576,0),MATCH((CUADRO!F$5&amp;$E265),'Hoja de Trabajo para listado'!$CD$151:$DC$151,0)),0)</f>
        <v>0</v>
      </c>
      <c r="G265" s="316">
        <f ca="1">+IFERROR(INDEX('Hoja de Trabajo para listado'!$A$155:$Z$1048576,MATCH($A265,'Hoja de Trabajo para listado'!$A$155:$A$1048576,0),MATCH((CUADRO!G$5&amp;$E265),'Hoja de Trabajo para listado'!$A$151:$Z$151,0)),0)+IFERROR(INDEX('Hoja de Trabajo para listado'!$AB$155:$BA$1048576,MATCH($A265,'Hoja de Trabajo para listado'!$AB$155:$AB$1048576,0),MATCH((CUADRO!G$5&amp;$E265),'Hoja de Trabajo para listado'!$AB$151:$BA$151,0)),0)+IFERROR(INDEX('Hoja de Trabajo para listado'!$BC$155:$CB$1048576,MATCH($A265,'Hoja de Trabajo para listado'!$BC$155:$BC$1048576,0),MATCH((CUADRO!G$5&amp;$E265),'Hoja de Trabajo para listado'!$BC$151:$CB$151,0)),0)+IFERROR(INDEX('Hoja de Trabajo para listado'!$DE$153:$DG$274,MATCH($A265,'Hoja de Trabajo para listado'!$DE$153:$DE$1048576,0),MATCH((CUADRO!G$5&amp;$E265),'Hoja de Trabajo para listado'!$DE$151:$DG$151,0)),0)+IFERROR(INDEX('Hoja de Trabajo para listado'!$CD$155:$DC$1048576,MATCH($A265,'Hoja de Trabajo para listado'!$CD$155:$CD$1048576,0),MATCH((CUADRO!G$5&amp;$E265),'Hoja de Trabajo para listado'!$CD$151:$DC$151,0)),0)</f>
        <v>0</v>
      </c>
      <c r="H265" s="316">
        <f ca="1">+IFERROR(INDEX('Hoja de Trabajo para listado'!$A$155:$Z$1048576,MATCH($A265,'Hoja de Trabajo para listado'!$A$155:$A$1048576,0),MATCH((CUADRO!H$5&amp;$E265),'Hoja de Trabajo para listado'!$A$151:$Z$151,0)),0)+IFERROR(INDEX('Hoja de Trabajo para listado'!$AB$155:$BA$1048576,MATCH($A265,'Hoja de Trabajo para listado'!$AB$155:$AB$1048576,0),MATCH((CUADRO!H$5&amp;$E265),'Hoja de Trabajo para listado'!$AB$151:$BA$151,0)),0)+IFERROR(INDEX('Hoja de Trabajo para listado'!$BC$155:$CB$1048576,MATCH($A265,'Hoja de Trabajo para listado'!$BC$155:$BC$1048576,0),MATCH((CUADRO!H$5&amp;$E265),'Hoja de Trabajo para listado'!$BC$151:$CB$151,0)),0)+IFERROR(INDEX('Hoja de Trabajo para listado'!$DE$153:$DG$274,MATCH($A265,'Hoja de Trabajo para listado'!$DE$153:$DE$1048576,0),MATCH((CUADRO!H$5&amp;$E265),'Hoja de Trabajo para listado'!$DE$151:$DG$151,0)),0)+IFERROR(INDEX('Hoja de Trabajo para listado'!$CD$155:$DC$1048576,MATCH($A265,'Hoja de Trabajo para listado'!$CD$155:$CD$1048576,0),MATCH((CUADRO!H$5&amp;$E265),'Hoja de Trabajo para listado'!$CD$151:$DC$151,0)),0)</f>
        <v>0</v>
      </c>
      <c r="I265" s="316">
        <f ca="1">+IFERROR(INDEX('Hoja de Trabajo para listado'!$A$155:$Z$1048576,MATCH($A265,'Hoja de Trabajo para listado'!$A$155:$A$1048576,0),MATCH((CUADRO!I$5&amp;$E265),'Hoja de Trabajo para listado'!$A$151:$Z$151,0)),0)+IFERROR(INDEX('Hoja de Trabajo para listado'!$AB$155:$BA$1048576,MATCH($A265,'Hoja de Trabajo para listado'!$AB$155:$AB$1048576,0),MATCH((CUADRO!I$5&amp;$E265),'Hoja de Trabajo para listado'!$AB$151:$BA$151,0)),0)+IFERROR(INDEX('Hoja de Trabajo para listado'!$BC$155:$CB$1048576,MATCH($A265,'Hoja de Trabajo para listado'!$BC$155:$BC$1048576,0),MATCH((CUADRO!I$5&amp;$E265),'Hoja de Trabajo para listado'!$BC$151:$CB$151,0)),0)+IFERROR(INDEX('Hoja de Trabajo para listado'!$DE$153:$DG$274,MATCH($A265,'Hoja de Trabajo para listado'!$DE$153:$DE$1048576,0),MATCH((CUADRO!I$5&amp;$E265),'Hoja de Trabajo para listado'!$DE$151:$DG$151,0)),0)+IFERROR(INDEX('Hoja de Trabajo para listado'!$CD$155:$DC$1048576,MATCH($A265,'Hoja de Trabajo para listado'!$CD$155:$CD$1048576,0),MATCH((CUADRO!I$5&amp;$E265),'Hoja de Trabajo para listado'!$CD$151:$DC$151,0)),0)</f>
        <v>0</v>
      </c>
      <c r="J265" s="316">
        <f ca="1">+IFERROR(INDEX('Hoja de Trabajo para listado'!$A$155:$Z$1048576,MATCH($A265,'Hoja de Trabajo para listado'!$A$155:$A$1048576,0),MATCH((CUADRO!J$5&amp;$E265),'Hoja de Trabajo para listado'!$A$151:$Z$151,0)),0)+IFERROR(INDEX('Hoja de Trabajo para listado'!$AB$155:$BA$1048576,MATCH($A265,'Hoja de Trabajo para listado'!$AB$155:$AB$1048576,0),MATCH((CUADRO!J$5&amp;$E265),'Hoja de Trabajo para listado'!$AB$151:$BA$151,0)),0)+IFERROR(INDEX('Hoja de Trabajo para listado'!$BC$155:$CB$1048576,MATCH($A265,'Hoja de Trabajo para listado'!$BC$155:$BC$1048576,0),MATCH((CUADRO!J$5&amp;$E265),'Hoja de Trabajo para listado'!$BC$151:$CB$151,0)),0)+IFERROR(INDEX('Hoja de Trabajo para listado'!$DE$153:$DG$274,MATCH($A265,'Hoja de Trabajo para listado'!$DE$153:$DE$1048576,0),MATCH((CUADRO!J$5&amp;$E265),'Hoja de Trabajo para listado'!$DE$151:$DG$151,0)),0)+IFERROR(INDEX('Hoja de Trabajo para listado'!$CD$155:$DC$1048576,MATCH($A265,'Hoja de Trabajo para listado'!$CD$155:$CD$1048576,0),MATCH((CUADRO!J$5&amp;$E265),'Hoja de Trabajo para listado'!$CD$151:$DC$151,0)),0)</f>
        <v>0</v>
      </c>
      <c r="K265" s="316">
        <f ca="1">+IFERROR(INDEX('Hoja de Trabajo para listado'!$A$155:$Z$1048576,MATCH($A265,'Hoja de Trabajo para listado'!$A$155:$A$1048576,0),MATCH((CUADRO!K$5&amp;$E265),'Hoja de Trabajo para listado'!$A$151:$Z$151,0)),0)+IFERROR(INDEX('Hoja de Trabajo para listado'!$AB$155:$BA$1048576,MATCH($A265,'Hoja de Trabajo para listado'!$AB$155:$AB$1048576,0),MATCH((CUADRO!K$5&amp;$E265),'Hoja de Trabajo para listado'!$AB$151:$BA$151,0)),0)+IFERROR(INDEX('Hoja de Trabajo para listado'!$BC$155:$CB$1048576,MATCH($A265,'Hoja de Trabajo para listado'!$BC$155:$BC$1048576,0),MATCH((CUADRO!K$5&amp;$E265),'Hoja de Trabajo para listado'!$BC$151:$CB$151,0)),0)+IFERROR(INDEX('Hoja de Trabajo para listado'!$DE$153:$DG$274,MATCH($A265,'Hoja de Trabajo para listado'!$DE$153:$DE$1048576,0),MATCH((CUADRO!K$5&amp;$E265),'Hoja de Trabajo para listado'!$DE$151:$DG$151,0)),0)+IFERROR(INDEX('Hoja de Trabajo para listado'!$CD$155:$DC$1048576,MATCH($A265,'Hoja de Trabajo para listado'!$CD$155:$CD$1048576,0),MATCH((CUADRO!K$5&amp;$E265),'Hoja de Trabajo para listado'!$CD$151:$DC$151,0)),0)</f>
        <v>0</v>
      </c>
      <c r="L265" s="316">
        <f ca="1">+IFERROR(INDEX('Hoja de Trabajo para listado'!$A$155:$Z$1048576,MATCH($A265,'Hoja de Trabajo para listado'!$A$155:$A$1048576,0),MATCH((CUADRO!L$5&amp;$E265),'Hoja de Trabajo para listado'!$A$151:$Z$151,0)),0)+IFERROR(INDEX('Hoja de Trabajo para listado'!$AB$155:$BA$1048576,MATCH($A265,'Hoja de Trabajo para listado'!$AB$155:$AB$1048576,0),MATCH((CUADRO!L$5&amp;$E265),'Hoja de Trabajo para listado'!$AB$151:$BA$151,0)),0)+IFERROR(INDEX('Hoja de Trabajo para listado'!$BC$155:$CB$1048576,MATCH($A265,'Hoja de Trabajo para listado'!$BC$155:$BC$1048576,0),MATCH((CUADRO!L$5&amp;$E265),'Hoja de Trabajo para listado'!$BC$151:$CB$151,0)),0)+IFERROR(INDEX('Hoja de Trabajo para listado'!$DE$153:$DG$274,MATCH($A265,'Hoja de Trabajo para listado'!$DE$153:$DE$1048576,0),MATCH((CUADRO!L$5&amp;$E265),'Hoja de Trabajo para listado'!$DE$151:$DG$151,0)),0)+IFERROR(INDEX('Hoja de Trabajo para listado'!$CD$155:$DC$1048576,MATCH($A265,'Hoja de Trabajo para listado'!$CD$155:$CD$1048576,0),MATCH((CUADRO!L$5&amp;$E265),'Hoja de Trabajo para listado'!$CD$151:$DC$151,0)),0)</f>
        <v>0</v>
      </c>
      <c r="M265" s="316">
        <f ca="1">+IFERROR(INDEX('Hoja de Trabajo para listado'!$A$155:$Z$1048576,MATCH($A265,'Hoja de Trabajo para listado'!$A$155:$A$1048576,0),MATCH((CUADRO!M$5&amp;$E265),'Hoja de Trabajo para listado'!$A$151:$Z$151,0)),0)+IFERROR(INDEX('Hoja de Trabajo para listado'!$AB$155:$BA$1048576,MATCH($A265,'Hoja de Trabajo para listado'!$AB$155:$AB$1048576,0),MATCH((CUADRO!M$5&amp;$E265),'Hoja de Trabajo para listado'!$AB$151:$BA$151,0)),0)+IFERROR(INDEX('Hoja de Trabajo para listado'!$BC$155:$CB$1048576,MATCH($A265,'Hoja de Trabajo para listado'!$BC$155:$BC$1048576,0),MATCH((CUADRO!M$5&amp;$E265),'Hoja de Trabajo para listado'!$BC$151:$CB$151,0)),0)+IFERROR(INDEX('Hoja de Trabajo para listado'!$DE$153:$DG$274,MATCH($A265,'Hoja de Trabajo para listado'!$DE$153:$DE$1048576,0),MATCH((CUADRO!M$5&amp;$E265),'Hoja de Trabajo para listado'!$DE$151:$DG$151,0)),0)+IFERROR(INDEX('Hoja de Trabajo para listado'!$CD$155:$DC$1048576,MATCH($A265,'Hoja de Trabajo para listado'!$CD$155:$CD$1048576,0),MATCH((CUADRO!M$5&amp;$E265),'Hoja de Trabajo para listado'!$CD$151:$DC$151,0)),0)</f>
        <v>0</v>
      </c>
      <c r="N265" s="316">
        <f ca="1">+IFERROR(INDEX('Hoja de Trabajo para listado'!$A$155:$Z$1048576,MATCH($A265,'Hoja de Trabajo para listado'!$A$155:$A$1048576,0),MATCH((CUADRO!N$5&amp;$E265),'Hoja de Trabajo para listado'!$A$151:$Z$151,0)),0)+IFERROR(INDEX('Hoja de Trabajo para listado'!$AB$155:$BA$1048576,MATCH($A265,'Hoja de Trabajo para listado'!$AB$155:$AB$1048576,0),MATCH((CUADRO!N$5&amp;$E265),'Hoja de Trabajo para listado'!$AB$151:$BA$151,0)),0)+IFERROR(INDEX('Hoja de Trabajo para listado'!$BC$155:$CB$1048576,MATCH($A265,'Hoja de Trabajo para listado'!$BC$155:$BC$1048576,0),MATCH((CUADRO!N$5&amp;$E265),'Hoja de Trabajo para listado'!$BC$151:$CB$151,0)),0)+IFERROR(INDEX('Hoja de Trabajo para listado'!$DE$153:$DG$274,MATCH($A265,'Hoja de Trabajo para listado'!$DE$153:$DE$1048576,0),MATCH((CUADRO!N$5&amp;$E265),'Hoja de Trabajo para listado'!$DE$151:$DG$151,0)),0)+IFERROR(INDEX('Hoja de Trabajo para listado'!$CD$155:$DC$1048576,MATCH($A265,'Hoja de Trabajo para listado'!$CD$155:$CD$1048576,0),MATCH((CUADRO!N$5&amp;$E265),'Hoja de Trabajo para listado'!$CD$151:$DC$151,0)),0)</f>
        <v>0</v>
      </c>
      <c r="O265" s="316">
        <f ca="1">+IFERROR(INDEX('Hoja de Trabajo para listado'!$A$155:$Z$1048576,MATCH($A265,'Hoja de Trabajo para listado'!$A$155:$A$1048576,0),MATCH((CUADRO!O$5&amp;$E265),'Hoja de Trabajo para listado'!$A$151:$Z$151,0)),0)+IFERROR(INDEX('Hoja de Trabajo para listado'!$AB$155:$BA$1048576,MATCH($A265,'Hoja de Trabajo para listado'!$AB$155:$AB$1048576,0),MATCH((CUADRO!O$5&amp;$E265),'Hoja de Trabajo para listado'!$AB$151:$BA$151,0)),0)+IFERROR(INDEX('Hoja de Trabajo para listado'!$BC$155:$CB$1048576,MATCH($A265,'Hoja de Trabajo para listado'!$BC$155:$BC$1048576,0),MATCH((CUADRO!O$5&amp;$E265),'Hoja de Trabajo para listado'!$BC$151:$CB$151,0)),0)+IFERROR(INDEX('Hoja de Trabajo para listado'!$DE$153:$DG$274,MATCH($A265,'Hoja de Trabajo para listado'!$DE$153:$DE$1048576,0),MATCH((CUADRO!O$5&amp;$E265),'Hoja de Trabajo para listado'!$DE$151:$DG$151,0)),0)+IFERROR(INDEX('Hoja de Trabajo para listado'!$CD$155:$DC$1048576,MATCH($A265,'Hoja de Trabajo para listado'!$CD$155:$CD$1048576,0),MATCH((CUADRO!O$5&amp;$E265),'Hoja de Trabajo para listado'!$CD$151:$DC$151,0)),0)</f>
        <v>0</v>
      </c>
      <c r="P265" s="316">
        <f ca="1">+IFERROR(INDEX('Hoja de Trabajo para listado'!$A$155:$Z$1048576,MATCH($A265,'Hoja de Trabajo para listado'!$A$155:$A$1048576,0),MATCH((CUADRO!P$5&amp;$E265),'Hoja de Trabajo para listado'!$A$151:$Z$151,0)),0)+IFERROR(INDEX('Hoja de Trabajo para listado'!$AB$155:$BA$1048576,MATCH($A265,'Hoja de Trabajo para listado'!$AB$155:$AB$1048576,0),MATCH((CUADRO!P$5&amp;$E265),'Hoja de Trabajo para listado'!$AB$151:$BA$151,0)),0)+IFERROR(INDEX('Hoja de Trabajo para listado'!$BC$155:$CB$1048576,MATCH($A265,'Hoja de Trabajo para listado'!$BC$155:$BC$1048576,0),MATCH((CUADRO!P$5&amp;$E265),'Hoja de Trabajo para listado'!$BC$151:$CB$151,0)),0)+IFERROR(INDEX('Hoja de Trabajo para listado'!$DE$153:$DG$274,MATCH($A265,'Hoja de Trabajo para listado'!$DE$153:$DE$1048576,0),MATCH((CUADRO!P$5&amp;$E265),'Hoja de Trabajo para listado'!$DE$151:$DG$151,0)),0)+IFERROR(INDEX('Hoja de Trabajo para listado'!$CD$155:$DC$1048576,MATCH($A265,'Hoja de Trabajo para listado'!$CD$155:$CD$1048576,0),MATCH((CUADRO!P$5&amp;$E265),'Hoja de Trabajo para listado'!$CD$151:$DC$151,0)),0)</f>
        <v>0</v>
      </c>
      <c r="Q265" s="314">
        <f ca="1">+IFERROR(INDEX('Hoja de Trabajo para listado'!$A$155:$Z$1048576,MATCH($A265,'Hoja de Trabajo para listado'!$A$155:$A$1048576,0),MATCH((CUADRO!Q$5&amp;$E265),'Hoja de Trabajo para listado'!$A$151:$Z$151,0)),0)+IFERROR(INDEX('Hoja de Trabajo para listado'!$AB$155:$BA$1048576,MATCH($A265,'Hoja de Trabajo para listado'!$AB$155:$AB$1048576,0),MATCH((CUADRO!Q$5&amp;$E265),'Hoja de Trabajo para listado'!$AB$151:$BA$151,0)),0)+IFERROR(INDEX('Hoja de Trabajo para listado'!$BC$155:$CB$1048576,MATCH($A265,'Hoja de Trabajo para listado'!$BC$155:$BC$1048576,0),MATCH((CUADRO!Q$5&amp;$E265),'Hoja de Trabajo para listado'!$BC$151:$CB$151,0)),0)+IFERROR(INDEX('Hoja de Trabajo para listado'!$DE$153:$DG$274,MATCH($A265,'Hoja de Trabajo para listado'!$DE$153:$DE$1048576,0),MATCH((CUADRO!Q$5&amp;$E265),'Hoja de Trabajo para listado'!$DE$151:$DG$151,0)),0)+IFERROR(INDEX('Hoja de Trabajo para listado'!$CD$155:$DC$1048576,MATCH($A265,'Hoja de Trabajo para listado'!$CD$155:$CD$1048576,0),MATCH((CUADRO!Q$5&amp;$E265),'Hoja de Trabajo para listado'!$CD$151:$DC$151,0)),0)</f>
        <v>0</v>
      </c>
      <c r="R265" s="316">
        <f t="shared" ca="1" si="8"/>
        <v>0</v>
      </c>
      <c r="S265" s="344">
        <f ca="1">+R264+R265</f>
        <v>0</v>
      </c>
      <c r="T265" s="316">
        <f ca="1">+S265</f>
        <v>0</v>
      </c>
      <c r="U265" s="315">
        <f t="shared" si="9"/>
        <v>2</v>
      </c>
      <c r="V265" s="319" t="str">
        <f>+VLOOKUP(A265,bd_lista!$A$3:$E$593,5,FALSE)</f>
        <v>Gobiernos Autonomos Municipales</v>
      </c>
      <c r="W265" s="426"/>
    </row>
    <row r="266" spans="1:23" ht="15" hidden="1" customHeight="1">
      <c r="A266" s="323">
        <v>1239</v>
      </c>
      <c r="B266" s="427">
        <f>+A266</f>
        <v>1239</v>
      </c>
      <c r="C266" s="318" t="str">
        <f>+VLOOKUP(A266,bd_lista!$A$3:$C$593,3,FALSE)</f>
        <v>Gobierno Autónomo Municipal de Caquiaviri</v>
      </c>
      <c r="D266" s="429" t="str">
        <f>+C266</f>
        <v>Gobierno Autónomo Municipal de Caquiaviri</v>
      </c>
      <c r="E266" s="346" t="s">
        <v>1418</v>
      </c>
      <c r="F266" s="314">
        <f ca="1">+IFERROR(INDEX('Hoja de Trabajo para listado'!$A$155:$Z$1048576,MATCH($A266,'Hoja de Trabajo para listado'!$A$155:$A$1048576,0),MATCH((CUADRO!F$5&amp;$E266),'Hoja de Trabajo para listado'!$A$151:$Z$151,0)),0)+IFERROR(INDEX('Hoja de Trabajo para listado'!$AB$155:$BA$1048576,MATCH($A266,'Hoja de Trabajo para listado'!$AB$155:$AB$1048576,0),MATCH((CUADRO!F$5&amp;$E266),'Hoja de Trabajo para listado'!$AB$151:$BA$151,0)),0)+IFERROR(INDEX('Hoja de Trabajo para listado'!$BC$155:$CB$1048576,MATCH($A266,'Hoja de Trabajo para listado'!$BC$155:$BC$1048576,0),MATCH((CUADRO!F$5&amp;$E266),'Hoja de Trabajo para listado'!$BC$151:$CB$151,0)),0)+IFERROR(INDEX('Hoja de Trabajo para listado'!$DE$153:$DG$274,MATCH($A266,'Hoja de Trabajo para listado'!$DE$153:$DE$1048576,0),MATCH((CUADRO!F$5&amp;$E266),'Hoja de Trabajo para listado'!$DE$151:$DG$151,0)),0)+IFERROR(INDEX('Hoja de Trabajo para listado'!$CD$155:$DC$1048576,MATCH($A266,'Hoja de Trabajo para listado'!$CD$155:$CD$1048576,0),MATCH((CUADRO!F$5&amp;$E266),'Hoja de Trabajo para listado'!$CD$151:$DC$151,0)),0)</f>
        <v>0</v>
      </c>
      <c r="G266" s="314">
        <f ca="1">+IFERROR(INDEX('Hoja de Trabajo para listado'!$A$155:$Z$1048576,MATCH($A266,'Hoja de Trabajo para listado'!$A$155:$A$1048576,0),MATCH((CUADRO!G$5&amp;$E266),'Hoja de Trabajo para listado'!$A$151:$Z$151,0)),0)+IFERROR(INDEX('Hoja de Trabajo para listado'!$AB$155:$BA$1048576,MATCH($A266,'Hoja de Trabajo para listado'!$AB$155:$AB$1048576,0),MATCH((CUADRO!G$5&amp;$E266),'Hoja de Trabajo para listado'!$AB$151:$BA$151,0)),0)+IFERROR(INDEX('Hoja de Trabajo para listado'!$BC$155:$CB$1048576,MATCH($A266,'Hoja de Trabajo para listado'!$BC$155:$BC$1048576,0),MATCH((CUADRO!G$5&amp;$E266),'Hoja de Trabajo para listado'!$BC$151:$CB$151,0)),0)+IFERROR(INDEX('Hoja de Trabajo para listado'!$DE$153:$DG$274,MATCH($A266,'Hoja de Trabajo para listado'!$DE$153:$DE$1048576,0),MATCH((CUADRO!G$5&amp;$E266),'Hoja de Trabajo para listado'!$DE$151:$DG$151,0)),0)+IFERROR(INDEX('Hoja de Trabajo para listado'!$CD$155:$DC$1048576,MATCH($A266,'Hoja de Trabajo para listado'!$CD$155:$CD$1048576,0),MATCH((CUADRO!G$5&amp;$E266),'Hoja de Trabajo para listado'!$CD$151:$DC$151,0)),0)</f>
        <v>0</v>
      </c>
      <c r="H266" s="314">
        <f ca="1">+IFERROR(INDEX('Hoja de Trabajo para listado'!$A$155:$Z$1048576,MATCH($A266,'Hoja de Trabajo para listado'!$A$155:$A$1048576,0),MATCH((CUADRO!H$5&amp;$E266),'Hoja de Trabajo para listado'!$A$151:$Z$151,0)),0)+IFERROR(INDEX('Hoja de Trabajo para listado'!$AB$155:$BA$1048576,MATCH($A266,'Hoja de Trabajo para listado'!$AB$155:$AB$1048576,0),MATCH((CUADRO!H$5&amp;$E266),'Hoja de Trabajo para listado'!$AB$151:$BA$151,0)),0)+IFERROR(INDEX('Hoja de Trabajo para listado'!$BC$155:$CB$1048576,MATCH($A266,'Hoja de Trabajo para listado'!$BC$155:$BC$1048576,0),MATCH((CUADRO!H$5&amp;$E266),'Hoja de Trabajo para listado'!$BC$151:$CB$151,0)),0)+IFERROR(INDEX('Hoja de Trabajo para listado'!$DE$153:$DG$274,MATCH($A266,'Hoja de Trabajo para listado'!$DE$153:$DE$1048576,0),MATCH((CUADRO!H$5&amp;$E266),'Hoja de Trabajo para listado'!$DE$151:$DG$151,0)),0)+IFERROR(INDEX('Hoja de Trabajo para listado'!$CD$155:$DC$1048576,MATCH($A266,'Hoja de Trabajo para listado'!$CD$155:$CD$1048576,0),MATCH((CUADRO!H$5&amp;$E266),'Hoja de Trabajo para listado'!$CD$151:$DC$151,0)),0)</f>
        <v>0</v>
      </c>
      <c r="I266" s="314">
        <f ca="1">+IFERROR(INDEX('Hoja de Trabajo para listado'!$A$155:$Z$1048576,MATCH($A266,'Hoja de Trabajo para listado'!$A$155:$A$1048576,0),MATCH((CUADRO!I$5&amp;$E266),'Hoja de Trabajo para listado'!$A$151:$Z$151,0)),0)+IFERROR(INDEX('Hoja de Trabajo para listado'!$AB$155:$BA$1048576,MATCH($A266,'Hoja de Trabajo para listado'!$AB$155:$AB$1048576,0),MATCH((CUADRO!I$5&amp;$E266),'Hoja de Trabajo para listado'!$AB$151:$BA$151,0)),0)+IFERROR(INDEX('Hoja de Trabajo para listado'!$BC$155:$CB$1048576,MATCH($A266,'Hoja de Trabajo para listado'!$BC$155:$BC$1048576,0),MATCH((CUADRO!I$5&amp;$E266),'Hoja de Trabajo para listado'!$BC$151:$CB$151,0)),0)+IFERROR(INDEX('Hoja de Trabajo para listado'!$DE$153:$DG$274,MATCH($A266,'Hoja de Trabajo para listado'!$DE$153:$DE$1048576,0),MATCH((CUADRO!I$5&amp;$E266),'Hoja de Trabajo para listado'!$DE$151:$DG$151,0)),0)+IFERROR(INDEX('Hoja de Trabajo para listado'!$CD$155:$DC$1048576,MATCH($A266,'Hoja de Trabajo para listado'!$CD$155:$CD$1048576,0),MATCH((CUADRO!I$5&amp;$E266),'Hoja de Trabajo para listado'!$CD$151:$DC$151,0)),0)</f>
        <v>0</v>
      </c>
      <c r="J266" s="314">
        <f ca="1">+IFERROR(INDEX('Hoja de Trabajo para listado'!$A$155:$Z$1048576,MATCH($A266,'Hoja de Trabajo para listado'!$A$155:$A$1048576,0),MATCH((CUADRO!J$5&amp;$E266),'Hoja de Trabajo para listado'!$A$151:$Z$151,0)),0)+IFERROR(INDEX('Hoja de Trabajo para listado'!$AB$155:$BA$1048576,MATCH($A266,'Hoja de Trabajo para listado'!$AB$155:$AB$1048576,0),MATCH((CUADRO!J$5&amp;$E266),'Hoja de Trabajo para listado'!$AB$151:$BA$151,0)),0)+IFERROR(INDEX('Hoja de Trabajo para listado'!$BC$155:$CB$1048576,MATCH($A266,'Hoja de Trabajo para listado'!$BC$155:$BC$1048576,0),MATCH((CUADRO!J$5&amp;$E266),'Hoja de Trabajo para listado'!$BC$151:$CB$151,0)),0)+IFERROR(INDEX('Hoja de Trabajo para listado'!$DE$153:$DG$274,MATCH($A266,'Hoja de Trabajo para listado'!$DE$153:$DE$1048576,0),MATCH((CUADRO!J$5&amp;$E266),'Hoja de Trabajo para listado'!$DE$151:$DG$151,0)),0)+IFERROR(INDEX('Hoja de Trabajo para listado'!$CD$155:$DC$1048576,MATCH($A266,'Hoja de Trabajo para listado'!$CD$155:$CD$1048576,0),MATCH((CUADRO!J$5&amp;$E266),'Hoja de Trabajo para listado'!$CD$151:$DC$151,0)),0)</f>
        <v>0</v>
      </c>
      <c r="K266" s="314">
        <f ca="1">+IFERROR(INDEX('Hoja de Trabajo para listado'!$A$155:$Z$1048576,MATCH($A266,'Hoja de Trabajo para listado'!$A$155:$A$1048576,0),MATCH((CUADRO!K$5&amp;$E266),'Hoja de Trabajo para listado'!$A$151:$Z$151,0)),0)+IFERROR(INDEX('Hoja de Trabajo para listado'!$AB$155:$BA$1048576,MATCH($A266,'Hoja de Trabajo para listado'!$AB$155:$AB$1048576,0),MATCH((CUADRO!K$5&amp;$E266),'Hoja de Trabajo para listado'!$AB$151:$BA$151,0)),0)+IFERROR(INDEX('Hoja de Trabajo para listado'!$BC$155:$CB$1048576,MATCH($A266,'Hoja de Trabajo para listado'!$BC$155:$BC$1048576,0),MATCH((CUADRO!K$5&amp;$E266),'Hoja de Trabajo para listado'!$BC$151:$CB$151,0)),0)+IFERROR(INDEX('Hoja de Trabajo para listado'!$DE$153:$DG$274,MATCH($A266,'Hoja de Trabajo para listado'!$DE$153:$DE$1048576,0),MATCH((CUADRO!K$5&amp;$E266),'Hoja de Trabajo para listado'!$DE$151:$DG$151,0)),0)+IFERROR(INDEX('Hoja de Trabajo para listado'!$CD$155:$DC$1048576,MATCH($A266,'Hoja de Trabajo para listado'!$CD$155:$CD$1048576,0),MATCH((CUADRO!K$5&amp;$E266),'Hoja de Trabajo para listado'!$CD$151:$DC$151,0)),0)</f>
        <v>0</v>
      </c>
      <c r="L266" s="314">
        <f ca="1">+IFERROR(INDEX('Hoja de Trabajo para listado'!$A$155:$Z$1048576,MATCH($A266,'Hoja de Trabajo para listado'!$A$155:$A$1048576,0),MATCH((CUADRO!L$5&amp;$E266),'Hoja de Trabajo para listado'!$A$151:$Z$151,0)),0)+IFERROR(INDEX('Hoja de Trabajo para listado'!$AB$155:$BA$1048576,MATCH($A266,'Hoja de Trabajo para listado'!$AB$155:$AB$1048576,0),MATCH((CUADRO!L$5&amp;$E266),'Hoja de Trabajo para listado'!$AB$151:$BA$151,0)),0)+IFERROR(INDEX('Hoja de Trabajo para listado'!$BC$155:$CB$1048576,MATCH($A266,'Hoja de Trabajo para listado'!$BC$155:$BC$1048576,0),MATCH((CUADRO!L$5&amp;$E266),'Hoja de Trabajo para listado'!$BC$151:$CB$151,0)),0)+IFERROR(INDEX('Hoja de Trabajo para listado'!$DE$153:$DG$274,MATCH($A266,'Hoja de Trabajo para listado'!$DE$153:$DE$1048576,0),MATCH((CUADRO!L$5&amp;$E266),'Hoja de Trabajo para listado'!$DE$151:$DG$151,0)),0)+IFERROR(INDEX('Hoja de Trabajo para listado'!$CD$155:$DC$1048576,MATCH($A266,'Hoja de Trabajo para listado'!$CD$155:$CD$1048576,0),MATCH((CUADRO!L$5&amp;$E266),'Hoja de Trabajo para listado'!$CD$151:$DC$151,0)),0)</f>
        <v>0</v>
      </c>
      <c r="M266" s="314">
        <f ca="1">+IFERROR(INDEX('Hoja de Trabajo para listado'!$A$155:$Z$1048576,MATCH($A266,'Hoja de Trabajo para listado'!$A$155:$A$1048576,0),MATCH((CUADRO!M$5&amp;$E266),'Hoja de Trabajo para listado'!$A$151:$Z$151,0)),0)+IFERROR(INDEX('Hoja de Trabajo para listado'!$AB$155:$BA$1048576,MATCH($A266,'Hoja de Trabajo para listado'!$AB$155:$AB$1048576,0),MATCH((CUADRO!M$5&amp;$E266),'Hoja de Trabajo para listado'!$AB$151:$BA$151,0)),0)+IFERROR(INDEX('Hoja de Trabajo para listado'!$BC$155:$CB$1048576,MATCH($A266,'Hoja de Trabajo para listado'!$BC$155:$BC$1048576,0),MATCH((CUADRO!M$5&amp;$E266),'Hoja de Trabajo para listado'!$BC$151:$CB$151,0)),0)+IFERROR(INDEX('Hoja de Trabajo para listado'!$DE$153:$DG$274,MATCH($A266,'Hoja de Trabajo para listado'!$DE$153:$DE$1048576,0),MATCH((CUADRO!M$5&amp;$E266),'Hoja de Trabajo para listado'!$DE$151:$DG$151,0)),0)+IFERROR(INDEX('Hoja de Trabajo para listado'!$CD$155:$DC$1048576,MATCH($A266,'Hoja de Trabajo para listado'!$CD$155:$CD$1048576,0),MATCH((CUADRO!M$5&amp;$E266),'Hoja de Trabajo para listado'!$CD$151:$DC$151,0)),0)</f>
        <v>0</v>
      </c>
      <c r="N266" s="314">
        <f ca="1">+IFERROR(INDEX('Hoja de Trabajo para listado'!$A$155:$Z$1048576,MATCH($A266,'Hoja de Trabajo para listado'!$A$155:$A$1048576,0),MATCH((CUADRO!N$5&amp;$E266),'Hoja de Trabajo para listado'!$A$151:$Z$151,0)),0)+IFERROR(INDEX('Hoja de Trabajo para listado'!$AB$155:$BA$1048576,MATCH($A266,'Hoja de Trabajo para listado'!$AB$155:$AB$1048576,0),MATCH((CUADRO!N$5&amp;$E266),'Hoja de Trabajo para listado'!$AB$151:$BA$151,0)),0)+IFERROR(INDEX('Hoja de Trabajo para listado'!$BC$155:$CB$1048576,MATCH($A266,'Hoja de Trabajo para listado'!$BC$155:$BC$1048576,0),MATCH((CUADRO!N$5&amp;$E266),'Hoja de Trabajo para listado'!$BC$151:$CB$151,0)),0)+IFERROR(INDEX('Hoja de Trabajo para listado'!$DE$153:$DG$274,MATCH($A266,'Hoja de Trabajo para listado'!$DE$153:$DE$1048576,0),MATCH((CUADRO!N$5&amp;$E266),'Hoja de Trabajo para listado'!$DE$151:$DG$151,0)),0)+IFERROR(INDEX('Hoja de Trabajo para listado'!$CD$155:$DC$1048576,MATCH($A266,'Hoja de Trabajo para listado'!$CD$155:$CD$1048576,0),MATCH((CUADRO!N$5&amp;$E266),'Hoja de Trabajo para listado'!$CD$151:$DC$151,0)),0)</f>
        <v>0</v>
      </c>
      <c r="O266" s="314">
        <f ca="1">+IFERROR(INDEX('Hoja de Trabajo para listado'!$A$155:$Z$1048576,MATCH($A266,'Hoja de Trabajo para listado'!$A$155:$A$1048576,0),MATCH((CUADRO!O$5&amp;$E266),'Hoja de Trabajo para listado'!$A$151:$Z$151,0)),0)+IFERROR(INDEX('Hoja de Trabajo para listado'!$AB$155:$BA$1048576,MATCH($A266,'Hoja de Trabajo para listado'!$AB$155:$AB$1048576,0),MATCH((CUADRO!O$5&amp;$E266),'Hoja de Trabajo para listado'!$AB$151:$BA$151,0)),0)+IFERROR(INDEX('Hoja de Trabajo para listado'!$BC$155:$CB$1048576,MATCH($A266,'Hoja de Trabajo para listado'!$BC$155:$BC$1048576,0),MATCH((CUADRO!O$5&amp;$E266),'Hoja de Trabajo para listado'!$BC$151:$CB$151,0)),0)+IFERROR(INDEX('Hoja de Trabajo para listado'!$DE$153:$DG$274,MATCH($A266,'Hoja de Trabajo para listado'!$DE$153:$DE$1048576,0),MATCH((CUADRO!O$5&amp;$E266),'Hoja de Trabajo para listado'!$DE$151:$DG$151,0)),0)+IFERROR(INDEX('Hoja de Trabajo para listado'!$CD$155:$DC$1048576,MATCH($A266,'Hoja de Trabajo para listado'!$CD$155:$CD$1048576,0),MATCH((CUADRO!O$5&amp;$E266),'Hoja de Trabajo para listado'!$CD$151:$DC$151,0)),0)</f>
        <v>0</v>
      </c>
      <c r="P266" s="314">
        <f ca="1">+IFERROR(INDEX('Hoja de Trabajo para listado'!$A$155:$Z$1048576,MATCH($A266,'Hoja de Trabajo para listado'!$A$155:$A$1048576,0),MATCH((CUADRO!P$5&amp;$E266),'Hoja de Trabajo para listado'!$A$151:$Z$151,0)),0)+IFERROR(INDEX('Hoja de Trabajo para listado'!$AB$155:$BA$1048576,MATCH($A266,'Hoja de Trabajo para listado'!$AB$155:$AB$1048576,0),MATCH((CUADRO!P$5&amp;$E266),'Hoja de Trabajo para listado'!$AB$151:$BA$151,0)),0)+IFERROR(INDEX('Hoja de Trabajo para listado'!$BC$155:$CB$1048576,MATCH($A266,'Hoja de Trabajo para listado'!$BC$155:$BC$1048576,0),MATCH((CUADRO!P$5&amp;$E266),'Hoja de Trabajo para listado'!$BC$151:$CB$151,0)),0)+IFERROR(INDEX('Hoja de Trabajo para listado'!$DE$153:$DG$274,MATCH($A266,'Hoja de Trabajo para listado'!$DE$153:$DE$1048576,0),MATCH((CUADRO!P$5&amp;$E266),'Hoja de Trabajo para listado'!$DE$151:$DG$151,0)),0)+IFERROR(INDEX('Hoja de Trabajo para listado'!$CD$155:$DC$1048576,MATCH($A266,'Hoja de Trabajo para listado'!$CD$155:$CD$1048576,0),MATCH((CUADRO!P$5&amp;$E266),'Hoja de Trabajo para listado'!$CD$151:$DC$151,0)),0)</f>
        <v>0</v>
      </c>
      <c r="Q266" s="314">
        <f ca="1">+IFERROR(INDEX('Hoja de Trabajo para listado'!$A$155:$Z$1048576,MATCH($A266,'Hoja de Trabajo para listado'!$A$155:$A$1048576,0),MATCH((CUADRO!Q$5&amp;$E266),'Hoja de Trabajo para listado'!$A$151:$Z$151,0)),0)+IFERROR(INDEX('Hoja de Trabajo para listado'!$AB$155:$BA$1048576,MATCH($A266,'Hoja de Trabajo para listado'!$AB$155:$AB$1048576,0),MATCH((CUADRO!Q$5&amp;$E266),'Hoja de Trabajo para listado'!$AB$151:$BA$151,0)),0)+IFERROR(INDEX('Hoja de Trabajo para listado'!$BC$155:$CB$1048576,MATCH($A266,'Hoja de Trabajo para listado'!$BC$155:$BC$1048576,0),MATCH((CUADRO!Q$5&amp;$E266),'Hoja de Trabajo para listado'!$BC$151:$CB$151,0)),0)+IFERROR(INDEX('Hoja de Trabajo para listado'!$DE$153:$DG$274,MATCH($A266,'Hoja de Trabajo para listado'!$DE$153:$DE$1048576,0),MATCH((CUADRO!Q$5&amp;$E266),'Hoja de Trabajo para listado'!$DE$151:$DG$151,0)),0)+IFERROR(INDEX('Hoja de Trabajo para listado'!$CD$155:$DC$1048576,MATCH($A266,'Hoja de Trabajo para listado'!$CD$155:$CD$1048576,0),MATCH((CUADRO!Q$5&amp;$E266),'Hoja de Trabajo para listado'!$CD$151:$DC$151,0)),0)</f>
        <v>0</v>
      </c>
      <c r="R266" s="314">
        <f t="shared" ca="1" si="8"/>
        <v>0</v>
      </c>
      <c r="S266" s="322"/>
      <c r="T266" s="314">
        <f ca="1">+T267</f>
        <v>0</v>
      </c>
      <c r="U266" s="313">
        <f t="shared" si="9"/>
        <v>1</v>
      </c>
      <c r="V266" s="319" t="str">
        <f>+VLOOKUP(A266,bd_lista!$A$3:$E$593,5,FALSE)</f>
        <v>Gobiernos Autonomos Municipales</v>
      </c>
      <c r="W266" s="425" t="str">
        <f>+V266</f>
        <v>Gobiernos Autonomos Municipales</v>
      </c>
    </row>
    <row r="267" spans="1:23" ht="15" hidden="1" customHeight="1">
      <c r="A267" s="323">
        <v>1239</v>
      </c>
      <c r="B267" s="428"/>
      <c r="C267" s="319" t="str">
        <f>+VLOOKUP(A267,bd_lista!$A$3:$C$593,3,FALSE)</f>
        <v>Gobierno Autónomo Municipal de Caquiaviri</v>
      </c>
      <c r="D267" s="430"/>
      <c r="E267" s="347" t="s">
        <v>1419</v>
      </c>
      <c r="F267" s="316">
        <f ca="1">+IFERROR(INDEX('Hoja de Trabajo para listado'!$A$155:$Z$1048576,MATCH($A267,'Hoja de Trabajo para listado'!$A$155:$A$1048576,0),MATCH((CUADRO!F$5&amp;$E267),'Hoja de Trabajo para listado'!$A$151:$Z$151,0)),0)+IFERROR(INDEX('Hoja de Trabajo para listado'!$AB$155:$BA$1048576,MATCH($A267,'Hoja de Trabajo para listado'!$AB$155:$AB$1048576,0),MATCH((CUADRO!F$5&amp;$E267),'Hoja de Trabajo para listado'!$AB$151:$BA$151,0)),0)+IFERROR(INDEX('Hoja de Trabajo para listado'!$BC$155:$CB$1048576,MATCH($A267,'Hoja de Trabajo para listado'!$BC$155:$BC$1048576,0),MATCH((CUADRO!F$5&amp;$E267),'Hoja de Trabajo para listado'!$BC$151:$CB$151,0)),0)+IFERROR(INDEX('Hoja de Trabajo para listado'!$DE$153:$DG$274,MATCH($A267,'Hoja de Trabajo para listado'!$DE$153:$DE$1048576,0),MATCH((CUADRO!F$5&amp;$E267),'Hoja de Trabajo para listado'!$DE$151:$DG$151,0)),0)+IFERROR(INDEX('Hoja de Trabajo para listado'!$CD$155:$DC$1048576,MATCH($A267,'Hoja de Trabajo para listado'!$CD$155:$CD$1048576,0),MATCH((CUADRO!F$5&amp;$E267),'Hoja de Trabajo para listado'!$CD$151:$DC$151,0)),0)</f>
        <v>0</v>
      </c>
      <c r="G267" s="316">
        <f ca="1">+IFERROR(INDEX('Hoja de Trabajo para listado'!$A$155:$Z$1048576,MATCH($A267,'Hoja de Trabajo para listado'!$A$155:$A$1048576,0),MATCH((CUADRO!G$5&amp;$E267),'Hoja de Trabajo para listado'!$A$151:$Z$151,0)),0)+IFERROR(INDEX('Hoja de Trabajo para listado'!$AB$155:$BA$1048576,MATCH($A267,'Hoja de Trabajo para listado'!$AB$155:$AB$1048576,0),MATCH((CUADRO!G$5&amp;$E267),'Hoja de Trabajo para listado'!$AB$151:$BA$151,0)),0)+IFERROR(INDEX('Hoja de Trabajo para listado'!$BC$155:$CB$1048576,MATCH($A267,'Hoja de Trabajo para listado'!$BC$155:$BC$1048576,0),MATCH((CUADRO!G$5&amp;$E267),'Hoja de Trabajo para listado'!$BC$151:$CB$151,0)),0)+IFERROR(INDEX('Hoja de Trabajo para listado'!$DE$153:$DG$274,MATCH($A267,'Hoja de Trabajo para listado'!$DE$153:$DE$1048576,0),MATCH((CUADRO!G$5&amp;$E267),'Hoja de Trabajo para listado'!$DE$151:$DG$151,0)),0)+IFERROR(INDEX('Hoja de Trabajo para listado'!$CD$155:$DC$1048576,MATCH($A267,'Hoja de Trabajo para listado'!$CD$155:$CD$1048576,0),MATCH((CUADRO!G$5&amp;$E267),'Hoja de Trabajo para listado'!$CD$151:$DC$151,0)),0)</f>
        <v>0</v>
      </c>
      <c r="H267" s="316">
        <f ca="1">+IFERROR(INDEX('Hoja de Trabajo para listado'!$A$155:$Z$1048576,MATCH($A267,'Hoja de Trabajo para listado'!$A$155:$A$1048576,0),MATCH((CUADRO!H$5&amp;$E267),'Hoja de Trabajo para listado'!$A$151:$Z$151,0)),0)+IFERROR(INDEX('Hoja de Trabajo para listado'!$AB$155:$BA$1048576,MATCH($A267,'Hoja de Trabajo para listado'!$AB$155:$AB$1048576,0),MATCH((CUADRO!H$5&amp;$E267),'Hoja de Trabajo para listado'!$AB$151:$BA$151,0)),0)+IFERROR(INDEX('Hoja de Trabajo para listado'!$BC$155:$CB$1048576,MATCH($A267,'Hoja de Trabajo para listado'!$BC$155:$BC$1048576,0),MATCH((CUADRO!H$5&amp;$E267),'Hoja de Trabajo para listado'!$BC$151:$CB$151,0)),0)+IFERROR(INDEX('Hoja de Trabajo para listado'!$DE$153:$DG$274,MATCH($A267,'Hoja de Trabajo para listado'!$DE$153:$DE$1048576,0),MATCH((CUADRO!H$5&amp;$E267),'Hoja de Trabajo para listado'!$DE$151:$DG$151,0)),0)+IFERROR(INDEX('Hoja de Trabajo para listado'!$CD$155:$DC$1048576,MATCH($A267,'Hoja de Trabajo para listado'!$CD$155:$CD$1048576,0),MATCH((CUADRO!H$5&amp;$E267),'Hoja de Trabajo para listado'!$CD$151:$DC$151,0)),0)</f>
        <v>0</v>
      </c>
      <c r="I267" s="316">
        <f ca="1">+IFERROR(INDEX('Hoja de Trabajo para listado'!$A$155:$Z$1048576,MATCH($A267,'Hoja de Trabajo para listado'!$A$155:$A$1048576,0),MATCH((CUADRO!I$5&amp;$E267),'Hoja de Trabajo para listado'!$A$151:$Z$151,0)),0)+IFERROR(INDEX('Hoja de Trabajo para listado'!$AB$155:$BA$1048576,MATCH($A267,'Hoja de Trabajo para listado'!$AB$155:$AB$1048576,0),MATCH((CUADRO!I$5&amp;$E267),'Hoja de Trabajo para listado'!$AB$151:$BA$151,0)),0)+IFERROR(INDEX('Hoja de Trabajo para listado'!$BC$155:$CB$1048576,MATCH($A267,'Hoja de Trabajo para listado'!$BC$155:$BC$1048576,0),MATCH((CUADRO!I$5&amp;$E267),'Hoja de Trabajo para listado'!$BC$151:$CB$151,0)),0)+IFERROR(INDEX('Hoja de Trabajo para listado'!$DE$153:$DG$274,MATCH($A267,'Hoja de Trabajo para listado'!$DE$153:$DE$1048576,0),MATCH((CUADRO!I$5&amp;$E267),'Hoja de Trabajo para listado'!$DE$151:$DG$151,0)),0)+IFERROR(INDEX('Hoja de Trabajo para listado'!$CD$155:$DC$1048576,MATCH($A267,'Hoja de Trabajo para listado'!$CD$155:$CD$1048576,0),MATCH((CUADRO!I$5&amp;$E267),'Hoja de Trabajo para listado'!$CD$151:$DC$151,0)),0)</f>
        <v>0</v>
      </c>
      <c r="J267" s="316">
        <f ca="1">+IFERROR(INDEX('Hoja de Trabajo para listado'!$A$155:$Z$1048576,MATCH($A267,'Hoja de Trabajo para listado'!$A$155:$A$1048576,0),MATCH((CUADRO!J$5&amp;$E267),'Hoja de Trabajo para listado'!$A$151:$Z$151,0)),0)+IFERROR(INDEX('Hoja de Trabajo para listado'!$AB$155:$BA$1048576,MATCH($A267,'Hoja de Trabajo para listado'!$AB$155:$AB$1048576,0),MATCH((CUADRO!J$5&amp;$E267),'Hoja de Trabajo para listado'!$AB$151:$BA$151,0)),0)+IFERROR(INDEX('Hoja de Trabajo para listado'!$BC$155:$CB$1048576,MATCH($A267,'Hoja de Trabajo para listado'!$BC$155:$BC$1048576,0),MATCH((CUADRO!J$5&amp;$E267),'Hoja de Trabajo para listado'!$BC$151:$CB$151,0)),0)+IFERROR(INDEX('Hoja de Trabajo para listado'!$DE$153:$DG$274,MATCH($A267,'Hoja de Trabajo para listado'!$DE$153:$DE$1048576,0),MATCH((CUADRO!J$5&amp;$E267),'Hoja de Trabajo para listado'!$DE$151:$DG$151,0)),0)+IFERROR(INDEX('Hoja de Trabajo para listado'!$CD$155:$DC$1048576,MATCH($A267,'Hoja de Trabajo para listado'!$CD$155:$CD$1048576,0),MATCH((CUADRO!J$5&amp;$E267),'Hoja de Trabajo para listado'!$CD$151:$DC$151,0)),0)</f>
        <v>0</v>
      </c>
      <c r="K267" s="316">
        <f ca="1">+IFERROR(INDEX('Hoja de Trabajo para listado'!$A$155:$Z$1048576,MATCH($A267,'Hoja de Trabajo para listado'!$A$155:$A$1048576,0),MATCH((CUADRO!K$5&amp;$E267),'Hoja de Trabajo para listado'!$A$151:$Z$151,0)),0)+IFERROR(INDEX('Hoja de Trabajo para listado'!$AB$155:$BA$1048576,MATCH($A267,'Hoja de Trabajo para listado'!$AB$155:$AB$1048576,0),MATCH((CUADRO!K$5&amp;$E267),'Hoja de Trabajo para listado'!$AB$151:$BA$151,0)),0)+IFERROR(INDEX('Hoja de Trabajo para listado'!$BC$155:$CB$1048576,MATCH($A267,'Hoja de Trabajo para listado'!$BC$155:$BC$1048576,0),MATCH((CUADRO!K$5&amp;$E267),'Hoja de Trabajo para listado'!$BC$151:$CB$151,0)),0)+IFERROR(INDEX('Hoja de Trabajo para listado'!$DE$153:$DG$274,MATCH($A267,'Hoja de Trabajo para listado'!$DE$153:$DE$1048576,0),MATCH((CUADRO!K$5&amp;$E267),'Hoja de Trabajo para listado'!$DE$151:$DG$151,0)),0)+IFERROR(INDEX('Hoja de Trabajo para listado'!$CD$155:$DC$1048576,MATCH($A267,'Hoja de Trabajo para listado'!$CD$155:$CD$1048576,0),MATCH((CUADRO!K$5&amp;$E267),'Hoja de Trabajo para listado'!$CD$151:$DC$151,0)),0)</f>
        <v>0</v>
      </c>
      <c r="L267" s="316">
        <f ca="1">+IFERROR(INDEX('Hoja de Trabajo para listado'!$A$155:$Z$1048576,MATCH($A267,'Hoja de Trabajo para listado'!$A$155:$A$1048576,0),MATCH((CUADRO!L$5&amp;$E267),'Hoja de Trabajo para listado'!$A$151:$Z$151,0)),0)+IFERROR(INDEX('Hoja de Trabajo para listado'!$AB$155:$BA$1048576,MATCH($A267,'Hoja de Trabajo para listado'!$AB$155:$AB$1048576,0),MATCH((CUADRO!L$5&amp;$E267),'Hoja de Trabajo para listado'!$AB$151:$BA$151,0)),0)+IFERROR(INDEX('Hoja de Trabajo para listado'!$BC$155:$CB$1048576,MATCH($A267,'Hoja de Trabajo para listado'!$BC$155:$BC$1048576,0),MATCH((CUADRO!L$5&amp;$E267),'Hoja de Trabajo para listado'!$BC$151:$CB$151,0)),0)+IFERROR(INDEX('Hoja de Trabajo para listado'!$DE$153:$DG$274,MATCH($A267,'Hoja de Trabajo para listado'!$DE$153:$DE$1048576,0),MATCH((CUADRO!L$5&amp;$E267),'Hoja de Trabajo para listado'!$DE$151:$DG$151,0)),0)+IFERROR(INDEX('Hoja de Trabajo para listado'!$CD$155:$DC$1048576,MATCH($A267,'Hoja de Trabajo para listado'!$CD$155:$CD$1048576,0),MATCH((CUADRO!L$5&amp;$E267),'Hoja de Trabajo para listado'!$CD$151:$DC$151,0)),0)</f>
        <v>0</v>
      </c>
      <c r="M267" s="316">
        <f ca="1">+IFERROR(INDEX('Hoja de Trabajo para listado'!$A$155:$Z$1048576,MATCH($A267,'Hoja de Trabajo para listado'!$A$155:$A$1048576,0),MATCH((CUADRO!M$5&amp;$E267),'Hoja de Trabajo para listado'!$A$151:$Z$151,0)),0)+IFERROR(INDEX('Hoja de Trabajo para listado'!$AB$155:$BA$1048576,MATCH($A267,'Hoja de Trabajo para listado'!$AB$155:$AB$1048576,0),MATCH((CUADRO!M$5&amp;$E267),'Hoja de Trabajo para listado'!$AB$151:$BA$151,0)),0)+IFERROR(INDEX('Hoja de Trabajo para listado'!$BC$155:$CB$1048576,MATCH($A267,'Hoja de Trabajo para listado'!$BC$155:$BC$1048576,0),MATCH((CUADRO!M$5&amp;$E267),'Hoja de Trabajo para listado'!$BC$151:$CB$151,0)),0)+IFERROR(INDEX('Hoja de Trabajo para listado'!$DE$153:$DG$274,MATCH($A267,'Hoja de Trabajo para listado'!$DE$153:$DE$1048576,0),MATCH((CUADRO!M$5&amp;$E267),'Hoja de Trabajo para listado'!$DE$151:$DG$151,0)),0)+IFERROR(INDEX('Hoja de Trabajo para listado'!$CD$155:$DC$1048576,MATCH($A267,'Hoja de Trabajo para listado'!$CD$155:$CD$1048576,0),MATCH((CUADRO!M$5&amp;$E267),'Hoja de Trabajo para listado'!$CD$151:$DC$151,0)),0)</f>
        <v>0</v>
      </c>
      <c r="N267" s="316">
        <f ca="1">+IFERROR(INDEX('Hoja de Trabajo para listado'!$A$155:$Z$1048576,MATCH($A267,'Hoja de Trabajo para listado'!$A$155:$A$1048576,0),MATCH((CUADRO!N$5&amp;$E267),'Hoja de Trabajo para listado'!$A$151:$Z$151,0)),0)+IFERROR(INDEX('Hoja de Trabajo para listado'!$AB$155:$BA$1048576,MATCH($A267,'Hoja de Trabajo para listado'!$AB$155:$AB$1048576,0),MATCH((CUADRO!N$5&amp;$E267),'Hoja de Trabajo para listado'!$AB$151:$BA$151,0)),0)+IFERROR(INDEX('Hoja de Trabajo para listado'!$BC$155:$CB$1048576,MATCH($A267,'Hoja de Trabajo para listado'!$BC$155:$BC$1048576,0),MATCH((CUADRO!N$5&amp;$E267),'Hoja de Trabajo para listado'!$BC$151:$CB$151,0)),0)+IFERROR(INDEX('Hoja de Trabajo para listado'!$DE$153:$DG$274,MATCH($A267,'Hoja de Trabajo para listado'!$DE$153:$DE$1048576,0),MATCH((CUADRO!N$5&amp;$E267),'Hoja de Trabajo para listado'!$DE$151:$DG$151,0)),0)+IFERROR(INDEX('Hoja de Trabajo para listado'!$CD$155:$DC$1048576,MATCH($A267,'Hoja de Trabajo para listado'!$CD$155:$CD$1048576,0),MATCH((CUADRO!N$5&amp;$E267),'Hoja de Trabajo para listado'!$CD$151:$DC$151,0)),0)</f>
        <v>0</v>
      </c>
      <c r="O267" s="316">
        <f ca="1">+IFERROR(INDEX('Hoja de Trabajo para listado'!$A$155:$Z$1048576,MATCH($A267,'Hoja de Trabajo para listado'!$A$155:$A$1048576,0),MATCH((CUADRO!O$5&amp;$E267),'Hoja de Trabajo para listado'!$A$151:$Z$151,0)),0)+IFERROR(INDEX('Hoja de Trabajo para listado'!$AB$155:$BA$1048576,MATCH($A267,'Hoja de Trabajo para listado'!$AB$155:$AB$1048576,0),MATCH((CUADRO!O$5&amp;$E267),'Hoja de Trabajo para listado'!$AB$151:$BA$151,0)),0)+IFERROR(INDEX('Hoja de Trabajo para listado'!$BC$155:$CB$1048576,MATCH($A267,'Hoja de Trabajo para listado'!$BC$155:$BC$1048576,0),MATCH((CUADRO!O$5&amp;$E267),'Hoja de Trabajo para listado'!$BC$151:$CB$151,0)),0)+IFERROR(INDEX('Hoja de Trabajo para listado'!$DE$153:$DG$274,MATCH($A267,'Hoja de Trabajo para listado'!$DE$153:$DE$1048576,0),MATCH((CUADRO!O$5&amp;$E267),'Hoja de Trabajo para listado'!$DE$151:$DG$151,0)),0)+IFERROR(INDEX('Hoja de Trabajo para listado'!$CD$155:$DC$1048576,MATCH($A267,'Hoja de Trabajo para listado'!$CD$155:$CD$1048576,0),MATCH((CUADRO!O$5&amp;$E267),'Hoja de Trabajo para listado'!$CD$151:$DC$151,0)),0)</f>
        <v>0</v>
      </c>
      <c r="P267" s="316">
        <f ca="1">+IFERROR(INDEX('Hoja de Trabajo para listado'!$A$155:$Z$1048576,MATCH($A267,'Hoja de Trabajo para listado'!$A$155:$A$1048576,0),MATCH((CUADRO!P$5&amp;$E267),'Hoja de Trabajo para listado'!$A$151:$Z$151,0)),0)+IFERROR(INDEX('Hoja de Trabajo para listado'!$AB$155:$BA$1048576,MATCH($A267,'Hoja de Trabajo para listado'!$AB$155:$AB$1048576,0),MATCH((CUADRO!P$5&amp;$E267),'Hoja de Trabajo para listado'!$AB$151:$BA$151,0)),0)+IFERROR(INDEX('Hoja de Trabajo para listado'!$BC$155:$CB$1048576,MATCH($A267,'Hoja de Trabajo para listado'!$BC$155:$BC$1048576,0),MATCH((CUADRO!P$5&amp;$E267),'Hoja de Trabajo para listado'!$BC$151:$CB$151,0)),0)+IFERROR(INDEX('Hoja de Trabajo para listado'!$DE$153:$DG$274,MATCH($A267,'Hoja de Trabajo para listado'!$DE$153:$DE$1048576,0),MATCH((CUADRO!P$5&amp;$E267),'Hoja de Trabajo para listado'!$DE$151:$DG$151,0)),0)+IFERROR(INDEX('Hoja de Trabajo para listado'!$CD$155:$DC$1048576,MATCH($A267,'Hoja de Trabajo para listado'!$CD$155:$CD$1048576,0),MATCH((CUADRO!P$5&amp;$E267),'Hoja de Trabajo para listado'!$CD$151:$DC$151,0)),0)</f>
        <v>0</v>
      </c>
      <c r="Q267" s="316">
        <f ca="1">+IFERROR(INDEX('Hoja de Trabajo para listado'!$A$155:$Z$1048576,MATCH($A267,'Hoja de Trabajo para listado'!$A$155:$A$1048576,0),MATCH((CUADRO!Q$5&amp;$E267),'Hoja de Trabajo para listado'!$A$151:$Z$151,0)),0)+IFERROR(INDEX('Hoja de Trabajo para listado'!$AB$155:$BA$1048576,MATCH($A267,'Hoja de Trabajo para listado'!$AB$155:$AB$1048576,0),MATCH((CUADRO!Q$5&amp;$E267),'Hoja de Trabajo para listado'!$AB$151:$BA$151,0)),0)+IFERROR(INDEX('Hoja de Trabajo para listado'!$BC$155:$CB$1048576,MATCH($A267,'Hoja de Trabajo para listado'!$BC$155:$BC$1048576,0),MATCH((CUADRO!Q$5&amp;$E267),'Hoja de Trabajo para listado'!$BC$151:$CB$151,0)),0)+IFERROR(INDEX('Hoja de Trabajo para listado'!$DE$153:$DG$274,MATCH($A267,'Hoja de Trabajo para listado'!$DE$153:$DE$1048576,0),MATCH((CUADRO!Q$5&amp;$E267),'Hoja de Trabajo para listado'!$DE$151:$DG$151,0)),0)+IFERROR(INDEX('Hoja de Trabajo para listado'!$CD$155:$DC$1048576,MATCH($A267,'Hoja de Trabajo para listado'!$CD$155:$CD$1048576,0),MATCH((CUADRO!Q$5&amp;$E267),'Hoja de Trabajo para listado'!$CD$151:$DC$151,0)),0)</f>
        <v>0</v>
      </c>
      <c r="R267" s="316">
        <f t="shared" ca="1" si="8"/>
        <v>0</v>
      </c>
      <c r="S267" s="344">
        <f ca="1">+R266+R267</f>
        <v>0</v>
      </c>
      <c r="T267" s="316">
        <f ca="1">+S267</f>
        <v>0</v>
      </c>
      <c r="U267" s="315">
        <f t="shared" si="9"/>
        <v>2</v>
      </c>
      <c r="V267" s="319" t="str">
        <f>+VLOOKUP(A267,bd_lista!$A$3:$E$593,5,FALSE)</f>
        <v>Gobiernos Autonomos Municipales</v>
      </c>
      <c r="W267" s="426"/>
    </row>
    <row r="268" spans="1:23" customFormat="1" ht="15" hidden="1" customHeight="1">
      <c r="A268" s="325">
        <v>1240</v>
      </c>
      <c r="B268" s="427">
        <f>+A268</f>
        <v>1240</v>
      </c>
      <c r="C268" s="318" t="str">
        <f>+VLOOKUP(A268,bd_lista!$A$3:$C$593,3,FALSE)</f>
        <v>Gobierno Autónomo Municipal de Calacoto</v>
      </c>
      <c r="D268" s="429" t="str">
        <f>+C268</f>
        <v>Gobierno Autónomo Municipal de Calacoto</v>
      </c>
      <c r="E268" s="346" t="s">
        <v>1418</v>
      </c>
      <c r="F268" s="314">
        <f ca="1">+IFERROR(INDEX('Hoja de Trabajo para listado'!$A$155:$Z$1048576,MATCH($A268,'Hoja de Trabajo para listado'!$A$155:$A$1048576,0),MATCH((CUADRO!F$5&amp;$E268),'Hoja de Trabajo para listado'!$A$151:$Z$151,0)),0)+IFERROR(INDEX('Hoja de Trabajo para listado'!$AB$155:$BA$1048576,MATCH($A268,'Hoja de Trabajo para listado'!$AB$155:$AB$1048576,0),MATCH((CUADRO!F$5&amp;$E268),'Hoja de Trabajo para listado'!$AB$151:$BA$151,0)),0)+IFERROR(INDEX('Hoja de Trabajo para listado'!$BC$155:$CB$1048576,MATCH($A268,'Hoja de Trabajo para listado'!$BC$155:$BC$1048576,0),MATCH((CUADRO!F$5&amp;$E268),'Hoja de Trabajo para listado'!$BC$151:$CB$151,0)),0)+IFERROR(INDEX('Hoja de Trabajo para listado'!$DE$153:$DG$274,MATCH($A268,'Hoja de Trabajo para listado'!$DE$153:$DE$1048576,0),MATCH((CUADRO!F$5&amp;$E268),'Hoja de Trabajo para listado'!$DE$151:$DG$151,0)),0)+IFERROR(INDEX('Hoja de Trabajo para listado'!$CD$155:$DC$1048576,MATCH($A268,'Hoja de Trabajo para listado'!$CD$155:$CD$1048576,0),MATCH((CUADRO!F$5&amp;$E268),'Hoja de Trabajo para listado'!$CD$151:$DC$151,0)),0)</f>
        <v>0</v>
      </c>
      <c r="G268" s="314">
        <f ca="1">+IFERROR(INDEX('Hoja de Trabajo para listado'!$A$155:$Z$1048576,MATCH($A268,'Hoja de Trabajo para listado'!$A$155:$A$1048576,0),MATCH((CUADRO!G$5&amp;$E268),'Hoja de Trabajo para listado'!$A$151:$Z$151,0)),0)+IFERROR(INDEX('Hoja de Trabajo para listado'!$AB$155:$BA$1048576,MATCH($A268,'Hoja de Trabajo para listado'!$AB$155:$AB$1048576,0),MATCH((CUADRO!G$5&amp;$E268),'Hoja de Trabajo para listado'!$AB$151:$BA$151,0)),0)+IFERROR(INDEX('Hoja de Trabajo para listado'!$BC$155:$CB$1048576,MATCH($A268,'Hoja de Trabajo para listado'!$BC$155:$BC$1048576,0),MATCH((CUADRO!G$5&amp;$E268),'Hoja de Trabajo para listado'!$BC$151:$CB$151,0)),0)+IFERROR(INDEX('Hoja de Trabajo para listado'!$DE$153:$DG$274,MATCH($A268,'Hoja de Trabajo para listado'!$DE$153:$DE$1048576,0),MATCH((CUADRO!G$5&amp;$E268),'Hoja de Trabajo para listado'!$DE$151:$DG$151,0)),0)+IFERROR(INDEX('Hoja de Trabajo para listado'!$CD$155:$DC$1048576,MATCH($A268,'Hoja de Trabajo para listado'!$CD$155:$CD$1048576,0),MATCH((CUADRO!G$5&amp;$E268),'Hoja de Trabajo para listado'!$CD$151:$DC$151,0)),0)</f>
        <v>0</v>
      </c>
      <c r="H268" s="314">
        <f ca="1">+IFERROR(INDEX('Hoja de Trabajo para listado'!$A$155:$Z$1048576,MATCH($A268,'Hoja de Trabajo para listado'!$A$155:$A$1048576,0),MATCH((CUADRO!H$5&amp;$E268),'Hoja de Trabajo para listado'!$A$151:$Z$151,0)),0)+IFERROR(INDEX('Hoja de Trabajo para listado'!$AB$155:$BA$1048576,MATCH($A268,'Hoja de Trabajo para listado'!$AB$155:$AB$1048576,0),MATCH((CUADRO!H$5&amp;$E268),'Hoja de Trabajo para listado'!$AB$151:$BA$151,0)),0)+IFERROR(INDEX('Hoja de Trabajo para listado'!$BC$155:$CB$1048576,MATCH($A268,'Hoja de Trabajo para listado'!$BC$155:$BC$1048576,0),MATCH((CUADRO!H$5&amp;$E268),'Hoja de Trabajo para listado'!$BC$151:$CB$151,0)),0)+IFERROR(INDEX('Hoja de Trabajo para listado'!$DE$153:$DG$274,MATCH($A268,'Hoja de Trabajo para listado'!$DE$153:$DE$1048576,0),MATCH((CUADRO!H$5&amp;$E268),'Hoja de Trabajo para listado'!$DE$151:$DG$151,0)),0)+IFERROR(INDEX('Hoja de Trabajo para listado'!$CD$155:$DC$1048576,MATCH($A268,'Hoja de Trabajo para listado'!$CD$155:$CD$1048576,0),MATCH((CUADRO!H$5&amp;$E268),'Hoja de Trabajo para listado'!$CD$151:$DC$151,0)),0)</f>
        <v>0</v>
      </c>
      <c r="I268" s="314">
        <f ca="1">+IFERROR(INDEX('Hoja de Trabajo para listado'!$A$155:$Z$1048576,MATCH($A268,'Hoja de Trabajo para listado'!$A$155:$A$1048576,0),MATCH((CUADRO!I$5&amp;$E268),'Hoja de Trabajo para listado'!$A$151:$Z$151,0)),0)+IFERROR(INDEX('Hoja de Trabajo para listado'!$AB$155:$BA$1048576,MATCH($A268,'Hoja de Trabajo para listado'!$AB$155:$AB$1048576,0),MATCH((CUADRO!I$5&amp;$E268),'Hoja de Trabajo para listado'!$AB$151:$BA$151,0)),0)+IFERROR(INDEX('Hoja de Trabajo para listado'!$BC$155:$CB$1048576,MATCH($A268,'Hoja de Trabajo para listado'!$BC$155:$BC$1048576,0),MATCH((CUADRO!I$5&amp;$E268),'Hoja de Trabajo para listado'!$BC$151:$CB$151,0)),0)+IFERROR(INDEX('Hoja de Trabajo para listado'!$DE$153:$DG$274,MATCH($A268,'Hoja de Trabajo para listado'!$DE$153:$DE$1048576,0),MATCH((CUADRO!I$5&amp;$E268),'Hoja de Trabajo para listado'!$DE$151:$DG$151,0)),0)+IFERROR(INDEX('Hoja de Trabajo para listado'!$CD$155:$DC$1048576,MATCH($A268,'Hoja de Trabajo para listado'!$CD$155:$CD$1048576,0),MATCH((CUADRO!I$5&amp;$E268),'Hoja de Trabajo para listado'!$CD$151:$DC$151,0)),0)</f>
        <v>0</v>
      </c>
      <c r="J268" s="314">
        <f ca="1">+IFERROR(INDEX('Hoja de Trabajo para listado'!$A$155:$Z$1048576,MATCH($A268,'Hoja de Trabajo para listado'!$A$155:$A$1048576,0),MATCH((CUADRO!J$5&amp;$E268),'Hoja de Trabajo para listado'!$A$151:$Z$151,0)),0)+IFERROR(INDEX('Hoja de Trabajo para listado'!$AB$155:$BA$1048576,MATCH($A268,'Hoja de Trabajo para listado'!$AB$155:$AB$1048576,0),MATCH((CUADRO!J$5&amp;$E268),'Hoja de Trabajo para listado'!$AB$151:$BA$151,0)),0)+IFERROR(INDEX('Hoja de Trabajo para listado'!$BC$155:$CB$1048576,MATCH($A268,'Hoja de Trabajo para listado'!$BC$155:$BC$1048576,0),MATCH((CUADRO!J$5&amp;$E268),'Hoja de Trabajo para listado'!$BC$151:$CB$151,0)),0)+IFERROR(INDEX('Hoja de Trabajo para listado'!$DE$153:$DG$274,MATCH($A268,'Hoja de Trabajo para listado'!$DE$153:$DE$1048576,0),MATCH((CUADRO!J$5&amp;$E268),'Hoja de Trabajo para listado'!$DE$151:$DG$151,0)),0)+IFERROR(INDEX('Hoja de Trabajo para listado'!$CD$155:$DC$1048576,MATCH($A268,'Hoja de Trabajo para listado'!$CD$155:$CD$1048576,0),MATCH((CUADRO!J$5&amp;$E268),'Hoja de Trabajo para listado'!$CD$151:$DC$151,0)),0)</f>
        <v>0</v>
      </c>
      <c r="K268" s="314">
        <f ca="1">+IFERROR(INDEX('Hoja de Trabajo para listado'!$A$155:$Z$1048576,MATCH($A268,'Hoja de Trabajo para listado'!$A$155:$A$1048576,0),MATCH((CUADRO!K$5&amp;$E268),'Hoja de Trabajo para listado'!$A$151:$Z$151,0)),0)+IFERROR(INDEX('Hoja de Trabajo para listado'!$AB$155:$BA$1048576,MATCH($A268,'Hoja de Trabajo para listado'!$AB$155:$AB$1048576,0),MATCH((CUADRO!K$5&amp;$E268),'Hoja de Trabajo para listado'!$AB$151:$BA$151,0)),0)+IFERROR(INDEX('Hoja de Trabajo para listado'!$BC$155:$CB$1048576,MATCH($A268,'Hoja de Trabajo para listado'!$BC$155:$BC$1048576,0),MATCH((CUADRO!K$5&amp;$E268),'Hoja de Trabajo para listado'!$BC$151:$CB$151,0)),0)+IFERROR(INDEX('Hoja de Trabajo para listado'!$DE$153:$DG$274,MATCH($A268,'Hoja de Trabajo para listado'!$DE$153:$DE$1048576,0),MATCH((CUADRO!K$5&amp;$E268),'Hoja de Trabajo para listado'!$DE$151:$DG$151,0)),0)+IFERROR(INDEX('Hoja de Trabajo para listado'!$CD$155:$DC$1048576,MATCH($A268,'Hoja de Trabajo para listado'!$CD$155:$CD$1048576,0),MATCH((CUADRO!K$5&amp;$E268),'Hoja de Trabajo para listado'!$CD$151:$DC$151,0)),0)</f>
        <v>0</v>
      </c>
      <c r="L268" s="314">
        <f ca="1">+IFERROR(INDEX('Hoja de Trabajo para listado'!$A$155:$Z$1048576,MATCH($A268,'Hoja de Trabajo para listado'!$A$155:$A$1048576,0),MATCH((CUADRO!L$5&amp;$E268),'Hoja de Trabajo para listado'!$A$151:$Z$151,0)),0)+IFERROR(INDEX('Hoja de Trabajo para listado'!$AB$155:$BA$1048576,MATCH($A268,'Hoja de Trabajo para listado'!$AB$155:$AB$1048576,0),MATCH((CUADRO!L$5&amp;$E268),'Hoja de Trabajo para listado'!$AB$151:$BA$151,0)),0)+IFERROR(INDEX('Hoja de Trabajo para listado'!$BC$155:$CB$1048576,MATCH($A268,'Hoja de Trabajo para listado'!$BC$155:$BC$1048576,0),MATCH((CUADRO!L$5&amp;$E268),'Hoja de Trabajo para listado'!$BC$151:$CB$151,0)),0)+IFERROR(INDEX('Hoja de Trabajo para listado'!$DE$153:$DG$274,MATCH($A268,'Hoja de Trabajo para listado'!$DE$153:$DE$1048576,0),MATCH((CUADRO!L$5&amp;$E268),'Hoja de Trabajo para listado'!$DE$151:$DG$151,0)),0)+IFERROR(INDEX('Hoja de Trabajo para listado'!$CD$155:$DC$1048576,MATCH($A268,'Hoja de Trabajo para listado'!$CD$155:$CD$1048576,0),MATCH((CUADRO!L$5&amp;$E268),'Hoja de Trabajo para listado'!$CD$151:$DC$151,0)),0)</f>
        <v>0</v>
      </c>
      <c r="M268" s="314">
        <f ca="1">+IFERROR(INDEX('Hoja de Trabajo para listado'!$A$155:$Z$1048576,MATCH($A268,'Hoja de Trabajo para listado'!$A$155:$A$1048576,0),MATCH((CUADRO!M$5&amp;$E268),'Hoja de Trabajo para listado'!$A$151:$Z$151,0)),0)+IFERROR(INDEX('Hoja de Trabajo para listado'!$AB$155:$BA$1048576,MATCH($A268,'Hoja de Trabajo para listado'!$AB$155:$AB$1048576,0),MATCH((CUADRO!M$5&amp;$E268),'Hoja de Trabajo para listado'!$AB$151:$BA$151,0)),0)+IFERROR(INDEX('Hoja de Trabajo para listado'!$BC$155:$CB$1048576,MATCH($A268,'Hoja de Trabajo para listado'!$BC$155:$BC$1048576,0),MATCH((CUADRO!M$5&amp;$E268),'Hoja de Trabajo para listado'!$BC$151:$CB$151,0)),0)+IFERROR(INDEX('Hoja de Trabajo para listado'!$DE$153:$DG$274,MATCH($A268,'Hoja de Trabajo para listado'!$DE$153:$DE$1048576,0),MATCH((CUADRO!M$5&amp;$E268),'Hoja de Trabajo para listado'!$DE$151:$DG$151,0)),0)+IFERROR(INDEX('Hoja de Trabajo para listado'!$CD$155:$DC$1048576,MATCH($A268,'Hoja de Trabajo para listado'!$CD$155:$CD$1048576,0),MATCH((CUADRO!M$5&amp;$E268),'Hoja de Trabajo para listado'!$CD$151:$DC$151,0)),0)</f>
        <v>0</v>
      </c>
      <c r="N268" s="314">
        <f ca="1">+IFERROR(INDEX('Hoja de Trabajo para listado'!$A$155:$Z$1048576,MATCH($A268,'Hoja de Trabajo para listado'!$A$155:$A$1048576,0),MATCH((CUADRO!N$5&amp;$E268),'Hoja de Trabajo para listado'!$A$151:$Z$151,0)),0)+IFERROR(INDEX('Hoja de Trabajo para listado'!$AB$155:$BA$1048576,MATCH($A268,'Hoja de Trabajo para listado'!$AB$155:$AB$1048576,0),MATCH((CUADRO!N$5&amp;$E268),'Hoja de Trabajo para listado'!$AB$151:$BA$151,0)),0)+IFERROR(INDEX('Hoja de Trabajo para listado'!$BC$155:$CB$1048576,MATCH($A268,'Hoja de Trabajo para listado'!$BC$155:$BC$1048576,0),MATCH((CUADRO!N$5&amp;$E268),'Hoja de Trabajo para listado'!$BC$151:$CB$151,0)),0)+IFERROR(INDEX('Hoja de Trabajo para listado'!$DE$153:$DG$274,MATCH($A268,'Hoja de Trabajo para listado'!$DE$153:$DE$1048576,0),MATCH((CUADRO!N$5&amp;$E268),'Hoja de Trabajo para listado'!$DE$151:$DG$151,0)),0)+IFERROR(INDEX('Hoja de Trabajo para listado'!$CD$155:$DC$1048576,MATCH($A268,'Hoja de Trabajo para listado'!$CD$155:$CD$1048576,0),MATCH((CUADRO!N$5&amp;$E268),'Hoja de Trabajo para listado'!$CD$151:$DC$151,0)),0)</f>
        <v>0</v>
      </c>
      <c r="O268" s="314">
        <f ca="1">+IFERROR(INDEX('Hoja de Trabajo para listado'!$A$155:$Z$1048576,MATCH($A268,'Hoja de Trabajo para listado'!$A$155:$A$1048576,0),MATCH((CUADRO!O$5&amp;$E268),'Hoja de Trabajo para listado'!$A$151:$Z$151,0)),0)+IFERROR(INDEX('Hoja de Trabajo para listado'!$AB$155:$BA$1048576,MATCH($A268,'Hoja de Trabajo para listado'!$AB$155:$AB$1048576,0),MATCH((CUADRO!O$5&amp;$E268),'Hoja de Trabajo para listado'!$AB$151:$BA$151,0)),0)+IFERROR(INDEX('Hoja de Trabajo para listado'!$BC$155:$CB$1048576,MATCH($A268,'Hoja de Trabajo para listado'!$BC$155:$BC$1048576,0),MATCH((CUADRO!O$5&amp;$E268),'Hoja de Trabajo para listado'!$BC$151:$CB$151,0)),0)+IFERROR(INDEX('Hoja de Trabajo para listado'!$DE$153:$DG$274,MATCH($A268,'Hoja de Trabajo para listado'!$DE$153:$DE$1048576,0),MATCH((CUADRO!O$5&amp;$E268),'Hoja de Trabajo para listado'!$DE$151:$DG$151,0)),0)+IFERROR(INDEX('Hoja de Trabajo para listado'!$CD$155:$DC$1048576,MATCH($A268,'Hoja de Trabajo para listado'!$CD$155:$CD$1048576,0),MATCH((CUADRO!O$5&amp;$E268),'Hoja de Trabajo para listado'!$CD$151:$DC$151,0)),0)</f>
        <v>0</v>
      </c>
      <c r="P268" s="314">
        <f ca="1">+IFERROR(INDEX('Hoja de Trabajo para listado'!$A$155:$Z$1048576,MATCH($A268,'Hoja de Trabajo para listado'!$A$155:$A$1048576,0),MATCH((CUADRO!P$5&amp;$E268),'Hoja de Trabajo para listado'!$A$151:$Z$151,0)),0)+IFERROR(INDEX('Hoja de Trabajo para listado'!$AB$155:$BA$1048576,MATCH($A268,'Hoja de Trabajo para listado'!$AB$155:$AB$1048576,0),MATCH((CUADRO!P$5&amp;$E268),'Hoja de Trabajo para listado'!$AB$151:$BA$151,0)),0)+IFERROR(INDEX('Hoja de Trabajo para listado'!$BC$155:$CB$1048576,MATCH($A268,'Hoja de Trabajo para listado'!$BC$155:$BC$1048576,0),MATCH((CUADRO!P$5&amp;$E268),'Hoja de Trabajo para listado'!$BC$151:$CB$151,0)),0)+IFERROR(INDEX('Hoja de Trabajo para listado'!$DE$153:$DG$274,MATCH($A268,'Hoja de Trabajo para listado'!$DE$153:$DE$1048576,0),MATCH((CUADRO!P$5&amp;$E268),'Hoja de Trabajo para listado'!$DE$151:$DG$151,0)),0)+IFERROR(INDEX('Hoja de Trabajo para listado'!$CD$155:$DC$1048576,MATCH($A268,'Hoja de Trabajo para listado'!$CD$155:$CD$1048576,0),MATCH((CUADRO!P$5&amp;$E268),'Hoja de Trabajo para listado'!$CD$151:$DC$151,0)),0)</f>
        <v>0</v>
      </c>
      <c r="Q268" s="314">
        <f ca="1">+IFERROR(INDEX('Hoja de Trabajo para listado'!$A$155:$Z$1048576,MATCH($A268,'Hoja de Trabajo para listado'!$A$155:$A$1048576,0),MATCH((CUADRO!Q$5&amp;$E268),'Hoja de Trabajo para listado'!$A$151:$Z$151,0)),0)+IFERROR(INDEX('Hoja de Trabajo para listado'!$AB$155:$BA$1048576,MATCH($A268,'Hoja de Trabajo para listado'!$AB$155:$AB$1048576,0),MATCH((CUADRO!Q$5&amp;$E268),'Hoja de Trabajo para listado'!$AB$151:$BA$151,0)),0)+IFERROR(INDEX('Hoja de Trabajo para listado'!$BC$155:$CB$1048576,MATCH($A268,'Hoja de Trabajo para listado'!$BC$155:$BC$1048576,0),MATCH((CUADRO!Q$5&amp;$E268),'Hoja de Trabajo para listado'!$BC$151:$CB$151,0)),0)+IFERROR(INDEX('Hoja de Trabajo para listado'!$DE$153:$DG$274,MATCH($A268,'Hoja de Trabajo para listado'!$DE$153:$DE$1048576,0),MATCH((CUADRO!Q$5&amp;$E268),'Hoja de Trabajo para listado'!$DE$151:$DG$151,0)),0)+IFERROR(INDEX('Hoja de Trabajo para listado'!$CD$155:$DC$1048576,MATCH($A268,'Hoja de Trabajo para listado'!$CD$155:$CD$1048576,0),MATCH((CUADRO!Q$5&amp;$E268),'Hoja de Trabajo para listado'!$CD$151:$DC$151,0)),0)</f>
        <v>0</v>
      </c>
      <c r="R268" s="314">
        <f t="shared" ca="1" si="8"/>
        <v>0</v>
      </c>
      <c r="S268" s="322"/>
      <c r="T268" s="314">
        <f ca="1">+T269</f>
        <v>0</v>
      </c>
      <c r="U268" s="313">
        <f t="shared" si="9"/>
        <v>1</v>
      </c>
      <c r="V268" s="319" t="str">
        <f>+VLOOKUP(A268,bd_lista!$A$3:$E$593,5,FALSE)</f>
        <v>Gobiernos Autonomos Municipales</v>
      </c>
      <c r="W268" s="425" t="str">
        <f>+V268</f>
        <v>Gobiernos Autonomos Municipales</v>
      </c>
    </row>
    <row r="269" spans="1:23" customFormat="1" ht="15" hidden="1" customHeight="1">
      <c r="A269" s="323">
        <v>1240</v>
      </c>
      <c r="B269" s="428"/>
      <c r="C269" s="319" t="str">
        <f>+VLOOKUP(A269,bd_lista!$A$3:$C$593,3,FALSE)</f>
        <v>Gobierno Autónomo Municipal de Calacoto</v>
      </c>
      <c r="D269" s="430"/>
      <c r="E269" s="347" t="s">
        <v>1419</v>
      </c>
      <c r="F269" s="316">
        <f ca="1">+IFERROR(INDEX('Hoja de Trabajo para listado'!$A$155:$Z$1048576,MATCH($A269,'Hoja de Trabajo para listado'!$A$155:$A$1048576,0),MATCH((CUADRO!F$5&amp;$E269),'Hoja de Trabajo para listado'!$A$151:$Z$151,0)),0)+IFERROR(INDEX('Hoja de Trabajo para listado'!$AB$155:$BA$1048576,MATCH($A269,'Hoja de Trabajo para listado'!$AB$155:$AB$1048576,0),MATCH((CUADRO!F$5&amp;$E269),'Hoja de Trabajo para listado'!$AB$151:$BA$151,0)),0)+IFERROR(INDEX('Hoja de Trabajo para listado'!$BC$155:$CB$1048576,MATCH($A269,'Hoja de Trabajo para listado'!$BC$155:$BC$1048576,0),MATCH((CUADRO!F$5&amp;$E269),'Hoja de Trabajo para listado'!$BC$151:$CB$151,0)),0)+IFERROR(INDEX('Hoja de Trabajo para listado'!$DE$153:$DG$274,MATCH($A269,'Hoja de Trabajo para listado'!$DE$153:$DE$1048576,0),MATCH((CUADRO!F$5&amp;$E269),'Hoja de Trabajo para listado'!$DE$151:$DG$151,0)),0)+IFERROR(INDEX('Hoja de Trabajo para listado'!$CD$155:$DC$1048576,MATCH($A269,'Hoja de Trabajo para listado'!$CD$155:$CD$1048576,0),MATCH((CUADRO!F$5&amp;$E269),'Hoja de Trabajo para listado'!$CD$151:$DC$151,0)),0)</f>
        <v>0</v>
      </c>
      <c r="G269" s="316">
        <f ca="1">+IFERROR(INDEX('Hoja de Trabajo para listado'!$A$155:$Z$1048576,MATCH($A269,'Hoja de Trabajo para listado'!$A$155:$A$1048576,0),MATCH((CUADRO!G$5&amp;$E269),'Hoja de Trabajo para listado'!$A$151:$Z$151,0)),0)+IFERROR(INDEX('Hoja de Trabajo para listado'!$AB$155:$BA$1048576,MATCH($A269,'Hoja de Trabajo para listado'!$AB$155:$AB$1048576,0),MATCH((CUADRO!G$5&amp;$E269),'Hoja de Trabajo para listado'!$AB$151:$BA$151,0)),0)+IFERROR(INDEX('Hoja de Trabajo para listado'!$BC$155:$CB$1048576,MATCH($A269,'Hoja de Trabajo para listado'!$BC$155:$BC$1048576,0),MATCH((CUADRO!G$5&amp;$E269),'Hoja de Trabajo para listado'!$BC$151:$CB$151,0)),0)+IFERROR(INDEX('Hoja de Trabajo para listado'!$DE$153:$DG$274,MATCH($A269,'Hoja de Trabajo para listado'!$DE$153:$DE$1048576,0),MATCH((CUADRO!G$5&amp;$E269),'Hoja de Trabajo para listado'!$DE$151:$DG$151,0)),0)+IFERROR(INDEX('Hoja de Trabajo para listado'!$CD$155:$DC$1048576,MATCH($A269,'Hoja de Trabajo para listado'!$CD$155:$CD$1048576,0),MATCH((CUADRO!G$5&amp;$E269),'Hoja de Trabajo para listado'!$CD$151:$DC$151,0)),0)</f>
        <v>0</v>
      </c>
      <c r="H269" s="316">
        <f ca="1">+IFERROR(INDEX('Hoja de Trabajo para listado'!$A$155:$Z$1048576,MATCH($A269,'Hoja de Trabajo para listado'!$A$155:$A$1048576,0),MATCH((CUADRO!H$5&amp;$E269),'Hoja de Trabajo para listado'!$A$151:$Z$151,0)),0)+IFERROR(INDEX('Hoja de Trabajo para listado'!$AB$155:$BA$1048576,MATCH($A269,'Hoja de Trabajo para listado'!$AB$155:$AB$1048576,0),MATCH((CUADRO!H$5&amp;$E269),'Hoja de Trabajo para listado'!$AB$151:$BA$151,0)),0)+IFERROR(INDEX('Hoja de Trabajo para listado'!$BC$155:$CB$1048576,MATCH($A269,'Hoja de Trabajo para listado'!$BC$155:$BC$1048576,0),MATCH((CUADRO!H$5&amp;$E269),'Hoja de Trabajo para listado'!$BC$151:$CB$151,0)),0)+IFERROR(INDEX('Hoja de Trabajo para listado'!$DE$153:$DG$274,MATCH($A269,'Hoja de Trabajo para listado'!$DE$153:$DE$1048576,0),MATCH((CUADRO!H$5&amp;$E269),'Hoja de Trabajo para listado'!$DE$151:$DG$151,0)),0)+IFERROR(INDEX('Hoja de Trabajo para listado'!$CD$155:$DC$1048576,MATCH($A269,'Hoja de Trabajo para listado'!$CD$155:$CD$1048576,0),MATCH((CUADRO!H$5&amp;$E269),'Hoja de Trabajo para listado'!$CD$151:$DC$151,0)),0)</f>
        <v>0</v>
      </c>
      <c r="I269" s="316">
        <f ca="1">+IFERROR(INDEX('Hoja de Trabajo para listado'!$A$155:$Z$1048576,MATCH($A269,'Hoja de Trabajo para listado'!$A$155:$A$1048576,0),MATCH((CUADRO!I$5&amp;$E269),'Hoja de Trabajo para listado'!$A$151:$Z$151,0)),0)+IFERROR(INDEX('Hoja de Trabajo para listado'!$AB$155:$BA$1048576,MATCH($A269,'Hoja de Trabajo para listado'!$AB$155:$AB$1048576,0),MATCH((CUADRO!I$5&amp;$E269),'Hoja de Trabajo para listado'!$AB$151:$BA$151,0)),0)+IFERROR(INDEX('Hoja de Trabajo para listado'!$BC$155:$CB$1048576,MATCH($A269,'Hoja de Trabajo para listado'!$BC$155:$BC$1048576,0),MATCH((CUADRO!I$5&amp;$E269),'Hoja de Trabajo para listado'!$BC$151:$CB$151,0)),0)+IFERROR(INDEX('Hoja de Trabajo para listado'!$DE$153:$DG$274,MATCH($A269,'Hoja de Trabajo para listado'!$DE$153:$DE$1048576,0),MATCH((CUADRO!I$5&amp;$E269),'Hoja de Trabajo para listado'!$DE$151:$DG$151,0)),0)+IFERROR(INDEX('Hoja de Trabajo para listado'!$CD$155:$DC$1048576,MATCH($A269,'Hoja de Trabajo para listado'!$CD$155:$CD$1048576,0),MATCH((CUADRO!I$5&amp;$E269),'Hoja de Trabajo para listado'!$CD$151:$DC$151,0)),0)</f>
        <v>0</v>
      </c>
      <c r="J269" s="316">
        <f ca="1">+IFERROR(INDEX('Hoja de Trabajo para listado'!$A$155:$Z$1048576,MATCH($A269,'Hoja de Trabajo para listado'!$A$155:$A$1048576,0),MATCH((CUADRO!J$5&amp;$E269),'Hoja de Trabajo para listado'!$A$151:$Z$151,0)),0)+IFERROR(INDEX('Hoja de Trabajo para listado'!$AB$155:$BA$1048576,MATCH($A269,'Hoja de Trabajo para listado'!$AB$155:$AB$1048576,0),MATCH((CUADRO!J$5&amp;$E269),'Hoja de Trabajo para listado'!$AB$151:$BA$151,0)),0)+IFERROR(INDEX('Hoja de Trabajo para listado'!$BC$155:$CB$1048576,MATCH($A269,'Hoja de Trabajo para listado'!$BC$155:$BC$1048576,0),MATCH((CUADRO!J$5&amp;$E269),'Hoja de Trabajo para listado'!$BC$151:$CB$151,0)),0)+IFERROR(INDEX('Hoja de Trabajo para listado'!$DE$153:$DG$274,MATCH($A269,'Hoja de Trabajo para listado'!$DE$153:$DE$1048576,0),MATCH((CUADRO!J$5&amp;$E269),'Hoja de Trabajo para listado'!$DE$151:$DG$151,0)),0)+IFERROR(INDEX('Hoja de Trabajo para listado'!$CD$155:$DC$1048576,MATCH($A269,'Hoja de Trabajo para listado'!$CD$155:$CD$1048576,0),MATCH((CUADRO!J$5&amp;$E269),'Hoja de Trabajo para listado'!$CD$151:$DC$151,0)),0)</f>
        <v>0</v>
      </c>
      <c r="K269" s="316">
        <f ca="1">+IFERROR(INDEX('Hoja de Trabajo para listado'!$A$155:$Z$1048576,MATCH($A269,'Hoja de Trabajo para listado'!$A$155:$A$1048576,0),MATCH((CUADRO!K$5&amp;$E269),'Hoja de Trabajo para listado'!$A$151:$Z$151,0)),0)+IFERROR(INDEX('Hoja de Trabajo para listado'!$AB$155:$BA$1048576,MATCH($A269,'Hoja de Trabajo para listado'!$AB$155:$AB$1048576,0),MATCH((CUADRO!K$5&amp;$E269),'Hoja de Trabajo para listado'!$AB$151:$BA$151,0)),0)+IFERROR(INDEX('Hoja de Trabajo para listado'!$BC$155:$CB$1048576,MATCH($A269,'Hoja de Trabajo para listado'!$BC$155:$BC$1048576,0),MATCH((CUADRO!K$5&amp;$E269),'Hoja de Trabajo para listado'!$BC$151:$CB$151,0)),0)+IFERROR(INDEX('Hoja de Trabajo para listado'!$DE$153:$DG$274,MATCH($A269,'Hoja de Trabajo para listado'!$DE$153:$DE$1048576,0),MATCH((CUADRO!K$5&amp;$E269),'Hoja de Trabajo para listado'!$DE$151:$DG$151,0)),0)+IFERROR(INDEX('Hoja de Trabajo para listado'!$CD$155:$DC$1048576,MATCH($A269,'Hoja de Trabajo para listado'!$CD$155:$CD$1048576,0),MATCH((CUADRO!K$5&amp;$E269),'Hoja de Trabajo para listado'!$CD$151:$DC$151,0)),0)</f>
        <v>0</v>
      </c>
      <c r="L269" s="316">
        <f ca="1">+IFERROR(INDEX('Hoja de Trabajo para listado'!$A$155:$Z$1048576,MATCH($A269,'Hoja de Trabajo para listado'!$A$155:$A$1048576,0),MATCH((CUADRO!L$5&amp;$E269),'Hoja de Trabajo para listado'!$A$151:$Z$151,0)),0)+IFERROR(INDEX('Hoja de Trabajo para listado'!$AB$155:$BA$1048576,MATCH($A269,'Hoja de Trabajo para listado'!$AB$155:$AB$1048576,0),MATCH((CUADRO!L$5&amp;$E269),'Hoja de Trabajo para listado'!$AB$151:$BA$151,0)),0)+IFERROR(INDEX('Hoja de Trabajo para listado'!$BC$155:$CB$1048576,MATCH($A269,'Hoja de Trabajo para listado'!$BC$155:$BC$1048576,0),MATCH((CUADRO!L$5&amp;$E269),'Hoja de Trabajo para listado'!$BC$151:$CB$151,0)),0)+IFERROR(INDEX('Hoja de Trabajo para listado'!$DE$153:$DG$274,MATCH($A269,'Hoja de Trabajo para listado'!$DE$153:$DE$1048576,0),MATCH((CUADRO!L$5&amp;$E269),'Hoja de Trabajo para listado'!$DE$151:$DG$151,0)),0)+IFERROR(INDEX('Hoja de Trabajo para listado'!$CD$155:$DC$1048576,MATCH($A269,'Hoja de Trabajo para listado'!$CD$155:$CD$1048576,0),MATCH((CUADRO!L$5&amp;$E269),'Hoja de Trabajo para listado'!$CD$151:$DC$151,0)),0)</f>
        <v>0</v>
      </c>
      <c r="M269" s="316">
        <f ca="1">+IFERROR(INDEX('Hoja de Trabajo para listado'!$A$155:$Z$1048576,MATCH($A269,'Hoja de Trabajo para listado'!$A$155:$A$1048576,0),MATCH((CUADRO!M$5&amp;$E269),'Hoja de Trabajo para listado'!$A$151:$Z$151,0)),0)+IFERROR(INDEX('Hoja de Trabajo para listado'!$AB$155:$BA$1048576,MATCH($A269,'Hoja de Trabajo para listado'!$AB$155:$AB$1048576,0),MATCH((CUADRO!M$5&amp;$E269),'Hoja de Trabajo para listado'!$AB$151:$BA$151,0)),0)+IFERROR(INDEX('Hoja de Trabajo para listado'!$BC$155:$CB$1048576,MATCH($A269,'Hoja de Trabajo para listado'!$BC$155:$BC$1048576,0),MATCH((CUADRO!M$5&amp;$E269),'Hoja de Trabajo para listado'!$BC$151:$CB$151,0)),0)+IFERROR(INDEX('Hoja de Trabajo para listado'!$DE$153:$DG$274,MATCH($A269,'Hoja de Trabajo para listado'!$DE$153:$DE$1048576,0),MATCH((CUADRO!M$5&amp;$E269),'Hoja de Trabajo para listado'!$DE$151:$DG$151,0)),0)+IFERROR(INDEX('Hoja de Trabajo para listado'!$CD$155:$DC$1048576,MATCH($A269,'Hoja de Trabajo para listado'!$CD$155:$CD$1048576,0),MATCH((CUADRO!M$5&amp;$E269),'Hoja de Trabajo para listado'!$CD$151:$DC$151,0)),0)</f>
        <v>0</v>
      </c>
      <c r="N269" s="316">
        <f ca="1">+IFERROR(INDEX('Hoja de Trabajo para listado'!$A$155:$Z$1048576,MATCH($A269,'Hoja de Trabajo para listado'!$A$155:$A$1048576,0),MATCH((CUADRO!N$5&amp;$E269),'Hoja de Trabajo para listado'!$A$151:$Z$151,0)),0)+IFERROR(INDEX('Hoja de Trabajo para listado'!$AB$155:$BA$1048576,MATCH($A269,'Hoja de Trabajo para listado'!$AB$155:$AB$1048576,0),MATCH((CUADRO!N$5&amp;$E269),'Hoja de Trabajo para listado'!$AB$151:$BA$151,0)),0)+IFERROR(INDEX('Hoja de Trabajo para listado'!$BC$155:$CB$1048576,MATCH($A269,'Hoja de Trabajo para listado'!$BC$155:$BC$1048576,0),MATCH((CUADRO!N$5&amp;$E269),'Hoja de Trabajo para listado'!$BC$151:$CB$151,0)),0)+IFERROR(INDEX('Hoja de Trabajo para listado'!$DE$153:$DG$274,MATCH($A269,'Hoja de Trabajo para listado'!$DE$153:$DE$1048576,0),MATCH((CUADRO!N$5&amp;$E269),'Hoja de Trabajo para listado'!$DE$151:$DG$151,0)),0)+IFERROR(INDEX('Hoja de Trabajo para listado'!$CD$155:$DC$1048576,MATCH($A269,'Hoja de Trabajo para listado'!$CD$155:$CD$1048576,0),MATCH((CUADRO!N$5&amp;$E269),'Hoja de Trabajo para listado'!$CD$151:$DC$151,0)),0)</f>
        <v>0</v>
      </c>
      <c r="O269" s="316">
        <f ca="1">+IFERROR(INDEX('Hoja de Trabajo para listado'!$A$155:$Z$1048576,MATCH($A269,'Hoja de Trabajo para listado'!$A$155:$A$1048576,0),MATCH((CUADRO!O$5&amp;$E269),'Hoja de Trabajo para listado'!$A$151:$Z$151,0)),0)+IFERROR(INDEX('Hoja de Trabajo para listado'!$AB$155:$BA$1048576,MATCH($A269,'Hoja de Trabajo para listado'!$AB$155:$AB$1048576,0),MATCH((CUADRO!O$5&amp;$E269),'Hoja de Trabajo para listado'!$AB$151:$BA$151,0)),0)+IFERROR(INDEX('Hoja de Trabajo para listado'!$BC$155:$CB$1048576,MATCH($A269,'Hoja de Trabajo para listado'!$BC$155:$BC$1048576,0),MATCH((CUADRO!O$5&amp;$E269),'Hoja de Trabajo para listado'!$BC$151:$CB$151,0)),0)+IFERROR(INDEX('Hoja de Trabajo para listado'!$DE$153:$DG$274,MATCH($A269,'Hoja de Trabajo para listado'!$DE$153:$DE$1048576,0),MATCH((CUADRO!O$5&amp;$E269),'Hoja de Trabajo para listado'!$DE$151:$DG$151,0)),0)+IFERROR(INDEX('Hoja de Trabajo para listado'!$CD$155:$DC$1048576,MATCH($A269,'Hoja de Trabajo para listado'!$CD$155:$CD$1048576,0),MATCH((CUADRO!O$5&amp;$E269),'Hoja de Trabajo para listado'!$CD$151:$DC$151,0)),0)</f>
        <v>0</v>
      </c>
      <c r="P269" s="314">
        <f ca="1">+IFERROR(INDEX('Hoja de Trabajo para listado'!$A$155:$Z$1048576,MATCH($A269,'Hoja de Trabajo para listado'!$A$155:$A$1048576,0),MATCH((CUADRO!P$5&amp;$E269),'Hoja de Trabajo para listado'!$A$151:$Z$151,0)),0)+IFERROR(INDEX('Hoja de Trabajo para listado'!$AB$155:$BA$1048576,MATCH($A269,'Hoja de Trabajo para listado'!$AB$155:$AB$1048576,0),MATCH((CUADRO!P$5&amp;$E269),'Hoja de Trabajo para listado'!$AB$151:$BA$151,0)),0)+IFERROR(INDEX('Hoja de Trabajo para listado'!$BC$155:$CB$1048576,MATCH($A269,'Hoja de Trabajo para listado'!$BC$155:$BC$1048576,0),MATCH((CUADRO!P$5&amp;$E269),'Hoja de Trabajo para listado'!$BC$151:$CB$151,0)),0)+IFERROR(INDEX('Hoja de Trabajo para listado'!$DE$153:$DG$274,MATCH($A269,'Hoja de Trabajo para listado'!$DE$153:$DE$1048576,0),MATCH((CUADRO!P$5&amp;$E269),'Hoja de Trabajo para listado'!$DE$151:$DG$151,0)),0)+IFERROR(INDEX('Hoja de Trabajo para listado'!$CD$155:$DC$1048576,MATCH($A269,'Hoja de Trabajo para listado'!$CD$155:$CD$1048576,0),MATCH((CUADRO!P$5&amp;$E269),'Hoja de Trabajo para listado'!$CD$151:$DC$151,0)),0)</f>
        <v>0</v>
      </c>
      <c r="Q269" s="314">
        <f ca="1">+IFERROR(INDEX('Hoja de Trabajo para listado'!$A$155:$Z$1048576,MATCH($A269,'Hoja de Trabajo para listado'!$A$155:$A$1048576,0),MATCH((CUADRO!Q$5&amp;$E269),'Hoja de Trabajo para listado'!$A$151:$Z$151,0)),0)+IFERROR(INDEX('Hoja de Trabajo para listado'!$AB$155:$BA$1048576,MATCH($A269,'Hoja de Trabajo para listado'!$AB$155:$AB$1048576,0),MATCH((CUADRO!Q$5&amp;$E269),'Hoja de Trabajo para listado'!$AB$151:$BA$151,0)),0)+IFERROR(INDEX('Hoja de Trabajo para listado'!$BC$155:$CB$1048576,MATCH($A269,'Hoja de Trabajo para listado'!$BC$155:$BC$1048576,0),MATCH((CUADRO!Q$5&amp;$E269),'Hoja de Trabajo para listado'!$BC$151:$CB$151,0)),0)+IFERROR(INDEX('Hoja de Trabajo para listado'!$DE$153:$DG$274,MATCH($A269,'Hoja de Trabajo para listado'!$DE$153:$DE$1048576,0),MATCH((CUADRO!Q$5&amp;$E269),'Hoja de Trabajo para listado'!$DE$151:$DG$151,0)),0)+IFERROR(INDEX('Hoja de Trabajo para listado'!$CD$155:$DC$1048576,MATCH($A269,'Hoja de Trabajo para listado'!$CD$155:$CD$1048576,0),MATCH((CUADRO!Q$5&amp;$E269),'Hoja de Trabajo para listado'!$CD$151:$DC$151,0)),0)</f>
        <v>0</v>
      </c>
      <c r="R269" s="316">
        <f t="shared" ca="1" si="8"/>
        <v>0</v>
      </c>
      <c r="S269" s="344">
        <f ca="1">+R268+R269</f>
        <v>0</v>
      </c>
      <c r="T269" s="316">
        <f ca="1">+S269</f>
        <v>0</v>
      </c>
      <c r="U269" s="315">
        <f t="shared" si="9"/>
        <v>2</v>
      </c>
      <c r="V269" s="319" t="str">
        <f>+VLOOKUP(A269,bd_lista!$A$3:$E$593,5,FALSE)</f>
        <v>Gobiernos Autonomos Municipales</v>
      </c>
      <c r="W269" s="426"/>
    </row>
    <row r="270" spans="1:23" customFormat="1" ht="15" hidden="1" customHeight="1">
      <c r="A270" s="323">
        <v>1241</v>
      </c>
      <c r="B270" s="427">
        <f>+A270</f>
        <v>1241</v>
      </c>
      <c r="C270" s="318" t="str">
        <f>+VLOOKUP(A270,bd_lista!$A$3:$C$593,3,FALSE)</f>
        <v>Gobierno Autónomo Municipal de Comanche</v>
      </c>
      <c r="D270" s="429" t="str">
        <f>+C270</f>
        <v>Gobierno Autónomo Municipal de Comanche</v>
      </c>
      <c r="E270" s="346" t="s">
        <v>1418</v>
      </c>
      <c r="F270" s="314">
        <f ca="1">+IFERROR(INDEX('Hoja de Trabajo para listado'!$A$155:$Z$1048576,MATCH($A270,'Hoja de Trabajo para listado'!$A$155:$A$1048576,0),MATCH((CUADRO!F$5&amp;$E270),'Hoja de Trabajo para listado'!$A$151:$Z$151,0)),0)+IFERROR(INDEX('Hoja de Trabajo para listado'!$AB$155:$BA$1048576,MATCH($A270,'Hoja de Trabajo para listado'!$AB$155:$AB$1048576,0),MATCH((CUADRO!F$5&amp;$E270),'Hoja de Trabajo para listado'!$AB$151:$BA$151,0)),0)+IFERROR(INDEX('Hoja de Trabajo para listado'!$BC$155:$CB$1048576,MATCH($A270,'Hoja de Trabajo para listado'!$BC$155:$BC$1048576,0),MATCH((CUADRO!F$5&amp;$E270),'Hoja de Trabajo para listado'!$BC$151:$CB$151,0)),0)+IFERROR(INDEX('Hoja de Trabajo para listado'!$DE$153:$DG$274,MATCH($A270,'Hoja de Trabajo para listado'!$DE$153:$DE$1048576,0),MATCH((CUADRO!F$5&amp;$E270),'Hoja de Trabajo para listado'!$DE$151:$DG$151,0)),0)+IFERROR(INDEX('Hoja de Trabajo para listado'!$CD$155:$DC$1048576,MATCH($A270,'Hoja de Trabajo para listado'!$CD$155:$CD$1048576,0),MATCH((CUADRO!F$5&amp;$E270),'Hoja de Trabajo para listado'!$CD$151:$DC$151,0)),0)</f>
        <v>0</v>
      </c>
      <c r="G270" s="314">
        <f ca="1">+IFERROR(INDEX('Hoja de Trabajo para listado'!$A$155:$Z$1048576,MATCH($A270,'Hoja de Trabajo para listado'!$A$155:$A$1048576,0),MATCH((CUADRO!G$5&amp;$E270),'Hoja de Trabajo para listado'!$A$151:$Z$151,0)),0)+IFERROR(INDEX('Hoja de Trabajo para listado'!$AB$155:$BA$1048576,MATCH($A270,'Hoja de Trabajo para listado'!$AB$155:$AB$1048576,0),MATCH((CUADRO!G$5&amp;$E270),'Hoja de Trabajo para listado'!$AB$151:$BA$151,0)),0)+IFERROR(INDEX('Hoja de Trabajo para listado'!$BC$155:$CB$1048576,MATCH($A270,'Hoja de Trabajo para listado'!$BC$155:$BC$1048576,0),MATCH((CUADRO!G$5&amp;$E270),'Hoja de Trabajo para listado'!$BC$151:$CB$151,0)),0)+IFERROR(INDEX('Hoja de Trabajo para listado'!$DE$153:$DG$274,MATCH($A270,'Hoja de Trabajo para listado'!$DE$153:$DE$1048576,0),MATCH((CUADRO!G$5&amp;$E270),'Hoja de Trabajo para listado'!$DE$151:$DG$151,0)),0)+IFERROR(INDEX('Hoja de Trabajo para listado'!$CD$155:$DC$1048576,MATCH($A270,'Hoja de Trabajo para listado'!$CD$155:$CD$1048576,0),MATCH((CUADRO!G$5&amp;$E270),'Hoja de Trabajo para listado'!$CD$151:$DC$151,0)),0)</f>
        <v>0</v>
      </c>
      <c r="H270" s="314">
        <f ca="1">+IFERROR(INDEX('Hoja de Trabajo para listado'!$A$155:$Z$1048576,MATCH($A270,'Hoja de Trabajo para listado'!$A$155:$A$1048576,0),MATCH((CUADRO!H$5&amp;$E270),'Hoja de Trabajo para listado'!$A$151:$Z$151,0)),0)+IFERROR(INDEX('Hoja de Trabajo para listado'!$AB$155:$BA$1048576,MATCH($A270,'Hoja de Trabajo para listado'!$AB$155:$AB$1048576,0),MATCH((CUADRO!H$5&amp;$E270),'Hoja de Trabajo para listado'!$AB$151:$BA$151,0)),0)+IFERROR(INDEX('Hoja de Trabajo para listado'!$BC$155:$CB$1048576,MATCH($A270,'Hoja de Trabajo para listado'!$BC$155:$BC$1048576,0),MATCH((CUADRO!H$5&amp;$E270),'Hoja de Trabajo para listado'!$BC$151:$CB$151,0)),0)+IFERROR(INDEX('Hoja de Trabajo para listado'!$DE$153:$DG$274,MATCH($A270,'Hoja de Trabajo para listado'!$DE$153:$DE$1048576,0),MATCH((CUADRO!H$5&amp;$E270),'Hoja de Trabajo para listado'!$DE$151:$DG$151,0)),0)+IFERROR(INDEX('Hoja de Trabajo para listado'!$CD$155:$DC$1048576,MATCH($A270,'Hoja de Trabajo para listado'!$CD$155:$CD$1048576,0),MATCH((CUADRO!H$5&amp;$E270),'Hoja de Trabajo para listado'!$CD$151:$DC$151,0)),0)</f>
        <v>0</v>
      </c>
      <c r="I270" s="314">
        <f ca="1">+IFERROR(INDEX('Hoja de Trabajo para listado'!$A$155:$Z$1048576,MATCH($A270,'Hoja de Trabajo para listado'!$A$155:$A$1048576,0),MATCH((CUADRO!I$5&amp;$E270),'Hoja de Trabajo para listado'!$A$151:$Z$151,0)),0)+IFERROR(INDEX('Hoja de Trabajo para listado'!$AB$155:$BA$1048576,MATCH($A270,'Hoja de Trabajo para listado'!$AB$155:$AB$1048576,0),MATCH((CUADRO!I$5&amp;$E270),'Hoja de Trabajo para listado'!$AB$151:$BA$151,0)),0)+IFERROR(INDEX('Hoja de Trabajo para listado'!$BC$155:$CB$1048576,MATCH($A270,'Hoja de Trabajo para listado'!$BC$155:$BC$1048576,0),MATCH((CUADRO!I$5&amp;$E270),'Hoja de Trabajo para listado'!$BC$151:$CB$151,0)),0)+IFERROR(INDEX('Hoja de Trabajo para listado'!$DE$153:$DG$274,MATCH($A270,'Hoja de Trabajo para listado'!$DE$153:$DE$1048576,0),MATCH((CUADRO!I$5&amp;$E270),'Hoja de Trabajo para listado'!$DE$151:$DG$151,0)),0)+IFERROR(INDEX('Hoja de Trabajo para listado'!$CD$155:$DC$1048576,MATCH($A270,'Hoja de Trabajo para listado'!$CD$155:$CD$1048576,0),MATCH((CUADRO!I$5&amp;$E270),'Hoja de Trabajo para listado'!$CD$151:$DC$151,0)),0)</f>
        <v>0</v>
      </c>
      <c r="J270" s="314">
        <f ca="1">+IFERROR(INDEX('Hoja de Trabajo para listado'!$A$155:$Z$1048576,MATCH($A270,'Hoja de Trabajo para listado'!$A$155:$A$1048576,0),MATCH((CUADRO!J$5&amp;$E270),'Hoja de Trabajo para listado'!$A$151:$Z$151,0)),0)+IFERROR(INDEX('Hoja de Trabajo para listado'!$AB$155:$BA$1048576,MATCH($A270,'Hoja de Trabajo para listado'!$AB$155:$AB$1048576,0),MATCH((CUADRO!J$5&amp;$E270),'Hoja de Trabajo para listado'!$AB$151:$BA$151,0)),0)+IFERROR(INDEX('Hoja de Trabajo para listado'!$BC$155:$CB$1048576,MATCH($A270,'Hoja de Trabajo para listado'!$BC$155:$BC$1048576,0),MATCH((CUADRO!J$5&amp;$E270),'Hoja de Trabajo para listado'!$BC$151:$CB$151,0)),0)+IFERROR(INDEX('Hoja de Trabajo para listado'!$DE$153:$DG$274,MATCH($A270,'Hoja de Trabajo para listado'!$DE$153:$DE$1048576,0),MATCH((CUADRO!J$5&amp;$E270),'Hoja de Trabajo para listado'!$DE$151:$DG$151,0)),0)+IFERROR(INDEX('Hoja de Trabajo para listado'!$CD$155:$DC$1048576,MATCH($A270,'Hoja de Trabajo para listado'!$CD$155:$CD$1048576,0),MATCH((CUADRO!J$5&amp;$E270),'Hoja de Trabajo para listado'!$CD$151:$DC$151,0)),0)</f>
        <v>0</v>
      </c>
      <c r="K270" s="314">
        <f ca="1">+IFERROR(INDEX('Hoja de Trabajo para listado'!$A$155:$Z$1048576,MATCH($A270,'Hoja de Trabajo para listado'!$A$155:$A$1048576,0),MATCH((CUADRO!K$5&amp;$E270),'Hoja de Trabajo para listado'!$A$151:$Z$151,0)),0)+IFERROR(INDEX('Hoja de Trabajo para listado'!$AB$155:$BA$1048576,MATCH($A270,'Hoja de Trabajo para listado'!$AB$155:$AB$1048576,0),MATCH((CUADRO!K$5&amp;$E270),'Hoja de Trabajo para listado'!$AB$151:$BA$151,0)),0)+IFERROR(INDEX('Hoja de Trabajo para listado'!$BC$155:$CB$1048576,MATCH($A270,'Hoja de Trabajo para listado'!$BC$155:$BC$1048576,0),MATCH((CUADRO!K$5&amp;$E270),'Hoja de Trabajo para listado'!$BC$151:$CB$151,0)),0)+IFERROR(INDEX('Hoja de Trabajo para listado'!$DE$153:$DG$274,MATCH($A270,'Hoja de Trabajo para listado'!$DE$153:$DE$1048576,0),MATCH((CUADRO!K$5&amp;$E270),'Hoja de Trabajo para listado'!$DE$151:$DG$151,0)),0)+IFERROR(INDEX('Hoja de Trabajo para listado'!$CD$155:$DC$1048576,MATCH($A270,'Hoja de Trabajo para listado'!$CD$155:$CD$1048576,0),MATCH((CUADRO!K$5&amp;$E270),'Hoja de Trabajo para listado'!$CD$151:$DC$151,0)),0)</f>
        <v>0</v>
      </c>
      <c r="L270" s="314">
        <f ca="1">+IFERROR(INDEX('Hoja de Trabajo para listado'!$A$155:$Z$1048576,MATCH($A270,'Hoja de Trabajo para listado'!$A$155:$A$1048576,0),MATCH((CUADRO!L$5&amp;$E270),'Hoja de Trabajo para listado'!$A$151:$Z$151,0)),0)+IFERROR(INDEX('Hoja de Trabajo para listado'!$AB$155:$BA$1048576,MATCH($A270,'Hoja de Trabajo para listado'!$AB$155:$AB$1048576,0),MATCH((CUADRO!L$5&amp;$E270),'Hoja de Trabajo para listado'!$AB$151:$BA$151,0)),0)+IFERROR(INDEX('Hoja de Trabajo para listado'!$BC$155:$CB$1048576,MATCH($A270,'Hoja de Trabajo para listado'!$BC$155:$BC$1048576,0),MATCH((CUADRO!L$5&amp;$E270),'Hoja de Trabajo para listado'!$BC$151:$CB$151,0)),0)+IFERROR(INDEX('Hoja de Trabajo para listado'!$DE$153:$DG$274,MATCH($A270,'Hoja de Trabajo para listado'!$DE$153:$DE$1048576,0),MATCH((CUADRO!L$5&amp;$E270),'Hoja de Trabajo para listado'!$DE$151:$DG$151,0)),0)+IFERROR(INDEX('Hoja de Trabajo para listado'!$CD$155:$DC$1048576,MATCH($A270,'Hoja de Trabajo para listado'!$CD$155:$CD$1048576,0),MATCH((CUADRO!L$5&amp;$E270),'Hoja de Trabajo para listado'!$CD$151:$DC$151,0)),0)</f>
        <v>0</v>
      </c>
      <c r="M270" s="314">
        <f ca="1">+IFERROR(INDEX('Hoja de Trabajo para listado'!$A$155:$Z$1048576,MATCH($A270,'Hoja de Trabajo para listado'!$A$155:$A$1048576,0),MATCH((CUADRO!M$5&amp;$E270),'Hoja de Trabajo para listado'!$A$151:$Z$151,0)),0)+IFERROR(INDEX('Hoja de Trabajo para listado'!$AB$155:$BA$1048576,MATCH($A270,'Hoja de Trabajo para listado'!$AB$155:$AB$1048576,0),MATCH((CUADRO!M$5&amp;$E270),'Hoja de Trabajo para listado'!$AB$151:$BA$151,0)),0)+IFERROR(INDEX('Hoja de Trabajo para listado'!$BC$155:$CB$1048576,MATCH($A270,'Hoja de Trabajo para listado'!$BC$155:$BC$1048576,0),MATCH((CUADRO!M$5&amp;$E270),'Hoja de Trabajo para listado'!$BC$151:$CB$151,0)),0)+IFERROR(INDEX('Hoja de Trabajo para listado'!$DE$153:$DG$274,MATCH($A270,'Hoja de Trabajo para listado'!$DE$153:$DE$1048576,0),MATCH((CUADRO!M$5&amp;$E270),'Hoja de Trabajo para listado'!$DE$151:$DG$151,0)),0)+IFERROR(INDEX('Hoja de Trabajo para listado'!$CD$155:$DC$1048576,MATCH($A270,'Hoja de Trabajo para listado'!$CD$155:$CD$1048576,0),MATCH((CUADRO!M$5&amp;$E270),'Hoja de Trabajo para listado'!$CD$151:$DC$151,0)),0)</f>
        <v>0</v>
      </c>
      <c r="N270" s="314">
        <f ca="1">+IFERROR(INDEX('Hoja de Trabajo para listado'!$A$155:$Z$1048576,MATCH($A270,'Hoja de Trabajo para listado'!$A$155:$A$1048576,0),MATCH((CUADRO!N$5&amp;$E270),'Hoja de Trabajo para listado'!$A$151:$Z$151,0)),0)+IFERROR(INDEX('Hoja de Trabajo para listado'!$AB$155:$BA$1048576,MATCH($A270,'Hoja de Trabajo para listado'!$AB$155:$AB$1048576,0),MATCH((CUADRO!N$5&amp;$E270),'Hoja de Trabajo para listado'!$AB$151:$BA$151,0)),0)+IFERROR(INDEX('Hoja de Trabajo para listado'!$BC$155:$CB$1048576,MATCH($A270,'Hoja de Trabajo para listado'!$BC$155:$BC$1048576,0),MATCH((CUADRO!N$5&amp;$E270),'Hoja de Trabajo para listado'!$BC$151:$CB$151,0)),0)+IFERROR(INDEX('Hoja de Trabajo para listado'!$DE$153:$DG$274,MATCH($A270,'Hoja de Trabajo para listado'!$DE$153:$DE$1048576,0),MATCH((CUADRO!N$5&amp;$E270),'Hoja de Trabajo para listado'!$DE$151:$DG$151,0)),0)+IFERROR(INDEX('Hoja de Trabajo para listado'!$CD$155:$DC$1048576,MATCH($A270,'Hoja de Trabajo para listado'!$CD$155:$CD$1048576,0),MATCH((CUADRO!N$5&amp;$E270),'Hoja de Trabajo para listado'!$CD$151:$DC$151,0)),0)</f>
        <v>0</v>
      </c>
      <c r="O270" s="314">
        <f ca="1">+IFERROR(INDEX('Hoja de Trabajo para listado'!$A$155:$Z$1048576,MATCH($A270,'Hoja de Trabajo para listado'!$A$155:$A$1048576,0),MATCH((CUADRO!O$5&amp;$E270),'Hoja de Trabajo para listado'!$A$151:$Z$151,0)),0)+IFERROR(INDEX('Hoja de Trabajo para listado'!$AB$155:$BA$1048576,MATCH($A270,'Hoja de Trabajo para listado'!$AB$155:$AB$1048576,0),MATCH((CUADRO!O$5&amp;$E270),'Hoja de Trabajo para listado'!$AB$151:$BA$151,0)),0)+IFERROR(INDEX('Hoja de Trabajo para listado'!$BC$155:$CB$1048576,MATCH($A270,'Hoja de Trabajo para listado'!$BC$155:$BC$1048576,0),MATCH((CUADRO!O$5&amp;$E270),'Hoja de Trabajo para listado'!$BC$151:$CB$151,0)),0)+IFERROR(INDEX('Hoja de Trabajo para listado'!$DE$153:$DG$274,MATCH($A270,'Hoja de Trabajo para listado'!$DE$153:$DE$1048576,0),MATCH((CUADRO!O$5&amp;$E270),'Hoja de Trabajo para listado'!$DE$151:$DG$151,0)),0)+IFERROR(INDEX('Hoja de Trabajo para listado'!$CD$155:$DC$1048576,MATCH($A270,'Hoja de Trabajo para listado'!$CD$155:$CD$1048576,0),MATCH((CUADRO!O$5&amp;$E270),'Hoja de Trabajo para listado'!$CD$151:$DC$151,0)),0)</f>
        <v>0</v>
      </c>
      <c r="P270" s="314">
        <f ca="1">+IFERROR(INDEX('Hoja de Trabajo para listado'!$A$155:$Z$1048576,MATCH($A270,'Hoja de Trabajo para listado'!$A$155:$A$1048576,0),MATCH((CUADRO!P$5&amp;$E270),'Hoja de Trabajo para listado'!$A$151:$Z$151,0)),0)+IFERROR(INDEX('Hoja de Trabajo para listado'!$AB$155:$BA$1048576,MATCH($A270,'Hoja de Trabajo para listado'!$AB$155:$AB$1048576,0),MATCH((CUADRO!P$5&amp;$E270),'Hoja de Trabajo para listado'!$AB$151:$BA$151,0)),0)+IFERROR(INDEX('Hoja de Trabajo para listado'!$BC$155:$CB$1048576,MATCH($A270,'Hoja de Trabajo para listado'!$BC$155:$BC$1048576,0),MATCH((CUADRO!P$5&amp;$E270),'Hoja de Trabajo para listado'!$BC$151:$CB$151,0)),0)+IFERROR(INDEX('Hoja de Trabajo para listado'!$DE$153:$DG$274,MATCH($A270,'Hoja de Trabajo para listado'!$DE$153:$DE$1048576,0),MATCH((CUADRO!P$5&amp;$E270),'Hoja de Trabajo para listado'!$DE$151:$DG$151,0)),0)+IFERROR(INDEX('Hoja de Trabajo para listado'!$CD$155:$DC$1048576,MATCH($A270,'Hoja de Trabajo para listado'!$CD$155:$CD$1048576,0),MATCH((CUADRO!P$5&amp;$E270),'Hoja de Trabajo para listado'!$CD$151:$DC$151,0)),0)</f>
        <v>0</v>
      </c>
      <c r="Q270" s="314">
        <f ca="1">+IFERROR(INDEX('Hoja de Trabajo para listado'!$A$155:$Z$1048576,MATCH($A270,'Hoja de Trabajo para listado'!$A$155:$A$1048576,0),MATCH((CUADRO!Q$5&amp;$E270),'Hoja de Trabajo para listado'!$A$151:$Z$151,0)),0)+IFERROR(INDEX('Hoja de Trabajo para listado'!$AB$155:$BA$1048576,MATCH($A270,'Hoja de Trabajo para listado'!$AB$155:$AB$1048576,0),MATCH((CUADRO!Q$5&amp;$E270),'Hoja de Trabajo para listado'!$AB$151:$BA$151,0)),0)+IFERROR(INDEX('Hoja de Trabajo para listado'!$BC$155:$CB$1048576,MATCH($A270,'Hoja de Trabajo para listado'!$BC$155:$BC$1048576,0),MATCH((CUADRO!Q$5&amp;$E270),'Hoja de Trabajo para listado'!$BC$151:$CB$151,0)),0)+IFERROR(INDEX('Hoja de Trabajo para listado'!$DE$153:$DG$274,MATCH($A270,'Hoja de Trabajo para listado'!$DE$153:$DE$1048576,0),MATCH((CUADRO!Q$5&amp;$E270),'Hoja de Trabajo para listado'!$DE$151:$DG$151,0)),0)+IFERROR(INDEX('Hoja de Trabajo para listado'!$CD$155:$DC$1048576,MATCH($A270,'Hoja de Trabajo para listado'!$CD$155:$CD$1048576,0),MATCH((CUADRO!Q$5&amp;$E270),'Hoja de Trabajo para listado'!$CD$151:$DC$151,0)),0)</f>
        <v>0</v>
      </c>
      <c r="R270" s="314">
        <f t="shared" ca="1" si="8"/>
        <v>0</v>
      </c>
      <c r="S270" s="322"/>
      <c r="T270" s="314">
        <f ca="1">+T271</f>
        <v>0</v>
      </c>
      <c r="U270" s="313">
        <f t="shared" si="9"/>
        <v>1</v>
      </c>
      <c r="V270" s="319" t="str">
        <f>+VLOOKUP(A270,bd_lista!$A$3:$E$593,5,FALSE)</f>
        <v>Gobiernos Autonomos Municipales</v>
      </c>
      <c r="W270" s="425" t="str">
        <f>+V270</f>
        <v>Gobiernos Autonomos Municipales</v>
      </c>
    </row>
    <row r="271" spans="1:23" customFormat="1" ht="15" hidden="1" customHeight="1">
      <c r="A271" s="323">
        <v>1241</v>
      </c>
      <c r="B271" s="428"/>
      <c r="C271" s="319" t="str">
        <f>+VLOOKUP(A271,bd_lista!$A$3:$C$593,3,FALSE)</f>
        <v>Gobierno Autónomo Municipal de Comanche</v>
      </c>
      <c r="D271" s="430"/>
      <c r="E271" s="349" t="s">
        <v>1419</v>
      </c>
      <c r="F271" s="314">
        <f ca="1">+IFERROR(INDEX('Hoja de Trabajo para listado'!$A$155:$Z$1048576,MATCH($A271,'Hoja de Trabajo para listado'!$A$155:$A$1048576,0),MATCH((CUADRO!F$5&amp;$E271),'Hoja de Trabajo para listado'!$A$151:$Z$151,0)),0)+IFERROR(INDEX('Hoja de Trabajo para listado'!$AB$155:$BA$1048576,MATCH($A271,'Hoja de Trabajo para listado'!$AB$155:$AB$1048576,0),MATCH((CUADRO!F$5&amp;$E271),'Hoja de Trabajo para listado'!$AB$151:$BA$151,0)),0)+IFERROR(INDEX('Hoja de Trabajo para listado'!$BC$155:$CB$1048576,MATCH($A271,'Hoja de Trabajo para listado'!$BC$155:$BC$1048576,0),MATCH((CUADRO!F$5&amp;$E271),'Hoja de Trabajo para listado'!$BC$151:$CB$151,0)),0)+IFERROR(INDEX('Hoja de Trabajo para listado'!$DE$153:$DG$274,MATCH($A271,'Hoja de Trabajo para listado'!$DE$153:$DE$1048576,0),MATCH((CUADRO!F$5&amp;$E271),'Hoja de Trabajo para listado'!$DE$151:$DG$151,0)),0)+IFERROR(INDEX('Hoja de Trabajo para listado'!$CD$155:$DC$1048576,MATCH($A271,'Hoja de Trabajo para listado'!$CD$155:$CD$1048576,0),MATCH((CUADRO!F$5&amp;$E271),'Hoja de Trabajo para listado'!$CD$151:$DC$151,0)),0)</f>
        <v>0</v>
      </c>
      <c r="G271" s="314">
        <f ca="1">+IFERROR(INDEX('Hoja de Trabajo para listado'!$A$155:$Z$1048576,MATCH($A271,'Hoja de Trabajo para listado'!$A$155:$A$1048576,0),MATCH((CUADRO!G$5&amp;$E271),'Hoja de Trabajo para listado'!$A$151:$Z$151,0)),0)+IFERROR(INDEX('Hoja de Trabajo para listado'!$AB$155:$BA$1048576,MATCH($A271,'Hoja de Trabajo para listado'!$AB$155:$AB$1048576,0),MATCH((CUADRO!G$5&amp;$E271),'Hoja de Trabajo para listado'!$AB$151:$BA$151,0)),0)+IFERROR(INDEX('Hoja de Trabajo para listado'!$BC$155:$CB$1048576,MATCH($A271,'Hoja de Trabajo para listado'!$BC$155:$BC$1048576,0),MATCH((CUADRO!G$5&amp;$E271),'Hoja de Trabajo para listado'!$BC$151:$CB$151,0)),0)+IFERROR(INDEX('Hoja de Trabajo para listado'!$DE$153:$DG$274,MATCH($A271,'Hoja de Trabajo para listado'!$DE$153:$DE$1048576,0),MATCH((CUADRO!G$5&amp;$E271),'Hoja de Trabajo para listado'!$DE$151:$DG$151,0)),0)+IFERROR(INDEX('Hoja de Trabajo para listado'!$CD$155:$DC$1048576,MATCH($A271,'Hoja de Trabajo para listado'!$CD$155:$CD$1048576,0),MATCH((CUADRO!G$5&amp;$E271),'Hoja de Trabajo para listado'!$CD$151:$DC$151,0)),0)</f>
        <v>0</v>
      </c>
      <c r="H271" s="314">
        <f ca="1">+IFERROR(INDEX('Hoja de Trabajo para listado'!$A$155:$Z$1048576,MATCH($A271,'Hoja de Trabajo para listado'!$A$155:$A$1048576,0),MATCH((CUADRO!H$5&amp;$E271),'Hoja de Trabajo para listado'!$A$151:$Z$151,0)),0)+IFERROR(INDEX('Hoja de Trabajo para listado'!$AB$155:$BA$1048576,MATCH($A271,'Hoja de Trabajo para listado'!$AB$155:$AB$1048576,0),MATCH((CUADRO!H$5&amp;$E271),'Hoja de Trabajo para listado'!$AB$151:$BA$151,0)),0)+IFERROR(INDEX('Hoja de Trabajo para listado'!$BC$155:$CB$1048576,MATCH($A271,'Hoja de Trabajo para listado'!$BC$155:$BC$1048576,0),MATCH((CUADRO!H$5&amp;$E271),'Hoja de Trabajo para listado'!$BC$151:$CB$151,0)),0)+IFERROR(INDEX('Hoja de Trabajo para listado'!$DE$153:$DG$274,MATCH($A271,'Hoja de Trabajo para listado'!$DE$153:$DE$1048576,0),MATCH((CUADRO!H$5&amp;$E271),'Hoja de Trabajo para listado'!$DE$151:$DG$151,0)),0)+IFERROR(INDEX('Hoja de Trabajo para listado'!$CD$155:$DC$1048576,MATCH($A271,'Hoja de Trabajo para listado'!$CD$155:$CD$1048576,0),MATCH((CUADRO!H$5&amp;$E271),'Hoja de Trabajo para listado'!$CD$151:$DC$151,0)),0)</f>
        <v>0</v>
      </c>
      <c r="I271" s="314">
        <f ca="1">+IFERROR(INDEX('Hoja de Trabajo para listado'!$A$155:$Z$1048576,MATCH($A271,'Hoja de Trabajo para listado'!$A$155:$A$1048576,0),MATCH((CUADRO!I$5&amp;$E271),'Hoja de Trabajo para listado'!$A$151:$Z$151,0)),0)+IFERROR(INDEX('Hoja de Trabajo para listado'!$AB$155:$BA$1048576,MATCH($A271,'Hoja de Trabajo para listado'!$AB$155:$AB$1048576,0),MATCH((CUADRO!I$5&amp;$E271),'Hoja de Trabajo para listado'!$AB$151:$BA$151,0)),0)+IFERROR(INDEX('Hoja de Trabajo para listado'!$BC$155:$CB$1048576,MATCH($A271,'Hoja de Trabajo para listado'!$BC$155:$BC$1048576,0),MATCH((CUADRO!I$5&amp;$E271),'Hoja de Trabajo para listado'!$BC$151:$CB$151,0)),0)+IFERROR(INDEX('Hoja de Trabajo para listado'!$DE$153:$DG$274,MATCH($A271,'Hoja de Trabajo para listado'!$DE$153:$DE$1048576,0),MATCH((CUADRO!I$5&amp;$E271),'Hoja de Trabajo para listado'!$DE$151:$DG$151,0)),0)+IFERROR(INDEX('Hoja de Trabajo para listado'!$CD$155:$DC$1048576,MATCH($A271,'Hoja de Trabajo para listado'!$CD$155:$CD$1048576,0),MATCH((CUADRO!I$5&amp;$E271),'Hoja de Trabajo para listado'!$CD$151:$DC$151,0)),0)</f>
        <v>0</v>
      </c>
      <c r="J271" s="314">
        <f ca="1">+IFERROR(INDEX('Hoja de Trabajo para listado'!$A$155:$Z$1048576,MATCH($A271,'Hoja de Trabajo para listado'!$A$155:$A$1048576,0),MATCH((CUADRO!J$5&amp;$E271),'Hoja de Trabajo para listado'!$A$151:$Z$151,0)),0)+IFERROR(INDEX('Hoja de Trabajo para listado'!$AB$155:$BA$1048576,MATCH($A271,'Hoja de Trabajo para listado'!$AB$155:$AB$1048576,0),MATCH((CUADRO!J$5&amp;$E271),'Hoja de Trabajo para listado'!$AB$151:$BA$151,0)),0)+IFERROR(INDEX('Hoja de Trabajo para listado'!$BC$155:$CB$1048576,MATCH($A271,'Hoja de Trabajo para listado'!$BC$155:$BC$1048576,0),MATCH((CUADRO!J$5&amp;$E271),'Hoja de Trabajo para listado'!$BC$151:$CB$151,0)),0)+IFERROR(INDEX('Hoja de Trabajo para listado'!$DE$153:$DG$274,MATCH($A271,'Hoja de Trabajo para listado'!$DE$153:$DE$1048576,0),MATCH((CUADRO!J$5&amp;$E271),'Hoja de Trabajo para listado'!$DE$151:$DG$151,0)),0)+IFERROR(INDEX('Hoja de Trabajo para listado'!$CD$155:$DC$1048576,MATCH($A271,'Hoja de Trabajo para listado'!$CD$155:$CD$1048576,0),MATCH((CUADRO!J$5&amp;$E271),'Hoja de Trabajo para listado'!$CD$151:$DC$151,0)),0)</f>
        <v>0</v>
      </c>
      <c r="K271" s="314">
        <f ca="1">+IFERROR(INDEX('Hoja de Trabajo para listado'!$A$155:$Z$1048576,MATCH($A271,'Hoja de Trabajo para listado'!$A$155:$A$1048576,0),MATCH((CUADRO!K$5&amp;$E271),'Hoja de Trabajo para listado'!$A$151:$Z$151,0)),0)+IFERROR(INDEX('Hoja de Trabajo para listado'!$AB$155:$BA$1048576,MATCH($A271,'Hoja de Trabajo para listado'!$AB$155:$AB$1048576,0),MATCH((CUADRO!K$5&amp;$E271),'Hoja de Trabajo para listado'!$AB$151:$BA$151,0)),0)+IFERROR(INDEX('Hoja de Trabajo para listado'!$BC$155:$CB$1048576,MATCH($A271,'Hoja de Trabajo para listado'!$BC$155:$BC$1048576,0),MATCH((CUADRO!K$5&amp;$E271),'Hoja de Trabajo para listado'!$BC$151:$CB$151,0)),0)+IFERROR(INDEX('Hoja de Trabajo para listado'!$DE$153:$DG$274,MATCH($A271,'Hoja de Trabajo para listado'!$DE$153:$DE$1048576,0),MATCH((CUADRO!K$5&amp;$E271),'Hoja de Trabajo para listado'!$DE$151:$DG$151,0)),0)+IFERROR(INDEX('Hoja de Trabajo para listado'!$CD$155:$DC$1048576,MATCH($A271,'Hoja de Trabajo para listado'!$CD$155:$CD$1048576,0),MATCH((CUADRO!K$5&amp;$E271),'Hoja de Trabajo para listado'!$CD$151:$DC$151,0)),0)</f>
        <v>0</v>
      </c>
      <c r="L271" s="314">
        <f ca="1">+IFERROR(INDEX('Hoja de Trabajo para listado'!$A$155:$Z$1048576,MATCH($A271,'Hoja de Trabajo para listado'!$A$155:$A$1048576,0),MATCH((CUADRO!L$5&amp;$E271),'Hoja de Trabajo para listado'!$A$151:$Z$151,0)),0)+IFERROR(INDEX('Hoja de Trabajo para listado'!$AB$155:$BA$1048576,MATCH($A271,'Hoja de Trabajo para listado'!$AB$155:$AB$1048576,0),MATCH((CUADRO!L$5&amp;$E271),'Hoja de Trabajo para listado'!$AB$151:$BA$151,0)),0)+IFERROR(INDEX('Hoja de Trabajo para listado'!$BC$155:$CB$1048576,MATCH($A271,'Hoja de Trabajo para listado'!$BC$155:$BC$1048576,0),MATCH((CUADRO!L$5&amp;$E271),'Hoja de Trabajo para listado'!$BC$151:$CB$151,0)),0)+IFERROR(INDEX('Hoja de Trabajo para listado'!$DE$153:$DG$274,MATCH($A271,'Hoja de Trabajo para listado'!$DE$153:$DE$1048576,0),MATCH((CUADRO!L$5&amp;$E271),'Hoja de Trabajo para listado'!$DE$151:$DG$151,0)),0)+IFERROR(INDEX('Hoja de Trabajo para listado'!$CD$155:$DC$1048576,MATCH($A271,'Hoja de Trabajo para listado'!$CD$155:$CD$1048576,0),MATCH((CUADRO!L$5&amp;$E271),'Hoja de Trabajo para listado'!$CD$151:$DC$151,0)),0)</f>
        <v>0</v>
      </c>
      <c r="M271" s="314">
        <f ca="1">+IFERROR(INDEX('Hoja de Trabajo para listado'!$A$155:$Z$1048576,MATCH($A271,'Hoja de Trabajo para listado'!$A$155:$A$1048576,0),MATCH((CUADRO!M$5&amp;$E271),'Hoja de Trabajo para listado'!$A$151:$Z$151,0)),0)+IFERROR(INDEX('Hoja de Trabajo para listado'!$AB$155:$BA$1048576,MATCH($A271,'Hoja de Trabajo para listado'!$AB$155:$AB$1048576,0),MATCH((CUADRO!M$5&amp;$E271),'Hoja de Trabajo para listado'!$AB$151:$BA$151,0)),0)+IFERROR(INDEX('Hoja de Trabajo para listado'!$BC$155:$CB$1048576,MATCH($A271,'Hoja de Trabajo para listado'!$BC$155:$BC$1048576,0),MATCH((CUADRO!M$5&amp;$E271),'Hoja de Trabajo para listado'!$BC$151:$CB$151,0)),0)+IFERROR(INDEX('Hoja de Trabajo para listado'!$DE$153:$DG$274,MATCH($A271,'Hoja de Trabajo para listado'!$DE$153:$DE$1048576,0),MATCH((CUADRO!M$5&amp;$E271),'Hoja de Trabajo para listado'!$DE$151:$DG$151,0)),0)+IFERROR(INDEX('Hoja de Trabajo para listado'!$CD$155:$DC$1048576,MATCH($A271,'Hoja de Trabajo para listado'!$CD$155:$CD$1048576,0),MATCH((CUADRO!M$5&amp;$E271),'Hoja de Trabajo para listado'!$CD$151:$DC$151,0)),0)</f>
        <v>0</v>
      </c>
      <c r="N271" s="314">
        <f ca="1">+IFERROR(INDEX('Hoja de Trabajo para listado'!$A$155:$Z$1048576,MATCH($A271,'Hoja de Trabajo para listado'!$A$155:$A$1048576,0),MATCH((CUADRO!N$5&amp;$E271),'Hoja de Trabajo para listado'!$A$151:$Z$151,0)),0)+IFERROR(INDEX('Hoja de Trabajo para listado'!$AB$155:$BA$1048576,MATCH($A271,'Hoja de Trabajo para listado'!$AB$155:$AB$1048576,0),MATCH((CUADRO!N$5&amp;$E271),'Hoja de Trabajo para listado'!$AB$151:$BA$151,0)),0)+IFERROR(INDEX('Hoja de Trabajo para listado'!$BC$155:$CB$1048576,MATCH($A271,'Hoja de Trabajo para listado'!$BC$155:$BC$1048576,0),MATCH((CUADRO!N$5&amp;$E271),'Hoja de Trabajo para listado'!$BC$151:$CB$151,0)),0)+IFERROR(INDEX('Hoja de Trabajo para listado'!$DE$153:$DG$274,MATCH($A271,'Hoja de Trabajo para listado'!$DE$153:$DE$1048576,0),MATCH((CUADRO!N$5&amp;$E271),'Hoja de Trabajo para listado'!$DE$151:$DG$151,0)),0)+IFERROR(INDEX('Hoja de Trabajo para listado'!$CD$155:$DC$1048576,MATCH($A271,'Hoja de Trabajo para listado'!$CD$155:$CD$1048576,0),MATCH((CUADRO!N$5&amp;$E271),'Hoja de Trabajo para listado'!$CD$151:$DC$151,0)),0)</f>
        <v>0</v>
      </c>
      <c r="O271" s="314">
        <f ca="1">+IFERROR(INDEX('Hoja de Trabajo para listado'!$A$155:$Z$1048576,MATCH($A271,'Hoja de Trabajo para listado'!$A$155:$A$1048576,0),MATCH((CUADRO!O$5&amp;$E271),'Hoja de Trabajo para listado'!$A$151:$Z$151,0)),0)+IFERROR(INDEX('Hoja de Trabajo para listado'!$AB$155:$BA$1048576,MATCH($A271,'Hoja de Trabajo para listado'!$AB$155:$AB$1048576,0),MATCH((CUADRO!O$5&amp;$E271),'Hoja de Trabajo para listado'!$AB$151:$BA$151,0)),0)+IFERROR(INDEX('Hoja de Trabajo para listado'!$BC$155:$CB$1048576,MATCH($A271,'Hoja de Trabajo para listado'!$BC$155:$BC$1048576,0),MATCH((CUADRO!O$5&amp;$E271),'Hoja de Trabajo para listado'!$BC$151:$CB$151,0)),0)+IFERROR(INDEX('Hoja de Trabajo para listado'!$DE$153:$DG$274,MATCH($A271,'Hoja de Trabajo para listado'!$DE$153:$DE$1048576,0),MATCH((CUADRO!O$5&amp;$E271),'Hoja de Trabajo para listado'!$DE$151:$DG$151,0)),0)+IFERROR(INDEX('Hoja de Trabajo para listado'!$CD$155:$DC$1048576,MATCH($A271,'Hoja de Trabajo para listado'!$CD$155:$CD$1048576,0),MATCH((CUADRO!O$5&amp;$E271),'Hoja de Trabajo para listado'!$CD$151:$DC$151,0)),0)</f>
        <v>0</v>
      </c>
      <c r="P271" s="314">
        <f ca="1">+IFERROR(INDEX('Hoja de Trabajo para listado'!$A$155:$Z$1048576,MATCH($A271,'Hoja de Trabajo para listado'!$A$155:$A$1048576,0),MATCH((CUADRO!P$5&amp;$E271),'Hoja de Trabajo para listado'!$A$151:$Z$151,0)),0)+IFERROR(INDEX('Hoja de Trabajo para listado'!$AB$155:$BA$1048576,MATCH($A271,'Hoja de Trabajo para listado'!$AB$155:$AB$1048576,0),MATCH((CUADRO!P$5&amp;$E271),'Hoja de Trabajo para listado'!$AB$151:$BA$151,0)),0)+IFERROR(INDEX('Hoja de Trabajo para listado'!$BC$155:$CB$1048576,MATCH($A271,'Hoja de Trabajo para listado'!$BC$155:$BC$1048576,0),MATCH((CUADRO!P$5&amp;$E271),'Hoja de Trabajo para listado'!$BC$151:$CB$151,0)),0)+IFERROR(INDEX('Hoja de Trabajo para listado'!$DE$153:$DG$274,MATCH($A271,'Hoja de Trabajo para listado'!$DE$153:$DE$1048576,0),MATCH((CUADRO!P$5&amp;$E271),'Hoja de Trabajo para listado'!$DE$151:$DG$151,0)),0)+IFERROR(INDEX('Hoja de Trabajo para listado'!$CD$155:$DC$1048576,MATCH($A271,'Hoja de Trabajo para listado'!$CD$155:$CD$1048576,0),MATCH((CUADRO!P$5&amp;$E271),'Hoja de Trabajo para listado'!$CD$151:$DC$151,0)),0)</f>
        <v>0</v>
      </c>
      <c r="Q271" s="314">
        <f ca="1">+IFERROR(INDEX('Hoja de Trabajo para listado'!$A$155:$Z$1048576,MATCH($A271,'Hoja de Trabajo para listado'!$A$155:$A$1048576,0),MATCH((CUADRO!Q$5&amp;$E271),'Hoja de Trabajo para listado'!$A$151:$Z$151,0)),0)+IFERROR(INDEX('Hoja de Trabajo para listado'!$AB$155:$BA$1048576,MATCH($A271,'Hoja de Trabajo para listado'!$AB$155:$AB$1048576,0),MATCH((CUADRO!Q$5&amp;$E271),'Hoja de Trabajo para listado'!$AB$151:$BA$151,0)),0)+IFERROR(INDEX('Hoja de Trabajo para listado'!$BC$155:$CB$1048576,MATCH($A271,'Hoja de Trabajo para listado'!$BC$155:$BC$1048576,0),MATCH((CUADRO!Q$5&amp;$E271),'Hoja de Trabajo para listado'!$BC$151:$CB$151,0)),0)+IFERROR(INDEX('Hoja de Trabajo para listado'!$DE$153:$DG$274,MATCH($A271,'Hoja de Trabajo para listado'!$DE$153:$DE$1048576,0),MATCH((CUADRO!Q$5&amp;$E271),'Hoja de Trabajo para listado'!$DE$151:$DG$151,0)),0)+IFERROR(INDEX('Hoja de Trabajo para listado'!$CD$155:$DC$1048576,MATCH($A271,'Hoja de Trabajo para listado'!$CD$155:$CD$1048576,0),MATCH((CUADRO!Q$5&amp;$E271),'Hoja de Trabajo para listado'!$CD$151:$DC$151,0)),0)</f>
        <v>0</v>
      </c>
      <c r="R271" s="314">
        <f t="shared" ca="1" si="8"/>
        <v>0</v>
      </c>
      <c r="S271" s="322">
        <f ca="1">+R270+R271</f>
        <v>0</v>
      </c>
      <c r="T271" s="314">
        <f ca="1">+S271</f>
        <v>0</v>
      </c>
      <c r="U271" s="313">
        <f t="shared" si="9"/>
        <v>2</v>
      </c>
      <c r="V271" s="319" t="str">
        <f>+VLOOKUP(A271,bd_lista!$A$3:$E$593,5,FALSE)</f>
        <v>Gobiernos Autonomos Municipales</v>
      </c>
      <c r="W271" s="426"/>
    </row>
    <row r="272" spans="1:23" customFormat="1" ht="15" hidden="1" customHeight="1">
      <c r="A272" s="323">
        <v>1242</v>
      </c>
      <c r="B272" s="427">
        <f>+A272</f>
        <v>1242</v>
      </c>
      <c r="C272" s="318" t="str">
        <f>+VLOOKUP(A272,bd_lista!$A$3:$C$593,3,FALSE)</f>
        <v>Gobierno Autónomo Municipal de Charaña</v>
      </c>
      <c r="D272" s="429" t="str">
        <f>+C272</f>
        <v>Gobierno Autónomo Municipal de Charaña</v>
      </c>
      <c r="E272" s="346" t="s">
        <v>1418</v>
      </c>
      <c r="F272" s="314">
        <f ca="1">+IFERROR(INDEX('Hoja de Trabajo para listado'!$A$155:$Z$1048576,MATCH($A272,'Hoja de Trabajo para listado'!$A$155:$A$1048576,0),MATCH((CUADRO!F$5&amp;$E272),'Hoja de Trabajo para listado'!$A$151:$Z$151,0)),0)+IFERROR(INDEX('Hoja de Trabajo para listado'!$AB$155:$BA$1048576,MATCH($A272,'Hoja de Trabajo para listado'!$AB$155:$AB$1048576,0),MATCH((CUADRO!F$5&amp;$E272),'Hoja de Trabajo para listado'!$AB$151:$BA$151,0)),0)+IFERROR(INDEX('Hoja de Trabajo para listado'!$BC$155:$CB$1048576,MATCH($A272,'Hoja de Trabajo para listado'!$BC$155:$BC$1048576,0),MATCH((CUADRO!F$5&amp;$E272),'Hoja de Trabajo para listado'!$BC$151:$CB$151,0)),0)+IFERROR(INDEX('Hoja de Trabajo para listado'!$DE$153:$DG$274,MATCH($A272,'Hoja de Trabajo para listado'!$DE$153:$DE$1048576,0),MATCH((CUADRO!F$5&amp;$E272),'Hoja de Trabajo para listado'!$DE$151:$DG$151,0)),0)+IFERROR(INDEX('Hoja de Trabajo para listado'!$CD$155:$DC$1048576,MATCH($A272,'Hoja de Trabajo para listado'!$CD$155:$CD$1048576,0),MATCH((CUADRO!F$5&amp;$E272),'Hoja de Trabajo para listado'!$CD$151:$DC$151,0)),0)</f>
        <v>0</v>
      </c>
      <c r="G272" s="314">
        <f ca="1">+IFERROR(INDEX('Hoja de Trabajo para listado'!$A$155:$Z$1048576,MATCH($A272,'Hoja de Trabajo para listado'!$A$155:$A$1048576,0),MATCH((CUADRO!G$5&amp;$E272),'Hoja de Trabajo para listado'!$A$151:$Z$151,0)),0)+IFERROR(INDEX('Hoja de Trabajo para listado'!$AB$155:$BA$1048576,MATCH($A272,'Hoja de Trabajo para listado'!$AB$155:$AB$1048576,0),MATCH((CUADRO!G$5&amp;$E272),'Hoja de Trabajo para listado'!$AB$151:$BA$151,0)),0)+IFERROR(INDEX('Hoja de Trabajo para listado'!$BC$155:$CB$1048576,MATCH($A272,'Hoja de Trabajo para listado'!$BC$155:$BC$1048576,0),MATCH((CUADRO!G$5&amp;$E272),'Hoja de Trabajo para listado'!$BC$151:$CB$151,0)),0)+IFERROR(INDEX('Hoja de Trabajo para listado'!$DE$153:$DG$274,MATCH($A272,'Hoja de Trabajo para listado'!$DE$153:$DE$1048576,0),MATCH((CUADRO!G$5&amp;$E272),'Hoja de Trabajo para listado'!$DE$151:$DG$151,0)),0)+IFERROR(INDEX('Hoja de Trabajo para listado'!$CD$155:$DC$1048576,MATCH($A272,'Hoja de Trabajo para listado'!$CD$155:$CD$1048576,0),MATCH((CUADRO!G$5&amp;$E272),'Hoja de Trabajo para listado'!$CD$151:$DC$151,0)),0)</f>
        <v>0</v>
      </c>
      <c r="H272" s="314">
        <f ca="1">+IFERROR(INDEX('Hoja de Trabajo para listado'!$A$155:$Z$1048576,MATCH($A272,'Hoja de Trabajo para listado'!$A$155:$A$1048576,0),MATCH((CUADRO!H$5&amp;$E272),'Hoja de Trabajo para listado'!$A$151:$Z$151,0)),0)+IFERROR(INDEX('Hoja de Trabajo para listado'!$AB$155:$BA$1048576,MATCH($A272,'Hoja de Trabajo para listado'!$AB$155:$AB$1048576,0),MATCH((CUADRO!H$5&amp;$E272),'Hoja de Trabajo para listado'!$AB$151:$BA$151,0)),0)+IFERROR(INDEX('Hoja de Trabajo para listado'!$BC$155:$CB$1048576,MATCH($A272,'Hoja de Trabajo para listado'!$BC$155:$BC$1048576,0),MATCH((CUADRO!H$5&amp;$E272),'Hoja de Trabajo para listado'!$BC$151:$CB$151,0)),0)+IFERROR(INDEX('Hoja de Trabajo para listado'!$DE$153:$DG$274,MATCH($A272,'Hoja de Trabajo para listado'!$DE$153:$DE$1048576,0),MATCH((CUADRO!H$5&amp;$E272),'Hoja de Trabajo para listado'!$DE$151:$DG$151,0)),0)+IFERROR(INDEX('Hoja de Trabajo para listado'!$CD$155:$DC$1048576,MATCH($A272,'Hoja de Trabajo para listado'!$CD$155:$CD$1048576,0),MATCH((CUADRO!H$5&amp;$E272),'Hoja de Trabajo para listado'!$CD$151:$DC$151,0)),0)</f>
        <v>0</v>
      </c>
      <c r="I272" s="314">
        <f ca="1">+IFERROR(INDEX('Hoja de Trabajo para listado'!$A$155:$Z$1048576,MATCH($A272,'Hoja de Trabajo para listado'!$A$155:$A$1048576,0),MATCH((CUADRO!I$5&amp;$E272),'Hoja de Trabajo para listado'!$A$151:$Z$151,0)),0)+IFERROR(INDEX('Hoja de Trabajo para listado'!$AB$155:$BA$1048576,MATCH($A272,'Hoja de Trabajo para listado'!$AB$155:$AB$1048576,0),MATCH((CUADRO!I$5&amp;$E272),'Hoja de Trabajo para listado'!$AB$151:$BA$151,0)),0)+IFERROR(INDEX('Hoja de Trabajo para listado'!$BC$155:$CB$1048576,MATCH($A272,'Hoja de Trabajo para listado'!$BC$155:$BC$1048576,0),MATCH((CUADRO!I$5&amp;$E272),'Hoja de Trabajo para listado'!$BC$151:$CB$151,0)),0)+IFERROR(INDEX('Hoja de Trabajo para listado'!$DE$153:$DG$274,MATCH($A272,'Hoja de Trabajo para listado'!$DE$153:$DE$1048576,0),MATCH((CUADRO!I$5&amp;$E272),'Hoja de Trabajo para listado'!$DE$151:$DG$151,0)),0)+IFERROR(INDEX('Hoja de Trabajo para listado'!$CD$155:$DC$1048576,MATCH($A272,'Hoja de Trabajo para listado'!$CD$155:$CD$1048576,0),MATCH((CUADRO!I$5&amp;$E272),'Hoja de Trabajo para listado'!$CD$151:$DC$151,0)),0)</f>
        <v>0</v>
      </c>
      <c r="J272" s="314">
        <f ca="1">+IFERROR(INDEX('Hoja de Trabajo para listado'!$A$155:$Z$1048576,MATCH($A272,'Hoja de Trabajo para listado'!$A$155:$A$1048576,0),MATCH((CUADRO!J$5&amp;$E272),'Hoja de Trabajo para listado'!$A$151:$Z$151,0)),0)+IFERROR(INDEX('Hoja de Trabajo para listado'!$AB$155:$BA$1048576,MATCH($A272,'Hoja de Trabajo para listado'!$AB$155:$AB$1048576,0),MATCH((CUADRO!J$5&amp;$E272),'Hoja de Trabajo para listado'!$AB$151:$BA$151,0)),0)+IFERROR(INDEX('Hoja de Trabajo para listado'!$BC$155:$CB$1048576,MATCH($A272,'Hoja de Trabajo para listado'!$BC$155:$BC$1048576,0),MATCH((CUADRO!J$5&amp;$E272),'Hoja de Trabajo para listado'!$BC$151:$CB$151,0)),0)+IFERROR(INDEX('Hoja de Trabajo para listado'!$DE$153:$DG$274,MATCH($A272,'Hoja de Trabajo para listado'!$DE$153:$DE$1048576,0),MATCH((CUADRO!J$5&amp;$E272),'Hoja de Trabajo para listado'!$DE$151:$DG$151,0)),0)+IFERROR(INDEX('Hoja de Trabajo para listado'!$CD$155:$DC$1048576,MATCH($A272,'Hoja de Trabajo para listado'!$CD$155:$CD$1048576,0),MATCH((CUADRO!J$5&amp;$E272),'Hoja de Trabajo para listado'!$CD$151:$DC$151,0)),0)</f>
        <v>0</v>
      </c>
      <c r="K272" s="314">
        <f ca="1">+IFERROR(INDEX('Hoja de Trabajo para listado'!$A$155:$Z$1048576,MATCH($A272,'Hoja de Trabajo para listado'!$A$155:$A$1048576,0),MATCH((CUADRO!K$5&amp;$E272),'Hoja de Trabajo para listado'!$A$151:$Z$151,0)),0)+IFERROR(INDEX('Hoja de Trabajo para listado'!$AB$155:$BA$1048576,MATCH($A272,'Hoja de Trabajo para listado'!$AB$155:$AB$1048576,0),MATCH((CUADRO!K$5&amp;$E272),'Hoja de Trabajo para listado'!$AB$151:$BA$151,0)),0)+IFERROR(INDEX('Hoja de Trabajo para listado'!$BC$155:$CB$1048576,MATCH($A272,'Hoja de Trabajo para listado'!$BC$155:$BC$1048576,0),MATCH((CUADRO!K$5&amp;$E272),'Hoja de Trabajo para listado'!$BC$151:$CB$151,0)),0)+IFERROR(INDEX('Hoja de Trabajo para listado'!$DE$153:$DG$274,MATCH($A272,'Hoja de Trabajo para listado'!$DE$153:$DE$1048576,0),MATCH((CUADRO!K$5&amp;$E272),'Hoja de Trabajo para listado'!$DE$151:$DG$151,0)),0)+IFERROR(INDEX('Hoja de Trabajo para listado'!$CD$155:$DC$1048576,MATCH($A272,'Hoja de Trabajo para listado'!$CD$155:$CD$1048576,0),MATCH((CUADRO!K$5&amp;$E272),'Hoja de Trabajo para listado'!$CD$151:$DC$151,0)),0)</f>
        <v>0</v>
      </c>
      <c r="L272" s="314">
        <f ca="1">+IFERROR(INDEX('Hoja de Trabajo para listado'!$A$155:$Z$1048576,MATCH($A272,'Hoja de Trabajo para listado'!$A$155:$A$1048576,0),MATCH((CUADRO!L$5&amp;$E272),'Hoja de Trabajo para listado'!$A$151:$Z$151,0)),0)+IFERROR(INDEX('Hoja de Trabajo para listado'!$AB$155:$BA$1048576,MATCH($A272,'Hoja de Trabajo para listado'!$AB$155:$AB$1048576,0),MATCH((CUADRO!L$5&amp;$E272),'Hoja de Trabajo para listado'!$AB$151:$BA$151,0)),0)+IFERROR(INDEX('Hoja de Trabajo para listado'!$BC$155:$CB$1048576,MATCH($A272,'Hoja de Trabajo para listado'!$BC$155:$BC$1048576,0),MATCH((CUADRO!L$5&amp;$E272),'Hoja de Trabajo para listado'!$BC$151:$CB$151,0)),0)+IFERROR(INDEX('Hoja de Trabajo para listado'!$DE$153:$DG$274,MATCH($A272,'Hoja de Trabajo para listado'!$DE$153:$DE$1048576,0),MATCH((CUADRO!L$5&amp;$E272),'Hoja de Trabajo para listado'!$DE$151:$DG$151,0)),0)+IFERROR(INDEX('Hoja de Trabajo para listado'!$CD$155:$DC$1048576,MATCH($A272,'Hoja de Trabajo para listado'!$CD$155:$CD$1048576,0),MATCH((CUADRO!L$5&amp;$E272),'Hoja de Trabajo para listado'!$CD$151:$DC$151,0)),0)</f>
        <v>0</v>
      </c>
      <c r="M272" s="314">
        <f ca="1">+IFERROR(INDEX('Hoja de Trabajo para listado'!$A$155:$Z$1048576,MATCH($A272,'Hoja de Trabajo para listado'!$A$155:$A$1048576,0),MATCH((CUADRO!M$5&amp;$E272),'Hoja de Trabajo para listado'!$A$151:$Z$151,0)),0)+IFERROR(INDEX('Hoja de Trabajo para listado'!$AB$155:$BA$1048576,MATCH($A272,'Hoja de Trabajo para listado'!$AB$155:$AB$1048576,0),MATCH((CUADRO!M$5&amp;$E272),'Hoja de Trabajo para listado'!$AB$151:$BA$151,0)),0)+IFERROR(INDEX('Hoja de Trabajo para listado'!$BC$155:$CB$1048576,MATCH($A272,'Hoja de Trabajo para listado'!$BC$155:$BC$1048576,0),MATCH((CUADRO!M$5&amp;$E272),'Hoja de Trabajo para listado'!$BC$151:$CB$151,0)),0)+IFERROR(INDEX('Hoja de Trabajo para listado'!$DE$153:$DG$274,MATCH($A272,'Hoja de Trabajo para listado'!$DE$153:$DE$1048576,0),MATCH((CUADRO!M$5&amp;$E272),'Hoja de Trabajo para listado'!$DE$151:$DG$151,0)),0)+IFERROR(INDEX('Hoja de Trabajo para listado'!$CD$155:$DC$1048576,MATCH($A272,'Hoja de Trabajo para listado'!$CD$155:$CD$1048576,0),MATCH((CUADRO!M$5&amp;$E272),'Hoja de Trabajo para listado'!$CD$151:$DC$151,0)),0)</f>
        <v>0</v>
      </c>
      <c r="N272" s="314">
        <f ca="1">+IFERROR(INDEX('Hoja de Trabajo para listado'!$A$155:$Z$1048576,MATCH($A272,'Hoja de Trabajo para listado'!$A$155:$A$1048576,0),MATCH((CUADRO!N$5&amp;$E272),'Hoja de Trabajo para listado'!$A$151:$Z$151,0)),0)+IFERROR(INDEX('Hoja de Trabajo para listado'!$AB$155:$BA$1048576,MATCH($A272,'Hoja de Trabajo para listado'!$AB$155:$AB$1048576,0),MATCH((CUADRO!N$5&amp;$E272),'Hoja de Trabajo para listado'!$AB$151:$BA$151,0)),0)+IFERROR(INDEX('Hoja de Trabajo para listado'!$BC$155:$CB$1048576,MATCH($A272,'Hoja de Trabajo para listado'!$BC$155:$BC$1048576,0),MATCH((CUADRO!N$5&amp;$E272),'Hoja de Trabajo para listado'!$BC$151:$CB$151,0)),0)+IFERROR(INDEX('Hoja de Trabajo para listado'!$DE$153:$DG$274,MATCH($A272,'Hoja de Trabajo para listado'!$DE$153:$DE$1048576,0),MATCH((CUADRO!N$5&amp;$E272),'Hoja de Trabajo para listado'!$DE$151:$DG$151,0)),0)+IFERROR(INDEX('Hoja de Trabajo para listado'!$CD$155:$DC$1048576,MATCH($A272,'Hoja de Trabajo para listado'!$CD$155:$CD$1048576,0),MATCH((CUADRO!N$5&amp;$E272),'Hoja de Trabajo para listado'!$CD$151:$DC$151,0)),0)</f>
        <v>0</v>
      </c>
      <c r="O272" s="314">
        <f ca="1">+IFERROR(INDEX('Hoja de Trabajo para listado'!$A$155:$Z$1048576,MATCH($A272,'Hoja de Trabajo para listado'!$A$155:$A$1048576,0),MATCH((CUADRO!O$5&amp;$E272),'Hoja de Trabajo para listado'!$A$151:$Z$151,0)),0)+IFERROR(INDEX('Hoja de Trabajo para listado'!$AB$155:$BA$1048576,MATCH($A272,'Hoja de Trabajo para listado'!$AB$155:$AB$1048576,0),MATCH((CUADRO!O$5&amp;$E272),'Hoja de Trabajo para listado'!$AB$151:$BA$151,0)),0)+IFERROR(INDEX('Hoja de Trabajo para listado'!$BC$155:$CB$1048576,MATCH($A272,'Hoja de Trabajo para listado'!$BC$155:$BC$1048576,0),MATCH((CUADRO!O$5&amp;$E272),'Hoja de Trabajo para listado'!$BC$151:$CB$151,0)),0)+IFERROR(INDEX('Hoja de Trabajo para listado'!$DE$153:$DG$274,MATCH($A272,'Hoja de Trabajo para listado'!$DE$153:$DE$1048576,0),MATCH((CUADRO!O$5&amp;$E272),'Hoja de Trabajo para listado'!$DE$151:$DG$151,0)),0)+IFERROR(INDEX('Hoja de Trabajo para listado'!$CD$155:$DC$1048576,MATCH($A272,'Hoja de Trabajo para listado'!$CD$155:$CD$1048576,0),MATCH((CUADRO!O$5&amp;$E272),'Hoja de Trabajo para listado'!$CD$151:$DC$151,0)),0)</f>
        <v>0</v>
      </c>
      <c r="P272" s="314">
        <f ca="1">+IFERROR(INDEX('Hoja de Trabajo para listado'!$A$155:$Z$1048576,MATCH($A272,'Hoja de Trabajo para listado'!$A$155:$A$1048576,0),MATCH((CUADRO!P$5&amp;$E272),'Hoja de Trabajo para listado'!$A$151:$Z$151,0)),0)+IFERROR(INDEX('Hoja de Trabajo para listado'!$AB$155:$BA$1048576,MATCH($A272,'Hoja de Trabajo para listado'!$AB$155:$AB$1048576,0),MATCH((CUADRO!P$5&amp;$E272),'Hoja de Trabajo para listado'!$AB$151:$BA$151,0)),0)+IFERROR(INDEX('Hoja de Trabajo para listado'!$BC$155:$CB$1048576,MATCH($A272,'Hoja de Trabajo para listado'!$BC$155:$BC$1048576,0),MATCH((CUADRO!P$5&amp;$E272),'Hoja de Trabajo para listado'!$BC$151:$CB$151,0)),0)+IFERROR(INDEX('Hoja de Trabajo para listado'!$DE$153:$DG$274,MATCH($A272,'Hoja de Trabajo para listado'!$DE$153:$DE$1048576,0),MATCH((CUADRO!P$5&amp;$E272),'Hoja de Trabajo para listado'!$DE$151:$DG$151,0)),0)+IFERROR(INDEX('Hoja de Trabajo para listado'!$CD$155:$DC$1048576,MATCH($A272,'Hoja de Trabajo para listado'!$CD$155:$CD$1048576,0),MATCH((CUADRO!P$5&amp;$E272),'Hoja de Trabajo para listado'!$CD$151:$DC$151,0)),0)</f>
        <v>0</v>
      </c>
      <c r="Q272" s="314">
        <f ca="1">+IFERROR(INDEX('Hoja de Trabajo para listado'!$A$155:$Z$1048576,MATCH($A272,'Hoja de Trabajo para listado'!$A$155:$A$1048576,0),MATCH((CUADRO!Q$5&amp;$E272),'Hoja de Trabajo para listado'!$A$151:$Z$151,0)),0)+IFERROR(INDEX('Hoja de Trabajo para listado'!$AB$155:$BA$1048576,MATCH($A272,'Hoja de Trabajo para listado'!$AB$155:$AB$1048576,0),MATCH((CUADRO!Q$5&amp;$E272),'Hoja de Trabajo para listado'!$AB$151:$BA$151,0)),0)+IFERROR(INDEX('Hoja de Trabajo para listado'!$BC$155:$CB$1048576,MATCH($A272,'Hoja de Trabajo para listado'!$BC$155:$BC$1048576,0),MATCH((CUADRO!Q$5&amp;$E272),'Hoja de Trabajo para listado'!$BC$151:$CB$151,0)),0)+IFERROR(INDEX('Hoja de Trabajo para listado'!$DE$153:$DG$274,MATCH($A272,'Hoja de Trabajo para listado'!$DE$153:$DE$1048576,0),MATCH((CUADRO!Q$5&amp;$E272),'Hoja de Trabajo para listado'!$DE$151:$DG$151,0)),0)+IFERROR(INDEX('Hoja de Trabajo para listado'!$CD$155:$DC$1048576,MATCH($A272,'Hoja de Trabajo para listado'!$CD$155:$CD$1048576,0),MATCH((CUADRO!Q$5&amp;$E272),'Hoja de Trabajo para listado'!$CD$151:$DC$151,0)),0)</f>
        <v>0</v>
      </c>
      <c r="R272" s="314">
        <f t="shared" ca="1" si="8"/>
        <v>0</v>
      </c>
      <c r="S272" s="322"/>
      <c r="T272" s="314">
        <f ca="1">+T273</f>
        <v>0</v>
      </c>
      <c r="U272" s="313">
        <f t="shared" si="9"/>
        <v>1</v>
      </c>
      <c r="V272" s="319" t="str">
        <f>+VLOOKUP(A272,bd_lista!$A$3:$E$593,5,FALSE)</f>
        <v>Gobiernos Autonomos Municipales</v>
      </c>
      <c r="W272" s="425" t="str">
        <f>+V272</f>
        <v>Gobiernos Autonomos Municipales</v>
      </c>
    </row>
    <row r="273" spans="1:23" customFormat="1" ht="15" hidden="1" customHeight="1">
      <c r="A273" s="323">
        <v>1242</v>
      </c>
      <c r="B273" s="428"/>
      <c r="C273" s="319" t="str">
        <f>+VLOOKUP(A273,bd_lista!$A$3:$C$593,3,FALSE)</f>
        <v>Gobierno Autónomo Municipal de Charaña</v>
      </c>
      <c r="D273" s="430"/>
      <c r="E273" s="349" t="s">
        <v>1419</v>
      </c>
      <c r="F273" s="314">
        <f ca="1">+IFERROR(INDEX('Hoja de Trabajo para listado'!$A$155:$Z$1048576,MATCH($A273,'Hoja de Trabajo para listado'!$A$155:$A$1048576,0),MATCH((CUADRO!F$5&amp;$E273),'Hoja de Trabajo para listado'!$A$151:$Z$151,0)),0)+IFERROR(INDEX('Hoja de Trabajo para listado'!$AB$155:$BA$1048576,MATCH($A273,'Hoja de Trabajo para listado'!$AB$155:$AB$1048576,0),MATCH((CUADRO!F$5&amp;$E273),'Hoja de Trabajo para listado'!$AB$151:$BA$151,0)),0)+IFERROR(INDEX('Hoja de Trabajo para listado'!$BC$155:$CB$1048576,MATCH($A273,'Hoja de Trabajo para listado'!$BC$155:$BC$1048576,0),MATCH((CUADRO!F$5&amp;$E273),'Hoja de Trabajo para listado'!$BC$151:$CB$151,0)),0)+IFERROR(INDEX('Hoja de Trabajo para listado'!$DE$153:$DG$274,MATCH($A273,'Hoja de Trabajo para listado'!$DE$153:$DE$1048576,0),MATCH((CUADRO!F$5&amp;$E273),'Hoja de Trabajo para listado'!$DE$151:$DG$151,0)),0)+IFERROR(INDEX('Hoja de Trabajo para listado'!$CD$155:$DC$1048576,MATCH($A273,'Hoja de Trabajo para listado'!$CD$155:$CD$1048576,0),MATCH((CUADRO!F$5&amp;$E273),'Hoja de Trabajo para listado'!$CD$151:$DC$151,0)),0)</f>
        <v>0</v>
      </c>
      <c r="G273" s="314">
        <f ca="1">+IFERROR(INDEX('Hoja de Trabajo para listado'!$A$155:$Z$1048576,MATCH($A273,'Hoja de Trabajo para listado'!$A$155:$A$1048576,0),MATCH((CUADRO!G$5&amp;$E273),'Hoja de Trabajo para listado'!$A$151:$Z$151,0)),0)+IFERROR(INDEX('Hoja de Trabajo para listado'!$AB$155:$BA$1048576,MATCH($A273,'Hoja de Trabajo para listado'!$AB$155:$AB$1048576,0),MATCH((CUADRO!G$5&amp;$E273),'Hoja de Trabajo para listado'!$AB$151:$BA$151,0)),0)+IFERROR(INDEX('Hoja de Trabajo para listado'!$BC$155:$CB$1048576,MATCH($A273,'Hoja de Trabajo para listado'!$BC$155:$BC$1048576,0),MATCH((CUADRO!G$5&amp;$E273),'Hoja de Trabajo para listado'!$BC$151:$CB$151,0)),0)+IFERROR(INDEX('Hoja de Trabajo para listado'!$DE$153:$DG$274,MATCH($A273,'Hoja de Trabajo para listado'!$DE$153:$DE$1048576,0),MATCH((CUADRO!G$5&amp;$E273),'Hoja de Trabajo para listado'!$DE$151:$DG$151,0)),0)+IFERROR(INDEX('Hoja de Trabajo para listado'!$CD$155:$DC$1048576,MATCH($A273,'Hoja de Trabajo para listado'!$CD$155:$CD$1048576,0),MATCH((CUADRO!G$5&amp;$E273),'Hoja de Trabajo para listado'!$CD$151:$DC$151,0)),0)</f>
        <v>0</v>
      </c>
      <c r="H273" s="314">
        <f ca="1">+IFERROR(INDEX('Hoja de Trabajo para listado'!$A$155:$Z$1048576,MATCH($A273,'Hoja de Trabajo para listado'!$A$155:$A$1048576,0),MATCH((CUADRO!H$5&amp;$E273),'Hoja de Trabajo para listado'!$A$151:$Z$151,0)),0)+IFERROR(INDEX('Hoja de Trabajo para listado'!$AB$155:$BA$1048576,MATCH($A273,'Hoja de Trabajo para listado'!$AB$155:$AB$1048576,0),MATCH((CUADRO!H$5&amp;$E273),'Hoja de Trabajo para listado'!$AB$151:$BA$151,0)),0)+IFERROR(INDEX('Hoja de Trabajo para listado'!$BC$155:$CB$1048576,MATCH($A273,'Hoja de Trabajo para listado'!$BC$155:$BC$1048576,0),MATCH((CUADRO!H$5&amp;$E273),'Hoja de Trabajo para listado'!$BC$151:$CB$151,0)),0)+IFERROR(INDEX('Hoja de Trabajo para listado'!$DE$153:$DG$274,MATCH($A273,'Hoja de Trabajo para listado'!$DE$153:$DE$1048576,0),MATCH((CUADRO!H$5&amp;$E273),'Hoja de Trabajo para listado'!$DE$151:$DG$151,0)),0)+IFERROR(INDEX('Hoja de Trabajo para listado'!$CD$155:$DC$1048576,MATCH($A273,'Hoja de Trabajo para listado'!$CD$155:$CD$1048576,0),MATCH((CUADRO!H$5&amp;$E273),'Hoja de Trabajo para listado'!$CD$151:$DC$151,0)),0)</f>
        <v>0</v>
      </c>
      <c r="I273" s="314">
        <f ca="1">+IFERROR(INDEX('Hoja de Trabajo para listado'!$A$155:$Z$1048576,MATCH($A273,'Hoja de Trabajo para listado'!$A$155:$A$1048576,0),MATCH((CUADRO!I$5&amp;$E273),'Hoja de Trabajo para listado'!$A$151:$Z$151,0)),0)+IFERROR(INDEX('Hoja de Trabajo para listado'!$AB$155:$BA$1048576,MATCH($A273,'Hoja de Trabajo para listado'!$AB$155:$AB$1048576,0),MATCH((CUADRO!I$5&amp;$E273),'Hoja de Trabajo para listado'!$AB$151:$BA$151,0)),0)+IFERROR(INDEX('Hoja de Trabajo para listado'!$BC$155:$CB$1048576,MATCH($A273,'Hoja de Trabajo para listado'!$BC$155:$BC$1048576,0),MATCH((CUADRO!I$5&amp;$E273),'Hoja de Trabajo para listado'!$BC$151:$CB$151,0)),0)+IFERROR(INDEX('Hoja de Trabajo para listado'!$DE$153:$DG$274,MATCH($A273,'Hoja de Trabajo para listado'!$DE$153:$DE$1048576,0),MATCH((CUADRO!I$5&amp;$E273),'Hoja de Trabajo para listado'!$DE$151:$DG$151,0)),0)+IFERROR(INDEX('Hoja de Trabajo para listado'!$CD$155:$DC$1048576,MATCH($A273,'Hoja de Trabajo para listado'!$CD$155:$CD$1048576,0),MATCH((CUADRO!I$5&amp;$E273),'Hoja de Trabajo para listado'!$CD$151:$DC$151,0)),0)</f>
        <v>0</v>
      </c>
      <c r="J273" s="314">
        <f ca="1">+IFERROR(INDEX('Hoja de Trabajo para listado'!$A$155:$Z$1048576,MATCH($A273,'Hoja de Trabajo para listado'!$A$155:$A$1048576,0),MATCH((CUADRO!J$5&amp;$E273),'Hoja de Trabajo para listado'!$A$151:$Z$151,0)),0)+IFERROR(INDEX('Hoja de Trabajo para listado'!$AB$155:$BA$1048576,MATCH($A273,'Hoja de Trabajo para listado'!$AB$155:$AB$1048576,0),MATCH((CUADRO!J$5&amp;$E273),'Hoja de Trabajo para listado'!$AB$151:$BA$151,0)),0)+IFERROR(INDEX('Hoja de Trabajo para listado'!$BC$155:$CB$1048576,MATCH($A273,'Hoja de Trabajo para listado'!$BC$155:$BC$1048576,0),MATCH((CUADRO!J$5&amp;$E273),'Hoja de Trabajo para listado'!$BC$151:$CB$151,0)),0)+IFERROR(INDEX('Hoja de Trabajo para listado'!$DE$153:$DG$274,MATCH($A273,'Hoja de Trabajo para listado'!$DE$153:$DE$1048576,0),MATCH((CUADRO!J$5&amp;$E273),'Hoja de Trabajo para listado'!$DE$151:$DG$151,0)),0)+IFERROR(INDEX('Hoja de Trabajo para listado'!$CD$155:$DC$1048576,MATCH($A273,'Hoja de Trabajo para listado'!$CD$155:$CD$1048576,0),MATCH((CUADRO!J$5&amp;$E273),'Hoja de Trabajo para listado'!$CD$151:$DC$151,0)),0)</f>
        <v>0</v>
      </c>
      <c r="K273" s="314">
        <f ca="1">+IFERROR(INDEX('Hoja de Trabajo para listado'!$A$155:$Z$1048576,MATCH($A273,'Hoja de Trabajo para listado'!$A$155:$A$1048576,0),MATCH((CUADRO!K$5&amp;$E273),'Hoja de Trabajo para listado'!$A$151:$Z$151,0)),0)+IFERROR(INDEX('Hoja de Trabajo para listado'!$AB$155:$BA$1048576,MATCH($A273,'Hoja de Trabajo para listado'!$AB$155:$AB$1048576,0),MATCH((CUADRO!K$5&amp;$E273),'Hoja de Trabajo para listado'!$AB$151:$BA$151,0)),0)+IFERROR(INDEX('Hoja de Trabajo para listado'!$BC$155:$CB$1048576,MATCH($A273,'Hoja de Trabajo para listado'!$BC$155:$BC$1048576,0),MATCH((CUADRO!K$5&amp;$E273),'Hoja de Trabajo para listado'!$BC$151:$CB$151,0)),0)+IFERROR(INDEX('Hoja de Trabajo para listado'!$DE$153:$DG$274,MATCH($A273,'Hoja de Trabajo para listado'!$DE$153:$DE$1048576,0),MATCH((CUADRO!K$5&amp;$E273),'Hoja de Trabajo para listado'!$DE$151:$DG$151,0)),0)+IFERROR(INDEX('Hoja de Trabajo para listado'!$CD$155:$DC$1048576,MATCH($A273,'Hoja de Trabajo para listado'!$CD$155:$CD$1048576,0),MATCH((CUADRO!K$5&amp;$E273),'Hoja de Trabajo para listado'!$CD$151:$DC$151,0)),0)</f>
        <v>0</v>
      </c>
      <c r="L273" s="314">
        <f ca="1">+IFERROR(INDEX('Hoja de Trabajo para listado'!$A$155:$Z$1048576,MATCH($A273,'Hoja de Trabajo para listado'!$A$155:$A$1048576,0),MATCH((CUADRO!L$5&amp;$E273),'Hoja de Trabajo para listado'!$A$151:$Z$151,0)),0)+IFERROR(INDEX('Hoja de Trabajo para listado'!$AB$155:$BA$1048576,MATCH($A273,'Hoja de Trabajo para listado'!$AB$155:$AB$1048576,0),MATCH((CUADRO!L$5&amp;$E273),'Hoja de Trabajo para listado'!$AB$151:$BA$151,0)),0)+IFERROR(INDEX('Hoja de Trabajo para listado'!$BC$155:$CB$1048576,MATCH($A273,'Hoja de Trabajo para listado'!$BC$155:$BC$1048576,0),MATCH((CUADRO!L$5&amp;$E273),'Hoja de Trabajo para listado'!$BC$151:$CB$151,0)),0)+IFERROR(INDEX('Hoja de Trabajo para listado'!$DE$153:$DG$274,MATCH($A273,'Hoja de Trabajo para listado'!$DE$153:$DE$1048576,0),MATCH((CUADRO!L$5&amp;$E273),'Hoja de Trabajo para listado'!$DE$151:$DG$151,0)),0)+IFERROR(INDEX('Hoja de Trabajo para listado'!$CD$155:$DC$1048576,MATCH($A273,'Hoja de Trabajo para listado'!$CD$155:$CD$1048576,0),MATCH((CUADRO!L$5&amp;$E273),'Hoja de Trabajo para listado'!$CD$151:$DC$151,0)),0)</f>
        <v>0</v>
      </c>
      <c r="M273" s="314">
        <f ca="1">+IFERROR(INDEX('Hoja de Trabajo para listado'!$A$155:$Z$1048576,MATCH($A273,'Hoja de Trabajo para listado'!$A$155:$A$1048576,0),MATCH((CUADRO!M$5&amp;$E273),'Hoja de Trabajo para listado'!$A$151:$Z$151,0)),0)+IFERROR(INDEX('Hoja de Trabajo para listado'!$AB$155:$BA$1048576,MATCH($A273,'Hoja de Trabajo para listado'!$AB$155:$AB$1048576,0),MATCH((CUADRO!M$5&amp;$E273),'Hoja de Trabajo para listado'!$AB$151:$BA$151,0)),0)+IFERROR(INDEX('Hoja de Trabajo para listado'!$BC$155:$CB$1048576,MATCH($A273,'Hoja de Trabajo para listado'!$BC$155:$BC$1048576,0),MATCH((CUADRO!M$5&amp;$E273),'Hoja de Trabajo para listado'!$BC$151:$CB$151,0)),0)+IFERROR(INDEX('Hoja de Trabajo para listado'!$DE$153:$DG$274,MATCH($A273,'Hoja de Trabajo para listado'!$DE$153:$DE$1048576,0),MATCH((CUADRO!M$5&amp;$E273),'Hoja de Trabajo para listado'!$DE$151:$DG$151,0)),0)+IFERROR(INDEX('Hoja de Trabajo para listado'!$CD$155:$DC$1048576,MATCH($A273,'Hoja de Trabajo para listado'!$CD$155:$CD$1048576,0),MATCH((CUADRO!M$5&amp;$E273),'Hoja de Trabajo para listado'!$CD$151:$DC$151,0)),0)</f>
        <v>0</v>
      </c>
      <c r="N273" s="314">
        <f ca="1">+IFERROR(INDEX('Hoja de Trabajo para listado'!$A$155:$Z$1048576,MATCH($A273,'Hoja de Trabajo para listado'!$A$155:$A$1048576,0),MATCH((CUADRO!N$5&amp;$E273),'Hoja de Trabajo para listado'!$A$151:$Z$151,0)),0)+IFERROR(INDEX('Hoja de Trabajo para listado'!$AB$155:$BA$1048576,MATCH($A273,'Hoja de Trabajo para listado'!$AB$155:$AB$1048576,0),MATCH((CUADRO!N$5&amp;$E273),'Hoja de Trabajo para listado'!$AB$151:$BA$151,0)),0)+IFERROR(INDEX('Hoja de Trabajo para listado'!$BC$155:$CB$1048576,MATCH($A273,'Hoja de Trabajo para listado'!$BC$155:$BC$1048576,0),MATCH((CUADRO!N$5&amp;$E273),'Hoja de Trabajo para listado'!$BC$151:$CB$151,0)),0)+IFERROR(INDEX('Hoja de Trabajo para listado'!$DE$153:$DG$274,MATCH($A273,'Hoja de Trabajo para listado'!$DE$153:$DE$1048576,0),MATCH((CUADRO!N$5&amp;$E273),'Hoja de Trabajo para listado'!$DE$151:$DG$151,0)),0)+IFERROR(INDEX('Hoja de Trabajo para listado'!$CD$155:$DC$1048576,MATCH($A273,'Hoja de Trabajo para listado'!$CD$155:$CD$1048576,0),MATCH((CUADRO!N$5&amp;$E273),'Hoja de Trabajo para listado'!$CD$151:$DC$151,0)),0)</f>
        <v>0</v>
      </c>
      <c r="O273" s="314">
        <f ca="1">+IFERROR(INDEX('Hoja de Trabajo para listado'!$A$155:$Z$1048576,MATCH($A273,'Hoja de Trabajo para listado'!$A$155:$A$1048576,0),MATCH((CUADRO!O$5&amp;$E273),'Hoja de Trabajo para listado'!$A$151:$Z$151,0)),0)+IFERROR(INDEX('Hoja de Trabajo para listado'!$AB$155:$BA$1048576,MATCH($A273,'Hoja de Trabajo para listado'!$AB$155:$AB$1048576,0),MATCH((CUADRO!O$5&amp;$E273),'Hoja de Trabajo para listado'!$AB$151:$BA$151,0)),0)+IFERROR(INDEX('Hoja de Trabajo para listado'!$BC$155:$CB$1048576,MATCH($A273,'Hoja de Trabajo para listado'!$BC$155:$BC$1048576,0),MATCH((CUADRO!O$5&amp;$E273),'Hoja de Trabajo para listado'!$BC$151:$CB$151,0)),0)+IFERROR(INDEX('Hoja de Trabajo para listado'!$DE$153:$DG$274,MATCH($A273,'Hoja de Trabajo para listado'!$DE$153:$DE$1048576,0),MATCH((CUADRO!O$5&amp;$E273),'Hoja de Trabajo para listado'!$DE$151:$DG$151,0)),0)+IFERROR(INDEX('Hoja de Trabajo para listado'!$CD$155:$DC$1048576,MATCH($A273,'Hoja de Trabajo para listado'!$CD$155:$CD$1048576,0),MATCH((CUADRO!O$5&amp;$E273),'Hoja de Trabajo para listado'!$CD$151:$DC$151,0)),0)</f>
        <v>0</v>
      </c>
      <c r="P273" s="314">
        <f ca="1">+IFERROR(INDEX('Hoja de Trabajo para listado'!$A$155:$Z$1048576,MATCH($A273,'Hoja de Trabajo para listado'!$A$155:$A$1048576,0),MATCH((CUADRO!P$5&amp;$E273),'Hoja de Trabajo para listado'!$A$151:$Z$151,0)),0)+IFERROR(INDEX('Hoja de Trabajo para listado'!$AB$155:$BA$1048576,MATCH($A273,'Hoja de Trabajo para listado'!$AB$155:$AB$1048576,0),MATCH((CUADRO!P$5&amp;$E273),'Hoja de Trabajo para listado'!$AB$151:$BA$151,0)),0)+IFERROR(INDEX('Hoja de Trabajo para listado'!$BC$155:$CB$1048576,MATCH($A273,'Hoja de Trabajo para listado'!$BC$155:$BC$1048576,0),MATCH((CUADRO!P$5&amp;$E273),'Hoja de Trabajo para listado'!$BC$151:$CB$151,0)),0)+IFERROR(INDEX('Hoja de Trabajo para listado'!$DE$153:$DG$274,MATCH($A273,'Hoja de Trabajo para listado'!$DE$153:$DE$1048576,0),MATCH((CUADRO!P$5&amp;$E273),'Hoja de Trabajo para listado'!$DE$151:$DG$151,0)),0)+IFERROR(INDEX('Hoja de Trabajo para listado'!$CD$155:$DC$1048576,MATCH($A273,'Hoja de Trabajo para listado'!$CD$155:$CD$1048576,0),MATCH((CUADRO!P$5&amp;$E273),'Hoja de Trabajo para listado'!$CD$151:$DC$151,0)),0)</f>
        <v>0</v>
      </c>
      <c r="Q273" s="314">
        <f ca="1">+IFERROR(INDEX('Hoja de Trabajo para listado'!$A$155:$Z$1048576,MATCH($A273,'Hoja de Trabajo para listado'!$A$155:$A$1048576,0),MATCH((CUADRO!Q$5&amp;$E273),'Hoja de Trabajo para listado'!$A$151:$Z$151,0)),0)+IFERROR(INDEX('Hoja de Trabajo para listado'!$AB$155:$BA$1048576,MATCH($A273,'Hoja de Trabajo para listado'!$AB$155:$AB$1048576,0),MATCH((CUADRO!Q$5&amp;$E273),'Hoja de Trabajo para listado'!$AB$151:$BA$151,0)),0)+IFERROR(INDEX('Hoja de Trabajo para listado'!$BC$155:$CB$1048576,MATCH($A273,'Hoja de Trabajo para listado'!$BC$155:$BC$1048576,0),MATCH((CUADRO!Q$5&amp;$E273),'Hoja de Trabajo para listado'!$BC$151:$CB$151,0)),0)+IFERROR(INDEX('Hoja de Trabajo para listado'!$DE$153:$DG$274,MATCH($A273,'Hoja de Trabajo para listado'!$DE$153:$DE$1048576,0),MATCH((CUADRO!Q$5&amp;$E273),'Hoja de Trabajo para listado'!$DE$151:$DG$151,0)),0)+IFERROR(INDEX('Hoja de Trabajo para listado'!$CD$155:$DC$1048576,MATCH($A273,'Hoja de Trabajo para listado'!$CD$155:$CD$1048576,0),MATCH((CUADRO!Q$5&amp;$E273),'Hoja de Trabajo para listado'!$CD$151:$DC$151,0)),0)</f>
        <v>0</v>
      </c>
      <c r="R273" s="314">
        <f t="shared" ca="1" si="8"/>
        <v>0</v>
      </c>
      <c r="S273" s="322">
        <f ca="1">+R272+R273</f>
        <v>0</v>
      </c>
      <c r="T273" s="314">
        <f ca="1">+S273</f>
        <v>0</v>
      </c>
      <c r="U273" s="313">
        <f t="shared" si="9"/>
        <v>2</v>
      </c>
      <c r="V273" s="319" t="str">
        <f>+VLOOKUP(A273,bd_lista!$A$3:$E$593,5,FALSE)</f>
        <v>Gobiernos Autonomos Municipales</v>
      </c>
      <c r="W273" s="426"/>
    </row>
    <row r="274" spans="1:23" ht="15" hidden="1" customHeight="1">
      <c r="A274" s="323">
        <v>1243</v>
      </c>
      <c r="B274" s="427">
        <f>+A274</f>
        <v>1243</v>
      </c>
      <c r="C274" s="318" t="str">
        <f>+VLOOKUP(A274,bd_lista!$A$3:$C$593,3,FALSE)</f>
        <v>Gobierno Autónomo Municipal de Waldo Ballivián</v>
      </c>
      <c r="D274" s="429" t="str">
        <f>+C274</f>
        <v>Gobierno Autónomo Municipal de Waldo Ballivián</v>
      </c>
      <c r="E274" s="346" t="s">
        <v>1418</v>
      </c>
      <c r="F274" s="314">
        <f ca="1">+IFERROR(INDEX('Hoja de Trabajo para listado'!$A$155:$Z$1048576,MATCH($A274,'Hoja de Trabajo para listado'!$A$155:$A$1048576,0),MATCH((CUADRO!F$5&amp;$E274),'Hoja de Trabajo para listado'!$A$151:$Z$151,0)),0)+IFERROR(INDEX('Hoja de Trabajo para listado'!$AB$155:$BA$1048576,MATCH($A274,'Hoja de Trabajo para listado'!$AB$155:$AB$1048576,0),MATCH((CUADRO!F$5&amp;$E274),'Hoja de Trabajo para listado'!$AB$151:$BA$151,0)),0)+IFERROR(INDEX('Hoja de Trabajo para listado'!$BC$155:$CB$1048576,MATCH($A274,'Hoja de Trabajo para listado'!$BC$155:$BC$1048576,0),MATCH((CUADRO!F$5&amp;$E274),'Hoja de Trabajo para listado'!$BC$151:$CB$151,0)),0)+IFERROR(INDEX('Hoja de Trabajo para listado'!$DE$153:$DG$274,MATCH($A274,'Hoja de Trabajo para listado'!$DE$153:$DE$1048576,0),MATCH((CUADRO!F$5&amp;$E274),'Hoja de Trabajo para listado'!$DE$151:$DG$151,0)),0)+IFERROR(INDEX('Hoja de Trabajo para listado'!$CD$155:$DC$1048576,MATCH($A274,'Hoja de Trabajo para listado'!$CD$155:$CD$1048576,0),MATCH((CUADRO!F$5&amp;$E274),'Hoja de Trabajo para listado'!$CD$151:$DC$151,0)),0)</f>
        <v>0</v>
      </c>
      <c r="G274" s="314">
        <f ca="1">+IFERROR(INDEX('Hoja de Trabajo para listado'!$A$155:$Z$1048576,MATCH($A274,'Hoja de Trabajo para listado'!$A$155:$A$1048576,0),MATCH((CUADRO!G$5&amp;$E274),'Hoja de Trabajo para listado'!$A$151:$Z$151,0)),0)+IFERROR(INDEX('Hoja de Trabajo para listado'!$AB$155:$BA$1048576,MATCH($A274,'Hoja de Trabajo para listado'!$AB$155:$AB$1048576,0),MATCH((CUADRO!G$5&amp;$E274),'Hoja de Trabajo para listado'!$AB$151:$BA$151,0)),0)+IFERROR(INDEX('Hoja de Trabajo para listado'!$BC$155:$CB$1048576,MATCH($A274,'Hoja de Trabajo para listado'!$BC$155:$BC$1048576,0),MATCH((CUADRO!G$5&amp;$E274),'Hoja de Trabajo para listado'!$BC$151:$CB$151,0)),0)+IFERROR(INDEX('Hoja de Trabajo para listado'!$DE$153:$DG$274,MATCH($A274,'Hoja de Trabajo para listado'!$DE$153:$DE$1048576,0),MATCH((CUADRO!G$5&amp;$E274),'Hoja de Trabajo para listado'!$DE$151:$DG$151,0)),0)+IFERROR(INDEX('Hoja de Trabajo para listado'!$CD$155:$DC$1048576,MATCH($A274,'Hoja de Trabajo para listado'!$CD$155:$CD$1048576,0),MATCH((CUADRO!G$5&amp;$E274),'Hoja de Trabajo para listado'!$CD$151:$DC$151,0)),0)</f>
        <v>0</v>
      </c>
      <c r="H274" s="314">
        <f ca="1">+IFERROR(INDEX('Hoja de Trabajo para listado'!$A$155:$Z$1048576,MATCH($A274,'Hoja de Trabajo para listado'!$A$155:$A$1048576,0),MATCH((CUADRO!H$5&amp;$E274),'Hoja de Trabajo para listado'!$A$151:$Z$151,0)),0)+IFERROR(INDEX('Hoja de Trabajo para listado'!$AB$155:$BA$1048576,MATCH($A274,'Hoja de Trabajo para listado'!$AB$155:$AB$1048576,0),MATCH((CUADRO!H$5&amp;$E274),'Hoja de Trabajo para listado'!$AB$151:$BA$151,0)),0)+IFERROR(INDEX('Hoja de Trabajo para listado'!$BC$155:$CB$1048576,MATCH($A274,'Hoja de Trabajo para listado'!$BC$155:$BC$1048576,0),MATCH((CUADRO!H$5&amp;$E274),'Hoja de Trabajo para listado'!$BC$151:$CB$151,0)),0)+IFERROR(INDEX('Hoja de Trabajo para listado'!$DE$153:$DG$274,MATCH($A274,'Hoja de Trabajo para listado'!$DE$153:$DE$1048576,0),MATCH((CUADRO!H$5&amp;$E274),'Hoja de Trabajo para listado'!$DE$151:$DG$151,0)),0)+IFERROR(INDEX('Hoja de Trabajo para listado'!$CD$155:$DC$1048576,MATCH($A274,'Hoja de Trabajo para listado'!$CD$155:$CD$1048576,0),MATCH((CUADRO!H$5&amp;$E274),'Hoja de Trabajo para listado'!$CD$151:$DC$151,0)),0)</f>
        <v>0</v>
      </c>
      <c r="I274" s="314">
        <f ca="1">+IFERROR(INDEX('Hoja de Trabajo para listado'!$A$155:$Z$1048576,MATCH($A274,'Hoja de Trabajo para listado'!$A$155:$A$1048576,0),MATCH((CUADRO!I$5&amp;$E274),'Hoja de Trabajo para listado'!$A$151:$Z$151,0)),0)+IFERROR(INDEX('Hoja de Trabajo para listado'!$AB$155:$BA$1048576,MATCH($A274,'Hoja de Trabajo para listado'!$AB$155:$AB$1048576,0),MATCH((CUADRO!I$5&amp;$E274),'Hoja de Trabajo para listado'!$AB$151:$BA$151,0)),0)+IFERROR(INDEX('Hoja de Trabajo para listado'!$BC$155:$CB$1048576,MATCH($A274,'Hoja de Trabajo para listado'!$BC$155:$BC$1048576,0),MATCH((CUADRO!I$5&amp;$E274),'Hoja de Trabajo para listado'!$BC$151:$CB$151,0)),0)+IFERROR(INDEX('Hoja de Trabajo para listado'!$DE$153:$DG$274,MATCH($A274,'Hoja de Trabajo para listado'!$DE$153:$DE$1048576,0),MATCH((CUADRO!I$5&amp;$E274),'Hoja de Trabajo para listado'!$DE$151:$DG$151,0)),0)+IFERROR(INDEX('Hoja de Trabajo para listado'!$CD$155:$DC$1048576,MATCH($A274,'Hoja de Trabajo para listado'!$CD$155:$CD$1048576,0),MATCH((CUADRO!I$5&amp;$E274),'Hoja de Trabajo para listado'!$CD$151:$DC$151,0)),0)</f>
        <v>0</v>
      </c>
      <c r="J274" s="314">
        <f ca="1">+IFERROR(INDEX('Hoja de Trabajo para listado'!$A$155:$Z$1048576,MATCH($A274,'Hoja de Trabajo para listado'!$A$155:$A$1048576,0),MATCH((CUADRO!J$5&amp;$E274),'Hoja de Trabajo para listado'!$A$151:$Z$151,0)),0)+IFERROR(INDEX('Hoja de Trabajo para listado'!$AB$155:$BA$1048576,MATCH($A274,'Hoja de Trabajo para listado'!$AB$155:$AB$1048576,0),MATCH((CUADRO!J$5&amp;$E274),'Hoja de Trabajo para listado'!$AB$151:$BA$151,0)),0)+IFERROR(INDEX('Hoja de Trabajo para listado'!$BC$155:$CB$1048576,MATCH($A274,'Hoja de Trabajo para listado'!$BC$155:$BC$1048576,0),MATCH((CUADRO!J$5&amp;$E274),'Hoja de Trabajo para listado'!$BC$151:$CB$151,0)),0)+IFERROR(INDEX('Hoja de Trabajo para listado'!$DE$153:$DG$274,MATCH($A274,'Hoja de Trabajo para listado'!$DE$153:$DE$1048576,0),MATCH((CUADRO!J$5&amp;$E274),'Hoja de Trabajo para listado'!$DE$151:$DG$151,0)),0)+IFERROR(INDEX('Hoja de Trabajo para listado'!$CD$155:$DC$1048576,MATCH($A274,'Hoja de Trabajo para listado'!$CD$155:$CD$1048576,0),MATCH((CUADRO!J$5&amp;$E274),'Hoja de Trabajo para listado'!$CD$151:$DC$151,0)),0)</f>
        <v>0</v>
      </c>
      <c r="K274" s="314">
        <f ca="1">+IFERROR(INDEX('Hoja de Trabajo para listado'!$A$155:$Z$1048576,MATCH($A274,'Hoja de Trabajo para listado'!$A$155:$A$1048576,0),MATCH((CUADRO!K$5&amp;$E274),'Hoja de Trabajo para listado'!$A$151:$Z$151,0)),0)+IFERROR(INDEX('Hoja de Trabajo para listado'!$AB$155:$BA$1048576,MATCH($A274,'Hoja de Trabajo para listado'!$AB$155:$AB$1048576,0),MATCH((CUADRO!K$5&amp;$E274),'Hoja de Trabajo para listado'!$AB$151:$BA$151,0)),0)+IFERROR(INDEX('Hoja de Trabajo para listado'!$BC$155:$CB$1048576,MATCH($A274,'Hoja de Trabajo para listado'!$BC$155:$BC$1048576,0),MATCH((CUADRO!K$5&amp;$E274),'Hoja de Trabajo para listado'!$BC$151:$CB$151,0)),0)+IFERROR(INDEX('Hoja de Trabajo para listado'!$DE$153:$DG$274,MATCH($A274,'Hoja de Trabajo para listado'!$DE$153:$DE$1048576,0),MATCH((CUADRO!K$5&amp;$E274),'Hoja de Trabajo para listado'!$DE$151:$DG$151,0)),0)+IFERROR(INDEX('Hoja de Trabajo para listado'!$CD$155:$DC$1048576,MATCH($A274,'Hoja de Trabajo para listado'!$CD$155:$CD$1048576,0),MATCH((CUADRO!K$5&amp;$E274),'Hoja de Trabajo para listado'!$CD$151:$DC$151,0)),0)</f>
        <v>0</v>
      </c>
      <c r="L274" s="314">
        <f ca="1">+IFERROR(INDEX('Hoja de Trabajo para listado'!$A$155:$Z$1048576,MATCH($A274,'Hoja de Trabajo para listado'!$A$155:$A$1048576,0),MATCH((CUADRO!L$5&amp;$E274),'Hoja de Trabajo para listado'!$A$151:$Z$151,0)),0)+IFERROR(INDEX('Hoja de Trabajo para listado'!$AB$155:$BA$1048576,MATCH($A274,'Hoja de Trabajo para listado'!$AB$155:$AB$1048576,0),MATCH((CUADRO!L$5&amp;$E274),'Hoja de Trabajo para listado'!$AB$151:$BA$151,0)),0)+IFERROR(INDEX('Hoja de Trabajo para listado'!$BC$155:$CB$1048576,MATCH($A274,'Hoja de Trabajo para listado'!$BC$155:$BC$1048576,0),MATCH((CUADRO!L$5&amp;$E274),'Hoja de Trabajo para listado'!$BC$151:$CB$151,0)),0)+IFERROR(INDEX('Hoja de Trabajo para listado'!$DE$153:$DG$274,MATCH($A274,'Hoja de Trabajo para listado'!$DE$153:$DE$1048576,0),MATCH((CUADRO!L$5&amp;$E274),'Hoja de Trabajo para listado'!$DE$151:$DG$151,0)),0)+IFERROR(INDEX('Hoja de Trabajo para listado'!$CD$155:$DC$1048576,MATCH($A274,'Hoja de Trabajo para listado'!$CD$155:$CD$1048576,0),MATCH((CUADRO!L$5&amp;$E274),'Hoja de Trabajo para listado'!$CD$151:$DC$151,0)),0)</f>
        <v>0</v>
      </c>
      <c r="M274" s="314">
        <f ca="1">+IFERROR(INDEX('Hoja de Trabajo para listado'!$A$155:$Z$1048576,MATCH($A274,'Hoja de Trabajo para listado'!$A$155:$A$1048576,0),MATCH((CUADRO!M$5&amp;$E274),'Hoja de Trabajo para listado'!$A$151:$Z$151,0)),0)+IFERROR(INDEX('Hoja de Trabajo para listado'!$AB$155:$BA$1048576,MATCH($A274,'Hoja de Trabajo para listado'!$AB$155:$AB$1048576,0),MATCH((CUADRO!M$5&amp;$E274),'Hoja de Trabajo para listado'!$AB$151:$BA$151,0)),0)+IFERROR(INDEX('Hoja de Trabajo para listado'!$BC$155:$CB$1048576,MATCH($A274,'Hoja de Trabajo para listado'!$BC$155:$BC$1048576,0),MATCH((CUADRO!M$5&amp;$E274),'Hoja de Trabajo para listado'!$BC$151:$CB$151,0)),0)+IFERROR(INDEX('Hoja de Trabajo para listado'!$DE$153:$DG$274,MATCH($A274,'Hoja de Trabajo para listado'!$DE$153:$DE$1048576,0),MATCH((CUADRO!M$5&amp;$E274),'Hoja de Trabajo para listado'!$DE$151:$DG$151,0)),0)+IFERROR(INDEX('Hoja de Trabajo para listado'!$CD$155:$DC$1048576,MATCH($A274,'Hoja de Trabajo para listado'!$CD$155:$CD$1048576,0),MATCH((CUADRO!M$5&amp;$E274),'Hoja de Trabajo para listado'!$CD$151:$DC$151,0)),0)</f>
        <v>0</v>
      </c>
      <c r="N274" s="314">
        <f ca="1">+IFERROR(INDEX('Hoja de Trabajo para listado'!$A$155:$Z$1048576,MATCH($A274,'Hoja de Trabajo para listado'!$A$155:$A$1048576,0),MATCH((CUADRO!N$5&amp;$E274),'Hoja de Trabajo para listado'!$A$151:$Z$151,0)),0)+IFERROR(INDEX('Hoja de Trabajo para listado'!$AB$155:$BA$1048576,MATCH($A274,'Hoja de Trabajo para listado'!$AB$155:$AB$1048576,0),MATCH((CUADRO!N$5&amp;$E274),'Hoja de Trabajo para listado'!$AB$151:$BA$151,0)),0)+IFERROR(INDEX('Hoja de Trabajo para listado'!$BC$155:$CB$1048576,MATCH($A274,'Hoja de Trabajo para listado'!$BC$155:$BC$1048576,0),MATCH((CUADRO!N$5&amp;$E274),'Hoja de Trabajo para listado'!$BC$151:$CB$151,0)),0)+IFERROR(INDEX('Hoja de Trabajo para listado'!$DE$153:$DG$274,MATCH($A274,'Hoja de Trabajo para listado'!$DE$153:$DE$1048576,0),MATCH((CUADRO!N$5&amp;$E274),'Hoja de Trabajo para listado'!$DE$151:$DG$151,0)),0)+IFERROR(INDEX('Hoja de Trabajo para listado'!$CD$155:$DC$1048576,MATCH($A274,'Hoja de Trabajo para listado'!$CD$155:$CD$1048576,0),MATCH((CUADRO!N$5&amp;$E274),'Hoja de Trabajo para listado'!$CD$151:$DC$151,0)),0)</f>
        <v>0</v>
      </c>
      <c r="O274" s="314">
        <f ca="1">+IFERROR(INDEX('Hoja de Trabajo para listado'!$A$155:$Z$1048576,MATCH($A274,'Hoja de Trabajo para listado'!$A$155:$A$1048576,0),MATCH((CUADRO!O$5&amp;$E274),'Hoja de Trabajo para listado'!$A$151:$Z$151,0)),0)+IFERROR(INDEX('Hoja de Trabajo para listado'!$AB$155:$BA$1048576,MATCH($A274,'Hoja de Trabajo para listado'!$AB$155:$AB$1048576,0),MATCH((CUADRO!O$5&amp;$E274),'Hoja de Trabajo para listado'!$AB$151:$BA$151,0)),0)+IFERROR(INDEX('Hoja de Trabajo para listado'!$BC$155:$CB$1048576,MATCH($A274,'Hoja de Trabajo para listado'!$BC$155:$BC$1048576,0),MATCH((CUADRO!O$5&amp;$E274),'Hoja de Trabajo para listado'!$BC$151:$CB$151,0)),0)+IFERROR(INDEX('Hoja de Trabajo para listado'!$DE$153:$DG$274,MATCH($A274,'Hoja de Trabajo para listado'!$DE$153:$DE$1048576,0),MATCH((CUADRO!O$5&amp;$E274),'Hoja de Trabajo para listado'!$DE$151:$DG$151,0)),0)+IFERROR(INDEX('Hoja de Trabajo para listado'!$CD$155:$DC$1048576,MATCH($A274,'Hoja de Trabajo para listado'!$CD$155:$CD$1048576,0),MATCH((CUADRO!O$5&amp;$E274),'Hoja de Trabajo para listado'!$CD$151:$DC$151,0)),0)</f>
        <v>0</v>
      </c>
      <c r="P274" s="314">
        <f ca="1">+IFERROR(INDEX('Hoja de Trabajo para listado'!$A$155:$Z$1048576,MATCH($A274,'Hoja de Trabajo para listado'!$A$155:$A$1048576,0),MATCH((CUADRO!P$5&amp;$E274),'Hoja de Trabajo para listado'!$A$151:$Z$151,0)),0)+IFERROR(INDEX('Hoja de Trabajo para listado'!$AB$155:$BA$1048576,MATCH($A274,'Hoja de Trabajo para listado'!$AB$155:$AB$1048576,0),MATCH((CUADRO!P$5&amp;$E274),'Hoja de Trabajo para listado'!$AB$151:$BA$151,0)),0)+IFERROR(INDEX('Hoja de Trabajo para listado'!$BC$155:$CB$1048576,MATCH($A274,'Hoja de Trabajo para listado'!$BC$155:$BC$1048576,0),MATCH((CUADRO!P$5&amp;$E274),'Hoja de Trabajo para listado'!$BC$151:$CB$151,0)),0)+IFERROR(INDEX('Hoja de Trabajo para listado'!$DE$153:$DG$274,MATCH($A274,'Hoja de Trabajo para listado'!$DE$153:$DE$1048576,0),MATCH((CUADRO!P$5&amp;$E274),'Hoja de Trabajo para listado'!$DE$151:$DG$151,0)),0)+IFERROR(INDEX('Hoja de Trabajo para listado'!$CD$155:$DC$1048576,MATCH($A274,'Hoja de Trabajo para listado'!$CD$155:$CD$1048576,0),MATCH((CUADRO!P$5&amp;$E274),'Hoja de Trabajo para listado'!$CD$151:$DC$151,0)),0)</f>
        <v>0</v>
      </c>
      <c r="Q274" s="314">
        <f ca="1">+IFERROR(INDEX('Hoja de Trabajo para listado'!$A$155:$Z$1048576,MATCH($A274,'Hoja de Trabajo para listado'!$A$155:$A$1048576,0),MATCH((CUADRO!Q$5&amp;$E274),'Hoja de Trabajo para listado'!$A$151:$Z$151,0)),0)+IFERROR(INDEX('Hoja de Trabajo para listado'!$AB$155:$BA$1048576,MATCH($A274,'Hoja de Trabajo para listado'!$AB$155:$AB$1048576,0),MATCH((CUADRO!Q$5&amp;$E274),'Hoja de Trabajo para listado'!$AB$151:$BA$151,0)),0)+IFERROR(INDEX('Hoja de Trabajo para listado'!$BC$155:$CB$1048576,MATCH($A274,'Hoja de Trabajo para listado'!$BC$155:$BC$1048576,0),MATCH((CUADRO!Q$5&amp;$E274),'Hoja de Trabajo para listado'!$BC$151:$CB$151,0)),0)+IFERROR(INDEX('Hoja de Trabajo para listado'!$DE$153:$DG$274,MATCH($A274,'Hoja de Trabajo para listado'!$DE$153:$DE$1048576,0),MATCH((CUADRO!Q$5&amp;$E274),'Hoja de Trabajo para listado'!$DE$151:$DG$151,0)),0)+IFERROR(INDEX('Hoja de Trabajo para listado'!$CD$155:$DC$1048576,MATCH($A274,'Hoja de Trabajo para listado'!$CD$155:$CD$1048576,0),MATCH((CUADRO!Q$5&amp;$E274),'Hoja de Trabajo para listado'!$CD$151:$DC$151,0)),0)</f>
        <v>0</v>
      </c>
      <c r="R274" s="314">
        <f t="shared" ca="1" si="8"/>
        <v>0</v>
      </c>
      <c r="S274" s="322"/>
      <c r="T274" s="314">
        <f ca="1">+T275</f>
        <v>0</v>
      </c>
      <c r="U274" s="313">
        <f t="shared" si="9"/>
        <v>1</v>
      </c>
      <c r="V274" s="319" t="str">
        <f>+VLOOKUP(A274,bd_lista!$A$3:$E$593,5,FALSE)</f>
        <v>Gobiernos Autonomos Municipales</v>
      </c>
      <c r="W274" s="425" t="str">
        <f>+V274</f>
        <v>Gobiernos Autonomos Municipales</v>
      </c>
    </row>
    <row r="275" spans="1:23" ht="15" hidden="1" customHeight="1">
      <c r="A275" s="323">
        <v>1243</v>
      </c>
      <c r="B275" s="428"/>
      <c r="C275" s="319" t="str">
        <f>+VLOOKUP(A275,bd_lista!$A$3:$C$593,3,FALSE)</f>
        <v>Gobierno Autónomo Municipal de Waldo Ballivián</v>
      </c>
      <c r="D275" s="430"/>
      <c r="E275" s="347" t="s">
        <v>1419</v>
      </c>
      <c r="F275" s="316">
        <f ca="1">+IFERROR(INDEX('Hoja de Trabajo para listado'!$A$155:$Z$1048576,MATCH($A275,'Hoja de Trabajo para listado'!$A$155:$A$1048576,0),MATCH((CUADRO!F$5&amp;$E275),'Hoja de Trabajo para listado'!$A$151:$Z$151,0)),0)+IFERROR(INDEX('Hoja de Trabajo para listado'!$AB$155:$BA$1048576,MATCH($A275,'Hoja de Trabajo para listado'!$AB$155:$AB$1048576,0),MATCH((CUADRO!F$5&amp;$E275),'Hoja de Trabajo para listado'!$AB$151:$BA$151,0)),0)+IFERROR(INDEX('Hoja de Trabajo para listado'!$BC$155:$CB$1048576,MATCH($A275,'Hoja de Trabajo para listado'!$BC$155:$BC$1048576,0),MATCH((CUADRO!F$5&amp;$E275),'Hoja de Trabajo para listado'!$BC$151:$CB$151,0)),0)+IFERROR(INDEX('Hoja de Trabajo para listado'!$DE$153:$DG$274,MATCH($A275,'Hoja de Trabajo para listado'!$DE$153:$DE$1048576,0),MATCH((CUADRO!F$5&amp;$E275),'Hoja de Trabajo para listado'!$DE$151:$DG$151,0)),0)+IFERROR(INDEX('Hoja de Trabajo para listado'!$CD$155:$DC$1048576,MATCH($A275,'Hoja de Trabajo para listado'!$CD$155:$CD$1048576,0),MATCH((CUADRO!F$5&amp;$E275),'Hoja de Trabajo para listado'!$CD$151:$DC$151,0)),0)</f>
        <v>0</v>
      </c>
      <c r="G275" s="316">
        <f ca="1">+IFERROR(INDEX('Hoja de Trabajo para listado'!$A$155:$Z$1048576,MATCH($A275,'Hoja de Trabajo para listado'!$A$155:$A$1048576,0),MATCH((CUADRO!G$5&amp;$E275),'Hoja de Trabajo para listado'!$A$151:$Z$151,0)),0)+IFERROR(INDEX('Hoja de Trabajo para listado'!$AB$155:$BA$1048576,MATCH($A275,'Hoja de Trabajo para listado'!$AB$155:$AB$1048576,0),MATCH((CUADRO!G$5&amp;$E275),'Hoja de Trabajo para listado'!$AB$151:$BA$151,0)),0)+IFERROR(INDEX('Hoja de Trabajo para listado'!$BC$155:$CB$1048576,MATCH($A275,'Hoja de Trabajo para listado'!$BC$155:$BC$1048576,0),MATCH((CUADRO!G$5&amp;$E275),'Hoja de Trabajo para listado'!$BC$151:$CB$151,0)),0)+IFERROR(INDEX('Hoja de Trabajo para listado'!$DE$153:$DG$274,MATCH($A275,'Hoja de Trabajo para listado'!$DE$153:$DE$1048576,0),MATCH((CUADRO!G$5&amp;$E275),'Hoja de Trabajo para listado'!$DE$151:$DG$151,0)),0)+IFERROR(INDEX('Hoja de Trabajo para listado'!$CD$155:$DC$1048576,MATCH($A275,'Hoja de Trabajo para listado'!$CD$155:$CD$1048576,0),MATCH((CUADRO!G$5&amp;$E275),'Hoja de Trabajo para listado'!$CD$151:$DC$151,0)),0)</f>
        <v>0</v>
      </c>
      <c r="H275" s="316">
        <f ca="1">+IFERROR(INDEX('Hoja de Trabajo para listado'!$A$155:$Z$1048576,MATCH($A275,'Hoja de Trabajo para listado'!$A$155:$A$1048576,0),MATCH((CUADRO!H$5&amp;$E275),'Hoja de Trabajo para listado'!$A$151:$Z$151,0)),0)+IFERROR(INDEX('Hoja de Trabajo para listado'!$AB$155:$BA$1048576,MATCH($A275,'Hoja de Trabajo para listado'!$AB$155:$AB$1048576,0),MATCH((CUADRO!H$5&amp;$E275),'Hoja de Trabajo para listado'!$AB$151:$BA$151,0)),0)+IFERROR(INDEX('Hoja de Trabajo para listado'!$BC$155:$CB$1048576,MATCH($A275,'Hoja de Trabajo para listado'!$BC$155:$BC$1048576,0),MATCH((CUADRO!H$5&amp;$E275),'Hoja de Trabajo para listado'!$BC$151:$CB$151,0)),0)+IFERROR(INDEX('Hoja de Trabajo para listado'!$DE$153:$DG$274,MATCH($A275,'Hoja de Trabajo para listado'!$DE$153:$DE$1048576,0),MATCH((CUADRO!H$5&amp;$E275),'Hoja de Trabajo para listado'!$DE$151:$DG$151,0)),0)+IFERROR(INDEX('Hoja de Trabajo para listado'!$CD$155:$DC$1048576,MATCH($A275,'Hoja de Trabajo para listado'!$CD$155:$CD$1048576,0),MATCH((CUADRO!H$5&amp;$E275),'Hoja de Trabajo para listado'!$CD$151:$DC$151,0)),0)</f>
        <v>0</v>
      </c>
      <c r="I275" s="316">
        <f ca="1">+IFERROR(INDEX('Hoja de Trabajo para listado'!$A$155:$Z$1048576,MATCH($A275,'Hoja de Trabajo para listado'!$A$155:$A$1048576,0),MATCH((CUADRO!I$5&amp;$E275),'Hoja de Trabajo para listado'!$A$151:$Z$151,0)),0)+IFERROR(INDEX('Hoja de Trabajo para listado'!$AB$155:$BA$1048576,MATCH($A275,'Hoja de Trabajo para listado'!$AB$155:$AB$1048576,0),MATCH((CUADRO!I$5&amp;$E275),'Hoja de Trabajo para listado'!$AB$151:$BA$151,0)),0)+IFERROR(INDEX('Hoja de Trabajo para listado'!$BC$155:$CB$1048576,MATCH($A275,'Hoja de Trabajo para listado'!$BC$155:$BC$1048576,0),MATCH((CUADRO!I$5&amp;$E275),'Hoja de Trabajo para listado'!$BC$151:$CB$151,0)),0)+IFERROR(INDEX('Hoja de Trabajo para listado'!$DE$153:$DG$274,MATCH($A275,'Hoja de Trabajo para listado'!$DE$153:$DE$1048576,0),MATCH((CUADRO!I$5&amp;$E275),'Hoja de Trabajo para listado'!$DE$151:$DG$151,0)),0)+IFERROR(INDEX('Hoja de Trabajo para listado'!$CD$155:$DC$1048576,MATCH($A275,'Hoja de Trabajo para listado'!$CD$155:$CD$1048576,0),MATCH((CUADRO!I$5&amp;$E275),'Hoja de Trabajo para listado'!$CD$151:$DC$151,0)),0)</f>
        <v>0</v>
      </c>
      <c r="J275" s="316">
        <f ca="1">+IFERROR(INDEX('Hoja de Trabajo para listado'!$A$155:$Z$1048576,MATCH($A275,'Hoja de Trabajo para listado'!$A$155:$A$1048576,0),MATCH((CUADRO!J$5&amp;$E275),'Hoja de Trabajo para listado'!$A$151:$Z$151,0)),0)+IFERROR(INDEX('Hoja de Trabajo para listado'!$AB$155:$BA$1048576,MATCH($A275,'Hoja de Trabajo para listado'!$AB$155:$AB$1048576,0),MATCH((CUADRO!J$5&amp;$E275),'Hoja de Trabajo para listado'!$AB$151:$BA$151,0)),0)+IFERROR(INDEX('Hoja de Trabajo para listado'!$BC$155:$CB$1048576,MATCH($A275,'Hoja de Trabajo para listado'!$BC$155:$BC$1048576,0),MATCH((CUADRO!J$5&amp;$E275),'Hoja de Trabajo para listado'!$BC$151:$CB$151,0)),0)+IFERROR(INDEX('Hoja de Trabajo para listado'!$DE$153:$DG$274,MATCH($A275,'Hoja de Trabajo para listado'!$DE$153:$DE$1048576,0),MATCH((CUADRO!J$5&amp;$E275),'Hoja de Trabajo para listado'!$DE$151:$DG$151,0)),0)+IFERROR(INDEX('Hoja de Trabajo para listado'!$CD$155:$DC$1048576,MATCH($A275,'Hoja de Trabajo para listado'!$CD$155:$CD$1048576,0),MATCH((CUADRO!J$5&amp;$E275),'Hoja de Trabajo para listado'!$CD$151:$DC$151,0)),0)</f>
        <v>0</v>
      </c>
      <c r="K275" s="316">
        <f ca="1">+IFERROR(INDEX('Hoja de Trabajo para listado'!$A$155:$Z$1048576,MATCH($A275,'Hoja de Trabajo para listado'!$A$155:$A$1048576,0),MATCH((CUADRO!K$5&amp;$E275),'Hoja de Trabajo para listado'!$A$151:$Z$151,0)),0)+IFERROR(INDEX('Hoja de Trabajo para listado'!$AB$155:$BA$1048576,MATCH($A275,'Hoja de Trabajo para listado'!$AB$155:$AB$1048576,0),MATCH((CUADRO!K$5&amp;$E275),'Hoja de Trabajo para listado'!$AB$151:$BA$151,0)),0)+IFERROR(INDEX('Hoja de Trabajo para listado'!$BC$155:$CB$1048576,MATCH($A275,'Hoja de Trabajo para listado'!$BC$155:$BC$1048576,0),MATCH((CUADRO!K$5&amp;$E275),'Hoja de Trabajo para listado'!$BC$151:$CB$151,0)),0)+IFERROR(INDEX('Hoja de Trabajo para listado'!$DE$153:$DG$274,MATCH($A275,'Hoja de Trabajo para listado'!$DE$153:$DE$1048576,0),MATCH((CUADRO!K$5&amp;$E275),'Hoja de Trabajo para listado'!$DE$151:$DG$151,0)),0)+IFERROR(INDEX('Hoja de Trabajo para listado'!$CD$155:$DC$1048576,MATCH($A275,'Hoja de Trabajo para listado'!$CD$155:$CD$1048576,0),MATCH((CUADRO!K$5&amp;$E275),'Hoja de Trabajo para listado'!$CD$151:$DC$151,0)),0)</f>
        <v>0</v>
      </c>
      <c r="L275" s="316">
        <f ca="1">+IFERROR(INDEX('Hoja de Trabajo para listado'!$A$155:$Z$1048576,MATCH($A275,'Hoja de Trabajo para listado'!$A$155:$A$1048576,0),MATCH((CUADRO!L$5&amp;$E275),'Hoja de Trabajo para listado'!$A$151:$Z$151,0)),0)+IFERROR(INDEX('Hoja de Trabajo para listado'!$AB$155:$BA$1048576,MATCH($A275,'Hoja de Trabajo para listado'!$AB$155:$AB$1048576,0),MATCH((CUADRO!L$5&amp;$E275),'Hoja de Trabajo para listado'!$AB$151:$BA$151,0)),0)+IFERROR(INDEX('Hoja de Trabajo para listado'!$BC$155:$CB$1048576,MATCH($A275,'Hoja de Trabajo para listado'!$BC$155:$BC$1048576,0),MATCH((CUADRO!L$5&amp;$E275),'Hoja de Trabajo para listado'!$BC$151:$CB$151,0)),0)+IFERROR(INDEX('Hoja de Trabajo para listado'!$DE$153:$DG$274,MATCH($A275,'Hoja de Trabajo para listado'!$DE$153:$DE$1048576,0),MATCH((CUADRO!L$5&amp;$E275),'Hoja de Trabajo para listado'!$DE$151:$DG$151,0)),0)+IFERROR(INDEX('Hoja de Trabajo para listado'!$CD$155:$DC$1048576,MATCH($A275,'Hoja de Trabajo para listado'!$CD$155:$CD$1048576,0),MATCH((CUADRO!L$5&amp;$E275),'Hoja de Trabajo para listado'!$CD$151:$DC$151,0)),0)</f>
        <v>0</v>
      </c>
      <c r="M275" s="316">
        <f ca="1">+IFERROR(INDEX('Hoja de Trabajo para listado'!$A$155:$Z$1048576,MATCH($A275,'Hoja de Trabajo para listado'!$A$155:$A$1048576,0),MATCH((CUADRO!M$5&amp;$E275),'Hoja de Trabajo para listado'!$A$151:$Z$151,0)),0)+IFERROR(INDEX('Hoja de Trabajo para listado'!$AB$155:$BA$1048576,MATCH($A275,'Hoja de Trabajo para listado'!$AB$155:$AB$1048576,0),MATCH((CUADRO!M$5&amp;$E275),'Hoja de Trabajo para listado'!$AB$151:$BA$151,0)),0)+IFERROR(INDEX('Hoja de Trabajo para listado'!$BC$155:$CB$1048576,MATCH($A275,'Hoja de Trabajo para listado'!$BC$155:$BC$1048576,0),MATCH((CUADRO!M$5&amp;$E275),'Hoja de Trabajo para listado'!$BC$151:$CB$151,0)),0)+IFERROR(INDEX('Hoja de Trabajo para listado'!$DE$153:$DG$274,MATCH($A275,'Hoja de Trabajo para listado'!$DE$153:$DE$1048576,0),MATCH((CUADRO!M$5&amp;$E275),'Hoja de Trabajo para listado'!$DE$151:$DG$151,0)),0)+IFERROR(INDEX('Hoja de Trabajo para listado'!$CD$155:$DC$1048576,MATCH($A275,'Hoja de Trabajo para listado'!$CD$155:$CD$1048576,0),MATCH((CUADRO!M$5&amp;$E275),'Hoja de Trabajo para listado'!$CD$151:$DC$151,0)),0)</f>
        <v>0</v>
      </c>
      <c r="N275" s="316">
        <f ca="1">+IFERROR(INDEX('Hoja de Trabajo para listado'!$A$155:$Z$1048576,MATCH($A275,'Hoja de Trabajo para listado'!$A$155:$A$1048576,0),MATCH((CUADRO!N$5&amp;$E275),'Hoja de Trabajo para listado'!$A$151:$Z$151,0)),0)+IFERROR(INDEX('Hoja de Trabajo para listado'!$AB$155:$BA$1048576,MATCH($A275,'Hoja de Trabajo para listado'!$AB$155:$AB$1048576,0),MATCH((CUADRO!N$5&amp;$E275),'Hoja de Trabajo para listado'!$AB$151:$BA$151,0)),0)+IFERROR(INDEX('Hoja de Trabajo para listado'!$BC$155:$CB$1048576,MATCH($A275,'Hoja de Trabajo para listado'!$BC$155:$BC$1048576,0),MATCH((CUADRO!N$5&amp;$E275),'Hoja de Trabajo para listado'!$BC$151:$CB$151,0)),0)+IFERROR(INDEX('Hoja de Trabajo para listado'!$DE$153:$DG$274,MATCH($A275,'Hoja de Trabajo para listado'!$DE$153:$DE$1048576,0),MATCH((CUADRO!N$5&amp;$E275),'Hoja de Trabajo para listado'!$DE$151:$DG$151,0)),0)+IFERROR(INDEX('Hoja de Trabajo para listado'!$CD$155:$DC$1048576,MATCH($A275,'Hoja de Trabajo para listado'!$CD$155:$CD$1048576,0),MATCH((CUADRO!N$5&amp;$E275),'Hoja de Trabajo para listado'!$CD$151:$DC$151,0)),0)</f>
        <v>0</v>
      </c>
      <c r="O275" s="316">
        <f ca="1">+IFERROR(INDEX('Hoja de Trabajo para listado'!$A$155:$Z$1048576,MATCH($A275,'Hoja de Trabajo para listado'!$A$155:$A$1048576,0),MATCH((CUADRO!O$5&amp;$E275),'Hoja de Trabajo para listado'!$A$151:$Z$151,0)),0)+IFERROR(INDEX('Hoja de Trabajo para listado'!$AB$155:$BA$1048576,MATCH($A275,'Hoja de Trabajo para listado'!$AB$155:$AB$1048576,0),MATCH((CUADRO!O$5&amp;$E275),'Hoja de Trabajo para listado'!$AB$151:$BA$151,0)),0)+IFERROR(INDEX('Hoja de Trabajo para listado'!$BC$155:$CB$1048576,MATCH($A275,'Hoja de Trabajo para listado'!$BC$155:$BC$1048576,0),MATCH((CUADRO!O$5&amp;$E275),'Hoja de Trabajo para listado'!$BC$151:$CB$151,0)),0)+IFERROR(INDEX('Hoja de Trabajo para listado'!$DE$153:$DG$274,MATCH($A275,'Hoja de Trabajo para listado'!$DE$153:$DE$1048576,0),MATCH((CUADRO!O$5&amp;$E275),'Hoja de Trabajo para listado'!$DE$151:$DG$151,0)),0)+IFERROR(INDEX('Hoja de Trabajo para listado'!$CD$155:$DC$1048576,MATCH($A275,'Hoja de Trabajo para listado'!$CD$155:$CD$1048576,0),MATCH((CUADRO!O$5&amp;$E275),'Hoja de Trabajo para listado'!$CD$151:$DC$151,0)),0)</f>
        <v>0</v>
      </c>
      <c r="P275" s="316">
        <f ca="1">+IFERROR(INDEX('Hoja de Trabajo para listado'!$A$155:$Z$1048576,MATCH($A275,'Hoja de Trabajo para listado'!$A$155:$A$1048576,0),MATCH((CUADRO!P$5&amp;$E275),'Hoja de Trabajo para listado'!$A$151:$Z$151,0)),0)+IFERROR(INDEX('Hoja de Trabajo para listado'!$AB$155:$BA$1048576,MATCH($A275,'Hoja de Trabajo para listado'!$AB$155:$AB$1048576,0),MATCH((CUADRO!P$5&amp;$E275),'Hoja de Trabajo para listado'!$AB$151:$BA$151,0)),0)+IFERROR(INDEX('Hoja de Trabajo para listado'!$BC$155:$CB$1048576,MATCH($A275,'Hoja de Trabajo para listado'!$BC$155:$BC$1048576,0),MATCH((CUADRO!P$5&amp;$E275),'Hoja de Trabajo para listado'!$BC$151:$CB$151,0)),0)+IFERROR(INDEX('Hoja de Trabajo para listado'!$DE$153:$DG$274,MATCH($A275,'Hoja de Trabajo para listado'!$DE$153:$DE$1048576,0),MATCH((CUADRO!P$5&amp;$E275),'Hoja de Trabajo para listado'!$DE$151:$DG$151,0)),0)+IFERROR(INDEX('Hoja de Trabajo para listado'!$CD$155:$DC$1048576,MATCH($A275,'Hoja de Trabajo para listado'!$CD$155:$CD$1048576,0),MATCH((CUADRO!P$5&amp;$E275),'Hoja de Trabajo para listado'!$CD$151:$DC$151,0)),0)</f>
        <v>0</v>
      </c>
      <c r="Q275" s="316">
        <f ca="1">+IFERROR(INDEX('Hoja de Trabajo para listado'!$A$155:$Z$1048576,MATCH($A275,'Hoja de Trabajo para listado'!$A$155:$A$1048576,0),MATCH((CUADRO!Q$5&amp;$E275),'Hoja de Trabajo para listado'!$A$151:$Z$151,0)),0)+IFERROR(INDEX('Hoja de Trabajo para listado'!$AB$155:$BA$1048576,MATCH($A275,'Hoja de Trabajo para listado'!$AB$155:$AB$1048576,0),MATCH((CUADRO!Q$5&amp;$E275),'Hoja de Trabajo para listado'!$AB$151:$BA$151,0)),0)+IFERROR(INDEX('Hoja de Trabajo para listado'!$BC$155:$CB$1048576,MATCH($A275,'Hoja de Trabajo para listado'!$BC$155:$BC$1048576,0),MATCH((CUADRO!Q$5&amp;$E275),'Hoja de Trabajo para listado'!$BC$151:$CB$151,0)),0)+IFERROR(INDEX('Hoja de Trabajo para listado'!$DE$153:$DG$274,MATCH($A275,'Hoja de Trabajo para listado'!$DE$153:$DE$1048576,0),MATCH((CUADRO!Q$5&amp;$E275),'Hoja de Trabajo para listado'!$DE$151:$DG$151,0)),0)+IFERROR(INDEX('Hoja de Trabajo para listado'!$CD$155:$DC$1048576,MATCH($A275,'Hoja de Trabajo para listado'!$CD$155:$CD$1048576,0),MATCH((CUADRO!Q$5&amp;$E275),'Hoja de Trabajo para listado'!$CD$151:$DC$151,0)),0)</f>
        <v>0</v>
      </c>
      <c r="R275" s="316">
        <f t="shared" ca="1" si="8"/>
        <v>0</v>
      </c>
      <c r="S275" s="344">
        <f ca="1">+R274+R275</f>
        <v>0</v>
      </c>
      <c r="T275" s="316">
        <f ca="1">+S275</f>
        <v>0</v>
      </c>
      <c r="U275" s="315">
        <f t="shared" si="9"/>
        <v>2</v>
      </c>
      <c r="V275" s="319" t="str">
        <f>+VLOOKUP(A275,bd_lista!$A$3:$E$593,5,FALSE)</f>
        <v>Gobiernos Autonomos Municipales</v>
      </c>
      <c r="W275" s="426"/>
    </row>
    <row r="276" spans="1:23" customFormat="1" ht="15" hidden="1" customHeight="1">
      <c r="A276" s="325">
        <v>1244</v>
      </c>
      <c r="B276" s="427">
        <f>+A276</f>
        <v>1244</v>
      </c>
      <c r="C276" s="318" t="str">
        <f>+VLOOKUP(A276,bd_lista!$A$3:$C$593,3,FALSE)</f>
        <v>Gobierno Autónomo Municipal de Nazacara de Pacajes</v>
      </c>
      <c r="D276" s="429" t="str">
        <f>+C276</f>
        <v>Gobierno Autónomo Municipal de Nazacara de Pacajes</v>
      </c>
      <c r="E276" s="346" t="s">
        <v>1418</v>
      </c>
      <c r="F276" s="314">
        <f ca="1">+IFERROR(INDEX('Hoja de Trabajo para listado'!$A$155:$Z$1048576,MATCH($A276,'Hoja de Trabajo para listado'!$A$155:$A$1048576,0),MATCH((CUADRO!F$5&amp;$E276),'Hoja de Trabajo para listado'!$A$151:$Z$151,0)),0)+IFERROR(INDEX('Hoja de Trabajo para listado'!$AB$155:$BA$1048576,MATCH($A276,'Hoja de Trabajo para listado'!$AB$155:$AB$1048576,0),MATCH((CUADRO!F$5&amp;$E276),'Hoja de Trabajo para listado'!$AB$151:$BA$151,0)),0)+IFERROR(INDEX('Hoja de Trabajo para listado'!$BC$155:$CB$1048576,MATCH($A276,'Hoja de Trabajo para listado'!$BC$155:$BC$1048576,0),MATCH((CUADRO!F$5&amp;$E276),'Hoja de Trabajo para listado'!$BC$151:$CB$151,0)),0)+IFERROR(INDEX('Hoja de Trabajo para listado'!$DE$153:$DG$274,MATCH($A276,'Hoja de Trabajo para listado'!$DE$153:$DE$1048576,0),MATCH((CUADRO!F$5&amp;$E276),'Hoja de Trabajo para listado'!$DE$151:$DG$151,0)),0)+IFERROR(INDEX('Hoja de Trabajo para listado'!$CD$155:$DC$1048576,MATCH($A276,'Hoja de Trabajo para listado'!$CD$155:$CD$1048576,0),MATCH((CUADRO!F$5&amp;$E276),'Hoja de Trabajo para listado'!$CD$151:$DC$151,0)),0)</f>
        <v>0</v>
      </c>
      <c r="G276" s="314">
        <f ca="1">+IFERROR(INDEX('Hoja de Trabajo para listado'!$A$155:$Z$1048576,MATCH($A276,'Hoja de Trabajo para listado'!$A$155:$A$1048576,0),MATCH((CUADRO!G$5&amp;$E276),'Hoja de Trabajo para listado'!$A$151:$Z$151,0)),0)+IFERROR(INDEX('Hoja de Trabajo para listado'!$AB$155:$BA$1048576,MATCH($A276,'Hoja de Trabajo para listado'!$AB$155:$AB$1048576,0),MATCH((CUADRO!G$5&amp;$E276),'Hoja de Trabajo para listado'!$AB$151:$BA$151,0)),0)+IFERROR(INDEX('Hoja de Trabajo para listado'!$BC$155:$CB$1048576,MATCH($A276,'Hoja de Trabajo para listado'!$BC$155:$BC$1048576,0),MATCH((CUADRO!G$5&amp;$E276),'Hoja de Trabajo para listado'!$BC$151:$CB$151,0)),0)+IFERROR(INDEX('Hoja de Trabajo para listado'!$DE$153:$DG$274,MATCH($A276,'Hoja de Trabajo para listado'!$DE$153:$DE$1048576,0),MATCH((CUADRO!G$5&amp;$E276),'Hoja de Trabajo para listado'!$DE$151:$DG$151,0)),0)+IFERROR(INDEX('Hoja de Trabajo para listado'!$CD$155:$DC$1048576,MATCH($A276,'Hoja de Trabajo para listado'!$CD$155:$CD$1048576,0),MATCH((CUADRO!G$5&amp;$E276),'Hoja de Trabajo para listado'!$CD$151:$DC$151,0)),0)</f>
        <v>0</v>
      </c>
      <c r="H276" s="314">
        <f ca="1">+IFERROR(INDEX('Hoja de Trabajo para listado'!$A$155:$Z$1048576,MATCH($A276,'Hoja de Trabajo para listado'!$A$155:$A$1048576,0),MATCH((CUADRO!H$5&amp;$E276),'Hoja de Trabajo para listado'!$A$151:$Z$151,0)),0)+IFERROR(INDEX('Hoja de Trabajo para listado'!$AB$155:$BA$1048576,MATCH($A276,'Hoja de Trabajo para listado'!$AB$155:$AB$1048576,0),MATCH((CUADRO!H$5&amp;$E276),'Hoja de Trabajo para listado'!$AB$151:$BA$151,0)),0)+IFERROR(INDEX('Hoja de Trabajo para listado'!$BC$155:$CB$1048576,MATCH($A276,'Hoja de Trabajo para listado'!$BC$155:$BC$1048576,0),MATCH((CUADRO!H$5&amp;$E276),'Hoja de Trabajo para listado'!$BC$151:$CB$151,0)),0)+IFERROR(INDEX('Hoja de Trabajo para listado'!$DE$153:$DG$274,MATCH($A276,'Hoja de Trabajo para listado'!$DE$153:$DE$1048576,0),MATCH((CUADRO!H$5&amp;$E276),'Hoja de Trabajo para listado'!$DE$151:$DG$151,0)),0)+IFERROR(INDEX('Hoja de Trabajo para listado'!$CD$155:$DC$1048576,MATCH($A276,'Hoja de Trabajo para listado'!$CD$155:$CD$1048576,0),MATCH((CUADRO!H$5&amp;$E276),'Hoja de Trabajo para listado'!$CD$151:$DC$151,0)),0)</f>
        <v>0</v>
      </c>
      <c r="I276" s="314">
        <f ca="1">+IFERROR(INDEX('Hoja de Trabajo para listado'!$A$155:$Z$1048576,MATCH($A276,'Hoja de Trabajo para listado'!$A$155:$A$1048576,0),MATCH((CUADRO!I$5&amp;$E276),'Hoja de Trabajo para listado'!$A$151:$Z$151,0)),0)+IFERROR(INDEX('Hoja de Trabajo para listado'!$AB$155:$BA$1048576,MATCH($A276,'Hoja de Trabajo para listado'!$AB$155:$AB$1048576,0),MATCH((CUADRO!I$5&amp;$E276),'Hoja de Trabajo para listado'!$AB$151:$BA$151,0)),0)+IFERROR(INDEX('Hoja de Trabajo para listado'!$BC$155:$CB$1048576,MATCH($A276,'Hoja de Trabajo para listado'!$BC$155:$BC$1048576,0),MATCH((CUADRO!I$5&amp;$E276),'Hoja de Trabajo para listado'!$BC$151:$CB$151,0)),0)+IFERROR(INDEX('Hoja de Trabajo para listado'!$DE$153:$DG$274,MATCH($A276,'Hoja de Trabajo para listado'!$DE$153:$DE$1048576,0),MATCH((CUADRO!I$5&amp;$E276),'Hoja de Trabajo para listado'!$DE$151:$DG$151,0)),0)+IFERROR(INDEX('Hoja de Trabajo para listado'!$CD$155:$DC$1048576,MATCH($A276,'Hoja de Trabajo para listado'!$CD$155:$CD$1048576,0),MATCH((CUADRO!I$5&amp;$E276),'Hoja de Trabajo para listado'!$CD$151:$DC$151,0)),0)</f>
        <v>0</v>
      </c>
      <c r="J276" s="314">
        <f ca="1">+IFERROR(INDEX('Hoja de Trabajo para listado'!$A$155:$Z$1048576,MATCH($A276,'Hoja de Trabajo para listado'!$A$155:$A$1048576,0),MATCH((CUADRO!J$5&amp;$E276),'Hoja de Trabajo para listado'!$A$151:$Z$151,0)),0)+IFERROR(INDEX('Hoja de Trabajo para listado'!$AB$155:$BA$1048576,MATCH($A276,'Hoja de Trabajo para listado'!$AB$155:$AB$1048576,0),MATCH((CUADRO!J$5&amp;$E276),'Hoja de Trabajo para listado'!$AB$151:$BA$151,0)),0)+IFERROR(INDEX('Hoja de Trabajo para listado'!$BC$155:$CB$1048576,MATCH($A276,'Hoja de Trabajo para listado'!$BC$155:$BC$1048576,0),MATCH((CUADRO!J$5&amp;$E276),'Hoja de Trabajo para listado'!$BC$151:$CB$151,0)),0)+IFERROR(INDEX('Hoja de Trabajo para listado'!$DE$153:$DG$274,MATCH($A276,'Hoja de Trabajo para listado'!$DE$153:$DE$1048576,0),MATCH((CUADRO!J$5&amp;$E276),'Hoja de Trabajo para listado'!$DE$151:$DG$151,0)),0)+IFERROR(INDEX('Hoja de Trabajo para listado'!$CD$155:$DC$1048576,MATCH($A276,'Hoja de Trabajo para listado'!$CD$155:$CD$1048576,0),MATCH((CUADRO!J$5&amp;$E276),'Hoja de Trabajo para listado'!$CD$151:$DC$151,0)),0)</f>
        <v>0</v>
      </c>
      <c r="K276" s="314">
        <f ca="1">+IFERROR(INDEX('Hoja de Trabajo para listado'!$A$155:$Z$1048576,MATCH($A276,'Hoja de Trabajo para listado'!$A$155:$A$1048576,0),MATCH((CUADRO!K$5&amp;$E276),'Hoja de Trabajo para listado'!$A$151:$Z$151,0)),0)+IFERROR(INDEX('Hoja de Trabajo para listado'!$AB$155:$BA$1048576,MATCH($A276,'Hoja de Trabajo para listado'!$AB$155:$AB$1048576,0),MATCH((CUADRO!K$5&amp;$E276),'Hoja de Trabajo para listado'!$AB$151:$BA$151,0)),0)+IFERROR(INDEX('Hoja de Trabajo para listado'!$BC$155:$CB$1048576,MATCH($A276,'Hoja de Trabajo para listado'!$BC$155:$BC$1048576,0),MATCH((CUADRO!K$5&amp;$E276),'Hoja de Trabajo para listado'!$BC$151:$CB$151,0)),0)+IFERROR(INDEX('Hoja de Trabajo para listado'!$DE$153:$DG$274,MATCH($A276,'Hoja de Trabajo para listado'!$DE$153:$DE$1048576,0),MATCH((CUADRO!K$5&amp;$E276),'Hoja de Trabajo para listado'!$DE$151:$DG$151,0)),0)+IFERROR(INDEX('Hoja de Trabajo para listado'!$CD$155:$DC$1048576,MATCH($A276,'Hoja de Trabajo para listado'!$CD$155:$CD$1048576,0),MATCH((CUADRO!K$5&amp;$E276),'Hoja de Trabajo para listado'!$CD$151:$DC$151,0)),0)</f>
        <v>0</v>
      </c>
      <c r="L276" s="314">
        <f ca="1">+IFERROR(INDEX('Hoja de Trabajo para listado'!$A$155:$Z$1048576,MATCH($A276,'Hoja de Trabajo para listado'!$A$155:$A$1048576,0),MATCH((CUADRO!L$5&amp;$E276),'Hoja de Trabajo para listado'!$A$151:$Z$151,0)),0)+IFERROR(INDEX('Hoja de Trabajo para listado'!$AB$155:$BA$1048576,MATCH($A276,'Hoja de Trabajo para listado'!$AB$155:$AB$1048576,0),MATCH((CUADRO!L$5&amp;$E276),'Hoja de Trabajo para listado'!$AB$151:$BA$151,0)),0)+IFERROR(INDEX('Hoja de Trabajo para listado'!$BC$155:$CB$1048576,MATCH($A276,'Hoja de Trabajo para listado'!$BC$155:$BC$1048576,0),MATCH((CUADRO!L$5&amp;$E276),'Hoja de Trabajo para listado'!$BC$151:$CB$151,0)),0)+IFERROR(INDEX('Hoja de Trabajo para listado'!$DE$153:$DG$274,MATCH($A276,'Hoja de Trabajo para listado'!$DE$153:$DE$1048576,0),MATCH((CUADRO!L$5&amp;$E276),'Hoja de Trabajo para listado'!$DE$151:$DG$151,0)),0)+IFERROR(INDEX('Hoja de Trabajo para listado'!$CD$155:$DC$1048576,MATCH($A276,'Hoja de Trabajo para listado'!$CD$155:$CD$1048576,0),MATCH((CUADRO!L$5&amp;$E276),'Hoja de Trabajo para listado'!$CD$151:$DC$151,0)),0)</f>
        <v>0</v>
      </c>
      <c r="M276" s="314">
        <f ca="1">+IFERROR(INDEX('Hoja de Trabajo para listado'!$A$155:$Z$1048576,MATCH($A276,'Hoja de Trabajo para listado'!$A$155:$A$1048576,0),MATCH((CUADRO!M$5&amp;$E276),'Hoja de Trabajo para listado'!$A$151:$Z$151,0)),0)+IFERROR(INDEX('Hoja de Trabajo para listado'!$AB$155:$BA$1048576,MATCH($A276,'Hoja de Trabajo para listado'!$AB$155:$AB$1048576,0),MATCH((CUADRO!M$5&amp;$E276),'Hoja de Trabajo para listado'!$AB$151:$BA$151,0)),0)+IFERROR(INDEX('Hoja de Trabajo para listado'!$BC$155:$CB$1048576,MATCH($A276,'Hoja de Trabajo para listado'!$BC$155:$BC$1048576,0),MATCH((CUADRO!M$5&amp;$E276),'Hoja de Trabajo para listado'!$BC$151:$CB$151,0)),0)+IFERROR(INDEX('Hoja de Trabajo para listado'!$DE$153:$DG$274,MATCH($A276,'Hoja de Trabajo para listado'!$DE$153:$DE$1048576,0),MATCH((CUADRO!M$5&amp;$E276),'Hoja de Trabajo para listado'!$DE$151:$DG$151,0)),0)+IFERROR(INDEX('Hoja de Trabajo para listado'!$CD$155:$DC$1048576,MATCH($A276,'Hoja de Trabajo para listado'!$CD$155:$CD$1048576,0),MATCH((CUADRO!M$5&amp;$E276),'Hoja de Trabajo para listado'!$CD$151:$DC$151,0)),0)</f>
        <v>0</v>
      </c>
      <c r="N276" s="314">
        <f ca="1">+IFERROR(INDEX('Hoja de Trabajo para listado'!$A$155:$Z$1048576,MATCH($A276,'Hoja de Trabajo para listado'!$A$155:$A$1048576,0),MATCH((CUADRO!N$5&amp;$E276),'Hoja de Trabajo para listado'!$A$151:$Z$151,0)),0)+IFERROR(INDEX('Hoja de Trabajo para listado'!$AB$155:$BA$1048576,MATCH($A276,'Hoja de Trabajo para listado'!$AB$155:$AB$1048576,0),MATCH((CUADRO!N$5&amp;$E276),'Hoja de Trabajo para listado'!$AB$151:$BA$151,0)),0)+IFERROR(INDEX('Hoja de Trabajo para listado'!$BC$155:$CB$1048576,MATCH($A276,'Hoja de Trabajo para listado'!$BC$155:$BC$1048576,0),MATCH((CUADRO!N$5&amp;$E276),'Hoja de Trabajo para listado'!$BC$151:$CB$151,0)),0)+IFERROR(INDEX('Hoja de Trabajo para listado'!$DE$153:$DG$274,MATCH($A276,'Hoja de Trabajo para listado'!$DE$153:$DE$1048576,0),MATCH((CUADRO!N$5&amp;$E276),'Hoja de Trabajo para listado'!$DE$151:$DG$151,0)),0)+IFERROR(INDEX('Hoja de Trabajo para listado'!$CD$155:$DC$1048576,MATCH($A276,'Hoja de Trabajo para listado'!$CD$155:$CD$1048576,0),MATCH((CUADRO!N$5&amp;$E276),'Hoja de Trabajo para listado'!$CD$151:$DC$151,0)),0)</f>
        <v>0</v>
      </c>
      <c r="O276" s="314">
        <f ca="1">+IFERROR(INDEX('Hoja de Trabajo para listado'!$A$155:$Z$1048576,MATCH($A276,'Hoja de Trabajo para listado'!$A$155:$A$1048576,0),MATCH((CUADRO!O$5&amp;$E276),'Hoja de Trabajo para listado'!$A$151:$Z$151,0)),0)+IFERROR(INDEX('Hoja de Trabajo para listado'!$AB$155:$BA$1048576,MATCH($A276,'Hoja de Trabajo para listado'!$AB$155:$AB$1048576,0),MATCH((CUADRO!O$5&amp;$E276),'Hoja de Trabajo para listado'!$AB$151:$BA$151,0)),0)+IFERROR(INDEX('Hoja de Trabajo para listado'!$BC$155:$CB$1048576,MATCH($A276,'Hoja de Trabajo para listado'!$BC$155:$BC$1048576,0),MATCH((CUADRO!O$5&amp;$E276),'Hoja de Trabajo para listado'!$BC$151:$CB$151,0)),0)+IFERROR(INDEX('Hoja de Trabajo para listado'!$DE$153:$DG$274,MATCH($A276,'Hoja de Trabajo para listado'!$DE$153:$DE$1048576,0),MATCH((CUADRO!O$5&amp;$E276),'Hoja de Trabajo para listado'!$DE$151:$DG$151,0)),0)+IFERROR(INDEX('Hoja de Trabajo para listado'!$CD$155:$DC$1048576,MATCH($A276,'Hoja de Trabajo para listado'!$CD$155:$CD$1048576,0),MATCH((CUADRO!O$5&amp;$E276),'Hoja de Trabajo para listado'!$CD$151:$DC$151,0)),0)</f>
        <v>0</v>
      </c>
      <c r="P276" s="314">
        <f ca="1">+IFERROR(INDEX('Hoja de Trabajo para listado'!$A$155:$Z$1048576,MATCH($A276,'Hoja de Trabajo para listado'!$A$155:$A$1048576,0),MATCH((CUADRO!P$5&amp;$E276),'Hoja de Trabajo para listado'!$A$151:$Z$151,0)),0)+IFERROR(INDEX('Hoja de Trabajo para listado'!$AB$155:$BA$1048576,MATCH($A276,'Hoja de Trabajo para listado'!$AB$155:$AB$1048576,0),MATCH((CUADRO!P$5&amp;$E276),'Hoja de Trabajo para listado'!$AB$151:$BA$151,0)),0)+IFERROR(INDEX('Hoja de Trabajo para listado'!$BC$155:$CB$1048576,MATCH($A276,'Hoja de Trabajo para listado'!$BC$155:$BC$1048576,0),MATCH((CUADRO!P$5&amp;$E276),'Hoja de Trabajo para listado'!$BC$151:$CB$151,0)),0)+IFERROR(INDEX('Hoja de Trabajo para listado'!$DE$153:$DG$274,MATCH($A276,'Hoja de Trabajo para listado'!$DE$153:$DE$1048576,0),MATCH((CUADRO!P$5&amp;$E276),'Hoja de Trabajo para listado'!$DE$151:$DG$151,0)),0)+IFERROR(INDEX('Hoja de Trabajo para listado'!$CD$155:$DC$1048576,MATCH($A276,'Hoja de Trabajo para listado'!$CD$155:$CD$1048576,0),MATCH((CUADRO!P$5&amp;$E276),'Hoja de Trabajo para listado'!$CD$151:$DC$151,0)),0)</f>
        <v>0</v>
      </c>
      <c r="Q276" s="314">
        <f ca="1">+IFERROR(INDEX('Hoja de Trabajo para listado'!$A$155:$Z$1048576,MATCH($A276,'Hoja de Trabajo para listado'!$A$155:$A$1048576,0),MATCH((CUADRO!Q$5&amp;$E276),'Hoja de Trabajo para listado'!$A$151:$Z$151,0)),0)+IFERROR(INDEX('Hoja de Trabajo para listado'!$AB$155:$BA$1048576,MATCH($A276,'Hoja de Trabajo para listado'!$AB$155:$AB$1048576,0),MATCH((CUADRO!Q$5&amp;$E276),'Hoja de Trabajo para listado'!$AB$151:$BA$151,0)),0)+IFERROR(INDEX('Hoja de Trabajo para listado'!$BC$155:$CB$1048576,MATCH($A276,'Hoja de Trabajo para listado'!$BC$155:$BC$1048576,0),MATCH((CUADRO!Q$5&amp;$E276),'Hoja de Trabajo para listado'!$BC$151:$CB$151,0)),0)+IFERROR(INDEX('Hoja de Trabajo para listado'!$DE$153:$DG$274,MATCH($A276,'Hoja de Trabajo para listado'!$DE$153:$DE$1048576,0),MATCH((CUADRO!Q$5&amp;$E276),'Hoja de Trabajo para listado'!$DE$151:$DG$151,0)),0)+IFERROR(INDEX('Hoja de Trabajo para listado'!$CD$155:$DC$1048576,MATCH($A276,'Hoja de Trabajo para listado'!$CD$155:$CD$1048576,0),MATCH((CUADRO!Q$5&amp;$E276),'Hoja de Trabajo para listado'!$CD$151:$DC$151,0)),0)</f>
        <v>0</v>
      </c>
      <c r="R276" s="314">
        <f t="shared" ca="1" si="8"/>
        <v>0</v>
      </c>
      <c r="S276" s="322"/>
      <c r="T276" s="314">
        <f ca="1">+T277</f>
        <v>0</v>
      </c>
      <c r="U276" s="313">
        <f t="shared" si="9"/>
        <v>1</v>
      </c>
      <c r="V276" s="319" t="str">
        <f>+VLOOKUP(A276,bd_lista!$A$3:$E$593,5,FALSE)</f>
        <v>Gobiernos Autonomos Municipales</v>
      </c>
      <c r="W276" s="425" t="str">
        <f>+V276</f>
        <v>Gobiernos Autonomos Municipales</v>
      </c>
    </row>
    <row r="277" spans="1:23" customFormat="1" ht="15" hidden="1" customHeight="1">
      <c r="A277" s="323">
        <v>1244</v>
      </c>
      <c r="B277" s="428"/>
      <c r="C277" s="319" t="str">
        <f>+VLOOKUP(A277,bd_lista!$A$3:$C$593,3,FALSE)</f>
        <v>Gobierno Autónomo Municipal de Nazacara de Pacajes</v>
      </c>
      <c r="D277" s="430"/>
      <c r="E277" s="349" t="s">
        <v>1419</v>
      </c>
      <c r="F277" s="314">
        <f ca="1">+IFERROR(INDEX('Hoja de Trabajo para listado'!$A$155:$Z$1048576,MATCH($A277,'Hoja de Trabajo para listado'!$A$155:$A$1048576,0),MATCH((CUADRO!F$5&amp;$E277),'Hoja de Trabajo para listado'!$A$151:$Z$151,0)),0)+IFERROR(INDEX('Hoja de Trabajo para listado'!$AB$155:$BA$1048576,MATCH($A277,'Hoja de Trabajo para listado'!$AB$155:$AB$1048576,0),MATCH((CUADRO!F$5&amp;$E277),'Hoja de Trabajo para listado'!$AB$151:$BA$151,0)),0)+IFERROR(INDEX('Hoja de Trabajo para listado'!$BC$155:$CB$1048576,MATCH($A277,'Hoja de Trabajo para listado'!$BC$155:$BC$1048576,0),MATCH((CUADRO!F$5&amp;$E277),'Hoja de Trabajo para listado'!$BC$151:$CB$151,0)),0)+IFERROR(INDEX('Hoja de Trabajo para listado'!$DE$153:$DG$274,MATCH($A277,'Hoja de Trabajo para listado'!$DE$153:$DE$1048576,0),MATCH((CUADRO!F$5&amp;$E277),'Hoja de Trabajo para listado'!$DE$151:$DG$151,0)),0)+IFERROR(INDEX('Hoja de Trabajo para listado'!$CD$155:$DC$1048576,MATCH($A277,'Hoja de Trabajo para listado'!$CD$155:$CD$1048576,0),MATCH((CUADRO!F$5&amp;$E277),'Hoja de Trabajo para listado'!$CD$151:$DC$151,0)),0)</f>
        <v>0</v>
      </c>
      <c r="G277" s="314">
        <f ca="1">+IFERROR(INDEX('Hoja de Trabajo para listado'!$A$155:$Z$1048576,MATCH($A277,'Hoja de Trabajo para listado'!$A$155:$A$1048576,0),MATCH((CUADRO!G$5&amp;$E277),'Hoja de Trabajo para listado'!$A$151:$Z$151,0)),0)+IFERROR(INDEX('Hoja de Trabajo para listado'!$AB$155:$BA$1048576,MATCH($A277,'Hoja de Trabajo para listado'!$AB$155:$AB$1048576,0),MATCH((CUADRO!G$5&amp;$E277),'Hoja de Trabajo para listado'!$AB$151:$BA$151,0)),0)+IFERROR(INDEX('Hoja de Trabajo para listado'!$BC$155:$CB$1048576,MATCH($A277,'Hoja de Trabajo para listado'!$BC$155:$BC$1048576,0),MATCH((CUADRO!G$5&amp;$E277),'Hoja de Trabajo para listado'!$BC$151:$CB$151,0)),0)+IFERROR(INDEX('Hoja de Trabajo para listado'!$DE$153:$DG$274,MATCH($A277,'Hoja de Trabajo para listado'!$DE$153:$DE$1048576,0),MATCH((CUADRO!G$5&amp;$E277),'Hoja de Trabajo para listado'!$DE$151:$DG$151,0)),0)+IFERROR(INDEX('Hoja de Trabajo para listado'!$CD$155:$DC$1048576,MATCH($A277,'Hoja de Trabajo para listado'!$CD$155:$CD$1048576,0),MATCH((CUADRO!G$5&amp;$E277),'Hoja de Trabajo para listado'!$CD$151:$DC$151,0)),0)</f>
        <v>0</v>
      </c>
      <c r="H277" s="314">
        <f ca="1">+IFERROR(INDEX('Hoja de Trabajo para listado'!$A$155:$Z$1048576,MATCH($A277,'Hoja de Trabajo para listado'!$A$155:$A$1048576,0),MATCH((CUADRO!H$5&amp;$E277),'Hoja de Trabajo para listado'!$A$151:$Z$151,0)),0)+IFERROR(INDEX('Hoja de Trabajo para listado'!$AB$155:$BA$1048576,MATCH($A277,'Hoja de Trabajo para listado'!$AB$155:$AB$1048576,0),MATCH((CUADRO!H$5&amp;$E277),'Hoja de Trabajo para listado'!$AB$151:$BA$151,0)),0)+IFERROR(INDEX('Hoja de Trabajo para listado'!$BC$155:$CB$1048576,MATCH($A277,'Hoja de Trabajo para listado'!$BC$155:$BC$1048576,0),MATCH((CUADRO!H$5&amp;$E277),'Hoja de Trabajo para listado'!$BC$151:$CB$151,0)),0)+IFERROR(INDEX('Hoja de Trabajo para listado'!$DE$153:$DG$274,MATCH($A277,'Hoja de Trabajo para listado'!$DE$153:$DE$1048576,0),MATCH((CUADRO!H$5&amp;$E277),'Hoja de Trabajo para listado'!$DE$151:$DG$151,0)),0)+IFERROR(INDEX('Hoja de Trabajo para listado'!$CD$155:$DC$1048576,MATCH($A277,'Hoja de Trabajo para listado'!$CD$155:$CD$1048576,0),MATCH((CUADRO!H$5&amp;$E277),'Hoja de Trabajo para listado'!$CD$151:$DC$151,0)),0)</f>
        <v>0</v>
      </c>
      <c r="I277" s="314">
        <f ca="1">+IFERROR(INDEX('Hoja de Trabajo para listado'!$A$155:$Z$1048576,MATCH($A277,'Hoja de Trabajo para listado'!$A$155:$A$1048576,0),MATCH((CUADRO!I$5&amp;$E277),'Hoja de Trabajo para listado'!$A$151:$Z$151,0)),0)+IFERROR(INDEX('Hoja de Trabajo para listado'!$AB$155:$BA$1048576,MATCH($A277,'Hoja de Trabajo para listado'!$AB$155:$AB$1048576,0),MATCH((CUADRO!I$5&amp;$E277),'Hoja de Trabajo para listado'!$AB$151:$BA$151,0)),0)+IFERROR(INDEX('Hoja de Trabajo para listado'!$BC$155:$CB$1048576,MATCH($A277,'Hoja de Trabajo para listado'!$BC$155:$BC$1048576,0),MATCH((CUADRO!I$5&amp;$E277),'Hoja de Trabajo para listado'!$BC$151:$CB$151,0)),0)+IFERROR(INDEX('Hoja de Trabajo para listado'!$DE$153:$DG$274,MATCH($A277,'Hoja de Trabajo para listado'!$DE$153:$DE$1048576,0),MATCH((CUADRO!I$5&amp;$E277),'Hoja de Trabajo para listado'!$DE$151:$DG$151,0)),0)+IFERROR(INDEX('Hoja de Trabajo para listado'!$CD$155:$DC$1048576,MATCH($A277,'Hoja de Trabajo para listado'!$CD$155:$CD$1048576,0),MATCH((CUADRO!I$5&amp;$E277),'Hoja de Trabajo para listado'!$CD$151:$DC$151,0)),0)</f>
        <v>0</v>
      </c>
      <c r="J277" s="314">
        <f ca="1">+IFERROR(INDEX('Hoja de Trabajo para listado'!$A$155:$Z$1048576,MATCH($A277,'Hoja de Trabajo para listado'!$A$155:$A$1048576,0),MATCH((CUADRO!J$5&amp;$E277),'Hoja de Trabajo para listado'!$A$151:$Z$151,0)),0)+IFERROR(INDEX('Hoja de Trabajo para listado'!$AB$155:$BA$1048576,MATCH($A277,'Hoja de Trabajo para listado'!$AB$155:$AB$1048576,0),MATCH((CUADRO!J$5&amp;$E277),'Hoja de Trabajo para listado'!$AB$151:$BA$151,0)),0)+IFERROR(INDEX('Hoja de Trabajo para listado'!$BC$155:$CB$1048576,MATCH($A277,'Hoja de Trabajo para listado'!$BC$155:$BC$1048576,0),MATCH((CUADRO!J$5&amp;$E277),'Hoja de Trabajo para listado'!$BC$151:$CB$151,0)),0)+IFERROR(INDEX('Hoja de Trabajo para listado'!$DE$153:$DG$274,MATCH($A277,'Hoja de Trabajo para listado'!$DE$153:$DE$1048576,0),MATCH((CUADRO!J$5&amp;$E277),'Hoja de Trabajo para listado'!$DE$151:$DG$151,0)),0)+IFERROR(INDEX('Hoja de Trabajo para listado'!$CD$155:$DC$1048576,MATCH($A277,'Hoja de Trabajo para listado'!$CD$155:$CD$1048576,0),MATCH((CUADRO!J$5&amp;$E277),'Hoja de Trabajo para listado'!$CD$151:$DC$151,0)),0)</f>
        <v>0</v>
      </c>
      <c r="K277" s="314">
        <f ca="1">+IFERROR(INDEX('Hoja de Trabajo para listado'!$A$155:$Z$1048576,MATCH($A277,'Hoja de Trabajo para listado'!$A$155:$A$1048576,0),MATCH((CUADRO!K$5&amp;$E277),'Hoja de Trabajo para listado'!$A$151:$Z$151,0)),0)+IFERROR(INDEX('Hoja de Trabajo para listado'!$AB$155:$BA$1048576,MATCH($A277,'Hoja de Trabajo para listado'!$AB$155:$AB$1048576,0),MATCH((CUADRO!K$5&amp;$E277),'Hoja de Trabajo para listado'!$AB$151:$BA$151,0)),0)+IFERROR(INDEX('Hoja de Trabajo para listado'!$BC$155:$CB$1048576,MATCH($A277,'Hoja de Trabajo para listado'!$BC$155:$BC$1048576,0),MATCH((CUADRO!K$5&amp;$E277),'Hoja de Trabajo para listado'!$BC$151:$CB$151,0)),0)+IFERROR(INDEX('Hoja de Trabajo para listado'!$DE$153:$DG$274,MATCH($A277,'Hoja de Trabajo para listado'!$DE$153:$DE$1048576,0),MATCH((CUADRO!K$5&amp;$E277),'Hoja de Trabajo para listado'!$DE$151:$DG$151,0)),0)+IFERROR(INDEX('Hoja de Trabajo para listado'!$CD$155:$DC$1048576,MATCH($A277,'Hoja de Trabajo para listado'!$CD$155:$CD$1048576,0),MATCH((CUADRO!K$5&amp;$E277),'Hoja de Trabajo para listado'!$CD$151:$DC$151,0)),0)</f>
        <v>0</v>
      </c>
      <c r="L277" s="314">
        <f ca="1">+IFERROR(INDEX('Hoja de Trabajo para listado'!$A$155:$Z$1048576,MATCH($A277,'Hoja de Trabajo para listado'!$A$155:$A$1048576,0),MATCH((CUADRO!L$5&amp;$E277),'Hoja de Trabajo para listado'!$A$151:$Z$151,0)),0)+IFERROR(INDEX('Hoja de Trabajo para listado'!$AB$155:$BA$1048576,MATCH($A277,'Hoja de Trabajo para listado'!$AB$155:$AB$1048576,0),MATCH((CUADRO!L$5&amp;$E277),'Hoja de Trabajo para listado'!$AB$151:$BA$151,0)),0)+IFERROR(INDEX('Hoja de Trabajo para listado'!$BC$155:$CB$1048576,MATCH($A277,'Hoja de Trabajo para listado'!$BC$155:$BC$1048576,0),MATCH((CUADRO!L$5&amp;$E277),'Hoja de Trabajo para listado'!$BC$151:$CB$151,0)),0)+IFERROR(INDEX('Hoja de Trabajo para listado'!$DE$153:$DG$274,MATCH($A277,'Hoja de Trabajo para listado'!$DE$153:$DE$1048576,0),MATCH((CUADRO!L$5&amp;$E277),'Hoja de Trabajo para listado'!$DE$151:$DG$151,0)),0)+IFERROR(INDEX('Hoja de Trabajo para listado'!$CD$155:$DC$1048576,MATCH($A277,'Hoja de Trabajo para listado'!$CD$155:$CD$1048576,0),MATCH((CUADRO!L$5&amp;$E277),'Hoja de Trabajo para listado'!$CD$151:$DC$151,0)),0)</f>
        <v>0</v>
      </c>
      <c r="M277" s="314">
        <f ca="1">+IFERROR(INDEX('Hoja de Trabajo para listado'!$A$155:$Z$1048576,MATCH($A277,'Hoja de Trabajo para listado'!$A$155:$A$1048576,0),MATCH((CUADRO!M$5&amp;$E277),'Hoja de Trabajo para listado'!$A$151:$Z$151,0)),0)+IFERROR(INDEX('Hoja de Trabajo para listado'!$AB$155:$BA$1048576,MATCH($A277,'Hoja de Trabajo para listado'!$AB$155:$AB$1048576,0),MATCH((CUADRO!M$5&amp;$E277),'Hoja de Trabajo para listado'!$AB$151:$BA$151,0)),0)+IFERROR(INDEX('Hoja de Trabajo para listado'!$BC$155:$CB$1048576,MATCH($A277,'Hoja de Trabajo para listado'!$BC$155:$BC$1048576,0),MATCH((CUADRO!M$5&amp;$E277),'Hoja de Trabajo para listado'!$BC$151:$CB$151,0)),0)+IFERROR(INDEX('Hoja de Trabajo para listado'!$DE$153:$DG$274,MATCH($A277,'Hoja de Trabajo para listado'!$DE$153:$DE$1048576,0),MATCH((CUADRO!M$5&amp;$E277),'Hoja de Trabajo para listado'!$DE$151:$DG$151,0)),0)+IFERROR(INDEX('Hoja de Trabajo para listado'!$CD$155:$DC$1048576,MATCH($A277,'Hoja de Trabajo para listado'!$CD$155:$CD$1048576,0),MATCH((CUADRO!M$5&amp;$E277),'Hoja de Trabajo para listado'!$CD$151:$DC$151,0)),0)</f>
        <v>0</v>
      </c>
      <c r="N277" s="314">
        <f ca="1">+IFERROR(INDEX('Hoja de Trabajo para listado'!$A$155:$Z$1048576,MATCH($A277,'Hoja de Trabajo para listado'!$A$155:$A$1048576,0),MATCH((CUADRO!N$5&amp;$E277),'Hoja de Trabajo para listado'!$A$151:$Z$151,0)),0)+IFERROR(INDEX('Hoja de Trabajo para listado'!$AB$155:$BA$1048576,MATCH($A277,'Hoja de Trabajo para listado'!$AB$155:$AB$1048576,0),MATCH((CUADRO!N$5&amp;$E277),'Hoja de Trabajo para listado'!$AB$151:$BA$151,0)),0)+IFERROR(INDEX('Hoja de Trabajo para listado'!$BC$155:$CB$1048576,MATCH($A277,'Hoja de Trabajo para listado'!$BC$155:$BC$1048576,0),MATCH((CUADRO!N$5&amp;$E277),'Hoja de Trabajo para listado'!$BC$151:$CB$151,0)),0)+IFERROR(INDEX('Hoja de Trabajo para listado'!$DE$153:$DG$274,MATCH($A277,'Hoja de Trabajo para listado'!$DE$153:$DE$1048576,0),MATCH((CUADRO!N$5&amp;$E277),'Hoja de Trabajo para listado'!$DE$151:$DG$151,0)),0)+IFERROR(INDEX('Hoja de Trabajo para listado'!$CD$155:$DC$1048576,MATCH($A277,'Hoja de Trabajo para listado'!$CD$155:$CD$1048576,0),MATCH((CUADRO!N$5&amp;$E277),'Hoja de Trabajo para listado'!$CD$151:$DC$151,0)),0)</f>
        <v>0</v>
      </c>
      <c r="O277" s="314">
        <f ca="1">+IFERROR(INDEX('Hoja de Trabajo para listado'!$A$155:$Z$1048576,MATCH($A277,'Hoja de Trabajo para listado'!$A$155:$A$1048576,0),MATCH((CUADRO!O$5&amp;$E277),'Hoja de Trabajo para listado'!$A$151:$Z$151,0)),0)+IFERROR(INDEX('Hoja de Trabajo para listado'!$AB$155:$BA$1048576,MATCH($A277,'Hoja de Trabajo para listado'!$AB$155:$AB$1048576,0),MATCH((CUADRO!O$5&amp;$E277),'Hoja de Trabajo para listado'!$AB$151:$BA$151,0)),0)+IFERROR(INDEX('Hoja de Trabajo para listado'!$BC$155:$CB$1048576,MATCH($A277,'Hoja de Trabajo para listado'!$BC$155:$BC$1048576,0),MATCH((CUADRO!O$5&amp;$E277),'Hoja de Trabajo para listado'!$BC$151:$CB$151,0)),0)+IFERROR(INDEX('Hoja de Trabajo para listado'!$DE$153:$DG$274,MATCH($A277,'Hoja de Trabajo para listado'!$DE$153:$DE$1048576,0),MATCH((CUADRO!O$5&amp;$E277),'Hoja de Trabajo para listado'!$DE$151:$DG$151,0)),0)+IFERROR(INDEX('Hoja de Trabajo para listado'!$CD$155:$DC$1048576,MATCH($A277,'Hoja de Trabajo para listado'!$CD$155:$CD$1048576,0),MATCH((CUADRO!O$5&amp;$E277),'Hoja de Trabajo para listado'!$CD$151:$DC$151,0)),0)</f>
        <v>0</v>
      </c>
      <c r="P277" s="314">
        <f ca="1">+IFERROR(INDEX('Hoja de Trabajo para listado'!$A$155:$Z$1048576,MATCH($A277,'Hoja de Trabajo para listado'!$A$155:$A$1048576,0),MATCH((CUADRO!P$5&amp;$E277),'Hoja de Trabajo para listado'!$A$151:$Z$151,0)),0)+IFERROR(INDEX('Hoja de Trabajo para listado'!$AB$155:$BA$1048576,MATCH($A277,'Hoja de Trabajo para listado'!$AB$155:$AB$1048576,0),MATCH((CUADRO!P$5&amp;$E277),'Hoja de Trabajo para listado'!$AB$151:$BA$151,0)),0)+IFERROR(INDEX('Hoja de Trabajo para listado'!$BC$155:$CB$1048576,MATCH($A277,'Hoja de Trabajo para listado'!$BC$155:$BC$1048576,0),MATCH((CUADRO!P$5&amp;$E277),'Hoja de Trabajo para listado'!$BC$151:$CB$151,0)),0)+IFERROR(INDEX('Hoja de Trabajo para listado'!$DE$153:$DG$274,MATCH($A277,'Hoja de Trabajo para listado'!$DE$153:$DE$1048576,0),MATCH((CUADRO!P$5&amp;$E277),'Hoja de Trabajo para listado'!$DE$151:$DG$151,0)),0)+IFERROR(INDEX('Hoja de Trabajo para listado'!$CD$155:$DC$1048576,MATCH($A277,'Hoja de Trabajo para listado'!$CD$155:$CD$1048576,0),MATCH((CUADRO!P$5&amp;$E277),'Hoja de Trabajo para listado'!$CD$151:$DC$151,0)),0)</f>
        <v>0</v>
      </c>
      <c r="Q277" s="314">
        <f ca="1">+IFERROR(INDEX('Hoja de Trabajo para listado'!$A$155:$Z$1048576,MATCH($A277,'Hoja de Trabajo para listado'!$A$155:$A$1048576,0),MATCH((CUADRO!Q$5&amp;$E277),'Hoja de Trabajo para listado'!$A$151:$Z$151,0)),0)+IFERROR(INDEX('Hoja de Trabajo para listado'!$AB$155:$BA$1048576,MATCH($A277,'Hoja de Trabajo para listado'!$AB$155:$AB$1048576,0),MATCH((CUADRO!Q$5&amp;$E277),'Hoja de Trabajo para listado'!$AB$151:$BA$151,0)),0)+IFERROR(INDEX('Hoja de Trabajo para listado'!$BC$155:$CB$1048576,MATCH($A277,'Hoja de Trabajo para listado'!$BC$155:$BC$1048576,0),MATCH((CUADRO!Q$5&amp;$E277),'Hoja de Trabajo para listado'!$BC$151:$CB$151,0)),0)+IFERROR(INDEX('Hoja de Trabajo para listado'!$DE$153:$DG$274,MATCH($A277,'Hoja de Trabajo para listado'!$DE$153:$DE$1048576,0),MATCH((CUADRO!Q$5&amp;$E277),'Hoja de Trabajo para listado'!$DE$151:$DG$151,0)),0)+IFERROR(INDEX('Hoja de Trabajo para listado'!$CD$155:$DC$1048576,MATCH($A277,'Hoja de Trabajo para listado'!$CD$155:$CD$1048576,0),MATCH((CUADRO!Q$5&amp;$E277),'Hoja de Trabajo para listado'!$CD$151:$DC$151,0)),0)</f>
        <v>0</v>
      </c>
      <c r="R277" s="314">
        <f t="shared" ca="1" si="8"/>
        <v>0</v>
      </c>
      <c r="S277" s="322">
        <f ca="1">+R276+R277</f>
        <v>0</v>
      </c>
      <c r="T277" s="314">
        <f ca="1">+S277</f>
        <v>0</v>
      </c>
      <c r="U277" s="313">
        <f t="shared" si="9"/>
        <v>2</v>
      </c>
      <c r="V277" s="319" t="str">
        <f>+VLOOKUP(A277,bd_lista!$A$3:$E$593,5,FALSE)</f>
        <v>Gobiernos Autonomos Municipales</v>
      </c>
      <c r="W277" s="426"/>
    </row>
    <row r="278" spans="1:23" customFormat="1" ht="15" hidden="1" customHeight="1">
      <c r="A278" s="323">
        <v>1245</v>
      </c>
      <c r="B278" s="427">
        <f>+A278</f>
        <v>1245</v>
      </c>
      <c r="C278" s="318" t="str">
        <f>+VLOOKUP(A278,bd_lista!$A$3:$C$593,3,FALSE)</f>
        <v>Gobierno Autónomo Municipal de Santiago de Callapa</v>
      </c>
      <c r="D278" s="429" t="str">
        <f>+C278</f>
        <v>Gobierno Autónomo Municipal de Santiago de Callapa</v>
      </c>
      <c r="E278" s="346" t="s">
        <v>1418</v>
      </c>
      <c r="F278" s="314">
        <f ca="1">+IFERROR(INDEX('Hoja de Trabajo para listado'!$A$155:$Z$1048576,MATCH($A278,'Hoja de Trabajo para listado'!$A$155:$A$1048576,0),MATCH((CUADRO!F$5&amp;$E278),'Hoja de Trabajo para listado'!$A$151:$Z$151,0)),0)+IFERROR(INDEX('Hoja de Trabajo para listado'!$AB$155:$BA$1048576,MATCH($A278,'Hoja de Trabajo para listado'!$AB$155:$AB$1048576,0),MATCH((CUADRO!F$5&amp;$E278),'Hoja de Trabajo para listado'!$AB$151:$BA$151,0)),0)+IFERROR(INDEX('Hoja de Trabajo para listado'!$BC$155:$CB$1048576,MATCH($A278,'Hoja de Trabajo para listado'!$BC$155:$BC$1048576,0),MATCH((CUADRO!F$5&amp;$E278),'Hoja de Trabajo para listado'!$BC$151:$CB$151,0)),0)+IFERROR(INDEX('Hoja de Trabajo para listado'!$DE$153:$DG$274,MATCH($A278,'Hoja de Trabajo para listado'!$DE$153:$DE$1048576,0),MATCH((CUADRO!F$5&amp;$E278),'Hoja de Trabajo para listado'!$DE$151:$DG$151,0)),0)+IFERROR(INDEX('Hoja de Trabajo para listado'!$CD$155:$DC$1048576,MATCH($A278,'Hoja de Trabajo para listado'!$CD$155:$CD$1048576,0),MATCH((CUADRO!F$5&amp;$E278),'Hoja de Trabajo para listado'!$CD$151:$DC$151,0)),0)</f>
        <v>0</v>
      </c>
      <c r="G278" s="314">
        <f ca="1">+IFERROR(INDEX('Hoja de Trabajo para listado'!$A$155:$Z$1048576,MATCH($A278,'Hoja de Trabajo para listado'!$A$155:$A$1048576,0),MATCH((CUADRO!G$5&amp;$E278),'Hoja de Trabajo para listado'!$A$151:$Z$151,0)),0)+IFERROR(INDEX('Hoja de Trabajo para listado'!$AB$155:$BA$1048576,MATCH($A278,'Hoja de Trabajo para listado'!$AB$155:$AB$1048576,0),MATCH((CUADRO!G$5&amp;$E278),'Hoja de Trabajo para listado'!$AB$151:$BA$151,0)),0)+IFERROR(INDEX('Hoja de Trabajo para listado'!$BC$155:$CB$1048576,MATCH($A278,'Hoja de Trabajo para listado'!$BC$155:$BC$1048576,0),MATCH((CUADRO!G$5&amp;$E278),'Hoja de Trabajo para listado'!$BC$151:$CB$151,0)),0)+IFERROR(INDEX('Hoja de Trabajo para listado'!$DE$153:$DG$274,MATCH($A278,'Hoja de Trabajo para listado'!$DE$153:$DE$1048576,0),MATCH((CUADRO!G$5&amp;$E278),'Hoja de Trabajo para listado'!$DE$151:$DG$151,0)),0)+IFERROR(INDEX('Hoja de Trabajo para listado'!$CD$155:$DC$1048576,MATCH($A278,'Hoja de Trabajo para listado'!$CD$155:$CD$1048576,0),MATCH((CUADRO!G$5&amp;$E278),'Hoja de Trabajo para listado'!$CD$151:$DC$151,0)),0)</f>
        <v>0</v>
      </c>
      <c r="H278" s="314">
        <f ca="1">+IFERROR(INDEX('Hoja de Trabajo para listado'!$A$155:$Z$1048576,MATCH($A278,'Hoja de Trabajo para listado'!$A$155:$A$1048576,0),MATCH((CUADRO!H$5&amp;$E278),'Hoja de Trabajo para listado'!$A$151:$Z$151,0)),0)+IFERROR(INDEX('Hoja de Trabajo para listado'!$AB$155:$BA$1048576,MATCH($A278,'Hoja de Trabajo para listado'!$AB$155:$AB$1048576,0),MATCH((CUADRO!H$5&amp;$E278),'Hoja de Trabajo para listado'!$AB$151:$BA$151,0)),0)+IFERROR(INDEX('Hoja de Trabajo para listado'!$BC$155:$CB$1048576,MATCH($A278,'Hoja de Trabajo para listado'!$BC$155:$BC$1048576,0),MATCH((CUADRO!H$5&amp;$E278),'Hoja de Trabajo para listado'!$BC$151:$CB$151,0)),0)+IFERROR(INDEX('Hoja de Trabajo para listado'!$DE$153:$DG$274,MATCH($A278,'Hoja de Trabajo para listado'!$DE$153:$DE$1048576,0),MATCH((CUADRO!H$5&amp;$E278),'Hoja de Trabajo para listado'!$DE$151:$DG$151,0)),0)+IFERROR(INDEX('Hoja de Trabajo para listado'!$CD$155:$DC$1048576,MATCH($A278,'Hoja de Trabajo para listado'!$CD$155:$CD$1048576,0),MATCH((CUADRO!H$5&amp;$E278),'Hoja de Trabajo para listado'!$CD$151:$DC$151,0)),0)</f>
        <v>0</v>
      </c>
      <c r="I278" s="314">
        <f ca="1">+IFERROR(INDEX('Hoja de Trabajo para listado'!$A$155:$Z$1048576,MATCH($A278,'Hoja de Trabajo para listado'!$A$155:$A$1048576,0),MATCH((CUADRO!I$5&amp;$E278),'Hoja de Trabajo para listado'!$A$151:$Z$151,0)),0)+IFERROR(INDEX('Hoja de Trabajo para listado'!$AB$155:$BA$1048576,MATCH($A278,'Hoja de Trabajo para listado'!$AB$155:$AB$1048576,0),MATCH((CUADRO!I$5&amp;$E278),'Hoja de Trabajo para listado'!$AB$151:$BA$151,0)),0)+IFERROR(INDEX('Hoja de Trabajo para listado'!$BC$155:$CB$1048576,MATCH($A278,'Hoja de Trabajo para listado'!$BC$155:$BC$1048576,0),MATCH((CUADRO!I$5&amp;$E278),'Hoja de Trabajo para listado'!$BC$151:$CB$151,0)),0)+IFERROR(INDEX('Hoja de Trabajo para listado'!$DE$153:$DG$274,MATCH($A278,'Hoja de Trabajo para listado'!$DE$153:$DE$1048576,0),MATCH((CUADRO!I$5&amp;$E278),'Hoja de Trabajo para listado'!$DE$151:$DG$151,0)),0)+IFERROR(INDEX('Hoja de Trabajo para listado'!$CD$155:$DC$1048576,MATCH($A278,'Hoja de Trabajo para listado'!$CD$155:$CD$1048576,0),MATCH((CUADRO!I$5&amp;$E278),'Hoja de Trabajo para listado'!$CD$151:$DC$151,0)),0)</f>
        <v>0</v>
      </c>
      <c r="J278" s="314">
        <f ca="1">+IFERROR(INDEX('Hoja de Trabajo para listado'!$A$155:$Z$1048576,MATCH($A278,'Hoja de Trabajo para listado'!$A$155:$A$1048576,0),MATCH((CUADRO!J$5&amp;$E278),'Hoja de Trabajo para listado'!$A$151:$Z$151,0)),0)+IFERROR(INDEX('Hoja de Trabajo para listado'!$AB$155:$BA$1048576,MATCH($A278,'Hoja de Trabajo para listado'!$AB$155:$AB$1048576,0),MATCH((CUADRO!J$5&amp;$E278),'Hoja de Trabajo para listado'!$AB$151:$BA$151,0)),0)+IFERROR(INDEX('Hoja de Trabajo para listado'!$BC$155:$CB$1048576,MATCH($A278,'Hoja de Trabajo para listado'!$BC$155:$BC$1048576,0),MATCH((CUADRO!J$5&amp;$E278),'Hoja de Trabajo para listado'!$BC$151:$CB$151,0)),0)+IFERROR(INDEX('Hoja de Trabajo para listado'!$DE$153:$DG$274,MATCH($A278,'Hoja de Trabajo para listado'!$DE$153:$DE$1048576,0),MATCH((CUADRO!J$5&amp;$E278),'Hoja de Trabajo para listado'!$DE$151:$DG$151,0)),0)+IFERROR(INDEX('Hoja de Trabajo para listado'!$CD$155:$DC$1048576,MATCH($A278,'Hoja de Trabajo para listado'!$CD$155:$CD$1048576,0),MATCH((CUADRO!J$5&amp;$E278),'Hoja de Trabajo para listado'!$CD$151:$DC$151,0)),0)</f>
        <v>0</v>
      </c>
      <c r="K278" s="314">
        <f ca="1">+IFERROR(INDEX('Hoja de Trabajo para listado'!$A$155:$Z$1048576,MATCH($A278,'Hoja de Trabajo para listado'!$A$155:$A$1048576,0),MATCH((CUADRO!K$5&amp;$E278),'Hoja de Trabajo para listado'!$A$151:$Z$151,0)),0)+IFERROR(INDEX('Hoja de Trabajo para listado'!$AB$155:$BA$1048576,MATCH($A278,'Hoja de Trabajo para listado'!$AB$155:$AB$1048576,0),MATCH((CUADRO!K$5&amp;$E278),'Hoja de Trabajo para listado'!$AB$151:$BA$151,0)),0)+IFERROR(INDEX('Hoja de Trabajo para listado'!$BC$155:$CB$1048576,MATCH($A278,'Hoja de Trabajo para listado'!$BC$155:$BC$1048576,0),MATCH((CUADRO!K$5&amp;$E278),'Hoja de Trabajo para listado'!$BC$151:$CB$151,0)),0)+IFERROR(INDEX('Hoja de Trabajo para listado'!$DE$153:$DG$274,MATCH($A278,'Hoja de Trabajo para listado'!$DE$153:$DE$1048576,0),MATCH((CUADRO!K$5&amp;$E278),'Hoja de Trabajo para listado'!$DE$151:$DG$151,0)),0)+IFERROR(INDEX('Hoja de Trabajo para listado'!$CD$155:$DC$1048576,MATCH($A278,'Hoja de Trabajo para listado'!$CD$155:$CD$1048576,0),MATCH((CUADRO!K$5&amp;$E278),'Hoja de Trabajo para listado'!$CD$151:$DC$151,0)),0)</f>
        <v>0</v>
      </c>
      <c r="L278" s="314">
        <f ca="1">+IFERROR(INDEX('Hoja de Trabajo para listado'!$A$155:$Z$1048576,MATCH($A278,'Hoja de Trabajo para listado'!$A$155:$A$1048576,0),MATCH((CUADRO!L$5&amp;$E278),'Hoja de Trabajo para listado'!$A$151:$Z$151,0)),0)+IFERROR(INDEX('Hoja de Trabajo para listado'!$AB$155:$BA$1048576,MATCH($A278,'Hoja de Trabajo para listado'!$AB$155:$AB$1048576,0),MATCH((CUADRO!L$5&amp;$E278),'Hoja de Trabajo para listado'!$AB$151:$BA$151,0)),0)+IFERROR(INDEX('Hoja de Trabajo para listado'!$BC$155:$CB$1048576,MATCH($A278,'Hoja de Trabajo para listado'!$BC$155:$BC$1048576,0),MATCH((CUADRO!L$5&amp;$E278),'Hoja de Trabajo para listado'!$BC$151:$CB$151,0)),0)+IFERROR(INDEX('Hoja de Trabajo para listado'!$DE$153:$DG$274,MATCH($A278,'Hoja de Trabajo para listado'!$DE$153:$DE$1048576,0),MATCH((CUADRO!L$5&amp;$E278),'Hoja de Trabajo para listado'!$DE$151:$DG$151,0)),0)+IFERROR(INDEX('Hoja de Trabajo para listado'!$CD$155:$DC$1048576,MATCH($A278,'Hoja de Trabajo para listado'!$CD$155:$CD$1048576,0),MATCH((CUADRO!L$5&amp;$E278),'Hoja de Trabajo para listado'!$CD$151:$DC$151,0)),0)</f>
        <v>0</v>
      </c>
      <c r="M278" s="314">
        <f ca="1">+IFERROR(INDEX('Hoja de Trabajo para listado'!$A$155:$Z$1048576,MATCH($A278,'Hoja de Trabajo para listado'!$A$155:$A$1048576,0),MATCH((CUADRO!M$5&amp;$E278),'Hoja de Trabajo para listado'!$A$151:$Z$151,0)),0)+IFERROR(INDEX('Hoja de Trabajo para listado'!$AB$155:$BA$1048576,MATCH($A278,'Hoja de Trabajo para listado'!$AB$155:$AB$1048576,0),MATCH((CUADRO!M$5&amp;$E278),'Hoja de Trabajo para listado'!$AB$151:$BA$151,0)),0)+IFERROR(INDEX('Hoja de Trabajo para listado'!$BC$155:$CB$1048576,MATCH($A278,'Hoja de Trabajo para listado'!$BC$155:$BC$1048576,0),MATCH((CUADRO!M$5&amp;$E278),'Hoja de Trabajo para listado'!$BC$151:$CB$151,0)),0)+IFERROR(INDEX('Hoja de Trabajo para listado'!$DE$153:$DG$274,MATCH($A278,'Hoja de Trabajo para listado'!$DE$153:$DE$1048576,0),MATCH((CUADRO!M$5&amp;$E278),'Hoja de Trabajo para listado'!$DE$151:$DG$151,0)),0)+IFERROR(INDEX('Hoja de Trabajo para listado'!$CD$155:$DC$1048576,MATCH($A278,'Hoja de Trabajo para listado'!$CD$155:$CD$1048576,0),MATCH((CUADRO!M$5&amp;$E278),'Hoja de Trabajo para listado'!$CD$151:$DC$151,0)),0)</f>
        <v>0</v>
      </c>
      <c r="N278" s="314">
        <f ca="1">+IFERROR(INDEX('Hoja de Trabajo para listado'!$A$155:$Z$1048576,MATCH($A278,'Hoja de Trabajo para listado'!$A$155:$A$1048576,0),MATCH((CUADRO!N$5&amp;$E278),'Hoja de Trabajo para listado'!$A$151:$Z$151,0)),0)+IFERROR(INDEX('Hoja de Trabajo para listado'!$AB$155:$BA$1048576,MATCH($A278,'Hoja de Trabajo para listado'!$AB$155:$AB$1048576,0),MATCH((CUADRO!N$5&amp;$E278),'Hoja de Trabajo para listado'!$AB$151:$BA$151,0)),0)+IFERROR(INDEX('Hoja de Trabajo para listado'!$BC$155:$CB$1048576,MATCH($A278,'Hoja de Trabajo para listado'!$BC$155:$BC$1048576,0),MATCH((CUADRO!N$5&amp;$E278),'Hoja de Trabajo para listado'!$BC$151:$CB$151,0)),0)+IFERROR(INDEX('Hoja de Trabajo para listado'!$DE$153:$DG$274,MATCH($A278,'Hoja de Trabajo para listado'!$DE$153:$DE$1048576,0),MATCH((CUADRO!N$5&amp;$E278),'Hoja de Trabajo para listado'!$DE$151:$DG$151,0)),0)+IFERROR(INDEX('Hoja de Trabajo para listado'!$CD$155:$DC$1048576,MATCH($A278,'Hoja de Trabajo para listado'!$CD$155:$CD$1048576,0),MATCH((CUADRO!N$5&amp;$E278),'Hoja de Trabajo para listado'!$CD$151:$DC$151,0)),0)</f>
        <v>0</v>
      </c>
      <c r="O278" s="314">
        <f ca="1">+IFERROR(INDEX('Hoja de Trabajo para listado'!$A$155:$Z$1048576,MATCH($A278,'Hoja de Trabajo para listado'!$A$155:$A$1048576,0),MATCH((CUADRO!O$5&amp;$E278),'Hoja de Trabajo para listado'!$A$151:$Z$151,0)),0)+IFERROR(INDEX('Hoja de Trabajo para listado'!$AB$155:$BA$1048576,MATCH($A278,'Hoja de Trabajo para listado'!$AB$155:$AB$1048576,0),MATCH((CUADRO!O$5&amp;$E278),'Hoja de Trabajo para listado'!$AB$151:$BA$151,0)),0)+IFERROR(INDEX('Hoja de Trabajo para listado'!$BC$155:$CB$1048576,MATCH($A278,'Hoja de Trabajo para listado'!$BC$155:$BC$1048576,0),MATCH((CUADRO!O$5&amp;$E278),'Hoja de Trabajo para listado'!$BC$151:$CB$151,0)),0)+IFERROR(INDEX('Hoja de Trabajo para listado'!$DE$153:$DG$274,MATCH($A278,'Hoja de Trabajo para listado'!$DE$153:$DE$1048576,0),MATCH((CUADRO!O$5&amp;$E278),'Hoja de Trabajo para listado'!$DE$151:$DG$151,0)),0)+IFERROR(INDEX('Hoja de Trabajo para listado'!$CD$155:$DC$1048576,MATCH($A278,'Hoja de Trabajo para listado'!$CD$155:$CD$1048576,0),MATCH((CUADRO!O$5&amp;$E278),'Hoja de Trabajo para listado'!$CD$151:$DC$151,0)),0)</f>
        <v>0</v>
      </c>
      <c r="P278" s="314">
        <f ca="1">+IFERROR(INDEX('Hoja de Trabajo para listado'!$A$155:$Z$1048576,MATCH($A278,'Hoja de Trabajo para listado'!$A$155:$A$1048576,0),MATCH((CUADRO!P$5&amp;$E278),'Hoja de Trabajo para listado'!$A$151:$Z$151,0)),0)+IFERROR(INDEX('Hoja de Trabajo para listado'!$AB$155:$BA$1048576,MATCH($A278,'Hoja de Trabajo para listado'!$AB$155:$AB$1048576,0),MATCH((CUADRO!P$5&amp;$E278),'Hoja de Trabajo para listado'!$AB$151:$BA$151,0)),0)+IFERROR(INDEX('Hoja de Trabajo para listado'!$BC$155:$CB$1048576,MATCH($A278,'Hoja de Trabajo para listado'!$BC$155:$BC$1048576,0),MATCH((CUADRO!P$5&amp;$E278),'Hoja de Trabajo para listado'!$BC$151:$CB$151,0)),0)+IFERROR(INDEX('Hoja de Trabajo para listado'!$DE$153:$DG$274,MATCH($A278,'Hoja de Trabajo para listado'!$DE$153:$DE$1048576,0),MATCH((CUADRO!P$5&amp;$E278),'Hoja de Trabajo para listado'!$DE$151:$DG$151,0)),0)+IFERROR(INDEX('Hoja de Trabajo para listado'!$CD$155:$DC$1048576,MATCH($A278,'Hoja de Trabajo para listado'!$CD$155:$CD$1048576,0),MATCH((CUADRO!P$5&amp;$E278),'Hoja de Trabajo para listado'!$CD$151:$DC$151,0)),0)</f>
        <v>0</v>
      </c>
      <c r="Q278" s="314">
        <f ca="1">+IFERROR(INDEX('Hoja de Trabajo para listado'!$A$155:$Z$1048576,MATCH($A278,'Hoja de Trabajo para listado'!$A$155:$A$1048576,0),MATCH((CUADRO!Q$5&amp;$E278),'Hoja de Trabajo para listado'!$A$151:$Z$151,0)),0)+IFERROR(INDEX('Hoja de Trabajo para listado'!$AB$155:$BA$1048576,MATCH($A278,'Hoja de Trabajo para listado'!$AB$155:$AB$1048576,0),MATCH((CUADRO!Q$5&amp;$E278),'Hoja de Trabajo para listado'!$AB$151:$BA$151,0)),0)+IFERROR(INDEX('Hoja de Trabajo para listado'!$BC$155:$CB$1048576,MATCH($A278,'Hoja de Trabajo para listado'!$BC$155:$BC$1048576,0),MATCH((CUADRO!Q$5&amp;$E278),'Hoja de Trabajo para listado'!$BC$151:$CB$151,0)),0)+IFERROR(INDEX('Hoja de Trabajo para listado'!$DE$153:$DG$274,MATCH($A278,'Hoja de Trabajo para listado'!$DE$153:$DE$1048576,0),MATCH((CUADRO!Q$5&amp;$E278),'Hoja de Trabajo para listado'!$DE$151:$DG$151,0)),0)+IFERROR(INDEX('Hoja de Trabajo para listado'!$CD$155:$DC$1048576,MATCH($A278,'Hoja de Trabajo para listado'!$CD$155:$CD$1048576,0),MATCH((CUADRO!Q$5&amp;$E278),'Hoja de Trabajo para listado'!$CD$151:$DC$151,0)),0)</f>
        <v>0</v>
      </c>
      <c r="R278" s="314">
        <f t="shared" ca="1" si="8"/>
        <v>0</v>
      </c>
      <c r="S278" s="322"/>
      <c r="T278" s="314">
        <f ca="1">+T279</f>
        <v>0</v>
      </c>
      <c r="U278" s="313">
        <f t="shared" si="9"/>
        <v>1</v>
      </c>
      <c r="V278" s="319" t="str">
        <f>+VLOOKUP(A278,bd_lista!$A$3:$E$593,5,FALSE)</f>
        <v>Gobiernos Autonomos Municipales</v>
      </c>
      <c r="W278" s="425" t="str">
        <f>+V278</f>
        <v>Gobiernos Autonomos Municipales</v>
      </c>
    </row>
    <row r="279" spans="1:23" customFormat="1" ht="15" hidden="1" customHeight="1">
      <c r="A279" s="323">
        <v>1245</v>
      </c>
      <c r="B279" s="428"/>
      <c r="C279" s="319" t="str">
        <f>+VLOOKUP(A279,bd_lista!$A$3:$C$593,3,FALSE)</f>
        <v>Gobierno Autónomo Municipal de Santiago de Callapa</v>
      </c>
      <c r="D279" s="430"/>
      <c r="E279" s="349" t="s">
        <v>1419</v>
      </c>
      <c r="F279" s="314">
        <f ca="1">+IFERROR(INDEX('Hoja de Trabajo para listado'!$A$155:$Z$1048576,MATCH($A279,'Hoja de Trabajo para listado'!$A$155:$A$1048576,0),MATCH((CUADRO!F$5&amp;$E279),'Hoja de Trabajo para listado'!$A$151:$Z$151,0)),0)+IFERROR(INDEX('Hoja de Trabajo para listado'!$AB$155:$BA$1048576,MATCH($A279,'Hoja de Trabajo para listado'!$AB$155:$AB$1048576,0),MATCH((CUADRO!F$5&amp;$E279),'Hoja de Trabajo para listado'!$AB$151:$BA$151,0)),0)+IFERROR(INDEX('Hoja de Trabajo para listado'!$BC$155:$CB$1048576,MATCH($A279,'Hoja de Trabajo para listado'!$BC$155:$BC$1048576,0),MATCH((CUADRO!F$5&amp;$E279),'Hoja de Trabajo para listado'!$BC$151:$CB$151,0)),0)+IFERROR(INDEX('Hoja de Trabajo para listado'!$DE$153:$DG$274,MATCH($A279,'Hoja de Trabajo para listado'!$DE$153:$DE$1048576,0),MATCH((CUADRO!F$5&amp;$E279),'Hoja de Trabajo para listado'!$DE$151:$DG$151,0)),0)+IFERROR(INDEX('Hoja de Trabajo para listado'!$CD$155:$DC$1048576,MATCH($A279,'Hoja de Trabajo para listado'!$CD$155:$CD$1048576,0),MATCH((CUADRO!F$5&amp;$E279),'Hoja de Trabajo para listado'!$CD$151:$DC$151,0)),0)</f>
        <v>0</v>
      </c>
      <c r="G279" s="314">
        <f ca="1">+IFERROR(INDEX('Hoja de Trabajo para listado'!$A$155:$Z$1048576,MATCH($A279,'Hoja de Trabajo para listado'!$A$155:$A$1048576,0),MATCH((CUADRO!G$5&amp;$E279),'Hoja de Trabajo para listado'!$A$151:$Z$151,0)),0)+IFERROR(INDEX('Hoja de Trabajo para listado'!$AB$155:$BA$1048576,MATCH($A279,'Hoja de Trabajo para listado'!$AB$155:$AB$1048576,0),MATCH((CUADRO!G$5&amp;$E279),'Hoja de Trabajo para listado'!$AB$151:$BA$151,0)),0)+IFERROR(INDEX('Hoja de Trabajo para listado'!$BC$155:$CB$1048576,MATCH($A279,'Hoja de Trabajo para listado'!$BC$155:$BC$1048576,0),MATCH((CUADRO!G$5&amp;$E279),'Hoja de Trabajo para listado'!$BC$151:$CB$151,0)),0)+IFERROR(INDEX('Hoja de Trabajo para listado'!$DE$153:$DG$274,MATCH($A279,'Hoja de Trabajo para listado'!$DE$153:$DE$1048576,0),MATCH((CUADRO!G$5&amp;$E279),'Hoja de Trabajo para listado'!$DE$151:$DG$151,0)),0)+IFERROR(INDEX('Hoja de Trabajo para listado'!$CD$155:$DC$1048576,MATCH($A279,'Hoja de Trabajo para listado'!$CD$155:$CD$1048576,0),MATCH((CUADRO!G$5&amp;$E279),'Hoja de Trabajo para listado'!$CD$151:$DC$151,0)),0)</f>
        <v>0</v>
      </c>
      <c r="H279" s="314">
        <f ca="1">+IFERROR(INDEX('Hoja de Trabajo para listado'!$A$155:$Z$1048576,MATCH($A279,'Hoja de Trabajo para listado'!$A$155:$A$1048576,0),MATCH((CUADRO!H$5&amp;$E279),'Hoja de Trabajo para listado'!$A$151:$Z$151,0)),0)+IFERROR(INDEX('Hoja de Trabajo para listado'!$AB$155:$BA$1048576,MATCH($A279,'Hoja de Trabajo para listado'!$AB$155:$AB$1048576,0),MATCH((CUADRO!H$5&amp;$E279),'Hoja de Trabajo para listado'!$AB$151:$BA$151,0)),0)+IFERROR(INDEX('Hoja de Trabajo para listado'!$BC$155:$CB$1048576,MATCH($A279,'Hoja de Trabajo para listado'!$BC$155:$BC$1048576,0),MATCH((CUADRO!H$5&amp;$E279),'Hoja de Trabajo para listado'!$BC$151:$CB$151,0)),0)+IFERROR(INDEX('Hoja de Trabajo para listado'!$DE$153:$DG$274,MATCH($A279,'Hoja de Trabajo para listado'!$DE$153:$DE$1048576,0),MATCH((CUADRO!H$5&amp;$E279),'Hoja de Trabajo para listado'!$DE$151:$DG$151,0)),0)+IFERROR(INDEX('Hoja de Trabajo para listado'!$CD$155:$DC$1048576,MATCH($A279,'Hoja de Trabajo para listado'!$CD$155:$CD$1048576,0),MATCH((CUADRO!H$5&amp;$E279),'Hoja de Trabajo para listado'!$CD$151:$DC$151,0)),0)</f>
        <v>0</v>
      </c>
      <c r="I279" s="314">
        <f ca="1">+IFERROR(INDEX('Hoja de Trabajo para listado'!$A$155:$Z$1048576,MATCH($A279,'Hoja de Trabajo para listado'!$A$155:$A$1048576,0),MATCH((CUADRO!I$5&amp;$E279),'Hoja de Trabajo para listado'!$A$151:$Z$151,0)),0)+IFERROR(INDEX('Hoja de Trabajo para listado'!$AB$155:$BA$1048576,MATCH($A279,'Hoja de Trabajo para listado'!$AB$155:$AB$1048576,0),MATCH((CUADRO!I$5&amp;$E279),'Hoja de Trabajo para listado'!$AB$151:$BA$151,0)),0)+IFERROR(INDEX('Hoja de Trabajo para listado'!$BC$155:$CB$1048576,MATCH($A279,'Hoja de Trabajo para listado'!$BC$155:$BC$1048576,0),MATCH((CUADRO!I$5&amp;$E279),'Hoja de Trabajo para listado'!$BC$151:$CB$151,0)),0)+IFERROR(INDEX('Hoja de Trabajo para listado'!$DE$153:$DG$274,MATCH($A279,'Hoja de Trabajo para listado'!$DE$153:$DE$1048576,0),MATCH((CUADRO!I$5&amp;$E279),'Hoja de Trabajo para listado'!$DE$151:$DG$151,0)),0)+IFERROR(INDEX('Hoja de Trabajo para listado'!$CD$155:$DC$1048576,MATCH($A279,'Hoja de Trabajo para listado'!$CD$155:$CD$1048576,0),MATCH((CUADRO!I$5&amp;$E279),'Hoja de Trabajo para listado'!$CD$151:$DC$151,0)),0)</f>
        <v>0</v>
      </c>
      <c r="J279" s="314">
        <f ca="1">+IFERROR(INDEX('Hoja de Trabajo para listado'!$A$155:$Z$1048576,MATCH($A279,'Hoja de Trabajo para listado'!$A$155:$A$1048576,0),MATCH((CUADRO!J$5&amp;$E279),'Hoja de Trabajo para listado'!$A$151:$Z$151,0)),0)+IFERROR(INDEX('Hoja de Trabajo para listado'!$AB$155:$BA$1048576,MATCH($A279,'Hoja de Trabajo para listado'!$AB$155:$AB$1048576,0),MATCH((CUADRO!J$5&amp;$E279),'Hoja de Trabajo para listado'!$AB$151:$BA$151,0)),0)+IFERROR(INDEX('Hoja de Trabajo para listado'!$BC$155:$CB$1048576,MATCH($A279,'Hoja de Trabajo para listado'!$BC$155:$BC$1048576,0),MATCH((CUADRO!J$5&amp;$E279),'Hoja de Trabajo para listado'!$BC$151:$CB$151,0)),0)+IFERROR(INDEX('Hoja de Trabajo para listado'!$DE$153:$DG$274,MATCH($A279,'Hoja de Trabajo para listado'!$DE$153:$DE$1048576,0),MATCH((CUADRO!J$5&amp;$E279),'Hoja de Trabajo para listado'!$DE$151:$DG$151,0)),0)+IFERROR(INDEX('Hoja de Trabajo para listado'!$CD$155:$DC$1048576,MATCH($A279,'Hoja de Trabajo para listado'!$CD$155:$CD$1048576,0),MATCH((CUADRO!J$5&amp;$E279),'Hoja de Trabajo para listado'!$CD$151:$DC$151,0)),0)</f>
        <v>0</v>
      </c>
      <c r="K279" s="314">
        <f ca="1">+IFERROR(INDEX('Hoja de Trabajo para listado'!$A$155:$Z$1048576,MATCH($A279,'Hoja de Trabajo para listado'!$A$155:$A$1048576,0),MATCH((CUADRO!K$5&amp;$E279),'Hoja de Trabajo para listado'!$A$151:$Z$151,0)),0)+IFERROR(INDEX('Hoja de Trabajo para listado'!$AB$155:$BA$1048576,MATCH($A279,'Hoja de Trabajo para listado'!$AB$155:$AB$1048576,0),MATCH((CUADRO!K$5&amp;$E279),'Hoja de Trabajo para listado'!$AB$151:$BA$151,0)),0)+IFERROR(INDEX('Hoja de Trabajo para listado'!$BC$155:$CB$1048576,MATCH($A279,'Hoja de Trabajo para listado'!$BC$155:$BC$1048576,0),MATCH((CUADRO!K$5&amp;$E279),'Hoja de Trabajo para listado'!$BC$151:$CB$151,0)),0)+IFERROR(INDEX('Hoja de Trabajo para listado'!$DE$153:$DG$274,MATCH($A279,'Hoja de Trabajo para listado'!$DE$153:$DE$1048576,0),MATCH((CUADRO!K$5&amp;$E279),'Hoja de Trabajo para listado'!$DE$151:$DG$151,0)),0)+IFERROR(INDEX('Hoja de Trabajo para listado'!$CD$155:$DC$1048576,MATCH($A279,'Hoja de Trabajo para listado'!$CD$155:$CD$1048576,0),MATCH((CUADRO!K$5&amp;$E279),'Hoja de Trabajo para listado'!$CD$151:$DC$151,0)),0)</f>
        <v>0</v>
      </c>
      <c r="L279" s="314">
        <f ca="1">+IFERROR(INDEX('Hoja de Trabajo para listado'!$A$155:$Z$1048576,MATCH($A279,'Hoja de Trabajo para listado'!$A$155:$A$1048576,0),MATCH((CUADRO!L$5&amp;$E279),'Hoja de Trabajo para listado'!$A$151:$Z$151,0)),0)+IFERROR(INDEX('Hoja de Trabajo para listado'!$AB$155:$BA$1048576,MATCH($A279,'Hoja de Trabajo para listado'!$AB$155:$AB$1048576,0),MATCH((CUADRO!L$5&amp;$E279),'Hoja de Trabajo para listado'!$AB$151:$BA$151,0)),0)+IFERROR(INDEX('Hoja de Trabajo para listado'!$BC$155:$CB$1048576,MATCH($A279,'Hoja de Trabajo para listado'!$BC$155:$BC$1048576,0),MATCH((CUADRO!L$5&amp;$E279),'Hoja de Trabajo para listado'!$BC$151:$CB$151,0)),0)+IFERROR(INDEX('Hoja de Trabajo para listado'!$DE$153:$DG$274,MATCH($A279,'Hoja de Trabajo para listado'!$DE$153:$DE$1048576,0),MATCH((CUADRO!L$5&amp;$E279),'Hoja de Trabajo para listado'!$DE$151:$DG$151,0)),0)+IFERROR(INDEX('Hoja de Trabajo para listado'!$CD$155:$DC$1048576,MATCH($A279,'Hoja de Trabajo para listado'!$CD$155:$CD$1048576,0),MATCH((CUADRO!L$5&amp;$E279),'Hoja de Trabajo para listado'!$CD$151:$DC$151,0)),0)</f>
        <v>0</v>
      </c>
      <c r="M279" s="314">
        <f ca="1">+IFERROR(INDEX('Hoja de Trabajo para listado'!$A$155:$Z$1048576,MATCH($A279,'Hoja de Trabajo para listado'!$A$155:$A$1048576,0),MATCH((CUADRO!M$5&amp;$E279),'Hoja de Trabajo para listado'!$A$151:$Z$151,0)),0)+IFERROR(INDEX('Hoja de Trabajo para listado'!$AB$155:$BA$1048576,MATCH($A279,'Hoja de Trabajo para listado'!$AB$155:$AB$1048576,0),MATCH((CUADRO!M$5&amp;$E279),'Hoja de Trabajo para listado'!$AB$151:$BA$151,0)),0)+IFERROR(INDEX('Hoja de Trabajo para listado'!$BC$155:$CB$1048576,MATCH($A279,'Hoja de Trabajo para listado'!$BC$155:$BC$1048576,0),MATCH((CUADRO!M$5&amp;$E279),'Hoja de Trabajo para listado'!$BC$151:$CB$151,0)),0)+IFERROR(INDEX('Hoja de Trabajo para listado'!$DE$153:$DG$274,MATCH($A279,'Hoja de Trabajo para listado'!$DE$153:$DE$1048576,0),MATCH((CUADRO!M$5&amp;$E279),'Hoja de Trabajo para listado'!$DE$151:$DG$151,0)),0)+IFERROR(INDEX('Hoja de Trabajo para listado'!$CD$155:$DC$1048576,MATCH($A279,'Hoja de Trabajo para listado'!$CD$155:$CD$1048576,0),MATCH((CUADRO!M$5&amp;$E279),'Hoja de Trabajo para listado'!$CD$151:$DC$151,0)),0)</f>
        <v>0</v>
      </c>
      <c r="N279" s="314">
        <f ca="1">+IFERROR(INDEX('Hoja de Trabajo para listado'!$A$155:$Z$1048576,MATCH($A279,'Hoja de Trabajo para listado'!$A$155:$A$1048576,0),MATCH((CUADRO!N$5&amp;$E279),'Hoja de Trabajo para listado'!$A$151:$Z$151,0)),0)+IFERROR(INDEX('Hoja de Trabajo para listado'!$AB$155:$BA$1048576,MATCH($A279,'Hoja de Trabajo para listado'!$AB$155:$AB$1048576,0),MATCH((CUADRO!N$5&amp;$E279),'Hoja de Trabajo para listado'!$AB$151:$BA$151,0)),0)+IFERROR(INDEX('Hoja de Trabajo para listado'!$BC$155:$CB$1048576,MATCH($A279,'Hoja de Trabajo para listado'!$BC$155:$BC$1048576,0),MATCH((CUADRO!N$5&amp;$E279),'Hoja de Trabajo para listado'!$BC$151:$CB$151,0)),0)+IFERROR(INDEX('Hoja de Trabajo para listado'!$DE$153:$DG$274,MATCH($A279,'Hoja de Trabajo para listado'!$DE$153:$DE$1048576,0),MATCH((CUADRO!N$5&amp;$E279),'Hoja de Trabajo para listado'!$DE$151:$DG$151,0)),0)+IFERROR(INDEX('Hoja de Trabajo para listado'!$CD$155:$DC$1048576,MATCH($A279,'Hoja de Trabajo para listado'!$CD$155:$CD$1048576,0),MATCH((CUADRO!N$5&amp;$E279),'Hoja de Trabajo para listado'!$CD$151:$DC$151,0)),0)</f>
        <v>0</v>
      </c>
      <c r="O279" s="314">
        <f ca="1">+IFERROR(INDEX('Hoja de Trabajo para listado'!$A$155:$Z$1048576,MATCH($A279,'Hoja de Trabajo para listado'!$A$155:$A$1048576,0),MATCH((CUADRO!O$5&amp;$E279),'Hoja de Trabajo para listado'!$A$151:$Z$151,0)),0)+IFERROR(INDEX('Hoja de Trabajo para listado'!$AB$155:$BA$1048576,MATCH($A279,'Hoja de Trabajo para listado'!$AB$155:$AB$1048576,0),MATCH((CUADRO!O$5&amp;$E279),'Hoja de Trabajo para listado'!$AB$151:$BA$151,0)),0)+IFERROR(INDEX('Hoja de Trabajo para listado'!$BC$155:$CB$1048576,MATCH($A279,'Hoja de Trabajo para listado'!$BC$155:$BC$1048576,0),MATCH((CUADRO!O$5&amp;$E279),'Hoja de Trabajo para listado'!$BC$151:$CB$151,0)),0)+IFERROR(INDEX('Hoja de Trabajo para listado'!$DE$153:$DG$274,MATCH($A279,'Hoja de Trabajo para listado'!$DE$153:$DE$1048576,0),MATCH((CUADRO!O$5&amp;$E279),'Hoja de Trabajo para listado'!$DE$151:$DG$151,0)),0)+IFERROR(INDEX('Hoja de Trabajo para listado'!$CD$155:$DC$1048576,MATCH($A279,'Hoja de Trabajo para listado'!$CD$155:$CD$1048576,0),MATCH((CUADRO!O$5&amp;$E279),'Hoja de Trabajo para listado'!$CD$151:$DC$151,0)),0)</f>
        <v>0</v>
      </c>
      <c r="P279" s="314">
        <f ca="1">+IFERROR(INDEX('Hoja de Trabajo para listado'!$A$155:$Z$1048576,MATCH($A279,'Hoja de Trabajo para listado'!$A$155:$A$1048576,0),MATCH((CUADRO!P$5&amp;$E279),'Hoja de Trabajo para listado'!$A$151:$Z$151,0)),0)+IFERROR(INDEX('Hoja de Trabajo para listado'!$AB$155:$BA$1048576,MATCH($A279,'Hoja de Trabajo para listado'!$AB$155:$AB$1048576,0),MATCH((CUADRO!P$5&amp;$E279),'Hoja de Trabajo para listado'!$AB$151:$BA$151,0)),0)+IFERROR(INDEX('Hoja de Trabajo para listado'!$BC$155:$CB$1048576,MATCH($A279,'Hoja de Trabajo para listado'!$BC$155:$BC$1048576,0),MATCH((CUADRO!P$5&amp;$E279),'Hoja de Trabajo para listado'!$BC$151:$CB$151,0)),0)+IFERROR(INDEX('Hoja de Trabajo para listado'!$DE$153:$DG$274,MATCH($A279,'Hoja de Trabajo para listado'!$DE$153:$DE$1048576,0),MATCH((CUADRO!P$5&amp;$E279),'Hoja de Trabajo para listado'!$DE$151:$DG$151,0)),0)+IFERROR(INDEX('Hoja de Trabajo para listado'!$CD$155:$DC$1048576,MATCH($A279,'Hoja de Trabajo para listado'!$CD$155:$CD$1048576,0),MATCH((CUADRO!P$5&amp;$E279),'Hoja de Trabajo para listado'!$CD$151:$DC$151,0)),0)</f>
        <v>0</v>
      </c>
      <c r="Q279" s="314">
        <f ca="1">+IFERROR(INDEX('Hoja de Trabajo para listado'!$A$155:$Z$1048576,MATCH($A279,'Hoja de Trabajo para listado'!$A$155:$A$1048576,0),MATCH((CUADRO!Q$5&amp;$E279),'Hoja de Trabajo para listado'!$A$151:$Z$151,0)),0)+IFERROR(INDEX('Hoja de Trabajo para listado'!$AB$155:$BA$1048576,MATCH($A279,'Hoja de Trabajo para listado'!$AB$155:$AB$1048576,0),MATCH((CUADRO!Q$5&amp;$E279),'Hoja de Trabajo para listado'!$AB$151:$BA$151,0)),0)+IFERROR(INDEX('Hoja de Trabajo para listado'!$BC$155:$CB$1048576,MATCH($A279,'Hoja de Trabajo para listado'!$BC$155:$BC$1048576,0),MATCH((CUADRO!Q$5&amp;$E279),'Hoja de Trabajo para listado'!$BC$151:$CB$151,0)),0)+IFERROR(INDEX('Hoja de Trabajo para listado'!$DE$153:$DG$274,MATCH($A279,'Hoja de Trabajo para listado'!$DE$153:$DE$1048576,0),MATCH((CUADRO!Q$5&amp;$E279),'Hoja de Trabajo para listado'!$DE$151:$DG$151,0)),0)+IFERROR(INDEX('Hoja de Trabajo para listado'!$CD$155:$DC$1048576,MATCH($A279,'Hoja de Trabajo para listado'!$CD$155:$CD$1048576,0),MATCH((CUADRO!Q$5&amp;$E279),'Hoja de Trabajo para listado'!$CD$151:$DC$151,0)),0)</f>
        <v>0</v>
      </c>
      <c r="R279" s="314">
        <f t="shared" ca="1" si="8"/>
        <v>0</v>
      </c>
      <c r="S279" s="322">
        <f ca="1">+R278+R279</f>
        <v>0</v>
      </c>
      <c r="T279" s="314">
        <f ca="1">+S279</f>
        <v>0</v>
      </c>
      <c r="U279" s="313">
        <f t="shared" si="9"/>
        <v>2</v>
      </c>
      <c r="V279" s="319" t="str">
        <f>+VLOOKUP(A279,bd_lista!$A$3:$E$593,5,FALSE)</f>
        <v>Gobiernos Autonomos Municipales</v>
      </c>
      <c r="W279" s="426"/>
    </row>
    <row r="280" spans="1:23" customFormat="1" ht="27" hidden="1" customHeight="1">
      <c r="A280" s="323">
        <v>1246</v>
      </c>
      <c r="B280" s="427">
        <f>+A280</f>
        <v>1246</v>
      </c>
      <c r="C280" s="318" t="str">
        <f>+VLOOKUP(A280,bd_lista!$A$3:$C$593,3,FALSE)</f>
        <v>Gobierno Autónomo Municipal de Puerto Acosta</v>
      </c>
      <c r="D280" s="429" t="str">
        <f>+C280</f>
        <v>Gobierno Autónomo Municipal de Puerto Acosta</v>
      </c>
      <c r="E280" s="346" t="s">
        <v>1418</v>
      </c>
      <c r="F280" s="314">
        <f ca="1">+IFERROR(INDEX('Hoja de Trabajo para listado'!$A$155:$Z$1048576,MATCH($A280,'Hoja de Trabajo para listado'!$A$155:$A$1048576,0),MATCH((CUADRO!F$5&amp;$E280),'Hoja de Trabajo para listado'!$A$151:$Z$151,0)),0)+IFERROR(INDEX('Hoja de Trabajo para listado'!$AB$155:$BA$1048576,MATCH($A280,'Hoja de Trabajo para listado'!$AB$155:$AB$1048576,0),MATCH((CUADRO!F$5&amp;$E280),'Hoja de Trabajo para listado'!$AB$151:$BA$151,0)),0)+IFERROR(INDEX('Hoja de Trabajo para listado'!$BC$155:$CB$1048576,MATCH($A280,'Hoja de Trabajo para listado'!$BC$155:$BC$1048576,0),MATCH((CUADRO!F$5&amp;$E280),'Hoja de Trabajo para listado'!$BC$151:$CB$151,0)),0)+IFERROR(INDEX('Hoja de Trabajo para listado'!$DE$153:$DG$274,MATCH($A280,'Hoja de Trabajo para listado'!$DE$153:$DE$1048576,0),MATCH((CUADRO!F$5&amp;$E280),'Hoja de Trabajo para listado'!$DE$151:$DG$151,0)),0)+IFERROR(INDEX('Hoja de Trabajo para listado'!$CD$155:$DC$1048576,MATCH($A280,'Hoja de Trabajo para listado'!$CD$155:$CD$1048576,0),MATCH((CUADRO!F$5&amp;$E280),'Hoja de Trabajo para listado'!$CD$151:$DC$151,0)),0)</f>
        <v>0</v>
      </c>
      <c r="G280" s="314">
        <f ca="1">+IFERROR(INDEX('Hoja de Trabajo para listado'!$A$155:$Z$1048576,MATCH($A280,'Hoja de Trabajo para listado'!$A$155:$A$1048576,0),MATCH((CUADRO!G$5&amp;$E280),'Hoja de Trabajo para listado'!$A$151:$Z$151,0)),0)+IFERROR(INDEX('Hoja de Trabajo para listado'!$AB$155:$BA$1048576,MATCH($A280,'Hoja de Trabajo para listado'!$AB$155:$AB$1048576,0),MATCH((CUADRO!G$5&amp;$E280),'Hoja de Trabajo para listado'!$AB$151:$BA$151,0)),0)+IFERROR(INDEX('Hoja de Trabajo para listado'!$BC$155:$CB$1048576,MATCH($A280,'Hoja de Trabajo para listado'!$BC$155:$BC$1048576,0),MATCH((CUADRO!G$5&amp;$E280),'Hoja de Trabajo para listado'!$BC$151:$CB$151,0)),0)+IFERROR(INDEX('Hoja de Trabajo para listado'!$DE$153:$DG$274,MATCH($A280,'Hoja de Trabajo para listado'!$DE$153:$DE$1048576,0),MATCH((CUADRO!G$5&amp;$E280),'Hoja de Trabajo para listado'!$DE$151:$DG$151,0)),0)+IFERROR(INDEX('Hoja de Trabajo para listado'!$CD$155:$DC$1048576,MATCH($A280,'Hoja de Trabajo para listado'!$CD$155:$CD$1048576,0),MATCH((CUADRO!G$5&amp;$E280),'Hoja de Trabajo para listado'!$CD$151:$DC$151,0)),0)</f>
        <v>0</v>
      </c>
      <c r="H280" s="314">
        <f ca="1">+IFERROR(INDEX('Hoja de Trabajo para listado'!$A$155:$Z$1048576,MATCH($A280,'Hoja de Trabajo para listado'!$A$155:$A$1048576,0),MATCH((CUADRO!H$5&amp;$E280),'Hoja de Trabajo para listado'!$A$151:$Z$151,0)),0)+IFERROR(INDEX('Hoja de Trabajo para listado'!$AB$155:$BA$1048576,MATCH($A280,'Hoja de Trabajo para listado'!$AB$155:$AB$1048576,0),MATCH((CUADRO!H$5&amp;$E280),'Hoja de Trabajo para listado'!$AB$151:$BA$151,0)),0)+IFERROR(INDEX('Hoja de Trabajo para listado'!$BC$155:$CB$1048576,MATCH($A280,'Hoja de Trabajo para listado'!$BC$155:$BC$1048576,0),MATCH((CUADRO!H$5&amp;$E280),'Hoja de Trabajo para listado'!$BC$151:$CB$151,0)),0)+IFERROR(INDEX('Hoja de Trabajo para listado'!$DE$153:$DG$274,MATCH($A280,'Hoja de Trabajo para listado'!$DE$153:$DE$1048576,0),MATCH((CUADRO!H$5&amp;$E280),'Hoja de Trabajo para listado'!$DE$151:$DG$151,0)),0)+IFERROR(INDEX('Hoja de Trabajo para listado'!$CD$155:$DC$1048576,MATCH($A280,'Hoja de Trabajo para listado'!$CD$155:$CD$1048576,0),MATCH((CUADRO!H$5&amp;$E280),'Hoja de Trabajo para listado'!$CD$151:$DC$151,0)),0)</f>
        <v>0</v>
      </c>
      <c r="I280" s="314">
        <f ca="1">+IFERROR(INDEX('Hoja de Trabajo para listado'!$A$155:$Z$1048576,MATCH($A280,'Hoja de Trabajo para listado'!$A$155:$A$1048576,0),MATCH((CUADRO!I$5&amp;$E280),'Hoja de Trabajo para listado'!$A$151:$Z$151,0)),0)+IFERROR(INDEX('Hoja de Trabajo para listado'!$AB$155:$BA$1048576,MATCH($A280,'Hoja de Trabajo para listado'!$AB$155:$AB$1048576,0),MATCH((CUADRO!I$5&amp;$E280),'Hoja de Trabajo para listado'!$AB$151:$BA$151,0)),0)+IFERROR(INDEX('Hoja de Trabajo para listado'!$BC$155:$CB$1048576,MATCH($A280,'Hoja de Trabajo para listado'!$BC$155:$BC$1048576,0),MATCH((CUADRO!I$5&amp;$E280),'Hoja de Trabajo para listado'!$BC$151:$CB$151,0)),0)+IFERROR(INDEX('Hoja de Trabajo para listado'!$DE$153:$DG$274,MATCH($A280,'Hoja de Trabajo para listado'!$DE$153:$DE$1048576,0),MATCH((CUADRO!I$5&amp;$E280),'Hoja de Trabajo para listado'!$DE$151:$DG$151,0)),0)+IFERROR(INDEX('Hoja de Trabajo para listado'!$CD$155:$DC$1048576,MATCH($A280,'Hoja de Trabajo para listado'!$CD$155:$CD$1048576,0),MATCH((CUADRO!I$5&amp;$E280),'Hoja de Trabajo para listado'!$CD$151:$DC$151,0)),0)</f>
        <v>0</v>
      </c>
      <c r="J280" s="314">
        <f ca="1">+IFERROR(INDEX('Hoja de Trabajo para listado'!$A$155:$Z$1048576,MATCH($A280,'Hoja de Trabajo para listado'!$A$155:$A$1048576,0),MATCH((CUADRO!J$5&amp;$E280),'Hoja de Trabajo para listado'!$A$151:$Z$151,0)),0)+IFERROR(INDEX('Hoja de Trabajo para listado'!$AB$155:$BA$1048576,MATCH($A280,'Hoja de Trabajo para listado'!$AB$155:$AB$1048576,0),MATCH((CUADRO!J$5&amp;$E280),'Hoja de Trabajo para listado'!$AB$151:$BA$151,0)),0)+IFERROR(INDEX('Hoja de Trabajo para listado'!$BC$155:$CB$1048576,MATCH($A280,'Hoja de Trabajo para listado'!$BC$155:$BC$1048576,0),MATCH((CUADRO!J$5&amp;$E280),'Hoja de Trabajo para listado'!$BC$151:$CB$151,0)),0)+IFERROR(INDEX('Hoja de Trabajo para listado'!$DE$153:$DG$274,MATCH($A280,'Hoja de Trabajo para listado'!$DE$153:$DE$1048576,0),MATCH((CUADRO!J$5&amp;$E280),'Hoja de Trabajo para listado'!$DE$151:$DG$151,0)),0)+IFERROR(INDEX('Hoja de Trabajo para listado'!$CD$155:$DC$1048576,MATCH($A280,'Hoja de Trabajo para listado'!$CD$155:$CD$1048576,0),MATCH((CUADRO!J$5&amp;$E280),'Hoja de Trabajo para listado'!$CD$151:$DC$151,0)),0)</f>
        <v>0</v>
      </c>
      <c r="K280" s="314">
        <f ca="1">+IFERROR(INDEX('Hoja de Trabajo para listado'!$A$155:$Z$1048576,MATCH($A280,'Hoja de Trabajo para listado'!$A$155:$A$1048576,0),MATCH((CUADRO!K$5&amp;$E280),'Hoja de Trabajo para listado'!$A$151:$Z$151,0)),0)+IFERROR(INDEX('Hoja de Trabajo para listado'!$AB$155:$BA$1048576,MATCH($A280,'Hoja de Trabajo para listado'!$AB$155:$AB$1048576,0),MATCH((CUADRO!K$5&amp;$E280),'Hoja de Trabajo para listado'!$AB$151:$BA$151,0)),0)+IFERROR(INDEX('Hoja de Trabajo para listado'!$BC$155:$CB$1048576,MATCH($A280,'Hoja de Trabajo para listado'!$BC$155:$BC$1048576,0),MATCH((CUADRO!K$5&amp;$E280),'Hoja de Trabajo para listado'!$BC$151:$CB$151,0)),0)+IFERROR(INDEX('Hoja de Trabajo para listado'!$DE$153:$DG$274,MATCH($A280,'Hoja de Trabajo para listado'!$DE$153:$DE$1048576,0),MATCH((CUADRO!K$5&amp;$E280),'Hoja de Trabajo para listado'!$DE$151:$DG$151,0)),0)+IFERROR(INDEX('Hoja de Trabajo para listado'!$CD$155:$DC$1048576,MATCH($A280,'Hoja de Trabajo para listado'!$CD$155:$CD$1048576,0),MATCH((CUADRO!K$5&amp;$E280),'Hoja de Trabajo para listado'!$CD$151:$DC$151,0)),0)</f>
        <v>0</v>
      </c>
      <c r="L280" s="314">
        <f ca="1">+IFERROR(INDEX('Hoja de Trabajo para listado'!$A$155:$Z$1048576,MATCH($A280,'Hoja de Trabajo para listado'!$A$155:$A$1048576,0),MATCH((CUADRO!L$5&amp;$E280),'Hoja de Trabajo para listado'!$A$151:$Z$151,0)),0)+IFERROR(INDEX('Hoja de Trabajo para listado'!$AB$155:$BA$1048576,MATCH($A280,'Hoja de Trabajo para listado'!$AB$155:$AB$1048576,0),MATCH((CUADRO!L$5&amp;$E280),'Hoja de Trabajo para listado'!$AB$151:$BA$151,0)),0)+IFERROR(INDEX('Hoja de Trabajo para listado'!$BC$155:$CB$1048576,MATCH($A280,'Hoja de Trabajo para listado'!$BC$155:$BC$1048576,0),MATCH((CUADRO!L$5&amp;$E280),'Hoja de Trabajo para listado'!$BC$151:$CB$151,0)),0)+IFERROR(INDEX('Hoja de Trabajo para listado'!$DE$153:$DG$274,MATCH($A280,'Hoja de Trabajo para listado'!$DE$153:$DE$1048576,0),MATCH((CUADRO!L$5&amp;$E280),'Hoja de Trabajo para listado'!$DE$151:$DG$151,0)),0)+IFERROR(INDEX('Hoja de Trabajo para listado'!$CD$155:$DC$1048576,MATCH($A280,'Hoja de Trabajo para listado'!$CD$155:$CD$1048576,0),MATCH((CUADRO!L$5&amp;$E280),'Hoja de Trabajo para listado'!$CD$151:$DC$151,0)),0)</f>
        <v>0</v>
      </c>
      <c r="M280" s="314">
        <f ca="1">+IFERROR(INDEX('Hoja de Trabajo para listado'!$A$155:$Z$1048576,MATCH($A280,'Hoja de Trabajo para listado'!$A$155:$A$1048576,0),MATCH((CUADRO!M$5&amp;$E280),'Hoja de Trabajo para listado'!$A$151:$Z$151,0)),0)+IFERROR(INDEX('Hoja de Trabajo para listado'!$AB$155:$BA$1048576,MATCH($A280,'Hoja de Trabajo para listado'!$AB$155:$AB$1048576,0),MATCH((CUADRO!M$5&amp;$E280),'Hoja de Trabajo para listado'!$AB$151:$BA$151,0)),0)+IFERROR(INDEX('Hoja de Trabajo para listado'!$BC$155:$CB$1048576,MATCH($A280,'Hoja de Trabajo para listado'!$BC$155:$BC$1048576,0),MATCH((CUADRO!M$5&amp;$E280),'Hoja de Trabajo para listado'!$BC$151:$CB$151,0)),0)+IFERROR(INDEX('Hoja de Trabajo para listado'!$DE$153:$DG$274,MATCH($A280,'Hoja de Trabajo para listado'!$DE$153:$DE$1048576,0),MATCH((CUADRO!M$5&amp;$E280),'Hoja de Trabajo para listado'!$DE$151:$DG$151,0)),0)+IFERROR(INDEX('Hoja de Trabajo para listado'!$CD$155:$DC$1048576,MATCH($A280,'Hoja de Trabajo para listado'!$CD$155:$CD$1048576,0),MATCH((CUADRO!M$5&amp;$E280),'Hoja de Trabajo para listado'!$CD$151:$DC$151,0)),0)</f>
        <v>0</v>
      </c>
      <c r="N280" s="314">
        <f ca="1">+IFERROR(INDEX('Hoja de Trabajo para listado'!$A$155:$Z$1048576,MATCH($A280,'Hoja de Trabajo para listado'!$A$155:$A$1048576,0),MATCH((CUADRO!N$5&amp;$E280),'Hoja de Trabajo para listado'!$A$151:$Z$151,0)),0)+IFERROR(INDEX('Hoja de Trabajo para listado'!$AB$155:$BA$1048576,MATCH($A280,'Hoja de Trabajo para listado'!$AB$155:$AB$1048576,0),MATCH((CUADRO!N$5&amp;$E280),'Hoja de Trabajo para listado'!$AB$151:$BA$151,0)),0)+IFERROR(INDEX('Hoja de Trabajo para listado'!$BC$155:$CB$1048576,MATCH($A280,'Hoja de Trabajo para listado'!$BC$155:$BC$1048576,0),MATCH((CUADRO!N$5&amp;$E280),'Hoja de Trabajo para listado'!$BC$151:$CB$151,0)),0)+IFERROR(INDEX('Hoja de Trabajo para listado'!$DE$153:$DG$274,MATCH($A280,'Hoja de Trabajo para listado'!$DE$153:$DE$1048576,0),MATCH((CUADRO!N$5&amp;$E280),'Hoja de Trabajo para listado'!$DE$151:$DG$151,0)),0)+IFERROR(INDEX('Hoja de Trabajo para listado'!$CD$155:$DC$1048576,MATCH($A280,'Hoja de Trabajo para listado'!$CD$155:$CD$1048576,0),MATCH((CUADRO!N$5&amp;$E280),'Hoja de Trabajo para listado'!$CD$151:$DC$151,0)),0)</f>
        <v>0</v>
      </c>
      <c r="O280" s="314">
        <f ca="1">+IFERROR(INDEX('Hoja de Trabajo para listado'!$A$155:$Z$1048576,MATCH($A280,'Hoja de Trabajo para listado'!$A$155:$A$1048576,0),MATCH((CUADRO!O$5&amp;$E280),'Hoja de Trabajo para listado'!$A$151:$Z$151,0)),0)+IFERROR(INDEX('Hoja de Trabajo para listado'!$AB$155:$BA$1048576,MATCH($A280,'Hoja de Trabajo para listado'!$AB$155:$AB$1048576,0),MATCH((CUADRO!O$5&amp;$E280),'Hoja de Trabajo para listado'!$AB$151:$BA$151,0)),0)+IFERROR(INDEX('Hoja de Trabajo para listado'!$BC$155:$CB$1048576,MATCH($A280,'Hoja de Trabajo para listado'!$BC$155:$BC$1048576,0),MATCH((CUADRO!O$5&amp;$E280),'Hoja de Trabajo para listado'!$BC$151:$CB$151,0)),0)+IFERROR(INDEX('Hoja de Trabajo para listado'!$DE$153:$DG$274,MATCH($A280,'Hoja de Trabajo para listado'!$DE$153:$DE$1048576,0),MATCH((CUADRO!O$5&amp;$E280),'Hoja de Trabajo para listado'!$DE$151:$DG$151,0)),0)+IFERROR(INDEX('Hoja de Trabajo para listado'!$CD$155:$DC$1048576,MATCH($A280,'Hoja de Trabajo para listado'!$CD$155:$CD$1048576,0),MATCH((CUADRO!O$5&amp;$E280),'Hoja de Trabajo para listado'!$CD$151:$DC$151,0)),0)</f>
        <v>0</v>
      </c>
      <c r="P280" s="314">
        <f ca="1">+IFERROR(INDEX('Hoja de Trabajo para listado'!$A$155:$Z$1048576,MATCH($A280,'Hoja de Trabajo para listado'!$A$155:$A$1048576,0),MATCH((CUADRO!P$5&amp;$E280),'Hoja de Trabajo para listado'!$A$151:$Z$151,0)),0)+IFERROR(INDEX('Hoja de Trabajo para listado'!$AB$155:$BA$1048576,MATCH($A280,'Hoja de Trabajo para listado'!$AB$155:$AB$1048576,0),MATCH((CUADRO!P$5&amp;$E280),'Hoja de Trabajo para listado'!$AB$151:$BA$151,0)),0)+IFERROR(INDEX('Hoja de Trabajo para listado'!$BC$155:$CB$1048576,MATCH($A280,'Hoja de Trabajo para listado'!$BC$155:$BC$1048576,0),MATCH((CUADRO!P$5&amp;$E280),'Hoja de Trabajo para listado'!$BC$151:$CB$151,0)),0)+IFERROR(INDEX('Hoja de Trabajo para listado'!$DE$153:$DG$274,MATCH($A280,'Hoja de Trabajo para listado'!$DE$153:$DE$1048576,0),MATCH((CUADRO!P$5&amp;$E280),'Hoja de Trabajo para listado'!$DE$151:$DG$151,0)),0)+IFERROR(INDEX('Hoja de Trabajo para listado'!$CD$155:$DC$1048576,MATCH($A280,'Hoja de Trabajo para listado'!$CD$155:$CD$1048576,0),MATCH((CUADRO!P$5&amp;$E280),'Hoja de Trabajo para listado'!$CD$151:$DC$151,0)),0)</f>
        <v>0</v>
      </c>
      <c r="Q280" s="314">
        <f ca="1">+IFERROR(INDEX('Hoja de Trabajo para listado'!$A$155:$Z$1048576,MATCH($A280,'Hoja de Trabajo para listado'!$A$155:$A$1048576,0),MATCH((CUADRO!Q$5&amp;$E280),'Hoja de Trabajo para listado'!$A$151:$Z$151,0)),0)+IFERROR(INDEX('Hoja de Trabajo para listado'!$AB$155:$BA$1048576,MATCH($A280,'Hoja de Trabajo para listado'!$AB$155:$AB$1048576,0),MATCH((CUADRO!Q$5&amp;$E280),'Hoja de Trabajo para listado'!$AB$151:$BA$151,0)),0)+IFERROR(INDEX('Hoja de Trabajo para listado'!$BC$155:$CB$1048576,MATCH($A280,'Hoja de Trabajo para listado'!$BC$155:$BC$1048576,0),MATCH((CUADRO!Q$5&amp;$E280),'Hoja de Trabajo para listado'!$BC$151:$CB$151,0)),0)+IFERROR(INDEX('Hoja de Trabajo para listado'!$DE$153:$DG$274,MATCH($A280,'Hoja de Trabajo para listado'!$DE$153:$DE$1048576,0),MATCH((CUADRO!Q$5&amp;$E280),'Hoja de Trabajo para listado'!$DE$151:$DG$151,0)),0)+IFERROR(INDEX('Hoja de Trabajo para listado'!$CD$155:$DC$1048576,MATCH($A280,'Hoja de Trabajo para listado'!$CD$155:$CD$1048576,0),MATCH((CUADRO!Q$5&amp;$E280),'Hoja de Trabajo para listado'!$CD$151:$DC$151,0)),0)</f>
        <v>0</v>
      </c>
      <c r="R280" s="314">
        <f t="shared" ca="1" si="8"/>
        <v>0</v>
      </c>
      <c r="S280" s="322"/>
      <c r="T280" s="314">
        <f ca="1">+T281</f>
        <v>0</v>
      </c>
      <c r="U280" s="313">
        <f t="shared" si="9"/>
        <v>1</v>
      </c>
      <c r="V280" s="319" t="str">
        <f>+VLOOKUP(A280,bd_lista!$A$3:$E$593,5,FALSE)</f>
        <v>Gobiernos Autonomos Municipales</v>
      </c>
      <c r="W280" s="425" t="str">
        <f>+V280</f>
        <v>Gobiernos Autonomos Municipales</v>
      </c>
    </row>
    <row r="281" spans="1:23" customFormat="1" ht="15" hidden="1" customHeight="1">
      <c r="A281" s="323">
        <v>1246</v>
      </c>
      <c r="B281" s="428"/>
      <c r="C281" s="319" t="str">
        <f>+VLOOKUP(A281,bd_lista!$A$3:$C$593,3,FALSE)</f>
        <v>Gobierno Autónomo Municipal de Puerto Acosta</v>
      </c>
      <c r="D281" s="430"/>
      <c r="E281" s="349" t="s">
        <v>1419</v>
      </c>
      <c r="F281" s="314">
        <f ca="1">+IFERROR(INDEX('Hoja de Trabajo para listado'!$A$155:$Z$1048576,MATCH($A281,'Hoja de Trabajo para listado'!$A$155:$A$1048576,0),MATCH((CUADRO!F$5&amp;$E281),'Hoja de Trabajo para listado'!$A$151:$Z$151,0)),0)+IFERROR(INDEX('Hoja de Trabajo para listado'!$AB$155:$BA$1048576,MATCH($A281,'Hoja de Trabajo para listado'!$AB$155:$AB$1048576,0),MATCH((CUADRO!F$5&amp;$E281),'Hoja de Trabajo para listado'!$AB$151:$BA$151,0)),0)+IFERROR(INDEX('Hoja de Trabajo para listado'!$BC$155:$CB$1048576,MATCH($A281,'Hoja de Trabajo para listado'!$BC$155:$BC$1048576,0),MATCH((CUADRO!F$5&amp;$E281),'Hoja de Trabajo para listado'!$BC$151:$CB$151,0)),0)+IFERROR(INDEX('Hoja de Trabajo para listado'!$DE$153:$DG$274,MATCH($A281,'Hoja de Trabajo para listado'!$DE$153:$DE$1048576,0),MATCH((CUADRO!F$5&amp;$E281),'Hoja de Trabajo para listado'!$DE$151:$DG$151,0)),0)+IFERROR(INDEX('Hoja de Trabajo para listado'!$CD$155:$DC$1048576,MATCH($A281,'Hoja de Trabajo para listado'!$CD$155:$CD$1048576,0),MATCH((CUADRO!F$5&amp;$E281),'Hoja de Trabajo para listado'!$CD$151:$DC$151,0)),0)</f>
        <v>0</v>
      </c>
      <c r="G281" s="314">
        <f ca="1">+IFERROR(INDEX('Hoja de Trabajo para listado'!$A$155:$Z$1048576,MATCH($A281,'Hoja de Trabajo para listado'!$A$155:$A$1048576,0),MATCH((CUADRO!G$5&amp;$E281),'Hoja de Trabajo para listado'!$A$151:$Z$151,0)),0)+IFERROR(INDEX('Hoja de Trabajo para listado'!$AB$155:$BA$1048576,MATCH($A281,'Hoja de Trabajo para listado'!$AB$155:$AB$1048576,0),MATCH((CUADRO!G$5&amp;$E281),'Hoja de Trabajo para listado'!$AB$151:$BA$151,0)),0)+IFERROR(INDEX('Hoja de Trabajo para listado'!$BC$155:$CB$1048576,MATCH($A281,'Hoja de Trabajo para listado'!$BC$155:$BC$1048576,0),MATCH((CUADRO!G$5&amp;$E281),'Hoja de Trabajo para listado'!$BC$151:$CB$151,0)),0)+IFERROR(INDEX('Hoja de Trabajo para listado'!$DE$153:$DG$274,MATCH($A281,'Hoja de Trabajo para listado'!$DE$153:$DE$1048576,0),MATCH((CUADRO!G$5&amp;$E281),'Hoja de Trabajo para listado'!$DE$151:$DG$151,0)),0)+IFERROR(INDEX('Hoja de Trabajo para listado'!$CD$155:$DC$1048576,MATCH($A281,'Hoja de Trabajo para listado'!$CD$155:$CD$1048576,0),MATCH((CUADRO!G$5&amp;$E281),'Hoja de Trabajo para listado'!$CD$151:$DC$151,0)),0)</f>
        <v>0</v>
      </c>
      <c r="H281" s="314">
        <f ca="1">+IFERROR(INDEX('Hoja de Trabajo para listado'!$A$155:$Z$1048576,MATCH($A281,'Hoja de Trabajo para listado'!$A$155:$A$1048576,0),MATCH((CUADRO!H$5&amp;$E281),'Hoja de Trabajo para listado'!$A$151:$Z$151,0)),0)+IFERROR(INDEX('Hoja de Trabajo para listado'!$AB$155:$BA$1048576,MATCH($A281,'Hoja de Trabajo para listado'!$AB$155:$AB$1048576,0),MATCH((CUADRO!H$5&amp;$E281),'Hoja de Trabajo para listado'!$AB$151:$BA$151,0)),0)+IFERROR(INDEX('Hoja de Trabajo para listado'!$BC$155:$CB$1048576,MATCH($A281,'Hoja de Trabajo para listado'!$BC$155:$BC$1048576,0),MATCH((CUADRO!H$5&amp;$E281),'Hoja de Trabajo para listado'!$BC$151:$CB$151,0)),0)+IFERROR(INDEX('Hoja de Trabajo para listado'!$DE$153:$DG$274,MATCH($A281,'Hoja de Trabajo para listado'!$DE$153:$DE$1048576,0),MATCH((CUADRO!H$5&amp;$E281),'Hoja de Trabajo para listado'!$DE$151:$DG$151,0)),0)+IFERROR(INDEX('Hoja de Trabajo para listado'!$CD$155:$DC$1048576,MATCH($A281,'Hoja de Trabajo para listado'!$CD$155:$CD$1048576,0),MATCH((CUADRO!H$5&amp;$E281),'Hoja de Trabajo para listado'!$CD$151:$DC$151,0)),0)</f>
        <v>0</v>
      </c>
      <c r="I281" s="314">
        <f ca="1">+IFERROR(INDEX('Hoja de Trabajo para listado'!$A$155:$Z$1048576,MATCH($A281,'Hoja de Trabajo para listado'!$A$155:$A$1048576,0),MATCH((CUADRO!I$5&amp;$E281),'Hoja de Trabajo para listado'!$A$151:$Z$151,0)),0)+IFERROR(INDEX('Hoja de Trabajo para listado'!$AB$155:$BA$1048576,MATCH($A281,'Hoja de Trabajo para listado'!$AB$155:$AB$1048576,0),MATCH((CUADRO!I$5&amp;$E281),'Hoja de Trabajo para listado'!$AB$151:$BA$151,0)),0)+IFERROR(INDEX('Hoja de Trabajo para listado'!$BC$155:$CB$1048576,MATCH($A281,'Hoja de Trabajo para listado'!$BC$155:$BC$1048576,0),MATCH((CUADRO!I$5&amp;$E281),'Hoja de Trabajo para listado'!$BC$151:$CB$151,0)),0)+IFERROR(INDEX('Hoja de Trabajo para listado'!$DE$153:$DG$274,MATCH($A281,'Hoja de Trabajo para listado'!$DE$153:$DE$1048576,0),MATCH((CUADRO!I$5&amp;$E281),'Hoja de Trabajo para listado'!$DE$151:$DG$151,0)),0)+IFERROR(INDEX('Hoja de Trabajo para listado'!$CD$155:$DC$1048576,MATCH($A281,'Hoja de Trabajo para listado'!$CD$155:$CD$1048576,0),MATCH((CUADRO!I$5&amp;$E281),'Hoja de Trabajo para listado'!$CD$151:$DC$151,0)),0)</f>
        <v>0</v>
      </c>
      <c r="J281" s="314">
        <f ca="1">+IFERROR(INDEX('Hoja de Trabajo para listado'!$A$155:$Z$1048576,MATCH($A281,'Hoja de Trabajo para listado'!$A$155:$A$1048576,0),MATCH((CUADRO!J$5&amp;$E281),'Hoja de Trabajo para listado'!$A$151:$Z$151,0)),0)+IFERROR(INDEX('Hoja de Trabajo para listado'!$AB$155:$BA$1048576,MATCH($A281,'Hoja de Trabajo para listado'!$AB$155:$AB$1048576,0),MATCH((CUADRO!J$5&amp;$E281),'Hoja de Trabajo para listado'!$AB$151:$BA$151,0)),0)+IFERROR(INDEX('Hoja de Trabajo para listado'!$BC$155:$CB$1048576,MATCH($A281,'Hoja de Trabajo para listado'!$BC$155:$BC$1048576,0),MATCH((CUADRO!J$5&amp;$E281),'Hoja de Trabajo para listado'!$BC$151:$CB$151,0)),0)+IFERROR(INDEX('Hoja de Trabajo para listado'!$DE$153:$DG$274,MATCH($A281,'Hoja de Trabajo para listado'!$DE$153:$DE$1048576,0),MATCH((CUADRO!J$5&amp;$E281),'Hoja de Trabajo para listado'!$DE$151:$DG$151,0)),0)+IFERROR(INDEX('Hoja de Trabajo para listado'!$CD$155:$DC$1048576,MATCH($A281,'Hoja de Trabajo para listado'!$CD$155:$CD$1048576,0),MATCH((CUADRO!J$5&amp;$E281),'Hoja de Trabajo para listado'!$CD$151:$DC$151,0)),0)</f>
        <v>0</v>
      </c>
      <c r="K281" s="314">
        <f ca="1">+IFERROR(INDEX('Hoja de Trabajo para listado'!$A$155:$Z$1048576,MATCH($A281,'Hoja de Trabajo para listado'!$A$155:$A$1048576,0),MATCH((CUADRO!K$5&amp;$E281),'Hoja de Trabajo para listado'!$A$151:$Z$151,0)),0)+IFERROR(INDEX('Hoja de Trabajo para listado'!$AB$155:$BA$1048576,MATCH($A281,'Hoja de Trabajo para listado'!$AB$155:$AB$1048576,0),MATCH((CUADRO!K$5&amp;$E281),'Hoja de Trabajo para listado'!$AB$151:$BA$151,0)),0)+IFERROR(INDEX('Hoja de Trabajo para listado'!$BC$155:$CB$1048576,MATCH($A281,'Hoja de Trabajo para listado'!$BC$155:$BC$1048576,0),MATCH((CUADRO!K$5&amp;$E281),'Hoja de Trabajo para listado'!$BC$151:$CB$151,0)),0)+IFERROR(INDEX('Hoja de Trabajo para listado'!$DE$153:$DG$274,MATCH($A281,'Hoja de Trabajo para listado'!$DE$153:$DE$1048576,0),MATCH((CUADRO!K$5&amp;$E281),'Hoja de Trabajo para listado'!$DE$151:$DG$151,0)),0)+IFERROR(INDEX('Hoja de Trabajo para listado'!$CD$155:$DC$1048576,MATCH($A281,'Hoja de Trabajo para listado'!$CD$155:$CD$1048576,0),MATCH((CUADRO!K$5&amp;$E281),'Hoja de Trabajo para listado'!$CD$151:$DC$151,0)),0)</f>
        <v>0</v>
      </c>
      <c r="L281" s="314">
        <f ca="1">+IFERROR(INDEX('Hoja de Trabajo para listado'!$A$155:$Z$1048576,MATCH($A281,'Hoja de Trabajo para listado'!$A$155:$A$1048576,0),MATCH((CUADRO!L$5&amp;$E281),'Hoja de Trabajo para listado'!$A$151:$Z$151,0)),0)+IFERROR(INDEX('Hoja de Trabajo para listado'!$AB$155:$BA$1048576,MATCH($A281,'Hoja de Trabajo para listado'!$AB$155:$AB$1048576,0),MATCH((CUADRO!L$5&amp;$E281),'Hoja de Trabajo para listado'!$AB$151:$BA$151,0)),0)+IFERROR(INDEX('Hoja de Trabajo para listado'!$BC$155:$CB$1048576,MATCH($A281,'Hoja de Trabajo para listado'!$BC$155:$BC$1048576,0),MATCH((CUADRO!L$5&amp;$E281),'Hoja de Trabajo para listado'!$BC$151:$CB$151,0)),0)+IFERROR(INDEX('Hoja de Trabajo para listado'!$DE$153:$DG$274,MATCH($A281,'Hoja de Trabajo para listado'!$DE$153:$DE$1048576,0),MATCH((CUADRO!L$5&amp;$E281),'Hoja de Trabajo para listado'!$DE$151:$DG$151,0)),0)+IFERROR(INDEX('Hoja de Trabajo para listado'!$CD$155:$DC$1048576,MATCH($A281,'Hoja de Trabajo para listado'!$CD$155:$CD$1048576,0),MATCH((CUADRO!L$5&amp;$E281),'Hoja de Trabajo para listado'!$CD$151:$DC$151,0)),0)</f>
        <v>0</v>
      </c>
      <c r="M281" s="314">
        <f ca="1">+IFERROR(INDEX('Hoja de Trabajo para listado'!$A$155:$Z$1048576,MATCH($A281,'Hoja de Trabajo para listado'!$A$155:$A$1048576,0),MATCH((CUADRO!M$5&amp;$E281),'Hoja de Trabajo para listado'!$A$151:$Z$151,0)),0)+IFERROR(INDEX('Hoja de Trabajo para listado'!$AB$155:$BA$1048576,MATCH($A281,'Hoja de Trabajo para listado'!$AB$155:$AB$1048576,0),MATCH((CUADRO!M$5&amp;$E281),'Hoja de Trabajo para listado'!$AB$151:$BA$151,0)),0)+IFERROR(INDEX('Hoja de Trabajo para listado'!$BC$155:$CB$1048576,MATCH($A281,'Hoja de Trabajo para listado'!$BC$155:$BC$1048576,0),MATCH((CUADRO!M$5&amp;$E281),'Hoja de Trabajo para listado'!$BC$151:$CB$151,0)),0)+IFERROR(INDEX('Hoja de Trabajo para listado'!$DE$153:$DG$274,MATCH($A281,'Hoja de Trabajo para listado'!$DE$153:$DE$1048576,0),MATCH((CUADRO!M$5&amp;$E281),'Hoja de Trabajo para listado'!$DE$151:$DG$151,0)),0)+IFERROR(INDEX('Hoja de Trabajo para listado'!$CD$155:$DC$1048576,MATCH($A281,'Hoja de Trabajo para listado'!$CD$155:$CD$1048576,0),MATCH((CUADRO!M$5&amp;$E281),'Hoja de Trabajo para listado'!$CD$151:$DC$151,0)),0)</f>
        <v>0</v>
      </c>
      <c r="N281" s="314">
        <f ca="1">+IFERROR(INDEX('Hoja de Trabajo para listado'!$A$155:$Z$1048576,MATCH($A281,'Hoja de Trabajo para listado'!$A$155:$A$1048576,0),MATCH((CUADRO!N$5&amp;$E281),'Hoja de Trabajo para listado'!$A$151:$Z$151,0)),0)+IFERROR(INDEX('Hoja de Trabajo para listado'!$AB$155:$BA$1048576,MATCH($A281,'Hoja de Trabajo para listado'!$AB$155:$AB$1048576,0),MATCH((CUADRO!N$5&amp;$E281),'Hoja de Trabajo para listado'!$AB$151:$BA$151,0)),0)+IFERROR(INDEX('Hoja de Trabajo para listado'!$BC$155:$CB$1048576,MATCH($A281,'Hoja de Trabajo para listado'!$BC$155:$BC$1048576,0),MATCH((CUADRO!N$5&amp;$E281),'Hoja de Trabajo para listado'!$BC$151:$CB$151,0)),0)+IFERROR(INDEX('Hoja de Trabajo para listado'!$DE$153:$DG$274,MATCH($A281,'Hoja de Trabajo para listado'!$DE$153:$DE$1048576,0),MATCH((CUADRO!N$5&amp;$E281),'Hoja de Trabajo para listado'!$DE$151:$DG$151,0)),0)+IFERROR(INDEX('Hoja de Trabajo para listado'!$CD$155:$DC$1048576,MATCH($A281,'Hoja de Trabajo para listado'!$CD$155:$CD$1048576,0),MATCH((CUADRO!N$5&amp;$E281),'Hoja de Trabajo para listado'!$CD$151:$DC$151,0)),0)</f>
        <v>0</v>
      </c>
      <c r="O281" s="314">
        <f ca="1">+IFERROR(INDEX('Hoja de Trabajo para listado'!$A$155:$Z$1048576,MATCH($A281,'Hoja de Trabajo para listado'!$A$155:$A$1048576,0),MATCH((CUADRO!O$5&amp;$E281),'Hoja de Trabajo para listado'!$A$151:$Z$151,0)),0)+IFERROR(INDEX('Hoja de Trabajo para listado'!$AB$155:$BA$1048576,MATCH($A281,'Hoja de Trabajo para listado'!$AB$155:$AB$1048576,0),MATCH((CUADRO!O$5&amp;$E281),'Hoja de Trabajo para listado'!$AB$151:$BA$151,0)),0)+IFERROR(INDEX('Hoja de Trabajo para listado'!$BC$155:$CB$1048576,MATCH($A281,'Hoja de Trabajo para listado'!$BC$155:$BC$1048576,0),MATCH((CUADRO!O$5&amp;$E281),'Hoja de Trabajo para listado'!$BC$151:$CB$151,0)),0)+IFERROR(INDEX('Hoja de Trabajo para listado'!$DE$153:$DG$274,MATCH($A281,'Hoja de Trabajo para listado'!$DE$153:$DE$1048576,0),MATCH((CUADRO!O$5&amp;$E281),'Hoja de Trabajo para listado'!$DE$151:$DG$151,0)),0)+IFERROR(INDEX('Hoja de Trabajo para listado'!$CD$155:$DC$1048576,MATCH($A281,'Hoja de Trabajo para listado'!$CD$155:$CD$1048576,0),MATCH((CUADRO!O$5&amp;$E281),'Hoja de Trabajo para listado'!$CD$151:$DC$151,0)),0)</f>
        <v>0</v>
      </c>
      <c r="P281" s="314">
        <f ca="1">+IFERROR(INDEX('Hoja de Trabajo para listado'!$A$155:$Z$1048576,MATCH($A281,'Hoja de Trabajo para listado'!$A$155:$A$1048576,0),MATCH((CUADRO!P$5&amp;$E281),'Hoja de Trabajo para listado'!$A$151:$Z$151,0)),0)+IFERROR(INDEX('Hoja de Trabajo para listado'!$AB$155:$BA$1048576,MATCH($A281,'Hoja de Trabajo para listado'!$AB$155:$AB$1048576,0),MATCH((CUADRO!P$5&amp;$E281),'Hoja de Trabajo para listado'!$AB$151:$BA$151,0)),0)+IFERROR(INDEX('Hoja de Trabajo para listado'!$BC$155:$CB$1048576,MATCH($A281,'Hoja de Trabajo para listado'!$BC$155:$BC$1048576,0),MATCH((CUADRO!P$5&amp;$E281),'Hoja de Trabajo para listado'!$BC$151:$CB$151,0)),0)+IFERROR(INDEX('Hoja de Trabajo para listado'!$DE$153:$DG$274,MATCH($A281,'Hoja de Trabajo para listado'!$DE$153:$DE$1048576,0),MATCH((CUADRO!P$5&amp;$E281),'Hoja de Trabajo para listado'!$DE$151:$DG$151,0)),0)+IFERROR(INDEX('Hoja de Trabajo para listado'!$CD$155:$DC$1048576,MATCH($A281,'Hoja de Trabajo para listado'!$CD$155:$CD$1048576,0),MATCH((CUADRO!P$5&amp;$E281),'Hoja de Trabajo para listado'!$CD$151:$DC$151,0)),0)</f>
        <v>0</v>
      </c>
      <c r="Q281" s="314">
        <f ca="1">+IFERROR(INDEX('Hoja de Trabajo para listado'!$A$155:$Z$1048576,MATCH($A281,'Hoja de Trabajo para listado'!$A$155:$A$1048576,0),MATCH((CUADRO!Q$5&amp;$E281),'Hoja de Trabajo para listado'!$A$151:$Z$151,0)),0)+IFERROR(INDEX('Hoja de Trabajo para listado'!$AB$155:$BA$1048576,MATCH($A281,'Hoja de Trabajo para listado'!$AB$155:$AB$1048576,0),MATCH((CUADRO!Q$5&amp;$E281),'Hoja de Trabajo para listado'!$AB$151:$BA$151,0)),0)+IFERROR(INDEX('Hoja de Trabajo para listado'!$BC$155:$CB$1048576,MATCH($A281,'Hoja de Trabajo para listado'!$BC$155:$BC$1048576,0),MATCH((CUADRO!Q$5&amp;$E281),'Hoja de Trabajo para listado'!$BC$151:$CB$151,0)),0)+IFERROR(INDEX('Hoja de Trabajo para listado'!$DE$153:$DG$274,MATCH($A281,'Hoja de Trabajo para listado'!$DE$153:$DE$1048576,0),MATCH((CUADRO!Q$5&amp;$E281),'Hoja de Trabajo para listado'!$DE$151:$DG$151,0)),0)+IFERROR(INDEX('Hoja de Trabajo para listado'!$CD$155:$DC$1048576,MATCH($A281,'Hoja de Trabajo para listado'!$CD$155:$CD$1048576,0),MATCH((CUADRO!Q$5&amp;$E281),'Hoja de Trabajo para listado'!$CD$151:$DC$151,0)),0)</f>
        <v>0</v>
      </c>
      <c r="R281" s="314">
        <f t="shared" ca="1" si="8"/>
        <v>0</v>
      </c>
      <c r="S281" s="322">
        <f ca="1">+R280+R281</f>
        <v>0</v>
      </c>
      <c r="T281" s="314">
        <f ca="1">+S281</f>
        <v>0</v>
      </c>
      <c r="U281" s="313">
        <f t="shared" si="9"/>
        <v>2</v>
      </c>
      <c r="V281" s="319" t="str">
        <f>+VLOOKUP(A281,bd_lista!$A$3:$E$593,5,FALSE)</f>
        <v>Gobiernos Autonomos Municipales</v>
      </c>
      <c r="W281" s="426"/>
    </row>
    <row r="282" spans="1:23" customFormat="1" ht="15" hidden="1" customHeight="1">
      <c r="A282" s="323">
        <v>1247</v>
      </c>
      <c r="B282" s="427">
        <f>+A282</f>
        <v>1247</v>
      </c>
      <c r="C282" s="318" t="str">
        <f>+VLOOKUP(A282,bd_lista!$A$3:$C$593,3,FALSE)</f>
        <v>Gobierno Autónomo Municipal de Mocomoco</v>
      </c>
      <c r="D282" s="429" t="str">
        <f>+C282</f>
        <v>Gobierno Autónomo Municipal de Mocomoco</v>
      </c>
      <c r="E282" s="346" t="s">
        <v>1418</v>
      </c>
      <c r="F282" s="314">
        <f ca="1">+IFERROR(INDEX('Hoja de Trabajo para listado'!$A$155:$Z$1048576,MATCH($A282,'Hoja de Trabajo para listado'!$A$155:$A$1048576,0),MATCH((CUADRO!F$5&amp;$E282),'Hoja de Trabajo para listado'!$A$151:$Z$151,0)),0)+IFERROR(INDEX('Hoja de Trabajo para listado'!$AB$155:$BA$1048576,MATCH($A282,'Hoja de Trabajo para listado'!$AB$155:$AB$1048576,0),MATCH((CUADRO!F$5&amp;$E282),'Hoja de Trabajo para listado'!$AB$151:$BA$151,0)),0)+IFERROR(INDEX('Hoja de Trabajo para listado'!$BC$155:$CB$1048576,MATCH($A282,'Hoja de Trabajo para listado'!$BC$155:$BC$1048576,0),MATCH((CUADRO!F$5&amp;$E282),'Hoja de Trabajo para listado'!$BC$151:$CB$151,0)),0)+IFERROR(INDEX('Hoja de Trabajo para listado'!$DE$153:$DG$274,MATCH($A282,'Hoja de Trabajo para listado'!$DE$153:$DE$1048576,0),MATCH((CUADRO!F$5&amp;$E282),'Hoja de Trabajo para listado'!$DE$151:$DG$151,0)),0)+IFERROR(INDEX('Hoja de Trabajo para listado'!$CD$155:$DC$1048576,MATCH($A282,'Hoja de Trabajo para listado'!$CD$155:$CD$1048576,0),MATCH((CUADRO!F$5&amp;$E282),'Hoja de Trabajo para listado'!$CD$151:$DC$151,0)),0)</f>
        <v>0</v>
      </c>
      <c r="G282" s="314">
        <f ca="1">+IFERROR(INDEX('Hoja de Trabajo para listado'!$A$155:$Z$1048576,MATCH($A282,'Hoja de Trabajo para listado'!$A$155:$A$1048576,0),MATCH((CUADRO!G$5&amp;$E282),'Hoja de Trabajo para listado'!$A$151:$Z$151,0)),0)+IFERROR(INDEX('Hoja de Trabajo para listado'!$AB$155:$BA$1048576,MATCH($A282,'Hoja de Trabajo para listado'!$AB$155:$AB$1048576,0),MATCH((CUADRO!G$5&amp;$E282),'Hoja de Trabajo para listado'!$AB$151:$BA$151,0)),0)+IFERROR(INDEX('Hoja de Trabajo para listado'!$BC$155:$CB$1048576,MATCH($A282,'Hoja de Trabajo para listado'!$BC$155:$BC$1048576,0),MATCH((CUADRO!G$5&amp;$E282),'Hoja de Trabajo para listado'!$BC$151:$CB$151,0)),0)+IFERROR(INDEX('Hoja de Trabajo para listado'!$DE$153:$DG$274,MATCH($A282,'Hoja de Trabajo para listado'!$DE$153:$DE$1048576,0),MATCH((CUADRO!G$5&amp;$E282),'Hoja de Trabajo para listado'!$DE$151:$DG$151,0)),0)+IFERROR(INDEX('Hoja de Trabajo para listado'!$CD$155:$DC$1048576,MATCH($A282,'Hoja de Trabajo para listado'!$CD$155:$CD$1048576,0),MATCH((CUADRO!G$5&amp;$E282),'Hoja de Trabajo para listado'!$CD$151:$DC$151,0)),0)</f>
        <v>0</v>
      </c>
      <c r="H282" s="314">
        <f ca="1">+IFERROR(INDEX('Hoja de Trabajo para listado'!$A$155:$Z$1048576,MATCH($A282,'Hoja de Trabajo para listado'!$A$155:$A$1048576,0),MATCH((CUADRO!H$5&amp;$E282),'Hoja de Trabajo para listado'!$A$151:$Z$151,0)),0)+IFERROR(INDEX('Hoja de Trabajo para listado'!$AB$155:$BA$1048576,MATCH($A282,'Hoja de Trabajo para listado'!$AB$155:$AB$1048576,0),MATCH((CUADRO!H$5&amp;$E282),'Hoja de Trabajo para listado'!$AB$151:$BA$151,0)),0)+IFERROR(INDEX('Hoja de Trabajo para listado'!$BC$155:$CB$1048576,MATCH($A282,'Hoja de Trabajo para listado'!$BC$155:$BC$1048576,0),MATCH((CUADRO!H$5&amp;$E282),'Hoja de Trabajo para listado'!$BC$151:$CB$151,0)),0)+IFERROR(INDEX('Hoja de Trabajo para listado'!$DE$153:$DG$274,MATCH($A282,'Hoja de Trabajo para listado'!$DE$153:$DE$1048576,0),MATCH((CUADRO!H$5&amp;$E282),'Hoja de Trabajo para listado'!$DE$151:$DG$151,0)),0)+IFERROR(INDEX('Hoja de Trabajo para listado'!$CD$155:$DC$1048576,MATCH($A282,'Hoja de Trabajo para listado'!$CD$155:$CD$1048576,0),MATCH((CUADRO!H$5&amp;$E282),'Hoja de Trabajo para listado'!$CD$151:$DC$151,0)),0)</f>
        <v>0</v>
      </c>
      <c r="I282" s="314">
        <f ca="1">+IFERROR(INDEX('Hoja de Trabajo para listado'!$A$155:$Z$1048576,MATCH($A282,'Hoja de Trabajo para listado'!$A$155:$A$1048576,0),MATCH((CUADRO!I$5&amp;$E282),'Hoja de Trabajo para listado'!$A$151:$Z$151,0)),0)+IFERROR(INDEX('Hoja de Trabajo para listado'!$AB$155:$BA$1048576,MATCH($A282,'Hoja de Trabajo para listado'!$AB$155:$AB$1048576,0),MATCH((CUADRO!I$5&amp;$E282),'Hoja de Trabajo para listado'!$AB$151:$BA$151,0)),0)+IFERROR(INDEX('Hoja de Trabajo para listado'!$BC$155:$CB$1048576,MATCH($A282,'Hoja de Trabajo para listado'!$BC$155:$BC$1048576,0),MATCH((CUADRO!I$5&amp;$E282),'Hoja de Trabajo para listado'!$BC$151:$CB$151,0)),0)+IFERROR(INDEX('Hoja de Trabajo para listado'!$DE$153:$DG$274,MATCH($A282,'Hoja de Trabajo para listado'!$DE$153:$DE$1048576,0),MATCH((CUADRO!I$5&amp;$E282),'Hoja de Trabajo para listado'!$DE$151:$DG$151,0)),0)+IFERROR(INDEX('Hoja de Trabajo para listado'!$CD$155:$DC$1048576,MATCH($A282,'Hoja de Trabajo para listado'!$CD$155:$CD$1048576,0),MATCH((CUADRO!I$5&amp;$E282),'Hoja de Trabajo para listado'!$CD$151:$DC$151,0)),0)</f>
        <v>0</v>
      </c>
      <c r="J282" s="314">
        <f ca="1">+IFERROR(INDEX('Hoja de Trabajo para listado'!$A$155:$Z$1048576,MATCH($A282,'Hoja de Trabajo para listado'!$A$155:$A$1048576,0),MATCH((CUADRO!J$5&amp;$E282),'Hoja de Trabajo para listado'!$A$151:$Z$151,0)),0)+IFERROR(INDEX('Hoja de Trabajo para listado'!$AB$155:$BA$1048576,MATCH($A282,'Hoja de Trabajo para listado'!$AB$155:$AB$1048576,0),MATCH((CUADRO!J$5&amp;$E282),'Hoja de Trabajo para listado'!$AB$151:$BA$151,0)),0)+IFERROR(INDEX('Hoja de Trabajo para listado'!$BC$155:$CB$1048576,MATCH($A282,'Hoja de Trabajo para listado'!$BC$155:$BC$1048576,0),MATCH((CUADRO!J$5&amp;$E282),'Hoja de Trabajo para listado'!$BC$151:$CB$151,0)),0)+IFERROR(INDEX('Hoja de Trabajo para listado'!$DE$153:$DG$274,MATCH($A282,'Hoja de Trabajo para listado'!$DE$153:$DE$1048576,0),MATCH((CUADRO!J$5&amp;$E282),'Hoja de Trabajo para listado'!$DE$151:$DG$151,0)),0)+IFERROR(INDEX('Hoja de Trabajo para listado'!$CD$155:$DC$1048576,MATCH($A282,'Hoja de Trabajo para listado'!$CD$155:$CD$1048576,0),MATCH((CUADRO!J$5&amp;$E282),'Hoja de Trabajo para listado'!$CD$151:$DC$151,0)),0)</f>
        <v>0</v>
      </c>
      <c r="K282" s="314">
        <f ca="1">+IFERROR(INDEX('Hoja de Trabajo para listado'!$A$155:$Z$1048576,MATCH($A282,'Hoja de Trabajo para listado'!$A$155:$A$1048576,0),MATCH((CUADRO!K$5&amp;$E282),'Hoja de Trabajo para listado'!$A$151:$Z$151,0)),0)+IFERROR(INDEX('Hoja de Trabajo para listado'!$AB$155:$BA$1048576,MATCH($A282,'Hoja de Trabajo para listado'!$AB$155:$AB$1048576,0),MATCH((CUADRO!K$5&amp;$E282),'Hoja de Trabajo para listado'!$AB$151:$BA$151,0)),0)+IFERROR(INDEX('Hoja de Trabajo para listado'!$BC$155:$CB$1048576,MATCH($A282,'Hoja de Trabajo para listado'!$BC$155:$BC$1048576,0),MATCH((CUADRO!K$5&amp;$E282),'Hoja de Trabajo para listado'!$BC$151:$CB$151,0)),0)+IFERROR(INDEX('Hoja de Trabajo para listado'!$DE$153:$DG$274,MATCH($A282,'Hoja de Trabajo para listado'!$DE$153:$DE$1048576,0),MATCH((CUADRO!K$5&amp;$E282),'Hoja de Trabajo para listado'!$DE$151:$DG$151,0)),0)+IFERROR(INDEX('Hoja de Trabajo para listado'!$CD$155:$DC$1048576,MATCH($A282,'Hoja de Trabajo para listado'!$CD$155:$CD$1048576,0),MATCH((CUADRO!K$5&amp;$E282),'Hoja de Trabajo para listado'!$CD$151:$DC$151,0)),0)</f>
        <v>0</v>
      </c>
      <c r="L282" s="314">
        <f ca="1">+IFERROR(INDEX('Hoja de Trabajo para listado'!$A$155:$Z$1048576,MATCH($A282,'Hoja de Trabajo para listado'!$A$155:$A$1048576,0),MATCH((CUADRO!L$5&amp;$E282),'Hoja de Trabajo para listado'!$A$151:$Z$151,0)),0)+IFERROR(INDEX('Hoja de Trabajo para listado'!$AB$155:$BA$1048576,MATCH($A282,'Hoja de Trabajo para listado'!$AB$155:$AB$1048576,0),MATCH((CUADRO!L$5&amp;$E282),'Hoja de Trabajo para listado'!$AB$151:$BA$151,0)),0)+IFERROR(INDEX('Hoja de Trabajo para listado'!$BC$155:$CB$1048576,MATCH($A282,'Hoja de Trabajo para listado'!$BC$155:$BC$1048576,0),MATCH((CUADRO!L$5&amp;$E282),'Hoja de Trabajo para listado'!$BC$151:$CB$151,0)),0)+IFERROR(INDEX('Hoja de Trabajo para listado'!$DE$153:$DG$274,MATCH($A282,'Hoja de Trabajo para listado'!$DE$153:$DE$1048576,0),MATCH((CUADRO!L$5&amp;$E282),'Hoja de Trabajo para listado'!$DE$151:$DG$151,0)),0)+IFERROR(INDEX('Hoja de Trabajo para listado'!$CD$155:$DC$1048576,MATCH($A282,'Hoja de Trabajo para listado'!$CD$155:$CD$1048576,0),MATCH((CUADRO!L$5&amp;$E282),'Hoja de Trabajo para listado'!$CD$151:$DC$151,0)),0)</f>
        <v>0</v>
      </c>
      <c r="M282" s="314">
        <f ca="1">+IFERROR(INDEX('Hoja de Trabajo para listado'!$A$155:$Z$1048576,MATCH($A282,'Hoja de Trabajo para listado'!$A$155:$A$1048576,0),MATCH((CUADRO!M$5&amp;$E282),'Hoja de Trabajo para listado'!$A$151:$Z$151,0)),0)+IFERROR(INDEX('Hoja de Trabajo para listado'!$AB$155:$BA$1048576,MATCH($A282,'Hoja de Trabajo para listado'!$AB$155:$AB$1048576,0),MATCH((CUADRO!M$5&amp;$E282),'Hoja de Trabajo para listado'!$AB$151:$BA$151,0)),0)+IFERROR(INDEX('Hoja de Trabajo para listado'!$BC$155:$CB$1048576,MATCH($A282,'Hoja de Trabajo para listado'!$BC$155:$BC$1048576,0),MATCH((CUADRO!M$5&amp;$E282),'Hoja de Trabajo para listado'!$BC$151:$CB$151,0)),0)+IFERROR(INDEX('Hoja de Trabajo para listado'!$DE$153:$DG$274,MATCH($A282,'Hoja de Trabajo para listado'!$DE$153:$DE$1048576,0),MATCH((CUADRO!M$5&amp;$E282),'Hoja de Trabajo para listado'!$DE$151:$DG$151,0)),0)+IFERROR(INDEX('Hoja de Trabajo para listado'!$CD$155:$DC$1048576,MATCH($A282,'Hoja de Trabajo para listado'!$CD$155:$CD$1048576,0),MATCH((CUADRO!M$5&amp;$E282),'Hoja de Trabajo para listado'!$CD$151:$DC$151,0)),0)</f>
        <v>0</v>
      </c>
      <c r="N282" s="314">
        <f ca="1">+IFERROR(INDEX('Hoja de Trabajo para listado'!$A$155:$Z$1048576,MATCH($A282,'Hoja de Trabajo para listado'!$A$155:$A$1048576,0),MATCH((CUADRO!N$5&amp;$E282),'Hoja de Trabajo para listado'!$A$151:$Z$151,0)),0)+IFERROR(INDEX('Hoja de Trabajo para listado'!$AB$155:$BA$1048576,MATCH($A282,'Hoja de Trabajo para listado'!$AB$155:$AB$1048576,0),MATCH((CUADRO!N$5&amp;$E282),'Hoja de Trabajo para listado'!$AB$151:$BA$151,0)),0)+IFERROR(INDEX('Hoja de Trabajo para listado'!$BC$155:$CB$1048576,MATCH($A282,'Hoja de Trabajo para listado'!$BC$155:$BC$1048576,0),MATCH((CUADRO!N$5&amp;$E282),'Hoja de Trabajo para listado'!$BC$151:$CB$151,0)),0)+IFERROR(INDEX('Hoja de Trabajo para listado'!$DE$153:$DG$274,MATCH($A282,'Hoja de Trabajo para listado'!$DE$153:$DE$1048576,0),MATCH((CUADRO!N$5&amp;$E282),'Hoja de Trabajo para listado'!$DE$151:$DG$151,0)),0)+IFERROR(INDEX('Hoja de Trabajo para listado'!$CD$155:$DC$1048576,MATCH($A282,'Hoja de Trabajo para listado'!$CD$155:$CD$1048576,0),MATCH((CUADRO!N$5&amp;$E282),'Hoja de Trabajo para listado'!$CD$151:$DC$151,0)),0)</f>
        <v>0</v>
      </c>
      <c r="O282" s="314">
        <f ca="1">+IFERROR(INDEX('Hoja de Trabajo para listado'!$A$155:$Z$1048576,MATCH($A282,'Hoja de Trabajo para listado'!$A$155:$A$1048576,0),MATCH((CUADRO!O$5&amp;$E282),'Hoja de Trabajo para listado'!$A$151:$Z$151,0)),0)+IFERROR(INDEX('Hoja de Trabajo para listado'!$AB$155:$BA$1048576,MATCH($A282,'Hoja de Trabajo para listado'!$AB$155:$AB$1048576,0),MATCH((CUADRO!O$5&amp;$E282),'Hoja de Trabajo para listado'!$AB$151:$BA$151,0)),0)+IFERROR(INDEX('Hoja de Trabajo para listado'!$BC$155:$CB$1048576,MATCH($A282,'Hoja de Trabajo para listado'!$BC$155:$BC$1048576,0),MATCH((CUADRO!O$5&amp;$E282),'Hoja de Trabajo para listado'!$BC$151:$CB$151,0)),0)+IFERROR(INDEX('Hoja de Trabajo para listado'!$DE$153:$DG$274,MATCH($A282,'Hoja de Trabajo para listado'!$DE$153:$DE$1048576,0),MATCH((CUADRO!O$5&amp;$E282),'Hoja de Trabajo para listado'!$DE$151:$DG$151,0)),0)+IFERROR(INDEX('Hoja de Trabajo para listado'!$CD$155:$DC$1048576,MATCH($A282,'Hoja de Trabajo para listado'!$CD$155:$CD$1048576,0),MATCH((CUADRO!O$5&amp;$E282),'Hoja de Trabajo para listado'!$CD$151:$DC$151,0)),0)</f>
        <v>0</v>
      </c>
      <c r="P282" s="314">
        <f ca="1">+IFERROR(INDEX('Hoja de Trabajo para listado'!$A$155:$Z$1048576,MATCH($A282,'Hoja de Trabajo para listado'!$A$155:$A$1048576,0),MATCH((CUADRO!P$5&amp;$E282),'Hoja de Trabajo para listado'!$A$151:$Z$151,0)),0)+IFERROR(INDEX('Hoja de Trabajo para listado'!$AB$155:$BA$1048576,MATCH($A282,'Hoja de Trabajo para listado'!$AB$155:$AB$1048576,0),MATCH((CUADRO!P$5&amp;$E282),'Hoja de Trabajo para listado'!$AB$151:$BA$151,0)),0)+IFERROR(INDEX('Hoja de Trabajo para listado'!$BC$155:$CB$1048576,MATCH($A282,'Hoja de Trabajo para listado'!$BC$155:$BC$1048576,0),MATCH((CUADRO!P$5&amp;$E282),'Hoja de Trabajo para listado'!$BC$151:$CB$151,0)),0)+IFERROR(INDEX('Hoja de Trabajo para listado'!$DE$153:$DG$274,MATCH($A282,'Hoja de Trabajo para listado'!$DE$153:$DE$1048576,0),MATCH((CUADRO!P$5&amp;$E282),'Hoja de Trabajo para listado'!$DE$151:$DG$151,0)),0)+IFERROR(INDEX('Hoja de Trabajo para listado'!$CD$155:$DC$1048576,MATCH($A282,'Hoja de Trabajo para listado'!$CD$155:$CD$1048576,0),MATCH((CUADRO!P$5&amp;$E282),'Hoja de Trabajo para listado'!$CD$151:$DC$151,0)),0)</f>
        <v>0</v>
      </c>
      <c r="Q282" s="314">
        <f ca="1">+IFERROR(INDEX('Hoja de Trabajo para listado'!$A$155:$Z$1048576,MATCH($A282,'Hoja de Trabajo para listado'!$A$155:$A$1048576,0),MATCH((CUADRO!Q$5&amp;$E282),'Hoja de Trabajo para listado'!$A$151:$Z$151,0)),0)+IFERROR(INDEX('Hoja de Trabajo para listado'!$AB$155:$BA$1048576,MATCH($A282,'Hoja de Trabajo para listado'!$AB$155:$AB$1048576,0),MATCH((CUADRO!Q$5&amp;$E282),'Hoja de Trabajo para listado'!$AB$151:$BA$151,0)),0)+IFERROR(INDEX('Hoja de Trabajo para listado'!$BC$155:$CB$1048576,MATCH($A282,'Hoja de Trabajo para listado'!$BC$155:$BC$1048576,0),MATCH((CUADRO!Q$5&amp;$E282),'Hoja de Trabajo para listado'!$BC$151:$CB$151,0)),0)+IFERROR(INDEX('Hoja de Trabajo para listado'!$DE$153:$DG$274,MATCH($A282,'Hoja de Trabajo para listado'!$DE$153:$DE$1048576,0),MATCH((CUADRO!Q$5&amp;$E282),'Hoja de Trabajo para listado'!$DE$151:$DG$151,0)),0)+IFERROR(INDEX('Hoja de Trabajo para listado'!$CD$155:$DC$1048576,MATCH($A282,'Hoja de Trabajo para listado'!$CD$155:$CD$1048576,0),MATCH((CUADRO!Q$5&amp;$E282),'Hoja de Trabajo para listado'!$CD$151:$DC$151,0)),0)</f>
        <v>0</v>
      </c>
      <c r="R282" s="314">
        <f t="shared" ca="1" si="8"/>
        <v>0</v>
      </c>
      <c r="S282" s="322"/>
      <c r="T282" s="314">
        <f ca="1">+T283</f>
        <v>0</v>
      </c>
      <c r="U282" s="313">
        <f t="shared" si="9"/>
        <v>1</v>
      </c>
      <c r="V282" s="319" t="str">
        <f>+VLOOKUP(A282,bd_lista!$A$3:$E$593,5,FALSE)</f>
        <v>Gobiernos Autonomos Municipales</v>
      </c>
      <c r="W282" s="425" t="str">
        <f>+V282</f>
        <v>Gobiernos Autonomos Municipales</v>
      </c>
    </row>
    <row r="283" spans="1:23" customFormat="1" ht="15" hidden="1" customHeight="1">
      <c r="A283" s="323">
        <v>1247</v>
      </c>
      <c r="B283" s="428"/>
      <c r="C283" s="319" t="str">
        <f>+VLOOKUP(A283,bd_lista!$A$3:$C$593,3,FALSE)</f>
        <v>Gobierno Autónomo Municipal de Mocomoco</v>
      </c>
      <c r="D283" s="430"/>
      <c r="E283" s="347" t="s">
        <v>1419</v>
      </c>
      <c r="F283" s="316">
        <f ca="1">+IFERROR(INDEX('Hoja de Trabajo para listado'!$A$155:$Z$1048576,MATCH($A283,'Hoja de Trabajo para listado'!$A$155:$A$1048576,0),MATCH((CUADRO!F$5&amp;$E283),'Hoja de Trabajo para listado'!$A$151:$Z$151,0)),0)+IFERROR(INDEX('Hoja de Trabajo para listado'!$AB$155:$BA$1048576,MATCH($A283,'Hoja de Trabajo para listado'!$AB$155:$AB$1048576,0),MATCH((CUADRO!F$5&amp;$E283),'Hoja de Trabajo para listado'!$AB$151:$BA$151,0)),0)+IFERROR(INDEX('Hoja de Trabajo para listado'!$BC$155:$CB$1048576,MATCH($A283,'Hoja de Trabajo para listado'!$BC$155:$BC$1048576,0),MATCH((CUADRO!F$5&amp;$E283),'Hoja de Trabajo para listado'!$BC$151:$CB$151,0)),0)+IFERROR(INDEX('Hoja de Trabajo para listado'!$DE$153:$DG$274,MATCH($A283,'Hoja de Trabajo para listado'!$DE$153:$DE$1048576,0),MATCH((CUADRO!F$5&amp;$E283),'Hoja de Trabajo para listado'!$DE$151:$DG$151,0)),0)+IFERROR(INDEX('Hoja de Trabajo para listado'!$CD$155:$DC$1048576,MATCH($A283,'Hoja de Trabajo para listado'!$CD$155:$CD$1048576,0),MATCH((CUADRO!F$5&amp;$E283),'Hoja de Trabajo para listado'!$CD$151:$DC$151,0)),0)</f>
        <v>0</v>
      </c>
      <c r="G283" s="316">
        <f ca="1">+IFERROR(INDEX('Hoja de Trabajo para listado'!$A$155:$Z$1048576,MATCH($A283,'Hoja de Trabajo para listado'!$A$155:$A$1048576,0),MATCH((CUADRO!G$5&amp;$E283),'Hoja de Trabajo para listado'!$A$151:$Z$151,0)),0)+IFERROR(INDEX('Hoja de Trabajo para listado'!$AB$155:$BA$1048576,MATCH($A283,'Hoja de Trabajo para listado'!$AB$155:$AB$1048576,0),MATCH((CUADRO!G$5&amp;$E283),'Hoja de Trabajo para listado'!$AB$151:$BA$151,0)),0)+IFERROR(INDEX('Hoja de Trabajo para listado'!$BC$155:$CB$1048576,MATCH($A283,'Hoja de Trabajo para listado'!$BC$155:$BC$1048576,0),MATCH((CUADRO!G$5&amp;$E283),'Hoja de Trabajo para listado'!$BC$151:$CB$151,0)),0)+IFERROR(INDEX('Hoja de Trabajo para listado'!$DE$153:$DG$274,MATCH($A283,'Hoja de Trabajo para listado'!$DE$153:$DE$1048576,0),MATCH((CUADRO!G$5&amp;$E283),'Hoja de Trabajo para listado'!$DE$151:$DG$151,0)),0)+IFERROR(INDEX('Hoja de Trabajo para listado'!$CD$155:$DC$1048576,MATCH($A283,'Hoja de Trabajo para listado'!$CD$155:$CD$1048576,0),MATCH((CUADRO!G$5&amp;$E283),'Hoja de Trabajo para listado'!$CD$151:$DC$151,0)),0)</f>
        <v>0</v>
      </c>
      <c r="H283" s="316">
        <f ca="1">+IFERROR(INDEX('Hoja de Trabajo para listado'!$A$155:$Z$1048576,MATCH($A283,'Hoja de Trabajo para listado'!$A$155:$A$1048576,0),MATCH((CUADRO!H$5&amp;$E283),'Hoja de Trabajo para listado'!$A$151:$Z$151,0)),0)+IFERROR(INDEX('Hoja de Trabajo para listado'!$AB$155:$BA$1048576,MATCH($A283,'Hoja de Trabajo para listado'!$AB$155:$AB$1048576,0),MATCH((CUADRO!H$5&amp;$E283),'Hoja de Trabajo para listado'!$AB$151:$BA$151,0)),0)+IFERROR(INDEX('Hoja de Trabajo para listado'!$BC$155:$CB$1048576,MATCH($A283,'Hoja de Trabajo para listado'!$BC$155:$BC$1048576,0),MATCH((CUADRO!H$5&amp;$E283),'Hoja de Trabajo para listado'!$BC$151:$CB$151,0)),0)+IFERROR(INDEX('Hoja de Trabajo para listado'!$DE$153:$DG$274,MATCH($A283,'Hoja de Trabajo para listado'!$DE$153:$DE$1048576,0),MATCH((CUADRO!H$5&amp;$E283),'Hoja de Trabajo para listado'!$DE$151:$DG$151,0)),0)+IFERROR(INDEX('Hoja de Trabajo para listado'!$CD$155:$DC$1048576,MATCH($A283,'Hoja de Trabajo para listado'!$CD$155:$CD$1048576,0),MATCH((CUADRO!H$5&amp;$E283),'Hoja de Trabajo para listado'!$CD$151:$DC$151,0)),0)</f>
        <v>0</v>
      </c>
      <c r="I283" s="316">
        <f ca="1">+IFERROR(INDEX('Hoja de Trabajo para listado'!$A$155:$Z$1048576,MATCH($A283,'Hoja de Trabajo para listado'!$A$155:$A$1048576,0),MATCH((CUADRO!I$5&amp;$E283),'Hoja de Trabajo para listado'!$A$151:$Z$151,0)),0)+IFERROR(INDEX('Hoja de Trabajo para listado'!$AB$155:$BA$1048576,MATCH($A283,'Hoja de Trabajo para listado'!$AB$155:$AB$1048576,0),MATCH((CUADRO!I$5&amp;$E283),'Hoja de Trabajo para listado'!$AB$151:$BA$151,0)),0)+IFERROR(INDEX('Hoja de Trabajo para listado'!$BC$155:$CB$1048576,MATCH($A283,'Hoja de Trabajo para listado'!$BC$155:$BC$1048576,0),MATCH((CUADRO!I$5&amp;$E283),'Hoja de Trabajo para listado'!$BC$151:$CB$151,0)),0)+IFERROR(INDEX('Hoja de Trabajo para listado'!$DE$153:$DG$274,MATCH($A283,'Hoja de Trabajo para listado'!$DE$153:$DE$1048576,0),MATCH((CUADRO!I$5&amp;$E283),'Hoja de Trabajo para listado'!$DE$151:$DG$151,0)),0)+IFERROR(INDEX('Hoja de Trabajo para listado'!$CD$155:$DC$1048576,MATCH($A283,'Hoja de Trabajo para listado'!$CD$155:$CD$1048576,0),MATCH((CUADRO!I$5&amp;$E283),'Hoja de Trabajo para listado'!$CD$151:$DC$151,0)),0)</f>
        <v>0</v>
      </c>
      <c r="J283" s="316">
        <f ca="1">+IFERROR(INDEX('Hoja de Trabajo para listado'!$A$155:$Z$1048576,MATCH($A283,'Hoja de Trabajo para listado'!$A$155:$A$1048576,0),MATCH((CUADRO!J$5&amp;$E283),'Hoja de Trabajo para listado'!$A$151:$Z$151,0)),0)+IFERROR(INDEX('Hoja de Trabajo para listado'!$AB$155:$BA$1048576,MATCH($A283,'Hoja de Trabajo para listado'!$AB$155:$AB$1048576,0),MATCH((CUADRO!J$5&amp;$E283),'Hoja de Trabajo para listado'!$AB$151:$BA$151,0)),0)+IFERROR(INDEX('Hoja de Trabajo para listado'!$BC$155:$CB$1048576,MATCH($A283,'Hoja de Trabajo para listado'!$BC$155:$BC$1048576,0),MATCH((CUADRO!J$5&amp;$E283),'Hoja de Trabajo para listado'!$BC$151:$CB$151,0)),0)+IFERROR(INDEX('Hoja de Trabajo para listado'!$DE$153:$DG$274,MATCH($A283,'Hoja de Trabajo para listado'!$DE$153:$DE$1048576,0),MATCH((CUADRO!J$5&amp;$E283),'Hoja de Trabajo para listado'!$DE$151:$DG$151,0)),0)+IFERROR(INDEX('Hoja de Trabajo para listado'!$CD$155:$DC$1048576,MATCH($A283,'Hoja de Trabajo para listado'!$CD$155:$CD$1048576,0),MATCH((CUADRO!J$5&amp;$E283),'Hoja de Trabajo para listado'!$CD$151:$DC$151,0)),0)</f>
        <v>0</v>
      </c>
      <c r="K283" s="316">
        <f ca="1">+IFERROR(INDEX('Hoja de Trabajo para listado'!$A$155:$Z$1048576,MATCH($A283,'Hoja de Trabajo para listado'!$A$155:$A$1048576,0),MATCH((CUADRO!K$5&amp;$E283),'Hoja de Trabajo para listado'!$A$151:$Z$151,0)),0)+IFERROR(INDEX('Hoja de Trabajo para listado'!$AB$155:$BA$1048576,MATCH($A283,'Hoja de Trabajo para listado'!$AB$155:$AB$1048576,0),MATCH((CUADRO!K$5&amp;$E283),'Hoja de Trabajo para listado'!$AB$151:$BA$151,0)),0)+IFERROR(INDEX('Hoja de Trabajo para listado'!$BC$155:$CB$1048576,MATCH($A283,'Hoja de Trabajo para listado'!$BC$155:$BC$1048576,0),MATCH((CUADRO!K$5&amp;$E283),'Hoja de Trabajo para listado'!$BC$151:$CB$151,0)),0)+IFERROR(INDEX('Hoja de Trabajo para listado'!$DE$153:$DG$274,MATCH($A283,'Hoja de Trabajo para listado'!$DE$153:$DE$1048576,0),MATCH((CUADRO!K$5&amp;$E283),'Hoja de Trabajo para listado'!$DE$151:$DG$151,0)),0)+IFERROR(INDEX('Hoja de Trabajo para listado'!$CD$155:$DC$1048576,MATCH($A283,'Hoja de Trabajo para listado'!$CD$155:$CD$1048576,0),MATCH((CUADRO!K$5&amp;$E283),'Hoja de Trabajo para listado'!$CD$151:$DC$151,0)),0)</f>
        <v>0</v>
      </c>
      <c r="L283" s="316">
        <f ca="1">+IFERROR(INDEX('Hoja de Trabajo para listado'!$A$155:$Z$1048576,MATCH($A283,'Hoja de Trabajo para listado'!$A$155:$A$1048576,0),MATCH((CUADRO!L$5&amp;$E283),'Hoja de Trabajo para listado'!$A$151:$Z$151,0)),0)+IFERROR(INDEX('Hoja de Trabajo para listado'!$AB$155:$BA$1048576,MATCH($A283,'Hoja de Trabajo para listado'!$AB$155:$AB$1048576,0),MATCH((CUADRO!L$5&amp;$E283),'Hoja de Trabajo para listado'!$AB$151:$BA$151,0)),0)+IFERROR(INDEX('Hoja de Trabajo para listado'!$BC$155:$CB$1048576,MATCH($A283,'Hoja de Trabajo para listado'!$BC$155:$BC$1048576,0),MATCH((CUADRO!L$5&amp;$E283),'Hoja de Trabajo para listado'!$BC$151:$CB$151,0)),0)+IFERROR(INDEX('Hoja de Trabajo para listado'!$DE$153:$DG$274,MATCH($A283,'Hoja de Trabajo para listado'!$DE$153:$DE$1048576,0),MATCH((CUADRO!L$5&amp;$E283),'Hoja de Trabajo para listado'!$DE$151:$DG$151,0)),0)+IFERROR(INDEX('Hoja de Trabajo para listado'!$CD$155:$DC$1048576,MATCH($A283,'Hoja de Trabajo para listado'!$CD$155:$CD$1048576,0),MATCH((CUADRO!L$5&amp;$E283),'Hoja de Trabajo para listado'!$CD$151:$DC$151,0)),0)</f>
        <v>0</v>
      </c>
      <c r="M283" s="316">
        <f ca="1">+IFERROR(INDEX('Hoja de Trabajo para listado'!$A$155:$Z$1048576,MATCH($A283,'Hoja de Trabajo para listado'!$A$155:$A$1048576,0),MATCH((CUADRO!M$5&amp;$E283),'Hoja de Trabajo para listado'!$A$151:$Z$151,0)),0)+IFERROR(INDEX('Hoja de Trabajo para listado'!$AB$155:$BA$1048576,MATCH($A283,'Hoja de Trabajo para listado'!$AB$155:$AB$1048576,0),MATCH((CUADRO!M$5&amp;$E283),'Hoja de Trabajo para listado'!$AB$151:$BA$151,0)),0)+IFERROR(INDEX('Hoja de Trabajo para listado'!$BC$155:$CB$1048576,MATCH($A283,'Hoja de Trabajo para listado'!$BC$155:$BC$1048576,0),MATCH((CUADRO!M$5&amp;$E283),'Hoja de Trabajo para listado'!$BC$151:$CB$151,0)),0)+IFERROR(INDEX('Hoja de Trabajo para listado'!$DE$153:$DG$274,MATCH($A283,'Hoja de Trabajo para listado'!$DE$153:$DE$1048576,0),MATCH((CUADRO!M$5&amp;$E283),'Hoja de Trabajo para listado'!$DE$151:$DG$151,0)),0)+IFERROR(INDEX('Hoja de Trabajo para listado'!$CD$155:$DC$1048576,MATCH($A283,'Hoja de Trabajo para listado'!$CD$155:$CD$1048576,0),MATCH((CUADRO!M$5&amp;$E283),'Hoja de Trabajo para listado'!$CD$151:$DC$151,0)),0)</f>
        <v>0</v>
      </c>
      <c r="N283" s="316">
        <f ca="1">+IFERROR(INDEX('Hoja de Trabajo para listado'!$A$155:$Z$1048576,MATCH($A283,'Hoja de Trabajo para listado'!$A$155:$A$1048576,0),MATCH((CUADRO!N$5&amp;$E283),'Hoja de Trabajo para listado'!$A$151:$Z$151,0)),0)+IFERROR(INDEX('Hoja de Trabajo para listado'!$AB$155:$BA$1048576,MATCH($A283,'Hoja de Trabajo para listado'!$AB$155:$AB$1048576,0),MATCH((CUADRO!N$5&amp;$E283),'Hoja de Trabajo para listado'!$AB$151:$BA$151,0)),0)+IFERROR(INDEX('Hoja de Trabajo para listado'!$BC$155:$CB$1048576,MATCH($A283,'Hoja de Trabajo para listado'!$BC$155:$BC$1048576,0),MATCH((CUADRO!N$5&amp;$E283),'Hoja de Trabajo para listado'!$BC$151:$CB$151,0)),0)+IFERROR(INDEX('Hoja de Trabajo para listado'!$DE$153:$DG$274,MATCH($A283,'Hoja de Trabajo para listado'!$DE$153:$DE$1048576,0),MATCH((CUADRO!N$5&amp;$E283),'Hoja de Trabajo para listado'!$DE$151:$DG$151,0)),0)+IFERROR(INDEX('Hoja de Trabajo para listado'!$CD$155:$DC$1048576,MATCH($A283,'Hoja de Trabajo para listado'!$CD$155:$CD$1048576,0),MATCH((CUADRO!N$5&amp;$E283),'Hoja de Trabajo para listado'!$CD$151:$DC$151,0)),0)</f>
        <v>0</v>
      </c>
      <c r="O283" s="316">
        <f ca="1">+IFERROR(INDEX('Hoja de Trabajo para listado'!$A$155:$Z$1048576,MATCH($A283,'Hoja de Trabajo para listado'!$A$155:$A$1048576,0),MATCH((CUADRO!O$5&amp;$E283),'Hoja de Trabajo para listado'!$A$151:$Z$151,0)),0)+IFERROR(INDEX('Hoja de Trabajo para listado'!$AB$155:$BA$1048576,MATCH($A283,'Hoja de Trabajo para listado'!$AB$155:$AB$1048576,0),MATCH((CUADRO!O$5&amp;$E283),'Hoja de Trabajo para listado'!$AB$151:$BA$151,0)),0)+IFERROR(INDEX('Hoja de Trabajo para listado'!$BC$155:$CB$1048576,MATCH($A283,'Hoja de Trabajo para listado'!$BC$155:$BC$1048576,0),MATCH((CUADRO!O$5&amp;$E283),'Hoja de Trabajo para listado'!$BC$151:$CB$151,0)),0)+IFERROR(INDEX('Hoja de Trabajo para listado'!$DE$153:$DG$274,MATCH($A283,'Hoja de Trabajo para listado'!$DE$153:$DE$1048576,0),MATCH((CUADRO!O$5&amp;$E283),'Hoja de Trabajo para listado'!$DE$151:$DG$151,0)),0)+IFERROR(INDEX('Hoja de Trabajo para listado'!$CD$155:$DC$1048576,MATCH($A283,'Hoja de Trabajo para listado'!$CD$155:$CD$1048576,0),MATCH((CUADRO!O$5&amp;$E283),'Hoja de Trabajo para listado'!$CD$151:$DC$151,0)),0)</f>
        <v>0</v>
      </c>
      <c r="P283" s="316">
        <f ca="1">+IFERROR(INDEX('Hoja de Trabajo para listado'!$A$155:$Z$1048576,MATCH($A283,'Hoja de Trabajo para listado'!$A$155:$A$1048576,0),MATCH((CUADRO!P$5&amp;$E283),'Hoja de Trabajo para listado'!$A$151:$Z$151,0)),0)+IFERROR(INDEX('Hoja de Trabajo para listado'!$AB$155:$BA$1048576,MATCH($A283,'Hoja de Trabajo para listado'!$AB$155:$AB$1048576,0),MATCH((CUADRO!P$5&amp;$E283),'Hoja de Trabajo para listado'!$AB$151:$BA$151,0)),0)+IFERROR(INDEX('Hoja de Trabajo para listado'!$BC$155:$CB$1048576,MATCH($A283,'Hoja de Trabajo para listado'!$BC$155:$BC$1048576,0),MATCH((CUADRO!P$5&amp;$E283),'Hoja de Trabajo para listado'!$BC$151:$CB$151,0)),0)+IFERROR(INDEX('Hoja de Trabajo para listado'!$DE$153:$DG$274,MATCH($A283,'Hoja de Trabajo para listado'!$DE$153:$DE$1048576,0),MATCH((CUADRO!P$5&amp;$E283),'Hoja de Trabajo para listado'!$DE$151:$DG$151,0)),0)+IFERROR(INDEX('Hoja de Trabajo para listado'!$CD$155:$DC$1048576,MATCH($A283,'Hoja de Trabajo para listado'!$CD$155:$CD$1048576,0),MATCH((CUADRO!P$5&amp;$E283),'Hoja de Trabajo para listado'!$CD$151:$DC$151,0)),0)</f>
        <v>0</v>
      </c>
      <c r="Q283" s="316">
        <f ca="1">+IFERROR(INDEX('Hoja de Trabajo para listado'!$A$155:$Z$1048576,MATCH($A283,'Hoja de Trabajo para listado'!$A$155:$A$1048576,0),MATCH((CUADRO!Q$5&amp;$E283),'Hoja de Trabajo para listado'!$A$151:$Z$151,0)),0)+IFERROR(INDEX('Hoja de Trabajo para listado'!$AB$155:$BA$1048576,MATCH($A283,'Hoja de Trabajo para listado'!$AB$155:$AB$1048576,0),MATCH((CUADRO!Q$5&amp;$E283),'Hoja de Trabajo para listado'!$AB$151:$BA$151,0)),0)+IFERROR(INDEX('Hoja de Trabajo para listado'!$BC$155:$CB$1048576,MATCH($A283,'Hoja de Trabajo para listado'!$BC$155:$BC$1048576,0),MATCH((CUADRO!Q$5&amp;$E283),'Hoja de Trabajo para listado'!$BC$151:$CB$151,0)),0)+IFERROR(INDEX('Hoja de Trabajo para listado'!$DE$153:$DG$274,MATCH($A283,'Hoja de Trabajo para listado'!$DE$153:$DE$1048576,0),MATCH((CUADRO!Q$5&amp;$E283),'Hoja de Trabajo para listado'!$DE$151:$DG$151,0)),0)+IFERROR(INDEX('Hoja de Trabajo para listado'!$CD$155:$DC$1048576,MATCH($A283,'Hoja de Trabajo para listado'!$CD$155:$CD$1048576,0),MATCH((CUADRO!Q$5&amp;$E283),'Hoja de Trabajo para listado'!$CD$151:$DC$151,0)),0)</f>
        <v>0</v>
      </c>
      <c r="R283" s="316">
        <f t="shared" ca="1" si="8"/>
        <v>0</v>
      </c>
      <c r="S283" s="322">
        <f ca="1">+R282+R283</f>
        <v>0</v>
      </c>
      <c r="T283" s="316">
        <f ca="1">+S283</f>
        <v>0</v>
      </c>
      <c r="U283" s="315">
        <f t="shared" si="9"/>
        <v>2</v>
      </c>
      <c r="V283" s="319" t="str">
        <f>+VLOOKUP(A283,bd_lista!$A$3:$E$593,5,FALSE)</f>
        <v>Gobiernos Autonomos Municipales</v>
      </c>
      <c r="W283" s="426"/>
    </row>
    <row r="284" spans="1:23" customFormat="1" ht="27" hidden="1" customHeight="1">
      <c r="A284" s="323">
        <v>1248</v>
      </c>
      <c r="B284" s="427">
        <f>+A284</f>
        <v>1248</v>
      </c>
      <c r="C284" s="318" t="str">
        <f>+VLOOKUP(A284,bd_lista!$A$3:$C$593,3,FALSE)</f>
        <v>Gobierno Autónomo Municipal de Carabuco</v>
      </c>
      <c r="D284" s="429" t="str">
        <f>+C284</f>
        <v>Gobierno Autónomo Municipal de Carabuco</v>
      </c>
      <c r="E284" s="346" t="s">
        <v>1418</v>
      </c>
      <c r="F284" s="314">
        <f ca="1">+IFERROR(INDEX('Hoja de Trabajo para listado'!$A$155:$Z$1048576,MATCH($A284,'Hoja de Trabajo para listado'!$A$155:$A$1048576,0),MATCH((CUADRO!F$5&amp;$E284),'Hoja de Trabajo para listado'!$A$151:$Z$151,0)),0)+IFERROR(INDEX('Hoja de Trabajo para listado'!$AB$155:$BA$1048576,MATCH($A284,'Hoja de Trabajo para listado'!$AB$155:$AB$1048576,0),MATCH((CUADRO!F$5&amp;$E284),'Hoja de Trabajo para listado'!$AB$151:$BA$151,0)),0)+IFERROR(INDEX('Hoja de Trabajo para listado'!$BC$155:$CB$1048576,MATCH($A284,'Hoja de Trabajo para listado'!$BC$155:$BC$1048576,0),MATCH((CUADRO!F$5&amp;$E284),'Hoja de Trabajo para listado'!$BC$151:$CB$151,0)),0)+IFERROR(INDEX('Hoja de Trabajo para listado'!$DE$153:$DG$274,MATCH($A284,'Hoja de Trabajo para listado'!$DE$153:$DE$1048576,0),MATCH((CUADRO!F$5&amp;$E284),'Hoja de Trabajo para listado'!$DE$151:$DG$151,0)),0)+IFERROR(INDEX('Hoja de Trabajo para listado'!$CD$155:$DC$1048576,MATCH($A284,'Hoja de Trabajo para listado'!$CD$155:$CD$1048576,0),MATCH((CUADRO!F$5&amp;$E284),'Hoja de Trabajo para listado'!$CD$151:$DC$151,0)),0)</f>
        <v>0</v>
      </c>
      <c r="G284" s="314">
        <f ca="1">+IFERROR(INDEX('Hoja de Trabajo para listado'!$A$155:$Z$1048576,MATCH($A284,'Hoja de Trabajo para listado'!$A$155:$A$1048576,0),MATCH((CUADRO!G$5&amp;$E284),'Hoja de Trabajo para listado'!$A$151:$Z$151,0)),0)+IFERROR(INDEX('Hoja de Trabajo para listado'!$AB$155:$BA$1048576,MATCH($A284,'Hoja de Trabajo para listado'!$AB$155:$AB$1048576,0),MATCH((CUADRO!G$5&amp;$E284),'Hoja de Trabajo para listado'!$AB$151:$BA$151,0)),0)+IFERROR(INDEX('Hoja de Trabajo para listado'!$BC$155:$CB$1048576,MATCH($A284,'Hoja de Trabajo para listado'!$BC$155:$BC$1048576,0),MATCH((CUADRO!G$5&amp;$E284),'Hoja de Trabajo para listado'!$BC$151:$CB$151,0)),0)+IFERROR(INDEX('Hoja de Trabajo para listado'!$DE$153:$DG$274,MATCH($A284,'Hoja de Trabajo para listado'!$DE$153:$DE$1048576,0),MATCH((CUADRO!G$5&amp;$E284),'Hoja de Trabajo para listado'!$DE$151:$DG$151,0)),0)+IFERROR(INDEX('Hoja de Trabajo para listado'!$CD$155:$DC$1048576,MATCH($A284,'Hoja de Trabajo para listado'!$CD$155:$CD$1048576,0),MATCH((CUADRO!G$5&amp;$E284),'Hoja de Trabajo para listado'!$CD$151:$DC$151,0)),0)</f>
        <v>0</v>
      </c>
      <c r="H284" s="314">
        <f ca="1">+IFERROR(INDEX('Hoja de Trabajo para listado'!$A$155:$Z$1048576,MATCH($A284,'Hoja de Trabajo para listado'!$A$155:$A$1048576,0),MATCH((CUADRO!H$5&amp;$E284),'Hoja de Trabajo para listado'!$A$151:$Z$151,0)),0)+IFERROR(INDEX('Hoja de Trabajo para listado'!$AB$155:$BA$1048576,MATCH($A284,'Hoja de Trabajo para listado'!$AB$155:$AB$1048576,0),MATCH((CUADRO!H$5&amp;$E284),'Hoja de Trabajo para listado'!$AB$151:$BA$151,0)),0)+IFERROR(INDEX('Hoja de Trabajo para listado'!$BC$155:$CB$1048576,MATCH($A284,'Hoja de Trabajo para listado'!$BC$155:$BC$1048576,0),MATCH((CUADRO!H$5&amp;$E284),'Hoja de Trabajo para listado'!$BC$151:$CB$151,0)),0)+IFERROR(INDEX('Hoja de Trabajo para listado'!$DE$153:$DG$274,MATCH($A284,'Hoja de Trabajo para listado'!$DE$153:$DE$1048576,0),MATCH((CUADRO!H$5&amp;$E284),'Hoja de Trabajo para listado'!$DE$151:$DG$151,0)),0)+IFERROR(INDEX('Hoja de Trabajo para listado'!$CD$155:$DC$1048576,MATCH($A284,'Hoja de Trabajo para listado'!$CD$155:$CD$1048576,0),MATCH((CUADRO!H$5&amp;$E284),'Hoja de Trabajo para listado'!$CD$151:$DC$151,0)),0)</f>
        <v>0</v>
      </c>
      <c r="I284" s="314">
        <f ca="1">+IFERROR(INDEX('Hoja de Trabajo para listado'!$A$155:$Z$1048576,MATCH($A284,'Hoja de Trabajo para listado'!$A$155:$A$1048576,0),MATCH((CUADRO!I$5&amp;$E284),'Hoja de Trabajo para listado'!$A$151:$Z$151,0)),0)+IFERROR(INDEX('Hoja de Trabajo para listado'!$AB$155:$BA$1048576,MATCH($A284,'Hoja de Trabajo para listado'!$AB$155:$AB$1048576,0),MATCH((CUADRO!I$5&amp;$E284),'Hoja de Trabajo para listado'!$AB$151:$BA$151,0)),0)+IFERROR(INDEX('Hoja de Trabajo para listado'!$BC$155:$CB$1048576,MATCH($A284,'Hoja de Trabajo para listado'!$BC$155:$BC$1048576,0),MATCH((CUADRO!I$5&amp;$E284),'Hoja de Trabajo para listado'!$BC$151:$CB$151,0)),0)+IFERROR(INDEX('Hoja de Trabajo para listado'!$DE$153:$DG$274,MATCH($A284,'Hoja de Trabajo para listado'!$DE$153:$DE$1048576,0),MATCH((CUADRO!I$5&amp;$E284),'Hoja de Trabajo para listado'!$DE$151:$DG$151,0)),0)+IFERROR(INDEX('Hoja de Trabajo para listado'!$CD$155:$DC$1048576,MATCH($A284,'Hoja de Trabajo para listado'!$CD$155:$CD$1048576,0),MATCH((CUADRO!I$5&amp;$E284),'Hoja de Trabajo para listado'!$CD$151:$DC$151,0)),0)</f>
        <v>0</v>
      </c>
      <c r="J284" s="314">
        <f ca="1">+IFERROR(INDEX('Hoja de Trabajo para listado'!$A$155:$Z$1048576,MATCH($A284,'Hoja de Trabajo para listado'!$A$155:$A$1048576,0),MATCH((CUADRO!J$5&amp;$E284),'Hoja de Trabajo para listado'!$A$151:$Z$151,0)),0)+IFERROR(INDEX('Hoja de Trabajo para listado'!$AB$155:$BA$1048576,MATCH($A284,'Hoja de Trabajo para listado'!$AB$155:$AB$1048576,0),MATCH((CUADRO!J$5&amp;$E284),'Hoja de Trabajo para listado'!$AB$151:$BA$151,0)),0)+IFERROR(INDEX('Hoja de Trabajo para listado'!$BC$155:$CB$1048576,MATCH($A284,'Hoja de Trabajo para listado'!$BC$155:$BC$1048576,0),MATCH((CUADRO!J$5&amp;$E284),'Hoja de Trabajo para listado'!$BC$151:$CB$151,0)),0)+IFERROR(INDEX('Hoja de Trabajo para listado'!$DE$153:$DG$274,MATCH($A284,'Hoja de Trabajo para listado'!$DE$153:$DE$1048576,0),MATCH((CUADRO!J$5&amp;$E284),'Hoja de Trabajo para listado'!$DE$151:$DG$151,0)),0)+IFERROR(INDEX('Hoja de Trabajo para listado'!$CD$155:$DC$1048576,MATCH($A284,'Hoja de Trabajo para listado'!$CD$155:$CD$1048576,0),MATCH((CUADRO!J$5&amp;$E284),'Hoja de Trabajo para listado'!$CD$151:$DC$151,0)),0)</f>
        <v>0</v>
      </c>
      <c r="K284" s="314">
        <f ca="1">+IFERROR(INDEX('Hoja de Trabajo para listado'!$A$155:$Z$1048576,MATCH($A284,'Hoja de Trabajo para listado'!$A$155:$A$1048576,0),MATCH((CUADRO!K$5&amp;$E284),'Hoja de Trabajo para listado'!$A$151:$Z$151,0)),0)+IFERROR(INDEX('Hoja de Trabajo para listado'!$AB$155:$BA$1048576,MATCH($A284,'Hoja de Trabajo para listado'!$AB$155:$AB$1048576,0),MATCH((CUADRO!K$5&amp;$E284),'Hoja de Trabajo para listado'!$AB$151:$BA$151,0)),0)+IFERROR(INDEX('Hoja de Trabajo para listado'!$BC$155:$CB$1048576,MATCH($A284,'Hoja de Trabajo para listado'!$BC$155:$BC$1048576,0),MATCH((CUADRO!K$5&amp;$E284),'Hoja de Trabajo para listado'!$BC$151:$CB$151,0)),0)+IFERROR(INDEX('Hoja de Trabajo para listado'!$DE$153:$DG$274,MATCH($A284,'Hoja de Trabajo para listado'!$DE$153:$DE$1048576,0),MATCH((CUADRO!K$5&amp;$E284),'Hoja de Trabajo para listado'!$DE$151:$DG$151,0)),0)+IFERROR(INDEX('Hoja de Trabajo para listado'!$CD$155:$DC$1048576,MATCH($A284,'Hoja de Trabajo para listado'!$CD$155:$CD$1048576,0),MATCH((CUADRO!K$5&amp;$E284),'Hoja de Trabajo para listado'!$CD$151:$DC$151,0)),0)</f>
        <v>0</v>
      </c>
      <c r="L284" s="314">
        <f ca="1">+IFERROR(INDEX('Hoja de Trabajo para listado'!$A$155:$Z$1048576,MATCH($A284,'Hoja de Trabajo para listado'!$A$155:$A$1048576,0),MATCH((CUADRO!L$5&amp;$E284),'Hoja de Trabajo para listado'!$A$151:$Z$151,0)),0)+IFERROR(INDEX('Hoja de Trabajo para listado'!$AB$155:$BA$1048576,MATCH($A284,'Hoja de Trabajo para listado'!$AB$155:$AB$1048576,0),MATCH((CUADRO!L$5&amp;$E284),'Hoja de Trabajo para listado'!$AB$151:$BA$151,0)),0)+IFERROR(INDEX('Hoja de Trabajo para listado'!$BC$155:$CB$1048576,MATCH($A284,'Hoja de Trabajo para listado'!$BC$155:$BC$1048576,0),MATCH((CUADRO!L$5&amp;$E284),'Hoja de Trabajo para listado'!$BC$151:$CB$151,0)),0)+IFERROR(INDEX('Hoja de Trabajo para listado'!$DE$153:$DG$274,MATCH($A284,'Hoja de Trabajo para listado'!$DE$153:$DE$1048576,0),MATCH((CUADRO!L$5&amp;$E284),'Hoja de Trabajo para listado'!$DE$151:$DG$151,0)),0)+IFERROR(INDEX('Hoja de Trabajo para listado'!$CD$155:$DC$1048576,MATCH($A284,'Hoja de Trabajo para listado'!$CD$155:$CD$1048576,0),MATCH((CUADRO!L$5&amp;$E284),'Hoja de Trabajo para listado'!$CD$151:$DC$151,0)),0)</f>
        <v>0</v>
      </c>
      <c r="M284" s="314">
        <f ca="1">+IFERROR(INDEX('Hoja de Trabajo para listado'!$A$155:$Z$1048576,MATCH($A284,'Hoja de Trabajo para listado'!$A$155:$A$1048576,0),MATCH((CUADRO!M$5&amp;$E284),'Hoja de Trabajo para listado'!$A$151:$Z$151,0)),0)+IFERROR(INDEX('Hoja de Trabajo para listado'!$AB$155:$BA$1048576,MATCH($A284,'Hoja de Trabajo para listado'!$AB$155:$AB$1048576,0),MATCH((CUADRO!M$5&amp;$E284),'Hoja de Trabajo para listado'!$AB$151:$BA$151,0)),0)+IFERROR(INDEX('Hoja de Trabajo para listado'!$BC$155:$CB$1048576,MATCH($A284,'Hoja de Trabajo para listado'!$BC$155:$BC$1048576,0),MATCH((CUADRO!M$5&amp;$E284),'Hoja de Trabajo para listado'!$BC$151:$CB$151,0)),0)+IFERROR(INDEX('Hoja de Trabajo para listado'!$DE$153:$DG$274,MATCH($A284,'Hoja de Trabajo para listado'!$DE$153:$DE$1048576,0),MATCH((CUADRO!M$5&amp;$E284),'Hoja de Trabajo para listado'!$DE$151:$DG$151,0)),0)+IFERROR(INDEX('Hoja de Trabajo para listado'!$CD$155:$DC$1048576,MATCH($A284,'Hoja de Trabajo para listado'!$CD$155:$CD$1048576,0),MATCH((CUADRO!M$5&amp;$E284),'Hoja de Trabajo para listado'!$CD$151:$DC$151,0)),0)</f>
        <v>0</v>
      </c>
      <c r="N284" s="314">
        <f ca="1">+IFERROR(INDEX('Hoja de Trabajo para listado'!$A$155:$Z$1048576,MATCH($A284,'Hoja de Trabajo para listado'!$A$155:$A$1048576,0),MATCH((CUADRO!N$5&amp;$E284),'Hoja de Trabajo para listado'!$A$151:$Z$151,0)),0)+IFERROR(INDEX('Hoja de Trabajo para listado'!$AB$155:$BA$1048576,MATCH($A284,'Hoja de Trabajo para listado'!$AB$155:$AB$1048576,0),MATCH((CUADRO!N$5&amp;$E284),'Hoja de Trabajo para listado'!$AB$151:$BA$151,0)),0)+IFERROR(INDEX('Hoja de Trabajo para listado'!$BC$155:$CB$1048576,MATCH($A284,'Hoja de Trabajo para listado'!$BC$155:$BC$1048576,0),MATCH((CUADRO!N$5&amp;$E284),'Hoja de Trabajo para listado'!$BC$151:$CB$151,0)),0)+IFERROR(INDEX('Hoja de Trabajo para listado'!$DE$153:$DG$274,MATCH($A284,'Hoja de Trabajo para listado'!$DE$153:$DE$1048576,0),MATCH((CUADRO!N$5&amp;$E284),'Hoja de Trabajo para listado'!$DE$151:$DG$151,0)),0)+IFERROR(INDEX('Hoja de Trabajo para listado'!$CD$155:$DC$1048576,MATCH($A284,'Hoja de Trabajo para listado'!$CD$155:$CD$1048576,0),MATCH((CUADRO!N$5&amp;$E284),'Hoja de Trabajo para listado'!$CD$151:$DC$151,0)),0)</f>
        <v>0</v>
      </c>
      <c r="O284" s="314">
        <f ca="1">+IFERROR(INDEX('Hoja de Trabajo para listado'!$A$155:$Z$1048576,MATCH($A284,'Hoja de Trabajo para listado'!$A$155:$A$1048576,0),MATCH((CUADRO!O$5&amp;$E284),'Hoja de Trabajo para listado'!$A$151:$Z$151,0)),0)+IFERROR(INDEX('Hoja de Trabajo para listado'!$AB$155:$BA$1048576,MATCH($A284,'Hoja de Trabajo para listado'!$AB$155:$AB$1048576,0),MATCH((CUADRO!O$5&amp;$E284),'Hoja de Trabajo para listado'!$AB$151:$BA$151,0)),0)+IFERROR(INDEX('Hoja de Trabajo para listado'!$BC$155:$CB$1048576,MATCH($A284,'Hoja de Trabajo para listado'!$BC$155:$BC$1048576,0),MATCH((CUADRO!O$5&amp;$E284),'Hoja de Trabajo para listado'!$BC$151:$CB$151,0)),0)+IFERROR(INDEX('Hoja de Trabajo para listado'!$DE$153:$DG$274,MATCH($A284,'Hoja de Trabajo para listado'!$DE$153:$DE$1048576,0),MATCH((CUADRO!O$5&amp;$E284),'Hoja de Trabajo para listado'!$DE$151:$DG$151,0)),0)+IFERROR(INDEX('Hoja de Trabajo para listado'!$CD$155:$DC$1048576,MATCH($A284,'Hoja de Trabajo para listado'!$CD$155:$CD$1048576,0),MATCH((CUADRO!O$5&amp;$E284),'Hoja de Trabajo para listado'!$CD$151:$DC$151,0)),0)</f>
        <v>0</v>
      </c>
      <c r="P284" s="314">
        <f ca="1">+IFERROR(INDEX('Hoja de Trabajo para listado'!$A$155:$Z$1048576,MATCH($A284,'Hoja de Trabajo para listado'!$A$155:$A$1048576,0),MATCH((CUADRO!P$5&amp;$E284),'Hoja de Trabajo para listado'!$A$151:$Z$151,0)),0)+IFERROR(INDEX('Hoja de Trabajo para listado'!$AB$155:$BA$1048576,MATCH($A284,'Hoja de Trabajo para listado'!$AB$155:$AB$1048576,0),MATCH((CUADRO!P$5&amp;$E284),'Hoja de Trabajo para listado'!$AB$151:$BA$151,0)),0)+IFERROR(INDEX('Hoja de Trabajo para listado'!$BC$155:$CB$1048576,MATCH($A284,'Hoja de Trabajo para listado'!$BC$155:$BC$1048576,0),MATCH((CUADRO!P$5&amp;$E284),'Hoja de Trabajo para listado'!$BC$151:$CB$151,0)),0)+IFERROR(INDEX('Hoja de Trabajo para listado'!$DE$153:$DG$274,MATCH($A284,'Hoja de Trabajo para listado'!$DE$153:$DE$1048576,0),MATCH((CUADRO!P$5&amp;$E284),'Hoja de Trabajo para listado'!$DE$151:$DG$151,0)),0)+IFERROR(INDEX('Hoja de Trabajo para listado'!$CD$155:$DC$1048576,MATCH($A284,'Hoja de Trabajo para listado'!$CD$155:$CD$1048576,0),MATCH((CUADRO!P$5&amp;$E284),'Hoja de Trabajo para listado'!$CD$151:$DC$151,0)),0)</f>
        <v>0</v>
      </c>
      <c r="Q284" s="314">
        <f ca="1">+IFERROR(INDEX('Hoja de Trabajo para listado'!$A$155:$Z$1048576,MATCH($A284,'Hoja de Trabajo para listado'!$A$155:$A$1048576,0),MATCH((CUADRO!Q$5&amp;$E284),'Hoja de Trabajo para listado'!$A$151:$Z$151,0)),0)+IFERROR(INDEX('Hoja de Trabajo para listado'!$AB$155:$BA$1048576,MATCH($A284,'Hoja de Trabajo para listado'!$AB$155:$AB$1048576,0),MATCH((CUADRO!Q$5&amp;$E284),'Hoja de Trabajo para listado'!$AB$151:$BA$151,0)),0)+IFERROR(INDEX('Hoja de Trabajo para listado'!$BC$155:$CB$1048576,MATCH($A284,'Hoja de Trabajo para listado'!$BC$155:$BC$1048576,0),MATCH((CUADRO!Q$5&amp;$E284),'Hoja de Trabajo para listado'!$BC$151:$CB$151,0)),0)+IFERROR(INDEX('Hoja de Trabajo para listado'!$DE$153:$DG$274,MATCH($A284,'Hoja de Trabajo para listado'!$DE$153:$DE$1048576,0),MATCH((CUADRO!Q$5&amp;$E284),'Hoja de Trabajo para listado'!$DE$151:$DG$151,0)),0)+IFERROR(INDEX('Hoja de Trabajo para listado'!$CD$155:$DC$1048576,MATCH($A284,'Hoja de Trabajo para listado'!$CD$155:$CD$1048576,0),MATCH((CUADRO!Q$5&amp;$E284),'Hoja de Trabajo para listado'!$CD$151:$DC$151,0)),0)</f>
        <v>0</v>
      </c>
      <c r="R284" s="314">
        <f t="shared" ca="1" si="8"/>
        <v>0</v>
      </c>
      <c r="S284" s="322"/>
      <c r="T284" s="314">
        <f ca="1">+T285</f>
        <v>0</v>
      </c>
      <c r="U284" s="313">
        <f t="shared" si="9"/>
        <v>1</v>
      </c>
      <c r="V284" s="319" t="str">
        <f>+VLOOKUP(A284,bd_lista!$A$3:$E$593,5,FALSE)</f>
        <v>Gobiernos Autonomos Municipales</v>
      </c>
      <c r="W284" s="425" t="str">
        <f>+V284</f>
        <v>Gobiernos Autonomos Municipales</v>
      </c>
    </row>
    <row r="285" spans="1:23" customFormat="1" ht="15" hidden="1" customHeight="1">
      <c r="A285" s="323">
        <v>1248</v>
      </c>
      <c r="B285" s="428"/>
      <c r="C285" s="319" t="str">
        <f>+VLOOKUP(A285,bd_lista!$A$3:$C$593,3,FALSE)</f>
        <v>Gobierno Autónomo Municipal de Carabuco</v>
      </c>
      <c r="D285" s="430"/>
      <c r="E285" s="349" t="s">
        <v>1419</v>
      </c>
      <c r="F285" s="314">
        <f ca="1">+IFERROR(INDEX('Hoja de Trabajo para listado'!$A$155:$Z$1048576,MATCH($A285,'Hoja de Trabajo para listado'!$A$155:$A$1048576,0),MATCH((CUADRO!F$5&amp;$E285),'Hoja de Trabajo para listado'!$A$151:$Z$151,0)),0)+IFERROR(INDEX('Hoja de Trabajo para listado'!$AB$155:$BA$1048576,MATCH($A285,'Hoja de Trabajo para listado'!$AB$155:$AB$1048576,0),MATCH((CUADRO!F$5&amp;$E285),'Hoja de Trabajo para listado'!$AB$151:$BA$151,0)),0)+IFERROR(INDEX('Hoja de Trabajo para listado'!$BC$155:$CB$1048576,MATCH($A285,'Hoja de Trabajo para listado'!$BC$155:$BC$1048576,0),MATCH((CUADRO!F$5&amp;$E285),'Hoja de Trabajo para listado'!$BC$151:$CB$151,0)),0)+IFERROR(INDEX('Hoja de Trabajo para listado'!$DE$153:$DG$274,MATCH($A285,'Hoja de Trabajo para listado'!$DE$153:$DE$1048576,0),MATCH((CUADRO!F$5&amp;$E285),'Hoja de Trabajo para listado'!$DE$151:$DG$151,0)),0)+IFERROR(INDEX('Hoja de Trabajo para listado'!$CD$155:$DC$1048576,MATCH($A285,'Hoja de Trabajo para listado'!$CD$155:$CD$1048576,0),MATCH((CUADRO!F$5&amp;$E285),'Hoja de Trabajo para listado'!$CD$151:$DC$151,0)),0)</f>
        <v>0</v>
      </c>
      <c r="G285" s="314">
        <f ca="1">+IFERROR(INDEX('Hoja de Trabajo para listado'!$A$155:$Z$1048576,MATCH($A285,'Hoja de Trabajo para listado'!$A$155:$A$1048576,0),MATCH((CUADRO!G$5&amp;$E285),'Hoja de Trabajo para listado'!$A$151:$Z$151,0)),0)+IFERROR(INDEX('Hoja de Trabajo para listado'!$AB$155:$BA$1048576,MATCH($A285,'Hoja de Trabajo para listado'!$AB$155:$AB$1048576,0),MATCH((CUADRO!G$5&amp;$E285),'Hoja de Trabajo para listado'!$AB$151:$BA$151,0)),0)+IFERROR(INDEX('Hoja de Trabajo para listado'!$BC$155:$CB$1048576,MATCH($A285,'Hoja de Trabajo para listado'!$BC$155:$BC$1048576,0),MATCH((CUADRO!G$5&amp;$E285),'Hoja de Trabajo para listado'!$BC$151:$CB$151,0)),0)+IFERROR(INDEX('Hoja de Trabajo para listado'!$DE$153:$DG$274,MATCH($A285,'Hoja de Trabajo para listado'!$DE$153:$DE$1048576,0),MATCH((CUADRO!G$5&amp;$E285),'Hoja de Trabajo para listado'!$DE$151:$DG$151,0)),0)+IFERROR(INDEX('Hoja de Trabajo para listado'!$CD$155:$DC$1048576,MATCH($A285,'Hoja de Trabajo para listado'!$CD$155:$CD$1048576,0),MATCH((CUADRO!G$5&amp;$E285),'Hoja de Trabajo para listado'!$CD$151:$DC$151,0)),0)</f>
        <v>0</v>
      </c>
      <c r="H285" s="314">
        <f ca="1">+IFERROR(INDEX('Hoja de Trabajo para listado'!$A$155:$Z$1048576,MATCH($A285,'Hoja de Trabajo para listado'!$A$155:$A$1048576,0),MATCH((CUADRO!H$5&amp;$E285),'Hoja de Trabajo para listado'!$A$151:$Z$151,0)),0)+IFERROR(INDEX('Hoja de Trabajo para listado'!$AB$155:$BA$1048576,MATCH($A285,'Hoja de Trabajo para listado'!$AB$155:$AB$1048576,0),MATCH((CUADRO!H$5&amp;$E285),'Hoja de Trabajo para listado'!$AB$151:$BA$151,0)),0)+IFERROR(INDEX('Hoja de Trabajo para listado'!$BC$155:$CB$1048576,MATCH($A285,'Hoja de Trabajo para listado'!$BC$155:$BC$1048576,0),MATCH((CUADRO!H$5&amp;$E285),'Hoja de Trabajo para listado'!$BC$151:$CB$151,0)),0)+IFERROR(INDEX('Hoja de Trabajo para listado'!$DE$153:$DG$274,MATCH($A285,'Hoja de Trabajo para listado'!$DE$153:$DE$1048576,0),MATCH((CUADRO!H$5&amp;$E285),'Hoja de Trabajo para listado'!$DE$151:$DG$151,0)),0)+IFERROR(INDEX('Hoja de Trabajo para listado'!$CD$155:$DC$1048576,MATCH($A285,'Hoja de Trabajo para listado'!$CD$155:$CD$1048576,0),MATCH((CUADRO!H$5&amp;$E285),'Hoja de Trabajo para listado'!$CD$151:$DC$151,0)),0)</f>
        <v>0</v>
      </c>
      <c r="I285" s="314">
        <f ca="1">+IFERROR(INDEX('Hoja de Trabajo para listado'!$A$155:$Z$1048576,MATCH($A285,'Hoja de Trabajo para listado'!$A$155:$A$1048576,0),MATCH((CUADRO!I$5&amp;$E285),'Hoja de Trabajo para listado'!$A$151:$Z$151,0)),0)+IFERROR(INDEX('Hoja de Trabajo para listado'!$AB$155:$BA$1048576,MATCH($A285,'Hoja de Trabajo para listado'!$AB$155:$AB$1048576,0),MATCH((CUADRO!I$5&amp;$E285),'Hoja de Trabajo para listado'!$AB$151:$BA$151,0)),0)+IFERROR(INDEX('Hoja de Trabajo para listado'!$BC$155:$CB$1048576,MATCH($A285,'Hoja de Trabajo para listado'!$BC$155:$BC$1048576,0),MATCH((CUADRO!I$5&amp;$E285),'Hoja de Trabajo para listado'!$BC$151:$CB$151,0)),0)+IFERROR(INDEX('Hoja de Trabajo para listado'!$DE$153:$DG$274,MATCH($A285,'Hoja de Trabajo para listado'!$DE$153:$DE$1048576,0),MATCH((CUADRO!I$5&amp;$E285),'Hoja de Trabajo para listado'!$DE$151:$DG$151,0)),0)+IFERROR(INDEX('Hoja de Trabajo para listado'!$CD$155:$DC$1048576,MATCH($A285,'Hoja de Trabajo para listado'!$CD$155:$CD$1048576,0),MATCH((CUADRO!I$5&amp;$E285),'Hoja de Trabajo para listado'!$CD$151:$DC$151,0)),0)</f>
        <v>0</v>
      </c>
      <c r="J285" s="314">
        <f ca="1">+IFERROR(INDEX('Hoja de Trabajo para listado'!$A$155:$Z$1048576,MATCH($A285,'Hoja de Trabajo para listado'!$A$155:$A$1048576,0),MATCH((CUADRO!J$5&amp;$E285),'Hoja de Trabajo para listado'!$A$151:$Z$151,0)),0)+IFERROR(INDEX('Hoja de Trabajo para listado'!$AB$155:$BA$1048576,MATCH($A285,'Hoja de Trabajo para listado'!$AB$155:$AB$1048576,0),MATCH((CUADRO!J$5&amp;$E285),'Hoja de Trabajo para listado'!$AB$151:$BA$151,0)),0)+IFERROR(INDEX('Hoja de Trabajo para listado'!$BC$155:$CB$1048576,MATCH($A285,'Hoja de Trabajo para listado'!$BC$155:$BC$1048576,0),MATCH((CUADRO!J$5&amp;$E285),'Hoja de Trabajo para listado'!$BC$151:$CB$151,0)),0)+IFERROR(INDEX('Hoja de Trabajo para listado'!$DE$153:$DG$274,MATCH($A285,'Hoja de Trabajo para listado'!$DE$153:$DE$1048576,0),MATCH((CUADRO!J$5&amp;$E285),'Hoja de Trabajo para listado'!$DE$151:$DG$151,0)),0)+IFERROR(INDEX('Hoja de Trabajo para listado'!$CD$155:$DC$1048576,MATCH($A285,'Hoja de Trabajo para listado'!$CD$155:$CD$1048576,0),MATCH((CUADRO!J$5&amp;$E285),'Hoja de Trabajo para listado'!$CD$151:$DC$151,0)),0)</f>
        <v>0</v>
      </c>
      <c r="K285" s="314">
        <f ca="1">+IFERROR(INDEX('Hoja de Trabajo para listado'!$A$155:$Z$1048576,MATCH($A285,'Hoja de Trabajo para listado'!$A$155:$A$1048576,0),MATCH((CUADRO!K$5&amp;$E285),'Hoja de Trabajo para listado'!$A$151:$Z$151,0)),0)+IFERROR(INDEX('Hoja de Trabajo para listado'!$AB$155:$BA$1048576,MATCH($A285,'Hoja de Trabajo para listado'!$AB$155:$AB$1048576,0),MATCH((CUADRO!K$5&amp;$E285),'Hoja de Trabajo para listado'!$AB$151:$BA$151,0)),0)+IFERROR(INDEX('Hoja de Trabajo para listado'!$BC$155:$CB$1048576,MATCH($A285,'Hoja de Trabajo para listado'!$BC$155:$BC$1048576,0),MATCH((CUADRO!K$5&amp;$E285),'Hoja de Trabajo para listado'!$BC$151:$CB$151,0)),0)+IFERROR(INDEX('Hoja de Trabajo para listado'!$DE$153:$DG$274,MATCH($A285,'Hoja de Trabajo para listado'!$DE$153:$DE$1048576,0),MATCH((CUADRO!K$5&amp;$E285),'Hoja de Trabajo para listado'!$DE$151:$DG$151,0)),0)+IFERROR(INDEX('Hoja de Trabajo para listado'!$CD$155:$DC$1048576,MATCH($A285,'Hoja de Trabajo para listado'!$CD$155:$CD$1048576,0),MATCH((CUADRO!K$5&amp;$E285),'Hoja de Trabajo para listado'!$CD$151:$DC$151,0)),0)</f>
        <v>0</v>
      </c>
      <c r="L285" s="314">
        <f ca="1">+IFERROR(INDEX('Hoja de Trabajo para listado'!$A$155:$Z$1048576,MATCH($A285,'Hoja de Trabajo para listado'!$A$155:$A$1048576,0),MATCH((CUADRO!L$5&amp;$E285),'Hoja de Trabajo para listado'!$A$151:$Z$151,0)),0)+IFERROR(INDEX('Hoja de Trabajo para listado'!$AB$155:$BA$1048576,MATCH($A285,'Hoja de Trabajo para listado'!$AB$155:$AB$1048576,0),MATCH((CUADRO!L$5&amp;$E285),'Hoja de Trabajo para listado'!$AB$151:$BA$151,0)),0)+IFERROR(INDEX('Hoja de Trabajo para listado'!$BC$155:$CB$1048576,MATCH($A285,'Hoja de Trabajo para listado'!$BC$155:$BC$1048576,0),MATCH((CUADRO!L$5&amp;$E285),'Hoja de Trabajo para listado'!$BC$151:$CB$151,0)),0)+IFERROR(INDEX('Hoja de Trabajo para listado'!$DE$153:$DG$274,MATCH($A285,'Hoja de Trabajo para listado'!$DE$153:$DE$1048576,0),MATCH((CUADRO!L$5&amp;$E285),'Hoja de Trabajo para listado'!$DE$151:$DG$151,0)),0)+IFERROR(INDEX('Hoja de Trabajo para listado'!$CD$155:$DC$1048576,MATCH($A285,'Hoja de Trabajo para listado'!$CD$155:$CD$1048576,0),MATCH((CUADRO!L$5&amp;$E285),'Hoja de Trabajo para listado'!$CD$151:$DC$151,0)),0)</f>
        <v>0</v>
      </c>
      <c r="M285" s="314">
        <f ca="1">+IFERROR(INDEX('Hoja de Trabajo para listado'!$A$155:$Z$1048576,MATCH($A285,'Hoja de Trabajo para listado'!$A$155:$A$1048576,0),MATCH((CUADRO!M$5&amp;$E285),'Hoja de Trabajo para listado'!$A$151:$Z$151,0)),0)+IFERROR(INDEX('Hoja de Trabajo para listado'!$AB$155:$BA$1048576,MATCH($A285,'Hoja de Trabajo para listado'!$AB$155:$AB$1048576,0),MATCH((CUADRO!M$5&amp;$E285),'Hoja de Trabajo para listado'!$AB$151:$BA$151,0)),0)+IFERROR(INDEX('Hoja de Trabajo para listado'!$BC$155:$CB$1048576,MATCH($A285,'Hoja de Trabajo para listado'!$BC$155:$BC$1048576,0),MATCH((CUADRO!M$5&amp;$E285),'Hoja de Trabajo para listado'!$BC$151:$CB$151,0)),0)+IFERROR(INDEX('Hoja de Trabajo para listado'!$DE$153:$DG$274,MATCH($A285,'Hoja de Trabajo para listado'!$DE$153:$DE$1048576,0),MATCH((CUADRO!M$5&amp;$E285),'Hoja de Trabajo para listado'!$DE$151:$DG$151,0)),0)+IFERROR(INDEX('Hoja de Trabajo para listado'!$CD$155:$DC$1048576,MATCH($A285,'Hoja de Trabajo para listado'!$CD$155:$CD$1048576,0),MATCH((CUADRO!M$5&amp;$E285),'Hoja de Trabajo para listado'!$CD$151:$DC$151,0)),0)</f>
        <v>0</v>
      </c>
      <c r="N285" s="314">
        <f ca="1">+IFERROR(INDEX('Hoja de Trabajo para listado'!$A$155:$Z$1048576,MATCH($A285,'Hoja de Trabajo para listado'!$A$155:$A$1048576,0),MATCH((CUADRO!N$5&amp;$E285),'Hoja de Trabajo para listado'!$A$151:$Z$151,0)),0)+IFERROR(INDEX('Hoja de Trabajo para listado'!$AB$155:$BA$1048576,MATCH($A285,'Hoja de Trabajo para listado'!$AB$155:$AB$1048576,0),MATCH((CUADRO!N$5&amp;$E285),'Hoja de Trabajo para listado'!$AB$151:$BA$151,0)),0)+IFERROR(INDEX('Hoja de Trabajo para listado'!$BC$155:$CB$1048576,MATCH($A285,'Hoja de Trabajo para listado'!$BC$155:$BC$1048576,0),MATCH((CUADRO!N$5&amp;$E285),'Hoja de Trabajo para listado'!$BC$151:$CB$151,0)),0)+IFERROR(INDEX('Hoja de Trabajo para listado'!$DE$153:$DG$274,MATCH($A285,'Hoja de Trabajo para listado'!$DE$153:$DE$1048576,0),MATCH((CUADRO!N$5&amp;$E285),'Hoja de Trabajo para listado'!$DE$151:$DG$151,0)),0)+IFERROR(INDEX('Hoja de Trabajo para listado'!$CD$155:$DC$1048576,MATCH($A285,'Hoja de Trabajo para listado'!$CD$155:$CD$1048576,0),MATCH((CUADRO!N$5&amp;$E285),'Hoja de Trabajo para listado'!$CD$151:$DC$151,0)),0)</f>
        <v>0</v>
      </c>
      <c r="O285" s="314">
        <f ca="1">+IFERROR(INDEX('Hoja de Trabajo para listado'!$A$155:$Z$1048576,MATCH($A285,'Hoja de Trabajo para listado'!$A$155:$A$1048576,0),MATCH((CUADRO!O$5&amp;$E285),'Hoja de Trabajo para listado'!$A$151:$Z$151,0)),0)+IFERROR(INDEX('Hoja de Trabajo para listado'!$AB$155:$BA$1048576,MATCH($A285,'Hoja de Trabajo para listado'!$AB$155:$AB$1048576,0),MATCH((CUADRO!O$5&amp;$E285),'Hoja de Trabajo para listado'!$AB$151:$BA$151,0)),0)+IFERROR(INDEX('Hoja de Trabajo para listado'!$BC$155:$CB$1048576,MATCH($A285,'Hoja de Trabajo para listado'!$BC$155:$BC$1048576,0),MATCH((CUADRO!O$5&amp;$E285),'Hoja de Trabajo para listado'!$BC$151:$CB$151,0)),0)+IFERROR(INDEX('Hoja de Trabajo para listado'!$DE$153:$DG$274,MATCH($A285,'Hoja de Trabajo para listado'!$DE$153:$DE$1048576,0),MATCH((CUADRO!O$5&amp;$E285),'Hoja de Trabajo para listado'!$DE$151:$DG$151,0)),0)+IFERROR(INDEX('Hoja de Trabajo para listado'!$CD$155:$DC$1048576,MATCH($A285,'Hoja de Trabajo para listado'!$CD$155:$CD$1048576,0),MATCH((CUADRO!O$5&amp;$E285),'Hoja de Trabajo para listado'!$CD$151:$DC$151,0)),0)</f>
        <v>0</v>
      </c>
      <c r="P285" s="314">
        <f ca="1">+IFERROR(INDEX('Hoja de Trabajo para listado'!$A$155:$Z$1048576,MATCH($A285,'Hoja de Trabajo para listado'!$A$155:$A$1048576,0),MATCH((CUADRO!P$5&amp;$E285),'Hoja de Trabajo para listado'!$A$151:$Z$151,0)),0)+IFERROR(INDEX('Hoja de Trabajo para listado'!$AB$155:$BA$1048576,MATCH($A285,'Hoja de Trabajo para listado'!$AB$155:$AB$1048576,0),MATCH((CUADRO!P$5&amp;$E285),'Hoja de Trabajo para listado'!$AB$151:$BA$151,0)),0)+IFERROR(INDEX('Hoja de Trabajo para listado'!$BC$155:$CB$1048576,MATCH($A285,'Hoja de Trabajo para listado'!$BC$155:$BC$1048576,0),MATCH((CUADRO!P$5&amp;$E285),'Hoja de Trabajo para listado'!$BC$151:$CB$151,0)),0)+IFERROR(INDEX('Hoja de Trabajo para listado'!$DE$153:$DG$274,MATCH($A285,'Hoja de Trabajo para listado'!$DE$153:$DE$1048576,0),MATCH((CUADRO!P$5&amp;$E285),'Hoja de Trabajo para listado'!$DE$151:$DG$151,0)),0)+IFERROR(INDEX('Hoja de Trabajo para listado'!$CD$155:$DC$1048576,MATCH($A285,'Hoja de Trabajo para listado'!$CD$155:$CD$1048576,0),MATCH((CUADRO!P$5&amp;$E285),'Hoja de Trabajo para listado'!$CD$151:$DC$151,0)),0)</f>
        <v>0</v>
      </c>
      <c r="Q285" s="314">
        <f ca="1">+IFERROR(INDEX('Hoja de Trabajo para listado'!$A$155:$Z$1048576,MATCH($A285,'Hoja de Trabajo para listado'!$A$155:$A$1048576,0),MATCH((CUADRO!Q$5&amp;$E285),'Hoja de Trabajo para listado'!$A$151:$Z$151,0)),0)+IFERROR(INDEX('Hoja de Trabajo para listado'!$AB$155:$BA$1048576,MATCH($A285,'Hoja de Trabajo para listado'!$AB$155:$AB$1048576,0),MATCH((CUADRO!Q$5&amp;$E285),'Hoja de Trabajo para listado'!$AB$151:$BA$151,0)),0)+IFERROR(INDEX('Hoja de Trabajo para listado'!$BC$155:$CB$1048576,MATCH($A285,'Hoja de Trabajo para listado'!$BC$155:$BC$1048576,0),MATCH((CUADRO!Q$5&amp;$E285),'Hoja de Trabajo para listado'!$BC$151:$CB$151,0)),0)+IFERROR(INDEX('Hoja de Trabajo para listado'!$DE$153:$DG$274,MATCH($A285,'Hoja de Trabajo para listado'!$DE$153:$DE$1048576,0),MATCH((CUADRO!Q$5&amp;$E285),'Hoja de Trabajo para listado'!$DE$151:$DG$151,0)),0)+IFERROR(INDEX('Hoja de Trabajo para listado'!$CD$155:$DC$1048576,MATCH($A285,'Hoja de Trabajo para listado'!$CD$155:$CD$1048576,0),MATCH((CUADRO!Q$5&amp;$E285),'Hoja de Trabajo para listado'!$CD$151:$DC$151,0)),0)</f>
        <v>0</v>
      </c>
      <c r="R285" s="314">
        <f t="shared" ca="1" si="8"/>
        <v>0</v>
      </c>
      <c r="S285" s="322">
        <f ca="1">+R284+R285</f>
        <v>0</v>
      </c>
      <c r="T285" s="314">
        <f ca="1">+S285</f>
        <v>0</v>
      </c>
      <c r="U285" s="313">
        <f t="shared" si="9"/>
        <v>2</v>
      </c>
      <c r="V285" s="319" t="str">
        <f>+VLOOKUP(A285,bd_lista!$A$3:$E$593,5,FALSE)</f>
        <v>Gobiernos Autonomos Municipales</v>
      </c>
      <c r="W285" s="426"/>
    </row>
    <row r="286" spans="1:23" customFormat="1" ht="15" hidden="1" customHeight="1">
      <c r="A286" s="323">
        <v>1249</v>
      </c>
      <c r="B286" s="427">
        <f>+A286</f>
        <v>1249</v>
      </c>
      <c r="C286" s="318" t="str">
        <f>+VLOOKUP(A286,bd_lista!$A$3:$C$593,3,FALSE)</f>
        <v>Gobierno Autónomo Municipal de Apolo</v>
      </c>
      <c r="D286" s="429" t="str">
        <f>+C286</f>
        <v>Gobierno Autónomo Municipal de Apolo</v>
      </c>
      <c r="E286" s="346" t="s">
        <v>1418</v>
      </c>
      <c r="F286" s="314">
        <f ca="1">+IFERROR(INDEX('Hoja de Trabajo para listado'!$A$155:$Z$1048576,MATCH($A286,'Hoja de Trabajo para listado'!$A$155:$A$1048576,0),MATCH((CUADRO!F$5&amp;$E286),'Hoja de Trabajo para listado'!$A$151:$Z$151,0)),0)+IFERROR(INDEX('Hoja de Trabajo para listado'!$AB$155:$BA$1048576,MATCH($A286,'Hoja de Trabajo para listado'!$AB$155:$AB$1048576,0),MATCH((CUADRO!F$5&amp;$E286),'Hoja de Trabajo para listado'!$AB$151:$BA$151,0)),0)+IFERROR(INDEX('Hoja de Trabajo para listado'!$BC$155:$CB$1048576,MATCH($A286,'Hoja de Trabajo para listado'!$BC$155:$BC$1048576,0),MATCH((CUADRO!F$5&amp;$E286),'Hoja de Trabajo para listado'!$BC$151:$CB$151,0)),0)+IFERROR(INDEX('Hoja de Trabajo para listado'!$DE$153:$DG$274,MATCH($A286,'Hoja de Trabajo para listado'!$DE$153:$DE$1048576,0),MATCH((CUADRO!F$5&amp;$E286),'Hoja de Trabajo para listado'!$DE$151:$DG$151,0)),0)+IFERROR(INDEX('Hoja de Trabajo para listado'!$CD$155:$DC$1048576,MATCH($A286,'Hoja de Trabajo para listado'!$CD$155:$CD$1048576,0),MATCH((CUADRO!F$5&amp;$E286),'Hoja de Trabajo para listado'!$CD$151:$DC$151,0)),0)</f>
        <v>0</v>
      </c>
      <c r="G286" s="314">
        <f ca="1">+IFERROR(INDEX('Hoja de Trabajo para listado'!$A$155:$Z$1048576,MATCH($A286,'Hoja de Trabajo para listado'!$A$155:$A$1048576,0),MATCH((CUADRO!G$5&amp;$E286),'Hoja de Trabajo para listado'!$A$151:$Z$151,0)),0)+IFERROR(INDEX('Hoja de Trabajo para listado'!$AB$155:$BA$1048576,MATCH($A286,'Hoja de Trabajo para listado'!$AB$155:$AB$1048576,0),MATCH((CUADRO!G$5&amp;$E286),'Hoja de Trabajo para listado'!$AB$151:$BA$151,0)),0)+IFERROR(INDEX('Hoja de Trabajo para listado'!$BC$155:$CB$1048576,MATCH($A286,'Hoja de Trabajo para listado'!$BC$155:$BC$1048576,0),MATCH((CUADRO!G$5&amp;$E286),'Hoja de Trabajo para listado'!$BC$151:$CB$151,0)),0)+IFERROR(INDEX('Hoja de Trabajo para listado'!$DE$153:$DG$274,MATCH($A286,'Hoja de Trabajo para listado'!$DE$153:$DE$1048576,0),MATCH((CUADRO!G$5&amp;$E286),'Hoja de Trabajo para listado'!$DE$151:$DG$151,0)),0)+IFERROR(INDEX('Hoja de Trabajo para listado'!$CD$155:$DC$1048576,MATCH($A286,'Hoja de Trabajo para listado'!$CD$155:$CD$1048576,0),MATCH((CUADRO!G$5&amp;$E286),'Hoja de Trabajo para listado'!$CD$151:$DC$151,0)),0)</f>
        <v>0</v>
      </c>
      <c r="H286" s="314">
        <f ca="1">+IFERROR(INDEX('Hoja de Trabajo para listado'!$A$155:$Z$1048576,MATCH($A286,'Hoja de Trabajo para listado'!$A$155:$A$1048576,0),MATCH((CUADRO!H$5&amp;$E286),'Hoja de Trabajo para listado'!$A$151:$Z$151,0)),0)+IFERROR(INDEX('Hoja de Trabajo para listado'!$AB$155:$BA$1048576,MATCH($A286,'Hoja de Trabajo para listado'!$AB$155:$AB$1048576,0),MATCH((CUADRO!H$5&amp;$E286),'Hoja de Trabajo para listado'!$AB$151:$BA$151,0)),0)+IFERROR(INDEX('Hoja de Trabajo para listado'!$BC$155:$CB$1048576,MATCH($A286,'Hoja de Trabajo para listado'!$BC$155:$BC$1048576,0),MATCH((CUADRO!H$5&amp;$E286),'Hoja de Trabajo para listado'!$BC$151:$CB$151,0)),0)+IFERROR(INDEX('Hoja de Trabajo para listado'!$DE$153:$DG$274,MATCH($A286,'Hoja de Trabajo para listado'!$DE$153:$DE$1048576,0),MATCH((CUADRO!H$5&amp;$E286),'Hoja de Trabajo para listado'!$DE$151:$DG$151,0)),0)+IFERROR(INDEX('Hoja de Trabajo para listado'!$CD$155:$DC$1048576,MATCH($A286,'Hoja de Trabajo para listado'!$CD$155:$CD$1048576,0),MATCH((CUADRO!H$5&amp;$E286),'Hoja de Trabajo para listado'!$CD$151:$DC$151,0)),0)</f>
        <v>0</v>
      </c>
      <c r="I286" s="314">
        <f ca="1">+IFERROR(INDEX('Hoja de Trabajo para listado'!$A$155:$Z$1048576,MATCH($A286,'Hoja de Trabajo para listado'!$A$155:$A$1048576,0),MATCH((CUADRO!I$5&amp;$E286),'Hoja de Trabajo para listado'!$A$151:$Z$151,0)),0)+IFERROR(INDEX('Hoja de Trabajo para listado'!$AB$155:$BA$1048576,MATCH($A286,'Hoja de Trabajo para listado'!$AB$155:$AB$1048576,0),MATCH((CUADRO!I$5&amp;$E286),'Hoja de Trabajo para listado'!$AB$151:$BA$151,0)),0)+IFERROR(INDEX('Hoja de Trabajo para listado'!$BC$155:$CB$1048576,MATCH($A286,'Hoja de Trabajo para listado'!$BC$155:$BC$1048576,0),MATCH((CUADRO!I$5&amp;$E286),'Hoja de Trabajo para listado'!$BC$151:$CB$151,0)),0)+IFERROR(INDEX('Hoja de Trabajo para listado'!$DE$153:$DG$274,MATCH($A286,'Hoja de Trabajo para listado'!$DE$153:$DE$1048576,0),MATCH((CUADRO!I$5&amp;$E286),'Hoja de Trabajo para listado'!$DE$151:$DG$151,0)),0)+IFERROR(INDEX('Hoja de Trabajo para listado'!$CD$155:$DC$1048576,MATCH($A286,'Hoja de Trabajo para listado'!$CD$155:$CD$1048576,0),MATCH((CUADRO!I$5&amp;$E286),'Hoja de Trabajo para listado'!$CD$151:$DC$151,0)),0)</f>
        <v>0</v>
      </c>
      <c r="J286" s="314">
        <f ca="1">+IFERROR(INDEX('Hoja de Trabajo para listado'!$A$155:$Z$1048576,MATCH($A286,'Hoja de Trabajo para listado'!$A$155:$A$1048576,0),MATCH((CUADRO!J$5&amp;$E286),'Hoja de Trabajo para listado'!$A$151:$Z$151,0)),0)+IFERROR(INDEX('Hoja de Trabajo para listado'!$AB$155:$BA$1048576,MATCH($A286,'Hoja de Trabajo para listado'!$AB$155:$AB$1048576,0),MATCH((CUADRO!J$5&amp;$E286),'Hoja de Trabajo para listado'!$AB$151:$BA$151,0)),0)+IFERROR(INDEX('Hoja de Trabajo para listado'!$BC$155:$CB$1048576,MATCH($A286,'Hoja de Trabajo para listado'!$BC$155:$BC$1048576,0),MATCH((CUADRO!J$5&amp;$E286),'Hoja de Trabajo para listado'!$BC$151:$CB$151,0)),0)+IFERROR(INDEX('Hoja de Trabajo para listado'!$DE$153:$DG$274,MATCH($A286,'Hoja de Trabajo para listado'!$DE$153:$DE$1048576,0),MATCH((CUADRO!J$5&amp;$E286),'Hoja de Trabajo para listado'!$DE$151:$DG$151,0)),0)+IFERROR(INDEX('Hoja de Trabajo para listado'!$CD$155:$DC$1048576,MATCH($A286,'Hoja de Trabajo para listado'!$CD$155:$CD$1048576,0),MATCH((CUADRO!J$5&amp;$E286),'Hoja de Trabajo para listado'!$CD$151:$DC$151,0)),0)</f>
        <v>0</v>
      </c>
      <c r="K286" s="314">
        <f ca="1">+IFERROR(INDEX('Hoja de Trabajo para listado'!$A$155:$Z$1048576,MATCH($A286,'Hoja de Trabajo para listado'!$A$155:$A$1048576,0),MATCH((CUADRO!K$5&amp;$E286),'Hoja de Trabajo para listado'!$A$151:$Z$151,0)),0)+IFERROR(INDEX('Hoja de Trabajo para listado'!$AB$155:$BA$1048576,MATCH($A286,'Hoja de Trabajo para listado'!$AB$155:$AB$1048576,0),MATCH((CUADRO!K$5&amp;$E286),'Hoja de Trabajo para listado'!$AB$151:$BA$151,0)),0)+IFERROR(INDEX('Hoja de Trabajo para listado'!$BC$155:$CB$1048576,MATCH($A286,'Hoja de Trabajo para listado'!$BC$155:$BC$1048576,0),MATCH((CUADRO!K$5&amp;$E286),'Hoja de Trabajo para listado'!$BC$151:$CB$151,0)),0)+IFERROR(INDEX('Hoja de Trabajo para listado'!$DE$153:$DG$274,MATCH($A286,'Hoja de Trabajo para listado'!$DE$153:$DE$1048576,0),MATCH((CUADRO!K$5&amp;$E286),'Hoja de Trabajo para listado'!$DE$151:$DG$151,0)),0)+IFERROR(INDEX('Hoja de Trabajo para listado'!$CD$155:$DC$1048576,MATCH($A286,'Hoja de Trabajo para listado'!$CD$155:$CD$1048576,0),MATCH((CUADRO!K$5&amp;$E286),'Hoja de Trabajo para listado'!$CD$151:$DC$151,0)),0)</f>
        <v>0</v>
      </c>
      <c r="L286" s="314">
        <f ca="1">+IFERROR(INDEX('Hoja de Trabajo para listado'!$A$155:$Z$1048576,MATCH($A286,'Hoja de Trabajo para listado'!$A$155:$A$1048576,0),MATCH((CUADRO!L$5&amp;$E286),'Hoja de Trabajo para listado'!$A$151:$Z$151,0)),0)+IFERROR(INDEX('Hoja de Trabajo para listado'!$AB$155:$BA$1048576,MATCH($A286,'Hoja de Trabajo para listado'!$AB$155:$AB$1048576,0),MATCH((CUADRO!L$5&amp;$E286),'Hoja de Trabajo para listado'!$AB$151:$BA$151,0)),0)+IFERROR(INDEX('Hoja de Trabajo para listado'!$BC$155:$CB$1048576,MATCH($A286,'Hoja de Trabajo para listado'!$BC$155:$BC$1048576,0),MATCH((CUADRO!L$5&amp;$E286),'Hoja de Trabajo para listado'!$BC$151:$CB$151,0)),0)+IFERROR(INDEX('Hoja de Trabajo para listado'!$DE$153:$DG$274,MATCH($A286,'Hoja de Trabajo para listado'!$DE$153:$DE$1048576,0),MATCH((CUADRO!L$5&amp;$E286),'Hoja de Trabajo para listado'!$DE$151:$DG$151,0)),0)+IFERROR(INDEX('Hoja de Trabajo para listado'!$CD$155:$DC$1048576,MATCH($A286,'Hoja de Trabajo para listado'!$CD$155:$CD$1048576,0),MATCH((CUADRO!L$5&amp;$E286),'Hoja de Trabajo para listado'!$CD$151:$DC$151,0)),0)</f>
        <v>0</v>
      </c>
      <c r="M286" s="314">
        <f ca="1">+IFERROR(INDEX('Hoja de Trabajo para listado'!$A$155:$Z$1048576,MATCH($A286,'Hoja de Trabajo para listado'!$A$155:$A$1048576,0),MATCH((CUADRO!M$5&amp;$E286),'Hoja de Trabajo para listado'!$A$151:$Z$151,0)),0)+IFERROR(INDEX('Hoja de Trabajo para listado'!$AB$155:$BA$1048576,MATCH($A286,'Hoja de Trabajo para listado'!$AB$155:$AB$1048576,0),MATCH((CUADRO!M$5&amp;$E286),'Hoja de Trabajo para listado'!$AB$151:$BA$151,0)),0)+IFERROR(INDEX('Hoja de Trabajo para listado'!$BC$155:$CB$1048576,MATCH($A286,'Hoja de Trabajo para listado'!$BC$155:$BC$1048576,0),MATCH((CUADRO!M$5&amp;$E286),'Hoja de Trabajo para listado'!$BC$151:$CB$151,0)),0)+IFERROR(INDEX('Hoja de Trabajo para listado'!$DE$153:$DG$274,MATCH($A286,'Hoja de Trabajo para listado'!$DE$153:$DE$1048576,0),MATCH((CUADRO!M$5&amp;$E286),'Hoja de Trabajo para listado'!$DE$151:$DG$151,0)),0)+IFERROR(INDEX('Hoja de Trabajo para listado'!$CD$155:$DC$1048576,MATCH($A286,'Hoja de Trabajo para listado'!$CD$155:$CD$1048576,0),MATCH((CUADRO!M$5&amp;$E286),'Hoja de Trabajo para listado'!$CD$151:$DC$151,0)),0)</f>
        <v>0</v>
      </c>
      <c r="N286" s="314">
        <f ca="1">+IFERROR(INDEX('Hoja de Trabajo para listado'!$A$155:$Z$1048576,MATCH($A286,'Hoja de Trabajo para listado'!$A$155:$A$1048576,0),MATCH((CUADRO!N$5&amp;$E286),'Hoja de Trabajo para listado'!$A$151:$Z$151,0)),0)+IFERROR(INDEX('Hoja de Trabajo para listado'!$AB$155:$BA$1048576,MATCH($A286,'Hoja de Trabajo para listado'!$AB$155:$AB$1048576,0),MATCH((CUADRO!N$5&amp;$E286),'Hoja de Trabajo para listado'!$AB$151:$BA$151,0)),0)+IFERROR(INDEX('Hoja de Trabajo para listado'!$BC$155:$CB$1048576,MATCH($A286,'Hoja de Trabajo para listado'!$BC$155:$BC$1048576,0),MATCH((CUADRO!N$5&amp;$E286),'Hoja de Trabajo para listado'!$BC$151:$CB$151,0)),0)+IFERROR(INDEX('Hoja de Trabajo para listado'!$DE$153:$DG$274,MATCH($A286,'Hoja de Trabajo para listado'!$DE$153:$DE$1048576,0),MATCH((CUADRO!N$5&amp;$E286),'Hoja de Trabajo para listado'!$DE$151:$DG$151,0)),0)+IFERROR(INDEX('Hoja de Trabajo para listado'!$CD$155:$DC$1048576,MATCH($A286,'Hoja de Trabajo para listado'!$CD$155:$CD$1048576,0),MATCH((CUADRO!N$5&amp;$E286),'Hoja de Trabajo para listado'!$CD$151:$DC$151,0)),0)</f>
        <v>0</v>
      </c>
      <c r="O286" s="314">
        <f ca="1">+IFERROR(INDEX('Hoja de Trabajo para listado'!$A$155:$Z$1048576,MATCH($A286,'Hoja de Trabajo para listado'!$A$155:$A$1048576,0),MATCH((CUADRO!O$5&amp;$E286),'Hoja de Trabajo para listado'!$A$151:$Z$151,0)),0)+IFERROR(INDEX('Hoja de Trabajo para listado'!$AB$155:$BA$1048576,MATCH($A286,'Hoja de Trabajo para listado'!$AB$155:$AB$1048576,0),MATCH((CUADRO!O$5&amp;$E286),'Hoja de Trabajo para listado'!$AB$151:$BA$151,0)),0)+IFERROR(INDEX('Hoja de Trabajo para listado'!$BC$155:$CB$1048576,MATCH($A286,'Hoja de Trabajo para listado'!$BC$155:$BC$1048576,0),MATCH((CUADRO!O$5&amp;$E286),'Hoja de Trabajo para listado'!$BC$151:$CB$151,0)),0)+IFERROR(INDEX('Hoja de Trabajo para listado'!$DE$153:$DG$274,MATCH($A286,'Hoja de Trabajo para listado'!$DE$153:$DE$1048576,0),MATCH((CUADRO!O$5&amp;$E286),'Hoja de Trabajo para listado'!$DE$151:$DG$151,0)),0)+IFERROR(INDEX('Hoja de Trabajo para listado'!$CD$155:$DC$1048576,MATCH($A286,'Hoja de Trabajo para listado'!$CD$155:$CD$1048576,0),MATCH((CUADRO!O$5&amp;$E286),'Hoja de Trabajo para listado'!$CD$151:$DC$151,0)),0)</f>
        <v>0</v>
      </c>
      <c r="P286" s="314">
        <f ca="1">+IFERROR(INDEX('Hoja de Trabajo para listado'!$A$155:$Z$1048576,MATCH($A286,'Hoja de Trabajo para listado'!$A$155:$A$1048576,0),MATCH((CUADRO!P$5&amp;$E286),'Hoja de Trabajo para listado'!$A$151:$Z$151,0)),0)+IFERROR(INDEX('Hoja de Trabajo para listado'!$AB$155:$BA$1048576,MATCH($A286,'Hoja de Trabajo para listado'!$AB$155:$AB$1048576,0),MATCH((CUADRO!P$5&amp;$E286),'Hoja de Trabajo para listado'!$AB$151:$BA$151,0)),0)+IFERROR(INDEX('Hoja de Trabajo para listado'!$BC$155:$CB$1048576,MATCH($A286,'Hoja de Trabajo para listado'!$BC$155:$BC$1048576,0),MATCH((CUADRO!P$5&amp;$E286),'Hoja de Trabajo para listado'!$BC$151:$CB$151,0)),0)+IFERROR(INDEX('Hoja de Trabajo para listado'!$DE$153:$DG$274,MATCH($A286,'Hoja de Trabajo para listado'!$DE$153:$DE$1048576,0),MATCH((CUADRO!P$5&amp;$E286),'Hoja de Trabajo para listado'!$DE$151:$DG$151,0)),0)+IFERROR(INDEX('Hoja de Trabajo para listado'!$CD$155:$DC$1048576,MATCH($A286,'Hoja de Trabajo para listado'!$CD$155:$CD$1048576,0),MATCH((CUADRO!P$5&amp;$E286),'Hoja de Trabajo para listado'!$CD$151:$DC$151,0)),0)</f>
        <v>0</v>
      </c>
      <c r="Q286" s="314">
        <f ca="1">+IFERROR(INDEX('Hoja de Trabajo para listado'!$A$155:$Z$1048576,MATCH($A286,'Hoja de Trabajo para listado'!$A$155:$A$1048576,0),MATCH((CUADRO!Q$5&amp;$E286),'Hoja de Trabajo para listado'!$A$151:$Z$151,0)),0)+IFERROR(INDEX('Hoja de Trabajo para listado'!$AB$155:$BA$1048576,MATCH($A286,'Hoja de Trabajo para listado'!$AB$155:$AB$1048576,0),MATCH((CUADRO!Q$5&amp;$E286),'Hoja de Trabajo para listado'!$AB$151:$BA$151,0)),0)+IFERROR(INDEX('Hoja de Trabajo para listado'!$BC$155:$CB$1048576,MATCH($A286,'Hoja de Trabajo para listado'!$BC$155:$BC$1048576,0),MATCH((CUADRO!Q$5&amp;$E286),'Hoja de Trabajo para listado'!$BC$151:$CB$151,0)),0)+IFERROR(INDEX('Hoja de Trabajo para listado'!$DE$153:$DG$274,MATCH($A286,'Hoja de Trabajo para listado'!$DE$153:$DE$1048576,0),MATCH((CUADRO!Q$5&amp;$E286),'Hoja de Trabajo para listado'!$DE$151:$DG$151,0)),0)+IFERROR(INDEX('Hoja de Trabajo para listado'!$CD$155:$DC$1048576,MATCH($A286,'Hoja de Trabajo para listado'!$CD$155:$CD$1048576,0),MATCH((CUADRO!Q$5&amp;$E286),'Hoja de Trabajo para listado'!$CD$151:$DC$151,0)),0)</f>
        <v>0</v>
      </c>
      <c r="R286" s="314">
        <f t="shared" ca="1" si="8"/>
        <v>0</v>
      </c>
      <c r="S286" s="322"/>
      <c r="T286" s="314">
        <f ca="1">+T287</f>
        <v>0</v>
      </c>
      <c r="U286" s="313">
        <f t="shared" si="9"/>
        <v>1</v>
      </c>
      <c r="V286" s="319" t="str">
        <f>+VLOOKUP(A286,bd_lista!$A$3:$E$593,5,FALSE)</f>
        <v>Gobiernos Autonomos Municipales</v>
      </c>
      <c r="W286" s="425" t="str">
        <f>+V286</f>
        <v>Gobiernos Autonomos Municipales</v>
      </c>
    </row>
    <row r="287" spans="1:23" customFormat="1" ht="15" hidden="1" customHeight="1">
      <c r="A287" s="323">
        <v>1249</v>
      </c>
      <c r="B287" s="428"/>
      <c r="C287" s="319" t="str">
        <f>+VLOOKUP(A287,bd_lista!$A$3:$C$593,3,FALSE)</f>
        <v>Gobierno Autónomo Municipal de Apolo</v>
      </c>
      <c r="D287" s="430"/>
      <c r="E287" s="349" t="s">
        <v>1419</v>
      </c>
      <c r="F287" s="314">
        <f ca="1">+IFERROR(INDEX('Hoja de Trabajo para listado'!$A$155:$Z$1048576,MATCH($A287,'Hoja de Trabajo para listado'!$A$155:$A$1048576,0),MATCH((CUADRO!F$5&amp;$E287),'Hoja de Trabajo para listado'!$A$151:$Z$151,0)),0)+IFERROR(INDEX('Hoja de Trabajo para listado'!$AB$155:$BA$1048576,MATCH($A287,'Hoja de Trabajo para listado'!$AB$155:$AB$1048576,0),MATCH((CUADRO!F$5&amp;$E287),'Hoja de Trabajo para listado'!$AB$151:$BA$151,0)),0)+IFERROR(INDEX('Hoja de Trabajo para listado'!$BC$155:$CB$1048576,MATCH($A287,'Hoja de Trabajo para listado'!$BC$155:$BC$1048576,0),MATCH((CUADRO!F$5&amp;$E287),'Hoja de Trabajo para listado'!$BC$151:$CB$151,0)),0)+IFERROR(INDEX('Hoja de Trabajo para listado'!$DE$153:$DG$274,MATCH($A287,'Hoja de Trabajo para listado'!$DE$153:$DE$1048576,0),MATCH((CUADRO!F$5&amp;$E287),'Hoja de Trabajo para listado'!$DE$151:$DG$151,0)),0)+IFERROR(INDEX('Hoja de Trabajo para listado'!$CD$155:$DC$1048576,MATCH($A287,'Hoja de Trabajo para listado'!$CD$155:$CD$1048576,0),MATCH((CUADRO!F$5&amp;$E287),'Hoja de Trabajo para listado'!$CD$151:$DC$151,0)),0)</f>
        <v>0</v>
      </c>
      <c r="G287" s="314">
        <f ca="1">+IFERROR(INDEX('Hoja de Trabajo para listado'!$A$155:$Z$1048576,MATCH($A287,'Hoja de Trabajo para listado'!$A$155:$A$1048576,0),MATCH((CUADRO!G$5&amp;$E287),'Hoja de Trabajo para listado'!$A$151:$Z$151,0)),0)+IFERROR(INDEX('Hoja de Trabajo para listado'!$AB$155:$BA$1048576,MATCH($A287,'Hoja de Trabajo para listado'!$AB$155:$AB$1048576,0),MATCH((CUADRO!G$5&amp;$E287),'Hoja de Trabajo para listado'!$AB$151:$BA$151,0)),0)+IFERROR(INDEX('Hoja de Trabajo para listado'!$BC$155:$CB$1048576,MATCH($A287,'Hoja de Trabajo para listado'!$BC$155:$BC$1048576,0),MATCH((CUADRO!G$5&amp;$E287),'Hoja de Trabajo para listado'!$BC$151:$CB$151,0)),0)+IFERROR(INDEX('Hoja de Trabajo para listado'!$DE$153:$DG$274,MATCH($A287,'Hoja de Trabajo para listado'!$DE$153:$DE$1048576,0),MATCH((CUADRO!G$5&amp;$E287),'Hoja de Trabajo para listado'!$DE$151:$DG$151,0)),0)+IFERROR(INDEX('Hoja de Trabajo para listado'!$CD$155:$DC$1048576,MATCH($A287,'Hoja de Trabajo para listado'!$CD$155:$CD$1048576,0),MATCH((CUADRO!G$5&amp;$E287),'Hoja de Trabajo para listado'!$CD$151:$DC$151,0)),0)</f>
        <v>0</v>
      </c>
      <c r="H287" s="314">
        <f ca="1">+IFERROR(INDEX('Hoja de Trabajo para listado'!$A$155:$Z$1048576,MATCH($A287,'Hoja de Trabajo para listado'!$A$155:$A$1048576,0),MATCH((CUADRO!H$5&amp;$E287),'Hoja de Trabajo para listado'!$A$151:$Z$151,0)),0)+IFERROR(INDEX('Hoja de Trabajo para listado'!$AB$155:$BA$1048576,MATCH($A287,'Hoja de Trabajo para listado'!$AB$155:$AB$1048576,0),MATCH((CUADRO!H$5&amp;$E287),'Hoja de Trabajo para listado'!$AB$151:$BA$151,0)),0)+IFERROR(INDEX('Hoja de Trabajo para listado'!$BC$155:$CB$1048576,MATCH($A287,'Hoja de Trabajo para listado'!$BC$155:$BC$1048576,0),MATCH((CUADRO!H$5&amp;$E287),'Hoja de Trabajo para listado'!$BC$151:$CB$151,0)),0)+IFERROR(INDEX('Hoja de Trabajo para listado'!$DE$153:$DG$274,MATCH($A287,'Hoja de Trabajo para listado'!$DE$153:$DE$1048576,0),MATCH((CUADRO!H$5&amp;$E287),'Hoja de Trabajo para listado'!$DE$151:$DG$151,0)),0)+IFERROR(INDEX('Hoja de Trabajo para listado'!$CD$155:$DC$1048576,MATCH($A287,'Hoja de Trabajo para listado'!$CD$155:$CD$1048576,0),MATCH((CUADRO!H$5&amp;$E287),'Hoja de Trabajo para listado'!$CD$151:$DC$151,0)),0)</f>
        <v>0</v>
      </c>
      <c r="I287" s="314">
        <f ca="1">+IFERROR(INDEX('Hoja de Trabajo para listado'!$A$155:$Z$1048576,MATCH($A287,'Hoja de Trabajo para listado'!$A$155:$A$1048576,0),MATCH((CUADRO!I$5&amp;$E287),'Hoja de Trabajo para listado'!$A$151:$Z$151,0)),0)+IFERROR(INDEX('Hoja de Trabajo para listado'!$AB$155:$BA$1048576,MATCH($A287,'Hoja de Trabajo para listado'!$AB$155:$AB$1048576,0),MATCH((CUADRO!I$5&amp;$E287),'Hoja de Trabajo para listado'!$AB$151:$BA$151,0)),0)+IFERROR(INDEX('Hoja de Trabajo para listado'!$BC$155:$CB$1048576,MATCH($A287,'Hoja de Trabajo para listado'!$BC$155:$BC$1048576,0),MATCH((CUADRO!I$5&amp;$E287),'Hoja de Trabajo para listado'!$BC$151:$CB$151,0)),0)+IFERROR(INDEX('Hoja de Trabajo para listado'!$DE$153:$DG$274,MATCH($A287,'Hoja de Trabajo para listado'!$DE$153:$DE$1048576,0),MATCH((CUADRO!I$5&amp;$E287),'Hoja de Trabajo para listado'!$DE$151:$DG$151,0)),0)+IFERROR(INDEX('Hoja de Trabajo para listado'!$CD$155:$DC$1048576,MATCH($A287,'Hoja de Trabajo para listado'!$CD$155:$CD$1048576,0),MATCH((CUADRO!I$5&amp;$E287),'Hoja de Trabajo para listado'!$CD$151:$DC$151,0)),0)</f>
        <v>0</v>
      </c>
      <c r="J287" s="314">
        <f ca="1">+IFERROR(INDEX('Hoja de Trabajo para listado'!$A$155:$Z$1048576,MATCH($A287,'Hoja de Trabajo para listado'!$A$155:$A$1048576,0),MATCH((CUADRO!J$5&amp;$E287),'Hoja de Trabajo para listado'!$A$151:$Z$151,0)),0)+IFERROR(INDEX('Hoja de Trabajo para listado'!$AB$155:$BA$1048576,MATCH($A287,'Hoja de Trabajo para listado'!$AB$155:$AB$1048576,0),MATCH((CUADRO!J$5&amp;$E287),'Hoja de Trabajo para listado'!$AB$151:$BA$151,0)),0)+IFERROR(INDEX('Hoja de Trabajo para listado'!$BC$155:$CB$1048576,MATCH($A287,'Hoja de Trabajo para listado'!$BC$155:$BC$1048576,0),MATCH((CUADRO!J$5&amp;$E287),'Hoja de Trabajo para listado'!$BC$151:$CB$151,0)),0)+IFERROR(INDEX('Hoja de Trabajo para listado'!$DE$153:$DG$274,MATCH($A287,'Hoja de Trabajo para listado'!$DE$153:$DE$1048576,0),MATCH((CUADRO!J$5&amp;$E287),'Hoja de Trabajo para listado'!$DE$151:$DG$151,0)),0)+IFERROR(INDEX('Hoja de Trabajo para listado'!$CD$155:$DC$1048576,MATCH($A287,'Hoja de Trabajo para listado'!$CD$155:$CD$1048576,0),MATCH((CUADRO!J$5&amp;$E287),'Hoja de Trabajo para listado'!$CD$151:$DC$151,0)),0)</f>
        <v>0</v>
      </c>
      <c r="K287" s="314">
        <f ca="1">+IFERROR(INDEX('Hoja de Trabajo para listado'!$A$155:$Z$1048576,MATCH($A287,'Hoja de Trabajo para listado'!$A$155:$A$1048576,0),MATCH((CUADRO!K$5&amp;$E287),'Hoja de Trabajo para listado'!$A$151:$Z$151,0)),0)+IFERROR(INDEX('Hoja de Trabajo para listado'!$AB$155:$BA$1048576,MATCH($A287,'Hoja de Trabajo para listado'!$AB$155:$AB$1048576,0),MATCH((CUADRO!K$5&amp;$E287),'Hoja de Trabajo para listado'!$AB$151:$BA$151,0)),0)+IFERROR(INDEX('Hoja de Trabajo para listado'!$BC$155:$CB$1048576,MATCH($A287,'Hoja de Trabajo para listado'!$BC$155:$BC$1048576,0),MATCH((CUADRO!K$5&amp;$E287),'Hoja de Trabajo para listado'!$BC$151:$CB$151,0)),0)+IFERROR(INDEX('Hoja de Trabajo para listado'!$DE$153:$DG$274,MATCH($A287,'Hoja de Trabajo para listado'!$DE$153:$DE$1048576,0),MATCH((CUADRO!K$5&amp;$E287),'Hoja de Trabajo para listado'!$DE$151:$DG$151,0)),0)+IFERROR(INDEX('Hoja de Trabajo para listado'!$CD$155:$DC$1048576,MATCH($A287,'Hoja de Trabajo para listado'!$CD$155:$CD$1048576,0),MATCH((CUADRO!K$5&amp;$E287),'Hoja de Trabajo para listado'!$CD$151:$DC$151,0)),0)</f>
        <v>0</v>
      </c>
      <c r="L287" s="314">
        <f ca="1">+IFERROR(INDEX('Hoja de Trabajo para listado'!$A$155:$Z$1048576,MATCH($A287,'Hoja de Trabajo para listado'!$A$155:$A$1048576,0),MATCH((CUADRO!L$5&amp;$E287),'Hoja de Trabajo para listado'!$A$151:$Z$151,0)),0)+IFERROR(INDEX('Hoja de Trabajo para listado'!$AB$155:$BA$1048576,MATCH($A287,'Hoja de Trabajo para listado'!$AB$155:$AB$1048576,0),MATCH((CUADRO!L$5&amp;$E287),'Hoja de Trabajo para listado'!$AB$151:$BA$151,0)),0)+IFERROR(INDEX('Hoja de Trabajo para listado'!$BC$155:$CB$1048576,MATCH($A287,'Hoja de Trabajo para listado'!$BC$155:$BC$1048576,0),MATCH((CUADRO!L$5&amp;$E287),'Hoja de Trabajo para listado'!$BC$151:$CB$151,0)),0)+IFERROR(INDEX('Hoja de Trabajo para listado'!$DE$153:$DG$274,MATCH($A287,'Hoja de Trabajo para listado'!$DE$153:$DE$1048576,0),MATCH((CUADRO!L$5&amp;$E287),'Hoja de Trabajo para listado'!$DE$151:$DG$151,0)),0)+IFERROR(INDEX('Hoja de Trabajo para listado'!$CD$155:$DC$1048576,MATCH($A287,'Hoja de Trabajo para listado'!$CD$155:$CD$1048576,0),MATCH((CUADRO!L$5&amp;$E287),'Hoja de Trabajo para listado'!$CD$151:$DC$151,0)),0)</f>
        <v>0</v>
      </c>
      <c r="M287" s="314">
        <f ca="1">+IFERROR(INDEX('Hoja de Trabajo para listado'!$A$155:$Z$1048576,MATCH($A287,'Hoja de Trabajo para listado'!$A$155:$A$1048576,0),MATCH((CUADRO!M$5&amp;$E287),'Hoja de Trabajo para listado'!$A$151:$Z$151,0)),0)+IFERROR(INDEX('Hoja de Trabajo para listado'!$AB$155:$BA$1048576,MATCH($A287,'Hoja de Trabajo para listado'!$AB$155:$AB$1048576,0),MATCH((CUADRO!M$5&amp;$E287),'Hoja de Trabajo para listado'!$AB$151:$BA$151,0)),0)+IFERROR(INDEX('Hoja de Trabajo para listado'!$BC$155:$CB$1048576,MATCH($A287,'Hoja de Trabajo para listado'!$BC$155:$BC$1048576,0),MATCH((CUADRO!M$5&amp;$E287),'Hoja de Trabajo para listado'!$BC$151:$CB$151,0)),0)+IFERROR(INDEX('Hoja de Trabajo para listado'!$DE$153:$DG$274,MATCH($A287,'Hoja de Trabajo para listado'!$DE$153:$DE$1048576,0),MATCH((CUADRO!M$5&amp;$E287),'Hoja de Trabajo para listado'!$DE$151:$DG$151,0)),0)+IFERROR(INDEX('Hoja de Trabajo para listado'!$CD$155:$DC$1048576,MATCH($A287,'Hoja de Trabajo para listado'!$CD$155:$CD$1048576,0),MATCH((CUADRO!M$5&amp;$E287),'Hoja de Trabajo para listado'!$CD$151:$DC$151,0)),0)</f>
        <v>0</v>
      </c>
      <c r="N287" s="314">
        <f ca="1">+IFERROR(INDEX('Hoja de Trabajo para listado'!$A$155:$Z$1048576,MATCH($A287,'Hoja de Trabajo para listado'!$A$155:$A$1048576,0),MATCH((CUADRO!N$5&amp;$E287),'Hoja de Trabajo para listado'!$A$151:$Z$151,0)),0)+IFERROR(INDEX('Hoja de Trabajo para listado'!$AB$155:$BA$1048576,MATCH($A287,'Hoja de Trabajo para listado'!$AB$155:$AB$1048576,0),MATCH((CUADRO!N$5&amp;$E287),'Hoja de Trabajo para listado'!$AB$151:$BA$151,0)),0)+IFERROR(INDEX('Hoja de Trabajo para listado'!$BC$155:$CB$1048576,MATCH($A287,'Hoja de Trabajo para listado'!$BC$155:$BC$1048576,0),MATCH((CUADRO!N$5&amp;$E287),'Hoja de Trabajo para listado'!$BC$151:$CB$151,0)),0)+IFERROR(INDEX('Hoja de Trabajo para listado'!$DE$153:$DG$274,MATCH($A287,'Hoja de Trabajo para listado'!$DE$153:$DE$1048576,0),MATCH((CUADRO!N$5&amp;$E287),'Hoja de Trabajo para listado'!$DE$151:$DG$151,0)),0)+IFERROR(INDEX('Hoja de Trabajo para listado'!$CD$155:$DC$1048576,MATCH($A287,'Hoja de Trabajo para listado'!$CD$155:$CD$1048576,0),MATCH((CUADRO!N$5&amp;$E287),'Hoja de Trabajo para listado'!$CD$151:$DC$151,0)),0)</f>
        <v>0</v>
      </c>
      <c r="O287" s="314">
        <f ca="1">+IFERROR(INDEX('Hoja de Trabajo para listado'!$A$155:$Z$1048576,MATCH($A287,'Hoja de Trabajo para listado'!$A$155:$A$1048576,0),MATCH((CUADRO!O$5&amp;$E287),'Hoja de Trabajo para listado'!$A$151:$Z$151,0)),0)+IFERROR(INDEX('Hoja de Trabajo para listado'!$AB$155:$BA$1048576,MATCH($A287,'Hoja de Trabajo para listado'!$AB$155:$AB$1048576,0),MATCH((CUADRO!O$5&amp;$E287),'Hoja de Trabajo para listado'!$AB$151:$BA$151,0)),0)+IFERROR(INDEX('Hoja de Trabajo para listado'!$BC$155:$CB$1048576,MATCH($A287,'Hoja de Trabajo para listado'!$BC$155:$BC$1048576,0),MATCH((CUADRO!O$5&amp;$E287),'Hoja de Trabajo para listado'!$BC$151:$CB$151,0)),0)+IFERROR(INDEX('Hoja de Trabajo para listado'!$DE$153:$DG$274,MATCH($A287,'Hoja de Trabajo para listado'!$DE$153:$DE$1048576,0),MATCH((CUADRO!O$5&amp;$E287),'Hoja de Trabajo para listado'!$DE$151:$DG$151,0)),0)+IFERROR(INDEX('Hoja de Trabajo para listado'!$CD$155:$DC$1048576,MATCH($A287,'Hoja de Trabajo para listado'!$CD$155:$CD$1048576,0),MATCH((CUADRO!O$5&amp;$E287),'Hoja de Trabajo para listado'!$CD$151:$DC$151,0)),0)</f>
        <v>0</v>
      </c>
      <c r="P287" s="314">
        <f ca="1">+IFERROR(INDEX('Hoja de Trabajo para listado'!$A$155:$Z$1048576,MATCH($A287,'Hoja de Trabajo para listado'!$A$155:$A$1048576,0),MATCH((CUADRO!P$5&amp;$E287),'Hoja de Trabajo para listado'!$A$151:$Z$151,0)),0)+IFERROR(INDEX('Hoja de Trabajo para listado'!$AB$155:$BA$1048576,MATCH($A287,'Hoja de Trabajo para listado'!$AB$155:$AB$1048576,0),MATCH((CUADRO!P$5&amp;$E287),'Hoja de Trabajo para listado'!$AB$151:$BA$151,0)),0)+IFERROR(INDEX('Hoja de Trabajo para listado'!$BC$155:$CB$1048576,MATCH($A287,'Hoja de Trabajo para listado'!$BC$155:$BC$1048576,0),MATCH((CUADRO!P$5&amp;$E287),'Hoja de Trabajo para listado'!$BC$151:$CB$151,0)),0)+IFERROR(INDEX('Hoja de Trabajo para listado'!$DE$153:$DG$274,MATCH($A287,'Hoja de Trabajo para listado'!$DE$153:$DE$1048576,0),MATCH((CUADRO!P$5&amp;$E287),'Hoja de Trabajo para listado'!$DE$151:$DG$151,0)),0)+IFERROR(INDEX('Hoja de Trabajo para listado'!$CD$155:$DC$1048576,MATCH($A287,'Hoja de Trabajo para listado'!$CD$155:$CD$1048576,0),MATCH((CUADRO!P$5&amp;$E287),'Hoja de Trabajo para listado'!$CD$151:$DC$151,0)),0)</f>
        <v>0</v>
      </c>
      <c r="Q287" s="314">
        <f ca="1">+IFERROR(INDEX('Hoja de Trabajo para listado'!$A$155:$Z$1048576,MATCH($A287,'Hoja de Trabajo para listado'!$A$155:$A$1048576,0),MATCH((CUADRO!Q$5&amp;$E287),'Hoja de Trabajo para listado'!$A$151:$Z$151,0)),0)+IFERROR(INDEX('Hoja de Trabajo para listado'!$AB$155:$BA$1048576,MATCH($A287,'Hoja de Trabajo para listado'!$AB$155:$AB$1048576,0),MATCH((CUADRO!Q$5&amp;$E287),'Hoja de Trabajo para listado'!$AB$151:$BA$151,0)),0)+IFERROR(INDEX('Hoja de Trabajo para listado'!$BC$155:$CB$1048576,MATCH($A287,'Hoja de Trabajo para listado'!$BC$155:$BC$1048576,0),MATCH((CUADRO!Q$5&amp;$E287),'Hoja de Trabajo para listado'!$BC$151:$CB$151,0)),0)+IFERROR(INDEX('Hoja de Trabajo para listado'!$DE$153:$DG$274,MATCH($A287,'Hoja de Trabajo para listado'!$DE$153:$DE$1048576,0),MATCH((CUADRO!Q$5&amp;$E287),'Hoja de Trabajo para listado'!$DE$151:$DG$151,0)),0)+IFERROR(INDEX('Hoja de Trabajo para listado'!$CD$155:$DC$1048576,MATCH($A287,'Hoja de Trabajo para listado'!$CD$155:$CD$1048576,0),MATCH((CUADRO!Q$5&amp;$E287),'Hoja de Trabajo para listado'!$CD$151:$DC$151,0)),0)</f>
        <v>0</v>
      </c>
      <c r="R287" s="314">
        <f t="shared" ca="1" si="8"/>
        <v>0</v>
      </c>
      <c r="S287" s="322">
        <f ca="1">+R286+R287</f>
        <v>0</v>
      </c>
      <c r="T287" s="314">
        <f ca="1">+S287</f>
        <v>0</v>
      </c>
      <c r="U287" s="313">
        <f t="shared" si="9"/>
        <v>2</v>
      </c>
      <c r="V287" s="319" t="str">
        <f>+VLOOKUP(A287,bd_lista!$A$3:$E$593,5,FALSE)</f>
        <v>Gobiernos Autonomos Municipales</v>
      </c>
      <c r="W287" s="426"/>
    </row>
    <row r="288" spans="1:23" customFormat="1" ht="15" hidden="1" customHeight="1">
      <c r="A288" s="323">
        <v>1250</v>
      </c>
      <c r="B288" s="427">
        <f>+A288</f>
        <v>1250</v>
      </c>
      <c r="C288" s="318" t="str">
        <f>+VLOOKUP(A288,bd_lista!$A$3:$C$593,3,FALSE)</f>
        <v>Gobierno Autónomo Municipal de Pelechuco</v>
      </c>
      <c r="D288" s="429" t="str">
        <f>+C288</f>
        <v>Gobierno Autónomo Municipal de Pelechuco</v>
      </c>
      <c r="E288" s="346" t="s">
        <v>1418</v>
      </c>
      <c r="F288" s="314">
        <f ca="1">+IFERROR(INDEX('Hoja de Trabajo para listado'!$A$155:$Z$1048576,MATCH($A288,'Hoja de Trabajo para listado'!$A$155:$A$1048576,0),MATCH((CUADRO!F$5&amp;$E288),'Hoja de Trabajo para listado'!$A$151:$Z$151,0)),0)+IFERROR(INDEX('Hoja de Trabajo para listado'!$AB$155:$BA$1048576,MATCH($A288,'Hoja de Trabajo para listado'!$AB$155:$AB$1048576,0),MATCH((CUADRO!F$5&amp;$E288),'Hoja de Trabajo para listado'!$AB$151:$BA$151,0)),0)+IFERROR(INDEX('Hoja de Trabajo para listado'!$BC$155:$CB$1048576,MATCH($A288,'Hoja de Trabajo para listado'!$BC$155:$BC$1048576,0),MATCH((CUADRO!F$5&amp;$E288),'Hoja de Trabajo para listado'!$BC$151:$CB$151,0)),0)+IFERROR(INDEX('Hoja de Trabajo para listado'!$DE$153:$DG$274,MATCH($A288,'Hoja de Trabajo para listado'!$DE$153:$DE$1048576,0),MATCH((CUADRO!F$5&amp;$E288),'Hoja de Trabajo para listado'!$DE$151:$DG$151,0)),0)+IFERROR(INDEX('Hoja de Trabajo para listado'!$CD$155:$DC$1048576,MATCH($A288,'Hoja de Trabajo para listado'!$CD$155:$CD$1048576,0),MATCH((CUADRO!F$5&amp;$E288),'Hoja de Trabajo para listado'!$CD$151:$DC$151,0)),0)</f>
        <v>0</v>
      </c>
      <c r="G288" s="360">
        <f ca="1">+IFERROR(INDEX('Hoja de Trabajo para listado'!$A$155:$Z$1048576,MATCH($A288,'Hoja de Trabajo para listado'!$A$155:$A$1048576,0),MATCH((CUADRO!G$5&amp;$E288),'Hoja de Trabajo para listado'!$A$151:$Z$151,0)),0)+IFERROR(INDEX('Hoja de Trabajo para listado'!$AB$155:$BA$1048576,MATCH($A288,'Hoja de Trabajo para listado'!$AB$155:$AB$1048576,0),MATCH((CUADRO!G$5&amp;$E288),'Hoja de Trabajo para listado'!$AB$151:$BA$151,0)),0)+IFERROR(INDEX('Hoja de Trabajo para listado'!$BC$155:$CB$1048576,MATCH($A288,'Hoja de Trabajo para listado'!$BC$155:$BC$1048576,0),MATCH((CUADRO!G$5&amp;$E288),'Hoja de Trabajo para listado'!$BC$151:$CB$151,0)),0)+IFERROR(INDEX('Hoja de Trabajo para listado'!$DE$153:$DG$274,MATCH($A288,'Hoja de Trabajo para listado'!$DE$153:$DE$1048576,0),MATCH((CUADRO!G$5&amp;$E288),'Hoja de Trabajo para listado'!$DE$151:$DG$151,0)),0)+IFERROR(INDEX('Hoja de Trabajo para listado'!$CD$155:$DC$1048576,MATCH($A288,'Hoja de Trabajo para listado'!$CD$155:$CD$1048576,0),MATCH((CUADRO!G$5&amp;$E288),'Hoja de Trabajo para listado'!$CD$151:$DC$151,0)),0)</f>
        <v>0</v>
      </c>
      <c r="H288" s="314">
        <f ca="1">+IFERROR(INDEX('Hoja de Trabajo para listado'!$A$155:$Z$1048576,MATCH($A288,'Hoja de Trabajo para listado'!$A$155:$A$1048576,0),MATCH((CUADRO!H$5&amp;$E288),'Hoja de Trabajo para listado'!$A$151:$Z$151,0)),0)+IFERROR(INDEX('Hoja de Trabajo para listado'!$AB$155:$BA$1048576,MATCH($A288,'Hoja de Trabajo para listado'!$AB$155:$AB$1048576,0),MATCH((CUADRO!H$5&amp;$E288),'Hoja de Trabajo para listado'!$AB$151:$BA$151,0)),0)+IFERROR(INDEX('Hoja de Trabajo para listado'!$BC$155:$CB$1048576,MATCH($A288,'Hoja de Trabajo para listado'!$BC$155:$BC$1048576,0),MATCH((CUADRO!H$5&amp;$E288),'Hoja de Trabajo para listado'!$BC$151:$CB$151,0)),0)+IFERROR(INDEX('Hoja de Trabajo para listado'!$DE$153:$DG$274,MATCH($A288,'Hoja de Trabajo para listado'!$DE$153:$DE$1048576,0),MATCH((CUADRO!H$5&amp;$E288),'Hoja de Trabajo para listado'!$DE$151:$DG$151,0)),0)+IFERROR(INDEX('Hoja de Trabajo para listado'!$CD$155:$DC$1048576,MATCH($A288,'Hoja de Trabajo para listado'!$CD$155:$CD$1048576,0),MATCH((CUADRO!H$5&amp;$E288),'Hoja de Trabajo para listado'!$CD$151:$DC$151,0)),0)</f>
        <v>0</v>
      </c>
      <c r="I288" s="314">
        <f ca="1">+IFERROR(INDEX('Hoja de Trabajo para listado'!$A$155:$Z$1048576,MATCH($A288,'Hoja de Trabajo para listado'!$A$155:$A$1048576,0),MATCH((CUADRO!I$5&amp;$E288),'Hoja de Trabajo para listado'!$A$151:$Z$151,0)),0)+IFERROR(INDEX('Hoja de Trabajo para listado'!$AB$155:$BA$1048576,MATCH($A288,'Hoja de Trabajo para listado'!$AB$155:$AB$1048576,0),MATCH((CUADRO!I$5&amp;$E288),'Hoja de Trabajo para listado'!$AB$151:$BA$151,0)),0)+IFERROR(INDEX('Hoja de Trabajo para listado'!$BC$155:$CB$1048576,MATCH($A288,'Hoja de Trabajo para listado'!$BC$155:$BC$1048576,0),MATCH((CUADRO!I$5&amp;$E288),'Hoja de Trabajo para listado'!$BC$151:$CB$151,0)),0)+IFERROR(INDEX('Hoja de Trabajo para listado'!$DE$153:$DG$274,MATCH($A288,'Hoja de Trabajo para listado'!$DE$153:$DE$1048576,0),MATCH((CUADRO!I$5&amp;$E288),'Hoja de Trabajo para listado'!$DE$151:$DG$151,0)),0)+IFERROR(INDEX('Hoja de Trabajo para listado'!$CD$155:$DC$1048576,MATCH($A288,'Hoja de Trabajo para listado'!$CD$155:$CD$1048576,0),MATCH((CUADRO!I$5&amp;$E288),'Hoja de Trabajo para listado'!$CD$151:$DC$151,0)),0)</f>
        <v>0</v>
      </c>
      <c r="J288" s="314">
        <f ca="1">+IFERROR(INDEX('Hoja de Trabajo para listado'!$A$155:$Z$1048576,MATCH($A288,'Hoja de Trabajo para listado'!$A$155:$A$1048576,0),MATCH((CUADRO!J$5&amp;$E288),'Hoja de Trabajo para listado'!$A$151:$Z$151,0)),0)+IFERROR(INDEX('Hoja de Trabajo para listado'!$AB$155:$BA$1048576,MATCH($A288,'Hoja de Trabajo para listado'!$AB$155:$AB$1048576,0),MATCH((CUADRO!J$5&amp;$E288),'Hoja de Trabajo para listado'!$AB$151:$BA$151,0)),0)+IFERROR(INDEX('Hoja de Trabajo para listado'!$BC$155:$CB$1048576,MATCH($A288,'Hoja de Trabajo para listado'!$BC$155:$BC$1048576,0),MATCH((CUADRO!J$5&amp;$E288),'Hoja de Trabajo para listado'!$BC$151:$CB$151,0)),0)+IFERROR(INDEX('Hoja de Trabajo para listado'!$DE$153:$DG$274,MATCH($A288,'Hoja de Trabajo para listado'!$DE$153:$DE$1048576,0),MATCH((CUADRO!J$5&amp;$E288),'Hoja de Trabajo para listado'!$DE$151:$DG$151,0)),0)+IFERROR(INDEX('Hoja de Trabajo para listado'!$CD$155:$DC$1048576,MATCH($A288,'Hoja de Trabajo para listado'!$CD$155:$CD$1048576,0),MATCH((CUADRO!J$5&amp;$E288),'Hoja de Trabajo para listado'!$CD$151:$DC$151,0)),0)</f>
        <v>0</v>
      </c>
      <c r="K288" s="314">
        <f ca="1">+IFERROR(INDEX('Hoja de Trabajo para listado'!$A$155:$Z$1048576,MATCH($A288,'Hoja de Trabajo para listado'!$A$155:$A$1048576,0),MATCH((CUADRO!K$5&amp;$E288),'Hoja de Trabajo para listado'!$A$151:$Z$151,0)),0)+IFERROR(INDEX('Hoja de Trabajo para listado'!$AB$155:$BA$1048576,MATCH($A288,'Hoja de Trabajo para listado'!$AB$155:$AB$1048576,0),MATCH((CUADRO!K$5&amp;$E288),'Hoja de Trabajo para listado'!$AB$151:$BA$151,0)),0)+IFERROR(INDEX('Hoja de Trabajo para listado'!$BC$155:$CB$1048576,MATCH($A288,'Hoja de Trabajo para listado'!$BC$155:$BC$1048576,0),MATCH((CUADRO!K$5&amp;$E288),'Hoja de Trabajo para listado'!$BC$151:$CB$151,0)),0)+IFERROR(INDEX('Hoja de Trabajo para listado'!$DE$153:$DG$274,MATCH($A288,'Hoja de Trabajo para listado'!$DE$153:$DE$1048576,0),MATCH((CUADRO!K$5&amp;$E288),'Hoja de Trabajo para listado'!$DE$151:$DG$151,0)),0)+IFERROR(INDEX('Hoja de Trabajo para listado'!$CD$155:$DC$1048576,MATCH($A288,'Hoja de Trabajo para listado'!$CD$155:$CD$1048576,0),MATCH((CUADRO!K$5&amp;$E288),'Hoja de Trabajo para listado'!$CD$151:$DC$151,0)),0)</f>
        <v>0</v>
      </c>
      <c r="L288" s="314">
        <f ca="1">+IFERROR(INDEX('Hoja de Trabajo para listado'!$A$155:$Z$1048576,MATCH($A288,'Hoja de Trabajo para listado'!$A$155:$A$1048576,0),MATCH((CUADRO!L$5&amp;$E288),'Hoja de Trabajo para listado'!$A$151:$Z$151,0)),0)+IFERROR(INDEX('Hoja de Trabajo para listado'!$AB$155:$BA$1048576,MATCH($A288,'Hoja de Trabajo para listado'!$AB$155:$AB$1048576,0),MATCH((CUADRO!L$5&amp;$E288),'Hoja de Trabajo para listado'!$AB$151:$BA$151,0)),0)+IFERROR(INDEX('Hoja de Trabajo para listado'!$BC$155:$CB$1048576,MATCH($A288,'Hoja de Trabajo para listado'!$BC$155:$BC$1048576,0),MATCH((CUADRO!L$5&amp;$E288),'Hoja de Trabajo para listado'!$BC$151:$CB$151,0)),0)+IFERROR(INDEX('Hoja de Trabajo para listado'!$DE$153:$DG$274,MATCH($A288,'Hoja de Trabajo para listado'!$DE$153:$DE$1048576,0),MATCH((CUADRO!L$5&amp;$E288),'Hoja de Trabajo para listado'!$DE$151:$DG$151,0)),0)+IFERROR(INDEX('Hoja de Trabajo para listado'!$CD$155:$DC$1048576,MATCH($A288,'Hoja de Trabajo para listado'!$CD$155:$CD$1048576,0),MATCH((CUADRO!L$5&amp;$E288),'Hoja de Trabajo para listado'!$CD$151:$DC$151,0)),0)</f>
        <v>0</v>
      </c>
      <c r="M288" s="314">
        <f ca="1">+IFERROR(INDEX('Hoja de Trabajo para listado'!$A$155:$Z$1048576,MATCH($A288,'Hoja de Trabajo para listado'!$A$155:$A$1048576,0),MATCH((CUADRO!M$5&amp;$E288),'Hoja de Trabajo para listado'!$A$151:$Z$151,0)),0)+IFERROR(INDEX('Hoja de Trabajo para listado'!$AB$155:$BA$1048576,MATCH($A288,'Hoja de Trabajo para listado'!$AB$155:$AB$1048576,0),MATCH((CUADRO!M$5&amp;$E288),'Hoja de Trabajo para listado'!$AB$151:$BA$151,0)),0)+IFERROR(INDEX('Hoja de Trabajo para listado'!$BC$155:$CB$1048576,MATCH($A288,'Hoja de Trabajo para listado'!$BC$155:$BC$1048576,0),MATCH((CUADRO!M$5&amp;$E288),'Hoja de Trabajo para listado'!$BC$151:$CB$151,0)),0)+IFERROR(INDEX('Hoja de Trabajo para listado'!$DE$153:$DG$274,MATCH($A288,'Hoja de Trabajo para listado'!$DE$153:$DE$1048576,0),MATCH((CUADRO!M$5&amp;$E288),'Hoja de Trabajo para listado'!$DE$151:$DG$151,0)),0)+IFERROR(INDEX('Hoja de Trabajo para listado'!$CD$155:$DC$1048576,MATCH($A288,'Hoja de Trabajo para listado'!$CD$155:$CD$1048576,0),MATCH((CUADRO!M$5&amp;$E288),'Hoja de Trabajo para listado'!$CD$151:$DC$151,0)),0)</f>
        <v>0</v>
      </c>
      <c r="N288" s="314">
        <f ca="1">+IFERROR(INDEX('Hoja de Trabajo para listado'!$A$155:$Z$1048576,MATCH($A288,'Hoja de Trabajo para listado'!$A$155:$A$1048576,0),MATCH((CUADRO!N$5&amp;$E288),'Hoja de Trabajo para listado'!$A$151:$Z$151,0)),0)+IFERROR(INDEX('Hoja de Trabajo para listado'!$AB$155:$BA$1048576,MATCH($A288,'Hoja de Trabajo para listado'!$AB$155:$AB$1048576,0),MATCH((CUADRO!N$5&amp;$E288),'Hoja de Trabajo para listado'!$AB$151:$BA$151,0)),0)+IFERROR(INDEX('Hoja de Trabajo para listado'!$BC$155:$CB$1048576,MATCH($A288,'Hoja de Trabajo para listado'!$BC$155:$BC$1048576,0),MATCH((CUADRO!N$5&amp;$E288),'Hoja de Trabajo para listado'!$BC$151:$CB$151,0)),0)+IFERROR(INDEX('Hoja de Trabajo para listado'!$DE$153:$DG$274,MATCH($A288,'Hoja de Trabajo para listado'!$DE$153:$DE$1048576,0),MATCH((CUADRO!N$5&amp;$E288),'Hoja de Trabajo para listado'!$DE$151:$DG$151,0)),0)+IFERROR(INDEX('Hoja de Trabajo para listado'!$CD$155:$DC$1048576,MATCH($A288,'Hoja de Trabajo para listado'!$CD$155:$CD$1048576,0),MATCH((CUADRO!N$5&amp;$E288),'Hoja de Trabajo para listado'!$CD$151:$DC$151,0)),0)</f>
        <v>0</v>
      </c>
      <c r="O288" s="314">
        <f ca="1">+IFERROR(INDEX('Hoja de Trabajo para listado'!$A$155:$Z$1048576,MATCH($A288,'Hoja de Trabajo para listado'!$A$155:$A$1048576,0),MATCH((CUADRO!O$5&amp;$E288),'Hoja de Trabajo para listado'!$A$151:$Z$151,0)),0)+IFERROR(INDEX('Hoja de Trabajo para listado'!$AB$155:$BA$1048576,MATCH($A288,'Hoja de Trabajo para listado'!$AB$155:$AB$1048576,0),MATCH((CUADRO!O$5&amp;$E288),'Hoja de Trabajo para listado'!$AB$151:$BA$151,0)),0)+IFERROR(INDEX('Hoja de Trabajo para listado'!$BC$155:$CB$1048576,MATCH($A288,'Hoja de Trabajo para listado'!$BC$155:$BC$1048576,0),MATCH((CUADRO!O$5&amp;$E288),'Hoja de Trabajo para listado'!$BC$151:$CB$151,0)),0)+IFERROR(INDEX('Hoja de Trabajo para listado'!$DE$153:$DG$274,MATCH($A288,'Hoja de Trabajo para listado'!$DE$153:$DE$1048576,0),MATCH((CUADRO!O$5&amp;$E288),'Hoja de Trabajo para listado'!$DE$151:$DG$151,0)),0)+IFERROR(INDEX('Hoja de Trabajo para listado'!$CD$155:$DC$1048576,MATCH($A288,'Hoja de Trabajo para listado'!$CD$155:$CD$1048576,0),MATCH((CUADRO!O$5&amp;$E288),'Hoja de Trabajo para listado'!$CD$151:$DC$151,0)),0)</f>
        <v>0</v>
      </c>
      <c r="P288" s="314">
        <f ca="1">+IFERROR(INDEX('Hoja de Trabajo para listado'!$A$155:$Z$1048576,MATCH($A288,'Hoja de Trabajo para listado'!$A$155:$A$1048576,0),MATCH((CUADRO!P$5&amp;$E288),'Hoja de Trabajo para listado'!$A$151:$Z$151,0)),0)+IFERROR(INDEX('Hoja de Trabajo para listado'!$AB$155:$BA$1048576,MATCH($A288,'Hoja de Trabajo para listado'!$AB$155:$AB$1048576,0),MATCH((CUADRO!P$5&amp;$E288),'Hoja de Trabajo para listado'!$AB$151:$BA$151,0)),0)+IFERROR(INDEX('Hoja de Trabajo para listado'!$BC$155:$CB$1048576,MATCH($A288,'Hoja de Trabajo para listado'!$BC$155:$BC$1048576,0),MATCH((CUADRO!P$5&amp;$E288),'Hoja de Trabajo para listado'!$BC$151:$CB$151,0)),0)+IFERROR(INDEX('Hoja de Trabajo para listado'!$DE$153:$DG$274,MATCH($A288,'Hoja de Trabajo para listado'!$DE$153:$DE$1048576,0),MATCH((CUADRO!P$5&amp;$E288),'Hoja de Trabajo para listado'!$DE$151:$DG$151,0)),0)+IFERROR(INDEX('Hoja de Trabajo para listado'!$CD$155:$DC$1048576,MATCH($A288,'Hoja de Trabajo para listado'!$CD$155:$CD$1048576,0),MATCH((CUADRO!P$5&amp;$E288),'Hoja de Trabajo para listado'!$CD$151:$DC$151,0)),0)</f>
        <v>0</v>
      </c>
      <c r="Q288" s="314">
        <f ca="1">+IFERROR(INDEX('Hoja de Trabajo para listado'!$A$155:$Z$1048576,MATCH($A288,'Hoja de Trabajo para listado'!$A$155:$A$1048576,0),MATCH((CUADRO!Q$5&amp;$E288),'Hoja de Trabajo para listado'!$A$151:$Z$151,0)),0)+IFERROR(INDEX('Hoja de Trabajo para listado'!$AB$155:$BA$1048576,MATCH($A288,'Hoja de Trabajo para listado'!$AB$155:$AB$1048576,0),MATCH((CUADRO!Q$5&amp;$E288),'Hoja de Trabajo para listado'!$AB$151:$BA$151,0)),0)+IFERROR(INDEX('Hoja de Trabajo para listado'!$BC$155:$CB$1048576,MATCH($A288,'Hoja de Trabajo para listado'!$BC$155:$BC$1048576,0),MATCH((CUADRO!Q$5&amp;$E288),'Hoja de Trabajo para listado'!$BC$151:$CB$151,0)),0)+IFERROR(INDEX('Hoja de Trabajo para listado'!$DE$153:$DG$274,MATCH($A288,'Hoja de Trabajo para listado'!$DE$153:$DE$1048576,0),MATCH((CUADRO!Q$5&amp;$E288),'Hoja de Trabajo para listado'!$DE$151:$DG$151,0)),0)+IFERROR(INDEX('Hoja de Trabajo para listado'!$CD$155:$DC$1048576,MATCH($A288,'Hoja de Trabajo para listado'!$CD$155:$CD$1048576,0),MATCH((CUADRO!Q$5&amp;$E288),'Hoja de Trabajo para listado'!$CD$151:$DC$151,0)),0)</f>
        <v>0</v>
      </c>
      <c r="R288" s="360">
        <f t="shared" ca="1" si="8"/>
        <v>0</v>
      </c>
      <c r="S288" s="365"/>
      <c r="T288" s="314">
        <f ca="1">+T289</f>
        <v>0</v>
      </c>
      <c r="U288" s="313">
        <f t="shared" si="9"/>
        <v>1</v>
      </c>
      <c r="V288" s="319" t="str">
        <f>+VLOOKUP(A288,bd_lista!$A$3:$E$593,5,FALSE)</f>
        <v>Gobiernos Autonomos Municipales</v>
      </c>
      <c r="W288" s="425" t="str">
        <f>+V288</f>
        <v>Gobiernos Autonomos Municipales</v>
      </c>
    </row>
    <row r="289" spans="1:23" customFormat="1" ht="15" hidden="1" customHeight="1">
      <c r="A289" s="323">
        <v>1250</v>
      </c>
      <c r="B289" s="428"/>
      <c r="C289" s="319" t="str">
        <f>+VLOOKUP(A289,bd_lista!$A$3:$C$593,3,FALSE)</f>
        <v>Gobierno Autónomo Municipal de Pelechuco</v>
      </c>
      <c r="D289" s="430"/>
      <c r="E289" s="347" t="s">
        <v>1419</v>
      </c>
      <c r="F289" s="316">
        <f ca="1">+IFERROR(INDEX('Hoja de Trabajo para listado'!$A$155:$Z$1048576,MATCH($A289,'Hoja de Trabajo para listado'!$A$155:$A$1048576,0),MATCH((CUADRO!F$5&amp;$E289),'Hoja de Trabajo para listado'!$A$151:$Z$151,0)),0)+IFERROR(INDEX('Hoja de Trabajo para listado'!$AB$155:$BA$1048576,MATCH($A289,'Hoja de Trabajo para listado'!$AB$155:$AB$1048576,0),MATCH((CUADRO!F$5&amp;$E289),'Hoja de Trabajo para listado'!$AB$151:$BA$151,0)),0)+IFERROR(INDEX('Hoja de Trabajo para listado'!$BC$155:$CB$1048576,MATCH($A289,'Hoja de Trabajo para listado'!$BC$155:$BC$1048576,0),MATCH((CUADRO!F$5&amp;$E289),'Hoja de Trabajo para listado'!$BC$151:$CB$151,0)),0)+IFERROR(INDEX('Hoja de Trabajo para listado'!$DE$153:$DG$274,MATCH($A289,'Hoja de Trabajo para listado'!$DE$153:$DE$1048576,0),MATCH((CUADRO!F$5&amp;$E289),'Hoja de Trabajo para listado'!$DE$151:$DG$151,0)),0)+IFERROR(INDEX('Hoja de Trabajo para listado'!$CD$155:$DC$1048576,MATCH($A289,'Hoja de Trabajo para listado'!$CD$155:$CD$1048576,0),MATCH((CUADRO!F$5&amp;$E289),'Hoja de Trabajo para listado'!$CD$151:$DC$151,0)),0)</f>
        <v>0</v>
      </c>
      <c r="G289" s="316">
        <f ca="1">+IFERROR(INDEX('Hoja de Trabajo para listado'!$A$155:$Z$1048576,MATCH($A289,'Hoja de Trabajo para listado'!$A$155:$A$1048576,0),MATCH((CUADRO!G$5&amp;$E289),'Hoja de Trabajo para listado'!$A$151:$Z$151,0)),0)+IFERROR(INDEX('Hoja de Trabajo para listado'!$AB$155:$BA$1048576,MATCH($A289,'Hoja de Trabajo para listado'!$AB$155:$AB$1048576,0),MATCH((CUADRO!G$5&amp;$E289),'Hoja de Trabajo para listado'!$AB$151:$BA$151,0)),0)+IFERROR(INDEX('Hoja de Trabajo para listado'!$BC$155:$CB$1048576,MATCH($A289,'Hoja de Trabajo para listado'!$BC$155:$BC$1048576,0),MATCH((CUADRO!G$5&amp;$E289),'Hoja de Trabajo para listado'!$BC$151:$CB$151,0)),0)+IFERROR(INDEX('Hoja de Trabajo para listado'!$DE$153:$DG$274,MATCH($A289,'Hoja de Trabajo para listado'!$DE$153:$DE$1048576,0),MATCH((CUADRO!G$5&amp;$E289),'Hoja de Trabajo para listado'!$DE$151:$DG$151,0)),0)+IFERROR(INDEX('Hoja de Trabajo para listado'!$CD$155:$DC$1048576,MATCH($A289,'Hoja de Trabajo para listado'!$CD$155:$CD$1048576,0),MATCH((CUADRO!G$5&amp;$E289),'Hoja de Trabajo para listado'!$CD$151:$DC$151,0)),0)</f>
        <v>0</v>
      </c>
      <c r="H289" s="316">
        <f ca="1">+IFERROR(INDEX('Hoja de Trabajo para listado'!$A$155:$Z$1048576,MATCH($A289,'Hoja de Trabajo para listado'!$A$155:$A$1048576,0),MATCH((CUADRO!H$5&amp;$E289),'Hoja de Trabajo para listado'!$A$151:$Z$151,0)),0)+IFERROR(INDEX('Hoja de Trabajo para listado'!$AB$155:$BA$1048576,MATCH($A289,'Hoja de Trabajo para listado'!$AB$155:$AB$1048576,0),MATCH((CUADRO!H$5&amp;$E289),'Hoja de Trabajo para listado'!$AB$151:$BA$151,0)),0)+IFERROR(INDEX('Hoja de Trabajo para listado'!$BC$155:$CB$1048576,MATCH($A289,'Hoja de Trabajo para listado'!$BC$155:$BC$1048576,0),MATCH((CUADRO!H$5&amp;$E289),'Hoja de Trabajo para listado'!$BC$151:$CB$151,0)),0)+IFERROR(INDEX('Hoja de Trabajo para listado'!$DE$153:$DG$274,MATCH($A289,'Hoja de Trabajo para listado'!$DE$153:$DE$1048576,0),MATCH((CUADRO!H$5&amp;$E289),'Hoja de Trabajo para listado'!$DE$151:$DG$151,0)),0)+IFERROR(INDEX('Hoja de Trabajo para listado'!$CD$155:$DC$1048576,MATCH($A289,'Hoja de Trabajo para listado'!$CD$155:$CD$1048576,0),MATCH((CUADRO!H$5&amp;$E289),'Hoja de Trabajo para listado'!$CD$151:$DC$151,0)),0)</f>
        <v>0</v>
      </c>
      <c r="I289" s="316">
        <f ca="1">+IFERROR(INDEX('Hoja de Trabajo para listado'!$A$155:$Z$1048576,MATCH($A289,'Hoja de Trabajo para listado'!$A$155:$A$1048576,0),MATCH((CUADRO!I$5&amp;$E289),'Hoja de Trabajo para listado'!$A$151:$Z$151,0)),0)+IFERROR(INDEX('Hoja de Trabajo para listado'!$AB$155:$BA$1048576,MATCH($A289,'Hoja de Trabajo para listado'!$AB$155:$AB$1048576,0),MATCH((CUADRO!I$5&amp;$E289),'Hoja de Trabajo para listado'!$AB$151:$BA$151,0)),0)+IFERROR(INDEX('Hoja de Trabajo para listado'!$BC$155:$CB$1048576,MATCH($A289,'Hoja de Trabajo para listado'!$BC$155:$BC$1048576,0),MATCH((CUADRO!I$5&amp;$E289),'Hoja de Trabajo para listado'!$BC$151:$CB$151,0)),0)+IFERROR(INDEX('Hoja de Trabajo para listado'!$DE$153:$DG$274,MATCH($A289,'Hoja de Trabajo para listado'!$DE$153:$DE$1048576,0),MATCH((CUADRO!I$5&amp;$E289),'Hoja de Trabajo para listado'!$DE$151:$DG$151,0)),0)+IFERROR(INDEX('Hoja de Trabajo para listado'!$CD$155:$DC$1048576,MATCH($A289,'Hoja de Trabajo para listado'!$CD$155:$CD$1048576,0),MATCH((CUADRO!I$5&amp;$E289),'Hoja de Trabajo para listado'!$CD$151:$DC$151,0)),0)</f>
        <v>0</v>
      </c>
      <c r="J289" s="316">
        <f ca="1">+IFERROR(INDEX('Hoja de Trabajo para listado'!$A$155:$Z$1048576,MATCH($A289,'Hoja de Trabajo para listado'!$A$155:$A$1048576,0),MATCH((CUADRO!J$5&amp;$E289),'Hoja de Trabajo para listado'!$A$151:$Z$151,0)),0)+IFERROR(INDEX('Hoja de Trabajo para listado'!$AB$155:$BA$1048576,MATCH($A289,'Hoja de Trabajo para listado'!$AB$155:$AB$1048576,0),MATCH((CUADRO!J$5&amp;$E289),'Hoja de Trabajo para listado'!$AB$151:$BA$151,0)),0)+IFERROR(INDEX('Hoja de Trabajo para listado'!$BC$155:$CB$1048576,MATCH($A289,'Hoja de Trabajo para listado'!$BC$155:$BC$1048576,0),MATCH((CUADRO!J$5&amp;$E289),'Hoja de Trabajo para listado'!$BC$151:$CB$151,0)),0)+IFERROR(INDEX('Hoja de Trabajo para listado'!$DE$153:$DG$274,MATCH($A289,'Hoja de Trabajo para listado'!$DE$153:$DE$1048576,0),MATCH((CUADRO!J$5&amp;$E289),'Hoja de Trabajo para listado'!$DE$151:$DG$151,0)),0)+IFERROR(INDEX('Hoja de Trabajo para listado'!$CD$155:$DC$1048576,MATCH($A289,'Hoja de Trabajo para listado'!$CD$155:$CD$1048576,0),MATCH((CUADRO!J$5&amp;$E289),'Hoja de Trabajo para listado'!$CD$151:$DC$151,0)),0)</f>
        <v>0</v>
      </c>
      <c r="K289" s="316">
        <f ca="1">+IFERROR(INDEX('Hoja de Trabajo para listado'!$A$155:$Z$1048576,MATCH($A289,'Hoja de Trabajo para listado'!$A$155:$A$1048576,0),MATCH((CUADRO!K$5&amp;$E289),'Hoja de Trabajo para listado'!$A$151:$Z$151,0)),0)+IFERROR(INDEX('Hoja de Trabajo para listado'!$AB$155:$BA$1048576,MATCH($A289,'Hoja de Trabajo para listado'!$AB$155:$AB$1048576,0),MATCH((CUADRO!K$5&amp;$E289),'Hoja de Trabajo para listado'!$AB$151:$BA$151,0)),0)+IFERROR(INDEX('Hoja de Trabajo para listado'!$BC$155:$CB$1048576,MATCH($A289,'Hoja de Trabajo para listado'!$BC$155:$BC$1048576,0),MATCH((CUADRO!K$5&amp;$E289),'Hoja de Trabajo para listado'!$BC$151:$CB$151,0)),0)+IFERROR(INDEX('Hoja de Trabajo para listado'!$DE$153:$DG$274,MATCH($A289,'Hoja de Trabajo para listado'!$DE$153:$DE$1048576,0),MATCH((CUADRO!K$5&amp;$E289),'Hoja de Trabajo para listado'!$DE$151:$DG$151,0)),0)+IFERROR(INDEX('Hoja de Trabajo para listado'!$CD$155:$DC$1048576,MATCH($A289,'Hoja de Trabajo para listado'!$CD$155:$CD$1048576,0),MATCH((CUADRO!K$5&amp;$E289),'Hoja de Trabajo para listado'!$CD$151:$DC$151,0)),0)</f>
        <v>0</v>
      </c>
      <c r="L289" s="316">
        <f ca="1">+IFERROR(INDEX('Hoja de Trabajo para listado'!$A$155:$Z$1048576,MATCH($A289,'Hoja de Trabajo para listado'!$A$155:$A$1048576,0),MATCH((CUADRO!L$5&amp;$E289),'Hoja de Trabajo para listado'!$A$151:$Z$151,0)),0)+IFERROR(INDEX('Hoja de Trabajo para listado'!$AB$155:$BA$1048576,MATCH($A289,'Hoja de Trabajo para listado'!$AB$155:$AB$1048576,0),MATCH((CUADRO!L$5&amp;$E289),'Hoja de Trabajo para listado'!$AB$151:$BA$151,0)),0)+IFERROR(INDEX('Hoja de Trabajo para listado'!$BC$155:$CB$1048576,MATCH($A289,'Hoja de Trabajo para listado'!$BC$155:$BC$1048576,0),MATCH((CUADRO!L$5&amp;$E289),'Hoja de Trabajo para listado'!$BC$151:$CB$151,0)),0)+IFERROR(INDEX('Hoja de Trabajo para listado'!$DE$153:$DG$274,MATCH($A289,'Hoja de Trabajo para listado'!$DE$153:$DE$1048576,0),MATCH((CUADRO!L$5&amp;$E289),'Hoja de Trabajo para listado'!$DE$151:$DG$151,0)),0)+IFERROR(INDEX('Hoja de Trabajo para listado'!$CD$155:$DC$1048576,MATCH($A289,'Hoja de Trabajo para listado'!$CD$155:$CD$1048576,0),MATCH((CUADRO!L$5&amp;$E289),'Hoja de Trabajo para listado'!$CD$151:$DC$151,0)),0)</f>
        <v>0</v>
      </c>
      <c r="M289" s="316">
        <f ca="1">+IFERROR(INDEX('Hoja de Trabajo para listado'!$A$155:$Z$1048576,MATCH($A289,'Hoja de Trabajo para listado'!$A$155:$A$1048576,0),MATCH((CUADRO!M$5&amp;$E289),'Hoja de Trabajo para listado'!$A$151:$Z$151,0)),0)+IFERROR(INDEX('Hoja de Trabajo para listado'!$AB$155:$BA$1048576,MATCH($A289,'Hoja de Trabajo para listado'!$AB$155:$AB$1048576,0),MATCH((CUADRO!M$5&amp;$E289),'Hoja de Trabajo para listado'!$AB$151:$BA$151,0)),0)+IFERROR(INDEX('Hoja de Trabajo para listado'!$BC$155:$CB$1048576,MATCH($A289,'Hoja de Trabajo para listado'!$BC$155:$BC$1048576,0),MATCH((CUADRO!M$5&amp;$E289),'Hoja de Trabajo para listado'!$BC$151:$CB$151,0)),0)+IFERROR(INDEX('Hoja de Trabajo para listado'!$DE$153:$DG$274,MATCH($A289,'Hoja de Trabajo para listado'!$DE$153:$DE$1048576,0),MATCH((CUADRO!M$5&amp;$E289),'Hoja de Trabajo para listado'!$DE$151:$DG$151,0)),0)+IFERROR(INDEX('Hoja de Trabajo para listado'!$CD$155:$DC$1048576,MATCH($A289,'Hoja de Trabajo para listado'!$CD$155:$CD$1048576,0),MATCH((CUADRO!M$5&amp;$E289),'Hoja de Trabajo para listado'!$CD$151:$DC$151,0)),0)</f>
        <v>0</v>
      </c>
      <c r="N289" s="316">
        <f ca="1">+IFERROR(INDEX('Hoja de Trabajo para listado'!$A$155:$Z$1048576,MATCH($A289,'Hoja de Trabajo para listado'!$A$155:$A$1048576,0),MATCH((CUADRO!N$5&amp;$E289),'Hoja de Trabajo para listado'!$A$151:$Z$151,0)),0)+IFERROR(INDEX('Hoja de Trabajo para listado'!$AB$155:$BA$1048576,MATCH($A289,'Hoja de Trabajo para listado'!$AB$155:$AB$1048576,0),MATCH((CUADRO!N$5&amp;$E289),'Hoja de Trabajo para listado'!$AB$151:$BA$151,0)),0)+IFERROR(INDEX('Hoja de Trabajo para listado'!$BC$155:$CB$1048576,MATCH($A289,'Hoja de Trabajo para listado'!$BC$155:$BC$1048576,0),MATCH((CUADRO!N$5&amp;$E289),'Hoja de Trabajo para listado'!$BC$151:$CB$151,0)),0)+IFERROR(INDEX('Hoja de Trabajo para listado'!$DE$153:$DG$274,MATCH($A289,'Hoja de Trabajo para listado'!$DE$153:$DE$1048576,0),MATCH((CUADRO!N$5&amp;$E289),'Hoja de Trabajo para listado'!$DE$151:$DG$151,0)),0)+IFERROR(INDEX('Hoja de Trabajo para listado'!$CD$155:$DC$1048576,MATCH($A289,'Hoja de Trabajo para listado'!$CD$155:$CD$1048576,0),MATCH((CUADRO!N$5&amp;$E289),'Hoja de Trabajo para listado'!$CD$151:$DC$151,0)),0)</f>
        <v>0</v>
      </c>
      <c r="O289" s="316">
        <f ca="1">+IFERROR(INDEX('Hoja de Trabajo para listado'!$A$155:$Z$1048576,MATCH($A289,'Hoja de Trabajo para listado'!$A$155:$A$1048576,0),MATCH((CUADRO!O$5&amp;$E289),'Hoja de Trabajo para listado'!$A$151:$Z$151,0)),0)+IFERROR(INDEX('Hoja de Trabajo para listado'!$AB$155:$BA$1048576,MATCH($A289,'Hoja de Trabajo para listado'!$AB$155:$AB$1048576,0),MATCH((CUADRO!O$5&amp;$E289),'Hoja de Trabajo para listado'!$AB$151:$BA$151,0)),0)+IFERROR(INDEX('Hoja de Trabajo para listado'!$BC$155:$CB$1048576,MATCH($A289,'Hoja de Trabajo para listado'!$BC$155:$BC$1048576,0),MATCH((CUADRO!O$5&amp;$E289),'Hoja de Trabajo para listado'!$BC$151:$CB$151,0)),0)+IFERROR(INDEX('Hoja de Trabajo para listado'!$DE$153:$DG$274,MATCH($A289,'Hoja de Trabajo para listado'!$DE$153:$DE$1048576,0),MATCH((CUADRO!O$5&amp;$E289),'Hoja de Trabajo para listado'!$DE$151:$DG$151,0)),0)+IFERROR(INDEX('Hoja de Trabajo para listado'!$CD$155:$DC$1048576,MATCH($A289,'Hoja de Trabajo para listado'!$CD$155:$CD$1048576,0),MATCH((CUADRO!O$5&amp;$E289),'Hoja de Trabajo para listado'!$CD$151:$DC$151,0)),0)</f>
        <v>0</v>
      </c>
      <c r="P289" s="316">
        <f ca="1">+IFERROR(INDEX('Hoja de Trabajo para listado'!$A$155:$Z$1048576,MATCH($A289,'Hoja de Trabajo para listado'!$A$155:$A$1048576,0),MATCH((CUADRO!P$5&amp;$E289),'Hoja de Trabajo para listado'!$A$151:$Z$151,0)),0)+IFERROR(INDEX('Hoja de Trabajo para listado'!$AB$155:$BA$1048576,MATCH($A289,'Hoja de Trabajo para listado'!$AB$155:$AB$1048576,0),MATCH((CUADRO!P$5&amp;$E289),'Hoja de Trabajo para listado'!$AB$151:$BA$151,0)),0)+IFERROR(INDEX('Hoja de Trabajo para listado'!$BC$155:$CB$1048576,MATCH($A289,'Hoja de Trabajo para listado'!$BC$155:$BC$1048576,0),MATCH((CUADRO!P$5&amp;$E289),'Hoja de Trabajo para listado'!$BC$151:$CB$151,0)),0)+IFERROR(INDEX('Hoja de Trabajo para listado'!$DE$153:$DG$274,MATCH($A289,'Hoja de Trabajo para listado'!$DE$153:$DE$1048576,0),MATCH((CUADRO!P$5&amp;$E289),'Hoja de Trabajo para listado'!$DE$151:$DG$151,0)),0)+IFERROR(INDEX('Hoja de Trabajo para listado'!$CD$155:$DC$1048576,MATCH($A289,'Hoja de Trabajo para listado'!$CD$155:$CD$1048576,0),MATCH((CUADRO!P$5&amp;$E289),'Hoja de Trabajo para listado'!$CD$151:$DC$151,0)),0)</f>
        <v>0</v>
      </c>
      <c r="Q289" s="316">
        <f ca="1">+IFERROR(INDEX('Hoja de Trabajo para listado'!$A$155:$Z$1048576,MATCH($A289,'Hoja de Trabajo para listado'!$A$155:$A$1048576,0),MATCH((CUADRO!Q$5&amp;$E289),'Hoja de Trabajo para listado'!$A$151:$Z$151,0)),0)+IFERROR(INDEX('Hoja de Trabajo para listado'!$AB$155:$BA$1048576,MATCH($A289,'Hoja de Trabajo para listado'!$AB$155:$AB$1048576,0),MATCH((CUADRO!Q$5&amp;$E289),'Hoja de Trabajo para listado'!$AB$151:$BA$151,0)),0)+IFERROR(INDEX('Hoja de Trabajo para listado'!$BC$155:$CB$1048576,MATCH($A289,'Hoja de Trabajo para listado'!$BC$155:$BC$1048576,0),MATCH((CUADRO!Q$5&amp;$E289),'Hoja de Trabajo para listado'!$BC$151:$CB$151,0)),0)+IFERROR(INDEX('Hoja de Trabajo para listado'!$DE$153:$DG$274,MATCH($A289,'Hoja de Trabajo para listado'!$DE$153:$DE$1048576,0),MATCH((CUADRO!Q$5&amp;$E289),'Hoja de Trabajo para listado'!$DE$151:$DG$151,0)),0)+IFERROR(INDEX('Hoja de Trabajo para listado'!$CD$155:$DC$1048576,MATCH($A289,'Hoja de Trabajo para listado'!$CD$155:$CD$1048576,0),MATCH((CUADRO!Q$5&amp;$E289),'Hoja de Trabajo para listado'!$CD$151:$DC$151,0)),0)</f>
        <v>0</v>
      </c>
      <c r="R289" s="316">
        <f t="shared" ca="1" si="8"/>
        <v>0</v>
      </c>
      <c r="S289" s="344">
        <f ca="1">+R288+R289</f>
        <v>0</v>
      </c>
      <c r="T289" s="314">
        <f ca="1">+S289</f>
        <v>0</v>
      </c>
      <c r="U289" s="313">
        <f t="shared" si="9"/>
        <v>2</v>
      </c>
      <c r="V289" s="319" t="str">
        <f>+VLOOKUP(A289,bd_lista!$A$3:$E$593,5,FALSE)</f>
        <v>Gobiernos Autonomos Municipales</v>
      </c>
      <c r="W289" s="426"/>
    </row>
    <row r="290" spans="1:23" customFormat="1" ht="15" hidden="1" customHeight="1">
      <c r="A290" s="323">
        <v>1251</v>
      </c>
      <c r="B290" s="427">
        <f>+A290</f>
        <v>1251</v>
      </c>
      <c r="C290" s="318" t="str">
        <f>+VLOOKUP(A290,bd_lista!$A$3:$C$593,3,FALSE)</f>
        <v>Gobierno Autónomo Municipal de Luribay</v>
      </c>
      <c r="D290" s="429" t="str">
        <f>+C290</f>
        <v>Gobierno Autónomo Municipal de Luribay</v>
      </c>
      <c r="E290" s="346" t="s">
        <v>1418</v>
      </c>
      <c r="F290" s="314">
        <f ca="1">+IFERROR(INDEX('Hoja de Trabajo para listado'!$A$155:$Z$1048576,MATCH($A290,'Hoja de Trabajo para listado'!$A$155:$A$1048576,0),MATCH((CUADRO!F$5&amp;$E290),'Hoja de Trabajo para listado'!$A$151:$Z$151,0)),0)+IFERROR(INDEX('Hoja de Trabajo para listado'!$AB$155:$BA$1048576,MATCH($A290,'Hoja de Trabajo para listado'!$AB$155:$AB$1048576,0),MATCH((CUADRO!F$5&amp;$E290),'Hoja de Trabajo para listado'!$AB$151:$BA$151,0)),0)+IFERROR(INDEX('Hoja de Trabajo para listado'!$BC$155:$CB$1048576,MATCH($A290,'Hoja de Trabajo para listado'!$BC$155:$BC$1048576,0),MATCH((CUADRO!F$5&amp;$E290),'Hoja de Trabajo para listado'!$BC$151:$CB$151,0)),0)+IFERROR(INDEX('Hoja de Trabajo para listado'!$DE$153:$DG$274,MATCH($A290,'Hoja de Trabajo para listado'!$DE$153:$DE$1048576,0),MATCH((CUADRO!F$5&amp;$E290),'Hoja de Trabajo para listado'!$DE$151:$DG$151,0)),0)+IFERROR(INDEX('Hoja de Trabajo para listado'!$CD$155:$DC$1048576,MATCH($A290,'Hoja de Trabajo para listado'!$CD$155:$CD$1048576,0),MATCH((CUADRO!F$5&amp;$E290),'Hoja de Trabajo para listado'!$CD$151:$DC$151,0)),0)</f>
        <v>0</v>
      </c>
      <c r="G290" s="314">
        <f ca="1">+IFERROR(INDEX('Hoja de Trabajo para listado'!$A$155:$Z$1048576,MATCH($A290,'Hoja de Trabajo para listado'!$A$155:$A$1048576,0),MATCH((CUADRO!G$5&amp;$E290),'Hoja de Trabajo para listado'!$A$151:$Z$151,0)),0)+IFERROR(INDEX('Hoja de Trabajo para listado'!$AB$155:$BA$1048576,MATCH($A290,'Hoja de Trabajo para listado'!$AB$155:$AB$1048576,0),MATCH((CUADRO!G$5&amp;$E290),'Hoja de Trabajo para listado'!$AB$151:$BA$151,0)),0)+IFERROR(INDEX('Hoja de Trabajo para listado'!$BC$155:$CB$1048576,MATCH($A290,'Hoja de Trabajo para listado'!$BC$155:$BC$1048576,0),MATCH((CUADRO!G$5&amp;$E290),'Hoja de Trabajo para listado'!$BC$151:$CB$151,0)),0)+IFERROR(INDEX('Hoja de Trabajo para listado'!$DE$153:$DG$274,MATCH($A290,'Hoja de Trabajo para listado'!$DE$153:$DE$1048576,0),MATCH((CUADRO!G$5&amp;$E290),'Hoja de Trabajo para listado'!$DE$151:$DG$151,0)),0)+IFERROR(INDEX('Hoja de Trabajo para listado'!$CD$155:$DC$1048576,MATCH($A290,'Hoja de Trabajo para listado'!$CD$155:$CD$1048576,0),MATCH((CUADRO!G$5&amp;$E290),'Hoja de Trabajo para listado'!$CD$151:$DC$151,0)),0)</f>
        <v>0</v>
      </c>
      <c r="H290" s="314">
        <f ca="1">+IFERROR(INDEX('Hoja de Trabajo para listado'!$A$155:$Z$1048576,MATCH($A290,'Hoja de Trabajo para listado'!$A$155:$A$1048576,0),MATCH((CUADRO!H$5&amp;$E290),'Hoja de Trabajo para listado'!$A$151:$Z$151,0)),0)+IFERROR(INDEX('Hoja de Trabajo para listado'!$AB$155:$BA$1048576,MATCH($A290,'Hoja de Trabajo para listado'!$AB$155:$AB$1048576,0),MATCH((CUADRO!H$5&amp;$E290),'Hoja de Trabajo para listado'!$AB$151:$BA$151,0)),0)+IFERROR(INDEX('Hoja de Trabajo para listado'!$BC$155:$CB$1048576,MATCH($A290,'Hoja de Trabajo para listado'!$BC$155:$BC$1048576,0),MATCH((CUADRO!H$5&amp;$E290),'Hoja de Trabajo para listado'!$BC$151:$CB$151,0)),0)+IFERROR(INDEX('Hoja de Trabajo para listado'!$DE$153:$DG$274,MATCH($A290,'Hoja de Trabajo para listado'!$DE$153:$DE$1048576,0),MATCH((CUADRO!H$5&amp;$E290),'Hoja de Trabajo para listado'!$DE$151:$DG$151,0)),0)+IFERROR(INDEX('Hoja de Trabajo para listado'!$CD$155:$DC$1048576,MATCH($A290,'Hoja de Trabajo para listado'!$CD$155:$CD$1048576,0),MATCH((CUADRO!H$5&amp;$E290),'Hoja de Trabajo para listado'!$CD$151:$DC$151,0)),0)</f>
        <v>0</v>
      </c>
      <c r="I290" s="314">
        <f ca="1">+IFERROR(INDEX('Hoja de Trabajo para listado'!$A$155:$Z$1048576,MATCH($A290,'Hoja de Trabajo para listado'!$A$155:$A$1048576,0),MATCH((CUADRO!I$5&amp;$E290),'Hoja de Trabajo para listado'!$A$151:$Z$151,0)),0)+IFERROR(INDEX('Hoja de Trabajo para listado'!$AB$155:$BA$1048576,MATCH($A290,'Hoja de Trabajo para listado'!$AB$155:$AB$1048576,0),MATCH((CUADRO!I$5&amp;$E290),'Hoja de Trabajo para listado'!$AB$151:$BA$151,0)),0)+IFERROR(INDEX('Hoja de Trabajo para listado'!$BC$155:$CB$1048576,MATCH($A290,'Hoja de Trabajo para listado'!$BC$155:$BC$1048576,0),MATCH((CUADRO!I$5&amp;$E290),'Hoja de Trabajo para listado'!$BC$151:$CB$151,0)),0)+IFERROR(INDEX('Hoja de Trabajo para listado'!$DE$153:$DG$274,MATCH($A290,'Hoja de Trabajo para listado'!$DE$153:$DE$1048576,0),MATCH((CUADRO!I$5&amp;$E290),'Hoja de Trabajo para listado'!$DE$151:$DG$151,0)),0)+IFERROR(INDEX('Hoja de Trabajo para listado'!$CD$155:$DC$1048576,MATCH($A290,'Hoja de Trabajo para listado'!$CD$155:$CD$1048576,0),MATCH((CUADRO!I$5&amp;$E290),'Hoja de Trabajo para listado'!$CD$151:$DC$151,0)),0)</f>
        <v>0</v>
      </c>
      <c r="J290" s="314">
        <f ca="1">+IFERROR(INDEX('Hoja de Trabajo para listado'!$A$155:$Z$1048576,MATCH($A290,'Hoja de Trabajo para listado'!$A$155:$A$1048576,0),MATCH((CUADRO!J$5&amp;$E290),'Hoja de Trabajo para listado'!$A$151:$Z$151,0)),0)+IFERROR(INDEX('Hoja de Trabajo para listado'!$AB$155:$BA$1048576,MATCH($A290,'Hoja de Trabajo para listado'!$AB$155:$AB$1048576,0),MATCH((CUADRO!J$5&amp;$E290),'Hoja de Trabajo para listado'!$AB$151:$BA$151,0)),0)+IFERROR(INDEX('Hoja de Trabajo para listado'!$BC$155:$CB$1048576,MATCH($A290,'Hoja de Trabajo para listado'!$BC$155:$BC$1048576,0),MATCH((CUADRO!J$5&amp;$E290),'Hoja de Trabajo para listado'!$BC$151:$CB$151,0)),0)+IFERROR(INDEX('Hoja de Trabajo para listado'!$DE$153:$DG$274,MATCH($A290,'Hoja de Trabajo para listado'!$DE$153:$DE$1048576,0),MATCH((CUADRO!J$5&amp;$E290),'Hoja de Trabajo para listado'!$DE$151:$DG$151,0)),0)+IFERROR(INDEX('Hoja de Trabajo para listado'!$CD$155:$DC$1048576,MATCH($A290,'Hoja de Trabajo para listado'!$CD$155:$CD$1048576,0),MATCH((CUADRO!J$5&amp;$E290),'Hoja de Trabajo para listado'!$CD$151:$DC$151,0)),0)</f>
        <v>0</v>
      </c>
      <c r="K290" s="314">
        <f ca="1">+IFERROR(INDEX('Hoja de Trabajo para listado'!$A$155:$Z$1048576,MATCH($A290,'Hoja de Trabajo para listado'!$A$155:$A$1048576,0),MATCH((CUADRO!K$5&amp;$E290),'Hoja de Trabajo para listado'!$A$151:$Z$151,0)),0)+IFERROR(INDEX('Hoja de Trabajo para listado'!$AB$155:$BA$1048576,MATCH($A290,'Hoja de Trabajo para listado'!$AB$155:$AB$1048576,0),MATCH((CUADRO!K$5&amp;$E290),'Hoja de Trabajo para listado'!$AB$151:$BA$151,0)),0)+IFERROR(INDEX('Hoja de Trabajo para listado'!$BC$155:$CB$1048576,MATCH($A290,'Hoja de Trabajo para listado'!$BC$155:$BC$1048576,0),MATCH((CUADRO!K$5&amp;$E290),'Hoja de Trabajo para listado'!$BC$151:$CB$151,0)),0)+IFERROR(INDEX('Hoja de Trabajo para listado'!$DE$153:$DG$274,MATCH($A290,'Hoja de Trabajo para listado'!$DE$153:$DE$1048576,0),MATCH((CUADRO!K$5&amp;$E290),'Hoja de Trabajo para listado'!$DE$151:$DG$151,0)),0)+IFERROR(INDEX('Hoja de Trabajo para listado'!$CD$155:$DC$1048576,MATCH($A290,'Hoja de Trabajo para listado'!$CD$155:$CD$1048576,0),MATCH((CUADRO!K$5&amp;$E290),'Hoja de Trabajo para listado'!$CD$151:$DC$151,0)),0)</f>
        <v>0</v>
      </c>
      <c r="L290" s="314">
        <f ca="1">+IFERROR(INDEX('Hoja de Trabajo para listado'!$A$155:$Z$1048576,MATCH($A290,'Hoja de Trabajo para listado'!$A$155:$A$1048576,0),MATCH((CUADRO!L$5&amp;$E290),'Hoja de Trabajo para listado'!$A$151:$Z$151,0)),0)+IFERROR(INDEX('Hoja de Trabajo para listado'!$AB$155:$BA$1048576,MATCH($A290,'Hoja de Trabajo para listado'!$AB$155:$AB$1048576,0),MATCH((CUADRO!L$5&amp;$E290),'Hoja de Trabajo para listado'!$AB$151:$BA$151,0)),0)+IFERROR(INDEX('Hoja de Trabajo para listado'!$BC$155:$CB$1048576,MATCH($A290,'Hoja de Trabajo para listado'!$BC$155:$BC$1048576,0),MATCH((CUADRO!L$5&amp;$E290),'Hoja de Trabajo para listado'!$BC$151:$CB$151,0)),0)+IFERROR(INDEX('Hoja de Trabajo para listado'!$DE$153:$DG$274,MATCH($A290,'Hoja de Trabajo para listado'!$DE$153:$DE$1048576,0),MATCH((CUADRO!L$5&amp;$E290),'Hoja de Trabajo para listado'!$DE$151:$DG$151,0)),0)+IFERROR(INDEX('Hoja de Trabajo para listado'!$CD$155:$DC$1048576,MATCH($A290,'Hoja de Trabajo para listado'!$CD$155:$CD$1048576,0),MATCH((CUADRO!L$5&amp;$E290),'Hoja de Trabajo para listado'!$CD$151:$DC$151,0)),0)</f>
        <v>0</v>
      </c>
      <c r="M290" s="314">
        <f ca="1">+IFERROR(INDEX('Hoja de Trabajo para listado'!$A$155:$Z$1048576,MATCH($A290,'Hoja de Trabajo para listado'!$A$155:$A$1048576,0),MATCH((CUADRO!M$5&amp;$E290),'Hoja de Trabajo para listado'!$A$151:$Z$151,0)),0)+IFERROR(INDEX('Hoja de Trabajo para listado'!$AB$155:$BA$1048576,MATCH($A290,'Hoja de Trabajo para listado'!$AB$155:$AB$1048576,0),MATCH((CUADRO!M$5&amp;$E290),'Hoja de Trabajo para listado'!$AB$151:$BA$151,0)),0)+IFERROR(INDEX('Hoja de Trabajo para listado'!$BC$155:$CB$1048576,MATCH($A290,'Hoja de Trabajo para listado'!$BC$155:$BC$1048576,0),MATCH((CUADRO!M$5&amp;$E290),'Hoja de Trabajo para listado'!$BC$151:$CB$151,0)),0)+IFERROR(INDEX('Hoja de Trabajo para listado'!$DE$153:$DG$274,MATCH($A290,'Hoja de Trabajo para listado'!$DE$153:$DE$1048576,0),MATCH((CUADRO!M$5&amp;$E290),'Hoja de Trabajo para listado'!$DE$151:$DG$151,0)),0)+IFERROR(INDEX('Hoja de Trabajo para listado'!$CD$155:$DC$1048576,MATCH($A290,'Hoja de Trabajo para listado'!$CD$155:$CD$1048576,0),MATCH((CUADRO!M$5&amp;$E290),'Hoja de Trabajo para listado'!$CD$151:$DC$151,0)),0)</f>
        <v>0</v>
      </c>
      <c r="N290" s="314">
        <f ca="1">+IFERROR(INDEX('Hoja de Trabajo para listado'!$A$155:$Z$1048576,MATCH($A290,'Hoja de Trabajo para listado'!$A$155:$A$1048576,0),MATCH((CUADRO!N$5&amp;$E290),'Hoja de Trabajo para listado'!$A$151:$Z$151,0)),0)+IFERROR(INDEX('Hoja de Trabajo para listado'!$AB$155:$BA$1048576,MATCH($A290,'Hoja de Trabajo para listado'!$AB$155:$AB$1048576,0),MATCH((CUADRO!N$5&amp;$E290),'Hoja de Trabajo para listado'!$AB$151:$BA$151,0)),0)+IFERROR(INDEX('Hoja de Trabajo para listado'!$BC$155:$CB$1048576,MATCH($A290,'Hoja de Trabajo para listado'!$BC$155:$BC$1048576,0),MATCH((CUADRO!N$5&amp;$E290),'Hoja de Trabajo para listado'!$BC$151:$CB$151,0)),0)+IFERROR(INDEX('Hoja de Trabajo para listado'!$DE$153:$DG$274,MATCH($A290,'Hoja de Trabajo para listado'!$DE$153:$DE$1048576,0),MATCH((CUADRO!N$5&amp;$E290),'Hoja de Trabajo para listado'!$DE$151:$DG$151,0)),0)+IFERROR(INDEX('Hoja de Trabajo para listado'!$CD$155:$DC$1048576,MATCH($A290,'Hoja de Trabajo para listado'!$CD$155:$CD$1048576,0),MATCH((CUADRO!N$5&amp;$E290),'Hoja de Trabajo para listado'!$CD$151:$DC$151,0)),0)</f>
        <v>0</v>
      </c>
      <c r="O290" s="314">
        <f ca="1">+IFERROR(INDEX('Hoja de Trabajo para listado'!$A$155:$Z$1048576,MATCH($A290,'Hoja de Trabajo para listado'!$A$155:$A$1048576,0),MATCH((CUADRO!O$5&amp;$E290),'Hoja de Trabajo para listado'!$A$151:$Z$151,0)),0)+IFERROR(INDEX('Hoja de Trabajo para listado'!$AB$155:$BA$1048576,MATCH($A290,'Hoja de Trabajo para listado'!$AB$155:$AB$1048576,0),MATCH((CUADRO!O$5&amp;$E290),'Hoja de Trabajo para listado'!$AB$151:$BA$151,0)),0)+IFERROR(INDEX('Hoja de Trabajo para listado'!$BC$155:$CB$1048576,MATCH($A290,'Hoja de Trabajo para listado'!$BC$155:$BC$1048576,0),MATCH((CUADRO!O$5&amp;$E290),'Hoja de Trabajo para listado'!$BC$151:$CB$151,0)),0)+IFERROR(INDEX('Hoja de Trabajo para listado'!$DE$153:$DG$274,MATCH($A290,'Hoja de Trabajo para listado'!$DE$153:$DE$1048576,0),MATCH((CUADRO!O$5&amp;$E290),'Hoja de Trabajo para listado'!$DE$151:$DG$151,0)),0)+IFERROR(INDEX('Hoja de Trabajo para listado'!$CD$155:$DC$1048576,MATCH($A290,'Hoja de Trabajo para listado'!$CD$155:$CD$1048576,0),MATCH((CUADRO!O$5&amp;$E290),'Hoja de Trabajo para listado'!$CD$151:$DC$151,0)),0)</f>
        <v>0</v>
      </c>
      <c r="P290" s="314">
        <f ca="1">+IFERROR(INDEX('Hoja de Trabajo para listado'!$A$155:$Z$1048576,MATCH($A290,'Hoja de Trabajo para listado'!$A$155:$A$1048576,0),MATCH((CUADRO!P$5&amp;$E290),'Hoja de Trabajo para listado'!$A$151:$Z$151,0)),0)+IFERROR(INDEX('Hoja de Trabajo para listado'!$AB$155:$BA$1048576,MATCH($A290,'Hoja de Trabajo para listado'!$AB$155:$AB$1048576,0),MATCH((CUADRO!P$5&amp;$E290),'Hoja de Trabajo para listado'!$AB$151:$BA$151,0)),0)+IFERROR(INDEX('Hoja de Trabajo para listado'!$BC$155:$CB$1048576,MATCH($A290,'Hoja de Trabajo para listado'!$BC$155:$BC$1048576,0),MATCH((CUADRO!P$5&amp;$E290),'Hoja de Trabajo para listado'!$BC$151:$CB$151,0)),0)+IFERROR(INDEX('Hoja de Trabajo para listado'!$DE$153:$DG$274,MATCH($A290,'Hoja de Trabajo para listado'!$DE$153:$DE$1048576,0),MATCH((CUADRO!P$5&amp;$E290),'Hoja de Trabajo para listado'!$DE$151:$DG$151,0)),0)+IFERROR(INDEX('Hoja de Trabajo para listado'!$CD$155:$DC$1048576,MATCH($A290,'Hoja de Trabajo para listado'!$CD$155:$CD$1048576,0),MATCH((CUADRO!P$5&amp;$E290),'Hoja de Trabajo para listado'!$CD$151:$DC$151,0)),0)</f>
        <v>0</v>
      </c>
      <c r="Q290" s="314">
        <f ca="1">+IFERROR(INDEX('Hoja de Trabajo para listado'!$A$155:$Z$1048576,MATCH($A290,'Hoja de Trabajo para listado'!$A$155:$A$1048576,0),MATCH((CUADRO!Q$5&amp;$E290),'Hoja de Trabajo para listado'!$A$151:$Z$151,0)),0)+IFERROR(INDEX('Hoja de Trabajo para listado'!$AB$155:$BA$1048576,MATCH($A290,'Hoja de Trabajo para listado'!$AB$155:$AB$1048576,0),MATCH((CUADRO!Q$5&amp;$E290),'Hoja de Trabajo para listado'!$AB$151:$BA$151,0)),0)+IFERROR(INDEX('Hoja de Trabajo para listado'!$BC$155:$CB$1048576,MATCH($A290,'Hoja de Trabajo para listado'!$BC$155:$BC$1048576,0),MATCH((CUADRO!Q$5&amp;$E290),'Hoja de Trabajo para listado'!$BC$151:$CB$151,0)),0)+IFERROR(INDEX('Hoja de Trabajo para listado'!$DE$153:$DG$274,MATCH($A290,'Hoja de Trabajo para listado'!$DE$153:$DE$1048576,0),MATCH((CUADRO!Q$5&amp;$E290),'Hoja de Trabajo para listado'!$DE$151:$DG$151,0)),0)+IFERROR(INDEX('Hoja de Trabajo para listado'!$CD$155:$DC$1048576,MATCH($A290,'Hoja de Trabajo para listado'!$CD$155:$CD$1048576,0),MATCH((CUADRO!Q$5&amp;$E290),'Hoja de Trabajo para listado'!$CD$151:$DC$151,0)),0)</f>
        <v>0</v>
      </c>
      <c r="R290" s="314">
        <f t="shared" ca="1" si="8"/>
        <v>0</v>
      </c>
      <c r="S290" s="322"/>
      <c r="T290" s="314">
        <f ca="1">+T291</f>
        <v>0</v>
      </c>
      <c r="U290" s="313">
        <f t="shared" si="9"/>
        <v>1</v>
      </c>
      <c r="V290" s="319" t="str">
        <f>+VLOOKUP(A290,bd_lista!$A$3:$E$593,5,FALSE)</f>
        <v>Gobiernos Autonomos Municipales</v>
      </c>
      <c r="W290" s="425" t="str">
        <f>+V290</f>
        <v>Gobiernos Autonomos Municipales</v>
      </c>
    </row>
    <row r="291" spans="1:23" customFormat="1" ht="15" hidden="1" customHeight="1">
      <c r="A291" s="323">
        <v>1251</v>
      </c>
      <c r="B291" s="428"/>
      <c r="C291" s="319" t="str">
        <f>+VLOOKUP(A291,bd_lista!$A$3:$C$593,3,FALSE)</f>
        <v>Gobierno Autónomo Municipal de Luribay</v>
      </c>
      <c r="D291" s="430"/>
      <c r="E291" s="349" t="s">
        <v>1419</v>
      </c>
      <c r="F291" s="314">
        <f ca="1">+IFERROR(INDEX('Hoja de Trabajo para listado'!$A$155:$Z$1048576,MATCH($A291,'Hoja de Trabajo para listado'!$A$155:$A$1048576,0),MATCH((CUADRO!F$5&amp;$E291),'Hoja de Trabajo para listado'!$A$151:$Z$151,0)),0)+IFERROR(INDEX('Hoja de Trabajo para listado'!$AB$155:$BA$1048576,MATCH($A291,'Hoja de Trabajo para listado'!$AB$155:$AB$1048576,0),MATCH((CUADRO!F$5&amp;$E291),'Hoja de Trabajo para listado'!$AB$151:$BA$151,0)),0)+IFERROR(INDEX('Hoja de Trabajo para listado'!$BC$155:$CB$1048576,MATCH($A291,'Hoja de Trabajo para listado'!$BC$155:$BC$1048576,0),MATCH((CUADRO!F$5&amp;$E291),'Hoja de Trabajo para listado'!$BC$151:$CB$151,0)),0)+IFERROR(INDEX('Hoja de Trabajo para listado'!$DE$153:$DG$274,MATCH($A291,'Hoja de Trabajo para listado'!$DE$153:$DE$1048576,0),MATCH((CUADRO!F$5&amp;$E291),'Hoja de Trabajo para listado'!$DE$151:$DG$151,0)),0)+IFERROR(INDEX('Hoja de Trabajo para listado'!$CD$155:$DC$1048576,MATCH($A291,'Hoja de Trabajo para listado'!$CD$155:$CD$1048576,0),MATCH((CUADRO!F$5&amp;$E291),'Hoja de Trabajo para listado'!$CD$151:$DC$151,0)),0)</f>
        <v>0</v>
      </c>
      <c r="G291" s="314">
        <f ca="1">+IFERROR(INDEX('Hoja de Trabajo para listado'!$A$155:$Z$1048576,MATCH($A291,'Hoja de Trabajo para listado'!$A$155:$A$1048576,0),MATCH((CUADRO!G$5&amp;$E291),'Hoja de Trabajo para listado'!$A$151:$Z$151,0)),0)+IFERROR(INDEX('Hoja de Trabajo para listado'!$AB$155:$BA$1048576,MATCH($A291,'Hoja de Trabajo para listado'!$AB$155:$AB$1048576,0),MATCH((CUADRO!G$5&amp;$E291),'Hoja de Trabajo para listado'!$AB$151:$BA$151,0)),0)+IFERROR(INDEX('Hoja de Trabajo para listado'!$BC$155:$CB$1048576,MATCH($A291,'Hoja de Trabajo para listado'!$BC$155:$BC$1048576,0),MATCH((CUADRO!G$5&amp;$E291),'Hoja de Trabajo para listado'!$BC$151:$CB$151,0)),0)+IFERROR(INDEX('Hoja de Trabajo para listado'!$DE$153:$DG$274,MATCH($A291,'Hoja de Trabajo para listado'!$DE$153:$DE$1048576,0),MATCH((CUADRO!G$5&amp;$E291),'Hoja de Trabajo para listado'!$DE$151:$DG$151,0)),0)+IFERROR(INDEX('Hoja de Trabajo para listado'!$CD$155:$DC$1048576,MATCH($A291,'Hoja de Trabajo para listado'!$CD$155:$CD$1048576,0),MATCH((CUADRO!G$5&amp;$E291),'Hoja de Trabajo para listado'!$CD$151:$DC$151,0)),0)</f>
        <v>0</v>
      </c>
      <c r="H291" s="314">
        <f ca="1">+IFERROR(INDEX('Hoja de Trabajo para listado'!$A$155:$Z$1048576,MATCH($A291,'Hoja de Trabajo para listado'!$A$155:$A$1048576,0),MATCH((CUADRO!H$5&amp;$E291),'Hoja de Trabajo para listado'!$A$151:$Z$151,0)),0)+IFERROR(INDEX('Hoja de Trabajo para listado'!$AB$155:$BA$1048576,MATCH($A291,'Hoja de Trabajo para listado'!$AB$155:$AB$1048576,0),MATCH((CUADRO!H$5&amp;$E291),'Hoja de Trabajo para listado'!$AB$151:$BA$151,0)),0)+IFERROR(INDEX('Hoja de Trabajo para listado'!$BC$155:$CB$1048576,MATCH($A291,'Hoja de Trabajo para listado'!$BC$155:$BC$1048576,0),MATCH((CUADRO!H$5&amp;$E291),'Hoja de Trabajo para listado'!$BC$151:$CB$151,0)),0)+IFERROR(INDEX('Hoja de Trabajo para listado'!$DE$153:$DG$274,MATCH($A291,'Hoja de Trabajo para listado'!$DE$153:$DE$1048576,0),MATCH((CUADRO!H$5&amp;$E291),'Hoja de Trabajo para listado'!$DE$151:$DG$151,0)),0)+IFERROR(INDEX('Hoja de Trabajo para listado'!$CD$155:$DC$1048576,MATCH($A291,'Hoja de Trabajo para listado'!$CD$155:$CD$1048576,0),MATCH((CUADRO!H$5&amp;$E291),'Hoja de Trabajo para listado'!$CD$151:$DC$151,0)),0)</f>
        <v>0</v>
      </c>
      <c r="I291" s="314">
        <f ca="1">+IFERROR(INDEX('Hoja de Trabajo para listado'!$A$155:$Z$1048576,MATCH($A291,'Hoja de Trabajo para listado'!$A$155:$A$1048576,0),MATCH((CUADRO!I$5&amp;$E291),'Hoja de Trabajo para listado'!$A$151:$Z$151,0)),0)+IFERROR(INDEX('Hoja de Trabajo para listado'!$AB$155:$BA$1048576,MATCH($A291,'Hoja de Trabajo para listado'!$AB$155:$AB$1048576,0),MATCH((CUADRO!I$5&amp;$E291),'Hoja de Trabajo para listado'!$AB$151:$BA$151,0)),0)+IFERROR(INDEX('Hoja de Trabajo para listado'!$BC$155:$CB$1048576,MATCH($A291,'Hoja de Trabajo para listado'!$BC$155:$BC$1048576,0),MATCH((CUADRO!I$5&amp;$E291),'Hoja de Trabajo para listado'!$BC$151:$CB$151,0)),0)+IFERROR(INDEX('Hoja de Trabajo para listado'!$DE$153:$DG$274,MATCH($A291,'Hoja de Trabajo para listado'!$DE$153:$DE$1048576,0),MATCH((CUADRO!I$5&amp;$E291),'Hoja de Trabajo para listado'!$DE$151:$DG$151,0)),0)+IFERROR(INDEX('Hoja de Trabajo para listado'!$CD$155:$DC$1048576,MATCH($A291,'Hoja de Trabajo para listado'!$CD$155:$CD$1048576,0),MATCH((CUADRO!I$5&amp;$E291),'Hoja de Trabajo para listado'!$CD$151:$DC$151,0)),0)</f>
        <v>0</v>
      </c>
      <c r="J291" s="314">
        <f ca="1">+IFERROR(INDEX('Hoja de Trabajo para listado'!$A$155:$Z$1048576,MATCH($A291,'Hoja de Trabajo para listado'!$A$155:$A$1048576,0),MATCH((CUADRO!J$5&amp;$E291),'Hoja de Trabajo para listado'!$A$151:$Z$151,0)),0)+IFERROR(INDEX('Hoja de Trabajo para listado'!$AB$155:$BA$1048576,MATCH($A291,'Hoja de Trabajo para listado'!$AB$155:$AB$1048576,0),MATCH((CUADRO!J$5&amp;$E291),'Hoja de Trabajo para listado'!$AB$151:$BA$151,0)),0)+IFERROR(INDEX('Hoja de Trabajo para listado'!$BC$155:$CB$1048576,MATCH($A291,'Hoja de Trabajo para listado'!$BC$155:$BC$1048576,0),MATCH((CUADRO!J$5&amp;$E291),'Hoja de Trabajo para listado'!$BC$151:$CB$151,0)),0)+IFERROR(INDEX('Hoja de Trabajo para listado'!$DE$153:$DG$274,MATCH($A291,'Hoja de Trabajo para listado'!$DE$153:$DE$1048576,0),MATCH((CUADRO!J$5&amp;$E291),'Hoja de Trabajo para listado'!$DE$151:$DG$151,0)),0)+IFERROR(INDEX('Hoja de Trabajo para listado'!$CD$155:$DC$1048576,MATCH($A291,'Hoja de Trabajo para listado'!$CD$155:$CD$1048576,0),MATCH((CUADRO!J$5&amp;$E291),'Hoja de Trabajo para listado'!$CD$151:$DC$151,0)),0)</f>
        <v>0</v>
      </c>
      <c r="K291" s="314">
        <f ca="1">+IFERROR(INDEX('Hoja de Trabajo para listado'!$A$155:$Z$1048576,MATCH($A291,'Hoja de Trabajo para listado'!$A$155:$A$1048576,0),MATCH((CUADRO!K$5&amp;$E291),'Hoja de Trabajo para listado'!$A$151:$Z$151,0)),0)+IFERROR(INDEX('Hoja de Trabajo para listado'!$AB$155:$BA$1048576,MATCH($A291,'Hoja de Trabajo para listado'!$AB$155:$AB$1048576,0),MATCH((CUADRO!K$5&amp;$E291),'Hoja de Trabajo para listado'!$AB$151:$BA$151,0)),0)+IFERROR(INDEX('Hoja de Trabajo para listado'!$BC$155:$CB$1048576,MATCH($A291,'Hoja de Trabajo para listado'!$BC$155:$BC$1048576,0),MATCH((CUADRO!K$5&amp;$E291),'Hoja de Trabajo para listado'!$BC$151:$CB$151,0)),0)+IFERROR(INDEX('Hoja de Trabajo para listado'!$DE$153:$DG$274,MATCH($A291,'Hoja de Trabajo para listado'!$DE$153:$DE$1048576,0),MATCH((CUADRO!K$5&amp;$E291),'Hoja de Trabajo para listado'!$DE$151:$DG$151,0)),0)+IFERROR(INDEX('Hoja de Trabajo para listado'!$CD$155:$DC$1048576,MATCH($A291,'Hoja de Trabajo para listado'!$CD$155:$CD$1048576,0),MATCH((CUADRO!K$5&amp;$E291),'Hoja de Trabajo para listado'!$CD$151:$DC$151,0)),0)</f>
        <v>0</v>
      </c>
      <c r="L291" s="314">
        <f ca="1">+IFERROR(INDEX('Hoja de Trabajo para listado'!$A$155:$Z$1048576,MATCH($A291,'Hoja de Trabajo para listado'!$A$155:$A$1048576,0),MATCH((CUADRO!L$5&amp;$E291),'Hoja de Trabajo para listado'!$A$151:$Z$151,0)),0)+IFERROR(INDEX('Hoja de Trabajo para listado'!$AB$155:$BA$1048576,MATCH($A291,'Hoja de Trabajo para listado'!$AB$155:$AB$1048576,0),MATCH((CUADRO!L$5&amp;$E291),'Hoja de Trabajo para listado'!$AB$151:$BA$151,0)),0)+IFERROR(INDEX('Hoja de Trabajo para listado'!$BC$155:$CB$1048576,MATCH($A291,'Hoja de Trabajo para listado'!$BC$155:$BC$1048576,0),MATCH((CUADRO!L$5&amp;$E291),'Hoja de Trabajo para listado'!$BC$151:$CB$151,0)),0)+IFERROR(INDEX('Hoja de Trabajo para listado'!$DE$153:$DG$274,MATCH($A291,'Hoja de Trabajo para listado'!$DE$153:$DE$1048576,0),MATCH((CUADRO!L$5&amp;$E291),'Hoja de Trabajo para listado'!$DE$151:$DG$151,0)),0)+IFERROR(INDEX('Hoja de Trabajo para listado'!$CD$155:$DC$1048576,MATCH($A291,'Hoja de Trabajo para listado'!$CD$155:$CD$1048576,0),MATCH((CUADRO!L$5&amp;$E291),'Hoja de Trabajo para listado'!$CD$151:$DC$151,0)),0)</f>
        <v>0</v>
      </c>
      <c r="M291" s="314">
        <f ca="1">+IFERROR(INDEX('Hoja de Trabajo para listado'!$A$155:$Z$1048576,MATCH($A291,'Hoja de Trabajo para listado'!$A$155:$A$1048576,0),MATCH((CUADRO!M$5&amp;$E291),'Hoja de Trabajo para listado'!$A$151:$Z$151,0)),0)+IFERROR(INDEX('Hoja de Trabajo para listado'!$AB$155:$BA$1048576,MATCH($A291,'Hoja de Trabajo para listado'!$AB$155:$AB$1048576,0),MATCH((CUADRO!M$5&amp;$E291),'Hoja de Trabajo para listado'!$AB$151:$BA$151,0)),0)+IFERROR(INDEX('Hoja de Trabajo para listado'!$BC$155:$CB$1048576,MATCH($A291,'Hoja de Trabajo para listado'!$BC$155:$BC$1048576,0),MATCH((CUADRO!M$5&amp;$E291),'Hoja de Trabajo para listado'!$BC$151:$CB$151,0)),0)+IFERROR(INDEX('Hoja de Trabajo para listado'!$DE$153:$DG$274,MATCH($A291,'Hoja de Trabajo para listado'!$DE$153:$DE$1048576,0),MATCH((CUADRO!M$5&amp;$E291),'Hoja de Trabajo para listado'!$DE$151:$DG$151,0)),0)+IFERROR(INDEX('Hoja de Trabajo para listado'!$CD$155:$DC$1048576,MATCH($A291,'Hoja de Trabajo para listado'!$CD$155:$CD$1048576,0),MATCH((CUADRO!M$5&amp;$E291),'Hoja de Trabajo para listado'!$CD$151:$DC$151,0)),0)</f>
        <v>0</v>
      </c>
      <c r="N291" s="314">
        <f ca="1">+IFERROR(INDEX('Hoja de Trabajo para listado'!$A$155:$Z$1048576,MATCH($A291,'Hoja de Trabajo para listado'!$A$155:$A$1048576,0),MATCH((CUADRO!N$5&amp;$E291),'Hoja de Trabajo para listado'!$A$151:$Z$151,0)),0)+IFERROR(INDEX('Hoja de Trabajo para listado'!$AB$155:$BA$1048576,MATCH($A291,'Hoja de Trabajo para listado'!$AB$155:$AB$1048576,0),MATCH((CUADRO!N$5&amp;$E291),'Hoja de Trabajo para listado'!$AB$151:$BA$151,0)),0)+IFERROR(INDEX('Hoja de Trabajo para listado'!$BC$155:$CB$1048576,MATCH($A291,'Hoja de Trabajo para listado'!$BC$155:$BC$1048576,0),MATCH((CUADRO!N$5&amp;$E291),'Hoja de Trabajo para listado'!$BC$151:$CB$151,0)),0)+IFERROR(INDEX('Hoja de Trabajo para listado'!$DE$153:$DG$274,MATCH($A291,'Hoja de Trabajo para listado'!$DE$153:$DE$1048576,0),MATCH((CUADRO!N$5&amp;$E291),'Hoja de Trabajo para listado'!$DE$151:$DG$151,0)),0)+IFERROR(INDEX('Hoja de Trabajo para listado'!$CD$155:$DC$1048576,MATCH($A291,'Hoja de Trabajo para listado'!$CD$155:$CD$1048576,0),MATCH((CUADRO!N$5&amp;$E291),'Hoja de Trabajo para listado'!$CD$151:$DC$151,0)),0)</f>
        <v>0</v>
      </c>
      <c r="O291" s="314">
        <f ca="1">+IFERROR(INDEX('Hoja de Trabajo para listado'!$A$155:$Z$1048576,MATCH($A291,'Hoja de Trabajo para listado'!$A$155:$A$1048576,0),MATCH((CUADRO!O$5&amp;$E291),'Hoja de Trabajo para listado'!$A$151:$Z$151,0)),0)+IFERROR(INDEX('Hoja de Trabajo para listado'!$AB$155:$BA$1048576,MATCH($A291,'Hoja de Trabajo para listado'!$AB$155:$AB$1048576,0),MATCH((CUADRO!O$5&amp;$E291),'Hoja de Trabajo para listado'!$AB$151:$BA$151,0)),0)+IFERROR(INDEX('Hoja de Trabajo para listado'!$BC$155:$CB$1048576,MATCH($A291,'Hoja de Trabajo para listado'!$BC$155:$BC$1048576,0),MATCH((CUADRO!O$5&amp;$E291),'Hoja de Trabajo para listado'!$BC$151:$CB$151,0)),0)+IFERROR(INDEX('Hoja de Trabajo para listado'!$DE$153:$DG$274,MATCH($A291,'Hoja de Trabajo para listado'!$DE$153:$DE$1048576,0),MATCH((CUADRO!O$5&amp;$E291),'Hoja de Trabajo para listado'!$DE$151:$DG$151,0)),0)+IFERROR(INDEX('Hoja de Trabajo para listado'!$CD$155:$DC$1048576,MATCH($A291,'Hoja de Trabajo para listado'!$CD$155:$CD$1048576,0),MATCH((CUADRO!O$5&amp;$E291),'Hoja de Trabajo para listado'!$CD$151:$DC$151,0)),0)</f>
        <v>0</v>
      </c>
      <c r="P291" s="314">
        <f ca="1">+IFERROR(INDEX('Hoja de Trabajo para listado'!$A$155:$Z$1048576,MATCH($A291,'Hoja de Trabajo para listado'!$A$155:$A$1048576,0),MATCH((CUADRO!P$5&amp;$E291),'Hoja de Trabajo para listado'!$A$151:$Z$151,0)),0)+IFERROR(INDEX('Hoja de Trabajo para listado'!$AB$155:$BA$1048576,MATCH($A291,'Hoja de Trabajo para listado'!$AB$155:$AB$1048576,0),MATCH((CUADRO!P$5&amp;$E291),'Hoja de Trabajo para listado'!$AB$151:$BA$151,0)),0)+IFERROR(INDEX('Hoja de Trabajo para listado'!$BC$155:$CB$1048576,MATCH($A291,'Hoja de Trabajo para listado'!$BC$155:$BC$1048576,0),MATCH((CUADRO!P$5&amp;$E291),'Hoja de Trabajo para listado'!$BC$151:$CB$151,0)),0)+IFERROR(INDEX('Hoja de Trabajo para listado'!$DE$153:$DG$274,MATCH($A291,'Hoja de Trabajo para listado'!$DE$153:$DE$1048576,0),MATCH((CUADRO!P$5&amp;$E291),'Hoja de Trabajo para listado'!$DE$151:$DG$151,0)),0)+IFERROR(INDEX('Hoja de Trabajo para listado'!$CD$155:$DC$1048576,MATCH($A291,'Hoja de Trabajo para listado'!$CD$155:$CD$1048576,0),MATCH((CUADRO!P$5&amp;$E291),'Hoja de Trabajo para listado'!$CD$151:$DC$151,0)),0)</f>
        <v>0</v>
      </c>
      <c r="Q291" s="314">
        <f ca="1">+IFERROR(INDEX('Hoja de Trabajo para listado'!$A$155:$Z$1048576,MATCH($A291,'Hoja de Trabajo para listado'!$A$155:$A$1048576,0),MATCH((CUADRO!Q$5&amp;$E291),'Hoja de Trabajo para listado'!$A$151:$Z$151,0)),0)+IFERROR(INDEX('Hoja de Trabajo para listado'!$AB$155:$BA$1048576,MATCH($A291,'Hoja de Trabajo para listado'!$AB$155:$AB$1048576,0),MATCH((CUADRO!Q$5&amp;$E291),'Hoja de Trabajo para listado'!$AB$151:$BA$151,0)),0)+IFERROR(INDEX('Hoja de Trabajo para listado'!$BC$155:$CB$1048576,MATCH($A291,'Hoja de Trabajo para listado'!$BC$155:$BC$1048576,0),MATCH((CUADRO!Q$5&amp;$E291),'Hoja de Trabajo para listado'!$BC$151:$CB$151,0)),0)+IFERROR(INDEX('Hoja de Trabajo para listado'!$DE$153:$DG$274,MATCH($A291,'Hoja de Trabajo para listado'!$DE$153:$DE$1048576,0),MATCH((CUADRO!Q$5&amp;$E291),'Hoja de Trabajo para listado'!$DE$151:$DG$151,0)),0)+IFERROR(INDEX('Hoja de Trabajo para listado'!$CD$155:$DC$1048576,MATCH($A291,'Hoja de Trabajo para listado'!$CD$155:$CD$1048576,0),MATCH((CUADRO!Q$5&amp;$E291),'Hoja de Trabajo para listado'!$CD$151:$DC$151,0)),0)</f>
        <v>0</v>
      </c>
      <c r="R291" s="314">
        <f t="shared" ca="1" si="8"/>
        <v>0</v>
      </c>
      <c r="S291" s="322">
        <f ca="1">+R290+R291</f>
        <v>0</v>
      </c>
      <c r="T291" s="314">
        <f ca="1">+S291</f>
        <v>0</v>
      </c>
      <c r="U291" s="313">
        <f t="shared" si="9"/>
        <v>2</v>
      </c>
      <c r="V291" s="319" t="str">
        <f>+VLOOKUP(A291,bd_lista!$A$3:$E$593,5,FALSE)</f>
        <v>Gobiernos Autonomos Municipales</v>
      </c>
      <c r="W291" s="426"/>
    </row>
    <row r="292" spans="1:23" customFormat="1" ht="15" hidden="1" customHeight="1">
      <c r="A292" s="323">
        <v>1252</v>
      </c>
      <c r="B292" s="427">
        <f>+A292</f>
        <v>1252</v>
      </c>
      <c r="C292" s="318" t="str">
        <f>+VLOOKUP(A292,bd_lista!$A$3:$C$593,3,FALSE)</f>
        <v>Gobierno Autónomo Municipal de Sapahaqui</v>
      </c>
      <c r="D292" s="429" t="str">
        <f>+C292</f>
        <v>Gobierno Autónomo Municipal de Sapahaqui</v>
      </c>
      <c r="E292" s="346" t="s">
        <v>1418</v>
      </c>
      <c r="F292" s="314">
        <f ca="1">+IFERROR(INDEX('Hoja de Trabajo para listado'!$A$155:$Z$1048576,MATCH($A292,'Hoja de Trabajo para listado'!$A$155:$A$1048576,0),MATCH((CUADRO!F$5&amp;$E292),'Hoja de Trabajo para listado'!$A$151:$Z$151,0)),0)+IFERROR(INDEX('Hoja de Trabajo para listado'!$AB$155:$BA$1048576,MATCH($A292,'Hoja de Trabajo para listado'!$AB$155:$AB$1048576,0),MATCH((CUADRO!F$5&amp;$E292),'Hoja de Trabajo para listado'!$AB$151:$BA$151,0)),0)+IFERROR(INDEX('Hoja de Trabajo para listado'!$BC$155:$CB$1048576,MATCH($A292,'Hoja de Trabajo para listado'!$BC$155:$BC$1048576,0),MATCH((CUADRO!F$5&amp;$E292),'Hoja de Trabajo para listado'!$BC$151:$CB$151,0)),0)+IFERROR(INDEX('Hoja de Trabajo para listado'!$DE$153:$DG$274,MATCH($A292,'Hoja de Trabajo para listado'!$DE$153:$DE$1048576,0),MATCH((CUADRO!F$5&amp;$E292),'Hoja de Trabajo para listado'!$DE$151:$DG$151,0)),0)+IFERROR(INDEX('Hoja de Trabajo para listado'!$CD$155:$DC$1048576,MATCH($A292,'Hoja de Trabajo para listado'!$CD$155:$CD$1048576,0),MATCH((CUADRO!F$5&amp;$E292),'Hoja de Trabajo para listado'!$CD$151:$DC$151,0)),0)</f>
        <v>0</v>
      </c>
      <c r="G292" s="314">
        <f ca="1">+IFERROR(INDEX('Hoja de Trabajo para listado'!$A$155:$Z$1048576,MATCH($A292,'Hoja de Trabajo para listado'!$A$155:$A$1048576,0),MATCH((CUADRO!G$5&amp;$E292),'Hoja de Trabajo para listado'!$A$151:$Z$151,0)),0)+IFERROR(INDEX('Hoja de Trabajo para listado'!$AB$155:$BA$1048576,MATCH($A292,'Hoja de Trabajo para listado'!$AB$155:$AB$1048576,0),MATCH((CUADRO!G$5&amp;$E292),'Hoja de Trabajo para listado'!$AB$151:$BA$151,0)),0)+IFERROR(INDEX('Hoja de Trabajo para listado'!$BC$155:$CB$1048576,MATCH($A292,'Hoja de Trabajo para listado'!$BC$155:$BC$1048576,0),MATCH((CUADRO!G$5&amp;$E292),'Hoja de Trabajo para listado'!$BC$151:$CB$151,0)),0)+IFERROR(INDEX('Hoja de Trabajo para listado'!$DE$153:$DG$274,MATCH($A292,'Hoja de Trabajo para listado'!$DE$153:$DE$1048576,0),MATCH((CUADRO!G$5&amp;$E292),'Hoja de Trabajo para listado'!$DE$151:$DG$151,0)),0)+IFERROR(INDEX('Hoja de Trabajo para listado'!$CD$155:$DC$1048576,MATCH($A292,'Hoja de Trabajo para listado'!$CD$155:$CD$1048576,0),MATCH((CUADRO!G$5&amp;$E292),'Hoja de Trabajo para listado'!$CD$151:$DC$151,0)),0)</f>
        <v>0</v>
      </c>
      <c r="H292" s="314">
        <f ca="1">+IFERROR(INDEX('Hoja de Trabajo para listado'!$A$155:$Z$1048576,MATCH($A292,'Hoja de Trabajo para listado'!$A$155:$A$1048576,0),MATCH((CUADRO!H$5&amp;$E292),'Hoja de Trabajo para listado'!$A$151:$Z$151,0)),0)+IFERROR(INDEX('Hoja de Trabajo para listado'!$AB$155:$BA$1048576,MATCH($A292,'Hoja de Trabajo para listado'!$AB$155:$AB$1048576,0),MATCH((CUADRO!H$5&amp;$E292),'Hoja de Trabajo para listado'!$AB$151:$BA$151,0)),0)+IFERROR(INDEX('Hoja de Trabajo para listado'!$BC$155:$CB$1048576,MATCH($A292,'Hoja de Trabajo para listado'!$BC$155:$BC$1048576,0),MATCH((CUADRO!H$5&amp;$E292),'Hoja de Trabajo para listado'!$BC$151:$CB$151,0)),0)+IFERROR(INDEX('Hoja de Trabajo para listado'!$DE$153:$DG$274,MATCH($A292,'Hoja de Trabajo para listado'!$DE$153:$DE$1048576,0),MATCH((CUADRO!H$5&amp;$E292),'Hoja de Trabajo para listado'!$DE$151:$DG$151,0)),0)+IFERROR(INDEX('Hoja de Trabajo para listado'!$CD$155:$DC$1048576,MATCH($A292,'Hoja de Trabajo para listado'!$CD$155:$CD$1048576,0),MATCH((CUADRO!H$5&amp;$E292),'Hoja de Trabajo para listado'!$CD$151:$DC$151,0)),0)</f>
        <v>0</v>
      </c>
      <c r="I292" s="314">
        <f ca="1">+IFERROR(INDEX('Hoja de Trabajo para listado'!$A$155:$Z$1048576,MATCH($A292,'Hoja de Trabajo para listado'!$A$155:$A$1048576,0),MATCH((CUADRO!I$5&amp;$E292),'Hoja de Trabajo para listado'!$A$151:$Z$151,0)),0)+IFERROR(INDEX('Hoja de Trabajo para listado'!$AB$155:$BA$1048576,MATCH($A292,'Hoja de Trabajo para listado'!$AB$155:$AB$1048576,0),MATCH((CUADRO!I$5&amp;$E292),'Hoja de Trabajo para listado'!$AB$151:$BA$151,0)),0)+IFERROR(INDEX('Hoja de Trabajo para listado'!$BC$155:$CB$1048576,MATCH($A292,'Hoja de Trabajo para listado'!$BC$155:$BC$1048576,0),MATCH((CUADRO!I$5&amp;$E292),'Hoja de Trabajo para listado'!$BC$151:$CB$151,0)),0)+IFERROR(INDEX('Hoja de Trabajo para listado'!$DE$153:$DG$274,MATCH($A292,'Hoja de Trabajo para listado'!$DE$153:$DE$1048576,0),MATCH((CUADRO!I$5&amp;$E292),'Hoja de Trabajo para listado'!$DE$151:$DG$151,0)),0)+IFERROR(INDEX('Hoja de Trabajo para listado'!$CD$155:$DC$1048576,MATCH($A292,'Hoja de Trabajo para listado'!$CD$155:$CD$1048576,0),MATCH((CUADRO!I$5&amp;$E292),'Hoja de Trabajo para listado'!$CD$151:$DC$151,0)),0)</f>
        <v>0</v>
      </c>
      <c r="J292" s="314">
        <f ca="1">+IFERROR(INDEX('Hoja de Trabajo para listado'!$A$155:$Z$1048576,MATCH($A292,'Hoja de Trabajo para listado'!$A$155:$A$1048576,0),MATCH((CUADRO!J$5&amp;$E292),'Hoja de Trabajo para listado'!$A$151:$Z$151,0)),0)+IFERROR(INDEX('Hoja de Trabajo para listado'!$AB$155:$BA$1048576,MATCH($A292,'Hoja de Trabajo para listado'!$AB$155:$AB$1048576,0),MATCH((CUADRO!J$5&amp;$E292),'Hoja de Trabajo para listado'!$AB$151:$BA$151,0)),0)+IFERROR(INDEX('Hoja de Trabajo para listado'!$BC$155:$CB$1048576,MATCH($A292,'Hoja de Trabajo para listado'!$BC$155:$BC$1048576,0),MATCH((CUADRO!J$5&amp;$E292),'Hoja de Trabajo para listado'!$BC$151:$CB$151,0)),0)+IFERROR(INDEX('Hoja de Trabajo para listado'!$DE$153:$DG$274,MATCH($A292,'Hoja de Trabajo para listado'!$DE$153:$DE$1048576,0),MATCH((CUADRO!J$5&amp;$E292),'Hoja de Trabajo para listado'!$DE$151:$DG$151,0)),0)+IFERROR(INDEX('Hoja de Trabajo para listado'!$CD$155:$DC$1048576,MATCH($A292,'Hoja de Trabajo para listado'!$CD$155:$CD$1048576,0),MATCH((CUADRO!J$5&amp;$E292),'Hoja de Trabajo para listado'!$CD$151:$DC$151,0)),0)</f>
        <v>0</v>
      </c>
      <c r="K292" s="314">
        <f ca="1">+IFERROR(INDEX('Hoja de Trabajo para listado'!$A$155:$Z$1048576,MATCH($A292,'Hoja de Trabajo para listado'!$A$155:$A$1048576,0),MATCH((CUADRO!K$5&amp;$E292),'Hoja de Trabajo para listado'!$A$151:$Z$151,0)),0)+IFERROR(INDEX('Hoja de Trabajo para listado'!$AB$155:$BA$1048576,MATCH($A292,'Hoja de Trabajo para listado'!$AB$155:$AB$1048576,0),MATCH((CUADRO!K$5&amp;$E292),'Hoja de Trabajo para listado'!$AB$151:$BA$151,0)),0)+IFERROR(INDEX('Hoja de Trabajo para listado'!$BC$155:$CB$1048576,MATCH($A292,'Hoja de Trabajo para listado'!$BC$155:$BC$1048576,0),MATCH((CUADRO!K$5&amp;$E292),'Hoja de Trabajo para listado'!$BC$151:$CB$151,0)),0)+IFERROR(INDEX('Hoja de Trabajo para listado'!$DE$153:$DG$274,MATCH($A292,'Hoja de Trabajo para listado'!$DE$153:$DE$1048576,0),MATCH((CUADRO!K$5&amp;$E292),'Hoja de Trabajo para listado'!$DE$151:$DG$151,0)),0)+IFERROR(INDEX('Hoja de Trabajo para listado'!$CD$155:$DC$1048576,MATCH($A292,'Hoja de Trabajo para listado'!$CD$155:$CD$1048576,0),MATCH((CUADRO!K$5&amp;$E292),'Hoja de Trabajo para listado'!$CD$151:$DC$151,0)),0)</f>
        <v>0</v>
      </c>
      <c r="L292" s="314">
        <f ca="1">+IFERROR(INDEX('Hoja de Trabajo para listado'!$A$155:$Z$1048576,MATCH($A292,'Hoja de Trabajo para listado'!$A$155:$A$1048576,0),MATCH((CUADRO!L$5&amp;$E292),'Hoja de Trabajo para listado'!$A$151:$Z$151,0)),0)+IFERROR(INDEX('Hoja de Trabajo para listado'!$AB$155:$BA$1048576,MATCH($A292,'Hoja de Trabajo para listado'!$AB$155:$AB$1048576,0),MATCH((CUADRO!L$5&amp;$E292),'Hoja de Trabajo para listado'!$AB$151:$BA$151,0)),0)+IFERROR(INDEX('Hoja de Trabajo para listado'!$BC$155:$CB$1048576,MATCH($A292,'Hoja de Trabajo para listado'!$BC$155:$BC$1048576,0),MATCH((CUADRO!L$5&amp;$E292),'Hoja de Trabajo para listado'!$BC$151:$CB$151,0)),0)+IFERROR(INDEX('Hoja de Trabajo para listado'!$DE$153:$DG$274,MATCH($A292,'Hoja de Trabajo para listado'!$DE$153:$DE$1048576,0),MATCH((CUADRO!L$5&amp;$E292),'Hoja de Trabajo para listado'!$DE$151:$DG$151,0)),0)+IFERROR(INDEX('Hoja de Trabajo para listado'!$CD$155:$DC$1048576,MATCH($A292,'Hoja de Trabajo para listado'!$CD$155:$CD$1048576,0),MATCH((CUADRO!L$5&amp;$E292),'Hoja de Trabajo para listado'!$CD$151:$DC$151,0)),0)</f>
        <v>0</v>
      </c>
      <c r="M292" s="314">
        <f ca="1">+IFERROR(INDEX('Hoja de Trabajo para listado'!$A$155:$Z$1048576,MATCH($A292,'Hoja de Trabajo para listado'!$A$155:$A$1048576,0),MATCH((CUADRO!M$5&amp;$E292),'Hoja de Trabajo para listado'!$A$151:$Z$151,0)),0)+IFERROR(INDEX('Hoja de Trabajo para listado'!$AB$155:$BA$1048576,MATCH($A292,'Hoja de Trabajo para listado'!$AB$155:$AB$1048576,0),MATCH((CUADRO!M$5&amp;$E292),'Hoja de Trabajo para listado'!$AB$151:$BA$151,0)),0)+IFERROR(INDEX('Hoja de Trabajo para listado'!$BC$155:$CB$1048576,MATCH($A292,'Hoja de Trabajo para listado'!$BC$155:$BC$1048576,0),MATCH((CUADRO!M$5&amp;$E292),'Hoja de Trabajo para listado'!$BC$151:$CB$151,0)),0)+IFERROR(INDEX('Hoja de Trabajo para listado'!$DE$153:$DG$274,MATCH($A292,'Hoja de Trabajo para listado'!$DE$153:$DE$1048576,0),MATCH((CUADRO!M$5&amp;$E292),'Hoja de Trabajo para listado'!$DE$151:$DG$151,0)),0)+IFERROR(INDEX('Hoja de Trabajo para listado'!$CD$155:$DC$1048576,MATCH($A292,'Hoja de Trabajo para listado'!$CD$155:$CD$1048576,0),MATCH((CUADRO!M$5&amp;$E292),'Hoja de Trabajo para listado'!$CD$151:$DC$151,0)),0)</f>
        <v>0</v>
      </c>
      <c r="N292" s="314">
        <f ca="1">+IFERROR(INDEX('Hoja de Trabajo para listado'!$A$155:$Z$1048576,MATCH($A292,'Hoja de Trabajo para listado'!$A$155:$A$1048576,0),MATCH((CUADRO!N$5&amp;$E292),'Hoja de Trabajo para listado'!$A$151:$Z$151,0)),0)+IFERROR(INDEX('Hoja de Trabajo para listado'!$AB$155:$BA$1048576,MATCH($A292,'Hoja de Trabajo para listado'!$AB$155:$AB$1048576,0),MATCH((CUADRO!N$5&amp;$E292),'Hoja de Trabajo para listado'!$AB$151:$BA$151,0)),0)+IFERROR(INDEX('Hoja de Trabajo para listado'!$BC$155:$CB$1048576,MATCH($A292,'Hoja de Trabajo para listado'!$BC$155:$BC$1048576,0),MATCH((CUADRO!N$5&amp;$E292),'Hoja de Trabajo para listado'!$BC$151:$CB$151,0)),0)+IFERROR(INDEX('Hoja de Trabajo para listado'!$DE$153:$DG$274,MATCH($A292,'Hoja de Trabajo para listado'!$DE$153:$DE$1048576,0),MATCH((CUADRO!N$5&amp;$E292),'Hoja de Trabajo para listado'!$DE$151:$DG$151,0)),0)+IFERROR(INDEX('Hoja de Trabajo para listado'!$CD$155:$DC$1048576,MATCH($A292,'Hoja de Trabajo para listado'!$CD$155:$CD$1048576,0),MATCH((CUADRO!N$5&amp;$E292),'Hoja de Trabajo para listado'!$CD$151:$DC$151,0)),0)</f>
        <v>0</v>
      </c>
      <c r="O292" s="314">
        <f ca="1">+IFERROR(INDEX('Hoja de Trabajo para listado'!$A$155:$Z$1048576,MATCH($A292,'Hoja de Trabajo para listado'!$A$155:$A$1048576,0),MATCH((CUADRO!O$5&amp;$E292),'Hoja de Trabajo para listado'!$A$151:$Z$151,0)),0)+IFERROR(INDEX('Hoja de Trabajo para listado'!$AB$155:$BA$1048576,MATCH($A292,'Hoja de Trabajo para listado'!$AB$155:$AB$1048576,0),MATCH((CUADRO!O$5&amp;$E292),'Hoja de Trabajo para listado'!$AB$151:$BA$151,0)),0)+IFERROR(INDEX('Hoja de Trabajo para listado'!$BC$155:$CB$1048576,MATCH($A292,'Hoja de Trabajo para listado'!$BC$155:$BC$1048576,0),MATCH((CUADRO!O$5&amp;$E292),'Hoja de Trabajo para listado'!$BC$151:$CB$151,0)),0)+IFERROR(INDEX('Hoja de Trabajo para listado'!$DE$153:$DG$274,MATCH($A292,'Hoja de Trabajo para listado'!$DE$153:$DE$1048576,0),MATCH((CUADRO!O$5&amp;$E292),'Hoja de Trabajo para listado'!$DE$151:$DG$151,0)),0)+IFERROR(INDEX('Hoja de Trabajo para listado'!$CD$155:$DC$1048576,MATCH($A292,'Hoja de Trabajo para listado'!$CD$155:$CD$1048576,0),MATCH((CUADRO!O$5&amp;$E292),'Hoja de Trabajo para listado'!$CD$151:$DC$151,0)),0)</f>
        <v>0</v>
      </c>
      <c r="P292" s="314">
        <f ca="1">+IFERROR(INDEX('Hoja de Trabajo para listado'!$A$155:$Z$1048576,MATCH($A292,'Hoja de Trabajo para listado'!$A$155:$A$1048576,0),MATCH((CUADRO!P$5&amp;$E292),'Hoja de Trabajo para listado'!$A$151:$Z$151,0)),0)+IFERROR(INDEX('Hoja de Trabajo para listado'!$AB$155:$BA$1048576,MATCH($A292,'Hoja de Trabajo para listado'!$AB$155:$AB$1048576,0),MATCH((CUADRO!P$5&amp;$E292),'Hoja de Trabajo para listado'!$AB$151:$BA$151,0)),0)+IFERROR(INDEX('Hoja de Trabajo para listado'!$BC$155:$CB$1048576,MATCH($A292,'Hoja de Trabajo para listado'!$BC$155:$BC$1048576,0),MATCH((CUADRO!P$5&amp;$E292),'Hoja de Trabajo para listado'!$BC$151:$CB$151,0)),0)+IFERROR(INDEX('Hoja de Trabajo para listado'!$DE$153:$DG$274,MATCH($A292,'Hoja de Trabajo para listado'!$DE$153:$DE$1048576,0),MATCH((CUADRO!P$5&amp;$E292),'Hoja de Trabajo para listado'!$DE$151:$DG$151,0)),0)+IFERROR(INDEX('Hoja de Trabajo para listado'!$CD$155:$DC$1048576,MATCH($A292,'Hoja de Trabajo para listado'!$CD$155:$CD$1048576,0),MATCH((CUADRO!P$5&amp;$E292),'Hoja de Trabajo para listado'!$CD$151:$DC$151,0)),0)</f>
        <v>0</v>
      </c>
      <c r="Q292" s="314">
        <f ca="1">+IFERROR(INDEX('Hoja de Trabajo para listado'!$A$155:$Z$1048576,MATCH($A292,'Hoja de Trabajo para listado'!$A$155:$A$1048576,0),MATCH((CUADRO!Q$5&amp;$E292),'Hoja de Trabajo para listado'!$A$151:$Z$151,0)),0)+IFERROR(INDEX('Hoja de Trabajo para listado'!$AB$155:$BA$1048576,MATCH($A292,'Hoja de Trabajo para listado'!$AB$155:$AB$1048576,0),MATCH((CUADRO!Q$5&amp;$E292),'Hoja de Trabajo para listado'!$AB$151:$BA$151,0)),0)+IFERROR(INDEX('Hoja de Trabajo para listado'!$BC$155:$CB$1048576,MATCH($A292,'Hoja de Trabajo para listado'!$BC$155:$BC$1048576,0),MATCH((CUADRO!Q$5&amp;$E292),'Hoja de Trabajo para listado'!$BC$151:$CB$151,0)),0)+IFERROR(INDEX('Hoja de Trabajo para listado'!$DE$153:$DG$274,MATCH($A292,'Hoja de Trabajo para listado'!$DE$153:$DE$1048576,0),MATCH((CUADRO!Q$5&amp;$E292),'Hoja de Trabajo para listado'!$DE$151:$DG$151,0)),0)+IFERROR(INDEX('Hoja de Trabajo para listado'!$CD$155:$DC$1048576,MATCH($A292,'Hoja de Trabajo para listado'!$CD$155:$CD$1048576,0),MATCH((CUADRO!Q$5&amp;$E292),'Hoja de Trabajo para listado'!$CD$151:$DC$151,0)),0)</f>
        <v>0</v>
      </c>
      <c r="R292" s="314">
        <f t="shared" ca="1" si="8"/>
        <v>0</v>
      </c>
      <c r="S292" s="322"/>
      <c r="T292" s="314">
        <f ca="1">+T293</f>
        <v>0</v>
      </c>
      <c r="U292" s="313">
        <f t="shared" si="9"/>
        <v>1</v>
      </c>
      <c r="V292" s="319" t="str">
        <f>+VLOOKUP(A292,bd_lista!$A$3:$E$593,5,FALSE)</f>
        <v>Gobiernos Autonomos Municipales</v>
      </c>
      <c r="W292" s="425" t="str">
        <f>+V292</f>
        <v>Gobiernos Autonomos Municipales</v>
      </c>
    </row>
    <row r="293" spans="1:23" customFormat="1" ht="15" hidden="1" customHeight="1">
      <c r="A293" s="323">
        <v>1252</v>
      </c>
      <c r="B293" s="428"/>
      <c r="C293" s="319" t="str">
        <f>+VLOOKUP(A293,bd_lista!$A$3:$C$593,3,FALSE)</f>
        <v>Gobierno Autónomo Municipal de Sapahaqui</v>
      </c>
      <c r="D293" s="430"/>
      <c r="E293" s="349" t="s">
        <v>1419</v>
      </c>
      <c r="F293" s="314">
        <f ca="1">+IFERROR(INDEX('Hoja de Trabajo para listado'!$A$155:$Z$1048576,MATCH($A293,'Hoja de Trabajo para listado'!$A$155:$A$1048576,0),MATCH((CUADRO!F$5&amp;$E293),'Hoja de Trabajo para listado'!$A$151:$Z$151,0)),0)+IFERROR(INDEX('Hoja de Trabajo para listado'!$AB$155:$BA$1048576,MATCH($A293,'Hoja de Trabajo para listado'!$AB$155:$AB$1048576,0),MATCH((CUADRO!F$5&amp;$E293),'Hoja de Trabajo para listado'!$AB$151:$BA$151,0)),0)+IFERROR(INDEX('Hoja de Trabajo para listado'!$BC$155:$CB$1048576,MATCH($A293,'Hoja de Trabajo para listado'!$BC$155:$BC$1048576,0),MATCH((CUADRO!F$5&amp;$E293),'Hoja de Trabajo para listado'!$BC$151:$CB$151,0)),0)+IFERROR(INDEX('Hoja de Trabajo para listado'!$DE$153:$DG$274,MATCH($A293,'Hoja de Trabajo para listado'!$DE$153:$DE$1048576,0),MATCH((CUADRO!F$5&amp;$E293),'Hoja de Trabajo para listado'!$DE$151:$DG$151,0)),0)+IFERROR(INDEX('Hoja de Trabajo para listado'!$CD$155:$DC$1048576,MATCH($A293,'Hoja de Trabajo para listado'!$CD$155:$CD$1048576,0),MATCH((CUADRO!F$5&amp;$E293),'Hoja de Trabajo para listado'!$CD$151:$DC$151,0)),0)</f>
        <v>0</v>
      </c>
      <c r="G293" s="314">
        <f ca="1">+IFERROR(INDEX('Hoja de Trabajo para listado'!$A$155:$Z$1048576,MATCH($A293,'Hoja de Trabajo para listado'!$A$155:$A$1048576,0),MATCH((CUADRO!G$5&amp;$E293),'Hoja de Trabajo para listado'!$A$151:$Z$151,0)),0)+IFERROR(INDEX('Hoja de Trabajo para listado'!$AB$155:$BA$1048576,MATCH($A293,'Hoja de Trabajo para listado'!$AB$155:$AB$1048576,0),MATCH((CUADRO!G$5&amp;$E293),'Hoja de Trabajo para listado'!$AB$151:$BA$151,0)),0)+IFERROR(INDEX('Hoja de Trabajo para listado'!$BC$155:$CB$1048576,MATCH($A293,'Hoja de Trabajo para listado'!$BC$155:$BC$1048576,0),MATCH((CUADRO!G$5&amp;$E293),'Hoja de Trabajo para listado'!$BC$151:$CB$151,0)),0)+IFERROR(INDEX('Hoja de Trabajo para listado'!$DE$153:$DG$274,MATCH($A293,'Hoja de Trabajo para listado'!$DE$153:$DE$1048576,0),MATCH((CUADRO!G$5&amp;$E293),'Hoja de Trabajo para listado'!$DE$151:$DG$151,0)),0)+IFERROR(INDEX('Hoja de Trabajo para listado'!$CD$155:$DC$1048576,MATCH($A293,'Hoja de Trabajo para listado'!$CD$155:$CD$1048576,0),MATCH((CUADRO!G$5&amp;$E293),'Hoja de Trabajo para listado'!$CD$151:$DC$151,0)),0)</f>
        <v>0</v>
      </c>
      <c r="H293" s="314">
        <f ca="1">+IFERROR(INDEX('Hoja de Trabajo para listado'!$A$155:$Z$1048576,MATCH($A293,'Hoja de Trabajo para listado'!$A$155:$A$1048576,0),MATCH((CUADRO!H$5&amp;$E293),'Hoja de Trabajo para listado'!$A$151:$Z$151,0)),0)+IFERROR(INDEX('Hoja de Trabajo para listado'!$AB$155:$BA$1048576,MATCH($A293,'Hoja de Trabajo para listado'!$AB$155:$AB$1048576,0),MATCH((CUADRO!H$5&amp;$E293),'Hoja de Trabajo para listado'!$AB$151:$BA$151,0)),0)+IFERROR(INDEX('Hoja de Trabajo para listado'!$BC$155:$CB$1048576,MATCH($A293,'Hoja de Trabajo para listado'!$BC$155:$BC$1048576,0),MATCH((CUADRO!H$5&amp;$E293),'Hoja de Trabajo para listado'!$BC$151:$CB$151,0)),0)+IFERROR(INDEX('Hoja de Trabajo para listado'!$DE$153:$DG$274,MATCH($A293,'Hoja de Trabajo para listado'!$DE$153:$DE$1048576,0),MATCH((CUADRO!H$5&amp;$E293),'Hoja de Trabajo para listado'!$DE$151:$DG$151,0)),0)+IFERROR(INDEX('Hoja de Trabajo para listado'!$CD$155:$DC$1048576,MATCH($A293,'Hoja de Trabajo para listado'!$CD$155:$CD$1048576,0),MATCH((CUADRO!H$5&amp;$E293),'Hoja de Trabajo para listado'!$CD$151:$DC$151,0)),0)</f>
        <v>0</v>
      </c>
      <c r="I293" s="314">
        <f ca="1">+IFERROR(INDEX('Hoja de Trabajo para listado'!$A$155:$Z$1048576,MATCH($A293,'Hoja de Trabajo para listado'!$A$155:$A$1048576,0),MATCH((CUADRO!I$5&amp;$E293),'Hoja de Trabajo para listado'!$A$151:$Z$151,0)),0)+IFERROR(INDEX('Hoja de Trabajo para listado'!$AB$155:$BA$1048576,MATCH($A293,'Hoja de Trabajo para listado'!$AB$155:$AB$1048576,0),MATCH((CUADRO!I$5&amp;$E293),'Hoja de Trabajo para listado'!$AB$151:$BA$151,0)),0)+IFERROR(INDEX('Hoja de Trabajo para listado'!$BC$155:$CB$1048576,MATCH($A293,'Hoja de Trabajo para listado'!$BC$155:$BC$1048576,0),MATCH((CUADRO!I$5&amp;$E293),'Hoja de Trabajo para listado'!$BC$151:$CB$151,0)),0)+IFERROR(INDEX('Hoja de Trabajo para listado'!$DE$153:$DG$274,MATCH($A293,'Hoja de Trabajo para listado'!$DE$153:$DE$1048576,0),MATCH((CUADRO!I$5&amp;$E293),'Hoja de Trabajo para listado'!$DE$151:$DG$151,0)),0)+IFERROR(INDEX('Hoja de Trabajo para listado'!$CD$155:$DC$1048576,MATCH($A293,'Hoja de Trabajo para listado'!$CD$155:$CD$1048576,0),MATCH((CUADRO!I$5&amp;$E293),'Hoja de Trabajo para listado'!$CD$151:$DC$151,0)),0)</f>
        <v>0</v>
      </c>
      <c r="J293" s="314">
        <f ca="1">+IFERROR(INDEX('Hoja de Trabajo para listado'!$A$155:$Z$1048576,MATCH($A293,'Hoja de Trabajo para listado'!$A$155:$A$1048576,0),MATCH((CUADRO!J$5&amp;$E293),'Hoja de Trabajo para listado'!$A$151:$Z$151,0)),0)+IFERROR(INDEX('Hoja de Trabajo para listado'!$AB$155:$BA$1048576,MATCH($A293,'Hoja de Trabajo para listado'!$AB$155:$AB$1048576,0),MATCH((CUADRO!J$5&amp;$E293),'Hoja de Trabajo para listado'!$AB$151:$BA$151,0)),0)+IFERROR(INDEX('Hoja de Trabajo para listado'!$BC$155:$CB$1048576,MATCH($A293,'Hoja de Trabajo para listado'!$BC$155:$BC$1048576,0),MATCH((CUADRO!J$5&amp;$E293),'Hoja de Trabajo para listado'!$BC$151:$CB$151,0)),0)+IFERROR(INDEX('Hoja de Trabajo para listado'!$DE$153:$DG$274,MATCH($A293,'Hoja de Trabajo para listado'!$DE$153:$DE$1048576,0),MATCH((CUADRO!J$5&amp;$E293),'Hoja de Trabajo para listado'!$DE$151:$DG$151,0)),0)+IFERROR(INDEX('Hoja de Trabajo para listado'!$CD$155:$DC$1048576,MATCH($A293,'Hoja de Trabajo para listado'!$CD$155:$CD$1048576,0),MATCH((CUADRO!J$5&amp;$E293),'Hoja de Trabajo para listado'!$CD$151:$DC$151,0)),0)</f>
        <v>0</v>
      </c>
      <c r="K293" s="314">
        <f ca="1">+IFERROR(INDEX('Hoja de Trabajo para listado'!$A$155:$Z$1048576,MATCH($A293,'Hoja de Trabajo para listado'!$A$155:$A$1048576,0),MATCH((CUADRO!K$5&amp;$E293),'Hoja de Trabajo para listado'!$A$151:$Z$151,0)),0)+IFERROR(INDEX('Hoja de Trabajo para listado'!$AB$155:$BA$1048576,MATCH($A293,'Hoja de Trabajo para listado'!$AB$155:$AB$1048576,0),MATCH((CUADRO!K$5&amp;$E293),'Hoja de Trabajo para listado'!$AB$151:$BA$151,0)),0)+IFERROR(INDEX('Hoja de Trabajo para listado'!$BC$155:$CB$1048576,MATCH($A293,'Hoja de Trabajo para listado'!$BC$155:$BC$1048576,0),MATCH((CUADRO!K$5&amp;$E293),'Hoja de Trabajo para listado'!$BC$151:$CB$151,0)),0)+IFERROR(INDEX('Hoja de Trabajo para listado'!$DE$153:$DG$274,MATCH($A293,'Hoja de Trabajo para listado'!$DE$153:$DE$1048576,0),MATCH((CUADRO!K$5&amp;$E293),'Hoja de Trabajo para listado'!$DE$151:$DG$151,0)),0)+IFERROR(INDEX('Hoja de Trabajo para listado'!$CD$155:$DC$1048576,MATCH($A293,'Hoja de Trabajo para listado'!$CD$155:$CD$1048576,0),MATCH((CUADRO!K$5&amp;$E293),'Hoja de Trabajo para listado'!$CD$151:$DC$151,0)),0)</f>
        <v>0</v>
      </c>
      <c r="L293" s="314">
        <f ca="1">+IFERROR(INDEX('Hoja de Trabajo para listado'!$A$155:$Z$1048576,MATCH($A293,'Hoja de Trabajo para listado'!$A$155:$A$1048576,0),MATCH((CUADRO!L$5&amp;$E293),'Hoja de Trabajo para listado'!$A$151:$Z$151,0)),0)+IFERROR(INDEX('Hoja de Trabajo para listado'!$AB$155:$BA$1048576,MATCH($A293,'Hoja de Trabajo para listado'!$AB$155:$AB$1048576,0),MATCH((CUADRO!L$5&amp;$E293),'Hoja de Trabajo para listado'!$AB$151:$BA$151,0)),0)+IFERROR(INDEX('Hoja de Trabajo para listado'!$BC$155:$CB$1048576,MATCH($A293,'Hoja de Trabajo para listado'!$BC$155:$BC$1048576,0),MATCH((CUADRO!L$5&amp;$E293),'Hoja de Trabajo para listado'!$BC$151:$CB$151,0)),0)+IFERROR(INDEX('Hoja de Trabajo para listado'!$DE$153:$DG$274,MATCH($A293,'Hoja de Trabajo para listado'!$DE$153:$DE$1048576,0),MATCH((CUADRO!L$5&amp;$E293),'Hoja de Trabajo para listado'!$DE$151:$DG$151,0)),0)+IFERROR(INDEX('Hoja de Trabajo para listado'!$CD$155:$DC$1048576,MATCH($A293,'Hoja de Trabajo para listado'!$CD$155:$CD$1048576,0),MATCH((CUADRO!L$5&amp;$E293),'Hoja de Trabajo para listado'!$CD$151:$DC$151,0)),0)</f>
        <v>0</v>
      </c>
      <c r="M293" s="314">
        <f ca="1">+IFERROR(INDEX('Hoja de Trabajo para listado'!$A$155:$Z$1048576,MATCH($A293,'Hoja de Trabajo para listado'!$A$155:$A$1048576,0),MATCH((CUADRO!M$5&amp;$E293),'Hoja de Trabajo para listado'!$A$151:$Z$151,0)),0)+IFERROR(INDEX('Hoja de Trabajo para listado'!$AB$155:$BA$1048576,MATCH($A293,'Hoja de Trabajo para listado'!$AB$155:$AB$1048576,0),MATCH((CUADRO!M$5&amp;$E293),'Hoja de Trabajo para listado'!$AB$151:$BA$151,0)),0)+IFERROR(INDEX('Hoja de Trabajo para listado'!$BC$155:$CB$1048576,MATCH($A293,'Hoja de Trabajo para listado'!$BC$155:$BC$1048576,0),MATCH((CUADRO!M$5&amp;$E293),'Hoja de Trabajo para listado'!$BC$151:$CB$151,0)),0)+IFERROR(INDEX('Hoja de Trabajo para listado'!$DE$153:$DG$274,MATCH($A293,'Hoja de Trabajo para listado'!$DE$153:$DE$1048576,0),MATCH((CUADRO!M$5&amp;$E293),'Hoja de Trabajo para listado'!$DE$151:$DG$151,0)),0)+IFERROR(INDEX('Hoja de Trabajo para listado'!$CD$155:$DC$1048576,MATCH($A293,'Hoja de Trabajo para listado'!$CD$155:$CD$1048576,0),MATCH((CUADRO!M$5&amp;$E293),'Hoja de Trabajo para listado'!$CD$151:$DC$151,0)),0)</f>
        <v>0</v>
      </c>
      <c r="N293" s="314">
        <f ca="1">+IFERROR(INDEX('Hoja de Trabajo para listado'!$A$155:$Z$1048576,MATCH($A293,'Hoja de Trabajo para listado'!$A$155:$A$1048576,0),MATCH((CUADRO!N$5&amp;$E293),'Hoja de Trabajo para listado'!$A$151:$Z$151,0)),0)+IFERROR(INDEX('Hoja de Trabajo para listado'!$AB$155:$BA$1048576,MATCH($A293,'Hoja de Trabajo para listado'!$AB$155:$AB$1048576,0),MATCH((CUADRO!N$5&amp;$E293),'Hoja de Trabajo para listado'!$AB$151:$BA$151,0)),0)+IFERROR(INDEX('Hoja de Trabajo para listado'!$BC$155:$CB$1048576,MATCH($A293,'Hoja de Trabajo para listado'!$BC$155:$BC$1048576,0),MATCH((CUADRO!N$5&amp;$E293),'Hoja de Trabajo para listado'!$BC$151:$CB$151,0)),0)+IFERROR(INDEX('Hoja de Trabajo para listado'!$DE$153:$DG$274,MATCH($A293,'Hoja de Trabajo para listado'!$DE$153:$DE$1048576,0),MATCH((CUADRO!N$5&amp;$E293),'Hoja de Trabajo para listado'!$DE$151:$DG$151,0)),0)+IFERROR(INDEX('Hoja de Trabajo para listado'!$CD$155:$DC$1048576,MATCH($A293,'Hoja de Trabajo para listado'!$CD$155:$CD$1048576,0),MATCH((CUADRO!N$5&amp;$E293),'Hoja de Trabajo para listado'!$CD$151:$DC$151,0)),0)</f>
        <v>0</v>
      </c>
      <c r="O293" s="314">
        <f ca="1">+IFERROR(INDEX('Hoja de Trabajo para listado'!$A$155:$Z$1048576,MATCH($A293,'Hoja de Trabajo para listado'!$A$155:$A$1048576,0),MATCH((CUADRO!O$5&amp;$E293),'Hoja de Trabajo para listado'!$A$151:$Z$151,0)),0)+IFERROR(INDEX('Hoja de Trabajo para listado'!$AB$155:$BA$1048576,MATCH($A293,'Hoja de Trabajo para listado'!$AB$155:$AB$1048576,0),MATCH((CUADRO!O$5&amp;$E293),'Hoja de Trabajo para listado'!$AB$151:$BA$151,0)),0)+IFERROR(INDEX('Hoja de Trabajo para listado'!$BC$155:$CB$1048576,MATCH($A293,'Hoja de Trabajo para listado'!$BC$155:$BC$1048576,0),MATCH((CUADRO!O$5&amp;$E293),'Hoja de Trabajo para listado'!$BC$151:$CB$151,0)),0)+IFERROR(INDEX('Hoja de Trabajo para listado'!$DE$153:$DG$274,MATCH($A293,'Hoja de Trabajo para listado'!$DE$153:$DE$1048576,0),MATCH((CUADRO!O$5&amp;$E293),'Hoja de Trabajo para listado'!$DE$151:$DG$151,0)),0)+IFERROR(INDEX('Hoja de Trabajo para listado'!$CD$155:$DC$1048576,MATCH($A293,'Hoja de Trabajo para listado'!$CD$155:$CD$1048576,0),MATCH((CUADRO!O$5&amp;$E293),'Hoja de Trabajo para listado'!$CD$151:$DC$151,0)),0)</f>
        <v>0</v>
      </c>
      <c r="P293" s="314">
        <f ca="1">+IFERROR(INDEX('Hoja de Trabajo para listado'!$A$155:$Z$1048576,MATCH($A293,'Hoja de Trabajo para listado'!$A$155:$A$1048576,0),MATCH((CUADRO!P$5&amp;$E293),'Hoja de Trabajo para listado'!$A$151:$Z$151,0)),0)+IFERROR(INDEX('Hoja de Trabajo para listado'!$AB$155:$BA$1048576,MATCH($A293,'Hoja de Trabajo para listado'!$AB$155:$AB$1048576,0),MATCH((CUADRO!P$5&amp;$E293),'Hoja de Trabajo para listado'!$AB$151:$BA$151,0)),0)+IFERROR(INDEX('Hoja de Trabajo para listado'!$BC$155:$CB$1048576,MATCH($A293,'Hoja de Trabajo para listado'!$BC$155:$BC$1048576,0),MATCH((CUADRO!P$5&amp;$E293),'Hoja de Trabajo para listado'!$BC$151:$CB$151,0)),0)+IFERROR(INDEX('Hoja de Trabajo para listado'!$DE$153:$DG$274,MATCH($A293,'Hoja de Trabajo para listado'!$DE$153:$DE$1048576,0),MATCH((CUADRO!P$5&amp;$E293),'Hoja de Trabajo para listado'!$DE$151:$DG$151,0)),0)+IFERROR(INDEX('Hoja de Trabajo para listado'!$CD$155:$DC$1048576,MATCH($A293,'Hoja de Trabajo para listado'!$CD$155:$CD$1048576,0),MATCH((CUADRO!P$5&amp;$E293),'Hoja de Trabajo para listado'!$CD$151:$DC$151,0)),0)</f>
        <v>0</v>
      </c>
      <c r="Q293" s="314">
        <f ca="1">+IFERROR(INDEX('Hoja de Trabajo para listado'!$A$155:$Z$1048576,MATCH($A293,'Hoja de Trabajo para listado'!$A$155:$A$1048576,0),MATCH((CUADRO!Q$5&amp;$E293),'Hoja de Trabajo para listado'!$A$151:$Z$151,0)),0)+IFERROR(INDEX('Hoja de Trabajo para listado'!$AB$155:$BA$1048576,MATCH($A293,'Hoja de Trabajo para listado'!$AB$155:$AB$1048576,0),MATCH((CUADRO!Q$5&amp;$E293),'Hoja de Trabajo para listado'!$AB$151:$BA$151,0)),0)+IFERROR(INDEX('Hoja de Trabajo para listado'!$BC$155:$CB$1048576,MATCH($A293,'Hoja de Trabajo para listado'!$BC$155:$BC$1048576,0),MATCH((CUADRO!Q$5&amp;$E293),'Hoja de Trabajo para listado'!$BC$151:$CB$151,0)),0)+IFERROR(INDEX('Hoja de Trabajo para listado'!$DE$153:$DG$274,MATCH($A293,'Hoja de Trabajo para listado'!$DE$153:$DE$1048576,0),MATCH((CUADRO!Q$5&amp;$E293),'Hoja de Trabajo para listado'!$DE$151:$DG$151,0)),0)+IFERROR(INDEX('Hoja de Trabajo para listado'!$CD$155:$DC$1048576,MATCH($A293,'Hoja de Trabajo para listado'!$CD$155:$CD$1048576,0),MATCH((CUADRO!Q$5&amp;$E293),'Hoja de Trabajo para listado'!$CD$151:$DC$151,0)),0)</f>
        <v>0</v>
      </c>
      <c r="R293" s="314">
        <f t="shared" ca="1" si="8"/>
        <v>0</v>
      </c>
      <c r="S293" s="322">
        <f ca="1">+R292+R293</f>
        <v>0</v>
      </c>
      <c r="T293" s="314">
        <f ca="1">+S293</f>
        <v>0</v>
      </c>
      <c r="U293" s="313">
        <f t="shared" si="9"/>
        <v>2</v>
      </c>
      <c r="V293" s="319" t="str">
        <f>+VLOOKUP(A293,bd_lista!$A$3:$E$593,5,FALSE)</f>
        <v>Gobiernos Autonomos Municipales</v>
      </c>
      <c r="W293" s="426"/>
    </row>
    <row r="294" spans="1:23" customFormat="1" ht="27" hidden="1" customHeight="1">
      <c r="A294" s="323">
        <v>1253</v>
      </c>
      <c r="B294" s="427">
        <f>+A294</f>
        <v>1253</v>
      </c>
      <c r="C294" s="318" t="str">
        <f>+VLOOKUP(A294,bd_lista!$A$3:$C$593,3,FALSE)</f>
        <v>Gobierno Autónomo Municipal de Yaco</v>
      </c>
      <c r="D294" s="429" t="str">
        <f>+C294</f>
        <v>Gobierno Autónomo Municipal de Yaco</v>
      </c>
      <c r="E294" s="346" t="s">
        <v>1418</v>
      </c>
      <c r="F294" s="314">
        <f ca="1">+IFERROR(INDEX('Hoja de Trabajo para listado'!$A$155:$Z$1048576,MATCH($A294,'Hoja de Trabajo para listado'!$A$155:$A$1048576,0),MATCH((CUADRO!F$5&amp;$E294),'Hoja de Trabajo para listado'!$A$151:$Z$151,0)),0)+IFERROR(INDEX('Hoja de Trabajo para listado'!$AB$155:$BA$1048576,MATCH($A294,'Hoja de Trabajo para listado'!$AB$155:$AB$1048576,0),MATCH((CUADRO!F$5&amp;$E294),'Hoja de Trabajo para listado'!$AB$151:$BA$151,0)),0)+IFERROR(INDEX('Hoja de Trabajo para listado'!$BC$155:$CB$1048576,MATCH($A294,'Hoja de Trabajo para listado'!$BC$155:$BC$1048576,0),MATCH((CUADRO!F$5&amp;$E294),'Hoja de Trabajo para listado'!$BC$151:$CB$151,0)),0)+IFERROR(INDEX('Hoja de Trabajo para listado'!$DE$153:$DG$274,MATCH($A294,'Hoja de Trabajo para listado'!$DE$153:$DE$1048576,0),MATCH((CUADRO!F$5&amp;$E294),'Hoja de Trabajo para listado'!$DE$151:$DG$151,0)),0)+IFERROR(INDEX('Hoja de Trabajo para listado'!$CD$155:$DC$1048576,MATCH($A294,'Hoja de Trabajo para listado'!$CD$155:$CD$1048576,0),MATCH((CUADRO!F$5&amp;$E294),'Hoja de Trabajo para listado'!$CD$151:$DC$151,0)),0)</f>
        <v>0</v>
      </c>
      <c r="G294" s="314">
        <f ca="1">+IFERROR(INDEX('Hoja de Trabajo para listado'!$A$155:$Z$1048576,MATCH($A294,'Hoja de Trabajo para listado'!$A$155:$A$1048576,0),MATCH((CUADRO!G$5&amp;$E294),'Hoja de Trabajo para listado'!$A$151:$Z$151,0)),0)+IFERROR(INDEX('Hoja de Trabajo para listado'!$AB$155:$BA$1048576,MATCH($A294,'Hoja de Trabajo para listado'!$AB$155:$AB$1048576,0),MATCH((CUADRO!G$5&amp;$E294),'Hoja de Trabajo para listado'!$AB$151:$BA$151,0)),0)+IFERROR(INDEX('Hoja de Trabajo para listado'!$BC$155:$CB$1048576,MATCH($A294,'Hoja de Trabajo para listado'!$BC$155:$BC$1048576,0),MATCH((CUADRO!G$5&amp;$E294),'Hoja de Trabajo para listado'!$BC$151:$CB$151,0)),0)+IFERROR(INDEX('Hoja de Trabajo para listado'!$DE$153:$DG$274,MATCH($A294,'Hoja de Trabajo para listado'!$DE$153:$DE$1048576,0),MATCH((CUADRO!G$5&amp;$E294),'Hoja de Trabajo para listado'!$DE$151:$DG$151,0)),0)+IFERROR(INDEX('Hoja de Trabajo para listado'!$CD$155:$DC$1048576,MATCH($A294,'Hoja de Trabajo para listado'!$CD$155:$CD$1048576,0),MATCH((CUADRO!G$5&amp;$E294),'Hoja de Trabajo para listado'!$CD$151:$DC$151,0)),0)</f>
        <v>0</v>
      </c>
      <c r="H294" s="314">
        <f ca="1">+IFERROR(INDEX('Hoja de Trabajo para listado'!$A$155:$Z$1048576,MATCH($A294,'Hoja de Trabajo para listado'!$A$155:$A$1048576,0),MATCH((CUADRO!H$5&amp;$E294),'Hoja de Trabajo para listado'!$A$151:$Z$151,0)),0)+IFERROR(INDEX('Hoja de Trabajo para listado'!$AB$155:$BA$1048576,MATCH($A294,'Hoja de Trabajo para listado'!$AB$155:$AB$1048576,0),MATCH((CUADRO!H$5&amp;$E294),'Hoja de Trabajo para listado'!$AB$151:$BA$151,0)),0)+IFERROR(INDEX('Hoja de Trabajo para listado'!$BC$155:$CB$1048576,MATCH($A294,'Hoja de Trabajo para listado'!$BC$155:$BC$1048576,0),MATCH((CUADRO!H$5&amp;$E294),'Hoja de Trabajo para listado'!$BC$151:$CB$151,0)),0)+IFERROR(INDEX('Hoja de Trabajo para listado'!$DE$153:$DG$274,MATCH($A294,'Hoja de Trabajo para listado'!$DE$153:$DE$1048576,0),MATCH((CUADRO!H$5&amp;$E294),'Hoja de Trabajo para listado'!$DE$151:$DG$151,0)),0)+IFERROR(INDEX('Hoja de Trabajo para listado'!$CD$155:$DC$1048576,MATCH($A294,'Hoja de Trabajo para listado'!$CD$155:$CD$1048576,0),MATCH((CUADRO!H$5&amp;$E294),'Hoja de Trabajo para listado'!$CD$151:$DC$151,0)),0)</f>
        <v>0</v>
      </c>
      <c r="I294" s="314">
        <f ca="1">+IFERROR(INDEX('Hoja de Trabajo para listado'!$A$155:$Z$1048576,MATCH($A294,'Hoja de Trabajo para listado'!$A$155:$A$1048576,0),MATCH((CUADRO!I$5&amp;$E294),'Hoja de Trabajo para listado'!$A$151:$Z$151,0)),0)+IFERROR(INDEX('Hoja de Trabajo para listado'!$AB$155:$BA$1048576,MATCH($A294,'Hoja de Trabajo para listado'!$AB$155:$AB$1048576,0),MATCH((CUADRO!I$5&amp;$E294),'Hoja de Trabajo para listado'!$AB$151:$BA$151,0)),0)+IFERROR(INDEX('Hoja de Trabajo para listado'!$BC$155:$CB$1048576,MATCH($A294,'Hoja de Trabajo para listado'!$BC$155:$BC$1048576,0),MATCH((CUADRO!I$5&amp;$E294),'Hoja de Trabajo para listado'!$BC$151:$CB$151,0)),0)+IFERROR(INDEX('Hoja de Trabajo para listado'!$DE$153:$DG$274,MATCH($A294,'Hoja de Trabajo para listado'!$DE$153:$DE$1048576,0),MATCH((CUADRO!I$5&amp;$E294),'Hoja de Trabajo para listado'!$DE$151:$DG$151,0)),0)+IFERROR(INDEX('Hoja de Trabajo para listado'!$CD$155:$DC$1048576,MATCH($A294,'Hoja de Trabajo para listado'!$CD$155:$CD$1048576,0),MATCH((CUADRO!I$5&amp;$E294),'Hoja de Trabajo para listado'!$CD$151:$DC$151,0)),0)</f>
        <v>0</v>
      </c>
      <c r="J294" s="314">
        <f ca="1">+IFERROR(INDEX('Hoja de Trabajo para listado'!$A$155:$Z$1048576,MATCH($A294,'Hoja de Trabajo para listado'!$A$155:$A$1048576,0),MATCH((CUADRO!J$5&amp;$E294),'Hoja de Trabajo para listado'!$A$151:$Z$151,0)),0)+IFERROR(INDEX('Hoja de Trabajo para listado'!$AB$155:$BA$1048576,MATCH($A294,'Hoja de Trabajo para listado'!$AB$155:$AB$1048576,0),MATCH((CUADRO!J$5&amp;$E294),'Hoja de Trabajo para listado'!$AB$151:$BA$151,0)),0)+IFERROR(INDEX('Hoja de Trabajo para listado'!$BC$155:$CB$1048576,MATCH($A294,'Hoja de Trabajo para listado'!$BC$155:$BC$1048576,0),MATCH((CUADRO!J$5&amp;$E294),'Hoja de Trabajo para listado'!$BC$151:$CB$151,0)),0)+IFERROR(INDEX('Hoja de Trabajo para listado'!$DE$153:$DG$274,MATCH($A294,'Hoja de Trabajo para listado'!$DE$153:$DE$1048576,0),MATCH((CUADRO!J$5&amp;$E294),'Hoja de Trabajo para listado'!$DE$151:$DG$151,0)),0)+IFERROR(INDEX('Hoja de Trabajo para listado'!$CD$155:$DC$1048576,MATCH($A294,'Hoja de Trabajo para listado'!$CD$155:$CD$1048576,0),MATCH((CUADRO!J$5&amp;$E294),'Hoja de Trabajo para listado'!$CD$151:$DC$151,0)),0)</f>
        <v>0</v>
      </c>
      <c r="K294" s="314">
        <f ca="1">+IFERROR(INDEX('Hoja de Trabajo para listado'!$A$155:$Z$1048576,MATCH($A294,'Hoja de Trabajo para listado'!$A$155:$A$1048576,0),MATCH((CUADRO!K$5&amp;$E294),'Hoja de Trabajo para listado'!$A$151:$Z$151,0)),0)+IFERROR(INDEX('Hoja de Trabajo para listado'!$AB$155:$BA$1048576,MATCH($A294,'Hoja de Trabajo para listado'!$AB$155:$AB$1048576,0),MATCH((CUADRO!K$5&amp;$E294),'Hoja de Trabajo para listado'!$AB$151:$BA$151,0)),0)+IFERROR(INDEX('Hoja de Trabajo para listado'!$BC$155:$CB$1048576,MATCH($A294,'Hoja de Trabajo para listado'!$BC$155:$BC$1048576,0),MATCH((CUADRO!K$5&amp;$E294),'Hoja de Trabajo para listado'!$BC$151:$CB$151,0)),0)+IFERROR(INDEX('Hoja de Trabajo para listado'!$DE$153:$DG$274,MATCH($A294,'Hoja de Trabajo para listado'!$DE$153:$DE$1048576,0),MATCH((CUADRO!K$5&amp;$E294),'Hoja de Trabajo para listado'!$DE$151:$DG$151,0)),0)+IFERROR(INDEX('Hoja de Trabajo para listado'!$CD$155:$DC$1048576,MATCH($A294,'Hoja de Trabajo para listado'!$CD$155:$CD$1048576,0),MATCH((CUADRO!K$5&amp;$E294),'Hoja de Trabajo para listado'!$CD$151:$DC$151,0)),0)</f>
        <v>0</v>
      </c>
      <c r="L294" s="314">
        <f ca="1">+IFERROR(INDEX('Hoja de Trabajo para listado'!$A$155:$Z$1048576,MATCH($A294,'Hoja de Trabajo para listado'!$A$155:$A$1048576,0),MATCH((CUADRO!L$5&amp;$E294),'Hoja de Trabajo para listado'!$A$151:$Z$151,0)),0)+IFERROR(INDEX('Hoja de Trabajo para listado'!$AB$155:$BA$1048576,MATCH($A294,'Hoja de Trabajo para listado'!$AB$155:$AB$1048576,0),MATCH((CUADRO!L$5&amp;$E294),'Hoja de Trabajo para listado'!$AB$151:$BA$151,0)),0)+IFERROR(INDEX('Hoja de Trabajo para listado'!$BC$155:$CB$1048576,MATCH($A294,'Hoja de Trabajo para listado'!$BC$155:$BC$1048576,0),MATCH((CUADRO!L$5&amp;$E294),'Hoja de Trabajo para listado'!$BC$151:$CB$151,0)),0)+IFERROR(INDEX('Hoja de Trabajo para listado'!$DE$153:$DG$274,MATCH($A294,'Hoja de Trabajo para listado'!$DE$153:$DE$1048576,0),MATCH((CUADRO!L$5&amp;$E294),'Hoja de Trabajo para listado'!$DE$151:$DG$151,0)),0)+IFERROR(INDEX('Hoja de Trabajo para listado'!$CD$155:$DC$1048576,MATCH($A294,'Hoja de Trabajo para listado'!$CD$155:$CD$1048576,0),MATCH((CUADRO!L$5&amp;$E294),'Hoja de Trabajo para listado'!$CD$151:$DC$151,0)),0)</f>
        <v>0</v>
      </c>
      <c r="M294" s="314">
        <f ca="1">+IFERROR(INDEX('Hoja de Trabajo para listado'!$A$155:$Z$1048576,MATCH($A294,'Hoja de Trabajo para listado'!$A$155:$A$1048576,0),MATCH((CUADRO!M$5&amp;$E294),'Hoja de Trabajo para listado'!$A$151:$Z$151,0)),0)+IFERROR(INDEX('Hoja de Trabajo para listado'!$AB$155:$BA$1048576,MATCH($A294,'Hoja de Trabajo para listado'!$AB$155:$AB$1048576,0),MATCH((CUADRO!M$5&amp;$E294),'Hoja de Trabajo para listado'!$AB$151:$BA$151,0)),0)+IFERROR(INDEX('Hoja de Trabajo para listado'!$BC$155:$CB$1048576,MATCH($A294,'Hoja de Trabajo para listado'!$BC$155:$BC$1048576,0),MATCH((CUADRO!M$5&amp;$E294),'Hoja de Trabajo para listado'!$BC$151:$CB$151,0)),0)+IFERROR(INDEX('Hoja de Trabajo para listado'!$DE$153:$DG$274,MATCH($A294,'Hoja de Trabajo para listado'!$DE$153:$DE$1048576,0),MATCH((CUADRO!M$5&amp;$E294),'Hoja de Trabajo para listado'!$DE$151:$DG$151,0)),0)+IFERROR(INDEX('Hoja de Trabajo para listado'!$CD$155:$DC$1048576,MATCH($A294,'Hoja de Trabajo para listado'!$CD$155:$CD$1048576,0),MATCH((CUADRO!M$5&amp;$E294),'Hoja de Trabajo para listado'!$CD$151:$DC$151,0)),0)</f>
        <v>0</v>
      </c>
      <c r="N294" s="314">
        <f ca="1">+IFERROR(INDEX('Hoja de Trabajo para listado'!$A$155:$Z$1048576,MATCH($A294,'Hoja de Trabajo para listado'!$A$155:$A$1048576,0),MATCH((CUADRO!N$5&amp;$E294),'Hoja de Trabajo para listado'!$A$151:$Z$151,0)),0)+IFERROR(INDEX('Hoja de Trabajo para listado'!$AB$155:$BA$1048576,MATCH($A294,'Hoja de Trabajo para listado'!$AB$155:$AB$1048576,0),MATCH((CUADRO!N$5&amp;$E294),'Hoja de Trabajo para listado'!$AB$151:$BA$151,0)),0)+IFERROR(INDEX('Hoja de Trabajo para listado'!$BC$155:$CB$1048576,MATCH($A294,'Hoja de Trabajo para listado'!$BC$155:$BC$1048576,0),MATCH((CUADRO!N$5&amp;$E294),'Hoja de Trabajo para listado'!$BC$151:$CB$151,0)),0)+IFERROR(INDEX('Hoja de Trabajo para listado'!$DE$153:$DG$274,MATCH($A294,'Hoja de Trabajo para listado'!$DE$153:$DE$1048576,0),MATCH((CUADRO!N$5&amp;$E294),'Hoja de Trabajo para listado'!$DE$151:$DG$151,0)),0)+IFERROR(INDEX('Hoja de Trabajo para listado'!$CD$155:$DC$1048576,MATCH($A294,'Hoja de Trabajo para listado'!$CD$155:$CD$1048576,0),MATCH((CUADRO!N$5&amp;$E294),'Hoja de Trabajo para listado'!$CD$151:$DC$151,0)),0)</f>
        <v>0</v>
      </c>
      <c r="O294" s="314">
        <f ca="1">+IFERROR(INDEX('Hoja de Trabajo para listado'!$A$155:$Z$1048576,MATCH($A294,'Hoja de Trabajo para listado'!$A$155:$A$1048576,0),MATCH((CUADRO!O$5&amp;$E294),'Hoja de Trabajo para listado'!$A$151:$Z$151,0)),0)+IFERROR(INDEX('Hoja de Trabajo para listado'!$AB$155:$BA$1048576,MATCH($A294,'Hoja de Trabajo para listado'!$AB$155:$AB$1048576,0),MATCH((CUADRO!O$5&amp;$E294),'Hoja de Trabajo para listado'!$AB$151:$BA$151,0)),0)+IFERROR(INDEX('Hoja de Trabajo para listado'!$BC$155:$CB$1048576,MATCH($A294,'Hoja de Trabajo para listado'!$BC$155:$BC$1048576,0),MATCH((CUADRO!O$5&amp;$E294),'Hoja de Trabajo para listado'!$BC$151:$CB$151,0)),0)+IFERROR(INDEX('Hoja de Trabajo para listado'!$DE$153:$DG$274,MATCH($A294,'Hoja de Trabajo para listado'!$DE$153:$DE$1048576,0),MATCH((CUADRO!O$5&amp;$E294),'Hoja de Trabajo para listado'!$DE$151:$DG$151,0)),0)+IFERROR(INDEX('Hoja de Trabajo para listado'!$CD$155:$DC$1048576,MATCH($A294,'Hoja de Trabajo para listado'!$CD$155:$CD$1048576,0),MATCH((CUADRO!O$5&amp;$E294),'Hoja de Trabajo para listado'!$CD$151:$DC$151,0)),0)</f>
        <v>0</v>
      </c>
      <c r="P294" s="314">
        <f ca="1">+IFERROR(INDEX('Hoja de Trabajo para listado'!$A$155:$Z$1048576,MATCH($A294,'Hoja de Trabajo para listado'!$A$155:$A$1048576,0),MATCH((CUADRO!P$5&amp;$E294),'Hoja de Trabajo para listado'!$A$151:$Z$151,0)),0)+IFERROR(INDEX('Hoja de Trabajo para listado'!$AB$155:$BA$1048576,MATCH($A294,'Hoja de Trabajo para listado'!$AB$155:$AB$1048576,0),MATCH((CUADRO!P$5&amp;$E294),'Hoja de Trabajo para listado'!$AB$151:$BA$151,0)),0)+IFERROR(INDEX('Hoja de Trabajo para listado'!$BC$155:$CB$1048576,MATCH($A294,'Hoja de Trabajo para listado'!$BC$155:$BC$1048576,0),MATCH((CUADRO!P$5&amp;$E294),'Hoja de Trabajo para listado'!$BC$151:$CB$151,0)),0)+IFERROR(INDEX('Hoja de Trabajo para listado'!$DE$153:$DG$274,MATCH($A294,'Hoja de Trabajo para listado'!$DE$153:$DE$1048576,0),MATCH((CUADRO!P$5&amp;$E294),'Hoja de Trabajo para listado'!$DE$151:$DG$151,0)),0)+IFERROR(INDEX('Hoja de Trabajo para listado'!$CD$155:$DC$1048576,MATCH($A294,'Hoja de Trabajo para listado'!$CD$155:$CD$1048576,0),MATCH((CUADRO!P$5&amp;$E294),'Hoja de Trabajo para listado'!$CD$151:$DC$151,0)),0)</f>
        <v>0</v>
      </c>
      <c r="Q294" s="314">
        <f ca="1">+IFERROR(INDEX('Hoja de Trabajo para listado'!$A$155:$Z$1048576,MATCH($A294,'Hoja de Trabajo para listado'!$A$155:$A$1048576,0),MATCH((CUADRO!Q$5&amp;$E294),'Hoja de Trabajo para listado'!$A$151:$Z$151,0)),0)+IFERROR(INDEX('Hoja de Trabajo para listado'!$AB$155:$BA$1048576,MATCH($A294,'Hoja de Trabajo para listado'!$AB$155:$AB$1048576,0),MATCH((CUADRO!Q$5&amp;$E294),'Hoja de Trabajo para listado'!$AB$151:$BA$151,0)),0)+IFERROR(INDEX('Hoja de Trabajo para listado'!$BC$155:$CB$1048576,MATCH($A294,'Hoja de Trabajo para listado'!$BC$155:$BC$1048576,0),MATCH((CUADRO!Q$5&amp;$E294),'Hoja de Trabajo para listado'!$BC$151:$CB$151,0)),0)+IFERROR(INDEX('Hoja de Trabajo para listado'!$DE$153:$DG$274,MATCH($A294,'Hoja de Trabajo para listado'!$DE$153:$DE$1048576,0),MATCH((CUADRO!Q$5&amp;$E294),'Hoja de Trabajo para listado'!$DE$151:$DG$151,0)),0)+IFERROR(INDEX('Hoja de Trabajo para listado'!$CD$155:$DC$1048576,MATCH($A294,'Hoja de Trabajo para listado'!$CD$155:$CD$1048576,0),MATCH((CUADRO!Q$5&amp;$E294),'Hoja de Trabajo para listado'!$CD$151:$DC$151,0)),0)</f>
        <v>0</v>
      </c>
      <c r="R294" s="314">
        <f t="shared" ca="1" si="8"/>
        <v>0</v>
      </c>
      <c r="S294" s="322"/>
      <c r="T294" s="314">
        <f ca="1">+T295</f>
        <v>0</v>
      </c>
      <c r="U294" s="313">
        <f t="shared" si="9"/>
        <v>1</v>
      </c>
      <c r="V294" s="319" t="str">
        <f>+VLOOKUP(A294,bd_lista!$A$3:$E$593,5,FALSE)</f>
        <v>Gobiernos Autonomos Municipales</v>
      </c>
      <c r="W294" s="425" t="str">
        <f>+V294</f>
        <v>Gobiernos Autonomos Municipales</v>
      </c>
    </row>
    <row r="295" spans="1:23" customFormat="1" ht="15" hidden="1" customHeight="1">
      <c r="A295" s="323">
        <v>1253</v>
      </c>
      <c r="B295" s="428"/>
      <c r="C295" s="319" t="str">
        <f>+VLOOKUP(A295,bd_lista!$A$3:$C$593,3,FALSE)</f>
        <v>Gobierno Autónomo Municipal de Yaco</v>
      </c>
      <c r="D295" s="430"/>
      <c r="E295" s="349" t="s">
        <v>1419</v>
      </c>
      <c r="F295" s="314">
        <f ca="1">+IFERROR(INDEX('Hoja de Trabajo para listado'!$A$155:$Z$1048576,MATCH($A295,'Hoja de Trabajo para listado'!$A$155:$A$1048576,0),MATCH((CUADRO!F$5&amp;$E295),'Hoja de Trabajo para listado'!$A$151:$Z$151,0)),0)+IFERROR(INDEX('Hoja de Trabajo para listado'!$AB$155:$BA$1048576,MATCH($A295,'Hoja de Trabajo para listado'!$AB$155:$AB$1048576,0),MATCH((CUADRO!F$5&amp;$E295),'Hoja de Trabajo para listado'!$AB$151:$BA$151,0)),0)+IFERROR(INDEX('Hoja de Trabajo para listado'!$BC$155:$CB$1048576,MATCH($A295,'Hoja de Trabajo para listado'!$BC$155:$BC$1048576,0),MATCH((CUADRO!F$5&amp;$E295),'Hoja de Trabajo para listado'!$BC$151:$CB$151,0)),0)+IFERROR(INDEX('Hoja de Trabajo para listado'!$DE$153:$DG$274,MATCH($A295,'Hoja de Trabajo para listado'!$DE$153:$DE$1048576,0),MATCH((CUADRO!F$5&amp;$E295),'Hoja de Trabajo para listado'!$DE$151:$DG$151,0)),0)+IFERROR(INDEX('Hoja de Trabajo para listado'!$CD$155:$DC$1048576,MATCH($A295,'Hoja de Trabajo para listado'!$CD$155:$CD$1048576,0),MATCH((CUADRO!F$5&amp;$E295),'Hoja de Trabajo para listado'!$CD$151:$DC$151,0)),0)</f>
        <v>0</v>
      </c>
      <c r="G295" s="314">
        <f ca="1">+IFERROR(INDEX('Hoja de Trabajo para listado'!$A$155:$Z$1048576,MATCH($A295,'Hoja de Trabajo para listado'!$A$155:$A$1048576,0),MATCH((CUADRO!G$5&amp;$E295),'Hoja de Trabajo para listado'!$A$151:$Z$151,0)),0)+IFERROR(INDEX('Hoja de Trabajo para listado'!$AB$155:$BA$1048576,MATCH($A295,'Hoja de Trabajo para listado'!$AB$155:$AB$1048576,0),MATCH((CUADRO!G$5&amp;$E295),'Hoja de Trabajo para listado'!$AB$151:$BA$151,0)),0)+IFERROR(INDEX('Hoja de Trabajo para listado'!$BC$155:$CB$1048576,MATCH($A295,'Hoja de Trabajo para listado'!$BC$155:$BC$1048576,0),MATCH((CUADRO!G$5&amp;$E295),'Hoja de Trabajo para listado'!$BC$151:$CB$151,0)),0)+IFERROR(INDEX('Hoja de Trabajo para listado'!$DE$153:$DG$274,MATCH($A295,'Hoja de Trabajo para listado'!$DE$153:$DE$1048576,0),MATCH((CUADRO!G$5&amp;$E295),'Hoja de Trabajo para listado'!$DE$151:$DG$151,0)),0)+IFERROR(INDEX('Hoja de Trabajo para listado'!$CD$155:$DC$1048576,MATCH($A295,'Hoja de Trabajo para listado'!$CD$155:$CD$1048576,0),MATCH((CUADRO!G$5&amp;$E295),'Hoja de Trabajo para listado'!$CD$151:$DC$151,0)),0)</f>
        <v>0</v>
      </c>
      <c r="H295" s="314">
        <f ca="1">+IFERROR(INDEX('Hoja de Trabajo para listado'!$A$155:$Z$1048576,MATCH($A295,'Hoja de Trabajo para listado'!$A$155:$A$1048576,0),MATCH((CUADRO!H$5&amp;$E295),'Hoja de Trabajo para listado'!$A$151:$Z$151,0)),0)+IFERROR(INDEX('Hoja de Trabajo para listado'!$AB$155:$BA$1048576,MATCH($A295,'Hoja de Trabajo para listado'!$AB$155:$AB$1048576,0),MATCH((CUADRO!H$5&amp;$E295),'Hoja de Trabajo para listado'!$AB$151:$BA$151,0)),0)+IFERROR(INDEX('Hoja de Trabajo para listado'!$BC$155:$CB$1048576,MATCH($A295,'Hoja de Trabajo para listado'!$BC$155:$BC$1048576,0),MATCH((CUADRO!H$5&amp;$E295),'Hoja de Trabajo para listado'!$BC$151:$CB$151,0)),0)+IFERROR(INDEX('Hoja de Trabajo para listado'!$DE$153:$DG$274,MATCH($A295,'Hoja de Trabajo para listado'!$DE$153:$DE$1048576,0),MATCH((CUADRO!H$5&amp;$E295),'Hoja de Trabajo para listado'!$DE$151:$DG$151,0)),0)+IFERROR(INDEX('Hoja de Trabajo para listado'!$CD$155:$DC$1048576,MATCH($A295,'Hoja de Trabajo para listado'!$CD$155:$CD$1048576,0),MATCH((CUADRO!H$5&amp;$E295),'Hoja de Trabajo para listado'!$CD$151:$DC$151,0)),0)</f>
        <v>0</v>
      </c>
      <c r="I295" s="314">
        <f ca="1">+IFERROR(INDEX('Hoja de Trabajo para listado'!$A$155:$Z$1048576,MATCH($A295,'Hoja de Trabajo para listado'!$A$155:$A$1048576,0),MATCH((CUADRO!I$5&amp;$E295),'Hoja de Trabajo para listado'!$A$151:$Z$151,0)),0)+IFERROR(INDEX('Hoja de Trabajo para listado'!$AB$155:$BA$1048576,MATCH($A295,'Hoja de Trabajo para listado'!$AB$155:$AB$1048576,0),MATCH((CUADRO!I$5&amp;$E295),'Hoja de Trabajo para listado'!$AB$151:$BA$151,0)),0)+IFERROR(INDEX('Hoja de Trabajo para listado'!$BC$155:$CB$1048576,MATCH($A295,'Hoja de Trabajo para listado'!$BC$155:$BC$1048576,0),MATCH((CUADRO!I$5&amp;$E295),'Hoja de Trabajo para listado'!$BC$151:$CB$151,0)),0)+IFERROR(INDEX('Hoja de Trabajo para listado'!$DE$153:$DG$274,MATCH($A295,'Hoja de Trabajo para listado'!$DE$153:$DE$1048576,0),MATCH((CUADRO!I$5&amp;$E295),'Hoja de Trabajo para listado'!$DE$151:$DG$151,0)),0)+IFERROR(INDEX('Hoja de Trabajo para listado'!$CD$155:$DC$1048576,MATCH($A295,'Hoja de Trabajo para listado'!$CD$155:$CD$1048576,0),MATCH((CUADRO!I$5&amp;$E295),'Hoja de Trabajo para listado'!$CD$151:$DC$151,0)),0)</f>
        <v>0</v>
      </c>
      <c r="J295" s="314">
        <f ca="1">+IFERROR(INDEX('Hoja de Trabajo para listado'!$A$155:$Z$1048576,MATCH($A295,'Hoja de Trabajo para listado'!$A$155:$A$1048576,0),MATCH((CUADRO!J$5&amp;$E295),'Hoja de Trabajo para listado'!$A$151:$Z$151,0)),0)+IFERROR(INDEX('Hoja de Trabajo para listado'!$AB$155:$BA$1048576,MATCH($A295,'Hoja de Trabajo para listado'!$AB$155:$AB$1048576,0),MATCH((CUADRO!J$5&amp;$E295),'Hoja de Trabajo para listado'!$AB$151:$BA$151,0)),0)+IFERROR(INDEX('Hoja de Trabajo para listado'!$BC$155:$CB$1048576,MATCH($A295,'Hoja de Trabajo para listado'!$BC$155:$BC$1048576,0),MATCH((CUADRO!J$5&amp;$E295),'Hoja de Trabajo para listado'!$BC$151:$CB$151,0)),0)+IFERROR(INDEX('Hoja de Trabajo para listado'!$DE$153:$DG$274,MATCH($A295,'Hoja de Trabajo para listado'!$DE$153:$DE$1048576,0),MATCH((CUADRO!J$5&amp;$E295),'Hoja de Trabajo para listado'!$DE$151:$DG$151,0)),0)+IFERROR(INDEX('Hoja de Trabajo para listado'!$CD$155:$DC$1048576,MATCH($A295,'Hoja de Trabajo para listado'!$CD$155:$CD$1048576,0),MATCH((CUADRO!J$5&amp;$E295),'Hoja de Trabajo para listado'!$CD$151:$DC$151,0)),0)</f>
        <v>0</v>
      </c>
      <c r="K295" s="314">
        <f ca="1">+IFERROR(INDEX('Hoja de Trabajo para listado'!$A$155:$Z$1048576,MATCH($A295,'Hoja de Trabajo para listado'!$A$155:$A$1048576,0),MATCH((CUADRO!K$5&amp;$E295),'Hoja de Trabajo para listado'!$A$151:$Z$151,0)),0)+IFERROR(INDEX('Hoja de Trabajo para listado'!$AB$155:$BA$1048576,MATCH($A295,'Hoja de Trabajo para listado'!$AB$155:$AB$1048576,0),MATCH((CUADRO!K$5&amp;$E295),'Hoja de Trabajo para listado'!$AB$151:$BA$151,0)),0)+IFERROR(INDEX('Hoja de Trabajo para listado'!$BC$155:$CB$1048576,MATCH($A295,'Hoja de Trabajo para listado'!$BC$155:$BC$1048576,0),MATCH((CUADRO!K$5&amp;$E295),'Hoja de Trabajo para listado'!$BC$151:$CB$151,0)),0)+IFERROR(INDEX('Hoja de Trabajo para listado'!$DE$153:$DG$274,MATCH($A295,'Hoja de Trabajo para listado'!$DE$153:$DE$1048576,0),MATCH((CUADRO!K$5&amp;$E295),'Hoja de Trabajo para listado'!$DE$151:$DG$151,0)),0)+IFERROR(INDEX('Hoja de Trabajo para listado'!$CD$155:$DC$1048576,MATCH($A295,'Hoja de Trabajo para listado'!$CD$155:$CD$1048576,0),MATCH((CUADRO!K$5&amp;$E295),'Hoja de Trabajo para listado'!$CD$151:$DC$151,0)),0)</f>
        <v>0</v>
      </c>
      <c r="L295" s="314">
        <f ca="1">+IFERROR(INDEX('Hoja de Trabajo para listado'!$A$155:$Z$1048576,MATCH($A295,'Hoja de Trabajo para listado'!$A$155:$A$1048576,0),MATCH((CUADRO!L$5&amp;$E295),'Hoja de Trabajo para listado'!$A$151:$Z$151,0)),0)+IFERROR(INDEX('Hoja de Trabajo para listado'!$AB$155:$BA$1048576,MATCH($A295,'Hoja de Trabajo para listado'!$AB$155:$AB$1048576,0),MATCH((CUADRO!L$5&amp;$E295),'Hoja de Trabajo para listado'!$AB$151:$BA$151,0)),0)+IFERROR(INDEX('Hoja de Trabajo para listado'!$BC$155:$CB$1048576,MATCH($A295,'Hoja de Trabajo para listado'!$BC$155:$BC$1048576,0),MATCH((CUADRO!L$5&amp;$E295),'Hoja de Trabajo para listado'!$BC$151:$CB$151,0)),0)+IFERROR(INDEX('Hoja de Trabajo para listado'!$DE$153:$DG$274,MATCH($A295,'Hoja de Trabajo para listado'!$DE$153:$DE$1048576,0),MATCH((CUADRO!L$5&amp;$E295),'Hoja de Trabajo para listado'!$DE$151:$DG$151,0)),0)+IFERROR(INDEX('Hoja de Trabajo para listado'!$CD$155:$DC$1048576,MATCH($A295,'Hoja de Trabajo para listado'!$CD$155:$CD$1048576,0),MATCH((CUADRO!L$5&amp;$E295),'Hoja de Trabajo para listado'!$CD$151:$DC$151,0)),0)</f>
        <v>0</v>
      </c>
      <c r="M295" s="314">
        <f ca="1">+IFERROR(INDEX('Hoja de Trabajo para listado'!$A$155:$Z$1048576,MATCH($A295,'Hoja de Trabajo para listado'!$A$155:$A$1048576,0),MATCH((CUADRO!M$5&amp;$E295),'Hoja de Trabajo para listado'!$A$151:$Z$151,0)),0)+IFERROR(INDEX('Hoja de Trabajo para listado'!$AB$155:$BA$1048576,MATCH($A295,'Hoja de Trabajo para listado'!$AB$155:$AB$1048576,0),MATCH((CUADRO!M$5&amp;$E295),'Hoja de Trabajo para listado'!$AB$151:$BA$151,0)),0)+IFERROR(INDEX('Hoja de Trabajo para listado'!$BC$155:$CB$1048576,MATCH($A295,'Hoja de Trabajo para listado'!$BC$155:$BC$1048576,0),MATCH((CUADRO!M$5&amp;$E295),'Hoja de Trabajo para listado'!$BC$151:$CB$151,0)),0)+IFERROR(INDEX('Hoja de Trabajo para listado'!$DE$153:$DG$274,MATCH($A295,'Hoja de Trabajo para listado'!$DE$153:$DE$1048576,0),MATCH((CUADRO!M$5&amp;$E295),'Hoja de Trabajo para listado'!$DE$151:$DG$151,0)),0)+IFERROR(INDEX('Hoja de Trabajo para listado'!$CD$155:$DC$1048576,MATCH($A295,'Hoja de Trabajo para listado'!$CD$155:$CD$1048576,0),MATCH((CUADRO!M$5&amp;$E295),'Hoja de Trabajo para listado'!$CD$151:$DC$151,0)),0)</f>
        <v>0</v>
      </c>
      <c r="N295" s="314">
        <f ca="1">+IFERROR(INDEX('Hoja de Trabajo para listado'!$A$155:$Z$1048576,MATCH($A295,'Hoja de Trabajo para listado'!$A$155:$A$1048576,0),MATCH((CUADRO!N$5&amp;$E295),'Hoja de Trabajo para listado'!$A$151:$Z$151,0)),0)+IFERROR(INDEX('Hoja de Trabajo para listado'!$AB$155:$BA$1048576,MATCH($A295,'Hoja de Trabajo para listado'!$AB$155:$AB$1048576,0),MATCH((CUADRO!N$5&amp;$E295),'Hoja de Trabajo para listado'!$AB$151:$BA$151,0)),0)+IFERROR(INDEX('Hoja de Trabajo para listado'!$BC$155:$CB$1048576,MATCH($A295,'Hoja de Trabajo para listado'!$BC$155:$BC$1048576,0),MATCH((CUADRO!N$5&amp;$E295),'Hoja de Trabajo para listado'!$BC$151:$CB$151,0)),0)+IFERROR(INDEX('Hoja de Trabajo para listado'!$DE$153:$DG$274,MATCH($A295,'Hoja de Trabajo para listado'!$DE$153:$DE$1048576,0),MATCH((CUADRO!N$5&amp;$E295),'Hoja de Trabajo para listado'!$DE$151:$DG$151,0)),0)+IFERROR(INDEX('Hoja de Trabajo para listado'!$CD$155:$DC$1048576,MATCH($A295,'Hoja de Trabajo para listado'!$CD$155:$CD$1048576,0),MATCH((CUADRO!N$5&amp;$E295),'Hoja de Trabajo para listado'!$CD$151:$DC$151,0)),0)</f>
        <v>0</v>
      </c>
      <c r="O295" s="314">
        <f ca="1">+IFERROR(INDEX('Hoja de Trabajo para listado'!$A$155:$Z$1048576,MATCH($A295,'Hoja de Trabajo para listado'!$A$155:$A$1048576,0),MATCH((CUADRO!O$5&amp;$E295),'Hoja de Trabajo para listado'!$A$151:$Z$151,0)),0)+IFERROR(INDEX('Hoja de Trabajo para listado'!$AB$155:$BA$1048576,MATCH($A295,'Hoja de Trabajo para listado'!$AB$155:$AB$1048576,0),MATCH((CUADRO!O$5&amp;$E295),'Hoja de Trabajo para listado'!$AB$151:$BA$151,0)),0)+IFERROR(INDEX('Hoja de Trabajo para listado'!$BC$155:$CB$1048576,MATCH($A295,'Hoja de Trabajo para listado'!$BC$155:$BC$1048576,0),MATCH((CUADRO!O$5&amp;$E295),'Hoja de Trabajo para listado'!$BC$151:$CB$151,0)),0)+IFERROR(INDEX('Hoja de Trabajo para listado'!$DE$153:$DG$274,MATCH($A295,'Hoja de Trabajo para listado'!$DE$153:$DE$1048576,0),MATCH((CUADRO!O$5&amp;$E295),'Hoja de Trabajo para listado'!$DE$151:$DG$151,0)),0)+IFERROR(INDEX('Hoja de Trabajo para listado'!$CD$155:$DC$1048576,MATCH($A295,'Hoja de Trabajo para listado'!$CD$155:$CD$1048576,0),MATCH((CUADRO!O$5&amp;$E295),'Hoja de Trabajo para listado'!$CD$151:$DC$151,0)),0)</f>
        <v>0</v>
      </c>
      <c r="P295" s="314">
        <f ca="1">+IFERROR(INDEX('Hoja de Trabajo para listado'!$A$155:$Z$1048576,MATCH($A295,'Hoja de Trabajo para listado'!$A$155:$A$1048576,0),MATCH((CUADRO!P$5&amp;$E295),'Hoja de Trabajo para listado'!$A$151:$Z$151,0)),0)+IFERROR(INDEX('Hoja de Trabajo para listado'!$AB$155:$BA$1048576,MATCH($A295,'Hoja de Trabajo para listado'!$AB$155:$AB$1048576,0),MATCH((CUADRO!P$5&amp;$E295),'Hoja de Trabajo para listado'!$AB$151:$BA$151,0)),0)+IFERROR(INDEX('Hoja de Trabajo para listado'!$BC$155:$CB$1048576,MATCH($A295,'Hoja de Trabajo para listado'!$BC$155:$BC$1048576,0),MATCH((CUADRO!P$5&amp;$E295),'Hoja de Trabajo para listado'!$BC$151:$CB$151,0)),0)+IFERROR(INDEX('Hoja de Trabajo para listado'!$DE$153:$DG$274,MATCH($A295,'Hoja de Trabajo para listado'!$DE$153:$DE$1048576,0),MATCH((CUADRO!P$5&amp;$E295),'Hoja de Trabajo para listado'!$DE$151:$DG$151,0)),0)+IFERROR(INDEX('Hoja de Trabajo para listado'!$CD$155:$DC$1048576,MATCH($A295,'Hoja de Trabajo para listado'!$CD$155:$CD$1048576,0),MATCH((CUADRO!P$5&amp;$E295),'Hoja de Trabajo para listado'!$CD$151:$DC$151,0)),0)</f>
        <v>0</v>
      </c>
      <c r="Q295" s="314">
        <f ca="1">+IFERROR(INDEX('Hoja de Trabajo para listado'!$A$155:$Z$1048576,MATCH($A295,'Hoja de Trabajo para listado'!$A$155:$A$1048576,0),MATCH((CUADRO!Q$5&amp;$E295),'Hoja de Trabajo para listado'!$A$151:$Z$151,0)),0)+IFERROR(INDEX('Hoja de Trabajo para listado'!$AB$155:$BA$1048576,MATCH($A295,'Hoja de Trabajo para listado'!$AB$155:$AB$1048576,0),MATCH((CUADRO!Q$5&amp;$E295),'Hoja de Trabajo para listado'!$AB$151:$BA$151,0)),0)+IFERROR(INDEX('Hoja de Trabajo para listado'!$BC$155:$CB$1048576,MATCH($A295,'Hoja de Trabajo para listado'!$BC$155:$BC$1048576,0),MATCH((CUADRO!Q$5&amp;$E295),'Hoja de Trabajo para listado'!$BC$151:$CB$151,0)),0)+IFERROR(INDEX('Hoja de Trabajo para listado'!$DE$153:$DG$274,MATCH($A295,'Hoja de Trabajo para listado'!$DE$153:$DE$1048576,0),MATCH((CUADRO!Q$5&amp;$E295),'Hoja de Trabajo para listado'!$DE$151:$DG$151,0)),0)+IFERROR(INDEX('Hoja de Trabajo para listado'!$CD$155:$DC$1048576,MATCH($A295,'Hoja de Trabajo para listado'!$CD$155:$CD$1048576,0),MATCH((CUADRO!Q$5&amp;$E295),'Hoja de Trabajo para listado'!$CD$151:$DC$151,0)),0)</f>
        <v>0</v>
      </c>
      <c r="R295" s="314">
        <f t="shared" ca="1" si="8"/>
        <v>0</v>
      </c>
      <c r="S295" s="322">
        <f ca="1">+R294+R295</f>
        <v>0</v>
      </c>
      <c r="T295" s="314">
        <f ca="1">+S295</f>
        <v>0</v>
      </c>
      <c r="U295" s="313">
        <f t="shared" si="9"/>
        <v>2</v>
      </c>
      <c r="V295" s="319" t="str">
        <f>+VLOOKUP(A295,bd_lista!$A$3:$E$593,5,FALSE)</f>
        <v>Gobiernos Autonomos Municipales</v>
      </c>
      <c r="W295" s="426"/>
    </row>
    <row r="296" spans="1:23" customFormat="1" ht="15" hidden="1" customHeight="1">
      <c r="A296" s="323">
        <v>1254</v>
      </c>
      <c r="B296" s="427">
        <f>+A296</f>
        <v>1254</v>
      </c>
      <c r="C296" s="318" t="str">
        <f>+VLOOKUP(A296,bd_lista!$A$3:$C$593,3,FALSE)</f>
        <v>Gobierno Autónomo Municipal de Malla</v>
      </c>
      <c r="D296" s="429" t="str">
        <f>+C296</f>
        <v>Gobierno Autónomo Municipal de Malla</v>
      </c>
      <c r="E296" s="346" t="s">
        <v>1418</v>
      </c>
      <c r="F296" s="314">
        <f ca="1">+IFERROR(INDEX('Hoja de Trabajo para listado'!$A$155:$Z$1048576,MATCH($A296,'Hoja de Trabajo para listado'!$A$155:$A$1048576,0),MATCH((CUADRO!F$5&amp;$E296),'Hoja de Trabajo para listado'!$A$151:$Z$151,0)),0)+IFERROR(INDEX('Hoja de Trabajo para listado'!$AB$155:$BA$1048576,MATCH($A296,'Hoja de Trabajo para listado'!$AB$155:$AB$1048576,0),MATCH((CUADRO!F$5&amp;$E296),'Hoja de Trabajo para listado'!$AB$151:$BA$151,0)),0)+IFERROR(INDEX('Hoja de Trabajo para listado'!$BC$155:$CB$1048576,MATCH($A296,'Hoja de Trabajo para listado'!$BC$155:$BC$1048576,0),MATCH((CUADRO!F$5&amp;$E296),'Hoja de Trabajo para listado'!$BC$151:$CB$151,0)),0)+IFERROR(INDEX('Hoja de Trabajo para listado'!$DE$153:$DG$274,MATCH($A296,'Hoja de Trabajo para listado'!$DE$153:$DE$1048576,0),MATCH((CUADRO!F$5&amp;$E296),'Hoja de Trabajo para listado'!$DE$151:$DG$151,0)),0)+IFERROR(INDEX('Hoja de Trabajo para listado'!$CD$155:$DC$1048576,MATCH($A296,'Hoja de Trabajo para listado'!$CD$155:$CD$1048576,0),MATCH((CUADRO!F$5&amp;$E296),'Hoja de Trabajo para listado'!$CD$151:$DC$151,0)),0)</f>
        <v>0</v>
      </c>
      <c r="G296" s="314">
        <f ca="1">+IFERROR(INDEX('Hoja de Trabajo para listado'!$A$155:$Z$1048576,MATCH($A296,'Hoja de Trabajo para listado'!$A$155:$A$1048576,0),MATCH((CUADRO!G$5&amp;$E296),'Hoja de Trabajo para listado'!$A$151:$Z$151,0)),0)+IFERROR(INDEX('Hoja de Trabajo para listado'!$AB$155:$BA$1048576,MATCH($A296,'Hoja de Trabajo para listado'!$AB$155:$AB$1048576,0),MATCH((CUADRO!G$5&amp;$E296),'Hoja de Trabajo para listado'!$AB$151:$BA$151,0)),0)+IFERROR(INDEX('Hoja de Trabajo para listado'!$BC$155:$CB$1048576,MATCH($A296,'Hoja de Trabajo para listado'!$BC$155:$BC$1048576,0),MATCH((CUADRO!G$5&amp;$E296),'Hoja de Trabajo para listado'!$BC$151:$CB$151,0)),0)+IFERROR(INDEX('Hoja de Trabajo para listado'!$DE$153:$DG$274,MATCH($A296,'Hoja de Trabajo para listado'!$DE$153:$DE$1048576,0),MATCH((CUADRO!G$5&amp;$E296),'Hoja de Trabajo para listado'!$DE$151:$DG$151,0)),0)+IFERROR(INDEX('Hoja de Trabajo para listado'!$CD$155:$DC$1048576,MATCH($A296,'Hoja de Trabajo para listado'!$CD$155:$CD$1048576,0),MATCH((CUADRO!G$5&amp;$E296),'Hoja de Trabajo para listado'!$CD$151:$DC$151,0)),0)</f>
        <v>0</v>
      </c>
      <c r="H296" s="314">
        <f ca="1">+IFERROR(INDEX('Hoja de Trabajo para listado'!$A$155:$Z$1048576,MATCH($A296,'Hoja de Trabajo para listado'!$A$155:$A$1048576,0),MATCH((CUADRO!H$5&amp;$E296),'Hoja de Trabajo para listado'!$A$151:$Z$151,0)),0)+IFERROR(INDEX('Hoja de Trabajo para listado'!$AB$155:$BA$1048576,MATCH($A296,'Hoja de Trabajo para listado'!$AB$155:$AB$1048576,0),MATCH((CUADRO!H$5&amp;$E296),'Hoja de Trabajo para listado'!$AB$151:$BA$151,0)),0)+IFERROR(INDEX('Hoja de Trabajo para listado'!$BC$155:$CB$1048576,MATCH($A296,'Hoja de Trabajo para listado'!$BC$155:$BC$1048576,0),MATCH((CUADRO!H$5&amp;$E296),'Hoja de Trabajo para listado'!$BC$151:$CB$151,0)),0)+IFERROR(INDEX('Hoja de Trabajo para listado'!$DE$153:$DG$274,MATCH($A296,'Hoja de Trabajo para listado'!$DE$153:$DE$1048576,0),MATCH((CUADRO!H$5&amp;$E296),'Hoja de Trabajo para listado'!$DE$151:$DG$151,0)),0)+IFERROR(INDEX('Hoja de Trabajo para listado'!$CD$155:$DC$1048576,MATCH($A296,'Hoja de Trabajo para listado'!$CD$155:$CD$1048576,0),MATCH((CUADRO!H$5&amp;$E296),'Hoja de Trabajo para listado'!$CD$151:$DC$151,0)),0)</f>
        <v>0</v>
      </c>
      <c r="I296" s="314">
        <f ca="1">+IFERROR(INDEX('Hoja de Trabajo para listado'!$A$155:$Z$1048576,MATCH($A296,'Hoja de Trabajo para listado'!$A$155:$A$1048576,0),MATCH((CUADRO!I$5&amp;$E296),'Hoja de Trabajo para listado'!$A$151:$Z$151,0)),0)+IFERROR(INDEX('Hoja de Trabajo para listado'!$AB$155:$BA$1048576,MATCH($A296,'Hoja de Trabajo para listado'!$AB$155:$AB$1048576,0),MATCH((CUADRO!I$5&amp;$E296),'Hoja de Trabajo para listado'!$AB$151:$BA$151,0)),0)+IFERROR(INDEX('Hoja de Trabajo para listado'!$BC$155:$CB$1048576,MATCH($A296,'Hoja de Trabajo para listado'!$BC$155:$BC$1048576,0),MATCH((CUADRO!I$5&amp;$E296),'Hoja de Trabajo para listado'!$BC$151:$CB$151,0)),0)+IFERROR(INDEX('Hoja de Trabajo para listado'!$DE$153:$DG$274,MATCH($A296,'Hoja de Trabajo para listado'!$DE$153:$DE$1048576,0),MATCH((CUADRO!I$5&amp;$E296),'Hoja de Trabajo para listado'!$DE$151:$DG$151,0)),0)+IFERROR(INDEX('Hoja de Trabajo para listado'!$CD$155:$DC$1048576,MATCH($A296,'Hoja de Trabajo para listado'!$CD$155:$CD$1048576,0),MATCH((CUADRO!I$5&amp;$E296),'Hoja de Trabajo para listado'!$CD$151:$DC$151,0)),0)</f>
        <v>0</v>
      </c>
      <c r="J296" s="314">
        <f ca="1">+IFERROR(INDEX('Hoja de Trabajo para listado'!$A$155:$Z$1048576,MATCH($A296,'Hoja de Trabajo para listado'!$A$155:$A$1048576,0),MATCH((CUADRO!J$5&amp;$E296),'Hoja de Trabajo para listado'!$A$151:$Z$151,0)),0)+IFERROR(INDEX('Hoja de Trabajo para listado'!$AB$155:$BA$1048576,MATCH($A296,'Hoja de Trabajo para listado'!$AB$155:$AB$1048576,0),MATCH((CUADRO!J$5&amp;$E296),'Hoja de Trabajo para listado'!$AB$151:$BA$151,0)),0)+IFERROR(INDEX('Hoja de Trabajo para listado'!$BC$155:$CB$1048576,MATCH($A296,'Hoja de Trabajo para listado'!$BC$155:$BC$1048576,0),MATCH((CUADRO!J$5&amp;$E296),'Hoja de Trabajo para listado'!$BC$151:$CB$151,0)),0)+IFERROR(INDEX('Hoja de Trabajo para listado'!$DE$153:$DG$274,MATCH($A296,'Hoja de Trabajo para listado'!$DE$153:$DE$1048576,0),MATCH((CUADRO!J$5&amp;$E296),'Hoja de Trabajo para listado'!$DE$151:$DG$151,0)),0)+IFERROR(INDEX('Hoja de Trabajo para listado'!$CD$155:$DC$1048576,MATCH($A296,'Hoja de Trabajo para listado'!$CD$155:$CD$1048576,0),MATCH((CUADRO!J$5&amp;$E296),'Hoja de Trabajo para listado'!$CD$151:$DC$151,0)),0)</f>
        <v>0</v>
      </c>
      <c r="K296" s="314">
        <f ca="1">+IFERROR(INDEX('Hoja de Trabajo para listado'!$A$155:$Z$1048576,MATCH($A296,'Hoja de Trabajo para listado'!$A$155:$A$1048576,0),MATCH((CUADRO!K$5&amp;$E296),'Hoja de Trabajo para listado'!$A$151:$Z$151,0)),0)+IFERROR(INDEX('Hoja de Trabajo para listado'!$AB$155:$BA$1048576,MATCH($A296,'Hoja de Trabajo para listado'!$AB$155:$AB$1048576,0),MATCH((CUADRO!K$5&amp;$E296),'Hoja de Trabajo para listado'!$AB$151:$BA$151,0)),0)+IFERROR(INDEX('Hoja de Trabajo para listado'!$BC$155:$CB$1048576,MATCH($A296,'Hoja de Trabajo para listado'!$BC$155:$BC$1048576,0),MATCH((CUADRO!K$5&amp;$E296),'Hoja de Trabajo para listado'!$BC$151:$CB$151,0)),0)+IFERROR(INDEX('Hoja de Trabajo para listado'!$DE$153:$DG$274,MATCH($A296,'Hoja de Trabajo para listado'!$DE$153:$DE$1048576,0),MATCH((CUADRO!K$5&amp;$E296),'Hoja de Trabajo para listado'!$DE$151:$DG$151,0)),0)+IFERROR(INDEX('Hoja de Trabajo para listado'!$CD$155:$DC$1048576,MATCH($A296,'Hoja de Trabajo para listado'!$CD$155:$CD$1048576,0),MATCH((CUADRO!K$5&amp;$E296),'Hoja de Trabajo para listado'!$CD$151:$DC$151,0)),0)</f>
        <v>0</v>
      </c>
      <c r="L296" s="314">
        <f ca="1">+IFERROR(INDEX('Hoja de Trabajo para listado'!$A$155:$Z$1048576,MATCH($A296,'Hoja de Trabajo para listado'!$A$155:$A$1048576,0),MATCH((CUADRO!L$5&amp;$E296),'Hoja de Trabajo para listado'!$A$151:$Z$151,0)),0)+IFERROR(INDEX('Hoja de Trabajo para listado'!$AB$155:$BA$1048576,MATCH($A296,'Hoja de Trabajo para listado'!$AB$155:$AB$1048576,0),MATCH((CUADRO!L$5&amp;$E296),'Hoja de Trabajo para listado'!$AB$151:$BA$151,0)),0)+IFERROR(INDEX('Hoja de Trabajo para listado'!$BC$155:$CB$1048576,MATCH($A296,'Hoja de Trabajo para listado'!$BC$155:$BC$1048576,0),MATCH((CUADRO!L$5&amp;$E296),'Hoja de Trabajo para listado'!$BC$151:$CB$151,0)),0)+IFERROR(INDEX('Hoja de Trabajo para listado'!$DE$153:$DG$274,MATCH($A296,'Hoja de Trabajo para listado'!$DE$153:$DE$1048576,0),MATCH((CUADRO!L$5&amp;$E296),'Hoja de Trabajo para listado'!$DE$151:$DG$151,0)),0)+IFERROR(INDEX('Hoja de Trabajo para listado'!$CD$155:$DC$1048576,MATCH($A296,'Hoja de Trabajo para listado'!$CD$155:$CD$1048576,0),MATCH((CUADRO!L$5&amp;$E296),'Hoja de Trabajo para listado'!$CD$151:$DC$151,0)),0)</f>
        <v>0</v>
      </c>
      <c r="M296" s="314">
        <f ca="1">+IFERROR(INDEX('Hoja de Trabajo para listado'!$A$155:$Z$1048576,MATCH($A296,'Hoja de Trabajo para listado'!$A$155:$A$1048576,0),MATCH((CUADRO!M$5&amp;$E296),'Hoja de Trabajo para listado'!$A$151:$Z$151,0)),0)+IFERROR(INDEX('Hoja de Trabajo para listado'!$AB$155:$BA$1048576,MATCH($A296,'Hoja de Trabajo para listado'!$AB$155:$AB$1048576,0),MATCH((CUADRO!M$5&amp;$E296),'Hoja de Trabajo para listado'!$AB$151:$BA$151,0)),0)+IFERROR(INDEX('Hoja de Trabajo para listado'!$BC$155:$CB$1048576,MATCH($A296,'Hoja de Trabajo para listado'!$BC$155:$BC$1048576,0),MATCH((CUADRO!M$5&amp;$E296),'Hoja de Trabajo para listado'!$BC$151:$CB$151,0)),0)+IFERROR(INDEX('Hoja de Trabajo para listado'!$DE$153:$DG$274,MATCH($A296,'Hoja de Trabajo para listado'!$DE$153:$DE$1048576,0),MATCH((CUADRO!M$5&amp;$E296),'Hoja de Trabajo para listado'!$DE$151:$DG$151,0)),0)+IFERROR(INDEX('Hoja de Trabajo para listado'!$CD$155:$DC$1048576,MATCH($A296,'Hoja de Trabajo para listado'!$CD$155:$CD$1048576,0),MATCH((CUADRO!M$5&amp;$E296),'Hoja de Trabajo para listado'!$CD$151:$DC$151,0)),0)</f>
        <v>0</v>
      </c>
      <c r="N296" s="314">
        <f ca="1">+IFERROR(INDEX('Hoja de Trabajo para listado'!$A$155:$Z$1048576,MATCH($A296,'Hoja de Trabajo para listado'!$A$155:$A$1048576,0),MATCH((CUADRO!N$5&amp;$E296),'Hoja de Trabajo para listado'!$A$151:$Z$151,0)),0)+IFERROR(INDEX('Hoja de Trabajo para listado'!$AB$155:$BA$1048576,MATCH($A296,'Hoja de Trabajo para listado'!$AB$155:$AB$1048576,0),MATCH((CUADRO!N$5&amp;$E296),'Hoja de Trabajo para listado'!$AB$151:$BA$151,0)),0)+IFERROR(INDEX('Hoja de Trabajo para listado'!$BC$155:$CB$1048576,MATCH($A296,'Hoja de Trabajo para listado'!$BC$155:$BC$1048576,0),MATCH((CUADRO!N$5&amp;$E296),'Hoja de Trabajo para listado'!$BC$151:$CB$151,0)),0)+IFERROR(INDEX('Hoja de Trabajo para listado'!$DE$153:$DG$274,MATCH($A296,'Hoja de Trabajo para listado'!$DE$153:$DE$1048576,0),MATCH((CUADRO!N$5&amp;$E296),'Hoja de Trabajo para listado'!$DE$151:$DG$151,0)),0)+IFERROR(INDEX('Hoja de Trabajo para listado'!$CD$155:$DC$1048576,MATCH($A296,'Hoja de Trabajo para listado'!$CD$155:$CD$1048576,0),MATCH((CUADRO!N$5&amp;$E296),'Hoja de Trabajo para listado'!$CD$151:$DC$151,0)),0)</f>
        <v>0</v>
      </c>
      <c r="O296" s="314">
        <f ca="1">+IFERROR(INDEX('Hoja de Trabajo para listado'!$A$155:$Z$1048576,MATCH($A296,'Hoja de Trabajo para listado'!$A$155:$A$1048576,0),MATCH((CUADRO!O$5&amp;$E296),'Hoja de Trabajo para listado'!$A$151:$Z$151,0)),0)+IFERROR(INDEX('Hoja de Trabajo para listado'!$AB$155:$BA$1048576,MATCH($A296,'Hoja de Trabajo para listado'!$AB$155:$AB$1048576,0),MATCH((CUADRO!O$5&amp;$E296),'Hoja de Trabajo para listado'!$AB$151:$BA$151,0)),0)+IFERROR(INDEX('Hoja de Trabajo para listado'!$BC$155:$CB$1048576,MATCH($A296,'Hoja de Trabajo para listado'!$BC$155:$BC$1048576,0),MATCH((CUADRO!O$5&amp;$E296),'Hoja de Trabajo para listado'!$BC$151:$CB$151,0)),0)+IFERROR(INDEX('Hoja de Trabajo para listado'!$DE$153:$DG$274,MATCH($A296,'Hoja de Trabajo para listado'!$DE$153:$DE$1048576,0),MATCH((CUADRO!O$5&amp;$E296),'Hoja de Trabajo para listado'!$DE$151:$DG$151,0)),0)+IFERROR(INDEX('Hoja de Trabajo para listado'!$CD$155:$DC$1048576,MATCH($A296,'Hoja de Trabajo para listado'!$CD$155:$CD$1048576,0),MATCH((CUADRO!O$5&amp;$E296),'Hoja de Trabajo para listado'!$CD$151:$DC$151,0)),0)</f>
        <v>0</v>
      </c>
      <c r="P296" s="314">
        <f ca="1">+IFERROR(INDEX('Hoja de Trabajo para listado'!$A$155:$Z$1048576,MATCH($A296,'Hoja de Trabajo para listado'!$A$155:$A$1048576,0),MATCH((CUADRO!P$5&amp;$E296),'Hoja de Trabajo para listado'!$A$151:$Z$151,0)),0)+IFERROR(INDEX('Hoja de Trabajo para listado'!$AB$155:$BA$1048576,MATCH($A296,'Hoja de Trabajo para listado'!$AB$155:$AB$1048576,0),MATCH((CUADRO!P$5&amp;$E296),'Hoja de Trabajo para listado'!$AB$151:$BA$151,0)),0)+IFERROR(INDEX('Hoja de Trabajo para listado'!$BC$155:$CB$1048576,MATCH($A296,'Hoja de Trabajo para listado'!$BC$155:$BC$1048576,0),MATCH((CUADRO!P$5&amp;$E296),'Hoja de Trabajo para listado'!$BC$151:$CB$151,0)),0)+IFERROR(INDEX('Hoja de Trabajo para listado'!$DE$153:$DG$274,MATCH($A296,'Hoja de Trabajo para listado'!$DE$153:$DE$1048576,0),MATCH((CUADRO!P$5&amp;$E296),'Hoja de Trabajo para listado'!$DE$151:$DG$151,0)),0)+IFERROR(INDEX('Hoja de Trabajo para listado'!$CD$155:$DC$1048576,MATCH($A296,'Hoja de Trabajo para listado'!$CD$155:$CD$1048576,0),MATCH((CUADRO!P$5&amp;$E296),'Hoja de Trabajo para listado'!$CD$151:$DC$151,0)),0)</f>
        <v>0</v>
      </c>
      <c r="Q296" s="314">
        <f ca="1">+IFERROR(INDEX('Hoja de Trabajo para listado'!$A$155:$Z$1048576,MATCH($A296,'Hoja de Trabajo para listado'!$A$155:$A$1048576,0),MATCH((CUADRO!Q$5&amp;$E296),'Hoja de Trabajo para listado'!$A$151:$Z$151,0)),0)+IFERROR(INDEX('Hoja de Trabajo para listado'!$AB$155:$BA$1048576,MATCH($A296,'Hoja de Trabajo para listado'!$AB$155:$AB$1048576,0),MATCH((CUADRO!Q$5&amp;$E296),'Hoja de Trabajo para listado'!$AB$151:$BA$151,0)),0)+IFERROR(INDEX('Hoja de Trabajo para listado'!$BC$155:$CB$1048576,MATCH($A296,'Hoja de Trabajo para listado'!$BC$155:$BC$1048576,0),MATCH((CUADRO!Q$5&amp;$E296),'Hoja de Trabajo para listado'!$BC$151:$CB$151,0)),0)+IFERROR(INDEX('Hoja de Trabajo para listado'!$DE$153:$DG$274,MATCH($A296,'Hoja de Trabajo para listado'!$DE$153:$DE$1048576,0),MATCH((CUADRO!Q$5&amp;$E296),'Hoja de Trabajo para listado'!$DE$151:$DG$151,0)),0)+IFERROR(INDEX('Hoja de Trabajo para listado'!$CD$155:$DC$1048576,MATCH($A296,'Hoja de Trabajo para listado'!$CD$155:$CD$1048576,0),MATCH((CUADRO!Q$5&amp;$E296),'Hoja de Trabajo para listado'!$CD$151:$DC$151,0)),0)</f>
        <v>0</v>
      </c>
      <c r="R296" s="314">
        <f t="shared" ca="1" si="8"/>
        <v>0</v>
      </c>
      <c r="S296" s="322"/>
      <c r="T296" s="314">
        <f ca="1">+T297</f>
        <v>0</v>
      </c>
      <c r="U296" s="313">
        <f t="shared" si="9"/>
        <v>1</v>
      </c>
      <c r="V296" s="319" t="str">
        <f>+VLOOKUP(A296,bd_lista!$A$3:$E$593,5,FALSE)</f>
        <v>Gobiernos Autonomos Municipales</v>
      </c>
      <c r="W296" s="425" t="str">
        <f>+V296</f>
        <v>Gobiernos Autonomos Municipales</v>
      </c>
    </row>
    <row r="297" spans="1:23" customFormat="1" ht="15" hidden="1" customHeight="1">
      <c r="A297" s="323">
        <v>1254</v>
      </c>
      <c r="B297" s="428"/>
      <c r="C297" s="319" t="str">
        <f>+VLOOKUP(A297,bd_lista!$A$3:$C$593,3,FALSE)</f>
        <v>Gobierno Autónomo Municipal de Malla</v>
      </c>
      <c r="D297" s="430"/>
      <c r="E297" s="349" t="s">
        <v>1419</v>
      </c>
      <c r="F297" s="314">
        <f ca="1">+IFERROR(INDEX('Hoja de Trabajo para listado'!$A$155:$Z$1048576,MATCH($A297,'Hoja de Trabajo para listado'!$A$155:$A$1048576,0),MATCH((CUADRO!F$5&amp;$E297),'Hoja de Trabajo para listado'!$A$151:$Z$151,0)),0)+IFERROR(INDEX('Hoja de Trabajo para listado'!$AB$155:$BA$1048576,MATCH($A297,'Hoja de Trabajo para listado'!$AB$155:$AB$1048576,0),MATCH((CUADRO!F$5&amp;$E297),'Hoja de Trabajo para listado'!$AB$151:$BA$151,0)),0)+IFERROR(INDEX('Hoja de Trabajo para listado'!$BC$155:$CB$1048576,MATCH($A297,'Hoja de Trabajo para listado'!$BC$155:$BC$1048576,0),MATCH((CUADRO!F$5&amp;$E297),'Hoja de Trabajo para listado'!$BC$151:$CB$151,0)),0)+IFERROR(INDEX('Hoja de Trabajo para listado'!$DE$153:$DG$274,MATCH($A297,'Hoja de Trabajo para listado'!$DE$153:$DE$1048576,0),MATCH((CUADRO!F$5&amp;$E297),'Hoja de Trabajo para listado'!$DE$151:$DG$151,0)),0)+IFERROR(INDEX('Hoja de Trabajo para listado'!$CD$155:$DC$1048576,MATCH($A297,'Hoja de Trabajo para listado'!$CD$155:$CD$1048576,0),MATCH((CUADRO!F$5&amp;$E297),'Hoja de Trabajo para listado'!$CD$151:$DC$151,0)),0)</f>
        <v>0</v>
      </c>
      <c r="G297" s="314">
        <f ca="1">+IFERROR(INDEX('Hoja de Trabajo para listado'!$A$155:$Z$1048576,MATCH($A297,'Hoja de Trabajo para listado'!$A$155:$A$1048576,0),MATCH((CUADRO!G$5&amp;$E297),'Hoja de Trabajo para listado'!$A$151:$Z$151,0)),0)+IFERROR(INDEX('Hoja de Trabajo para listado'!$AB$155:$BA$1048576,MATCH($A297,'Hoja de Trabajo para listado'!$AB$155:$AB$1048576,0),MATCH((CUADRO!G$5&amp;$E297),'Hoja de Trabajo para listado'!$AB$151:$BA$151,0)),0)+IFERROR(INDEX('Hoja de Trabajo para listado'!$BC$155:$CB$1048576,MATCH($A297,'Hoja de Trabajo para listado'!$BC$155:$BC$1048576,0),MATCH((CUADRO!G$5&amp;$E297),'Hoja de Trabajo para listado'!$BC$151:$CB$151,0)),0)+IFERROR(INDEX('Hoja de Trabajo para listado'!$DE$153:$DG$274,MATCH($A297,'Hoja de Trabajo para listado'!$DE$153:$DE$1048576,0),MATCH((CUADRO!G$5&amp;$E297),'Hoja de Trabajo para listado'!$DE$151:$DG$151,0)),0)+IFERROR(INDEX('Hoja de Trabajo para listado'!$CD$155:$DC$1048576,MATCH($A297,'Hoja de Trabajo para listado'!$CD$155:$CD$1048576,0),MATCH((CUADRO!G$5&amp;$E297),'Hoja de Trabajo para listado'!$CD$151:$DC$151,0)),0)</f>
        <v>0</v>
      </c>
      <c r="H297" s="314">
        <f ca="1">+IFERROR(INDEX('Hoja de Trabajo para listado'!$A$155:$Z$1048576,MATCH($A297,'Hoja de Trabajo para listado'!$A$155:$A$1048576,0),MATCH((CUADRO!H$5&amp;$E297),'Hoja de Trabajo para listado'!$A$151:$Z$151,0)),0)+IFERROR(INDEX('Hoja de Trabajo para listado'!$AB$155:$BA$1048576,MATCH($A297,'Hoja de Trabajo para listado'!$AB$155:$AB$1048576,0),MATCH((CUADRO!H$5&amp;$E297),'Hoja de Trabajo para listado'!$AB$151:$BA$151,0)),0)+IFERROR(INDEX('Hoja de Trabajo para listado'!$BC$155:$CB$1048576,MATCH($A297,'Hoja de Trabajo para listado'!$BC$155:$BC$1048576,0),MATCH((CUADRO!H$5&amp;$E297),'Hoja de Trabajo para listado'!$BC$151:$CB$151,0)),0)+IFERROR(INDEX('Hoja de Trabajo para listado'!$DE$153:$DG$274,MATCH($A297,'Hoja de Trabajo para listado'!$DE$153:$DE$1048576,0),MATCH((CUADRO!H$5&amp;$E297),'Hoja de Trabajo para listado'!$DE$151:$DG$151,0)),0)+IFERROR(INDEX('Hoja de Trabajo para listado'!$CD$155:$DC$1048576,MATCH($A297,'Hoja de Trabajo para listado'!$CD$155:$CD$1048576,0),MATCH((CUADRO!H$5&amp;$E297),'Hoja de Trabajo para listado'!$CD$151:$DC$151,0)),0)</f>
        <v>0</v>
      </c>
      <c r="I297" s="314">
        <f ca="1">+IFERROR(INDEX('Hoja de Trabajo para listado'!$A$155:$Z$1048576,MATCH($A297,'Hoja de Trabajo para listado'!$A$155:$A$1048576,0),MATCH((CUADRO!I$5&amp;$E297),'Hoja de Trabajo para listado'!$A$151:$Z$151,0)),0)+IFERROR(INDEX('Hoja de Trabajo para listado'!$AB$155:$BA$1048576,MATCH($A297,'Hoja de Trabajo para listado'!$AB$155:$AB$1048576,0),MATCH((CUADRO!I$5&amp;$E297),'Hoja de Trabajo para listado'!$AB$151:$BA$151,0)),0)+IFERROR(INDEX('Hoja de Trabajo para listado'!$BC$155:$CB$1048576,MATCH($A297,'Hoja de Trabajo para listado'!$BC$155:$BC$1048576,0),MATCH((CUADRO!I$5&amp;$E297),'Hoja de Trabajo para listado'!$BC$151:$CB$151,0)),0)+IFERROR(INDEX('Hoja de Trabajo para listado'!$DE$153:$DG$274,MATCH($A297,'Hoja de Trabajo para listado'!$DE$153:$DE$1048576,0),MATCH((CUADRO!I$5&amp;$E297),'Hoja de Trabajo para listado'!$DE$151:$DG$151,0)),0)+IFERROR(INDEX('Hoja de Trabajo para listado'!$CD$155:$DC$1048576,MATCH($A297,'Hoja de Trabajo para listado'!$CD$155:$CD$1048576,0),MATCH((CUADRO!I$5&amp;$E297),'Hoja de Trabajo para listado'!$CD$151:$DC$151,0)),0)</f>
        <v>0</v>
      </c>
      <c r="J297" s="314">
        <f ca="1">+IFERROR(INDEX('Hoja de Trabajo para listado'!$A$155:$Z$1048576,MATCH($A297,'Hoja de Trabajo para listado'!$A$155:$A$1048576,0),MATCH((CUADRO!J$5&amp;$E297),'Hoja de Trabajo para listado'!$A$151:$Z$151,0)),0)+IFERROR(INDEX('Hoja de Trabajo para listado'!$AB$155:$BA$1048576,MATCH($A297,'Hoja de Trabajo para listado'!$AB$155:$AB$1048576,0),MATCH((CUADRO!J$5&amp;$E297),'Hoja de Trabajo para listado'!$AB$151:$BA$151,0)),0)+IFERROR(INDEX('Hoja de Trabajo para listado'!$BC$155:$CB$1048576,MATCH($A297,'Hoja de Trabajo para listado'!$BC$155:$BC$1048576,0),MATCH((CUADRO!J$5&amp;$E297),'Hoja de Trabajo para listado'!$BC$151:$CB$151,0)),0)+IFERROR(INDEX('Hoja de Trabajo para listado'!$DE$153:$DG$274,MATCH($A297,'Hoja de Trabajo para listado'!$DE$153:$DE$1048576,0),MATCH((CUADRO!J$5&amp;$E297),'Hoja de Trabajo para listado'!$DE$151:$DG$151,0)),0)+IFERROR(INDEX('Hoja de Trabajo para listado'!$CD$155:$DC$1048576,MATCH($A297,'Hoja de Trabajo para listado'!$CD$155:$CD$1048576,0),MATCH((CUADRO!J$5&amp;$E297),'Hoja de Trabajo para listado'!$CD$151:$DC$151,0)),0)</f>
        <v>0</v>
      </c>
      <c r="K297" s="314">
        <f ca="1">+IFERROR(INDEX('Hoja de Trabajo para listado'!$A$155:$Z$1048576,MATCH($A297,'Hoja de Trabajo para listado'!$A$155:$A$1048576,0),MATCH((CUADRO!K$5&amp;$E297),'Hoja de Trabajo para listado'!$A$151:$Z$151,0)),0)+IFERROR(INDEX('Hoja de Trabajo para listado'!$AB$155:$BA$1048576,MATCH($A297,'Hoja de Trabajo para listado'!$AB$155:$AB$1048576,0),MATCH((CUADRO!K$5&amp;$E297),'Hoja de Trabajo para listado'!$AB$151:$BA$151,0)),0)+IFERROR(INDEX('Hoja de Trabajo para listado'!$BC$155:$CB$1048576,MATCH($A297,'Hoja de Trabajo para listado'!$BC$155:$BC$1048576,0),MATCH((CUADRO!K$5&amp;$E297),'Hoja de Trabajo para listado'!$BC$151:$CB$151,0)),0)+IFERROR(INDEX('Hoja de Trabajo para listado'!$DE$153:$DG$274,MATCH($A297,'Hoja de Trabajo para listado'!$DE$153:$DE$1048576,0),MATCH((CUADRO!K$5&amp;$E297),'Hoja de Trabajo para listado'!$DE$151:$DG$151,0)),0)+IFERROR(INDEX('Hoja de Trabajo para listado'!$CD$155:$DC$1048576,MATCH($A297,'Hoja de Trabajo para listado'!$CD$155:$CD$1048576,0),MATCH((CUADRO!K$5&amp;$E297),'Hoja de Trabajo para listado'!$CD$151:$DC$151,0)),0)</f>
        <v>0</v>
      </c>
      <c r="L297" s="314">
        <f ca="1">+IFERROR(INDEX('Hoja de Trabajo para listado'!$A$155:$Z$1048576,MATCH($A297,'Hoja de Trabajo para listado'!$A$155:$A$1048576,0),MATCH((CUADRO!L$5&amp;$E297),'Hoja de Trabajo para listado'!$A$151:$Z$151,0)),0)+IFERROR(INDEX('Hoja de Trabajo para listado'!$AB$155:$BA$1048576,MATCH($A297,'Hoja de Trabajo para listado'!$AB$155:$AB$1048576,0),MATCH((CUADRO!L$5&amp;$E297),'Hoja de Trabajo para listado'!$AB$151:$BA$151,0)),0)+IFERROR(INDEX('Hoja de Trabajo para listado'!$BC$155:$CB$1048576,MATCH($A297,'Hoja de Trabajo para listado'!$BC$155:$BC$1048576,0),MATCH((CUADRO!L$5&amp;$E297),'Hoja de Trabajo para listado'!$BC$151:$CB$151,0)),0)+IFERROR(INDEX('Hoja de Trabajo para listado'!$DE$153:$DG$274,MATCH($A297,'Hoja de Trabajo para listado'!$DE$153:$DE$1048576,0),MATCH((CUADRO!L$5&amp;$E297),'Hoja de Trabajo para listado'!$DE$151:$DG$151,0)),0)+IFERROR(INDEX('Hoja de Trabajo para listado'!$CD$155:$DC$1048576,MATCH($A297,'Hoja de Trabajo para listado'!$CD$155:$CD$1048576,0),MATCH((CUADRO!L$5&amp;$E297),'Hoja de Trabajo para listado'!$CD$151:$DC$151,0)),0)</f>
        <v>0</v>
      </c>
      <c r="M297" s="314">
        <f ca="1">+IFERROR(INDEX('Hoja de Trabajo para listado'!$A$155:$Z$1048576,MATCH($A297,'Hoja de Trabajo para listado'!$A$155:$A$1048576,0),MATCH((CUADRO!M$5&amp;$E297),'Hoja de Trabajo para listado'!$A$151:$Z$151,0)),0)+IFERROR(INDEX('Hoja de Trabajo para listado'!$AB$155:$BA$1048576,MATCH($A297,'Hoja de Trabajo para listado'!$AB$155:$AB$1048576,0),MATCH((CUADRO!M$5&amp;$E297),'Hoja de Trabajo para listado'!$AB$151:$BA$151,0)),0)+IFERROR(INDEX('Hoja de Trabajo para listado'!$BC$155:$CB$1048576,MATCH($A297,'Hoja de Trabajo para listado'!$BC$155:$BC$1048576,0),MATCH((CUADRO!M$5&amp;$E297),'Hoja de Trabajo para listado'!$BC$151:$CB$151,0)),0)+IFERROR(INDEX('Hoja de Trabajo para listado'!$DE$153:$DG$274,MATCH($A297,'Hoja de Trabajo para listado'!$DE$153:$DE$1048576,0),MATCH((CUADRO!M$5&amp;$E297),'Hoja de Trabajo para listado'!$DE$151:$DG$151,0)),0)+IFERROR(INDEX('Hoja de Trabajo para listado'!$CD$155:$DC$1048576,MATCH($A297,'Hoja de Trabajo para listado'!$CD$155:$CD$1048576,0),MATCH((CUADRO!M$5&amp;$E297),'Hoja de Trabajo para listado'!$CD$151:$DC$151,0)),0)</f>
        <v>0</v>
      </c>
      <c r="N297" s="314">
        <f ca="1">+IFERROR(INDEX('Hoja de Trabajo para listado'!$A$155:$Z$1048576,MATCH($A297,'Hoja de Trabajo para listado'!$A$155:$A$1048576,0),MATCH((CUADRO!N$5&amp;$E297),'Hoja de Trabajo para listado'!$A$151:$Z$151,0)),0)+IFERROR(INDEX('Hoja de Trabajo para listado'!$AB$155:$BA$1048576,MATCH($A297,'Hoja de Trabajo para listado'!$AB$155:$AB$1048576,0),MATCH((CUADRO!N$5&amp;$E297),'Hoja de Trabajo para listado'!$AB$151:$BA$151,0)),0)+IFERROR(INDEX('Hoja de Trabajo para listado'!$BC$155:$CB$1048576,MATCH($A297,'Hoja de Trabajo para listado'!$BC$155:$BC$1048576,0),MATCH((CUADRO!N$5&amp;$E297),'Hoja de Trabajo para listado'!$BC$151:$CB$151,0)),0)+IFERROR(INDEX('Hoja de Trabajo para listado'!$DE$153:$DG$274,MATCH($A297,'Hoja de Trabajo para listado'!$DE$153:$DE$1048576,0),MATCH((CUADRO!N$5&amp;$E297),'Hoja de Trabajo para listado'!$DE$151:$DG$151,0)),0)+IFERROR(INDEX('Hoja de Trabajo para listado'!$CD$155:$DC$1048576,MATCH($A297,'Hoja de Trabajo para listado'!$CD$155:$CD$1048576,0),MATCH((CUADRO!N$5&amp;$E297),'Hoja de Trabajo para listado'!$CD$151:$DC$151,0)),0)</f>
        <v>0</v>
      </c>
      <c r="O297" s="314">
        <f ca="1">+IFERROR(INDEX('Hoja de Trabajo para listado'!$A$155:$Z$1048576,MATCH($A297,'Hoja de Trabajo para listado'!$A$155:$A$1048576,0),MATCH((CUADRO!O$5&amp;$E297),'Hoja de Trabajo para listado'!$A$151:$Z$151,0)),0)+IFERROR(INDEX('Hoja de Trabajo para listado'!$AB$155:$BA$1048576,MATCH($A297,'Hoja de Trabajo para listado'!$AB$155:$AB$1048576,0),MATCH((CUADRO!O$5&amp;$E297),'Hoja de Trabajo para listado'!$AB$151:$BA$151,0)),0)+IFERROR(INDEX('Hoja de Trabajo para listado'!$BC$155:$CB$1048576,MATCH($A297,'Hoja de Trabajo para listado'!$BC$155:$BC$1048576,0),MATCH((CUADRO!O$5&amp;$E297),'Hoja de Trabajo para listado'!$BC$151:$CB$151,0)),0)+IFERROR(INDEX('Hoja de Trabajo para listado'!$DE$153:$DG$274,MATCH($A297,'Hoja de Trabajo para listado'!$DE$153:$DE$1048576,0),MATCH((CUADRO!O$5&amp;$E297),'Hoja de Trabajo para listado'!$DE$151:$DG$151,0)),0)+IFERROR(INDEX('Hoja de Trabajo para listado'!$CD$155:$DC$1048576,MATCH($A297,'Hoja de Trabajo para listado'!$CD$155:$CD$1048576,0),MATCH((CUADRO!O$5&amp;$E297),'Hoja de Trabajo para listado'!$CD$151:$DC$151,0)),0)</f>
        <v>0</v>
      </c>
      <c r="P297" s="314">
        <f ca="1">+IFERROR(INDEX('Hoja de Trabajo para listado'!$A$155:$Z$1048576,MATCH($A297,'Hoja de Trabajo para listado'!$A$155:$A$1048576,0),MATCH((CUADRO!P$5&amp;$E297),'Hoja de Trabajo para listado'!$A$151:$Z$151,0)),0)+IFERROR(INDEX('Hoja de Trabajo para listado'!$AB$155:$BA$1048576,MATCH($A297,'Hoja de Trabajo para listado'!$AB$155:$AB$1048576,0),MATCH((CUADRO!P$5&amp;$E297),'Hoja de Trabajo para listado'!$AB$151:$BA$151,0)),0)+IFERROR(INDEX('Hoja de Trabajo para listado'!$BC$155:$CB$1048576,MATCH($A297,'Hoja de Trabajo para listado'!$BC$155:$BC$1048576,0),MATCH((CUADRO!P$5&amp;$E297),'Hoja de Trabajo para listado'!$BC$151:$CB$151,0)),0)+IFERROR(INDEX('Hoja de Trabajo para listado'!$DE$153:$DG$274,MATCH($A297,'Hoja de Trabajo para listado'!$DE$153:$DE$1048576,0),MATCH((CUADRO!P$5&amp;$E297),'Hoja de Trabajo para listado'!$DE$151:$DG$151,0)),0)+IFERROR(INDEX('Hoja de Trabajo para listado'!$CD$155:$DC$1048576,MATCH($A297,'Hoja de Trabajo para listado'!$CD$155:$CD$1048576,0),MATCH((CUADRO!P$5&amp;$E297),'Hoja de Trabajo para listado'!$CD$151:$DC$151,0)),0)</f>
        <v>0</v>
      </c>
      <c r="Q297" s="314">
        <f ca="1">+IFERROR(INDEX('Hoja de Trabajo para listado'!$A$155:$Z$1048576,MATCH($A297,'Hoja de Trabajo para listado'!$A$155:$A$1048576,0),MATCH((CUADRO!Q$5&amp;$E297),'Hoja de Trabajo para listado'!$A$151:$Z$151,0)),0)+IFERROR(INDEX('Hoja de Trabajo para listado'!$AB$155:$BA$1048576,MATCH($A297,'Hoja de Trabajo para listado'!$AB$155:$AB$1048576,0),MATCH((CUADRO!Q$5&amp;$E297),'Hoja de Trabajo para listado'!$AB$151:$BA$151,0)),0)+IFERROR(INDEX('Hoja de Trabajo para listado'!$BC$155:$CB$1048576,MATCH($A297,'Hoja de Trabajo para listado'!$BC$155:$BC$1048576,0),MATCH((CUADRO!Q$5&amp;$E297),'Hoja de Trabajo para listado'!$BC$151:$CB$151,0)),0)+IFERROR(INDEX('Hoja de Trabajo para listado'!$DE$153:$DG$274,MATCH($A297,'Hoja de Trabajo para listado'!$DE$153:$DE$1048576,0),MATCH((CUADRO!Q$5&amp;$E297),'Hoja de Trabajo para listado'!$DE$151:$DG$151,0)),0)+IFERROR(INDEX('Hoja de Trabajo para listado'!$CD$155:$DC$1048576,MATCH($A297,'Hoja de Trabajo para listado'!$CD$155:$CD$1048576,0),MATCH((CUADRO!Q$5&amp;$E297),'Hoja de Trabajo para listado'!$CD$151:$DC$151,0)),0)</f>
        <v>0</v>
      </c>
      <c r="R297" s="314">
        <f t="shared" ca="1" si="8"/>
        <v>0</v>
      </c>
      <c r="S297" s="322">
        <f ca="1">+R296+R297</f>
        <v>0</v>
      </c>
      <c r="T297" s="314">
        <f ca="1">+S297</f>
        <v>0</v>
      </c>
      <c r="U297" s="313">
        <f t="shared" si="9"/>
        <v>2</v>
      </c>
      <c r="V297" s="319" t="str">
        <f>+VLOOKUP(A297,bd_lista!$A$3:$E$593,5,FALSE)</f>
        <v>Gobiernos Autonomos Municipales</v>
      </c>
      <c r="W297" s="426"/>
    </row>
    <row r="298" spans="1:23" customFormat="1" ht="15" hidden="1" customHeight="1">
      <c r="A298" s="323">
        <v>1255</v>
      </c>
      <c r="B298" s="427">
        <f>+A298</f>
        <v>1255</v>
      </c>
      <c r="C298" s="318" t="str">
        <f>+VLOOKUP(A298,bd_lista!$A$3:$C$593,3,FALSE)</f>
        <v>Gobierno Autónomo Municipal de Cairoma</v>
      </c>
      <c r="D298" s="429" t="str">
        <f>+C298</f>
        <v>Gobierno Autónomo Municipal de Cairoma</v>
      </c>
      <c r="E298" s="346" t="s">
        <v>1418</v>
      </c>
      <c r="F298" s="314">
        <f ca="1">+IFERROR(INDEX('Hoja de Trabajo para listado'!$A$155:$Z$1048576,MATCH($A298,'Hoja de Trabajo para listado'!$A$155:$A$1048576,0),MATCH((CUADRO!F$5&amp;$E298),'Hoja de Trabajo para listado'!$A$151:$Z$151,0)),0)+IFERROR(INDEX('Hoja de Trabajo para listado'!$AB$155:$BA$1048576,MATCH($A298,'Hoja de Trabajo para listado'!$AB$155:$AB$1048576,0),MATCH((CUADRO!F$5&amp;$E298),'Hoja de Trabajo para listado'!$AB$151:$BA$151,0)),0)+IFERROR(INDEX('Hoja de Trabajo para listado'!$BC$155:$CB$1048576,MATCH($A298,'Hoja de Trabajo para listado'!$BC$155:$BC$1048576,0),MATCH((CUADRO!F$5&amp;$E298),'Hoja de Trabajo para listado'!$BC$151:$CB$151,0)),0)+IFERROR(INDEX('Hoja de Trabajo para listado'!$DE$153:$DG$274,MATCH($A298,'Hoja de Trabajo para listado'!$DE$153:$DE$1048576,0),MATCH((CUADRO!F$5&amp;$E298),'Hoja de Trabajo para listado'!$DE$151:$DG$151,0)),0)+IFERROR(INDEX('Hoja de Trabajo para listado'!$CD$155:$DC$1048576,MATCH($A298,'Hoja de Trabajo para listado'!$CD$155:$CD$1048576,0),MATCH((CUADRO!F$5&amp;$E298),'Hoja de Trabajo para listado'!$CD$151:$DC$151,0)),0)</f>
        <v>0</v>
      </c>
      <c r="G298" s="314">
        <f ca="1">+IFERROR(INDEX('Hoja de Trabajo para listado'!$A$155:$Z$1048576,MATCH($A298,'Hoja de Trabajo para listado'!$A$155:$A$1048576,0),MATCH((CUADRO!G$5&amp;$E298),'Hoja de Trabajo para listado'!$A$151:$Z$151,0)),0)+IFERROR(INDEX('Hoja de Trabajo para listado'!$AB$155:$BA$1048576,MATCH($A298,'Hoja de Trabajo para listado'!$AB$155:$AB$1048576,0),MATCH((CUADRO!G$5&amp;$E298),'Hoja de Trabajo para listado'!$AB$151:$BA$151,0)),0)+IFERROR(INDEX('Hoja de Trabajo para listado'!$BC$155:$CB$1048576,MATCH($A298,'Hoja de Trabajo para listado'!$BC$155:$BC$1048576,0),MATCH((CUADRO!G$5&amp;$E298),'Hoja de Trabajo para listado'!$BC$151:$CB$151,0)),0)+IFERROR(INDEX('Hoja de Trabajo para listado'!$DE$153:$DG$274,MATCH($A298,'Hoja de Trabajo para listado'!$DE$153:$DE$1048576,0),MATCH((CUADRO!G$5&amp;$E298),'Hoja de Trabajo para listado'!$DE$151:$DG$151,0)),0)+IFERROR(INDEX('Hoja de Trabajo para listado'!$CD$155:$DC$1048576,MATCH($A298,'Hoja de Trabajo para listado'!$CD$155:$CD$1048576,0),MATCH((CUADRO!G$5&amp;$E298),'Hoja de Trabajo para listado'!$CD$151:$DC$151,0)),0)</f>
        <v>0</v>
      </c>
      <c r="H298" s="314">
        <f ca="1">+IFERROR(INDEX('Hoja de Trabajo para listado'!$A$155:$Z$1048576,MATCH($A298,'Hoja de Trabajo para listado'!$A$155:$A$1048576,0),MATCH((CUADRO!H$5&amp;$E298),'Hoja de Trabajo para listado'!$A$151:$Z$151,0)),0)+IFERROR(INDEX('Hoja de Trabajo para listado'!$AB$155:$BA$1048576,MATCH($A298,'Hoja de Trabajo para listado'!$AB$155:$AB$1048576,0),MATCH((CUADRO!H$5&amp;$E298),'Hoja de Trabajo para listado'!$AB$151:$BA$151,0)),0)+IFERROR(INDEX('Hoja de Trabajo para listado'!$BC$155:$CB$1048576,MATCH($A298,'Hoja de Trabajo para listado'!$BC$155:$BC$1048576,0),MATCH((CUADRO!H$5&amp;$E298),'Hoja de Trabajo para listado'!$BC$151:$CB$151,0)),0)+IFERROR(INDEX('Hoja de Trabajo para listado'!$DE$153:$DG$274,MATCH($A298,'Hoja de Trabajo para listado'!$DE$153:$DE$1048576,0),MATCH((CUADRO!H$5&amp;$E298),'Hoja de Trabajo para listado'!$DE$151:$DG$151,0)),0)+IFERROR(INDEX('Hoja de Trabajo para listado'!$CD$155:$DC$1048576,MATCH($A298,'Hoja de Trabajo para listado'!$CD$155:$CD$1048576,0),MATCH((CUADRO!H$5&amp;$E298),'Hoja de Trabajo para listado'!$CD$151:$DC$151,0)),0)</f>
        <v>0</v>
      </c>
      <c r="I298" s="314">
        <f ca="1">+IFERROR(INDEX('Hoja de Trabajo para listado'!$A$155:$Z$1048576,MATCH($A298,'Hoja de Trabajo para listado'!$A$155:$A$1048576,0),MATCH((CUADRO!I$5&amp;$E298),'Hoja de Trabajo para listado'!$A$151:$Z$151,0)),0)+IFERROR(INDEX('Hoja de Trabajo para listado'!$AB$155:$BA$1048576,MATCH($A298,'Hoja de Trabajo para listado'!$AB$155:$AB$1048576,0),MATCH((CUADRO!I$5&amp;$E298),'Hoja de Trabajo para listado'!$AB$151:$BA$151,0)),0)+IFERROR(INDEX('Hoja de Trabajo para listado'!$BC$155:$CB$1048576,MATCH($A298,'Hoja de Trabajo para listado'!$BC$155:$BC$1048576,0),MATCH((CUADRO!I$5&amp;$E298),'Hoja de Trabajo para listado'!$BC$151:$CB$151,0)),0)+IFERROR(INDEX('Hoja de Trabajo para listado'!$DE$153:$DG$274,MATCH($A298,'Hoja de Trabajo para listado'!$DE$153:$DE$1048576,0),MATCH((CUADRO!I$5&amp;$E298),'Hoja de Trabajo para listado'!$DE$151:$DG$151,0)),0)+IFERROR(INDEX('Hoja de Trabajo para listado'!$CD$155:$DC$1048576,MATCH($A298,'Hoja de Trabajo para listado'!$CD$155:$CD$1048576,0),MATCH((CUADRO!I$5&amp;$E298),'Hoja de Trabajo para listado'!$CD$151:$DC$151,0)),0)</f>
        <v>0</v>
      </c>
      <c r="J298" s="314">
        <f ca="1">+IFERROR(INDEX('Hoja de Trabajo para listado'!$A$155:$Z$1048576,MATCH($A298,'Hoja de Trabajo para listado'!$A$155:$A$1048576,0),MATCH((CUADRO!J$5&amp;$E298),'Hoja de Trabajo para listado'!$A$151:$Z$151,0)),0)+IFERROR(INDEX('Hoja de Trabajo para listado'!$AB$155:$BA$1048576,MATCH($A298,'Hoja de Trabajo para listado'!$AB$155:$AB$1048576,0),MATCH((CUADRO!J$5&amp;$E298),'Hoja de Trabajo para listado'!$AB$151:$BA$151,0)),0)+IFERROR(INDEX('Hoja de Trabajo para listado'!$BC$155:$CB$1048576,MATCH($A298,'Hoja de Trabajo para listado'!$BC$155:$BC$1048576,0),MATCH((CUADRO!J$5&amp;$E298),'Hoja de Trabajo para listado'!$BC$151:$CB$151,0)),0)+IFERROR(INDEX('Hoja de Trabajo para listado'!$DE$153:$DG$274,MATCH($A298,'Hoja de Trabajo para listado'!$DE$153:$DE$1048576,0),MATCH((CUADRO!J$5&amp;$E298),'Hoja de Trabajo para listado'!$DE$151:$DG$151,0)),0)+IFERROR(INDEX('Hoja de Trabajo para listado'!$CD$155:$DC$1048576,MATCH($A298,'Hoja de Trabajo para listado'!$CD$155:$CD$1048576,0),MATCH((CUADRO!J$5&amp;$E298),'Hoja de Trabajo para listado'!$CD$151:$DC$151,0)),0)</f>
        <v>0</v>
      </c>
      <c r="K298" s="314">
        <f ca="1">+IFERROR(INDEX('Hoja de Trabajo para listado'!$A$155:$Z$1048576,MATCH($A298,'Hoja de Trabajo para listado'!$A$155:$A$1048576,0),MATCH((CUADRO!K$5&amp;$E298),'Hoja de Trabajo para listado'!$A$151:$Z$151,0)),0)+IFERROR(INDEX('Hoja de Trabajo para listado'!$AB$155:$BA$1048576,MATCH($A298,'Hoja de Trabajo para listado'!$AB$155:$AB$1048576,0),MATCH((CUADRO!K$5&amp;$E298),'Hoja de Trabajo para listado'!$AB$151:$BA$151,0)),0)+IFERROR(INDEX('Hoja de Trabajo para listado'!$BC$155:$CB$1048576,MATCH($A298,'Hoja de Trabajo para listado'!$BC$155:$BC$1048576,0),MATCH((CUADRO!K$5&amp;$E298),'Hoja de Trabajo para listado'!$BC$151:$CB$151,0)),0)+IFERROR(INDEX('Hoja de Trabajo para listado'!$DE$153:$DG$274,MATCH($A298,'Hoja de Trabajo para listado'!$DE$153:$DE$1048576,0),MATCH((CUADRO!K$5&amp;$E298),'Hoja de Trabajo para listado'!$DE$151:$DG$151,0)),0)+IFERROR(INDEX('Hoja de Trabajo para listado'!$CD$155:$DC$1048576,MATCH($A298,'Hoja de Trabajo para listado'!$CD$155:$CD$1048576,0),MATCH((CUADRO!K$5&amp;$E298),'Hoja de Trabajo para listado'!$CD$151:$DC$151,0)),0)</f>
        <v>0</v>
      </c>
      <c r="L298" s="314">
        <f ca="1">+IFERROR(INDEX('Hoja de Trabajo para listado'!$A$155:$Z$1048576,MATCH($A298,'Hoja de Trabajo para listado'!$A$155:$A$1048576,0),MATCH((CUADRO!L$5&amp;$E298),'Hoja de Trabajo para listado'!$A$151:$Z$151,0)),0)+IFERROR(INDEX('Hoja de Trabajo para listado'!$AB$155:$BA$1048576,MATCH($A298,'Hoja de Trabajo para listado'!$AB$155:$AB$1048576,0),MATCH((CUADRO!L$5&amp;$E298),'Hoja de Trabajo para listado'!$AB$151:$BA$151,0)),0)+IFERROR(INDEX('Hoja de Trabajo para listado'!$BC$155:$CB$1048576,MATCH($A298,'Hoja de Trabajo para listado'!$BC$155:$BC$1048576,0),MATCH((CUADRO!L$5&amp;$E298),'Hoja de Trabajo para listado'!$BC$151:$CB$151,0)),0)+IFERROR(INDEX('Hoja de Trabajo para listado'!$DE$153:$DG$274,MATCH($A298,'Hoja de Trabajo para listado'!$DE$153:$DE$1048576,0),MATCH((CUADRO!L$5&amp;$E298),'Hoja de Trabajo para listado'!$DE$151:$DG$151,0)),0)+IFERROR(INDEX('Hoja de Trabajo para listado'!$CD$155:$DC$1048576,MATCH($A298,'Hoja de Trabajo para listado'!$CD$155:$CD$1048576,0),MATCH((CUADRO!L$5&amp;$E298),'Hoja de Trabajo para listado'!$CD$151:$DC$151,0)),0)</f>
        <v>0</v>
      </c>
      <c r="M298" s="314">
        <f ca="1">+IFERROR(INDEX('Hoja de Trabajo para listado'!$A$155:$Z$1048576,MATCH($A298,'Hoja de Trabajo para listado'!$A$155:$A$1048576,0),MATCH((CUADRO!M$5&amp;$E298),'Hoja de Trabajo para listado'!$A$151:$Z$151,0)),0)+IFERROR(INDEX('Hoja de Trabajo para listado'!$AB$155:$BA$1048576,MATCH($A298,'Hoja de Trabajo para listado'!$AB$155:$AB$1048576,0),MATCH((CUADRO!M$5&amp;$E298),'Hoja de Trabajo para listado'!$AB$151:$BA$151,0)),0)+IFERROR(INDEX('Hoja de Trabajo para listado'!$BC$155:$CB$1048576,MATCH($A298,'Hoja de Trabajo para listado'!$BC$155:$BC$1048576,0),MATCH((CUADRO!M$5&amp;$E298),'Hoja de Trabajo para listado'!$BC$151:$CB$151,0)),0)+IFERROR(INDEX('Hoja de Trabajo para listado'!$DE$153:$DG$274,MATCH($A298,'Hoja de Trabajo para listado'!$DE$153:$DE$1048576,0),MATCH((CUADRO!M$5&amp;$E298),'Hoja de Trabajo para listado'!$DE$151:$DG$151,0)),0)+IFERROR(INDEX('Hoja de Trabajo para listado'!$CD$155:$DC$1048576,MATCH($A298,'Hoja de Trabajo para listado'!$CD$155:$CD$1048576,0),MATCH((CUADRO!M$5&amp;$E298),'Hoja de Trabajo para listado'!$CD$151:$DC$151,0)),0)</f>
        <v>0</v>
      </c>
      <c r="N298" s="314">
        <f ca="1">+IFERROR(INDEX('Hoja de Trabajo para listado'!$A$155:$Z$1048576,MATCH($A298,'Hoja de Trabajo para listado'!$A$155:$A$1048576,0),MATCH((CUADRO!N$5&amp;$E298),'Hoja de Trabajo para listado'!$A$151:$Z$151,0)),0)+IFERROR(INDEX('Hoja de Trabajo para listado'!$AB$155:$BA$1048576,MATCH($A298,'Hoja de Trabajo para listado'!$AB$155:$AB$1048576,0),MATCH((CUADRO!N$5&amp;$E298),'Hoja de Trabajo para listado'!$AB$151:$BA$151,0)),0)+IFERROR(INDEX('Hoja de Trabajo para listado'!$BC$155:$CB$1048576,MATCH($A298,'Hoja de Trabajo para listado'!$BC$155:$BC$1048576,0),MATCH((CUADRO!N$5&amp;$E298),'Hoja de Trabajo para listado'!$BC$151:$CB$151,0)),0)+IFERROR(INDEX('Hoja de Trabajo para listado'!$DE$153:$DG$274,MATCH($A298,'Hoja de Trabajo para listado'!$DE$153:$DE$1048576,0),MATCH((CUADRO!N$5&amp;$E298),'Hoja de Trabajo para listado'!$DE$151:$DG$151,0)),0)+IFERROR(INDEX('Hoja de Trabajo para listado'!$CD$155:$DC$1048576,MATCH($A298,'Hoja de Trabajo para listado'!$CD$155:$CD$1048576,0),MATCH((CUADRO!N$5&amp;$E298),'Hoja de Trabajo para listado'!$CD$151:$DC$151,0)),0)</f>
        <v>0</v>
      </c>
      <c r="O298" s="314">
        <f ca="1">+IFERROR(INDEX('Hoja de Trabajo para listado'!$A$155:$Z$1048576,MATCH($A298,'Hoja de Trabajo para listado'!$A$155:$A$1048576,0),MATCH((CUADRO!O$5&amp;$E298),'Hoja de Trabajo para listado'!$A$151:$Z$151,0)),0)+IFERROR(INDEX('Hoja de Trabajo para listado'!$AB$155:$BA$1048576,MATCH($A298,'Hoja de Trabajo para listado'!$AB$155:$AB$1048576,0),MATCH((CUADRO!O$5&amp;$E298),'Hoja de Trabajo para listado'!$AB$151:$BA$151,0)),0)+IFERROR(INDEX('Hoja de Trabajo para listado'!$BC$155:$CB$1048576,MATCH($A298,'Hoja de Trabajo para listado'!$BC$155:$BC$1048576,0),MATCH((CUADRO!O$5&amp;$E298),'Hoja de Trabajo para listado'!$BC$151:$CB$151,0)),0)+IFERROR(INDEX('Hoja de Trabajo para listado'!$DE$153:$DG$274,MATCH($A298,'Hoja de Trabajo para listado'!$DE$153:$DE$1048576,0),MATCH((CUADRO!O$5&amp;$E298),'Hoja de Trabajo para listado'!$DE$151:$DG$151,0)),0)+IFERROR(INDEX('Hoja de Trabajo para listado'!$CD$155:$DC$1048576,MATCH($A298,'Hoja de Trabajo para listado'!$CD$155:$CD$1048576,0),MATCH((CUADRO!O$5&amp;$E298),'Hoja de Trabajo para listado'!$CD$151:$DC$151,0)),0)</f>
        <v>0</v>
      </c>
      <c r="P298" s="314">
        <f ca="1">+IFERROR(INDEX('Hoja de Trabajo para listado'!$A$155:$Z$1048576,MATCH($A298,'Hoja de Trabajo para listado'!$A$155:$A$1048576,0),MATCH((CUADRO!P$5&amp;$E298),'Hoja de Trabajo para listado'!$A$151:$Z$151,0)),0)+IFERROR(INDEX('Hoja de Trabajo para listado'!$AB$155:$BA$1048576,MATCH($A298,'Hoja de Trabajo para listado'!$AB$155:$AB$1048576,0),MATCH((CUADRO!P$5&amp;$E298),'Hoja de Trabajo para listado'!$AB$151:$BA$151,0)),0)+IFERROR(INDEX('Hoja de Trabajo para listado'!$BC$155:$CB$1048576,MATCH($A298,'Hoja de Trabajo para listado'!$BC$155:$BC$1048576,0),MATCH((CUADRO!P$5&amp;$E298),'Hoja de Trabajo para listado'!$BC$151:$CB$151,0)),0)+IFERROR(INDEX('Hoja de Trabajo para listado'!$DE$153:$DG$274,MATCH($A298,'Hoja de Trabajo para listado'!$DE$153:$DE$1048576,0),MATCH((CUADRO!P$5&amp;$E298),'Hoja de Trabajo para listado'!$DE$151:$DG$151,0)),0)+IFERROR(INDEX('Hoja de Trabajo para listado'!$CD$155:$DC$1048576,MATCH($A298,'Hoja de Trabajo para listado'!$CD$155:$CD$1048576,0),MATCH((CUADRO!P$5&amp;$E298),'Hoja de Trabajo para listado'!$CD$151:$DC$151,0)),0)</f>
        <v>0</v>
      </c>
      <c r="Q298" s="314">
        <f ca="1">+IFERROR(INDEX('Hoja de Trabajo para listado'!$A$155:$Z$1048576,MATCH($A298,'Hoja de Trabajo para listado'!$A$155:$A$1048576,0),MATCH((CUADRO!Q$5&amp;$E298),'Hoja de Trabajo para listado'!$A$151:$Z$151,0)),0)+IFERROR(INDEX('Hoja de Trabajo para listado'!$AB$155:$BA$1048576,MATCH($A298,'Hoja de Trabajo para listado'!$AB$155:$AB$1048576,0),MATCH((CUADRO!Q$5&amp;$E298),'Hoja de Trabajo para listado'!$AB$151:$BA$151,0)),0)+IFERROR(INDEX('Hoja de Trabajo para listado'!$BC$155:$CB$1048576,MATCH($A298,'Hoja de Trabajo para listado'!$BC$155:$BC$1048576,0),MATCH((CUADRO!Q$5&amp;$E298),'Hoja de Trabajo para listado'!$BC$151:$CB$151,0)),0)+IFERROR(INDEX('Hoja de Trabajo para listado'!$DE$153:$DG$274,MATCH($A298,'Hoja de Trabajo para listado'!$DE$153:$DE$1048576,0),MATCH((CUADRO!Q$5&amp;$E298),'Hoja de Trabajo para listado'!$DE$151:$DG$151,0)),0)+IFERROR(INDEX('Hoja de Trabajo para listado'!$CD$155:$DC$1048576,MATCH($A298,'Hoja de Trabajo para listado'!$CD$155:$CD$1048576,0),MATCH((CUADRO!Q$5&amp;$E298),'Hoja de Trabajo para listado'!$CD$151:$DC$151,0)),0)</f>
        <v>0</v>
      </c>
      <c r="R298" s="314">
        <f t="shared" ca="1" si="8"/>
        <v>0</v>
      </c>
      <c r="S298" s="322"/>
      <c r="T298" s="314">
        <f ca="1">+T299</f>
        <v>0</v>
      </c>
      <c r="U298" s="313">
        <f t="shared" si="9"/>
        <v>1</v>
      </c>
      <c r="V298" s="319" t="str">
        <f>+VLOOKUP(A298,bd_lista!$A$3:$E$593,5,FALSE)</f>
        <v>Gobiernos Autonomos Municipales</v>
      </c>
      <c r="W298" s="425" t="str">
        <f>+V298</f>
        <v>Gobiernos Autonomos Municipales</v>
      </c>
    </row>
    <row r="299" spans="1:23" customFormat="1" ht="15" hidden="1" customHeight="1">
      <c r="A299" s="323">
        <v>1255</v>
      </c>
      <c r="B299" s="428"/>
      <c r="C299" s="319" t="str">
        <f>+VLOOKUP(A299,bd_lista!$A$3:$C$593,3,FALSE)</f>
        <v>Gobierno Autónomo Municipal de Cairoma</v>
      </c>
      <c r="D299" s="430"/>
      <c r="E299" s="349" t="s">
        <v>1419</v>
      </c>
      <c r="F299" s="314">
        <f ca="1">+IFERROR(INDEX('Hoja de Trabajo para listado'!$A$155:$Z$1048576,MATCH($A299,'Hoja de Trabajo para listado'!$A$155:$A$1048576,0),MATCH((CUADRO!F$5&amp;$E299),'Hoja de Trabajo para listado'!$A$151:$Z$151,0)),0)+IFERROR(INDEX('Hoja de Trabajo para listado'!$AB$155:$BA$1048576,MATCH($A299,'Hoja de Trabajo para listado'!$AB$155:$AB$1048576,0),MATCH((CUADRO!F$5&amp;$E299),'Hoja de Trabajo para listado'!$AB$151:$BA$151,0)),0)+IFERROR(INDEX('Hoja de Trabajo para listado'!$BC$155:$CB$1048576,MATCH($A299,'Hoja de Trabajo para listado'!$BC$155:$BC$1048576,0),MATCH((CUADRO!F$5&amp;$E299),'Hoja de Trabajo para listado'!$BC$151:$CB$151,0)),0)+IFERROR(INDEX('Hoja de Trabajo para listado'!$DE$153:$DG$274,MATCH($A299,'Hoja de Trabajo para listado'!$DE$153:$DE$1048576,0),MATCH((CUADRO!F$5&amp;$E299),'Hoja de Trabajo para listado'!$DE$151:$DG$151,0)),0)+IFERROR(INDEX('Hoja de Trabajo para listado'!$CD$155:$DC$1048576,MATCH($A299,'Hoja de Trabajo para listado'!$CD$155:$CD$1048576,0),MATCH((CUADRO!F$5&amp;$E299),'Hoja de Trabajo para listado'!$CD$151:$DC$151,0)),0)</f>
        <v>0</v>
      </c>
      <c r="G299" s="314">
        <f ca="1">+IFERROR(INDEX('Hoja de Trabajo para listado'!$A$155:$Z$1048576,MATCH($A299,'Hoja de Trabajo para listado'!$A$155:$A$1048576,0),MATCH((CUADRO!G$5&amp;$E299),'Hoja de Trabajo para listado'!$A$151:$Z$151,0)),0)+IFERROR(INDEX('Hoja de Trabajo para listado'!$AB$155:$BA$1048576,MATCH($A299,'Hoja de Trabajo para listado'!$AB$155:$AB$1048576,0),MATCH((CUADRO!G$5&amp;$E299),'Hoja de Trabajo para listado'!$AB$151:$BA$151,0)),0)+IFERROR(INDEX('Hoja de Trabajo para listado'!$BC$155:$CB$1048576,MATCH($A299,'Hoja de Trabajo para listado'!$BC$155:$BC$1048576,0),MATCH((CUADRO!G$5&amp;$E299),'Hoja de Trabajo para listado'!$BC$151:$CB$151,0)),0)+IFERROR(INDEX('Hoja de Trabajo para listado'!$DE$153:$DG$274,MATCH($A299,'Hoja de Trabajo para listado'!$DE$153:$DE$1048576,0),MATCH((CUADRO!G$5&amp;$E299),'Hoja de Trabajo para listado'!$DE$151:$DG$151,0)),0)+IFERROR(INDEX('Hoja de Trabajo para listado'!$CD$155:$DC$1048576,MATCH($A299,'Hoja de Trabajo para listado'!$CD$155:$CD$1048576,0),MATCH((CUADRO!G$5&amp;$E299),'Hoja de Trabajo para listado'!$CD$151:$DC$151,0)),0)</f>
        <v>0</v>
      </c>
      <c r="H299" s="314">
        <f ca="1">+IFERROR(INDEX('Hoja de Trabajo para listado'!$A$155:$Z$1048576,MATCH($A299,'Hoja de Trabajo para listado'!$A$155:$A$1048576,0),MATCH((CUADRO!H$5&amp;$E299),'Hoja de Trabajo para listado'!$A$151:$Z$151,0)),0)+IFERROR(INDEX('Hoja de Trabajo para listado'!$AB$155:$BA$1048576,MATCH($A299,'Hoja de Trabajo para listado'!$AB$155:$AB$1048576,0),MATCH((CUADRO!H$5&amp;$E299),'Hoja de Trabajo para listado'!$AB$151:$BA$151,0)),0)+IFERROR(INDEX('Hoja de Trabajo para listado'!$BC$155:$CB$1048576,MATCH($A299,'Hoja de Trabajo para listado'!$BC$155:$BC$1048576,0),MATCH((CUADRO!H$5&amp;$E299),'Hoja de Trabajo para listado'!$BC$151:$CB$151,0)),0)+IFERROR(INDEX('Hoja de Trabajo para listado'!$DE$153:$DG$274,MATCH($A299,'Hoja de Trabajo para listado'!$DE$153:$DE$1048576,0),MATCH((CUADRO!H$5&amp;$E299),'Hoja de Trabajo para listado'!$DE$151:$DG$151,0)),0)+IFERROR(INDEX('Hoja de Trabajo para listado'!$CD$155:$DC$1048576,MATCH($A299,'Hoja de Trabajo para listado'!$CD$155:$CD$1048576,0),MATCH((CUADRO!H$5&amp;$E299),'Hoja de Trabajo para listado'!$CD$151:$DC$151,0)),0)</f>
        <v>0</v>
      </c>
      <c r="I299" s="314">
        <f ca="1">+IFERROR(INDEX('Hoja de Trabajo para listado'!$A$155:$Z$1048576,MATCH($A299,'Hoja de Trabajo para listado'!$A$155:$A$1048576,0),MATCH((CUADRO!I$5&amp;$E299),'Hoja de Trabajo para listado'!$A$151:$Z$151,0)),0)+IFERROR(INDEX('Hoja de Trabajo para listado'!$AB$155:$BA$1048576,MATCH($A299,'Hoja de Trabajo para listado'!$AB$155:$AB$1048576,0),MATCH((CUADRO!I$5&amp;$E299),'Hoja de Trabajo para listado'!$AB$151:$BA$151,0)),0)+IFERROR(INDEX('Hoja de Trabajo para listado'!$BC$155:$CB$1048576,MATCH($A299,'Hoja de Trabajo para listado'!$BC$155:$BC$1048576,0),MATCH((CUADRO!I$5&amp;$E299),'Hoja de Trabajo para listado'!$BC$151:$CB$151,0)),0)+IFERROR(INDEX('Hoja de Trabajo para listado'!$DE$153:$DG$274,MATCH($A299,'Hoja de Trabajo para listado'!$DE$153:$DE$1048576,0),MATCH((CUADRO!I$5&amp;$E299),'Hoja de Trabajo para listado'!$DE$151:$DG$151,0)),0)+IFERROR(INDEX('Hoja de Trabajo para listado'!$CD$155:$DC$1048576,MATCH($A299,'Hoja de Trabajo para listado'!$CD$155:$CD$1048576,0),MATCH((CUADRO!I$5&amp;$E299),'Hoja de Trabajo para listado'!$CD$151:$DC$151,0)),0)</f>
        <v>0</v>
      </c>
      <c r="J299" s="314">
        <f ca="1">+IFERROR(INDEX('Hoja de Trabajo para listado'!$A$155:$Z$1048576,MATCH($A299,'Hoja de Trabajo para listado'!$A$155:$A$1048576,0),MATCH((CUADRO!J$5&amp;$E299),'Hoja de Trabajo para listado'!$A$151:$Z$151,0)),0)+IFERROR(INDEX('Hoja de Trabajo para listado'!$AB$155:$BA$1048576,MATCH($A299,'Hoja de Trabajo para listado'!$AB$155:$AB$1048576,0),MATCH((CUADRO!J$5&amp;$E299),'Hoja de Trabajo para listado'!$AB$151:$BA$151,0)),0)+IFERROR(INDEX('Hoja de Trabajo para listado'!$BC$155:$CB$1048576,MATCH($A299,'Hoja de Trabajo para listado'!$BC$155:$BC$1048576,0),MATCH((CUADRO!J$5&amp;$E299),'Hoja de Trabajo para listado'!$BC$151:$CB$151,0)),0)+IFERROR(INDEX('Hoja de Trabajo para listado'!$DE$153:$DG$274,MATCH($A299,'Hoja de Trabajo para listado'!$DE$153:$DE$1048576,0),MATCH((CUADRO!J$5&amp;$E299),'Hoja de Trabajo para listado'!$DE$151:$DG$151,0)),0)+IFERROR(INDEX('Hoja de Trabajo para listado'!$CD$155:$DC$1048576,MATCH($A299,'Hoja de Trabajo para listado'!$CD$155:$CD$1048576,0),MATCH((CUADRO!J$5&amp;$E299),'Hoja de Trabajo para listado'!$CD$151:$DC$151,0)),0)</f>
        <v>0</v>
      </c>
      <c r="K299" s="314">
        <f ca="1">+IFERROR(INDEX('Hoja de Trabajo para listado'!$A$155:$Z$1048576,MATCH($A299,'Hoja de Trabajo para listado'!$A$155:$A$1048576,0),MATCH((CUADRO!K$5&amp;$E299),'Hoja de Trabajo para listado'!$A$151:$Z$151,0)),0)+IFERROR(INDEX('Hoja de Trabajo para listado'!$AB$155:$BA$1048576,MATCH($A299,'Hoja de Trabajo para listado'!$AB$155:$AB$1048576,0),MATCH((CUADRO!K$5&amp;$E299),'Hoja de Trabajo para listado'!$AB$151:$BA$151,0)),0)+IFERROR(INDEX('Hoja de Trabajo para listado'!$BC$155:$CB$1048576,MATCH($A299,'Hoja de Trabajo para listado'!$BC$155:$BC$1048576,0),MATCH((CUADRO!K$5&amp;$E299),'Hoja de Trabajo para listado'!$BC$151:$CB$151,0)),0)+IFERROR(INDEX('Hoja de Trabajo para listado'!$DE$153:$DG$274,MATCH($A299,'Hoja de Trabajo para listado'!$DE$153:$DE$1048576,0),MATCH((CUADRO!K$5&amp;$E299),'Hoja de Trabajo para listado'!$DE$151:$DG$151,0)),0)+IFERROR(INDEX('Hoja de Trabajo para listado'!$CD$155:$DC$1048576,MATCH($A299,'Hoja de Trabajo para listado'!$CD$155:$CD$1048576,0),MATCH((CUADRO!K$5&amp;$E299),'Hoja de Trabajo para listado'!$CD$151:$DC$151,0)),0)</f>
        <v>0</v>
      </c>
      <c r="L299" s="314">
        <f ca="1">+IFERROR(INDEX('Hoja de Trabajo para listado'!$A$155:$Z$1048576,MATCH($A299,'Hoja de Trabajo para listado'!$A$155:$A$1048576,0),MATCH((CUADRO!L$5&amp;$E299),'Hoja de Trabajo para listado'!$A$151:$Z$151,0)),0)+IFERROR(INDEX('Hoja de Trabajo para listado'!$AB$155:$BA$1048576,MATCH($A299,'Hoja de Trabajo para listado'!$AB$155:$AB$1048576,0),MATCH((CUADRO!L$5&amp;$E299),'Hoja de Trabajo para listado'!$AB$151:$BA$151,0)),0)+IFERROR(INDEX('Hoja de Trabajo para listado'!$BC$155:$CB$1048576,MATCH($A299,'Hoja de Trabajo para listado'!$BC$155:$BC$1048576,0),MATCH((CUADRO!L$5&amp;$E299),'Hoja de Trabajo para listado'!$BC$151:$CB$151,0)),0)+IFERROR(INDEX('Hoja de Trabajo para listado'!$DE$153:$DG$274,MATCH($A299,'Hoja de Trabajo para listado'!$DE$153:$DE$1048576,0),MATCH((CUADRO!L$5&amp;$E299),'Hoja de Trabajo para listado'!$DE$151:$DG$151,0)),0)+IFERROR(INDEX('Hoja de Trabajo para listado'!$CD$155:$DC$1048576,MATCH($A299,'Hoja de Trabajo para listado'!$CD$155:$CD$1048576,0),MATCH((CUADRO!L$5&amp;$E299),'Hoja de Trabajo para listado'!$CD$151:$DC$151,0)),0)</f>
        <v>0</v>
      </c>
      <c r="M299" s="314">
        <f ca="1">+IFERROR(INDEX('Hoja de Trabajo para listado'!$A$155:$Z$1048576,MATCH($A299,'Hoja de Trabajo para listado'!$A$155:$A$1048576,0),MATCH((CUADRO!M$5&amp;$E299),'Hoja de Trabajo para listado'!$A$151:$Z$151,0)),0)+IFERROR(INDEX('Hoja de Trabajo para listado'!$AB$155:$BA$1048576,MATCH($A299,'Hoja de Trabajo para listado'!$AB$155:$AB$1048576,0),MATCH((CUADRO!M$5&amp;$E299),'Hoja de Trabajo para listado'!$AB$151:$BA$151,0)),0)+IFERROR(INDEX('Hoja de Trabajo para listado'!$BC$155:$CB$1048576,MATCH($A299,'Hoja de Trabajo para listado'!$BC$155:$BC$1048576,0),MATCH((CUADRO!M$5&amp;$E299),'Hoja de Trabajo para listado'!$BC$151:$CB$151,0)),0)+IFERROR(INDEX('Hoja de Trabajo para listado'!$DE$153:$DG$274,MATCH($A299,'Hoja de Trabajo para listado'!$DE$153:$DE$1048576,0),MATCH((CUADRO!M$5&amp;$E299),'Hoja de Trabajo para listado'!$DE$151:$DG$151,0)),0)+IFERROR(INDEX('Hoja de Trabajo para listado'!$CD$155:$DC$1048576,MATCH($A299,'Hoja de Trabajo para listado'!$CD$155:$CD$1048576,0),MATCH((CUADRO!M$5&amp;$E299),'Hoja de Trabajo para listado'!$CD$151:$DC$151,0)),0)</f>
        <v>0</v>
      </c>
      <c r="N299" s="314">
        <f ca="1">+IFERROR(INDEX('Hoja de Trabajo para listado'!$A$155:$Z$1048576,MATCH($A299,'Hoja de Trabajo para listado'!$A$155:$A$1048576,0),MATCH((CUADRO!N$5&amp;$E299),'Hoja de Trabajo para listado'!$A$151:$Z$151,0)),0)+IFERROR(INDEX('Hoja de Trabajo para listado'!$AB$155:$BA$1048576,MATCH($A299,'Hoja de Trabajo para listado'!$AB$155:$AB$1048576,0),MATCH((CUADRO!N$5&amp;$E299),'Hoja de Trabajo para listado'!$AB$151:$BA$151,0)),0)+IFERROR(INDEX('Hoja de Trabajo para listado'!$BC$155:$CB$1048576,MATCH($A299,'Hoja de Trabajo para listado'!$BC$155:$BC$1048576,0),MATCH((CUADRO!N$5&amp;$E299),'Hoja de Trabajo para listado'!$BC$151:$CB$151,0)),0)+IFERROR(INDEX('Hoja de Trabajo para listado'!$DE$153:$DG$274,MATCH($A299,'Hoja de Trabajo para listado'!$DE$153:$DE$1048576,0),MATCH((CUADRO!N$5&amp;$E299),'Hoja de Trabajo para listado'!$DE$151:$DG$151,0)),0)+IFERROR(INDEX('Hoja de Trabajo para listado'!$CD$155:$DC$1048576,MATCH($A299,'Hoja de Trabajo para listado'!$CD$155:$CD$1048576,0),MATCH((CUADRO!N$5&amp;$E299),'Hoja de Trabajo para listado'!$CD$151:$DC$151,0)),0)</f>
        <v>0</v>
      </c>
      <c r="O299" s="314">
        <f ca="1">+IFERROR(INDEX('Hoja de Trabajo para listado'!$A$155:$Z$1048576,MATCH($A299,'Hoja de Trabajo para listado'!$A$155:$A$1048576,0),MATCH((CUADRO!O$5&amp;$E299),'Hoja de Trabajo para listado'!$A$151:$Z$151,0)),0)+IFERROR(INDEX('Hoja de Trabajo para listado'!$AB$155:$BA$1048576,MATCH($A299,'Hoja de Trabajo para listado'!$AB$155:$AB$1048576,0),MATCH((CUADRO!O$5&amp;$E299),'Hoja de Trabajo para listado'!$AB$151:$BA$151,0)),0)+IFERROR(INDEX('Hoja de Trabajo para listado'!$BC$155:$CB$1048576,MATCH($A299,'Hoja de Trabajo para listado'!$BC$155:$BC$1048576,0),MATCH((CUADRO!O$5&amp;$E299),'Hoja de Trabajo para listado'!$BC$151:$CB$151,0)),0)+IFERROR(INDEX('Hoja de Trabajo para listado'!$DE$153:$DG$274,MATCH($A299,'Hoja de Trabajo para listado'!$DE$153:$DE$1048576,0),MATCH((CUADRO!O$5&amp;$E299),'Hoja de Trabajo para listado'!$DE$151:$DG$151,0)),0)+IFERROR(INDEX('Hoja de Trabajo para listado'!$CD$155:$DC$1048576,MATCH($A299,'Hoja de Trabajo para listado'!$CD$155:$CD$1048576,0),MATCH((CUADRO!O$5&amp;$E299),'Hoja de Trabajo para listado'!$CD$151:$DC$151,0)),0)</f>
        <v>0</v>
      </c>
      <c r="P299" s="314">
        <f ca="1">+IFERROR(INDEX('Hoja de Trabajo para listado'!$A$155:$Z$1048576,MATCH($A299,'Hoja de Trabajo para listado'!$A$155:$A$1048576,0),MATCH((CUADRO!P$5&amp;$E299),'Hoja de Trabajo para listado'!$A$151:$Z$151,0)),0)+IFERROR(INDEX('Hoja de Trabajo para listado'!$AB$155:$BA$1048576,MATCH($A299,'Hoja de Trabajo para listado'!$AB$155:$AB$1048576,0),MATCH((CUADRO!P$5&amp;$E299),'Hoja de Trabajo para listado'!$AB$151:$BA$151,0)),0)+IFERROR(INDEX('Hoja de Trabajo para listado'!$BC$155:$CB$1048576,MATCH($A299,'Hoja de Trabajo para listado'!$BC$155:$BC$1048576,0),MATCH((CUADRO!P$5&amp;$E299),'Hoja de Trabajo para listado'!$BC$151:$CB$151,0)),0)+IFERROR(INDEX('Hoja de Trabajo para listado'!$DE$153:$DG$274,MATCH($A299,'Hoja de Trabajo para listado'!$DE$153:$DE$1048576,0),MATCH((CUADRO!P$5&amp;$E299),'Hoja de Trabajo para listado'!$DE$151:$DG$151,0)),0)+IFERROR(INDEX('Hoja de Trabajo para listado'!$CD$155:$DC$1048576,MATCH($A299,'Hoja de Trabajo para listado'!$CD$155:$CD$1048576,0),MATCH((CUADRO!P$5&amp;$E299),'Hoja de Trabajo para listado'!$CD$151:$DC$151,0)),0)</f>
        <v>0</v>
      </c>
      <c r="Q299" s="314">
        <f ca="1">+IFERROR(INDEX('Hoja de Trabajo para listado'!$A$155:$Z$1048576,MATCH($A299,'Hoja de Trabajo para listado'!$A$155:$A$1048576,0),MATCH((CUADRO!Q$5&amp;$E299),'Hoja de Trabajo para listado'!$A$151:$Z$151,0)),0)+IFERROR(INDEX('Hoja de Trabajo para listado'!$AB$155:$BA$1048576,MATCH($A299,'Hoja de Trabajo para listado'!$AB$155:$AB$1048576,0),MATCH((CUADRO!Q$5&amp;$E299),'Hoja de Trabajo para listado'!$AB$151:$BA$151,0)),0)+IFERROR(INDEX('Hoja de Trabajo para listado'!$BC$155:$CB$1048576,MATCH($A299,'Hoja de Trabajo para listado'!$BC$155:$BC$1048576,0),MATCH((CUADRO!Q$5&amp;$E299),'Hoja de Trabajo para listado'!$BC$151:$CB$151,0)),0)+IFERROR(INDEX('Hoja de Trabajo para listado'!$DE$153:$DG$274,MATCH($A299,'Hoja de Trabajo para listado'!$DE$153:$DE$1048576,0),MATCH((CUADRO!Q$5&amp;$E299),'Hoja de Trabajo para listado'!$DE$151:$DG$151,0)),0)+IFERROR(INDEX('Hoja de Trabajo para listado'!$CD$155:$DC$1048576,MATCH($A299,'Hoja de Trabajo para listado'!$CD$155:$CD$1048576,0),MATCH((CUADRO!Q$5&amp;$E299),'Hoja de Trabajo para listado'!$CD$151:$DC$151,0)),0)</f>
        <v>0</v>
      </c>
      <c r="R299" s="314">
        <f t="shared" ca="1" si="8"/>
        <v>0</v>
      </c>
      <c r="S299" s="322">
        <f ca="1">+R298+R299</f>
        <v>0</v>
      </c>
      <c r="T299" s="314">
        <f ca="1">+S299</f>
        <v>0</v>
      </c>
      <c r="U299" s="313">
        <f t="shared" si="9"/>
        <v>2</v>
      </c>
      <c r="V299" s="319" t="str">
        <f>+VLOOKUP(A299,bd_lista!$A$3:$E$593,5,FALSE)</f>
        <v>Gobiernos Autonomos Municipales</v>
      </c>
      <c r="W299" s="426"/>
    </row>
    <row r="300" spans="1:23" customFormat="1" ht="15" hidden="1" customHeight="1">
      <c r="A300" s="323">
        <v>1256</v>
      </c>
      <c r="B300" s="427">
        <f>+A300</f>
        <v>1256</v>
      </c>
      <c r="C300" s="318" t="str">
        <f>+VLOOKUP(A300,bd_lista!$A$3:$C$593,3,FALSE)</f>
        <v>Gobierno Autónomo Municipal de Chulumani (Villa de la Libertad)</v>
      </c>
      <c r="D300" s="429" t="str">
        <f>+C300</f>
        <v>Gobierno Autónomo Municipal de Chulumani (Villa de la Libertad)</v>
      </c>
      <c r="E300" s="346" t="s">
        <v>1418</v>
      </c>
      <c r="F300" s="314">
        <f ca="1">+IFERROR(INDEX('Hoja de Trabajo para listado'!$A$155:$Z$1048576,MATCH($A300,'Hoja de Trabajo para listado'!$A$155:$A$1048576,0),MATCH((CUADRO!F$5&amp;$E300),'Hoja de Trabajo para listado'!$A$151:$Z$151,0)),0)+IFERROR(INDEX('Hoja de Trabajo para listado'!$AB$155:$BA$1048576,MATCH($A300,'Hoja de Trabajo para listado'!$AB$155:$AB$1048576,0),MATCH((CUADRO!F$5&amp;$E300),'Hoja de Trabajo para listado'!$AB$151:$BA$151,0)),0)+IFERROR(INDEX('Hoja de Trabajo para listado'!$BC$155:$CB$1048576,MATCH($A300,'Hoja de Trabajo para listado'!$BC$155:$BC$1048576,0),MATCH((CUADRO!F$5&amp;$E300),'Hoja de Trabajo para listado'!$BC$151:$CB$151,0)),0)+IFERROR(INDEX('Hoja de Trabajo para listado'!$DE$153:$DG$274,MATCH($A300,'Hoja de Trabajo para listado'!$DE$153:$DE$1048576,0),MATCH((CUADRO!F$5&amp;$E300),'Hoja de Trabajo para listado'!$DE$151:$DG$151,0)),0)+IFERROR(INDEX('Hoja de Trabajo para listado'!$CD$155:$DC$1048576,MATCH($A300,'Hoja de Trabajo para listado'!$CD$155:$CD$1048576,0),MATCH((CUADRO!F$5&amp;$E300),'Hoja de Trabajo para listado'!$CD$151:$DC$151,0)),0)</f>
        <v>0</v>
      </c>
      <c r="G300" s="314">
        <f ca="1">+IFERROR(INDEX('Hoja de Trabajo para listado'!$A$155:$Z$1048576,MATCH($A300,'Hoja de Trabajo para listado'!$A$155:$A$1048576,0),MATCH((CUADRO!G$5&amp;$E300),'Hoja de Trabajo para listado'!$A$151:$Z$151,0)),0)+IFERROR(INDEX('Hoja de Trabajo para listado'!$AB$155:$BA$1048576,MATCH($A300,'Hoja de Trabajo para listado'!$AB$155:$AB$1048576,0),MATCH((CUADRO!G$5&amp;$E300),'Hoja de Trabajo para listado'!$AB$151:$BA$151,0)),0)+IFERROR(INDEX('Hoja de Trabajo para listado'!$BC$155:$CB$1048576,MATCH($A300,'Hoja de Trabajo para listado'!$BC$155:$BC$1048576,0),MATCH((CUADRO!G$5&amp;$E300),'Hoja de Trabajo para listado'!$BC$151:$CB$151,0)),0)+IFERROR(INDEX('Hoja de Trabajo para listado'!$DE$153:$DG$274,MATCH($A300,'Hoja de Trabajo para listado'!$DE$153:$DE$1048576,0),MATCH((CUADRO!G$5&amp;$E300),'Hoja de Trabajo para listado'!$DE$151:$DG$151,0)),0)+IFERROR(INDEX('Hoja de Trabajo para listado'!$CD$155:$DC$1048576,MATCH($A300,'Hoja de Trabajo para listado'!$CD$155:$CD$1048576,0),MATCH((CUADRO!G$5&amp;$E300),'Hoja de Trabajo para listado'!$CD$151:$DC$151,0)),0)</f>
        <v>0</v>
      </c>
      <c r="H300" s="314">
        <f ca="1">+IFERROR(INDEX('Hoja de Trabajo para listado'!$A$155:$Z$1048576,MATCH($A300,'Hoja de Trabajo para listado'!$A$155:$A$1048576,0),MATCH((CUADRO!H$5&amp;$E300),'Hoja de Trabajo para listado'!$A$151:$Z$151,0)),0)+IFERROR(INDEX('Hoja de Trabajo para listado'!$AB$155:$BA$1048576,MATCH($A300,'Hoja de Trabajo para listado'!$AB$155:$AB$1048576,0),MATCH((CUADRO!H$5&amp;$E300),'Hoja de Trabajo para listado'!$AB$151:$BA$151,0)),0)+IFERROR(INDEX('Hoja de Trabajo para listado'!$BC$155:$CB$1048576,MATCH($A300,'Hoja de Trabajo para listado'!$BC$155:$BC$1048576,0),MATCH((CUADRO!H$5&amp;$E300),'Hoja de Trabajo para listado'!$BC$151:$CB$151,0)),0)+IFERROR(INDEX('Hoja de Trabajo para listado'!$DE$153:$DG$274,MATCH($A300,'Hoja de Trabajo para listado'!$DE$153:$DE$1048576,0),MATCH((CUADRO!H$5&amp;$E300),'Hoja de Trabajo para listado'!$DE$151:$DG$151,0)),0)+IFERROR(INDEX('Hoja de Trabajo para listado'!$CD$155:$DC$1048576,MATCH($A300,'Hoja de Trabajo para listado'!$CD$155:$CD$1048576,0),MATCH((CUADRO!H$5&amp;$E300),'Hoja de Trabajo para listado'!$CD$151:$DC$151,0)),0)</f>
        <v>0</v>
      </c>
      <c r="I300" s="314">
        <f ca="1">+IFERROR(INDEX('Hoja de Trabajo para listado'!$A$155:$Z$1048576,MATCH($A300,'Hoja de Trabajo para listado'!$A$155:$A$1048576,0),MATCH((CUADRO!I$5&amp;$E300),'Hoja de Trabajo para listado'!$A$151:$Z$151,0)),0)+IFERROR(INDEX('Hoja de Trabajo para listado'!$AB$155:$BA$1048576,MATCH($A300,'Hoja de Trabajo para listado'!$AB$155:$AB$1048576,0),MATCH((CUADRO!I$5&amp;$E300),'Hoja de Trabajo para listado'!$AB$151:$BA$151,0)),0)+IFERROR(INDEX('Hoja de Trabajo para listado'!$BC$155:$CB$1048576,MATCH($A300,'Hoja de Trabajo para listado'!$BC$155:$BC$1048576,0),MATCH((CUADRO!I$5&amp;$E300),'Hoja de Trabajo para listado'!$BC$151:$CB$151,0)),0)+IFERROR(INDEX('Hoja de Trabajo para listado'!$DE$153:$DG$274,MATCH($A300,'Hoja de Trabajo para listado'!$DE$153:$DE$1048576,0),MATCH((CUADRO!I$5&amp;$E300),'Hoja de Trabajo para listado'!$DE$151:$DG$151,0)),0)+IFERROR(INDEX('Hoja de Trabajo para listado'!$CD$155:$DC$1048576,MATCH($A300,'Hoja de Trabajo para listado'!$CD$155:$CD$1048576,0),MATCH((CUADRO!I$5&amp;$E300),'Hoja de Trabajo para listado'!$CD$151:$DC$151,0)),0)</f>
        <v>0</v>
      </c>
      <c r="J300" s="314">
        <f ca="1">+IFERROR(INDEX('Hoja de Trabajo para listado'!$A$155:$Z$1048576,MATCH($A300,'Hoja de Trabajo para listado'!$A$155:$A$1048576,0),MATCH((CUADRO!J$5&amp;$E300),'Hoja de Trabajo para listado'!$A$151:$Z$151,0)),0)+IFERROR(INDEX('Hoja de Trabajo para listado'!$AB$155:$BA$1048576,MATCH($A300,'Hoja de Trabajo para listado'!$AB$155:$AB$1048576,0),MATCH((CUADRO!J$5&amp;$E300),'Hoja de Trabajo para listado'!$AB$151:$BA$151,0)),0)+IFERROR(INDEX('Hoja de Trabajo para listado'!$BC$155:$CB$1048576,MATCH($A300,'Hoja de Trabajo para listado'!$BC$155:$BC$1048576,0),MATCH((CUADRO!J$5&amp;$E300),'Hoja de Trabajo para listado'!$BC$151:$CB$151,0)),0)+IFERROR(INDEX('Hoja de Trabajo para listado'!$DE$153:$DG$274,MATCH($A300,'Hoja de Trabajo para listado'!$DE$153:$DE$1048576,0),MATCH((CUADRO!J$5&amp;$E300),'Hoja de Trabajo para listado'!$DE$151:$DG$151,0)),0)+IFERROR(INDEX('Hoja de Trabajo para listado'!$CD$155:$DC$1048576,MATCH($A300,'Hoja de Trabajo para listado'!$CD$155:$CD$1048576,0),MATCH((CUADRO!J$5&amp;$E300),'Hoja de Trabajo para listado'!$CD$151:$DC$151,0)),0)</f>
        <v>0</v>
      </c>
      <c r="K300" s="314">
        <f ca="1">+IFERROR(INDEX('Hoja de Trabajo para listado'!$A$155:$Z$1048576,MATCH($A300,'Hoja de Trabajo para listado'!$A$155:$A$1048576,0),MATCH((CUADRO!K$5&amp;$E300),'Hoja de Trabajo para listado'!$A$151:$Z$151,0)),0)+IFERROR(INDEX('Hoja de Trabajo para listado'!$AB$155:$BA$1048576,MATCH($A300,'Hoja de Trabajo para listado'!$AB$155:$AB$1048576,0),MATCH((CUADRO!K$5&amp;$E300),'Hoja de Trabajo para listado'!$AB$151:$BA$151,0)),0)+IFERROR(INDEX('Hoja de Trabajo para listado'!$BC$155:$CB$1048576,MATCH($A300,'Hoja de Trabajo para listado'!$BC$155:$BC$1048576,0),MATCH((CUADRO!K$5&amp;$E300),'Hoja de Trabajo para listado'!$BC$151:$CB$151,0)),0)+IFERROR(INDEX('Hoja de Trabajo para listado'!$DE$153:$DG$274,MATCH($A300,'Hoja de Trabajo para listado'!$DE$153:$DE$1048576,0),MATCH((CUADRO!K$5&amp;$E300),'Hoja de Trabajo para listado'!$DE$151:$DG$151,0)),0)+IFERROR(INDEX('Hoja de Trabajo para listado'!$CD$155:$DC$1048576,MATCH($A300,'Hoja de Trabajo para listado'!$CD$155:$CD$1048576,0),MATCH((CUADRO!K$5&amp;$E300),'Hoja de Trabajo para listado'!$CD$151:$DC$151,0)),0)</f>
        <v>0</v>
      </c>
      <c r="L300" s="314">
        <f ca="1">+IFERROR(INDEX('Hoja de Trabajo para listado'!$A$155:$Z$1048576,MATCH($A300,'Hoja de Trabajo para listado'!$A$155:$A$1048576,0),MATCH((CUADRO!L$5&amp;$E300),'Hoja de Trabajo para listado'!$A$151:$Z$151,0)),0)+IFERROR(INDEX('Hoja de Trabajo para listado'!$AB$155:$BA$1048576,MATCH($A300,'Hoja de Trabajo para listado'!$AB$155:$AB$1048576,0),MATCH((CUADRO!L$5&amp;$E300),'Hoja de Trabajo para listado'!$AB$151:$BA$151,0)),0)+IFERROR(INDEX('Hoja de Trabajo para listado'!$BC$155:$CB$1048576,MATCH($A300,'Hoja de Trabajo para listado'!$BC$155:$BC$1048576,0),MATCH((CUADRO!L$5&amp;$E300),'Hoja de Trabajo para listado'!$BC$151:$CB$151,0)),0)+IFERROR(INDEX('Hoja de Trabajo para listado'!$DE$153:$DG$274,MATCH($A300,'Hoja de Trabajo para listado'!$DE$153:$DE$1048576,0),MATCH((CUADRO!L$5&amp;$E300),'Hoja de Trabajo para listado'!$DE$151:$DG$151,0)),0)+IFERROR(INDEX('Hoja de Trabajo para listado'!$CD$155:$DC$1048576,MATCH($A300,'Hoja de Trabajo para listado'!$CD$155:$CD$1048576,0),MATCH((CUADRO!L$5&amp;$E300),'Hoja de Trabajo para listado'!$CD$151:$DC$151,0)),0)</f>
        <v>0</v>
      </c>
      <c r="M300" s="314">
        <f ca="1">+IFERROR(INDEX('Hoja de Trabajo para listado'!$A$155:$Z$1048576,MATCH($A300,'Hoja de Trabajo para listado'!$A$155:$A$1048576,0),MATCH((CUADRO!M$5&amp;$E300),'Hoja de Trabajo para listado'!$A$151:$Z$151,0)),0)+IFERROR(INDEX('Hoja de Trabajo para listado'!$AB$155:$BA$1048576,MATCH($A300,'Hoja de Trabajo para listado'!$AB$155:$AB$1048576,0),MATCH((CUADRO!M$5&amp;$E300),'Hoja de Trabajo para listado'!$AB$151:$BA$151,0)),0)+IFERROR(INDEX('Hoja de Trabajo para listado'!$BC$155:$CB$1048576,MATCH($A300,'Hoja de Trabajo para listado'!$BC$155:$BC$1048576,0),MATCH((CUADRO!M$5&amp;$E300),'Hoja de Trabajo para listado'!$BC$151:$CB$151,0)),0)+IFERROR(INDEX('Hoja de Trabajo para listado'!$DE$153:$DG$274,MATCH($A300,'Hoja de Trabajo para listado'!$DE$153:$DE$1048576,0),MATCH((CUADRO!M$5&amp;$E300),'Hoja de Trabajo para listado'!$DE$151:$DG$151,0)),0)+IFERROR(INDEX('Hoja de Trabajo para listado'!$CD$155:$DC$1048576,MATCH($A300,'Hoja de Trabajo para listado'!$CD$155:$CD$1048576,0),MATCH((CUADRO!M$5&amp;$E300),'Hoja de Trabajo para listado'!$CD$151:$DC$151,0)),0)</f>
        <v>0</v>
      </c>
      <c r="N300" s="314">
        <f ca="1">+IFERROR(INDEX('Hoja de Trabajo para listado'!$A$155:$Z$1048576,MATCH($A300,'Hoja de Trabajo para listado'!$A$155:$A$1048576,0),MATCH((CUADRO!N$5&amp;$E300),'Hoja de Trabajo para listado'!$A$151:$Z$151,0)),0)+IFERROR(INDEX('Hoja de Trabajo para listado'!$AB$155:$BA$1048576,MATCH($A300,'Hoja de Trabajo para listado'!$AB$155:$AB$1048576,0),MATCH((CUADRO!N$5&amp;$E300),'Hoja de Trabajo para listado'!$AB$151:$BA$151,0)),0)+IFERROR(INDEX('Hoja de Trabajo para listado'!$BC$155:$CB$1048576,MATCH($A300,'Hoja de Trabajo para listado'!$BC$155:$BC$1048576,0),MATCH((CUADRO!N$5&amp;$E300),'Hoja de Trabajo para listado'!$BC$151:$CB$151,0)),0)+IFERROR(INDEX('Hoja de Trabajo para listado'!$DE$153:$DG$274,MATCH($A300,'Hoja de Trabajo para listado'!$DE$153:$DE$1048576,0),MATCH((CUADRO!N$5&amp;$E300),'Hoja de Trabajo para listado'!$DE$151:$DG$151,0)),0)+IFERROR(INDEX('Hoja de Trabajo para listado'!$CD$155:$DC$1048576,MATCH($A300,'Hoja de Trabajo para listado'!$CD$155:$CD$1048576,0),MATCH((CUADRO!N$5&amp;$E300),'Hoja de Trabajo para listado'!$CD$151:$DC$151,0)),0)</f>
        <v>0</v>
      </c>
      <c r="O300" s="314">
        <f ca="1">+IFERROR(INDEX('Hoja de Trabajo para listado'!$A$155:$Z$1048576,MATCH($A300,'Hoja de Trabajo para listado'!$A$155:$A$1048576,0),MATCH((CUADRO!O$5&amp;$E300),'Hoja de Trabajo para listado'!$A$151:$Z$151,0)),0)+IFERROR(INDEX('Hoja de Trabajo para listado'!$AB$155:$BA$1048576,MATCH($A300,'Hoja de Trabajo para listado'!$AB$155:$AB$1048576,0),MATCH((CUADRO!O$5&amp;$E300),'Hoja de Trabajo para listado'!$AB$151:$BA$151,0)),0)+IFERROR(INDEX('Hoja de Trabajo para listado'!$BC$155:$CB$1048576,MATCH($A300,'Hoja de Trabajo para listado'!$BC$155:$BC$1048576,0),MATCH((CUADRO!O$5&amp;$E300),'Hoja de Trabajo para listado'!$BC$151:$CB$151,0)),0)+IFERROR(INDEX('Hoja de Trabajo para listado'!$DE$153:$DG$274,MATCH($A300,'Hoja de Trabajo para listado'!$DE$153:$DE$1048576,0),MATCH((CUADRO!O$5&amp;$E300),'Hoja de Trabajo para listado'!$DE$151:$DG$151,0)),0)+IFERROR(INDEX('Hoja de Trabajo para listado'!$CD$155:$DC$1048576,MATCH($A300,'Hoja de Trabajo para listado'!$CD$155:$CD$1048576,0),MATCH((CUADRO!O$5&amp;$E300),'Hoja de Trabajo para listado'!$CD$151:$DC$151,0)),0)</f>
        <v>0</v>
      </c>
      <c r="P300" s="314">
        <f ca="1">+IFERROR(INDEX('Hoja de Trabajo para listado'!$A$155:$Z$1048576,MATCH($A300,'Hoja de Trabajo para listado'!$A$155:$A$1048576,0),MATCH((CUADRO!P$5&amp;$E300),'Hoja de Trabajo para listado'!$A$151:$Z$151,0)),0)+IFERROR(INDEX('Hoja de Trabajo para listado'!$AB$155:$BA$1048576,MATCH($A300,'Hoja de Trabajo para listado'!$AB$155:$AB$1048576,0),MATCH((CUADRO!P$5&amp;$E300),'Hoja de Trabajo para listado'!$AB$151:$BA$151,0)),0)+IFERROR(INDEX('Hoja de Trabajo para listado'!$BC$155:$CB$1048576,MATCH($A300,'Hoja de Trabajo para listado'!$BC$155:$BC$1048576,0),MATCH((CUADRO!P$5&amp;$E300),'Hoja de Trabajo para listado'!$BC$151:$CB$151,0)),0)+IFERROR(INDEX('Hoja de Trabajo para listado'!$DE$153:$DG$274,MATCH($A300,'Hoja de Trabajo para listado'!$DE$153:$DE$1048576,0),MATCH((CUADRO!P$5&amp;$E300),'Hoja de Trabajo para listado'!$DE$151:$DG$151,0)),0)+IFERROR(INDEX('Hoja de Trabajo para listado'!$CD$155:$DC$1048576,MATCH($A300,'Hoja de Trabajo para listado'!$CD$155:$CD$1048576,0),MATCH((CUADRO!P$5&amp;$E300),'Hoja de Trabajo para listado'!$CD$151:$DC$151,0)),0)</f>
        <v>0</v>
      </c>
      <c r="Q300" s="314">
        <f ca="1">+IFERROR(INDEX('Hoja de Trabajo para listado'!$A$155:$Z$1048576,MATCH($A300,'Hoja de Trabajo para listado'!$A$155:$A$1048576,0),MATCH((CUADRO!Q$5&amp;$E300),'Hoja de Trabajo para listado'!$A$151:$Z$151,0)),0)+IFERROR(INDEX('Hoja de Trabajo para listado'!$AB$155:$BA$1048576,MATCH($A300,'Hoja de Trabajo para listado'!$AB$155:$AB$1048576,0),MATCH((CUADRO!Q$5&amp;$E300),'Hoja de Trabajo para listado'!$AB$151:$BA$151,0)),0)+IFERROR(INDEX('Hoja de Trabajo para listado'!$BC$155:$CB$1048576,MATCH($A300,'Hoja de Trabajo para listado'!$BC$155:$BC$1048576,0),MATCH((CUADRO!Q$5&amp;$E300),'Hoja de Trabajo para listado'!$BC$151:$CB$151,0)),0)+IFERROR(INDEX('Hoja de Trabajo para listado'!$DE$153:$DG$274,MATCH($A300,'Hoja de Trabajo para listado'!$DE$153:$DE$1048576,0),MATCH((CUADRO!Q$5&amp;$E300),'Hoja de Trabajo para listado'!$DE$151:$DG$151,0)),0)+IFERROR(INDEX('Hoja de Trabajo para listado'!$CD$155:$DC$1048576,MATCH($A300,'Hoja de Trabajo para listado'!$CD$155:$CD$1048576,0),MATCH((CUADRO!Q$5&amp;$E300),'Hoja de Trabajo para listado'!$CD$151:$DC$151,0)),0)</f>
        <v>0</v>
      </c>
      <c r="R300" s="314">
        <f t="shared" ca="1" si="8"/>
        <v>0</v>
      </c>
      <c r="S300" s="322"/>
      <c r="T300" s="314">
        <f ca="1">+T301</f>
        <v>0</v>
      </c>
      <c r="U300" s="313">
        <f t="shared" si="9"/>
        <v>1</v>
      </c>
      <c r="V300" s="319" t="str">
        <f>+VLOOKUP(A300,bd_lista!$A$3:$E$593,5,FALSE)</f>
        <v>Gobiernos Autonomos Municipales</v>
      </c>
      <c r="W300" s="425" t="str">
        <f>+V300</f>
        <v>Gobiernos Autonomos Municipales</v>
      </c>
    </row>
    <row r="301" spans="1:23" customFormat="1" ht="15" hidden="1" customHeight="1">
      <c r="A301" s="323">
        <v>1256</v>
      </c>
      <c r="B301" s="428"/>
      <c r="C301" s="319" t="str">
        <f>+VLOOKUP(A301,bd_lista!$A$3:$C$593,3,FALSE)</f>
        <v>Gobierno Autónomo Municipal de Chulumani (Villa de la Libertad)</v>
      </c>
      <c r="D301" s="430"/>
      <c r="E301" s="349" t="s">
        <v>1419</v>
      </c>
      <c r="F301" s="314">
        <f ca="1">+IFERROR(INDEX('Hoja de Trabajo para listado'!$A$155:$Z$1048576,MATCH($A301,'Hoja de Trabajo para listado'!$A$155:$A$1048576,0),MATCH((CUADRO!F$5&amp;$E301),'Hoja de Trabajo para listado'!$A$151:$Z$151,0)),0)+IFERROR(INDEX('Hoja de Trabajo para listado'!$AB$155:$BA$1048576,MATCH($A301,'Hoja de Trabajo para listado'!$AB$155:$AB$1048576,0),MATCH((CUADRO!F$5&amp;$E301),'Hoja de Trabajo para listado'!$AB$151:$BA$151,0)),0)+IFERROR(INDEX('Hoja de Trabajo para listado'!$BC$155:$CB$1048576,MATCH($A301,'Hoja de Trabajo para listado'!$BC$155:$BC$1048576,0),MATCH((CUADRO!F$5&amp;$E301),'Hoja de Trabajo para listado'!$BC$151:$CB$151,0)),0)+IFERROR(INDEX('Hoja de Trabajo para listado'!$DE$153:$DG$274,MATCH($A301,'Hoja de Trabajo para listado'!$DE$153:$DE$1048576,0),MATCH((CUADRO!F$5&amp;$E301),'Hoja de Trabajo para listado'!$DE$151:$DG$151,0)),0)+IFERROR(INDEX('Hoja de Trabajo para listado'!$CD$155:$DC$1048576,MATCH($A301,'Hoja de Trabajo para listado'!$CD$155:$CD$1048576,0),MATCH((CUADRO!F$5&amp;$E301),'Hoja de Trabajo para listado'!$CD$151:$DC$151,0)),0)</f>
        <v>0</v>
      </c>
      <c r="G301" s="314">
        <f ca="1">+IFERROR(INDEX('Hoja de Trabajo para listado'!$A$155:$Z$1048576,MATCH($A301,'Hoja de Trabajo para listado'!$A$155:$A$1048576,0),MATCH((CUADRO!G$5&amp;$E301),'Hoja de Trabajo para listado'!$A$151:$Z$151,0)),0)+IFERROR(INDEX('Hoja de Trabajo para listado'!$AB$155:$BA$1048576,MATCH($A301,'Hoja de Trabajo para listado'!$AB$155:$AB$1048576,0),MATCH((CUADRO!G$5&amp;$E301),'Hoja de Trabajo para listado'!$AB$151:$BA$151,0)),0)+IFERROR(INDEX('Hoja de Trabajo para listado'!$BC$155:$CB$1048576,MATCH($A301,'Hoja de Trabajo para listado'!$BC$155:$BC$1048576,0),MATCH((CUADRO!G$5&amp;$E301),'Hoja de Trabajo para listado'!$BC$151:$CB$151,0)),0)+IFERROR(INDEX('Hoja de Trabajo para listado'!$DE$153:$DG$274,MATCH($A301,'Hoja de Trabajo para listado'!$DE$153:$DE$1048576,0),MATCH((CUADRO!G$5&amp;$E301),'Hoja de Trabajo para listado'!$DE$151:$DG$151,0)),0)+IFERROR(INDEX('Hoja de Trabajo para listado'!$CD$155:$DC$1048576,MATCH($A301,'Hoja de Trabajo para listado'!$CD$155:$CD$1048576,0),MATCH((CUADRO!G$5&amp;$E301),'Hoja de Trabajo para listado'!$CD$151:$DC$151,0)),0)</f>
        <v>0</v>
      </c>
      <c r="H301" s="314">
        <f ca="1">+IFERROR(INDEX('Hoja de Trabajo para listado'!$A$155:$Z$1048576,MATCH($A301,'Hoja de Trabajo para listado'!$A$155:$A$1048576,0),MATCH((CUADRO!H$5&amp;$E301),'Hoja de Trabajo para listado'!$A$151:$Z$151,0)),0)+IFERROR(INDEX('Hoja de Trabajo para listado'!$AB$155:$BA$1048576,MATCH($A301,'Hoja de Trabajo para listado'!$AB$155:$AB$1048576,0),MATCH((CUADRO!H$5&amp;$E301),'Hoja de Trabajo para listado'!$AB$151:$BA$151,0)),0)+IFERROR(INDEX('Hoja de Trabajo para listado'!$BC$155:$CB$1048576,MATCH($A301,'Hoja de Trabajo para listado'!$BC$155:$BC$1048576,0),MATCH((CUADRO!H$5&amp;$E301),'Hoja de Trabajo para listado'!$BC$151:$CB$151,0)),0)+IFERROR(INDEX('Hoja de Trabajo para listado'!$DE$153:$DG$274,MATCH($A301,'Hoja de Trabajo para listado'!$DE$153:$DE$1048576,0),MATCH((CUADRO!H$5&amp;$E301),'Hoja de Trabajo para listado'!$DE$151:$DG$151,0)),0)+IFERROR(INDEX('Hoja de Trabajo para listado'!$CD$155:$DC$1048576,MATCH($A301,'Hoja de Trabajo para listado'!$CD$155:$CD$1048576,0),MATCH((CUADRO!H$5&amp;$E301),'Hoja de Trabajo para listado'!$CD$151:$DC$151,0)),0)</f>
        <v>0</v>
      </c>
      <c r="I301" s="314">
        <f ca="1">+IFERROR(INDEX('Hoja de Trabajo para listado'!$A$155:$Z$1048576,MATCH($A301,'Hoja de Trabajo para listado'!$A$155:$A$1048576,0),MATCH((CUADRO!I$5&amp;$E301),'Hoja de Trabajo para listado'!$A$151:$Z$151,0)),0)+IFERROR(INDEX('Hoja de Trabajo para listado'!$AB$155:$BA$1048576,MATCH($A301,'Hoja de Trabajo para listado'!$AB$155:$AB$1048576,0),MATCH((CUADRO!I$5&amp;$E301),'Hoja de Trabajo para listado'!$AB$151:$BA$151,0)),0)+IFERROR(INDEX('Hoja de Trabajo para listado'!$BC$155:$CB$1048576,MATCH($A301,'Hoja de Trabajo para listado'!$BC$155:$BC$1048576,0),MATCH((CUADRO!I$5&amp;$E301),'Hoja de Trabajo para listado'!$BC$151:$CB$151,0)),0)+IFERROR(INDEX('Hoja de Trabajo para listado'!$DE$153:$DG$274,MATCH($A301,'Hoja de Trabajo para listado'!$DE$153:$DE$1048576,0),MATCH((CUADRO!I$5&amp;$E301),'Hoja de Trabajo para listado'!$DE$151:$DG$151,0)),0)+IFERROR(INDEX('Hoja de Trabajo para listado'!$CD$155:$DC$1048576,MATCH($A301,'Hoja de Trabajo para listado'!$CD$155:$CD$1048576,0),MATCH((CUADRO!I$5&amp;$E301),'Hoja de Trabajo para listado'!$CD$151:$DC$151,0)),0)</f>
        <v>0</v>
      </c>
      <c r="J301" s="314">
        <f ca="1">+IFERROR(INDEX('Hoja de Trabajo para listado'!$A$155:$Z$1048576,MATCH($A301,'Hoja de Trabajo para listado'!$A$155:$A$1048576,0),MATCH((CUADRO!J$5&amp;$E301),'Hoja de Trabajo para listado'!$A$151:$Z$151,0)),0)+IFERROR(INDEX('Hoja de Trabajo para listado'!$AB$155:$BA$1048576,MATCH($A301,'Hoja de Trabajo para listado'!$AB$155:$AB$1048576,0),MATCH((CUADRO!J$5&amp;$E301),'Hoja de Trabajo para listado'!$AB$151:$BA$151,0)),0)+IFERROR(INDEX('Hoja de Trabajo para listado'!$BC$155:$CB$1048576,MATCH($A301,'Hoja de Trabajo para listado'!$BC$155:$BC$1048576,0),MATCH((CUADRO!J$5&amp;$E301),'Hoja de Trabajo para listado'!$BC$151:$CB$151,0)),0)+IFERROR(INDEX('Hoja de Trabajo para listado'!$DE$153:$DG$274,MATCH($A301,'Hoja de Trabajo para listado'!$DE$153:$DE$1048576,0),MATCH((CUADRO!J$5&amp;$E301),'Hoja de Trabajo para listado'!$DE$151:$DG$151,0)),0)+IFERROR(INDEX('Hoja de Trabajo para listado'!$CD$155:$DC$1048576,MATCH($A301,'Hoja de Trabajo para listado'!$CD$155:$CD$1048576,0),MATCH((CUADRO!J$5&amp;$E301),'Hoja de Trabajo para listado'!$CD$151:$DC$151,0)),0)</f>
        <v>0</v>
      </c>
      <c r="K301" s="314">
        <f ca="1">+IFERROR(INDEX('Hoja de Trabajo para listado'!$A$155:$Z$1048576,MATCH($A301,'Hoja de Trabajo para listado'!$A$155:$A$1048576,0),MATCH((CUADRO!K$5&amp;$E301),'Hoja de Trabajo para listado'!$A$151:$Z$151,0)),0)+IFERROR(INDEX('Hoja de Trabajo para listado'!$AB$155:$BA$1048576,MATCH($A301,'Hoja de Trabajo para listado'!$AB$155:$AB$1048576,0),MATCH((CUADRO!K$5&amp;$E301),'Hoja de Trabajo para listado'!$AB$151:$BA$151,0)),0)+IFERROR(INDEX('Hoja de Trabajo para listado'!$BC$155:$CB$1048576,MATCH($A301,'Hoja de Trabajo para listado'!$BC$155:$BC$1048576,0),MATCH((CUADRO!K$5&amp;$E301),'Hoja de Trabajo para listado'!$BC$151:$CB$151,0)),0)+IFERROR(INDEX('Hoja de Trabajo para listado'!$DE$153:$DG$274,MATCH($A301,'Hoja de Trabajo para listado'!$DE$153:$DE$1048576,0),MATCH((CUADRO!K$5&amp;$E301),'Hoja de Trabajo para listado'!$DE$151:$DG$151,0)),0)+IFERROR(INDEX('Hoja de Trabajo para listado'!$CD$155:$DC$1048576,MATCH($A301,'Hoja de Trabajo para listado'!$CD$155:$CD$1048576,0),MATCH((CUADRO!K$5&amp;$E301),'Hoja de Trabajo para listado'!$CD$151:$DC$151,0)),0)</f>
        <v>0</v>
      </c>
      <c r="L301" s="314">
        <f ca="1">+IFERROR(INDEX('Hoja de Trabajo para listado'!$A$155:$Z$1048576,MATCH($A301,'Hoja de Trabajo para listado'!$A$155:$A$1048576,0),MATCH((CUADRO!L$5&amp;$E301),'Hoja de Trabajo para listado'!$A$151:$Z$151,0)),0)+IFERROR(INDEX('Hoja de Trabajo para listado'!$AB$155:$BA$1048576,MATCH($A301,'Hoja de Trabajo para listado'!$AB$155:$AB$1048576,0),MATCH((CUADRO!L$5&amp;$E301),'Hoja de Trabajo para listado'!$AB$151:$BA$151,0)),0)+IFERROR(INDEX('Hoja de Trabajo para listado'!$BC$155:$CB$1048576,MATCH($A301,'Hoja de Trabajo para listado'!$BC$155:$BC$1048576,0),MATCH((CUADRO!L$5&amp;$E301),'Hoja de Trabajo para listado'!$BC$151:$CB$151,0)),0)+IFERROR(INDEX('Hoja de Trabajo para listado'!$DE$153:$DG$274,MATCH($A301,'Hoja de Trabajo para listado'!$DE$153:$DE$1048576,0),MATCH((CUADRO!L$5&amp;$E301),'Hoja de Trabajo para listado'!$DE$151:$DG$151,0)),0)+IFERROR(INDEX('Hoja de Trabajo para listado'!$CD$155:$DC$1048576,MATCH($A301,'Hoja de Trabajo para listado'!$CD$155:$CD$1048576,0),MATCH((CUADRO!L$5&amp;$E301),'Hoja de Trabajo para listado'!$CD$151:$DC$151,0)),0)</f>
        <v>0</v>
      </c>
      <c r="M301" s="314">
        <f ca="1">+IFERROR(INDEX('Hoja de Trabajo para listado'!$A$155:$Z$1048576,MATCH($A301,'Hoja de Trabajo para listado'!$A$155:$A$1048576,0),MATCH((CUADRO!M$5&amp;$E301),'Hoja de Trabajo para listado'!$A$151:$Z$151,0)),0)+IFERROR(INDEX('Hoja de Trabajo para listado'!$AB$155:$BA$1048576,MATCH($A301,'Hoja de Trabajo para listado'!$AB$155:$AB$1048576,0),MATCH((CUADRO!M$5&amp;$E301),'Hoja de Trabajo para listado'!$AB$151:$BA$151,0)),0)+IFERROR(INDEX('Hoja de Trabajo para listado'!$BC$155:$CB$1048576,MATCH($A301,'Hoja de Trabajo para listado'!$BC$155:$BC$1048576,0),MATCH((CUADRO!M$5&amp;$E301),'Hoja de Trabajo para listado'!$BC$151:$CB$151,0)),0)+IFERROR(INDEX('Hoja de Trabajo para listado'!$DE$153:$DG$274,MATCH($A301,'Hoja de Trabajo para listado'!$DE$153:$DE$1048576,0),MATCH((CUADRO!M$5&amp;$E301),'Hoja de Trabajo para listado'!$DE$151:$DG$151,0)),0)+IFERROR(INDEX('Hoja de Trabajo para listado'!$CD$155:$DC$1048576,MATCH($A301,'Hoja de Trabajo para listado'!$CD$155:$CD$1048576,0),MATCH((CUADRO!M$5&amp;$E301),'Hoja de Trabajo para listado'!$CD$151:$DC$151,0)),0)</f>
        <v>0</v>
      </c>
      <c r="N301" s="314">
        <f ca="1">+IFERROR(INDEX('Hoja de Trabajo para listado'!$A$155:$Z$1048576,MATCH($A301,'Hoja de Trabajo para listado'!$A$155:$A$1048576,0),MATCH((CUADRO!N$5&amp;$E301),'Hoja de Trabajo para listado'!$A$151:$Z$151,0)),0)+IFERROR(INDEX('Hoja de Trabajo para listado'!$AB$155:$BA$1048576,MATCH($A301,'Hoja de Trabajo para listado'!$AB$155:$AB$1048576,0),MATCH((CUADRO!N$5&amp;$E301),'Hoja de Trabajo para listado'!$AB$151:$BA$151,0)),0)+IFERROR(INDEX('Hoja de Trabajo para listado'!$BC$155:$CB$1048576,MATCH($A301,'Hoja de Trabajo para listado'!$BC$155:$BC$1048576,0),MATCH((CUADRO!N$5&amp;$E301),'Hoja de Trabajo para listado'!$BC$151:$CB$151,0)),0)+IFERROR(INDEX('Hoja de Trabajo para listado'!$DE$153:$DG$274,MATCH($A301,'Hoja de Trabajo para listado'!$DE$153:$DE$1048576,0),MATCH((CUADRO!N$5&amp;$E301),'Hoja de Trabajo para listado'!$DE$151:$DG$151,0)),0)+IFERROR(INDEX('Hoja de Trabajo para listado'!$CD$155:$DC$1048576,MATCH($A301,'Hoja de Trabajo para listado'!$CD$155:$CD$1048576,0),MATCH((CUADRO!N$5&amp;$E301),'Hoja de Trabajo para listado'!$CD$151:$DC$151,0)),0)</f>
        <v>0</v>
      </c>
      <c r="O301" s="314">
        <f ca="1">+IFERROR(INDEX('Hoja de Trabajo para listado'!$A$155:$Z$1048576,MATCH($A301,'Hoja de Trabajo para listado'!$A$155:$A$1048576,0),MATCH((CUADRO!O$5&amp;$E301),'Hoja de Trabajo para listado'!$A$151:$Z$151,0)),0)+IFERROR(INDEX('Hoja de Trabajo para listado'!$AB$155:$BA$1048576,MATCH($A301,'Hoja de Trabajo para listado'!$AB$155:$AB$1048576,0),MATCH((CUADRO!O$5&amp;$E301),'Hoja de Trabajo para listado'!$AB$151:$BA$151,0)),0)+IFERROR(INDEX('Hoja de Trabajo para listado'!$BC$155:$CB$1048576,MATCH($A301,'Hoja de Trabajo para listado'!$BC$155:$BC$1048576,0),MATCH((CUADRO!O$5&amp;$E301),'Hoja de Trabajo para listado'!$BC$151:$CB$151,0)),0)+IFERROR(INDEX('Hoja de Trabajo para listado'!$DE$153:$DG$274,MATCH($A301,'Hoja de Trabajo para listado'!$DE$153:$DE$1048576,0),MATCH((CUADRO!O$5&amp;$E301),'Hoja de Trabajo para listado'!$DE$151:$DG$151,0)),0)+IFERROR(INDEX('Hoja de Trabajo para listado'!$CD$155:$DC$1048576,MATCH($A301,'Hoja de Trabajo para listado'!$CD$155:$CD$1048576,0),MATCH((CUADRO!O$5&amp;$E301),'Hoja de Trabajo para listado'!$CD$151:$DC$151,0)),0)</f>
        <v>0</v>
      </c>
      <c r="P301" s="314">
        <f ca="1">+IFERROR(INDEX('Hoja de Trabajo para listado'!$A$155:$Z$1048576,MATCH($A301,'Hoja de Trabajo para listado'!$A$155:$A$1048576,0),MATCH((CUADRO!P$5&amp;$E301),'Hoja de Trabajo para listado'!$A$151:$Z$151,0)),0)+IFERROR(INDEX('Hoja de Trabajo para listado'!$AB$155:$BA$1048576,MATCH($A301,'Hoja de Trabajo para listado'!$AB$155:$AB$1048576,0),MATCH((CUADRO!P$5&amp;$E301),'Hoja de Trabajo para listado'!$AB$151:$BA$151,0)),0)+IFERROR(INDEX('Hoja de Trabajo para listado'!$BC$155:$CB$1048576,MATCH($A301,'Hoja de Trabajo para listado'!$BC$155:$BC$1048576,0),MATCH((CUADRO!P$5&amp;$E301),'Hoja de Trabajo para listado'!$BC$151:$CB$151,0)),0)+IFERROR(INDEX('Hoja de Trabajo para listado'!$DE$153:$DG$274,MATCH($A301,'Hoja de Trabajo para listado'!$DE$153:$DE$1048576,0),MATCH((CUADRO!P$5&amp;$E301),'Hoja de Trabajo para listado'!$DE$151:$DG$151,0)),0)+IFERROR(INDEX('Hoja de Trabajo para listado'!$CD$155:$DC$1048576,MATCH($A301,'Hoja de Trabajo para listado'!$CD$155:$CD$1048576,0),MATCH((CUADRO!P$5&amp;$E301),'Hoja de Trabajo para listado'!$CD$151:$DC$151,0)),0)</f>
        <v>0</v>
      </c>
      <c r="Q301" s="314">
        <f ca="1">+IFERROR(INDEX('Hoja de Trabajo para listado'!$A$155:$Z$1048576,MATCH($A301,'Hoja de Trabajo para listado'!$A$155:$A$1048576,0),MATCH((CUADRO!Q$5&amp;$E301),'Hoja de Trabajo para listado'!$A$151:$Z$151,0)),0)+IFERROR(INDEX('Hoja de Trabajo para listado'!$AB$155:$BA$1048576,MATCH($A301,'Hoja de Trabajo para listado'!$AB$155:$AB$1048576,0),MATCH((CUADRO!Q$5&amp;$E301),'Hoja de Trabajo para listado'!$AB$151:$BA$151,0)),0)+IFERROR(INDEX('Hoja de Trabajo para listado'!$BC$155:$CB$1048576,MATCH($A301,'Hoja de Trabajo para listado'!$BC$155:$BC$1048576,0),MATCH((CUADRO!Q$5&amp;$E301),'Hoja de Trabajo para listado'!$BC$151:$CB$151,0)),0)+IFERROR(INDEX('Hoja de Trabajo para listado'!$DE$153:$DG$274,MATCH($A301,'Hoja de Trabajo para listado'!$DE$153:$DE$1048576,0),MATCH((CUADRO!Q$5&amp;$E301),'Hoja de Trabajo para listado'!$DE$151:$DG$151,0)),0)+IFERROR(INDEX('Hoja de Trabajo para listado'!$CD$155:$DC$1048576,MATCH($A301,'Hoja de Trabajo para listado'!$CD$155:$CD$1048576,0),MATCH((CUADRO!Q$5&amp;$E301),'Hoja de Trabajo para listado'!$CD$151:$DC$151,0)),0)</f>
        <v>0</v>
      </c>
      <c r="R301" s="314">
        <f t="shared" ca="1" si="8"/>
        <v>0</v>
      </c>
      <c r="S301" s="322">
        <f ca="1">+R300+R301</f>
        <v>0</v>
      </c>
      <c r="T301" s="314">
        <f ca="1">+S301</f>
        <v>0</v>
      </c>
      <c r="U301" s="313">
        <f t="shared" si="9"/>
        <v>2</v>
      </c>
      <c r="V301" s="319" t="str">
        <f>+VLOOKUP(A301,bd_lista!$A$3:$E$593,5,FALSE)</f>
        <v>Gobiernos Autonomos Municipales</v>
      </c>
      <c r="W301" s="426"/>
    </row>
    <row r="302" spans="1:23" customFormat="1" ht="15" hidden="1" customHeight="1">
      <c r="A302" s="323">
        <v>1257</v>
      </c>
      <c r="B302" s="427">
        <f>+A302</f>
        <v>1257</v>
      </c>
      <c r="C302" s="318" t="str">
        <f>+VLOOKUP(A302,bd_lista!$A$3:$C$593,3,FALSE)</f>
        <v>Gobierno Autónomo Municipal de Irupana (Villa de Lanza)</v>
      </c>
      <c r="D302" s="429" t="str">
        <f>+C302</f>
        <v>Gobierno Autónomo Municipal de Irupana (Villa de Lanza)</v>
      </c>
      <c r="E302" s="346" t="s">
        <v>1418</v>
      </c>
      <c r="F302" s="314">
        <f ca="1">+IFERROR(INDEX('Hoja de Trabajo para listado'!$A$155:$Z$1048576,MATCH($A302,'Hoja de Trabajo para listado'!$A$155:$A$1048576,0),MATCH((CUADRO!F$5&amp;$E302),'Hoja de Trabajo para listado'!$A$151:$Z$151,0)),0)+IFERROR(INDEX('Hoja de Trabajo para listado'!$AB$155:$BA$1048576,MATCH($A302,'Hoja de Trabajo para listado'!$AB$155:$AB$1048576,0),MATCH((CUADRO!F$5&amp;$E302),'Hoja de Trabajo para listado'!$AB$151:$BA$151,0)),0)+IFERROR(INDEX('Hoja de Trabajo para listado'!$BC$155:$CB$1048576,MATCH($A302,'Hoja de Trabajo para listado'!$BC$155:$BC$1048576,0),MATCH((CUADRO!F$5&amp;$E302),'Hoja de Trabajo para listado'!$BC$151:$CB$151,0)),0)+IFERROR(INDEX('Hoja de Trabajo para listado'!$DE$153:$DG$274,MATCH($A302,'Hoja de Trabajo para listado'!$DE$153:$DE$1048576,0),MATCH((CUADRO!F$5&amp;$E302),'Hoja de Trabajo para listado'!$DE$151:$DG$151,0)),0)+IFERROR(INDEX('Hoja de Trabajo para listado'!$CD$155:$DC$1048576,MATCH($A302,'Hoja de Trabajo para listado'!$CD$155:$CD$1048576,0),MATCH((CUADRO!F$5&amp;$E302),'Hoja de Trabajo para listado'!$CD$151:$DC$151,0)),0)</f>
        <v>0</v>
      </c>
      <c r="G302" s="314">
        <f ca="1">+IFERROR(INDEX('Hoja de Trabajo para listado'!$A$155:$Z$1048576,MATCH($A302,'Hoja de Trabajo para listado'!$A$155:$A$1048576,0),MATCH((CUADRO!G$5&amp;$E302),'Hoja de Trabajo para listado'!$A$151:$Z$151,0)),0)+IFERROR(INDEX('Hoja de Trabajo para listado'!$AB$155:$BA$1048576,MATCH($A302,'Hoja de Trabajo para listado'!$AB$155:$AB$1048576,0),MATCH((CUADRO!G$5&amp;$E302),'Hoja de Trabajo para listado'!$AB$151:$BA$151,0)),0)+IFERROR(INDEX('Hoja de Trabajo para listado'!$BC$155:$CB$1048576,MATCH($A302,'Hoja de Trabajo para listado'!$BC$155:$BC$1048576,0),MATCH((CUADRO!G$5&amp;$E302),'Hoja de Trabajo para listado'!$BC$151:$CB$151,0)),0)+IFERROR(INDEX('Hoja de Trabajo para listado'!$DE$153:$DG$274,MATCH($A302,'Hoja de Trabajo para listado'!$DE$153:$DE$1048576,0),MATCH((CUADRO!G$5&amp;$E302),'Hoja de Trabajo para listado'!$DE$151:$DG$151,0)),0)+IFERROR(INDEX('Hoja de Trabajo para listado'!$CD$155:$DC$1048576,MATCH($A302,'Hoja de Trabajo para listado'!$CD$155:$CD$1048576,0),MATCH((CUADRO!G$5&amp;$E302),'Hoja de Trabajo para listado'!$CD$151:$DC$151,0)),0)</f>
        <v>0</v>
      </c>
      <c r="H302" s="314">
        <f ca="1">+IFERROR(INDEX('Hoja de Trabajo para listado'!$A$155:$Z$1048576,MATCH($A302,'Hoja de Trabajo para listado'!$A$155:$A$1048576,0),MATCH((CUADRO!H$5&amp;$E302),'Hoja de Trabajo para listado'!$A$151:$Z$151,0)),0)+IFERROR(INDEX('Hoja de Trabajo para listado'!$AB$155:$BA$1048576,MATCH($A302,'Hoja de Trabajo para listado'!$AB$155:$AB$1048576,0),MATCH((CUADRO!H$5&amp;$E302),'Hoja de Trabajo para listado'!$AB$151:$BA$151,0)),0)+IFERROR(INDEX('Hoja de Trabajo para listado'!$BC$155:$CB$1048576,MATCH($A302,'Hoja de Trabajo para listado'!$BC$155:$BC$1048576,0),MATCH((CUADRO!H$5&amp;$E302),'Hoja de Trabajo para listado'!$BC$151:$CB$151,0)),0)+IFERROR(INDEX('Hoja de Trabajo para listado'!$DE$153:$DG$274,MATCH($A302,'Hoja de Trabajo para listado'!$DE$153:$DE$1048576,0),MATCH((CUADRO!H$5&amp;$E302),'Hoja de Trabajo para listado'!$DE$151:$DG$151,0)),0)+IFERROR(INDEX('Hoja de Trabajo para listado'!$CD$155:$DC$1048576,MATCH($A302,'Hoja de Trabajo para listado'!$CD$155:$CD$1048576,0),MATCH((CUADRO!H$5&amp;$E302),'Hoja de Trabajo para listado'!$CD$151:$DC$151,0)),0)</f>
        <v>0</v>
      </c>
      <c r="I302" s="314">
        <f ca="1">+IFERROR(INDEX('Hoja de Trabajo para listado'!$A$155:$Z$1048576,MATCH($A302,'Hoja de Trabajo para listado'!$A$155:$A$1048576,0),MATCH((CUADRO!I$5&amp;$E302),'Hoja de Trabajo para listado'!$A$151:$Z$151,0)),0)+IFERROR(INDEX('Hoja de Trabajo para listado'!$AB$155:$BA$1048576,MATCH($A302,'Hoja de Trabajo para listado'!$AB$155:$AB$1048576,0),MATCH((CUADRO!I$5&amp;$E302),'Hoja de Trabajo para listado'!$AB$151:$BA$151,0)),0)+IFERROR(INDEX('Hoja de Trabajo para listado'!$BC$155:$CB$1048576,MATCH($A302,'Hoja de Trabajo para listado'!$BC$155:$BC$1048576,0),MATCH((CUADRO!I$5&amp;$E302),'Hoja de Trabajo para listado'!$BC$151:$CB$151,0)),0)+IFERROR(INDEX('Hoja de Trabajo para listado'!$DE$153:$DG$274,MATCH($A302,'Hoja de Trabajo para listado'!$DE$153:$DE$1048576,0),MATCH((CUADRO!I$5&amp;$E302),'Hoja de Trabajo para listado'!$DE$151:$DG$151,0)),0)+IFERROR(INDEX('Hoja de Trabajo para listado'!$CD$155:$DC$1048576,MATCH($A302,'Hoja de Trabajo para listado'!$CD$155:$CD$1048576,0),MATCH((CUADRO!I$5&amp;$E302),'Hoja de Trabajo para listado'!$CD$151:$DC$151,0)),0)</f>
        <v>0</v>
      </c>
      <c r="J302" s="314">
        <f ca="1">+IFERROR(INDEX('Hoja de Trabajo para listado'!$A$155:$Z$1048576,MATCH($A302,'Hoja de Trabajo para listado'!$A$155:$A$1048576,0),MATCH((CUADRO!J$5&amp;$E302),'Hoja de Trabajo para listado'!$A$151:$Z$151,0)),0)+IFERROR(INDEX('Hoja de Trabajo para listado'!$AB$155:$BA$1048576,MATCH($A302,'Hoja de Trabajo para listado'!$AB$155:$AB$1048576,0),MATCH((CUADRO!J$5&amp;$E302),'Hoja de Trabajo para listado'!$AB$151:$BA$151,0)),0)+IFERROR(INDEX('Hoja de Trabajo para listado'!$BC$155:$CB$1048576,MATCH($A302,'Hoja de Trabajo para listado'!$BC$155:$BC$1048576,0),MATCH((CUADRO!J$5&amp;$E302),'Hoja de Trabajo para listado'!$BC$151:$CB$151,0)),0)+IFERROR(INDEX('Hoja de Trabajo para listado'!$DE$153:$DG$274,MATCH($A302,'Hoja de Trabajo para listado'!$DE$153:$DE$1048576,0),MATCH((CUADRO!J$5&amp;$E302),'Hoja de Trabajo para listado'!$DE$151:$DG$151,0)),0)+IFERROR(INDEX('Hoja de Trabajo para listado'!$CD$155:$DC$1048576,MATCH($A302,'Hoja de Trabajo para listado'!$CD$155:$CD$1048576,0),MATCH((CUADRO!J$5&amp;$E302),'Hoja de Trabajo para listado'!$CD$151:$DC$151,0)),0)</f>
        <v>0</v>
      </c>
      <c r="K302" s="314">
        <f ca="1">+IFERROR(INDEX('Hoja de Trabajo para listado'!$A$155:$Z$1048576,MATCH($A302,'Hoja de Trabajo para listado'!$A$155:$A$1048576,0),MATCH((CUADRO!K$5&amp;$E302),'Hoja de Trabajo para listado'!$A$151:$Z$151,0)),0)+IFERROR(INDEX('Hoja de Trabajo para listado'!$AB$155:$BA$1048576,MATCH($A302,'Hoja de Trabajo para listado'!$AB$155:$AB$1048576,0),MATCH((CUADRO!K$5&amp;$E302),'Hoja de Trabajo para listado'!$AB$151:$BA$151,0)),0)+IFERROR(INDEX('Hoja de Trabajo para listado'!$BC$155:$CB$1048576,MATCH($A302,'Hoja de Trabajo para listado'!$BC$155:$BC$1048576,0),MATCH((CUADRO!K$5&amp;$E302),'Hoja de Trabajo para listado'!$BC$151:$CB$151,0)),0)+IFERROR(INDEX('Hoja de Trabajo para listado'!$DE$153:$DG$274,MATCH($A302,'Hoja de Trabajo para listado'!$DE$153:$DE$1048576,0),MATCH((CUADRO!K$5&amp;$E302),'Hoja de Trabajo para listado'!$DE$151:$DG$151,0)),0)+IFERROR(INDEX('Hoja de Trabajo para listado'!$CD$155:$DC$1048576,MATCH($A302,'Hoja de Trabajo para listado'!$CD$155:$CD$1048576,0),MATCH((CUADRO!K$5&amp;$E302),'Hoja de Trabajo para listado'!$CD$151:$DC$151,0)),0)</f>
        <v>0</v>
      </c>
      <c r="L302" s="314">
        <f ca="1">+IFERROR(INDEX('Hoja de Trabajo para listado'!$A$155:$Z$1048576,MATCH($A302,'Hoja de Trabajo para listado'!$A$155:$A$1048576,0),MATCH((CUADRO!L$5&amp;$E302),'Hoja de Trabajo para listado'!$A$151:$Z$151,0)),0)+IFERROR(INDEX('Hoja de Trabajo para listado'!$AB$155:$BA$1048576,MATCH($A302,'Hoja de Trabajo para listado'!$AB$155:$AB$1048576,0),MATCH((CUADRO!L$5&amp;$E302),'Hoja de Trabajo para listado'!$AB$151:$BA$151,0)),0)+IFERROR(INDEX('Hoja de Trabajo para listado'!$BC$155:$CB$1048576,MATCH($A302,'Hoja de Trabajo para listado'!$BC$155:$BC$1048576,0),MATCH((CUADRO!L$5&amp;$E302),'Hoja de Trabajo para listado'!$BC$151:$CB$151,0)),0)+IFERROR(INDEX('Hoja de Trabajo para listado'!$DE$153:$DG$274,MATCH($A302,'Hoja de Trabajo para listado'!$DE$153:$DE$1048576,0),MATCH((CUADRO!L$5&amp;$E302),'Hoja de Trabajo para listado'!$DE$151:$DG$151,0)),0)+IFERROR(INDEX('Hoja de Trabajo para listado'!$CD$155:$DC$1048576,MATCH($A302,'Hoja de Trabajo para listado'!$CD$155:$CD$1048576,0),MATCH((CUADRO!L$5&amp;$E302),'Hoja de Trabajo para listado'!$CD$151:$DC$151,0)),0)</f>
        <v>0</v>
      </c>
      <c r="M302" s="314">
        <f ca="1">+IFERROR(INDEX('Hoja de Trabajo para listado'!$A$155:$Z$1048576,MATCH($A302,'Hoja de Trabajo para listado'!$A$155:$A$1048576,0),MATCH((CUADRO!M$5&amp;$E302),'Hoja de Trabajo para listado'!$A$151:$Z$151,0)),0)+IFERROR(INDEX('Hoja de Trabajo para listado'!$AB$155:$BA$1048576,MATCH($A302,'Hoja de Trabajo para listado'!$AB$155:$AB$1048576,0),MATCH((CUADRO!M$5&amp;$E302),'Hoja de Trabajo para listado'!$AB$151:$BA$151,0)),0)+IFERROR(INDEX('Hoja de Trabajo para listado'!$BC$155:$CB$1048576,MATCH($A302,'Hoja de Trabajo para listado'!$BC$155:$BC$1048576,0),MATCH((CUADRO!M$5&amp;$E302),'Hoja de Trabajo para listado'!$BC$151:$CB$151,0)),0)+IFERROR(INDEX('Hoja de Trabajo para listado'!$DE$153:$DG$274,MATCH($A302,'Hoja de Trabajo para listado'!$DE$153:$DE$1048576,0),MATCH((CUADRO!M$5&amp;$E302),'Hoja de Trabajo para listado'!$DE$151:$DG$151,0)),0)+IFERROR(INDEX('Hoja de Trabajo para listado'!$CD$155:$DC$1048576,MATCH($A302,'Hoja de Trabajo para listado'!$CD$155:$CD$1048576,0),MATCH((CUADRO!M$5&amp;$E302),'Hoja de Trabajo para listado'!$CD$151:$DC$151,0)),0)</f>
        <v>0</v>
      </c>
      <c r="N302" s="314">
        <f ca="1">+IFERROR(INDEX('Hoja de Trabajo para listado'!$A$155:$Z$1048576,MATCH($A302,'Hoja de Trabajo para listado'!$A$155:$A$1048576,0),MATCH((CUADRO!N$5&amp;$E302),'Hoja de Trabajo para listado'!$A$151:$Z$151,0)),0)+IFERROR(INDEX('Hoja de Trabajo para listado'!$AB$155:$BA$1048576,MATCH($A302,'Hoja de Trabajo para listado'!$AB$155:$AB$1048576,0),MATCH((CUADRO!N$5&amp;$E302),'Hoja de Trabajo para listado'!$AB$151:$BA$151,0)),0)+IFERROR(INDEX('Hoja de Trabajo para listado'!$BC$155:$CB$1048576,MATCH($A302,'Hoja de Trabajo para listado'!$BC$155:$BC$1048576,0),MATCH((CUADRO!N$5&amp;$E302),'Hoja de Trabajo para listado'!$BC$151:$CB$151,0)),0)+IFERROR(INDEX('Hoja de Trabajo para listado'!$DE$153:$DG$274,MATCH($A302,'Hoja de Trabajo para listado'!$DE$153:$DE$1048576,0),MATCH((CUADRO!N$5&amp;$E302),'Hoja de Trabajo para listado'!$DE$151:$DG$151,0)),0)+IFERROR(INDEX('Hoja de Trabajo para listado'!$CD$155:$DC$1048576,MATCH($A302,'Hoja de Trabajo para listado'!$CD$155:$CD$1048576,0),MATCH((CUADRO!N$5&amp;$E302),'Hoja de Trabajo para listado'!$CD$151:$DC$151,0)),0)</f>
        <v>0</v>
      </c>
      <c r="O302" s="314">
        <f ca="1">+IFERROR(INDEX('Hoja de Trabajo para listado'!$A$155:$Z$1048576,MATCH($A302,'Hoja de Trabajo para listado'!$A$155:$A$1048576,0),MATCH((CUADRO!O$5&amp;$E302),'Hoja de Trabajo para listado'!$A$151:$Z$151,0)),0)+IFERROR(INDEX('Hoja de Trabajo para listado'!$AB$155:$BA$1048576,MATCH($A302,'Hoja de Trabajo para listado'!$AB$155:$AB$1048576,0),MATCH((CUADRO!O$5&amp;$E302),'Hoja de Trabajo para listado'!$AB$151:$BA$151,0)),0)+IFERROR(INDEX('Hoja de Trabajo para listado'!$BC$155:$CB$1048576,MATCH($A302,'Hoja de Trabajo para listado'!$BC$155:$BC$1048576,0),MATCH((CUADRO!O$5&amp;$E302),'Hoja de Trabajo para listado'!$BC$151:$CB$151,0)),0)+IFERROR(INDEX('Hoja de Trabajo para listado'!$DE$153:$DG$274,MATCH($A302,'Hoja de Trabajo para listado'!$DE$153:$DE$1048576,0),MATCH((CUADRO!O$5&amp;$E302),'Hoja de Trabajo para listado'!$DE$151:$DG$151,0)),0)+IFERROR(INDEX('Hoja de Trabajo para listado'!$CD$155:$DC$1048576,MATCH($A302,'Hoja de Trabajo para listado'!$CD$155:$CD$1048576,0),MATCH((CUADRO!O$5&amp;$E302),'Hoja de Trabajo para listado'!$CD$151:$DC$151,0)),0)</f>
        <v>0</v>
      </c>
      <c r="P302" s="314">
        <f ca="1">+IFERROR(INDEX('Hoja de Trabajo para listado'!$A$155:$Z$1048576,MATCH($A302,'Hoja de Trabajo para listado'!$A$155:$A$1048576,0),MATCH((CUADRO!P$5&amp;$E302),'Hoja de Trabajo para listado'!$A$151:$Z$151,0)),0)+IFERROR(INDEX('Hoja de Trabajo para listado'!$AB$155:$BA$1048576,MATCH($A302,'Hoja de Trabajo para listado'!$AB$155:$AB$1048576,0),MATCH((CUADRO!P$5&amp;$E302),'Hoja de Trabajo para listado'!$AB$151:$BA$151,0)),0)+IFERROR(INDEX('Hoja de Trabajo para listado'!$BC$155:$CB$1048576,MATCH($A302,'Hoja de Trabajo para listado'!$BC$155:$BC$1048576,0),MATCH((CUADRO!P$5&amp;$E302),'Hoja de Trabajo para listado'!$BC$151:$CB$151,0)),0)+IFERROR(INDEX('Hoja de Trabajo para listado'!$DE$153:$DG$274,MATCH($A302,'Hoja de Trabajo para listado'!$DE$153:$DE$1048576,0),MATCH((CUADRO!P$5&amp;$E302),'Hoja de Trabajo para listado'!$DE$151:$DG$151,0)),0)+IFERROR(INDEX('Hoja de Trabajo para listado'!$CD$155:$DC$1048576,MATCH($A302,'Hoja de Trabajo para listado'!$CD$155:$CD$1048576,0),MATCH((CUADRO!P$5&amp;$E302),'Hoja de Trabajo para listado'!$CD$151:$DC$151,0)),0)</f>
        <v>0</v>
      </c>
      <c r="Q302" s="314">
        <f ca="1">+IFERROR(INDEX('Hoja de Trabajo para listado'!$A$155:$Z$1048576,MATCH($A302,'Hoja de Trabajo para listado'!$A$155:$A$1048576,0),MATCH((CUADRO!Q$5&amp;$E302),'Hoja de Trabajo para listado'!$A$151:$Z$151,0)),0)+IFERROR(INDEX('Hoja de Trabajo para listado'!$AB$155:$BA$1048576,MATCH($A302,'Hoja de Trabajo para listado'!$AB$155:$AB$1048576,0),MATCH((CUADRO!Q$5&amp;$E302),'Hoja de Trabajo para listado'!$AB$151:$BA$151,0)),0)+IFERROR(INDEX('Hoja de Trabajo para listado'!$BC$155:$CB$1048576,MATCH($A302,'Hoja de Trabajo para listado'!$BC$155:$BC$1048576,0),MATCH((CUADRO!Q$5&amp;$E302),'Hoja de Trabajo para listado'!$BC$151:$CB$151,0)),0)+IFERROR(INDEX('Hoja de Trabajo para listado'!$DE$153:$DG$274,MATCH($A302,'Hoja de Trabajo para listado'!$DE$153:$DE$1048576,0),MATCH((CUADRO!Q$5&amp;$E302),'Hoja de Trabajo para listado'!$DE$151:$DG$151,0)),0)+IFERROR(INDEX('Hoja de Trabajo para listado'!$CD$155:$DC$1048576,MATCH($A302,'Hoja de Trabajo para listado'!$CD$155:$CD$1048576,0),MATCH((CUADRO!Q$5&amp;$E302),'Hoja de Trabajo para listado'!$CD$151:$DC$151,0)),0)</f>
        <v>0</v>
      </c>
      <c r="R302" s="314">
        <f t="shared" ca="1" si="8"/>
        <v>0</v>
      </c>
      <c r="S302" s="322"/>
      <c r="T302" s="314">
        <f ca="1">+T303</f>
        <v>0</v>
      </c>
      <c r="U302" s="313">
        <f t="shared" si="9"/>
        <v>1</v>
      </c>
      <c r="V302" s="319" t="str">
        <f>+VLOOKUP(A302,bd_lista!$A$3:$E$593,5,FALSE)</f>
        <v>Gobiernos Autonomos Municipales</v>
      </c>
      <c r="W302" s="425" t="str">
        <f>+V302</f>
        <v>Gobiernos Autonomos Municipales</v>
      </c>
    </row>
    <row r="303" spans="1:23" customFormat="1" ht="15" hidden="1" customHeight="1">
      <c r="A303" s="323">
        <v>1257</v>
      </c>
      <c r="B303" s="428"/>
      <c r="C303" s="319" t="str">
        <f>+VLOOKUP(A303,bd_lista!$A$3:$C$593,3,FALSE)</f>
        <v>Gobierno Autónomo Municipal de Irupana (Villa de Lanza)</v>
      </c>
      <c r="D303" s="430"/>
      <c r="E303" s="349" t="s">
        <v>1419</v>
      </c>
      <c r="F303" s="314">
        <f ca="1">+IFERROR(INDEX('Hoja de Trabajo para listado'!$A$155:$Z$1048576,MATCH($A303,'Hoja de Trabajo para listado'!$A$155:$A$1048576,0),MATCH((CUADRO!F$5&amp;$E303),'Hoja de Trabajo para listado'!$A$151:$Z$151,0)),0)+IFERROR(INDEX('Hoja de Trabajo para listado'!$AB$155:$BA$1048576,MATCH($A303,'Hoja de Trabajo para listado'!$AB$155:$AB$1048576,0),MATCH((CUADRO!F$5&amp;$E303),'Hoja de Trabajo para listado'!$AB$151:$BA$151,0)),0)+IFERROR(INDEX('Hoja de Trabajo para listado'!$BC$155:$CB$1048576,MATCH($A303,'Hoja de Trabajo para listado'!$BC$155:$BC$1048576,0),MATCH((CUADRO!F$5&amp;$E303),'Hoja de Trabajo para listado'!$BC$151:$CB$151,0)),0)+IFERROR(INDEX('Hoja de Trabajo para listado'!$DE$153:$DG$274,MATCH($A303,'Hoja de Trabajo para listado'!$DE$153:$DE$1048576,0),MATCH((CUADRO!F$5&amp;$E303),'Hoja de Trabajo para listado'!$DE$151:$DG$151,0)),0)+IFERROR(INDEX('Hoja de Trabajo para listado'!$CD$155:$DC$1048576,MATCH($A303,'Hoja de Trabajo para listado'!$CD$155:$CD$1048576,0),MATCH((CUADRO!F$5&amp;$E303),'Hoja de Trabajo para listado'!$CD$151:$DC$151,0)),0)</f>
        <v>0</v>
      </c>
      <c r="G303" s="314">
        <f ca="1">+IFERROR(INDEX('Hoja de Trabajo para listado'!$A$155:$Z$1048576,MATCH($A303,'Hoja de Trabajo para listado'!$A$155:$A$1048576,0),MATCH((CUADRO!G$5&amp;$E303),'Hoja de Trabajo para listado'!$A$151:$Z$151,0)),0)+IFERROR(INDEX('Hoja de Trabajo para listado'!$AB$155:$BA$1048576,MATCH($A303,'Hoja de Trabajo para listado'!$AB$155:$AB$1048576,0),MATCH((CUADRO!G$5&amp;$E303),'Hoja de Trabajo para listado'!$AB$151:$BA$151,0)),0)+IFERROR(INDEX('Hoja de Trabajo para listado'!$BC$155:$CB$1048576,MATCH($A303,'Hoja de Trabajo para listado'!$BC$155:$BC$1048576,0),MATCH((CUADRO!G$5&amp;$E303),'Hoja de Trabajo para listado'!$BC$151:$CB$151,0)),0)+IFERROR(INDEX('Hoja de Trabajo para listado'!$DE$153:$DG$274,MATCH($A303,'Hoja de Trabajo para listado'!$DE$153:$DE$1048576,0),MATCH((CUADRO!G$5&amp;$E303),'Hoja de Trabajo para listado'!$DE$151:$DG$151,0)),0)+IFERROR(INDEX('Hoja de Trabajo para listado'!$CD$155:$DC$1048576,MATCH($A303,'Hoja de Trabajo para listado'!$CD$155:$CD$1048576,0),MATCH((CUADRO!G$5&amp;$E303),'Hoja de Trabajo para listado'!$CD$151:$DC$151,0)),0)</f>
        <v>0</v>
      </c>
      <c r="H303" s="314">
        <f ca="1">+IFERROR(INDEX('Hoja de Trabajo para listado'!$A$155:$Z$1048576,MATCH($A303,'Hoja de Trabajo para listado'!$A$155:$A$1048576,0),MATCH((CUADRO!H$5&amp;$E303),'Hoja de Trabajo para listado'!$A$151:$Z$151,0)),0)+IFERROR(INDEX('Hoja de Trabajo para listado'!$AB$155:$BA$1048576,MATCH($A303,'Hoja de Trabajo para listado'!$AB$155:$AB$1048576,0),MATCH((CUADRO!H$5&amp;$E303),'Hoja de Trabajo para listado'!$AB$151:$BA$151,0)),0)+IFERROR(INDEX('Hoja de Trabajo para listado'!$BC$155:$CB$1048576,MATCH($A303,'Hoja de Trabajo para listado'!$BC$155:$BC$1048576,0),MATCH((CUADRO!H$5&amp;$E303),'Hoja de Trabajo para listado'!$BC$151:$CB$151,0)),0)+IFERROR(INDEX('Hoja de Trabajo para listado'!$DE$153:$DG$274,MATCH($A303,'Hoja de Trabajo para listado'!$DE$153:$DE$1048576,0),MATCH((CUADRO!H$5&amp;$E303),'Hoja de Trabajo para listado'!$DE$151:$DG$151,0)),0)+IFERROR(INDEX('Hoja de Trabajo para listado'!$CD$155:$DC$1048576,MATCH($A303,'Hoja de Trabajo para listado'!$CD$155:$CD$1048576,0),MATCH((CUADRO!H$5&amp;$E303),'Hoja de Trabajo para listado'!$CD$151:$DC$151,0)),0)</f>
        <v>0</v>
      </c>
      <c r="I303" s="314">
        <f ca="1">+IFERROR(INDEX('Hoja de Trabajo para listado'!$A$155:$Z$1048576,MATCH($A303,'Hoja de Trabajo para listado'!$A$155:$A$1048576,0),MATCH((CUADRO!I$5&amp;$E303),'Hoja de Trabajo para listado'!$A$151:$Z$151,0)),0)+IFERROR(INDEX('Hoja de Trabajo para listado'!$AB$155:$BA$1048576,MATCH($A303,'Hoja de Trabajo para listado'!$AB$155:$AB$1048576,0),MATCH((CUADRO!I$5&amp;$E303),'Hoja de Trabajo para listado'!$AB$151:$BA$151,0)),0)+IFERROR(INDEX('Hoja de Trabajo para listado'!$BC$155:$CB$1048576,MATCH($A303,'Hoja de Trabajo para listado'!$BC$155:$BC$1048576,0),MATCH((CUADRO!I$5&amp;$E303),'Hoja de Trabajo para listado'!$BC$151:$CB$151,0)),0)+IFERROR(INDEX('Hoja de Trabajo para listado'!$DE$153:$DG$274,MATCH($A303,'Hoja de Trabajo para listado'!$DE$153:$DE$1048576,0),MATCH((CUADRO!I$5&amp;$E303),'Hoja de Trabajo para listado'!$DE$151:$DG$151,0)),0)+IFERROR(INDEX('Hoja de Trabajo para listado'!$CD$155:$DC$1048576,MATCH($A303,'Hoja de Trabajo para listado'!$CD$155:$CD$1048576,0),MATCH((CUADRO!I$5&amp;$E303),'Hoja de Trabajo para listado'!$CD$151:$DC$151,0)),0)</f>
        <v>0</v>
      </c>
      <c r="J303" s="314">
        <f ca="1">+IFERROR(INDEX('Hoja de Trabajo para listado'!$A$155:$Z$1048576,MATCH($A303,'Hoja de Trabajo para listado'!$A$155:$A$1048576,0),MATCH((CUADRO!J$5&amp;$E303),'Hoja de Trabajo para listado'!$A$151:$Z$151,0)),0)+IFERROR(INDEX('Hoja de Trabajo para listado'!$AB$155:$BA$1048576,MATCH($A303,'Hoja de Trabajo para listado'!$AB$155:$AB$1048576,0),MATCH((CUADRO!J$5&amp;$E303),'Hoja de Trabajo para listado'!$AB$151:$BA$151,0)),0)+IFERROR(INDEX('Hoja de Trabajo para listado'!$BC$155:$CB$1048576,MATCH($A303,'Hoja de Trabajo para listado'!$BC$155:$BC$1048576,0),MATCH((CUADRO!J$5&amp;$E303),'Hoja de Trabajo para listado'!$BC$151:$CB$151,0)),0)+IFERROR(INDEX('Hoja de Trabajo para listado'!$DE$153:$DG$274,MATCH($A303,'Hoja de Trabajo para listado'!$DE$153:$DE$1048576,0),MATCH((CUADRO!J$5&amp;$E303),'Hoja de Trabajo para listado'!$DE$151:$DG$151,0)),0)+IFERROR(INDEX('Hoja de Trabajo para listado'!$CD$155:$DC$1048576,MATCH($A303,'Hoja de Trabajo para listado'!$CD$155:$CD$1048576,0),MATCH((CUADRO!J$5&amp;$E303),'Hoja de Trabajo para listado'!$CD$151:$DC$151,0)),0)</f>
        <v>0</v>
      </c>
      <c r="K303" s="314">
        <f ca="1">+IFERROR(INDEX('Hoja de Trabajo para listado'!$A$155:$Z$1048576,MATCH($A303,'Hoja de Trabajo para listado'!$A$155:$A$1048576,0),MATCH((CUADRO!K$5&amp;$E303),'Hoja de Trabajo para listado'!$A$151:$Z$151,0)),0)+IFERROR(INDEX('Hoja de Trabajo para listado'!$AB$155:$BA$1048576,MATCH($A303,'Hoja de Trabajo para listado'!$AB$155:$AB$1048576,0),MATCH((CUADRO!K$5&amp;$E303),'Hoja de Trabajo para listado'!$AB$151:$BA$151,0)),0)+IFERROR(INDEX('Hoja de Trabajo para listado'!$BC$155:$CB$1048576,MATCH($A303,'Hoja de Trabajo para listado'!$BC$155:$BC$1048576,0),MATCH((CUADRO!K$5&amp;$E303),'Hoja de Trabajo para listado'!$BC$151:$CB$151,0)),0)+IFERROR(INDEX('Hoja de Trabajo para listado'!$DE$153:$DG$274,MATCH($A303,'Hoja de Trabajo para listado'!$DE$153:$DE$1048576,0),MATCH((CUADRO!K$5&amp;$E303),'Hoja de Trabajo para listado'!$DE$151:$DG$151,0)),0)+IFERROR(INDEX('Hoja de Trabajo para listado'!$CD$155:$DC$1048576,MATCH($A303,'Hoja de Trabajo para listado'!$CD$155:$CD$1048576,0),MATCH((CUADRO!K$5&amp;$E303),'Hoja de Trabajo para listado'!$CD$151:$DC$151,0)),0)</f>
        <v>0</v>
      </c>
      <c r="L303" s="314">
        <f ca="1">+IFERROR(INDEX('Hoja de Trabajo para listado'!$A$155:$Z$1048576,MATCH($A303,'Hoja de Trabajo para listado'!$A$155:$A$1048576,0),MATCH((CUADRO!L$5&amp;$E303),'Hoja de Trabajo para listado'!$A$151:$Z$151,0)),0)+IFERROR(INDEX('Hoja de Trabajo para listado'!$AB$155:$BA$1048576,MATCH($A303,'Hoja de Trabajo para listado'!$AB$155:$AB$1048576,0),MATCH((CUADRO!L$5&amp;$E303),'Hoja de Trabajo para listado'!$AB$151:$BA$151,0)),0)+IFERROR(INDEX('Hoja de Trabajo para listado'!$BC$155:$CB$1048576,MATCH($A303,'Hoja de Trabajo para listado'!$BC$155:$BC$1048576,0),MATCH((CUADRO!L$5&amp;$E303),'Hoja de Trabajo para listado'!$BC$151:$CB$151,0)),0)+IFERROR(INDEX('Hoja de Trabajo para listado'!$DE$153:$DG$274,MATCH($A303,'Hoja de Trabajo para listado'!$DE$153:$DE$1048576,0),MATCH((CUADRO!L$5&amp;$E303),'Hoja de Trabajo para listado'!$DE$151:$DG$151,0)),0)+IFERROR(INDEX('Hoja de Trabajo para listado'!$CD$155:$DC$1048576,MATCH($A303,'Hoja de Trabajo para listado'!$CD$155:$CD$1048576,0),MATCH((CUADRO!L$5&amp;$E303),'Hoja de Trabajo para listado'!$CD$151:$DC$151,0)),0)</f>
        <v>0</v>
      </c>
      <c r="M303" s="314">
        <f ca="1">+IFERROR(INDEX('Hoja de Trabajo para listado'!$A$155:$Z$1048576,MATCH($A303,'Hoja de Trabajo para listado'!$A$155:$A$1048576,0),MATCH((CUADRO!M$5&amp;$E303),'Hoja de Trabajo para listado'!$A$151:$Z$151,0)),0)+IFERROR(INDEX('Hoja de Trabajo para listado'!$AB$155:$BA$1048576,MATCH($A303,'Hoja de Trabajo para listado'!$AB$155:$AB$1048576,0),MATCH((CUADRO!M$5&amp;$E303),'Hoja de Trabajo para listado'!$AB$151:$BA$151,0)),0)+IFERROR(INDEX('Hoja de Trabajo para listado'!$BC$155:$CB$1048576,MATCH($A303,'Hoja de Trabajo para listado'!$BC$155:$BC$1048576,0),MATCH((CUADRO!M$5&amp;$E303),'Hoja de Trabajo para listado'!$BC$151:$CB$151,0)),0)+IFERROR(INDEX('Hoja de Trabajo para listado'!$DE$153:$DG$274,MATCH($A303,'Hoja de Trabajo para listado'!$DE$153:$DE$1048576,0),MATCH((CUADRO!M$5&amp;$E303),'Hoja de Trabajo para listado'!$DE$151:$DG$151,0)),0)+IFERROR(INDEX('Hoja de Trabajo para listado'!$CD$155:$DC$1048576,MATCH($A303,'Hoja de Trabajo para listado'!$CD$155:$CD$1048576,0),MATCH((CUADRO!M$5&amp;$E303),'Hoja de Trabajo para listado'!$CD$151:$DC$151,0)),0)</f>
        <v>0</v>
      </c>
      <c r="N303" s="314">
        <f ca="1">+IFERROR(INDEX('Hoja de Trabajo para listado'!$A$155:$Z$1048576,MATCH($A303,'Hoja de Trabajo para listado'!$A$155:$A$1048576,0),MATCH((CUADRO!N$5&amp;$E303),'Hoja de Trabajo para listado'!$A$151:$Z$151,0)),0)+IFERROR(INDEX('Hoja de Trabajo para listado'!$AB$155:$BA$1048576,MATCH($A303,'Hoja de Trabajo para listado'!$AB$155:$AB$1048576,0),MATCH((CUADRO!N$5&amp;$E303),'Hoja de Trabajo para listado'!$AB$151:$BA$151,0)),0)+IFERROR(INDEX('Hoja de Trabajo para listado'!$BC$155:$CB$1048576,MATCH($A303,'Hoja de Trabajo para listado'!$BC$155:$BC$1048576,0),MATCH((CUADRO!N$5&amp;$E303),'Hoja de Trabajo para listado'!$BC$151:$CB$151,0)),0)+IFERROR(INDEX('Hoja de Trabajo para listado'!$DE$153:$DG$274,MATCH($A303,'Hoja de Trabajo para listado'!$DE$153:$DE$1048576,0),MATCH((CUADRO!N$5&amp;$E303),'Hoja de Trabajo para listado'!$DE$151:$DG$151,0)),0)+IFERROR(INDEX('Hoja de Trabajo para listado'!$CD$155:$DC$1048576,MATCH($A303,'Hoja de Trabajo para listado'!$CD$155:$CD$1048576,0),MATCH((CUADRO!N$5&amp;$E303),'Hoja de Trabajo para listado'!$CD$151:$DC$151,0)),0)</f>
        <v>0</v>
      </c>
      <c r="O303" s="314">
        <f ca="1">+IFERROR(INDEX('Hoja de Trabajo para listado'!$A$155:$Z$1048576,MATCH($A303,'Hoja de Trabajo para listado'!$A$155:$A$1048576,0),MATCH((CUADRO!O$5&amp;$E303),'Hoja de Trabajo para listado'!$A$151:$Z$151,0)),0)+IFERROR(INDEX('Hoja de Trabajo para listado'!$AB$155:$BA$1048576,MATCH($A303,'Hoja de Trabajo para listado'!$AB$155:$AB$1048576,0),MATCH((CUADRO!O$5&amp;$E303),'Hoja de Trabajo para listado'!$AB$151:$BA$151,0)),0)+IFERROR(INDEX('Hoja de Trabajo para listado'!$BC$155:$CB$1048576,MATCH($A303,'Hoja de Trabajo para listado'!$BC$155:$BC$1048576,0),MATCH((CUADRO!O$5&amp;$E303),'Hoja de Trabajo para listado'!$BC$151:$CB$151,0)),0)+IFERROR(INDEX('Hoja de Trabajo para listado'!$DE$153:$DG$274,MATCH($A303,'Hoja de Trabajo para listado'!$DE$153:$DE$1048576,0),MATCH((CUADRO!O$5&amp;$E303),'Hoja de Trabajo para listado'!$DE$151:$DG$151,0)),0)+IFERROR(INDEX('Hoja de Trabajo para listado'!$CD$155:$DC$1048576,MATCH($A303,'Hoja de Trabajo para listado'!$CD$155:$CD$1048576,0),MATCH((CUADRO!O$5&amp;$E303),'Hoja de Trabajo para listado'!$CD$151:$DC$151,0)),0)</f>
        <v>0</v>
      </c>
      <c r="P303" s="314">
        <f ca="1">+IFERROR(INDEX('Hoja de Trabajo para listado'!$A$155:$Z$1048576,MATCH($A303,'Hoja de Trabajo para listado'!$A$155:$A$1048576,0),MATCH((CUADRO!P$5&amp;$E303),'Hoja de Trabajo para listado'!$A$151:$Z$151,0)),0)+IFERROR(INDEX('Hoja de Trabajo para listado'!$AB$155:$BA$1048576,MATCH($A303,'Hoja de Trabajo para listado'!$AB$155:$AB$1048576,0),MATCH((CUADRO!P$5&amp;$E303),'Hoja de Trabajo para listado'!$AB$151:$BA$151,0)),0)+IFERROR(INDEX('Hoja de Trabajo para listado'!$BC$155:$CB$1048576,MATCH($A303,'Hoja de Trabajo para listado'!$BC$155:$BC$1048576,0),MATCH((CUADRO!P$5&amp;$E303),'Hoja de Trabajo para listado'!$BC$151:$CB$151,0)),0)+IFERROR(INDEX('Hoja de Trabajo para listado'!$DE$153:$DG$274,MATCH($A303,'Hoja de Trabajo para listado'!$DE$153:$DE$1048576,0),MATCH((CUADRO!P$5&amp;$E303),'Hoja de Trabajo para listado'!$DE$151:$DG$151,0)),0)+IFERROR(INDEX('Hoja de Trabajo para listado'!$CD$155:$DC$1048576,MATCH($A303,'Hoja de Trabajo para listado'!$CD$155:$CD$1048576,0),MATCH((CUADRO!P$5&amp;$E303),'Hoja de Trabajo para listado'!$CD$151:$DC$151,0)),0)</f>
        <v>0</v>
      </c>
      <c r="Q303" s="314">
        <f ca="1">+IFERROR(INDEX('Hoja de Trabajo para listado'!$A$155:$Z$1048576,MATCH($A303,'Hoja de Trabajo para listado'!$A$155:$A$1048576,0),MATCH((CUADRO!Q$5&amp;$E303),'Hoja de Trabajo para listado'!$A$151:$Z$151,0)),0)+IFERROR(INDEX('Hoja de Trabajo para listado'!$AB$155:$BA$1048576,MATCH($A303,'Hoja de Trabajo para listado'!$AB$155:$AB$1048576,0),MATCH((CUADRO!Q$5&amp;$E303),'Hoja de Trabajo para listado'!$AB$151:$BA$151,0)),0)+IFERROR(INDEX('Hoja de Trabajo para listado'!$BC$155:$CB$1048576,MATCH($A303,'Hoja de Trabajo para listado'!$BC$155:$BC$1048576,0),MATCH((CUADRO!Q$5&amp;$E303),'Hoja de Trabajo para listado'!$BC$151:$CB$151,0)),0)+IFERROR(INDEX('Hoja de Trabajo para listado'!$DE$153:$DG$274,MATCH($A303,'Hoja de Trabajo para listado'!$DE$153:$DE$1048576,0),MATCH((CUADRO!Q$5&amp;$E303),'Hoja de Trabajo para listado'!$DE$151:$DG$151,0)),0)+IFERROR(INDEX('Hoja de Trabajo para listado'!$CD$155:$DC$1048576,MATCH($A303,'Hoja de Trabajo para listado'!$CD$155:$CD$1048576,0),MATCH((CUADRO!Q$5&amp;$E303),'Hoja de Trabajo para listado'!$CD$151:$DC$151,0)),0)</f>
        <v>0</v>
      </c>
      <c r="R303" s="314">
        <f t="shared" ca="1" si="8"/>
        <v>0</v>
      </c>
      <c r="S303" s="322">
        <f ca="1">+R302+R303</f>
        <v>0</v>
      </c>
      <c r="T303" s="314">
        <f ca="1">+S303</f>
        <v>0</v>
      </c>
      <c r="U303" s="313">
        <f t="shared" si="9"/>
        <v>2</v>
      </c>
      <c r="V303" s="319" t="str">
        <f>+VLOOKUP(A303,bd_lista!$A$3:$E$593,5,FALSE)</f>
        <v>Gobiernos Autonomos Municipales</v>
      </c>
      <c r="W303" s="426"/>
    </row>
    <row r="304" spans="1:23" customFormat="1" ht="15" hidden="1" customHeight="1">
      <c r="A304" s="323">
        <v>1258</v>
      </c>
      <c r="B304" s="427">
        <f>+A304</f>
        <v>1258</v>
      </c>
      <c r="C304" s="318" t="str">
        <f>+VLOOKUP(A304,bd_lista!$A$3:$C$593,3,FALSE)</f>
        <v>Gobierno Autónomo Municipal de Yanacachi</v>
      </c>
      <c r="D304" s="429" t="str">
        <f>+C304</f>
        <v>Gobierno Autónomo Municipal de Yanacachi</v>
      </c>
      <c r="E304" s="346" t="s">
        <v>1418</v>
      </c>
      <c r="F304" s="314">
        <f ca="1">+IFERROR(INDEX('Hoja de Trabajo para listado'!$A$155:$Z$1048576,MATCH($A304,'Hoja de Trabajo para listado'!$A$155:$A$1048576,0),MATCH((CUADRO!F$5&amp;$E304),'Hoja de Trabajo para listado'!$A$151:$Z$151,0)),0)+IFERROR(INDEX('Hoja de Trabajo para listado'!$AB$155:$BA$1048576,MATCH($A304,'Hoja de Trabajo para listado'!$AB$155:$AB$1048576,0),MATCH((CUADRO!F$5&amp;$E304),'Hoja de Trabajo para listado'!$AB$151:$BA$151,0)),0)+IFERROR(INDEX('Hoja de Trabajo para listado'!$BC$155:$CB$1048576,MATCH($A304,'Hoja de Trabajo para listado'!$BC$155:$BC$1048576,0),MATCH((CUADRO!F$5&amp;$E304),'Hoja de Trabajo para listado'!$BC$151:$CB$151,0)),0)+IFERROR(INDEX('Hoja de Trabajo para listado'!$DE$153:$DG$274,MATCH($A304,'Hoja de Trabajo para listado'!$DE$153:$DE$1048576,0),MATCH((CUADRO!F$5&amp;$E304),'Hoja de Trabajo para listado'!$DE$151:$DG$151,0)),0)+IFERROR(INDEX('Hoja de Trabajo para listado'!$CD$155:$DC$1048576,MATCH($A304,'Hoja de Trabajo para listado'!$CD$155:$CD$1048576,0),MATCH((CUADRO!F$5&amp;$E304),'Hoja de Trabajo para listado'!$CD$151:$DC$151,0)),0)</f>
        <v>0</v>
      </c>
      <c r="G304" s="314">
        <f ca="1">+IFERROR(INDEX('Hoja de Trabajo para listado'!$A$155:$Z$1048576,MATCH($A304,'Hoja de Trabajo para listado'!$A$155:$A$1048576,0),MATCH((CUADRO!G$5&amp;$E304),'Hoja de Trabajo para listado'!$A$151:$Z$151,0)),0)+IFERROR(INDEX('Hoja de Trabajo para listado'!$AB$155:$BA$1048576,MATCH($A304,'Hoja de Trabajo para listado'!$AB$155:$AB$1048576,0),MATCH((CUADRO!G$5&amp;$E304),'Hoja de Trabajo para listado'!$AB$151:$BA$151,0)),0)+IFERROR(INDEX('Hoja de Trabajo para listado'!$BC$155:$CB$1048576,MATCH($A304,'Hoja de Trabajo para listado'!$BC$155:$BC$1048576,0),MATCH((CUADRO!G$5&amp;$E304),'Hoja de Trabajo para listado'!$BC$151:$CB$151,0)),0)+IFERROR(INDEX('Hoja de Trabajo para listado'!$DE$153:$DG$274,MATCH($A304,'Hoja de Trabajo para listado'!$DE$153:$DE$1048576,0),MATCH((CUADRO!G$5&amp;$E304),'Hoja de Trabajo para listado'!$DE$151:$DG$151,0)),0)+IFERROR(INDEX('Hoja de Trabajo para listado'!$CD$155:$DC$1048576,MATCH($A304,'Hoja de Trabajo para listado'!$CD$155:$CD$1048576,0),MATCH((CUADRO!G$5&amp;$E304),'Hoja de Trabajo para listado'!$CD$151:$DC$151,0)),0)</f>
        <v>0</v>
      </c>
      <c r="H304" s="314">
        <f ca="1">+IFERROR(INDEX('Hoja de Trabajo para listado'!$A$155:$Z$1048576,MATCH($A304,'Hoja de Trabajo para listado'!$A$155:$A$1048576,0),MATCH((CUADRO!H$5&amp;$E304),'Hoja de Trabajo para listado'!$A$151:$Z$151,0)),0)+IFERROR(INDEX('Hoja de Trabajo para listado'!$AB$155:$BA$1048576,MATCH($A304,'Hoja de Trabajo para listado'!$AB$155:$AB$1048576,0),MATCH((CUADRO!H$5&amp;$E304),'Hoja de Trabajo para listado'!$AB$151:$BA$151,0)),0)+IFERROR(INDEX('Hoja de Trabajo para listado'!$BC$155:$CB$1048576,MATCH($A304,'Hoja de Trabajo para listado'!$BC$155:$BC$1048576,0),MATCH((CUADRO!H$5&amp;$E304),'Hoja de Trabajo para listado'!$BC$151:$CB$151,0)),0)+IFERROR(INDEX('Hoja de Trabajo para listado'!$DE$153:$DG$274,MATCH($A304,'Hoja de Trabajo para listado'!$DE$153:$DE$1048576,0),MATCH((CUADRO!H$5&amp;$E304),'Hoja de Trabajo para listado'!$DE$151:$DG$151,0)),0)+IFERROR(INDEX('Hoja de Trabajo para listado'!$CD$155:$DC$1048576,MATCH($A304,'Hoja de Trabajo para listado'!$CD$155:$CD$1048576,0),MATCH((CUADRO!H$5&amp;$E304),'Hoja de Trabajo para listado'!$CD$151:$DC$151,0)),0)</f>
        <v>0</v>
      </c>
      <c r="I304" s="314">
        <f ca="1">+IFERROR(INDEX('Hoja de Trabajo para listado'!$A$155:$Z$1048576,MATCH($A304,'Hoja de Trabajo para listado'!$A$155:$A$1048576,0),MATCH((CUADRO!I$5&amp;$E304),'Hoja de Trabajo para listado'!$A$151:$Z$151,0)),0)+IFERROR(INDEX('Hoja de Trabajo para listado'!$AB$155:$BA$1048576,MATCH($A304,'Hoja de Trabajo para listado'!$AB$155:$AB$1048576,0),MATCH((CUADRO!I$5&amp;$E304),'Hoja de Trabajo para listado'!$AB$151:$BA$151,0)),0)+IFERROR(INDEX('Hoja de Trabajo para listado'!$BC$155:$CB$1048576,MATCH($A304,'Hoja de Trabajo para listado'!$BC$155:$BC$1048576,0),MATCH((CUADRO!I$5&amp;$E304),'Hoja de Trabajo para listado'!$BC$151:$CB$151,0)),0)+IFERROR(INDEX('Hoja de Trabajo para listado'!$DE$153:$DG$274,MATCH($A304,'Hoja de Trabajo para listado'!$DE$153:$DE$1048576,0),MATCH((CUADRO!I$5&amp;$E304),'Hoja de Trabajo para listado'!$DE$151:$DG$151,0)),0)+IFERROR(INDEX('Hoja de Trabajo para listado'!$CD$155:$DC$1048576,MATCH($A304,'Hoja de Trabajo para listado'!$CD$155:$CD$1048576,0),MATCH((CUADRO!I$5&amp;$E304),'Hoja de Trabajo para listado'!$CD$151:$DC$151,0)),0)</f>
        <v>0</v>
      </c>
      <c r="J304" s="314">
        <f ca="1">+IFERROR(INDEX('Hoja de Trabajo para listado'!$A$155:$Z$1048576,MATCH($A304,'Hoja de Trabajo para listado'!$A$155:$A$1048576,0),MATCH((CUADRO!J$5&amp;$E304),'Hoja de Trabajo para listado'!$A$151:$Z$151,0)),0)+IFERROR(INDEX('Hoja de Trabajo para listado'!$AB$155:$BA$1048576,MATCH($A304,'Hoja de Trabajo para listado'!$AB$155:$AB$1048576,0),MATCH((CUADRO!J$5&amp;$E304),'Hoja de Trabajo para listado'!$AB$151:$BA$151,0)),0)+IFERROR(INDEX('Hoja de Trabajo para listado'!$BC$155:$CB$1048576,MATCH($A304,'Hoja de Trabajo para listado'!$BC$155:$BC$1048576,0),MATCH((CUADRO!J$5&amp;$E304),'Hoja de Trabajo para listado'!$BC$151:$CB$151,0)),0)+IFERROR(INDEX('Hoja de Trabajo para listado'!$DE$153:$DG$274,MATCH($A304,'Hoja de Trabajo para listado'!$DE$153:$DE$1048576,0),MATCH((CUADRO!J$5&amp;$E304),'Hoja de Trabajo para listado'!$DE$151:$DG$151,0)),0)+IFERROR(INDEX('Hoja de Trabajo para listado'!$CD$155:$DC$1048576,MATCH($A304,'Hoja de Trabajo para listado'!$CD$155:$CD$1048576,0),MATCH((CUADRO!J$5&amp;$E304),'Hoja de Trabajo para listado'!$CD$151:$DC$151,0)),0)</f>
        <v>0</v>
      </c>
      <c r="K304" s="314">
        <f ca="1">+IFERROR(INDEX('Hoja de Trabajo para listado'!$A$155:$Z$1048576,MATCH($A304,'Hoja de Trabajo para listado'!$A$155:$A$1048576,0),MATCH((CUADRO!K$5&amp;$E304),'Hoja de Trabajo para listado'!$A$151:$Z$151,0)),0)+IFERROR(INDEX('Hoja de Trabajo para listado'!$AB$155:$BA$1048576,MATCH($A304,'Hoja de Trabajo para listado'!$AB$155:$AB$1048576,0),MATCH((CUADRO!K$5&amp;$E304),'Hoja de Trabajo para listado'!$AB$151:$BA$151,0)),0)+IFERROR(INDEX('Hoja de Trabajo para listado'!$BC$155:$CB$1048576,MATCH($A304,'Hoja de Trabajo para listado'!$BC$155:$BC$1048576,0),MATCH((CUADRO!K$5&amp;$E304),'Hoja de Trabajo para listado'!$BC$151:$CB$151,0)),0)+IFERROR(INDEX('Hoja de Trabajo para listado'!$DE$153:$DG$274,MATCH($A304,'Hoja de Trabajo para listado'!$DE$153:$DE$1048576,0),MATCH((CUADRO!K$5&amp;$E304),'Hoja de Trabajo para listado'!$DE$151:$DG$151,0)),0)+IFERROR(INDEX('Hoja de Trabajo para listado'!$CD$155:$DC$1048576,MATCH($A304,'Hoja de Trabajo para listado'!$CD$155:$CD$1048576,0),MATCH((CUADRO!K$5&amp;$E304),'Hoja de Trabajo para listado'!$CD$151:$DC$151,0)),0)</f>
        <v>0</v>
      </c>
      <c r="L304" s="314">
        <f ca="1">+IFERROR(INDEX('Hoja de Trabajo para listado'!$A$155:$Z$1048576,MATCH($A304,'Hoja de Trabajo para listado'!$A$155:$A$1048576,0),MATCH((CUADRO!L$5&amp;$E304),'Hoja de Trabajo para listado'!$A$151:$Z$151,0)),0)+IFERROR(INDEX('Hoja de Trabajo para listado'!$AB$155:$BA$1048576,MATCH($A304,'Hoja de Trabajo para listado'!$AB$155:$AB$1048576,0),MATCH((CUADRO!L$5&amp;$E304),'Hoja de Trabajo para listado'!$AB$151:$BA$151,0)),0)+IFERROR(INDEX('Hoja de Trabajo para listado'!$BC$155:$CB$1048576,MATCH($A304,'Hoja de Trabajo para listado'!$BC$155:$BC$1048576,0),MATCH((CUADRO!L$5&amp;$E304),'Hoja de Trabajo para listado'!$BC$151:$CB$151,0)),0)+IFERROR(INDEX('Hoja de Trabajo para listado'!$DE$153:$DG$274,MATCH($A304,'Hoja de Trabajo para listado'!$DE$153:$DE$1048576,0),MATCH((CUADRO!L$5&amp;$E304),'Hoja de Trabajo para listado'!$DE$151:$DG$151,0)),0)+IFERROR(INDEX('Hoja de Trabajo para listado'!$CD$155:$DC$1048576,MATCH($A304,'Hoja de Trabajo para listado'!$CD$155:$CD$1048576,0),MATCH((CUADRO!L$5&amp;$E304),'Hoja de Trabajo para listado'!$CD$151:$DC$151,0)),0)</f>
        <v>0</v>
      </c>
      <c r="M304" s="314">
        <f ca="1">+IFERROR(INDEX('Hoja de Trabajo para listado'!$A$155:$Z$1048576,MATCH($A304,'Hoja de Trabajo para listado'!$A$155:$A$1048576,0),MATCH((CUADRO!M$5&amp;$E304),'Hoja de Trabajo para listado'!$A$151:$Z$151,0)),0)+IFERROR(INDEX('Hoja de Trabajo para listado'!$AB$155:$BA$1048576,MATCH($A304,'Hoja de Trabajo para listado'!$AB$155:$AB$1048576,0),MATCH((CUADRO!M$5&amp;$E304),'Hoja de Trabajo para listado'!$AB$151:$BA$151,0)),0)+IFERROR(INDEX('Hoja de Trabajo para listado'!$BC$155:$CB$1048576,MATCH($A304,'Hoja de Trabajo para listado'!$BC$155:$BC$1048576,0),MATCH((CUADRO!M$5&amp;$E304),'Hoja de Trabajo para listado'!$BC$151:$CB$151,0)),0)+IFERROR(INDEX('Hoja de Trabajo para listado'!$DE$153:$DG$274,MATCH($A304,'Hoja de Trabajo para listado'!$DE$153:$DE$1048576,0),MATCH((CUADRO!M$5&amp;$E304),'Hoja de Trabajo para listado'!$DE$151:$DG$151,0)),0)+IFERROR(INDEX('Hoja de Trabajo para listado'!$CD$155:$DC$1048576,MATCH($A304,'Hoja de Trabajo para listado'!$CD$155:$CD$1048576,0),MATCH((CUADRO!M$5&amp;$E304),'Hoja de Trabajo para listado'!$CD$151:$DC$151,0)),0)</f>
        <v>0</v>
      </c>
      <c r="N304" s="314">
        <f ca="1">+IFERROR(INDEX('Hoja de Trabajo para listado'!$A$155:$Z$1048576,MATCH($A304,'Hoja de Trabajo para listado'!$A$155:$A$1048576,0),MATCH((CUADRO!N$5&amp;$E304),'Hoja de Trabajo para listado'!$A$151:$Z$151,0)),0)+IFERROR(INDEX('Hoja de Trabajo para listado'!$AB$155:$BA$1048576,MATCH($A304,'Hoja de Trabajo para listado'!$AB$155:$AB$1048576,0),MATCH((CUADRO!N$5&amp;$E304),'Hoja de Trabajo para listado'!$AB$151:$BA$151,0)),0)+IFERROR(INDEX('Hoja de Trabajo para listado'!$BC$155:$CB$1048576,MATCH($A304,'Hoja de Trabajo para listado'!$BC$155:$BC$1048576,0),MATCH((CUADRO!N$5&amp;$E304),'Hoja de Trabajo para listado'!$BC$151:$CB$151,0)),0)+IFERROR(INDEX('Hoja de Trabajo para listado'!$DE$153:$DG$274,MATCH($A304,'Hoja de Trabajo para listado'!$DE$153:$DE$1048576,0),MATCH((CUADRO!N$5&amp;$E304),'Hoja de Trabajo para listado'!$DE$151:$DG$151,0)),0)+IFERROR(INDEX('Hoja de Trabajo para listado'!$CD$155:$DC$1048576,MATCH($A304,'Hoja de Trabajo para listado'!$CD$155:$CD$1048576,0),MATCH((CUADRO!N$5&amp;$E304),'Hoja de Trabajo para listado'!$CD$151:$DC$151,0)),0)</f>
        <v>0</v>
      </c>
      <c r="O304" s="314">
        <f ca="1">+IFERROR(INDEX('Hoja de Trabajo para listado'!$A$155:$Z$1048576,MATCH($A304,'Hoja de Trabajo para listado'!$A$155:$A$1048576,0),MATCH((CUADRO!O$5&amp;$E304),'Hoja de Trabajo para listado'!$A$151:$Z$151,0)),0)+IFERROR(INDEX('Hoja de Trabajo para listado'!$AB$155:$BA$1048576,MATCH($A304,'Hoja de Trabajo para listado'!$AB$155:$AB$1048576,0),MATCH((CUADRO!O$5&amp;$E304),'Hoja de Trabajo para listado'!$AB$151:$BA$151,0)),0)+IFERROR(INDEX('Hoja de Trabajo para listado'!$BC$155:$CB$1048576,MATCH($A304,'Hoja de Trabajo para listado'!$BC$155:$BC$1048576,0),MATCH((CUADRO!O$5&amp;$E304),'Hoja de Trabajo para listado'!$BC$151:$CB$151,0)),0)+IFERROR(INDEX('Hoja de Trabajo para listado'!$DE$153:$DG$274,MATCH($A304,'Hoja de Trabajo para listado'!$DE$153:$DE$1048576,0),MATCH((CUADRO!O$5&amp;$E304),'Hoja de Trabajo para listado'!$DE$151:$DG$151,0)),0)+IFERROR(INDEX('Hoja de Trabajo para listado'!$CD$155:$DC$1048576,MATCH($A304,'Hoja de Trabajo para listado'!$CD$155:$CD$1048576,0),MATCH((CUADRO!O$5&amp;$E304),'Hoja de Trabajo para listado'!$CD$151:$DC$151,0)),0)</f>
        <v>0</v>
      </c>
      <c r="P304" s="314">
        <f ca="1">+IFERROR(INDEX('Hoja de Trabajo para listado'!$A$155:$Z$1048576,MATCH($A304,'Hoja de Trabajo para listado'!$A$155:$A$1048576,0),MATCH((CUADRO!P$5&amp;$E304),'Hoja de Trabajo para listado'!$A$151:$Z$151,0)),0)+IFERROR(INDEX('Hoja de Trabajo para listado'!$AB$155:$BA$1048576,MATCH($A304,'Hoja de Trabajo para listado'!$AB$155:$AB$1048576,0),MATCH((CUADRO!P$5&amp;$E304),'Hoja de Trabajo para listado'!$AB$151:$BA$151,0)),0)+IFERROR(INDEX('Hoja de Trabajo para listado'!$BC$155:$CB$1048576,MATCH($A304,'Hoja de Trabajo para listado'!$BC$155:$BC$1048576,0),MATCH((CUADRO!P$5&amp;$E304),'Hoja de Trabajo para listado'!$BC$151:$CB$151,0)),0)+IFERROR(INDEX('Hoja de Trabajo para listado'!$DE$153:$DG$274,MATCH($A304,'Hoja de Trabajo para listado'!$DE$153:$DE$1048576,0),MATCH((CUADRO!P$5&amp;$E304),'Hoja de Trabajo para listado'!$DE$151:$DG$151,0)),0)+IFERROR(INDEX('Hoja de Trabajo para listado'!$CD$155:$DC$1048576,MATCH($A304,'Hoja de Trabajo para listado'!$CD$155:$CD$1048576,0),MATCH((CUADRO!P$5&amp;$E304),'Hoja de Trabajo para listado'!$CD$151:$DC$151,0)),0)</f>
        <v>0</v>
      </c>
      <c r="Q304" s="314">
        <f ca="1">+IFERROR(INDEX('Hoja de Trabajo para listado'!$A$155:$Z$1048576,MATCH($A304,'Hoja de Trabajo para listado'!$A$155:$A$1048576,0),MATCH((CUADRO!Q$5&amp;$E304),'Hoja de Trabajo para listado'!$A$151:$Z$151,0)),0)+IFERROR(INDEX('Hoja de Trabajo para listado'!$AB$155:$BA$1048576,MATCH($A304,'Hoja de Trabajo para listado'!$AB$155:$AB$1048576,0),MATCH((CUADRO!Q$5&amp;$E304),'Hoja de Trabajo para listado'!$AB$151:$BA$151,0)),0)+IFERROR(INDEX('Hoja de Trabajo para listado'!$BC$155:$CB$1048576,MATCH($A304,'Hoja de Trabajo para listado'!$BC$155:$BC$1048576,0),MATCH((CUADRO!Q$5&amp;$E304),'Hoja de Trabajo para listado'!$BC$151:$CB$151,0)),0)+IFERROR(INDEX('Hoja de Trabajo para listado'!$DE$153:$DG$274,MATCH($A304,'Hoja de Trabajo para listado'!$DE$153:$DE$1048576,0),MATCH((CUADRO!Q$5&amp;$E304),'Hoja de Trabajo para listado'!$DE$151:$DG$151,0)),0)+IFERROR(INDEX('Hoja de Trabajo para listado'!$CD$155:$DC$1048576,MATCH($A304,'Hoja de Trabajo para listado'!$CD$155:$CD$1048576,0),MATCH((CUADRO!Q$5&amp;$E304),'Hoja de Trabajo para listado'!$CD$151:$DC$151,0)),0)</f>
        <v>0</v>
      </c>
      <c r="R304" s="314">
        <f t="shared" ca="1" si="8"/>
        <v>0</v>
      </c>
      <c r="S304" s="322"/>
      <c r="T304" s="314">
        <f ca="1">+T305</f>
        <v>0</v>
      </c>
      <c r="U304" s="313">
        <f t="shared" si="9"/>
        <v>1</v>
      </c>
      <c r="V304" s="319" t="str">
        <f>+VLOOKUP(A304,bd_lista!$A$3:$E$593,5,FALSE)</f>
        <v>Gobiernos Autonomos Municipales</v>
      </c>
      <c r="W304" s="425" t="str">
        <f>+V304</f>
        <v>Gobiernos Autonomos Municipales</v>
      </c>
    </row>
    <row r="305" spans="1:23" customFormat="1" ht="15" hidden="1" customHeight="1">
      <c r="A305" s="323">
        <v>1258</v>
      </c>
      <c r="B305" s="428"/>
      <c r="C305" s="319" t="str">
        <f>+VLOOKUP(A305,bd_lista!$A$3:$C$593,3,FALSE)</f>
        <v>Gobierno Autónomo Municipal de Yanacachi</v>
      </c>
      <c r="D305" s="430"/>
      <c r="E305" s="349" t="s">
        <v>1419</v>
      </c>
      <c r="F305" s="314">
        <f ca="1">+IFERROR(INDEX('Hoja de Trabajo para listado'!$A$155:$Z$1048576,MATCH($A305,'Hoja de Trabajo para listado'!$A$155:$A$1048576,0),MATCH((CUADRO!F$5&amp;$E305),'Hoja de Trabajo para listado'!$A$151:$Z$151,0)),0)+IFERROR(INDEX('Hoja de Trabajo para listado'!$AB$155:$BA$1048576,MATCH($A305,'Hoja de Trabajo para listado'!$AB$155:$AB$1048576,0),MATCH((CUADRO!F$5&amp;$E305),'Hoja de Trabajo para listado'!$AB$151:$BA$151,0)),0)+IFERROR(INDEX('Hoja de Trabajo para listado'!$BC$155:$CB$1048576,MATCH($A305,'Hoja de Trabajo para listado'!$BC$155:$BC$1048576,0),MATCH((CUADRO!F$5&amp;$E305),'Hoja de Trabajo para listado'!$BC$151:$CB$151,0)),0)+IFERROR(INDEX('Hoja de Trabajo para listado'!$DE$153:$DG$274,MATCH($A305,'Hoja de Trabajo para listado'!$DE$153:$DE$1048576,0),MATCH((CUADRO!F$5&amp;$E305),'Hoja de Trabajo para listado'!$DE$151:$DG$151,0)),0)+IFERROR(INDEX('Hoja de Trabajo para listado'!$CD$155:$DC$1048576,MATCH($A305,'Hoja de Trabajo para listado'!$CD$155:$CD$1048576,0),MATCH((CUADRO!F$5&amp;$E305),'Hoja de Trabajo para listado'!$CD$151:$DC$151,0)),0)</f>
        <v>0</v>
      </c>
      <c r="G305" s="314">
        <f ca="1">+IFERROR(INDEX('Hoja de Trabajo para listado'!$A$155:$Z$1048576,MATCH($A305,'Hoja de Trabajo para listado'!$A$155:$A$1048576,0),MATCH((CUADRO!G$5&amp;$E305),'Hoja de Trabajo para listado'!$A$151:$Z$151,0)),0)+IFERROR(INDEX('Hoja de Trabajo para listado'!$AB$155:$BA$1048576,MATCH($A305,'Hoja de Trabajo para listado'!$AB$155:$AB$1048576,0),MATCH((CUADRO!G$5&amp;$E305),'Hoja de Trabajo para listado'!$AB$151:$BA$151,0)),0)+IFERROR(INDEX('Hoja de Trabajo para listado'!$BC$155:$CB$1048576,MATCH($A305,'Hoja de Trabajo para listado'!$BC$155:$BC$1048576,0),MATCH((CUADRO!G$5&amp;$E305),'Hoja de Trabajo para listado'!$BC$151:$CB$151,0)),0)+IFERROR(INDEX('Hoja de Trabajo para listado'!$DE$153:$DG$274,MATCH($A305,'Hoja de Trabajo para listado'!$DE$153:$DE$1048576,0),MATCH((CUADRO!G$5&amp;$E305),'Hoja de Trabajo para listado'!$DE$151:$DG$151,0)),0)+IFERROR(INDEX('Hoja de Trabajo para listado'!$CD$155:$DC$1048576,MATCH($A305,'Hoja de Trabajo para listado'!$CD$155:$CD$1048576,0),MATCH((CUADRO!G$5&amp;$E305),'Hoja de Trabajo para listado'!$CD$151:$DC$151,0)),0)</f>
        <v>0</v>
      </c>
      <c r="H305" s="314">
        <f ca="1">+IFERROR(INDEX('Hoja de Trabajo para listado'!$A$155:$Z$1048576,MATCH($A305,'Hoja de Trabajo para listado'!$A$155:$A$1048576,0),MATCH((CUADRO!H$5&amp;$E305),'Hoja de Trabajo para listado'!$A$151:$Z$151,0)),0)+IFERROR(INDEX('Hoja de Trabajo para listado'!$AB$155:$BA$1048576,MATCH($A305,'Hoja de Trabajo para listado'!$AB$155:$AB$1048576,0),MATCH((CUADRO!H$5&amp;$E305),'Hoja de Trabajo para listado'!$AB$151:$BA$151,0)),0)+IFERROR(INDEX('Hoja de Trabajo para listado'!$BC$155:$CB$1048576,MATCH($A305,'Hoja de Trabajo para listado'!$BC$155:$BC$1048576,0),MATCH((CUADRO!H$5&amp;$E305),'Hoja de Trabajo para listado'!$BC$151:$CB$151,0)),0)+IFERROR(INDEX('Hoja de Trabajo para listado'!$DE$153:$DG$274,MATCH($A305,'Hoja de Trabajo para listado'!$DE$153:$DE$1048576,0),MATCH((CUADRO!H$5&amp;$E305),'Hoja de Trabajo para listado'!$DE$151:$DG$151,0)),0)+IFERROR(INDEX('Hoja de Trabajo para listado'!$CD$155:$DC$1048576,MATCH($A305,'Hoja de Trabajo para listado'!$CD$155:$CD$1048576,0),MATCH((CUADRO!H$5&amp;$E305),'Hoja de Trabajo para listado'!$CD$151:$DC$151,0)),0)</f>
        <v>0</v>
      </c>
      <c r="I305" s="314">
        <f ca="1">+IFERROR(INDEX('Hoja de Trabajo para listado'!$A$155:$Z$1048576,MATCH($A305,'Hoja de Trabajo para listado'!$A$155:$A$1048576,0),MATCH((CUADRO!I$5&amp;$E305),'Hoja de Trabajo para listado'!$A$151:$Z$151,0)),0)+IFERROR(INDEX('Hoja de Trabajo para listado'!$AB$155:$BA$1048576,MATCH($A305,'Hoja de Trabajo para listado'!$AB$155:$AB$1048576,0),MATCH((CUADRO!I$5&amp;$E305),'Hoja de Trabajo para listado'!$AB$151:$BA$151,0)),0)+IFERROR(INDEX('Hoja de Trabajo para listado'!$BC$155:$CB$1048576,MATCH($A305,'Hoja de Trabajo para listado'!$BC$155:$BC$1048576,0),MATCH((CUADRO!I$5&amp;$E305),'Hoja de Trabajo para listado'!$BC$151:$CB$151,0)),0)+IFERROR(INDEX('Hoja de Trabajo para listado'!$DE$153:$DG$274,MATCH($A305,'Hoja de Trabajo para listado'!$DE$153:$DE$1048576,0),MATCH((CUADRO!I$5&amp;$E305),'Hoja de Trabajo para listado'!$DE$151:$DG$151,0)),0)+IFERROR(INDEX('Hoja de Trabajo para listado'!$CD$155:$DC$1048576,MATCH($A305,'Hoja de Trabajo para listado'!$CD$155:$CD$1048576,0),MATCH((CUADRO!I$5&amp;$E305),'Hoja de Trabajo para listado'!$CD$151:$DC$151,0)),0)</f>
        <v>0</v>
      </c>
      <c r="J305" s="314">
        <f ca="1">+IFERROR(INDEX('Hoja de Trabajo para listado'!$A$155:$Z$1048576,MATCH($A305,'Hoja de Trabajo para listado'!$A$155:$A$1048576,0),MATCH((CUADRO!J$5&amp;$E305),'Hoja de Trabajo para listado'!$A$151:$Z$151,0)),0)+IFERROR(INDEX('Hoja de Trabajo para listado'!$AB$155:$BA$1048576,MATCH($A305,'Hoja de Trabajo para listado'!$AB$155:$AB$1048576,0),MATCH((CUADRO!J$5&amp;$E305),'Hoja de Trabajo para listado'!$AB$151:$BA$151,0)),0)+IFERROR(INDEX('Hoja de Trabajo para listado'!$BC$155:$CB$1048576,MATCH($A305,'Hoja de Trabajo para listado'!$BC$155:$BC$1048576,0),MATCH((CUADRO!J$5&amp;$E305),'Hoja de Trabajo para listado'!$BC$151:$CB$151,0)),0)+IFERROR(INDEX('Hoja de Trabajo para listado'!$DE$153:$DG$274,MATCH($A305,'Hoja de Trabajo para listado'!$DE$153:$DE$1048576,0),MATCH((CUADRO!J$5&amp;$E305),'Hoja de Trabajo para listado'!$DE$151:$DG$151,0)),0)+IFERROR(INDEX('Hoja de Trabajo para listado'!$CD$155:$DC$1048576,MATCH($A305,'Hoja de Trabajo para listado'!$CD$155:$CD$1048576,0),MATCH((CUADRO!J$5&amp;$E305),'Hoja de Trabajo para listado'!$CD$151:$DC$151,0)),0)</f>
        <v>0</v>
      </c>
      <c r="K305" s="314">
        <f ca="1">+IFERROR(INDEX('Hoja de Trabajo para listado'!$A$155:$Z$1048576,MATCH($A305,'Hoja de Trabajo para listado'!$A$155:$A$1048576,0),MATCH((CUADRO!K$5&amp;$E305),'Hoja de Trabajo para listado'!$A$151:$Z$151,0)),0)+IFERROR(INDEX('Hoja de Trabajo para listado'!$AB$155:$BA$1048576,MATCH($A305,'Hoja de Trabajo para listado'!$AB$155:$AB$1048576,0),MATCH((CUADRO!K$5&amp;$E305),'Hoja de Trabajo para listado'!$AB$151:$BA$151,0)),0)+IFERROR(INDEX('Hoja de Trabajo para listado'!$BC$155:$CB$1048576,MATCH($A305,'Hoja de Trabajo para listado'!$BC$155:$BC$1048576,0),MATCH((CUADRO!K$5&amp;$E305),'Hoja de Trabajo para listado'!$BC$151:$CB$151,0)),0)+IFERROR(INDEX('Hoja de Trabajo para listado'!$DE$153:$DG$274,MATCH($A305,'Hoja de Trabajo para listado'!$DE$153:$DE$1048576,0),MATCH((CUADRO!K$5&amp;$E305),'Hoja de Trabajo para listado'!$DE$151:$DG$151,0)),0)+IFERROR(INDEX('Hoja de Trabajo para listado'!$CD$155:$DC$1048576,MATCH($A305,'Hoja de Trabajo para listado'!$CD$155:$CD$1048576,0),MATCH((CUADRO!K$5&amp;$E305),'Hoja de Trabajo para listado'!$CD$151:$DC$151,0)),0)</f>
        <v>0</v>
      </c>
      <c r="L305" s="314">
        <f ca="1">+IFERROR(INDEX('Hoja de Trabajo para listado'!$A$155:$Z$1048576,MATCH($A305,'Hoja de Trabajo para listado'!$A$155:$A$1048576,0),MATCH((CUADRO!L$5&amp;$E305),'Hoja de Trabajo para listado'!$A$151:$Z$151,0)),0)+IFERROR(INDEX('Hoja de Trabajo para listado'!$AB$155:$BA$1048576,MATCH($A305,'Hoja de Trabajo para listado'!$AB$155:$AB$1048576,0),MATCH((CUADRO!L$5&amp;$E305),'Hoja de Trabajo para listado'!$AB$151:$BA$151,0)),0)+IFERROR(INDEX('Hoja de Trabajo para listado'!$BC$155:$CB$1048576,MATCH($A305,'Hoja de Trabajo para listado'!$BC$155:$BC$1048576,0),MATCH((CUADRO!L$5&amp;$E305),'Hoja de Trabajo para listado'!$BC$151:$CB$151,0)),0)+IFERROR(INDEX('Hoja de Trabajo para listado'!$DE$153:$DG$274,MATCH($A305,'Hoja de Trabajo para listado'!$DE$153:$DE$1048576,0),MATCH((CUADRO!L$5&amp;$E305),'Hoja de Trabajo para listado'!$DE$151:$DG$151,0)),0)+IFERROR(INDEX('Hoja de Trabajo para listado'!$CD$155:$DC$1048576,MATCH($A305,'Hoja de Trabajo para listado'!$CD$155:$CD$1048576,0),MATCH((CUADRO!L$5&amp;$E305),'Hoja de Trabajo para listado'!$CD$151:$DC$151,0)),0)</f>
        <v>0</v>
      </c>
      <c r="M305" s="314">
        <f ca="1">+IFERROR(INDEX('Hoja de Trabajo para listado'!$A$155:$Z$1048576,MATCH($A305,'Hoja de Trabajo para listado'!$A$155:$A$1048576,0),MATCH((CUADRO!M$5&amp;$E305),'Hoja de Trabajo para listado'!$A$151:$Z$151,0)),0)+IFERROR(INDEX('Hoja de Trabajo para listado'!$AB$155:$BA$1048576,MATCH($A305,'Hoja de Trabajo para listado'!$AB$155:$AB$1048576,0),MATCH((CUADRO!M$5&amp;$E305),'Hoja de Trabajo para listado'!$AB$151:$BA$151,0)),0)+IFERROR(INDEX('Hoja de Trabajo para listado'!$BC$155:$CB$1048576,MATCH($A305,'Hoja de Trabajo para listado'!$BC$155:$BC$1048576,0),MATCH((CUADRO!M$5&amp;$E305),'Hoja de Trabajo para listado'!$BC$151:$CB$151,0)),0)+IFERROR(INDEX('Hoja de Trabajo para listado'!$DE$153:$DG$274,MATCH($A305,'Hoja de Trabajo para listado'!$DE$153:$DE$1048576,0),MATCH((CUADRO!M$5&amp;$E305),'Hoja de Trabajo para listado'!$DE$151:$DG$151,0)),0)+IFERROR(INDEX('Hoja de Trabajo para listado'!$CD$155:$DC$1048576,MATCH($A305,'Hoja de Trabajo para listado'!$CD$155:$CD$1048576,0),MATCH((CUADRO!M$5&amp;$E305),'Hoja de Trabajo para listado'!$CD$151:$DC$151,0)),0)</f>
        <v>0</v>
      </c>
      <c r="N305" s="314">
        <f ca="1">+IFERROR(INDEX('Hoja de Trabajo para listado'!$A$155:$Z$1048576,MATCH($A305,'Hoja de Trabajo para listado'!$A$155:$A$1048576,0),MATCH((CUADRO!N$5&amp;$E305),'Hoja de Trabajo para listado'!$A$151:$Z$151,0)),0)+IFERROR(INDEX('Hoja de Trabajo para listado'!$AB$155:$BA$1048576,MATCH($A305,'Hoja de Trabajo para listado'!$AB$155:$AB$1048576,0),MATCH((CUADRO!N$5&amp;$E305),'Hoja de Trabajo para listado'!$AB$151:$BA$151,0)),0)+IFERROR(INDEX('Hoja de Trabajo para listado'!$BC$155:$CB$1048576,MATCH($A305,'Hoja de Trabajo para listado'!$BC$155:$BC$1048576,0),MATCH((CUADRO!N$5&amp;$E305),'Hoja de Trabajo para listado'!$BC$151:$CB$151,0)),0)+IFERROR(INDEX('Hoja de Trabajo para listado'!$DE$153:$DG$274,MATCH($A305,'Hoja de Trabajo para listado'!$DE$153:$DE$1048576,0),MATCH((CUADRO!N$5&amp;$E305),'Hoja de Trabajo para listado'!$DE$151:$DG$151,0)),0)+IFERROR(INDEX('Hoja de Trabajo para listado'!$CD$155:$DC$1048576,MATCH($A305,'Hoja de Trabajo para listado'!$CD$155:$CD$1048576,0),MATCH((CUADRO!N$5&amp;$E305),'Hoja de Trabajo para listado'!$CD$151:$DC$151,0)),0)</f>
        <v>0</v>
      </c>
      <c r="O305" s="314">
        <f ca="1">+IFERROR(INDEX('Hoja de Trabajo para listado'!$A$155:$Z$1048576,MATCH($A305,'Hoja de Trabajo para listado'!$A$155:$A$1048576,0),MATCH((CUADRO!O$5&amp;$E305),'Hoja de Trabajo para listado'!$A$151:$Z$151,0)),0)+IFERROR(INDEX('Hoja de Trabajo para listado'!$AB$155:$BA$1048576,MATCH($A305,'Hoja de Trabajo para listado'!$AB$155:$AB$1048576,0),MATCH((CUADRO!O$5&amp;$E305),'Hoja de Trabajo para listado'!$AB$151:$BA$151,0)),0)+IFERROR(INDEX('Hoja de Trabajo para listado'!$BC$155:$CB$1048576,MATCH($A305,'Hoja de Trabajo para listado'!$BC$155:$BC$1048576,0),MATCH((CUADRO!O$5&amp;$E305),'Hoja de Trabajo para listado'!$BC$151:$CB$151,0)),0)+IFERROR(INDEX('Hoja de Trabajo para listado'!$DE$153:$DG$274,MATCH($A305,'Hoja de Trabajo para listado'!$DE$153:$DE$1048576,0),MATCH((CUADRO!O$5&amp;$E305),'Hoja de Trabajo para listado'!$DE$151:$DG$151,0)),0)+IFERROR(INDEX('Hoja de Trabajo para listado'!$CD$155:$DC$1048576,MATCH($A305,'Hoja de Trabajo para listado'!$CD$155:$CD$1048576,0),MATCH((CUADRO!O$5&amp;$E305),'Hoja de Trabajo para listado'!$CD$151:$DC$151,0)),0)</f>
        <v>0</v>
      </c>
      <c r="P305" s="314">
        <f ca="1">+IFERROR(INDEX('Hoja de Trabajo para listado'!$A$155:$Z$1048576,MATCH($A305,'Hoja de Trabajo para listado'!$A$155:$A$1048576,0),MATCH((CUADRO!P$5&amp;$E305),'Hoja de Trabajo para listado'!$A$151:$Z$151,0)),0)+IFERROR(INDEX('Hoja de Trabajo para listado'!$AB$155:$BA$1048576,MATCH($A305,'Hoja de Trabajo para listado'!$AB$155:$AB$1048576,0),MATCH((CUADRO!P$5&amp;$E305),'Hoja de Trabajo para listado'!$AB$151:$BA$151,0)),0)+IFERROR(INDEX('Hoja de Trabajo para listado'!$BC$155:$CB$1048576,MATCH($A305,'Hoja de Trabajo para listado'!$BC$155:$BC$1048576,0),MATCH((CUADRO!P$5&amp;$E305),'Hoja de Trabajo para listado'!$BC$151:$CB$151,0)),0)+IFERROR(INDEX('Hoja de Trabajo para listado'!$DE$153:$DG$274,MATCH($A305,'Hoja de Trabajo para listado'!$DE$153:$DE$1048576,0),MATCH((CUADRO!P$5&amp;$E305),'Hoja de Trabajo para listado'!$DE$151:$DG$151,0)),0)+IFERROR(INDEX('Hoja de Trabajo para listado'!$CD$155:$DC$1048576,MATCH($A305,'Hoja de Trabajo para listado'!$CD$155:$CD$1048576,0),MATCH((CUADRO!P$5&amp;$E305),'Hoja de Trabajo para listado'!$CD$151:$DC$151,0)),0)</f>
        <v>0</v>
      </c>
      <c r="Q305" s="314">
        <f ca="1">+IFERROR(INDEX('Hoja de Trabajo para listado'!$A$155:$Z$1048576,MATCH($A305,'Hoja de Trabajo para listado'!$A$155:$A$1048576,0),MATCH((CUADRO!Q$5&amp;$E305),'Hoja de Trabajo para listado'!$A$151:$Z$151,0)),0)+IFERROR(INDEX('Hoja de Trabajo para listado'!$AB$155:$BA$1048576,MATCH($A305,'Hoja de Trabajo para listado'!$AB$155:$AB$1048576,0),MATCH((CUADRO!Q$5&amp;$E305),'Hoja de Trabajo para listado'!$AB$151:$BA$151,0)),0)+IFERROR(INDEX('Hoja de Trabajo para listado'!$BC$155:$CB$1048576,MATCH($A305,'Hoja de Trabajo para listado'!$BC$155:$BC$1048576,0),MATCH((CUADRO!Q$5&amp;$E305),'Hoja de Trabajo para listado'!$BC$151:$CB$151,0)),0)+IFERROR(INDEX('Hoja de Trabajo para listado'!$DE$153:$DG$274,MATCH($A305,'Hoja de Trabajo para listado'!$DE$153:$DE$1048576,0),MATCH((CUADRO!Q$5&amp;$E305),'Hoja de Trabajo para listado'!$DE$151:$DG$151,0)),0)+IFERROR(INDEX('Hoja de Trabajo para listado'!$CD$155:$DC$1048576,MATCH($A305,'Hoja de Trabajo para listado'!$CD$155:$CD$1048576,0),MATCH((CUADRO!Q$5&amp;$E305),'Hoja de Trabajo para listado'!$CD$151:$DC$151,0)),0)</f>
        <v>0</v>
      </c>
      <c r="R305" s="314">
        <f t="shared" ca="1" si="8"/>
        <v>0</v>
      </c>
      <c r="S305" s="322">
        <f ca="1">+R304+R305</f>
        <v>0</v>
      </c>
      <c r="T305" s="314">
        <f ca="1">+S305</f>
        <v>0</v>
      </c>
      <c r="U305" s="313">
        <f t="shared" si="9"/>
        <v>2</v>
      </c>
      <c r="V305" s="319" t="str">
        <f>+VLOOKUP(A305,bd_lista!$A$3:$E$593,5,FALSE)</f>
        <v>Gobiernos Autonomos Municipales</v>
      </c>
      <c r="W305" s="426"/>
    </row>
    <row r="306" spans="1:23" customFormat="1" ht="15" hidden="1" customHeight="1">
      <c r="A306" s="323">
        <v>1259</v>
      </c>
      <c r="B306" s="427">
        <f>+A306</f>
        <v>1259</v>
      </c>
      <c r="C306" s="318" t="str">
        <f>+VLOOKUP(A306,bd_lista!$A$3:$C$593,3,FALSE)</f>
        <v>Gobierno Autónomo Municipal de Palos Blancos</v>
      </c>
      <c r="D306" s="429" t="str">
        <f>+C306</f>
        <v>Gobierno Autónomo Municipal de Palos Blancos</v>
      </c>
      <c r="E306" s="346" t="s">
        <v>1418</v>
      </c>
      <c r="F306" s="314">
        <f ca="1">+IFERROR(INDEX('Hoja de Trabajo para listado'!$A$155:$Z$1048576,MATCH($A306,'Hoja de Trabajo para listado'!$A$155:$A$1048576,0),MATCH((CUADRO!F$5&amp;$E306),'Hoja de Trabajo para listado'!$A$151:$Z$151,0)),0)+IFERROR(INDEX('Hoja de Trabajo para listado'!$AB$155:$BA$1048576,MATCH($A306,'Hoja de Trabajo para listado'!$AB$155:$AB$1048576,0),MATCH((CUADRO!F$5&amp;$E306),'Hoja de Trabajo para listado'!$AB$151:$BA$151,0)),0)+IFERROR(INDEX('Hoja de Trabajo para listado'!$BC$155:$CB$1048576,MATCH($A306,'Hoja de Trabajo para listado'!$BC$155:$BC$1048576,0),MATCH((CUADRO!F$5&amp;$E306),'Hoja de Trabajo para listado'!$BC$151:$CB$151,0)),0)+IFERROR(INDEX('Hoja de Trabajo para listado'!$DE$153:$DG$274,MATCH($A306,'Hoja de Trabajo para listado'!$DE$153:$DE$1048576,0),MATCH((CUADRO!F$5&amp;$E306),'Hoja de Trabajo para listado'!$DE$151:$DG$151,0)),0)+IFERROR(INDEX('Hoja de Trabajo para listado'!$CD$155:$DC$1048576,MATCH($A306,'Hoja de Trabajo para listado'!$CD$155:$CD$1048576,0),MATCH((CUADRO!F$5&amp;$E306),'Hoja de Trabajo para listado'!$CD$151:$DC$151,0)),0)</f>
        <v>0</v>
      </c>
      <c r="G306" s="314">
        <f ca="1">+IFERROR(INDEX('Hoja de Trabajo para listado'!$A$155:$Z$1048576,MATCH($A306,'Hoja de Trabajo para listado'!$A$155:$A$1048576,0),MATCH((CUADRO!G$5&amp;$E306),'Hoja de Trabajo para listado'!$A$151:$Z$151,0)),0)+IFERROR(INDEX('Hoja de Trabajo para listado'!$AB$155:$BA$1048576,MATCH($A306,'Hoja de Trabajo para listado'!$AB$155:$AB$1048576,0),MATCH((CUADRO!G$5&amp;$E306),'Hoja de Trabajo para listado'!$AB$151:$BA$151,0)),0)+IFERROR(INDEX('Hoja de Trabajo para listado'!$BC$155:$CB$1048576,MATCH($A306,'Hoja de Trabajo para listado'!$BC$155:$BC$1048576,0),MATCH((CUADRO!G$5&amp;$E306),'Hoja de Trabajo para listado'!$BC$151:$CB$151,0)),0)+IFERROR(INDEX('Hoja de Trabajo para listado'!$DE$153:$DG$274,MATCH($A306,'Hoja de Trabajo para listado'!$DE$153:$DE$1048576,0),MATCH((CUADRO!G$5&amp;$E306),'Hoja de Trabajo para listado'!$DE$151:$DG$151,0)),0)+IFERROR(INDEX('Hoja de Trabajo para listado'!$CD$155:$DC$1048576,MATCH($A306,'Hoja de Trabajo para listado'!$CD$155:$CD$1048576,0),MATCH((CUADRO!G$5&amp;$E306),'Hoja de Trabajo para listado'!$CD$151:$DC$151,0)),0)</f>
        <v>0</v>
      </c>
      <c r="H306" s="314">
        <f ca="1">+IFERROR(INDEX('Hoja de Trabajo para listado'!$A$155:$Z$1048576,MATCH($A306,'Hoja de Trabajo para listado'!$A$155:$A$1048576,0),MATCH((CUADRO!H$5&amp;$E306),'Hoja de Trabajo para listado'!$A$151:$Z$151,0)),0)+IFERROR(INDEX('Hoja de Trabajo para listado'!$AB$155:$BA$1048576,MATCH($A306,'Hoja de Trabajo para listado'!$AB$155:$AB$1048576,0),MATCH((CUADRO!H$5&amp;$E306),'Hoja de Trabajo para listado'!$AB$151:$BA$151,0)),0)+IFERROR(INDEX('Hoja de Trabajo para listado'!$BC$155:$CB$1048576,MATCH($A306,'Hoja de Trabajo para listado'!$BC$155:$BC$1048576,0),MATCH((CUADRO!H$5&amp;$E306),'Hoja de Trabajo para listado'!$BC$151:$CB$151,0)),0)+IFERROR(INDEX('Hoja de Trabajo para listado'!$DE$153:$DG$274,MATCH($A306,'Hoja de Trabajo para listado'!$DE$153:$DE$1048576,0),MATCH((CUADRO!H$5&amp;$E306),'Hoja de Trabajo para listado'!$DE$151:$DG$151,0)),0)+IFERROR(INDEX('Hoja de Trabajo para listado'!$CD$155:$DC$1048576,MATCH($A306,'Hoja de Trabajo para listado'!$CD$155:$CD$1048576,0),MATCH((CUADRO!H$5&amp;$E306),'Hoja de Trabajo para listado'!$CD$151:$DC$151,0)),0)</f>
        <v>0</v>
      </c>
      <c r="I306" s="314">
        <f ca="1">+IFERROR(INDEX('Hoja de Trabajo para listado'!$A$155:$Z$1048576,MATCH($A306,'Hoja de Trabajo para listado'!$A$155:$A$1048576,0),MATCH((CUADRO!I$5&amp;$E306),'Hoja de Trabajo para listado'!$A$151:$Z$151,0)),0)+IFERROR(INDEX('Hoja de Trabajo para listado'!$AB$155:$BA$1048576,MATCH($A306,'Hoja de Trabajo para listado'!$AB$155:$AB$1048576,0),MATCH((CUADRO!I$5&amp;$E306),'Hoja de Trabajo para listado'!$AB$151:$BA$151,0)),0)+IFERROR(INDEX('Hoja de Trabajo para listado'!$BC$155:$CB$1048576,MATCH($A306,'Hoja de Trabajo para listado'!$BC$155:$BC$1048576,0),MATCH((CUADRO!I$5&amp;$E306),'Hoja de Trabajo para listado'!$BC$151:$CB$151,0)),0)+IFERROR(INDEX('Hoja de Trabajo para listado'!$DE$153:$DG$274,MATCH($A306,'Hoja de Trabajo para listado'!$DE$153:$DE$1048576,0),MATCH((CUADRO!I$5&amp;$E306),'Hoja de Trabajo para listado'!$DE$151:$DG$151,0)),0)+IFERROR(INDEX('Hoja de Trabajo para listado'!$CD$155:$DC$1048576,MATCH($A306,'Hoja de Trabajo para listado'!$CD$155:$CD$1048576,0),MATCH((CUADRO!I$5&amp;$E306),'Hoja de Trabajo para listado'!$CD$151:$DC$151,0)),0)</f>
        <v>0</v>
      </c>
      <c r="J306" s="314">
        <f ca="1">+IFERROR(INDEX('Hoja de Trabajo para listado'!$A$155:$Z$1048576,MATCH($A306,'Hoja de Trabajo para listado'!$A$155:$A$1048576,0),MATCH((CUADRO!J$5&amp;$E306),'Hoja de Trabajo para listado'!$A$151:$Z$151,0)),0)+IFERROR(INDEX('Hoja de Trabajo para listado'!$AB$155:$BA$1048576,MATCH($A306,'Hoja de Trabajo para listado'!$AB$155:$AB$1048576,0),MATCH((CUADRO!J$5&amp;$E306),'Hoja de Trabajo para listado'!$AB$151:$BA$151,0)),0)+IFERROR(INDEX('Hoja de Trabajo para listado'!$BC$155:$CB$1048576,MATCH($A306,'Hoja de Trabajo para listado'!$BC$155:$BC$1048576,0),MATCH((CUADRO!J$5&amp;$E306),'Hoja de Trabajo para listado'!$BC$151:$CB$151,0)),0)+IFERROR(INDEX('Hoja de Trabajo para listado'!$DE$153:$DG$274,MATCH($A306,'Hoja de Trabajo para listado'!$DE$153:$DE$1048576,0),MATCH((CUADRO!J$5&amp;$E306),'Hoja de Trabajo para listado'!$DE$151:$DG$151,0)),0)+IFERROR(INDEX('Hoja de Trabajo para listado'!$CD$155:$DC$1048576,MATCH($A306,'Hoja de Trabajo para listado'!$CD$155:$CD$1048576,0),MATCH((CUADRO!J$5&amp;$E306),'Hoja de Trabajo para listado'!$CD$151:$DC$151,0)),0)</f>
        <v>0</v>
      </c>
      <c r="K306" s="314">
        <f ca="1">+IFERROR(INDEX('Hoja de Trabajo para listado'!$A$155:$Z$1048576,MATCH($A306,'Hoja de Trabajo para listado'!$A$155:$A$1048576,0),MATCH((CUADRO!K$5&amp;$E306),'Hoja de Trabajo para listado'!$A$151:$Z$151,0)),0)+IFERROR(INDEX('Hoja de Trabajo para listado'!$AB$155:$BA$1048576,MATCH($A306,'Hoja de Trabajo para listado'!$AB$155:$AB$1048576,0),MATCH((CUADRO!K$5&amp;$E306),'Hoja de Trabajo para listado'!$AB$151:$BA$151,0)),0)+IFERROR(INDEX('Hoja de Trabajo para listado'!$BC$155:$CB$1048576,MATCH($A306,'Hoja de Trabajo para listado'!$BC$155:$BC$1048576,0),MATCH((CUADRO!K$5&amp;$E306),'Hoja de Trabajo para listado'!$BC$151:$CB$151,0)),0)+IFERROR(INDEX('Hoja de Trabajo para listado'!$DE$153:$DG$274,MATCH($A306,'Hoja de Trabajo para listado'!$DE$153:$DE$1048576,0),MATCH((CUADRO!K$5&amp;$E306),'Hoja de Trabajo para listado'!$DE$151:$DG$151,0)),0)+IFERROR(INDEX('Hoja de Trabajo para listado'!$CD$155:$DC$1048576,MATCH($A306,'Hoja de Trabajo para listado'!$CD$155:$CD$1048576,0),MATCH((CUADRO!K$5&amp;$E306),'Hoja de Trabajo para listado'!$CD$151:$DC$151,0)),0)</f>
        <v>0</v>
      </c>
      <c r="L306" s="314">
        <f ca="1">+IFERROR(INDEX('Hoja de Trabajo para listado'!$A$155:$Z$1048576,MATCH($A306,'Hoja de Trabajo para listado'!$A$155:$A$1048576,0),MATCH((CUADRO!L$5&amp;$E306),'Hoja de Trabajo para listado'!$A$151:$Z$151,0)),0)+IFERROR(INDEX('Hoja de Trabajo para listado'!$AB$155:$BA$1048576,MATCH($A306,'Hoja de Trabajo para listado'!$AB$155:$AB$1048576,0),MATCH((CUADRO!L$5&amp;$E306),'Hoja de Trabajo para listado'!$AB$151:$BA$151,0)),0)+IFERROR(INDEX('Hoja de Trabajo para listado'!$BC$155:$CB$1048576,MATCH($A306,'Hoja de Trabajo para listado'!$BC$155:$BC$1048576,0),MATCH((CUADRO!L$5&amp;$E306),'Hoja de Trabajo para listado'!$BC$151:$CB$151,0)),0)+IFERROR(INDEX('Hoja de Trabajo para listado'!$DE$153:$DG$274,MATCH($A306,'Hoja de Trabajo para listado'!$DE$153:$DE$1048576,0),MATCH((CUADRO!L$5&amp;$E306),'Hoja de Trabajo para listado'!$DE$151:$DG$151,0)),0)+IFERROR(INDEX('Hoja de Trabajo para listado'!$CD$155:$DC$1048576,MATCH($A306,'Hoja de Trabajo para listado'!$CD$155:$CD$1048576,0),MATCH((CUADRO!L$5&amp;$E306),'Hoja de Trabajo para listado'!$CD$151:$DC$151,0)),0)</f>
        <v>0</v>
      </c>
      <c r="M306" s="314">
        <f ca="1">+IFERROR(INDEX('Hoja de Trabajo para listado'!$A$155:$Z$1048576,MATCH($A306,'Hoja de Trabajo para listado'!$A$155:$A$1048576,0),MATCH((CUADRO!M$5&amp;$E306),'Hoja de Trabajo para listado'!$A$151:$Z$151,0)),0)+IFERROR(INDEX('Hoja de Trabajo para listado'!$AB$155:$BA$1048576,MATCH($A306,'Hoja de Trabajo para listado'!$AB$155:$AB$1048576,0),MATCH((CUADRO!M$5&amp;$E306),'Hoja de Trabajo para listado'!$AB$151:$BA$151,0)),0)+IFERROR(INDEX('Hoja de Trabajo para listado'!$BC$155:$CB$1048576,MATCH($A306,'Hoja de Trabajo para listado'!$BC$155:$BC$1048576,0),MATCH((CUADRO!M$5&amp;$E306),'Hoja de Trabajo para listado'!$BC$151:$CB$151,0)),0)+IFERROR(INDEX('Hoja de Trabajo para listado'!$DE$153:$DG$274,MATCH($A306,'Hoja de Trabajo para listado'!$DE$153:$DE$1048576,0),MATCH((CUADRO!M$5&amp;$E306),'Hoja de Trabajo para listado'!$DE$151:$DG$151,0)),0)+IFERROR(INDEX('Hoja de Trabajo para listado'!$CD$155:$DC$1048576,MATCH($A306,'Hoja de Trabajo para listado'!$CD$155:$CD$1048576,0),MATCH((CUADRO!M$5&amp;$E306),'Hoja de Trabajo para listado'!$CD$151:$DC$151,0)),0)</f>
        <v>0</v>
      </c>
      <c r="N306" s="314">
        <f ca="1">+IFERROR(INDEX('Hoja de Trabajo para listado'!$A$155:$Z$1048576,MATCH($A306,'Hoja de Trabajo para listado'!$A$155:$A$1048576,0),MATCH((CUADRO!N$5&amp;$E306),'Hoja de Trabajo para listado'!$A$151:$Z$151,0)),0)+IFERROR(INDEX('Hoja de Trabajo para listado'!$AB$155:$BA$1048576,MATCH($A306,'Hoja de Trabajo para listado'!$AB$155:$AB$1048576,0),MATCH((CUADRO!N$5&amp;$E306),'Hoja de Trabajo para listado'!$AB$151:$BA$151,0)),0)+IFERROR(INDEX('Hoja de Trabajo para listado'!$BC$155:$CB$1048576,MATCH($A306,'Hoja de Trabajo para listado'!$BC$155:$BC$1048576,0),MATCH((CUADRO!N$5&amp;$E306),'Hoja de Trabajo para listado'!$BC$151:$CB$151,0)),0)+IFERROR(INDEX('Hoja de Trabajo para listado'!$DE$153:$DG$274,MATCH($A306,'Hoja de Trabajo para listado'!$DE$153:$DE$1048576,0),MATCH((CUADRO!N$5&amp;$E306),'Hoja de Trabajo para listado'!$DE$151:$DG$151,0)),0)+IFERROR(INDEX('Hoja de Trabajo para listado'!$CD$155:$DC$1048576,MATCH($A306,'Hoja de Trabajo para listado'!$CD$155:$CD$1048576,0),MATCH((CUADRO!N$5&amp;$E306),'Hoja de Trabajo para listado'!$CD$151:$DC$151,0)),0)</f>
        <v>0</v>
      </c>
      <c r="O306" s="314">
        <f ca="1">+IFERROR(INDEX('Hoja de Trabajo para listado'!$A$155:$Z$1048576,MATCH($A306,'Hoja de Trabajo para listado'!$A$155:$A$1048576,0),MATCH((CUADRO!O$5&amp;$E306),'Hoja de Trabajo para listado'!$A$151:$Z$151,0)),0)+IFERROR(INDEX('Hoja de Trabajo para listado'!$AB$155:$BA$1048576,MATCH($A306,'Hoja de Trabajo para listado'!$AB$155:$AB$1048576,0),MATCH((CUADRO!O$5&amp;$E306),'Hoja de Trabajo para listado'!$AB$151:$BA$151,0)),0)+IFERROR(INDEX('Hoja de Trabajo para listado'!$BC$155:$CB$1048576,MATCH($A306,'Hoja de Trabajo para listado'!$BC$155:$BC$1048576,0),MATCH((CUADRO!O$5&amp;$E306),'Hoja de Trabajo para listado'!$BC$151:$CB$151,0)),0)+IFERROR(INDEX('Hoja de Trabajo para listado'!$DE$153:$DG$274,MATCH($A306,'Hoja de Trabajo para listado'!$DE$153:$DE$1048576,0),MATCH((CUADRO!O$5&amp;$E306),'Hoja de Trabajo para listado'!$DE$151:$DG$151,0)),0)+IFERROR(INDEX('Hoja de Trabajo para listado'!$CD$155:$DC$1048576,MATCH($A306,'Hoja de Trabajo para listado'!$CD$155:$CD$1048576,0),MATCH((CUADRO!O$5&amp;$E306),'Hoja de Trabajo para listado'!$CD$151:$DC$151,0)),0)</f>
        <v>0</v>
      </c>
      <c r="P306" s="314">
        <f ca="1">+IFERROR(INDEX('Hoja de Trabajo para listado'!$A$155:$Z$1048576,MATCH($A306,'Hoja de Trabajo para listado'!$A$155:$A$1048576,0),MATCH((CUADRO!P$5&amp;$E306),'Hoja de Trabajo para listado'!$A$151:$Z$151,0)),0)+IFERROR(INDEX('Hoja de Trabajo para listado'!$AB$155:$BA$1048576,MATCH($A306,'Hoja de Trabajo para listado'!$AB$155:$AB$1048576,0),MATCH((CUADRO!P$5&amp;$E306),'Hoja de Trabajo para listado'!$AB$151:$BA$151,0)),0)+IFERROR(INDEX('Hoja de Trabajo para listado'!$BC$155:$CB$1048576,MATCH($A306,'Hoja de Trabajo para listado'!$BC$155:$BC$1048576,0),MATCH((CUADRO!P$5&amp;$E306),'Hoja de Trabajo para listado'!$BC$151:$CB$151,0)),0)+IFERROR(INDEX('Hoja de Trabajo para listado'!$DE$153:$DG$274,MATCH($A306,'Hoja de Trabajo para listado'!$DE$153:$DE$1048576,0),MATCH((CUADRO!P$5&amp;$E306),'Hoja de Trabajo para listado'!$DE$151:$DG$151,0)),0)+IFERROR(INDEX('Hoja de Trabajo para listado'!$CD$155:$DC$1048576,MATCH($A306,'Hoja de Trabajo para listado'!$CD$155:$CD$1048576,0),MATCH((CUADRO!P$5&amp;$E306),'Hoja de Trabajo para listado'!$CD$151:$DC$151,0)),0)</f>
        <v>0</v>
      </c>
      <c r="Q306" s="314">
        <f ca="1">+IFERROR(INDEX('Hoja de Trabajo para listado'!$A$155:$Z$1048576,MATCH($A306,'Hoja de Trabajo para listado'!$A$155:$A$1048576,0),MATCH((CUADRO!Q$5&amp;$E306),'Hoja de Trabajo para listado'!$A$151:$Z$151,0)),0)+IFERROR(INDEX('Hoja de Trabajo para listado'!$AB$155:$BA$1048576,MATCH($A306,'Hoja de Trabajo para listado'!$AB$155:$AB$1048576,0),MATCH((CUADRO!Q$5&amp;$E306),'Hoja de Trabajo para listado'!$AB$151:$BA$151,0)),0)+IFERROR(INDEX('Hoja de Trabajo para listado'!$BC$155:$CB$1048576,MATCH($A306,'Hoja de Trabajo para listado'!$BC$155:$BC$1048576,0),MATCH((CUADRO!Q$5&amp;$E306),'Hoja de Trabajo para listado'!$BC$151:$CB$151,0)),0)+IFERROR(INDEX('Hoja de Trabajo para listado'!$DE$153:$DG$274,MATCH($A306,'Hoja de Trabajo para listado'!$DE$153:$DE$1048576,0),MATCH((CUADRO!Q$5&amp;$E306),'Hoja de Trabajo para listado'!$DE$151:$DG$151,0)),0)+IFERROR(INDEX('Hoja de Trabajo para listado'!$CD$155:$DC$1048576,MATCH($A306,'Hoja de Trabajo para listado'!$CD$155:$CD$1048576,0),MATCH((CUADRO!Q$5&amp;$E306),'Hoja de Trabajo para listado'!$CD$151:$DC$151,0)),0)</f>
        <v>0</v>
      </c>
      <c r="R306" s="314">
        <f t="shared" ca="1" si="8"/>
        <v>0</v>
      </c>
      <c r="S306" s="322"/>
      <c r="T306" s="314">
        <f ca="1">+T307</f>
        <v>0</v>
      </c>
      <c r="U306" s="313">
        <f t="shared" si="9"/>
        <v>1</v>
      </c>
      <c r="V306" s="319" t="str">
        <f>+VLOOKUP(A306,bd_lista!$A$3:$E$593,5,FALSE)</f>
        <v>Gobiernos Autonomos Municipales</v>
      </c>
      <c r="W306" s="425" t="str">
        <f>+V306</f>
        <v>Gobiernos Autonomos Municipales</v>
      </c>
    </row>
    <row r="307" spans="1:23" customFormat="1" ht="15" hidden="1" customHeight="1">
      <c r="A307" s="323">
        <v>1259</v>
      </c>
      <c r="B307" s="428"/>
      <c r="C307" s="319" t="str">
        <f>+VLOOKUP(A307,bd_lista!$A$3:$C$593,3,FALSE)</f>
        <v>Gobierno Autónomo Municipal de Palos Blancos</v>
      </c>
      <c r="D307" s="430"/>
      <c r="E307" s="349" t="s">
        <v>1419</v>
      </c>
      <c r="F307" s="314">
        <f ca="1">+IFERROR(INDEX('Hoja de Trabajo para listado'!$A$155:$Z$1048576,MATCH($A307,'Hoja de Trabajo para listado'!$A$155:$A$1048576,0),MATCH((CUADRO!F$5&amp;$E307),'Hoja de Trabajo para listado'!$A$151:$Z$151,0)),0)+IFERROR(INDEX('Hoja de Trabajo para listado'!$AB$155:$BA$1048576,MATCH($A307,'Hoja de Trabajo para listado'!$AB$155:$AB$1048576,0),MATCH((CUADRO!F$5&amp;$E307),'Hoja de Trabajo para listado'!$AB$151:$BA$151,0)),0)+IFERROR(INDEX('Hoja de Trabajo para listado'!$BC$155:$CB$1048576,MATCH($A307,'Hoja de Trabajo para listado'!$BC$155:$BC$1048576,0),MATCH((CUADRO!F$5&amp;$E307),'Hoja de Trabajo para listado'!$BC$151:$CB$151,0)),0)+IFERROR(INDEX('Hoja de Trabajo para listado'!$DE$153:$DG$274,MATCH($A307,'Hoja de Trabajo para listado'!$DE$153:$DE$1048576,0),MATCH((CUADRO!F$5&amp;$E307),'Hoja de Trabajo para listado'!$DE$151:$DG$151,0)),0)+IFERROR(INDEX('Hoja de Trabajo para listado'!$CD$155:$DC$1048576,MATCH($A307,'Hoja de Trabajo para listado'!$CD$155:$CD$1048576,0),MATCH((CUADRO!F$5&amp;$E307),'Hoja de Trabajo para listado'!$CD$151:$DC$151,0)),0)</f>
        <v>0</v>
      </c>
      <c r="G307" s="314">
        <f ca="1">+IFERROR(INDEX('Hoja de Trabajo para listado'!$A$155:$Z$1048576,MATCH($A307,'Hoja de Trabajo para listado'!$A$155:$A$1048576,0),MATCH((CUADRO!G$5&amp;$E307),'Hoja de Trabajo para listado'!$A$151:$Z$151,0)),0)+IFERROR(INDEX('Hoja de Trabajo para listado'!$AB$155:$BA$1048576,MATCH($A307,'Hoja de Trabajo para listado'!$AB$155:$AB$1048576,0),MATCH((CUADRO!G$5&amp;$E307),'Hoja de Trabajo para listado'!$AB$151:$BA$151,0)),0)+IFERROR(INDEX('Hoja de Trabajo para listado'!$BC$155:$CB$1048576,MATCH($A307,'Hoja de Trabajo para listado'!$BC$155:$BC$1048576,0),MATCH((CUADRO!G$5&amp;$E307),'Hoja de Trabajo para listado'!$BC$151:$CB$151,0)),0)+IFERROR(INDEX('Hoja de Trabajo para listado'!$DE$153:$DG$274,MATCH($A307,'Hoja de Trabajo para listado'!$DE$153:$DE$1048576,0),MATCH((CUADRO!G$5&amp;$E307),'Hoja de Trabajo para listado'!$DE$151:$DG$151,0)),0)+IFERROR(INDEX('Hoja de Trabajo para listado'!$CD$155:$DC$1048576,MATCH($A307,'Hoja de Trabajo para listado'!$CD$155:$CD$1048576,0),MATCH((CUADRO!G$5&amp;$E307),'Hoja de Trabajo para listado'!$CD$151:$DC$151,0)),0)</f>
        <v>0</v>
      </c>
      <c r="H307" s="314">
        <f ca="1">+IFERROR(INDEX('Hoja de Trabajo para listado'!$A$155:$Z$1048576,MATCH($A307,'Hoja de Trabajo para listado'!$A$155:$A$1048576,0),MATCH((CUADRO!H$5&amp;$E307),'Hoja de Trabajo para listado'!$A$151:$Z$151,0)),0)+IFERROR(INDEX('Hoja de Trabajo para listado'!$AB$155:$BA$1048576,MATCH($A307,'Hoja de Trabajo para listado'!$AB$155:$AB$1048576,0),MATCH((CUADRO!H$5&amp;$E307),'Hoja de Trabajo para listado'!$AB$151:$BA$151,0)),0)+IFERROR(INDEX('Hoja de Trabajo para listado'!$BC$155:$CB$1048576,MATCH($A307,'Hoja de Trabajo para listado'!$BC$155:$BC$1048576,0),MATCH((CUADRO!H$5&amp;$E307),'Hoja de Trabajo para listado'!$BC$151:$CB$151,0)),0)+IFERROR(INDEX('Hoja de Trabajo para listado'!$DE$153:$DG$274,MATCH($A307,'Hoja de Trabajo para listado'!$DE$153:$DE$1048576,0),MATCH((CUADRO!H$5&amp;$E307),'Hoja de Trabajo para listado'!$DE$151:$DG$151,0)),0)+IFERROR(INDEX('Hoja de Trabajo para listado'!$CD$155:$DC$1048576,MATCH($A307,'Hoja de Trabajo para listado'!$CD$155:$CD$1048576,0),MATCH((CUADRO!H$5&amp;$E307),'Hoja de Trabajo para listado'!$CD$151:$DC$151,0)),0)</f>
        <v>0</v>
      </c>
      <c r="I307" s="314">
        <f ca="1">+IFERROR(INDEX('Hoja de Trabajo para listado'!$A$155:$Z$1048576,MATCH($A307,'Hoja de Trabajo para listado'!$A$155:$A$1048576,0),MATCH((CUADRO!I$5&amp;$E307),'Hoja de Trabajo para listado'!$A$151:$Z$151,0)),0)+IFERROR(INDEX('Hoja de Trabajo para listado'!$AB$155:$BA$1048576,MATCH($A307,'Hoja de Trabajo para listado'!$AB$155:$AB$1048576,0),MATCH((CUADRO!I$5&amp;$E307),'Hoja de Trabajo para listado'!$AB$151:$BA$151,0)),0)+IFERROR(INDEX('Hoja de Trabajo para listado'!$BC$155:$CB$1048576,MATCH($A307,'Hoja de Trabajo para listado'!$BC$155:$BC$1048576,0),MATCH((CUADRO!I$5&amp;$E307),'Hoja de Trabajo para listado'!$BC$151:$CB$151,0)),0)+IFERROR(INDEX('Hoja de Trabajo para listado'!$DE$153:$DG$274,MATCH($A307,'Hoja de Trabajo para listado'!$DE$153:$DE$1048576,0),MATCH((CUADRO!I$5&amp;$E307),'Hoja de Trabajo para listado'!$DE$151:$DG$151,0)),0)+IFERROR(INDEX('Hoja de Trabajo para listado'!$CD$155:$DC$1048576,MATCH($A307,'Hoja de Trabajo para listado'!$CD$155:$CD$1048576,0),MATCH((CUADRO!I$5&amp;$E307),'Hoja de Trabajo para listado'!$CD$151:$DC$151,0)),0)</f>
        <v>0</v>
      </c>
      <c r="J307" s="314">
        <f ca="1">+IFERROR(INDEX('Hoja de Trabajo para listado'!$A$155:$Z$1048576,MATCH($A307,'Hoja de Trabajo para listado'!$A$155:$A$1048576,0),MATCH((CUADRO!J$5&amp;$E307),'Hoja de Trabajo para listado'!$A$151:$Z$151,0)),0)+IFERROR(INDEX('Hoja de Trabajo para listado'!$AB$155:$BA$1048576,MATCH($A307,'Hoja de Trabajo para listado'!$AB$155:$AB$1048576,0),MATCH((CUADRO!J$5&amp;$E307),'Hoja de Trabajo para listado'!$AB$151:$BA$151,0)),0)+IFERROR(INDEX('Hoja de Trabajo para listado'!$BC$155:$CB$1048576,MATCH($A307,'Hoja de Trabajo para listado'!$BC$155:$BC$1048576,0),MATCH((CUADRO!J$5&amp;$E307),'Hoja de Trabajo para listado'!$BC$151:$CB$151,0)),0)+IFERROR(INDEX('Hoja de Trabajo para listado'!$DE$153:$DG$274,MATCH($A307,'Hoja de Trabajo para listado'!$DE$153:$DE$1048576,0),MATCH((CUADRO!J$5&amp;$E307),'Hoja de Trabajo para listado'!$DE$151:$DG$151,0)),0)+IFERROR(INDEX('Hoja de Trabajo para listado'!$CD$155:$DC$1048576,MATCH($A307,'Hoja de Trabajo para listado'!$CD$155:$CD$1048576,0),MATCH((CUADRO!J$5&amp;$E307),'Hoja de Trabajo para listado'!$CD$151:$DC$151,0)),0)</f>
        <v>0</v>
      </c>
      <c r="K307" s="314">
        <f ca="1">+IFERROR(INDEX('Hoja de Trabajo para listado'!$A$155:$Z$1048576,MATCH($A307,'Hoja de Trabajo para listado'!$A$155:$A$1048576,0),MATCH((CUADRO!K$5&amp;$E307),'Hoja de Trabajo para listado'!$A$151:$Z$151,0)),0)+IFERROR(INDEX('Hoja de Trabajo para listado'!$AB$155:$BA$1048576,MATCH($A307,'Hoja de Trabajo para listado'!$AB$155:$AB$1048576,0),MATCH((CUADRO!K$5&amp;$E307),'Hoja de Trabajo para listado'!$AB$151:$BA$151,0)),0)+IFERROR(INDEX('Hoja de Trabajo para listado'!$BC$155:$CB$1048576,MATCH($A307,'Hoja de Trabajo para listado'!$BC$155:$BC$1048576,0),MATCH((CUADRO!K$5&amp;$E307),'Hoja de Trabajo para listado'!$BC$151:$CB$151,0)),0)+IFERROR(INDEX('Hoja de Trabajo para listado'!$DE$153:$DG$274,MATCH($A307,'Hoja de Trabajo para listado'!$DE$153:$DE$1048576,0),MATCH((CUADRO!K$5&amp;$E307),'Hoja de Trabajo para listado'!$DE$151:$DG$151,0)),0)+IFERROR(INDEX('Hoja de Trabajo para listado'!$CD$155:$DC$1048576,MATCH($A307,'Hoja de Trabajo para listado'!$CD$155:$CD$1048576,0),MATCH((CUADRO!K$5&amp;$E307),'Hoja de Trabajo para listado'!$CD$151:$DC$151,0)),0)</f>
        <v>0</v>
      </c>
      <c r="L307" s="314">
        <f ca="1">+IFERROR(INDEX('Hoja de Trabajo para listado'!$A$155:$Z$1048576,MATCH($A307,'Hoja de Trabajo para listado'!$A$155:$A$1048576,0),MATCH((CUADRO!L$5&amp;$E307),'Hoja de Trabajo para listado'!$A$151:$Z$151,0)),0)+IFERROR(INDEX('Hoja de Trabajo para listado'!$AB$155:$BA$1048576,MATCH($A307,'Hoja de Trabajo para listado'!$AB$155:$AB$1048576,0),MATCH((CUADRO!L$5&amp;$E307),'Hoja de Trabajo para listado'!$AB$151:$BA$151,0)),0)+IFERROR(INDEX('Hoja de Trabajo para listado'!$BC$155:$CB$1048576,MATCH($A307,'Hoja de Trabajo para listado'!$BC$155:$BC$1048576,0),MATCH((CUADRO!L$5&amp;$E307),'Hoja de Trabajo para listado'!$BC$151:$CB$151,0)),0)+IFERROR(INDEX('Hoja de Trabajo para listado'!$DE$153:$DG$274,MATCH($A307,'Hoja de Trabajo para listado'!$DE$153:$DE$1048576,0),MATCH((CUADRO!L$5&amp;$E307),'Hoja de Trabajo para listado'!$DE$151:$DG$151,0)),0)+IFERROR(INDEX('Hoja de Trabajo para listado'!$CD$155:$DC$1048576,MATCH($A307,'Hoja de Trabajo para listado'!$CD$155:$CD$1048576,0),MATCH((CUADRO!L$5&amp;$E307),'Hoja de Trabajo para listado'!$CD$151:$DC$151,0)),0)</f>
        <v>0</v>
      </c>
      <c r="M307" s="314">
        <f ca="1">+IFERROR(INDEX('Hoja de Trabajo para listado'!$A$155:$Z$1048576,MATCH($A307,'Hoja de Trabajo para listado'!$A$155:$A$1048576,0),MATCH((CUADRO!M$5&amp;$E307),'Hoja de Trabajo para listado'!$A$151:$Z$151,0)),0)+IFERROR(INDEX('Hoja de Trabajo para listado'!$AB$155:$BA$1048576,MATCH($A307,'Hoja de Trabajo para listado'!$AB$155:$AB$1048576,0),MATCH((CUADRO!M$5&amp;$E307),'Hoja de Trabajo para listado'!$AB$151:$BA$151,0)),0)+IFERROR(INDEX('Hoja de Trabajo para listado'!$BC$155:$CB$1048576,MATCH($A307,'Hoja de Trabajo para listado'!$BC$155:$BC$1048576,0),MATCH((CUADRO!M$5&amp;$E307),'Hoja de Trabajo para listado'!$BC$151:$CB$151,0)),0)+IFERROR(INDEX('Hoja de Trabajo para listado'!$DE$153:$DG$274,MATCH($A307,'Hoja de Trabajo para listado'!$DE$153:$DE$1048576,0),MATCH((CUADRO!M$5&amp;$E307),'Hoja de Trabajo para listado'!$DE$151:$DG$151,0)),0)+IFERROR(INDEX('Hoja de Trabajo para listado'!$CD$155:$DC$1048576,MATCH($A307,'Hoja de Trabajo para listado'!$CD$155:$CD$1048576,0),MATCH((CUADRO!M$5&amp;$E307),'Hoja de Trabajo para listado'!$CD$151:$DC$151,0)),0)</f>
        <v>0</v>
      </c>
      <c r="N307" s="314">
        <f ca="1">+IFERROR(INDEX('Hoja de Trabajo para listado'!$A$155:$Z$1048576,MATCH($A307,'Hoja de Trabajo para listado'!$A$155:$A$1048576,0),MATCH((CUADRO!N$5&amp;$E307),'Hoja de Trabajo para listado'!$A$151:$Z$151,0)),0)+IFERROR(INDEX('Hoja de Trabajo para listado'!$AB$155:$BA$1048576,MATCH($A307,'Hoja de Trabajo para listado'!$AB$155:$AB$1048576,0),MATCH((CUADRO!N$5&amp;$E307),'Hoja de Trabajo para listado'!$AB$151:$BA$151,0)),0)+IFERROR(INDEX('Hoja de Trabajo para listado'!$BC$155:$CB$1048576,MATCH($A307,'Hoja de Trabajo para listado'!$BC$155:$BC$1048576,0),MATCH((CUADRO!N$5&amp;$E307),'Hoja de Trabajo para listado'!$BC$151:$CB$151,0)),0)+IFERROR(INDEX('Hoja de Trabajo para listado'!$DE$153:$DG$274,MATCH($A307,'Hoja de Trabajo para listado'!$DE$153:$DE$1048576,0),MATCH((CUADRO!N$5&amp;$E307),'Hoja de Trabajo para listado'!$DE$151:$DG$151,0)),0)+IFERROR(INDEX('Hoja de Trabajo para listado'!$CD$155:$DC$1048576,MATCH($A307,'Hoja de Trabajo para listado'!$CD$155:$CD$1048576,0),MATCH((CUADRO!N$5&amp;$E307),'Hoja de Trabajo para listado'!$CD$151:$DC$151,0)),0)</f>
        <v>0</v>
      </c>
      <c r="O307" s="314">
        <f ca="1">+IFERROR(INDEX('Hoja de Trabajo para listado'!$A$155:$Z$1048576,MATCH($A307,'Hoja de Trabajo para listado'!$A$155:$A$1048576,0),MATCH((CUADRO!O$5&amp;$E307),'Hoja de Trabajo para listado'!$A$151:$Z$151,0)),0)+IFERROR(INDEX('Hoja de Trabajo para listado'!$AB$155:$BA$1048576,MATCH($A307,'Hoja de Trabajo para listado'!$AB$155:$AB$1048576,0),MATCH((CUADRO!O$5&amp;$E307),'Hoja de Trabajo para listado'!$AB$151:$BA$151,0)),0)+IFERROR(INDEX('Hoja de Trabajo para listado'!$BC$155:$CB$1048576,MATCH($A307,'Hoja de Trabajo para listado'!$BC$155:$BC$1048576,0),MATCH((CUADRO!O$5&amp;$E307),'Hoja de Trabajo para listado'!$BC$151:$CB$151,0)),0)+IFERROR(INDEX('Hoja de Trabajo para listado'!$DE$153:$DG$274,MATCH($A307,'Hoja de Trabajo para listado'!$DE$153:$DE$1048576,0),MATCH((CUADRO!O$5&amp;$E307),'Hoja de Trabajo para listado'!$DE$151:$DG$151,0)),0)+IFERROR(INDEX('Hoja de Trabajo para listado'!$CD$155:$DC$1048576,MATCH($A307,'Hoja de Trabajo para listado'!$CD$155:$CD$1048576,0),MATCH((CUADRO!O$5&amp;$E307),'Hoja de Trabajo para listado'!$CD$151:$DC$151,0)),0)</f>
        <v>0</v>
      </c>
      <c r="P307" s="314">
        <f ca="1">+IFERROR(INDEX('Hoja de Trabajo para listado'!$A$155:$Z$1048576,MATCH($A307,'Hoja de Trabajo para listado'!$A$155:$A$1048576,0),MATCH((CUADRO!P$5&amp;$E307),'Hoja de Trabajo para listado'!$A$151:$Z$151,0)),0)+IFERROR(INDEX('Hoja de Trabajo para listado'!$AB$155:$BA$1048576,MATCH($A307,'Hoja de Trabajo para listado'!$AB$155:$AB$1048576,0),MATCH((CUADRO!P$5&amp;$E307),'Hoja de Trabajo para listado'!$AB$151:$BA$151,0)),0)+IFERROR(INDEX('Hoja de Trabajo para listado'!$BC$155:$CB$1048576,MATCH($A307,'Hoja de Trabajo para listado'!$BC$155:$BC$1048576,0),MATCH((CUADRO!P$5&amp;$E307),'Hoja de Trabajo para listado'!$BC$151:$CB$151,0)),0)+IFERROR(INDEX('Hoja de Trabajo para listado'!$DE$153:$DG$274,MATCH($A307,'Hoja de Trabajo para listado'!$DE$153:$DE$1048576,0),MATCH((CUADRO!P$5&amp;$E307),'Hoja de Trabajo para listado'!$DE$151:$DG$151,0)),0)+IFERROR(INDEX('Hoja de Trabajo para listado'!$CD$155:$DC$1048576,MATCH($A307,'Hoja de Trabajo para listado'!$CD$155:$CD$1048576,0),MATCH((CUADRO!P$5&amp;$E307),'Hoja de Trabajo para listado'!$CD$151:$DC$151,0)),0)</f>
        <v>0</v>
      </c>
      <c r="Q307" s="314">
        <f ca="1">+IFERROR(INDEX('Hoja de Trabajo para listado'!$A$155:$Z$1048576,MATCH($A307,'Hoja de Trabajo para listado'!$A$155:$A$1048576,0),MATCH((CUADRO!Q$5&amp;$E307),'Hoja de Trabajo para listado'!$A$151:$Z$151,0)),0)+IFERROR(INDEX('Hoja de Trabajo para listado'!$AB$155:$BA$1048576,MATCH($A307,'Hoja de Trabajo para listado'!$AB$155:$AB$1048576,0),MATCH((CUADRO!Q$5&amp;$E307),'Hoja de Trabajo para listado'!$AB$151:$BA$151,0)),0)+IFERROR(INDEX('Hoja de Trabajo para listado'!$BC$155:$CB$1048576,MATCH($A307,'Hoja de Trabajo para listado'!$BC$155:$BC$1048576,0),MATCH((CUADRO!Q$5&amp;$E307),'Hoja de Trabajo para listado'!$BC$151:$CB$151,0)),0)+IFERROR(INDEX('Hoja de Trabajo para listado'!$DE$153:$DG$274,MATCH($A307,'Hoja de Trabajo para listado'!$DE$153:$DE$1048576,0),MATCH((CUADRO!Q$5&amp;$E307),'Hoja de Trabajo para listado'!$DE$151:$DG$151,0)),0)+IFERROR(INDEX('Hoja de Trabajo para listado'!$CD$155:$DC$1048576,MATCH($A307,'Hoja de Trabajo para listado'!$CD$155:$CD$1048576,0),MATCH((CUADRO!Q$5&amp;$E307),'Hoja de Trabajo para listado'!$CD$151:$DC$151,0)),0)</f>
        <v>0</v>
      </c>
      <c r="R307" s="314">
        <f t="shared" ca="1" si="8"/>
        <v>0</v>
      </c>
      <c r="S307" s="322">
        <f ca="1">+R306+R307</f>
        <v>0</v>
      </c>
      <c r="T307" s="314">
        <f ca="1">+S307</f>
        <v>0</v>
      </c>
      <c r="U307" s="313">
        <f t="shared" si="9"/>
        <v>2</v>
      </c>
      <c r="V307" s="319" t="str">
        <f>+VLOOKUP(A307,bd_lista!$A$3:$E$593,5,FALSE)</f>
        <v>Gobiernos Autonomos Municipales</v>
      </c>
      <c r="W307" s="426"/>
    </row>
    <row r="308" spans="1:23" customFormat="1" ht="15" hidden="1" customHeight="1">
      <c r="A308" s="323">
        <v>1260</v>
      </c>
      <c r="B308" s="427">
        <f>+A308</f>
        <v>1260</v>
      </c>
      <c r="C308" s="318" t="str">
        <f>+VLOOKUP(A308,bd_lista!$A$3:$C$593,3,FALSE)</f>
        <v>Gobierno Autónomo Municipal de La Asunta</v>
      </c>
      <c r="D308" s="429" t="str">
        <f>+C308</f>
        <v>Gobierno Autónomo Municipal de La Asunta</v>
      </c>
      <c r="E308" s="346" t="s">
        <v>1418</v>
      </c>
      <c r="F308" s="314">
        <f ca="1">+IFERROR(INDEX('Hoja de Trabajo para listado'!$A$155:$Z$1048576,MATCH($A308,'Hoja de Trabajo para listado'!$A$155:$A$1048576,0),MATCH((CUADRO!F$5&amp;$E308),'Hoja de Trabajo para listado'!$A$151:$Z$151,0)),0)+IFERROR(INDEX('Hoja de Trabajo para listado'!$AB$155:$BA$1048576,MATCH($A308,'Hoja de Trabajo para listado'!$AB$155:$AB$1048576,0),MATCH((CUADRO!F$5&amp;$E308),'Hoja de Trabajo para listado'!$AB$151:$BA$151,0)),0)+IFERROR(INDEX('Hoja de Trabajo para listado'!$BC$155:$CB$1048576,MATCH($A308,'Hoja de Trabajo para listado'!$BC$155:$BC$1048576,0),MATCH((CUADRO!F$5&amp;$E308),'Hoja de Trabajo para listado'!$BC$151:$CB$151,0)),0)+IFERROR(INDEX('Hoja de Trabajo para listado'!$DE$153:$DG$274,MATCH($A308,'Hoja de Trabajo para listado'!$DE$153:$DE$1048576,0),MATCH((CUADRO!F$5&amp;$E308),'Hoja de Trabajo para listado'!$DE$151:$DG$151,0)),0)+IFERROR(INDEX('Hoja de Trabajo para listado'!$CD$155:$DC$1048576,MATCH($A308,'Hoja de Trabajo para listado'!$CD$155:$CD$1048576,0),MATCH((CUADRO!F$5&amp;$E308),'Hoja de Trabajo para listado'!$CD$151:$DC$151,0)),0)</f>
        <v>0</v>
      </c>
      <c r="G308" s="314">
        <f ca="1">+IFERROR(INDEX('Hoja de Trabajo para listado'!$A$155:$Z$1048576,MATCH($A308,'Hoja de Trabajo para listado'!$A$155:$A$1048576,0),MATCH((CUADRO!G$5&amp;$E308),'Hoja de Trabajo para listado'!$A$151:$Z$151,0)),0)+IFERROR(INDEX('Hoja de Trabajo para listado'!$AB$155:$BA$1048576,MATCH($A308,'Hoja de Trabajo para listado'!$AB$155:$AB$1048576,0),MATCH((CUADRO!G$5&amp;$E308),'Hoja de Trabajo para listado'!$AB$151:$BA$151,0)),0)+IFERROR(INDEX('Hoja de Trabajo para listado'!$BC$155:$CB$1048576,MATCH($A308,'Hoja de Trabajo para listado'!$BC$155:$BC$1048576,0),MATCH((CUADRO!G$5&amp;$E308),'Hoja de Trabajo para listado'!$BC$151:$CB$151,0)),0)+IFERROR(INDEX('Hoja de Trabajo para listado'!$DE$153:$DG$274,MATCH($A308,'Hoja de Trabajo para listado'!$DE$153:$DE$1048576,0),MATCH((CUADRO!G$5&amp;$E308),'Hoja de Trabajo para listado'!$DE$151:$DG$151,0)),0)+IFERROR(INDEX('Hoja de Trabajo para listado'!$CD$155:$DC$1048576,MATCH($A308,'Hoja de Trabajo para listado'!$CD$155:$CD$1048576,0),MATCH((CUADRO!G$5&amp;$E308),'Hoja de Trabajo para listado'!$CD$151:$DC$151,0)),0)</f>
        <v>0</v>
      </c>
      <c r="H308" s="314">
        <f ca="1">+IFERROR(INDEX('Hoja de Trabajo para listado'!$A$155:$Z$1048576,MATCH($A308,'Hoja de Trabajo para listado'!$A$155:$A$1048576,0),MATCH((CUADRO!H$5&amp;$E308),'Hoja de Trabajo para listado'!$A$151:$Z$151,0)),0)+IFERROR(INDEX('Hoja de Trabajo para listado'!$AB$155:$BA$1048576,MATCH($A308,'Hoja de Trabajo para listado'!$AB$155:$AB$1048576,0),MATCH((CUADRO!H$5&amp;$E308),'Hoja de Trabajo para listado'!$AB$151:$BA$151,0)),0)+IFERROR(INDEX('Hoja de Trabajo para listado'!$BC$155:$CB$1048576,MATCH($A308,'Hoja de Trabajo para listado'!$BC$155:$BC$1048576,0),MATCH((CUADRO!H$5&amp;$E308),'Hoja de Trabajo para listado'!$BC$151:$CB$151,0)),0)+IFERROR(INDEX('Hoja de Trabajo para listado'!$DE$153:$DG$274,MATCH($A308,'Hoja de Trabajo para listado'!$DE$153:$DE$1048576,0),MATCH((CUADRO!H$5&amp;$E308),'Hoja de Trabajo para listado'!$DE$151:$DG$151,0)),0)+IFERROR(INDEX('Hoja de Trabajo para listado'!$CD$155:$DC$1048576,MATCH($A308,'Hoja de Trabajo para listado'!$CD$155:$CD$1048576,0),MATCH((CUADRO!H$5&amp;$E308),'Hoja de Trabajo para listado'!$CD$151:$DC$151,0)),0)</f>
        <v>0</v>
      </c>
      <c r="I308" s="314">
        <f ca="1">+IFERROR(INDEX('Hoja de Trabajo para listado'!$A$155:$Z$1048576,MATCH($A308,'Hoja de Trabajo para listado'!$A$155:$A$1048576,0),MATCH((CUADRO!I$5&amp;$E308),'Hoja de Trabajo para listado'!$A$151:$Z$151,0)),0)+IFERROR(INDEX('Hoja de Trabajo para listado'!$AB$155:$BA$1048576,MATCH($A308,'Hoja de Trabajo para listado'!$AB$155:$AB$1048576,0),MATCH((CUADRO!I$5&amp;$E308),'Hoja de Trabajo para listado'!$AB$151:$BA$151,0)),0)+IFERROR(INDEX('Hoja de Trabajo para listado'!$BC$155:$CB$1048576,MATCH($A308,'Hoja de Trabajo para listado'!$BC$155:$BC$1048576,0),MATCH((CUADRO!I$5&amp;$E308),'Hoja de Trabajo para listado'!$BC$151:$CB$151,0)),0)+IFERROR(INDEX('Hoja de Trabajo para listado'!$DE$153:$DG$274,MATCH($A308,'Hoja de Trabajo para listado'!$DE$153:$DE$1048576,0),MATCH((CUADRO!I$5&amp;$E308),'Hoja de Trabajo para listado'!$DE$151:$DG$151,0)),0)+IFERROR(INDEX('Hoja de Trabajo para listado'!$CD$155:$DC$1048576,MATCH($A308,'Hoja de Trabajo para listado'!$CD$155:$CD$1048576,0),MATCH((CUADRO!I$5&amp;$E308),'Hoja de Trabajo para listado'!$CD$151:$DC$151,0)),0)</f>
        <v>0</v>
      </c>
      <c r="J308" s="314">
        <f ca="1">+IFERROR(INDEX('Hoja de Trabajo para listado'!$A$155:$Z$1048576,MATCH($A308,'Hoja de Trabajo para listado'!$A$155:$A$1048576,0),MATCH((CUADRO!J$5&amp;$E308),'Hoja de Trabajo para listado'!$A$151:$Z$151,0)),0)+IFERROR(INDEX('Hoja de Trabajo para listado'!$AB$155:$BA$1048576,MATCH($A308,'Hoja de Trabajo para listado'!$AB$155:$AB$1048576,0),MATCH((CUADRO!J$5&amp;$E308),'Hoja de Trabajo para listado'!$AB$151:$BA$151,0)),0)+IFERROR(INDEX('Hoja de Trabajo para listado'!$BC$155:$CB$1048576,MATCH($A308,'Hoja de Trabajo para listado'!$BC$155:$BC$1048576,0),MATCH((CUADRO!J$5&amp;$E308),'Hoja de Trabajo para listado'!$BC$151:$CB$151,0)),0)+IFERROR(INDEX('Hoja de Trabajo para listado'!$DE$153:$DG$274,MATCH($A308,'Hoja de Trabajo para listado'!$DE$153:$DE$1048576,0),MATCH((CUADRO!J$5&amp;$E308),'Hoja de Trabajo para listado'!$DE$151:$DG$151,0)),0)+IFERROR(INDEX('Hoja de Trabajo para listado'!$CD$155:$DC$1048576,MATCH($A308,'Hoja de Trabajo para listado'!$CD$155:$CD$1048576,0),MATCH((CUADRO!J$5&amp;$E308),'Hoja de Trabajo para listado'!$CD$151:$DC$151,0)),0)</f>
        <v>0</v>
      </c>
      <c r="K308" s="314">
        <f ca="1">+IFERROR(INDEX('Hoja de Trabajo para listado'!$A$155:$Z$1048576,MATCH($A308,'Hoja de Trabajo para listado'!$A$155:$A$1048576,0),MATCH((CUADRO!K$5&amp;$E308),'Hoja de Trabajo para listado'!$A$151:$Z$151,0)),0)+IFERROR(INDEX('Hoja de Trabajo para listado'!$AB$155:$BA$1048576,MATCH($A308,'Hoja de Trabajo para listado'!$AB$155:$AB$1048576,0),MATCH((CUADRO!K$5&amp;$E308),'Hoja de Trabajo para listado'!$AB$151:$BA$151,0)),0)+IFERROR(INDEX('Hoja de Trabajo para listado'!$BC$155:$CB$1048576,MATCH($A308,'Hoja de Trabajo para listado'!$BC$155:$BC$1048576,0),MATCH((CUADRO!K$5&amp;$E308),'Hoja de Trabajo para listado'!$BC$151:$CB$151,0)),0)+IFERROR(INDEX('Hoja de Trabajo para listado'!$DE$153:$DG$274,MATCH($A308,'Hoja de Trabajo para listado'!$DE$153:$DE$1048576,0),MATCH((CUADRO!K$5&amp;$E308),'Hoja de Trabajo para listado'!$DE$151:$DG$151,0)),0)+IFERROR(INDEX('Hoja de Trabajo para listado'!$CD$155:$DC$1048576,MATCH($A308,'Hoja de Trabajo para listado'!$CD$155:$CD$1048576,0),MATCH((CUADRO!K$5&amp;$E308),'Hoja de Trabajo para listado'!$CD$151:$DC$151,0)),0)</f>
        <v>0</v>
      </c>
      <c r="L308" s="314">
        <f ca="1">+IFERROR(INDEX('Hoja de Trabajo para listado'!$A$155:$Z$1048576,MATCH($A308,'Hoja de Trabajo para listado'!$A$155:$A$1048576,0),MATCH((CUADRO!L$5&amp;$E308),'Hoja de Trabajo para listado'!$A$151:$Z$151,0)),0)+IFERROR(INDEX('Hoja de Trabajo para listado'!$AB$155:$BA$1048576,MATCH($A308,'Hoja de Trabajo para listado'!$AB$155:$AB$1048576,0),MATCH((CUADRO!L$5&amp;$E308),'Hoja de Trabajo para listado'!$AB$151:$BA$151,0)),0)+IFERROR(INDEX('Hoja de Trabajo para listado'!$BC$155:$CB$1048576,MATCH($A308,'Hoja de Trabajo para listado'!$BC$155:$BC$1048576,0),MATCH((CUADRO!L$5&amp;$E308),'Hoja de Trabajo para listado'!$BC$151:$CB$151,0)),0)+IFERROR(INDEX('Hoja de Trabajo para listado'!$DE$153:$DG$274,MATCH($A308,'Hoja de Trabajo para listado'!$DE$153:$DE$1048576,0),MATCH((CUADRO!L$5&amp;$E308),'Hoja de Trabajo para listado'!$DE$151:$DG$151,0)),0)+IFERROR(INDEX('Hoja de Trabajo para listado'!$CD$155:$DC$1048576,MATCH($A308,'Hoja de Trabajo para listado'!$CD$155:$CD$1048576,0),MATCH((CUADRO!L$5&amp;$E308),'Hoja de Trabajo para listado'!$CD$151:$DC$151,0)),0)</f>
        <v>0</v>
      </c>
      <c r="M308" s="314">
        <f ca="1">+IFERROR(INDEX('Hoja de Trabajo para listado'!$A$155:$Z$1048576,MATCH($A308,'Hoja de Trabajo para listado'!$A$155:$A$1048576,0),MATCH((CUADRO!M$5&amp;$E308),'Hoja de Trabajo para listado'!$A$151:$Z$151,0)),0)+IFERROR(INDEX('Hoja de Trabajo para listado'!$AB$155:$BA$1048576,MATCH($A308,'Hoja de Trabajo para listado'!$AB$155:$AB$1048576,0),MATCH((CUADRO!M$5&amp;$E308),'Hoja de Trabajo para listado'!$AB$151:$BA$151,0)),0)+IFERROR(INDEX('Hoja de Trabajo para listado'!$BC$155:$CB$1048576,MATCH($A308,'Hoja de Trabajo para listado'!$BC$155:$BC$1048576,0),MATCH((CUADRO!M$5&amp;$E308),'Hoja de Trabajo para listado'!$BC$151:$CB$151,0)),0)+IFERROR(INDEX('Hoja de Trabajo para listado'!$DE$153:$DG$274,MATCH($A308,'Hoja de Trabajo para listado'!$DE$153:$DE$1048576,0),MATCH((CUADRO!M$5&amp;$E308),'Hoja de Trabajo para listado'!$DE$151:$DG$151,0)),0)+IFERROR(INDEX('Hoja de Trabajo para listado'!$CD$155:$DC$1048576,MATCH($A308,'Hoja de Trabajo para listado'!$CD$155:$CD$1048576,0),MATCH((CUADRO!M$5&amp;$E308),'Hoja de Trabajo para listado'!$CD$151:$DC$151,0)),0)</f>
        <v>0</v>
      </c>
      <c r="N308" s="314">
        <f ca="1">+IFERROR(INDEX('Hoja de Trabajo para listado'!$A$155:$Z$1048576,MATCH($A308,'Hoja de Trabajo para listado'!$A$155:$A$1048576,0),MATCH((CUADRO!N$5&amp;$E308),'Hoja de Trabajo para listado'!$A$151:$Z$151,0)),0)+IFERROR(INDEX('Hoja de Trabajo para listado'!$AB$155:$BA$1048576,MATCH($A308,'Hoja de Trabajo para listado'!$AB$155:$AB$1048576,0),MATCH((CUADRO!N$5&amp;$E308),'Hoja de Trabajo para listado'!$AB$151:$BA$151,0)),0)+IFERROR(INDEX('Hoja de Trabajo para listado'!$BC$155:$CB$1048576,MATCH($A308,'Hoja de Trabajo para listado'!$BC$155:$BC$1048576,0),MATCH((CUADRO!N$5&amp;$E308),'Hoja de Trabajo para listado'!$BC$151:$CB$151,0)),0)+IFERROR(INDEX('Hoja de Trabajo para listado'!$DE$153:$DG$274,MATCH($A308,'Hoja de Trabajo para listado'!$DE$153:$DE$1048576,0),MATCH((CUADRO!N$5&amp;$E308),'Hoja de Trabajo para listado'!$DE$151:$DG$151,0)),0)+IFERROR(INDEX('Hoja de Trabajo para listado'!$CD$155:$DC$1048576,MATCH($A308,'Hoja de Trabajo para listado'!$CD$155:$CD$1048576,0),MATCH((CUADRO!N$5&amp;$E308),'Hoja de Trabajo para listado'!$CD$151:$DC$151,0)),0)</f>
        <v>0</v>
      </c>
      <c r="O308" s="314">
        <f ca="1">+IFERROR(INDEX('Hoja de Trabajo para listado'!$A$155:$Z$1048576,MATCH($A308,'Hoja de Trabajo para listado'!$A$155:$A$1048576,0),MATCH((CUADRO!O$5&amp;$E308),'Hoja de Trabajo para listado'!$A$151:$Z$151,0)),0)+IFERROR(INDEX('Hoja de Trabajo para listado'!$AB$155:$BA$1048576,MATCH($A308,'Hoja de Trabajo para listado'!$AB$155:$AB$1048576,0),MATCH((CUADRO!O$5&amp;$E308),'Hoja de Trabajo para listado'!$AB$151:$BA$151,0)),0)+IFERROR(INDEX('Hoja de Trabajo para listado'!$BC$155:$CB$1048576,MATCH($A308,'Hoja de Trabajo para listado'!$BC$155:$BC$1048576,0),MATCH((CUADRO!O$5&amp;$E308),'Hoja de Trabajo para listado'!$BC$151:$CB$151,0)),0)+IFERROR(INDEX('Hoja de Trabajo para listado'!$DE$153:$DG$274,MATCH($A308,'Hoja de Trabajo para listado'!$DE$153:$DE$1048576,0),MATCH((CUADRO!O$5&amp;$E308),'Hoja de Trabajo para listado'!$DE$151:$DG$151,0)),0)+IFERROR(INDEX('Hoja de Trabajo para listado'!$CD$155:$DC$1048576,MATCH($A308,'Hoja de Trabajo para listado'!$CD$155:$CD$1048576,0),MATCH((CUADRO!O$5&amp;$E308),'Hoja de Trabajo para listado'!$CD$151:$DC$151,0)),0)</f>
        <v>0</v>
      </c>
      <c r="P308" s="314">
        <f ca="1">+IFERROR(INDEX('Hoja de Trabajo para listado'!$A$155:$Z$1048576,MATCH($A308,'Hoja de Trabajo para listado'!$A$155:$A$1048576,0),MATCH((CUADRO!P$5&amp;$E308),'Hoja de Trabajo para listado'!$A$151:$Z$151,0)),0)+IFERROR(INDEX('Hoja de Trabajo para listado'!$AB$155:$BA$1048576,MATCH($A308,'Hoja de Trabajo para listado'!$AB$155:$AB$1048576,0),MATCH((CUADRO!P$5&amp;$E308),'Hoja de Trabajo para listado'!$AB$151:$BA$151,0)),0)+IFERROR(INDEX('Hoja de Trabajo para listado'!$BC$155:$CB$1048576,MATCH($A308,'Hoja de Trabajo para listado'!$BC$155:$BC$1048576,0),MATCH((CUADRO!P$5&amp;$E308),'Hoja de Trabajo para listado'!$BC$151:$CB$151,0)),0)+IFERROR(INDEX('Hoja de Trabajo para listado'!$DE$153:$DG$274,MATCH($A308,'Hoja de Trabajo para listado'!$DE$153:$DE$1048576,0),MATCH((CUADRO!P$5&amp;$E308),'Hoja de Trabajo para listado'!$DE$151:$DG$151,0)),0)+IFERROR(INDEX('Hoja de Trabajo para listado'!$CD$155:$DC$1048576,MATCH($A308,'Hoja de Trabajo para listado'!$CD$155:$CD$1048576,0),MATCH((CUADRO!P$5&amp;$E308),'Hoja de Trabajo para listado'!$CD$151:$DC$151,0)),0)</f>
        <v>0</v>
      </c>
      <c r="Q308" s="314">
        <f ca="1">+IFERROR(INDEX('Hoja de Trabajo para listado'!$A$155:$Z$1048576,MATCH($A308,'Hoja de Trabajo para listado'!$A$155:$A$1048576,0),MATCH((CUADRO!Q$5&amp;$E308),'Hoja de Trabajo para listado'!$A$151:$Z$151,0)),0)+IFERROR(INDEX('Hoja de Trabajo para listado'!$AB$155:$BA$1048576,MATCH($A308,'Hoja de Trabajo para listado'!$AB$155:$AB$1048576,0),MATCH((CUADRO!Q$5&amp;$E308),'Hoja de Trabajo para listado'!$AB$151:$BA$151,0)),0)+IFERROR(INDEX('Hoja de Trabajo para listado'!$BC$155:$CB$1048576,MATCH($A308,'Hoja de Trabajo para listado'!$BC$155:$BC$1048576,0),MATCH((CUADRO!Q$5&amp;$E308),'Hoja de Trabajo para listado'!$BC$151:$CB$151,0)),0)+IFERROR(INDEX('Hoja de Trabajo para listado'!$DE$153:$DG$274,MATCH($A308,'Hoja de Trabajo para listado'!$DE$153:$DE$1048576,0),MATCH((CUADRO!Q$5&amp;$E308),'Hoja de Trabajo para listado'!$DE$151:$DG$151,0)),0)+IFERROR(INDEX('Hoja de Trabajo para listado'!$CD$155:$DC$1048576,MATCH($A308,'Hoja de Trabajo para listado'!$CD$155:$CD$1048576,0),MATCH((CUADRO!Q$5&amp;$E308),'Hoja de Trabajo para listado'!$CD$151:$DC$151,0)),0)</f>
        <v>0</v>
      </c>
      <c r="R308" s="314">
        <f t="shared" ca="1" si="8"/>
        <v>0</v>
      </c>
      <c r="S308" s="322"/>
      <c r="T308" s="314">
        <f ca="1">+T309</f>
        <v>0</v>
      </c>
      <c r="U308" s="313">
        <f t="shared" si="9"/>
        <v>1</v>
      </c>
      <c r="V308" s="319" t="str">
        <f>+VLOOKUP(A308,bd_lista!$A$3:$E$593,5,FALSE)</f>
        <v>Gobiernos Autonomos Municipales</v>
      </c>
      <c r="W308" s="425" t="str">
        <f>+V308</f>
        <v>Gobiernos Autonomos Municipales</v>
      </c>
    </row>
    <row r="309" spans="1:23" customFormat="1" ht="15" hidden="1" customHeight="1">
      <c r="A309" s="323">
        <v>1260</v>
      </c>
      <c r="B309" s="428"/>
      <c r="C309" s="319" t="str">
        <f>+VLOOKUP(A309,bd_lista!$A$3:$C$593,3,FALSE)</f>
        <v>Gobierno Autónomo Municipal de La Asunta</v>
      </c>
      <c r="D309" s="430"/>
      <c r="E309" s="349" t="s">
        <v>1419</v>
      </c>
      <c r="F309" s="314">
        <f ca="1">+IFERROR(INDEX('Hoja de Trabajo para listado'!$A$155:$Z$1048576,MATCH($A309,'Hoja de Trabajo para listado'!$A$155:$A$1048576,0),MATCH((CUADRO!F$5&amp;$E309),'Hoja de Trabajo para listado'!$A$151:$Z$151,0)),0)+IFERROR(INDEX('Hoja de Trabajo para listado'!$AB$155:$BA$1048576,MATCH($A309,'Hoja de Trabajo para listado'!$AB$155:$AB$1048576,0),MATCH((CUADRO!F$5&amp;$E309),'Hoja de Trabajo para listado'!$AB$151:$BA$151,0)),0)+IFERROR(INDEX('Hoja de Trabajo para listado'!$BC$155:$CB$1048576,MATCH($A309,'Hoja de Trabajo para listado'!$BC$155:$BC$1048576,0),MATCH((CUADRO!F$5&amp;$E309),'Hoja de Trabajo para listado'!$BC$151:$CB$151,0)),0)+IFERROR(INDEX('Hoja de Trabajo para listado'!$DE$153:$DG$274,MATCH($A309,'Hoja de Trabajo para listado'!$DE$153:$DE$1048576,0),MATCH((CUADRO!F$5&amp;$E309),'Hoja de Trabajo para listado'!$DE$151:$DG$151,0)),0)+IFERROR(INDEX('Hoja de Trabajo para listado'!$CD$155:$DC$1048576,MATCH($A309,'Hoja de Trabajo para listado'!$CD$155:$CD$1048576,0),MATCH((CUADRO!F$5&amp;$E309),'Hoja de Trabajo para listado'!$CD$151:$DC$151,0)),0)</f>
        <v>0</v>
      </c>
      <c r="G309" s="314">
        <f ca="1">+IFERROR(INDEX('Hoja de Trabajo para listado'!$A$155:$Z$1048576,MATCH($A309,'Hoja de Trabajo para listado'!$A$155:$A$1048576,0),MATCH((CUADRO!G$5&amp;$E309),'Hoja de Trabajo para listado'!$A$151:$Z$151,0)),0)+IFERROR(INDEX('Hoja de Trabajo para listado'!$AB$155:$BA$1048576,MATCH($A309,'Hoja de Trabajo para listado'!$AB$155:$AB$1048576,0),MATCH((CUADRO!G$5&amp;$E309),'Hoja de Trabajo para listado'!$AB$151:$BA$151,0)),0)+IFERROR(INDEX('Hoja de Trabajo para listado'!$BC$155:$CB$1048576,MATCH($A309,'Hoja de Trabajo para listado'!$BC$155:$BC$1048576,0),MATCH((CUADRO!G$5&amp;$E309),'Hoja de Trabajo para listado'!$BC$151:$CB$151,0)),0)+IFERROR(INDEX('Hoja de Trabajo para listado'!$DE$153:$DG$274,MATCH($A309,'Hoja de Trabajo para listado'!$DE$153:$DE$1048576,0),MATCH((CUADRO!G$5&amp;$E309),'Hoja de Trabajo para listado'!$DE$151:$DG$151,0)),0)+IFERROR(INDEX('Hoja de Trabajo para listado'!$CD$155:$DC$1048576,MATCH($A309,'Hoja de Trabajo para listado'!$CD$155:$CD$1048576,0),MATCH((CUADRO!G$5&amp;$E309),'Hoja de Trabajo para listado'!$CD$151:$DC$151,0)),0)</f>
        <v>0</v>
      </c>
      <c r="H309" s="314">
        <f ca="1">+IFERROR(INDEX('Hoja de Trabajo para listado'!$A$155:$Z$1048576,MATCH($A309,'Hoja de Trabajo para listado'!$A$155:$A$1048576,0),MATCH((CUADRO!H$5&amp;$E309),'Hoja de Trabajo para listado'!$A$151:$Z$151,0)),0)+IFERROR(INDEX('Hoja de Trabajo para listado'!$AB$155:$BA$1048576,MATCH($A309,'Hoja de Trabajo para listado'!$AB$155:$AB$1048576,0),MATCH((CUADRO!H$5&amp;$E309),'Hoja de Trabajo para listado'!$AB$151:$BA$151,0)),0)+IFERROR(INDEX('Hoja de Trabajo para listado'!$BC$155:$CB$1048576,MATCH($A309,'Hoja de Trabajo para listado'!$BC$155:$BC$1048576,0),MATCH((CUADRO!H$5&amp;$E309),'Hoja de Trabajo para listado'!$BC$151:$CB$151,0)),0)+IFERROR(INDEX('Hoja de Trabajo para listado'!$DE$153:$DG$274,MATCH($A309,'Hoja de Trabajo para listado'!$DE$153:$DE$1048576,0),MATCH((CUADRO!H$5&amp;$E309),'Hoja de Trabajo para listado'!$DE$151:$DG$151,0)),0)+IFERROR(INDEX('Hoja de Trabajo para listado'!$CD$155:$DC$1048576,MATCH($A309,'Hoja de Trabajo para listado'!$CD$155:$CD$1048576,0),MATCH((CUADRO!H$5&amp;$E309),'Hoja de Trabajo para listado'!$CD$151:$DC$151,0)),0)</f>
        <v>0</v>
      </c>
      <c r="I309" s="314">
        <f ca="1">+IFERROR(INDEX('Hoja de Trabajo para listado'!$A$155:$Z$1048576,MATCH($A309,'Hoja de Trabajo para listado'!$A$155:$A$1048576,0),MATCH((CUADRO!I$5&amp;$E309),'Hoja de Trabajo para listado'!$A$151:$Z$151,0)),0)+IFERROR(INDEX('Hoja de Trabajo para listado'!$AB$155:$BA$1048576,MATCH($A309,'Hoja de Trabajo para listado'!$AB$155:$AB$1048576,0),MATCH((CUADRO!I$5&amp;$E309),'Hoja de Trabajo para listado'!$AB$151:$BA$151,0)),0)+IFERROR(INDEX('Hoja de Trabajo para listado'!$BC$155:$CB$1048576,MATCH($A309,'Hoja de Trabajo para listado'!$BC$155:$BC$1048576,0),MATCH((CUADRO!I$5&amp;$E309),'Hoja de Trabajo para listado'!$BC$151:$CB$151,0)),0)+IFERROR(INDEX('Hoja de Trabajo para listado'!$DE$153:$DG$274,MATCH($A309,'Hoja de Trabajo para listado'!$DE$153:$DE$1048576,0),MATCH((CUADRO!I$5&amp;$E309),'Hoja de Trabajo para listado'!$DE$151:$DG$151,0)),0)+IFERROR(INDEX('Hoja de Trabajo para listado'!$CD$155:$DC$1048576,MATCH($A309,'Hoja de Trabajo para listado'!$CD$155:$CD$1048576,0),MATCH((CUADRO!I$5&amp;$E309),'Hoja de Trabajo para listado'!$CD$151:$DC$151,0)),0)</f>
        <v>0</v>
      </c>
      <c r="J309" s="314">
        <f ca="1">+IFERROR(INDEX('Hoja de Trabajo para listado'!$A$155:$Z$1048576,MATCH($A309,'Hoja de Trabajo para listado'!$A$155:$A$1048576,0),MATCH((CUADRO!J$5&amp;$E309),'Hoja de Trabajo para listado'!$A$151:$Z$151,0)),0)+IFERROR(INDEX('Hoja de Trabajo para listado'!$AB$155:$BA$1048576,MATCH($A309,'Hoja de Trabajo para listado'!$AB$155:$AB$1048576,0),MATCH((CUADRO!J$5&amp;$E309),'Hoja de Trabajo para listado'!$AB$151:$BA$151,0)),0)+IFERROR(INDEX('Hoja de Trabajo para listado'!$BC$155:$CB$1048576,MATCH($A309,'Hoja de Trabajo para listado'!$BC$155:$BC$1048576,0),MATCH((CUADRO!J$5&amp;$E309),'Hoja de Trabajo para listado'!$BC$151:$CB$151,0)),0)+IFERROR(INDEX('Hoja de Trabajo para listado'!$DE$153:$DG$274,MATCH($A309,'Hoja de Trabajo para listado'!$DE$153:$DE$1048576,0),MATCH((CUADRO!J$5&amp;$E309),'Hoja de Trabajo para listado'!$DE$151:$DG$151,0)),0)+IFERROR(INDEX('Hoja de Trabajo para listado'!$CD$155:$DC$1048576,MATCH($A309,'Hoja de Trabajo para listado'!$CD$155:$CD$1048576,0),MATCH((CUADRO!J$5&amp;$E309),'Hoja de Trabajo para listado'!$CD$151:$DC$151,0)),0)</f>
        <v>0</v>
      </c>
      <c r="K309" s="314">
        <f ca="1">+IFERROR(INDEX('Hoja de Trabajo para listado'!$A$155:$Z$1048576,MATCH($A309,'Hoja de Trabajo para listado'!$A$155:$A$1048576,0),MATCH((CUADRO!K$5&amp;$E309),'Hoja de Trabajo para listado'!$A$151:$Z$151,0)),0)+IFERROR(INDEX('Hoja de Trabajo para listado'!$AB$155:$BA$1048576,MATCH($A309,'Hoja de Trabajo para listado'!$AB$155:$AB$1048576,0),MATCH((CUADRO!K$5&amp;$E309),'Hoja de Trabajo para listado'!$AB$151:$BA$151,0)),0)+IFERROR(INDEX('Hoja de Trabajo para listado'!$BC$155:$CB$1048576,MATCH($A309,'Hoja de Trabajo para listado'!$BC$155:$BC$1048576,0),MATCH((CUADRO!K$5&amp;$E309),'Hoja de Trabajo para listado'!$BC$151:$CB$151,0)),0)+IFERROR(INDEX('Hoja de Trabajo para listado'!$DE$153:$DG$274,MATCH($A309,'Hoja de Trabajo para listado'!$DE$153:$DE$1048576,0),MATCH((CUADRO!K$5&amp;$E309),'Hoja de Trabajo para listado'!$DE$151:$DG$151,0)),0)+IFERROR(INDEX('Hoja de Trabajo para listado'!$CD$155:$DC$1048576,MATCH($A309,'Hoja de Trabajo para listado'!$CD$155:$CD$1048576,0),MATCH((CUADRO!K$5&amp;$E309),'Hoja de Trabajo para listado'!$CD$151:$DC$151,0)),0)</f>
        <v>0</v>
      </c>
      <c r="L309" s="314">
        <f ca="1">+IFERROR(INDEX('Hoja de Trabajo para listado'!$A$155:$Z$1048576,MATCH($A309,'Hoja de Trabajo para listado'!$A$155:$A$1048576,0),MATCH((CUADRO!L$5&amp;$E309),'Hoja de Trabajo para listado'!$A$151:$Z$151,0)),0)+IFERROR(INDEX('Hoja de Trabajo para listado'!$AB$155:$BA$1048576,MATCH($A309,'Hoja de Trabajo para listado'!$AB$155:$AB$1048576,0),MATCH((CUADRO!L$5&amp;$E309),'Hoja de Trabajo para listado'!$AB$151:$BA$151,0)),0)+IFERROR(INDEX('Hoja de Trabajo para listado'!$BC$155:$CB$1048576,MATCH($A309,'Hoja de Trabajo para listado'!$BC$155:$BC$1048576,0),MATCH((CUADRO!L$5&amp;$E309),'Hoja de Trabajo para listado'!$BC$151:$CB$151,0)),0)+IFERROR(INDEX('Hoja de Trabajo para listado'!$DE$153:$DG$274,MATCH($A309,'Hoja de Trabajo para listado'!$DE$153:$DE$1048576,0),MATCH((CUADRO!L$5&amp;$E309),'Hoja de Trabajo para listado'!$DE$151:$DG$151,0)),0)+IFERROR(INDEX('Hoja de Trabajo para listado'!$CD$155:$DC$1048576,MATCH($A309,'Hoja de Trabajo para listado'!$CD$155:$CD$1048576,0),MATCH((CUADRO!L$5&amp;$E309),'Hoja de Trabajo para listado'!$CD$151:$DC$151,0)),0)</f>
        <v>0</v>
      </c>
      <c r="M309" s="314">
        <f ca="1">+IFERROR(INDEX('Hoja de Trabajo para listado'!$A$155:$Z$1048576,MATCH($A309,'Hoja de Trabajo para listado'!$A$155:$A$1048576,0),MATCH((CUADRO!M$5&amp;$E309),'Hoja de Trabajo para listado'!$A$151:$Z$151,0)),0)+IFERROR(INDEX('Hoja de Trabajo para listado'!$AB$155:$BA$1048576,MATCH($A309,'Hoja de Trabajo para listado'!$AB$155:$AB$1048576,0),MATCH((CUADRO!M$5&amp;$E309),'Hoja de Trabajo para listado'!$AB$151:$BA$151,0)),0)+IFERROR(INDEX('Hoja de Trabajo para listado'!$BC$155:$CB$1048576,MATCH($A309,'Hoja de Trabajo para listado'!$BC$155:$BC$1048576,0),MATCH((CUADRO!M$5&amp;$E309),'Hoja de Trabajo para listado'!$BC$151:$CB$151,0)),0)+IFERROR(INDEX('Hoja de Trabajo para listado'!$DE$153:$DG$274,MATCH($A309,'Hoja de Trabajo para listado'!$DE$153:$DE$1048576,0),MATCH((CUADRO!M$5&amp;$E309),'Hoja de Trabajo para listado'!$DE$151:$DG$151,0)),0)+IFERROR(INDEX('Hoja de Trabajo para listado'!$CD$155:$DC$1048576,MATCH($A309,'Hoja de Trabajo para listado'!$CD$155:$CD$1048576,0),MATCH((CUADRO!M$5&amp;$E309),'Hoja de Trabajo para listado'!$CD$151:$DC$151,0)),0)</f>
        <v>0</v>
      </c>
      <c r="N309" s="314">
        <f ca="1">+IFERROR(INDEX('Hoja de Trabajo para listado'!$A$155:$Z$1048576,MATCH($A309,'Hoja de Trabajo para listado'!$A$155:$A$1048576,0),MATCH((CUADRO!N$5&amp;$E309),'Hoja de Trabajo para listado'!$A$151:$Z$151,0)),0)+IFERROR(INDEX('Hoja de Trabajo para listado'!$AB$155:$BA$1048576,MATCH($A309,'Hoja de Trabajo para listado'!$AB$155:$AB$1048576,0),MATCH((CUADRO!N$5&amp;$E309),'Hoja de Trabajo para listado'!$AB$151:$BA$151,0)),0)+IFERROR(INDEX('Hoja de Trabajo para listado'!$BC$155:$CB$1048576,MATCH($A309,'Hoja de Trabajo para listado'!$BC$155:$BC$1048576,0),MATCH((CUADRO!N$5&amp;$E309),'Hoja de Trabajo para listado'!$BC$151:$CB$151,0)),0)+IFERROR(INDEX('Hoja de Trabajo para listado'!$DE$153:$DG$274,MATCH($A309,'Hoja de Trabajo para listado'!$DE$153:$DE$1048576,0),MATCH((CUADRO!N$5&amp;$E309),'Hoja de Trabajo para listado'!$DE$151:$DG$151,0)),0)+IFERROR(INDEX('Hoja de Trabajo para listado'!$CD$155:$DC$1048576,MATCH($A309,'Hoja de Trabajo para listado'!$CD$155:$CD$1048576,0),MATCH((CUADRO!N$5&amp;$E309),'Hoja de Trabajo para listado'!$CD$151:$DC$151,0)),0)</f>
        <v>0</v>
      </c>
      <c r="O309" s="314">
        <f ca="1">+IFERROR(INDEX('Hoja de Trabajo para listado'!$A$155:$Z$1048576,MATCH($A309,'Hoja de Trabajo para listado'!$A$155:$A$1048576,0),MATCH((CUADRO!O$5&amp;$E309),'Hoja de Trabajo para listado'!$A$151:$Z$151,0)),0)+IFERROR(INDEX('Hoja de Trabajo para listado'!$AB$155:$BA$1048576,MATCH($A309,'Hoja de Trabajo para listado'!$AB$155:$AB$1048576,0),MATCH((CUADRO!O$5&amp;$E309),'Hoja de Trabajo para listado'!$AB$151:$BA$151,0)),0)+IFERROR(INDEX('Hoja de Trabajo para listado'!$BC$155:$CB$1048576,MATCH($A309,'Hoja de Trabajo para listado'!$BC$155:$BC$1048576,0),MATCH((CUADRO!O$5&amp;$E309),'Hoja de Trabajo para listado'!$BC$151:$CB$151,0)),0)+IFERROR(INDEX('Hoja de Trabajo para listado'!$DE$153:$DG$274,MATCH($A309,'Hoja de Trabajo para listado'!$DE$153:$DE$1048576,0),MATCH((CUADRO!O$5&amp;$E309),'Hoja de Trabajo para listado'!$DE$151:$DG$151,0)),0)+IFERROR(INDEX('Hoja de Trabajo para listado'!$CD$155:$DC$1048576,MATCH($A309,'Hoja de Trabajo para listado'!$CD$155:$CD$1048576,0),MATCH((CUADRO!O$5&amp;$E309),'Hoja de Trabajo para listado'!$CD$151:$DC$151,0)),0)</f>
        <v>0</v>
      </c>
      <c r="P309" s="314">
        <f ca="1">+IFERROR(INDEX('Hoja de Trabajo para listado'!$A$155:$Z$1048576,MATCH($A309,'Hoja de Trabajo para listado'!$A$155:$A$1048576,0),MATCH((CUADRO!P$5&amp;$E309),'Hoja de Trabajo para listado'!$A$151:$Z$151,0)),0)+IFERROR(INDEX('Hoja de Trabajo para listado'!$AB$155:$BA$1048576,MATCH($A309,'Hoja de Trabajo para listado'!$AB$155:$AB$1048576,0),MATCH((CUADRO!P$5&amp;$E309),'Hoja de Trabajo para listado'!$AB$151:$BA$151,0)),0)+IFERROR(INDEX('Hoja de Trabajo para listado'!$BC$155:$CB$1048576,MATCH($A309,'Hoja de Trabajo para listado'!$BC$155:$BC$1048576,0),MATCH((CUADRO!P$5&amp;$E309),'Hoja de Trabajo para listado'!$BC$151:$CB$151,0)),0)+IFERROR(INDEX('Hoja de Trabajo para listado'!$DE$153:$DG$274,MATCH($A309,'Hoja de Trabajo para listado'!$DE$153:$DE$1048576,0),MATCH((CUADRO!P$5&amp;$E309),'Hoja de Trabajo para listado'!$DE$151:$DG$151,0)),0)+IFERROR(INDEX('Hoja de Trabajo para listado'!$CD$155:$DC$1048576,MATCH($A309,'Hoja de Trabajo para listado'!$CD$155:$CD$1048576,0),MATCH((CUADRO!P$5&amp;$E309),'Hoja de Trabajo para listado'!$CD$151:$DC$151,0)),0)</f>
        <v>0</v>
      </c>
      <c r="Q309" s="314">
        <f ca="1">+IFERROR(INDEX('Hoja de Trabajo para listado'!$A$155:$Z$1048576,MATCH($A309,'Hoja de Trabajo para listado'!$A$155:$A$1048576,0),MATCH((CUADRO!Q$5&amp;$E309),'Hoja de Trabajo para listado'!$A$151:$Z$151,0)),0)+IFERROR(INDEX('Hoja de Trabajo para listado'!$AB$155:$BA$1048576,MATCH($A309,'Hoja de Trabajo para listado'!$AB$155:$AB$1048576,0),MATCH((CUADRO!Q$5&amp;$E309),'Hoja de Trabajo para listado'!$AB$151:$BA$151,0)),0)+IFERROR(INDEX('Hoja de Trabajo para listado'!$BC$155:$CB$1048576,MATCH($A309,'Hoja de Trabajo para listado'!$BC$155:$BC$1048576,0),MATCH((CUADRO!Q$5&amp;$E309),'Hoja de Trabajo para listado'!$BC$151:$CB$151,0)),0)+IFERROR(INDEX('Hoja de Trabajo para listado'!$DE$153:$DG$274,MATCH($A309,'Hoja de Trabajo para listado'!$DE$153:$DE$1048576,0),MATCH((CUADRO!Q$5&amp;$E309),'Hoja de Trabajo para listado'!$DE$151:$DG$151,0)),0)+IFERROR(INDEX('Hoja de Trabajo para listado'!$CD$155:$DC$1048576,MATCH($A309,'Hoja de Trabajo para listado'!$CD$155:$CD$1048576,0),MATCH((CUADRO!Q$5&amp;$E309),'Hoja de Trabajo para listado'!$CD$151:$DC$151,0)),0)</f>
        <v>0</v>
      </c>
      <c r="R309" s="314">
        <f t="shared" ca="1" si="8"/>
        <v>0</v>
      </c>
      <c r="S309" s="322">
        <f ca="1">+R308+R309</f>
        <v>0</v>
      </c>
      <c r="T309" s="314">
        <f ca="1">+S309</f>
        <v>0</v>
      </c>
      <c r="U309" s="313">
        <f t="shared" si="9"/>
        <v>2</v>
      </c>
      <c r="V309" s="319" t="str">
        <f>+VLOOKUP(A309,bd_lista!$A$3:$E$593,5,FALSE)</f>
        <v>Gobiernos Autonomos Municipales</v>
      </c>
      <c r="W309" s="426"/>
    </row>
    <row r="310" spans="1:23" customFormat="1" ht="15" hidden="1" customHeight="1">
      <c r="A310" s="323">
        <v>1261</v>
      </c>
      <c r="B310" s="427">
        <f>+A310</f>
        <v>1261</v>
      </c>
      <c r="C310" s="318" t="str">
        <f>+VLOOKUP(A310,bd_lista!$A$3:$C$593,3,FALSE)</f>
        <v>Gobierno Autónomo Municipal de Pucarani</v>
      </c>
      <c r="D310" s="429" t="str">
        <f>+C310</f>
        <v>Gobierno Autónomo Municipal de Pucarani</v>
      </c>
      <c r="E310" s="346" t="s">
        <v>1418</v>
      </c>
      <c r="F310" s="314">
        <f ca="1">+IFERROR(INDEX('Hoja de Trabajo para listado'!$A$155:$Z$1048576,MATCH($A310,'Hoja de Trabajo para listado'!$A$155:$A$1048576,0),MATCH((CUADRO!F$5&amp;$E310),'Hoja de Trabajo para listado'!$A$151:$Z$151,0)),0)+IFERROR(INDEX('Hoja de Trabajo para listado'!$AB$155:$BA$1048576,MATCH($A310,'Hoja de Trabajo para listado'!$AB$155:$AB$1048576,0),MATCH((CUADRO!F$5&amp;$E310),'Hoja de Trabajo para listado'!$AB$151:$BA$151,0)),0)+IFERROR(INDEX('Hoja de Trabajo para listado'!$BC$155:$CB$1048576,MATCH($A310,'Hoja de Trabajo para listado'!$BC$155:$BC$1048576,0),MATCH((CUADRO!F$5&amp;$E310),'Hoja de Trabajo para listado'!$BC$151:$CB$151,0)),0)+IFERROR(INDEX('Hoja de Trabajo para listado'!$DE$153:$DG$274,MATCH($A310,'Hoja de Trabajo para listado'!$DE$153:$DE$1048576,0),MATCH((CUADRO!F$5&amp;$E310),'Hoja de Trabajo para listado'!$DE$151:$DG$151,0)),0)+IFERROR(INDEX('Hoja de Trabajo para listado'!$CD$155:$DC$1048576,MATCH($A310,'Hoja de Trabajo para listado'!$CD$155:$CD$1048576,0),MATCH((CUADRO!F$5&amp;$E310),'Hoja de Trabajo para listado'!$CD$151:$DC$151,0)),0)</f>
        <v>0</v>
      </c>
      <c r="G310" s="314">
        <f ca="1">+IFERROR(INDEX('Hoja de Trabajo para listado'!$A$155:$Z$1048576,MATCH($A310,'Hoja de Trabajo para listado'!$A$155:$A$1048576,0),MATCH((CUADRO!G$5&amp;$E310),'Hoja de Trabajo para listado'!$A$151:$Z$151,0)),0)+IFERROR(INDEX('Hoja de Trabajo para listado'!$AB$155:$BA$1048576,MATCH($A310,'Hoja de Trabajo para listado'!$AB$155:$AB$1048576,0),MATCH((CUADRO!G$5&amp;$E310),'Hoja de Trabajo para listado'!$AB$151:$BA$151,0)),0)+IFERROR(INDEX('Hoja de Trabajo para listado'!$BC$155:$CB$1048576,MATCH($A310,'Hoja de Trabajo para listado'!$BC$155:$BC$1048576,0),MATCH((CUADRO!G$5&amp;$E310),'Hoja de Trabajo para listado'!$BC$151:$CB$151,0)),0)+IFERROR(INDEX('Hoja de Trabajo para listado'!$DE$153:$DG$274,MATCH($A310,'Hoja de Trabajo para listado'!$DE$153:$DE$1048576,0),MATCH((CUADRO!G$5&amp;$E310),'Hoja de Trabajo para listado'!$DE$151:$DG$151,0)),0)+IFERROR(INDEX('Hoja de Trabajo para listado'!$CD$155:$DC$1048576,MATCH($A310,'Hoja de Trabajo para listado'!$CD$155:$CD$1048576,0),MATCH((CUADRO!G$5&amp;$E310),'Hoja de Trabajo para listado'!$CD$151:$DC$151,0)),0)</f>
        <v>0</v>
      </c>
      <c r="H310" s="314">
        <f ca="1">+IFERROR(INDEX('Hoja de Trabajo para listado'!$A$155:$Z$1048576,MATCH($A310,'Hoja de Trabajo para listado'!$A$155:$A$1048576,0),MATCH((CUADRO!H$5&amp;$E310),'Hoja de Trabajo para listado'!$A$151:$Z$151,0)),0)+IFERROR(INDEX('Hoja de Trabajo para listado'!$AB$155:$BA$1048576,MATCH($A310,'Hoja de Trabajo para listado'!$AB$155:$AB$1048576,0),MATCH((CUADRO!H$5&amp;$E310),'Hoja de Trabajo para listado'!$AB$151:$BA$151,0)),0)+IFERROR(INDEX('Hoja de Trabajo para listado'!$BC$155:$CB$1048576,MATCH($A310,'Hoja de Trabajo para listado'!$BC$155:$BC$1048576,0),MATCH((CUADRO!H$5&amp;$E310),'Hoja de Trabajo para listado'!$BC$151:$CB$151,0)),0)+IFERROR(INDEX('Hoja de Trabajo para listado'!$DE$153:$DG$274,MATCH($A310,'Hoja de Trabajo para listado'!$DE$153:$DE$1048576,0),MATCH((CUADRO!H$5&amp;$E310),'Hoja de Trabajo para listado'!$DE$151:$DG$151,0)),0)+IFERROR(INDEX('Hoja de Trabajo para listado'!$CD$155:$DC$1048576,MATCH($A310,'Hoja de Trabajo para listado'!$CD$155:$CD$1048576,0),MATCH((CUADRO!H$5&amp;$E310),'Hoja de Trabajo para listado'!$CD$151:$DC$151,0)),0)</f>
        <v>0</v>
      </c>
      <c r="I310" s="314">
        <f ca="1">+IFERROR(INDEX('Hoja de Trabajo para listado'!$A$155:$Z$1048576,MATCH($A310,'Hoja de Trabajo para listado'!$A$155:$A$1048576,0),MATCH((CUADRO!I$5&amp;$E310),'Hoja de Trabajo para listado'!$A$151:$Z$151,0)),0)+IFERROR(INDEX('Hoja de Trabajo para listado'!$AB$155:$BA$1048576,MATCH($A310,'Hoja de Trabajo para listado'!$AB$155:$AB$1048576,0),MATCH((CUADRO!I$5&amp;$E310),'Hoja de Trabajo para listado'!$AB$151:$BA$151,0)),0)+IFERROR(INDEX('Hoja de Trabajo para listado'!$BC$155:$CB$1048576,MATCH($A310,'Hoja de Trabajo para listado'!$BC$155:$BC$1048576,0),MATCH((CUADRO!I$5&amp;$E310),'Hoja de Trabajo para listado'!$BC$151:$CB$151,0)),0)+IFERROR(INDEX('Hoja de Trabajo para listado'!$DE$153:$DG$274,MATCH($A310,'Hoja de Trabajo para listado'!$DE$153:$DE$1048576,0),MATCH((CUADRO!I$5&amp;$E310),'Hoja de Trabajo para listado'!$DE$151:$DG$151,0)),0)+IFERROR(INDEX('Hoja de Trabajo para listado'!$CD$155:$DC$1048576,MATCH($A310,'Hoja de Trabajo para listado'!$CD$155:$CD$1048576,0),MATCH((CUADRO!I$5&amp;$E310),'Hoja de Trabajo para listado'!$CD$151:$DC$151,0)),0)</f>
        <v>0</v>
      </c>
      <c r="J310" s="314">
        <f ca="1">+IFERROR(INDEX('Hoja de Trabajo para listado'!$A$155:$Z$1048576,MATCH($A310,'Hoja de Trabajo para listado'!$A$155:$A$1048576,0),MATCH((CUADRO!J$5&amp;$E310),'Hoja de Trabajo para listado'!$A$151:$Z$151,0)),0)+IFERROR(INDEX('Hoja de Trabajo para listado'!$AB$155:$BA$1048576,MATCH($A310,'Hoja de Trabajo para listado'!$AB$155:$AB$1048576,0),MATCH((CUADRO!J$5&amp;$E310),'Hoja de Trabajo para listado'!$AB$151:$BA$151,0)),0)+IFERROR(INDEX('Hoja de Trabajo para listado'!$BC$155:$CB$1048576,MATCH($A310,'Hoja de Trabajo para listado'!$BC$155:$BC$1048576,0),MATCH((CUADRO!J$5&amp;$E310),'Hoja de Trabajo para listado'!$BC$151:$CB$151,0)),0)+IFERROR(INDEX('Hoja de Trabajo para listado'!$DE$153:$DG$274,MATCH($A310,'Hoja de Trabajo para listado'!$DE$153:$DE$1048576,0),MATCH((CUADRO!J$5&amp;$E310),'Hoja de Trabajo para listado'!$DE$151:$DG$151,0)),0)+IFERROR(INDEX('Hoja de Trabajo para listado'!$CD$155:$DC$1048576,MATCH($A310,'Hoja de Trabajo para listado'!$CD$155:$CD$1048576,0),MATCH((CUADRO!J$5&amp;$E310),'Hoja de Trabajo para listado'!$CD$151:$DC$151,0)),0)</f>
        <v>0</v>
      </c>
      <c r="K310" s="314">
        <f ca="1">+IFERROR(INDEX('Hoja de Trabajo para listado'!$A$155:$Z$1048576,MATCH($A310,'Hoja de Trabajo para listado'!$A$155:$A$1048576,0),MATCH((CUADRO!K$5&amp;$E310),'Hoja de Trabajo para listado'!$A$151:$Z$151,0)),0)+IFERROR(INDEX('Hoja de Trabajo para listado'!$AB$155:$BA$1048576,MATCH($A310,'Hoja de Trabajo para listado'!$AB$155:$AB$1048576,0),MATCH((CUADRO!K$5&amp;$E310),'Hoja de Trabajo para listado'!$AB$151:$BA$151,0)),0)+IFERROR(INDEX('Hoja de Trabajo para listado'!$BC$155:$CB$1048576,MATCH($A310,'Hoja de Trabajo para listado'!$BC$155:$BC$1048576,0),MATCH((CUADRO!K$5&amp;$E310),'Hoja de Trabajo para listado'!$BC$151:$CB$151,0)),0)+IFERROR(INDEX('Hoja de Trabajo para listado'!$DE$153:$DG$274,MATCH($A310,'Hoja de Trabajo para listado'!$DE$153:$DE$1048576,0),MATCH((CUADRO!K$5&amp;$E310),'Hoja de Trabajo para listado'!$DE$151:$DG$151,0)),0)+IFERROR(INDEX('Hoja de Trabajo para listado'!$CD$155:$DC$1048576,MATCH($A310,'Hoja de Trabajo para listado'!$CD$155:$CD$1048576,0),MATCH((CUADRO!K$5&amp;$E310),'Hoja de Trabajo para listado'!$CD$151:$DC$151,0)),0)</f>
        <v>0</v>
      </c>
      <c r="L310" s="314">
        <f ca="1">+IFERROR(INDEX('Hoja de Trabajo para listado'!$A$155:$Z$1048576,MATCH($A310,'Hoja de Trabajo para listado'!$A$155:$A$1048576,0),MATCH((CUADRO!L$5&amp;$E310),'Hoja de Trabajo para listado'!$A$151:$Z$151,0)),0)+IFERROR(INDEX('Hoja de Trabajo para listado'!$AB$155:$BA$1048576,MATCH($A310,'Hoja de Trabajo para listado'!$AB$155:$AB$1048576,0),MATCH((CUADRO!L$5&amp;$E310),'Hoja de Trabajo para listado'!$AB$151:$BA$151,0)),0)+IFERROR(INDEX('Hoja de Trabajo para listado'!$BC$155:$CB$1048576,MATCH($A310,'Hoja de Trabajo para listado'!$BC$155:$BC$1048576,0),MATCH((CUADRO!L$5&amp;$E310),'Hoja de Trabajo para listado'!$BC$151:$CB$151,0)),0)+IFERROR(INDEX('Hoja de Trabajo para listado'!$DE$153:$DG$274,MATCH($A310,'Hoja de Trabajo para listado'!$DE$153:$DE$1048576,0),MATCH((CUADRO!L$5&amp;$E310),'Hoja de Trabajo para listado'!$DE$151:$DG$151,0)),0)+IFERROR(INDEX('Hoja de Trabajo para listado'!$CD$155:$DC$1048576,MATCH($A310,'Hoja de Trabajo para listado'!$CD$155:$CD$1048576,0),MATCH((CUADRO!L$5&amp;$E310),'Hoja de Trabajo para listado'!$CD$151:$DC$151,0)),0)</f>
        <v>0</v>
      </c>
      <c r="M310" s="314">
        <f ca="1">+IFERROR(INDEX('Hoja de Trabajo para listado'!$A$155:$Z$1048576,MATCH($A310,'Hoja de Trabajo para listado'!$A$155:$A$1048576,0),MATCH((CUADRO!M$5&amp;$E310),'Hoja de Trabajo para listado'!$A$151:$Z$151,0)),0)+IFERROR(INDEX('Hoja de Trabajo para listado'!$AB$155:$BA$1048576,MATCH($A310,'Hoja de Trabajo para listado'!$AB$155:$AB$1048576,0),MATCH((CUADRO!M$5&amp;$E310),'Hoja de Trabajo para listado'!$AB$151:$BA$151,0)),0)+IFERROR(INDEX('Hoja de Trabajo para listado'!$BC$155:$CB$1048576,MATCH($A310,'Hoja de Trabajo para listado'!$BC$155:$BC$1048576,0),MATCH((CUADRO!M$5&amp;$E310),'Hoja de Trabajo para listado'!$BC$151:$CB$151,0)),0)+IFERROR(INDEX('Hoja de Trabajo para listado'!$DE$153:$DG$274,MATCH($A310,'Hoja de Trabajo para listado'!$DE$153:$DE$1048576,0),MATCH((CUADRO!M$5&amp;$E310),'Hoja de Trabajo para listado'!$DE$151:$DG$151,0)),0)+IFERROR(INDEX('Hoja de Trabajo para listado'!$CD$155:$DC$1048576,MATCH($A310,'Hoja de Trabajo para listado'!$CD$155:$CD$1048576,0),MATCH((CUADRO!M$5&amp;$E310),'Hoja de Trabajo para listado'!$CD$151:$DC$151,0)),0)</f>
        <v>0</v>
      </c>
      <c r="N310" s="314">
        <f ca="1">+IFERROR(INDEX('Hoja de Trabajo para listado'!$A$155:$Z$1048576,MATCH($A310,'Hoja de Trabajo para listado'!$A$155:$A$1048576,0),MATCH((CUADRO!N$5&amp;$E310),'Hoja de Trabajo para listado'!$A$151:$Z$151,0)),0)+IFERROR(INDEX('Hoja de Trabajo para listado'!$AB$155:$BA$1048576,MATCH($A310,'Hoja de Trabajo para listado'!$AB$155:$AB$1048576,0),MATCH((CUADRO!N$5&amp;$E310),'Hoja de Trabajo para listado'!$AB$151:$BA$151,0)),0)+IFERROR(INDEX('Hoja de Trabajo para listado'!$BC$155:$CB$1048576,MATCH($A310,'Hoja de Trabajo para listado'!$BC$155:$BC$1048576,0),MATCH((CUADRO!N$5&amp;$E310),'Hoja de Trabajo para listado'!$BC$151:$CB$151,0)),0)+IFERROR(INDEX('Hoja de Trabajo para listado'!$DE$153:$DG$274,MATCH($A310,'Hoja de Trabajo para listado'!$DE$153:$DE$1048576,0),MATCH((CUADRO!N$5&amp;$E310),'Hoja de Trabajo para listado'!$DE$151:$DG$151,0)),0)+IFERROR(INDEX('Hoja de Trabajo para listado'!$CD$155:$DC$1048576,MATCH($A310,'Hoja de Trabajo para listado'!$CD$155:$CD$1048576,0),MATCH((CUADRO!N$5&amp;$E310),'Hoja de Trabajo para listado'!$CD$151:$DC$151,0)),0)</f>
        <v>0</v>
      </c>
      <c r="O310" s="314">
        <f ca="1">+IFERROR(INDEX('Hoja de Trabajo para listado'!$A$155:$Z$1048576,MATCH($A310,'Hoja de Trabajo para listado'!$A$155:$A$1048576,0),MATCH((CUADRO!O$5&amp;$E310),'Hoja de Trabajo para listado'!$A$151:$Z$151,0)),0)+IFERROR(INDEX('Hoja de Trabajo para listado'!$AB$155:$BA$1048576,MATCH($A310,'Hoja de Trabajo para listado'!$AB$155:$AB$1048576,0),MATCH((CUADRO!O$5&amp;$E310),'Hoja de Trabajo para listado'!$AB$151:$BA$151,0)),0)+IFERROR(INDEX('Hoja de Trabajo para listado'!$BC$155:$CB$1048576,MATCH($A310,'Hoja de Trabajo para listado'!$BC$155:$BC$1048576,0),MATCH((CUADRO!O$5&amp;$E310),'Hoja de Trabajo para listado'!$BC$151:$CB$151,0)),0)+IFERROR(INDEX('Hoja de Trabajo para listado'!$DE$153:$DG$274,MATCH($A310,'Hoja de Trabajo para listado'!$DE$153:$DE$1048576,0),MATCH((CUADRO!O$5&amp;$E310),'Hoja de Trabajo para listado'!$DE$151:$DG$151,0)),0)+IFERROR(INDEX('Hoja de Trabajo para listado'!$CD$155:$DC$1048576,MATCH($A310,'Hoja de Trabajo para listado'!$CD$155:$CD$1048576,0),MATCH((CUADRO!O$5&amp;$E310),'Hoja de Trabajo para listado'!$CD$151:$DC$151,0)),0)</f>
        <v>0</v>
      </c>
      <c r="P310" s="314">
        <f ca="1">+IFERROR(INDEX('Hoja de Trabajo para listado'!$A$155:$Z$1048576,MATCH($A310,'Hoja de Trabajo para listado'!$A$155:$A$1048576,0),MATCH((CUADRO!P$5&amp;$E310),'Hoja de Trabajo para listado'!$A$151:$Z$151,0)),0)+IFERROR(INDEX('Hoja de Trabajo para listado'!$AB$155:$BA$1048576,MATCH($A310,'Hoja de Trabajo para listado'!$AB$155:$AB$1048576,0),MATCH((CUADRO!P$5&amp;$E310),'Hoja de Trabajo para listado'!$AB$151:$BA$151,0)),0)+IFERROR(INDEX('Hoja de Trabajo para listado'!$BC$155:$CB$1048576,MATCH($A310,'Hoja de Trabajo para listado'!$BC$155:$BC$1048576,0),MATCH((CUADRO!P$5&amp;$E310),'Hoja de Trabajo para listado'!$BC$151:$CB$151,0)),0)+IFERROR(INDEX('Hoja de Trabajo para listado'!$DE$153:$DG$274,MATCH($A310,'Hoja de Trabajo para listado'!$DE$153:$DE$1048576,0),MATCH((CUADRO!P$5&amp;$E310),'Hoja de Trabajo para listado'!$DE$151:$DG$151,0)),0)+IFERROR(INDEX('Hoja de Trabajo para listado'!$CD$155:$DC$1048576,MATCH($A310,'Hoja de Trabajo para listado'!$CD$155:$CD$1048576,0),MATCH((CUADRO!P$5&amp;$E310),'Hoja de Trabajo para listado'!$CD$151:$DC$151,0)),0)</f>
        <v>0</v>
      </c>
      <c r="Q310" s="314">
        <f ca="1">+IFERROR(INDEX('Hoja de Trabajo para listado'!$A$155:$Z$1048576,MATCH($A310,'Hoja de Trabajo para listado'!$A$155:$A$1048576,0),MATCH((CUADRO!Q$5&amp;$E310),'Hoja de Trabajo para listado'!$A$151:$Z$151,0)),0)+IFERROR(INDEX('Hoja de Trabajo para listado'!$AB$155:$BA$1048576,MATCH($A310,'Hoja de Trabajo para listado'!$AB$155:$AB$1048576,0),MATCH((CUADRO!Q$5&amp;$E310),'Hoja de Trabajo para listado'!$AB$151:$BA$151,0)),0)+IFERROR(INDEX('Hoja de Trabajo para listado'!$BC$155:$CB$1048576,MATCH($A310,'Hoja de Trabajo para listado'!$BC$155:$BC$1048576,0),MATCH((CUADRO!Q$5&amp;$E310),'Hoja de Trabajo para listado'!$BC$151:$CB$151,0)),0)+IFERROR(INDEX('Hoja de Trabajo para listado'!$DE$153:$DG$274,MATCH($A310,'Hoja de Trabajo para listado'!$DE$153:$DE$1048576,0),MATCH((CUADRO!Q$5&amp;$E310),'Hoja de Trabajo para listado'!$DE$151:$DG$151,0)),0)+IFERROR(INDEX('Hoja de Trabajo para listado'!$CD$155:$DC$1048576,MATCH($A310,'Hoja de Trabajo para listado'!$CD$155:$CD$1048576,0),MATCH((CUADRO!Q$5&amp;$E310),'Hoja de Trabajo para listado'!$CD$151:$DC$151,0)),0)</f>
        <v>0</v>
      </c>
      <c r="R310" s="314">
        <f t="shared" ca="1" si="8"/>
        <v>0</v>
      </c>
      <c r="S310" s="322"/>
      <c r="T310" s="314">
        <f ca="1">+T311</f>
        <v>0</v>
      </c>
      <c r="U310" s="313">
        <f t="shared" si="9"/>
        <v>1</v>
      </c>
      <c r="V310" s="319" t="str">
        <f>+VLOOKUP(A310,bd_lista!$A$3:$E$593,5,FALSE)</f>
        <v>Gobiernos Autonomos Municipales</v>
      </c>
      <c r="W310" s="425" t="str">
        <f>+V310</f>
        <v>Gobiernos Autonomos Municipales</v>
      </c>
    </row>
    <row r="311" spans="1:23" customFormat="1" ht="15" hidden="1" customHeight="1">
      <c r="A311" s="323">
        <v>1261</v>
      </c>
      <c r="B311" s="428"/>
      <c r="C311" s="319" t="str">
        <f>+VLOOKUP(A311,bd_lista!$A$3:$C$593,3,FALSE)</f>
        <v>Gobierno Autónomo Municipal de Pucarani</v>
      </c>
      <c r="D311" s="430"/>
      <c r="E311" s="349" t="s">
        <v>1419</v>
      </c>
      <c r="F311" s="314">
        <f ca="1">+IFERROR(INDEX('Hoja de Trabajo para listado'!$A$155:$Z$1048576,MATCH($A311,'Hoja de Trabajo para listado'!$A$155:$A$1048576,0),MATCH((CUADRO!F$5&amp;$E311),'Hoja de Trabajo para listado'!$A$151:$Z$151,0)),0)+IFERROR(INDEX('Hoja de Trabajo para listado'!$AB$155:$BA$1048576,MATCH($A311,'Hoja de Trabajo para listado'!$AB$155:$AB$1048576,0),MATCH((CUADRO!F$5&amp;$E311),'Hoja de Trabajo para listado'!$AB$151:$BA$151,0)),0)+IFERROR(INDEX('Hoja de Trabajo para listado'!$BC$155:$CB$1048576,MATCH($A311,'Hoja de Trabajo para listado'!$BC$155:$BC$1048576,0),MATCH((CUADRO!F$5&amp;$E311),'Hoja de Trabajo para listado'!$BC$151:$CB$151,0)),0)+IFERROR(INDEX('Hoja de Trabajo para listado'!$DE$153:$DG$274,MATCH($A311,'Hoja de Trabajo para listado'!$DE$153:$DE$1048576,0),MATCH((CUADRO!F$5&amp;$E311),'Hoja de Trabajo para listado'!$DE$151:$DG$151,0)),0)+IFERROR(INDEX('Hoja de Trabajo para listado'!$CD$155:$DC$1048576,MATCH($A311,'Hoja de Trabajo para listado'!$CD$155:$CD$1048576,0),MATCH((CUADRO!F$5&amp;$E311),'Hoja de Trabajo para listado'!$CD$151:$DC$151,0)),0)</f>
        <v>0</v>
      </c>
      <c r="G311" s="314">
        <f ca="1">+IFERROR(INDEX('Hoja de Trabajo para listado'!$A$155:$Z$1048576,MATCH($A311,'Hoja de Trabajo para listado'!$A$155:$A$1048576,0),MATCH((CUADRO!G$5&amp;$E311),'Hoja de Trabajo para listado'!$A$151:$Z$151,0)),0)+IFERROR(INDEX('Hoja de Trabajo para listado'!$AB$155:$BA$1048576,MATCH($A311,'Hoja de Trabajo para listado'!$AB$155:$AB$1048576,0),MATCH((CUADRO!G$5&amp;$E311),'Hoja de Trabajo para listado'!$AB$151:$BA$151,0)),0)+IFERROR(INDEX('Hoja de Trabajo para listado'!$BC$155:$CB$1048576,MATCH($A311,'Hoja de Trabajo para listado'!$BC$155:$BC$1048576,0),MATCH((CUADRO!G$5&amp;$E311),'Hoja de Trabajo para listado'!$BC$151:$CB$151,0)),0)+IFERROR(INDEX('Hoja de Trabajo para listado'!$DE$153:$DG$274,MATCH($A311,'Hoja de Trabajo para listado'!$DE$153:$DE$1048576,0),MATCH((CUADRO!G$5&amp;$E311),'Hoja de Trabajo para listado'!$DE$151:$DG$151,0)),0)+IFERROR(INDEX('Hoja de Trabajo para listado'!$CD$155:$DC$1048576,MATCH($A311,'Hoja de Trabajo para listado'!$CD$155:$CD$1048576,0),MATCH((CUADRO!G$5&amp;$E311),'Hoja de Trabajo para listado'!$CD$151:$DC$151,0)),0)</f>
        <v>0</v>
      </c>
      <c r="H311" s="314">
        <f ca="1">+IFERROR(INDEX('Hoja de Trabajo para listado'!$A$155:$Z$1048576,MATCH($A311,'Hoja de Trabajo para listado'!$A$155:$A$1048576,0),MATCH((CUADRO!H$5&amp;$E311),'Hoja de Trabajo para listado'!$A$151:$Z$151,0)),0)+IFERROR(INDEX('Hoja de Trabajo para listado'!$AB$155:$BA$1048576,MATCH($A311,'Hoja de Trabajo para listado'!$AB$155:$AB$1048576,0),MATCH((CUADRO!H$5&amp;$E311),'Hoja de Trabajo para listado'!$AB$151:$BA$151,0)),0)+IFERROR(INDEX('Hoja de Trabajo para listado'!$BC$155:$CB$1048576,MATCH($A311,'Hoja de Trabajo para listado'!$BC$155:$BC$1048576,0),MATCH((CUADRO!H$5&amp;$E311),'Hoja de Trabajo para listado'!$BC$151:$CB$151,0)),0)+IFERROR(INDEX('Hoja de Trabajo para listado'!$DE$153:$DG$274,MATCH($A311,'Hoja de Trabajo para listado'!$DE$153:$DE$1048576,0),MATCH((CUADRO!H$5&amp;$E311),'Hoja de Trabajo para listado'!$DE$151:$DG$151,0)),0)+IFERROR(INDEX('Hoja de Trabajo para listado'!$CD$155:$DC$1048576,MATCH($A311,'Hoja de Trabajo para listado'!$CD$155:$CD$1048576,0),MATCH((CUADRO!H$5&amp;$E311),'Hoja de Trabajo para listado'!$CD$151:$DC$151,0)),0)</f>
        <v>0</v>
      </c>
      <c r="I311" s="314">
        <f ca="1">+IFERROR(INDEX('Hoja de Trabajo para listado'!$A$155:$Z$1048576,MATCH($A311,'Hoja de Trabajo para listado'!$A$155:$A$1048576,0),MATCH((CUADRO!I$5&amp;$E311),'Hoja de Trabajo para listado'!$A$151:$Z$151,0)),0)+IFERROR(INDEX('Hoja de Trabajo para listado'!$AB$155:$BA$1048576,MATCH($A311,'Hoja de Trabajo para listado'!$AB$155:$AB$1048576,0),MATCH((CUADRO!I$5&amp;$E311),'Hoja de Trabajo para listado'!$AB$151:$BA$151,0)),0)+IFERROR(INDEX('Hoja de Trabajo para listado'!$BC$155:$CB$1048576,MATCH($A311,'Hoja de Trabajo para listado'!$BC$155:$BC$1048576,0),MATCH((CUADRO!I$5&amp;$E311),'Hoja de Trabajo para listado'!$BC$151:$CB$151,0)),0)+IFERROR(INDEX('Hoja de Trabajo para listado'!$DE$153:$DG$274,MATCH($A311,'Hoja de Trabajo para listado'!$DE$153:$DE$1048576,0),MATCH((CUADRO!I$5&amp;$E311),'Hoja de Trabajo para listado'!$DE$151:$DG$151,0)),0)+IFERROR(INDEX('Hoja de Trabajo para listado'!$CD$155:$DC$1048576,MATCH($A311,'Hoja de Trabajo para listado'!$CD$155:$CD$1048576,0),MATCH((CUADRO!I$5&amp;$E311),'Hoja de Trabajo para listado'!$CD$151:$DC$151,0)),0)</f>
        <v>0</v>
      </c>
      <c r="J311" s="314">
        <f ca="1">+IFERROR(INDEX('Hoja de Trabajo para listado'!$A$155:$Z$1048576,MATCH($A311,'Hoja de Trabajo para listado'!$A$155:$A$1048576,0),MATCH((CUADRO!J$5&amp;$E311),'Hoja de Trabajo para listado'!$A$151:$Z$151,0)),0)+IFERROR(INDEX('Hoja de Trabajo para listado'!$AB$155:$BA$1048576,MATCH($A311,'Hoja de Trabajo para listado'!$AB$155:$AB$1048576,0),MATCH((CUADRO!J$5&amp;$E311),'Hoja de Trabajo para listado'!$AB$151:$BA$151,0)),0)+IFERROR(INDEX('Hoja de Trabajo para listado'!$BC$155:$CB$1048576,MATCH($A311,'Hoja de Trabajo para listado'!$BC$155:$BC$1048576,0),MATCH((CUADRO!J$5&amp;$E311),'Hoja de Trabajo para listado'!$BC$151:$CB$151,0)),0)+IFERROR(INDEX('Hoja de Trabajo para listado'!$DE$153:$DG$274,MATCH($A311,'Hoja de Trabajo para listado'!$DE$153:$DE$1048576,0),MATCH((CUADRO!J$5&amp;$E311),'Hoja de Trabajo para listado'!$DE$151:$DG$151,0)),0)+IFERROR(INDEX('Hoja de Trabajo para listado'!$CD$155:$DC$1048576,MATCH($A311,'Hoja de Trabajo para listado'!$CD$155:$CD$1048576,0),MATCH((CUADRO!J$5&amp;$E311),'Hoja de Trabajo para listado'!$CD$151:$DC$151,0)),0)</f>
        <v>0</v>
      </c>
      <c r="K311" s="314">
        <f ca="1">+IFERROR(INDEX('Hoja de Trabajo para listado'!$A$155:$Z$1048576,MATCH($A311,'Hoja de Trabajo para listado'!$A$155:$A$1048576,0),MATCH((CUADRO!K$5&amp;$E311),'Hoja de Trabajo para listado'!$A$151:$Z$151,0)),0)+IFERROR(INDEX('Hoja de Trabajo para listado'!$AB$155:$BA$1048576,MATCH($A311,'Hoja de Trabajo para listado'!$AB$155:$AB$1048576,0),MATCH((CUADRO!K$5&amp;$E311),'Hoja de Trabajo para listado'!$AB$151:$BA$151,0)),0)+IFERROR(INDEX('Hoja de Trabajo para listado'!$BC$155:$CB$1048576,MATCH($A311,'Hoja de Trabajo para listado'!$BC$155:$BC$1048576,0),MATCH((CUADRO!K$5&amp;$E311),'Hoja de Trabajo para listado'!$BC$151:$CB$151,0)),0)+IFERROR(INDEX('Hoja de Trabajo para listado'!$DE$153:$DG$274,MATCH($A311,'Hoja de Trabajo para listado'!$DE$153:$DE$1048576,0),MATCH((CUADRO!K$5&amp;$E311),'Hoja de Trabajo para listado'!$DE$151:$DG$151,0)),0)+IFERROR(INDEX('Hoja de Trabajo para listado'!$CD$155:$DC$1048576,MATCH($A311,'Hoja de Trabajo para listado'!$CD$155:$CD$1048576,0),MATCH((CUADRO!K$5&amp;$E311),'Hoja de Trabajo para listado'!$CD$151:$DC$151,0)),0)</f>
        <v>0</v>
      </c>
      <c r="L311" s="314">
        <f ca="1">+IFERROR(INDEX('Hoja de Trabajo para listado'!$A$155:$Z$1048576,MATCH($A311,'Hoja de Trabajo para listado'!$A$155:$A$1048576,0),MATCH((CUADRO!L$5&amp;$E311),'Hoja de Trabajo para listado'!$A$151:$Z$151,0)),0)+IFERROR(INDEX('Hoja de Trabajo para listado'!$AB$155:$BA$1048576,MATCH($A311,'Hoja de Trabajo para listado'!$AB$155:$AB$1048576,0),MATCH((CUADRO!L$5&amp;$E311),'Hoja de Trabajo para listado'!$AB$151:$BA$151,0)),0)+IFERROR(INDEX('Hoja de Trabajo para listado'!$BC$155:$CB$1048576,MATCH($A311,'Hoja de Trabajo para listado'!$BC$155:$BC$1048576,0),MATCH((CUADRO!L$5&amp;$E311),'Hoja de Trabajo para listado'!$BC$151:$CB$151,0)),0)+IFERROR(INDEX('Hoja de Trabajo para listado'!$DE$153:$DG$274,MATCH($A311,'Hoja de Trabajo para listado'!$DE$153:$DE$1048576,0),MATCH((CUADRO!L$5&amp;$E311),'Hoja de Trabajo para listado'!$DE$151:$DG$151,0)),0)+IFERROR(INDEX('Hoja de Trabajo para listado'!$CD$155:$DC$1048576,MATCH($A311,'Hoja de Trabajo para listado'!$CD$155:$CD$1048576,0),MATCH((CUADRO!L$5&amp;$E311),'Hoja de Trabajo para listado'!$CD$151:$DC$151,0)),0)</f>
        <v>0</v>
      </c>
      <c r="M311" s="314">
        <f ca="1">+IFERROR(INDEX('Hoja de Trabajo para listado'!$A$155:$Z$1048576,MATCH($A311,'Hoja de Trabajo para listado'!$A$155:$A$1048576,0),MATCH((CUADRO!M$5&amp;$E311),'Hoja de Trabajo para listado'!$A$151:$Z$151,0)),0)+IFERROR(INDEX('Hoja de Trabajo para listado'!$AB$155:$BA$1048576,MATCH($A311,'Hoja de Trabajo para listado'!$AB$155:$AB$1048576,0),MATCH((CUADRO!M$5&amp;$E311),'Hoja de Trabajo para listado'!$AB$151:$BA$151,0)),0)+IFERROR(INDEX('Hoja de Trabajo para listado'!$BC$155:$CB$1048576,MATCH($A311,'Hoja de Trabajo para listado'!$BC$155:$BC$1048576,0),MATCH((CUADRO!M$5&amp;$E311),'Hoja de Trabajo para listado'!$BC$151:$CB$151,0)),0)+IFERROR(INDEX('Hoja de Trabajo para listado'!$DE$153:$DG$274,MATCH($A311,'Hoja de Trabajo para listado'!$DE$153:$DE$1048576,0),MATCH((CUADRO!M$5&amp;$E311),'Hoja de Trabajo para listado'!$DE$151:$DG$151,0)),0)+IFERROR(INDEX('Hoja de Trabajo para listado'!$CD$155:$DC$1048576,MATCH($A311,'Hoja de Trabajo para listado'!$CD$155:$CD$1048576,0),MATCH((CUADRO!M$5&amp;$E311),'Hoja de Trabajo para listado'!$CD$151:$DC$151,0)),0)</f>
        <v>0</v>
      </c>
      <c r="N311" s="314">
        <f ca="1">+IFERROR(INDEX('Hoja de Trabajo para listado'!$A$155:$Z$1048576,MATCH($A311,'Hoja de Trabajo para listado'!$A$155:$A$1048576,0),MATCH((CUADRO!N$5&amp;$E311),'Hoja de Trabajo para listado'!$A$151:$Z$151,0)),0)+IFERROR(INDEX('Hoja de Trabajo para listado'!$AB$155:$BA$1048576,MATCH($A311,'Hoja de Trabajo para listado'!$AB$155:$AB$1048576,0),MATCH((CUADRO!N$5&amp;$E311),'Hoja de Trabajo para listado'!$AB$151:$BA$151,0)),0)+IFERROR(INDEX('Hoja de Trabajo para listado'!$BC$155:$CB$1048576,MATCH($A311,'Hoja de Trabajo para listado'!$BC$155:$BC$1048576,0),MATCH((CUADRO!N$5&amp;$E311),'Hoja de Trabajo para listado'!$BC$151:$CB$151,0)),0)+IFERROR(INDEX('Hoja de Trabajo para listado'!$DE$153:$DG$274,MATCH($A311,'Hoja de Trabajo para listado'!$DE$153:$DE$1048576,0),MATCH((CUADRO!N$5&amp;$E311),'Hoja de Trabajo para listado'!$DE$151:$DG$151,0)),0)+IFERROR(INDEX('Hoja de Trabajo para listado'!$CD$155:$DC$1048576,MATCH($A311,'Hoja de Trabajo para listado'!$CD$155:$CD$1048576,0),MATCH((CUADRO!N$5&amp;$E311),'Hoja de Trabajo para listado'!$CD$151:$DC$151,0)),0)</f>
        <v>0</v>
      </c>
      <c r="O311" s="314">
        <f ca="1">+IFERROR(INDEX('Hoja de Trabajo para listado'!$A$155:$Z$1048576,MATCH($A311,'Hoja de Trabajo para listado'!$A$155:$A$1048576,0),MATCH((CUADRO!O$5&amp;$E311),'Hoja de Trabajo para listado'!$A$151:$Z$151,0)),0)+IFERROR(INDEX('Hoja de Trabajo para listado'!$AB$155:$BA$1048576,MATCH($A311,'Hoja de Trabajo para listado'!$AB$155:$AB$1048576,0),MATCH((CUADRO!O$5&amp;$E311),'Hoja de Trabajo para listado'!$AB$151:$BA$151,0)),0)+IFERROR(INDEX('Hoja de Trabajo para listado'!$BC$155:$CB$1048576,MATCH($A311,'Hoja de Trabajo para listado'!$BC$155:$BC$1048576,0),MATCH((CUADRO!O$5&amp;$E311),'Hoja de Trabajo para listado'!$BC$151:$CB$151,0)),0)+IFERROR(INDEX('Hoja de Trabajo para listado'!$DE$153:$DG$274,MATCH($A311,'Hoja de Trabajo para listado'!$DE$153:$DE$1048576,0),MATCH((CUADRO!O$5&amp;$E311),'Hoja de Trabajo para listado'!$DE$151:$DG$151,0)),0)+IFERROR(INDEX('Hoja de Trabajo para listado'!$CD$155:$DC$1048576,MATCH($A311,'Hoja de Trabajo para listado'!$CD$155:$CD$1048576,0),MATCH((CUADRO!O$5&amp;$E311),'Hoja de Trabajo para listado'!$CD$151:$DC$151,0)),0)</f>
        <v>0</v>
      </c>
      <c r="P311" s="314">
        <f ca="1">+IFERROR(INDEX('Hoja de Trabajo para listado'!$A$155:$Z$1048576,MATCH($A311,'Hoja de Trabajo para listado'!$A$155:$A$1048576,0),MATCH((CUADRO!P$5&amp;$E311),'Hoja de Trabajo para listado'!$A$151:$Z$151,0)),0)+IFERROR(INDEX('Hoja de Trabajo para listado'!$AB$155:$BA$1048576,MATCH($A311,'Hoja de Trabajo para listado'!$AB$155:$AB$1048576,0),MATCH((CUADRO!P$5&amp;$E311),'Hoja de Trabajo para listado'!$AB$151:$BA$151,0)),0)+IFERROR(INDEX('Hoja de Trabajo para listado'!$BC$155:$CB$1048576,MATCH($A311,'Hoja de Trabajo para listado'!$BC$155:$BC$1048576,0),MATCH((CUADRO!P$5&amp;$E311),'Hoja de Trabajo para listado'!$BC$151:$CB$151,0)),0)+IFERROR(INDEX('Hoja de Trabajo para listado'!$DE$153:$DG$274,MATCH($A311,'Hoja de Trabajo para listado'!$DE$153:$DE$1048576,0),MATCH((CUADRO!P$5&amp;$E311),'Hoja de Trabajo para listado'!$DE$151:$DG$151,0)),0)+IFERROR(INDEX('Hoja de Trabajo para listado'!$CD$155:$DC$1048576,MATCH($A311,'Hoja de Trabajo para listado'!$CD$155:$CD$1048576,0),MATCH((CUADRO!P$5&amp;$E311),'Hoja de Trabajo para listado'!$CD$151:$DC$151,0)),0)</f>
        <v>0</v>
      </c>
      <c r="Q311" s="314">
        <f ca="1">+IFERROR(INDEX('Hoja de Trabajo para listado'!$A$155:$Z$1048576,MATCH($A311,'Hoja de Trabajo para listado'!$A$155:$A$1048576,0),MATCH((CUADRO!Q$5&amp;$E311),'Hoja de Trabajo para listado'!$A$151:$Z$151,0)),0)+IFERROR(INDEX('Hoja de Trabajo para listado'!$AB$155:$BA$1048576,MATCH($A311,'Hoja de Trabajo para listado'!$AB$155:$AB$1048576,0),MATCH((CUADRO!Q$5&amp;$E311),'Hoja de Trabajo para listado'!$AB$151:$BA$151,0)),0)+IFERROR(INDEX('Hoja de Trabajo para listado'!$BC$155:$CB$1048576,MATCH($A311,'Hoja de Trabajo para listado'!$BC$155:$BC$1048576,0),MATCH((CUADRO!Q$5&amp;$E311),'Hoja de Trabajo para listado'!$BC$151:$CB$151,0)),0)+IFERROR(INDEX('Hoja de Trabajo para listado'!$DE$153:$DG$274,MATCH($A311,'Hoja de Trabajo para listado'!$DE$153:$DE$1048576,0),MATCH((CUADRO!Q$5&amp;$E311),'Hoja de Trabajo para listado'!$DE$151:$DG$151,0)),0)+IFERROR(INDEX('Hoja de Trabajo para listado'!$CD$155:$DC$1048576,MATCH($A311,'Hoja de Trabajo para listado'!$CD$155:$CD$1048576,0),MATCH((CUADRO!Q$5&amp;$E311),'Hoja de Trabajo para listado'!$CD$151:$DC$151,0)),0)</f>
        <v>0</v>
      </c>
      <c r="R311" s="314">
        <f t="shared" ca="1" si="8"/>
        <v>0</v>
      </c>
      <c r="S311" s="322">
        <f ca="1">+R310+R311</f>
        <v>0</v>
      </c>
      <c r="T311" s="314">
        <f ca="1">+S311</f>
        <v>0</v>
      </c>
      <c r="U311" s="313">
        <f t="shared" si="9"/>
        <v>2</v>
      </c>
      <c r="V311" s="319" t="str">
        <f>+VLOOKUP(A311,bd_lista!$A$3:$E$593,5,FALSE)</f>
        <v>Gobiernos Autonomos Municipales</v>
      </c>
      <c r="W311" s="426"/>
    </row>
    <row r="312" spans="1:23" customFormat="1" ht="15" hidden="1" customHeight="1">
      <c r="A312" s="323">
        <v>1262</v>
      </c>
      <c r="B312" s="427">
        <f>+A312</f>
        <v>1262</v>
      </c>
      <c r="C312" s="318" t="str">
        <f>+VLOOKUP(A312,bd_lista!$A$3:$C$593,3,FALSE)</f>
        <v>Gobierno Autónomo Municipal de Laja</v>
      </c>
      <c r="D312" s="429" t="str">
        <f>+C312</f>
        <v>Gobierno Autónomo Municipal de Laja</v>
      </c>
      <c r="E312" s="346" t="s">
        <v>1418</v>
      </c>
      <c r="F312" s="314">
        <f ca="1">+IFERROR(INDEX('Hoja de Trabajo para listado'!$A$155:$Z$1048576,MATCH($A312,'Hoja de Trabajo para listado'!$A$155:$A$1048576,0),MATCH((CUADRO!F$5&amp;$E312),'Hoja de Trabajo para listado'!$A$151:$Z$151,0)),0)+IFERROR(INDEX('Hoja de Trabajo para listado'!$AB$155:$BA$1048576,MATCH($A312,'Hoja de Trabajo para listado'!$AB$155:$AB$1048576,0),MATCH((CUADRO!F$5&amp;$E312),'Hoja de Trabajo para listado'!$AB$151:$BA$151,0)),0)+IFERROR(INDEX('Hoja de Trabajo para listado'!$BC$155:$CB$1048576,MATCH($A312,'Hoja de Trabajo para listado'!$BC$155:$BC$1048576,0),MATCH((CUADRO!F$5&amp;$E312),'Hoja de Trabajo para listado'!$BC$151:$CB$151,0)),0)+IFERROR(INDEX('Hoja de Trabajo para listado'!$DE$153:$DG$274,MATCH($A312,'Hoja de Trabajo para listado'!$DE$153:$DE$1048576,0),MATCH((CUADRO!F$5&amp;$E312),'Hoja de Trabajo para listado'!$DE$151:$DG$151,0)),0)+IFERROR(INDEX('Hoja de Trabajo para listado'!$CD$155:$DC$1048576,MATCH($A312,'Hoja de Trabajo para listado'!$CD$155:$CD$1048576,0),MATCH((CUADRO!F$5&amp;$E312),'Hoja de Trabajo para listado'!$CD$151:$DC$151,0)),0)</f>
        <v>0</v>
      </c>
      <c r="G312" s="314">
        <f ca="1">+IFERROR(INDEX('Hoja de Trabajo para listado'!$A$155:$Z$1048576,MATCH($A312,'Hoja de Trabajo para listado'!$A$155:$A$1048576,0),MATCH((CUADRO!G$5&amp;$E312),'Hoja de Trabajo para listado'!$A$151:$Z$151,0)),0)+IFERROR(INDEX('Hoja de Trabajo para listado'!$AB$155:$BA$1048576,MATCH($A312,'Hoja de Trabajo para listado'!$AB$155:$AB$1048576,0),MATCH((CUADRO!G$5&amp;$E312),'Hoja de Trabajo para listado'!$AB$151:$BA$151,0)),0)+IFERROR(INDEX('Hoja de Trabajo para listado'!$BC$155:$CB$1048576,MATCH($A312,'Hoja de Trabajo para listado'!$BC$155:$BC$1048576,0),MATCH((CUADRO!G$5&amp;$E312),'Hoja de Trabajo para listado'!$BC$151:$CB$151,0)),0)+IFERROR(INDEX('Hoja de Trabajo para listado'!$DE$153:$DG$274,MATCH($A312,'Hoja de Trabajo para listado'!$DE$153:$DE$1048576,0),MATCH((CUADRO!G$5&amp;$E312),'Hoja de Trabajo para listado'!$DE$151:$DG$151,0)),0)+IFERROR(INDEX('Hoja de Trabajo para listado'!$CD$155:$DC$1048576,MATCH($A312,'Hoja de Trabajo para listado'!$CD$155:$CD$1048576,0),MATCH((CUADRO!G$5&amp;$E312),'Hoja de Trabajo para listado'!$CD$151:$DC$151,0)),0)</f>
        <v>0</v>
      </c>
      <c r="H312" s="314">
        <f ca="1">+IFERROR(INDEX('Hoja de Trabajo para listado'!$A$155:$Z$1048576,MATCH($A312,'Hoja de Trabajo para listado'!$A$155:$A$1048576,0),MATCH((CUADRO!H$5&amp;$E312),'Hoja de Trabajo para listado'!$A$151:$Z$151,0)),0)+IFERROR(INDEX('Hoja de Trabajo para listado'!$AB$155:$BA$1048576,MATCH($A312,'Hoja de Trabajo para listado'!$AB$155:$AB$1048576,0),MATCH((CUADRO!H$5&amp;$E312),'Hoja de Trabajo para listado'!$AB$151:$BA$151,0)),0)+IFERROR(INDEX('Hoja de Trabajo para listado'!$BC$155:$CB$1048576,MATCH($A312,'Hoja de Trabajo para listado'!$BC$155:$BC$1048576,0),MATCH((CUADRO!H$5&amp;$E312),'Hoja de Trabajo para listado'!$BC$151:$CB$151,0)),0)+IFERROR(INDEX('Hoja de Trabajo para listado'!$DE$153:$DG$274,MATCH($A312,'Hoja de Trabajo para listado'!$DE$153:$DE$1048576,0),MATCH((CUADRO!H$5&amp;$E312),'Hoja de Trabajo para listado'!$DE$151:$DG$151,0)),0)+IFERROR(INDEX('Hoja de Trabajo para listado'!$CD$155:$DC$1048576,MATCH($A312,'Hoja de Trabajo para listado'!$CD$155:$CD$1048576,0),MATCH((CUADRO!H$5&amp;$E312),'Hoja de Trabajo para listado'!$CD$151:$DC$151,0)),0)</f>
        <v>0</v>
      </c>
      <c r="I312" s="314">
        <f ca="1">+IFERROR(INDEX('Hoja de Trabajo para listado'!$A$155:$Z$1048576,MATCH($A312,'Hoja de Trabajo para listado'!$A$155:$A$1048576,0),MATCH((CUADRO!I$5&amp;$E312),'Hoja de Trabajo para listado'!$A$151:$Z$151,0)),0)+IFERROR(INDEX('Hoja de Trabajo para listado'!$AB$155:$BA$1048576,MATCH($A312,'Hoja de Trabajo para listado'!$AB$155:$AB$1048576,0),MATCH((CUADRO!I$5&amp;$E312),'Hoja de Trabajo para listado'!$AB$151:$BA$151,0)),0)+IFERROR(INDEX('Hoja de Trabajo para listado'!$BC$155:$CB$1048576,MATCH($A312,'Hoja de Trabajo para listado'!$BC$155:$BC$1048576,0),MATCH((CUADRO!I$5&amp;$E312),'Hoja de Trabajo para listado'!$BC$151:$CB$151,0)),0)+IFERROR(INDEX('Hoja de Trabajo para listado'!$DE$153:$DG$274,MATCH($A312,'Hoja de Trabajo para listado'!$DE$153:$DE$1048576,0),MATCH((CUADRO!I$5&amp;$E312),'Hoja de Trabajo para listado'!$DE$151:$DG$151,0)),0)+IFERROR(INDEX('Hoja de Trabajo para listado'!$CD$155:$DC$1048576,MATCH($A312,'Hoja de Trabajo para listado'!$CD$155:$CD$1048576,0),MATCH((CUADRO!I$5&amp;$E312),'Hoja de Trabajo para listado'!$CD$151:$DC$151,0)),0)</f>
        <v>0</v>
      </c>
      <c r="J312" s="314">
        <f ca="1">+IFERROR(INDEX('Hoja de Trabajo para listado'!$A$155:$Z$1048576,MATCH($A312,'Hoja de Trabajo para listado'!$A$155:$A$1048576,0),MATCH((CUADRO!J$5&amp;$E312),'Hoja de Trabajo para listado'!$A$151:$Z$151,0)),0)+IFERROR(INDEX('Hoja de Trabajo para listado'!$AB$155:$BA$1048576,MATCH($A312,'Hoja de Trabajo para listado'!$AB$155:$AB$1048576,0),MATCH((CUADRO!J$5&amp;$E312),'Hoja de Trabajo para listado'!$AB$151:$BA$151,0)),0)+IFERROR(INDEX('Hoja de Trabajo para listado'!$BC$155:$CB$1048576,MATCH($A312,'Hoja de Trabajo para listado'!$BC$155:$BC$1048576,0),MATCH((CUADRO!J$5&amp;$E312),'Hoja de Trabajo para listado'!$BC$151:$CB$151,0)),0)+IFERROR(INDEX('Hoja de Trabajo para listado'!$DE$153:$DG$274,MATCH($A312,'Hoja de Trabajo para listado'!$DE$153:$DE$1048576,0),MATCH((CUADRO!J$5&amp;$E312),'Hoja de Trabajo para listado'!$DE$151:$DG$151,0)),0)+IFERROR(INDEX('Hoja de Trabajo para listado'!$CD$155:$DC$1048576,MATCH($A312,'Hoja de Trabajo para listado'!$CD$155:$CD$1048576,0),MATCH((CUADRO!J$5&amp;$E312),'Hoja de Trabajo para listado'!$CD$151:$DC$151,0)),0)</f>
        <v>0</v>
      </c>
      <c r="K312" s="314">
        <f ca="1">+IFERROR(INDEX('Hoja de Trabajo para listado'!$A$155:$Z$1048576,MATCH($A312,'Hoja de Trabajo para listado'!$A$155:$A$1048576,0),MATCH((CUADRO!K$5&amp;$E312),'Hoja de Trabajo para listado'!$A$151:$Z$151,0)),0)+IFERROR(INDEX('Hoja de Trabajo para listado'!$AB$155:$BA$1048576,MATCH($A312,'Hoja de Trabajo para listado'!$AB$155:$AB$1048576,0),MATCH((CUADRO!K$5&amp;$E312),'Hoja de Trabajo para listado'!$AB$151:$BA$151,0)),0)+IFERROR(INDEX('Hoja de Trabajo para listado'!$BC$155:$CB$1048576,MATCH($A312,'Hoja de Trabajo para listado'!$BC$155:$BC$1048576,0),MATCH((CUADRO!K$5&amp;$E312),'Hoja de Trabajo para listado'!$BC$151:$CB$151,0)),0)+IFERROR(INDEX('Hoja de Trabajo para listado'!$DE$153:$DG$274,MATCH($A312,'Hoja de Trabajo para listado'!$DE$153:$DE$1048576,0),MATCH((CUADRO!K$5&amp;$E312),'Hoja de Trabajo para listado'!$DE$151:$DG$151,0)),0)+IFERROR(INDEX('Hoja de Trabajo para listado'!$CD$155:$DC$1048576,MATCH($A312,'Hoja de Trabajo para listado'!$CD$155:$CD$1048576,0),MATCH((CUADRO!K$5&amp;$E312),'Hoja de Trabajo para listado'!$CD$151:$DC$151,0)),0)</f>
        <v>0</v>
      </c>
      <c r="L312" s="314">
        <f ca="1">+IFERROR(INDEX('Hoja de Trabajo para listado'!$A$155:$Z$1048576,MATCH($A312,'Hoja de Trabajo para listado'!$A$155:$A$1048576,0),MATCH((CUADRO!L$5&amp;$E312),'Hoja de Trabajo para listado'!$A$151:$Z$151,0)),0)+IFERROR(INDEX('Hoja de Trabajo para listado'!$AB$155:$BA$1048576,MATCH($A312,'Hoja de Trabajo para listado'!$AB$155:$AB$1048576,0),MATCH((CUADRO!L$5&amp;$E312),'Hoja de Trabajo para listado'!$AB$151:$BA$151,0)),0)+IFERROR(INDEX('Hoja de Trabajo para listado'!$BC$155:$CB$1048576,MATCH($A312,'Hoja de Trabajo para listado'!$BC$155:$BC$1048576,0),MATCH((CUADRO!L$5&amp;$E312),'Hoja de Trabajo para listado'!$BC$151:$CB$151,0)),0)+IFERROR(INDEX('Hoja de Trabajo para listado'!$DE$153:$DG$274,MATCH($A312,'Hoja de Trabajo para listado'!$DE$153:$DE$1048576,0),MATCH((CUADRO!L$5&amp;$E312),'Hoja de Trabajo para listado'!$DE$151:$DG$151,0)),0)+IFERROR(INDEX('Hoja de Trabajo para listado'!$CD$155:$DC$1048576,MATCH($A312,'Hoja de Trabajo para listado'!$CD$155:$CD$1048576,0),MATCH((CUADRO!L$5&amp;$E312),'Hoja de Trabajo para listado'!$CD$151:$DC$151,0)),0)</f>
        <v>0</v>
      </c>
      <c r="M312" s="314">
        <f ca="1">+IFERROR(INDEX('Hoja de Trabajo para listado'!$A$155:$Z$1048576,MATCH($A312,'Hoja de Trabajo para listado'!$A$155:$A$1048576,0),MATCH((CUADRO!M$5&amp;$E312),'Hoja de Trabajo para listado'!$A$151:$Z$151,0)),0)+IFERROR(INDEX('Hoja de Trabajo para listado'!$AB$155:$BA$1048576,MATCH($A312,'Hoja de Trabajo para listado'!$AB$155:$AB$1048576,0),MATCH((CUADRO!M$5&amp;$E312),'Hoja de Trabajo para listado'!$AB$151:$BA$151,0)),0)+IFERROR(INDEX('Hoja de Trabajo para listado'!$BC$155:$CB$1048576,MATCH($A312,'Hoja de Trabajo para listado'!$BC$155:$BC$1048576,0),MATCH((CUADRO!M$5&amp;$E312),'Hoja de Trabajo para listado'!$BC$151:$CB$151,0)),0)+IFERROR(INDEX('Hoja de Trabajo para listado'!$DE$153:$DG$274,MATCH($A312,'Hoja de Trabajo para listado'!$DE$153:$DE$1048576,0),MATCH((CUADRO!M$5&amp;$E312),'Hoja de Trabajo para listado'!$DE$151:$DG$151,0)),0)+IFERROR(INDEX('Hoja de Trabajo para listado'!$CD$155:$DC$1048576,MATCH($A312,'Hoja de Trabajo para listado'!$CD$155:$CD$1048576,0),MATCH((CUADRO!M$5&amp;$E312),'Hoja de Trabajo para listado'!$CD$151:$DC$151,0)),0)</f>
        <v>0</v>
      </c>
      <c r="N312" s="314">
        <f ca="1">+IFERROR(INDEX('Hoja de Trabajo para listado'!$A$155:$Z$1048576,MATCH($A312,'Hoja de Trabajo para listado'!$A$155:$A$1048576,0),MATCH((CUADRO!N$5&amp;$E312),'Hoja de Trabajo para listado'!$A$151:$Z$151,0)),0)+IFERROR(INDEX('Hoja de Trabajo para listado'!$AB$155:$BA$1048576,MATCH($A312,'Hoja de Trabajo para listado'!$AB$155:$AB$1048576,0),MATCH((CUADRO!N$5&amp;$E312),'Hoja de Trabajo para listado'!$AB$151:$BA$151,0)),0)+IFERROR(INDEX('Hoja de Trabajo para listado'!$BC$155:$CB$1048576,MATCH($A312,'Hoja de Trabajo para listado'!$BC$155:$BC$1048576,0),MATCH((CUADRO!N$5&amp;$E312),'Hoja de Trabajo para listado'!$BC$151:$CB$151,0)),0)+IFERROR(INDEX('Hoja de Trabajo para listado'!$DE$153:$DG$274,MATCH($A312,'Hoja de Trabajo para listado'!$DE$153:$DE$1048576,0),MATCH((CUADRO!N$5&amp;$E312),'Hoja de Trabajo para listado'!$DE$151:$DG$151,0)),0)+IFERROR(INDEX('Hoja de Trabajo para listado'!$CD$155:$DC$1048576,MATCH($A312,'Hoja de Trabajo para listado'!$CD$155:$CD$1048576,0),MATCH((CUADRO!N$5&amp;$E312),'Hoja de Trabajo para listado'!$CD$151:$DC$151,0)),0)</f>
        <v>0</v>
      </c>
      <c r="O312" s="314">
        <f ca="1">+IFERROR(INDEX('Hoja de Trabajo para listado'!$A$155:$Z$1048576,MATCH($A312,'Hoja de Trabajo para listado'!$A$155:$A$1048576,0),MATCH((CUADRO!O$5&amp;$E312),'Hoja de Trabajo para listado'!$A$151:$Z$151,0)),0)+IFERROR(INDEX('Hoja de Trabajo para listado'!$AB$155:$BA$1048576,MATCH($A312,'Hoja de Trabajo para listado'!$AB$155:$AB$1048576,0),MATCH((CUADRO!O$5&amp;$E312),'Hoja de Trabajo para listado'!$AB$151:$BA$151,0)),0)+IFERROR(INDEX('Hoja de Trabajo para listado'!$BC$155:$CB$1048576,MATCH($A312,'Hoja de Trabajo para listado'!$BC$155:$BC$1048576,0),MATCH((CUADRO!O$5&amp;$E312),'Hoja de Trabajo para listado'!$BC$151:$CB$151,0)),0)+IFERROR(INDEX('Hoja de Trabajo para listado'!$DE$153:$DG$274,MATCH($A312,'Hoja de Trabajo para listado'!$DE$153:$DE$1048576,0),MATCH((CUADRO!O$5&amp;$E312),'Hoja de Trabajo para listado'!$DE$151:$DG$151,0)),0)+IFERROR(INDEX('Hoja de Trabajo para listado'!$CD$155:$DC$1048576,MATCH($A312,'Hoja de Trabajo para listado'!$CD$155:$CD$1048576,0),MATCH((CUADRO!O$5&amp;$E312),'Hoja de Trabajo para listado'!$CD$151:$DC$151,0)),0)</f>
        <v>0</v>
      </c>
      <c r="P312" s="314">
        <f ca="1">+IFERROR(INDEX('Hoja de Trabajo para listado'!$A$155:$Z$1048576,MATCH($A312,'Hoja de Trabajo para listado'!$A$155:$A$1048576,0),MATCH((CUADRO!P$5&amp;$E312),'Hoja de Trabajo para listado'!$A$151:$Z$151,0)),0)+IFERROR(INDEX('Hoja de Trabajo para listado'!$AB$155:$BA$1048576,MATCH($A312,'Hoja de Trabajo para listado'!$AB$155:$AB$1048576,0),MATCH((CUADRO!P$5&amp;$E312),'Hoja de Trabajo para listado'!$AB$151:$BA$151,0)),0)+IFERROR(INDEX('Hoja de Trabajo para listado'!$BC$155:$CB$1048576,MATCH($A312,'Hoja de Trabajo para listado'!$BC$155:$BC$1048576,0),MATCH((CUADRO!P$5&amp;$E312),'Hoja de Trabajo para listado'!$BC$151:$CB$151,0)),0)+IFERROR(INDEX('Hoja de Trabajo para listado'!$DE$153:$DG$274,MATCH($A312,'Hoja de Trabajo para listado'!$DE$153:$DE$1048576,0),MATCH((CUADRO!P$5&amp;$E312),'Hoja de Trabajo para listado'!$DE$151:$DG$151,0)),0)+IFERROR(INDEX('Hoja de Trabajo para listado'!$CD$155:$DC$1048576,MATCH($A312,'Hoja de Trabajo para listado'!$CD$155:$CD$1048576,0),MATCH((CUADRO!P$5&amp;$E312),'Hoja de Trabajo para listado'!$CD$151:$DC$151,0)),0)</f>
        <v>0</v>
      </c>
      <c r="Q312" s="314">
        <f ca="1">+IFERROR(INDEX('Hoja de Trabajo para listado'!$A$155:$Z$1048576,MATCH($A312,'Hoja de Trabajo para listado'!$A$155:$A$1048576,0),MATCH((CUADRO!Q$5&amp;$E312),'Hoja de Trabajo para listado'!$A$151:$Z$151,0)),0)+IFERROR(INDEX('Hoja de Trabajo para listado'!$AB$155:$BA$1048576,MATCH($A312,'Hoja de Trabajo para listado'!$AB$155:$AB$1048576,0),MATCH((CUADRO!Q$5&amp;$E312),'Hoja de Trabajo para listado'!$AB$151:$BA$151,0)),0)+IFERROR(INDEX('Hoja de Trabajo para listado'!$BC$155:$CB$1048576,MATCH($A312,'Hoja de Trabajo para listado'!$BC$155:$BC$1048576,0),MATCH((CUADRO!Q$5&amp;$E312),'Hoja de Trabajo para listado'!$BC$151:$CB$151,0)),0)+IFERROR(INDEX('Hoja de Trabajo para listado'!$DE$153:$DG$274,MATCH($A312,'Hoja de Trabajo para listado'!$DE$153:$DE$1048576,0),MATCH((CUADRO!Q$5&amp;$E312),'Hoja de Trabajo para listado'!$DE$151:$DG$151,0)),0)+IFERROR(INDEX('Hoja de Trabajo para listado'!$CD$155:$DC$1048576,MATCH($A312,'Hoja de Trabajo para listado'!$CD$155:$CD$1048576,0),MATCH((CUADRO!Q$5&amp;$E312),'Hoja de Trabajo para listado'!$CD$151:$DC$151,0)),0)</f>
        <v>0</v>
      </c>
      <c r="R312" s="314">
        <f t="shared" ca="1" si="8"/>
        <v>0</v>
      </c>
      <c r="S312" s="322"/>
      <c r="T312" s="314">
        <f ca="1">+T313</f>
        <v>0</v>
      </c>
      <c r="U312" s="313">
        <f t="shared" si="9"/>
        <v>1</v>
      </c>
      <c r="V312" s="319" t="str">
        <f>+VLOOKUP(A312,bd_lista!$A$3:$E$593,5,FALSE)</f>
        <v>Gobiernos Autonomos Municipales</v>
      </c>
      <c r="W312" s="425" t="str">
        <f>+V312</f>
        <v>Gobiernos Autonomos Municipales</v>
      </c>
    </row>
    <row r="313" spans="1:23" customFormat="1" ht="15" hidden="1" customHeight="1">
      <c r="A313" s="323">
        <v>1262</v>
      </c>
      <c r="B313" s="428"/>
      <c r="C313" s="319" t="str">
        <f>+VLOOKUP(A313,bd_lista!$A$3:$C$593,3,FALSE)</f>
        <v>Gobierno Autónomo Municipal de Laja</v>
      </c>
      <c r="D313" s="430"/>
      <c r="E313" s="349" t="s">
        <v>1419</v>
      </c>
      <c r="F313" s="314">
        <f ca="1">+IFERROR(INDEX('Hoja de Trabajo para listado'!$A$155:$Z$1048576,MATCH($A313,'Hoja de Trabajo para listado'!$A$155:$A$1048576,0),MATCH((CUADRO!F$5&amp;$E313),'Hoja de Trabajo para listado'!$A$151:$Z$151,0)),0)+IFERROR(INDEX('Hoja de Trabajo para listado'!$AB$155:$BA$1048576,MATCH($A313,'Hoja de Trabajo para listado'!$AB$155:$AB$1048576,0),MATCH((CUADRO!F$5&amp;$E313),'Hoja de Trabajo para listado'!$AB$151:$BA$151,0)),0)+IFERROR(INDEX('Hoja de Trabajo para listado'!$BC$155:$CB$1048576,MATCH($A313,'Hoja de Trabajo para listado'!$BC$155:$BC$1048576,0),MATCH((CUADRO!F$5&amp;$E313),'Hoja de Trabajo para listado'!$BC$151:$CB$151,0)),0)+IFERROR(INDEX('Hoja de Trabajo para listado'!$DE$153:$DG$274,MATCH($A313,'Hoja de Trabajo para listado'!$DE$153:$DE$1048576,0),MATCH((CUADRO!F$5&amp;$E313),'Hoja de Trabajo para listado'!$DE$151:$DG$151,0)),0)+IFERROR(INDEX('Hoja de Trabajo para listado'!$CD$155:$DC$1048576,MATCH($A313,'Hoja de Trabajo para listado'!$CD$155:$CD$1048576,0),MATCH((CUADRO!F$5&amp;$E313),'Hoja de Trabajo para listado'!$CD$151:$DC$151,0)),0)</f>
        <v>0</v>
      </c>
      <c r="G313" s="314">
        <f ca="1">+IFERROR(INDEX('Hoja de Trabajo para listado'!$A$155:$Z$1048576,MATCH($A313,'Hoja de Trabajo para listado'!$A$155:$A$1048576,0),MATCH((CUADRO!G$5&amp;$E313),'Hoja de Trabajo para listado'!$A$151:$Z$151,0)),0)+IFERROR(INDEX('Hoja de Trabajo para listado'!$AB$155:$BA$1048576,MATCH($A313,'Hoja de Trabajo para listado'!$AB$155:$AB$1048576,0),MATCH((CUADRO!G$5&amp;$E313),'Hoja de Trabajo para listado'!$AB$151:$BA$151,0)),0)+IFERROR(INDEX('Hoja de Trabajo para listado'!$BC$155:$CB$1048576,MATCH($A313,'Hoja de Trabajo para listado'!$BC$155:$BC$1048576,0),MATCH((CUADRO!G$5&amp;$E313),'Hoja de Trabajo para listado'!$BC$151:$CB$151,0)),0)+IFERROR(INDEX('Hoja de Trabajo para listado'!$DE$153:$DG$274,MATCH($A313,'Hoja de Trabajo para listado'!$DE$153:$DE$1048576,0),MATCH((CUADRO!G$5&amp;$E313),'Hoja de Trabajo para listado'!$DE$151:$DG$151,0)),0)+IFERROR(INDEX('Hoja de Trabajo para listado'!$CD$155:$DC$1048576,MATCH($A313,'Hoja de Trabajo para listado'!$CD$155:$CD$1048576,0),MATCH((CUADRO!G$5&amp;$E313),'Hoja de Trabajo para listado'!$CD$151:$DC$151,0)),0)</f>
        <v>0</v>
      </c>
      <c r="H313" s="314">
        <f ca="1">+IFERROR(INDEX('Hoja de Trabajo para listado'!$A$155:$Z$1048576,MATCH($A313,'Hoja de Trabajo para listado'!$A$155:$A$1048576,0),MATCH((CUADRO!H$5&amp;$E313),'Hoja de Trabajo para listado'!$A$151:$Z$151,0)),0)+IFERROR(INDEX('Hoja de Trabajo para listado'!$AB$155:$BA$1048576,MATCH($A313,'Hoja de Trabajo para listado'!$AB$155:$AB$1048576,0),MATCH((CUADRO!H$5&amp;$E313),'Hoja de Trabajo para listado'!$AB$151:$BA$151,0)),0)+IFERROR(INDEX('Hoja de Trabajo para listado'!$BC$155:$CB$1048576,MATCH($A313,'Hoja de Trabajo para listado'!$BC$155:$BC$1048576,0),MATCH((CUADRO!H$5&amp;$E313),'Hoja de Trabajo para listado'!$BC$151:$CB$151,0)),0)+IFERROR(INDEX('Hoja de Trabajo para listado'!$DE$153:$DG$274,MATCH($A313,'Hoja de Trabajo para listado'!$DE$153:$DE$1048576,0),MATCH((CUADRO!H$5&amp;$E313),'Hoja de Trabajo para listado'!$DE$151:$DG$151,0)),0)+IFERROR(INDEX('Hoja de Trabajo para listado'!$CD$155:$DC$1048576,MATCH($A313,'Hoja de Trabajo para listado'!$CD$155:$CD$1048576,0),MATCH((CUADRO!H$5&amp;$E313),'Hoja de Trabajo para listado'!$CD$151:$DC$151,0)),0)</f>
        <v>0</v>
      </c>
      <c r="I313" s="314">
        <f ca="1">+IFERROR(INDEX('Hoja de Trabajo para listado'!$A$155:$Z$1048576,MATCH($A313,'Hoja de Trabajo para listado'!$A$155:$A$1048576,0),MATCH((CUADRO!I$5&amp;$E313),'Hoja de Trabajo para listado'!$A$151:$Z$151,0)),0)+IFERROR(INDEX('Hoja de Trabajo para listado'!$AB$155:$BA$1048576,MATCH($A313,'Hoja de Trabajo para listado'!$AB$155:$AB$1048576,0),MATCH((CUADRO!I$5&amp;$E313),'Hoja de Trabajo para listado'!$AB$151:$BA$151,0)),0)+IFERROR(INDEX('Hoja de Trabajo para listado'!$BC$155:$CB$1048576,MATCH($A313,'Hoja de Trabajo para listado'!$BC$155:$BC$1048576,0),MATCH((CUADRO!I$5&amp;$E313),'Hoja de Trabajo para listado'!$BC$151:$CB$151,0)),0)+IFERROR(INDEX('Hoja de Trabajo para listado'!$DE$153:$DG$274,MATCH($A313,'Hoja de Trabajo para listado'!$DE$153:$DE$1048576,0),MATCH((CUADRO!I$5&amp;$E313),'Hoja de Trabajo para listado'!$DE$151:$DG$151,0)),0)+IFERROR(INDEX('Hoja de Trabajo para listado'!$CD$155:$DC$1048576,MATCH($A313,'Hoja de Trabajo para listado'!$CD$155:$CD$1048576,0),MATCH((CUADRO!I$5&amp;$E313),'Hoja de Trabajo para listado'!$CD$151:$DC$151,0)),0)</f>
        <v>0</v>
      </c>
      <c r="J313" s="314">
        <f ca="1">+IFERROR(INDEX('Hoja de Trabajo para listado'!$A$155:$Z$1048576,MATCH($A313,'Hoja de Trabajo para listado'!$A$155:$A$1048576,0),MATCH((CUADRO!J$5&amp;$E313),'Hoja de Trabajo para listado'!$A$151:$Z$151,0)),0)+IFERROR(INDEX('Hoja de Trabajo para listado'!$AB$155:$BA$1048576,MATCH($A313,'Hoja de Trabajo para listado'!$AB$155:$AB$1048576,0),MATCH((CUADRO!J$5&amp;$E313),'Hoja de Trabajo para listado'!$AB$151:$BA$151,0)),0)+IFERROR(INDEX('Hoja de Trabajo para listado'!$BC$155:$CB$1048576,MATCH($A313,'Hoja de Trabajo para listado'!$BC$155:$BC$1048576,0),MATCH((CUADRO!J$5&amp;$E313),'Hoja de Trabajo para listado'!$BC$151:$CB$151,0)),0)+IFERROR(INDEX('Hoja de Trabajo para listado'!$DE$153:$DG$274,MATCH($A313,'Hoja de Trabajo para listado'!$DE$153:$DE$1048576,0),MATCH((CUADRO!J$5&amp;$E313),'Hoja de Trabajo para listado'!$DE$151:$DG$151,0)),0)+IFERROR(INDEX('Hoja de Trabajo para listado'!$CD$155:$DC$1048576,MATCH($A313,'Hoja de Trabajo para listado'!$CD$155:$CD$1048576,0),MATCH((CUADRO!J$5&amp;$E313),'Hoja de Trabajo para listado'!$CD$151:$DC$151,0)),0)</f>
        <v>0</v>
      </c>
      <c r="K313" s="314">
        <f ca="1">+IFERROR(INDEX('Hoja de Trabajo para listado'!$A$155:$Z$1048576,MATCH($A313,'Hoja de Trabajo para listado'!$A$155:$A$1048576,0),MATCH((CUADRO!K$5&amp;$E313),'Hoja de Trabajo para listado'!$A$151:$Z$151,0)),0)+IFERROR(INDEX('Hoja de Trabajo para listado'!$AB$155:$BA$1048576,MATCH($A313,'Hoja de Trabajo para listado'!$AB$155:$AB$1048576,0),MATCH((CUADRO!K$5&amp;$E313),'Hoja de Trabajo para listado'!$AB$151:$BA$151,0)),0)+IFERROR(INDEX('Hoja de Trabajo para listado'!$BC$155:$CB$1048576,MATCH($A313,'Hoja de Trabajo para listado'!$BC$155:$BC$1048576,0),MATCH((CUADRO!K$5&amp;$E313),'Hoja de Trabajo para listado'!$BC$151:$CB$151,0)),0)+IFERROR(INDEX('Hoja de Trabajo para listado'!$DE$153:$DG$274,MATCH($A313,'Hoja de Trabajo para listado'!$DE$153:$DE$1048576,0),MATCH((CUADRO!K$5&amp;$E313),'Hoja de Trabajo para listado'!$DE$151:$DG$151,0)),0)+IFERROR(INDEX('Hoja de Trabajo para listado'!$CD$155:$DC$1048576,MATCH($A313,'Hoja de Trabajo para listado'!$CD$155:$CD$1048576,0),MATCH((CUADRO!K$5&amp;$E313),'Hoja de Trabajo para listado'!$CD$151:$DC$151,0)),0)</f>
        <v>0</v>
      </c>
      <c r="L313" s="314">
        <f ca="1">+IFERROR(INDEX('Hoja de Trabajo para listado'!$A$155:$Z$1048576,MATCH($A313,'Hoja de Trabajo para listado'!$A$155:$A$1048576,0),MATCH((CUADRO!L$5&amp;$E313),'Hoja de Trabajo para listado'!$A$151:$Z$151,0)),0)+IFERROR(INDEX('Hoja de Trabajo para listado'!$AB$155:$BA$1048576,MATCH($A313,'Hoja de Trabajo para listado'!$AB$155:$AB$1048576,0),MATCH((CUADRO!L$5&amp;$E313),'Hoja de Trabajo para listado'!$AB$151:$BA$151,0)),0)+IFERROR(INDEX('Hoja de Trabajo para listado'!$BC$155:$CB$1048576,MATCH($A313,'Hoja de Trabajo para listado'!$BC$155:$BC$1048576,0),MATCH((CUADRO!L$5&amp;$E313),'Hoja de Trabajo para listado'!$BC$151:$CB$151,0)),0)+IFERROR(INDEX('Hoja de Trabajo para listado'!$DE$153:$DG$274,MATCH($A313,'Hoja de Trabajo para listado'!$DE$153:$DE$1048576,0),MATCH((CUADRO!L$5&amp;$E313),'Hoja de Trabajo para listado'!$DE$151:$DG$151,0)),0)+IFERROR(INDEX('Hoja de Trabajo para listado'!$CD$155:$DC$1048576,MATCH($A313,'Hoja de Trabajo para listado'!$CD$155:$CD$1048576,0),MATCH((CUADRO!L$5&amp;$E313),'Hoja de Trabajo para listado'!$CD$151:$DC$151,0)),0)</f>
        <v>0</v>
      </c>
      <c r="M313" s="314">
        <f ca="1">+IFERROR(INDEX('Hoja de Trabajo para listado'!$A$155:$Z$1048576,MATCH($A313,'Hoja de Trabajo para listado'!$A$155:$A$1048576,0),MATCH((CUADRO!M$5&amp;$E313),'Hoja de Trabajo para listado'!$A$151:$Z$151,0)),0)+IFERROR(INDEX('Hoja de Trabajo para listado'!$AB$155:$BA$1048576,MATCH($A313,'Hoja de Trabajo para listado'!$AB$155:$AB$1048576,0),MATCH((CUADRO!M$5&amp;$E313),'Hoja de Trabajo para listado'!$AB$151:$BA$151,0)),0)+IFERROR(INDEX('Hoja de Trabajo para listado'!$BC$155:$CB$1048576,MATCH($A313,'Hoja de Trabajo para listado'!$BC$155:$BC$1048576,0),MATCH((CUADRO!M$5&amp;$E313),'Hoja de Trabajo para listado'!$BC$151:$CB$151,0)),0)+IFERROR(INDEX('Hoja de Trabajo para listado'!$DE$153:$DG$274,MATCH($A313,'Hoja de Trabajo para listado'!$DE$153:$DE$1048576,0),MATCH((CUADRO!M$5&amp;$E313),'Hoja de Trabajo para listado'!$DE$151:$DG$151,0)),0)+IFERROR(INDEX('Hoja de Trabajo para listado'!$CD$155:$DC$1048576,MATCH($A313,'Hoja de Trabajo para listado'!$CD$155:$CD$1048576,0),MATCH((CUADRO!M$5&amp;$E313),'Hoja de Trabajo para listado'!$CD$151:$DC$151,0)),0)</f>
        <v>0</v>
      </c>
      <c r="N313" s="314">
        <f ca="1">+IFERROR(INDEX('Hoja de Trabajo para listado'!$A$155:$Z$1048576,MATCH($A313,'Hoja de Trabajo para listado'!$A$155:$A$1048576,0),MATCH((CUADRO!N$5&amp;$E313),'Hoja de Trabajo para listado'!$A$151:$Z$151,0)),0)+IFERROR(INDEX('Hoja de Trabajo para listado'!$AB$155:$BA$1048576,MATCH($A313,'Hoja de Trabajo para listado'!$AB$155:$AB$1048576,0),MATCH((CUADRO!N$5&amp;$E313),'Hoja de Trabajo para listado'!$AB$151:$BA$151,0)),0)+IFERROR(INDEX('Hoja de Trabajo para listado'!$BC$155:$CB$1048576,MATCH($A313,'Hoja de Trabajo para listado'!$BC$155:$BC$1048576,0),MATCH((CUADRO!N$5&amp;$E313),'Hoja de Trabajo para listado'!$BC$151:$CB$151,0)),0)+IFERROR(INDEX('Hoja de Trabajo para listado'!$DE$153:$DG$274,MATCH($A313,'Hoja de Trabajo para listado'!$DE$153:$DE$1048576,0),MATCH((CUADRO!N$5&amp;$E313),'Hoja de Trabajo para listado'!$DE$151:$DG$151,0)),0)+IFERROR(INDEX('Hoja de Trabajo para listado'!$CD$155:$DC$1048576,MATCH($A313,'Hoja de Trabajo para listado'!$CD$155:$CD$1048576,0),MATCH((CUADRO!N$5&amp;$E313),'Hoja de Trabajo para listado'!$CD$151:$DC$151,0)),0)</f>
        <v>0</v>
      </c>
      <c r="O313" s="314">
        <f ca="1">+IFERROR(INDEX('Hoja de Trabajo para listado'!$A$155:$Z$1048576,MATCH($A313,'Hoja de Trabajo para listado'!$A$155:$A$1048576,0),MATCH((CUADRO!O$5&amp;$E313),'Hoja de Trabajo para listado'!$A$151:$Z$151,0)),0)+IFERROR(INDEX('Hoja de Trabajo para listado'!$AB$155:$BA$1048576,MATCH($A313,'Hoja de Trabajo para listado'!$AB$155:$AB$1048576,0),MATCH((CUADRO!O$5&amp;$E313),'Hoja de Trabajo para listado'!$AB$151:$BA$151,0)),0)+IFERROR(INDEX('Hoja de Trabajo para listado'!$BC$155:$CB$1048576,MATCH($A313,'Hoja de Trabajo para listado'!$BC$155:$BC$1048576,0),MATCH((CUADRO!O$5&amp;$E313),'Hoja de Trabajo para listado'!$BC$151:$CB$151,0)),0)+IFERROR(INDEX('Hoja de Trabajo para listado'!$DE$153:$DG$274,MATCH($A313,'Hoja de Trabajo para listado'!$DE$153:$DE$1048576,0),MATCH((CUADRO!O$5&amp;$E313),'Hoja de Trabajo para listado'!$DE$151:$DG$151,0)),0)+IFERROR(INDEX('Hoja de Trabajo para listado'!$CD$155:$DC$1048576,MATCH($A313,'Hoja de Trabajo para listado'!$CD$155:$CD$1048576,0),MATCH((CUADRO!O$5&amp;$E313),'Hoja de Trabajo para listado'!$CD$151:$DC$151,0)),0)</f>
        <v>0</v>
      </c>
      <c r="P313" s="314">
        <f ca="1">+IFERROR(INDEX('Hoja de Trabajo para listado'!$A$155:$Z$1048576,MATCH($A313,'Hoja de Trabajo para listado'!$A$155:$A$1048576,0),MATCH((CUADRO!P$5&amp;$E313),'Hoja de Trabajo para listado'!$A$151:$Z$151,0)),0)+IFERROR(INDEX('Hoja de Trabajo para listado'!$AB$155:$BA$1048576,MATCH($A313,'Hoja de Trabajo para listado'!$AB$155:$AB$1048576,0),MATCH((CUADRO!P$5&amp;$E313),'Hoja de Trabajo para listado'!$AB$151:$BA$151,0)),0)+IFERROR(INDEX('Hoja de Trabajo para listado'!$BC$155:$CB$1048576,MATCH($A313,'Hoja de Trabajo para listado'!$BC$155:$BC$1048576,0),MATCH((CUADRO!P$5&amp;$E313),'Hoja de Trabajo para listado'!$BC$151:$CB$151,0)),0)+IFERROR(INDEX('Hoja de Trabajo para listado'!$DE$153:$DG$274,MATCH($A313,'Hoja de Trabajo para listado'!$DE$153:$DE$1048576,0),MATCH((CUADRO!P$5&amp;$E313),'Hoja de Trabajo para listado'!$DE$151:$DG$151,0)),0)+IFERROR(INDEX('Hoja de Trabajo para listado'!$CD$155:$DC$1048576,MATCH($A313,'Hoja de Trabajo para listado'!$CD$155:$CD$1048576,0),MATCH((CUADRO!P$5&amp;$E313),'Hoja de Trabajo para listado'!$CD$151:$DC$151,0)),0)</f>
        <v>0</v>
      </c>
      <c r="Q313" s="314">
        <f ca="1">+IFERROR(INDEX('Hoja de Trabajo para listado'!$A$155:$Z$1048576,MATCH($A313,'Hoja de Trabajo para listado'!$A$155:$A$1048576,0),MATCH((CUADRO!Q$5&amp;$E313),'Hoja de Trabajo para listado'!$A$151:$Z$151,0)),0)+IFERROR(INDEX('Hoja de Trabajo para listado'!$AB$155:$BA$1048576,MATCH($A313,'Hoja de Trabajo para listado'!$AB$155:$AB$1048576,0),MATCH((CUADRO!Q$5&amp;$E313),'Hoja de Trabajo para listado'!$AB$151:$BA$151,0)),0)+IFERROR(INDEX('Hoja de Trabajo para listado'!$BC$155:$CB$1048576,MATCH($A313,'Hoja de Trabajo para listado'!$BC$155:$BC$1048576,0),MATCH((CUADRO!Q$5&amp;$E313),'Hoja de Trabajo para listado'!$BC$151:$CB$151,0)),0)+IFERROR(INDEX('Hoja de Trabajo para listado'!$DE$153:$DG$274,MATCH($A313,'Hoja de Trabajo para listado'!$DE$153:$DE$1048576,0),MATCH((CUADRO!Q$5&amp;$E313),'Hoja de Trabajo para listado'!$DE$151:$DG$151,0)),0)+IFERROR(INDEX('Hoja de Trabajo para listado'!$CD$155:$DC$1048576,MATCH($A313,'Hoja de Trabajo para listado'!$CD$155:$CD$1048576,0),MATCH((CUADRO!Q$5&amp;$E313),'Hoja de Trabajo para listado'!$CD$151:$DC$151,0)),0)</f>
        <v>0</v>
      </c>
      <c r="R313" s="314">
        <f t="shared" ca="1" si="8"/>
        <v>0</v>
      </c>
      <c r="S313" s="322">
        <f ca="1">+R312+R313</f>
        <v>0</v>
      </c>
      <c r="T313" s="314">
        <f ca="1">+S313</f>
        <v>0</v>
      </c>
      <c r="U313" s="313">
        <f t="shared" si="9"/>
        <v>2</v>
      </c>
      <c r="V313" s="319" t="str">
        <f>+VLOOKUP(A313,bd_lista!$A$3:$E$593,5,FALSE)</f>
        <v>Gobiernos Autonomos Municipales</v>
      </c>
      <c r="W313" s="426"/>
    </row>
    <row r="314" spans="1:23" customFormat="1" ht="15" hidden="1" customHeight="1">
      <c r="A314" s="323">
        <v>1263</v>
      </c>
      <c r="B314" s="427">
        <f>+A314</f>
        <v>1263</v>
      </c>
      <c r="C314" s="318" t="str">
        <f>+VLOOKUP(A314,bd_lista!$A$3:$C$593,3,FALSE)</f>
        <v>Gobierno Autónomo Municipal de Batallas</v>
      </c>
      <c r="D314" s="429" t="str">
        <f>+C314</f>
        <v>Gobierno Autónomo Municipal de Batallas</v>
      </c>
      <c r="E314" s="346" t="s">
        <v>1418</v>
      </c>
      <c r="F314" s="314">
        <f ca="1">+IFERROR(INDEX('Hoja de Trabajo para listado'!$A$155:$Z$1048576,MATCH($A314,'Hoja de Trabajo para listado'!$A$155:$A$1048576,0),MATCH((CUADRO!F$5&amp;$E314),'Hoja de Trabajo para listado'!$A$151:$Z$151,0)),0)+IFERROR(INDEX('Hoja de Trabajo para listado'!$AB$155:$BA$1048576,MATCH($A314,'Hoja de Trabajo para listado'!$AB$155:$AB$1048576,0),MATCH((CUADRO!F$5&amp;$E314),'Hoja de Trabajo para listado'!$AB$151:$BA$151,0)),0)+IFERROR(INDEX('Hoja de Trabajo para listado'!$BC$155:$CB$1048576,MATCH($A314,'Hoja de Trabajo para listado'!$BC$155:$BC$1048576,0),MATCH((CUADRO!F$5&amp;$E314),'Hoja de Trabajo para listado'!$BC$151:$CB$151,0)),0)+IFERROR(INDEX('Hoja de Trabajo para listado'!$DE$153:$DG$274,MATCH($A314,'Hoja de Trabajo para listado'!$DE$153:$DE$1048576,0),MATCH((CUADRO!F$5&amp;$E314),'Hoja de Trabajo para listado'!$DE$151:$DG$151,0)),0)+IFERROR(INDEX('Hoja de Trabajo para listado'!$CD$155:$DC$1048576,MATCH($A314,'Hoja de Trabajo para listado'!$CD$155:$CD$1048576,0),MATCH((CUADRO!F$5&amp;$E314),'Hoja de Trabajo para listado'!$CD$151:$DC$151,0)),0)</f>
        <v>0</v>
      </c>
      <c r="G314" s="314">
        <f ca="1">+IFERROR(INDEX('Hoja de Trabajo para listado'!$A$155:$Z$1048576,MATCH($A314,'Hoja de Trabajo para listado'!$A$155:$A$1048576,0),MATCH((CUADRO!G$5&amp;$E314),'Hoja de Trabajo para listado'!$A$151:$Z$151,0)),0)+IFERROR(INDEX('Hoja de Trabajo para listado'!$AB$155:$BA$1048576,MATCH($A314,'Hoja de Trabajo para listado'!$AB$155:$AB$1048576,0),MATCH((CUADRO!G$5&amp;$E314),'Hoja de Trabajo para listado'!$AB$151:$BA$151,0)),0)+IFERROR(INDEX('Hoja de Trabajo para listado'!$BC$155:$CB$1048576,MATCH($A314,'Hoja de Trabajo para listado'!$BC$155:$BC$1048576,0),MATCH((CUADRO!G$5&amp;$E314),'Hoja de Trabajo para listado'!$BC$151:$CB$151,0)),0)+IFERROR(INDEX('Hoja de Trabajo para listado'!$DE$153:$DG$274,MATCH($A314,'Hoja de Trabajo para listado'!$DE$153:$DE$1048576,0),MATCH((CUADRO!G$5&amp;$E314),'Hoja de Trabajo para listado'!$DE$151:$DG$151,0)),0)+IFERROR(INDEX('Hoja de Trabajo para listado'!$CD$155:$DC$1048576,MATCH($A314,'Hoja de Trabajo para listado'!$CD$155:$CD$1048576,0),MATCH((CUADRO!G$5&amp;$E314),'Hoja de Trabajo para listado'!$CD$151:$DC$151,0)),0)</f>
        <v>0</v>
      </c>
      <c r="H314" s="314">
        <f ca="1">+IFERROR(INDEX('Hoja de Trabajo para listado'!$A$155:$Z$1048576,MATCH($A314,'Hoja de Trabajo para listado'!$A$155:$A$1048576,0),MATCH((CUADRO!H$5&amp;$E314),'Hoja de Trabajo para listado'!$A$151:$Z$151,0)),0)+IFERROR(INDEX('Hoja de Trabajo para listado'!$AB$155:$BA$1048576,MATCH($A314,'Hoja de Trabajo para listado'!$AB$155:$AB$1048576,0),MATCH((CUADRO!H$5&amp;$E314),'Hoja de Trabajo para listado'!$AB$151:$BA$151,0)),0)+IFERROR(INDEX('Hoja de Trabajo para listado'!$BC$155:$CB$1048576,MATCH($A314,'Hoja de Trabajo para listado'!$BC$155:$BC$1048576,0),MATCH((CUADRO!H$5&amp;$E314),'Hoja de Trabajo para listado'!$BC$151:$CB$151,0)),0)+IFERROR(INDEX('Hoja de Trabajo para listado'!$DE$153:$DG$274,MATCH($A314,'Hoja de Trabajo para listado'!$DE$153:$DE$1048576,0),MATCH((CUADRO!H$5&amp;$E314),'Hoja de Trabajo para listado'!$DE$151:$DG$151,0)),0)+IFERROR(INDEX('Hoja de Trabajo para listado'!$CD$155:$DC$1048576,MATCH($A314,'Hoja de Trabajo para listado'!$CD$155:$CD$1048576,0),MATCH((CUADRO!H$5&amp;$E314),'Hoja de Trabajo para listado'!$CD$151:$DC$151,0)),0)</f>
        <v>0</v>
      </c>
      <c r="I314" s="314">
        <f ca="1">+IFERROR(INDEX('Hoja de Trabajo para listado'!$A$155:$Z$1048576,MATCH($A314,'Hoja de Trabajo para listado'!$A$155:$A$1048576,0),MATCH((CUADRO!I$5&amp;$E314),'Hoja de Trabajo para listado'!$A$151:$Z$151,0)),0)+IFERROR(INDEX('Hoja de Trabajo para listado'!$AB$155:$BA$1048576,MATCH($A314,'Hoja de Trabajo para listado'!$AB$155:$AB$1048576,0),MATCH((CUADRO!I$5&amp;$E314),'Hoja de Trabajo para listado'!$AB$151:$BA$151,0)),0)+IFERROR(INDEX('Hoja de Trabajo para listado'!$BC$155:$CB$1048576,MATCH($A314,'Hoja de Trabajo para listado'!$BC$155:$BC$1048576,0),MATCH((CUADRO!I$5&amp;$E314),'Hoja de Trabajo para listado'!$BC$151:$CB$151,0)),0)+IFERROR(INDEX('Hoja de Trabajo para listado'!$DE$153:$DG$274,MATCH($A314,'Hoja de Trabajo para listado'!$DE$153:$DE$1048576,0),MATCH((CUADRO!I$5&amp;$E314),'Hoja de Trabajo para listado'!$DE$151:$DG$151,0)),0)+IFERROR(INDEX('Hoja de Trabajo para listado'!$CD$155:$DC$1048576,MATCH($A314,'Hoja de Trabajo para listado'!$CD$155:$CD$1048576,0),MATCH((CUADRO!I$5&amp;$E314),'Hoja de Trabajo para listado'!$CD$151:$DC$151,0)),0)</f>
        <v>0</v>
      </c>
      <c r="J314" s="314">
        <f ca="1">+IFERROR(INDEX('Hoja de Trabajo para listado'!$A$155:$Z$1048576,MATCH($A314,'Hoja de Trabajo para listado'!$A$155:$A$1048576,0),MATCH((CUADRO!J$5&amp;$E314),'Hoja de Trabajo para listado'!$A$151:$Z$151,0)),0)+IFERROR(INDEX('Hoja de Trabajo para listado'!$AB$155:$BA$1048576,MATCH($A314,'Hoja de Trabajo para listado'!$AB$155:$AB$1048576,0),MATCH((CUADRO!J$5&amp;$E314),'Hoja de Trabajo para listado'!$AB$151:$BA$151,0)),0)+IFERROR(INDEX('Hoja de Trabajo para listado'!$BC$155:$CB$1048576,MATCH($A314,'Hoja de Trabajo para listado'!$BC$155:$BC$1048576,0),MATCH((CUADRO!J$5&amp;$E314),'Hoja de Trabajo para listado'!$BC$151:$CB$151,0)),0)+IFERROR(INDEX('Hoja de Trabajo para listado'!$DE$153:$DG$274,MATCH($A314,'Hoja de Trabajo para listado'!$DE$153:$DE$1048576,0),MATCH((CUADRO!J$5&amp;$E314),'Hoja de Trabajo para listado'!$DE$151:$DG$151,0)),0)+IFERROR(INDEX('Hoja de Trabajo para listado'!$CD$155:$DC$1048576,MATCH($A314,'Hoja de Trabajo para listado'!$CD$155:$CD$1048576,0),MATCH((CUADRO!J$5&amp;$E314),'Hoja de Trabajo para listado'!$CD$151:$DC$151,0)),0)</f>
        <v>0</v>
      </c>
      <c r="K314" s="314">
        <f ca="1">+IFERROR(INDEX('Hoja de Trabajo para listado'!$A$155:$Z$1048576,MATCH($A314,'Hoja de Trabajo para listado'!$A$155:$A$1048576,0),MATCH((CUADRO!K$5&amp;$E314),'Hoja de Trabajo para listado'!$A$151:$Z$151,0)),0)+IFERROR(INDEX('Hoja de Trabajo para listado'!$AB$155:$BA$1048576,MATCH($A314,'Hoja de Trabajo para listado'!$AB$155:$AB$1048576,0),MATCH((CUADRO!K$5&amp;$E314),'Hoja de Trabajo para listado'!$AB$151:$BA$151,0)),0)+IFERROR(INDEX('Hoja de Trabajo para listado'!$BC$155:$CB$1048576,MATCH($A314,'Hoja de Trabajo para listado'!$BC$155:$BC$1048576,0),MATCH((CUADRO!K$5&amp;$E314),'Hoja de Trabajo para listado'!$BC$151:$CB$151,0)),0)+IFERROR(INDEX('Hoja de Trabajo para listado'!$DE$153:$DG$274,MATCH($A314,'Hoja de Trabajo para listado'!$DE$153:$DE$1048576,0),MATCH((CUADRO!K$5&amp;$E314),'Hoja de Trabajo para listado'!$DE$151:$DG$151,0)),0)+IFERROR(INDEX('Hoja de Trabajo para listado'!$CD$155:$DC$1048576,MATCH($A314,'Hoja de Trabajo para listado'!$CD$155:$CD$1048576,0),MATCH((CUADRO!K$5&amp;$E314),'Hoja de Trabajo para listado'!$CD$151:$DC$151,0)),0)</f>
        <v>0</v>
      </c>
      <c r="L314" s="314">
        <f ca="1">+IFERROR(INDEX('Hoja de Trabajo para listado'!$A$155:$Z$1048576,MATCH($A314,'Hoja de Trabajo para listado'!$A$155:$A$1048576,0),MATCH((CUADRO!L$5&amp;$E314),'Hoja de Trabajo para listado'!$A$151:$Z$151,0)),0)+IFERROR(INDEX('Hoja de Trabajo para listado'!$AB$155:$BA$1048576,MATCH($A314,'Hoja de Trabajo para listado'!$AB$155:$AB$1048576,0),MATCH((CUADRO!L$5&amp;$E314),'Hoja de Trabajo para listado'!$AB$151:$BA$151,0)),0)+IFERROR(INDEX('Hoja de Trabajo para listado'!$BC$155:$CB$1048576,MATCH($A314,'Hoja de Trabajo para listado'!$BC$155:$BC$1048576,0),MATCH((CUADRO!L$5&amp;$E314),'Hoja de Trabajo para listado'!$BC$151:$CB$151,0)),0)+IFERROR(INDEX('Hoja de Trabajo para listado'!$DE$153:$DG$274,MATCH($A314,'Hoja de Trabajo para listado'!$DE$153:$DE$1048576,0),MATCH((CUADRO!L$5&amp;$E314),'Hoja de Trabajo para listado'!$DE$151:$DG$151,0)),0)+IFERROR(INDEX('Hoja de Trabajo para listado'!$CD$155:$DC$1048576,MATCH($A314,'Hoja de Trabajo para listado'!$CD$155:$CD$1048576,0),MATCH((CUADRO!L$5&amp;$E314),'Hoja de Trabajo para listado'!$CD$151:$DC$151,0)),0)</f>
        <v>0</v>
      </c>
      <c r="M314" s="314">
        <f ca="1">+IFERROR(INDEX('Hoja de Trabajo para listado'!$A$155:$Z$1048576,MATCH($A314,'Hoja de Trabajo para listado'!$A$155:$A$1048576,0),MATCH((CUADRO!M$5&amp;$E314),'Hoja de Trabajo para listado'!$A$151:$Z$151,0)),0)+IFERROR(INDEX('Hoja de Trabajo para listado'!$AB$155:$BA$1048576,MATCH($A314,'Hoja de Trabajo para listado'!$AB$155:$AB$1048576,0),MATCH((CUADRO!M$5&amp;$E314),'Hoja de Trabajo para listado'!$AB$151:$BA$151,0)),0)+IFERROR(INDEX('Hoja de Trabajo para listado'!$BC$155:$CB$1048576,MATCH($A314,'Hoja de Trabajo para listado'!$BC$155:$BC$1048576,0),MATCH((CUADRO!M$5&amp;$E314),'Hoja de Trabajo para listado'!$BC$151:$CB$151,0)),0)+IFERROR(INDEX('Hoja de Trabajo para listado'!$DE$153:$DG$274,MATCH($A314,'Hoja de Trabajo para listado'!$DE$153:$DE$1048576,0),MATCH((CUADRO!M$5&amp;$E314),'Hoja de Trabajo para listado'!$DE$151:$DG$151,0)),0)+IFERROR(INDEX('Hoja de Trabajo para listado'!$CD$155:$DC$1048576,MATCH($A314,'Hoja de Trabajo para listado'!$CD$155:$CD$1048576,0),MATCH((CUADRO!M$5&amp;$E314),'Hoja de Trabajo para listado'!$CD$151:$DC$151,0)),0)</f>
        <v>0</v>
      </c>
      <c r="N314" s="314">
        <f ca="1">+IFERROR(INDEX('Hoja de Trabajo para listado'!$A$155:$Z$1048576,MATCH($A314,'Hoja de Trabajo para listado'!$A$155:$A$1048576,0),MATCH((CUADRO!N$5&amp;$E314),'Hoja de Trabajo para listado'!$A$151:$Z$151,0)),0)+IFERROR(INDEX('Hoja de Trabajo para listado'!$AB$155:$BA$1048576,MATCH($A314,'Hoja de Trabajo para listado'!$AB$155:$AB$1048576,0),MATCH((CUADRO!N$5&amp;$E314),'Hoja de Trabajo para listado'!$AB$151:$BA$151,0)),0)+IFERROR(INDEX('Hoja de Trabajo para listado'!$BC$155:$CB$1048576,MATCH($A314,'Hoja de Trabajo para listado'!$BC$155:$BC$1048576,0),MATCH((CUADRO!N$5&amp;$E314),'Hoja de Trabajo para listado'!$BC$151:$CB$151,0)),0)+IFERROR(INDEX('Hoja de Trabajo para listado'!$DE$153:$DG$274,MATCH($A314,'Hoja de Trabajo para listado'!$DE$153:$DE$1048576,0),MATCH((CUADRO!N$5&amp;$E314),'Hoja de Trabajo para listado'!$DE$151:$DG$151,0)),0)+IFERROR(INDEX('Hoja de Trabajo para listado'!$CD$155:$DC$1048576,MATCH($A314,'Hoja de Trabajo para listado'!$CD$155:$CD$1048576,0),MATCH((CUADRO!N$5&amp;$E314),'Hoja de Trabajo para listado'!$CD$151:$DC$151,0)),0)</f>
        <v>0</v>
      </c>
      <c r="O314" s="314">
        <f ca="1">+IFERROR(INDEX('Hoja de Trabajo para listado'!$A$155:$Z$1048576,MATCH($A314,'Hoja de Trabajo para listado'!$A$155:$A$1048576,0),MATCH((CUADRO!O$5&amp;$E314),'Hoja de Trabajo para listado'!$A$151:$Z$151,0)),0)+IFERROR(INDEX('Hoja de Trabajo para listado'!$AB$155:$BA$1048576,MATCH($A314,'Hoja de Trabajo para listado'!$AB$155:$AB$1048576,0),MATCH((CUADRO!O$5&amp;$E314),'Hoja de Trabajo para listado'!$AB$151:$BA$151,0)),0)+IFERROR(INDEX('Hoja de Trabajo para listado'!$BC$155:$CB$1048576,MATCH($A314,'Hoja de Trabajo para listado'!$BC$155:$BC$1048576,0),MATCH((CUADRO!O$5&amp;$E314),'Hoja de Trabajo para listado'!$BC$151:$CB$151,0)),0)+IFERROR(INDEX('Hoja de Trabajo para listado'!$DE$153:$DG$274,MATCH($A314,'Hoja de Trabajo para listado'!$DE$153:$DE$1048576,0),MATCH((CUADRO!O$5&amp;$E314),'Hoja de Trabajo para listado'!$DE$151:$DG$151,0)),0)+IFERROR(INDEX('Hoja de Trabajo para listado'!$CD$155:$DC$1048576,MATCH($A314,'Hoja de Trabajo para listado'!$CD$155:$CD$1048576,0),MATCH((CUADRO!O$5&amp;$E314),'Hoja de Trabajo para listado'!$CD$151:$DC$151,0)),0)</f>
        <v>0</v>
      </c>
      <c r="P314" s="314">
        <f ca="1">+IFERROR(INDEX('Hoja de Trabajo para listado'!$A$155:$Z$1048576,MATCH($A314,'Hoja de Trabajo para listado'!$A$155:$A$1048576,0),MATCH((CUADRO!P$5&amp;$E314),'Hoja de Trabajo para listado'!$A$151:$Z$151,0)),0)+IFERROR(INDEX('Hoja de Trabajo para listado'!$AB$155:$BA$1048576,MATCH($A314,'Hoja de Trabajo para listado'!$AB$155:$AB$1048576,0),MATCH((CUADRO!P$5&amp;$E314),'Hoja de Trabajo para listado'!$AB$151:$BA$151,0)),0)+IFERROR(INDEX('Hoja de Trabajo para listado'!$BC$155:$CB$1048576,MATCH($A314,'Hoja de Trabajo para listado'!$BC$155:$BC$1048576,0),MATCH((CUADRO!P$5&amp;$E314),'Hoja de Trabajo para listado'!$BC$151:$CB$151,0)),0)+IFERROR(INDEX('Hoja de Trabajo para listado'!$DE$153:$DG$274,MATCH($A314,'Hoja de Trabajo para listado'!$DE$153:$DE$1048576,0),MATCH((CUADRO!P$5&amp;$E314),'Hoja de Trabajo para listado'!$DE$151:$DG$151,0)),0)+IFERROR(INDEX('Hoja de Trabajo para listado'!$CD$155:$DC$1048576,MATCH($A314,'Hoja de Trabajo para listado'!$CD$155:$CD$1048576,0),MATCH((CUADRO!P$5&amp;$E314),'Hoja de Trabajo para listado'!$CD$151:$DC$151,0)),0)</f>
        <v>0</v>
      </c>
      <c r="Q314" s="314">
        <f ca="1">+IFERROR(INDEX('Hoja de Trabajo para listado'!$A$155:$Z$1048576,MATCH($A314,'Hoja de Trabajo para listado'!$A$155:$A$1048576,0),MATCH((CUADRO!Q$5&amp;$E314),'Hoja de Trabajo para listado'!$A$151:$Z$151,0)),0)+IFERROR(INDEX('Hoja de Trabajo para listado'!$AB$155:$BA$1048576,MATCH($A314,'Hoja de Trabajo para listado'!$AB$155:$AB$1048576,0),MATCH((CUADRO!Q$5&amp;$E314),'Hoja de Trabajo para listado'!$AB$151:$BA$151,0)),0)+IFERROR(INDEX('Hoja de Trabajo para listado'!$BC$155:$CB$1048576,MATCH($A314,'Hoja de Trabajo para listado'!$BC$155:$BC$1048576,0),MATCH((CUADRO!Q$5&amp;$E314),'Hoja de Trabajo para listado'!$BC$151:$CB$151,0)),0)+IFERROR(INDEX('Hoja de Trabajo para listado'!$DE$153:$DG$274,MATCH($A314,'Hoja de Trabajo para listado'!$DE$153:$DE$1048576,0),MATCH((CUADRO!Q$5&amp;$E314),'Hoja de Trabajo para listado'!$DE$151:$DG$151,0)),0)+IFERROR(INDEX('Hoja de Trabajo para listado'!$CD$155:$DC$1048576,MATCH($A314,'Hoja de Trabajo para listado'!$CD$155:$CD$1048576,0),MATCH((CUADRO!Q$5&amp;$E314),'Hoja de Trabajo para listado'!$CD$151:$DC$151,0)),0)</f>
        <v>0</v>
      </c>
      <c r="R314" s="314">
        <f t="shared" ca="1" si="8"/>
        <v>0</v>
      </c>
      <c r="S314" s="322"/>
      <c r="T314" s="314">
        <f ca="1">+T315</f>
        <v>0</v>
      </c>
      <c r="U314" s="313">
        <f t="shared" si="9"/>
        <v>1</v>
      </c>
      <c r="V314" s="319" t="str">
        <f>+VLOOKUP(A314,bd_lista!$A$3:$E$593,5,FALSE)</f>
        <v>Gobiernos Autonomos Municipales</v>
      </c>
      <c r="W314" s="425" t="str">
        <f>+V314</f>
        <v>Gobiernos Autonomos Municipales</v>
      </c>
    </row>
    <row r="315" spans="1:23" customFormat="1" ht="15" hidden="1" customHeight="1">
      <c r="A315" s="323">
        <v>1263</v>
      </c>
      <c r="B315" s="428"/>
      <c r="C315" s="319" t="str">
        <f>+VLOOKUP(A315,bd_lista!$A$3:$C$593,3,FALSE)</f>
        <v>Gobierno Autónomo Municipal de Batallas</v>
      </c>
      <c r="D315" s="430"/>
      <c r="E315" s="349" t="s">
        <v>1419</v>
      </c>
      <c r="F315" s="314">
        <f ca="1">+IFERROR(INDEX('Hoja de Trabajo para listado'!$A$155:$Z$1048576,MATCH($A315,'Hoja de Trabajo para listado'!$A$155:$A$1048576,0),MATCH((CUADRO!F$5&amp;$E315),'Hoja de Trabajo para listado'!$A$151:$Z$151,0)),0)+IFERROR(INDEX('Hoja de Trabajo para listado'!$AB$155:$BA$1048576,MATCH($A315,'Hoja de Trabajo para listado'!$AB$155:$AB$1048576,0),MATCH((CUADRO!F$5&amp;$E315),'Hoja de Trabajo para listado'!$AB$151:$BA$151,0)),0)+IFERROR(INDEX('Hoja de Trabajo para listado'!$BC$155:$CB$1048576,MATCH($A315,'Hoja de Trabajo para listado'!$BC$155:$BC$1048576,0),MATCH((CUADRO!F$5&amp;$E315),'Hoja de Trabajo para listado'!$BC$151:$CB$151,0)),0)+IFERROR(INDEX('Hoja de Trabajo para listado'!$DE$153:$DG$274,MATCH($A315,'Hoja de Trabajo para listado'!$DE$153:$DE$1048576,0),MATCH((CUADRO!F$5&amp;$E315),'Hoja de Trabajo para listado'!$DE$151:$DG$151,0)),0)+IFERROR(INDEX('Hoja de Trabajo para listado'!$CD$155:$DC$1048576,MATCH($A315,'Hoja de Trabajo para listado'!$CD$155:$CD$1048576,0),MATCH((CUADRO!F$5&amp;$E315),'Hoja de Trabajo para listado'!$CD$151:$DC$151,0)),0)</f>
        <v>0</v>
      </c>
      <c r="G315" s="314">
        <f ca="1">+IFERROR(INDEX('Hoja de Trabajo para listado'!$A$155:$Z$1048576,MATCH($A315,'Hoja de Trabajo para listado'!$A$155:$A$1048576,0),MATCH((CUADRO!G$5&amp;$E315),'Hoja de Trabajo para listado'!$A$151:$Z$151,0)),0)+IFERROR(INDEX('Hoja de Trabajo para listado'!$AB$155:$BA$1048576,MATCH($A315,'Hoja de Trabajo para listado'!$AB$155:$AB$1048576,0),MATCH((CUADRO!G$5&amp;$E315),'Hoja de Trabajo para listado'!$AB$151:$BA$151,0)),0)+IFERROR(INDEX('Hoja de Trabajo para listado'!$BC$155:$CB$1048576,MATCH($A315,'Hoja de Trabajo para listado'!$BC$155:$BC$1048576,0),MATCH((CUADRO!G$5&amp;$E315),'Hoja de Trabajo para listado'!$BC$151:$CB$151,0)),0)+IFERROR(INDEX('Hoja de Trabajo para listado'!$DE$153:$DG$274,MATCH($A315,'Hoja de Trabajo para listado'!$DE$153:$DE$1048576,0),MATCH((CUADRO!G$5&amp;$E315),'Hoja de Trabajo para listado'!$DE$151:$DG$151,0)),0)+IFERROR(INDEX('Hoja de Trabajo para listado'!$CD$155:$DC$1048576,MATCH($A315,'Hoja de Trabajo para listado'!$CD$155:$CD$1048576,0),MATCH((CUADRO!G$5&amp;$E315),'Hoja de Trabajo para listado'!$CD$151:$DC$151,0)),0)</f>
        <v>0</v>
      </c>
      <c r="H315" s="314">
        <f ca="1">+IFERROR(INDEX('Hoja de Trabajo para listado'!$A$155:$Z$1048576,MATCH($A315,'Hoja de Trabajo para listado'!$A$155:$A$1048576,0),MATCH((CUADRO!H$5&amp;$E315),'Hoja de Trabajo para listado'!$A$151:$Z$151,0)),0)+IFERROR(INDEX('Hoja de Trabajo para listado'!$AB$155:$BA$1048576,MATCH($A315,'Hoja de Trabajo para listado'!$AB$155:$AB$1048576,0),MATCH((CUADRO!H$5&amp;$E315),'Hoja de Trabajo para listado'!$AB$151:$BA$151,0)),0)+IFERROR(INDEX('Hoja de Trabajo para listado'!$BC$155:$CB$1048576,MATCH($A315,'Hoja de Trabajo para listado'!$BC$155:$BC$1048576,0),MATCH((CUADRO!H$5&amp;$E315),'Hoja de Trabajo para listado'!$BC$151:$CB$151,0)),0)+IFERROR(INDEX('Hoja de Trabajo para listado'!$DE$153:$DG$274,MATCH($A315,'Hoja de Trabajo para listado'!$DE$153:$DE$1048576,0),MATCH((CUADRO!H$5&amp;$E315),'Hoja de Trabajo para listado'!$DE$151:$DG$151,0)),0)+IFERROR(INDEX('Hoja de Trabajo para listado'!$CD$155:$DC$1048576,MATCH($A315,'Hoja de Trabajo para listado'!$CD$155:$CD$1048576,0),MATCH((CUADRO!H$5&amp;$E315),'Hoja de Trabajo para listado'!$CD$151:$DC$151,0)),0)</f>
        <v>0</v>
      </c>
      <c r="I315" s="314">
        <f ca="1">+IFERROR(INDEX('Hoja de Trabajo para listado'!$A$155:$Z$1048576,MATCH($A315,'Hoja de Trabajo para listado'!$A$155:$A$1048576,0),MATCH((CUADRO!I$5&amp;$E315),'Hoja de Trabajo para listado'!$A$151:$Z$151,0)),0)+IFERROR(INDEX('Hoja de Trabajo para listado'!$AB$155:$BA$1048576,MATCH($A315,'Hoja de Trabajo para listado'!$AB$155:$AB$1048576,0),MATCH((CUADRO!I$5&amp;$E315),'Hoja de Trabajo para listado'!$AB$151:$BA$151,0)),0)+IFERROR(INDEX('Hoja de Trabajo para listado'!$BC$155:$CB$1048576,MATCH($A315,'Hoja de Trabajo para listado'!$BC$155:$BC$1048576,0),MATCH((CUADRO!I$5&amp;$E315),'Hoja de Trabajo para listado'!$BC$151:$CB$151,0)),0)+IFERROR(INDEX('Hoja de Trabajo para listado'!$DE$153:$DG$274,MATCH($A315,'Hoja de Trabajo para listado'!$DE$153:$DE$1048576,0),MATCH((CUADRO!I$5&amp;$E315),'Hoja de Trabajo para listado'!$DE$151:$DG$151,0)),0)+IFERROR(INDEX('Hoja de Trabajo para listado'!$CD$155:$DC$1048576,MATCH($A315,'Hoja de Trabajo para listado'!$CD$155:$CD$1048576,0),MATCH((CUADRO!I$5&amp;$E315),'Hoja de Trabajo para listado'!$CD$151:$DC$151,0)),0)</f>
        <v>0</v>
      </c>
      <c r="J315" s="314">
        <f ca="1">+IFERROR(INDEX('Hoja de Trabajo para listado'!$A$155:$Z$1048576,MATCH($A315,'Hoja de Trabajo para listado'!$A$155:$A$1048576,0),MATCH((CUADRO!J$5&amp;$E315),'Hoja de Trabajo para listado'!$A$151:$Z$151,0)),0)+IFERROR(INDEX('Hoja de Trabajo para listado'!$AB$155:$BA$1048576,MATCH($A315,'Hoja de Trabajo para listado'!$AB$155:$AB$1048576,0),MATCH((CUADRO!J$5&amp;$E315),'Hoja de Trabajo para listado'!$AB$151:$BA$151,0)),0)+IFERROR(INDEX('Hoja de Trabajo para listado'!$BC$155:$CB$1048576,MATCH($A315,'Hoja de Trabajo para listado'!$BC$155:$BC$1048576,0),MATCH((CUADRO!J$5&amp;$E315),'Hoja de Trabajo para listado'!$BC$151:$CB$151,0)),0)+IFERROR(INDEX('Hoja de Trabajo para listado'!$DE$153:$DG$274,MATCH($A315,'Hoja de Trabajo para listado'!$DE$153:$DE$1048576,0),MATCH((CUADRO!J$5&amp;$E315),'Hoja de Trabajo para listado'!$DE$151:$DG$151,0)),0)+IFERROR(INDEX('Hoja de Trabajo para listado'!$CD$155:$DC$1048576,MATCH($A315,'Hoja de Trabajo para listado'!$CD$155:$CD$1048576,0),MATCH((CUADRO!J$5&amp;$E315),'Hoja de Trabajo para listado'!$CD$151:$DC$151,0)),0)</f>
        <v>0</v>
      </c>
      <c r="K315" s="314">
        <f ca="1">+IFERROR(INDEX('Hoja de Trabajo para listado'!$A$155:$Z$1048576,MATCH($A315,'Hoja de Trabajo para listado'!$A$155:$A$1048576,0),MATCH((CUADRO!K$5&amp;$E315),'Hoja de Trabajo para listado'!$A$151:$Z$151,0)),0)+IFERROR(INDEX('Hoja de Trabajo para listado'!$AB$155:$BA$1048576,MATCH($A315,'Hoja de Trabajo para listado'!$AB$155:$AB$1048576,0),MATCH((CUADRO!K$5&amp;$E315),'Hoja de Trabajo para listado'!$AB$151:$BA$151,0)),0)+IFERROR(INDEX('Hoja de Trabajo para listado'!$BC$155:$CB$1048576,MATCH($A315,'Hoja de Trabajo para listado'!$BC$155:$BC$1048576,0),MATCH((CUADRO!K$5&amp;$E315),'Hoja de Trabajo para listado'!$BC$151:$CB$151,0)),0)+IFERROR(INDEX('Hoja de Trabajo para listado'!$DE$153:$DG$274,MATCH($A315,'Hoja de Trabajo para listado'!$DE$153:$DE$1048576,0),MATCH((CUADRO!K$5&amp;$E315),'Hoja de Trabajo para listado'!$DE$151:$DG$151,0)),0)+IFERROR(INDEX('Hoja de Trabajo para listado'!$CD$155:$DC$1048576,MATCH($A315,'Hoja de Trabajo para listado'!$CD$155:$CD$1048576,0),MATCH((CUADRO!K$5&amp;$E315),'Hoja de Trabajo para listado'!$CD$151:$DC$151,0)),0)</f>
        <v>0</v>
      </c>
      <c r="L315" s="314">
        <f ca="1">+IFERROR(INDEX('Hoja de Trabajo para listado'!$A$155:$Z$1048576,MATCH($A315,'Hoja de Trabajo para listado'!$A$155:$A$1048576,0),MATCH((CUADRO!L$5&amp;$E315),'Hoja de Trabajo para listado'!$A$151:$Z$151,0)),0)+IFERROR(INDEX('Hoja de Trabajo para listado'!$AB$155:$BA$1048576,MATCH($A315,'Hoja de Trabajo para listado'!$AB$155:$AB$1048576,0),MATCH((CUADRO!L$5&amp;$E315),'Hoja de Trabajo para listado'!$AB$151:$BA$151,0)),0)+IFERROR(INDEX('Hoja de Trabajo para listado'!$BC$155:$CB$1048576,MATCH($A315,'Hoja de Trabajo para listado'!$BC$155:$BC$1048576,0),MATCH((CUADRO!L$5&amp;$E315),'Hoja de Trabajo para listado'!$BC$151:$CB$151,0)),0)+IFERROR(INDEX('Hoja de Trabajo para listado'!$DE$153:$DG$274,MATCH($A315,'Hoja de Trabajo para listado'!$DE$153:$DE$1048576,0),MATCH((CUADRO!L$5&amp;$E315),'Hoja de Trabajo para listado'!$DE$151:$DG$151,0)),0)+IFERROR(INDEX('Hoja de Trabajo para listado'!$CD$155:$DC$1048576,MATCH($A315,'Hoja de Trabajo para listado'!$CD$155:$CD$1048576,0),MATCH((CUADRO!L$5&amp;$E315),'Hoja de Trabajo para listado'!$CD$151:$DC$151,0)),0)</f>
        <v>0</v>
      </c>
      <c r="M315" s="314">
        <f ca="1">+IFERROR(INDEX('Hoja de Trabajo para listado'!$A$155:$Z$1048576,MATCH($A315,'Hoja de Trabajo para listado'!$A$155:$A$1048576,0),MATCH((CUADRO!M$5&amp;$E315),'Hoja de Trabajo para listado'!$A$151:$Z$151,0)),0)+IFERROR(INDEX('Hoja de Trabajo para listado'!$AB$155:$BA$1048576,MATCH($A315,'Hoja de Trabajo para listado'!$AB$155:$AB$1048576,0),MATCH((CUADRO!M$5&amp;$E315),'Hoja de Trabajo para listado'!$AB$151:$BA$151,0)),0)+IFERROR(INDEX('Hoja de Trabajo para listado'!$BC$155:$CB$1048576,MATCH($A315,'Hoja de Trabajo para listado'!$BC$155:$BC$1048576,0),MATCH((CUADRO!M$5&amp;$E315),'Hoja de Trabajo para listado'!$BC$151:$CB$151,0)),0)+IFERROR(INDEX('Hoja de Trabajo para listado'!$DE$153:$DG$274,MATCH($A315,'Hoja de Trabajo para listado'!$DE$153:$DE$1048576,0),MATCH((CUADRO!M$5&amp;$E315),'Hoja de Trabajo para listado'!$DE$151:$DG$151,0)),0)+IFERROR(INDEX('Hoja de Trabajo para listado'!$CD$155:$DC$1048576,MATCH($A315,'Hoja de Trabajo para listado'!$CD$155:$CD$1048576,0),MATCH((CUADRO!M$5&amp;$E315),'Hoja de Trabajo para listado'!$CD$151:$DC$151,0)),0)</f>
        <v>0</v>
      </c>
      <c r="N315" s="314">
        <f ca="1">+IFERROR(INDEX('Hoja de Trabajo para listado'!$A$155:$Z$1048576,MATCH($A315,'Hoja de Trabajo para listado'!$A$155:$A$1048576,0),MATCH((CUADRO!N$5&amp;$E315),'Hoja de Trabajo para listado'!$A$151:$Z$151,0)),0)+IFERROR(INDEX('Hoja de Trabajo para listado'!$AB$155:$BA$1048576,MATCH($A315,'Hoja de Trabajo para listado'!$AB$155:$AB$1048576,0),MATCH((CUADRO!N$5&amp;$E315),'Hoja de Trabajo para listado'!$AB$151:$BA$151,0)),0)+IFERROR(INDEX('Hoja de Trabajo para listado'!$BC$155:$CB$1048576,MATCH($A315,'Hoja de Trabajo para listado'!$BC$155:$BC$1048576,0),MATCH((CUADRO!N$5&amp;$E315),'Hoja de Trabajo para listado'!$BC$151:$CB$151,0)),0)+IFERROR(INDEX('Hoja de Trabajo para listado'!$DE$153:$DG$274,MATCH($A315,'Hoja de Trabajo para listado'!$DE$153:$DE$1048576,0),MATCH((CUADRO!N$5&amp;$E315),'Hoja de Trabajo para listado'!$DE$151:$DG$151,0)),0)+IFERROR(INDEX('Hoja de Trabajo para listado'!$CD$155:$DC$1048576,MATCH($A315,'Hoja de Trabajo para listado'!$CD$155:$CD$1048576,0),MATCH((CUADRO!N$5&amp;$E315),'Hoja de Trabajo para listado'!$CD$151:$DC$151,0)),0)</f>
        <v>0</v>
      </c>
      <c r="O315" s="314">
        <f ca="1">+IFERROR(INDEX('Hoja de Trabajo para listado'!$A$155:$Z$1048576,MATCH($A315,'Hoja de Trabajo para listado'!$A$155:$A$1048576,0),MATCH((CUADRO!O$5&amp;$E315),'Hoja de Trabajo para listado'!$A$151:$Z$151,0)),0)+IFERROR(INDEX('Hoja de Trabajo para listado'!$AB$155:$BA$1048576,MATCH($A315,'Hoja de Trabajo para listado'!$AB$155:$AB$1048576,0),MATCH((CUADRO!O$5&amp;$E315),'Hoja de Trabajo para listado'!$AB$151:$BA$151,0)),0)+IFERROR(INDEX('Hoja de Trabajo para listado'!$BC$155:$CB$1048576,MATCH($A315,'Hoja de Trabajo para listado'!$BC$155:$BC$1048576,0),MATCH((CUADRO!O$5&amp;$E315),'Hoja de Trabajo para listado'!$BC$151:$CB$151,0)),0)+IFERROR(INDEX('Hoja de Trabajo para listado'!$DE$153:$DG$274,MATCH($A315,'Hoja de Trabajo para listado'!$DE$153:$DE$1048576,0),MATCH((CUADRO!O$5&amp;$E315),'Hoja de Trabajo para listado'!$DE$151:$DG$151,0)),0)+IFERROR(INDEX('Hoja de Trabajo para listado'!$CD$155:$DC$1048576,MATCH($A315,'Hoja de Trabajo para listado'!$CD$155:$CD$1048576,0),MATCH((CUADRO!O$5&amp;$E315),'Hoja de Trabajo para listado'!$CD$151:$DC$151,0)),0)</f>
        <v>0</v>
      </c>
      <c r="P315" s="314">
        <f ca="1">+IFERROR(INDEX('Hoja de Trabajo para listado'!$A$155:$Z$1048576,MATCH($A315,'Hoja de Trabajo para listado'!$A$155:$A$1048576,0),MATCH((CUADRO!P$5&amp;$E315),'Hoja de Trabajo para listado'!$A$151:$Z$151,0)),0)+IFERROR(INDEX('Hoja de Trabajo para listado'!$AB$155:$BA$1048576,MATCH($A315,'Hoja de Trabajo para listado'!$AB$155:$AB$1048576,0),MATCH((CUADRO!P$5&amp;$E315),'Hoja de Trabajo para listado'!$AB$151:$BA$151,0)),0)+IFERROR(INDEX('Hoja de Trabajo para listado'!$BC$155:$CB$1048576,MATCH($A315,'Hoja de Trabajo para listado'!$BC$155:$BC$1048576,0),MATCH((CUADRO!P$5&amp;$E315),'Hoja de Trabajo para listado'!$BC$151:$CB$151,0)),0)+IFERROR(INDEX('Hoja de Trabajo para listado'!$DE$153:$DG$274,MATCH($A315,'Hoja de Trabajo para listado'!$DE$153:$DE$1048576,0),MATCH((CUADRO!P$5&amp;$E315),'Hoja de Trabajo para listado'!$DE$151:$DG$151,0)),0)+IFERROR(INDEX('Hoja de Trabajo para listado'!$CD$155:$DC$1048576,MATCH($A315,'Hoja de Trabajo para listado'!$CD$155:$CD$1048576,0),MATCH((CUADRO!P$5&amp;$E315),'Hoja de Trabajo para listado'!$CD$151:$DC$151,0)),0)</f>
        <v>0</v>
      </c>
      <c r="Q315" s="314">
        <f ca="1">+IFERROR(INDEX('Hoja de Trabajo para listado'!$A$155:$Z$1048576,MATCH($A315,'Hoja de Trabajo para listado'!$A$155:$A$1048576,0),MATCH((CUADRO!Q$5&amp;$E315),'Hoja de Trabajo para listado'!$A$151:$Z$151,0)),0)+IFERROR(INDEX('Hoja de Trabajo para listado'!$AB$155:$BA$1048576,MATCH($A315,'Hoja de Trabajo para listado'!$AB$155:$AB$1048576,0),MATCH((CUADRO!Q$5&amp;$E315),'Hoja de Trabajo para listado'!$AB$151:$BA$151,0)),0)+IFERROR(INDEX('Hoja de Trabajo para listado'!$BC$155:$CB$1048576,MATCH($A315,'Hoja de Trabajo para listado'!$BC$155:$BC$1048576,0),MATCH((CUADRO!Q$5&amp;$E315),'Hoja de Trabajo para listado'!$BC$151:$CB$151,0)),0)+IFERROR(INDEX('Hoja de Trabajo para listado'!$DE$153:$DG$274,MATCH($A315,'Hoja de Trabajo para listado'!$DE$153:$DE$1048576,0),MATCH((CUADRO!Q$5&amp;$E315),'Hoja de Trabajo para listado'!$DE$151:$DG$151,0)),0)+IFERROR(INDEX('Hoja de Trabajo para listado'!$CD$155:$DC$1048576,MATCH($A315,'Hoja de Trabajo para listado'!$CD$155:$CD$1048576,0),MATCH((CUADRO!Q$5&amp;$E315),'Hoja de Trabajo para listado'!$CD$151:$DC$151,0)),0)</f>
        <v>0</v>
      </c>
      <c r="R315" s="314">
        <f t="shared" ca="1" si="8"/>
        <v>0</v>
      </c>
      <c r="S315" s="322">
        <f ca="1">+R314+R315</f>
        <v>0</v>
      </c>
      <c r="T315" s="314">
        <f ca="1">+S315</f>
        <v>0</v>
      </c>
      <c r="U315" s="313">
        <f t="shared" si="9"/>
        <v>2</v>
      </c>
      <c r="V315" s="319" t="str">
        <f>+VLOOKUP(A315,bd_lista!$A$3:$E$593,5,FALSE)</f>
        <v>Gobiernos Autonomos Municipales</v>
      </c>
      <c r="W315" s="426"/>
    </row>
    <row r="316" spans="1:23" customFormat="1" ht="27" hidden="1" customHeight="1">
      <c r="A316" s="323">
        <v>1264</v>
      </c>
      <c r="B316" s="427">
        <f>+A316</f>
        <v>1264</v>
      </c>
      <c r="C316" s="318" t="str">
        <f>+VLOOKUP(A316,bd_lista!$A$3:$C$593,3,FALSE)</f>
        <v>Gobierno Autónomo Municipal de Puerto Pérez</v>
      </c>
      <c r="D316" s="429" t="str">
        <f>+C316</f>
        <v>Gobierno Autónomo Municipal de Puerto Pérez</v>
      </c>
      <c r="E316" s="346" t="s">
        <v>1418</v>
      </c>
      <c r="F316" s="314">
        <f ca="1">+IFERROR(INDEX('Hoja de Trabajo para listado'!$A$155:$Z$1048576,MATCH($A316,'Hoja de Trabajo para listado'!$A$155:$A$1048576,0),MATCH((CUADRO!F$5&amp;$E316),'Hoja de Trabajo para listado'!$A$151:$Z$151,0)),0)+IFERROR(INDEX('Hoja de Trabajo para listado'!$AB$155:$BA$1048576,MATCH($A316,'Hoja de Trabajo para listado'!$AB$155:$AB$1048576,0),MATCH((CUADRO!F$5&amp;$E316),'Hoja de Trabajo para listado'!$AB$151:$BA$151,0)),0)+IFERROR(INDEX('Hoja de Trabajo para listado'!$BC$155:$CB$1048576,MATCH($A316,'Hoja de Trabajo para listado'!$BC$155:$BC$1048576,0),MATCH((CUADRO!F$5&amp;$E316),'Hoja de Trabajo para listado'!$BC$151:$CB$151,0)),0)+IFERROR(INDEX('Hoja de Trabajo para listado'!$DE$153:$DG$274,MATCH($A316,'Hoja de Trabajo para listado'!$DE$153:$DE$1048576,0),MATCH((CUADRO!F$5&amp;$E316),'Hoja de Trabajo para listado'!$DE$151:$DG$151,0)),0)+IFERROR(INDEX('Hoja de Trabajo para listado'!$CD$155:$DC$1048576,MATCH($A316,'Hoja de Trabajo para listado'!$CD$155:$CD$1048576,0),MATCH((CUADRO!F$5&amp;$E316),'Hoja de Trabajo para listado'!$CD$151:$DC$151,0)),0)</f>
        <v>0</v>
      </c>
      <c r="G316" s="314">
        <f ca="1">+IFERROR(INDEX('Hoja de Trabajo para listado'!$A$155:$Z$1048576,MATCH($A316,'Hoja de Trabajo para listado'!$A$155:$A$1048576,0),MATCH((CUADRO!G$5&amp;$E316),'Hoja de Trabajo para listado'!$A$151:$Z$151,0)),0)+IFERROR(INDEX('Hoja de Trabajo para listado'!$AB$155:$BA$1048576,MATCH($A316,'Hoja de Trabajo para listado'!$AB$155:$AB$1048576,0),MATCH((CUADRO!G$5&amp;$E316),'Hoja de Trabajo para listado'!$AB$151:$BA$151,0)),0)+IFERROR(INDEX('Hoja de Trabajo para listado'!$BC$155:$CB$1048576,MATCH($A316,'Hoja de Trabajo para listado'!$BC$155:$BC$1048576,0),MATCH((CUADRO!G$5&amp;$E316),'Hoja de Trabajo para listado'!$BC$151:$CB$151,0)),0)+IFERROR(INDEX('Hoja de Trabajo para listado'!$DE$153:$DG$274,MATCH($A316,'Hoja de Trabajo para listado'!$DE$153:$DE$1048576,0),MATCH((CUADRO!G$5&amp;$E316),'Hoja de Trabajo para listado'!$DE$151:$DG$151,0)),0)+IFERROR(INDEX('Hoja de Trabajo para listado'!$CD$155:$DC$1048576,MATCH($A316,'Hoja de Trabajo para listado'!$CD$155:$CD$1048576,0),MATCH((CUADRO!G$5&amp;$E316),'Hoja de Trabajo para listado'!$CD$151:$DC$151,0)),0)</f>
        <v>0</v>
      </c>
      <c r="H316" s="314">
        <f ca="1">+IFERROR(INDEX('Hoja de Trabajo para listado'!$A$155:$Z$1048576,MATCH($A316,'Hoja de Trabajo para listado'!$A$155:$A$1048576,0),MATCH((CUADRO!H$5&amp;$E316),'Hoja de Trabajo para listado'!$A$151:$Z$151,0)),0)+IFERROR(INDEX('Hoja de Trabajo para listado'!$AB$155:$BA$1048576,MATCH($A316,'Hoja de Trabajo para listado'!$AB$155:$AB$1048576,0),MATCH((CUADRO!H$5&amp;$E316),'Hoja de Trabajo para listado'!$AB$151:$BA$151,0)),0)+IFERROR(INDEX('Hoja de Trabajo para listado'!$BC$155:$CB$1048576,MATCH($A316,'Hoja de Trabajo para listado'!$BC$155:$BC$1048576,0),MATCH((CUADRO!H$5&amp;$E316),'Hoja de Trabajo para listado'!$BC$151:$CB$151,0)),0)+IFERROR(INDEX('Hoja de Trabajo para listado'!$DE$153:$DG$274,MATCH($A316,'Hoja de Trabajo para listado'!$DE$153:$DE$1048576,0),MATCH((CUADRO!H$5&amp;$E316),'Hoja de Trabajo para listado'!$DE$151:$DG$151,0)),0)+IFERROR(INDEX('Hoja de Trabajo para listado'!$CD$155:$DC$1048576,MATCH($A316,'Hoja de Trabajo para listado'!$CD$155:$CD$1048576,0),MATCH((CUADRO!H$5&amp;$E316),'Hoja de Trabajo para listado'!$CD$151:$DC$151,0)),0)</f>
        <v>0</v>
      </c>
      <c r="I316" s="314">
        <f ca="1">+IFERROR(INDEX('Hoja de Trabajo para listado'!$A$155:$Z$1048576,MATCH($A316,'Hoja de Trabajo para listado'!$A$155:$A$1048576,0),MATCH((CUADRO!I$5&amp;$E316),'Hoja de Trabajo para listado'!$A$151:$Z$151,0)),0)+IFERROR(INDEX('Hoja de Trabajo para listado'!$AB$155:$BA$1048576,MATCH($A316,'Hoja de Trabajo para listado'!$AB$155:$AB$1048576,0),MATCH((CUADRO!I$5&amp;$E316),'Hoja de Trabajo para listado'!$AB$151:$BA$151,0)),0)+IFERROR(INDEX('Hoja de Trabajo para listado'!$BC$155:$CB$1048576,MATCH($A316,'Hoja de Trabajo para listado'!$BC$155:$BC$1048576,0),MATCH((CUADRO!I$5&amp;$E316),'Hoja de Trabajo para listado'!$BC$151:$CB$151,0)),0)+IFERROR(INDEX('Hoja de Trabajo para listado'!$DE$153:$DG$274,MATCH($A316,'Hoja de Trabajo para listado'!$DE$153:$DE$1048576,0),MATCH((CUADRO!I$5&amp;$E316),'Hoja de Trabajo para listado'!$DE$151:$DG$151,0)),0)+IFERROR(INDEX('Hoja de Trabajo para listado'!$CD$155:$DC$1048576,MATCH($A316,'Hoja de Trabajo para listado'!$CD$155:$CD$1048576,0),MATCH((CUADRO!I$5&amp;$E316),'Hoja de Trabajo para listado'!$CD$151:$DC$151,0)),0)</f>
        <v>0</v>
      </c>
      <c r="J316" s="314">
        <f ca="1">+IFERROR(INDEX('Hoja de Trabajo para listado'!$A$155:$Z$1048576,MATCH($A316,'Hoja de Trabajo para listado'!$A$155:$A$1048576,0),MATCH((CUADRO!J$5&amp;$E316),'Hoja de Trabajo para listado'!$A$151:$Z$151,0)),0)+IFERROR(INDEX('Hoja de Trabajo para listado'!$AB$155:$BA$1048576,MATCH($A316,'Hoja de Trabajo para listado'!$AB$155:$AB$1048576,0),MATCH((CUADRO!J$5&amp;$E316),'Hoja de Trabajo para listado'!$AB$151:$BA$151,0)),0)+IFERROR(INDEX('Hoja de Trabajo para listado'!$BC$155:$CB$1048576,MATCH($A316,'Hoja de Trabajo para listado'!$BC$155:$BC$1048576,0),MATCH((CUADRO!J$5&amp;$E316),'Hoja de Trabajo para listado'!$BC$151:$CB$151,0)),0)+IFERROR(INDEX('Hoja de Trabajo para listado'!$DE$153:$DG$274,MATCH($A316,'Hoja de Trabajo para listado'!$DE$153:$DE$1048576,0),MATCH((CUADRO!J$5&amp;$E316),'Hoja de Trabajo para listado'!$DE$151:$DG$151,0)),0)+IFERROR(INDEX('Hoja de Trabajo para listado'!$CD$155:$DC$1048576,MATCH($A316,'Hoja de Trabajo para listado'!$CD$155:$CD$1048576,0),MATCH((CUADRO!J$5&amp;$E316),'Hoja de Trabajo para listado'!$CD$151:$DC$151,0)),0)</f>
        <v>0</v>
      </c>
      <c r="K316" s="314">
        <f ca="1">+IFERROR(INDEX('Hoja de Trabajo para listado'!$A$155:$Z$1048576,MATCH($A316,'Hoja de Trabajo para listado'!$A$155:$A$1048576,0),MATCH((CUADRO!K$5&amp;$E316),'Hoja de Trabajo para listado'!$A$151:$Z$151,0)),0)+IFERROR(INDEX('Hoja de Trabajo para listado'!$AB$155:$BA$1048576,MATCH($A316,'Hoja de Trabajo para listado'!$AB$155:$AB$1048576,0),MATCH((CUADRO!K$5&amp;$E316),'Hoja de Trabajo para listado'!$AB$151:$BA$151,0)),0)+IFERROR(INDEX('Hoja de Trabajo para listado'!$BC$155:$CB$1048576,MATCH($A316,'Hoja de Trabajo para listado'!$BC$155:$BC$1048576,0),MATCH((CUADRO!K$5&amp;$E316),'Hoja de Trabajo para listado'!$BC$151:$CB$151,0)),0)+IFERROR(INDEX('Hoja de Trabajo para listado'!$DE$153:$DG$274,MATCH($A316,'Hoja de Trabajo para listado'!$DE$153:$DE$1048576,0),MATCH((CUADRO!K$5&amp;$E316),'Hoja de Trabajo para listado'!$DE$151:$DG$151,0)),0)+IFERROR(INDEX('Hoja de Trabajo para listado'!$CD$155:$DC$1048576,MATCH($A316,'Hoja de Trabajo para listado'!$CD$155:$CD$1048576,0),MATCH((CUADRO!K$5&amp;$E316),'Hoja de Trabajo para listado'!$CD$151:$DC$151,0)),0)</f>
        <v>0</v>
      </c>
      <c r="L316" s="314">
        <f ca="1">+IFERROR(INDEX('Hoja de Trabajo para listado'!$A$155:$Z$1048576,MATCH($A316,'Hoja de Trabajo para listado'!$A$155:$A$1048576,0),MATCH((CUADRO!L$5&amp;$E316),'Hoja de Trabajo para listado'!$A$151:$Z$151,0)),0)+IFERROR(INDEX('Hoja de Trabajo para listado'!$AB$155:$BA$1048576,MATCH($A316,'Hoja de Trabajo para listado'!$AB$155:$AB$1048576,0),MATCH((CUADRO!L$5&amp;$E316),'Hoja de Trabajo para listado'!$AB$151:$BA$151,0)),0)+IFERROR(INDEX('Hoja de Trabajo para listado'!$BC$155:$CB$1048576,MATCH($A316,'Hoja de Trabajo para listado'!$BC$155:$BC$1048576,0),MATCH((CUADRO!L$5&amp;$E316),'Hoja de Trabajo para listado'!$BC$151:$CB$151,0)),0)+IFERROR(INDEX('Hoja de Trabajo para listado'!$DE$153:$DG$274,MATCH($A316,'Hoja de Trabajo para listado'!$DE$153:$DE$1048576,0),MATCH((CUADRO!L$5&amp;$E316),'Hoja de Trabajo para listado'!$DE$151:$DG$151,0)),0)+IFERROR(INDEX('Hoja de Trabajo para listado'!$CD$155:$DC$1048576,MATCH($A316,'Hoja de Trabajo para listado'!$CD$155:$CD$1048576,0),MATCH((CUADRO!L$5&amp;$E316),'Hoja de Trabajo para listado'!$CD$151:$DC$151,0)),0)</f>
        <v>0</v>
      </c>
      <c r="M316" s="314">
        <f ca="1">+IFERROR(INDEX('Hoja de Trabajo para listado'!$A$155:$Z$1048576,MATCH($A316,'Hoja de Trabajo para listado'!$A$155:$A$1048576,0),MATCH((CUADRO!M$5&amp;$E316),'Hoja de Trabajo para listado'!$A$151:$Z$151,0)),0)+IFERROR(INDEX('Hoja de Trabajo para listado'!$AB$155:$BA$1048576,MATCH($A316,'Hoja de Trabajo para listado'!$AB$155:$AB$1048576,0),MATCH((CUADRO!M$5&amp;$E316),'Hoja de Trabajo para listado'!$AB$151:$BA$151,0)),0)+IFERROR(INDEX('Hoja de Trabajo para listado'!$BC$155:$CB$1048576,MATCH($A316,'Hoja de Trabajo para listado'!$BC$155:$BC$1048576,0),MATCH((CUADRO!M$5&amp;$E316),'Hoja de Trabajo para listado'!$BC$151:$CB$151,0)),0)+IFERROR(INDEX('Hoja de Trabajo para listado'!$DE$153:$DG$274,MATCH($A316,'Hoja de Trabajo para listado'!$DE$153:$DE$1048576,0),MATCH((CUADRO!M$5&amp;$E316),'Hoja de Trabajo para listado'!$DE$151:$DG$151,0)),0)+IFERROR(INDEX('Hoja de Trabajo para listado'!$CD$155:$DC$1048576,MATCH($A316,'Hoja de Trabajo para listado'!$CD$155:$CD$1048576,0),MATCH((CUADRO!M$5&amp;$E316),'Hoja de Trabajo para listado'!$CD$151:$DC$151,0)),0)</f>
        <v>0</v>
      </c>
      <c r="N316" s="314">
        <f ca="1">+IFERROR(INDEX('Hoja de Trabajo para listado'!$A$155:$Z$1048576,MATCH($A316,'Hoja de Trabajo para listado'!$A$155:$A$1048576,0),MATCH((CUADRO!N$5&amp;$E316),'Hoja de Trabajo para listado'!$A$151:$Z$151,0)),0)+IFERROR(INDEX('Hoja de Trabajo para listado'!$AB$155:$BA$1048576,MATCH($A316,'Hoja de Trabajo para listado'!$AB$155:$AB$1048576,0),MATCH((CUADRO!N$5&amp;$E316),'Hoja de Trabajo para listado'!$AB$151:$BA$151,0)),0)+IFERROR(INDEX('Hoja de Trabajo para listado'!$BC$155:$CB$1048576,MATCH($A316,'Hoja de Trabajo para listado'!$BC$155:$BC$1048576,0),MATCH((CUADRO!N$5&amp;$E316),'Hoja de Trabajo para listado'!$BC$151:$CB$151,0)),0)+IFERROR(INDEX('Hoja de Trabajo para listado'!$DE$153:$DG$274,MATCH($A316,'Hoja de Trabajo para listado'!$DE$153:$DE$1048576,0),MATCH((CUADRO!N$5&amp;$E316),'Hoja de Trabajo para listado'!$DE$151:$DG$151,0)),0)+IFERROR(INDEX('Hoja de Trabajo para listado'!$CD$155:$DC$1048576,MATCH($A316,'Hoja de Trabajo para listado'!$CD$155:$CD$1048576,0),MATCH((CUADRO!N$5&amp;$E316),'Hoja de Trabajo para listado'!$CD$151:$DC$151,0)),0)</f>
        <v>0</v>
      </c>
      <c r="O316" s="314">
        <f ca="1">+IFERROR(INDEX('Hoja de Trabajo para listado'!$A$155:$Z$1048576,MATCH($A316,'Hoja de Trabajo para listado'!$A$155:$A$1048576,0),MATCH((CUADRO!O$5&amp;$E316),'Hoja de Trabajo para listado'!$A$151:$Z$151,0)),0)+IFERROR(INDEX('Hoja de Trabajo para listado'!$AB$155:$BA$1048576,MATCH($A316,'Hoja de Trabajo para listado'!$AB$155:$AB$1048576,0),MATCH((CUADRO!O$5&amp;$E316),'Hoja de Trabajo para listado'!$AB$151:$BA$151,0)),0)+IFERROR(INDEX('Hoja de Trabajo para listado'!$BC$155:$CB$1048576,MATCH($A316,'Hoja de Trabajo para listado'!$BC$155:$BC$1048576,0),MATCH((CUADRO!O$5&amp;$E316),'Hoja de Trabajo para listado'!$BC$151:$CB$151,0)),0)+IFERROR(INDEX('Hoja de Trabajo para listado'!$DE$153:$DG$274,MATCH($A316,'Hoja de Trabajo para listado'!$DE$153:$DE$1048576,0),MATCH((CUADRO!O$5&amp;$E316),'Hoja de Trabajo para listado'!$DE$151:$DG$151,0)),0)+IFERROR(INDEX('Hoja de Trabajo para listado'!$CD$155:$DC$1048576,MATCH($A316,'Hoja de Trabajo para listado'!$CD$155:$CD$1048576,0),MATCH((CUADRO!O$5&amp;$E316),'Hoja de Trabajo para listado'!$CD$151:$DC$151,0)),0)</f>
        <v>0</v>
      </c>
      <c r="P316" s="314">
        <f ca="1">+IFERROR(INDEX('Hoja de Trabajo para listado'!$A$155:$Z$1048576,MATCH($A316,'Hoja de Trabajo para listado'!$A$155:$A$1048576,0),MATCH((CUADRO!P$5&amp;$E316),'Hoja de Trabajo para listado'!$A$151:$Z$151,0)),0)+IFERROR(INDEX('Hoja de Trabajo para listado'!$AB$155:$BA$1048576,MATCH($A316,'Hoja de Trabajo para listado'!$AB$155:$AB$1048576,0),MATCH((CUADRO!P$5&amp;$E316),'Hoja de Trabajo para listado'!$AB$151:$BA$151,0)),0)+IFERROR(INDEX('Hoja de Trabajo para listado'!$BC$155:$CB$1048576,MATCH($A316,'Hoja de Trabajo para listado'!$BC$155:$BC$1048576,0),MATCH((CUADRO!P$5&amp;$E316),'Hoja de Trabajo para listado'!$BC$151:$CB$151,0)),0)+IFERROR(INDEX('Hoja de Trabajo para listado'!$DE$153:$DG$274,MATCH($A316,'Hoja de Trabajo para listado'!$DE$153:$DE$1048576,0),MATCH((CUADRO!P$5&amp;$E316),'Hoja de Trabajo para listado'!$DE$151:$DG$151,0)),0)+IFERROR(INDEX('Hoja de Trabajo para listado'!$CD$155:$DC$1048576,MATCH($A316,'Hoja de Trabajo para listado'!$CD$155:$CD$1048576,0),MATCH((CUADRO!P$5&amp;$E316),'Hoja de Trabajo para listado'!$CD$151:$DC$151,0)),0)</f>
        <v>0</v>
      </c>
      <c r="Q316" s="314">
        <f ca="1">+IFERROR(INDEX('Hoja de Trabajo para listado'!$A$155:$Z$1048576,MATCH($A316,'Hoja de Trabajo para listado'!$A$155:$A$1048576,0),MATCH((CUADRO!Q$5&amp;$E316),'Hoja de Trabajo para listado'!$A$151:$Z$151,0)),0)+IFERROR(INDEX('Hoja de Trabajo para listado'!$AB$155:$BA$1048576,MATCH($A316,'Hoja de Trabajo para listado'!$AB$155:$AB$1048576,0),MATCH((CUADRO!Q$5&amp;$E316),'Hoja de Trabajo para listado'!$AB$151:$BA$151,0)),0)+IFERROR(INDEX('Hoja de Trabajo para listado'!$BC$155:$CB$1048576,MATCH($A316,'Hoja de Trabajo para listado'!$BC$155:$BC$1048576,0),MATCH((CUADRO!Q$5&amp;$E316),'Hoja de Trabajo para listado'!$BC$151:$CB$151,0)),0)+IFERROR(INDEX('Hoja de Trabajo para listado'!$DE$153:$DG$274,MATCH($A316,'Hoja de Trabajo para listado'!$DE$153:$DE$1048576,0),MATCH((CUADRO!Q$5&amp;$E316),'Hoja de Trabajo para listado'!$DE$151:$DG$151,0)),0)+IFERROR(INDEX('Hoja de Trabajo para listado'!$CD$155:$DC$1048576,MATCH($A316,'Hoja de Trabajo para listado'!$CD$155:$CD$1048576,0),MATCH((CUADRO!Q$5&amp;$E316),'Hoja de Trabajo para listado'!$CD$151:$DC$151,0)),0)</f>
        <v>0</v>
      </c>
      <c r="R316" s="314">
        <f t="shared" ca="1" si="8"/>
        <v>0</v>
      </c>
      <c r="S316" s="322"/>
      <c r="T316" s="314">
        <f ca="1">+T317</f>
        <v>0</v>
      </c>
      <c r="U316" s="313">
        <f t="shared" si="9"/>
        <v>1</v>
      </c>
      <c r="V316" s="319" t="str">
        <f>+VLOOKUP(A316,bd_lista!$A$3:$E$593,5,FALSE)</f>
        <v>Gobiernos Autonomos Municipales</v>
      </c>
      <c r="W316" s="425" t="str">
        <f>+V316</f>
        <v>Gobiernos Autonomos Municipales</v>
      </c>
    </row>
    <row r="317" spans="1:23" customFormat="1" ht="15" hidden="1" customHeight="1">
      <c r="A317" s="323">
        <v>1264</v>
      </c>
      <c r="B317" s="428"/>
      <c r="C317" s="319" t="str">
        <f>+VLOOKUP(A317,bd_lista!$A$3:$C$593,3,FALSE)</f>
        <v>Gobierno Autónomo Municipal de Puerto Pérez</v>
      </c>
      <c r="D317" s="430"/>
      <c r="E317" s="349" t="s">
        <v>1419</v>
      </c>
      <c r="F317" s="314">
        <f ca="1">+IFERROR(INDEX('Hoja de Trabajo para listado'!$A$155:$Z$1048576,MATCH($A317,'Hoja de Trabajo para listado'!$A$155:$A$1048576,0),MATCH((CUADRO!F$5&amp;$E317),'Hoja de Trabajo para listado'!$A$151:$Z$151,0)),0)+IFERROR(INDEX('Hoja de Trabajo para listado'!$AB$155:$BA$1048576,MATCH($A317,'Hoja de Trabajo para listado'!$AB$155:$AB$1048576,0),MATCH((CUADRO!F$5&amp;$E317),'Hoja de Trabajo para listado'!$AB$151:$BA$151,0)),0)+IFERROR(INDEX('Hoja de Trabajo para listado'!$BC$155:$CB$1048576,MATCH($A317,'Hoja de Trabajo para listado'!$BC$155:$BC$1048576,0),MATCH((CUADRO!F$5&amp;$E317),'Hoja de Trabajo para listado'!$BC$151:$CB$151,0)),0)+IFERROR(INDEX('Hoja de Trabajo para listado'!$DE$153:$DG$274,MATCH($A317,'Hoja de Trabajo para listado'!$DE$153:$DE$1048576,0),MATCH((CUADRO!F$5&amp;$E317),'Hoja de Trabajo para listado'!$DE$151:$DG$151,0)),0)+IFERROR(INDEX('Hoja de Trabajo para listado'!$CD$155:$DC$1048576,MATCH($A317,'Hoja de Trabajo para listado'!$CD$155:$CD$1048576,0),MATCH((CUADRO!F$5&amp;$E317),'Hoja de Trabajo para listado'!$CD$151:$DC$151,0)),0)</f>
        <v>0</v>
      </c>
      <c r="G317" s="314">
        <f ca="1">+IFERROR(INDEX('Hoja de Trabajo para listado'!$A$155:$Z$1048576,MATCH($A317,'Hoja de Trabajo para listado'!$A$155:$A$1048576,0),MATCH((CUADRO!G$5&amp;$E317),'Hoja de Trabajo para listado'!$A$151:$Z$151,0)),0)+IFERROR(INDEX('Hoja de Trabajo para listado'!$AB$155:$BA$1048576,MATCH($A317,'Hoja de Trabajo para listado'!$AB$155:$AB$1048576,0),MATCH((CUADRO!G$5&amp;$E317),'Hoja de Trabajo para listado'!$AB$151:$BA$151,0)),0)+IFERROR(INDEX('Hoja de Trabajo para listado'!$BC$155:$CB$1048576,MATCH($A317,'Hoja de Trabajo para listado'!$BC$155:$BC$1048576,0),MATCH((CUADRO!G$5&amp;$E317),'Hoja de Trabajo para listado'!$BC$151:$CB$151,0)),0)+IFERROR(INDEX('Hoja de Trabajo para listado'!$DE$153:$DG$274,MATCH($A317,'Hoja de Trabajo para listado'!$DE$153:$DE$1048576,0),MATCH((CUADRO!G$5&amp;$E317),'Hoja de Trabajo para listado'!$DE$151:$DG$151,0)),0)+IFERROR(INDEX('Hoja de Trabajo para listado'!$CD$155:$DC$1048576,MATCH($A317,'Hoja de Trabajo para listado'!$CD$155:$CD$1048576,0),MATCH((CUADRO!G$5&amp;$E317),'Hoja de Trabajo para listado'!$CD$151:$DC$151,0)),0)</f>
        <v>0</v>
      </c>
      <c r="H317" s="314">
        <f ca="1">+IFERROR(INDEX('Hoja de Trabajo para listado'!$A$155:$Z$1048576,MATCH($A317,'Hoja de Trabajo para listado'!$A$155:$A$1048576,0),MATCH((CUADRO!H$5&amp;$E317),'Hoja de Trabajo para listado'!$A$151:$Z$151,0)),0)+IFERROR(INDEX('Hoja de Trabajo para listado'!$AB$155:$BA$1048576,MATCH($A317,'Hoja de Trabajo para listado'!$AB$155:$AB$1048576,0),MATCH((CUADRO!H$5&amp;$E317),'Hoja de Trabajo para listado'!$AB$151:$BA$151,0)),0)+IFERROR(INDEX('Hoja de Trabajo para listado'!$BC$155:$CB$1048576,MATCH($A317,'Hoja de Trabajo para listado'!$BC$155:$BC$1048576,0),MATCH((CUADRO!H$5&amp;$E317),'Hoja de Trabajo para listado'!$BC$151:$CB$151,0)),0)+IFERROR(INDEX('Hoja de Trabajo para listado'!$DE$153:$DG$274,MATCH($A317,'Hoja de Trabajo para listado'!$DE$153:$DE$1048576,0),MATCH((CUADRO!H$5&amp;$E317),'Hoja de Trabajo para listado'!$DE$151:$DG$151,0)),0)+IFERROR(INDEX('Hoja de Trabajo para listado'!$CD$155:$DC$1048576,MATCH($A317,'Hoja de Trabajo para listado'!$CD$155:$CD$1048576,0),MATCH((CUADRO!H$5&amp;$E317),'Hoja de Trabajo para listado'!$CD$151:$DC$151,0)),0)</f>
        <v>0</v>
      </c>
      <c r="I317" s="314">
        <f ca="1">+IFERROR(INDEX('Hoja de Trabajo para listado'!$A$155:$Z$1048576,MATCH($A317,'Hoja de Trabajo para listado'!$A$155:$A$1048576,0),MATCH((CUADRO!I$5&amp;$E317),'Hoja de Trabajo para listado'!$A$151:$Z$151,0)),0)+IFERROR(INDEX('Hoja de Trabajo para listado'!$AB$155:$BA$1048576,MATCH($A317,'Hoja de Trabajo para listado'!$AB$155:$AB$1048576,0),MATCH((CUADRO!I$5&amp;$E317),'Hoja de Trabajo para listado'!$AB$151:$BA$151,0)),0)+IFERROR(INDEX('Hoja de Trabajo para listado'!$BC$155:$CB$1048576,MATCH($A317,'Hoja de Trabajo para listado'!$BC$155:$BC$1048576,0),MATCH((CUADRO!I$5&amp;$E317),'Hoja de Trabajo para listado'!$BC$151:$CB$151,0)),0)+IFERROR(INDEX('Hoja de Trabajo para listado'!$DE$153:$DG$274,MATCH($A317,'Hoja de Trabajo para listado'!$DE$153:$DE$1048576,0),MATCH((CUADRO!I$5&amp;$E317),'Hoja de Trabajo para listado'!$DE$151:$DG$151,0)),0)+IFERROR(INDEX('Hoja de Trabajo para listado'!$CD$155:$DC$1048576,MATCH($A317,'Hoja de Trabajo para listado'!$CD$155:$CD$1048576,0),MATCH((CUADRO!I$5&amp;$E317),'Hoja de Trabajo para listado'!$CD$151:$DC$151,0)),0)</f>
        <v>0</v>
      </c>
      <c r="J317" s="314">
        <f ca="1">+IFERROR(INDEX('Hoja de Trabajo para listado'!$A$155:$Z$1048576,MATCH($A317,'Hoja de Trabajo para listado'!$A$155:$A$1048576,0),MATCH((CUADRO!J$5&amp;$E317),'Hoja de Trabajo para listado'!$A$151:$Z$151,0)),0)+IFERROR(INDEX('Hoja de Trabajo para listado'!$AB$155:$BA$1048576,MATCH($A317,'Hoja de Trabajo para listado'!$AB$155:$AB$1048576,0),MATCH((CUADRO!J$5&amp;$E317),'Hoja de Trabajo para listado'!$AB$151:$BA$151,0)),0)+IFERROR(INDEX('Hoja de Trabajo para listado'!$BC$155:$CB$1048576,MATCH($A317,'Hoja de Trabajo para listado'!$BC$155:$BC$1048576,0),MATCH((CUADRO!J$5&amp;$E317),'Hoja de Trabajo para listado'!$BC$151:$CB$151,0)),0)+IFERROR(INDEX('Hoja de Trabajo para listado'!$DE$153:$DG$274,MATCH($A317,'Hoja de Trabajo para listado'!$DE$153:$DE$1048576,0),MATCH((CUADRO!J$5&amp;$E317),'Hoja de Trabajo para listado'!$DE$151:$DG$151,0)),0)+IFERROR(INDEX('Hoja de Trabajo para listado'!$CD$155:$DC$1048576,MATCH($A317,'Hoja de Trabajo para listado'!$CD$155:$CD$1048576,0),MATCH((CUADRO!J$5&amp;$E317),'Hoja de Trabajo para listado'!$CD$151:$DC$151,0)),0)</f>
        <v>0</v>
      </c>
      <c r="K317" s="314">
        <f ca="1">+IFERROR(INDEX('Hoja de Trabajo para listado'!$A$155:$Z$1048576,MATCH($A317,'Hoja de Trabajo para listado'!$A$155:$A$1048576,0),MATCH((CUADRO!K$5&amp;$E317),'Hoja de Trabajo para listado'!$A$151:$Z$151,0)),0)+IFERROR(INDEX('Hoja de Trabajo para listado'!$AB$155:$BA$1048576,MATCH($A317,'Hoja de Trabajo para listado'!$AB$155:$AB$1048576,0),MATCH((CUADRO!K$5&amp;$E317),'Hoja de Trabajo para listado'!$AB$151:$BA$151,0)),0)+IFERROR(INDEX('Hoja de Trabajo para listado'!$BC$155:$CB$1048576,MATCH($A317,'Hoja de Trabajo para listado'!$BC$155:$BC$1048576,0),MATCH((CUADRO!K$5&amp;$E317),'Hoja de Trabajo para listado'!$BC$151:$CB$151,0)),0)+IFERROR(INDEX('Hoja de Trabajo para listado'!$DE$153:$DG$274,MATCH($A317,'Hoja de Trabajo para listado'!$DE$153:$DE$1048576,0),MATCH((CUADRO!K$5&amp;$E317),'Hoja de Trabajo para listado'!$DE$151:$DG$151,0)),0)+IFERROR(INDEX('Hoja de Trabajo para listado'!$CD$155:$DC$1048576,MATCH($A317,'Hoja de Trabajo para listado'!$CD$155:$CD$1048576,0),MATCH((CUADRO!K$5&amp;$E317),'Hoja de Trabajo para listado'!$CD$151:$DC$151,0)),0)</f>
        <v>0</v>
      </c>
      <c r="L317" s="314">
        <f ca="1">+IFERROR(INDEX('Hoja de Trabajo para listado'!$A$155:$Z$1048576,MATCH($A317,'Hoja de Trabajo para listado'!$A$155:$A$1048576,0),MATCH((CUADRO!L$5&amp;$E317),'Hoja de Trabajo para listado'!$A$151:$Z$151,0)),0)+IFERROR(INDEX('Hoja de Trabajo para listado'!$AB$155:$BA$1048576,MATCH($A317,'Hoja de Trabajo para listado'!$AB$155:$AB$1048576,0),MATCH((CUADRO!L$5&amp;$E317),'Hoja de Trabajo para listado'!$AB$151:$BA$151,0)),0)+IFERROR(INDEX('Hoja de Trabajo para listado'!$BC$155:$CB$1048576,MATCH($A317,'Hoja de Trabajo para listado'!$BC$155:$BC$1048576,0),MATCH((CUADRO!L$5&amp;$E317),'Hoja de Trabajo para listado'!$BC$151:$CB$151,0)),0)+IFERROR(INDEX('Hoja de Trabajo para listado'!$DE$153:$DG$274,MATCH($A317,'Hoja de Trabajo para listado'!$DE$153:$DE$1048576,0),MATCH((CUADRO!L$5&amp;$E317),'Hoja de Trabajo para listado'!$DE$151:$DG$151,0)),0)+IFERROR(INDEX('Hoja de Trabajo para listado'!$CD$155:$DC$1048576,MATCH($A317,'Hoja de Trabajo para listado'!$CD$155:$CD$1048576,0),MATCH((CUADRO!L$5&amp;$E317),'Hoja de Trabajo para listado'!$CD$151:$DC$151,0)),0)</f>
        <v>0</v>
      </c>
      <c r="M317" s="314">
        <f ca="1">+IFERROR(INDEX('Hoja de Trabajo para listado'!$A$155:$Z$1048576,MATCH($A317,'Hoja de Trabajo para listado'!$A$155:$A$1048576,0),MATCH((CUADRO!M$5&amp;$E317),'Hoja de Trabajo para listado'!$A$151:$Z$151,0)),0)+IFERROR(INDEX('Hoja de Trabajo para listado'!$AB$155:$BA$1048576,MATCH($A317,'Hoja de Trabajo para listado'!$AB$155:$AB$1048576,0),MATCH((CUADRO!M$5&amp;$E317),'Hoja de Trabajo para listado'!$AB$151:$BA$151,0)),0)+IFERROR(INDEX('Hoja de Trabajo para listado'!$BC$155:$CB$1048576,MATCH($A317,'Hoja de Trabajo para listado'!$BC$155:$BC$1048576,0),MATCH((CUADRO!M$5&amp;$E317),'Hoja de Trabajo para listado'!$BC$151:$CB$151,0)),0)+IFERROR(INDEX('Hoja de Trabajo para listado'!$DE$153:$DG$274,MATCH($A317,'Hoja de Trabajo para listado'!$DE$153:$DE$1048576,0),MATCH((CUADRO!M$5&amp;$E317),'Hoja de Trabajo para listado'!$DE$151:$DG$151,0)),0)+IFERROR(INDEX('Hoja de Trabajo para listado'!$CD$155:$DC$1048576,MATCH($A317,'Hoja de Trabajo para listado'!$CD$155:$CD$1048576,0),MATCH((CUADRO!M$5&amp;$E317),'Hoja de Trabajo para listado'!$CD$151:$DC$151,0)),0)</f>
        <v>0</v>
      </c>
      <c r="N317" s="314">
        <f ca="1">+IFERROR(INDEX('Hoja de Trabajo para listado'!$A$155:$Z$1048576,MATCH($A317,'Hoja de Trabajo para listado'!$A$155:$A$1048576,0),MATCH((CUADRO!N$5&amp;$E317),'Hoja de Trabajo para listado'!$A$151:$Z$151,0)),0)+IFERROR(INDEX('Hoja de Trabajo para listado'!$AB$155:$BA$1048576,MATCH($A317,'Hoja de Trabajo para listado'!$AB$155:$AB$1048576,0),MATCH((CUADRO!N$5&amp;$E317),'Hoja de Trabajo para listado'!$AB$151:$BA$151,0)),0)+IFERROR(INDEX('Hoja de Trabajo para listado'!$BC$155:$CB$1048576,MATCH($A317,'Hoja de Trabajo para listado'!$BC$155:$BC$1048576,0),MATCH((CUADRO!N$5&amp;$E317),'Hoja de Trabajo para listado'!$BC$151:$CB$151,0)),0)+IFERROR(INDEX('Hoja de Trabajo para listado'!$DE$153:$DG$274,MATCH($A317,'Hoja de Trabajo para listado'!$DE$153:$DE$1048576,0),MATCH((CUADRO!N$5&amp;$E317),'Hoja de Trabajo para listado'!$DE$151:$DG$151,0)),0)+IFERROR(INDEX('Hoja de Trabajo para listado'!$CD$155:$DC$1048576,MATCH($A317,'Hoja de Trabajo para listado'!$CD$155:$CD$1048576,0),MATCH((CUADRO!N$5&amp;$E317),'Hoja de Trabajo para listado'!$CD$151:$DC$151,0)),0)</f>
        <v>0</v>
      </c>
      <c r="O317" s="314">
        <f ca="1">+IFERROR(INDEX('Hoja de Trabajo para listado'!$A$155:$Z$1048576,MATCH($A317,'Hoja de Trabajo para listado'!$A$155:$A$1048576,0),MATCH((CUADRO!O$5&amp;$E317),'Hoja de Trabajo para listado'!$A$151:$Z$151,0)),0)+IFERROR(INDEX('Hoja de Trabajo para listado'!$AB$155:$BA$1048576,MATCH($A317,'Hoja de Trabajo para listado'!$AB$155:$AB$1048576,0),MATCH((CUADRO!O$5&amp;$E317),'Hoja de Trabajo para listado'!$AB$151:$BA$151,0)),0)+IFERROR(INDEX('Hoja de Trabajo para listado'!$BC$155:$CB$1048576,MATCH($A317,'Hoja de Trabajo para listado'!$BC$155:$BC$1048576,0),MATCH((CUADRO!O$5&amp;$E317),'Hoja de Trabajo para listado'!$BC$151:$CB$151,0)),0)+IFERROR(INDEX('Hoja de Trabajo para listado'!$DE$153:$DG$274,MATCH($A317,'Hoja de Trabajo para listado'!$DE$153:$DE$1048576,0),MATCH((CUADRO!O$5&amp;$E317),'Hoja de Trabajo para listado'!$DE$151:$DG$151,0)),0)+IFERROR(INDEX('Hoja de Trabajo para listado'!$CD$155:$DC$1048576,MATCH($A317,'Hoja de Trabajo para listado'!$CD$155:$CD$1048576,0),MATCH((CUADRO!O$5&amp;$E317),'Hoja de Trabajo para listado'!$CD$151:$DC$151,0)),0)</f>
        <v>0</v>
      </c>
      <c r="P317" s="314">
        <f ca="1">+IFERROR(INDEX('Hoja de Trabajo para listado'!$A$155:$Z$1048576,MATCH($A317,'Hoja de Trabajo para listado'!$A$155:$A$1048576,0),MATCH((CUADRO!P$5&amp;$E317),'Hoja de Trabajo para listado'!$A$151:$Z$151,0)),0)+IFERROR(INDEX('Hoja de Trabajo para listado'!$AB$155:$BA$1048576,MATCH($A317,'Hoja de Trabajo para listado'!$AB$155:$AB$1048576,0),MATCH((CUADRO!P$5&amp;$E317),'Hoja de Trabajo para listado'!$AB$151:$BA$151,0)),0)+IFERROR(INDEX('Hoja de Trabajo para listado'!$BC$155:$CB$1048576,MATCH($A317,'Hoja de Trabajo para listado'!$BC$155:$BC$1048576,0),MATCH((CUADRO!P$5&amp;$E317),'Hoja de Trabajo para listado'!$BC$151:$CB$151,0)),0)+IFERROR(INDEX('Hoja de Trabajo para listado'!$DE$153:$DG$274,MATCH($A317,'Hoja de Trabajo para listado'!$DE$153:$DE$1048576,0),MATCH((CUADRO!P$5&amp;$E317),'Hoja de Trabajo para listado'!$DE$151:$DG$151,0)),0)+IFERROR(INDEX('Hoja de Trabajo para listado'!$CD$155:$DC$1048576,MATCH($A317,'Hoja de Trabajo para listado'!$CD$155:$CD$1048576,0),MATCH((CUADRO!P$5&amp;$E317),'Hoja de Trabajo para listado'!$CD$151:$DC$151,0)),0)</f>
        <v>0</v>
      </c>
      <c r="Q317" s="314">
        <f ca="1">+IFERROR(INDEX('Hoja de Trabajo para listado'!$A$155:$Z$1048576,MATCH($A317,'Hoja de Trabajo para listado'!$A$155:$A$1048576,0),MATCH((CUADRO!Q$5&amp;$E317),'Hoja de Trabajo para listado'!$A$151:$Z$151,0)),0)+IFERROR(INDEX('Hoja de Trabajo para listado'!$AB$155:$BA$1048576,MATCH($A317,'Hoja de Trabajo para listado'!$AB$155:$AB$1048576,0),MATCH((CUADRO!Q$5&amp;$E317),'Hoja de Trabajo para listado'!$AB$151:$BA$151,0)),0)+IFERROR(INDEX('Hoja de Trabajo para listado'!$BC$155:$CB$1048576,MATCH($A317,'Hoja de Trabajo para listado'!$BC$155:$BC$1048576,0),MATCH((CUADRO!Q$5&amp;$E317),'Hoja de Trabajo para listado'!$BC$151:$CB$151,0)),0)+IFERROR(INDEX('Hoja de Trabajo para listado'!$DE$153:$DG$274,MATCH($A317,'Hoja de Trabajo para listado'!$DE$153:$DE$1048576,0),MATCH((CUADRO!Q$5&amp;$E317),'Hoja de Trabajo para listado'!$DE$151:$DG$151,0)),0)+IFERROR(INDEX('Hoja de Trabajo para listado'!$CD$155:$DC$1048576,MATCH($A317,'Hoja de Trabajo para listado'!$CD$155:$CD$1048576,0),MATCH((CUADRO!Q$5&amp;$E317),'Hoja de Trabajo para listado'!$CD$151:$DC$151,0)),0)</f>
        <v>0</v>
      </c>
      <c r="R317" s="314">
        <f t="shared" ca="1" si="8"/>
        <v>0</v>
      </c>
      <c r="S317" s="322">
        <f ca="1">+R316+R317</f>
        <v>0</v>
      </c>
      <c r="T317" s="314">
        <f ca="1">+S317</f>
        <v>0</v>
      </c>
      <c r="U317" s="313">
        <f t="shared" si="9"/>
        <v>2</v>
      </c>
      <c r="V317" s="319" t="str">
        <f>+VLOOKUP(A317,bd_lista!$A$3:$E$593,5,FALSE)</f>
        <v>Gobiernos Autonomos Municipales</v>
      </c>
      <c r="W317" s="426"/>
    </row>
    <row r="318" spans="1:23" customFormat="1" ht="15" hidden="1" customHeight="1">
      <c r="A318" s="323">
        <v>1265</v>
      </c>
      <c r="B318" s="427">
        <f>+A318</f>
        <v>1265</v>
      </c>
      <c r="C318" s="318" t="str">
        <f>+VLOOKUP(A318,bd_lista!$A$3:$C$593,3,FALSE)</f>
        <v>Gobierno Autónomo Municipal de Coroico</v>
      </c>
      <c r="D318" s="429" t="str">
        <f>+C318</f>
        <v>Gobierno Autónomo Municipal de Coroico</v>
      </c>
      <c r="E318" s="346" t="s">
        <v>1418</v>
      </c>
      <c r="F318" s="314">
        <f ca="1">+IFERROR(INDEX('Hoja de Trabajo para listado'!$A$155:$Z$1048576,MATCH($A318,'Hoja de Trabajo para listado'!$A$155:$A$1048576,0),MATCH((CUADRO!F$5&amp;$E318),'Hoja de Trabajo para listado'!$A$151:$Z$151,0)),0)+IFERROR(INDEX('Hoja de Trabajo para listado'!$AB$155:$BA$1048576,MATCH($A318,'Hoja de Trabajo para listado'!$AB$155:$AB$1048576,0),MATCH((CUADRO!F$5&amp;$E318),'Hoja de Trabajo para listado'!$AB$151:$BA$151,0)),0)+IFERROR(INDEX('Hoja de Trabajo para listado'!$BC$155:$CB$1048576,MATCH($A318,'Hoja de Trabajo para listado'!$BC$155:$BC$1048576,0),MATCH((CUADRO!F$5&amp;$E318),'Hoja de Trabajo para listado'!$BC$151:$CB$151,0)),0)+IFERROR(INDEX('Hoja de Trabajo para listado'!$DE$153:$DG$274,MATCH($A318,'Hoja de Trabajo para listado'!$DE$153:$DE$1048576,0),MATCH((CUADRO!F$5&amp;$E318),'Hoja de Trabajo para listado'!$DE$151:$DG$151,0)),0)+IFERROR(INDEX('Hoja de Trabajo para listado'!$CD$155:$DC$1048576,MATCH($A318,'Hoja de Trabajo para listado'!$CD$155:$CD$1048576,0),MATCH((CUADRO!F$5&amp;$E318),'Hoja de Trabajo para listado'!$CD$151:$DC$151,0)),0)</f>
        <v>0</v>
      </c>
      <c r="G318" s="314">
        <f ca="1">+IFERROR(INDEX('Hoja de Trabajo para listado'!$A$155:$Z$1048576,MATCH($A318,'Hoja de Trabajo para listado'!$A$155:$A$1048576,0),MATCH((CUADRO!G$5&amp;$E318),'Hoja de Trabajo para listado'!$A$151:$Z$151,0)),0)+IFERROR(INDEX('Hoja de Trabajo para listado'!$AB$155:$BA$1048576,MATCH($A318,'Hoja de Trabajo para listado'!$AB$155:$AB$1048576,0),MATCH((CUADRO!G$5&amp;$E318),'Hoja de Trabajo para listado'!$AB$151:$BA$151,0)),0)+IFERROR(INDEX('Hoja de Trabajo para listado'!$BC$155:$CB$1048576,MATCH($A318,'Hoja de Trabajo para listado'!$BC$155:$BC$1048576,0),MATCH((CUADRO!G$5&amp;$E318),'Hoja de Trabajo para listado'!$BC$151:$CB$151,0)),0)+IFERROR(INDEX('Hoja de Trabajo para listado'!$DE$153:$DG$274,MATCH($A318,'Hoja de Trabajo para listado'!$DE$153:$DE$1048576,0),MATCH((CUADRO!G$5&amp;$E318),'Hoja de Trabajo para listado'!$DE$151:$DG$151,0)),0)+IFERROR(INDEX('Hoja de Trabajo para listado'!$CD$155:$DC$1048576,MATCH($A318,'Hoja de Trabajo para listado'!$CD$155:$CD$1048576,0),MATCH((CUADRO!G$5&amp;$E318),'Hoja de Trabajo para listado'!$CD$151:$DC$151,0)),0)</f>
        <v>0</v>
      </c>
      <c r="H318" s="314">
        <f ca="1">+IFERROR(INDEX('Hoja de Trabajo para listado'!$A$155:$Z$1048576,MATCH($A318,'Hoja de Trabajo para listado'!$A$155:$A$1048576,0),MATCH((CUADRO!H$5&amp;$E318),'Hoja de Trabajo para listado'!$A$151:$Z$151,0)),0)+IFERROR(INDEX('Hoja de Trabajo para listado'!$AB$155:$BA$1048576,MATCH($A318,'Hoja de Trabajo para listado'!$AB$155:$AB$1048576,0),MATCH((CUADRO!H$5&amp;$E318),'Hoja de Trabajo para listado'!$AB$151:$BA$151,0)),0)+IFERROR(INDEX('Hoja de Trabajo para listado'!$BC$155:$CB$1048576,MATCH($A318,'Hoja de Trabajo para listado'!$BC$155:$BC$1048576,0),MATCH((CUADRO!H$5&amp;$E318),'Hoja de Trabajo para listado'!$BC$151:$CB$151,0)),0)+IFERROR(INDEX('Hoja de Trabajo para listado'!$DE$153:$DG$274,MATCH($A318,'Hoja de Trabajo para listado'!$DE$153:$DE$1048576,0),MATCH((CUADRO!H$5&amp;$E318),'Hoja de Trabajo para listado'!$DE$151:$DG$151,0)),0)+IFERROR(INDEX('Hoja de Trabajo para listado'!$CD$155:$DC$1048576,MATCH($A318,'Hoja de Trabajo para listado'!$CD$155:$CD$1048576,0),MATCH((CUADRO!H$5&amp;$E318),'Hoja de Trabajo para listado'!$CD$151:$DC$151,0)),0)</f>
        <v>0</v>
      </c>
      <c r="I318" s="314">
        <f ca="1">+IFERROR(INDEX('Hoja de Trabajo para listado'!$A$155:$Z$1048576,MATCH($A318,'Hoja de Trabajo para listado'!$A$155:$A$1048576,0),MATCH((CUADRO!I$5&amp;$E318),'Hoja de Trabajo para listado'!$A$151:$Z$151,0)),0)+IFERROR(INDEX('Hoja de Trabajo para listado'!$AB$155:$BA$1048576,MATCH($A318,'Hoja de Trabajo para listado'!$AB$155:$AB$1048576,0),MATCH((CUADRO!I$5&amp;$E318),'Hoja de Trabajo para listado'!$AB$151:$BA$151,0)),0)+IFERROR(INDEX('Hoja de Trabajo para listado'!$BC$155:$CB$1048576,MATCH($A318,'Hoja de Trabajo para listado'!$BC$155:$BC$1048576,0),MATCH((CUADRO!I$5&amp;$E318),'Hoja de Trabajo para listado'!$BC$151:$CB$151,0)),0)+IFERROR(INDEX('Hoja de Trabajo para listado'!$DE$153:$DG$274,MATCH($A318,'Hoja de Trabajo para listado'!$DE$153:$DE$1048576,0),MATCH((CUADRO!I$5&amp;$E318),'Hoja de Trabajo para listado'!$DE$151:$DG$151,0)),0)+IFERROR(INDEX('Hoja de Trabajo para listado'!$CD$155:$DC$1048576,MATCH($A318,'Hoja de Trabajo para listado'!$CD$155:$CD$1048576,0),MATCH((CUADRO!I$5&amp;$E318),'Hoja de Trabajo para listado'!$CD$151:$DC$151,0)),0)</f>
        <v>0</v>
      </c>
      <c r="J318" s="314">
        <f ca="1">+IFERROR(INDEX('Hoja de Trabajo para listado'!$A$155:$Z$1048576,MATCH($A318,'Hoja de Trabajo para listado'!$A$155:$A$1048576,0),MATCH((CUADRO!J$5&amp;$E318),'Hoja de Trabajo para listado'!$A$151:$Z$151,0)),0)+IFERROR(INDEX('Hoja de Trabajo para listado'!$AB$155:$BA$1048576,MATCH($A318,'Hoja de Trabajo para listado'!$AB$155:$AB$1048576,0),MATCH((CUADRO!J$5&amp;$E318),'Hoja de Trabajo para listado'!$AB$151:$BA$151,0)),0)+IFERROR(INDEX('Hoja de Trabajo para listado'!$BC$155:$CB$1048576,MATCH($A318,'Hoja de Trabajo para listado'!$BC$155:$BC$1048576,0),MATCH((CUADRO!J$5&amp;$E318),'Hoja de Trabajo para listado'!$BC$151:$CB$151,0)),0)+IFERROR(INDEX('Hoja de Trabajo para listado'!$DE$153:$DG$274,MATCH($A318,'Hoja de Trabajo para listado'!$DE$153:$DE$1048576,0),MATCH((CUADRO!J$5&amp;$E318),'Hoja de Trabajo para listado'!$DE$151:$DG$151,0)),0)+IFERROR(INDEX('Hoja de Trabajo para listado'!$CD$155:$DC$1048576,MATCH($A318,'Hoja de Trabajo para listado'!$CD$155:$CD$1048576,0),MATCH((CUADRO!J$5&amp;$E318),'Hoja de Trabajo para listado'!$CD$151:$DC$151,0)),0)</f>
        <v>0</v>
      </c>
      <c r="K318" s="314">
        <f ca="1">+IFERROR(INDEX('Hoja de Trabajo para listado'!$A$155:$Z$1048576,MATCH($A318,'Hoja de Trabajo para listado'!$A$155:$A$1048576,0),MATCH((CUADRO!K$5&amp;$E318),'Hoja de Trabajo para listado'!$A$151:$Z$151,0)),0)+IFERROR(INDEX('Hoja de Trabajo para listado'!$AB$155:$BA$1048576,MATCH($A318,'Hoja de Trabajo para listado'!$AB$155:$AB$1048576,0),MATCH((CUADRO!K$5&amp;$E318),'Hoja de Trabajo para listado'!$AB$151:$BA$151,0)),0)+IFERROR(INDEX('Hoja de Trabajo para listado'!$BC$155:$CB$1048576,MATCH($A318,'Hoja de Trabajo para listado'!$BC$155:$BC$1048576,0),MATCH((CUADRO!K$5&amp;$E318),'Hoja de Trabajo para listado'!$BC$151:$CB$151,0)),0)+IFERROR(INDEX('Hoja de Trabajo para listado'!$DE$153:$DG$274,MATCH($A318,'Hoja de Trabajo para listado'!$DE$153:$DE$1048576,0),MATCH((CUADRO!K$5&amp;$E318),'Hoja de Trabajo para listado'!$DE$151:$DG$151,0)),0)+IFERROR(INDEX('Hoja de Trabajo para listado'!$CD$155:$DC$1048576,MATCH($A318,'Hoja de Trabajo para listado'!$CD$155:$CD$1048576,0),MATCH((CUADRO!K$5&amp;$E318),'Hoja de Trabajo para listado'!$CD$151:$DC$151,0)),0)</f>
        <v>0</v>
      </c>
      <c r="L318" s="314">
        <f ca="1">+IFERROR(INDEX('Hoja de Trabajo para listado'!$A$155:$Z$1048576,MATCH($A318,'Hoja de Trabajo para listado'!$A$155:$A$1048576,0),MATCH((CUADRO!L$5&amp;$E318),'Hoja de Trabajo para listado'!$A$151:$Z$151,0)),0)+IFERROR(INDEX('Hoja de Trabajo para listado'!$AB$155:$BA$1048576,MATCH($A318,'Hoja de Trabajo para listado'!$AB$155:$AB$1048576,0),MATCH((CUADRO!L$5&amp;$E318),'Hoja de Trabajo para listado'!$AB$151:$BA$151,0)),0)+IFERROR(INDEX('Hoja de Trabajo para listado'!$BC$155:$CB$1048576,MATCH($A318,'Hoja de Trabajo para listado'!$BC$155:$BC$1048576,0),MATCH((CUADRO!L$5&amp;$E318),'Hoja de Trabajo para listado'!$BC$151:$CB$151,0)),0)+IFERROR(INDEX('Hoja de Trabajo para listado'!$DE$153:$DG$274,MATCH($A318,'Hoja de Trabajo para listado'!$DE$153:$DE$1048576,0),MATCH((CUADRO!L$5&amp;$E318),'Hoja de Trabajo para listado'!$DE$151:$DG$151,0)),0)+IFERROR(INDEX('Hoja de Trabajo para listado'!$CD$155:$DC$1048576,MATCH($A318,'Hoja de Trabajo para listado'!$CD$155:$CD$1048576,0),MATCH((CUADRO!L$5&amp;$E318),'Hoja de Trabajo para listado'!$CD$151:$DC$151,0)),0)</f>
        <v>0</v>
      </c>
      <c r="M318" s="314">
        <f ca="1">+IFERROR(INDEX('Hoja de Trabajo para listado'!$A$155:$Z$1048576,MATCH($A318,'Hoja de Trabajo para listado'!$A$155:$A$1048576,0),MATCH((CUADRO!M$5&amp;$E318),'Hoja de Trabajo para listado'!$A$151:$Z$151,0)),0)+IFERROR(INDEX('Hoja de Trabajo para listado'!$AB$155:$BA$1048576,MATCH($A318,'Hoja de Trabajo para listado'!$AB$155:$AB$1048576,0),MATCH((CUADRO!M$5&amp;$E318),'Hoja de Trabajo para listado'!$AB$151:$BA$151,0)),0)+IFERROR(INDEX('Hoja de Trabajo para listado'!$BC$155:$CB$1048576,MATCH($A318,'Hoja de Trabajo para listado'!$BC$155:$BC$1048576,0),MATCH((CUADRO!M$5&amp;$E318),'Hoja de Trabajo para listado'!$BC$151:$CB$151,0)),0)+IFERROR(INDEX('Hoja de Trabajo para listado'!$DE$153:$DG$274,MATCH($A318,'Hoja de Trabajo para listado'!$DE$153:$DE$1048576,0),MATCH((CUADRO!M$5&amp;$E318),'Hoja de Trabajo para listado'!$DE$151:$DG$151,0)),0)+IFERROR(INDEX('Hoja de Trabajo para listado'!$CD$155:$DC$1048576,MATCH($A318,'Hoja de Trabajo para listado'!$CD$155:$CD$1048576,0),MATCH((CUADRO!M$5&amp;$E318),'Hoja de Trabajo para listado'!$CD$151:$DC$151,0)),0)</f>
        <v>0</v>
      </c>
      <c r="N318" s="314">
        <f ca="1">+IFERROR(INDEX('Hoja de Trabajo para listado'!$A$155:$Z$1048576,MATCH($A318,'Hoja de Trabajo para listado'!$A$155:$A$1048576,0),MATCH((CUADRO!N$5&amp;$E318),'Hoja de Trabajo para listado'!$A$151:$Z$151,0)),0)+IFERROR(INDEX('Hoja de Trabajo para listado'!$AB$155:$BA$1048576,MATCH($A318,'Hoja de Trabajo para listado'!$AB$155:$AB$1048576,0),MATCH((CUADRO!N$5&amp;$E318),'Hoja de Trabajo para listado'!$AB$151:$BA$151,0)),0)+IFERROR(INDEX('Hoja de Trabajo para listado'!$BC$155:$CB$1048576,MATCH($A318,'Hoja de Trabajo para listado'!$BC$155:$BC$1048576,0),MATCH((CUADRO!N$5&amp;$E318),'Hoja de Trabajo para listado'!$BC$151:$CB$151,0)),0)+IFERROR(INDEX('Hoja de Trabajo para listado'!$DE$153:$DG$274,MATCH($A318,'Hoja de Trabajo para listado'!$DE$153:$DE$1048576,0),MATCH((CUADRO!N$5&amp;$E318),'Hoja de Trabajo para listado'!$DE$151:$DG$151,0)),0)+IFERROR(INDEX('Hoja de Trabajo para listado'!$CD$155:$DC$1048576,MATCH($A318,'Hoja de Trabajo para listado'!$CD$155:$CD$1048576,0),MATCH((CUADRO!N$5&amp;$E318),'Hoja de Trabajo para listado'!$CD$151:$DC$151,0)),0)</f>
        <v>0</v>
      </c>
      <c r="O318" s="314">
        <f ca="1">+IFERROR(INDEX('Hoja de Trabajo para listado'!$A$155:$Z$1048576,MATCH($A318,'Hoja de Trabajo para listado'!$A$155:$A$1048576,0),MATCH((CUADRO!O$5&amp;$E318),'Hoja de Trabajo para listado'!$A$151:$Z$151,0)),0)+IFERROR(INDEX('Hoja de Trabajo para listado'!$AB$155:$BA$1048576,MATCH($A318,'Hoja de Trabajo para listado'!$AB$155:$AB$1048576,0),MATCH((CUADRO!O$5&amp;$E318),'Hoja de Trabajo para listado'!$AB$151:$BA$151,0)),0)+IFERROR(INDEX('Hoja de Trabajo para listado'!$BC$155:$CB$1048576,MATCH($A318,'Hoja de Trabajo para listado'!$BC$155:$BC$1048576,0),MATCH((CUADRO!O$5&amp;$E318),'Hoja de Trabajo para listado'!$BC$151:$CB$151,0)),0)+IFERROR(INDEX('Hoja de Trabajo para listado'!$DE$153:$DG$274,MATCH($A318,'Hoja de Trabajo para listado'!$DE$153:$DE$1048576,0),MATCH((CUADRO!O$5&amp;$E318),'Hoja de Trabajo para listado'!$DE$151:$DG$151,0)),0)+IFERROR(INDEX('Hoja de Trabajo para listado'!$CD$155:$DC$1048576,MATCH($A318,'Hoja de Trabajo para listado'!$CD$155:$CD$1048576,0),MATCH((CUADRO!O$5&amp;$E318),'Hoja de Trabajo para listado'!$CD$151:$DC$151,0)),0)</f>
        <v>0</v>
      </c>
      <c r="P318" s="314">
        <f ca="1">+IFERROR(INDEX('Hoja de Trabajo para listado'!$A$155:$Z$1048576,MATCH($A318,'Hoja de Trabajo para listado'!$A$155:$A$1048576,0),MATCH((CUADRO!P$5&amp;$E318),'Hoja de Trabajo para listado'!$A$151:$Z$151,0)),0)+IFERROR(INDEX('Hoja de Trabajo para listado'!$AB$155:$BA$1048576,MATCH($A318,'Hoja de Trabajo para listado'!$AB$155:$AB$1048576,0),MATCH((CUADRO!P$5&amp;$E318),'Hoja de Trabajo para listado'!$AB$151:$BA$151,0)),0)+IFERROR(INDEX('Hoja de Trabajo para listado'!$BC$155:$CB$1048576,MATCH($A318,'Hoja de Trabajo para listado'!$BC$155:$BC$1048576,0),MATCH((CUADRO!P$5&amp;$E318),'Hoja de Trabajo para listado'!$BC$151:$CB$151,0)),0)+IFERROR(INDEX('Hoja de Trabajo para listado'!$DE$153:$DG$274,MATCH($A318,'Hoja de Trabajo para listado'!$DE$153:$DE$1048576,0),MATCH((CUADRO!P$5&amp;$E318),'Hoja de Trabajo para listado'!$DE$151:$DG$151,0)),0)+IFERROR(INDEX('Hoja de Trabajo para listado'!$CD$155:$DC$1048576,MATCH($A318,'Hoja de Trabajo para listado'!$CD$155:$CD$1048576,0),MATCH((CUADRO!P$5&amp;$E318),'Hoja de Trabajo para listado'!$CD$151:$DC$151,0)),0)</f>
        <v>0</v>
      </c>
      <c r="Q318" s="314">
        <f ca="1">+IFERROR(INDEX('Hoja de Trabajo para listado'!$A$155:$Z$1048576,MATCH($A318,'Hoja de Trabajo para listado'!$A$155:$A$1048576,0),MATCH((CUADRO!Q$5&amp;$E318),'Hoja de Trabajo para listado'!$A$151:$Z$151,0)),0)+IFERROR(INDEX('Hoja de Trabajo para listado'!$AB$155:$BA$1048576,MATCH($A318,'Hoja de Trabajo para listado'!$AB$155:$AB$1048576,0),MATCH((CUADRO!Q$5&amp;$E318),'Hoja de Trabajo para listado'!$AB$151:$BA$151,0)),0)+IFERROR(INDEX('Hoja de Trabajo para listado'!$BC$155:$CB$1048576,MATCH($A318,'Hoja de Trabajo para listado'!$BC$155:$BC$1048576,0),MATCH((CUADRO!Q$5&amp;$E318),'Hoja de Trabajo para listado'!$BC$151:$CB$151,0)),0)+IFERROR(INDEX('Hoja de Trabajo para listado'!$DE$153:$DG$274,MATCH($A318,'Hoja de Trabajo para listado'!$DE$153:$DE$1048576,0),MATCH((CUADRO!Q$5&amp;$E318),'Hoja de Trabajo para listado'!$DE$151:$DG$151,0)),0)+IFERROR(INDEX('Hoja de Trabajo para listado'!$CD$155:$DC$1048576,MATCH($A318,'Hoja de Trabajo para listado'!$CD$155:$CD$1048576,0),MATCH((CUADRO!Q$5&amp;$E318),'Hoja de Trabajo para listado'!$CD$151:$DC$151,0)),0)</f>
        <v>0</v>
      </c>
      <c r="R318" s="314">
        <f t="shared" ca="1" si="8"/>
        <v>0</v>
      </c>
      <c r="S318" s="322"/>
      <c r="T318" s="314">
        <f ca="1">+T319</f>
        <v>0</v>
      </c>
      <c r="U318" s="313">
        <f t="shared" si="9"/>
        <v>1</v>
      </c>
      <c r="V318" s="319" t="str">
        <f>+VLOOKUP(A318,bd_lista!$A$3:$E$593,5,FALSE)</f>
        <v>Gobiernos Autonomos Municipales</v>
      </c>
      <c r="W318" s="425" t="str">
        <f>+V318</f>
        <v>Gobiernos Autonomos Municipales</v>
      </c>
    </row>
    <row r="319" spans="1:23" customFormat="1" ht="15" hidden="1" customHeight="1">
      <c r="A319" s="323">
        <v>1265</v>
      </c>
      <c r="B319" s="428"/>
      <c r="C319" s="319" t="str">
        <f>+VLOOKUP(A319,bd_lista!$A$3:$C$593,3,FALSE)</f>
        <v>Gobierno Autónomo Municipal de Coroico</v>
      </c>
      <c r="D319" s="430"/>
      <c r="E319" s="349" t="s">
        <v>1419</v>
      </c>
      <c r="F319" s="314">
        <f ca="1">+IFERROR(INDEX('Hoja de Trabajo para listado'!$A$155:$Z$1048576,MATCH($A319,'Hoja de Trabajo para listado'!$A$155:$A$1048576,0),MATCH((CUADRO!F$5&amp;$E319),'Hoja de Trabajo para listado'!$A$151:$Z$151,0)),0)+IFERROR(INDEX('Hoja de Trabajo para listado'!$AB$155:$BA$1048576,MATCH($A319,'Hoja de Trabajo para listado'!$AB$155:$AB$1048576,0),MATCH((CUADRO!F$5&amp;$E319),'Hoja de Trabajo para listado'!$AB$151:$BA$151,0)),0)+IFERROR(INDEX('Hoja de Trabajo para listado'!$BC$155:$CB$1048576,MATCH($A319,'Hoja de Trabajo para listado'!$BC$155:$BC$1048576,0),MATCH((CUADRO!F$5&amp;$E319),'Hoja de Trabajo para listado'!$BC$151:$CB$151,0)),0)+IFERROR(INDEX('Hoja de Trabajo para listado'!$DE$153:$DG$274,MATCH($A319,'Hoja de Trabajo para listado'!$DE$153:$DE$1048576,0),MATCH((CUADRO!F$5&amp;$E319),'Hoja de Trabajo para listado'!$DE$151:$DG$151,0)),0)+IFERROR(INDEX('Hoja de Trabajo para listado'!$CD$155:$DC$1048576,MATCH($A319,'Hoja de Trabajo para listado'!$CD$155:$CD$1048576,0),MATCH((CUADRO!F$5&amp;$E319),'Hoja de Trabajo para listado'!$CD$151:$DC$151,0)),0)</f>
        <v>0</v>
      </c>
      <c r="G319" s="314">
        <f ca="1">+IFERROR(INDEX('Hoja de Trabajo para listado'!$A$155:$Z$1048576,MATCH($A319,'Hoja de Trabajo para listado'!$A$155:$A$1048576,0),MATCH((CUADRO!G$5&amp;$E319),'Hoja de Trabajo para listado'!$A$151:$Z$151,0)),0)+IFERROR(INDEX('Hoja de Trabajo para listado'!$AB$155:$BA$1048576,MATCH($A319,'Hoja de Trabajo para listado'!$AB$155:$AB$1048576,0),MATCH((CUADRO!G$5&amp;$E319),'Hoja de Trabajo para listado'!$AB$151:$BA$151,0)),0)+IFERROR(INDEX('Hoja de Trabajo para listado'!$BC$155:$CB$1048576,MATCH($A319,'Hoja de Trabajo para listado'!$BC$155:$BC$1048576,0),MATCH((CUADRO!G$5&amp;$E319),'Hoja de Trabajo para listado'!$BC$151:$CB$151,0)),0)+IFERROR(INDEX('Hoja de Trabajo para listado'!$DE$153:$DG$274,MATCH($A319,'Hoja de Trabajo para listado'!$DE$153:$DE$1048576,0),MATCH((CUADRO!G$5&amp;$E319),'Hoja de Trabajo para listado'!$DE$151:$DG$151,0)),0)+IFERROR(INDEX('Hoja de Trabajo para listado'!$CD$155:$DC$1048576,MATCH($A319,'Hoja de Trabajo para listado'!$CD$155:$CD$1048576,0),MATCH((CUADRO!G$5&amp;$E319),'Hoja de Trabajo para listado'!$CD$151:$DC$151,0)),0)</f>
        <v>0</v>
      </c>
      <c r="H319" s="314">
        <f ca="1">+IFERROR(INDEX('Hoja de Trabajo para listado'!$A$155:$Z$1048576,MATCH($A319,'Hoja de Trabajo para listado'!$A$155:$A$1048576,0),MATCH((CUADRO!H$5&amp;$E319),'Hoja de Trabajo para listado'!$A$151:$Z$151,0)),0)+IFERROR(INDEX('Hoja de Trabajo para listado'!$AB$155:$BA$1048576,MATCH($A319,'Hoja de Trabajo para listado'!$AB$155:$AB$1048576,0),MATCH((CUADRO!H$5&amp;$E319),'Hoja de Trabajo para listado'!$AB$151:$BA$151,0)),0)+IFERROR(INDEX('Hoja de Trabajo para listado'!$BC$155:$CB$1048576,MATCH($A319,'Hoja de Trabajo para listado'!$BC$155:$BC$1048576,0),MATCH((CUADRO!H$5&amp;$E319),'Hoja de Trabajo para listado'!$BC$151:$CB$151,0)),0)+IFERROR(INDEX('Hoja de Trabajo para listado'!$DE$153:$DG$274,MATCH($A319,'Hoja de Trabajo para listado'!$DE$153:$DE$1048576,0),MATCH((CUADRO!H$5&amp;$E319),'Hoja de Trabajo para listado'!$DE$151:$DG$151,0)),0)+IFERROR(INDEX('Hoja de Trabajo para listado'!$CD$155:$DC$1048576,MATCH($A319,'Hoja de Trabajo para listado'!$CD$155:$CD$1048576,0),MATCH((CUADRO!H$5&amp;$E319),'Hoja de Trabajo para listado'!$CD$151:$DC$151,0)),0)</f>
        <v>0</v>
      </c>
      <c r="I319" s="314">
        <f ca="1">+IFERROR(INDEX('Hoja de Trabajo para listado'!$A$155:$Z$1048576,MATCH($A319,'Hoja de Trabajo para listado'!$A$155:$A$1048576,0),MATCH((CUADRO!I$5&amp;$E319),'Hoja de Trabajo para listado'!$A$151:$Z$151,0)),0)+IFERROR(INDEX('Hoja de Trabajo para listado'!$AB$155:$BA$1048576,MATCH($A319,'Hoja de Trabajo para listado'!$AB$155:$AB$1048576,0),MATCH((CUADRO!I$5&amp;$E319),'Hoja de Trabajo para listado'!$AB$151:$BA$151,0)),0)+IFERROR(INDEX('Hoja de Trabajo para listado'!$BC$155:$CB$1048576,MATCH($A319,'Hoja de Trabajo para listado'!$BC$155:$BC$1048576,0),MATCH((CUADRO!I$5&amp;$E319),'Hoja de Trabajo para listado'!$BC$151:$CB$151,0)),0)+IFERROR(INDEX('Hoja de Trabajo para listado'!$DE$153:$DG$274,MATCH($A319,'Hoja de Trabajo para listado'!$DE$153:$DE$1048576,0),MATCH((CUADRO!I$5&amp;$E319),'Hoja de Trabajo para listado'!$DE$151:$DG$151,0)),0)+IFERROR(INDEX('Hoja de Trabajo para listado'!$CD$155:$DC$1048576,MATCH($A319,'Hoja de Trabajo para listado'!$CD$155:$CD$1048576,0),MATCH((CUADRO!I$5&amp;$E319),'Hoja de Trabajo para listado'!$CD$151:$DC$151,0)),0)</f>
        <v>0</v>
      </c>
      <c r="J319" s="314">
        <f ca="1">+IFERROR(INDEX('Hoja de Trabajo para listado'!$A$155:$Z$1048576,MATCH($A319,'Hoja de Trabajo para listado'!$A$155:$A$1048576,0),MATCH((CUADRO!J$5&amp;$E319),'Hoja de Trabajo para listado'!$A$151:$Z$151,0)),0)+IFERROR(INDEX('Hoja de Trabajo para listado'!$AB$155:$BA$1048576,MATCH($A319,'Hoja de Trabajo para listado'!$AB$155:$AB$1048576,0),MATCH((CUADRO!J$5&amp;$E319),'Hoja de Trabajo para listado'!$AB$151:$BA$151,0)),0)+IFERROR(INDEX('Hoja de Trabajo para listado'!$BC$155:$CB$1048576,MATCH($A319,'Hoja de Trabajo para listado'!$BC$155:$BC$1048576,0),MATCH((CUADRO!J$5&amp;$E319),'Hoja de Trabajo para listado'!$BC$151:$CB$151,0)),0)+IFERROR(INDEX('Hoja de Trabajo para listado'!$DE$153:$DG$274,MATCH($A319,'Hoja de Trabajo para listado'!$DE$153:$DE$1048576,0),MATCH((CUADRO!J$5&amp;$E319),'Hoja de Trabajo para listado'!$DE$151:$DG$151,0)),0)+IFERROR(INDEX('Hoja de Trabajo para listado'!$CD$155:$DC$1048576,MATCH($A319,'Hoja de Trabajo para listado'!$CD$155:$CD$1048576,0),MATCH((CUADRO!J$5&amp;$E319),'Hoja de Trabajo para listado'!$CD$151:$DC$151,0)),0)</f>
        <v>0</v>
      </c>
      <c r="K319" s="314">
        <f ca="1">+IFERROR(INDEX('Hoja de Trabajo para listado'!$A$155:$Z$1048576,MATCH($A319,'Hoja de Trabajo para listado'!$A$155:$A$1048576,0),MATCH((CUADRO!K$5&amp;$E319),'Hoja de Trabajo para listado'!$A$151:$Z$151,0)),0)+IFERROR(INDEX('Hoja de Trabajo para listado'!$AB$155:$BA$1048576,MATCH($A319,'Hoja de Trabajo para listado'!$AB$155:$AB$1048576,0),MATCH((CUADRO!K$5&amp;$E319),'Hoja de Trabajo para listado'!$AB$151:$BA$151,0)),0)+IFERROR(INDEX('Hoja de Trabajo para listado'!$BC$155:$CB$1048576,MATCH($A319,'Hoja de Trabajo para listado'!$BC$155:$BC$1048576,0),MATCH((CUADRO!K$5&amp;$E319),'Hoja de Trabajo para listado'!$BC$151:$CB$151,0)),0)+IFERROR(INDEX('Hoja de Trabajo para listado'!$DE$153:$DG$274,MATCH($A319,'Hoja de Trabajo para listado'!$DE$153:$DE$1048576,0),MATCH((CUADRO!K$5&amp;$E319),'Hoja de Trabajo para listado'!$DE$151:$DG$151,0)),0)+IFERROR(INDEX('Hoja de Trabajo para listado'!$CD$155:$DC$1048576,MATCH($A319,'Hoja de Trabajo para listado'!$CD$155:$CD$1048576,0),MATCH((CUADRO!K$5&amp;$E319),'Hoja de Trabajo para listado'!$CD$151:$DC$151,0)),0)</f>
        <v>0</v>
      </c>
      <c r="L319" s="314">
        <f ca="1">+IFERROR(INDEX('Hoja de Trabajo para listado'!$A$155:$Z$1048576,MATCH($A319,'Hoja de Trabajo para listado'!$A$155:$A$1048576,0),MATCH((CUADRO!L$5&amp;$E319),'Hoja de Trabajo para listado'!$A$151:$Z$151,0)),0)+IFERROR(INDEX('Hoja de Trabajo para listado'!$AB$155:$BA$1048576,MATCH($A319,'Hoja de Trabajo para listado'!$AB$155:$AB$1048576,0),MATCH((CUADRO!L$5&amp;$E319),'Hoja de Trabajo para listado'!$AB$151:$BA$151,0)),0)+IFERROR(INDEX('Hoja de Trabajo para listado'!$BC$155:$CB$1048576,MATCH($A319,'Hoja de Trabajo para listado'!$BC$155:$BC$1048576,0),MATCH((CUADRO!L$5&amp;$E319),'Hoja de Trabajo para listado'!$BC$151:$CB$151,0)),0)+IFERROR(INDEX('Hoja de Trabajo para listado'!$DE$153:$DG$274,MATCH($A319,'Hoja de Trabajo para listado'!$DE$153:$DE$1048576,0),MATCH((CUADRO!L$5&amp;$E319),'Hoja de Trabajo para listado'!$DE$151:$DG$151,0)),0)+IFERROR(INDEX('Hoja de Trabajo para listado'!$CD$155:$DC$1048576,MATCH($A319,'Hoja de Trabajo para listado'!$CD$155:$CD$1048576,0),MATCH((CUADRO!L$5&amp;$E319),'Hoja de Trabajo para listado'!$CD$151:$DC$151,0)),0)</f>
        <v>0</v>
      </c>
      <c r="M319" s="314">
        <f ca="1">+IFERROR(INDEX('Hoja de Trabajo para listado'!$A$155:$Z$1048576,MATCH($A319,'Hoja de Trabajo para listado'!$A$155:$A$1048576,0),MATCH((CUADRO!M$5&amp;$E319),'Hoja de Trabajo para listado'!$A$151:$Z$151,0)),0)+IFERROR(INDEX('Hoja de Trabajo para listado'!$AB$155:$BA$1048576,MATCH($A319,'Hoja de Trabajo para listado'!$AB$155:$AB$1048576,0),MATCH((CUADRO!M$5&amp;$E319),'Hoja de Trabajo para listado'!$AB$151:$BA$151,0)),0)+IFERROR(INDEX('Hoja de Trabajo para listado'!$BC$155:$CB$1048576,MATCH($A319,'Hoja de Trabajo para listado'!$BC$155:$BC$1048576,0),MATCH((CUADRO!M$5&amp;$E319),'Hoja de Trabajo para listado'!$BC$151:$CB$151,0)),0)+IFERROR(INDEX('Hoja de Trabajo para listado'!$DE$153:$DG$274,MATCH($A319,'Hoja de Trabajo para listado'!$DE$153:$DE$1048576,0),MATCH((CUADRO!M$5&amp;$E319),'Hoja de Trabajo para listado'!$DE$151:$DG$151,0)),0)+IFERROR(INDEX('Hoja de Trabajo para listado'!$CD$155:$DC$1048576,MATCH($A319,'Hoja de Trabajo para listado'!$CD$155:$CD$1048576,0),MATCH((CUADRO!M$5&amp;$E319),'Hoja de Trabajo para listado'!$CD$151:$DC$151,0)),0)</f>
        <v>0</v>
      </c>
      <c r="N319" s="314">
        <f ca="1">+IFERROR(INDEX('Hoja de Trabajo para listado'!$A$155:$Z$1048576,MATCH($A319,'Hoja de Trabajo para listado'!$A$155:$A$1048576,0),MATCH((CUADRO!N$5&amp;$E319),'Hoja de Trabajo para listado'!$A$151:$Z$151,0)),0)+IFERROR(INDEX('Hoja de Trabajo para listado'!$AB$155:$BA$1048576,MATCH($A319,'Hoja de Trabajo para listado'!$AB$155:$AB$1048576,0),MATCH((CUADRO!N$5&amp;$E319),'Hoja de Trabajo para listado'!$AB$151:$BA$151,0)),0)+IFERROR(INDEX('Hoja de Trabajo para listado'!$BC$155:$CB$1048576,MATCH($A319,'Hoja de Trabajo para listado'!$BC$155:$BC$1048576,0),MATCH((CUADRO!N$5&amp;$E319),'Hoja de Trabajo para listado'!$BC$151:$CB$151,0)),0)+IFERROR(INDEX('Hoja de Trabajo para listado'!$DE$153:$DG$274,MATCH($A319,'Hoja de Trabajo para listado'!$DE$153:$DE$1048576,0),MATCH((CUADRO!N$5&amp;$E319),'Hoja de Trabajo para listado'!$DE$151:$DG$151,0)),0)+IFERROR(INDEX('Hoja de Trabajo para listado'!$CD$155:$DC$1048576,MATCH($A319,'Hoja de Trabajo para listado'!$CD$155:$CD$1048576,0),MATCH((CUADRO!N$5&amp;$E319),'Hoja de Trabajo para listado'!$CD$151:$DC$151,0)),0)</f>
        <v>0</v>
      </c>
      <c r="O319" s="314">
        <f ca="1">+IFERROR(INDEX('Hoja de Trabajo para listado'!$A$155:$Z$1048576,MATCH($A319,'Hoja de Trabajo para listado'!$A$155:$A$1048576,0),MATCH((CUADRO!O$5&amp;$E319),'Hoja de Trabajo para listado'!$A$151:$Z$151,0)),0)+IFERROR(INDEX('Hoja de Trabajo para listado'!$AB$155:$BA$1048576,MATCH($A319,'Hoja de Trabajo para listado'!$AB$155:$AB$1048576,0),MATCH((CUADRO!O$5&amp;$E319),'Hoja de Trabajo para listado'!$AB$151:$BA$151,0)),0)+IFERROR(INDEX('Hoja de Trabajo para listado'!$BC$155:$CB$1048576,MATCH($A319,'Hoja de Trabajo para listado'!$BC$155:$BC$1048576,0),MATCH((CUADRO!O$5&amp;$E319),'Hoja de Trabajo para listado'!$BC$151:$CB$151,0)),0)+IFERROR(INDEX('Hoja de Trabajo para listado'!$DE$153:$DG$274,MATCH($A319,'Hoja de Trabajo para listado'!$DE$153:$DE$1048576,0),MATCH((CUADRO!O$5&amp;$E319),'Hoja de Trabajo para listado'!$DE$151:$DG$151,0)),0)+IFERROR(INDEX('Hoja de Trabajo para listado'!$CD$155:$DC$1048576,MATCH($A319,'Hoja de Trabajo para listado'!$CD$155:$CD$1048576,0),MATCH((CUADRO!O$5&amp;$E319),'Hoja de Trabajo para listado'!$CD$151:$DC$151,0)),0)</f>
        <v>0</v>
      </c>
      <c r="P319" s="314">
        <f ca="1">+IFERROR(INDEX('Hoja de Trabajo para listado'!$A$155:$Z$1048576,MATCH($A319,'Hoja de Trabajo para listado'!$A$155:$A$1048576,0),MATCH((CUADRO!P$5&amp;$E319),'Hoja de Trabajo para listado'!$A$151:$Z$151,0)),0)+IFERROR(INDEX('Hoja de Trabajo para listado'!$AB$155:$BA$1048576,MATCH($A319,'Hoja de Trabajo para listado'!$AB$155:$AB$1048576,0),MATCH((CUADRO!P$5&amp;$E319),'Hoja de Trabajo para listado'!$AB$151:$BA$151,0)),0)+IFERROR(INDEX('Hoja de Trabajo para listado'!$BC$155:$CB$1048576,MATCH($A319,'Hoja de Trabajo para listado'!$BC$155:$BC$1048576,0),MATCH((CUADRO!P$5&amp;$E319),'Hoja de Trabajo para listado'!$BC$151:$CB$151,0)),0)+IFERROR(INDEX('Hoja de Trabajo para listado'!$DE$153:$DG$274,MATCH($A319,'Hoja de Trabajo para listado'!$DE$153:$DE$1048576,0),MATCH((CUADRO!P$5&amp;$E319),'Hoja de Trabajo para listado'!$DE$151:$DG$151,0)),0)+IFERROR(INDEX('Hoja de Trabajo para listado'!$CD$155:$DC$1048576,MATCH($A319,'Hoja de Trabajo para listado'!$CD$155:$CD$1048576,0),MATCH((CUADRO!P$5&amp;$E319),'Hoja de Trabajo para listado'!$CD$151:$DC$151,0)),0)</f>
        <v>0</v>
      </c>
      <c r="Q319" s="314">
        <f ca="1">+IFERROR(INDEX('Hoja de Trabajo para listado'!$A$155:$Z$1048576,MATCH($A319,'Hoja de Trabajo para listado'!$A$155:$A$1048576,0),MATCH((CUADRO!Q$5&amp;$E319),'Hoja de Trabajo para listado'!$A$151:$Z$151,0)),0)+IFERROR(INDEX('Hoja de Trabajo para listado'!$AB$155:$BA$1048576,MATCH($A319,'Hoja de Trabajo para listado'!$AB$155:$AB$1048576,0),MATCH((CUADRO!Q$5&amp;$E319),'Hoja de Trabajo para listado'!$AB$151:$BA$151,0)),0)+IFERROR(INDEX('Hoja de Trabajo para listado'!$BC$155:$CB$1048576,MATCH($A319,'Hoja de Trabajo para listado'!$BC$155:$BC$1048576,0),MATCH((CUADRO!Q$5&amp;$E319),'Hoja de Trabajo para listado'!$BC$151:$CB$151,0)),0)+IFERROR(INDEX('Hoja de Trabajo para listado'!$DE$153:$DG$274,MATCH($A319,'Hoja de Trabajo para listado'!$DE$153:$DE$1048576,0),MATCH((CUADRO!Q$5&amp;$E319),'Hoja de Trabajo para listado'!$DE$151:$DG$151,0)),0)+IFERROR(INDEX('Hoja de Trabajo para listado'!$CD$155:$DC$1048576,MATCH($A319,'Hoja de Trabajo para listado'!$CD$155:$CD$1048576,0),MATCH((CUADRO!Q$5&amp;$E319),'Hoja de Trabajo para listado'!$CD$151:$DC$151,0)),0)</f>
        <v>0</v>
      </c>
      <c r="R319" s="314">
        <f t="shared" ca="1" si="8"/>
        <v>0</v>
      </c>
      <c r="S319" s="322">
        <f ca="1">+R318+R319</f>
        <v>0</v>
      </c>
      <c r="T319" s="314">
        <f ca="1">+S319</f>
        <v>0</v>
      </c>
      <c r="U319" s="313">
        <f t="shared" si="9"/>
        <v>2</v>
      </c>
      <c r="V319" s="319" t="str">
        <f>+VLOOKUP(A319,bd_lista!$A$3:$E$593,5,FALSE)</f>
        <v>Gobiernos Autonomos Municipales</v>
      </c>
      <c r="W319" s="426"/>
    </row>
    <row r="320" spans="1:23" ht="15" hidden="1" customHeight="1">
      <c r="A320" s="323">
        <v>1266</v>
      </c>
      <c r="B320" s="427">
        <f>+A320</f>
        <v>1266</v>
      </c>
      <c r="C320" s="318" t="str">
        <f>+VLOOKUP(A320,bd_lista!$A$3:$C$593,3,FALSE)</f>
        <v>Gobierno Autónomo Municipal de Coripata</v>
      </c>
      <c r="D320" s="429" t="str">
        <f>+C320</f>
        <v>Gobierno Autónomo Municipal de Coripata</v>
      </c>
      <c r="E320" s="346" t="s">
        <v>1418</v>
      </c>
      <c r="F320" s="360">
        <f ca="1">+IFERROR(INDEX('Hoja de Trabajo para listado'!$A$155:$Z$1048576,MATCH($A320,'Hoja de Trabajo para listado'!$A$155:$A$1048576,0),MATCH((CUADRO!F$5&amp;$E320),'Hoja de Trabajo para listado'!$A$151:$Z$151,0)),0)+IFERROR(INDEX('Hoja de Trabajo para listado'!$AB$155:$BA$1048576,MATCH($A320,'Hoja de Trabajo para listado'!$AB$155:$AB$1048576,0),MATCH((CUADRO!F$5&amp;$E320),'Hoja de Trabajo para listado'!$AB$151:$BA$151,0)),0)+IFERROR(INDEX('Hoja de Trabajo para listado'!$BC$155:$CB$1048576,MATCH($A320,'Hoja de Trabajo para listado'!$BC$155:$BC$1048576,0),MATCH((CUADRO!F$5&amp;$E320),'Hoja de Trabajo para listado'!$BC$151:$CB$151,0)),0)+IFERROR(INDEX('Hoja de Trabajo para listado'!$DE$153:$DG$274,MATCH($A320,'Hoja de Trabajo para listado'!$DE$153:$DE$1048576,0),MATCH((CUADRO!F$5&amp;$E320),'Hoja de Trabajo para listado'!$DE$151:$DG$151,0)),0)+IFERROR(INDEX('Hoja de Trabajo para listado'!$CD$155:$DC$1048576,MATCH($A320,'Hoja de Trabajo para listado'!$CD$155:$CD$1048576,0),MATCH((CUADRO!F$5&amp;$E320),'Hoja de Trabajo para listado'!$CD$151:$DC$151,0)),0)</f>
        <v>0</v>
      </c>
      <c r="G320" s="314">
        <f ca="1">+IFERROR(INDEX('Hoja de Trabajo para listado'!$A$155:$Z$1048576,MATCH($A320,'Hoja de Trabajo para listado'!$A$155:$A$1048576,0),MATCH((CUADRO!G$5&amp;$E320),'Hoja de Trabajo para listado'!$A$151:$Z$151,0)),0)+IFERROR(INDEX('Hoja de Trabajo para listado'!$AB$155:$BA$1048576,MATCH($A320,'Hoja de Trabajo para listado'!$AB$155:$AB$1048576,0),MATCH((CUADRO!G$5&amp;$E320),'Hoja de Trabajo para listado'!$AB$151:$BA$151,0)),0)+IFERROR(INDEX('Hoja de Trabajo para listado'!$BC$155:$CB$1048576,MATCH($A320,'Hoja de Trabajo para listado'!$BC$155:$BC$1048576,0),MATCH((CUADRO!G$5&amp;$E320),'Hoja de Trabajo para listado'!$BC$151:$CB$151,0)),0)+IFERROR(INDEX('Hoja de Trabajo para listado'!$DE$153:$DG$274,MATCH($A320,'Hoja de Trabajo para listado'!$DE$153:$DE$1048576,0),MATCH((CUADRO!G$5&amp;$E320),'Hoja de Trabajo para listado'!$DE$151:$DG$151,0)),0)+IFERROR(INDEX('Hoja de Trabajo para listado'!$CD$155:$DC$1048576,MATCH($A320,'Hoja de Trabajo para listado'!$CD$155:$CD$1048576,0),MATCH((CUADRO!G$5&amp;$E320),'Hoja de Trabajo para listado'!$CD$151:$DC$151,0)),0)</f>
        <v>0</v>
      </c>
      <c r="H320" s="314">
        <f ca="1">+IFERROR(INDEX('Hoja de Trabajo para listado'!$A$155:$Z$1048576,MATCH($A320,'Hoja de Trabajo para listado'!$A$155:$A$1048576,0),MATCH((CUADRO!H$5&amp;$E320),'Hoja de Trabajo para listado'!$A$151:$Z$151,0)),0)+IFERROR(INDEX('Hoja de Trabajo para listado'!$AB$155:$BA$1048576,MATCH($A320,'Hoja de Trabajo para listado'!$AB$155:$AB$1048576,0),MATCH((CUADRO!H$5&amp;$E320),'Hoja de Trabajo para listado'!$AB$151:$BA$151,0)),0)+IFERROR(INDEX('Hoja de Trabajo para listado'!$BC$155:$CB$1048576,MATCH($A320,'Hoja de Trabajo para listado'!$BC$155:$BC$1048576,0),MATCH((CUADRO!H$5&amp;$E320),'Hoja de Trabajo para listado'!$BC$151:$CB$151,0)),0)+IFERROR(INDEX('Hoja de Trabajo para listado'!$DE$153:$DG$274,MATCH($A320,'Hoja de Trabajo para listado'!$DE$153:$DE$1048576,0),MATCH((CUADRO!H$5&amp;$E320),'Hoja de Trabajo para listado'!$DE$151:$DG$151,0)),0)+IFERROR(INDEX('Hoja de Trabajo para listado'!$CD$155:$DC$1048576,MATCH($A320,'Hoja de Trabajo para listado'!$CD$155:$CD$1048576,0),MATCH((CUADRO!H$5&amp;$E320),'Hoja de Trabajo para listado'!$CD$151:$DC$151,0)),0)</f>
        <v>0</v>
      </c>
      <c r="I320" s="314">
        <f ca="1">+IFERROR(INDEX('Hoja de Trabajo para listado'!$A$155:$Z$1048576,MATCH($A320,'Hoja de Trabajo para listado'!$A$155:$A$1048576,0),MATCH((CUADRO!I$5&amp;$E320),'Hoja de Trabajo para listado'!$A$151:$Z$151,0)),0)+IFERROR(INDEX('Hoja de Trabajo para listado'!$AB$155:$BA$1048576,MATCH($A320,'Hoja de Trabajo para listado'!$AB$155:$AB$1048576,0),MATCH((CUADRO!I$5&amp;$E320),'Hoja de Trabajo para listado'!$AB$151:$BA$151,0)),0)+IFERROR(INDEX('Hoja de Trabajo para listado'!$BC$155:$CB$1048576,MATCH($A320,'Hoja de Trabajo para listado'!$BC$155:$BC$1048576,0),MATCH((CUADRO!I$5&amp;$E320),'Hoja de Trabajo para listado'!$BC$151:$CB$151,0)),0)+IFERROR(INDEX('Hoja de Trabajo para listado'!$DE$153:$DG$274,MATCH($A320,'Hoja de Trabajo para listado'!$DE$153:$DE$1048576,0),MATCH((CUADRO!I$5&amp;$E320),'Hoja de Trabajo para listado'!$DE$151:$DG$151,0)),0)+IFERROR(INDEX('Hoja de Trabajo para listado'!$CD$155:$DC$1048576,MATCH($A320,'Hoja de Trabajo para listado'!$CD$155:$CD$1048576,0),MATCH((CUADRO!I$5&amp;$E320),'Hoja de Trabajo para listado'!$CD$151:$DC$151,0)),0)</f>
        <v>0</v>
      </c>
      <c r="J320" s="314">
        <f ca="1">+IFERROR(INDEX('Hoja de Trabajo para listado'!$A$155:$Z$1048576,MATCH($A320,'Hoja de Trabajo para listado'!$A$155:$A$1048576,0),MATCH((CUADRO!J$5&amp;$E320),'Hoja de Trabajo para listado'!$A$151:$Z$151,0)),0)+IFERROR(INDEX('Hoja de Trabajo para listado'!$AB$155:$BA$1048576,MATCH($A320,'Hoja de Trabajo para listado'!$AB$155:$AB$1048576,0),MATCH((CUADRO!J$5&amp;$E320),'Hoja de Trabajo para listado'!$AB$151:$BA$151,0)),0)+IFERROR(INDEX('Hoja de Trabajo para listado'!$BC$155:$CB$1048576,MATCH($A320,'Hoja de Trabajo para listado'!$BC$155:$BC$1048576,0),MATCH((CUADRO!J$5&amp;$E320),'Hoja de Trabajo para listado'!$BC$151:$CB$151,0)),0)+IFERROR(INDEX('Hoja de Trabajo para listado'!$DE$153:$DG$274,MATCH($A320,'Hoja de Trabajo para listado'!$DE$153:$DE$1048576,0),MATCH((CUADRO!J$5&amp;$E320),'Hoja de Trabajo para listado'!$DE$151:$DG$151,0)),0)+IFERROR(INDEX('Hoja de Trabajo para listado'!$CD$155:$DC$1048576,MATCH($A320,'Hoja de Trabajo para listado'!$CD$155:$CD$1048576,0),MATCH((CUADRO!J$5&amp;$E320),'Hoja de Trabajo para listado'!$CD$151:$DC$151,0)),0)</f>
        <v>0</v>
      </c>
      <c r="K320" s="314">
        <f ca="1">+IFERROR(INDEX('Hoja de Trabajo para listado'!$A$155:$Z$1048576,MATCH($A320,'Hoja de Trabajo para listado'!$A$155:$A$1048576,0),MATCH((CUADRO!K$5&amp;$E320),'Hoja de Trabajo para listado'!$A$151:$Z$151,0)),0)+IFERROR(INDEX('Hoja de Trabajo para listado'!$AB$155:$BA$1048576,MATCH($A320,'Hoja de Trabajo para listado'!$AB$155:$AB$1048576,0),MATCH((CUADRO!K$5&amp;$E320),'Hoja de Trabajo para listado'!$AB$151:$BA$151,0)),0)+IFERROR(INDEX('Hoja de Trabajo para listado'!$BC$155:$CB$1048576,MATCH($A320,'Hoja de Trabajo para listado'!$BC$155:$BC$1048576,0),MATCH((CUADRO!K$5&amp;$E320),'Hoja de Trabajo para listado'!$BC$151:$CB$151,0)),0)+IFERROR(INDEX('Hoja de Trabajo para listado'!$DE$153:$DG$274,MATCH($A320,'Hoja de Trabajo para listado'!$DE$153:$DE$1048576,0),MATCH((CUADRO!K$5&amp;$E320),'Hoja de Trabajo para listado'!$DE$151:$DG$151,0)),0)+IFERROR(INDEX('Hoja de Trabajo para listado'!$CD$155:$DC$1048576,MATCH($A320,'Hoja de Trabajo para listado'!$CD$155:$CD$1048576,0),MATCH((CUADRO!K$5&amp;$E320),'Hoja de Trabajo para listado'!$CD$151:$DC$151,0)),0)</f>
        <v>0</v>
      </c>
      <c r="L320" s="314">
        <f ca="1">+IFERROR(INDEX('Hoja de Trabajo para listado'!$A$155:$Z$1048576,MATCH($A320,'Hoja de Trabajo para listado'!$A$155:$A$1048576,0),MATCH((CUADRO!L$5&amp;$E320),'Hoja de Trabajo para listado'!$A$151:$Z$151,0)),0)+IFERROR(INDEX('Hoja de Trabajo para listado'!$AB$155:$BA$1048576,MATCH($A320,'Hoja de Trabajo para listado'!$AB$155:$AB$1048576,0),MATCH((CUADRO!L$5&amp;$E320),'Hoja de Trabajo para listado'!$AB$151:$BA$151,0)),0)+IFERROR(INDEX('Hoja de Trabajo para listado'!$BC$155:$CB$1048576,MATCH($A320,'Hoja de Trabajo para listado'!$BC$155:$BC$1048576,0),MATCH((CUADRO!L$5&amp;$E320),'Hoja de Trabajo para listado'!$BC$151:$CB$151,0)),0)+IFERROR(INDEX('Hoja de Trabajo para listado'!$DE$153:$DG$274,MATCH($A320,'Hoja de Trabajo para listado'!$DE$153:$DE$1048576,0),MATCH((CUADRO!L$5&amp;$E320),'Hoja de Trabajo para listado'!$DE$151:$DG$151,0)),0)+IFERROR(INDEX('Hoja de Trabajo para listado'!$CD$155:$DC$1048576,MATCH($A320,'Hoja de Trabajo para listado'!$CD$155:$CD$1048576,0),MATCH((CUADRO!L$5&amp;$E320),'Hoja de Trabajo para listado'!$CD$151:$DC$151,0)),0)</f>
        <v>0</v>
      </c>
      <c r="M320" s="314">
        <f ca="1">+IFERROR(INDEX('Hoja de Trabajo para listado'!$A$155:$Z$1048576,MATCH($A320,'Hoja de Trabajo para listado'!$A$155:$A$1048576,0),MATCH((CUADRO!M$5&amp;$E320),'Hoja de Trabajo para listado'!$A$151:$Z$151,0)),0)+IFERROR(INDEX('Hoja de Trabajo para listado'!$AB$155:$BA$1048576,MATCH($A320,'Hoja de Trabajo para listado'!$AB$155:$AB$1048576,0),MATCH((CUADRO!M$5&amp;$E320),'Hoja de Trabajo para listado'!$AB$151:$BA$151,0)),0)+IFERROR(INDEX('Hoja de Trabajo para listado'!$BC$155:$CB$1048576,MATCH($A320,'Hoja de Trabajo para listado'!$BC$155:$BC$1048576,0),MATCH((CUADRO!M$5&amp;$E320),'Hoja de Trabajo para listado'!$BC$151:$CB$151,0)),0)+IFERROR(INDEX('Hoja de Trabajo para listado'!$DE$153:$DG$274,MATCH($A320,'Hoja de Trabajo para listado'!$DE$153:$DE$1048576,0),MATCH((CUADRO!M$5&amp;$E320),'Hoja de Trabajo para listado'!$DE$151:$DG$151,0)),0)+IFERROR(INDEX('Hoja de Trabajo para listado'!$CD$155:$DC$1048576,MATCH($A320,'Hoja de Trabajo para listado'!$CD$155:$CD$1048576,0),MATCH((CUADRO!M$5&amp;$E320),'Hoja de Trabajo para listado'!$CD$151:$DC$151,0)),0)</f>
        <v>0</v>
      </c>
      <c r="N320" s="314">
        <f ca="1">+IFERROR(INDEX('Hoja de Trabajo para listado'!$A$155:$Z$1048576,MATCH($A320,'Hoja de Trabajo para listado'!$A$155:$A$1048576,0),MATCH((CUADRO!N$5&amp;$E320),'Hoja de Trabajo para listado'!$A$151:$Z$151,0)),0)+IFERROR(INDEX('Hoja de Trabajo para listado'!$AB$155:$BA$1048576,MATCH($A320,'Hoja de Trabajo para listado'!$AB$155:$AB$1048576,0),MATCH((CUADRO!N$5&amp;$E320),'Hoja de Trabajo para listado'!$AB$151:$BA$151,0)),0)+IFERROR(INDEX('Hoja de Trabajo para listado'!$BC$155:$CB$1048576,MATCH($A320,'Hoja de Trabajo para listado'!$BC$155:$BC$1048576,0),MATCH((CUADRO!N$5&amp;$E320),'Hoja de Trabajo para listado'!$BC$151:$CB$151,0)),0)+IFERROR(INDEX('Hoja de Trabajo para listado'!$DE$153:$DG$274,MATCH($A320,'Hoja de Trabajo para listado'!$DE$153:$DE$1048576,0),MATCH((CUADRO!N$5&amp;$E320),'Hoja de Trabajo para listado'!$DE$151:$DG$151,0)),0)+IFERROR(INDEX('Hoja de Trabajo para listado'!$CD$155:$DC$1048576,MATCH($A320,'Hoja de Trabajo para listado'!$CD$155:$CD$1048576,0),MATCH((CUADRO!N$5&amp;$E320),'Hoja de Trabajo para listado'!$CD$151:$DC$151,0)),0)</f>
        <v>0</v>
      </c>
      <c r="O320" s="314">
        <f ca="1">+IFERROR(INDEX('Hoja de Trabajo para listado'!$A$155:$Z$1048576,MATCH($A320,'Hoja de Trabajo para listado'!$A$155:$A$1048576,0),MATCH((CUADRO!O$5&amp;$E320),'Hoja de Trabajo para listado'!$A$151:$Z$151,0)),0)+IFERROR(INDEX('Hoja de Trabajo para listado'!$AB$155:$BA$1048576,MATCH($A320,'Hoja de Trabajo para listado'!$AB$155:$AB$1048576,0),MATCH((CUADRO!O$5&amp;$E320),'Hoja de Trabajo para listado'!$AB$151:$BA$151,0)),0)+IFERROR(INDEX('Hoja de Trabajo para listado'!$BC$155:$CB$1048576,MATCH($A320,'Hoja de Trabajo para listado'!$BC$155:$BC$1048576,0),MATCH((CUADRO!O$5&amp;$E320),'Hoja de Trabajo para listado'!$BC$151:$CB$151,0)),0)+IFERROR(INDEX('Hoja de Trabajo para listado'!$DE$153:$DG$274,MATCH($A320,'Hoja de Trabajo para listado'!$DE$153:$DE$1048576,0),MATCH((CUADRO!O$5&amp;$E320),'Hoja de Trabajo para listado'!$DE$151:$DG$151,0)),0)+IFERROR(INDEX('Hoja de Trabajo para listado'!$CD$155:$DC$1048576,MATCH($A320,'Hoja de Trabajo para listado'!$CD$155:$CD$1048576,0),MATCH((CUADRO!O$5&amp;$E320),'Hoja de Trabajo para listado'!$CD$151:$DC$151,0)),0)</f>
        <v>0</v>
      </c>
      <c r="P320" s="314">
        <f ca="1">+IFERROR(INDEX('Hoja de Trabajo para listado'!$A$155:$Z$1048576,MATCH($A320,'Hoja de Trabajo para listado'!$A$155:$A$1048576,0),MATCH((CUADRO!P$5&amp;$E320),'Hoja de Trabajo para listado'!$A$151:$Z$151,0)),0)+IFERROR(INDEX('Hoja de Trabajo para listado'!$AB$155:$BA$1048576,MATCH($A320,'Hoja de Trabajo para listado'!$AB$155:$AB$1048576,0),MATCH((CUADRO!P$5&amp;$E320),'Hoja de Trabajo para listado'!$AB$151:$BA$151,0)),0)+IFERROR(INDEX('Hoja de Trabajo para listado'!$BC$155:$CB$1048576,MATCH($A320,'Hoja de Trabajo para listado'!$BC$155:$BC$1048576,0),MATCH((CUADRO!P$5&amp;$E320),'Hoja de Trabajo para listado'!$BC$151:$CB$151,0)),0)+IFERROR(INDEX('Hoja de Trabajo para listado'!$DE$153:$DG$274,MATCH($A320,'Hoja de Trabajo para listado'!$DE$153:$DE$1048576,0),MATCH((CUADRO!P$5&amp;$E320),'Hoja de Trabajo para listado'!$DE$151:$DG$151,0)),0)+IFERROR(INDEX('Hoja de Trabajo para listado'!$CD$155:$DC$1048576,MATCH($A320,'Hoja de Trabajo para listado'!$CD$155:$CD$1048576,0),MATCH((CUADRO!P$5&amp;$E320),'Hoja de Trabajo para listado'!$CD$151:$DC$151,0)),0)</f>
        <v>0</v>
      </c>
      <c r="Q320" s="314">
        <f ca="1">+IFERROR(INDEX('Hoja de Trabajo para listado'!$A$155:$Z$1048576,MATCH($A320,'Hoja de Trabajo para listado'!$A$155:$A$1048576,0),MATCH((CUADRO!Q$5&amp;$E320),'Hoja de Trabajo para listado'!$A$151:$Z$151,0)),0)+IFERROR(INDEX('Hoja de Trabajo para listado'!$AB$155:$BA$1048576,MATCH($A320,'Hoja de Trabajo para listado'!$AB$155:$AB$1048576,0),MATCH((CUADRO!Q$5&amp;$E320),'Hoja de Trabajo para listado'!$AB$151:$BA$151,0)),0)+IFERROR(INDEX('Hoja de Trabajo para listado'!$BC$155:$CB$1048576,MATCH($A320,'Hoja de Trabajo para listado'!$BC$155:$BC$1048576,0),MATCH((CUADRO!Q$5&amp;$E320),'Hoja de Trabajo para listado'!$BC$151:$CB$151,0)),0)+IFERROR(INDEX('Hoja de Trabajo para listado'!$DE$153:$DG$274,MATCH($A320,'Hoja de Trabajo para listado'!$DE$153:$DE$1048576,0),MATCH((CUADRO!Q$5&amp;$E320),'Hoja de Trabajo para listado'!$DE$151:$DG$151,0)),0)+IFERROR(INDEX('Hoja de Trabajo para listado'!$CD$155:$DC$1048576,MATCH($A320,'Hoja de Trabajo para listado'!$CD$155:$CD$1048576,0),MATCH((CUADRO!Q$5&amp;$E320),'Hoja de Trabajo para listado'!$CD$151:$DC$151,0)),0)</f>
        <v>0</v>
      </c>
      <c r="R320" s="360">
        <f t="shared" ca="1" si="8"/>
        <v>0</v>
      </c>
      <c r="S320" s="365"/>
      <c r="T320" s="314">
        <f ca="1">+T321</f>
        <v>0</v>
      </c>
      <c r="U320" s="313">
        <f t="shared" si="9"/>
        <v>1</v>
      </c>
      <c r="V320" s="319" t="str">
        <f>+VLOOKUP(A320,bd_lista!$A$3:$E$593,5,FALSE)</f>
        <v>Gobiernos Autonomos Municipales</v>
      </c>
      <c r="W320" s="425" t="str">
        <f>+V320</f>
        <v>Gobiernos Autonomos Municipales</v>
      </c>
    </row>
    <row r="321" spans="1:23" ht="15" hidden="1" customHeight="1">
      <c r="A321" s="323">
        <v>1266</v>
      </c>
      <c r="B321" s="428"/>
      <c r="C321" s="319" t="str">
        <f>+VLOOKUP(A321,bd_lista!$A$3:$C$593,3,FALSE)</f>
        <v>Gobierno Autónomo Municipal de Coripata</v>
      </c>
      <c r="D321" s="430"/>
      <c r="E321" s="347" t="s">
        <v>1419</v>
      </c>
      <c r="F321" s="316">
        <f ca="1">+IFERROR(INDEX('Hoja de Trabajo para listado'!$A$155:$Z$1048576,MATCH($A321,'Hoja de Trabajo para listado'!$A$155:$A$1048576,0),MATCH((CUADRO!F$5&amp;$E321),'Hoja de Trabajo para listado'!$A$151:$Z$151,0)),0)+IFERROR(INDEX('Hoja de Trabajo para listado'!$AB$155:$BA$1048576,MATCH($A321,'Hoja de Trabajo para listado'!$AB$155:$AB$1048576,0),MATCH((CUADRO!F$5&amp;$E321),'Hoja de Trabajo para listado'!$AB$151:$BA$151,0)),0)+IFERROR(INDEX('Hoja de Trabajo para listado'!$BC$155:$CB$1048576,MATCH($A321,'Hoja de Trabajo para listado'!$BC$155:$BC$1048576,0),MATCH((CUADRO!F$5&amp;$E321),'Hoja de Trabajo para listado'!$BC$151:$CB$151,0)),0)+IFERROR(INDEX('Hoja de Trabajo para listado'!$DE$153:$DG$274,MATCH($A321,'Hoja de Trabajo para listado'!$DE$153:$DE$1048576,0),MATCH((CUADRO!F$5&amp;$E321),'Hoja de Trabajo para listado'!$DE$151:$DG$151,0)),0)+IFERROR(INDEX('Hoja de Trabajo para listado'!$CD$155:$DC$1048576,MATCH($A321,'Hoja de Trabajo para listado'!$CD$155:$CD$1048576,0),MATCH((CUADRO!F$5&amp;$E321),'Hoja de Trabajo para listado'!$CD$151:$DC$151,0)),0)</f>
        <v>0</v>
      </c>
      <c r="G321" s="316">
        <f ca="1">+IFERROR(INDEX('Hoja de Trabajo para listado'!$A$155:$Z$1048576,MATCH($A321,'Hoja de Trabajo para listado'!$A$155:$A$1048576,0),MATCH((CUADRO!G$5&amp;$E321),'Hoja de Trabajo para listado'!$A$151:$Z$151,0)),0)+IFERROR(INDEX('Hoja de Trabajo para listado'!$AB$155:$BA$1048576,MATCH($A321,'Hoja de Trabajo para listado'!$AB$155:$AB$1048576,0),MATCH((CUADRO!G$5&amp;$E321),'Hoja de Trabajo para listado'!$AB$151:$BA$151,0)),0)+IFERROR(INDEX('Hoja de Trabajo para listado'!$BC$155:$CB$1048576,MATCH($A321,'Hoja de Trabajo para listado'!$BC$155:$BC$1048576,0),MATCH((CUADRO!G$5&amp;$E321),'Hoja de Trabajo para listado'!$BC$151:$CB$151,0)),0)+IFERROR(INDEX('Hoja de Trabajo para listado'!$DE$153:$DG$274,MATCH($A321,'Hoja de Trabajo para listado'!$DE$153:$DE$1048576,0),MATCH((CUADRO!G$5&amp;$E321),'Hoja de Trabajo para listado'!$DE$151:$DG$151,0)),0)+IFERROR(INDEX('Hoja de Trabajo para listado'!$CD$155:$DC$1048576,MATCH($A321,'Hoja de Trabajo para listado'!$CD$155:$CD$1048576,0),MATCH((CUADRO!G$5&amp;$E321),'Hoja de Trabajo para listado'!$CD$151:$DC$151,0)),0)</f>
        <v>0</v>
      </c>
      <c r="H321" s="316">
        <f ca="1">+IFERROR(INDEX('Hoja de Trabajo para listado'!$A$155:$Z$1048576,MATCH($A321,'Hoja de Trabajo para listado'!$A$155:$A$1048576,0),MATCH((CUADRO!H$5&amp;$E321),'Hoja de Trabajo para listado'!$A$151:$Z$151,0)),0)+IFERROR(INDEX('Hoja de Trabajo para listado'!$AB$155:$BA$1048576,MATCH($A321,'Hoja de Trabajo para listado'!$AB$155:$AB$1048576,0),MATCH((CUADRO!H$5&amp;$E321),'Hoja de Trabajo para listado'!$AB$151:$BA$151,0)),0)+IFERROR(INDEX('Hoja de Trabajo para listado'!$BC$155:$CB$1048576,MATCH($A321,'Hoja de Trabajo para listado'!$BC$155:$BC$1048576,0),MATCH((CUADRO!H$5&amp;$E321),'Hoja de Trabajo para listado'!$BC$151:$CB$151,0)),0)+IFERROR(INDEX('Hoja de Trabajo para listado'!$DE$153:$DG$274,MATCH($A321,'Hoja de Trabajo para listado'!$DE$153:$DE$1048576,0),MATCH((CUADRO!H$5&amp;$E321),'Hoja de Trabajo para listado'!$DE$151:$DG$151,0)),0)+IFERROR(INDEX('Hoja de Trabajo para listado'!$CD$155:$DC$1048576,MATCH($A321,'Hoja de Trabajo para listado'!$CD$155:$CD$1048576,0),MATCH((CUADRO!H$5&amp;$E321),'Hoja de Trabajo para listado'!$CD$151:$DC$151,0)),0)</f>
        <v>0</v>
      </c>
      <c r="I321" s="316">
        <f ca="1">+IFERROR(INDEX('Hoja de Trabajo para listado'!$A$155:$Z$1048576,MATCH($A321,'Hoja de Trabajo para listado'!$A$155:$A$1048576,0),MATCH((CUADRO!I$5&amp;$E321),'Hoja de Trabajo para listado'!$A$151:$Z$151,0)),0)+IFERROR(INDEX('Hoja de Trabajo para listado'!$AB$155:$BA$1048576,MATCH($A321,'Hoja de Trabajo para listado'!$AB$155:$AB$1048576,0),MATCH((CUADRO!I$5&amp;$E321),'Hoja de Trabajo para listado'!$AB$151:$BA$151,0)),0)+IFERROR(INDEX('Hoja de Trabajo para listado'!$BC$155:$CB$1048576,MATCH($A321,'Hoja de Trabajo para listado'!$BC$155:$BC$1048576,0),MATCH((CUADRO!I$5&amp;$E321),'Hoja de Trabajo para listado'!$BC$151:$CB$151,0)),0)+IFERROR(INDEX('Hoja de Trabajo para listado'!$DE$153:$DG$274,MATCH($A321,'Hoja de Trabajo para listado'!$DE$153:$DE$1048576,0),MATCH((CUADRO!I$5&amp;$E321),'Hoja de Trabajo para listado'!$DE$151:$DG$151,0)),0)+IFERROR(INDEX('Hoja de Trabajo para listado'!$CD$155:$DC$1048576,MATCH($A321,'Hoja de Trabajo para listado'!$CD$155:$CD$1048576,0),MATCH((CUADRO!I$5&amp;$E321),'Hoja de Trabajo para listado'!$CD$151:$DC$151,0)),0)</f>
        <v>0</v>
      </c>
      <c r="J321" s="316">
        <f ca="1">+IFERROR(INDEX('Hoja de Trabajo para listado'!$A$155:$Z$1048576,MATCH($A321,'Hoja de Trabajo para listado'!$A$155:$A$1048576,0),MATCH((CUADRO!J$5&amp;$E321),'Hoja de Trabajo para listado'!$A$151:$Z$151,0)),0)+IFERROR(INDEX('Hoja de Trabajo para listado'!$AB$155:$BA$1048576,MATCH($A321,'Hoja de Trabajo para listado'!$AB$155:$AB$1048576,0),MATCH((CUADRO!J$5&amp;$E321),'Hoja de Trabajo para listado'!$AB$151:$BA$151,0)),0)+IFERROR(INDEX('Hoja de Trabajo para listado'!$BC$155:$CB$1048576,MATCH($A321,'Hoja de Trabajo para listado'!$BC$155:$BC$1048576,0),MATCH((CUADRO!J$5&amp;$E321),'Hoja de Trabajo para listado'!$BC$151:$CB$151,0)),0)+IFERROR(INDEX('Hoja de Trabajo para listado'!$DE$153:$DG$274,MATCH($A321,'Hoja de Trabajo para listado'!$DE$153:$DE$1048576,0),MATCH((CUADRO!J$5&amp;$E321),'Hoja de Trabajo para listado'!$DE$151:$DG$151,0)),0)+IFERROR(INDEX('Hoja de Trabajo para listado'!$CD$155:$DC$1048576,MATCH($A321,'Hoja de Trabajo para listado'!$CD$155:$CD$1048576,0),MATCH((CUADRO!J$5&amp;$E321),'Hoja de Trabajo para listado'!$CD$151:$DC$151,0)),0)</f>
        <v>0</v>
      </c>
      <c r="K321" s="316">
        <f ca="1">+IFERROR(INDEX('Hoja de Trabajo para listado'!$A$155:$Z$1048576,MATCH($A321,'Hoja de Trabajo para listado'!$A$155:$A$1048576,0),MATCH((CUADRO!K$5&amp;$E321),'Hoja de Trabajo para listado'!$A$151:$Z$151,0)),0)+IFERROR(INDEX('Hoja de Trabajo para listado'!$AB$155:$BA$1048576,MATCH($A321,'Hoja de Trabajo para listado'!$AB$155:$AB$1048576,0),MATCH((CUADRO!K$5&amp;$E321),'Hoja de Trabajo para listado'!$AB$151:$BA$151,0)),0)+IFERROR(INDEX('Hoja de Trabajo para listado'!$BC$155:$CB$1048576,MATCH($A321,'Hoja de Trabajo para listado'!$BC$155:$BC$1048576,0),MATCH((CUADRO!K$5&amp;$E321),'Hoja de Trabajo para listado'!$BC$151:$CB$151,0)),0)+IFERROR(INDEX('Hoja de Trabajo para listado'!$DE$153:$DG$274,MATCH($A321,'Hoja de Trabajo para listado'!$DE$153:$DE$1048576,0),MATCH((CUADRO!K$5&amp;$E321),'Hoja de Trabajo para listado'!$DE$151:$DG$151,0)),0)+IFERROR(INDEX('Hoja de Trabajo para listado'!$CD$155:$DC$1048576,MATCH($A321,'Hoja de Trabajo para listado'!$CD$155:$CD$1048576,0),MATCH((CUADRO!K$5&amp;$E321),'Hoja de Trabajo para listado'!$CD$151:$DC$151,0)),0)</f>
        <v>0</v>
      </c>
      <c r="L321" s="316">
        <f ca="1">+IFERROR(INDEX('Hoja de Trabajo para listado'!$A$155:$Z$1048576,MATCH($A321,'Hoja de Trabajo para listado'!$A$155:$A$1048576,0),MATCH((CUADRO!L$5&amp;$E321),'Hoja de Trabajo para listado'!$A$151:$Z$151,0)),0)+IFERROR(INDEX('Hoja de Trabajo para listado'!$AB$155:$BA$1048576,MATCH($A321,'Hoja de Trabajo para listado'!$AB$155:$AB$1048576,0),MATCH((CUADRO!L$5&amp;$E321),'Hoja de Trabajo para listado'!$AB$151:$BA$151,0)),0)+IFERROR(INDEX('Hoja de Trabajo para listado'!$BC$155:$CB$1048576,MATCH($A321,'Hoja de Trabajo para listado'!$BC$155:$BC$1048576,0),MATCH((CUADRO!L$5&amp;$E321),'Hoja de Trabajo para listado'!$BC$151:$CB$151,0)),0)+IFERROR(INDEX('Hoja de Trabajo para listado'!$DE$153:$DG$274,MATCH($A321,'Hoja de Trabajo para listado'!$DE$153:$DE$1048576,0),MATCH((CUADRO!L$5&amp;$E321),'Hoja de Trabajo para listado'!$DE$151:$DG$151,0)),0)+IFERROR(INDEX('Hoja de Trabajo para listado'!$CD$155:$DC$1048576,MATCH($A321,'Hoja de Trabajo para listado'!$CD$155:$CD$1048576,0),MATCH((CUADRO!L$5&amp;$E321),'Hoja de Trabajo para listado'!$CD$151:$DC$151,0)),0)</f>
        <v>0</v>
      </c>
      <c r="M321" s="316">
        <f ca="1">+IFERROR(INDEX('Hoja de Trabajo para listado'!$A$155:$Z$1048576,MATCH($A321,'Hoja de Trabajo para listado'!$A$155:$A$1048576,0),MATCH((CUADRO!M$5&amp;$E321),'Hoja de Trabajo para listado'!$A$151:$Z$151,0)),0)+IFERROR(INDEX('Hoja de Trabajo para listado'!$AB$155:$BA$1048576,MATCH($A321,'Hoja de Trabajo para listado'!$AB$155:$AB$1048576,0),MATCH((CUADRO!M$5&amp;$E321),'Hoja de Trabajo para listado'!$AB$151:$BA$151,0)),0)+IFERROR(INDEX('Hoja de Trabajo para listado'!$BC$155:$CB$1048576,MATCH($A321,'Hoja de Trabajo para listado'!$BC$155:$BC$1048576,0),MATCH((CUADRO!M$5&amp;$E321),'Hoja de Trabajo para listado'!$BC$151:$CB$151,0)),0)+IFERROR(INDEX('Hoja de Trabajo para listado'!$DE$153:$DG$274,MATCH($A321,'Hoja de Trabajo para listado'!$DE$153:$DE$1048576,0),MATCH((CUADRO!M$5&amp;$E321),'Hoja de Trabajo para listado'!$DE$151:$DG$151,0)),0)+IFERROR(INDEX('Hoja de Trabajo para listado'!$CD$155:$DC$1048576,MATCH($A321,'Hoja de Trabajo para listado'!$CD$155:$CD$1048576,0),MATCH((CUADRO!M$5&amp;$E321),'Hoja de Trabajo para listado'!$CD$151:$DC$151,0)),0)</f>
        <v>0</v>
      </c>
      <c r="N321" s="316">
        <f ca="1">+IFERROR(INDEX('Hoja de Trabajo para listado'!$A$155:$Z$1048576,MATCH($A321,'Hoja de Trabajo para listado'!$A$155:$A$1048576,0),MATCH((CUADRO!N$5&amp;$E321),'Hoja de Trabajo para listado'!$A$151:$Z$151,0)),0)+IFERROR(INDEX('Hoja de Trabajo para listado'!$AB$155:$BA$1048576,MATCH($A321,'Hoja de Trabajo para listado'!$AB$155:$AB$1048576,0),MATCH((CUADRO!N$5&amp;$E321),'Hoja de Trabajo para listado'!$AB$151:$BA$151,0)),0)+IFERROR(INDEX('Hoja de Trabajo para listado'!$BC$155:$CB$1048576,MATCH($A321,'Hoja de Trabajo para listado'!$BC$155:$BC$1048576,0),MATCH((CUADRO!N$5&amp;$E321),'Hoja de Trabajo para listado'!$BC$151:$CB$151,0)),0)+IFERROR(INDEX('Hoja de Trabajo para listado'!$DE$153:$DG$274,MATCH($A321,'Hoja de Trabajo para listado'!$DE$153:$DE$1048576,0),MATCH((CUADRO!N$5&amp;$E321),'Hoja de Trabajo para listado'!$DE$151:$DG$151,0)),0)+IFERROR(INDEX('Hoja de Trabajo para listado'!$CD$155:$DC$1048576,MATCH($A321,'Hoja de Trabajo para listado'!$CD$155:$CD$1048576,0),MATCH((CUADRO!N$5&amp;$E321),'Hoja de Trabajo para listado'!$CD$151:$DC$151,0)),0)</f>
        <v>0</v>
      </c>
      <c r="O321" s="316">
        <f ca="1">+IFERROR(INDEX('Hoja de Trabajo para listado'!$A$155:$Z$1048576,MATCH($A321,'Hoja de Trabajo para listado'!$A$155:$A$1048576,0),MATCH((CUADRO!O$5&amp;$E321),'Hoja de Trabajo para listado'!$A$151:$Z$151,0)),0)+IFERROR(INDEX('Hoja de Trabajo para listado'!$AB$155:$BA$1048576,MATCH($A321,'Hoja de Trabajo para listado'!$AB$155:$AB$1048576,0),MATCH((CUADRO!O$5&amp;$E321),'Hoja de Trabajo para listado'!$AB$151:$BA$151,0)),0)+IFERROR(INDEX('Hoja de Trabajo para listado'!$BC$155:$CB$1048576,MATCH($A321,'Hoja de Trabajo para listado'!$BC$155:$BC$1048576,0),MATCH((CUADRO!O$5&amp;$E321),'Hoja de Trabajo para listado'!$BC$151:$CB$151,0)),0)+IFERROR(INDEX('Hoja de Trabajo para listado'!$DE$153:$DG$274,MATCH($A321,'Hoja de Trabajo para listado'!$DE$153:$DE$1048576,0),MATCH((CUADRO!O$5&amp;$E321),'Hoja de Trabajo para listado'!$DE$151:$DG$151,0)),0)+IFERROR(INDEX('Hoja de Trabajo para listado'!$CD$155:$DC$1048576,MATCH($A321,'Hoja de Trabajo para listado'!$CD$155:$CD$1048576,0),MATCH((CUADRO!O$5&amp;$E321),'Hoja de Trabajo para listado'!$CD$151:$DC$151,0)),0)</f>
        <v>0</v>
      </c>
      <c r="P321" s="316">
        <f ca="1">+IFERROR(INDEX('Hoja de Trabajo para listado'!$A$155:$Z$1048576,MATCH($A321,'Hoja de Trabajo para listado'!$A$155:$A$1048576,0),MATCH((CUADRO!P$5&amp;$E321),'Hoja de Trabajo para listado'!$A$151:$Z$151,0)),0)+IFERROR(INDEX('Hoja de Trabajo para listado'!$AB$155:$BA$1048576,MATCH($A321,'Hoja de Trabajo para listado'!$AB$155:$AB$1048576,0),MATCH((CUADRO!P$5&amp;$E321),'Hoja de Trabajo para listado'!$AB$151:$BA$151,0)),0)+IFERROR(INDEX('Hoja de Trabajo para listado'!$BC$155:$CB$1048576,MATCH($A321,'Hoja de Trabajo para listado'!$BC$155:$BC$1048576,0),MATCH((CUADRO!P$5&amp;$E321),'Hoja de Trabajo para listado'!$BC$151:$CB$151,0)),0)+IFERROR(INDEX('Hoja de Trabajo para listado'!$DE$153:$DG$274,MATCH($A321,'Hoja de Trabajo para listado'!$DE$153:$DE$1048576,0),MATCH((CUADRO!P$5&amp;$E321),'Hoja de Trabajo para listado'!$DE$151:$DG$151,0)),0)+IFERROR(INDEX('Hoja de Trabajo para listado'!$CD$155:$DC$1048576,MATCH($A321,'Hoja de Trabajo para listado'!$CD$155:$CD$1048576,0),MATCH((CUADRO!P$5&amp;$E321),'Hoja de Trabajo para listado'!$CD$151:$DC$151,0)),0)</f>
        <v>0</v>
      </c>
      <c r="Q321" s="316">
        <f ca="1">+IFERROR(INDEX('Hoja de Trabajo para listado'!$A$155:$Z$1048576,MATCH($A321,'Hoja de Trabajo para listado'!$A$155:$A$1048576,0),MATCH((CUADRO!Q$5&amp;$E321),'Hoja de Trabajo para listado'!$A$151:$Z$151,0)),0)+IFERROR(INDEX('Hoja de Trabajo para listado'!$AB$155:$BA$1048576,MATCH($A321,'Hoja de Trabajo para listado'!$AB$155:$AB$1048576,0),MATCH((CUADRO!Q$5&amp;$E321),'Hoja de Trabajo para listado'!$AB$151:$BA$151,0)),0)+IFERROR(INDEX('Hoja de Trabajo para listado'!$BC$155:$CB$1048576,MATCH($A321,'Hoja de Trabajo para listado'!$BC$155:$BC$1048576,0),MATCH((CUADRO!Q$5&amp;$E321),'Hoja de Trabajo para listado'!$BC$151:$CB$151,0)),0)+IFERROR(INDEX('Hoja de Trabajo para listado'!$DE$153:$DG$274,MATCH($A321,'Hoja de Trabajo para listado'!$DE$153:$DE$1048576,0),MATCH((CUADRO!Q$5&amp;$E321),'Hoja de Trabajo para listado'!$DE$151:$DG$151,0)),0)+IFERROR(INDEX('Hoja de Trabajo para listado'!$CD$155:$DC$1048576,MATCH($A321,'Hoja de Trabajo para listado'!$CD$155:$CD$1048576,0),MATCH((CUADRO!Q$5&amp;$E321),'Hoja de Trabajo para listado'!$CD$151:$DC$151,0)),0)</f>
        <v>0</v>
      </c>
      <c r="R321" s="316">
        <f t="shared" ca="1" si="8"/>
        <v>0</v>
      </c>
      <c r="S321" s="344">
        <f ca="1">+R320+R321</f>
        <v>0</v>
      </c>
      <c r="T321" s="316">
        <f ca="1">+S321</f>
        <v>0</v>
      </c>
      <c r="U321" s="315">
        <f t="shared" si="9"/>
        <v>2</v>
      </c>
      <c r="V321" s="319" t="str">
        <f>+VLOOKUP(A321,bd_lista!$A$3:$E$593,5,FALSE)</f>
        <v>Gobiernos Autonomos Municipales</v>
      </c>
      <c r="W321" s="426"/>
    </row>
    <row r="322" spans="1:23" customFormat="1" ht="15" hidden="1" customHeight="1">
      <c r="A322" s="325">
        <v>1267</v>
      </c>
      <c r="B322" s="427">
        <f>+A322</f>
        <v>1267</v>
      </c>
      <c r="C322" s="318" t="str">
        <f>+VLOOKUP(A322,bd_lista!$A$3:$C$593,3,FALSE)</f>
        <v>Gobierno Autónomo Municipal de Ixiamas</v>
      </c>
      <c r="D322" s="429" t="str">
        <f>+C322</f>
        <v>Gobierno Autónomo Municipal de Ixiamas</v>
      </c>
      <c r="E322" s="346" t="s">
        <v>1418</v>
      </c>
      <c r="F322" s="314">
        <f ca="1">+IFERROR(INDEX('Hoja de Trabajo para listado'!$A$155:$Z$1048576,MATCH($A322,'Hoja de Trabajo para listado'!$A$155:$A$1048576,0),MATCH((CUADRO!F$5&amp;$E322),'Hoja de Trabajo para listado'!$A$151:$Z$151,0)),0)+IFERROR(INDEX('Hoja de Trabajo para listado'!$AB$155:$BA$1048576,MATCH($A322,'Hoja de Trabajo para listado'!$AB$155:$AB$1048576,0),MATCH((CUADRO!F$5&amp;$E322),'Hoja de Trabajo para listado'!$AB$151:$BA$151,0)),0)+IFERROR(INDEX('Hoja de Trabajo para listado'!$BC$155:$CB$1048576,MATCH($A322,'Hoja de Trabajo para listado'!$BC$155:$BC$1048576,0),MATCH((CUADRO!F$5&amp;$E322),'Hoja de Trabajo para listado'!$BC$151:$CB$151,0)),0)+IFERROR(INDEX('Hoja de Trabajo para listado'!$DE$153:$DG$274,MATCH($A322,'Hoja de Trabajo para listado'!$DE$153:$DE$1048576,0),MATCH((CUADRO!F$5&amp;$E322),'Hoja de Trabajo para listado'!$DE$151:$DG$151,0)),0)+IFERROR(INDEX('Hoja de Trabajo para listado'!$CD$155:$DC$1048576,MATCH($A322,'Hoja de Trabajo para listado'!$CD$155:$CD$1048576,0),MATCH((CUADRO!F$5&amp;$E322),'Hoja de Trabajo para listado'!$CD$151:$DC$151,0)),0)</f>
        <v>0</v>
      </c>
      <c r="G322" s="314">
        <f ca="1">+IFERROR(INDEX('Hoja de Trabajo para listado'!$A$155:$Z$1048576,MATCH($A322,'Hoja de Trabajo para listado'!$A$155:$A$1048576,0),MATCH((CUADRO!G$5&amp;$E322),'Hoja de Trabajo para listado'!$A$151:$Z$151,0)),0)+IFERROR(INDEX('Hoja de Trabajo para listado'!$AB$155:$BA$1048576,MATCH($A322,'Hoja de Trabajo para listado'!$AB$155:$AB$1048576,0),MATCH((CUADRO!G$5&amp;$E322),'Hoja de Trabajo para listado'!$AB$151:$BA$151,0)),0)+IFERROR(INDEX('Hoja de Trabajo para listado'!$BC$155:$CB$1048576,MATCH($A322,'Hoja de Trabajo para listado'!$BC$155:$BC$1048576,0),MATCH((CUADRO!G$5&amp;$E322),'Hoja de Trabajo para listado'!$BC$151:$CB$151,0)),0)+IFERROR(INDEX('Hoja de Trabajo para listado'!$DE$153:$DG$274,MATCH($A322,'Hoja de Trabajo para listado'!$DE$153:$DE$1048576,0),MATCH((CUADRO!G$5&amp;$E322),'Hoja de Trabajo para listado'!$DE$151:$DG$151,0)),0)+IFERROR(INDEX('Hoja de Trabajo para listado'!$CD$155:$DC$1048576,MATCH($A322,'Hoja de Trabajo para listado'!$CD$155:$CD$1048576,0),MATCH((CUADRO!G$5&amp;$E322),'Hoja de Trabajo para listado'!$CD$151:$DC$151,0)),0)</f>
        <v>0</v>
      </c>
      <c r="H322" s="314">
        <f ca="1">+IFERROR(INDEX('Hoja de Trabajo para listado'!$A$155:$Z$1048576,MATCH($A322,'Hoja de Trabajo para listado'!$A$155:$A$1048576,0),MATCH((CUADRO!H$5&amp;$E322),'Hoja de Trabajo para listado'!$A$151:$Z$151,0)),0)+IFERROR(INDEX('Hoja de Trabajo para listado'!$AB$155:$BA$1048576,MATCH($A322,'Hoja de Trabajo para listado'!$AB$155:$AB$1048576,0),MATCH((CUADRO!H$5&amp;$E322),'Hoja de Trabajo para listado'!$AB$151:$BA$151,0)),0)+IFERROR(INDEX('Hoja de Trabajo para listado'!$BC$155:$CB$1048576,MATCH($A322,'Hoja de Trabajo para listado'!$BC$155:$BC$1048576,0),MATCH((CUADRO!H$5&amp;$E322),'Hoja de Trabajo para listado'!$BC$151:$CB$151,0)),0)+IFERROR(INDEX('Hoja de Trabajo para listado'!$DE$153:$DG$274,MATCH($A322,'Hoja de Trabajo para listado'!$DE$153:$DE$1048576,0),MATCH((CUADRO!H$5&amp;$E322),'Hoja de Trabajo para listado'!$DE$151:$DG$151,0)),0)+IFERROR(INDEX('Hoja de Trabajo para listado'!$CD$155:$DC$1048576,MATCH($A322,'Hoja de Trabajo para listado'!$CD$155:$CD$1048576,0),MATCH((CUADRO!H$5&amp;$E322),'Hoja de Trabajo para listado'!$CD$151:$DC$151,0)),0)</f>
        <v>0</v>
      </c>
      <c r="I322" s="314">
        <f ca="1">+IFERROR(INDEX('Hoja de Trabajo para listado'!$A$155:$Z$1048576,MATCH($A322,'Hoja de Trabajo para listado'!$A$155:$A$1048576,0),MATCH((CUADRO!I$5&amp;$E322),'Hoja de Trabajo para listado'!$A$151:$Z$151,0)),0)+IFERROR(INDEX('Hoja de Trabajo para listado'!$AB$155:$BA$1048576,MATCH($A322,'Hoja de Trabajo para listado'!$AB$155:$AB$1048576,0),MATCH((CUADRO!I$5&amp;$E322),'Hoja de Trabajo para listado'!$AB$151:$BA$151,0)),0)+IFERROR(INDEX('Hoja de Trabajo para listado'!$BC$155:$CB$1048576,MATCH($A322,'Hoja de Trabajo para listado'!$BC$155:$BC$1048576,0),MATCH((CUADRO!I$5&amp;$E322),'Hoja de Trabajo para listado'!$BC$151:$CB$151,0)),0)+IFERROR(INDEX('Hoja de Trabajo para listado'!$DE$153:$DG$274,MATCH($A322,'Hoja de Trabajo para listado'!$DE$153:$DE$1048576,0),MATCH((CUADRO!I$5&amp;$E322),'Hoja de Trabajo para listado'!$DE$151:$DG$151,0)),0)+IFERROR(INDEX('Hoja de Trabajo para listado'!$CD$155:$DC$1048576,MATCH($A322,'Hoja de Trabajo para listado'!$CD$155:$CD$1048576,0),MATCH((CUADRO!I$5&amp;$E322),'Hoja de Trabajo para listado'!$CD$151:$DC$151,0)),0)</f>
        <v>0</v>
      </c>
      <c r="J322" s="314">
        <f ca="1">+IFERROR(INDEX('Hoja de Trabajo para listado'!$A$155:$Z$1048576,MATCH($A322,'Hoja de Trabajo para listado'!$A$155:$A$1048576,0),MATCH((CUADRO!J$5&amp;$E322),'Hoja de Trabajo para listado'!$A$151:$Z$151,0)),0)+IFERROR(INDEX('Hoja de Trabajo para listado'!$AB$155:$BA$1048576,MATCH($A322,'Hoja de Trabajo para listado'!$AB$155:$AB$1048576,0),MATCH((CUADRO!J$5&amp;$E322),'Hoja de Trabajo para listado'!$AB$151:$BA$151,0)),0)+IFERROR(INDEX('Hoja de Trabajo para listado'!$BC$155:$CB$1048576,MATCH($A322,'Hoja de Trabajo para listado'!$BC$155:$BC$1048576,0),MATCH((CUADRO!J$5&amp;$E322),'Hoja de Trabajo para listado'!$BC$151:$CB$151,0)),0)+IFERROR(INDEX('Hoja de Trabajo para listado'!$DE$153:$DG$274,MATCH($A322,'Hoja de Trabajo para listado'!$DE$153:$DE$1048576,0),MATCH((CUADRO!J$5&amp;$E322),'Hoja de Trabajo para listado'!$DE$151:$DG$151,0)),0)+IFERROR(INDEX('Hoja de Trabajo para listado'!$CD$155:$DC$1048576,MATCH($A322,'Hoja de Trabajo para listado'!$CD$155:$CD$1048576,0),MATCH((CUADRO!J$5&amp;$E322),'Hoja de Trabajo para listado'!$CD$151:$DC$151,0)),0)</f>
        <v>0</v>
      </c>
      <c r="K322" s="314">
        <f ca="1">+IFERROR(INDEX('Hoja de Trabajo para listado'!$A$155:$Z$1048576,MATCH($A322,'Hoja de Trabajo para listado'!$A$155:$A$1048576,0),MATCH((CUADRO!K$5&amp;$E322),'Hoja de Trabajo para listado'!$A$151:$Z$151,0)),0)+IFERROR(INDEX('Hoja de Trabajo para listado'!$AB$155:$BA$1048576,MATCH($A322,'Hoja de Trabajo para listado'!$AB$155:$AB$1048576,0),MATCH((CUADRO!K$5&amp;$E322),'Hoja de Trabajo para listado'!$AB$151:$BA$151,0)),0)+IFERROR(INDEX('Hoja de Trabajo para listado'!$BC$155:$CB$1048576,MATCH($A322,'Hoja de Trabajo para listado'!$BC$155:$BC$1048576,0),MATCH((CUADRO!K$5&amp;$E322),'Hoja de Trabajo para listado'!$BC$151:$CB$151,0)),0)+IFERROR(INDEX('Hoja de Trabajo para listado'!$DE$153:$DG$274,MATCH($A322,'Hoja de Trabajo para listado'!$DE$153:$DE$1048576,0),MATCH((CUADRO!K$5&amp;$E322),'Hoja de Trabajo para listado'!$DE$151:$DG$151,0)),0)+IFERROR(INDEX('Hoja de Trabajo para listado'!$CD$155:$DC$1048576,MATCH($A322,'Hoja de Trabajo para listado'!$CD$155:$CD$1048576,0),MATCH((CUADRO!K$5&amp;$E322),'Hoja de Trabajo para listado'!$CD$151:$DC$151,0)),0)</f>
        <v>0</v>
      </c>
      <c r="L322" s="314">
        <f ca="1">+IFERROR(INDEX('Hoja de Trabajo para listado'!$A$155:$Z$1048576,MATCH($A322,'Hoja de Trabajo para listado'!$A$155:$A$1048576,0),MATCH((CUADRO!L$5&amp;$E322),'Hoja de Trabajo para listado'!$A$151:$Z$151,0)),0)+IFERROR(INDEX('Hoja de Trabajo para listado'!$AB$155:$BA$1048576,MATCH($A322,'Hoja de Trabajo para listado'!$AB$155:$AB$1048576,0),MATCH((CUADRO!L$5&amp;$E322),'Hoja de Trabajo para listado'!$AB$151:$BA$151,0)),0)+IFERROR(INDEX('Hoja de Trabajo para listado'!$BC$155:$CB$1048576,MATCH($A322,'Hoja de Trabajo para listado'!$BC$155:$BC$1048576,0),MATCH((CUADRO!L$5&amp;$E322),'Hoja de Trabajo para listado'!$BC$151:$CB$151,0)),0)+IFERROR(INDEX('Hoja de Trabajo para listado'!$DE$153:$DG$274,MATCH($A322,'Hoja de Trabajo para listado'!$DE$153:$DE$1048576,0),MATCH((CUADRO!L$5&amp;$E322),'Hoja de Trabajo para listado'!$DE$151:$DG$151,0)),0)+IFERROR(INDEX('Hoja de Trabajo para listado'!$CD$155:$DC$1048576,MATCH($A322,'Hoja de Trabajo para listado'!$CD$155:$CD$1048576,0),MATCH((CUADRO!L$5&amp;$E322),'Hoja de Trabajo para listado'!$CD$151:$DC$151,0)),0)</f>
        <v>0</v>
      </c>
      <c r="M322" s="314">
        <f ca="1">+IFERROR(INDEX('Hoja de Trabajo para listado'!$A$155:$Z$1048576,MATCH($A322,'Hoja de Trabajo para listado'!$A$155:$A$1048576,0),MATCH((CUADRO!M$5&amp;$E322),'Hoja de Trabajo para listado'!$A$151:$Z$151,0)),0)+IFERROR(INDEX('Hoja de Trabajo para listado'!$AB$155:$BA$1048576,MATCH($A322,'Hoja de Trabajo para listado'!$AB$155:$AB$1048576,0),MATCH((CUADRO!M$5&amp;$E322),'Hoja de Trabajo para listado'!$AB$151:$BA$151,0)),0)+IFERROR(INDEX('Hoja de Trabajo para listado'!$BC$155:$CB$1048576,MATCH($A322,'Hoja de Trabajo para listado'!$BC$155:$BC$1048576,0),MATCH((CUADRO!M$5&amp;$E322),'Hoja de Trabajo para listado'!$BC$151:$CB$151,0)),0)+IFERROR(INDEX('Hoja de Trabajo para listado'!$DE$153:$DG$274,MATCH($A322,'Hoja de Trabajo para listado'!$DE$153:$DE$1048576,0),MATCH((CUADRO!M$5&amp;$E322),'Hoja de Trabajo para listado'!$DE$151:$DG$151,0)),0)+IFERROR(INDEX('Hoja de Trabajo para listado'!$CD$155:$DC$1048576,MATCH($A322,'Hoja de Trabajo para listado'!$CD$155:$CD$1048576,0),MATCH((CUADRO!M$5&amp;$E322),'Hoja de Trabajo para listado'!$CD$151:$DC$151,0)),0)</f>
        <v>0</v>
      </c>
      <c r="N322" s="314">
        <f ca="1">+IFERROR(INDEX('Hoja de Trabajo para listado'!$A$155:$Z$1048576,MATCH($A322,'Hoja de Trabajo para listado'!$A$155:$A$1048576,0),MATCH((CUADRO!N$5&amp;$E322),'Hoja de Trabajo para listado'!$A$151:$Z$151,0)),0)+IFERROR(INDEX('Hoja de Trabajo para listado'!$AB$155:$BA$1048576,MATCH($A322,'Hoja de Trabajo para listado'!$AB$155:$AB$1048576,0),MATCH((CUADRO!N$5&amp;$E322),'Hoja de Trabajo para listado'!$AB$151:$BA$151,0)),0)+IFERROR(INDEX('Hoja de Trabajo para listado'!$BC$155:$CB$1048576,MATCH($A322,'Hoja de Trabajo para listado'!$BC$155:$BC$1048576,0),MATCH((CUADRO!N$5&amp;$E322),'Hoja de Trabajo para listado'!$BC$151:$CB$151,0)),0)+IFERROR(INDEX('Hoja de Trabajo para listado'!$DE$153:$DG$274,MATCH($A322,'Hoja de Trabajo para listado'!$DE$153:$DE$1048576,0),MATCH((CUADRO!N$5&amp;$E322),'Hoja de Trabajo para listado'!$DE$151:$DG$151,0)),0)+IFERROR(INDEX('Hoja de Trabajo para listado'!$CD$155:$DC$1048576,MATCH($A322,'Hoja de Trabajo para listado'!$CD$155:$CD$1048576,0),MATCH((CUADRO!N$5&amp;$E322),'Hoja de Trabajo para listado'!$CD$151:$DC$151,0)),0)</f>
        <v>0</v>
      </c>
      <c r="O322" s="314">
        <f ca="1">+IFERROR(INDEX('Hoja de Trabajo para listado'!$A$155:$Z$1048576,MATCH($A322,'Hoja de Trabajo para listado'!$A$155:$A$1048576,0),MATCH((CUADRO!O$5&amp;$E322),'Hoja de Trabajo para listado'!$A$151:$Z$151,0)),0)+IFERROR(INDEX('Hoja de Trabajo para listado'!$AB$155:$BA$1048576,MATCH($A322,'Hoja de Trabajo para listado'!$AB$155:$AB$1048576,0),MATCH((CUADRO!O$5&amp;$E322),'Hoja de Trabajo para listado'!$AB$151:$BA$151,0)),0)+IFERROR(INDEX('Hoja de Trabajo para listado'!$BC$155:$CB$1048576,MATCH($A322,'Hoja de Trabajo para listado'!$BC$155:$BC$1048576,0),MATCH((CUADRO!O$5&amp;$E322),'Hoja de Trabajo para listado'!$BC$151:$CB$151,0)),0)+IFERROR(INDEX('Hoja de Trabajo para listado'!$DE$153:$DG$274,MATCH($A322,'Hoja de Trabajo para listado'!$DE$153:$DE$1048576,0),MATCH((CUADRO!O$5&amp;$E322),'Hoja de Trabajo para listado'!$DE$151:$DG$151,0)),0)+IFERROR(INDEX('Hoja de Trabajo para listado'!$CD$155:$DC$1048576,MATCH($A322,'Hoja de Trabajo para listado'!$CD$155:$CD$1048576,0),MATCH((CUADRO!O$5&amp;$E322),'Hoja de Trabajo para listado'!$CD$151:$DC$151,0)),0)</f>
        <v>0</v>
      </c>
      <c r="P322" s="314">
        <f ca="1">+IFERROR(INDEX('Hoja de Trabajo para listado'!$A$155:$Z$1048576,MATCH($A322,'Hoja de Trabajo para listado'!$A$155:$A$1048576,0),MATCH((CUADRO!P$5&amp;$E322),'Hoja de Trabajo para listado'!$A$151:$Z$151,0)),0)+IFERROR(INDEX('Hoja de Trabajo para listado'!$AB$155:$BA$1048576,MATCH($A322,'Hoja de Trabajo para listado'!$AB$155:$AB$1048576,0),MATCH((CUADRO!P$5&amp;$E322),'Hoja de Trabajo para listado'!$AB$151:$BA$151,0)),0)+IFERROR(INDEX('Hoja de Trabajo para listado'!$BC$155:$CB$1048576,MATCH($A322,'Hoja de Trabajo para listado'!$BC$155:$BC$1048576,0),MATCH((CUADRO!P$5&amp;$E322),'Hoja de Trabajo para listado'!$BC$151:$CB$151,0)),0)+IFERROR(INDEX('Hoja de Trabajo para listado'!$DE$153:$DG$274,MATCH($A322,'Hoja de Trabajo para listado'!$DE$153:$DE$1048576,0),MATCH((CUADRO!P$5&amp;$E322),'Hoja de Trabajo para listado'!$DE$151:$DG$151,0)),0)+IFERROR(INDEX('Hoja de Trabajo para listado'!$CD$155:$DC$1048576,MATCH($A322,'Hoja de Trabajo para listado'!$CD$155:$CD$1048576,0),MATCH((CUADRO!P$5&amp;$E322),'Hoja de Trabajo para listado'!$CD$151:$DC$151,0)),0)</f>
        <v>0</v>
      </c>
      <c r="Q322" s="314">
        <f ca="1">+IFERROR(INDEX('Hoja de Trabajo para listado'!$A$155:$Z$1048576,MATCH($A322,'Hoja de Trabajo para listado'!$A$155:$A$1048576,0),MATCH((CUADRO!Q$5&amp;$E322),'Hoja de Trabajo para listado'!$A$151:$Z$151,0)),0)+IFERROR(INDEX('Hoja de Trabajo para listado'!$AB$155:$BA$1048576,MATCH($A322,'Hoja de Trabajo para listado'!$AB$155:$AB$1048576,0),MATCH((CUADRO!Q$5&amp;$E322),'Hoja de Trabajo para listado'!$AB$151:$BA$151,0)),0)+IFERROR(INDEX('Hoja de Trabajo para listado'!$BC$155:$CB$1048576,MATCH($A322,'Hoja de Trabajo para listado'!$BC$155:$BC$1048576,0),MATCH((CUADRO!Q$5&amp;$E322),'Hoja de Trabajo para listado'!$BC$151:$CB$151,0)),0)+IFERROR(INDEX('Hoja de Trabajo para listado'!$DE$153:$DG$274,MATCH($A322,'Hoja de Trabajo para listado'!$DE$153:$DE$1048576,0),MATCH((CUADRO!Q$5&amp;$E322),'Hoja de Trabajo para listado'!$DE$151:$DG$151,0)),0)+IFERROR(INDEX('Hoja de Trabajo para listado'!$CD$155:$DC$1048576,MATCH($A322,'Hoja de Trabajo para listado'!$CD$155:$CD$1048576,0),MATCH((CUADRO!Q$5&amp;$E322),'Hoja de Trabajo para listado'!$CD$151:$DC$151,0)),0)</f>
        <v>0</v>
      </c>
      <c r="R322" s="314">
        <f t="shared" ca="1" si="8"/>
        <v>0</v>
      </c>
      <c r="S322" s="322"/>
      <c r="T322" s="314">
        <f ca="1">+T323</f>
        <v>0</v>
      </c>
      <c r="U322" s="313">
        <f t="shared" si="9"/>
        <v>1</v>
      </c>
      <c r="V322" s="319" t="str">
        <f>+VLOOKUP(A322,bd_lista!$A$3:$E$593,5,FALSE)</f>
        <v>Gobiernos Autonomos Municipales</v>
      </c>
      <c r="W322" s="425" t="str">
        <f>+V322</f>
        <v>Gobiernos Autonomos Municipales</v>
      </c>
    </row>
    <row r="323" spans="1:23" customFormat="1" ht="15" hidden="1" customHeight="1">
      <c r="A323" s="323">
        <v>1267</v>
      </c>
      <c r="B323" s="428"/>
      <c r="C323" s="319" t="str">
        <f>+VLOOKUP(A323,bd_lista!$A$3:$C$593,3,FALSE)</f>
        <v>Gobierno Autónomo Municipal de Ixiamas</v>
      </c>
      <c r="D323" s="430"/>
      <c r="E323" s="349" t="s">
        <v>1419</v>
      </c>
      <c r="F323" s="314">
        <f ca="1">+IFERROR(INDEX('Hoja de Trabajo para listado'!$A$155:$Z$1048576,MATCH($A323,'Hoja de Trabajo para listado'!$A$155:$A$1048576,0),MATCH((CUADRO!F$5&amp;$E323),'Hoja de Trabajo para listado'!$A$151:$Z$151,0)),0)+IFERROR(INDEX('Hoja de Trabajo para listado'!$AB$155:$BA$1048576,MATCH($A323,'Hoja de Trabajo para listado'!$AB$155:$AB$1048576,0),MATCH((CUADRO!F$5&amp;$E323),'Hoja de Trabajo para listado'!$AB$151:$BA$151,0)),0)+IFERROR(INDEX('Hoja de Trabajo para listado'!$BC$155:$CB$1048576,MATCH($A323,'Hoja de Trabajo para listado'!$BC$155:$BC$1048576,0),MATCH((CUADRO!F$5&amp;$E323),'Hoja de Trabajo para listado'!$BC$151:$CB$151,0)),0)+IFERROR(INDEX('Hoja de Trabajo para listado'!$DE$153:$DG$274,MATCH($A323,'Hoja de Trabajo para listado'!$DE$153:$DE$1048576,0),MATCH((CUADRO!F$5&amp;$E323),'Hoja de Trabajo para listado'!$DE$151:$DG$151,0)),0)+IFERROR(INDEX('Hoja de Trabajo para listado'!$CD$155:$DC$1048576,MATCH($A323,'Hoja de Trabajo para listado'!$CD$155:$CD$1048576,0),MATCH((CUADRO!F$5&amp;$E323),'Hoja de Trabajo para listado'!$CD$151:$DC$151,0)),0)</f>
        <v>0</v>
      </c>
      <c r="G323" s="314">
        <f ca="1">+IFERROR(INDEX('Hoja de Trabajo para listado'!$A$155:$Z$1048576,MATCH($A323,'Hoja de Trabajo para listado'!$A$155:$A$1048576,0),MATCH((CUADRO!G$5&amp;$E323),'Hoja de Trabajo para listado'!$A$151:$Z$151,0)),0)+IFERROR(INDEX('Hoja de Trabajo para listado'!$AB$155:$BA$1048576,MATCH($A323,'Hoja de Trabajo para listado'!$AB$155:$AB$1048576,0),MATCH((CUADRO!G$5&amp;$E323),'Hoja de Trabajo para listado'!$AB$151:$BA$151,0)),0)+IFERROR(INDEX('Hoja de Trabajo para listado'!$BC$155:$CB$1048576,MATCH($A323,'Hoja de Trabajo para listado'!$BC$155:$BC$1048576,0),MATCH((CUADRO!G$5&amp;$E323),'Hoja de Trabajo para listado'!$BC$151:$CB$151,0)),0)+IFERROR(INDEX('Hoja de Trabajo para listado'!$DE$153:$DG$274,MATCH($A323,'Hoja de Trabajo para listado'!$DE$153:$DE$1048576,0),MATCH((CUADRO!G$5&amp;$E323),'Hoja de Trabajo para listado'!$DE$151:$DG$151,0)),0)+IFERROR(INDEX('Hoja de Trabajo para listado'!$CD$155:$DC$1048576,MATCH($A323,'Hoja de Trabajo para listado'!$CD$155:$CD$1048576,0),MATCH((CUADRO!G$5&amp;$E323),'Hoja de Trabajo para listado'!$CD$151:$DC$151,0)),0)</f>
        <v>0</v>
      </c>
      <c r="H323" s="314">
        <f ca="1">+IFERROR(INDEX('Hoja de Trabajo para listado'!$A$155:$Z$1048576,MATCH($A323,'Hoja de Trabajo para listado'!$A$155:$A$1048576,0),MATCH((CUADRO!H$5&amp;$E323),'Hoja de Trabajo para listado'!$A$151:$Z$151,0)),0)+IFERROR(INDEX('Hoja de Trabajo para listado'!$AB$155:$BA$1048576,MATCH($A323,'Hoja de Trabajo para listado'!$AB$155:$AB$1048576,0),MATCH((CUADRO!H$5&amp;$E323),'Hoja de Trabajo para listado'!$AB$151:$BA$151,0)),0)+IFERROR(INDEX('Hoja de Trabajo para listado'!$BC$155:$CB$1048576,MATCH($A323,'Hoja de Trabajo para listado'!$BC$155:$BC$1048576,0),MATCH((CUADRO!H$5&amp;$E323),'Hoja de Trabajo para listado'!$BC$151:$CB$151,0)),0)+IFERROR(INDEX('Hoja de Trabajo para listado'!$DE$153:$DG$274,MATCH($A323,'Hoja de Trabajo para listado'!$DE$153:$DE$1048576,0),MATCH((CUADRO!H$5&amp;$E323),'Hoja de Trabajo para listado'!$DE$151:$DG$151,0)),0)+IFERROR(INDEX('Hoja de Trabajo para listado'!$CD$155:$DC$1048576,MATCH($A323,'Hoja de Trabajo para listado'!$CD$155:$CD$1048576,0),MATCH((CUADRO!H$5&amp;$E323),'Hoja de Trabajo para listado'!$CD$151:$DC$151,0)),0)</f>
        <v>0</v>
      </c>
      <c r="I323" s="314">
        <f ca="1">+IFERROR(INDEX('Hoja de Trabajo para listado'!$A$155:$Z$1048576,MATCH($A323,'Hoja de Trabajo para listado'!$A$155:$A$1048576,0),MATCH((CUADRO!I$5&amp;$E323),'Hoja de Trabajo para listado'!$A$151:$Z$151,0)),0)+IFERROR(INDEX('Hoja de Trabajo para listado'!$AB$155:$BA$1048576,MATCH($A323,'Hoja de Trabajo para listado'!$AB$155:$AB$1048576,0),MATCH((CUADRO!I$5&amp;$E323),'Hoja de Trabajo para listado'!$AB$151:$BA$151,0)),0)+IFERROR(INDEX('Hoja de Trabajo para listado'!$BC$155:$CB$1048576,MATCH($A323,'Hoja de Trabajo para listado'!$BC$155:$BC$1048576,0),MATCH((CUADRO!I$5&amp;$E323),'Hoja de Trabajo para listado'!$BC$151:$CB$151,0)),0)+IFERROR(INDEX('Hoja de Trabajo para listado'!$DE$153:$DG$274,MATCH($A323,'Hoja de Trabajo para listado'!$DE$153:$DE$1048576,0),MATCH((CUADRO!I$5&amp;$E323),'Hoja de Trabajo para listado'!$DE$151:$DG$151,0)),0)+IFERROR(INDEX('Hoja de Trabajo para listado'!$CD$155:$DC$1048576,MATCH($A323,'Hoja de Trabajo para listado'!$CD$155:$CD$1048576,0),MATCH((CUADRO!I$5&amp;$E323),'Hoja de Trabajo para listado'!$CD$151:$DC$151,0)),0)</f>
        <v>0</v>
      </c>
      <c r="J323" s="314">
        <f ca="1">+IFERROR(INDEX('Hoja de Trabajo para listado'!$A$155:$Z$1048576,MATCH($A323,'Hoja de Trabajo para listado'!$A$155:$A$1048576,0),MATCH((CUADRO!J$5&amp;$E323),'Hoja de Trabajo para listado'!$A$151:$Z$151,0)),0)+IFERROR(INDEX('Hoja de Trabajo para listado'!$AB$155:$BA$1048576,MATCH($A323,'Hoja de Trabajo para listado'!$AB$155:$AB$1048576,0),MATCH((CUADRO!J$5&amp;$E323),'Hoja de Trabajo para listado'!$AB$151:$BA$151,0)),0)+IFERROR(INDEX('Hoja de Trabajo para listado'!$BC$155:$CB$1048576,MATCH($A323,'Hoja de Trabajo para listado'!$BC$155:$BC$1048576,0),MATCH((CUADRO!J$5&amp;$E323),'Hoja de Trabajo para listado'!$BC$151:$CB$151,0)),0)+IFERROR(INDEX('Hoja de Trabajo para listado'!$DE$153:$DG$274,MATCH($A323,'Hoja de Trabajo para listado'!$DE$153:$DE$1048576,0),MATCH((CUADRO!J$5&amp;$E323),'Hoja de Trabajo para listado'!$DE$151:$DG$151,0)),0)+IFERROR(INDEX('Hoja de Trabajo para listado'!$CD$155:$DC$1048576,MATCH($A323,'Hoja de Trabajo para listado'!$CD$155:$CD$1048576,0),MATCH((CUADRO!J$5&amp;$E323),'Hoja de Trabajo para listado'!$CD$151:$DC$151,0)),0)</f>
        <v>0</v>
      </c>
      <c r="K323" s="314">
        <f ca="1">+IFERROR(INDEX('Hoja de Trabajo para listado'!$A$155:$Z$1048576,MATCH($A323,'Hoja de Trabajo para listado'!$A$155:$A$1048576,0),MATCH((CUADRO!K$5&amp;$E323),'Hoja de Trabajo para listado'!$A$151:$Z$151,0)),0)+IFERROR(INDEX('Hoja de Trabajo para listado'!$AB$155:$BA$1048576,MATCH($A323,'Hoja de Trabajo para listado'!$AB$155:$AB$1048576,0),MATCH((CUADRO!K$5&amp;$E323),'Hoja de Trabajo para listado'!$AB$151:$BA$151,0)),0)+IFERROR(INDEX('Hoja de Trabajo para listado'!$BC$155:$CB$1048576,MATCH($A323,'Hoja de Trabajo para listado'!$BC$155:$BC$1048576,0),MATCH((CUADRO!K$5&amp;$E323),'Hoja de Trabajo para listado'!$BC$151:$CB$151,0)),0)+IFERROR(INDEX('Hoja de Trabajo para listado'!$DE$153:$DG$274,MATCH($A323,'Hoja de Trabajo para listado'!$DE$153:$DE$1048576,0),MATCH((CUADRO!K$5&amp;$E323),'Hoja de Trabajo para listado'!$DE$151:$DG$151,0)),0)+IFERROR(INDEX('Hoja de Trabajo para listado'!$CD$155:$DC$1048576,MATCH($A323,'Hoja de Trabajo para listado'!$CD$155:$CD$1048576,0),MATCH((CUADRO!K$5&amp;$E323),'Hoja de Trabajo para listado'!$CD$151:$DC$151,0)),0)</f>
        <v>0</v>
      </c>
      <c r="L323" s="314">
        <f ca="1">+IFERROR(INDEX('Hoja de Trabajo para listado'!$A$155:$Z$1048576,MATCH($A323,'Hoja de Trabajo para listado'!$A$155:$A$1048576,0),MATCH((CUADRO!L$5&amp;$E323),'Hoja de Trabajo para listado'!$A$151:$Z$151,0)),0)+IFERROR(INDEX('Hoja de Trabajo para listado'!$AB$155:$BA$1048576,MATCH($A323,'Hoja de Trabajo para listado'!$AB$155:$AB$1048576,0),MATCH((CUADRO!L$5&amp;$E323),'Hoja de Trabajo para listado'!$AB$151:$BA$151,0)),0)+IFERROR(INDEX('Hoja de Trabajo para listado'!$BC$155:$CB$1048576,MATCH($A323,'Hoja de Trabajo para listado'!$BC$155:$BC$1048576,0),MATCH((CUADRO!L$5&amp;$E323),'Hoja de Trabajo para listado'!$BC$151:$CB$151,0)),0)+IFERROR(INDEX('Hoja de Trabajo para listado'!$DE$153:$DG$274,MATCH($A323,'Hoja de Trabajo para listado'!$DE$153:$DE$1048576,0),MATCH((CUADRO!L$5&amp;$E323),'Hoja de Trabajo para listado'!$DE$151:$DG$151,0)),0)+IFERROR(INDEX('Hoja de Trabajo para listado'!$CD$155:$DC$1048576,MATCH($A323,'Hoja de Trabajo para listado'!$CD$155:$CD$1048576,0),MATCH((CUADRO!L$5&amp;$E323),'Hoja de Trabajo para listado'!$CD$151:$DC$151,0)),0)</f>
        <v>0</v>
      </c>
      <c r="M323" s="314">
        <f ca="1">+IFERROR(INDEX('Hoja de Trabajo para listado'!$A$155:$Z$1048576,MATCH($A323,'Hoja de Trabajo para listado'!$A$155:$A$1048576,0),MATCH((CUADRO!M$5&amp;$E323),'Hoja de Trabajo para listado'!$A$151:$Z$151,0)),0)+IFERROR(INDEX('Hoja de Trabajo para listado'!$AB$155:$BA$1048576,MATCH($A323,'Hoja de Trabajo para listado'!$AB$155:$AB$1048576,0),MATCH((CUADRO!M$5&amp;$E323),'Hoja de Trabajo para listado'!$AB$151:$BA$151,0)),0)+IFERROR(INDEX('Hoja de Trabajo para listado'!$BC$155:$CB$1048576,MATCH($A323,'Hoja de Trabajo para listado'!$BC$155:$BC$1048576,0),MATCH((CUADRO!M$5&amp;$E323),'Hoja de Trabajo para listado'!$BC$151:$CB$151,0)),0)+IFERROR(INDEX('Hoja de Trabajo para listado'!$DE$153:$DG$274,MATCH($A323,'Hoja de Trabajo para listado'!$DE$153:$DE$1048576,0),MATCH((CUADRO!M$5&amp;$E323),'Hoja de Trabajo para listado'!$DE$151:$DG$151,0)),0)+IFERROR(INDEX('Hoja de Trabajo para listado'!$CD$155:$DC$1048576,MATCH($A323,'Hoja de Trabajo para listado'!$CD$155:$CD$1048576,0),MATCH((CUADRO!M$5&amp;$E323),'Hoja de Trabajo para listado'!$CD$151:$DC$151,0)),0)</f>
        <v>0</v>
      </c>
      <c r="N323" s="314">
        <f ca="1">+IFERROR(INDEX('Hoja de Trabajo para listado'!$A$155:$Z$1048576,MATCH($A323,'Hoja de Trabajo para listado'!$A$155:$A$1048576,0),MATCH((CUADRO!N$5&amp;$E323),'Hoja de Trabajo para listado'!$A$151:$Z$151,0)),0)+IFERROR(INDEX('Hoja de Trabajo para listado'!$AB$155:$BA$1048576,MATCH($A323,'Hoja de Trabajo para listado'!$AB$155:$AB$1048576,0),MATCH((CUADRO!N$5&amp;$E323),'Hoja de Trabajo para listado'!$AB$151:$BA$151,0)),0)+IFERROR(INDEX('Hoja de Trabajo para listado'!$BC$155:$CB$1048576,MATCH($A323,'Hoja de Trabajo para listado'!$BC$155:$BC$1048576,0),MATCH((CUADRO!N$5&amp;$E323),'Hoja de Trabajo para listado'!$BC$151:$CB$151,0)),0)+IFERROR(INDEX('Hoja de Trabajo para listado'!$DE$153:$DG$274,MATCH($A323,'Hoja de Trabajo para listado'!$DE$153:$DE$1048576,0),MATCH((CUADRO!N$5&amp;$E323),'Hoja de Trabajo para listado'!$DE$151:$DG$151,0)),0)+IFERROR(INDEX('Hoja de Trabajo para listado'!$CD$155:$DC$1048576,MATCH($A323,'Hoja de Trabajo para listado'!$CD$155:$CD$1048576,0),MATCH((CUADRO!N$5&amp;$E323),'Hoja de Trabajo para listado'!$CD$151:$DC$151,0)),0)</f>
        <v>0</v>
      </c>
      <c r="O323" s="314">
        <f ca="1">+IFERROR(INDEX('Hoja de Trabajo para listado'!$A$155:$Z$1048576,MATCH($A323,'Hoja de Trabajo para listado'!$A$155:$A$1048576,0),MATCH((CUADRO!O$5&amp;$E323),'Hoja de Trabajo para listado'!$A$151:$Z$151,0)),0)+IFERROR(INDEX('Hoja de Trabajo para listado'!$AB$155:$BA$1048576,MATCH($A323,'Hoja de Trabajo para listado'!$AB$155:$AB$1048576,0),MATCH((CUADRO!O$5&amp;$E323),'Hoja de Trabajo para listado'!$AB$151:$BA$151,0)),0)+IFERROR(INDEX('Hoja de Trabajo para listado'!$BC$155:$CB$1048576,MATCH($A323,'Hoja de Trabajo para listado'!$BC$155:$BC$1048576,0),MATCH((CUADRO!O$5&amp;$E323),'Hoja de Trabajo para listado'!$BC$151:$CB$151,0)),0)+IFERROR(INDEX('Hoja de Trabajo para listado'!$DE$153:$DG$274,MATCH($A323,'Hoja de Trabajo para listado'!$DE$153:$DE$1048576,0),MATCH((CUADRO!O$5&amp;$E323),'Hoja de Trabajo para listado'!$DE$151:$DG$151,0)),0)+IFERROR(INDEX('Hoja de Trabajo para listado'!$CD$155:$DC$1048576,MATCH($A323,'Hoja de Trabajo para listado'!$CD$155:$CD$1048576,0),MATCH((CUADRO!O$5&amp;$E323),'Hoja de Trabajo para listado'!$CD$151:$DC$151,0)),0)</f>
        <v>0</v>
      </c>
      <c r="P323" s="314">
        <f ca="1">+IFERROR(INDEX('Hoja de Trabajo para listado'!$A$155:$Z$1048576,MATCH($A323,'Hoja de Trabajo para listado'!$A$155:$A$1048576,0),MATCH((CUADRO!P$5&amp;$E323),'Hoja de Trabajo para listado'!$A$151:$Z$151,0)),0)+IFERROR(INDEX('Hoja de Trabajo para listado'!$AB$155:$BA$1048576,MATCH($A323,'Hoja de Trabajo para listado'!$AB$155:$AB$1048576,0),MATCH((CUADRO!P$5&amp;$E323),'Hoja de Trabajo para listado'!$AB$151:$BA$151,0)),0)+IFERROR(INDEX('Hoja de Trabajo para listado'!$BC$155:$CB$1048576,MATCH($A323,'Hoja de Trabajo para listado'!$BC$155:$BC$1048576,0),MATCH((CUADRO!P$5&amp;$E323),'Hoja de Trabajo para listado'!$BC$151:$CB$151,0)),0)+IFERROR(INDEX('Hoja de Trabajo para listado'!$DE$153:$DG$274,MATCH($A323,'Hoja de Trabajo para listado'!$DE$153:$DE$1048576,0),MATCH((CUADRO!P$5&amp;$E323),'Hoja de Trabajo para listado'!$DE$151:$DG$151,0)),0)+IFERROR(INDEX('Hoja de Trabajo para listado'!$CD$155:$DC$1048576,MATCH($A323,'Hoja de Trabajo para listado'!$CD$155:$CD$1048576,0),MATCH((CUADRO!P$5&amp;$E323),'Hoja de Trabajo para listado'!$CD$151:$DC$151,0)),0)</f>
        <v>0</v>
      </c>
      <c r="Q323" s="314">
        <f ca="1">+IFERROR(INDEX('Hoja de Trabajo para listado'!$A$155:$Z$1048576,MATCH($A323,'Hoja de Trabajo para listado'!$A$155:$A$1048576,0),MATCH((CUADRO!Q$5&amp;$E323),'Hoja de Trabajo para listado'!$A$151:$Z$151,0)),0)+IFERROR(INDEX('Hoja de Trabajo para listado'!$AB$155:$BA$1048576,MATCH($A323,'Hoja de Trabajo para listado'!$AB$155:$AB$1048576,0),MATCH((CUADRO!Q$5&amp;$E323),'Hoja de Trabajo para listado'!$AB$151:$BA$151,0)),0)+IFERROR(INDEX('Hoja de Trabajo para listado'!$BC$155:$CB$1048576,MATCH($A323,'Hoja de Trabajo para listado'!$BC$155:$BC$1048576,0),MATCH((CUADRO!Q$5&amp;$E323),'Hoja de Trabajo para listado'!$BC$151:$CB$151,0)),0)+IFERROR(INDEX('Hoja de Trabajo para listado'!$DE$153:$DG$274,MATCH($A323,'Hoja de Trabajo para listado'!$DE$153:$DE$1048576,0),MATCH((CUADRO!Q$5&amp;$E323),'Hoja de Trabajo para listado'!$DE$151:$DG$151,0)),0)+IFERROR(INDEX('Hoja de Trabajo para listado'!$CD$155:$DC$1048576,MATCH($A323,'Hoja de Trabajo para listado'!$CD$155:$CD$1048576,0),MATCH((CUADRO!Q$5&amp;$E323),'Hoja de Trabajo para listado'!$CD$151:$DC$151,0)),0)</f>
        <v>0</v>
      </c>
      <c r="R323" s="314">
        <f t="shared" ca="1" si="8"/>
        <v>0</v>
      </c>
      <c r="S323" s="322">
        <f ca="1">+R322+R323</f>
        <v>0</v>
      </c>
      <c r="T323" s="314">
        <f ca="1">+S323</f>
        <v>0</v>
      </c>
      <c r="U323" s="313">
        <f t="shared" si="9"/>
        <v>2</v>
      </c>
      <c r="V323" s="319" t="str">
        <f>+VLOOKUP(A323,bd_lista!$A$3:$E$593,5,FALSE)</f>
        <v>Gobiernos Autonomos Municipales</v>
      </c>
      <c r="W323" s="426"/>
    </row>
    <row r="324" spans="1:23" ht="15" hidden="1" customHeight="1">
      <c r="A324" s="323">
        <v>1268</v>
      </c>
      <c r="B324" s="427">
        <f>+A324</f>
        <v>1268</v>
      </c>
      <c r="C324" s="318" t="str">
        <f>+VLOOKUP(A324,bd_lista!$A$3:$C$593,3,FALSE)</f>
        <v>Gobierno Autónomo Municipal de San Buenaventura</v>
      </c>
      <c r="D324" s="429" t="str">
        <f>+C324</f>
        <v>Gobierno Autónomo Municipal de San Buenaventura</v>
      </c>
      <c r="E324" s="346" t="s">
        <v>1418</v>
      </c>
      <c r="F324" s="314">
        <f ca="1">+IFERROR(INDEX('Hoja de Trabajo para listado'!$A$155:$Z$1048576,MATCH($A324,'Hoja de Trabajo para listado'!$A$155:$A$1048576,0),MATCH((CUADRO!F$5&amp;$E324),'Hoja de Trabajo para listado'!$A$151:$Z$151,0)),0)+IFERROR(INDEX('Hoja de Trabajo para listado'!$AB$155:$BA$1048576,MATCH($A324,'Hoja de Trabajo para listado'!$AB$155:$AB$1048576,0),MATCH((CUADRO!F$5&amp;$E324),'Hoja de Trabajo para listado'!$AB$151:$BA$151,0)),0)+IFERROR(INDEX('Hoja de Trabajo para listado'!$BC$155:$CB$1048576,MATCH($A324,'Hoja de Trabajo para listado'!$BC$155:$BC$1048576,0),MATCH((CUADRO!F$5&amp;$E324),'Hoja de Trabajo para listado'!$BC$151:$CB$151,0)),0)+IFERROR(INDEX('Hoja de Trabajo para listado'!$DE$153:$DG$274,MATCH($A324,'Hoja de Trabajo para listado'!$DE$153:$DE$1048576,0),MATCH((CUADRO!F$5&amp;$E324),'Hoja de Trabajo para listado'!$DE$151:$DG$151,0)),0)+IFERROR(INDEX('Hoja de Trabajo para listado'!$CD$155:$DC$1048576,MATCH($A324,'Hoja de Trabajo para listado'!$CD$155:$CD$1048576,0),MATCH((CUADRO!F$5&amp;$E324),'Hoja de Trabajo para listado'!$CD$151:$DC$151,0)),0)</f>
        <v>0</v>
      </c>
      <c r="G324" s="314">
        <f ca="1">+IFERROR(INDEX('Hoja de Trabajo para listado'!$A$155:$Z$1048576,MATCH($A324,'Hoja de Trabajo para listado'!$A$155:$A$1048576,0),MATCH((CUADRO!G$5&amp;$E324),'Hoja de Trabajo para listado'!$A$151:$Z$151,0)),0)+IFERROR(INDEX('Hoja de Trabajo para listado'!$AB$155:$BA$1048576,MATCH($A324,'Hoja de Trabajo para listado'!$AB$155:$AB$1048576,0),MATCH((CUADRO!G$5&amp;$E324),'Hoja de Trabajo para listado'!$AB$151:$BA$151,0)),0)+IFERROR(INDEX('Hoja de Trabajo para listado'!$BC$155:$CB$1048576,MATCH($A324,'Hoja de Trabajo para listado'!$BC$155:$BC$1048576,0),MATCH((CUADRO!G$5&amp;$E324),'Hoja de Trabajo para listado'!$BC$151:$CB$151,0)),0)+IFERROR(INDEX('Hoja de Trabajo para listado'!$DE$153:$DG$274,MATCH($A324,'Hoja de Trabajo para listado'!$DE$153:$DE$1048576,0),MATCH((CUADRO!G$5&amp;$E324),'Hoja de Trabajo para listado'!$DE$151:$DG$151,0)),0)+IFERROR(INDEX('Hoja de Trabajo para listado'!$CD$155:$DC$1048576,MATCH($A324,'Hoja de Trabajo para listado'!$CD$155:$CD$1048576,0),MATCH((CUADRO!G$5&amp;$E324),'Hoja de Trabajo para listado'!$CD$151:$DC$151,0)),0)</f>
        <v>0</v>
      </c>
      <c r="H324" s="314">
        <f ca="1">+IFERROR(INDEX('Hoja de Trabajo para listado'!$A$155:$Z$1048576,MATCH($A324,'Hoja de Trabajo para listado'!$A$155:$A$1048576,0),MATCH((CUADRO!H$5&amp;$E324),'Hoja de Trabajo para listado'!$A$151:$Z$151,0)),0)+IFERROR(INDEX('Hoja de Trabajo para listado'!$AB$155:$BA$1048576,MATCH($A324,'Hoja de Trabajo para listado'!$AB$155:$AB$1048576,0),MATCH((CUADRO!H$5&amp;$E324),'Hoja de Trabajo para listado'!$AB$151:$BA$151,0)),0)+IFERROR(INDEX('Hoja de Trabajo para listado'!$BC$155:$CB$1048576,MATCH($A324,'Hoja de Trabajo para listado'!$BC$155:$BC$1048576,0),MATCH((CUADRO!H$5&amp;$E324),'Hoja de Trabajo para listado'!$BC$151:$CB$151,0)),0)+IFERROR(INDEX('Hoja de Trabajo para listado'!$DE$153:$DG$274,MATCH($A324,'Hoja de Trabajo para listado'!$DE$153:$DE$1048576,0),MATCH((CUADRO!H$5&amp;$E324),'Hoja de Trabajo para listado'!$DE$151:$DG$151,0)),0)+IFERROR(INDEX('Hoja de Trabajo para listado'!$CD$155:$DC$1048576,MATCH($A324,'Hoja de Trabajo para listado'!$CD$155:$CD$1048576,0),MATCH((CUADRO!H$5&amp;$E324),'Hoja de Trabajo para listado'!$CD$151:$DC$151,0)),0)</f>
        <v>0</v>
      </c>
      <c r="I324" s="314">
        <f ca="1">+IFERROR(INDEX('Hoja de Trabajo para listado'!$A$155:$Z$1048576,MATCH($A324,'Hoja de Trabajo para listado'!$A$155:$A$1048576,0),MATCH((CUADRO!I$5&amp;$E324),'Hoja de Trabajo para listado'!$A$151:$Z$151,0)),0)+IFERROR(INDEX('Hoja de Trabajo para listado'!$AB$155:$BA$1048576,MATCH($A324,'Hoja de Trabajo para listado'!$AB$155:$AB$1048576,0),MATCH((CUADRO!I$5&amp;$E324),'Hoja de Trabajo para listado'!$AB$151:$BA$151,0)),0)+IFERROR(INDEX('Hoja de Trabajo para listado'!$BC$155:$CB$1048576,MATCH($A324,'Hoja de Trabajo para listado'!$BC$155:$BC$1048576,0),MATCH((CUADRO!I$5&amp;$E324),'Hoja de Trabajo para listado'!$BC$151:$CB$151,0)),0)+IFERROR(INDEX('Hoja de Trabajo para listado'!$DE$153:$DG$274,MATCH($A324,'Hoja de Trabajo para listado'!$DE$153:$DE$1048576,0),MATCH((CUADRO!I$5&amp;$E324),'Hoja de Trabajo para listado'!$DE$151:$DG$151,0)),0)+IFERROR(INDEX('Hoja de Trabajo para listado'!$CD$155:$DC$1048576,MATCH($A324,'Hoja de Trabajo para listado'!$CD$155:$CD$1048576,0),MATCH((CUADRO!I$5&amp;$E324),'Hoja de Trabajo para listado'!$CD$151:$DC$151,0)),0)</f>
        <v>0</v>
      </c>
      <c r="J324" s="314">
        <f ca="1">+IFERROR(INDEX('Hoja de Trabajo para listado'!$A$155:$Z$1048576,MATCH($A324,'Hoja de Trabajo para listado'!$A$155:$A$1048576,0),MATCH((CUADRO!J$5&amp;$E324),'Hoja de Trabajo para listado'!$A$151:$Z$151,0)),0)+IFERROR(INDEX('Hoja de Trabajo para listado'!$AB$155:$BA$1048576,MATCH($A324,'Hoja de Trabajo para listado'!$AB$155:$AB$1048576,0),MATCH((CUADRO!J$5&amp;$E324),'Hoja de Trabajo para listado'!$AB$151:$BA$151,0)),0)+IFERROR(INDEX('Hoja de Trabajo para listado'!$BC$155:$CB$1048576,MATCH($A324,'Hoja de Trabajo para listado'!$BC$155:$BC$1048576,0),MATCH((CUADRO!J$5&amp;$E324),'Hoja de Trabajo para listado'!$BC$151:$CB$151,0)),0)+IFERROR(INDEX('Hoja de Trabajo para listado'!$DE$153:$DG$274,MATCH($A324,'Hoja de Trabajo para listado'!$DE$153:$DE$1048576,0),MATCH((CUADRO!J$5&amp;$E324),'Hoja de Trabajo para listado'!$DE$151:$DG$151,0)),0)+IFERROR(INDEX('Hoja de Trabajo para listado'!$CD$155:$DC$1048576,MATCH($A324,'Hoja de Trabajo para listado'!$CD$155:$CD$1048576,0),MATCH((CUADRO!J$5&amp;$E324),'Hoja de Trabajo para listado'!$CD$151:$DC$151,0)),0)</f>
        <v>0</v>
      </c>
      <c r="K324" s="314">
        <f ca="1">+IFERROR(INDEX('Hoja de Trabajo para listado'!$A$155:$Z$1048576,MATCH($A324,'Hoja de Trabajo para listado'!$A$155:$A$1048576,0),MATCH((CUADRO!K$5&amp;$E324),'Hoja de Trabajo para listado'!$A$151:$Z$151,0)),0)+IFERROR(INDEX('Hoja de Trabajo para listado'!$AB$155:$BA$1048576,MATCH($A324,'Hoja de Trabajo para listado'!$AB$155:$AB$1048576,0),MATCH((CUADRO!K$5&amp;$E324),'Hoja de Trabajo para listado'!$AB$151:$BA$151,0)),0)+IFERROR(INDEX('Hoja de Trabajo para listado'!$BC$155:$CB$1048576,MATCH($A324,'Hoja de Trabajo para listado'!$BC$155:$BC$1048576,0),MATCH((CUADRO!K$5&amp;$E324),'Hoja de Trabajo para listado'!$BC$151:$CB$151,0)),0)+IFERROR(INDEX('Hoja de Trabajo para listado'!$DE$153:$DG$274,MATCH($A324,'Hoja de Trabajo para listado'!$DE$153:$DE$1048576,0),MATCH((CUADRO!K$5&amp;$E324),'Hoja de Trabajo para listado'!$DE$151:$DG$151,0)),0)+IFERROR(INDEX('Hoja de Trabajo para listado'!$CD$155:$DC$1048576,MATCH($A324,'Hoja de Trabajo para listado'!$CD$155:$CD$1048576,0),MATCH((CUADRO!K$5&amp;$E324),'Hoja de Trabajo para listado'!$CD$151:$DC$151,0)),0)</f>
        <v>0</v>
      </c>
      <c r="L324" s="314">
        <f ca="1">+IFERROR(INDEX('Hoja de Trabajo para listado'!$A$155:$Z$1048576,MATCH($A324,'Hoja de Trabajo para listado'!$A$155:$A$1048576,0),MATCH((CUADRO!L$5&amp;$E324),'Hoja de Trabajo para listado'!$A$151:$Z$151,0)),0)+IFERROR(INDEX('Hoja de Trabajo para listado'!$AB$155:$BA$1048576,MATCH($A324,'Hoja de Trabajo para listado'!$AB$155:$AB$1048576,0),MATCH((CUADRO!L$5&amp;$E324),'Hoja de Trabajo para listado'!$AB$151:$BA$151,0)),0)+IFERROR(INDEX('Hoja de Trabajo para listado'!$BC$155:$CB$1048576,MATCH($A324,'Hoja de Trabajo para listado'!$BC$155:$BC$1048576,0),MATCH((CUADRO!L$5&amp;$E324),'Hoja de Trabajo para listado'!$BC$151:$CB$151,0)),0)+IFERROR(INDEX('Hoja de Trabajo para listado'!$DE$153:$DG$274,MATCH($A324,'Hoja de Trabajo para listado'!$DE$153:$DE$1048576,0),MATCH((CUADRO!L$5&amp;$E324),'Hoja de Trabajo para listado'!$DE$151:$DG$151,0)),0)+IFERROR(INDEX('Hoja de Trabajo para listado'!$CD$155:$DC$1048576,MATCH($A324,'Hoja de Trabajo para listado'!$CD$155:$CD$1048576,0),MATCH((CUADRO!L$5&amp;$E324),'Hoja de Trabajo para listado'!$CD$151:$DC$151,0)),0)</f>
        <v>0</v>
      </c>
      <c r="M324" s="314">
        <f ca="1">+IFERROR(INDEX('Hoja de Trabajo para listado'!$A$155:$Z$1048576,MATCH($A324,'Hoja de Trabajo para listado'!$A$155:$A$1048576,0),MATCH((CUADRO!M$5&amp;$E324),'Hoja de Trabajo para listado'!$A$151:$Z$151,0)),0)+IFERROR(INDEX('Hoja de Trabajo para listado'!$AB$155:$BA$1048576,MATCH($A324,'Hoja de Trabajo para listado'!$AB$155:$AB$1048576,0),MATCH((CUADRO!M$5&amp;$E324),'Hoja de Trabajo para listado'!$AB$151:$BA$151,0)),0)+IFERROR(INDEX('Hoja de Trabajo para listado'!$BC$155:$CB$1048576,MATCH($A324,'Hoja de Trabajo para listado'!$BC$155:$BC$1048576,0),MATCH((CUADRO!M$5&amp;$E324),'Hoja de Trabajo para listado'!$BC$151:$CB$151,0)),0)+IFERROR(INDEX('Hoja de Trabajo para listado'!$DE$153:$DG$274,MATCH($A324,'Hoja de Trabajo para listado'!$DE$153:$DE$1048576,0),MATCH((CUADRO!M$5&amp;$E324),'Hoja de Trabajo para listado'!$DE$151:$DG$151,0)),0)+IFERROR(INDEX('Hoja de Trabajo para listado'!$CD$155:$DC$1048576,MATCH($A324,'Hoja de Trabajo para listado'!$CD$155:$CD$1048576,0),MATCH((CUADRO!M$5&amp;$E324),'Hoja de Trabajo para listado'!$CD$151:$DC$151,0)),0)</f>
        <v>0</v>
      </c>
      <c r="N324" s="314">
        <f ca="1">+IFERROR(INDEX('Hoja de Trabajo para listado'!$A$155:$Z$1048576,MATCH($A324,'Hoja de Trabajo para listado'!$A$155:$A$1048576,0),MATCH((CUADRO!N$5&amp;$E324),'Hoja de Trabajo para listado'!$A$151:$Z$151,0)),0)+IFERROR(INDEX('Hoja de Trabajo para listado'!$AB$155:$BA$1048576,MATCH($A324,'Hoja de Trabajo para listado'!$AB$155:$AB$1048576,0),MATCH((CUADRO!N$5&amp;$E324),'Hoja de Trabajo para listado'!$AB$151:$BA$151,0)),0)+IFERROR(INDEX('Hoja de Trabajo para listado'!$BC$155:$CB$1048576,MATCH($A324,'Hoja de Trabajo para listado'!$BC$155:$BC$1048576,0),MATCH((CUADRO!N$5&amp;$E324),'Hoja de Trabajo para listado'!$BC$151:$CB$151,0)),0)+IFERROR(INDEX('Hoja de Trabajo para listado'!$DE$153:$DG$274,MATCH($A324,'Hoja de Trabajo para listado'!$DE$153:$DE$1048576,0),MATCH((CUADRO!N$5&amp;$E324),'Hoja de Trabajo para listado'!$DE$151:$DG$151,0)),0)+IFERROR(INDEX('Hoja de Trabajo para listado'!$CD$155:$DC$1048576,MATCH($A324,'Hoja de Trabajo para listado'!$CD$155:$CD$1048576,0),MATCH((CUADRO!N$5&amp;$E324),'Hoja de Trabajo para listado'!$CD$151:$DC$151,0)),0)</f>
        <v>0</v>
      </c>
      <c r="O324" s="314">
        <f ca="1">+IFERROR(INDEX('Hoja de Trabajo para listado'!$A$155:$Z$1048576,MATCH($A324,'Hoja de Trabajo para listado'!$A$155:$A$1048576,0),MATCH((CUADRO!O$5&amp;$E324),'Hoja de Trabajo para listado'!$A$151:$Z$151,0)),0)+IFERROR(INDEX('Hoja de Trabajo para listado'!$AB$155:$BA$1048576,MATCH($A324,'Hoja de Trabajo para listado'!$AB$155:$AB$1048576,0),MATCH((CUADRO!O$5&amp;$E324),'Hoja de Trabajo para listado'!$AB$151:$BA$151,0)),0)+IFERROR(INDEX('Hoja de Trabajo para listado'!$BC$155:$CB$1048576,MATCH($A324,'Hoja de Trabajo para listado'!$BC$155:$BC$1048576,0),MATCH((CUADRO!O$5&amp;$E324),'Hoja de Trabajo para listado'!$BC$151:$CB$151,0)),0)+IFERROR(INDEX('Hoja de Trabajo para listado'!$DE$153:$DG$274,MATCH($A324,'Hoja de Trabajo para listado'!$DE$153:$DE$1048576,0),MATCH((CUADRO!O$5&amp;$E324),'Hoja de Trabajo para listado'!$DE$151:$DG$151,0)),0)+IFERROR(INDEX('Hoja de Trabajo para listado'!$CD$155:$DC$1048576,MATCH($A324,'Hoja de Trabajo para listado'!$CD$155:$CD$1048576,0),MATCH((CUADRO!O$5&amp;$E324),'Hoja de Trabajo para listado'!$CD$151:$DC$151,0)),0)</f>
        <v>0</v>
      </c>
      <c r="P324" s="314">
        <f ca="1">+IFERROR(INDEX('Hoja de Trabajo para listado'!$A$155:$Z$1048576,MATCH($A324,'Hoja de Trabajo para listado'!$A$155:$A$1048576,0),MATCH((CUADRO!P$5&amp;$E324),'Hoja de Trabajo para listado'!$A$151:$Z$151,0)),0)+IFERROR(INDEX('Hoja de Trabajo para listado'!$AB$155:$BA$1048576,MATCH($A324,'Hoja de Trabajo para listado'!$AB$155:$AB$1048576,0),MATCH((CUADRO!P$5&amp;$E324),'Hoja de Trabajo para listado'!$AB$151:$BA$151,0)),0)+IFERROR(INDEX('Hoja de Trabajo para listado'!$BC$155:$CB$1048576,MATCH($A324,'Hoja de Trabajo para listado'!$BC$155:$BC$1048576,0),MATCH((CUADRO!P$5&amp;$E324),'Hoja de Trabajo para listado'!$BC$151:$CB$151,0)),0)+IFERROR(INDEX('Hoja de Trabajo para listado'!$DE$153:$DG$274,MATCH($A324,'Hoja de Trabajo para listado'!$DE$153:$DE$1048576,0),MATCH((CUADRO!P$5&amp;$E324),'Hoja de Trabajo para listado'!$DE$151:$DG$151,0)),0)+IFERROR(INDEX('Hoja de Trabajo para listado'!$CD$155:$DC$1048576,MATCH($A324,'Hoja de Trabajo para listado'!$CD$155:$CD$1048576,0),MATCH((CUADRO!P$5&amp;$E324),'Hoja de Trabajo para listado'!$CD$151:$DC$151,0)),0)</f>
        <v>0</v>
      </c>
      <c r="Q324" s="314">
        <f ca="1">+IFERROR(INDEX('Hoja de Trabajo para listado'!$A$155:$Z$1048576,MATCH($A324,'Hoja de Trabajo para listado'!$A$155:$A$1048576,0),MATCH((CUADRO!Q$5&amp;$E324),'Hoja de Trabajo para listado'!$A$151:$Z$151,0)),0)+IFERROR(INDEX('Hoja de Trabajo para listado'!$AB$155:$BA$1048576,MATCH($A324,'Hoja de Trabajo para listado'!$AB$155:$AB$1048576,0),MATCH((CUADRO!Q$5&amp;$E324),'Hoja de Trabajo para listado'!$AB$151:$BA$151,0)),0)+IFERROR(INDEX('Hoja de Trabajo para listado'!$BC$155:$CB$1048576,MATCH($A324,'Hoja de Trabajo para listado'!$BC$155:$BC$1048576,0),MATCH((CUADRO!Q$5&amp;$E324),'Hoja de Trabajo para listado'!$BC$151:$CB$151,0)),0)+IFERROR(INDEX('Hoja de Trabajo para listado'!$DE$153:$DG$274,MATCH($A324,'Hoja de Trabajo para listado'!$DE$153:$DE$1048576,0),MATCH((CUADRO!Q$5&amp;$E324),'Hoja de Trabajo para listado'!$DE$151:$DG$151,0)),0)+IFERROR(INDEX('Hoja de Trabajo para listado'!$CD$155:$DC$1048576,MATCH($A324,'Hoja de Trabajo para listado'!$CD$155:$CD$1048576,0),MATCH((CUADRO!Q$5&amp;$E324),'Hoja de Trabajo para listado'!$CD$151:$DC$151,0)),0)</f>
        <v>0</v>
      </c>
      <c r="R324" s="314">
        <f t="shared" ca="1" si="8"/>
        <v>0</v>
      </c>
      <c r="S324" s="322"/>
      <c r="T324" s="314">
        <f ca="1">+T325</f>
        <v>0</v>
      </c>
      <c r="U324" s="313">
        <f t="shared" si="9"/>
        <v>1</v>
      </c>
      <c r="V324" s="319" t="str">
        <f>+VLOOKUP(A324,bd_lista!$A$3:$E$593,5,FALSE)</f>
        <v>Gobiernos Autonomos Municipales</v>
      </c>
      <c r="W324" s="425" t="str">
        <f>+V324</f>
        <v>Gobiernos Autonomos Municipales</v>
      </c>
    </row>
    <row r="325" spans="1:23" ht="15" hidden="1" customHeight="1">
      <c r="A325" s="323">
        <v>1268</v>
      </c>
      <c r="B325" s="428"/>
      <c r="C325" s="319" t="str">
        <f>+VLOOKUP(A325,bd_lista!$A$3:$C$593,3,FALSE)</f>
        <v>Gobierno Autónomo Municipal de San Buenaventura</v>
      </c>
      <c r="D325" s="430"/>
      <c r="E325" s="347" t="s">
        <v>1419</v>
      </c>
      <c r="F325" s="316">
        <f ca="1">+IFERROR(INDEX('Hoja de Trabajo para listado'!$A$155:$Z$1048576,MATCH($A325,'Hoja de Trabajo para listado'!$A$155:$A$1048576,0),MATCH((CUADRO!F$5&amp;$E325),'Hoja de Trabajo para listado'!$A$151:$Z$151,0)),0)+IFERROR(INDEX('Hoja de Trabajo para listado'!$AB$155:$BA$1048576,MATCH($A325,'Hoja de Trabajo para listado'!$AB$155:$AB$1048576,0),MATCH((CUADRO!F$5&amp;$E325),'Hoja de Trabajo para listado'!$AB$151:$BA$151,0)),0)+IFERROR(INDEX('Hoja de Trabajo para listado'!$BC$155:$CB$1048576,MATCH($A325,'Hoja de Trabajo para listado'!$BC$155:$BC$1048576,0),MATCH((CUADRO!F$5&amp;$E325),'Hoja de Trabajo para listado'!$BC$151:$CB$151,0)),0)+IFERROR(INDEX('Hoja de Trabajo para listado'!$DE$153:$DG$274,MATCH($A325,'Hoja de Trabajo para listado'!$DE$153:$DE$1048576,0),MATCH((CUADRO!F$5&amp;$E325),'Hoja de Trabajo para listado'!$DE$151:$DG$151,0)),0)+IFERROR(INDEX('Hoja de Trabajo para listado'!$CD$155:$DC$1048576,MATCH($A325,'Hoja de Trabajo para listado'!$CD$155:$CD$1048576,0),MATCH((CUADRO!F$5&amp;$E325),'Hoja de Trabajo para listado'!$CD$151:$DC$151,0)),0)</f>
        <v>0</v>
      </c>
      <c r="G325" s="316">
        <f ca="1">+IFERROR(INDEX('Hoja de Trabajo para listado'!$A$155:$Z$1048576,MATCH($A325,'Hoja de Trabajo para listado'!$A$155:$A$1048576,0),MATCH((CUADRO!G$5&amp;$E325),'Hoja de Trabajo para listado'!$A$151:$Z$151,0)),0)+IFERROR(INDEX('Hoja de Trabajo para listado'!$AB$155:$BA$1048576,MATCH($A325,'Hoja de Trabajo para listado'!$AB$155:$AB$1048576,0),MATCH((CUADRO!G$5&amp;$E325),'Hoja de Trabajo para listado'!$AB$151:$BA$151,0)),0)+IFERROR(INDEX('Hoja de Trabajo para listado'!$BC$155:$CB$1048576,MATCH($A325,'Hoja de Trabajo para listado'!$BC$155:$BC$1048576,0),MATCH((CUADRO!G$5&amp;$E325),'Hoja de Trabajo para listado'!$BC$151:$CB$151,0)),0)+IFERROR(INDEX('Hoja de Trabajo para listado'!$DE$153:$DG$274,MATCH($A325,'Hoja de Trabajo para listado'!$DE$153:$DE$1048576,0),MATCH((CUADRO!G$5&amp;$E325),'Hoja de Trabajo para listado'!$DE$151:$DG$151,0)),0)+IFERROR(INDEX('Hoja de Trabajo para listado'!$CD$155:$DC$1048576,MATCH($A325,'Hoja de Trabajo para listado'!$CD$155:$CD$1048576,0),MATCH((CUADRO!G$5&amp;$E325),'Hoja de Trabajo para listado'!$CD$151:$DC$151,0)),0)</f>
        <v>0</v>
      </c>
      <c r="H325" s="316">
        <f ca="1">+IFERROR(INDEX('Hoja de Trabajo para listado'!$A$155:$Z$1048576,MATCH($A325,'Hoja de Trabajo para listado'!$A$155:$A$1048576,0),MATCH((CUADRO!H$5&amp;$E325),'Hoja de Trabajo para listado'!$A$151:$Z$151,0)),0)+IFERROR(INDEX('Hoja de Trabajo para listado'!$AB$155:$BA$1048576,MATCH($A325,'Hoja de Trabajo para listado'!$AB$155:$AB$1048576,0),MATCH((CUADRO!H$5&amp;$E325),'Hoja de Trabajo para listado'!$AB$151:$BA$151,0)),0)+IFERROR(INDEX('Hoja de Trabajo para listado'!$BC$155:$CB$1048576,MATCH($A325,'Hoja de Trabajo para listado'!$BC$155:$BC$1048576,0),MATCH((CUADRO!H$5&amp;$E325),'Hoja de Trabajo para listado'!$BC$151:$CB$151,0)),0)+IFERROR(INDEX('Hoja de Trabajo para listado'!$DE$153:$DG$274,MATCH($A325,'Hoja de Trabajo para listado'!$DE$153:$DE$1048576,0),MATCH((CUADRO!H$5&amp;$E325),'Hoja de Trabajo para listado'!$DE$151:$DG$151,0)),0)+IFERROR(INDEX('Hoja de Trabajo para listado'!$CD$155:$DC$1048576,MATCH($A325,'Hoja de Trabajo para listado'!$CD$155:$CD$1048576,0),MATCH((CUADRO!H$5&amp;$E325),'Hoja de Trabajo para listado'!$CD$151:$DC$151,0)),0)</f>
        <v>0</v>
      </c>
      <c r="I325" s="316">
        <f ca="1">+IFERROR(INDEX('Hoja de Trabajo para listado'!$A$155:$Z$1048576,MATCH($A325,'Hoja de Trabajo para listado'!$A$155:$A$1048576,0),MATCH((CUADRO!I$5&amp;$E325),'Hoja de Trabajo para listado'!$A$151:$Z$151,0)),0)+IFERROR(INDEX('Hoja de Trabajo para listado'!$AB$155:$BA$1048576,MATCH($A325,'Hoja de Trabajo para listado'!$AB$155:$AB$1048576,0),MATCH((CUADRO!I$5&amp;$E325),'Hoja de Trabajo para listado'!$AB$151:$BA$151,0)),0)+IFERROR(INDEX('Hoja de Trabajo para listado'!$BC$155:$CB$1048576,MATCH($A325,'Hoja de Trabajo para listado'!$BC$155:$BC$1048576,0),MATCH((CUADRO!I$5&amp;$E325),'Hoja de Trabajo para listado'!$BC$151:$CB$151,0)),0)+IFERROR(INDEX('Hoja de Trabajo para listado'!$DE$153:$DG$274,MATCH($A325,'Hoja de Trabajo para listado'!$DE$153:$DE$1048576,0),MATCH((CUADRO!I$5&amp;$E325),'Hoja de Trabajo para listado'!$DE$151:$DG$151,0)),0)+IFERROR(INDEX('Hoja de Trabajo para listado'!$CD$155:$DC$1048576,MATCH($A325,'Hoja de Trabajo para listado'!$CD$155:$CD$1048576,0),MATCH((CUADRO!I$5&amp;$E325),'Hoja de Trabajo para listado'!$CD$151:$DC$151,0)),0)</f>
        <v>0</v>
      </c>
      <c r="J325" s="316">
        <f ca="1">+IFERROR(INDEX('Hoja de Trabajo para listado'!$A$155:$Z$1048576,MATCH($A325,'Hoja de Trabajo para listado'!$A$155:$A$1048576,0),MATCH((CUADRO!J$5&amp;$E325),'Hoja de Trabajo para listado'!$A$151:$Z$151,0)),0)+IFERROR(INDEX('Hoja de Trabajo para listado'!$AB$155:$BA$1048576,MATCH($A325,'Hoja de Trabajo para listado'!$AB$155:$AB$1048576,0),MATCH((CUADRO!J$5&amp;$E325),'Hoja de Trabajo para listado'!$AB$151:$BA$151,0)),0)+IFERROR(INDEX('Hoja de Trabajo para listado'!$BC$155:$CB$1048576,MATCH($A325,'Hoja de Trabajo para listado'!$BC$155:$BC$1048576,0),MATCH((CUADRO!J$5&amp;$E325),'Hoja de Trabajo para listado'!$BC$151:$CB$151,0)),0)+IFERROR(INDEX('Hoja de Trabajo para listado'!$DE$153:$DG$274,MATCH($A325,'Hoja de Trabajo para listado'!$DE$153:$DE$1048576,0),MATCH((CUADRO!J$5&amp;$E325),'Hoja de Trabajo para listado'!$DE$151:$DG$151,0)),0)+IFERROR(INDEX('Hoja de Trabajo para listado'!$CD$155:$DC$1048576,MATCH($A325,'Hoja de Trabajo para listado'!$CD$155:$CD$1048576,0),MATCH((CUADRO!J$5&amp;$E325),'Hoja de Trabajo para listado'!$CD$151:$DC$151,0)),0)</f>
        <v>0</v>
      </c>
      <c r="K325" s="316">
        <f ca="1">+IFERROR(INDEX('Hoja de Trabajo para listado'!$A$155:$Z$1048576,MATCH($A325,'Hoja de Trabajo para listado'!$A$155:$A$1048576,0),MATCH((CUADRO!K$5&amp;$E325),'Hoja de Trabajo para listado'!$A$151:$Z$151,0)),0)+IFERROR(INDEX('Hoja de Trabajo para listado'!$AB$155:$BA$1048576,MATCH($A325,'Hoja de Trabajo para listado'!$AB$155:$AB$1048576,0),MATCH((CUADRO!K$5&amp;$E325),'Hoja de Trabajo para listado'!$AB$151:$BA$151,0)),0)+IFERROR(INDEX('Hoja de Trabajo para listado'!$BC$155:$CB$1048576,MATCH($A325,'Hoja de Trabajo para listado'!$BC$155:$BC$1048576,0),MATCH((CUADRO!K$5&amp;$E325),'Hoja de Trabajo para listado'!$BC$151:$CB$151,0)),0)+IFERROR(INDEX('Hoja de Trabajo para listado'!$DE$153:$DG$274,MATCH($A325,'Hoja de Trabajo para listado'!$DE$153:$DE$1048576,0),MATCH((CUADRO!K$5&amp;$E325),'Hoja de Trabajo para listado'!$DE$151:$DG$151,0)),0)+IFERROR(INDEX('Hoja de Trabajo para listado'!$CD$155:$DC$1048576,MATCH($A325,'Hoja de Trabajo para listado'!$CD$155:$CD$1048576,0),MATCH((CUADRO!K$5&amp;$E325),'Hoja de Trabajo para listado'!$CD$151:$DC$151,0)),0)</f>
        <v>0</v>
      </c>
      <c r="L325" s="316">
        <f ca="1">+IFERROR(INDEX('Hoja de Trabajo para listado'!$A$155:$Z$1048576,MATCH($A325,'Hoja de Trabajo para listado'!$A$155:$A$1048576,0),MATCH((CUADRO!L$5&amp;$E325),'Hoja de Trabajo para listado'!$A$151:$Z$151,0)),0)+IFERROR(INDEX('Hoja de Trabajo para listado'!$AB$155:$BA$1048576,MATCH($A325,'Hoja de Trabajo para listado'!$AB$155:$AB$1048576,0),MATCH((CUADRO!L$5&amp;$E325),'Hoja de Trabajo para listado'!$AB$151:$BA$151,0)),0)+IFERROR(INDEX('Hoja de Trabajo para listado'!$BC$155:$CB$1048576,MATCH($A325,'Hoja de Trabajo para listado'!$BC$155:$BC$1048576,0),MATCH((CUADRO!L$5&amp;$E325),'Hoja de Trabajo para listado'!$BC$151:$CB$151,0)),0)+IFERROR(INDEX('Hoja de Trabajo para listado'!$DE$153:$DG$274,MATCH($A325,'Hoja de Trabajo para listado'!$DE$153:$DE$1048576,0),MATCH((CUADRO!L$5&amp;$E325),'Hoja de Trabajo para listado'!$DE$151:$DG$151,0)),0)+IFERROR(INDEX('Hoja de Trabajo para listado'!$CD$155:$DC$1048576,MATCH($A325,'Hoja de Trabajo para listado'!$CD$155:$CD$1048576,0),MATCH((CUADRO!L$5&amp;$E325),'Hoja de Trabajo para listado'!$CD$151:$DC$151,0)),0)</f>
        <v>0</v>
      </c>
      <c r="M325" s="316">
        <f ca="1">+IFERROR(INDEX('Hoja de Trabajo para listado'!$A$155:$Z$1048576,MATCH($A325,'Hoja de Trabajo para listado'!$A$155:$A$1048576,0),MATCH((CUADRO!M$5&amp;$E325),'Hoja de Trabajo para listado'!$A$151:$Z$151,0)),0)+IFERROR(INDEX('Hoja de Trabajo para listado'!$AB$155:$BA$1048576,MATCH($A325,'Hoja de Trabajo para listado'!$AB$155:$AB$1048576,0),MATCH((CUADRO!M$5&amp;$E325),'Hoja de Trabajo para listado'!$AB$151:$BA$151,0)),0)+IFERROR(INDEX('Hoja de Trabajo para listado'!$BC$155:$CB$1048576,MATCH($A325,'Hoja de Trabajo para listado'!$BC$155:$BC$1048576,0),MATCH((CUADRO!M$5&amp;$E325),'Hoja de Trabajo para listado'!$BC$151:$CB$151,0)),0)+IFERROR(INDEX('Hoja de Trabajo para listado'!$DE$153:$DG$274,MATCH($A325,'Hoja de Trabajo para listado'!$DE$153:$DE$1048576,0),MATCH((CUADRO!M$5&amp;$E325),'Hoja de Trabajo para listado'!$DE$151:$DG$151,0)),0)+IFERROR(INDEX('Hoja de Trabajo para listado'!$CD$155:$DC$1048576,MATCH($A325,'Hoja de Trabajo para listado'!$CD$155:$CD$1048576,0),MATCH((CUADRO!M$5&amp;$E325),'Hoja de Trabajo para listado'!$CD$151:$DC$151,0)),0)</f>
        <v>0</v>
      </c>
      <c r="N325" s="316">
        <f ca="1">+IFERROR(INDEX('Hoja de Trabajo para listado'!$A$155:$Z$1048576,MATCH($A325,'Hoja de Trabajo para listado'!$A$155:$A$1048576,0),MATCH((CUADRO!N$5&amp;$E325),'Hoja de Trabajo para listado'!$A$151:$Z$151,0)),0)+IFERROR(INDEX('Hoja de Trabajo para listado'!$AB$155:$BA$1048576,MATCH($A325,'Hoja de Trabajo para listado'!$AB$155:$AB$1048576,0),MATCH((CUADRO!N$5&amp;$E325),'Hoja de Trabajo para listado'!$AB$151:$BA$151,0)),0)+IFERROR(INDEX('Hoja de Trabajo para listado'!$BC$155:$CB$1048576,MATCH($A325,'Hoja de Trabajo para listado'!$BC$155:$BC$1048576,0),MATCH((CUADRO!N$5&amp;$E325),'Hoja de Trabajo para listado'!$BC$151:$CB$151,0)),0)+IFERROR(INDEX('Hoja de Trabajo para listado'!$DE$153:$DG$274,MATCH($A325,'Hoja de Trabajo para listado'!$DE$153:$DE$1048576,0),MATCH((CUADRO!N$5&amp;$E325),'Hoja de Trabajo para listado'!$DE$151:$DG$151,0)),0)+IFERROR(INDEX('Hoja de Trabajo para listado'!$CD$155:$DC$1048576,MATCH($A325,'Hoja de Trabajo para listado'!$CD$155:$CD$1048576,0),MATCH((CUADRO!N$5&amp;$E325),'Hoja de Trabajo para listado'!$CD$151:$DC$151,0)),0)</f>
        <v>0</v>
      </c>
      <c r="O325" s="316">
        <f ca="1">+IFERROR(INDEX('Hoja de Trabajo para listado'!$A$155:$Z$1048576,MATCH($A325,'Hoja de Trabajo para listado'!$A$155:$A$1048576,0),MATCH((CUADRO!O$5&amp;$E325),'Hoja de Trabajo para listado'!$A$151:$Z$151,0)),0)+IFERROR(INDEX('Hoja de Trabajo para listado'!$AB$155:$BA$1048576,MATCH($A325,'Hoja de Trabajo para listado'!$AB$155:$AB$1048576,0),MATCH((CUADRO!O$5&amp;$E325),'Hoja de Trabajo para listado'!$AB$151:$BA$151,0)),0)+IFERROR(INDEX('Hoja de Trabajo para listado'!$BC$155:$CB$1048576,MATCH($A325,'Hoja de Trabajo para listado'!$BC$155:$BC$1048576,0),MATCH((CUADRO!O$5&amp;$E325),'Hoja de Trabajo para listado'!$BC$151:$CB$151,0)),0)+IFERROR(INDEX('Hoja de Trabajo para listado'!$DE$153:$DG$274,MATCH($A325,'Hoja de Trabajo para listado'!$DE$153:$DE$1048576,0),MATCH((CUADRO!O$5&amp;$E325),'Hoja de Trabajo para listado'!$DE$151:$DG$151,0)),0)+IFERROR(INDEX('Hoja de Trabajo para listado'!$CD$155:$DC$1048576,MATCH($A325,'Hoja de Trabajo para listado'!$CD$155:$CD$1048576,0),MATCH((CUADRO!O$5&amp;$E325),'Hoja de Trabajo para listado'!$CD$151:$DC$151,0)),0)</f>
        <v>0</v>
      </c>
      <c r="P325" s="316">
        <f ca="1">+IFERROR(INDEX('Hoja de Trabajo para listado'!$A$155:$Z$1048576,MATCH($A325,'Hoja de Trabajo para listado'!$A$155:$A$1048576,0),MATCH((CUADRO!P$5&amp;$E325),'Hoja de Trabajo para listado'!$A$151:$Z$151,0)),0)+IFERROR(INDEX('Hoja de Trabajo para listado'!$AB$155:$BA$1048576,MATCH($A325,'Hoja de Trabajo para listado'!$AB$155:$AB$1048576,0),MATCH((CUADRO!P$5&amp;$E325),'Hoja de Trabajo para listado'!$AB$151:$BA$151,0)),0)+IFERROR(INDEX('Hoja de Trabajo para listado'!$BC$155:$CB$1048576,MATCH($A325,'Hoja de Trabajo para listado'!$BC$155:$BC$1048576,0),MATCH((CUADRO!P$5&amp;$E325),'Hoja de Trabajo para listado'!$BC$151:$CB$151,0)),0)+IFERROR(INDEX('Hoja de Trabajo para listado'!$DE$153:$DG$274,MATCH($A325,'Hoja de Trabajo para listado'!$DE$153:$DE$1048576,0),MATCH((CUADRO!P$5&amp;$E325),'Hoja de Trabajo para listado'!$DE$151:$DG$151,0)),0)+IFERROR(INDEX('Hoja de Trabajo para listado'!$CD$155:$DC$1048576,MATCH($A325,'Hoja de Trabajo para listado'!$CD$155:$CD$1048576,0),MATCH((CUADRO!P$5&amp;$E325),'Hoja de Trabajo para listado'!$CD$151:$DC$151,0)),0)</f>
        <v>0</v>
      </c>
      <c r="Q325" s="316">
        <f ca="1">+IFERROR(INDEX('Hoja de Trabajo para listado'!$A$155:$Z$1048576,MATCH($A325,'Hoja de Trabajo para listado'!$A$155:$A$1048576,0),MATCH((CUADRO!Q$5&amp;$E325),'Hoja de Trabajo para listado'!$A$151:$Z$151,0)),0)+IFERROR(INDEX('Hoja de Trabajo para listado'!$AB$155:$BA$1048576,MATCH($A325,'Hoja de Trabajo para listado'!$AB$155:$AB$1048576,0),MATCH((CUADRO!Q$5&amp;$E325),'Hoja de Trabajo para listado'!$AB$151:$BA$151,0)),0)+IFERROR(INDEX('Hoja de Trabajo para listado'!$BC$155:$CB$1048576,MATCH($A325,'Hoja de Trabajo para listado'!$BC$155:$BC$1048576,0),MATCH((CUADRO!Q$5&amp;$E325),'Hoja de Trabajo para listado'!$BC$151:$CB$151,0)),0)+IFERROR(INDEX('Hoja de Trabajo para listado'!$DE$153:$DG$274,MATCH($A325,'Hoja de Trabajo para listado'!$DE$153:$DE$1048576,0),MATCH((CUADRO!Q$5&amp;$E325),'Hoja de Trabajo para listado'!$DE$151:$DG$151,0)),0)+IFERROR(INDEX('Hoja de Trabajo para listado'!$CD$155:$DC$1048576,MATCH($A325,'Hoja de Trabajo para listado'!$CD$155:$CD$1048576,0),MATCH((CUADRO!Q$5&amp;$E325),'Hoja de Trabajo para listado'!$CD$151:$DC$151,0)),0)</f>
        <v>0</v>
      </c>
      <c r="R325" s="316">
        <f t="shared" ca="1" si="8"/>
        <v>0</v>
      </c>
      <c r="S325" s="344">
        <f ca="1">+R324+R325</f>
        <v>0</v>
      </c>
      <c r="T325" s="316">
        <f ca="1">+S325</f>
        <v>0</v>
      </c>
      <c r="U325" s="315">
        <f t="shared" si="9"/>
        <v>2</v>
      </c>
      <c r="V325" s="319" t="str">
        <f>+VLOOKUP(A325,bd_lista!$A$3:$E$593,5,FALSE)</f>
        <v>Gobiernos Autonomos Municipales</v>
      </c>
      <c r="W325" s="426"/>
    </row>
    <row r="326" spans="1:23" customFormat="1" ht="15" hidden="1" customHeight="1">
      <c r="A326" s="325">
        <v>1269</v>
      </c>
      <c r="B326" s="427">
        <f>+A326</f>
        <v>1269</v>
      </c>
      <c r="C326" s="318" t="str">
        <f>+VLOOKUP(A326,bd_lista!$A$3:$C$593,3,FALSE)</f>
        <v>Gobierno Autónomo Municipal de General Juan José Pérez (Charazani)</v>
      </c>
      <c r="D326" s="429" t="str">
        <f>+C326</f>
        <v>Gobierno Autónomo Municipal de General Juan José Pérez (Charazani)</v>
      </c>
      <c r="E326" s="346" t="s">
        <v>1418</v>
      </c>
      <c r="F326" s="314">
        <f ca="1">+IFERROR(INDEX('Hoja de Trabajo para listado'!$A$155:$Z$1048576,MATCH($A326,'Hoja de Trabajo para listado'!$A$155:$A$1048576,0),MATCH((CUADRO!F$5&amp;$E326),'Hoja de Trabajo para listado'!$A$151:$Z$151,0)),0)+IFERROR(INDEX('Hoja de Trabajo para listado'!$AB$155:$BA$1048576,MATCH($A326,'Hoja de Trabajo para listado'!$AB$155:$AB$1048576,0),MATCH((CUADRO!F$5&amp;$E326),'Hoja de Trabajo para listado'!$AB$151:$BA$151,0)),0)+IFERROR(INDEX('Hoja de Trabajo para listado'!$BC$155:$CB$1048576,MATCH($A326,'Hoja de Trabajo para listado'!$BC$155:$BC$1048576,0),MATCH((CUADRO!F$5&amp;$E326),'Hoja de Trabajo para listado'!$BC$151:$CB$151,0)),0)+IFERROR(INDEX('Hoja de Trabajo para listado'!$DE$153:$DG$274,MATCH($A326,'Hoja de Trabajo para listado'!$DE$153:$DE$1048576,0),MATCH((CUADRO!F$5&amp;$E326),'Hoja de Trabajo para listado'!$DE$151:$DG$151,0)),0)+IFERROR(INDEX('Hoja de Trabajo para listado'!$CD$155:$DC$1048576,MATCH($A326,'Hoja de Trabajo para listado'!$CD$155:$CD$1048576,0),MATCH((CUADRO!F$5&amp;$E326),'Hoja de Trabajo para listado'!$CD$151:$DC$151,0)),0)</f>
        <v>0</v>
      </c>
      <c r="G326" s="314">
        <f ca="1">+IFERROR(INDEX('Hoja de Trabajo para listado'!$A$155:$Z$1048576,MATCH($A326,'Hoja de Trabajo para listado'!$A$155:$A$1048576,0),MATCH((CUADRO!G$5&amp;$E326),'Hoja de Trabajo para listado'!$A$151:$Z$151,0)),0)+IFERROR(INDEX('Hoja de Trabajo para listado'!$AB$155:$BA$1048576,MATCH($A326,'Hoja de Trabajo para listado'!$AB$155:$AB$1048576,0),MATCH((CUADRO!G$5&amp;$E326),'Hoja de Trabajo para listado'!$AB$151:$BA$151,0)),0)+IFERROR(INDEX('Hoja de Trabajo para listado'!$BC$155:$CB$1048576,MATCH($A326,'Hoja de Trabajo para listado'!$BC$155:$BC$1048576,0),MATCH((CUADRO!G$5&amp;$E326),'Hoja de Trabajo para listado'!$BC$151:$CB$151,0)),0)+IFERROR(INDEX('Hoja de Trabajo para listado'!$DE$153:$DG$274,MATCH($A326,'Hoja de Trabajo para listado'!$DE$153:$DE$1048576,0),MATCH((CUADRO!G$5&amp;$E326),'Hoja de Trabajo para listado'!$DE$151:$DG$151,0)),0)+IFERROR(INDEX('Hoja de Trabajo para listado'!$CD$155:$DC$1048576,MATCH($A326,'Hoja de Trabajo para listado'!$CD$155:$CD$1048576,0),MATCH((CUADRO!G$5&amp;$E326),'Hoja de Trabajo para listado'!$CD$151:$DC$151,0)),0)</f>
        <v>0</v>
      </c>
      <c r="H326" s="314">
        <f ca="1">+IFERROR(INDEX('Hoja de Trabajo para listado'!$A$155:$Z$1048576,MATCH($A326,'Hoja de Trabajo para listado'!$A$155:$A$1048576,0),MATCH((CUADRO!H$5&amp;$E326),'Hoja de Trabajo para listado'!$A$151:$Z$151,0)),0)+IFERROR(INDEX('Hoja de Trabajo para listado'!$AB$155:$BA$1048576,MATCH($A326,'Hoja de Trabajo para listado'!$AB$155:$AB$1048576,0),MATCH((CUADRO!H$5&amp;$E326),'Hoja de Trabajo para listado'!$AB$151:$BA$151,0)),0)+IFERROR(INDEX('Hoja de Trabajo para listado'!$BC$155:$CB$1048576,MATCH($A326,'Hoja de Trabajo para listado'!$BC$155:$BC$1048576,0),MATCH((CUADRO!H$5&amp;$E326),'Hoja de Trabajo para listado'!$BC$151:$CB$151,0)),0)+IFERROR(INDEX('Hoja de Trabajo para listado'!$DE$153:$DG$274,MATCH($A326,'Hoja de Trabajo para listado'!$DE$153:$DE$1048576,0),MATCH((CUADRO!H$5&amp;$E326),'Hoja de Trabajo para listado'!$DE$151:$DG$151,0)),0)+IFERROR(INDEX('Hoja de Trabajo para listado'!$CD$155:$DC$1048576,MATCH($A326,'Hoja de Trabajo para listado'!$CD$155:$CD$1048576,0),MATCH((CUADRO!H$5&amp;$E326),'Hoja de Trabajo para listado'!$CD$151:$DC$151,0)),0)</f>
        <v>0</v>
      </c>
      <c r="I326" s="314">
        <f ca="1">+IFERROR(INDEX('Hoja de Trabajo para listado'!$A$155:$Z$1048576,MATCH($A326,'Hoja de Trabajo para listado'!$A$155:$A$1048576,0),MATCH((CUADRO!I$5&amp;$E326),'Hoja de Trabajo para listado'!$A$151:$Z$151,0)),0)+IFERROR(INDEX('Hoja de Trabajo para listado'!$AB$155:$BA$1048576,MATCH($A326,'Hoja de Trabajo para listado'!$AB$155:$AB$1048576,0),MATCH((CUADRO!I$5&amp;$E326),'Hoja de Trabajo para listado'!$AB$151:$BA$151,0)),0)+IFERROR(INDEX('Hoja de Trabajo para listado'!$BC$155:$CB$1048576,MATCH($A326,'Hoja de Trabajo para listado'!$BC$155:$BC$1048576,0),MATCH((CUADRO!I$5&amp;$E326),'Hoja de Trabajo para listado'!$BC$151:$CB$151,0)),0)+IFERROR(INDEX('Hoja de Trabajo para listado'!$DE$153:$DG$274,MATCH($A326,'Hoja de Trabajo para listado'!$DE$153:$DE$1048576,0),MATCH((CUADRO!I$5&amp;$E326),'Hoja de Trabajo para listado'!$DE$151:$DG$151,0)),0)+IFERROR(INDEX('Hoja de Trabajo para listado'!$CD$155:$DC$1048576,MATCH($A326,'Hoja de Trabajo para listado'!$CD$155:$CD$1048576,0),MATCH((CUADRO!I$5&amp;$E326),'Hoja de Trabajo para listado'!$CD$151:$DC$151,0)),0)</f>
        <v>0</v>
      </c>
      <c r="J326" s="314">
        <f ca="1">+IFERROR(INDEX('Hoja de Trabajo para listado'!$A$155:$Z$1048576,MATCH($A326,'Hoja de Trabajo para listado'!$A$155:$A$1048576,0),MATCH((CUADRO!J$5&amp;$E326),'Hoja de Trabajo para listado'!$A$151:$Z$151,0)),0)+IFERROR(INDEX('Hoja de Trabajo para listado'!$AB$155:$BA$1048576,MATCH($A326,'Hoja de Trabajo para listado'!$AB$155:$AB$1048576,0),MATCH((CUADRO!J$5&amp;$E326),'Hoja de Trabajo para listado'!$AB$151:$BA$151,0)),0)+IFERROR(INDEX('Hoja de Trabajo para listado'!$BC$155:$CB$1048576,MATCH($A326,'Hoja de Trabajo para listado'!$BC$155:$BC$1048576,0),MATCH((CUADRO!J$5&amp;$E326),'Hoja de Trabajo para listado'!$BC$151:$CB$151,0)),0)+IFERROR(INDEX('Hoja de Trabajo para listado'!$DE$153:$DG$274,MATCH($A326,'Hoja de Trabajo para listado'!$DE$153:$DE$1048576,0),MATCH((CUADRO!J$5&amp;$E326),'Hoja de Trabajo para listado'!$DE$151:$DG$151,0)),0)+IFERROR(INDEX('Hoja de Trabajo para listado'!$CD$155:$DC$1048576,MATCH($A326,'Hoja de Trabajo para listado'!$CD$155:$CD$1048576,0),MATCH((CUADRO!J$5&amp;$E326),'Hoja de Trabajo para listado'!$CD$151:$DC$151,0)),0)</f>
        <v>0</v>
      </c>
      <c r="K326" s="314">
        <f ca="1">+IFERROR(INDEX('Hoja de Trabajo para listado'!$A$155:$Z$1048576,MATCH($A326,'Hoja de Trabajo para listado'!$A$155:$A$1048576,0),MATCH((CUADRO!K$5&amp;$E326),'Hoja de Trabajo para listado'!$A$151:$Z$151,0)),0)+IFERROR(INDEX('Hoja de Trabajo para listado'!$AB$155:$BA$1048576,MATCH($A326,'Hoja de Trabajo para listado'!$AB$155:$AB$1048576,0),MATCH((CUADRO!K$5&amp;$E326),'Hoja de Trabajo para listado'!$AB$151:$BA$151,0)),0)+IFERROR(INDEX('Hoja de Trabajo para listado'!$BC$155:$CB$1048576,MATCH($A326,'Hoja de Trabajo para listado'!$BC$155:$BC$1048576,0),MATCH((CUADRO!K$5&amp;$E326),'Hoja de Trabajo para listado'!$BC$151:$CB$151,0)),0)+IFERROR(INDEX('Hoja de Trabajo para listado'!$DE$153:$DG$274,MATCH($A326,'Hoja de Trabajo para listado'!$DE$153:$DE$1048576,0),MATCH((CUADRO!K$5&amp;$E326),'Hoja de Trabajo para listado'!$DE$151:$DG$151,0)),0)+IFERROR(INDEX('Hoja de Trabajo para listado'!$CD$155:$DC$1048576,MATCH($A326,'Hoja de Trabajo para listado'!$CD$155:$CD$1048576,0),MATCH((CUADRO!K$5&amp;$E326),'Hoja de Trabajo para listado'!$CD$151:$DC$151,0)),0)</f>
        <v>0</v>
      </c>
      <c r="L326" s="314">
        <f ca="1">+IFERROR(INDEX('Hoja de Trabajo para listado'!$A$155:$Z$1048576,MATCH($A326,'Hoja de Trabajo para listado'!$A$155:$A$1048576,0),MATCH((CUADRO!L$5&amp;$E326),'Hoja de Trabajo para listado'!$A$151:$Z$151,0)),0)+IFERROR(INDEX('Hoja de Trabajo para listado'!$AB$155:$BA$1048576,MATCH($A326,'Hoja de Trabajo para listado'!$AB$155:$AB$1048576,0),MATCH((CUADRO!L$5&amp;$E326),'Hoja de Trabajo para listado'!$AB$151:$BA$151,0)),0)+IFERROR(INDEX('Hoja de Trabajo para listado'!$BC$155:$CB$1048576,MATCH($A326,'Hoja de Trabajo para listado'!$BC$155:$BC$1048576,0),MATCH((CUADRO!L$5&amp;$E326),'Hoja de Trabajo para listado'!$BC$151:$CB$151,0)),0)+IFERROR(INDEX('Hoja de Trabajo para listado'!$DE$153:$DG$274,MATCH($A326,'Hoja de Trabajo para listado'!$DE$153:$DE$1048576,0),MATCH((CUADRO!L$5&amp;$E326),'Hoja de Trabajo para listado'!$DE$151:$DG$151,0)),0)+IFERROR(INDEX('Hoja de Trabajo para listado'!$CD$155:$DC$1048576,MATCH($A326,'Hoja de Trabajo para listado'!$CD$155:$CD$1048576,0),MATCH((CUADRO!L$5&amp;$E326),'Hoja de Trabajo para listado'!$CD$151:$DC$151,0)),0)</f>
        <v>0</v>
      </c>
      <c r="M326" s="314">
        <f ca="1">+IFERROR(INDEX('Hoja de Trabajo para listado'!$A$155:$Z$1048576,MATCH($A326,'Hoja de Trabajo para listado'!$A$155:$A$1048576,0),MATCH((CUADRO!M$5&amp;$E326),'Hoja de Trabajo para listado'!$A$151:$Z$151,0)),0)+IFERROR(INDEX('Hoja de Trabajo para listado'!$AB$155:$BA$1048576,MATCH($A326,'Hoja de Trabajo para listado'!$AB$155:$AB$1048576,0),MATCH((CUADRO!M$5&amp;$E326),'Hoja de Trabajo para listado'!$AB$151:$BA$151,0)),0)+IFERROR(INDEX('Hoja de Trabajo para listado'!$BC$155:$CB$1048576,MATCH($A326,'Hoja de Trabajo para listado'!$BC$155:$BC$1048576,0),MATCH((CUADRO!M$5&amp;$E326),'Hoja de Trabajo para listado'!$BC$151:$CB$151,0)),0)+IFERROR(INDEX('Hoja de Trabajo para listado'!$DE$153:$DG$274,MATCH($A326,'Hoja de Trabajo para listado'!$DE$153:$DE$1048576,0),MATCH((CUADRO!M$5&amp;$E326),'Hoja de Trabajo para listado'!$DE$151:$DG$151,0)),0)+IFERROR(INDEX('Hoja de Trabajo para listado'!$CD$155:$DC$1048576,MATCH($A326,'Hoja de Trabajo para listado'!$CD$155:$CD$1048576,0),MATCH((CUADRO!M$5&amp;$E326),'Hoja de Trabajo para listado'!$CD$151:$DC$151,0)),0)</f>
        <v>0</v>
      </c>
      <c r="N326" s="314">
        <f ca="1">+IFERROR(INDEX('Hoja de Trabajo para listado'!$A$155:$Z$1048576,MATCH($A326,'Hoja de Trabajo para listado'!$A$155:$A$1048576,0),MATCH((CUADRO!N$5&amp;$E326),'Hoja de Trabajo para listado'!$A$151:$Z$151,0)),0)+IFERROR(INDEX('Hoja de Trabajo para listado'!$AB$155:$BA$1048576,MATCH($A326,'Hoja de Trabajo para listado'!$AB$155:$AB$1048576,0),MATCH((CUADRO!N$5&amp;$E326),'Hoja de Trabajo para listado'!$AB$151:$BA$151,0)),0)+IFERROR(INDEX('Hoja de Trabajo para listado'!$BC$155:$CB$1048576,MATCH($A326,'Hoja de Trabajo para listado'!$BC$155:$BC$1048576,0),MATCH((CUADRO!N$5&amp;$E326),'Hoja de Trabajo para listado'!$BC$151:$CB$151,0)),0)+IFERROR(INDEX('Hoja de Trabajo para listado'!$DE$153:$DG$274,MATCH($A326,'Hoja de Trabajo para listado'!$DE$153:$DE$1048576,0),MATCH((CUADRO!N$5&amp;$E326),'Hoja de Trabajo para listado'!$DE$151:$DG$151,0)),0)+IFERROR(INDEX('Hoja de Trabajo para listado'!$CD$155:$DC$1048576,MATCH($A326,'Hoja de Trabajo para listado'!$CD$155:$CD$1048576,0),MATCH((CUADRO!N$5&amp;$E326),'Hoja de Trabajo para listado'!$CD$151:$DC$151,0)),0)</f>
        <v>0</v>
      </c>
      <c r="O326" s="314">
        <f ca="1">+IFERROR(INDEX('Hoja de Trabajo para listado'!$A$155:$Z$1048576,MATCH($A326,'Hoja de Trabajo para listado'!$A$155:$A$1048576,0),MATCH((CUADRO!O$5&amp;$E326),'Hoja de Trabajo para listado'!$A$151:$Z$151,0)),0)+IFERROR(INDEX('Hoja de Trabajo para listado'!$AB$155:$BA$1048576,MATCH($A326,'Hoja de Trabajo para listado'!$AB$155:$AB$1048576,0),MATCH((CUADRO!O$5&amp;$E326),'Hoja de Trabajo para listado'!$AB$151:$BA$151,0)),0)+IFERROR(INDEX('Hoja de Trabajo para listado'!$BC$155:$CB$1048576,MATCH($A326,'Hoja de Trabajo para listado'!$BC$155:$BC$1048576,0),MATCH((CUADRO!O$5&amp;$E326),'Hoja de Trabajo para listado'!$BC$151:$CB$151,0)),0)+IFERROR(INDEX('Hoja de Trabajo para listado'!$DE$153:$DG$274,MATCH($A326,'Hoja de Trabajo para listado'!$DE$153:$DE$1048576,0),MATCH((CUADRO!O$5&amp;$E326),'Hoja de Trabajo para listado'!$DE$151:$DG$151,0)),0)+IFERROR(INDEX('Hoja de Trabajo para listado'!$CD$155:$DC$1048576,MATCH($A326,'Hoja de Trabajo para listado'!$CD$155:$CD$1048576,0),MATCH((CUADRO!O$5&amp;$E326),'Hoja de Trabajo para listado'!$CD$151:$DC$151,0)),0)</f>
        <v>0</v>
      </c>
      <c r="P326" s="314">
        <f ca="1">+IFERROR(INDEX('Hoja de Trabajo para listado'!$A$155:$Z$1048576,MATCH($A326,'Hoja de Trabajo para listado'!$A$155:$A$1048576,0),MATCH((CUADRO!P$5&amp;$E326),'Hoja de Trabajo para listado'!$A$151:$Z$151,0)),0)+IFERROR(INDEX('Hoja de Trabajo para listado'!$AB$155:$BA$1048576,MATCH($A326,'Hoja de Trabajo para listado'!$AB$155:$AB$1048576,0),MATCH((CUADRO!P$5&amp;$E326),'Hoja de Trabajo para listado'!$AB$151:$BA$151,0)),0)+IFERROR(INDEX('Hoja de Trabajo para listado'!$BC$155:$CB$1048576,MATCH($A326,'Hoja de Trabajo para listado'!$BC$155:$BC$1048576,0),MATCH((CUADRO!P$5&amp;$E326),'Hoja de Trabajo para listado'!$BC$151:$CB$151,0)),0)+IFERROR(INDEX('Hoja de Trabajo para listado'!$DE$153:$DG$274,MATCH($A326,'Hoja de Trabajo para listado'!$DE$153:$DE$1048576,0),MATCH((CUADRO!P$5&amp;$E326),'Hoja de Trabajo para listado'!$DE$151:$DG$151,0)),0)+IFERROR(INDEX('Hoja de Trabajo para listado'!$CD$155:$DC$1048576,MATCH($A326,'Hoja de Trabajo para listado'!$CD$155:$CD$1048576,0),MATCH((CUADRO!P$5&amp;$E326),'Hoja de Trabajo para listado'!$CD$151:$DC$151,0)),0)</f>
        <v>0</v>
      </c>
      <c r="Q326" s="314">
        <f ca="1">+IFERROR(INDEX('Hoja de Trabajo para listado'!$A$155:$Z$1048576,MATCH($A326,'Hoja de Trabajo para listado'!$A$155:$A$1048576,0),MATCH((CUADRO!Q$5&amp;$E326),'Hoja de Trabajo para listado'!$A$151:$Z$151,0)),0)+IFERROR(INDEX('Hoja de Trabajo para listado'!$AB$155:$BA$1048576,MATCH($A326,'Hoja de Trabajo para listado'!$AB$155:$AB$1048576,0),MATCH((CUADRO!Q$5&amp;$E326),'Hoja de Trabajo para listado'!$AB$151:$BA$151,0)),0)+IFERROR(INDEX('Hoja de Trabajo para listado'!$BC$155:$CB$1048576,MATCH($A326,'Hoja de Trabajo para listado'!$BC$155:$BC$1048576,0),MATCH((CUADRO!Q$5&amp;$E326),'Hoja de Trabajo para listado'!$BC$151:$CB$151,0)),0)+IFERROR(INDEX('Hoja de Trabajo para listado'!$DE$153:$DG$274,MATCH($A326,'Hoja de Trabajo para listado'!$DE$153:$DE$1048576,0),MATCH((CUADRO!Q$5&amp;$E326),'Hoja de Trabajo para listado'!$DE$151:$DG$151,0)),0)+IFERROR(INDEX('Hoja de Trabajo para listado'!$CD$155:$DC$1048576,MATCH($A326,'Hoja de Trabajo para listado'!$CD$155:$CD$1048576,0),MATCH((CUADRO!Q$5&amp;$E326),'Hoja de Trabajo para listado'!$CD$151:$DC$151,0)),0)</f>
        <v>0</v>
      </c>
      <c r="R326" s="314">
        <f t="shared" ref="R326:R389" ca="1" si="10">+SUM(F326:Q326)</f>
        <v>0</v>
      </c>
      <c r="S326" s="322"/>
      <c r="T326" s="314">
        <f ca="1">+T327</f>
        <v>0</v>
      </c>
      <c r="U326" s="313">
        <f t="shared" ref="U326:U389" si="11">+IF(E326="Débitos",1,2)</f>
        <v>1</v>
      </c>
      <c r="V326" s="319" t="str">
        <f>+VLOOKUP(A326,bd_lista!$A$3:$E$593,5,FALSE)</f>
        <v>Gobiernos Autonomos Municipales</v>
      </c>
      <c r="W326" s="425" t="str">
        <f>+V326</f>
        <v>Gobiernos Autonomos Municipales</v>
      </c>
    </row>
    <row r="327" spans="1:23" customFormat="1" ht="15" hidden="1" customHeight="1">
      <c r="A327" s="323">
        <v>1269</v>
      </c>
      <c r="B327" s="428"/>
      <c r="C327" s="319" t="str">
        <f>+VLOOKUP(A327,bd_lista!$A$3:$C$593,3,FALSE)</f>
        <v>Gobierno Autónomo Municipal de General Juan José Pérez (Charazani)</v>
      </c>
      <c r="D327" s="430"/>
      <c r="E327" s="349" t="s">
        <v>1419</v>
      </c>
      <c r="F327" s="314">
        <f ca="1">+IFERROR(INDEX('Hoja de Trabajo para listado'!$A$155:$Z$1048576,MATCH($A327,'Hoja de Trabajo para listado'!$A$155:$A$1048576,0),MATCH((CUADRO!F$5&amp;$E327),'Hoja de Trabajo para listado'!$A$151:$Z$151,0)),0)+IFERROR(INDEX('Hoja de Trabajo para listado'!$AB$155:$BA$1048576,MATCH($A327,'Hoja de Trabajo para listado'!$AB$155:$AB$1048576,0),MATCH((CUADRO!F$5&amp;$E327),'Hoja de Trabajo para listado'!$AB$151:$BA$151,0)),0)+IFERROR(INDEX('Hoja de Trabajo para listado'!$BC$155:$CB$1048576,MATCH($A327,'Hoja de Trabajo para listado'!$BC$155:$BC$1048576,0),MATCH((CUADRO!F$5&amp;$E327),'Hoja de Trabajo para listado'!$BC$151:$CB$151,0)),0)+IFERROR(INDEX('Hoja de Trabajo para listado'!$DE$153:$DG$274,MATCH($A327,'Hoja de Trabajo para listado'!$DE$153:$DE$1048576,0),MATCH((CUADRO!F$5&amp;$E327),'Hoja de Trabajo para listado'!$DE$151:$DG$151,0)),0)+IFERROR(INDEX('Hoja de Trabajo para listado'!$CD$155:$DC$1048576,MATCH($A327,'Hoja de Trabajo para listado'!$CD$155:$CD$1048576,0),MATCH((CUADRO!F$5&amp;$E327),'Hoja de Trabajo para listado'!$CD$151:$DC$151,0)),0)</f>
        <v>0</v>
      </c>
      <c r="G327" s="314">
        <f ca="1">+IFERROR(INDEX('Hoja de Trabajo para listado'!$A$155:$Z$1048576,MATCH($A327,'Hoja de Trabajo para listado'!$A$155:$A$1048576,0),MATCH((CUADRO!G$5&amp;$E327),'Hoja de Trabajo para listado'!$A$151:$Z$151,0)),0)+IFERROR(INDEX('Hoja de Trabajo para listado'!$AB$155:$BA$1048576,MATCH($A327,'Hoja de Trabajo para listado'!$AB$155:$AB$1048576,0),MATCH((CUADRO!G$5&amp;$E327),'Hoja de Trabajo para listado'!$AB$151:$BA$151,0)),0)+IFERROR(INDEX('Hoja de Trabajo para listado'!$BC$155:$CB$1048576,MATCH($A327,'Hoja de Trabajo para listado'!$BC$155:$BC$1048576,0),MATCH((CUADRO!G$5&amp;$E327),'Hoja de Trabajo para listado'!$BC$151:$CB$151,0)),0)+IFERROR(INDEX('Hoja de Trabajo para listado'!$DE$153:$DG$274,MATCH($A327,'Hoja de Trabajo para listado'!$DE$153:$DE$1048576,0),MATCH((CUADRO!G$5&amp;$E327),'Hoja de Trabajo para listado'!$DE$151:$DG$151,0)),0)+IFERROR(INDEX('Hoja de Trabajo para listado'!$CD$155:$DC$1048576,MATCH($A327,'Hoja de Trabajo para listado'!$CD$155:$CD$1048576,0),MATCH((CUADRO!G$5&amp;$E327),'Hoja de Trabajo para listado'!$CD$151:$DC$151,0)),0)</f>
        <v>0</v>
      </c>
      <c r="H327" s="314">
        <f ca="1">+IFERROR(INDEX('Hoja de Trabajo para listado'!$A$155:$Z$1048576,MATCH($A327,'Hoja de Trabajo para listado'!$A$155:$A$1048576,0),MATCH((CUADRO!H$5&amp;$E327),'Hoja de Trabajo para listado'!$A$151:$Z$151,0)),0)+IFERROR(INDEX('Hoja de Trabajo para listado'!$AB$155:$BA$1048576,MATCH($A327,'Hoja de Trabajo para listado'!$AB$155:$AB$1048576,0),MATCH((CUADRO!H$5&amp;$E327),'Hoja de Trabajo para listado'!$AB$151:$BA$151,0)),0)+IFERROR(INDEX('Hoja de Trabajo para listado'!$BC$155:$CB$1048576,MATCH($A327,'Hoja de Trabajo para listado'!$BC$155:$BC$1048576,0),MATCH((CUADRO!H$5&amp;$E327),'Hoja de Trabajo para listado'!$BC$151:$CB$151,0)),0)+IFERROR(INDEX('Hoja de Trabajo para listado'!$DE$153:$DG$274,MATCH($A327,'Hoja de Trabajo para listado'!$DE$153:$DE$1048576,0),MATCH((CUADRO!H$5&amp;$E327),'Hoja de Trabajo para listado'!$DE$151:$DG$151,0)),0)+IFERROR(INDEX('Hoja de Trabajo para listado'!$CD$155:$DC$1048576,MATCH($A327,'Hoja de Trabajo para listado'!$CD$155:$CD$1048576,0),MATCH((CUADRO!H$5&amp;$E327),'Hoja de Trabajo para listado'!$CD$151:$DC$151,0)),0)</f>
        <v>0</v>
      </c>
      <c r="I327" s="314">
        <f ca="1">+IFERROR(INDEX('Hoja de Trabajo para listado'!$A$155:$Z$1048576,MATCH($A327,'Hoja de Trabajo para listado'!$A$155:$A$1048576,0),MATCH((CUADRO!I$5&amp;$E327),'Hoja de Trabajo para listado'!$A$151:$Z$151,0)),0)+IFERROR(INDEX('Hoja de Trabajo para listado'!$AB$155:$BA$1048576,MATCH($A327,'Hoja de Trabajo para listado'!$AB$155:$AB$1048576,0),MATCH((CUADRO!I$5&amp;$E327),'Hoja de Trabajo para listado'!$AB$151:$BA$151,0)),0)+IFERROR(INDEX('Hoja de Trabajo para listado'!$BC$155:$CB$1048576,MATCH($A327,'Hoja de Trabajo para listado'!$BC$155:$BC$1048576,0),MATCH((CUADRO!I$5&amp;$E327),'Hoja de Trabajo para listado'!$BC$151:$CB$151,0)),0)+IFERROR(INDEX('Hoja de Trabajo para listado'!$DE$153:$DG$274,MATCH($A327,'Hoja de Trabajo para listado'!$DE$153:$DE$1048576,0),MATCH((CUADRO!I$5&amp;$E327),'Hoja de Trabajo para listado'!$DE$151:$DG$151,0)),0)+IFERROR(INDEX('Hoja de Trabajo para listado'!$CD$155:$DC$1048576,MATCH($A327,'Hoja de Trabajo para listado'!$CD$155:$CD$1048576,0),MATCH((CUADRO!I$5&amp;$E327),'Hoja de Trabajo para listado'!$CD$151:$DC$151,0)),0)</f>
        <v>0</v>
      </c>
      <c r="J327" s="314">
        <f ca="1">+IFERROR(INDEX('Hoja de Trabajo para listado'!$A$155:$Z$1048576,MATCH($A327,'Hoja de Trabajo para listado'!$A$155:$A$1048576,0),MATCH((CUADRO!J$5&amp;$E327),'Hoja de Trabajo para listado'!$A$151:$Z$151,0)),0)+IFERROR(INDEX('Hoja de Trabajo para listado'!$AB$155:$BA$1048576,MATCH($A327,'Hoja de Trabajo para listado'!$AB$155:$AB$1048576,0),MATCH((CUADRO!J$5&amp;$E327),'Hoja de Trabajo para listado'!$AB$151:$BA$151,0)),0)+IFERROR(INDEX('Hoja de Trabajo para listado'!$BC$155:$CB$1048576,MATCH($A327,'Hoja de Trabajo para listado'!$BC$155:$BC$1048576,0),MATCH((CUADRO!J$5&amp;$E327),'Hoja de Trabajo para listado'!$BC$151:$CB$151,0)),0)+IFERROR(INDEX('Hoja de Trabajo para listado'!$DE$153:$DG$274,MATCH($A327,'Hoja de Trabajo para listado'!$DE$153:$DE$1048576,0),MATCH((CUADRO!J$5&amp;$E327),'Hoja de Trabajo para listado'!$DE$151:$DG$151,0)),0)+IFERROR(INDEX('Hoja de Trabajo para listado'!$CD$155:$DC$1048576,MATCH($A327,'Hoja de Trabajo para listado'!$CD$155:$CD$1048576,0),MATCH((CUADRO!J$5&amp;$E327),'Hoja de Trabajo para listado'!$CD$151:$DC$151,0)),0)</f>
        <v>0</v>
      </c>
      <c r="K327" s="314">
        <f ca="1">+IFERROR(INDEX('Hoja de Trabajo para listado'!$A$155:$Z$1048576,MATCH($A327,'Hoja de Trabajo para listado'!$A$155:$A$1048576,0),MATCH((CUADRO!K$5&amp;$E327),'Hoja de Trabajo para listado'!$A$151:$Z$151,0)),0)+IFERROR(INDEX('Hoja de Trabajo para listado'!$AB$155:$BA$1048576,MATCH($A327,'Hoja de Trabajo para listado'!$AB$155:$AB$1048576,0),MATCH((CUADRO!K$5&amp;$E327),'Hoja de Trabajo para listado'!$AB$151:$BA$151,0)),0)+IFERROR(INDEX('Hoja de Trabajo para listado'!$BC$155:$CB$1048576,MATCH($A327,'Hoja de Trabajo para listado'!$BC$155:$BC$1048576,0),MATCH((CUADRO!K$5&amp;$E327),'Hoja de Trabajo para listado'!$BC$151:$CB$151,0)),0)+IFERROR(INDEX('Hoja de Trabajo para listado'!$DE$153:$DG$274,MATCH($A327,'Hoja de Trabajo para listado'!$DE$153:$DE$1048576,0),MATCH((CUADRO!K$5&amp;$E327),'Hoja de Trabajo para listado'!$DE$151:$DG$151,0)),0)+IFERROR(INDEX('Hoja de Trabajo para listado'!$CD$155:$DC$1048576,MATCH($A327,'Hoja de Trabajo para listado'!$CD$155:$CD$1048576,0),MATCH((CUADRO!K$5&amp;$E327),'Hoja de Trabajo para listado'!$CD$151:$DC$151,0)),0)</f>
        <v>0</v>
      </c>
      <c r="L327" s="314">
        <f ca="1">+IFERROR(INDEX('Hoja de Trabajo para listado'!$A$155:$Z$1048576,MATCH($A327,'Hoja de Trabajo para listado'!$A$155:$A$1048576,0),MATCH((CUADRO!L$5&amp;$E327),'Hoja de Trabajo para listado'!$A$151:$Z$151,0)),0)+IFERROR(INDEX('Hoja de Trabajo para listado'!$AB$155:$BA$1048576,MATCH($A327,'Hoja de Trabajo para listado'!$AB$155:$AB$1048576,0),MATCH((CUADRO!L$5&amp;$E327),'Hoja de Trabajo para listado'!$AB$151:$BA$151,0)),0)+IFERROR(INDEX('Hoja de Trabajo para listado'!$BC$155:$CB$1048576,MATCH($A327,'Hoja de Trabajo para listado'!$BC$155:$BC$1048576,0),MATCH((CUADRO!L$5&amp;$E327),'Hoja de Trabajo para listado'!$BC$151:$CB$151,0)),0)+IFERROR(INDEX('Hoja de Trabajo para listado'!$DE$153:$DG$274,MATCH($A327,'Hoja de Trabajo para listado'!$DE$153:$DE$1048576,0),MATCH((CUADRO!L$5&amp;$E327),'Hoja de Trabajo para listado'!$DE$151:$DG$151,0)),0)+IFERROR(INDEX('Hoja de Trabajo para listado'!$CD$155:$DC$1048576,MATCH($A327,'Hoja de Trabajo para listado'!$CD$155:$CD$1048576,0),MATCH((CUADRO!L$5&amp;$E327),'Hoja de Trabajo para listado'!$CD$151:$DC$151,0)),0)</f>
        <v>0</v>
      </c>
      <c r="M327" s="314">
        <f ca="1">+IFERROR(INDEX('Hoja de Trabajo para listado'!$A$155:$Z$1048576,MATCH($A327,'Hoja de Trabajo para listado'!$A$155:$A$1048576,0),MATCH((CUADRO!M$5&amp;$E327),'Hoja de Trabajo para listado'!$A$151:$Z$151,0)),0)+IFERROR(INDEX('Hoja de Trabajo para listado'!$AB$155:$BA$1048576,MATCH($A327,'Hoja de Trabajo para listado'!$AB$155:$AB$1048576,0),MATCH((CUADRO!M$5&amp;$E327),'Hoja de Trabajo para listado'!$AB$151:$BA$151,0)),0)+IFERROR(INDEX('Hoja de Trabajo para listado'!$BC$155:$CB$1048576,MATCH($A327,'Hoja de Trabajo para listado'!$BC$155:$BC$1048576,0),MATCH((CUADRO!M$5&amp;$E327),'Hoja de Trabajo para listado'!$BC$151:$CB$151,0)),0)+IFERROR(INDEX('Hoja de Trabajo para listado'!$DE$153:$DG$274,MATCH($A327,'Hoja de Trabajo para listado'!$DE$153:$DE$1048576,0),MATCH((CUADRO!M$5&amp;$E327),'Hoja de Trabajo para listado'!$DE$151:$DG$151,0)),0)+IFERROR(INDEX('Hoja de Trabajo para listado'!$CD$155:$DC$1048576,MATCH($A327,'Hoja de Trabajo para listado'!$CD$155:$CD$1048576,0),MATCH((CUADRO!M$5&amp;$E327),'Hoja de Trabajo para listado'!$CD$151:$DC$151,0)),0)</f>
        <v>0</v>
      </c>
      <c r="N327" s="314">
        <f ca="1">+IFERROR(INDEX('Hoja de Trabajo para listado'!$A$155:$Z$1048576,MATCH($A327,'Hoja de Trabajo para listado'!$A$155:$A$1048576,0),MATCH((CUADRO!N$5&amp;$E327),'Hoja de Trabajo para listado'!$A$151:$Z$151,0)),0)+IFERROR(INDEX('Hoja de Trabajo para listado'!$AB$155:$BA$1048576,MATCH($A327,'Hoja de Trabajo para listado'!$AB$155:$AB$1048576,0),MATCH((CUADRO!N$5&amp;$E327),'Hoja de Trabajo para listado'!$AB$151:$BA$151,0)),0)+IFERROR(INDEX('Hoja de Trabajo para listado'!$BC$155:$CB$1048576,MATCH($A327,'Hoja de Trabajo para listado'!$BC$155:$BC$1048576,0),MATCH((CUADRO!N$5&amp;$E327),'Hoja de Trabajo para listado'!$BC$151:$CB$151,0)),0)+IFERROR(INDEX('Hoja de Trabajo para listado'!$DE$153:$DG$274,MATCH($A327,'Hoja de Trabajo para listado'!$DE$153:$DE$1048576,0),MATCH((CUADRO!N$5&amp;$E327),'Hoja de Trabajo para listado'!$DE$151:$DG$151,0)),0)+IFERROR(INDEX('Hoja de Trabajo para listado'!$CD$155:$DC$1048576,MATCH($A327,'Hoja de Trabajo para listado'!$CD$155:$CD$1048576,0),MATCH((CUADRO!N$5&amp;$E327),'Hoja de Trabajo para listado'!$CD$151:$DC$151,0)),0)</f>
        <v>0</v>
      </c>
      <c r="O327" s="314">
        <f ca="1">+IFERROR(INDEX('Hoja de Trabajo para listado'!$A$155:$Z$1048576,MATCH($A327,'Hoja de Trabajo para listado'!$A$155:$A$1048576,0),MATCH((CUADRO!O$5&amp;$E327),'Hoja de Trabajo para listado'!$A$151:$Z$151,0)),0)+IFERROR(INDEX('Hoja de Trabajo para listado'!$AB$155:$BA$1048576,MATCH($A327,'Hoja de Trabajo para listado'!$AB$155:$AB$1048576,0),MATCH((CUADRO!O$5&amp;$E327),'Hoja de Trabajo para listado'!$AB$151:$BA$151,0)),0)+IFERROR(INDEX('Hoja de Trabajo para listado'!$BC$155:$CB$1048576,MATCH($A327,'Hoja de Trabajo para listado'!$BC$155:$BC$1048576,0),MATCH((CUADRO!O$5&amp;$E327),'Hoja de Trabajo para listado'!$BC$151:$CB$151,0)),0)+IFERROR(INDEX('Hoja de Trabajo para listado'!$DE$153:$DG$274,MATCH($A327,'Hoja de Trabajo para listado'!$DE$153:$DE$1048576,0),MATCH((CUADRO!O$5&amp;$E327),'Hoja de Trabajo para listado'!$DE$151:$DG$151,0)),0)+IFERROR(INDEX('Hoja de Trabajo para listado'!$CD$155:$DC$1048576,MATCH($A327,'Hoja de Trabajo para listado'!$CD$155:$CD$1048576,0),MATCH((CUADRO!O$5&amp;$E327),'Hoja de Trabajo para listado'!$CD$151:$DC$151,0)),0)</f>
        <v>0</v>
      </c>
      <c r="P327" s="314">
        <f ca="1">+IFERROR(INDEX('Hoja de Trabajo para listado'!$A$155:$Z$1048576,MATCH($A327,'Hoja de Trabajo para listado'!$A$155:$A$1048576,0),MATCH((CUADRO!P$5&amp;$E327),'Hoja de Trabajo para listado'!$A$151:$Z$151,0)),0)+IFERROR(INDEX('Hoja de Trabajo para listado'!$AB$155:$BA$1048576,MATCH($A327,'Hoja de Trabajo para listado'!$AB$155:$AB$1048576,0),MATCH((CUADRO!P$5&amp;$E327),'Hoja de Trabajo para listado'!$AB$151:$BA$151,0)),0)+IFERROR(INDEX('Hoja de Trabajo para listado'!$BC$155:$CB$1048576,MATCH($A327,'Hoja de Trabajo para listado'!$BC$155:$BC$1048576,0),MATCH((CUADRO!P$5&amp;$E327),'Hoja de Trabajo para listado'!$BC$151:$CB$151,0)),0)+IFERROR(INDEX('Hoja de Trabajo para listado'!$DE$153:$DG$274,MATCH($A327,'Hoja de Trabajo para listado'!$DE$153:$DE$1048576,0),MATCH((CUADRO!P$5&amp;$E327),'Hoja de Trabajo para listado'!$DE$151:$DG$151,0)),0)+IFERROR(INDEX('Hoja de Trabajo para listado'!$CD$155:$DC$1048576,MATCH($A327,'Hoja de Trabajo para listado'!$CD$155:$CD$1048576,0),MATCH((CUADRO!P$5&amp;$E327),'Hoja de Trabajo para listado'!$CD$151:$DC$151,0)),0)</f>
        <v>0</v>
      </c>
      <c r="Q327" s="314">
        <f ca="1">+IFERROR(INDEX('Hoja de Trabajo para listado'!$A$155:$Z$1048576,MATCH($A327,'Hoja de Trabajo para listado'!$A$155:$A$1048576,0),MATCH((CUADRO!Q$5&amp;$E327),'Hoja de Trabajo para listado'!$A$151:$Z$151,0)),0)+IFERROR(INDEX('Hoja de Trabajo para listado'!$AB$155:$BA$1048576,MATCH($A327,'Hoja de Trabajo para listado'!$AB$155:$AB$1048576,0),MATCH((CUADRO!Q$5&amp;$E327),'Hoja de Trabajo para listado'!$AB$151:$BA$151,0)),0)+IFERROR(INDEX('Hoja de Trabajo para listado'!$BC$155:$CB$1048576,MATCH($A327,'Hoja de Trabajo para listado'!$BC$155:$BC$1048576,0),MATCH((CUADRO!Q$5&amp;$E327),'Hoja de Trabajo para listado'!$BC$151:$CB$151,0)),0)+IFERROR(INDEX('Hoja de Trabajo para listado'!$DE$153:$DG$274,MATCH($A327,'Hoja de Trabajo para listado'!$DE$153:$DE$1048576,0),MATCH((CUADRO!Q$5&amp;$E327),'Hoja de Trabajo para listado'!$DE$151:$DG$151,0)),0)+IFERROR(INDEX('Hoja de Trabajo para listado'!$CD$155:$DC$1048576,MATCH($A327,'Hoja de Trabajo para listado'!$CD$155:$CD$1048576,0),MATCH((CUADRO!Q$5&amp;$E327),'Hoja de Trabajo para listado'!$CD$151:$DC$151,0)),0)</f>
        <v>0</v>
      </c>
      <c r="R327" s="314">
        <f t="shared" ca="1" si="10"/>
        <v>0</v>
      </c>
      <c r="S327" s="322">
        <f ca="1">+R326+R327</f>
        <v>0</v>
      </c>
      <c r="T327" s="314">
        <f ca="1">+S327</f>
        <v>0</v>
      </c>
      <c r="U327" s="313">
        <f t="shared" si="11"/>
        <v>2</v>
      </c>
      <c r="V327" s="319" t="str">
        <f>+VLOOKUP(A327,bd_lista!$A$3:$E$593,5,FALSE)</f>
        <v>Gobiernos Autonomos Municipales</v>
      </c>
      <c r="W327" s="426"/>
    </row>
    <row r="328" spans="1:23" ht="15" hidden="1" customHeight="1">
      <c r="A328" s="323">
        <v>1270</v>
      </c>
      <c r="B328" s="427">
        <f>+A328</f>
        <v>1270</v>
      </c>
      <c r="C328" s="318" t="str">
        <f>+VLOOKUP(A328,bd_lista!$A$3:$C$593,3,FALSE)</f>
        <v>Gobierno Autónomo Municipal de Curva</v>
      </c>
      <c r="D328" s="429" t="str">
        <f>+C328</f>
        <v>Gobierno Autónomo Municipal de Curva</v>
      </c>
      <c r="E328" s="346" t="s">
        <v>1418</v>
      </c>
      <c r="F328" s="314">
        <f ca="1">+IFERROR(INDEX('Hoja de Trabajo para listado'!$A$155:$Z$1048576,MATCH($A328,'Hoja de Trabajo para listado'!$A$155:$A$1048576,0),MATCH((CUADRO!F$5&amp;$E328),'Hoja de Trabajo para listado'!$A$151:$Z$151,0)),0)+IFERROR(INDEX('Hoja de Trabajo para listado'!$AB$155:$BA$1048576,MATCH($A328,'Hoja de Trabajo para listado'!$AB$155:$AB$1048576,0),MATCH((CUADRO!F$5&amp;$E328),'Hoja de Trabajo para listado'!$AB$151:$BA$151,0)),0)+IFERROR(INDEX('Hoja de Trabajo para listado'!$BC$155:$CB$1048576,MATCH($A328,'Hoja de Trabajo para listado'!$BC$155:$BC$1048576,0),MATCH((CUADRO!F$5&amp;$E328),'Hoja de Trabajo para listado'!$BC$151:$CB$151,0)),0)+IFERROR(INDEX('Hoja de Trabajo para listado'!$DE$153:$DG$274,MATCH($A328,'Hoja de Trabajo para listado'!$DE$153:$DE$1048576,0),MATCH((CUADRO!F$5&amp;$E328),'Hoja de Trabajo para listado'!$DE$151:$DG$151,0)),0)+IFERROR(INDEX('Hoja de Trabajo para listado'!$CD$155:$DC$1048576,MATCH($A328,'Hoja de Trabajo para listado'!$CD$155:$CD$1048576,0),MATCH((CUADRO!F$5&amp;$E328),'Hoja de Trabajo para listado'!$CD$151:$DC$151,0)),0)</f>
        <v>0</v>
      </c>
      <c r="G328" s="314">
        <f ca="1">+IFERROR(INDEX('Hoja de Trabajo para listado'!$A$155:$Z$1048576,MATCH($A328,'Hoja de Trabajo para listado'!$A$155:$A$1048576,0),MATCH((CUADRO!G$5&amp;$E328),'Hoja de Trabajo para listado'!$A$151:$Z$151,0)),0)+IFERROR(INDEX('Hoja de Trabajo para listado'!$AB$155:$BA$1048576,MATCH($A328,'Hoja de Trabajo para listado'!$AB$155:$AB$1048576,0),MATCH((CUADRO!G$5&amp;$E328),'Hoja de Trabajo para listado'!$AB$151:$BA$151,0)),0)+IFERROR(INDEX('Hoja de Trabajo para listado'!$BC$155:$CB$1048576,MATCH($A328,'Hoja de Trabajo para listado'!$BC$155:$BC$1048576,0),MATCH((CUADRO!G$5&amp;$E328),'Hoja de Trabajo para listado'!$BC$151:$CB$151,0)),0)+IFERROR(INDEX('Hoja de Trabajo para listado'!$DE$153:$DG$274,MATCH($A328,'Hoja de Trabajo para listado'!$DE$153:$DE$1048576,0),MATCH((CUADRO!G$5&amp;$E328),'Hoja de Trabajo para listado'!$DE$151:$DG$151,0)),0)+IFERROR(INDEX('Hoja de Trabajo para listado'!$CD$155:$DC$1048576,MATCH($A328,'Hoja de Trabajo para listado'!$CD$155:$CD$1048576,0),MATCH((CUADRO!G$5&amp;$E328),'Hoja de Trabajo para listado'!$CD$151:$DC$151,0)),0)</f>
        <v>0</v>
      </c>
      <c r="H328" s="314">
        <f ca="1">+IFERROR(INDEX('Hoja de Trabajo para listado'!$A$155:$Z$1048576,MATCH($A328,'Hoja de Trabajo para listado'!$A$155:$A$1048576,0),MATCH((CUADRO!H$5&amp;$E328),'Hoja de Trabajo para listado'!$A$151:$Z$151,0)),0)+IFERROR(INDEX('Hoja de Trabajo para listado'!$AB$155:$BA$1048576,MATCH($A328,'Hoja de Trabajo para listado'!$AB$155:$AB$1048576,0),MATCH((CUADRO!H$5&amp;$E328),'Hoja de Trabajo para listado'!$AB$151:$BA$151,0)),0)+IFERROR(INDEX('Hoja de Trabajo para listado'!$BC$155:$CB$1048576,MATCH($A328,'Hoja de Trabajo para listado'!$BC$155:$BC$1048576,0),MATCH((CUADRO!H$5&amp;$E328),'Hoja de Trabajo para listado'!$BC$151:$CB$151,0)),0)+IFERROR(INDEX('Hoja de Trabajo para listado'!$DE$153:$DG$274,MATCH($A328,'Hoja de Trabajo para listado'!$DE$153:$DE$1048576,0),MATCH((CUADRO!H$5&amp;$E328),'Hoja de Trabajo para listado'!$DE$151:$DG$151,0)),0)+IFERROR(INDEX('Hoja de Trabajo para listado'!$CD$155:$DC$1048576,MATCH($A328,'Hoja de Trabajo para listado'!$CD$155:$CD$1048576,0),MATCH((CUADRO!H$5&amp;$E328),'Hoja de Trabajo para listado'!$CD$151:$DC$151,0)),0)</f>
        <v>0</v>
      </c>
      <c r="I328" s="314">
        <f ca="1">+IFERROR(INDEX('Hoja de Trabajo para listado'!$A$155:$Z$1048576,MATCH($A328,'Hoja de Trabajo para listado'!$A$155:$A$1048576,0),MATCH((CUADRO!I$5&amp;$E328),'Hoja de Trabajo para listado'!$A$151:$Z$151,0)),0)+IFERROR(INDEX('Hoja de Trabajo para listado'!$AB$155:$BA$1048576,MATCH($A328,'Hoja de Trabajo para listado'!$AB$155:$AB$1048576,0),MATCH((CUADRO!I$5&amp;$E328),'Hoja de Trabajo para listado'!$AB$151:$BA$151,0)),0)+IFERROR(INDEX('Hoja de Trabajo para listado'!$BC$155:$CB$1048576,MATCH($A328,'Hoja de Trabajo para listado'!$BC$155:$BC$1048576,0),MATCH((CUADRO!I$5&amp;$E328),'Hoja de Trabajo para listado'!$BC$151:$CB$151,0)),0)+IFERROR(INDEX('Hoja de Trabajo para listado'!$DE$153:$DG$274,MATCH($A328,'Hoja de Trabajo para listado'!$DE$153:$DE$1048576,0),MATCH((CUADRO!I$5&amp;$E328),'Hoja de Trabajo para listado'!$DE$151:$DG$151,0)),0)+IFERROR(INDEX('Hoja de Trabajo para listado'!$CD$155:$DC$1048576,MATCH($A328,'Hoja de Trabajo para listado'!$CD$155:$CD$1048576,0),MATCH((CUADRO!I$5&amp;$E328),'Hoja de Trabajo para listado'!$CD$151:$DC$151,0)),0)</f>
        <v>0</v>
      </c>
      <c r="J328" s="314">
        <f ca="1">+IFERROR(INDEX('Hoja de Trabajo para listado'!$A$155:$Z$1048576,MATCH($A328,'Hoja de Trabajo para listado'!$A$155:$A$1048576,0),MATCH((CUADRO!J$5&amp;$E328),'Hoja de Trabajo para listado'!$A$151:$Z$151,0)),0)+IFERROR(INDEX('Hoja de Trabajo para listado'!$AB$155:$BA$1048576,MATCH($A328,'Hoja de Trabajo para listado'!$AB$155:$AB$1048576,0),MATCH((CUADRO!J$5&amp;$E328),'Hoja de Trabajo para listado'!$AB$151:$BA$151,0)),0)+IFERROR(INDEX('Hoja de Trabajo para listado'!$BC$155:$CB$1048576,MATCH($A328,'Hoja de Trabajo para listado'!$BC$155:$BC$1048576,0),MATCH((CUADRO!J$5&amp;$E328),'Hoja de Trabajo para listado'!$BC$151:$CB$151,0)),0)+IFERROR(INDEX('Hoja de Trabajo para listado'!$DE$153:$DG$274,MATCH($A328,'Hoja de Trabajo para listado'!$DE$153:$DE$1048576,0),MATCH((CUADRO!J$5&amp;$E328),'Hoja de Trabajo para listado'!$DE$151:$DG$151,0)),0)+IFERROR(INDEX('Hoja de Trabajo para listado'!$CD$155:$DC$1048576,MATCH($A328,'Hoja de Trabajo para listado'!$CD$155:$CD$1048576,0),MATCH((CUADRO!J$5&amp;$E328),'Hoja de Trabajo para listado'!$CD$151:$DC$151,0)),0)</f>
        <v>0</v>
      </c>
      <c r="K328" s="314">
        <f ca="1">+IFERROR(INDEX('Hoja de Trabajo para listado'!$A$155:$Z$1048576,MATCH($A328,'Hoja de Trabajo para listado'!$A$155:$A$1048576,0),MATCH((CUADRO!K$5&amp;$E328),'Hoja de Trabajo para listado'!$A$151:$Z$151,0)),0)+IFERROR(INDEX('Hoja de Trabajo para listado'!$AB$155:$BA$1048576,MATCH($A328,'Hoja de Trabajo para listado'!$AB$155:$AB$1048576,0),MATCH((CUADRO!K$5&amp;$E328),'Hoja de Trabajo para listado'!$AB$151:$BA$151,0)),0)+IFERROR(INDEX('Hoja de Trabajo para listado'!$BC$155:$CB$1048576,MATCH($A328,'Hoja de Trabajo para listado'!$BC$155:$BC$1048576,0),MATCH((CUADRO!K$5&amp;$E328),'Hoja de Trabajo para listado'!$BC$151:$CB$151,0)),0)+IFERROR(INDEX('Hoja de Trabajo para listado'!$DE$153:$DG$274,MATCH($A328,'Hoja de Trabajo para listado'!$DE$153:$DE$1048576,0),MATCH((CUADRO!K$5&amp;$E328),'Hoja de Trabajo para listado'!$DE$151:$DG$151,0)),0)+IFERROR(INDEX('Hoja de Trabajo para listado'!$CD$155:$DC$1048576,MATCH($A328,'Hoja de Trabajo para listado'!$CD$155:$CD$1048576,0),MATCH((CUADRO!K$5&amp;$E328),'Hoja de Trabajo para listado'!$CD$151:$DC$151,0)),0)</f>
        <v>0</v>
      </c>
      <c r="L328" s="314">
        <f ca="1">+IFERROR(INDEX('Hoja de Trabajo para listado'!$A$155:$Z$1048576,MATCH($A328,'Hoja de Trabajo para listado'!$A$155:$A$1048576,0),MATCH((CUADRO!L$5&amp;$E328),'Hoja de Trabajo para listado'!$A$151:$Z$151,0)),0)+IFERROR(INDEX('Hoja de Trabajo para listado'!$AB$155:$BA$1048576,MATCH($A328,'Hoja de Trabajo para listado'!$AB$155:$AB$1048576,0),MATCH((CUADRO!L$5&amp;$E328),'Hoja de Trabajo para listado'!$AB$151:$BA$151,0)),0)+IFERROR(INDEX('Hoja de Trabajo para listado'!$BC$155:$CB$1048576,MATCH($A328,'Hoja de Trabajo para listado'!$BC$155:$BC$1048576,0),MATCH((CUADRO!L$5&amp;$E328),'Hoja de Trabajo para listado'!$BC$151:$CB$151,0)),0)+IFERROR(INDEX('Hoja de Trabajo para listado'!$DE$153:$DG$274,MATCH($A328,'Hoja de Trabajo para listado'!$DE$153:$DE$1048576,0),MATCH((CUADRO!L$5&amp;$E328),'Hoja de Trabajo para listado'!$DE$151:$DG$151,0)),0)+IFERROR(INDEX('Hoja de Trabajo para listado'!$CD$155:$DC$1048576,MATCH($A328,'Hoja de Trabajo para listado'!$CD$155:$CD$1048576,0),MATCH((CUADRO!L$5&amp;$E328),'Hoja de Trabajo para listado'!$CD$151:$DC$151,0)),0)</f>
        <v>0</v>
      </c>
      <c r="M328" s="314">
        <f ca="1">+IFERROR(INDEX('Hoja de Trabajo para listado'!$A$155:$Z$1048576,MATCH($A328,'Hoja de Trabajo para listado'!$A$155:$A$1048576,0),MATCH((CUADRO!M$5&amp;$E328),'Hoja de Trabajo para listado'!$A$151:$Z$151,0)),0)+IFERROR(INDEX('Hoja de Trabajo para listado'!$AB$155:$BA$1048576,MATCH($A328,'Hoja de Trabajo para listado'!$AB$155:$AB$1048576,0),MATCH((CUADRO!M$5&amp;$E328),'Hoja de Trabajo para listado'!$AB$151:$BA$151,0)),0)+IFERROR(INDEX('Hoja de Trabajo para listado'!$BC$155:$CB$1048576,MATCH($A328,'Hoja de Trabajo para listado'!$BC$155:$BC$1048576,0),MATCH((CUADRO!M$5&amp;$E328),'Hoja de Trabajo para listado'!$BC$151:$CB$151,0)),0)+IFERROR(INDEX('Hoja de Trabajo para listado'!$DE$153:$DG$274,MATCH($A328,'Hoja de Trabajo para listado'!$DE$153:$DE$1048576,0),MATCH((CUADRO!M$5&amp;$E328),'Hoja de Trabajo para listado'!$DE$151:$DG$151,0)),0)+IFERROR(INDEX('Hoja de Trabajo para listado'!$CD$155:$DC$1048576,MATCH($A328,'Hoja de Trabajo para listado'!$CD$155:$CD$1048576,0),MATCH((CUADRO!M$5&amp;$E328),'Hoja de Trabajo para listado'!$CD$151:$DC$151,0)),0)</f>
        <v>0</v>
      </c>
      <c r="N328" s="314">
        <f ca="1">+IFERROR(INDEX('Hoja de Trabajo para listado'!$A$155:$Z$1048576,MATCH($A328,'Hoja de Trabajo para listado'!$A$155:$A$1048576,0),MATCH((CUADRO!N$5&amp;$E328),'Hoja de Trabajo para listado'!$A$151:$Z$151,0)),0)+IFERROR(INDEX('Hoja de Trabajo para listado'!$AB$155:$BA$1048576,MATCH($A328,'Hoja de Trabajo para listado'!$AB$155:$AB$1048576,0),MATCH((CUADRO!N$5&amp;$E328),'Hoja de Trabajo para listado'!$AB$151:$BA$151,0)),0)+IFERROR(INDEX('Hoja de Trabajo para listado'!$BC$155:$CB$1048576,MATCH($A328,'Hoja de Trabajo para listado'!$BC$155:$BC$1048576,0),MATCH((CUADRO!N$5&amp;$E328),'Hoja de Trabajo para listado'!$BC$151:$CB$151,0)),0)+IFERROR(INDEX('Hoja de Trabajo para listado'!$DE$153:$DG$274,MATCH($A328,'Hoja de Trabajo para listado'!$DE$153:$DE$1048576,0),MATCH((CUADRO!N$5&amp;$E328),'Hoja de Trabajo para listado'!$DE$151:$DG$151,0)),0)+IFERROR(INDEX('Hoja de Trabajo para listado'!$CD$155:$DC$1048576,MATCH($A328,'Hoja de Trabajo para listado'!$CD$155:$CD$1048576,0),MATCH((CUADRO!N$5&amp;$E328),'Hoja de Trabajo para listado'!$CD$151:$DC$151,0)),0)</f>
        <v>0</v>
      </c>
      <c r="O328" s="314">
        <f ca="1">+IFERROR(INDEX('Hoja de Trabajo para listado'!$A$155:$Z$1048576,MATCH($A328,'Hoja de Trabajo para listado'!$A$155:$A$1048576,0),MATCH((CUADRO!O$5&amp;$E328),'Hoja de Trabajo para listado'!$A$151:$Z$151,0)),0)+IFERROR(INDEX('Hoja de Trabajo para listado'!$AB$155:$BA$1048576,MATCH($A328,'Hoja de Trabajo para listado'!$AB$155:$AB$1048576,0),MATCH((CUADRO!O$5&amp;$E328),'Hoja de Trabajo para listado'!$AB$151:$BA$151,0)),0)+IFERROR(INDEX('Hoja de Trabajo para listado'!$BC$155:$CB$1048576,MATCH($A328,'Hoja de Trabajo para listado'!$BC$155:$BC$1048576,0),MATCH((CUADRO!O$5&amp;$E328),'Hoja de Trabajo para listado'!$BC$151:$CB$151,0)),0)+IFERROR(INDEX('Hoja de Trabajo para listado'!$DE$153:$DG$274,MATCH($A328,'Hoja de Trabajo para listado'!$DE$153:$DE$1048576,0),MATCH((CUADRO!O$5&amp;$E328),'Hoja de Trabajo para listado'!$DE$151:$DG$151,0)),0)+IFERROR(INDEX('Hoja de Trabajo para listado'!$CD$155:$DC$1048576,MATCH($A328,'Hoja de Trabajo para listado'!$CD$155:$CD$1048576,0),MATCH((CUADRO!O$5&amp;$E328),'Hoja de Trabajo para listado'!$CD$151:$DC$151,0)),0)</f>
        <v>0</v>
      </c>
      <c r="P328" s="314">
        <f ca="1">+IFERROR(INDEX('Hoja de Trabajo para listado'!$A$155:$Z$1048576,MATCH($A328,'Hoja de Trabajo para listado'!$A$155:$A$1048576,0),MATCH((CUADRO!P$5&amp;$E328),'Hoja de Trabajo para listado'!$A$151:$Z$151,0)),0)+IFERROR(INDEX('Hoja de Trabajo para listado'!$AB$155:$BA$1048576,MATCH($A328,'Hoja de Trabajo para listado'!$AB$155:$AB$1048576,0),MATCH((CUADRO!P$5&amp;$E328),'Hoja de Trabajo para listado'!$AB$151:$BA$151,0)),0)+IFERROR(INDEX('Hoja de Trabajo para listado'!$BC$155:$CB$1048576,MATCH($A328,'Hoja de Trabajo para listado'!$BC$155:$BC$1048576,0),MATCH((CUADRO!P$5&amp;$E328),'Hoja de Trabajo para listado'!$BC$151:$CB$151,0)),0)+IFERROR(INDEX('Hoja de Trabajo para listado'!$DE$153:$DG$274,MATCH($A328,'Hoja de Trabajo para listado'!$DE$153:$DE$1048576,0),MATCH((CUADRO!P$5&amp;$E328),'Hoja de Trabajo para listado'!$DE$151:$DG$151,0)),0)+IFERROR(INDEX('Hoja de Trabajo para listado'!$CD$155:$DC$1048576,MATCH($A328,'Hoja de Trabajo para listado'!$CD$155:$CD$1048576,0),MATCH((CUADRO!P$5&amp;$E328),'Hoja de Trabajo para listado'!$CD$151:$DC$151,0)),0)</f>
        <v>0</v>
      </c>
      <c r="Q328" s="314">
        <f ca="1">+IFERROR(INDEX('Hoja de Trabajo para listado'!$A$155:$Z$1048576,MATCH($A328,'Hoja de Trabajo para listado'!$A$155:$A$1048576,0),MATCH((CUADRO!Q$5&amp;$E328),'Hoja de Trabajo para listado'!$A$151:$Z$151,0)),0)+IFERROR(INDEX('Hoja de Trabajo para listado'!$AB$155:$BA$1048576,MATCH($A328,'Hoja de Trabajo para listado'!$AB$155:$AB$1048576,0),MATCH((CUADRO!Q$5&amp;$E328),'Hoja de Trabajo para listado'!$AB$151:$BA$151,0)),0)+IFERROR(INDEX('Hoja de Trabajo para listado'!$BC$155:$CB$1048576,MATCH($A328,'Hoja de Trabajo para listado'!$BC$155:$BC$1048576,0),MATCH((CUADRO!Q$5&amp;$E328),'Hoja de Trabajo para listado'!$BC$151:$CB$151,0)),0)+IFERROR(INDEX('Hoja de Trabajo para listado'!$DE$153:$DG$274,MATCH($A328,'Hoja de Trabajo para listado'!$DE$153:$DE$1048576,0),MATCH((CUADRO!Q$5&amp;$E328),'Hoja de Trabajo para listado'!$DE$151:$DG$151,0)),0)+IFERROR(INDEX('Hoja de Trabajo para listado'!$CD$155:$DC$1048576,MATCH($A328,'Hoja de Trabajo para listado'!$CD$155:$CD$1048576,0),MATCH((CUADRO!Q$5&amp;$E328),'Hoja de Trabajo para listado'!$CD$151:$DC$151,0)),0)</f>
        <v>0</v>
      </c>
      <c r="R328" s="314">
        <f t="shared" ca="1" si="10"/>
        <v>0</v>
      </c>
      <c r="S328" s="322"/>
      <c r="T328" s="314">
        <f ca="1">+T329</f>
        <v>0</v>
      </c>
      <c r="U328" s="313">
        <f t="shared" si="11"/>
        <v>1</v>
      </c>
      <c r="V328" s="319" t="str">
        <f>+VLOOKUP(A328,bd_lista!$A$3:$E$593,5,FALSE)</f>
        <v>Gobiernos Autonomos Municipales</v>
      </c>
      <c r="W328" s="425" t="str">
        <f>+V328</f>
        <v>Gobiernos Autonomos Municipales</v>
      </c>
    </row>
    <row r="329" spans="1:23" ht="15" hidden="1" customHeight="1">
      <c r="A329" s="323">
        <v>1270</v>
      </c>
      <c r="B329" s="428"/>
      <c r="C329" s="319" t="str">
        <f>+VLOOKUP(A329,bd_lista!$A$3:$C$593,3,FALSE)</f>
        <v>Gobierno Autónomo Municipal de Curva</v>
      </c>
      <c r="D329" s="430"/>
      <c r="E329" s="347" t="s">
        <v>1419</v>
      </c>
      <c r="F329" s="316">
        <f ca="1">+IFERROR(INDEX('Hoja de Trabajo para listado'!$A$155:$Z$1048576,MATCH($A329,'Hoja de Trabajo para listado'!$A$155:$A$1048576,0),MATCH((CUADRO!F$5&amp;$E329),'Hoja de Trabajo para listado'!$A$151:$Z$151,0)),0)+IFERROR(INDEX('Hoja de Trabajo para listado'!$AB$155:$BA$1048576,MATCH($A329,'Hoja de Trabajo para listado'!$AB$155:$AB$1048576,0),MATCH((CUADRO!F$5&amp;$E329),'Hoja de Trabajo para listado'!$AB$151:$BA$151,0)),0)+IFERROR(INDEX('Hoja de Trabajo para listado'!$BC$155:$CB$1048576,MATCH($A329,'Hoja de Trabajo para listado'!$BC$155:$BC$1048576,0),MATCH((CUADRO!F$5&amp;$E329),'Hoja de Trabajo para listado'!$BC$151:$CB$151,0)),0)+IFERROR(INDEX('Hoja de Trabajo para listado'!$DE$153:$DG$274,MATCH($A329,'Hoja de Trabajo para listado'!$DE$153:$DE$1048576,0),MATCH((CUADRO!F$5&amp;$E329),'Hoja de Trabajo para listado'!$DE$151:$DG$151,0)),0)+IFERROR(INDEX('Hoja de Trabajo para listado'!$CD$155:$DC$1048576,MATCH($A329,'Hoja de Trabajo para listado'!$CD$155:$CD$1048576,0),MATCH((CUADRO!F$5&amp;$E329),'Hoja de Trabajo para listado'!$CD$151:$DC$151,0)),0)</f>
        <v>0</v>
      </c>
      <c r="G329" s="316">
        <f ca="1">+IFERROR(INDEX('Hoja de Trabajo para listado'!$A$155:$Z$1048576,MATCH($A329,'Hoja de Trabajo para listado'!$A$155:$A$1048576,0),MATCH((CUADRO!G$5&amp;$E329),'Hoja de Trabajo para listado'!$A$151:$Z$151,0)),0)+IFERROR(INDEX('Hoja de Trabajo para listado'!$AB$155:$BA$1048576,MATCH($A329,'Hoja de Trabajo para listado'!$AB$155:$AB$1048576,0),MATCH((CUADRO!G$5&amp;$E329),'Hoja de Trabajo para listado'!$AB$151:$BA$151,0)),0)+IFERROR(INDEX('Hoja de Trabajo para listado'!$BC$155:$CB$1048576,MATCH($A329,'Hoja de Trabajo para listado'!$BC$155:$BC$1048576,0),MATCH((CUADRO!G$5&amp;$E329),'Hoja de Trabajo para listado'!$BC$151:$CB$151,0)),0)+IFERROR(INDEX('Hoja de Trabajo para listado'!$DE$153:$DG$274,MATCH($A329,'Hoja de Trabajo para listado'!$DE$153:$DE$1048576,0),MATCH((CUADRO!G$5&amp;$E329),'Hoja de Trabajo para listado'!$DE$151:$DG$151,0)),0)+IFERROR(INDEX('Hoja de Trabajo para listado'!$CD$155:$DC$1048576,MATCH($A329,'Hoja de Trabajo para listado'!$CD$155:$CD$1048576,0),MATCH((CUADRO!G$5&amp;$E329),'Hoja de Trabajo para listado'!$CD$151:$DC$151,0)),0)</f>
        <v>0</v>
      </c>
      <c r="H329" s="316">
        <f ca="1">+IFERROR(INDEX('Hoja de Trabajo para listado'!$A$155:$Z$1048576,MATCH($A329,'Hoja de Trabajo para listado'!$A$155:$A$1048576,0),MATCH((CUADRO!H$5&amp;$E329),'Hoja de Trabajo para listado'!$A$151:$Z$151,0)),0)+IFERROR(INDEX('Hoja de Trabajo para listado'!$AB$155:$BA$1048576,MATCH($A329,'Hoja de Trabajo para listado'!$AB$155:$AB$1048576,0),MATCH((CUADRO!H$5&amp;$E329),'Hoja de Trabajo para listado'!$AB$151:$BA$151,0)),0)+IFERROR(INDEX('Hoja de Trabajo para listado'!$BC$155:$CB$1048576,MATCH($A329,'Hoja de Trabajo para listado'!$BC$155:$BC$1048576,0),MATCH((CUADRO!H$5&amp;$E329),'Hoja de Trabajo para listado'!$BC$151:$CB$151,0)),0)+IFERROR(INDEX('Hoja de Trabajo para listado'!$DE$153:$DG$274,MATCH($A329,'Hoja de Trabajo para listado'!$DE$153:$DE$1048576,0),MATCH((CUADRO!H$5&amp;$E329),'Hoja de Trabajo para listado'!$DE$151:$DG$151,0)),0)+IFERROR(INDEX('Hoja de Trabajo para listado'!$CD$155:$DC$1048576,MATCH($A329,'Hoja de Trabajo para listado'!$CD$155:$CD$1048576,0),MATCH((CUADRO!H$5&amp;$E329),'Hoja de Trabajo para listado'!$CD$151:$DC$151,0)),0)</f>
        <v>0</v>
      </c>
      <c r="I329" s="316">
        <f ca="1">+IFERROR(INDEX('Hoja de Trabajo para listado'!$A$155:$Z$1048576,MATCH($A329,'Hoja de Trabajo para listado'!$A$155:$A$1048576,0),MATCH((CUADRO!I$5&amp;$E329),'Hoja de Trabajo para listado'!$A$151:$Z$151,0)),0)+IFERROR(INDEX('Hoja de Trabajo para listado'!$AB$155:$BA$1048576,MATCH($A329,'Hoja de Trabajo para listado'!$AB$155:$AB$1048576,0),MATCH((CUADRO!I$5&amp;$E329),'Hoja de Trabajo para listado'!$AB$151:$BA$151,0)),0)+IFERROR(INDEX('Hoja de Trabajo para listado'!$BC$155:$CB$1048576,MATCH($A329,'Hoja de Trabajo para listado'!$BC$155:$BC$1048576,0),MATCH((CUADRO!I$5&amp;$E329),'Hoja de Trabajo para listado'!$BC$151:$CB$151,0)),0)+IFERROR(INDEX('Hoja de Trabajo para listado'!$DE$153:$DG$274,MATCH($A329,'Hoja de Trabajo para listado'!$DE$153:$DE$1048576,0),MATCH((CUADRO!I$5&amp;$E329),'Hoja de Trabajo para listado'!$DE$151:$DG$151,0)),0)+IFERROR(INDEX('Hoja de Trabajo para listado'!$CD$155:$DC$1048576,MATCH($A329,'Hoja de Trabajo para listado'!$CD$155:$CD$1048576,0),MATCH((CUADRO!I$5&amp;$E329),'Hoja de Trabajo para listado'!$CD$151:$DC$151,0)),0)</f>
        <v>0</v>
      </c>
      <c r="J329" s="316">
        <f ca="1">+IFERROR(INDEX('Hoja de Trabajo para listado'!$A$155:$Z$1048576,MATCH($A329,'Hoja de Trabajo para listado'!$A$155:$A$1048576,0),MATCH((CUADRO!J$5&amp;$E329),'Hoja de Trabajo para listado'!$A$151:$Z$151,0)),0)+IFERROR(INDEX('Hoja de Trabajo para listado'!$AB$155:$BA$1048576,MATCH($A329,'Hoja de Trabajo para listado'!$AB$155:$AB$1048576,0),MATCH((CUADRO!J$5&amp;$E329),'Hoja de Trabajo para listado'!$AB$151:$BA$151,0)),0)+IFERROR(INDEX('Hoja de Trabajo para listado'!$BC$155:$CB$1048576,MATCH($A329,'Hoja de Trabajo para listado'!$BC$155:$BC$1048576,0),MATCH((CUADRO!J$5&amp;$E329),'Hoja de Trabajo para listado'!$BC$151:$CB$151,0)),0)+IFERROR(INDEX('Hoja de Trabajo para listado'!$DE$153:$DG$274,MATCH($A329,'Hoja de Trabajo para listado'!$DE$153:$DE$1048576,0),MATCH((CUADRO!J$5&amp;$E329),'Hoja de Trabajo para listado'!$DE$151:$DG$151,0)),0)+IFERROR(INDEX('Hoja de Trabajo para listado'!$CD$155:$DC$1048576,MATCH($A329,'Hoja de Trabajo para listado'!$CD$155:$CD$1048576,0),MATCH((CUADRO!J$5&amp;$E329),'Hoja de Trabajo para listado'!$CD$151:$DC$151,0)),0)</f>
        <v>0</v>
      </c>
      <c r="K329" s="316">
        <f ca="1">+IFERROR(INDEX('Hoja de Trabajo para listado'!$A$155:$Z$1048576,MATCH($A329,'Hoja de Trabajo para listado'!$A$155:$A$1048576,0),MATCH((CUADRO!K$5&amp;$E329),'Hoja de Trabajo para listado'!$A$151:$Z$151,0)),0)+IFERROR(INDEX('Hoja de Trabajo para listado'!$AB$155:$BA$1048576,MATCH($A329,'Hoja de Trabajo para listado'!$AB$155:$AB$1048576,0),MATCH((CUADRO!K$5&amp;$E329),'Hoja de Trabajo para listado'!$AB$151:$BA$151,0)),0)+IFERROR(INDEX('Hoja de Trabajo para listado'!$BC$155:$CB$1048576,MATCH($A329,'Hoja de Trabajo para listado'!$BC$155:$BC$1048576,0),MATCH((CUADRO!K$5&amp;$E329),'Hoja de Trabajo para listado'!$BC$151:$CB$151,0)),0)+IFERROR(INDEX('Hoja de Trabajo para listado'!$DE$153:$DG$274,MATCH($A329,'Hoja de Trabajo para listado'!$DE$153:$DE$1048576,0),MATCH((CUADRO!K$5&amp;$E329),'Hoja de Trabajo para listado'!$DE$151:$DG$151,0)),0)+IFERROR(INDEX('Hoja de Trabajo para listado'!$CD$155:$DC$1048576,MATCH($A329,'Hoja de Trabajo para listado'!$CD$155:$CD$1048576,0),MATCH((CUADRO!K$5&amp;$E329),'Hoja de Trabajo para listado'!$CD$151:$DC$151,0)),0)</f>
        <v>0</v>
      </c>
      <c r="L329" s="316">
        <f ca="1">+IFERROR(INDEX('Hoja de Trabajo para listado'!$A$155:$Z$1048576,MATCH($A329,'Hoja de Trabajo para listado'!$A$155:$A$1048576,0),MATCH((CUADRO!L$5&amp;$E329),'Hoja de Trabajo para listado'!$A$151:$Z$151,0)),0)+IFERROR(INDEX('Hoja de Trabajo para listado'!$AB$155:$BA$1048576,MATCH($A329,'Hoja de Trabajo para listado'!$AB$155:$AB$1048576,0),MATCH((CUADRO!L$5&amp;$E329),'Hoja de Trabajo para listado'!$AB$151:$BA$151,0)),0)+IFERROR(INDEX('Hoja de Trabajo para listado'!$BC$155:$CB$1048576,MATCH($A329,'Hoja de Trabajo para listado'!$BC$155:$BC$1048576,0),MATCH((CUADRO!L$5&amp;$E329),'Hoja de Trabajo para listado'!$BC$151:$CB$151,0)),0)+IFERROR(INDEX('Hoja de Trabajo para listado'!$DE$153:$DG$274,MATCH($A329,'Hoja de Trabajo para listado'!$DE$153:$DE$1048576,0),MATCH((CUADRO!L$5&amp;$E329),'Hoja de Trabajo para listado'!$DE$151:$DG$151,0)),0)+IFERROR(INDEX('Hoja de Trabajo para listado'!$CD$155:$DC$1048576,MATCH($A329,'Hoja de Trabajo para listado'!$CD$155:$CD$1048576,0),MATCH((CUADRO!L$5&amp;$E329),'Hoja de Trabajo para listado'!$CD$151:$DC$151,0)),0)</f>
        <v>0</v>
      </c>
      <c r="M329" s="316">
        <f ca="1">+IFERROR(INDEX('Hoja de Trabajo para listado'!$A$155:$Z$1048576,MATCH($A329,'Hoja de Trabajo para listado'!$A$155:$A$1048576,0),MATCH((CUADRO!M$5&amp;$E329),'Hoja de Trabajo para listado'!$A$151:$Z$151,0)),0)+IFERROR(INDEX('Hoja de Trabajo para listado'!$AB$155:$BA$1048576,MATCH($A329,'Hoja de Trabajo para listado'!$AB$155:$AB$1048576,0),MATCH((CUADRO!M$5&amp;$E329),'Hoja de Trabajo para listado'!$AB$151:$BA$151,0)),0)+IFERROR(INDEX('Hoja de Trabajo para listado'!$BC$155:$CB$1048576,MATCH($A329,'Hoja de Trabajo para listado'!$BC$155:$BC$1048576,0),MATCH((CUADRO!M$5&amp;$E329),'Hoja de Trabajo para listado'!$BC$151:$CB$151,0)),0)+IFERROR(INDEX('Hoja de Trabajo para listado'!$DE$153:$DG$274,MATCH($A329,'Hoja de Trabajo para listado'!$DE$153:$DE$1048576,0),MATCH((CUADRO!M$5&amp;$E329),'Hoja de Trabajo para listado'!$DE$151:$DG$151,0)),0)+IFERROR(INDEX('Hoja de Trabajo para listado'!$CD$155:$DC$1048576,MATCH($A329,'Hoja de Trabajo para listado'!$CD$155:$CD$1048576,0),MATCH((CUADRO!M$5&amp;$E329),'Hoja de Trabajo para listado'!$CD$151:$DC$151,0)),0)</f>
        <v>0</v>
      </c>
      <c r="N329" s="316">
        <f ca="1">+IFERROR(INDEX('Hoja de Trabajo para listado'!$A$155:$Z$1048576,MATCH($A329,'Hoja de Trabajo para listado'!$A$155:$A$1048576,0),MATCH((CUADRO!N$5&amp;$E329),'Hoja de Trabajo para listado'!$A$151:$Z$151,0)),0)+IFERROR(INDEX('Hoja de Trabajo para listado'!$AB$155:$BA$1048576,MATCH($A329,'Hoja de Trabajo para listado'!$AB$155:$AB$1048576,0),MATCH((CUADRO!N$5&amp;$E329),'Hoja de Trabajo para listado'!$AB$151:$BA$151,0)),0)+IFERROR(INDEX('Hoja de Trabajo para listado'!$BC$155:$CB$1048576,MATCH($A329,'Hoja de Trabajo para listado'!$BC$155:$BC$1048576,0),MATCH((CUADRO!N$5&amp;$E329),'Hoja de Trabajo para listado'!$BC$151:$CB$151,0)),0)+IFERROR(INDEX('Hoja de Trabajo para listado'!$DE$153:$DG$274,MATCH($A329,'Hoja de Trabajo para listado'!$DE$153:$DE$1048576,0),MATCH((CUADRO!N$5&amp;$E329),'Hoja de Trabajo para listado'!$DE$151:$DG$151,0)),0)+IFERROR(INDEX('Hoja de Trabajo para listado'!$CD$155:$DC$1048576,MATCH($A329,'Hoja de Trabajo para listado'!$CD$155:$CD$1048576,0),MATCH((CUADRO!N$5&amp;$E329),'Hoja de Trabajo para listado'!$CD$151:$DC$151,0)),0)</f>
        <v>0</v>
      </c>
      <c r="O329" s="316">
        <f ca="1">+IFERROR(INDEX('Hoja de Trabajo para listado'!$A$155:$Z$1048576,MATCH($A329,'Hoja de Trabajo para listado'!$A$155:$A$1048576,0),MATCH((CUADRO!O$5&amp;$E329),'Hoja de Trabajo para listado'!$A$151:$Z$151,0)),0)+IFERROR(INDEX('Hoja de Trabajo para listado'!$AB$155:$BA$1048576,MATCH($A329,'Hoja de Trabajo para listado'!$AB$155:$AB$1048576,0),MATCH((CUADRO!O$5&amp;$E329),'Hoja de Trabajo para listado'!$AB$151:$BA$151,0)),0)+IFERROR(INDEX('Hoja de Trabajo para listado'!$BC$155:$CB$1048576,MATCH($A329,'Hoja de Trabajo para listado'!$BC$155:$BC$1048576,0),MATCH((CUADRO!O$5&amp;$E329),'Hoja de Trabajo para listado'!$BC$151:$CB$151,0)),0)+IFERROR(INDEX('Hoja de Trabajo para listado'!$DE$153:$DG$274,MATCH($A329,'Hoja de Trabajo para listado'!$DE$153:$DE$1048576,0),MATCH((CUADRO!O$5&amp;$E329),'Hoja de Trabajo para listado'!$DE$151:$DG$151,0)),0)+IFERROR(INDEX('Hoja de Trabajo para listado'!$CD$155:$DC$1048576,MATCH($A329,'Hoja de Trabajo para listado'!$CD$155:$CD$1048576,0),MATCH((CUADRO!O$5&amp;$E329),'Hoja de Trabajo para listado'!$CD$151:$DC$151,0)),0)</f>
        <v>0</v>
      </c>
      <c r="P329" s="316">
        <f ca="1">+IFERROR(INDEX('Hoja de Trabajo para listado'!$A$155:$Z$1048576,MATCH($A329,'Hoja de Trabajo para listado'!$A$155:$A$1048576,0),MATCH((CUADRO!P$5&amp;$E329),'Hoja de Trabajo para listado'!$A$151:$Z$151,0)),0)+IFERROR(INDEX('Hoja de Trabajo para listado'!$AB$155:$BA$1048576,MATCH($A329,'Hoja de Trabajo para listado'!$AB$155:$AB$1048576,0),MATCH((CUADRO!P$5&amp;$E329),'Hoja de Trabajo para listado'!$AB$151:$BA$151,0)),0)+IFERROR(INDEX('Hoja de Trabajo para listado'!$BC$155:$CB$1048576,MATCH($A329,'Hoja de Trabajo para listado'!$BC$155:$BC$1048576,0),MATCH((CUADRO!P$5&amp;$E329),'Hoja de Trabajo para listado'!$BC$151:$CB$151,0)),0)+IFERROR(INDEX('Hoja de Trabajo para listado'!$DE$153:$DG$274,MATCH($A329,'Hoja de Trabajo para listado'!$DE$153:$DE$1048576,0),MATCH((CUADRO!P$5&amp;$E329),'Hoja de Trabajo para listado'!$DE$151:$DG$151,0)),0)+IFERROR(INDEX('Hoja de Trabajo para listado'!$CD$155:$DC$1048576,MATCH($A329,'Hoja de Trabajo para listado'!$CD$155:$CD$1048576,0),MATCH((CUADRO!P$5&amp;$E329),'Hoja de Trabajo para listado'!$CD$151:$DC$151,0)),0)</f>
        <v>0</v>
      </c>
      <c r="Q329" s="316">
        <f ca="1">+IFERROR(INDEX('Hoja de Trabajo para listado'!$A$155:$Z$1048576,MATCH($A329,'Hoja de Trabajo para listado'!$A$155:$A$1048576,0),MATCH((CUADRO!Q$5&amp;$E329),'Hoja de Trabajo para listado'!$A$151:$Z$151,0)),0)+IFERROR(INDEX('Hoja de Trabajo para listado'!$AB$155:$BA$1048576,MATCH($A329,'Hoja de Trabajo para listado'!$AB$155:$AB$1048576,0),MATCH((CUADRO!Q$5&amp;$E329),'Hoja de Trabajo para listado'!$AB$151:$BA$151,0)),0)+IFERROR(INDEX('Hoja de Trabajo para listado'!$BC$155:$CB$1048576,MATCH($A329,'Hoja de Trabajo para listado'!$BC$155:$BC$1048576,0),MATCH((CUADRO!Q$5&amp;$E329),'Hoja de Trabajo para listado'!$BC$151:$CB$151,0)),0)+IFERROR(INDEX('Hoja de Trabajo para listado'!$DE$153:$DG$274,MATCH($A329,'Hoja de Trabajo para listado'!$DE$153:$DE$1048576,0),MATCH((CUADRO!Q$5&amp;$E329),'Hoja de Trabajo para listado'!$DE$151:$DG$151,0)),0)+IFERROR(INDEX('Hoja de Trabajo para listado'!$CD$155:$DC$1048576,MATCH($A329,'Hoja de Trabajo para listado'!$CD$155:$CD$1048576,0),MATCH((CUADRO!Q$5&amp;$E329),'Hoja de Trabajo para listado'!$CD$151:$DC$151,0)),0)</f>
        <v>0</v>
      </c>
      <c r="R329" s="316">
        <f t="shared" ca="1" si="10"/>
        <v>0</v>
      </c>
      <c r="S329" s="344">
        <f ca="1">+R328+R329</f>
        <v>0</v>
      </c>
      <c r="T329" s="316">
        <f ca="1">+S329</f>
        <v>0</v>
      </c>
      <c r="U329" s="315">
        <f t="shared" si="11"/>
        <v>2</v>
      </c>
      <c r="V329" s="319" t="str">
        <f>+VLOOKUP(A329,bd_lista!$A$3:$E$593,5,FALSE)</f>
        <v>Gobiernos Autonomos Municipales</v>
      </c>
      <c r="W329" s="426"/>
    </row>
    <row r="330" spans="1:23" ht="15" hidden="1" customHeight="1">
      <c r="A330" s="325">
        <v>1271</v>
      </c>
      <c r="B330" s="427">
        <f>+A330</f>
        <v>1271</v>
      </c>
      <c r="C330" s="318" t="str">
        <f>+VLOOKUP(A330,bd_lista!$A$3:$C$593,3,FALSE)</f>
        <v>Gobierno Autónomo Municipal de San Pedro de Curahuara</v>
      </c>
      <c r="D330" s="429" t="str">
        <f>+C330</f>
        <v>Gobierno Autónomo Municipal de San Pedro de Curahuara</v>
      </c>
      <c r="E330" s="346" t="s">
        <v>1418</v>
      </c>
      <c r="F330" s="360">
        <f ca="1">+IFERROR(INDEX('Hoja de Trabajo para listado'!$A$155:$Z$1048576,MATCH($A330,'Hoja de Trabajo para listado'!$A$155:$A$1048576,0),MATCH((CUADRO!F$5&amp;$E330),'Hoja de Trabajo para listado'!$A$151:$Z$151,0)),0)+IFERROR(INDEX('Hoja de Trabajo para listado'!$AB$155:$BA$1048576,MATCH($A330,'Hoja de Trabajo para listado'!$AB$155:$AB$1048576,0),MATCH((CUADRO!F$5&amp;$E330),'Hoja de Trabajo para listado'!$AB$151:$BA$151,0)),0)+IFERROR(INDEX('Hoja de Trabajo para listado'!$BC$155:$CB$1048576,MATCH($A330,'Hoja de Trabajo para listado'!$BC$155:$BC$1048576,0),MATCH((CUADRO!F$5&amp;$E330),'Hoja de Trabajo para listado'!$BC$151:$CB$151,0)),0)+IFERROR(INDEX('Hoja de Trabajo para listado'!$DE$153:$DG$274,MATCH($A330,'Hoja de Trabajo para listado'!$DE$153:$DE$1048576,0),MATCH((CUADRO!F$5&amp;$E330),'Hoja de Trabajo para listado'!$DE$151:$DG$151,0)),0)+IFERROR(INDEX('Hoja de Trabajo para listado'!$CD$155:$DC$1048576,MATCH($A330,'Hoja de Trabajo para listado'!$CD$155:$CD$1048576,0),MATCH((CUADRO!F$5&amp;$E330),'Hoja de Trabajo para listado'!$CD$151:$DC$151,0)),0)</f>
        <v>0</v>
      </c>
      <c r="G330" s="314">
        <f ca="1">+IFERROR(INDEX('Hoja de Trabajo para listado'!$A$155:$Z$1048576,MATCH($A330,'Hoja de Trabajo para listado'!$A$155:$A$1048576,0),MATCH((CUADRO!G$5&amp;$E330),'Hoja de Trabajo para listado'!$A$151:$Z$151,0)),0)+IFERROR(INDEX('Hoja de Trabajo para listado'!$AB$155:$BA$1048576,MATCH($A330,'Hoja de Trabajo para listado'!$AB$155:$AB$1048576,0),MATCH((CUADRO!G$5&amp;$E330),'Hoja de Trabajo para listado'!$AB$151:$BA$151,0)),0)+IFERROR(INDEX('Hoja de Trabajo para listado'!$BC$155:$CB$1048576,MATCH($A330,'Hoja de Trabajo para listado'!$BC$155:$BC$1048576,0),MATCH((CUADRO!G$5&amp;$E330),'Hoja de Trabajo para listado'!$BC$151:$CB$151,0)),0)+IFERROR(INDEX('Hoja de Trabajo para listado'!$DE$153:$DG$274,MATCH($A330,'Hoja de Trabajo para listado'!$DE$153:$DE$1048576,0),MATCH((CUADRO!G$5&amp;$E330),'Hoja de Trabajo para listado'!$DE$151:$DG$151,0)),0)+IFERROR(INDEX('Hoja de Trabajo para listado'!$CD$155:$DC$1048576,MATCH($A330,'Hoja de Trabajo para listado'!$CD$155:$CD$1048576,0),MATCH((CUADRO!G$5&amp;$E330),'Hoja de Trabajo para listado'!$CD$151:$DC$151,0)),0)</f>
        <v>0</v>
      </c>
      <c r="H330" s="314">
        <f ca="1">+IFERROR(INDEX('Hoja de Trabajo para listado'!$A$155:$Z$1048576,MATCH($A330,'Hoja de Trabajo para listado'!$A$155:$A$1048576,0),MATCH((CUADRO!H$5&amp;$E330),'Hoja de Trabajo para listado'!$A$151:$Z$151,0)),0)+IFERROR(INDEX('Hoja de Trabajo para listado'!$AB$155:$BA$1048576,MATCH($A330,'Hoja de Trabajo para listado'!$AB$155:$AB$1048576,0),MATCH((CUADRO!H$5&amp;$E330),'Hoja de Trabajo para listado'!$AB$151:$BA$151,0)),0)+IFERROR(INDEX('Hoja de Trabajo para listado'!$BC$155:$CB$1048576,MATCH($A330,'Hoja de Trabajo para listado'!$BC$155:$BC$1048576,0),MATCH((CUADRO!H$5&amp;$E330),'Hoja de Trabajo para listado'!$BC$151:$CB$151,0)),0)+IFERROR(INDEX('Hoja de Trabajo para listado'!$DE$153:$DG$274,MATCH($A330,'Hoja de Trabajo para listado'!$DE$153:$DE$1048576,0),MATCH((CUADRO!H$5&amp;$E330),'Hoja de Trabajo para listado'!$DE$151:$DG$151,0)),0)+IFERROR(INDEX('Hoja de Trabajo para listado'!$CD$155:$DC$1048576,MATCH($A330,'Hoja de Trabajo para listado'!$CD$155:$CD$1048576,0),MATCH((CUADRO!H$5&amp;$E330),'Hoja de Trabajo para listado'!$CD$151:$DC$151,0)),0)</f>
        <v>0</v>
      </c>
      <c r="I330" s="314">
        <f ca="1">+IFERROR(INDEX('Hoja de Trabajo para listado'!$A$155:$Z$1048576,MATCH($A330,'Hoja de Trabajo para listado'!$A$155:$A$1048576,0),MATCH((CUADRO!I$5&amp;$E330),'Hoja de Trabajo para listado'!$A$151:$Z$151,0)),0)+IFERROR(INDEX('Hoja de Trabajo para listado'!$AB$155:$BA$1048576,MATCH($A330,'Hoja de Trabajo para listado'!$AB$155:$AB$1048576,0),MATCH((CUADRO!I$5&amp;$E330),'Hoja de Trabajo para listado'!$AB$151:$BA$151,0)),0)+IFERROR(INDEX('Hoja de Trabajo para listado'!$BC$155:$CB$1048576,MATCH($A330,'Hoja de Trabajo para listado'!$BC$155:$BC$1048576,0),MATCH((CUADRO!I$5&amp;$E330),'Hoja de Trabajo para listado'!$BC$151:$CB$151,0)),0)+IFERROR(INDEX('Hoja de Trabajo para listado'!$DE$153:$DG$274,MATCH($A330,'Hoja de Trabajo para listado'!$DE$153:$DE$1048576,0),MATCH((CUADRO!I$5&amp;$E330),'Hoja de Trabajo para listado'!$DE$151:$DG$151,0)),0)+IFERROR(INDEX('Hoja de Trabajo para listado'!$CD$155:$DC$1048576,MATCH($A330,'Hoja de Trabajo para listado'!$CD$155:$CD$1048576,0),MATCH((CUADRO!I$5&amp;$E330),'Hoja de Trabajo para listado'!$CD$151:$DC$151,0)),0)</f>
        <v>0</v>
      </c>
      <c r="J330" s="314">
        <f ca="1">+IFERROR(INDEX('Hoja de Trabajo para listado'!$A$155:$Z$1048576,MATCH($A330,'Hoja de Trabajo para listado'!$A$155:$A$1048576,0),MATCH((CUADRO!J$5&amp;$E330),'Hoja de Trabajo para listado'!$A$151:$Z$151,0)),0)+IFERROR(INDEX('Hoja de Trabajo para listado'!$AB$155:$BA$1048576,MATCH($A330,'Hoja de Trabajo para listado'!$AB$155:$AB$1048576,0),MATCH((CUADRO!J$5&amp;$E330),'Hoja de Trabajo para listado'!$AB$151:$BA$151,0)),0)+IFERROR(INDEX('Hoja de Trabajo para listado'!$BC$155:$CB$1048576,MATCH($A330,'Hoja de Trabajo para listado'!$BC$155:$BC$1048576,0),MATCH((CUADRO!J$5&amp;$E330),'Hoja de Trabajo para listado'!$BC$151:$CB$151,0)),0)+IFERROR(INDEX('Hoja de Trabajo para listado'!$DE$153:$DG$274,MATCH($A330,'Hoja de Trabajo para listado'!$DE$153:$DE$1048576,0),MATCH((CUADRO!J$5&amp;$E330),'Hoja de Trabajo para listado'!$DE$151:$DG$151,0)),0)+IFERROR(INDEX('Hoja de Trabajo para listado'!$CD$155:$DC$1048576,MATCH($A330,'Hoja de Trabajo para listado'!$CD$155:$CD$1048576,0),MATCH((CUADRO!J$5&amp;$E330),'Hoja de Trabajo para listado'!$CD$151:$DC$151,0)),0)</f>
        <v>0</v>
      </c>
      <c r="K330" s="314">
        <f ca="1">+IFERROR(INDEX('Hoja de Trabajo para listado'!$A$155:$Z$1048576,MATCH($A330,'Hoja de Trabajo para listado'!$A$155:$A$1048576,0),MATCH((CUADRO!K$5&amp;$E330),'Hoja de Trabajo para listado'!$A$151:$Z$151,0)),0)+IFERROR(INDEX('Hoja de Trabajo para listado'!$AB$155:$BA$1048576,MATCH($A330,'Hoja de Trabajo para listado'!$AB$155:$AB$1048576,0),MATCH((CUADRO!K$5&amp;$E330),'Hoja de Trabajo para listado'!$AB$151:$BA$151,0)),0)+IFERROR(INDEX('Hoja de Trabajo para listado'!$BC$155:$CB$1048576,MATCH($A330,'Hoja de Trabajo para listado'!$BC$155:$BC$1048576,0),MATCH((CUADRO!K$5&amp;$E330),'Hoja de Trabajo para listado'!$BC$151:$CB$151,0)),0)+IFERROR(INDEX('Hoja de Trabajo para listado'!$DE$153:$DG$274,MATCH($A330,'Hoja de Trabajo para listado'!$DE$153:$DE$1048576,0),MATCH((CUADRO!K$5&amp;$E330),'Hoja de Trabajo para listado'!$DE$151:$DG$151,0)),0)+IFERROR(INDEX('Hoja de Trabajo para listado'!$CD$155:$DC$1048576,MATCH($A330,'Hoja de Trabajo para listado'!$CD$155:$CD$1048576,0),MATCH((CUADRO!K$5&amp;$E330),'Hoja de Trabajo para listado'!$CD$151:$DC$151,0)),0)</f>
        <v>0</v>
      </c>
      <c r="L330" s="314">
        <f ca="1">+IFERROR(INDEX('Hoja de Trabajo para listado'!$A$155:$Z$1048576,MATCH($A330,'Hoja de Trabajo para listado'!$A$155:$A$1048576,0),MATCH((CUADRO!L$5&amp;$E330),'Hoja de Trabajo para listado'!$A$151:$Z$151,0)),0)+IFERROR(INDEX('Hoja de Trabajo para listado'!$AB$155:$BA$1048576,MATCH($A330,'Hoja de Trabajo para listado'!$AB$155:$AB$1048576,0),MATCH((CUADRO!L$5&amp;$E330),'Hoja de Trabajo para listado'!$AB$151:$BA$151,0)),0)+IFERROR(INDEX('Hoja de Trabajo para listado'!$BC$155:$CB$1048576,MATCH($A330,'Hoja de Trabajo para listado'!$BC$155:$BC$1048576,0),MATCH((CUADRO!L$5&amp;$E330),'Hoja de Trabajo para listado'!$BC$151:$CB$151,0)),0)+IFERROR(INDEX('Hoja de Trabajo para listado'!$DE$153:$DG$274,MATCH($A330,'Hoja de Trabajo para listado'!$DE$153:$DE$1048576,0),MATCH((CUADRO!L$5&amp;$E330),'Hoja de Trabajo para listado'!$DE$151:$DG$151,0)),0)+IFERROR(INDEX('Hoja de Trabajo para listado'!$CD$155:$DC$1048576,MATCH($A330,'Hoja de Trabajo para listado'!$CD$155:$CD$1048576,0),MATCH((CUADRO!L$5&amp;$E330),'Hoja de Trabajo para listado'!$CD$151:$DC$151,0)),0)</f>
        <v>0</v>
      </c>
      <c r="M330" s="314">
        <f ca="1">+IFERROR(INDEX('Hoja de Trabajo para listado'!$A$155:$Z$1048576,MATCH($A330,'Hoja de Trabajo para listado'!$A$155:$A$1048576,0),MATCH((CUADRO!M$5&amp;$E330),'Hoja de Trabajo para listado'!$A$151:$Z$151,0)),0)+IFERROR(INDEX('Hoja de Trabajo para listado'!$AB$155:$BA$1048576,MATCH($A330,'Hoja de Trabajo para listado'!$AB$155:$AB$1048576,0),MATCH((CUADRO!M$5&amp;$E330),'Hoja de Trabajo para listado'!$AB$151:$BA$151,0)),0)+IFERROR(INDEX('Hoja de Trabajo para listado'!$BC$155:$CB$1048576,MATCH($A330,'Hoja de Trabajo para listado'!$BC$155:$BC$1048576,0),MATCH((CUADRO!M$5&amp;$E330),'Hoja de Trabajo para listado'!$BC$151:$CB$151,0)),0)+IFERROR(INDEX('Hoja de Trabajo para listado'!$DE$153:$DG$274,MATCH($A330,'Hoja de Trabajo para listado'!$DE$153:$DE$1048576,0),MATCH((CUADRO!M$5&amp;$E330),'Hoja de Trabajo para listado'!$DE$151:$DG$151,0)),0)+IFERROR(INDEX('Hoja de Trabajo para listado'!$CD$155:$DC$1048576,MATCH($A330,'Hoja de Trabajo para listado'!$CD$155:$CD$1048576,0),MATCH((CUADRO!M$5&amp;$E330),'Hoja de Trabajo para listado'!$CD$151:$DC$151,0)),0)</f>
        <v>0</v>
      </c>
      <c r="N330" s="314">
        <f ca="1">+IFERROR(INDEX('Hoja de Trabajo para listado'!$A$155:$Z$1048576,MATCH($A330,'Hoja de Trabajo para listado'!$A$155:$A$1048576,0),MATCH((CUADRO!N$5&amp;$E330),'Hoja de Trabajo para listado'!$A$151:$Z$151,0)),0)+IFERROR(INDEX('Hoja de Trabajo para listado'!$AB$155:$BA$1048576,MATCH($A330,'Hoja de Trabajo para listado'!$AB$155:$AB$1048576,0),MATCH((CUADRO!N$5&amp;$E330),'Hoja de Trabajo para listado'!$AB$151:$BA$151,0)),0)+IFERROR(INDEX('Hoja de Trabajo para listado'!$BC$155:$CB$1048576,MATCH($A330,'Hoja de Trabajo para listado'!$BC$155:$BC$1048576,0),MATCH((CUADRO!N$5&amp;$E330),'Hoja de Trabajo para listado'!$BC$151:$CB$151,0)),0)+IFERROR(INDEX('Hoja de Trabajo para listado'!$DE$153:$DG$274,MATCH($A330,'Hoja de Trabajo para listado'!$DE$153:$DE$1048576,0),MATCH((CUADRO!N$5&amp;$E330),'Hoja de Trabajo para listado'!$DE$151:$DG$151,0)),0)+IFERROR(INDEX('Hoja de Trabajo para listado'!$CD$155:$DC$1048576,MATCH($A330,'Hoja de Trabajo para listado'!$CD$155:$CD$1048576,0),MATCH((CUADRO!N$5&amp;$E330),'Hoja de Trabajo para listado'!$CD$151:$DC$151,0)),0)</f>
        <v>0</v>
      </c>
      <c r="O330" s="314">
        <f ca="1">+IFERROR(INDEX('Hoja de Trabajo para listado'!$A$155:$Z$1048576,MATCH($A330,'Hoja de Trabajo para listado'!$A$155:$A$1048576,0),MATCH((CUADRO!O$5&amp;$E330),'Hoja de Trabajo para listado'!$A$151:$Z$151,0)),0)+IFERROR(INDEX('Hoja de Trabajo para listado'!$AB$155:$BA$1048576,MATCH($A330,'Hoja de Trabajo para listado'!$AB$155:$AB$1048576,0),MATCH((CUADRO!O$5&amp;$E330),'Hoja de Trabajo para listado'!$AB$151:$BA$151,0)),0)+IFERROR(INDEX('Hoja de Trabajo para listado'!$BC$155:$CB$1048576,MATCH($A330,'Hoja de Trabajo para listado'!$BC$155:$BC$1048576,0),MATCH((CUADRO!O$5&amp;$E330),'Hoja de Trabajo para listado'!$BC$151:$CB$151,0)),0)+IFERROR(INDEX('Hoja de Trabajo para listado'!$DE$153:$DG$274,MATCH($A330,'Hoja de Trabajo para listado'!$DE$153:$DE$1048576,0),MATCH((CUADRO!O$5&amp;$E330),'Hoja de Trabajo para listado'!$DE$151:$DG$151,0)),0)+IFERROR(INDEX('Hoja de Trabajo para listado'!$CD$155:$DC$1048576,MATCH($A330,'Hoja de Trabajo para listado'!$CD$155:$CD$1048576,0),MATCH((CUADRO!O$5&amp;$E330),'Hoja de Trabajo para listado'!$CD$151:$DC$151,0)),0)</f>
        <v>0</v>
      </c>
      <c r="P330" s="314">
        <f ca="1">+IFERROR(INDEX('Hoja de Trabajo para listado'!$A$155:$Z$1048576,MATCH($A330,'Hoja de Trabajo para listado'!$A$155:$A$1048576,0),MATCH((CUADRO!P$5&amp;$E330),'Hoja de Trabajo para listado'!$A$151:$Z$151,0)),0)+IFERROR(INDEX('Hoja de Trabajo para listado'!$AB$155:$BA$1048576,MATCH($A330,'Hoja de Trabajo para listado'!$AB$155:$AB$1048576,0),MATCH((CUADRO!P$5&amp;$E330),'Hoja de Trabajo para listado'!$AB$151:$BA$151,0)),0)+IFERROR(INDEX('Hoja de Trabajo para listado'!$BC$155:$CB$1048576,MATCH($A330,'Hoja de Trabajo para listado'!$BC$155:$BC$1048576,0),MATCH((CUADRO!P$5&amp;$E330),'Hoja de Trabajo para listado'!$BC$151:$CB$151,0)),0)+IFERROR(INDEX('Hoja de Trabajo para listado'!$DE$153:$DG$274,MATCH($A330,'Hoja de Trabajo para listado'!$DE$153:$DE$1048576,0),MATCH((CUADRO!P$5&amp;$E330),'Hoja de Trabajo para listado'!$DE$151:$DG$151,0)),0)+IFERROR(INDEX('Hoja de Trabajo para listado'!$CD$155:$DC$1048576,MATCH($A330,'Hoja de Trabajo para listado'!$CD$155:$CD$1048576,0),MATCH((CUADRO!P$5&amp;$E330),'Hoja de Trabajo para listado'!$CD$151:$DC$151,0)),0)</f>
        <v>0</v>
      </c>
      <c r="Q330" s="314">
        <f ca="1">+IFERROR(INDEX('Hoja de Trabajo para listado'!$A$155:$Z$1048576,MATCH($A330,'Hoja de Trabajo para listado'!$A$155:$A$1048576,0),MATCH((CUADRO!Q$5&amp;$E330),'Hoja de Trabajo para listado'!$A$151:$Z$151,0)),0)+IFERROR(INDEX('Hoja de Trabajo para listado'!$AB$155:$BA$1048576,MATCH($A330,'Hoja de Trabajo para listado'!$AB$155:$AB$1048576,0),MATCH((CUADRO!Q$5&amp;$E330),'Hoja de Trabajo para listado'!$AB$151:$BA$151,0)),0)+IFERROR(INDEX('Hoja de Trabajo para listado'!$BC$155:$CB$1048576,MATCH($A330,'Hoja de Trabajo para listado'!$BC$155:$BC$1048576,0),MATCH((CUADRO!Q$5&amp;$E330),'Hoja de Trabajo para listado'!$BC$151:$CB$151,0)),0)+IFERROR(INDEX('Hoja de Trabajo para listado'!$DE$153:$DG$274,MATCH($A330,'Hoja de Trabajo para listado'!$DE$153:$DE$1048576,0),MATCH((CUADRO!Q$5&amp;$E330),'Hoja de Trabajo para listado'!$DE$151:$DG$151,0)),0)+IFERROR(INDEX('Hoja de Trabajo para listado'!$CD$155:$DC$1048576,MATCH($A330,'Hoja de Trabajo para listado'!$CD$155:$CD$1048576,0),MATCH((CUADRO!Q$5&amp;$E330),'Hoja de Trabajo para listado'!$CD$151:$DC$151,0)),0)</f>
        <v>0</v>
      </c>
      <c r="R330" s="314">
        <f t="shared" ca="1" si="10"/>
        <v>0</v>
      </c>
      <c r="S330" s="322"/>
      <c r="T330" s="360">
        <f ca="1">+T331</f>
        <v>0</v>
      </c>
      <c r="U330" s="381">
        <f t="shared" si="11"/>
        <v>1</v>
      </c>
      <c r="V330" s="319" t="str">
        <f>+VLOOKUP(A330,bd_lista!$A$3:$E$593,5,FALSE)</f>
        <v>Gobiernos Autonomos Municipales</v>
      </c>
      <c r="W330" s="425" t="str">
        <f>+V330</f>
        <v>Gobiernos Autonomos Municipales</v>
      </c>
    </row>
    <row r="331" spans="1:23" ht="15" hidden="1" customHeight="1">
      <c r="A331" s="323">
        <v>1271</v>
      </c>
      <c r="B331" s="428"/>
      <c r="C331" s="319" t="str">
        <f>+VLOOKUP(A331,bd_lista!$A$3:$C$593,3,FALSE)</f>
        <v>Gobierno Autónomo Municipal de San Pedro de Curahuara</v>
      </c>
      <c r="D331" s="430"/>
      <c r="E331" s="347" t="s">
        <v>1419</v>
      </c>
      <c r="F331" s="316">
        <f ca="1">+IFERROR(INDEX('Hoja de Trabajo para listado'!$A$155:$Z$1048576,MATCH($A331,'Hoja de Trabajo para listado'!$A$155:$A$1048576,0),MATCH((CUADRO!F$5&amp;$E331),'Hoja de Trabajo para listado'!$A$151:$Z$151,0)),0)+IFERROR(INDEX('Hoja de Trabajo para listado'!$AB$155:$BA$1048576,MATCH($A331,'Hoja de Trabajo para listado'!$AB$155:$AB$1048576,0),MATCH((CUADRO!F$5&amp;$E331),'Hoja de Trabajo para listado'!$AB$151:$BA$151,0)),0)+IFERROR(INDEX('Hoja de Trabajo para listado'!$BC$155:$CB$1048576,MATCH($A331,'Hoja de Trabajo para listado'!$BC$155:$BC$1048576,0),MATCH((CUADRO!F$5&amp;$E331),'Hoja de Trabajo para listado'!$BC$151:$CB$151,0)),0)+IFERROR(INDEX('Hoja de Trabajo para listado'!$DE$153:$DG$274,MATCH($A331,'Hoja de Trabajo para listado'!$DE$153:$DE$1048576,0),MATCH((CUADRO!F$5&amp;$E331),'Hoja de Trabajo para listado'!$DE$151:$DG$151,0)),0)+IFERROR(INDEX('Hoja de Trabajo para listado'!$CD$155:$DC$1048576,MATCH($A331,'Hoja de Trabajo para listado'!$CD$155:$CD$1048576,0),MATCH((CUADRO!F$5&amp;$E331),'Hoja de Trabajo para listado'!$CD$151:$DC$151,0)),0)</f>
        <v>0</v>
      </c>
      <c r="G331" s="316">
        <f ca="1">+IFERROR(INDEX('Hoja de Trabajo para listado'!$A$155:$Z$1048576,MATCH($A331,'Hoja de Trabajo para listado'!$A$155:$A$1048576,0),MATCH((CUADRO!G$5&amp;$E331),'Hoja de Trabajo para listado'!$A$151:$Z$151,0)),0)+IFERROR(INDEX('Hoja de Trabajo para listado'!$AB$155:$BA$1048576,MATCH($A331,'Hoja de Trabajo para listado'!$AB$155:$AB$1048576,0),MATCH((CUADRO!G$5&amp;$E331),'Hoja de Trabajo para listado'!$AB$151:$BA$151,0)),0)+IFERROR(INDEX('Hoja de Trabajo para listado'!$BC$155:$CB$1048576,MATCH($A331,'Hoja de Trabajo para listado'!$BC$155:$BC$1048576,0),MATCH((CUADRO!G$5&amp;$E331),'Hoja de Trabajo para listado'!$BC$151:$CB$151,0)),0)+IFERROR(INDEX('Hoja de Trabajo para listado'!$DE$153:$DG$274,MATCH($A331,'Hoja de Trabajo para listado'!$DE$153:$DE$1048576,0),MATCH((CUADRO!G$5&amp;$E331),'Hoja de Trabajo para listado'!$DE$151:$DG$151,0)),0)+IFERROR(INDEX('Hoja de Trabajo para listado'!$CD$155:$DC$1048576,MATCH($A331,'Hoja de Trabajo para listado'!$CD$155:$CD$1048576,0),MATCH((CUADRO!G$5&amp;$E331),'Hoja de Trabajo para listado'!$CD$151:$DC$151,0)),0)</f>
        <v>0</v>
      </c>
      <c r="H331" s="316">
        <f ca="1">+IFERROR(INDEX('Hoja de Trabajo para listado'!$A$155:$Z$1048576,MATCH($A331,'Hoja de Trabajo para listado'!$A$155:$A$1048576,0),MATCH((CUADRO!H$5&amp;$E331),'Hoja de Trabajo para listado'!$A$151:$Z$151,0)),0)+IFERROR(INDEX('Hoja de Trabajo para listado'!$AB$155:$BA$1048576,MATCH($A331,'Hoja de Trabajo para listado'!$AB$155:$AB$1048576,0),MATCH((CUADRO!H$5&amp;$E331),'Hoja de Trabajo para listado'!$AB$151:$BA$151,0)),0)+IFERROR(INDEX('Hoja de Trabajo para listado'!$BC$155:$CB$1048576,MATCH($A331,'Hoja de Trabajo para listado'!$BC$155:$BC$1048576,0),MATCH((CUADRO!H$5&amp;$E331),'Hoja de Trabajo para listado'!$BC$151:$CB$151,0)),0)+IFERROR(INDEX('Hoja de Trabajo para listado'!$DE$153:$DG$274,MATCH($A331,'Hoja de Trabajo para listado'!$DE$153:$DE$1048576,0),MATCH((CUADRO!H$5&amp;$E331),'Hoja de Trabajo para listado'!$DE$151:$DG$151,0)),0)+IFERROR(INDEX('Hoja de Trabajo para listado'!$CD$155:$DC$1048576,MATCH($A331,'Hoja de Trabajo para listado'!$CD$155:$CD$1048576,0),MATCH((CUADRO!H$5&amp;$E331),'Hoja de Trabajo para listado'!$CD$151:$DC$151,0)),0)</f>
        <v>0</v>
      </c>
      <c r="I331" s="316">
        <f ca="1">+IFERROR(INDEX('Hoja de Trabajo para listado'!$A$155:$Z$1048576,MATCH($A331,'Hoja de Trabajo para listado'!$A$155:$A$1048576,0),MATCH((CUADRO!I$5&amp;$E331),'Hoja de Trabajo para listado'!$A$151:$Z$151,0)),0)+IFERROR(INDEX('Hoja de Trabajo para listado'!$AB$155:$BA$1048576,MATCH($A331,'Hoja de Trabajo para listado'!$AB$155:$AB$1048576,0),MATCH((CUADRO!I$5&amp;$E331),'Hoja de Trabajo para listado'!$AB$151:$BA$151,0)),0)+IFERROR(INDEX('Hoja de Trabajo para listado'!$BC$155:$CB$1048576,MATCH($A331,'Hoja de Trabajo para listado'!$BC$155:$BC$1048576,0),MATCH((CUADRO!I$5&amp;$E331),'Hoja de Trabajo para listado'!$BC$151:$CB$151,0)),0)+IFERROR(INDEX('Hoja de Trabajo para listado'!$DE$153:$DG$274,MATCH($A331,'Hoja de Trabajo para listado'!$DE$153:$DE$1048576,0),MATCH((CUADRO!I$5&amp;$E331),'Hoja de Trabajo para listado'!$DE$151:$DG$151,0)),0)+IFERROR(INDEX('Hoja de Trabajo para listado'!$CD$155:$DC$1048576,MATCH($A331,'Hoja de Trabajo para listado'!$CD$155:$CD$1048576,0),MATCH((CUADRO!I$5&amp;$E331),'Hoja de Trabajo para listado'!$CD$151:$DC$151,0)),0)</f>
        <v>0</v>
      </c>
      <c r="J331" s="316">
        <f ca="1">+IFERROR(INDEX('Hoja de Trabajo para listado'!$A$155:$Z$1048576,MATCH($A331,'Hoja de Trabajo para listado'!$A$155:$A$1048576,0),MATCH((CUADRO!J$5&amp;$E331),'Hoja de Trabajo para listado'!$A$151:$Z$151,0)),0)+IFERROR(INDEX('Hoja de Trabajo para listado'!$AB$155:$BA$1048576,MATCH($A331,'Hoja de Trabajo para listado'!$AB$155:$AB$1048576,0),MATCH((CUADRO!J$5&amp;$E331),'Hoja de Trabajo para listado'!$AB$151:$BA$151,0)),0)+IFERROR(INDEX('Hoja de Trabajo para listado'!$BC$155:$CB$1048576,MATCH($A331,'Hoja de Trabajo para listado'!$BC$155:$BC$1048576,0),MATCH((CUADRO!J$5&amp;$E331),'Hoja de Trabajo para listado'!$BC$151:$CB$151,0)),0)+IFERROR(INDEX('Hoja de Trabajo para listado'!$DE$153:$DG$274,MATCH($A331,'Hoja de Trabajo para listado'!$DE$153:$DE$1048576,0),MATCH((CUADRO!J$5&amp;$E331),'Hoja de Trabajo para listado'!$DE$151:$DG$151,0)),0)+IFERROR(INDEX('Hoja de Trabajo para listado'!$CD$155:$DC$1048576,MATCH($A331,'Hoja de Trabajo para listado'!$CD$155:$CD$1048576,0),MATCH((CUADRO!J$5&amp;$E331),'Hoja de Trabajo para listado'!$CD$151:$DC$151,0)),0)</f>
        <v>0</v>
      </c>
      <c r="K331" s="316">
        <f ca="1">+IFERROR(INDEX('Hoja de Trabajo para listado'!$A$155:$Z$1048576,MATCH($A331,'Hoja de Trabajo para listado'!$A$155:$A$1048576,0),MATCH((CUADRO!K$5&amp;$E331),'Hoja de Trabajo para listado'!$A$151:$Z$151,0)),0)+IFERROR(INDEX('Hoja de Trabajo para listado'!$AB$155:$BA$1048576,MATCH($A331,'Hoja de Trabajo para listado'!$AB$155:$AB$1048576,0),MATCH((CUADRO!K$5&amp;$E331),'Hoja de Trabajo para listado'!$AB$151:$BA$151,0)),0)+IFERROR(INDEX('Hoja de Trabajo para listado'!$BC$155:$CB$1048576,MATCH($A331,'Hoja de Trabajo para listado'!$BC$155:$BC$1048576,0),MATCH((CUADRO!K$5&amp;$E331),'Hoja de Trabajo para listado'!$BC$151:$CB$151,0)),0)+IFERROR(INDEX('Hoja de Trabajo para listado'!$DE$153:$DG$274,MATCH($A331,'Hoja de Trabajo para listado'!$DE$153:$DE$1048576,0),MATCH((CUADRO!K$5&amp;$E331),'Hoja de Trabajo para listado'!$DE$151:$DG$151,0)),0)+IFERROR(INDEX('Hoja de Trabajo para listado'!$CD$155:$DC$1048576,MATCH($A331,'Hoja de Trabajo para listado'!$CD$155:$CD$1048576,0),MATCH((CUADRO!K$5&amp;$E331),'Hoja de Trabajo para listado'!$CD$151:$DC$151,0)),0)</f>
        <v>0</v>
      </c>
      <c r="L331" s="316">
        <f ca="1">+IFERROR(INDEX('Hoja de Trabajo para listado'!$A$155:$Z$1048576,MATCH($A331,'Hoja de Trabajo para listado'!$A$155:$A$1048576,0),MATCH((CUADRO!L$5&amp;$E331),'Hoja de Trabajo para listado'!$A$151:$Z$151,0)),0)+IFERROR(INDEX('Hoja de Trabajo para listado'!$AB$155:$BA$1048576,MATCH($A331,'Hoja de Trabajo para listado'!$AB$155:$AB$1048576,0),MATCH((CUADRO!L$5&amp;$E331),'Hoja de Trabajo para listado'!$AB$151:$BA$151,0)),0)+IFERROR(INDEX('Hoja de Trabajo para listado'!$BC$155:$CB$1048576,MATCH($A331,'Hoja de Trabajo para listado'!$BC$155:$BC$1048576,0),MATCH((CUADRO!L$5&amp;$E331),'Hoja de Trabajo para listado'!$BC$151:$CB$151,0)),0)+IFERROR(INDEX('Hoja de Trabajo para listado'!$DE$153:$DG$274,MATCH($A331,'Hoja de Trabajo para listado'!$DE$153:$DE$1048576,0),MATCH((CUADRO!L$5&amp;$E331),'Hoja de Trabajo para listado'!$DE$151:$DG$151,0)),0)+IFERROR(INDEX('Hoja de Trabajo para listado'!$CD$155:$DC$1048576,MATCH($A331,'Hoja de Trabajo para listado'!$CD$155:$CD$1048576,0),MATCH((CUADRO!L$5&amp;$E331),'Hoja de Trabajo para listado'!$CD$151:$DC$151,0)),0)</f>
        <v>0</v>
      </c>
      <c r="M331" s="316">
        <f ca="1">+IFERROR(INDEX('Hoja de Trabajo para listado'!$A$155:$Z$1048576,MATCH($A331,'Hoja de Trabajo para listado'!$A$155:$A$1048576,0),MATCH((CUADRO!M$5&amp;$E331),'Hoja de Trabajo para listado'!$A$151:$Z$151,0)),0)+IFERROR(INDEX('Hoja de Trabajo para listado'!$AB$155:$BA$1048576,MATCH($A331,'Hoja de Trabajo para listado'!$AB$155:$AB$1048576,0),MATCH((CUADRO!M$5&amp;$E331),'Hoja de Trabajo para listado'!$AB$151:$BA$151,0)),0)+IFERROR(INDEX('Hoja de Trabajo para listado'!$BC$155:$CB$1048576,MATCH($A331,'Hoja de Trabajo para listado'!$BC$155:$BC$1048576,0),MATCH((CUADRO!M$5&amp;$E331),'Hoja de Trabajo para listado'!$BC$151:$CB$151,0)),0)+IFERROR(INDEX('Hoja de Trabajo para listado'!$DE$153:$DG$274,MATCH($A331,'Hoja de Trabajo para listado'!$DE$153:$DE$1048576,0),MATCH((CUADRO!M$5&amp;$E331),'Hoja de Trabajo para listado'!$DE$151:$DG$151,0)),0)+IFERROR(INDEX('Hoja de Trabajo para listado'!$CD$155:$DC$1048576,MATCH($A331,'Hoja de Trabajo para listado'!$CD$155:$CD$1048576,0),MATCH((CUADRO!M$5&amp;$E331),'Hoja de Trabajo para listado'!$CD$151:$DC$151,0)),0)</f>
        <v>0</v>
      </c>
      <c r="N331" s="316">
        <f ca="1">+IFERROR(INDEX('Hoja de Trabajo para listado'!$A$155:$Z$1048576,MATCH($A331,'Hoja de Trabajo para listado'!$A$155:$A$1048576,0),MATCH((CUADRO!N$5&amp;$E331),'Hoja de Trabajo para listado'!$A$151:$Z$151,0)),0)+IFERROR(INDEX('Hoja de Trabajo para listado'!$AB$155:$BA$1048576,MATCH($A331,'Hoja de Trabajo para listado'!$AB$155:$AB$1048576,0),MATCH((CUADRO!N$5&amp;$E331),'Hoja de Trabajo para listado'!$AB$151:$BA$151,0)),0)+IFERROR(INDEX('Hoja de Trabajo para listado'!$BC$155:$CB$1048576,MATCH($A331,'Hoja de Trabajo para listado'!$BC$155:$BC$1048576,0),MATCH((CUADRO!N$5&amp;$E331),'Hoja de Trabajo para listado'!$BC$151:$CB$151,0)),0)+IFERROR(INDEX('Hoja de Trabajo para listado'!$DE$153:$DG$274,MATCH($A331,'Hoja de Trabajo para listado'!$DE$153:$DE$1048576,0),MATCH((CUADRO!N$5&amp;$E331),'Hoja de Trabajo para listado'!$DE$151:$DG$151,0)),0)+IFERROR(INDEX('Hoja de Trabajo para listado'!$CD$155:$DC$1048576,MATCH($A331,'Hoja de Trabajo para listado'!$CD$155:$CD$1048576,0),MATCH((CUADRO!N$5&amp;$E331),'Hoja de Trabajo para listado'!$CD$151:$DC$151,0)),0)</f>
        <v>0</v>
      </c>
      <c r="O331" s="316">
        <f ca="1">+IFERROR(INDEX('Hoja de Trabajo para listado'!$A$155:$Z$1048576,MATCH($A331,'Hoja de Trabajo para listado'!$A$155:$A$1048576,0),MATCH((CUADRO!O$5&amp;$E331),'Hoja de Trabajo para listado'!$A$151:$Z$151,0)),0)+IFERROR(INDEX('Hoja de Trabajo para listado'!$AB$155:$BA$1048576,MATCH($A331,'Hoja de Trabajo para listado'!$AB$155:$AB$1048576,0),MATCH((CUADRO!O$5&amp;$E331),'Hoja de Trabajo para listado'!$AB$151:$BA$151,0)),0)+IFERROR(INDEX('Hoja de Trabajo para listado'!$BC$155:$CB$1048576,MATCH($A331,'Hoja de Trabajo para listado'!$BC$155:$BC$1048576,0),MATCH((CUADRO!O$5&amp;$E331),'Hoja de Trabajo para listado'!$BC$151:$CB$151,0)),0)+IFERROR(INDEX('Hoja de Trabajo para listado'!$DE$153:$DG$274,MATCH($A331,'Hoja de Trabajo para listado'!$DE$153:$DE$1048576,0),MATCH((CUADRO!O$5&amp;$E331),'Hoja de Trabajo para listado'!$DE$151:$DG$151,0)),0)+IFERROR(INDEX('Hoja de Trabajo para listado'!$CD$155:$DC$1048576,MATCH($A331,'Hoja de Trabajo para listado'!$CD$155:$CD$1048576,0),MATCH((CUADRO!O$5&amp;$E331),'Hoja de Trabajo para listado'!$CD$151:$DC$151,0)),0)</f>
        <v>0</v>
      </c>
      <c r="P331" s="316">
        <f ca="1">+IFERROR(INDEX('Hoja de Trabajo para listado'!$A$155:$Z$1048576,MATCH($A331,'Hoja de Trabajo para listado'!$A$155:$A$1048576,0),MATCH((CUADRO!P$5&amp;$E331),'Hoja de Trabajo para listado'!$A$151:$Z$151,0)),0)+IFERROR(INDEX('Hoja de Trabajo para listado'!$AB$155:$BA$1048576,MATCH($A331,'Hoja de Trabajo para listado'!$AB$155:$AB$1048576,0),MATCH((CUADRO!P$5&amp;$E331),'Hoja de Trabajo para listado'!$AB$151:$BA$151,0)),0)+IFERROR(INDEX('Hoja de Trabajo para listado'!$BC$155:$CB$1048576,MATCH($A331,'Hoja de Trabajo para listado'!$BC$155:$BC$1048576,0),MATCH((CUADRO!P$5&amp;$E331),'Hoja de Trabajo para listado'!$BC$151:$CB$151,0)),0)+IFERROR(INDEX('Hoja de Trabajo para listado'!$DE$153:$DG$274,MATCH($A331,'Hoja de Trabajo para listado'!$DE$153:$DE$1048576,0),MATCH((CUADRO!P$5&amp;$E331),'Hoja de Trabajo para listado'!$DE$151:$DG$151,0)),0)+IFERROR(INDEX('Hoja de Trabajo para listado'!$CD$155:$DC$1048576,MATCH($A331,'Hoja de Trabajo para listado'!$CD$155:$CD$1048576,0),MATCH((CUADRO!P$5&amp;$E331),'Hoja de Trabajo para listado'!$CD$151:$DC$151,0)),0)</f>
        <v>0</v>
      </c>
      <c r="Q331" s="316">
        <f ca="1">+IFERROR(INDEX('Hoja de Trabajo para listado'!$A$155:$Z$1048576,MATCH($A331,'Hoja de Trabajo para listado'!$A$155:$A$1048576,0),MATCH((CUADRO!Q$5&amp;$E331),'Hoja de Trabajo para listado'!$A$151:$Z$151,0)),0)+IFERROR(INDEX('Hoja de Trabajo para listado'!$AB$155:$BA$1048576,MATCH($A331,'Hoja de Trabajo para listado'!$AB$155:$AB$1048576,0),MATCH((CUADRO!Q$5&amp;$E331),'Hoja de Trabajo para listado'!$AB$151:$BA$151,0)),0)+IFERROR(INDEX('Hoja de Trabajo para listado'!$BC$155:$CB$1048576,MATCH($A331,'Hoja de Trabajo para listado'!$BC$155:$BC$1048576,0),MATCH((CUADRO!Q$5&amp;$E331),'Hoja de Trabajo para listado'!$BC$151:$CB$151,0)),0)+IFERROR(INDEX('Hoja de Trabajo para listado'!$DE$153:$DG$274,MATCH($A331,'Hoja de Trabajo para listado'!$DE$153:$DE$1048576,0),MATCH((CUADRO!Q$5&amp;$E331),'Hoja de Trabajo para listado'!$DE$151:$DG$151,0)),0)+IFERROR(INDEX('Hoja de Trabajo para listado'!$CD$155:$DC$1048576,MATCH($A331,'Hoja de Trabajo para listado'!$CD$155:$CD$1048576,0),MATCH((CUADRO!Q$5&amp;$E331),'Hoja de Trabajo para listado'!$CD$151:$DC$151,0)),0)</f>
        <v>0</v>
      </c>
      <c r="R331" s="316">
        <f t="shared" ca="1" si="10"/>
        <v>0</v>
      </c>
      <c r="S331" s="344">
        <f ca="1">+R330+R331</f>
        <v>0</v>
      </c>
      <c r="T331" s="316">
        <f ca="1">+S331</f>
        <v>0</v>
      </c>
      <c r="U331" s="315">
        <f t="shared" si="11"/>
        <v>2</v>
      </c>
      <c r="V331" s="319" t="str">
        <f>+VLOOKUP(A331,bd_lista!$A$3:$E$593,5,FALSE)</f>
        <v>Gobiernos Autonomos Municipales</v>
      </c>
      <c r="W331" s="426"/>
    </row>
    <row r="332" spans="1:23" ht="27" hidden="1" customHeight="1">
      <c r="A332" s="325">
        <v>1272</v>
      </c>
      <c r="B332" s="427">
        <f>+A332</f>
        <v>1272</v>
      </c>
      <c r="C332" s="318" t="str">
        <f>+VLOOKUP(A332,bd_lista!$A$3:$C$593,3,FALSE)</f>
        <v>Gobierno Autónomo Municipal de Papel Pampa</v>
      </c>
      <c r="D332" s="429" t="str">
        <f>+C332</f>
        <v>Gobierno Autónomo Municipal de Papel Pampa</v>
      </c>
      <c r="E332" s="346" t="s">
        <v>1418</v>
      </c>
      <c r="F332" s="314">
        <f ca="1">+IFERROR(INDEX('Hoja de Trabajo para listado'!$A$155:$Z$1048576,MATCH($A332,'Hoja de Trabajo para listado'!$A$155:$A$1048576,0),MATCH((CUADRO!F$5&amp;$E332),'Hoja de Trabajo para listado'!$A$151:$Z$151,0)),0)+IFERROR(INDEX('Hoja de Trabajo para listado'!$AB$155:$BA$1048576,MATCH($A332,'Hoja de Trabajo para listado'!$AB$155:$AB$1048576,0),MATCH((CUADRO!F$5&amp;$E332),'Hoja de Trabajo para listado'!$AB$151:$BA$151,0)),0)+IFERROR(INDEX('Hoja de Trabajo para listado'!$BC$155:$CB$1048576,MATCH($A332,'Hoja de Trabajo para listado'!$BC$155:$BC$1048576,0),MATCH((CUADRO!F$5&amp;$E332),'Hoja de Trabajo para listado'!$BC$151:$CB$151,0)),0)+IFERROR(INDEX('Hoja de Trabajo para listado'!$DE$153:$DG$274,MATCH($A332,'Hoja de Trabajo para listado'!$DE$153:$DE$1048576,0),MATCH((CUADRO!F$5&amp;$E332),'Hoja de Trabajo para listado'!$DE$151:$DG$151,0)),0)+IFERROR(INDEX('Hoja de Trabajo para listado'!$CD$155:$DC$1048576,MATCH($A332,'Hoja de Trabajo para listado'!$CD$155:$CD$1048576,0),MATCH((CUADRO!F$5&amp;$E332),'Hoja de Trabajo para listado'!$CD$151:$DC$151,0)),0)</f>
        <v>0</v>
      </c>
      <c r="G332" s="314">
        <f ca="1">+IFERROR(INDEX('Hoja de Trabajo para listado'!$A$155:$Z$1048576,MATCH($A332,'Hoja de Trabajo para listado'!$A$155:$A$1048576,0),MATCH((CUADRO!G$5&amp;$E332),'Hoja de Trabajo para listado'!$A$151:$Z$151,0)),0)+IFERROR(INDEX('Hoja de Trabajo para listado'!$AB$155:$BA$1048576,MATCH($A332,'Hoja de Trabajo para listado'!$AB$155:$AB$1048576,0),MATCH((CUADRO!G$5&amp;$E332),'Hoja de Trabajo para listado'!$AB$151:$BA$151,0)),0)+IFERROR(INDEX('Hoja de Trabajo para listado'!$BC$155:$CB$1048576,MATCH($A332,'Hoja de Trabajo para listado'!$BC$155:$BC$1048576,0),MATCH((CUADRO!G$5&amp;$E332),'Hoja de Trabajo para listado'!$BC$151:$CB$151,0)),0)+IFERROR(INDEX('Hoja de Trabajo para listado'!$DE$153:$DG$274,MATCH($A332,'Hoja de Trabajo para listado'!$DE$153:$DE$1048576,0),MATCH((CUADRO!G$5&amp;$E332),'Hoja de Trabajo para listado'!$DE$151:$DG$151,0)),0)+IFERROR(INDEX('Hoja de Trabajo para listado'!$CD$155:$DC$1048576,MATCH($A332,'Hoja de Trabajo para listado'!$CD$155:$CD$1048576,0),MATCH((CUADRO!G$5&amp;$E332),'Hoja de Trabajo para listado'!$CD$151:$DC$151,0)),0)</f>
        <v>0</v>
      </c>
      <c r="H332" s="314">
        <f ca="1">+IFERROR(INDEX('Hoja de Trabajo para listado'!$A$155:$Z$1048576,MATCH($A332,'Hoja de Trabajo para listado'!$A$155:$A$1048576,0),MATCH((CUADRO!H$5&amp;$E332),'Hoja de Trabajo para listado'!$A$151:$Z$151,0)),0)+IFERROR(INDEX('Hoja de Trabajo para listado'!$AB$155:$BA$1048576,MATCH($A332,'Hoja de Trabajo para listado'!$AB$155:$AB$1048576,0),MATCH((CUADRO!H$5&amp;$E332),'Hoja de Trabajo para listado'!$AB$151:$BA$151,0)),0)+IFERROR(INDEX('Hoja de Trabajo para listado'!$BC$155:$CB$1048576,MATCH($A332,'Hoja de Trabajo para listado'!$BC$155:$BC$1048576,0),MATCH((CUADRO!H$5&amp;$E332),'Hoja de Trabajo para listado'!$BC$151:$CB$151,0)),0)+IFERROR(INDEX('Hoja de Trabajo para listado'!$DE$153:$DG$274,MATCH($A332,'Hoja de Trabajo para listado'!$DE$153:$DE$1048576,0),MATCH((CUADRO!H$5&amp;$E332),'Hoja de Trabajo para listado'!$DE$151:$DG$151,0)),0)+IFERROR(INDEX('Hoja de Trabajo para listado'!$CD$155:$DC$1048576,MATCH($A332,'Hoja de Trabajo para listado'!$CD$155:$CD$1048576,0),MATCH((CUADRO!H$5&amp;$E332),'Hoja de Trabajo para listado'!$CD$151:$DC$151,0)),0)</f>
        <v>0</v>
      </c>
      <c r="I332" s="314">
        <f ca="1">+IFERROR(INDEX('Hoja de Trabajo para listado'!$A$155:$Z$1048576,MATCH($A332,'Hoja de Trabajo para listado'!$A$155:$A$1048576,0),MATCH((CUADRO!I$5&amp;$E332),'Hoja de Trabajo para listado'!$A$151:$Z$151,0)),0)+IFERROR(INDEX('Hoja de Trabajo para listado'!$AB$155:$BA$1048576,MATCH($A332,'Hoja de Trabajo para listado'!$AB$155:$AB$1048576,0),MATCH((CUADRO!I$5&amp;$E332),'Hoja de Trabajo para listado'!$AB$151:$BA$151,0)),0)+IFERROR(INDEX('Hoja de Trabajo para listado'!$BC$155:$CB$1048576,MATCH($A332,'Hoja de Trabajo para listado'!$BC$155:$BC$1048576,0),MATCH((CUADRO!I$5&amp;$E332),'Hoja de Trabajo para listado'!$BC$151:$CB$151,0)),0)+IFERROR(INDEX('Hoja de Trabajo para listado'!$DE$153:$DG$274,MATCH($A332,'Hoja de Trabajo para listado'!$DE$153:$DE$1048576,0),MATCH((CUADRO!I$5&amp;$E332),'Hoja de Trabajo para listado'!$DE$151:$DG$151,0)),0)+IFERROR(INDEX('Hoja de Trabajo para listado'!$CD$155:$DC$1048576,MATCH($A332,'Hoja de Trabajo para listado'!$CD$155:$CD$1048576,0),MATCH((CUADRO!I$5&amp;$E332),'Hoja de Trabajo para listado'!$CD$151:$DC$151,0)),0)</f>
        <v>0</v>
      </c>
      <c r="J332" s="314">
        <f ca="1">+IFERROR(INDEX('Hoja de Trabajo para listado'!$A$155:$Z$1048576,MATCH($A332,'Hoja de Trabajo para listado'!$A$155:$A$1048576,0),MATCH((CUADRO!J$5&amp;$E332),'Hoja de Trabajo para listado'!$A$151:$Z$151,0)),0)+IFERROR(INDEX('Hoja de Trabajo para listado'!$AB$155:$BA$1048576,MATCH($A332,'Hoja de Trabajo para listado'!$AB$155:$AB$1048576,0),MATCH((CUADRO!J$5&amp;$E332),'Hoja de Trabajo para listado'!$AB$151:$BA$151,0)),0)+IFERROR(INDEX('Hoja de Trabajo para listado'!$BC$155:$CB$1048576,MATCH($A332,'Hoja de Trabajo para listado'!$BC$155:$BC$1048576,0),MATCH((CUADRO!J$5&amp;$E332),'Hoja de Trabajo para listado'!$BC$151:$CB$151,0)),0)+IFERROR(INDEX('Hoja de Trabajo para listado'!$DE$153:$DG$274,MATCH($A332,'Hoja de Trabajo para listado'!$DE$153:$DE$1048576,0),MATCH((CUADRO!J$5&amp;$E332),'Hoja de Trabajo para listado'!$DE$151:$DG$151,0)),0)+IFERROR(INDEX('Hoja de Trabajo para listado'!$CD$155:$DC$1048576,MATCH($A332,'Hoja de Trabajo para listado'!$CD$155:$CD$1048576,0),MATCH((CUADRO!J$5&amp;$E332),'Hoja de Trabajo para listado'!$CD$151:$DC$151,0)),0)</f>
        <v>0</v>
      </c>
      <c r="K332" s="314">
        <f ca="1">+IFERROR(INDEX('Hoja de Trabajo para listado'!$A$155:$Z$1048576,MATCH($A332,'Hoja de Trabajo para listado'!$A$155:$A$1048576,0),MATCH((CUADRO!K$5&amp;$E332),'Hoja de Trabajo para listado'!$A$151:$Z$151,0)),0)+IFERROR(INDEX('Hoja de Trabajo para listado'!$AB$155:$BA$1048576,MATCH($A332,'Hoja de Trabajo para listado'!$AB$155:$AB$1048576,0),MATCH((CUADRO!K$5&amp;$E332),'Hoja de Trabajo para listado'!$AB$151:$BA$151,0)),0)+IFERROR(INDEX('Hoja de Trabajo para listado'!$BC$155:$CB$1048576,MATCH($A332,'Hoja de Trabajo para listado'!$BC$155:$BC$1048576,0),MATCH((CUADRO!K$5&amp;$E332),'Hoja de Trabajo para listado'!$BC$151:$CB$151,0)),0)+IFERROR(INDEX('Hoja de Trabajo para listado'!$DE$153:$DG$274,MATCH($A332,'Hoja de Trabajo para listado'!$DE$153:$DE$1048576,0),MATCH((CUADRO!K$5&amp;$E332),'Hoja de Trabajo para listado'!$DE$151:$DG$151,0)),0)+IFERROR(INDEX('Hoja de Trabajo para listado'!$CD$155:$DC$1048576,MATCH($A332,'Hoja de Trabajo para listado'!$CD$155:$CD$1048576,0),MATCH((CUADRO!K$5&amp;$E332),'Hoja de Trabajo para listado'!$CD$151:$DC$151,0)),0)</f>
        <v>0</v>
      </c>
      <c r="L332" s="314">
        <f ca="1">+IFERROR(INDEX('Hoja de Trabajo para listado'!$A$155:$Z$1048576,MATCH($A332,'Hoja de Trabajo para listado'!$A$155:$A$1048576,0),MATCH((CUADRO!L$5&amp;$E332),'Hoja de Trabajo para listado'!$A$151:$Z$151,0)),0)+IFERROR(INDEX('Hoja de Trabajo para listado'!$AB$155:$BA$1048576,MATCH($A332,'Hoja de Trabajo para listado'!$AB$155:$AB$1048576,0),MATCH((CUADRO!L$5&amp;$E332),'Hoja de Trabajo para listado'!$AB$151:$BA$151,0)),0)+IFERROR(INDEX('Hoja de Trabajo para listado'!$BC$155:$CB$1048576,MATCH($A332,'Hoja de Trabajo para listado'!$BC$155:$BC$1048576,0),MATCH((CUADRO!L$5&amp;$E332),'Hoja de Trabajo para listado'!$BC$151:$CB$151,0)),0)+IFERROR(INDEX('Hoja de Trabajo para listado'!$DE$153:$DG$274,MATCH($A332,'Hoja de Trabajo para listado'!$DE$153:$DE$1048576,0),MATCH((CUADRO!L$5&amp;$E332),'Hoja de Trabajo para listado'!$DE$151:$DG$151,0)),0)+IFERROR(INDEX('Hoja de Trabajo para listado'!$CD$155:$DC$1048576,MATCH($A332,'Hoja de Trabajo para listado'!$CD$155:$CD$1048576,0),MATCH((CUADRO!L$5&amp;$E332),'Hoja de Trabajo para listado'!$CD$151:$DC$151,0)),0)</f>
        <v>0</v>
      </c>
      <c r="M332" s="314">
        <f ca="1">+IFERROR(INDEX('Hoja de Trabajo para listado'!$A$155:$Z$1048576,MATCH($A332,'Hoja de Trabajo para listado'!$A$155:$A$1048576,0),MATCH((CUADRO!M$5&amp;$E332),'Hoja de Trabajo para listado'!$A$151:$Z$151,0)),0)+IFERROR(INDEX('Hoja de Trabajo para listado'!$AB$155:$BA$1048576,MATCH($A332,'Hoja de Trabajo para listado'!$AB$155:$AB$1048576,0),MATCH((CUADRO!M$5&amp;$E332),'Hoja de Trabajo para listado'!$AB$151:$BA$151,0)),0)+IFERROR(INDEX('Hoja de Trabajo para listado'!$BC$155:$CB$1048576,MATCH($A332,'Hoja de Trabajo para listado'!$BC$155:$BC$1048576,0),MATCH((CUADRO!M$5&amp;$E332),'Hoja de Trabajo para listado'!$BC$151:$CB$151,0)),0)+IFERROR(INDEX('Hoja de Trabajo para listado'!$DE$153:$DG$274,MATCH($A332,'Hoja de Trabajo para listado'!$DE$153:$DE$1048576,0),MATCH((CUADRO!M$5&amp;$E332),'Hoja de Trabajo para listado'!$DE$151:$DG$151,0)),0)+IFERROR(INDEX('Hoja de Trabajo para listado'!$CD$155:$DC$1048576,MATCH($A332,'Hoja de Trabajo para listado'!$CD$155:$CD$1048576,0),MATCH((CUADRO!M$5&amp;$E332),'Hoja de Trabajo para listado'!$CD$151:$DC$151,0)),0)</f>
        <v>0</v>
      </c>
      <c r="N332" s="314">
        <f ca="1">+IFERROR(INDEX('Hoja de Trabajo para listado'!$A$155:$Z$1048576,MATCH($A332,'Hoja de Trabajo para listado'!$A$155:$A$1048576,0),MATCH((CUADRO!N$5&amp;$E332),'Hoja de Trabajo para listado'!$A$151:$Z$151,0)),0)+IFERROR(INDEX('Hoja de Trabajo para listado'!$AB$155:$BA$1048576,MATCH($A332,'Hoja de Trabajo para listado'!$AB$155:$AB$1048576,0),MATCH((CUADRO!N$5&amp;$E332),'Hoja de Trabajo para listado'!$AB$151:$BA$151,0)),0)+IFERROR(INDEX('Hoja de Trabajo para listado'!$BC$155:$CB$1048576,MATCH($A332,'Hoja de Trabajo para listado'!$BC$155:$BC$1048576,0),MATCH((CUADRO!N$5&amp;$E332),'Hoja de Trabajo para listado'!$BC$151:$CB$151,0)),0)+IFERROR(INDEX('Hoja de Trabajo para listado'!$DE$153:$DG$274,MATCH($A332,'Hoja de Trabajo para listado'!$DE$153:$DE$1048576,0),MATCH((CUADRO!N$5&amp;$E332),'Hoja de Trabajo para listado'!$DE$151:$DG$151,0)),0)+IFERROR(INDEX('Hoja de Trabajo para listado'!$CD$155:$DC$1048576,MATCH($A332,'Hoja de Trabajo para listado'!$CD$155:$CD$1048576,0),MATCH((CUADRO!N$5&amp;$E332),'Hoja de Trabajo para listado'!$CD$151:$DC$151,0)),0)</f>
        <v>0</v>
      </c>
      <c r="O332" s="314">
        <f ca="1">+IFERROR(INDEX('Hoja de Trabajo para listado'!$A$155:$Z$1048576,MATCH($A332,'Hoja de Trabajo para listado'!$A$155:$A$1048576,0),MATCH((CUADRO!O$5&amp;$E332),'Hoja de Trabajo para listado'!$A$151:$Z$151,0)),0)+IFERROR(INDEX('Hoja de Trabajo para listado'!$AB$155:$BA$1048576,MATCH($A332,'Hoja de Trabajo para listado'!$AB$155:$AB$1048576,0),MATCH((CUADRO!O$5&amp;$E332),'Hoja de Trabajo para listado'!$AB$151:$BA$151,0)),0)+IFERROR(INDEX('Hoja de Trabajo para listado'!$BC$155:$CB$1048576,MATCH($A332,'Hoja de Trabajo para listado'!$BC$155:$BC$1048576,0),MATCH((CUADRO!O$5&amp;$E332),'Hoja de Trabajo para listado'!$BC$151:$CB$151,0)),0)+IFERROR(INDEX('Hoja de Trabajo para listado'!$DE$153:$DG$274,MATCH($A332,'Hoja de Trabajo para listado'!$DE$153:$DE$1048576,0),MATCH((CUADRO!O$5&amp;$E332),'Hoja de Trabajo para listado'!$DE$151:$DG$151,0)),0)+IFERROR(INDEX('Hoja de Trabajo para listado'!$CD$155:$DC$1048576,MATCH($A332,'Hoja de Trabajo para listado'!$CD$155:$CD$1048576,0),MATCH((CUADRO!O$5&amp;$E332),'Hoja de Trabajo para listado'!$CD$151:$DC$151,0)),0)</f>
        <v>0</v>
      </c>
      <c r="P332" s="314">
        <f ca="1">+IFERROR(INDEX('Hoja de Trabajo para listado'!$A$155:$Z$1048576,MATCH($A332,'Hoja de Trabajo para listado'!$A$155:$A$1048576,0),MATCH((CUADRO!P$5&amp;$E332),'Hoja de Trabajo para listado'!$A$151:$Z$151,0)),0)+IFERROR(INDEX('Hoja de Trabajo para listado'!$AB$155:$BA$1048576,MATCH($A332,'Hoja de Trabajo para listado'!$AB$155:$AB$1048576,0),MATCH((CUADRO!P$5&amp;$E332),'Hoja de Trabajo para listado'!$AB$151:$BA$151,0)),0)+IFERROR(INDEX('Hoja de Trabajo para listado'!$BC$155:$CB$1048576,MATCH($A332,'Hoja de Trabajo para listado'!$BC$155:$BC$1048576,0),MATCH((CUADRO!P$5&amp;$E332),'Hoja de Trabajo para listado'!$BC$151:$CB$151,0)),0)+IFERROR(INDEX('Hoja de Trabajo para listado'!$DE$153:$DG$274,MATCH($A332,'Hoja de Trabajo para listado'!$DE$153:$DE$1048576,0),MATCH((CUADRO!P$5&amp;$E332),'Hoja de Trabajo para listado'!$DE$151:$DG$151,0)),0)+IFERROR(INDEX('Hoja de Trabajo para listado'!$CD$155:$DC$1048576,MATCH($A332,'Hoja de Trabajo para listado'!$CD$155:$CD$1048576,0),MATCH((CUADRO!P$5&amp;$E332),'Hoja de Trabajo para listado'!$CD$151:$DC$151,0)),0)</f>
        <v>0</v>
      </c>
      <c r="Q332" s="314">
        <f ca="1">+IFERROR(INDEX('Hoja de Trabajo para listado'!$A$155:$Z$1048576,MATCH($A332,'Hoja de Trabajo para listado'!$A$155:$A$1048576,0),MATCH((CUADRO!Q$5&amp;$E332),'Hoja de Trabajo para listado'!$A$151:$Z$151,0)),0)+IFERROR(INDEX('Hoja de Trabajo para listado'!$AB$155:$BA$1048576,MATCH($A332,'Hoja de Trabajo para listado'!$AB$155:$AB$1048576,0),MATCH((CUADRO!Q$5&amp;$E332),'Hoja de Trabajo para listado'!$AB$151:$BA$151,0)),0)+IFERROR(INDEX('Hoja de Trabajo para listado'!$BC$155:$CB$1048576,MATCH($A332,'Hoja de Trabajo para listado'!$BC$155:$BC$1048576,0),MATCH((CUADRO!Q$5&amp;$E332),'Hoja de Trabajo para listado'!$BC$151:$CB$151,0)),0)+IFERROR(INDEX('Hoja de Trabajo para listado'!$DE$153:$DG$274,MATCH($A332,'Hoja de Trabajo para listado'!$DE$153:$DE$1048576,0),MATCH((CUADRO!Q$5&amp;$E332),'Hoja de Trabajo para listado'!$DE$151:$DG$151,0)),0)+IFERROR(INDEX('Hoja de Trabajo para listado'!$CD$155:$DC$1048576,MATCH($A332,'Hoja de Trabajo para listado'!$CD$155:$CD$1048576,0),MATCH((CUADRO!Q$5&amp;$E332),'Hoja de Trabajo para listado'!$CD$151:$DC$151,0)),0)</f>
        <v>0</v>
      </c>
      <c r="R332" s="314">
        <f t="shared" ca="1" si="10"/>
        <v>0</v>
      </c>
      <c r="S332" s="322"/>
      <c r="T332" s="314">
        <f ca="1">+T333</f>
        <v>0</v>
      </c>
      <c r="U332" s="313">
        <f t="shared" si="11"/>
        <v>1</v>
      </c>
      <c r="V332" s="319" t="str">
        <f>+VLOOKUP(A332,bd_lista!$A$3:$E$593,5,FALSE)</f>
        <v>Gobiernos Autonomos Municipales</v>
      </c>
      <c r="W332" s="425" t="str">
        <f>+V332</f>
        <v>Gobiernos Autonomos Municipales</v>
      </c>
    </row>
    <row r="333" spans="1:23" ht="15" hidden="1" customHeight="1">
      <c r="A333" s="323">
        <v>1272</v>
      </c>
      <c r="B333" s="428"/>
      <c r="C333" s="319" t="str">
        <f>+VLOOKUP(A333,bd_lista!$A$3:$C$593,3,FALSE)</f>
        <v>Gobierno Autónomo Municipal de Papel Pampa</v>
      </c>
      <c r="D333" s="430"/>
      <c r="E333" s="347" t="s">
        <v>1419</v>
      </c>
      <c r="F333" s="316">
        <f ca="1">+IFERROR(INDEX('Hoja de Trabajo para listado'!$A$155:$Z$1048576,MATCH($A333,'Hoja de Trabajo para listado'!$A$155:$A$1048576,0),MATCH((CUADRO!F$5&amp;$E333),'Hoja de Trabajo para listado'!$A$151:$Z$151,0)),0)+IFERROR(INDEX('Hoja de Trabajo para listado'!$AB$155:$BA$1048576,MATCH($A333,'Hoja de Trabajo para listado'!$AB$155:$AB$1048576,0),MATCH((CUADRO!F$5&amp;$E333),'Hoja de Trabajo para listado'!$AB$151:$BA$151,0)),0)+IFERROR(INDEX('Hoja de Trabajo para listado'!$BC$155:$CB$1048576,MATCH($A333,'Hoja de Trabajo para listado'!$BC$155:$BC$1048576,0),MATCH((CUADRO!F$5&amp;$E333),'Hoja de Trabajo para listado'!$BC$151:$CB$151,0)),0)+IFERROR(INDEX('Hoja de Trabajo para listado'!$DE$153:$DG$274,MATCH($A333,'Hoja de Trabajo para listado'!$DE$153:$DE$1048576,0),MATCH((CUADRO!F$5&amp;$E333),'Hoja de Trabajo para listado'!$DE$151:$DG$151,0)),0)+IFERROR(INDEX('Hoja de Trabajo para listado'!$CD$155:$DC$1048576,MATCH($A333,'Hoja de Trabajo para listado'!$CD$155:$CD$1048576,0),MATCH((CUADRO!F$5&amp;$E333),'Hoja de Trabajo para listado'!$CD$151:$DC$151,0)),0)</f>
        <v>0</v>
      </c>
      <c r="G333" s="316">
        <f ca="1">+IFERROR(INDEX('Hoja de Trabajo para listado'!$A$155:$Z$1048576,MATCH($A333,'Hoja de Trabajo para listado'!$A$155:$A$1048576,0),MATCH((CUADRO!G$5&amp;$E333),'Hoja de Trabajo para listado'!$A$151:$Z$151,0)),0)+IFERROR(INDEX('Hoja de Trabajo para listado'!$AB$155:$BA$1048576,MATCH($A333,'Hoja de Trabajo para listado'!$AB$155:$AB$1048576,0),MATCH((CUADRO!G$5&amp;$E333),'Hoja de Trabajo para listado'!$AB$151:$BA$151,0)),0)+IFERROR(INDEX('Hoja de Trabajo para listado'!$BC$155:$CB$1048576,MATCH($A333,'Hoja de Trabajo para listado'!$BC$155:$BC$1048576,0),MATCH((CUADRO!G$5&amp;$E333),'Hoja de Trabajo para listado'!$BC$151:$CB$151,0)),0)+IFERROR(INDEX('Hoja de Trabajo para listado'!$DE$153:$DG$274,MATCH($A333,'Hoja de Trabajo para listado'!$DE$153:$DE$1048576,0),MATCH((CUADRO!G$5&amp;$E333),'Hoja de Trabajo para listado'!$DE$151:$DG$151,0)),0)+IFERROR(INDEX('Hoja de Trabajo para listado'!$CD$155:$DC$1048576,MATCH($A333,'Hoja de Trabajo para listado'!$CD$155:$CD$1048576,0),MATCH((CUADRO!G$5&amp;$E333),'Hoja de Trabajo para listado'!$CD$151:$DC$151,0)),0)</f>
        <v>0</v>
      </c>
      <c r="H333" s="316">
        <f ca="1">+IFERROR(INDEX('Hoja de Trabajo para listado'!$A$155:$Z$1048576,MATCH($A333,'Hoja de Trabajo para listado'!$A$155:$A$1048576,0),MATCH((CUADRO!H$5&amp;$E333),'Hoja de Trabajo para listado'!$A$151:$Z$151,0)),0)+IFERROR(INDEX('Hoja de Trabajo para listado'!$AB$155:$BA$1048576,MATCH($A333,'Hoja de Trabajo para listado'!$AB$155:$AB$1048576,0),MATCH((CUADRO!H$5&amp;$E333),'Hoja de Trabajo para listado'!$AB$151:$BA$151,0)),0)+IFERROR(INDEX('Hoja de Trabajo para listado'!$BC$155:$CB$1048576,MATCH($A333,'Hoja de Trabajo para listado'!$BC$155:$BC$1048576,0),MATCH((CUADRO!H$5&amp;$E333),'Hoja de Trabajo para listado'!$BC$151:$CB$151,0)),0)+IFERROR(INDEX('Hoja de Trabajo para listado'!$DE$153:$DG$274,MATCH($A333,'Hoja de Trabajo para listado'!$DE$153:$DE$1048576,0),MATCH((CUADRO!H$5&amp;$E333),'Hoja de Trabajo para listado'!$DE$151:$DG$151,0)),0)+IFERROR(INDEX('Hoja de Trabajo para listado'!$CD$155:$DC$1048576,MATCH($A333,'Hoja de Trabajo para listado'!$CD$155:$CD$1048576,0),MATCH((CUADRO!H$5&amp;$E333),'Hoja de Trabajo para listado'!$CD$151:$DC$151,0)),0)</f>
        <v>0</v>
      </c>
      <c r="I333" s="316">
        <f ca="1">+IFERROR(INDEX('Hoja de Trabajo para listado'!$A$155:$Z$1048576,MATCH($A333,'Hoja de Trabajo para listado'!$A$155:$A$1048576,0),MATCH((CUADRO!I$5&amp;$E333),'Hoja de Trabajo para listado'!$A$151:$Z$151,0)),0)+IFERROR(INDEX('Hoja de Trabajo para listado'!$AB$155:$BA$1048576,MATCH($A333,'Hoja de Trabajo para listado'!$AB$155:$AB$1048576,0),MATCH((CUADRO!I$5&amp;$E333),'Hoja de Trabajo para listado'!$AB$151:$BA$151,0)),0)+IFERROR(INDEX('Hoja de Trabajo para listado'!$BC$155:$CB$1048576,MATCH($A333,'Hoja de Trabajo para listado'!$BC$155:$BC$1048576,0),MATCH((CUADRO!I$5&amp;$E333),'Hoja de Trabajo para listado'!$BC$151:$CB$151,0)),0)+IFERROR(INDEX('Hoja de Trabajo para listado'!$DE$153:$DG$274,MATCH($A333,'Hoja de Trabajo para listado'!$DE$153:$DE$1048576,0),MATCH((CUADRO!I$5&amp;$E333),'Hoja de Trabajo para listado'!$DE$151:$DG$151,0)),0)+IFERROR(INDEX('Hoja de Trabajo para listado'!$CD$155:$DC$1048576,MATCH($A333,'Hoja de Trabajo para listado'!$CD$155:$CD$1048576,0),MATCH((CUADRO!I$5&amp;$E333),'Hoja de Trabajo para listado'!$CD$151:$DC$151,0)),0)</f>
        <v>0</v>
      </c>
      <c r="J333" s="316">
        <f ca="1">+IFERROR(INDEX('Hoja de Trabajo para listado'!$A$155:$Z$1048576,MATCH($A333,'Hoja de Trabajo para listado'!$A$155:$A$1048576,0),MATCH((CUADRO!J$5&amp;$E333),'Hoja de Trabajo para listado'!$A$151:$Z$151,0)),0)+IFERROR(INDEX('Hoja de Trabajo para listado'!$AB$155:$BA$1048576,MATCH($A333,'Hoja de Trabajo para listado'!$AB$155:$AB$1048576,0),MATCH((CUADRO!J$5&amp;$E333),'Hoja de Trabajo para listado'!$AB$151:$BA$151,0)),0)+IFERROR(INDEX('Hoja de Trabajo para listado'!$BC$155:$CB$1048576,MATCH($A333,'Hoja de Trabajo para listado'!$BC$155:$BC$1048576,0),MATCH((CUADRO!J$5&amp;$E333),'Hoja de Trabajo para listado'!$BC$151:$CB$151,0)),0)+IFERROR(INDEX('Hoja de Trabajo para listado'!$DE$153:$DG$274,MATCH($A333,'Hoja de Trabajo para listado'!$DE$153:$DE$1048576,0),MATCH((CUADRO!J$5&amp;$E333),'Hoja de Trabajo para listado'!$DE$151:$DG$151,0)),0)+IFERROR(INDEX('Hoja de Trabajo para listado'!$CD$155:$DC$1048576,MATCH($A333,'Hoja de Trabajo para listado'!$CD$155:$CD$1048576,0),MATCH((CUADRO!J$5&amp;$E333),'Hoja de Trabajo para listado'!$CD$151:$DC$151,0)),0)</f>
        <v>0</v>
      </c>
      <c r="K333" s="316">
        <f ca="1">+IFERROR(INDEX('Hoja de Trabajo para listado'!$A$155:$Z$1048576,MATCH($A333,'Hoja de Trabajo para listado'!$A$155:$A$1048576,0),MATCH((CUADRO!K$5&amp;$E333),'Hoja de Trabajo para listado'!$A$151:$Z$151,0)),0)+IFERROR(INDEX('Hoja de Trabajo para listado'!$AB$155:$BA$1048576,MATCH($A333,'Hoja de Trabajo para listado'!$AB$155:$AB$1048576,0),MATCH((CUADRO!K$5&amp;$E333),'Hoja de Trabajo para listado'!$AB$151:$BA$151,0)),0)+IFERROR(INDEX('Hoja de Trabajo para listado'!$BC$155:$CB$1048576,MATCH($A333,'Hoja de Trabajo para listado'!$BC$155:$BC$1048576,0),MATCH((CUADRO!K$5&amp;$E333),'Hoja de Trabajo para listado'!$BC$151:$CB$151,0)),0)+IFERROR(INDEX('Hoja de Trabajo para listado'!$DE$153:$DG$274,MATCH($A333,'Hoja de Trabajo para listado'!$DE$153:$DE$1048576,0),MATCH((CUADRO!K$5&amp;$E333),'Hoja de Trabajo para listado'!$DE$151:$DG$151,0)),0)+IFERROR(INDEX('Hoja de Trabajo para listado'!$CD$155:$DC$1048576,MATCH($A333,'Hoja de Trabajo para listado'!$CD$155:$CD$1048576,0),MATCH((CUADRO!K$5&amp;$E333),'Hoja de Trabajo para listado'!$CD$151:$DC$151,0)),0)</f>
        <v>0</v>
      </c>
      <c r="L333" s="316">
        <f ca="1">+IFERROR(INDEX('Hoja de Trabajo para listado'!$A$155:$Z$1048576,MATCH($A333,'Hoja de Trabajo para listado'!$A$155:$A$1048576,0),MATCH((CUADRO!L$5&amp;$E333),'Hoja de Trabajo para listado'!$A$151:$Z$151,0)),0)+IFERROR(INDEX('Hoja de Trabajo para listado'!$AB$155:$BA$1048576,MATCH($A333,'Hoja de Trabajo para listado'!$AB$155:$AB$1048576,0),MATCH((CUADRO!L$5&amp;$E333),'Hoja de Trabajo para listado'!$AB$151:$BA$151,0)),0)+IFERROR(INDEX('Hoja de Trabajo para listado'!$BC$155:$CB$1048576,MATCH($A333,'Hoja de Trabajo para listado'!$BC$155:$BC$1048576,0),MATCH((CUADRO!L$5&amp;$E333),'Hoja de Trabajo para listado'!$BC$151:$CB$151,0)),0)+IFERROR(INDEX('Hoja de Trabajo para listado'!$DE$153:$DG$274,MATCH($A333,'Hoja de Trabajo para listado'!$DE$153:$DE$1048576,0),MATCH((CUADRO!L$5&amp;$E333),'Hoja de Trabajo para listado'!$DE$151:$DG$151,0)),0)+IFERROR(INDEX('Hoja de Trabajo para listado'!$CD$155:$DC$1048576,MATCH($A333,'Hoja de Trabajo para listado'!$CD$155:$CD$1048576,0),MATCH((CUADRO!L$5&amp;$E333),'Hoja de Trabajo para listado'!$CD$151:$DC$151,0)),0)</f>
        <v>0</v>
      </c>
      <c r="M333" s="316">
        <f ca="1">+IFERROR(INDEX('Hoja de Trabajo para listado'!$A$155:$Z$1048576,MATCH($A333,'Hoja de Trabajo para listado'!$A$155:$A$1048576,0),MATCH((CUADRO!M$5&amp;$E333),'Hoja de Trabajo para listado'!$A$151:$Z$151,0)),0)+IFERROR(INDEX('Hoja de Trabajo para listado'!$AB$155:$BA$1048576,MATCH($A333,'Hoja de Trabajo para listado'!$AB$155:$AB$1048576,0),MATCH((CUADRO!M$5&amp;$E333),'Hoja de Trabajo para listado'!$AB$151:$BA$151,0)),0)+IFERROR(INDEX('Hoja de Trabajo para listado'!$BC$155:$CB$1048576,MATCH($A333,'Hoja de Trabajo para listado'!$BC$155:$BC$1048576,0),MATCH((CUADRO!M$5&amp;$E333),'Hoja de Trabajo para listado'!$BC$151:$CB$151,0)),0)+IFERROR(INDEX('Hoja de Trabajo para listado'!$DE$153:$DG$274,MATCH($A333,'Hoja de Trabajo para listado'!$DE$153:$DE$1048576,0),MATCH((CUADRO!M$5&amp;$E333),'Hoja de Trabajo para listado'!$DE$151:$DG$151,0)),0)+IFERROR(INDEX('Hoja de Trabajo para listado'!$CD$155:$DC$1048576,MATCH($A333,'Hoja de Trabajo para listado'!$CD$155:$CD$1048576,0),MATCH((CUADRO!M$5&amp;$E333),'Hoja de Trabajo para listado'!$CD$151:$DC$151,0)),0)</f>
        <v>0</v>
      </c>
      <c r="N333" s="316">
        <f ca="1">+IFERROR(INDEX('Hoja de Trabajo para listado'!$A$155:$Z$1048576,MATCH($A333,'Hoja de Trabajo para listado'!$A$155:$A$1048576,0),MATCH((CUADRO!N$5&amp;$E333),'Hoja de Trabajo para listado'!$A$151:$Z$151,0)),0)+IFERROR(INDEX('Hoja de Trabajo para listado'!$AB$155:$BA$1048576,MATCH($A333,'Hoja de Trabajo para listado'!$AB$155:$AB$1048576,0),MATCH((CUADRO!N$5&amp;$E333),'Hoja de Trabajo para listado'!$AB$151:$BA$151,0)),0)+IFERROR(INDEX('Hoja de Trabajo para listado'!$BC$155:$CB$1048576,MATCH($A333,'Hoja de Trabajo para listado'!$BC$155:$BC$1048576,0),MATCH((CUADRO!N$5&amp;$E333),'Hoja de Trabajo para listado'!$BC$151:$CB$151,0)),0)+IFERROR(INDEX('Hoja de Trabajo para listado'!$DE$153:$DG$274,MATCH($A333,'Hoja de Trabajo para listado'!$DE$153:$DE$1048576,0),MATCH((CUADRO!N$5&amp;$E333),'Hoja de Trabajo para listado'!$DE$151:$DG$151,0)),0)+IFERROR(INDEX('Hoja de Trabajo para listado'!$CD$155:$DC$1048576,MATCH($A333,'Hoja de Trabajo para listado'!$CD$155:$CD$1048576,0),MATCH((CUADRO!N$5&amp;$E333),'Hoja de Trabajo para listado'!$CD$151:$DC$151,0)),0)</f>
        <v>0</v>
      </c>
      <c r="O333" s="316">
        <f ca="1">+IFERROR(INDEX('Hoja de Trabajo para listado'!$A$155:$Z$1048576,MATCH($A333,'Hoja de Trabajo para listado'!$A$155:$A$1048576,0),MATCH((CUADRO!O$5&amp;$E333),'Hoja de Trabajo para listado'!$A$151:$Z$151,0)),0)+IFERROR(INDEX('Hoja de Trabajo para listado'!$AB$155:$BA$1048576,MATCH($A333,'Hoja de Trabajo para listado'!$AB$155:$AB$1048576,0),MATCH((CUADRO!O$5&amp;$E333),'Hoja de Trabajo para listado'!$AB$151:$BA$151,0)),0)+IFERROR(INDEX('Hoja de Trabajo para listado'!$BC$155:$CB$1048576,MATCH($A333,'Hoja de Trabajo para listado'!$BC$155:$BC$1048576,0),MATCH((CUADRO!O$5&amp;$E333),'Hoja de Trabajo para listado'!$BC$151:$CB$151,0)),0)+IFERROR(INDEX('Hoja de Trabajo para listado'!$DE$153:$DG$274,MATCH($A333,'Hoja de Trabajo para listado'!$DE$153:$DE$1048576,0),MATCH((CUADRO!O$5&amp;$E333),'Hoja de Trabajo para listado'!$DE$151:$DG$151,0)),0)+IFERROR(INDEX('Hoja de Trabajo para listado'!$CD$155:$DC$1048576,MATCH($A333,'Hoja de Trabajo para listado'!$CD$155:$CD$1048576,0),MATCH((CUADRO!O$5&amp;$E333),'Hoja de Trabajo para listado'!$CD$151:$DC$151,0)),0)</f>
        <v>0</v>
      </c>
      <c r="P333" s="316">
        <f ca="1">+IFERROR(INDEX('Hoja de Trabajo para listado'!$A$155:$Z$1048576,MATCH($A333,'Hoja de Trabajo para listado'!$A$155:$A$1048576,0),MATCH((CUADRO!P$5&amp;$E333),'Hoja de Trabajo para listado'!$A$151:$Z$151,0)),0)+IFERROR(INDEX('Hoja de Trabajo para listado'!$AB$155:$BA$1048576,MATCH($A333,'Hoja de Trabajo para listado'!$AB$155:$AB$1048576,0),MATCH((CUADRO!P$5&amp;$E333),'Hoja de Trabajo para listado'!$AB$151:$BA$151,0)),0)+IFERROR(INDEX('Hoja de Trabajo para listado'!$BC$155:$CB$1048576,MATCH($A333,'Hoja de Trabajo para listado'!$BC$155:$BC$1048576,0),MATCH((CUADRO!P$5&amp;$E333),'Hoja de Trabajo para listado'!$BC$151:$CB$151,0)),0)+IFERROR(INDEX('Hoja de Trabajo para listado'!$DE$153:$DG$274,MATCH($A333,'Hoja de Trabajo para listado'!$DE$153:$DE$1048576,0),MATCH((CUADRO!P$5&amp;$E333),'Hoja de Trabajo para listado'!$DE$151:$DG$151,0)),0)+IFERROR(INDEX('Hoja de Trabajo para listado'!$CD$155:$DC$1048576,MATCH($A333,'Hoja de Trabajo para listado'!$CD$155:$CD$1048576,0),MATCH((CUADRO!P$5&amp;$E333),'Hoja de Trabajo para listado'!$CD$151:$DC$151,0)),0)</f>
        <v>0</v>
      </c>
      <c r="Q333" s="316">
        <f ca="1">+IFERROR(INDEX('Hoja de Trabajo para listado'!$A$155:$Z$1048576,MATCH($A333,'Hoja de Trabajo para listado'!$A$155:$A$1048576,0),MATCH((CUADRO!Q$5&amp;$E333),'Hoja de Trabajo para listado'!$A$151:$Z$151,0)),0)+IFERROR(INDEX('Hoja de Trabajo para listado'!$AB$155:$BA$1048576,MATCH($A333,'Hoja de Trabajo para listado'!$AB$155:$AB$1048576,0),MATCH((CUADRO!Q$5&amp;$E333),'Hoja de Trabajo para listado'!$AB$151:$BA$151,0)),0)+IFERROR(INDEX('Hoja de Trabajo para listado'!$BC$155:$CB$1048576,MATCH($A333,'Hoja de Trabajo para listado'!$BC$155:$BC$1048576,0),MATCH((CUADRO!Q$5&amp;$E333),'Hoja de Trabajo para listado'!$BC$151:$CB$151,0)),0)+IFERROR(INDEX('Hoja de Trabajo para listado'!$DE$153:$DG$274,MATCH($A333,'Hoja de Trabajo para listado'!$DE$153:$DE$1048576,0),MATCH((CUADRO!Q$5&amp;$E333),'Hoja de Trabajo para listado'!$DE$151:$DG$151,0)),0)+IFERROR(INDEX('Hoja de Trabajo para listado'!$CD$155:$DC$1048576,MATCH($A333,'Hoja de Trabajo para listado'!$CD$155:$CD$1048576,0),MATCH((CUADRO!Q$5&amp;$E333),'Hoja de Trabajo para listado'!$CD$151:$DC$151,0)),0)</f>
        <v>0</v>
      </c>
      <c r="R333" s="316">
        <f t="shared" ca="1" si="10"/>
        <v>0</v>
      </c>
      <c r="S333" s="344">
        <f ca="1">+R332+R333</f>
        <v>0</v>
      </c>
      <c r="T333" s="316">
        <f ca="1">+S333</f>
        <v>0</v>
      </c>
      <c r="U333" s="315">
        <f t="shared" si="11"/>
        <v>2</v>
      </c>
      <c r="V333" s="319" t="str">
        <f>+VLOOKUP(A333,bd_lista!$A$3:$E$593,5,FALSE)</f>
        <v>Gobiernos Autonomos Municipales</v>
      </c>
      <c r="W333" s="426"/>
    </row>
    <row r="334" spans="1:23" customFormat="1" ht="15" hidden="1" customHeight="1">
      <c r="A334" s="325">
        <v>1273</v>
      </c>
      <c r="B334" s="427">
        <f>+A334</f>
        <v>1273</v>
      </c>
      <c r="C334" s="318" t="str">
        <f>+VLOOKUP(A334,bd_lista!$A$3:$C$593,3,FALSE)</f>
        <v>Gobierno Autónomo Municipal de Chacarilla</v>
      </c>
      <c r="D334" s="429" t="str">
        <f>+C334</f>
        <v>Gobierno Autónomo Municipal de Chacarilla</v>
      </c>
      <c r="E334" s="346" t="s">
        <v>1418</v>
      </c>
      <c r="F334" s="314">
        <f ca="1">+IFERROR(INDEX('Hoja de Trabajo para listado'!$A$155:$Z$1048576,MATCH($A334,'Hoja de Trabajo para listado'!$A$155:$A$1048576,0),MATCH((CUADRO!F$5&amp;$E334),'Hoja de Trabajo para listado'!$A$151:$Z$151,0)),0)+IFERROR(INDEX('Hoja de Trabajo para listado'!$AB$155:$BA$1048576,MATCH($A334,'Hoja de Trabajo para listado'!$AB$155:$AB$1048576,0),MATCH((CUADRO!F$5&amp;$E334),'Hoja de Trabajo para listado'!$AB$151:$BA$151,0)),0)+IFERROR(INDEX('Hoja de Trabajo para listado'!$BC$155:$CB$1048576,MATCH($A334,'Hoja de Trabajo para listado'!$BC$155:$BC$1048576,0),MATCH((CUADRO!F$5&amp;$E334),'Hoja de Trabajo para listado'!$BC$151:$CB$151,0)),0)+IFERROR(INDEX('Hoja de Trabajo para listado'!$DE$153:$DG$274,MATCH($A334,'Hoja de Trabajo para listado'!$DE$153:$DE$1048576,0),MATCH((CUADRO!F$5&amp;$E334),'Hoja de Trabajo para listado'!$DE$151:$DG$151,0)),0)+IFERROR(INDEX('Hoja de Trabajo para listado'!$CD$155:$DC$1048576,MATCH($A334,'Hoja de Trabajo para listado'!$CD$155:$CD$1048576,0),MATCH((CUADRO!F$5&amp;$E334),'Hoja de Trabajo para listado'!$CD$151:$DC$151,0)),0)</f>
        <v>0</v>
      </c>
      <c r="G334" s="314">
        <f ca="1">+IFERROR(INDEX('Hoja de Trabajo para listado'!$A$155:$Z$1048576,MATCH($A334,'Hoja de Trabajo para listado'!$A$155:$A$1048576,0),MATCH((CUADRO!G$5&amp;$E334),'Hoja de Trabajo para listado'!$A$151:$Z$151,0)),0)+IFERROR(INDEX('Hoja de Trabajo para listado'!$AB$155:$BA$1048576,MATCH($A334,'Hoja de Trabajo para listado'!$AB$155:$AB$1048576,0),MATCH((CUADRO!G$5&amp;$E334),'Hoja de Trabajo para listado'!$AB$151:$BA$151,0)),0)+IFERROR(INDEX('Hoja de Trabajo para listado'!$BC$155:$CB$1048576,MATCH($A334,'Hoja de Trabajo para listado'!$BC$155:$BC$1048576,0),MATCH((CUADRO!G$5&amp;$E334),'Hoja de Trabajo para listado'!$BC$151:$CB$151,0)),0)+IFERROR(INDEX('Hoja de Trabajo para listado'!$DE$153:$DG$274,MATCH($A334,'Hoja de Trabajo para listado'!$DE$153:$DE$1048576,0),MATCH((CUADRO!G$5&amp;$E334),'Hoja de Trabajo para listado'!$DE$151:$DG$151,0)),0)+IFERROR(INDEX('Hoja de Trabajo para listado'!$CD$155:$DC$1048576,MATCH($A334,'Hoja de Trabajo para listado'!$CD$155:$CD$1048576,0),MATCH((CUADRO!G$5&amp;$E334),'Hoja de Trabajo para listado'!$CD$151:$DC$151,0)),0)</f>
        <v>0</v>
      </c>
      <c r="H334" s="314">
        <f ca="1">+IFERROR(INDEX('Hoja de Trabajo para listado'!$A$155:$Z$1048576,MATCH($A334,'Hoja de Trabajo para listado'!$A$155:$A$1048576,0),MATCH((CUADRO!H$5&amp;$E334),'Hoja de Trabajo para listado'!$A$151:$Z$151,0)),0)+IFERROR(INDEX('Hoja de Trabajo para listado'!$AB$155:$BA$1048576,MATCH($A334,'Hoja de Trabajo para listado'!$AB$155:$AB$1048576,0),MATCH((CUADRO!H$5&amp;$E334),'Hoja de Trabajo para listado'!$AB$151:$BA$151,0)),0)+IFERROR(INDEX('Hoja de Trabajo para listado'!$BC$155:$CB$1048576,MATCH($A334,'Hoja de Trabajo para listado'!$BC$155:$BC$1048576,0),MATCH((CUADRO!H$5&amp;$E334),'Hoja de Trabajo para listado'!$BC$151:$CB$151,0)),0)+IFERROR(INDEX('Hoja de Trabajo para listado'!$DE$153:$DG$274,MATCH($A334,'Hoja de Trabajo para listado'!$DE$153:$DE$1048576,0),MATCH((CUADRO!H$5&amp;$E334),'Hoja de Trabajo para listado'!$DE$151:$DG$151,0)),0)+IFERROR(INDEX('Hoja de Trabajo para listado'!$CD$155:$DC$1048576,MATCH($A334,'Hoja de Trabajo para listado'!$CD$155:$CD$1048576,0),MATCH((CUADRO!H$5&amp;$E334),'Hoja de Trabajo para listado'!$CD$151:$DC$151,0)),0)</f>
        <v>0</v>
      </c>
      <c r="I334" s="314">
        <f ca="1">+IFERROR(INDEX('Hoja de Trabajo para listado'!$A$155:$Z$1048576,MATCH($A334,'Hoja de Trabajo para listado'!$A$155:$A$1048576,0),MATCH((CUADRO!I$5&amp;$E334),'Hoja de Trabajo para listado'!$A$151:$Z$151,0)),0)+IFERROR(INDEX('Hoja de Trabajo para listado'!$AB$155:$BA$1048576,MATCH($A334,'Hoja de Trabajo para listado'!$AB$155:$AB$1048576,0),MATCH((CUADRO!I$5&amp;$E334),'Hoja de Trabajo para listado'!$AB$151:$BA$151,0)),0)+IFERROR(INDEX('Hoja de Trabajo para listado'!$BC$155:$CB$1048576,MATCH($A334,'Hoja de Trabajo para listado'!$BC$155:$BC$1048576,0),MATCH((CUADRO!I$5&amp;$E334),'Hoja de Trabajo para listado'!$BC$151:$CB$151,0)),0)+IFERROR(INDEX('Hoja de Trabajo para listado'!$DE$153:$DG$274,MATCH($A334,'Hoja de Trabajo para listado'!$DE$153:$DE$1048576,0),MATCH((CUADRO!I$5&amp;$E334),'Hoja de Trabajo para listado'!$DE$151:$DG$151,0)),0)+IFERROR(INDEX('Hoja de Trabajo para listado'!$CD$155:$DC$1048576,MATCH($A334,'Hoja de Trabajo para listado'!$CD$155:$CD$1048576,0),MATCH((CUADRO!I$5&amp;$E334),'Hoja de Trabajo para listado'!$CD$151:$DC$151,0)),0)</f>
        <v>0</v>
      </c>
      <c r="J334" s="314">
        <f ca="1">+IFERROR(INDEX('Hoja de Trabajo para listado'!$A$155:$Z$1048576,MATCH($A334,'Hoja de Trabajo para listado'!$A$155:$A$1048576,0),MATCH((CUADRO!J$5&amp;$E334),'Hoja de Trabajo para listado'!$A$151:$Z$151,0)),0)+IFERROR(INDEX('Hoja de Trabajo para listado'!$AB$155:$BA$1048576,MATCH($A334,'Hoja de Trabajo para listado'!$AB$155:$AB$1048576,0),MATCH((CUADRO!J$5&amp;$E334),'Hoja de Trabajo para listado'!$AB$151:$BA$151,0)),0)+IFERROR(INDEX('Hoja de Trabajo para listado'!$BC$155:$CB$1048576,MATCH($A334,'Hoja de Trabajo para listado'!$BC$155:$BC$1048576,0),MATCH((CUADRO!J$5&amp;$E334),'Hoja de Trabajo para listado'!$BC$151:$CB$151,0)),0)+IFERROR(INDEX('Hoja de Trabajo para listado'!$DE$153:$DG$274,MATCH($A334,'Hoja de Trabajo para listado'!$DE$153:$DE$1048576,0),MATCH((CUADRO!J$5&amp;$E334),'Hoja de Trabajo para listado'!$DE$151:$DG$151,0)),0)+IFERROR(INDEX('Hoja de Trabajo para listado'!$CD$155:$DC$1048576,MATCH($A334,'Hoja de Trabajo para listado'!$CD$155:$CD$1048576,0),MATCH((CUADRO!J$5&amp;$E334),'Hoja de Trabajo para listado'!$CD$151:$DC$151,0)),0)</f>
        <v>0</v>
      </c>
      <c r="K334" s="314">
        <f ca="1">+IFERROR(INDEX('Hoja de Trabajo para listado'!$A$155:$Z$1048576,MATCH($A334,'Hoja de Trabajo para listado'!$A$155:$A$1048576,0),MATCH((CUADRO!K$5&amp;$E334),'Hoja de Trabajo para listado'!$A$151:$Z$151,0)),0)+IFERROR(INDEX('Hoja de Trabajo para listado'!$AB$155:$BA$1048576,MATCH($A334,'Hoja de Trabajo para listado'!$AB$155:$AB$1048576,0),MATCH((CUADRO!K$5&amp;$E334),'Hoja de Trabajo para listado'!$AB$151:$BA$151,0)),0)+IFERROR(INDEX('Hoja de Trabajo para listado'!$BC$155:$CB$1048576,MATCH($A334,'Hoja de Trabajo para listado'!$BC$155:$BC$1048576,0),MATCH((CUADRO!K$5&amp;$E334),'Hoja de Trabajo para listado'!$BC$151:$CB$151,0)),0)+IFERROR(INDEX('Hoja de Trabajo para listado'!$DE$153:$DG$274,MATCH($A334,'Hoja de Trabajo para listado'!$DE$153:$DE$1048576,0),MATCH((CUADRO!K$5&amp;$E334),'Hoja de Trabajo para listado'!$DE$151:$DG$151,0)),0)+IFERROR(INDEX('Hoja de Trabajo para listado'!$CD$155:$DC$1048576,MATCH($A334,'Hoja de Trabajo para listado'!$CD$155:$CD$1048576,0),MATCH((CUADRO!K$5&amp;$E334),'Hoja de Trabajo para listado'!$CD$151:$DC$151,0)),0)</f>
        <v>0</v>
      </c>
      <c r="L334" s="314">
        <f ca="1">+IFERROR(INDEX('Hoja de Trabajo para listado'!$A$155:$Z$1048576,MATCH($A334,'Hoja de Trabajo para listado'!$A$155:$A$1048576,0),MATCH((CUADRO!L$5&amp;$E334),'Hoja de Trabajo para listado'!$A$151:$Z$151,0)),0)+IFERROR(INDEX('Hoja de Trabajo para listado'!$AB$155:$BA$1048576,MATCH($A334,'Hoja de Trabajo para listado'!$AB$155:$AB$1048576,0),MATCH((CUADRO!L$5&amp;$E334),'Hoja de Trabajo para listado'!$AB$151:$BA$151,0)),0)+IFERROR(INDEX('Hoja de Trabajo para listado'!$BC$155:$CB$1048576,MATCH($A334,'Hoja de Trabajo para listado'!$BC$155:$BC$1048576,0),MATCH((CUADRO!L$5&amp;$E334),'Hoja de Trabajo para listado'!$BC$151:$CB$151,0)),0)+IFERROR(INDEX('Hoja de Trabajo para listado'!$DE$153:$DG$274,MATCH($A334,'Hoja de Trabajo para listado'!$DE$153:$DE$1048576,0),MATCH((CUADRO!L$5&amp;$E334),'Hoja de Trabajo para listado'!$DE$151:$DG$151,0)),0)+IFERROR(INDEX('Hoja de Trabajo para listado'!$CD$155:$DC$1048576,MATCH($A334,'Hoja de Trabajo para listado'!$CD$155:$CD$1048576,0),MATCH((CUADRO!L$5&amp;$E334),'Hoja de Trabajo para listado'!$CD$151:$DC$151,0)),0)</f>
        <v>0</v>
      </c>
      <c r="M334" s="314">
        <f ca="1">+IFERROR(INDEX('Hoja de Trabajo para listado'!$A$155:$Z$1048576,MATCH($A334,'Hoja de Trabajo para listado'!$A$155:$A$1048576,0),MATCH((CUADRO!M$5&amp;$E334),'Hoja de Trabajo para listado'!$A$151:$Z$151,0)),0)+IFERROR(INDEX('Hoja de Trabajo para listado'!$AB$155:$BA$1048576,MATCH($A334,'Hoja de Trabajo para listado'!$AB$155:$AB$1048576,0),MATCH((CUADRO!M$5&amp;$E334),'Hoja de Trabajo para listado'!$AB$151:$BA$151,0)),0)+IFERROR(INDEX('Hoja de Trabajo para listado'!$BC$155:$CB$1048576,MATCH($A334,'Hoja de Trabajo para listado'!$BC$155:$BC$1048576,0),MATCH((CUADRO!M$5&amp;$E334),'Hoja de Trabajo para listado'!$BC$151:$CB$151,0)),0)+IFERROR(INDEX('Hoja de Trabajo para listado'!$DE$153:$DG$274,MATCH($A334,'Hoja de Trabajo para listado'!$DE$153:$DE$1048576,0),MATCH((CUADRO!M$5&amp;$E334),'Hoja de Trabajo para listado'!$DE$151:$DG$151,0)),0)+IFERROR(INDEX('Hoja de Trabajo para listado'!$CD$155:$DC$1048576,MATCH($A334,'Hoja de Trabajo para listado'!$CD$155:$CD$1048576,0),MATCH((CUADRO!M$5&amp;$E334),'Hoja de Trabajo para listado'!$CD$151:$DC$151,0)),0)</f>
        <v>0</v>
      </c>
      <c r="N334" s="314">
        <f ca="1">+IFERROR(INDEX('Hoja de Trabajo para listado'!$A$155:$Z$1048576,MATCH($A334,'Hoja de Trabajo para listado'!$A$155:$A$1048576,0),MATCH((CUADRO!N$5&amp;$E334),'Hoja de Trabajo para listado'!$A$151:$Z$151,0)),0)+IFERROR(INDEX('Hoja de Trabajo para listado'!$AB$155:$BA$1048576,MATCH($A334,'Hoja de Trabajo para listado'!$AB$155:$AB$1048576,0),MATCH((CUADRO!N$5&amp;$E334),'Hoja de Trabajo para listado'!$AB$151:$BA$151,0)),0)+IFERROR(INDEX('Hoja de Trabajo para listado'!$BC$155:$CB$1048576,MATCH($A334,'Hoja de Trabajo para listado'!$BC$155:$BC$1048576,0),MATCH((CUADRO!N$5&amp;$E334),'Hoja de Trabajo para listado'!$BC$151:$CB$151,0)),0)+IFERROR(INDEX('Hoja de Trabajo para listado'!$DE$153:$DG$274,MATCH($A334,'Hoja de Trabajo para listado'!$DE$153:$DE$1048576,0),MATCH((CUADRO!N$5&amp;$E334),'Hoja de Trabajo para listado'!$DE$151:$DG$151,0)),0)+IFERROR(INDEX('Hoja de Trabajo para listado'!$CD$155:$DC$1048576,MATCH($A334,'Hoja de Trabajo para listado'!$CD$155:$CD$1048576,0),MATCH((CUADRO!N$5&amp;$E334),'Hoja de Trabajo para listado'!$CD$151:$DC$151,0)),0)</f>
        <v>0</v>
      </c>
      <c r="O334" s="314">
        <f ca="1">+IFERROR(INDEX('Hoja de Trabajo para listado'!$A$155:$Z$1048576,MATCH($A334,'Hoja de Trabajo para listado'!$A$155:$A$1048576,0),MATCH((CUADRO!O$5&amp;$E334),'Hoja de Trabajo para listado'!$A$151:$Z$151,0)),0)+IFERROR(INDEX('Hoja de Trabajo para listado'!$AB$155:$BA$1048576,MATCH($A334,'Hoja de Trabajo para listado'!$AB$155:$AB$1048576,0),MATCH((CUADRO!O$5&amp;$E334),'Hoja de Trabajo para listado'!$AB$151:$BA$151,0)),0)+IFERROR(INDEX('Hoja de Trabajo para listado'!$BC$155:$CB$1048576,MATCH($A334,'Hoja de Trabajo para listado'!$BC$155:$BC$1048576,0),MATCH((CUADRO!O$5&amp;$E334),'Hoja de Trabajo para listado'!$BC$151:$CB$151,0)),0)+IFERROR(INDEX('Hoja de Trabajo para listado'!$DE$153:$DG$274,MATCH($A334,'Hoja de Trabajo para listado'!$DE$153:$DE$1048576,0),MATCH((CUADRO!O$5&amp;$E334),'Hoja de Trabajo para listado'!$DE$151:$DG$151,0)),0)+IFERROR(INDEX('Hoja de Trabajo para listado'!$CD$155:$DC$1048576,MATCH($A334,'Hoja de Trabajo para listado'!$CD$155:$CD$1048576,0),MATCH((CUADRO!O$5&amp;$E334),'Hoja de Trabajo para listado'!$CD$151:$DC$151,0)),0)</f>
        <v>0</v>
      </c>
      <c r="P334" s="314">
        <f ca="1">+IFERROR(INDEX('Hoja de Trabajo para listado'!$A$155:$Z$1048576,MATCH($A334,'Hoja de Trabajo para listado'!$A$155:$A$1048576,0),MATCH((CUADRO!P$5&amp;$E334),'Hoja de Trabajo para listado'!$A$151:$Z$151,0)),0)+IFERROR(INDEX('Hoja de Trabajo para listado'!$AB$155:$BA$1048576,MATCH($A334,'Hoja de Trabajo para listado'!$AB$155:$AB$1048576,0),MATCH((CUADRO!P$5&amp;$E334),'Hoja de Trabajo para listado'!$AB$151:$BA$151,0)),0)+IFERROR(INDEX('Hoja de Trabajo para listado'!$BC$155:$CB$1048576,MATCH($A334,'Hoja de Trabajo para listado'!$BC$155:$BC$1048576,0),MATCH((CUADRO!P$5&amp;$E334),'Hoja de Trabajo para listado'!$BC$151:$CB$151,0)),0)+IFERROR(INDEX('Hoja de Trabajo para listado'!$DE$153:$DG$274,MATCH($A334,'Hoja de Trabajo para listado'!$DE$153:$DE$1048576,0),MATCH((CUADRO!P$5&amp;$E334),'Hoja de Trabajo para listado'!$DE$151:$DG$151,0)),0)+IFERROR(INDEX('Hoja de Trabajo para listado'!$CD$155:$DC$1048576,MATCH($A334,'Hoja de Trabajo para listado'!$CD$155:$CD$1048576,0),MATCH((CUADRO!P$5&amp;$E334),'Hoja de Trabajo para listado'!$CD$151:$DC$151,0)),0)</f>
        <v>0</v>
      </c>
      <c r="Q334" s="314">
        <f ca="1">+IFERROR(INDEX('Hoja de Trabajo para listado'!$A$155:$Z$1048576,MATCH($A334,'Hoja de Trabajo para listado'!$A$155:$A$1048576,0),MATCH((CUADRO!Q$5&amp;$E334),'Hoja de Trabajo para listado'!$A$151:$Z$151,0)),0)+IFERROR(INDEX('Hoja de Trabajo para listado'!$AB$155:$BA$1048576,MATCH($A334,'Hoja de Trabajo para listado'!$AB$155:$AB$1048576,0),MATCH((CUADRO!Q$5&amp;$E334),'Hoja de Trabajo para listado'!$AB$151:$BA$151,0)),0)+IFERROR(INDEX('Hoja de Trabajo para listado'!$BC$155:$CB$1048576,MATCH($A334,'Hoja de Trabajo para listado'!$BC$155:$BC$1048576,0),MATCH((CUADRO!Q$5&amp;$E334),'Hoja de Trabajo para listado'!$BC$151:$CB$151,0)),0)+IFERROR(INDEX('Hoja de Trabajo para listado'!$DE$153:$DG$274,MATCH($A334,'Hoja de Trabajo para listado'!$DE$153:$DE$1048576,0),MATCH((CUADRO!Q$5&amp;$E334),'Hoja de Trabajo para listado'!$DE$151:$DG$151,0)),0)+IFERROR(INDEX('Hoja de Trabajo para listado'!$CD$155:$DC$1048576,MATCH($A334,'Hoja de Trabajo para listado'!$CD$155:$CD$1048576,0),MATCH((CUADRO!Q$5&amp;$E334),'Hoja de Trabajo para listado'!$CD$151:$DC$151,0)),0)</f>
        <v>0</v>
      </c>
      <c r="R334" s="314">
        <f t="shared" ca="1" si="10"/>
        <v>0</v>
      </c>
      <c r="S334" s="322"/>
      <c r="T334" s="314">
        <f ca="1">+T335</f>
        <v>0</v>
      </c>
      <c r="U334" s="313">
        <f t="shared" si="11"/>
        <v>1</v>
      </c>
      <c r="V334" s="319" t="str">
        <f>+VLOOKUP(A334,bd_lista!$A$3:$E$593,5,FALSE)</f>
        <v>Gobiernos Autonomos Municipales</v>
      </c>
      <c r="W334" s="425" t="str">
        <f>+V334</f>
        <v>Gobiernos Autonomos Municipales</v>
      </c>
    </row>
    <row r="335" spans="1:23" customFormat="1" ht="15" hidden="1" customHeight="1">
      <c r="A335" s="323">
        <v>1273</v>
      </c>
      <c r="B335" s="428"/>
      <c r="C335" s="319" t="str">
        <f>+VLOOKUP(A335,bd_lista!$A$3:$C$593,3,FALSE)</f>
        <v>Gobierno Autónomo Municipal de Chacarilla</v>
      </c>
      <c r="D335" s="430"/>
      <c r="E335" s="349" t="s">
        <v>1419</v>
      </c>
      <c r="F335" s="314">
        <f ca="1">+IFERROR(INDEX('Hoja de Trabajo para listado'!$A$155:$Z$1048576,MATCH($A335,'Hoja de Trabajo para listado'!$A$155:$A$1048576,0),MATCH((CUADRO!F$5&amp;$E335),'Hoja de Trabajo para listado'!$A$151:$Z$151,0)),0)+IFERROR(INDEX('Hoja de Trabajo para listado'!$AB$155:$BA$1048576,MATCH($A335,'Hoja de Trabajo para listado'!$AB$155:$AB$1048576,0),MATCH((CUADRO!F$5&amp;$E335),'Hoja de Trabajo para listado'!$AB$151:$BA$151,0)),0)+IFERROR(INDEX('Hoja de Trabajo para listado'!$BC$155:$CB$1048576,MATCH($A335,'Hoja de Trabajo para listado'!$BC$155:$BC$1048576,0),MATCH((CUADRO!F$5&amp;$E335),'Hoja de Trabajo para listado'!$BC$151:$CB$151,0)),0)+IFERROR(INDEX('Hoja de Trabajo para listado'!$DE$153:$DG$274,MATCH($A335,'Hoja de Trabajo para listado'!$DE$153:$DE$1048576,0),MATCH((CUADRO!F$5&amp;$E335),'Hoja de Trabajo para listado'!$DE$151:$DG$151,0)),0)+IFERROR(INDEX('Hoja de Trabajo para listado'!$CD$155:$DC$1048576,MATCH($A335,'Hoja de Trabajo para listado'!$CD$155:$CD$1048576,0),MATCH((CUADRO!F$5&amp;$E335),'Hoja de Trabajo para listado'!$CD$151:$DC$151,0)),0)</f>
        <v>0</v>
      </c>
      <c r="G335" s="314">
        <f ca="1">+IFERROR(INDEX('Hoja de Trabajo para listado'!$A$155:$Z$1048576,MATCH($A335,'Hoja de Trabajo para listado'!$A$155:$A$1048576,0),MATCH((CUADRO!G$5&amp;$E335),'Hoja de Trabajo para listado'!$A$151:$Z$151,0)),0)+IFERROR(INDEX('Hoja de Trabajo para listado'!$AB$155:$BA$1048576,MATCH($A335,'Hoja de Trabajo para listado'!$AB$155:$AB$1048576,0),MATCH((CUADRO!G$5&amp;$E335),'Hoja de Trabajo para listado'!$AB$151:$BA$151,0)),0)+IFERROR(INDEX('Hoja de Trabajo para listado'!$BC$155:$CB$1048576,MATCH($A335,'Hoja de Trabajo para listado'!$BC$155:$BC$1048576,0),MATCH((CUADRO!G$5&amp;$E335),'Hoja de Trabajo para listado'!$BC$151:$CB$151,0)),0)+IFERROR(INDEX('Hoja de Trabajo para listado'!$DE$153:$DG$274,MATCH($A335,'Hoja de Trabajo para listado'!$DE$153:$DE$1048576,0),MATCH((CUADRO!G$5&amp;$E335),'Hoja de Trabajo para listado'!$DE$151:$DG$151,0)),0)+IFERROR(INDEX('Hoja de Trabajo para listado'!$CD$155:$DC$1048576,MATCH($A335,'Hoja de Trabajo para listado'!$CD$155:$CD$1048576,0),MATCH((CUADRO!G$5&amp;$E335),'Hoja de Trabajo para listado'!$CD$151:$DC$151,0)),0)</f>
        <v>0</v>
      </c>
      <c r="H335" s="314">
        <f ca="1">+IFERROR(INDEX('Hoja de Trabajo para listado'!$A$155:$Z$1048576,MATCH($A335,'Hoja de Trabajo para listado'!$A$155:$A$1048576,0),MATCH((CUADRO!H$5&amp;$E335),'Hoja de Trabajo para listado'!$A$151:$Z$151,0)),0)+IFERROR(INDEX('Hoja de Trabajo para listado'!$AB$155:$BA$1048576,MATCH($A335,'Hoja de Trabajo para listado'!$AB$155:$AB$1048576,0),MATCH((CUADRO!H$5&amp;$E335),'Hoja de Trabajo para listado'!$AB$151:$BA$151,0)),0)+IFERROR(INDEX('Hoja de Trabajo para listado'!$BC$155:$CB$1048576,MATCH($A335,'Hoja de Trabajo para listado'!$BC$155:$BC$1048576,0),MATCH((CUADRO!H$5&amp;$E335),'Hoja de Trabajo para listado'!$BC$151:$CB$151,0)),0)+IFERROR(INDEX('Hoja de Trabajo para listado'!$DE$153:$DG$274,MATCH($A335,'Hoja de Trabajo para listado'!$DE$153:$DE$1048576,0),MATCH((CUADRO!H$5&amp;$E335),'Hoja de Trabajo para listado'!$DE$151:$DG$151,0)),0)+IFERROR(INDEX('Hoja de Trabajo para listado'!$CD$155:$DC$1048576,MATCH($A335,'Hoja de Trabajo para listado'!$CD$155:$CD$1048576,0),MATCH((CUADRO!H$5&amp;$E335),'Hoja de Trabajo para listado'!$CD$151:$DC$151,0)),0)</f>
        <v>0</v>
      </c>
      <c r="I335" s="314">
        <f ca="1">+IFERROR(INDEX('Hoja de Trabajo para listado'!$A$155:$Z$1048576,MATCH($A335,'Hoja de Trabajo para listado'!$A$155:$A$1048576,0),MATCH((CUADRO!I$5&amp;$E335),'Hoja de Trabajo para listado'!$A$151:$Z$151,0)),0)+IFERROR(INDEX('Hoja de Trabajo para listado'!$AB$155:$BA$1048576,MATCH($A335,'Hoja de Trabajo para listado'!$AB$155:$AB$1048576,0),MATCH((CUADRO!I$5&amp;$E335),'Hoja de Trabajo para listado'!$AB$151:$BA$151,0)),0)+IFERROR(INDEX('Hoja de Trabajo para listado'!$BC$155:$CB$1048576,MATCH($A335,'Hoja de Trabajo para listado'!$BC$155:$BC$1048576,0),MATCH((CUADRO!I$5&amp;$E335),'Hoja de Trabajo para listado'!$BC$151:$CB$151,0)),0)+IFERROR(INDEX('Hoja de Trabajo para listado'!$DE$153:$DG$274,MATCH($A335,'Hoja de Trabajo para listado'!$DE$153:$DE$1048576,0),MATCH((CUADRO!I$5&amp;$E335),'Hoja de Trabajo para listado'!$DE$151:$DG$151,0)),0)+IFERROR(INDEX('Hoja de Trabajo para listado'!$CD$155:$DC$1048576,MATCH($A335,'Hoja de Trabajo para listado'!$CD$155:$CD$1048576,0),MATCH((CUADRO!I$5&amp;$E335),'Hoja de Trabajo para listado'!$CD$151:$DC$151,0)),0)</f>
        <v>0</v>
      </c>
      <c r="J335" s="314">
        <f ca="1">+IFERROR(INDEX('Hoja de Trabajo para listado'!$A$155:$Z$1048576,MATCH($A335,'Hoja de Trabajo para listado'!$A$155:$A$1048576,0),MATCH((CUADRO!J$5&amp;$E335),'Hoja de Trabajo para listado'!$A$151:$Z$151,0)),0)+IFERROR(INDEX('Hoja de Trabajo para listado'!$AB$155:$BA$1048576,MATCH($A335,'Hoja de Trabajo para listado'!$AB$155:$AB$1048576,0),MATCH((CUADRO!J$5&amp;$E335),'Hoja de Trabajo para listado'!$AB$151:$BA$151,0)),0)+IFERROR(INDEX('Hoja de Trabajo para listado'!$BC$155:$CB$1048576,MATCH($A335,'Hoja de Trabajo para listado'!$BC$155:$BC$1048576,0),MATCH((CUADRO!J$5&amp;$E335),'Hoja de Trabajo para listado'!$BC$151:$CB$151,0)),0)+IFERROR(INDEX('Hoja de Trabajo para listado'!$DE$153:$DG$274,MATCH($A335,'Hoja de Trabajo para listado'!$DE$153:$DE$1048576,0),MATCH((CUADRO!J$5&amp;$E335),'Hoja de Trabajo para listado'!$DE$151:$DG$151,0)),0)+IFERROR(INDEX('Hoja de Trabajo para listado'!$CD$155:$DC$1048576,MATCH($A335,'Hoja de Trabajo para listado'!$CD$155:$CD$1048576,0),MATCH((CUADRO!J$5&amp;$E335),'Hoja de Trabajo para listado'!$CD$151:$DC$151,0)),0)</f>
        <v>0</v>
      </c>
      <c r="K335" s="314">
        <f ca="1">+IFERROR(INDEX('Hoja de Trabajo para listado'!$A$155:$Z$1048576,MATCH($A335,'Hoja de Trabajo para listado'!$A$155:$A$1048576,0),MATCH((CUADRO!K$5&amp;$E335),'Hoja de Trabajo para listado'!$A$151:$Z$151,0)),0)+IFERROR(INDEX('Hoja de Trabajo para listado'!$AB$155:$BA$1048576,MATCH($A335,'Hoja de Trabajo para listado'!$AB$155:$AB$1048576,0),MATCH((CUADRO!K$5&amp;$E335),'Hoja de Trabajo para listado'!$AB$151:$BA$151,0)),0)+IFERROR(INDEX('Hoja de Trabajo para listado'!$BC$155:$CB$1048576,MATCH($A335,'Hoja de Trabajo para listado'!$BC$155:$BC$1048576,0),MATCH((CUADRO!K$5&amp;$E335),'Hoja de Trabajo para listado'!$BC$151:$CB$151,0)),0)+IFERROR(INDEX('Hoja de Trabajo para listado'!$DE$153:$DG$274,MATCH($A335,'Hoja de Trabajo para listado'!$DE$153:$DE$1048576,0),MATCH((CUADRO!K$5&amp;$E335),'Hoja de Trabajo para listado'!$DE$151:$DG$151,0)),0)+IFERROR(INDEX('Hoja de Trabajo para listado'!$CD$155:$DC$1048576,MATCH($A335,'Hoja de Trabajo para listado'!$CD$155:$CD$1048576,0),MATCH((CUADRO!K$5&amp;$E335),'Hoja de Trabajo para listado'!$CD$151:$DC$151,0)),0)</f>
        <v>0</v>
      </c>
      <c r="L335" s="314">
        <f ca="1">+IFERROR(INDEX('Hoja de Trabajo para listado'!$A$155:$Z$1048576,MATCH($A335,'Hoja de Trabajo para listado'!$A$155:$A$1048576,0),MATCH((CUADRO!L$5&amp;$E335),'Hoja de Trabajo para listado'!$A$151:$Z$151,0)),0)+IFERROR(INDEX('Hoja de Trabajo para listado'!$AB$155:$BA$1048576,MATCH($A335,'Hoja de Trabajo para listado'!$AB$155:$AB$1048576,0),MATCH((CUADRO!L$5&amp;$E335),'Hoja de Trabajo para listado'!$AB$151:$BA$151,0)),0)+IFERROR(INDEX('Hoja de Trabajo para listado'!$BC$155:$CB$1048576,MATCH($A335,'Hoja de Trabajo para listado'!$BC$155:$BC$1048576,0),MATCH((CUADRO!L$5&amp;$E335),'Hoja de Trabajo para listado'!$BC$151:$CB$151,0)),0)+IFERROR(INDEX('Hoja de Trabajo para listado'!$DE$153:$DG$274,MATCH($A335,'Hoja de Trabajo para listado'!$DE$153:$DE$1048576,0),MATCH((CUADRO!L$5&amp;$E335),'Hoja de Trabajo para listado'!$DE$151:$DG$151,0)),0)+IFERROR(INDEX('Hoja de Trabajo para listado'!$CD$155:$DC$1048576,MATCH($A335,'Hoja de Trabajo para listado'!$CD$155:$CD$1048576,0),MATCH((CUADRO!L$5&amp;$E335),'Hoja de Trabajo para listado'!$CD$151:$DC$151,0)),0)</f>
        <v>0</v>
      </c>
      <c r="M335" s="314">
        <f ca="1">+IFERROR(INDEX('Hoja de Trabajo para listado'!$A$155:$Z$1048576,MATCH($A335,'Hoja de Trabajo para listado'!$A$155:$A$1048576,0),MATCH((CUADRO!M$5&amp;$E335),'Hoja de Trabajo para listado'!$A$151:$Z$151,0)),0)+IFERROR(INDEX('Hoja de Trabajo para listado'!$AB$155:$BA$1048576,MATCH($A335,'Hoja de Trabajo para listado'!$AB$155:$AB$1048576,0),MATCH((CUADRO!M$5&amp;$E335),'Hoja de Trabajo para listado'!$AB$151:$BA$151,0)),0)+IFERROR(INDEX('Hoja de Trabajo para listado'!$BC$155:$CB$1048576,MATCH($A335,'Hoja de Trabajo para listado'!$BC$155:$BC$1048576,0),MATCH((CUADRO!M$5&amp;$E335),'Hoja de Trabajo para listado'!$BC$151:$CB$151,0)),0)+IFERROR(INDEX('Hoja de Trabajo para listado'!$DE$153:$DG$274,MATCH($A335,'Hoja de Trabajo para listado'!$DE$153:$DE$1048576,0),MATCH((CUADRO!M$5&amp;$E335),'Hoja de Trabajo para listado'!$DE$151:$DG$151,0)),0)+IFERROR(INDEX('Hoja de Trabajo para listado'!$CD$155:$DC$1048576,MATCH($A335,'Hoja de Trabajo para listado'!$CD$155:$CD$1048576,0),MATCH((CUADRO!M$5&amp;$E335),'Hoja de Trabajo para listado'!$CD$151:$DC$151,0)),0)</f>
        <v>0</v>
      </c>
      <c r="N335" s="314">
        <f ca="1">+IFERROR(INDEX('Hoja de Trabajo para listado'!$A$155:$Z$1048576,MATCH($A335,'Hoja de Trabajo para listado'!$A$155:$A$1048576,0),MATCH((CUADRO!N$5&amp;$E335),'Hoja de Trabajo para listado'!$A$151:$Z$151,0)),0)+IFERROR(INDEX('Hoja de Trabajo para listado'!$AB$155:$BA$1048576,MATCH($A335,'Hoja de Trabajo para listado'!$AB$155:$AB$1048576,0),MATCH((CUADRO!N$5&amp;$E335),'Hoja de Trabajo para listado'!$AB$151:$BA$151,0)),0)+IFERROR(INDEX('Hoja de Trabajo para listado'!$BC$155:$CB$1048576,MATCH($A335,'Hoja de Trabajo para listado'!$BC$155:$BC$1048576,0),MATCH((CUADRO!N$5&amp;$E335),'Hoja de Trabajo para listado'!$BC$151:$CB$151,0)),0)+IFERROR(INDEX('Hoja de Trabajo para listado'!$DE$153:$DG$274,MATCH($A335,'Hoja de Trabajo para listado'!$DE$153:$DE$1048576,0),MATCH((CUADRO!N$5&amp;$E335),'Hoja de Trabajo para listado'!$DE$151:$DG$151,0)),0)+IFERROR(INDEX('Hoja de Trabajo para listado'!$CD$155:$DC$1048576,MATCH($A335,'Hoja de Trabajo para listado'!$CD$155:$CD$1048576,0),MATCH((CUADRO!N$5&amp;$E335),'Hoja de Trabajo para listado'!$CD$151:$DC$151,0)),0)</f>
        <v>0</v>
      </c>
      <c r="O335" s="314">
        <f ca="1">+IFERROR(INDEX('Hoja de Trabajo para listado'!$A$155:$Z$1048576,MATCH($A335,'Hoja de Trabajo para listado'!$A$155:$A$1048576,0),MATCH((CUADRO!O$5&amp;$E335),'Hoja de Trabajo para listado'!$A$151:$Z$151,0)),0)+IFERROR(INDEX('Hoja de Trabajo para listado'!$AB$155:$BA$1048576,MATCH($A335,'Hoja de Trabajo para listado'!$AB$155:$AB$1048576,0),MATCH((CUADRO!O$5&amp;$E335),'Hoja de Trabajo para listado'!$AB$151:$BA$151,0)),0)+IFERROR(INDEX('Hoja de Trabajo para listado'!$BC$155:$CB$1048576,MATCH($A335,'Hoja de Trabajo para listado'!$BC$155:$BC$1048576,0),MATCH((CUADRO!O$5&amp;$E335),'Hoja de Trabajo para listado'!$BC$151:$CB$151,0)),0)+IFERROR(INDEX('Hoja de Trabajo para listado'!$DE$153:$DG$274,MATCH($A335,'Hoja de Trabajo para listado'!$DE$153:$DE$1048576,0),MATCH((CUADRO!O$5&amp;$E335),'Hoja de Trabajo para listado'!$DE$151:$DG$151,0)),0)+IFERROR(INDEX('Hoja de Trabajo para listado'!$CD$155:$DC$1048576,MATCH($A335,'Hoja de Trabajo para listado'!$CD$155:$CD$1048576,0),MATCH((CUADRO!O$5&amp;$E335),'Hoja de Trabajo para listado'!$CD$151:$DC$151,0)),0)</f>
        <v>0</v>
      </c>
      <c r="P335" s="314">
        <f ca="1">+IFERROR(INDEX('Hoja de Trabajo para listado'!$A$155:$Z$1048576,MATCH($A335,'Hoja de Trabajo para listado'!$A$155:$A$1048576,0),MATCH((CUADRO!P$5&amp;$E335),'Hoja de Trabajo para listado'!$A$151:$Z$151,0)),0)+IFERROR(INDEX('Hoja de Trabajo para listado'!$AB$155:$BA$1048576,MATCH($A335,'Hoja de Trabajo para listado'!$AB$155:$AB$1048576,0),MATCH((CUADRO!P$5&amp;$E335),'Hoja de Trabajo para listado'!$AB$151:$BA$151,0)),0)+IFERROR(INDEX('Hoja de Trabajo para listado'!$BC$155:$CB$1048576,MATCH($A335,'Hoja de Trabajo para listado'!$BC$155:$BC$1048576,0),MATCH((CUADRO!P$5&amp;$E335),'Hoja de Trabajo para listado'!$BC$151:$CB$151,0)),0)+IFERROR(INDEX('Hoja de Trabajo para listado'!$DE$153:$DG$274,MATCH($A335,'Hoja de Trabajo para listado'!$DE$153:$DE$1048576,0),MATCH((CUADRO!P$5&amp;$E335),'Hoja de Trabajo para listado'!$DE$151:$DG$151,0)),0)+IFERROR(INDEX('Hoja de Trabajo para listado'!$CD$155:$DC$1048576,MATCH($A335,'Hoja de Trabajo para listado'!$CD$155:$CD$1048576,0),MATCH((CUADRO!P$5&amp;$E335),'Hoja de Trabajo para listado'!$CD$151:$DC$151,0)),0)</f>
        <v>0</v>
      </c>
      <c r="Q335" s="314">
        <f ca="1">+IFERROR(INDEX('Hoja de Trabajo para listado'!$A$155:$Z$1048576,MATCH($A335,'Hoja de Trabajo para listado'!$A$155:$A$1048576,0),MATCH((CUADRO!Q$5&amp;$E335),'Hoja de Trabajo para listado'!$A$151:$Z$151,0)),0)+IFERROR(INDEX('Hoja de Trabajo para listado'!$AB$155:$BA$1048576,MATCH($A335,'Hoja de Trabajo para listado'!$AB$155:$AB$1048576,0),MATCH((CUADRO!Q$5&amp;$E335),'Hoja de Trabajo para listado'!$AB$151:$BA$151,0)),0)+IFERROR(INDEX('Hoja de Trabajo para listado'!$BC$155:$CB$1048576,MATCH($A335,'Hoja de Trabajo para listado'!$BC$155:$BC$1048576,0),MATCH((CUADRO!Q$5&amp;$E335),'Hoja de Trabajo para listado'!$BC$151:$CB$151,0)),0)+IFERROR(INDEX('Hoja de Trabajo para listado'!$DE$153:$DG$274,MATCH($A335,'Hoja de Trabajo para listado'!$DE$153:$DE$1048576,0),MATCH((CUADRO!Q$5&amp;$E335),'Hoja de Trabajo para listado'!$DE$151:$DG$151,0)),0)+IFERROR(INDEX('Hoja de Trabajo para listado'!$CD$155:$DC$1048576,MATCH($A335,'Hoja de Trabajo para listado'!$CD$155:$CD$1048576,0),MATCH((CUADRO!Q$5&amp;$E335),'Hoja de Trabajo para listado'!$CD$151:$DC$151,0)),0)</f>
        <v>0</v>
      </c>
      <c r="R335" s="314">
        <f t="shared" ca="1" si="10"/>
        <v>0</v>
      </c>
      <c r="S335" s="322">
        <f ca="1">+R334+R335</f>
        <v>0</v>
      </c>
      <c r="T335" s="314">
        <f ca="1">+S335</f>
        <v>0</v>
      </c>
      <c r="U335" s="313">
        <f t="shared" si="11"/>
        <v>2</v>
      </c>
      <c r="V335" s="319" t="str">
        <f>+VLOOKUP(A335,bd_lista!$A$3:$E$593,5,FALSE)</f>
        <v>Gobiernos Autonomos Municipales</v>
      </c>
      <c r="W335" s="426"/>
    </row>
    <row r="336" spans="1:23" customFormat="1" ht="15" hidden="1" customHeight="1">
      <c r="A336" s="323">
        <v>1274</v>
      </c>
      <c r="B336" s="427">
        <f>+A336</f>
        <v>1274</v>
      </c>
      <c r="C336" s="318" t="str">
        <f>+VLOOKUP(A336,bd_lista!$A$3:$C$593,3,FALSE)</f>
        <v>Gobierno Autónomo Municipal de Santiago de Machaca</v>
      </c>
      <c r="D336" s="429" t="str">
        <f>+C336</f>
        <v>Gobierno Autónomo Municipal de Santiago de Machaca</v>
      </c>
      <c r="E336" s="346" t="s">
        <v>1418</v>
      </c>
      <c r="F336" s="314">
        <f ca="1">+IFERROR(INDEX('Hoja de Trabajo para listado'!$A$155:$Z$1048576,MATCH($A336,'Hoja de Trabajo para listado'!$A$155:$A$1048576,0),MATCH((CUADRO!F$5&amp;$E336),'Hoja de Trabajo para listado'!$A$151:$Z$151,0)),0)+IFERROR(INDEX('Hoja de Trabajo para listado'!$AB$155:$BA$1048576,MATCH($A336,'Hoja de Trabajo para listado'!$AB$155:$AB$1048576,0),MATCH((CUADRO!F$5&amp;$E336),'Hoja de Trabajo para listado'!$AB$151:$BA$151,0)),0)+IFERROR(INDEX('Hoja de Trabajo para listado'!$BC$155:$CB$1048576,MATCH($A336,'Hoja de Trabajo para listado'!$BC$155:$BC$1048576,0),MATCH((CUADRO!F$5&amp;$E336),'Hoja de Trabajo para listado'!$BC$151:$CB$151,0)),0)+IFERROR(INDEX('Hoja de Trabajo para listado'!$DE$153:$DG$274,MATCH($A336,'Hoja de Trabajo para listado'!$DE$153:$DE$1048576,0),MATCH((CUADRO!F$5&amp;$E336),'Hoja de Trabajo para listado'!$DE$151:$DG$151,0)),0)+IFERROR(INDEX('Hoja de Trabajo para listado'!$CD$155:$DC$1048576,MATCH($A336,'Hoja de Trabajo para listado'!$CD$155:$CD$1048576,0),MATCH((CUADRO!F$5&amp;$E336),'Hoja de Trabajo para listado'!$CD$151:$DC$151,0)),0)</f>
        <v>0</v>
      </c>
      <c r="G336" s="314">
        <f ca="1">+IFERROR(INDEX('Hoja de Trabajo para listado'!$A$155:$Z$1048576,MATCH($A336,'Hoja de Trabajo para listado'!$A$155:$A$1048576,0),MATCH((CUADRO!G$5&amp;$E336),'Hoja de Trabajo para listado'!$A$151:$Z$151,0)),0)+IFERROR(INDEX('Hoja de Trabajo para listado'!$AB$155:$BA$1048576,MATCH($A336,'Hoja de Trabajo para listado'!$AB$155:$AB$1048576,0),MATCH((CUADRO!G$5&amp;$E336),'Hoja de Trabajo para listado'!$AB$151:$BA$151,0)),0)+IFERROR(INDEX('Hoja de Trabajo para listado'!$BC$155:$CB$1048576,MATCH($A336,'Hoja de Trabajo para listado'!$BC$155:$BC$1048576,0),MATCH((CUADRO!G$5&amp;$E336),'Hoja de Trabajo para listado'!$BC$151:$CB$151,0)),0)+IFERROR(INDEX('Hoja de Trabajo para listado'!$DE$153:$DG$274,MATCH($A336,'Hoja de Trabajo para listado'!$DE$153:$DE$1048576,0),MATCH((CUADRO!G$5&amp;$E336),'Hoja de Trabajo para listado'!$DE$151:$DG$151,0)),0)+IFERROR(INDEX('Hoja de Trabajo para listado'!$CD$155:$DC$1048576,MATCH($A336,'Hoja de Trabajo para listado'!$CD$155:$CD$1048576,0),MATCH((CUADRO!G$5&amp;$E336),'Hoja de Trabajo para listado'!$CD$151:$DC$151,0)),0)</f>
        <v>0</v>
      </c>
      <c r="H336" s="314">
        <f ca="1">+IFERROR(INDEX('Hoja de Trabajo para listado'!$A$155:$Z$1048576,MATCH($A336,'Hoja de Trabajo para listado'!$A$155:$A$1048576,0),MATCH((CUADRO!H$5&amp;$E336),'Hoja de Trabajo para listado'!$A$151:$Z$151,0)),0)+IFERROR(INDEX('Hoja de Trabajo para listado'!$AB$155:$BA$1048576,MATCH($A336,'Hoja de Trabajo para listado'!$AB$155:$AB$1048576,0),MATCH((CUADRO!H$5&amp;$E336),'Hoja de Trabajo para listado'!$AB$151:$BA$151,0)),0)+IFERROR(INDEX('Hoja de Trabajo para listado'!$BC$155:$CB$1048576,MATCH($A336,'Hoja de Trabajo para listado'!$BC$155:$BC$1048576,0),MATCH((CUADRO!H$5&amp;$E336),'Hoja de Trabajo para listado'!$BC$151:$CB$151,0)),0)+IFERROR(INDEX('Hoja de Trabajo para listado'!$DE$153:$DG$274,MATCH($A336,'Hoja de Trabajo para listado'!$DE$153:$DE$1048576,0),MATCH((CUADRO!H$5&amp;$E336),'Hoja de Trabajo para listado'!$DE$151:$DG$151,0)),0)+IFERROR(INDEX('Hoja de Trabajo para listado'!$CD$155:$DC$1048576,MATCH($A336,'Hoja de Trabajo para listado'!$CD$155:$CD$1048576,0),MATCH((CUADRO!H$5&amp;$E336),'Hoja de Trabajo para listado'!$CD$151:$DC$151,0)),0)</f>
        <v>0</v>
      </c>
      <c r="I336" s="314">
        <f ca="1">+IFERROR(INDEX('Hoja de Trabajo para listado'!$A$155:$Z$1048576,MATCH($A336,'Hoja de Trabajo para listado'!$A$155:$A$1048576,0),MATCH((CUADRO!I$5&amp;$E336),'Hoja de Trabajo para listado'!$A$151:$Z$151,0)),0)+IFERROR(INDEX('Hoja de Trabajo para listado'!$AB$155:$BA$1048576,MATCH($A336,'Hoja de Trabajo para listado'!$AB$155:$AB$1048576,0),MATCH((CUADRO!I$5&amp;$E336),'Hoja de Trabajo para listado'!$AB$151:$BA$151,0)),0)+IFERROR(INDEX('Hoja de Trabajo para listado'!$BC$155:$CB$1048576,MATCH($A336,'Hoja de Trabajo para listado'!$BC$155:$BC$1048576,0),MATCH((CUADRO!I$5&amp;$E336),'Hoja de Trabajo para listado'!$BC$151:$CB$151,0)),0)+IFERROR(INDEX('Hoja de Trabajo para listado'!$DE$153:$DG$274,MATCH($A336,'Hoja de Trabajo para listado'!$DE$153:$DE$1048576,0),MATCH((CUADRO!I$5&amp;$E336),'Hoja de Trabajo para listado'!$DE$151:$DG$151,0)),0)+IFERROR(INDEX('Hoja de Trabajo para listado'!$CD$155:$DC$1048576,MATCH($A336,'Hoja de Trabajo para listado'!$CD$155:$CD$1048576,0),MATCH((CUADRO!I$5&amp;$E336),'Hoja de Trabajo para listado'!$CD$151:$DC$151,0)),0)</f>
        <v>0</v>
      </c>
      <c r="J336" s="314">
        <f ca="1">+IFERROR(INDEX('Hoja de Trabajo para listado'!$A$155:$Z$1048576,MATCH($A336,'Hoja de Trabajo para listado'!$A$155:$A$1048576,0),MATCH((CUADRO!J$5&amp;$E336),'Hoja de Trabajo para listado'!$A$151:$Z$151,0)),0)+IFERROR(INDEX('Hoja de Trabajo para listado'!$AB$155:$BA$1048576,MATCH($A336,'Hoja de Trabajo para listado'!$AB$155:$AB$1048576,0),MATCH((CUADRO!J$5&amp;$E336),'Hoja de Trabajo para listado'!$AB$151:$BA$151,0)),0)+IFERROR(INDEX('Hoja de Trabajo para listado'!$BC$155:$CB$1048576,MATCH($A336,'Hoja de Trabajo para listado'!$BC$155:$BC$1048576,0),MATCH((CUADRO!J$5&amp;$E336),'Hoja de Trabajo para listado'!$BC$151:$CB$151,0)),0)+IFERROR(INDEX('Hoja de Trabajo para listado'!$DE$153:$DG$274,MATCH($A336,'Hoja de Trabajo para listado'!$DE$153:$DE$1048576,0),MATCH((CUADRO!J$5&amp;$E336),'Hoja de Trabajo para listado'!$DE$151:$DG$151,0)),0)+IFERROR(INDEX('Hoja de Trabajo para listado'!$CD$155:$DC$1048576,MATCH($A336,'Hoja de Trabajo para listado'!$CD$155:$CD$1048576,0),MATCH((CUADRO!J$5&amp;$E336),'Hoja de Trabajo para listado'!$CD$151:$DC$151,0)),0)</f>
        <v>0</v>
      </c>
      <c r="K336" s="314">
        <f ca="1">+IFERROR(INDEX('Hoja de Trabajo para listado'!$A$155:$Z$1048576,MATCH($A336,'Hoja de Trabajo para listado'!$A$155:$A$1048576,0),MATCH((CUADRO!K$5&amp;$E336),'Hoja de Trabajo para listado'!$A$151:$Z$151,0)),0)+IFERROR(INDEX('Hoja de Trabajo para listado'!$AB$155:$BA$1048576,MATCH($A336,'Hoja de Trabajo para listado'!$AB$155:$AB$1048576,0),MATCH((CUADRO!K$5&amp;$E336),'Hoja de Trabajo para listado'!$AB$151:$BA$151,0)),0)+IFERROR(INDEX('Hoja de Trabajo para listado'!$BC$155:$CB$1048576,MATCH($A336,'Hoja de Trabajo para listado'!$BC$155:$BC$1048576,0),MATCH((CUADRO!K$5&amp;$E336),'Hoja de Trabajo para listado'!$BC$151:$CB$151,0)),0)+IFERROR(INDEX('Hoja de Trabajo para listado'!$DE$153:$DG$274,MATCH($A336,'Hoja de Trabajo para listado'!$DE$153:$DE$1048576,0),MATCH((CUADRO!K$5&amp;$E336),'Hoja de Trabajo para listado'!$DE$151:$DG$151,0)),0)+IFERROR(INDEX('Hoja de Trabajo para listado'!$CD$155:$DC$1048576,MATCH($A336,'Hoja de Trabajo para listado'!$CD$155:$CD$1048576,0),MATCH((CUADRO!K$5&amp;$E336),'Hoja de Trabajo para listado'!$CD$151:$DC$151,0)),0)</f>
        <v>0</v>
      </c>
      <c r="L336" s="314">
        <f ca="1">+IFERROR(INDEX('Hoja de Trabajo para listado'!$A$155:$Z$1048576,MATCH($A336,'Hoja de Trabajo para listado'!$A$155:$A$1048576,0),MATCH((CUADRO!L$5&amp;$E336),'Hoja de Trabajo para listado'!$A$151:$Z$151,0)),0)+IFERROR(INDEX('Hoja de Trabajo para listado'!$AB$155:$BA$1048576,MATCH($A336,'Hoja de Trabajo para listado'!$AB$155:$AB$1048576,0),MATCH((CUADRO!L$5&amp;$E336),'Hoja de Trabajo para listado'!$AB$151:$BA$151,0)),0)+IFERROR(INDEX('Hoja de Trabajo para listado'!$BC$155:$CB$1048576,MATCH($A336,'Hoja de Trabajo para listado'!$BC$155:$BC$1048576,0),MATCH((CUADRO!L$5&amp;$E336),'Hoja de Trabajo para listado'!$BC$151:$CB$151,0)),0)+IFERROR(INDEX('Hoja de Trabajo para listado'!$DE$153:$DG$274,MATCH($A336,'Hoja de Trabajo para listado'!$DE$153:$DE$1048576,0),MATCH((CUADRO!L$5&amp;$E336),'Hoja de Trabajo para listado'!$DE$151:$DG$151,0)),0)+IFERROR(INDEX('Hoja de Trabajo para listado'!$CD$155:$DC$1048576,MATCH($A336,'Hoja de Trabajo para listado'!$CD$155:$CD$1048576,0),MATCH((CUADRO!L$5&amp;$E336),'Hoja de Trabajo para listado'!$CD$151:$DC$151,0)),0)</f>
        <v>0</v>
      </c>
      <c r="M336" s="314">
        <f ca="1">+IFERROR(INDEX('Hoja de Trabajo para listado'!$A$155:$Z$1048576,MATCH($A336,'Hoja de Trabajo para listado'!$A$155:$A$1048576,0),MATCH((CUADRO!M$5&amp;$E336),'Hoja de Trabajo para listado'!$A$151:$Z$151,0)),0)+IFERROR(INDEX('Hoja de Trabajo para listado'!$AB$155:$BA$1048576,MATCH($A336,'Hoja de Trabajo para listado'!$AB$155:$AB$1048576,0),MATCH((CUADRO!M$5&amp;$E336),'Hoja de Trabajo para listado'!$AB$151:$BA$151,0)),0)+IFERROR(INDEX('Hoja de Trabajo para listado'!$BC$155:$CB$1048576,MATCH($A336,'Hoja de Trabajo para listado'!$BC$155:$BC$1048576,0),MATCH((CUADRO!M$5&amp;$E336),'Hoja de Trabajo para listado'!$BC$151:$CB$151,0)),0)+IFERROR(INDEX('Hoja de Trabajo para listado'!$DE$153:$DG$274,MATCH($A336,'Hoja de Trabajo para listado'!$DE$153:$DE$1048576,0),MATCH((CUADRO!M$5&amp;$E336),'Hoja de Trabajo para listado'!$DE$151:$DG$151,0)),0)+IFERROR(INDEX('Hoja de Trabajo para listado'!$CD$155:$DC$1048576,MATCH($A336,'Hoja de Trabajo para listado'!$CD$155:$CD$1048576,0),MATCH((CUADRO!M$5&amp;$E336),'Hoja de Trabajo para listado'!$CD$151:$DC$151,0)),0)</f>
        <v>0</v>
      </c>
      <c r="N336" s="314">
        <f ca="1">+IFERROR(INDEX('Hoja de Trabajo para listado'!$A$155:$Z$1048576,MATCH($A336,'Hoja de Trabajo para listado'!$A$155:$A$1048576,0),MATCH((CUADRO!N$5&amp;$E336),'Hoja de Trabajo para listado'!$A$151:$Z$151,0)),0)+IFERROR(INDEX('Hoja de Trabajo para listado'!$AB$155:$BA$1048576,MATCH($A336,'Hoja de Trabajo para listado'!$AB$155:$AB$1048576,0),MATCH((CUADRO!N$5&amp;$E336),'Hoja de Trabajo para listado'!$AB$151:$BA$151,0)),0)+IFERROR(INDEX('Hoja de Trabajo para listado'!$BC$155:$CB$1048576,MATCH($A336,'Hoja de Trabajo para listado'!$BC$155:$BC$1048576,0),MATCH((CUADRO!N$5&amp;$E336),'Hoja de Trabajo para listado'!$BC$151:$CB$151,0)),0)+IFERROR(INDEX('Hoja de Trabajo para listado'!$DE$153:$DG$274,MATCH($A336,'Hoja de Trabajo para listado'!$DE$153:$DE$1048576,0),MATCH((CUADRO!N$5&amp;$E336),'Hoja de Trabajo para listado'!$DE$151:$DG$151,0)),0)+IFERROR(INDEX('Hoja de Trabajo para listado'!$CD$155:$DC$1048576,MATCH($A336,'Hoja de Trabajo para listado'!$CD$155:$CD$1048576,0),MATCH((CUADRO!N$5&amp;$E336),'Hoja de Trabajo para listado'!$CD$151:$DC$151,0)),0)</f>
        <v>0</v>
      </c>
      <c r="O336" s="314">
        <f ca="1">+IFERROR(INDEX('Hoja de Trabajo para listado'!$A$155:$Z$1048576,MATCH($A336,'Hoja de Trabajo para listado'!$A$155:$A$1048576,0),MATCH((CUADRO!O$5&amp;$E336),'Hoja de Trabajo para listado'!$A$151:$Z$151,0)),0)+IFERROR(INDEX('Hoja de Trabajo para listado'!$AB$155:$BA$1048576,MATCH($A336,'Hoja de Trabajo para listado'!$AB$155:$AB$1048576,0),MATCH((CUADRO!O$5&amp;$E336),'Hoja de Trabajo para listado'!$AB$151:$BA$151,0)),0)+IFERROR(INDEX('Hoja de Trabajo para listado'!$BC$155:$CB$1048576,MATCH($A336,'Hoja de Trabajo para listado'!$BC$155:$BC$1048576,0),MATCH((CUADRO!O$5&amp;$E336),'Hoja de Trabajo para listado'!$BC$151:$CB$151,0)),0)+IFERROR(INDEX('Hoja de Trabajo para listado'!$DE$153:$DG$274,MATCH($A336,'Hoja de Trabajo para listado'!$DE$153:$DE$1048576,0),MATCH((CUADRO!O$5&amp;$E336),'Hoja de Trabajo para listado'!$DE$151:$DG$151,0)),0)+IFERROR(INDEX('Hoja de Trabajo para listado'!$CD$155:$DC$1048576,MATCH($A336,'Hoja de Trabajo para listado'!$CD$155:$CD$1048576,0),MATCH((CUADRO!O$5&amp;$E336),'Hoja de Trabajo para listado'!$CD$151:$DC$151,0)),0)</f>
        <v>0</v>
      </c>
      <c r="P336" s="314">
        <f ca="1">+IFERROR(INDEX('Hoja de Trabajo para listado'!$A$155:$Z$1048576,MATCH($A336,'Hoja de Trabajo para listado'!$A$155:$A$1048576,0),MATCH((CUADRO!P$5&amp;$E336),'Hoja de Trabajo para listado'!$A$151:$Z$151,0)),0)+IFERROR(INDEX('Hoja de Trabajo para listado'!$AB$155:$BA$1048576,MATCH($A336,'Hoja de Trabajo para listado'!$AB$155:$AB$1048576,0),MATCH((CUADRO!P$5&amp;$E336),'Hoja de Trabajo para listado'!$AB$151:$BA$151,0)),0)+IFERROR(INDEX('Hoja de Trabajo para listado'!$BC$155:$CB$1048576,MATCH($A336,'Hoja de Trabajo para listado'!$BC$155:$BC$1048576,0),MATCH((CUADRO!P$5&amp;$E336),'Hoja de Trabajo para listado'!$BC$151:$CB$151,0)),0)+IFERROR(INDEX('Hoja de Trabajo para listado'!$DE$153:$DG$274,MATCH($A336,'Hoja de Trabajo para listado'!$DE$153:$DE$1048576,0),MATCH((CUADRO!P$5&amp;$E336),'Hoja de Trabajo para listado'!$DE$151:$DG$151,0)),0)+IFERROR(INDEX('Hoja de Trabajo para listado'!$CD$155:$DC$1048576,MATCH($A336,'Hoja de Trabajo para listado'!$CD$155:$CD$1048576,0),MATCH((CUADRO!P$5&amp;$E336),'Hoja de Trabajo para listado'!$CD$151:$DC$151,0)),0)</f>
        <v>0</v>
      </c>
      <c r="Q336" s="314">
        <f ca="1">+IFERROR(INDEX('Hoja de Trabajo para listado'!$A$155:$Z$1048576,MATCH($A336,'Hoja de Trabajo para listado'!$A$155:$A$1048576,0),MATCH((CUADRO!Q$5&amp;$E336),'Hoja de Trabajo para listado'!$A$151:$Z$151,0)),0)+IFERROR(INDEX('Hoja de Trabajo para listado'!$AB$155:$BA$1048576,MATCH($A336,'Hoja de Trabajo para listado'!$AB$155:$AB$1048576,0),MATCH((CUADRO!Q$5&amp;$E336),'Hoja de Trabajo para listado'!$AB$151:$BA$151,0)),0)+IFERROR(INDEX('Hoja de Trabajo para listado'!$BC$155:$CB$1048576,MATCH($A336,'Hoja de Trabajo para listado'!$BC$155:$BC$1048576,0),MATCH((CUADRO!Q$5&amp;$E336),'Hoja de Trabajo para listado'!$BC$151:$CB$151,0)),0)+IFERROR(INDEX('Hoja de Trabajo para listado'!$DE$153:$DG$274,MATCH($A336,'Hoja de Trabajo para listado'!$DE$153:$DE$1048576,0),MATCH((CUADRO!Q$5&amp;$E336),'Hoja de Trabajo para listado'!$DE$151:$DG$151,0)),0)+IFERROR(INDEX('Hoja de Trabajo para listado'!$CD$155:$DC$1048576,MATCH($A336,'Hoja de Trabajo para listado'!$CD$155:$CD$1048576,0),MATCH((CUADRO!Q$5&amp;$E336),'Hoja de Trabajo para listado'!$CD$151:$DC$151,0)),0)</f>
        <v>0</v>
      </c>
      <c r="R336" s="314">
        <f t="shared" ca="1" si="10"/>
        <v>0</v>
      </c>
      <c r="S336" s="322"/>
      <c r="T336" s="314">
        <f ca="1">+T337</f>
        <v>0</v>
      </c>
      <c r="U336" s="313">
        <f t="shared" si="11"/>
        <v>1</v>
      </c>
      <c r="V336" s="319" t="str">
        <f>+VLOOKUP(A336,bd_lista!$A$3:$E$593,5,FALSE)</f>
        <v>Gobiernos Autonomos Municipales</v>
      </c>
      <c r="W336" s="425" t="str">
        <f>+V336</f>
        <v>Gobiernos Autonomos Municipales</v>
      </c>
    </row>
    <row r="337" spans="1:23" customFormat="1" ht="15" hidden="1" customHeight="1">
      <c r="A337" s="323">
        <v>1274</v>
      </c>
      <c r="B337" s="428"/>
      <c r="C337" s="319" t="str">
        <f>+VLOOKUP(A337,bd_lista!$A$3:$C$593,3,FALSE)</f>
        <v>Gobierno Autónomo Municipal de Santiago de Machaca</v>
      </c>
      <c r="D337" s="430"/>
      <c r="E337" s="349" t="s">
        <v>1419</v>
      </c>
      <c r="F337" s="314">
        <f ca="1">+IFERROR(INDEX('Hoja de Trabajo para listado'!$A$155:$Z$1048576,MATCH($A337,'Hoja de Trabajo para listado'!$A$155:$A$1048576,0),MATCH((CUADRO!F$5&amp;$E337),'Hoja de Trabajo para listado'!$A$151:$Z$151,0)),0)+IFERROR(INDEX('Hoja de Trabajo para listado'!$AB$155:$BA$1048576,MATCH($A337,'Hoja de Trabajo para listado'!$AB$155:$AB$1048576,0),MATCH((CUADRO!F$5&amp;$E337),'Hoja de Trabajo para listado'!$AB$151:$BA$151,0)),0)+IFERROR(INDEX('Hoja de Trabajo para listado'!$BC$155:$CB$1048576,MATCH($A337,'Hoja de Trabajo para listado'!$BC$155:$BC$1048576,0),MATCH((CUADRO!F$5&amp;$E337),'Hoja de Trabajo para listado'!$BC$151:$CB$151,0)),0)+IFERROR(INDEX('Hoja de Trabajo para listado'!$DE$153:$DG$274,MATCH($A337,'Hoja de Trabajo para listado'!$DE$153:$DE$1048576,0),MATCH((CUADRO!F$5&amp;$E337),'Hoja de Trabajo para listado'!$DE$151:$DG$151,0)),0)+IFERROR(INDEX('Hoja de Trabajo para listado'!$CD$155:$DC$1048576,MATCH($A337,'Hoja de Trabajo para listado'!$CD$155:$CD$1048576,0),MATCH((CUADRO!F$5&amp;$E337),'Hoja de Trabajo para listado'!$CD$151:$DC$151,0)),0)</f>
        <v>0</v>
      </c>
      <c r="G337" s="314">
        <f ca="1">+IFERROR(INDEX('Hoja de Trabajo para listado'!$A$155:$Z$1048576,MATCH($A337,'Hoja de Trabajo para listado'!$A$155:$A$1048576,0),MATCH((CUADRO!G$5&amp;$E337),'Hoja de Trabajo para listado'!$A$151:$Z$151,0)),0)+IFERROR(INDEX('Hoja de Trabajo para listado'!$AB$155:$BA$1048576,MATCH($A337,'Hoja de Trabajo para listado'!$AB$155:$AB$1048576,0),MATCH((CUADRO!G$5&amp;$E337),'Hoja de Trabajo para listado'!$AB$151:$BA$151,0)),0)+IFERROR(INDEX('Hoja de Trabajo para listado'!$BC$155:$CB$1048576,MATCH($A337,'Hoja de Trabajo para listado'!$BC$155:$BC$1048576,0),MATCH((CUADRO!G$5&amp;$E337),'Hoja de Trabajo para listado'!$BC$151:$CB$151,0)),0)+IFERROR(INDEX('Hoja de Trabajo para listado'!$DE$153:$DG$274,MATCH($A337,'Hoja de Trabajo para listado'!$DE$153:$DE$1048576,0),MATCH((CUADRO!G$5&amp;$E337),'Hoja de Trabajo para listado'!$DE$151:$DG$151,0)),0)+IFERROR(INDEX('Hoja de Trabajo para listado'!$CD$155:$DC$1048576,MATCH($A337,'Hoja de Trabajo para listado'!$CD$155:$CD$1048576,0),MATCH((CUADRO!G$5&amp;$E337),'Hoja de Trabajo para listado'!$CD$151:$DC$151,0)),0)</f>
        <v>0</v>
      </c>
      <c r="H337" s="314">
        <f ca="1">+IFERROR(INDEX('Hoja de Trabajo para listado'!$A$155:$Z$1048576,MATCH($A337,'Hoja de Trabajo para listado'!$A$155:$A$1048576,0),MATCH((CUADRO!H$5&amp;$E337),'Hoja de Trabajo para listado'!$A$151:$Z$151,0)),0)+IFERROR(INDEX('Hoja de Trabajo para listado'!$AB$155:$BA$1048576,MATCH($A337,'Hoja de Trabajo para listado'!$AB$155:$AB$1048576,0),MATCH((CUADRO!H$5&amp;$E337),'Hoja de Trabajo para listado'!$AB$151:$BA$151,0)),0)+IFERROR(INDEX('Hoja de Trabajo para listado'!$BC$155:$CB$1048576,MATCH($A337,'Hoja de Trabajo para listado'!$BC$155:$BC$1048576,0),MATCH((CUADRO!H$5&amp;$E337),'Hoja de Trabajo para listado'!$BC$151:$CB$151,0)),0)+IFERROR(INDEX('Hoja de Trabajo para listado'!$DE$153:$DG$274,MATCH($A337,'Hoja de Trabajo para listado'!$DE$153:$DE$1048576,0),MATCH((CUADRO!H$5&amp;$E337),'Hoja de Trabajo para listado'!$DE$151:$DG$151,0)),0)+IFERROR(INDEX('Hoja de Trabajo para listado'!$CD$155:$DC$1048576,MATCH($A337,'Hoja de Trabajo para listado'!$CD$155:$CD$1048576,0),MATCH((CUADRO!H$5&amp;$E337),'Hoja de Trabajo para listado'!$CD$151:$DC$151,0)),0)</f>
        <v>0</v>
      </c>
      <c r="I337" s="314">
        <f ca="1">+IFERROR(INDEX('Hoja de Trabajo para listado'!$A$155:$Z$1048576,MATCH($A337,'Hoja de Trabajo para listado'!$A$155:$A$1048576,0),MATCH((CUADRO!I$5&amp;$E337),'Hoja de Trabajo para listado'!$A$151:$Z$151,0)),0)+IFERROR(INDEX('Hoja de Trabajo para listado'!$AB$155:$BA$1048576,MATCH($A337,'Hoja de Trabajo para listado'!$AB$155:$AB$1048576,0),MATCH((CUADRO!I$5&amp;$E337),'Hoja de Trabajo para listado'!$AB$151:$BA$151,0)),0)+IFERROR(INDEX('Hoja de Trabajo para listado'!$BC$155:$CB$1048576,MATCH($A337,'Hoja de Trabajo para listado'!$BC$155:$BC$1048576,0),MATCH((CUADRO!I$5&amp;$E337),'Hoja de Trabajo para listado'!$BC$151:$CB$151,0)),0)+IFERROR(INDEX('Hoja de Trabajo para listado'!$DE$153:$DG$274,MATCH($A337,'Hoja de Trabajo para listado'!$DE$153:$DE$1048576,0),MATCH((CUADRO!I$5&amp;$E337),'Hoja de Trabajo para listado'!$DE$151:$DG$151,0)),0)+IFERROR(INDEX('Hoja de Trabajo para listado'!$CD$155:$DC$1048576,MATCH($A337,'Hoja de Trabajo para listado'!$CD$155:$CD$1048576,0),MATCH((CUADRO!I$5&amp;$E337),'Hoja de Trabajo para listado'!$CD$151:$DC$151,0)),0)</f>
        <v>0</v>
      </c>
      <c r="J337" s="314">
        <f ca="1">+IFERROR(INDEX('Hoja de Trabajo para listado'!$A$155:$Z$1048576,MATCH($A337,'Hoja de Trabajo para listado'!$A$155:$A$1048576,0),MATCH((CUADRO!J$5&amp;$E337),'Hoja de Trabajo para listado'!$A$151:$Z$151,0)),0)+IFERROR(INDEX('Hoja de Trabajo para listado'!$AB$155:$BA$1048576,MATCH($A337,'Hoja de Trabajo para listado'!$AB$155:$AB$1048576,0),MATCH((CUADRO!J$5&amp;$E337),'Hoja de Trabajo para listado'!$AB$151:$BA$151,0)),0)+IFERROR(INDEX('Hoja de Trabajo para listado'!$BC$155:$CB$1048576,MATCH($A337,'Hoja de Trabajo para listado'!$BC$155:$BC$1048576,0),MATCH((CUADRO!J$5&amp;$E337),'Hoja de Trabajo para listado'!$BC$151:$CB$151,0)),0)+IFERROR(INDEX('Hoja de Trabajo para listado'!$DE$153:$DG$274,MATCH($A337,'Hoja de Trabajo para listado'!$DE$153:$DE$1048576,0),MATCH((CUADRO!J$5&amp;$E337),'Hoja de Trabajo para listado'!$DE$151:$DG$151,0)),0)+IFERROR(INDEX('Hoja de Trabajo para listado'!$CD$155:$DC$1048576,MATCH($A337,'Hoja de Trabajo para listado'!$CD$155:$CD$1048576,0),MATCH((CUADRO!J$5&amp;$E337),'Hoja de Trabajo para listado'!$CD$151:$DC$151,0)),0)</f>
        <v>0</v>
      </c>
      <c r="K337" s="314">
        <f ca="1">+IFERROR(INDEX('Hoja de Trabajo para listado'!$A$155:$Z$1048576,MATCH($A337,'Hoja de Trabajo para listado'!$A$155:$A$1048576,0),MATCH((CUADRO!K$5&amp;$E337),'Hoja de Trabajo para listado'!$A$151:$Z$151,0)),0)+IFERROR(INDEX('Hoja de Trabajo para listado'!$AB$155:$BA$1048576,MATCH($A337,'Hoja de Trabajo para listado'!$AB$155:$AB$1048576,0),MATCH((CUADRO!K$5&amp;$E337),'Hoja de Trabajo para listado'!$AB$151:$BA$151,0)),0)+IFERROR(INDEX('Hoja de Trabajo para listado'!$BC$155:$CB$1048576,MATCH($A337,'Hoja de Trabajo para listado'!$BC$155:$BC$1048576,0),MATCH((CUADRO!K$5&amp;$E337),'Hoja de Trabajo para listado'!$BC$151:$CB$151,0)),0)+IFERROR(INDEX('Hoja de Trabajo para listado'!$DE$153:$DG$274,MATCH($A337,'Hoja de Trabajo para listado'!$DE$153:$DE$1048576,0),MATCH((CUADRO!K$5&amp;$E337),'Hoja de Trabajo para listado'!$DE$151:$DG$151,0)),0)+IFERROR(INDEX('Hoja de Trabajo para listado'!$CD$155:$DC$1048576,MATCH($A337,'Hoja de Trabajo para listado'!$CD$155:$CD$1048576,0),MATCH((CUADRO!K$5&amp;$E337),'Hoja de Trabajo para listado'!$CD$151:$DC$151,0)),0)</f>
        <v>0</v>
      </c>
      <c r="L337" s="314">
        <f ca="1">+IFERROR(INDEX('Hoja de Trabajo para listado'!$A$155:$Z$1048576,MATCH($A337,'Hoja de Trabajo para listado'!$A$155:$A$1048576,0),MATCH((CUADRO!L$5&amp;$E337),'Hoja de Trabajo para listado'!$A$151:$Z$151,0)),0)+IFERROR(INDEX('Hoja de Trabajo para listado'!$AB$155:$BA$1048576,MATCH($A337,'Hoja de Trabajo para listado'!$AB$155:$AB$1048576,0),MATCH((CUADRO!L$5&amp;$E337),'Hoja de Trabajo para listado'!$AB$151:$BA$151,0)),0)+IFERROR(INDEX('Hoja de Trabajo para listado'!$BC$155:$CB$1048576,MATCH($A337,'Hoja de Trabajo para listado'!$BC$155:$BC$1048576,0),MATCH((CUADRO!L$5&amp;$E337),'Hoja de Trabajo para listado'!$BC$151:$CB$151,0)),0)+IFERROR(INDEX('Hoja de Trabajo para listado'!$DE$153:$DG$274,MATCH($A337,'Hoja de Trabajo para listado'!$DE$153:$DE$1048576,0),MATCH((CUADRO!L$5&amp;$E337),'Hoja de Trabajo para listado'!$DE$151:$DG$151,0)),0)+IFERROR(INDEX('Hoja de Trabajo para listado'!$CD$155:$DC$1048576,MATCH($A337,'Hoja de Trabajo para listado'!$CD$155:$CD$1048576,0),MATCH((CUADRO!L$5&amp;$E337),'Hoja de Trabajo para listado'!$CD$151:$DC$151,0)),0)</f>
        <v>0</v>
      </c>
      <c r="M337" s="314">
        <f ca="1">+IFERROR(INDEX('Hoja de Trabajo para listado'!$A$155:$Z$1048576,MATCH($A337,'Hoja de Trabajo para listado'!$A$155:$A$1048576,0),MATCH((CUADRO!M$5&amp;$E337),'Hoja de Trabajo para listado'!$A$151:$Z$151,0)),0)+IFERROR(INDEX('Hoja de Trabajo para listado'!$AB$155:$BA$1048576,MATCH($A337,'Hoja de Trabajo para listado'!$AB$155:$AB$1048576,0),MATCH((CUADRO!M$5&amp;$E337),'Hoja de Trabajo para listado'!$AB$151:$BA$151,0)),0)+IFERROR(INDEX('Hoja de Trabajo para listado'!$BC$155:$CB$1048576,MATCH($A337,'Hoja de Trabajo para listado'!$BC$155:$BC$1048576,0),MATCH((CUADRO!M$5&amp;$E337),'Hoja de Trabajo para listado'!$BC$151:$CB$151,0)),0)+IFERROR(INDEX('Hoja de Trabajo para listado'!$DE$153:$DG$274,MATCH($A337,'Hoja de Trabajo para listado'!$DE$153:$DE$1048576,0),MATCH((CUADRO!M$5&amp;$E337),'Hoja de Trabajo para listado'!$DE$151:$DG$151,0)),0)+IFERROR(INDEX('Hoja de Trabajo para listado'!$CD$155:$DC$1048576,MATCH($A337,'Hoja de Trabajo para listado'!$CD$155:$CD$1048576,0),MATCH((CUADRO!M$5&amp;$E337),'Hoja de Trabajo para listado'!$CD$151:$DC$151,0)),0)</f>
        <v>0</v>
      </c>
      <c r="N337" s="314">
        <f ca="1">+IFERROR(INDEX('Hoja de Trabajo para listado'!$A$155:$Z$1048576,MATCH($A337,'Hoja de Trabajo para listado'!$A$155:$A$1048576,0),MATCH((CUADRO!N$5&amp;$E337),'Hoja de Trabajo para listado'!$A$151:$Z$151,0)),0)+IFERROR(INDEX('Hoja de Trabajo para listado'!$AB$155:$BA$1048576,MATCH($A337,'Hoja de Trabajo para listado'!$AB$155:$AB$1048576,0),MATCH((CUADRO!N$5&amp;$E337),'Hoja de Trabajo para listado'!$AB$151:$BA$151,0)),0)+IFERROR(INDEX('Hoja de Trabajo para listado'!$BC$155:$CB$1048576,MATCH($A337,'Hoja de Trabajo para listado'!$BC$155:$BC$1048576,0),MATCH((CUADRO!N$5&amp;$E337),'Hoja de Trabajo para listado'!$BC$151:$CB$151,0)),0)+IFERROR(INDEX('Hoja de Trabajo para listado'!$DE$153:$DG$274,MATCH($A337,'Hoja de Trabajo para listado'!$DE$153:$DE$1048576,0),MATCH((CUADRO!N$5&amp;$E337),'Hoja de Trabajo para listado'!$DE$151:$DG$151,0)),0)+IFERROR(INDEX('Hoja de Trabajo para listado'!$CD$155:$DC$1048576,MATCH($A337,'Hoja de Trabajo para listado'!$CD$155:$CD$1048576,0),MATCH((CUADRO!N$5&amp;$E337),'Hoja de Trabajo para listado'!$CD$151:$DC$151,0)),0)</f>
        <v>0</v>
      </c>
      <c r="O337" s="314">
        <f ca="1">+IFERROR(INDEX('Hoja de Trabajo para listado'!$A$155:$Z$1048576,MATCH($A337,'Hoja de Trabajo para listado'!$A$155:$A$1048576,0),MATCH((CUADRO!O$5&amp;$E337),'Hoja de Trabajo para listado'!$A$151:$Z$151,0)),0)+IFERROR(INDEX('Hoja de Trabajo para listado'!$AB$155:$BA$1048576,MATCH($A337,'Hoja de Trabajo para listado'!$AB$155:$AB$1048576,0),MATCH((CUADRO!O$5&amp;$E337),'Hoja de Trabajo para listado'!$AB$151:$BA$151,0)),0)+IFERROR(INDEX('Hoja de Trabajo para listado'!$BC$155:$CB$1048576,MATCH($A337,'Hoja de Trabajo para listado'!$BC$155:$BC$1048576,0),MATCH((CUADRO!O$5&amp;$E337),'Hoja de Trabajo para listado'!$BC$151:$CB$151,0)),0)+IFERROR(INDEX('Hoja de Trabajo para listado'!$DE$153:$DG$274,MATCH($A337,'Hoja de Trabajo para listado'!$DE$153:$DE$1048576,0),MATCH((CUADRO!O$5&amp;$E337),'Hoja de Trabajo para listado'!$DE$151:$DG$151,0)),0)+IFERROR(INDEX('Hoja de Trabajo para listado'!$CD$155:$DC$1048576,MATCH($A337,'Hoja de Trabajo para listado'!$CD$155:$CD$1048576,0),MATCH((CUADRO!O$5&amp;$E337),'Hoja de Trabajo para listado'!$CD$151:$DC$151,0)),0)</f>
        <v>0</v>
      </c>
      <c r="P337" s="314">
        <f ca="1">+IFERROR(INDEX('Hoja de Trabajo para listado'!$A$155:$Z$1048576,MATCH($A337,'Hoja de Trabajo para listado'!$A$155:$A$1048576,0),MATCH((CUADRO!P$5&amp;$E337),'Hoja de Trabajo para listado'!$A$151:$Z$151,0)),0)+IFERROR(INDEX('Hoja de Trabajo para listado'!$AB$155:$BA$1048576,MATCH($A337,'Hoja de Trabajo para listado'!$AB$155:$AB$1048576,0),MATCH((CUADRO!P$5&amp;$E337),'Hoja de Trabajo para listado'!$AB$151:$BA$151,0)),0)+IFERROR(INDEX('Hoja de Trabajo para listado'!$BC$155:$CB$1048576,MATCH($A337,'Hoja de Trabajo para listado'!$BC$155:$BC$1048576,0),MATCH((CUADRO!P$5&amp;$E337),'Hoja de Trabajo para listado'!$BC$151:$CB$151,0)),0)+IFERROR(INDEX('Hoja de Trabajo para listado'!$DE$153:$DG$274,MATCH($A337,'Hoja de Trabajo para listado'!$DE$153:$DE$1048576,0),MATCH((CUADRO!P$5&amp;$E337),'Hoja de Trabajo para listado'!$DE$151:$DG$151,0)),0)+IFERROR(INDEX('Hoja de Trabajo para listado'!$CD$155:$DC$1048576,MATCH($A337,'Hoja de Trabajo para listado'!$CD$155:$CD$1048576,0),MATCH((CUADRO!P$5&amp;$E337),'Hoja de Trabajo para listado'!$CD$151:$DC$151,0)),0)</f>
        <v>0</v>
      </c>
      <c r="Q337" s="314">
        <f ca="1">+IFERROR(INDEX('Hoja de Trabajo para listado'!$A$155:$Z$1048576,MATCH($A337,'Hoja de Trabajo para listado'!$A$155:$A$1048576,0),MATCH((CUADRO!Q$5&amp;$E337),'Hoja de Trabajo para listado'!$A$151:$Z$151,0)),0)+IFERROR(INDEX('Hoja de Trabajo para listado'!$AB$155:$BA$1048576,MATCH($A337,'Hoja de Trabajo para listado'!$AB$155:$AB$1048576,0),MATCH((CUADRO!Q$5&amp;$E337),'Hoja de Trabajo para listado'!$AB$151:$BA$151,0)),0)+IFERROR(INDEX('Hoja de Trabajo para listado'!$BC$155:$CB$1048576,MATCH($A337,'Hoja de Trabajo para listado'!$BC$155:$BC$1048576,0),MATCH((CUADRO!Q$5&amp;$E337),'Hoja de Trabajo para listado'!$BC$151:$CB$151,0)),0)+IFERROR(INDEX('Hoja de Trabajo para listado'!$DE$153:$DG$274,MATCH($A337,'Hoja de Trabajo para listado'!$DE$153:$DE$1048576,0),MATCH((CUADRO!Q$5&amp;$E337),'Hoja de Trabajo para listado'!$DE$151:$DG$151,0)),0)+IFERROR(INDEX('Hoja de Trabajo para listado'!$CD$155:$DC$1048576,MATCH($A337,'Hoja de Trabajo para listado'!$CD$155:$CD$1048576,0),MATCH((CUADRO!Q$5&amp;$E337),'Hoja de Trabajo para listado'!$CD$151:$DC$151,0)),0)</f>
        <v>0</v>
      </c>
      <c r="R337" s="314">
        <f t="shared" ca="1" si="10"/>
        <v>0</v>
      </c>
      <c r="S337" s="322">
        <f ca="1">+R336+R337</f>
        <v>0</v>
      </c>
      <c r="T337" s="314">
        <f ca="1">+S337</f>
        <v>0</v>
      </c>
      <c r="U337" s="313">
        <f t="shared" si="11"/>
        <v>2</v>
      </c>
      <c r="V337" s="319" t="str">
        <f>+VLOOKUP(A337,bd_lista!$A$3:$E$593,5,FALSE)</f>
        <v>Gobiernos Autonomos Municipales</v>
      </c>
      <c r="W337" s="426"/>
    </row>
    <row r="338" spans="1:23" customFormat="1" ht="15" hidden="1" customHeight="1">
      <c r="A338" s="323">
        <v>1275</v>
      </c>
      <c r="B338" s="427">
        <f>+A338</f>
        <v>1275</v>
      </c>
      <c r="C338" s="318" t="str">
        <f>+VLOOKUP(A338,bd_lista!$A$3:$C$593,3,FALSE)</f>
        <v>Gobierno Autónomo Municipal de Catacora</v>
      </c>
      <c r="D338" s="429" t="str">
        <f>+C338</f>
        <v>Gobierno Autónomo Municipal de Catacora</v>
      </c>
      <c r="E338" s="346" t="s">
        <v>1418</v>
      </c>
      <c r="F338" s="314">
        <f ca="1">+IFERROR(INDEX('Hoja de Trabajo para listado'!$A$155:$Z$1048576,MATCH($A338,'Hoja de Trabajo para listado'!$A$155:$A$1048576,0),MATCH((CUADRO!F$5&amp;$E338),'Hoja de Trabajo para listado'!$A$151:$Z$151,0)),0)+IFERROR(INDEX('Hoja de Trabajo para listado'!$AB$155:$BA$1048576,MATCH($A338,'Hoja de Trabajo para listado'!$AB$155:$AB$1048576,0),MATCH((CUADRO!F$5&amp;$E338),'Hoja de Trabajo para listado'!$AB$151:$BA$151,0)),0)+IFERROR(INDEX('Hoja de Trabajo para listado'!$BC$155:$CB$1048576,MATCH($A338,'Hoja de Trabajo para listado'!$BC$155:$BC$1048576,0),MATCH((CUADRO!F$5&amp;$E338),'Hoja de Trabajo para listado'!$BC$151:$CB$151,0)),0)+IFERROR(INDEX('Hoja de Trabajo para listado'!$DE$153:$DG$274,MATCH($A338,'Hoja de Trabajo para listado'!$DE$153:$DE$1048576,0),MATCH((CUADRO!F$5&amp;$E338),'Hoja de Trabajo para listado'!$DE$151:$DG$151,0)),0)+IFERROR(INDEX('Hoja de Trabajo para listado'!$CD$155:$DC$1048576,MATCH($A338,'Hoja de Trabajo para listado'!$CD$155:$CD$1048576,0),MATCH((CUADRO!F$5&amp;$E338),'Hoja de Trabajo para listado'!$CD$151:$DC$151,0)),0)</f>
        <v>0</v>
      </c>
      <c r="G338" s="314">
        <f ca="1">+IFERROR(INDEX('Hoja de Trabajo para listado'!$A$155:$Z$1048576,MATCH($A338,'Hoja de Trabajo para listado'!$A$155:$A$1048576,0),MATCH((CUADRO!G$5&amp;$E338),'Hoja de Trabajo para listado'!$A$151:$Z$151,0)),0)+IFERROR(INDEX('Hoja de Trabajo para listado'!$AB$155:$BA$1048576,MATCH($A338,'Hoja de Trabajo para listado'!$AB$155:$AB$1048576,0),MATCH((CUADRO!G$5&amp;$E338),'Hoja de Trabajo para listado'!$AB$151:$BA$151,0)),0)+IFERROR(INDEX('Hoja de Trabajo para listado'!$BC$155:$CB$1048576,MATCH($A338,'Hoja de Trabajo para listado'!$BC$155:$BC$1048576,0),MATCH((CUADRO!G$5&amp;$E338),'Hoja de Trabajo para listado'!$BC$151:$CB$151,0)),0)+IFERROR(INDEX('Hoja de Trabajo para listado'!$DE$153:$DG$274,MATCH($A338,'Hoja de Trabajo para listado'!$DE$153:$DE$1048576,0),MATCH((CUADRO!G$5&amp;$E338),'Hoja de Trabajo para listado'!$DE$151:$DG$151,0)),0)+IFERROR(INDEX('Hoja de Trabajo para listado'!$CD$155:$DC$1048576,MATCH($A338,'Hoja de Trabajo para listado'!$CD$155:$CD$1048576,0),MATCH((CUADRO!G$5&amp;$E338),'Hoja de Trabajo para listado'!$CD$151:$DC$151,0)),0)</f>
        <v>0</v>
      </c>
      <c r="H338" s="314">
        <f ca="1">+IFERROR(INDEX('Hoja de Trabajo para listado'!$A$155:$Z$1048576,MATCH($A338,'Hoja de Trabajo para listado'!$A$155:$A$1048576,0),MATCH((CUADRO!H$5&amp;$E338),'Hoja de Trabajo para listado'!$A$151:$Z$151,0)),0)+IFERROR(INDEX('Hoja de Trabajo para listado'!$AB$155:$BA$1048576,MATCH($A338,'Hoja de Trabajo para listado'!$AB$155:$AB$1048576,0),MATCH((CUADRO!H$5&amp;$E338),'Hoja de Trabajo para listado'!$AB$151:$BA$151,0)),0)+IFERROR(INDEX('Hoja de Trabajo para listado'!$BC$155:$CB$1048576,MATCH($A338,'Hoja de Trabajo para listado'!$BC$155:$BC$1048576,0),MATCH((CUADRO!H$5&amp;$E338),'Hoja de Trabajo para listado'!$BC$151:$CB$151,0)),0)+IFERROR(INDEX('Hoja de Trabajo para listado'!$DE$153:$DG$274,MATCH($A338,'Hoja de Trabajo para listado'!$DE$153:$DE$1048576,0),MATCH((CUADRO!H$5&amp;$E338),'Hoja de Trabajo para listado'!$DE$151:$DG$151,0)),0)+IFERROR(INDEX('Hoja de Trabajo para listado'!$CD$155:$DC$1048576,MATCH($A338,'Hoja de Trabajo para listado'!$CD$155:$CD$1048576,0),MATCH((CUADRO!H$5&amp;$E338),'Hoja de Trabajo para listado'!$CD$151:$DC$151,0)),0)</f>
        <v>0</v>
      </c>
      <c r="I338" s="314">
        <f ca="1">+IFERROR(INDEX('Hoja de Trabajo para listado'!$A$155:$Z$1048576,MATCH($A338,'Hoja de Trabajo para listado'!$A$155:$A$1048576,0),MATCH((CUADRO!I$5&amp;$E338),'Hoja de Trabajo para listado'!$A$151:$Z$151,0)),0)+IFERROR(INDEX('Hoja de Trabajo para listado'!$AB$155:$BA$1048576,MATCH($A338,'Hoja de Trabajo para listado'!$AB$155:$AB$1048576,0),MATCH((CUADRO!I$5&amp;$E338),'Hoja de Trabajo para listado'!$AB$151:$BA$151,0)),0)+IFERROR(INDEX('Hoja de Trabajo para listado'!$BC$155:$CB$1048576,MATCH($A338,'Hoja de Trabajo para listado'!$BC$155:$BC$1048576,0),MATCH((CUADRO!I$5&amp;$E338),'Hoja de Trabajo para listado'!$BC$151:$CB$151,0)),0)+IFERROR(INDEX('Hoja de Trabajo para listado'!$DE$153:$DG$274,MATCH($A338,'Hoja de Trabajo para listado'!$DE$153:$DE$1048576,0),MATCH((CUADRO!I$5&amp;$E338),'Hoja de Trabajo para listado'!$DE$151:$DG$151,0)),0)+IFERROR(INDEX('Hoja de Trabajo para listado'!$CD$155:$DC$1048576,MATCH($A338,'Hoja de Trabajo para listado'!$CD$155:$CD$1048576,0),MATCH((CUADRO!I$5&amp;$E338),'Hoja de Trabajo para listado'!$CD$151:$DC$151,0)),0)</f>
        <v>0</v>
      </c>
      <c r="J338" s="314">
        <f ca="1">+IFERROR(INDEX('Hoja de Trabajo para listado'!$A$155:$Z$1048576,MATCH($A338,'Hoja de Trabajo para listado'!$A$155:$A$1048576,0),MATCH((CUADRO!J$5&amp;$E338),'Hoja de Trabajo para listado'!$A$151:$Z$151,0)),0)+IFERROR(INDEX('Hoja de Trabajo para listado'!$AB$155:$BA$1048576,MATCH($A338,'Hoja de Trabajo para listado'!$AB$155:$AB$1048576,0),MATCH((CUADRO!J$5&amp;$E338),'Hoja de Trabajo para listado'!$AB$151:$BA$151,0)),0)+IFERROR(INDEX('Hoja de Trabajo para listado'!$BC$155:$CB$1048576,MATCH($A338,'Hoja de Trabajo para listado'!$BC$155:$BC$1048576,0),MATCH((CUADRO!J$5&amp;$E338),'Hoja de Trabajo para listado'!$BC$151:$CB$151,0)),0)+IFERROR(INDEX('Hoja de Trabajo para listado'!$DE$153:$DG$274,MATCH($A338,'Hoja de Trabajo para listado'!$DE$153:$DE$1048576,0),MATCH((CUADRO!J$5&amp;$E338),'Hoja de Trabajo para listado'!$DE$151:$DG$151,0)),0)+IFERROR(INDEX('Hoja de Trabajo para listado'!$CD$155:$DC$1048576,MATCH($A338,'Hoja de Trabajo para listado'!$CD$155:$CD$1048576,0),MATCH((CUADRO!J$5&amp;$E338),'Hoja de Trabajo para listado'!$CD$151:$DC$151,0)),0)</f>
        <v>0</v>
      </c>
      <c r="K338" s="314">
        <f ca="1">+IFERROR(INDEX('Hoja de Trabajo para listado'!$A$155:$Z$1048576,MATCH($A338,'Hoja de Trabajo para listado'!$A$155:$A$1048576,0),MATCH((CUADRO!K$5&amp;$E338),'Hoja de Trabajo para listado'!$A$151:$Z$151,0)),0)+IFERROR(INDEX('Hoja de Trabajo para listado'!$AB$155:$BA$1048576,MATCH($A338,'Hoja de Trabajo para listado'!$AB$155:$AB$1048576,0),MATCH((CUADRO!K$5&amp;$E338),'Hoja de Trabajo para listado'!$AB$151:$BA$151,0)),0)+IFERROR(INDEX('Hoja de Trabajo para listado'!$BC$155:$CB$1048576,MATCH($A338,'Hoja de Trabajo para listado'!$BC$155:$BC$1048576,0),MATCH((CUADRO!K$5&amp;$E338),'Hoja de Trabajo para listado'!$BC$151:$CB$151,0)),0)+IFERROR(INDEX('Hoja de Trabajo para listado'!$DE$153:$DG$274,MATCH($A338,'Hoja de Trabajo para listado'!$DE$153:$DE$1048576,0),MATCH((CUADRO!K$5&amp;$E338),'Hoja de Trabajo para listado'!$DE$151:$DG$151,0)),0)+IFERROR(INDEX('Hoja de Trabajo para listado'!$CD$155:$DC$1048576,MATCH($A338,'Hoja de Trabajo para listado'!$CD$155:$CD$1048576,0),MATCH((CUADRO!K$5&amp;$E338),'Hoja de Trabajo para listado'!$CD$151:$DC$151,0)),0)</f>
        <v>0</v>
      </c>
      <c r="L338" s="314">
        <f ca="1">+IFERROR(INDEX('Hoja de Trabajo para listado'!$A$155:$Z$1048576,MATCH($A338,'Hoja de Trabajo para listado'!$A$155:$A$1048576,0),MATCH((CUADRO!L$5&amp;$E338),'Hoja de Trabajo para listado'!$A$151:$Z$151,0)),0)+IFERROR(INDEX('Hoja de Trabajo para listado'!$AB$155:$BA$1048576,MATCH($A338,'Hoja de Trabajo para listado'!$AB$155:$AB$1048576,0),MATCH((CUADRO!L$5&amp;$E338),'Hoja de Trabajo para listado'!$AB$151:$BA$151,0)),0)+IFERROR(INDEX('Hoja de Trabajo para listado'!$BC$155:$CB$1048576,MATCH($A338,'Hoja de Trabajo para listado'!$BC$155:$BC$1048576,0),MATCH((CUADRO!L$5&amp;$E338),'Hoja de Trabajo para listado'!$BC$151:$CB$151,0)),0)+IFERROR(INDEX('Hoja de Trabajo para listado'!$DE$153:$DG$274,MATCH($A338,'Hoja de Trabajo para listado'!$DE$153:$DE$1048576,0),MATCH((CUADRO!L$5&amp;$E338),'Hoja de Trabajo para listado'!$DE$151:$DG$151,0)),0)+IFERROR(INDEX('Hoja de Trabajo para listado'!$CD$155:$DC$1048576,MATCH($A338,'Hoja de Trabajo para listado'!$CD$155:$CD$1048576,0),MATCH((CUADRO!L$5&amp;$E338),'Hoja de Trabajo para listado'!$CD$151:$DC$151,0)),0)</f>
        <v>0</v>
      </c>
      <c r="M338" s="314">
        <f ca="1">+IFERROR(INDEX('Hoja de Trabajo para listado'!$A$155:$Z$1048576,MATCH($A338,'Hoja de Trabajo para listado'!$A$155:$A$1048576,0),MATCH((CUADRO!M$5&amp;$E338),'Hoja de Trabajo para listado'!$A$151:$Z$151,0)),0)+IFERROR(INDEX('Hoja de Trabajo para listado'!$AB$155:$BA$1048576,MATCH($A338,'Hoja de Trabajo para listado'!$AB$155:$AB$1048576,0),MATCH((CUADRO!M$5&amp;$E338),'Hoja de Trabajo para listado'!$AB$151:$BA$151,0)),0)+IFERROR(INDEX('Hoja de Trabajo para listado'!$BC$155:$CB$1048576,MATCH($A338,'Hoja de Trabajo para listado'!$BC$155:$BC$1048576,0),MATCH((CUADRO!M$5&amp;$E338),'Hoja de Trabajo para listado'!$BC$151:$CB$151,0)),0)+IFERROR(INDEX('Hoja de Trabajo para listado'!$DE$153:$DG$274,MATCH($A338,'Hoja de Trabajo para listado'!$DE$153:$DE$1048576,0),MATCH((CUADRO!M$5&amp;$E338),'Hoja de Trabajo para listado'!$DE$151:$DG$151,0)),0)+IFERROR(INDEX('Hoja de Trabajo para listado'!$CD$155:$DC$1048576,MATCH($A338,'Hoja de Trabajo para listado'!$CD$155:$CD$1048576,0),MATCH((CUADRO!M$5&amp;$E338),'Hoja de Trabajo para listado'!$CD$151:$DC$151,0)),0)</f>
        <v>0</v>
      </c>
      <c r="N338" s="314">
        <f ca="1">+IFERROR(INDEX('Hoja de Trabajo para listado'!$A$155:$Z$1048576,MATCH($A338,'Hoja de Trabajo para listado'!$A$155:$A$1048576,0),MATCH((CUADRO!N$5&amp;$E338),'Hoja de Trabajo para listado'!$A$151:$Z$151,0)),0)+IFERROR(INDEX('Hoja de Trabajo para listado'!$AB$155:$BA$1048576,MATCH($A338,'Hoja de Trabajo para listado'!$AB$155:$AB$1048576,0),MATCH((CUADRO!N$5&amp;$E338),'Hoja de Trabajo para listado'!$AB$151:$BA$151,0)),0)+IFERROR(INDEX('Hoja de Trabajo para listado'!$BC$155:$CB$1048576,MATCH($A338,'Hoja de Trabajo para listado'!$BC$155:$BC$1048576,0),MATCH((CUADRO!N$5&amp;$E338),'Hoja de Trabajo para listado'!$BC$151:$CB$151,0)),0)+IFERROR(INDEX('Hoja de Trabajo para listado'!$DE$153:$DG$274,MATCH($A338,'Hoja de Trabajo para listado'!$DE$153:$DE$1048576,0),MATCH((CUADRO!N$5&amp;$E338),'Hoja de Trabajo para listado'!$DE$151:$DG$151,0)),0)+IFERROR(INDEX('Hoja de Trabajo para listado'!$CD$155:$DC$1048576,MATCH($A338,'Hoja de Trabajo para listado'!$CD$155:$CD$1048576,0),MATCH((CUADRO!N$5&amp;$E338),'Hoja de Trabajo para listado'!$CD$151:$DC$151,0)),0)</f>
        <v>0</v>
      </c>
      <c r="O338" s="314">
        <f ca="1">+IFERROR(INDEX('Hoja de Trabajo para listado'!$A$155:$Z$1048576,MATCH($A338,'Hoja de Trabajo para listado'!$A$155:$A$1048576,0),MATCH((CUADRO!O$5&amp;$E338),'Hoja de Trabajo para listado'!$A$151:$Z$151,0)),0)+IFERROR(INDEX('Hoja de Trabajo para listado'!$AB$155:$BA$1048576,MATCH($A338,'Hoja de Trabajo para listado'!$AB$155:$AB$1048576,0),MATCH((CUADRO!O$5&amp;$E338),'Hoja de Trabajo para listado'!$AB$151:$BA$151,0)),0)+IFERROR(INDEX('Hoja de Trabajo para listado'!$BC$155:$CB$1048576,MATCH($A338,'Hoja de Trabajo para listado'!$BC$155:$BC$1048576,0),MATCH((CUADRO!O$5&amp;$E338),'Hoja de Trabajo para listado'!$BC$151:$CB$151,0)),0)+IFERROR(INDEX('Hoja de Trabajo para listado'!$DE$153:$DG$274,MATCH($A338,'Hoja de Trabajo para listado'!$DE$153:$DE$1048576,0),MATCH((CUADRO!O$5&amp;$E338),'Hoja de Trabajo para listado'!$DE$151:$DG$151,0)),0)+IFERROR(INDEX('Hoja de Trabajo para listado'!$CD$155:$DC$1048576,MATCH($A338,'Hoja de Trabajo para listado'!$CD$155:$CD$1048576,0),MATCH((CUADRO!O$5&amp;$E338),'Hoja de Trabajo para listado'!$CD$151:$DC$151,0)),0)</f>
        <v>0</v>
      </c>
      <c r="P338" s="314">
        <f ca="1">+IFERROR(INDEX('Hoja de Trabajo para listado'!$A$155:$Z$1048576,MATCH($A338,'Hoja de Trabajo para listado'!$A$155:$A$1048576,0),MATCH((CUADRO!P$5&amp;$E338),'Hoja de Trabajo para listado'!$A$151:$Z$151,0)),0)+IFERROR(INDEX('Hoja de Trabajo para listado'!$AB$155:$BA$1048576,MATCH($A338,'Hoja de Trabajo para listado'!$AB$155:$AB$1048576,0),MATCH((CUADRO!P$5&amp;$E338),'Hoja de Trabajo para listado'!$AB$151:$BA$151,0)),0)+IFERROR(INDEX('Hoja de Trabajo para listado'!$BC$155:$CB$1048576,MATCH($A338,'Hoja de Trabajo para listado'!$BC$155:$BC$1048576,0),MATCH((CUADRO!P$5&amp;$E338),'Hoja de Trabajo para listado'!$BC$151:$CB$151,0)),0)+IFERROR(INDEX('Hoja de Trabajo para listado'!$DE$153:$DG$274,MATCH($A338,'Hoja de Trabajo para listado'!$DE$153:$DE$1048576,0),MATCH((CUADRO!P$5&amp;$E338),'Hoja de Trabajo para listado'!$DE$151:$DG$151,0)),0)+IFERROR(INDEX('Hoja de Trabajo para listado'!$CD$155:$DC$1048576,MATCH($A338,'Hoja de Trabajo para listado'!$CD$155:$CD$1048576,0),MATCH((CUADRO!P$5&amp;$E338),'Hoja de Trabajo para listado'!$CD$151:$DC$151,0)),0)</f>
        <v>0</v>
      </c>
      <c r="Q338" s="314">
        <f ca="1">+IFERROR(INDEX('Hoja de Trabajo para listado'!$A$155:$Z$1048576,MATCH($A338,'Hoja de Trabajo para listado'!$A$155:$A$1048576,0),MATCH((CUADRO!Q$5&amp;$E338),'Hoja de Trabajo para listado'!$A$151:$Z$151,0)),0)+IFERROR(INDEX('Hoja de Trabajo para listado'!$AB$155:$BA$1048576,MATCH($A338,'Hoja de Trabajo para listado'!$AB$155:$AB$1048576,0),MATCH((CUADRO!Q$5&amp;$E338),'Hoja de Trabajo para listado'!$AB$151:$BA$151,0)),0)+IFERROR(INDEX('Hoja de Trabajo para listado'!$BC$155:$CB$1048576,MATCH($A338,'Hoja de Trabajo para listado'!$BC$155:$BC$1048576,0),MATCH((CUADRO!Q$5&amp;$E338),'Hoja de Trabajo para listado'!$BC$151:$CB$151,0)),0)+IFERROR(INDEX('Hoja de Trabajo para listado'!$DE$153:$DG$274,MATCH($A338,'Hoja de Trabajo para listado'!$DE$153:$DE$1048576,0),MATCH((CUADRO!Q$5&amp;$E338),'Hoja de Trabajo para listado'!$DE$151:$DG$151,0)),0)+IFERROR(INDEX('Hoja de Trabajo para listado'!$CD$155:$DC$1048576,MATCH($A338,'Hoja de Trabajo para listado'!$CD$155:$CD$1048576,0),MATCH((CUADRO!Q$5&amp;$E338),'Hoja de Trabajo para listado'!$CD$151:$DC$151,0)),0)</f>
        <v>0</v>
      </c>
      <c r="R338" s="314">
        <f t="shared" ca="1" si="10"/>
        <v>0</v>
      </c>
      <c r="S338" s="322"/>
      <c r="T338" s="314">
        <f ca="1">+T339</f>
        <v>0</v>
      </c>
      <c r="U338" s="313">
        <f t="shared" si="11"/>
        <v>1</v>
      </c>
      <c r="V338" s="319" t="str">
        <f>+VLOOKUP(A338,bd_lista!$A$3:$E$593,5,FALSE)</f>
        <v>Gobiernos Autonomos Municipales</v>
      </c>
      <c r="W338" s="425" t="str">
        <f>+V338</f>
        <v>Gobiernos Autonomos Municipales</v>
      </c>
    </row>
    <row r="339" spans="1:23" customFormat="1" ht="15" hidden="1" customHeight="1">
      <c r="A339" s="323">
        <v>1275</v>
      </c>
      <c r="B339" s="428"/>
      <c r="C339" s="319" t="str">
        <f>+VLOOKUP(A339,bd_lista!$A$3:$C$593,3,FALSE)</f>
        <v>Gobierno Autónomo Municipal de Catacora</v>
      </c>
      <c r="D339" s="430"/>
      <c r="E339" s="349" t="s">
        <v>1419</v>
      </c>
      <c r="F339" s="314">
        <f ca="1">+IFERROR(INDEX('Hoja de Trabajo para listado'!$A$155:$Z$1048576,MATCH($A339,'Hoja de Trabajo para listado'!$A$155:$A$1048576,0),MATCH((CUADRO!F$5&amp;$E339),'Hoja de Trabajo para listado'!$A$151:$Z$151,0)),0)+IFERROR(INDEX('Hoja de Trabajo para listado'!$AB$155:$BA$1048576,MATCH($A339,'Hoja de Trabajo para listado'!$AB$155:$AB$1048576,0),MATCH((CUADRO!F$5&amp;$E339),'Hoja de Trabajo para listado'!$AB$151:$BA$151,0)),0)+IFERROR(INDEX('Hoja de Trabajo para listado'!$BC$155:$CB$1048576,MATCH($A339,'Hoja de Trabajo para listado'!$BC$155:$BC$1048576,0),MATCH((CUADRO!F$5&amp;$E339),'Hoja de Trabajo para listado'!$BC$151:$CB$151,0)),0)+IFERROR(INDEX('Hoja de Trabajo para listado'!$DE$153:$DG$274,MATCH($A339,'Hoja de Trabajo para listado'!$DE$153:$DE$1048576,0),MATCH((CUADRO!F$5&amp;$E339),'Hoja de Trabajo para listado'!$DE$151:$DG$151,0)),0)+IFERROR(INDEX('Hoja de Trabajo para listado'!$CD$155:$DC$1048576,MATCH($A339,'Hoja de Trabajo para listado'!$CD$155:$CD$1048576,0),MATCH((CUADRO!F$5&amp;$E339),'Hoja de Trabajo para listado'!$CD$151:$DC$151,0)),0)</f>
        <v>0</v>
      </c>
      <c r="G339" s="314">
        <f ca="1">+IFERROR(INDEX('Hoja de Trabajo para listado'!$A$155:$Z$1048576,MATCH($A339,'Hoja de Trabajo para listado'!$A$155:$A$1048576,0),MATCH((CUADRO!G$5&amp;$E339),'Hoja de Trabajo para listado'!$A$151:$Z$151,0)),0)+IFERROR(INDEX('Hoja de Trabajo para listado'!$AB$155:$BA$1048576,MATCH($A339,'Hoja de Trabajo para listado'!$AB$155:$AB$1048576,0),MATCH((CUADRO!G$5&amp;$E339),'Hoja de Trabajo para listado'!$AB$151:$BA$151,0)),0)+IFERROR(INDEX('Hoja de Trabajo para listado'!$BC$155:$CB$1048576,MATCH($A339,'Hoja de Trabajo para listado'!$BC$155:$BC$1048576,0),MATCH((CUADRO!G$5&amp;$E339),'Hoja de Trabajo para listado'!$BC$151:$CB$151,0)),0)+IFERROR(INDEX('Hoja de Trabajo para listado'!$DE$153:$DG$274,MATCH($A339,'Hoja de Trabajo para listado'!$DE$153:$DE$1048576,0),MATCH((CUADRO!G$5&amp;$E339),'Hoja de Trabajo para listado'!$DE$151:$DG$151,0)),0)+IFERROR(INDEX('Hoja de Trabajo para listado'!$CD$155:$DC$1048576,MATCH($A339,'Hoja de Trabajo para listado'!$CD$155:$CD$1048576,0),MATCH((CUADRO!G$5&amp;$E339),'Hoja de Trabajo para listado'!$CD$151:$DC$151,0)),0)</f>
        <v>0</v>
      </c>
      <c r="H339" s="314">
        <f ca="1">+IFERROR(INDEX('Hoja de Trabajo para listado'!$A$155:$Z$1048576,MATCH($A339,'Hoja de Trabajo para listado'!$A$155:$A$1048576,0),MATCH((CUADRO!H$5&amp;$E339),'Hoja de Trabajo para listado'!$A$151:$Z$151,0)),0)+IFERROR(INDEX('Hoja de Trabajo para listado'!$AB$155:$BA$1048576,MATCH($A339,'Hoja de Trabajo para listado'!$AB$155:$AB$1048576,0),MATCH((CUADRO!H$5&amp;$E339),'Hoja de Trabajo para listado'!$AB$151:$BA$151,0)),0)+IFERROR(INDEX('Hoja de Trabajo para listado'!$BC$155:$CB$1048576,MATCH($A339,'Hoja de Trabajo para listado'!$BC$155:$BC$1048576,0),MATCH((CUADRO!H$5&amp;$E339),'Hoja de Trabajo para listado'!$BC$151:$CB$151,0)),0)+IFERROR(INDEX('Hoja de Trabajo para listado'!$DE$153:$DG$274,MATCH($A339,'Hoja de Trabajo para listado'!$DE$153:$DE$1048576,0),MATCH((CUADRO!H$5&amp;$E339),'Hoja de Trabajo para listado'!$DE$151:$DG$151,0)),0)+IFERROR(INDEX('Hoja de Trabajo para listado'!$CD$155:$DC$1048576,MATCH($A339,'Hoja de Trabajo para listado'!$CD$155:$CD$1048576,0),MATCH((CUADRO!H$5&amp;$E339),'Hoja de Trabajo para listado'!$CD$151:$DC$151,0)),0)</f>
        <v>0</v>
      </c>
      <c r="I339" s="314">
        <f ca="1">+IFERROR(INDEX('Hoja de Trabajo para listado'!$A$155:$Z$1048576,MATCH($A339,'Hoja de Trabajo para listado'!$A$155:$A$1048576,0),MATCH((CUADRO!I$5&amp;$E339),'Hoja de Trabajo para listado'!$A$151:$Z$151,0)),0)+IFERROR(INDEX('Hoja de Trabajo para listado'!$AB$155:$BA$1048576,MATCH($A339,'Hoja de Trabajo para listado'!$AB$155:$AB$1048576,0),MATCH((CUADRO!I$5&amp;$E339),'Hoja de Trabajo para listado'!$AB$151:$BA$151,0)),0)+IFERROR(INDEX('Hoja de Trabajo para listado'!$BC$155:$CB$1048576,MATCH($A339,'Hoja de Trabajo para listado'!$BC$155:$BC$1048576,0),MATCH((CUADRO!I$5&amp;$E339),'Hoja de Trabajo para listado'!$BC$151:$CB$151,0)),0)+IFERROR(INDEX('Hoja de Trabajo para listado'!$DE$153:$DG$274,MATCH($A339,'Hoja de Trabajo para listado'!$DE$153:$DE$1048576,0),MATCH((CUADRO!I$5&amp;$E339),'Hoja de Trabajo para listado'!$DE$151:$DG$151,0)),0)+IFERROR(INDEX('Hoja de Trabajo para listado'!$CD$155:$DC$1048576,MATCH($A339,'Hoja de Trabajo para listado'!$CD$155:$CD$1048576,0),MATCH((CUADRO!I$5&amp;$E339),'Hoja de Trabajo para listado'!$CD$151:$DC$151,0)),0)</f>
        <v>0</v>
      </c>
      <c r="J339" s="314">
        <f ca="1">+IFERROR(INDEX('Hoja de Trabajo para listado'!$A$155:$Z$1048576,MATCH($A339,'Hoja de Trabajo para listado'!$A$155:$A$1048576,0),MATCH((CUADRO!J$5&amp;$E339),'Hoja de Trabajo para listado'!$A$151:$Z$151,0)),0)+IFERROR(INDEX('Hoja de Trabajo para listado'!$AB$155:$BA$1048576,MATCH($A339,'Hoja de Trabajo para listado'!$AB$155:$AB$1048576,0),MATCH((CUADRO!J$5&amp;$E339),'Hoja de Trabajo para listado'!$AB$151:$BA$151,0)),0)+IFERROR(INDEX('Hoja de Trabajo para listado'!$BC$155:$CB$1048576,MATCH($A339,'Hoja de Trabajo para listado'!$BC$155:$BC$1048576,0),MATCH((CUADRO!J$5&amp;$E339),'Hoja de Trabajo para listado'!$BC$151:$CB$151,0)),0)+IFERROR(INDEX('Hoja de Trabajo para listado'!$DE$153:$DG$274,MATCH($A339,'Hoja de Trabajo para listado'!$DE$153:$DE$1048576,0),MATCH((CUADRO!J$5&amp;$E339),'Hoja de Trabajo para listado'!$DE$151:$DG$151,0)),0)+IFERROR(INDEX('Hoja de Trabajo para listado'!$CD$155:$DC$1048576,MATCH($A339,'Hoja de Trabajo para listado'!$CD$155:$CD$1048576,0),MATCH((CUADRO!J$5&amp;$E339),'Hoja de Trabajo para listado'!$CD$151:$DC$151,0)),0)</f>
        <v>0</v>
      </c>
      <c r="K339" s="314">
        <f ca="1">+IFERROR(INDEX('Hoja de Trabajo para listado'!$A$155:$Z$1048576,MATCH($A339,'Hoja de Trabajo para listado'!$A$155:$A$1048576,0),MATCH((CUADRO!K$5&amp;$E339),'Hoja de Trabajo para listado'!$A$151:$Z$151,0)),0)+IFERROR(INDEX('Hoja de Trabajo para listado'!$AB$155:$BA$1048576,MATCH($A339,'Hoja de Trabajo para listado'!$AB$155:$AB$1048576,0),MATCH((CUADRO!K$5&amp;$E339),'Hoja de Trabajo para listado'!$AB$151:$BA$151,0)),0)+IFERROR(INDEX('Hoja de Trabajo para listado'!$BC$155:$CB$1048576,MATCH($A339,'Hoja de Trabajo para listado'!$BC$155:$BC$1048576,0),MATCH((CUADRO!K$5&amp;$E339),'Hoja de Trabajo para listado'!$BC$151:$CB$151,0)),0)+IFERROR(INDEX('Hoja de Trabajo para listado'!$DE$153:$DG$274,MATCH($A339,'Hoja de Trabajo para listado'!$DE$153:$DE$1048576,0),MATCH((CUADRO!K$5&amp;$E339),'Hoja de Trabajo para listado'!$DE$151:$DG$151,0)),0)+IFERROR(INDEX('Hoja de Trabajo para listado'!$CD$155:$DC$1048576,MATCH($A339,'Hoja de Trabajo para listado'!$CD$155:$CD$1048576,0),MATCH((CUADRO!K$5&amp;$E339),'Hoja de Trabajo para listado'!$CD$151:$DC$151,0)),0)</f>
        <v>0</v>
      </c>
      <c r="L339" s="314">
        <f ca="1">+IFERROR(INDEX('Hoja de Trabajo para listado'!$A$155:$Z$1048576,MATCH($A339,'Hoja de Trabajo para listado'!$A$155:$A$1048576,0),MATCH((CUADRO!L$5&amp;$E339),'Hoja de Trabajo para listado'!$A$151:$Z$151,0)),0)+IFERROR(INDEX('Hoja de Trabajo para listado'!$AB$155:$BA$1048576,MATCH($A339,'Hoja de Trabajo para listado'!$AB$155:$AB$1048576,0),MATCH((CUADRO!L$5&amp;$E339),'Hoja de Trabajo para listado'!$AB$151:$BA$151,0)),0)+IFERROR(INDEX('Hoja de Trabajo para listado'!$BC$155:$CB$1048576,MATCH($A339,'Hoja de Trabajo para listado'!$BC$155:$BC$1048576,0),MATCH((CUADRO!L$5&amp;$E339),'Hoja de Trabajo para listado'!$BC$151:$CB$151,0)),0)+IFERROR(INDEX('Hoja de Trabajo para listado'!$DE$153:$DG$274,MATCH($A339,'Hoja de Trabajo para listado'!$DE$153:$DE$1048576,0),MATCH((CUADRO!L$5&amp;$E339),'Hoja de Trabajo para listado'!$DE$151:$DG$151,0)),0)+IFERROR(INDEX('Hoja de Trabajo para listado'!$CD$155:$DC$1048576,MATCH($A339,'Hoja de Trabajo para listado'!$CD$155:$CD$1048576,0),MATCH((CUADRO!L$5&amp;$E339),'Hoja de Trabajo para listado'!$CD$151:$DC$151,0)),0)</f>
        <v>0</v>
      </c>
      <c r="M339" s="314">
        <f ca="1">+IFERROR(INDEX('Hoja de Trabajo para listado'!$A$155:$Z$1048576,MATCH($A339,'Hoja de Trabajo para listado'!$A$155:$A$1048576,0),MATCH((CUADRO!M$5&amp;$E339),'Hoja de Trabajo para listado'!$A$151:$Z$151,0)),0)+IFERROR(INDEX('Hoja de Trabajo para listado'!$AB$155:$BA$1048576,MATCH($A339,'Hoja de Trabajo para listado'!$AB$155:$AB$1048576,0),MATCH((CUADRO!M$5&amp;$E339),'Hoja de Trabajo para listado'!$AB$151:$BA$151,0)),0)+IFERROR(INDEX('Hoja de Trabajo para listado'!$BC$155:$CB$1048576,MATCH($A339,'Hoja de Trabajo para listado'!$BC$155:$BC$1048576,0),MATCH((CUADRO!M$5&amp;$E339),'Hoja de Trabajo para listado'!$BC$151:$CB$151,0)),0)+IFERROR(INDEX('Hoja de Trabajo para listado'!$DE$153:$DG$274,MATCH($A339,'Hoja de Trabajo para listado'!$DE$153:$DE$1048576,0),MATCH((CUADRO!M$5&amp;$E339),'Hoja de Trabajo para listado'!$DE$151:$DG$151,0)),0)+IFERROR(INDEX('Hoja de Trabajo para listado'!$CD$155:$DC$1048576,MATCH($A339,'Hoja de Trabajo para listado'!$CD$155:$CD$1048576,0),MATCH((CUADRO!M$5&amp;$E339),'Hoja de Trabajo para listado'!$CD$151:$DC$151,0)),0)</f>
        <v>0</v>
      </c>
      <c r="N339" s="314">
        <f ca="1">+IFERROR(INDEX('Hoja de Trabajo para listado'!$A$155:$Z$1048576,MATCH($A339,'Hoja de Trabajo para listado'!$A$155:$A$1048576,0),MATCH((CUADRO!N$5&amp;$E339),'Hoja de Trabajo para listado'!$A$151:$Z$151,0)),0)+IFERROR(INDEX('Hoja de Trabajo para listado'!$AB$155:$BA$1048576,MATCH($A339,'Hoja de Trabajo para listado'!$AB$155:$AB$1048576,0),MATCH((CUADRO!N$5&amp;$E339),'Hoja de Trabajo para listado'!$AB$151:$BA$151,0)),0)+IFERROR(INDEX('Hoja de Trabajo para listado'!$BC$155:$CB$1048576,MATCH($A339,'Hoja de Trabajo para listado'!$BC$155:$BC$1048576,0),MATCH((CUADRO!N$5&amp;$E339),'Hoja de Trabajo para listado'!$BC$151:$CB$151,0)),0)+IFERROR(INDEX('Hoja de Trabajo para listado'!$DE$153:$DG$274,MATCH($A339,'Hoja de Trabajo para listado'!$DE$153:$DE$1048576,0),MATCH((CUADRO!N$5&amp;$E339),'Hoja de Trabajo para listado'!$DE$151:$DG$151,0)),0)+IFERROR(INDEX('Hoja de Trabajo para listado'!$CD$155:$DC$1048576,MATCH($A339,'Hoja de Trabajo para listado'!$CD$155:$CD$1048576,0),MATCH((CUADRO!N$5&amp;$E339),'Hoja de Trabajo para listado'!$CD$151:$DC$151,0)),0)</f>
        <v>0</v>
      </c>
      <c r="O339" s="314">
        <f ca="1">+IFERROR(INDEX('Hoja de Trabajo para listado'!$A$155:$Z$1048576,MATCH($A339,'Hoja de Trabajo para listado'!$A$155:$A$1048576,0),MATCH((CUADRO!O$5&amp;$E339),'Hoja de Trabajo para listado'!$A$151:$Z$151,0)),0)+IFERROR(INDEX('Hoja de Trabajo para listado'!$AB$155:$BA$1048576,MATCH($A339,'Hoja de Trabajo para listado'!$AB$155:$AB$1048576,0),MATCH((CUADRO!O$5&amp;$E339),'Hoja de Trabajo para listado'!$AB$151:$BA$151,0)),0)+IFERROR(INDEX('Hoja de Trabajo para listado'!$BC$155:$CB$1048576,MATCH($A339,'Hoja de Trabajo para listado'!$BC$155:$BC$1048576,0),MATCH((CUADRO!O$5&amp;$E339),'Hoja de Trabajo para listado'!$BC$151:$CB$151,0)),0)+IFERROR(INDEX('Hoja de Trabajo para listado'!$DE$153:$DG$274,MATCH($A339,'Hoja de Trabajo para listado'!$DE$153:$DE$1048576,0),MATCH((CUADRO!O$5&amp;$E339),'Hoja de Trabajo para listado'!$DE$151:$DG$151,0)),0)+IFERROR(INDEX('Hoja de Trabajo para listado'!$CD$155:$DC$1048576,MATCH($A339,'Hoja de Trabajo para listado'!$CD$155:$CD$1048576,0),MATCH((CUADRO!O$5&amp;$E339),'Hoja de Trabajo para listado'!$CD$151:$DC$151,0)),0)</f>
        <v>0</v>
      </c>
      <c r="P339" s="314">
        <f ca="1">+IFERROR(INDEX('Hoja de Trabajo para listado'!$A$155:$Z$1048576,MATCH($A339,'Hoja de Trabajo para listado'!$A$155:$A$1048576,0),MATCH((CUADRO!P$5&amp;$E339),'Hoja de Trabajo para listado'!$A$151:$Z$151,0)),0)+IFERROR(INDEX('Hoja de Trabajo para listado'!$AB$155:$BA$1048576,MATCH($A339,'Hoja de Trabajo para listado'!$AB$155:$AB$1048576,0),MATCH((CUADRO!P$5&amp;$E339),'Hoja de Trabajo para listado'!$AB$151:$BA$151,0)),0)+IFERROR(INDEX('Hoja de Trabajo para listado'!$BC$155:$CB$1048576,MATCH($A339,'Hoja de Trabajo para listado'!$BC$155:$BC$1048576,0),MATCH((CUADRO!P$5&amp;$E339),'Hoja de Trabajo para listado'!$BC$151:$CB$151,0)),0)+IFERROR(INDEX('Hoja de Trabajo para listado'!$DE$153:$DG$274,MATCH($A339,'Hoja de Trabajo para listado'!$DE$153:$DE$1048576,0),MATCH((CUADRO!P$5&amp;$E339),'Hoja de Trabajo para listado'!$DE$151:$DG$151,0)),0)+IFERROR(INDEX('Hoja de Trabajo para listado'!$CD$155:$DC$1048576,MATCH($A339,'Hoja de Trabajo para listado'!$CD$155:$CD$1048576,0),MATCH((CUADRO!P$5&amp;$E339),'Hoja de Trabajo para listado'!$CD$151:$DC$151,0)),0)</f>
        <v>0</v>
      </c>
      <c r="Q339" s="314">
        <f ca="1">+IFERROR(INDEX('Hoja de Trabajo para listado'!$A$155:$Z$1048576,MATCH($A339,'Hoja de Trabajo para listado'!$A$155:$A$1048576,0),MATCH((CUADRO!Q$5&amp;$E339),'Hoja de Trabajo para listado'!$A$151:$Z$151,0)),0)+IFERROR(INDEX('Hoja de Trabajo para listado'!$AB$155:$BA$1048576,MATCH($A339,'Hoja de Trabajo para listado'!$AB$155:$AB$1048576,0),MATCH((CUADRO!Q$5&amp;$E339),'Hoja de Trabajo para listado'!$AB$151:$BA$151,0)),0)+IFERROR(INDEX('Hoja de Trabajo para listado'!$BC$155:$CB$1048576,MATCH($A339,'Hoja de Trabajo para listado'!$BC$155:$BC$1048576,0),MATCH((CUADRO!Q$5&amp;$E339),'Hoja de Trabajo para listado'!$BC$151:$CB$151,0)),0)+IFERROR(INDEX('Hoja de Trabajo para listado'!$DE$153:$DG$274,MATCH($A339,'Hoja de Trabajo para listado'!$DE$153:$DE$1048576,0),MATCH((CUADRO!Q$5&amp;$E339),'Hoja de Trabajo para listado'!$DE$151:$DG$151,0)),0)+IFERROR(INDEX('Hoja de Trabajo para listado'!$CD$155:$DC$1048576,MATCH($A339,'Hoja de Trabajo para listado'!$CD$155:$CD$1048576,0),MATCH((CUADRO!Q$5&amp;$E339),'Hoja de Trabajo para listado'!$CD$151:$DC$151,0)),0)</f>
        <v>0</v>
      </c>
      <c r="R339" s="314">
        <f t="shared" ca="1" si="10"/>
        <v>0</v>
      </c>
      <c r="S339" s="322">
        <f ca="1">+R338+R339</f>
        <v>0</v>
      </c>
      <c r="T339" s="314">
        <f ca="1">+S339</f>
        <v>0</v>
      </c>
      <c r="U339" s="313">
        <f t="shared" si="11"/>
        <v>2</v>
      </c>
      <c r="V339" s="319" t="str">
        <f>+VLOOKUP(A339,bd_lista!$A$3:$E$593,5,FALSE)</f>
        <v>Gobiernos Autonomos Municipales</v>
      </c>
      <c r="W339" s="426"/>
    </row>
    <row r="340" spans="1:23" customFormat="1" ht="15" hidden="1" customHeight="1">
      <c r="A340" s="323">
        <v>1276</v>
      </c>
      <c r="B340" s="427">
        <f>+A340</f>
        <v>1276</v>
      </c>
      <c r="C340" s="318" t="str">
        <f>+VLOOKUP(A340,bd_lista!$A$3:$C$593,3,FALSE)</f>
        <v>Gobierno Autónomo Municipal de Mapiri</v>
      </c>
      <c r="D340" s="429" t="str">
        <f>+C340</f>
        <v>Gobierno Autónomo Municipal de Mapiri</v>
      </c>
      <c r="E340" s="346" t="s">
        <v>1418</v>
      </c>
      <c r="F340" s="314">
        <f ca="1">+IFERROR(INDEX('Hoja de Trabajo para listado'!$A$155:$Z$1048576,MATCH($A340,'Hoja de Trabajo para listado'!$A$155:$A$1048576,0),MATCH((CUADRO!F$5&amp;$E340),'Hoja de Trabajo para listado'!$A$151:$Z$151,0)),0)+IFERROR(INDEX('Hoja de Trabajo para listado'!$AB$155:$BA$1048576,MATCH($A340,'Hoja de Trabajo para listado'!$AB$155:$AB$1048576,0),MATCH((CUADRO!F$5&amp;$E340),'Hoja de Trabajo para listado'!$AB$151:$BA$151,0)),0)+IFERROR(INDEX('Hoja de Trabajo para listado'!$BC$155:$CB$1048576,MATCH($A340,'Hoja de Trabajo para listado'!$BC$155:$BC$1048576,0),MATCH((CUADRO!F$5&amp;$E340),'Hoja de Trabajo para listado'!$BC$151:$CB$151,0)),0)+IFERROR(INDEX('Hoja de Trabajo para listado'!$DE$153:$DG$274,MATCH($A340,'Hoja de Trabajo para listado'!$DE$153:$DE$1048576,0),MATCH((CUADRO!F$5&amp;$E340),'Hoja de Trabajo para listado'!$DE$151:$DG$151,0)),0)+IFERROR(INDEX('Hoja de Trabajo para listado'!$CD$155:$DC$1048576,MATCH($A340,'Hoja de Trabajo para listado'!$CD$155:$CD$1048576,0),MATCH((CUADRO!F$5&amp;$E340),'Hoja de Trabajo para listado'!$CD$151:$DC$151,0)),0)</f>
        <v>0</v>
      </c>
      <c r="G340" s="314">
        <f ca="1">+IFERROR(INDEX('Hoja de Trabajo para listado'!$A$155:$Z$1048576,MATCH($A340,'Hoja de Trabajo para listado'!$A$155:$A$1048576,0),MATCH((CUADRO!G$5&amp;$E340),'Hoja de Trabajo para listado'!$A$151:$Z$151,0)),0)+IFERROR(INDEX('Hoja de Trabajo para listado'!$AB$155:$BA$1048576,MATCH($A340,'Hoja de Trabajo para listado'!$AB$155:$AB$1048576,0),MATCH((CUADRO!G$5&amp;$E340),'Hoja de Trabajo para listado'!$AB$151:$BA$151,0)),0)+IFERROR(INDEX('Hoja de Trabajo para listado'!$BC$155:$CB$1048576,MATCH($A340,'Hoja de Trabajo para listado'!$BC$155:$BC$1048576,0),MATCH((CUADRO!G$5&amp;$E340),'Hoja de Trabajo para listado'!$BC$151:$CB$151,0)),0)+IFERROR(INDEX('Hoja de Trabajo para listado'!$DE$153:$DG$274,MATCH($A340,'Hoja de Trabajo para listado'!$DE$153:$DE$1048576,0),MATCH((CUADRO!G$5&amp;$E340),'Hoja de Trabajo para listado'!$DE$151:$DG$151,0)),0)+IFERROR(INDEX('Hoja de Trabajo para listado'!$CD$155:$DC$1048576,MATCH($A340,'Hoja de Trabajo para listado'!$CD$155:$CD$1048576,0),MATCH((CUADRO!G$5&amp;$E340),'Hoja de Trabajo para listado'!$CD$151:$DC$151,0)),0)</f>
        <v>0</v>
      </c>
      <c r="H340" s="314">
        <f ca="1">+IFERROR(INDEX('Hoja de Trabajo para listado'!$A$155:$Z$1048576,MATCH($A340,'Hoja de Trabajo para listado'!$A$155:$A$1048576,0),MATCH((CUADRO!H$5&amp;$E340),'Hoja de Trabajo para listado'!$A$151:$Z$151,0)),0)+IFERROR(INDEX('Hoja de Trabajo para listado'!$AB$155:$BA$1048576,MATCH($A340,'Hoja de Trabajo para listado'!$AB$155:$AB$1048576,0),MATCH((CUADRO!H$5&amp;$E340),'Hoja de Trabajo para listado'!$AB$151:$BA$151,0)),0)+IFERROR(INDEX('Hoja de Trabajo para listado'!$BC$155:$CB$1048576,MATCH($A340,'Hoja de Trabajo para listado'!$BC$155:$BC$1048576,0),MATCH((CUADRO!H$5&amp;$E340),'Hoja de Trabajo para listado'!$BC$151:$CB$151,0)),0)+IFERROR(INDEX('Hoja de Trabajo para listado'!$DE$153:$DG$274,MATCH($A340,'Hoja de Trabajo para listado'!$DE$153:$DE$1048576,0),MATCH((CUADRO!H$5&amp;$E340),'Hoja de Trabajo para listado'!$DE$151:$DG$151,0)),0)+IFERROR(INDEX('Hoja de Trabajo para listado'!$CD$155:$DC$1048576,MATCH($A340,'Hoja de Trabajo para listado'!$CD$155:$CD$1048576,0),MATCH((CUADRO!H$5&amp;$E340),'Hoja de Trabajo para listado'!$CD$151:$DC$151,0)),0)</f>
        <v>0</v>
      </c>
      <c r="I340" s="314">
        <f ca="1">+IFERROR(INDEX('Hoja de Trabajo para listado'!$A$155:$Z$1048576,MATCH($A340,'Hoja de Trabajo para listado'!$A$155:$A$1048576,0),MATCH((CUADRO!I$5&amp;$E340),'Hoja de Trabajo para listado'!$A$151:$Z$151,0)),0)+IFERROR(INDEX('Hoja de Trabajo para listado'!$AB$155:$BA$1048576,MATCH($A340,'Hoja de Trabajo para listado'!$AB$155:$AB$1048576,0),MATCH((CUADRO!I$5&amp;$E340),'Hoja de Trabajo para listado'!$AB$151:$BA$151,0)),0)+IFERROR(INDEX('Hoja de Trabajo para listado'!$BC$155:$CB$1048576,MATCH($A340,'Hoja de Trabajo para listado'!$BC$155:$BC$1048576,0),MATCH((CUADRO!I$5&amp;$E340),'Hoja de Trabajo para listado'!$BC$151:$CB$151,0)),0)+IFERROR(INDEX('Hoja de Trabajo para listado'!$DE$153:$DG$274,MATCH($A340,'Hoja de Trabajo para listado'!$DE$153:$DE$1048576,0),MATCH((CUADRO!I$5&amp;$E340),'Hoja de Trabajo para listado'!$DE$151:$DG$151,0)),0)+IFERROR(INDEX('Hoja de Trabajo para listado'!$CD$155:$DC$1048576,MATCH($A340,'Hoja de Trabajo para listado'!$CD$155:$CD$1048576,0),MATCH((CUADRO!I$5&amp;$E340),'Hoja de Trabajo para listado'!$CD$151:$DC$151,0)),0)</f>
        <v>0</v>
      </c>
      <c r="J340" s="314">
        <f ca="1">+IFERROR(INDEX('Hoja de Trabajo para listado'!$A$155:$Z$1048576,MATCH($A340,'Hoja de Trabajo para listado'!$A$155:$A$1048576,0),MATCH((CUADRO!J$5&amp;$E340),'Hoja de Trabajo para listado'!$A$151:$Z$151,0)),0)+IFERROR(INDEX('Hoja de Trabajo para listado'!$AB$155:$BA$1048576,MATCH($A340,'Hoja de Trabajo para listado'!$AB$155:$AB$1048576,0),MATCH((CUADRO!J$5&amp;$E340),'Hoja de Trabajo para listado'!$AB$151:$BA$151,0)),0)+IFERROR(INDEX('Hoja de Trabajo para listado'!$BC$155:$CB$1048576,MATCH($A340,'Hoja de Trabajo para listado'!$BC$155:$BC$1048576,0),MATCH((CUADRO!J$5&amp;$E340),'Hoja de Trabajo para listado'!$BC$151:$CB$151,0)),0)+IFERROR(INDEX('Hoja de Trabajo para listado'!$DE$153:$DG$274,MATCH($A340,'Hoja de Trabajo para listado'!$DE$153:$DE$1048576,0),MATCH((CUADRO!J$5&amp;$E340),'Hoja de Trabajo para listado'!$DE$151:$DG$151,0)),0)+IFERROR(INDEX('Hoja de Trabajo para listado'!$CD$155:$DC$1048576,MATCH($A340,'Hoja de Trabajo para listado'!$CD$155:$CD$1048576,0),MATCH((CUADRO!J$5&amp;$E340),'Hoja de Trabajo para listado'!$CD$151:$DC$151,0)),0)</f>
        <v>0</v>
      </c>
      <c r="K340" s="314">
        <f ca="1">+IFERROR(INDEX('Hoja de Trabajo para listado'!$A$155:$Z$1048576,MATCH($A340,'Hoja de Trabajo para listado'!$A$155:$A$1048576,0),MATCH((CUADRO!K$5&amp;$E340),'Hoja de Trabajo para listado'!$A$151:$Z$151,0)),0)+IFERROR(INDEX('Hoja de Trabajo para listado'!$AB$155:$BA$1048576,MATCH($A340,'Hoja de Trabajo para listado'!$AB$155:$AB$1048576,0),MATCH((CUADRO!K$5&amp;$E340),'Hoja de Trabajo para listado'!$AB$151:$BA$151,0)),0)+IFERROR(INDEX('Hoja de Trabajo para listado'!$BC$155:$CB$1048576,MATCH($A340,'Hoja de Trabajo para listado'!$BC$155:$BC$1048576,0),MATCH((CUADRO!K$5&amp;$E340),'Hoja de Trabajo para listado'!$BC$151:$CB$151,0)),0)+IFERROR(INDEX('Hoja de Trabajo para listado'!$DE$153:$DG$274,MATCH($A340,'Hoja de Trabajo para listado'!$DE$153:$DE$1048576,0),MATCH((CUADRO!K$5&amp;$E340),'Hoja de Trabajo para listado'!$DE$151:$DG$151,0)),0)+IFERROR(INDEX('Hoja de Trabajo para listado'!$CD$155:$DC$1048576,MATCH($A340,'Hoja de Trabajo para listado'!$CD$155:$CD$1048576,0),MATCH((CUADRO!K$5&amp;$E340),'Hoja de Trabajo para listado'!$CD$151:$DC$151,0)),0)</f>
        <v>0</v>
      </c>
      <c r="L340" s="314">
        <f ca="1">+IFERROR(INDEX('Hoja de Trabajo para listado'!$A$155:$Z$1048576,MATCH($A340,'Hoja de Trabajo para listado'!$A$155:$A$1048576,0),MATCH((CUADRO!L$5&amp;$E340),'Hoja de Trabajo para listado'!$A$151:$Z$151,0)),0)+IFERROR(INDEX('Hoja de Trabajo para listado'!$AB$155:$BA$1048576,MATCH($A340,'Hoja de Trabajo para listado'!$AB$155:$AB$1048576,0),MATCH((CUADRO!L$5&amp;$E340),'Hoja de Trabajo para listado'!$AB$151:$BA$151,0)),0)+IFERROR(INDEX('Hoja de Trabajo para listado'!$BC$155:$CB$1048576,MATCH($A340,'Hoja de Trabajo para listado'!$BC$155:$BC$1048576,0),MATCH((CUADRO!L$5&amp;$E340),'Hoja de Trabajo para listado'!$BC$151:$CB$151,0)),0)+IFERROR(INDEX('Hoja de Trabajo para listado'!$DE$153:$DG$274,MATCH($A340,'Hoja de Trabajo para listado'!$DE$153:$DE$1048576,0),MATCH((CUADRO!L$5&amp;$E340),'Hoja de Trabajo para listado'!$DE$151:$DG$151,0)),0)+IFERROR(INDEX('Hoja de Trabajo para listado'!$CD$155:$DC$1048576,MATCH($A340,'Hoja de Trabajo para listado'!$CD$155:$CD$1048576,0),MATCH((CUADRO!L$5&amp;$E340),'Hoja de Trabajo para listado'!$CD$151:$DC$151,0)),0)</f>
        <v>0</v>
      </c>
      <c r="M340" s="314">
        <f ca="1">+IFERROR(INDEX('Hoja de Trabajo para listado'!$A$155:$Z$1048576,MATCH($A340,'Hoja de Trabajo para listado'!$A$155:$A$1048576,0),MATCH((CUADRO!M$5&amp;$E340),'Hoja de Trabajo para listado'!$A$151:$Z$151,0)),0)+IFERROR(INDEX('Hoja de Trabajo para listado'!$AB$155:$BA$1048576,MATCH($A340,'Hoja de Trabajo para listado'!$AB$155:$AB$1048576,0),MATCH((CUADRO!M$5&amp;$E340),'Hoja de Trabajo para listado'!$AB$151:$BA$151,0)),0)+IFERROR(INDEX('Hoja de Trabajo para listado'!$BC$155:$CB$1048576,MATCH($A340,'Hoja de Trabajo para listado'!$BC$155:$BC$1048576,0),MATCH((CUADRO!M$5&amp;$E340),'Hoja de Trabajo para listado'!$BC$151:$CB$151,0)),0)+IFERROR(INDEX('Hoja de Trabajo para listado'!$DE$153:$DG$274,MATCH($A340,'Hoja de Trabajo para listado'!$DE$153:$DE$1048576,0),MATCH((CUADRO!M$5&amp;$E340),'Hoja de Trabajo para listado'!$DE$151:$DG$151,0)),0)+IFERROR(INDEX('Hoja de Trabajo para listado'!$CD$155:$DC$1048576,MATCH($A340,'Hoja de Trabajo para listado'!$CD$155:$CD$1048576,0),MATCH((CUADRO!M$5&amp;$E340),'Hoja de Trabajo para listado'!$CD$151:$DC$151,0)),0)</f>
        <v>0</v>
      </c>
      <c r="N340" s="314">
        <f ca="1">+IFERROR(INDEX('Hoja de Trabajo para listado'!$A$155:$Z$1048576,MATCH($A340,'Hoja de Trabajo para listado'!$A$155:$A$1048576,0),MATCH((CUADRO!N$5&amp;$E340),'Hoja de Trabajo para listado'!$A$151:$Z$151,0)),0)+IFERROR(INDEX('Hoja de Trabajo para listado'!$AB$155:$BA$1048576,MATCH($A340,'Hoja de Trabajo para listado'!$AB$155:$AB$1048576,0),MATCH((CUADRO!N$5&amp;$E340),'Hoja de Trabajo para listado'!$AB$151:$BA$151,0)),0)+IFERROR(INDEX('Hoja de Trabajo para listado'!$BC$155:$CB$1048576,MATCH($A340,'Hoja de Trabajo para listado'!$BC$155:$BC$1048576,0),MATCH((CUADRO!N$5&amp;$E340),'Hoja de Trabajo para listado'!$BC$151:$CB$151,0)),0)+IFERROR(INDEX('Hoja de Trabajo para listado'!$DE$153:$DG$274,MATCH($A340,'Hoja de Trabajo para listado'!$DE$153:$DE$1048576,0),MATCH((CUADRO!N$5&amp;$E340),'Hoja de Trabajo para listado'!$DE$151:$DG$151,0)),0)+IFERROR(INDEX('Hoja de Trabajo para listado'!$CD$155:$DC$1048576,MATCH($A340,'Hoja de Trabajo para listado'!$CD$155:$CD$1048576,0),MATCH((CUADRO!N$5&amp;$E340),'Hoja de Trabajo para listado'!$CD$151:$DC$151,0)),0)</f>
        <v>0</v>
      </c>
      <c r="O340" s="314">
        <f ca="1">+IFERROR(INDEX('Hoja de Trabajo para listado'!$A$155:$Z$1048576,MATCH($A340,'Hoja de Trabajo para listado'!$A$155:$A$1048576,0),MATCH((CUADRO!O$5&amp;$E340),'Hoja de Trabajo para listado'!$A$151:$Z$151,0)),0)+IFERROR(INDEX('Hoja de Trabajo para listado'!$AB$155:$BA$1048576,MATCH($A340,'Hoja de Trabajo para listado'!$AB$155:$AB$1048576,0),MATCH((CUADRO!O$5&amp;$E340),'Hoja de Trabajo para listado'!$AB$151:$BA$151,0)),0)+IFERROR(INDEX('Hoja de Trabajo para listado'!$BC$155:$CB$1048576,MATCH($A340,'Hoja de Trabajo para listado'!$BC$155:$BC$1048576,0),MATCH((CUADRO!O$5&amp;$E340),'Hoja de Trabajo para listado'!$BC$151:$CB$151,0)),0)+IFERROR(INDEX('Hoja de Trabajo para listado'!$DE$153:$DG$274,MATCH($A340,'Hoja de Trabajo para listado'!$DE$153:$DE$1048576,0),MATCH((CUADRO!O$5&amp;$E340),'Hoja de Trabajo para listado'!$DE$151:$DG$151,0)),0)+IFERROR(INDEX('Hoja de Trabajo para listado'!$CD$155:$DC$1048576,MATCH($A340,'Hoja de Trabajo para listado'!$CD$155:$CD$1048576,0),MATCH((CUADRO!O$5&amp;$E340),'Hoja de Trabajo para listado'!$CD$151:$DC$151,0)),0)</f>
        <v>0</v>
      </c>
      <c r="P340" s="314">
        <f ca="1">+IFERROR(INDEX('Hoja de Trabajo para listado'!$A$155:$Z$1048576,MATCH($A340,'Hoja de Trabajo para listado'!$A$155:$A$1048576,0),MATCH((CUADRO!P$5&amp;$E340),'Hoja de Trabajo para listado'!$A$151:$Z$151,0)),0)+IFERROR(INDEX('Hoja de Trabajo para listado'!$AB$155:$BA$1048576,MATCH($A340,'Hoja de Trabajo para listado'!$AB$155:$AB$1048576,0),MATCH((CUADRO!P$5&amp;$E340),'Hoja de Trabajo para listado'!$AB$151:$BA$151,0)),0)+IFERROR(INDEX('Hoja de Trabajo para listado'!$BC$155:$CB$1048576,MATCH($A340,'Hoja de Trabajo para listado'!$BC$155:$BC$1048576,0),MATCH((CUADRO!P$5&amp;$E340),'Hoja de Trabajo para listado'!$BC$151:$CB$151,0)),0)+IFERROR(INDEX('Hoja de Trabajo para listado'!$DE$153:$DG$274,MATCH($A340,'Hoja de Trabajo para listado'!$DE$153:$DE$1048576,0),MATCH((CUADRO!P$5&amp;$E340),'Hoja de Trabajo para listado'!$DE$151:$DG$151,0)),0)+IFERROR(INDEX('Hoja de Trabajo para listado'!$CD$155:$DC$1048576,MATCH($A340,'Hoja de Trabajo para listado'!$CD$155:$CD$1048576,0),MATCH((CUADRO!P$5&amp;$E340),'Hoja de Trabajo para listado'!$CD$151:$DC$151,0)),0)</f>
        <v>0</v>
      </c>
      <c r="Q340" s="314">
        <f ca="1">+IFERROR(INDEX('Hoja de Trabajo para listado'!$A$155:$Z$1048576,MATCH($A340,'Hoja de Trabajo para listado'!$A$155:$A$1048576,0),MATCH((CUADRO!Q$5&amp;$E340),'Hoja de Trabajo para listado'!$A$151:$Z$151,0)),0)+IFERROR(INDEX('Hoja de Trabajo para listado'!$AB$155:$BA$1048576,MATCH($A340,'Hoja de Trabajo para listado'!$AB$155:$AB$1048576,0),MATCH((CUADRO!Q$5&amp;$E340),'Hoja de Trabajo para listado'!$AB$151:$BA$151,0)),0)+IFERROR(INDEX('Hoja de Trabajo para listado'!$BC$155:$CB$1048576,MATCH($A340,'Hoja de Trabajo para listado'!$BC$155:$BC$1048576,0),MATCH((CUADRO!Q$5&amp;$E340),'Hoja de Trabajo para listado'!$BC$151:$CB$151,0)),0)+IFERROR(INDEX('Hoja de Trabajo para listado'!$DE$153:$DG$274,MATCH($A340,'Hoja de Trabajo para listado'!$DE$153:$DE$1048576,0),MATCH((CUADRO!Q$5&amp;$E340),'Hoja de Trabajo para listado'!$DE$151:$DG$151,0)),0)+IFERROR(INDEX('Hoja de Trabajo para listado'!$CD$155:$DC$1048576,MATCH($A340,'Hoja de Trabajo para listado'!$CD$155:$CD$1048576,0),MATCH((CUADRO!Q$5&amp;$E340),'Hoja de Trabajo para listado'!$CD$151:$DC$151,0)),0)</f>
        <v>0</v>
      </c>
      <c r="R340" s="314">
        <f t="shared" ca="1" si="10"/>
        <v>0</v>
      </c>
      <c r="S340" s="322"/>
      <c r="T340" s="314">
        <f ca="1">+T341</f>
        <v>0</v>
      </c>
      <c r="U340" s="313">
        <f t="shared" si="11"/>
        <v>1</v>
      </c>
      <c r="V340" s="319" t="str">
        <f>+VLOOKUP(A340,bd_lista!$A$3:$E$593,5,FALSE)</f>
        <v>Gobiernos Autonomos Municipales</v>
      </c>
      <c r="W340" s="425" t="str">
        <f>+V340</f>
        <v>Gobiernos Autonomos Municipales</v>
      </c>
    </row>
    <row r="341" spans="1:23" customFormat="1" ht="15" hidden="1" customHeight="1">
      <c r="A341" s="323">
        <v>1276</v>
      </c>
      <c r="B341" s="428"/>
      <c r="C341" s="319" t="str">
        <f>+VLOOKUP(A341,bd_lista!$A$3:$C$593,3,FALSE)</f>
        <v>Gobierno Autónomo Municipal de Mapiri</v>
      </c>
      <c r="D341" s="430"/>
      <c r="E341" s="347" t="s">
        <v>1419</v>
      </c>
      <c r="F341" s="316">
        <f ca="1">+IFERROR(INDEX('Hoja de Trabajo para listado'!$A$155:$Z$1048576,MATCH($A341,'Hoja de Trabajo para listado'!$A$155:$A$1048576,0),MATCH((CUADRO!F$5&amp;$E341),'Hoja de Trabajo para listado'!$A$151:$Z$151,0)),0)+IFERROR(INDEX('Hoja de Trabajo para listado'!$AB$155:$BA$1048576,MATCH($A341,'Hoja de Trabajo para listado'!$AB$155:$AB$1048576,0),MATCH((CUADRO!F$5&amp;$E341),'Hoja de Trabajo para listado'!$AB$151:$BA$151,0)),0)+IFERROR(INDEX('Hoja de Trabajo para listado'!$BC$155:$CB$1048576,MATCH($A341,'Hoja de Trabajo para listado'!$BC$155:$BC$1048576,0),MATCH((CUADRO!F$5&amp;$E341),'Hoja de Trabajo para listado'!$BC$151:$CB$151,0)),0)+IFERROR(INDEX('Hoja de Trabajo para listado'!$DE$153:$DG$274,MATCH($A341,'Hoja de Trabajo para listado'!$DE$153:$DE$1048576,0),MATCH((CUADRO!F$5&amp;$E341),'Hoja de Trabajo para listado'!$DE$151:$DG$151,0)),0)+IFERROR(INDEX('Hoja de Trabajo para listado'!$CD$155:$DC$1048576,MATCH($A341,'Hoja de Trabajo para listado'!$CD$155:$CD$1048576,0),MATCH((CUADRO!F$5&amp;$E341),'Hoja de Trabajo para listado'!$CD$151:$DC$151,0)),0)</f>
        <v>0</v>
      </c>
      <c r="G341" s="316">
        <f ca="1">+IFERROR(INDEX('Hoja de Trabajo para listado'!$A$155:$Z$1048576,MATCH($A341,'Hoja de Trabajo para listado'!$A$155:$A$1048576,0),MATCH((CUADRO!G$5&amp;$E341),'Hoja de Trabajo para listado'!$A$151:$Z$151,0)),0)+IFERROR(INDEX('Hoja de Trabajo para listado'!$AB$155:$BA$1048576,MATCH($A341,'Hoja de Trabajo para listado'!$AB$155:$AB$1048576,0),MATCH((CUADRO!G$5&amp;$E341),'Hoja de Trabajo para listado'!$AB$151:$BA$151,0)),0)+IFERROR(INDEX('Hoja de Trabajo para listado'!$BC$155:$CB$1048576,MATCH($A341,'Hoja de Trabajo para listado'!$BC$155:$BC$1048576,0),MATCH((CUADRO!G$5&amp;$E341),'Hoja de Trabajo para listado'!$BC$151:$CB$151,0)),0)+IFERROR(INDEX('Hoja de Trabajo para listado'!$DE$153:$DG$274,MATCH($A341,'Hoja de Trabajo para listado'!$DE$153:$DE$1048576,0),MATCH((CUADRO!G$5&amp;$E341),'Hoja de Trabajo para listado'!$DE$151:$DG$151,0)),0)+IFERROR(INDEX('Hoja de Trabajo para listado'!$CD$155:$DC$1048576,MATCH($A341,'Hoja de Trabajo para listado'!$CD$155:$CD$1048576,0),MATCH((CUADRO!G$5&amp;$E341),'Hoja de Trabajo para listado'!$CD$151:$DC$151,0)),0)</f>
        <v>0</v>
      </c>
      <c r="H341" s="316">
        <f ca="1">+IFERROR(INDEX('Hoja de Trabajo para listado'!$A$155:$Z$1048576,MATCH($A341,'Hoja de Trabajo para listado'!$A$155:$A$1048576,0),MATCH((CUADRO!H$5&amp;$E341),'Hoja de Trabajo para listado'!$A$151:$Z$151,0)),0)+IFERROR(INDEX('Hoja de Trabajo para listado'!$AB$155:$BA$1048576,MATCH($A341,'Hoja de Trabajo para listado'!$AB$155:$AB$1048576,0),MATCH((CUADRO!H$5&amp;$E341),'Hoja de Trabajo para listado'!$AB$151:$BA$151,0)),0)+IFERROR(INDEX('Hoja de Trabajo para listado'!$BC$155:$CB$1048576,MATCH($A341,'Hoja de Trabajo para listado'!$BC$155:$BC$1048576,0),MATCH((CUADRO!H$5&amp;$E341),'Hoja de Trabajo para listado'!$BC$151:$CB$151,0)),0)+IFERROR(INDEX('Hoja de Trabajo para listado'!$DE$153:$DG$274,MATCH($A341,'Hoja de Trabajo para listado'!$DE$153:$DE$1048576,0),MATCH((CUADRO!H$5&amp;$E341),'Hoja de Trabajo para listado'!$DE$151:$DG$151,0)),0)+IFERROR(INDEX('Hoja de Trabajo para listado'!$CD$155:$DC$1048576,MATCH($A341,'Hoja de Trabajo para listado'!$CD$155:$CD$1048576,0),MATCH((CUADRO!H$5&amp;$E341),'Hoja de Trabajo para listado'!$CD$151:$DC$151,0)),0)</f>
        <v>0</v>
      </c>
      <c r="I341" s="316">
        <f ca="1">+IFERROR(INDEX('Hoja de Trabajo para listado'!$A$155:$Z$1048576,MATCH($A341,'Hoja de Trabajo para listado'!$A$155:$A$1048576,0),MATCH((CUADRO!I$5&amp;$E341),'Hoja de Trabajo para listado'!$A$151:$Z$151,0)),0)+IFERROR(INDEX('Hoja de Trabajo para listado'!$AB$155:$BA$1048576,MATCH($A341,'Hoja de Trabajo para listado'!$AB$155:$AB$1048576,0),MATCH((CUADRO!I$5&amp;$E341),'Hoja de Trabajo para listado'!$AB$151:$BA$151,0)),0)+IFERROR(INDEX('Hoja de Trabajo para listado'!$BC$155:$CB$1048576,MATCH($A341,'Hoja de Trabajo para listado'!$BC$155:$BC$1048576,0),MATCH((CUADRO!I$5&amp;$E341),'Hoja de Trabajo para listado'!$BC$151:$CB$151,0)),0)+IFERROR(INDEX('Hoja de Trabajo para listado'!$DE$153:$DG$274,MATCH($A341,'Hoja de Trabajo para listado'!$DE$153:$DE$1048576,0),MATCH((CUADRO!I$5&amp;$E341),'Hoja de Trabajo para listado'!$DE$151:$DG$151,0)),0)+IFERROR(INDEX('Hoja de Trabajo para listado'!$CD$155:$DC$1048576,MATCH($A341,'Hoja de Trabajo para listado'!$CD$155:$CD$1048576,0),MATCH((CUADRO!I$5&amp;$E341),'Hoja de Trabajo para listado'!$CD$151:$DC$151,0)),0)</f>
        <v>0</v>
      </c>
      <c r="J341" s="316">
        <f ca="1">+IFERROR(INDEX('Hoja de Trabajo para listado'!$A$155:$Z$1048576,MATCH($A341,'Hoja de Trabajo para listado'!$A$155:$A$1048576,0),MATCH((CUADRO!J$5&amp;$E341),'Hoja de Trabajo para listado'!$A$151:$Z$151,0)),0)+IFERROR(INDEX('Hoja de Trabajo para listado'!$AB$155:$BA$1048576,MATCH($A341,'Hoja de Trabajo para listado'!$AB$155:$AB$1048576,0),MATCH((CUADRO!J$5&amp;$E341),'Hoja de Trabajo para listado'!$AB$151:$BA$151,0)),0)+IFERROR(INDEX('Hoja de Trabajo para listado'!$BC$155:$CB$1048576,MATCH($A341,'Hoja de Trabajo para listado'!$BC$155:$BC$1048576,0),MATCH((CUADRO!J$5&amp;$E341),'Hoja de Trabajo para listado'!$BC$151:$CB$151,0)),0)+IFERROR(INDEX('Hoja de Trabajo para listado'!$DE$153:$DG$274,MATCH($A341,'Hoja de Trabajo para listado'!$DE$153:$DE$1048576,0),MATCH((CUADRO!J$5&amp;$E341),'Hoja de Trabajo para listado'!$DE$151:$DG$151,0)),0)+IFERROR(INDEX('Hoja de Trabajo para listado'!$CD$155:$DC$1048576,MATCH($A341,'Hoja de Trabajo para listado'!$CD$155:$CD$1048576,0),MATCH((CUADRO!J$5&amp;$E341),'Hoja de Trabajo para listado'!$CD$151:$DC$151,0)),0)</f>
        <v>0</v>
      </c>
      <c r="K341" s="316">
        <f ca="1">+IFERROR(INDEX('Hoja de Trabajo para listado'!$A$155:$Z$1048576,MATCH($A341,'Hoja de Trabajo para listado'!$A$155:$A$1048576,0),MATCH((CUADRO!K$5&amp;$E341),'Hoja de Trabajo para listado'!$A$151:$Z$151,0)),0)+IFERROR(INDEX('Hoja de Trabajo para listado'!$AB$155:$BA$1048576,MATCH($A341,'Hoja de Trabajo para listado'!$AB$155:$AB$1048576,0),MATCH((CUADRO!K$5&amp;$E341),'Hoja de Trabajo para listado'!$AB$151:$BA$151,0)),0)+IFERROR(INDEX('Hoja de Trabajo para listado'!$BC$155:$CB$1048576,MATCH($A341,'Hoja de Trabajo para listado'!$BC$155:$BC$1048576,0),MATCH((CUADRO!K$5&amp;$E341),'Hoja de Trabajo para listado'!$BC$151:$CB$151,0)),0)+IFERROR(INDEX('Hoja de Trabajo para listado'!$DE$153:$DG$274,MATCH($A341,'Hoja de Trabajo para listado'!$DE$153:$DE$1048576,0),MATCH((CUADRO!K$5&amp;$E341),'Hoja de Trabajo para listado'!$DE$151:$DG$151,0)),0)+IFERROR(INDEX('Hoja de Trabajo para listado'!$CD$155:$DC$1048576,MATCH($A341,'Hoja de Trabajo para listado'!$CD$155:$CD$1048576,0),MATCH((CUADRO!K$5&amp;$E341),'Hoja de Trabajo para listado'!$CD$151:$DC$151,0)),0)</f>
        <v>0</v>
      </c>
      <c r="L341" s="316">
        <f ca="1">+IFERROR(INDEX('Hoja de Trabajo para listado'!$A$155:$Z$1048576,MATCH($A341,'Hoja de Trabajo para listado'!$A$155:$A$1048576,0),MATCH((CUADRO!L$5&amp;$E341),'Hoja de Trabajo para listado'!$A$151:$Z$151,0)),0)+IFERROR(INDEX('Hoja de Trabajo para listado'!$AB$155:$BA$1048576,MATCH($A341,'Hoja de Trabajo para listado'!$AB$155:$AB$1048576,0),MATCH((CUADRO!L$5&amp;$E341),'Hoja de Trabajo para listado'!$AB$151:$BA$151,0)),0)+IFERROR(INDEX('Hoja de Trabajo para listado'!$BC$155:$CB$1048576,MATCH($A341,'Hoja de Trabajo para listado'!$BC$155:$BC$1048576,0),MATCH((CUADRO!L$5&amp;$E341),'Hoja de Trabajo para listado'!$BC$151:$CB$151,0)),0)+IFERROR(INDEX('Hoja de Trabajo para listado'!$DE$153:$DG$274,MATCH($A341,'Hoja de Trabajo para listado'!$DE$153:$DE$1048576,0),MATCH((CUADRO!L$5&amp;$E341),'Hoja de Trabajo para listado'!$DE$151:$DG$151,0)),0)+IFERROR(INDEX('Hoja de Trabajo para listado'!$CD$155:$DC$1048576,MATCH($A341,'Hoja de Trabajo para listado'!$CD$155:$CD$1048576,0),MATCH((CUADRO!L$5&amp;$E341),'Hoja de Trabajo para listado'!$CD$151:$DC$151,0)),0)</f>
        <v>0</v>
      </c>
      <c r="M341" s="316">
        <f ca="1">+IFERROR(INDEX('Hoja de Trabajo para listado'!$A$155:$Z$1048576,MATCH($A341,'Hoja de Trabajo para listado'!$A$155:$A$1048576,0),MATCH((CUADRO!M$5&amp;$E341),'Hoja de Trabajo para listado'!$A$151:$Z$151,0)),0)+IFERROR(INDEX('Hoja de Trabajo para listado'!$AB$155:$BA$1048576,MATCH($A341,'Hoja de Trabajo para listado'!$AB$155:$AB$1048576,0),MATCH((CUADRO!M$5&amp;$E341),'Hoja de Trabajo para listado'!$AB$151:$BA$151,0)),0)+IFERROR(INDEX('Hoja de Trabajo para listado'!$BC$155:$CB$1048576,MATCH($A341,'Hoja de Trabajo para listado'!$BC$155:$BC$1048576,0),MATCH((CUADRO!M$5&amp;$E341),'Hoja de Trabajo para listado'!$BC$151:$CB$151,0)),0)+IFERROR(INDEX('Hoja de Trabajo para listado'!$DE$153:$DG$274,MATCH($A341,'Hoja de Trabajo para listado'!$DE$153:$DE$1048576,0),MATCH((CUADRO!M$5&amp;$E341),'Hoja de Trabajo para listado'!$DE$151:$DG$151,0)),0)+IFERROR(INDEX('Hoja de Trabajo para listado'!$CD$155:$DC$1048576,MATCH($A341,'Hoja de Trabajo para listado'!$CD$155:$CD$1048576,0),MATCH((CUADRO!M$5&amp;$E341),'Hoja de Trabajo para listado'!$CD$151:$DC$151,0)),0)</f>
        <v>0</v>
      </c>
      <c r="N341" s="316">
        <f ca="1">+IFERROR(INDEX('Hoja de Trabajo para listado'!$A$155:$Z$1048576,MATCH($A341,'Hoja de Trabajo para listado'!$A$155:$A$1048576,0),MATCH((CUADRO!N$5&amp;$E341),'Hoja de Trabajo para listado'!$A$151:$Z$151,0)),0)+IFERROR(INDEX('Hoja de Trabajo para listado'!$AB$155:$BA$1048576,MATCH($A341,'Hoja de Trabajo para listado'!$AB$155:$AB$1048576,0),MATCH((CUADRO!N$5&amp;$E341),'Hoja de Trabajo para listado'!$AB$151:$BA$151,0)),0)+IFERROR(INDEX('Hoja de Trabajo para listado'!$BC$155:$CB$1048576,MATCH($A341,'Hoja de Trabajo para listado'!$BC$155:$BC$1048576,0),MATCH((CUADRO!N$5&amp;$E341),'Hoja de Trabajo para listado'!$BC$151:$CB$151,0)),0)+IFERROR(INDEX('Hoja de Trabajo para listado'!$DE$153:$DG$274,MATCH($A341,'Hoja de Trabajo para listado'!$DE$153:$DE$1048576,0),MATCH((CUADRO!N$5&amp;$E341),'Hoja de Trabajo para listado'!$DE$151:$DG$151,0)),0)+IFERROR(INDEX('Hoja de Trabajo para listado'!$CD$155:$DC$1048576,MATCH($A341,'Hoja de Trabajo para listado'!$CD$155:$CD$1048576,0),MATCH((CUADRO!N$5&amp;$E341),'Hoja de Trabajo para listado'!$CD$151:$DC$151,0)),0)</f>
        <v>0</v>
      </c>
      <c r="O341" s="316">
        <f ca="1">+IFERROR(INDEX('Hoja de Trabajo para listado'!$A$155:$Z$1048576,MATCH($A341,'Hoja de Trabajo para listado'!$A$155:$A$1048576,0),MATCH((CUADRO!O$5&amp;$E341),'Hoja de Trabajo para listado'!$A$151:$Z$151,0)),0)+IFERROR(INDEX('Hoja de Trabajo para listado'!$AB$155:$BA$1048576,MATCH($A341,'Hoja de Trabajo para listado'!$AB$155:$AB$1048576,0),MATCH((CUADRO!O$5&amp;$E341),'Hoja de Trabajo para listado'!$AB$151:$BA$151,0)),0)+IFERROR(INDEX('Hoja de Trabajo para listado'!$BC$155:$CB$1048576,MATCH($A341,'Hoja de Trabajo para listado'!$BC$155:$BC$1048576,0),MATCH((CUADRO!O$5&amp;$E341),'Hoja de Trabajo para listado'!$BC$151:$CB$151,0)),0)+IFERROR(INDEX('Hoja de Trabajo para listado'!$DE$153:$DG$274,MATCH($A341,'Hoja de Trabajo para listado'!$DE$153:$DE$1048576,0),MATCH((CUADRO!O$5&amp;$E341),'Hoja de Trabajo para listado'!$DE$151:$DG$151,0)),0)+IFERROR(INDEX('Hoja de Trabajo para listado'!$CD$155:$DC$1048576,MATCH($A341,'Hoja de Trabajo para listado'!$CD$155:$CD$1048576,0),MATCH((CUADRO!O$5&amp;$E341),'Hoja de Trabajo para listado'!$CD$151:$DC$151,0)),0)</f>
        <v>0</v>
      </c>
      <c r="P341" s="316">
        <f ca="1">+IFERROR(INDEX('Hoja de Trabajo para listado'!$A$155:$Z$1048576,MATCH($A341,'Hoja de Trabajo para listado'!$A$155:$A$1048576,0),MATCH((CUADRO!P$5&amp;$E341),'Hoja de Trabajo para listado'!$A$151:$Z$151,0)),0)+IFERROR(INDEX('Hoja de Trabajo para listado'!$AB$155:$BA$1048576,MATCH($A341,'Hoja de Trabajo para listado'!$AB$155:$AB$1048576,0),MATCH((CUADRO!P$5&amp;$E341),'Hoja de Trabajo para listado'!$AB$151:$BA$151,0)),0)+IFERROR(INDEX('Hoja de Trabajo para listado'!$BC$155:$CB$1048576,MATCH($A341,'Hoja de Trabajo para listado'!$BC$155:$BC$1048576,0),MATCH((CUADRO!P$5&amp;$E341),'Hoja de Trabajo para listado'!$BC$151:$CB$151,0)),0)+IFERROR(INDEX('Hoja de Trabajo para listado'!$DE$153:$DG$274,MATCH($A341,'Hoja de Trabajo para listado'!$DE$153:$DE$1048576,0),MATCH((CUADRO!P$5&amp;$E341),'Hoja de Trabajo para listado'!$DE$151:$DG$151,0)),0)+IFERROR(INDEX('Hoja de Trabajo para listado'!$CD$155:$DC$1048576,MATCH($A341,'Hoja de Trabajo para listado'!$CD$155:$CD$1048576,0),MATCH((CUADRO!P$5&amp;$E341),'Hoja de Trabajo para listado'!$CD$151:$DC$151,0)),0)</f>
        <v>0</v>
      </c>
      <c r="Q341" s="316">
        <f ca="1">+IFERROR(INDEX('Hoja de Trabajo para listado'!$A$155:$Z$1048576,MATCH($A341,'Hoja de Trabajo para listado'!$A$155:$A$1048576,0),MATCH((CUADRO!Q$5&amp;$E341),'Hoja de Trabajo para listado'!$A$151:$Z$151,0)),0)+IFERROR(INDEX('Hoja de Trabajo para listado'!$AB$155:$BA$1048576,MATCH($A341,'Hoja de Trabajo para listado'!$AB$155:$AB$1048576,0),MATCH((CUADRO!Q$5&amp;$E341),'Hoja de Trabajo para listado'!$AB$151:$BA$151,0)),0)+IFERROR(INDEX('Hoja de Trabajo para listado'!$BC$155:$CB$1048576,MATCH($A341,'Hoja de Trabajo para listado'!$BC$155:$BC$1048576,0),MATCH((CUADRO!Q$5&amp;$E341),'Hoja de Trabajo para listado'!$BC$151:$CB$151,0)),0)+IFERROR(INDEX('Hoja de Trabajo para listado'!$DE$153:$DG$274,MATCH($A341,'Hoja de Trabajo para listado'!$DE$153:$DE$1048576,0),MATCH((CUADRO!Q$5&amp;$E341),'Hoja de Trabajo para listado'!$DE$151:$DG$151,0)),0)+IFERROR(INDEX('Hoja de Trabajo para listado'!$CD$155:$DC$1048576,MATCH($A341,'Hoja de Trabajo para listado'!$CD$155:$CD$1048576,0),MATCH((CUADRO!Q$5&amp;$E341),'Hoja de Trabajo para listado'!$CD$151:$DC$151,0)),0)</f>
        <v>0</v>
      </c>
      <c r="R341" s="316">
        <f t="shared" ca="1" si="10"/>
        <v>0</v>
      </c>
      <c r="S341" s="344">
        <f ca="1">+R340+R341</f>
        <v>0</v>
      </c>
      <c r="T341" s="316">
        <f ca="1">+S341</f>
        <v>0</v>
      </c>
      <c r="U341" s="313">
        <f t="shared" si="11"/>
        <v>2</v>
      </c>
      <c r="V341" s="319" t="str">
        <f>+VLOOKUP(A341,bd_lista!$A$3:$E$593,5,FALSE)</f>
        <v>Gobiernos Autonomos Municipales</v>
      </c>
      <c r="W341" s="426"/>
    </row>
    <row r="342" spans="1:23" customFormat="1" ht="15" hidden="1" customHeight="1">
      <c r="A342" s="323">
        <v>1277</v>
      </c>
      <c r="B342" s="427">
        <f>+A342</f>
        <v>1277</v>
      </c>
      <c r="C342" s="318" t="str">
        <f>+VLOOKUP(A342,bd_lista!$A$3:$C$593,3,FALSE)</f>
        <v>Gobierno Autónomo Municipal de Teoponte</v>
      </c>
      <c r="D342" s="429" t="str">
        <f>+C342</f>
        <v>Gobierno Autónomo Municipal de Teoponte</v>
      </c>
      <c r="E342" s="346" t="s">
        <v>1418</v>
      </c>
      <c r="F342" s="314">
        <f ca="1">+IFERROR(INDEX('Hoja de Trabajo para listado'!$A$155:$Z$1048576,MATCH($A342,'Hoja de Trabajo para listado'!$A$155:$A$1048576,0),MATCH((CUADRO!F$5&amp;$E342),'Hoja de Trabajo para listado'!$A$151:$Z$151,0)),0)+IFERROR(INDEX('Hoja de Trabajo para listado'!$AB$155:$BA$1048576,MATCH($A342,'Hoja de Trabajo para listado'!$AB$155:$AB$1048576,0),MATCH((CUADRO!F$5&amp;$E342),'Hoja de Trabajo para listado'!$AB$151:$BA$151,0)),0)+IFERROR(INDEX('Hoja de Trabajo para listado'!$BC$155:$CB$1048576,MATCH($A342,'Hoja de Trabajo para listado'!$BC$155:$BC$1048576,0),MATCH((CUADRO!F$5&amp;$E342),'Hoja de Trabajo para listado'!$BC$151:$CB$151,0)),0)+IFERROR(INDEX('Hoja de Trabajo para listado'!$DE$153:$DG$274,MATCH($A342,'Hoja de Trabajo para listado'!$DE$153:$DE$1048576,0),MATCH((CUADRO!F$5&amp;$E342),'Hoja de Trabajo para listado'!$DE$151:$DG$151,0)),0)+IFERROR(INDEX('Hoja de Trabajo para listado'!$CD$155:$DC$1048576,MATCH($A342,'Hoja de Trabajo para listado'!$CD$155:$CD$1048576,0),MATCH((CUADRO!F$5&amp;$E342),'Hoja de Trabajo para listado'!$CD$151:$DC$151,0)),0)</f>
        <v>0</v>
      </c>
      <c r="G342" s="314">
        <f ca="1">+IFERROR(INDEX('Hoja de Trabajo para listado'!$A$155:$Z$1048576,MATCH($A342,'Hoja de Trabajo para listado'!$A$155:$A$1048576,0),MATCH((CUADRO!G$5&amp;$E342),'Hoja de Trabajo para listado'!$A$151:$Z$151,0)),0)+IFERROR(INDEX('Hoja de Trabajo para listado'!$AB$155:$BA$1048576,MATCH($A342,'Hoja de Trabajo para listado'!$AB$155:$AB$1048576,0),MATCH((CUADRO!G$5&amp;$E342),'Hoja de Trabajo para listado'!$AB$151:$BA$151,0)),0)+IFERROR(INDEX('Hoja de Trabajo para listado'!$BC$155:$CB$1048576,MATCH($A342,'Hoja de Trabajo para listado'!$BC$155:$BC$1048576,0),MATCH((CUADRO!G$5&amp;$E342),'Hoja de Trabajo para listado'!$BC$151:$CB$151,0)),0)+IFERROR(INDEX('Hoja de Trabajo para listado'!$DE$153:$DG$274,MATCH($A342,'Hoja de Trabajo para listado'!$DE$153:$DE$1048576,0),MATCH((CUADRO!G$5&amp;$E342),'Hoja de Trabajo para listado'!$DE$151:$DG$151,0)),0)+IFERROR(INDEX('Hoja de Trabajo para listado'!$CD$155:$DC$1048576,MATCH($A342,'Hoja de Trabajo para listado'!$CD$155:$CD$1048576,0),MATCH((CUADRO!G$5&amp;$E342),'Hoja de Trabajo para listado'!$CD$151:$DC$151,0)),0)</f>
        <v>0</v>
      </c>
      <c r="H342" s="314">
        <f ca="1">+IFERROR(INDEX('Hoja de Trabajo para listado'!$A$155:$Z$1048576,MATCH($A342,'Hoja de Trabajo para listado'!$A$155:$A$1048576,0),MATCH((CUADRO!H$5&amp;$E342),'Hoja de Trabajo para listado'!$A$151:$Z$151,0)),0)+IFERROR(INDEX('Hoja de Trabajo para listado'!$AB$155:$BA$1048576,MATCH($A342,'Hoja de Trabajo para listado'!$AB$155:$AB$1048576,0),MATCH((CUADRO!H$5&amp;$E342),'Hoja de Trabajo para listado'!$AB$151:$BA$151,0)),0)+IFERROR(INDEX('Hoja de Trabajo para listado'!$BC$155:$CB$1048576,MATCH($A342,'Hoja de Trabajo para listado'!$BC$155:$BC$1048576,0),MATCH((CUADRO!H$5&amp;$E342),'Hoja de Trabajo para listado'!$BC$151:$CB$151,0)),0)+IFERROR(INDEX('Hoja de Trabajo para listado'!$DE$153:$DG$274,MATCH($A342,'Hoja de Trabajo para listado'!$DE$153:$DE$1048576,0),MATCH((CUADRO!H$5&amp;$E342),'Hoja de Trabajo para listado'!$DE$151:$DG$151,0)),0)+IFERROR(INDEX('Hoja de Trabajo para listado'!$CD$155:$DC$1048576,MATCH($A342,'Hoja de Trabajo para listado'!$CD$155:$CD$1048576,0),MATCH((CUADRO!H$5&amp;$E342),'Hoja de Trabajo para listado'!$CD$151:$DC$151,0)),0)</f>
        <v>0</v>
      </c>
      <c r="I342" s="314">
        <f ca="1">+IFERROR(INDEX('Hoja de Trabajo para listado'!$A$155:$Z$1048576,MATCH($A342,'Hoja de Trabajo para listado'!$A$155:$A$1048576,0),MATCH((CUADRO!I$5&amp;$E342),'Hoja de Trabajo para listado'!$A$151:$Z$151,0)),0)+IFERROR(INDEX('Hoja de Trabajo para listado'!$AB$155:$BA$1048576,MATCH($A342,'Hoja de Trabajo para listado'!$AB$155:$AB$1048576,0),MATCH((CUADRO!I$5&amp;$E342),'Hoja de Trabajo para listado'!$AB$151:$BA$151,0)),0)+IFERROR(INDEX('Hoja de Trabajo para listado'!$BC$155:$CB$1048576,MATCH($A342,'Hoja de Trabajo para listado'!$BC$155:$BC$1048576,0),MATCH((CUADRO!I$5&amp;$E342),'Hoja de Trabajo para listado'!$BC$151:$CB$151,0)),0)+IFERROR(INDEX('Hoja de Trabajo para listado'!$DE$153:$DG$274,MATCH($A342,'Hoja de Trabajo para listado'!$DE$153:$DE$1048576,0),MATCH((CUADRO!I$5&amp;$E342),'Hoja de Trabajo para listado'!$DE$151:$DG$151,0)),0)+IFERROR(INDEX('Hoja de Trabajo para listado'!$CD$155:$DC$1048576,MATCH($A342,'Hoja de Trabajo para listado'!$CD$155:$CD$1048576,0),MATCH((CUADRO!I$5&amp;$E342),'Hoja de Trabajo para listado'!$CD$151:$DC$151,0)),0)</f>
        <v>0</v>
      </c>
      <c r="J342" s="314">
        <f ca="1">+IFERROR(INDEX('Hoja de Trabajo para listado'!$A$155:$Z$1048576,MATCH($A342,'Hoja de Trabajo para listado'!$A$155:$A$1048576,0),MATCH((CUADRO!J$5&amp;$E342),'Hoja de Trabajo para listado'!$A$151:$Z$151,0)),0)+IFERROR(INDEX('Hoja de Trabajo para listado'!$AB$155:$BA$1048576,MATCH($A342,'Hoja de Trabajo para listado'!$AB$155:$AB$1048576,0),MATCH((CUADRO!J$5&amp;$E342),'Hoja de Trabajo para listado'!$AB$151:$BA$151,0)),0)+IFERROR(INDEX('Hoja de Trabajo para listado'!$BC$155:$CB$1048576,MATCH($A342,'Hoja de Trabajo para listado'!$BC$155:$BC$1048576,0),MATCH((CUADRO!J$5&amp;$E342),'Hoja de Trabajo para listado'!$BC$151:$CB$151,0)),0)+IFERROR(INDEX('Hoja de Trabajo para listado'!$DE$153:$DG$274,MATCH($A342,'Hoja de Trabajo para listado'!$DE$153:$DE$1048576,0),MATCH((CUADRO!J$5&amp;$E342),'Hoja de Trabajo para listado'!$DE$151:$DG$151,0)),0)+IFERROR(INDEX('Hoja de Trabajo para listado'!$CD$155:$DC$1048576,MATCH($A342,'Hoja de Trabajo para listado'!$CD$155:$CD$1048576,0),MATCH((CUADRO!J$5&amp;$E342),'Hoja de Trabajo para listado'!$CD$151:$DC$151,0)),0)</f>
        <v>0</v>
      </c>
      <c r="K342" s="314">
        <f ca="1">+IFERROR(INDEX('Hoja de Trabajo para listado'!$A$155:$Z$1048576,MATCH($A342,'Hoja de Trabajo para listado'!$A$155:$A$1048576,0),MATCH((CUADRO!K$5&amp;$E342),'Hoja de Trabajo para listado'!$A$151:$Z$151,0)),0)+IFERROR(INDEX('Hoja de Trabajo para listado'!$AB$155:$BA$1048576,MATCH($A342,'Hoja de Trabajo para listado'!$AB$155:$AB$1048576,0),MATCH((CUADRO!K$5&amp;$E342),'Hoja de Trabajo para listado'!$AB$151:$BA$151,0)),0)+IFERROR(INDEX('Hoja de Trabajo para listado'!$BC$155:$CB$1048576,MATCH($A342,'Hoja de Trabajo para listado'!$BC$155:$BC$1048576,0),MATCH((CUADRO!K$5&amp;$E342),'Hoja de Trabajo para listado'!$BC$151:$CB$151,0)),0)+IFERROR(INDEX('Hoja de Trabajo para listado'!$DE$153:$DG$274,MATCH($A342,'Hoja de Trabajo para listado'!$DE$153:$DE$1048576,0),MATCH((CUADRO!K$5&amp;$E342),'Hoja de Trabajo para listado'!$DE$151:$DG$151,0)),0)+IFERROR(INDEX('Hoja de Trabajo para listado'!$CD$155:$DC$1048576,MATCH($A342,'Hoja de Trabajo para listado'!$CD$155:$CD$1048576,0),MATCH((CUADRO!K$5&amp;$E342),'Hoja de Trabajo para listado'!$CD$151:$DC$151,0)),0)</f>
        <v>0</v>
      </c>
      <c r="L342" s="314">
        <f ca="1">+IFERROR(INDEX('Hoja de Trabajo para listado'!$A$155:$Z$1048576,MATCH($A342,'Hoja de Trabajo para listado'!$A$155:$A$1048576,0),MATCH((CUADRO!L$5&amp;$E342),'Hoja de Trabajo para listado'!$A$151:$Z$151,0)),0)+IFERROR(INDEX('Hoja de Trabajo para listado'!$AB$155:$BA$1048576,MATCH($A342,'Hoja de Trabajo para listado'!$AB$155:$AB$1048576,0),MATCH((CUADRO!L$5&amp;$E342),'Hoja de Trabajo para listado'!$AB$151:$BA$151,0)),0)+IFERROR(INDEX('Hoja de Trabajo para listado'!$BC$155:$CB$1048576,MATCH($A342,'Hoja de Trabajo para listado'!$BC$155:$BC$1048576,0),MATCH((CUADRO!L$5&amp;$E342),'Hoja de Trabajo para listado'!$BC$151:$CB$151,0)),0)+IFERROR(INDEX('Hoja de Trabajo para listado'!$DE$153:$DG$274,MATCH($A342,'Hoja de Trabajo para listado'!$DE$153:$DE$1048576,0),MATCH((CUADRO!L$5&amp;$E342),'Hoja de Trabajo para listado'!$DE$151:$DG$151,0)),0)+IFERROR(INDEX('Hoja de Trabajo para listado'!$CD$155:$DC$1048576,MATCH($A342,'Hoja de Trabajo para listado'!$CD$155:$CD$1048576,0),MATCH((CUADRO!L$5&amp;$E342),'Hoja de Trabajo para listado'!$CD$151:$DC$151,0)),0)</f>
        <v>0</v>
      </c>
      <c r="M342" s="314">
        <f ca="1">+IFERROR(INDEX('Hoja de Trabajo para listado'!$A$155:$Z$1048576,MATCH($A342,'Hoja de Trabajo para listado'!$A$155:$A$1048576,0),MATCH((CUADRO!M$5&amp;$E342),'Hoja de Trabajo para listado'!$A$151:$Z$151,0)),0)+IFERROR(INDEX('Hoja de Trabajo para listado'!$AB$155:$BA$1048576,MATCH($A342,'Hoja de Trabajo para listado'!$AB$155:$AB$1048576,0),MATCH((CUADRO!M$5&amp;$E342),'Hoja de Trabajo para listado'!$AB$151:$BA$151,0)),0)+IFERROR(INDEX('Hoja de Trabajo para listado'!$BC$155:$CB$1048576,MATCH($A342,'Hoja de Trabajo para listado'!$BC$155:$BC$1048576,0),MATCH((CUADRO!M$5&amp;$E342),'Hoja de Trabajo para listado'!$BC$151:$CB$151,0)),0)+IFERROR(INDEX('Hoja de Trabajo para listado'!$DE$153:$DG$274,MATCH($A342,'Hoja de Trabajo para listado'!$DE$153:$DE$1048576,0),MATCH((CUADRO!M$5&amp;$E342),'Hoja de Trabajo para listado'!$DE$151:$DG$151,0)),0)+IFERROR(INDEX('Hoja de Trabajo para listado'!$CD$155:$DC$1048576,MATCH($A342,'Hoja de Trabajo para listado'!$CD$155:$CD$1048576,0),MATCH((CUADRO!M$5&amp;$E342),'Hoja de Trabajo para listado'!$CD$151:$DC$151,0)),0)</f>
        <v>0</v>
      </c>
      <c r="N342" s="314">
        <f ca="1">+IFERROR(INDEX('Hoja de Trabajo para listado'!$A$155:$Z$1048576,MATCH($A342,'Hoja de Trabajo para listado'!$A$155:$A$1048576,0),MATCH((CUADRO!N$5&amp;$E342),'Hoja de Trabajo para listado'!$A$151:$Z$151,0)),0)+IFERROR(INDEX('Hoja de Trabajo para listado'!$AB$155:$BA$1048576,MATCH($A342,'Hoja de Trabajo para listado'!$AB$155:$AB$1048576,0),MATCH((CUADRO!N$5&amp;$E342),'Hoja de Trabajo para listado'!$AB$151:$BA$151,0)),0)+IFERROR(INDEX('Hoja de Trabajo para listado'!$BC$155:$CB$1048576,MATCH($A342,'Hoja de Trabajo para listado'!$BC$155:$BC$1048576,0),MATCH((CUADRO!N$5&amp;$E342),'Hoja de Trabajo para listado'!$BC$151:$CB$151,0)),0)+IFERROR(INDEX('Hoja de Trabajo para listado'!$DE$153:$DG$274,MATCH($A342,'Hoja de Trabajo para listado'!$DE$153:$DE$1048576,0),MATCH((CUADRO!N$5&amp;$E342),'Hoja de Trabajo para listado'!$DE$151:$DG$151,0)),0)+IFERROR(INDEX('Hoja de Trabajo para listado'!$CD$155:$DC$1048576,MATCH($A342,'Hoja de Trabajo para listado'!$CD$155:$CD$1048576,0),MATCH((CUADRO!N$5&amp;$E342),'Hoja de Trabajo para listado'!$CD$151:$DC$151,0)),0)</f>
        <v>0</v>
      </c>
      <c r="O342" s="314">
        <f ca="1">+IFERROR(INDEX('Hoja de Trabajo para listado'!$A$155:$Z$1048576,MATCH($A342,'Hoja de Trabajo para listado'!$A$155:$A$1048576,0),MATCH((CUADRO!O$5&amp;$E342),'Hoja de Trabajo para listado'!$A$151:$Z$151,0)),0)+IFERROR(INDEX('Hoja de Trabajo para listado'!$AB$155:$BA$1048576,MATCH($A342,'Hoja de Trabajo para listado'!$AB$155:$AB$1048576,0),MATCH((CUADRO!O$5&amp;$E342),'Hoja de Trabajo para listado'!$AB$151:$BA$151,0)),0)+IFERROR(INDEX('Hoja de Trabajo para listado'!$BC$155:$CB$1048576,MATCH($A342,'Hoja de Trabajo para listado'!$BC$155:$BC$1048576,0),MATCH((CUADRO!O$5&amp;$E342),'Hoja de Trabajo para listado'!$BC$151:$CB$151,0)),0)+IFERROR(INDEX('Hoja de Trabajo para listado'!$DE$153:$DG$274,MATCH($A342,'Hoja de Trabajo para listado'!$DE$153:$DE$1048576,0),MATCH((CUADRO!O$5&amp;$E342),'Hoja de Trabajo para listado'!$DE$151:$DG$151,0)),0)+IFERROR(INDEX('Hoja de Trabajo para listado'!$CD$155:$DC$1048576,MATCH($A342,'Hoja de Trabajo para listado'!$CD$155:$CD$1048576,0),MATCH((CUADRO!O$5&amp;$E342),'Hoja de Trabajo para listado'!$CD$151:$DC$151,0)),0)</f>
        <v>0</v>
      </c>
      <c r="P342" s="314">
        <f ca="1">+IFERROR(INDEX('Hoja de Trabajo para listado'!$A$155:$Z$1048576,MATCH($A342,'Hoja de Trabajo para listado'!$A$155:$A$1048576,0),MATCH((CUADRO!P$5&amp;$E342),'Hoja de Trabajo para listado'!$A$151:$Z$151,0)),0)+IFERROR(INDEX('Hoja de Trabajo para listado'!$AB$155:$BA$1048576,MATCH($A342,'Hoja de Trabajo para listado'!$AB$155:$AB$1048576,0),MATCH((CUADRO!P$5&amp;$E342),'Hoja de Trabajo para listado'!$AB$151:$BA$151,0)),0)+IFERROR(INDEX('Hoja de Trabajo para listado'!$BC$155:$CB$1048576,MATCH($A342,'Hoja de Trabajo para listado'!$BC$155:$BC$1048576,0),MATCH((CUADRO!P$5&amp;$E342),'Hoja de Trabajo para listado'!$BC$151:$CB$151,0)),0)+IFERROR(INDEX('Hoja de Trabajo para listado'!$DE$153:$DG$274,MATCH($A342,'Hoja de Trabajo para listado'!$DE$153:$DE$1048576,0),MATCH((CUADRO!P$5&amp;$E342),'Hoja de Trabajo para listado'!$DE$151:$DG$151,0)),0)+IFERROR(INDEX('Hoja de Trabajo para listado'!$CD$155:$DC$1048576,MATCH($A342,'Hoja de Trabajo para listado'!$CD$155:$CD$1048576,0),MATCH((CUADRO!P$5&amp;$E342),'Hoja de Trabajo para listado'!$CD$151:$DC$151,0)),0)</f>
        <v>0</v>
      </c>
      <c r="Q342" s="314">
        <f ca="1">+IFERROR(INDEX('Hoja de Trabajo para listado'!$A$155:$Z$1048576,MATCH($A342,'Hoja de Trabajo para listado'!$A$155:$A$1048576,0),MATCH((CUADRO!Q$5&amp;$E342),'Hoja de Trabajo para listado'!$A$151:$Z$151,0)),0)+IFERROR(INDEX('Hoja de Trabajo para listado'!$AB$155:$BA$1048576,MATCH($A342,'Hoja de Trabajo para listado'!$AB$155:$AB$1048576,0),MATCH((CUADRO!Q$5&amp;$E342),'Hoja de Trabajo para listado'!$AB$151:$BA$151,0)),0)+IFERROR(INDEX('Hoja de Trabajo para listado'!$BC$155:$CB$1048576,MATCH($A342,'Hoja de Trabajo para listado'!$BC$155:$BC$1048576,0),MATCH((CUADRO!Q$5&amp;$E342),'Hoja de Trabajo para listado'!$BC$151:$CB$151,0)),0)+IFERROR(INDEX('Hoja de Trabajo para listado'!$DE$153:$DG$274,MATCH($A342,'Hoja de Trabajo para listado'!$DE$153:$DE$1048576,0),MATCH((CUADRO!Q$5&amp;$E342),'Hoja de Trabajo para listado'!$DE$151:$DG$151,0)),0)+IFERROR(INDEX('Hoja de Trabajo para listado'!$CD$155:$DC$1048576,MATCH($A342,'Hoja de Trabajo para listado'!$CD$155:$CD$1048576,0),MATCH((CUADRO!Q$5&amp;$E342),'Hoja de Trabajo para listado'!$CD$151:$DC$151,0)),0)</f>
        <v>0</v>
      </c>
      <c r="R342" s="314">
        <f t="shared" ca="1" si="10"/>
        <v>0</v>
      </c>
      <c r="S342" s="322"/>
      <c r="T342" s="314">
        <f ca="1">+T343</f>
        <v>0</v>
      </c>
      <c r="U342" s="381">
        <f t="shared" si="11"/>
        <v>1</v>
      </c>
      <c r="V342" s="319" t="str">
        <f>+VLOOKUP(A342,bd_lista!$A$3:$E$593,5,FALSE)</f>
        <v>Gobiernos Autonomos Municipales</v>
      </c>
      <c r="W342" s="425" t="str">
        <f>+V342</f>
        <v>Gobiernos Autonomos Municipales</v>
      </c>
    </row>
    <row r="343" spans="1:23" customFormat="1" ht="15" hidden="1" customHeight="1">
      <c r="A343" s="323">
        <v>1277</v>
      </c>
      <c r="B343" s="428"/>
      <c r="C343" s="319" t="str">
        <f>+VLOOKUP(A343,bd_lista!$A$3:$C$593,3,FALSE)</f>
        <v>Gobierno Autónomo Municipal de Teoponte</v>
      </c>
      <c r="D343" s="430"/>
      <c r="E343" s="349" t="s">
        <v>1419</v>
      </c>
      <c r="F343" s="316">
        <f ca="1">+IFERROR(INDEX('Hoja de Trabajo para listado'!$A$155:$Z$1048576,MATCH($A343,'Hoja de Trabajo para listado'!$A$155:$A$1048576,0),MATCH((CUADRO!F$5&amp;$E343),'Hoja de Trabajo para listado'!$A$151:$Z$151,0)),0)+IFERROR(INDEX('Hoja de Trabajo para listado'!$AB$155:$BA$1048576,MATCH($A343,'Hoja de Trabajo para listado'!$AB$155:$AB$1048576,0),MATCH((CUADRO!F$5&amp;$E343),'Hoja de Trabajo para listado'!$AB$151:$BA$151,0)),0)+IFERROR(INDEX('Hoja de Trabajo para listado'!$BC$155:$CB$1048576,MATCH($A343,'Hoja de Trabajo para listado'!$BC$155:$BC$1048576,0),MATCH((CUADRO!F$5&amp;$E343),'Hoja de Trabajo para listado'!$BC$151:$CB$151,0)),0)+IFERROR(INDEX('Hoja de Trabajo para listado'!$DE$153:$DG$274,MATCH($A343,'Hoja de Trabajo para listado'!$DE$153:$DE$1048576,0),MATCH((CUADRO!F$5&amp;$E343),'Hoja de Trabajo para listado'!$DE$151:$DG$151,0)),0)+IFERROR(INDEX('Hoja de Trabajo para listado'!$CD$155:$DC$1048576,MATCH($A343,'Hoja de Trabajo para listado'!$CD$155:$CD$1048576,0),MATCH((CUADRO!F$5&amp;$E343),'Hoja de Trabajo para listado'!$CD$151:$DC$151,0)),0)</f>
        <v>0</v>
      </c>
      <c r="G343" s="314">
        <f ca="1">+IFERROR(INDEX('Hoja de Trabajo para listado'!$A$155:$Z$1048576,MATCH($A343,'Hoja de Trabajo para listado'!$A$155:$A$1048576,0),MATCH((CUADRO!G$5&amp;$E343),'Hoja de Trabajo para listado'!$A$151:$Z$151,0)),0)+IFERROR(INDEX('Hoja de Trabajo para listado'!$AB$155:$BA$1048576,MATCH($A343,'Hoja de Trabajo para listado'!$AB$155:$AB$1048576,0),MATCH((CUADRO!G$5&amp;$E343),'Hoja de Trabajo para listado'!$AB$151:$BA$151,0)),0)+IFERROR(INDEX('Hoja de Trabajo para listado'!$BC$155:$CB$1048576,MATCH($A343,'Hoja de Trabajo para listado'!$BC$155:$BC$1048576,0),MATCH((CUADRO!G$5&amp;$E343),'Hoja de Trabajo para listado'!$BC$151:$CB$151,0)),0)+IFERROR(INDEX('Hoja de Trabajo para listado'!$DE$153:$DG$274,MATCH($A343,'Hoja de Trabajo para listado'!$DE$153:$DE$1048576,0),MATCH((CUADRO!G$5&amp;$E343),'Hoja de Trabajo para listado'!$DE$151:$DG$151,0)),0)+IFERROR(INDEX('Hoja de Trabajo para listado'!$CD$155:$DC$1048576,MATCH($A343,'Hoja de Trabajo para listado'!$CD$155:$CD$1048576,0),MATCH((CUADRO!G$5&amp;$E343),'Hoja de Trabajo para listado'!$CD$151:$DC$151,0)),0)</f>
        <v>0</v>
      </c>
      <c r="H343" s="316">
        <f ca="1">+IFERROR(INDEX('Hoja de Trabajo para listado'!$A$155:$Z$1048576,MATCH($A343,'Hoja de Trabajo para listado'!$A$155:$A$1048576,0),MATCH((CUADRO!H$5&amp;$E343),'Hoja de Trabajo para listado'!$A$151:$Z$151,0)),0)+IFERROR(INDEX('Hoja de Trabajo para listado'!$AB$155:$BA$1048576,MATCH($A343,'Hoja de Trabajo para listado'!$AB$155:$AB$1048576,0),MATCH((CUADRO!H$5&amp;$E343),'Hoja de Trabajo para listado'!$AB$151:$BA$151,0)),0)+IFERROR(INDEX('Hoja de Trabajo para listado'!$BC$155:$CB$1048576,MATCH($A343,'Hoja de Trabajo para listado'!$BC$155:$BC$1048576,0),MATCH((CUADRO!H$5&amp;$E343),'Hoja de Trabajo para listado'!$BC$151:$CB$151,0)),0)+IFERROR(INDEX('Hoja de Trabajo para listado'!$DE$153:$DG$274,MATCH($A343,'Hoja de Trabajo para listado'!$DE$153:$DE$1048576,0),MATCH((CUADRO!H$5&amp;$E343),'Hoja de Trabajo para listado'!$DE$151:$DG$151,0)),0)+IFERROR(INDEX('Hoja de Trabajo para listado'!$CD$155:$DC$1048576,MATCH($A343,'Hoja de Trabajo para listado'!$CD$155:$CD$1048576,0),MATCH((CUADRO!H$5&amp;$E343),'Hoja de Trabajo para listado'!$CD$151:$DC$151,0)),0)</f>
        <v>0</v>
      </c>
      <c r="I343" s="316">
        <f ca="1">+IFERROR(INDEX('Hoja de Trabajo para listado'!$A$155:$Z$1048576,MATCH($A343,'Hoja de Trabajo para listado'!$A$155:$A$1048576,0),MATCH((CUADRO!I$5&amp;$E343),'Hoja de Trabajo para listado'!$A$151:$Z$151,0)),0)+IFERROR(INDEX('Hoja de Trabajo para listado'!$AB$155:$BA$1048576,MATCH($A343,'Hoja de Trabajo para listado'!$AB$155:$AB$1048576,0),MATCH((CUADRO!I$5&amp;$E343),'Hoja de Trabajo para listado'!$AB$151:$BA$151,0)),0)+IFERROR(INDEX('Hoja de Trabajo para listado'!$BC$155:$CB$1048576,MATCH($A343,'Hoja de Trabajo para listado'!$BC$155:$BC$1048576,0),MATCH((CUADRO!I$5&amp;$E343),'Hoja de Trabajo para listado'!$BC$151:$CB$151,0)),0)+IFERROR(INDEX('Hoja de Trabajo para listado'!$DE$153:$DG$274,MATCH($A343,'Hoja de Trabajo para listado'!$DE$153:$DE$1048576,0),MATCH((CUADRO!I$5&amp;$E343),'Hoja de Trabajo para listado'!$DE$151:$DG$151,0)),0)+IFERROR(INDEX('Hoja de Trabajo para listado'!$CD$155:$DC$1048576,MATCH($A343,'Hoja de Trabajo para listado'!$CD$155:$CD$1048576,0),MATCH((CUADRO!I$5&amp;$E343),'Hoja de Trabajo para listado'!$CD$151:$DC$151,0)),0)</f>
        <v>0</v>
      </c>
      <c r="J343" s="316">
        <f ca="1">+IFERROR(INDEX('Hoja de Trabajo para listado'!$A$155:$Z$1048576,MATCH($A343,'Hoja de Trabajo para listado'!$A$155:$A$1048576,0),MATCH((CUADRO!J$5&amp;$E343),'Hoja de Trabajo para listado'!$A$151:$Z$151,0)),0)+IFERROR(INDEX('Hoja de Trabajo para listado'!$AB$155:$BA$1048576,MATCH($A343,'Hoja de Trabajo para listado'!$AB$155:$AB$1048576,0),MATCH((CUADRO!J$5&amp;$E343),'Hoja de Trabajo para listado'!$AB$151:$BA$151,0)),0)+IFERROR(INDEX('Hoja de Trabajo para listado'!$BC$155:$CB$1048576,MATCH($A343,'Hoja de Trabajo para listado'!$BC$155:$BC$1048576,0),MATCH((CUADRO!J$5&amp;$E343),'Hoja de Trabajo para listado'!$BC$151:$CB$151,0)),0)+IFERROR(INDEX('Hoja de Trabajo para listado'!$DE$153:$DG$274,MATCH($A343,'Hoja de Trabajo para listado'!$DE$153:$DE$1048576,0),MATCH((CUADRO!J$5&amp;$E343),'Hoja de Trabajo para listado'!$DE$151:$DG$151,0)),0)+IFERROR(INDEX('Hoja de Trabajo para listado'!$CD$155:$DC$1048576,MATCH($A343,'Hoja de Trabajo para listado'!$CD$155:$CD$1048576,0),MATCH((CUADRO!J$5&amp;$E343),'Hoja de Trabajo para listado'!$CD$151:$DC$151,0)),0)</f>
        <v>0</v>
      </c>
      <c r="K343" s="316">
        <f ca="1">+IFERROR(INDEX('Hoja de Trabajo para listado'!$A$155:$Z$1048576,MATCH($A343,'Hoja de Trabajo para listado'!$A$155:$A$1048576,0),MATCH((CUADRO!K$5&amp;$E343),'Hoja de Trabajo para listado'!$A$151:$Z$151,0)),0)+IFERROR(INDEX('Hoja de Trabajo para listado'!$AB$155:$BA$1048576,MATCH($A343,'Hoja de Trabajo para listado'!$AB$155:$AB$1048576,0),MATCH((CUADRO!K$5&amp;$E343),'Hoja de Trabajo para listado'!$AB$151:$BA$151,0)),0)+IFERROR(INDEX('Hoja de Trabajo para listado'!$BC$155:$CB$1048576,MATCH($A343,'Hoja de Trabajo para listado'!$BC$155:$BC$1048576,0),MATCH((CUADRO!K$5&amp;$E343),'Hoja de Trabajo para listado'!$BC$151:$CB$151,0)),0)+IFERROR(INDEX('Hoja de Trabajo para listado'!$DE$153:$DG$274,MATCH($A343,'Hoja de Trabajo para listado'!$DE$153:$DE$1048576,0),MATCH((CUADRO!K$5&amp;$E343),'Hoja de Trabajo para listado'!$DE$151:$DG$151,0)),0)+IFERROR(INDEX('Hoja de Trabajo para listado'!$CD$155:$DC$1048576,MATCH($A343,'Hoja de Trabajo para listado'!$CD$155:$CD$1048576,0),MATCH((CUADRO!K$5&amp;$E343),'Hoja de Trabajo para listado'!$CD$151:$DC$151,0)),0)</f>
        <v>0</v>
      </c>
      <c r="L343" s="316">
        <f ca="1">+IFERROR(INDEX('Hoja de Trabajo para listado'!$A$155:$Z$1048576,MATCH($A343,'Hoja de Trabajo para listado'!$A$155:$A$1048576,0),MATCH((CUADRO!L$5&amp;$E343),'Hoja de Trabajo para listado'!$A$151:$Z$151,0)),0)+IFERROR(INDEX('Hoja de Trabajo para listado'!$AB$155:$BA$1048576,MATCH($A343,'Hoja de Trabajo para listado'!$AB$155:$AB$1048576,0),MATCH((CUADRO!L$5&amp;$E343),'Hoja de Trabajo para listado'!$AB$151:$BA$151,0)),0)+IFERROR(INDEX('Hoja de Trabajo para listado'!$BC$155:$CB$1048576,MATCH($A343,'Hoja de Trabajo para listado'!$BC$155:$BC$1048576,0),MATCH((CUADRO!L$5&amp;$E343),'Hoja de Trabajo para listado'!$BC$151:$CB$151,0)),0)+IFERROR(INDEX('Hoja de Trabajo para listado'!$DE$153:$DG$274,MATCH($A343,'Hoja de Trabajo para listado'!$DE$153:$DE$1048576,0),MATCH((CUADRO!L$5&amp;$E343),'Hoja de Trabajo para listado'!$DE$151:$DG$151,0)),0)+IFERROR(INDEX('Hoja de Trabajo para listado'!$CD$155:$DC$1048576,MATCH($A343,'Hoja de Trabajo para listado'!$CD$155:$CD$1048576,0),MATCH((CUADRO!L$5&amp;$E343),'Hoja de Trabajo para listado'!$CD$151:$DC$151,0)),0)</f>
        <v>0</v>
      </c>
      <c r="M343" s="316">
        <f ca="1">+IFERROR(INDEX('Hoja de Trabajo para listado'!$A$155:$Z$1048576,MATCH($A343,'Hoja de Trabajo para listado'!$A$155:$A$1048576,0),MATCH((CUADRO!M$5&amp;$E343),'Hoja de Trabajo para listado'!$A$151:$Z$151,0)),0)+IFERROR(INDEX('Hoja de Trabajo para listado'!$AB$155:$BA$1048576,MATCH($A343,'Hoja de Trabajo para listado'!$AB$155:$AB$1048576,0),MATCH((CUADRO!M$5&amp;$E343),'Hoja de Trabajo para listado'!$AB$151:$BA$151,0)),0)+IFERROR(INDEX('Hoja de Trabajo para listado'!$BC$155:$CB$1048576,MATCH($A343,'Hoja de Trabajo para listado'!$BC$155:$BC$1048576,0),MATCH((CUADRO!M$5&amp;$E343),'Hoja de Trabajo para listado'!$BC$151:$CB$151,0)),0)+IFERROR(INDEX('Hoja de Trabajo para listado'!$DE$153:$DG$274,MATCH($A343,'Hoja de Trabajo para listado'!$DE$153:$DE$1048576,0),MATCH((CUADRO!M$5&amp;$E343),'Hoja de Trabajo para listado'!$DE$151:$DG$151,0)),0)+IFERROR(INDEX('Hoja de Trabajo para listado'!$CD$155:$DC$1048576,MATCH($A343,'Hoja de Trabajo para listado'!$CD$155:$CD$1048576,0),MATCH((CUADRO!M$5&amp;$E343),'Hoja de Trabajo para listado'!$CD$151:$DC$151,0)),0)</f>
        <v>0</v>
      </c>
      <c r="N343" s="316">
        <f ca="1">+IFERROR(INDEX('Hoja de Trabajo para listado'!$A$155:$Z$1048576,MATCH($A343,'Hoja de Trabajo para listado'!$A$155:$A$1048576,0),MATCH((CUADRO!N$5&amp;$E343),'Hoja de Trabajo para listado'!$A$151:$Z$151,0)),0)+IFERROR(INDEX('Hoja de Trabajo para listado'!$AB$155:$BA$1048576,MATCH($A343,'Hoja de Trabajo para listado'!$AB$155:$AB$1048576,0),MATCH((CUADRO!N$5&amp;$E343),'Hoja de Trabajo para listado'!$AB$151:$BA$151,0)),0)+IFERROR(INDEX('Hoja de Trabajo para listado'!$BC$155:$CB$1048576,MATCH($A343,'Hoja de Trabajo para listado'!$BC$155:$BC$1048576,0),MATCH((CUADRO!N$5&amp;$E343),'Hoja de Trabajo para listado'!$BC$151:$CB$151,0)),0)+IFERROR(INDEX('Hoja de Trabajo para listado'!$DE$153:$DG$274,MATCH($A343,'Hoja de Trabajo para listado'!$DE$153:$DE$1048576,0),MATCH((CUADRO!N$5&amp;$E343),'Hoja de Trabajo para listado'!$DE$151:$DG$151,0)),0)+IFERROR(INDEX('Hoja de Trabajo para listado'!$CD$155:$DC$1048576,MATCH($A343,'Hoja de Trabajo para listado'!$CD$155:$CD$1048576,0),MATCH((CUADRO!N$5&amp;$E343),'Hoja de Trabajo para listado'!$CD$151:$DC$151,0)),0)</f>
        <v>0</v>
      </c>
      <c r="O343" s="316">
        <f ca="1">+IFERROR(INDEX('Hoja de Trabajo para listado'!$A$155:$Z$1048576,MATCH($A343,'Hoja de Trabajo para listado'!$A$155:$A$1048576,0),MATCH((CUADRO!O$5&amp;$E343),'Hoja de Trabajo para listado'!$A$151:$Z$151,0)),0)+IFERROR(INDEX('Hoja de Trabajo para listado'!$AB$155:$BA$1048576,MATCH($A343,'Hoja de Trabajo para listado'!$AB$155:$AB$1048576,0),MATCH((CUADRO!O$5&amp;$E343),'Hoja de Trabajo para listado'!$AB$151:$BA$151,0)),0)+IFERROR(INDEX('Hoja de Trabajo para listado'!$BC$155:$CB$1048576,MATCH($A343,'Hoja de Trabajo para listado'!$BC$155:$BC$1048576,0),MATCH((CUADRO!O$5&amp;$E343),'Hoja de Trabajo para listado'!$BC$151:$CB$151,0)),0)+IFERROR(INDEX('Hoja de Trabajo para listado'!$DE$153:$DG$274,MATCH($A343,'Hoja de Trabajo para listado'!$DE$153:$DE$1048576,0),MATCH((CUADRO!O$5&amp;$E343),'Hoja de Trabajo para listado'!$DE$151:$DG$151,0)),0)+IFERROR(INDEX('Hoja de Trabajo para listado'!$CD$155:$DC$1048576,MATCH($A343,'Hoja de Trabajo para listado'!$CD$155:$CD$1048576,0),MATCH((CUADRO!O$5&amp;$E343),'Hoja de Trabajo para listado'!$CD$151:$DC$151,0)),0)</f>
        <v>0</v>
      </c>
      <c r="P343" s="316">
        <f ca="1">+IFERROR(INDEX('Hoja de Trabajo para listado'!$A$155:$Z$1048576,MATCH($A343,'Hoja de Trabajo para listado'!$A$155:$A$1048576,0),MATCH((CUADRO!P$5&amp;$E343),'Hoja de Trabajo para listado'!$A$151:$Z$151,0)),0)+IFERROR(INDEX('Hoja de Trabajo para listado'!$AB$155:$BA$1048576,MATCH($A343,'Hoja de Trabajo para listado'!$AB$155:$AB$1048576,0),MATCH((CUADRO!P$5&amp;$E343),'Hoja de Trabajo para listado'!$AB$151:$BA$151,0)),0)+IFERROR(INDEX('Hoja de Trabajo para listado'!$BC$155:$CB$1048576,MATCH($A343,'Hoja de Trabajo para listado'!$BC$155:$BC$1048576,0),MATCH((CUADRO!P$5&amp;$E343),'Hoja de Trabajo para listado'!$BC$151:$CB$151,0)),0)+IFERROR(INDEX('Hoja de Trabajo para listado'!$DE$153:$DG$274,MATCH($A343,'Hoja de Trabajo para listado'!$DE$153:$DE$1048576,0),MATCH((CUADRO!P$5&amp;$E343),'Hoja de Trabajo para listado'!$DE$151:$DG$151,0)),0)+IFERROR(INDEX('Hoja de Trabajo para listado'!$CD$155:$DC$1048576,MATCH($A343,'Hoja de Trabajo para listado'!$CD$155:$CD$1048576,0),MATCH((CUADRO!P$5&amp;$E343),'Hoja de Trabajo para listado'!$CD$151:$DC$151,0)),0)</f>
        <v>0</v>
      </c>
      <c r="Q343" s="316">
        <f ca="1">+IFERROR(INDEX('Hoja de Trabajo para listado'!$A$155:$Z$1048576,MATCH($A343,'Hoja de Trabajo para listado'!$A$155:$A$1048576,0),MATCH((CUADRO!Q$5&amp;$E343),'Hoja de Trabajo para listado'!$A$151:$Z$151,0)),0)+IFERROR(INDEX('Hoja de Trabajo para listado'!$AB$155:$BA$1048576,MATCH($A343,'Hoja de Trabajo para listado'!$AB$155:$AB$1048576,0),MATCH((CUADRO!Q$5&amp;$E343),'Hoja de Trabajo para listado'!$AB$151:$BA$151,0)),0)+IFERROR(INDEX('Hoja de Trabajo para listado'!$BC$155:$CB$1048576,MATCH($A343,'Hoja de Trabajo para listado'!$BC$155:$BC$1048576,0),MATCH((CUADRO!Q$5&amp;$E343),'Hoja de Trabajo para listado'!$BC$151:$CB$151,0)),0)+IFERROR(INDEX('Hoja de Trabajo para listado'!$DE$153:$DG$274,MATCH($A343,'Hoja de Trabajo para listado'!$DE$153:$DE$1048576,0),MATCH((CUADRO!Q$5&amp;$E343),'Hoja de Trabajo para listado'!$DE$151:$DG$151,0)),0)+IFERROR(INDEX('Hoja de Trabajo para listado'!$CD$155:$DC$1048576,MATCH($A343,'Hoja de Trabajo para listado'!$CD$155:$CD$1048576,0),MATCH((CUADRO!Q$5&amp;$E343),'Hoja de Trabajo para listado'!$CD$151:$DC$151,0)),0)</f>
        <v>0</v>
      </c>
      <c r="R343" s="316">
        <f t="shared" ca="1" si="10"/>
        <v>0</v>
      </c>
      <c r="S343" s="322">
        <f ca="1">+R342+R343</f>
        <v>0</v>
      </c>
      <c r="T343" s="316">
        <f ca="1">+S343</f>
        <v>0</v>
      </c>
      <c r="U343" s="315">
        <f t="shared" si="11"/>
        <v>2</v>
      </c>
      <c r="V343" s="319" t="str">
        <f>+VLOOKUP(A343,bd_lista!$A$3:$E$593,5,FALSE)</f>
        <v>Gobiernos Autonomos Municipales</v>
      </c>
      <c r="W343" s="426"/>
    </row>
    <row r="344" spans="1:23" customFormat="1" ht="15" hidden="1" customHeight="1">
      <c r="A344" s="323">
        <v>1278</v>
      </c>
      <c r="B344" s="427">
        <f>+A344</f>
        <v>1278</v>
      </c>
      <c r="C344" s="318" t="str">
        <f>+VLOOKUP(A344,bd_lista!$A$3:$C$593,3,FALSE)</f>
        <v>Gobierno Autónomo Municipal de San Andrés de Machaca</v>
      </c>
      <c r="D344" s="429" t="str">
        <f>+C344</f>
        <v>Gobierno Autónomo Municipal de San Andrés de Machaca</v>
      </c>
      <c r="E344" s="346" t="s">
        <v>1418</v>
      </c>
      <c r="F344" s="314">
        <f ca="1">+IFERROR(INDEX('Hoja de Trabajo para listado'!$A$155:$Z$1048576,MATCH($A344,'Hoja de Trabajo para listado'!$A$155:$A$1048576,0),MATCH((CUADRO!F$5&amp;$E344),'Hoja de Trabajo para listado'!$A$151:$Z$151,0)),0)+IFERROR(INDEX('Hoja de Trabajo para listado'!$AB$155:$BA$1048576,MATCH($A344,'Hoja de Trabajo para listado'!$AB$155:$AB$1048576,0),MATCH((CUADRO!F$5&amp;$E344),'Hoja de Trabajo para listado'!$AB$151:$BA$151,0)),0)+IFERROR(INDEX('Hoja de Trabajo para listado'!$BC$155:$CB$1048576,MATCH($A344,'Hoja de Trabajo para listado'!$BC$155:$BC$1048576,0),MATCH((CUADRO!F$5&amp;$E344),'Hoja de Trabajo para listado'!$BC$151:$CB$151,0)),0)+IFERROR(INDEX('Hoja de Trabajo para listado'!$DE$153:$DG$274,MATCH($A344,'Hoja de Trabajo para listado'!$DE$153:$DE$1048576,0),MATCH((CUADRO!F$5&amp;$E344),'Hoja de Trabajo para listado'!$DE$151:$DG$151,0)),0)+IFERROR(INDEX('Hoja de Trabajo para listado'!$CD$155:$DC$1048576,MATCH($A344,'Hoja de Trabajo para listado'!$CD$155:$CD$1048576,0),MATCH((CUADRO!F$5&amp;$E344),'Hoja de Trabajo para listado'!$CD$151:$DC$151,0)),0)</f>
        <v>0</v>
      </c>
      <c r="G344" s="314">
        <f ca="1">+IFERROR(INDEX('Hoja de Trabajo para listado'!$A$155:$Z$1048576,MATCH($A344,'Hoja de Trabajo para listado'!$A$155:$A$1048576,0),MATCH((CUADRO!G$5&amp;$E344),'Hoja de Trabajo para listado'!$A$151:$Z$151,0)),0)+IFERROR(INDEX('Hoja de Trabajo para listado'!$AB$155:$BA$1048576,MATCH($A344,'Hoja de Trabajo para listado'!$AB$155:$AB$1048576,0),MATCH((CUADRO!G$5&amp;$E344),'Hoja de Trabajo para listado'!$AB$151:$BA$151,0)),0)+IFERROR(INDEX('Hoja de Trabajo para listado'!$BC$155:$CB$1048576,MATCH($A344,'Hoja de Trabajo para listado'!$BC$155:$BC$1048576,0),MATCH((CUADRO!G$5&amp;$E344),'Hoja de Trabajo para listado'!$BC$151:$CB$151,0)),0)+IFERROR(INDEX('Hoja de Trabajo para listado'!$DE$153:$DG$274,MATCH($A344,'Hoja de Trabajo para listado'!$DE$153:$DE$1048576,0),MATCH((CUADRO!G$5&amp;$E344),'Hoja de Trabajo para listado'!$DE$151:$DG$151,0)),0)+IFERROR(INDEX('Hoja de Trabajo para listado'!$CD$155:$DC$1048576,MATCH($A344,'Hoja de Trabajo para listado'!$CD$155:$CD$1048576,0),MATCH((CUADRO!G$5&amp;$E344),'Hoja de Trabajo para listado'!$CD$151:$DC$151,0)),0)</f>
        <v>0</v>
      </c>
      <c r="H344" s="314">
        <f ca="1">+IFERROR(INDEX('Hoja de Trabajo para listado'!$A$155:$Z$1048576,MATCH($A344,'Hoja de Trabajo para listado'!$A$155:$A$1048576,0),MATCH((CUADRO!H$5&amp;$E344),'Hoja de Trabajo para listado'!$A$151:$Z$151,0)),0)+IFERROR(INDEX('Hoja de Trabajo para listado'!$AB$155:$BA$1048576,MATCH($A344,'Hoja de Trabajo para listado'!$AB$155:$AB$1048576,0),MATCH((CUADRO!H$5&amp;$E344),'Hoja de Trabajo para listado'!$AB$151:$BA$151,0)),0)+IFERROR(INDEX('Hoja de Trabajo para listado'!$BC$155:$CB$1048576,MATCH($A344,'Hoja de Trabajo para listado'!$BC$155:$BC$1048576,0),MATCH((CUADRO!H$5&amp;$E344),'Hoja de Trabajo para listado'!$BC$151:$CB$151,0)),0)+IFERROR(INDEX('Hoja de Trabajo para listado'!$DE$153:$DG$274,MATCH($A344,'Hoja de Trabajo para listado'!$DE$153:$DE$1048576,0),MATCH((CUADRO!H$5&amp;$E344),'Hoja de Trabajo para listado'!$DE$151:$DG$151,0)),0)+IFERROR(INDEX('Hoja de Trabajo para listado'!$CD$155:$DC$1048576,MATCH($A344,'Hoja de Trabajo para listado'!$CD$155:$CD$1048576,0),MATCH((CUADRO!H$5&amp;$E344),'Hoja de Trabajo para listado'!$CD$151:$DC$151,0)),0)</f>
        <v>0</v>
      </c>
      <c r="I344" s="314">
        <f ca="1">+IFERROR(INDEX('Hoja de Trabajo para listado'!$A$155:$Z$1048576,MATCH($A344,'Hoja de Trabajo para listado'!$A$155:$A$1048576,0),MATCH((CUADRO!I$5&amp;$E344),'Hoja de Trabajo para listado'!$A$151:$Z$151,0)),0)+IFERROR(INDEX('Hoja de Trabajo para listado'!$AB$155:$BA$1048576,MATCH($A344,'Hoja de Trabajo para listado'!$AB$155:$AB$1048576,0),MATCH((CUADRO!I$5&amp;$E344),'Hoja de Trabajo para listado'!$AB$151:$BA$151,0)),0)+IFERROR(INDEX('Hoja de Trabajo para listado'!$BC$155:$CB$1048576,MATCH($A344,'Hoja de Trabajo para listado'!$BC$155:$BC$1048576,0),MATCH((CUADRO!I$5&amp;$E344),'Hoja de Trabajo para listado'!$BC$151:$CB$151,0)),0)+IFERROR(INDEX('Hoja de Trabajo para listado'!$DE$153:$DG$274,MATCH($A344,'Hoja de Trabajo para listado'!$DE$153:$DE$1048576,0),MATCH((CUADRO!I$5&amp;$E344),'Hoja de Trabajo para listado'!$DE$151:$DG$151,0)),0)+IFERROR(INDEX('Hoja de Trabajo para listado'!$CD$155:$DC$1048576,MATCH($A344,'Hoja de Trabajo para listado'!$CD$155:$CD$1048576,0),MATCH((CUADRO!I$5&amp;$E344),'Hoja de Trabajo para listado'!$CD$151:$DC$151,0)),0)</f>
        <v>0</v>
      </c>
      <c r="J344" s="314">
        <f ca="1">+IFERROR(INDEX('Hoja de Trabajo para listado'!$A$155:$Z$1048576,MATCH($A344,'Hoja de Trabajo para listado'!$A$155:$A$1048576,0),MATCH((CUADRO!J$5&amp;$E344),'Hoja de Trabajo para listado'!$A$151:$Z$151,0)),0)+IFERROR(INDEX('Hoja de Trabajo para listado'!$AB$155:$BA$1048576,MATCH($A344,'Hoja de Trabajo para listado'!$AB$155:$AB$1048576,0),MATCH((CUADRO!J$5&amp;$E344),'Hoja de Trabajo para listado'!$AB$151:$BA$151,0)),0)+IFERROR(INDEX('Hoja de Trabajo para listado'!$BC$155:$CB$1048576,MATCH($A344,'Hoja de Trabajo para listado'!$BC$155:$BC$1048576,0),MATCH((CUADRO!J$5&amp;$E344),'Hoja de Trabajo para listado'!$BC$151:$CB$151,0)),0)+IFERROR(INDEX('Hoja de Trabajo para listado'!$DE$153:$DG$274,MATCH($A344,'Hoja de Trabajo para listado'!$DE$153:$DE$1048576,0),MATCH((CUADRO!J$5&amp;$E344),'Hoja de Trabajo para listado'!$DE$151:$DG$151,0)),0)+IFERROR(INDEX('Hoja de Trabajo para listado'!$CD$155:$DC$1048576,MATCH($A344,'Hoja de Trabajo para listado'!$CD$155:$CD$1048576,0),MATCH((CUADRO!J$5&amp;$E344),'Hoja de Trabajo para listado'!$CD$151:$DC$151,0)),0)</f>
        <v>0</v>
      </c>
      <c r="K344" s="314">
        <f ca="1">+IFERROR(INDEX('Hoja de Trabajo para listado'!$A$155:$Z$1048576,MATCH($A344,'Hoja de Trabajo para listado'!$A$155:$A$1048576,0),MATCH((CUADRO!K$5&amp;$E344),'Hoja de Trabajo para listado'!$A$151:$Z$151,0)),0)+IFERROR(INDEX('Hoja de Trabajo para listado'!$AB$155:$BA$1048576,MATCH($A344,'Hoja de Trabajo para listado'!$AB$155:$AB$1048576,0),MATCH((CUADRO!K$5&amp;$E344),'Hoja de Trabajo para listado'!$AB$151:$BA$151,0)),0)+IFERROR(INDEX('Hoja de Trabajo para listado'!$BC$155:$CB$1048576,MATCH($A344,'Hoja de Trabajo para listado'!$BC$155:$BC$1048576,0),MATCH((CUADRO!K$5&amp;$E344),'Hoja de Trabajo para listado'!$BC$151:$CB$151,0)),0)+IFERROR(INDEX('Hoja de Trabajo para listado'!$DE$153:$DG$274,MATCH($A344,'Hoja de Trabajo para listado'!$DE$153:$DE$1048576,0),MATCH((CUADRO!K$5&amp;$E344),'Hoja de Trabajo para listado'!$DE$151:$DG$151,0)),0)+IFERROR(INDEX('Hoja de Trabajo para listado'!$CD$155:$DC$1048576,MATCH($A344,'Hoja de Trabajo para listado'!$CD$155:$CD$1048576,0),MATCH((CUADRO!K$5&amp;$E344),'Hoja de Trabajo para listado'!$CD$151:$DC$151,0)),0)</f>
        <v>0</v>
      </c>
      <c r="L344" s="314">
        <f ca="1">+IFERROR(INDEX('Hoja de Trabajo para listado'!$A$155:$Z$1048576,MATCH($A344,'Hoja de Trabajo para listado'!$A$155:$A$1048576,0),MATCH((CUADRO!L$5&amp;$E344),'Hoja de Trabajo para listado'!$A$151:$Z$151,0)),0)+IFERROR(INDEX('Hoja de Trabajo para listado'!$AB$155:$BA$1048576,MATCH($A344,'Hoja de Trabajo para listado'!$AB$155:$AB$1048576,0),MATCH((CUADRO!L$5&amp;$E344),'Hoja de Trabajo para listado'!$AB$151:$BA$151,0)),0)+IFERROR(INDEX('Hoja de Trabajo para listado'!$BC$155:$CB$1048576,MATCH($A344,'Hoja de Trabajo para listado'!$BC$155:$BC$1048576,0),MATCH((CUADRO!L$5&amp;$E344),'Hoja de Trabajo para listado'!$BC$151:$CB$151,0)),0)+IFERROR(INDEX('Hoja de Trabajo para listado'!$DE$153:$DG$274,MATCH($A344,'Hoja de Trabajo para listado'!$DE$153:$DE$1048576,0),MATCH((CUADRO!L$5&amp;$E344),'Hoja de Trabajo para listado'!$DE$151:$DG$151,0)),0)+IFERROR(INDEX('Hoja de Trabajo para listado'!$CD$155:$DC$1048576,MATCH($A344,'Hoja de Trabajo para listado'!$CD$155:$CD$1048576,0),MATCH((CUADRO!L$5&amp;$E344),'Hoja de Trabajo para listado'!$CD$151:$DC$151,0)),0)</f>
        <v>0</v>
      </c>
      <c r="M344" s="314">
        <f ca="1">+IFERROR(INDEX('Hoja de Trabajo para listado'!$A$155:$Z$1048576,MATCH($A344,'Hoja de Trabajo para listado'!$A$155:$A$1048576,0),MATCH((CUADRO!M$5&amp;$E344),'Hoja de Trabajo para listado'!$A$151:$Z$151,0)),0)+IFERROR(INDEX('Hoja de Trabajo para listado'!$AB$155:$BA$1048576,MATCH($A344,'Hoja de Trabajo para listado'!$AB$155:$AB$1048576,0),MATCH((CUADRO!M$5&amp;$E344),'Hoja de Trabajo para listado'!$AB$151:$BA$151,0)),0)+IFERROR(INDEX('Hoja de Trabajo para listado'!$BC$155:$CB$1048576,MATCH($A344,'Hoja de Trabajo para listado'!$BC$155:$BC$1048576,0),MATCH((CUADRO!M$5&amp;$E344),'Hoja de Trabajo para listado'!$BC$151:$CB$151,0)),0)+IFERROR(INDEX('Hoja de Trabajo para listado'!$DE$153:$DG$274,MATCH($A344,'Hoja de Trabajo para listado'!$DE$153:$DE$1048576,0),MATCH((CUADRO!M$5&amp;$E344),'Hoja de Trabajo para listado'!$DE$151:$DG$151,0)),0)+IFERROR(INDEX('Hoja de Trabajo para listado'!$CD$155:$DC$1048576,MATCH($A344,'Hoja de Trabajo para listado'!$CD$155:$CD$1048576,0),MATCH((CUADRO!M$5&amp;$E344),'Hoja de Trabajo para listado'!$CD$151:$DC$151,0)),0)</f>
        <v>0</v>
      </c>
      <c r="N344" s="314">
        <f ca="1">+IFERROR(INDEX('Hoja de Trabajo para listado'!$A$155:$Z$1048576,MATCH($A344,'Hoja de Trabajo para listado'!$A$155:$A$1048576,0),MATCH((CUADRO!N$5&amp;$E344),'Hoja de Trabajo para listado'!$A$151:$Z$151,0)),0)+IFERROR(INDEX('Hoja de Trabajo para listado'!$AB$155:$BA$1048576,MATCH($A344,'Hoja de Trabajo para listado'!$AB$155:$AB$1048576,0),MATCH((CUADRO!N$5&amp;$E344),'Hoja de Trabajo para listado'!$AB$151:$BA$151,0)),0)+IFERROR(INDEX('Hoja de Trabajo para listado'!$BC$155:$CB$1048576,MATCH($A344,'Hoja de Trabajo para listado'!$BC$155:$BC$1048576,0),MATCH((CUADRO!N$5&amp;$E344),'Hoja de Trabajo para listado'!$BC$151:$CB$151,0)),0)+IFERROR(INDEX('Hoja de Trabajo para listado'!$DE$153:$DG$274,MATCH($A344,'Hoja de Trabajo para listado'!$DE$153:$DE$1048576,0),MATCH((CUADRO!N$5&amp;$E344),'Hoja de Trabajo para listado'!$DE$151:$DG$151,0)),0)+IFERROR(INDEX('Hoja de Trabajo para listado'!$CD$155:$DC$1048576,MATCH($A344,'Hoja de Trabajo para listado'!$CD$155:$CD$1048576,0),MATCH((CUADRO!N$5&amp;$E344),'Hoja de Trabajo para listado'!$CD$151:$DC$151,0)),0)</f>
        <v>0</v>
      </c>
      <c r="O344" s="314">
        <f ca="1">+IFERROR(INDEX('Hoja de Trabajo para listado'!$A$155:$Z$1048576,MATCH($A344,'Hoja de Trabajo para listado'!$A$155:$A$1048576,0),MATCH((CUADRO!O$5&amp;$E344),'Hoja de Trabajo para listado'!$A$151:$Z$151,0)),0)+IFERROR(INDEX('Hoja de Trabajo para listado'!$AB$155:$BA$1048576,MATCH($A344,'Hoja de Trabajo para listado'!$AB$155:$AB$1048576,0),MATCH((CUADRO!O$5&amp;$E344),'Hoja de Trabajo para listado'!$AB$151:$BA$151,0)),0)+IFERROR(INDEX('Hoja de Trabajo para listado'!$BC$155:$CB$1048576,MATCH($A344,'Hoja de Trabajo para listado'!$BC$155:$BC$1048576,0),MATCH((CUADRO!O$5&amp;$E344),'Hoja de Trabajo para listado'!$BC$151:$CB$151,0)),0)+IFERROR(INDEX('Hoja de Trabajo para listado'!$DE$153:$DG$274,MATCH($A344,'Hoja de Trabajo para listado'!$DE$153:$DE$1048576,0),MATCH((CUADRO!O$5&amp;$E344),'Hoja de Trabajo para listado'!$DE$151:$DG$151,0)),0)+IFERROR(INDEX('Hoja de Trabajo para listado'!$CD$155:$DC$1048576,MATCH($A344,'Hoja de Trabajo para listado'!$CD$155:$CD$1048576,0),MATCH((CUADRO!O$5&amp;$E344),'Hoja de Trabajo para listado'!$CD$151:$DC$151,0)),0)</f>
        <v>0</v>
      </c>
      <c r="P344" s="314">
        <f ca="1">+IFERROR(INDEX('Hoja de Trabajo para listado'!$A$155:$Z$1048576,MATCH($A344,'Hoja de Trabajo para listado'!$A$155:$A$1048576,0),MATCH((CUADRO!P$5&amp;$E344),'Hoja de Trabajo para listado'!$A$151:$Z$151,0)),0)+IFERROR(INDEX('Hoja de Trabajo para listado'!$AB$155:$BA$1048576,MATCH($A344,'Hoja de Trabajo para listado'!$AB$155:$AB$1048576,0),MATCH((CUADRO!P$5&amp;$E344),'Hoja de Trabajo para listado'!$AB$151:$BA$151,0)),0)+IFERROR(INDEX('Hoja de Trabajo para listado'!$BC$155:$CB$1048576,MATCH($A344,'Hoja de Trabajo para listado'!$BC$155:$BC$1048576,0),MATCH((CUADRO!P$5&amp;$E344),'Hoja de Trabajo para listado'!$BC$151:$CB$151,0)),0)+IFERROR(INDEX('Hoja de Trabajo para listado'!$DE$153:$DG$274,MATCH($A344,'Hoja de Trabajo para listado'!$DE$153:$DE$1048576,0),MATCH((CUADRO!P$5&amp;$E344),'Hoja de Trabajo para listado'!$DE$151:$DG$151,0)),0)+IFERROR(INDEX('Hoja de Trabajo para listado'!$CD$155:$DC$1048576,MATCH($A344,'Hoja de Trabajo para listado'!$CD$155:$CD$1048576,0),MATCH((CUADRO!P$5&amp;$E344),'Hoja de Trabajo para listado'!$CD$151:$DC$151,0)),0)</f>
        <v>0</v>
      </c>
      <c r="Q344" s="314">
        <f ca="1">+IFERROR(INDEX('Hoja de Trabajo para listado'!$A$155:$Z$1048576,MATCH($A344,'Hoja de Trabajo para listado'!$A$155:$A$1048576,0),MATCH((CUADRO!Q$5&amp;$E344),'Hoja de Trabajo para listado'!$A$151:$Z$151,0)),0)+IFERROR(INDEX('Hoja de Trabajo para listado'!$AB$155:$BA$1048576,MATCH($A344,'Hoja de Trabajo para listado'!$AB$155:$AB$1048576,0),MATCH((CUADRO!Q$5&amp;$E344),'Hoja de Trabajo para listado'!$AB$151:$BA$151,0)),0)+IFERROR(INDEX('Hoja de Trabajo para listado'!$BC$155:$CB$1048576,MATCH($A344,'Hoja de Trabajo para listado'!$BC$155:$BC$1048576,0),MATCH((CUADRO!Q$5&amp;$E344),'Hoja de Trabajo para listado'!$BC$151:$CB$151,0)),0)+IFERROR(INDEX('Hoja de Trabajo para listado'!$DE$153:$DG$274,MATCH($A344,'Hoja de Trabajo para listado'!$DE$153:$DE$1048576,0),MATCH((CUADRO!Q$5&amp;$E344),'Hoja de Trabajo para listado'!$DE$151:$DG$151,0)),0)+IFERROR(INDEX('Hoja de Trabajo para listado'!$CD$155:$DC$1048576,MATCH($A344,'Hoja de Trabajo para listado'!$CD$155:$CD$1048576,0),MATCH((CUADRO!Q$5&amp;$E344),'Hoja de Trabajo para listado'!$CD$151:$DC$151,0)),0)</f>
        <v>0</v>
      </c>
      <c r="R344" s="314">
        <f t="shared" ca="1" si="10"/>
        <v>0</v>
      </c>
      <c r="S344" s="322"/>
      <c r="T344" s="314">
        <f ca="1">+T345</f>
        <v>0</v>
      </c>
      <c r="U344" s="313">
        <f t="shared" si="11"/>
        <v>1</v>
      </c>
      <c r="V344" s="319" t="str">
        <f>+VLOOKUP(A344,bd_lista!$A$3:$E$593,5,FALSE)</f>
        <v>Gobiernos Autonomos Municipales</v>
      </c>
      <c r="W344" s="425" t="str">
        <f>+V344</f>
        <v>Gobiernos Autonomos Municipales</v>
      </c>
    </row>
    <row r="345" spans="1:23" customFormat="1" ht="15" hidden="1" customHeight="1">
      <c r="A345" s="323">
        <v>1278</v>
      </c>
      <c r="B345" s="428"/>
      <c r="C345" s="319" t="str">
        <f>+VLOOKUP(A345,bd_lista!$A$3:$C$593,3,FALSE)</f>
        <v>Gobierno Autónomo Municipal de San Andrés de Machaca</v>
      </c>
      <c r="D345" s="430"/>
      <c r="E345" s="349" t="s">
        <v>1419</v>
      </c>
      <c r="F345" s="314">
        <f ca="1">+IFERROR(INDEX('Hoja de Trabajo para listado'!$A$155:$Z$1048576,MATCH($A345,'Hoja de Trabajo para listado'!$A$155:$A$1048576,0),MATCH((CUADRO!F$5&amp;$E345),'Hoja de Trabajo para listado'!$A$151:$Z$151,0)),0)+IFERROR(INDEX('Hoja de Trabajo para listado'!$AB$155:$BA$1048576,MATCH($A345,'Hoja de Trabajo para listado'!$AB$155:$AB$1048576,0),MATCH((CUADRO!F$5&amp;$E345),'Hoja de Trabajo para listado'!$AB$151:$BA$151,0)),0)+IFERROR(INDEX('Hoja de Trabajo para listado'!$BC$155:$CB$1048576,MATCH($A345,'Hoja de Trabajo para listado'!$BC$155:$BC$1048576,0),MATCH((CUADRO!F$5&amp;$E345),'Hoja de Trabajo para listado'!$BC$151:$CB$151,0)),0)+IFERROR(INDEX('Hoja de Trabajo para listado'!$DE$153:$DG$274,MATCH($A345,'Hoja de Trabajo para listado'!$DE$153:$DE$1048576,0),MATCH((CUADRO!F$5&amp;$E345),'Hoja de Trabajo para listado'!$DE$151:$DG$151,0)),0)+IFERROR(INDEX('Hoja de Trabajo para listado'!$CD$155:$DC$1048576,MATCH($A345,'Hoja de Trabajo para listado'!$CD$155:$CD$1048576,0),MATCH((CUADRO!F$5&amp;$E345),'Hoja de Trabajo para listado'!$CD$151:$DC$151,0)),0)</f>
        <v>0</v>
      </c>
      <c r="G345" s="314">
        <f ca="1">+IFERROR(INDEX('Hoja de Trabajo para listado'!$A$155:$Z$1048576,MATCH($A345,'Hoja de Trabajo para listado'!$A$155:$A$1048576,0),MATCH((CUADRO!G$5&amp;$E345),'Hoja de Trabajo para listado'!$A$151:$Z$151,0)),0)+IFERROR(INDEX('Hoja de Trabajo para listado'!$AB$155:$BA$1048576,MATCH($A345,'Hoja de Trabajo para listado'!$AB$155:$AB$1048576,0),MATCH((CUADRO!G$5&amp;$E345),'Hoja de Trabajo para listado'!$AB$151:$BA$151,0)),0)+IFERROR(INDEX('Hoja de Trabajo para listado'!$BC$155:$CB$1048576,MATCH($A345,'Hoja de Trabajo para listado'!$BC$155:$BC$1048576,0),MATCH((CUADRO!G$5&amp;$E345),'Hoja de Trabajo para listado'!$BC$151:$CB$151,0)),0)+IFERROR(INDEX('Hoja de Trabajo para listado'!$DE$153:$DG$274,MATCH($A345,'Hoja de Trabajo para listado'!$DE$153:$DE$1048576,0),MATCH((CUADRO!G$5&amp;$E345),'Hoja de Trabajo para listado'!$DE$151:$DG$151,0)),0)+IFERROR(INDEX('Hoja de Trabajo para listado'!$CD$155:$DC$1048576,MATCH($A345,'Hoja de Trabajo para listado'!$CD$155:$CD$1048576,0),MATCH((CUADRO!G$5&amp;$E345),'Hoja de Trabajo para listado'!$CD$151:$DC$151,0)),0)</f>
        <v>0</v>
      </c>
      <c r="H345" s="314">
        <f ca="1">+IFERROR(INDEX('Hoja de Trabajo para listado'!$A$155:$Z$1048576,MATCH($A345,'Hoja de Trabajo para listado'!$A$155:$A$1048576,0),MATCH((CUADRO!H$5&amp;$E345),'Hoja de Trabajo para listado'!$A$151:$Z$151,0)),0)+IFERROR(INDEX('Hoja de Trabajo para listado'!$AB$155:$BA$1048576,MATCH($A345,'Hoja de Trabajo para listado'!$AB$155:$AB$1048576,0),MATCH((CUADRO!H$5&amp;$E345),'Hoja de Trabajo para listado'!$AB$151:$BA$151,0)),0)+IFERROR(INDEX('Hoja de Trabajo para listado'!$BC$155:$CB$1048576,MATCH($A345,'Hoja de Trabajo para listado'!$BC$155:$BC$1048576,0),MATCH((CUADRO!H$5&amp;$E345),'Hoja de Trabajo para listado'!$BC$151:$CB$151,0)),0)+IFERROR(INDEX('Hoja de Trabajo para listado'!$DE$153:$DG$274,MATCH($A345,'Hoja de Trabajo para listado'!$DE$153:$DE$1048576,0),MATCH((CUADRO!H$5&amp;$E345),'Hoja de Trabajo para listado'!$DE$151:$DG$151,0)),0)+IFERROR(INDEX('Hoja de Trabajo para listado'!$CD$155:$DC$1048576,MATCH($A345,'Hoja de Trabajo para listado'!$CD$155:$CD$1048576,0),MATCH((CUADRO!H$5&amp;$E345),'Hoja de Trabajo para listado'!$CD$151:$DC$151,0)),0)</f>
        <v>0</v>
      </c>
      <c r="I345" s="314">
        <f ca="1">+IFERROR(INDEX('Hoja de Trabajo para listado'!$A$155:$Z$1048576,MATCH($A345,'Hoja de Trabajo para listado'!$A$155:$A$1048576,0),MATCH((CUADRO!I$5&amp;$E345),'Hoja de Trabajo para listado'!$A$151:$Z$151,0)),0)+IFERROR(INDEX('Hoja de Trabajo para listado'!$AB$155:$BA$1048576,MATCH($A345,'Hoja de Trabajo para listado'!$AB$155:$AB$1048576,0),MATCH((CUADRO!I$5&amp;$E345),'Hoja de Trabajo para listado'!$AB$151:$BA$151,0)),0)+IFERROR(INDEX('Hoja de Trabajo para listado'!$BC$155:$CB$1048576,MATCH($A345,'Hoja de Trabajo para listado'!$BC$155:$BC$1048576,0),MATCH((CUADRO!I$5&amp;$E345),'Hoja de Trabajo para listado'!$BC$151:$CB$151,0)),0)+IFERROR(INDEX('Hoja de Trabajo para listado'!$DE$153:$DG$274,MATCH($A345,'Hoja de Trabajo para listado'!$DE$153:$DE$1048576,0),MATCH((CUADRO!I$5&amp;$E345),'Hoja de Trabajo para listado'!$DE$151:$DG$151,0)),0)+IFERROR(INDEX('Hoja de Trabajo para listado'!$CD$155:$DC$1048576,MATCH($A345,'Hoja de Trabajo para listado'!$CD$155:$CD$1048576,0),MATCH((CUADRO!I$5&amp;$E345),'Hoja de Trabajo para listado'!$CD$151:$DC$151,0)),0)</f>
        <v>0</v>
      </c>
      <c r="J345" s="314">
        <f ca="1">+IFERROR(INDEX('Hoja de Trabajo para listado'!$A$155:$Z$1048576,MATCH($A345,'Hoja de Trabajo para listado'!$A$155:$A$1048576,0),MATCH((CUADRO!J$5&amp;$E345),'Hoja de Trabajo para listado'!$A$151:$Z$151,0)),0)+IFERROR(INDEX('Hoja de Trabajo para listado'!$AB$155:$BA$1048576,MATCH($A345,'Hoja de Trabajo para listado'!$AB$155:$AB$1048576,0),MATCH((CUADRO!J$5&amp;$E345),'Hoja de Trabajo para listado'!$AB$151:$BA$151,0)),0)+IFERROR(INDEX('Hoja de Trabajo para listado'!$BC$155:$CB$1048576,MATCH($A345,'Hoja de Trabajo para listado'!$BC$155:$BC$1048576,0),MATCH((CUADRO!J$5&amp;$E345),'Hoja de Trabajo para listado'!$BC$151:$CB$151,0)),0)+IFERROR(INDEX('Hoja de Trabajo para listado'!$DE$153:$DG$274,MATCH($A345,'Hoja de Trabajo para listado'!$DE$153:$DE$1048576,0),MATCH((CUADRO!J$5&amp;$E345),'Hoja de Trabajo para listado'!$DE$151:$DG$151,0)),0)+IFERROR(INDEX('Hoja de Trabajo para listado'!$CD$155:$DC$1048576,MATCH($A345,'Hoja de Trabajo para listado'!$CD$155:$CD$1048576,0),MATCH((CUADRO!J$5&amp;$E345),'Hoja de Trabajo para listado'!$CD$151:$DC$151,0)),0)</f>
        <v>0</v>
      </c>
      <c r="K345" s="314">
        <f ca="1">+IFERROR(INDEX('Hoja de Trabajo para listado'!$A$155:$Z$1048576,MATCH($A345,'Hoja de Trabajo para listado'!$A$155:$A$1048576,0),MATCH((CUADRO!K$5&amp;$E345),'Hoja de Trabajo para listado'!$A$151:$Z$151,0)),0)+IFERROR(INDEX('Hoja de Trabajo para listado'!$AB$155:$BA$1048576,MATCH($A345,'Hoja de Trabajo para listado'!$AB$155:$AB$1048576,0),MATCH((CUADRO!K$5&amp;$E345),'Hoja de Trabajo para listado'!$AB$151:$BA$151,0)),0)+IFERROR(INDEX('Hoja de Trabajo para listado'!$BC$155:$CB$1048576,MATCH($A345,'Hoja de Trabajo para listado'!$BC$155:$BC$1048576,0),MATCH((CUADRO!K$5&amp;$E345),'Hoja de Trabajo para listado'!$BC$151:$CB$151,0)),0)+IFERROR(INDEX('Hoja de Trabajo para listado'!$DE$153:$DG$274,MATCH($A345,'Hoja de Trabajo para listado'!$DE$153:$DE$1048576,0),MATCH((CUADRO!K$5&amp;$E345),'Hoja de Trabajo para listado'!$DE$151:$DG$151,0)),0)+IFERROR(INDEX('Hoja de Trabajo para listado'!$CD$155:$DC$1048576,MATCH($A345,'Hoja de Trabajo para listado'!$CD$155:$CD$1048576,0),MATCH((CUADRO!K$5&amp;$E345),'Hoja de Trabajo para listado'!$CD$151:$DC$151,0)),0)</f>
        <v>0</v>
      </c>
      <c r="L345" s="314">
        <f ca="1">+IFERROR(INDEX('Hoja de Trabajo para listado'!$A$155:$Z$1048576,MATCH($A345,'Hoja de Trabajo para listado'!$A$155:$A$1048576,0),MATCH((CUADRO!L$5&amp;$E345),'Hoja de Trabajo para listado'!$A$151:$Z$151,0)),0)+IFERROR(INDEX('Hoja de Trabajo para listado'!$AB$155:$BA$1048576,MATCH($A345,'Hoja de Trabajo para listado'!$AB$155:$AB$1048576,0),MATCH((CUADRO!L$5&amp;$E345),'Hoja de Trabajo para listado'!$AB$151:$BA$151,0)),0)+IFERROR(INDEX('Hoja de Trabajo para listado'!$BC$155:$CB$1048576,MATCH($A345,'Hoja de Trabajo para listado'!$BC$155:$BC$1048576,0),MATCH((CUADRO!L$5&amp;$E345),'Hoja de Trabajo para listado'!$BC$151:$CB$151,0)),0)+IFERROR(INDEX('Hoja de Trabajo para listado'!$DE$153:$DG$274,MATCH($A345,'Hoja de Trabajo para listado'!$DE$153:$DE$1048576,0),MATCH((CUADRO!L$5&amp;$E345),'Hoja de Trabajo para listado'!$DE$151:$DG$151,0)),0)+IFERROR(INDEX('Hoja de Trabajo para listado'!$CD$155:$DC$1048576,MATCH($A345,'Hoja de Trabajo para listado'!$CD$155:$CD$1048576,0),MATCH((CUADRO!L$5&amp;$E345),'Hoja de Trabajo para listado'!$CD$151:$DC$151,0)),0)</f>
        <v>0</v>
      </c>
      <c r="M345" s="314">
        <f ca="1">+IFERROR(INDEX('Hoja de Trabajo para listado'!$A$155:$Z$1048576,MATCH($A345,'Hoja de Trabajo para listado'!$A$155:$A$1048576,0),MATCH((CUADRO!M$5&amp;$E345),'Hoja de Trabajo para listado'!$A$151:$Z$151,0)),0)+IFERROR(INDEX('Hoja de Trabajo para listado'!$AB$155:$BA$1048576,MATCH($A345,'Hoja de Trabajo para listado'!$AB$155:$AB$1048576,0),MATCH((CUADRO!M$5&amp;$E345),'Hoja de Trabajo para listado'!$AB$151:$BA$151,0)),0)+IFERROR(INDEX('Hoja de Trabajo para listado'!$BC$155:$CB$1048576,MATCH($A345,'Hoja de Trabajo para listado'!$BC$155:$BC$1048576,0),MATCH((CUADRO!M$5&amp;$E345),'Hoja de Trabajo para listado'!$BC$151:$CB$151,0)),0)+IFERROR(INDEX('Hoja de Trabajo para listado'!$DE$153:$DG$274,MATCH($A345,'Hoja de Trabajo para listado'!$DE$153:$DE$1048576,0),MATCH((CUADRO!M$5&amp;$E345),'Hoja de Trabajo para listado'!$DE$151:$DG$151,0)),0)+IFERROR(INDEX('Hoja de Trabajo para listado'!$CD$155:$DC$1048576,MATCH($A345,'Hoja de Trabajo para listado'!$CD$155:$CD$1048576,0),MATCH((CUADRO!M$5&amp;$E345),'Hoja de Trabajo para listado'!$CD$151:$DC$151,0)),0)</f>
        <v>0</v>
      </c>
      <c r="N345" s="314">
        <f ca="1">+IFERROR(INDEX('Hoja de Trabajo para listado'!$A$155:$Z$1048576,MATCH($A345,'Hoja de Trabajo para listado'!$A$155:$A$1048576,0),MATCH((CUADRO!N$5&amp;$E345),'Hoja de Trabajo para listado'!$A$151:$Z$151,0)),0)+IFERROR(INDEX('Hoja de Trabajo para listado'!$AB$155:$BA$1048576,MATCH($A345,'Hoja de Trabajo para listado'!$AB$155:$AB$1048576,0),MATCH((CUADRO!N$5&amp;$E345),'Hoja de Trabajo para listado'!$AB$151:$BA$151,0)),0)+IFERROR(INDEX('Hoja de Trabajo para listado'!$BC$155:$CB$1048576,MATCH($A345,'Hoja de Trabajo para listado'!$BC$155:$BC$1048576,0),MATCH((CUADRO!N$5&amp;$E345),'Hoja de Trabajo para listado'!$BC$151:$CB$151,0)),0)+IFERROR(INDEX('Hoja de Trabajo para listado'!$DE$153:$DG$274,MATCH($A345,'Hoja de Trabajo para listado'!$DE$153:$DE$1048576,0),MATCH((CUADRO!N$5&amp;$E345),'Hoja de Trabajo para listado'!$DE$151:$DG$151,0)),0)+IFERROR(INDEX('Hoja de Trabajo para listado'!$CD$155:$DC$1048576,MATCH($A345,'Hoja de Trabajo para listado'!$CD$155:$CD$1048576,0),MATCH((CUADRO!N$5&amp;$E345),'Hoja de Trabajo para listado'!$CD$151:$DC$151,0)),0)</f>
        <v>0</v>
      </c>
      <c r="O345" s="314">
        <f ca="1">+IFERROR(INDEX('Hoja de Trabajo para listado'!$A$155:$Z$1048576,MATCH($A345,'Hoja de Trabajo para listado'!$A$155:$A$1048576,0),MATCH((CUADRO!O$5&amp;$E345),'Hoja de Trabajo para listado'!$A$151:$Z$151,0)),0)+IFERROR(INDEX('Hoja de Trabajo para listado'!$AB$155:$BA$1048576,MATCH($A345,'Hoja de Trabajo para listado'!$AB$155:$AB$1048576,0),MATCH((CUADRO!O$5&amp;$E345),'Hoja de Trabajo para listado'!$AB$151:$BA$151,0)),0)+IFERROR(INDEX('Hoja de Trabajo para listado'!$BC$155:$CB$1048576,MATCH($A345,'Hoja de Trabajo para listado'!$BC$155:$BC$1048576,0),MATCH((CUADRO!O$5&amp;$E345),'Hoja de Trabajo para listado'!$BC$151:$CB$151,0)),0)+IFERROR(INDEX('Hoja de Trabajo para listado'!$DE$153:$DG$274,MATCH($A345,'Hoja de Trabajo para listado'!$DE$153:$DE$1048576,0),MATCH((CUADRO!O$5&amp;$E345),'Hoja de Trabajo para listado'!$DE$151:$DG$151,0)),0)+IFERROR(INDEX('Hoja de Trabajo para listado'!$CD$155:$DC$1048576,MATCH($A345,'Hoja de Trabajo para listado'!$CD$155:$CD$1048576,0),MATCH((CUADRO!O$5&amp;$E345),'Hoja de Trabajo para listado'!$CD$151:$DC$151,0)),0)</f>
        <v>0</v>
      </c>
      <c r="P345" s="314">
        <f ca="1">+IFERROR(INDEX('Hoja de Trabajo para listado'!$A$155:$Z$1048576,MATCH($A345,'Hoja de Trabajo para listado'!$A$155:$A$1048576,0),MATCH((CUADRO!P$5&amp;$E345),'Hoja de Trabajo para listado'!$A$151:$Z$151,0)),0)+IFERROR(INDEX('Hoja de Trabajo para listado'!$AB$155:$BA$1048576,MATCH($A345,'Hoja de Trabajo para listado'!$AB$155:$AB$1048576,0),MATCH((CUADRO!P$5&amp;$E345),'Hoja de Trabajo para listado'!$AB$151:$BA$151,0)),0)+IFERROR(INDEX('Hoja de Trabajo para listado'!$BC$155:$CB$1048576,MATCH($A345,'Hoja de Trabajo para listado'!$BC$155:$BC$1048576,0),MATCH((CUADRO!P$5&amp;$E345),'Hoja de Trabajo para listado'!$BC$151:$CB$151,0)),0)+IFERROR(INDEX('Hoja de Trabajo para listado'!$DE$153:$DG$274,MATCH($A345,'Hoja de Trabajo para listado'!$DE$153:$DE$1048576,0),MATCH((CUADRO!P$5&amp;$E345),'Hoja de Trabajo para listado'!$DE$151:$DG$151,0)),0)+IFERROR(INDEX('Hoja de Trabajo para listado'!$CD$155:$DC$1048576,MATCH($A345,'Hoja de Trabajo para listado'!$CD$155:$CD$1048576,0),MATCH((CUADRO!P$5&amp;$E345),'Hoja de Trabajo para listado'!$CD$151:$DC$151,0)),0)</f>
        <v>0</v>
      </c>
      <c r="Q345" s="314">
        <f ca="1">+IFERROR(INDEX('Hoja de Trabajo para listado'!$A$155:$Z$1048576,MATCH($A345,'Hoja de Trabajo para listado'!$A$155:$A$1048576,0),MATCH((CUADRO!Q$5&amp;$E345),'Hoja de Trabajo para listado'!$A$151:$Z$151,0)),0)+IFERROR(INDEX('Hoja de Trabajo para listado'!$AB$155:$BA$1048576,MATCH($A345,'Hoja de Trabajo para listado'!$AB$155:$AB$1048576,0),MATCH((CUADRO!Q$5&amp;$E345),'Hoja de Trabajo para listado'!$AB$151:$BA$151,0)),0)+IFERROR(INDEX('Hoja de Trabajo para listado'!$BC$155:$CB$1048576,MATCH($A345,'Hoja de Trabajo para listado'!$BC$155:$BC$1048576,0),MATCH((CUADRO!Q$5&amp;$E345),'Hoja de Trabajo para listado'!$BC$151:$CB$151,0)),0)+IFERROR(INDEX('Hoja de Trabajo para listado'!$DE$153:$DG$274,MATCH($A345,'Hoja de Trabajo para listado'!$DE$153:$DE$1048576,0),MATCH((CUADRO!Q$5&amp;$E345),'Hoja de Trabajo para listado'!$DE$151:$DG$151,0)),0)+IFERROR(INDEX('Hoja de Trabajo para listado'!$CD$155:$DC$1048576,MATCH($A345,'Hoja de Trabajo para listado'!$CD$155:$CD$1048576,0),MATCH((CUADRO!Q$5&amp;$E345),'Hoja de Trabajo para listado'!$CD$151:$DC$151,0)),0)</f>
        <v>0</v>
      </c>
      <c r="R345" s="314">
        <f t="shared" ca="1" si="10"/>
        <v>0</v>
      </c>
      <c r="S345" s="322">
        <f ca="1">+R344+R345</f>
        <v>0</v>
      </c>
      <c r="T345" s="314">
        <f ca="1">+S345</f>
        <v>0</v>
      </c>
      <c r="U345" s="313">
        <f t="shared" si="11"/>
        <v>2</v>
      </c>
      <c r="V345" s="319" t="str">
        <f>+VLOOKUP(A345,bd_lista!$A$3:$E$593,5,FALSE)</f>
        <v>Gobiernos Autonomos Municipales</v>
      </c>
      <c r="W345" s="426"/>
    </row>
    <row r="346" spans="1:23" customFormat="1" ht="27" hidden="1" customHeight="1">
      <c r="A346" s="323">
        <v>1279</v>
      </c>
      <c r="B346" s="427">
        <f>+A346</f>
        <v>1279</v>
      </c>
      <c r="C346" s="318" t="str">
        <f>+VLOOKUP(A346,bd_lista!$A$3:$C$593,3,FALSE)</f>
        <v>Gobierno Autónomo Municipal de Jesús de Machaca</v>
      </c>
      <c r="D346" s="429" t="str">
        <f>+C346</f>
        <v>Gobierno Autónomo Municipal de Jesús de Machaca</v>
      </c>
      <c r="E346" s="346" t="s">
        <v>1418</v>
      </c>
      <c r="F346" s="314">
        <f ca="1">+IFERROR(INDEX('Hoja de Trabajo para listado'!$A$155:$Z$1048576,MATCH($A346,'Hoja de Trabajo para listado'!$A$155:$A$1048576,0),MATCH((CUADRO!F$5&amp;$E346),'Hoja de Trabajo para listado'!$A$151:$Z$151,0)),0)+IFERROR(INDEX('Hoja de Trabajo para listado'!$AB$155:$BA$1048576,MATCH($A346,'Hoja de Trabajo para listado'!$AB$155:$AB$1048576,0),MATCH((CUADRO!F$5&amp;$E346),'Hoja de Trabajo para listado'!$AB$151:$BA$151,0)),0)+IFERROR(INDEX('Hoja de Trabajo para listado'!$BC$155:$CB$1048576,MATCH($A346,'Hoja de Trabajo para listado'!$BC$155:$BC$1048576,0),MATCH((CUADRO!F$5&amp;$E346),'Hoja de Trabajo para listado'!$BC$151:$CB$151,0)),0)+IFERROR(INDEX('Hoja de Trabajo para listado'!$DE$153:$DG$274,MATCH($A346,'Hoja de Trabajo para listado'!$DE$153:$DE$1048576,0),MATCH((CUADRO!F$5&amp;$E346),'Hoja de Trabajo para listado'!$DE$151:$DG$151,0)),0)+IFERROR(INDEX('Hoja de Trabajo para listado'!$CD$155:$DC$1048576,MATCH($A346,'Hoja de Trabajo para listado'!$CD$155:$CD$1048576,0),MATCH((CUADRO!F$5&amp;$E346),'Hoja de Trabajo para listado'!$CD$151:$DC$151,0)),0)</f>
        <v>0</v>
      </c>
      <c r="G346" s="314">
        <f ca="1">+IFERROR(INDEX('Hoja de Trabajo para listado'!$A$155:$Z$1048576,MATCH($A346,'Hoja de Trabajo para listado'!$A$155:$A$1048576,0),MATCH((CUADRO!G$5&amp;$E346),'Hoja de Trabajo para listado'!$A$151:$Z$151,0)),0)+IFERROR(INDEX('Hoja de Trabajo para listado'!$AB$155:$BA$1048576,MATCH($A346,'Hoja de Trabajo para listado'!$AB$155:$AB$1048576,0),MATCH((CUADRO!G$5&amp;$E346),'Hoja de Trabajo para listado'!$AB$151:$BA$151,0)),0)+IFERROR(INDEX('Hoja de Trabajo para listado'!$BC$155:$CB$1048576,MATCH($A346,'Hoja de Trabajo para listado'!$BC$155:$BC$1048576,0),MATCH((CUADRO!G$5&amp;$E346),'Hoja de Trabajo para listado'!$BC$151:$CB$151,0)),0)+IFERROR(INDEX('Hoja de Trabajo para listado'!$DE$153:$DG$274,MATCH($A346,'Hoja de Trabajo para listado'!$DE$153:$DE$1048576,0),MATCH((CUADRO!G$5&amp;$E346),'Hoja de Trabajo para listado'!$DE$151:$DG$151,0)),0)+IFERROR(INDEX('Hoja de Trabajo para listado'!$CD$155:$DC$1048576,MATCH($A346,'Hoja de Trabajo para listado'!$CD$155:$CD$1048576,0),MATCH((CUADRO!G$5&amp;$E346),'Hoja de Trabajo para listado'!$CD$151:$DC$151,0)),0)</f>
        <v>0</v>
      </c>
      <c r="H346" s="314">
        <f ca="1">+IFERROR(INDEX('Hoja de Trabajo para listado'!$A$155:$Z$1048576,MATCH($A346,'Hoja de Trabajo para listado'!$A$155:$A$1048576,0),MATCH((CUADRO!H$5&amp;$E346),'Hoja de Trabajo para listado'!$A$151:$Z$151,0)),0)+IFERROR(INDEX('Hoja de Trabajo para listado'!$AB$155:$BA$1048576,MATCH($A346,'Hoja de Trabajo para listado'!$AB$155:$AB$1048576,0),MATCH((CUADRO!H$5&amp;$E346),'Hoja de Trabajo para listado'!$AB$151:$BA$151,0)),0)+IFERROR(INDEX('Hoja de Trabajo para listado'!$BC$155:$CB$1048576,MATCH($A346,'Hoja de Trabajo para listado'!$BC$155:$BC$1048576,0),MATCH((CUADRO!H$5&amp;$E346),'Hoja de Trabajo para listado'!$BC$151:$CB$151,0)),0)+IFERROR(INDEX('Hoja de Trabajo para listado'!$DE$153:$DG$274,MATCH($A346,'Hoja de Trabajo para listado'!$DE$153:$DE$1048576,0),MATCH((CUADRO!H$5&amp;$E346),'Hoja de Trabajo para listado'!$DE$151:$DG$151,0)),0)+IFERROR(INDEX('Hoja de Trabajo para listado'!$CD$155:$DC$1048576,MATCH($A346,'Hoja de Trabajo para listado'!$CD$155:$CD$1048576,0),MATCH((CUADRO!H$5&amp;$E346),'Hoja de Trabajo para listado'!$CD$151:$DC$151,0)),0)</f>
        <v>0</v>
      </c>
      <c r="I346" s="314">
        <f ca="1">+IFERROR(INDEX('Hoja de Trabajo para listado'!$A$155:$Z$1048576,MATCH($A346,'Hoja de Trabajo para listado'!$A$155:$A$1048576,0),MATCH((CUADRO!I$5&amp;$E346),'Hoja de Trabajo para listado'!$A$151:$Z$151,0)),0)+IFERROR(INDEX('Hoja de Trabajo para listado'!$AB$155:$BA$1048576,MATCH($A346,'Hoja de Trabajo para listado'!$AB$155:$AB$1048576,0),MATCH((CUADRO!I$5&amp;$E346),'Hoja de Trabajo para listado'!$AB$151:$BA$151,0)),0)+IFERROR(INDEX('Hoja de Trabajo para listado'!$BC$155:$CB$1048576,MATCH($A346,'Hoja de Trabajo para listado'!$BC$155:$BC$1048576,0),MATCH((CUADRO!I$5&amp;$E346),'Hoja de Trabajo para listado'!$BC$151:$CB$151,0)),0)+IFERROR(INDEX('Hoja de Trabajo para listado'!$DE$153:$DG$274,MATCH($A346,'Hoja de Trabajo para listado'!$DE$153:$DE$1048576,0),MATCH((CUADRO!I$5&amp;$E346),'Hoja de Trabajo para listado'!$DE$151:$DG$151,0)),0)+IFERROR(INDEX('Hoja de Trabajo para listado'!$CD$155:$DC$1048576,MATCH($A346,'Hoja de Trabajo para listado'!$CD$155:$CD$1048576,0),MATCH((CUADRO!I$5&amp;$E346),'Hoja de Trabajo para listado'!$CD$151:$DC$151,0)),0)</f>
        <v>0</v>
      </c>
      <c r="J346" s="314">
        <f ca="1">+IFERROR(INDEX('Hoja de Trabajo para listado'!$A$155:$Z$1048576,MATCH($A346,'Hoja de Trabajo para listado'!$A$155:$A$1048576,0),MATCH((CUADRO!J$5&amp;$E346),'Hoja de Trabajo para listado'!$A$151:$Z$151,0)),0)+IFERROR(INDEX('Hoja de Trabajo para listado'!$AB$155:$BA$1048576,MATCH($A346,'Hoja de Trabajo para listado'!$AB$155:$AB$1048576,0),MATCH((CUADRO!J$5&amp;$E346),'Hoja de Trabajo para listado'!$AB$151:$BA$151,0)),0)+IFERROR(INDEX('Hoja de Trabajo para listado'!$BC$155:$CB$1048576,MATCH($A346,'Hoja de Trabajo para listado'!$BC$155:$BC$1048576,0),MATCH((CUADRO!J$5&amp;$E346),'Hoja de Trabajo para listado'!$BC$151:$CB$151,0)),0)+IFERROR(INDEX('Hoja de Trabajo para listado'!$DE$153:$DG$274,MATCH($A346,'Hoja de Trabajo para listado'!$DE$153:$DE$1048576,0),MATCH((CUADRO!J$5&amp;$E346),'Hoja de Trabajo para listado'!$DE$151:$DG$151,0)),0)+IFERROR(INDEX('Hoja de Trabajo para listado'!$CD$155:$DC$1048576,MATCH($A346,'Hoja de Trabajo para listado'!$CD$155:$CD$1048576,0),MATCH((CUADRO!J$5&amp;$E346),'Hoja de Trabajo para listado'!$CD$151:$DC$151,0)),0)</f>
        <v>0</v>
      </c>
      <c r="K346" s="314">
        <f ca="1">+IFERROR(INDEX('Hoja de Trabajo para listado'!$A$155:$Z$1048576,MATCH($A346,'Hoja de Trabajo para listado'!$A$155:$A$1048576,0),MATCH((CUADRO!K$5&amp;$E346),'Hoja de Trabajo para listado'!$A$151:$Z$151,0)),0)+IFERROR(INDEX('Hoja de Trabajo para listado'!$AB$155:$BA$1048576,MATCH($A346,'Hoja de Trabajo para listado'!$AB$155:$AB$1048576,0),MATCH((CUADRO!K$5&amp;$E346),'Hoja de Trabajo para listado'!$AB$151:$BA$151,0)),0)+IFERROR(INDEX('Hoja de Trabajo para listado'!$BC$155:$CB$1048576,MATCH($A346,'Hoja de Trabajo para listado'!$BC$155:$BC$1048576,0),MATCH((CUADRO!K$5&amp;$E346),'Hoja de Trabajo para listado'!$BC$151:$CB$151,0)),0)+IFERROR(INDEX('Hoja de Trabajo para listado'!$DE$153:$DG$274,MATCH($A346,'Hoja de Trabajo para listado'!$DE$153:$DE$1048576,0),MATCH((CUADRO!K$5&amp;$E346),'Hoja de Trabajo para listado'!$DE$151:$DG$151,0)),0)+IFERROR(INDEX('Hoja de Trabajo para listado'!$CD$155:$DC$1048576,MATCH($A346,'Hoja de Trabajo para listado'!$CD$155:$CD$1048576,0),MATCH((CUADRO!K$5&amp;$E346),'Hoja de Trabajo para listado'!$CD$151:$DC$151,0)),0)</f>
        <v>0</v>
      </c>
      <c r="L346" s="314">
        <f ca="1">+IFERROR(INDEX('Hoja de Trabajo para listado'!$A$155:$Z$1048576,MATCH($A346,'Hoja de Trabajo para listado'!$A$155:$A$1048576,0),MATCH((CUADRO!L$5&amp;$E346),'Hoja de Trabajo para listado'!$A$151:$Z$151,0)),0)+IFERROR(INDEX('Hoja de Trabajo para listado'!$AB$155:$BA$1048576,MATCH($A346,'Hoja de Trabajo para listado'!$AB$155:$AB$1048576,0),MATCH((CUADRO!L$5&amp;$E346),'Hoja de Trabajo para listado'!$AB$151:$BA$151,0)),0)+IFERROR(INDEX('Hoja de Trabajo para listado'!$BC$155:$CB$1048576,MATCH($A346,'Hoja de Trabajo para listado'!$BC$155:$BC$1048576,0),MATCH((CUADRO!L$5&amp;$E346),'Hoja de Trabajo para listado'!$BC$151:$CB$151,0)),0)+IFERROR(INDEX('Hoja de Trabajo para listado'!$DE$153:$DG$274,MATCH($A346,'Hoja de Trabajo para listado'!$DE$153:$DE$1048576,0),MATCH((CUADRO!L$5&amp;$E346),'Hoja de Trabajo para listado'!$DE$151:$DG$151,0)),0)+IFERROR(INDEX('Hoja de Trabajo para listado'!$CD$155:$DC$1048576,MATCH($A346,'Hoja de Trabajo para listado'!$CD$155:$CD$1048576,0),MATCH((CUADRO!L$5&amp;$E346),'Hoja de Trabajo para listado'!$CD$151:$DC$151,0)),0)</f>
        <v>0</v>
      </c>
      <c r="M346" s="314">
        <f ca="1">+IFERROR(INDEX('Hoja de Trabajo para listado'!$A$155:$Z$1048576,MATCH($A346,'Hoja de Trabajo para listado'!$A$155:$A$1048576,0),MATCH((CUADRO!M$5&amp;$E346),'Hoja de Trabajo para listado'!$A$151:$Z$151,0)),0)+IFERROR(INDEX('Hoja de Trabajo para listado'!$AB$155:$BA$1048576,MATCH($A346,'Hoja de Trabajo para listado'!$AB$155:$AB$1048576,0),MATCH((CUADRO!M$5&amp;$E346),'Hoja de Trabajo para listado'!$AB$151:$BA$151,0)),0)+IFERROR(INDEX('Hoja de Trabajo para listado'!$BC$155:$CB$1048576,MATCH($A346,'Hoja de Trabajo para listado'!$BC$155:$BC$1048576,0),MATCH((CUADRO!M$5&amp;$E346),'Hoja de Trabajo para listado'!$BC$151:$CB$151,0)),0)+IFERROR(INDEX('Hoja de Trabajo para listado'!$DE$153:$DG$274,MATCH($A346,'Hoja de Trabajo para listado'!$DE$153:$DE$1048576,0),MATCH((CUADRO!M$5&amp;$E346),'Hoja de Trabajo para listado'!$DE$151:$DG$151,0)),0)+IFERROR(INDEX('Hoja de Trabajo para listado'!$CD$155:$DC$1048576,MATCH($A346,'Hoja de Trabajo para listado'!$CD$155:$CD$1048576,0),MATCH((CUADRO!M$5&amp;$E346),'Hoja de Trabajo para listado'!$CD$151:$DC$151,0)),0)</f>
        <v>0</v>
      </c>
      <c r="N346" s="314">
        <f ca="1">+IFERROR(INDEX('Hoja de Trabajo para listado'!$A$155:$Z$1048576,MATCH($A346,'Hoja de Trabajo para listado'!$A$155:$A$1048576,0),MATCH((CUADRO!N$5&amp;$E346),'Hoja de Trabajo para listado'!$A$151:$Z$151,0)),0)+IFERROR(INDEX('Hoja de Trabajo para listado'!$AB$155:$BA$1048576,MATCH($A346,'Hoja de Trabajo para listado'!$AB$155:$AB$1048576,0),MATCH((CUADRO!N$5&amp;$E346),'Hoja de Trabajo para listado'!$AB$151:$BA$151,0)),0)+IFERROR(INDEX('Hoja de Trabajo para listado'!$BC$155:$CB$1048576,MATCH($A346,'Hoja de Trabajo para listado'!$BC$155:$BC$1048576,0),MATCH((CUADRO!N$5&amp;$E346),'Hoja de Trabajo para listado'!$BC$151:$CB$151,0)),0)+IFERROR(INDEX('Hoja de Trabajo para listado'!$DE$153:$DG$274,MATCH($A346,'Hoja de Trabajo para listado'!$DE$153:$DE$1048576,0),MATCH((CUADRO!N$5&amp;$E346),'Hoja de Trabajo para listado'!$DE$151:$DG$151,0)),0)+IFERROR(INDEX('Hoja de Trabajo para listado'!$CD$155:$DC$1048576,MATCH($A346,'Hoja de Trabajo para listado'!$CD$155:$CD$1048576,0),MATCH((CUADRO!N$5&amp;$E346),'Hoja de Trabajo para listado'!$CD$151:$DC$151,0)),0)</f>
        <v>0</v>
      </c>
      <c r="O346" s="314">
        <f ca="1">+IFERROR(INDEX('Hoja de Trabajo para listado'!$A$155:$Z$1048576,MATCH($A346,'Hoja de Trabajo para listado'!$A$155:$A$1048576,0),MATCH((CUADRO!O$5&amp;$E346),'Hoja de Trabajo para listado'!$A$151:$Z$151,0)),0)+IFERROR(INDEX('Hoja de Trabajo para listado'!$AB$155:$BA$1048576,MATCH($A346,'Hoja de Trabajo para listado'!$AB$155:$AB$1048576,0),MATCH((CUADRO!O$5&amp;$E346),'Hoja de Trabajo para listado'!$AB$151:$BA$151,0)),0)+IFERROR(INDEX('Hoja de Trabajo para listado'!$BC$155:$CB$1048576,MATCH($A346,'Hoja de Trabajo para listado'!$BC$155:$BC$1048576,0),MATCH((CUADRO!O$5&amp;$E346),'Hoja de Trabajo para listado'!$BC$151:$CB$151,0)),0)+IFERROR(INDEX('Hoja de Trabajo para listado'!$DE$153:$DG$274,MATCH($A346,'Hoja de Trabajo para listado'!$DE$153:$DE$1048576,0),MATCH((CUADRO!O$5&amp;$E346),'Hoja de Trabajo para listado'!$DE$151:$DG$151,0)),0)+IFERROR(INDEX('Hoja de Trabajo para listado'!$CD$155:$DC$1048576,MATCH($A346,'Hoja de Trabajo para listado'!$CD$155:$CD$1048576,0),MATCH((CUADRO!O$5&amp;$E346),'Hoja de Trabajo para listado'!$CD$151:$DC$151,0)),0)</f>
        <v>0</v>
      </c>
      <c r="P346" s="314">
        <f ca="1">+IFERROR(INDEX('Hoja de Trabajo para listado'!$A$155:$Z$1048576,MATCH($A346,'Hoja de Trabajo para listado'!$A$155:$A$1048576,0),MATCH((CUADRO!P$5&amp;$E346),'Hoja de Trabajo para listado'!$A$151:$Z$151,0)),0)+IFERROR(INDEX('Hoja de Trabajo para listado'!$AB$155:$BA$1048576,MATCH($A346,'Hoja de Trabajo para listado'!$AB$155:$AB$1048576,0),MATCH((CUADRO!P$5&amp;$E346),'Hoja de Trabajo para listado'!$AB$151:$BA$151,0)),0)+IFERROR(INDEX('Hoja de Trabajo para listado'!$BC$155:$CB$1048576,MATCH($A346,'Hoja de Trabajo para listado'!$BC$155:$BC$1048576,0),MATCH((CUADRO!P$5&amp;$E346),'Hoja de Trabajo para listado'!$BC$151:$CB$151,0)),0)+IFERROR(INDEX('Hoja de Trabajo para listado'!$DE$153:$DG$274,MATCH($A346,'Hoja de Trabajo para listado'!$DE$153:$DE$1048576,0),MATCH((CUADRO!P$5&amp;$E346),'Hoja de Trabajo para listado'!$DE$151:$DG$151,0)),0)+IFERROR(INDEX('Hoja de Trabajo para listado'!$CD$155:$DC$1048576,MATCH($A346,'Hoja de Trabajo para listado'!$CD$155:$CD$1048576,0),MATCH((CUADRO!P$5&amp;$E346),'Hoja de Trabajo para listado'!$CD$151:$DC$151,0)),0)</f>
        <v>0</v>
      </c>
      <c r="Q346" s="314">
        <f ca="1">+IFERROR(INDEX('Hoja de Trabajo para listado'!$A$155:$Z$1048576,MATCH($A346,'Hoja de Trabajo para listado'!$A$155:$A$1048576,0),MATCH((CUADRO!Q$5&amp;$E346),'Hoja de Trabajo para listado'!$A$151:$Z$151,0)),0)+IFERROR(INDEX('Hoja de Trabajo para listado'!$AB$155:$BA$1048576,MATCH($A346,'Hoja de Trabajo para listado'!$AB$155:$AB$1048576,0),MATCH((CUADRO!Q$5&amp;$E346),'Hoja de Trabajo para listado'!$AB$151:$BA$151,0)),0)+IFERROR(INDEX('Hoja de Trabajo para listado'!$BC$155:$CB$1048576,MATCH($A346,'Hoja de Trabajo para listado'!$BC$155:$BC$1048576,0),MATCH((CUADRO!Q$5&amp;$E346),'Hoja de Trabajo para listado'!$BC$151:$CB$151,0)),0)+IFERROR(INDEX('Hoja de Trabajo para listado'!$DE$153:$DG$274,MATCH($A346,'Hoja de Trabajo para listado'!$DE$153:$DE$1048576,0),MATCH((CUADRO!Q$5&amp;$E346),'Hoja de Trabajo para listado'!$DE$151:$DG$151,0)),0)+IFERROR(INDEX('Hoja de Trabajo para listado'!$CD$155:$DC$1048576,MATCH($A346,'Hoja de Trabajo para listado'!$CD$155:$CD$1048576,0),MATCH((CUADRO!Q$5&amp;$E346),'Hoja de Trabajo para listado'!$CD$151:$DC$151,0)),0)</f>
        <v>0</v>
      </c>
      <c r="R346" s="314">
        <f t="shared" ca="1" si="10"/>
        <v>0</v>
      </c>
      <c r="S346" s="322"/>
      <c r="T346" s="314">
        <f ca="1">+T347</f>
        <v>0</v>
      </c>
      <c r="U346" s="313">
        <f t="shared" si="11"/>
        <v>1</v>
      </c>
      <c r="V346" s="319" t="str">
        <f>+VLOOKUP(A346,bd_lista!$A$3:$E$593,5,FALSE)</f>
        <v>Gobiernos Autonomos Municipales</v>
      </c>
      <c r="W346" s="425" t="str">
        <f>+V346</f>
        <v>Gobiernos Autonomos Municipales</v>
      </c>
    </row>
    <row r="347" spans="1:23" customFormat="1" ht="15" hidden="1" customHeight="1">
      <c r="A347" s="323">
        <v>1279</v>
      </c>
      <c r="B347" s="428"/>
      <c r="C347" s="319" t="str">
        <f>+VLOOKUP(A347,bd_lista!$A$3:$C$593,3,FALSE)</f>
        <v>Gobierno Autónomo Municipal de Jesús de Machaca</v>
      </c>
      <c r="D347" s="430"/>
      <c r="E347" s="349" t="s">
        <v>1419</v>
      </c>
      <c r="F347" s="314">
        <f ca="1">+IFERROR(INDEX('Hoja de Trabajo para listado'!$A$155:$Z$1048576,MATCH($A347,'Hoja de Trabajo para listado'!$A$155:$A$1048576,0),MATCH((CUADRO!F$5&amp;$E347),'Hoja de Trabajo para listado'!$A$151:$Z$151,0)),0)+IFERROR(INDEX('Hoja de Trabajo para listado'!$AB$155:$BA$1048576,MATCH($A347,'Hoja de Trabajo para listado'!$AB$155:$AB$1048576,0),MATCH((CUADRO!F$5&amp;$E347),'Hoja de Trabajo para listado'!$AB$151:$BA$151,0)),0)+IFERROR(INDEX('Hoja de Trabajo para listado'!$BC$155:$CB$1048576,MATCH($A347,'Hoja de Trabajo para listado'!$BC$155:$BC$1048576,0),MATCH((CUADRO!F$5&amp;$E347),'Hoja de Trabajo para listado'!$BC$151:$CB$151,0)),0)+IFERROR(INDEX('Hoja de Trabajo para listado'!$DE$153:$DG$274,MATCH($A347,'Hoja de Trabajo para listado'!$DE$153:$DE$1048576,0),MATCH((CUADRO!F$5&amp;$E347),'Hoja de Trabajo para listado'!$DE$151:$DG$151,0)),0)+IFERROR(INDEX('Hoja de Trabajo para listado'!$CD$155:$DC$1048576,MATCH($A347,'Hoja de Trabajo para listado'!$CD$155:$CD$1048576,0),MATCH((CUADRO!F$5&amp;$E347),'Hoja de Trabajo para listado'!$CD$151:$DC$151,0)),0)</f>
        <v>0</v>
      </c>
      <c r="G347" s="314">
        <f ca="1">+IFERROR(INDEX('Hoja de Trabajo para listado'!$A$155:$Z$1048576,MATCH($A347,'Hoja de Trabajo para listado'!$A$155:$A$1048576,0),MATCH((CUADRO!G$5&amp;$E347),'Hoja de Trabajo para listado'!$A$151:$Z$151,0)),0)+IFERROR(INDEX('Hoja de Trabajo para listado'!$AB$155:$BA$1048576,MATCH($A347,'Hoja de Trabajo para listado'!$AB$155:$AB$1048576,0),MATCH((CUADRO!G$5&amp;$E347),'Hoja de Trabajo para listado'!$AB$151:$BA$151,0)),0)+IFERROR(INDEX('Hoja de Trabajo para listado'!$BC$155:$CB$1048576,MATCH($A347,'Hoja de Trabajo para listado'!$BC$155:$BC$1048576,0),MATCH((CUADRO!G$5&amp;$E347),'Hoja de Trabajo para listado'!$BC$151:$CB$151,0)),0)+IFERROR(INDEX('Hoja de Trabajo para listado'!$DE$153:$DG$274,MATCH($A347,'Hoja de Trabajo para listado'!$DE$153:$DE$1048576,0),MATCH((CUADRO!G$5&amp;$E347),'Hoja de Trabajo para listado'!$DE$151:$DG$151,0)),0)+IFERROR(INDEX('Hoja de Trabajo para listado'!$CD$155:$DC$1048576,MATCH($A347,'Hoja de Trabajo para listado'!$CD$155:$CD$1048576,0),MATCH((CUADRO!G$5&amp;$E347),'Hoja de Trabajo para listado'!$CD$151:$DC$151,0)),0)</f>
        <v>0</v>
      </c>
      <c r="H347" s="314">
        <f ca="1">+IFERROR(INDEX('Hoja de Trabajo para listado'!$A$155:$Z$1048576,MATCH($A347,'Hoja de Trabajo para listado'!$A$155:$A$1048576,0),MATCH((CUADRO!H$5&amp;$E347),'Hoja de Trabajo para listado'!$A$151:$Z$151,0)),0)+IFERROR(INDEX('Hoja de Trabajo para listado'!$AB$155:$BA$1048576,MATCH($A347,'Hoja de Trabajo para listado'!$AB$155:$AB$1048576,0),MATCH((CUADRO!H$5&amp;$E347),'Hoja de Trabajo para listado'!$AB$151:$BA$151,0)),0)+IFERROR(INDEX('Hoja de Trabajo para listado'!$BC$155:$CB$1048576,MATCH($A347,'Hoja de Trabajo para listado'!$BC$155:$BC$1048576,0),MATCH((CUADRO!H$5&amp;$E347),'Hoja de Trabajo para listado'!$BC$151:$CB$151,0)),0)+IFERROR(INDEX('Hoja de Trabajo para listado'!$DE$153:$DG$274,MATCH($A347,'Hoja de Trabajo para listado'!$DE$153:$DE$1048576,0),MATCH((CUADRO!H$5&amp;$E347),'Hoja de Trabajo para listado'!$DE$151:$DG$151,0)),0)+IFERROR(INDEX('Hoja de Trabajo para listado'!$CD$155:$DC$1048576,MATCH($A347,'Hoja de Trabajo para listado'!$CD$155:$CD$1048576,0),MATCH((CUADRO!H$5&amp;$E347),'Hoja de Trabajo para listado'!$CD$151:$DC$151,0)),0)</f>
        <v>0</v>
      </c>
      <c r="I347" s="314">
        <f ca="1">+IFERROR(INDEX('Hoja de Trabajo para listado'!$A$155:$Z$1048576,MATCH($A347,'Hoja de Trabajo para listado'!$A$155:$A$1048576,0),MATCH((CUADRO!I$5&amp;$E347),'Hoja de Trabajo para listado'!$A$151:$Z$151,0)),0)+IFERROR(INDEX('Hoja de Trabajo para listado'!$AB$155:$BA$1048576,MATCH($A347,'Hoja de Trabajo para listado'!$AB$155:$AB$1048576,0),MATCH((CUADRO!I$5&amp;$E347),'Hoja de Trabajo para listado'!$AB$151:$BA$151,0)),0)+IFERROR(INDEX('Hoja de Trabajo para listado'!$BC$155:$CB$1048576,MATCH($A347,'Hoja de Trabajo para listado'!$BC$155:$BC$1048576,0),MATCH((CUADRO!I$5&amp;$E347),'Hoja de Trabajo para listado'!$BC$151:$CB$151,0)),0)+IFERROR(INDEX('Hoja de Trabajo para listado'!$DE$153:$DG$274,MATCH($A347,'Hoja de Trabajo para listado'!$DE$153:$DE$1048576,0),MATCH((CUADRO!I$5&amp;$E347),'Hoja de Trabajo para listado'!$DE$151:$DG$151,0)),0)+IFERROR(INDEX('Hoja de Trabajo para listado'!$CD$155:$DC$1048576,MATCH($A347,'Hoja de Trabajo para listado'!$CD$155:$CD$1048576,0),MATCH((CUADRO!I$5&amp;$E347),'Hoja de Trabajo para listado'!$CD$151:$DC$151,0)),0)</f>
        <v>0</v>
      </c>
      <c r="J347" s="314">
        <f ca="1">+IFERROR(INDEX('Hoja de Trabajo para listado'!$A$155:$Z$1048576,MATCH($A347,'Hoja de Trabajo para listado'!$A$155:$A$1048576,0),MATCH((CUADRO!J$5&amp;$E347),'Hoja de Trabajo para listado'!$A$151:$Z$151,0)),0)+IFERROR(INDEX('Hoja de Trabajo para listado'!$AB$155:$BA$1048576,MATCH($A347,'Hoja de Trabajo para listado'!$AB$155:$AB$1048576,0),MATCH((CUADRO!J$5&amp;$E347),'Hoja de Trabajo para listado'!$AB$151:$BA$151,0)),0)+IFERROR(INDEX('Hoja de Trabajo para listado'!$BC$155:$CB$1048576,MATCH($A347,'Hoja de Trabajo para listado'!$BC$155:$BC$1048576,0),MATCH((CUADRO!J$5&amp;$E347),'Hoja de Trabajo para listado'!$BC$151:$CB$151,0)),0)+IFERROR(INDEX('Hoja de Trabajo para listado'!$DE$153:$DG$274,MATCH($A347,'Hoja de Trabajo para listado'!$DE$153:$DE$1048576,0),MATCH((CUADRO!J$5&amp;$E347),'Hoja de Trabajo para listado'!$DE$151:$DG$151,0)),0)+IFERROR(INDEX('Hoja de Trabajo para listado'!$CD$155:$DC$1048576,MATCH($A347,'Hoja de Trabajo para listado'!$CD$155:$CD$1048576,0),MATCH((CUADRO!J$5&amp;$E347),'Hoja de Trabajo para listado'!$CD$151:$DC$151,0)),0)</f>
        <v>0</v>
      </c>
      <c r="K347" s="314">
        <f ca="1">+IFERROR(INDEX('Hoja de Trabajo para listado'!$A$155:$Z$1048576,MATCH($A347,'Hoja de Trabajo para listado'!$A$155:$A$1048576,0),MATCH((CUADRO!K$5&amp;$E347),'Hoja de Trabajo para listado'!$A$151:$Z$151,0)),0)+IFERROR(INDEX('Hoja de Trabajo para listado'!$AB$155:$BA$1048576,MATCH($A347,'Hoja de Trabajo para listado'!$AB$155:$AB$1048576,0),MATCH((CUADRO!K$5&amp;$E347),'Hoja de Trabajo para listado'!$AB$151:$BA$151,0)),0)+IFERROR(INDEX('Hoja de Trabajo para listado'!$BC$155:$CB$1048576,MATCH($A347,'Hoja de Trabajo para listado'!$BC$155:$BC$1048576,0),MATCH((CUADRO!K$5&amp;$E347),'Hoja de Trabajo para listado'!$BC$151:$CB$151,0)),0)+IFERROR(INDEX('Hoja de Trabajo para listado'!$DE$153:$DG$274,MATCH($A347,'Hoja de Trabajo para listado'!$DE$153:$DE$1048576,0),MATCH((CUADRO!K$5&amp;$E347),'Hoja de Trabajo para listado'!$DE$151:$DG$151,0)),0)+IFERROR(INDEX('Hoja de Trabajo para listado'!$CD$155:$DC$1048576,MATCH($A347,'Hoja de Trabajo para listado'!$CD$155:$CD$1048576,0),MATCH((CUADRO!K$5&amp;$E347),'Hoja de Trabajo para listado'!$CD$151:$DC$151,0)),0)</f>
        <v>0</v>
      </c>
      <c r="L347" s="314">
        <f ca="1">+IFERROR(INDEX('Hoja de Trabajo para listado'!$A$155:$Z$1048576,MATCH($A347,'Hoja de Trabajo para listado'!$A$155:$A$1048576,0),MATCH((CUADRO!L$5&amp;$E347),'Hoja de Trabajo para listado'!$A$151:$Z$151,0)),0)+IFERROR(INDEX('Hoja de Trabajo para listado'!$AB$155:$BA$1048576,MATCH($A347,'Hoja de Trabajo para listado'!$AB$155:$AB$1048576,0),MATCH((CUADRO!L$5&amp;$E347),'Hoja de Trabajo para listado'!$AB$151:$BA$151,0)),0)+IFERROR(INDEX('Hoja de Trabajo para listado'!$BC$155:$CB$1048576,MATCH($A347,'Hoja de Trabajo para listado'!$BC$155:$BC$1048576,0),MATCH((CUADRO!L$5&amp;$E347),'Hoja de Trabajo para listado'!$BC$151:$CB$151,0)),0)+IFERROR(INDEX('Hoja de Trabajo para listado'!$DE$153:$DG$274,MATCH($A347,'Hoja de Trabajo para listado'!$DE$153:$DE$1048576,0),MATCH((CUADRO!L$5&amp;$E347),'Hoja de Trabajo para listado'!$DE$151:$DG$151,0)),0)+IFERROR(INDEX('Hoja de Trabajo para listado'!$CD$155:$DC$1048576,MATCH($A347,'Hoja de Trabajo para listado'!$CD$155:$CD$1048576,0),MATCH((CUADRO!L$5&amp;$E347),'Hoja de Trabajo para listado'!$CD$151:$DC$151,0)),0)</f>
        <v>0</v>
      </c>
      <c r="M347" s="314">
        <f ca="1">+IFERROR(INDEX('Hoja de Trabajo para listado'!$A$155:$Z$1048576,MATCH($A347,'Hoja de Trabajo para listado'!$A$155:$A$1048576,0),MATCH((CUADRO!M$5&amp;$E347),'Hoja de Trabajo para listado'!$A$151:$Z$151,0)),0)+IFERROR(INDEX('Hoja de Trabajo para listado'!$AB$155:$BA$1048576,MATCH($A347,'Hoja de Trabajo para listado'!$AB$155:$AB$1048576,0),MATCH((CUADRO!M$5&amp;$E347),'Hoja de Trabajo para listado'!$AB$151:$BA$151,0)),0)+IFERROR(INDEX('Hoja de Trabajo para listado'!$BC$155:$CB$1048576,MATCH($A347,'Hoja de Trabajo para listado'!$BC$155:$BC$1048576,0),MATCH((CUADRO!M$5&amp;$E347),'Hoja de Trabajo para listado'!$BC$151:$CB$151,0)),0)+IFERROR(INDEX('Hoja de Trabajo para listado'!$DE$153:$DG$274,MATCH($A347,'Hoja de Trabajo para listado'!$DE$153:$DE$1048576,0),MATCH((CUADRO!M$5&amp;$E347),'Hoja de Trabajo para listado'!$DE$151:$DG$151,0)),0)+IFERROR(INDEX('Hoja de Trabajo para listado'!$CD$155:$DC$1048576,MATCH($A347,'Hoja de Trabajo para listado'!$CD$155:$CD$1048576,0),MATCH((CUADRO!M$5&amp;$E347),'Hoja de Trabajo para listado'!$CD$151:$DC$151,0)),0)</f>
        <v>0</v>
      </c>
      <c r="N347" s="314">
        <f ca="1">+IFERROR(INDEX('Hoja de Trabajo para listado'!$A$155:$Z$1048576,MATCH($A347,'Hoja de Trabajo para listado'!$A$155:$A$1048576,0),MATCH((CUADRO!N$5&amp;$E347),'Hoja de Trabajo para listado'!$A$151:$Z$151,0)),0)+IFERROR(INDEX('Hoja de Trabajo para listado'!$AB$155:$BA$1048576,MATCH($A347,'Hoja de Trabajo para listado'!$AB$155:$AB$1048576,0),MATCH((CUADRO!N$5&amp;$E347),'Hoja de Trabajo para listado'!$AB$151:$BA$151,0)),0)+IFERROR(INDEX('Hoja de Trabajo para listado'!$BC$155:$CB$1048576,MATCH($A347,'Hoja de Trabajo para listado'!$BC$155:$BC$1048576,0),MATCH((CUADRO!N$5&amp;$E347),'Hoja de Trabajo para listado'!$BC$151:$CB$151,0)),0)+IFERROR(INDEX('Hoja de Trabajo para listado'!$DE$153:$DG$274,MATCH($A347,'Hoja de Trabajo para listado'!$DE$153:$DE$1048576,0),MATCH((CUADRO!N$5&amp;$E347),'Hoja de Trabajo para listado'!$DE$151:$DG$151,0)),0)+IFERROR(INDEX('Hoja de Trabajo para listado'!$CD$155:$DC$1048576,MATCH($A347,'Hoja de Trabajo para listado'!$CD$155:$CD$1048576,0),MATCH((CUADRO!N$5&amp;$E347),'Hoja de Trabajo para listado'!$CD$151:$DC$151,0)),0)</f>
        <v>0</v>
      </c>
      <c r="O347" s="314">
        <f ca="1">+IFERROR(INDEX('Hoja de Trabajo para listado'!$A$155:$Z$1048576,MATCH($A347,'Hoja de Trabajo para listado'!$A$155:$A$1048576,0),MATCH((CUADRO!O$5&amp;$E347),'Hoja de Trabajo para listado'!$A$151:$Z$151,0)),0)+IFERROR(INDEX('Hoja de Trabajo para listado'!$AB$155:$BA$1048576,MATCH($A347,'Hoja de Trabajo para listado'!$AB$155:$AB$1048576,0),MATCH((CUADRO!O$5&amp;$E347),'Hoja de Trabajo para listado'!$AB$151:$BA$151,0)),0)+IFERROR(INDEX('Hoja de Trabajo para listado'!$BC$155:$CB$1048576,MATCH($A347,'Hoja de Trabajo para listado'!$BC$155:$BC$1048576,0),MATCH((CUADRO!O$5&amp;$E347),'Hoja de Trabajo para listado'!$BC$151:$CB$151,0)),0)+IFERROR(INDEX('Hoja de Trabajo para listado'!$DE$153:$DG$274,MATCH($A347,'Hoja de Trabajo para listado'!$DE$153:$DE$1048576,0),MATCH((CUADRO!O$5&amp;$E347),'Hoja de Trabajo para listado'!$DE$151:$DG$151,0)),0)+IFERROR(INDEX('Hoja de Trabajo para listado'!$CD$155:$DC$1048576,MATCH($A347,'Hoja de Trabajo para listado'!$CD$155:$CD$1048576,0),MATCH((CUADRO!O$5&amp;$E347),'Hoja de Trabajo para listado'!$CD$151:$DC$151,0)),0)</f>
        <v>0</v>
      </c>
      <c r="P347" s="314">
        <f ca="1">+IFERROR(INDEX('Hoja de Trabajo para listado'!$A$155:$Z$1048576,MATCH($A347,'Hoja de Trabajo para listado'!$A$155:$A$1048576,0),MATCH((CUADRO!P$5&amp;$E347),'Hoja de Trabajo para listado'!$A$151:$Z$151,0)),0)+IFERROR(INDEX('Hoja de Trabajo para listado'!$AB$155:$BA$1048576,MATCH($A347,'Hoja de Trabajo para listado'!$AB$155:$AB$1048576,0),MATCH((CUADRO!P$5&amp;$E347),'Hoja de Trabajo para listado'!$AB$151:$BA$151,0)),0)+IFERROR(INDEX('Hoja de Trabajo para listado'!$BC$155:$CB$1048576,MATCH($A347,'Hoja de Trabajo para listado'!$BC$155:$BC$1048576,0),MATCH((CUADRO!P$5&amp;$E347),'Hoja de Trabajo para listado'!$BC$151:$CB$151,0)),0)+IFERROR(INDEX('Hoja de Trabajo para listado'!$DE$153:$DG$274,MATCH($A347,'Hoja de Trabajo para listado'!$DE$153:$DE$1048576,0),MATCH((CUADRO!P$5&amp;$E347),'Hoja de Trabajo para listado'!$DE$151:$DG$151,0)),0)+IFERROR(INDEX('Hoja de Trabajo para listado'!$CD$155:$DC$1048576,MATCH($A347,'Hoja de Trabajo para listado'!$CD$155:$CD$1048576,0),MATCH((CUADRO!P$5&amp;$E347),'Hoja de Trabajo para listado'!$CD$151:$DC$151,0)),0)</f>
        <v>0</v>
      </c>
      <c r="Q347" s="314">
        <f ca="1">+IFERROR(INDEX('Hoja de Trabajo para listado'!$A$155:$Z$1048576,MATCH($A347,'Hoja de Trabajo para listado'!$A$155:$A$1048576,0),MATCH((CUADRO!Q$5&amp;$E347),'Hoja de Trabajo para listado'!$A$151:$Z$151,0)),0)+IFERROR(INDEX('Hoja de Trabajo para listado'!$AB$155:$BA$1048576,MATCH($A347,'Hoja de Trabajo para listado'!$AB$155:$AB$1048576,0),MATCH((CUADRO!Q$5&amp;$E347),'Hoja de Trabajo para listado'!$AB$151:$BA$151,0)),0)+IFERROR(INDEX('Hoja de Trabajo para listado'!$BC$155:$CB$1048576,MATCH($A347,'Hoja de Trabajo para listado'!$BC$155:$BC$1048576,0),MATCH((CUADRO!Q$5&amp;$E347),'Hoja de Trabajo para listado'!$BC$151:$CB$151,0)),0)+IFERROR(INDEX('Hoja de Trabajo para listado'!$DE$153:$DG$274,MATCH($A347,'Hoja de Trabajo para listado'!$DE$153:$DE$1048576,0),MATCH((CUADRO!Q$5&amp;$E347),'Hoja de Trabajo para listado'!$DE$151:$DG$151,0)),0)+IFERROR(INDEX('Hoja de Trabajo para listado'!$CD$155:$DC$1048576,MATCH($A347,'Hoja de Trabajo para listado'!$CD$155:$CD$1048576,0),MATCH((CUADRO!Q$5&amp;$E347),'Hoja de Trabajo para listado'!$CD$151:$DC$151,0)),0)</f>
        <v>0</v>
      </c>
      <c r="R347" s="314">
        <f t="shared" ca="1" si="10"/>
        <v>0</v>
      </c>
      <c r="S347" s="322">
        <f ca="1">+R346+R347</f>
        <v>0</v>
      </c>
      <c r="T347" s="314">
        <f ca="1">+S347</f>
        <v>0</v>
      </c>
      <c r="U347" s="313">
        <f t="shared" si="11"/>
        <v>2</v>
      </c>
      <c r="V347" s="319" t="str">
        <f>+VLOOKUP(A347,bd_lista!$A$3:$E$593,5,FALSE)</f>
        <v>Gobiernos Autonomos Municipales</v>
      </c>
      <c r="W347" s="426"/>
    </row>
    <row r="348" spans="1:23" ht="15" hidden="1" customHeight="1">
      <c r="A348" s="323">
        <v>1280</v>
      </c>
      <c r="B348" s="427">
        <f>+A348</f>
        <v>1280</v>
      </c>
      <c r="C348" s="318" t="str">
        <f>+VLOOKUP(A348,bd_lista!$A$3:$C$593,3,FALSE)</f>
        <v>Gobierno Autónomo Municipal de Taraco</v>
      </c>
      <c r="D348" s="429" t="str">
        <f>+C348</f>
        <v>Gobierno Autónomo Municipal de Taraco</v>
      </c>
      <c r="E348" s="364" t="s">
        <v>1418</v>
      </c>
      <c r="F348" s="314">
        <f ca="1">+IFERROR(INDEX('Hoja de Trabajo para listado'!$A$155:$Z$1048576,MATCH($A348,'Hoja de Trabajo para listado'!$A$155:$A$1048576,0),MATCH((CUADRO!F$5&amp;$E348),'Hoja de Trabajo para listado'!$A$151:$Z$151,0)),0)+IFERROR(INDEX('Hoja de Trabajo para listado'!$AB$155:$BA$1048576,MATCH($A348,'Hoja de Trabajo para listado'!$AB$155:$AB$1048576,0),MATCH((CUADRO!F$5&amp;$E348),'Hoja de Trabajo para listado'!$AB$151:$BA$151,0)),0)+IFERROR(INDEX('Hoja de Trabajo para listado'!$BC$155:$CB$1048576,MATCH($A348,'Hoja de Trabajo para listado'!$BC$155:$BC$1048576,0),MATCH((CUADRO!F$5&amp;$E348),'Hoja de Trabajo para listado'!$BC$151:$CB$151,0)),0)+IFERROR(INDEX('Hoja de Trabajo para listado'!$DE$153:$DG$274,MATCH($A348,'Hoja de Trabajo para listado'!$DE$153:$DE$1048576,0),MATCH((CUADRO!F$5&amp;$E348),'Hoja de Trabajo para listado'!$DE$151:$DG$151,0)),0)+IFERROR(INDEX('Hoja de Trabajo para listado'!$CD$155:$DC$1048576,MATCH($A348,'Hoja de Trabajo para listado'!$CD$155:$CD$1048576,0),MATCH((CUADRO!F$5&amp;$E348),'Hoja de Trabajo para listado'!$CD$151:$DC$151,0)),0)</f>
        <v>0</v>
      </c>
      <c r="G348" s="360">
        <f ca="1">+IFERROR(INDEX('Hoja de Trabajo para listado'!$A$155:$Z$1048576,MATCH($A348,'Hoja de Trabajo para listado'!$A$155:$A$1048576,0),MATCH((CUADRO!G$5&amp;$E348),'Hoja de Trabajo para listado'!$A$151:$Z$151,0)),0)+IFERROR(INDEX('Hoja de Trabajo para listado'!$AB$155:$BA$1048576,MATCH($A348,'Hoja de Trabajo para listado'!$AB$155:$AB$1048576,0),MATCH((CUADRO!G$5&amp;$E348),'Hoja de Trabajo para listado'!$AB$151:$BA$151,0)),0)+IFERROR(INDEX('Hoja de Trabajo para listado'!$BC$155:$CB$1048576,MATCH($A348,'Hoja de Trabajo para listado'!$BC$155:$BC$1048576,0),MATCH((CUADRO!G$5&amp;$E348),'Hoja de Trabajo para listado'!$BC$151:$CB$151,0)),0)+IFERROR(INDEX('Hoja de Trabajo para listado'!$DE$153:$DG$274,MATCH($A348,'Hoja de Trabajo para listado'!$DE$153:$DE$1048576,0),MATCH((CUADRO!G$5&amp;$E348),'Hoja de Trabajo para listado'!$DE$151:$DG$151,0)),0)+IFERROR(INDEX('Hoja de Trabajo para listado'!$CD$155:$DC$1048576,MATCH($A348,'Hoja de Trabajo para listado'!$CD$155:$CD$1048576,0),MATCH((CUADRO!G$5&amp;$E348),'Hoja de Trabajo para listado'!$CD$151:$DC$151,0)),0)</f>
        <v>0</v>
      </c>
      <c r="H348" s="314">
        <f ca="1">+IFERROR(INDEX('Hoja de Trabajo para listado'!$A$155:$Z$1048576,MATCH($A348,'Hoja de Trabajo para listado'!$A$155:$A$1048576,0),MATCH((CUADRO!H$5&amp;$E348),'Hoja de Trabajo para listado'!$A$151:$Z$151,0)),0)+IFERROR(INDEX('Hoja de Trabajo para listado'!$AB$155:$BA$1048576,MATCH($A348,'Hoja de Trabajo para listado'!$AB$155:$AB$1048576,0),MATCH((CUADRO!H$5&amp;$E348),'Hoja de Trabajo para listado'!$AB$151:$BA$151,0)),0)+IFERROR(INDEX('Hoja de Trabajo para listado'!$BC$155:$CB$1048576,MATCH($A348,'Hoja de Trabajo para listado'!$BC$155:$BC$1048576,0),MATCH((CUADRO!H$5&amp;$E348),'Hoja de Trabajo para listado'!$BC$151:$CB$151,0)),0)+IFERROR(INDEX('Hoja de Trabajo para listado'!$DE$153:$DG$274,MATCH($A348,'Hoja de Trabajo para listado'!$DE$153:$DE$1048576,0),MATCH((CUADRO!H$5&amp;$E348),'Hoja de Trabajo para listado'!$DE$151:$DG$151,0)),0)+IFERROR(INDEX('Hoja de Trabajo para listado'!$CD$155:$DC$1048576,MATCH($A348,'Hoja de Trabajo para listado'!$CD$155:$CD$1048576,0),MATCH((CUADRO!H$5&amp;$E348),'Hoja de Trabajo para listado'!$CD$151:$DC$151,0)),0)</f>
        <v>0</v>
      </c>
      <c r="I348" s="314">
        <f ca="1">+IFERROR(INDEX('Hoja de Trabajo para listado'!$A$155:$Z$1048576,MATCH($A348,'Hoja de Trabajo para listado'!$A$155:$A$1048576,0),MATCH((CUADRO!I$5&amp;$E348),'Hoja de Trabajo para listado'!$A$151:$Z$151,0)),0)+IFERROR(INDEX('Hoja de Trabajo para listado'!$AB$155:$BA$1048576,MATCH($A348,'Hoja de Trabajo para listado'!$AB$155:$AB$1048576,0),MATCH((CUADRO!I$5&amp;$E348),'Hoja de Trabajo para listado'!$AB$151:$BA$151,0)),0)+IFERROR(INDEX('Hoja de Trabajo para listado'!$BC$155:$CB$1048576,MATCH($A348,'Hoja de Trabajo para listado'!$BC$155:$BC$1048576,0),MATCH((CUADRO!I$5&amp;$E348),'Hoja de Trabajo para listado'!$BC$151:$CB$151,0)),0)+IFERROR(INDEX('Hoja de Trabajo para listado'!$DE$153:$DG$274,MATCH($A348,'Hoja de Trabajo para listado'!$DE$153:$DE$1048576,0),MATCH((CUADRO!I$5&amp;$E348),'Hoja de Trabajo para listado'!$DE$151:$DG$151,0)),0)+IFERROR(INDEX('Hoja de Trabajo para listado'!$CD$155:$DC$1048576,MATCH($A348,'Hoja de Trabajo para listado'!$CD$155:$CD$1048576,0),MATCH((CUADRO!I$5&amp;$E348),'Hoja de Trabajo para listado'!$CD$151:$DC$151,0)),0)</f>
        <v>0</v>
      </c>
      <c r="J348" s="314">
        <f ca="1">+IFERROR(INDEX('Hoja de Trabajo para listado'!$A$155:$Z$1048576,MATCH($A348,'Hoja de Trabajo para listado'!$A$155:$A$1048576,0),MATCH((CUADRO!J$5&amp;$E348),'Hoja de Trabajo para listado'!$A$151:$Z$151,0)),0)+IFERROR(INDEX('Hoja de Trabajo para listado'!$AB$155:$BA$1048576,MATCH($A348,'Hoja de Trabajo para listado'!$AB$155:$AB$1048576,0),MATCH((CUADRO!J$5&amp;$E348),'Hoja de Trabajo para listado'!$AB$151:$BA$151,0)),0)+IFERROR(INDEX('Hoja de Trabajo para listado'!$BC$155:$CB$1048576,MATCH($A348,'Hoja de Trabajo para listado'!$BC$155:$BC$1048576,0),MATCH((CUADRO!J$5&amp;$E348),'Hoja de Trabajo para listado'!$BC$151:$CB$151,0)),0)+IFERROR(INDEX('Hoja de Trabajo para listado'!$DE$153:$DG$274,MATCH($A348,'Hoja de Trabajo para listado'!$DE$153:$DE$1048576,0),MATCH((CUADRO!J$5&amp;$E348),'Hoja de Trabajo para listado'!$DE$151:$DG$151,0)),0)+IFERROR(INDEX('Hoja de Trabajo para listado'!$CD$155:$DC$1048576,MATCH($A348,'Hoja de Trabajo para listado'!$CD$155:$CD$1048576,0),MATCH((CUADRO!J$5&amp;$E348),'Hoja de Trabajo para listado'!$CD$151:$DC$151,0)),0)</f>
        <v>0</v>
      </c>
      <c r="K348" s="314">
        <f ca="1">+IFERROR(INDEX('Hoja de Trabajo para listado'!$A$155:$Z$1048576,MATCH($A348,'Hoja de Trabajo para listado'!$A$155:$A$1048576,0),MATCH((CUADRO!K$5&amp;$E348),'Hoja de Trabajo para listado'!$A$151:$Z$151,0)),0)+IFERROR(INDEX('Hoja de Trabajo para listado'!$AB$155:$BA$1048576,MATCH($A348,'Hoja de Trabajo para listado'!$AB$155:$AB$1048576,0),MATCH((CUADRO!K$5&amp;$E348),'Hoja de Trabajo para listado'!$AB$151:$BA$151,0)),0)+IFERROR(INDEX('Hoja de Trabajo para listado'!$BC$155:$CB$1048576,MATCH($A348,'Hoja de Trabajo para listado'!$BC$155:$BC$1048576,0),MATCH((CUADRO!K$5&amp;$E348),'Hoja de Trabajo para listado'!$BC$151:$CB$151,0)),0)+IFERROR(INDEX('Hoja de Trabajo para listado'!$DE$153:$DG$274,MATCH($A348,'Hoja de Trabajo para listado'!$DE$153:$DE$1048576,0),MATCH((CUADRO!K$5&amp;$E348),'Hoja de Trabajo para listado'!$DE$151:$DG$151,0)),0)+IFERROR(INDEX('Hoja de Trabajo para listado'!$CD$155:$DC$1048576,MATCH($A348,'Hoja de Trabajo para listado'!$CD$155:$CD$1048576,0),MATCH((CUADRO!K$5&amp;$E348),'Hoja de Trabajo para listado'!$CD$151:$DC$151,0)),0)</f>
        <v>0</v>
      </c>
      <c r="L348" s="314">
        <f ca="1">+IFERROR(INDEX('Hoja de Trabajo para listado'!$A$155:$Z$1048576,MATCH($A348,'Hoja de Trabajo para listado'!$A$155:$A$1048576,0),MATCH((CUADRO!L$5&amp;$E348),'Hoja de Trabajo para listado'!$A$151:$Z$151,0)),0)+IFERROR(INDEX('Hoja de Trabajo para listado'!$AB$155:$BA$1048576,MATCH($A348,'Hoja de Trabajo para listado'!$AB$155:$AB$1048576,0),MATCH((CUADRO!L$5&amp;$E348),'Hoja de Trabajo para listado'!$AB$151:$BA$151,0)),0)+IFERROR(INDEX('Hoja de Trabajo para listado'!$BC$155:$CB$1048576,MATCH($A348,'Hoja de Trabajo para listado'!$BC$155:$BC$1048576,0),MATCH((CUADRO!L$5&amp;$E348),'Hoja de Trabajo para listado'!$BC$151:$CB$151,0)),0)+IFERROR(INDEX('Hoja de Trabajo para listado'!$DE$153:$DG$274,MATCH($A348,'Hoja de Trabajo para listado'!$DE$153:$DE$1048576,0),MATCH((CUADRO!L$5&amp;$E348),'Hoja de Trabajo para listado'!$DE$151:$DG$151,0)),0)+IFERROR(INDEX('Hoja de Trabajo para listado'!$CD$155:$DC$1048576,MATCH($A348,'Hoja de Trabajo para listado'!$CD$155:$CD$1048576,0),MATCH((CUADRO!L$5&amp;$E348),'Hoja de Trabajo para listado'!$CD$151:$DC$151,0)),0)</f>
        <v>0</v>
      </c>
      <c r="M348" s="314">
        <f ca="1">+IFERROR(INDEX('Hoja de Trabajo para listado'!$A$155:$Z$1048576,MATCH($A348,'Hoja de Trabajo para listado'!$A$155:$A$1048576,0),MATCH((CUADRO!M$5&amp;$E348),'Hoja de Trabajo para listado'!$A$151:$Z$151,0)),0)+IFERROR(INDEX('Hoja de Trabajo para listado'!$AB$155:$BA$1048576,MATCH($A348,'Hoja de Trabajo para listado'!$AB$155:$AB$1048576,0),MATCH((CUADRO!M$5&amp;$E348),'Hoja de Trabajo para listado'!$AB$151:$BA$151,0)),0)+IFERROR(INDEX('Hoja de Trabajo para listado'!$BC$155:$CB$1048576,MATCH($A348,'Hoja de Trabajo para listado'!$BC$155:$BC$1048576,0),MATCH((CUADRO!M$5&amp;$E348),'Hoja de Trabajo para listado'!$BC$151:$CB$151,0)),0)+IFERROR(INDEX('Hoja de Trabajo para listado'!$DE$153:$DG$274,MATCH($A348,'Hoja de Trabajo para listado'!$DE$153:$DE$1048576,0),MATCH((CUADRO!M$5&amp;$E348),'Hoja de Trabajo para listado'!$DE$151:$DG$151,0)),0)+IFERROR(INDEX('Hoja de Trabajo para listado'!$CD$155:$DC$1048576,MATCH($A348,'Hoja de Trabajo para listado'!$CD$155:$CD$1048576,0),MATCH((CUADRO!M$5&amp;$E348),'Hoja de Trabajo para listado'!$CD$151:$DC$151,0)),0)</f>
        <v>0</v>
      </c>
      <c r="N348" s="314">
        <f ca="1">+IFERROR(INDEX('Hoja de Trabajo para listado'!$A$155:$Z$1048576,MATCH($A348,'Hoja de Trabajo para listado'!$A$155:$A$1048576,0),MATCH((CUADRO!N$5&amp;$E348),'Hoja de Trabajo para listado'!$A$151:$Z$151,0)),0)+IFERROR(INDEX('Hoja de Trabajo para listado'!$AB$155:$BA$1048576,MATCH($A348,'Hoja de Trabajo para listado'!$AB$155:$AB$1048576,0),MATCH((CUADRO!N$5&amp;$E348),'Hoja de Trabajo para listado'!$AB$151:$BA$151,0)),0)+IFERROR(INDEX('Hoja de Trabajo para listado'!$BC$155:$CB$1048576,MATCH($A348,'Hoja de Trabajo para listado'!$BC$155:$BC$1048576,0),MATCH((CUADRO!N$5&amp;$E348),'Hoja de Trabajo para listado'!$BC$151:$CB$151,0)),0)+IFERROR(INDEX('Hoja de Trabajo para listado'!$DE$153:$DG$274,MATCH($A348,'Hoja de Trabajo para listado'!$DE$153:$DE$1048576,0),MATCH((CUADRO!N$5&amp;$E348),'Hoja de Trabajo para listado'!$DE$151:$DG$151,0)),0)+IFERROR(INDEX('Hoja de Trabajo para listado'!$CD$155:$DC$1048576,MATCH($A348,'Hoja de Trabajo para listado'!$CD$155:$CD$1048576,0),MATCH((CUADRO!N$5&amp;$E348),'Hoja de Trabajo para listado'!$CD$151:$DC$151,0)),0)</f>
        <v>0</v>
      </c>
      <c r="O348" s="314">
        <f ca="1">+IFERROR(INDEX('Hoja de Trabajo para listado'!$A$155:$Z$1048576,MATCH($A348,'Hoja de Trabajo para listado'!$A$155:$A$1048576,0),MATCH((CUADRO!O$5&amp;$E348),'Hoja de Trabajo para listado'!$A$151:$Z$151,0)),0)+IFERROR(INDEX('Hoja de Trabajo para listado'!$AB$155:$BA$1048576,MATCH($A348,'Hoja de Trabajo para listado'!$AB$155:$AB$1048576,0),MATCH((CUADRO!O$5&amp;$E348),'Hoja de Trabajo para listado'!$AB$151:$BA$151,0)),0)+IFERROR(INDEX('Hoja de Trabajo para listado'!$BC$155:$CB$1048576,MATCH($A348,'Hoja de Trabajo para listado'!$BC$155:$BC$1048576,0),MATCH((CUADRO!O$5&amp;$E348),'Hoja de Trabajo para listado'!$BC$151:$CB$151,0)),0)+IFERROR(INDEX('Hoja de Trabajo para listado'!$DE$153:$DG$274,MATCH($A348,'Hoja de Trabajo para listado'!$DE$153:$DE$1048576,0),MATCH((CUADRO!O$5&amp;$E348),'Hoja de Trabajo para listado'!$DE$151:$DG$151,0)),0)+IFERROR(INDEX('Hoja de Trabajo para listado'!$CD$155:$DC$1048576,MATCH($A348,'Hoja de Trabajo para listado'!$CD$155:$CD$1048576,0),MATCH((CUADRO!O$5&amp;$E348),'Hoja de Trabajo para listado'!$CD$151:$DC$151,0)),0)</f>
        <v>0</v>
      </c>
      <c r="P348" s="314">
        <f ca="1">+IFERROR(INDEX('Hoja de Trabajo para listado'!$A$155:$Z$1048576,MATCH($A348,'Hoja de Trabajo para listado'!$A$155:$A$1048576,0),MATCH((CUADRO!P$5&amp;$E348),'Hoja de Trabajo para listado'!$A$151:$Z$151,0)),0)+IFERROR(INDEX('Hoja de Trabajo para listado'!$AB$155:$BA$1048576,MATCH($A348,'Hoja de Trabajo para listado'!$AB$155:$AB$1048576,0),MATCH((CUADRO!P$5&amp;$E348),'Hoja de Trabajo para listado'!$AB$151:$BA$151,0)),0)+IFERROR(INDEX('Hoja de Trabajo para listado'!$BC$155:$CB$1048576,MATCH($A348,'Hoja de Trabajo para listado'!$BC$155:$BC$1048576,0),MATCH((CUADRO!P$5&amp;$E348),'Hoja de Trabajo para listado'!$BC$151:$CB$151,0)),0)+IFERROR(INDEX('Hoja de Trabajo para listado'!$DE$153:$DG$274,MATCH($A348,'Hoja de Trabajo para listado'!$DE$153:$DE$1048576,0),MATCH((CUADRO!P$5&amp;$E348),'Hoja de Trabajo para listado'!$DE$151:$DG$151,0)),0)+IFERROR(INDEX('Hoja de Trabajo para listado'!$CD$155:$DC$1048576,MATCH($A348,'Hoja de Trabajo para listado'!$CD$155:$CD$1048576,0),MATCH((CUADRO!P$5&amp;$E348),'Hoja de Trabajo para listado'!$CD$151:$DC$151,0)),0)</f>
        <v>0</v>
      </c>
      <c r="Q348" s="314">
        <f ca="1">+IFERROR(INDEX('Hoja de Trabajo para listado'!$A$155:$Z$1048576,MATCH($A348,'Hoja de Trabajo para listado'!$A$155:$A$1048576,0),MATCH((CUADRO!Q$5&amp;$E348),'Hoja de Trabajo para listado'!$A$151:$Z$151,0)),0)+IFERROR(INDEX('Hoja de Trabajo para listado'!$AB$155:$BA$1048576,MATCH($A348,'Hoja de Trabajo para listado'!$AB$155:$AB$1048576,0),MATCH((CUADRO!Q$5&amp;$E348),'Hoja de Trabajo para listado'!$AB$151:$BA$151,0)),0)+IFERROR(INDEX('Hoja de Trabajo para listado'!$BC$155:$CB$1048576,MATCH($A348,'Hoja de Trabajo para listado'!$BC$155:$BC$1048576,0),MATCH((CUADRO!Q$5&amp;$E348),'Hoja de Trabajo para listado'!$BC$151:$CB$151,0)),0)+IFERROR(INDEX('Hoja de Trabajo para listado'!$DE$153:$DG$274,MATCH($A348,'Hoja de Trabajo para listado'!$DE$153:$DE$1048576,0),MATCH((CUADRO!Q$5&amp;$E348),'Hoja de Trabajo para listado'!$DE$151:$DG$151,0)),0)+IFERROR(INDEX('Hoja de Trabajo para listado'!$CD$155:$DC$1048576,MATCH($A348,'Hoja de Trabajo para listado'!$CD$155:$CD$1048576,0),MATCH((CUADRO!Q$5&amp;$E348),'Hoja de Trabajo para listado'!$CD$151:$DC$151,0)),0)</f>
        <v>0</v>
      </c>
      <c r="R348" s="360">
        <f t="shared" ca="1" si="10"/>
        <v>0</v>
      </c>
      <c r="S348" s="365"/>
      <c r="T348" s="314">
        <f ca="1">+T349</f>
        <v>0</v>
      </c>
      <c r="U348" s="313">
        <f t="shared" si="11"/>
        <v>1</v>
      </c>
      <c r="V348" s="319" t="str">
        <f>+VLOOKUP(A348,bd_lista!$A$3:$E$593,5,FALSE)</f>
        <v>Gobiernos Autonomos Municipales</v>
      </c>
      <c r="W348" s="425" t="str">
        <f>+V348</f>
        <v>Gobiernos Autonomos Municipales</v>
      </c>
    </row>
    <row r="349" spans="1:23" ht="15" hidden="1" customHeight="1">
      <c r="A349" s="323">
        <v>1280</v>
      </c>
      <c r="B349" s="428"/>
      <c r="C349" s="319" t="str">
        <f>+VLOOKUP(A349,bd_lista!$A$3:$C$593,3,FALSE)</f>
        <v>Gobierno Autónomo Municipal de Taraco</v>
      </c>
      <c r="D349" s="430"/>
      <c r="E349" s="347" t="s">
        <v>1419</v>
      </c>
      <c r="F349" s="316">
        <f ca="1">+IFERROR(INDEX('Hoja de Trabajo para listado'!$A$155:$Z$1048576,MATCH($A349,'Hoja de Trabajo para listado'!$A$155:$A$1048576,0),MATCH((CUADRO!F$5&amp;$E349),'Hoja de Trabajo para listado'!$A$151:$Z$151,0)),0)+IFERROR(INDEX('Hoja de Trabajo para listado'!$AB$155:$BA$1048576,MATCH($A349,'Hoja de Trabajo para listado'!$AB$155:$AB$1048576,0),MATCH((CUADRO!F$5&amp;$E349),'Hoja de Trabajo para listado'!$AB$151:$BA$151,0)),0)+IFERROR(INDEX('Hoja de Trabajo para listado'!$BC$155:$CB$1048576,MATCH($A349,'Hoja de Trabajo para listado'!$BC$155:$BC$1048576,0),MATCH((CUADRO!F$5&amp;$E349),'Hoja de Trabajo para listado'!$BC$151:$CB$151,0)),0)+IFERROR(INDEX('Hoja de Trabajo para listado'!$DE$153:$DG$274,MATCH($A349,'Hoja de Trabajo para listado'!$DE$153:$DE$1048576,0),MATCH((CUADRO!F$5&amp;$E349),'Hoja de Trabajo para listado'!$DE$151:$DG$151,0)),0)+IFERROR(INDEX('Hoja de Trabajo para listado'!$CD$155:$DC$1048576,MATCH($A349,'Hoja de Trabajo para listado'!$CD$155:$CD$1048576,0),MATCH((CUADRO!F$5&amp;$E349),'Hoja de Trabajo para listado'!$CD$151:$DC$151,0)),0)</f>
        <v>0</v>
      </c>
      <c r="G349" s="316">
        <f ca="1">+IFERROR(INDEX('Hoja de Trabajo para listado'!$A$155:$Z$1048576,MATCH($A349,'Hoja de Trabajo para listado'!$A$155:$A$1048576,0),MATCH((CUADRO!G$5&amp;$E349),'Hoja de Trabajo para listado'!$A$151:$Z$151,0)),0)+IFERROR(INDEX('Hoja de Trabajo para listado'!$AB$155:$BA$1048576,MATCH($A349,'Hoja de Trabajo para listado'!$AB$155:$AB$1048576,0),MATCH((CUADRO!G$5&amp;$E349),'Hoja de Trabajo para listado'!$AB$151:$BA$151,0)),0)+IFERROR(INDEX('Hoja de Trabajo para listado'!$BC$155:$CB$1048576,MATCH($A349,'Hoja de Trabajo para listado'!$BC$155:$BC$1048576,0),MATCH((CUADRO!G$5&amp;$E349),'Hoja de Trabajo para listado'!$BC$151:$CB$151,0)),0)+IFERROR(INDEX('Hoja de Trabajo para listado'!$DE$153:$DG$274,MATCH($A349,'Hoja de Trabajo para listado'!$DE$153:$DE$1048576,0),MATCH((CUADRO!G$5&amp;$E349),'Hoja de Trabajo para listado'!$DE$151:$DG$151,0)),0)+IFERROR(INDEX('Hoja de Trabajo para listado'!$CD$155:$DC$1048576,MATCH($A349,'Hoja de Trabajo para listado'!$CD$155:$CD$1048576,0),MATCH((CUADRO!G$5&amp;$E349),'Hoja de Trabajo para listado'!$CD$151:$DC$151,0)),0)</f>
        <v>0</v>
      </c>
      <c r="H349" s="316">
        <f ca="1">+IFERROR(INDEX('Hoja de Trabajo para listado'!$A$155:$Z$1048576,MATCH($A349,'Hoja de Trabajo para listado'!$A$155:$A$1048576,0),MATCH((CUADRO!H$5&amp;$E349),'Hoja de Trabajo para listado'!$A$151:$Z$151,0)),0)+IFERROR(INDEX('Hoja de Trabajo para listado'!$AB$155:$BA$1048576,MATCH($A349,'Hoja de Trabajo para listado'!$AB$155:$AB$1048576,0),MATCH((CUADRO!H$5&amp;$E349),'Hoja de Trabajo para listado'!$AB$151:$BA$151,0)),0)+IFERROR(INDEX('Hoja de Trabajo para listado'!$BC$155:$CB$1048576,MATCH($A349,'Hoja de Trabajo para listado'!$BC$155:$BC$1048576,0),MATCH((CUADRO!H$5&amp;$E349),'Hoja de Trabajo para listado'!$BC$151:$CB$151,0)),0)+IFERROR(INDEX('Hoja de Trabajo para listado'!$DE$153:$DG$274,MATCH($A349,'Hoja de Trabajo para listado'!$DE$153:$DE$1048576,0),MATCH((CUADRO!H$5&amp;$E349),'Hoja de Trabajo para listado'!$DE$151:$DG$151,0)),0)+IFERROR(INDEX('Hoja de Trabajo para listado'!$CD$155:$DC$1048576,MATCH($A349,'Hoja de Trabajo para listado'!$CD$155:$CD$1048576,0),MATCH((CUADRO!H$5&amp;$E349),'Hoja de Trabajo para listado'!$CD$151:$DC$151,0)),0)</f>
        <v>0</v>
      </c>
      <c r="I349" s="316">
        <f ca="1">+IFERROR(INDEX('Hoja de Trabajo para listado'!$A$155:$Z$1048576,MATCH($A349,'Hoja de Trabajo para listado'!$A$155:$A$1048576,0),MATCH((CUADRO!I$5&amp;$E349),'Hoja de Trabajo para listado'!$A$151:$Z$151,0)),0)+IFERROR(INDEX('Hoja de Trabajo para listado'!$AB$155:$BA$1048576,MATCH($A349,'Hoja de Trabajo para listado'!$AB$155:$AB$1048576,0),MATCH((CUADRO!I$5&amp;$E349),'Hoja de Trabajo para listado'!$AB$151:$BA$151,0)),0)+IFERROR(INDEX('Hoja de Trabajo para listado'!$BC$155:$CB$1048576,MATCH($A349,'Hoja de Trabajo para listado'!$BC$155:$BC$1048576,0),MATCH((CUADRO!I$5&amp;$E349),'Hoja de Trabajo para listado'!$BC$151:$CB$151,0)),0)+IFERROR(INDEX('Hoja de Trabajo para listado'!$DE$153:$DG$274,MATCH($A349,'Hoja de Trabajo para listado'!$DE$153:$DE$1048576,0),MATCH((CUADRO!I$5&amp;$E349),'Hoja de Trabajo para listado'!$DE$151:$DG$151,0)),0)+IFERROR(INDEX('Hoja de Trabajo para listado'!$CD$155:$DC$1048576,MATCH($A349,'Hoja de Trabajo para listado'!$CD$155:$CD$1048576,0),MATCH((CUADRO!I$5&amp;$E349),'Hoja de Trabajo para listado'!$CD$151:$DC$151,0)),0)</f>
        <v>0</v>
      </c>
      <c r="J349" s="316">
        <f ca="1">+IFERROR(INDEX('Hoja de Trabajo para listado'!$A$155:$Z$1048576,MATCH($A349,'Hoja de Trabajo para listado'!$A$155:$A$1048576,0),MATCH((CUADRO!J$5&amp;$E349),'Hoja de Trabajo para listado'!$A$151:$Z$151,0)),0)+IFERROR(INDEX('Hoja de Trabajo para listado'!$AB$155:$BA$1048576,MATCH($A349,'Hoja de Trabajo para listado'!$AB$155:$AB$1048576,0),MATCH((CUADRO!J$5&amp;$E349),'Hoja de Trabajo para listado'!$AB$151:$BA$151,0)),0)+IFERROR(INDEX('Hoja de Trabajo para listado'!$BC$155:$CB$1048576,MATCH($A349,'Hoja de Trabajo para listado'!$BC$155:$BC$1048576,0),MATCH((CUADRO!J$5&amp;$E349),'Hoja de Trabajo para listado'!$BC$151:$CB$151,0)),0)+IFERROR(INDEX('Hoja de Trabajo para listado'!$DE$153:$DG$274,MATCH($A349,'Hoja de Trabajo para listado'!$DE$153:$DE$1048576,0),MATCH((CUADRO!J$5&amp;$E349),'Hoja de Trabajo para listado'!$DE$151:$DG$151,0)),0)+IFERROR(INDEX('Hoja de Trabajo para listado'!$CD$155:$DC$1048576,MATCH($A349,'Hoja de Trabajo para listado'!$CD$155:$CD$1048576,0),MATCH((CUADRO!J$5&amp;$E349),'Hoja de Trabajo para listado'!$CD$151:$DC$151,0)),0)</f>
        <v>0</v>
      </c>
      <c r="K349" s="316">
        <f ca="1">+IFERROR(INDEX('Hoja de Trabajo para listado'!$A$155:$Z$1048576,MATCH($A349,'Hoja de Trabajo para listado'!$A$155:$A$1048576,0),MATCH((CUADRO!K$5&amp;$E349),'Hoja de Trabajo para listado'!$A$151:$Z$151,0)),0)+IFERROR(INDEX('Hoja de Trabajo para listado'!$AB$155:$BA$1048576,MATCH($A349,'Hoja de Trabajo para listado'!$AB$155:$AB$1048576,0),MATCH((CUADRO!K$5&amp;$E349),'Hoja de Trabajo para listado'!$AB$151:$BA$151,0)),0)+IFERROR(INDEX('Hoja de Trabajo para listado'!$BC$155:$CB$1048576,MATCH($A349,'Hoja de Trabajo para listado'!$BC$155:$BC$1048576,0),MATCH((CUADRO!K$5&amp;$E349),'Hoja de Trabajo para listado'!$BC$151:$CB$151,0)),0)+IFERROR(INDEX('Hoja de Trabajo para listado'!$DE$153:$DG$274,MATCH($A349,'Hoja de Trabajo para listado'!$DE$153:$DE$1048576,0),MATCH((CUADRO!K$5&amp;$E349),'Hoja de Trabajo para listado'!$DE$151:$DG$151,0)),0)+IFERROR(INDEX('Hoja de Trabajo para listado'!$CD$155:$DC$1048576,MATCH($A349,'Hoja de Trabajo para listado'!$CD$155:$CD$1048576,0),MATCH((CUADRO!K$5&amp;$E349),'Hoja de Trabajo para listado'!$CD$151:$DC$151,0)),0)</f>
        <v>0</v>
      </c>
      <c r="L349" s="316">
        <f ca="1">+IFERROR(INDEX('Hoja de Trabajo para listado'!$A$155:$Z$1048576,MATCH($A349,'Hoja de Trabajo para listado'!$A$155:$A$1048576,0),MATCH((CUADRO!L$5&amp;$E349),'Hoja de Trabajo para listado'!$A$151:$Z$151,0)),0)+IFERROR(INDEX('Hoja de Trabajo para listado'!$AB$155:$BA$1048576,MATCH($A349,'Hoja de Trabajo para listado'!$AB$155:$AB$1048576,0),MATCH((CUADRO!L$5&amp;$E349),'Hoja de Trabajo para listado'!$AB$151:$BA$151,0)),0)+IFERROR(INDEX('Hoja de Trabajo para listado'!$BC$155:$CB$1048576,MATCH($A349,'Hoja de Trabajo para listado'!$BC$155:$BC$1048576,0),MATCH((CUADRO!L$5&amp;$E349),'Hoja de Trabajo para listado'!$BC$151:$CB$151,0)),0)+IFERROR(INDEX('Hoja de Trabajo para listado'!$DE$153:$DG$274,MATCH($A349,'Hoja de Trabajo para listado'!$DE$153:$DE$1048576,0),MATCH((CUADRO!L$5&amp;$E349),'Hoja de Trabajo para listado'!$DE$151:$DG$151,0)),0)+IFERROR(INDEX('Hoja de Trabajo para listado'!$CD$155:$DC$1048576,MATCH($A349,'Hoja de Trabajo para listado'!$CD$155:$CD$1048576,0),MATCH((CUADRO!L$5&amp;$E349),'Hoja de Trabajo para listado'!$CD$151:$DC$151,0)),0)</f>
        <v>0</v>
      </c>
      <c r="M349" s="316">
        <f ca="1">+IFERROR(INDEX('Hoja de Trabajo para listado'!$A$155:$Z$1048576,MATCH($A349,'Hoja de Trabajo para listado'!$A$155:$A$1048576,0),MATCH((CUADRO!M$5&amp;$E349),'Hoja de Trabajo para listado'!$A$151:$Z$151,0)),0)+IFERROR(INDEX('Hoja de Trabajo para listado'!$AB$155:$BA$1048576,MATCH($A349,'Hoja de Trabajo para listado'!$AB$155:$AB$1048576,0),MATCH((CUADRO!M$5&amp;$E349),'Hoja de Trabajo para listado'!$AB$151:$BA$151,0)),0)+IFERROR(INDEX('Hoja de Trabajo para listado'!$BC$155:$CB$1048576,MATCH($A349,'Hoja de Trabajo para listado'!$BC$155:$BC$1048576,0),MATCH((CUADRO!M$5&amp;$E349),'Hoja de Trabajo para listado'!$BC$151:$CB$151,0)),0)+IFERROR(INDEX('Hoja de Trabajo para listado'!$DE$153:$DG$274,MATCH($A349,'Hoja de Trabajo para listado'!$DE$153:$DE$1048576,0),MATCH((CUADRO!M$5&amp;$E349),'Hoja de Trabajo para listado'!$DE$151:$DG$151,0)),0)+IFERROR(INDEX('Hoja de Trabajo para listado'!$CD$155:$DC$1048576,MATCH($A349,'Hoja de Trabajo para listado'!$CD$155:$CD$1048576,0),MATCH((CUADRO!M$5&amp;$E349),'Hoja de Trabajo para listado'!$CD$151:$DC$151,0)),0)</f>
        <v>0</v>
      </c>
      <c r="N349" s="316">
        <f ca="1">+IFERROR(INDEX('Hoja de Trabajo para listado'!$A$155:$Z$1048576,MATCH($A349,'Hoja de Trabajo para listado'!$A$155:$A$1048576,0),MATCH((CUADRO!N$5&amp;$E349),'Hoja de Trabajo para listado'!$A$151:$Z$151,0)),0)+IFERROR(INDEX('Hoja de Trabajo para listado'!$AB$155:$BA$1048576,MATCH($A349,'Hoja de Trabajo para listado'!$AB$155:$AB$1048576,0),MATCH((CUADRO!N$5&amp;$E349),'Hoja de Trabajo para listado'!$AB$151:$BA$151,0)),0)+IFERROR(INDEX('Hoja de Trabajo para listado'!$BC$155:$CB$1048576,MATCH($A349,'Hoja de Trabajo para listado'!$BC$155:$BC$1048576,0),MATCH((CUADRO!N$5&amp;$E349),'Hoja de Trabajo para listado'!$BC$151:$CB$151,0)),0)+IFERROR(INDEX('Hoja de Trabajo para listado'!$DE$153:$DG$274,MATCH($A349,'Hoja de Trabajo para listado'!$DE$153:$DE$1048576,0),MATCH((CUADRO!N$5&amp;$E349),'Hoja de Trabajo para listado'!$DE$151:$DG$151,0)),0)+IFERROR(INDEX('Hoja de Trabajo para listado'!$CD$155:$DC$1048576,MATCH($A349,'Hoja de Trabajo para listado'!$CD$155:$CD$1048576,0),MATCH((CUADRO!N$5&amp;$E349),'Hoja de Trabajo para listado'!$CD$151:$DC$151,0)),0)</f>
        <v>0</v>
      </c>
      <c r="O349" s="316">
        <f ca="1">+IFERROR(INDEX('Hoja de Trabajo para listado'!$A$155:$Z$1048576,MATCH($A349,'Hoja de Trabajo para listado'!$A$155:$A$1048576,0),MATCH((CUADRO!O$5&amp;$E349),'Hoja de Trabajo para listado'!$A$151:$Z$151,0)),0)+IFERROR(INDEX('Hoja de Trabajo para listado'!$AB$155:$BA$1048576,MATCH($A349,'Hoja de Trabajo para listado'!$AB$155:$AB$1048576,0),MATCH((CUADRO!O$5&amp;$E349),'Hoja de Trabajo para listado'!$AB$151:$BA$151,0)),0)+IFERROR(INDEX('Hoja de Trabajo para listado'!$BC$155:$CB$1048576,MATCH($A349,'Hoja de Trabajo para listado'!$BC$155:$BC$1048576,0),MATCH((CUADRO!O$5&amp;$E349),'Hoja de Trabajo para listado'!$BC$151:$CB$151,0)),0)+IFERROR(INDEX('Hoja de Trabajo para listado'!$DE$153:$DG$274,MATCH($A349,'Hoja de Trabajo para listado'!$DE$153:$DE$1048576,0),MATCH((CUADRO!O$5&amp;$E349),'Hoja de Trabajo para listado'!$DE$151:$DG$151,0)),0)+IFERROR(INDEX('Hoja de Trabajo para listado'!$CD$155:$DC$1048576,MATCH($A349,'Hoja de Trabajo para listado'!$CD$155:$CD$1048576,0),MATCH((CUADRO!O$5&amp;$E349),'Hoja de Trabajo para listado'!$CD$151:$DC$151,0)),0)</f>
        <v>0</v>
      </c>
      <c r="P349" s="316">
        <f ca="1">+IFERROR(INDEX('Hoja de Trabajo para listado'!$A$155:$Z$1048576,MATCH($A349,'Hoja de Trabajo para listado'!$A$155:$A$1048576,0),MATCH((CUADRO!P$5&amp;$E349),'Hoja de Trabajo para listado'!$A$151:$Z$151,0)),0)+IFERROR(INDEX('Hoja de Trabajo para listado'!$AB$155:$BA$1048576,MATCH($A349,'Hoja de Trabajo para listado'!$AB$155:$AB$1048576,0),MATCH((CUADRO!P$5&amp;$E349),'Hoja de Trabajo para listado'!$AB$151:$BA$151,0)),0)+IFERROR(INDEX('Hoja de Trabajo para listado'!$BC$155:$CB$1048576,MATCH($A349,'Hoja de Trabajo para listado'!$BC$155:$BC$1048576,0),MATCH((CUADRO!P$5&amp;$E349),'Hoja de Trabajo para listado'!$BC$151:$CB$151,0)),0)+IFERROR(INDEX('Hoja de Trabajo para listado'!$DE$153:$DG$274,MATCH($A349,'Hoja de Trabajo para listado'!$DE$153:$DE$1048576,0),MATCH((CUADRO!P$5&amp;$E349),'Hoja de Trabajo para listado'!$DE$151:$DG$151,0)),0)+IFERROR(INDEX('Hoja de Trabajo para listado'!$CD$155:$DC$1048576,MATCH($A349,'Hoja de Trabajo para listado'!$CD$155:$CD$1048576,0),MATCH((CUADRO!P$5&amp;$E349),'Hoja de Trabajo para listado'!$CD$151:$DC$151,0)),0)</f>
        <v>0</v>
      </c>
      <c r="Q349" s="316">
        <f ca="1">+IFERROR(INDEX('Hoja de Trabajo para listado'!$A$155:$Z$1048576,MATCH($A349,'Hoja de Trabajo para listado'!$A$155:$A$1048576,0),MATCH((CUADRO!Q$5&amp;$E349),'Hoja de Trabajo para listado'!$A$151:$Z$151,0)),0)+IFERROR(INDEX('Hoja de Trabajo para listado'!$AB$155:$BA$1048576,MATCH($A349,'Hoja de Trabajo para listado'!$AB$155:$AB$1048576,0),MATCH((CUADRO!Q$5&amp;$E349),'Hoja de Trabajo para listado'!$AB$151:$BA$151,0)),0)+IFERROR(INDEX('Hoja de Trabajo para listado'!$BC$155:$CB$1048576,MATCH($A349,'Hoja de Trabajo para listado'!$BC$155:$BC$1048576,0),MATCH((CUADRO!Q$5&amp;$E349),'Hoja de Trabajo para listado'!$BC$151:$CB$151,0)),0)+IFERROR(INDEX('Hoja de Trabajo para listado'!$DE$153:$DG$274,MATCH($A349,'Hoja de Trabajo para listado'!$DE$153:$DE$1048576,0),MATCH((CUADRO!Q$5&amp;$E349),'Hoja de Trabajo para listado'!$DE$151:$DG$151,0)),0)+IFERROR(INDEX('Hoja de Trabajo para listado'!$CD$155:$DC$1048576,MATCH($A349,'Hoja de Trabajo para listado'!$CD$155:$CD$1048576,0),MATCH((CUADRO!Q$5&amp;$E349),'Hoja de Trabajo para listado'!$CD$151:$DC$151,0)),0)</f>
        <v>0</v>
      </c>
      <c r="R349" s="316">
        <f t="shared" ca="1" si="10"/>
        <v>0</v>
      </c>
      <c r="S349" s="344">
        <f ca="1">+R348+R349</f>
        <v>0</v>
      </c>
      <c r="T349" s="316">
        <f ca="1">+S349</f>
        <v>0</v>
      </c>
      <c r="U349" s="315">
        <f t="shared" si="11"/>
        <v>2</v>
      </c>
      <c r="V349" s="319" t="str">
        <f>+VLOOKUP(A349,bd_lista!$A$3:$E$593,5,FALSE)</f>
        <v>Gobiernos Autonomos Municipales</v>
      </c>
      <c r="W349" s="426"/>
    </row>
    <row r="350" spans="1:23" customFormat="1" ht="15" hidden="1" customHeight="1">
      <c r="A350" s="325">
        <v>1281</v>
      </c>
      <c r="B350" s="427">
        <f>+A350</f>
        <v>1281</v>
      </c>
      <c r="C350" s="318" t="str">
        <f>+VLOOKUP(A350,bd_lista!$A$3:$C$593,3,FALSE)</f>
        <v>Gobierno Autónomo Municipal de Huarina</v>
      </c>
      <c r="D350" s="429" t="str">
        <f>+C350</f>
        <v>Gobierno Autónomo Municipal de Huarina</v>
      </c>
      <c r="E350" s="346" t="s">
        <v>1418</v>
      </c>
      <c r="F350" s="314">
        <f ca="1">+IFERROR(INDEX('Hoja de Trabajo para listado'!$A$155:$Z$1048576,MATCH($A350,'Hoja de Trabajo para listado'!$A$155:$A$1048576,0),MATCH((CUADRO!F$5&amp;$E350),'Hoja de Trabajo para listado'!$A$151:$Z$151,0)),0)+IFERROR(INDEX('Hoja de Trabajo para listado'!$AB$155:$BA$1048576,MATCH($A350,'Hoja de Trabajo para listado'!$AB$155:$AB$1048576,0),MATCH((CUADRO!F$5&amp;$E350),'Hoja de Trabajo para listado'!$AB$151:$BA$151,0)),0)+IFERROR(INDEX('Hoja de Trabajo para listado'!$BC$155:$CB$1048576,MATCH($A350,'Hoja de Trabajo para listado'!$BC$155:$BC$1048576,0),MATCH((CUADRO!F$5&amp;$E350),'Hoja de Trabajo para listado'!$BC$151:$CB$151,0)),0)+IFERROR(INDEX('Hoja de Trabajo para listado'!$DE$153:$DG$274,MATCH($A350,'Hoja de Trabajo para listado'!$DE$153:$DE$1048576,0),MATCH((CUADRO!F$5&amp;$E350),'Hoja de Trabajo para listado'!$DE$151:$DG$151,0)),0)+IFERROR(INDEX('Hoja de Trabajo para listado'!$CD$155:$DC$1048576,MATCH($A350,'Hoja de Trabajo para listado'!$CD$155:$CD$1048576,0),MATCH((CUADRO!F$5&amp;$E350),'Hoja de Trabajo para listado'!$CD$151:$DC$151,0)),0)</f>
        <v>0</v>
      </c>
      <c r="G350" s="314">
        <f ca="1">+IFERROR(INDEX('Hoja de Trabajo para listado'!$A$155:$Z$1048576,MATCH($A350,'Hoja de Trabajo para listado'!$A$155:$A$1048576,0),MATCH((CUADRO!G$5&amp;$E350),'Hoja de Trabajo para listado'!$A$151:$Z$151,0)),0)+IFERROR(INDEX('Hoja de Trabajo para listado'!$AB$155:$BA$1048576,MATCH($A350,'Hoja de Trabajo para listado'!$AB$155:$AB$1048576,0),MATCH((CUADRO!G$5&amp;$E350),'Hoja de Trabajo para listado'!$AB$151:$BA$151,0)),0)+IFERROR(INDEX('Hoja de Trabajo para listado'!$BC$155:$CB$1048576,MATCH($A350,'Hoja de Trabajo para listado'!$BC$155:$BC$1048576,0),MATCH((CUADRO!G$5&amp;$E350),'Hoja de Trabajo para listado'!$BC$151:$CB$151,0)),0)+IFERROR(INDEX('Hoja de Trabajo para listado'!$DE$153:$DG$274,MATCH($A350,'Hoja de Trabajo para listado'!$DE$153:$DE$1048576,0),MATCH((CUADRO!G$5&amp;$E350),'Hoja de Trabajo para listado'!$DE$151:$DG$151,0)),0)+IFERROR(INDEX('Hoja de Trabajo para listado'!$CD$155:$DC$1048576,MATCH($A350,'Hoja de Trabajo para listado'!$CD$155:$CD$1048576,0),MATCH((CUADRO!G$5&amp;$E350),'Hoja de Trabajo para listado'!$CD$151:$DC$151,0)),0)</f>
        <v>0</v>
      </c>
      <c r="H350" s="314">
        <f ca="1">+IFERROR(INDEX('Hoja de Trabajo para listado'!$A$155:$Z$1048576,MATCH($A350,'Hoja de Trabajo para listado'!$A$155:$A$1048576,0),MATCH((CUADRO!H$5&amp;$E350),'Hoja de Trabajo para listado'!$A$151:$Z$151,0)),0)+IFERROR(INDEX('Hoja de Trabajo para listado'!$AB$155:$BA$1048576,MATCH($A350,'Hoja de Trabajo para listado'!$AB$155:$AB$1048576,0),MATCH((CUADRO!H$5&amp;$E350),'Hoja de Trabajo para listado'!$AB$151:$BA$151,0)),0)+IFERROR(INDEX('Hoja de Trabajo para listado'!$BC$155:$CB$1048576,MATCH($A350,'Hoja de Trabajo para listado'!$BC$155:$BC$1048576,0),MATCH((CUADRO!H$5&amp;$E350),'Hoja de Trabajo para listado'!$BC$151:$CB$151,0)),0)+IFERROR(INDEX('Hoja de Trabajo para listado'!$DE$153:$DG$274,MATCH($A350,'Hoja de Trabajo para listado'!$DE$153:$DE$1048576,0),MATCH((CUADRO!H$5&amp;$E350),'Hoja de Trabajo para listado'!$DE$151:$DG$151,0)),0)+IFERROR(INDEX('Hoja de Trabajo para listado'!$CD$155:$DC$1048576,MATCH($A350,'Hoja de Trabajo para listado'!$CD$155:$CD$1048576,0),MATCH((CUADRO!H$5&amp;$E350),'Hoja de Trabajo para listado'!$CD$151:$DC$151,0)),0)</f>
        <v>0</v>
      </c>
      <c r="I350" s="314">
        <f ca="1">+IFERROR(INDEX('Hoja de Trabajo para listado'!$A$155:$Z$1048576,MATCH($A350,'Hoja de Trabajo para listado'!$A$155:$A$1048576,0),MATCH((CUADRO!I$5&amp;$E350),'Hoja de Trabajo para listado'!$A$151:$Z$151,0)),0)+IFERROR(INDEX('Hoja de Trabajo para listado'!$AB$155:$BA$1048576,MATCH($A350,'Hoja de Trabajo para listado'!$AB$155:$AB$1048576,0),MATCH((CUADRO!I$5&amp;$E350),'Hoja de Trabajo para listado'!$AB$151:$BA$151,0)),0)+IFERROR(INDEX('Hoja de Trabajo para listado'!$BC$155:$CB$1048576,MATCH($A350,'Hoja de Trabajo para listado'!$BC$155:$BC$1048576,0),MATCH((CUADRO!I$5&amp;$E350),'Hoja de Trabajo para listado'!$BC$151:$CB$151,0)),0)+IFERROR(INDEX('Hoja de Trabajo para listado'!$DE$153:$DG$274,MATCH($A350,'Hoja de Trabajo para listado'!$DE$153:$DE$1048576,0),MATCH((CUADRO!I$5&amp;$E350),'Hoja de Trabajo para listado'!$DE$151:$DG$151,0)),0)+IFERROR(INDEX('Hoja de Trabajo para listado'!$CD$155:$DC$1048576,MATCH($A350,'Hoja de Trabajo para listado'!$CD$155:$CD$1048576,0),MATCH((CUADRO!I$5&amp;$E350),'Hoja de Trabajo para listado'!$CD$151:$DC$151,0)),0)</f>
        <v>0</v>
      </c>
      <c r="J350" s="314">
        <f ca="1">+IFERROR(INDEX('Hoja de Trabajo para listado'!$A$155:$Z$1048576,MATCH($A350,'Hoja de Trabajo para listado'!$A$155:$A$1048576,0),MATCH((CUADRO!J$5&amp;$E350),'Hoja de Trabajo para listado'!$A$151:$Z$151,0)),0)+IFERROR(INDEX('Hoja de Trabajo para listado'!$AB$155:$BA$1048576,MATCH($A350,'Hoja de Trabajo para listado'!$AB$155:$AB$1048576,0),MATCH((CUADRO!J$5&amp;$E350),'Hoja de Trabajo para listado'!$AB$151:$BA$151,0)),0)+IFERROR(INDEX('Hoja de Trabajo para listado'!$BC$155:$CB$1048576,MATCH($A350,'Hoja de Trabajo para listado'!$BC$155:$BC$1048576,0),MATCH((CUADRO!J$5&amp;$E350),'Hoja de Trabajo para listado'!$BC$151:$CB$151,0)),0)+IFERROR(INDEX('Hoja de Trabajo para listado'!$DE$153:$DG$274,MATCH($A350,'Hoja de Trabajo para listado'!$DE$153:$DE$1048576,0),MATCH((CUADRO!J$5&amp;$E350),'Hoja de Trabajo para listado'!$DE$151:$DG$151,0)),0)+IFERROR(INDEX('Hoja de Trabajo para listado'!$CD$155:$DC$1048576,MATCH($A350,'Hoja de Trabajo para listado'!$CD$155:$CD$1048576,0),MATCH((CUADRO!J$5&amp;$E350),'Hoja de Trabajo para listado'!$CD$151:$DC$151,0)),0)</f>
        <v>0</v>
      </c>
      <c r="K350" s="314">
        <f ca="1">+IFERROR(INDEX('Hoja de Trabajo para listado'!$A$155:$Z$1048576,MATCH($A350,'Hoja de Trabajo para listado'!$A$155:$A$1048576,0),MATCH((CUADRO!K$5&amp;$E350),'Hoja de Trabajo para listado'!$A$151:$Z$151,0)),0)+IFERROR(INDEX('Hoja de Trabajo para listado'!$AB$155:$BA$1048576,MATCH($A350,'Hoja de Trabajo para listado'!$AB$155:$AB$1048576,0),MATCH((CUADRO!K$5&amp;$E350),'Hoja de Trabajo para listado'!$AB$151:$BA$151,0)),0)+IFERROR(INDEX('Hoja de Trabajo para listado'!$BC$155:$CB$1048576,MATCH($A350,'Hoja de Trabajo para listado'!$BC$155:$BC$1048576,0),MATCH((CUADRO!K$5&amp;$E350),'Hoja de Trabajo para listado'!$BC$151:$CB$151,0)),0)+IFERROR(INDEX('Hoja de Trabajo para listado'!$DE$153:$DG$274,MATCH($A350,'Hoja de Trabajo para listado'!$DE$153:$DE$1048576,0),MATCH((CUADRO!K$5&amp;$E350),'Hoja de Trabajo para listado'!$DE$151:$DG$151,0)),0)+IFERROR(INDEX('Hoja de Trabajo para listado'!$CD$155:$DC$1048576,MATCH($A350,'Hoja de Trabajo para listado'!$CD$155:$CD$1048576,0),MATCH((CUADRO!K$5&amp;$E350),'Hoja de Trabajo para listado'!$CD$151:$DC$151,0)),0)</f>
        <v>0</v>
      </c>
      <c r="L350" s="314">
        <f ca="1">+IFERROR(INDEX('Hoja de Trabajo para listado'!$A$155:$Z$1048576,MATCH($A350,'Hoja de Trabajo para listado'!$A$155:$A$1048576,0),MATCH((CUADRO!L$5&amp;$E350),'Hoja de Trabajo para listado'!$A$151:$Z$151,0)),0)+IFERROR(INDEX('Hoja de Trabajo para listado'!$AB$155:$BA$1048576,MATCH($A350,'Hoja de Trabajo para listado'!$AB$155:$AB$1048576,0),MATCH((CUADRO!L$5&amp;$E350),'Hoja de Trabajo para listado'!$AB$151:$BA$151,0)),0)+IFERROR(INDEX('Hoja de Trabajo para listado'!$BC$155:$CB$1048576,MATCH($A350,'Hoja de Trabajo para listado'!$BC$155:$BC$1048576,0),MATCH((CUADRO!L$5&amp;$E350),'Hoja de Trabajo para listado'!$BC$151:$CB$151,0)),0)+IFERROR(INDEX('Hoja de Trabajo para listado'!$DE$153:$DG$274,MATCH($A350,'Hoja de Trabajo para listado'!$DE$153:$DE$1048576,0),MATCH((CUADRO!L$5&amp;$E350),'Hoja de Trabajo para listado'!$DE$151:$DG$151,0)),0)+IFERROR(INDEX('Hoja de Trabajo para listado'!$CD$155:$DC$1048576,MATCH($A350,'Hoja de Trabajo para listado'!$CD$155:$CD$1048576,0),MATCH((CUADRO!L$5&amp;$E350),'Hoja de Trabajo para listado'!$CD$151:$DC$151,0)),0)</f>
        <v>0</v>
      </c>
      <c r="M350" s="314">
        <f ca="1">+IFERROR(INDEX('Hoja de Trabajo para listado'!$A$155:$Z$1048576,MATCH($A350,'Hoja de Trabajo para listado'!$A$155:$A$1048576,0),MATCH((CUADRO!M$5&amp;$E350),'Hoja de Trabajo para listado'!$A$151:$Z$151,0)),0)+IFERROR(INDEX('Hoja de Trabajo para listado'!$AB$155:$BA$1048576,MATCH($A350,'Hoja de Trabajo para listado'!$AB$155:$AB$1048576,0),MATCH((CUADRO!M$5&amp;$E350),'Hoja de Trabajo para listado'!$AB$151:$BA$151,0)),0)+IFERROR(INDEX('Hoja de Trabajo para listado'!$BC$155:$CB$1048576,MATCH($A350,'Hoja de Trabajo para listado'!$BC$155:$BC$1048576,0),MATCH((CUADRO!M$5&amp;$E350),'Hoja de Trabajo para listado'!$BC$151:$CB$151,0)),0)+IFERROR(INDEX('Hoja de Trabajo para listado'!$DE$153:$DG$274,MATCH($A350,'Hoja de Trabajo para listado'!$DE$153:$DE$1048576,0),MATCH((CUADRO!M$5&amp;$E350),'Hoja de Trabajo para listado'!$DE$151:$DG$151,0)),0)+IFERROR(INDEX('Hoja de Trabajo para listado'!$CD$155:$DC$1048576,MATCH($A350,'Hoja de Trabajo para listado'!$CD$155:$CD$1048576,0),MATCH((CUADRO!M$5&amp;$E350),'Hoja de Trabajo para listado'!$CD$151:$DC$151,0)),0)</f>
        <v>0</v>
      </c>
      <c r="N350" s="314">
        <f ca="1">+IFERROR(INDEX('Hoja de Trabajo para listado'!$A$155:$Z$1048576,MATCH($A350,'Hoja de Trabajo para listado'!$A$155:$A$1048576,0),MATCH((CUADRO!N$5&amp;$E350),'Hoja de Trabajo para listado'!$A$151:$Z$151,0)),0)+IFERROR(INDEX('Hoja de Trabajo para listado'!$AB$155:$BA$1048576,MATCH($A350,'Hoja de Trabajo para listado'!$AB$155:$AB$1048576,0),MATCH((CUADRO!N$5&amp;$E350),'Hoja de Trabajo para listado'!$AB$151:$BA$151,0)),0)+IFERROR(INDEX('Hoja de Trabajo para listado'!$BC$155:$CB$1048576,MATCH($A350,'Hoja de Trabajo para listado'!$BC$155:$BC$1048576,0),MATCH((CUADRO!N$5&amp;$E350),'Hoja de Trabajo para listado'!$BC$151:$CB$151,0)),0)+IFERROR(INDEX('Hoja de Trabajo para listado'!$DE$153:$DG$274,MATCH($A350,'Hoja de Trabajo para listado'!$DE$153:$DE$1048576,0),MATCH((CUADRO!N$5&amp;$E350),'Hoja de Trabajo para listado'!$DE$151:$DG$151,0)),0)+IFERROR(INDEX('Hoja de Trabajo para listado'!$CD$155:$DC$1048576,MATCH($A350,'Hoja de Trabajo para listado'!$CD$155:$CD$1048576,0),MATCH((CUADRO!N$5&amp;$E350),'Hoja de Trabajo para listado'!$CD$151:$DC$151,0)),0)</f>
        <v>0</v>
      </c>
      <c r="O350" s="314">
        <f ca="1">+IFERROR(INDEX('Hoja de Trabajo para listado'!$A$155:$Z$1048576,MATCH($A350,'Hoja de Trabajo para listado'!$A$155:$A$1048576,0),MATCH((CUADRO!O$5&amp;$E350),'Hoja de Trabajo para listado'!$A$151:$Z$151,0)),0)+IFERROR(INDEX('Hoja de Trabajo para listado'!$AB$155:$BA$1048576,MATCH($A350,'Hoja de Trabajo para listado'!$AB$155:$AB$1048576,0),MATCH((CUADRO!O$5&amp;$E350),'Hoja de Trabajo para listado'!$AB$151:$BA$151,0)),0)+IFERROR(INDEX('Hoja de Trabajo para listado'!$BC$155:$CB$1048576,MATCH($A350,'Hoja de Trabajo para listado'!$BC$155:$BC$1048576,0),MATCH((CUADRO!O$5&amp;$E350),'Hoja de Trabajo para listado'!$BC$151:$CB$151,0)),0)+IFERROR(INDEX('Hoja de Trabajo para listado'!$DE$153:$DG$274,MATCH($A350,'Hoja de Trabajo para listado'!$DE$153:$DE$1048576,0),MATCH((CUADRO!O$5&amp;$E350),'Hoja de Trabajo para listado'!$DE$151:$DG$151,0)),0)+IFERROR(INDEX('Hoja de Trabajo para listado'!$CD$155:$DC$1048576,MATCH($A350,'Hoja de Trabajo para listado'!$CD$155:$CD$1048576,0),MATCH((CUADRO!O$5&amp;$E350),'Hoja de Trabajo para listado'!$CD$151:$DC$151,0)),0)</f>
        <v>0</v>
      </c>
      <c r="P350" s="314">
        <f ca="1">+IFERROR(INDEX('Hoja de Trabajo para listado'!$A$155:$Z$1048576,MATCH($A350,'Hoja de Trabajo para listado'!$A$155:$A$1048576,0),MATCH((CUADRO!P$5&amp;$E350),'Hoja de Trabajo para listado'!$A$151:$Z$151,0)),0)+IFERROR(INDEX('Hoja de Trabajo para listado'!$AB$155:$BA$1048576,MATCH($A350,'Hoja de Trabajo para listado'!$AB$155:$AB$1048576,0),MATCH((CUADRO!P$5&amp;$E350),'Hoja de Trabajo para listado'!$AB$151:$BA$151,0)),0)+IFERROR(INDEX('Hoja de Trabajo para listado'!$BC$155:$CB$1048576,MATCH($A350,'Hoja de Trabajo para listado'!$BC$155:$BC$1048576,0),MATCH((CUADRO!P$5&amp;$E350),'Hoja de Trabajo para listado'!$BC$151:$CB$151,0)),0)+IFERROR(INDEX('Hoja de Trabajo para listado'!$DE$153:$DG$274,MATCH($A350,'Hoja de Trabajo para listado'!$DE$153:$DE$1048576,0),MATCH((CUADRO!P$5&amp;$E350),'Hoja de Trabajo para listado'!$DE$151:$DG$151,0)),0)+IFERROR(INDEX('Hoja de Trabajo para listado'!$CD$155:$DC$1048576,MATCH($A350,'Hoja de Trabajo para listado'!$CD$155:$CD$1048576,0),MATCH((CUADRO!P$5&amp;$E350),'Hoja de Trabajo para listado'!$CD$151:$DC$151,0)),0)</f>
        <v>0</v>
      </c>
      <c r="Q350" s="314">
        <f ca="1">+IFERROR(INDEX('Hoja de Trabajo para listado'!$A$155:$Z$1048576,MATCH($A350,'Hoja de Trabajo para listado'!$A$155:$A$1048576,0),MATCH((CUADRO!Q$5&amp;$E350),'Hoja de Trabajo para listado'!$A$151:$Z$151,0)),0)+IFERROR(INDEX('Hoja de Trabajo para listado'!$AB$155:$BA$1048576,MATCH($A350,'Hoja de Trabajo para listado'!$AB$155:$AB$1048576,0),MATCH((CUADRO!Q$5&amp;$E350),'Hoja de Trabajo para listado'!$AB$151:$BA$151,0)),0)+IFERROR(INDEX('Hoja de Trabajo para listado'!$BC$155:$CB$1048576,MATCH($A350,'Hoja de Trabajo para listado'!$BC$155:$BC$1048576,0),MATCH((CUADRO!Q$5&amp;$E350),'Hoja de Trabajo para listado'!$BC$151:$CB$151,0)),0)+IFERROR(INDEX('Hoja de Trabajo para listado'!$DE$153:$DG$274,MATCH($A350,'Hoja de Trabajo para listado'!$DE$153:$DE$1048576,0),MATCH((CUADRO!Q$5&amp;$E350),'Hoja de Trabajo para listado'!$DE$151:$DG$151,0)),0)+IFERROR(INDEX('Hoja de Trabajo para listado'!$CD$155:$DC$1048576,MATCH($A350,'Hoja de Trabajo para listado'!$CD$155:$CD$1048576,0),MATCH((CUADRO!Q$5&amp;$E350),'Hoja de Trabajo para listado'!$CD$151:$DC$151,0)),0)</f>
        <v>0</v>
      </c>
      <c r="R350" s="314">
        <f t="shared" ca="1" si="10"/>
        <v>0</v>
      </c>
      <c r="S350" s="322"/>
      <c r="T350" s="314">
        <f ca="1">+T351</f>
        <v>0</v>
      </c>
      <c r="U350" s="313">
        <f t="shared" si="11"/>
        <v>1</v>
      </c>
      <c r="V350" s="319" t="str">
        <f>+VLOOKUP(A350,bd_lista!$A$3:$E$593,5,FALSE)</f>
        <v>Gobiernos Autonomos Municipales</v>
      </c>
      <c r="W350" s="425" t="str">
        <f>+V350</f>
        <v>Gobiernos Autonomos Municipales</v>
      </c>
    </row>
    <row r="351" spans="1:23" customFormat="1" ht="15" hidden="1" customHeight="1">
      <c r="A351" s="323">
        <v>1281</v>
      </c>
      <c r="B351" s="428"/>
      <c r="C351" s="319" t="str">
        <f>+VLOOKUP(A351,bd_lista!$A$3:$C$593,3,FALSE)</f>
        <v>Gobierno Autónomo Municipal de Huarina</v>
      </c>
      <c r="D351" s="430"/>
      <c r="E351" s="349" t="s">
        <v>1419</v>
      </c>
      <c r="F351" s="314">
        <f ca="1">+IFERROR(INDEX('Hoja de Trabajo para listado'!$A$155:$Z$1048576,MATCH($A351,'Hoja de Trabajo para listado'!$A$155:$A$1048576,0),MATCH((CUADRO!F$5&amp;$E351),'Hoja de Trabajo para listado'!$A$151:$Z$151,0)),0)+IFERROR(INDEX('Hoja de Trabajo para listado'!$AB$155:$BA$1048576,MATCH($A351,'Hoja de Trabajo para listado'!$AB$155:$AB$1048576,0),MATCH((CUADRO!F$5&amp;$E351),'Hoja de Trabajo para listado'!$AB$151:$BA$151,0)),0)+IFERROR(INDEX('Hoja de Trabajo para listado'!$BC$155:$CB$1048576,MATCH($A351,'Hoja de Trabajo para listado'!$BC$155:$BC$1048576,0),MATCH((CUADRO!F$5&amp;$E351),'Hoja de Trabajo para listado'!$BC$151:$CB$151,0)),0)+IFERROR(INDEX('Hoja de Trabajo para listado'!$DE$153:$DG$274,MATCH($A351,'Hoja de Trabajo para listado'!$DE$153:$DE$1048576,0),MATCH((CUADRO!F$5&amp;$E351),'Hoja de Trabajo para listado'!$DE$151:$DG$151,0)),0)+IFERROR(INDEX('Hoja de Trabajo para listado'!$CD$155:$DC$1048576,MATCH($A351,'Hoja de Trabajo para listado'!$CD$155:$CD$1048576,0),MATCH((CUADRO!F$5&amp;$E351),'Hoja de Trabajo para listado'!$CD$151:$DC$151,0)),0)</f>
        <v>0</v>
      </c>
      <c r="G351" s="314">
        <f ca="1">+IFERROR(INDEX('Hoja de Trabajo para listado'!$A$155:$Z$1048576,MATCH($A351,'Hoja de Trabajo para listado'!$A$155:$A$1048576,0),MATCH((CUADRO!G$5&amp;$E351),'Hoja de Trabajo para listado'!$A$151:$Z$151,0)),0)+IFERROR(INDEX('Hoja de Trabajo para listado'!$AB$155:$BA$1048576,MATCH($A351,'Hoja de Trabajo para listado'!$AB$155:$AB$1048576,0),MATCH((CUADRO!G$5&amp;$E351),'Hoja de Trabajo para listado'!$AB$151:$BA$151,0)),0)+IFERROR(INDEX('Hoja de Trabajo para listado'!$BC$155:$CB$1048576,MATCH($A351,'Hoja de Trabajo para listado'!$BC$155:$BC$1048576,0),MATCH((CUADRO!G$5&amp;$E351),'Hoja de Trabajo para listado'!$BC$151:$CB$151,0)),0)+IFERROR(INDEX('Hoja de Trabajo para listado'!$DE$153:$DG$274,MATCH($A351,'Hoja de Trabajo para listado'!$DE$153:$DE$1048576,0),MATCH((CUADRO!G$5&amp;$E351),'Hoja de Trabajo para listado'!$DE$151:$DG$151,0)),0)+IFERROR(INDEX('Hoja de Trabajo para listado'!$CD$155:$DC$1048576,MATCH($A351,'Hoja de Trabajo para listado'!$CD$155:$CD$1048576,0),MATCH((CUADRO!G$5&amp;$E351),'Hoja de Trabajo para listado'!$CD$151:$DC$151,0)),0)</f>
        <v>0</v>
      </c>
      <c r="H351" s="314">
        <f ca="1">+IFERROR(INDEX('Hoja de Trabajo para listado'!$A$155:$Z$1048576,MATCH($A351,'Hoja de Trabajo para listado'!$A$155:$A$1048576,0),MATCH((CUADRO!H$5&amp;$E351),'Hoja de Trabajo para listado'!$A$151:$Z$151,0)),0)+IFERROR(INDEX('Hoja de Trabajo para listado'!$AB$155:$BA$1048576,MATCH($A351,'Hoja de Trabajo para listado'!$AB$155:$AB$1048576,0),MATCH((CUADRO!H$5&amp;$E351),'Hoja de Trabajo para listado'!$AB$151:$BA$151,0)),0)+IFERROR(INDEX('Hoja de Trabajo para listado'!$BC$155:$CB$1048576,MATCH($A351,'Hoja de Trabajo para listado'!$BC$155:$BC$1048576,0),MATCH((CUADRO!H$5&amp;$E351),'Hoja de Trabajo para listado'!$BC$151:$CB$151,0)),0)+IFERROR(INDEX('Hoja de Trabajo para listado'!$DE$153:$DG$274,MATCH($A351,'Hoja de Trabajo para listado'!$DE$153:$DE$1048576,0),MATCH((CUADRO!H$5&amp;$E351),'Hoja de Trabajo para listado'!$DE$151:$DG$151,0)),0)+IFERROR(INDEX('Hoja de Trabajo para listado'!$CD$155:$DC$1048576,MATCH($A351,'Hoja de Trabajo para listado'!$CD$155:$CD$1048576,0),MATCH((CUADRO!H$5&amp;$E351),'Hoja de Trabajo para listado'!$CD$151:$DC$151,0)),0)</f>
        <v>0</v>
      </c>
      <c r="I351" s="314">
        <f ca="1">+IFERROR(INDEX('Hoja de Trabajo para listado'!$A$155:$Z$1048576,MATCH($A351,'Hoja de Trabajo para listado'!$A$155:$A$1048576,0),MATCH((CUADRO!I$5&amp;$E351),'Hoja de Trabajo para listado'!$A$151:$Z$151,0)),0)+IFERROR(INDEX('Hoja de Trabajo para listado'!$AB$155:$BA$1048576,MATCH($A351,'Hoja de Trabajo para listado'!$AB$155:$AB$1048576,0),MATCH((CUADRO!I$5&amp;$E351),'Hoja de Trabajo para listado'!$AB$151:$BA$151,0)),0)+IFERROR(INDEX('Hoja de Trabajo para listado'!$BC$155:$CB$1048576,MATCH($A351,'Hoja de Trabajo para listado'!$BC$155:$BC$1048576,0),MATCH((CUADRO!I$5&amp;$E351),'Hoja de Trabajo para listado'!$BC$151:$CB$151,0)),0)+IFERROR(INDEX('Hoja de Trabajo para listado'!$DE$153:$DG$274,MATCH($A351,'Hoja de Trabajo para listado'!$DE$153:$DE$1048576,0),MATCH((CUADRO!I$5&amp;$E351),'Hoja de Trabajo para listado'!$DE$151:$DG$151,0)),0)+IFERROR(INDEX('Hoja de Trabajo para listado'!$CD$155:$DC$1048576,MATCH($A351,'Hoja de Trabajo para listado'!$CD$155:$CD$1048576,0),MATCH((CUADRO!I$5&amp;$E351),'Hoja de Trabajo para listado'!$CD$151:$DC$151,0)),0)</f>
        <v>0</v>
      </c>
      <c r="J351" s="314">
        <f ca="1">+IFERROR(INDEX('Hoja de Trabajo para listado'!$A$155:$Z$1048576,MATCH($A351,'Hoja de Trabajo para listado'!$A$155:$A$1048576,0),MATCH((CUADRO!J$5&amp;$E351),'Hoja de Trabajo para listado'!$A$151:$Z$151,0)),0)+IFERROR(INDEX('Hoja de Trabajo para listado'!$AB$155:$BA$1048576,MATCH($A351,'Hoja de Trabajo para listado'!$AB$155:$AB$1048576,0),MATCH((CUADRO!J$5&amp;$E351),'Hoja de Trabajo para listado'!$AB$151:$BA$151,0)),0)+IFERROR(INDEX('Hoja de Trabajo para listado'!$BC$155:$CB$1048576,MATCH($A351,'Hoja de Trabajo para listado'!$BC$155:$BC$1048576,0),MATCH((CUADRO!J$5&amp;$E351),'Hoja de Trabajo para listado'!$BC$151:$CB$151,0)),0)+IFERROR(INDEX('Hoja de Trabajo para listado'!$DE$153:$DG$274,MATCH($A351,'Hoja de Trabajo para listado'!$DE$153:$DE$1048576,0),MATCH((CUADRO!J$5&amp;$E351),'Hoja de Trabajo para listado'!$DE$151:$DG$151,0)),0)+IFERROR(INDEX('Hoja de Trabajo para listado'!$CD$155:$DC$1048576,MATCH($A351,'Hoja de Trabajo para listado'!$CD$155:$CD$1048576,0),MATCH((CUADRO!J$5&amp;$E351),'Hoja de Trabajo para listado'!$CD$151:$DC$151,0)),0)</f>
        <v>0</v>
      </c>
      <c r="K351" s="314">
        <f ca="1">+IFERROR(INDEX('Hoja de Trabajo para listado'!$A$155:$Z$1048576,MATCH($A351,'Hoja de Trabajo para listado'!$A$155:$A$1048576,0),MATCH((CUADRO!K$5&amp;$E351),'Hoja de Trabajo para listado'!$A$151:$Z$151,0)),0)+IFERROR(INDEX('Hoja de Trabajo para listado'!$AB$155:$BA$1048576,MATCH($A351,'Hoja de Trabajo para listado'!$AB$155:$AB$1048576,0),MATCH((CUADRO!K$5&amp;$E351),'Hoja de Trabajo para listado'!$AB$151:$BA$151,0)),0)+IFERROR(INDEX('Hoja de Trabajo para listado'!$BC$155:$CB$1048576,MATCH($A351,'Hoja de Trabajo para listado'!$BC$155:$BC$1048576,0),MATCH((CUADRO!K$5&amp;$E351),'Hoja de Trabajo para listado'!$BC$151:$CB$151,0)),0)+IFERROR(INDEX('Hoja de Trabajo para listado'!$DE$153:$DG$274,MATCH($A351,'Hoja de Trabajo para listado'!$DE$153:$DE$1048576,0),MATCH((CUADRO!K$5&amp;$E351),'Hoja de Trabajo para listado'!$DE$151:$DG$151,0)),0)+IFERROR(INDEX('Hoja de Trabajo para listado'!$CD$155:$DC$1048576,MATCH($A351,'Hoja de Trabajo para listado'!$CD$155:$CD$1048576,0),MATCH((CUADRO!K$5&amp;$E351),'Hoja de Trabajo para listado'!$CD$151:$DC$151,0)),0)</f>
        <v>0</v>
      </c>
      <c r="L351" s="314">
        <f ca="1">+IFERROR(INDEX('Hoja de Trabajo para listado'!$A$155:$Z$1048576,MATCH($A351,'Hoja de Trabajo para listado'!$A$155:$A$1048576,0),MATCH((CUADRO!L$5&amp;$E351),'Hoja de Trabajo para listado'!$A$151:$Z$151,0)),0)+IFERROR(INDEX('Hoja de Trabajo para listado'!$AB$155:$BA$1048576,MATCH($A351,'Hoja de Trabajo para listado'!$AB$155:$AB$1048576,0),MATCH((CUADRO!L$5&amp;$E351),'Hoja de Trabajo para listado'!$AB$151:$BA$151,0)),0)+IFERROR(INDEX('Hoja de Trabajo para listado'!$BC$155:$CB$1048576,MATCH($A351,'Hoja de Trabajo para listado'!$BC$155:$BC$1048576,0),MATCH((CUADRO!L$5&amp;$E351),'Hoja de Trabajo para listado'!$BC$151:$CB$151,0)),0)+IFERROR(INDEX('Hoja de Trabajo para listado'!$DE$153:$DG$274,MATCH($A351,'Hoja de Trabajo para listado'!$DE$153:$DE$1048576,0),MATCH((CUADRO!L$5&amp;$E351),'Hoja de Trabajo para listado'!$DE$151:$DG$151,0)),0)+IFERROR(INDEX('Hoja de Trabajo para listado'!$CD$155:$DC$1048576,MATCH($A351,'Hoja de Trabajo para listado'!$CD$155:$CD$1048576,0),MATCH((CUADRO!L$5&amp;$E351),'Hoja de Trabajo para listado'!$CD$151:$DC$151,0)),0)</f>
        <v>0</v>
      </c>
      <c r="M351" s="314">
        <f ca="1">+IFERROR(INDEX('Hoja de Trabajo para listado'!$A$155:$Z$1048576,MATCH($A351,'Hoja de Trabajo para listado'!$A$155:$A$1048576,0),MATCH((CUADRO!M$5&amp;$E351),'Hoja de Trabajo para listado'!$A$151:$Z$151,0)),0)+IFERROR(INDEX('Hoja de Trabajo para listado'!$AB$155:$BA$1048576,MATCH($A351,'Hoja de Trabajo para listado'!$AB$155:$AB$1048576,0),MATCH((CUADRO!M$5&amp;$E351),'Hoja de Trabajo para listado'!$AB$151:$BA$151,0)),0)+IFERROR(INDEX('Hoja de Trabajo para listado'!$BC$155:$CB$1048576,MATCH($A351,'Hoja de Trabajo para listado'!$BC$155:$BC$1048576,0),MATCH((CUADRO!M$5&amp;$E351),'Hoja de Trabajo para listado'!$BC$151:$CB$151,0)),0)+IFERROR(INDEX('Hoja de Trabajo para listado'!$DE$153:$DG$274,MATCH($A351,'Hoja de Trabajo para listado'!$DE$153:$DE$1048576,0),MATCH((CUADRO!M$5&amp;$E351),'Hoja de Trabajo para listado'!$DE$151:$DG$151,0)),0)+IFERROR(INDEX('Hoja de Trabajo para listado'!$CD$155:$DC$1048576,MATCH($A351,'Hoja de Trabajo para listado'!$CD$155:$CD$1048576,0),MATCH((CUADRO!M$5&amp;$E351),'Hoja de Trabajo para listado'!$CD$151:$DC$151,0)),0)</f>
        <v>0</v>
      </c>
      <c r="N351" s="314">
        <f ca="1">+IFERROR(INDEX('Hoja de Trabajo para listado'!$A$155:$Z$1048576,MATCH($A351,'Hoja de Trabajo para listado'!$A$155:$A$1048576,0),MATCH((CUADRO!N$5&amp;$E351),'Hoja de Trabajo para listado'!$A$151:$Z$151,0)),0)+IFERROR(INDEX('Hoja de Trabajo para listado'!$AB$155:$BA$1048576,MATCH($A351,'Hoja de Trabajo para listado'!$AB$155:$AB$1048576,0),MATCH((CUADRO!N$5&amp;$E351),'Hoja de Trabajo para listado'!$AB$151:$BA$151,0)),0)+IFERROR(INDEX('Hoja de Trabajo para listado'!$BC$155:$CB$1048576,MATCH($A351,'Hoja de Trabajo para listado'!$BC$155:$BC$1048576,0),MATCH((CUADRO!N$5&amp;$E351),'Hoja de Trabajo para listado'!$BC$151:$CB$151,0)),0)+IFERROR(INDEX('Hoja de Trabajo para listado'!$DE$153:$DG$274,MATCH($A351,'Hoja de Trabajo para listado'!$DE$153:$DE$1048576,0),MATCH((CUADRO!N$5&amp;$E351),'Hoja de Trabajo para listado'!$DE$151:$DG$151,0)),0)+IFERROR(INDEX('Hoja de Trabajo para listado'!$CD$155:$DC$1048576,MATCH($A351,'Hoja de Trabajo para listado'!$CD$155:$CD$1048576,0),MATCH((CUADRO!N$5&amp;$E351),'Hoja de Trabajo para listado'!$CD$151:$DC$151,0)),0)</f>
        <v>0</v>
      </c>
      <c r="O351" s="314">
        <f ca="1">+IFERROR(INDEX('Hoja de Trabajo para listado'!$A$155:$Z$1048576,MATCH($A351,'Hoja de Trabajo para listado'!$A$155:$A$1048576,0),MATCH((CUADRO!O$5&amp;$E351),'Hoja de Trabajo para listado'!$A$151:$Z$151,0)),0)+IFERROR(INDEX('Hoja de Trabajo para listado'!$AB$155:$BA$1048576,MATCH($A351,'Hoja de Trabajo para listado'!$AB$155:$AB$1048576,0),MATCH((CUADRO!O$5&amp;$E351),'Hoja de Trabajo para listado'!$AB$151:$BA$151,0)),0)+IFERROR(INDEX('Hoja de Trabajo para listado'!$BC$155:$CB$1048576,MATCH($A351,'Hoja de Trabajo para listado'!$BC$155:$BC$1048576,0),MATCH((CUADRO!O$5&amp;$E351),'Hoja de Trabajo para listado'!$BC$151:$CB$151,0)),0)+IFERROR(INDEX('Hoja de Trabajo para listado'!$DE$153:$DG$274,MATCH($A351,'Hoja de Trabajo para listado'!$DE$153:$DE$1048576,0),MATCH((CUADRO!O$5&amp;$E351),'Hoja de Trabajo para listado'!$DE$151:$DG$151,0)),0)+IFERROR(INDEX('Hoja de Trabajo para listado'!$CD$155:$DC$1048576,MATCH($A351,'Hoja de Trabajo para listado'!$CD$155:$CD$1048576,0),MATCH((CUADRO!O$5&amp;$E351),'Hoja de Trabajo para listado'!$CD$151:$DC$151,0)),0)</f>
        <v>0</v>
      </c>
      <c r="P351" s="314">
        <f ca="1">+IFERROR(INDEX('Hoja de Trabajo para listado'!$A$155:$Z$1048576,MATCH($A351,'Hoja de Trabajo para listado'!$A$155:$A$1048576,0),MATCH((CUADRO!P$5&amp;$E351),'Hoja de Trabajo para listado'!$A$151:$Z$151,0)),0)+IFERROR(INDEX('Hoja de Trabajo para listado'!$AB$155:$BA$1048576,MATCH($A351,'Hoja de Trabajo para listado'!$AB$155:$AB$1048576,0),MATCH((CUADRO!P$5&amp;$E351),'Hoja de Trabajo para listado'!$AB$151:$BA$151,0)),0)+IFERROR(INDEX('Hoja de Trabajo para listado'!$BC$155:$CB$1048576,MATCH($A351,'Hoja de Trabajo para listado'!$BC$155:$BC$1048576,0),MATCH((CUADRO!P$5&amp;$E351),'Hoja de Trabajo para listado'!$BC$151:$CB$151,0)),0)+IFERROR(INDEX('Hoja de Trabajo para listado'!$DE$153:$DG$274,MATCH($A351,'Hoja de Trabajo para listado'!$DE$153:$DE$1048576,0),MATCH((CUADRO!P$5&amp;$E351),'Hoja de Trabajo para listado'!$DE$151:$DG$151,0)),0)+IFERROR(INDEX('Hoja de Trabajo para listado'!$CD$155:$DC$1048576,MATCH($A351,'Hoja de Trabajo para listado'!$CD$155:$CD$1048576,0),MATCH((CUADRO!P$5&amp;$E351),'Hoja de Trabajo para listado'!$CD$151:$DC$151,0)),0)</f>
        <v>0</v>
      </c>
      <c r="Q351" s="314">
        <f ca="1">+IFERROR(INDEX('Hoja de Trabajo para listado'!$A$155:$Z$1048576,MATCH($A351,'Hoja de Trabajo para listado'!$A$155:$A$1048576,0),MATCH((CUADRO!Q$5&amp;$E351),'Hoja de Trabajo para listado'!$A$151:$Z$151,0)),0)+IFERROR(INDEX('Hoja de Trabajo para listado'!$AB$155:$BA$1048576,MATCH($A351,'Hoja de Trabajo para listado'!$AB$155:$AB$1048576,0),MATCH((CUADRO!Q$5&amp;$E351),'Hoja de Trabajo para listado'!$AB$151:$BA$151,0)),0)+IFERROR(INDEX('Hoja de Trabajo para listado'!$BC$155:$CB$1048576,MATCH($A351,'Hoja de Trabajo para listado'!$BC$155:$BC$1048576,0),MATCH((CUADRO!Q$5&amp;$E351),'Hoja de Trabajo para listado'!$BC$151:$CB$151,0)),0)+IFERROR(INDEX('Hoja de Trabajo para listado'!$DE$153:$DG$274,MATCH($A351,'Hoja de Trabajo para listado'!$DE$153:$DE$1048576,0),MATCH((CUADRO!Q$5&amp;$E351),'Hoja de Trabajo para listado'!$DE$151:$DG$151,0)),0)+IFERROR(INDEX('Hoja de Trabajo para listado'!$CD$155:$DC$1048576,MATCH($A351,'Hoja de Trabajo para listado'!$CD$155:$CD$1048576,0),MATCH((CUADRO!Q$5&amp;$E351),'Hoja de Trabajo para listado'!$CD$151:$DC$151,0)),0)</f>
        <v>0</v>
      </c>
      <c r="R351" s="314">
        <f t="shared" ca="1" si="10"/>
        <v>0</v>
      </c>
      <c r="S351" s="322">
        <f ca="1">+R350+R351</f>
        <v>0</v>
      </c>
      <c r="T351" s="314">
        <f ca="1">+S351</f>
        <v>0</v>
      </c>
      <c r="U351" s="313">
        <f t="shared" si="11"/>
        <v>2</v>
      </c>
      <c r="V351" s="319" t="str">
        <f>+VLOOKUP(A351,bd_lista!$A$3:$E$593,5,FALSE)</f>
        <v>Gobiernos Autonomos Municipales</v>
      </c>
      <c r="W351" s="426"/>
    </row>
    <row r="352" spans="1:23" customFormat="1" ht="27" hidden="1" customHeight="1">
      <c r="A352" s="323">
        <v>1282</v>
      </c>
      <c r="B352" s="427">
        <f>+A352</f>
        <v>1282</v>
      </c>
      <c r="C352" s="318" t="str">
        <f>+VLOOKUP(A352,bd_lista!$A$3:$C$593,3,FALSE)</f>
        <v>Gobierno Autónomo Municipal de Santiago de Huata</v>
      </c>
      <c r="D352" s="429" t="str">
        <f>+C352</f>
        <v>Gobierno Autónomo Municipal de Santiago de Huata</v>
      </c>
      <c r="E352" s="346" t="s">
        <v>1418</v>
      </c>
      <c r="F352" s="314">
        <f ca="1">+IFERROR(INDEX('Hoja de Trabajo para listado'!$A$155:$Z$1048576,MATCH($A352,'Hoja de Trabajo para listado'!$A$155:$A$1048576,0),MATCH((CUADRO!F$5&amp;$E352),'Hoja de Trabajo para listado'!$A$151:$Z$151,0)),0)+IFERROR(INDEX('Hoja de Trabajo para listado'!$AB$155:$BA$1048576,MATCH($A352,'Hoja de Trabajo para listado'!$AB$155:$AB$1048576,0),MATCH((CUADRO!F$5&amp;$E352),'Hoja de Trabajo para listado'!$AB$151:$BA$151,0)),0)+IFERROR(INDEX('Hoja de Trabajo para listado'!$BC$155:$CB$1048576,MATCH($A352,'Hoja de Trabajo para listado'!$BC$155:$BC$1048576,0),MATCH((CUADRO!F$5&amp;$E352),'Hoja de Trabajo para listado'!$BC$151:$CB$151,0)),0)+IFERROR(INDEX('Hoja de Trabajo para listado'!$DE$153:$DG$274,MATCH($A352,'Hoja de Trabajo para listado'!$DE$153:$DE$1048576,0),MATCH((CUADRO!F$5&amp;$E352),'Hoja de Trabajo para listado'!$DE$151:$DG$151,0)),0)+IFERROR(INDEX('Hoja de Trabajo para listado'!$CD$155:$DC$1048576,MATCH($A352,'Hoja de Trabajo para listado'!$CD$155:$CD$1048576,0),MATCH((CUADRO!F$5&amp;$E352),'Hoja de Trabajo para listado'!$CD$151:$DC$151,0)),0)</f>
        <v>0</v>
      </c>
      <c r="G352" s="314">
        <f ca="1">+IFERROR(INDEX('Hoja de Trabajo para listado'!$A$155:$Z$1048576,MATCH($A352,'Hoja de Trabajo para listado'!$A$155:$A$1048576,0),MATCH((CUADRO!G$5&amp;$E352),'Hoja de Trabajo para listado'!$A$151:$Z$151,0)),0)+IFERROR(INDEX('Hoja de Trabajo para listado'!$AB$155:$BA$1048576,MATCH($A352,'Hoja de Trabajo para listado'!$AB$155:$AB$1048576,0),MATCH((CUADRO!G$5&amp;$E352),'Hoja de Trabajo para listado'!$AB$151:$BA$151,0)),0)+IFERROR(INDEX('Hoja de Trabajo para listado'!$BC$155:$CB$1048576,MATCH($A352,'Hoja de Trabajo para listado'!$BC$155:$BC$1048576,0),MATCH((CUADRO!G$5&amp;$E352),'Hoja de Trabajo para listado'!$BC$151:$CB$151,0)),0)+IFERROR(INDEX('Hoja de Trabajo para listado'!$DE$153:$DG$274,MATCH($A352,'Hoja de Trabajo para listado'!$DE$153:$DE$1048576,0),MATCH((CUADRO!G$5&amp;$E352),'Hoja de Trabajo para listado'!$DE$151:$DG$151,0)),0)+IFERROR(INDEX('Hoja de Trabajo para listado'!$CD$155:$DC$1048576,MATCH($A352,'Hoja de Trabajo para listado'!$CD$155:$CD$1048576,0),MATCH((CUADRO!G$5&amp;$E352),'Hoja de Trabajo para listado'!$CD$151:$DC$151,0)),0)</f>
        <v>0</v>
      </c>
      <c r="H352" s="314">
        <f ca="1">+IFERROR(INDEX('Hoja de Trabajo para listado'!$A$155:$Z$1048576,MATCH($A352,'Hoja de Trabajo para listado'!$A$155:$A$1048576,0),MATCH((CUADRO!H$5&amp;$E352),'Hoja de Trabajo para listado'!$A$151:$Z$151,0)),0)+IFERROR(INDEX('Hoja de Trabajo para listado'!$AB$155:$BA$1048576,MATCH($A352,'Hoja de Trabajo para listado'!$AB$155:$AB$1048576,0),MATCH((CUADRO!H$5&amp;$E352),'Hoja de Trabajo para listado'!$AB$151:$BA$151,0)),0)+IFERROR(INDEX('Hoja de Trabajo para listado'!$BC$155:$CB$1048576,MATCH($A352,'Hoja de Trabajo para listado'!$BC$155:$BC$1048576,0),MATCH((CUADRO!H$5&amp;$E352),'Hoja de Trabajo para listado'!$BC$151:$CB$151,0)),0)+IFERROR(INDEX('Hoja de Trabajo para listado'!$DE$153:$DG$274,MATCH($A352,'Hoja de Trabajo para listado'!$DE$153:$DE$1048576,0),MATCH((CUADRO!H$5&amp;$E352),'Hoja de Trabajo para listado'!$DE$151:$DG$151,0)),0)+IFERROR(INDEX('Hoja de Trabajo para listado'!$CD$155:$DC$1048576,MATCH($A352,'Hoja de Trabajo para listado'!$CD$155:$CD$1048576,0),MATCH((CUADRO!H$5&amp;$E352),'Hoja de Trabajo para listado'!$CD$151:$DC$151,0)),0)</f>
        <v>0</v>
      </c>
      <c r="I352" s="314">
        <f ca="1">+IFERROR(INDEX('Hoja de Trabajo para listado'!$A$155:$Z$1048576,MATCH($A352,'Hoja de Trabajo para listado'!$A$155:$A$1048576,0),MATCH((CUADRO!I$5&amp;$E352),'Hoja de Trabajo para listado'!$A$151:$Z$151,0)),0)+IFERROR(INDEX('Hoja de Trabajo para listado'!$AB$155:$BA$1048576,MATCH($A352,'Hoja de Trabajo para listado'!$AB$155:$AB$1048576,0),MATCH((CUADRO!I$5&amp;$E352),'Hoja de Trabajo para listado'!$AB$151:$BA$151,0)),0)+IFERROR(INDEX('Hoja de Trabajo para listado'!$BC$155:$CB$1048576,MATCH($A352,'Hoja de Trabajo para listado'!$BC$155:$BC$1048576,0),MATCH((CUADRO!I$5&amp;$E352),'Hoja de Trabajo para listado'!$BC$151:$CB$151,0)),0)+IFERROR(INDEX('Hoja de Trabajo para listado'!$DE$153:$DG$274,MATCH($A352,'Hoja de Trabajo para listado'!$DE$153:$DE$1048576,0),MATCH((CUADRO!I$5&amp;$E352),'Hoja de Trabajo para listado'!$DE$151:$DG$151,0)),0)+IFERROR(INDEX('Hoja de Trabajo para listado'!$CD$155:$DC$1048576,MATCH($A352,'Hoja de Trabajo para listado'!$CD$155:$CD$1048576,0),MATCH((CUADRO!I$5&amp;$E352),'Hoja de Trabajo para listado'!$CD$151:$DC$151,0)),0)</f>
        <v>0</v>
      </c>
      <c r="J352" s="314">
        <f ca="1">+IFERROR(INDEX('Hoja de Trabajo para listado'!$A$155:$Z$1048576,MATCH($A352,'Hoja de Trabajo para listado'!$A$155:$A$1048576,0),MATCH((CUADRO!J$5&amp;$E352),'Hoja de Trabajo para listado'!$A$151:$Z$151,0)),0)+IFERROR(INDEX('Hoja de Trabajo para listado'!$AB$155:$BA$1048576,MATCH($A352,'Hoja de Trabajo para listado'!$AB$155:$AB$1048576,0),MATCH((CUADRO!J$5&amp;$E352),'Hoja de Trabajo para listado'!$AB$151:$BA$151,0)),0)+IFERROR(INDEX('Hoja de Trabajo para listado'!$BC$155:$CB$1048576,MATCH($A352,'Hoja de Trabajo para listado'!$BC$155:$BC$1048576,0),MATCH((CUADRO!J$5&amp;$E352),'Hoja de Trabajo para listado'!$BC$151:$CB$151,0)),0)+IFERROR(INDEX('Hoja de Trabajo para listado'!$DE$153:$DG$274,MATCH($A352,'Hoja de Trabajo para listado'!$DE$153:$DE$1048576,0),MATCH((CUADRO!J$5&amp;$E352),'Hoja de Trabajo para listado'!$DE$151:$DG$151,0)),0)+IFERROR(INDEX('Hoja de Trabajo para listado'!$CD$155:$DC$1048576,MATCH($A352,'Hoja de Trabajo para listado'!$CD$155:$CD$1048576,0),MATCH((CUADRO!J$5&amp;$E352),'Hoja de Trabajo para listado'!$CD$151:$DC$151,0)),0)</f>
        <v>0</v>
      </c>
      <c r="K352" s="314">
        <f ca="1">+IFERROR(INDEX('Hoja de Trabajo para listado'!$A$155:$Z$1048576,MATCH($A352,'Hoja de Trabajo para listado'!$A$155:$A$1048576,0),MATCH((CUADRO!K$5&amp;$E352),'Hoja de Trabajo para listado'!$A$151:$Z$151,0)),0)+IFERROR(INDEX('Hoja de Trabajo para listado'!$AB$155:$BA$1048576,MATCH($A352,'Hoja de Trabajo para listado'!$AB$155:$AB$1048576,0),MATCH((CUADRO!K$5&amp;$E352),'Hoja de Trabajo para listado'!$AB$151:$BA$151,0)),0)+IFERROR(INDEX('Hoja de Trabajo para listado'!$BC$155:$CB$1048576,MATCH($A352,'Hoja de Trabajo para listado'!$BC$155:$BC$1048576,0),MATCH((CUADRO!K$5&amp;$E352),'Hoja de Trabajo para listado'!$BC$151:$CB$151,0)),0)+IFERROR(INDEX('Hoja de Trabajo para listado'!$DE$153:$DG$274,MATCH($A352,'Hoja de Trabajo para listado'!$DE$153:$DE$1048576,0),MATCH((CUADRO!K$5&amp;$E352),'Hoja de Trabajo para listado'!$DE$151:$DG$151,0)),0)+IFERROR(INDEX('Hoja de Trabajo para listado'!$CD$155:$DC$1048576,MATCH($A352,'Hoja de Trabajo para listado'!$CD$155:$CD$1048576,0),MATCH((CUADRO!K$5&amp;$E352),'Hoja de Trabajo para listado'!$CD$151:$DC$151,0)),0)</f>
        <v>0</v>
      </c>
      <c r="L352" s="314">
        <f ca="1">+IFERROR(INDEX('Hoja de Trabajo para listado'!$A$155:$Z$1048576,MATCH($A352,'Hoja de Trabajo para listado'!$A$155:$A$1048576,0),MATCH((CUADRO!L$5&amp;$E352),'Hoja de Trabajo para listado'!$A$151:$Z$151,0)),0)+IFERROR(INDEX('Hoja de Trabajo para listado'!$AB$155:$BA$1048576,MATCH($A352,'Hoja de Trabajo para listado'!$AB$155:$AB$1048576,0),MATCH((CUADRO!L$5&amp;$E352),'Hoja de Trabajo para listado'!$AB$151:$BA$151,0)),0)+IFERROR(INDEX('Hoja de Trabajo para listado'!$BC$155:$CB$1048576,MATCH($A352,'Hoja de Trabajo para listado'!$BC$155:$BC$1048576,0),MATCH((CUADRO!L$5&amp;$E352),'Hoja de Trabajo para listado'!$BC$151:$CB$151,0)),0)+IFERROR(INDEX('Hoja de Trabajo para listado'!$DE$153:$DG$274,MATCH($A352,'Hoja de Trabajo para listado'!$DE$153:$DE$1048576,0),MATCH((CUADRO!L$5&amp;$E352),'Hoja de Trabajo para listado'!$DE$151:$DG$151,0)),0)+IFERROR(INDEX('Hoja de Trabajo para listado'!$CD$155:$DC$1048576,MATCH($A352,'Hoja de Trabajo para listado'!$CD$155:$CD$1048576,0),MATCH((CUADRO!L$5&amp;$E352),'Hoja de Trabajo para listado'!$CD$151:$DC$151,0)),0)</f>
        <v>0</v>
      </c>
      <c r="M352" s="314">
        <f ca="1">+IFERROR(INDEX('Hoja de Trabajo para listado'!$A$155:$Z$1048576,MATCH($A352,'Hoja de Trabajo para listado'!$A$155:$A$1048576,0),MATCH((CUADRO!M$5&amp;$E352),'Hoja de Trabajo para listado'!$A$151:$Z$151,0)),0)+IFERROR(INDEX('Hoja de Trabajo para listado'!$AB$155:$BA$1048576,MATCH($A352,'Hoja de Trabajo para listado'!$AB$155:$AB$1048576,0),MATCH((CUADRO!M$5&amp;$E352),'Hoja de Trabajo para listado'!$AB$151:$BA$151,0)),0)+IFERROR(INDEX('Hoja de Trabajo para listado'!$BC$155:$CB$1048576,MATCH($A352,'Hoja de Trabajo para listado'!$BC$155:$BC$1048576,0),MATCH((CUADRO!M$5&amp;$E352),'Hoja de Trabajo para listado'!$BC$151:$CB$151,0)),0)+IFERROR(INDEX('Hoja de Trabajo para listado'!$DE$153:$DG$274,MATCH($A352,'Hoja de Trabajo para listado'!$DE$153:$DE$1048576,0),MATCH((CUADRO!M$5&amp;$E352),'Hoja de Trabajo para listado'!$DE$151:$DG$151,0)),0)+IFERROR(INDEX('Hoja de Trabajo para listado'!$CD$155:$DC$1048576,MATCH($A352,'Hoja de Trabajo para listado'!$CD$155:$CD$1048576,0),MATCH((CUADRO!M$5&amp;$E352),'Hoja de Trabajo para listado'!$CD$151:$DC$151,0)),0)</f>
        <v>0</v>
      </c>
      <c r="N352" s="314">
        <f ca="1">+IFERROR(INDEX('Hoja de Trabajo para listado'!$A$155:$Z$1048576,MATCH($A352,'Hoja de Trabajo para listado'!$A$155:$A$1048576,0),MATCH((CUADRO!N$5&amp;$E352),'Hoja de Trabajo para listado'!$A$151:$Z$151,0)),0)+IFERROR(INDEX('Hoja de Trabajo para listado'!$AB$155:$BA$1048576,MATCH($A352,'Hoja de Trabajo para listado'!$AB$155:$AB$1048576,0),MATCH((CUADRO!N$5&amp;$E352),'Hoja de Trabajo para listado'!$AB$151:$BA$151,0)),0)+IFERROR(INDEX('Hoja de Trabajo para listado'!$BC$155:$CB$1048576,MATCH($A352,'Hoja de Trabajo para listado'!$BC$155:$BC$1048576,0),MATCH((CUADRO!N$5&amp;$E352),'Hoja de Trabajo para listado'!$BC$151:$CB$151,0)),0)+IFERROR(INDEX('Hoja de Trabajo para listado'!$DE$153:$DG$274,MATCH($A352,'Hoja de Trabajo para listado'!$DE$153:$DE$1048576,0),MATCH((CUADRO!N$5&amp;$E352),'Hoja de Trabajo para listado'!$DE$151:$DG$151,0)),0)+IFERROR(INDEX('Hoja de Trabajo para listado'!$CD$155:$DC$1048576,MATCH($A352,'Hoja de Trabajo para listado'!$CD$155:$CD$1048576,0),MATCH((CUADRO!N$5&amp;$E352),'Hoja de Trabajo para listado'!$CD$151:$DC$151,0)),0)</f>
        <v>0</v>
      </c>
      <c r="O352" s="314">
        <f ca="1">+IFERROR(INDEX('Hoja de Trabajo para listado'!$A$155:$Z$1048576,MATCH($A352,'Hoja de Trabajo para listado'!$A$155:$A$1048576,0),MATCH((CUADRO!O$5&amp;$E352),'Hoja de Trabajo para listado'!$A$151:$Z$151,0)),0)+IFERROR(INDEX('Hoja de Trabajo para listado'!$AB$155:$BA$1048576,MATCH($A352,'Hoja de Trabajo para listado'!$AB$155:$AB$1048576,0),MATCH((CUADRO!O$5&amp;$E352),'Hoja de Trabajo para listado'!$AB$151:$BA$151,0)),0)+IFERROR(INDEX('Hoja de Trabajo para listado'!$BC$155:$CB$1048576,MATCH($A352,'Hoja de Trabajo para listado'!$BC$155:$BC$1048576,0),MATCH((CUADRO!O$5&amp;$E352),'Hoja de Trabajo para listado'!$BC$151:$CB$151,0)),0)+IFERROR(INDEX('Hoja de Trabajo para listado'!$DE$153:$DG$274,MATCH($A352,'Hoja de Trabajo para listado'!$DE$153:$DE$1048576,0),MATCH((CUADRO!O$5&amp;$E352),'Hoja de Trabajo para listado'!$DE$151:$DG$151,0)),0)+IFERROR(INDEX('Hoja de Trabajo para listado'!$CD$155:$DC$1048576,MATCH($A352,'Hoja de Trabajo para listado'!$CD$155:$CD$1048576,0),MATCH((CUADRO!O$5&amp;$E352),'Hoja de Trabajo para listado'!$CD$151:$DC$151,0)),0)</f>
        <v>0</v>
      </c>
      <c r="P352" s="314">
        <f ca="1">+IFERROR(INDEX('Hoja de Trabajo para listado'!$A$155:$Z$1048576,MATCH($A352,'Hoja de Trabajo para listado'!$A$155:$A$1048576,0),MATCH((CUADRO!P$5&amp;$E352),'Hoja de Trabajo para listado'!$A$151:$Z$151,0)),0)+IFERROR(INDEX('Hoja de Trabajo para listado'!$AB$155:$BA$1048576,MATCH($A352,'Hoja de Trabajo para listado'!$AB$155:$AB$1048576,0),MATCH((CUADRO!P$5&amp;$E352),'Hoja de Trabajo para listado'!$AB$151:$BA$151,0)),0)+IFERROR(INDEX('Hoja de Trabajo para listado'!$BC$155:$CB$1048576,MATCH($A352,'Hoja de Trabajo para listado'!$BC$155:$BC$1048576,0),MATCH((CUADRO!P$5&amp;$E352),'Hoja de Trabajo para listado'!$BC$151:$CB$151,0)),0)+IFERROR(INDEX('Hoja de Trabajo para listado'!$DE$153:$DG$274,MATCH($A352,'Hoja de Trabajo para listado'!$DE$153:$DE$1048576,0),MATCH((CUADRO!P$5&amp;$E352),'Hoja de Trabajo para listado'!$DE$151:$DG$151,0)),0)+IFERROR(INDEX('Hoja de Trabajo para listado'!$CD$155:$DC$1048576,MATCH($A352,'Hoja de Trabajo para listado'!$CD$155:$CD$1048576,0),MATCH((CUADRO!P$5&amp;$E352),'Hoja de Trabajo para listado'!$CD$151:$DC$151,0)),0)</f>
        <v>0</v>
      </c>
      <c r="Q352" s="314">
        <f ca="1">+IFERROR(INDEX('Hoja de Trabajo para listado'!$A$155:$Z$1048576,MATCH($A352,'Hoja de Trabajo para listado'!$A$155:$A$1048576,0),MATCH((CUADRO!Q$5&amp;$E352),'Hoja de Trabajo para listado'!$A$151:$Z$151,0)),0)+IFERROR(INDEX('Hoja de Trabajo para listado'!$AB$155:$BA$1048576,MATCH($A352,'Hoja de Trabajo para listado'!$AB$155:$AB$1048576,0),MATCH((CUADRO!Q$5&amp;$E352),'Hoja de Trabajo para listado'!$AB$151:$BA$151,0)),0)+IFERROR(INDEX('Hoja de Trabajo para listado'!$BC$155:$CB$1048576,MATCH($A352,'Hoja de Trabajo para listado'!$BC$155:$BC$1048576,0),MATCH((CUADRO!Q$5&amp;$E352),'Hoja de Trabajo para listado'!$BC$151:$CB$151,0)),0)+IFERROR(INDEX('Hoja de Trabajo para listado'!$DE$153:$DG$274,MATCH($A352,'Hoja de Trabajo para listado'!$DE$153:$DE$1048576,0),MATCH((CUADRO!Q$5&amp;$E352),'Hoja de Trabajo para listado'!$DE$151:$DG$151,0)),0)+IFERROR(INDEX('Hoja de Trabajo para listado'!$CD$155:$DC$1048576,MATCH($A352,'Hoja de Trabajo para listado'!$CD$155:$CD$1048576,0),MATCH((CUADRO!Q$5&amp;$E352),'Hoja de Trabajo para listado'!$CD$151:$DC$151,0)),0)</f>
        <v>0</v>
      </c>
      <c r="R352" s="314">
        <f t="shared" ca="1" si="10"/>
        <v>0</v>
      </c>
      <c r="S352" s="322"/>
      <c r="T352" s="314">
        <f ca="1">+T353</f>
        <v>0</v>
      </c>
      <c r="U352" s="313">
        <f t="shared" si="11"/>
        <v>1</v>
      </c>
      <c r="V352" s="319" t="str">
        <f>+VLOOKUP(A352,bd_lista!$A$3:$E$593,5,FALSE)</f>
        <v>Gobiernos Autonomos Municipales</v>
      </c>
      <c r="W352" s="425" t="str">
        <f>+V352</f>
        <v>Gobiernos Autonomos Municipales</v>
      </c>
    </row>
    <row r="353" spans="1:23" customFormat="1" ht="15" hidden="1" customHeight="1">
      <c r="A353" s="323">
        <v>1282</v>
      </c>
      <c r="B353" s="428"/>
      <c r="C353" s="319" t="str">
        <f>+VLOOKUP(A353,bd_lista!$A$3:$C$593,3,FALSE)</f>
        <v>Gobierno Autónomo Municipal de Santiago de Huata</v>
      </c>
      <c r="D353" s="430"/>
      <c r="E353" s="349" t="s">
        <v>1419</v>
      </c>
      <c r="F353" s="314">
        <f ca="1">+IFERROR(INDEX('Hoja de Trabajo para listado'!$A$155:$Z$1048576,MATCH($A353,'Hoja de Trabajo para listado'!$A$155:$A$1048576,0),MATCH((CUADRO!F$5&amp;$E353),'Hoja de Trabajo para listado'!$A$151:$Z$151,0)),0)+IFERROR(INDEX('Hoja de Trabajo para listado'!$AB$155:$BA$1048576,MATCH($A353,'Hoja de Trabajo para listado'!$AB$155:$AB$1048576,0),MATCH((CUADRO!F$5&amp;$E353),'Hoja de Trabajo para listado'!$AB$151:$BA$151,0)),0)+IFERROR(INDEX('Hoja de Trabajo para listado'!$BC$155:$CB$1048576,MATCH($A353,'Hoja de Trabajo para listado'!$BC$155:$BC$1048576,0),MATCH((CUADRO!F$5&amp;$E353),'Hoja de Trabajo para listado'!$BC$151:$CB$151,0)),0)+IFERROR(INDEX('Hoja de Trabajo para listado'!$DE$153:$DG$274,MATCH($A353,'Hoja de Trabajo para listado'!$DE$153:$DE$1048576,0),MATCH((CUADRO!F$5&amp;$E353),'Hoja de Trabajo para listado'!$DE$151:$DG$151,0)),0)+IFERROR(INDEX('Hoja de Trabajo para listado'!$CD$155:$DC$1048576,MATCH($A353,'Hoja de Trabajo para listado'!$CD$155:$CD$1048576,0),MATCH((CUADRO!F$5&amp;$E353),'Hoja de Trabajo para listado'!$CD$151:$DC$151,0)),0)</f>
        <v>0</v>
      </c>
      <c r="G353" s="314">
        <f ca="1">+IFERROR(INDEX('Hoja de Trabajo para listado'!$A$155:$Z$1048576,MATCH($A353,'Hoja de Trabajo para listado'!$A$155:$A$1048576,0),MATCH((CUADRO!G$5&amp;$E353),'Hoja de Trabajo para listado'!$A$151:$Z$151,0)),0)+IFERROR(INDEX('Hoja de Trabajo para listado'!$AB$155:$BA$1048576,MATCH($A353,'Hoja de Trabajo para listado'!$AB$155:$AB$1048576,0),MATCH((CUADRO!G$5&amp;$E353),'Hoja de Trabajo para listado'!$AB$151:$BA$151,0)),0)+IFERROR(INDEX('Hoja de Trabajo para listado'!$BC$155:$CB$1048576,MATCH($A353,'Hoja de Trabajo para listado'!$BC$155:$BC$1048576,0),MATCH((CUADRO!G$5&amp;$E353),'Hoja de Trabajo para listado'!$BC$151:$CB$151,0)),0)+IFERROR(INDEX('Hoja de Trabajo para listado'!$DE$153:$DG$274,MATCH($A353,'Hoja de Trabajo para listado'!$DE$153:$DE$1048576,0),MATCH((CUADRO!G$5&amp;$E353),'Hoja de Trabajo para listado'!$DE$151:$DG$151,0)),0)+IFERROR(INDEX('Hoja de Trabajo para listado'!$CD$155:$DC$1048576,MATCH($A353,'Hoja de Trabajo para listado'!$CD$155:$CD$1048576,0),MATCH((CUADRO!G$5&amp;$E353),'Hoja de Trabajo para listado'!$CD$151:$DC$151,0)),0)</f>
        <v>0</v>
      </c>
      <c r="H353" s="314">
        <f ca="1">+IFERROR(INDEX('Hoja de Trabajo para listado'!$A$155:$Z$1048576,MATCH($A353,'Hoja de Trabajo para listado'!$A$155:$A$1048576,0),MATCH((CUADRO!H$5&amp;$E353),'Hoja de Trabajo para listado'!$A$151:$Z$151,0)),0)+IFERROR(INDEX('Hoja de Trabajo para listado'!$AB$155:$BA$1048576,MATCH($A353,'Hoja de Trabajo para listado'!$AB$155:$AB$1048576,0),MATCH((CUADRO!H$5&amp;$E353),'Hoja de Trabajo para listado'!$AB$151:$BA$151,0)),0)+IFERROR(INDEX('Hoja de Trabajo para listado'!$BC$155:$CB$1048576,MATCH($A353,'Hoja de Trabajo para listado'!$BC$155:$BC$1048576,0),MATCH((CUADRO!H$5&amp;$E353),'Hoja de Trabajo para listado'!$BC$151:$CB$151,0)),0)+IFERROR(INDEX('Hoja de Trabajo para listado'!$DE$153:$DG$274,MATCH($A353,'Hoja de Trabajo para listado'!$DE$153:$DE$1048576,0),MATCH((CUADRO!H$5&amp;$E353),'Hoja de Trabajo para listado'!$DE$151:$DG$151,0)),0)+IFERROR(INDEX('Hoja de Trabajo para listado'!$CD$155:$DC$1048576,MATCH($A353,'Hoja de Trabajo para listado'!$CD$155:$CD$1048576,0),MATCH((CUADRO!H$5&amp;$E353),'Hoja de Trabajo para listado'!$CD$151:$DC$151,0)),0)</f>
        <v>0</v>
      </c>
      <c r="I353" s="314">
        <f ca="1">+IFERROR(INDEX('Hoja de Trabajo para listado'!$A$155:$Z$1048576,MATCH($A353,'Hoja de Trabajo para listado'!$A$155:$A$1048576,0),MATCH((CUADRO!I$5&amp;$E353),'Hoja de Trabajo para listado'!$A$151:$Z$151,0)),0)+IFERROR(INDEX('Hoja de Trabajo para listado'!$AB$155:$BA$1048576,MATCH($A353,'Hoja de Trabajo para listado'!$AB$155:$AB$1048576,0),MATCH((CUADRO!I$5&amp;$E353),'Hoja de Trabajo para listado'!$AB$151:$BA$151,0)),0)+IFERROR(INDEX('Hoja de Trabajo para listado'!$BC$155:$CB$1048576,MATCH($A353,'Hoja de Trabajo para listado'!$BC$155:$BC$1048576,0),MATCH((CUADRO!I$5&amp;$E353),'Hoja de Trabajo para listado'!$BC$151:$CB$151,0)),0)+IFERROR(INDEX('Hoja de Trabajo para listado'!$DE$153:$DG$274,MATCH($A353,'Hoja de Trabajo para listado'!$DE$153:$DE$1048576,0),MATCH((CUADRO!I$5&amp;$E353),'Hoja de Trabajo para listado'!$DE$151:$DG$151,0)),0)+IFERROR(INDEX('Hoja de Trabajo para listado'!$CD$155:$DC$1048576,MATCH($A353,'Hoja de Trabajo para listado'!$CD$155:$CD$1048576,0),MATCH((CUADRO!I$5&amp;$E353),'Hoja de Trabajo para listado'!$CD$151:$DC$151,0)),0)</f>
        <v>0</v>
      </c>
      <c r="J353" s="314">
        <f ca="1">+IFERROR(INDEX('Hoja de Trabajo para listado'!$A$155:$Z$1048576,MATCH($A353,'Hoja de Trabajo para listado'!$A$155:$A$1048576,0),MATCH((CUADRO!J$5&amp;$E353),'Hoja de Trabajo para listado'!$A$151:$Z$151,0)),0)+IFERROR(INDEX('Hoja de Trabajo para listado'!$AB$155:$BA$1048576,MATCH($A353,'Hoja de Trabajo para listado'!$AB$155:$AB$1048576,0),MATCH((CUADRO!J$5&amp;$E353),'Hoja de Trabajo para listado'!$AB$151:$BA$151,0)),0)+IFERROR(INDEX('Hoja de Trabajo para listado'!$BC$155:$CB$1048576,MATCH($A353,'Hoja de Trabajo para listado'!$BC$155:$BC$1048576,0),MATCH((CUADRO!J$5&amp;$E353),'Hoja de Trabajo para listado'!$BC$151:$CB$151,0)),0)+IFERROR(INDEX('Hoja de Trabajo para listado'!$DE$153:$DG$274,MATCH($A353,'Hoja de Trabajo para listado'!$DE$153:$DE$1048576,0),MATCH((CUADRO!J$5&amp;$E353),'Hoja de Trabajo para listado'!$DE$151:$DG$151,0)),0)+IFERROR(INDEX('Hoja de Trabajo para listado'!$CD$155:$DC$1048576,MATCH($A353,'Hoja de Trabajo para listado'!$CD$155:$CD$1048576,0),MATCH((CUADRO!J$5&amp;$E353),'Hoja de Trabajo para listado'!$CD$151:$DC$151,0)),0)</f>
        <v>0</v>
      </c>
      <c r="K353" s="314">
        <f ca="1">+IFERROR(INDEX('Hoja de Trabajo para listado'!$A$155:$Z$1048576,MATCH($A353,'Hoja de Trabajo para listado'!$A$155:$A$1048576,0),MATCH((CUADRO!K$5&amp;$E353),'Hoja de Trabajo para listado'!$A$151:$Z$151,0)),0)+IFERROR(INDEX('Hoja de Trabajo para listado'!$AB$155:$BA$1048576,MATCH($A353,'Hoja de Trabajo para listado'!$AB$155:$AB$1048576,0),MATCH((CUADRO!K$5&amp;$E353),'Hoja de Trabajo para listado'!$AB$151:$BA$151,0)),0)+IFERROR(INDEX('Hoja de Trabajo para listado'!$BC$155:$CB$1048576,MATCH($A353,'Hoja de Trabajo para listado'!$BC$155:$BC$1048576,0),MATCH((CUADRO!K$5&amp;$E353),'Hoja de Trabajo para listado'!$BC$151:$CB$151,0)),0)+IFERROR(INDEX('Hoja de Trabajo para listado'!$DE$153:$DG$274,MATCH($A353,'Hoja de Trabajo para listado'!$DE$153:$DE$1048576,0),MATCH((CUADRO!K$5&amp;$E353),'Hoja de Trabajo para listado'!$DE$151:$DG$151,0)),0)+IFERROR(INDEX('Hoja de Trabajo para listado'!$CD$155:$DC$1048576,MATCH($A353,'Hoja de Trabajo para listado'!$CD$155:$CD$1048576,0),MATCH((CUADRO!K$5&amp;$E353),'Hoja de Trabajo para listado'!$CD$151:$DC$151,0)),0)</f>
        <v>0</v>
      </c>
      <c r="L353" s="314">
        <f ca="1">+IFERROR(INDEX('Hoja de Trabajo para listado'!$A$155:$Z$1048576,MATCH($A353,'Hoja de Trabajo para listado'!$A$155:$A$1048576,0),MATCH((CUADRO!L$5&amp;$E353),'Hoja de Trabajo para listado'!$A$151:$Z$151,0)),0)+IFERROR(INDEX('Hoja de Trabajo para listado'!$AB$155:$BA$1048576,MATCH($A353,'Hoja de Trabajo para listado'!$AB$155:$AB$1048576,0),MATCH((CUADRO!L$5&amp;$E353),'Hoja de Trabajo para listado'!$AB$151:$BA$151,0)),0)+IFERROR(INDEX('Hoja de Trabajo para listado'!$BC$155:$CB$1048576,MATCH($A353,'Hoja de Trabajo para listado'!$BC$155:$BC$1048576,0),MATCH((CUADRO!L$5&amp;$E353),'Hoja de Trabajo para listado'!$BC$151:$CB$151,0)),0)+IFERROR(INDEX('Hoja de Trabajo para listado'!$DE$153:$DG$274,MATCH($A353,'Hoja de Trabajo para listado'!$DE$153:$DE$1048576,0),MATCH((CUADRO!L$5&amp;$E353),'Hoja de Trabajo para listado'!$DE$151:$DG$151,0)),0)+IFERROR(INDEX('Hoja de Trabajo para listado'!$CD$155:$DC$1048576,MATCH($A353,'Hoja de Trabajo para listado'!$CD$155:$CD$1048576,0),MATCH((CUADRO!L$5&amp;$E353),'Hoja de Trabajo para listado'!$CD$151:$DC$151,0)),0)</f>
        <v>0</v>
      </c>
      <c r="M353" s="314">
        <f ca="1">+IFERROR(INDEX('Hoja de Trabajo para listado'!$A$155:$Z$1048576,MATCH($A353,'Hoja de Trabajo para listado'!$A$155:$A$1048576,0),MATCH((CUADRO!M$5&amp;$E353),'Hoja de Trabajo para listado'!$A$151:$Z$151,0)),0)+IFERROR(INDEX('Hoja de Trabajo para listado'!$AB$155:$BA$1048576,MATCH($A353,'Hoja de Trabajo para listado'!$AB$155:$AB$1048576,0),MATCH((CUADRO!M$5&amp;$E353),'Hoja de Trabajo para listado'!$AB$151:$BA$151,0)),0)+IFERROR(INDEX('Hoja de Trabajo para listado'!$BC$155:$CB$1048576,MATCH($A353,'Hoja de Trabajo para listado'!$BC$155:$BC$1048576,0),MATCH((CUADRO!M$5&amp;$E353),'Hoja de Trabajo para listado'!$BC$151:$CB$151,0)),0)+IFERROR(INDEX('Hoja de Trabajo para listado'!$DE$153:$DG$274,MATCH($A353,'Hoja de Trabajo para listado'!$DE$153:$DE$1048576,0),MATCH((CUADRO!M$5&amp;$E353),'Hoja de Trabajo para listado'!$DE$151:$DG$151,0)),0)+IFERROR(INDEX('Hoja de Trabajo para listado'!$CD$155:$DC$1048576,MATCH($A353,'Hoja de Trabajo para listado'!$CD$155:$CD$1048576,0),MATCH((CUADRO!M$5&amp;$E353),'Hoja de Trabajo para listado'!$CD$151:$DC$151,0)),0)</f>
        <v>0</v>
      </c>
      <c r="N353" s="314">
        <f ca="1">+IFERROR(INDEX('Hoja de Trabajo para listado'!$A$155:$Z$1048576,MATCH($A353,'Hoja de Trabajo para listado'!$A$155:$A$1048576,0),MATCH((CUADRO!N$5&amp;$E353),'Hoja de Trabajo para listado'!$A$151:$Z$151,0)),0)+IFERROR(INDEX('Hoja de Trabajo para listado'!$AB$155:$BA$1048576,MATCH($A353,'Hoja de Trabajo para listado'!$AB$155:$AB$1048576,0),MATCH((CUADRO!N$5&amp;$E353),'Hoja de Trabajo para listado'!$AB$151:$BA$151,0)),0)+IFERROR(INDEX('Hoja de Trabajo para listado'!$BC$155:$CB$1048576,MATCH($A353,'Hoja de Trabajo para listado'!$BC$155:$BC$1048576,0),MATCH((CUADRO!N$5&amp;$E353),'Hoja de Trabajo para listado'!$BC$151:$CB$151,0)),0)+IFERROR(INDEX('Hoja de Trabajo para listado'!$DE$153:$DG$274,MATCH($A353,'Hoja de Trabajo para listado'!$DE$153:$DE$1048576,0),MATCH((CUADRO!N$5&amp;$E353),'Hoja de Trabajo para listado'!$DE$151:$DG$151,0)),0)+IFERROR(INDEX('Hoja de Trabajo para listado'!$CD$155:$DC$1048576,MATCH($A353,'Hoja de Trabajo para listado'!$CD$155:$CD$1048576,0),MATCH((CUADRO!N$5&amp;$E353),'Hoja de Trabajo para listado'!$CD$151:$DC$151,0)),0)</f>
        <v>0</v>
      </c>
      <c r="O353" s="314">
        <f ca="1">+IFERROR(INDEX('Hoja de Trabajo para listado'!$A$155:$Z$1048576,MATCH($A353,'Hoja de Trabajo para listado'!$A$155:$A$1048576,0),MATCH((CUADRO!O$5&amp;$E353),'Hoja de Trabajo para listado'!$A$151:$Z$151,0)),0)+IFERROR(INDEX('Hoja de Trabajo para listado'!$AB$155:$BA$1048576,MATCH($A353,'Hoja de Trabajo para listado'!$AB$155:$AB$1048576,0),MATCH((CUADRO!O$5&amp;$E353),'Hoja de Trabajo para listado'!$AB$151:$BA$151,0)),0)+IFERROR(INDEX('Hoja de Trabajo para listado'!$BC$155:$CB$1048576,MATCH($A353,'Hoja de Trabajo para listado'!$BC$155:$BC$1048576,0),MATCH((CUADRO!O$5&amp;$E353),'Hoja de Trabajo para listado'!$BC$151:$CB$151,0)),0)+IFERROR(INDEX('Hoja de Trabajo para listado'!$DE$153:$DG$274,MATCH($A353,'Hoja de Trabajo para listado'!$DE$153:$DE$1048576,0),MATCH((CUADRO!O$5&amp;$E353),'Hoja de Trabajo para listado'!$DE$151:$DG$151,0)),0)+IFERROR(INDEX('Hoja de Trabajo para listado'!$CD$155:$DC$1048576,MATCH($A353,'Hoja de Trabajo para listado'!$CD$155:$CD$1048576,0),MATCH((CUADRO!O$5&amp;$E353),'Hoja de Trabajo para listado'!$CD$151:$DC$151,0)),0)</f>
        <v>0</v>
      </c>
      <c r="P353" s="314">
        <f ca="1">+IFERROR(INDEX('Hoja de Trabajo para listado'!$A$155:$Z$1048576,MATCH($A353,'Hoja de Trabajo para listado'!$A$155:$A$1048576,0),MATCH((CUADRO!P$5&amp;$E353),'Hoja de Trabajo para listado'!$A$151:$Z$151,0)),0)+IFERROR(INDEX('Hoja de Trabajo para listado'!$AB$155:$BA$1048576,MATCH($A353,'Hoja de Trabajo para listado'!$AB$155:$AB$1048576,0),MATCH((CUADRO!P$5&amp;$E353),'Hoja de Trabajo para listado'!$AB$151:$BA$151,0)),0)+IFERROR(INDEX('Hoja de Trabajo para listado'!$BC$155:$CB$1048576,MATCH($A353,'Hoja de Trabajo para listado'!$BC$155:$BC$1048576,0),MATCH((CUADRO!P$5&amp;$E353),'Hoja de Trabajo para listado'!$BC$151:$CB$151,0)),0)+IFERROR(INDEX('Hoja de Trabajo para listado'!$DE$153:$DG$274,MATCH($A353,'Hoja de Trabajo para listado'!$DE$153:$DE$1048576,0),MATCH((CUADRO!P$5&amp;$E353),'Hoja de Trabajo para listado'!$DE$151:$DG$151,0)),0)+IFERROR(INDEX('Hoja de Trabajo para listado'!$CD$155:$DC$1048576,MATCH($A353,'Hoja de Trabajo para listado'!$CD$155:$CD$1048576,0),MATCH((CUADRO!P$5&amp;$E353),'Hoja de Trabajo para listado'!$CD$151:$DC$151,0)),0)</f>
        <v>0</v>
      </c>
      <c r="Q353" s="314">
        <f ca="1">+IFERROR(INDEX('Hoja de Trabajo para listado'!$A$155:$Z$1048576,MATCH($A353,'Hoja de Trabajo para listado'!$A$155:$A$1048576,0),MATCH((CUADRO!Q$5&amp;$E353),'Hoja de Trabajo para listado'!$A$151:$Z$151,0)),0)+IFERROR(INDEX('Hoja de Trabajo para listado'!$AB$155:$BA$1048576,MATCH($A353,'Hoja de Trabajo para listado'!$AB$155:$AB$1048576,0),MATCH((CUADRO!Q$5&amp;$E353),'Hoja de Trabajo para listado'!$AB$151:$BA$151,0)),0)+IFERROR(INDEX('Hoja de Trabajo para listado'!$BC$155:$CB$1048576,MATCH($A353,'Hoja de Trabajo para listado'!$BC$155:$BC$1048576,0),MATCH((CUADRO!Q$5&amp;$E353),'Hoja de Trabajo para listado'!$BC$151:$CB$151,0)),0)+IFERROR(INDEX('Hoja de Trabajo para listado'!$DE$153:$DG$274,MATCH($A353,'Hoja de Trabajo para listado'!$DE$153:$DE$1048576,0),MATCH((CUADRO!Q$5&amp;$E353),'Hoja de Trabajo para listado'!$DE$151:$DG$151,0)),0)+IFERROR(INDEX('Hoja de Trabajo para listado'!$CD$155:$DC$1048576,MATCH($A353,'Hoja de Trabajo para listado'!$CD$155:$CD$1048576,0),MATCH((CUADRO!Q$5&amp;$E353),'Hoja de Trabajo para listado'!$CD$151:$DC$151,0)),0)</f>
        <v>0</v>
      </c>
      <c r="R353" s="314">
        <f t="shared" ca="1" si="10"/>
        <v>0</v>
      </c>
      <c r="S353" s="322">
        <f ca="1">+R352+R353</f>
        <v>0</v>
      </c>
      <c r="T353" s="314">
        <f ca="1">+S353</f>
        <v>0</v>
      </c>
      <c r="U353" s="313">
        <f t="shared" si="11"/>
        <v>2</v>
      </c>
      <c r="V353" s="319" t="str">
        <f>+VLOOKUP(A353,bd_lista!$A$3:$E$593,5,FALSE)</f>
        <v>Gobiernos Autonomos Municipales</v>
      </c>
      <c r="W353" s="426"/>
    </row>
    <row r="354" spans="1:23" customFormat="1" ht="15" hidden="1" customHeight="1">
      <c r="A354" s="323">
        <v>1283</v>
      </c>
      <c r="B354" s="427">
        <f>+A354</f>
        <v>1283</v>
      </c>
      <c r="C354" s="318" t="str">
        <f>+VLOOKUP(A354,bd_lista!$A$3:$C$593,3,FALSE)</f>
        <v>Gobierno Autónomo Municipal de Escoma</v>
      </c>
      <c r="D354" s="429" t="str">
        <f>+C354</f>
        <v>Gobierno Autónomo Municipal de Escoma</v>
      </c>
      <c r="E354" s="346" t="s">
        <v>1418</v>
      </c>
      <c r="F354" s="314">
        <f ca="1">+IFERROR(INDEX('Hoja de Trabajo para listado'!$A$155:$Z$1048576,MATCH($A354,'Hoja de Trabajo para listado'!$A$155:$A$1048576,0),MATCH((CUADRO!F$5&amp;$E354),'Hoja de Trabajo para listado'!$A$151:$Z$151,0)),0)+IFERROR(INDEX('Hoja de Trabajo para listado'!$AB$155:$BA$1048576,MATCH($A354,'Hoja de Trabajo para listado'!$AB$155:$AB$1048576,0),MATCH((CUADRO!F$5&amp;$E354),'Hoja de Trabajo para listado'!$AB$151:$BA$151,0)),0)+IFERROR(INDEX('Hoja de Trabajo para listado'!$BC$155:$CB$1048576,MATCH($A354,'Hoja de Trabajo para listado'!$BC$155:$BC$1048576,0),MATCH((CUADRO!F$5&amp;$E354),'Hoja de Trabajo para listado'!$BC$151:$CB$151,0)),0)+IFERROR(INDEX('Hoja de Trabajo para listado'!$DE$153:$DG$274,MATCH($A354,'Hoja de Trabajo para listado'!$DE$153:$DE$1048576,0),MATCH((CUADRO!F$5&amp;$E354),'Hoja de Trabajo para listado'!$DE$151:$DG$151,0)),0)+IFERROR(INDEX('Hoja de Trabajo para listado'!$CD$155:$DC$1048576,MATCH($A354,'Hoja de Trabajo para listado'!$CD$155:$CD$1048576,0),MATCH((CUADRO!F$5&amp;$E354),'Hoja de Trabajo para listado'!$CD$151:$DC$151,0)),0)</f>
        <v>0</v>
      </c>
      <c r="G354" s="314">
        <f ca="1">+IFERROR(INDEX('Hoja de Trabajo para listado'!$A$155:$Z$1048576,MATCH($A354,'Hoja de Trabajo para listado'!$A$155:$A$1048576,0),MATCH((CUADRO!G$5&amp;$E354),'Hoja de Trabajo para listado'!$A$151:$Z$151,0)),0)+IFERROR(INDEX('Hoja de Trabajo para listado'!$AB$155:$BA$1048576,MATCH($A354,'Hoja de Trabajo para listado'!$AB$155:$AB$1048576,0),MATCH((CUADRO!G$5&amp;$E354),'Hoja de Trabajo para listado'!$AB$151:$BA$151,0)),0)+IFERROR(INDEX('Hoja de Trabajo para listado'!$BC$155:$CB$1048576,MATCH($A354,'Hoja de Trabajo para listado'!$BC$155:$BC$1048576,0),MATCH((CUADRO!G$5&amp;$E354),'Hoja de Trabajo para listado'!$BC$151:$CB$151,0)),0)+IFERROR(INDEX('Hoja de Trabajo para listado'!$DE$153:$DG$274,MATCH($A354,'Hoja de Trabajo para listado'!$DE$153:$DE$1048576,0),MATCH((CUADRO!G$5&amp;$E354),'Hoja de Trabajo para listado'!$DE$151:$DG$151,0)),0)+IFERROR(INDEX('Hoja de Trabajo para listado'!$CD$155:$DC$1048576,MATCH($A354,'Hoja de Trabajo para listado'!$CD$155:$CD$1048576,0),MATCH((CUADRO!G$5&amp;$E354),'Hoja de Trabajo para listado'!$CD$151:$DC$151,0)),0)</f>
        <v>0</v>
      </c>
      <c r="H354" s="314">
        <f ca="1">+IFERROR(INDEX('Hoja de Trabajo para listado'!$A$155:$Z$1048576,MATCH($A354,'Hoja de Trabajo para listado'!$A$155:$A$1048576,0),MATCH((CUADRO!H$5&amp;$E354),'Hoja de Trabajo para listado'!$A$151:$Z$151,0)),0)+IFERROR(INDEX('Hoja de Trabajo para listado'!$AB$155:$BA$1048576,MATCH($A354,'Hoja de Trabajo para listado'!$AB$155:$AB$1048576,0),MATCH((CUADRO!H$5&amp;$E354),'Hoja de Trabajo para listado'!$AB$151:$BA$151,0)),0)+IFERROR(INDEX('Hoja de Trabajo para listado'!$BC$155:$CB$1048576,MATCH($A354,'Hoja de Trabajo para listado'!$BC$155:$BC$1048576,0),MATCH((CUADRO!H$5&amp;$E354),'Hoja de Trabajo para listado'!$BC$151:$CB$151,0)),0)+IFERROR(INDEX('Hoja de Trabajo para listado'!$DE$153:$DG$274,MATCH($A354,'Hoja de Trabajo para listado'!$DE$153:$DE$1048576,0),MATCH((CUADRO!H$5&amp;$E354),'Hoja de Trabajo para listado'!$DE$151:$DG$151,0)),0)+IFERROR(INDEX('Hoja de Trabajo para listado'!$CD$155:$DC$1048576,MATCH($A354,'Hoja de Trabajo para listado'!$CD$155:$CD$1048576,0),MATCH((CUADRO!H$5&amp;$E354),'Hoja de Trabajo para listado'!$CD$151:$DC$151,0)),0)</f>
        <v>0</v>
      </c>
      <c r="I354" s="314">
        <f ca="1">+IFERROR(INDEX('Hoja de Trabajo para listado'!$A$155:$Z$1048576,MATCH($A354,'Hoja de Trabajo para listado'!$A$155:$A$1048576,0),MATCH((CUADRO!I$5&amp;$E354),'Hoja de Trabajo para listado'!$A$151:$Z$151,0)),0)+IFERROR(INDEX('Hoja de Trabajo para listado'!$AB$155:$BA$1048576,MATCH($A354,'Hoja de Trabajo para listado'!$AB$155:$AB$1048576,0),MATCH((CUADRO!I$5&amp;$E354),'Hoja de Trabajo para listado'!$AB$151:$BA$151,0)),0)+IFERROR(INDEX('Hoja de Trabajo para listado'!$BC$155:$CB$1048576,MATCH($A354,'Hoja de Trabajo para listado'!$BC$155:$BC$1048576,0),MATCH((CUADRO!I$5&amp;$E354),'Hoja de Trabajo para listado'!$BC$151:$CB$151,0)),0)+IFERROR(INDEX('Hoja de Trabajo para listado'!$DE$153:$DG$274,MATCH($A354,'Hoja de Trabajo para listado'!$DE$153:$DE$1048576,0),MATCH((CUADRO!I$5&amp;$E354),'Hoja de Trabajo para listado'!$DE$151:$DG$151,0)),0)+IFERROR(INDEX('Hoja de Trabajo para listado'!$CD$155:$DC$1048576,MATCH($A354,'Hoja de Trabajo para listado'!$CD$155:$CD$1048576,0),MATCH((CUADRO!I$5&amp;$E354),'Hoja de Trabajo para listado'!$CD$151:$DC$151,0)),0)</f>
        <v>0</v>
      </c>
      <c r="J354" s="314">
        <f ca="1">+IFERROR(INDEX('Hoja de Trabajo para listado'!$A$155:$Z$1048576,MATCH($A354,'Hoja de Trabajo para listado'!$A$155:$A$1048576,0),MATCH((CUADRO!J$5&amp;$E354),'Hoja de Trabajo para listado'!$A$151:$Z$151,0)),0)+IFERROR(INDEX('Hoja de Trabajo para listado'!$AB$155:$BA$1048576,MATCH($A354,'Hoja de Trabajo para listado'!$AB$155:$AB$1048576,0),MATCH((CUADRO!J$5&amp;$E354),'Hoja de Trabajo para listado'!$AB$151:$BA$151,0)),0)+IFERROR(INDEX('Hoja de Trabajo para listado'!$BC$155:$CB$1048576,MATCH($A354,'Hoja de Trabajo para listado'!$BC$155:$BC$1048576,0),MATCH((CUADRO!J$5&amp;$E354),'Hoja de Trabajo para listado'!$BC$151:$CB$151,0)),0)+IFERROR(INDEX('Hoja de Trabajo para listado'!$DE$153:$DG$274,MATCH($A354,'Hoja de Trabajo para listado'!$DE$153:$DE$1048576,0),MATCH((CUADRO!J$5&amp;$E354),'Hoja de Trabajo para listado'!$DE$151:$DG$151,0)),0)+IFERROR(INDEX('Hoja de Trabajo para listado'!$CD$155:$DC$1048576,MATCH($A354,'Hoja de Trabajo para listado'!$CD$155:$CD$1048576,0),MATCH((CUADRO!J$5&amp;$E354),'Hoja de Trabajo para listado'!$CD$151:$DC$151,0)),0)</f>
        <v>0</v>
      </c>
      <c r="K354" s="314">
        <f ca="1">+IFERROR(INDEX('Hoja de Trabajo para listado'!$A$155:$Z$1048576,MATCH($A354,'Hoja de Trabajo para listado'!$A$155:$A$1048576,0),MATCH((CUADRO!K$5&amp;$E354),'Hoja de Trabajo para listado'!$A$151:$Z$151,0)),0)+IFERROR(INDEX('Hoja de Trabajo para listado'!$AB$155:$BA$1048576,MATCH($A354,'Hoja de Trabajo para listado'!$AB$155:$AB$1048576,0),MATCH((CUADRO!K$5&amp;$E354),'Hoja de Trabajo para listado'!$AB$151:$BA$151,0)),0)+IFERROR(INDEX('Hoja de Trabajo para listado'!$BC$155:$CB$1048576,MATCH($A354,'Hoja de Trabajo para listado'!$BC$155:$BC$1048576,0),MATCH((CUADRO!K$5&amp;$E354),'Hoja de Trabajo para listado'!$BC$151:$CB$151,0)),0)+IFERROR(INDEX('Hoja de Trabajo para listado'!$DE$153:$DG$274,MATCH($A354,'Hoja de Trabajo para listado'!$DE$153:$DE$1048576,0),MATCH((CUADRO!K$5&amp;$E354),'Hoja de Trabajo para listado'!$DE$151:$DG$151,0)),0)+IFERROR(INDEX('Hoja de Trabajo para listado'!$CD$155:$DC$1048576,MATCH($A354,'Hoja de Trabajo para listado'!$CD$155:$CD$1048576,0),MATCH((CUADRO!K$5&amp;$E354),'Hoja de Trabajo para listado'!$CD$151:$DC$151,0)),0)</f>
        <v>0</v>
      </c>
      <c r="L354" s="314">
        <f ca="1">+IFERROR(INDEX('Hoja de Trabajo para listado'!$A$155:$Z$1048576,MATCH($A354,'Hoja de Trabajo para listado'!$A$155:$A$1048576,0),MATCH((CUADRO!L$5&amp;$E354),'Hoja de Trabajo para listado'!$A$151:$Z$151,0)),0)+IFERROR(INDEX('Hoja de Trabajo para listado'!$AB$155:$BA$1048576,MATCH($A354,'Hoja de Trabajo para listado'!$AB$155:$AB$1048576,0),MATCH((CUADRO!L$5&amp;$E354),'Hoja de Trabajo para listado'!$AB$151:$BA$151,0)),0)+IFERROR(INDEX('Hoja de Trabajo para listado'!$BC$155:$CB$1048576,MATCH($A354,'Hoja de Trabajo para listado'!$BC$155:$BC$1048576,0),MATCH((CUADRO!L$5&amp;$E354),'Hoja de Trabajo para listado'!$BC$151:$CB$151,0)),0)+IFERROR(INDEX('Hoja de Trabajo para listado'!$DE$153:$DG$274,MATCH($A354,'Hoja de Trabajo para listado'!$DE$153:$DE$1048576,0),MATCH((CUADRO!L$5&amp;$E354),'Hoja de Trabajo para listado'!$DE$151:$DG$151,0)),0)+IFERROR(INDEX('Hoja de Trabajo para listado'!$CD$155:$DC$1048576,MATCH($A354,'Hoja de Trabajo para listado'!$CD$155:$CD$1048576,0),MATCH((CUADRO!L$5&amp;$E354),'Hoja de Trabajo para listado'!$CD$151:$DC$151,0)),0)</f>
        <v>0</v>
      </c>
      <c r="M354" s="314">
        <f ca="1">+IFERROR(INDEX('Hoja de Trabajo para listado'!$A$155:$Z$1048576,MATCH($A354,'Hoja de Trabajo para listado'!$A$155:$A$1048576,0),MATCH((CUADRO!M$5&amp;$E354),'Hoja de Trabajo para listado'!$A$151:$Z$151,0)),0)+IFERROR(INDEX('Hoja de Trabajo para listado'!$AB$155:$BA$1048576,MATCH($A354,'Hoja de Trabajo para listado'!$AB$155:$AB$1048576,0),MATCH((CUADRO!M$5&amp;$E354),'Hoja de Trabajo para listado'!$AB$151:$BA$151,0)),0)+IFERROR(INDEX('Hoja de Trabajo para listado'!$BC$155:$CB$1048576,MATCH($A354,'Hoja de Trabajo para listado'!$BC$155:$BC$1048576,0),MATCH((CUADRO!M$5&amp;$E354),'Hoja de Trabajo para listado'!$BC$151:$CB$151,0)),0)+IFERROR(INDEX('Hoja de Trabajo para listado'!$DE$153:$DG$274,MATCH($A354,'Hoja de Trabajo para listado'!$DE$153:$DE$1048576,0),MATCH((CUADRO!M$5&amp;$E354),'Hoja de Trabajo para listado'!$DE$151:$DG$151,0)),0)+IFERROR(INDEX('Hoja de Trabajo para listado'!$CD$155:$DC$1048576,MATCH($A354,'Hoja de Trabajo para listado'!$CD$155:$CD$1048576,0),MATCH((CUADRO!M$5&amp;$E354),'Hoja de Trabajo para listado'!$CD$151:$DC$151,0)),0)</f>
        <v>0</v>
      </c>
      <c r="N354" s="314">
        <f ca="1">+IFERROR(INDEX('Hoja de Trabajo para listado'!$A$155:$Z$1048576,MATCH($A354,'Hoja de Trabajo para listado'!$A$155:$A$1048576,0),MATCH((CUADRO!N$5&amp;$E354),'Hoja de Trabajo para listado'!$A$151:$Z$151,0)),0)+IFERROR(INDEX('Hoja de Trabajo para listado'!$AB$155:$BA$1048576,MATCH($A354,'Hoja de Trabajo para listado'!$AB$155:$AB$1048576,0),MATCH((CUADRO!N$5&amp;$E354),'Hoja de Trabajo para listado'!$AB$151:$BA$151,0)),0)+IFERROR(INDEX('Hoja de Trabajo para listado'!$BC$155:$CB$1048576,MATCH($A354,'Hoja de Trabajo para listado'!$BC$155:$BC$1048576,0),MATCH((CUADRO!N$5&amp;$E354),'Hoja de Trabajo para listado'!$BC$151:$CB$151,0)),0)+IFERROR(INDEX('Hoja de Trabajo para listado'!$DE$153:$DG$274,MATCH($A354,'Hoja de Trabajo para listado'!$DE$153:$DE$1048576,0),MATCH((CUADRO!N$5&amp;$E354),'Hoja de Trabajo para listado'!$DE$151:$DG$151,0)),0)+IFERROR(INDEX('Hoja de Trabajo para listado'!$CD$155:$DC$1048576,MATCH($A354,'Hoja de Trabajo para listado'!$CD$155:$CD$1048576,0),MATCH((CUADRO!N$5&amp;$E354),'Hoja de Trabajo para listado'!$CD$151:$DC$151,0)),0)</f>
        <v>0</v>
      </c>
      <c r="O354" s="314">
        <f ca="1">+IFERROR(INDEX('Hoja de Trabajo para listado'!$A$155:$Z$1048576,MATCH($A354,'Hoja de Trabajo para listado'!$A$155:$A$1048576,0),MATCH((CUADRO!O$5&amp;$E354),'Hoja de Trabajo para listado'!$A$151:$Z$151,0)),0)+IFERROR(INDEX('Hoja de Trabajo para listado'!$AB$155:$BA$1048576,MATCH($A354,'Hoja de Trabajo para listado'!$AB$155:$AB$1048576,0),MATCH((CUADRO!O$5&amp;$E354),'Hoja de Trabajo para listado'!$AB$151:$BA$151,0)),0)+IFERROR(INDEX('Hoja de Trabajo para listado'!$BC$155:$CB$1048576,MATCH($A354,'Hoja de Trabajo para listado'!$BC$155:$BC$1048576,0),MATCH((CUADRO!O$5&amp;$E354),'Hoja de Trabajo para listado'!$BC$151:$CB$151,0)),0)+IFERROR(INDEX('Hoja de Trabajo para listado'!$DE$153:$DG$274,MATCH($A354,'Hoja de Trabajo para listado'!$DE$153:$DE$1048576,0),MATCH((CUADRO!O$5&amp;$E354),'Hoja de Trabajo para listado'!$DE$151:$DG$151,0)),0)+IFERROR(INDEX('Hoja de Trabajo para listado'!$CD$155:$DC$1048576,MATCH($A354,'Hoja de Trabajo para listado'!$CD$155:$CD$1048576,0),MATCH((CUADRO!O$5&amp;$E354),'Hoja de Trabajo para listado'!$CD$151:$DC$151,0)),0)</f>
        <v>0</v>
      </c>
      <c r="P354" s="314">
        <f ca="1">+IFERROR(INDEX('Hoja de Trabajo para listado'!$A$155:$Z$1048576,MATCH($A354,'Hoja de Trabajo para listado'!$A$155:$A$1048576,0),MATCH((CUADRO!P$5&amp;$E354),'Hoja de Trabajo para listado'!$A$151:$Z$151,0)),0)+IFERROR(INDEX('Hoja de Trabajo para listado'!$AB$155:$BA$1048576,MATCH($A354,'Hoja de Trabajo para listado'!$AB$155:$AB$1048576,0),MATCH((CUADRO!P$5&amp;$E354),'Hoja de Trabajo para listado'!$AB$151:$BA$151,0)),0)+IFERROR(INDEX('Hoja de Trabajo para listado'!$BC$155:$CB$1048576,MATCH($A354,'Hoja de Trabajo para listado'!$BC$155:$BC$1048576,0),MATCH((CUADRO!P$5&amp;$E354),'Hoja de Trabajo para listado'!$BC$151:$CB$151,0)),0)+IFERROR(INDEX('Hoja de Trabajo para listado'!$DE$153:$DG$274,MATCH($A354,'Hoja de Trabajo para listado'!$DE$153:$DE$1048576,0),MATCH((CUADRO!P$5&amp;$E354),'Hoja de Trabajo para listado'!$DE$151:$DG$151,0)),0)+IFERROR(INDEX('Hoja de Trabajo para listado'!$CD$155:$DC$1048576,MATCH($A354,'Hoja de Trabajo para listado'!$CD$155:$CD$1048576,0),MATCH((CUADRO!P$5&amp;$E354),'Hoja de Trabajo para listado'!$CD$151:$DC$151,0)),0)</f>
        <v>0</v>
      </c>
      <c r="Q354" s="314">
        <f ca="1">+IFERROR(INDEX('Hoja de Trabajo para listado'!$A$155:$Z$1048576,MATCH($A354,'Hoja de Trabajo para listado'!$A$155:$A$1048576,0),MATCH((CUADRO!Q$5&amp;$E354),'Hoja de Trabajo para listado'!$A$151:$Z$151,0)),0)+IFERROR(INDEX('Hoja de Trabajo para listado'!$AB$155:$BA$1048576,MATCH($A354,'Hoja de Trabajo para listado'!$AB$155:$AB$1048576,0),MATCH((CUADRO!Q$5&amp;$E354),'Hoja de Trabajo para listado'!$AB$151:$BA$151,0)),0)+IFERROR(INDEX('Hoja de Trabajo para listado'!$BC$155:$CB$1048576,MATCH($A354,'Hoja de Trabajo para listado'!$BC$155:$BC$1048576,0),MATCH((CUADRO!Q$5&amp;$E354),'Hoja de Trabajo para listado'!$BC$151:$CB$151,0)),0)+IFERROR(INDEX('Hoja de Trabajo para listado'!$DE$153:$DG$274,MATCH($A354,'Hoja de Trabajo para listado'!$DE$153:$DE$1048576,0),MATCH((CUADRO!Q$5&amp;$E354),'Hoja de Trabajo para listado'!$DE$151:$DG$151,0)),0)+IFERROR(INDEX('Hoja de Trabajo para listado'!$CD$155:$DC$1048576,MATCH($A354,'Hoja de Trabajo para listado'!$CD$155:$CD$1048576,0),MATCH((CUADRO!Q$5&amp;$E354),'Hoja de Trabajo para listado'!$CD$151:$DC$151,0)),0)</f>
        <v>0</v>
      </c>
      <c r="R354" s="314">
        <f t="shared" ca="1" si="10"/>
        <v>0</v>
      </c>
      <c r="S354" s="322"/>
      <c r="T354" s="314">
        <f ca="1">+T355</f>
        <v>0</v>
      </c>
      <c r="U354" s="313">
        <f t="shared" si="11"/>
        <v>1</v>
      </c>
      <c r="V354" s="319" t="str">
        <f>+VLOOKUP(A354,bd_lista!$A$3:$E$593,5,FALSE)</f>
        <v>Gobiernos Autonomos Municipales</v>
      </c>
      <c r="W354" s="425" t="str">
        <f>+V354</f>
        <v>Gobiernos Autonomos Municipales</v>
      </c>
    </row>
    <row r="355" spans="1:23" customFormat="1" ht="15" hidden="1" customHeight="1">
      <c r="A355" s="323">
        <v>1283</v>
      </c>
      <c r="B355" s="428"/>
      <c r="C355" s="319" t="str">
        <f>+VLOOKUP(A355,bd_lista!$A$3:$C$593,3,FALSE)</f>
        <v>Gobierno Autónomo Municipal de Escoma</v>
      </c>
      <c r="D355" s="430"/>
      <c r="E355" s="347" t="s">
        <v>1419</v>
      </c>
      <c r="F355" s="316">
        <f ca="1">+IFERROR(INDEX('Hoja de Trabajo para listado'!$A$155:$Z$1048576,MATCH($A355,'Hoja de Trabajo para listado'!$A$155:$A$1048576,0),MATCH((CUADRO!F$5&amp;$E355),'Hoja de Trabajo para listado'!$A$151:$Z$151,0)),0)+IFERROR(INDEX('Hoja de Trabajo para listado'!$AB$155:$BA$1048576,MATCH($A355,'Hoja de Trabajo para listado'!$AB$155:$AB$1048576,0),MATCH((CUADRO!F$5&amp;$E355),'Hoja de Trabajo para listado'!$AB$151:$BA$151,0)),0)+IFERROR(INDEX('Hoja de Trabajo para listado'!$BC$155:$CB$1048576,MATCH($A355,'Hoja de Trabajo para listado'!$BC$155:$BC$1048576,0),MATCH((CUADRO!F$5&amp;$E355),'Hoja de Trabajo para listado'!$BC$151:$CB$151,0)),0)+IFERROR(INDEX('Hoja de Trabajo para listado'!$DE$153:$DG$274,MATCH($A355,'Hoja de Trabajo para listado'!$DE$153:$DE$1048576,0),MATCH((CUADRO!F$5&amp;$E355),'Hoja de Trabajo para listado'!$DE$151:$DG$151,0)),0)+IFERROR(INDEX('Hoja de Trabajo para listado'!$CD$155:$DC$1048576,MATCH($A355,'Hoja de Trabajo para listado'!$CD$155:$CD$1048576,0),MATCH((CUADRO!F$5&amp;$E355),'Hoja de Trabajo para listado'!$CD$151:$DC$151,0)),0)</f>
        <v>0</v>
      </c>
      <c r="G355" s="316">
        <f ca="1">+IFERROR(INDEX('Hoja de Trabajo para listado'!$A$155:$Z$1048576,MATCH($A355,'Hoja de Trabajo para listado'!$A$155:$A$1048576,0),MATCH((CUADRO!G$5&amp;$E355),'Hoja de Trabajo para listado'!$A$151:$Z$151,0)),0)+IFERROR(INDEX('Hoja de Trabajo para listado'!$AB$155:$BA$1048576,MATCH($A355,'Hoja de Trabajo para listado'!$AB$155:$AB$1048576,0),MATCH((CUADRO!G$5&amp;$E355),'Hoja de Trabajo para listado'!$AB$151:$BA$151,0)),0)+IFERROR(INDEX('Hoja de Trabajo para listado'!$BC$155:$CB$1048576,MATCH($A355,'Hoja de Trabajo para listado'!$BC$155:$BC$1048576,0),MATCH((CUADRO!G$5&amp;$E355),'Hoja de Trabajo para listado'!$BC$151:$CB$151,0)),0)+IFERROR(INDEX('Hoja de Trabajo para listado'!$DE$153:$DG$274,MATCH($A355,'Hoja de Trabajo para listado'!$DE$153:$DE$1048576,0),MATCH((CUADRO!G$5&amp;$E355),'Hoja de Trabajo para listado'!$DE$151:$DG$151,0)),0)+IFERROR(INDEX('Hoja de Trabajo para listado'!$CD$155:$DC$1048576,MATCH($A355,'Hoja de Trabajo para listado'!$CD$155:$CD$1048576,0),MATCH((CUADRO!G$5&amp;$E355),'Hoja de Trabajo para listado'!$CD$151:$DC$151,0)),0)</f>
        <v>0</v>
      </c>
      <c r="H355" s="316">
        <f ca="1">+IFERROR(INDEX('Hoja de Trabajo para listado'!$A$155:$Z$1048576,MATCH($A355,'Hoja de Trabajo para listado'!$A$155:$A$1048576,0),MATCH((CUADRO!H$5&amp;$E355),'Hoja de Trabajo para listado'!$A$151:$Z$151,0)),0)+IFERROR(INDEX('Hoja de Trabajo para listado'!$AB$155:$BA$1048576,MATCH($A355,'Hoja de Trabajo para listado'!$AB$155:$AB$1048576,0),MATCH((CUADRO!H$5&amp;$E355),'Hoja de Trabajo para listado'!$AB$151:$BA$151,0)),0)+IFERROR(INDEX('Hoja de Trabajo para listado'!$BC$155:$CB$1048576,MATCH($A355,'Hoja de Trabajo para listado'!$BC$155:$BC$1048576,0),MATCH((CUADRO!H$5&amp;$E355),'Hoja de Trabajo para listado'!$BC$151:$CB$151,0)),0)+IFERROR(INDEX('Hoja de Trabajo para listado'!$DE$153:$DG$274,MATCH($A355,'Hoja de Trabajo para listado'!$DE$153:$DE$1048576,0),MATCH((CUADRO!H$5&amp;$E355),'Hoja de Trabajo para listado'!$DE$151:$DG$151,0)),0)+IFERROR(INDEX('Hoja de Trabajo para listado'!$CD$155:$DC$1048576,MATCH($A355,'Hoja de Trabajo para listado'!$CD$155:$CD$1048576,0),MATCH((CUADRO!H$5&amp;$E355),'Hoja de Trabajo para listado'!$CD$151:$DC$151,0)),0)</f>
        <v>0</v>
      </c>
      <c r="I355" s="316">
        <f ca="1">+IFERROR(INDEX('Hoja de Trabajo para listado'!$A$155:$Z$1048576,MATCH($A355,'Hoja de Trabajo para listado'!$A$155:$A$1048576,0),MATCH((CUADRO!I$5&amp;$E355),'Hoja de Trabajo para listado'!$A$151:$Z$151,0)),0)+IFERROR(INDEX('Hoja de Trabajo para listado'!$AB$155:$BA$1048576,MATCH($A355,'Hoja de Trabajo para listado'!$AB$155:$AB$1048576,0),MATCH((CUADRO!I$5&amp;$E355),'Hoja de Trabajo para listado'!$AB$151:$BA$151,0)),0)+IFERROR(INDEX('Hoja de Trabajo para listado'!$BC$155:$CB$1048576,MATCH($A355,'Hoja de Trabajo para listado'!$BC$155:$BC$1048576,0),MATCH((CUADRO!I$5&amp;$E355),'Hoja de Trabajo para listado'!$BC$151:$CB$151,0)),0)+IFERROR(INDEX('Hoja de Trabajo para listado'!$DE$153:$DG$274,MATCH($A355,'Hoja de Trabajo para listado'!$DE$153:$DE$1048576,0),MATCH((CUADRO!I$5&amp;$E355),'Hoja de Trabajo para listado'!$DE$151:$DG$151,0)),0)+IFERROR(INDEX('Hoja de Trabajo para listado'!$CD$155:$DC$1048576,MATCH($A355,'Hoja de Trabajo para listado'!$CD$155:$CD$1048576,0),MATCH((CUADRO!I$5&amp;$E355),'Hoja de Trabajo para listado'!$CD$151:$DC$151,0)),0)</f>
        <v>0</v>
      </c>
      <c r="J355" s="316">
        <f ca="1">+IFERROR(INDEX('Hoja de Trabajo para listado'!$A$155:$Z$1048576,MATCH($A355,'Hoja de Trabajo para listado'!$A$155:$A$1048576,0),MATCH((CUADRO!J$5&amp;$E355),'Hoja de Trabajo para listado'!$A$151:$Z$151,0)),0)+IFERROR(INDEX('Hoja de Trabajo para listado'!$AB$155:$BA$1048576,MATCH($A355,'Hoja de Trabajo para listado'!$AB$155:$AB$1048576,0),MATCH((CUADRO!J$5&amp;$E355),'Hoja de Trabajo para listado'!$AB$151:$BA$151,0)),0)+IFERROR(INDEX('Hoja de Trabajo para listado'!$BC$155:$CB$1048576,MATCH($A355,'Hoja de Trabajo para listado'!$BC$155:$BC$1048576,0),MATCH((CUADRO!J$5&amp;$E355),'Hoja de Trabajo para listado'!$BC$151:$CB$151,0)),0)+IFERROR(INDEX('Hoja de Trabajo para listado'!$DE$153:$DG$274,MATCH($A355,'Hoja de Trabajo para listado'!$DE$153:$DE$1048576,0),MATCH((CUADRO!J$5&amp;$E355),'Hoja de Trabajo para listado'!$DE$151:$DG$151,0)),0)+IFERROR(INDEX('Hoja de Trabajo para listado'!$CD$155:$DC$1048576,MATCH($A355,'Hoja de Trabajo para listado'!$CD$155:$CD$1048576,0),MATCH((CUADRO!J$5&amp;$E355),'Hoja de Trabajo para listado'!$CD$151:$DC$151,0)),0)</f>
        <v>0</v>
      </c>
      <c r="K355" s="316">
        <f ca="1">+IFERROR(INDEX('Hoja de Trabajo para listado'!$A$155:$Z$1048576,MATCH($A355,'Hoja de Trabajo para listado'!$A$155:$A$1048576,0),MATCH((CUADRO!K$5&amp;$E355),'Hoja de Trabajo para listado'!$A$151:$Z$151,0)),0)+IFERROR(INDEX('Hoja de Trabajo para listado'!$AB$155:$BA$1048576,MATCH($A355,'Hoja de Trabajo para listado'!$AB$155:$AB$1048576,0),MATCH((CUADRO!K$5&amp;$E355),'Hoja de Trabajo para listado'!$AB$151:$BA$151,0)),0)+IFERROR(INDEX('Hoja de Trabajo para listado'!$BC$155:$CB$1048576,MATCH($A355,'Hoja de Trabajo para listado'!$BC$155:$BC$1048576,0),MATCH((CUADRO!K$5&amp;$E355),'Hoja de Trabajo para listado'!$BC$151:$CB$151,0)),0)+IFERROR(INDEX('Hoja de Trabajo para listado'!$DE$153:$DG$274,MATCH($A355,'Hoja de Trabajo para listado'!$DE$153:$DE$1048576,0),MATCH((CUADRO!K$5&amp;$E355),'Hoja de Trabajo para listado'!$DE$151:$DG$151,0)),0)+IFERROR(INDEX('Hoja de Trabajo para listado'!$CD$155:$DC$1048576,MATCH($A355,'Hoja de Trabajo para listado'!$CD$155:$CD$1048576,0),MATCH((CUADRO!K$5&amp;$E355),'Hoja de Trabajo para listado'!$CD$151:$DC$151,0)),0)</f>
        <v>0</v>
      </c>
      <c r="L355" s="316">
        <f ca="1">+IFERROR(INDEX('Hoja de Trabajo para listado'!$A$155:$Z$1048576,MATCH($A355,'Hoja de Trabajo para listado'!$A$155:$A$1048576,0),MATCH((CUADRO!L$5&amp;$E355),'Hoja de Trabajo para listado'!$A$151:$Z$151,0)),0)+IFERROR(INDEX('Hoja de Trabajo para listado'!$AB$155:$BA$1048576,MATCH($A355,'Hoja de Trabajo para listado'!$AB$155:$AB$1048576,0),MATCH((CUADRO!L$5&amp;$E355),'Hoja de Trabajo para listado'!$AB$151:$BA$151,0)),0)+IFERROR(INDEX('Hoja de Trabajo para listado'!$BC$155:$CB$1048576,MATCH($A355,'Hoja de Trabajo para listado'!$BC$155:$BC$1048576,0),MATCH((CUADRO!L$5&amp;$E355),'Hoja de Trabajo para listado'!$BC$151:$CB$151,0)),0)+IFERROR(INDEX('Hoja de Trabajo para listado'!$DE$153:$DG$274,MATCH($A355,'Hoja de Trabajo para listado'!$DE$153:$DE$1048576,0),MATCH((CUADRO!L$5&amp;$E355),'Hoja de Trabajo para listado'!$DE$151:$DG$151,0)),0)+IFERROR(INDEX('Hoja de Trabajo para listado'!$CD$155:$DC$1048576,MATCH($A355,'Hoja de Trabajo para listado'!$CD$155:$CD$1048576,0),MATCH((CUADRO!L$5&amp;$E355),'Hoja de Trabajo para listado'!$CD$151:$DC$151,0)),0)</f>
        <v>0</v>
      </c>
      <c r="M355" s="316">
        <f ca="1">+IFERROR(INDEX('Hoja de Trabajo para listado'!$A$155:$Z$1048576,MATCH($A355,'Hoja de Trabajo para listado'!$A$155:$A$1048576,0),MATCH((CUADRO!M$5&amp;$E355),'Hoja de Trabajo para listado'!$A$151:$Z$151,0)),0)+IFERROR(INDEX('Hoja de Trabajo para listado'!$AB$155:$BA$1048576,MATCH($A355,'Hoja de Trabajo para listado'!$AB$155:$AB$1048576,0),MATCH((CUADRO!M$5&amp;$E355),'Hoja de Trabajo para listado'!$AB$151:$BA$151,0)),0)+IFERROR(INDEX('Hoja de Trabajo para listado'!$BC$155:$CB$1048576,MATCH($A355,'Hoja de Trabajo para listado'!$BC$155:$BC$1048576,0),MATCH((CUADRO!M$5&amp;$E355),'Hoja de Trabajo para listado'!$BC$151:$CB$151,0)),0)+IFERROR(INDEX('Hoja de Trabajo para listado'!$DE$153:$DG$274,MATCH($A355,'Hoja de Trabajo para listado'!$DE$153:$DE$1048576,0),MATCH((CUADRO!M$5&amp;$E355),'Hoja de Trabajo para listado'!$DE$151:$DG$151,0)),0)+IFERROR(INDEX('Hoja de Trabajo para listado'!$CD$155:$DC$1048576,MATCH($A355,'Hoja de Trabajo para listado'!$CD$155:$CD$1048576,0),MATCH((CUADRO!M$5&amp;$E355),'Hoja de Trabajo para listado'!$CD$151:$DC$151,0)),0)</f>
        <v>0</v>
      </c>
      <c r="N355" s="316">
        <f ca="1">+IFERROR(INDEX('Hoja de Trabajo para listado'!$A$155:$Z$1048576,MATCH($A355,'Hoja de Trabajo para listado'!$A$155:$A$1048576,0),MATCH((CUADRO!N$5&amp;$E355),'Hoja de Trabajo para listado'!$A$151:$Z$151,0)),0)+IFERROR(INDEX('Hoja de Trabajo para listado'!$AB$155:$BA$1048576,MATCH($A355,'Hoja de Trabajo para listado'!$AB$155:$AB$1048576,0),MATCH((CUADRO!N$5&amp;$E355),'Hoja de Trabajo para listado'!$AB$151:$BA$151,0)),0)+IFERROR(INDEX('Hoja de Trabajo para listado'!$BC$155:$CB$1048576,MATCH($A355,'Hoja de Trabajo para listado'!$BC$155:$BC$1048576,0),MATCH((CUADRO!N$5&amp;$E355),'Hoja de Trabajo para listado'!$BC$151:$CB$151,0)),0)+IFERROR(INDEX('Hoja de Trabajo para listado'!$DE$153:$DG$274,MATCH($A355,'Hoja de Trabajo para listado'!$DE$153:$DE$1048576,0),MATCH((CUADRO!N$5&amp;$E355),'Hoja de Trabajo para listado'!$DE$151:$DG$151,0)),0)+IFERROR(INDEX('Hoja de Trabajo para listado'!$CD$155:$DC$1048576,MATCH($A355,'Hoja de Trabajo para listado'!$CD$155:$CD$1048576,0),MATCH((CUADRO!N$5&amp;$E355),'Hoja de Trabajo para listado'!$CD$151:$DC$151,0)),0)</f>
        <v>0</v>
      </c>
      <c r="O355" s="316">
        <f ca="1">+IFERROR(INDEX('Hoja de Trabajo para listado'!$A$155:$Z$1048576,MATCH($A355,'Hoja de Trabajo para listado'!$A$155:$A$1048576,0),MATCH((CUADRO!O$5&amp;$E355),'Hoja de Trabajo para listado'!$A$151:$Z$151,0)),0)+IFERROR(INDEX('Hoja de Trabajo para listado'!$AB$155:$BA$1048576,MATCH($A355,'Hoja de Trabajo para listado'!$AB$155:$AB$1048576,0),MATCH((CUADRO!O$5&amp;$E355),'Hoja de Trabajo para listado'!$AB$151:$BA$151,0)),0)+IFERROR(INDEX('Hoja de Trabajo para listado'!$BC$155:$CB$1048576,MATCH($A355,'Hoja de Trabajo para listado'!$BC$155:$BC$1048576,0),MATCH((CUADRO!O$5&amp;$E355),'Hoja de Trabajo para listado'!$BC$151:$CB$151,0)),0)+IFERROR(INDEX('Hoja de Trabajo para listado'!$DE$153:$DG$274,MATCH($A355,'Hoja de Trabajo para listado'!$DE$153:$DE$1048576,0),MATCH((CUADRO!O$5&amp;$E355),'Hoja de Trabajo para listado'!$DE$151:$DG$151,0)),0)+IFERROR(INDEX('Hoja de Trabajo para listado'!$CD$155:$DC$1048576,MATCH($A355,'Hoja de Trabajo para listado'!$CD$155:$CD$1048576,0),MATCH((CUADRO!O$5&amp;$E355),'Hoja de Trabajo para listado'!$CD$151:$DC$151,0)),0)</f>
        <v>0</v>
      </c>
      <c r="P355" s="316">
        <f ca="1">+IFERROR(INDEX('Hoja de Trabajo para listado'!$A$155:$Z$1048576,MATCH($A355,'Hoja de Trabajo para listado'!$A$155:$A$1048576,0),MATCH((CUADRO!P$5&amp;$E355),'Hoja de Trabajo para listado'!$A$151:$Z$151,0)),0)+IFERROR(INDEX('Hoja de Trabajo para listado'!$AB$155:$BA$1048576,MATCH($A355,'Hoja de Trabajo para listado'!$AB$155:$AB$1048576,0),MATCH((CUADRO!P$5&amp;$E355),'Hoja de Trabajo para listado'!$AB$151:$BA$151,0)),0)+IFERROR(INDEX('Hoja de Trabajo para listado'!$BC$155:$CB$1048576,MATCH($A355,'Hoja de Trabajo para listado'!$BC$155:$BC$1048576,0),MATCH((CUADRO!P$5&amp;$E355),'Hoja de Trabajo para listado'!$BC$151:$CB$151,0)),0)+IFERROR(INDEX('Hoja de Trabajo para listado'!$DE$153:$DG$274,MATCH($A355,'Hoja de Trabajo para listado'!$DE$153:$DE$1048576,0),MATCH((CUADRO!P$5&amp;$E355),'Hoja de Trabajo para listado'!$DE$151:$DG$151,0)),0)+IFERROR(INDEX('Hoja de Trabajo para listado'!$CD$155:$DC$1048576,MATCH($A355,'Hoja de Trabajo para listado'!$CD$155:$CD$1048576,0),MATCH((CUADRO!P$5&amp;$E355),'Hoja de Trabajo para listado'!$CD$151:$DC$151,0)),0)</f>
        <v>0</v>
      </c>
      <c r="Q355" s="314">
        <f ca="1">+IFERROR(INDEX('Hoja de Trabajo para listado'!$A$155:$Z$1048576,MATCH($A355,'Hoja de Trabajo para listado'!$A$155:$A$1048576,0),MATCH((CUADRO!Q$5&amp;$E355),'Hoja de Trabajo para listado'!$A$151:$Z$151,0)),0)+IFERROR(INDEX('Hoja de Trabajo para listado'!$AB$155:$BA$1048576,MATCH($A355,'Hoja de Trabajo para listado'!$AB$155:$AB$1048576,0),MATCH((CUADRO!Q$5&amp;$E355),'Hoja de Trabajo para listado'!$AB$151:$BA$151,0)),0)+IFERROR(INDEX('Hoja de Trabajo para listado'!$BC$155:$CB$1048576,MATCH($A355,'Hoja de Trabajo para listado'!$BC$155:$BC$1048576,0),MATCH((CUADRO!Q$5&amp;$E355),'Hoja de Trabajo para listado'!$BC$151:$CB$151,0)),0)+IFERROR(INDEX('Hoja de Trabajo para listado'!$DE$153:$DG$274,MATCH($A355,'Hoja de Trabajo para listado'!$DE$153:$DE$1048576,0),MATCH((CUADRO!Q$5&amp;$E355),'Hoja de Trabajo para listado'!$DE$151:$DG$151,0)),0)+IFERROR(INDEX('Hoja de Trabajo para listado'!$CD$155:$DC$1048576,MATCH($A355,'Hoja de Trabajo para listado'!$CD$155:$CD$1048576,0),MATCH((CUADRO!Q$5&amp;$E355),'Hoja de Trabajo para listado'!$CD$151:$DC$151,0)),0)</f>
        <v>0</v>
      </c>
      <c r="R355" s="316">
        <f t="shared" ca="1" si="10"/>
        <v>0</v>
      </c>
      <c r="S355" s="344">
        <f ca="1">+R354+R355</f>
        <v>0</v>
      </c>
      <c r="T355" s="316">
        <f ca="1">+S355</f>
        <v>0</v>
      </c>
      <c r="U355" s="315">
        <f t="shared" si="11"/>
        <v>2</v>
      </c>
      <c r="V355" s="319" t="str">
        <f>+VLOOKUP(A355,bd_lista!$A$3:$E$593,5,FALSE)</f>
        <v>Gobiernos Autonomos Municipales</v>
      </c>
      <c r="W355" s="426"/>
    </row>
    <row r="356" spans="1:23" ht="15" hidden="1" customHeight="1">
      <c r="A356" s="323">
        <v>1284</v>
      </c>
      <c r="B356" s="427">
        <f>+A356</f>
        <v>1284</v>
      </c>
      <c r="C356" s="318" t="str">
        <f>+VLOOKUP(A356,bd_lista!$A$3:$C$593,3,FALSE)</f>
        <v>Gobierno Autónomo Municipal de Humanata</v>
      </c>
      <c r="D356" s="429" t="str">
        <f>+C356</f>
        <v>Gobierno Autónomo Municipal de Humanata</v>
      </c>
      <c r="E356" s="346" t="s">
        <v>1418</v>
      </c>
      <c r="F356" s="314">
        <f ca="1">+IFERROR(INDEX('Hoja de Trabajo para listado'!$A$155:$Z$1048576,MATCH($A356,'Hoja de Trabajo para listado'!$A$155:$A$1048576,0),MATCH((CUADRO!F$5&amp;$E356),'Hoja de Trabajo para listado'!$A$151:$Z$151,0)),0)+IFERROR(INDEX('Hoja de Trabajo para listado'!$AB$155:$BA$1048576,MATCH($A356,'Hoja de Trabajo para listado'!$AB$155:$AB$1048576,0),MATCH((CUADRO!F$5&amp;$E356),'Hoja de Trabajo para listado'!$AB$151:$BA$151,0)),0)+IFERROR(INDEX('Hoja de Trabajo para listado'!$BC$155:$CB$1048576,MATCH($A356,'Hoja de Trabajo para listado'!$BC$155:$BC$1048576,0),MATCH((CUADRO!F$5&amp;$E356),'Hoja de Trabajo para listado'!$BC$151:$CB$151,0)),0)+IFERROR(INDEX('Hoja de Trabajo para listado'!$DE$153:$DG$274,MATCH($A356,'Hoja de Trabajo para listado'!$DE$153:$DE$1048576,0),MATCH((CUADRO!F$5&amp;$E356),'Hoja de Trabajo para listado'!$DE$151:$DG$151,0)),0)+IFERROR(INDEX('Hoja de Trabajo para listado'!$CD$155:$DC$1048576,MATCH($A356,'Hoja de Trabajo para listado'!$CD$155:$CD$1048576,0),MATCH((CUADRO!F$5&amp;$E356),'Hoja de Trabajo para listado'!$CD$151:$DC$151,0)),0)</f>
        <v>0</v>
      </c>
      <c r="G356" s="314">
        <f ca="1">+IFERROR(INDEX('Hoja de Trabajo para listado'!$A$155:$Z$1048576,MATCH($A356,'Hoja de Trabajo para listado'!$A$155:$A$1048576,0),MATCH((CUADRO!G$5&amp;$E356),'Hoja de Trabajo para listado'!$A$151:$Z$151,0)),0)+IFERROR(INDEX('Hoja de Trabajo para listado'!$AB$155:$BA$1048576,MATCH($A356,'Hoja de Trabajo para listado'!$AB$155:$AB$1048576,0),MATCH((CUADRO!G$5&amp;$E356),'Hoja de Trabajo para listado'!$AB$151:$BA$151,0)),0)+IFERROR(INDEX('Hoja de Trabajo para listado'!$BC$155:$CB$1048576,MATCH($A356,'Hoja de Trabajo para listado'!$BC$155:$BC$1048576,0),MATCH((CUADRO!G$5&amp;$E356),'Hoja de Trabajo para listado'!$BC$151:$CB$151,0)),0)+IFERROR(INDEX('Hoja de Trabajo para listado'!$DE$153:$DG$274,MATCH($A356,'Hoja de Trabajo para listado'!$DE$153:$DE$1048576,0),MATCH((CUADRO!G$5&amp;$E356),'Hoja de Trabajo para listado'!$DE$151:$DG$151,0)),0)+IFERROR(INDEX('Hoja de Trabajo para listado'!$CD$155:$DC$1048576,MATCH($A356,'Hoja de Trabajo para listado'!$CD$155:$CD$1048576,0),MATCH((CUADRO!G$5&amp;$E356),'Hoja de Trabajo para listado'!$CD$151:$DC$151,0)),0)</f>
        <v>0</v>
      </c>
      <c r="H356" s="314">
        <f ca="1">+IFERROR(INDEX('Hoja de Trabajo para listado'!$A$155:$Z$1048576,MATCH($A356,'Hoja de Trabajo para listado'!$A$155:$A$1048576,0),MATCH((CUADRO!H$5&amp;$E356),'Hoja de Trabajo para listado'!$A$151:$Z$151,0)),0)+IFERROR(INDEX('Hoja de Trabajo para listado'!$AB$155:$BA$1048576,MATCH($A356,'Hoja de Trabajo para listado'!$AB$155:$AB$1048576,0),MATCH((CUADRO!H$5&amp;$E356),'Hoja de Trabajo para listado'!$AB$151:$BA$151,0)),0)+IFERROR(INDEX('Hoja de Trabajo para listado'!$BC$155:$CB$1048576,MATCH($A356,'Hoja de Trabajo para listado'!$BC$155:$BC$1048576,0),MATCH((CUADRO!H$5&amp;$E356),'Hoja de Trabajo para listado'!$BC$151:$CB$151,0)),0)+IFERROR(INDEX('Hoja de Trabajo para listado'!$DE$153:$DG$274,MATCH($A356,'Hoja de Trabajo para listado'!$DE$153:$DE$1048576,0),MATCH((CUADRO!H$5&amp;$E356),'Hoja de Trabajo para listado'!$DE$151:$DG$151,0)),0)+IFERROR(INDEX('Hoja de Trabajo para listado'!$CD$155:$DC$1048576,MATCH($A356,'Hoja de Trabajo para listado'!$CD$155:$CD$1048576,0),MATCH((CUADRO!H$5&amp;$E356),'Hoja de Trabajo para listado'!$CD$151:$DC$151,0)),0)</f>
        <v>0</v>
      </c>
      <c r="I356" s="314">
        <f ca="1">+IFERROR(INDEX('Hoja de Trabajo para listado'!$A$155:$Z$1048576,MATCH($A356,'Hoja de Trabajo para listado'!$A$155:$A$1048576,0),MATCH((CUADRO!I$5&amp;$E356),'Hoja de Trabajo para listado'!$A$151:$Z$151,0)),0)+IFERROR(INDEX('Hoja de Trabajo para listado'!$AB$155:$BA$1048576,MATCH($A356,'Hoja de Trabajo para listado'!$AB$155:$AB$1048576,0),MATCH((CUADRO!I$5&amp;$E356),'Hoja de Trabajo para listado'!$AB$151:$BA$151,0)),0)+IFERROR(INDEX('Hoja de Trabajo para listado'!$BC$155:$CB$1048576,MATCH($A356,'Hoja de Trabajo para listado'!$BC$155:$BC$1048576,0),MATCH((CUADRO!I$5&amp;$E356),'Hoja de Trabajo para listado'!$BC$151:$CB$151,0)),0)+IFERROR(INDEX('Hoja de Trabajo para listado'!$DE$153:$DG$274,MATCH($A356,'Hoja de Trabajo para listado'!$DE$153:$DE$1048576,0),MATCH((CUADRO!I$5&amp;$E356),'Hoja de Trabajo para listado'!$DE$151:$DG$151,0)),0)+IFERROR(INDEX('Hoja de Trabajo para listado'!$CD$155:$DC$1048576,MATCH($A356,'Hoja de Trabajo para listado'!$CD$155:$CD$1048576,0),MATCH((CUADRO!I$5&amp;$E356),'Hoja de Trabajo para listado'!$CD$151:$DC$151,0)),0)</f>
        <v>0</v>
      </c>
      <c r="J356" s="314">
        <f ca="1">+IFERROR(INDEX('Hoja de Trabajo para listado'!$A$155:$Z$1048576,MATCH($A356,'Hoja de Trabajo para listado'!$A$155:$A$1048576,0),MATCH((CUADRO!J$5&amp;$E356),'Hoja de Trabajo para listado'!$A$151:$Z$151,0)),0)+IFERROR(INDEX('Hoja de Trabajo para listado'!$AB$155:$BA$1048576,MATCH($A356,'Hoja de Trabajo para listado'!$AB$155:$AB$1048576,0),MATCH((CUADRO!J$5&amp;$E356),'Hoja de Trabajo para listado'!$AB$151:$BA$151,0)),0)+IFERROR(INDEX('Hoja de Trabajo para listado'!$BC$155:$CB$1048576,MATCH($A356,'Hoja de Trabajo para listado'!$BC$155:$BC$1048576,0),MATCH((CUADRO!J$5&amp;$E356),'Hoja de Trabajo para listado'!$BC$151:$CB$151,0)),0)+IFERROR(INDEX('Hoja de Trabajo para listado'!$DE$153:$DG$274,MATCH($A356,'Hoja de Trabajo para listado'!$DE$153:$DE$1048576,0),MATCH((CUADRO!J$5&amp;$E356),'Hoja de Trabajo para listado'!$DE$151:$DG$151,0)),0)+IFERROR(INDEX('Hoja de Trabajo para listado'!$CD$155:$DC$1048576,MATCH($A356,'Hoja de Trabajo para listado'!$CD$155:$CD$1048576,0),MATCH((CUADRO!J$5&amp;$E356),'Hoja de Trabajo para listado'!$CD$151:$DC$151,0)),0)</f>
        <v>0</v>
      </c>
      <c r="K356" s="314">
        <f ca="1">+IFERROR(INDEX('Hoja de Trabajo para listado'!$A$155:$Z$1048576,MATCH($A356,'Hoja de Trabajo para listado'!$A$155:$A$1048576,0),MATCH((CUADRO!K$5&amp;$E356),'Hoja de Trabajo para listado'!$A$151:$Z$151,0)),0)+IFERROR(INDEX('Hoja de Trabajo para listado'!$AB$155:$BA$1048576,MATCH($A356,'Hoja de Trabajo para listado'!$AB$155:$AB$1048576,0),MATCH((CUADRO!K$5&amp;$E356),'Hoja de Trabajo para listado'!$AB$151:$BA$151,0)),0)+IFERROR(INDEX('Hoja de Trabajo para listado'!$BC$155:$CB$1048576,MATCH($A356,'Hoja de Trabajo para listado'!$BC$155:$BC$1048576,0),MATCH((CUADRO!K$5&amp;$E356),'Hoja de Trabajo para listado'!$BC$151:$CB$151,0)),0)+IFERROR(INDEX('Hoja de Trabajo para listado'!$DE$153:$DG$274,MATCH($A356,'Hoja de Trabajo para listado'!$DE$153:$DE$1048576,0),MATCH((CUADRO!K$5&amp;$E356),'Hoja de Trabajo para listado'!$DE$151:$DG$151,0)),0)+IFERROR(INDEX('Hoja de Trabajo para listado'!$CD$155:$DC$1048576,MATCH($A356,'Hoja de Trabajo para listado'!$CD$155:$CD$1048576,0),MATCH((CUADRO!K$5&amp;$E356),'Hoja de Trabajo para listado'!$CD$151:$DC$151,0)),0)</f>
        <v>0</v>
      </c>
      <c r="L356" s="314">
        <f ca="1">+IFERROR(INDEX('Hoja de Trabajo para listado'!$A$155:$Z$1048576,MATCH($A356,'Hoja de Trabajo para listado'!$A$155:$A$1048576,0),MATCH((CUADRO!L$5&amp;$E356),'Hoja de Trabajo para listado'!$A$151:$Z$151,0)),0)+IFERROR(INDEX('Hoja de Trabajo para listado'!$AB$155:$BA$1048576,MATCH($A356,'Hoja de Trabajo para listado'!$AB$155:$AB$1048576,0),MATCH((CUADRO!L$5&amp;$E356),'Hoja de Trabajo para listado'!$AB$151:$BA$151,0)),0)+IFERROR(INDEX('Hoja de Trabajo para listado'!$BC$155:$CB$1048576,MATCH($A356,'Hoja de Trabajo para listado'!$BC$155:$BC$1048576,0),MATCH((CUADRO!L$5&amp;$E356),'Hoja de Trabajo para listado'!$BC$151:$CB$151,0)),0)+IFERROR(INDEX('Hoja de Trabajo para listado'!$DE$153:$DG$274,MATCH($A356,'Hoja de Trabajo para listado'!$DE$153:$DE$1048576,0),MATCH((CUADRO!L$5&amp;$E356),'Hoja de Trabajo para listado'!$DE$151:$DG$151,0)),0)+IFERROR(INDEX('Hoja de Trabajo para listado'!$CD$155:$DC$1048576,MATCH($A356,'Hoja de Trabajo para listado'!$CD$155:$CD$1048576,0),MATCH((CUADRO!L$5&amp;$E356),'Hoja de Trabajo para listado'!$CD$151:$DC$151,0)),0)</f>
        <v>0</v>
      </c>
      <c r="M356" s="314">
        <f ca="1">+IFERROR(INDEX('Hoja de Trabajo para listado'!$A$155:$Z$1048576,MATCH($A356,'Hoja de Trabajo para listado'!$A$155:$A$1048576,0),MATCH((CUADRO!M$5&amp;$E356),'Hoja de Trabajo para listado'!$A$151:$Z$151,0)),0)+IFERROR(INDEX('Hoja de Trabajo para listado'!$AB$155:$BA$1048576,MATCH($A356,'Hoja de Trabajo para listado'!$AB$155:$AB$1048576,0),MATCH((CUADRO!M$5&amp;$E356),'Hoja de Trabajo para listado'!$AB$151:$BA$151,0)),0)+IFERROR(INDEX('Hoja de Trabajo para listado'!$BC$155:$CB$1048576,MATCH($A356,'Hoja de Trabajo para listado'!$BC$155:$BC$1048576,0),MATCH((CUADRO!M$5&amp;$E356),'Hoja de Trabajo para listado'!$BC$151:$CB$151,0)),0)+IFERROR(INDEX('Hoja de Trabajo para listado'!$DE$153:$DG$274,MATCH($A356,'Hoja de Trabajo para listado'!$DE$153:$DE$1048576,0),MATCH((CUADRO!M$5&amp;$E356),'Hoja de Trabajo para listado'!$DE$151:$DG$151,0)),0)+IFERROR(INDEX('Hoja de Trabajo para listado'!$CD$155:$DC$1048576,MATCH($A356,'Hoja de Trabajo para listado'!$CD$155:$CD$1048576,0),MATCH((CUADRO!M$5&amp;$E356),'Hoja de Trabajo para listado'!$CD$151:$DC$151,0)),0)</f>
        <v>0</v>
      </c>
      <c r="N356" s="314">
        <f ca="1">+IFERROR(INDEX('Hoja de Trabajo para listado'!$A$155:$Z$1048576,MATCH($A356,'Hoja de Trabajo para listado'!$A$155:$A$1048576,0),MATCH((CUADRO!N$5&amp;$E356),'Hoja de Trabajo para listado'!$A$151:$Z$151,0)),0)+IFERROR(INDEX('Hoja de Trabajo para listado'!$AB$155:$BA$1048576,MATCH($A356,'Hoja de Trabajo para listado'!$AB$155:$AB$1048576,0),MATCH((CUADRO!N$5&amp;$E356),'Hoja de Trabajo para listado'!$AB$151:$BA$151,0)),0)+IFERROR(INDEX('Hoja de Trabajo para listado'!$BC$155:$CB$1048576,MATCH($A356,'Hoja de Trabajo para listado'!$BC$155:$BC$1048576,0),MATCH((CUADRO!N$5&amp;$E356),'Hoja de Trabajo para listado'!$BC$151:$CB$151,0)),0)+IFERROR(INDEX('Hoja de Trabajo para listado'!$DE$153:$DG$274,MATCH($A356,'Hoja de Trabajo para listado'!$DE$153:$DE$1048576,0),MATCH((CUADRO!N$5&amp;$E356),'Hoja de Trabajo para listado'!$DE$151:$DG$151,0)),0)+IFERROR(INDEX('Hoja de Trabajo para listado'!$CD$155:$DC$1048576,MATCH($A356,'Hoja de Trabajo para listado'!$CD$155:$CD$1048576,0),MATCH((CUADRO!N$5&amp;$E356),'Hoja de Trabajo para listado'!$CD$151:$DC$151,0)),0)</f>
        <v>0</v>
      </c>
      <c r="O356" s="314">
        <f ca="1">+IFERROR(INDEX('Hoja de Trabajo para listado'!$A$155:$Z$1048576,MATCH($A356,'Hoja de Trabajo para listado'!$A$155:$A$1048576,0),MATCH((CUADRO!O$5&amp;$E356),'Hoja de Trabajo para listado'!$A$151:$Z$151,0)),0)+IFERROR(INDEX('Hoja de Trabajo para listado'!$AB$155:$BA$1048576,MATCH($A356,'Hoja de Trabajo para listado'!$AB$155:$AB$1048576,0),MATCH((CUADRO!O$5&amp;$E356),'Hoja de Trabajo para listado'!$AB$151:$BA$151,0)),0)+IFERROR(INDEX('Hoja de Trabajo para listado'!$BC$155:$CB$1048576,MATCH($A356,'Hoja de Trabajo para listado'!$BC$155:$BC$1048576,0),MATCH((CUADRO!O$5&amp;$E356),'Hoja de Trabajo para listado'!$BC$151:$CB$151,0)),0)+IFERROR(INDEX('Hoja de Trabajo para listado'!$DE$153:$DG$274,MATCH($A356,'Hoja de Trabajo para listado'!$DE$153:$DE$1048576,0),MATCH((CUADRO!O$5&amp;$E356),'Hoja de Trabajo para listado'!$DE$151:$DG$151,0)),0)+IFERROR(INDEX('Hoja de Trabajo para listado'!$CD$155:$DC$1048576,MATCH($A356,'Hoja de Trabajo para listado'!$CD$155:$CD$1048576,0),MATCH((CUADRO!O$5&amp;$E356),'Hoja de Trabajo para listado'!$CD$151:$DC$151,0)),0)</f>
        <v>0</v>
      </c>
      <c r="P356" s="314">
        <f ca="1">+IFERROR(INDEX('Hoja de Trabajo para listado'!$A$155:$Z$1048576,MATCH($A356,'Hoja de Trabajo para listado'!$A$155:$A$1048576,0),MATCH((CUADRO!P$5&amp;$E356),'Hoja de Trabajo para listado'!$A$151:$Z$151,0)),0)+IFERROR(INDEX('Hoja de Trabajo para listado'!$AB$155:$BA$1048576,MATCH($A356,'Hoja de Trabajo para listado'!$AB$155:$AB$1048576,0),MATCH((CUADRO!P$5&amp;$E356),'Hoja de Trabajo para listado'!$AB$151:$BA$151,0)),0)+IFERROR(INDEX('Hoja de Trabajo para listado'!$BC$155:$CB$1048576,MATCH($A356,'Hoja de Trabajo para listado'!$BC$155:$BC$1048576,0),MATCH((CUADRO!P$5&amp;$E356),'Hoja de Trabajo para listado'!$BC$151:$CB$151,0)),0)+IFERROR(INDEX('Hoja de Trabajo para listado'!$DE$153:$DG$274,MATCH($A356,'Hoja de Trabajo para listado'!$DE$153:$DE$1048576,0),MATCH((CUADRO!P$5&amp;$E356),'Hoja de Trabajo para listado'!$DE$151:$DG$151,0)),0)+IFERROR(INDEX('Hoja de Trabajo para listado'!$CD$155:$DC$1048576,MATCH($A356,'Hoja de Trabajo para listado'!$CD$155:$CD$1048576,0),MATCH((CUADRO!P$5&amp;$E356),'Hoja de Trabajo para listado'!$CD$151:$DC$151,0)),0)</f>
        <v>0</v>
      </c>
      <c r="Q356" s="360">
        <f ca="1">+IFERROR(INDEX('Hoja de Trabajo para listado'!$A$155:$Z$1048576,MATCH($A356,'Hoja de Trabajo para listado'!$A$155:$A$1048576,0),MATCH((CUADRO!Q$5&amp;$E356),'Hoja de Trabajo para listado'!$A$151:$Z$151,0)),0)+IFERROR(INDEX('Hoja de Trabajo para listado'!$AB$155:$BA$1048576,MATCH($A356,'Hoja de Trabajo para listado'!$AB$155:$AB$1048576,0),MATCH((CUADRO!Q$5&amp;$E356),'Hoja de Trabajo para listado'!$AB$151:$BA$151,0)),0)+IFERROR(INDEX('Hoja de Trabajo para listado'!$BC$155:$CB$1048576,MATCH($A356,'Hoja de Trabajo para listado'!$BC$155:$BC$1048576,0),MATCH((CUADRO!Q$5&amp;$E356),'Hoja de Trabajo para listado'!$BC$151:$CB$151,0)),0)+IFERROR(INDEX('Hoja de Trabajo para listado'!$DE$153:$DG$274,MATCH($A356,'Hoja de Trabajo para listado'!$DE$153:$DE$1048576,0),MATCH((CUADRO!Q$5&amp;$E356),'Hoja de Trabajo para listado'!$DE$151:$DG$151,0)),0)+IFERROR(INDEX('Hoja de Trabajo para listado'!$CD$155:$DC$1048576,MATCH($A356,'Hoja de Trabajo para listado'!$CD$155:$CD$1048576,0),MATCH((CUADRO!Q$5&amp;$E356),'Hoja de Trabajo para listado'!$CD$151:$DC$151,0)),0)</f>
        <v>0</v>
      </c>
      <c r="R356" s="314">
        <f t="shared" ca="1" si="10"/>
        <v>0</v>
      </c>
      <c r="S356" s="322"/>
      <c r="T356" s="314">
        <f ca="1">+T357</f>
        <v>0</v>
      </c>
      <c r="U356" s="313">
        <f t="shared" si="11"/>
        <v>1</v>
      </c>
      <c r="V356" s="319" t="str">
        <f>+VLOOKUP(A356,bd_lista!$A$3:$E$593,5,FALSE)</f>
        <v>Gobiernos Autonomos Municipales</v>
      </c>
      <c r="W356" s="425" t="str">
        <f>+V356</f>
        <v>Gobiernos Autonomos Municipales</v>
      </c>
    </row>
    <row r="357" spans="1:23" ht="15" hidden="1" customHeight="1">
      <c r="A357" s="323">
        <v>1284</v>
      </c>
      <c r="B357" s="428"/>
      <c r="C357" s="319" t="str">
        <f>+VLOOKUP(A357,bd_lista!$A$3:$C$593,3,FALSE)</f>
        <v>Gobierno Autónomo Municipal de Humanata</v>
      </c>
      <c r="D357" s="430"/>
      <c r="E357" s="347" t="s">
        <v>1419</v>
      </c>
      <c r="F357" s="316">
        <f ca="1">+IFERROR(INDEX('Hoja de Trabajo para listado'!$A$155:$Z$1048576,MATCH($A357,'Hoja de Trabajo para listado'!$A$155:$A$1048576,0),MATCH((CUADRO!F$5&amp;$E357),'Hoja de Trabajo para listado'!$A$151:$Z$151,0)),0)+IFERROR(INDEX('Hoja de Trabajo para listado'!$AB$155:$BA$1048576,MATCH($A357,'Hoja de Trabajo para listado'!$AB$155:$AB$1048576,0),MATCH((CUADRO!F$5&amp;$E357),'Hoja de Trabajo para listado'!$AB$151:$BA$151,0)),0)+IFERROR(INDEX('Hoja de Trabajo para listado'!$BC$155:$CB$1048576,MATCH($A357,'Hoja de Trabajo para listado'!$BC$155:$BC$1048576,0),MATCH((CUADRO!F$5&amp;$E357),'Hoja de Trabajo para listado'!$BC$151:$CB$151,0)),0)+IFERROR(INDEX('Hoja de Trabajo para listado'!$DE$153:$DG$274,MATCH($A357,'Hoja de Trabajo para listado'!$DE$153:$DE$1048576,0),MATCH((CUADRO!F$5&amp;$E357),'Hoja de Trabajo para listado'!$DE$151:$DG$151,0)),0)+IFERROR(INDEX('Hoja de Trabajo para listado'!$CD$155:$DC$1048576,MATCH($A357,'Hoja de Trabajo para listado'!$CD$155:$CD$1048576,0),MATCH((CUADRO!F$5&amp;$E357),'Hoja de Trabajo para listado'!$CD$151:$DC$151,0)),0)</f>
        <v>0</v>
      </c>
      <c r="G357" s="316">
        <f ca="1">+IFERROR(INDEX('Hoja de Trabajo para listado'!$A$155:$Z$1048576,MATCH($A357,'Hoja de Trabajo para listado'!$A$155:$A$1048576,0),MATCH((CUADRO!G$5&amp;$E357),'Hoja de Trabajo para listado'!$A$151:$Z$151,0)),0)+IFERROR(INDEX('Hoja de Trabajo para listado'!$AB$155:$BA$1048576,MATCH($A357,'Hoja de Trabajo para listado'!$AB$155:$AB$1048576,0),MATCH((CUADRO!G$5&amp;$E357),'Hoja de Trabajo para listado'!$AB$151:$BA$151,0)),0)+IFERROR(INDEX('Hoja de Trabajo para listado'!$BC$155:$CB$1048576,MATCH($A357,'Hoja de Trabajo para listado'!$BC$155:$BC$1048576,0),MATCH((CUADRO!G$5&amp;$E357),'Hoja de Trabajo para listado'!$BC$151:$CB$151,0)),0)+IFERROR(INDEX('Hoja de Trabajo para listado'!$DE$153:$DG$274,MATCH($A357,'Hoja de Trabajo para listado'!$DE$153:$DE$1048576,0),MATCH((CUADRO!G$5&amp;$E357),'Hoja de Trabajo para listado'!$DE$151:$DG$151,0)),0)+IFERROR(INDEX('Hoja de Trabajo para listado'!$CD$155:$DC$1048576,MATCH($A357,'Hoja de Trabajo para listado'!$CD$155:$CD$1048576,0),MATCH((CUADRO!G$5&amp;$E357),'Hoja de Trabajo para listado'!$CD$151:$DC$151,0)),0)</f>
        <v>0</v>
      </c>
      <c r="H357" s="316">
        <f ca="1">+IFERROR(INDEX('Hoja de Trabajo para listado'!$A$155:$Z$1048576,MATCH($A357,'Hoja de Trabajo para listado'!$A$155:$A$1048576,0),MATCH((CUADRO!H$5&amp;$E357),'Hoja de Trabajo para listado'!$A$151:$Z$151,0)),0)+IFERROR(INDEX('Hoja de Trabajo para listado'!$AB$155:$BA$1048576,MATCH($A357,'Hoja de Trabajo para listado'!$AB$155:$AB$1048576,0),MATCH((CUADRO!H$5&amp;$E357),'Hoja de Trabajo para listado'!$AB$151:$BA$151,0)),0)+IFERROR(INDEX('Hoja de Trabajo para listado'!$BC$155:$CB$1048576,MATCH($A357,'Hoja de Trabajo para listado'!$BC$155:$BC$1048576,0),MATCH((CUADRO!H$5&amp;$E357),'Hoja de Trabajo para listado'!$BC$151:$CB$151,0)),0)+IFERROR(INDEX('Hoja de Trabajo para listado'!$DE$153:$DG$274,MATCH($A357,'Hoja de Trabajo para listado'!$DE$153:$DE$1048576,0),MATCH((CUADRO!H$5&amp;$E357),'Hoja de Trabajo para listado'!$DE$151:$DG$151,0)),0)+IFERROR(INDEX('Hoja de Trabajo para listado'!$CD$155:$DC$1048576,MATCH($A357,'Hoja de Trabajo para listado'!$CD$155:$CD$1048576,0),MATCH((CUADRO!H$5&amp;$E357),'Hoja de Trabajo para listado'!$CD$151:$DC$151,0)),0)</f>
        <v>0</v>
      </c>
      <c r="I357" s="316">
        <f ca="1">+IFERROR(INDEX('Hoja de Trabajo para listado'!$A$155:$Z$1048576,MATCH($A357,'Hoja de Trabajo para listado'!$A$155:$A$1048576,0),MATCH((CUADRO!I$5&amp;$E357),'Hoja de Trabajo para listado'!$A$151:$Z$151,0)),0)+IFERROR(INDEX('Hoja de Trabajo para listado'!$AB$155:$BA$1048576,MATCH($A357,'Hoja de Trabajo para listado'!$AB$155:$AB$1048576,0),MATCH((CUADRO!I$5&amp;$E357),'Hoja de Trabajo para listado'!$AB$151:$BA$151,0)),0)+IFERROR(INDEX('Hoja de Trabajo para listado'!$BC$155:$CB$1048576,MATCH($A357,'Hoja de Trabajo para listado'!$BC$155:$BC$1048576,0),MATCH((CUADRO!I$5&amp;$E357),'Hoja de Trabajo para listado'!$BC$151:$CB$151,0)),0)+IFERROR(INDEX('Hoja de Trabajo para listado'!$DE$153:$DG$274,MATCH($A357,'Hoja de Trabajo para listado'!$DE$153:$DE$1048576,0),MATCH((CUADRO!I$5&amp;$E357),'Hoja de Trabajo para listado'!$DE$151:$DG$151,0)),0)+IFERROR(INDEX('Hoja de Trabajo para listado'!$CD$155:$DC$1048576,MATCH($A357,'Hoja de Trabajo para listado'!$CD$155:$CD$1048576,0),MATCH((CUADRO!I$5&amp;$E357),'Hoja de Trabajo para listado'!$CD$151:$DC$151,0)),0)</f>
        <v>0</v>
      </c>
      <c r="J357" s="316">
        <f ca="1">+IFERROR(INDEX('Hoja de Trabajo para listado'!$A$155:$Z$1048576,MATCH($A357,'Hoja de Trabajo para listado'!$A$155:$A$1048576,0),MATCH((CUADRO!J$5&amp;$E357),'Hoja de Trabajo para listado'!$A$151:$Z$151,0)),0)+IFERROR(INDEX('Hoja de Trabajo para listado'!$AB$155:$BA$1048576,MATCH($A357,'Hoja de Trabajo para listado'!$AB$155:$AB$1048576,0),MATCH((CUADRO!J$5&amp;$E357),'Hoja de Trabajo para listado'!$AB$151:$BA$151,0)),0)+IFERROR(INDEX('Hoja de Trabajo para listado'!$BC$155:$CB$1048576,MATCH($A357,'Hoja de Trabajo para listado'!$BC$155:$BC$1048576,0),MATCH((CUADRO!J$5&amp;$E357),'Hoja de Trabajo para listado'!$BC$151:$CB$151,0)),0)+IFERROR(INDEX('Hoja de Trabajo para listado'!$DE$153:$DG$274,MATCH($A357,'Hoja de Trabajo para listado'!$DE$153:$DE$1048576,0),MATCH((CUADRO!J$5&amp;$E357),'Hoja de Trabajo para listado'!$DE$151:$DG$151,0)),0)+IFERROR(INDEX('Hoja de Trabajo para listado'!$CD$155:$DC$1048576,MATCH($A357,'Hoja de Trabajo para listado'!$CD$155:$CD$1048576,0),MATCH((CUADRO!J$5&amp;$E357),'Hoja de Trabajo para listado'!$CD$151:$DC$151,0)),0)</f>
        <v>0</v>
      </c>
      <c r="K357" s="316">
        <f ca="1">+IFERROR(INDEX('Hoja de Trabajo para listado'!$A$155:$Z$1048576,MATCH($A357,'Hoja de Trabajo para listado'!$A$155:$A$1048576,0),MATCH((CUADRO!K$5&amp;$E357),'Hoja de Trabajo para listado'!$A$151:$Z$151,0)),0)+IFERROR(INDEX('Hoja de Trabajo para listado'!$AB$155:$BA$1048576,MATCH($A357,'Hoja de Trabajo para listado'!$AB$155:$AB$1048576,0),MATCH((CUADRO!K$5&amp;$E357),'Hoja de Trabajo para listado'!$AB$151:$BA$151,0)),0)+IFERROR(INDEX('Hoja de Trabajo para listado'!$BC$155:$CB$1048576,MATCH($A357,'Hoja de Trabajo para listado'!$BC$155:$BC$1048576,0),MATCH((CUADRO!K$5&amp;$E357),'Hoja de Trabajo para listado'!$BC$151:$CB$151,0)),0)+IFERROR(INDEX('Hoja de Trabajo para listado'!$DE$153:$DG$274,MATCH($A357,'Hoja de Trabajo para listado'!$DE$153:$DE$1048576,0),MATCH((CUADRO!K$5&amp;$E357),'Hoja de Trabajo para listado'!$DE$151:$DG$151,0)),0)+IFERROR(INDEX('Hoja de Trabajo para listado'!$CD$155:$DC$1048576,MATCH($A357,'Hoja de Trabajo para listado'!$CD$155:$CD$1048576,0),MATCH((CUADRO!K$5&amp;$E357),'Hoja de Trabajo para listado'!$CD$151:$DC$151,0)),0)</f>
        <v>0</v>
      </c>
      <c r="L357" s="316">
        <f ca="1">+IFERROR(INDEX('Hoja de Trabajo para listado'!$A$155:$Z$1048576,MATCH($A357,'Hoja de Trabajo para listado'!$A$155:$A$1048576,0),MATCH((CUADRO!L$5&amp;$E357),'Hoja de Trabajo para listado'!$A$151:$Z$151,0)),0)+IFERROR(INDEX('Hoja de Trabajo para listado'!$AB$155:$BA$1048576,MATCH($A357,'Hoja de Trabajo para listado'!$AB$155:$AB$1048576,0),MATCH((CUADRO!L$5&amp;$E357),'Hoja de Trabajo para listado'!$AB$151:$BA$151,0)),0)+IFERROR(INDEX('Hoja de Trabajo para listado'!$BC$155:$CB$1048576,MATCH($A357,'Hoja de Trabajo para listado'!$BC$155:$BC$1048576,0),MATCH((CUADRO!L$5&amp;$E357),'Hoja de Trabajo para listado'!$BC$151:$CB$151,0)),0)+IFERROR(INDEX('Hoja de Trabajo para listado'!$DE$153:$DG$274,MATCH($A357,'Hoja de Trabajo para listado'!$DE$153:$DE$1048576,0),MATCH((CUADRO!L$5&amp;$E357),'Hoja de Trabajo para listado'!$DE$151:$DG$151,0)),0)+IFERROR(INDEX('Hoja de Trabajo para listado'!$CD$155:$DC$1048576,MATCH($A357,'Hoja de Trabajo para listado'!$CD$155:$CD$1048576,0),MATCH((CUADRO!L$5&amp;$E357),'Hoja de Trabajo para listado'!$CD$151:$DC$151,0)),0)</f>
        <v>0</v>
      </c>
      <c r="M357" s="316">
        <f ca="1">+IFERROR(INDEX('Hoja de Trabajo para listado'!$A$155:$Z$1048576,MATCH($A357,'Hoja de Trabajo para listado'!$A$155:$A$1048576,0),MATCH((CUADRO!M$5&amp;$E357),'Hoja de Trabajo para listado'!$A$151:$Z$151,0)),0)+IFERROR(INDEX('Hoja de Trabajo para listado'!$AB$155:$BA$1048576,MATCH($A357,'Hoja de Trabajo para listado'!$AB$155:$AB$1048576,0),MATCH((CUADRO!M$5&amp;$E357),'Hoja de Trabajo para listado'!$AB$151:$BA$151,0)),0)+IFERROR(INDEX('Hoja de Trabajo para listado'!$BC$155:$CB$1048576,MATCH($A357,'Hoja de Trabajo para listado'!$BC$155:$BC$1048576,0),MATCH((CUADRO!M$5&amp;$E357),'Hoja de Trabajo para listado'!$BC$151:$CB$151,0)),0)+IFERROR(INDEX('Hoja de Trabajo para listado'!$DE$153:$DG$274,MATCH($A357,'Hoja de Trabajo para listado'!$DE$153:$DE$1048576,0),MATCH((CUADRO!M$5&amp;$E357),'Hoja de Trabajo para listado'!$DE$151:$DG$151,0)),0)+IFERROR(INDEX('Hoja de Trabajo para listado'!$CD$155:$DC$1048576,MATCH($A357,'Hoja de Trabajo para listado'!$CD$155:$CD$1048576,0),MATCH((CUADRO!M$5&amp;$E357),'Hoja de Trabajo para listado'!$CD$151:$DC$151,0)),0)</f>
        <v>0</v>
      </c>
      <c r="N357" s="316">
        <f ca="1">+IFERROR(INDEX('Hoja de Trabajo para listado'!$A$155:$Z$1048576,MATCH($A357,'Hoja de Trabajo para listado'!$A$155:$A$1048576,0),MATCH((CUADRO!N$5&amp;$E357),'Hoja de Trabajo para listado'!$A$151:$Z$151,0)),0)+IFERROR(INDEX('Hoja de Trabajo para listado'!$AB$155:$BA$1048576,MATCH($A357,'Hoja de Trabajo para listado'!$AB$155:$AB$1048576,0),MATCH((CUADRO!N$5&amp;$E357),'Hoja de Trabajo para listado'!$AB$151:$BA$151,0)),0)+IFERROR(INDEX('Hoja de Trabajo para listado'!$BC$155:$CB$1048576,MATCH($A357,'Hoja de Trabajo para listado'!$BC$155:$BC$1048576,0),MATCH((CUADRO!N$5&amp;$E357),'Hoja de Trabajo para listado'!$BC$151:$CB$151,0)),0)+IFERROR(INDEX('Hoja de Trabajo para listado'!$DE$153:$DG$274,MATCH($A357,'Hoja de Trabajo para listado'!$DE$153:$DE$1048576,0),MATCH((CUADRO!N$5&amp;$E357),'Hoja de Trabajo para listado'!$DE$151:$DG$151,0)),0)+IFERROR(INDEX('Hoja de Trabajo para listado'!$CD$155:$DC$1048576,MATCH($A357,'Hoja de Trabajo para listado'!$CD$155:$CD$1048576,0),MATCH((CUADRO!N$5&amp;$E357),'Hoja de Trabajo para listado'!$CD$151:$DC$151,0)),0)</f>
        <v>0</v>
      </c>
      <c r="O357" s="316">
        <f ca="1">+IFERROR(INDEX('Hoja de Trabajo para listado'!$A$155:$Z$1048576,MATCH($A357,'Hoja de Trabajo para listado'!$A$155:$A$1048576,0),MATCH((CUADRO!O$5&amp;$E357),'Hoja de Trabajo para listado'!$A$151:$Z$151,0)),0)+IFERROR(INDEX('Hoja de Trabajo para listado'!$AB$155:$BA$1048576,MATCH($A357,'Hoja de Trabajo para listado'!$AB$155:$AB$1048576,0),MATCH((CUADRO!O$5&amp;$E357),'Hoja de Trabajo para listado'!$AB$151:$BA$151,0)),0)+IFERROR(INDEX('Hoja de Trabajo para listado'!$BC$155:$CB$1048576,MATCH($A357,'Hoja de Trabajo para listado'!$BC$155:$BC$1048576,0),MATCH((CUADRO!O$5&amp;$E357),'Hoja de Trabajo para listado'!$BC$151:$CB$151,0)),0)+IFERROR(INDEX('Hoja de Trabajo para listado'!$DE$153:$DG$274,MATCH($A357,'Hoja de Trabajo para listado'!$DE$153:$DE$1048576,0),MATCH((CUADRO!O$5&amp;$E357),'Hoja de Trabajo para listado'!$DE$151:$DG$151,0)),0)+IFERROR(INDEX('Hoja de Trabajo para listado'!$CD$155:$DC$1048576,MATCH($A357,'Hoja de Trabajo para listado'!$CD$155:$CD$1048576,0),MATCH((CUADRO!O$5&amp;$E357),'Hoja de Trabajo para listado'!$CD$151:$DC$151,0)),0)</f>
        <v>0</v>
      </c>
      <c r="P357" s="316">
        <f ca="1">+IFERROR(INDEX('Hoja de Trabajo para listado'!$A$155:$Z$1048576,MATCH($A357,'Hoja de Trabajo para listado'!$A$155:$A$1048576,0),MATCH((CUADRO!P$5&amp;$E357),'Hoja de Trabajo para listado'!$A$151:$Z$151,0)),0)+IFERROR(INDEX('Hoja de Trabajo para listado'!$AB$155:$BA$1048576,MATCH($A357,'Hoja de Trabajo para listado'!$AB$155:$AB$1048576,0),MATCH((CUADRO!P$5&amp;$E357),'Hoja de Trabajo para listado'!$AB$151:$BA$151,0)),0)+IFERROR(INDEX('Hoja de Trabajo para listado'!$BC$155:$CB$1048576,MATCH($A357,'Hoja de Trabajo para listado'!$BC$155:$BC$1048576,0),MATCH((CUADRO!P$5&amp;$E357),'Hoja de Trabajo para listado'!$BC$151:$CB$151,0)),0)+IFERROR(INDEX('Hoja de Trabajo para listado'!$DE$153:$DG$274,MATCH($A357,'Hoja de Trabajo para listado'!$DE$153:$DE$1048576,0),MATCH((CUADRO!P$5&amp;$E357),'Hoja de Trabajo para listado'!$DE$151:$DG$151,0)),0)+IFERROR(INDEX('Hoja de Trabajo para listado'!$CD$155:$DC$1048576,MATCH($A357,'Hoja de Trabajo para listado'!$CD$155:$CD$1048576,0),MATCH((CUADRO!P$5&amp;$E357),'Hoja de Trabajo para listado'!$CD$151:$DC$151,0)),0)</f>
        <v>0</v>
      </c>
      <c r="Q357" s="316">
        <f ca="1">+IFERROR(INDEX('Hoja de Trabajo para listado'!$A$155:$Z$1048576,MATCH($A357,'Hoja de Trabajo para listado'!$A$155:$A$1048576,0),MATCH((CUADRO!Q$5&amp;$E357),'Hoja de Trabajo para listado'!$A$151:$Z$151,0)),0)+IFERROR(INDEX('Hoja de Trabajo para listado'!$AB$155:$BA$1048576,MATCH($A357,'Hoja de Trabajo para listado'!$AB$155:$AB$1048576,0),MATCH((CUADRO!Q$5&amp;$E357),'Hoja de Trabajo para listado'!$AB$151:$BA$151,0)),0)+IFERROR(INDEX('Hoja de Trabajo para listado'!$BC$155:$CB$1048576,MATCH($A357,'Hoja de Trabajo para listado'!$BC$155:$BC$1048576,0),MATCH((CUADRO!Q$5&amp;$E357),'Hoja de Trabajo para listado'!$BC$151:$CB$151,0)),0)+IFERROR(INDEX('Hoja de Trabajo para listado'!$DE$153:$DG$274,MATCH($A357,'Hoja de Trabajo para listado'!$DE$153:$DE$1048576,0),MATCH((CUADRO!Q$5&amp;$E357),'Hoja de Trabajo para listado'!$DE$151:$DG$151,0)),0)+IFERROR(INDEX('Hoja de Trabajo para listado'!$CD$155:$DC$1048576,MATCH($A357,'Hoja de Trabajo para listado'!$CD$155:$CD$1048576,0),MATCH((CUADRO!Q$5&amp;$E357),'Hoja de Trabajo para listado'!$CD$151:$DC$151,0)),0)</f>
        <v>0</v>
      </c>
      <c r="R357" s="316">
        <f t="shared" ca="1" si="10"/>
        <v>0</v>
      </c>
      <c r="S357" s="344">
        <f ca="1">+R356+R357</f>
        <v>0</v>
      </c>
      <c r="T357" s="316">
        <f ca="1">+S357</f>
        <v>0</v>
      </c>
      <c r="U357" s="315">
        <f t="shared" si="11"/>
        <v>2</v>
      </c>
      <c r="V357" s="319" t="str">
        <f>+VLOOKUP(A357,bd_lista!$A$3:$E$593,5,FALSE)</f>
        <v>Gobiernos Autonomos Municipales</v>
      </c>
      <c r="W357" s="426"/>
    </row>
    <row r="358" spans="1:23" ht="15" hidden="1" customHeight="1">
      <c r="A358" s="325">
        <v>1285</v>
      </c>
      <c r="B358" s="427">
        <f>+A358</f>
        <v>1285</v>
      </c>
      <c r="C358" s="318" t="str">
        <f>+VLOOKUP(A358,bd_lista!$A$3:$C$593,3,FALSE)</f>
        <v>Gobierno Autónomo Municipal de Alto Beni</v>
      </c>
      <c r="D358" s="429" t="str">
        <f>+C358</f>
        <v>Gobierno Autónomo Municipal de Alto Beni</v>
      </c>
      <c r="E358" s="346" t="s">
        <v>1418</v>
      </c>
      <c r="F358" s="314">
        <f ca="1">+IFERROR(INDEX('Hoja de Trabajo para listado'!$A$155:$Z$1048576,MATCH($A358,'Hoja de Trabajo para listado'!$A$155:$A$1048576,0),MATCH((CUADRO!F$5&amp;$E358),'Hoja de Trabajo para listado'!$A$151:$Z$151,0)),0)+IFERROR(INDEX('Hoja de Trabajo para listado'!$AB$155:$BA$1048576,MATCH($A358,'Hoja de Trabajo para listado'!$AB$155:$AB$1048576,0),MATCH((CUADRO!F$5&amp;$E358),'Hoja de Trabajo para listado'!$AB$151:$BA$151,0)),0)+IFERROR(INDEX('Hoja de Trabajo para listado'!$BC$155:$CB$1048576,MATCH($A358,'Hoja de Trabajo para listado'!$BC$155:$BC$1048576,0),MATCH((CUADRO!F$5&amp;$E358),'Hoja de Trabajo para listado'!$BC$151:$CB$151,0)),0)+IFERROR(INDEX('Hoja de Trabajo para listado'!$DE$153:$DG$274,MATCH($A358,'Hoja de Trabajo para listado'!$DE$153:$DE$1048576,0),MATCH((CUADRO!F$5&amp;$E358),'Hoja de Trabajo para listado'!$DE$151:$DG$151,0)),0)+IFERROR(INDEX('Hoja de Trabajo para listado'!$CD$155:$DC$1048576,MATCH($A358,'Hoja de Trabajo para listado'!$CD$155:$CD$1048576,0),MATCH((CUADRO!F$5&amp;$E358),'Hoja de Trabajo para listado'!$CD$151:$DC$151,0)),0)</f>
        <v>0</v>
      </c>
      <c r="G358" s="314">
        <f ca="1">+IFERROR(INDEX('Hoja de Trabajo para listado'!$A$155:$Z$1048576,MATCH($A358,'Hoja de Trabajo para listado'!$A$155:$A$1048576,0),MATCH((CUADRO!G$5&amp;$E358),'Hoja de Trabajo para listado'!$A$151:$Z$151,0)),0)+IFERROR(INDEX('Hoja de Trabajo para listado'!$AB$155:$BA$1048576,MATCH($A358,'Hoja de Trabajo para listado'!$AB$155:$AB$1048576,0),MATCH((CUADRO!G$5&amp;$E358),'Hoja de Trabajo para listado'!$AB$151:$BA$151,0)),0)+IFERROR(INDEX('Hoja de Trabajo para listado'!$BC$155:$CB$1048576,MATCH($A358,'Hoja de Trabajo para listado'!$BC$155:$BC$1048576,0),MATCH((CUADRO!G$5&amp;$E358),'Hoja de Trabajo para listado'!$BC$151:$CB$151,0)),0)+IFERROR(INDEX('Hoja de Trabajo para listado'!$DE$153:$DG$274,MATCH($A358,'Hoja de Trabajo para listado'!$DE$153:$DE$1048576,0),MATCH((CUADRO!G$5&amp;$E358),'Hoja de Trabajo para listado'!$DE$151:$DG$151,0)),0)+IFERROR(INDEX('Hoja de Trabajo para listado'!$CD$155:$DC$1048576,MATCH($A358,'Hoja de Trabajo para listado'!$CD$155:$CD$1048576,0),MATCH((CUADRO!G$5&amp;$E358),'Hoja de Trabajo para listado'!$CD$151:$DC$151,0)),0)</f>
        <v>0</v>
      </c>
      <c r="H358" s="314">
        <f ca="1">+IFERROR(INDEX('Hoja de Trabajo para listado'!$A$155:$Z$1048576,MATCH($A358,'Hoja de Trabajo para listado'!$A$155:$A$1048576,0),MATCH((CUADRO!H$5&amp;$E358),'Hoja de Trabajo para listado'!$A$151:$Z$151,0)),0)+IFERROR(INDEX('Hoja de Trabajo para listado'!$AB$155:$BA$1048576,MATCH($A358,'Hoja de Trabajo para listado'!$AB$155:$AB$1048576,0),MATCH((CUADRO!H$5&amp;$E358),'Hoja de Trabajo para listado'!$AB$151:$BA$151,0)),0)+IFERROR(INDEX('Hoja de Trabajo para listado'!$BC$155:$CB$1048576,MATCH($A358,'Hoja de Trabajo para listado'!$BC$155:$BC$1048576,0),MATCH((CUADRO!H$5&amp;$E358),'Hoja de Trabajo para listado'!$BC$151:$CB$151,0)),0)+IFERROR(INDEX('Hoja de Trabajo para listado'!$DE$153:$DG$274,MATCH($A358,'Hoja de Trabajo para listado'!$DE$153:$DE$1048576,0),MATCH((CUADRO!H$5&amp;$E358),'Hoja de Trabajo para listado'!$DE$151:$DG$151,0)),0)+IFERROR(INDEX('Hoja de Trabajo para listado'!$CD$155:$DC$1048576,MATCH($A358,'Hoja de Trabajo para listado'!$CD$155:$CD$1048576,0),MATCH((CUADRO!H$5&amp;$E358),'Hoja de Trabajo para listado'!$CD$151:$DC$151,0)),0)</f>
        <v>0</v>
      </c>
      <c r="I358" s="314">
        <f ca="1">+IFERROR(INDEX('Hoja de Trabajo para listado'!$A$155:$Z$1048576,MATCH($A358,'Hoja de Trabajo para listado'!$A$155:$A$1048576,0),MATCH((CUADRO!I$5&amp;$E358),'Hoja de Trabajo para listado'!$A$151:$Z$151,0)),0)+IFERROR(INDEX('Hoja de Trabajo para listado'!$AB$155:$BA$1048576,MATCH($A358,'Hoja de Trabajo para listado'!$AB$155:$AB$1048576,0),MATCH((CUADRO!I$5&amp;$E358),'Hoja de Trabajo para listado'!$AB$151:$BA$151,0)),0)+IFERROR(INDEX('Hoja de Trabajo para listado'!$BC$155:$CB$1048576,MATCH($A358,'Hoja de Trabajo para listado'!$BC$155:$BC$1048576,0),MATCH((CUADRO!I$5&amp;$E358),'Hoja de Trabajo para listado'!$BC$151:$CB$151,0)),0)+IFERROR(INDEX('Hoja de Trabajo para listado'!$DE$153:$DG$274,MATCH($A358,'Hoja de Trabajo para listado'!$DE$153:$DE$1048576,0),MATCH((CUADRO!I$5&amp;$E358),'Hoja de Trabajo para listado'!$DE$151:$DG$151,0)),0)+IFERROR(INDEX('Hoja de Trabajo para listado'!$CD$155:$DC$1048576,MATCH($A358,'Hoja de Trabajo para listado'!$CD$155:$CD$1048576,0),MATCH((CUADRO!I$5&amp;$E358),'Hoja de Trabajo para listado'!$CD$151:$DC$151,0)),0)</f>
        <v>0</v>
      </c>
      <c r="J358" s="314">
        <f ca="1">+IFERROR(INDEX('Hoja de Trabajo para listado'!$A$155:$Z$1048576,MATCH($A358,'Hoja de Trabajo para listado'!$A$155:$A$1048576,0),MATCH((CUADRO!J$5&amp;$E358),'Hoja de Trabajo para listado'!$A$151:$Z$151,0)),0)+IFERROR(INDEX('Hoja de Trabajo para listado'!$AB$155:$BA$1048576,MATCH($A358,'Hoja de Trabajo para listado'!$AB$155:$AB$1048576,0),MATCH((CUADRO!J$5&amp;$E358),'Hoja de Trabajo para listado'!$AB$151:$BA$151,0)),0)+IFERROR(INDEX('Hoja de Trabajo para listado'!$BC$155:$CB$1048576,MATCH($A358,'Hoja de Trabajo para listado'!$BC$155:$BC$1048576,0),MATCH((CUADRO!J$5&amp;$E358),'Hoja de Trabajo para listado'!$BC$151:$CB$151,0)),0)+IFERROR(INDEX('Hoja de Trabajo para listado'!$DE$153:$DG$274,MATCH($A358,'Hoja de Trabajo para listado'!$DE$153:$DE$1048576,0),MATCH((CUADRO!J$5&amp;$E358),'Hoja de Trabajo para listado'!$DE$151:$DG$151,0)),0)+IFERROR(INDEX('Hoja de Trabajo para listado'!$CD$155:$DC$1048576,MATCH($A358,'Hoja de Trabajo para listado'!$CD$155:$CD$1048576,0),MATCH((CUADRO!J$5&amp;$E358),'Hoja de Trabajo para listado'!$CD$151:$DC$151,0)),0)</f>
        <v>0</v>
      </c>
      <c r="K358" s="314">
        <f ca="1">+IFERROR(INDEX('Hoja de Trabajo para listado'!$A$155:$Z$1048576,MATCH($A358,'Hoja de Trabajo para listado'!$A$155:$A$1048576,0),MATCH((CUADRO!K$5&amp;$E358),'Hoja de Trabajo para listado'!$A$151:$Z$151,0)),0)+IFERROR(INDEX('Hoja de Trabajo para listado'!$AB$155:$BA$1048576,MATCH($A358,'Hoja de Trabajo para listado'!$AB$155:$AB$1048576,0),MATCH((CUADRO!K$5&amp;$E358),'Hoja de Trabajo para listado'!$AB$151:$BA$151,0)),0)+IFERROR(INDEX('Hoja de Trabajo para listado'!$BC$155:$CB$1048576,MATCH($A358,'Hoja de Trabajo para listado'!$BC$155:$BC$1048576,0),MATCH((CUADRO!K$5&amp;$E358),'Hoja de Trabajo para listado'!$BC$151:$CB$151,0)),0)+IFERROR(INDEX('Hoja de Trabajo para listado'!$DE$153:$DG$274,MATCH($A358,'Hoja de Trabajo para listado'!$DE$153:$DE$1048576,0),MATCH((CUADRO!K$5&amp;$E358),'Hoja de Trabajo para listado'!$DE$151:$DG$151,0)),0)+IFERROR(INDEX('Hoja de Trabajo para listado'!$CD$155:$DC$1048576,MATCH($A358,'Hoja de Trabajo para listado'!$CD$155:$CD$1048576,0),MATCH((CUADRO!K$5&amp;$E358),'Hoja de Trabajo para listado'!$CD$151:$DC$151,0)),0)</f>
        <v>0</v>
      </c>
      <c r="L358" s="314">
        <f ca="1">+IFERROR(INDEX('Hoja de Trabajo para listado'!$A$155:$Z$1048576,MATCH($A358,'Hoja de Trabajo para listado'!$A$155:$A$1048576,0),MATCH((CUADRO!L$5&amp;$E358),'Hoja de Trabajo para listado'!$A$151:$Z$151,0)),0)+IFERROR(INDEX('Hoja de Trabajo para listado'!$AB$155:$BA$1048576,MATCH($A358,'Hoja de Trabajo para listado'!$AB$155:$AB$1048576,0),MATCH((CUADRO!L$5&amp;$E358),'Hoja de Trabajo para listado'!$AB$151:$BA$151,0)),0)+IFERROR(INDEX('Hoja de Trabajo para listado'!$BC$155:$CB$1048576,MATCH($A358,'Hoja de Trabajo para listado'!$BC$155:$BC$1048576,0),MATCH((CUADRO!L$5&amp;$E358),'Hoja de Trabajo para listado'!$BC$151:$CB$151,0)),0)+IFERROR(INDEX('Hoja de Trabajo para listado'!$DE$153:$DG$274,MATCH($A358,'Hoja de Trabajo para listado'!$DE$153:$DE$1048576,0),MATCH((CUADRO!L$5&amp;$E358),'Hoja de Trabajo para listado'!$DE$151:$DG$151,0)),0)+IFERROR(INDEX('Hoja de Trabajo para listado'!$CD$155:$DC$1048576,MATCH($A358,'Hoja de Trabajo para listado'!$CD$155:$CD$1048576,0),MATCH((CUADRO!L$5&amp;$E358),'Hoja de Trabajo para listado'!$CD$151:$DC$151,0)),0)</f>
        <v>0</v>
      </c>
      <c r="M358" s="314">
        <f ca="1">+IFERROR(INDEX('Hoja de Trabajo para listado'!$A$155:$Z$1048576,MATCH($A358,'Hoja de Trabajo para listado'!$A$155:$A$1048576,0),MATCH((CUADRO!M$5&amp;$E358),'Hoja de Trabajo para listado'!$A$151:$Z$151,0)),0)+IFERROR(INDEX('Hoja de Trabajo para listado'!$AB$155:$BA$1048576,MATCH($A358,'Hoja de Trabajo para listado'!$AB$155:$AB$1048576,0),MATCH((CUADRO!M$5&amp;$E358),'Hoja de Trabajo para listado'!$AB$151:$BA$151,0)),0)+IFERROR(INDEX('Hoja de Trabajo para listado'!$BC$155:$CB$1048576,MATCH($A358,'Hoja de Trabajo para listado'!$BC$155:$BC$1048576,0),MATCH((CUADRO!M$5&amp;$E358),'Hoja de Trabajo para listado'!$BC$151:$CB$151,0)),0)+IFERROR(INDEX('Hoja de Trabajo para listado'!$DE$153:$DG$274,MATCH($A358,'Hoja de Trabajo para listado'!$DE$153:$DE$1048576,0),MATCH((CUADRO!M$5&amp;$E358),'Hoja de Trabajo para listado'!$DE$151:$DG$151,0)),0)+IFERROR(INDEX('Hoja de Trabajo para listado'!$CD$155:$DC$1048576,MATCH($A358,'Hoja de Trabajo para listado'!$CD$155:$CD$1048576,0),MATCH((CUADRO!M$5&amp;$E358),'Hoja de Trabajo para listado'!$CD$151:$DC$151,0)),0)</f>
        <v>0</v>
      </c>
      <c r="N358" s="314">
        <f ca="1">+IFERROR(INDEX('Hoja de Trabajo para listado'!$A$155:$Z$1048576,MATCH($A358,'Hoja de Trabajo para listado'!$A$155:$A$1048576,0),MATCH((CUADRO!N$5&amp;$E358),'Hoja de Trabajo para listado'!$A$151:$Z$151,0)),0)+IFERROR(INDEX('Hoja de Trabajo para listado'!$AB$155:$BA$1048576,MATCH($A358,'Hoja de Trabajo para listado'!$AB$155:$AB$1048576,0),MATCH((CUADRO!N$5&amp;$E358),'Hoja de Trabajo para listado'!$AB$151:$BA$151,0)),0)+IFERROR(INDEX('Hoja de Trabajo para listado'!$BC$155:$CB$1048576,MATCH($A358,'Hoja de Trabajo para listado'!$BC$155:$BC$1048576,0),MATCH((CUADRO!N$5&amp;$E358),'Hoja de Trabajo para listado'!$BC$151:$CB$151,0)),0)+IFERROR(INDEX('Hoja de Trabajo para listado'!$DE$153:$DG$274,MATCH($A358,'Hoja de Trabajo para listado'!$DE$153:$DE$1048576,0),MATCH((CUADRO!N$5&amp;$E358),'Hoja de Trabajo para listado'!$DE$151:$DG$151,0)),0)+IFERROR(INDEX('Hoja de Trabajo para listado'!$CD$155:$DC$1048576,MATCH($A358,'Hoja de Trabajo para listado'!$CD$155:$CD$1048576,0),MATCH((CUADRO!N$5&amp;$E358),'Hoja de Trabajo para listado'!$CD$151:$DC$151,0)),0)</f>
        <v>0</v>
      </c>
      <c r="O358" s="314">
        <f ca="1">+IFERROR(INDEX('Hoja de Trabajo para listado'!$A$155:$Z$1048576,MATCH($A358,'Hoja de Trabajo para listado'!$A$155:$A$1048576,0),MATCH((CUADRO!O$5&amp;$E358),'Hoja de Trabajo para listado'!$A$151:$Z$151,0)),0)+IFERROR(INDEX('Hoja de Trabajo para listado'!$AB$155:$BA$1048576,MATCH($A358,'Hoja de Trabajo para listado'!$AB$155:$AB$1048576,0),MATCH((CUADRO!O$5&amp;$E358),'Hoja de Trabajo para listado'!$AB$151:$BA$151,0)),0)+IFERROR(INDEX('Hoja de Trabajo para listado'!$BC$155:$CB$1048576,MATCH($A358,'Hoja de Trabajo para listado'!$BC$155:$BC$1048576,0),MATCH((CUADRO!O$5&amp;$E358),'Hoja de Trabajo para listado'!$BC$151:$CB$151,0)),0)+IFERROR(INDEX('Hoja de Trabajo para listado'!$DE$153:$DG$274,MATCH($A358,'Hoja de Trabajo para listado'!$DE$153:$DE$1048576,0),MATCH((CUADRO!O$5&amp;$E358),'Hoja de Trabajo para listado'!$DE$151:$DG$151,0)),0)+IFERROR(INDEX('Hoja de Trabajo para listado'!$CD$155:$DC$1048576,MATCH($A358,'Hoja de Trabajo para listado'!$CD$155:$CD$1048576,0),MATCH((CUADRO!O$5&amp;$E358),'Hoja de Trabajo para listado'!$CD$151:$DC$151,0)),0)</f>
        <v>0</v>
      </c>
      <c r="P358" s="314">
        <f ca="1">+IFERROR(INDEX('Hoja de Trabajo para listado'!$A$155:$Z$1048576,MATCH($A358,'Hoja de Trabajo para listado'!$A$155:$A$1048576,0),MATCH((CUADRO!P$5&amp;$E358),'Hoja de Trabajo para listado'!$A$151:$Z$151,0)),0)+IFERROR(INDEX('Hoja de Trabajo para listado'!$AB$155:$BA$1048576,MATCH($A358,'Hoja de Trabajo para listado'!$AB$155:$AB$1048576,0),MATCH((CUADRO!P$5&amp;$E358),'Hoja de Trabajo para listado'!$AB$151:$BA$151,0)),0)+IFERROR(INDEX('Hoja de Trabajo para listado'!$BC$155:$CB$1048576,MATCH($A358,'Hoja de Trabajo para listado'!$BC$155:$BC$1048576,0),MATCH((CUADRO!P$5&amp;$E358),'Hoja de Trabajo para listado'!$BC$151:$CB$151,0)),0)+IFERROR(INDEX('Hoja de Trabajo para listado'!$DE$153:$DG$274,MATCH($A358,'Hoja de Trabajo para listado'!$DE$153:$DE$1048576,0),MATCH((CUADRO!P$5&amp;$E358),'Hoja de Trabajo para listado'!$DE$151:$DG$151,0)),0)+IFERROR(INDEX('Hoja de Trabajo para listado'!$CD$155:$DC$1048576,MATCH($A358,'Hoja de Trabajo para listado'!$CD$155:$CD$1048576,0),MATCH((CUADRO!P$5&amp;$E358),'Hoja de Trabajo para listado'!$CD$151:$DC$151,0)),0)</f>
        <v>0</v>
      </c>
      <c r="Q358" s="314">
        <f ca="1">+IFERROR(INDEX('Hoja de Trabajo para listado'!$A$155:$Z$1048576,MATCH($A358,'Hoja de Trabajo para listado'!$A$155:$A$1048576,0),MATCH((CUADRO!Q$5&amp;$E358),'Hoja de Trabajo para listado'!$A$151:$Z$151,0)),0)+IFERROR(INDEX('Hoja de Trabajo para listado'!$AB$155:$BA$1048576,MATCH($A358,'Hoja de Trabajo para listado'!$AB$155:$AB$1048576,0),MATCH((CUADRO!Q$5&amp;$E358),'Hoja de Trabajo para listado'!$AB$151:$BA$151,0)),0)+IFERROR(INDEX('Hoja de Trabajo para listado'!$BC$155:$CB$1048576,MATCH($A358,'Hoja de Trabajo para listado'!$BC$155:$BC$1048576,0),MATCH((CUADRO!Q$5&amp;$E358),'Hoja de Trabajo para listado'!$BC$151:$CB$151,0)),0)+IFERROR(INDEX('Hoja de Trabajo para listado'!$DE$153:$DG$274,MATCH($A358,'Hoja de Trabajo para listado'!$DE$153:$DE$1048576,0),MATCH((CUADRO!Q$5&amp;$E358),'Hoja de Trabajo para listado'!$DE$151:$DG$151,0)),0)+IFERROR(INDEX('Hoja de Trabajo para listado'!$CD$155:$DC$1048576,MATCH($A358,'Hoja de Trabajo para listado'!$CD$155:$CD$1048576,0),MATCH((CUADRO!Q$5&amp;$E358),'Hoja de Trabajo para listado'!$CD$151:$DC$151,0)),0)</f>
        <v>0</v>
      </c>
      <c r="R358" s="314">
        <f t="shared" ca="1" si="10"/>
        <v>0</v>
      </c>
      <c r="S358" s="322"/>
      <c r="T358" s="314">
        <f ca="1">+T359</f>
        <v>0</v>
      </c>
      <c r="U358" s="313">
        <f t="shared" si="11"/>
        <v>1</v>
      </c>
      <c r="V358" s="319" t="str">
        <f>+VLOOKUP(A358,bd_lista!$A$3:$E$593,5,FALSE)</f>
        <v>Gobiernos Autonomos Municipales</v>
      </c>
      <c r="W358" s="425" t="str">
        <f>+V358</f>
        <v>Gobiernos Autonomos Municipales</v>
      </c>
    </row>
    <row r="359" spans="1:23" ht="15" hidden="1" customHeight="1">
      <c r="A359" s="323">
        <v>1285</v>
      </c>
      <c r="B359" s="428"/>
      <c r="C359" s="319" t="str">
        <f>+VLOOKUP(A359,bd_lista!$A$3:$C$593,3,FALSE)</f>
        <v>Gobierno Autónomo Municipal de Alto Beni</v>
      </c>
      <c r="D359" s="430"/>
      <c r="E359" s="347" t="s">
        <v>1419</v>
      </c>
      <c r="F359" s="316">
        <f ca="1">+IFERROR(INDEX('Hoja de Trabajo para listado'!$A$155:$Z$1048576,MATCH($A359,'Hoja de Trabajo para listado'!$A$155:$A$1048576,0),MATCH((CUADRO!F$5&amp;$E359),'Hoja de Trabajo para listado'!$A$151:$Z$151,0)),0)+IFERROR(INDEX('Hoja de Trabajo para listado'!$AB$155:$BA$1048576,MATCH($A359,'Hoja de Trabajo para listado'!$AB$155:$AB$1048576,0),MATCH((CUADRO!F$5&amp;$E359),'Hoja de Trabajo para listado'!$AB$151:$BA$151,0)),0)+IFERROR(INDEX('Hoja de Trabajo para listado'!$BC$155:$CB$1048576,MATCH($A359,'Hoja de Trabajo para listado'!$BC$155:$BC$1048576,0),MATCH((CUADRO!F$5&amp;$E359),'Hoja de Trabajo para listado'!$BC$151:$CB$151,0)),0)+IFERROR(INDEX('Hoja de Trabajo para listado'!$DE$153:$DG$274,MATCH($A359,'Hoja de Trabajo para listado'!$DE$153:$DE$1048576,0),MATCH((CUADRO!F$5&amp;$E359),'Hoja de Trabajo para listado'!$DE$151:$DG$151,0)),0)+IFERROR(INDEX('Hoja de Trabajo para listado'!$CD$155:$DC$1048576,MATCH($A359,'Hoja de Trabajo para listado'!$CD$155:$CD$1048576,0),MATCH((CUADRO!F$5&amp;$E359),'Hoja de Trabajo para listado'!$CD$151:$DC$151,0)),0)</f>
        <v>0</v>
      </c>
      <c r="G359" s="316">
        <f ca="1">+IFERROR(INDEX('Hoja de Trabajo para listado'!$A$155:$Z$1048576,MATCH($A359,'Hoja de Trabajo para listado'!$A$155:$A$1048576,0),MATCH((CUADRO!G$5&amp;$E359),'Hoja de Trabajo para listado'!$A$151:$Z$151,0)),0)+IFERROR(INDEX('Hoja de Trabajo para listado'!$AB$155:$BA$1048576,MATCH($A359,'Hoja de Trabajo para listado'!$AB$155:$AB$1048576,0),MATCH((CUADRO!G$5&amp;$E359),'Hoja de Trabajo para listado'!$AB$151:$BA$151,0)),0)+IFERROR(INDEX('Hoja de Trabajo para listado'!$BC$155:$CB$1048576,MATCH($A359,'Hoja de Trabajo para listado'!$BC$155:$BC$1048576,0),MATCH((CUADRO!G$5&amp;$E359),'Hoja de Trabajo para listado'!$BC$151:$CB$151,0)),0)+IFERROR(INDEX('Hoja de Trabajo para listado'!$DE$153:$DG$274,MATCH($A359,'Hoja de Trabajo para listado'!$DE$153:$DE$1048576,0),MATCH((CUADRO!G$5&amp;$E359),'Hoja de Trabajo para listado'!$DE$151:$DG$151,0)),0)+IFERROR(INDEX('Hoja de Trabajo para listado'!$CD$155:$DC$1048576,MATCH($A359,'Hoja de Trabajo para listado'!$CD$155:$CD$1048576,0),MATCH((CUADRO!G$5&amp;$E359),'Hoja de Trabajo para listado'!$CD$151:$DC$151,0)),0)</f>
        <v>0</v>
      </c>
      <c r="H359" s="316">
        <f ca="1">+IFERROR(INDEX('Hoja de Trabajo para listado'!$A$155:$Z$1048576,MATCH($A359,'Hoja de Trabajo para listado'!$A$155:$A$1048576,0),MATCH((CUADRO!H$5&amp;$E359),'Hoja de Trabajo para listado'!$A$151:$Z$151,0)),0)+IFERROR(INDEX('Hoja de Trabajo para listado'!$AB$155:$BA$1048576,MATCH($A359,'Hoja de Trabajo para listado'!$AB$155:$AB$1048576,0),MATCH((CUADRO!H$5&amp;$E359),'Hoja de Trabajo para listado'!$AB$151:$BA$151,0)),0)+IFERROR(INDEX('Hoja de Trabajo para listado'!$BC$155:$CB$1048576,MATCH($A359,'Hoja de Trabajo para listado'!$BC$155:$BC$1048576,0),MATCH((CUADRO!H$5&amp;$E359),'Hoja de Trabajo para listado'!$BC$151:$CB$151,0)),0)+IFERROR(INDEX('Hoja de Trabajo para listado'!$DE$153:$DG$274,MATCH($A359,'Hoja de Trabajo para listado'!$DE$153:$DE$1048576,0),MATCH((CUADRO!H$5&amp;$E359),'Hoja de Trabajo para listado'!$DE$151:$DG$151,0)),0)+IFERROR(INDEX('Hoja de Trabajo para listado'!$CD$155:$DC$1048576,MATCH($A359,'Hoja de Trabajo para listado'!$CD$155:$CD$1048576,0),MATCH((CUADRO!H$5&amp;$E359),'Hoja de Trabajo para listado'!$CD$151:$DC$151,0)),0)</f>
        <v>0</v>
      </c>
      <c r="I359" s="316">
        <f ca="1">+IFERROR(INDEX('Hoja de Trabajo para listado'!$A$155:$Z$1048576,MATCH($A359,'Hoja de Trabajo para listado'!$A$155:$A$1048576,0),MATCH((CUADRO!I$5&amp;$E359),'Hoja de Trabajo para listado'!$A$151:$Z$151,0)),0)+IFERROR(INDEX('Hoja de Trabajo para listado'!$AB$155:$BA$1048576,MATCH($A359,'Hoja de Trabajo para listado'!$AB$155:$AB$1048576,0),MATCH((CUADRO!I$5&amp;$E359),'Hoja de Trabajo para listado'!$AB$151:$BA$151,0)),0)+IFERROR(INDEX('Hoja de Trabajo para listado'!$BC$155:$CB$1048576,MATCH($A359,'Hoja de Trabajo para listado'!$BC$155:$BC$1048576,0),MATCH((CUADRO!I$5&amp;$E359),'Hoja de Trabajo para listado'!$BC$151:$CB$151,0)),0)+IFERROR(INDEX('Hoja de Trabajo para listado'!$DE$153:$DG$274,MATCH($A359,'Hoja de Trabajo para listado'!$DE$153:$DE$1048576,0),MATCH((CUADRO!I$5&amp;$E359),'Hoja de Trabajo para listado'!$DE$151:$DG$151,0)),0)+IFERROR(INDEX('Hoja de Trabajo para listado'!$CD$155:$DC$1048576,MATCH($A359,'Hoja de Trabajo para listado'!$CD$155:$CD$1048576,0),MATCH((CUADRO!I$5&amp;$E359),'Hoja de Trabajo para listado'!$CD$151:$DC$151,0)),0)</f>
        <v>0</v>
      </c>
      <c r="J359" s="316">
        <f ca="1">+IFERROR(INDEX('Hoja de Trabajo para listado'!$A$155:$Z$1048576,MATCH($A359,'Hoja de Trabajo para listado'!$A$155:$A$1048576,0),MATCH((CUADRO!J$5&amp;$E359),'Hoja de Trabajo para listado'!$A$151:$Z$151,0)),0)+IFERROR(INDEX('Hoja de Trabajo para listado'!$AB$155:$BA$1048576,MATCH($A359,'Hoja de Trabajo para listado'!$AB$155:$AB$1048576,0),MATCH((CUADRO!J$5&amp;$E359),'Hoja de Trabajo para listado'!$AB$151:$BA$151,0)),0)+IFERROR(INDEX('Hoja de Trabajo para listado'!$BC$155:$CB$1048576,MATCH($A359,'Hoja de Trabajo para listado'!$BC$155:$BC$1048576,0),MATCH((CUADRO!J$5&amp;$E359),'Hoja de Trabajo para listado'!$BC$151:$CB$151,0)),0)+IFERROR(INDEX('Hoja de Trabajo para listado'!$DE$153:$DG$274,MATCH($A359,'Hoja de Trabajo para listado'!$DE$153:$DE$1048576,0),MATCH((CUADRO!J$5&amp;$E359),'Hoja de Trabajo para listado'!$DE$151:$DG$151,0)),0)+IFERROR(INDEX('Hoja de Trabajo para listado'!$CD$155:$DC$1048576,MATCH($A359,'Hoja de Trabajo para listado'!$CD$155:$CD$1048576,0),MATCH((CUADRO!J$5&amp;$E359),'Hoja de Trabajo para listado'!$CD$151:$DC$151,0)),0)</f>
        <v>0</v>
      </c>
      <c r="K359" s="316">
        <f ca="1">+IFERROR(INDEX('Hoja de Trabajo para listado'!$A$155:$Z$1048576,MATCH($A359,'Hoja de Trabajo para listado'!$A$155:$A$1048576,0),MATCH((CUADRO!K$5&amp;$E359),'Hoja de Trabajo para listado'!$A$151:$Z$151,0)),0)+IFERROR(INDEX('Hoja de Trabajo para listado'!$AB$155:$BA$1048576,MATCH($A359,'Hoja de Trabajo para listado'!$AB$155:$AB$1048576,0),MATCH((CUADRO!K$5&amp;$E359),'Hoja de Trabajo para listado'!$AB$151:$BA$151,0)),0)+IFERROR(INDEX('Hoja de Trabajo para listado'!$BC$155:$CB$1048576,MATCH($A359,'Hoja de Trabajo para listado'!$BC$155:$BC$1048576,0),MATCH((CUADRO!K$5&amp;$E359),'Hoja de Trabajo para listado'!$BC$151:$CB$151,0)),0)+IFERROR(INDEX('Hoja de Trabajo para listado'!$DE$153:$DG$274,MATCH($A359,'Hoja de Trabajo para listado'!$DE$153:$DE$1048576,0),MATCH((CUADRO!K$5&amp;$E359),'Hoja de Trabajo para listado'!$DE$151:$DG$151,0)),0)+IFERROR(INDEX('Hoja de Trabajo para listado'!$CD$155:$DC$1048576,MATCH($A359,'Hoja de Trabajo para listado'!$CD$155:$CD$1048576,0),MATCH((CUADRO!K$5&amp;$E359),'Hoja de Trabajo para listado'!$CD$151:$DC$151,0)),0)</f>
        <v>0</v>
      </c>
      <c r="L359" s="316">
        <f ca="1">+IFERROR(INDEX('Hoja de Trabajo para listado'!$A$155:$Z$1048576,MATCH($A359,'Hoja de Trabajo para listado'!$A$155:$A$1048576,0),MATCH((CUADRO!L$5&amp;$E359),'Hoja de Trabajo para listado'!$A$151:$Z$151,0)),0)+IFERROR(INDEX('Hoja de Trabajo para listado'!$AB$155:$BA$1048576,MATCH($A359,'Hoja de Trabajo para listado'!$AB$155:$AB$1048576,0),MATCH((CUADRO!L$5&amp;$E359),'Hoja de Trabajo para listado'!$AB$151:$BA$151,0)),0)+IFERROR(INDEX('Hoja de Trabajo para listado'!$BC$155:$CB$1048576,MATCH($A359,'Hoja de Trabajo para listado'!$BC$155:$BC$1048576,0),MATCH((CUADRO!L$5&amp;$E359),'Hoja de Trabajo para listado'!$BC$151:$CB$151,0)),0)+IFERROR(INDEX('Hoja de Trabajo para listado'!$DE$153:$DG$274,MATCH($A359,'Hoja de Trabajo para listado'!$DE$153:$DE$1048576,0),MATCH((CUADRO!L$5&amp;$E359),'Hoja de Trabajo para listado'!$DE$151:$DG$151,0)),0)+IFERROR(INDEX('Hoja de Trabajo para listado'!$CD$155:$DC$1048576,MATCH($A359,'Hoja de Trabajo para listado'!$CD$155:$CD$1048576,0),MATCH((CUADRO!L$5&amp;$E359),'Hoja de Trabajo para listado'!$CD$151:$DC$151,0)),0)</f>
        <v>0</v>
      </c>
      <c r="M359" s="316">
        <f ca="1">+IFERROR(INDEX('Hoja de Trabajo para listado'!$A$155:$Z$1048576,MATCH($A359,'Hoja de Trabajo para listado'!$A$155:$A$1048576,0),MATCH((CUADRO!M$5&amp;$E359),'Hoja de Trabajo para listado'!$A$151:$Z$151,0)),0)+IFERROR(INDEX('Hoja de Trabajo para listado'!$AB$155:$BA$1048576,MATCH($A359,'Hoja de Trabajo para listado'!$AB$155:$AB$1048576,0),MATCH((CUADRO!M$5&amp;$E359),'Hoja de Trabajo para listado'!$AB$151:$BA$151,0)),0)+IFERROR(INDEX('Hoja de Trabajo para listado'!$BC$155:$CB$1048576,MATCH($A359,'Hoja de Trabajo para listado'!$BC$155:$BC$1048576,0),MATCH((CUADRO!M$5&amp;$E359),'Hoja de Trabajo para listado'!$BC$151:$CB$151,0)),0)+IFERROR(INDEX('Hoja de Trabajo para listado'!$DE$153:$DG$274,MATCH($A359,'Hoja de Trabajo para listado'!$DE$153:$DE$1048576,0),MATCH((CUADRO!M$5&amp;$E359),'Hoja de Trabajo para listado'!$DE$151:$DG$151,0)),0)+IFERROR(INDEX('Hoja de Trabajo para listado'!$CD$155:$DC$1048576,MATCH($A359,'Hoja de Trabajo para listado'!$CD$155:$CD$1048576,0),MATCH((CUADRO!M$5&amp;$E359),'Hoja de Trabajo para listado'!$CD$151:$DC$151,0)),0)</f>
        <v>0</v>
      </c>
      <c r="N359" s="316">
        <f ca="1">+IFERROR(INDEX('Hoja de Trabajo para listado'!$A$155:$Z$1048576,MATCH($A359,'Hoja de Trabajo para listado'!$A$155:$A$1048576,0),MATCH((CUADRO!N$5&amp;$E359),'Hoja de Trabajo para listado'!$A$151:$Z$151,0)),0)+IFERROR(INDEX('Hoja de Trabajo para listado'!$AB$155:$BA$1048576,MATCH($A359,'Hoja de Trabajo para listado'!$AB$155:$AB$1048576,0),MATCH((CUADRO!N$5&amp;$E359),'Hoja de Trabajo para listado'!$AB$151:$BA$151,0)),0)+IFERROR(INDEX('Hoja de Trabajo para listado'!$BC$155:$CB$1048576,MATCH($A359,'Hoja de Trabajo para listado'!$BC$155:$BC$1048576,0),MATCH((CUADRO!N$5&amp;$E359),'Hoja de Trabajo para listado'!$BC$151:$CB$151,0)),0)+IFERROR(INDEX('Hoja de Trabajo para listado'!$DE$153:$DG$274,MATCH($A359,'Hoja de Trabajo para listado'!$DE$153:$DE$1048576,0),MATCH((CUADRO!N$5&amp;$E359),'Hoja de Trabajo para listado'!$DE$151:$DG$151,0)),0)+IFERROR(INDEX('Hoja de Trabajo para listado'!$CD$155:$DC$1048576,MATCH($A359,'Hoja de Trabajo para listado'!$CD$155:$CD$1048576,0),MATCH((CUADRO!N$5&amp;$E359),'Hoja de Trabajo para listado'!$CD$151:$DC$151,0)),0)</f>
        <v>0</v>
      </c>
      <c r="O359" s="316">
        <f ca="1">+IFERROR(INDEX('Hoja de Trabajo para listado'!$A$155:$Z$1048576,MATCH($A359,'Hoja de Trabajo para listado'!$A$155:$A$1048576,0),MATCH((CUADRO!O$5&amp;$E359),'Hoja de Trabajo para listado'!$A$151:$Z$151,0)),0)+IFERROR(INDEX('Hoja de Trabajo para listado'!$AB$155:$BA$1048576,MATCH($A359,'Hoja de Trabajo para listado'!$AB$155:$AB$1048576,0),MATCH((CUADRO!O$5&amp;$E359),'Hoja de Trabajo para listado'!$AB$151:$BA$151,0)),0)+IFERROR(INDEX('Hoja de Trabajo para listado'!$BC$155:$CB$1048576,MATCH($A359,'Hoja de Trabajo para listado'!$BC$155:$BC$1048576,0),MATCH((CUADRO!O$5&amp;$E359),'Hoja de Trabajo para listado'!$BC$151:$CB$151,0)),0)+IFERROR(INDEX('Hoja de Trabajo para listado'!$DE$153:$DG$274,MATCH($A359,'Hoja de Trabajo para listado'!$DE$153:$DE$1048576,0),MATCH((CUADRO!O$5&amp;$E359),'Hoja de Trabajo para listado'!$DE$151:$DG$151,0)),0)+IFERROR(INDEX('Hoja de Trabajo para listado'!$CD$155:$DC$1048576,MATCH($A359,'Hoja de Trabajo para listado'!$CD$155:$CD$1048576,0),MATCH((CUADRO!O$5&amp;$E359),'Hoja de Trabajo para listado'!$CD$151:$DC$151,0)),0)</f>
        <v>0</v>
      </c>
      <c r="P359" s="316">
        <f ca="1">+IFERROR(INDEX('Hoja de Trabajo para listado'!$A$155:$Z$1048576,MATCH($A359,'Hoja de Trabajo para listado'!$A$155:$A$1048576,0),MATCH((CUADRO!P$5&amp;$E359),'Hoja de Trabajo para listado'!$A$151:$Z$151,0)),0)+IFERROR(INDEX('Hoja de Trabajo para listado'!$AB$155:$BA$1048576,MATCH($A359,'Hoja de Trabajo para listado'!$AB$155:$AB$1048576,0),MATCH((CUADRO!P$5&amp;$E359),'Hoja de Trabajo para listado'!$AB$151:$BA$151,0)),0)+IFERROR(INDEX('Hoja de Trabajo para listado'!$BC$155:$CB$1048576,MATCH($A359,'Hoja de Trabajo para listado'!$BC$155:$BC$1048576,0),MATCH((CUADRO!P$5&amp;$E359),'Hoja de Trabajo para listado'!$BC$151:$CB$151,0)),0)+IFERROR(INDEX('Hoja de Trabajo para listado'!$DE$153:$DG$274,MATCH($A359,'Hoja de Trabajo para listado'!$DE$153:$DE$1048576,0),MATCH((CUADRO!P$5&amp;$E359),'Hoja de Trabajo para listado'!$DE$151:$DG$151,0)),0)+IFERROR(INDEX('Hoja de Trabajo para listado'!$CD$155:$DC$1048576,MATCH($A359,'Hoja de Trabajo para listado'!$CD$155:$CD$1048576,0),MATCH((CUADRO!P$5&amp;$E359),'Hoja de Trabajo para listado'!$CD$151:$DC$151,0)),0)</f>
        <v>0</v>
      </c>
      <c r="Q359" s="316">
        <f ca="1">+IFERROR(INDEX('Hoja de Trabajo para listado'!$A$155:$Z$1048576,MATCH($A359,'Hoja de Trabajo para listado'!$A$155:$A$1048576,0),MATCH((CUADRO!Q$5&amp;$E359),'Hoja de Trabajo para listado'!$A$151:$Z$151,0)),0)+IFERROR(INDEX('Hoja de Trabajo para listado'!$AB$155:$BA$1048576,MATCH($A359,'Hoja de Trabajo para listado'!$AB$155:$AB$1048576,0),MATCH((CUADRO!Q$5&amp;$E359),'Hoja de Trabajo para listado'!$AB$151:$BA$151,0)),0)+IFERROR(INDEX('Hoja de Trabajo para listado'!$BC$155:$CB$1048576,MATCH($A359,'Hoja de Trabajo para listado'!$BC$155:$BC$1048576,0),MATCH((CUADRO!Q$5&amp;$E359),'Hoja de Trabajo para listado'!$BC$151:$CB$151,0)),0)+IFERROR(INDEX('Hoja de Trabajo para listado'!$DE$153:$DG$274,MATCH($A359,'Hoja de Trabajo para listado'!$DE$153:$DE$1048576,0),MATCH((CUADRO!Q$5&amp;$E359),'Hoja de Trabajo para listado'!$DE$151:$DG$151,0)),0)+IFERROR(INDEX('Hoja de Trabajo para listado'!$CD$155:$DC$1048576,MATCH($A359,'Hoja de Trabajo para listado'!$CD$155:$CD$1048576,0),MATCH((CUADRO!Q$5&amp;$E359),'Hoja de Trabajo para listado'!$CD$151:$DC$151,0)),0)</f>
        <v>0</v>
      </c>
      <c r="R359" s="316">
        <f t="shared" ca="1" si="10"/>
        <v>0</v>
      </c>
      <c r="S359" s="344">
        <f ca="1">+R358+R359</f>
        <v>0</v>
      </c>
      <c r="T359" s="316">
        <f ca="1">+S359</f>
        <v>0</v>
      </c>
      <c r="U359" s="315">
        <f t="shared" si="11"/>
        <v>2</v>
      </c>
      <c r="V359" s="319" t="str">
        <f>+VLOOKUP(A359,bd_lista!$A$3:$E$593,5,FALSE)</f>
        <v>Gobiernos Autonomos Municipales</v>
      </c>
      <c r="W359" s="426"/>
    </row>
    <row r="360" spans="1:23" ht="15" hidden="1" customHeight="1">
      <c r="A360" s="325">
        <v>1286</v>
      </c>
      <c r="B360" s="427">
        <f>+A360</f>
        <v>1286</v>
      </c>
      <c r="C360" s="318" t="str">
        <f>+VLOOKUP(A360,bd_lista!$A$3:$C$593,3,FALSE)</f>
        <v>Gobierno Autónomo Municipal de Huatajata</v>
      </c>
      <c r="D360" s="429" t="str">
        <f>+C360</f>
        <v>Gobierno Autónomo Municipal de Huatajata</v>
      </c>
      <c r="E360" s="346" t="s">
        <v>1418</v>
      </c>
      <c r="F360" s="314">
        <f ca="1">+IFERROR(INDEX('Hoja de Trabajo para listado'!$A$155:$Z$1048576,MATCH($A360,'Hoja de Trabajo para listado'!$A$155:$A$1048576,0),MATCH((CUADRO!F$5&amp;$E360),'Hoja de Trabajo para listado'!$A$151:$Z$151,0)),0)+IFERROR(INDEX('Hoja de Trabajo para listado'!$AB$155:$BA$1048576,MATCH($A360,'Hoja de Trabajo para listado'!$AB$155:$AB$1048576,0),MATCH((CUADRO!F$5&amp;$E360),'Hoja de Trabajo para listado'!$AB$151:$BA$151,0)),0)+IFERROR(INDEX('Hoja de Trabajo para listado'!$BC$155:$CB$1048576,MATCH($A360,'Hoja de Trabajo para listado'!$BC$155:$BC$1048576,0),MATCH((CUADRO!F$5&amp;$E360),'Hoja de Trabajo para listado'!$BC$151:$CB$151,0)),0)+IFERROR(INDEX('Hoja de Trabajo para listado'!$DE$153:$DG$274,MATCH($A360,'Hoja de Trabajo para listado'!$DE$153:$DE$1048576,0),MATCH((CUADRO!F$5&amp;$E360),'Hoja de Trabajo para listado'!$DE$151:$DG$151,0)),0)+IFERROR(INDEX('Hoja de Trabajo para listado'!$CD$155:$DC$1048576,MATCH($A360,'Hoja de Trabajo para listado'!$CD$155:$CD$1048576,0),MATCH((CUADRO!F$5&amp;$E360),'Hoja de Trabajo para listado'!$CD$151:$DC$151,0)),0)</f>
        <v>0</v>
      </c>
      <c r="G360" s="314">
        <f ca="1">+IFERROR(INDEX('Hoja de Trabajo para listado'!$A$155:$Z$1048576,MATCH($A360,'Hoja de Trabajo para listado'!$A$155:$A$1048576,0),MATCH((CUADRO!G$5&amp;$E360),'Hoja de Trabajo para listado'!$A$151:$Z$151,0)),0)+IFERROR(INDEX('Hoja de Trabajo para listado'!$AB$155:$BA$1048576,MATCH($A360,'Hoja de Trabajo para listado'!$AB$155:$AB$1048576,0),MATCH((CUADRO!G$5&amp;$E360),'Hoja de Trabajo para listado'!$AB$151:$BA$151,0)),0)+IFERROR(INDEX('Hoja de Trabajo para listado'!$BC$155:$CB$1048576,MATCH($A360,'Hoja de Trabajo para listado'!$BC$155:$BC$1048576,0),MATCH((CUADRO!G$5&amp;$E360),'Hoja de Trabajo para listado'!$BC$151:$CB$151,0)),0)+IFERROR(INDEX('Hoja de Trabajo para listado'!$DE$153:$DG$274,MATCH($A360,'Hoja de Trabajo para listado'!$DE$153:$DE$1048576,0),MATCH((CUADRO!G$5&amp;$E360),'Hoja de Trabajo para listado'!$DE$151:$DG$151,0)),0)+IFERROR(INDEX('Hoja de Trabajo para listado'!$CD$155:$DC$1048576,MATCH($A360,'Hoja de Trabajo para listado'!$CD$155:$CD$1048576,0),MATCH((CUADRO!G$5&amp;$E360),'Hoja de Trabajo para listado'!$CD$151:$DC$151,0)),0)</f>
        <v>0</v>
      </c>
      <c r="H360" s="314">
        <f ca="1">+IFERROR(INDEX('Hoja de Trabajo para listado'!$A$155:$Z$1048576,MATCH($A360,'Hoja de Trabajo para listado'!$A$155:$A$1048576,0),MATCH((CUADRO!H$5&amp;$E360),'Hoja de Trabajo para listado'!$A$151:$Z$151,0)),0)+IFERROR(INDEX('Hoja de Trabajo para listado'!$AB$155:$BA$1048576,MATCH($A360,'Hoja de Trabajo para listado'!$AB$155:$AB$1048576,0),MATCH((CUADRO!H$5&amp;$E360),'Hoja de Trabajo para listado'!$AB$151:$BA$151,0)),0)+IFERROR(INDEX('Hoja de Trabajo para listado'!$BC$155:$CB$1048576,MATCH($A360,'Hoja de Trabajo para listado'!$BC$155:$BC$1048576,0),MATCH((CUADRO!H$5&amp;$E360),'Hoja de Trabajo para listado'!$BC$151:$CB$151,0)),0)+IFERROR(INDEX('Hoja de Trabajo para listado'!$DE$153:$DG$274,MATCH($A360,'Hoja de Trabajo para listado'!$DE$153:$DE$1048576,0),MATCH((CUADRO!H$5&amp;$E360),'Hoja de Trabajo para listado'!$DE$151:$DG$151,0)),0)+IFERROR(INDEX('Hoja de Trabajo para listado'!$CD$155:$DC$1048576,MATCH($A360,'Hoja de Trabajo para listado'!$CD$155:$CD$1048576,0),MATCH((CUADRO!H$5&amp;$E360),'Hoja de Trabajo para listado'!$CD$151:$DC$151,0)),0)</f>
        <v>0</v>
      </c>
      <c r="I360" s="314">
        <f ca="1">+IFERROR(INDEX('Hoja de Trabajo para listado'!$A$155:$Z$1048576,MATCH($A360,'Hoja de Trabajo para listado'!$A$155:$A$1048576,0),MATCH((CUADRO!I$5&amp;$E360),'Hoja de Trabajo para listado'!$A$151:$Z$151,0)),0)+IFERROR(INDEX('Hoja de Trabajo para listado'!$AB$155:$BA$1048576,MATCH($A360,'Hoja de Trabajo para listado'!$AB$155:$AB$1048576,0),MATCH((CUADRO!I$5&amp;$E360),'Hoja de Trabajo para listado'!$AB$151:$BA$151,0)),0)+IFERROR(INDEX('Hoja de Trabajo para listado'!$BC$155:$CB$1048576,MATCH($A360,'Hoja de Trabajo para listado'!$BC$155:$BC$1048576,0),MATCH((CUADRO!I$5&amp;$E360),'Hoja de Trabajo para listado'!$BC$151:$CB$151,0)),0)+IFERROR(INDEX('Hoja de Trabajo para listado'!$DE$153:$DG$274,MATCH($A360,'Hoja de Trabajo para listado'!$DE$153:$DE$1048576,0),MATCH((CUADRO!I$5&amp;$E360),'Hoja de Trabajo para listado'!$DE$151:$DG$151,0)),0)+IFERROR(INDEX('Hoja de Trabajo para listado'!$CD$155:$DC$1048576,MATCH($A360,'Hoja de Trabajo para listado'!$CD$155:$CD$1048576,0),MATCH((CUADRO!I$5&amp;$E360),'Hoja de Trabajo para listado'!$CD$151:$DC$151,0)),0)</f>
        <v>0</v>
      </c>
      <c r="J360" s="314">
        <f ca="1">+IFERROR(INDEX('Hoja de Trabajo para listado'!$A$155:$Z$1048576,MATCH($A360,'Hoja de Trabajo para listado'!$A$155:$A$1048576,0),MATCH((CUADRO!J$5&amp;$E360),'Hoja de Trabajo para listado'!$A$151:$Z$151,0)),0)+IFERROR(INDEX('Hoja de Trabajo para listado'!$AB$155:$BA$1048576,MATCH($A360,'Hoja de Trabajo para listado'!$AB$155:$AB$1048576,0),MATCH((CUADRO!J$5&amp;$E360),'Hoja de Trabajo para listado'!$AB$151:$BA$151,0)),0)+IFERROR(INDEX('Hoja de Trabajo para listado'!$BC$155:$CB$1048576,MATCH($A360,'Hoja de Trabajo para listado'!$BC$155:$BC$1048576,0),MATCH((CUADRO!J$5&amp;$E360),'Hoja de Trabajo para listado'!$BC$151:$CB$151,0)),0)+IFERROR(INDEX('Hoja de Trabajo para listado'!$DE$153:$DG$274,MATCH($A360,'Hoja de Trabajo para listado'!$DE$153:$DE$1048576,0),MATCH((CUADRO!J$5&amp;$E360),'Hoja de Trabajo para listado'!$DE$151:$DG$151,0)),0)+IFERROR(INDEX('Hoja de Trabajo para listado'!$CD$155:$DC$1048576,MATCH($A360,'Hoja de Trabajo para listado'!$CD$155:$CD$1048576,0),MATCH((CUADRO!J$5&amp;$E360),'Hoja de Trabajo para listado'!$CD$151:$DC$151,0)),0)</f>
        <v>0</v>
      </c>
      <c r="K360" s="314">
        <f ca="1">+IFERROR(INDEX('Hoja de Trabajo para listado'!$A$155:$Z$1048576,MATCH($A360,'Hoja de Trabajo para listado'!$A$155:$A$1048576,0),MATCH((CUADRO!K$5&amp;$E360),'Hoja de Trabajo para listado'!$A$151:$Z$151,0)),0)+IFERROR(INDEX('Hoja de Trabajo para listado'!$AB$155:$BA$1048576,MATCH($A360,'Hoja de Trabajo para listado'!$AB$155:$AB$1048576,0),MATCH((CUADRO!K$5&amp;$E360),'Hoja de Trabajo para listado'!$AB$151:$BA$151,0)),0)+IFERROR(INDEX('Hoja de Trabajo para listado'!$BC$155:$CB$1048576,MATCH($A360,'Hoja de Trabajo para listado'!$BC$155:$BC$1048576,0),MATCH((CUADRO!K$5&amp;$E360),'Hoja de Trabajo para listado'!$BC$151:$CB$151,0)),0)+IFERROR(INDEX('Hoja de Trabajo para listado'!$DE$153:$DG$274,MATCH($A360,'Hoja de Trabajo para listado'!$DE$153:$DE$1048576,0),MATCH((CUADRO!K$5&amp;$E360),'Hoja de Trabajo para listado'!$DE$151:$DG$151,0)),0)+IFERROR(INDEX('Hoja de Trabajo para listado'!$CD$155:$DC$1048576,MATCH($A360,'Hoja de Trabajo para listado'!$CD$155:$CD$1048576,0),MATCH((CUADRO!K$5&amp;$E360),'Hoja de Trabajo para listado'!$CD$151:$DC$151,0)),0)</f>
        <v>0</v>
      </c>
      <c r="L360" s="314">
        <f ca="1">+IFERROR(INDEX('Hoja de Trabajo para listado'!$A$155:$Z$1048576,MATCH($A360,'Hoja de Trabajo para listado'!$A$155:$A$1048576,0),MATCH((CUADRO!L$5&amp;$E360),'Hoja de Trabajo para listado'!$A$151:$Z$151,0)),0)+IFERROR(INDEX('Hoja de Trabajo para listado'!$AB$155:$BA$1048576,MATCH($A360,'Hoja de Trabajo para listado'!$AB$155:$AB$1048576,0),MATCH((CUADRO!L$5&amp;$E360),'Hoja de Trabajo para listado'!$AB$151:$BA$151,0)),0)+IFERROR(INDEX('Hoja de Trabajo para listado'!$BC$155:$CB$1048576,MATCH($A360,'Hoja de Trabajo para listado'!$BC$155:$BC$1048576,0),MATCH((CUADRO!L$5&amp;$E360),'Hoja de Trabajo para listado'!$BC$151:$CB$151,0)),0)+IFERROR(INDEX('Hoja de Trabajo para listado'!$DE$153:$DG$274,MATCH($A360,'Hoja de Trabajo para listado'!$DE$153:$DE$1048576,0),MATCH((CUADRO!L$5&amp;$E360),'Hoja de Trabajo para listado'!$DE$151:$DG$151,0)),0)+IFERROR(INDEX('Hoja de Trabajo para listado'!$CD$155:$DC$1048576,MATCH($A360,'Hoja de Trabajo para listado'!$CD$155:$CD$1048576,0),MATCH((CUADRO!L$5&amp;$E360),'Hoja de Trabajo para listado'!$CD$151:$DC$151,0)),0)</f>
        <v>0</v>
      </c>
      <c r="M360" s="314">
        <f ca="1">+IFERROR(INDEX('Hoja de Trabajo para listado'!$A$155:$Z$1048576,MATCH($A360,'Hoja de Trabajo para listado'!$A$155:$A$1048576,0),MATCH((CUADRO!M$5&amp;$E360),'Hoja de Trabajo para listado'!$A$151:$Z$151,0)),0)+IFERROR(INDEX('Hoja de Trabajo para listado'!$AB$155:$BA$1048576,MATCH($A360,'Hoja de Trabajo para listado'!$AB$155:$AB$1048576,0),MATCH((CUADRO!M$5&amp;$E360),'Hoja de Trabajo para listado'!$AB$151:$BA$151,0)),0)+IFERROR(INDEX('Hoja de Trabajo para listado'!$BC$155:$CB$1048576,MATCH($A360,'Hoja de Trabajo para listado'!$BC$155:$BC$1048576,0),MATCH((CUADRO!M$5&amp;$E360),'Hoja de Trabajo para listado'!$BC$151:$CB$151,0)),0)+IFERROR(INDEX('Hoja de Trabajo para listado'!$DE$153:$DG$274,MATCH($A360,'Hoja de Trabajo para listado'!$DE$153:$DE$1048576,0),MATCH((CUADRO!M$5&amp;$E360),'Hoja de Trabajo para listado'!$DE$151:$DG$151,0)),0)+IFERROR(INDEX('Hoja de Trabajo para listado'!$CD$155:$DC$1048576,MATCH($A360,'Hoja de Trabajo para listado'!$CD$155:$CD$1048576,0),MATCH((CUADRO!M$5&amp;$E360),'Hoja de Trabajo para listado'!$CD$151:$DC$151,0)),0)</f>
        <v>0</v>
      </c>
      <c r="N360" s="314">
        <f ca="1">+IFERROR(INDEX('Hoja de Trabajo para listado'!$A$155:$Z$1048576,MATCH($A360,'Hoja de Trabajo para listado'!$A$155:$A$1048576,0),MATCH((CUADRO!N$5&amp;$E360),'Hoja de Trabajo para listado'!$A$151:$Z$151,0)),0)+IFERROR(INDEX('Hoja de Trabajo para listado'!$AB$155:$BA$1048576,MATCH($A360,'Hoja de Trabajo para listado'!$AB$155:$AB$1048576,0),MATCH((CUADRO!N$5&amp;$E360),'Hoja de Trabajo para listado'!$AB$151:$BA$151,0)),0)+IFERROR(INDEX('Hoja de Trabajo para listado'!$BC$155:$CB$1048576,MATCH($A360,'Hoja de Trabajo para listado'!$BC$155:$BC$1048576,0),MATCH((CUADRO!N$5&amp;$E360),'Hoja de Trabajo para listado'!$BC$151:$CB$151,0)),0)+IFERROR(INDEX('Hoja de Trabajo para listado'!$DE$153:$DG$274,MATCH($A360,'Hoja de Trabajo para listado'!$DE$153:$DE$1048576,0),MATCH((CUADRO!N$5&amp;$E360),'Hoja de Trabajo para listado'!$DE$151:$DG$151,0)),0)+IFERROR(INDEX('Hoja de Trabajo para listado'!$CD$155:$DC$1048576,MATCH($A360,'Hoja de Trabajo para listado'!$CD$155:$CD$1048576,0),MATCH((CUADRO!N$5&amp;$E360),'Hoja de Trabajo para listado'!$CD$151:$DC$151,0)),0)</f>
        <v>0</v>
      </c>
      <c r="O360" s="314">
        <f ca="1">+IFERROR(INDEX('Hoja de Trabajo para listado'!$A$155:$Z$1048576,MATCH($A360,'Hoja de Trabajo para listado'!$A$155:$A$1048576,0),MATCH((CUADRO!O$5&amp;$E360),'Hoja de Trabajo para listado'!$A$151:$Z$151,0)),0)+IFERROR(INDEX('Hoja de Trabajo para listado'!$AB$155:$BA$1048576,MATCH($A360,'Hoja de Trabajo para listado'!$AB$155:$AB$1048576,0),MATCH((CUADRO!O$5&amp;$E360),'Hoja de Trabajo para listado'!$AB$151:$BA$151,0)),0)+IFERROR(INDEX('Hoja de Trabajo para listado'!$BC$155:$CB$1048576,MATCH($A360,'Hoja de Trabajo para listado'!$BC$155:$BC$1048576,0),MATCH((CUADRO!O$5&amp;$E360),'Hoja de Trabajo para listado'!$BC$151:$CB$151,0)),0)+IFERROR(INDEX('Hoja de Trabajo para listado'!$DE$153:$DG$274,MATCH($A360,'Hoja de Trabajo para listado'!$DE$153:$DE$1048576,0),MATCH((CUADRO!O$5&amp;$E360),'Hoja de Trabajo para listado'!$DE$151:$DG$151,0)),0)+IFERROR(INDEX('Hoja de Trabajo para listado'!$CD$155:$DC$1048576,MATCH($A360,'Hoja de Trabajo para listado'!$CD$155:$CD$1048576,0),MATCH((CUADRO!O$5&amp;$E360),'Hoja de Trabajo para listado'!$CD$151:$DC$151,0)),0)</f>
        <v>0</v>
      </c>
      <c r="P360" s="314">
        <f ca="1">+IFERROR(INDEX('Hoja de Trabajo para listado'!$A$155:$Z$1048576,MATCH($A360,'Hoja de Trabajo para listado'!$A$155:$A$1048576,0),MATCH((CUADRO!P$5&amp;$E360),'Hoja de Trabajo para listado'!$A$151:$Z$151,0)),0)+IFERROR(INDEX('Hoja de Trabajo para listado'!$AB$155:$BA$1048576,MATCH($A360,'Hoja de Trabajo para listado'!$AB$155:$AB$1048576,0),MATCH((CUADRO!P$5&amp;$E360),'Hoja de Trabajo para listado'!$AB$151:$BA$151,0)),0)+IFERROR(INDEX('Hoja de Trabajo para listado'!$BC$155:$CB$1048576,MATCH($A360,'Hoja de Trabajo para listado'!$BC$155:$BC$1048576,0),MATCH((CUADRO!P$5&amp;$E360),'Hoja de Trabajo para listado'!$BC$151:$CB$151,0)),0)+IFERROR(INDEX('Hoja de Trabajo para listado'!$DE$153:$DG$274,MATCH($A360,'Hoja de Trabajo para listado'!$DE$153:$DE$1048576,0),MATCH((CUADRO!P$5&amp;$E360),'Hoja de Trabajo para listado'!$DE$151:$DG$151,0)),0)+IFERROR(INDEX('Hoja de Trabajo para listado'!$CD$155:$DC$1048576,MATCH($A360,'Hoja de Trabajo para listado'!$CD$155:$CD$1048576,0),MATCH((CUADRO!P$5&amp;$E360),'Hoja de Trabajo para listado'!$CD$151:$DC$151,0)),0)</f>
        <v>0</v>
      </c>
      <c r="Q360" s="314">
        <f ca="1">+IFERROR(INDEX('Hoja de Trabajo para listado'!$A$155:$Z$1048576,MATCH($A360,'Hoja de Trabajo para listado'!$A$155:$A$1048576,0),MATCH((CUADRO!Q$5&amp;$E360),'Hoja de Trabajo para listado'!$A$151:$Z$151,0)),0)+IFERROR(INDEX('Hoja de Trabajo para listado'!$AB$155:$BA$1048576,MATCH($A360,'Hoja de Trabajo para listado'!$AB$155:$AB$1048576,0),MATCH((CUADRO!Q$5&amp;$E360),'Hoja de Trabajo para listado'!$AB$151:$BA$151,0)),0)+IFERROR(INDEX('Hoja de Trabajo para listado'!$BC$155:$CB$1048576,MATCH($A360,'Hoja de Trabajo para listado'!$BC$155:$BC$1048576,0),MATCH((CUADRO!Q$5&amp;$E360),'Hoja de Trabajo para listado'!$BC$151:$CB$151,0)),0)+IFERROR(INDEX('Hoja de Trabajo para listado'!$DE$153:$DG$274,MATCH($A360,'Hoja de Trabajo para listado'!$DE$153:$DE$1048576,0),MATCH((CUADRO!Q$5&amp;$E360),'Hoja de Trabajo para listado'!$DE$151:$DG$151,0)),0)+IFERROR(INDEX('Hoja de Trabajo para listado'!$CD$155:$DC$1048576,MATCH($A360,'Hoja de Trabajo para listado'!$CD$155:$CD$1048576,0),MATCH((CUADRO!Q$5&amp;$E360),'Hoja de Trabajo para listado'!$CD$151:$DC$151,0)),0)</f>
        <v>0</v>
      </c>
      <c r="R360" s="314">
        <f t="shared" ca="1" si="10"/>
        <v>0</v>
      </c>
      <c r="S360" s="322"/>
      <c r="T360" s="314">
        <f ca="1">+T361</f>
        <v>0</v>
      </c>
      <c r="U360" s="313">
        <f t="shared" si="11"/>
        <v>1</v>
      </c>
      <c r="V360" s="319" t="str">
        <f>+VLOOKUP(A360,bd_lista!$A$3:$E$593,5,FALSE)</f>
        <v>Gobiernos Autonomos Municipales</v>
      </c>
      <c r="W360" s="425" t="str">
        <f>+V360</f>
        <v>Gobiernos Autonomos Municipales</v>
      </c>
    </row>
    <row r="361" spans="1:23" ht="15" hidden="1" customHeight="1">
      <c r="A361" s="323">
        <v>1286</v>
      </c>
      <c r="B361" s="428"/>
      <c r="C361" s="319" t="str">
        <f>+VLOOKUP(A361,bd_lista!$A$3:$C$593,3,FALSE)</f>
        <v>Gobierno Autónomo Municipal de Huatajata</v>
      </c>
      <c r="D361" s="430"/>
      <c r="E361" s="347" t="s">
        <v>1419</v>
      </c>
      <c r="F361" s="316">
        <f ca="1">+IFERROR(INDEX('Hoja de Trabajo para listado'!$A$155:$Z$1048576,MATCH($A361,'Hoja de Trabajo para listado'!$A$155:$A$1048576,0),MATCH((CUADRO!F$5&amp;$E361),'Hoja de Trabajo para listado'!$A$151:$Z$151,0)),0)+IFERROR(INDEX('Hoja de Trabajo para listado'!$AB$155:$BA$1048576,MATCH($A361,'Hoja de Trabajo para listado'!$AB$155:$AB$1048576,0),MATCH((CUADRO!F$5&amp;$E361),'Hoja de Trabajo para listado'!$AB$151:$BA$151,0)),0)+IFERROR(INDEX('Hoja de Trabajo para listado'!$BC$155:$CB$1048576,MATCH($A361,'Hoja de Trabajo para listado'!$BC$155:$BC$1048576,0),MATCH((CUADRO!F$5&amp;$E361),'Hoja de Trabajo para listado'!$BC$151:$CB$151,0)),0)+IFERROR(INDEX('Hoja de Trabajo para listado'!$DE$153:$DG$274,MATCH($A361,'Hoja de Trabajo para listado'!$DE$153:$DE$1048576,0),MATCH((CUADRO!F$5&amp;$E361),'Hoja de Trabajo para listado'!$DE$151:$DG$151,0)),0)+IFERROR(INDEX('Hoja de Trabajo para listado'!$CD$155:$DC$1048576,MATCH($A361,'Hoja de Trabajo para listado'!$CD$155:$CD$1048576,0),MATCH((CUADRO!F$5&amp;$E361),'Hoja de Trabajo para listado'!$CD$151:$DC$151,0)),0)</f>
        <v>0</v>
      </c>
      <c r="G361" s="316">
        <f ca="1">+IFERROR(INDEX('Hoja de Trabajo para listado'!$A$155:$Z$1048576,MATCH($A361,'Hoja de Trabajo para listado'!$A$155:$A$1048576,0),MATCH((CUADRO!G$5&amp;$E361),'Hoja de Trabajo para listado'!$A$151:$Z$151,0)),0)+IFERROR(INDEX('Hoja de Trabajo para listado'!$AB$155:$BA$1048576,MATCH($A361,'Hoja de Trabajo para listado'!$AB$155:$AB$1048576,0),MATCH((CUADRO!G$5&amp;$E361),'Hoja de Trabajo para listado'!$AB$151:$BA$151,0)),0)+IFERROR(INDEX('Hoja de Trabajo para listado'!$BC$155:$CB$1048576,MATCH($A361,'Hoja de Trabajo para listado'!$BC$155:$BC$1048576,0),MATCH((CUADRO!G$5&amp;$E361),'Hoja de Trabajo para listado'!$BC$151:$CB$151,0)),0)+IFERROR(INDEX('Hoja de Trabajo para listado'!$DE$153:$DG$274,MATCH($A361,'Hoja de Trabajo para listado'!$DE$153:$DE$1048576,0),MATCH((CUADRO!G$5&amp;$E361),'Hoja de Trabajo para listado'!$DE$151:$DG$151,0)),0)+IFERROR(INDEX('Hoja de Trabajo para listado'!$CD$155:$DC$1048576,MATCH($A361,'Hoja de Trabajo para listado'!$CD$155:$CD$1048576,0),MATCH((CUADRO!G$5&amp;$E361),'Hoja de Trabajo para listado'!$CD$151:$DC$151,0)),0)</f>
        <v>0</v>
      </c>
      <c r="H361" s="316">
        <f ca="1">+IFERROR(INDEX('Hoja de Trabajo para listado'!$A$155:$Z$1048576,MATCH($A361,'Hoja de Trabajo para listado'!$A$155:$A$1048576,0),MATCH((CUADRO!H$5&amp;$E361),'Hoja de Trabajo para listado'!$A$151:$Z$151,0)),0)+IFERROR(INDEX('Hoja de Trabajo para listado'!$AB$155:$BA$1048576,MATCH($A361,'Hoja de Trabajo para listado'!$AB$155:$AB$1048576,0),MATCH((CUADRO!H$5&amp;$E361),'Hoja de Trabajo para listado'!$AB$151:$BA$151,0)),0)+IFERROR(INDEX('Hoja de Trabajo para listado'!$BC$155:$CB$1048576,MATCH($A361,'Hoja de Trabajo para listado'!$BC$155:$BC$1048576,0),MATCH((CUADRO!H$5&amp;$E361),'Hoja de Trabajo para listado'!$BC$151:$CB$151,0)),0)+IFERROR(INDEX('Hoja de Trabajo para listado'!$DE$153:$DG$274,MATCH($A361,'Hoja de Trabajo para listado'!$DE$153:$DE$1048576,0),MATCH((CUADRO!H$5&amp;$E361),'Hoja de Trabajo para listado'!$DE$151:$DG$151,0)),0)+IFERROR(INDEX('Hoja de Trabajo para listado'!$CD$155:$DC$1048576,MATCH($A361,'Hoja de Trabajo para listado'!$CD$155:$CD$1048576,0),MATCH((CUADRO!H$5&amp;$E361),'Hoja de Trabajo para listado'!$CD$151:$DC$151,0)),0)</f>
        <v>0</v>
      </c>
      <c r="I361" s="316">
        <f ca="1">+IFERROR(INDEX('Hoja de Trabajo para listado'!$A$155:$Z$1048576,MATCH($A361,'Hoja de Trabajo para listado'!$A$155:$A$1048576,0),MATCH((CUADRO!I$5&amp;$E361),'Hoja de Trabajo para listado'!$A$151:$Z$151,0)),0)+IFERROR(INDEX('Hoja de Trabajo para listado'!$AB$155:$BA$1048576,MATCH($A361,'Hoja de Trabajo para listado'!$AB$155:$AB$1048576,0),MATCH((CUADRO!I$5&amp;$E361),'Hoja de Trabajo para listado'!$AB$151:$BA$151,0)),0)+IFERROR(INDEX('Hoja de Trabajo para listado'!$BC$155:$CB$1048576,MATCH($A361,'Hoja de Trabajo para listado'!$BC$155:$BC$1048576,0),MATCH((CUADRO!I$5&amp;$E361),'Hoja de Trabajo para listado'!$BC$151:$CB$151,0)),0)+IFERROR(INDEX('Hoja de Trabajo para listado'!$DE$153:$DG$274,MATCH($A361,'Hoja de Trabajo para listado'!$DE$153:$DE$1048576,0),MATCH((CUADRO!I$5&amp;$E361),'Hoja de Trabajo para listado'!$DE$151:$DG$151,0)),0)+IFERROR(INDEX('Hoja de Trabajo para listado'!$CD$155:$DC$1048576,MATCH($A361,'Hoja de Trabajo para listado'!$CD$155:$CD$1048576,0),MATCH((CUADRO!I$5&amp;$E361),'Hoja de Trabajo para listado'!$CD$151:$DC$151,0)),0)</f>
        <v>0</v>
      </c>
      <c r="J361" s="316">
        <f ca="1">+IFERROR(INDEX('Hoja de Trabajo para listado'!$A$155:$Z$1048576,MATCH($A361,'Hoja de Trabajo para listado'!$A$155:$A$1048576,0),MATCH((CUADRO!J$5&amp;$E361),'Hoja de Trabajo para listado'!$A$151:$Z$151,0)),0)+IFERROR(INDEX('Hoja de Trabajo para listado'!$AB$155:$BA$1048576,MATCH($A361,'Hoja de Trabajo para listado'!$AB$155:$AB$1048576,0),MATCH((CUADRO!J$5&amp;$E361),'Hoja de Trabajo para listado'!$AB$151:$BA$151,0)),0)+IFERROR(INDEX('Hoja de Trabajo para listado'!$BC$155:$CB$1048576,MATCH($A361,'Hoja de Trabajo para listado'!$BC$155:$BC$1048576,0),MATCH((CUADRO!J$5&amp;$E361),'Hoja de Trabajo para listado'!$BC$151:$CB$151,0)),0)+IFERROR(INDEX('Hoja de Trabajo para listado'!$DE$153:$DG$274,MATCH($A361,'Hoja de Trabajo para listado'!$DE$153:$DE$1048576,0),MATCH((CUADRO!J$5&amp;$E361),'Hoja de Trabajo para listado'!$DE$151:$DG$151,0)),0)+IFERROR(INDEX('Hoja de Trabajo para listado'!$CD$155:$DC$1048576,MATCH($A361,'Hoja de Trabajo para listado'!$CD$155:$CD$1048576,0),MATCH((CUADRO!J$5&amp;$E361),'Hoja de Trabajo para listado'!$CD$151:$DC$151,0)),0)</f>
        <v>0</v>
      </c>
      <c r="K361" s="316">
        <f ca="1">+IFERROR(INDEX('Hoja de Trabajo para listado'!$A$155:$Z$1048576,MATCH($A361,'Hoja de Trabajo para listado'!$A$155:$A$1048576,0),MATCH((CUADRO!K$5&amp;$E361),'Hoja de Trabajo para listado'!$A$151:$Z$151,0)),0)+IFERROR(INDEX('Hoja de Trabajo para listado'!$AB$155:$BA$1048576,MATCH($A361,'Hoja de Trabajo para listado'!$AB$155:$AB$1048576,0),MATCH((CUADRO!K$5&amp;$E361),'Hoja de Trabajo para listado'!$AB$151:$BA$151,0)),0)+IFERROR(INDEX('Hoja de Trabajo para listado'!$BC$155:$CB$1048576,MATCH($A361,'Hoja de Trabajo para listado'!$BC$155:$BC$1048576,0),MATCH((CUADRO!K$5&amp;$E361),'Hoja de Trabajo para listado'!$BC$151:$CB$151,0)),0)+IFERROR(INDEX('Hoja de Trabajo para listado'!$DE$153:$DG$274,MATCH($A361,'Hoja de Trabajo para listado'!$DE$153:$DE$1048576,0),MATCH((CUADRO!K$5&amp;$E361),'Hoja de Trabajo para listado'!$DE$151:$DG$151,0)),0)+IFERROR(INDEX('Hoja de Trabajo para listado'!$CD$155:$DC$1048576,MATCH($A361,'Hoja de Trabajo para listado'!$CD$155:$CD$1048576,0),MATCH((CUADRO!K$5&amp;$E361),'Hoja de Trabajo para listado'!$CD$151:$DC$151,0)),0)</f>
        <v>0</v>
      </c>
      <c r="L361" s="316">
        <f ca="1">+IFERROR(INDEX('Hoja de Trabajo para listado'!$A$155:$Z$1048576,MATCH($A361,'Hoja de Trabajo para listado'!$A$155:$A$1048576,0),MATCH((CUADRO!L$5&amp;$E361),'Hoja de Trabajo para listado'!$A$151:$Z$151,0)),0)+IFERROR(INDEX('Hoja de Trabajo para listado'!$AB$155:$BA$1048576,MATCH($A361,'Hoja de Trabajo para listado'!$AB$155:$AB$1048576,0),MATCH((CUADRO!L$5&amp;$E361),'Hoja de Trabajo para listado'!$AB$151:$BA$151,0)),0)+IFERROR(INDEX('Hoja de Trabajo para listado'!$BC$155:$CB$1048576,MATCH($A361,'Hoja de Trabajo para listado'!$BC$155:$BC$1048576,0),MATCH((CUADRO!L$5&amp;$E361),'Hoja de Trabajo para listado'!$BC$151:$CB$151,0)),0)+IFERROR(INDEX('Hoja de Trabajo para listado'!$DE$153:$DG$274,MATCH($A361,'Hoja de Trabajo para listado'!$DE$153:$DE$1048576,0),MATCH((CUADRO!L$5&amp;$E361),'Hoja de Trabajo para listado'!$DE$151:$DG$151,0)),0)+IFERROR(INDEX('Hoja de Trabajo para listado'!$CD$155:$DC$1048576,MATCH($A361,'Hoja de Trabajo para listado'!$CD$155:$CD$1048576,0),MATCH((CUADRO!L$5&amp;$E361),'Hoja de Trabajo para listado'!$CD$151:$DC$151,0)),0)</f>
        <v>0</v>
      </c>
      <c r="M361" s="316">
        <f ca="1">+IFERROR(INDEX('Hoja de Trabajo para listado'!$A$155:$Z$1048576,MATCH($A361,'Hoja de Trabajo para listado'!$A$155:$A$1048576,0),MATCH((CUADRO!M$5&amp;$E361),'Hoja de Trabajo para listado'!$A$151:$Z$151,0)),0)+IFERROR(INDEX('Hoja de Trabajo para listado'!$AB$155:$BA$1048576,MATCH($A361,'Hoja de Trabajo para listado'!$AB$155:$AB$1048576,0),MATCH((CUADRO!M$5&amp;$E361),'Hoja de Trabajo para listado'!$AB$151:$BA$151,0)),0)+IFERROR(INDEX('Hoja de Trabajo para listado'!$BC$155:$CB$1048576,MATCH($A361,'Hoja de Trabajo para listado'!$BC$155:$BC$1048576,0),MATCH((CUADRO!M$5&amp;$E361),'Hoja de Trabajo para listado'!$BC$151:$CB$151,0)),0)+IFERROR(INDEX('Hoja de Trabajo para listado'!$DE$153:$DG$274,MATCH($A361,'Hoja de Trabajo para listado'!$DE$153:$DE$1048576,0),MATCH((CUADRO!M$5&amp;$E361),'Hoja de Trabajo para listado'!$DE$151:$DG$151,0)),0)+IFERROR(INDEX('Hoja de Trabajo para listado'!$CD$155:$DC$1048576,MATCH($A361,'Hoja de Trabajo para listado'!$CD$155:$CD$1048576,0),MATCH((CUADRO!M$5&amp;$E361),'Hoja de Trabajo para listado'!$CD$151:$DC$151,0)),0)</f>
        <v>0</v>
      </c>
      <c r="N361" s="316">
        <f ca="1">+IFERROR(INDEX('Hoja de Trabajo para listado'!$A$155:$Z$1048576,MATCH($A361,'Hoja de Trabajo para listado'!$A$155:$A$1048576,0),MATCH((CUADRO!N$5&amp;$E361),'Hoja de Trabajo para listado'!$A$151:$Z$151,0)),0)+IFERROR(INDEX('Hoja de Trabajo para listado'!$AB$155:$BA$1048576,MATCH($A361,'Hoja de Trabajo para listado'!$AB$155:$AB$1048576,0),MATCH((CUADRO!N$5&amp;$E361),'Hoja de Trabajo para listado'!$AB$151:$BA$151,0)),0)+IFERROR(INDEX('Hoja de Trabajo para listado'!$BC$155:$CB$1048576,MATCH($A361,'Hoja de Trabajo para listado'!$BC$155:$BC$1048576,0),MATCH((CUADRO!N$5&amp;$E361),'Hoja de Trabajo para listado'!$BC$151:$CB$151,0)),0)+IFERROR(INDEX('Hoja de Trabajo para listado'!$DE$153:$DG$274,MATCH($A361,'Hoja de Trabajo para listado'!$DE$153:$DE$1048576,0),MATCH((CUADRO!N$5&amp;$E361),'Hoja de Trabajo para listado'!$DE$151:$DG$151,0)),0)+IFERROR(INDEX('Hoja de Trabajo para listado'!$CD$155:$DC$1048576,MATCH($A361,'Hoja de Trabajo para listado'!$CD$155:$CD$1048576,0),MATCH((CUADRO!N$5&amp;$E361),'Hoja de Trabajo para listado'!$CD$151:$DC$151,0)),0)</f>
        <v>0</v>
      </c>
      <c r="O361" s="316">
        <f ca="1">+IFERROR(INDEX('Hoja de Trabajo para listado'!$A$155:$Z$1048576,MATCH($A361,'Hoja de Trabajo para listado'!$A$155:$A$1048576,0),MATCH((CUADRO!O$5&amp;$E361),'Hoja de Trabajo para listado'!$A$151:$Z$151,0)),0)+IFERROR(INDEX('Hoja de Trabajo para listado'!$AB$155:$BA$1048576,MATCH($A361,'Hoja de Trabajo para listado'!$AB$155:$AB$1048576,0),MATCH((CUADRO!O$5&amp;$E361),'Hoja de Trabajo para listado'!$AB$151:$BA$151,0)),0)+IFERROR(INDEX('Hoja de Trabajo para listado'!$BC$155:$CB$1048576,MATCH($A361,'Hoja de Trabajo para listado'!$BC$155:$BC$1048576,0),MATCH((CUADRO!O$5&amp;$E361),'Hoja de Trabajo para listado'!$BC$151:$CB$151,0)),0)+IFERROR(INDEX('Hoja de Trabajo para listado'!$DE$153:$DG$274,MATCH($A361,'Hoja de Trabajo para listado'!$DE$153:$DE$1048576,0),MATCH((CUADRO!O$5&amp;$E361),'Hoja de Trabajo para listado'!$DE$151:$DG$151,0)),0)+IFERROR(INDEX('Hoja de Trabajo para listado'!$CD$155:$DC$1048576,MATCH($A361,'Hoja de Trabajo para listado'!$CD$155:$CD$1048576,0),MATCH((CUADRO!O$5&amp;$E361),'Hoja de Trabajo para listado'!$CD$151:$DC$151,0)),0)</f>
        <v>0</v>
      </c>
      <c r="P361" s="316">
        <f ca="1">+IFERROR(INDEX('Hoja de Trabajo para listado'!$A$155:$Z$1048576,MATCH($A361,'Hoja de Trabajo para listado'!$A$155:$A$1048576,0),MATCH((CUADRO!P$5&amp;$E361),'Hoja de Trabajo para listado'!$A$151:$Z$151,0)),0)+IFERROR(INDEX('Hoja de Trabajo para listado'!$AB$155:$BA$1048576,MATCH($A361,'Hoja de Trabajo para listado'!$AB$155:$AB$1048576,0),MATCH((CUADRO!P$5&amp;$E361),'Hoja de Trabajo para listado'!$AB$151:$BA$151,0)),0)+IFERROR(INDEX('Hoja de Trabajo para listado'!$BC$155:$CB$1048576,MATCH($A361,'Hoja de Trabajo para listado'!$BC$155:$BC$1048576,0),MATCH((CUADRO!P$5&amp;$E361),'Hoja de Trabajo para listado'!$BC$151:$CB$151,0)),0)+IFERROR(INDEX('Hoja de Trabajo para listado'!$DE$153:$DG$274,MATCH($A361,'Hoja de Trabajo para listado'!$DE$153:$DE$1048576,0),MATCH((CUADRO!P$5&amp;$E361),'Hoja de Trabajo para listado'!$DE$151:$DG$151,0)),0)+IFERROR(INDEX('Hoja de Trabajo para listado'!$CD$155:$DC$1048576,MATCH($A361,'Hoja de Trabajo para listado'!$CD$155:$CD$1048576,0),MATCH((CUADRO!P$5&amp;$E361),'Hoja de Trabajo para listado'!$CD$151:$DC$151,0)),0)</f>
        <v>0</v>
      </c>
      <c r="Q361" s="316">
        <f ca="1">+IFERROR(INDEX('Hoja de Trabajo para listado'!$A$155:$Z$1048576,MATCH($A361,'Hoja de Trabajo para listado'!$A$155:$A$1048576,0),MATCH((CUADRO!Q$5&amp;$E361),'Hoja de Trabajo para listado'!$A$151:$Z$151,0)),0)+IFERROR(INDEX('Hoja de Trabajo para listado'!$AB$155:$BA$1048576,MATCH($A361,'Hoja de Trabajo para listado'!$AB$155:$AB$1048576,0),MATCH((CUADRO!Q$5&amp;$E361),'Hoja de Trabajo para listado'!$AB$151:$BA$151,0)),0)+IFERROR(INDEX('Hoja de Trabajo para listado'!$BC$155:$CB$1048576,MATCH($A361,'Hoja de Trabajo para listado'!$BC$155:$BC$1048576,0),MATCH((CUADRO!Q$5&amp;$E361),'Hoja de Trabajo para listado'!$BC$151:$CB$151,0)),0)+IFERROR(INDEX('Hoja de Trabajo para listado'!$DE$153:$DG$274,MATCH($A361,'Hoja de Trabajo para listado'!$DE$153:$DE$1048576,0),MATCH((CUADRO!Q$5&amp;$E361),'Hoja de Trabajo para listado'!$DE$151:$DG$151,0)),0)+IFERROR(INDEX('Hoja de Trabajo para listado'!$CD$155:$DC$1048576,MATCH($A361,'Hoja de Trabajo para listado'!$CD$155:$CD$1048576,0),MATCH((CUADRO!Q$5&amp;$E361),'Hoja de Trabajo para listado'!$CD$151:$DC$151,0)),0)</f>
        <v>0</v>
      </c>
      <c r="R361" s="316">
        <f t="shared" ca="1" si="10"/>
        <v>0</v>
      </c>
      <c r="S361" s="344">
        <f ca="1">+R360+R361</f>
        <v>0</v>
      </c>
      <c r="T361" s="316">
        <f ca="1">+S361</f>
        <v>0</v>
      </c>
      <c r="U361" s="315">
        <f t="shared" si="11"/>
        <v>2</v>
      </c>
      <c r="V361" s="319" t="str">
        <f>+VLOOKUP(A361,bd_lista!$A$3:$E$593,5,FALSE)</f>
        <v>Gobiernos Autonomos Municipales</v>
      </c>
      <c r="W361" s="426"/>
    </row>
    <row r="362" spans="1:23" ht="15" hidden="1" customHeight="1">
      <c r="A362" s="325">
        <v>1287</v>
      </c>
      <c r="B362" s="427">
        <f>+A362</f>
        <v>1287</v>
      </c>
      <c r="C362" s="318" t="str">
        <f>+VLOOKUP(A362,bd_lista!$A$3:$C$593,3,FALSE)</f>
        <v>Gobierno Autónomo Municipal de Chua Cocani</v>
      </c>
      <c r="D362" s="429" t="str">
        <f>+C362</f>
        <v>Gobierno Autónomo Municipal de Chua Cocani</v>
      </c>
      <c r="E362" s="346" t="s">
        <v>1418</v>
      </c>
      <c r="F362" s="314">
        <f ca="1">+IFERROR(INDEX('Hoja de Trabajo para listado'!$A$155:$Z$1048576,MATCH($A362,'Hoja de Trabajo para listado'!$A$155:$A$1048576,0),MATCH((CUADRO!F$5&amp;$E362),'Hoja de Trabajo para listado'!$A$151:$Z$151,0)),0)+IFERROR(INDEX('Hoja de Trabajo para listado'!$AB$155:$BA$1048576,MATCH($A362,'Hoja de Trabajo para listado'!$AB$155:$AB$1048576,0),MATCH((CUADRO!F$5&amp;$E362),'Hoja de Trabajo para listado'!$AB$151:$BA$151,0)),0)+IFERROR(INDEX('Hoja de Trabajo para listado'!$BC$155:$CB$1048576,MATCH($A362,'Hoja de Trabajo para listado'!$BC$155:$BC$1048576,0),MATCH((CUADRO!F$5&amp;$E362),'Hoja de Trabajo para listado'!$BC$151:$CB$151,0)),0)+IFERROR(INDEX('Hoja de Trabajo para listado'!$DE$153:$DG$274,MATCH($A362,'Hoja de Trabajo para listado'!$DE$153:$DE$1048576,0),MATCH((CUADRO!F$5&amp;$E362),'Hoja de Trabajo para listado'!$DE$151:$DG$151,0)),0)+IFERROR(INDEX('Hoja de Trabajo para listado'!$CD$155:$DC$1048576,MATCH($A362,'Hoja de Trabajo para listado'!$CD$155:$CD$1048576,0),MATCH((CUADRO!F$5&amp;$E362),'Hoja de Trabajo para listado'!$CD$151:$DC$151,0)),0)</f>
        <v>0</v>
      </c>
      <c r="G362" s="314">
        <f ca="1">+IFERROR(INDEX('Hoja de Trabajo para listado'!$A$155:$Z$1048576,MATCH($A362,'Hoja de Trabajo para listado'!$A$155:$A$1048576,0),MATCH((CUADRO!G$5&amp;$E362),'Hoja de Trabajo para listado'!$A$151:$Z$151,0)),0)+IFERROR(INDEX('Hoja de Trabajo para listado'!$AB$155:$BA$1048576,MATCH($A362,'Hoja de Trabajo para listado'!$AB$155:$AB$1048576,0),MATCH((CUADRO!G$5&amp;$E362),'Hoja de Trabajo para listado'!$AB$151:$BA$151,0)),0)+IFERROR(INDEX('Hoja de Trabajo para listado'!$BC$155:$CB$1048576,MATCH($A362,'Hoja de Trabajo para listado'!$BC$155:$BC$1048576,0),MATCH((CUADRO!G$5&amp;$E362),'Hoja de Trabajo para listado'!$BC$151:$CB$151,0)),0)+IFERROR(INDEX('Hoja de Trabajo para listado'!$DE$153:$DG$274,MATCH($A362,'Hoja de Trabajo para listado'!$DE$153:$DE$1048576,0),MATCH((CUADRO!G$5&amp;$E362),'Hoja de Trabajo para listado'!$DE$151:$DG$151,0)),0)+IFERROR(INDEX('Hoja de Trabajo para listado'!$CD$155:$DC$1048576,MATCH($A362,'Hoja de Trabajo para listado'!$CD$155:$CD$1048576,0),MATCH((CUADRO!G$5&amp;$E362),'Hoja de Trabajo para listado'!$CD$151:$DC$151,0)),0)</f>
        <v>0</v>
      </c>
      <c r="H362" s="314">
        <f ca="1">+IFERROR(INDEX('Hoja de Trabajo para listado'!$A$155:$Z$1048576,MATCH($A362,'Hoja de Trabajo para listado'!$A$155:$A$1048576,0),MATCH((CUADRO!H$5&amp;$E362),'Hoja de Trabajo para listado'!$A$151:$Z$151,0)),0)+IFERROR(INDEX('Hoja de Trabajo para listado'!$AB$155:$BA$1048576,MATCH($A362,'Hoja de Trabajo para listado'!$AB$155:$AB$1048576,0),MATCH((CUADRO!H$5&amp;$E362),'Hoja de Trabajo para listado'!$AB$151:$BA$151,0)),0)+IFERROR(INDEX('Hoja de Trabajo para listado'!$BC$155:$CB$1048576,MATCH($A362,'Hoja de Trabajo para listado'!$BC$155:$BC$1048576,0),MATCH((CUADRO!H$5&amp;$E362),'Hoja de Trabajo para listado'!$BC$151:$CB$151,0)),0)+IFERROR(INDEX('Hoja de Trabajo para listado'!$DE$153:$DG$274,MATCH($A362,'Hoja de Trabajo para listado'!$DE$153:$DE$1048576,0),MATCH((CUADRO!H$5&amp;$E362),'Hoja de Trabajo para listado'!$DE$151:$DG$151,0)),0)+IFERROR(INDEX('Hoja de Trabajo para listado'!$CD$155:$DC$1048576,MATCH($A362,'Hoja de Trabajo para listado'!$CD$155:$CD$1048576,0),MATCH((CUADRO!H$5&amp;$E362),'Hoja de Trabajo para listado'!$CD$151:$DC$151,0)),0)</f>
        <v>0</v>
      </c>
      <c r="I362" s="314">
        <f ca="1">+IFERROR(INDEX('Hoja de Trabajo para listado'!$A$155:$Z$1048576,MATCH($A362,'Hoja de Trabajo para listado'!$A$155:$A$1048576,0),MATCH((CUADRO!I$5&amp;$E362),'Hoja de Trabajo para listado'!$A$151:$Z$151,0)),0)+IFERROR(INDEX('Hoja de Trabajo para listado'!$AB$155:$BA$1048576,MATCH($A362,'Hoja de Trabajo para listado'!$AB$155:$AB$1048576,0),MATCH((CUADRO!I$5&amp;$E362),'Hoja de Trabajo para listado'!$AB$151:$BA$151,0)),0)+IFERROR(INDEX('Hoja de Trabajo para listado'!$BC$155:$CB$1048576,MATCH($A362,'Hoja de Trabajo para listado'!$BC$155:$BC$1048576,0),MATCH((CUADRO!I$5&amp;$E362),'Hoja de Trabajo para listado'!$BC$151:$CB$151,0)),0)+IFERROR(INDEX('Hoja de Trabajo para listado'!$DE$153:$DG$274,MATCH($A362,'Hoja de Trabajo para listado'!$DE$153:$DE$1048576,0),MATCH((CUADRO!I$5&amp;$E362),'Hoja de Trabajo para listado'!$DE$151:$DG$151,0)),0)+IFERROR(INDEX('Hoja de Trabajo para listado'!$CD$155:$DC$1048576,MATCH($A362,'Hoja de Trabajo para listado'!$CD$155:$CD$1048576,0),MATCH((CUADRO!I$5&amp;$E362),'Hoja de Trabajo para listado'!$CD$151:$DC$151,0)),0)</f>
        <v>0</v>
      </c>
      <c r="J362" s="314">
        <f ca="1">+IFERROR(INDEX('Hoja de Trabajo para listado'!$A$155:$Z$1048576,MATCH($A362,'Hoja de Trabajo para listado'!$A$155:$A$1048576,0),MATCH((CUADRO!J$5&amp;$E362),'Hoja de Trabajo para listado'!$A$151:$Z$151,0)),0)+IFERROR(INDEX('Hoja de Trabajo para listado'!$AB$155:$BA$1048576,MATCH($A362,'Hoja de Trabajo para listado'!$AB$155:$AB$1048576,0),MATCH((CUADRO!J$5&amp;$E362),'Hoja de Trabajo para listado'!$AB$151:$BA$151,0)),0)+IFERROR(INDEX('Hoja de Trabajo para listado'!$BC$155:$CB$1048576,MATCH($A362,'Hoja de Trabajo para listado'!$BC$155:$BC$1048576,0),MATCH((CUADRO!J$5&amp;$E362),'Hoja de Trabajo para listado'!$BC$151:$CB$151,0)),0)+IFERROR(INDEX('Hoja de Trabajo para listado'!$DE$153:$DG$274,MATCH($A362,'Hoja de Trabajo para listado'!$DE$153:$DE$1048576,0),MATCH((CUADRO!J$5&amp;$E362),'Hoja de Trabajo para listado'!$DE$151:$DG$151,0)),0)+IFERROR(INDEX('Hoja de Trabajo para listado'!$CD$155:$DC$1048576,MATCH($A362,'Hoja de Trabajo para listado'!$CD$155:$CD$1048576,0),MATCH((CUADRO!J$5&amp;$E362),'Hoja de Trabajo para listado'!$CD$151:$DC$151,0)),0)</f>
        <v>0</v>
      </c>
      <c r="K362" s="314">
        <f ca="1">+IFERROR(INDEX('Hoja de Trabajo para listado'!$A$155:$Z$1048576,MATCH($A362,'Hoja de Trabajo para listado'!$A$155:$A$1048576,0),MATCH((CUADRO!K$5&amp;$E362),'Hoja de Trabajo para listado'!$A$151:$Z$151,0)),0)+IFERROR(INDEX('Hoja de Trabajo para listado'!$AB$155:$BA$1048576,MATCH($A362,'Hoja de Trabajo para listado'!$AB$155:$AB$1048576,0),MATCH((CUADRO!K$5&amp;$E362),'Hoja de Trabajo para listado'!$AB$151:$BA$151,0)),0)+IFERROR(INDEX('Hoja de Trabajo para listado'!$BC$155:$CB$1048576,MATCH($A362,'Hoja de Trabajo para listado'!$BC$155:$BC$1048576,0),MATCH((CUADRO!K$5&amp;$E362),'Hoja de Trabajo para listado'!$BC$151:$CB$151,0)),0)+IFERROR(INDEX('Hoja de Trabajo para listado'!$DE$153:$DG$274,MATCH($A362,'Hoja de Trabajo para listado'!$DE$153:$DE$1048576,0),MATCH((CUADRO!K$5&amp;$E362),'Hoja de Trabajo para listado'!$DE$151:$DG$151,0)),0)+IFERROR(INDEX('Hoja de Trabajo para listado'!$CD$155:$DC$1048576,MATCH($A362,'Hoja de Trabajo para listado'!$CD$155:$CD$1048576,0),MATCH((CUADRO!K$5&amp;$E362),'Hoja de Trabajo para listado'!$CD$151:$DC$151,0)),0)</f>
        <v>0</v>
      </c>
      <c r="L362" s="314">
        <f ca="1">+IFERROR(INDEX('Hoja de Trabajo para listado'!$A$155:$Z$1048576,MATCH($A362,'Hoja de Trabajo para listado'!$A$155:$A$1048576,0),MATCH((CUADRO!L$5&amp;$E362),'Hoja de Trabajo para listado'!$A$151:$Z$151,0)),0)+IFERROR(INDEX('Hoja de Trabajo para listado'!$AB$155:$BA$1048576,MATCH($A362,'Hoja de Trabajo para listado'!$AB$155:$AB$1048576,0),MATCH((CUADRO!L$5&amp;$E362),'Hoja de Trabajo para listado'!$AB$151:$BA$151,0)),0)+IFERROR(INDEX('Hoja de Trabajo para listado'!$BC$155:$CB$1048576,MATCH($A362,'Hoja de Trabajo para listado'!$BC$155:$BC$1048576,0),MATCH((CUADRO!L$5&amp;$E362),'Hoja de Trabajo para listado'!$BC$151:$CB$151,0)),0)+IFERROR(INDEX('Hoja de Trabajo para listado'!$DE$153:$DG$274,MATCH($A362,'Hoja de Trabajo para listado'!$DE$153:$DE$1048576,0),MATCH((CUADRO!L$5&amp;$E362),'Hoja de Trabajo para listado'!$DE$151:$DG$151,0)),0)+IFERROR(INDEX('Hoja de Trabajo para listado'!$CD$155:$DC$1048576,MATCH($A362,'Hoja de Trabajo para listado'!$CD$155:$CD$1048576,0),MATCH((CUADRO!L$5&amp;$E362),'Hoja de Trabajo para listado'!$CD$151:$DC$151,0)),0)</f>
        <v>0</v>
      </c>
      <c r="M362" s="314">
        <f ca="1">+IFERROR(INDEX('Hoja de Trabajo para listado'!$A$155:$Z$1048576,MATCH($A362,'Hoja de Trabajo para listado'!$A$155:$A$1048576,0),MATCH((CUADRO!M$5&amp;$E362),'Hoja de Trabajo para listado'!$A$151:$Z$151,0)),0)+IFERROR(INDEX('Hoja de Trabajo para listado'!$AB$155:$BA$1048576,MATCH($A362,'Hoja de Trabajo para listado'!$AB$155:$AB$1048576,0),MATCH((CUADRO!M$5&amp;$E362),'Hoja de Trabajo para listado'!$AB$151:$BA$151,0)),0)+IFERROR(INDEX('Hoja de Trabajo para listado'!$BC$155:$CB$1048576,MATCH($A362,'Hoja de Trabajo para listado'!$BC$155:$BC$1048576,0),MATCH((CUADRO!M$5&amp;$E362),'Hoja de Trabajo para listado'!$BC$151:$CB$151,0)),0)+IFERROR(INDEX('Hoja de Trabajo para listado'!$DE$153:$DG$274,MATCH($A362,'Hoja de Trabajo para listado'!$DE$153:$DE$1048576,0),MATCH((CUADRO!M$5&amp;$E362),'Hoja de Trabajo para listado'!$DE$151:$DG$151,0)),0)+IFERROR(INDEX('Hoja de Trabajo para listado'!$CD$155:$DC$1048576,MATCH($A362,'Hoja de Trabajo para listado'!$CD$155:$CD$1048576,0),MATCH((CUADRO!M$5&amp;$E362),'Hoja de Trabajo para listado'!$CD$151:$DC$151,0)),0)</f>
        <v>0</v>
      </c>
      <c r="N362" s="314">
        <f ca="1">+IFERROR(INDEX('Hoja de Trabajo para listado'!$A$155:$Z$1048576,MATCH($A362,'Hoja de Trabajo para listado'!$A$155:$A$1048576,0),MATCH((CUADRO!N$5&amp;$E362),'Hoja de Trabajo para listado'!$A$151:$Z$151,0)),0)+IFERROR(INDEX('Hoja de Trabajo para listado'!$AB$155:$BA$1048576,MATCH($A362,'Hoja de Trabajo para listado'!$AB$155:$AB$1048576,0),MATCH((CUADRO!N$5&amp;$E362),'Hoja de Trabajo para listado'!$AB$151:$BA$151,0)),0)+IFERROR(INDEX('Hoja de Trabajo para listado'!$BC$155:$CB$1048576,MATCH($A362,'Hoja de Trabajo para listado'!$BC$155:$BC$1048576,0),MATCH((CUADRO!N$5&amp;$E362),'Hoja de Trabajo para listado'!$BC$151:$CB$151,0)),0)+IFERROR(INDEX('Hoja de Trabajo para listado'!$DE$153:$DG$274,MATCH($A362,'Hoja de Trabajo para listado'!$DE$153:$DE$1048576,0),MATCH((CUADRO!N$5&amp;$E362),'Hoja de Trabajo para listado'!$DE$151:$DG$151,0)),0)+IFERROR(INDEX('Hoja de Trabajo para listado'!$CD$155:$DC$1048576,MATCH($A362,'Hoja de Trabajo para listado'!$CD$155:$CD$1048576,0),MATCH((CUADRO!N$5&amp;$E362),'Hoja de Trabajo para listado'!$CD$151:$DC$151,0)),0)</f>
        <v>0</v>
      </c>
      <c r="O362" s="314">
        <f ca="1">+IFERROR(INDEX('Hoja de Trabajo para listado'!$A$155:$Z$1048576,MATCH($A362,'Hoja de Trabajo para listado'!$A$155:$A$1048576,0),MATCH((CUADRO!O$5&amp;$E362),'Hoja de Trabajo para listado'!$A$151:$Z$151,0)),0)+IFERROR(INDEX('Hoja de Trabajo para listado'!$AB$155:$BA$1048576,MATCH($A362,'Hoja de Trabajo para listado'!$AB$155:$AB$1048576,0),MATCH((CUADRO!O$5&amp;$E362),'Hoja de Trabajo para listado'!$AB$151:$BA$151,0)),0)+IFERROR(INDEX('Hoja de Trabajo para listado'!$BC$155:$CB$1048576,MATCH($A362,'Hoja de Trabajo para listado'!$BC$155:$BC$1048576,0),MATCH((CUADRO!O$5&amp;$E362),'Hoja de Trabajo para listado'!$BC$151:$CB$151,0)),0)+IFERROR(INDEX('Hoja de Trabajo para listado'!$DE$153:$DG$274,MATCH($A362,'Hoja de Trabajo para listado'!$DE$153:$DE$1048576,0),MATCH((CUADRO!O$5&amp;$E362),'Hoja de Trabajo para listado'!$DE$151:$DG$151,0)),0)+IFERROR(INDEX('Hoja de Trabajo para listado'!$CD$155:$DC$1048576,MATCH($A362,'Hoja de Trabajo para listado'!$CD$155:$CD$1048576,0),MATCH((CUADRO!O$5&amp;$E362),'Hoja de Trabajo para listado'!$CD$151:$DC$151,0)),0)</f>
        <v>0</v>
      </c>
      <c r="P362" s="314">
        <f ca="1">+IFERROR(INDEX('Hoja de Trabajo para listado'!$A$155:$Z$1048576,MATCH($A362,'Hoja de Trabajo para listado'!$A$155:$A$1048576,0),MATCH((CUADRO!P$5&amp;$E362),'Hoja de Trabajo para listado'!$A$151:$Z$151,0)),0)+IFERROR(INDEX('Hoja de Trabajo para listado'!$AB$155:$BA$1048576,MATCH($A362,'Hoja de Trabajo para listado'!$AB$155:$AB$1048576,0),MATCH((CUADRO!P$5&amp;$E362),'Hoja de Trabajo para listado'!$AB$151:$BA$151,0)),0)+IFERROR(INDEX('Hoja de Trabajo para listado'!$BC$155:$CB$1048576,MATCH($A362,'Hoja de Trabajo para listado'!$BC$155:$BC$1048576,0),MATCH((CUADRO!P$5&amp;$E362),'Hoja de Trabajo para listado'!$BC$151:$CB$151,0)),0)+IFERROR(INDEX('Hoja de Trabajo para listado'!$DE$153:$DG$274,MATCH($A362,'Hoja de Trabajo para listado'!$DE$153:$DE$1048576,0),MATCH((CUADRO!P$5&amp;$E362),'Hoja de Trabajo para listado'!$DE$151:$DG$151,0)),0)+IFERROR(INDEX('Hoja de Trabajo para listado'!$CD$155:$DC$1048576,MATCH($A362,'Hoja de Trabajo para listado'!$CD$155:$CD$1048576,0),MATCH((CUADRO!P$5&amp;$E362),'Hoja de Trabajo para listado'!$CD$151:$DC$151,0)),0)</f>
        <v>0</v>
      </c>
      <c r="Q362" s="314">
        <f ca="1">+IFERROR(INDEX('Hoja de Trabajo para listado'!$A$155:$Z$1048576,MATCH($A362,'Hoja de Trabajo para listado'!$A$155:$A$1048576,0),MATCH((CUADRO!Q$5&amp;$E362),'Hoja de Trabajo para listado'!$A$151:$Z$151,0)),0)+IFERROR(INDEX('Hoja de Trabajo para listado'!$AB$155:$BA$1048576,MATCH($A362,'Hoja de Trabajo para listado'!$AB$155:$AB$1048576,0),MATCH((CUADRO!Q$5&amp;$E362),'Hoja de Trabajo para listado'!$AB$151:$BA$151,0)),0)+IFERROR(INDEX('Hoja de Trabajo para listado'!$BC$155:$CB$1048576,MATCH($A362,'Hoja de Trabajo para listado'!$BC$155:$BC$1048576,0),MATCH((CUADRO!Q$5&amp;$E362),'Hoja de Trabajo para listado'!$BC$151:$CB$151,0)),0)+IFERROR(INDEX('Hoja de Trabajo para listado'!$DE$153:$DG$274,MATCH($A362,'Hoja de Trabajo para listado'!$DE$153:$DE$1048576,0),MATCH((CUADRO!Q$5&amp;$E362),'Hoja de Trabajo para listado'!$DE$151:$DG$151,0)),0)+IFERROR(INDEX('Hoja de Trabajo para listado'!$CD$155:$DC$1048576,MATCH($A362,'Hoja de Trabajo para listado'!$CD$155:$CD$1048576,0),MATCH((CUADRO!Q$5&amp;$E362),'Hoja de Trabajo para listado'!$CD$151:$DC$151,0)),0)</f>
        <v>0</v>
      </c>
      <c r="R362" s="314">
        <f t="shared" ca="1" si="10"/>
        <v>0</v>
      </c>
      <c r="S362" s="322"/>
      <c r="T362" s="314">
        <f ca="1">+T363</f>
        <v>0</v>
      </c>
      <c r="U362" s="313">
        <f t="shared" si="11"/>
        <v>1</v>
      </c>
      <c r="V362" s="319" t="str">
        <f>+VLOOKUP(A362,bd_lista!$A$3:$E$593,5,FALSE)</f>
        <v>Gobiernos Autonomos Municipales</v>
      </c>
      <c r="W362" s="425" t="str">
        <f>+V362</f>
        <v>Gobiernos Autonomos Municipales</v>
      </c>
    </row>
    <row r="363" spans="1:23" ht="15" hidden="1" customHeight="1">
      <c r="A363" s="323">
        <v>1287</v>
      </c>
      <c r="B363" s="428"/>
      <c r="C363" s="319" t="str">
        <f>+VLOOKUP(A363,bd_lista!$A$3:$C$593,3,FALSE)</f>
        <v>Gobierno Autónomo Municipal de Chua Cocani</v>
      </c>
      <c r="D363" s="430"/>
      <c r="E363" s="347" t="s">
        <v>1419</v>
      </c>
      <c r="F363" s="316">
        <f ca="1">+IFERROR(INDEX('Hoja de Trabajo para listado'!$A$155:$Z$1048576,MATCH($A363,'Hoja de Trabajo para listado'!$A$155:$A$1048576,0),MATCH((CUADRO!F$5&amp;$E363),'Hoja de Trabajo para listado'!$A$151:$Z$151,0)),0)+IFERROR(INDEX('Hoja de Trabajo para listado'!$AB$155:$BA$1048576,MATCH($A363,'Hoja de Trabajo para listado'!$AB$155:$AB$1048576,0),MATCH((CUADRO!F$5&amp;$E363),'Hoja de Trabajo para listado'!$AB$151:$BA$151,0)),0)+IFERROR(INDEX('Hoja de Trabajo para listado'!$BC$155:$CB$1048576,MATCH($A363,'Hoja de Trabajo para listado'!$BC$155:$BC$1048576,0),MATCH((CUADRO!F$5&amp;$E363),'Hoja de Trabajo para listado'!$BC$151:$CB$151,0)),0)+IFERROR(INDEX('Hoja de Trabajo para listado'!$DE$153:$DG$274,MATCH($A363,'Hoja de Trabajo para listado'!$DE$153:$DE$1048576,0),MATCH((CUADRO!F$5&amp;$E363),'Hoja de Trabajo para listado'!$DE$151:$DG$151,0)),0)+IFERROR(INDEX('Hoja de Trabajo para listado'!$CD$155:$DC$1048576,MATCH($A363,'Hoja de Trabajo para listado'!$CD$155:$CD$1048576,0),MATCH((CUADRO!F$5&amp;$E363),'Hoja de Trabajo para listado'!$CD$151:$DC$151,0)),0)</f>
        <v>0</v>
      </c>
      <c r="G363" s="316">
        <f ca="1">+IFERROR(INDEX('Hoja de Trabajo para listado'!$A$155:$Z$1048576,MATCH($A363,'Hoja de Trabajo para listado'!$A$155:$A$1048576,0),MATCH((CUADRO!G$5&amp;$E363),'Hoja de Trabajo para listado'!$A$151:$Z$151,0)),0)+IFERROR(INDEX('Hoja de Trabajo para listado'!$AB$155:$BA$1048576,MATCH($A363,'Hoja de Trabajo para listado'!$AB$155:$AB$1048576,0),MATCH((CUADRO!G$5&amp;$E363),'Hoja de Trabajo para listado'!$AB$151:$BA$151,0)),0)+IFERROR(INDEX('Hoja de Trabajo para listado'!$BC$155:$CB$1048576,MATCH($A363,'Hoja de Trabajo para listado'!$BC$155:$BC$1048576,0),MATCH((CUADRO!G$5&amp;$E363),'Hoja de Trabajo para listado'!$BC$151:$CB$151,0)),0)+IFERROR(INDEX('Hoja de Trabajo para listado'!$DE$153:$DG$274,MATCH($A363,'Hoja de Trabajo para listado'!$DE$153:$DE$1048576,0),MATCH((CUADRO!G$5&amp;$E363),'Hoja de Trabajo para listado'!$DE$151:$DG$151,0)),0)+IFERROR(INDEX('Hoja de Trabajo para listado'!$CD$155:$DC$1048576,MATCH($A363,'Hoja de Trabajo para listado'!$CD$155:$CD$1048576,0),MATCH((CUADRO!G$5&amp;$E363),'Hoja de Trabajo para listado'!$CD$151:$DC$151,0)),0)</f>
        <v>0</v>
      </c>
      <c r="H363" s="316">
        <f ca="1">+IFERROR(INDEX('Hoja de Trabajo para listado'!$A$155:$Z$1048576,MATCH($A363,'Hoja de Trabajo para listado'!$A$155:$A$1048576,0),MATCH((CUADRO!H$5&amp;$E363),'Hoja de Trabajo para listado'!$A$151:$Z$151,0)),0)+IFERROR(INDEX('Hoja de Trabajo para listado'!$AB$155:$BA$1048576,MATCH($A363,'Hoja de Trabajo para listado'!$AB$155:$AB$1048576,0),MATCH((CUADRO!H$5&amp;$E363),'Hoja de Trabajo para listado'!$AB$151:$BA$151,0)),0)+IFERROR(INDEX('Hoja de Trabajo para listado'!$BC$155:$CB$1048576,MATCH($A363,'Hoja de Trabajo para listado'!$BC$155:$BC$1048576,0),MATCH((CUADRO!H$5&amp;$E363),'Hoja de Trabajo para listado'!$BC$151:$CB$151,0)),0)+IFERROR(INDEX('Hoja de Trabajo para listado'!$DE$153:$DG$274,MATCH($A363,'Hoja de Trabajo para listado'!$DE$153:$DE$1048576,0),MATCH((CUADRO!H$5&amp;$E363),'Hoja de Trabajo para listado'!$DE$151:$DG$151,0)),0)+IFERROR(INDEX('Hoja de Trabajo para listado'!$CD$155:$DC$1048576,MATCH($A363,'Hoja de Trabajo para listado'!$CD$155:$CD$1048576,0),MATCH((CUADRO!H$5&amp;$E363),'Hoja de Trabajo para listado'!$CD$151:$DC$151,0)),0)</f>
        <v>0</v>
      </c>
      <c r="I363" s="316">
        <f ca="1">+IFERROR(INDEX('Hoja de Trabajo para listado'!$A$155:$Z$1048576,MATCH($A363,'Hoja de Trabajo para listado'!$A$155:$A$1048576,0),MATCH((CUADRO!I$5&amp;$E363),'Hoja de Trabajo para listado'!$A$151:$Z$151,0)),0)+IFERROR(INDEX('Hoja de Trabajo para listado'!$AB$155:$BA$1048576,MATCH($A363,'Hoja de Trabajo para listado'!$AB$155:$AB$1048576,0),MATCH((CUADRO!I$5&amp;$E363),'Hoja de Trabajo para listado'!$AB$151:$BA$151,0)),0)+IFERROR(INDEX('Hoja de Trabajo para listado'!$BC$155:$CB$1048576,MATCH($A363,'Hoja de Trabajo para listado'!$BC$155:$BC$1048576,0),MATCH((CUADRO!I$5&amp;$E363),'Hoja de Trabajo para listado'!$BC$151:$CB$151,0)),0)+IFERROR(INDEX('Hoja de Trabajo para listado'!$DE$153:$DG$274,MATCH($A363,'Hoja de Trabajo para listado'!$DE$153:$DE$1048576,0),MATCH((CUADRO!I$5&amp;$E363),'Hoja de Trabajo para listado'!$DE$151:$DG$151,0)),0)+IFERROR(INDEX('Hoja de Trabajo para listado'!$CD$155:$DC$1048576,MATCH($A363,'Hoja de Trabajo para listado'!$CD$155:$CD$1048576,0),MATCH((CUADRO!I$5&amp;$E363),'Hoja de Trabajo para listado'!$CD$151:$DC$151,0)),0)</f>
        <v>0</v>
      </c>
      <c r="J363" s="316">
        <f ca="1">+IFERROR(INDEX('Hoja de Trabajo para listado'!$A$155:$Z$1048576,MATCH($A363,'Hoja de Trabajo para listado'!$A$155:$A$1048576,0),MATCH((CUADRO!J$5&amp;$E363),'Hoja de Trabajo para listado'!$A$151:$Z$151,0)),0)+IFERROR(INDEX('Hoja de Trabajo para listado'!$AB$155:$BA$1048576,MATCH($A363,'Hoja de Trabajo para listado'!$AB$155:$AB$1048576,0),MATCH((CUADRO!J$5&amp;$E363),'Hoja de Trabajo para listado'!$AB$151:$BA$151,0)),0)+IFERROR(INDEX('Hoja de Trabajo para listado'!$BC$155:$CB$1048576,MATCH($A363,'Hoja de Trabajo para listado'!$BC$155:$BC$1048576,0),MATCH((CUADRO!J$5&amp;$E363),'Hoja de Trabajo para listado'!$BC$151:$CB$151,0)),0)+IFERROR(INDEX('Hoja de Trabajo para listado'!$DE$153:$DG$274,MATCH($A363,'Hoja de Trabajo para listado'!$DE$153:$DE$1048576,0),MATCH((CUADRO!J$5&amp;$E363),'Hoja de Trabajo para listado'!$DE$151:$DG$151,0)),0)+IFERROR(INDEX('Hoja de Trabajo para listado'!$CD$155:$DC$1048576,MATCH($A363,'Hoja de Trabajo para listado'!$CD$155:$CD$1048576,0),MATCH((CUADRO!J$5&amp;$E363),'Hoja de Trabajo para listado'!$CD$151:$DC$151,0)),0)</f>
        <v>0</v>
      </c>
      <c r="K363" s="316">
        <f ca="1">+IFERROR(INDEX('Hoja de Trabajo para listado'!$A$155:$Z$1048576,MATCH($A363,'Hoja de Trabajo para listado'!$A$155:$A$1048576,0),MATCH((CUADRO!K$5&amp;$E363),'Hoja de Trabajo para listado'!$A$151:$Z$151,0)),0)+IFERROR(INDEX('Hoja de Trabajo para listado'!$AB$155:$BA$1048576,MATCH($A363,'Hoja de Trabajo para listado'!$AB$155:$AB$1048576,0),MATCH((CUADRO!K$5&amp;$E363),'Hoja de Trabajo para listado'!$AB$151:$BA$151,0)),0)+IFERROR(INDEX('Hoja de Trabajo para listado'!$BC$155:$CB$1048576,MATCH($A363,'Hoja de Trabajo para listado'!$BC$155:$BC$1048576,0),MATCH((CUADRO!K$5&amp;$E363),'Hoja de Trabajo para listado'!$BC$151:$CB$151,0)),0)+IFERROR(INDEX('Hoja de Trabajo para listado'!$DE$153:$DG$274,MATCH($A363,'Hoja de Trabajo para listado'!$DE$153:$DE$1048576,0),MATCH((CUADRO!K$5&amp;$E363),'Hoja de Trabajo para listado'!$DE$151:$DG$151,0)),0)+IFERROR(INDEX('Hoja de Trabajo para listado'!$CD$155:$DC$1048576,MATCH($A363,'Hoja de Trabajo para listado'!$CD$155:$CD$1048576,0),MATCH((CUADRO!K$5&amp;$E363),'Hoja de Trabajo para listado'!$CD$151:$DC$151,0)),0)</f>
        <v>0</v>
      </c>
      <c r="L363" s="316">
        <f ca="1">+IFERROR(INDEX('Hoja de Trabajo para listado'!$A$155:$Z$1048576,MATCH($A363,'Hoja de Trabajo para listado'!$A$155:$A$1048576,0),MATCH((CUADRO!L$5&amp;$E363),'Hoja de Trabajo para listado'!$A$151:$Z$151,0)),0)+IFERROR(INDEX('Hoja de Trabajo para listado'!$AB$155:$BA$1048576,MATCH($A363,'Hoja de Trabajo para listado'!$AB$155:$AB$1048576,0),MATCH((CUADRO!L$5&amp;$E363),'Hoja de Trabajo para listado'!$AB$151:$BA$151,0)),0)+IFERROR(INDEX('Hoja de Trabajo para listado'!$BC$155:$CB$1048576,MATCH($A363,'Hoja de Trabajo para listado'!$BC$155:$BC$1048576,0),MATCH((CUADRO!L$5&amp;$E363),'Hoja de Trabajo para listado'!$BC$151:$CB$151,0)),0)+IFERROR(INDEX('Hoja de Trabajo para listado'!$DE$153:$DG$274,MATCH($A363,'Hoja de Trabajo para listado'!$DE$153:$DE$1048576,0),MATCH((CUADRO!L$5&amp;$E363),'Hoja de Trabajo para listado'!$DE$151:$DG$151,0)),0)+IFERROR(INDEX('Hoja de Trabajo para listado'!$CD$155:$DC$1048576,MATCH($A363,'Hoja de Trabajo para listado'!$CD$155:$CD$1048576,0),MATCH((CUADRO!L$5&amp;$E363),'Hoja de Trabajo para listado'!$CD$151:$DC$151,0)),0)</f>
        <v>0</v>
      </c>
      <c r="M363" s="316">
        <f ca="1">+IFERROR(INDEX('Hoja de Trabajo para listado'!$A$155:$Z$1048576,MATCH($A363,'Hoja de Trabajo para listado'!$A$155:$A$1048576,0),MATCH((CUADRO!M$5&amp;$E363),'Hoja de Trabajo para listado'!$A$151:$Z$151,0)),0)+IFERROR(INDEX('Hoja de Trabajo para listado'!$AB$155:$BA$1048576,MATCH($A363,'Hoja de Trabajo para listado'!$AB$155:$AB$1048576,0),MATCH((CUADRO!M$5&amp;$E363),'Hoja de Trabajo para listado'!$AB$151:$BA$151,0)),0)+IFERROR(INDEX('Hoja de Trabajo para listado'!$BC$155:$CB$1048576,MATCH($A363,'Hoja de Trabajo para listado'!$BC$155:$BC$1048576,0),MATCH((CUADRO!M$5&amp;$E363),'Hoja de Trabajo para listado'!$BC$151:$CB$151,0)),0)+IFERROR(INDEX('Hoja de Trabajo para listado'!$DE$153:$DG$274,MATCH($A363,'Hoja de Trabajo para listado'!$DE$153:$DE$1048576,0),MATCH((CUADRO!M$5&amp;$E363),'Hoja de Trabajo para listado'!$DE$151:$DG$151,0)),0)+IFERROR(INDEX('Hoja de Trabajo para listado'!$CD$155:$DC$1048576,MATCH($A363,'Hoja de Trabajo para listado'!$CD$155:$CD$1048576,0),MATCH((CUADRO!M$5&amp;$E363),'Hoja de Trabajo para listado'!$CD$151:$DC$151,0)),0)</f>
        <v>0</v>
      </c>
      <c r="N363" s="316">
        <f ca="1">+IFERROR(INDEX('Hoja de Trabajo para listado'!$A$155:$Z$1048576,MATCH($A363,'Hoja de Trabajo para listado'!$A$155:$A$1048576,0),MATCH((CUADRO!N$5&amp;$E363),'Hoja de Trabajo para listado'!$A$151:$Z$151,0)),0)+IFERROR(INDEX('Hoja de Trabajo para listado'!$AB$155:$BA$1048576,MATCH($A363,'Hoja de Trabajo para listado'!$AB$155:$AB$1048576,0),MATCH((CUADRO!N$5&amp;$E363),'Hoja de Trabajo para listado'!$AB$151:$BA$151,0)),0)+IFERROR(INDEX('Hoja de Trabajo para listado'!$BC$155:$CB$1048576,MATCH($A363,'Hoja de Trabajo para listado'!$BC$155:$BC$1048576,0),MATCH((CUADRO!N$5&amp;$E363),'Hoja de Trabajo para listado'!$BC$151:$CB$151,0)),0)+IFERROR(INDEX('Hoja de Trabajo para listado'!$DE$153:$DG$274,MATCH($A363,'Hoja de Trabajo para listado'!$DE$153:$DE$1048576,0),MATCH((CUADRO!N$5&amp;$E363),'Hoja de Trabajo para listado'!$DE$151:$DG$151,0)),0)+IFERROR(INDEX('Hoja de Trabajo para listado'!$CD$155:$DC$1048576,MATCH($A363,'Hoja de Trabajo para listado'!$CD$155:$CD$1048576,0),MATCH((CUADRO!N$5&amp;$E363),'Hoja de Trabajo para listado'!$CD$151:$DC$151,0)),0)</f>
        <v>0</v>
      </c>
      <c r="O363" s="316">
        <f ca="1">+IFERROR(INDEX('Hoja de Trabajo para listado'!$A$155:$Z$1048576,MATCH($A363,'Hoja de Trabajo para listado'!$A$155:$A$1048576,0),MATCH((CUADRO!O$5&amp;$E363),'Hoja de Trabajo para listado'!$A$151:$Z$151,0)),0)+IFERROR(INDEX('Hoja de Trabajo para listado'!$AB$155:$BA$1048576,MATCH($A363,'Hoja de Trabajo para listado'!$AB$155:$AB$1048576,0),MATCH((CUADRO!O$5&amp;$E363),'Hoja de Trabajo para listado'!$AB$151:$BA$151,0)),0)+IFERROR(INDEX('Hoja de Trabajo para listado'!$BC$155:$CB$1048576,MATCH($A363,'Hoja de Trabajo para listado'!$BC$155:$BC$1048576,0),MATCH((CUADRO!O$5&amp;$E363),'Hoja de Trabajo para listado'!$BC$151:$CB$151,0)),0)+IFERROR(INDEX('Hoja de Trabajo para listado'!$DE$153:$DG$274,MATCH($A363,'Hoja de Trabajo para listado'!$DE$153:$DE$1048576,0),MATCH((CUADRO!O$5&amp;$E363),'Hoja de Trabajo para listado'!$DE$151:$DG$151,0)),0)+IFERROR(INDEX('Hoja de Trabajo para listado'!$CD$155:$DC$1048576,MATCH($A363,'Hoja de Trabajo para listado'!$CD$155:$CD$1048576,0),MATCH((CUADRO!O$5&amp;$E363),'Hoja de Trabajo para listado'!$CD$151:$DC$151,0)),0)</f>
        <v>0</v>
      </c>
      <c r="P363" s="316">
        <f ca="1">+IFERROR(INDEX('Hoja de Trabajo para listado'!$A$155:$Z$1048576,MATCH($A363,'Hoja de Trabajo para listado'!$A$155:$A$1048576,0),MATCH((CUADRO!P$5&amp;$E363),'Hoja de Trabajo para listado'!$A$151:$Z$151,0)),0)+IFERROR(INDEX('Hoja de Trabajo para listado'!$AB$155:$BA$1048576,MATCH($A363,'Hoja de Trabajo para listado'!$AB$155:$AB$1048576,0),MATCH((CUADRO!P$5&amp;$E363),'Hoja de Trabajo para listado'!$AB$151:$BA$151,0)),0)+IFERROR(INDEX('Hoja de Trabajo para listado'!$BC$155:$CB$1048576,MATCH($A363,'Hoja de Trabajo para listado'!$BC$155:$BC$1048576,0),MATCH((CUADRO!P$5&amp;$E363),'Hoja de Trabajo para listado'!$BC$151:$CB$151,0)),0)+IFERROR(INDEX('Hoja de Trabajo para listado'!$DE$153:$DG$274,MATCH($A363,'Hoja de Trabajo para listado'!$DE$153:$DE$1048576,0),MATCH((CUADRO!P$5&amp;$E363),'Hoja de Trabajo para listado'!$DE$151:$DG$151,0)),0)+IFERROR(INDEX('Hoja de Trabajo para listado'!$CD$155:$DC$1048576,MATCH($A363,'Hoja de Trabajo para listado'!$CD$155:$CD$1048576,0),MATCH((CUADRO!P$5&amp;$E363),'Hoja de Trabajo para listado'!$CD$151:$DC$151,0)),0)</f>
        <v>0</v>
      </c>
      <c r="Q363" s="316">
        <f ca="1">+IFERROR(INDEX('Hoja de Trabajo para listado'!$A$155:$Z$1048576,MATCH($A363,'Hoja de Trabajo para listado'!$A$155:$A$1048576,0),MATCH((CUADRO!Q$5&amp;$E363),'Hoja de Trabajo para listado'!$A$151:$Z$151,0)),0)+IFERROR(INDEX('Hoja de Trabajo para listado'!$AB$155:$BA$1048576,MATCH($A363,'Hoja de Trabajo para listado'!$AB$155:$AB$1048576,0),MATCH((CUADRO!Q$5&amp;$E363),'Hoja de Trabajo para listado'!$AB$151:$BA$151,0)),0)+IFERROR(INDEX('Hoja de Trabajo para listado'!$BC$155:$CB$1048576,MATCH($A363,'Hoja de Trabajo para listado'!$BC$155:$BC$1048576,0),MATCH((CUADRO!Q$5&amp;$E363),'Hoja de Trabajo para listado'!$BC$151:$CB$151,0)),0)+IFERROR(INDEX('Hoja de Trabajo para listado'!$DE$153:$DG$274,MATCH($A363,'Hoja de Trabajo para listado'!$DE$153:$DE$1048576,0),MATCH((CUADRO!Q$5&amp;$E363),'Hoja de Trabajo para listado'!$DE$151:$DG$151,0)),0)+IFERROR(INDEX('Hoja de Trabajo para listado'!$CD$155:$DC$1048576,MATCH($A363,'Hoja de Trabajo para listado'!$CD$155:$CD$1048576,0),MATCH((CUADRO!Q$5&amp;$E363),'Hoja de Trabajo para listado'!$CD$151:$DC$151,0)),0)</f>
        <v>0</v>
      </c>
      <c r="R363" s="316">
        <f t="shared" ca="1" si="10"/>
        <v>0</v>
      </c>
      <c r="S363" s="344">
        <f ca="1">+R362+R363</f>
        <v>0</v>
      </c>
      <c r="T363" s="316">
        <f ca="1">+S363</f>
        <v>0</v>
      </c>
      <c r="U363" s="315">
        <f t="shared" si="11"/>
        <v>2</v>
      </c>
      <c r="V363" s="319" t="str">
        <f>+VLOOKUP(A363,bd_lista!$A$3:$E$593,5,FALSE)</f>
        <v>Gobiernos Autonomos Municipales</v>
      </c>
      <c r="W363" s="426"/>
    </row>
    <row r="364" spans="1:23" ht="15" hidden="1" customHeight="1">
      <c r="A364" s="325">
        <v>1301</v>
      </c>
      <c r="B364" s="427">
        <f>+A364</f>
        <v>1301</v>
      </c>
      <c r="C364" s="318" t="str">
        <f>+VLOOKUP(A364,bd_lista!$A$3:$C$593,3,FALSE)</f>
        <v>Gobierno Autónomo Municipal de Cochabamba</v>
      </c>
      <c r="D364" s="429" t="str">
        <f>+C364</f>
        <v>Gobierno Autónomo Municipal de Cochabamba</v>
      </c>
      <c r="E364" s="346" t="s">
        <v>1418</v>
      </c>
      <c r="F364" s="314">
        <f ca="1">+IFERROR(INDEX('Hoja de Trabajo para listado'!$A$155:$Z$1048576,MATCH($A364,'Hoja de Trabajo para listado'!$A$155:$A$1048576,0),MATCH((CUADRO!F$5&amp;$E364),'Hoja de Trabajo para listado'!$A$151:$Z$151,0)),0)+IFERROR(INDEX('Hoja de Trabajo para listado'!$AB$155:$BA$1048576,MATCH($A364,'Hoja de Trabajo para listado'!$AB$155:$AB$1048576,0),MATCH((CUADRO!F$5&amp;$E364),'Hoja de Trabajo para listado'!$AB$151:$BA$151,0)),0)+IFERROR(INDEX('Hoja de Trabajo para listado'!$BC$155:$CB$1048576,MATCH($A364,'Hoja de Trabajo para listado'!$BC$155:$BC$1048576,0),MATCH((CUADRO!F$5&amp;$E364),'Hoja de Trabajo para listado'!$BC$151:$CB$151,0)),0)+IFERROR(INDEX('Hoja de Trabajo para listado'!$DE$153:$DG$274,MATCH($A364,'Hoja de Trabajo para listado'!$DE$153:$DE$1048576,0),MATCH((CUADRO!F$5&amp;$E364),'Hoja de Trabajo para listado'!$DE$151:$DG$151,0)),0)+IFERROR(INDEX('Hoja de Trabajo para listado'!$CD$155:$DC$1048576,MATCH($A364,'Hoja de Trabajo para listado'!$CD$155:$CD$1048576,0),MATCH((CUADRO!F$5&amp;$E364),'Hoja de Trabajo para listado'!$CD$151:$DC$151,0)),0)</f>
        <v>0</v>
      </c>
      <c r="G364" s="314">
        <f ca="1">+IFERROR(INDEX('Hoja de Trabajo para listado'!$A$155:$Z$1048576,MATCH($A364,'Hoja de Trabajo para listado'!$A$155:$A$1048576,0),MATCH((CUADRO!G$5&amp;$E364),'Hoja de Trabajo para listado'!$A$151:$Z$151,0)),0)+IFERROR(INDEX('Hoja de Trabajo para listado'!$AB$155:$BA$1048576,MATCH($A364,'Hoja de Trabajo para listado'!$AB$155:$AB$1048576,0),MATCH((CUADRO!G$5&amp;$E364),'Hoja de Trabajo para listado'!$AB$151:$BA$151,0)),0)+IFERROR(INDEX('Hoja de Trabajo para listado'!$BC$155:$CB$1048576,MATCH($A364,'Hoja de Trabajo para listado'!$BC$155:$BC$1048576,0),MATCH((CUADRO!G$5&amp;$E364),'Hoja de Trabajo para listado'!$BC$151:$CB$151,0)),0)+IFERROR(INDEX('Hoja de Trabajo para listado'!$DE$153:$DG$274,MATCH($A364,'Hoja de Trabajo para listado'!$DE$153:$DE$1048576,0),MATCH((CUADRO!G$5&amp;$E364),'Hoja de Trabajo para listado'!$DE$151:$DG$151,0)),0)+IFERROR(INDEX('Hoja de Trabajo para listado'!$CD$155:$DC$1048576,MATCH($A364,'Hoja de Trabajo para listado'!$CD$155:$CD$1048576,0),MATCH((CUADRO!G$5&amp;$E364),'Hoja de Trabajo para listado'!$CD$151:$DC$151,0)),0)</f>
        <v>0</v>
      </c>
      <c r="H364" s="314">
        <f ca="1">+IFERROR(INDEX('Hoja de Trabajo para listado'!$A$155:$Z$1048576,MATCH($A364,'Hoja de Trabajo para listado'!$A$155:$A$1048576,0),MATCH((CUADRO!H$5&amp;$E364),'Hoja de Trabajo para listado'!$A$151:$Z$151,0)),0)+IFERROR(INDEX('Hoja de Trabajo para listado'!$AB$155:$BA$1048576,MATCH($A364,'Hoja de Trabajo para listado'!$AB$155:$AB$1048576,0),MATCH((CUADRO!H$5&amp;$E364),'Hoja de Trabajo para listado'!$AB$151:$BA$151,0)),0)+IFERROR(INDEX('Hoja de Trabajo para listado'!$BC$155:$CB$1048576,MATCH($A364,'Hoja de Trabajo para listado'!$BC$155:$BC$1048576,0),MATCH((CUADRO!H$5&amp;$E364),'Hoja de Trabajo para listado'!$BC$151:$CB$151,0)),0)+IFERROR(INDEX('Hoja de Trabajo para listado'!$DE$153:$DG$274,MATCH($A364,'Hoja de Trabajo para listado'!$DE$153:$DE$1048576,0),MATCH((CUADRO!H$5&amp;$E364),'Hoja de Trabajo para listado'!$DE$151:$DG$151,0)),0)+IFERROR(INDEX('Hoja de Trabajo para listado'!$CD$155:$DC$1048576,MATCH($A364,'Hoja de Trabajo para listado'!$CD$155:$CD$1048576,0),MATCH((CUADRO!H$5&amp;$E364),'Hoja de Trabajo para listado'!$CD$151:$DC$151,0)),0)</f>
        <v>0</v>
      </c>
      <c r="I364" s="314">
        <f ca="1">+IFERROR(INDEX('Hoja de Trabajo para listado'!$A$155:$Z$1048576,MATCH($A364,'Hoja de Trabajo para listado'!$A$155:$A$1048576,0),MATCH((CUADRO!I$5&amp;$E364),'Hoja de Trabajo para listado'!$A$151:$Z$151,0)),0)+IFERROR(INDEX('Hoja de Trabajo para listado'!$AB$155:$BA$1048576,MATCH($A364,'Hoja de Trabajo para listado'!$AB$155:$AB$1048576,0),MATCH((CUADRO!I$5&amp;$E364),'Hoja de Trabajo para listado'!$AB$151:$BA$151,0)),0)+IFERROR(INDEX('Hoja de Trabajo para listado'!$BC$155:$CB$1048576,MATCH($A364,'Hoja de Trabajo para listado'!$BC$155:$BC$1048576,0),MATCH((CUADRO!I$5&amp;$E364),'Hoja de Trabajo para listado'!$BC$151:$CB$151,0)),0)+IFERROR(INDEX('Hoja de Trabajo para listado'!$DE$153:$DG$274,MATCH($A364,'Hoja de Trabajo para listado'!$DE$153:$DE$1048576,0),MATCH((CUADRO!I$5&amp;$E364),'Hoja de Trabajo para listado'!$DE$151:$DG$151,0)),0)+IFERROR(INDEX('Hoja de Trabajo para listado'!$CD$155:$DC$1048576,MATCH($A364,'Hoja de Trabajo para listado'!$CD$155:$CD$1048576,0),MATCH((CUADRO!I$5&amp;$E364),'Hoja de Trabajo para listado'!$CD$151:$DC$151,0)),0)</f>
        <v>0</v>
      </c>
      <c r="J364" s="314">
        <f ca="1">+IFERROR(INDEX('Hoja de Trabajo para listado'!$A$155:$Z$1048576,MATCH($A364,'Hoja de Trabajo para listado'!$A$155:$A$1048576,0),MATCH((CUADRO!J$5&amp;$E364),'Hoja de Trabajo para listado'!$A$151:$Z$151,0)),0)+IFERROR(INDEX('Hoja de Trabajo para listado'!$AB$155:$BA$1048576,MATCH($A364,'Hoja de Trabajo para listado'!$AB$155:$AB$1048576,0),MATCH((CUADRO!J$5&amp;$E364),'Hoja de Trabajo para listado'!$AB$151:$BA$151,0)),0)+IFERROR(INDEX('Hoja de Trabajo para listado'!$BC$155:$CB$1048576,MATCH($A364,'Hoja de Trabajo para listado'!$BC$155:$BC$1048576,0),MATCH((CUADRO!J$5&amp;$E364),'Hoja de Trabajo para listado'!$BC$151:$CB$151,0)),0)+IFERROR(INDEX('Hoja de Trabajo para listado'!$DE$153:$DG$274,MATCH($A364,'Hoja de Trabajo para listado'!$DE$153:$DE$1048576,0),MATCH((CUADRO!J$5&amp;$E364),'Hoja de Trabajo para listado'!$DE$151:$DG$151,0)),0)+IFERROR(INDEX('Hoja de Trabajo para listado'!$CD$155:$DC$1048576,MATCH($A364,'Hoja de Trabajo para listado'!$CD$155:$CD$1048576,0),MATCH((CUADRO!J$5&amp;$E364),'Hoja de Trabajo para listado'!$CD$151:$DC$151,0)),0)</f>
        <v>0</v>
      </c>
      <c r="K364" s="314">
        <f ca="1">+IFERROR(INDEX('Hoja de Trabajo para listado'!$A$155:$Z$1048576,MATCH($A364,'Hoja de Trabajo para listado'!$A$155:$A$1048576,0),MATCH((CUADRO!K$5&amp;$E364),'Hoja de Trabajo para listado'!$A$151:$Z$151,0)),0)+IFERROR(INDEX('Hoja de Trabajo para listado'!$AB$155:$BA$1048576,MATCH($A364,'Hoja de Trabajo para listado'!$AB$155:$AB$1048576,0),MATCH((CUADRO!K$5&amp;$E364),'Hoja de Trabajo para listado'!$AB$151:$BA$151,0)),0)+IFERROR(INDEX('Hoja de Trabajo para listado'!$BC$155:$CB$1048576,MATCH($A364,'Hoja de Trabajo para listado'!$BC$155:$BC$1048576,0),MATCH((CUADRO!K$5&amp;$E364),'Hoja de Trabajo para listado'!$BC$151:$CB$151,0)),0)+IFERROR(INDEX('Hoja de Trabajo para listado'!$DE$153:$DG$274,MATCH($A364,'Hoja de Trabajo para listado'!$DE$153:$DE$1048576,0),MATCH((CUADRO!K$5&amp;$E364),'Hoja de Trabajo para listado'!$DE$151:$DG$151,0)),0)+IFERROR(INDEX('Hoja de Trabajo para listado'!$CD$155:$DC$1048576,MATCH($A364,'Hoja de Trabajo para listado'!$CD$155:$CD$1048576,0),MATCH((CUADRO!K$5&amp;$E364),'Hoja de Trabajo para listado'!$CD$151:$DC$151,0)),0)</f>
        <v>0</v>
      </c>
      <c r="L364" s="314">
        <f ca="1">+IFERROR(INDEX('Hoja de Trabajo para listado'!$A$155:$Z$1048576,MATCH($A364,'Hoja de Trabajo para listado'!$A$155:$A$1048576,0),MATCH((CUADRO!L$5&amp;$E364),'Hoja de Trabajo para listado'!$A$151:$Z$151,0)),0)+IFERROR(INDEX('Hoja de Trabajo para listado'!$AB$155:$BA$1048576,MATCH($A364,'Hoja de Trabajo para listado'!$AB$155:$AB$1048576,0),MATCH((CUADRO!L$5&amp;$E364),'Hoja de Trabajo para listado'!$AB$151:$BA$151,0)),0)+IFERROR(INDEX('Hoja de Trabajo para listado'!$BC$155:$CB$1048576,MATCH($A364,'Hoja de Trabajo para listado'!$BC$155:$BC$1048576,0),MATCH((CUADRO!L$5&amp;$E364),'Hoja de Trabajo para listado'!$BC$151:$CB$151,0)),0)+IFERROR(INDEX('Hoja de Trabajo para listado'!$DE$153:$DG$274,MATCH($A364,'Hoja de Trabajo para listado'!$DE$153:$DE$1048576,0),MATCH((CUADRO!L$5&amp;$E364),'Hoja de Trabajo para listado'!$DE$151:$DG$151,0)),0)+IFERROR(INDEX('Hoja de Trabajo para listado'!$CD$155:$DC$1048576,MATCH($A364,'Hoja de Trabajo para listado'!$CD$155:$CD$1048576,0),MATCH((CUADRO!L$5&amp;$E364),'Hoja de Trabajo para listado'!$CD$151:$DC$151,0)),0)</f>
        <v>0</v>
      </c>
      <c r="M364" s="314">
        <f ca="1">+IFERROR(INDEX('Hoja de Trabajo para listado'!$A$155:$Z$1048576,MATCH($A364,'Hoja de Trabajo para listado'!$A$155:$A$1048576,0),MATCH((CUADRO!M$5&amp;$E364),'Hoja de Trabajo para listado'!$A$151:$Z$151,0)),0)+IFERROR(INDEX('Hoja de Trabajo para listado'!$AB$155:$BA$1048576,MATCH($A364,'Hoja de Trabajo para listado'!$AB$155:$AB$1048576,0),MATCH((CUADRO!M$5&amp;$E364),'Hoja de Trabajo para listado'!$AB$151:$BA$151,0)),0)+IFERROR(INDEX('Hoja de Trabajo para listado'!$BC$155:$CB$1048576,MATCH($A364,'Hoja de Trabajo para listado'!$BC$155:$BC$1048576,0),MATCH((CUADRO!M$5&amp;$E364),'Hoja de Trabajo para listado'!$BC$151:$CB$151,0)),0)+IFERROR(INDEX('Hoja de Trabajo para listado'!$DE$153:$DG$274,MATCH($A364,'Hoja de Trabajo para listado'!$DE$153:$DE$1048576,0),MATCH((CUADRO!M$5&amp;$E364),'Hoja de Trabajo para listado'!$DE$151:$DG$151,0)),0)+IFERROR(INDEX('Hoja de Trabajo para listado'!$CD$155:$DC$1048576,MATCH($A364,'Hoja de Trabajo para listado'!$CD$155:$CD$1048576,0),MATCH((CUADRO!M$5&amp;$E364),'Hoja de Trabajo para listado'!$CD$151:$DC$151,0)),0)</f>
        <v>0</v>
      </c>
      <c r="N364" s="314">
        <f ca="1">+IFERROR(INDEX('Hoja de Trabajo para listado'!$A$155:$Z$1048576,MATCH($A364,'Hoja de Trabajo para listado'!$A$155:$A$1048576,0),MATCH((CUADRO!N$5&amp;$E364),'Hoja de Trabajo para listado'!$A$151:$Z$151,0)),0)+IFERROR(INDEX('Hoja de Trabajo para listado'!$AB$155:$BA$1048576,MATCH($A364,'Hoja de Trabajo para listado'!$AB$155:$AB$1048576,0),MATCH((CUADRO!N$5&amp;$E364),'Hoja de Trabajo para listado'!$AB$151:$BA$151,0)),0)+IFERROR(INDEX('Hoja de Trabajo para listado'!$BC$155:$CB$1048576,MATCH($A364,'Hoja de Trabajo para listado'!$BC$155:$BC$1048576,0),MATCH((CUADRO!N$5&amp;$E364),'Hoja de Trabajo para listado'!$BC$151:$CB$151,0)),0)+IFERROR(INDEX('Hoja de Trabajo para listado'!$DE$153:$DG$274,MATCH($A364,'Hoja de Trabajo para listado'!$DE$153:$DE$1048576,0),MATCH((CUADRO!N$5&amp;$E364),'Hoja de Trabajo para listado'!$DE$151:$DG$151,0)),0)+IFERROR(INDEX('Hoja de Trabajo para listado'!$CD$155:$DC$1048576,MATCH($A364,'Hoja de Trabajo para listado'!$CD$155:$CD$1048576,0),MATCH((CUADRO!N$5&amp;$E364),'Hoja de Trabajo para listado'!$CD$151:$DC$151,0)),0)</f>
        <v>0</v>
      </c>
      <c r="O364" s="314">
        <f ca="1">+IFERROR(INDEX('Hoja de Trabajo para listado'!$A$155:$Z$1048576,MATCH($A364,'Hoja de Trabajo para listado'!$A$155:$A$1048576,0),MATCH((CUADRO!O$5&amp;$E364),'Hoja de Trabajo para listado'!$A$151:$Z$151,0)),0)+IFERROR(INDEX('Hoja de Trabajo para listado'!$AB$155:$BA$1048576,MATCH($A364,'Hoja de Trabajo para listado'!$AB$155:$AB$1048576,0),MATCH((CUADRO!O$5&amp;$E364),'Hoja de Trabajo para listado'!$AB$151:$BA$151,0)),0)+IFERROR(INDEX('Hoja de Trabajo para listado'!$BC$155:$CB$1048576,MATCH($A364,'Hoja de Trabajo para listado'!$BC$155:$BC$1048576,0),MATCH((CUADRO!O$5&amp;$E364),'Hoja de Trabajo para listado'!$BC$151:$CB$151,0)),0)+IFERROR(INDEX('Hoja de Trabajo para listado'!$DE$153:$DG$274,MATCH($A364,'Hoja de Trabajo para listado'!$DE$153:$DE$1048576,0),MATCH((CUADRO!O$5&amp;$E364),'Hoja de Trabajo para listado'!$DE$151:$DG$151,0)),0)+IFERROR(INDEX('Hoja de Trabajo para listado'!$CD$155:$DC$1048576,MATCH($A364,'Hoja de Trabajo para listado'!$CD$155:$CD$1048576,0),MATCH((CUADRO!O$5&amp;$E364),'Hoja de Trabajo para listado'!$CD$151:$DC$151,0)),0)</f>
        <v>0</v>
      </c>
      <c r="P364" s="314">
        <f ca="1">+IFERROR(INDEX('Hoja de Trabajo para listado'!$A$155:$Z$1048576,MATCH($A364,'Hoja de Trabajo para listado'!$A$155:$A$1048576,0),MATCH((CUADRO!P$5&amp;$E364),'Hoja de Trabajo para listado'!$A$151:$Z$151,0)),0)+IFERROR(INDEX('Hoja de Trabajo para listado'!$AB$155:$BA$1048576,MATCH($A364,'Hoja de Trabajo para listado'!$AB$155:$AB$1048576,0),MATCH((CUADRO!P$5&amp;$E364),'Hoja de Trabajo para listado'!$AB$151:$BA$151,0)),0)+IFERROR(INDEX('Hoja de Trabajo para listado'!$BC$155:$CB$1048576,MATCH($A364,'Hoja de Trabajo para listado'!$BC$155:$BC$1048576,0),MATCH((CUADRO!P$5&amp;$E364),'Hoja de Trabajo para listado'!$BC$151:$CB$151,0)),0)+IFERROR(INDEX('Hoja de Trabajo para listado'!$DE$153:$DG$274,MATCH($A364,'Hoja de Trabajo para listado'!$DE$153:$DE$1048576,0),MATCH((CUADRO!P$5&amp;$E364),'Hoja de Trabajo para listado'!$DE$151:$DG$151,0)),0)+IFERROR(INDEX('Hoja de Trabajo para listado'!$CD$155:$DC$1048576,MATCH($A364,'Hoja de Trabajo para listado'!$CD$155:$CD$1048576,0),MATCH((CUADRO!P$5&amp;$E364),'Hoja de Trabajo para listado'!$CD$151:$DC$151,0)),0)</f>
        <v>0</v>
      </c>
      <c r="Q364" s="314">
        <f ca="1">+IFERROR(INDEX('Hoja de Trabajo para listado'!$A$155:$Z$1048576,MATCH($A364,'Hoja de Trabajo para listado'!$A$155:$A$1048576,0),MATCH((CUADRO!Q$5&amp;$E364),'Hoja de Trabajo para listado'!$A$151:$Z$151,0)),0)+IFERROR(INDEX('Hoja de Trabajo para listado'!$AB$155:$BA$1048576,MATCH($A364,'Hoja de Trabajo para listado'!$AB$155:$AB$1048576,0),MATCH((CUADRO!Q$5&amp;$E364),'Hoja de Trabajo para listado'!$AB$151:$BA$151,0)),0)+IFERROR(INDEX('Hoja de Trabajo para listado'!$BC$155:$CB$1048576,MATCH($A364,'Hoja de Trabajo para listado'!$BC$155:$BC$1048576,0),MATCH((CUADRO!Q$5&amp;$E364),'Hoja de Trabajo para listado'!$BC$151:$CB$151,0)),0)+IFERROR(INDEX('Hoja de Trabajo para listado'!$DE$153:$DG$274,MATCH($A364,'Hoja de Trabajo para listado'!$DE$153:$DE$1048576,0),MATCH((CUADRO!Q$5&amp;$E364),'Hoja de Trabajo para listado'!$DE$151:$DG$151,0)),0)+IFERROR(INDEX('Hoja de Trabajo para listado'!$CD$155:$DC$1048576,MATCH($A364,'Hoja de Trabajo para listado'!$CD$155:$CD$1048576,0),MATCH((CUADRO!Q$5&amp;$E364),'Hoja de Trabajo para listado'!$CD$151:$DC$151,0)),0)</f>
        <v>0</v>
      </c>
      <c r="R364" s="314">
        <f t="shared" ca="1" si="10"/>
        <v>0</v>
      </c>
      <c r="S364" s="322"/>
      <c r="T364" s="314">
        <f ca="1">+T365</f>
        <v>0</v>
      </c>
      <c r="U364" s="313">
        <f t="shared" si="11"/>
        <v>1</v>
      </c>
      <c r="V364" s="319" t="str">
        <f>+VLOOKUP(A364,bd_lista!$A$3:$E$593,5,FALSE)</f>
        <v>Gobiernos Autonomos Municipales</v>
      </c>
      <c r="W364" s="425" t="str">
        <f>+V364</f>
        <v>Gobiernos Autonomos Municipales</v>
      </c>
    </row>
    <row r="365" spans="1:23" ht="15" hidden="1" customHeight="1">
      <c r="A365" s="323">
        <v>1301</v>
      </c>
      <c r="B365" s="428"/>
      <c r="C365" s="319" t="str">
        <f>+VLOOKUP(A365,bd_lista!$A$3:$C$593,3,FALSE)</f>
        <v>Gobierno Autónomo Municipal de Cochabamba</v>
      </c>
      <c r="D365" s="430"/>
      <c r="E365" s="347" t="s">
        <v>1419</v>
      </c>
      <c r="F365" s="316">
        <f ca="1">+IFERROR(INDEX('Hoja de Trabajo para listado'!$A$155:$Z$1048576,MATCH($A365,'Hoja de Trabajo para listado'!$A$155:$A$1048576,0),MATCH((CUADRO!F$5&amp;$E365),'Hoja de Trabajo para listado'!$A$151:$Z$151,0)),0)+IFERROR(INDEX('Hoja de Trabajo para listado'!$AB$155:$BA$1048576,MATCH($A365,'Hoja de Trabajo para listado'!$AB$155:$AB$1048576,0),MATCH((CUADRO!F$5&amp;$E365),'Hoja de Trabajo para listado'!$AB$151:$BA$151,0)),0)+IFERROR(INDEX('Hoja de Trabajo para listado'!$BC$155:$CB$1048576,MATCH($A365,'Hoja de Trabajo para listado'!$BC$155:$BC$1048576,0),MATCH((CUADRO!F$5&amp;$E365),'Hoja de Trabajo para listado'!$BC$151:$CB$151,0)),0)+IFERROR(INDEX('Hoja de Trabajo para listado'!$DE$153:$DG$274,MATCH($A365,'Hoja de Trabajo para listado'!$DE$153:$DE$1048576,0),MATCH((CUADRO!F$5&amp;$E365),'Hoja de Trabajo para listado'!$DE$151:$DG$151,0)),0)+IFERROR(INDEX('Hoja de Trabajo para listado'!$CD$155:$DC$1048576,MATCH($A365,'Hoja de Trabajo para listado'!$CD$155:$CD$1048576,0),MATCH((CUADRO!F$5&amp;$E365),'Hoja de Trabajo para listado'!$CD$151:$DC$151,0)),0)</f>
        <v>0</v>
      </c>
      <c r="G365" s="316">
        <f ca="1">+IFERROR(INDEX('Hoja de Trabajo para listado'!$A$155:$Z$1048576,MATCH($A365,'Hoja de Trabajo para listado'!$A$155:$A$1048576,0),MATCH((CUADRO!G$5&amp;$E365),'Hoja de Trabajo para listado'!$A$151:$Z$151,0)),0)+IFERROR(INDEX('Hoja de Trabajo para listado'!$AB$155:$BA$1048576,MATCH($A365,'Hoja de Trabajo para listado'!$AB$155:$AB$1048576,0),MATCH((CUADRO!G$5&amp;$E365),'Hoja de Trabajo para listado'!$AB$151:$BA$151,0)),0)+IFERROR(INDEX('Hoja de Trabajo para listado'!$BC$155:$CB$1048576,MATCH($A365,'Hoja de Trabajo para listado'!$BC$155:$BC$1048576,0),MATCH((CUADRO!G$5&amp;$E365),'Hoja de Trabajo para listado'!$BC$151:$CB$151,0)),0)+IFERROR(INDEX('Hoja de Trabajo para listado'!$DE$153:$DG$274,MATCH($A365,'Hoja de Trabajo para listado'!$DE$153:$DE$1048576,0),MATCH((CUADRO!G$5&amp;$E365),'Hoja de Trabajo para listado'!$DE$151:$DG$151,0)),0)+IFERROR(INDEX('Hoja de Trabajo para listado'!$CD$155:$DC$1048576,MATCH($A365,'Hoja de Trabajo para listado'!$CD$155:$CD$1048576,0),MATCH((CUADRO!G$5&amp;$E365),'Hoja de Trabajo para listado'!$CD$151:$DC$151,0)),0)</f>
        <v>0</v>
      </c>
      <c r="H365" s="316">
        <f ca="1">+IFERROR(INDEX('Hoja de Trabajo para listado'!$A$155:$Z$1048576,MATCH($A365,'Hoja de Trabajo para listado'!$A$155:$A$1048576,0),MATCH((CUADRO!H$5&amp;$E365),'Hoja de Trabajo para listado'!$A$151:$Z$151,0)),0)+IFERROR(INDEX('Hoja de Trabajo para listado'!$AB$155:$BA$1048576,MATCH($A365,'Hoja de Trabajo para listado'!$AB$155:$AB$1048576,0),MATCH((CUADRO!H$5&amp;$E365),'Hoja de Trabajo para listado'!$AB$151:$BA$151,0)),0)+IFERROR(INDEX('Hoja de Trabajo para listado'!$BC$155:$CB$1048576,MATCH($A365,'Hoja de Trabajo para listado'!$BC$155:$BC$1048576,0),MATCH((CUADRO!H$5&amp;$E365),'Hoja de Trabajo para listado'!$BC$151:$CB$151,0)),0)+IFERROR(INDEX('Hoja de Trabajo para listado'!$DE$153:$DG$274,MATCH($A365,'Hoja de Trabajo para listado'!$DE$153:$DE$1048576,0),MATCH((CUADRO!H$5&amp;$E365),'Hoja de Trabajo para listado'!$DE$151:$DG$151,0)),0)+IFERROR(INDEX('Hoja de Trabajo para listado'!$CD$155:$DC$1048576,MATCH($A365,'Hoja de Trabajo para listado'!$CD$155:$CD$1048576,0),MATCH((CUADRO!H$5&amp;$E365),'Hoja de Trabajo para listado'!$CD$151:$DC$151,0)),0)</f>
        <v>0</v>
      </c>
      <c r="I365" s="316">
        <f ca="1">+IFERROR(INDEX('Hoja de Trabajo para listado'!$A$155:$Z$1048576,MATCH($A365,'Hoja de Trabajo para listado'!$A$155:$A$1048576,0),MATCH((CUADRO!I$5&amp;$E365),'Hoja de Trabajo para listado'!$A$151:$Z$151,0)),0)+IFERROR(INDEX('Hoja de Trabajo para listado'!$AB$155:$BA$1048576,MATCH($A365,'Hoja de Trabajo para listado'!$AB$155:$AB$1048576,0),MATCH((CUADRO!I$5&amp;$E365),'Hoja de Trabajo para listado'!$AB$151:$BA$151,0)),0)+IFERROR(INDEX('Hoja de Trabajo para listado'!$BC$155:$CB$1048576,MATCH($A365,'Hoja de Trabajo para listado'!$BC$155:$BC$1048576,0),MATCH((CUADRO!I$5&amp;$E365),'Hoja de Trabajo para listado'!$BC$151:$CB$151,0)),0)+IFERROR(INDEX('Hoja de Trabajo para listado'!$DE$153:$DG$274,MATCH($A365,'Hoja de Trabajo para listado'!$DE$153:$DE$1048576,0),MATCH((CUADRO!I$5&amp;$E365),'Hoja de Trabajo para listado'!$DE$151:$DG$151,0)),0)+IFERROR(INDEX('Hoja de Trabajo para listado'!$CD$155:$DC$1048576,MATCH($A365,'Hoja de Trabajo para listado'!$CD$155:$CD$1048576,0),MATCH((CUADRO!I$5&amp;$E365),'Hoja de Trabajo para listado'!$CD$151:$DC$151,0)),0)</f>
        <v>0</v>
      </c>
      <c r="J365" s="316">
        <f ca="1">+IFERROR(INDEX('Hoja de Trabajo para listado'!$A$155:$Z$1048576,MATCH($A365,'Hoja de Trabajo para listado'!$A$155:$A$1048576,0),MATCH((CUADRO!J$5&amp;$E365),'Hoja de Trabajo para listado'!$A$151:$Z$151,0)),0)+IFERROR(INDEX('Hoja de Trabajo para listado'!$AB$155:$BA$1048576,MATCH($A365,'Hoja de Trabajo para listado'!$AB$155:$AB$1048576,0),MATCH((CUADRO!J$5&amp;$E365),'Hoja de Trabajo para listado'!$AB$151:$BA$151,0)),0)+IFERROR(INDEX('Hoja de Trabajo para listado'!$BC$155:$CB$1048576,MATCH($A365,'Hoja de Trabajo para listado'!$BC$155:$BC$1048576,0),MATCH((CUADRO!J$5&amp;$E365),'Hoja de Trabajo para listado'!$BC$151:$CB$151,0)),0)+IFERROR(INDEX('Hoja de Trabajo para listado'!$DE$153:$DG$274,MATCH($A365,'Hoja de Trabajo para listado'!$DE$153:$DE$1048576,0),MATCH((CUADRO!J$5&amp;$E365),'Hoja de Trabajo para listado'!$DE$151:$DG$151,0)),0)+IFERROR(INDEX('Hoja de Trabajo para listado'!$CD$155:$DC$1048576,MATCH($A365,'Hoja de Trabajo para listado'!$CD$155:$CD$1048576,0),MATCH((CUADRO!J$5&amp;$E365),'Hoja de Trabajo para listado'!$CD$151:$DC$151,0)),0)</f>
        <v>0</v>
      </c>
      <c r="K365" s="316">
        <f ca="1">+IFERROR(INDEX('Hoja de Trabajo para listado'!$A$155:$Z$1048576,MATCH($A365,'Hoja de Trabajo para listado'!$A$155:$A$1048576,0),MATCH((CUADRO!K$5&amp;$E365),'Hoja de Trabajo para listado'!$A$151:$Z$151,0)),0)+IFERROR(INDEX('Hoja de Trabajo para listado'!$AB$155:$BA$1048576,MATCH($A365,'Hoja de Trabajo para listado'!$AB$155:$AB$1048576,0),MATCH((CUADRO!K$5&amp;$E365),'Hoja de Trabajo para listado'!$AB$151:$BA$151,0)),0)+IFERROR(INDEX('Hoja de Trabajo para listado'!$BC$155:$CB$1048576,MATCH($A365,'Hoja de Trabajo para listado'!$BC$155:$BC$1048576,0),MATCH((CUADRO!K$5&amp;$E365),'Hoja de Trabajo para listado'!$BC$151:$CB$151,0)),0)+IFERROR(INDEX('Hoja de Trabajo para listado'!$DE$153:$DG$274,MATCH($A365,'Hoja de Trabajo para listado'!$DE$153:$DE$1048576,0),MATCH((CUADRO!K$5&amp;$E365),'Hoja de Trabajo para listado'!$DE$151:$DG$151,0)),0)+IFERROR(INDEX('Hoja de Trabajo para listado'!$CD$155:$DC$1048576,MATCH($A365,'Hoja de Trabajo para listado'!$CD$155:$CD$1048576,0),MATCH((CUADRO!K$5&amp;$E365),'Hoja de Trabajo para listado'!$CD$151:$DC$151,0)),0)</f>
        <v>0</v>
      </c>
      <c r="L365" s="316">
        <f ca="1">+IFERROR(INDEX('Hoja de Trabajo para listado'!$A$155:$Z$1048576,MATCH($A365,'Hoja de Trabajo para listado'!$A$155:$A$1048576,0),MATCH((CUADRO!L$5&amp;$E365),'Hoja de Trabajo para listado'!$A$151:$Z$151,0)),0)+IFERROR(INDEX('Hoja de Trabajo para listado'!$AB$155:$BA$1048576,MATCH($A365,'Hoja de Trabajo para listado'!$AB$155:$AB$1048576,0),MATCH((CUADRO!L$5&amp;$E365),'Hoja de Trabajo para listado'!$AB$151:$BA$151,0)),0)+IFERROR(INDEX('Hoja de Trabajo para listado'!$BC$155:$CB$1048576,MATCH($A365,'Hoja de Trabajo para listado'!$BC$155:$BC$1048576,0),MATCH((CUADRO!L$5&amp;$E365),'Hoja de Trabajo para listado'!$BC$151:$CB$151,0)),0)+IFERROR(INDEX('Hoja de Trabajo para listado'!$DE$153:$DG$274,MATCH($A365,'Hoja de Trabajo para listado'!$DE$153:$DE$1048576,0),MATCH((CUADRO!L$5&amp;$E365),'Hoja de Trabajo para listado'!$DE$151:$DG$151,0)),0)+IFERROR(INDEX('Hoja de Trabajo para listado'!$CD$155:$DC$1048576,MATCH($A365,'Hoja de Trabajo para listado'!$CD$155:$CD$1048576,0),MATCH((CUADRO!L$5&amp;$E365),'Hoja de Trabajo para listado'!$CD$151:$DC$151,0)),0)</f>
        <v>0</v>
      </c>
      <c r="M365" s="316">
        <f ca="1">+IFERROR(INDEX('Hoja de Trabajo para listado'!$A$155:$Z$1048576,MATCH($A365,'Hoja de Trabajo para listado'!$A$155:$A$1048576,0),MATCH((CUADRO!M$5&amp;$E365),'Hoja de Trabajo para listado'!$A$151:$Z$151,0)),0)+IFERROR(INDEX('Hoja de Trabajo para listado'!$AB$155:$BA$1048576,MATCH($A365,'Hoja de Trabajo para listado'!$AB$155:$AB$1048576,0),MATCH((CUADRO!M$5&amp;$E365),'Hoja de Trabajo para listado'!$AB$151:$BA$151,0)),0)+IFERROR(INDEX('Hoja de Trabajo para listado'!$BC$155:$CB$1048576,MATCH($A365,'Hoja de Trabajo para listado'!$BC$155:$BC$1048576,0),MATCH((CUADRO!M$5&amp;$E365),'Hoja de Trabajo para listado'!$BC$151:$CB$151,0)),0)+IFERROR(INDEX('Hoja de Trabajo para listado'!$DE$153:$DG$274,MATCH($A365,'Hoja de Trabajo para listado'!$DE$153:$DE$1048576,0),MATCH((CUADRO!M$5&amp;$E365),'Hoja de Trabajo para listado'!$DE$151:$DG$151,0)),0)+IFERROR(INDEX('Hoja de Trabajo para listado'!$CD$155:$DC$1048576,MATCH($A365,'Hoja de Trabajo para listado'!$CD$155:$CD$1048576,0),MATCH((CUADRO!M$5&amp;$E365),'Hoja de Trabajo para listado'!$CD$151:$DC$151,0)),0)</f>
        <v>0</v>
      </c>
      <c r="N365" s="316">
        <f ca="1">+IFERROR(INDEX('Hoja de Trabajo para listado'!$A$155:$Z$1048576,MATCH($A365,'Hoja de Trabajo para listado'!$A$155:$A$1048576,0),MATCH((CUADRO!N$5&amp;$E365),'Hoja de Trabajo para listado'!$A$151:$Z$151,0)),0)+IFERROR(INDEX('Hoja de Trabajo para listado'!$AB$155:$BA$1048576,MATCH($A365,'Hoja de Trabajo para listado'!$AB$155:$AB$1048576,0),MATCH((CUADRO!N$5&amp;$E365),'Hoja de Trabajo para listado'!$AB$151:$BA$151,0)),0)+IFERROR(INDEX('Hoja de Trabajo para listado'!$BC$155:$CB$1048576,MATCH($A365,'Hoja de Trabajo para listado'!$BC$155:$BC$1048576,0),MATCH((CUADRO!N$5&amp;$E365),'Hoja de Trabajo para listado'!$BC$151:$CB$151,0)),0)+IFERROR(INDEX('Hoja de Trabajo para listado'!$DE$153:$DG$274,MATCH($A365,'Hoja de Trabajo para listado'!$DE$153:$DE$1048576,0),MATCH((CUADRO!N$5&amp;$E365),'Hoja de Trabajo para listado'!$DE$151:$DG$151,0)),0)+IFERROR(INDEX('Hoja de Trabajo para listado'!$CD$155:$DC$1048576,MATCH($A365,'Hoja de Trabajo para listado'!$CD$155:$CD$1048576,0),MATCH((CUADRO!N$5&amp;$E365),'Hoja de Trabajo para listado'!$CD$151:$DC$151,0)),0)</f>
        <v>0</v>
      </c>
      <c r="O365" s="316">
        <f ca="1">+IFERROR(INDEX('Hoja de Trabajo para listado'!$A$155:$Z$1048576,MATCH($A365,'Hoja de Trabajo para listado'!$A$155:$A$1048576,0),MATCH((CUADRO!O$5&amp;$E365),'Hoja de Trabajo para listado'!$A$151:$Z$151,0)),0)+IFERROR(INDEX('Hoja de Trabajo para listado'!$AB$155:$BA$1048576,MATCH($A365,'Hoja de Trabajo para listado'!$AB$155:$AB$1048576,0),MATCH((CUADRO!O$5&amp;$E365),'Hoja de Trabajo para listado'!$AB$151:$BA$151,0)),0)+IFERROR(INDEX('Hoja de Trabajo para listado'!$BC$155:$CB$1048576,MATCH($A365,'Hoja de Trabajo para listado'!$BC$155:$BC$1048576,0),MATCH((CUADRO!O$5&amp;$E365),'Hoja de Trabajo para listado'!$BC$151:$CB$151,0)),0)+IFERROR(INDEX('Hoja de Trabajo para listado'!$DE$153:$DG$274,MATCH($A365,'Hoja de Trabajo para listado'!$DE$153:$DE$1048576,0),MATCH((CUADRO!O$5&amp;$E365),'Hoja de Trabajo para listado'!$DE$151:$DG$151,0)),0)+IFERROR(INDEX('Hoja de Trabajo para listado'!$CD$155:$DC$1048576,MATCH($A365,'Hoja de Trabajo para listado'!$CD$155:$CD$1048576,0),MATCH((CUADRO!O$5&amp;$E365),'Hoja de Trabajo para listado'!$CD$151:$DC$151,0)),0)</f>
        <v>0</v>
      </c>
      <c r="P365" s="316">
        <f ca="1">+IFERROR(INDEX('Hoja de Trabajo para listado'!$A$155:$Z$1048576,MATCH($A365,'Hoja de Trabajo para listado'!$A$155:$A$1048576,0),MATCH((CUADRO!P$5&amp;$E365),'Hoja de Trabajo para listado'!$A$151:$Z$151,0)),0)+IFERROR(INDEX('Hoja de Trabajo para listado'!$AB$155:$BA$1048576,MATCH($A365,'Hoja de Trabajo para listado'!$AB$155:$AB$1048576,0),MATCH((CUADRO!P$5&amp;$E365),'Hoja de Trabajo para listado'!$AB$151:$BA$151,0)),0)+IFERROR(INDEX('Hoja de Trabajo para listado'!$BC$155:$CB$1048576,MATCH($A365,'Hoja de Trabajo para listado'!$BC$155:$BC$1048576,0),MATCH((CUADRO!P$5&amp;$E365),'Hoja de Trabajo para listado'!$BC$151:$CB$151,0)),0)+IFERROR(INDEX('Hoja de Trabajo para listado'!$DE$153:$DG$274,MATCH($A365,'Hoja de Trabajo para listado'!$DE$153:$DE$1048576,0),MATCH((CUADRO!P$5&amp;$E365),'Hoja de Trabajo para listado'!$DE$151:$DG$151,0)),0)+IFERROR(INDEX('Hoja de Trabajo para listado'!$CD$155:$DC$1048576,MATCH($A365,'Hoja de Trabajo para listado'!$CD$155:$CD$1048576,0),MATCH((CUADRO!P$5&amp;$E365),'Hoja de Trabajo para listado'!$CD$151:$DC$151,0)),0)</f>
        <v>0</v>
      </c>
      <c r="Q365" s="316">
        <f ca="1">+IFERROR(INDEX('Hoja de Trabajo para listado'!$A$155:$Z$1048576,MATCH($A365,'Hoja de Trabajo para listado'!$A$155:$A$1048576,0),MATCH((CUADRO!Q$5&amp;$E365),'Hoja de Trabajo para listado'!$A$151:$Z$151,0)),0)+IFERROR(INDEX('Hoja de Trabajo para listado'!$AB$155:$BA$1048576,MATCH($A365,'Hoja de Trabajo para listado'!$AB$155:$AB$1048576,0),MATCH((CUADRO!Q$5&amp;$E365),'Hoja de Trabajo para listado'!$AB$151:$BA$151,0)),0)+IFERROR(INDEX('Hoja de Trabajo para listado'!$BC$155:$CB$1048576,MATCH($A365,'Hoja de Trabajo para listado'!$BC$155:$BC$1048576,0),MATCH((CUADRO!Q$5&amp;$E365),'Hoja de Trabajo para listado'!$BC$151:$CB$151,0)),0)+IFERROR(INDEX('Hoja de Trabajo para listado'!$DE$153:$DG$274,MATCH($A365,'Hoja de Trabajo para listado'!$DE$153:$DE$1048576,0),MATCH((CUADRO!Q$5&amp;$E365),'Hoja de Trabajo para listado'!$DE$151:$DG$151,0)),0)+IFERROR(INDEX('Hoja de Trabajo para listado'!$CD$155:$DC$1048576,MATCH($A365,'Hoja de Trabajo para listado'!$CD$155:$CD$1048576,0),MATCH((CUADRO!Q$5&amp;$E365),'Hoja de Trabajo para listado'!$CD$151:$DC$151,0)),0)</f>
        <v>0</v>
      </c>
      <c r="R365" s="316">
        <f t="shared" ca="1" si="10"/>
        <v>0</v>
      </c>
      <c r="S365" s="344">
        <f ca="1">+R364+R365</f>
        <v>0</v>
      </c>
      <c r="T365" s="316">
        <f ca="1">+S365</f>
        <v>0</v>
      </c>
      <c r="U365" s="315">
        <f t="shared" si="11"/>
        <v>2</v>
      </c>
      <c r="V365" s="319" t="str">
        <f>+VLOOKUP(A365,bd_lista!$A$3:$E$593,5,FALSE)</f>
        <v>Gobiernos Autonomos Municipales</v>
      </c>
      <c r="W365" s="426"/>
    </row>
    <row r="366" spans="1:23" ht="15" hidden="1" customHeight="1">
      <c r="A366" s="325">
        <v>1302</v>
      </c>
      <c r="B366" s="427">
        <f>+A366</f>
        <v>1302</v>
      </c>
      <c r="C366" s="318" t="str">
        <f>+VLOOKUP(A366,bd_lista!$A$3:$C$593,3,FALSE)</f>
        <v>Gobierno Autónomo Municipal de Quillacollo</v>
      </c>
      <c r="D366" s="429" t="str">
        <f>+C366</f>
        <v>Gobierno Autónomo Municipal de Quillacollo</v>
      </c>
      <c r="E366" s="346" t="s">
        <v>1418</v>
      </c>
      <c r="F366" s="314">
        <f ca="1">+IFERROR(INDEX('Hoja de Trabajo para listado'!$A$155:$Z$1048576,MATCH($A366,'Hoja de Trabajo para listado'!$A$155:$A$1048576,0),MATCH((CUADRO!F$5&amp;$E366),'Hoja de Trabajo para listado'!$A$151:$Z$151,0)),0)+IFERROR(INDEX('Hoja de Trabajo para listado'!$AB$155:$BA$1048576,MATCH($A366,'Hoja de Trabajo para listado'!$AB$155:$AB$1048576,0),MATCH((CUADRO!F$5&amp;$E366),'Hoja de Trabajo para listado'!$AB$151:$BA$151,0)),0)+IFERROR(INDEX('Hoja de Trabajo para listado'!$BC$155:$CB$1048576,MATCH($A366,'Hoja de Trabajo para listado'!$BC$155:$BC$1048576,0),MATCH((CUADRO!F$5&amp;$E366),'Hoja de Trabajo para listado'!$BC$151:$CB$151,0)),0)+IFERROR(INDEX('Hoja de Trabajo para listado'!$DE$153:$DG$274,MATCH($A366,'Hoja de Trabajo para listado'!$DE$153:$DE$1048576,0),MATCH((CUADRO!F$5&amp;$E366),'Hoja de Trabajo para listado'!$DE$151:$DG$151,0)),0)+IFERROR(INDEX('Hoja de Trabajo para listado'!$CD$155:$DC$1048576,MATCH($A366,'Hoja de Trabajo para listado'!$CD$155:$CD$1048576,0),MATCH((CUADRO!F$5&amp;$E366),'Hoja de Trabajo para listado'!$CD$151:$DC$151,0)),0)</f>
        <v>0</v>
      </c>
      <c r="G366" s="314">
        <f ca="1">+IFERROR(INDEX('Hoja de Trabajo para listado'!$A$155:$Z$1048576,MATCH($A366,'Hoja de Trabajo para listado'!$A$155:$A$1048576,0),MATCH((CUADRO!G$5&amp;$E366),'Hoja de Trabajo para listado'!$A$151:$Z$151,0)),0)+IFERROR(INDEX('Hoja de Trabajo para listado'!$AB$155:$BA$1048576,MATCH($A366,'Hoja de Trabajo para listado'!$AB$155:$AB$1048576,0),MATCH((CUADRO!G$5&amp;$E366),'Hoja de Trabajo para listado'!$AB$151:$BA$151,0)),0)+IFERROR(INDEX('Hoja de Trabajo para listado'!$BC$155:$CB$1048576,MATCH($A366,'Hoja de Trabajo para listado'!$BC$155:$BC$1048576,0),MATCH((CUADRO!G$5&amp;$E366),'Hoja de Trabajo para listado'!$BC$151:$CB$151,0)),0)+IFERROR(INDEX('Hoja de Trabajo para listado'!$DE$153:$DG$274,MATCH($A366,'Hoja de Trabajo para listado'!$DE$153:$DE$1048576,0),MATCH((CUADRO!G$5&amp;$E366),'Hoja de Trabajo para listado'!$DE$151:$DG$151,0)),0)+IFERROR(INDEX('Hoja de Trabajo para listado'!$CD$155:$DC$1048576,MATCH($A366,'Hoja de Trabajo para listado'!$CD$155:$CD$1048576,0),MATCH((CUADRO!G$5&amp;$E366),'Hoja de Trabajo para listado'!$CD$151:$DC$151,0)),0)</f>
        <v>0</v>
      </c>
      <c r="H366" s="314">
        <f ca="1">+IFERROR(INDEX('Hoja de Trabajo para listado'!$A$155:$Z$1048576,MATCH($A366,'Hoja de Trabajo para listado'!$A$155:$A$1048576,0),MATCH((CUADRO!H$5&amp;$E366),'Hoja de Trabajo para listado'!$A$151:$Z$151,0)),0)+IFERROR(INDEX('Hoja de Trabajo para listado'!$AB$155:$BA$1048576,MATCH($A366,'Hoja de Trabajo para listado'!$AB$155:$AB$1048576,0),MATCH((CUADRO!H$5&amp;$E366),'Hoja de Trabajo para listado'!$AB$151:$BA$151,0)),0)+IFERROR(INDEX('Hoja de Trabajo para listado'!$BC$155:$CB$1048576,MATCH($A366,'Hoja de Trabajo para listado'!$BC$155:$BC$1048576,0),MATCH((CUADRO!H$5&amp;$E366),'Hoja de Trabajo para listado'!$BC$151:$CB$151,0)),0)+IFERROR(INDEX('Hoja de Trabajo para listado'!$DE$153:$DG$274,MATCH($A366,'Hoja de Trabajo para listado'!$DE$153:$DE$1048576,0),MATCH((CUADRO!H$5&amp;$E366),'Hoja de Trabajo para listado'!$DE$151:$DG$151,0)),0)+IFERROR(INDEX('Hoja de Trabajo para listado'!$CD$155:$DC$1048576,MATCH($A366,'Hoja de Trabajo para listado'!$CD$155:$CD$1048576,0),MATCH((CUADRO!H$5&amp;$E366),'Hoja de Trabajo para listado'!$CD$151:$DC$151,0)),0)</f>
        <v>0</v>
      </c>
      <c r="I366" s="314">
        <f ca="1">+IFERROR(INDEX('Hoja de Trabajo para listado'!$A$155:$Z$1048576,MATCH($A366,'Hoja de Trabajo para listado'!$A$155:$A$1048576,0),MATCH((CUADRO!I$5&amp;$E366),'Hoja de Trabajo para listado'!$A$151:$Z$151,0)),0)+IFERROR(INDEX('Hoja de Trabajo para listado'!$AB$155:$BA$1048576,MATCH($A366,'Hoja de Trabajo para listado'!$AB$155:$AB$1048576,0),MATCH((CUADRO!I$5&amp;$E366),'Hoja de Trabajo para listado'!$AB$151:$BA$151,0)),0)+IFERROR(INDEX('Hoja de Trabajo para listado'!$BC$155:$CB$1048576,MATCH($A366,'Hoja de Trabajo para listado'!$BC$155:$BC$1048576,0),MATCH((CUADRO!I$5&amp;$E366),'Hoja de Trabajo para listado'!$BC$151:$CB$151,0)),0)+IFERROR(INDEX('Hoja de Trabajo para listado'!$DE$153:$DG$274,MATCH($A366,'Hoja de Trabajo para listado'!$DE$153:$DE$1048576,0),MATCH((CUADRO!I$5&amp;$E366),'Hoja de Trabajo para listado'!$DE$151:$DG$151,0)),0)+IFERROR(INDEX('Hoja de Trabajo para listado'!$CD$155:$DC$1048576,MATCH($A366,'Hoja de Trabajo para listado'!$CD$155:$CD$1048576,0),MATCH((CUADRO!I$5&amp;$E366),'Hoja de Trabajo para listado'!$CD$151:$DC$151,0)),0)</f>
        <v>0</v>
      </c>
      <c r="J366" s="314">
        <f ca="1">+IFERROR(INDEX('Hoja de Trabajo para listado'!$A$155:$Z$1048576,MATCH($A366,'Hoja de Trabajo para listado'!$A$155:$A$1048576,0),MATCH((CUADRO!J$5&amp;$E366),'Hoja de Trabajo para listado'!$A$151:$Z$151,0)),0)+IFERROR(INDEX('Hoja de Trabajo para listado'!$AB$155:$BA$1048576,MATCH($A366,'Hoja de Trabajo para listado'!$AB$155:$AB$1048576,0),MATCH((CUADRO!J$5&amp;$E366),'Hoja de Trabajo para listado'!$AB$151:$BA$151,0)),0)+IFERROR(INDEX('Hoja de Trabajo para listado'!$BC$155:$CB$1048576,MATCH($A366,'Hoja de Trabajo para listado'!$BC$155:$BC$1048576,0),MATCH((CUADRO!J$5&amp;$E366),'Hoja de Trabajo para listado'!$BC$151:$CB$151,0)),0)+IFERROR(INDEX('Hoja de Trabajo para listado'!$DE$153:$DG$274,MATCH($A366,'Hoja de Trabajo para listado'!$DE$153:$DE$1048576,0),MATCH((CUADRO!J$5&amp;$E366),'Hoja de Trabajo para listado'!$DE$151:$DG$151,0)),0)+IFERROR(INDEX('Hoja de Trabajo para listado'!$CD$155:$DC$1048576,MATCH($A366,'Hoja de Trabajo para listado'!$CD$155:$CD$1048576,0),MATCH((CUADRO!J$5&amp;$E366),'Hoja de Trabajo para listado'!$CD$151:$DC$151,0)),0)</f>
        <v>0</v>
      </c>
      <c r="K366" s="314">
        <f ca="1">+IFERROR(INDEX('Hoja de Trabajo para listado'!$A$155:$Z$1048576,MATCH($A366,'Hoja de Trabajo para listado'!$A$155:$A$1048576,0),MATCH((CUADRO!K$5&amp;$E366),'Hoja de Trabajo para listado'!$A$151:$Z$151,0)),0)+IFERROR(INDEX('Hoja de Trabajo para listado'!$AB$155:$BA$1048576,MATCH($A366,'Hoja de Trabajo para listado'!$AB$155:$AB$1048576,0),MATCH((CUADRO!K$5&amp;$E366),'Hoja de Trabajo para listado'!$AB$151:$BA$151,0)),0)+IFERROR(INDEX('Hoja de Trabajo para listado'!$BC$155:$CB$1048576,MATCH($A366,'Hoja de Trabajo para listado'!$BC$155:$BC$1048576,0),MATCH((CUADRO!K$5&amp;$E366),'Hoja de Trabajo para listado'!$BC$151:$CB$151,0)),0)+IFERROR(INDEX('Hoja de Trabajo para listado'!$DE$153:$DG$274,MATCH($A366,'Hoja de Trabajo para listado'!$DE$153:$DE$1048576,0),MATCH((CUADRO!K$5&amp;$E366),'Hoja de Trabajo para listado'!$DE$151:$DG$151,0)),0)+IFERROR(INDEX('Hoja de Trabajo para listado'!$CD$155:$DC$1048576,MATCH($A366,'Hoja de Trabajo para listado'!$CD$155:$CD$1048576,0),MATCH((CUADRO!K$5&amp;$E366),'Hoja de Trabajo para listado'!$CD$151:$DC$151,0)),0)</f>
        <v>0</v>
      </c>
      <c r="L366" s="314">
        <f ca="1">+IFERROR(INDEX('Hoja de Trabajo para listado'!$A$155:$Z$1048576,MATCH($A366,'Hoja de Trabajo para listado'!$A$155:$A$1048576,0),MATCH((CUADRO!L$5&amp;$E366),'Hoja de Trabajo para listado'!$A$151:$Z$151,0)),0)+IFERROR(INDEX('Hoja de Trabajo para listado'!$AB$155:$BA$1048576,MATCH($A366,'Hoja de Trabajo para listado'!$AB$155:$AB$1048576,0),MATCH((CUADRO!L$5&amp;$E366),'Hoja de Trabajo para listado'!$AB$151:$BA$151,0)),0)+IFERROR(INDEX('Hoja de Trabajo para listado'!$BC$155:$CB$1048576,MATCH($A366,'Hoja de Trabajo para listado'!$BC$155:$BC$1048576,0),MATCH((CUADRO!L$5&amp;$E366),'Hoja de Trabajo para listado'!$BC$151:$CB$151,0)),0)+IFERROR(INDEX('Hoja de Trabajo para listado'!$DE$153:$DG$274,MATCH($A366,'Hoja de Trabajo para listado'!$DE$153:$DE$1048576,0),MATCH((CUADRO!L$5&amp;$E366),'Hoja de Trabajo para listado'!$DE$151:$DG$151,0)),0)+IFERROR(INDEX('Hoja de Trabajo para listado'!$CD$155:$DC$1048576,MATCH($A366,'Hoja de Trabajo para listado'!$CD$155:$CD$1048576,0),MATCH((CUADRO!L$5&amp;$E366),'Hoja de Trabajo para listado'!$CD$151:$DC$151,0)),0)</f>
        <v>0</v>
      </c>
      <c r="M366" s="314">
        <f ca="1">+IFERROR(INDEX('Hoja de Trabajo para listado'!$A$155:$Z$1048576,MATCH($A366,'Hoja de Trabajo para listado'!$A$155:$A$1048576,0),MATCH((CUADRO!M$5&amp;$E366),'Hoja de Trabajo para listado'!$A$151:$Z$151,0)),0)+IFERROR(INDEX('Hoja de Trabajo para listado'!$AB$155:$BA$1048576,MATCH($A366,'Hoja de Trabajo para listado'!$AB$155:$AB$1048576,0),MATCH((CUADRO!M$5&amp;$E366),'Hoja de Trabajo para listado'!$AB$151:$BA$151,0)),0)+IFERROR(INDEX('Hoja de Trabajo para listado'!$BC$155:$CB$1048576,MATCH($A366,'Hoja de Trabajo para listado'!$BC$155:$BC$1048576,0),MATCH((CUADRO!M$5&amp;$E366),'Hoja de Trabajo para listado'!$BC$151:$CB$151,0)),0)+IFERROR(INDEX('Hoja de Trabajo para listado'!$DE$153:$DG$274,MATCH($A366,'Hoja de Trabajo para listado'!$DE$153:$DE$1048576,0),MATCH((CUADRO!M$5&amp;$E366),'Hoja de Trabajo para listado'!$DE$151:$DG$151,0)),0)+IFERROR(INDEX('Hoja de Trabajo para listado'!$CD$155:$DC$1048576,MATCH($A366,'Hoja de Trabajo para listado'!$CD$155:$CD$1048576,0),MATCH((CUADRO!M$5&amp;$E366),'Hoja de Trabajo para listado'!$CD$151:$DC$151,0)),0)</f>
        <v>0</v>
      </c>
      <c r="N366" s="314">
        <f ca="1">+IFERROR(INDEX('Hoja de Trabajo para listado'!$A$155:$Z$1048576,MATCH($A366,'Hoja de Trabajo para listado'!$A$155:$A$1048576,0),MATCH((CUADRO!N$5&amp;$E366),'Hoja de Trabajo para listado'!$A$151:$Z$151,0)),0)+IFERROR(INDEX('Hoja de Trabajo para listado'!$AB$155:$BA$1048576,MATCH($A366,'Hoja de Trabajo para listado'!$AB$155:$AB$1048576,0),MATCH((CUADRO!N$5&amp;$E366),'Hoja de Trabajo para listado'!$AB$151:$BA$151,0)),0)+IFERROR(INDEX('Hoja de Trabajo para listado'!$BC$155:$CB$1048576,MATCH($A366,'Hoja de Trabajo para listado'!$BC$155:$BC$1048576,0),MATCH((CUADRO!N$5&amp;$E366),'Hoja de Trabajo para listado'!$BC$151:$CB$151,0)),0)+IFERROR(INDEX('Hoja de Trabajo para listado'!$DE$153:$DG$274,MATCH($A366,'Hoja de Trabajo para listado'!$DE$153:$DE$1048576,0),MATCH((CUADRO!N$5&amp;$E366),'Hoja de Trabajo para listado'!$DE$151:$DG$151,0)),0)+IFERROR(INDEX('Hoja de Trabajo para listado'!$CD$155:$DC$1048576,MATCH($A366,'Hoja de Trabajo para listado'!$CD$155:$CD$1048576,0),MATCH((CUADRO!N$5&amp;$E366),'Hoja de Trabajo para listado'!$CD$151:$DC$151,0)),0)</f>
        <v>0</v>
      </c>
      <c r="O366" s="314">
        <f ca="1">+IFERROR(INDEX('Hoja de Trabajo para listado'!$A$155:$Z$1048576,MATCH($A366,'Hoja de Trabajo para listado'!$A$155:$A$1048576,0),MATCH((CUADRO!O$5&amp;$E366),'Hoja de Trabajo para listado'!$A$151:$Z$151,0)),0)+IFERROR(INDEX('Hoja de Trabajo para listado'!$AB$155:$BA$1048576,MATCH($A366,'Hoja de Trabajo para listado'!$AB$155:$AB$1048576,0),MATCH((CUADRO!O$5&amp;$E366),'Hoja de Trabajo para listado'!$AB$151:$BA$151,0)),0)+IFERROR(INDEX('Hoja de Trabajo para listado'!$BC$155:$CB$1048576,MATCH($A366,'Hoja de Trabajo para listado'!$BC$155:$BC$1048576,0),MATCH((CUADRO!O$5&amp;$E366),'Hoja de Trabajo para listado'!$BC$151:$CB$151,0)),0)+IFERROR(INDEX('Hoja de Trabajo para listado'!$DE$153:$DG$274,MATCH($A366,'Hoja de Trabajo para listado'!$DE$153:$DE$1048576,0),MATCH((CUADRO!O$5&amp;$E366),'Hoja de Trabajo para listado'!$DE$151:$DG$151,0)),0)+IFERROR(INDEX('Hoja de Trabajo para listado'!$CD$155:$DC$1048576,MATCH($A366,'Hoja de Trabajo para listado'!$CD$155:$CD$1048576,0),MATCH((CUADRO!O$5&amp;$E366),'Hoja de Trabajo para listado'!$CD$151:$DC$151,0)),0)</f>
        <v>0</v>
      </c>
      <c r="P366" s="314">
        <f ca="1">+IFERROR(INDEX('Hoja de Trabajo para listado'!$A$155:$Z$1048576,MATCH($A366,'Hoja de Trabajo para listado'!$A$155:$A$1048576,0),MATCH((CUADRO!P$5&amp;$E366),'Hoja de Trabajo para listado'!$A$151:$Z$151,0)),0)+IFERROR(INDEX('Hoja de Trabajo para listado'!$AB$155:$BA$1048576,MATCH($A366,'Hoja de Trabajo para listado'!$AB$155:$AB$1048576,0),MATCH((CUADRO!P$5&amp;$E366),'Hoja de Trabajo para listado'!$AB$151:$BA$151,0)),0)+IFERROR(INDEX('Hoja de Trabajo para listado'!$BC$155:$CB$1048576,MATCH($A366,'Hoja de Trabajo para listado'!$BC$155:$BC$1048576,0),MATCH((CUADRO!P$5&amp;$E366),'Hoja de Trabajo para listado'!$BC$151:$CB$151,0)),0)+IFERROR(INDEX('Hoja de Trabajo para listado'!$DE$153:$DG$274,MATCH($A366,'Hoja de Trabajo para listado'!$DE$153:$DE$1048576,0),MATCH((CUADRO!P$5&amp;$E366),'Hoja de Trabajo para listado'!$DE$151:$DG$151,0)),0)+IFERROR(INDEX('Hoja de Trabajo para listado'!$CD$155:$DC$1048576,MATCH($A366,'Hoja de Trabajo para listado'!$CD$155:$CD$1048576,0),MATCH((CUADRO!P$5&amp;$E366),'Hoja de Trabajo para listado'!$CD$151:$DC$151,0)),0)</f>
        <v>0</v>
      </c>
      <c r="Q366" s="314">
        <f ca="1">+IFERROR(INDEX('Hoja de Trabajo para listado'!$A$155:$Z$1048576,MATCH($A366,'Hoja de Trabajo para listado'!$A$155:$A$1048576,0),MATCH((CUADRO!Q$5&amp;$E366),'Hoja de Trabajo para listado'!$A$151:$Z$151,0)),0)+IFERROR(INDEX('Hoja de Trabajo para listado'!$AB$155:$BA$1048576,MATCH($A366,'Hoja de Trabajo para listado'!$AB$155:$AB$1048576,0),MATCH((CUADRO!Q$5&amp;$E366),'Hoja de Trabajo para listado'!$AB$151:$BA$151,0)),0)+IFERROR(INDEX('Hoja de Trabajo para listado'!$BC$155:$CB$1048576,MATCH($A366,'Hoja de Trabajo para listado'!$BC$155:$BC$1048576,0),MATCH((CUADRO!Q$5&amp;$E366),'Hoja de Trabajo para listado'!$BC$151:$CB$151,0)),0)+IFERROR(INDEX('Hoja de Trabajo para listado'!$DE$153:$DG$274,MATCH($A366,'Hoja de Trabajo para listado'!$DE$153:$DE$1048576,0),MATCH((CUADRO!Q$5&amp;$E366),'Hoja de Trabajo para listado'!$DE$151:$DG$151,0)),0)+IFERROR(INDEX('Hoja de Trabajo para listado'!$CD$155:$DC$1048576,MATCH($A366,'Hoja de Trabajo para listado'!$CD$155:$CD$1048576,0),MATCH((CUADRO!Q$5&amp;$E366),'Hoja de Trabajo para listado'!$CD$151:$DC$151,0)),0)</f>
        <v>0</v>
      </c>
      <c r="R366" s="314">
        <f t="shared" ca="1" si="10"/>
        <v>0</v>
      </c>
      <c r="S366" s="322"/>
      <c r="T366" s="314">
        <f ca="1">+T367</f>
        <v>0</v>
      </c>
      <c r="U366" s="313">
        <f t="shared" si="11"/>
        <v>1</v>
      </c>
      <c r="V366" s="319" t="str">
        <f>+VLOOKUP(A366,bd_lista!$A$3:$E$593,5,FALSE)</f>
        <v>Gobiernos Autonomos Municipales</v>
      </c>
      <c r="W366" s="425" t="str">
        <f>+V366</f>
        <v>Gobiernos Autonomos Municipales</v>
      </c>
    </row>
    <row r="367" spans="1:23" ht="15" hidden="1" customHeight="1">
      <c r="A367" s="323">
        <v>1302</v>
      </c>
      <c r="B367" s="428"/>
      <c r="C367" s="319" t="str">
        <f>+VLOOKUP(A367,bd_lista!$A$3:$C$593,3,FALSE)</f>
        <v>Gobierno Autónomo Municipal de Quillacollo</v>
      </c>
      <c r="D367" s="430"/>
      <c r="E367" s="347" t="s">
        <v>1419</v>
      </c>
      <c r="F367" s="316">
        <f ca="1">+IFERROR(INDEX('Hoja de Trabajo para listado'!$A$155:$Z$1048576,MATCH($A367,'Hoja de Trabajo para listado'!$A$155:$A$1048576,0),MATCH((CUADRO!F$5&amp;$E367),'Hoja de Trabajo para listado'!$A$151:$Z$151,0)),0)+IFERROR(INDEX('Hoja de Trabajo para listado'!$AB$155:$BA$1048576,MATCH($A367,'Hoja de Trabajo para listado'!$AB$155:$AB$1048576,0),MATCH((CUADRO!F$5&amp;$E367),'Hoja de Trabajo para listado'!$AB$151:$BA$151,0)),0)+IFERROR(INDEX('Hoja de Trabajo para listado'!$BC$155:$CB$1048576,MATCH($A367,'Hoja de Trabajo para listado'!$BC$155:$BC$1048576,0),MATCH((CUADRO!F$5&amp;$E367),'Hoja de Trabajo para listado'!$BC$151:$CB$151,0)),0)+IFERROR(INDEX('Hoja de Trabajo para listado'!$DE$153:$DG$274,MATCH($A367,'Hoja de Trabajo para listado'!$DE$153:$DE$1048576,0),MATCH((CUADRO!F$5&amp;$E367),'Hoja de Trabajo para listado'!$DE$151:$DG$151,0)),0)+IFERROR(INDEX('Hoja de Trabajo para listado'!$CD$155:$DC$1048576,MATCH($A367,'Hoja de Trabajo para listado'!$CD$155:$CD$1048576,0),MATCH((CUADRO!F$5&amp;$E367),'Hoja de Trabajo para listado'!$CD$151:$DC$151,0)),0)</f>
        <v>0</v>
      </c>
      <c r="G367" s="316">
        <f ca="1">+IFERROR(INDEX('Hoja de Trabajo para listado'!$A$155:$Z$1048576,MATCH($A367,'Hoja de Trabajo para listado'!$A$155:$A$1048576,0),MATCH((CUADRO!G$5&amp;$E367),'Hoja de Trabajo para listado'!$A$151:$Z$151,0)),0)+IFERROR(INDEX('Hoja de Trabajo para listado'!$AB$155:$BA$1048576,MATCH($A367,'Hoja de Trabajo para listado'!$AB$155:$AB$1048576,0),MATCH((CUADRO!G$5&amp;$E367),'Hoja de Trabajo para listado'!$AB$151:$BA$151,0)),0)+IFERROR(INDEX('Hoja de Trabajo para listado'!$BC$155:$CB$1048576,MATCH($A367,'Hoja de Trabajo para listado'!$BC$155:$BC$1048576,0),MATCH((CUADRO!G$5&amp;$E367),'Hoja de Trabajo para listado'!$BC$151:$CB$151,0)),0)+IFERROR(INDEX('Hoja de Trabajo para listado'!$DE$153:$DG$274,MATCH($A367,'Hoja de Trabajo para listado'!$DE$153:$DE$1048576,0),MATCH((CUADRO!G$5&amp;$E367),'Hoja de Trabajo para listado'!$DE$151:$DG$151,0)),0)+IFERROR(INDEX('Hoja de Trabajo para listado'!$CD$155:$DC$1048576,MATCH($A367,'Hoja de Trabajo para listado'!$CD$155:$CD$1048576,0),MATCH((CUADRO!G$5&amp;$E367),'Hoja de Trabajo para listado'!$CD$151:$DC$151,0)),0)</f>
        <v>0</v>
      </c>
      <c r="H367" s="316">
        <f ca="1">+IFERROR(INDEX('Hoja de Trabajo para listado'!$A$155:$Z$1048576,MATCH($A367,'Hoja de Trabajo para listado'!$A$155:$A$1048576,0),MATCH((CUADRO!H$5&amp;$E367),'Hoja de Trabajo para listado'!$A$151:$Z$151,0)),0)+IFERROR(INDEX('Hoja de Trabajo para listado'!$AB$155:$BA$1048576,MATCH($A367,'Hoja de Trabajo para listado'!$AB$155:$AB$1048576,0),MATCH((CUADRO!H$5&amp;$E367),'Hoja de Trabajo para listado'!$AB$151:$BA$151,0)),0)+IFERROR(INDEX('Hoja de Trabajo para listado'!$BC$155:$CB$1048576,MATCH($A367,'Hoja de Trabajo para listado'!$BC$155:$BC$1048576,0),MATCH((CUADRO!H$5&amp;$E367),'Hoja de Trabajo para listado'!$BC$151:$CB$151,0)),0)+IFERROR(INDEX('Hoja de Trabajo para listado'!$DE$153:$DG$274,MATCH($A367,'Hoja de Trabajo para listado'!$DE$153:$DE$1048576,0),MATCH((CUADRO!H$5&amp;$E367),'Hoja de Trabajo para listado'!$DE$151:$DG$151,0)),0)+IFERROR(INDEX('Hoja de Trabajo para listado'!$CD$155:$DC$1048576,MATCH($A367,'Hoja de Trabajo para listado'!$CD$155:$CD$1048576,0),MATCH((CUADRO!H$5&amp;$E367),'Hoja de Trabajo para listado'!$CD$151:$DC$151,0)),0)</f>
        <v>0</v>
      </c>
      <c r="I367" s="316">
        <f ca="1">+IFERROR(INDEX('Hoja de Trabajo para listado'!$A$155:$Z$1048576,MATCH($A367,'Hoja de Trabajo para listado'!$A$155:$A$1048576,0),MATCH((CUADRO!I$5&amp;$E367),'Hoja de Trabajo para listado'!$A$151:$Z$151,0)),0)+IFERROR(INDEX('Hoja de Trabajo para listado'!$AB$155:$BA$1048576,MATCH($A367,'Hoja de Trabajo para listado'!$AB$155:$AB$1048576,0),MATCH((CUADRO!I$5&amp;$E367),'Hoja de Trabajo para listado'!$AB$151:$BA$151,0)),0)+IFERROR(INDEX('Hoja de Trabajo para listado'!$BC$155:$CB$1048576,MATCH($A367,'Hoja de Trabajo para listado'!$BC$155:$BC$1048576,0),MATCH((CUADRO!I$5&amp;$E367),'Hoja de Trabajo para listado'!$BC$151:$CB$151,0)),0)+IFERROR(INDEX('Hoja de Trabajo para listado'!$DE$153:$DG$274,MATCH($A367,'Hoja de Trabajo para listado'!$DE$153:$DE$1048576,0),MATCH((CUADRO!I$5&amp;$E367),'Hoja de Trabajo para listado'!$DE$151:$DG$151,0)),0)+IFERROR(INDEX('Hoja de Trabajo para listado'!$CD$155:$DC$1048576,MATCH($A367,'Hoja de Trabajo para listado'!$CD$155:$CD$1048576,0),MATCH((CUADRO!I$5&amp;$E367),'Hoja de Trabajo para listado'!$CD$151:$DC$151,0)),0)</f>
        <v>0</v>
      </c>
      <c r="J367" s="316">
        <f ca="1">+IFERROR(INDEX('Hoja de Trabajo para listado'!$A$155:$Z$1048576,MATCH($A367,'Hoja de Trabajo para listado'!$A$155:$A$1048576,0),MATCH((CUADRO!J$5&amp;$E367),'Hoja de Trabajo para listado'!$A$151:$Z$151,0)),0)+IFERROR(INDEX('Hoja de Trabajo para listado'!$AB$155:$BA$1048576,MATCH($A367,'Hoja de Trabajo para listado'!$AB$155:$AB$1048576,0),MATCH((CUADRO!J$5&amp;$E367),'Hoja de Trabajo para listado'!$AB$151:$BA$151,0)),0)+IFERROR(INDEX('Hoja de Trabajo para listado'!$BC$155:$CB$1048576,MATCH($A367,'Hoja de Trabajo para listado'!$BC$155:$BC$1048576,0),MATCH((CUADRO!J$5&amp;$E367),'Hoja de Trabajo para listado'!$BC$151:$CB$151,0)),0)+IFERROR(INDEX('Hoja de Trabajo para listado'!$DE$153:$DG$274,MATCH($A367,'Hoja de Trabajo para listado'!$DE$153:$DE$1048576,0),MATCH((CUADRO!J$5&amp;$E367),'Hoja de Trabajo para listado'!$DE$151:$DG$151,0)),0)+IFERROR(INDEX('Hoja de Trabajo para listado'!$CD$155:$DC$1048576,MATCH($A367,'Hoja de Trabajo para listado'!$CD$155:$CD$1048576,0),MATCH((CUADRO!J$5&amp;$E367),'Hoja de Trabajo para listado'!$CD$151:$DC$151,0)),0)</f>
        <v>0</v>
      </c>
      <c r="K367" s="316">
        <f ca="1">+IFERROR(INDEX('Hoja de Trabajo para listado'!$A$155:$Z$1048576,MATCH($A367,'Hoja de Trabajo para listado'!$A$155:$A$1048576,0),MATCH((CUADRO!K$5&amp;$E367),'Hoja de Trabajo para listado'!$A$151:$Z$151,0)),0)+IFERROR(INDEX('Hoja de Trabajo para listado'!$AB$155:$BA$1048576,MATCH($A367,'Hoja de Trabajo para listado'!$AB$155:$AB$1048576,0),MATCH((CUADRO!K$5&amp;$E367),'Hoja de Trabajo para listado'!$AB$151:$BA$151,0)),0)+IFERROR(INDEX('Hoja de Trabajo para listado'!$BC$155:$CB$1048576,MATCH($A367,'Hoja de Trabajo para listado'!$BC$155:$BC$1048576,0),MATCH((CUADRO!K$5&amp;$E367),'Hoja de Trabajo para listado'!$BC$151:$CB$151,0)),0)+IFERROR(INDEX('Hoja de Trabajo para listado'!$DE$153:$DG$274,MATCH($A367,'Hoja de Trabajo para listado'!$DE$153:$DE$1048576,0),MATCH((CUADRO!K$5&amp;$E367),'Hoja de Trabajo para listado'!$DE$151:$DG$151,0)),0)+IFERROR(INDEX('Hoja de Trabajo para listado'!$CD$155:$DC$1048576,MATCH($A367,'Hoja de Trabajo para listado'!$CD$155:$CD$1048576,0),MATCH((CUADRO!K$5&amp;$E367),'Hoja de Trabajo para listado'!$CD$151:$DC$151,0)),0)</f>
        <v>0</v>
      </c>
      <c r="L367" s="316">
        <f ca="1">+IFERROR(INDEX('Hoja de Trabajo para listado'!$A$155:$Z$1048576,MATCH($A367,'Hoja de Trabajo para listado'!$A$155:$A$1048576,0),MATCH((CUADRO!L$5&amp;$E367),'Hoja de Trabajo para listado'!$A$151:$Z$151,0)),0)+IFERROR(INDEX('Hoja de Trabajo para listado'!$AB$155:$BA$1048576,MATCH($A367,'Hoja de Trabajo para listado'!$AB$155:$AB$1048576,0),MATCH((CUADRO!L$5&amp;$E367),'Hoja de Trabajo para listado'!$AB$151:$BA$151,0)),0)+IFERROR(INDEX('Hoja de Trabajo para listado'!$BC$155:$CB$1048576,MATCH($A367,'Hoja de Trabajo para listado'!$BC$155:$BC$1048576,0),MATCH((CUADRO!L$5&amp;$E367),'Hoja de Trabajo para listado'!$BC$151:$CB$151,0)),0)+IFERROR(INDEX('Hoja de Trabajo para listado'!$DE$153:$DG$274,MATCH($A367,'Hoja de Trabajo para listado'!$DE$153:$DE$1048576,0),MATCH((CUADRO!L$5&amp;$E367),'Hoja de Trabajo para listado'!$DE$151:$DG$151,0)),0)+IFERROR(INDEX('Hoja de Trabajo para listado'!$CD$155:$DC$1048576,MATCH($A367,'Hoja de Trabajo para listado'!$CD$155:$CD$1048576,0),MATCH((CUADRO!L$5&amp;$E367),'Hoja de Trabajo para listado'!$CD$151:$DC$151,0)),0)</f>
        <v>0</v>
      </c>
      <c r="M367" s="316">
        <f ca="1">+IFERROR(INDEX('Hoja de Trabajo para listado'!$A$155:$Z$1048576,MATCH($A367,'Hoja de Trabajo para listado'!$A$155:$A$1048576,0),MATCH((CUADRO!M$5&amp;$E367),'Hoja de Trabajo para listado'!$A$151:$Z$151,0)),0)+IFERROR(INDEX('Hoja de Trabajo para listado'!$AB$155:$BA$1048576,MATCH($A367,'Hoja de Trabajo para listado'!$AB$155:$AB$1048576,0),MATCH((CUADRO!M$5&amp;$E367),'Hoja de Trabajo para listado'!$AB$151:$BA$151,0)),0)+IFERROR(INDEX('Hoja de Trabajo para listado'!$BC$155:$CB$1048576,MATCH($A367,'Hoja de Trabajo para listado'!$BC$155:$BC$1048576,0),MATCH((CUADRO!M$5&amp;$E367),'Hoja de Trabajo para listado'!$BC$151:$CB$151,0)),0)+IFERROR(INDEX('Hoja de Trabajo para listado'!$DE$153:$DG$274,MATCH($A367,'Hoja de Trabajo para listado'!$DE$153:$DE$1048576,0),MATCH((CUADRO!M$5&amp;$E367),'Hoja de Trabajo para listado'!$DE$151:$DG$151,0)),0)+IFERROR(INDEX('Hoja de Trabajo para listado'!$CD$155:$DC$1048576,MATCH($A367,'Hoja de Trabajo para listado'!$CD$155:$CD$1048576,0),MATCH((CUADRO!M$5&amp;$E367),'Hoja de Trabajo para listado'!$CD$151:$DC$151,0)),0)</f>
        <v>0</v>
      </c>
      <c r="N367" s="316">
        <f ca="1">+IFERROR(INDEX('Hoja de Trabajo para listado'!$A$155:$Z$1048576,MATCH($A367,'Hoja de Trabajo para listado'!$A$155:$A$1048576,0),MATCH((CUADRO!N$5&amp;$E367),'Hoja de Trabajo para listado'!$A$151:$Z$151,0)),0)+IFERROR(INDEX('Hoja de Trabajo para listado'!$AB$155:$BA$1048576,MATCH($A367,'Hoja de Trabajo para listado'!$AB$155:$AB$1048576,0),MATCH((CUADRO!N$5&amp;$E367),'Hoja de Trabajo para listado'!$AB$151:$BA$151,0)),0)+IFERROR(INDEX('Hoja de Trabajo para listado'!$BC$155:$CB$1048576,MATCH($A367,'Hoja de Trabajo para listado'!$BC$155:$BC$1048576,0),MATCH((CUADRO!N$5&amp;$E367),'Hoja de Trabajo para listado'!$BC$151:$CB$151,0)),0)+IFERROR(INDEX('Hoja de Trabajo para listado'!$DE$153:$DG$274,MATCH($A367,'Hoja de Trabajo para listado'!$DE$153:$DE$1048576,0),MATCH((CUADRO!N$5&amp;$E367),'Hoja de Trabajo para listado'!$DE$151:$DG$151,0)),0)+IFERROR(INDEX('Hoja de Trabajo para listado'!$CD$155:$DC$1048576,MATCH($A367,'Hoja de Trabajo para listado'!$CD$155:$CD$1048576,0),MATCH((CUADRO!N$5&amp;$E367),'Hoja de Trabajo para listado'!$CD$151:$DC$151,0)),0)</f>
        <v>0</v>
      </c>
      <c r="O367" s="316">
        <f ca="1">+IFERROR(INDEX('Hoja de Trabajo para listado'!$A$155:$Z$1048576,MATCH($A367,'Hoja de Trabajo para listado'!$A$155:$A$1048576,0),MATCH((CUADRO!O$5&amp;$E367),'Hoja de Trabajo para listado'!$A$151:$Z$151,0)),0)+IFERROR(INDEX('Hoja de Trabajo para listado'!$AB$155:$BA$1048576,MATCH($A367,'Hoja de Trabajo para listado'!$AB$155:$AB$1048576,0),MATCH((CUADRO!O$5&amp;$E367),'Hoja de Trabajo para listado'!$AB$151:$BA$151,0)),0)+IFERROR(INDEX('Hoja de Trabajo para listado'!$BC$155:$CB$1048576,MATCH($A367,'Hoja de Trabajo para listado'!$BC$155:$BC$1048576,0),MATCH((CUADRO!O$5&amp;$E367),'Hoja de Trabajo para listado'!$BC$151:$CB$151,0)),0)+IFERROR(INDEX('Hoja de Trabajo para listado'!$DE$153:$DG$274,MATCH($A367,'Hoja de Trabajo para listado'!$DE$153:$DE$1048576,0),MATCH((CUADRO!O$5&amp;$E367),'Hoja de Trabajo para listado'!$DE$151:$DG$151,0)),0)+IFERROR(INDEX('Hoja de Trabajo para listado'!$CD$155:$DC$1048576,MATCH($A367,'Hoja de Trabajo para listado'!$CD$155:$CD$1048576,0),MATCH((CUADRO!O$5&amp;$E367),'Hoja de Trabajo para listado'!$CD$151:$DC$151,0)),0)</f>
        <v>0</v>
      </c>
      <c r="P367" s="316">
        <f ca="1">+IFERROR(INDEX('Hoja de Trabajo para listado'!$A$155:$Z$1048576,MATCH($A367,'Hoja de Trabajo para listado'!$A$155:$A$1048576,0),MATCH((CUADRO!P$5&amp;$E367),'Hoja de Trabajo para listado'!$A$151:$Z$151,0)),0)+IFERROR(INDEX('Hoja de Trabajo para listado'!$AB$155:$BA$1048576,MATCH($A367,'Hoja de Trabajo para listado'!$AB$155:$AB$1048576,0),MATCH((CUADRO!P$5&amp;$E367),'Hoja de Trabajo para listado'!$AB$151:$BA$151,0)),0)+IFERROR(INDEX('Hoja de Trabajo para listado'!$BC$155:$CB$1048576,MATCH($A367,'Hoja de Trabajo para listado'!$BC$155:$BC$1048576,0),MATCH((CUADRO!P$5&amp;$E367),'Hoja de Trabajo para listado'!$BC$151:$CB$151,0)),0)+IFERROR(INDEX('Hoja de Trabajo para listado'!$DE$153:$DG$274,MATCH($A367,'Hoja de Trabajo para listado'!$DE$153:$DE$1048576,0),MATCH((CUADRO!P$5&amp;$E367),'Hoja de Trabajo para listado'!$DE$151:$DG$151,0)),0)+IFERROR(INDEX('Hoja de Trabajo para listado'!$CD$155:$DC$1048576,MATCH($A367,'Hoja de Trabajo para listado'!$CD$155:$CD$1048576,0),MATCH((CUADRO!P$5&amp;$E367),'Hoja de Trabajo para listado'!$CD$151:$DC$151,0)),0)</f>
        <v>0</v>
      </c>
      <c r="Q367" s="316">
        <f ca="1">+IFERROR(INDEX('Hoja de Trabajo para listado'!$A$155:$Z$1048576,MATCH($A367,'Hoja de Trabajo para listado'!$A$155:$A$1048576,0),MATCH((CUADRO!Q$5&amp;$E367),'Hoja de Trabajo para listado'!$A$151:$Z$151,0)),0)+IFERROR(INDEX('Hoja de Trabajo para listado'!$AB$155:$BA$1048576,MATCH($A367,'Hoja de Trabajo para listado'!$AB$155:$AB$1048576,0),MATCH((CUADRO!Q$5&amp;$E367),'Hoja de Trabajo para listado'!$AB$151:$BA$151,0)),0)+IFERROR(INDEX('Hoja de Trabajo para listado'!$BC$155:$CB$1048576,MATCH($A367,'Hoja de Trabajo para listado'!$BC$155:$BC$1048576,0),MATCH((CUADRO!Q$5&amp;$E367),'Hoja de Trabajo para listado'!$BC$151:$CB$151,0)),0)+IFERROR(INDEX('Hoja de Trabajo para listado'!$DE$153:$DG$274,MATCH($A367,'Hoja de Trabajo para listado'!$DE$153:$DE$1048576,0),MATCH((CUADRO!Q$5&amp;$E367),'Hoja de Trabajo para listado'!$DE$151:$DG$151,0)),0)+IFERROR(INDEX('Hoja de Trabajo para listado'!$CD$155:$DC$1048576,MATCH($A367,'Hoja de Trabajo para listado'!$CD$155:$CD$1048576,0),MATCH((CUADRO!Q$5&amp;$E367),'Hoja de Trabajo para listado'!$CD$151:$DC$151,0)),0)</f>
        <v>0</v>
      </c>
      <c r="R367" s="316">
        <f t="shared" ca="1" si="10"/>
        <v>0</v>
      </c>
      <c r="S367" s="344">
        <f ca="1">+R366+R367</f>
        <v>0</v>
      </c>
      <c r="T367" s="316">
        <f ca="1">+S367</f>
        <v>0</v>
      </c>
      <c r="U367" s="315">
        <f t="shared" si="11"/>
        <v>2</v>
      </c>
      <c r="V367" s="319" t="str">
        <f>+VLOOKUP(A367,bd_lista!$A$3:$E$593,5,FALSE)</f>
        <v>Gobiernos Autonomos Municipales</v>
      </c>
      <c r="W367" s="426"/>
    </row>
    <row r="368" spans="1:23" ht="15" hidden="1" customHeight="1">
      <c r="A368" s="325">
        <v>1303</v>
      </c>
      <c r="B368" s="427">
        <f>+A368</f>
        <v>1303</v>
      </c>
      <c r="C368" s="318" t="str">
        <f>+VLOOKUP(A368,bd_lista!$A$3:$C$593,3,FALSE)</f>
        <v>Gobierno Autónomo Municipal de Sipe Sipe</v>
      </c>
      <c r="D368" s="429" t="str">
        <f>+C368</f>
        <v>Gobierno Autónomo Municipal de Sipe Sipe</v>
      </c>
      <c r="E368" s="346" t="s">
        <v>1418</v>
      </c>
      <c r="F368" s="314">
        <f ca="1">+IFERROR(INDEX('Hoja de Trabajo para listado'!$A$155:$Z$1048576,MATCH($A368,'Hoja de Trabajo para listado'!$A$155:$A$1048576,0),MATCH((CUADRO!F$5&amp;$E368),'Hoja de Trabajo para listado'!$A$151:$Z$151,0)),0)+IFERROR(INDEX('Hoja de Trabajo para listado'!$AB$155:$BA$1048576,MATCH($A368,'Hoja de Trabajo para listado'!$AB$155:$AB$1048576,0),MATCH((CUADRO!F$5&amp;$E368),'Hoja de Trabajo para listado'!$AB$151:$BA$151,0)),0)+IFERROR(INDEX('Hoja de Trabajo para listado'!$BC$155:$CB$1048576,MATCH($A368,'Hoja de Trabajo para listado'!$BC$155:$BC$1048576,0),MATCH((CUADRO!F$5&amp;$E368),'Hoja de Trabajo para listado'!$BC$151:$CB$151,0)),0)+IFERROR(INDEX('Hoja de Trabajo para listado'!$DE$153:$DG$274,MATCH($A368,'Hoja de Trabajo para listado'!$DE$153:$DE$1048576,0),MATCH((CUADRO!F$5&amp;$E368),'Hoja de Trabajo para listado'!$DE$151:$DG$151,0)),0)+IFERROR(INDEX('Hoja de Trabajo para listado'!$CD$155:$DC$1048576,MATCH($A368,'Hoja de Trabajo para listado'!$CD$155:$CD$1048576,0),MATCH((CUADRO!F$5&amp;$E368),'Hoja de Trabajo para listado'!$CD$151:$DC$151,0)),0)</f>
        <v>0</v>
      </c>
      <c r="G368" s="314">
        <f ca="1">+IFERROR(INDEX('Hoja de Trabajo para listado'!$A$155:$Z$1048576,MATCH($A368,'Hoja de Trabajo para listado'!$A$155:$A$1048576,0),MATCH((CUADRO!G$5&amp;$E368),'Hoja de Trabajo para listado'!$A$151:$Z$151,0)),0)+IFERROR(INDEX('Hoja de Trabajo para listado'!$AB$155:$BA$1048576,MATCH($A368,'Hoja de Trabajo para listado'!$AB$155:$AB$1048576,0),MATCH((CUADRO!G$5&amp;$E368),'Hoja de Trabajo para listado'!$AB$151:$BA$151,0)),0)+IFERROR(INDEX('Hoja de Trabajo para listado'!$BC$155:$CB$1048576,MATCH($A368,'Hoja de Trabajo para listado'!$BC$155:$BC$1048576,0),MATCH((CUADRO!G$5&amp;$E368),'Hoja de Trabajo para listado'!$BC$151:$CB$151,0)),0)+IFERROR(INDEX('Hoja de Trabajo para listado'!$DE$153:$DG$274,MATCH($A368,'Hoja de Trabajo para listado'!$DE$153:$DE$1048576,0),MATCH((CUADRO!G$5&amp;$E368),'Hoja de Trabajo para listado'!$DE$151:$DG$151,0)),0)+IFERROR(INDEX('Hoja de Trabajo para listado'!$CD$155:$DC$1048576,MATCH($A368,'Hoja de Trabajo para listado'!$CD$155:$CD$1048576,0),MATCH((CUADRO!G$5&amp;$E368),'Hoja de Trabajo para listado'!$CD$151:$DC$151,0)),0)</f>
        <v>0</v>
      </c>
      <c r="H368" s="314">
        <f ca="1">+IFERROR(INDEX('Hoja de Trabajo para listado'!$A$155:$Z$1048576,MATCH($A368,'Hoja de Trabajo para listado'!$A$155:$A$1048576,0),MATCH((CUADRO!H$5&amp;$E368),'Hoja de Trabajo para listado'!$A$151:$Z$151,0)),0)+IFERROR(INDEX('Hoja de Trabajo para listado'!$AB$155:$BA$1048576,MATCH($A368,'Hoja de Trabajo para listado'!$AB$155:$AB$1048576,0),MATCH((CUADRO!H$5&amp;$E368),'Hoja de Trabajo para listado'!$AB$151:$BA$151,0)),0)+IFERROR(INDEX('Hoja de Trabajo para listado'!$BC$155:$CB$1048576,MATCH($A368,'Hoja de Trabajo para listado'!$BC$155:$BC$1048576,0),MATCH((CUADRO!H$5&amp;$E368),'Hoja de Trabajo para listado'!$BC$151:$CB$151,0)),0)+IFERROR(INDEX('Hoja de Trabajo para listado'!$DE$153:$DG$274,MATCH($A368,'Hoja de Trabajo para listado'!$DE$153:$DE$1048576,0),MATCH((CUADRO!H$5&amp;$E368),'Hoja de Trabajo para listado'!$DE$151:$DG$151,0)),0)+IFERROR(INDEX('Hoja de Trabajo para listado'!$CD$155:$DC$1048576,MATCH($A368,'Hoja de Trabajo para listado'!$CD$155:$CD$1048576,0),MATCH((CUADRO!H$5&amp;$E368),'Hoja de Trabajo para listado'!$CD$151:$DC$151,0)),0)</f>
        <v>0</v>
      </c>
      <c r="I368" s="314">
        <f ca="1">+IFERROR(INDEX('Hoja de Trabajo para listado'!$A$155:$Z$1048576,MATCH($A368,'Hoja de Trabajo para listado'!$A$155:$A$1048576,0),MATCH((CUADRO!I$5&amp;$E368),'Hoja de Trabajo para listado'!$A$151:$Z$151,0)),0)+IFERROR(INDEX('Hoja de Trabajo para listado'!$AB$155:$BA$1048576,MATCH($A368,'Hoja de Trabajo para listado'!$AB$155:$AB$1048576,0),MATCH((CUADRO!I$5&amp;$E368),'Hoja de Trabajo para listado'!$AB$151:$BA$151,0)),0)+IFERROR(INDEX('Hoja de Trabajo para listado'!$BC$155:$CB$1048576,MATCH($A368,'Hoja de Trabajo para listado'!$BC$155:$BC$1048576,0),MATCH((CUADRO!I$5&amp;$E368),'Hoja de Trabajo para listado'!$BC$151:$CB$151,0)),0)+IFERROR(INDEX('Hoja de Trabajo para listado'!$DE$153:$DG$274,MATCH($A368,'Hoja de Trabajo para listado'!$DE$153:$DE$1048576,0),MATCH((CUADRO!I$5&amp;$E368),'Hoja de Trabajo para listado'!$DE$151:$DG$151,0)),0)+IFERROR(INDEX('Hoja de Trabajo para listado'!$CD$155:$DC$1048576,MATCH($A368,'Hoja de Trabajo para listado'!$CD$155:$CD$1048576,0),MATCH((CUADRO!I$5&amp;$E368),'Hoja de Trabajo para listado'!$CD$151:$DC$151,0)),0)</f>
        <v>0</v>
      </c>
      <c r="J368" s="314">
        <f ca="1">+IFERROR(INDEX('Hoja de Trabajo para listado'!$A$155:$Z$1048576,MATCH($A368,'Hoja de Trabajo para listado'!$A$155:$A$1048576,0),MATCH((CUADRO!J$5&amp;$E368),'Hoja de Trabajo para listado'!$A$151:$Z$151,0)),0)+IFERROR(INDEX('Hoja de Trabajo para listado'!$AB$155:$BA$1048576,MATCH($A368,'Hoja de Trabajo para listado'!$AB$155:$AB$1048576,0),MATCH((CUADRO!J$5&amp;$E368),'Hoja de Trabajo para listado'!$AB$151:$BA$151,0)),0)+IFERROR(INDEX('Hoja de Trabajo para listado'!$BC$155:$CB$1048576,MATCH($A368,'Hoja de Trabajo para listado'!$BC$155:$BC$1048576,0),MATCH((CUADRO!J$5&amp;$E368),'Hoja de Trabajo para listado'!$BC$151:$CB$151,0)),0)+IFERROR(INDEX('Hoja de Trabajo para listado'!$DE$153:$DG$274,MATCH($A368,'Hoja de Trabajo para listado'!$DE$153:$DE$1048576,0),MATCH((CUADRO!J$5&amp;$E368),'Hoja de Trabajo para listado'!$DE$151:$DG$151,0)),0)+IFERROR(INDEX('Hoja de Trabajo para listado'!$CD$155:$DC$1048576,MATCH($A368,'Hoja de Trabajo para listado'!$CD$155:$CD$1048576,0),MATCH((CUADRO!J$5&amp;$E368),'Hoja de Trabajo para listado'!$CD$151:$DC$151,0)),0)</f>
        <v>0</v>
      </c>
      <c r="K368" s="314">
        <f ca="1">+IFERROR(INDEX('Hoja de Trabajo para listado'!$A$155:$Z$1048576,MATCH($A368,'Hoja de Trabajo para listado'!$A$155:$A$1048576,0),MATCH((CUADRO!K$5&amp;$E368),'Hoja de Trabajo para listado'!$A$151:$Z$151,0)),0)+IFERROR(INDEX('Hoja de Trabajo para listado'!$AB$155:$BA$1048576,MATCH($A368,'Hoja de Trabajo para listado'!$AB$155:$AB$1048576,0),MATCH((CUADRO!K$5&amp;$E368),'Hoja de Trabajo para listado'!$AB$151:$BA$151,0)),0)+IFERROR(INDEX('Hoja de Trabajo para listado'!$BC$155:$CB$1048576,MATCH($A368,'Hoja de Trabajo para listado'!$BC$155:$BC$1048576,0),MATCH((CUADRO!K$5&amp;$E368),'Hoja de Trabajo para listado'!$BC$151:$CB$151,0)),0)+IFERROR(INDEX('Hoja de Trabajo para listado'!$DE$153:$DG$274,MATCH($A368,'Hoja de Trabajo para listado'!$DE$153:$DE$1048576,0),MATCH((CUADRO!K$5&amp;$E368),'Hoja de Trabajo para listado'!$DE$151:$DG$151,0)),0)+IFERROR(INDEX('Hoja de Trabajo para listado'!$CD$155:$DC$1048576,MATCH($A368,'Hoja de Trabajo para listado'!$CD$155:$CD$1048576,0),MATCH((CUADRO!K$5&amp;$E368),'Hoja de Trabajo para listado'!$CD$151:$DC$151,0)),0)</f>
        <v>0</v>
      </c>
      <c r="L368" s="314">
        <f ca="1">+IFERROR(INDEX('Hoja de Trabajo para listado'!$A$155:$Z$1048576,MATCH($A368,'Hoja de Trabajo para listado'!$A$155:$A$1048576,0),MATCH((CUADRO!L$5&amp;$E368),'Hoja de Trabajo para listado'!$A$151:$Z$151,0)),0)+IFERROR(INDEX('Hoja de Trabajo para listado'!$AB$155:$BA$1048576,MATCH($A368,'Hoja de Trabajo para listado'!$AB$155:$AB$1048576,0),MATCH((CUADRO!L$5&amp;$E368),'Hoja de Trabajo para listado'!$AB$151:$BA$151,0)),0)+IFERROR(INDEX('Hoja de Trabajo para listado'!$BC$155:$CB$1048576,MATCH($A368,'Hoja de Trabajo para listado'!$BC$155:$BC$1048576,0),MATCH((CUADRO!L$5&amp;$E368),'Hoja de Trabajo para listado'!$BC$151:$CB$151,0)),0)+IFERROR(INDEX('Hoja de Trabajo para listado'!$DE$153:$DG$274,MATCH($A368,'Hoja de Trabajo para listado'!$DE$153:$DE$1048576,0),MATCH((CUADRO!L$5&amp;$E368),'Hoja de Trabajo para listado'!$DE$151:$DG$151,0)),0)+IFERROR(INDEX('Hoja de Trabajo para listado'!$CD$155:$DC$1048576,MATCH($A368,'Hoja de Trabajo para listado'!$CD$155:$CD$1048576,0),MATCH((CUADRO!L$5&amp;$E368),'Hoja de Trabajo para listado'!$CD$151:$DC$151,0)),0)</f>
        <v>0</v>
      </c>
      <c r="M368" s="314">
        <f ca="1">+IFERROR(INDEX('Hoja de Trabajo para listado'!$A$155:$Z$1048576,MATCH($A368,'Hoja de Trabajo para listado'!$A$155:$A$1048576,0),MATCH((CUADRO!M$5&amp;$E368),'Hoja de Trabajo para listado'!$A$151:$Z$151,0)),0)+IFERROR(INDEX('Hoja de Trabajo para listado'!$AB$155:$BA$1048576,MATCH($A368,'Hoja de Trabajo para listado'!$AB$155:$AB$1048576,0),MATCH((CUADRO!M$5&amp;$E368),'Hoja de Trabajo para listado'!$AB$151:$BA$151,0)),0)+IFERROR(INDEX('Hoja de Trabajo para listado'!$BC$155:$CB$1048576,MATCH($A368,'Hoja de Trabajo para listado'!$BC$155:$BC$1048576,0),MATCH((CUADRO!M$5&amp;$E368),'Hoja de Trabajo para listado'!$BC$151:$CB$151,0)),0)+IFERROR(INDEX('Hoja de Trabajo para listado'!$DE$153:$DG$274,MATCH($A368,'Hoja de Trabajo para listado'!$DE$153:$DE$1048576,0),MATCH((CUADRO!M$5&amp;$E368),'Hoja de Trabajo para listado'!$DE$151:$DG$151,0)),0)+IFERROR(INDEX('Hoja de Trabajo para listado'!$CD$155:$DC$1048576,MATCH($A368,'Hoja de Trabajo para listado'!$CD$155:$CD$1048576,0),MATCH((CUADRO!M$5&amp;$E368),'Hoja de Trabajo para listado'!$CD$151:$DC$151,0)),0)</f>
        <v>0</v>
      </c>
      <c r="N368" s="314">
        <f ca="1">+IFERROR(INDEX('Hoja de Trabajo para listado'!$A$155:$Z$1048576,MATCH($A368,'Hoja de Trabajo para listado'!$A$155:$A$1048576,0),MATCH((CUADRO!N$5&amp;$E368),'Hoja de Trabajo para listado'!$A$151:$Z$151,0)),0)+IFERROR(INDEX('Hoja de Trabajo para listado'!$AB$155:$BA$1048576,MATCH($A368,'Hoja de Trabajo para listado'!$AB$155:$AB$1048576,0),MATCH((CUADRO!N$5&amp;$E368),'Hoja de Trabajo para listado'!$AB$151:$BA$151,0)),0)+IFERROR(INDEX('Hoja de Trabajo para listado'!$BC$155:$CB$1048576,MATCH($A368,'Hoja de Trabajo para listado'!$BC$155:$BC$1048576,0),MATCH((CUADRO!N$5&amp;$E368),'Hoja de Trabajo para listado'!$BC$151:$CB$151,0)),0)+IFERROR(INDEX('Hoja de Trabajo para listado'!$DE$153:$DG$274,MATCH($A368,'Hoja de Trabajo para listado'!$DE$153:$DE$1048576,0),MATCH((CUADRO!N$5&amp;$E368),'Hoja de Trabajo para listado'!$DE$151:$DG$151,0)),0)+IFERROR(INDEX('Hoja de Trabajo para listado'!$CD$155:$DC$1048576,MATCH($A368,'Hoja de Trabajo para listado'!$CD$155:$CD$1048576,0),MATCH((CUADRO!N$5&amp;$E368),'Hoja de Trabajo para listado'!$CD$151:$DC$151,0)),0)</f>
        <v>0</v>
      </c>
      <c r="O368" s="314">
        <f ca="1">+IFERROR(INDEX('Hoja de Trabajo para listado'!$A$155:$Z$1048576,MATCH($A368,'Hoja de Trabajo para listado'!$A$155:$A$1048576,0),MATCH((CUADRO!O$5&amp;$E368),'Hoja de Trabajo para listado'!$A$151:$Z$151,0)),0)+IFERROR(INDEX('Hoja de Trabajo para listado'!$AB$155:$BA$1048576,MATCH($A368,'Hoja de Trabajo para listado'!$AB$155:$AB$1048576,0),MATCH((CUADRO!O$5&amp;$E368),'Hoja de Trabajo para listado'!$AB$151:$BA$151,0)),0)+IFERROR(INDEX('Hoja de Trabajo para listado'!$BC$155:$CB$1048576,MATCH($A368,'Hoja de Trabajo para listado'!$BC$155:$BC$1048576,0),MATCH((CUADRO!O$5&amp;$E368),'Hoja de Trabajo para listado'!$BC$151:$CB$151,0)),0)+IFERROR(INDEX('Hoja de Trabajo para listado'!$DE$153:$DG$274,MATCH($A368,'Hoja de Trabajo para listado'!$DE$153:$DE$1048576,0),MATCH((CUADRO!O$5&amp;$E368),'Hoja de Trabajo para listado'!$DE$151:$DG$151,0)),0)+IFERROR(INDEX('Hoja de Trabajo para listado'!$CD$155:$DC$1048576,MATCH($A368,'Hoja de Trabajo para listado'!$CD$155:$CD$1048576,0),MATCH((CUADRO!O$5&amp;$E368),'Hoja de Trabajo para listado'!$CD$151:$DC$151,0)),0)</f>
        <v>0</v>
      </c>
      <c r="P368" s="314">
        <f ca="1">+IFERROR(INDEX('Hoja de Trabajo para listado'!$A$155:$Z$1048576,MATCH($A368,'Hoja de Trabajo para listado'!$A$155:$A$1048576,0),MATCH((CUADRO!P$5&amp;$E368),'Hoja de Trabajo para listado'!$A$151:$Z$151,0)),0)+IFERROR(INDEX('Hoja de Trabajo para listado'!$AB$155:$BA$1048576,MATCH($A368,'Hoja de Trabajo para listado'!$AB$155:$AB$1048576,0),MATCH((CUADRO!P$5&amp;$E368),'Hoja de Trabajo para listado'!$AB$151:$BA$151,0)),0)+IFERROR(INDEX('Hoja de Trabajo para listado'!$BC$155:$CB$1048576,MATCH($A368,'Hoja de Trabajo para listado'!$BC$155:$BC$1048576,0),MATCH((CUADRO!P$5&amp;$E368),'Hoja de Trabajo para listado'!$BC$151:$CB$151,0)),0)+IFERROR(INDEX('Hoja de Trabajo para listado'!$DE$153:$DG$274,MATCH($A368,'Hoja de Trabajo para listado'!$DE$153:$DE$1048576,0),MATCH((CUADRO!P$5&amp;$E368),'Hoja de Trabajo para listado'!$DE$151:$DG$151,0)),0)+IFERROR(INDEX('Hoja de Trabajo para listado'!$CD$155:$DC$1048576,MATCH($A368,'Hoja de Trabajo para listado'!$CD$155:$CD$1048576,0),MATCH((CUADRO!P$5&amp;$E368),'Hoja de Trabajo para listado'!$CD$151:$DC$151,0)),0)</f>
        <v>0</v>
      </c>
      <c r="Q368" s="314">
        <f ca="1">+IFERROR(INDEX('Hoja de Trabajo para listado'!$A$155:$Z$1048576,MATCH($A368,'Hoja de Trabajo para listado'!$A$155:$A$1048576,0),MATCH((CUADRO!Q$5&amp;$E368),'Hoja de Trabajo para listado'!$A$151:$Z$151,0)),0)+IFERROR(INDEX('Hoja de Trabajo para listado'!$AB$155:$BA$1048576,MATCH($A368,'Hoja de Trabajo para listado'!$AB$155:$AB$1048576,0),MATCH((CUADRO!Q$5&amp;$E368),'Hoja de Trabajo para listado'!$AB$151:$BA$151,0)),0)+IFERROR(INDEX('Hoja de Trabajo para listado'!$BC$155:$CB$1048576,MATCH($A368,'Hoja de Trabajo para listado'!$BC$155:$BC$1048576,0),MATCH((CUADRO!Q$5&amp;$E368),'Hoja de Trabajo para listado'!$BC$151:$CB$151,0)),0)+IFERROR(INDEX('Hoja de Trabajo para listado'!$DE$153:$DG$274,MATCH($A368,'Hoja de Trabajo para listado'!$DE$153:$DE$1048576,0),MATCH((CUADRO!Q$5&amp;$E368),'Hoja de Trabajo para listado'!$DE$151:$DG$151,0)),0)+IFERROR(INDEX('Hoja de Trabajo para listado'!$CD$155:$DC$1048576,MATCH($A368,'Hoja de Trabajo para listado'!$CD$155:$CD$1048576,0),MATCH((CUADRO!Q$5&amp;$E368),'Hoja de Trabajo para listado'!$CD$151:$DC$151,0)),0)</f>
        <v>0</v>
      </c>
      <c r="R368" s="314">
        <f t="shared" ca="1" si="10"/>
        <v>0</v>
      </c>
      <c r="S368" s="322"/>
      <c r="T368" s="314">
        <f ca="1">+T369</f>
        <v>0</v>
      </c>
      <c r="U368" s="313">
        <f t="shared" si="11"/>
        <v>1</v>
      </c>
      <c r="V368" s="319" t="str">
        <f>+VLOOKUP(A368,bd_lista!$A$3:$E$593,5,FALSE)</f>
        <v>Gobiernos Autonomos Municipales</v>
      </c>
      <c r="W368" s="425" t="str">
        <f>+V368</f>
        <v>Gobiernos Autonomos Municipales</v>
      </c>
    </row>
    <row r="369" spans="1:23" ht="15" hidden="1" customHeight="1">
      <c r="A369" s="323">
        <v>1303</v>
      </c>
      <c r="B369" s="428"/>
      <c r="C369" s="319" t="str">
        <f>+VLOOKUP(A369,bd_lista!$A$3:$C$593,3,FALSE)</f>
        <v>Gobierno Autónomo Municipal de Sipe Sipe</v>
      </c>
      <c r="D369" s="430"/>
      <c r="E369" s="347" t="s">
        <v>1419</v>
      </c>
      <c r="F369" s="316">
        <f ca="1">+IFERROR(INDEX('Hoja de Trabajo para listado'!$A$155:$Z$1048576,MATCH($A369,'Hoja de Trabajo para listado'!$A$155:$A$1048576,0),MATCH((CUADRO!F$5&amp;$E369),'Hoja de Trabajo para listado'!$A$151:$Z$151,0)),0)+IFERROR(INDEX('Hoja de Trabajo para listado'!$AB$155:$BA$1048576,MATCH($A369,'Hoja de Trabajo para listado'!$AB$155:$AB$1048576,0),MATCH((CUADRO!F$5&amp;$E369),'Hoja de Trabajo para listado'!$AB$151:$BA$151,0)),0)+IFERROR(INDEX('Hoja de Trabajo para listado'!$BC$155:$CB$1048576,MATCH($A369,'Hoja de Trabajo para listado'!$BC$155:$BC$1048576,0),MATCH((CUADRO!F$5&amp;$E369),'Hoja de Trabajo para listado'!$BC$151:$CB$151,0)),0)+IFERROR(INDEX('Hoja de Trabajo para listado'!$DE$153:$DG$274,MATCH($A369,'Hoja de Trabajo para listado'!$DE$153:$DE$1048576,0),MATCH((CUADRO!F$5&amp;$E369),'Hoja de Trabajo para listado'!$DE$151:$DG$151,0)),0)+IFERROR(INDEX('Hoja de Trabajo para listado'!$CD$155:$DC$1048576,MATCH($A369,'Hoja de Trabajo para listado'!$CD$155:$CD$1048576,0),MATCH((CUADRO!F$5&amp;$E369),'Hoja de Trabajo para listado'!$CD$151:$DC$151,0)),0)</f>
        <v>0</v>
      </c>
      <c r="G369" s="316">
        <f ca="1">+IFERROR(INDEX('Hoja de Trabajo para listado'!$A$155:$Z$1048576,MATCH($A369,'Hoja de Trabajo para listado'!$A$155:$A$1048576,0),MATCH((CUADRO!G$5&amp;$E369),'Hoja de Trabajo para listado'!$A$151:$Z$151,0)),0)+IFERROR(INDEX('Hoja de Trabajo para listado'!$AB$155:$BA$1048576,MATCH($A369,'Hoja de Trabajo para listado'!$AB$155:$AB$1048576,0),MATCH((CUADRO!G$5&amp;$E369),'Hoja de Trabajo para listado'!$AB$151:$BA$151,0)),0)+IFERROR(INDEX('Hoja de Trabajo para listado'!$BC$155:$CB$1048576,MATCH($A369,'Hoja de Trabajo para listado'!$BC$155:$BC$1048576,0),MATCH((CUADRO!G$5&amp;$E369),'Hoja de Trabajo para listado'!$BC$151:$CB$151,0)),0)+IFERROR(INDEX('Hoja de Trabajo para listado'!$DE$153:$DG$274,MATCH($A369,'Hoja de Trabajo para listado'!$DE$153:$DE$1048576,0),MATCH((CUADRO!G$5&amp;$E369),'Hoja de Trabajo para listado'!$DE$151:$DG$151,0)),0)+IFERROR(INDEX('Hoja de Trabajo para listado'!$CD$155:$DC$1048576,MATCH($A369,'Hoja de Trabajo para listado'!$CD$155:$CD$1048576,0),MATCH((CUADRO!G$5&amp;$E369),'Hoja de Trabajo para listado'!$CD$151:$DC$151,0)),0)</f>
        <v>0</v>
      </c>
      <c r="H369" s="316">
        <f ca="1">+IFERROR(INDEX('Hoja de Trabajo para listado'!$A$155:$Z$1048576,MATCH($A369,'Hoja de Trabajo para listado'!$A$155:$A$1048576,0),MATCH((CUADRO!H$5&amp;$E369),'Hoja de Trabajo para listado'!$A$151:$Z$151,0)),0)+IFERROR(INDEX('Hoja de Trabajo para listado'!$AB$155:$BA$1048576,MATCH($A369,'Hoja de Trabajo para listado'!$AB$155:$AB$1048576,0),MATCH((CUADRO!H$5&amp;$E369),'Hoja de Trabajo para listado'!$AB$151:$BA$151,0)),0)+IFERROR(INDEX('Hoja de Trabajo para listado'!$BC$155:$CB$1048576,MATCH($A369,'Hoja de Trabajo para listado'!$BC$155:$BC$1048576,0),MATCH((CUADRO!H$5&amp;$E369),'Hoja de Trabajo para listado'!$BC$151:$CB$151,0)),0)+IFERROR(INDEX('Hoja de Trabajo para listado'!$DE$153:$DG$274,MATCH($A369,'Hoja de Trabajo para listado'!$DE$153:$DE$1048576,0),MATCH((CUADRO!H$5&amp;$E369),'Hoja de Trabajo para listado'!$DE$151:$DG$151,0)),0)+IFERROR(INDEX('Hoja de Trabajo para listado'!$CD$155:$DC$1048576,MATCH($A369,'Hoja de Trabajo para listado'!$CD$155:$CD$1048576,0),MATCH((CUADRO!H$5&amp;$E369),'Hoja de Trabajo para listado'!$CD$151:$DC$151,0)),0)</f>
        <v>0</v>
      </c>
      <c r="I369" s="316">
        <f ca="1">+IFERROR(INDEX('Hoja de Trabajo para listado'!$A$155:$Z$1048576,MATCH($A369,'Hoja de Trabajo para listado'!$A$155:$A$1048576,0),MATCH((CUADRO!I$5&amp;$E369),'Hoja de Trabajo para listado'!$A$151:$Z$151,0)),0)+IFERROR(INDEX('Hoja de Trabajo para listado'!$AB$155:$BA$1048576,MATCH($A369,'Hoja de Trabajo para listado'!$AB$155:$AB$1048576,0),MATCH((CUADRO!I$5&amp;$E369),'Hoja de Trabajo para listado'!$AB$151:$BA$151,0)),0)+IFERROR(INDEX('Hoja de Trabajo para listado'!$BC$155:$CB$1048576,MATCH($A369,'Hoja de Trabajo para listado'!$BC$155:$BC$1048576,0),MATCH((CUADRO!I$5&amp;$E369),'Hoja de Trabajo para listado'!$BC$151:$CB$151,0)),0)+IFERROR(INDEX('Hoja de Trabajo para listado'!$DE$153:$DG$274,MATCH($A369,'Hoja de Trabajo para listado'!$DE$153:$DE$1048576,0),MATCH((CUADRO!I$5&amp;$E369),'Hoja de Trabajo para listado'!$DE$151:$DG$151,0)),0)+IFERROR(INDEX('Hoja de Trabajo para listado'!$CD$155:$DC$1048576,MATCH($A369,'Hoja de Trabajo para listado'!$CD$155:$CD$1048576,0),MATCH((CUADRO!I$5&amp;$E369),'Hoja de Trabajo para listado'!$CD$151:$DC$151,0)),0)</f>
        <v>0</v>
      </c>
      <c r="J369" s="316">
        <f ca="1">+IFERROR(INDEX('Hoja de Trabajo para listado'!$A$155:$Z$1048576,MATCH($A369,'Hoja de Trabajo para listado'!$A$155:$A$1048576,0),MATCH((CUADRO!J$5&amp;$E369),'Hoja de Trabajo para listado'!$A$151:$Z$151,0)),0)+IFERROR(INDEX('Hoja de Trabajo para listado'!$AB$155:$BA$1048576,MATCH($A369,'Hoja de Trabajo para listado'!$AB$155:$AB$1048576,0),MATCH((CUADRO!J$5&amp;$E369),'Hoja de Trabajo para listado'!$AB$151:$BA$151,0)),0)+IFERROR(INDEX('Hoja de Trabajo para listado'!$BC$155:$CB$1048576,MATCH($A369,'Hoja de Trabajo para listado'!$BC$155:$BC$1048576,0),MATCH((CUADRO!J$5&amp;$E369),'Hoja de Trabajo para listado'!$BC$151:$CB$151,0)),0)+IFERROR(INDEX('Hoja de Trabajo para listado'!$DE$153:$DG$274,MATCH($A369,'Hoja de Trabajo para listado'!$DE$153:$DE$1048576,0),MATCH((CUADRO!J$5&amp;$E369),'Hoja de Trabajo para listado'!$DE$151:$DG$151,0)),0)+IFERROR(INDEX('Hoja de Trabajo para listado'!$CD$155:$DC$1048576,MATCH($A369,'Hoja de Trabajo para listado'!$CD$155:$CD$1048576,0),MATCH((CUADRO!J$5&amp;$E369),'Hoja de Trabajo para listado'!$CD$151:$DC$151,0)),0)</f>
        <v>0</v>
      </c>
      <c r="K369" s="316">
        <f ca="1">+IFERROR(INDEX('Hoja de Trabajo para listado'!$A$155:$Z$1048576,MATCH($A369,'Hoja de Trabajo para listado'!$A$155:$A$1048576,0),MATCH((CUADRO!K$5&amp;$E369),'Hoja de Trabajo para listado'!$A$151:$Z$151,0)),0)+IFERROR(INDEX('Hoja de Trabajo para listado'!$AB$155:$BA$1048576,MATCH($A369,'Hoja de Trabajo para listado'!$AB$155:$AB$1048576,0),MATCH((CUADRO!K$5&amp;$E369),'Hoja de Trabajo para listado'!$AB$151:$BA$151,0)),0)+IFERROR(INDEX('Hoja de Trabajo para listado'!$BC$155:$CB$1048576,MATCH($A369,'Hoja de Trabajo para listado'!$BC$155:$BC$1048576,0),MATCH((CUADRO!K$5&amp;$E369),'Hoja de Trabajo para listado'!$BC$151:$CB$151,0)),0)+IFERROR(INDEX('Hoja de Trabajo para listado'!$DE$153:$DG$274,MATCH($A369,'Hoja de Trabajo para listado'!$DE$153:$DE$1048576,0),MATCH((CUADRO!K$5&amp;$E369),'Hoja de Trabajo para listado'!$DE$151:$DG$151,0)),0)+IFERROR(INDEX('Hoja de Trabajo para listado'!$CD$155:$DC$1048576,MATCH($A369,'Hoja de Trabajo para listado'!$CD$155:$CD$1048576,0),MATCH((CUADRO!K$5&amp;$E369),'Hoja de Trabajo para listado'!$CD$151:$DC$151,0)),0)</f>
        <v>0</v>
      </c>
      <c r="L369" s="316">
        <f ca="1">+IFERROR(INDEX('Hoja de Trabajo para listado'!$A$155:$Z$1048576,MATCH($A369,'Hoja de Trabajo para listado'!$A$155:$A$1048576,0),MATCH((CUADRO!L$5&amp;$E369),'Hoja de Trabajo para listado'!$A$151:$Z$151,0)),0)+IFERROR(INDEX('Hoja de Trabajo para listado'!$AB$155:$BA$1048576,MATCH($A369,'Hoja de Trabajo para listado'!$AB$155:$AB$1048576,0),MATCH((CUADRO!L$5&amp;$E369),'Hoja de Trabajo para listado'!$AB$151:$BA$151,0)),0)+IFERROR(INDEX('Hoja de Trabajo para listado'!$BC$155:$CB$1048576,MATCH($A369,'Hoja de Trabajo para listado'!$BC$155:$BC$1048576,0),MATCH((CUADRO!L$5&amp;$E369),'Hoja de Trabajo para listado'!$BC$151:$CB$151,0)),0)+IFERROR(INDEX('Hoja de Trabajo para listado'!$DE$153:$DG$274,MATCH($A369,'Hoja de Trabajo para listado'!$DE$153:$DE$1048576,0),MATCH((CUADRO!L$5&amp;$E369),'Hoja de Trabajo para listado'!$DE$151:$DG$151,0)),0)+IFERROR(INDEX('Hoja de Trabajo para listado'!$CD$155:$DC$1048576,MATCH($A369,'Hoja de Trabajo para listado'!$CD$155:$CD$1048576,0),MATCH((CUADRO!L$5&amp;$E369),'Hoja de Trabajo para listado'!$CD$151:$DC$151,0)),0)</f>
        <v>0</v>
      </c>
      <c r="M369" s="316">
        <f ca="1">+IFERROR(INDEX('Hoja de Trabajo para listado'!$A$155:$Z$1048576,MATCH($A369,'Hoja de Trabajo para listado'!$A$155:$A$1048576,0),MATCH((CUADRO!M$5&amp;$E369),'Hoja de Trabajo para listado'!$A$151:$Z$151,0)),0)+IFERROR(INDEX('Hoja de Trabajo para listado'!$AB$155:$BA$1048576,MATCH($A369,'Hoja de Trabajo para listado'!$AB$155:$AB$1048576,0),MATCH((CUADRO!M$5&amp;$E369),'Hoja de Trabajo para listado'!$AB$151:$BA$151,0)),0)+IFERROR(INDEX('Hoja de Trabajo para listado'!$BC$155:$CB$1048576,MATCH($A369,'Hoja de Trabajo para listado'!$BC$155:$BC$1048576,0),MATCH((CUADRO!M$5&amp;$E369),'Hoja de Trabajo para listado'!$BC$151:$CB$151,0)),0)+IFERROR(INDEX('Hoja de Trabajo para listado'!$DE$153:$DG$274,MATCH($A369,'Hoja de Trabajo para listado'!$DE$153:$DE$1048576,0),MATCH((CUADRO!M$5&amp;$E369),'Hoja de Trabajo para listado'!$DE$151:$DG$151,0)),0)+IFERROR(INDEX('Hoja de Trabajo para listado'!$CD$155:$DC$1048576,MATCH($A369,'Hoja de Trabajo para listado'!$CD$155:$CD$1048576,0),MATCH((CUADRO!M$5&amp;$E369),'Hoja de Trabajo para listado'!$CD$151:$DC$151,0)),0)</f>
        <v>0</v>
      </c>
      <c r="N369" s="316">
        <f ca="1">+IFERROR(INDEX('Hoja de Trabajo para listado'!$A$155:$Z$1048576,MATCH($A369,'Hoja de Trabajo para listado'!$A$155:$A$1048576,0),MATCH((CUADRO!N$5&amp;$E369),'Hoja de Trabajo para listado'!$A$151:$Z$151,0)),0)+IFERROR(INDEX('Hoja de Trabajo para listado'!$AB$155:$BA$1048576,MATCH($A369,'Hoja de Trabajo para listado'!$AB$155:$AB$1048576,0),MATCH((CUADRO!N$5&amp;$E369),'Hoja de Trabajo para listado'!$AB$151:$BA$151,0)),0)+IFERROR(INDEX('Hoja de Trabajo para listado'!$BC$155:$CB$1048576,MATCH($A369,'Hoja de Trabajo para listado'!$BC$155:$BC$1048576,0),MATCH((CUADRO!N$5&amp;$E369),'Hoja de Trabajo para listado'!$BC$151:$CB$151,0)),0)+IFERROR(INDEX('Hoja de Trabajo para listado'!$DE$153:$DG$274,MATCH($A369,'Hoja de Trabajo para listado'!$DE$153:$DE$1048576,0),MATCH((CUADRO!N$5&amp;$E369),'Hoja de Trabajo para listado'!$DE$151:$DG$151,0)),0)+IFERROR(INDEX('Hoja de Trabajo para listado'!$CD$155:$DC$1048576,MATCH($A369,'Hoja de Trabajo para listado'!$CD$155:$CD$1048576,0),MATCH((CUADRO!N$5&amp;$E369),'Hoja de Trabajo para listado'!$CD$151:$DC$151,0)),0)</f>
        <v>0</v>
      </c>
      <c r="O369" s="316">
        <f ca="1">+IFERROR(INDEX('Hoja de Trabajo para listado'!$A$155:$Z$1048576,MATCH($A369,'Hoja de Trabajo para listado'!$A$155:$A$1048576,0),MATCH((CUADRO!O$5&amp;$E369),'Hoja de Trabajo para listado'!$A$151:$Z$151,0)),0)+IFERROR(INDEX('Hoja de Trabajo para listado'!$AB$155:$BA$1048576,MATCH($A369,'Hoja de Trabajo para listado'!$AB$155:$AB$1048576,0),MATCH((CUADRO!O$5&amp;$E369),'Hoja de Trabajo para listado'!$AB$151:$BA$151,0)),0)+IFERROR(INDEX('Hoja de Trabajo para listado'!$BC$155:$CB$1048576,MATCH($A369,'Hoja de Trabajo para listado'!$BC$155:$BC$1048576,0),MATCH((CUADRO!O$5&amp;$E369),'Hoja de Trabajo para listado'!$BC$151:$CB$151,0)),0)+IFERROR(INDEX('Hoja de Trabajo para listado'!$DE$153:$DG$274,MATCH($A369,'Hoja de Trabajo para listado'!$DE$153:$DE$1048576,0),MATCH((CUADRO!O$5&amp;$E369),'Hoja de Trabajo para listado'!$DE$151:$DG$151,0)),0)+IFERROR(INDEX('Hoja de Trabajo para listado'!$CD$155:$DC$1048576,MATCH($A369,'Hoja de Trabajo para listado'!$CD$155:$CD$1048576,0),MATCH((CUADRO!O$5&amp;$E369),'Hoja de Trabajo para listado'!$CD$151:$DC$151,0)),0)</f>
        <v>0</v>
      </c>
      <c r="P369" s="316">
        <f ca="1">+IFERROR(INDEX('Hoja de Trabajo para listado'!$A$155:$Z$1048576,MATCH($A369,'Hoja de Trabajo para listado'!$A$155:$A$1048576,0),MATCH((CUADRO!P$5&amp;$E369),'Hoja de Trabajo para listado'!$A$151:$Z$151,0)),0)+IFERROR(INDEX('Hoja de Trabajo para listado'!$AB$155:$BA$1048576,MATCH($A369,'Hoja de Trabajo para listado'!$AB$155:$AB$1048576,0),MATCH((CUADRO!P$5&amp;$E369),'Hoja de Trabajo para listado'!$AB$151:$BA$151,0)),0)+IFERROR(INDEX('Hoja de Trabajo para listado'!$BC$155:$CB$1048576,MATCH($A369,'Hoja de Trabajo para listado'!$BC$155:$BC$1048576,0),MATCH((CUADRO!P$5&amp;$E369),'Hoja de Trabajo para listado'!$BC$151:$CB$151,0)),0)+IFERROR(INDEX('Hoja de Trabajo para listado'!$DE$153:$DG$274,MATCH($A369,'Hoja de Trabajo para listado'!$DE$153:$DE$1048576,0),MATCH((CUADRO!P$5&amp;$E369),'Hoja de Trabajo para listado'!$DE$151:$DG$151,0)),0)+IFERROR(INDEX('Hoja de Trabajo para listado'!$CD$155:$DC$1048576,MATCH($A369,'Hoja de Trabajo para listado'!$CD$155:$CD$1048576,0),MATCH((CUADRO!P$5&amp;$E369),'Hoja de Trabajo para listado'!$CD$151:$DC$151,0)),0)</f>
        <v>0</v>
      </c>
      <c r="Q369" s="316">
        <f ca="1">+IFERROR(INDEX('Hoja de Trabajo para listado'!$A$155:$Z$1048576,MATCH($A369,'Hoja de Trabajo para listado'!$A$155:$A$1048576,0),MATCH((CUADRO!Q$5&amp;$E369),'Hoja de Trabajo para listado'!$A$151:$Z$151,0)),0)+IFERROR(INDEX('Hoja de Trabajo para listado'!$AB$155:$BA$1048576,MATCH($A369,'Hoja de Trabajo para listado'!$AB$155:$AB$1048576,0),MATCH((CUADRO!Q$5&amp;$E369),'Hoja de Trabajo para listado'!$AB$151:$BA$151,0)),0)+IFERROR(INDEX('Hoja de Trabajo para listado'!$BC$155:$CB$1048576,MATCH($A369,'Hoja de Trabajo para listado'!$BC$155:$BC$1048576,0),MATCH((CUADRO!Q$5&amp;$E369),'Hoja de Trabajo para listado'!$BC$151:$CB$151,0)),0)+IFERROR(INDEX('Hoja de Trabajo para listado'!$DE$153:$DG$274,MATCH($A369,'Hoja de Trabajo para listado'!$DE$153:$DE$1048576,0),MATCH((CUADRO!Q$5&amp;$E369),'Hoja de Trabajo para listado'!$DE$151:$DG$151,0)),0)+IFERROR(INDEX('Hoja de Trabajo para listado'!$CD$155:$DC$1048576,MATCH($A369,'Hoja de Trabajo para listado'!$CD$155:$CD$1048576,0),MATCH((CUADRO!Q$5&amp;$E369),'Hoja de Trabajo para listado'!$CD$151:$DC$151,0)),0)</f>
        <v>0</v>
      </c>
      <c r="R369" s="316">
        <f t="shared" ca="1" si="10"/>
        <v>0</v>
      </c>
      <c r="S369" s="344">
        <f ca="1">+R368+R369</f>
        <v>0</v>
      </c>
      <c r="T369" s="316">
        <f ca="1">+S369</f>
        <v>0</v>
      </c>
      <c r="U369" s="315">
        <f t="shared" si="11"/>
        <v>2</v>
      </c>
      <c r="V369" s="319" t="str">
        <f>+VLOOKUP(A369,bd_lista!$A$3:$E$593,5,FALSE)</f>
        <v>Gobiernos Autonomos Municipales</v>
      </c>
      <c r="W369" s="426"/>
    </row>
    <row r="370" spans="1:23" ht="15" hidden="1" customHeight="1">
      <c r="A370" s="325">
        <v>1304</v>
      </c>
      <c r="B370" s="427">
        <f>+A370</f>
        <v>1304</v>
      </c>
      <c r="C370" s="318" t="str">
        <f>+VLOOKUP(A370,bd_lista!$A$3:$C$593,3,FALSE)</f>
        <v>Gobierno Autónomo Municipal de Tiquipaya</v>
      </c>
      <c r="D370" s="429" t="str">
        <f>+C370</f>
        <v>Gobierno Autónomo Municipal de Tiquipaya</v>
      </c>
      <c r="E370" s="346" t="s">
        <v>1418</v>
      </c>
      <c r="F370" s="314">
        <f ca="1">+IFERROR(INDEX('Hoja de Trabajo para listado'!$A$155:$Z$1048576,MATCH($A370,'Hoja de Trabajo para listado'!$A$155:$A$1048576,0),MATCH((CUADRO!F$5&amp;$E370),'Hoja de Trabajo para listado'!$A$151:$Z$151,0)),0)+IFERROR(INDEX('Hoja de Trabajo para listado'!$AB$155:$BA$1048576,MATCH($A370,'Hoja de Trabajo para listado'!$AB$155:$AB$1048576,0),MATCH((CUADRO!F$5&amp;$E370),'Hoja de Trabajo para listado'!$AB$151:$BA$151,0)),0)+IFERROR(INDEX('Hoja de Trabajo para listado'!$BC$155:$CB$1048576,MATCH($A370,'Hoja de Trabajo para listado'!$BC$155:$BC$1048576,0),MATCH((CUADRO!F$5&amp;$E370),'Hoja de Trabajo para listado'!$BC$151:$CB$151,0)),0)+IFERROR(INDEX('Hoja de Trabajo para listado'!$DE$153:$DG$274,MATCH($A370,'Hoja de Trabajo para listado'!$DE$153:$DE$1048576,0),MATCH((CUADRO!F$5&amp;$E370),'Hoja de Trabajo para listado'!$DE$151:$DG$151,0)),0)+IFERROR(INDEX('Hoja de Trabajo para listado'!$CD$155:$DC$1048576,MATCH($A370,'Hoja de Trabajo para listado'!$CD$155:$CD$1048576,0),MATCH((CUADRO!F$5&amp;$E370),'Hoja de Trabajo para listado'!$CD$151:$DC$151,0)),0)</f>
        <v>0</v>
      </c>
      <c r="G370" s="314">
        <f ca="1">+IFERROR(INDEX('Hoja de Trabajo para listado'!$A$155:$Z$1048576,MATCH($A370,'Hoja de Trabajo para listado'!$A$155:$A$1048576,0),MATCH((CUADRO!G$5&amp;$E370),'Hoja de Trabajo para listado'!$A$151:$Z$151,0)),0)+IFERROR(INDEX('Hoja de Trabajo para listado'!$AB$155:$BA$1048576,MATCH($A370,'Hoja de Trabajo para listado'!$AB$155:$AB$1048576,0),MATCH((CUADRO!G$5&amp;$E370),'Hoja de Trabajo para listado'!$AB$151:$BA$151,0)),0)+IFERROR(INDEX('Hoja de Trabajo para listado'!$BC$155:$CB$1048576,MATCH($A370,'Hoja de Trabajo para listado'!$BC$155:$BC$1048576,0),MATCH((CUADRO!G$5&amp;$E370),'Hoja de Trabajo para listado'!$BC$151:$CB$151,0)),0)+IFERROR(INDEX('Hoja de Trabajo para listado'!$DE$153:$DG$274,MATCH($A370,'Hoja de Trabajo para listado'!$DE$153:$DE$1048576,0),MATCH((CUADRO!G$5&amp;$E370),'Hoja de Trabajo para listado'!$DE$151:$DG$151,0)),0)+IFERROR(INDEX('Hoja de Trabajo para listado'!$CD$155:$DC$1048576,MATCH($A370,'Hoja de Trabajo para listado'!$CD$155:$CD$1048576,0),MATCH((CUADRO!G$5&amp;$E370),'Hoja de Trabajo para listado'!$CD$151:$DC$151,0)),0)</f>
        <v>0</v>
      </c>
      <c r="H370" s="314">
        <f ca="1">+IFERROR(INDEX('Hoja de Trabajo para listado'!$A$155:$Z$1048576,MATCH($A370,'Hoja de Trabajo para listado'!$A$155:$A$1048576,0),MATCH((CUADRO!H$5&amp;$E370),'Hoja de Trabajo para listado'!$A$151:$Z$151,0)),0)+IFERROR(INDEX('Hoja de Trabajo para listado'!$AB$155:$BA$1048576,MATCH($A370,'Hoja de Trabajo para listado'!$AB$155:$AB$1048576,0),MATCH((CUADRO!H$5&amp;$E370),'Hoja de Trabajo para listado'!$AB$151:$BA$151,0)),0)+IFERROR(INDEX('Hoja de Trabajo para listado'!$BC$155:$CB$1048576,MATCH($A370,'Hoja de Trabajo para listado'!$BC$155:$BC$1048576,0),MATCH((CUADRO!H$5&amp;$E370),'Hoja de Trabajo para listado'!$BC$151:$CB$151,0)),0)+IFERROR(INDEX('Hoja de Trabajo para listado'!$DE$153:$DG$274,MATCH($A370,'Hoja de Trabajo para listado'!$DE$153:$DE$1048576,0),MATCH((CUADRO!H$5&amp;$E370),'Hoja de Trabajo para listado'!$DE$151:$DG$151,0)),0)+IFERROR(INDEX('Hoja de Trabajo para listado'!$CD$155:$DC$1048576,MATCH($A370,'Hoja de Trabajo para listado'!$CD$155:$CD$1048576,0),MATCH((CUADRO!H$5&amp;$E370),'Hoja de Trabajo para listado'!$CD$151:$DC$151,0)),0)</f>
        <v>0</v>
      </c>
      <c r="I370" s="314">
        <f ca="1">+IFERROR(INDEX('Hoja de Trabajo para listado'!$A$155:$Z$1048576,MATCH($A370,'Hoja de Trabajo para listado'!$A$155:$A$1048576,0),MATCH((CUADRO!I$5&amp;$E370),'Hoja de Trabajo para listado'!$A$151:$Z$151,0)),0)+IFERROR(INDEX('Hoja de Trabajo para listado'!$AB$155:$BA$1048576,MATCH($A370,'Hoja de Trabajo para listado'!$AB$155:$AB$1048576,0),MATCH((CUADRO!I$5&amp;$E370),'Hoja de Trabajo para listado'!$AB$151:$BA$151,0)),0)+IFERROR(INDEX('Hoja de Trabajo para listado'!$BC$155:$CB$1048576,MATCH($A370,'Hoja de Trabajo para listado'!$BC$155:$BC$1048576,0),MATCH((CUADRO!I$5&amp;$E370),'Hoja de Trabajo para listado'!$BC$151:$CB$151,0)),0)+IFERROR(INDEX('Hoja de Trabajo para listado'!$DE$153:$DG$274,MATCH($A370,'Hoja de Trabajo para listado'!$DE$153:$DE$1048576,0),MATCH((CUADRO!I$5&amp;$E370),'Hoja de Trabajo para listado'!$DE$151:$DG$151,0)),0)+IFERROR(INDEX('Hoja de Trabajo para listado'!$CD$155:$DC$1048576,MATCH($A370,'Hoja de Trabajo para listado'!$CD$155:$CD$1048576,0),MATCH((CUADRO!I$5&amp;$E370),'Hoja de Trabajo para listado'!$CD$151:$DC$151,0)),0)</f>
        <v>0</v>
      </c>
      <c r="J370" s="314">
        <f ca="1">+IFERROR(INDEX('Hoja de Trabajo para listado'!$A$155:$Z$1048576,MATCH($A370,'Hoja de Trabajo para listado'!$A$155:$A$1048576,0),MATCH((CUADRO!J$5&amp;$E370),'Hoja de Trabajo para listado'!$A$151:$Z$151,0)),0)+IFERROR(INDEX('Hoja de Trabajo para listado'!$AB$155:$BA$1048576,MATCH($A370,'Hoja de Trabajo para listado'!$AB$155:$AB$1048576,0),MATCH((CUADRO!J$5&amp;$E370),'Hoja de Trabajo para listado'!$AB$151:$BA$151,0)),0)+IFERROR(INDEX('Hoja de Trabajo para listado'!$BC$155:$CB$1048576,MATCH($A370,'Hoja de Trabajo para listado'!$BC$155:$BC$1048576,0),MATCH((CUADRO!J$5&amp;$E370),'Hoja de Trabajo para listado'!$BC$151:$CB$151,0)),0)+IFERROR(INDEX('Hoja de Trabajo para listado'!$DE$153:$DG$274,MATCH($A370,'Hoja de Trabajo para listado'!$DE$153:$DE$1048576,0),MATCH((CUADRO!J$5&amp;$E370),'Hoja de Trabajo para listado'!$DE$151:$DG$151,0)),0)+IFERROR(INDEX('Hoja de Trabajo para listado'!$CD$155:$DC$1048576,MATCH($A370,'Hoja de Trabajo para listado'!$CD$155:$CD$1048576,0),MATCH((CUADRO!J$5&amp;$E370),'Hoja de Trabajo para listado'!$CD$151:$DC$151,0)),0)</f>
        <v>0</v>
      </c>
      <c r="K370" s="314">
        <f ca="1">+IFERROR(INDEX('Hoja de Trabajo para listado'!$A$155:$Z$1048576,MATCH($A370,'Hoja de Trabajo para listado'!$A$155:$A$1048576,0),MATCH((CUADRO!K$5&amp;$E370),'Hoja de Trabajo para listado'!$A$151:$Z$151,0)),0)+IFERROR(INDEX('Hoja de Trabajo para listado'!$AB$155:$BA$1048576,MATCH($A370,'Hoja de Trabajo para listado'!$AB$155:$AB$1048576,0),MATCH((CUADRO!K$5&amp;$E370),'Hoja de Trabajo para listado'!$AB$151:$BA$151,0)),0)+IFERROR(INDEX('Hoja de Trabajo para listado'!$BC$155:$CB$1048576,MATCH($A370,'Hoja de Trabajo para listado'!$BC$155:$BC$1048576,0),MATCH((CUADRO!K$5&amp;$E370),'Hoja de Trabajo para listado'!$BC$151:$CB$151,0)),0)+IFERROR(INDEX('Hoja de Trabajo para listado'!$DE$153:$DG$274,MATCH($A370,'Hoja de Trabajo para listado'!$DE$153:$DE$1048576,0),MATCH((CUADRO!K$5&amp;$E370),'Hoja de Trabajo para listado'!$DE$151:$DG$151,0)),0)+IFERROR(INDEX('Hoja de Trabajo para listado'!$CD$155:$DC$1048576,MATCH($A370,'Hoja de Trabajo para listado'!$CD$155:$CD$1048576,0),MATCH((CUADRO!K$5&amp;$E370),'Hoja de Trabajo para listado'!$CD$151:$DC$151,0)),0)</f>
        <v>0</v>
      </c>
      <c r="L370" s="314">
        <f ca="1">+IFERROR(INDEX('Hoja de Trabajo para listado'!$A$155:$Z$1048576,MATCH($A370,'Hoja de Trabajo para listado'!$A$155:$A$1048576,0),MATCH((CUADRO!L$5&amp;$E370),'Hoja de Trabajo para listado'!$A$151:$Z$151,0)),0)+IFERROR(INDEX('Hoja de Trabajo para listado'!$AB$155:$BA$1048576,MATCH($A370,'Hoja de Trabajo para listado'!$AB$155:$AB$1048576,0),MATCH((CUADRO!L$5&amp;$E370),'Hoja de Trabajo para listado'!$AB$151:$BA$151,0)),0)+IFERROR(INDEX('Hoja de Trabajo para listado'!$BC$155:$CB$1048576,MATCH($A370,'Hoja de Trabajo para listado'!$BC$155:$BC$1048576,0),MATCH((CUADRO!L$5&amp;$E370),'Hoja de Trabajo para listado'!$BC$151:$CB$151,0)),0)+IFERROR(INDEX('Hoja de Trabajo para listado'!$DE$153:$DG$274,MATCH($A370,'Hoja de Trabajo para listado'!$DE$153:$DE$1048576,0),MATCH((CUADRO!L$5&amp;$E370),'Hoja de Trabajo para listado'!$DE$151:$DG$151,0)),0)+IFERROR(INDEX('Hoja de Trabajo para listado'!$CD$155:$DC$1048576,MATCH($A370,'Hoja de Trabajo para listado'!$CD$155:$CD$1048576,0),MATCH((CUADRO!L$5&amp;$E370),'Hoja de Trabajo para listado'!$CD$151:$DC$151,0)),0)</f>
        <v>0</v>
      </c>
      <c r="M370" s="314">
        <f ca="1">+IFERROR(INDEX('Hoja de Trabajo para listado'!$A$155:$Z$1048576,MATCH($A370,'Hoja de Trabajo para listado'!$A$155:$A$1048576,0),MATCH((CUADRO!M$5&amp;$E370),'Hoja de Trabajo para listado'!$A$151:$Z$151,0)),0)+IFERROR(INDEX('Hoja de Trabajo para listado'!$AB$155:$BA$1048576,MATCH($A370,'Hoja de Trabajo para listado'!$AB$155:$AB$1048576,0),MATCH((CUADRO!M$5&amp;$E370),'Hoja de Trabajo para listado'!$AB$151:$BA$151,0)),0)+IFERROR(INDEX('Hoja de Trabajo para listado'!$BC$155:$CB$1048576,MATCH($A370,'Hoja de Trabajo para listado'!$BC$155:$BC$1048576,0),MATCH((CUADRO!M$5&amp;$E370),'Hoja de Trabajo para listado'!$BC$151:$CB$151,0)),0)+IFERROR(INDEX('Hoja de Trabajo para listado'!$DE$153:$DG$274,MATCH($A370,'Hoja de Trabajo para listado'!$DE$153:$DE$1048576,0),MATCH((CUADRO!M$5&amp;$E370),'Hoja de Trabajo para listado'!$DE$151:$DG$151,0)),0)+IFERROR(INDEX('Hoja de Trabajo para listado'!$CD$155:$DC$1048576,MATCH($A370,'Hoja de Trabajo para listado'!$CD$155:$CD$1048576,0),MATCH((CUADRO!M$5&amp;$E370),'Hoja de Trabajo para listado'!$CD$151:$DC$151,0)),0)</f>
        <v>0</v>
      </c>
      <c r="N370" s="314">
        <f ca="1">+IFERROR(INDEX('Hoja de Trabajo para listado'!$A$155:$Z$1048576,MATCH($A370,'Hoja de Trabajo para listado'!$A$155:$A$1048576,0),MATCH((CUADRO!N$5&amp;$E370),'Hoja de Trabajo para listado'!$A$151:$Z$151,0)),0)+IFERROR(INDEX('Hoja de Trabajo para listado'!$AB$155:$BA$1048576,MATCH($A370,'Hoja de Trabajo para listado'!$AB$155:$AB$1048576,0),MATCH((CUADRO!N$5&amp;$E370),'Hoja de Trabajo para listado'!$AB$151:$BA$151,0)),0)+IFERROR(INDEX('Hoja de Trabajo para listado'!$BC$155:$CB$1048576,MATCH($A370,'Hoja de Trabajo para listado'!$BC$155:$BC$1048576,0),MATCH((CUADRO!N$5&amp;$E370),'Hoja de Trabajo para listado'!$BC$151:$CB$151,0)),0)+IFERROR(INDEX('Hoja de Trabajo para listado'!$DE$153:$DG$274,MATCH($A370,'Hoja de Trabajo para listado'!$DE$153:$DE$1048576,0),MATCH((CUADRO!N$5&amp;$E370),'Hoja de Trabajo para listado'!$DE$151:$DG$151,0)),0)+IFERROR(INDEX('Hoja de Trabajo para listado'!$CD$155:$DC$1048576,MATCH($A370,'Hoja de Trabajo para listado'!$CD$155:$CD$1048576,0),MATCH((CUADRO!N$5&amp;$E370),'Hoja de Trabajo para listado'!$CD$151:$DC$151,0)),0)</f>
        <v>0</v>
      </c>
      <c r="O370" s="314">
        <f ca="1">+IFERROR(INDEX('Hoja de Trabajo para listado'!$A$155:$Z$1048576,MATCH($A370,'Hoja de Trabajo para listado'!$A$155:$A$1048576,0),MATCH((CUADRO!O$5&amp;$E370),'Hoja de Trabajo para listado'!$A$151:$Z$151,0)),0)+IFERROR(INDEX('Hoja de Trabajo para listado'!$AB$155:$BA$1048576,MATCH($A370,'Hoja de Trabajo para listado'!$AB$155:$AB$1048576,0),MATCH((CUADRO!O$5&amp;$E370),'Hoja de Trabajo para listado'!$AB$151:$BA$151,0)),0)+IFERROR(INDEX('Hoja de Trabajo para listado'!$BC$155:$CB$1048576,MATCH($A370,'Hoja de Trabajo para listado'!$BC$155:$BC$1048576,0),MATCH((CUADRO!O$5&amp;$E370),'Hoja de Trabajo para listado'!$BC$151:$CB$151,0)),0)+IFERROR(INDEX('Hoja de Trabajo para listado'!$DE$153:$DG$274,MATCH($A370,'Hoja de Trabajo para listado'!$DE$153:$DE$1048576,0),MATCH((CUADRO!O$5&amp;$E370),'Hoja de Trabajo para listado'!$DE$151:$DG$151,0)),0)+IFERROR(INDEX('Hoja de Trabajo para listado'!$CD$155:$DC$1048576,MATCH($A370,'Hoja de Trabajo para listado'!$CD$155:$CD$1048576,0),MATCH((CUADRO!O$5&amp;$E370),'Hoja de Trabajo para listado'!$CD$151:$DC$151,0)),0)</f>
        <v>0</v>
      </c>
      <c r="P370" s="314">
        <f ca="1">+IFERROR(INDEX('Hoja de Trabajo para listado'!$A$155:$Z$1048576,MATCH($A370,'Hoja de Trabajo para listado'!$A$155:$A$1048576,0),MATCH((CUADRO!P$5&amp;$E370),'Hoja de Trabajo para listado'!$A$151:$Z$151,0)),0)+IFERROR(INDEX('Hoja de Trabajo para listado'!$AB$155:$BA$1048576,MATCH($A370,'Hoja de Trabajo para listado'!$AB$155:$AB$1048576,0),MATCH((CUADRO!P$5&amp;$E370),'Hoja de Trabajo para listado'!$AB$151:$BA$151,0)),0)+IFERROR(INDEX('Hoja de Trabajo para listado'!$BC$155:$CB$1048576,MATCH($A370,'Hoja de Trabajo para listado'!$BC$155:$BC$1048576,0),MATCH((CUADRO!P$5&amp;$E370),'Hoja de Trabajo para listado'!$BC$151:$CB$151,0)),0)+IFERROR(INDEX('Hoja de Trabajo para listado'!$DE$153:$DG$274,MATCH($A370,'Hoja de Trabajo para listado'!$DE$153:$DE$1048576,0),MATCH((CUADRO!P$5&amp;$E370),'Hoja de Trabajo para listado'!$DE$151:$DG$151,0)),0)+IFERROR(INDEX('Hoja de Trabajo para listado'!$CD$155:$DC$1048576,MATCH($A370,'Hoja de Trabajo para listado'!$CD$155:$CD$1048576,0),MATCH((CUADRO!P$5&amp;$E370),'Hoja de Trabajo para listado'!$CD$151:$DC$151,0)),0)</f>
        <v>0</v>
      </c>
      <c r="Q370" s="314">
        <f ca="1">+IFERROR(INDEX('Hoja de Trabajo para listado'!$A$155:$Z$1048576,MATCH($A370,'Hoja de Trabajo para listado'!$A$155:$A$1048576,0),MATCH((CUADRO!Q$5&amp;$E370),'Hoja de Trabajo para listado'!$A$151:$Z$151,0)),0)+IFERROR(INDEX('Hoja de Trabajo para listado'!$AB$155:$BA$1048576,MATCH($A370,'Hoja de Trabajo para listado'!$AB$155:$AB$1048576,0),MATCH((CUADRO!Q$5&amp;$E370),'Hoja de Trabajo para listado'!$AB$151:$BA$151,0)),0)+IFERROR(INDEX('Hoja de Trabajo para listado'!$BC$155:$CB$1048576,MATCH($A370,'Hoja de Trabajo para listado'!$BC$155:$BC$1048576,0),MATCH((CUADRO!Q$5&amp;$E370),'Hoja de Trabajo para listado'!$BC$151:$CB$151,0)),0)+IFERROR(INDEX('Hoja de Trabajo para listado'!$DE$153:$DG$274,MATCH($A370,'Hoja de Trabajo para listado'!$DE$153:$DE$1048576,0),MATCH((CUADRO!Q$5&amp;$E370),'Hoja de Trabajo para listado'!$DE$151:$DG$151,0)),0)+IFERROR(INDEX('Hoja de Trabajo para listado'!$CD$155:$DC$1048576,MATCH($A370,'Hoja de Trabajo para listado'!$CD$155:$CD$1048576,0),MATCH((CUADRO!Q$5&amp;$E370),'Hoja de Trabajo para listado'!$CD$151:$DC$151,0)),0)</f>
        <v>0</v>
      </c>
      <c r="R370" s="314">
        <f t="shared" ca="1" si="10"/>
        <v>0</v>
      </c>
      <c r="S370" s="322"/>
      <c r="T370" s="314">
        <f ca="1">+T371</f>
        <v>0</v>
      </c>
      <c r="U370" s="313">
        <f t="shared" si="11"/>
        <v>1</v>
      </c>
      <c r="V370" s="319" t="str">
        <f>+VLOOKUP(A370,bd_lista!$A$3:$E$593,5,FALSE)</f>
        <v>Gobiernos Autonomos Municipales</v>
      </c>
      <c r="W370" s="425" t="str">
        <f>+V370</f>
        <v>Gobiernos Autonomos Municipales</v>
      </c>
    </row>
    <row r="371" spans="1:23" ht="15" hidden="1" customHeight="1">
      <c r="A371" s="323">
        <v>1304</v>
      </c>
      <c r="B371" s="428"/>
      <c r="C371" s="319" t="str">
        <f>+VLOOKUP(A371,bd_lista!$A$3:$C$593,3,FALSE)</f>
        <v>Gobierno Autónomo Municipal de Tiquipaya</v>
      </c>
      <c r="D371" s="430"/>
      <c r="E371" s="347" t="s">
        <v>1419</v>
      </c>
      <c r="F371" s="316">
        <f ca="1">+IFERROR(INDEX('Hoja de Trabajo para listado'!$A$155:$Z$1048576,MATCH($A371,'Hoja de Trabajo para listado'!$A$155:$A$1048576,0),MATCH((CUADRO!F$5&amp;$E371),'Hoja de Trabajo para listado'!$A$151:$Z$151,0)),0)+IFERROR(INDEX('Hoja de Trabajo para listado'!$AB$155:$BA$1048576,MATCH($A371,'Hoja de Trabajo para listado'!$AB$155:$AB$1048576,0),MATCH((CUADRO!F$5&amp;$E371),'Hoja de Trabajo para listado'!$AB$151:$BA$151,0)),0)+IFERROR(INDEX('Hoja de Trabajo para listado'!$BC$155:$CB$1048576,MATCH($A371,'Hoja de Trabajo para listado'!$BC$155:$BC$1048576,0),MATCH((CUADRO!F$5&amp;$E371),'Hoja de Trabajo para listado'!$BC$151:$CB$151,0)),0)+IFERROR(INDEX('Hoja de Trabajo para listado'!$DE$153:$DG$274,MATCH($A371,'Hoja de Trabajo para listado'!$DE$153:$DE$1048576,0),MATCH((CUADRO!F$5&amp;$E371),'Hoja de Trabajo para listado'!$DE$151:$DG$151,0)),0)+IFERROR(INDEX('Hoja de Trabajo para listado'!$CD$155:$DC$1048576,MATCH($A371,'Hoja de Trabajo para listado'!$CD$155:$CD$1048576,0),MATCH((CUADRO!F$5&amp;$E371),'Hoja de Trabajo para listado'!$CD$151:$DC$151,0)),0)</f>
        <v>0</v>
      </c>
      <c r="G371" s="316">
        <f ca="1">+IFERROR(INDEX('Hoja de Trabajo para listado'!$A$155:$Z$1048576,MATCH($A371,'Hoja de Trabajo para listado'!$A$155:$A$1048576,0),MATCH((CUADRO!G$5&amp;$E371),'Hoja de Trabajo para listado'!$A$151:$Z$151,0)),0)+IFERROR(INDEX('Hoja de Trabajo para listado'!$AB$155:$BA$1048576,MATCH($A371,'Hoja de Trabajo para listado'!$AB$155:$AB$1048576,0),MATCH((CUADRO!G$5&amp;$E371),'Hoja de Trabajo para listado'!$AB$151:$BA$151,0)),0)+IFERROR(INDEX('Hoja de Trabajo para listado'!$BC$155:$CB$1048576,MATCH($A371,'Hoja de Trabajo para listado'!$BC$155:$BC$1048576,0),MATCH((CUADRO!G$5&amp;$E371),'Hoja de Trabajo para listado'!$BC$151:$CB$151,0)),0)+IFERROR(INDEX('Hoja de Trabajo para listado'!$DE$153:$DG$274,MATCH($A371,'Hoja de Trabajo para listado'!$DE$153:$DE$1048576,0),MATCH((CUADRO!G$5&amp;$E371),'Hoja de Trabajo para listado'!$DE$151:$DG$151,0)),0)+IFERROR(INDEX('Hoja de Trabajo para listado'!$CD$155:$DC$1048576,MATCH($A371,'Hoja de Trabajo para listado'!$CD$155:$CD$1048576,0),MATCH((CUADRO!G$5&amp;$E371),'Hoja de Trabajo para listado'!$CD$151:$DC$151,0)),0)</f>
        <v>0</v>
      </c>
      <c r="H371" s="316">
        <f ca="1">+IFERROR(INDEX('Hoja de Trabajo para listado'!$A$155:$Z$1048576,MATCH($A371,'Hoja de Trabajo para listado'!$A$155:$A$1048576,0),MATCH((CUADRO!H$5&amp;$E371),'Hoja de Trabajo para listado'!$A$151:$Z$151,0)),0)+IFERROR(INDEX('Hoja de Trabajo para listado'!$AB$155:$BA$1048576,MATCH($A371,'Hoja de Trabajo para listado'!$AB$155:$AB$1048576,0),MATCH((CUADRO!H$5&amp;$E371),'Hoja de Trabajo para listado'!$AB$151:$BA$151,0)),0)+IFERROR(INDEX('Hoja de Trabajo para listado'!$BC$155:$CB$1048576,MATCH($A371,'Hoja de Trabajo para listado'!$BC$155:$BC$1048576,0),MATCH((CUADRO!H$5&amp;$E371),'Hoja de Trabajo para listado'!$BC$151:$CB$151,0)),0)+IFERROR(INDEX('Hoja de Trabajo para listado'!$DE$153:$DG$274,MATCH($A371,'Hoja de Trabajo para listado'!$DE$153:$DE$1048576,0),MATCH((CUADRO!H$5&amp;$E371),'Hoja de Trabajo para listado'!$DE$151:$DG$151,0)),0)+IFERROR(INDEX('Hoja de Trabajo para listado'!$CD$155:$DC$1048576,MATCH($A371,'Hoja de Trabajo para listado'!$CD$155:$CD$1048576,0),MATCH((CUADRO!H$5&amp;$E371),'Hoja de Trabajo para listado'!$CD$151:$DC$151,0)),0)</f>
        <v>0</v>
      </c>
      <c r="I371" s="316">
        <f ca="1">+IFERROR(INDEX('Hoja de Trabajo para listado'!$A$155:$Z$1048576,MATCH($A371,'Hoja de Trabajo para listado'!$A$155:$A$1048576,0),MATCH((CUADRO!I$5&amp;$E371),'Hoja de Trabajo para listado'!$A$151:$Z$151,0)),0)+IFERROR(INDEX('Hoja de Trabajo para listado'!$AB$155:$BA$1048576,MATCH($A371,'Hoja de Trabajo para listado'!$AB$155:$AB$1048576,0),MATCH((CUADRO!I$5&amp;$E371),'Hoja de Trabajo para listado'!$AB$151:$BA$151,0)),0)+IFERROR(INDEX('Hoja de Trabajo para listado'!$BC$155:$CB$1048576,MATCH($A371,'Hoja de Trabajo para listado'!$BC$155:$BC$1048576,0),MATCH((CUADRO!I$5&amp;$E371),'Hoja de Trabajo para listado'!$BC$151:$CB$151,0)),0)+IFERROR(INDEX('Hoja de Trabajo para listado'!$DE$153:$DG$274,MATCH($A371,'Hoja de Trabajo para listado'!$DE$153:$DE$1048576,0),MATCH((CUADRO!I$5&amp;$E371),'Hoja de Trabajo para listado'!$DE$151:$DG$151,0)),0)+IFERROR(INDEX('Hoja de Trabajo para listado'!$CD$155:$DC$1048576,MATCH($A371,'Hoja de Trabajo para listado'!$CD$155:$CD$1048576,0),MATCH((CUADRO!I$5&amp;$E371),'Hoja de Trabajo para listado'!$CD$151:$DC$151,0)),0)</f>
        <v>0</v>
      </c>
      <c r="J371" s="316">
        <f ca="1">+IFERROR(INDEX('Hoja de Trabajo para listado'!$A$155:$Z$1048576,MATCH($A371,'Hoja de Trabajo para listado'!$A$155:$A$1048576,0),MATCH((CUADRO!J$5&amp;$E371),'Hoja de Trabajo para listado'!$A$151:$Z$151,0)),0)+IFERROR(INDEX('Hoja de Trabajo para listado'!$AB$155:$BA$1048576,MATCH($A371,'Hoja de Trabajo para listado'!$AB$155:$AB$1048576,0),MATCH((CUADRO!J$5&amp;$E371),'Hoja de Trabajo para listado'!$AB$151:$BA$151,0)),0)+IFERROR(INDEX('Hoja de Trabajo para listado'!$BC$155:$CB$1048576,MATCH($A371,'Hoja de Trabajo para listado'!$BC$155:$BC$1048576,0),MATCH((CUADRO!J$5&amp;$E371),'Hoja de Trabajo para listado'!$BC$151:$CB$151,0)),0)+IFERROR(INDEX('Hoja de Trabajo para listado'!$DE$153:$DG$274,MATCH($A371,'Hoja de Trabajo para listado'!$DE$153:$DE$1048576,0),MATCH((CUADRO!J$5&amp;$E371),'Hoja de Trabajo para listado'!$DE$151:$DG$151,0)),0)+IFERROR(INDEX('Hoja de Trabajo para listado'!$CD$155:$DC$1048576,MATCH($A371,'Hoja de Trabajo para listado'!$CD$155:$CD$1048576,0),MATCH((CUADRO!J$5&amp;$E371),'Hoja de Trabajo para listado'!$CD$151:$DC$151,0)),0)</f>
        <v>0</v>
      </c>
      <c r="K371" s="316">
        <f ca="1">+IFERROR(INDEX('Hoja de Trabajo para listado'!$A$155:$Z$1048576,MATCH($A371,'Hoja de Trabajo para listado'!$A$155:$A$1048576,0),MATCH((CUADRO!K$5&amp;$E371),'Hoja de Trabajo para listado'!$A$151:$Z$151,0)),0)+IFERROR(INDEX('Hoja de Trabajo para listado'!$AB$155:$BA$1048576,MATCH($A371,'Hoja de Trabajo para listado'!$AB$155:$AB$1048576,0),MATCH((CUADRO!K$5&amp;$E371),'Hoja de Trabajo para listado'!$AB$151:$BA$151,0)),0)+IFERROR(INDEX('Hoja de Trabajo para listado'!$BC$155:$CB$1048576,MATCH($A371,'Hoja de Trabajo para listado'!$BC$155:$BC$1048576,0),MATCH((CUADRO!K$5&amp;$E371),'Hoja de Trabajo para listado'!$BC$151:$CB$151,0)),0)+IFERROR(INDEX('Hoja de Trabajo para listado'!$DE$153:$DG$274,MATCH($A371,'Hoja de Trabajo para listado'!$DE$153:$DE$1048576,0),MATCH((CUADRO!K$5&amp;$E371),'Hoja de Trabajo para listado'!$DE$151:$DG$151,0)),0)+IFERROR(INDEX('Hoja de Trabajo para listado'!$CD$155:$DC$1048576,MATCH($A371,'Hoja de Trabajo para listado'!$CD$155:$CD$1048576,0),MATCH((CUADRO!K$5&amp;$E371),'Hoja de Trabajo para listado'!$CD$151:$DC$151,0)),0)</f>
        <v>0</v>
      </c>
      <c r="L371" s="316">
        <f ca="1">+IFERROR(INDEX('Hoja de Trabajo para listado'!$A$155:$Z$1048576,MATCH($A371,'Hoja de Trabajo para listado'!$A$155:$A$1048576,0),MATCH((CUADRO!L$5&amp;$E371),'Hoja de Trabajo para listado'!$A$151:$Z$151,0)),0)+IFERROR(INDEX('Hoja de Trabajo para listado'!$AB$155:$BA$1048576,MATCH($A371,'Hoja de Trabajo para listado'!$AB$155:$AB$1048576,0),MATCH((CUADRO!L$5&amp;$E371),'Hoja de Trabajo para listado'!$AB$151:$BA$151,0)),0)+IFERROR(INDEX('Hoja de Trabajo para listado'!$BC$155:$CB$1048576,MATCH($A371,'Hoja de Trabajo para listado'!$BC$155:$BC$1048576,0),MATCH((CUADRO!L$5&amp;$E371),'Hoja de Trabajo para listado'!$BC$151:$CB$151,0)),0)+IFERROR(INDEX('Hoja de Trabajo para listado'!$DE$153:$DG$274,MATCH($A371,'Hoja de Trabajo para listado'!$DE$153:$DE$1048576,0),MATCH((CUADRO!L$5&amp;$E371),'Hoja de Trabajo para listado'!$DE$151:$DG$151,0)),0)+IFERROR(INDEX('Hoja de Trabajo para listado'!$CD$155:$DC$1048576,MATCH($A371,'Hoja de Trabajo para listado'!$CD$155:$CD$1048576,0),MATCH((CUADRO!L$5&amp;$E371),'Hoja de Trabajo para listado'!$CD$151:$DC$151,0)),0)</f>
        <v>0</v>
      </c>
      <c r="M371" s="316">
        <f ca="1">+IFERROR(INDEX('Hoja de Trabajo para listado'!$A$155:$Z$1048576,MATCH($A371,'Hoja de Trabajo para listado'!$A$155:$A$1048576,0),MATCH((CUADRO!M$5&amp;$E371),'Hoja de Trabajo para listado'!$A$151:$Z$151,0)),0)+IFERROR(INDEX('Hoja de Trabajo para listado'!$AB$155:$BA$1048576,MATCH($A371,'Hoja de Trabajo para listado'!$AB$155:$AB$1048576,0),MATCH((CUADRO!M$5&amp;$E371),'Hoja de Trabajo para listado'!$AB$151:$BA$151,0)),0)+IFERROR(INDEX('Hoja de Trabajo para listado'!$BC$155:$CB$1048576,MATCH($A371,'Hoja de Trabajo para listado'!$BC$155:$BC$1048576,0),MATCH((CUADRO!M$5&amp;$E371),'Hoja de Trabajo para listado'!$BC$151:$CB$151,0)),0)+IFERROR(INDEX('Hoja de Trabajo para listado'!$DE$153:$DG$274,MATCH($A371,'Hoja de Trabajo para listado'!$DE$153:$DE$1048576,0),MATCH((CUADRO!M$5&amp;$E371),'Hoja de Trabajo para listado'!$DE$151:$DG$151,0)),0)+IFERROR(INDEX('Hoja de Trabajo para listado'!$CD$155:$DC$1048576,MATCH($A371,'Hoja de Trabajo para listado'!$CD$155:$CD$1048576,0),MATCH((CUADRO!M$5&amp;$E371),'Hoja de Trabajo para listado'!$CD$151:$DC$151,0)),0)</f>
        <v>0</v>
      </c>
      <c r="N371" s="316">
        <f ca="1">+IFERROR(INDEX('Hoja de Trabajo para listado'!$A$155:$Z$1048576,MATCH($A371,'Hoja de Trabajo para listado'!$A$155:$A$1048576,0),MATCH((CUADRO!N$5&amp;$E371),'Hoja de Trabajo para listado'!$A$151:$Z$151,0)),0)+IFERROR(INDEX('Hoja de Trabajo para listado'!$AB$155:$BA$1048576,MATCH($A371,'Hoja de Trabajo para listado'!$AB$155:$AB$1048576,0),MATCH((CUADRO!N$5&amp;$E371),'Hoja de Trabajo para listado'!$AB$151:$BA$151,0)),0)+IFERROR(INDEX('Hoja de Trabajo para listado'!$BC$155:$CB$1048576,MATCH($A371,'Hoja de Trabajo para listado'!$BC$155:$BC$1048576,0),MATCH((CUADRO!N$5&amp;$E371),'Hoja de Trabajo para listado'!$BC$151:$CB$151,0)),0)+IFERROR(INDEX('Hoja de Trabajo para listado'!$DE$153:$DG$274,MATCH($A371,'Hoja de Trabajo para listado'!$DE$153:$DE$1048576,0),MATCH((CUADRO!N$5&amp;$E371),'Hoja de Trabajo para listado'!$DE$151:$DG$151,0)),0)+IFERROR(INDEX('Hoja de Trabajo para listado'!$CD$155:$DC$1048576,MATCH($A371,'Hoja de Trabajo para listado'!$CD$155:$CD$1048576,0),MATCH((CUADRO!N$5&amp;$E371),'Hoja de Trabajo para listado'!$CD$151:$DC$151,0)),0)</f>
        <v>0</v>
      </c>
      <c r="O371" s="316">
        <f ca="1">+IFERROR(INDEX('Hoja de Trabajo para listado'!$A$155:$Z$1048576,MATCH($A371,'Hoja de Trabajo para listado'!$A$155:$A$1048576,0),MATCH((CUADRO!O$5&amp;$E371),'Hoja de Trabajo para listado'!$A$151:$Z$151,0)),0)+IFERROR(INDEX('Hoja de Trabajo para listado'!$AB$155:$BA$1048576,MATCH($A371,'Hoja de Trabajo para listado'!$AB$155:$AB$1048576,0),MATCH((CUADRO!O$5&amp;$E371),'Hoja de Trabajo para listado'!$AB$151:$BA$151,0)),0)+IFERROR(INDEX('Hoja de Trabajo para listado'!$BC$155:$CB$1048576,MATCH($A371,'Hoja de Trabajo para listado'!$BC$155:$BC$1048576,0),MATCH((CUADRO!O$5&amp;$E371),'Hoja de Trabajo para listado'!$BC$151:$CB$151,0)),0)+IFERROR(INDEX('Hoja de Trabajo para listado'!$DE$153:$DG$274,MATCH($A371,'Hoja de Trabajo para listado'!$DE$153:$DE$1048576,0),MATCH((CUADRO!O$5&amp;$E371),'Hoja de Trabajo para listado'!$DE$151:$DG$151,0)),0)+IFERROR(INDEX('Hoja de Trabajo para listado'!$CD$155:$DC$1048576,MATCH($A371,'Hoja de Trabajo para listado'!$CD$155:$CD$1048576,0),MATCH((CUADRO!O$5&amp;$E371),'Hoja de Trabajo para listado'!$CD$151:$DC$151,0)),0)</f>
        <v>0</v>
      </c>
      <c r="P371" s="316">
        <f ca="1">+IFERROR(INDEX('Hoja de Trabajo para listado'!$A$155:$Z$1048576,MATCH($A371,'Hoja de Trabajo para listado'!$A$155:$A$1048576,0),MATCH((CUADRO!P$5&amp;$E371),'Hoja de Trabajo para listado'!$A$151:$Z$151,0)),0)+IFERROR(INDEX('Hoja de Trabajo para listado'!$AB$155:$BA$1048576,MATCH($A371,'Hoja de Trabajo para listado'!$AB$155:$AB$1048576,0),MATCH((CUADRO!P$5&amp;$E371),'Hoja de Trabajo para listado'!$AB$151:$BA$151,0)),0)+IFERROR(INDEX('Hoja de Trabajo para listado'!$BC$155:$CB$1048576,MATCH($A371,'Hoja de Trabajo para listado'!$BC$155:$BC$1048576,0),MATCH((CUADRO!P$5&amp;$E371),'Hoja de Trabajo para listado'!$BC$151:$CB$151,0)),0)+IFERROR(INDEX('Hoja de Trabajo para listado'!$DE$153:$DG$274,MATCH($A371,'Hoja de Trabajo para listado'!$DE$153:$DE$1048576,0),MATCH((CUADRO!P$5&amp;$E371),'Hoja de Trabajo para listado'!$DE$151:$DG$151,0)),0)+IFERROR(INDEX('Hoja de Trabajo para listado'!$CD$155:$DC$1048576,MATCH($A371,'Hoja de Trabajo para listado'!$CD$155:$CD$1048576,0),MATCH((CUADRO!P$5&amp;$E371),'Hoja de Trabajo para listado'!$CD$151:$DC$151,0)),0)</f>
        <v>0</v>
      </c>
      <c r="Q371" s="316">
        <f ca="1">+IFERROR(INDEX('Hoja de Trabajo para listado'!$A$155:$Z$1048576,MATCH($A371,'Hoja de Trabajo para listado'!$A$155:$A$1048576,0),MATCH((CUADRO!Q$5&amp;$E371),'Hoja de Trabajo para listado'!$A$151:$Z$151,0)),0)+IFERROR(INDEX('Hoja de Trabajo para listado'!$AB$155:$BA$1048576,MATCH($A371,'Hoja de Trabajo para listado'!$AB$155:$AB$1048576,0),MATCH((CUADRO!Q$5&amp;$E371),'Hoja de Trabajo para listado'!$AB$151:$BA$151,0)),0)+IFERROR(INDEX('Hoja de Trabajo para listado'!$BC$155:$CB$1048576,MATCH($A371,'Hoja de Trabajo para listado'!$BC$155:$BC$1048576,0),MATCH((CUADRO!Q$5&amp;$E371),'Hoja de Trabajo para listado'!$BC$151:$CB$151,0)),0)+IFERROR(INDEX('Hoja de Trabajo para listado'!$DE$153:$DG$274,MATCH($A371,'Hoja de Trabajo para listado'!$DE$153:$DE$1048576,0),MATCH((CUADRO!Q$5&amp;$E371),'Hoja de Trabajo para listado'!$DE$151:$DG$151,0)),0)+IFERROR(INDEX('Hoja de Trabajo para listado'!$CD$155:$DC$1048576,MATCH($A371,'Hoja de Trabajo para listado'!$CD$155:$CD$1048576,0),MATCH((CUADRO!Q$5&amp;$E371),'Hoja de Trabajo para listado'!$CD$151:$DC$151,0)),0)</f>
        <v>0</v>
      </c>
      <c r="R371" s="316">
        <f t="shared" ca="1" si="10"/>
        <v>0</v>
      </c>
      <c r="S371" s="344">
        <f ca="1">+R370+R371</f>
        <v>0</v>
      </c>
      <c r="T371" s="316">
        <f ca="1">+S371</f>
        <v>0</v>
      </c>
      <c r="U371" s="315">
        <f t="shared" si="11"/>
        <v>2</v>
      </c>
      <c r="V371" s="319" t="str">
        <f>+VLOOKUP(A371,bd_lista!$A$3:$E$593,5,FALSE)</f>
        <v>Gobiernos Autonomos Municipales</v>
      </c>
      <c r="W371" s="426"/>
    </row>
    <row r="372" spans="1:23" ht="15" hidden="1" customHeight="1">
      <c r="A372" s="325">
        <v>1305</v>
      </c>
      <c r="B372" s="427">
        <f>+A372</f>
        <v>1305</v>
      </c>
      <c r="C372" s="318" t="str">
        <f>+VLOOKUP(A372,bd_lista!$A$3:$C$593,3,FALSE)</f>
        <v>Gobierno Autónomo Municipal de Vinto</v>
      </c>
      <c r="D372" s="429" t="str">
        <f>+C372</f>
        <v>Gobierno Autónomo Municipal de Vinto</v>
      </c>
      <c r="E372" s="346" t="s">
        <v>1418</v>
      </c>
      <c r="F372" s="314">
        <f ca="1">+IFERROR(INDEX('Hoja de Trabajo para listado'!$A$155:$Z$1048576,MATCH($A372,'Hoja de Trabajo para listado'!$A$155:$A$1048576,0),MATCH((CUADRO!F$5&amp;$E372),'Hoja de Trabajo para listado'!$A$151:$Z$151,0)),0)+IFERROR(INDEX('Hoja de Trabajo para listado'!$AB$155:$BA$1048576,MATCH($A372,'Hoja de Trabajo para listado'!$AB$155:$AB$1048576,0),MATCH((CUADRO!F$5&amp;$E372),'Hoja de Trabajo para listado'!$AB$151:$BA$151,0)),0)+IFERROR(INDEX('Hoja de Trabajo para listado'!$BC$155:$CB$1048576,MATCH($A372,'Hoja de Trabajo para listado'!$BC$155:$BC$1048576,0),MATCH((CUADRO!F$5&amp;$E372),'Hoja de Trabajo para listado'!$BC$151:$CB$151,0)),0)+IFERROR(INDEX('Hoja de Trabajo para listado'!$DE$153:$DG$274,MATCH($A372,'Hoja de Trabajo para listado'!$DE$153:$DE$1048576,0),MATCH((CUADRO!F$5&amp;$E372),'Hoja de Trabajo para listado'!$DE$151:$DG$151,0)),0)+IFERROR(INDEX('Hoja de Trabajo para listado'!$CD$155:$DC$1048576,MATCH($A372,'Hoja de Trabajo para listado'!$CD$155:$CD$1048576,0),MATCH((CUADRO!F$5&amp;$E372),'Hoja de Trabajo para listado'!$CD$151:$DC$151,0)),0)</f>
        <v>0</v>
      </c>
      <c r="G372" s="314">
        <f ca="1">+IFERROR(INDEX('Hoja de Trabajo para listado'!$A$155:$Z$1048576,MATCH($A372,'Hoja de Trabajo para listado'!$A$155:$A$1048576,0),MATCH((CUADRO!G$5&amp;$E372),'Hoja de Trabajo para listado'!$A$151:$Z$151,0)),0)+IFERROR(INDEX('Hoja de Trabajo para listado'!$AB$155:$BA$1048576,MATCH($A372,'Hoja de Trabajo para listado'!$AB$155:$AB$1048576,0),MATCH((CUADRO!G$5&amp;$E372),'Hoja de Trabajo para listado'!$AB$151:$BA$151,0)),0)+IFERROR(INDEX('Hoja de Trabajo para listado'!$BC$155:$CB$1048576,MATCH($A372,'Hoja de Trabajo para listado'!$BC$155:$BC$1048576,0),MATCH((CUADRO!G$5&amp;$E372),'Hoja de Trabajo para listado'!$BC$151:$CB$151,0)),0)+IFERROR(INDEX('Hoja de Trabajo para listado'!$DE$153:$DG$274,MATCH($A372,'Hoja de Trabajo para listado'!$DE$153:$DE$1048576,0),MATCH((CUADRO!G$5&amp;$E372),'Hoja de Trabajo para listado'!$DE$151:$DG$151,0)),0)+IFERROR(INDEX('Hoja de Trabajo para listado'!$CD$155:$DC$1048576,MATCH($A372,'Hoja de Trabajo para listado'!$CD$155:$CD$1048576,0),MATCH((CUADRO!G$5&amp;$E372),'Hoja de Trabajo para listado'!$CD$151:$DC$151,0)),0)</f>
        <v>0</v>
      </c>
      <c r="H372" s="314">
        <f ca="1">+IFERROR(INDEX('Hoja de Trabajo para listado'!$A$155:$Z$1048576,MATCH($A372,'Hoja de Trabajo para listado'!$A$155:$A$1048576,0),MATCH((CUADRO!H$5&amp;$E372),'Hoja de Trabajo para listado'!$A$151:$Z$151,0)),0)+IFERROR(INDEX('Hoja de Trabajo para listado'!$AB$155:$BA$1048576,MATCH($A372,'Hoja de Trabajo para listado'!$AB$155:$AB$1048576,0),MATCH((CUADRO!H$5&amp;$E372),'Hoja de Trabajo para listado'!$AB$151:$BA$151,0)),0)+IFERROR(INDEX('Hoja de Trabajo para listado'!$BC$155:$CB$1048576,MATCH($A372,'Hoja de Trabajo para listado'!$BC$155:$BC$1048576,0),MATCH((CUADRO!H$5&amp;$E372),'Hoja de Trabajo para listado'!$BC$151:$CB$151,0)),0)+IFERROR(INDEX('Hoja de Trabajo para listado'!$DE$153:$DG$274,MATCH($A372,'Hoja de Trabajo para listado'!$DE$153:$DE$1048576,0),MATCH((CUADRO!H$5&amp;$E372),'Hoja de Trabajo para listado'!$DE$151:$DG$151,0)),0)+IFERROR(INDEX('Hoja de Trabajo para listado'!$CD$155:$DC$1048576,MATCH($A372,'Hoja de Trabajo para listado'!$CD$155:$CD$1048576,0),MATCH((CUADRO!H$5&amp;$E372),'Hoja de Trabajo para listado'!$CD$151:$DC$151,0)),0)</f>
        <v>0</v>
      </c>
      <c r="I372" s="314">
        <f ca="1">+IFERROR(INDEX('Hoja de Trabajo para listado'!$A$155:$Z$1048576,MATCH($A372,'Hoja de Trabajo para listado'!$A$155:$A$1048576,0),MATCH((CUADRO!I$5&amp;$E372),'Hoja de Trabajo para listado'!$A$151:$Z$151,0)),0)+IFERROR(INDEX('Hoja de Trabajo para listado'!$AB$155:$BA$1048576,MATCH($A372,'Hoja de Trabajo para listado'!$AB$155:$AB$1048576,0),MATCH((CUADRO!I$5&amp;$E372),'Hoja de Trabajo para listado'!$AB$151:$BA$151,0)),0)+IFERROR(INDEX('Hoja de Trabajo para listado'!$BC$155:$CB$1048576,MATCH($A372,'Hoja de Trabajo para listado'!$BC$155:$BC$1048576,0),MATCH((CUADRO!I$5&amp;$E372),'Hoja de Trabajo para listado'!$BC$151:$CB$151,0)),0)+IFERROR(INDEX('Hoja de Trabajo para listado'!$DE$153:$DG$274,MATCH($A372,'Hoja de Trabajo para listado'!$DE$153:$DE$1048576,0),MATCH((CUADRO!I$5&amp;$E372),'Hoja de Trabajo para listado'!$DE$151:$DG$151,0)),0)+IFERROR(INDEX('Hoja de Trabajo para listado'!$CD$155:$DC$1048576,MATCH($A372,'Hoja de Trabajo para listado'!$CD$155:$CD$1048576,0),MATCH((CUADRO!I$5&amp;$E372),'Hoja de Trabajo para listado'!$CD$151:$DC$151,0)),0)</f>
        <v>0</v>
      </c>
      <c r="J372" s="314">
        <f ca="1">+IFERROR(INDEX('Hoja de Trabajo para listado'!$A$155:$Z$1048576,MATCH($A372,'Hoja de Trabajo para listado'!$A$155:$A$1048576,0),MATCH((CUADRO!J$5&amp;$E372),'Hoja de Trabajo para listado'!$A$151:$Z$151,0)),0)+IFERROR(INDEX('Hoja de Trabajo para listado'!$AB$155:$BA$1048576,MATCH($A372,'Hoja de Trabajo para listado'!$AB$155:$AB$1048576,0),MATCH((CUADRO!J$5&amp;$E372),'Hoja de Trabajo para listado'!$AB$151:$BA$151,0)),0)+IFERROR(INDEX('Hoja de Trabajo para listado'!$BC$155:$CB$1048576,MATCH($A372,'Hoja de Trabajo para listado'!$BC$155:$BC$1048576,0),MATCH((CUADRO!J$5&amp;$E372),'Hoja de Trabajo para listado'!$BC$151:$CB$151,0)),0)+IFERROR(INDEX('Hoja de Trabajo para listado'!$DE$153:$DG$274,MATCH($A372,'Hoja de Trabajo para listado'!$DE$153:$DE$1048576,0),MATCH((CUADRO!J$5&amp;$E372),'Hoja de Trabajo para listado'!$DE$151:$DG$151,0)),0)+IFERROR(INDEX('Hoja de Trabajo para listado'!$CD$155:$DC$1048576,MATCH($A372,'Hoja de Trabajo para listado'!$CD$155:$CD$1048576,0),MATCH((CUADRO!J$5&amp;$E372),'Hoja de Trabajo para listado'!$CD$151:$DC$151,0)),0)</f>
        <v>0</v>
      </c>
      <c r="K372" s="314">
        <f ca="1">+IFERROR(INDEX('Hoja de Trabajo para listado'!$A$155:$Z$1048576,MATCH($A372,'Hoja de Trabajo para listado'!$A$155:$A$1048576,0),MATCH((CUADRO!K$5&amp;$E372),'Hoja de Trabajo para listado'!$A$151:$Z$151,0)),0)+IFERROR(INDEX('Hoja de Trabajo para listado'!$AB$155:$BA$1048576,MATCH($A372,'Hoja de Trabajo para listado'!$AB$155:$AB$1048576,0),MATCH((CUADRO!K$5&amp;$E372),'Hoja de Trabajo para listado'!$AB$151:$BA$151,0)),0)+IFERROR(INDEX('Hoja de Trabajo para listado'!$BC$155:$CB$1048576,MATCH($A372,'Hoja de Trabajo para listado'!$BC$155:$BC$1048576,0),MATCH((CUADRO!K$5&amp;$E372),'Hoja de Trabajo para listado'!$BC$151:$CB$151,0)),0)+IFERROR(INDEX('Hoja de Trabajo para listado'!$DE$153:$DG$274,MATCH($A372,'Hoja de Trabajo para listado'!$DE$153:$DE$1048576,0),MATCH((CUADRO!K$5&amp;$E372),'Hoja de Trabajo para listado'!$DE$151:$DG$151,0)),0)+IFERROR(INDEX('Hoja de Trabajo para listado'!$CD$155:$DC$1048576,MATCH($A372,'Hoja de Trabajo para listado'!$CD$155:$CD$1048576,0),MATCH((CUADRO!K$5&amp;$E372),'Hoja de Trabajo para listado'!$CD$151:$DC$151,0)),0)</f>
        <v>0</v>
      </c>
      <c r="L372" s="314">
        <f ca="1">+IFERROR(INDEX('Hoja de Trabajo para listado'!$A$155:$Z$1048576,MATCH($A372,'Hoja de Trabajo para listado'!$A$155:$A$1048576,0),MATCH((CUADRO!L$5&amp;$E372),'Hoja de Trabajo para listado'!$A$151:$Z$151,0)),0)+IFERROR(INDEX('Hoja de Trabajo para listado'!$AB$155:$BA$1048576,MATCH($A372,'Hoja de Trabajo para listado'!$AB$155:$AB$1048576,0),MATCH((CUADRO!L$5&amp;$E372),'Hoja de Trabajo para listado'!$AB$151:$BA$151,0)),0)+IFERROR(INDEX('Hoja de Trabajo para listado'!$BC$155:$CB$1048576,MATCH($A372,'Hoja de Trabajo para listado'!$BC$155:$BC$1048576,0),MATCH((CUADRO!L$5&amp;$E372),'Hoja de Trabajo para listado'!$BC$151:$CB$151,0)),0)+IFERROR(INDEX('Hoja de Trabajo para listado'!$DE$153:$DG$274,MATCH($A372,'Hoja de Trabajo para listado'!$DE$153:$DE$1048576,0),MATCH((CUADRO!L$5&amp;$E372),'Hoja de Trabajo para listado'!$DE$151:$DG$151,0)),0)+IFERROR(INDEX('Hoja de Trabajo para listado'!$CD$155:$DC$1048576,MATCH($A372,'Hoja de Trabajo para listado'!$CD$155:$CD$1048576,0),MATCH((CUADRO!L$5&amp;$E372),'Hoja de Trabajo para listado'!$CD$151:$DC$151,0)),0)</f>
        <v>0</v>
      </c>
      <c r="M372" s="314">
        <f ca="1">+IFERROR(INDEX('Hoja de Trabajo para listado'!$A$155:$Z$1048576,MATCH($A372,'Hoja de Trabajo para listado'!$A$155:$A$1048576,0),MATCH((CUADRO!M$5&amp;$E372),'Hoja de Trabajo para listado'!$A$151:$Z$151,0)),0)+IFERROR(INDEX('Hoja de Trabajo para listado'!$AB$155:$BA$1048576,MATCH($A372,'Hoja de Trabajo para listado'!$AB$155:$AB$1048576,0),MATCH((CUADRO!M$5&amp;$E372),'Hoja de Trabajo para listado'!$AB$151:$BA$151,0)),0)+IFERROR(INDEX('Hoja de Trabajo para listado'!$BC$155:$CB$1048576,MATCH($A372,'Hoja de Trabajo para listado'!$BC$155:$BC$1048576,0),MATCH((CUADRO!M$5&amp;$E372),'Hoja de Trabajo para listado'!$BC$151:$CB$151,0)),0)+IFERROR(INDEX('Hoja de Trabajo para listado'!$DE$153:$DG$274,MATCH($A372,'Hoja de Trabajo para listado'!$DE$153:$DE$1048576,0),MATCH((CUADRO!M$5&amp;$E372),'Hoja de Trabajo para listado'!$DE$151:$DG$151,0)),0)+IFERROR(INDEX('Hoja de Trabajo para listado'!$CD$155:$DC$1048576,MATCH($A372,'Hoja de Trabajo para listado'!$CD$155:$CD$1048576,0),MATCH((CUADRO!M$5&amp;$E372),'Hoja de Trabajo para listado'!$CD$151:$DC$151,0)),0)</f>
        <v>0</v>
      </c>
      <c r="N372" s="314">
        <f ca="1">+IFERROR(INDEX('Hoja de Trabajo para listado'!$A$155:$Z$1048576,MATCH($A372,'Hoja de Trabajo para listado'!$A$155:$A$1048576,0),MATCH((CUADRO!N$5&amp;$E372),'Hoja de Trabajo para listado'!$A$151:$Z$151,0)),0)+IFERROR(INDEX('Hoja de Trabajo para listado'!$AB$155:$BA$1048576,MATCH($A372,'Hoja de Trabajo para listado'!$AB$155:$AB$1048576,0),MATCH((CUADRO!N$5&amp;$E372),'Hoja de Trabajo para listado'!$AB$151:$BA$151,0)),0)+IFERROR(INDEX('Hoja de Trabajo para listado'!$BC$155:$CB$1048576,MATCH($A372,'Hoja de Trabajo para listado'!$BC$155:$BC$1048576,0),MATCH((CUADRO!N$5&amp;$E372),'Hoja de Trabajo para listado'!$BC$151:$CB$151,0)),0)+IFERROR(INDEX('Hoja de Trabajo para listado'!$DE$153:$DG$274,MATCH($A372,'Hoja de Trabajo para listado'!$DE$153:$DE$1048576,0),MATCH((CUADRO!N$5&amp;$E372),'Hoja de Trabajo para listado'!$DE$151:$DG$151,0)),0)+IFERROR(INDEX('Hoja de Trabajo para listado'!$CD$155:$DC$1048576,MATCH($A372,'Hoja de Trabajo para listado'!$CD$155:$CD$1048576,0),MATCH((CUADRO!N$5&amp;$E372),'Hoja de Trabajo para listado'!$CD$151:$DC$151,0)),0)</f>
        <v>0</v>
      </c>
      <c r="O372" s="314">
        <f ca="1">+IFERROR(INDEX('Hoja de Trabajo para listado'!$A$155:$Z$1048576,MATCH($A372,'Hoja de Trabajo para listado'!$A$155:$A$1048576,0),MATCH((CUADRO!O$5&amp;$E372),'Hoja de Trabajo para listado'!$A$151:$Z$151,0)),0)+IFERROR(INDEX('Hoja de Trabajo para listado'!$AB$155:$BA$1048576,MATCH($A372,'Hoja de Trabajo para listado'!$AB$155:$AB$1048576,0),MATCH((CUADRO!O$5&amp;$E372),'Hoja de Trabajo para listado'!$AB$151:$BA$151,0)),0)+IFERROR(INDEX('Hoja de Trabajo para listado'!$BC$155:$CB$1048576,MATCH($A372,'Hoja de Trabajo para listado'!$BC$155:$BC$1048576,0),MATCH((CUADRO!O$5&amp;$E372),'Hoja de Trabajo para listado'!$BC$151:$CB$151,0)),0)+IFERROR(INDEX('Hoja de Trabajo para listado'!$DE$153:$DG$274,MATCH($A372,'Hoja de Trabajo para listado'!$DE$153:$DE$1048576,0),MATCH((CUADRO!O$5&amp;$E372),'Hoja de Trabajo para listado'!$DE$151:$DG$151,0)),0)+IFERROR(INDEX('Hoja de Trabajo para listado'!$CD$155:$DC$1048576,MATCH($A372,'Hoja de Trabajo para listado'!$CD$155:$CD$1048576,0),MATCH((CUADRO!O$5&amp;$E372),'Hoja de Trabajo para listado'!$CD$151:$DC$151,0)),0)</f>
        <v>0</v>
      </c>
      <c r="P372" s="314">
        <f ca="1">+IFERROR(INDEX('Hoja de Trabajo para listado'!$A$155:$Z$1048576,MATCH($A372,'Hoja de Trabajo para listado'!$A$155:$A$1048576,0),MATCH((CUADRO!P$5&amp;$E372),'Hoja de Trabajo para listado'!$A$151:$Z$151,0)),0)+IFERROR(INDEX('Hoja de Trabajo para listado'!$AB$155:$BA$1048576,MATCH($A372,'Hoja de Trabajo para listado'!$AB$155:$AB$1048576,0),MATCH((CUADRO!P$5&amp;$E372),'Hoja de Trabajo para listado'!$AB$151:$BA$151,0)),0)+IFERROR(INDEX('Hoja de Trabajo para listado'!$BC$155:$CB$1048576,MATCH($A372,'Hoja de Trabajo para listado'!$BC$155:$BC$1048576,0),MATCH((CUADRO!P$5&amp;$E372),'Hoja de Trabajo para listado'!$BC$151:$CB$151,0)),0)+IFERROR(INDEX('Hoja de Trabajo para listado'!$DE$153:$DG$274,MATCH($A372,'Hoja de Trabajo para listado'!$DE$153:$DE$1048576,0),MATCH((CUADRO!P$5&amp;$E372),'Hoja de Trabajo para listado'!$DE$151:$DG$151,0)),0)+IFERROR(INDEX('Hoja de Trabajo para listado'!$CD$155:$DC$1048576,MATCH($A372,'Hoja de Trabajo para listado'!$CD$155:$CD$1048576,0),MATCH((CUADRO!P$5&amp;$E372),'Hoja de Trabajo para listado'!$CD$151:$DC$151,0)),0)</f>
        <v>0</v>
      </c>
      <c r="Q372" s="314">
        <f ca="1">+IFERROR(INDEX('Hoja de Trabajo para listado'!$A$155:$Z$1048576,MATCH($A372,'Hoja de Trabajo para listado'!$A$155:$A$1048576,0),MATCH((CUADRO!Q$5&amp;$E372),'Hoja de Trabajo para listado'!$A$151:$Z$151,0)),0)+IFERROR(INDEX('Hoja de Trabajo para listado'!$AB$155:$BA$1048576,MATCH($A372,'Hoja de Trabajo para listado'!$AB$155:$AB$1048576,0),MATCH((CUADRO!Q$5&amp;$E372),'Hoja de Trabajo para listado'!$AB$151:$BA$151,0)),0)+IFERROR(INDEX('Hoja de Trabajo para listado'!$BC$155:$CB$1048576,MATCH($A372,'Hoja de Trabajo para listado'!$BC$155:$BC$1048576,0),MATCH((CUADRO!Q$5&amp;$E372),'Hoja de Trabajo para listado'!$BC$151:$CB$151,0)),0)+IFERROR(INDEX('Hoja de Trabajo para listado'!$DE$153:$DG$274,MATCH($A372,'Hoja de Trabajo para listado'!$DE$153:$DE$1048576,0),MATCH((CUADRO!Q$5&amp;$E372),'Hoja de Trabajo para listado'!$DE$151:$DG$151,0)),0)+IFERROR(INDEX('Hoja de Trabajo para listado'!$CD$155:$DC$1048576,MATCH($A372,'Hoja de Trabajo para listado'!$CD$155:$CD$1048576,0),MATCH((CUADRO!Q$5&amp;$E372),'Hoja de Trabajo para listado'!$CD$151:$DC$151,0)),0)</f>
        <v>0</v>
      </c>
      <c r="R372" s="314">
        <f t="shared" ca="1" si="10"/>
        <v>0</v>
      </c>
      <c r="S372" s="322"/>
      <c r="T372" s="314">
        <f ca="1">+T373</f>
        <v>0</v>
      </c>
      <c r="U372" s="313">
        <f t="shared" si="11"/>
        <v>1</v>
      </c>
      <c r="V372" s="319" t="str">
        <f>+VLOOKUP(A372,bd_lista!$A$3:$E$593,5,FALSE)</f>
        <v>Gobiernos Autonomos Municipales</v>
      </c>
      <c r="W372" s="425" t="str">
        <f>+V372</f>
        <v>Gobiernos Autonomos Municipales</v>
      </c>
    </row>
    <row r="373" spans="1:23" ht="15" hidden="1" customHeight="1">
      <c r="A373" s="323">
        <v>1305</v>
      </c>
      <c r="B373" s="428"/>
      <c r="C373" s="319" t="str">
        <f>+VLOOKUP(A373,bd_lista!$A$3:$C$593,3,FALSE)</f>
        <v>Gobierno Autónomo Municipal de Vinto</v>
      </c>
      <c r="D373" s="430"/>
      <c r="E373" s="347" t="s">
        <v>1419</v>
      </c>
      <c r="F373" s="316">
        <f ca="1">+IFERROR(INDEX('Hoja de Trabajo para listado'!$A$155:$Z$1048576,MATCH($A373,'Hoja de Trabajo para listado'!$A$155:$A$1048576,0),MATCH((CUADRO!F$5&amp;$E373),'Hoja de Trabajo para listado'!$A$151:$Z$151,0)),0)+IFERROR(INDEX('Hoja de Trabajo para listado'!$AB$155:$BA$1048576,MATCH($A373,'Hoja de Trabajo para listado'!$AB$155:$AB$1048576,0),MATCH((CUADRO!F$5&amp;$E373),'Hoja de Trabajo para listado'!$AB$151:$BA$151,0)),0)+IFERROR(INDEX('Hoja de Trabajo para listado'!$BC$155:$CB$1048576,MATCH($A373,'Hoja de Trabajo para listado'!$BC$155:$BC$1048576,0),MATCH((CUADRO!F$5&amp;$E373),'Hoja de Trabajo para listado'!$BC$151:$CB$151,0)),0)+IFERROR(INDEX('Hoja de Trabajo para listado'!$DE$153:$DG$274,MATCH($A373,'Hoja de Trabajo para listado'!$DE$153:$DE$1048576,0),MATCH((CUADRO!F$5&amp;$E373),'Hoja de Trabajo para listado'!$DE$151:$DG$151,0)),0)+IFERROR(INDEX('Hoja de Trabajo para listado'!$CD$155:$DC$1048576,MATCH($A373,'Hoja de Trabajo para listado'!$CD$155:$CD$1048576,0),MATCH((CUADRO!F$5&amp;$E373),'Hoja de Trabajo para listado'!$CD$151:$DC$151,0)),0)</f>
        <v>0</v>
      </c>
      <c r="G373" s="316">
        <f ca="1">+IFERROR(INDEX('Hoja de Trabajo para listado'!$A$155:$Z$1048576,MATCH($A373,'Hoja de Trabajo para listado'!$A$155:$A$1048576,0),MATCH((CUADRO!G$5&amp;$E373),'Hoja de Trabajo para listado'!$A$151:$Z$151,0)),0)+IFERROR(INDEX('Hoja de Trabajo para listado'!$AB$155:$BA$1048576,MATCH($A373,'Hoja de Trabajo para listado'!$AB$155:$AB$1048576,0),MATCH((CUADRO!G$5&amp;$E373),'Hoja de Trabajo para listado'!$AB$151:$BA$151,0)),0)+IFERROR(INDEX('Hoja de Trabajo para listado'!$BC$155:$CB$1048576,MATCH($A373,'Hoja de Trabajo para listado'!$BC$155:$BC$1048576,0),MATCH((CUADRO!G$5&amp;$E373),'Hoja de Trabajo para listado'!$BC$151:$CB$151,0)),0)+IFERROR(INDEX('Hoja de Trabajo para listado'!$DE$153:$DG$274,MATCH($A373,'Hoja de Trabajo para listado'!$DE$153:$DE$1048576,0),MATCH((CUADRO!G$5&amp;$E373),'Hoja de Trabajo para listado'!$DE$151:$DG$151,0)),0)+IFERROR(INDEX('Hoja de Trabajo para listado'!$CD$155:$DC$1048576,MATCH($A373,'Hoja de Trabajo para listado'!$CD$155:$CD$1048576,0),MATCH((CUADRO!G$5&amp;$E373),'Hoja de Trabajo para listado'!$CD$151:$DC$151,0)),0)</f>
        <v>0</v>
      </c>
      <c r="H373" s="316">
        <f ca="1">+IFERROR(INDEX('Hoja de Trabajo para listado'!$A$155:$Z$1048576,MATCH($A373,'Hoja de Trabajo para listado'!$A$155:$A$1048576,0),MATCH((CUADRO!H$5&amp;$E373),'Hoja de Trabajo para listado'!$A$151:$Z$151,0)),0)+IFERROR(INDEX('Hoja de Trabajo para listado'!$AB$155:$BA$1048576,MATCH($A373,'Hoja de Trabajo para listado'!$AB$155:$AB$1048576,0),MATCH((CUADRO!H$5&amp;$E373),'Hoja de Trabajo para listado'!$AB$151:$BA$151,0)),0)+IFERROR(INDEX('Hoja de Trabajo para listado'!$BC$155:$CB$1048576,MATCH($A373,'Hoja de Trabajo para listado'!$BC$155:$BC$1048576,0),MATCH((CUADRO!H$5&amp;$E373),'Hoja de Trabajo para listado'!$BC$151:$CB$151,0)),0)+IFERROR(INDEX('Hoja de Trabajo para listado'!$DE$153:$DG$274,MATCH($A373,'Hoja de Trabajo para listado'!$DE$153:$DE$1048576,0),MATCH((CUADRO!H$5&amp;$E373),'Hoja de Trabajo para listado'!$DE$151:$DG$151,0)),0)+IFERROR(INDEX('Hoja de Trabajo para listado'!$CD$155:$DC$1048576,MATCH($A373,'Hoja de Trabajo para listado'!$CD$155:$CD$1048576,0),MATCH((CUADRO!H$5&amp;$E373),'Hoja de Trabajo para listado'!$CD$151:$DC$151,0)),0)</f>
        <v>0</v>
      </c>
      <c r="I373" s="316">
        <f ca="1">+IFERROR(INDEX('Hoja de Trabajo para listado'!$A$155:$Z$1048576,MATCH($A373,'Hoja de Trabajo para listado'!$A$155:$A$1048576,0),MATCH((CUADRO!I$5&amp;$E373),'Hoja de Trabajo para listado'!$A$151:$Z$151,0)),0)+IFERROR(INDEX('Hoja de Trabajo para listado'!$AB$155:$BA$1048576,MATCH($A373,'Hoja de Trabajo para listado'!$AB$155:$AB$1048576,0),MATCH((CUADRO!I$5&amp;$E373),'Hoja de Trabajo para listado'!$AB$151:$BA$151,0)),0)+IFERROR(INDEX('Hoja de Trabajo para listado'!$BC$155:$CB$1048576,MATCH($A373,'Hoja de Trabajo para listado'!$BC$155:$BC$1048576,0),MATCH((CUADRO!I$5&amp;$E373),'Hoja de Trabajo para listado'!$BC$151:$CB$151,0)),0)+IFERROR(INDEX('Hoja de Trabajo para listado'!$DE$153:$DG$274,MATCH($A373,'Hoja de Trabajo para listado'!$DE$153:$DE$1048576,0),MATCH((CUADRO!I$5&amp;$E373),'Hoja de Trabajo para listado'!$DE$151:$DG$151,0)),0)+IFERROR(INDEX('Hoja de Trabajo para listado'!$CD$155:$DC$1048576,MATCH($A373,'Hoja de Trabajo para listado'!$CD$155:$CD$1048576,0),MATCH((CUADRO!I$5&amp;$E373),'Hoja de Trabajo para listado'!$CD$151:$DC$151,0)),0)</f>
        <v>0</v>
      </c>
      <c r="J373" s="316">
        <f ca="1">+IFERROR(INDEX('Hoja de Trabajo para listado'!$A$155:$Z$1048576,MATCH($A373,'Hoja de Trabajo para listado'!$A$155:$A$1048576,0),MATCH((CUADRO!J$5&amp;$E373),'Hoja de Trabajo para listado'!$A$151:$Z$151,0)),0)+IFERROR(INDEX('Hoja de Trabajo para listado'!$AB$155:$BA$1048576,MATCH($A373,'Hoja de Trabajo para listado'!$AB$155:$AB$1048576,0),MATCH((CUADRO!J$5&amp;$E373),'Hoja de Trabajo para listado'!$AB$151:$BA$151,0)),0)+IFERROR(INDEX('Hoja de Trabajo para listado'!$BC$155:$CB$1048576,MATCH($A373,'Hoja de Trabajo para listado'!$BC$155:$BC$1048576,0),MATCH((CUADRO!J$5&amp;$E373),'Hoja de Trabajo para listado'!$BC$151:$CB$151,0)),0)+IFERROR(INDEX('Hoja de Trabajo para listado'!$DE$153:$DG$274,MATCH($A373,'Hoja de Trabajo para listado'!$DE$153:$DE$1048576,0),MATCH((CUADRO!J$5&amp;$E373),'Hoja de Trabajo para listado'!$DE$151:$DG$151,0)),0)+IFERROR(INDEX('Hoja de Trabajo para listado'!$CD$155:$DC$1048576,MATCH($A373,'Hoja de Trabajo para listado'!$CD$155:$CD$1048576,0),MATCH((CUADRO!J$5&amp;$E373),'Hoja de Trabajo para listado'!$CD$151:$DC$151,0)),0)</f>
        <v>0</v>
      </c>
      <c r="K373" s="316">
        <f ca="1">+IFERROR(INDEX('Hoja de Trabajo para listado'!$A$155:$Z$1048576,MATCH($A373,'Hoja de Trabajo para listado'!$A$155:$A$1048576,0),MATCH((CUADRO!K$5&amp;$E373),'Hoja de Trabajo para listado'!$A$151:$Z$151,0)),0)+IFERROR(INDEX('Hoja de Trabajo para listado'!$AB$155:$BA$1048576,MATCH($A373,'Hoja de Trabajo para listado'!$AB$155:$AB$1048576,0),MATCH((CUADRO!K$5&amp;$E373),'Hoja de Trabajo para listado'!$AB$151:$BA$151,0)),0)+IFERROR(INDEX('Hoja de Trabajo para listado'!$BC$155:$CB$1048576,MATCH($A373,'Hoja de Trabajo para listado'!$BC$155:$BC$1048576,0),MATCH((CUADRO!K$5&amp;$E373),'Hoja de Trabajo para listado'!$BC$151:$CB$151,0)),0)+IFERROR(INDEX('Hoja de Trabajo para listado'!$DE$153:$DG$274,MATCH($A373,'Hoja de Trabajo para listado'!$DE$153:$DE$1048576,0),MATCH((CUADRO!K$5&amp;$E373),'Hoja de Trabajo para listado'!$DE$151:$DG$151,0)),0)+IFERROR(INDEX('Hoja de Trabajo para listado'!$CD$155:$DC$1048576,MATCH($A373,'Hoja de Trabajo para listado'!$CD$155:$CD$1048576,0),MATCH((CUADRO!K$5&amp;$E373),'Hoja de Trabajo para listado'!$CD$151:$DC$151,0)),0)</f>
        <v>0</v>
      </c>
      <c r="L373" s="316">
        <f ca="1">+IFERROR(INDEX('Hoja de Trabajo para listado'!$A$155:$Z$1048576,MATCH($A373,'Hoja de Trabajo para listado'!$A$155:$A$1048576,0),MATCH((CUADRO!L$5&amp;$E373),'Hoja de Trabajo para listado'!$A$151:$Z$151,0)),0)+IFERROR(INDEX('Hoja de Trabajo para listado'!$AB$155:$BA$1048576,MATCH($A373,'Hoja de Trabajo para listado'!$AB$155:$AB$1048576,0),MATCH((CUADRO!L$5&amp;$E373),'Hoja de Trabajo para listado'!$AB$151:$BA$151,0)),0)+IFERROR(INDEX('Hoja de Trabajo para listado'!$BC$155:$CB$1048576,MATCH($A373,'Hoja de Trabajo para listado'!$BC$155:$BC$1048576,0),MATCH((CUADRO!L$5&amp;$E373),'Hoja de Trabajo para listado'!$BC$151:$CB$151,0)),0)+IFERROR(INDEX('Hoja de Trabajo para listado'!$DE$153:$DG$274,MATCH($A373,'Hoja de Trabajo para listado'!$DE$153:$DE$1048576,0),MATCH((CUADRO!L$5&amp;$E373),'Hoja de Trabajo para listado'!$DE$151:$DG$151,0)),0)+IFERROR(INDEX('Hoja de Trabajo para listado'!$CD$155:$DC$1048576,MATCH($A373,'Hoja de Trabajo para listado'!$CD$155:$CD$1048576,0),MATCH((CUADRO!L$5&amp;$E373),'Hoja de Trabajo para listado'!$CD$151:$DC$151,0)),0)</f>
        <v>0</v>
      </c>
      <c r="M373" s="316">
        <f ca="1">+IFERROR(INDEX('Hoja de Trabajo para listado'!$A$155:$Z$1048576,MATCH($A373,'Hoja de Trabajo para listado'!$A$155:$A$1048576,0),MATCH((CUADRO!M$5&amp;$E373),'Hoja de Trabajo para listado'!$A$151:$Z$151,0)),0)+IFERROR(INDEX('Hoja de Trabajo para listado'!$AB$155:$BA$1048576,MATCH($A373,'Hoja de Trabajo para listado'!$AB$155:$AB$1048576,0),MATCH((CUADRO!M$5&amp;$E373),'Hoja de Trabajo para listado'!$AB$151:$BA$151,0)),0)+IFERROR(INDEX('Hoja de Trabajo para listado'!$BC$155:$CB$1048576,MATCH($A373,'Hoja de Trabajo para listado'!$BC$155:$BC$1048576,0),MATCH((CUADRO!M$5&amp;$E373),'Hoja de Trabajo para listado'!$BC$151:$CB$151,0)),0)+IFERROR(INDEX('Hoja de Trabajo para listado'!$DE$153:$DG$274,MATCH($A373,'Hoja de Trabajo para listado'!$DE$153:$DE$1048576,0),MATCH((CUADRO!M$5&amp;$E373),'Hoja de Trabajo para listado'!$DE$151:$DG$151,0)),0)+IFERROR(INDEX('Hoja de Trabajo para listado'!$CD$155:$DC$1048576,MATCH($A373,'Hoja de Trabajo para listado'!$CD$155:$CD$1048576,0),MATCH((CUADRO!M$5&amp;$E373),'Hoja de Trabajo para listado'!$CD$151:$DC$151,0)),0)</f>
        <v>0</v>
      </c>
      <c r="N373" s="316">
        <f ca="1">+IFERROR(INDEX('Hoja de Trabajo para listado'!$A$155:$Z$1048576,MATCH($A373,'Hoja de Trabajo para listado'!$A$155:$A$1048576,0),MATCH((CUADRO!N$5&amp;$E373),'Hoja de Trabajo para listado'!$A$151:$Z$151,0)),0)+IFERROR(INDEX('Hoja de Trabajo para listado'!$AB$155:$BA$1048576,MATCH($A373,'Hoja de Trabajo para listado'!$AB$155:$AB$1048576,0),MATCH((CUADRO!N$5&amp;$E373),'Hoja de Trabajo para listado'!$AB$151:$BA$151,0)),0)+IFERROR(INDEX('Hoja de Trabajo para listado'!$BC$155:$CB$1048576,MATCH($A373,'Hoja de Trabajo para listado'!$BC$155:$BC$1048576,0),MATCH((CUADRO!N$5&amp;$E373),'Hoja de Trabajo para listado'!$BC$151:$CB$151,0)),0)+IFERROR(INDEX('Hoja de Trabajo para listado'!$DE$153:$DG$274,MATCH($A373,'Hoja de Trabajo para listado'!$DE$153:$DE$1048576,0),MATCH((CUADRO!N$5&amp;$E373),'Hoja de Trabajo para listado'!$DE$151:$DG$151,0)),0)+IFERROR(INDEX('Hoja de Trabajo para listado'!$CD$155:$DC$1048576,MATCH($A373,'Hoja de Trabajo para listado'!$CD$155:$CD$1048576,0),MATCH((CUADRO!N$5&amp;$E373),'Hoja de Trabajo para listado'!$CD$151:$DC$151,0)),0)</f>
        <v>0</v>
      </c>
      <c r="O373" s="316">
        <f ca="1">+IFERROR(INDEX('Hoja de Trabajo para listado'!$A$155:$Z$1048576,MATCH($A373,'Hoja de Trabajo para listado'!$A$155:$A$1048576,0),MATCH((CUADRO!O$5&amp;$E373),'Hoja de Trabajo para listado'!$A$151:$Z$151,0)),0)+IFERROR(INDEX('Hoja de Trabajo para listado'!$AB$155:$BA$1048576,MATCH($A373,'Hoja de Trabajo para listado'!$AB$155:$AB$1048576,0),MATCH((CUADRO!O$5&amp;$E373),'Hoja de Trabajo para listado'!$AB$151:$BA$151,0)),0)+IFERROR(INDEX('Hoja de Trabajo para listado'!$BC$155:$CB$1048576,MATCH($A373,'Hoja de Trabajo para listado'!$BC$155:$BC$1048576,0),MATCH((CUADRO!O$5&amp;$E373),'Hoja de Trabajo para listado'!$BC$151:$CB$151,0)),0)+IFERROR(INDEX('Hoja de Trabajo para listado'!$DE$153:$DG$274,MATCH($A373,'Hoja de Trabajo para listado'!$DE$153:$DE$1048576,0),MATCH((CUADRO!O$5&amp;$E373),'Hoja de Trabajo para listado'!$DE$151:$DG$151,0)),0)+IFERROR(INDEX('Hoja de Trabajo para listado'!$CD$155:$DC$1048576,MATCH($A373,'Hoja de Trabajo para listado'!$CD$155:$CD$1048576,0),MATCH((CUADRO!O$5&amp;$E373),'Hoja de Trabajo para listado'!$CD$151:$DC$151,0)),0)</f>
        <v>0</v>
      </c>
      <c r="P373" s="316">
        <f ca="1">+IFERROR(INDEX('Hoja de Trabajo para listado'!$A$155:$Z$1048576,MATCH($A373,'Hoja de Trabajo para listado'!$A$155:$A$1048576,0),MATCH((CUADRO!P$5&amp;$E373),'Hoja de Trabajo para listado'!$A$151:$Z$151,0)),0)+IFERROR(INDEX('Hoja de Trabajo para listado'!$AB$155:$BA$1048576,MATCH($A373,'Hoja de Trabajo para listado'!$AB$155:$AB$1048576,0),MATCH((CUADRO!P$5&amp;$E373),'Hoja de Trabajo para listado'!$AB$151:$BA$151,0)),0)+IFERROR(INDEX('Hoja de Trabajo para listado'!$BC$155:$CB$1048576,MATCH($A373,'Hoja de Trabajo para listado'!$BC$155:$BC$1048576,0),MATCH((CUADRO!P$5&amp;$E373),'Hoja de Trabajo para listado'!$BC$151:$CB$151,0)),0)+IFERROR(INDEX('Hoja de Trabajo para listado'!$DE$153:$DG$274,MATCH($A373,'Hoja de Trabajo para listado'!$DE$153:$DE$1048576,0),MATCH((CUADRO!P$5&amp;$E373),'Hoja de Trabajo para listado'!$DE$151:$DG$151,0)),0)+IFERROR(INDEX('Hoja de Trabajo para listado'!$CD$155:$DC$1048576,MATCH($A373,'Hoja de Trabajo para listado'!$CD$155:$CD$1048576,0),MATCH((CUADRO!P$5&amp;$E373),'Hoja de Trabajo para listado'!$CD$151:$DC$151,0)),0)</f>
        <v>0</v>
      </c>
      <c r="Q373" s="316">
        <f ca="1">+IFERROR(INDEX('Hoja de Trabajo para listado'!$A$155:$Z$1048576,MATCH($A373,'Hoja de Trabajo para listado'!$A$155:$A$1048576,0),MATCH((CUADRO!Q$5&amp;$E373),'Hoja de Trabajo para listado'!$A$151:$Z$151,0)),0)+IFERROR(INDEX('Hoja de Trabajo para listado'!$AB$155:$BA$1048576,MATCH($A373,'Hoja de Trabajo para listado'!$AB$155:$AB$1048576,0),MATCH((CUADRO!Q$5&amp;$E373),'Hoja de Trabajo para listado'!$AB$151:$BA$151,0)),0)+IFERROR(INDEX('Hoja de Trabajo para listado'!$BC$155:$CB$1048576,MATCH($A373,'Hoja de Trabajo para listado'!$BC$155:$BC$1048576,0),MATCH((CUADRO!Q$5&amp;$E373),'Hoja de Trabajo para listado'!$BC$151:$CB$151,0)),0)+IFERROR(INDEX('Hoja de Trabajo para listado'!$DE$153:$DG$274,MATCH($A373,'Hoja de Trabajo para listado'!$DE$153:$DE$1048576,0),MATCH((CUADRO!Q$5&amp;$E373),'Hoja de Trabajo para listado'!$DE$151:$DG$151,0)),0)+IFERROR(INDEX('Hoja de Trabajo para listado'!$CD$155:$DC$1048576,MATCH($A373,'Hoja de Trabajo para listado'!$CD$155:$CD$1048576,0),MATCH((CUADRO!Q$5&amp;$E373),'Hoja de Trabajo para listado'!$CD$151:$DC$151,0)),0)</f>
        <v>0</v>
      </c>
      <c r="R373" s="316">
        <f t="shared" ca="1" si="10"/>
        <v>0</v>
      </c>
      <c r="S373" s="344">
        <f ca="1">+R372+R373</f>
        <v>0</v>
      </c>
      <c r="T373" s="316">
        <f ca="1">+S373</f>
        <v>0</v>
      </c>
      <c r="U373" s="315">
        <f t="shared" si="11"/>
        <v>2</v>
      </c>
      <c r="V373" s="319" t="str">
        <f>+VLOOKUP(A373,bd_lista!$A$3:$E$593,5,FALSE)</f>
        <v>Gobiernos Autonomos Municipales</v>
      </c>
      <c r="W373" s="426"/>
    </row>
    <row r="374" spans="1:23" ht="15" hidden="1" customHeight="1">
      <c r="A374" s="325">
        <v>1306</v>
      </c>
      <c r="B374" s="427">
        <f>+A374</f>
        <v>1306</v>
      </c>
      <c r="C374" s="318" t="str">
        <f>+VLOOKUP(A374,bd_lista!$A$3:$C$593,3,FALSE)</f>
        <v>Gobierno Autónomo Municipal de Colcapirhua</v>
      </c>
      <c r="D374" s="429" t="str">
        <f>+C374</f>
        <v>Gobierno Autónomo Municipal de Colcapirhua</v>
      </c>
      <c r="E374" s="346" t="s">
        <v>1418</v>
      </c>
      <c r="F374" s="314">
        <f ca="1">+IFERROR(INDEX('Hoja de Trabajo para listado'!$A$155:$Z$1048576,MATCH($A374,'Hoja de Trabajo para listado'!$A$155:$A$1048576,0),MATCH((CUADRO!F$5&amp;$E374),'Hoja de Trabajo para listado'!$A$151:$Z$151,0)),0)+IFERROR(INDEX('Hoja de Trabajo para listado'!$AB$155:$BA$1048576,MATCH($A374,'Hoja de Trabajo para listado'!$AB$155:$AB$1048576,0),MATCH((CUADRO!F$5&amp;$E374),'Hoja de Trabajo para listado'!$AB$151:$BA$151,0)),0)+IFERROR(INDEX('Hoja de Trabajo para listado'!$BC$155:$CB$1048576,MATCH($A374,'Hoja de Trabajo para listado'!$BC$155:$BC$1048576,0),MATCH((CUADRO!F$5&amp;$E374),'Hoja de Trabajo para listado'!$BC$151:$CB$151,0)),0)+IFERROR(INDEX('Hoja de Trabajo para listado'!$DE$153:$DG$274,MATCH($A374,'Hoja de Trabajo para listado'!$DE$153:$DE$1048576,0),MATCH((CUADRO!F$5&amp;$E374),'Hoja de Trabajo para listado'!$DE$151:$DG$151,0)),0)+IFERROR(INDEX('Hoja de Trabajo para listado'!$CD$155:$DC$1048576,MATCH($A374,'Hoja de Trabajo para listado'!$CD$155:$CD$1048576,0),MATCH((CUADRO!F$5&amp;$E374),'Hoja de Trabajo para listado'!$CD$151:$DC$151,0)),0)</f>
        <v>0</v>
      </c>
      <c r="G374" s="314">
        <f ca="1">+IFERROR(INDEX('Hoja de Trabajo para listado'!$A$155:$Z$1048576,MATCH($A374,'Hoja de Trabajo para listado'!$A$155:$A$1048576,0),MATCH((CUADRO!G$5&amp;$E374),'Hoja de Trabajo para listado'!$A$151:$Z$151,0)),0)+IFERROR(INDEX('Hoja de Trabajo para listado'!$AB$155:$BA$1048576,MATCH($A374,'Hoja de Trabajo para listado'!$AB$155:$AB$1048576,0),MATCH((CUADRO!G$5&amp;$E374),'Hoja de Trabajo para listado'!$AB$151:$BA$151,0)),0)+IFERROR(INDEX('Hoja de Trabajo para listado'!$BC$155:$CB$1048576,MATCH($A374,'Hoja de Trabajo para listado'!$BC$155:$BC$1048576,0),MATCH((CUADRO!G$5&amp;$E374),'Hoja de Trabajo para listado'!$BC$151:$CB$151,0)),0)+IFERROR(INDEX('Hoja de Trabajo para listado'!$DE$153:$DG$274,MATCH($A374,'Hoja de Trabajo para listado'!$DE$153:$DE$1048576,0),MATCH((CUADRO!G$5&amp;$E374),'Hoja de Trabajo para listado'!$DE$151:$DG$151,0)),0)+IFERROR(INDEX('Hoja de Trabajo para listado'!$CD$155:$DC$1048576,MATCH($A374,'Hoja de Trabajo para listado'!$CD$155:$CD$1048576,0),MATCH((CUADRO!G$5&amp;$E374),'Hoja de Trabajo para listado'!$CD$151:$DC$151,0)),0)</f>
        <v>0</v>
      </c>
      <c r="H374" s="314">
        <f ca="1">+IFERROR(INDEX('Hoja de Trabajo para listado'!$A$155:$Z$1048576,MATCH($A374,'Hoja de Trabajo para listado'!$A$155:$A$1048576,0),MATCH((CUADRO!H$5&amp;$E374),'Hoja de Trabajo para listado'!$A$151:$Z$151,0)),0)+IFERROR(INDEX('Hoja de Trabajo para listado'!$AB$155:$BA$1048576,MATCH($A374,'Hoja de Trabajo para listado'!$AB$155:$AB$1048576,0),MATCH((CUADRO!H$5&amp;$E374),'Hoja de Trabajo para listado'!$AB$151:$BA$151,0)),0)+IFERROR(INDEX('Hoja de Trabajo para listado'!$BC$155:$CB$1048576,MATCH($A374,'Hoja de Trabajo para listado'!$BC$155:$BC$1048576,0),MATCH((CUADRO!H$5&amp;$E374),'Hoja de Trabajo para listado'!$BC$151:$CB$151,0)),0)+IFERROR(INDEX('Hoja de Trabajo para listado'!$DE$153:$DG$274,MATCH($A374,'Hoja de Trabajo para listado'!$DE$153:$DE$1048576,0),MATCH((CUADRO!H$5&amp;$E374),'Hoja de Trabajo para listado'!$DE$151:$DG$151,0)),0)+IFERROR(INDEX('Hoja de Trabajo para listado'!$CD$155:$DC$1048576,MATCH($A374,'Hoja de Trabajo para listado'!$CD$155:$CD$1048576,0),MATCH((CUADRO!H$5&amp;$E374),'Hoja de Trabajo para listado'!$CD$151:$DC$151,0)),0)</f>
        <v>0</v>
      </c>
      <c r="I374" s="314">
        <f ca="1">+IFERROR(INDEX('Hoja de Trabajo para listado'!$A$155:$Z$1048576,MATCH($A374,'Hoja de Trabajo para listado'!$A$155:$A$1048576,0),MATCH((CUADRO!I$5&amp;$E374),'Hoja de Trabajo para listado'!$A$151:$Z$151,0)),0)+IFERROR(INDEX('Hoja de Trabajo para listado'!$AB$155:$BA$1048576,MATCH($A374,'Hoja de Trabajo para listado'!$AB$155:$AB$1048576,0),MATCH((CUADRO!I$5&amp;$E374),'Hoja de Trabajo para listado'!$AB$151:$BA$151,0)),0)+IFERROR(INDEX('Hoja de Trabajo para listado'!$BC$155:$CB$1048576,MATCH($A374,'Hoja de Trabajo para listado'!$BC$155:$BC$1048576,0),MATCH((CUADRO!I$5&amp;$E374),'Hoja de Trabajo para listado'!$BC$151:$CB$151,0)),0)+IFERROR(INDEX('Hoja de Trabajo para listado'!$DE$153:$DG$274,MATCH($A374,'Hoja de Trabajo para listado'!$DE$153:$DE$1048576,0),MATCH((CUADRO!I$5&amp;$E374),'Hoja de Trabajo para listado'!$DE$151:$DG$151,0)),0)+IFERROR(INDEX('Hoja de Trabajo para listado'!$CD$155:$DC$1048576,MATCH($A374,'Hoja de Trabajo para listado'!$CD$155:$CD$1048576,0),MATCH((CUADRO!I$5&amp;$E374),'Hoja de Trabajo para listado'!$CD$151:$DC$151,0)),0)</f>
        <v>0</v>
      </c>
      <c r="J374" s="314">
        <f ca="1">+IFERROR(INDEX('Hoja de Trabajo para listado'!$A$155:$Z$1048576,MATCH($A374,'Hoja de Trabajo para listado'!$A$155:$A$1048576,0),MATCH((CUADRO!J$5&amp;$E374),'Hoja de Trabajo para listado'!$A$151:$Z$151,0)),0)+IFERROR(INDEX('Hoja de Trabajo para listado'!$AB$155:$BA$1048576,MATCH($A374,'Hoja de Trabajo para listado'!$AB$155:$AB$1048576,0),MATCH((CUADRO!J$5&amp;$E374),'Hoja de Trabajo para listado'!$AB$151:$BA$151,0)),0)+IFERROR(INDEX('Hoja de Trabajo para listado'!$BC$155:$CB$1048576,MATCH($A374,'Hoja de Trabajo para listado'!$BC$155:$BC$1048576,0),MATCH((CUADRO!J$5&amp;$E374),'Hoja de Trabajo para listado'!$BC$151:$CB$151,0)),0)+IFERROR(INDEX('Hoja de Trabajo para listado'!$DE$153:$DG$274,MATCH($A374,'Hoja de Trabajo para listado'!$DE$153:$DE$1048576,0),MATCH((CUADRO!J$5&amp;$E374),'Hoja de Trabajo para listado'!$DE$151:$DG$151,0)),0)+IFERROR(INDEX('Hoja de Trabajo para listado'!$CD$155:$DC$1048576,MATCH($A374,'Hoja de Trabajo para listado'!$CD$155:$CD$1048576,0),MATCH((CUADRO!J$5&amp;$E374),'Hoja de Trabajo para listado'!$CD$151:$DC$151,0)),0)</f>
        <v>0</v>
      </c>
      <c r="K374" s="314">
        <f ca="1">+IFERROR(INDEX('Hoja de Trabajo para listado'!$A$155:$Z$1048576,MATCH($A374,'Hoja de Trabajo para listado'!$A$155:$A$1048576,0),MATCH((CUADRO!K$5&amp;$E374),'Hoja de Trabajo para listado'!$A$151:$Z$151,0)),0)+IFERROR(INDEX('Hoja de Trabajo para listado'!$AB$155:$BA$1048576,MATCH($A374,'Hoja de Trabajo para listado'!$AB$155:$AB$1048576,0),MATCH((CUADRO!K$5&amp;$E374),'Hoja de Trabajo para listado'!$AB$151:$BA$151,0)),0)+IFERROR(INDEX('Hoja de Trabajo para listado'!$BC$155:$CB$1048576,MATCH($A374,'Hoja de Trabajo para listado'!$BC$155:$BC$1048576,0),MATCH((CUADRO!K$5&amp;$E374),'Hoja de Trabajo para listado'!$BC$151:$CB$151,0)),0)+IFERROR(INDEX('Hoja de Trabajo para listado'!$DE$153:$DG$274,MATCH($A374,'Hoja de Trabajo para listado'!$DE$153:$DE$1048576,0),MATCH((CUADRO!K$5&amp;$E374),'Hoja de Trabajo para listado'!$DE$151:$DG$151,0)),0)+IFERROR(INDEX('Hoja de Trabajo para listado'!$CD$155:$DC$1048576,MATCH($A374,'Hoja de Trabajo para listado'!$CD$155:$CD$1048576,0),MATCH((CUADRO!K$5&amp;$E374),'Hoja de Trabajo para listado'!$CD$151:$DC$151,0)),0)</f>
        <v>0</v>
      </c>
      <c r="L374" s="314">
        <f ca="1">+IFERROR(INDEX('Hoja de Trabajo para listado'!$A$155:$Z$1048576,MATCH($A374,'Hoja de Trabajo para listado'!$A$155:$A$1048576,0),MATCH((CUADRO!L$5&amp;$E374),'Hoja de Trabajo para listado'!$A$151:$Z$151,0)),0)+IFERROR(INDEX('Hoja de Trabajo para listado'!$AB$155:$BA$1048576,MATCH($A374,'Hoja de Trabajo para listado'!$AB$155:$AB$1048576,0),MATCH((CUADRO!L$5&amp;$E374),'Hoja de Trabajo para listado'!$AB$151:$BA$151,0)),0)+IFERROR(INDEX('Hoja de Trabajo para listado'!$BC$155:$CB$1048576,MATCH($A374,'Hoja de Trabajo para listado'!$BC$155:$BC$1048576,0),MATCH((CUADRO!L$5&amp;$E374),'Hoja de Trabajo para listado'!$BC$151:$CB$151,0)),0)+IFERROR(INDEX('Hoja de Trabajo para listado'!$DE$153:$DG$274,MATCH($A374,'Hoja de Trabajo para listado'!$DE$153:$DE$1048576,0),MATCH((CUADRO!L$5&amp;$E374),'Hoja de Trabajo para listado'!$DE$151:$DG$151,0)),0)+IFERROR(INDEX('Hoja de Trabajo para listado'!$CD$155:$DC$1048576,MATCH($A374,'Hoja de Trabajo para listado'!$CD$155:$CD$1048576,0),MATCH((CUADRO!L$5&amp;$E374),'Hoja de Trabajo para listado'!$CD$151:$DC$151,0)),0)</f>
        <v>0</v>
      </c>
      <c r="M374" s="314">
        <f ca="1">+IFERROR(INDEX('Hoja de Trabajo para listado'!$A$155:$Z$1048576,MATCH($A374,'Hoja de Trabajo para listado'!$A$155:$A$1048576,0),MATCH((CUADRO!M$5&amp;$E374),'Hoja de Trabajo para listado'!$A$151:$Z$151,0)),0)+IFERROR(INDEX('Hoja de Trabajo para listado'!$AB$155:$BA$1048576,MATCH($A374,'Hoja de Trabajo para listado'!$AB$155:$AB$1048576,0),MATCH((CUADRO!M$5&amp;$E374),'Hoja de Trabajo para listado'!$AB$151:$BA$151,0)),0)+IFERROR(INDEX('Hoja de Trabajo para listado'!$BC$155:$CB$1048576,MATCH($A374,'Hoja de Trabajo para listado'!$BC$155:$BC$1048576,0),MATCH((CUADRO!M$5&amp;$E374),'Hoja de Trabajo para listado'!$BC$151:$CB$151,0)),0)+IFERROR(INDEX('Hoja de Trabajo para listado'!$DE$153:$DG$274,MATCH($A374,'Hoja de Trabajo para listado'!$DE$153:$DE$1048576,0),MATCH((CUADRO!M$5&amp;$E374),'Hoja de Trabajo para listado'!$DE$151:$DG$151,0)),0)+IFERROR(INDEX('Hoja de Trabajo para listado'!$CD$155:$DC$1048576,MATCH($A374,'Hoja de Trabajo para listado'!$CD$155:$CD$1048576,0),MATCH((CUADRO!M$5&amp;$E374),'Hoja de Trabajo para listado'!$CD$151:$DC$151,0)),0)</f>
        <v>0</v>
      </c>
      <c r="N374" s="314">
        <f ca="1">+IFERROR(INDEX('Hoja de Trabajo para listado'!$A$155:$Z$1048576,MATCH($A374,'Hoja de Trabajo para listado'!$A$155:$A$1048576,0),MATCH((CUADRO!N$5&amp;$E374),'Hoja de Trabajo para listado'!$A$151:$Z$151,0)),0)+IFERROR(INDEX('Hoja de Trabajo para listado'!$AB$155:$BA$1048576,MATCH($A374,'Hoja de Trabajo para listado'!$AB$155:$AB$1048576,0),MATCH((CUADRO!N$5&amp;$E374),'Hoja de Trabajo para listado'!$AB$151:$BA$151,0)),0)+IFERROR(INDEX('Hoja de Trabajo para listado'!$BC$155:$CB$1048576,MATCH($A374,'Hoja de Trabajo para listado'!$BC$155:$BC$1048576,0),MATCH((CUADRO!N$5&amp;$E374),'Hoja de Trabajo para listado'!$BC$151:$CB$151,0)),0)+IFERROR(INDEX('Hoja de Trabajo para listado'!$DE$153:$DG$274,MATCH($A374,'Hoja de Trabajo para listado'!$DE$153:$DE$1048576,0),MATCH((CUADRO!N$5&amp;$E374),'Hoja de Trabajo para listado'!$DE$151:$DG$151,0)),0)+IFERROR(INDEX('Hoja de Trabajo para listado'!$CD$155:$DC$1048576,MATCH($A374,'Hoja de Trabajo para listado'!$CD$155:$CD$1048576,0),MATCH((CUADRO!N$5&amp;$E374),'Hoja de Trabajo para listado'!$CD$151:$DC$151,0)),0)</f>
        <v>0</v>
      </c>
      <c r="O374" s="314">
        <f ca="1">+IFERROR(INDEX('Hoja de Trabajo para listado'!$A$155:$Z$1048576,MATCH($A374,'Hoja de Trabajo para listado'!$A$155:$A$1048576,0),MATCH((CUADRO!O$5&amp;$E374),'Hoja de Trabajo para listado'!$A$151:$Z$151,0)),0)+IFERROR(INDEX('Hoja de Trabajo para listado'!$AB$155:$BA$1048576,MATCH($A374,'Hoja de Trabajo para listado'!$AB$155:$AB$1048576,0),MATCH((CUADRO!O$5&amp;$E374),'Hoja de Trabajo para listado'!$AB$151:$BA$151,0)),0)+IFERROR(INDEX('Hoja de Trabajo para listado'!$BC$155:$CB$1048576,MATCH($A374,'Hoja de Trabajo para listado'!$BC$155:$BC$1048576,0),MATCH((CUADRO!O$5&amp;$E374),'Hoja de Trabajo para listado'!$BC$151:$CB$151,0)),0)+IFERROR(INDEX('Hoja de Trabajo para listado'!$DE$153:$DG$274,MATCH($A374,'Hoja de Trabajo para listado'!$DE$153:$DE$1048576,0),MATCH((CUADRO!O$5&amp;$E374),'Hoja de Trabajo para listado'!$DE$151:$DG$151,0)),0)+IFERROR(INDEX('Hoja de Trabajo para listado'!$CD$155:$DC$1048576,MATCH($A374,'Hoja de Trabajo para listado'!$CD$155:$CD$1048576,0),MATCH((CUADRO!O$5&amp;$E374),'Hoja de Trabajo para listado'!$CD$151:$DC$151,0)),0)</f>
        <v>0</v>
      </c>
      <c r="P374" s="314">
        <f ca="1">+IFERROR(INDEX('Hoja de Trabajo para listado'!$A$155:$Z$1048576,MATCH($A374,'Hoja de Trabajo para listado'!$A$155:$A$1048576,0),MATCH((CUADRO!P$5&amp;$E374),'Hoja de Trabajo para listado'!$A$151:$Z$151,0)),0)+IFERROR(INDEX('Hoja de Trabajo para listado'!$AB$155:$BA$1048576,MATCH($A374,'Hoja de Trabajo para listado'!$AB$155:$AB$1048576,0),MATCH((CUADRO!P$5&amp;$E374),'Hoja de Trabajo para listado'!$AB$151:$BA$151,0)),0)+IFERROR(INDEX('Hoja de Trabajo para listado'!$BC$155:$CB$1048576,MATCH($A374,'Hoja de Trabajo para listado'!$BC$155:$BC$1048576,0),MATCH((CUADRO!P$5&amp;$E374),'Hoja de Trabajo para listado'!$BC$151:$CB$151,0)),0)+IFERROR(INDEX('Hoja de Trabajo para listado'!$DE$153:$DG$274,MATCH($A374,'Hoja de Trabajo para listado'!$DE$153:$DE$1048576,0),MATCH((CUADRO!P$5&amp;$E374),'Hoja de Trabajo para listado'!$DE$151:$DG$151,0)),0)+IFERROR(INDEX('Hoja de Trabajo para listado'!$CD$155:$DC$1048576,MATCH($A374,'Hoja de Trabajo para listado'!$CD$155:$CD$1048576,0),MATCH((CUADRO!P$5&amp;$E374),'Hoja de Trabajo para listado'!$CD$151:$DC$151,0)),0)</f>
        <v>0</v>
      </c>
      <c r="Q374" s="314">
        <f ca="1">+IFERROR(INDEX('Hoja de Trabajo para listado'!$A$155:$Z$1048576,MATCH($A374,'Hoja de Trabajo para listado'!$A$155:$A$1048576,0),MATCH((CUADRO!Q$5&amp;$E374),'Hoja de Trabajo para listado'!$A$151:$Z$151,0)),0)+IFERROR(INDEX('Hoja de Trabajo para listado'!$AB$155:$BA$1048576,MATCH($A374,'Hoja de Trabajo para listado'!$AB$155:$AB$1048576,0),MATCH((CUADRO!Q$5&amp;$E374),'Hoja de Trabajo para listado'!$AB$151:$BA$151,0)),0)+IFERROR(INDEX('Hoja de Trabajo para listado'!$BC$155:$CB$1048576,MATCH($A374,'Hoja de Trabajo para listado'!$BC$155:$BC$1048576,0),MATCH((CUADRO!Q$5&amp;$E374),'Hoja de Trabajo para listado'!$BC$151:$CB$151,0)),0)+IFERROR(INDEX('Hoja de Trabajo para listado'!$DE$153:$DG$274,MATCH($A374,'Hoja de Trabajo para listado'!$DE$153:$DE$1048576,0),MATCH((CUADRO!Q$5&amp;$E374),'Hoja de Trabajo para listado'!$DE$151:$DG$151,0)),0)+IFERROR(INDEX('Hoja de Trabajo para listado'!$CD$155:$DC$1048576,MATCH($A374,'Hoja de Trabajo para listado'!$CD$155:$CD$1048576,0),MATCH((CUADRO!Q$5&amp;$E374),'Hoja de Trabajo para listado'!$CD$151:$DC$151,0)),0)</f>
        <v>0</v>
      </c>
      <c r="R374" s="314">
        <f t="shared" ca="1" si="10"/>
        <v>0</v>
      </c>
      <c r="S374" s="322"/>
      <c r="T374" s="314">
        <f ca="1">+T375</f>
        <v>0</v>
      </c>
      <c r="U374" s="313">
        <f t="shared" si="11"/>
        <v>1</v>
      </c>
      <c r="V374" s="319" t="str">
        <f>+VLOOKUP(A374,bd_lista!$A$3:$E$593,5,FALSE)</f>
        <v>Gobiernos Autonomos Municipales</v>
      </c>
      <c r="W374" s="425" t="str">
        <f>+V374</f>
        <v>Gobiernos Autonomos Municipales</v>
      </c>
    </row>
    <row r="375" spans="1:23" ht="15" hidden="1" customHeight="1">
      <c r="A375" s="323">
        <v>1306</v>
      </c>
      <c r="B375" s="428"/>
      <c r="C375" s="319" t="str">
        <f>+VLOOKUP(A375,bd_lista!$A$3:$C$593,3,FALSE)</f>
        <v>Gobierno Autónomo Municipal de Colcapirhua</v>
      </c>
      <c r="D375" s="430"/>
      <c r="E375" s="347" t="s">
        <v>1419</v>
      </c>
      <c r="F375" s="316">
        <f ca="1">+IFERROR(INDEX('Hoja de Trabajo para listado'!$A$155:$Z$1048576,MATCH($A375,'Hoja de Trabajo para listado'!$A$155:$A$1048576,0),MATCH((CUADRO!F$5&amp;$E375),'Hoja de Trabajo para listado'!$A$151:$Z$151,0)),0)+IFERROR(INDEX('Hoja de Trabajo para listado'!$AB$155:$BA$1048576,MATCH($A375,'Hoja de Trabajo para listado'!$AB$155:$AB$1048576,0),MATCH((CUADRO!F$5&amp;$E375),'Hoja de Trabajo para listado'!$AB$151:$BA$151,0)),0)+IFERROR(INDEX('Hoja de Trabajo para listado'!$BC$155:$CB$1048576,MATCH($A375,'Hoja de Trabajo para listado'!$BC$155:$BC$1048576,0),MATCH((CUADRO!F$5&amp;$E375),'Hoja de Trabajo para listado'!$BC$151:$CB$151,0)),0)+IFERROR(INDEX('Hoja de Trabajo para listado'!$DE$153:$DG$274,MATCH($A375,'Hoja de Trabajo para listado'!$DE$153:$DE$1048576,0),MATCH((CUADRO!F$5&amp;$E375),'Hoja de Trabajo para listado'!$DE$151:$DG$151,0)),0)+IFERROR(INDEX('Hoja de Trabajo para listado'!$CD$155:$DC$1048576,MATCH($A375,'Hoja de Trabajo para listado'!$CD$155:$CD$1048576,0),MATCH((CUADRO!F$5&amp;$E375),'Hoja de Trabajo para listado'!$CD$151:$DC$151,0)),0)</f>
        <v>0</v>
      </c>
      <c r="G375" s="316">
        <f ca="1">+IFERROR(INDEX('Hoja de Trabajo para listado'!$A$155:$Z$1048576,MATCH($A375,'Hoja de Trabajo para listado'!$A$155:$A$1048576,0),MATCH((CUADRO!G$5&amp;$E375),'Hoja de Trabajo para listado'!$A$151:$Z$151,0)),0)+IFERROR(INDEX('Hoja de Trabajo para listado'!$AB$155:$BA$1048576,MATCH($A375,'Hoja de Trabajo para listado'!$AB$155:$AB$1048576,0),MATCH((CUADRO!G$5&amp;$E375),'Hoja de Trabajo para listado'!$AB$151:$BA$151,0)),0)+IFERROR(INDEX('Hoja de Trabajo para listado'!$BC$155:$CB$1048576,MATCH($A375,'Hoja de Trabajo para listado'!$BC$155:$BC$1048576,0),MATCH((CUADRO!G$5&amp;$E375),'Hoja de Trabajo para listado'!$BC$151:$CB$151,0)),0)+IFERROR(INDEX('Hoja de Trabajo para listado'!$DE$153:$DG$274,MATCH($A375,'Hoja de Trabajo para listado'!$DE$153:$DE$1048576,0),MATCH((CUADRO!G$5&amp;$E375),'Hoja de Trabajo para listado'!$DE$151:$DG$151,0)),0)+IFERROR(INDEX('Hoja de Trabajo para listado'!$CD$155:$DC$1048576,MATCH($A375,'Hoja de Trabajo para listado'!$CD$155:$CD$1048576,0),MATCH((CUADRO!G$5&amp;$E375),'Hoja de Trabajo para listado'!$CD$151:$DC$151,0)),0)</f>
        <v>0</v>
      </c>
      <c r="H375" s="316">
        <f ca="1">+IFERROR(INDEX('Hoja de Trabajo para listado'!$A$155:$Z$1048576,MATCH($A375,'Hoja de Trabajo para listado'!$A$155:$A$1048576,0),MATCH((CUADRO!H$5&amp;$E375),'Hoja de Trabajo para listado'!$A$151:$Z$151,0)),0)+IFERROR(INDEX('Hoja de Trabajo para listado'!$AB$155:$BA$1048576,MATCH($A375,'Hoja de Trabajo para listado'!$AB$155:$AB$1048576,0),MATCH((CUADRO!H$5&amp;$E375),'Hoja de Trabajo para listado'!$AB$151:$BA$151,0)),0)+IFERROR(INDEX('Hoja de Trabajo para listado'!$BC$155:$CB$1048576,MATCH($A375,'Hoja de Trabajo para listado'!$BC$155:$BC$1048576,0),MATCH((CUADRO!H$5&amp;$E375),'Hoja de Trabajo para listado'!$BC$151:$CB$151,0)),0)+IFERROR(INDEX('Hoja de Trabajo para listado'!$DE$153:$DG$274,MATCH($A375,'Hoja de Trabajo para listado'!$DE$153:$DE$1048576,0),MATCH((CUADRO!H$5&amp;$E375),'Hoja de Trabajo para listado'!$DE$151:$DG$151,0)),0)+IFERROR(INDEX('Hoja de Trabajo para listado'!$CD$155:$DC$1048576,MATCH($A375,'Hoja de Trabajo para listado'!$CD$155:$CD$1048576,0),MATCH((CUADRO!H$5&amp;$E375),'Hoja de Trabajo para listado'!$CD$151:$DC$151,0)),0)</f>
        <v>0</v>
      </c>
      <c r="I375" s="316">
        <f ca="1">+IFERROR(INDEX('Hoja de Trabajo para listado'!$A$155:$Z$1048576,MATCH($A375,'Hoja de Trabajo para listado'!$A$155:$A$1048576,0),MATCH((CUADRO!I$5&amp;$E375),'Hoja de Trabajo para listado'!$A$151:$Z$151,0)),0)+IFERROR(INDEX('Hoja de Trabajo para listado'!$AB$155:$BA$1048576,MATCH($A375,'Hoja de Trabajo para listado'!$AB$155:$AB$1048576,0),MATCH((CUADRO!I$5&amp;$E375),'Hoja de Trabajo para listado'!$AB$151:$BA$151,0)),0)+IFERROR(INDEX('Hoja de Trabajo para listado'!$BC$155:$CB$1048576,MATCH($A375,'Hoja de Trabajo para listado'!$BC$155:$BC$1048576,0),MATCH((CUADRO!I$5&amp;$E375),'Hoja de Trabajo para listado'!$BC$151:$CB$151,0)),0)+IFERROR(INDEX('Hoja de Trabajo para listado'!$DE$153:$DG$274,MATCH($A375,'Hoja de Trabajo para listado'!$DE$153:$DE$1048576,0),MATCH((CUADRO!I$5&amp;$E375),'Hoja de Trabajo para listado'!$DE$151:$DG$151,0)),0)+IFERROR(INDEX('Hoja de Trabajo para listado'!$CD$155:$DC$1048576,MATCH($A375,'Hoja de Trabajo para listado'!$CD$155:$CD$1048576,0),MATCH((CUADRO!I$5&amp;$E375),'Hoja de Trabajo para listado'!$CD$151:$DC$151,0)),0)</f>
        <v>0</v>
      </c>
      <c r="J375" s="316">
        <f ca="1">+IFERROR(INDEX('Hoja de Trabajo para listado'!$A$155:$Z$1048576,MATCH($A375,'Hoja de Trabajo para listado'!$A$155:$A$1048576,0),MATCH((CUADRO!J$5&amp;$E375),'Hoja de Trabajo para listado'!$A$151:$Z$151,0)),0)+IFERROR(INDEX('Hoja de Trabajo para listado'!$AB$155:$BA$1048576,MATCH($A375,'Hoja de Trabajo para listado'!$AB$155:$AB$1048576,0),MATCH((CUADRO!J$5&amp;$E375),'Hoja de Trabajo para listado'!$AB$151:$BA$151,0)),0)+IFERROR(INDEX('Hoja de Trabajo para listado'!$BC$155:$CB$1048576,MATCH($A375,'Hoja de Trabajo para listado'!$BC$155:$BC$1048576,0),MATCH((CUADRO!J$5&amp;$E375),'Hoja de Trabajo para listado'!$BC$151:$CB$151,0)),0)+IFERROR(INDEX('Hoja de Trabajo para listado'!$DE$153:$DG$274,MATCH($A375,'Hoja de Trabajo para listado'!$DE$153:$DE$1048576,0),MATCH((CUADRO!J$5&amp;$E375),'Hoja de Trabajo para listado'!$DE$151:$DG$151,0)),0)+IFERROR(INDEX('Hoja de Trabajo para listado'!$CD$155:$DC$1048576,MATCH($A375,'Hoja de Trabajo para listado'!$CD$155:$CD$1048576,0),MATCH((CUADRO!J$5&amp;$E375),'Hoja de Trabajo para listado'!$CD$151:$DC$151,0)),0)</f>
        <v>0</v>
      </c>
      <c r="K375" s="316">
        <f ca="1">+IFERROR(INDEX('Hoja de Trabajo para listado'!$A$155:$Z$1048576,MATCH($A375,'Hoja de Trabajo para listado'!$A$155:$A$1048576,0),MATCH((CUADRO!K$5&amp;$E375),'Hoja de Trabajo para listado'!$A$151:$Z$151,0)),0)+IFERROR(INDEX('Hoja de Trabajo para listado'!$AB$155:$BA$1048576,MATCH($A375,'Hoja de Trabajo para listado'!$AB$155:$AB$1048576,0),MATCH((CUADRO!K$5&amp;$E375),'Hoja de Trabajo para listado'!$AB$151:$BA$151,0)),0)+IFERROR(INDEX('Hoja de Trabajo para listado'!$BC$155:$CB$1048576,MATCH($A375,'Hoja de Trabajo para listado'!$BC$155:$BC$1048576,0),MATCH((CUADRO!K$5&amp;$E375),'Hoja de Trabajo para listado'!$BC$151:$CB$151,0)),0)+IFERROR(INDEX('Hoja de Trabajo para listado'!$DE$153:$DG$274,MATCH($A375,'Hoja de Trabajo para listado'!$DE$153:$DE$1048576,0),MATCH((CUADRO!K$5&amp;$E375),'Hoja de Trabajo para listado'!$DE$151:$DG$151,0)),0)+IFERROR(INDEX('Hoja de Trabajo para listado'!$CD$155:$DC$1048576,MATCH($A375,'Hoja de Trabajo para listado'!$CD$155:$CD$1048576,0),MATCH((CUADRO!K$5&amp;$E375),'Hoja de Trabajo para listado'!$CD$151:$DC$151,0)),0)</f>
        <v>0</v>
      </c>
      <c r="L375" s="316">
        <f ca="1">+IFERROR(INDEX('Hoja de Trabajo para listado'!$A$155:$Z$1048576,MATCH($A375,'Hoja de Trabajo para listado'!$A$155:$A$1048576,0),MATCH((CUADRO!L$5&amp;$E375),'Hoja de Trabajo para listado'!$A$151:$Z$151,0)),0)+IFERROR(INDEX('Hoja de Trabajo para listado'!$AB$155:$BA$1048576,MATCH($A375,'Hoja de Trabajo para listado'!$AB$155:$AB$1048576,0),MATCH((CUADRO!L$5&amp;$E375),'Hoja de Trabajo para listado'!$AB$151:$BA$151,0)),0)+IFERROR(INDEX('Hoja de Trabajo para listado'!$BC$155:$CB$1048576,MATCH($A375,'Hoja de Trabajo para listado'!$BC$155:$BC$1048576,0),MATCH((CUADRO!L$5&amp;$E375),'Hoja de Trabajo para listado'!$BC$151:$CB$151,0)),0)+IFERROR(INDEX('Hoja de Trabajo para listado'!$DE$153:$DG$274,MATCH($A375,'Hoja de Trabajo para listado'!$DE$153:$DE$1048576,0),MATCH((CUADRO!L$5&amp;$E375),'Hoja de Trabajo para listado'!$DE$151:$DG$151,0)),0)+IFERROR(INDEX('Hoja de Trabajo para listado'!$CD$155:$DC$1048576,MATCH($A375,'Hoja de Trabajo para listado'!$CD$155:$CD$1048576,0),MATCH((CUADRO!L$5&amp;$E375),'Hoja de Trabajo para listado'!$CD$151:$DC$151,0)),0)</f>
        <v>0</v>
      </c>
      <c r="M375" s="316">
        <f ca="1">+IFERROR(INDEX('Hoja de Trabajo para listado'!$A$155:$Z$1048576,MATCH($A375,'Hoja de Trabajo para listado'!$A$155:$A$1048576,0),MATCH((CUADRO!M$5&amp;$E375),'Hoja de Trabajo para listado'!$A$151:$Z$151,0)),0)+IFERROR(INDEX('Hoja de Trabajo para listado'!$AB$155:$BA$1048576,MATCH($A375,'Hoja de Trabajo para listado'!$AB$155:$AB$1048576,0),MATCH((CUADRO!M$5&amp;$E375),'Hoja de Trabajo para listado'!$AB$151:$BA$151,0)),0)+IFERROR(INDEX('Hoja de Trabajo para listado'!$BC$155:$CB$1048576,MATCH($A375,'Hoja de Trabajo para listado'!$BC$155:$BC$1048576,0),MATCH((CUADRO!M$5&amp;$E375),'Hoja de Trabajo para listado'!$BC$151:$CB$151,0)),0)+IFERROR(INDEX('Hoja de Trabajo para listado'!$DE$153:$DG$274,MATCH($A375,'Hoja de Trabajo para listado'!$DE$153:$DE$1048576,0),MATCH((CUADRO!M$5&amp;$E375),'Hoja de Trabajo para listado'!$DE$151:$DG$151,0)),0)+IFERROR(INDEX('Hoja de Trabajo para listado'!$CD$155:$DC$1048576,MATCH($A375,'Hoja de Trabajo para listado'!$CD$155:$CD$1048576,0),MATCH((CUADRO!M$5&amp;$E375),'Hoja de Trabajo para listado'!$CD$151:$DC$151,0)),0)</f>
        <v>0</v>
      </c>
      <c r="N375" s="316">
        <f ca="1">+IFERROR(INDEX('Hoja de Trabajo para listado'!$A$155:$Z$1048576,MATCH($A375,'Hoja de Trabajo para listado'!$A$155:$A$1048576,0),MATCH((CUADRO!N$5&amp;$E375),'Hoja de Trabajo para listado'!$A$151:$Z$151,0)),0)+IFERROR(INDEX('Hoja de Trabajo para listado'!$AB$155:$BA$1048576,MATCH($A375,'Hoja de Trabajo para listado'!$AB$155:$AB$1048576,0),MATCH((CUADRO!N$5&amp;$E375),'Hoja de Trabajo para listado'!$AB$151:$BA$151,0)),0)+IFERROR(INDEX('Hoja de Trabajo para listado'!$BC$155:$CB$1048576,MATCH($A375,'Hoja de Trabajo para listado'!$BC$155:$BC$1048576,0),MATCH((CUADRO!N$5&amp;$E375),'Hoja de Trabajo para listado'!$BC$151:$CB$151,0)),0)+IFERROR(INDEX('Hoja de Trabajo para listado'!$DE$153:$DG$274,MATCH($A375,'Hoja de Trabajo para listado'!$DE$153:$DE$1048576,0),MATCH((CUADRO!N$5&amp;$E375),'Hoja de Trabajo para listado'!$DE$151:$DG$151,0)),0)+IFERROR(INDEX('Hoja de Trabajo para listado'!$CD$155:$DC$1048576,MATCH($A375,'Hoja de Trabajo para listado'!$CD$155:$CD$1048576,0),MATCH((CUADRO!N$5&amp;$E375),'Hoja de Trabajo para listado'!$CD$151:$DC$151,0)),0)</f>
        <v>0</v>
      </c>
      <c r="O375" s="316">
        <f ca="1">+IFERROR(INDEX('Hoja de Trabajo para listado'!$A$155:$Z$1048576,MATCH($A375,'Hoja de Trabajo para listado'!$A$155:$A$1048576,0),MATCH((CUADRO!O$5&amp;$E375),'Hoja de Trabajo para listado'!$A$151:$Z$151,0)),0)+IFERROR(INDEX('Hoja de Trabajo para listado'!$AB$155:$BA$1048576,MATCH($A375,'Hoja de Trabajo para listado'!$AB$155:$AB$1048576,0),MATCH((CUADRO!O$5&amp;$E375),'Hoja de Trabajo para listado'!$AB$151:$BA$151,0)),0)+IFERROR(INDEX('Hoja de Trabajo para listado'!$BC$155:$CB$1048576,MATCH($A375,'Hoja de Trabajo para listado'!$BC$155:$BC$1048576,0),MATCH((CUADRO!O$5&amp;$E375),'Hoja de Trabajo para listado'!$BC$151:$CB$151,0)),0)+IFERROR(INDEX('Hoja de Trabajo para listado'!$DE$153:$DG$274,MATCH($A375,'Hoja de Trabajo para listado'!$DE$153:$DE$1048576,0),MATCH((CUADRO!O$5&amp;$E375),'Hoja de Trabajo para listado'!$DE$151:$DG$151,0)),0)+IFERROR(INDEX('Hoja de Trabajo para listado'!$CD$155:$DC$1048576,MATCH($A375,'Hoja de Trabajo para listado'!$CD$155:$CD$1048576,0),MATCH((CUADRO!O$5&amp;$E375),'Hoja de Trabajo para listado'!$CD$151:$DC$151,0)),0)</f>
        <v>0</v>
      </c>
      <c r="P375" s="316">
        <f ca="1">+IFERROR(INDEX('Hoja de Trabajo para listado'!$A$155:$Z$1048576,MATCH($A375,'Hoja de Trabajo para listado'!$A$155:$A$1048576,0),MATCH((CUADRO!P$5&amp;$E375),'Hoja de Trabajo para listado'!$A$151:$Z$151,0)),0)+IFERROR(INDEX('Hoja de Trabajo para listado'!$AB$155:$BA$1048576,MATCH($A375,'Hoja de Trabajo para listado'!$AB$155:$AB$1048576,0),MATCH((CUADRO!P$5&amp;$E375),'Hoja de Trabajo para listado'!$AB$151:$BA$151,0)),0)+IFERROR(INDEX('Hoja de Trabajo para listado'!$BC$155:$CB$1048576,MATCH($A375,'Hoja de Trabajo para listado'!$BC$155:$BC$1048576,0),MATCH((CUADRO!P$5&amp;$E375),'Hoja de Trabajo para listado'!$BC$151:$CB$151,0)),0)+IFERROR(INDEX('Hoja de Trabajo para listado'!$DE$153:$DG$274,MATCH($A375,'Hoja de Trabajo para listado'!$DE$153:$DE$1048576,0),MATCH((CUADRO!P$5&amp;$E375),'Hoja de Trabajo para listado'!$DE$151:$DG$151,0)),0)+IFERROR(INDEX('Hoja de Trabajo para listado'!$CD$155:$DC$1048576,MATCH($A375,'Hoja de Trabajo para listado'!$CD$155:$CD$1048576,0),MATCH((CUADRO!P$5&amp;$E375),'Hoja de Trabajo para listado'!$CD$151:$DC$151,0)),0)</f>
        <v>0</v>
      </c>
      <c r="Q375" s="316">
        <f ca="1">+IFERROR(INDEX('Hoja de Trabajo para listado'!$A$155:$Z$1048576,MATCH($A375,'Hoja de Trabajo para listado'!$A$155:$A$1048576,0),MATCH((CUADRO!Q$5&amp;$E375),'Hoja de Trabajo para listado'!$A$151:$Z$151,0)),0)+IFERROR(INDEX('Hoja de Trabajo para listado'!$AB$155:$BA$1048576,MATCH($A375,'Hoja de Trabajo para listado'!$AB$155:$AB$1048576,0),MATCH((CUADRO!Q$5&amp;$E375),'Hoja de Trabajo para listado'!$AB$151:$BA$151,0)),0)+IFERROR(INDEX('Hoja de Trabajo para listado'!$BC$155:$CB$1048576,MATCH($A375,'Hoja de Trabajo para listado'!$BC$155:$BC$1048576,0),MATCH((CUADRO!Q$5&amp;$E375),'Hoja de Trabajo para listado'!$BC$151:$CB$151,0)),0)+IFERROR(INDEX('Hoja de Trabajo para listado'!$DE$153:$DG$274,MATCH($A375,'Hoja de Trabajo para listado'!$DE$153:$DE$1048576,0),MATCH((CUADRO!Q$5&amp;$E375),'Hoja de Trabajo para listado'!$DE$151:$DG$151,0)),0)+IFERROR(INDEX('Hoja de Trabajo para listado'!$CD$155:$DC$1048576,MATCH($A375,'Hoja de Trabajo para listado'!$CD$155:$CD$1048576,0),MATCH((CUADRO!Q$5&amp;$E375),'Hoja de Trabajo para listado'!$CD$151:$DC$151,0)),0)</f>
        <v>0</v>
      </c>
      <c r="R375" s="316">
        <f t="shared" ca="1" si="10"/>
        <v>0</v>
      </c>
      <c r="S375" s="344">
        <f ca="1">+R374+R375</f>
        <v>0</v>
      </c>
      <c r="T375" s="316">
        <f ca="1">+S375</f>
        <v>0</v>
      </c>
      <c r="U375" s="315">
        <f t="shared" si="11"/>
        <v>2</v>
      </c>
      <c r="V375" s="319" t="str">
        <f>+VLOOKUP(A375,bd_lista!$A$3:$E$593,5,FALSE)</f>
        <v>Gobiernos Autonomos Municipales</v>
      </c>
      <c r="W375" s="426"/>
    </row>
    <row r="376" spans="1:23" ht="15" hidden="1" customHeight="1">
      <c r="A376" s="325">
        <v>1307</v>
      </c>
      <c r="B376" s="427">
        <f>+A376</f>
        <v>1307</v>
      </c>
      <c r="C376" s="318" t="str">
        <f>+VLOOKUP(A376,bd_lista!$A$3:$C$593,3,FALSE)</f>
        <v>Gobierno Autónomo Municipal de Aiquile</v>
      </c>
      <c r="D376" s="429" t="str">
        <f>+C376</f>
        <v>Gobierno Autónomo Municipal de Aiquile</v>
      </c>
      <c r="E376" s="346" t="s">
        <v>1418</v>
      </c>
      <c r="F376" s="314">
        <f ca="1">+IFERROR(INDEX('Hoja de Trabajo para listado'!$A$155:$Z$1048576,MATCH($A376,'Hoja de Trabajo para listado'!$A$155:$A$1048576,0),MATCH((CUADRO!F$5&amp;$E376),'Hoja de Trabajo para listado'!$A$151:$Z$151,0)),0)+IFERROR(INDEX('Hoja de Trabajo para listado'!$AB$155:$BA$1048576,MATCH($A376,'Hoja de Trabajo para listado'!$AB$155:$AB$1048576,0),MATCH((CUADRO!F$5&amp;$E376),'Hoja de Trabajo para listado'!$AB$151:$BA$151,0)),0)+IFERROR(INDEX('Hoja de Trabajo para listado'!$BC$155:$CB$1048576,MATCH($A376,'Hoja de Trabajo para listado'!$BC$155:$BC$1048576,0),MATCH((CUADRO!F$5&amp;$E376),'Hoja de Trabajo para listado'!$BC$151:$CB$151,0)),0)+IFERROR(INDEX('Hoja de Trabajo para listado'!$DE$153:$DG$274,MATCH($A376,'Hoja de Trabajo para listado'!$DE$153:$DE$1048576,0),MATCH((CUADRO!F$5&amp;$E376),'Hoja de Trabajo para listado'!$DE$151:$DG$151,0)),0)+IFERROR(INDEX('Hoja de Trabajo para listado'!$CD$155:$DC$1048576,MATCH($A376,'Hoja de Trabajo para listado'!$CD$155:$CD$1048576,0),MATCH((CUADRO!F$5&amp;$E376),'Hoja de Trabajo para listado'!$CD$151:$DC$151,0)),0)</f>
        <v>0</v>
      </c>
      <c r="G376" s="314">
        <f ca="1">+IFERROR(INDEX('Hoja de Trabajo para listado'!$A$155:$Z$1048576,MATCH($A376,'Hoja de Trabajo para listado'!$A$155:$A$1048576,0),MATCH((CUADRO!G$5&amp;$E376),'Hoja de Trabajo para listado'!$A$151:$Z$151,0)),0)+IFERROR(INDEX('Hoja de Trabajo para listado'!$AB$155:$BA$1048576,MATCH($A376,'Hoja de Trabajo para listado'!$AB$155:$AB$1048576,0),MATCH((CUADRO!G$5&amp;$E376),'Hoja de Trabajo para listado'!$AB$151:$BA$151,0)),0)+IFERROR(INDEX('Hoja de Trabajo para listado'!$BC$155:$CB$1048576,MATCH($A376,'Hoja de Trabajo para listado'!$BC$155:$BC$1048576,0),MATCH((CUADRO!G$5&amp;$E376),'Hoja de Trabajo para listado'!$BC$151:$CB$151,0)),0)+IFERROR(INDEX('Hoja de Trabajo para listado'!$DE$153:$DG$274,MATCH($A376,'Hoja de Trabajo para listado'!$DE$153:$DE$1048576,0),MATCH((CUADRO!G$5&amp;$E376),'Hoja de Trabajo para listado'!$DE$151:$DG$151,0)),0)+IFERROR(INDEX('Hoja de Trabajo para listado'!$CD$155:$DC$1048576,MATCH($A376,'Hoja de Trabajo para listado'!$CD$155:$CD$1048576,0),MATCH((CUADRO!G$5&amp;$E376),'Hoja de Trabajo para listado'!$CD$151:$DC$151,0)),0)</f>
        <v>0</v>
      </c>
      <c r="H376" s="314">
        <f ca="1">+IFERROR(INDEX('Hoja de Trabajo para listado'!$A$155:$Z$1048576,MATCH($A376,'Hoja de Trabajo para listado'!$A$155:$A$1048576,0),MATCH((CUADRO!H$5&amp;$E376),'Hoja de Trabajo para listado'!$A$151:$Z$151,0)),0)+IFERROR(INDEX('Hoja de Trabajo para listado'!$AB$155:$BA$1048576,MATCH($A376,'Hoja de Trabajo para listado'!$AB$155:$AB$1048576,0),MATCH((CUADRO!H$5&amp;$E376),'Hoja de Trabajo para listado'!$AB$151:$BA$151,0)),0)+IFERROR(INDEX('Hoja de Trabajo para listado'!$BC$155:$CB$1048576,MATCH($A376,'Hoja de Trabajo para listado'!$BC$155:$BC$1048576,0),MATCH((CUADRO!H$5&amp;$E376),'Hoja de Trabajo para listado'!$BC$151:$CB$151,0)),0)+IFERROR(INDEX('Hoja de Trabajo para listado'!$DE$153:$DG$274,MATCH($A376,'Hoja de Trabajo para listado'!$DE$153:$DE$1048576,0),MATCH((CUADRO!H$5&amp;$E376),'Hoja de Trabajo para listado'!$DE$151:$DG$151,0)),0)+IFERROR(INDEX('Hoja de Trabajo para listado'!$CD$155:$DC$1048576,MATCH($A376,'Hoja de Trabajo para listado'!$CD$155:$CD$1048576,0),MATCH((CUADRO!H$5&amp;$E376),'Hoja de Trabajo para listado'!$CD$151:$DC$151,0)),0)</f>
        <v>0</v>
      </c>
      <c r="I376" s="314">
        <f ca="1">+IFERROR(INDEX('Hoja de Trabajo para listado'!$A$155:$Z$1048576,MATCH($A376,'Hoja de Trabajo para listado'!$A$155:$A$1048576,0),MATCH((CUADRO!I$5&amp;$E376),'Hoja de Trabajo para listado'!$A$151:$Z$151,0)),0)+IFERROR(INDEX('Hoja de Trabajo para listado'!$AB$155:$BA$1048576,MATCH($A376,'Hoja de Trabajo para listado'!$AB$155:$AB$1048576,0),MATCH((CUADRO!I$5&amp;$E376),'Hoja de Trabajo para listado'!$AB$151:$BA$151,0)),0)+IFERROR(INDEX('Hoja de Trabajo para listado'!$BC$155:$CB$1048576,MATCH($A376,'Hoja de Trabajo para listado'!$BC$155:$BC$1048576,0),MATCH((CUADRO!I$5&amp;$E376),'Hoja de Trabajo para listado'!$BC$151:$CB$151,0)),0)+IFERROR(INDEX('Hoja de Trabajo para listado'!$DE$153:$DG$274,MATCH($A376,'Hoja de Trabajo para listado'!$DE$153:$DE$1048576,0),MATCH((CUADRO!I$5&amp;$E376),'Hoja de Trabajo para listado'!$DE$151:$DG$151,0)),0)+IFERROR(INDEX('Hoja de Trabajo para listado'!$CD$155:$DC$1048576,MATCH($A376,'Hoja de Trabajo para listado'!$CD$155:$CD$1048576,0),MATCH((CUADRO!I$5&amp;$E376),'Hoja de Trabajo para listado'!$CD$151:$DC$151,0)),0)</f>
        <v>0</v>
      </c>
      <c r="J376" s="314">
        <f ca="1">+IFERROR(INDEX('Hoja de Trabajo para listado'!$A$155:$Z$1048576,MATCH($A376,'Hoja de Trabajo para listado'!$A$155:$A$1048576,0),MATCH((CUADRO!J$5&amp;$E376),'Hoja de Trabajo para listado'!$A$151:$Z$151,0)),0)+IFERROR(INDEX('Hoja de Trabajo para listado'!$AB$155:$BA$1048576,MATCH($A376,'Hoja de Trabajo para listado'!$AB$155:$AB$1048576,0),MATCH((CUADRO!J$5&amp;$E376),'Hoja de Trabajo para listado'!$AB$151:$BA$151,0)),0)+IFERROR(INDEX('Hoja de Trabajo para listado'!$BC$155:$CB$1048576,MATCH($A376,'Hoja de Trabajo para listado'!$BC$155:$BC$1048576,0),MATCH((CUADRO!J$5&amp;$E376),'Hoja de Trabajo para listado'!$BC$151:$CB$151,0)),0)+IFERROR(INDEX('Hoja de Trabajo para listado'!$DE$153:$DG$274,MATCH($A376,'Hoja de Trabajo para listado'!$DE$153:$DE$1048576,0),MATCH((CUADRO!J$5&amp;$E376),'Hoja de Trabajo para listado'!$DE$151:$DG$151,0)),0)+IFERROR(INDEX('Hoja de Trabajo para listado'!$CD$155:$DC$1048576,MATCH($A376,'Hoja de Trabajo para listado'!$CD$155:$CD$1048576,0),MATCH((CUADRO!J$5&amp;$E376),'Hoja de Trabajo para listado'!$CD$151:$DC$151,0)),0)</f>
        <v>0</v>
      </c>
      <c r="K376" s="314">
        <f ca="1">+IFERROR(INDEX('Hoja de Trabajo para listado'!$A$155:$Z$1048576,MATCH($A376,'Hoja de Trabajo para listado'!$A$155:$A$1048576,0),MATCH((CUADRO!K$5&amp;$E376),'Hoja de Trabajo para listado'!$A$151:$Z$151,0)),0)+IFERROR(INDEX('Hoja de Trabajo para listado'!$AB$155:$BA$1048576,MATCH($A376,'Hoja de Trabajo para listado'!$AB$155:$AB$1048576,0),MATCH((CUADRO!K$5&amp;$E376),'Hoja de Trabajo para listado'!$AB$151:$BA$151,0)),0)+IFERROR(INDEX('Hoja de Trabajo para listado'!$BC$155:$CB$1048576,MATCH($A376,'Hoja de Trabajo para listado'!$BC$155:$BC$1048576,0),MATCH((CUADRO!K$5&amp;$E376),'Hoja de Trabajo para listado'!$BC$151:$CB$151,0)),0)+IFERROR(INDEX('Hoja de Trabajo para listado'!$DE$153:$DG$274,MATCH($A376,'Hoja de Trabajo para listado'!$DE$153:$DE$1048576,0),MATCH((CUADRO!K$5&amp;$E376),'Hoja de Trabajo para listado'!$DE$151:$DG$151,0)),0)+IFERROR(INDEX('Hoja de Trabajo para listado'!$CD$155:$DC$1048576,MATCH($A376,'Hoja de Trabajo para listado'!$CD$155:$CD$1048576,0),MATCH((CUADRO!K$5&amp;$E376),'Hoja de Trabajo para listado'!$CD$151:$DC$151,0)),0)</f>
        <v>0</v>
      </c>
      <c r="L376" s="314">
        <f ca="1">+IFERROR(INDEX('Hoja de Trabajo para listado'!$A$155:$Z$1048576,MATCH($A376,'Hoja de Trabajo para listado'!$A$155:$A$1048576,0),MATCH((CUADRO!L$5&amp;$E376),'Hoja de Trabajo para listado'!$A$151:$Z$151,0)),0)+IFERROR(INDEX('Hoja de Trabajo para listado'!$AB$155:$BA$1048576,MATCH($A376,'Hoja de Trabajo para listado'!$AB$155:$AB$1048576,0),MATCH((CUADRO!L$5&amp;$E376),'Hoja de Trabajo para listado'!$AB$151:$BA$151,0)),0)+IFERROR(INDEX('Hoja de Trabajo para listado'!$BC$155:$CB$1048576,MATCH($A376,'Hoja de Trabajo para listado'!$BC$155:$BC$1048576,0),MATCH((CUADRO!L$5&amp;$E376),'Hoja de Trabajo para listado'!$BC$151:$CB$151,0)),0)+IFERROR(INDEX('Hoja de Trabajo para listado'!$DE$153:$DG$274,MATCH($A376,'Hoja de Trabajo para listado'!$DE$153:$DE$1048576,0),MATCH((CUADRO!L$5&amp;$E376),'Hoja de Trabajo para listado'!$DE$151:$DG$151,0)),0)+IFERROR(INDEX('Hoja de Trabajo para listado'!$CD$155:$DC$1048576,MATCH($A376,'Hoja de Trabajo para listado'!$CD$155:$CD$1048576,0),MATCH((CUADRO!L$5&amp;$E376),'Hoja de Trabajo para listado'!$CD$151:$DC$151,0)),0)</f>
        <v>0</v>
      </c>
      <c r="M376" s="314">
        <f ca="1">+IFERROR(INDEX('Hoja de Trabajo para listado'!$A$155:$Z$1048576,MATCH($A376,'Hoja de Trabajo para listado'!$A$155:$A$1048576,0),MATCH((CUADRO!M$5&amp;$E376),'Hoja de Trabajo para listado'!$A$151:$Z$151,0)),0)+IFERROR(INDEX('Hoja de Trabajo para listado'!$AB$155:$BA$1048576,MATCH($A376,'Hoja de Trabajo para listado'!$AB$155:$AB$1048576,0),MATCH((CUADRO!M$5&amp;$E376),'Hoja de Trabajo para listado'!$AB$151:$BA$151,0)),0)+IFERROR(INDEX('Hoja de Trabajo para listado'!$BC$155:$CB$1048576,MATCH($A376,'Hoja de Trabajo para listado'!$BC$155:$BC$1048576,0),MATCH((CUADRO!M$5&amp;$E376),'Hoja de Trabajo para listado'!$BC$151:$CB$151,0)),0)+IFERROR(INDEX('Hoja de Trabajo para listado'!$DE$153:$DG$274,MATCH($A376,'Hoja de Trabajo para listado'!$DE$153:$DE$1048576,0),MATCH((CUADRO!M$5&amp;$E376),'Hoja de Trabajo para listado'!$DE$151:$DG$151,0)),0)+IFERROR(INDEX('Hoja de Trabajo para listado'!$CD$155:$DC$1048576,MATCH($A376,'Hoja de Trabajo para listado'!$CD$155:$CD$1048576,0),MATCH((CUADRO!M$5&amp;$E376),'Hoja de Trabajo para listado'!$CD$151:$DC$151,0)),0)</f>
        <v>0</v>
      </c>
      <c r="N376" s="314">
        <f ca="1">+IFERROR(INDEX('Hoja de Trabajo para listado'!$A$155:$Z$1048576,MATCH($A376,'Hoja de Trabajo para listado'!$A$155:$A$1048576,0),MATCH((CUADRO!N$5&amp;$E376),'Hoja de Trabajo para listado'!$A$151:$Z$151,0)),0)+IFERROR(INDEX('Hoja de Trabajo para listado'!$AB$155:$BA$1048576,MATCH($A376,'Hoja de Trabajo para listado'!$AB$155:$AB$1048576,0),MATCH((CUADRO!N$5&amp;$E376),'Hoja de Trabajo para listado'!$AB$151:$BA$151,0)),0)+IFERROR(INDEX('Hoja de Trabajo para listado'!$BC$155:$CB$1048576,MATCH($A376,'Hoja de Trabajo para listado'!$BC$155:$BC$1048576,0),MATCH((CUADRO!N$5&amp;$E376),'Hoja de Trabajo para listado'!$BC$151:$CB$151,0)),0)+IFERROR(INDEX('Hoja de Trabajo para listado'!$DE$153:$DG$274,MATCH($A376,'Hoja de Trabajo para listado'!$DE$153:$DE$1048576,0),MATCH((CUADRO!N$5&amp;$E376),'Hoja de Trabajo para listado'!$DE$151:$DG$151,0)),0)+IFERROR(INDEX('Hoja de Trabajo para listado'!$CD$155:$DC$1048576,MATCH($A376,'Hoja de Trabajo para listado'!$CD$155:$CD$1048576,0),MATCH((CUADRO!N$5&amp;$E376),'Hoja de Trabajo para listado'!$CD$151:$DC$151,0)),0)</f>
        <v>0</v>
      </c>
      <c r="O376" s="314">
        <f ca="1">+IFERROR(INDEX('Hoja de Trabajo para listado'!$A$155:$Z$1048576,MATCH($A376,'Hoja de Trabajo para listado'!$A$155:$A$1048576,0),MATCH((CUADRO!O$5&amp;$E376),'Hoja de Trabajo para listado'!$A$151:$Z$151,0)),0)+IFERROR(INDEX('Hoja de Trabajo para listado'!$AB$155:$BA$1048576,MATCH($A376,'Hoja de Trabajo para listado'!$AB$155:$AB$1048576,0),MATCH((CUADRO!O$5&amp;$E376),'Hoja de Trabajo para listado'!$AB$151:$BA$151,0)),0)+IFERROR(INDEX('Hoja de Trabajo para listado'!$BC$155:$CB$1048576,MATCH($A376,'Hoja de Trabajo para listado'!$BC$155:$BC$1048576,0),MATCH((CUADRO!O$5&amp;$E376),'Hoja de Trabajo para listado'!$BC$151:$CB$151,0)),0)+IFERROR(INDEX('Hoja de Trabajo para listado'!$DE$153:$DG$274,MATCH($A376,'Hoja de Trabajo para listado'!$DE$153:$DE$1048576,0),MATCH((CUADRO!O$5&amp;$E376),'Hoja de Trabajo para listado'!$DE$151:$DG$151,0)),0)+IFERROR(INDEX('Hoja de Trabajo para listado'!$CD$155:$DC$1048576,MATCH($A376,'Hoja de Trabajo para listado'!$CD$155:$CD$1048576,0),MATCH((CUADRO!O$5&amp;$E376),'Hoja de Trabajo para listado'!$CD$151:$DC$151,0)),0)</f>
        <v>0</v>
      </c>
      <c r="P376" s="314">
        <f ca="1">+IFERROR(INDEX('Hoja de Trabajo para listado'!$A$155:$Z$1048576,MATCH($A376,'Hoja de Trabajo para listado'!$A$155:$A$1048576,0),MATCH((CUADRO!P$5&amp;$E376),'Hoja de Trabajo para listado'!$A$151:$Z$151,0)),0)+IFERROR(INDEX('Hoja de Trabajo para listado'!$AB$155:$BA$1048576,MATCH($A376,'Hoja de Trabajo para listado'!$AB$155:$AB$1048576,0),MATCH((CUADRO!P$5&amp;$E376),'Hoja de Trabajo para listado'!$AB$151:$BA$151,0)),0)+IFERROR(INDEX('Hoja de Trabajo para listado'!$BC$155:$CB$1048576,MATCH($A376,'Hoja de Trabajo para listado'!$BC$155:$BC$1048576,0),MATCH((CUADRO!P$5&amp;$E376),'Hoja de Trabajo para listado'!$BC$151:$CB$151,0)),0)+IFERROR(INDEX('Hoja de Trabajo para listado'!$DE$153:$DG$274,MATCH($A376,'Hoja de Trabajo para listado'!$DE$153:$DE$1048576,0),MATCH((CUADRO!P$5&amp;$E376),'Hoja de Trabajo para listado'!$DE$151:$DG$151,0)),0)+IFERROR(INDEX('Hoja de Trabajo para listado'!$CD$155:$DC$1048576,MATCH($A376,'Hoja de Trabajo para listado'!$CD$155:$CD$1048576,0),MATCH((CUADRO!P$5&amp;$E376),'Hoja de Trabajo para listado'!$CD$151:$DC$151,0)),0)</f>
        <v>0</v>
      </c>
      <c r="Q376" s="314">
        <f ca="1">+IFERROR(INDEX('Hoja de Trabajo para listado'!$A$155:$Z$1048576,MATCH($A376,'Hoja de Trabajo para listado'!$A$155:$A$1048576,0),MATCH((CUADRO!Q$5&amp;$E376),'Hoja de Trabajo para listado'!$A$151:$Z$151,0)),0)+IFERROR(INDEX('Hoja de Trabajo para listado'!$AB$155:$BA$1048576,MATCH($A376,'Hoja de Trabajo para listado'!$AB$155:$AB$1048576,0),MATCH((CUADRO!Q$5&amp;$E376),'Hoja de Trabajo para listado'!$AB$151:$BA$151,0)),0)+IFERROR(INDEX('Hoja de Trabajo para listado'!$BC$155:$CB$1048576,MATCH($A376,'Hoja de Trabajo para listado'!$BC$155:$BC$1048576,0),MATCH((CUADRO!Q$5&amp;$E376),'Hoja de Trabajo para listado'!$BC$151:$CB$151,0)),0)+IFERROR(INDEX('Hoja de Trabajo para listado'!$DE$153:$DG$274,MATCH($A376,'Hoja de Trabajo para listado'!$DE$153:$DE$1048576,0),MATCH((CUADRO!Q$5&amp;$E376),'Hoja de Trabajo para listado'!$DE$151:$DG$151,0)),0)+IFERROR(INDEX('Hoja de Trabajo para listado'!$CD$155:$DC$1048576,MATCH($A376,'Hoja de Trabajo para listado'!$CD$155:$CD$1048576,0),MATCH((CUADRO!Q$5&amp;$E376),'Hoja de Trabajo para listado'!$CD$151:$DC$151,0)),0)</f>
        <v>0</v>
      </c>
      <c r="R376" s="314">
        <f t="shared" ca="1" si="10"/>
        <v>0</v>
      </c>
      <c r="S376" s="322"/>
      <c r="T376" s="314">
        <f ca="1">+T377</f>
        <v>0</v>
      </c>
      <c r="U376" s="313">
        <f t="shared" si="11"/>
        <v>1</v>
      </c>
      <c r="V376" s="319" t="str">
        <f>+VLOOKUP(A376,bd_lista!$A$3:$E$593,5,FALSE)</f>
        <v>Gobiernos Autonomos Municipales</v>
      </c>
      <c r="W376" s="425" t="str">
        <f>+V376</f>
        <v>Gobiernos Autonomos Municipales</v>
      </c>
    </row>
    <row r="377" spans="1:23" ht="15" hidden="1" customHeight="1">
      <c r="A377" s="323">
        <v>1307</v>
      </c>
      <c r="B377" s="428"/>
      <c r="C377" s="319" t="str">
        <f>+VLOOKUP(A377,bd_lista!$A$3:$C$593,3,FALSE)</f>
        <v>Gobierno Autónomo Municipal de Aiquile</v>
      </c>
      <c r="D377" s="430"/>
      <c r="E377" s="347" t="s">
        <v>1419</v>
      </c>
      <c r="F377" s="316">
        <f ca="1">+IFERROR(INDEX('Hoja de Trabajo para listado'!$A$155:$Z$1048576,MATCH($A377,'Hoja de Trabajo para listado'!$A$155:$A$1048576,0),MATCH((CUADRO!F$5&amp;$E377),'Hoja de Trabajo para listado'!$A$151:$Z$151,0)),0)+IFERROR(INDEX('Hoja de Trabajo para listado'!$AB$155:$BA$1048576,MATCH($A377,'Hoja de Trabajo para listado'!$AB$155:$AB$1048576,0),MATCH((CUADRO!F$5&amp;$E377),'Hoja de Trabajo para listado'!$AB$151:$BA$151,0)),0)+IFERROR(INDEX('Hoja de Trabajo para listado'!$BC$155:$CB$1048576,MATCH($A377,'Hoja de Trabajo para listado'!$BC$155:$BC$1048576,0),MATCH((CUADRO!F$5&amp;$E377),'Hoja de Trabajo para listado'!$BC$151:$CB$151,0)),0)+IFERROR(INDEX('Hoja de Trabajo para listado'!$DE$153:$DG$274,MATCH($A377,'Hoja de Trabajo para listado'!$DE$153:$DE$1048576,0),MATCH((CUADRO!F$5&amp;$E377),'Hoja de Trabajo para listado'!$DE$151:$DG$151,0)),0)+IFERROR(INDEX('Hoja de Trabajo para listado'!$CD$155:$DC$1048576,MATCH($A377,'Hoja de Trabajo para listado'!$CD$155:$CD$1048576,0),MATCH((CUADRO!F$5&amp;$E377),'Hoja de Trabajo para listado'!$CD$151:$DC$151,0)),0)</f>
        <v>0</v>
      </c>
      <c r="G377" s="316">
        <f ca="1">+IFERROR(INDEX('Hoja de Trabajo para listado'!$A$155:$Z$1048576,MATCH($A377,'Hoja de Trabajo para listado'!$A$155:$A$1048576,0),MATCH((CUADRO!G$5&amp;$E377),'Hoja de Trabajo para listado'!$A$151:$Z$151,0)),0)+IFERROR(INDEX('Hoja de Trabajo para listado'!$AB$155:$BA$1048576,MATCH($A377,'Hoja de Trabajo para listado'!$AB$155:$AB$1048576,0),MATCH((CUADRO!G$5&amp;$E377),'Hoja de Trabajo para listado'!$AB$151:$BA$151,0)),0)+IFERROR(INDEX('Hoja de Trabajo para listado'!$BC$155:$CB$1048576,MATCH($A377,'Hoja de Trabajo para listado'!$BC$155:$BC$1048576,0),MATCH((CUADRO!G$5&amp;$E377),'Hoja de Trabajo para listado'!$BC$151:$CB$151,0)),0)+IFERROR(INDEX('Hoja de Trabajo para listado'!$DE$153:$DG$274,MATCH($A377,'Hoja de Trabajo para listado'!$DE$153:$DE$1048576,0),MATCH((CUADRO!G$5&amp;$E377),'Hoja de Trabajo para listado'!$DE$151:$DG$151,0)),0)+IFERROR(INDEX('Hoja de Trabajo para listado'!$CD$155:$DC$1048576,MATCH($A377,'Hoja de Trabajo para listado'!$CD$155:$CD$1048576,0),MATCH((CUADRO!G$5&amp;$E377),'Hoja de Trabajo para listado'!$CD$151:$DC$151,0)),0)</f>
        <v>0</v>
      </c>
      <c r="H377" s="316">
        <f ca="1">+IFERROR(INDEX('Hoja de Trabajo para listado'!$A$155:$Z$1048576,MATCH($A377,'Hoja de Trabajo para listado'!$A$155:$A$1048576,0),MATCH((CUADRO!H$5&amp;$E377),'Hoja de Trabajo para listado'!$A$151:$Z$151,0)),0)+IFERROR(INDEX('Hoja de Trabajo para listado'!$AB$155:$BA$1048576,MATCH($A377,'Hoja de Trabajo para listado'!$AB$155:$AB$1048576,0),MATCH((CUADRO!H$5&amp;$E377),'Hoja de Trabajo para listado'!$AB$151:$BA$151,0)),0)+IFERROR(INDEX('Hoja de Trabajo para listado'!$BC$155:$CB$1048576,MATCH($A377,'Hoja de Trabajo para listado'!$BC$155:$BC$1048576,0),MATCH((CUADRO!H$5&amp;$E377),'Hoja de Trabajo para listado'!$BC$151:$CB$151,0)),0)+IFERROR(INDEX('Hoja de Trabajo para listado'!$DE$153:$DG$274,MATCH($A377,'Hoja de Trabajo para listado'!$DE$153:$DE$1048576,0),MATCH((CUADRO!H$5&amp;$E377),'Hoja de Trabajo para listado'!$DE$151:$DG$151,0)),0)+IFERROR(INDEX('Hoja de Trabajo para listado'!$CD$155:$DC$1048576,MATCH($A377,'Hoja de Trabajo para listado'!$CD$155:$CD$1048576,0),MATCH((CUADRO!H$5&amp;$E377),'Hoja de Trabajo para listado'!$CD$151:$DC$151,0)),0)</f>
        <v>0</v>
      </c>
      <c r="I377" s="316">
        <f ca="1">+IFERROR(INDEX('Hoja de Trabajo para listado'!$A$155:$Z$1048576,MATCH($A377,'Hoja de Trabajo para listado'!$A$155:$A$1048576,0),MATCH((CUADRO!I$5&amp;$E377),'Hoja de Trabajo para listado'!$A$151:$Z$151,0)),0)+IFERROR(INDEX('Hoja de Trabajo para listado'!$AB$155:$BA$1048576,MATCH($A377,'Hoja de Trabajo para listado'!$AB$155:$AB$1048576,0),MATCH((CUADRO!I$5&amp;$E377),'Hoja de Trabajo para listado'!$AB$151:$BA$151,0)),0)+IFERROR(INDEX('Hoja de Trabajo para listado'!$BC$155:$CB$1048576,MATCH($A377,'Hoja de Trabajo para listado'!$BC$155:$BC$1048576,0),MATCH((CUADRO!I$5&amp;$E377),'Hoja de Trabajo para listado'!$BC$151:$CB$151,0)),0)+IFERROR(INDEX('Hoja de Trabajo para listado'!$DE$153:$DG$274,MATCH($A377,'Hoja de Trabajo para listado'!$DE$153:$DE$1048576,0),MATCH((CUADRO!I$5&amp;$E377),'Hoja de Trabajo para listado'!$DE$151:$DG$151,0)),0)+IFERROR(INDEX('Hoja de Trabajo para listado'!$CD$155:$DC$1048576,MATCH($A377,'Hoja de Trabajo para listado'!$CD$155:$CD$1048576,0),MATCH((CUADRO!I$5&amp;$E377),'Hoja de Trabajo para listado'!$CD$151:$DC$151,0)),0)</f>
        <v>0</v>
      </c>
      <c r="J377" s="316">
        <f ca="1">+IFERROR(INDEX('Hoja de Trabajo para listado'!$A$155:$Z$1048576,MATCH($A377,'Hoja de Trabajo para listado'!$A$155:$A$1048576,0),MATCH((CUADRO!J$5&amp;$E377),'Hoja de Trabajo para listado'!$A$151:$Z$151,0)),0)+IFERROR(INDEX('Hoja de Trabajo para listado'!$AB$155:$BA$1048576,MATCH($A377,'Hoja de Trabajo para listado'!$AB$155:$AB$1048576,0),MATCH((CUADRO!J$5&amp;$E377),'Hoja de Trabajo para listado'!$AB$151:$BA$151,0)),0)+IFERROR(INDEX('Hoja de Trabajo para listado'!$BC$155:$CB$1048576,MATCH($A377,'Hoja de Trabajo para listado'!$BC$155:$BC$1048576,0),MATCH((CUADRO!J$5&amp;$E377),'Hoja de Trabajo para listado'!$BC$151:$CB$151,0)),0)+IFERROR(INDEX('Hoja de Trabajo para listado'!$DE$153:$DG$274,MATCH($A377,'Hoja de Trabajo para listado'!$DE$153:$DE$1048576,0),MATCH((CUADRO!J$5&amp;$E377),'Hoja de Trabajo para listado'!$DE$151:$DG$151,0)),0)+IFERROR(INDEX('Hoja de Trabajo para listado'!$CD$155:$DC$1048576,MATCH($A377,'Hoja de Trabajo para listado'!$CD$155:$CD$1048576,0),MATCH((CUADRO!J$5&amp;$E377),'Hoja de Trabajo para listado'!$CD$151:$DC$151,0)),0)</f>
        <v>0</v>
      </c>
      <c r="K377" s="316">
        <f ca="1">+IFERROR(INDEX('Hoja de Trabajo para listado'!$A$155:$Z$1048576,MATCH($A377,'Hoja de Trabajo para listado'!$A$155:$A$1048576,0),MATCH((CUADRO!K$5&amp;$E377),'Hoja de Trabajo para listado'!$A$151:$Z$151,0)),0)+IFERROR(INDEX('Hoja de Trabajo para listado'!$AB$155:$BA$1048576,MATCH($A377,'Hoja de Trabajo para listado'!$AB$155:$AB$1048576,0),MATCH((CUADRO!K$5&amp;$E377),'Hoja de Trabajo para listado'!$AB$151:$BA$151,0)),0)+IFERROR(INDEX('Hoja de Trabajo para listado'!$BC$155:$CB$1048576,MATCH($A377,'Hoja de Trabajo para listado'!$BC$155:$BC$1048576,0),MATCH((CUADRO!K$5&amp;$E377),'Hoja de Trabajo para listado'!$BC$151:$CB$151,0)),0)+IFERROR(INDEX('Hoja de Trabajo para listado'!$DE$153:$DG$274,MATCH($A377,'Hoja de Trabajo para listado'!$DE$153:$DE$1048576,0),MATCH((CUADRO!K$5&amp;$E377),'Hoja de Trabajo para listado'!$DE$151:$DG$151,0)),0)+IFERROR(INDEX('Hoja de Trabajo para listado'!$CD$155:$DC$1048576,MATCH($A377,'Hoja de Trabajo para listado'!$CD$155:$CD$1048576,0),MATCH((CUADRO!K$5&amp;$E377),'Hoja de Trabajo para listado'!$CD$151:$DC$151,0)),0)</f>
        <v>0</v>
      </c>
      <c r="L377" s="316">
        <f ca="1">+IFERROR(INDEX('Hoja de Trabajo para listado'!$A$155:$Z$1048576,MATCH($A377,'Hoja de Trabajo para listado'!$A$155:$A$1048576,0),MATCH((CUADRO!L$5&amp;$E377),'Hoja de Trabajo para listado'!$A$151:$Z$151,0)),0)+IFERROR(INDEX('Hoja de Trabajo para listado'!$AB$155:$BA$1048576,MATCH($A377,'Hoja de Trabajo para listado'!$AB$155:$AB$1048576,0),MATCH((CUADRO!L$5&amp;$E377),'Hoja de Trabajo para listado'!$AB$151:$BA$151,0)),0)+IFERROR(INDEX('Hoja de Trabajo para listado'!$BC$155:$CB$1048576,MATCH($A377,'Hoja de Trabajo para listado'!$BC$155:$BC$1048576,0),MATCH((CUADRO!L$5&amp;$E377),'Hoja de Trabajo para listado'!$BC$151:$CB$151,0)),0)+IFERROR(INDEX('Hoja de Trabajo para listado'!$DE$153:$DG$274,MATCH($A377,'Hoja de Trabajo para listado'!$DE$153:$DE$1048576,0),MATCH((CUADRO!L$5&amp;$E377),'Hoja de Trabajo para listado'!$DE$151:$DG$151,0)),0)+IFERROR(INDEX('Hoja de Trabajo para listado'!$CD$155:$DC$1048576,MATCH($A377,'Hoja de Trabajo para listado'!$CD$155:$CD$1048576,0),MATCH((CUADRO!L$5&amp;$E377),'Hoja de Trabajo para listado'!$CD$151:$DC$151,0)),0)</f>
        <v>0</v>
      </c>
      <c r="M377" s="316">
        <f ca="1">+IFERROR(INDEX('Hoja de Trabajo para listado'!$A$155:$Z$1048576,MATCH($A377,'Hoja de Trabajo para listado'!$A$155:$A$1048576,0),MATCH((CUADRO!M$5&amp;$E377),'Hoja de Trabajo para listado'!$A$151:$Z$151,0)),0)+IFERROR(INDEX('Hoja de Trabajo para listado'!$AB$155:$BA$1048576,MATCH($A377,'Hoja de Trabajo para listado'!$AB$155:$AB$1048576,0),MATCH((CUADRO!M$5&amp;$E377),'Hoja de Trabajo para listado'!$AB$151:$BA$151,0)),0)+IFERROR(INDEX('Hoja de Trabajo para listado'!$BC$155:$CB$1048576,MATCH($A377,'Hoja de Trabajo para listado'!$BC$155:$BC$1048576,0),MATCH((CUADRO!M$5&amp;$E377),'Hoja de Trabajo para listado'!$BC$151:$CB$151,0)),0)+IFERROR(INDEX('Hoja de Trabajo para listado'!$DE$153:$DG$274,MATCH($A377,'Hoja de Trabajo para listado'!$DE$153:$DE$1048576,0),MATCH((CUADRO!M$5&amp;$E377),'Hoja de Trabajo para listado'!$DE$151:$DG$151,0)),0)+IFERROR(INDEX('Hoja de Trabajo para listado'!$CD$155:$DC$1048576,MATCH($A377,'Hoja de Trabajo para listado'!$CD$155:$CD$1048576,0),MATCH((CUADRO!M$5&amp;$E377),'Hoja de Trabajo para listado'!$CD$151:$DC$151,0)),0)</f>
        <v>0</v>
      </c>
      <c r="N377" s="316">
        <f ca="1">+IFERROR(INDEX('Hoja de Trabajo para listado'!$A$155:$Z$1048576,MATCH($A377,'Hoja de Trabajo para listado'!$A$155:$A$1048576,0),MATCH((CUADRO!N$5&amp;$E377),'Hoja de Trabajo para listado'!$A$151:$Z$151,0)),0)+IFERROR(INDEX('Hoja de Trabajo para listado'!$AB$155:$BA$1048576,MATCH($A377,'Hoja de Trabajo para listado'!$AB$155:$AB$1048576,0),MATCH((CUADRO!N$5&amp;$E377),'Hoja de Trabajo para listado'!$AB$151:$BA$151,0)),0)+IFERROR(INDEX('Hoja de Trabajo para listado'!$BC$155:$CB$1048576,MATCH($A377,'Hoja de Trabajo para listado'!$BC$155:$BC$1048576,0),MATCH((CUADRO!N$5&amp;$E377),'Hoja de Trabajo para listado'!$BC$151:$CB$151,0)),0)+IFERROR(INDEX('Hoja de Trabajo para listado'!$DE$153:$DG$274,MATCH($A377,'Hoja de Trabajo para listado'!$DE$153:$DE$1048576,0),MATCH((CUADRO!N$5&amp;$E377),'Hoja de Trabajo para listado'!$DE$151:$DG$151,0)),0)+IFERROR(INDEX('Hoja de Trabajo para listado'!$CD$155:$DC$1048576,MATCH($A377,'Hoja de Trabajo para listado'!$CD$155:$CD$1048576,0),MATCH((CUADRO!N$5&amp;$E377),'Hoja de Trabajo para listado'!$CD$151:$DC$151,0)),0)</f>
        <v>0</v>
      </c>
      <c r="O377" s="316">
        <f ca="1">+IFERROR(INDEX('Hoja de Trabajo para listado'!$A$155:$Z$1048576,MATCH($A377,'Hoja de Trabajo para listado'!$A$155:$A$1048576,0),MATCH((CUADRO!O$5&amp;$E377),'Hoja de Trabajo para listado'!$A$151:$Z$151,0)),0)+IFERROR(INDEX('Hoja de Trabajo para listado'!$AB$155:$BA$1048576,MATCH($A377,'Hoja de Trabajo para listado'!$AB$155:$AB$1048576,0),MATCH((CUADRO!O$5&amp;$E377),'Hoja de Trabajo para listado'!$AB$151:$BA$151,0)),0)+IFERROR(INDEX('Hoja de Trabajo para listado'!$BC$155:$CB$1048576,MATCH($A377,'Hoja de Trabajo para listado'!$BC$155:$BC$1048576,0),MATCH((CUADRO!O$5&amp;$E377),'Hoja de Trabajo para listado'!$BC$151:$CB$151,0)),0)+IFERROR(INDEX('Hoja de Trabajo para listado'!$DE$153:$DG$274,MATCH($A377,'Hoja de Trabajo para listado'!$DE$153:$DE$1048576,0),MATCH((CUADRO!O$5&amp;$E377),'Hoja de Trabajo para listado'!$DE$151:$DG$151,0)),0)+IFERROR(INDEX('Hoja de Trabajo para listado'!$CD$155:$DC$1048576,MATCH($A377,'Hoja de Trabajo para listado'!$CD$155:$CD$1048576,0),MATCH((CUADRO!O$5&amp;$E377),'Hoja de Trabajo para listado'!$CD$151:$DC$151,0)),0)</f>
        <v>0</v>
      </c>
      <c r="P377" s="316">
        <f ca="1">+IFERROR(INDEX('Hoja de Trabajo para listado'!$A$155:$Z$1048576,MATCH($A377,'Hoja de Trabajo para listado'!$A$155:$A$1048576,0),MATCH((CUADRO!P$5&amp;$E377),'Hoja de Trabajo para listado'!$A$151:$Z$151,0)),0)+IFERROR(INDEX('Hoja de Trabajo para listado'!$AB$155:$BA$1048576,MATCH($A377,'Hoja de Trabajo para listado'!$AB$155:$AB$1048576,0),MATCH((CUADRO!P$5&amp;$E377),'Hoja de Trabajo para listado'!$AB$151:$BA$151,0)),0)+IFERROR(INDEX('Hoja de Trabajo para listado'!$BC$155:$CB$1048576,MATCH($A377,'Hoja de Trabajo para listado'!$BC$155:$BC$1048576,0),MATCH((CUADRO!P$5&amp;$E377),'Hoja de Trabajo para listado'!$BC$151:$CB$151,0)),0)+IFERROR(INDEX('Hoja de Trabajo para listado'!$DE$153:$DG$274,MATCH($A377,'Hoja de Trabajo para listado'!$DE$153:$DE$1048576,0),MATCH((CUADRO!P$5&amp;$E377),'Hoja de Trabajo para listado'!$DE$151:$DG$151,0)),0)+IFERROR(INDEX('Hoja de Trabajo para listado'!$CD$155:$DC$1048576,MATCH($A377,'Hoja de Trabajo para listado'!$CD$155:$CD$1048576,0),MATCH((CUADRO!P$5&amp;$E377),'Hoja de Trabajo para listado'!$CD$151:$DC$151,0)),0)</f>
        <v>0</v>
      </c>
      <c r="Q377" s="316">
        <f ca="1">+IFERROR(INDEX('Hoja de Trabajo para listado'!$A$155:$Z$1048576,MATCH($A377,'Hoja de Trabajo para listado'!$A$155:$A$1048576,0),MATCH((CUADRO!Q$5&amp;$E377),'Hoja de Trabajo para listado'!$A$151:$Z$151,0)),0)+IFERROR(INDEX('Hoja de Trabajo para listado'!$AB$155:$BA$1048576,MATCH($A377,'Hoja de Trabajo para listado'!$AB$155:$AB$1048576,0),MATCH((CUADRO!Q$5&amp;$E377),'Hoja de Trabajo para listado'!$AB$151:$BA$151,0)),0)+IFERROR(INDEX('Hoja de Trabajo para listado'!$BC$155:$CB$1048576,MATCH($A377,'Hoja de Trabajo para listado'!$BC$155:$BC$1048576,0),MATCH((CUADRO!Q$5&amp;$E377),'Hoja de Trabajo para listado'!$BC$151:$CB$151,0)),0)+IFERROR(INDEX('Hoja de Trabajo para listado'!$DE$153:$DG$274,MATCH($A377,'Hoja de Trabajo para listado'!$DE$153:$DE$1048576,0),MATCH((CUADRO!Q$5&amp;$E377),'Hoja de Trabajo para listado'!$DE$151:$DG$151,0)),0)+IFERROR(INDEX('Hoja de Trabajo para listado'!$CD$155:$DC$1048576,MATCH($A377,'Hoja de Trabajo para listado'!$CD$155:$CD$1048576,0),MATCH((CUADRO!Q$5&amp;$E377),'Hoja de Trabajo para listado'!$CD$151:$DC$151,0)),0)</f>
        <v>0</v>
      </c>
      <c r="R377" s="316">
        <f t="shared" ca="1" si="10"/>
        <v>0</v>
      </c>
      <c r="S377" s="344">
        <f ca="1">+R376+R377</f>
        <v>0</v>
      </c>
      <c r="T377" s="316">
        <f ca="1">+S377</f>
        <v>0</v>
      </c>
      <c r="U377" s="315">
        <f t="shared" si="11"/>
        <v>2</v>
      </c>
      <c r="V377" s="319" t="str">
        <f>+VLOOKUP(A377,bd_lista!$A$3:$E$593,5,FALSE)</f>
        <v>Gobiernos Autonomos Municipales</v>
      </c>
      <c r="W377" s="426"/>
    </row>
    <row r="378" spans="1:23" customFormat="1" ht="27" hidden="1" customHeight="1">
      <c r="A378" s="325">
        <v>1308</v>
      </c>
      <c r="B378" s="427">
        <f>+A378</f>
        <v>1308</v>
      </c>
      <c r="C378" s="318" t="str">
        <f>+VLOOKUP(A378,bd_lista!$A$3:$C$593,3,FALSE)</f>
        <v>Gobierno Autónomo Municipal de Pasorapa</v>
      </c>
      <c r="D378" s="429" t="str">
        <f>+C378</f>
        <v>Gobierno Autónomo Municipal de Pasorapa</v>
      </c>
      <c r="E378" s="346" t="s">
        <v>1418</v>
      </c>
      <c r="F378" s="314">
        <f ca="1">+IFERROR(INDEX('Hoja de Trabajo para listado'!$A$155:$Z$1048576,MATCH($A378,'Hoja de Trabajo para listado'!$A$155:$A$1048576,0),MATCH((CUADRO!F$5&amp;$E378),'Hoja de Trabajo para listado'!$A$151:$Z$151,0)),0)+IFERROR(INDEX('Hoja de Trabajo para listado'!$AB$155:$BA$1048576,MATCH($A378,'Hoja de Trabajo para listado'!$AB$155:$AB$1048576,0),MATCH((CUADRO!F$5&amp;$E378),'Hoja de Trabajo para listado'!$AB$151:$BA$151,0)),0)+IFERROR(INDEX('Hoja de Trabajo para listado'!$BC$155:$CB$1048576,MATCH($A378,'Hoja de Trabajo para listado'!$BC$155:$BC$1048576,0),MATCH((CUADRO!F$5&amp;$E378),'Hoja de Trabajo para listado'!$BC$151:$CB$151,0)),0)+IFERROR(INDEX('Hoja de Trabajo para listado'!$DE$153:$DG$274,MATCH($A378,'Hoja de Trabajo para listado'!$DE$153:$DE$1048576,0),MATCH((CUADRO!F$5&amp;$E378),'Hoja de Trabajo para listado'!$DE$151:$DG$151,0)),0)+IFERROR(INDEX('Hoja de Trabajo para listado'!$CD$155:$DC$1048576,MATCH($A378,'Hoja de Trabajo para listado'!$CD$155:$CD$1048576,0),MATCH((CUADRO!F$5&amp;$E378),'Hoja de Trabajo para listado'!$CD$151:$DC$151,0)),0)</f>
        <v>0</v>
      </c>
      <c r="G378" s="314">
        <f ca="1">+IFERROR(INDEX('Hoja de Trabajo para listado'!$A$155:$Z$1048576,MATCH($A378,'Hoja de Trabajo para listado'!$A$155:$A$1048576,0),MATCH((CUADRO!G$5&amp;$E378),'Hoja de Trabajo para listado'!$A$151:$Z$151,0)),0)+IFERROR(INDEX('Hoja de Trabajo para listado'!$AB$155:$BA$1048576,MATCH($A378,'Hoja de Trabajo para listado'!$AB$155:$AB$1048576,0),MATCH((CUADRO!G$5&amp;$E378),'Hoja de Trabajo para listado'!$AB$151:$BA$151,0)),0)+IFERROR(INDEX('Hoja de Trabajo para listado'!$BC$155:$CB$1048576,MATCH($A378,'Hoja de Trabajo para listado'!$BC$155:$BC$1048576,0),MATCH((CUADRO!G$5&amp;$E378),'Hoja de Trabajo para listado'!$BC$151:$CB$151,0)),0)+IFERROR(INDEX('Hoja de Trabajo para listado'!$DE$153:$DG$274,MATCH($A378,'Hoja de Trabajo para listado'!$DE$153:$DE$1048576,0),MATCH((CUADRO!G$5&amp;$E378),'Hoja de Trabajo para listado'!$DE$151:$DG$151,0)),0)+IFERROR(INDEX('Hoja de Trabajo para listado'!$CD$155:$DC$1048576,MATCH($A378,'Hoja de Trabajo para listado'!$CD$155:$CD$1048576,0),MATCH((CUADRO!G$5&amp;$E378),'Hoja de Trabajo para listado'!$CD$151:$DC$151,0)),0)</f>
        <v>0</v>
      </c>
      <c r="H378" s="314">
        <f ca="1">+IFERROR(INDEX('Hoja de Trabajo para listado'!$A$155:$Z$1048576,MATCH($A378,'Hoja de Trabajo para listado'!$A$155:$A$1048576,0),MATCH((CUADRO!H$5&amp;$E378),'Hoja de Trabajo para listado'!$A$151:$Z$151,0)),0)+IFERROR(INDEX('Hoja de Trabajo para listado'!$AB$155:$BA$1048576,MATCH($A378,'Hoja de Trabajo para listado'!$AB$155:$AB$1048576,0),MATCH((CUADRO!H$5&amp;$E378),'Hoja de Trabajo para listado'!$AB$151:$BA$151,0)),0)+IFERROR(INDEX('Hoja de Trabajo para listado'!$BC$155:$CB$1048576,MATCH($A378,'Hoja de Trabajo para listado'!$BC$155:$BC$1048576,0),MATCH((CUADRO!H$5&amp;$E378),'Hoja de Trabajo para listado'!$BC$151:$CB$151,0)),0)+IFERROR(INDEX('Hoja de Trabajo para listado'!$DE$153:$DG$274,MATCH($A378,'Hoja de Trabajo para listado'!$DE$153:$DE$1048576,0),MATCH((CUADRO!H$5&amp;$E378),'Hoja de Trabajo para listado'!$DE$151:$DG$151,0)),0)+IFERROR(INDEX('Hoja de Trabajo para listado'!$CD$155:$DC$1048576,MATCH($A378,'Hoja de Trabajo para listado'!$CD$155:$CD$1048576,0),MATCH((CUADRO!H$5&amp;$E378),'Hoja de Trabajo para listado'!$CD$151:$DC$151,0)),0)</f>
        <v>0</v>
      </c>
      <c r="I378" s="314">
        <f ca="1">+IFERROR(INDEX('Hoja de Trabajo para listado'!$A$155:$Z$1048576,MATCH($A378,'Hoja de Trabajo para listado'!$A$155:$A$1048576,0),MATCH((CUADRO!I$5&amp;$E378),'Hoja de Trabajo para listado'!$A$151:$Z$151,0)),0)+IFERROR(INDEX('Hoja de Trabajo para listado'!$AB$155:$BA$1048576,MATCH($A378,'Hoja de Trabajo para listado'!$AB$155:$AB$1048576,0),MATCH((CUADRO!I$5&amp;$E378),'Hoja de Trabajo para listado'!$AB$151:$BA$151,0)),0)+IFERROR(INDEX('Hoja de Trabajo para listado'!$BC$155:$CB$1048576,MATCH($A378,'Hoja de Trabajo para listado'!$BC$155:$BC$1048576,0),MATCH((CUADRO!I$5&amp;$E378),'Hoja de Trabajo para listado'!$BC$151:$CB$151,0)),0)+IFERROR(INDEX('Hoja de Trabajo para listado'!$DE$153:$DG$274,MATCH($A378,'Hoja de Trabajo para listado'!$DE$153:$DE$1048576,0),MATCH((CUADRO!I$5&amp;$E378),'Hoja de Trabajo para listado'!$DE$151:$DG$151,0)),0)+IFERROR(INDEX('Hoja de Trabajo para listado'!$CD$155:$DC$1048576,MATCH($A378,'Hoja de Trabajo para listado'!$CD$155:$CD$1048576,0),MATCH((CUADRO!I$5&amp;$E378),'Hoja de Trabajo para listado'!$CD$151:$DC$151,0)),0)</f>
        <v>0</v>
      </c>
      <c r="J378" s="314">
        <f ca="1">+IFERROR(INDEX('Hoja de Trabajo para listado'!$A$155:$Z$1048576,MATCH($A378,'Hoja de Trabajo para listado'!$A$155:$A$1048576,0),MATCH((CUADRO!J$5&amp;$E378),'Hoja de Trabajo para listado'!$A$151:$Z$151,0)),0)+IFERROR(INDEX('Hoja de Trabajo para listado'!$AB$155:$BA$1048576,MATCH($A378,'Hoja de Trabajo para listado'!$AB$155:$AB$1048576,0),MATCH((CUADRO!J$5&amp;$E378),'Hoja de Trabajo para listado'!$AB$151:$BA$151,0)),0)+IFERROR(INDEX('Hoja de Trabajo para listado'!$BC$155:$CB$1048576,MATCH($A378,'Hoja de Trabajo para listado'!$BC$155:$BC$1048576,0),MATCH((CUADRO!J$5&amp;$E378),'Hoja de Trabajo para listado'!$BC$151:$CB$151,0)),0)+IFERROR(INDEX('Hoja de Trabajo para listado'!$DE$153:$DG$274,MATCH($A378,'Hoja de Trabajo para listado'!$DE$153:$DE$1048576,0),MATCH((CUADRO!J$5&amp;$E378),'Hoja de Trabajo para listado'!$DE$151:$DG$151,0)),0)+IFERROR(INDEX('Hoja de Trabajo para listado'!$CD$155:$DC$1048576,MATCH($A378,'Hoja de Trabajo para listado'!$CD$155:$CD$1048576,0),MATCH((CUADRO!J$5&amp;$E378),'Hoja de Trabajo para listado'!$CD$151:$DC$151,0)),0)</f>
        <v>0</v>
      </c>
      <c r="K378" s="314">
        <f ca="1">+IFERROR(INDEX('Hoja de Trabajo para listado'!$A$155:$Z$1048576,MATCH($A378,'Hoja de Trabajo para listado'!$A$155:$A$1048576,0),MATCH((CUADRO!K$5&amp;$E378),'Hoja de Trabajo para listado'!$A$151:$Z$151,0)),0)+IFERROR(INDEX('Hoja de Trabajo para listado'!$AB$155:$BA$1048576,MATCH($A378,'Hoja de Trabajo para listado'!$AB$155:$AB$1048576,0),MATCH((CUADRO!K$5&amp;$E378),'Hoja de Trabajo para listado'!$AB$151:$BA$151,0)),0)+IFERROR(INDEX('Hoja de Trabajo para listado'!$BC$155:$CB$1048576,MATCH($A378,'Hoja de Trabajo para listado'!$BC$155:$BC$1048576,0),MATCH((CUADRO!K$5&amp;$E378),'Hoja de Trabajo para listado'!$BC$151:$CB$151,0)),0)+IFERROR(INDEX('Hoja de Trabajo para listado'!$DE$153:$DG$274,MATCH($A378,'Hoja de Trabajo para listado'!$DE$153:$DE$1048576,0),MATCH((CUADRO!K$5&amp;$E378),'Hoja de Trabajo para listado'!$DE$151:$DG$151,0)),0)+IFERROR(INDEX('Hoja de Trabajo para listado'!$CD$155:$DC$1048576,MATCH($A378,'Hoja de Trabajo para listado'!$CD$155:$CD$1048576,0),MATCH((CUADRO!K$5&amp;$E378),'Hoja de Trabajo para listado'!$CD$151:$DC$151,0)),0)</f>
        <v>0</v>
      </c>
      <c r="L378" s="314">
        <f ca="1">+IFERROR(INDEX('Hoja de Trabajo para listado'!$A$155:$Z$1048576,MATCH($A378,'Hoja de Trabajo para listado'!$A$155:$A$1048576,0),MATCH((CUADRO!L$5&amp;$E378),'Hoja de Trabajo para listado'!$A$151:$Z$151,0)),0)+IFERROR(INDEX('Hoja de Trabajo para listado'!$AB$155:$BA$1048576,MATCH($A378,'Hoja de Trabajo para listado'!$AB$155:$AB$1048576,0),MATCH((CUADRO!L$5&amp;$E378),'Hoja de Trabajo para listado'!$AB$151:$BA$151,0)),0)+IFERROR(INDEX('Hoja de Trabajo para listado'!$BC$155:$CB$1048576,MATCH($A378,'Hoja de Trabajo para listado'!$BC$155:$BC$1048576,0),MATCH((CUADRO!L$5&amp;$E378),'Hoja de Trabajo para listado'!$BC$151:$CB$151,0)),0)+IFERROR(INDEX('Hoja de Trabajo para listado'!$DE$153:$DG$274,MATCH($A378,'Hoja de Trabajo para listado'!$DE$153:$DE$1048576,0),MATCH((CUADRO!L$5&amp;$E378),'Hoja de Trabajo para listado'!$DE$151:$DG$151,0)),0)+IFERROR(INDEX('Hoja de Trabajo para listado'!$CD$155:$DC$1048576,MATCH($A378,'Hoja de Trabajo para listado'!$CD$155:$CD$1048576,0),MATCH((CUADRO!L$5&amp;$E378),'Hoja de Trabajo para listado'!$CD$151:$DC$151,0)),0)</f>
        <v>0</v>
      </c>
      <c r="M378" s="314">
        <f ca="1">+IFERROR(INDEX('Hoja de Trabajo para listado'!$A$155:$Z$1048576,MATCH($A378,'Hoja de Trabajo para listado'!$A$155:$A$1048576,0),MATCH((CUADRO!M$5&amp;$E378),'Hoja de Trabajo para listado'!$A$151:$Z$151,0)),0)+IFERROR(INDEX('Hoja de Trabajo para listado'!$AB$155:$BA$1048576,MATCH($A378,'Hoja de Trabajo para listado'!$AB$155:$AB$1048576,0),MATCH((CUADRO!M$5&amp;$E378),'Hoja de Trabajo para listado'!$AB$151:$BA$151,0)),0)+IFERROR(INDEX('Hoja de Trabajo para listado'!$BC$155:$CB$1048576,MATCH($A378,'Hoja de Trabajo para listado'!$BC$155:$BC$1048576,0),MATCH((CUADRO!M$5&amp;$E378),'Hoja de Trabajo para listado'!$BC$151:$CB$151,0)),0)+IFERROR(INDEX('Hoja de Trabajo para listado'!$DE$153:$DG$274,MATCH($A378,'Hoja de Trabajo para listado'!$DE$153:$DE$1048576,0),MATCH((CUADRO!M$5&amp;$E378),'Hoja de Trabajo para listado'!$DE$151:$DG$151,0)),0)+IFERROR(INDEX('Hoja de Trabajo para listado'!$CD$155:$DC$1048576,MATCH($A378,'Hoja de Trabajo para listado'!$CD$155:$CD$1048576,0),MATCH((CUADRO!M$5&amp;$E378),'Hoja de Trabajo para listado'!$CD$151:$DC$151,0)),0)</f>
        <v>0</v>
      </c>
      <c r="N378" s="314">
        <f ca="1">+IFERROR(INDEX('Hoja de Trabajo para listado'!$A$155:$Z$1048576,MATCH($A378,'Hoja de Trabajo para listado'!$A$155:$A$1048576,0),MATCH((CUADRO!N$5&amp;$E378),'Hoja de Trabajo para listado'!$A$151:$Z$151,0)),0)+IFERROR(INDEX('Hoja de Trabajo para listado'!$AB$155:$BA$1048576,MATCH($A378,'Hoja de Trabajo para listado'!$AB$155:$AB$1048576,0),MATCH((CUADRO!N$5&amp;$E378),'Hoja de Trabajo para listado'!$AB$151:$BA$151,0)),0)+IFERROR(INDEX('Hoja de Trabajo para listado'!$BC$155:$CB$1048576,MATCH($A378,'Hoja de Trabajo para listado'!$BC$155:$BC$1048576,0),MATCH((CUADRO!N$5&amp;$E378),'Hoja de Trabajo para listado'!$BC$151:$CB$151,0)),0)+IFERROR(INDEX('Hoja de Trabajo para listado'!$DE$153:$DG$274,MATCH($A378,'Hoja de Trabajo para listado'!$DE$153:$DE$1048576,0),MATCH((CUADRO!N$5&amp;$E378),'Hoja de Trabajo para listado'!$DE$151:$DG$151,0)),0)+IFERROR(INDEX('Hoja de Trabajo para listado'!$CD$155:$DC$1048576,MATCH($A378,'Hoja de Trabajo para listado'!$CD$155:$CD$1048576,0),MATCH((CUADRO!N$5&amp;$E378),'Hoja de Trabajo para listado'!$CD$151:$DC$151,0)),0)</f>
        <v>0</v>
      </c>
      <c r="O378" s="314">
        <f ca="1">+IFERROR(INDEX('Hoja de Trabajo para listado'!$A$155:$Z$1048576,MATCH($A378,'Hoja de Trabajo para listado'!$A$155:$A$1048576,0),MATCH((CUADRO!O$5&amp;$E378),'Hoja de Trabajo para listado'!$A$151:$Z$151,0)),0)+IFERROR(INDEX('Hoja de Trabajo para listado'!$AB$155:$BA$1048576,MATCH($A378,'Hoja de Trabajo para listado'!$AB$155:$AB$1048576,0),MATCH((CUADRO!O$5&amp;$E378),'Hoja de Trabajo para listado'!$AB$151:$BA$151,0)),0)+IFERROR(INDEX('Hoja de Trabajo para listado'!$BC$155:$CB$1048576,MATCH($A378,'Hoja de Trabajo para listado'!$BC$155:$BC$1048576,0),MATCH((CUADRO!O$5&amp;$E378),'Hoja de Trabajo para listado'!$BC$151:$CB$151,0)),0)+IFERROR(INDEX('Hoja de Trabajo para listado'!$DE$153:$DG$274,MATCH($A378,'Hoja de Trabajo para listado'!$DE$153:$DE$1048576,0),MATCH((CUADRO!O$5&amp;$E378),'Hoja de Trabajo para listado'!$DE$151:$DG$151,0)),0)+IFERROR(INDEX('Hoja de Trabajo para listado'!$CD$155:$DC$1048576,MATCH($A378,'Hoja de Trabajo para listado'!$CD$155:$CD$1048576,0),MATCH((CUADRO!O$5&amp;$E378),'Hoja de Trabajo para listado'!$CD$151:$DC$151,0)),0)</f>
        <v>0</v>
      </c>
      <c r="P378" s="314">
        <f ca="1">+IFERROR(INDEX('Hoja de Trabajo para listado'!$A$155:$Z$1048576,MATCH($A378,'Hoja de Trabajo para listado'!$A$155:$A$1048576,0),MATCH((CUADRO!P$5&amp;$E378),'Hoja de Trabajo para listado'!$A$151:$Z$151,0)),0)+IFERROR(INDEX('Hoja de Trabajo para listado'!$AB$155:$BA$1048576,MATCH($A378,'Hoja de Trabajo para listado'!$AB$155:$AB$1048576,0),MATCH((CUADRO!P$5&amp;$E378),'Hoja de Trabajo para listado'!$AB$151:$BA$151,0)),0)+IFERROR(INDEX('Hoja de Trabajo para listado'!$BC$155:$CB$1048576,MATCH($A378,'Hoja de Trabajo para listado'!$BC$155:$BC$1048576,0),MATCH((CUADRO!P$5&amp;$E378),'Hoja de Trabajo para listado'!$BC$151:$CB$151,0)),0)+IFERROR(INDEX('Hoja de Trabajo para listado'!$DE$153:$DG$274,MATCH($A378,'Hoja de Trabajo para listado'!$DE$153:$DE$1048576,0),MATCH((CUADRO!P$5&amp;$E378),'Hoja de Trabajo para listado'!$DE$151:$DG$151,0)),0)+IFERROR(INDEX('Hoja de Trabajo para listado'!$CD$155:$DC$1048576,MATCH($A378,'Hoja de Trabajo para listado'!$CD$155:$CD$1048576,0),MATCH((CUADRO!P$5&amp;$E378),'Hoja de Trabajo para listado'!$CD$151:$DC$151,0)),0)</f>
        <v>0</v>
      </c>
      <c r="Q378" s="314">
        <f ca="1">+IFERROR(INDEX('Hoja de Trabajo para listado'!$A$155:$Z$1048576,MATCH($A378,'Hoja de Trabajo para listado'!$A$155:$A$1048576,0),MATCH((CUADRO!Q$5&amp;$E378),'Hoja de Trabajo para listado'!$A$151:$Z$151,0)),0)+IFERROR(INDEX('Hoja de Trabajo para listado'!$AB$155:$BA$1048576,MATCH($A378,'Hoja de Trabajo para listado'!$AB$155:$AB$1048576,0),MATCH((CUADRO!Q$5&amp;$E378),'Hoja de Trabajo para listado'!$AB$151:$BA$151,0)),0)+IFERROR(INDEX('Hoja de Trabajo para listado'!$BC$155:$CB$1048576,MATCH($A378,'Hoja de Trabajo para listado'!$BC$155:$BC$1048576,0),MATCH((CUADRO!Q$5&amp;$E378),'Hoja de Trabajo para listado'!$BC$151:$CB$151,0)),0)+IFERROR(INDEX('Hoja de Trabajo para listado'!$DE$153:$DG$274,MATCH($A378,'Hoja de Trabajo para listado'!$DE$153:$DE$1048576,0),MATCH((CUADRO!Q$5&amp;$E378),'Hoja de Trabajo para listado'!$DE$151:$DG$151,0)),0)+IFERROR(INDEX('Hoja de Trabajo para listado'!$CD$155:$DC$1048576,MATCH($A378,'Hoja de Trabajo para listado'!$CD$155:$CD$1048576,0),MATCH((CUADRO!Q$5&amp;$E378),'Hoja de Trabajo para listado'!$CD$151:$DC$151,0)),0)</f>
        <v>0</v>
      </c>
      <c r="R378" s="314">
        <f t="shared" ca="1" si="10"/>
        <v>0</v>
      </c>
      <c r="S378" s="322"/>
      <c r="T378" s="314">
        <f ca="1">+T379</f>
        <v>0</v>
      </c>
      <c r="U378" s="313">
        <f t="shared" si="11"/>
        <v>1</v>
      </c>
      <c r="V378" s="319" t="str">
        <f>+VLOOKUP(A378,bd_lista!$A$3:$E$593,5,FALSE)</f>
        <v>Gobiernos Autonomos Municipales</v>
      </c>
      <c r="W378" s="425" t="str">
        <f>+V378</f>
        <v>Gobiernos Autonomos Municipales</v>
      </c>
    </row>
    <row r="379" spans="1:23" customFormat="1" ht="15" hidden="1" customHeight="1">
      <c r="A379" s="323">
        <v>1308</v>
      </c>
      <c r="B379" s="428"/>
      <c r="C379" s="319" t="str">
        <f>+VLOOKUP(A379,bd_lista!$A$3:$C$593,3,FALSE)</f>
        <v>Gobierno Autónomo Municipal de Pasorapa</v>
      </c>
      <c r="D379" s="430"/>
      <c r="E379" s="349" t="s">
        <v>1419</v>
      </c>
      <c r="F379" s="314">
        <f ca="1">+IFERROR(INDEX('Hoja de Trabajo para listado'!$A$155:$Z$1048576,MATCH($A379,'Hoja de Trabajo para listado'!$A$155:$A$1048576,0),MATCH((CUADRO!F$5&amp;$E379),'Hoja de Trabajo para listado'!$A$151:$Z$151,0)),0)+IFERROR(INDEX('Hoja de Trabajo para listado'!$AB$155:$BA$1048576,MATCH($A379,'Hoja de Trabajo para listado'!$AB$155:$AB$1048576,0),MATCH((CUADRO!F$5&amp;$E379),'Hoja de Trabajo para listado'!$AB$151:$BA$151,0)),0)+IFERROR(INDEX('Hoja de Trabajo para listado'!$BC$155:$CB$1048576,MATCH($A379,'Hoja de Trabajo para listado'!$BC$155:$BC$1048576,0),MATCH((CUADRO!F$5&amp;$E379),'Hoja de Trabajo para listado'!$BC$151:$CB$151,0)),0)+IFERROR(INDEX('Hoja de Trabajo para listado'!$DE$153:$DG$274,MATCH($A379,'Hoja de Trabajo para listado'!$DE$153:$DE$1048576,0),MATCH((CUADRO!F$5&amp;$E379),'Hoja de Trabajo para listado'!$DE$151:$DG$151,0)),0)+IFERROR(INDEX('Hoja de Trabajo para listado'!$CD$155:$DC$1048576,MATCH($A379,'Hoja de Trabajo para listado'!$CD$155:$CD$1048576,0),MATCH((CUADRO!F$5&amp;$E379),'Hoja de Trabajo para listado'!$CD$151:$DC$151,0)),0)</f>
        <v>0</v>
      </c>
      <c r="G379" s="314">
        <f ca="1">+IFERROR(INDEX('Hoja de Trabajo para listado'!$A$155:$Z$1048576,MATCH($A379,'Hoja de Trabajo para listado'!$A$155:$A$1048576,0),MATCH((CUADRO!G$5&amp;$E379),'Hoja de Trabajo para listado'!$A$151:$Z$151,0)),0)+IFERROR(INDEX('Hoja de Trabajo para listado'!$AB$155:$BA$1048576,MATCH($A379,'Hoja de Trabajo para listado'!$AB$155:$AB$1048576,0),MATCH((CUADRO!G$5&amp;$E379),'Hoja de Trabajo para listado'!$AB$151:$BA$151,0)),0)+IFERROR(INDEX('Hoja de Trabajo para listado'!$BC$155:$CB$1048576,MATCH($A379,'Hoja de Trabajo para listado'!$BC$155:$BC$1048576,0),MATCH((CUADRO!G$5&amp;$E379),'Hoja de Trabajo para listado'!$BC$151:$CB$151,0)),0)+IFERROR(INDEX('Hoja de Trabajo para listado'!$DE$153:$DG$274,MATCH($A379,'Hoja de Trabajo para listado'!$DE$153:$DE$1048576,0),MATCH((CUADRO!G$5&amp;$E379),'Hoja de Trabajo para listado'!$DE$151:$DG$151,0)),0)+IFERROR(INDEX('Hoja de Trabajo para listado'!$CD$155:$DC$1048576,MATCH($A379,'Hoja de Trabajo para listado'!$CD$155:$CD$1048576,0),MATCH((CUADRO!G$5&amp;$E379),'Hoja de Trabajo para listado'!$CD$151:$DC$151,0)),0)</f>
        <v>0</v>
      </c>
      <c r="H379" s="314">
        <f ca="1">+IFERROR(INDEX('Hoja de Trabajo para listado'!$A$155:$Z$1048576,MATCH($A379,'Hoja de Trabajo para listado'!$A$155:$A$1048576,0),MATCH((CUADRO!H$5&amp;$E379),'Hoja de Trabajo para listado'!$A$151:$Z$151,0)),0)+IFERROR(INDEX('Hoja de Trabajo para listado'!$AB$155:$BA$1048576,MATCH($A379,'Hoja de Trabajo para listado'!$AB$155:$AB$1048576,0),MATCH((CUADRO!H$5&amp;$E379),'Hoja de Trabajo para listado'!$AB$151:$BA$151,0)),0)+IFERROR(INDEX('Hoja de Trabajo para listado'!$BC$155:$CB$1048576,MATCH($A379,'Hoja de Trabajo para listado'!$BC$155:$BC$1048576,0),MATCH((CUADRO!H$5&amp;$E379),'Hoja de Trabajo para listado'!$BC$151:$CB$151,0)),0)+IFERROR(INDEX('Hoja de Trabajo para listado'!$DE$153:$DG$274,MATCH($A379,'Hoja de Trabajo para listado'!$DE$153:$DE$1048576,0),MATCH((CUADRO!H$5&amp;$E379),'Hoja de Trabajo para listado'!$DE$151:$DG$151,0)),0)+IFERROR(INDEX('Hoja de Trabajo para listado'!$CD$155:$DC$1048576,MATCH($A379,'Hoja de Trabajo para listado'!$CD$155:$CD$1048576,0),MATCH((CUADRO!H$5&amp;$E379),'Hoja de Trabajo para listado'!$CD$151:$DC$151,0)),0)</f>
        <v>0</v>
      </c>
      <c r="I379" s="314">
        <f ca="1">+IFERROR(INDEX('Hoja de Trabajo para listado'!$A$155:$Z$1048576,MATCH($A379,'Hoja de Trabajo para listado'!$A$155:$A$1048576,0),MATCH((CUADRO!I$5&amp;$E379),'Hoja de Trabajo para listado'!$A$151:$Z$151,0)),0)+IFERROR(INDEX('Hoja de Trabajo para listado'!$AB$155:$BA$1048576,MATCH($A379,'Hoja de Trabajo para listado'!$AB$155:$AB$1048576,0),MATCH((CUADRO!I$5&amp;$E379),'Hoja de Trabajo para listado'!$AB$151:$BA$151,0)),0)+IFERROR(INDEX('Hoja de Trabajo para listado'!$BC$155:$CB$1048576,MATCH($A379,'Hoja de Trabajo para listado'!$BC$155:$BC$1048576,0),MATCH((CUADRO!I$5&amp;$E379),'Hoja de Trabajo para listado'!$BC$151:$CB$151,0)),0)+IFERROR(INDEX('Hoja de Trabajo para listado'!$DE$153:$DG$274,MATCH($A379,'Hoja de Trabajo para listado'!$DE$153:$DE$1048576,0),MATCH((CUADRO!I$5&amp;$E379),'Hoja de Trabajo para listado'!$DE$151:$DG$151,0)),0)+IFERROR(INDEX('Hoja de Trabajo para listado'!$CD$155:$DC$1048576,MATCH($A379,'Hoja de Trabajo para listado'!$CD$155:$CD$1048576,0),MATCH((CUADRO!I$5&amp;$E379),'Hoja de Trabajo para listado'!$CD$151:$DC$151,0)),0)</f>
        <v>0</v>
      </c>
      <c r="J379" s="314">
        <f ca="1">+IFERROR(INDEX('Hoja de Trabajo para listado'!$A$155:$Z$1048576,MATCH($A379,'Hoja de Trabajo para listado'!$A$155:$A$1048576,0),MATCH((CUADRO!J$5&amp;$E379),'Hoja de Trabajo para listado'!$A$151:$Z$151,0)),0)+IFERROR(INDEX('Hoja de Trabajo para listado'!$AB$155:$BA$1048576,MATCH($A379,'Hoja de Trabajo para listado'!$AB$155:$AB$1048576,0),MATCH((CUADRO!J$5&amp;$E379),'Hoja de Trabajo para listado'!$AB$151:$BA$151,0)),0)+IFERROR(INDEX('Hoja de Trabajo para listado'!$BC$155:$CB$1048576,MATCH($A379,'Hoja de Trabajo para listado'!$BC$155:$BC$1048576,0),MATCH((CUADRO!J$5&amp;$E379),'Hoja de Trabajo para listado'!$BC$151:$CB$151,0)),0)+IFERROR(INDEX('Hoja de Trabajo para listado'!$DE$153:$DG$274,MATCH($A379,'Hoja de Trabajo para listado'!$DE$153:$DE$1048576,0),MATCH((CUADRO!J$5&amp;$E379),'Hoja de Trabajo para listado'!$DE$151:$DG$151,0)),0)+IFERROR(INDEX('Hoja de Trabajo para listado'!$CD$155:$DC$1048576,MATCH($A379,'Hoja de Trabajo para listado'!$CD$155:$CD$1048576,0),MATCH((CUADRO!J$5&amp;$E379),'Hoja de Trabajo para listado'!$CD$151:$DC$151,0)),0)</f>
        <v>0</v>
      </c>
      <c r="K379" s="314">
        <f ca="1">+IFERROR(INDEX('Hoja de Trabajo para listado'!$A$155:$Z$1048576,MATCH($A379,'Hoja de Trabajo para listado'!$A$155:$A$1048576,0),MATCH((CUADRO!K$5&amp;$E379),'Hoja de Trabajo para listado'!$A$151:$Z$151,0)),0)+IFERROR(INDEX('Hoja de Trabajo para listado'!$AB$155:$BA$1048576,MATCH($A379,'Hoja de Trabajo para listado'!$AB$155:$AB$1048576,0),MATCH((CUADRO!K$5&amp;$E379),'Hoja de Trabajo para listado'!$AB$151:$BA$151,0)),0)+IFERROR(INDEX('Hoja de Trabajo para listado'!$BC$155:$CB$1048576,MATCH($A379,'Hoja de Trabajo para listado'!$BC$155:$BC$1048576,0),MATCH((CUADRO!K$5&amp;$E379),'Hoja de Trabajo para listado'!$BC$151:$CB$151,0)),0)+IFERROR(INDEX('Hoja de Trabajo para listado'!$DE$153:$DG$274,MATCH($A379,'Hoja de Trabajo para listado'!$DE$153:$DE$1048576,0),MATCH((CUADRO!K$5&amp;$E379),'Hoja de Trabajo para listado'!$DE$151:$DG$151,0)),0)+IFERROR(INDEX('Hoja de Trabajo para listado'!$CD$155:$DC$1048576,MATCH($A379,'Hoja de Trabajo para listado'!$CD$155:$CD$1048576,0),MATCH((CUADRO!K$5&amp;$E379),'Hoja de Trabajo para listado'!$CD$151:$DC$151,0)),0)</f>
        <v>0</v>
      </c>
      <c r="L379" s="314">
        <f ca="1">+IFERROR(INDEX('Hoja de Trabajo para listado'!$A$155:$Z$1048576,MATCH($A379,'Hoja de Trabajo para listado'!$A$155:$A$1048576,0),MATCH((CUADRO!L$5&amp;$E379),'Hoja de Trabajo para listado'!$A$151:$Z$151,0)),0)+IFERROR(INDEX('Hoja de Trabajo para listado'!$AB$155:$BA$1048576,MATCH($A379,'Hoja de Trabajo para listado'!$AB$155:$AB$1048576,0),MATCH((CUADRO!L$5&amp;$E379),'Hoja de Trabajo para listado'!$AB$151:$BA$151,0)),0)+IFERROR(INDEX('Hoja de Trabajo para listado'!$BC$155:$CB$1048576,MATCH($A379,'Hoja de Trabajo para listado'!$BC$155:$BC$1048576,0),MATCH((CUADRO!L$5&amp;$E379),'Hoja de Trabajo para listado'!$BC$151:$CB$151,0)),0)+IFERROR(INDEX('Hoja de Trabajo para listado'!$DE$153:$DG$274,MATCH($A379,'Hoja de Trabajo para listado'!$DE$153:$DE$1048576,0),MATCH((CUADRO!L$5&amp;$E379),'Hoja de Trabajo para listado'!$DE$151:$DG$151,0)),0)+IFERROR(INDEX('Hoja de Trabajo para listado'!$CD$155:$DC$1048576,MATCH($A379,'Hoja de Trabajo para listado'!$CD$155:$CD$1048576,0),MATCH((CUADRO!L$5&amp;$E379),'Hoja de Trabajo para listado'!$CD$151:$DC$151,0)),0)</f>
        <v>0</v>
      </c>
      <c r="M379" s="314">
        <f ca="1">+IFERROR(INDEX('Hoja de Trabajo para listado'!$A$155:$Z$1048576,MATCH($A379,'Hoja de Trabajo para listado'!$A$155:$A$1048576,0),MATCH((CUADRO!M$5&amp;$E379),'Hoja de Trabajo para listado'!$A$151:$Z$151,0)),0)+IFERROR(INDEX('Hoja de Trabajo para listado'!$AB$155:$BA$1048576,MATCH($A379,'Hoja de Trabajo para listado'!$AB$155:$AB$1048576,0),MATCH((CUADRO!M$5&amp;$E379),'Hoja de Trabajo para listado'!$AB$151:$BA$151,0)),0)+IFERROR(INDEX('Hoja de Trabajo para listado'!$BC$155:$CB$1048576,MATCH($A379,'Hoja de Trabajo para listado'!$BC$155:$BC$1048576,0),MATCH((CUADRO!M$5&amp;$E379),'Hoja de Trabajo para listado'!$BC$151:$CB$151,0)),0)+IFERROR(INDEX('Hoja de Trabajo para listado'!$DE$153:$DG$274,MATCH($A379,'Hoja de Trabajo para listado'!$DE$153:$DE$1048576,0),MATCH((CUADRO!M$5&amp;$E379),'Hoja de Trabajo para listado'!$DE$151:$DG$151,0)),0)+IFERROR(INDEX('Hoja de Trabajo para listado'!$CD$155:$DC$1048576,MATCH($A379,'Hoja de Trabajo para listado'!$CD$155:$CD$1048576,0),MATCH((CUADRO!M$5&amp;$E379),'Hoja de Trabajo para listado'!$CD$151:$DC$151,0)),0)</f>
        <v>0</v>
      </c>
      <c r="N379" s="314">
        <f ca="1">+IFERROR(INDEX('Hoja de Trabajo para listado'!$A$155:$Z$1048576,MATCH($A379,'Hoja de Trabajo para listado'!$A$155:$A$1048576,0),MATCH((CUADRO!N$5&amp;$E379),'Hoja de Trabajo para listado'!$A$151:$Z$151,0)),0)+IFERROR(INDEX('Hoja de Trabajo para listado'!$AB$155:$BA$1048576,MATCH($A379,'Hoja de Trabajo para listado'!$AB$155:$AB$1048576,0),MATCH((CUADRO!N$5&amp;$E379),'Hoja de Trabajo para listado'!$AB$151:$BA$151,0)),0)+IFERROR(INDEX('Hoja de Trabajo para listado'!$BC$155:$CB$1048576,MATCH($A379,'Hoja de Trabajo para listado'!$BC$155:$BC$1048576,0),MATCH((CUADRO!N$5&amp;$E379),'Hoja de Trabajo para listado'!$BC$151:$CB$151,0)),0)+IFERROR(INDEX('Hoja de Trabajo para listado'!$DE$153:$DG$274,MATCH($A379,'Hoja de Trabajo para listado'!$DE$153:$DE$1048576,0),MATCH((CUADRO!N$5&amp;$E379),'Hoja de Trabajo para listado'!$DE$151:$DG$151,0)),0)+IFERROR(INDEX('Hoja de Trabajo para listado'!$CD$155:$DC$1048576,MATCH($A379,'Hoja de Trabajo para listado'!$CD$155:$CD$1048576,0),MATCH((CUADRO!N$5&amp;$E379),'Hoja de Trabajo para listado'!$CD$151:$DC$151,0)),0)</f>
        <v>0</v>
      </c>
      <c r="O379" s="314">
        <f ca="1">+IFERROR(INDEX('Hoja de Trabajo para listado'!$A$155:$Z$1048576,MATCH($A379,'Hoja de Trabajo para listado'!$A$155:$A$1048576,0),MATCH((CUADRO!O$5&amp;$E379),'Hoja de Trabajo para listado'!$A$151:$Z$151,0)),0)+IFERROR(INDEX('Hoja de Trabajo para listado'!$AB$155:$BA$1048576,MATCH($A379,'Hoja de Trabajo para listado'!$AB$155:$AB$1048576,0),MATCH((CUADRO!O$5&amp;$E379),'Hoja de Trabajo para listado'!$AB$151:$BA$151,0)),0)+IFERROR(INDEX('Hoja de Trabajo para listado'!$BC$155:$CB$1048576,MATCH($A379,'Hoja de Trabajo para listado'!$BC$155:$BC$1048576,0),MATCH((CUADRO!O$5&amp;$E379),'Hoja de Trabajo para listado'!$BC$151:$CB$151,0)),0)+IFERROR(INDEX('Hoja de Trabajo para listado'!$DE$153:$DG$274,MATCH($A379,'Hoja de Trabajo para listado'!$DE$153:$DE$1048576,0),MATCH((CUADRO!O$5&amp;$E379),'Hoja de Trabajo para listado'!$DE$151:$DG$151,0)),0)+IFERROR(INDEX('Hoja de Trabajo para listado'!$CD$155:$DC$1048576,MATCH($A379,'Hoja de Trabajo para listado'!$CD$155:$CD$1048576,0),MATCH((CUADRO!O$5&amp;$E379),'Hoja de Trabajo para listado'!$CD$151:$DC$151,0)),0)</f>
        <v>0</v>
      </c>
      <c r="P379" s="314">
        <f ca="1">+IFERROR(INDEX('Hoja de Trabajo para listado'!$A$155:$Z$1048576,MATCH($A379,'Hoja de Trabajo para listado'!$A$155:$A$1048576,0),MATCH((CUADRO!P$5&amp;$E379),'Hoja de Trabajo para listado'!$A$151:$Z$151,0)),0)+IFERROR(INDEX('Hoja de Trabajo para listado'!$AB$155:$BA$1048576,MATCH($A379,'Hoja de Trabajo para listado'!$AB$155:$AB$1048576,0),MATCH((CUADRO!P$5&amp;$E379),'Hoja de Trabajo para listado'!$AB$151:$BA$151,0)),0)+IFERROR(INDEX('Hoja de Trabajo para listado'!$BC$155:$CB$1048576,MATCH($A379,'Hoja de Trabajo para listado'!$BC$155:$BC$1048576,0),MATCH((CUADRO!P$5&amp;$E379),'Hoja de Trabajo para listado'!$BC$151:$CB$151,0)),0)+IFERROR(INDEX('Hoja de Trabajo para listado'!$DE$153:$DG$274,MATCH($A379,'Hoja de Trabajo para listado'!$DE$153:$DE$1048576,0),MATCH((CUADRO!P$5&amp;$E379),'Hoja de Trabajo para listado'!$DE$151:$DG$151,0)),0)+IFERROR(INDEX('Hoja de Trabajo para listado'!$CD$155:$DC$1048576,MATCH($A379,'Hoja de Trabajo para listado'!$CD$155:$CD$1048576,0),MATCH((CUADRO!P$5&amp;$E379),'Hoja de Trabajo para listado'!$CD$151:$DC$151,0)),0)</f>
        <v>0</v>
      </c>
      <c r="Q379" s="314">
        <f ca="1">+IFERROR(INDEX('Hoja de Trabajo para listado'!$A$155:$Z$1048576,MATCH($A379,'Hoja de Trabajo para listado'!$A$155:$A$1048576,0),MATCH((CUADRO!Q$5&amp;$E379),'Hoja de Trabajo para listado'!$A$151:$Z$151,0)),0)+IFERROR(INDEX('Hoja de Trabajo para listado'!$AB$155:$BA$1048576,MATCH($A379,'Hoja de Trabajo para listado'!$AB$155:$AB$1048576,0),MATCH((CUADRO!Q$5&amp;$E379),'Hoja de Trabajo para listado'!$AB$151:$BA$151,0)),0)+IFERROR(INDEX('Hoja de Trabajo para listado'!$BC$155:$CB$1048576,MATCH($A379,'Hoja de Trabajo para listado'!$BC$155:$BC$1048576,0),MATCH((CUADRO!Q$5&amp;$E379),'Hoja de Trabajo para listado'!$BC$151:$CB$151,0)),0)+IFERROR(INDEX('Hoja de Trabajo para listado'!$DE$153:$DG$274,MATCH($A379,'Hoja de Trabajo para listado'!$DE$153:$DE$1048576,0),MATCH((CUADRO!Q$5&amp;$E379),'Hoja de Trabajo para listado'!$DE$151:$DG$151,0)),0)+IFERROR(INDEX('Hoja de Trabajo para listado'!$CD$155:$DC$1048576,MATCH($A379,'Hoja de Trabajo para listado'!$CD$155:$CD$1048576,0),MATCH((CUADRO!Q$5&amp;$E379),'Hoja de Trabajo para listado'!$CD$151:$DC$151,0)),0)</f>
        <v>0</v>
      </c>
      <c r="R379" s="314">
        <f t="shared" ca="1" si="10"/>
        <v>0</v>
      </c>
      <c r="S379" s="322">
        <f ca="1">+R378+R379</f>
        <v>0</v>
      </c>
      <c r="T379" s="314">
        <f ca="1">+S379</f>
        <v>0</v>
      </c>
      <c r="U379" s="313">
        <f t="shared" si="11"/>
        <v>2</v>
      </c>
      <c r="V379" s="319" t="str">
        <f>+VLOOKUP(A379,bd_lista!$A$3:$E$593,5,FALSE)</f>
        <v>Gobiernos Autonomos Municipales</v>
      </c>
      <c r="W379" s="426"/>
    </row>
    <row r="380" spans="1:23" ht="15" hidden="1" customHeight="1">
      <c r="A380" s="323">
        <v>1309</v>
      </c>
      <c r="B380" s="427">
        <f>+A380</f>
        <v>1309</v>
      </c>
      <c r="C380" s="318" t="str">
        <f>+VLOOKUP(A380,bd_lista!$A$3:$C$593,3,FALSE)</f>
        <v>Gobierno Autónomo Municipal de Omereque</v>
      </c>
      <c r="D380" s="429" t="str">
        <f>+C380</f>
        <v>Gobierno Autónomo Municipal de Omereque</v>
      </c>
      <c r="E380" s="346" t="s">
        <v>1418</v>
      </c>
      <c r="F380" s="314">
        <f ca="1">+IFERROR(INDEX('Hoja de Trabajo para listado'!$A$155:$Z$1048576,MATCH($A380,'Hoja de Trabajo para listado'!$A$155:$A$1048576,0),MATCH((CUADRO!F$5&amp;$E380),'Hoja de Trabajo para listado'!$A$151:$Z$151,0)),0)+IFERROR(INDEX('Hoja de Trabajo para listado'!$AB$155:$BA$1048576,MATCH($A380,'Hoja de Trabajo para listado'!$AB$155:$AB$1048576,0),MATCH((CUADRO!F$5&amp;$E380),'Hoja de Trabajo para listado'!$AB$151:$BA$151,0)),0)+IFERROR(INDEX('Hoja de Trabajo para listado'!$BC$155:$CB$1048576,MATCH($A380,'Hoja de Trabajo para listado'!$BC$155:$BC$1048576,0),MATCH((CUADRO!F$5&amp;$E380),'Hoja de Trabajo para listado'!$BC$151:$CB$151,0)),0)+IFERROR(INDEX('Hoja de Trabajo para listado'!$DE$153:$DG$274,MATCH($A380,'Hoja de Trabajo para listado'!$DE$153:$DE$1048576,0),MATCH((CUADRO!F$5&amp;$E380),'Hoja de Trabajo para listado'!$DE$151:$DG$151,0)),0)+IFERROR(INDEX('Hoja de Trabajo para listado'!$CD$155:$DC$1048576,MATCH($A380,'Hoja de Trabajo para listado'!$CD$155:$CD$1048576,0),MATCH((CUADRO!F$5&amp;$E380),'Hoja de Trabajo para listado'!$CD$151:$DC$151,0)),0)</f>
        <v>0</v>
      </c>
      <c r="G380" s="314">
        <f ca="1">+IFERROR(INDEX('Hoja de Trabajo para listado'!$A$155:$Z$1048576,MATCH($A380,'Hoja de Trabajo para listado'!$A$155:$A$1048576,0),MATCH((CUADRO!G$5&amp;$E380),'Hoja de Trabajo para listado'!$A$151:$Z$151,0)),0)+IFERROR(INDEX('Hoja de Trabajo para listado'!$AB$155:$BA$1048576,MATCH($A380,'Hoja de Trabajo para listado'!$AB$155:$AB$1048576,0),MATCH((CUADRO!G$5&amp;$E380),'Hoja de Trabajo para listado'!$AB$151:$BA$151,0)),0)+IFERROR(INDEX('Hoja de Trabajo para listado'!$BC$155:$CB$1048576,MATCH($A380,'Hoja de Trabajo para listado'!$BC$155:$BC$1048576,0),MATCH((CUADRO!G$5&amp;$E380),'Hoja de Trabajo para listado'!$BC$151:$CB$151,0)),0)+IFERROR(INDEX('Hoja de Trabajo para listado'!$DE$153:$DG$274,MATCH($A380,'Hoja de Trabajo para listado'!$DE$153:$DE$1048576,0),MATCH((CUADRO!G$5&amp;$E380),'Hoja de Trabajo para listado'!$DE$151:$DG$151,0)),0)+IFERROR(INDEX('Hoja de Trabajo para listado'!$CD$155:$DC$1048576,MATCH($A380,'Hoja de Trabajo para listado'!$CD$155:$CD$1048576,0),MATCH((CUADRO!G$5&amp;$E380),'Hoja de Trabajo para listado'!$CD$151:$DC$151,0)),0)</f>
        <v>0</v>
      </c>
      <c r="H380" s="314">
        <f ca="1">+IFERROR(INDEX('Hoja de Trabajo para listado'!$A$155:$Z$1048576,MATCH($A380,'Hoja de Trabajo para listado'!$A$155:$A$1048576,0),MATCH((CUADRO!H$5&amp;$E380),'Hoja de Trabajo para listado'!$A$151:$Z$151,0)),0)+IFERROR(INDEX('Hoja de Trabajo para listado'!$AB$155:$BA$1048576,MATCH($A380,'Hoja de Trabajo para listado'!$AB$155:$AB$1048576,0),MATCH((CUADRO!H$5&amp;$E380),'Hoja de Trabajo para listado'!$AB$151:$BA$151,0)),0)+IFERROR(INDEX('Hoja de Trabajo para listado'!$BC$155:$CB$1048576,MATCH($A380,'Hoja de Trabajo para listado'!$BC$155:$BC$1048576,0),MATCH((CUADRO!H$5&amp;$E380),'Hoja de Trabajo para listado'!$BC$151:$CB$151,0)),0)+IFERROR(INDEX('Hoja de Trabajo para listado'!$DE$153:$DG$274,MATCH($A380,'Hoja de Trabajo para listado'!$DE$153:$DE$1048576,0),MATCH((CUADRO!H$5&amp;$E380),'Hoja de Trabajo para listado'!$DE$151:$DG$151,0)),0)+IFERROR(INDEX('Hoja de Trabajo para listado'!$CD$155:$DC$1048576,MATCH($A380,'Hoja de Trabajo para listado'!$CD$155:$CD$1048576,0),MATCH((CUADRO!H$5&amp;$E380),'Hoja de Trabajo para listado'!$CD$151:$DC$151,0)),0)</f>
        <v>0</v>
      </c>
      <c r="I380" s="314">
        <f ca="1">+IFERROR(INDEX('Hoja de Trabajo para listado'!$A$155:$Z$1048576,MATCH($A380,'Hoja de Trabajo para listado'!$A$155:$A$1048576,0),MATCH((CUADRO!I$5&amp;$E380),'Hoja de Trabajo para listado'!$A$151:$Z$151,0)),0)+IFERROR(INDEX('Hoja de Trabajo para listado'!$AB$155:$BA$1048576,MATCH($A380,'Hoja de Trabajo para listado'!$AB$155:$AB$1048576,0),MATCH((CUADRO!I$5&amp;$E380),'Hoja de Trabajo para listado'!$AB$151:$BA$151,0)),0)+IFERROR(INDEX('Hoja de Trabajo para listado'!$BC$155:$CB$1048576,MATCH($A380,'Hoja de Trabajo para listado'!$BC$155:$BC$1048576,0),MATCH((CUADRO!I$5&amp;$E380),'Hoja de Trabajo para listado'!$BC$151:$CB$151,0)),0)+IFERROR(INDEX('Hoja de Trabajo para listado'!$DE$153:$DG$274,MATCH($A380,'Hoja de Trabajo para listado'!$DE$153:$DE$1048576,0),MATCH((CUADRO!I$5&amp;$E380),'Hoja de Trabajo para listado'!$DE$151:$DG$151,0)),0)+IFERROR(INDEX('Hoja de Trabajo para listado'!$CD$155:$DC$1048576,MATCH($A380,'Hoja de Trabajo para listado'!$CD$155:$CD$1048576,0),MATCH((CUADRO!I$5&amp;$E380),'Hoja de Trabajo para listado'!$CD$151:$DC$151,0)),0)</f>
        <v>0</v>
      </c>
      <c r="J380" s="314">
        <f ca="1">+IFERROR(INDEX('Hoja de Trabajo para listado'!$A$155:$Z$1048576,MATCH($A380,'Hoja de Trabajo para listado'!$A$155:$A$1048576,0),MATCH((CUADRO!J$5&amp;$E380),'Hoja de Trabajo para listado'!$A$151:$Z$151,0)),0)+IFERROR(INDEX('Hoja de Trabajo para listado'!$AB$155:$BA$1048576,MATCH($A380,'Hoja de Trabajo para listado'!$AB$155:$AB$1048576,0),MATCH((CUADRO!J$5&amp;$E380),'Hoja de Trabajo para listado'!$AB$151:$BA$151,0)),0)+IFERROR(INDEX('Hoja de Trabajo para listado'!$BC$155:$CB$1048576,MATCH($A380,'Hoja de Trabajo para listado'!$BC$155:$BC$1048576,0),MATCH((CUADRO!J$5&amp;$E380),'Hoja de Trabajo para listado'!$BC$151:$CB$151,0)),0)+IFERROR(INDEX('Hoja de Trabajo para listado'!$DE$153:$DG$274,MATCH($A380,'Hoja de Trabajo para listado'!$DE$153:$DE$1048576,0),MATCH((CUADRO!J$5&amp;$E380),'Hoja de Trabajo para listado'!$DE$151:$DG$151,0)),0)+IFERROR(INDEX('Hoja de Trabajo para listado'!$CD$155:$DC$1048576,MATCH($A380,'Hoja de Trabajo para listado'!$CD$155:$CD$1048576,0),MATCH((CUADRO!J$5&amp;$E380),'Hoja de Trabajo para listado'!$CD$151:$DC$151,0)),0)</f>
        <v>0</v>
      </c>
      <c r="K380" s="314">
        <f ca="1">+IFERROR(INDEX('Hoja de Trabajo para listado'!$A$155:$Z$1048576,MATCH($A380,'Hoja de Trabajo para listado'!$A$155:$A$1048576,0),MATCH((CUADRO!K$5&amp;$E380),'Hoja de Trabajo para listado'!$A$151:$Z$151,0)),0)+IFERROR(INDEX('Hoja de Trabajo para listado'!$AB$155:$BA$1048576,MATCH($A380,'Hoja de Trabajo para listado'!$AB$155:$AB$1048576,0),MATCH((CUADRO!K$5&amp;$E380),'Hoja de Trabajo para listado'!$AB$151:$BA$151,0)),0)+IFERROR(INDEX('Hoja de Trabajo para listado'!$BC$155:$CB$1048576,MATCH($A380,'Hoja de Trabajo para listado'!$BC$155:$BC$1048576,0),MATCH((CUADRO!K$5&amp;$E380),'Hoja de Trabajo para listado'!$BC$151:$CB$151,0)),0)+IFERROR(INDEX('Hoja de Trabajo para listado'!$DE$153:$DG$274,MATCH($A380,'Hoja de Trabajo para listado'!$DE$153:$DE$1048576,0),MATCH((CUADRO!K$5&amp;$E380),'Hoja de Trabajo para listado'!$DE$151:$DG$151,0)),0)+IFERROR(INDEX('Hoja de Trabajo para listado'!$CD$155:$DC$1048576,MATCH($A380,'Hoja de Trabajo para listado'!$CD$155:$CD$1048576,0),MATCH((CUADRO!K$5&amp;$E380),'Hoja de Trabajo para listado'!$CD$151:$DC$151,0)),0)</f>
        <v>0</v>
      </c>
      <c r="L380" s="314">
        <f ca="1">+IFERROR(INDEX('Hoja de Trabajo para listado'!$A$155:$Z$1048576,MATCH($A380,'Hoja de Trabajo para listado'!$A$155:$A$1048576,0),MATCH((CUADRO!L$5&amp;$E380),'Hoja de Trabajo para listado'!$A$151:$Z$151,0)),0)+IFERROR(INDEX('Hoja de Trabajo para listado'!$AB$155:$BA$1048576,MATCH($A380,'Hoja de Trabajo para listado'!$AB$155:$AB$1048576,0),MATCH((CUADRO!L$5&amp;$E380),'Hoja de Trabajo para listado'!$AB$151:$BA$151,0)),0)+IFERROR(INDEX('Hoja de Trabajo para listado'!$BC$155:$CB$1048576,MATCH($A380,'Hoja de Trabajo para listado'!$BC$155:$BC$1048576,0),MATCH((CUADRO!L$5&amp;$E380),'Hoja de Trabajo para listado'!$BC$151:$CB$151,0)),0)+IFERROR(INDEX('Hoja de Trabajo para listado'!$DE$153:$DG$274,MATCH($A380,'Hoja de Trabajo para listado'!$DE$153:$DE$1048576,0),MATCH((CUADRO!L$5&amp;$E380),'Hoja de Trabajo para listado'!$DE$151:$DG$151,0)),0)+IFERROR(INDEX('Hoja de Trabajo para listado'!$CD$155:$DC$1048576,MATCH($A380,'Hoja de Trabajo para listado'!$CD$155:$CD$1048576,0),MATCH((CUADRO!L$5&amp;$E380),'Hoja de Trabajo para listado'!$CD$151:$DC$151,0)),0)</f>
        <v>0</v>
      </c>
      <c r="M380" s="314">
        <f ca="1">+IFERROR(INDEX('Hoja de Trabajo para listado'!$A$155:$Z$1048576,MATCH($A380,'Hoja de Trabajo para listado'!$A$155:$A$1048576,0),MATCH((CUADRO!M$5&amp;$E380),'Hoja de Trabajo para listado'!$A$151:$Z$151,0)),0)+IFERROR(INDEX('Hoja de Trabajo para listado'!$AB$155:$BA$1048576,MATCH($A380,'Hoja de Trabajo para listado'!$AB$155:$AB$1048576,0),MATCH((CUADRO!M$5&amp;$E380),'Hoja de Trabajo para listado'!$AB$151:$BA$151,0)),0)+IFERROR(INDEX('Hoja de Trabajo para listado'!$BC$155:$CB$1048576,MATCH($A380,'Hoja de Trabajo para listado'!$BC$155:$BC$1048576,0),MATCH((CUADRO!M$5&amp;$E380),'Hoja de Trabajo para listado'!$BC$151:$CB$151,0)),0)+IFERROR(INDEX('Hoja de Trabajo para listado'!$DE$153:$DG$274,MATCH($A380,'Hoja de Trabajo para listado'!$DE$153:$DE$1048576,0),MATCH((CUADRO!M$5&amp;$E380),'Hoja de Trabajo para listado'!$DE$151:$DG$151,0)),0)+IFERROR(INDEX('Hoja de Trabajo para listado'!$CD$155:$DC$1048576,MATCH($A380,'Hoja de Trabajo para listado'!$CD$155:$CD$1048576,0),MATCH((CUADRO!M$5&amp;$E380),'Hoja de Trabajo para listado'!$CD$151:$DC$151,0)),0)</f>
        <v>0</v>
      </c>
      <c r="N380" s="314">
        <f ca="1">+IFERROR(INDEX('Hoja de Trabajo para listado'!$A$155:$Z$1048576,MATCH($A380,'Hoja de Trabajo para listado'!$A$155:$A$1048576,0),MATCH((CUADRO!N$5&amp;$E380),'Hoja de Trabajo para listado'!$A$151:$Z$151,0)),0)+IFERROR(INDEX('Hoja de Trabajo para listado'!$AB$155:$BA$1048576,MATCH($A380,'Hoja de Trabajo para listado'!$AB$155:$AB$1048576,0),MATCH((CUADRO!N$5&amp;$E380),'Hoja de Trabajo para listado'!$AB$151:$BA$151,0)),0)+IFERROR(INDEX('Hoja de Trabajo para listado'!$BC$155:$CB$1048576,MATCH($A380,'Hoja de Trabajo para listado'!$BC$155:$BC$1048576,0),MATCH((CUADRO!N$5&amp;$E380),'Hoja de Trabajo para listado'!$BC$151:$CB$151,0)),0)+IFERROR(INDEX('Hoja de Trabajo para listado'!$DE$153:$DG$274,MATCH($A380,'Hoja de Trabajo para listado'!$DE$153:$DE$1048576,0),MATCH((CUADRO!N$5&amp;$E380),'Hoja de Trabajo para listado'!$DE$151:$DG$151,0)),0)+IFERROR(INDEX('Hoja de Trabajo para listado'!$CD$155:$DC$1048576,MATCH($A380,'Hoja de Trabajo para listado'!$CD$155:$CD$1048576,0),MATCH((CUADRO!N$5&amp;$E380),'Hoja de Trabajo para listado'!$CD$151:$DC$151,0)),0)</f>
        <v>0</v>
      </c>
      <c r="O380" s="314">
        <f ca="1">+IFERROR(INDEX('Hoja de Trabajo para listado'!$A$155:$Z$1048576,MATCH($A380,'Hoja de Trabajo para listado'!$A$155:$A$1048576,0),MATCH((CUADRO!O$5&amp;$E380),'Hoja de Trabajo para listado'!$A$151:$Z$151,0)),0)+IFERROR(INDEX('Hoja de Trabajo para listado'!$AB$155:$BA$1048576,MATCH($A380,'Hoja de Trabajo para listado'!$AB$155:$AB$1048576,0),MATCH((CUADRO!O$5&amp;$E380),'Hoja de Trabajo para listado'!$AB$151:$BA$151,0)),0)+IFERROR(INDEX('Hoja de Trabajo para listado'!$BC$155:$CB$1048576,MATCH($A380,'Hoja de Trabajo para listado'!$BC$155:$BC$1048576,0),MATCH((CUADRO!O$5&amp;$E380),'Hoja de Trabajo para listado'!$BC$151:$CB$151,0)),0)+IFERROR(INDEX('Hoja de Trabajo para listado'!$DE$153:$DG$274,MATCH($A380,'Hoja de Trabajo para listado'!$DE$153:$DE$1048576,0),MATCH((CUADRO!O$5&amp;$E380),'Hoja de Trabajo para listado'!$DE$151:$DG$151,0)),0)+IFERROR(INDEX('Hoja de Trabajo para listado'!$CD$155:$DC$1048576,MATCH($A380,'Hoja de Trabajo para listado'!$CD$155:$CD$1048576,0),MATCH((CUADRO!O$5&amp;$E380),'Hoja de Trabajo para listado'!$CD$151:$DC$151,0)),0)</f>
        <v>0</v>
      </c>
      <c r="P380" s="314">
        <f ca="1">+IFERROR(INDEX('Hoja de Trabajo para listado'!$A$155:$Z$1048576,MATCH($A380,'Hoja de Trabajo para listado'!$A$155:$A$1048576,0),MATCH((CUADRO!P$5&amp;$E380),'Hoja de Trabajo para listado'!$A$151:$Z$151,0)),0)+IFERROR(INDEX('Hoja de Trabajo para listado'!$AB$155:$BA$1048576,MATCH($A380,'Hoja de Trabajo para listado'!$AB$155:$AB$1048576,0),MATCH((CUADRO!P$5&amp;$E380),'Hoja de Trabajo para listado'!$AB$151:$BA$151,0)),0)+IFERROR(INDEX('Hoja de Trabajo para listado'!$BC$155:$CB$1048576,MATCH($A380,'Hoja de Trabajo para listado'!$BC$155:$BC$1048576,0),MATCH((CUADRO!P$5&amp;$E380),'Hoja de Trabajo para listado'!$BC$151:$CB$151,0)),0)+IFERROR(INDEX('Hoja de Trabajo para listado'!$DE$153:$DG$274,MATCH($A380,'Hoja de Trabajo para listado'!$DE$153:$DE$1048576,0),MATCH((CUADRO!P$5&amp;$E380),'Hoja de Trabajo para listado'!$DE$151:$DG$151,0)),0)+IFERROR(INDEX('Hoja de Trabajo para listado'!$CD$155:$DC$1048576,MATCH($A380,'Hoja de Trabajo para listado'!$CD$155:$CD$1048576,0),MATCH((CUADRO!P$5&amp;$E380),'Hoja de Trabajo para listado'!$CD$151:$DC$151,0)),0)</f>
        <v>0</v>
      </c>
      <c r="Q380" s="314">
        <f ca="1">+IFERROR(INDEX('Hoja de Trabajo para listado'!$A$155:$Z$1048576,MATCH($A380,'Hoja de Trabajo para listado'!$A$155:$A$1048576,0),MATCH((CUADRO!Q$5&amp;$E380),'Hoja de Trabajo para listado'!$A$151:$Z$151,0)),0)+IFERROR(INDEX('Hoja de Trabajo para listado'!$AB$155:$BA$1048576,MATCH($A380,'Hoja de Trabajo para listado'!$AB$155:$AB$1048576,0),MATCH((CUADRO!Q$5&amp;$E380),'Hoja de Trabajo para listado'!$AB$151:$BA$151,0)),0)+IFERROR(INDEX('Hoja de Trabajo para listado'!$BC$155:$CB$1048576,MATCH($A380,'Hoja de Trabajo para listado'!$BC$155:$BC$1048576,0),MATCH((CUADRO!Q$5&amp;$E380),'Hoja de Trabajo para listado'!$BC$151:$CB$151,0)),0)+IFERROR(INDEX('Hoja de Trabajo para listado'!$DE$153:$DG$274,MATCH($A380,'Hoja de Trabajo para listado'!$DE$153:$DE$1048576,0),MATCH((CUADRO!Q$5&amp;$E380),'Hoja de Trabajo para listado'!$DE$151:$DG$151,0)),0)+IFERROR(INDEX('Hoja de Trabajo para listado'!$CD$155:$DC$1048576,MATCH($A380,'Hoja de Trabajo para listado'!$CD$155:$CD$1048576,0),MATCH((CUADRO!Q$5&amp;$E380),'Hoja de Trabajo para listado'!$CD$151:$DC$151,0)),0)</f>
        <v>0</v>
      </c>
      <c r="R380" s="314">
        <f t="shared" ca="1" si="10"/>
        <v>0</v>
      </c>
      <c r="S380" s="322"/>
      <c r="T380" s="314">
        <f ca="1">+T381</f>
        <v>0</v>
      </c>
      <c r="U380" s="313">
        <f t="shared" si="11"/>
        <v>1</v>
      </c>
      <c r="V380" s="319" t="str">
        <f>+VLOOKUP(A380,bd_lista!$A$3:$E$593,5,FALSE)</f>
        <v>Gobiernos Autonomos Municipales</v>
      </c>
      <c r="W380" s="425" t="str">
        <f>+V380</f>
        <v>Gobiernos Autonomos Municipales</v>
      </c>
    </row>
    <row r="381" spans="1:23" ht="15" hidden="1" customHeight="1">
      <c r="A381" s="323">
        <v>1309</v>
      </c>
      <c r="B381" s="428"/>
      <c r="C381" s="319" t="str">
        <f>+VLOOKUP(A381,bd_lista!$A$3:$C$593,3,FALSE)</f>
        <v>Gobierno Autónomo Municipal de Omereque</v>
      </c>
      <c r="D381" s="430"/>
      <c r="E381" s="347" t="s">
        <v>1419</v>
      </c>
      <c r="F381" s="316">
        <f ca="1">+IFERROR(INDEX('Hoja de Trabajo para listado'!$A$155:$Z$1048576,MATCH($A381,'Hoja de Trabajo para listado'!$A$155:$A$1048576,0),MATCH((CUADRO!F$5&amp;$E381),'Hoja de Trabajo para listado'!$A$151:$Z$151,0)),0)+IFERROR(INDEX('Hoja de Trabajo para listado'!$AB$155:$BA$1048576,MATCH($A381,'Hoja de Trabajo para listado'!$AB$155:$AB$1048576,0),MATCH((CUADRO!F$5&amp;$E381),'Hoja de Trabajo para listado'!$AB$151:$BA$151,0)),0)+IFERROR(INDEX('Hoja de Trabajo para listado'!$BC$155:$CB$1048576,MATCH($A381,'Hoja de Trabajo para listado'!$BC$155:$BC$1048576,0),MATCH((CUADRO!F$5&amp;$E381),'Hoja de Trabajo para listado'!$BC$151:$CB$151,0)),0)+IFERROR(INDEX('Hoja de Trabajo para listado'!$DE$153:$DG$274,MATCH($A381,'Hoja de Trabajo para listado'!$DE$153:$DE$1048576,0),MATCH((CUADRO!F$5&amp;$E381),'Hoja de Trabajo para listado'!$DE$151:$DG$151,0)),0)+IFERROR(INDEX('Hoja de Trabajo para listado'!$CD$155:$DC$1048576,MATCH($A381,'Hoja de Trabajo para listado'!$CD$155:$CD$1048576,0),MATCH((CUADRO!F$5&amp;$E381),'Hoja de Trabajo para listado'!$CD$151:$DC$151,0)),0)</f>
        <v>0</v>
      </c>
      <c r="G381" s="316">
        <f ca="1">+IFERROR(INDEX('Hoja de Trabajo para listado'!$A$155:$Z$1048576,MATCH($A381,'Hoja de Trabajo para listado'!$A$155:$A$1048576,0),MATCH((CUADRO!G$5&amp;$E381),'Hoja de Trabajo para listado'!$A$151:$Z$151,0)),0)+IFERROR(INDEX('Hoja de Trabajo para listado'!$AB$155:$BA$1048576,MATCH($A381,'Hoja de Trabajo para listado'!$AB$155:$AB$1048576,0),MATCH((CUADRO!G$5&amp;$E381),'Hoja de Trabajo para listado'!$AB$151:$BA$151,0)),0)+IFERROR(INDEX('Hoja de Trabajo para listado'!$BC$155:$CB$1048576,MATCH($A381,'Hoja de Trabajo para listado'!$BC$155:$BC$1048576,0),MATCH((CUADRO!G$5&amp;$E381),'Hoja de Trabajo para listado'!$BC$151:$CB$151,0)),0)+IFERROR(INDEX('Hoja de Trabajo para listado'!$DE$153:$DG$274,MATCH($A381,'Hoja de Trabajo para listado'!$DE$153:$DE$1048576,0),MATCH((CUADRO!G$5&amp;$E381),'Hoja de Trabajo para listado'!$DE$151:$DG$151,0)),0)+IFERROR(INDEX('Hoja de Trabajo para listado'!$CD$155:$DC$1048576,MATCH($A381,'Hoja de Trabajo para listado'!$CD$155:$CD$1048576,0),MATCH((CUADRO!G$5&amp;$E381),'Hoja de Trabajo para listado'!$CD$151:$DC$151,0)),0)</f>
        <v>0</v>
      </c>
      <c r="H381" s="316">
        <f ca="1">+IFERROR(INDEX('Hoja de Trabajo para listado'!$A$155:$Z$1048576,MATCH($A381,'Hoja de Trabajo para listado'!$A$155:$A$1048576,0),MATCH((CUADRO!H$5&amp;$E381),'Hoja de Trabajo para listado'!$A$151:$Z$151,0)),0)+IFERROR(INDEX('Hoja de Trabajo para listado'!$AB$155:$BA$1048576,MATCH($A381,'Hoja de Trabajo para listado'!$AB$155:$AB$1048576,0),MATCH((CUADRO!H$5&amp;$E381),'Hoja de Trabajo para listado'!$AB$151:$BA$151,0)),0)+IFERROR(INDEX('Hoja de Trabajo para listado'!$BC$155:$CB$1048576,MATCH($A381,'Hoja de Trabajo para listado'!$BC$155:$BC$1048576,0),MATCH((CUADRO!H$5&amp;$E381),'Hoja de Trabajo para listado'!$BC$151:$CB$151,0)),0)+IFERROR(INDEX('Hoja de Trabajo para listado'!$DE$153:$DG$274,MATCH($A381,'Hoja de Trabajo para listado'!$DE$153:$DE$1048576,0),MATCH((CUADRO!H$5&amp;$E381),'Hoja de Trabajo para listado'!$DE$151:$DG$151,0)),0)+IFERROR(INDEX('Hoja de Trabajo para listado'!$CD$155:$DC$1048576,MATCH($A381,'Hoja de Trabajo para listado'!$CD$155:$CD$1048576,0),MATCH((CUADRO!H$5&amp;$E381),'Hoja de Trabajo para listado'!$CD$151:$DC$151,0)),0)</f>
        <v>0</v>
      </c>
      <c r="I381" s="316">
        <f ca="1">+IFERROR(INDEX('Hoja de Trabajo para listado'!$A$155:$Z$1048576,MATCH($A381,'Hoja de Trabajo para listado'!$A$155:$A$1048576,0),MATCH((CUADRO!I$5&amp;$E381),'Hoja de Trabajo para listado'!$A$151:$Z$151,0)),0)+IFERROR(INDEX('Hoja de Trabajo para listado'!$AB$155:$BA$1048576,MATCH($A381,'Hoja de Trabajo para listado'!$AB$155:$AB$1048576,0),MATCH((CUADRO!I$5&amp;$E381),'Hoja de Trabajo para listado'!$AB$151:$BA$151,0)),0)+IFERROR(INDEX('Hoja de Trabajo para listado'!$BC$155:$CB$1048576,MATCH($A381,'Hoja de Trabajo para listado'!$BC$155:$BC$1048576,0),MATCH((CUADRO!I$5&amp;$E381),'Hoja de Trabajo para listado'!$BC$151:$CB$151,0)),0)+IFERROR(INDEX('Hoja de Trabajo para listado'!$DE$153:$DG$274,MATCH($A381,'Hoja de Trabajo para listado'!$DE$153:$DE$1048576,0),MATCH((CUADRO!I$5&amp;$E381),'Hoja de Trabajo para listado'!$DE$151:$DG$151,0)),0)+IFERROR(INDEX('Hoja de Trabajo para listado'!$CD$155:$DC$1048576,MATCH($A381,'Hoja de Trabajo para listado'!$CD$155:$CD$1048576,0),MATCH((CUADRO!I$5&amp;$E381),'Hoja de Trabajo para listado'!$CD$151:$DC$151,0)),0)</f>
        <v>0</v>
      </c>
      <c r="J381" s="316">
        <f ca="1">+IFERROR(INDEX('Hoja de Trabajo para listado'!$A$155:$Z$1048576,MATCH($A381,'Hoja de Trabajo para listado'!$A$155:$A$1048576,0),MATCH((CUADRO!J$5&amp;$E381),'Hoja de Trabajo para listado'!$A$151:$Z$151,0)),0)+IFERROR(INDEX('Hoja de Trabajo para listado'!$AB$155:$BA$1048576,MATCH($A381,'Hoja de Trabajo para listado'!$AB$155:$AB$1048576,0),MATCH((CUADRO!J$5&amp;$E381),'Hoja de Trabajo para listado'!$AB$151:$BA$151,0)),0)+IFERROR(INDEX('Hoja de Trabajo para listado'!$BC$155:$CB$1048576,MATCH($A381,'Hoja de Trabajo para listado'!$BC$155:$BC$1048576,0),MATCH((CUADRO!J$5&amp;$E381),'Hoja de Trabajo para listado'!$BC$151:$CB$151,0)),0)+IFERROR(INDEX('Hoja de Trabajo para listado'!$DE$153:$DG$274,MATCH($A381,'Hoja de Trabajo para listado'!$DE$153:$DE$1048576,0),MATCH((CUADRO!J$5&amp;$E381),'Hoja de Trabajo para listado'!$DE$151:$DG$151,0)),0)+IFERROR(INDEX('Hoja de Trabajo para listado'!$CD$155:$DC$1048576,MATCH($A381,'Hoja de Trabajo para listado'!$CD$155:$CD$1048576,0),MATCH((CUADRO!J$5&amp;$E381),'Hoja de Trabajo para listado'!$CD$151:$DC$151,0)),0)</f>
        <v>0</v>
      </c>
      <c r="K381" s="316">
        <f ca="1">+IFERROR(INDEX('Hoja de Trabajo para listado'!$A$155:$Z$1048576,MATCH($A381,'Hoja de Trabajo para listado'!$A$155:$A$1048576,0),MATCH((CUADRO!K$5&amp;$E381),'Hoja de Trabajo para listado'!$A$151:$Z$151,0)),0)+IFERROR(INDEX('Hoja de Trabajo para listado'!$AB$155:$BA$1048576,MATCH($A381,'Hoja de Trabajo para listado'!$AB$155:$AB$1048576,0),MATCH((CUADRO!K$5&amp;$E381),'Hoja de Trabajo para listado'!$AB$151:$BA$151,0)),0)+IFERROR(INDEX('Hoja de Trabajo para listado'!$BC$155:$CB$1048576,MATCH($A381,'Hoja de Trabajo para listado'!$BC$155:$BC$1048576,0),MATCH((CUADRO!K$5&amp;$E381),'Hoja de Trabajo para listado'!$BC$151:$CB$151,0)),0)+IFERROR(INDEX('Hoja de Trabajo para listado'!$DE$153:$DG$274,MATCH($A381,'Hoja de Trabajo para listado'!$DE$153:$DE$1048576,0),MATCH((CUADRO!K$5&amp;$E381),'Hoja de Trabajo para listado'!$DE$151:$DG$151,0)),0)+IFERROR(INDEX('Hoja de Trabajo para listado'!$CD$155:$DC$1048576,MATCH($A381,'Hoja de Trabajo para listado'!$CD$155:$CD$1048576,0),MATCH((CUADRO!K$5&amp;$E381),'Hoja de Trabajo para listado'!$CD$151:$DC$151,0)),0)</f>
        <v>0</v>
      </c>
      <c r="L381" s="316">
        <f ca="1">+IFERROR(INDEX('Hoja de Trabajo para listado'!$A$155:$Z$1048576,MATCH($A381,'Hoja de Trabajo para listado'!$A$155:$A$1048576,0),MATCH((CUADRO!L$5&amp;$E381),'Hoja de Trabajo para listado'!$A$151:$Z$151,0)),0)+IFERROR(INDEX('Hoja de Trabajo para listado'!$AB$155:$BA$1048576,MATCH($A381,'Hoja de Trabajo para listado'!$AB$155:$AB$1048576,0),MATCH((CUADRO!L$5&amp;$E381),'Hoja de Trabajo para listado'!$AB$151:$BA$151,0)),0)+IFERROR(INDEX('Hoja de Trabajo para listado'!$BC$155:$CB$1048576,MATCH($A381,'Hoja de Trabajo para listado'!$BC$155:$BC$1048576,0),MATCH((CUADRO!L$5&amp;$E381),'Hoja de Trabajo para listado'!$BC$151:$CB$151,0)),0)+IFERROR(INDEX('Hoja de Trabajo para listado'!$DE$153:$DG$274,MATCH($A381,'Hoja de Trabajo para listado'!$DE$153:$DE$1048576,0),MATCH((CUADRO!L$5&amp;$E381),'Hoja de Trabajo para listado'!$DE$151:$DG$151,0)),0)+IFERROR(INDEX('Hoja de Trabajo para listado'!$CD$155:$DC$1048576,MATCH($A381,'Hoja de Trabajo para listado'!$CD$155:$CD$1048576,0),MATCH((CUADRO!L$5&amp;$E381),'Hoja de Trabajo para listado'!$CD$151:$DC$151,0)),0)</f>
        <v>0</v>
      </c>
      <c r="M381" s="316">
        <f ca="1">+IFERROR(INDEX('Hoja de Trabajo para listado'!$A$155:$Z$1048576,MATCH($A381,'Hoja de Trabajo para listado'!$A$155:$A$1048576,0),MATCH((CUADRO!M$5&amp;$E381),'Hoja de Trabajo para listado'!$A$151:$Z$151,0)),0)+IFERROR(INDEX('Hoja de Trabajo para listado'!$AB$155:$BA$1048576,MATCH($A381,'Hoja de Trabajo para listado'!$AB$155:$AB$1048576,0),MATCH((CUADRO!M$5&amp;$E381),'Hoja de Trabajo para listado'!$AB$151:$BA$151,0)),0)+IFERROR(INDEX('Hoja de Trabajo para listado'!$BC$155:$CB$1048576,MATCH($A381,'Hoja de Trabajo para listado'!$BC$155:$BC$1048576,0),MATCH((CUADRO!M$5&amp;$E381),'Hoja de Trabajo para listado'!$BC$151:$CB$151,0)),0)+IFERROR(INDEX('Hoja de Trabajo para listado'!$DE$153:$DG$274,MATCH($A381,'Hoja de Trabajo para listado'!$DE$153:$DE$1048576,0),MATCH((CUADRO!M$5&amp;$E381),'Hoja de Trabajo para listado'!$DE$151:$DG$151,0)),0)+IFERROR(INDEX('Hoja de Trabajo para listado'!$CD$155:$DC$1048576,MATCH($A381,'Hoja de Trabajo para listado'!$CD$155:$CD$1048576,0),MATCH((CUADRO!M$5&amp;$E381),'Hoja de Trabajo para listado'!$CD$151:$DC$151,0)),0)</f>
        <v>0</v>
      </c>
      <c r="N381" s="316">
        <f ca="1">+IFERROR(INDEX('Hoja de Trabajo para listado'!$A$155:$Z$1048576,MATCH($A381,'Hoja de Trabajo para listado'!$A$155:$A$1048576,0),MATCH((CUADRO!N$5&amp;$E381),'Hoja de Trabajo para listado'!$A$151:$Z$151,0)),0)+IFERROR(INDEX('Hoja de Trabajo para listado'!$AB$155:$BA$1048576,MATCH($A381,'Hoja de Trabajo para listado'!$AB$155:$AB$1048576,0),MATCH((CUADRO!N$5&amp;$E381),'Hoja de Trabajo para listado'!$AB$151:$BA$151,0)),0)+IFERROR(INDEX('Hoja de Trabajo para listado'!$BC$155:$CB$1048576,MATCH($A381,'Hoja de Trabajo para listado'!$BC$155:$BC$1048576,0),MATCH((CUADRO!N$5&amp;$E381),'Hoja de Trabajo para listado'!$BC$151:$CB$151,0)),0)+IFERROR(INDEX('Hoja de Trabajo para listado'!$DE$153:$DG$274,MATCH($A381,'Hoja de Trabajo para listado'!$DE$153:$DE$1048576,0),MATCH((CUADRO!N$5&amp;$E381),'Hoja de Trabajo para listado'!$DE$151:$DG$151,0)),0)+IFERROR(INDEX('Hoja de Trabajo para listado'!$CD$155:$DC$1048576,MATCH($A381,'Hoja de Trabajo para listado'!$CD$155:$CD$1048576,0),MATCH((CUADRO!N$5&amp;$E381),'Hoja de Trabajo para listado'!$CD$151:$DC$151,0)),0)</f>
        <v>0</v>
      </c>
      <c r="O381" s="316">
        <f ca="1">+IFERROR(INDEX('Hoja de Trabajo para listado'!$A$155:$Z$1048576,MATCH($A381,'Hoja de Trabajo para listado'!$A$155:$A$1048576,0),MATCH((CUADRO!O$5&amp;$E381),'Hoja de Trabajo para listado'!$A$151:$Z$151,0)),0)+IFERROR(INDEX('Hoja de Trabajo para listado'!$AB$155:$BA$1048576,MATCH($A381,'Hoja de Trabajo para listado'!$AB$155:$AB$1048576,0),MATCH((CUADRO!O$5&amp;$E381),'Hoja de Trabajo para listado'!$AB$151:$BA$151,0)),0)+IFERROR(INDEX('Hoja de Trabajo para listado'!$BC$155:$CB$1048576,MATCH($A381,'Hoja de Trabajo para listado'!$BC$155:$BC$1048576,0),MATCH((CUADRO!O$5&amp;$E381),'Hoja de Trabajo para listado'!$BC$151:$CB$151,0)),0)+IFERROR(INDEX('Hoja de Trabajo para listado'!$DE$153:$DG$274,MATCH($A381,'Hoja de Trabajo para listado'!$DE$153:$DE$1048576,0),MATCH((CUADRO!O$5&amp;$E381),'Hoja de Trabajo para listado'!$DE$151:$DG$151,0)),0)+IFERROR(INDEX('Hoja de Trabajo para listado'!$CD$155:$DC$1048576,MATCH($A381,'Hoja de Trabajo para listado'!$CD$155:$CD$1048576,0),MATCH((CUADRO!O$5&amp;$E381),'Hoja de Trabajo para listado'!$CD$151:$DC$151,0)),0)</f>
        <v>0</v>
      </c>
      <c r="P381" s="316">
        <f ca="1">+IFERROR(INDEX('Hoja de Trabajo para listado'!$A$155:$Z$1048576,MATCH($A381,'Hoja de Trabajo para listado'!$A$155:$A$1048576,0),MATCH((CUADRO!P$5&amp;$E381),'Hoja de Trabajo para listado'!$A$151:$Z$151,0)),0)+IFERROR(INDEX('Hoja de Trabajo para listado'!$AB$155:$BA$1048576,MATCH($A381,'Hoja de Trabajo para listado'!$AB$155:$AB$1048576,0),MATCH((CUADRO!P$5&amp;$E381),'Hoja de Trabajo para listado'!$AB$151:$BA$151,0)),0)+IFERROR(INDEX('Hoja de Trabajo para listado'!$BC$155:$CB$1048576,MATCH($A381,'Hoja de Trabajo para listado'!$BC$155:$BC$1048576,0),MATCH((CUADRO!P$5&amp;$E381),'Hoja de Trabajo para listado'!$BC$151:$CB$151,0)),0)+IFERROR(INDEX('Hoja de Trabajo para listado'!$DE$153:$DG$274,MATCH($A381,'Hoja de Trabajo para listado'!$DE$153:$DE$1048576,0),MATCH((CUADRO!P$5&amp;$E381),'Hoja de Trabajo para listado'!$DE$151:$DG$151,0)),0)+IFERROR(INDEX('Hoja de Trabajo para listado'!$CD$155:$DC$1048576,MATCH($A381,'Hoja de Trabajo para listado'!$CD$155:$CD$1048576,0),MATCH((CUADRO!P$5&amp;$E381),'Hoja de Trabajo para listado'!$CD$151:$DC$151,0)),0)</f>
        <v>0</v>
      </c>
      <c r="Q381" s="316">
        <f ca="1">+IFERROR(INDEX('Hoja de Trabajo para listado'!$A$155:$Z$1048576,MATCH($A381,'Hoja de Trabajo para listado'!$A$155:$A$1048576,0),MATCH((CUADRO!Q$5&amp;$E381),'Hoja de Trabajo para listado'!$A$151:$Z$151,0)),0)+IFERROR(INDEX('Hoja de Trabajo para listado'!$AB$155:$BA$1048576,MATCH($A381,'Hoja de Trabajo para listado'!$AB$155:$AB$1048576,0),MATCH((CUADRO!Q$5&amp;$E381),'Hoja de Trabajo para listado'!$AB$151:$BA$151,0)),0)+IFERROR(INDEX('Hoja de Trabajo para listado'!$BC$155:$CB$1048576,MATCH($A381,'Hoja de Trabajo para listado'!$BC$155:$BC$1048576,0),MATCH((CUADRO!Q$5&amp;$E381),'Hoja de Trabajo para listado'!$BC$151:$CB$151,0)),0)+IFERROR(INDEX('Hoja de Trabajo para listado'!$DE$153:$DG$274,MATCH($A381,'Hoja de Trabajo para listado'!$DE$153:$DE$1048576,0),MATCH((CUADRO!Q$5&amp;$E381),'Hoja de Trabajo para listado'!$DE$151:$DG$151,0)),0)+IFERROR(INDEX('Hoja de Trabajo para listado'!$CD$155:$DC$1048576,MATCH($A381,'Hoja de Trabajo para listado'!$CD$155:$CD$1048576,0),MATCH((CUADRO!Q$5&amp;$E381),'Hoja de Trabajo para listado'!$CD$151:$DC$151,0)),0)</f>
        <v>0</v>
      </c>
      <c r="R381" s="316">
        <f t="shared" ca="1" si="10"/>
        <v>0</v>
      </c>
      <c r="S381" s="344">
        <f ca="1">+R380+R381</f>
        <v>0</v>
      </c>
      <c r="T381" s="316">
        <f ca="1">+S381</f>
        <v>0</v>
      </c>
      <c r="U381" s="315">
        <f t="shared" si="11"/>
        <v>2</v>
      </c>
      <c r="V381" s="319" t="str">
        <f>+VLOOKUP(A381,bd_lista!$A$3:$E$593,5,FALSE)</f>
        <v>Gobiernos Autonomos Municipales</v>
      </c>
      <c r="W381" s="426"/>
    </row>
    <row r="382" spans="1:23" ht="15" hidden="1" customHeight="1">
      <c r="A382" s="325">
        <v>1310</v>
      </c>
      <c r="B382" s="427">
        <f>+A382</f>
        <v>1310</v>
      </c>
      <c r="C382" s="318" t="str">
        <f>+VLOOKUP(A382,bd_lista!$A$3:$C$593,3,FALSE)</f>
        <v>Gobierno Autónomo Municipal de Independencia</v>
      </c>
      <c r="D382" s="429" t="str">
        <f>+C382</f>
        <v>Gobierno Autónomo Municipal de Independencia</v>
      </c>
      <c r="E382" s="346" t="s">
        <v>1418</v>
      </c>
      <c r="F382" s="314">
        <f ca="1">+IFERROR(INDEX('Hoja de Trabajo para listado'!$A$155:$Z$1048576,MATCH($A382,'Hoja de Trabajo para listado'!$A$155:$A$1048576,0),MATCH((CUADRO!F$5&amp;$E382),'Hoja de Trabajo para listado'!$A$151:$Z$151,0)),0)+IFERROR(INDEX('Hoja de Trabajo para listado'!$AB$155:$BA$1048576,MATCH($A382,'Hoja de Trabajo para listado'!$AB$155:$AB$1048576,0),MATCH((CUADRO!F$5&amp;$E382),'Hoja de Trabajo para listado'!$AB$151:$BA$151,0)),0)+IFERROR(INDEX('Hoja de Trabajo para listado'!$BC$155:$CB$1048576,MATCH($A382,'Hoja de Trabajo para listado'!$BC$155:$BC$1048576,0),MATCH((CUADRO!F$5&amp;$E382),'Hoja de Trabajo para listado'!$BC$151:$CB$151,0)),0)+IFERROR(INDEX('Hoja de Trabajo para listado'!$DE$153:$DG$274,MATCH($A382,'Hoja de Trabajo para listado'!$DE$153:$DE$1048576,0),MATCH((CUADRO!F$5&amp;$E382),'Hoja de Trabajo para listado'!$DE$151:$DG$151,0)),0)+IFERROR(INDEX('Hoja de Trabajo para listado'!$CD$155:$DC$1048576,MATCH($A382,'Hoja de Trabajo para listado'!$CD$155:$CD$1048576,0),MATCH((CUADRO!F$5&amp;$E382),'Hoja de Trabajo para listado'!$CD$151:$DC$151,0)),0)</f>
        <v>0</v>
      </c>
      <c r="G382" s="314">
        <f ca="1">+IFERROR(INDEX('Hoja de Trabajo para listado'!$A$155:$Z$1048576,MATCH($A382,'Hoja de Trabajo para listado'!$A$155:$A$1048576,0),MATCH((CUADRO!G$5&amp;$E382),'Hoja de Trabajo para listado'!$A$151:$Z$151,0)),0)+IFERROR(INDEX('Hoja de Trabajo para listado'!$AB$155:$BA$1048576,MATCH($A382,'Hoja de Trabajo para listado'!$AB$155:$AB$1048576,0),MATCH((CUADRO!G$5&amp;$E382),'Hoja de Trabajo para listado'!$AB$151:$BA$151,0)),0)+IFERROR(INDEX('Hoja de Trabajo para listado'!$BC$155:$CB$1048576,MATCH($A382,'Hoja de Trabajo para listado'!$BC$155:$BC$1048576,0),MATCH((CUADRO!G$5&amp;$E382),'Hoja de Trabajo para listado'!$BC$151:$CB$151,0)),0)+IFERROR(INDEX('Hoja de Trabajo para listado'!$DE$153:$DG$274,MATCH($A382,'Hoja de Trabajo para listado'!$DE$153:$DE$1048576,0),MATCH((CUADRO!G$5&amp;$E382),'Hoja de Trabajo para listado'!$DE$151:$DG$151,0)),0)+IFERROR(INDEX('Hoja de Trabajo para listado'!$CD$155:$DC$1048576,MATCH($A382,'Hoja de Trabajo para listado'!$CD$155:$CD$1048576,0),MATCH((CUADRO!G$5&amp;$E382),'Hoja de Trabajo para listado'!$CD$151:$DC$151,0)),0)</f>
        <v>0</v>
      </c>
      <c r="H382" s="314">
        <f ca="1">+IFERROR(INDEX('Hoja de Trabajo para listado'!$A$155:$Z$1048576,MATCH($A382,'Hoja de Trabajo para listado'!$A$155:$A$1048576,0),MATCH((CUADRO!H$5&amp;$E382),'Hoja de Trabajo para listado'!$A$151:$Z$151,0)),0)+IFERROR(INDEX('Hoja de Trabajo para listado'!$AB$155:$BA$1048576,MATCH($A382,'Hoja de Trabajo para listado'!$AB$155:$AB$1048576,0),MATCH((CUADRO!H$5&amp;$E382),'Hoja de Trabajo para listado'!$AB$151:$BA$151,0)),0)+IFERROR(INDEX('Hoja de Trabajo para listado'!$BC$155:$CB$1048576,MATCH($A382,'Hoja de Trabajo para listado'!$BC$155:$BC$1048576,0),MATCH((CUADRO!H$5&amp;$E382),'Hoja de Trabajo para listado'!$BC$151:$CB$151,0)),0)+IFERROR(INDEX('Hoja de Trabajo para listado'!$DE$153:$DG$274,MATCH($A382,'Hoja de Trabajo para listado'!$DE$153:$DE$1048576,0),MATCH((CUADRO!H$5&amp;$E382),'Hoja de Trabajo para listado'!$DE$151:$DG$151,0)),0)+IFERROR(INDEX('Hoja de Trabajo para listado'!$CD$155:$DC$1048576,MATCH($A382,'Hoja de Trabajo para listado'!$CD$155:$CD$1048576,0),MATCH((CUADRO!H$5&amp;$E382),'Hoja de Trabajo para listado'!$CD$151:$DC$151,0)),0)</f>
        <v>0</v>
      </c>
      <c r="I382" s="314">
        <f ca="1">+IFERROR(INDEX('Hoja de Trabajo para listado'!$A$155:$Z$1048576,MATCH($A382,'Hoja de Trabajo para listado'!$A$155:$A$1048576,0),MATCH((CUADRO!I$5&amp;$E382),'Hoja de Trabajo para listado'!$A$151:$Z$151,0)),0)+IFERROR(INDEX('Hoja de Trabajo para listado'!$AB$155:$BA$1048576,MATCH($A382,'Hoja de Trabajo para listado'!$AB$155:$AB$1048576,0),MATCH((CUADRO!I$5&amp;$E382),'Hoja de Trabajo para listado'!$AB$151:$BA$151,0)),0)+IFERROR(INDEX('Hoja de Trabajo para listado'!$BC$155:$CB$1048576,MATCH($A382,'Hoja de Trabajo para listado'!$BC$155:$BC$1048576,0),MATCH((CUADRO!I$5&amp;$E382),'Hoja de Trabajo para listado'!$BC$151:$CB$151,0)),0)+IFERROR(INDEX('Hoja de Trabajo para listado'!$DE$153:$DG$274,MATCH($A382,'Hoja de Trabajo para listado'!$DE$153:$DE$1048576,0),MATCH((CUADRO!I$5&amp;$E382),'Hoja de Trabajo para listado'!$DE$151:$DG$151,0)),0)+IFERROR(INDEX('Hoja de Trabajo para listado'!$CD$155:$DC$1048576,MATCH($A382,'Hoja de Trabajo para listado'!$CD$155:$CD$1048576,0),MATCH((CUADRO!I$5&amp;$E382),'Hoja de Trabajo para listado'!$CD$151:$DC$151,0)),0)</f>
        <v>0</v>
      </c>
      <c r="J382" s="314">
        <f ca="1">+IFERROR(INDEX('Hoja de Trabajo para listado'!$A$155:$Z$1048576,MATCH($A382,'Hoja de Trabajo para listado'!$A$155:$A$1048576,0),MATCH((CUADRO!J$5&amp;$E382),'Hoja de Trabajo para listado'!$A$151:$Z$151,0)),0)+IFERROR(INDEX('Hoja de Trabajo para listado'!$AB$155:$BA$1048576,MATCH($A382,'Hoja de Trabajo para listado'!$AB$155:$AB$1048576,0),MATCH((CUADRO!J$5&amp;$E382),'Hoja de Trabajo para listado'!$AB$151:$BA$151,0)),0)+IFERROR(INDEX('Hoja de Trabajo para listado'!$BC$155:$CB$1048576,MATCH($A382,'Hoja de Trabajo para listado'!$BC$155:$BC$1048576,0),MATCH((CUADRO!J$5&amp;$E382),'Hoja de Trabajo para listado'!$BC$151:$CB$151,0)),0)+IFERROR(INDEX('Hoja de Trabajo para listado'!$DE$153:$DG$274,MATCH($A382,'Hoja de Trabajo para listado'!$DE$153:$DE$1048576,0),MATCH((CUADRO!J$5&amp;$E382),'Hoja de Trabajo para listado'!$DE$151:$DG$151,0)),0)+IFERROR(INDEX('Hoja de Trabajo para listado'!$CD$155:$DC$1048576,MATCH($A382,'Hoja de Trabajo para listado'!$CD$155:$CD$1048576,0),MATCH((CUADRO!J$5&amp;$E382),'Hoja de Trabajo para listado'!$CD$151:$DC$151,0)),0)</f>
        <v>0</v>
      </c>
      <c r="K382" s="314">
        <f ca="1">+IFERROR(INDEX('Hoja de Trabajo para listado'!$A$155:$Z$1048576,MATCH($A382,'Hoja de Trabajo para listado'!$A$155:$A$1048576,0),MATCH((CUADRO!K$5&amp;$E382),'Hoja de Trabajo para listado'!$A$151:$Z$151,0)),0)+IFERROR(INDEX('Hoja de Trabajo para listado'!$AB$155:$BA$1048576,MATCH($A382,'Hoja de Trabajo para listado'!$AB$155:$AB$1048576,0),MATCH((CUADRO!K$5&amp;$E382),'Hoja de Trabajo para listado'!$AB$151:$BA$151,0)),0)+IFERROR(INDEX('Hoja de Trabajo para listado'!$BC$155:$CB$1048576,MATCH($A382,'Hoja de Trabajo para listado'!$BC$155:$BC$1048576,0),MATCH((CUADRO!K$5&amp;$E382),'Hoja de Trabajo para listado'!$BC$151:$CB$151,0)),0)+IFERROR(INDEX('Hoja de Trabajo para listado'!$DE$153:$DG$274,MATCH($A382,'Hoja de Trabajo para listado'!$DE$153:$DE$1048576,0),MATCH((CUADRO!K$5&amp;$E382),'Hoja de Trabajo para listado'!$DE$151:$DG$151,0)),0)+IFERROR(INDEX('Hoja de Trabajo para listado'!$CD$155:$DC$1048576,MATCH($A382,'Hoja de Trabajo para listado'!$CD$155:$CD$1048576,0),MATCH((CUADRO!K$5&amp;$E382),'Hoja de Trabajo para listado'!$CD$151:$DC$151,0)),0)</f>
        <v>0</v>
      </c>
      <c r="L382" s="314">
        <f ca="1">+IFERROR(INDEX('Hoja de Trabajo para listado'!$A$155:$Z$1048576,MATCH($A382,'Hoja de Trabajo para listado'!$A$155:$A$1048576,0),MATCH((CUADRO!L$5&amp;$E382),'Hoja de Trabajo para listado'!$A$151:$Z$151,0)),0)+IFERROR(INDEX('Hoja de Trabajo para listado'!$AB$155:$BA$1048576,MATCH($A382,'Hoja de Trabajo para listado'!$AB$155:$AB$1048576,0),MATCH((CUADRO!L$5&amp;$E382),'Hoja de Trabajo para listado'!$AB$151:$BA$151,0)),0)+IFERROR(INDEX('Hoja de Trabajo para listado'!$BC$155:$CB$1048576,MATCH($A382,'Hoja de Trabajo para listado'!$BC$155:$BC$1048576,0),MATCH((CUADRO!L$5&amp;$E382),'Hoja de Trabajo para listado'!$BC$151:$CB$151,0)),0)+IFERROR(INDEX('Hoja de Trabajo para listado'!$DE$153:$DG$274,MATCH($A382,'Hoja de Trabajo para listado'!$DE$153:$DE$1048576,0),MATCH((CUADRO!L$5&amp;$E382),'Hoja de Trabajo para listado'!$DE$151:$DG$151,0)),0)+IFERROR(INDEX('Hoja de Trabajo para listado'!$CD$155:$DC$1048576,MATCH($A382,'Hoja de Trabajo para listado'!$CD$155:$CD$1048576,0),MATCH((CUADRO!L$5&amp;$E382),'Hoja de Trabajo para listado'!$CD$151:$DC$151,0)),0)</f>
        <v>0</v>
      </c>
      <c r="M382" s="314">
        <f ca="1">+IFERROR(INDEX('Hoja de Trabajo para listado'!$A$155:$Z$1048576,MATCH($A382,'Hoja de Trabajo para listado'!$A$155:$A$1048576,0),MATCH((CUADRO!M$5&amp;$E382),'Hoja de Trabajo para listado'!$A$151:$Z$151,0)),0)+IFERROR(INDEX('Hoja de Trabajo para listado'!$AB$155:$BA$1048576,MATCH($A382,'Hoja de Trabajo para listado'!$AB$155:$AB$1048576,0),MATCH((CUADRO!M$5&amp;$E382),'Hoja de Trabajo para listado'!$AB$151:$BA$151,0)),0)+IFERROR(INDEX('Hoja de Trabajo para listado'!$BC$155:$CB$1048576,MATCH($A382,'Hoja de Trabajo para listado'!$BC$155:$BC$1048576,0),MATCH((CUADRO!M$5&amp;$E382),'Hoja de Trabajo para listado'!$BC$151:$CB$151,0)),0)+IFERROR(INDEX('Hoja de Trabajo para listado'!$DE$153:$DG$274,MATCH($A382,'Hoja de Trabajo para listado'!$DE$153:$DE$1048576,0),MATCH((CUADRO!M$5&amp;$E382),'Hoja de Trabajo para listado'!$DE$151:$DG$151,0)),0)+IFERROR(INDEX('Hoja de Trabajo para listado'!$CD$155:$DC$1048576,MATCH($A382,'Hoja de Trabajo para listado'!$CD$155:$CD$1048576,0),MATCH((CUADRO!M$5&amp;$E382),'Hoja de Trabajo para listado'!$CD$151:$DC$151,0)),0)</f>
        <v>0</v>
      </c>
      <c r="N382" s="314">
        <f ca="1">+IFERROR(INDEX('Hoja de Trabajo para listado'!$A$155:$Z$1048576,MATCH($A382,'Hoja de Trabajo para listado'!$A$155:$A$1048576,0),MATCH((CUADRO!N$5&amp;$E382),'Hoja de Trabajo para listado'!$A$151:$Z$151,0)),0)+IFERROR(INDEX('Hoja de Trabajo para listado'!$AB$155:$BA$1048576,MATCH($A382,'Hoja de Trabajo para listado'!$AB$155:$AB$1048576,0),MATCH((CUADRO!N$5&amp;$E382),'Hoja de Trabajo para listado'!$AB$151:$BA$151,0)),0)+IFERROR(INDEX('Hoja de Trabajo para listado'!$BC$155:$CB$1048576,MATCH($A382,'Hoja de Trabajo para listado'!$BC$155:$BC$1048576,0),MATCH((CUADRO!N$5&amp;$E382),'Hoja de Trabajo para listado'!$BC$151:$CB$151,0)),0)+IFERROR(INDEX('Hoja de Trabajo para listado'!$DE$153:$DG$274,MATCH($A382,'Hoja de Trabajo para listado'!$DE$153:$DE$1048576,0),MATCH((CUADRO!N$5&amp;$E382),'Hoja de Trabajo para listado'!$DE$151:$DG$151,0)),0)+IFERROR(INDEX('Hoja de Trabajo para listado'!$CD$155:$DC$1048576,MATCH($A382,'Hoja de Trabajo para listado'!$CD$155:$CD$1048576,0),MATCH((CUADRO!N$5&amp;$E382),'Hoja de Trabajo para listado'!$CD$151:$DC$151,0)),0)</f>
        <v>0</v>
      </c>
      <c r="O382" s="314">
        <f ca="1">+IFERROR(INDEX('Hoja de Trabajo para listado'!$A$155:$Z$1048576,MATCH($A382,'Hoja de Trabajo para listado'!$A$155:$A$1048576,0),MATCH((CUADRO!O$5&amp;$E382),'Hoja de Trabajo para listado'!$A$151:$Z$151,0)),0)+IFERROR(INDEX('Hoja de Trabajo para listado'!$AB$155:$BA$1048576,MATCH($A382,'Hoja de Trabajo para listado'!$AB$155:$AB$1048576,0),MATCH((CUADRO!O$5&amp;$E382),'Hoja de Trabajo para listado'!$AB$151:$BA$151,0)),0)+IFERROR(INDEX('Hoja de Trabajo para listado'!$BC$155:$CB$1048576,MATCH($A382,'Hoja de Trabajo para listado'!$BC$155:$BC$1048576,0),MATCH((CUADRO!O$5&amp;$E382),'Hoja de Trabajo para listado'!$BC$151:$CB$151,0)),0)+IFERROR(INDEX('Hoja de Trabajo para listado'!$DE$153:$DG$274,MATCH($A382,'Hoja de Trabajo para listado'!$DE$153:$DE$1048576,0),MATCH((CUADRO!O$5&amp;$E382),'Hoja de Trabajo para listado'!$DE$151:$DG$151,0)),0)+IFERROR(INDEX('Hoja de Trabajo para listado'!$CD$155:$DC$1048576,MATCH($A382,'Hoja de Trabajo para listado'!$CD$155:$CD$1048576,0),MATCH((CUADRO!O$5&amp;$E382),'Hoja de Trabajo para listado'!$CD$151:$DC$151,0)),0)</f>
        <v>0</v>
      </c>
      <c r="P382" s="314">
        <f ca="1">+IFERROR(INDEX('Hoja de Trabajo para listado'!$A$155:$Z$1048576,MATCH($A382,'Hoja de Trabajo para listado'!$A$155:$A$1048576,0),MATCH((CUADRO!P$5&amp;$E382),'Hoja de Trabajo para listado'!$A$151:$Z$151,0)),0)+IFERROR(INDEX('Hoja de Trabajo para listado'!$AB$155:$BA$1048576,MATCH($A382,'Hoja de Trabajo para listado'!$AB$155:$AB$1048576,0),MATCH((CUADRO!P$5&amp;$E382),'Hoja de Trabajo para listado'!$AB$151:$BA$151,0)),0)+IFERROR(INDEX('Hoja de Trabajo para listado'!$BC$155:$CB$1048576,MATCH($A382,'Hoja de Trabajo para listado'!$BC$155:$BC$1048576,0),MATCH((CUADRO!P$5&amp;$E382),'Hoja de Trabajo para listado'!$BC$151:$CB$151,0)),0)+IFERROR(INDEX('Hoja de Trabajo para listado'!$DE$153:$DG$274,MATCH($A382,'Hoja de Trabajo para listado'!$DE$153:$DE$1048576,0),MATCH((CUADRO!P$5&amp;$E382),'Hoja de Trabajo para listado'!$DE$151:$DG$151,0)),0)+IFERROR(INDEX('Hoja de Trabajo para listado'!$CD$155:$DC$1048576,MATCH($A382,'Hoja de Trabajo para listado'!$CD$155:$CD$1048576,0),MATCH((CUADRO!P$5&amp;$E382),'Hoja de Trabajo para listado'!$CD$151:$DC$151,0)),0)</f>
        <v>0</v>
      </c>
      <c r="Q382" s="314">
        <f ca="1">+IFERROR(INDEX('Hoja de Trabajo para listado'!$A$155:$Z$1048576,MATCH($A382,'Hoja de Trabajo para listado'!$A$155:$A$1048576,0),MATCH((CUADRO!Q$5&amp;$E382),'Hoja de Trabajo para listado'!$A$151:$Z$151,0)),0)+IFERROR(INDEX('Hoja de Trabajo para listado'!$AB$155:$BA$1048576,MATCH($A382,'Hoja de Trabajo para listado'!$AB$155:$AB$1048576,0),MATCH((CUADRO!Q$5&amp;$E382),'Hoja de Trabajo para listado'!$AB$151:$BA$151,0)),0)+IFERROR(INDEX('Hoja de Trabajo para listado'!$BC$155:$CB$1048576,MATCH($A382,'Hoja de Trabajo para listado'!$BC$155:$BC$1048576,0),MATCH((CUADRO!Q$5&amp;$E382),'Hoja de Trabajo para listado'!$BC$151:$CB$151,0)),0)+IFERROR(INDEX('Hoja de Trabajo para listado'!$DE$153:$DG$274,MATCH($A382,'Hoja de Trabajo para listado'!$DE$153:$DE$1048576,0),MATCH((CUADRO!Q$5&amp;$E382),'Hoja de Trabajo para listado'!$DE$151:$DG$151,0)),0)+IFERROR(INDEX('Hoja de Trabajo para listado'!$CD$155:$DC$1048576,MATCH($A382,'Hoja de Trabajo para listado'!$CD$155:$CD$1048576,0),MATCH((CUADRO!Q$5&amp;$E382),'Hoja de Trabajo para listado'!$CD$151:$DC$151,0)),0)</f>
        <v>0</v>
      </c>
      <c r="R382" s="314">
        <f t="shared" ca="1" si="10"/>
        <v>0</v>
      </c>
      <c r="S382" s="322"/>
      <c r="T382" s="314">
        <f ca="1">+T383</f>
        <v>0</v>
      </c>
      <c r="U382" s="313">
        <f t="shared" si="11"/>
        <v>1</v>
      </c>
      <c r="V382" s="319" t="str">
        <f>+VLOOKUP(A382,bd_lista!$A$3:$E$593,5,FALSE)</f>
        <v>Gobiernos Autonomos Municipales</v>
      </c>
      <c r="W382" s="425" t="str">
        <f>+V382</f>
        <v>Gobiernos Autonomos Municipales</v>
      </c>
    </row>
    <row r="383" spans="1:23" ht="15" hidden="1" customHeight="1">
      <c r="A383" s="323">
        <v>1310</v>
      </c>
      <c r="B383" s="428"/>
      <c r="C383" s="319" t="str">
        <f>+VLOOKUP(A383,bd_lista!$A$3:$C$593,3,FALSE)</f>
        <v>Gobierno Autónomo Municipal de Independencia</v>
      </c>
      <c r="D383" s="430"/>
      <c r="E383" s="347" t="s">
        <v>1419</v>
      </c>
      <c r="F383" s="316">
        <f ca="1">+IFERROR(INDEX('Hoja de Trabajo para listado'!$A$155:$Z$1048576,MATCH($A383,'Hoja de Trabajo para listado'!$A$155:$A$1048576,0),MATCH((CUADRO!F$5&amp;$E383),'Hoja de Trabajo para listado'!$A$151:$Z$151,0)),0)+IFERROR(INDEX('Hoja de Trabajo para listado'!$AB$155:$BA$1048576,MATCH($A383,'Hoja de Trabajo para listado'!$AB$155:$AB$1048576,0),MATCH((CUADRO!F$5&amp;$E383),'Hoja de Trabajo para listado'!$AB$151:$BA$151,0)),0)+IFERROR(INDEX('Hoja de Trabajo para listado'!$BC$155:$CB$1048576,MATCH($A383,'Hoja de Trabajo para listado'!$BC$155:$BC$1048576,0),MATCH((CUADRO!F$5&amp;$E383),'Hoja de Trabajo para listado'!$BC$151:$CB$151,0)),0)+IFERROR(INDEX('Hoja de Trabajo para listado'!$DE$153:$DG$274,MATCH($A383,'Hoja de Trabajo para listado'!$DE$153:$DE$1048576,0),MATCH((CUADRO!F$5&amp;$E383),'Hoja de Trabajo para listado'!$DE$151:$DG$151,0)),0)+IFERROR(INDEX('Hoja de Trabajo para listado'!$CD$155:$DC$1048576,MATCH($A383,'Hoja de Trabajo para listado'!$CD$155:$CD$1048576,0),MATCH((CUADRO!F$5&amp;$E383),'Hoja de Trabajo para listado'!$CD$151:$DC$151,0)),0)</f>
        <v>0</v>
      </c>
      <c r="G383" s="316">
        <f ca="1">+IFERROR(INDEX('Hoja de Trabajo para listado'!$A$155:$Z$1048576,MATCH($A383,'Hoja de Trabajo para listado'!$A$155:$A$1048576,0),MATCH((CUADRO!G$5&amp;$E383),'Hoja de Trabajo para listado'!$A$151:$Z$151,0)),0)+IFERROR(INDEX('Hoja de Trabajo para listado'!$AB$155:$BA$1048576,MATCH($A383,'Hoja de Trabajo para listado'!$AB$155:$AB$1048576,0),MATCH((CUADRO!G$5&amp;$E383),'Hoja de Trabajo para listado'!$AB$151:$BA$151,0)),0)+IFERROR(INDEX('Hoja de Trabajo para listado'!$BC$155:$CB$1048576,MATCH($A383,'Hoja de Trabajo para listado'!$BC$155:$BC$1048576,0),MATCH((CUADRO!G$5&amp;$E383),'Hoja de Trabajo para listado'!$BC$151:$CB$151,0)),0)+IFERROR(INDEX('Hoja de Trabajo para listado'!$DE$153:$DG$274,MATCH($A383,'Hoja de Trabajo para listado'!$DE$153:$DE$1048576,0),MATCH((CUADRO!G$5&amp;$E383),'Hoja de Trabajo para listado'!$DE$151:$DG$151,0)),0)+IFERROR(INDEX('Hoja de Trabajo para listado'!$CD$155:$DC$1048576,MATCH($A383,'Hoja de Trabajo para listado'!$CD$155:$CD$1048576,0),MATCH((CUADRO!G$5&amp;$E383),'Hoja de Trabajo para listado'!$CD$151:$DC$151,0)),0)</f>
        <v>0</v>
      </c>
      <c r="H383" s="316">
        <f ca="1">+IFERROR(INDEX('Hoja de Trabajo para listado'!$A$155:$Z$1048576,MATCH($A383,'Hoja de Trabajo para listado'!$A$155:$A$1048576,0),MATCH((CUADRO!H$5&amp;$E383),'Hoja de Trabajo para listado'!$A$151:$Z$151,0)),0)+IFERROR(INDEX('Hoja de Trabajo para listado'!$AB$155:$BA$1048576,MATCH($A383,'Hoja de Trabajo para listado'!$AB$155:$AB$1048576,0),MATCH((CUADRO!H$5&amp;$E383),'Hoja de Trabajo para listado'!$AB$151:$BA$151,0)),0)+IFERROR(INDEX('Hoja de Trabajo para listado'!$BC$155:$CB$1048576,MATCH($A383,'Hoja de Trabajo para listado'!$BC$155:$BC$1048576,0),MATCH((CUADRO!H$5&amp;$E383),'Hoja de Trabajo para listado'!$BC$151:$CB$151,0)),0)+IFERROR(INDEX('Hoja de Trabajo para listado'!$DE$153:$DG$274,MATCH($A383,'Hoja de Trabajo para listado'!$DE$153:$DE$1048576,0),MATCH((CUADRO!H$5&amp;$E383),'Hoja de Trabajo para listado'!$DE$151:$DG$151,0)),0)+IFERROR(INDEX('Hoja de Trabajo para listado'!$CD$155:$DC$1048576,MATCH($A383,'Hoja de Trabajo para listado'!$CD$155:$CD$1048576,0),MATCH((CUADRO!H$5&amp;$E383),'Hoja de Trabajo para listado'!$CD$151:$DC$151,0)),0)</f>
        <v>0</v>
      </c>
      <c r="I383" s="316">
        <f ca="1">+IFERROR(INDEX('Hoja de Trabajo para listado'!$A$155:$Z$1048576,MATCH($A383,'Hoja de Trabajo para listado'!$A$155:$A$1048576,0),MATCH((CUADRO!I$5&amp;$E383),'Hoja de Trabajo para listado'!$A$151:$Z$151,0)),0)+IFERROR(INDEX('Hoja de Trabajo para listado'!$AB$155:$BA$1048576,MATCH($A383,'Hoja de Trabajo para listado'!$AB$155:$AB$1048576,0),MATCH((CUADRO!I$5&amp;$E383),'Hoja de Trabajo para listado'!$AB$151:$BA$151,0)),0)+IFERROR(INDEX('Hoja de Trabajo para listado'!$BC$155:$CB$1048576,MATCH($A383,'Hoja de Trabajo para listado'!$BC$155:$BC$1048576,0),MATCH((CUADRO!I$5&amp;$E383),'Hoja de Trabajo para listado'!$BC$151:$CB$151,0)),0)+IFERROR(INDEX('Hoja de Trabajo para listado'!$DE$153:$DG$274,MATCH($A383,'Hoja de Trabajo para listado'!$DE$153:$DE$1048576,0),MATCH((CUADRO!I$5&amp;$E383),'Hoja de Trabajo para listado'!$DE$151:$DG$151,0)),0)+IFERROR(INDEX('Hoja de Trabajo para listado'!$CD$155:$DC$1048576,MATCH($A383,'Hoja de Trabajo para listado'!$CD$155:$CD$1048576,0),MATCH((CUADRO!I$5&amp;$E383),'Hoja de Trabajo para listado'!$CD$151:$DC$151,0)),0)</f>
        <v>0</v>
      </c>
      <c r="J383" s="316">
        <f ca="1">+IFERROR(INDEX('Hoja de Trabajo para listado'!$A$155:$Z$1048576,MATCH($A383,'Hoja de Trabajo para listado'!$A$155:$A$1048576,0),MATCH((CUADRO!J$5&amp;$E383),'Hoja de Trabajo para listado'!$A$151:$Z$151,0)),0)+IFERROR(INDEX('Hoja de Trabajo para listado'!$AB$155:$BA$1048576,MATCH($A383,'Hoja de Trabajo para listado'!$AB$155:$AB$1048576,0),MATCH((CUADRO!J$5&amp;$E383),'Hoja de Trabajo para listado'!$AB$151:$BA$151,0)),0)+IFERROR(INDEX('Hoja de Trabajo para listado'!$BC$155:$CB$1048576,MATCH($A383,'Hoja de Trabajo para listado'!$BC$155:$BC$1048576,0),MATCH((CUADRO!J$5&amp;$E383),'Hoja de Trabajo para listado'!$BC$151:$CB$151,0)),0)+IFERROR(INDEX('Hoja de Trabajo para listado'!$DE$153:$DG$274,MATCH($A383,'Hoja de Trabajo para listado'!$DE$153:$DE$1048576,0),MATCH((CUADRO!J$5&amp;$E383),'Hoja de Trabajo para listado'!$DE$151:$DG$151,0)),0)+IFERROR(INDEX('Hoja de Trabajo para listado'!$CD$155:$DC$1048576,MATCH($A383,'Hoja de Trabajo para listado'!$CD$155:$CD$1048576,0),MATCH((CUADRO!J$5&amp;$E383),'Hoja de Trabajo para listado'!$CD$151:$DC$151,0)),0)</f>
        <v>0</v>
      </c>
      <c r="K383" s="316">
        <f ca="1">+IFERROR(INDEX('Hoja de Trabajo para listado'!$A$155:$Z$1048576,MATCH($A383,'Hoja de Trabajo para listado'!$A$155:$A$1048576,0),MATCH((CUADRO!K$5&amp;$E383),'Hoja de Trabajo para listado'!$A$151:$Z$151,0)),0)+IFERROR(INDEX('Hoja de Trabajo para listado'!$AB$155:$BA$1048576,MATCH($A383,'Hoja de Trabajo para listado'!$AB$155:$AB$1048576,0),MATCH((CUADRO!K$5&amp;$E383),'Hoja de Trabajo para listado'!$AB$151:$BA$151,0)),0)+IFERROR(INDEX('Hoja de Trabajo para listado'!$BC$155:$CB$1048576,MATCH($A383,'Hoja de Trabajo para listado'!$BC$155:$BC$1048576,0),MATCH((CUADRO!K$5&amp;$E383),'Hoja de Trabajo para listado'!$BC$151:$CB$151,0)),0)+IFERROR(INDEX('Hoja de Trabajo para listado'!$DE$153:$DG$274,MATCH($A383,'Hoja de Trabajo para listado'!$DE$153:$DE$1048576,0),MATCH((CUADRO!K$5&amp;$E383),'Hoja de Trabajo para listado'!$DE$151:$DG$151,0)),0)+IFERROR(INDEX('Hoja de Trabajo para listado'!$CD$155:$DC$1048576,MATCH($A383,'Hoja de Trabajo para listado'!$CD$155:$CD$1048576,0),MATCH((CUADRO!K$5&amp;$E383),'Hoja de Trabajo para listado'!$CD$151:$DC$151,0)),0)</f>
        <v>0</v>
      </c>
      <c r="L383" s="316">
        <f ca="1">+IFERROR(INDEX('Hoja de Trabajo para listado'!$A$155:$Z$1048576,MATCH($A383,'Hoja de Trabajo para listado'!$A$155:$A$1048576,0),MATCH((CUADRO!L$5&amp;$E383),'Hoja de Trabajo para listado'!$A$151:$Z$151,0)),0)+IFERROR(INDEX('Hoja de Trabajo para listado'!$AB$155:$BA$1048576,MATCH($A383,'Hoja de Trabajo para listado'!$AB$155:$AB$1048576,0),MATCH((CUADRO!L$5&amp;$E383),'Hoja de Trabajo para listado'!$AB$151:$BA$151,0)),0)+IFERROR(INDEX('Hoja de Trabajo para listado'!$BC$155:$CB$1048576,MATCH($A383,'Hoja de Trabajo para listado'!$BC$155:$BC$1048576,0),MATCH((CUADRO!L$5&amp;$E383),'Hoja de Trabajo para listado'!$BC$151:$CB$151,0)),0)+IFERROR(INDEX('Hoja de Trabajo para listado'!$DE$153:$DG$274,MATCH($A383,'Hoja de Trabajo para listado'!$DE$153:$DE$1048576,0),MATCH((CUADRO!L$5&amp;$E383),'Hoja de Trabajo para listado'!$DE$151:$DG$151,0)),0)+IFERROR(INDEX('Hoja de Trabajo para listado'!$CD$155:$DC$1048576,MATCH($A383,'Hoja de Trabajo para listado'!$CD$155:$CD$1048576,0),MATCH((CUADRO!L$5&amp;$E383),'Hoja de Trabajo para listado'!$CD$151:$DC$151,0)),0)</f>
        <v>0</v>
      </c>
      <c r="M383" s="316">
        <f ca="1">+IFERROR(INDEX('Hoja de Trabajo para listado'!$A$155:$Z$1048576,MATCH($A383,'Hoja de Trabajo para listado'!$A$155:$A$1048576,0),MATCH((CUADRO!M$5&amp;$E383),'Hoja de Trabajo para listado'!$A$151:$Z$151,0)),0)+IFERROR(INDEX('Hoja de Trabajo para listado'!$AB$155:$BA$1048576,MATCH($A383,'Hoja de Trabajo para listado'!$AB$155:$AB$1048576,0),MATCH((CUADRO!M$5&amp;$E383),'Hoja de Trabajo para listado'!$AB$151:$BA$151,0)),0)+IFERROR(INDEX('Hoja de Trabajo para listado'!$BC$155:$CB$1048576,MATCH($A383,'Hoja de Trabajo para listado'!$BC$155:$BC$1048576,0),MATCH((CUADRO!M$5&amp;$E383),'Hoja de Trabajo para listado'!$BC$151:$CB$151,0)),0)+IFERROR(INDEX('Hoja de Trabajo para listado'!$DE$153:$DG$274,MATCH($A383,'Hoja de Trabajo para listado'!$DE$153:$DE$1048576,0),MATCH((CUADRO!M$5&amp;$E383),'Hoja de Trabajo para listado'!$DE$151:$DG$151,0)),0)+IFERROR(INDEX('Hoja de Trabajo para listado'!$CD$155:$DC$1048576,MATCH($A383,'Hoja de Trabajo para listado'!$CD$155:$CD$1048576,0),MATCH((CUADRO!M$5&amp;$E383),'Hoja de Trabajo para listado'!$CD$151:$DC$151,0)),0)</f>
        <v>0</v>
      </c>
      <c r="N383" s="316">
        <f ca="1">+IFERROR(INDEX('Hoja de Trabajo para listado'!$A$155:$Z$1048576,MATCH($A383,'Hoja de Trabajo para listado'!$A$155:$A$1048576,0),MATCH((CUADRO!N$5&amp;$E383),'Hoja de Trabajo para listado'!$A$151:$Z$151,0)),0)+IFERROR(INDEX('Hoja de Trabajo para listado'!$AB$155:$BA$1048576,MATCH($A383,'Hoja de Trabajo para listado'!$AB$155:$AB$1048576,0),MATCH((CUADRO!N$5&amp;$E383),'Hoja de Trabajo para listado'!$AB$151:$BA$151,0)),0)+IFERROR(INDEX('Hoja de Trabajo para listado'!$BC$155:$CB$1048576,MATCH($A383,'Hoja de Trabajo para listado'!$BC$155:$BC$1048576,0),MATCH((CUADRO!N$5&amp;$E383),'Hoja de Trabajo para listado'!$BC$151:$CB$151,0)),0)+IFERROR(INDEX('Hoja de Trabajo para listado'!$DE$153:$DG$274,MATCH($A383,'Hoja de Trabajo para listado'!$DE$153:$DE$1048576,0),MATCH((CUADRO!N$5&amp;$E383),'Hoja de Trabajo para listado'!$DE$151:$DG$151,0)),0)+IFERROR(INDEX('Hoja de Trabajo para listado'!$CD$155:$DC$1048576,MATCH($A383,'Hoja de Trabajo para listado'!$CD$155:$CD$1048576,0),MATCH((CUADRO!N$5&amp;$E383),'Hoja de Trabajo para listado'!$CD$151:$DC$151,0)),0)</f>
        <v>0</v>
      </c>
      <c r="O383" s="316">
        <f ca="1">+IFERROR(INDEX('Hoja de Trabajo para listado'!$A$155:$Z$1048576,MATCH($A383,'Hoja de Trabajo para listado'!$A$155:$A$1048576,0),MATCH((CUADRO!O$5&amp;$E383),'Hoja de Trabajo para listado'!$A$151:$Z$151,0)),0)+IFERROR(INDEX('Hoja de Trabajo para listado'!$AB$155:$BA$1048576,MATCH($A383,'Hoja de Trabajo para listado'!$AB$155:$AB$1048576,0),MATCH((CUADRO!O$5&amp;$E383),'Hoja de Trabajo para listado'!$AB$151:$BA$151,0)),0)+IFERROR(INDEX('Hoja de Trabajo para listado'!$BC$155:$CB$1048576,MATCH($A383,'Hoja de Trabajo para listado'!$BC$155:$BC$1048576,0),MATCH((CUADRO!O$5&amp;$E383),'Hoja de Trabajo para listado'!$BC$151:$CB$151,0)),0)+IFERROR(INDEX('Hoja de Trabajo para listado'!$DE$153:$DG$274,MATCH($A383,'Hoja de Trabajo para listado'!$DE$153:$DE$1048576,0),MATCH((CUADRO!O$5&amp;$E383),'Hoja de Trabajo para listado'!$DE$151:$DG$151,0)),0)+IFERROR(INDEX('Hoja de Trabajo para listado'!$CD$155:$DC$1048576,MATCH($A383,'Hoja de Trabajo para listado'!$CD$155:$CD$1048576,0),MATCH((CUADRO!O$5&amp;$E383),'Hoja de Trabajo para listado'!$CD$151:$DC$151,0)),0)</f>
        <v>0</v>
      </c>
      <c r="P383" s="316">
        <f ca="1">+IFERROR(INDEX('Hoja de Trabajo para listado'!$A$155:$Z$1048576,MATCH($A383,'Hoja de Trabajo para listado'!$A$155:$A$1048576,0),MATCH((CUADRO!P$5&amp;$E383),'Hoja de Trabajo para listado'!$A$151:$Z$151,0)),0)+IFERROR(INDEX('Hoja de Trabajo para listado'!$AB$155:$BA$1048576,MATCH($A383,'Hoja de Trabajo para listado'!$AB$155:$AB$1048576,0),MATCH((CUADRO!P$5&amp;$E383),'Hoja de Trabajo para listado'!$AB$151:$BA$151,0)),0)+IFERROR(INDEX('Hoja de Trabajo para listado'!$BC$155:$CB$1048576,MATCH($A383,'Hoja de Trabajo para listado'!$BC$155:$BC$1048576,0),MATCH((CUADRO!P$5&amp;$E383),'Hoja de Trabajo para listado'!$BC$151:$CB$151,0)),0)+IFERROR(INDEX('Hoja de Trabajo para listado'!$DE$153:$DG$274,MATCH($A383,'Hoja de Trabajo para listado'!$DE$153:$DE$1048576,0),MATCH((CUADRO!P$5&amp;$E383),'Hoja de Trabajo para listado'!$DE$151:$DG$151,0)),0)+IFERROR(INDEX('Hoja de Trabajo para listado'!$CD$155:$DC$1048576,MATCH($A383,'Hoja de Trabajo para listado'!$CD$155:$CD$1048576,0),MATCH((CUADRO!P$5&amp;$E383),'Hoja de Trabajo para listado'!$CD$151:$DC$151,0)),0)</f>
        <v>0</v>
      </c>
      <c r="Q383" s="316">
        <f ca="1">+IFERROR(INDEX('Hoja de Trabajo para listado'!$A$155:$Z$1048576,MATCH($A383,'Hoja de Trabajo para listado'!$A$155:$A$1048576,0),MATCH((CUADRO!Q$5&amp;$E383),'Hoja de Trabajo para listado'!$A$151:$Z$151,0)),0)+IFERROR(INDEX('Hoja de Trabajo para listado'!$AB$155:$BA$1048576,MATCH($A383,'Hoja de Trabajo para listado'!$AB$155:$AB$1048576,0),MATCH((CUADRO!Q$5&amp;$E383),'Hoja de Trabajo para listado'!$AB$151:$BA$151,0)),0)+IFERROR(INDEX('Hoja de Trabajo para listado'!$BC$155:$CB$1048576,MATCH($A383,'Hoja de Trabajo para listado'!$BC$155:$BC$1048576,0),MATCH((CUADRO!Q$5&amp;$E383),'Hoja de Trabajo para listado'!$BC$151:$CB$151,0)),0)+IFERROR(INDEX('Hoja de Trabajo para listado'!$DE$153:$DG$274,MATCH($A383,'Hoja de Trabajo para listado'!$DE$153:$DE$1048576,0),MATCH((CUADRO!Q$5&amp;$E383),'Hoja de Trabajo para listado'!$DE$151:$DG$151,0)),0)+IFERROR(INDEX('Hoja de Trabajo para listado'!$CD$155:$DC$1048576,MATCH($A383,'Hoja de Trabajo para listado'!$CD$155:$CD$1048576,0),MATCH((CUADRO!Q$5&amp;$E383),'Hoja de Trabajo para listado'!$CD$151:$DC$151,0)),0)</f>
        <v>0</v>
      </c>
      <c r="R383" s="316">
        <f t="shared" ca="1" si="10"/>
        <v>0</v>
      </c>
      <c r="S383" s="344">
        <f ca="1">+R382+R383</f>
        <v>0</v>
      </c>
      <c r="T383" s="316">
        <f ca="1">+S383</f>
        <v>0</v>
      </c>
      <c r="U383" s="315">
        <f t="shared" si="11"/>
        <v>2</v>
      </c>
      <c r="V383" s="319" t="str">
        <f>+VLOOKUP(A383,bd_lista!$A$3:$E$593,5,FALSE)</f>
        <v>Gobiernos Autonomos Municipales</v>
      </c>
      <c r="W383" s="426"/>
    </row>
    <row r="384" spans="1:23" ht="15" hidden="1" customHeight="1">
      <c r="A384" s="325">
        <v>1311</v>
      </c>
      <c r="B384" s="427">
        <f>+A384</f>
        <v>1311</v>
      </c>
      <c r="C384" s="318" t="str">
        <f>+VLOOKUP(A384,bd_lista!$A$3:$C$593,3,FALSE)</f>
        <v>Gobierno Autónomo Municipal de Morochata</v>
      </c>
      <c r="D384" s="429" t="str">
        <f>+C384</f>
        <v>Gobierno Autónomo Municipal de Morochata</v>
      </c>
      <c r="E384" s="346" t="s">
        <v>1418</v>
      </c>
      <c r="F384" s="314">
        <f ca="1">+IFERROR(INDEX('Hoja de Trabajo para listado'!$A$155:$Z$1048576,MATCH($A384,'Hoja de Trabajo para listado'!$A$155:$A$1048576,0),MATCH((CUADRO!F$5&amp;$E384),'Hoja de Trabajo para listado'!$A$151:$Z$151,0)),0)+IFERROR(INDEX('Hoja de Trabajo para listado'!$AB$155:$BA$1048576,MATCH($A384,'Hoja de Trabajo para listado'!$AB$155:$AB$1048576,0),MATCH((CUADRO!F$5&amp;$E384),'Hoja de Trabajo para listado'!$AB$151:$BA$151,0)),0)+IFERROR(INDEX('Hoja de Trabajo para listado'!$BC$155:$CB$1048576,MATCH($A384,'Hoja de Trabajo para listado'!$BC$155:$BC$1048576,0),MATCH((CUADRO!F$5&amp;$E384),'Hoja de Trabajo para listado'!$BC$151:$CB$151,0)),0)+IFERROR(INDEX('Hoja de Trabajo para listado'!$DE$153:$DG$274,MATCH($A384,'Hoja de Trabajo para listado'!$DE$153:$DE$1048576,0),MATCH((CUADRO!F$5&amp;$E384),'Hoja de Trabajo para listado'!$DE$151:$DG$151,0)),0)+IFERROR(INDEX('Hoja de Trabajo para listado'!$CD$155:$DC$1048576,MATCH($A384,'Hoja de Trabajo para listado'!$CD$155:$CD$1048576,0),MATCH((CUADRO!F$5&amp;$E384),'Hoja de Trabajo para listado'!$CD$151:$DC$151,0)),0)</f>
        <v>0</v>
      </c>
      <c r="G384" s="314">
        <f ca="1">+IFERROR(INDEX('Hoja de Trabajo para listado'!$A$155:$Z$1048576,MATCH($A384,'Hoja de Trabajo para listado'!$A$155:$A$1048576,0),MATCH((CUADRO!G$5&amp;$E384),'Hoja de Trabajo para listado'!$A$151:$Z$151,0)),0)+IFERROR(INDEX('Hoja de Trabajo para listado'!$AB$155:$BA$1048576,MATCH($A384,'Hoja de Trabajo para listado'!$AB$155:$AB$1048576,0),MATCH((CUADRO!G$5&amp;$E384),'Hoja de Trabajo para listado'!$AB$151:$BA$151,0)),0)+IFERROR(INDEX('Hoja de Trabajo para listado'!$BC$155:$CB$1048576,MATCH($A384,'Hoja de Trabajo para listado'!$BC$155:$BC$1048576,0),MATCH((CUADRO!G$5&amp;$E384),'Hoja de Trabajo para listado'!$BC$151:$CB$151,0)),0)+IFERROR(INDEX('Hoja de Trabajo para listado'!$DE$153:$DG$274,MATCH($A384,'Hoja de Trabajo para listado'!$DE$153:$DE$1048576,0),MATCH((CUADRO!G$5&amp;$E384),'Hoja de Trabajo para listado'!$DE$151:$DG$151,0)),0)+IFERROR(INDEX('Hoja de Trabajo para listado'!$CD$155:$DC$1048576,MATCH($A384,'Hoja de Trabajo para listado'!$CD$155:$CD$1048576,0),MATCH((CUADRO!G$5&amp;$E384),'Hoja de Trabajo para listado'!$CD$151:$DC$151,0)),0)</f>
        <v>0</v>
      </c>
      <c r="H384" s="314">
        <f ca="1">+IFERROR(INDEX('Hoja de Trabajo para listado'!$A$155:$Z$1048576,MATCH($A384,'Hoja de Trabajo para listado'!$A$155:$A$1048576,0),MATCH((CUADRO!H$5&amp;$E384),'Hoja de Trabajo para listado'!$A$151:$Z$151,0)),0)+IFERROR(INDEX('Hoja de Trabajo para listado'!$AB$155:$BA$1048576,MATCH($A384,'Hoja de Trabajo para listado'!$AB$155:$AB$1048576,0),MATCH((CUADRO!H$5&amp;$E384),'Hoja de Trabajo para listado'!$AB$151:$BA$151,0)),0)+IFERROR(INDEX('Hoja de Trabajo para listado'!$BC$155:$CB$1048576,MATCH($A384,'Hoja de Trabajo para listado'!$BC$155:$BC$1048576,0),MATCH((CUADRO!H$5&amp;$E384),'Hoja de Trabajo para listado'!$BC$151:$CB$151,0)),0)+IFERROR(INDEX('Hoja de Trabajo para listado'!$DE$153:$DG$274,MATCH($A384,'Hoja de Trabajo para listado'!$DE$153:$DE$1048576,0),MATCH((CUADRO!H$5&amp;$E384),'Hoja de Trabajo para listado'!$DE$151:$DG$151,0)),0)+IFERROR(INDEX('Hoja de Trabajo para listado'!$CD$155:$DC$1048576,MATCH($A384,'Hoja de Trabajo para listado'!$CD$155:$CD$1048576,0),MATCH((CUADRO!H$5&amp;$E384),'Hoja de Trabajo para listado'!$CD$151:$DC$151,0)),0)</f>
        <v>0</v>
      </c>
      <c r="I384" s="314">
        <f ca="1">+IFERROR(INDEX('Hoja de Trabajo para listado'!$A$155:$Z$1048576,MATCH($A384,'Hoja de Trabajo para listado'!$A$155:$A$1048576,0),MATCH((CUADRO!I$5&amp;$E384),'Hoja de Trabajo para listado'!$A$151:$Z$151,0)),0)+IFERROR(INDEX('Hoja de Trabajo para listado'!$AB$155:$BA$1048576,MATCH($A384,'Hoja de Trabajo para listado'!$AB$155:$AB$1048576,0),MATCH((CUADRO!I$5&amp;$E384),'Hoja de Trabajo para listado'!$AB$151:$BA$151,0)),0)+IFERROR(INDEX('Hoja de Trabajo para listado'!$BC$155:$CB$1048576,MATCH($A384,'Hoja de Trabajo para listado'!$BC$155:$BC$1048576,0),MATCH((CUADRO!I$5&amp;$E384),'Hoja de Trabajo para listado'!$BC$151:$CB$151,0)),0)+IFERROR(INDEX('Hoja de Trabajo para listado'!$DE$153:$DG$274,MATCH($A384,'Hoja de Trabajo para listado'!$DE$153:$DE$1048576,0),MATCH((CUADRO!I$5&amp;$E384),'Hoja de Trabajo para listado'!$DE$151:$DG$151,0)),0)+IFERROR(INDEX('Hoja de Trabajo para listado'!$CD$155:$DC$1048576,MATCH($A384,'Hoja de Trabajo para listado'!$CD$155:$CD$1048576,0),MATCH((CUADRO!I$5&amp;$E384),'Hoja de Trabajo para listado'!$CD$151:$DC$151,0)),0)</f>
        <v>0</v>
      </c>
      <c r="J384" s="314">
        <f ca="1">+IFERROR(INDEX('Hoja de Trabajo para listado'!$A$155:$Z$1048576,MATCH($A384,'Hoja de Trabajo para listado'!$A$155:$A$1048576,0),MATCH((CUADRO!J$5&amp;$E384),'Hoja de Trabajo para listado'!$A$151:$Z$151,0)),0)+IFERROR(INDEX('Hoja de Trabajo para listado'!$AB$155:$BA$1048576,MATCH($A384,'Hoja de Trabajo para listado'!$AB$155:$AB$1048576,0),MATCH((CUADRO!J$5&amp;$E384),'Hoja de Trabajo para listado'!$AB$151:$BA$151,0)),0)+IFERROR(INDEX('Hoja de Trabajo para listado'!$BC$155:$CB$1048576,MATCH($A384,'Hoja de Trabajo para listado'!$BC$155:$BC$1048576,0),MATCH((CUADRO!J$5&amp;$E384),'Hoja de Trabajo para listado'!$BC$151:$CB$151,0)),0)+IFERROR(INDEX('Hoja de Trabajo para listado'!$DE$153:$DG$274,MATCH($A384,'Hoja de Trabajo para listado'!$DE$153:$DE$1048576,0),MATCH((CUADRO!J$5&amp;$E384),'Hoja de Trabajo para listado'!$DE$151:$DG$151,0)),0)+IFERROR(INDEX('Hoja de Trabajo para listado'!$CD$155:$DC$1048576,MATCH($A384,'Hoja de Trabajo para listado'!$CD$155:$CD$1048576,0),MATCH((CUADRO!J$5&amp;$E384),'Hoja de Trabajo para listado'!$CD$151:$DC$151,0)),0)</f>
        <v>0</v>
      </c>
      <c r="K384" s="314">
        <f ca="1">+IFERROR(INDEX('Hoja de Trabajo para listado'!$A$155:$Z$1048576,MATCH($A384,'Hoja de Trabajo para listado'!$A$155:$A$1048576,0),MATCH((CUADRO!K$5&amp;$E384),'Hoja de Trabajo para listado'!$A$151:$Z$151,0)),0)+IFERROR(INDEX('Hoja de Trabajo para listado'!$AB$155:$BA$1048576,MATCH($A384,'Hoja de Trabajo para listado'!$AB$155:$AB$1048576,0),MATCH((CUADRO!K$5&amp;$E384),'Hoja de Trabajo para listado'!$AB$151:$BA$151,0)),0)+IFERROR(INDEX('Hoja de Trabajo para listado'!$BC$155:$CB$1048576,MATCH($A384,'Hoja de Trabajo para listado'!$BC$155:$BC$1048576,0),MATCH((CUADRO!K$5&amp;$E384),'Hoja de Trabajo para listado'!$BC$151:$CB$151,0)),0)+IFERROR(INDEX('Hoja de Trabajo para listado'!$DE$153:$DG$274,MATCH($A384,'Hoja de Trabajo para listado'!$DE$153:$DE$1048576,0),MATCH((CUADRO!K$5&amp;$E384),'Hoja de Trabajo para listado'!$DE$151:$DG$151,0)),0)+IFERROR(INDEX('Hoja de Trabajo para listado'!$CD$155:$DC$1048576,MATCH($A384,'Hoja de Trabajo para listado'!$CD$155:$CD$1048576,0),MATCH((CUADRO!K$5&amp;$E384),'Hoja de Trabajo para listado'!$CD$151:$DC$151,0)),0)</f>
        <v>0</v>
      </c>
      <c r="L384" s="314">
        <f ca="1">+IFERROR(INDEX('Hoja de Trabajo para listado'!$A$155:$Z$1048576,MATCH($A384,'Hoja de Trabajo para listado'!$A$155:$A$1048576,0),MATCH((CUADRO!L$5&amp;$E384),'Hoja de Trabajo para listado'!$A$151:$Z$151,0)),0)+IFERROR(INDEX('Hoja de Trabajo para listado'!$AB$155:$BA$1048576,MATCH($A384,'Hoja de Trabajo para listado'!$AB$155:$AB$1048576,0),MATCH((CUADRO!L$5&amp;$E384),'Hoja de Trabajo para listado'!$AB$151:$BA$151,0)),0)+IFERROR(INDEX('Hoja de Trabajo para listado'!$BC$155:$CB$1048576,MATCH($A384,'Hoja de Trabajo para listado'!$BC$155:$BC$1048576,0),MATCH((CUADRO!L$5&amp;$E384),'Hoja de Trabajo para listado'!$BC$151:$CB$151,0)),0)+IFERROR(INDEX('Hoja de Trabajo para listado'!$DE$153:$DG$274,MATCH($A384,'Hoja de Trabajo para listado'!$DE$153:$DE$1048576,0),MATCH((CUADRO!L$5&amp;$E384),'Hoja de Trabajo para listado'!$DE$151:$DG$151,0)),0)+IFERROR(INDEX('Hoja de Trabajo para listado'!$CD$155:$DC$1048576,MATCH($A384,'Hoja de Trabajo para listado'!$CD$155:$CD$1048576,0),MATCH((CUADRO!L$5&amp;$E384),'Hoja de Trabajo para listado'!$CD$151:$DC$151,0)),0)</f>
        <v>0</v>
      </c>
      <c r="M384" s="314">
        <f ca="1">+IFERROR(INDEX('Hoja de Trabajo para listado'!$A$155:$Z$1048576,MATCH($A384,'Hoja de Trabajo para listado'!$A$155:$A$1048576,0),MATCH((CUADRO!M$5&amp;$E384),'Hoja de Trabajo para listado'!$A$151:$Z$151,0)),0)+IFERROR(INDEX('Hoja de Trabajo para listado'!$AB$155:$BA$1048576,MATCH($A384,'Hoja de Trabajo para listado'!$AB$155:$AB$1048576,0),MATCH((CUADRO!M$5&amp;$E384),'Hoja de Trabajo para listado'!$AB$151:$BA$151,0)),0)+IFERROR(INDEX('Hoja de Trabajo para listado'!$BC$155:$CB$1048576,MATCH($A384,'Hoja de Trabajo para listado'!$BC$155:$BC$1048576,0),MATCH((CUADRO!M$5&amp;$E384),'Hoja de Trabajo para listado'!$BC$151:$CB$151,0)),0)+IFERROR(INDEX('Hoja de Trabajo para listado'!$DE$153:$DG$274,MATCH($A384,'Hoja de Trabajo para listado'!$DE$153:$DE$1048576,0),MATCH((CUADRO!M$5&amp;$E384),'Hoja de Trabajo para listado'!$DE$151:$DG$151,0)),0)+IFERROR(INDEX('Hoja de Trabajo para listado'!$CD$155:$DC$1048576,MATCH($A384,'Hoja de Trabajo para listado'!$CD$155:$CD$1048576,0),MATCH((CUADRO!M$5&amp;$E384),'Hoja de Trabajo para listado'!$CD$151:$DC$151,0)),0)</f>
        <v>0</v>
      </c>
      <c r="N384" s="314">
        <f ca="1">+IFERROR(INDEX('Hoja de Trabajo para listado'!$A$155:$Z$1048576,MATCH($A384,'Hoja de Trabajo para listado'!$A$155:$A$1048576,0),MATCH((CUADRO!N$5&amp;$E384),'Hoja de Trabajo para listado'!$A$151:$Z$151,0)),0)+IFERROR(INDEX('Hoja de Trabajo para listado'!$AB$155:$BA$1048576,MATCH($A384,'Hoja de Trabajo para listado'!$AB$155:$AB$1048576,0),MATCH((CUADRO!N$5&amp;$E384),'Hoja de Trabajo para listado'!$AB$151:$BA$151,0)),0)+IFERROR(INDEX('Hoja de Trabajo para listado'!$BC$155:$CB$1048576,MATCH($A384,'Hoja de Trabajo para listado'!$BC$155:$BC$1048576,0),MATCH((CUADRO!N$5&amp;$E384),'Hoja de Trabajo para listado'!$BC$151:$CB$151,0)),0)+IFERROR(INDEX('Hoja de Trabajo para listado'!$DE$153:$DG$274,MATCH($A384,'Hoja de Trabajo para listado'!$DE$153:$DE$1048576,0),MATCH((CUADRO!N$5&amp;$E384),'Hoja de Trabajo para listado'!$DE$151:$DG$151,0)),0)+IFERROR(INDEX('Hoja de Trabajo para listado'!$CD$155:$DC$1048576,MATCH($A384,'Hoja de Trabajo para listado'!$CD$155:$CD$1048576,0),MATCH((CUADRO!N$5&amp;$E384),'Hoja de Trabajo para listado'!$CD$151:$DC$151,0)),0)</f>
        <v>0</v>
      </c>
      <c r="O384" s="314">
        <f ca="1">+IFERROR(INDEX('Hoja de Trabajo para listado'!$A$155:$Z$1048576,MATCH($A384,'Hoja de Trabajo para listado'!$A$155:$A$1048576,0),MATCH((CUADRO!O$5&amp;$E384),'Hoja de Trabajo para listado'!$A$151:$Z$151,0)),0)+IFERROR(INDEX('Hoja de Trabajo para listado'!$AB$155:$BA$1048576,MATCH($A384,'Hoja de Trabajo para listado'!$AB$155:$AB$1048576,0),MATCH((CUADRO!O$5&amp;$E384),'Hoja de Trabajo para listado'!$AB$151:$BA$151,0)),0)+IFERROR(INDEX('Hoja de Trabajo para listado'!$BC$155:$CB$1048576,MATCH($A384,'Hoja de Trabajo para listado'!$BC$155:$BC$1048576,0),MATCH((CUADRO!O$5&amp;$E384),'Hoja de Trabajo para listado'!$BC$151:$CB$151,0)),0)+IFERROR(INDEX('Hoja de Trabajo para listado'!$DE$153:$DG$274,MATCH($A384,'Hoja de Trabajo para listado'!$DE$153:$DE$1048576,0),MATCH((CUADRO!O$5&amp;$E384),'Hoja de Trabajo para listado'!$DE$151:$DG$151,0)),0)+IFERROR(INDEX('Hoja de Trabajo para listado'!$CD$155:$DC$1048576,MATCH($A384,'Hoja de Trabajo para listado'!$CD$155:$CD$1048576,0),MATCH((CUADRO!O$5&amp;$E384),'Hoja de Trabajo para listado'!$CD$151:$DC$151,0)),0)</f>
        <v>0</v>
      </c>
      <c r="P384" s="314">
        <f ca="1">+IFERROR(INDEX('Hoja de Trabajo para listado'!$A$155:$Z$1048576,MATCH($A384,'Hoja de Trabajo para listado'!$A$155:$A$1048576,0),MATCH((CUADRO!P$5&amp;$E384),'Hoja de Trabajo para listado'!$A$151:$Z$151,0)),0)+IFERROR(INDEX('Hoja de Trabajo para listado'!$AB$155:$BA$1048576,MATCH($A384,'Hoja de Trabajo para listado'!$AB$155:$AB$1048576,0),MATCH((CUADRO!P$5&amp;$E384),'Hoja de Trabajo para listado'!$AB$151:$BA$151,0)),0)+IFERROR(INDEX('Hoja de Trabajo para listado'!$BC$155:$CB$1048576,MATCH($A384,'Hoja de Trabajo para listado'!$BC$155:$BC$1048576,0),MATCH((CUADRO!P$5&amp;$E384),'Hoja de Trabajo para listado'!$BC$151:$CB$151,0)),0)+IFERROR(INDEX('Hoja de Trabajo para listado'!$DE$153:$DG$274,MATCH($A384,'Hoja de Trabajo para listado'!$DE$153:$DE$1048576,0),MATCH((CUADRO!P$5&amp;$E384),'Hoja de Trabajo para listado'!$DE$151:$DG$151,0)),0)+IFERROR(INDEX('Hoja de Trabajo para listado'!$CD$155:$DC$1048576,MATCH($A384,'Hoja de Trabajo para listado'!$CD$155:$CD$1048576,0),MATCH((CUADRO!P$5&amp;$E384),'Hoja de Trabajo para listado'!$CD$151:$DC$151,0)),0)</f>
        <v>0</v>
      </c>
      <c r="Q384" s="314">
        <f ca="1">+IFERROR(INDEX('Hoja de Trabajo para listado'!$A$155:$Z$1048576,MATCH($A384,'Hoja de Trabajo para listado'!$A$155:$A$1048576,0),MATCH((CUADRO!Q$5&amp;$E384),'Hoja de Trabajo para listado'!$A$151:$Z$151,0)),0)+IFERROR(INDEX('Hoja de Trabajo para listado'!$AB$155:$BA$1048576,MATCH($A384,'Hoja de Trabajo para listado'!$AB$155:$AB$1048576,0),MATCH((CUADRO!Q$5&amp;$E384),'Hoja de Trabajo para listado'!$AB$151:$BA$151,0)),0)+IFERROR(INDEX('Hoja de Trabajo para listado'!$BC$155:$CB$1048576,MATCH($A384,'Hoja de Trabajo para listado'!$BC$155:$BC$1048576,0),MATCH((CUADRO!Q$5&amp;$E384),'Hoja de Trabajo para listado'!$BC$151:$CB$151,0)),0)+IFERROR(INDEX('Hoja de Trabajo para listado'!$DE$153:$DG$274,MATCH($A384,'Hoja de Trabajo para listado'!$DE$153:$DE$1048576,0),MATCH((CUADRO!Q$5&amp;$E384),'Hoja de Trabajo para listado'!$DE$151:$DG$151,0)),0)+IFERROR(INDEX('Hoja de Trabajo para listado'!$CD$155:$DC$1048576,MATCH($A384,'Hoja de Trabajo para listado'!$CD$155:$CD$1048576,0),MATCH((CUADRO!Q$5&amp;$E384),'Hoja de Trabajo para listado'!$CD$151:$DC$151,0)),0)</f>
        <v>0</v>
      </c>
      <c r="R384" s="314">
        <f t="shared" ca="1" si="10"/>
        <v>0</v>
      </c>
      <c r="S384" s="322"/>
      <c r="T384" s="314">
        <f ca="1">+T385</f>
        <v>0</v>
      </c>
      <c r="U384" s="313">
        <f t="shared" si="11"/>
        <v>1</v>
      </c>
      <c r="V384" s="319" t="str">
        <f>+VLOOKUP(A384,bd_lista!$A$3:$E$593,5,FALSE)</f>
        <v>Gobiernos Autonomos Municipales</v>
      </c>
      <c r="W384" s="425" t="str">
        <f>+V384</f>
        <v>Gobiernos Autonomos Municipales</v>
      </c>
    </row>
    <row r="385" spans="1:23" ht="15" hidden="1" customHeight="1">
      <c r="A385" s="323">
        <v>1311</v>
      </c>
      <c r="B385" s="428"/>
      <c r="C385" s="319" t="str">
        <f>+VLOOKUP(A385,bd_lista!$A$3:$C$593,3,FALSE)</f>
        <v>Gobierno Autónomo Municipal de Morochata</v>
      </c>
      <c r="D385" s="430"/>
      <c r="E385" s="347" t="s">
        <v>1419</v>
      </c>
      <c r="F385" s="316">
        <f ca="1">+IFERROR(INDEX('Hoja de Trabajo para listado'!$A$155:$Z$1048576,MATCH($A385,'Hoja de Trabajo para listado'!$A$155:$A$1048576,0),MATCH((CUADRO!F$5&amp;$E385),'Hoja de Trabajo para listado'!$A$151:$Z$151,0)),0)+IFERROR(INDEX('Hoja de Trabajo para listado'!$AB$155:$BA$1048576,MATCH($A385,'Hoja de Trabajo para listado'!$AB$155:$AB$1048576,0),MATCH((CUADRO!F$5&amp;$E385),'Hoja de Trabajo para listado'!$AB$151:$BA$151,0)),0)+IFERROR(INDEX('Hoja de Trabajo para listado'!$BC$155:$CB$1048576,MATCH($A385,'Hoja de Trabajo para listado'!$BC$155:$BC$1048576,0),MATCH((CUADRO!F$5&amp;$E385),'Hoja de Trabajo para listado'!$BC$151:$CB$151,0)),0)+IFERROR(INDEX('Hoja de Trabajo para listado'!$DE$153:$DG$274,MATCH($A385,'Hoja de Trabajo para listado'!$DE$153:$DE$1048576,0),MATCH((CUADRO!F$5&amp;$E385),'Hoja de Trabajo para listado'!$DE$151:$DG$151,0)),0)+IFERROR(INDEX('Hoja de Trabajo para listado'!$CD$155:$DC$1048576,MATCH($A385,'Hoja de Trabajo para listado'!$CD$155:$CD$1048576,0),MATCH((CUADRO!F$5&amp;$E385),'Hoja de Trabajo para listado'!$CD$151:$DC$151,0)),0)</f>
        <v>0</v>
      </c>
      <c r="G385" s="316">
        <f ca="1">+IFERROR(INDEX('Hoja de Trabajo para listado'!$A$155:$Z$1048576,MATCH($A385,'Hoja de Trabajo para listado'!$A$155:$A$1048576,0),MATCH((CUADRO!G$5&amp;$E385),'Hoja de Trabajo para listado'!$A$151:$Z$151,0)),0)+IFERROR(INDEX('Hoja de Trabajo para listado'!$AB$155:$BA$1048576,MATCH($A385,'Hoja de Trabajo para listado'!$AB$155:$AB$1048576,0),MATCH((CUADRO!G$5&amp;$E385),'Hoja de Trabajo para listado'!$AB$151:$BA$151,0)),0)+IFERROR(INDEX('Hoja de Trabajo para listado'!$BC$155:$CB$1048576,MATCH($A385,'Hoja de Trabajo para listado'!$BC$155:$BC$1048576,0),MATCH((CUADRO!G$5&amp;$E385),'Hoja de Trabajo para listado'!$BC$151:$CB$151,0)),0)+IFERROR(INDEX('Hoja de Trabajo para listado'!$DE$153:$DG$274,MATCH($A385,'Hoja de Trabajo para listado'!$DE$153:$DE$1048576,0),MATCH((CUADRO!G$5&amp;$E385),'Hoja de Trabajo para listado'!$DE$151:$DG$151,0)),0)+IFERROR(INDEX('Hoja de Trabajo para listado'!$CD$155:$DC$1048576,MATCH($A385,'Hoja de Trabajo para listado'!$CD$155:$CD$1048576,0),MATCH((CUADRO!G$5&amp;$E385),'Hoja de Trabajo para listado'!$CD$151:$DC$151,0)),0)</f>
        <v>0</v>
      </c>
      <c r="H385" s="316">
        <f ca="1">+IFERROR(INDEX('Hoja de Trabajo para listado'!$A$155:$Z$1048576,MATCH($A385,'Hoja de Trabajo para listado'!$A$155:$A$1048576,0),MATCH((CUADRO!H$5&amp;$E385),'Hoja de Trabajo para listado'!$A$151:$Z$151,0)),0)+IFERROR(INDEX('Hoja de Trabajo para listado'!$AB$155:$BA$1048576,MATCH($A385,'Hoja de Trabajo para listado'!$AB$155:$AB$1048576,0),MATCH((CUADRO!H$5&amp;$E385),'Hoja de Trabajo para listado'!$AB$151:$BA$151,0)),0)+IFERROR(INDEX('Hoja de Trabajo para listado'!$BC$155:$CB$1048576,MATCH($A385,'Hoja de Trabajo para listado'!$BC$155:$BC$1048576,0),MATCH((CUADRO!H$5&amp;$E385),'Hoja de Trabajo para listado'!$BC$151:$CB$151,0)),0)+IFERROR(INDEX('Hoja de Trabajo para listado'!$DE$153:$DG$274,MATCH($A385,'Hoja de Trabajo para listado'!$DE$153:$DE$1048576,0),MATCH((CUADRO!H$5&amp;$E385),'Hoja de Trabajo para listado'!$DE$151:$DG$151,0)),0)+IFERROR(INDEX('Hoja de Trabajo para listado'!$CD$155:$DC$1048576,MATCH($A385,'Hoja de Trabajo para listado'!$CD$155:$CD$1048576,0),MATCH((CUADRO!H$5&amp;$E385),'Hoja de Trabajo para listado'!$CD$151:$DC$151,0)),0)</f>
        <v>0</v>
      </c>
      <c r="I385" s="316">
        <f ca="1">+IFERROR(INDEX('Hoja de Trabajo para listado'!$A$155:$Z$1048576,MATCH($A385,'Hoja de Trabajo para listado'!$A$155:$A$1048576,0),MATCH((CUADRO!I$5&amp;$E385),'Hoja de Trabajo para listado'!$A$151:$Z$151,0)),0)+IFERROR(INDEX('Hoja de Trabajo para listado'!$AB$155:$BA$1048576,MATCH($A385,'Hoja de Trabajo para listado'!$AB$155:$AB$1048576,0),MATCH((CUADRO!I$5&amp;$E385),'Hoja de Trabajo para listado'!$AB$151:$BA$151,0)),0)+IFERROR(INDEX('Hoja de Trabajo para listado'!$BC$155:$CB$1048576,MATCH($A385,'Hoja de Trabajo para listado'!$BC$155:$BC$1048576,0),MATCH((CUADRO!I$5&amp;$E385),'Hoja de Trabajo para listado'!$BC$151:$CB$151,0)),0)+IFERROR(INDEX('Hoja de Trabajo para listado'!$DE$153:$DG$274,MATCH($A385,'Hoja de Trabajo para listado'!$DE$153:$DE$1048576,0),MATCH((CUADRO!I$5&amp;$E385),'Hoja de Trabajo para listado'!$DE$151:$DG$151,0)),0)+IFERROR(INDEX('Hoja de Trabajo para listado'!$CD$155:$DC$1048576,MATCH($A385,'Hoja de Trabajo para listado'!$CD$155:$CD$1048576,0),MATCH((CUADRO!I$5&amp;$E385),'Hoja de Trabajo para listado'!$CD$151:$DC$151,0)),0)</f>
        <v>0</v>
      </c>
      <c r="J385" s="316">
        <f ca="1">+IFERROR(INDEX('Hoja de Trabajo para listado'!$A$155:$Z$1048576,MATCH($A385,'Hoja de Trabajo para listado'!$A$155:$A$1048576,0),MATCH((CUADRO!J$5&amp;$E385),'Hoja de Trabajo para listado'!$A$151:$Z$151,0)),0)+IFERROR(INDEX('Hoja de Trabajo para listado'!$AB$155:$BA$1048576,MATCH($A385,'Hoja de Trabajo para listado'!$AB$155:$AB$1048576,0),MATCH((CUADRO!J$5&amp;$E385),'Hoja de Trabajo para listado'!$AB$151:$BA$151,0)),0)+IFERROR(INDEX('Hoja de Trabajo para listado'!$BC$155:$CB$1048576,MATCH($A385,'Hoja de Trabajo para listado'!$BC$155:$BC$1048576,0),MATCH((CUADRO!J$5&amp;$E385),'Hoja de Trabajo para listado'!$BC$151:$CB$151,0)),0)+IFERROR(INDEX('Hoja de Trabajo para listado'!$DE$153:$DG$274,MATCH($A385,'Hoja de Trabajo para listado'!$DE$153:$DE$1048576,0),MATCH((CUADRO!J$5&amp;$E385),'Hoja de Trabajo para listado'!$DE$151:$DG$151,0)),0)+IFERROR(INDEX('Hoja de Trabajo para listado'!$CD$155:$DC$1048576,MATCH($A385,'Hoja de Trabajo para listado'!$CD$155:$CD$1048576,0),MATCH((CUADRO!J$5&amp;$E385),'Hoja de Trabajo para listado'!$CD$151:$DC$151,0)),0)</f>
        <v>0</v>
      </c>
      <c r="K385" s="316">
        <f ca="1">+IFERROR(INDEX('Hoja de Trabajo para listado'!$A$155:$Z$1048576,MATCH($A385,'Hoja de Trabajo para listado'!$A$155:$A$1048576,0),MATCH((CUADRO!K$5&amp;$E385),'Hoja de Trabajo para listado'!$A$151:$Z$151,0)),0)+IFERROR(INDEX('Hoja de Trabajo para listado'!$AB$155:$BA$1048576,MATCH($A385,'Hoja de Trabajo para listado'!$AB$155:$AB$1048576,0),MATCH((CUADRO!K$5&amp;$E385),'Hoja de Trabajo para listado'!$AB$151:$BA$151,0)),0)+IFERROR(INDEX('Hoja de Trabajo para listado'!$BC$155:$CB$1048576,MATCH($A385,'Hoja de Trabajo para listado'!$BC$155:$BC$1048576,0),MATCH((CUADRO!K$5&amp;$E385),'Hoja de Trabajo para listado'!$BC$151:$CB$151,0)),0)+IFERROR(INDEX('Hoja de Trabajo para listado'!$DE$153:$DG$274,MATCH($A385,'Hoja de Trabajo para listado'!$DE$153:$DE$1048576,0),MATCH((CUADRO!K$5&amp;$E385),'Hoja de Trabajo para listado'!$DE$151:$DG$151,0)),0)+IFERROR(INDEX('Hoja de Trabajo para listado'!$CD$155:$DC$1048576,MATCH($A385,'Hoja de Trabajo para listado'!$CD$155:$CD$1048576,0),MATCH((CUADRO!K$5&amp;$E385),'Hoja de Trabajo para listado'!$CD$151:$DC$151,0)),0)</f>
        <v>0</v>
      </c>
      <c r="L385" s="316">
        <f ca="1">+IFERROR(INDEX('Hoja de Trabajo para listado'!$A$155:$Z$1048576,MATCH($A385,'Hoja de Trabajo para listado'!$A$155:$A$1048576,0),MATCH((CUADRO!L$5&amp;$E385),'Hoja de Trabajo para listado'!$A$151:$Z$151,0)),0)+IFERROR(INDEX('Hoja de Trabajo para listado'!$AB$155:$BA$1048576,MATCH($A385,'Hoja de Trabajo para listado'!$AB$155:$AB$1048576,0),MATCH((CUADRO!L$5&amp;$E385),'Hoja de Trabajo para listado'!$AB$151:$BA$151,0)),0)+IFERROR(INDEX('Hoja de Trabajo para listado'!$BC$155:$CB$1048576,MATCH($A385,'Hoja de Trabajo para listado'!$BC$155:$BC$1048576,0),MATCH((CUADRO!L$5&amp;$E385),'Hoja de Trabajo para listado'!$BC$151:$CB$151,0)),0)+IFERROR(INDEX('Hoja de Trabajo para listado'!$DE$153:$DG$274,MATCH($A385,'Hoja de Trabajo para listado'!$DE$153:$DE$1048576,0),MATCH((CUADRO!L$5&amp;$E385),'Hoja de Trabajo para listado'!$DE$151:$DG$151,0)),0)+IFERROR(INDEX('Hoja de Trabajo para listado'!$CD$155:$DC$1048576,MATCH($A385,'Hoja de Trabajo para listado'!$CD$155:$CD$1048576,0),MATCH((CUADRO!L$5&amp;$E385),'Hoja de Trabajo para listado'!$CD$151:$DC$151,0)),0)</f>
        <v>0</v>
      </c>
      <c r="M385" s="316">
        <f ca="1">+IFERROR(INDEX('Hoja de Trabajo para listado'!$A$155:$Z$1048576,MATCH($A385,'Hoja de Trabajo para listado'!$A$155:$A$1048576,0),MATCH((CUADRO!M$5&amp;$E385),'Hoja de Trabajo para listado'!$A$151:$Z$151,0)),0)+IFERROR(INDEX('Hoja de Trabajo para listado'!$AB$155:$BA$1048576,MATCH($A385,'Hoja de Trabajo para listado'!$AB$155:$AB$1048576,0),MATCH((CUADRO!M$5&amp;$E385),'Hoja de Trabajo para listado'!$AB$151:$BA$151,0)),0)+IFERROR(INDEX('Hoja de Trabajo para listado'!$BC$155:$CB$1048576,MATCH($A385,'Hoja de Trabajo para listado'!$BC$155:$BC$1048576,0),MATCH((CUADRO!M$5&amp;$E385),'Hoja de Trabajo para listado'!$BC$151:$CB$151,0)),0)+IFERROR(INDEX('Hoja de Trabajo para listado'!$DE$153:$DG$274,MATCH($A385,'Hoja de Trabajo para listado'!$DE$153:$DE$1048576,0),MATCH((CUADRO!M$5&amp;$E385),'Hoja de Trabajo para listado'!$DE$151:$DG$151,0)),0)+IFERROR(INDEX('Hoja de Trabajo para listado'!$CD$155:$DC$1048576,MATCH($A385,'Hoja de Trabajo para listado'!$CD$155:$CD$1048576,0),MATCH((CUADRO!M$5&amp;$E385),'Hoja de Trabajo para listado'!$CD$151:$DC$151,0)),0)</f>
        <v>0</v>
      </c>
      <c r="N385" s="316">
        <f ca="1">+IFERROR(INDEX('Hoja de Trabajo para listado'!$A$155:$Z$1048576,MATCH($A385,'Hoja de Trabajo para listado'!$A$155:$A$1048576,0),MATCH((CUADRO!N$5&amp;$E385),'Hoja de Trabajo para listado'!$A$151:$Z$151,0)),0)+IFERROR(INDEX('Hoja de Trabajo para listado'!$AB$155:$BA$1048576,MATCH($A385,'Hoja de Trabajo para listado'!$AB$155:$AB$1048576,0),MATCH((CUADRO!N$5&amp;$E385),'Hoja de Trabajo para listado'!$AB$151:$BA$151,0)),0)+IFERROR(INDEX('Hoja de Trabajo para listado'!$BC$155:$CB$1048576,MATCH($A385,'Hoja de Trabajo para listado'!$BC$155:$BC$1048576,0),MATCH((CUADRO!N$5&amp;$E385),'Hoja de Trabajo para listado'!$BC$151:$CB$151,0)),0)+IFERROR(INDEX('Hoja de Trabajo para listado'!$DE$153:$DG$274,MATCH($A385,'Hoja de Trabajo para listado'!$DE$153:$DE$1048576,0),MATCH((CUADRO!N$5&amp;$E385),'Hoja de Trabajo para listado'!$DE$151:$DG$151,0)),0)+IFERROR(INDEX('Hoja de Trabajo para listado'!$CD$155:$DC$1048576,MATCH($A385,'Hoja de Trabajo para listado'!$CD$155:$CD$1048576,0),MATCH((CUADRO!N$5&amp;$E385),'Hoja de Trabajo para listado'!$CD$151:$DC$151,0)),0)</f>
        <v>0</v>
      </c>
      <c r="O385" s="316">
        <f ca="1">+IFERROR(INDEX('Hoja de Trabajo para listado'!$A$155:$Z$1048576,MATCH($A385,'Hoja de Trabajo para listado'!$A$155:$A$1048576,0),MATCH((CUADRO!O$5&amp;$E385),'Hoja de Trabajo para listado'!$A$151:$Z$151,0)),0)+IFERROR(INDEX('Hoja de Trabajo para listado'!$AB$155:$BA$1048576,MATCH($A385,'Hoja de Trabajo para listado'!$AB$155:$AB$1048576,0),MATCH((CUADRO!O$5&amp;$E385),'Hoja de Trabajo para listado'!$AB$151:$BA$151,0)),0)+IFERROR(INDEX('Hoja de Trabajo para listado'!$BC$155:$CB$1048576,MATCH($A385,'Hoja de Trabajo para listado'!$BC$155:$BC$1048576,0),MATCH((CUADRO!O$5&amp;$E385),'Hoja de Trabajo para listado'!$BC$151:$CB$151,0)),0)+IFERROR(INDEX('Hoja de Trabajo para listado'!$DE$153:$DG$274,MATCH($A385,'Hoja de Trabajo para listado'!$DE$153:$DE$1048576,0),MATCH((CUADRO!O$5&amp;$E385),'Hoja de Trabajo para listado'!$DE$151:$DG$151,0)),0)+IFERROR(INDEX('Hoja de Trabajo para listado'!$CD$155:$DC$1048576,MATCH($A385,'Hoja de Trabajo para listado'!$CD$155:$CD$1048576,0),MATCH((CUADRO!O$5&amp;$E385),'Hoja de Trabajo para listado'!$CD$151:$DC$151,0)),0)</f>
        <v>0</v>
      </c>
      <c r="P385" s="316">
        <f ca="1">+IFERROR(INDEX('Hoja de Trabajo para listado'!$A$155:$Z$1048576,MATCH($A385,'Hoja de Trabajo para listado'!$A$155:$A$1048576,0),MATCH((CUADRO!P$5&amp;$E385),'Hoja de Trabajo para listado'!$A$151:$Z$151,0)),0)+IFERROR(INDEX('Hoja de Trabajo para listado'!$AB$155:$BA$1048576,MATCH($A385,'Hoja de Trabajo para listado'!$AB$155:$AB$1048576,0),MATCH((CUADRO!P$5&amp;$E385),'Hoja de Trabajo para listado'!$AB$151:$BA$151,0)),0)+IFERROR(INDEX('Hoja de Trabajo para listado'!$BC$155:$CB$1048576,MATCH($A385,'Hoja de Trabajo para listado'!$BC$155:$BC$1048576,0),MATCH((CUADRO!P$5&amp;$E385),'Hoja de Trabajo para listado'!$BC$151:$CB$151,0)),0)+IFERROR(INDEX('Hoja de Trabajo para listado'!$DE$153:$DG$274,MATCH($A385,'Hoja de Trabajo para listado'!$DE$153:$DE$1048576,0),MATCH((CUADRO!P$5&amp;$E385),'Hoja de Trabajo para listado'!$DE$151:$DG$151,0)),0)+IFERROR(INDEX('Hoja de Trabajo para listado'!$CD$155:$DC$1048576,MATCH($A385,'Hoja de Trabajo para listado'!$CD$155:$CD$1048576,0),MATCH((CUADRO!P$5&amp;$E385),'Hoja de Trabajo para listado'!$CD$151:$DC$151,0)),0)</f>
        <v>0</v>
      </c>
      <c r="Q385" s="316">
        <f ca="1">+IFERROR(INDEX('Hoja de Trabajo para listado'!$A$155:$Z$1048576,MATCH($A385,'Hoja de Trabajo para listado'!$A$155:$A$1048576,0),MATCH((CUADRO!Q$5&amp;$E385),'Hoja de Trabajo para listado'!$A$151:$Z$151,0)),0)+IFERROR(INDEX('Hoja de Trabajo para listado'!$AB$155:$BA$1048576,MATCH($A385,'Hoja de Trabajo para listado'!$AB$155:$AB$1048576,0),MATCH((CUADRO!Q$5&amp;$E385),'Hoja de Trabajo para listado'!$AB$151:$BA$151,0)),0)+IFERROR(INDEX('Hoja de Trabajo para listado'!$BC$155:$CB$1048576,MATCH($A385,'Hoja de Trabajo para listado'!$BC$155:$BC$1048576,0),MATCH((CUADRO!Q$5&amp;$E385),'Hoja de Trabajo para listado'!$BC$151:$CB$151,0)),0)+IFERROR(INDEX('Hoja de Trabajo para listado'!$DE$153:$DG$274,MATCH($A385,'Hoja de Trabajo para listado'!$DE$153:$DE$1048576,0),MATCH((CUADRO!Q$5&amp;$E385),'Hoja de Trabajo para listado'!$DE$151:$DG$151,0)),0)+IFERROR(INDEX('Hoja de Trabajo para listado'!$CD$155:$DC$1048576,MATCH($A385,'Hoja de Trabajo para listado'!$CD$155:$CD$1048576,0),MATCH((CUADRO!Q$5&amp;$E385),'Hoja de Trabajo para listado'!$CD$151:$DC$151,0)),0)</f>
        <v>0</v>
      </c>
      <c r="R385" s="316">
        <f t="shared" ca="1" si="10"/>
        <v>0</v>
      </c>
      <c r="S385" s="344">
        <f ca="1">+R384+R385</f>
        <v>0</v>
      </c>
      <c r="T385" s="316">
        <f ca="1">+S385</f>
        <v>0</v>
      </c>
      <c r="U385" s="315">
        <f t="shared" si="11"/>
        <v>2</v>
      </c>
      <c r="V385" s="319" t="str">
        <f>+VLOOKUP(A385,bd_lista!$A$3:$E$593,5,FALSE)</f>
        <v>Gobiernos Autonomos Municipales</v>
      </c>
      <c r="W385" s="426"/>
    </row>
    <row r="386" spans="1:23" ht="15" hidden="1" customHeight="1">
      <c r="A386" s="325">
        <v>1312</v>
      </c>
      <c r="B386" s="427">
        <f>+A386</f>
        <v>1312</v>
      </c>
      <c r="C386" s="318" t="str">
        <f>+VLOOKUP(A386,bd_lista!$A$3:$C$593,3,FALSE)</f>
        <v>Gobierno Autónomo Municipal de Sacaba</v>
      </c>
      <c r="D386" s="429" t="str">
        <f>+C386</f>
        <v>Gobierno Autónomo Municipal de Sacaba</v>
      </c>
      <c r="E386" s="346" t="s">
        <v>1418</v>
      </c>
      <c r="F386" s="314">
        <f ca="1">+IFERROR(INDEX('Hoja de Trabajo para listado'!$A$155:$Z$1048576,MATCH($A386,'Hoja de Trabajo para listado'!$A$155:$A$1048576,0),MATCH((CUADRO!F$5&amp;$E386),'Hoja de Trabajo para listado'!$A$151:$Z$151,0)),0)+IFERROR(INDEX('Hoja de Trabajo para listado'!$AB$155:$BA$1048576,MATCH($A386,'Hoja de Trabajo para listado'!$AB$155:$AB$1048576,0),MATCH((CUADRO!F$5&amp;$E386),'Hoja de Trabajo para listado'!$AB$151:$BA$151,0)),0)+IFERROR(INDEX('Hoja de Trabajo para listado'!$BC$155:$CB$1048576,MATCH($A386,'Hoja de Trabajo para listado'!$BC$155:$BC$1048576,0),MATCH((CUADRO!F$5&amp;$E386),'Hoja de Trabajo para listado'!$BC$151:$CB$151,0)),0)+IFERROR(INDEX('Hoja de Trabajo para listado'!$DE$153:$DG$274,MATCH($A386,'Hoja de Trabajo para listado'!$DE$153:$DE$1048576,0),MATCH((CUADRO!F$5&amp;$E386),'Hoja de Trabajo para listado'!$DE$151:$DG$151,0)),0)+IFERROR(INDEX('Hoja de Trabajo para listado'!$CD$155:$DC$1048576,MATCH($A386,'Hoja de Trabajo para listado'!$CD$155:$CD$1048576,0),MATCH((CUADRO!F$5&amp;$E386),'Hoja de Trabajo para listado'!$CD$151:$DC$151,0)),0)</f>
        <v>0</v>
      </c>
      <c r="G386" s="314">
        <f ca="1">+IFERROR(INDEX('Hoja de Trabajo para listado'!$A$155:$Z$1048576,MATCH($A386,'Hoja de Trabajo para listado'!$A$155:$A$1048576,0),MATCH((CUADRO!G$5&amp;$E386),'Hoja de Trabajo para listado'!$A$151:$Z$151,0)),0)+IFERROR(INDEX('Hoja de Trabajo para listado'!$AB$155:$BA$1048576,MATCH($A386,'Hoja de Trabajo para listado'!$AB$155:$AB$1048576,0),MATCH((CUADRO!G$5&amp;$E386),'Hoja de Trabajo para listado'!$AB$151:$BA$151,0)),0)+IFERROR(INDEX('Hoja de Trabajo para listado'!$BC$155:$CB$1048576,MATCH($A386,'Hoja de Trabajo para listado'!$BC$155:$BC$1048576,0),MATCH((CUADRO!G$5&amp;$E386),'Hoja de Trabajo para listado'!$BC$151:$CB$151,0)),0)+IFERROR(INDEX('Hoja de Trabajo para listado'!$DE$153:$DG$274,MATCH($A386,'Hoja de Trabajo para listado'!$DE$153:$DE$1048576,0),MATCH((CUADRO!G$5&amp;$E386),'Hoja de Trabajo para listado'!$DE$151:$DG$151,0)),0)+IFERROR(INDEX('Hoja de Trabajo para listado'!$CD$155:$DC$1048576,MATCH($A386,'Hoja de Trabajo para listado'!$CD$155:$CD$1048576,0),MATCH((CUADRO!G$5&amp;$E386),'Hoja de Trabajo para listado'!$CD$151:$DC$151,0)),0)</f>
        <v>0</v>
      </c>
      <c r="H386" s="314">
        <f ca="1">+IFERROR(INDEX('Hoja de Trabajo para listado'!$A$155:$Z$1048576,MATCH($A386,'Hoja de Trabajo para listado'!$A$155:$A$1048576,0),MATCH((CUADRO!H$5&amp;$E386),'Hoja de Trabajo para listado'!$A$151:$Z$151,0)),0)+IFERROR(INDEX('Hoja de Trabajo para listado'!$AB$155:$BA$1048576,MATCH($A386,'Hoja de Trabajo para listado'!$AB$155:$AB$1048576,0),MATCH((CUADRO!H$5&amp;$E386),'Hoja de Trabajo para listado'!$AB$151:$BA$151,0)),0)+IFERROR(INDEX('Hoja de Trabajo para listado'!$BC$155:$CB$1048576,MATCH($A386,'Hoja de Trabajo para listado'!$BC$155:$BC$1048576,0),MATCH((CUADRO!H$5&amp;$E386),'Hoja de Trabajo para listado'!$BC$151:$CB$151,0)),0)+IFERROR(INDEX('Hoja de Trabajo para listado'!$DE$153:$DG$274,MATCH($A386,'Hoja de Trabajo para listado'!$DE$153:$DE$1048576,0),MATCH((CUADRO!H$5&amp;$E386),'Hoja de Trabajo para listado'!$DE$151:$DG$151,0)),0)+IFERROR(INDEX('Hoja de Trabajo para listado'!$CD$155:$DC$1048576,MATCH($A386,'Hoja de Trabajo para listado'!$CD$155:$CD$1048576,0),MATCH((CUADRO!H$5&amp;$E386),'Hoja de Trabajo para listado'!$CD$151:$DC$151,0)),0)</f>
        <v>0</v>
      </c>
      <c r="I386" s="314">
        <f ca="1">+IFERROR(INDEX('Hoja de Trabajo para listado'!$A$155:$Z$1048576,MATCH($A386,'Hoja de Trabajo para listado'!$A$155:$A$1048576,0),MATCH((CUADRO!I$5&amp;$E386),'Hoja de Trabajo para listado'!$A$151:$Z$151,0)),0)+IFERROR(INDEX('Hoja de Trabajo para listado'!$AB$155:$BA$1048576,MATCH($A386,'Hoja de Trabajo para listado'!$AB$155:$AB$1048576,0),MATCH((CUADRO!I$5&amp;$E386),'Hoja de Trabajo para listado'!$AB$151:$BA$151,0)),0)+IFERROR(INDEX('Hoja de Trabajo para listado'!$BC$155:$CB$1048576,MATCH($A386,'Hoja de Trabajo para listado'!$BC$155:$BC$1048576,0),MATCH((CUADRO!I$5&amp;$E386),'Hoja de Trabajo para listado'!$BC$151:$CB$151,0)),0)+IFERROR(INDEX('Hoja de Trabajo para listado'!$DE$153:$DG$274,MATCH($A386,'Hoja de Trabajo para listado'!$DE$153:$DE$1048576,0),MATCH((CUADRO!I$5&amp;$E386),'Hoja de Trabajo para listado'!$DE$151:$DG$151,0)),0)+IFERROR(INDEX('Hoja de Trabajo para listado'!$CD$155:$DC$1048576,MATCH($A386,'Hoja de Trabajo para listado'!$CD$155:$CD$1048576,0),MATCH((CUADRO!I$5&amp;$E386),'Hoja de Trabajo para listado'!$CD$151:$DC$151,0)),0)</f>
        <v>0</v>
      </c>
      <c r="J386" s="314">
        <f ca="1">+IFERROR(INDEX('Hoja de Trabajo para listado'!$A$155:$Z$1048576,MATCH($A386,'Hoja de Trabajo para listado'!$A$155:$A$1048576,0),MATCH((CUADRO!J$5&amp;$E386),'Hoja de Trabajo para listado'!$A$151:$Z$151,0)),0)+IFERROR(INDEX('Hoja de Trabajo para listado'!$AB$155:$BA$1048576,MATCH($A386,'Hoja de Trabajo para listado'!$AB$155:$AB$1048576,0),MATCH((CUADRO!J$5&amp;$E386),'Hoja de Trabajo para listado'!$AB$151:$BA$151,0)),0)+IFERROR(INDEX('Hoja de Trabajo para listado'!$BC$155:$CB$1048576,MATCH($A386,'Hoja de Trabajo para listado'!$BC$155:$BC$1048576,0),MATCH((CUADRO!J$5&amp;$E386),'Hoja de Trabajo para listado'!$BC$151:$CB$151,0)),0)+IFERROR(INDEX('Hoja de Trabajo para listado'!$DE$153:$DG$274,MATCH($A386,'Hoja de Trabajo para listado'!$DE$153:$DE$1048576,0),MATCH((CUADRO!J$5&amp;$E386),'Hoja de Trabajo para listado'!$DE$151:$DG$151,0)),0)+IFERROR(INDEX('Hoja de Trabajo para listado'!$CD$155:$DC$1048576,MATCH($A386,'Hoja de Trabajo para listado'!$CD$155:$CD$1048576,0),MATCH((CUADRO!J$5&amp;$E386),'Hoja de Trabajo para listado'!$CD$151:$DC$151,0)),0)</f>
        <v>0</v>
      </c>
      <c r="K386" s="314">
        <f ca="1">+IFERROR(INDEX('Hoja de Trabajo para listado'!$A$155:$Z$1048576,MATCH($A386,'Hoja de Trabajo para listado'!$A$155:$A$1048576,0),MATCH((CUADRO!K$5&amp;$E386),'Hoja de Trabajo para listado'!$A$151:$Z$151,0)),0)+IFERROR(INDEX('Hoja de Trabajo para listado'!$AB$155:$BA$1048576,MATCH($A386,'Hoja de Trabajo para listado'!$AB$155:$AB$1048576,0),MATCH((CUADRO!K$5&amp;$E386),'Hoja de Trabajo para listado'!$AB$151:$BA$151,0)),0)+IFERROR(INDEX('Hoja de Trabajo para listado'!$BC$155:$CB$1048576,MATCH($A386,'Hoja de Trabajo para listado'!$BC$155:$BC$1048576,0),MATCH((CUADRO!K$5&amp;$E386),'Hoja de Trabajo para listado'!$BC$151:$CB$151,0)),0)+IFERROR(INDEX('Hoja de Trabajo para listado'!$DE$153:$DG$274,MATCH($A386,'Hoja de Trabajo para listado'!$DE$153:$DE$1048576,0),MATCH((CUADRO!K$5&amp;$E386),'Hoja de Trabajo para listado'!$DE$151:$DG$151,0)),0)+IFERROR(INDEX('Hoja de Trabajo para listado'!$CD$155:$DC$1048576,MATCH($A386,'Hoja de Trabajo para listado'!$CD$155:$CD$1048576,0),MATCH((CUADRO!K$5&amp;$E386),'Hoja de Trabajo para listado'!$CD$151:$DC$151,0)),0)</f>
        <v>0</v>
      </c>
      <c r="L386" s="314">
        <f ca="1">+IFERROR(INDEX('Hoja de Trabajo para listado'!$A$155:$Z$1048576,MATCH($A386,'Hoja de Trabajo para listado'!$A$155:$A$1048576,0),MATCH((CUADRO!L$5&amp;$E386),'Hoja de Trabajo para listado'!$A$151:$Z$151,0)),0)+IFERROR(INDEX('Hoja de Trabajo para listado'!$AB$155:$BA$1048576,MATCH($A386,'Hoja de Trabajo para listado'!$AB$155:$AB$1048576,0),MATCH((CUADRO!L$5&amp;$E386),'Hoja de Trabajo para listado'!$AB$151:$BA$151,0)),0)+IFERROR(INDEX('Hoja de Trabajo para listado'!$BC$155:$CB$1048576,MATCH($A386,'Hoja de Trabajo para listado'!$BC$155:$BC$1048576,0),MATCH((CUADRO!L$5&amp;$E386),'Hoja de Trabajo para listado'!$BC$151:$CB$151,0)),0)+IFERROR(INDEX('Hoja de Trabajo para listado'!$DE$153:$DG$274,MATCH($A386,'Hoja de Trabajo para listado'!$DE$153:$DE$1048576,0),MATCH((CUADRO!L$5&amp;$E386),'Hoja de Trabajo para listado'!$DE$151:$DG$151,0)),0)+IFERROR(INDEX('Hoja de Trabajo para listado'!$CD$155:$DC$1048576,MATCH($A386,'Hoja de Trabajo para listado'!$CD$155:$CD$1048576,0),MATCH((CUADRO!L$5&amp;$E386),'Hoja de Trabajo para listado'!$CD$151:$DC$151,0)),0)</f>
        <v>0</v>
      </c>
      <c r="M386" s="314">
        <f ca="1">+IFERROR(INDEX('Hoja de Trabajo para listado'!$A$155:$Z$1048576,MATCH($A386,'Hoja de Trabajo para listado'!$A$155:$A$1048576,0),MATCH((CUADRO!M$5&amp;$E386),'Hoja de Trabajo para listado'!$A$151:$Z$151,0)),0)+IFERROR(INDEX('Hoja de Trabajo para listado'!$AB$155:$BA$1048576,MATCH($A386,'Hoja de Trabajo para listado'!$AB$155:$AB$1048576,0),MATCH((CUADRO!M$5&amp;$E386),'Hoja de Trabajo para listado'!$AB$151:$BA$151,0)),0)+IFERROR(INDEX('Hoja de Trabajo para listado'!$BC$155:$CB$1048576,MATCH($A386,'Hoja de Trabajo para listado'!$BC$155:$BC$1048576,0),MATCH((CUADRO!M$5&amp;$E386),'Hoja de Trabajo para listado'!$BC$151:$CB$151,0)),0)+IFERROR(INDEX('Hoja de Trabajo para listado'!$DE$153:$DG$274,MATCH($A386,'Hoja de Trabajo para listado'!$DE$153:$DE$1048576,0),MATCH((CUADRO!M$5&amp;$E386),'Hoja de Trabajo para listado'!$DE$151:$DG$151,0)),0)+IFERROR(INDEX('Hoja de Trabajo para listado'!$CD$155:$DC$1048576,MATCH($A386,'Hoja de Trabajo para listado'!$CD$155:$CD$1048576,0),MATCH((CUADRO!M$5&amp;$E386),'Hoja de Trabajo para listado'!$CD$151:$DC$151,0)),0)</f>
        <v>0</v>
      </c>
      <c r="N386" s="314">
        <f ca="1">+IFERROR(INDEX('Hoja de Trabajo para listado'!$A$155:$Z$1048576,MATCH($A386,'Hoja de Trabajo para listado'!$A$155:$A$1048576,0),MATCH((CUADRO!N$5&amp;$E386),'Hoja de Trabajo para listado'!$A$151:$Z$151,0)),0)+IFERROR(INDEX('Hoja de Trabajo para listado'!$AB$155:$BA$1048576,MATCH($A386,'Hoja de Trabajo para listado'!$AB$155:$AB$1048576,0),MATCH((CUADRO!N$5&amp;$E386),'Hoja de Trabajo para listado'!$AB$151:$BA$151,0)),0)+IFERROR(INDEX('Hoja de Trabajo para listado'!$BC$155:$CB$1048576,MATCH($A386,'Hoja de Trabajo para listado'!$BC$155:$BC$1048576,0),MATCH((CUADRO!N$5&amp;$E386),'Hoja de Trabajo para listado'!$BC$151:$CB$151,0)),0)+IFERROR(INDEX('Hoja de Trabajo para listado'!$DE$153:$DG$274,MATCH($A386,'Hoja de Trabajo para listado'!$DE$153:$DE$1048576,0),MATCH((CUADRO!N$5&amp;$E386),'Hoja de Trabajo para listado'!$DE$151:$DG$151,0)),0)+IFERROR(INDEX('Hoja de Trabajo para listado'!$CD$155:$DC$1048576,MATCH($A386,'Hoja de Trabajo para listado'!$CD$155:$CD$1048576,0),MATCH((CUADRO!N$5&amp;$E386),'Hoja de Trabajo para listado'!$CD$151:$DC$151,0)),0)</f>
        <v>0</v>
      </c>
      <c r="O386" s="314">
        <f ca="1">+IFERROR(INDEX('Hoja de Trabajo para listado'!$A$155:$Z$1048576,MATCH($A386,'Hoja de Trabajo para listado'!$A$155:$A$1048576,0),MATCH((CUADRO!O$5&amp;$E386),'Hoja de Trabajo para listado'!$A$151:$Z$151,0)),0)+IFERROR(INDEX('Hoja de Trabajo para listado'!$AB$155:$BA$1048576,MATCH($A386,'Hoja de Trabajo para listado'!$AB$155:$AB$1048576,0),MATCH((CUADRO!O$5&amp;$E386),'Hoja de Trabajo para listado'!$AB$151:$BA$151,0)),0)+IFERROR(INDEX('Hoja de Trabajo para listado'!$BC$155:$CB$1048576,MATCH($A386,'Hoja de Trabajo para listado'!$BC$155:$BC$1048576,0),MATCH((CUADRO!O$5&amp;$E386),'Hoja de Trabajo para listado'!$BC$151:$CB$151,0)),0)+IFERROR(INDEX('Hoja de Trabajo para listado'!$DE$153:$DG$274,MATCH($A386,'Hoja de Trabajo para listado'!$DE$153:$DE$1048576,0),MATCH((CUADRO!O$5&amp;$E386),'Hoja de Trabajo para listado'!$DE$151:$DG$151,0)),0)+IFERROR(INDEX('Hoja de Trabajo para listado'!$CD$155:$DC$1048576,MATCH($A386,'Hoja de Trabajo para listado'!$CD$155:$CD$1048576,0),MATCH((CUADRO!O$5&amp;$E386),'Hoja de Trabajo para listado'!$CD$151:$DC$151,0)),0)</f>
        <v>0</v>
      </c>
      <c r="P386" s="314">
        <f ca="1">+IFERROR(INDEX('Hoja de Trabajo para listado'!$A$155:$Z$1048576,MATCH($A386,'Hoja de Trabajo para listado'!$A$155:$A$1048576,0),MATCH((CUADRO!P$5&amp;$E386),'Hoja de Trabajo para listado'!$A$151:$Z$151,0)),0)+IFERROR(INDEX('Hoja de Trabajo para listado'!$AB$155:$BA$1048576,MATCH($A386,'Hoja de Trabajo para listado'!$AB$155:$AB$1048576,0),MATCH((CUADRO!P$5&amp;$E386),'Hoja de Trabajo para listado'!$AB$151:$BA$151,0)),0)+IFERROR(INDEX('Hoja de Trabajo para listado'!$BC$155:$CB$1048576,MATCH($A386,'Hoja de Trabajo para listado'!$BC$155:$BC$1048576,0),MATCH((CUADRO!P$5&amp;$E386),'Hoja de Trabajo para listado'!$BC$151:$CB$151,0)),0)+IFERROR(INDEX('Hoja de Trabajo para listado'!$DE$153:$DG$274,MATCH($A386,'Hoja de Trabajo para listado'!$DE$153:$DE$1048576,0),MATCH((CUADRO!P$5&amp;$E386),'Hoja de Trabajo para listado'!$DE$151:$DG$151,0)),0)+IFERROR(INDEX('Hoja de Trabajo para listado'!$CD$155:$DC$1048576,MATCH($A386,'Hoja de Trabajo para listado'!$CD$155:$CD$1048576,0),MATCH((CUADRO!P$5&amp;$E386),'Hoja de Trabajo para listado'!$CD$151:$DC$151,0)),0)</f>
        <v>0</v>
      </c>
      <c r="Q386" s="314">
        <f ca="1">+IFERROR(INDEX('Hoja de Trabajo para listado'!$A$155:$Z$1048576,MATCH($A386,'Hoja de Trabajo para listado'!$A$155:$A$1048576,0),MATCH((CUADRO!Q$5&amp;$E386),'Hoja de Trabajo para listado'!$A$151:$Z$151,0)),0)+IFERROR(INDEX('Hoja de Trabajo para listado'!$AB$155:$BA$1048576,MATCH($A386,'Hoja de Trabajo para listado'!$AB$155:$AB$1048576,0),MATCH((CUADRO!Q$5&amp;$E386),'Hoja de Trabajo para listado'!$AB$151:$BA$151,0)),0)+IFERROR(INDEX('Hoja de Trabajo para listado'!$BC$155:$CB$1048576,MATCH($A386,'Hoja de Trabajo para listado'!$BC$155:$BC$1048576,0),MATCH((CUADRO!Q$5&amp;$E386),'Hoja de Trabajo para listado'!$BC$151:$CB$151,0)),0)+IFERROR(INDEX('Hoja de Trabajo para listado'!$DE$153:$DG$274,MATCH($A386,'Hoja de Trabajo para listado'!$DE$153:$DE$1048576,0),MATCH((CUADRO!Q$5&amp;$E386),'Hoja de Trabajo para listado'!$DE$151:$DG$151,0)),0)+IFERROR(INDEX('Hoja de Trabajo para listado'!$CD$155:$DC$1048576,MATCH($A386,'Hoja de Trabajo para listado'!$CD$155:$CD$1048576,0),MATCH((CUADRO!Q$5&amp;$E386),'Hoja de Trabajo para listado'!$CD$151:$DC$151,0)),0)</f>
        <v>0</v>
      </c>
      <c r="R386" s="314">
        <f t="shared" ca="1" si="10"/>
        <v>0</v>
      </c>
      <c r="S386" s="322"/>
      <c r="T386" s="314">
        <f ca="1">+T387</f>
        <v>0</v>
      </c>
      <c r="U386" s="313">
        <f t="shared" si="11"/>
        <v>1</v>
      </c>
      <c r="V386" s="319" t="str">
        <f>+VLOOKUP(A386,bd_lista!$A$3:$E$593,5,FALSE)</f>
        <v>Gobiernos Autonomos Municipales</v>
      </c>
      <c r="W386" s="425" t="str">
        <f>+V386</f>
        <v>Gobiernos Autonomos Municipales</v>
      </c>
    </row>
    <row r="387" spans="1:23" ht="15" hidden="1" customHeight="1">
      <c r="A387" s="323">
        <v>1312</v>
      </c>
      <c r="B387" s="428"/>
      <c r="C387" s="319" t="str">
        <f>+VLOOKUP(A387,bd_lista!$A$3:$C$593,3,FALSE)</f>
        <v>Gobierno Autónomo Municipal de Sacaba</v>
      </c>
      <c r="D387" s="430"/>
      <c r="E387" s="347" t="s">
        <v>1419</v>
      </c>
      <c r="F387" s="316">
        <f ca="1">+IFERROR(INDEX('Hoja de Trabajo para listado'!$A$155:$Z$1048576,MATCH($A387,'Hoja de Trabajo para listado'!$A$155:$A$1048576,0),MATCH((CUADRO!F$5&amp;$E387),'Hoja de Trabajo para listado'!$A$151:$Z$151,0)),0)+IFERROR(INDEX('Hoja de Trabajo para listado'!$AB$155:$BA$1048576,MATCH($A387,'Hoja de Trabajo para listado'!$AB$155:$AB$1048576,0),MATCH((CUADRO!F$5&amp;$E387),'Hoja de Trabajo para listado'!$AB$151:$BA$151,0)),0)+IFERROR(INDEX('Hoja de Trabajo para listado'!$BC$155:$CB$1048576,MATCH($A387,'Hoja de Trabajo para listado'!$BC$155:$BC$1048576,0),MATCH((CUADRO!F$5&amp;$E387),'Hoja de Trabajo para listado'!$BC$151:$CB$151,0)),0)+IFERROR(INDEX('Hoja de Trabajo para listado'!$DE$153:$DG$274,MATCH($A387,'Hoja de Trabajo para listado'!$DE$153:$DE$1048576,0),MATCH((CUADRO!F$5&amp;$E387),'Hoja de Trabajo para listado'!$DE$151:$DG$151,0)),0)+IFERROR(INDEX('Hoja de Trabajo para listado'!$CD$155:$DC$1048576,MATCH($A387,'Hoja de Trabajo para listado'!$CD$155:$CD$1048576,0),MATCH((CUADRO!F$5&amp;$E387),'Hoja de Trabajo para listado'!$CD$151:$DC$151,0)),0)</f>
        <v>0</v>
      </c>
      <c r="G387" s="316">
        <f ca="1">+IFERROR(INDEX('Hoja de Trabajo para listado'!$A$155:$Z$1048576,MATCH($A387,'Hoja de Trabajo para listado'!$A$155:$A$1048576,0),MATCH((CUADRO!G$5&amp;$E387),'Hoja de Trabajo para listado'!$A$151:$Z$151,0)),0)+IFERROR(INDEX('Hoja de Trabajo para listado'!$AB$155:$BA$1048576,MATCH($A387,'Hoja de Trabajo para listado'!$AB$155:$AB$1048576,0),MATCH((CUADRO!G$5&amp;$E387),'Hoja de Trabajo para listado'!$AB$151:$BA$151,0)),0)+IFERROR(INDEX('Hoja de Trabajo para listado'!$BC$155:$CB$1048576,MATCH($A387,'Hoja de Trabajo para listado'!$BC$155:$BC$1048576,0),MATCH((CUADRO!G$5&amp;$E387),'Hoja de Trabajo para listado'!$BC$151:$CB$151,0)),0)+IFERROR(INDEX('Hoja de Trabajo para listado'!$DE$153:$DG$274,MATCH($A387,'Hoja de Trabajo para listado'!$DE$153:$DE$1048576,0),MATCH((CUADRO!G$5&amp;$E387),'Hoja de Trabajo para listado'!$DE$151:$DG$151,0)),0)+IFERROR(INDEX('Hoja de Trabajo para listado'!$CD$155:$DC$1048576,MATCH($A387,'Hoja de Trabajo para listado'!$CD$155:$CD$1048576,0),MATCH((CUADRO!G$5&amp;$E387),'Hoja de Trabajo para listado'!$CD$151:$DC$151,0)),0)</f>
        <v>0</v>
      </c>
      <c r="H387" s="316">
        <f ca="1">+IFERROR(INDEX('Hoja de Trabajo para listado'!$A$155:$Z$1048576,MATCH($A387,'Hoja de Trabajo para listado'!$A$155:$A$1048576,0),MATCH((CUADRO!H$5&amp;$E387),'Hoja de Trabajo para listado'!$A$151:$Z$151,0)),0)+IFERROR(INDEX('Hoja de Trabajo para listado'!$AB$155:$BA$1048576,MATCH($A387,'Hoja de Trabajo para listado'!$AB$155:$AB$1048576,0),MATCH((CUADRO!H$5&amp;$E387),'Hoja de Trabajo para listado'!$AB$151:$BA$151,0)),0)+IFERROR(INDEX('Hoja de Trabajo para listado'!$BC$155:$CB$1048576,MATCH($A387,'Hoja de Trabajo para listado'!$BC$155:$BC$1048576,0),MATCH((CUADRO!H$5&amp;$E387),'Hoja de Trabajo para listado'!$BC$151:$CB$151,0)),0)+IFERROR(INDEX('Hoja de Trabajo para listado'!$DE$153:$DG$274,MATCH($A387,'Hoja de Trabajo para listado'!$DE$153:$DE$1048576,0),MATCH((CUADRO!H$5&amp;$E387),'Hoja de Trabajo para listado'!$DE$151:$DG$151,0)),0)+IFERROR(INDEX('Hoja de Trabajo para listado'!$CD$155:$DC$1048576,MATCH($A387,'Hoja de Trabajo para listado'!$CD$155:$CD$1048576,0),MATCH((CUADRO!H$5&amp;$E387),'Hoja de Trabajo para listado'!$CD$151:$DC$151,0)),0)</f>
        <v>0</v>
      </c>
      <c r="I387" s="316">
        <f ca="1">+IFERROR(INDEX('Hoja de Trabajo para listado'!$A$155:$Z$1048576,MATCH($A387,'Hoja de Trabajo para listado'!$A$155:$A$1048576,0),MATCH((CUADRO!I$5&amp;$E387),'Hoja de Trabajo para listado'!$A$151:$Z$151,0)),0)+IFERROR(INDEX('Hoja de Trabajo para listado'!$AB$155:$BA$1048576,MATCH($A387,'Hoja de Trabajo para listado'!$AB$155:$AB$1048576,0),MATCH((CUADRO!I$5&amp;$E387),'Hoja de Trabajo para listado'!$AB$151:$BA$151,0)),0)+IFERROR(INDEX('Hoja de Trabajo para listado'!$BC$155:$CB$1048576,MATCH($A387,'Hoja de Trabajo para listado'!$BC$155:$BC$1048576,0),MATCH((CUADRO!I$5&amp;$E387),'Hoja de Trabajo para listado'!$BC$151:$CB$151,0)),0)+IFERROR(INDEX('Hoja de Trabajo para listado'!$DE$153:$DG$274,MATCH($A387,'Hoja de Trabajo para listado'!$DE$153:$DE$1048576,0),MATCH((CUADRO!I$5&amp;$E387),'Hoja de Trabajo para listado'!$DE$151:$DG$151,0)),0)+IFERROR(INDEX('Hoja de Trabajo para listado'!$CD$155:$DC$1048576,MATCH($A387,'Hoja de Trabajo para listado'!$CD$155:$CD$1048576,0),MATCH((CUADRO!I$5&amp;$E387),'Hoja de Trabajo para listado'!$CD$151:$DC$151,0)),0)</f>
        <v>0</v>
      </c>
      <c r="J387" s="316">
        <f ca="1">+IFERROR(INDEX('Hoja de Trabajo para listado'!$A$155:$Z$1048576,MATCH($A387,'Hoja de Trabajo para listado'!$A$155:$A$1048576,0),MATCH((CUADRO!J$5&amp;$E387),'Hoja de Trabajo para listado'!$A$151:$Z$151,0)),0)+IFERROR(INDEX('Hoja de Trabajo para listado'!$AB$155:$BA$1048576,MATCH($A387,'Hoja de Trabajo para listado'!$AB$155:$AB$1048576,0),MATCH((CUADRO!J$5&amp;$E387),'Hoja de Trabajo para listado'!$AB$151:$BA$151,0)),0)+IFERROR(INDEX('Hoja de Trabajo para listado'!$BC$155:$CB$1048576,MATCH($A387,'Hoja de Trabajo para listado'!$BC$155:$BC$1048576,0),MATCH((CUADRO!J$5&amp;$E387),'Hoja de Trabajo para listado'!$BC$151:$CB$151,0)),0)+IFERROR(INDEX('Hoja de Trabajo para listado'!$DE$153:$DG$274,MATCH($A387,'Hoja de Trabajo para listado'!$DE$153:$DE$1048576,0),MATCH((CUADRO!J$5&amp;$E387),'Hoja de Trabajo para listado'!$DE$151:$DG$151,0)),0)+IFERROR(INDEX('Hoja de Trabajo para listado'!$CD$155:$DC$1048576,MATCH($A387,'Hoja de Trabajo para listado'!$CD$155:$CD$1048576,0),MATCH((CUADRO!J$5&amp;$E387),'Hoja de Trabajo para listado'!$CD$151:$DC$151,0)),0)</f>
        <v>0</v>
      </c>
      <c r="K387" s="316">
        <f ca="1">+IFERROR(INDEX('Hoja de Trabajo para listado'!$A$155:$Z$1048576,MATCH($A387,'Hoja de Trabajo para listado'!$A$155:$A$1048576,0),MATCH((CUADRO!K$5&amp;$E387),'Hoja de Trabajo para listado'!$A$151:$Z$151,0)),0)+IFERROR(INDEX('Hoja de Trabajo para listado'!$AB$155:$BA$1048576,MATCH($A387,'Hoja de Trabajo para listado'!$AB$155:$AB$1048576,0),MATCH((CUADRO!K$5&amp;$E387),'Hoja de Trabajo para listado'!$AB$151:$BA$151,0)),0)+IFERROR(INDEX('Hoja de Trabajo para listado'!$BC$155:$CB$1048576,MATCH($A387,'Hoja de Trabajo para listado'!$BC$155:$BC$1048576,0),MATCH((CUADRO!K$5&amp;$E387),'Hoja de Trabajo para listado'!$BC$151:$CB$151,0)),0)+IFERROR(INDEX('Hoja de Trabajo para listado'!$DE$153:$DG$274,MATCH($A387,'Hoja de Trabajo para listado'!$DE$153:$DE$1048576,0),MATCH((CUADRO!K$5&amp;$E387),'Hoja de Trabajo para listado'!$DE$151:$DG$151,0)),0)+IFERROR(INDEX('Hoja de Trabajo para listado'!$CD$155:$DC$1048576,MATCH($A387,'Hoja de Trabajo para listado'!$CD$155:$CD$1048576,0),MATCH((CUADRO!K$5&amp;$E387),'Hoja de Trabajo para listado'!$CD$151:$DC$151,0)),0)</f>
        <v>0</v>
      </c>
      <c r="L387" s="316">
        <f ca="1">+IFERROR(INDEX('Hoja de Trabajo para listado'!$A$155:$Z$1048576,MATCH($A387,'Hoja de Trabajo para listado'!$A$155:$A$1048576,0),MATCH((CUADRO!L$5&amp;$E387),'Hoja de Trabajo para listado'!$A$151:$Z$151,0)),0)+IFERROR(INDEX('Hoja de Trabajo para listado'!$AB$155:$BA$1048576,MATCH($A387,'Hoja de Trabajo para listado'!$AB$155:$AB$1048576,0),MATCH((CUADRO!L$5&amp;$E387),'Hoja de Trabajo para listado'!$AB$151:$BA$151,0)),0)+IFERROR(INDEX('Hoja de Trabajo para listado'!$BC$155:$CB$1048576,MATCH($A387,'Hoja de Trabajo para listado'!$BC$155:$BC$1048576,0),MATCH((CUADRO!L$5&amp;$E387),'Hoja de Trabajo para listado'!$BC$151:$CB$151,0)),0)+IFERROR(INDEX('Hoja de Trabajo para listado'!$DE$153:$DG$274,MATCH($A387,'Hoja de Trabajo para listado'!$DE$153:$DE$1048576,0),MATCH((CUADRO!L$5&amp;$E387),'Hoja de Trabajo para listado'!$DE$151:$DG$151,0)),0)+IFERROR(INDEX('Hoja de Trabajo para listado'!$CD$155:$DC$1048576,MATCH($A387,'Hoja de Trabajo para listado'!$CD$155:$CD$1048576,0),MATCH((CUADRO!L$5&amp;$E387),'Hoja de Trabajo para listado'!$CD$151:$DC$151,0)),0)</f>
        <v>0</v>
      </c>
      <c r="M387" s="316">
        <f ca="1">+IFERROR(INDEX('Hoja de Trabajo para listado'!$A$155:$Z$1048576,MATCH($A387,'Hoja de Trabajo para listado'!$A$155:$A$1048576,0),MATCH((CUADRO!M$5&amp;$E387),'Hoja de Trabajo para listado'!$A$151:$Z$151,0)),0)+IFERROR(INDEX('Hoja de Trabajo para listado'!$AB$155:$BA$1048576,MATCH($A387,'Hoja de Trabajo para listado'!$AB$155:$AB$1048576,0),MATCH((CUADRO!M$5&amp;$E387),'Hoja de Trabajo para listado'!$AB$151:$BA$151,0)),0)+IFERROR(INDEX('Hoja de Trabajo para listado'!$BC$155:$CB$1048576,MATCH($A387,'Hoja de Trabajo para listado'!$BC$155:$BC$1048576,0),MATCH((CUADRO!M$5&amp;$E387),'Hoja de Trabajo para listado'!$BC$151:$CB$151,0)),0)+IFERROR(INDEX('Hoja de Trabajo para listado'!$DE$153:$DG$274,MATCH($A387,'Hoja de Trabajo para listado'!$DE$153:$DE$1048576,0),MATCH((CUADRO!M$5&amp;$E387),'Hoja de Trabajo para listado'!$DE$151:$DG$151,0)),0)+IFERROR(INDEX('Hoja de Trabajo para listado'!$CD$155:$DC$1048576,MATCH($A387,'Hoja de Trabajo para listado'!$CD$155:$CD$1048576,0),MATCH((CUADRO!M$5&amp;$E387),'Hoja de Trabajo para listado'!$CD$151:$DC$151,0)),0)</f>
        <v>0</v>
      </c>
      <c r="N387" s="316">
        <f ca="1">+IFERROR(INDEX('Hoja de Trabajo para listado'!$A$155:$Z$1048576,MATCH($A387,'Hoja de Trabajo para listado'!$A$155:$A$1048576,0),MATCH((CUADRO!N$5&amp;$E387),'Hoja de Trabajo para listado'!$A$151:$Z$151,0)),0)+IFERROR(INDEX('Hoja de Trabajo para listado'!$AB$155:$BA$1048576,MATCH($A387,'Hoja de Trabajo para listado'!$AB$155:$AB$1048576,0),MATCH((CUADRO!N$5&amp;$E387),'Hoja de Trabajo para listado'!$AB$151:$BA$151,0)),0)+IFERROR(INDEX('Hoja de Trabajo para listado'!$BC$155:$CB$1048576,MATCH($A387,'Hoja de Trabajo para listado'!$BC$155:$BC$1048576,0),MATCH((CUADRO!N$5&amp;$E387),'Hoja de Trabajo para listado'!$BC$151:$CB$151,0)),0)+IFERROR(INDEX('Hoja de Trabajo para listado'!$DE$153:$DG$274,MATCH($A387,'Hoja de Trabajo para listado'!$DE$153:$DE$1048576,0),MATCH((CUADRO!N$5&amp;$E387),'Hoja de Trabajo para listado'!$DE$151:$DG$151,0)),0)+IFERROR(INDEX('Hoja de Trabajo para listado'!$CD$155:$DC$1048576,MATCH($A387,'Hoja de Trabajo para listado'!$CD$155:$CD$1048576,0),MATCH((CUADRO!N$5&amp;$E387),'Hoja de Trabajo para listado'!$CD$151:$DC$151,0)),0)</f>
        <v>0</v>
      </c>
      <c r="O387" s="316">
        <f ca="1">+IFERROR(INDEX('Hoja de Trabajo para listado'!$A$155:$Z$1048576,MATCH($A387,'Hoja de Trabajo para listado'!$A$155:$A$1048576,0),MATCH((CUADRO!O$5&amp;$E387),'Hoja de Trabajo para listado'!$A$151:$Z$151,0)),0)+IFERROR(INDEX('Hoja de Trabajo para listado'!$AB$155:$BA$1048576,MATCH($A387,'Hoja de Trabajo para listado'!$AB$155:$AB$1048576,0),MATCH((CUADRO!O$5&amp;$E387),'Hoja de Trabajo para listado'!$AB$151:$BA$151,0)),0)+IFERROR(INDEX('Hoja de Trabajo para listado'!$BC$155:$CB$1048576,MATCH($A387,'Hoja de Trabajo para listado'!$BC$155:$BC$1048576,0),MATCH((CUADRO!O$5&amp;$E387),'Hoja de Trabajo para listado'!$BC$151:$CB$151,0)),0)+IFERROR(INDEX('Hoja de Trabajo para listado'!$DE$153:$DG$274,MATCH($A387,'Hoja de Trabajo para listado'!$DE$153:$DE$1048576,0),MATCH((CUADRO!O$5&amp;$E387),'Hoja de Trabajo para listado'!$DE$151:$DG$151,0)),0)+IFERROR(INDEX('Hoja de Trabajo para listado'!$CD$155:$DC$1048576,MATCH($A387,'Hoja de Trabajo para listado'!$CD$155:$CD$1048576,0),MATCH((CUADRO!O$5&amp;$E387),'Hoja de Trabajo para listado'!$CD$151:$DC$151,0)),0)</f>
        <v>0</v>
      </c>
      <c r="P387" s="316">
        <f ca="1">+IFERROR(INDEX('Hoja de Trabajo para listado'!$A$155:$Z$1048576,MATCH($A387,'Hoja de Trabajo para listado'!$A$155:$A$1048576,0),MATCH((CUADRO!P$5&amp;$E387),'Hoja de Trabajo para listado'!$A$151:$Z$151,0)),0)+IFERROR(INDEX('Hoja de Trabajo para listado'!$AB$155:$BA$1048576,MATCH($A387,'Hoja de Trabajo para listado'!$AB$155:$AB$1048576,0),MATCH((CUADRO!P$5&amp;$E387),'Hoja de Trabajo para listado'!$AB$151:$BA$151,0)),0)+IFERROR(INDEX('Hoja de Trabajo para listado'!$BC$155:$CB$1048576,MATCH($A387,'Hoja de Trabajo para listado'!$BC$155:$BC$1048576,0),MATCH((CUADRO!P$5&amp;$E387),'Hoja de Trabajo para listado'!$BC$151:$CB$151,0)),0)+IFERROR(INDEX('Hoja de Trabajo para listado'!$DE$153:$DG$274,MATCH($A387,'Hoja de Trabajo para listado'!$DE$153:$DE$1048576,0),MATCH((CUADRO!P$5&amp;$E387),'Hoja de Trabajo para listado'!$DE$151:$DG$151,0)),0)+IFERROR(INDEX('Hoja de Trabajo para listado'!$CD$155:$DC$1048576,MATCH($A387,'Hoja de Trabajo para listado'!$CD$155:$CD$1048576,0),MATCH((CUADRO!P$5&amp;$E387),'Hoja de Trabajo para listado'!$CD$151:$DC$151,0)),0)</f>
        <v>0</v>
      </c>
      <c r="Q387" s="316">
        <f ca="1">+IFERROR(INDEX('Hoja de Trabajo para listado'!$A$155:$Z$1048576,MATCH($A387,'Hoja de Trabajo para listado'!$A$155:$A$1048576,0),MATCH((CUADRO!Q$5&amp;$E387),'Hoja de Trabajo para listado'!$A$151:$Z$151,0)),0)+IFERROR(INDEX('Hoja de Trabajo para listado'!$AB$155:$BA$1048576,MATCH($A387,'Hoja de Trabajo para listado'!$AB$155:$AB$1048576,0),MATCH((CUADRO!Q$5&amp;$E387),'Hoja de Trabajo para listado'!$AB$151:$BA$151,0)),0)+IFERROR(INDEX('Hoja de Trabajo para listado'!$BC$155:$CB$1048576,MATCH($A387,'Hoja de Trabajo para listado'!$BC$155:$BC$1048576,0),MATCH((CUADRO!Q$5&amp;$E387),'Hoja de Trabajo para listado'!$BC$151:$CB$151,0)),0)+IFERROR(INDEX('Hoja de Trabajo para listado'!$DE$153:$DG$274,MATCH($A387,'Hoja de Trabajo para listado'!$DE$153:$DE$1048576,0),MATCH((CUADRO!Q$5&amp;$E387),'Hoja de Trabajo para listado'!$DE$151:$DG$151,0)),0)+IFERROR(INDEX('Hoja de Trabajo para listado'!$CD$155:$DC$1048576,MATCH($A387,'Hoja de Trabajo para listado'!$CD$155:$CD$1048576,0),MATCH((CUADRO!Q$5&amp;$E387),'Hoja de Trabajo para listado'!$CD$151:$DC$151,0)),0)</f>
        <v>0</v>
      </c>
      <c r="R387" s="316">
        <f t="shared" ca="1" si="10"/>
        <v>0</v>
      </c>
      <c r="S387" s="344">
        <f ca="1">+R386+R387</f>
        <v>0</v>
      </c>
      <c r="T387" s="316">
        <f ca="1">+S387</f>
        <v>0</v>
      </c>
      <c r="U387" s="315">
        <f t="shared" si="11"/>
        <v>2</v>
      </c>
      <c r="V387" s="319" t="str">
        <f>+VLOOKUP(A387,bd_lista!$A$3:$E$593,5,FALSE)</f>
        <v>Gobiernos Autonomos Municipales</v>
      </c>
      <c r="W387" s="426"/>
    </row>
    <row r="388" spans="1:23" ht="15" hidden="1" customHeight="1">
      <c r="A388" s="325">
        <v>1313</v>
      </c>
      <c r="B388" s="427">
        <f>+A388</f>
        <v>1313</v>
      </c>
      <c r="C388" s="318" t="str">
        <f>+VLOOKUP(A388,bd_lista!$A$3:$C$593,3,FALSE)</f>
        <v>Gobierno Autónomo Municipal de Colomi</v>
      </c>
      <c r="D388" s="429" t="str">
        <f>+C388</f>
        <v>Gobierno Autónomo Municipal de Colomi</v>
      </c>
      <c r="E388" s="346" t="s">
        <v>1418</v>
      </c>
      <c r="F388" s="314">
        <f ca="1">+IFERROR(INDEX('Hoja de Trabajo para listado'!$A$155:$Z$1048576,MATCH($A388,'Hoja de Trabajo para listado'!$A$155:$A$1048576,0),MATCH((CUADRO!F$5&amp;$E388),'Hoja de Trabajo para listado'!$A$151:$Z$151,0)),0)+IFERROR(INDEX('Hoja de Trabajo para listado'!$AB$155:$BA$1048576,MATCH($A388,'Hoja de Trabajo para listado'!$AB$155:$AB$1048576,0),MATCH((CUADRO!F$5&amp;$E388),'Hoja de Trabajo para listado'!$AB$151:$BA$151,0)),0)+IFERROR(INDEX('Hoja de Trabajo para listado'!$BC$155:$CB$1048576,MATCH($A388,'Hoja de Trabajo para listado'!$BC$155:$BC$1048576,0),MATCH((CUADRO!F$5&amp;$E388),'Hoja de Trabajo para listado'!$BC$151:$CB$151,0)),0)+IFERROR(INDEX('Hoja de Trabajo para listado'!$DE$153:$DG$274,MATCH($A388,'Hoja de Trabajo para listado'!$DE$153:$DE$1048576,0),MATCH((CUADRO!F$5&amp;$E388),'Hoja de Trabajo para listado'!$DE$151:$DG$151,0)),0)+IFERROR(INDEX('Hoja de Trabajo para listado'!$CD$155:$DC$1048576,MATCH($A388,'Hoja de Trabajo para listado'!$CD$155:$CD$1048576,0),MATCH((CUADRO!F$5&amp;$E388),'Hoja de Trabajo para listado'!$CD$151:$DC$151,0)),0)</f>
        <v>0</v>
      </c>
      <c r="G388" s="314">
        <f ca="1">+IFERROR(INDEX('Hoja de Trabajo para listado'!$A$155:$Z$1048576,MATCH($A388,'Hoja de Trabajo para listado'!$A$155:$A$1048576,0),MATCH((CUADRO!G$5&amp;$E388),'Hoja de Trabajo para listado'!$A$151:$Z$151,0)),0)+IFERROR(INDEX('Hoja de Trabajo para listado'!$AB$155:$BA$1048576,MATCH($A388,'Hoja de Trabajo para listado'!$AB$155:$AB$1048576,0),MATCH((CUADRO!G$5&amp;$E388),'Hoja de Trabajo para listado'!$AB$151:$BA$151,0)),0)+IFERROR(INDEX('Hoja de Trabajo para listado'!$BC$155:$CB$1048576,MATCH($A388,'Hoja de Trabajo para listado'!$BC$155:$BC$1048576,0),MATCH((CUADRO!G$5&amp;$E388),'Hoja de Trabajo para listado'!$BC$151:$CB$151,0)),0)+IFERROR(INDEX('Hoja de Trabajo para listado'!$DE$153:$DG$274,MATCH($A388,'Hoja de Trabajo para listado'!$DE$153:$DE$1048576,0),MATCH((CUADRO!G$5&amp;$E388),'Hoja de Trabajo para listado'!$DE$151:$DG$151,0)),0)+IFERROR(INDEX('Hoja de Trabajo para listado'!$CD$155:$DC$1048576,MATCH($A388,'Hoja de Trabajo para listado'!$CD$155:$CD$1048576,0),MATCH((CUADRO!G$5&amp;$E388),'Hoja de Trabajo para listado'!$CD$151:$DC$151,0)),0)</f>
        <v>0</v>
      </c>
      <c r="H388" s="314">
        <f ca="1">+IFERROR(INDEX('Hoja de Trabajo para listado'!$A$155:$Z$1048576,MATCH($A388,'Hoja de Trabajo para listado'!$A$155:$A$1048576,0),MATCH((CUADRO!H$5&amp;$E388),'Hoja de Trabajo para listado'!$A$151:$Z$151,0)),0)+IFERROR(INDEX('Hoja de Trabajo para listado'!$AB$155:$BA$1048576,MATCH($A388,'Hoja de Trabajo para listado'!$AB$155:$AB$1048576,0),MATCH((CUADRO!H$5&amp;$E388),'Hoja de Trabajo para listado'!$AB$151:$BA$151,0)),0)+IFERROR(INDEX('Hoja de Trabajo para listado'!$BC$155:$CB$1048576,MATCH($A388,'Hoja de Trabajo para listado'!$BC$155:$BC$1048576,0),MATCH((CUADRO!H$5&amp;$E388),'Hoja de Trabajo para listado'!$BC$151:$CB$151,0)),0)+IFERROR(INDEX('Hoja de Trabajo para listado'!$DE$153:$DG$274,MATCH($A388,'Hoja de Trabajo para listado'!$DE$153:$DE$1048576,0),MATCH((CUADRO!H$5&amp;$E388),'Hoja de Trabajo para listado'!$DE$151:$DG$151,0)),0)+IFERROR(INDEX('Hoja de Trabajo para listado'!$CD$155:$DC$1048576,MATCH($A388,'Hoja de Trabajo para listado'!$CD$155:$CD$1048576,0),MATCH((CUADRO!H$5&amp;$E388),'Hoja de Trabajo para listado'!$CD$151:$DC$151,0)),0)</f>
        <v>0</v>
      </c>
      <c r="I388" s="314">
        <f ca="1">+IFERROR(INDEX('Hoja de Trabajo para listado'!$A$155:$Z$1048576,MATCH($A388,'Hoja de Trabajo para listado'!$A$155:$A$1048576,0),MATCH((CUADRO!I$5&amp;$E388),'Hoja de Trabajo para listado'!$A$151:$Z$151,0)),0)+IFERROR(INDEX('Hoja de Trabajo para listado'!$AB$155:$BA$1048576,MATCH($A388,'Hoja de Trabajo para listado'!$AB$155:$AB$1048576,0),MATCH((CUADRO!I$5&amp;$E388),'Hoja de Trabajo para listado'!$AB$151:$BA$151,0)),0)+IFERROR(INDEX('Hoja de Trabajo para listado'!$BC$155:$CB$1048576,MATCH($A388,'Hoja de Trabajo para listado'!$BC$155:$BC$1048576,0),MATCH((CUADRO!I$5&amp;$E388),'Hoja de Trabajo para listado'!$BC$151:$CB$151,0)),0)+IFERROR(INDEX('Hoja de Trabajo para listado'!$DE$153:$DG$274,MATCH($A388,'Hoja de Trabajo para listado'!$DE$153:$DE$1048576,0),MATCH((CUADRO!I$5&amp;$E388),'Hoja de Trabajo para listado'!$DE$151:$DG$151,0)),0)+IFERROR(INDEX('Hoja de Trabajo para listado'!$CD$155:$DC$1048576,MATCH($A388,'Hoja de Trabajo para listado'!$CD$155:$CD$1048576,0),MATCH((CUADRO!I$5&amp;$E388),'Hoja de Trabajo para listado'!$CD$151:$DC$151,0)),0)</f>
        <v>0</v>
      </c>
      <c r="J388" s="314">
        <f ca="1">+IFERROR(INDEX('Hoja de Trabajo para listado'!$A$155:$Z$1048576,MATCH($A388,'Hoja de Trabajo para listado'!$A$155:$A$1048576,0),MATCH((CUADRO!J$5&amp;$E388),'Hoja de Trabajo para listado'!$A$151:$Z$151,0)),0)+IFERROR(INDEX('Hoja de Trabajo para listado'!$AB$155:$BA$1048576,MATCH($A388,'Hoja de Trabajo para listado'!$AB$155:$AB$1048576,0),MATCH((CUADRO!J$5&amp;$E388),'Hoja de Trabajo para listado'!$AB$151:$BA$151,0)),0)+IFERROR(INDEX('Hoja de Trabajo para listado'!$BC$155:$CB$1048576,MATCH($A388,'Hoja de Trabajo para listado'!$BC$155:$BC$1048576,0),MATCH((CUADRO!J$5&amp;$E388),'Hoja de Trabajo para listado'!$BC$151:$CB$151,0)),0)+IFERROR(INDEX('Hoja de Trabajo para listado'!$DE$153:$DG$274,MATCH($A388,'Hoja de Trabajo para listado'!$DE$153:$DE$1048576,0),MATCH((CUADRO!J$5&amp;$E388),'Hoja de Trabajo para listado'!$DE$151:$DG$151,0)),0)+IFERROR(INDEX('Hoja de Trabajo para listado'!$CD$155:$DC$1048576,MATCH($A388,'Hoja de Trabajo para listado'!$CD$155:$CD$1048576,0),MATCH((CUADRO!J$5&amp;$E388),'Hoja de Trabajo para listado'!$CD$151:$DC$151,0)),0)</f>
        <v>0</v>
      </c>
      <c r="K388" s="314">
        <f ca="1">+IFERROR(INDEX('Hoja de Trabajo para listado'!$A$155:$Z$1048576,MATCH($A388,'Hoja de Trabajo para listado'!$A$155:$A$1048576,0),MATCH((CUADRO!K$5&amp;$E388),'Hoja de Trabajo para listado'!$A$151:$Z$151,0)),0)+IFERROR(INDEX('Hoja de Trabajo para listado'!$AB$155:$BA$1048576,MATCH($A388,'Hoja de Trabajo para listado'!$AB$155:$AB$1048576,0),MATCH((CUADRO!K$5&amp;$E388),'Hoja de Trabajo para listado'!$AB$151:$BA$151,0)),0)+IFERROR(INDEX('Hoja de Trabajo para listado'!$BC$155:$CB$1048576,MATCH($A388,'Hoja de Trabajo para listado'!$BC$155:$BC$1048576,0),MATCH((CUADRO!K$5&amp;$E388),'Hoja de Trabajo para listado'!$BC$151:$CB$151,0)),0)+IFERROR(INDEX('Hoja de Trabajo para listado'!$DE$153:$DG$274,MATCH($A388,'Hoja de Trabajo para listado'!$DE$153:$DE$1048576,0),MATCH((CUADRO!K$5&amp;$E388),'Hoja de Trabajo para listado'!$DE$151:$DG$151,0)),0)+IFERROR(INDEX('Hoja de Trabajo para listado'!$CD$155:$DC$1048576,MATCH($A388,'Hoja de Trabajo para listado'!$CD$155:$CD$1048576,0),MATCH((CUADRO!K$5&amp;$E388),'Hoja de Trabajo para listado'!$CD$151:$DC$151,0)),0)</f>
        <v>0</v>
      </c>
      <c r="L388" s="314">
        <f ca="1">+IFERROR(INDEX('Hoja de Trabajo para listado'!$A$155:$Z$1048576,MATCH($A388,'Hoja de Trabajo para listado'!$A$155:$A$1048576,0),MATCH((CUADRO!L$5&amp;$E388),'Hoja de Trabajo para listado'!$A$151:$Z$151,0)),0)+IFERROR(INDEX('Hoja de Trabajo para listado'!$AB$155:$BA$1048576,MATCH($A388,'Hoja de Trabajo para listado'!$AB$155:$AB$1048576,0),MATCH((CUADRO!L$5&amp;$E388),'Hoja de Trabajo para listado'!$AB$151:$BA$151,0)),0)+IFERROR(INDEX('Hoja de Trabajo para listado'!$BC$155:$CB$1048576,MATCH($A388,'Hoja de Trabajo para listado'!$BC$155:$BC$1048576,0),MATCH((CUADRO!L$5&amp;$E388),'Hoja de Trabajo para listado'!$BC$151:$CB$151,0)),0)+IFERROR(INDEX('Hoja de Trabajo para listado'!$DE$153:$DG$274,MATCH($A388,'Hoja de Trabajo para listado'!$DE$153:$DE$1048576,0),MATCH((CUADRO!L$5&amp;$E388),'Hoja de Trabajo para listado'!$DE$151:$DG$151,0)),0)+IFERROR(INDEX('Hoja de Trabajo para listado'!$CD$155:$DC$1048576,MATCH($A388,'Hoja de Trabajo para listado'!$CD$155:$CD$1048576,0),MATCH((CUADRO!L$5&amp;$E388),'Hoja de Trabajo para listado'!$CD$151:$DC$151,0)),0)</f>
        <v>0</v>
      </c>
      <c r="M388" s="314">
        <f ca="1">+IFERROR(INDEX('Hoja de Trabajo para listado'!$A$155:$Z$1048576,MATCH($A388,'Hoja de Trabajo para listado'!$A$155:$A$1048576,0),MATCH((CUADRO!M$5&amp;$E388),'Hoja de Trabajo para listado'!$A$151:$Z$151,0)),0)+IFERROR(INDEX('Hoja de Trabajo para listado'!$AB$155:$BA$1048576,MATCH($A388,'Hoja de Trabajo para listado'!$AB$155:$AB$1048576,0),MATCH((CUADRO!M$5&amp;$E388),'Hoja de Trabajo para listado'!$AB$151:$BA$151,0)),0)+IFERROR(INDEX('Hoja de Trabajo para listado'!$BC$155:$CB$1048576,MATCH($A388,'Hoja de Trabajo para listado'!$BC$155:$BC$1048576,0),MATCH((CUADRO!M$5&amp;$E388),'Hoja de Trabajo para listado'!$BC$151:$CB$151,0)),0)+IFERROR(INDEX('Hoja de Trabajo para listado'!$DE$153:$DG$274,MATCH($A388,'Hoja de Trabajo para listado'!$DE$153:$DE$1048576,0),MATCH((CUADRO!M$5&amp;$E388),'Hoja de Trabajo para listado'!$DE$151:$DG$151,0)),0)+IFERROR(INDEX('Hoja de Trabajo para listado'!$CD$155:$DC$1048576,MATCH($A388,'Hoja de Trabajo para listado'!$CD$155:$CD$1048576,0),MATCH((CUADRO!M$5&amp;$E388),'Hoja de Trabajo para listado'!$CD$151:$DC$151,0)),0)</f>
        <v>0</v>
      </c>
      <c r="N388" s="314">
        <f ca="1">+IFERROR(INDEX('Hoja de Trabajo para listado'!$A$155:$Z$1048576,MATCH($A388,'Hoja de Trabajo para listado'!$A$155:$A$1048576,0),MATCH((CUADRO!N$5&amp;$E388),'Hoja de Trabajo para listado'!$A$151:$Z$151,0)),0)+IFERROR(INDEX('Hoja de Trabajo para listado'!$AB$155:$BA$1048576,MATCH($A388,'Hoja de Trabajo para listado'!$AB$155:$AB$1048576,0),MATCH((CUADRO!N$5&amp;$E388),'Hoja de Trabajo para listado'!$AB$151:$BA$151,0)),0)+IFERROR(INDEX('Hoja de Trabajo para listado'!$BC$155:$CB$1048576,MATCH($A388,'Hoja de Trabajo para listado'!$BC$155:$BC$1048576,0),MATCH((CUADRO!N$5&amp;$E388),'Hoja de Trabajo para listado'!$BC$151:$CB$151,0)),0)+IFERROR(INDEX('Hoja de Trabajo para listado'!$DE$153:$DG$274,MATCH($A388,'Hoja de Trabajo para listado'!$DE$153:$DE$1048576,0),MATCH((CUADRO!N$5&amp;$E388),'Hoja de Trabajo para listado'!$DE$151:$DG$151,0)),0)+IFERROR(INDEX('Hoja de Trabajo para listado'!$CD$155:$DC$1048576,MATCH($A388,'Hoja de Trabajo para listado'!$CD$155:$CD$1048576,0),MATCH((CUADRO!N$5&amp;$E388),'Hoja de Trabajo para listado'!$CD$151:$DC$151,0)),0)</f>
        <v>0</v>
      </c>
      <c r="O388" s="314">
        <f ca="1">+IFERROR(INDEX('Hoja de Trabajo para listado'!$A$155:$Z$1048576,MATCH($A388,'Hoja de Trabajo para listado'!$A$155:$A$1048576,0),MATCH((CUADRO!O$5&amp;$E388),'Hoja de Trabajo para listado'!$A$151:$Z$151,0)),0)+IFERROR(INDEX('Hoja de Trabajo para listado'!$AB$155:$BA$1048576,MATCH($A388,'Hoja de Trabajo para listado'!$AB$155:$AB$1048576,0),MATCH((CUADRO!O$5&amp;$E388),'Hoja de Trabajo para listado'!$AB$151:$BA$151,0)),0)+IFERROR(INDEX('Hoja de Trabajo para listado'!$BC$155:$CB$1048576,MATCH($A388,'Hoja de Trabajo para listado'!$BC$155:$BC$1048576,0),MATCH((CUADRO!O$5&amp;$E388),'Hoja de Trabajo para listado'!$BC$151:$CB$151,0)),0)+IFERROR(INDEX('Hoja de Trabajo para listado'!$DE$153:$DG$274,MATCH($A388,'Hoja de Trabajo para listado'!$DE$153:$DE$1048576,0),MATCH((CUADRO!O$5&amp;$E388),'Hoja de Trabajo para listado'!$DE$151:$DG$151,0)),0)+IFERROR(INDEX('Hoja de Trabajo para listado'!$CD$155:$DC$1048576,MATCH($A388,'Hoja de Trabajo para listado'!$CD$155:$CD$1048576,0),MATCH((CUADRO!O$5&amp;$E388),'Hoja de Trabajo para listado'!$CD$151:$DC$151,0)),0)</f>
        <v>0</v>
      </c>
      <c r="P388" s="314">
        <f ca="1">+IFERROR(INDEX('Hoja de Trabajo para listado'!$A$155:$Z$1048576,MATCH($A388,'Hoja de Trabajo para listado'!$A$155:$A$1048576,0),MATCH((CUADRO!P$5&amp;$E388),'Hoja de Trabajo para listado'!$A$151:$Z$151,0)),0)+IFERROR(INDEX('Hoja de Trabajo para listado'!$AB$155:$BA$1048576,MATCH($A388,'Hoja de Trabajo para listado'!$AB$155:$AB$1048576,0),MATCH((CUADRO!P$5&amp;$E388),'Hoja de Trabajo para listado'!$AB$151:$BA$151,0)),0)+IFERROR(INDEX('Hoja de Trabajo para listado'!$BC$155:$CB$1048576,MATCH($A388,'Hoja de Trabajo para listado'!$BC$155:$BC$1048576,0),MATCH((CUADRO!P$5&amp;$E388),'Hoja de Trabajo para listado'!$BC$151:$CB$151,0)),0)+IFERROR(INDEX('Hoja de Trabajo para listado'!$DE$153:$DG$274,MATCH($A388,'Hoja de Trabajo para listado'!$DE$153:$DE$1048576,0),MATCH((CUADRO!P$5&amp;$E388),'Hoja de Trabajo para listado'!$DE$151:$DG$151,0)),0)+IFERROR(INDEX('Hoja de Trabajo para listado'!$CD$155:$DC$1048576,MATCH($A388,'Hoja de Trabajo para listado'!$CD$155:$CD$1048576,0),MATCH((CUADRO!P$5&amp;$E388),'Hoja de Trabajo para listado'!$CD$151:$DC$151,0)),0)</f>
        <v>0</v>
      </c>
      <c r="Q388" s="314">
        <f ca="1">+IFERROR(INDEX('Hoja de Trabajo para listado'!$A$155:$Z$1048576,MATCH($A388,'Hoja de Trabajo para listado'!$A$155:$A$1048576,0),MATCH((CUADRO!Q$5&amp;$E388),'Hoja de Trabajo para listado'!$A$151:$Z$151,0)),0)+IFERROR(INDEX('Hoja de Trabajo para listado'!$AB$155:$BA$1048576,MATCH($A388,'Hoja de Trabajo para listado'!$AB$155:$AB$1048576,0),MATCH((CUADRO!Q$5&amp;$E388),'Hoja de Trabajo para listado'!$AB$151:$BA$151,0)),0)+IFERROR(INDEX('Hoja de Trabajo para listado'!$BC$155:$CB$1048576,MATCH($A388,'Hoja de Trabajo para listado'!$BC$155:$BC$1048576,0),MATCH((CUADRO!Q$5&amp;$E388),'Hoja de Trabajo para listado'!$BC$151:$CB$151,0)),0)+IFERROR(INDEX('Hoja de Trabajo para listado'!$DE$153:$DG$274,MATCH($A388,'Hoja de Trabajo para listado'!$DE$153:$DE$1048576,0),MATCH((CUADRO!Q$5&amp;$E388),'Hoja de Trabajo para listado'!$DE$151:$DG$151,0)),0)+IFERROR(INDEX('Hoja de Trabajo para listado'!$CD$155:$DC$1048576,MATCH($A388,'Hoja de Trabajo para listado'!$CD$155:$CD$1048576,0),MATCH((CUADRO!Q$5&amp;$E388),'Hoja de Trabajo para listado'!$CD$151:$DC$151,0)),0)</f>
        <v>0</v>
      </c>
      <c r="R388" s="314">
        <f t="shared" ca="1" si="10"/>
        <v>0</v>
      </c>
      <c r="S388" s="322"/>
      <c r="T388" s="314">
        <f ca="1">+T389</f>
        <v>0</v>
      </c>
      <c r="U388" s="313">
        <f t="shared" si="11"/>
        <v>1</v>
      </c>
      <c r="V388" s="319" t="str">
        <f>+VLOOKUP(A388,bd_lista!$A$3:$E$593,5,FALSE)</f>
        <v>Gobiernos Autonomos Municipales</v>
      </c>
      <c r="W388" s="425" t="str">
        <f>+V388</f>
        <v>Gobiernos Autonomos Municipales</v>
      </c>
    </row>
    <row r="389" spans="1:23" ht="15" hidden="1" customHeight="1">
      <c r="A389" s="323">
        <v>1313</v>
      </c>
      <c r="B389" s="428"/>
      <c r="C389" s="319" t="str">
        <f>+VLOOKUP(A389,bd_lista!$A$3:$C$593,3,FALSE)</f>
        <v>Gobierno Autónomo Municipal de Colomi</v>
      </c>
      <c r="D389" s="430"/>
      <c r="E389" s="347" t="s">
        <v>1419</v>
      </c>
      <c r="F389" s="316">
        <f ca="1">+IFERROR(INDEX('Hoja de Trabajo para listado'!$A$155:$Z$1048576,MATCH($A389,'Hoja de Trabajo para listado'!$A$155:$A$1048576,0),MATCH((CUADRO!F$5&amp;$E389),'Hoja de Trabajo para listado'!$A$151:$Z$151,0)),0)+IFERROR(INDEX('Hoja de Trabajo para listado'!$AB$155:$BA$1048576,MATCH($A389,'Hoja de Trabajo para listado'!$AB$155:$AB$1048576,0),MATCH((CUADRO!F$5&amp;$E389),'Hoja de Trabajo para listado'!$AB$151:$BA$151,0)),0)+IFERROR(INDEX('Hoja de Trabajo para listado'!$BC$155:$CB$1048576,MATCH($A389,'Hoja de Trabajo para listado'!$BC$155:$BC$1048576,0),MATCH((CUADRO!F$5&amp;$E389),'Hoja de Trabajo para listado'!$BC$151:$CB$151,0)),0)+IFERROR(INDEX('Hoja de Trabajo para listado'!$DE$153:$DG$274,MATCH($A389,'Hoja de Trabajo para listado'!$DE$153:$DE$1048576,0),MATCH((CUADRO!F$5&amp;$E389),'Hoja de Trabajo para listado'!$DE$151:$DG$151,0)),0)+IFERROR(INDEX('Hoja de Trabajo para listado'!$CD$155:$DC$1048576,MATCH($A389,'Hoja de Trabajo para listado'!$CD$155:$CD$1048576,0),MATCH((CUADRO!F$5&amp;$E389),'Hoja de Trabajo para listado'!$CD$151:$DC$151,0)),0)</f>
        <v>0</v>
      </c>
      <c r="G389" s="316">
        <f ca="1">+IFERROR(INDEX('Hoja de Trabajo para listado'!$A$155:$Z$1048576,MATCH($A389,'Hoja de Trabajo para listado'!$A$155:$A$1048576,0),MATCH((CUADRO!G$5&amp;$E389),'Hoja de Trabajo para listado'!$A$151:$Z$151,0)),0)+IFERROR(INDEX('Hoja de Trabajo para listado'!$AB$155:$BA$1048576,MATCH($A389,'Hoja de Trabajo para listado'!$AB$155:$AB$1048576,0),MATCH((CUADRO!G$5&amp;$E389),'Hoja de Trabajo para listado'!$AB$151:$BA$151,0)),0)+IFERROR(INDEX('Hoja de Trabajo para listado'!$BC$155:$CB$1048576,MATCH($A389,'Hoja de Trabajo para listado'!$BC$155:$BC$1048576,0),MATCH((CUADRO!G$5&amp;$E389),'Hoja de Trabajo para listado'!$BC$151:$CB$151,0)),0)+IFERROR(INDEX('Hoja de Trabajo para listado'!$DE$153:$DG$274,MATCH($A389,'Hoja de Trabajo para listado'!$DE$153:$DE$1048576,0),MATCH((CUADRO!G$5&amp;$E389),'Hoja de Trabajo para listado'!$DE$151:$DG$151,0)),0)+IFERROR(INDEX('Hoja de Trabajo para listado'!$CD$155:$DC$1048576,MATCH($A389,'Hoja de Trabajo para listado'!$CD$155:$CD$1048576,0),MATCH((CUADRO!G$5&amp;$E389),'Hoja de Trabajo para listado'!$CD$151:$DC$151,0)),0)</f>
        <v>0</v>
      </c>
      <c r="H389" s="316">
        <f ca="1">+IFERROR(INDEX('Hoja de Trabajo para listado'!$A$155:$Z$1048576,MATCH($A389,'Hoja de Trabajo para listado'!$A$155:$A$1048576,0),MATCH((CUADRO!H$5&amp;$E389),'Hoja de Trabajo para listado'!$A$151:$Z$151,0)),0)+IFERROR(INDEX('Hoja de Trabajo para listado'!$AB$155:$BA$1048576,MATCH($A389,'Hoja de Trabajo para listado'!$AB$155:$AB$1048576,0),MATCH((CUADRO!H$5&amp;$E389),'Hoja de Trabajo para listado'!$AB$151:$BA$151,0)),0)+IFERROR(INDEX('Hoja de Trabajo para listado'!$BC$155:$CB$1048576,MATCH($A389,'Hoja de Trabajo para listado'!$BC$155:$BC$1048576,0),MATCH((CUADRO!H$5&amp;$E389),'Hoja de Trabajo para listado'!$BC$151:$CB$151,0)),0)+IFERROR(INDEX('Hoja de Trabajo para listado'!$DE$153:$DG$274,MATCH($A389,'Hoja de Trabajo para listado'!$DE$153:$DE$1048576,0),MATCH((CUADRO!H$5&amp;$E389),'Hoja de Trabajo para listado'!$DE$151:$DG$151,0)),0)+IFERROR(INDEX('Hoja de Trabajo para listado'!$CD$155:$DC$1048576,MATCH($A389,'Hoja de Trabajo para listado'!$CD$155:$CD$1048576,0),MATCH((CUADRO!H$5&amp;$E389),'Hoja de Trabajo para listado'!$CD$151:$DC$151,0)),0)</f>
        <v>0</v>
      </c>
      <c r="I389" s="316">
        <f ca="1">+IFERROR(INDEX('Hoja de Trabajo para listado'!$A$155:$Z$1048576,MATCH($A389,'Hoja de Trabajo para listado'!$A$155:$A$1048576,0),MATCH((CUADRO!I$5&amp;$E389),'Hoja de Trabajo para listado'!$A$151:$Z$151,0)),0)+IFERROR(INDEX('Hoja de Trabajo para listado'!$AB$155:$BA$1048576,MATCH($A389,'Hoja de Trabajo para listado'!$AB$155:$AB$1048576,0),MATCH((CUADRO!I$5&amp;$E389),'Hoja de Trabajo para listado'!$AB$151:$BA$151,0)),0)+IFERROR(INDEX('Hoja de Trabajo para listado'!$BC$155:$CB$1048576,MATCH($A389,'Hoja de Trabajo para listado'!$BC$155:$BC$1048576,0),MATCH((CUADRO!I$5&amp;$E389),'Hoja de Trabajo para listado'!$BC$151:$CB$151,0)),0)+IFERROR(INDEX('Hoja de Trabajo para listado'!$DE$153:$DG$274,MATCH($A389,'Hoja de Trabajo para listado'!$DE$153:$DE$1048576,0),MATCH((CUADRO!I$5&amp;$E389),'Hoja de Trabajo para listado'!$DE$151:$DG$151,0)),0)+IFERROR(INDEX('Hoja de Trabajo para listado'!$CD$155:$DC$1048576,MATCH($A389,'Hoja de Trabajo para listado'!$CD$155:$CD$1048576,0),MATCH((CUADRO!I$5&amp;$E389),'Hoja de Trabajo para listado'!$CD$151:$DC$151,0)),0)</f>
        <v>0</v>
      </c>
      <c r="J389" s="316">
        <f ca="1">+IFERROR(INDEX('Hoja de Trabajo para listado'!$A$155:$Z$1048576,MATCH($A389,'Hoja de Trabajo para listado'!$A$155:$A$1048576,0),MATCH((CUADRO!J$5&amp;$E389),'Hoja de Trabajo para listado'!$A$151:$Z$151,0)),0)+IFERROR(INDEX('Hoja de Trabajo para listado'!$AB$155:$BA$1048576,MATCH($A389,'Hoja de Trabajo para listado'!$AB$155:$AB$1048576,0),MATCH((CUADRO!J$5&amp;$E389),'Hoja de Trabajo para listado'!$AB$151:$BA$151,0)),0)+IFERROR(INDEX('Hoja de Trabajo para listado'!$BC$155:$CB$1048576,MATCH($A389,'Hoja de Trabajo para listado'!$BC$155:$BC$1048576,0),MATCH((CUADRO!J$5&amp;$E389),'Hoja de Trabajo para listado'!$BC$151:$CB$151,0)),0)+IFERROR(INDEX('Hoja de Trabajo para listado'!$DE$153:$DG$274,MATCH($A389,'Hoja de Trabajo para listado'!$DE$153:$DE$1048576,0),MATCH((CUADRO!J$5&amp;$E389),'Hoja de Trabajo para listado'!$DE$151:$DG$151,0)),0)+IFERROR(INDEX('Hoja de Trabajo para listado'!$CD$155:$DC$1048576,MATCH($A389,'Hoja de Trabajo para listado'!$CD$155:$CD$1048576,0),MATCH((CUADRO!J$5&amp;$E389),'Hoja de Trabajo para listado'!$CD$151:$DC$151,0)),0)</f>
        <v>0</v>
      </c>
      <c r="K389" s="316">
        <f ca="1">+IFERROR(INDEX('Hoja de Trabajo para listado'!$A$155:$Z$1048576,MATCH($A389,'Hoja de Trabajo para listado'!$A$155:$A$1048576,0),MATCH((CUADRO!K$5&amp;$E389),'Hoja de Trabajo para listado'!$A$151:$Z$151,0)),0)+IFERROR(INDEX('Hoja de Trabajo para listado'!$AB$155:$BA$1048576,MATCH($A389,'Hoja de Trabajo para listado'!$AB$155:$AB$1048576,0),MATCH((CUADRO!K$5&amp;$E389),'Hoja de Trabajo para listado'!$AB$151:$BA$151,0)),0)+IFERROR(INDEX('Hoja de Trabajo para listado'!$BC$155:$CB$1048576,MATCH($A389,'Hoja de Trabajo para listado'!$BC$155:$BC$1048576,0),MATCH((CUADRO!K$5&amp;$E389),'Hoja de Trabajo para listado'!$BC$151:$CB$151,0)),0)+IFERROR(INDEX('Hoja de Trabajo para listado'!$DE$153:$DG$274,MATCH($A389,'Hoja de Trabajo para listado'!$DE$153:$DE$1048576,0),MATCH((CUADRO!K$5&amp;$E389),'Hoja de Trabajo para listado'!$DE$151:$DG$151,0)),0)+IFERROR(INDEX('Hoja de Trabajo para listado'!$CD$155:$DC$1048576,MATCH($A389,'Hoja de Trabajo para listado'!$CD$155:$CD$1048576,0),MATCH((CUADRO!K$5&amp;$E389),'Hoja de Trabajo para listado'!$CD$151:$DC$151,0)),0)</f>
        <v>0</v>
      </c>
      <c r="L389" s="316">
        <f ca="1">+IFERROR(INDEX('Hoja de Trabajo para listado'!$A$155:$Z$1048576,MATCH($A389,'Hoja de Trabajo para listado'!$A$155:$A$1048576,0),MATCH((CUADRO!L$5&amp;$E389),'Hoja de Trabajo para listado'!$A$151:$Z$151,0)),0)+IFERROR(INDEX('Hoja de Trabajo para listado'!$AB$155:$BA$1048576,MATCH($A389,'Hoja de Trabajo para listado'!$AB$155:$AB$1048576,0),MATCH((CUADRO!L$5&amp;$E389),'Hoja de Trabajo para listado'!$AB$151:$BA$151,0)),0)+IFERROR(INDEX('Hoja de Trabajo para listado'!$BC$155:$CB$1048576,MATCH($A389,'Hoja de Trabajo para listado'!$BC$155:$BC$1048576,0),MATCH((CUADRO!L$5&amp;$E389),'Hoja de Trabajo para listado'!$BC$151:$CB$151,0)),0)+IFERROR(INDEX('Hoja de Trabajo para listado'!$DE$153:$DG$274,MATCH($A389,'Hoja de Trabajo para listado'!$DE$153:$DE$1048576,0),MATCH((CUADRO!L$5&amp;$E389),'Hoja de Trabajo para listado'!$DE$151:$DG$151,0)),0)+IFERROR(INDEX('Hoja de Trabajo para listado'!$CD$155:$DC$1048576,MATCH($A389,'Hoja de Trabajo para listado'!$CD$155:$CD$1048576,0),MATCH((CUADRO!L$5&amp;$E389),'Hoja de Trabajo para listado'!$CD$151:$DC$151,0)),0)</f>
        <v>0</v>
      </c>
      <c r="M389" s="316">
        <f ca="1">+IFERROR(INDEX('Hoja de Trabajo para listado'!$A$155:$Z$1048576,MATCH($A389,'Hoja de Trabajo para listado'!$A$155:$A$1048576,0),MATCH((CUADRO!M$5&amp;$E389),'Hoja de Trabajo para listado'!$A$151:$Z$151,0)),0)+IFERROR(INDEX('Hoja de Trabajo para listado'!$AB$155:$BA$1048576,MATCH($A389,'Hoja de Trabajo para listado'!$AB$155:$AB$1048576,0),MATCH((CUADRO!M$5&amp;$E389),'Hoja de Trabajo para listado'!$AB$151:$BA$151,0)),0)+IFERROR(INDEX('Hoja de Trabajo para listado'!$BC$155:$CB$1048576,MATCH($A389,'Hoja de Trabajo para listado'!$BC$155:$BC$1048576,0),MATCH((CUADRO!M$5&amp;$E389),'Hoja de Trabajo para listado'!$BC$151:$CB$151,0)),0)+IFERROR(INDEX('Hoja de Trabajo para listado'!$DE$153:$DG$274,MATCH($A389,'Hoja de Trabajo para listado'!$DE$153:$DE$1048576,0),MATCH((CUADRO!M$5&amp;$E389),'Hoja de Trabajo para listado'!$DE$151:$DG$151,0)),0)+IFERROR(INDEX('Hoja de Trabajo para listado'!$CD$155:$DC$1048576,MATCH($A389,'Hoja de Trabajo para listado'!$CD$155:$CD$1048576,0),MATCH((CUADRO!M$5&amp;$E389),'Hoja de Trabajo para listado'!$CD$151:$DC$151,0)),0)</f>
        <v>0</v>
      </c>
      <c r="N389" s="316">
        <f ca="1">+IFERROR(INDEX('Hoja de Trabajo para listado'!$A$155:$Z$1048576,MATCH($A389,'Hoja de Trabajo para listado'!$A$155:$A$1048576,0),MATCH((CUADRO!N$5&amp;$E389),'Hoja de Trabajo para listado'!$A$151:$Z$151,0)),0)+IFERROR(INDEX('Hoja de Trabajo para listado'!$AB$155:$BA$1048576,MATCH($A389,'Hoja de Trabajo para listado'!$AB$155:$AB$1048576,0),MATCH((CUADRO!N$5&amp;$E389),'Hoja de Trabajo para listado'!$AB$151:$BA$151,0)),0)+IFERROR(INDEX('Hoja de Trabajo para listado'!$BC$155:$CB$1048576,MATCH($A389,'Hoja de Trabajo para listado'!$BC$155:$BC$1048576,0),MATCH((CUADRO!N$5&amp;$E389),'Hoja de Trabajo para listado'!$BC$151:$CB$151,0)),0)+IFERROR(INDEX('Hoja de Trabajo para listado'!$DE$153:$DG$274,MATCH($A389,'Hoja de Trabajo para listado'!$DE$153:$DE$1048576,0),MATCH((CUADRO!N$5&amp;$E389),'Hoja de Trabajo para listado'!$DE$151:$DG$151,0)),0)+IFERROR(INDEX('Hoja de Trabajo para listado'!$CD$155:$DC$1048576,MATCH($A389,'Hoja de Trabajo para listado'!$CD$155:$CD$1048576,0),MATCH((CUADRO!N$5&amp;$E389),'Hoja de Trabajo para listado'!$CD$151:$DC$151,0)),0)</f>
        <v>0</v>
      </c>
      <c r="O389" s="316">
        <f ca="1">+IFERROR(INDEX('Hoja de Trabajo para listado'!$A$155:$Z$1048576,MATCH($A389,'Hoja de Trabajo para listado'!$A$155:$A$1048576,0),MATCH((CUADRO!O$5&amp;$E389),'Hoja de Trabajo para listado'!$A$151:$Z$151,0)),0)+IFERROR(INDEX('Hoja de Trabajo para listado'!$AB$155:$BA$1048576,MATCH($A389,'Hoja de Trabajo para listado'!$AB$155:$AB$1048576,0),MATCH((CUADRO!O$5&amp;$E389),'Hoja de Trabajo para listado'!$AB$151:$BA$151,0)),0)+IFERROR(INDEX('Hoja de Trabajo para listado'!$BC$155:$CB$1048576,MATCH($A389,'Hoja de Trabajo para listado'!$BC$155:$BC$1048576,0),MATCH((CUADRO!O$5&amp;$E389),'Hoja de Trabajo para listado'!$BC$151:$CB$151,0)),0)+IFERROR(INDEX('Hoja de Trabajo para listado'!$DE$153:$DG$274,MATCH($A389,'Hoja de Trabajo para listado'!$DE$153:$DE$1048576,0),MATCH((CUADRO!O$5&amp;$E389),'Hoja de Trabajo para listado'!$DE$151:$DG$151,0)),0)+IFERROR(INDEX('Hoja de Trabajo para listado'!$CD$155:$DC$1048576,MATCH($A389,'Hoja de Trabajo para listado'!$CD$155:$CD$1048576,0),MATCH((CUADRO!O$5&amp;$E389),'Hoja de Trabajo para listado'!$CD$151:$DC$151,0)),0)</f>
        <v>0</v>
      </c>
      <c r="P389" s="316">
        <f ca="1">+IFERROR(INDEX('Hoja de Trabajo para listado'!$A$155:$Z$1048576,MATCH($A389,'Hoja de Trabajo para listado'!$A$155:$A$1048576,0),MATCH((CUADRO!P$5&amp;$E389),'Hoja de Trabajo para listado'!$A$151:$Z$151,0)),0)+IFERROR(INDEX('Hoja de Trabajo para listado'!$AB$155:$BA$1048576,MATCH($A389,'Hoja de Trabajo para listado'!$AB$155:$AB$1048576,0),MATCH((CUADRO!P$5&amp;$E389),'Hoja de Trabajo para listado'!$AB$151:$BA$151,0)),0)+IFERROR(INDEX('Hoja de Trabajo para listado'!$BC$155:$CB$1048576,MATCH($A389,'Hoja de Trabajo para listado'!$BC$155:$BC$1048576,0),MATCH((CUADRO!P$5&amp;$E389),'Hoja de Trabajo para listado'!$BC$151:$CB$151,0)),0)+IFERROR(INDEX('Hoja de Trabajo para listado'!$DE$153:$DG$274,MATCH($A389,'Hoja de Trabajo para listado'!$DE$153:$DE$1048576,0),MATCH((CUADRO!P$5&amp;$E389),'Hoja de Trabajo para listado'!$DE$151:$DG$151,0)),0)+IFERROR(INDEX('Hoja de Trabajo para listado'!$CD$155:$DC$1048576,MATCH($A389,'Hoja de Trabajo para listado'!$CD$155:$CD$1048576,0),MATCH((CUADRO!P$5&amp;$E389),'Hoja de Trabajo para listado'!$CD$151:$DC$151,0)),0)</f>
        <v>0</v>
      </c>
      <c r="Q389" s="316">
        <f ca="1">+IFERROR(INDEX('Hoja de Trabajo para listado'!$A$155:$Z$1048576,MATCH($A389,'Hoja de Trabajo para listado'!$A$155:$A$1048576,0),MATCH((CUADRO!Q$5&amp;$E389),'Hoja de Trabajo para listado'!$A$151:$Z$151,0)),0)+IFERROR(INDEX('Hoja de Trabajo para listado'!$AB$155:$BA$1048576,MATCH($A389,'Hoja de Trabajo para listado'!$AB$155:$AB$1048576,0),MATCH((CUADRO!Q$5&amp;$E389),'Hoja de Trabajo para listado'!$AB$151:$BA$151,0)),0)+IFERROR(INDEX('Hoja de Trabajo para listado'!$BC$155:$CB$1048576,MATCH($A389,'Hoja de Trabajo para listado'!$BC$155:$BC$1048576,0),MATCH((CUADRO!Q$5&amp;$E389),'Hoja de Trabajo para listado'!$BC$151:$CB$151,0)),0)+IFERROR(INDEX('Hoja de Trabajo para listado'!$DE$153:$DG$274,MATCH($A389,'Hoja de Trabajo para listado'!$DE$153:$DE$1048576,0),MATCH((CUADRO!Q$5&amp;$E389),'Hoja de Trabajo para listado'!$DE$151:$DG$151,0)),0)+IFERROR(INDEX('Hoja de Trabajo para listado'!$CD$155:$DC$1048576,MATCH($A389,'Hoja de Trabajo para listado'!$CD$155:$CD$1048576,0),MATCH((CUADRO!Q$5&amp;$E389),'Hoja de Trabajo para listado'!$CD$151:$DC$151,0)),0)</f>
        <v>0</v>
      </c>
      <c r="R389" s="316">
        <f t="shared" ca="1" si="10"/>
        <v>0</v>
      </c>
      <c r="S389" s="344">
        <f ca="1">+R388+R389</f>
        <v>0</v>
      </c>
      <c r="T389" s="316">
        <f ca="1">+S389</f>
        <v>0</v>
      </c>
      <c r="U389" s="315">
        <f t="shared" si="11"/>
        <v>2</v>
      </c>
      <c r="V389" s="319" t="str">
        <f>+VLOOKUP(A389,bd_lista!$A$3:$E$593,5,FALSE)</f>
        <v>Gobiernos Autonomos Municipales</v>
      </c>
      <c r="W389" s="426"/>
    </row>
    <row r="390" spans="1:23" ht="15" hidden="1" customHeight="1">
      <c r="A390" s="325">
        <v>1314</v>
      </c>
      <c r="B390" s="427">
        <f>+A390</f>
        <v>1314</v>
      </c>
      <c r="C390" s="318" t="str">
        <f>+VLOOKUP(A390,bd_lista!$A$3:$C$593,3,FALSE)</f>
        <v>Gobierno Autónomo Municipal de Villa Tunari</v>
      </c>
      <c r="D390" s="429" t="str">
        <f>+C390</f>
        <v>Gobierno Autónomo Municipal de Villa Tunari</v>
      </c>
      <c r="E390" s="346" t="s">
        <v>1418</v>
      </c>
      <c r="F390" s="314">
        <f ca="1">+IFERROR(INDEX('Hoja de Trabajo para listado'!$A$155:$Z$1048576,MATCH($A390,'Hoja de Trabajo para listado'!$A$155:$A$1048576,0),MATCH((CUADRO!F$5&amp;$E390),'Hoja de Trabajo para listado'!$A$151:$Z$151,0)),0)+IFERROR(INDEX('Hoja de Trabajo para listado'!$AB$155:$BA$1048576,MATCH($A390,'Hoja de Trabajo para listado'!$AB$155:$AB$1048576,0),MATCH((CUADRO!F$5&amp;$E390),'Hoja de Trabajo para listado'!$AB$151:$BA$151,0)),0)+IFERROR(INDEX('Hoja de Trabajo para listado'!$BC$155:$CB$1048576,MATCH($A390,'Hoja de Trabajo para listado'!$BC$155:$BC$1048576,0),MATCH((CUADRO!F$5&amp;$E390),'Hoja de Trabajo para listado'!$BC$151:$CB$151,0)),0)+IFERROR(INDEX('Hoja de Trabajo para listado'!$DE$153:$DG$274,MATCH($A390,'Hoja de Trabajo para listado'!$DE$153:$DE$1048576,0),MATCH((CUADRO!F$5&amp;$E390),'Hoja de Trabajo para listado'!$DE$151:$DG$151,0)),0)+IFERROR(INDEX('Hoja de Trabajo para listado'!$CD$155:$DC$1048576,MATCH($A390,'Hoja de Trabajo para listado'!$CD$155:$CD$1048576,0),MATCH((CUADRO!F$5&amp;$E390),'Hoja de Trabajo para listado'!$CD$151:$DC$151,0)),0)</f>
        <v>0</v>
      </c>
      <c r="G390" s="314">
        <f ca="1">+IFERROR(INDEX('Hoja de Trabajo para listado'!$A$155:$Z$1048576,MATCH($A390,'Hoja de Trabajo para listado'!$A$155:$A$1048576,0),MATCH((CUADRO!G$5&amp;$E390),'Hoja de Trabajo para listado'!$A$151:$Z$151,0)),0)+IFERROR(INDEX('Hoja de Trabajo para listado'!$AB$155:$BA$1048576,MATCH($A390,'Hoja de Trabajo para listado'!$AB$155:$AB$1048576,0),MATCH((CUADRO!G$5&amp;$E390),'Hoja de Trabajo para listado'!$AB$151:$BA$151,0)),0)+IFERROR(INDEX('Hoja de Trabajo para listado'!$BC$155:$CB$1048576,MATCH($A390,'Hoja de Trabajo para listado'!$BC$155:$BC$1048576,0),MATCH((CUADRO!G$5&amp;$E390),'Hoja de Trabajo para listado'!$BC$151:$CB$151,0)),0)+IFERROR(INDEX('Hoja de Trabajo para listado'!$DE$153:$DG$274,MATCH($A390,'Hoja de Trabajo para listado'!$DE$153:$DE$1048576,0),MATCH((CUADRO!G$5&amp;$E390),'Hoja de Trabajo para listado'!$DE$151:$DG$151,0)),0)+IFERROR(INDEX('Hoja de Trabajo para listado'!$CD$155:$DC$1048576,MATCH($A390,'Hoja de Trabajo para listado'!$CD$155:$CD$1048576,0),MATCH((CUADRO!G$5&amp;$E390),'Hoja de Trabajo para listado'!$CD$151:$DC$151,0)),0)</f>
        <v>0</v>
      </c>
      <c r="H390" s="314">
        <f ca="1">+IFERROR(INDEX('Hoja de Trabajo para listado'!$A$155:$Z$1048576,MATCH($A390,'Hoja de Trabajo para listado'!$A$155:$A$1048576,0),MATCH((CUADRO!H$5&amp;$E390),'Hoja de Trabajo para listado'!$A$151:$Z$151,0)),0)+IFERROR(INDEX('Hoja de Trabajo para listado'!$AB$155:$BA$1048576,MATCH($A390,'Hoja de Trabajo para listado'!$AB$155:$AB$1048576,0),MATCH((CUADRO!H$5&amp;$E390),'Hoja de Trabajo para listado'!$AB$151:$BA$151,0)),0)+IFERROR(INDEX('Hoja de Trabajo para listado'!$BC$155:$CB$1048576,MATCH($A390,'Hoja de Trabajo para listado'!$BC$155:$BC$1048576,0),MATCH((CUADRO!H$5&amp;$E390),'Hoja de Trabajo para listado'!$BC$151:$CB$151,0)),0)+IFERROR(INDEX('Hoja de Trabajo para listado'!$DE$153:$DG$274,MATCH($A390,'Hoja de Trabajo para listado'!$DE$153:$DE$1048576,0),MATCH((CUADRO!H$5&amp;$E390),'Hoja de Trabajo para listado'!$DE$151:$DG$151,0)),0)+IFERROR(INDEX('Hoja de Trabajo para listado'!$CD$155:$DC$1048576,MATCH($A390,'Hoja de Trabajo para listado'!$CD$155:$CD$1048576,0),MATCH((CUADRO!H$5&amp;$E390),'Hoja de Trabajo para listado'!$CD$151:$DC$151,0)),0)</f>
        <v>0</v>
      </c>
      <c r="I390" s="314">
        <f ca="1">+IFERROR(INDEX('Hoja de Trabajo para listado'!$A$155:$Z$1048576,MATCH($A390,'Hoja de Trabajo para listado'!$A$155:$A$1048576,0),MATCH((CUADRO!I$5&amp;$E390),'Hoja de Trabajo para listado'!$A$151:$Z$151,0)),0)+IFERROR(INDEX('Hoja de Trabajo para listado'!$AB$155:$BA$1048576,MATCH($A390,'Hoja de Trabajo para listado'!$AB$155:$AB$1048576,0),MATCH((CUADRO!I$5&amp;$E390),'Hoja de Trabajo para listado'!$AB$151:$BA$151,0)),0)+IFERROR(INDEX('Hoja de Trabajo para listado'!$BC$155:$CB$1048576,MATCH($A390,'Hoja de Trabajo para listado'!$BC$155:$BC$1048576,0),MATCH((CUADRO!I$5&amp;$E390),'Hoja de Trabajo para listado'!$BC$151:$CB$151,0)),0)+IFERROR(INDEX('Hoja de Trabajo para listado'!$DE$153:$DG$274,MATCH($A390,'Hoja de Trabajo para listado'!$DE$153:$DE$1048576,0),MATCH((CUADRO!I$5&amp;$E390),'Hoja de Trabajo para listado'!$DE$151:$DG$151,0)),0)+IFERROR(INDEX('Hoja de Trabajo para listado'!$CD$155:$DC$1048576,MATCH($A390,'Hoja de Trabajo para listado'!$CD$155:$CD$1048576,0),MATCH((CUADRO!I$5&amp;$E390),'Hoja de Trabajo para listado'!$CD$151:$DC$151,0)),0)</f>
        <v>0</v>
      </c>
      <c r="J390" s="314">
        <f ca="1">+IFERROR(INDEX('Hoja de Trabajo para listado'!$A$155:$Z$1048576,MATCH($A390,'Hoja de Trabajo para listado'!$A$155:$A$1048576,0),MATCH((CUADRO!J$5&amp;$E390),'Hoja de Trabajo para listado'!$A$151:$Z$151,0)),0)+IFERROR(INDEX('Hoja de Trabajo para listado'!$AB$155:$BA$1048576,MATCH($A390,'Hoja de Trabajo para listado'!$AB$155:$AB$1048576,0),MATCH((CUADRO!J$5&amp;$E390),'Hoja de Trabajo para listado'!$AB$151:$BA$151,0)),0)+IFERROR(INDEX('Hoja de Trabajo para listado'!$BC$155:$CB$1048576,MATCH($A390,'Hoja de Trabajo para listado'!$BC$155:$BC$1048576,0),MATCH((CUADRO!J$5&amp;$E390),'Hoja de Trabajo para listado'!$BC$151:$CB$151,0)),0)+IFERROR(INDEX('Hoja de Trabajo para listado'!$DE$153:$DG$274,MATCH($A390,'Hoja de Trabajo para listado'!$DE$153:$DE$1048576,0),MATCH((CUADRO!J$5&amp;$E390),'Hoja de Trabajo para listado'!$DE$151:$DG$151,0)),0)+IFERROR(INDEX('Hoja de Trabajo para listado'!$CD$155:$DC$1048576,MATCH($A390,'Hoja de Trabajo para listado'!$CD$155:$CD$1048576,0),MATCH((CUADRO!J$5&amp;$E390),'Hoja de Trabajo para listado'!$CD$151:$DC$151,0)),0)</f>
        <v>0</v>
      </c>
      <c r="K390" s="314">
        <f ca="1">+IFERROR(INDEX('Hoja de Trabajo para listado'!$A$155:$Z$1048576,MATCH($A390,'Hoja de Trabajo para listado'!$A$155:$A$1048576,0),MATCH((CUADRO!K$5&amp;$E390),'Hoja de Trabajo para listado'!$A$151:$Z$151,0)),0)+IFERROR(INDEX('Hoja de Trabajo para listado'!$AB$155:$BA$1048576,MATCH($A390,'Hoja de Trabajo para listado'!$AB$155:$AB$1048576,0),MATCH((CUADRO!K$5&amp;$E390),'Hoja de Trabajo para listado'!$AB$151:$BA$151,0)),0)+IFERROR(INDEX('Hoja de Trabajo para listado'!$BC$155:$CB$1048576,MATCH($A390,'Hoja de Trabajo para listado'!$BC$155:$BC$1048576,0),MATCH((CUADRO!K$5&amp;$E390),'Hoja de Trabajo para listado'!$BC$151:$CB$151,0)),0)+IFERROR(INDEX('Hoja de Trabajo para listado'!$DE$153:$DG$274,MATCH($A390,'Hoja de Trabajo para listado'!$DE$153:$DE$1048576,0),MATCH((CUADRO!K$5&amp;$E390),'Hoja de Trabajo para listado'!$DE$151:$DG$151,0)),0)+IFERROR(INDEX('Hoja de Trabajo para listado'!$CD$155:$DC$1048576,MATCH($A390,'Hoja de Trabajo para listado'!$CD$155:$CD$1048576,0),MATCH((CUADRO!K$5&amp;$E390),'Hoja de Trabajo para listado'!$CD$151:$DC$151,0)),0)</f>
        <v>0</v>
      </c>
      <c r="L390" s="314">
        <f ca="1">+IFERROR(INDEX('Hoja de Trabajo para listado'!$A$155:$Z$1048576,MATCH($A390,'Hoja de Trabajo para listado'!$A$155:$A$1048576,0),MATCH((CUADRO!L$5&amp;$E390),'Hoja de Trabajo para listado'!$A$151:$Z$151,0)),0)+IFERROR(INDEX('Hoja de Trabajo para listado'!$AB$155:$BA$1048576,MATCH($A390,'Hoja de Trabajo para listado'!$AB$155:$AB$1048576,0),MATCH((CUADRO!L$5&amp;$E390),'Hoja de Trabajo para listado'!$AB$151:$BA$151,0)),0)+IFERROR(INDEX('Hoja de Trabajo para listado'!$BC$155:$CB$1048576,MATCH($A390,'Hoja de Trabajo para listado'!$BC$155:$BC$1048576,0),MATCH((CUADRO!L$5&amp;$E390),'Hoja de Trabajo para listado'!$BC$151:$CB$151,0)),0)+IFERROR(INDEX('Hoja de Trabajo para listado'!$DE$153:$DG$274,MATCH($A390,'Hoja de Trabajo para listado'!$DE$153:$DE$1048576,0),MATCH((CUADRO!L$5&amp;$E390),'Hoja de Trabajo para listado'!$DE$151:$DG$151,0)),0)+IFERROR(INDEX('Hoja de Trabajo para listado'!$CD$155:$DC$1048576,MATCH($A390,'Hoja de Trabajo para listado'!$CD$155:$CD$1048576,0),MATCH((CUADRO!L$5&amp;$E390),'Hoja de Trabajo para listado'!$CD$151:$DC$151,0)),0)</f>
        <v>0</v>
      </c>
      <c r="M390" s="314">
        <f ca="1">+IFERROR(INDEX('Hoja de Trabajo para listado'!$A$155:$Z$1048576,MATCH($A390,'Hoja de Trabajo para listado'!$A$155:$A$1048576,0),MATCH((CUADRO!M$5&amp;$E390),'Hoja de Trabajo para listado'!$A$151:$Z$151,0)),0)+IFERROR(INDEX('Hoja de Trabajo para listado'!$AB$155:$BA$1048576,MATCH($A390,'Hoja de Trabajo para listado'!$AB$155:$AB$1048576,0),MATCH((CUADRO!M$5&amp;$E390),'Hoja de Trabajo para listado'!$AB$151:$BA$151,0)),0)+IFERROR(INDEX('Hoja de Trabajo para listado'!$BC$155:$CB$1048576,MATCH($A390,'Hoja de Trabajo para listado'!$BC$155:$BC$1048576,0),MATCH((CUADRO!M$5&amp;$E390),'Hoja de Trabajo para listado'!$BC$151:$CB$151,0)),0)+IFERROR(INDEX('Hoja de Trabajo para listado'!$DE$153:$DG$274,MATCH($A390,'Hoja de Trabajo para listado'!$DE$153:$DE$1048576,0),MATCH((CUADRO!M$5&amp;$E390),'Hoja de Trabajo para listado'!$DE$151:$DG$151,0)),0)+IFERROR(INDEX('Hoja de Trabajo para listado'!$CD$155:$DC$1048576,MATCH($A390,'Hoja de Trabajo para listado'!$CD$155:$CD$1048576,0),MATCH((CUADRO!M$5&amp;$E390),'Hoja de Trabajo para listado'!$CD$151:$DC$151,0)),0)</f>
        <v>0</v>
      </c>
      <c r="N390" s="314">
        <f ca="1">+IFERROR(INDEX('Hoja de Trabajo para listado'!$A$155:$Z$1048576,MATCH($A390,'Hoja de Trabajo para listado'!$A$155:$A$1048576,0),MATCH((CUADRO!N$5&amp;$E390),'Hoja de Trabajo para listado'!$A$151:$Z$151,0)),0)+IFERROR(INDEX('Hoja de Trabajo para listado'!$AB$155:$BA$1048576,MATCH($A390,'Hoja de Trabajo para listado'!$AB$155:$AB$1048576,0),MATCH((CUADRO!N$5&amp;$E390),'Hoja de Trabajo para listado'!$AB$151:$BA$151,0)),0)+IFERROR(INDEX('Hoja de Trabajo para listado'!$BC$155:$CB$1048576,MATCH($A390,'Hoja de Trabajo para listado'!$BC$155:$BC$1048576,0),MATCH((CUADRO!N$5&amp;$E390),'Hoja de Trabajo para listado'!$BC$151:$CB$151,0)),0)+IFERROR(INDEX('Hoja de Trabajo para listado'!$DE$153:$DG$274,MATCH($A390,'Hoja de Trabajo para listado'!$DE$153:$DE$1048576,0),MATCH((CUADRO!N$5&amp;$E390),'Hoja de Trabajo para listado'!$DE$151:$DG$151,0)),0)+IFERROR(INDEX('Hoja de Trabajo para listado'!$CD$155:$DC$1048576,MATCH($A390,'Hoja de Trabajo para listado'!$CD$155:$CD$1048576,0),MATCH((CUADRO!N$5&amp;$E390),'Hoja de Trabajo para listado'!$CD$151:$DC$151,0)),0)</f>
        <v>0</v>
      </c>
      <c r="O390" s="314">
        <f ca="1">+IFERROR(INDEX('Hoja de Trabajo para listado'!$A$155:$Z$1048576,MATCH($A390,'Hoja de Trabajo para listado'!$A$155:$A$1048576,0),MATCH((CUADRO!O$5&amp;$E390),'Hoja de Trabajo para listado'!$A$151:$Z$151,0)),0)+IFERROR(INDEX('Hoja de Trabajo para listado'!$AB$155:$BA$1048576,MATCH($A390,'Hoja de Trabajo para listado'!$AB$155:$AB$1048576,0),MATCH((CUADRO!O$5&amp;$E390),'Hoja de Trabajo para listado'!$AB$151:$BA$151,0)),0)+IFERROR(INDEX('Hoja de Trabajo para listado'!$BC$155:$CB$1048576,MATCH($A390,'Hoja de Trabajo para listado'!$BC$155:$BC$1048576,0),MATCH((CUADRO!O$5&amp;$E390),'Hoja de Trabajo para listado'!$BC$151:$CB$151,0)),0)+IFERROR(INDEX('Hoja de Trabajo para listado'!$DE$153:$DG$274,MATCH($A390,'Hoja de Trabajo para listado'!$DE$153:$DE$1048576,0),MATCH((CUADRO!O$5&amp;$E390),'Hoja de Trabajo para listado'!$DE$151:$DG$151,0)),0)+IFERROR(INDEX('Hoja de Trabajo para listado'!$CD$155:$DC$1048576,MATCH($A390,'Hoja de Trabajo para listado'!$CD$155:$CD$1048576,0),MATCH((CUADRO!O$5&amp;$E390),'Hoja de Trabajo para listado'!$CD$151:$DC$151,0)),0)</f>
        <v>0</v>
      </c>
      <c r="P390" s="314">
        <f ca="1">+IFERROR(INDEX('Hoja de Trabajo para listado'!$A$155:$Z$1048576,MATCH($A390,'Hoja de Trabajo para listado'!$A$155:$A$1048576,0),MATCH((CUADRO!P$5&amp;$E390),'Hoja de Trabajo para listado'!$A$151:$Z$151,0)),0)+IFERROR(INDEX('Hoja de Trabajo para listado'!$AB$155:$BA$1048576,MATCH($A390,'Hoja de Trabajo para listado'!$AB$155:$AB$1048576,0),MATCH((CUADRO!P$5&amp;$E390),'Hoja de Trabajo para listado'!$AB$151:$BA$151,0)),0)+IFERROR(INDEX('Hoja de Trabajo para listado'!$BC$155:$CB$1048576,MATCH($A390,'Hoja de Trabajo para listado'!$BC$155:$BC$1048576,0),MATCH((CUADRO!P$5&amp;$E390),'Hoja de Trabajo para listado'!$BC$151:$CB$151,0)),0)+IFERROR(INDEX('Hoja de Trabajo para listado'!$DE$153:$DG$274,MATCH($A390,'Hoja de Trabajo para listado'!$DE$153:$DE$1048576,0),MATCH((CUADRO!P$5&amp;$E390),'Hoja de Trabajo para listado'!$DE$151:$DG$151,0)),0)+IFERROR(INDEX('Hoja de Trabajo para listado'!$CD$155:$DC$1048576,MATCH($A390,'Hoja de Trabajo para listado'!$CD$155:$CD$1048576,0),MATCH((CUADRO!P$5&amp;$E390),'Hoja de Trabajo para listado'!$CD$151:$DC$151,0)),0)</f>
        <v>0</v>
      </c>
      <c r="Q390" s="314">
        <f ca="1">+IFERROR(INDEX('Hoja de Trabajo para listado'!$A$155:$Z$1048576,MATCH($A390,'Hoja de Trabajo para listado'!$A$155:$A$1048576,0),MATCH((CUADRO!Q$5&amp;$E390),'Hoja de Trabajo para listado'!$A$151:$Z$151,0)),0)+IFERROR(INDEX('Hoja de Trabajo para listado'!$AB$155:$BA$1048576,MATCH($A390,'Hoja de Trabajo para listado'!$AB$155:$AB$1048576,0),MATCH((CUADRO!Q$5&amp;$E390),'Hoja de Trabajo para listado'!$AB$151:$BA$151,0)),0)+IFERROR(INDEX('Hoja de Trabajo para listado'!$BC$155:$CB$1048576,MATCH($A390,'Hoja de Trabajo para listado'!$BC$155:$BC$1048576,0),MATCH((CUADRO!Q$5&amp;$E390),'Hoja de Trabajo para listado'!$BC$151:$CB$151,0)),0)+IFERROR(INDEX('Hoja de Trabajo para listado'!$DE$153:$DG$274,MATCH($A390,'Hoja de Trabajo para listado'!$DE$153:$DE$1048576,0),MATCH((CUADRO!Q$5&amp;$E390),'Hoja de Trabajo para listado'!$DE$151:$DG$151,0)),0)+IFERROR(INDEX('Hoja de Trabajo para listado'!$CD$155:$DC$1048576,MATCH($A390,'Hoja de Trabajo para listado'!$CD$155:$CD$1048576,0),MATCH((CUADRO!Q$5&amp;$E390),'Hoja de Trabajo para listado'!$CD$151:$DC$151,0)),0)</f>
        <v>0</v>
      </c>
      <c r="R390" s="314">
        <f t="shared" ref="R390:R453" ca="1" si="12">+SUM(F390:Q390)</f>
        <v>0</v>
      </c>
      <c r="S390" s="322"/>
      <c r="T390" s="314">
        <f ca="1">+T391</f>
        <v>0</v>
      </c>
      <c r="U390" s="313">
        <f t="shared" ref="U390:U453" si="13">+IF(E390="Débitos",1,2)</f>
        <v>1</v>
      </c>
      <c r="V390" s="319" t="str">
        <f>+VLOOKUP(A390,bd_lista!$A$3:$E$593,5,FALSE)</f>
        <v>Gobiernos Autonomos Municipales</v>
      </c>
      <c r="W390" s="425" t="str">
        <f>+V390</f>
        <v>Gobiernos Autonomos Municipales</v>
      </c>
    </row>
    <row r="391" spans="1:23" ht="15" hidden="1" customHeight="1">
      <c r="A391" s="323">
        <v>1314</v>
      </c>
      <c r="B391" s="428"/>
      <c r="C391" s="319" t="str">
        <f>+VLOOKUP(A391,bd_lista!$A$3:$C$593,3,FALSE)</f>
        <v>Gobierno Autónomo Municipal de Villa Tunari</v>
      </c>
      <c r="D391" s="430"/>
      <c r="E391" s="347" t="s">
        <v>1419</v>
      </c>
      <c r="F391" s="316">
        <f ca="1">+IFERROR(INDEX('Hoja de Trabajo para listado'!$A$155:$Z$1048576,MATCH($A391,'Hoja de Trabajo para listado'!$A$155:$A$1048576,0),MATCH((CUADRO!F$5&amp;$E391),'Hoja de Trabajo para listado'!$A$151:$Z$151,0)),0)+IFERROR(INDEX('Hoja de Trabajo para listado'!$AB$155:$BA$1048576,MATCH($A391,'Hoja de Trabajo para listado'!$AB$155:$AB$1048576,0),MATCH((CUADRO!F$5&amp;$E391),'Hoja de Trabajo para listado'!$AB$151:$BA$151,0)),0)+IFERROR(INDEX('Hoja de Trabajo para listado'!$BC$155:$CB$1048576,MATCH($A391,'Hoja de Trabajo para listado'!$BC$155:$BC$1048576,0),MATCH((CUADRO!F$5&amp;$E391),'Hoja de Trabajo para listado'!$BC$151:$CB$151,0)),0)+IFERROR(INDEX('Hoja de Trabajo para listado'!$DE$153:$DG$274,MATCH($A391,'Hoja de Trabajo para listado'!$DE$153:$DE$1048576,0),MATCH((CUADRO!F$5&amp;$E391),'Hoja de Trabajo para listado'!$DE$151:$DG$151,0)),0)+IFERROR(INDEX('Hoja de Trabajo para listado'!$CD$155:$DC$1048576,MATCH($A391,'Hoja de Trabajo para listado'!$CD$155:$CD$1048576,0),MATCH((CUADRO!F$5&amp;$E391),'Hoja de Trabajo para listado'!$CD$151:$DC$151,0)),0)</f>
        <v>0</v>
      </c>
      <c r="G391" s="316">
        <f ca="1">+IFERROR(INDEX('Hoja de Trabajo para listado'!$A$155:$Z$1048576,MATCH($A391,'Hoja de Trabajo para listado'!$A$155:$A$1048576,0),MATCH((CUADRO!G$5&amp;$E391),'Hoja de Trabajo para listado'!$A$151:$Z$151,0)),0)+IFERROR(INDEX('Hoja de Trabajo para listado'!$AB$155:$BA$1048576,MATCH($A391,'Hoja de Trabajo para listado'!$AB$155:$AB$1048576,0),MATCH((CUADRO!G$5&amp;$E391),'Hoja de Trabajo para listado'!$AB$151:$BA$151,0)),0)+IFERROR(INDEX('Hoja de Trabajo para listado'!$BC$155:$CB$1048576,MATCH($A391,'Hoja de Trabajo para listado'!$BC$155:$BC$1048576,0),MATCH((CUADRO!G$5&amp;$E391),'Hoja de Trabajo para listado'!$BC$151:$CB$151,0)),0)+IFERROR(INDEX('Hoja de Trabajo para listado'!$DE$153:$DG$274,MATCH($A391,'Hoja de Trabajo para listado'!$DE$153:$DE$1048576,0),MATCH((CUADRO!G$5&amp;$E391),'Hoja de Trabajo para listado'!$DE$151:$DG$151,0)),0)+IFERROR(INDEX('Hoja de Trabajo para listado'!$CD$155:$DC$1048576,MATCH($A391,'Hoja de Trabajo para listado'!$CD$155:$CD$1048576,0),MATCH((CUADRO!G$5&amp;$E391),'Hoja de Trabajo para listado'!$CD$151:$DC$151,0)),0)</f>
        <v>0</v>
      </c>
      <c r="H391" s="316">
        <f ca="1">+IFERROR(INDEX('Hoja de Trabajo para listado'!$A$155:$Z$1048576,MATCH($A391,'Hoja de Trabajo para listado'!$A$155:$A$1048576,0),MATCH((CUADRO!H$5&amp;$E391),'Hoja de Trabajo para listado'!$A$151:$Z$151,0)),0)+IFERROR(INDEX('Hoja de Trabajo para listado'!$AB$155:$BA$1048576,MATCH($A391,'Hoja de Trabajo para listado'!$AB$155:$AB$1048576,0),MATCH((CUADRO!H$5&amp;$E391),'Hoja de Trabajo para listado'!$AB$151:$BA$151,0)),0)+IFERROR(INDEX('Hoja de Trabajo para listado'!$BC$155:$CB$1048576,MATCH($A391,'Hoja de Trabajo para listado'!$BC$155:$BC$1048576,0),MATCH((CUADRO!H$5&amp;$E391),'Hoja de Trabajo para listado'!$BC$151:$CB$151,0)),0)+IFERROR(INDEX('Hoja de Trabajo para listado'!$DE$153:$DG$274,MATCH($A391,'Hoja de Trabajo para listado'!$DE$153:$DE$1048576,0),MATCH((CUADRO!H$5&amp;$E391),'Hoja de Trabajo para listado'!$DE$151:$DG$151,0)),0)+IFERROR(INDEX('Hoja de Trabajo para listado'!$CD$155:$DC$1048576,MATCH($A391,'Hoja de Trabajo para listado'!$CD$155:$CD$1048576,0),MATCH((CUADRO!H$5&amp;$E391),'Hoja de Trabajo para listado'!$CD$151:$DC$151,0)),0)</f>
        <v>0</v>
      </c>
      <c r="I391" s="316">
        <f ca="1">+IFERROR(INDEX('Hoja de Trabajo para listado'!$A$155:$Z$1048576,MATCH($A391,'Hoja de Trabajo para listado'!$A$155:$A$1048576,0),MATCH((CUADRO!I$5&amp;$E391),'Hoja de Trabajo para listado'!$A$151:$Z$151,0)),0)+IFERROR(INDEX('Hoja de Trabajo para listado'!$AB$155:$BA$1048576,MATCH($A391,'Hoja de Trabajo para listado'!$AB$155:$AB$1048576,0),MATCH((CUADRO!I$5&amp;$E391),'Hoja de Trabajo para listado'!$AB$151:$BA$151,0)),0)+IFERROR(INDEX('Hoja de Trabajo para listado'!$BC$155:$CB$1048576,MATCH($A391,'Hoja de Trabajo para listado'!$BC$155:$BC$1048576,0),MATCH((CUADRO!I$5&amp;$E391),'Hoja de Trabajo para listado'!$BC$151:$CB$151,0)),0)+IFERROR(INDEX('Hoja de Trabajo para listado'!$DE$153:$DG$274,MATCH($A391,'Hoja de Trabajo para listado'!$DE$153:$DE$1048576,0),MATCH((CUADRO!I$5&amp;$E391),'Hoja de Trabajo para listado'!$DE$151:$DG$151,0)),0)+IFERROR(INDEX('Hoja de Trabajo para listado'!$CD$155:$DC$1048576,MATCH($A391,'Hoja de Trabajo para listado'!$CD$155:$CD$1048576,0),MATCH((CUADRO!I$5&amp;$E391),'Hoja de Trabajo para listado'!$CD$151:$DC$151,0)),0)</f>
        <v>0</v>
      </c>
      <c r="J391" s="316">
        <f ca="1">+IFERROR(INDEX('Hoja de Trabajo para listado'!$A$155:$Z$1048576,MATCH($A391,'Hoja de Trabajo para listado'!$A$155:$A$1048576,0),MATCH((CUADRO!J$5&amp;$E391),'Hoja de Trabajo para listado'!$A$151:$Z$151,0)),0)+IFERROR(INDEX('Hoja de Trabajo para listado'!$AB$155:$BA$1048576,MATCH($A391,'Hoja de Trabajo para listado'!$AB$155:$AB$1048576,0),MATCH((CUADRO!J$5&amp;$E391),'Hoja de Trabajo para listado'!$AB$151:$BA$151,0)),0)+IFERROR(INDEX('Hoja de Trabajo para listado'!$BC$155:$CB$1048576,MATCH($A391,'Hoja de Trabajo para listado'!$BC$155:$BC$1048576,0),MATCH((CUADRO!J$5&amp;$E391),'Hoja de Trabajo para listado'!$BC$151:$CB$151,0)),0)+IFERROR(INDEX('Hoja de Trabajo para listado'!$DE$153:$DG$274,MATCH($A391,'Hoja de Trabajo para listado'!$DE$153:$DE$1048576,0),MATCH((CUADRO!J$5&amp;$E391),'Hoja de Trabajo para listado'!$DE$151:$DG$151,0)),0)+IFERROR(INDEX('Hoja de Trabajo para listado'!$CD$155:$DC$1048576,MATCH($A391,'Hoja de Trabajo para listado'!$CD$155:$CD$1048576,0),MATCH((CUADRO!J$5&amp;$E391),'Hoja de Trabajo para listado'!$CD$151:$DC$151,0)),0)</f>
        <v>0</v>
      </c>
      <c r="K391" s="316">
        <f ca="1">+IFERROR(INDEX('Hoja de Trabajo para listado'!$A$155:$Z$1048576,MATCH($A391,'Hoja de Trabajo para listado'!$A$155:$A$1048576,0),MATCH((CUADRO!K$5&amp;$E391),'Hoja de Trabajo para listado'!$A$151:$Z$151,0)),0)+IFERROR(INDEX('Hoja de Trabajo para listado'!$AB$155:$BA$1048576,MATCH($A391,'Hoja de Trabajo para listado'!$AB$155:$AB$1048576,0),MATCH((CUADRO!K$5&amp;$E391),'Hoja de Trabajo para listado'!$AB$151:$BA$151,0)),0)+IFERROR(INDEX('Hoja de Trabajo para listado'!$BC$155:$CB$1048576,MATCH($A391,'Hoja de Trabajo para listado'!$BC$155:$BC$1048576,0),MATCH((CUADRO!K$5&amp;$E391),'Hoja de Trabajo para listado'!$BC$151:$CB$151,0)),0)+IFERROR(INDEX('Hoja de Trabajo para listado'!$DE$153:$DG$274,MATCH($A391,'Hoja de Trabajo para listado'!$DE$153:$DE$1048576,0),MATCH((CUADRO!K$5&amp;$E391),'Hoja de Trabajo para listado'!$DE$151:$DG$151,0)),0)+IFERROR(INDEX('Hoja de Trabajo para listado'!$CD$155:$DC$1048576,MATCH($A391,'Hoja de Trabajo para listado'!$CD$155:$CD$1048576,0),MATCH((CUADRO!K$5&amp;$E391),'Hoja de Trabajo para listado'!$CD$151:$DC$151,0)),0)</f>
        <v>0</v>
      </c>
      <c r="L391" s="316">
        <f ca="1">+IFERROR(INDEX('Hoja de Trabajo para listado'!$A$155:$Z$1048576,MATCH($A391,'Hoja de Trabajo para listado'!$A$155:$A$1048576,0),MATCH((CUADRO!L$5&amp;$E391),'Hoja de Trabajo para listado'!$A$151:$Z$151,0)),0)+IFERROR(INDEX('Hoja de Trabajo para listado'!$AB$155:$BA$1048576,MATCH($A391,'Hoja de Trabajo para listado'!$AB$155:$AB$1048576,0),MATCH((CUADRO!L$5&amp;$E391),'Hoja de Trabajo para listado'!$AB$151:$BA$151,0)),0)+IFERROR(INDEX('Hoja de Trabajo para listado'!$BC$155:$CB$1048576,MATCH($A391,'Hoja de Trabajo para listado'!$BC$155:$BC$1048576,0),MATCH((CUADRO!L$5&amp;$E391),'Hoja de Trabajo para listado'!$BC$151:$CB$151,0)),0)+IFERROR(INDEX('Hoja de Trabajo para listado'!$DE$153:$DG$274,MATCH($A391,'Hoja de Trabajo para listado'!$DE$153:$DE$1048576,0),MATCH((CUADRO!L$5&amp;$E391),'Hoja de Trabajo para listado'!$DE$151:$DG$151,0)),0)+IFERROR(INDEX('Hoja de Trabajo para listado'!$CD$155:$DC$1048576,MATCH($A391,'Hoja de Trabajo para listado'!$CD$155:$CD$1048576,0),MATCH((CUADRO!L$5&amp;$E391),'Hoja de Trabajo para listado'!$CD$151:$DC$151,0)),0)</f>
        <v>0</v>
      </c>
      <c r="M391" s="316">
        <f ca="1">+IFERROR(INDEX('Hoja de Trabajo para listado'!$A$155:$Z$1048576,MATCH($A391,'Hoja de Trabajo para listado'!$A$155:$A$1048576,0),MATCH((CUADRO!M$5&amp;$E391),'Hoja de Trabajo para listado'!$A$151:$Z$151,0)),0)+IFERROR(INDEX('Hoja de Trabajo para listado'!$AB$155:$BA$1048576,MATCH($A391,'Hoja de Trabajo para listado'!$AB$155:$AB$1048576,0),MATCH((CUADRO!M$5&amp;$E391),'Hoja de Trabajo para listado'!$AB$151:$BA$151,0)),0)+IFERROR(INDEX('Hoja de Trabajo para listado'!$BC$155:$CB$1048576,MATCH($A391,'Hoja de Trabajo para listado'!$BC$155:$BC$1048576,0),MATCH((CUADRO!M$5&amp;$E391),'Hoja de Trabajo para listado'!$BC$151:$CB$151,0)),0)+IFERROR(INDEX('Hoja de Trabajo para listado'!$DE$153:$DG$274,MATCH($A391,'Hoja de Trabajo para listado'!$DE$153:$DE$1048576,0),MATCH((CUADRO!M$5&amp;$E391),'Hoja de Trabajo para listado'!$DE$151:$DG$151,0)),0)+IFERROR(INDEX('Hoja de Trabajo para listado'!$CD$155:$DC$1048576,MATCH($A391,'Hoja de Trabajo para listado'!$CD$155:$CD$1048576,0),MATCH((CUADRO!M$5&amp;$E391),'Hoja de Trabajo para listado'!$CD$151:$DC$151,0)),0)</f>
        <v>0</v>
      </c>
      <c r="N391" s="316">
        <f ca="1">+IFERROR(INDEX('Hoja de Trabajo para listado'!$A$155:$Z$1048576,MATCH($A391,'Hoja de Trabajo para listado'!$A$155:$A$1048576,0),MATCH((CUADRO!N$5&amp;$E391),'Hoja de Trabajo para listado'!$A$151:$Z$151,0)),0)+IFERROR(INDEX('Hoja de Trabajo para listado'!$AB$155:$BA$1048576,MATCH($A391,'Hoja de Trabajo para listado'!$AB$155:$AB$1048576,0),MATCH((CUADRO!N$5&amp;$E391),'Hoja de Trabajo para listado'!$AB$151:$BA$151,0)),0)+IFERROR(INDEX('Hoja de Trabajo para listado'!$BC$155:$CB$1048576,MATCH($A391,'Hoja de Trabajo para listado'!$BC$155:$BC$1048576,0),MATCH((CUADRO!N$5&amp;$E391),'Hoja de Trabajo para listado'!$BC$151:$CB$151,0)),0)+IFERROR(INDEX('Hoja de Trabajo para listado'!$DE$153:$DG$274,MATCH($A391,'Hoja de Trabajo para listado'!$DE$153:$DE$1048576,0),MATCH((CUADRO!N$5&amp;$E391),'Hoja de Trabajo para listado'!$DE$151:$DG$151,0)),0)+IFERROR(INDEX('Hoja de Trabajo para listado'!$CD$155:$DC$1048576,MATCH($A391,'Hoja de Trabajo para listado'!$CD$155:$CD$1048576,0),MATCH((CUADRO!N$5&amp;$E391),'Hoja de Trabajo para listado'!$CD$151:$DC$151,0)),0)</f>
        <v>0</v>
      </c>
      <c r="O391" s="316">
        <f ca="1">+IFERROR(INDEX('Hoja de Trabajo para listado'!$A$155:$Z$1048576,MATCH($A391,'Hoja de Trabajo para listado'!$A$155:$A$1048576,0),MATCH((CUADRO!O$5&amp;$E391),'Hoja de Trabajo para listado'!$A$151:$Z$151,0)),0)+IFERROR(INDEX('Hoja de Trabajo para listado'!$AB$155:$BA$1048576,MATCH($A391,'Hoja de Trabajo para listado'!$AB$155:$AB$1048576,0),MATCH((CUADRO!O$5&amp;$E391),'Hoja de Trabajo para listado'!$AB$151:$BA$151,0)),0)+IFERROR(INDEX('Hoja de Trabajo para listado'!$BC$155:$CB$1048576,MATCH($A391,'Hoja de Trabajo para listado'!$BC$155:$BC$1048576,0),MATCH((CUADRO!O$5&amp;$E391),'Hoja de Trabajo para listado'!$BC$151:$CB$151,0)),0)+IFERROR(INDEX('Hoja de Trabajo para listado'!$DE$153:$DG$274,MATCH($A391,'Hoja de Trabajo para listado'!$DE$153:$DE$1048576,0),MATCH((CUADRO!O$5&amp;$E391),'Hoja de Trabajo para listado'!$DE$151:$DG$151,0)),0)+IFERROR(INDEX('Hoja de Trabajo para listado'!$CD$155:$DC$1048576,MATCH($A391,'Hoja de Trabajo para listado'!$CD$155:$CD$1048576,0),MATCH((CUADRO!O$5&amp;$E391),'Hoja de Trabajo para listado'!$CD$151:$DC$151,0)),0)</f>
        <v>0</v>
      </c>
      <c r="P391" s="316">
        <f ca="1">+IFERROR(INDEX('Hoja de Trabajo para listado'!$A$155:$Z$1048576,MATCH($A391,'Hoja de Trabajo para listado'!$A$155:$A$1048576,0),MATCH((CUADRO!P$5&amp;$E391),'Hoja de Trabajo para listado'!$A$151:$Z$151,0)),0)+IFERROR(INDEX('Hoja de Trabajo para listado'!$AB$155:$BA$1048576,MATCH($A391,'Hoja de Trabajo para listado'!$AB$155:$AB$1048576,0),MATCH((CUADRO!P$5&amp;$E391),'Hoja de Trabajo para listado'!$AB$151:$BA$151,0)),0)+IFERROR(INDEX('Hoja de Trabajo para listado'!$BC$155:$CB$1048576,MATCH($A391,'Hoja de Trabajo para listado'!$BC$155:$BC$1048576,0),MATCH((CUADRO!P$5&amp;$E391),'Hoja de Trabajo para listado'!$BC$151:$CB$151,0)),0)+IFERROR(INDEX('Hoja de Trabajo para listado'!$DE$153:$DG$274,MATCH($A391,'Hoja de Trabajo para listado'!$DE$153:$DE$1048576,0),MATCH((CUADRO!P$5&amp;$E391),'Hoja de Trabajo para listado'!$DE$151:$DG$151,0)),0)+IFERROR(INDEX('Hoja de Trabajo para listado'!$CD$155:$DC$1048576,MATCH($A391,'Hoja de Trabajo para listado'!$CD$155:$CD$1048576,0),MATCH((CUADRO!P$5&amp;$E391),'Hoja de Trabajo para listado'!$CD$151:$DC$151,0)),0)</f>
        <v>0</v>
      </c>
      <c r="Q391" s="316">
        <f ca="1">+IFERROR(INDEX('Hoja de Trabajo para listado'!$A$155:$Z$1048576,MATCH($A391,'Hoja de Trabajo para listado'!$A$155:$A$1048576,0),MATCH((CUADRO!Q$5&amp;$E391),'Hoja de Trabajo para listado'!$A$151:$Z$151,0)),0)+IFERROR(INDEX('Hoja de Trabajo para listado'!$AB$155:$BA$1048576,MATCH($A391,'Hoja de Trabajo para listado'!$AB$155:$AB$1048576,0),MATCH((CUADRO!Q$5&amp;$E391),'Hoja de Trabajo para listado'!$AB$151:$BA$151,0)),0)+IFERROR(INDEX('Hoja de Trabajo para listado'!$BC$155:$CB$1048576,MATCH($A391,'Hoja de Trabajo para listado'!$BC$155:$BC$1048576,0),MATCH((CUADRO!Q$5&amp;$E391),'Hoja de Trabajo para listado'!$BC$151:$CB$151,0)),0)+IFERROR(INDEX('Hoja de Trabajo para listado'!$DE$153:$DG$274,MATCH($A391,'Hoja de Trabajo para listado'!$DE$153:$DE$1048576,0),MATCH((CUADRO!Q$5&amp;$E391),'Hoja de Trabajo para listado'!$DE$151:$DG$151,0)),0)+IFERROR(INDEX('Hoja de Trabajo para listado'!$CD$155:$DC$1048576,MATCH($A391,'Hoja de Trabajo para listado'!$CD$155:$CD$1048576,0),MATCH((CUADRO!Q$5&amp;$E391),'Hoja de Trabajo para listado'!$CD$151:$DC$151,0)),0)</f>
        <v>0</v>
      </c>
      <c r="R391" s="316">
        <f t="shared" ca="1" si="12"/>
        <v>0</v>
      </c>
      <c r="S391" s="344">
        <f ca="1">+R390+R391</f>
        <v>0</v>
      </c>
      <c r="T391" s="316">
        <f ca="1">+S391</f>
        <v>0</v>
      </c>
      <c r="U391" s="315">
        <f t="shared" si="13"/>
        <v>2</v>
      </c>
      <c r="V391" s="319" t="str">
        <f>+VLOOKUP(A391,bd_lista!$A$3:$E$593,5,FALSE)</f>
        <v>Gobiernos Autonomos Municipales</v>
      </c>
      <c r="W391" s="426"/>
    </row>
    <row r="392" spans="1:23" ht="15" hidden="1" customHeight="1">
      <c r="A392" s="325">
        <v>1315</v>
      </c>
      <c r="B392" s="427">
        <f>+A392</f>
        <v>1315</v>
      </c>
      <c r="C392" s="318" t="str">
        <f>+VLOOKUP(A392,bd_lista!$A$3:$C$593,3,FALSE)</f>
        <v>Gobierno Autónomo Municipal de Punata</v>
      </c>
      <c r="D392" s="429" t="str">
        <f>+C392</f>
        <v>Gobierno Autónomo Municipal de Punata</v>
      </c>
      <c r="E392" s="346" t="s">
        <v>1418</v>
      </c>
      <c r="F392" s="314">
        <f ca="1">+IFERROR(INDEX('Hoja de Trabajo para listado'!$A$155:$Z$1048576,MATCH($A392,'Hoja de Trabajo para listado'!$A$155:$A$1048576,0),MATCH((CUADRO!F$5&amp;$E392),'Hoja de Trabajo para listado'!$A$151:$Z$151,0)),0)+IFERROR(INDEX('Hoja de Trabajo para listado'!$AB$155:$BA$1048576,MATCH($A392,'Hoja de Trabajo para listado'!$AB$155:$AB$1048576,0),MATCH((CUADRO!F$5&amp;$E392),'Hoja de Trabajo para listado'!$AB$151:$BA$151,0)),0)+IFERROR(INDEX('Hoja de Trabajo para listado'!$BC$155:$CB$1048576,MATCH($A392,'Hoja de Trabajo para listado'!$BC$155:$BC$1048576,0),MATCH((CUADRO!F$5&amp;$E392),'Hoja de Trabajo para listado'!$BC$151:$CB$151,0)),0)+IFERROR(INDEX('Hoja de Trabajo para listado'!$DE$153:$DG$274,MATCH($A392,'Hoja de Trabajo para listado'!$DE$153:$DE$1048576,0),MATCH((CUADRO!F$5&amp;$E392),'Hoja de Trabajo para listado'!$DE$151:$DG$151,0)),0)+IFERROR(INDEX('Hoja de Trabajo para listado'!$CD$155:$DC$1048576,MATCH($A392,'Hoja de Trabajo para listado'!$CD$155:$CD$1048576,0),MATCH((CUADRO!F$5&amp;$E392),'Hoja de Trabajo para listado'!$CD$151:$DC$151,0)),0)</f>
        <v>0</v>
      </c>
      <c r="G392" s="314">
        <f ca="1">+IFERROR(INDEX('Hoja de Trabajo para listado'!$A$155:$Z$1048576,MATCH($A392,'Hoja de Trabajo para listado'!$A$155:$A$1048576,0),MATCH((CUADRO!G$5&amp;$E392),'Hoja de Trabajo para listado'!$A$151:$Z$151,0)),0)+IFERROR(INDEX('Hoja de Trabajo para listado'!$AB$155:$BA$1048576,MATCH($A392,'Hoja de Trabajo para listado'!$AB$155:$AB$1048576,0),MATCH((CUADRO!G$5&amp;$E392),'Hoja de Trabajo para listado'!$AB$151:$BA$151,0)),0)+IFERROR(INDEX('Hoja de Trabajo para listado'!$BC$155:$CB$1048576,MATCH($A392,'Hoja de Trabajo para listado'!$BC$155:$BC$1048576,0),MATCH((CUADRO!G$5&amp;$E392),'Hoja de Trabajo para listado'!$BC$151:$CB$151,0)),0)+IFERROR(INDEX('Hoja de Trabajo para listado'!$DE$153:$DG$274,MATCH($A392,'Hoja de Trabajo para listado'!$DE$153:$DE$1048576,0),MATCH((CUADRO!G$5&amp;$E392),'Hoja de Trabajo para listado'!$DE$151:$DG$151,0)),0)+IFERROR(INDEX('Hoja de Trabajo para listado'!$CD$155:$DC$1048576,MATCH($A392,'Hoja de Trabajo para listado'!$CD$155:$CD$1048576,0),MATCH((CUADRO!G$5&amp;$E392),'Hoja de Trabajo para listado'!$CD$151:$DC$151,0)),0)</f>
        <v>0</v>
      </c>
      <c r="H392" s="314">
        <f ca="1">+IFERROR(INDEX('Hoja de Trabajo para listado'!$A$155:$Z$1048576,MATCH($A392,'Hoja de Trabajo para listado'!$A$155:$A$1048576,0),MATCH((CUADRO!H$5&amp;$E392),'Hoja de Trabajo para listado'!$A$151:$Z$151,0)),0)+IFERROR(INDEX('Hoja de Trabajo para listado'!$AB$155:$BA$1048576,MATCH($A392,'Hoja de Trabajo para listado'!$AB$155:$AB$1048576,0),MATCH((CUADRO!H$5&amp;$E392),'Hoja de Trabajo para listado'!$AB$151:$BA$151,0)),0)+IFERROR(INDEX('Hoja de Trabajo para listado'!$BC$155:$CB$1048576,MATCH($A392,'Hoja de Trabajo para listado'!$BC$155:$BC$1048576,0),MATCH((CUADRO!H$5&amp;$E392),'Hoja de Trabajo para listado'!$BC$151:$CB$151,0)),0)+IFERROR(INDEX('Hoja de Trabajo para listado'!$DE$153:$DG$274,MATCH($A392,'Hoja de Trabajo para listado'!$DE$153:$DE$1048576,0),MATCH((CUADRO!H$5&amp;$E392),'Hoja de Trabajo para listado'!$DE$151:$DG$151,0)),0)+IFERROR(INDEX('Hoja de Trabajo para listado'!$CD$155:$DC$1048576,MATCH($A392,'Hoja de Trabajo para listado'!$CD$155:$CD$1048576,0),MATCH((CUADRO!H$5&amp;$E392),'Hoja de Trabajo para listado'!$CD$151:$DC$151,0)),0)</f>
        <v>0</v>
      </c>
      <c r="I392" s="314">
        <f ca="1">+IFERROR(INDEX('Hoja de Trabajo para listado'!$A$155:$Z$1048576,MATCH($A392,'Hoja de Trabajo para listado'!$A$155:$A$1048576,0),MATCH((CUADRO!I$5&amp;$E392),'Hoja de Trabajo para listado'!$A$151:$Z$151,0)),0)+IFERROR(INDEX('Hoja de Trabajo para listado'!$AB$155:$BA$1048576,MATCH($A392,'Hoja de Trabajo para listado'!$AB$155:$AB$1048576,0),MATCH((CUADRO!I$5&amp;$E392),'Hoja de Trabajo para listado'!$AB$151:$BA$151,0)),0)+IFERROR(INDEX('Hoja de Trabajo para listado'!$BC$155:$CB$1048576,MATCH($A392,'Hoja de Trabajo para listado'!$BC$155:$BC$1048576,0),MATCH((CUADRO!I$5&amp;$E392),'Hoja de Trabajo para listado'!$BC$151:$CB$151,0)),0)+IFERROR(INDEX('Hoja de Trabajo para listado'!$DE$153:$DG$274,MATCH($A392,'Hoja de Trabajo para listado'!$DE$153:$DE$1048576,0),MATCH((CUADRO!I$5&amp;$E392),'Hoja de Trabajo para listado'!$DE$151:$DG$151,0)),0)+IFERROR(INDEX('Hoja de Trabajo para listado'!$CD$155:$DC$1048576,MATCH($A392,'Hoja de Trabajo para listado'!$CD$155:$CD$1048576,0),MATCH((CUADRO!I$5&amp;$E392),'Hoja de Trabajo para listado'!$CD$151:$DC$151,0)),0)</f>
        <v>0</v>
      </c>
      <c r="J392" s="314">
        <f ca="1">+IFERROR(INDEX('Hoja de Trabajo para listado'!$A$155:$Z$1048576,MATCH($A392,'Hoja de Trabajo para listado'!$A$155:$A$1048576,0),MATCH((CUADRO!J$5&amp;$E392),'Hoja de Trabajo para listado'!$A$151:$Z$151,0)),0)+IFERROR(INDEX('Hoja de Trabajo para listado'!$AB$155:$BA$1048576,MATCH($A392,'Hoja de Trabajo para listado'!$AB$155:$AB$1048576,0),MATCH((CUADRO!J$5&amp;$E392),'Hoja de Trabajo para listado'!$AB$151:$BA$151,0)),0)+IFERROR(INDEX('Hoja de Trabajo para listado'!$BC$155:$CB$1048576,MATCH($A392,'Hoja de Trabajo para listado'!$BC$155:$BC$1048576,0),MATCH((CUADRO!J$5&amp;$E392),'Hoja de Trabajo para listado'!$BC$151:$CB$151,0)),0)+IFERROR(INDEX('Hoja de Trabajo para listado'!$DE$153:$DG$274,MATCH($A392,'Hoja de Trabajo para listado'!$DE$153:$DE$1048576,0),MATCH((CUADRO!J$5&amp;$E392),'Hoja de Trabajo para listado'!$DE$151:$DG$151,0)),0)+IFERROR(INDEX('Hoja de Trabajo para listado'!$CD$155:$DC$1048576,MATCH($A392,'Hoja de Trabajo para listado'!$CD$155:$CD$1048576,0),MATCH((CUADRO!J$5&amp;$E392),'Hoja de Trabajo para listado'!$CD$151:$DC$151,0)),0)</f>
        <v>0</v>
      </c>
      <c r="K392" s="314">
        <f ca="1">+IFERROR(INDEX('Hoja de Trabajo para listado'!$A$155:$Z$1048576,MATCH($A392,'Hoja de Trabajo para listado'!$A$155:$A$1048576,0),MATCH((CUADRO!K$5&amp;$E392),'Hoja de Trabajo para listado'!$A$151:$Z$151,0)),0)+IFERROR(INDEX('Hoja de Trabajo para listado'!$AB$155:$BA$1048576,MATCH($A392,'Hoja de Trabajo para listado'!$AB$155:$AB$1048576,0),MATCH((CUADRO!K$5&amp;$E392),'Hoja de Trabajo para listado'!$AB$151:$BA$151,0)),0)+IFERROR(INDEX('Hoja de Trabajo para listado'!$BC$155:$CB$1048576,MATCH($A392,'Hoja de Trabajo para listado'!$BC$155:$BC$1048576,0),MATCH((CUADRO!K$5&amp;$E392),'Hoja de Trabajo para listado'!$BC$151:$CB$151,0)),0)+IFERROR(INDEX('Hoja de Trabajo para listado'!$DE$153:$DG$274,MATCH($A392,'Hoja de Trabajo para listado'!$DE$153:$DE$1048576,0),MATCH((CUADRO!K$5&amp;$E392),'Hoja de Trabajo para listado'!$DE$151:$DG$151,0)),0)+IFERROR(INDEX('Hoja de Trabajo para listado'!$CD$155:$DC$1048576,MATCH($A392,'Hoja de Trabajo para listado'!$CD$155:$CD$1048576,0),MATCH((CUADRO!K$5&amp;$E392),'Hoja de Trabajo para listado'!$CD$151:$DC$151,0)),0)</f>
        <v>0</v>
      </c>
      <c r="L392" s="314">
        <f ca="1">+IFERROR(INDEX('Hoja de Trabajo para listado'!$A$155:$Z$1048576,MATCH($A392,'Hoja de Trabajo para listado'!$A$155:$A$1048576,0),MATCH((CUADRO!L$5&amp;$E392),'Hoja de Trabajo para listado'!$A$151:$Z$151,0)),0)+IFERROR(INDEX('Hoja de Trabajo para listado'!$AB$155:$BA$1048576,MATCH($A392,'Hoja de Trabajo para listado'!$AB$155:$AB$1048576,0),MATCH((CUADRO!L$5&amp;$E392),'Hoja de Trabajo para listado'!$AB$151:$BA$151,0)),0)+IFERROR(INDEX('Hoja de Trabajo para listado'!$BC$155:$CB$1048576,MATCH($A392,'Hoja de Trabajo para listado'!$BC$155:$BC$1048576,0),MATCH((CUADRO!L$5&amp;$E392),'Hoja de Trabajo para listado'!$BC$151:$CB$151,0)),0)+IFERROR(INDEX('Hoja de Trabajo para listado'!$DE$153:$DG$274,MATCH($A392,'Hoja de Trabajo para listado'!$DE$153:$DE$1048576,0),MATCH((CUADRO!L$5&amp;$E392),'Hoja de Trabajo para listado'!$DE$151:$DG$151,0)),0)+IFERROR(INDEX('Hoja de Trabajo para listado'!$CD$155:$DC$1048576,MATCH($A392,'Hoja de Trabajo para listado'!$CD$155:$CD$1048576,0),MATCH((CUADRO!L$5&amp;$E392),'Hoja de Trabajo para listado'!$CD$151:$DC$151,0)),0)</f>
        <v>0</v>
      </c>
      <c r="M392" s="314">
        <f ca="1">+IFERROR(INDEX('Hoja de Trabajo para listado'!$A$155:$Z$1048576,MATCH($A392,'Hoja de Trabajo para listado'!$A$155:$A$1048576,0),MATCH((CUADRO!M$5&amp;$E392),'Hoja de Trabajo para listado'!$A$151:$Z$151,0)),0)+IFERROR(INDEX('Hoja de Trabajo para listado'!$AB$155:$BA$1048576,MATCH($A392,'Hoja de Trabajo para listado'!$AB$155:$AB$1048576,0),MATCH((CUADRO!M$5&amp;$E392),'Hoja de Trabajo para listado'!$AB$151:$BA$151,0)),0)+IFERROR(INDEX('Hoja de Trabajo para listado'!$BC$155:$CB$1048576,MATCH($A392,'Hoja de Trabajo para listado'!$BC$155:$BC$1048576,0),MATCH((CUADRO!M$5&amp;$E392),'Hoja de Trabajo para listado'!$BC$151:$CB$151,0)),0)+IFERROR(INDEX('Hoja de Trabajo para listado'!$DE$153:$DG$274,MATCH($A392,'Hoja de Trabajo para listado'!$DE$153:$DE$1048576,0),MATCH((CUADRO!M$5&amp;$E392),'Hoja de Trabajo para listado'!$DE$151:$DG$151,0)),0)+IFERROR(INDEX('Hoja de Trabajo para listado'!$CD$155:$DC$1048576,MATCH($A392,'Hoja de Trabajo para listado'!$CD$155:$CD$1048576,0),MATCH((CUADRO!M$5&amp;$E392),'Hoja de Trabajo para listado'!$CD$151:$DC$151,0)),0)</f>
        <v>0</v>
      </c>
      <c r="N392" s="314">
        <f ca="1">+IFERROR(INDEX('Hoja de Trabajo para listado'!$A$155:$Z$1048576,MATCH($A392,'Hoja de Trabajo para listado'!$A$155:$A$1048576,0),MATCH((CUADRO!N$5&amp;$E392),'Hoja de Trabajo para listado'!$A$151:$Z$151,0)),0)+IFERROR(INDEX('Hoja de Trabajo para listado'!$AB$155:$BA$1048576,MATCH($A392,'Hoja de Trabajo para listado'!$AB$155:$AB$1048576,0),MATCH((CUADRO!N$5&amp;$E392),'Hoja de Trabajo para listado'!$AB$151:$BA$151,0)),0)+IFERROR(INDEX('Hoja de Trabajo para listado'!$BC$155:$CB$1048576,MATCH($A392,'Hoja de Trabajo para listado'!$BC$155:$BC$1048576,0),MATCH((CUADRO!N$5&amp;$E392),'Hoja de Trabajo para listado'!$BC$151:$CB$151,0)),0)+IFERROR(INDEX('Hoja de Trabajo para listado'!$DE$153:$DG$274,MATCH($A392,'Hoja de Trabajo para listado'!$DE$153:$DE$1048576,0),MATCH((CUADRO!N$5&amp;$E392),'Hoja de Trabajo para listado'!$DE$151:$DG$151,0)),0)+IFERROR(INDEX('Hoja de Trabajo para listado'!$CD$155:$DC$1048576,MATCH($A392,'Hoja de Trabajo para listado'!$CD$155:$CD$1048576,0),MATCH((CUADRO!N$5&amp;$E392),'Hoja de Trabajo para listado'!$CD$151:$DC$151,0)),0)</f>
        <v>0</v>
      </c>
      <c r="O392" s="314">
        <f ca="1">+IFERROR(INDEX('Hoja de Trabajo para listado'!$A$155:$Z$1048576,MATCH($A392,'Hoja de Trabajo para listado'!$A$155:$A$1048576,0),MATCH((CUADRO!O$5&amp;$E392),'Hoja de Trabajo para listado'!$A$151:$Z$151,0)),0)+IFERROR(INDEX('Hoja de Trabajo para listado'!$AB$155:$BA$1048576,MATCH($A392,'Hoja de Trabajo para listado'!$AB$155:$AB$1048576,0),MATCH((CUADRO!O$5&amp;$E392),'Hoja de Trabajo para listado'!$AB$151:$BA$151,0)),0)+IFERROR(INDEX('Hoja de Trabajo para listado'!$BC$155:$CB$1048576,MATCH($A392,'Hoja de Trabajo para listado'!$BC$155:$BC$1048576,0),MATCH((CUADRO!O$5&amp;$E392),'Hoja de Trabajo para listado'!$BC$151:$CB$151,0)),0)+IFERROR(INDEX('Hoja de Trabajo para listado'!$DE$153:$DG$274,MATCH($A392,'Hoja de Trabajo para listado'!$DE$153:$DE$1048576,0),MATCH((CUADRO!O$5&amp;$E392),'Hoja de Trabajo para listado'!$DE$151:$DG$151,0)),0)+IFERROR(INDEX('Hoja de Trabajo para listado'!$CD$155:$DC$1048576,MATCH($A392,'Hoja de Trabajo para listado'!$CD$155:$CD$1048576,0),MATCH((CUADRO!O$5&amp;$E392),'Hoja de Trabajo para listado'!$CD$151:$DC$151,0)),0)</f>
        <v>0</v>
      </c>
      <c r="P392" s="314">
        <f ca="1">+IFERROR(INDEX('Hoja de Trabajo para listado'!$A$155:$Z$1048576,MATCH($A392,'Hoja de Trabajo para listado'!$A$155:$A$1048576,0),MATCH((CUADRO!P$5&amp;$E392),'Hoja de Trabajo para listado'!$A$151:$Z$151,0)),0)+IFERROR(INDEX('Hoja de Trabajo para listado'!$AB$155:$BA$1048576,MATCH($A392,'Hoja de Trabajo para listado'!$AB$155:$AB$1048576,0),MATCH((CUADRO!P$5&amp;$E392),'Hoja de Trabajo para listado'!$AB$151:$BA$151,0)),0)+IFERROR(INDEX('Hoja de Trabajo para listado'!$BC$155:$CB$1048576,MATCH($A392,'Hoja de Trabajo para listado'!$BC$155:$BC$1048576,0),MATCH((CUADRO!P$5&amp;$E392),'Hoja de Trabajo para listado'!$BC$151:$CB$151,0)),0)+IFERROR(INDEX('Hoja de Trabajo para listado'!$DE$153:$DG$274,MATCH($A392,'Hoja de Trabajo para listado'!$DE$153:$DE$1048576,0),MATCH((CUADRO!P$5&amp;$E392),'Hoja de Trabajo para listado'!$DE$151:$DG$151,0)),0)+IFERROR(INDEX('Hoja de Trabajo para listado'!$CD$155:$DC$1048576,MATCH($A392,'Hoja de Trabajo para listado'!$CD$155:$CD$1048576,0),MATCH((CUADRO!P$5&amp;$E392),'Hoja de Trabajo para listado'!$CD$151:$DC$151,0)),0)</f>
        <v>0</v>
      </c>
      <c r="Q392" s="314">
        <f ca="1">+IFERROR(INDEX('Hoja de Trabajo para listado'!$A$155:$Z$1048576,MATCH($A392,'Hoja de Trabajo para listado'!$A$155:$A$1048576,0),MATCH((CUADRO!Q$5&amp;$E392),'Hoja de Trabajo para listado'!$A$151:$Z$151,0)),0)+IFERROR(INDEX('Hoja de Trabajo para listado'!$AB$155:$BA$1048576,MATCH($A392,'Hoja de Trabajo para listado'!$AB$155:$AB$1048576,0),MATCH((CUADRO!Q$5&amp;$E392),'Hoja de Trabajo para listado'!$AB$151:$BA$151,0)),0)+IFERROR(INDEX('Hoja de Trabajo para listado'!$BC$155:$CB$1048576,MATCH($A392,'Hoja de Trabajo para listado'!$BC$155:$BC$1048576,0),MATCH((CUADRO!Q$5&amp;$E392),'Hoja de Trabajo para listado'!$BC$151:$CB$151,0)),0)+IFERROR(INDEX('Hoja de Trabajo para listado'!$DE$153:$DG$274,MATCH($A392,'Hoja de Trabajo para listado'!$DE$153:$DE$1048576,0),MATCH((CUADRO!Q$5&amp;$E392),'Hoja de Trabajo para listado'!$DE$151:$DG$151,0)),0)+IFERROR(INDEX('Hoja de Trabajo para listado'!$CD$155:$DC$1048576,MATCH($A392,'Hoja de Trabajo para listado'!$CD$155:$CD$1048576,0),MATCH((CUADRO!Q$5&amp;$E392),'Hoja de Trabajo para listado'!$CD$151:$DC$151,0)),0)</f>
        <v>0</v>
      </c>
      <c r="R392" s="314">
        <f t="shared" ca="1" si="12"/>
        <v>0</v>
      </c>
      <c r="S392" s="322"/>
      <c r="T392" s="314">
        <f ca="1">+T393</f>
        <v>0</v>
      </c>
      <c r="U392" s="313">
        <f t="shared" si="13"/>
        <v>1</v>
      </c>
      <c r="V392" s="319" t="str">
        <f>+VLOOKUP(A392,bd_lista!$A$3:$E$593,5,FALSE)</f>
        <v>Gobiernos Autonomos Municipales</v>
      </c>
      <c r="W392" s="425" t="str">
        <f>+V392</f>
        <v>Gobiernos Autonomos Municipales</v>
      </c>
    </row>
    <row r="393" spans="1:23" ht="15" hidden="1" customHeight="1">
      <c r="A393" s="323">
        <v>1315</v>
      </c>
      <c r="B393" s="428"/>
      <c r="C393" s="319" t="str">
        <f>+VLOOKUP(A393,bd_lista!$A$3:$C$593,3,FALSE)</f>
        <v>Gobierno Autónomo Municipal de Punata</v>
      </c>
      <c r="D393" s="430"/>
      <c r="E393" s="347" t="s">
        <v>1419</v>
      </c>
      <c r="F393" s="316">
        <f ca="1">+IFERROR(INDEX('Hoja de Trabajo para listado'!$A$155:$Z$1048576,MATCH($A393,'Hoja de Trabajo para listado'!$A$155:$A$1048576,0),MATCH((CUADRO!F$5&amp;$E393),'Hoja de Trabajo para listado'!$A$151:$Z$151,0)),0)+IFERROR(INDEX('Hoja de Trabajo para listado'!$AB$155:$BA$1048576,MATCH($A393,'Hoja de Trabajo para listado'!$AB$155:$AB$1048576,0),MATCH((CUADRO!F$5&amp;$E393),'Hoja de Trabajo para listado'!$AB$151:$BA$151,0)),0)+IFERROR(INDEX('Hoja de Trabajo para listado'!$BC$155:$CB$1048576,MATCH($A393,'Hoja de Trabajo para listado'!$BC$155:$BC$1048576,0),MATCH((CUADRO!F$5&amp;$E393),'Hoja de Trabajo para listado'!$BC$151:$CB$151,0)),0)+IFERROR(INDEX('Hoja de Trabajo para listado'!$DE$153:$DG$274,MATCH($A393,'Hoja de Trabajo para listado'!$DE$153:$DE$1048576,0),MATCH((CUADRO!F$5&amp;$E393),'Hoja de Trabajo para listado'!$DE$151:$DG$151,0)),0)+IFERROR(INDEX('Hoja de Trabajo para listado'!$CD$155:$DC$1048576,MATCH($A393,'Hoja de Trabajo para listado'!$CD$155:$CD$1048576,0),MATCH((CUADRO!F$5&amp;$E393),'Hoja de Trabajo para listado'!$CD$151:$DC$151,0)),0)</f>
        <v>0</v>
      </c>
      <c r="G393" s="316">
        <f ca="1">+IFERROR(INDEX('Hoja de Trabajo para listado'!$A$155:$Z$1048576,MATCH($A393,'Hoja de Trabajo para listado'!$A$155:$A$1048576,0),MATCH((CUADRO!G$5&amp;$E393),'Hoja de Trabajo para listado'!$A$151:$Z$151,0)),0)+IFERROR(INDEX('Hoja de Trabajo para listado'!$AB$155:$BA$1048576,MATCH($A393,'Hoja de Trabajo para listado'!$AB$155:$AB$1048576,0),MATCH((CUADRO!G$5&amp;$E393),'Hoja de Trabajo para listado'!$AB$151:$BA$151,0)),0)+IFERROR(INDEX('Hoja de Trabajo para listado'!$BC$155:$CB$1048576,MATCH($A393,'Hoja de Trabajo para listado'!$BC$155:$BC$1048576,0),MATCH((CUADRO!G$5&amp;$E393),'Hoja de Trabajo para listado'!$BC$151:$CB$151,0)),0)+IFERROR(INDEX('Hoja de Trabajo para listado'!$DE$153:$DG$274,MATCH($A393,'Hoja de Trabajo para listado'!$DE$153:$DE$1048576,0),MATCH((CUADRO!G$5&amp;$E393),'Hoja de Trabajo para listado'!$DE$151:$DG$151,0)),0)+IFERROR(INDEX('Hoja de Trabajo para listado'!$CD$155:$DC$1048576,MATCH($A393,'Hoja de Trabajo para listado'!$CD$155:$CD$1048576,0),MATCH((CUADRO!G$5&amp;$E393),'Hoja de Trabajo para listado'!$CD$151:$DC$151,0)),0)</f>
        <v>0</v>
      </c>
      <c r="H393" s="316">
        <f ca="1">+IFERROR(INDEX('Hoja de Trabajo para listado'!$A$155:$Z$1048576,MATCH($A393,'Hoja de Trabajo para listado'!$A$155:$A$1048576,0),MATCH((CUADRO!H$5&amp;$E393),'Hoja de Trabajo para listado'!$A$151:$Z$151,0)),0)+IFERROR(INDEX('Hoja de Trabajo para listado'!$AB$155:$BA$1048576,MATCH($A393,'Hoja de Trabajo para listado'!$AB$155:$AB$1048576,0),MATCH((CUADRO!H$5&amp;$E393),'Hoja de Trabajo para listado'!$AB$151:$BA$151,0)),0)+IFERROR(INDEX('Hoja de Trabajo para listado'!$BC$155:$CB$1048576,MATCH($A393,'Hoja de Trabajo para listado'!$BC$155:$BC$1048576,0),MATCH((CUADRO!H$5&amp;$E393),'Hoja de Trabajo para listado'!$BC$151:$CB$151,0)),0)+IFERROR(INDEX('Hoja de Trabajo para listado'!$DE$153:$DG$274,MATCH($A393,'Hoja de Trabajo para listado'!$DE$153:$DE$1048576,0),MATCH((CUADRO!H$5&amp;$E393),'Hoja de Trabajo para listado'!$DE$151:$DG$151,0)),0)+IFERROR(INDEX('Hoja de Trabajo para listado'!$CD$155:$DC$1048576,MATCH($A393,'Hoja de Trabajo para listado'!$CD$155:$CD$1048576,0),MATCH((CUADRO!H$5&amp;$E393),'Hoja de Trabajo para listado'!$CD$151:$DC$151,0)),0)</f>
        <v>0</v>
      </c>
      <c r="I393" s="316">
        <f ca="1">+IFERROR(INDEX('Hoja de Trabajo para listado'!$A$155:$Z$1048576,MATCH($A393,'Hoja de Trabajo para listado'!$A$155:$A$1048576,0),MATCH((CUADRO!I$5&amp;$E393),'Hoja de Trabajo para listado'!$A$151:$Z$151,0)),0)+IFERROR(INDEX('Hoja de Trabajo para listado'!$AB$155:$BA$1048576,MATCH($A393,'Hoja de Trabajo para listado'!$AB$155:$AB$1048576,0),MATCH((CUADRO!I$5&amp;$E393),'Hoja de Trabajo para listado'!$AB$151:$BA$151,0)),0)+IFERROR(INDEX('Hoja de Trabajo para listado'!$BC$155:$CB$1048576,MATCH($A393,'Hoja de Trabajo para listado'!$BC$155:$BC$1048576,0),MATCH((CUADRO!I$5&amp;$E393),'Hoja de Trabajo para listado'!$BC$151:$CB$151,0)),0)+IFERROR(INDEX('Hoja de Trabajo para listado'!$DE$153:$DG$274,MATCH($A393,'Hoja de Trabajo para listado'!$DE$153:$DE$1048576,0),MATCH((CUADRO!I$5&amp;$E393),'Hoja de Trabajo para listado'!$DE$151:$DG$151,0)),0)+IFERROR(INDEX('Hoja de Trabajo para listado'!$CD$155:$DC$1048576,MATCH($A393,'Hoja de Trabajo para listado'!$CD$155:$CD$1048576,0),MATCH((CUADRO!I$5&amp;$E393),'Hoja de Trabajo para listado'!$CD$151:$DC$151,0)),0)</f>
        <v>0</v>
      </c>
      <c r="J393" s="316">
        <f ca="1">+IFERROR(INDEX('Hoja de Trabajo para listado'!$A$155:$Z$1048576,MATCH($A393,'Hoja de Trabajo para listado'!$A$155:$A$1048576,0),MATCH((CUADRO!J$5&amp;$E393),'Hoja de Trabajo para listado'!$A$151:$Z$151,0)),0)+IFERROR(INDEX('Hoja de Trabajo para listado'!$AB$155:$BA$1048576,MATCH($A393,'Hoja de Trabajo para listado'!$AB$155:$AB$1048576,0),MATCH((CUADRO!J$5&amp;$E393),'Hoja de Trabajo para listado'!$AB$151:$BA$151,0)),0)+IFERROR(INDEX('Hoja de Trabajo para listado'!$BC$155:$CB$1048576,MATCH($A393,'Hoja de Trabajo para listado'!$BC$155:$BC$1048576,0),MATCH((CUADRO!J$5&amp;$E393),'Hoja de Trabajo para listado'!$BC$151:$CB$151,0)),0)+IFERROR(INDEX('Hoja de Trabajo para listado'!$DE$153:$DG$274,MATCH($A393,'Hoja de Trabajo para listado'!$DE$153:$DE$1048576,0),MATCH((CUADRO!J$5&amp;$E393),'Hoja de Trabajo para listado'!$DE$151:$DG$151,0)),0)+IFERROR(INDEX('Hoja de Trabajo para listado'!$CD$155:$DC$1048576,MATCH($A393,'Hoja de Trabajo para listado'!$CD$155:$CD$1048576,0),MATCH((CUADRO!J$5&amp;$E393),'Hoja de Trabajo para listado'!$CD$151:$DC$151,0)),0)</f>
        <v>0</v>
      </c>
      <c r="K393" s="316">
        <f ca="1">+IFERROR(INDEX('Hoja de Trabajo para listado'!$A$155:$Z$1048576,MATCH($A393,'Hoja de Trabajo para listado'!$A$155:$A$1048576,0),MATCH((CUADRO!K$5&amp;$E393),'Hoja de Trabajo para listado'!$A$151:$Z$151,0)),0)+IFERROR(INDEX('Hoja de Trabajo para listado'!$AB$155:$BA$1048576,MATCH($A393,'Hoja de Trabajo para listado'!$AB$155:$AB$1048576,0),MATCH((CUADRO!K$5&amp;$E393),'Hoja de Trabajo para listado'!$AB$151:$BA$151,0)),0)+IFERROR(INDEX('Hoja de Trabajo para listado'!$BC$155:$CB$1048576,MATCH($A393,'Hoja de Trabajo para listado'!$BC$155:$BC$1048576,0),MATCH((CUADRO!K$5&amp;$E393),'Hoja de Trabajo para listado'!$BC$151:$CB$151,0)),0)+IFERROR(INDEX('Hoja de Trabajo para listado'!$DE$153:$DG$274,MATCH($A393,'Hoja de Trabajo para listado'!$DE$153:$DE$1048576,0),MATCH((CUADRO!K$5&amp;$E393),'Hoja de Trabajo para listado'!$DE$151:$DG$151,0)),0)+IFERROR(INDEX('Hoja de Trabajo para listado'!$CD$155:$DC$1048576,MATCH($A393,'Hoja de Trabajo para listado'!$CD$155:$CD$1048576,0),MATCH((CUADRO!K$5&amp;$E393),'Hoja de Trabajo para listado'!$CD$151:$DC$151,0)),0)</f>
        <v>0</v>
      </c>
      <c r="L393" s="316">
        <f ca="1">+IFERROR(INDEX('Hoja de Trabajo para listado'!$A$155:$Z$1048576,MATCH($A393,'Hoja de Trabajo para listado'!$A$155:$A$1048576,0),MATCH((CUADRO!L$5&amp;$E393),'Hoja de Trabajo para listado'!$A$151:$Z$151,0)),0)+IFERROR(INDEX('Hoja de Trabajo para listado'!$AB$155:$BA$1048576,MATCH($A393,'Hoja de Trabajo para listado'!$AB$155:$AB$1048576,0),MATCH((CUADRO!L$5&amp;$E393),'Hoja de Trabajo para listado'!$AB$151:$BA$151,0)),0)+IFERROR(INDEX('Hoja de Trabajo para listado'!$BC$155:$CB$1048576,MATCH($A393,'Hoja de Trabajo para listado'!$BC$155:$BC$1048576,0),MATCH((CUADRO!L$5&amp;$E393),'Hoja de Trabajo para listado'!$BC$151:$CB$151,0)),0)+IFERROR(INDEX('Hoja de Trabajo para listado'!$DE$153:$DG$274,MATCH($A393,'Hoja de Trabajo para listado'!$DE$153:$DE$1048576,0),MATCH((CUADRO!L$5&amp;$E393),'Hoja de Trabajo para listado'!$DE$151:$DG$151,0)),0)+IFERROR(INDEX('Hoja de Trabajo para listado'!$CD$155:$DC$1048576,MATCH($A393,'Hoja de Trabajo para listado'!$CD$155:$CD$1048576,0),MATCH((CUADRO!L$5&amp;$E393),'Hoja de Trabajo para listado'!$CD$151:$DC$151,0)),0)</f>
        <v>0</v>
      </c>
      <c r="M393" s="316">
        <f ca="1">+IFERROR(INDEX('Hoja de Trabajo para listado'!$A$155:$Z$1048576,MATCH($A393,'Hoja de Trabajo para listado'!$A$155:$A$1048576,0),MATCH((CUADRO!M$5&amp;$E393),'Hoja de Trabajo para listado'!$A$151:$Z$151,0)),0)+IFERROR(INDEX('Hoja de Trabajo para listado'!$AB$155:$BA$1048576,MATCH($A393,'Hoja de Trabajo para listado'!$AB$155:$AB$1048576,0),MATCH((CUADRO!M$5&amp;$E393),'Hoja de Trabajo para listado'!$AB$151:$BA$151,0)),0)+IFERROR(INDEX('Hoja de Trabajo para listado'!$BC$155:$CB$1048576,MATCH($A393,'Hoja de Trabajo para listado'!$BC$155:$BC$1048576,0),MATCH((CUADRO!M$5&amp;$E393),'Hoja de Trabajo para listado'!$BC$151:$CB$151,0)),0)+IFERROR(INDEX('Hoja de Trabajo para listado'!$DE$153:$DG$274,MATCH($A393,'Hoja de Trabajo para listado'!$DE$153:$DE$1048576,0),MATCH((CUADRO!M$5&amp;$E393),'Hoja de Trabajo para listado'!$DE$151:$DG$151,0)),0)+IFERROR(INDEX('Hoja de Trabajo para listado'!$CD$155:$DC$1048576,MATCH($A393,'Hoja de Trabajo para listado'!$CD$155:$CD$1048576,0),MATCH((CUADRO!M$5&amp;$E393),'Hoja de Trabajo para listado'!$CD$151:$DC$151,0)),0)</f>
        <v>0</v>
      </c>
      <c r="N393" s="316">
        <f ca="1">+IFERROR(INDEX('Hoja de Trabajo para listado'!$A$155:$Z$1048576,MATCH($A393,'Hoja de Trabajo para listado'!$A$155:$A$1048576,0),MATCH((CUADRO!N$5&amp;$E393),'Hoja de Trabajo para listado'!$A$151:$Z$151,0)),0)+IFERROR(INDEX('Hoja de Trabajo para listado'!$AB$155:$BA$1048576,MATCH($A393,'Hoja de Trabajo para listado'!$AB$155:$AB$1048576,0),MATCH((CUADRO!N$5&amp;$E393),'Hoja de Trabajo para listado'!$AB$151:$BA$151,0)),0)+IFERROR(INDEX('Hoja de Trabajo para listado'!$BC$155:$CB$1048576,MATCH($A393,'Hoja de Trabajo para listado'!$BC$155:$BC$1048576,0),MATCH((CUADRO!N$5&amp;$E393),'Hoja de Trabajo para listado'!$BC$151:$CB$151,0)),0)+IFERROR(INDEX('Hoja de Trabajo para listado'!$DE$153:$DG$274,MATCH($A393,'Hoja de Trabajo para listado'!$DE$153:$DE$1048576,0),MATCH((CUADRO!N$5&amp;$E393),'Hoja de Trabajo para listado'!$DE$151:$DG$151,0)),0)+IFERROR(INDEX('Hoja de Trabajo para listado'!$CD$155:$DC$1048576,MATCH($A393,'Hoja de Trabajo para listado'!$CD$155:$CD$1048576,0),MATCH((CUADRO!N$5&amp;$E393),'Hoja de Trabajo para listado'!$CD$151:$DC$151,0)),0)</f>
        <v>0</v>
      </c>
      <c r="O393" s="316">
        <f ca="1">+IFERROR(INDEX('Hoja de Trabajo para listado'!$A$155:$Z$1048576,MATCH($A393,'Hoja de Trabajo para listado'!$A$155:$A$1048576,0),MATCH((CUADRO!O$5&amp;$E393),'Hoja de Trabajo para listado'!$A$151:$Z$151,0)),0)+IFERROR(INDEX('Hoja de Trabajo para listado'!$AB$155:$BA$1048576,MATCH($A393,'Hoja de Trabajo para listado'!$AB$155:$AB$1048576,0),MATCH((CUADRO!O$5&amp;$E393),'Hoja de Trabajo para listado'!$AB$151:$BA$151,0)),0)+IFERROR(INDEX('Hoja de Trabajo para listado'!$BC$155:$CB$1048576,MATCH($A393,'Hoja de Trabajo para listado'!$BC$155:$BC$1048576,0),MATCH((CUADRO!O$5&amp;$E393),'Hoja de Trabajo para listado'!$BC$151:$CB$151,0)),0)+IFERROR(INDEX('Hoja de Trabajo para listado'!$DE$153:$DG$274,MATCH($A393,'Hoja de Trabajo para listado'!$DE$153:$DE$1048576,0),MATCH((CUADRO!O$5&amp;$E393),'Hoja de Trabajo para listado'!$DE$151:$DG$151,0)),0)+IFERROR(INDEX('Hoja de Trabajo para listado'!$CD$155:$DC$1048576,MATCH($A393,'Hoja de Trabajo para listado'!$CD$155:$CD$1048576,0),MATCH((CUADRO!O$5&amp;$E393),'Hoja de Trabajo para listado'!$CD$151:$DC$151,0)),0)</f>
        <v>0</v>
      </c>
      <c r="P393" s="316">
        <f ca="1">+IFERROR(INDEX('Hoja de Trabajo para listado'!$A$155:$Z$1048576,MATCH($A393,'Hoja de Trabajo para listado'!$A$155:$A$1048576,0),MATCH((CUADRO!P$5&amp;$E393),'Hoja de Trabajo para listado'!$A$151:$Z$151,0)),0)+IFERROR(INDEX('Hoja de Trabajo para listado'!$AB$155:$BA$1048576,MATCH($A393,'Hoja de Trabajo para listado'!$AB$155:$AB$1048576,0),MATCH((CUADRO!P$5&amp;$E393),'Hoja de Trabajo para listado'!$AB$151:$BA$151,0)),0)+IFERROR(INDEX('Hoja de Trabajo para listado'!$BC$155:$CB$1048576,MATCH($A393,'Hoja de Trabajo para listado'!$BC$155:$BC$1048576,0),MATCH((CUADRO!P$5&amp;$E393),'Hoja de Trabajo para listado'!$BC$151:$CB$151,0)),0)+IFERROR(INDEX('Hoja de Trabajo para listado'!$DE$153:$DG$274,MATCH($A393,'Hoja de Trabajo para listado'!$DE$153:$DE$1048576,0),MATCH((CUADRO!P$5&amp;$E393),'Hoja de Trabajo para listado'!$DE$151:$DG$151,0)),0)+IFERROR(INDEX('Hoja de Trabajo para listado'!$CD$155:$DC$1048576,MATCH($A393,'Hoja de Trabajo para listado'!$CD$155:$CD$1048576,0),MATCH((CUADRO!P$5&amp;$E393),'Hoja de Trabajo para listado'!$CD$151:$DC$151,0)),0)</f>
        <v>0</v>
      </c>
      <c r="Q393" s="316">
        <f ca="1">+IFERROR(INDEX('Hoja de Trabajo para listado'!$A$155:$Z$1048576,MATCH($A393,'Hoja de Trabajo para listado'!$A$155:$A$1048576,0),MATCH((CUADRO!Q$5&amp;$E393),'Hoja de Trabajo para listado'!$A$151:$Z$151,0)),0)+IFERROR(INDEX('Hoja de Trabajo para listado'!$AB$155:$BA$1048576,MATCH($A393,'Hoja de Trabajo para listado'!$AB$155:$AB$1048576,0),MATCH((CUADRO!Q$5&amp;$E393),'Hoja de Trabajo para listado'!$AB$151:$BA$151,0)),0)+IFERROR(INDEX('Hoja de Trabajo para listado'!$BC$155:$CB$1048576,MATCH($A393,'Hoja de Trabajo para listado'!$BC$155:$BC$1048576,0),MATCH((CUADRO!Q$5&amp;$E393),'Hoja de Trabajo para listado'!$BC$151:$CB$151,0)),0)+IFERROR(INDEX('Hoja de Trabajo para listado'!$DE$153:$DG$274,MATCH($A393,'Hoja de Trabajo para listado'!$DE$153:$DE$1048576,0),MATCH((CUADRO!Q$5&amp;$E393),'Hoja de Trabajo para listado'!$DE$151:$DG$151,0)),0)+IFERROR(INDEX('Hoja de Trabajo para listado'!$CD$155:$DC$1048576,MATCH($A393,'Hoja de Trabajo para listado'!$CD$155:$CD$1048576,0),MATCH((CUADRO!Q$5&amp;$E393),'Hoja de Trabajo para listado'!$CD$151:$DC$151,0)),0)</f>
        <v>0</v>
      </c>
      <c r="R393" s="316">
        <f t="shared" ca="1" si="12"/>
        <v>0</v>
      </c>
      <c r="S393" s="344">
        <f ca="1">+R392+R393</f>
        <v>0</v>
      </c>
      <c r="T393" s="316">
        <f ca="1">+S393</f>
        <v>0</v>
      </c>
      <c r="U393" s="315">
        <f t="shared" si="13"/>
        <v>2</v>
      </c>
      <c r="V393" s="319" t="str">
        <f>+VLOOKUP(A393,bd_lista!$A$3:$E$593,5,FALSE)</f>
        <v>Gobiernos Autonomos Municipales</v>
      </c>
      <c r="W393" s="426"/>
    </row>
    <row r="394" spans="1:23" ht="15" hidden="1" customHeight="1">
      <c r="A394" s="325">
        <v>1316</v>
      </c>
      <c r="B394" s="427">
        <f>+A394</f>
        <v>1316</v>
      </c>
      <c r="C394" s="318" t="str">
        <f>+VLOOKUP(A394,bd_lista!$A$3:$C$593,3,FALSE)</f>
        <v>Gobierno Autónomo Municipal de Villa Rivero</v>
      </c>
      <c r="D394" s="429" t="str">
        <f>+C394</f>
        <v>Gobierno Autónomo Municipal de Villa Rivero</v>
      </c>
      <c r="E394" s="346" t="s">
        <v>1418</v>
      </c>
      <c r="F394" s="314">
        <f ca="1">+IFERROR(INDEX('Hoja de Trabajo para listado'!$A$155:$Z$1048576,MATCH($A394,'Hoja de Trabajo para listado'!$A$155:$A$1048576,0),MATCH((CUADRO!F$5&amp;$E394),'Hoja de Trabajo para listado'!$A$151:$Z$151,0)),0)+IFERROR(INDEX('Hoja de Trabajo para listado'!$AB$155:$BA$1048576,MATCH($A394,'Hoja de Trabajo para listado'!$AB$155:$AB$1048576,0),MATCH((CUADRO!F$5&amp;$E394),'Hoja de Trabajo para listado'!$AB$151:$BA$151,0)),0)+IFERROR(INDEX('Hoja de Trabajo para listado'!$BC$155:$CB$1048576,MATCH($A394,'Hoja de Trabajo para listado'!$BC$155:$BC$1048576,0),MATCH((CUADRO!F$5&amp;$E394),'Hoja de Trabajo para listado'!$BC$151:$CB$151,0)),0)+IFERROR(INDEX('Hoja de Trabajo para listado'!$DE$153:$DG$274,MATCH($A394,'Hoja de Trabajo para listado'!$DE$153:$DE$1048576,0),MATCH((CUADRO!F$5&amp;$E394),'Hoja de Trabajo para listado'!$DE$151:$DG$151,0)),0)+IFERROR(INDEX('Hoja de Trabajo para listado'!$CD$155:$DC$1048576,MATCH($A394,'Hoja de Trabajo para listado'!$CD$155:$CD$1048576,0),MATCH((CUADRO!F$5&amp;$E394),'Hoja de Trabajo para listado'!$CD$151:$DC$151,0)),0)</f>
        <v>0</v>
      </c>
      <c r="G394" s="314">
        <f ca="1">+IFERROR(INDEX('Hoja de Trabajo para listado'!$A$155:$Z$1048576,MATCH($A394,'Hoja de Trabajo para listado'!$A$155:$A$1048576,0),MATCH((CUADRO!G$5&amp;$E394),'Hoja de Trabajo para listado'!$A$151:$Z$151,0)),0)+IFERROR(INDEX('Hoja de Trabajo para listado'!$AB$155:$BA$1048576,MATCH($A394,'Hoja de Trabajo para listado'!$AB$155:$AB$1048576,0),MATCH((CUADRO!G$5&amp;$E394),'Hoja de Trabajo para listado'!$AB$151:$BA$151,0)),0)+IFERROR(INDEX('Hoja de Trabajo para listado'!$BC$155:$CB$1048576,MATCH($A394,'Hoja de Trabajo para listado'!$BC$155:$BC$1048576,0),MATCH((CUADRO!G$5&amp;$E394),'Hoja de Trabajo para listado'!$BC$151:$CB$151,0)),0)+IFERROR(INDEX('Hoja de Trabajo para listado'!$DE$153:$DG$274,MATCH($A394,'Hoja de Trabajo para listado'!$DE$153:$DE$1048576,0),MATCH((CUADRO!G$5&amp;$E394),'Hoja de Trabajo para listado'!$DE$151:$DG$151,0)),0)+IFERROR(INDEX('Hoja de Trabajo para listado'!$CD$155:$DC$1048576,MATCH($A394,'Hoja de Trabajo para listado'!$CD$155:$CD$1048576,0),MATCH((CUADRO!G$5&amp;$E394),'Hoja de Trabajo para listado'!$CD$151:$DC$151,0)),0)</f>
        <v>0</v>
      </c>
      <c r="H394" s="314">
        <f ca="1">+IFERROR(INDEX('Hoja de Trabajo para listado'!$A$155:$Z$1048576,MATCH($A394,'Hoja de Trabajo para listado'!$A$155:$A$1048576,0),MATCH((CUADRO!H$5&amp;$E394),'Hoja de Trabajo para listado'!$A$151:$Z$151,0)),0)+IFERROR(INDEX('Hoja de Trabajo para listado'!$AB$155:$BA$1048576,MATCH($A394,'Hoja de Trabajo para listado'!$AB$155:$AB$1048576,0),MATCH((CUADRO!H$5&amp;$E394),'Hoja de Trabajo para listado'!$AB$151:$BA$151,0)),0)+IFERROR(INDEX('Hoja de Trabajo para listado'!$BC$155:$CB$1048576,MATCH($A394,'Hoja de Trabajo para listado'!$BC$155:$BC$1048576,0),MATCH((CUADRO!H$5&amp;$E394),'Hoja de Trabajo para listado'!$BC$151:$CB$151,0)),0)+IFERROR(INDEX('Hoja de Trabajo para listado'!$DE$153:$DG$274,MATCH($A394,'Hoja de Trabajo para listado'!$DE$153:$DE$1048576,0),MATCH((CUADRO!H$5&amp;$E394),'Hoja de Trabajo para listado'!$DE$151:$DG$151,0)),0)+IFERROR(INDEX('Hoja de Trabajo para listado'!$CD$155:$DC$1048576,MATCH($A394,'Hoja de Trabajo para listado'!$CD$155:$CD$1048576,0),MATCH((CUADRO!H$5&amp;$E394),'Hoja de Trabajo para listado'!$CD$151:$DC$151,0)),0)</f>
        <v>0</v>
      </c>
      <c r="I394" s="314">
        <f ca="1">+IFERROR(INDEX('Hoja de Trabajo para listado'!$A$155:$Z$1048576,MATCH($A394,'Hoja de Trabajo para listado'!$A$155:$A$1048576,0),MATCH((CUADRO!I$5&amp;$E394),'Hoja de Trabajo para listado'!$A$151:$Z$151,0)),0)+IFERROR(INDEX('Hoja de Trabajo para listado'!$AB$155:$BA$1048576,MATCH($A394,'Hoja de Trabajo para listado'!$AB$155:$AB$1048576,0),MATCH((CUADRO!I$5&amp;$E394),'Hoja de Trabajo para listado'!$AB$151:$BA$151,0)),0)+IFERROR(INDEX('Hoja de Trabajo para listado'!$BC$155:$CB$1048576,MATCH($A394,'Hoja de Trabajo para listado'!$BC$155:$BC$1048576,0),MATCH((CUADRO!I$5&amp;$E394),'Hoja de Trabajo para listado'!$BC$151:$CB$151,0)),0)+IFERROR(INDEX('Hoja de Trabajo para listado'!$DE$153:$DG$274,MATCH($A394,'Hoja de Trabajo para listado'!$DE$153:$DE$1048576,0),MATCH((CUADRO!I$5&amp;$E394),'Hoja de Trabajo para listado'!$DE$151:$DG$151,0)),0)+IFERROR(INDEX('Hoja de Trabajo para listado'!$CD$155:$DC$1048576,MATCH($A394,'Hoja de Trabajo para listado'!$CD$155:$CD$1048576,0),MATCH((CUADRO!I$5&amp;$E394),'Hoja de Trabajo para listado'!$CD$151:$DC$151,0)),0)</f>
        <v>0</v>
      </c>
      <c r="J394" s="314">
        <f ca="1">+IFERROR(INDEX('Hoja de Trabajo para listado'!$A$155:$Z$1048576,MATCH($A394,'Hoja de Trabajo para listado'!$A$155:$A$1048576,0),MATCH((CUADRO!J$5&amp;$E394),'Hoja de Trabajo para listado'!$A$151:$Z$151,0)),0)+IFERROR(INDEX('Hoja de Trabajo para listado'!$AB$155:$BA$1048576,MATCH($A394,'Hoja de Trabajo para listado'!$AB$155:$AB$1048576,0),MATCH((CUADRO!J$5&amp;$E394),'Hoja de Trabajo para listado'!$AB$151:$BA$151,0)),0)+IFERROR(INDEX('Hoja de Trabajo para listado'!$BC$155:$CB$1048576,MATCH($A394,'Hoja de Trabajo para listado'!$BC$155:$BC$1048576,0),MATCH((CUADRO!J$5&amp;$E394),'Hoja de Trabajo para listado'!$BC$151:$CB$151,0)),0)+IFERROR(INDEX('Hoja de Trabajo para listado'!$DE$153:$DG$274,MATCH($A394,'Hoja de Trabajo para listado'!$DE$153:$DE$1048576,0),MATCH((CUADRO!J$5&amp;$E394),'Hoja de Trabajo para listado'!$DE$151:$DG$151,0)),0)+IFERROR(INDEX('Hoja de Trabajo para listado'!$CD$155:$DC$1048576,MATCH($A394,'Hoja de Trabajo para listado'!$CD$155:$CD$1048576,0),MATCH((CUADRO!J$5&amp;$E394),'Hoja de Trabajo para listado'!$CD$151:$DC$151,0)),0)</f>
        <v>0</v>
      </c>
      <c r="K394" s="314">
        <f ca="1">+IFERROR(INDEX('Hoja de Trabajo para listado'!$A$155:$Z$1048576,MATCH($A394,'Hoja de Trabajo para listado'!$A$155:$A$1048576,0),MATCH((CUADRO!K$5&amp;$E394),'Hoja de Trabajo para listado'!$A$151:$Z$151,0)),0)+IFERROR(INDEX('Hoja de Trabajo para listado'!$AB$155:$BA$1048576,MATCH($A394,'Hoja de Trabajo para listado'!$AB$155:$AB$1048576,0),MATCH((CUADRO!K$5&amp;$E394),'Hoja de Trabajo para listado'!$AB$151:$BA$151,0)),0)+IFERROR(INDEX('Hoja de Trabajo para listado'!$BC$155:$CB$1048576,MATCH($A394,'Hoja de Trabajo para listado'!$BC$155:$BC$1048576,0),MATCH((CUADRO!K$5&amp;$E394),'Hoja de Trabajo para listado'!$BC$151:$CB$151,0)),0)+IFERROR(INDEX('Hoja de Trabajo para listado'!$DE$153:$DG$274,MATCH($A394,'Hoja de Trabajo para listado'!$DE$153:$DE$1048576,0),MATCH((CUADRO!K$5&amp;$E394),'Hoja de Trabajo para listado'!$DE$151:$DG$151,0)),0)+IFERROR(INDEX('Hoja de Trabajo para listado'!$CD$155:$DC$1048576,MATCH($A394,'Hoja de Trabajo para listado'!$CD$155:$CD$1048576,0),MATCH((CUADRO!K$5&amp;$E394),'Hoja de Trabajo para listado'!$CD$151:$DC$151,0)),0)</f>
        <v>0</v>
      </c>
      <c r="L394" s="314">
        <f ca="1">+IFERROR(INDEX('Hoja de Trabajo para listado'!$A$155:$Z$1048576,MATCH($A394,'Hoja de Trabajo para listado'!$A$155:$A$1048576,0),MATCH((CUADRO!L$5&amp;$E394),'Hoja de Trabajo para listado'!$A$151:$Z$151,0)),0)+IFERROR(INDEX('Hoja de Trabajo para listado'!$AB$155:$BA$1048576,MATCH($A394,'Hoja de Trabajo para listado'!$AB$155:$AB$1048576,0),MATCH((CUADRO!L$5&amp;$E394),'Hoja de Trabajo para listado'!$AB$151:$BA$151,0)),0)+IFERROR(INDEX('Hoja de Trabajo para listado'!$BC$155:$CB$1048576,MATCH($A394,'Hoja de Trabajo para listado'!$BC$155:$BC$1048576,0),MATCH((CUADRO!L$5&amp;$E394),'Hoja de Trabajo para listado'!$BC$151:$CB$151,0)),0)+IFERROR(INDEX('Hoja de Trabajo para listado'!$DE$153:$DG$274,MATCH($A394,'Hoja de Trabajo para listado'!$DE$153:$DE$1048576,0),MATCH((CUADRO!L$5&amp;$E394),'Hoja de Trabajo para listado'!$DE$151:$DG$151,0)),0)+IFERROR(INDEX('Hoja de Trabajo para listado'!$CD$155:$DC$1048576,MATCH($A394,'Hoja de Trabajo para listado'!$CD$155:$CD$1048576,0),MATCH((CUADRO!L$5&amp;$E394),'Hoja de Trabajo para listado'!$CD$151:$DC$151,0)),0)</f>
        <v>0</v>
      </c>
      <c r="M394" s="314">
        <f ca="1">+IFERROR(INDEX('Hoja de Trabajo para listado'!$A$155:$Z$1048576,MATCH($A394,'Hoja de Trabajo para listado'!$A$155:$A$1048576,0),MATCH((CUADRO!M$5&amp;$E394),'Hoja de Trabajo para listado'!$A$151:$Z$151,0)),0)+IFERROR(INDEX('Hoja de Trabajo para listado'!$AB$155:$BA$1048576,MATCH($A394,'Hoja de Trabajo para listado'!$AB$155:$AB$1048576,0),MATCH((CUADRO!M$5&amp;$E394),'Hoja de Trabajo para listado'!$AB$151:$BA$151,0)),0)+IFERROR(INDEX('Hoja de Trabajo para listado'!$BC$155:$CB$1048576,MATCH($A394,'Hoja de Trabajo para listado'!$BC$155:$BC$1048576,0),MATCH((CUADRO!M$5&amp;$E394),'Hoja de Trabajo para listado'!$BC$151:$CB$151,0)),0)+IFERROR(INDEX('Hoja de Trabajo para listado'!$DE$153:$DG$274,MATCH($A394,'Hoja de Trabajo para listado'!$DE$153:$DE$1048576,0),MATCH((CUADRO!M$5&amp;$E394),'Hoja de Trabajo para listado'!$DE$151:$DG$151,0)),0)+IFERROR(INDEX('Hoja de Trabajo para listado'!$CD$155:$DC$1048576,MATCH($A394,'Hoja de Trabajo para listado'!$CD$155:$CD$1048576,0),MATCH((CUADRO!M$5&amp;$E394),'Hoja de Trabajo para listado'!$CD$151:$DC$151,0)),0)</f>
        <v>0</v>
      </c>
      <c r="N394" s="314">
        <f ca="1">+IFERROR(INDEX('Hoja de Trabajo para listado'!$A$155:$Z$1048576,MATCH($A394,'Hoja de Trabajo para listado'!$A$155:$A$1048576,0),MATCH((CUADRO!N$5&amp;$E394),'Hoja de Trabajo para listado'!$A$151:$Z$151,0)),0)+IFERROR(INDEX('Hoja de Trabajo para listado'!$AB$155:$BA$1048576,MATCH($A394,'Hoja de Trabajo para listado'!$AB$155:$AB$1048576,0),MATCH((CUADRO!N$5&amp;$E394),'Hoja de Trabajo para listado'!$AB$151:$BA$151,0)),0)+IFERROR(INDEX('Hoja de Trabajo para listado'!$BC$155:$CB$1048576,MATCH($A394,'Hoja de Trabajo para listado'!$BC$155:$BC$1048576,0),MATCH((CUADRO!N$5&amp;$E394),'Hoja de Trabajo para listado'!$BC$151:$CB$151,0)),0)+IFERROR(INDEX('Hoja de Trabajo para listado'!$DE$153:$DG$274,MATCH($A394,'Hoja de Trabajo para listado'!$DE$153:$DE$1048576,0),MATCH((CUADRO!N$5&amp;$E394),'Hoja de Trabajo para listado'!$DE$151:$DG$151,0)),0)+IFERROR(INDEX('Hoja de Trabajo para listado'!$CD$155:$DC$1048576,MATCH($A394,'Hoja de Trabajo para listado'!$CD$155:$CD$1048576,0),MATCH((CUADRO!N$5&amp;$E394),'Hoja de Trabajo para listado'!$CD$151:$DC$151,0)),0)</f>
        <v>0</v>
      </c>
      <c r="O394" s="314">
        <f ca="1">+IFERROR(INDEX('Hoja de Trabajo para listado'!$A$155:$Z$1048576,MATCH($A394,'Hoja de Trabajo para listado'!$A$155:$A$1048576,0),MATCH((CUADRO!O$5&amp;$E394),'Hoja de Trabajo para listado'!$A$151:$Z$151,0)),0)+IFERROR(INDEX('Hoja de Trabajo para listado'!$AB$155:$BA$1048576,MATCH($A394,'Hoja de Trabajo para listado'!$AB$155:$AB$1048576,0),MATCH((CUADRO!O$5&amp;$E394),'Hoja de Trabajo para listado'!$AB$151:$BA$151,0)),0)+IFERROR(INDEX('Hoja de Trabajo para listado'!$BC$155:$CB$1048576,MATCH($A394,'Hoja de Trabajo para listado'!$BC$155:$BC$1048576,0),MATCH((CUADRO!O$5&amp;$E394),'Hoja de Trabajo para listado'!$BC$151:$CB$151,0)),0)+IFERROR(INDEX('Hoja de Trabajo para listado'!$DE$153:$DG$274,MATCH($A394,'Hoja de Trabajo para listado'!$DE$153:$DE$1048576,0),MATCH((CUADRO!O$5&amp;$E394),'Hoja de Trabajo para listado'!$DE$151:$DG$151,0)),0)+IFERROR(INDEX('Hoja de Trabajo para listado'!$CD$155:$DC$1048576,MATCH($A394,'Hoja de Trabajo para listado'!$CD$155:$CD$1048576,0),MATCH((CUADRO!O$5&amp;$E394),'Hoja de Trabajo para listado'!$CD$151:$DC$151,0)),0)</f>
        <v>0</v>
      </c>
      <c r="P394" s="314">
        <f ca="1">+IFERROR(INDEX('Hoja de Trabajo para listado'!$A$155:$Z$1048576,MATCH($A394,'Hoja de Trabajo para listado'!$A$155:$A$1048576,0),MATCH((CUADRO!P$5&amp;$E394),'Hoja de Trabajo para listado'!$A$151:$Z$151,0)),0)+IFERROR(INDEX('Hoja de Trabajo para listado'!$AB$155:$BA$1048576,MATCH($A394,'Hoja de Trabajo para listado'!$AB$155:$AB$1048576,0),MATCH((CUADRO!P$5&amp;$E394),'Hoja de Trabajo para listado'!$AB$151:$BA$151,0)),0)+IFERROR(INDEX('Hoja de Trabajo para listado'!$BC$155:$CB$1048576,MATCH($A394,'Hoja de Trabajo para listado'!$BC$155:$BC$1048576,0),MATCH((CUADRO!P$5&amp;$E394),'Hoja de Trabajo para listado'!$BC$151:$CB$151,0)),0)+IFERROR(INDEX('Hoja de Trabajo para listado'!$DE$153:$DG$274,MATCH($A394,'Hoja de Trabajo para listado'!$DE$153:$DE$1048576,0),MATCH((CUADRO!P$5&amp;$E394),'Hoja de Trabajo para listado'!$DE$151:$DG$151,0)),0)+IFERROR(INDEX('Hoja de Trabajo para listado'!$CD$155:$DC$1048576,MATCH($A394,'Hoja de Trabajo para listado'!$CD$155:$CD$1048576,0),MATCH((CUADRO!P$5&amp;$E394),'Hoja de Trabajo para listado'!$CD$151:$DC$151,0)),0)</f>
        <v>0</v>
      </c>
      <c r="Q394" s="314">
        <f ca="1">+IFERROR(INDEX('Hoja de Trabajo para listado'!$A$155:$Z$1048576,MATCH($A394,'Hoja de Trabajo para listado'!$A$155:$A$1048576,0),MATCH((CUADRO!Q$5&amp;$E394),'Hoja de Trabajo para listado'!$A$151:$Z$151,0)),0)+IFERROR(INDEX('Hoja de Trabajo para listado'!$AB$155:$BA$1048576,MATCH($A394,'Hoja de Trabajo para listado'!$AB$155:$AB$1048576,0),MATCH((CUADRO!Q$5&amp;$E394),'Hoja de Trabajo para listado'!$AB$151:$BA$151,0)),0)+IFERROR(INDEX('Hoja de Trabajo para listado'!$BC$155:$CB$1048576,MATCH($A394,'Hoja de Trabajo para listado'!$BC$155:$BC$1048576,0),MATCH((CUADRO!Q$5&amp;$E394),'Hoja de Trabajo para listado'!$BC$151:$CB$151,0)),0)+IFERROR(INDEX('Hoja de Trabajo para listado'!$DE$153:$DG$274,MATCH($A394,'Hoja de Trabajo para listado'!$DE$153:$DE$1048576,0),MATCH((CUADRO!Q$5&amp;$E394),'Hoja de Trabajo para listado'!$DE$151:$DG$151,0)),0)+IFERROR(INDEX('Hoja de Trabajo para listado'!$CD$155:$DC$1048576,MATCH($A394,'Hoja de Trabajo para listado'!$CD$155:$CD$1048576,0),MATCH((CUADRO!Q$5&amp;$E394),'Hoja de Trabajo para listado'!$CD$151:$DC$151,0)),0)</f>
        <v>0</v>
      </c>
      <c r="R394" s="314">
        <f t="shared" ca="1" si="12"/>
        <v>0</v>
      </c>
      <c r="S394" s="322"/>
      <c r="T394" s="314">
        <f ca="1">+T395</f>
        <v>0</v>
      </c>
      <c r="U394" s="313">
        <f t="shared" si="13"/>
        <v>1</v>
      </c>
      <c r="V394" s="319" t="str">
        <f>+VLOOKUP(A394,bd_lista!$A$3:$E$593,5,FALSE)</f>
        <v>Gobiernos Autonomos Municipales</v>
      </c>
      <c r="W394" s="425" t="str">
        <f>+V394</f>
        <v>Gobiernos Autonomos Municipales</v>
      </c>
    </row>
    <row r="395" spans="1:23" ht="15" hidden="1" customHeight="1">
      <c r="A395" s="323">
        <v>1316</v>
      </c>
      <c r="B395" s="428"/>
      <c r="C395" s="319" t="str">
        <f>+VLOOKUP(A395,bd_lista!$A$3:$C$593,3,FALSE)</f>
        <v>Gobierno Autónomo Municipal de Villa Rivero</v>
      </c>
      <c r="D395" s="430"/>
      <c r="E395" s="347" t="s">
        <v>1419</v>
      </c>
      <c r="F395" s="316">
        <f ca="1">+IFERROR(INDEX('Hoja de Trabajo para listado'!$A$155:$Z$1048576,MATCH($A395,'Hoja de Trabajo para listado'!$A$155:$A$1048576,0),MATCH((CUADRO!F$5&amp;$E395),'Hoja de Trabajo para listado'!$A$151:$Z$151,0)),0)+IFERROR(INDEX('Hoja de Trabajo para listado'!$AB$155:$BA$1048576,MATCH($A395,'Hoja de Trabajo para listado'!$AB$155:$AB$1048576,0),MATCH((CUADRO!F$5&amp;$E395),'Hoja de Trabajo para listado'!$AB$151:$BA$151,0)),0)+IFERROR(INDEX('Hoja de Trabajo para listado'!$BC$155:$CB$1048576,MATCH($A395,'Hoja de Trabajo para listado'!$BC$155:$BC$1048576,0),MATCH((CUADRO!F$5&amp;$E395),'Hoja de Trabajo para listado'!$BC$151:$CB$151,0)),0)+IFERROR(INDEX('Hoja de Trabajo para listado'!$DE$153:$DG$274,MATCH($A395,'Hoja de Trabajo para listado'!$DE$153:$DE$1048576,0),MATCH((CUADRO!F$5&amp;$E395),'Hoja de Trabajo para listado'!$DE$151:$DG$151,0)),0)+IFERROR(INDEX('Hoja de Trabajo para listado'!$CD$155:$DC$1048576,MATCH($A395,'Hoja de Trabajo para listado'!$CD$155:$CD$1048576,0),MATCH((CUADRO!F$5&amp;$E395),'Hoja de Trabajo para listado'!$CD$151:$DC$151,0)),0)</f>
        <v>0</v>
      </c>
      <c r="G395" s="316">
        <f ca="1">+IFERROR(INDEX('Hoja de Trabajo para listado'!$A$155:$Z$1048576,MATCH($A395,'Hoja de Trabajo para listado'!$A$155:$A$1048576,0),MATCH((CUADRO!G$5&amp;$E395),'Hoja de Trabajo para listado'!$A$151:$Z$151,0)),0)+IFERROR(INDEX('Hoja de Trabajo para listado'!$AB$155:$BA$1048576,MATCH($A395,'Hoja de Trabajo para listado'!$AB$155:$AB$1048576,0),MATCH((CUADRO!G$5&amp;$E395),'Hoja de Trabajo para listado'!$AB$151:$BA$151,0)),0)+IFERROR(INDEX('Hoja de Trabajo para listado'!$BC$155:$CB$1048576,MATCH($A395,'Hoja de Trabajo para listado'!$BC$155:$BC$1048576,0),MATCH((CUADRO!G$5&amp;$E395),'Hoja de Trabajo para listado'!$BC$151:$CB$151,0)),0)+IFERROR(INDEX('Hoja de Trabajo para listado'!$DE$153:$DG$274,MATCH($A395,'Hoja de Trabajo para listado'!$DE$153:$DE$1048576,0),MATCH((CUADRO!G$5&amp;$E395),'Hoja de Trabajo para listado'!$DE$151:$DG$151,0)),0)+IFERROR(INDEX('Hoja de Trabajo para listado'!$CD$155:$DC$1048576,MATCH($A395,'Hoja de Trabajo para listado'!$CD$155:$CD$1048576,0),MATCH((CUADRO!G$5&amp;$E395),'Hoja de Trabajo para listado'!$CD$151:$DC$151,0)),0)</f>
        <v>0</v>
      </c>
      <c r="H395" s="316">
        <f ca="1">+IFERROR(INDEX('Hoja de Trabajo para listado'!$A$155:$Z$1048576,MATCH($A395,'Hoja de Trabajo para listado'!$A$155:$A$1048576,0),MATCH((CUADRO!H$5&amp;$E395),'Hoja de Trabajo para listado'!$A$151:$Z$151,0)),0)+IFERROR(INDEX('Hoja de Trabajo para listado'!$AB$155:$BA$1048576,MATCH($A395,'Hoja de Trabajo para listado'!$AB$155:$AB$1048576,0),MATCH((CUADRO!H$5&amp;$E395),'Hoja de Trabajo para listado'!$AB$151:$BA$151,0)),0)+IFERROR(INDEX('Hoja de Trabajo para listado'!$BC$155:$CB$1048576,MATCH($A395,'Hoja de Trabajo para listado'!$BC$155:$BC$1048576,0),MATCH((CUADRO!H$5&amp;$E395),'Hoja de Trabajo para listado'!$BC$151:$CB$151,0)),0)+IFERROR(INDEX('Hoja de Trabajo para listado'!$DE$153:$DG$274,MATCH($A395,'Hoja de Trabajo para listado'!$DE$153:$DE$1048576,0),MATCH((CUADRO!H$5&amp;$E395),'Hoja de Trabajo para listado'!$DE$151:$DG$151,0)),0)+IFERROR(INDEX('Hoja de Trabajo para listado'!$CD$155:$DC$1048576,MATCH($A395,'Hoja de Trabajo para listado'!$CD$155:$CD$1048576,0),MATCH((CUADRO!H$5&amp;$E395),'Hoja de Trabajo para listado'!$CD$151:$DC$151,0)),0)</f>
        <v>0</v>
      </c>
      <c r="I395" s="316">
        <f ca="1">+IFERROR(INDEX('Hoja de Trabajo para listado'!$A$155:$Z$1048576,MATCH($A395,'Hoja de Trabajo para listado'!$A$155:$A$1048576,0),MATCH((CUADRO!I$5&amp;$E395),'Hoja de Trabajo para listado'!$A$151:$Z$151,0)),0)+IFERROR(INDEX('Hoja de Trabajo para listado'!$AB$155:$BA$1048576,MATCH($A395,'Hoja de Trabajo para listado'!$AB$155:$AB$1048576,0),MATCH((CUADRO!I$5&amp;$E395),'Hoja de Trabajo para listado'!$AB$151:$BA$151,0)),0)+IFERROR(INDEX('Hoja de Trabajo para listado'!$BC$155:$CB$1048576,MATCH($A395,'Hoja de Trabajo para listado'!$BC$155:$BC$1048576,0),MATCH((CUADRO!I$5&amp;$E395),'Hoja de Trabajo para listado'!$BC$151:$CB$151,0)),0)+IFERROR(INDEX('Hoja de Trabajo para listado'!$DE$153:$DG$274,MATCH($A395,'Hoja de Trabajo para listado'!$DE$153:$DE$1048576,0),MATCH((CUADRO!I$5&amp;$E395),'Hoja de Trabajo para listado'!$DE$151:$DG$151,0)),0)+IFERROR(INDEX('Hoja de Trabajo para listado'!$CD$155:$DC$1048576,MATCH($A395,'Hoja de Trabajo para listado'!$CD$155:$CD$1048576,0),MATCH((CUADRO!I$5&amp;$E395),'Hoja de Trabajo para listado'!$CD$151:$DC$151,0)),0)</f>
        <v>0</v>
      </c>
      <c r="J395" s="316">
        <f ca="1">+IFERROR(INDEX('Hoja de Trabajo para listado'!$A$155:$Z$1048576,MATCH($A395,'Hoja de Trabajo para listado'!$A$155:$A$1048576,0),MATCH((CUADRO!J$5&amp;$E395),'Hoja de Trabajo para listado'!$A$151:$Z$151,0)),0)+IFERROR(INDEX('Hoja de Trabajo para listado'!$AB$155:$BA$1048576,MATCH($A395,'Hoja de Trabajo para listado'!$AB$155:$AB$1048576,0),MATCH((CUADRO!J$5&amp;$E395),'Hoja de Trabajo para listado'!$AB$151:$BA$151,0)),0)+IFERROR(INDEX('Hoja de Trabajo para listado'!$BC$155:$CB$1048576,MATCH($A395,'Hoja de Trabajo para listado'!$BC$155:$BC$1048576,0),MATCH((CUADRO!J$5&amp;$E395),'Hoja de Trabajo para listado'!$BC$151:$CB$151,0)),0)+IFERROR(INDEX('Hoja de Trabajo para listado'!$DE$153:$DG$274,MATCH($A395,'Hoja de Trabajo para listado'!$DE$153:$DE$1048576,0),MATCH((CUADRO!J$5&amp;$E395),'Hoja de Trabajo para listado'!$DE$151:$DG$151,0)),0)+IFERROR(INDEX('Hoja de Trabajo para listado'!$CD$155:$DC$1048576,MATCH($A395,'Hoja de Trabajo para listado'!$CD$155:$CD$1048576,0),MATCH((CUADRO!J$5&amp;$E395),'Hoja de Trabajo para listado'!$CD$151:$DC$151,0)),0)</f>
        <v>0</v>
      </c>
      <c r="K395" s="316">
        <f ca="1">+IFERROR(INDEX('Hoja de Trabajo para listado'!$A$155:$Z$1048576,MATCH($A395,'Hoja de Trabajo para listado'!$A$155:$A$1048576,0),MATCH((CUADRO!K$5&amp;$E395),'Hoja de Trabajo para listado'!$A$151:$Z$151,0)),0)+IFERROR(INDEX('Hoja de Trabajo para listado'!$AB$155:$BA$1048576,MATCH($A395,'Hoja de Trabajo para listado'!$AB$155:$AB$1048576,0),MATCH((CUADRO!K$5&amp;$E395),'Hoja de Trabajo para listado'!$AB$151:$BA$151,0)),0)+IFERROR(INDEX('Hoja de Trabajo para listado'!$BC$155:$CB$1048576,MATCH($A395,'Hoja de Trabajo para listado'!$BC$155:$BC$1048576,0),MATCH((CUADRO!K$5&amp;$E395),'Hoja de Trabajo para listado'!$BC$151:$CB$151,0)),0)+IFERROR(INDEX('Hoja de Trabajo para listado'!$DE$153:$DG$274,MATCH($A395,'Hoja de Trabajo para listado'!$DE$153:$DE$1048576,0),MATCH((CUADRO!K$5&amp;$E395),'Hoja de Trabajo para listado'!$DE$151:$DG$151,0)),0)+IFERROR(INDEX('Hoja de Trabajo para listado'!$CD$155:$DC$1048576,MATCH($A395,'Hoja de Trabajo para listado'!$CD$155:$CD$1048576,0),MATCH((CUADRO!K$5&amp;$E395),'Hoja de Trabajo para listado'!$CD$151:$DC$151,0)),0)</f>
        <v>0</v>
      </c>
      <c r="L395" s="316">
        <f ca="1">+IFERROR(INDEX('Hoja de Trabajo para listado'!$A$155:$Z$1048576,MATCH($A395,'Hoja de Trabajo para listado'!$A$155:$A$1048576,0),MATCH((CUADRO!L$5&amp;$E395),'Hoja de Trabajo para listado'!$A$151:$Z$151,0)),0)+IFERROR(INDEX('Hoja de Trabajo para listado'!$AB$155:$BA$1048576,MATCH($A395,'Hoja de Trabajo para listado'!$AB$155:$AB$1048576,0),MATCH((CUADRO!L$5&amp;$E395),'Hoja de Trabajo para listado'!$AB$151:$BA$151,0)),0)+IFERROR(INDEX('Hoja de Trabajo para listado'!$BC$155:$CB$1048576,MATCH($A395,'Hoja de Trabajo para listado'!$BC$155:$BC$1048576,0),MATCH((CUADRO!L$5&amp;$E395),'Hoja de Trabajo para listado'!$BC$151:$CB$151,0)),0)+IFERROR(INDEX('Hoja de Trabajo para listado'!$DE$153:$DG$274,MATCH($A395,'Hoja de Trabajo para listado'!$DE$153:$DE$1048576,0),MATCH((CUADRO!L$5&amp;$E395),'Hoja de Trabajo para listado'!$DE$151:$DG$151,0)),0)+IFERROR(INDEX('Hoja de Trabajo para listado'!$CD$155:$DC$1048576,MATCH($A395,'Hoja de Trabajo para listado'!$CD$155:$CD$1048576,0),MATCH((CUADRO!L$5&amp;$E395),'Hoja de Trabajo para listado'!$CD$151:$DC$151,0)),0)</f>
        <v>0</v>
      </c>
      <c r="M395" s="316">
        <f ca="1">+IFERROR(INDEX('Hoja de Trabajo para listado'!$A$155:$Z$1048576,MATCH($A395,'Hoja de Trabajo para listado'!$A$155:$A$1048576,0),MATCH((CUADRO!M$5&amp;$E395),'Hoja de Trabajo para listado'!$A$151:$Z$151,0)),0)+IFERROR(INDEX('Hoja de Trabajo para listado'!$AB$155:$BA$1048576,MATCH($A395,'Hoja de Trabajo para listado'!$AB$155:$AB$1048576,0),MATCH((CUADRO!M$5&amp;$E395),'Hoja de Trabajo para listado'!$AB$151:$BA$151,0)),0)+IFERROR(INDEX('Hoja de Trabajo para listado'!$BC$155:$CB$1048576,MATCH($A395,'Hoja de Trabajo para listado'!$BC$155:$BC$1048576,0),MATCH((CUADRO!M$5&amp;$E395),'Hoja de Trabajo para listado'!$BC$151:$CB$151,0)),0)+IFERROR(INDEX('Hoja de Trabajo para listado'!$DE$153:$DG$274,MATCH($A395,'Hoja de Trabajo para listado'!$DE$153:$DE$1048576,0),MATCH((CUADRO!M$5&amp;$E395),'Hoja de Trabajo para listado'!$DE$151:$DG$151,0)),0)+IFERROR(INDEX('Hoja de Trabajo para listado'!$CD$155:$DC$1048576,MATCH($A395,'Hoja de Trabajo para listado'!$CD$155:$CD$1048576,0),MATCH((CUADRO!M$5&amp;$E395),'Hoja de Trabajo para listado'!$CD$151:$DC$151,0)),0)</f>
        <v>0</v>
      </c>
      <c r="N395" s="316">
        <f ca="1">+IFERROR(INDEX('Hoja de Trabajo para listado'!$A$155:$Z$1048576,MATCH($A395,'Hoja de Trabajo para listado'!$A$155:$A$1048576,0),MATCH((CUADRO!N$5&amp;$E395),'Hoja de Trabajo para listado'!$A$151:$Z$151,0)),0)+IFERROR(INDEX('Hoja de Trabajo para listado'!$AB$155:$BA$1048576,MATCH($A395,'Hoja de Trabajo para listado'!$AB$155:$AB$1048576,0),MATCH((CUADRO!N$5&amp;$E395),'Hoja de Trabajo para listado'!$AB$151:$BA$151,0)),0)+IFERROR(INDEX('Hoja de Trabajo para listado'!$BC$155:$CB$1048576,MATCH($A395,'Hoja de Trabajo para listado'!$BC$155:$BC$1048576,0),MATCH((CUADRO!N$5&amp;$E395),'Hoja de Trabajo para listado'!$BC$151:$CB$151,0)),0)+IFERROR(INDEX('Hoja de Trabajo para listado'!$DE$153:$DG$274,MATCH($A395,'Hoja de Trabajo para listado'!$DE$153:$DE$1048576,0),MATCH((CUADRO!N$5&amp;$E395),'Hoja de Trabajo para listado'!$DE$151:$DG$151,0)),0)+IFERROR(INDEX('Hoja de Trabajo para listado'!$CD$155:$DC$1048576,MATCH($A395,'Hoja de Trabajo para listado'!$CD$155:$CD$1048576,0),MATCH((CUADRO!N$5&amp;$E395),'Hoja de Trabajo para listado'!$CD$151:$DC$151,0)),0)</f>
        <v>0</v>
      </c>
      <c r="O395" s="316">
        <f ca="1">+IFERROR(INDEX('Hoja de Trabajo para listado'!$A$155:$Z$1048576,MATCH($A395,'Hoja de Trabajo para listado'!$A$155:$A$1048576,0),MATCH((CUADRO!O$5&amp;$E395),'Hoja de Trabajo para listado'!$A$151:$Z$151,0)),0)+IFERROR(INDEX('Hoja de Trabajo para listado'!$AB$155:$BA$1048576,MATCH($A395,'Hoja de Trabajo para listado'!$AB$155:$AB$1048576,0),MATCH((CUADRO!O$5&amp;$E395),'Hoja de Trabajo para listado'!$AB$151:$BA$151,0)),0)+IFERROR(INDEX('Hoja de Trabajo para listado'!$BC$155:$CB$1048576,MATCH($A395,'Hoja de Trabajo para listado'!$BC$155:$BC$1048576,0),MATCH((CUADRO!O$5&amp;$E395),'Hoja de Trabajo para listado'!$BC$151:$CB$151,0)),0)+IFERROR(INDEX('Hoja de Trabajo para listado'!$DE$153:$DG$274,MATCH($A395,'Hoja de Trabajo para listado'!$DE$153:$DE$1048576,0),MATCH((CUADRO!O$5&amp;$E395),'Hoja de Trabajo para listado'!$DE$151:$DG$151,0)),0)+IFERROR(INDEX('Hoja de Trabajo para listado'!$CD$155:$DC$1048576,MATCH($A395,'Hoja de Trabajo para listado'!$CD$155:$CD$1048576,0),MATCH((CUADRO!O$5&amp;$E395),'Hoja de Trabajo para listado'!$CD$151:$DC$151,0)),0)</f>
        <v>0</v>
      </c>
      <c r="P395" s="316">
        <f ca="1">+IFERROR(INDEX('Hoja de Trabajo para listado'!$A$155:$Z$1048576,MATCH($A395,'Hoja de Trabajo para listado'!$A$155:$A$1048576,0),MATCH((CUADRO!P$5&amp;$E395),'Hoja de Trabajo para listado'!$A$151:$Z$151,0)),0)+IFERROR(INDEX('Hoja de Trabajo para listado'!$AB$155:$BA$1048576,MATCH($A395,'Hoja de Trabajo para listado'!$AB$155:$AB$1048576,0),MATCH((CUADRO!P$5&amp;$E395),'Hoja de Trabajo para listado'!$AB$151:$BA$151,0)),0)+IFERROR(INDEX('Hoja de Trabajo para listado'!$BC$155:$CB$1048576,MATCH($A395,'Hoja de Trabajo para listado'!$BC$155:$BC$1048576,0),MATCH((CUADRO!P$5&amp;$E395),'Hoja de Trabajo para listado'!$BC$151:$CB$151,0)),0)+IFERROR(INDEX('Hoja de Trabajo para listado'!$DE$153:$DG$274,MATCH($A395,'Hoja de Trabajo para listado'!$DE$153:$DE$1048576,0),MATCH((CUADRO!P$5&amp;$E395),'Hoja de Trabajo para listado'!$DE$151:$DG$151,0)),0)+IFERROR(INDEX('Hoja de Trabajo para listado'!$CD$155:$DC$1048576,MATCH($A395,'Hoja de Trabajo para listado'!$CD$155:$CD$1048576,0),MATCH((CUADRO!P$5&amp;$E395),'Hoja de Trabajo para listado'!$CD$151:$DC$151,0)),0)</f>
        <v>0</v>
      </c>
      <c r="Q395" s="316">
        <f ca="1">+IFERROR(INDEX('Hoja de Trabajo para listado'!$A$155:$Z$1048576,MATCH($A395,'Hoja de Trabajo para listado'!$A$155:$A$1048576,0),MATCH((CUADRO!Q$5&amp;$E395),'Hoja de Trabajo para listado'!$A$151:$Z$151,0)),0)+IFERROR(INDEX('Hoja de Trabajo para listado'!$AB$155:$BA$1048576,MATCH($A395,'Hoja de Trabajo para listado'!$AB$155:$AB$1048576,0),MATCH((CUADRO!Q$5&amp;$E395),'Hoja de Trabajo para listado'!$AB$151:$BA$151,0)),0)+IFERROR(INDEX('Hoja de Trabajo para listado'!$BC$155:$CB$1048576,MATCH($A395,'Hoja de Trabajo para listado'!$BC$155:$BC$1048576,0),MATCH((CUADRO!Q$5&amp;$E395),'Hoja de Trabajo para listado'!$BC$151:$CB$151,0)),0)+IFERROR(INDEX('Hoja de Trabajo para listado'!$DE$153:$DG$274,MATCH($A395,'Hoja de Trabajo para listado'!$DE$153:$DE$1048576,0),MATCH((CUADRO!Q$5&amp;$E395),'Hoja de Trabajo para listado'!$DE$151:$DG$151,0)),0)+IFERROR(INDEX('Hoja de Trabajo para listado'!$CD$155:$DC$1048576,MATCH($A395,'Hoja de Trabajo para listado'!$CD$155:$CD$1048576,0),MATCH((CUADRO!Q$5&amp;$E395),'Hoja de Trabajo para listado'!$CD$151:$DC$151,0)),0)</f>
        <v>0</v>
      </c>
      <c r="R395" s="316">
        <f t="shared" ca="1" si="12"/>
        <v>0</v>
      </c>
      <c r="S395" s="344">
        <f ca="1">+R394+R395</f>
        <v>0</v>
      </c>
      <c r="T395" s="316">
        <f ca="1">+S395</f>
        <v>0</v>
      </c>
      <c r="U395" s="315">
        <f t="shared" si="13"/>
        <v>2</v>
      </c>
      <c r="V395" s="319" t="str">
        <f>+VLOOKUP(A395,bd_lista!$A$3:$E$593,5,FALSE)</f>
        <v>Gobiernos Autonomos Municipales</v>
      </c>
      <c r="W395" s="426"/>
    </row>
    <row r="396" spans="1:23" ht="15" hidden="1" customHeight="1">
      <c r="A396" s="325">
        <v>1317</v>
      </c>
      <c r="B396" s="427">
        <f>+A396</f>
        <v>1317</v>
      </c>
      <c r="C396" s="318" t="str">
        <f>+VLOOKUP(A396,bd_lista!$A$3:$C$593,3,FALSE)</f>
        <v>Gobierno Autónomo Municipal de San Benito (Villa José Quintín Mendoza)</v>
      </c>
      <c r="D396" s="429" t="str">
        <f>+C396</f>
        <v>Gobierno Autónomo Municipal de San Benito (Villa José Quintín Mendoza)</v>
      </c>
      <c r="E396" s="346" t="s">
        <v>1418</v>
      </c>
      <c r="F396" s="314">
        <f ca="1">+IFERROR(INDEX('Hoja de Trabajo para listado'!$A$155:$Z$1048576,MATCH($A396,'Hoja de Trabajo para listado'!$A$155:$A$1048576,0),MATCH((CUADRO!F$5&amp;$E396),'Hoja de Trabajo para listado'!$A$151:$Z$151,0)),0)+IFERROR(INDEX('Hoja de Trabajo para listado'!$AB$155:$BA$1048576,MATCH($A396,'Hoja de Trabajo para listado'!$AB$155:$AB$1048576,0),MATCH((CUADRO!F$5&amp;$E396),'Hoja de Trabajo para listado'!$AB$151:$BA$151,0)),0)+IFERROR(INDEX('Hoja de Trabajo para listado'!$BC$155:$CB$1048576,MATCH($A396,'Hoja de Trabajo para listado'!$BC$155:$BC$1048576,0),MATCH((CUADRO!F$5&amp;$E396),'Hoja de Trabajo para listado'!$BC$151:$CB$151,0)),0)+IFERROR(INDEX('Hoja de Trabajo para listado'!$DE$153:$DG$274,MATCH($A396,'Hoja de Trabajo para listado'!$DE$153:$DE$1048576,0),MATCH((CUADRO!F$5&amp;$E396),'Hoja de Trabajo para listado'!$DE$151:$DG$151,0)),0)+IFERROR(INDEX('Hoja de Trabajo para listado'!$CD$155:$DC$1048576,MATCH($A396,'Hoja de Trabajo para listado'!$CD$155:$CD$1048576,0),MATCH((CUADRO!F$5&amp;$E396),'Hoja de Trabajo para listado'!$CD$151:$DC$151,0)),0)</f>
        <v>0</v>
      </c>
      <c r="G396" s="314">
        <f ca="1">+IFERROR(INDEX('Hoja de Trabajo para listado'!$A$155:$Z$1048576,MATCH($A396,'Hoja de Trabajo para listado'!$A$155:$A$1048576,0),MATCH((CUADRO!G$5&amp;$E396),'Hoja de Trabajo para listado'!$A$151:$Z$151,0)),0)+IFERROR(INDEX('Hoja de Trabajo para listado'!$AB$155:$BA$1048576,MATCH($A396,'Hoja de Trabajo para listado'!$AB$155:$AB$1048576,0),MATCH((CUADRO!G$5&amp;$E396),'Hoja de Trabajo para listado'!$AB$151:$BA$151,0)),0)+IFERROR(INDEX('Hoja de Trabajo para listado'!$BC$155:$CB$1048576,MATCH($A396,'Hoja de Trabajo para listado'!$BC$155:$BC$1048576,0),MATCH((CUADRO!G$5&amp;$E396),'Hoja de Trabajo para listado'!$BC$151:$CB$151,0)),0)+IFERROR(INDEX('Hoja de Trabajo para listado'!$DE$153:$DG$274,MATCH($A396,'Hoja de Trabajo para listado'!$DE$153:$DE$1048576,0),MATCH((CUADRO!G$5&amp;$E396),'Hoja de Trabajo para listado'!$DE$151:$DG$151,0)),0)+IFERROR(INDEX('Hoja de Trabajo para listado'!$CD$155:$DC$1048576,MATCH($A396,'Hoja de Trabajo para listado'!$CD$155:$CD$1048576,0),MATCH((CUADRO!G$5&amp;$E396),'Hoja de Trabajo para listado'!$CD$151:$DC$151,0)),0)</f>
        <v>0</v>
      </c>
      <c r="H396" s="314">
        <f ca="1">+IFERROR(INDEX('Hoja de Trabajo para listado'!$A$155:$Z$1048576,MATCH($A396,'Hoja de Trabajo para listado'!$A$155:$A$1048576,0),MATCH((CUADRO!H$5&amp;$E396),'Hoja de Trabajo para listado'!$A$151:$Z$151,0)),0)+IFERROR(INDEX('Hoja de Trabajo para listado'!$AB$155:$BA$1048576,MATCH($A396,'Hoja de Trabajo para listado'!$AB$155:$AB$1048576,0),MATCH((CUADRO!H$5&amp;$E396),'Hoja de Trabajo para listado'!$AB$151:$BA$151,0)),0)+IFERROR(INDEX('Hoja de Trabajo para listado'!$BC$155:$CB$1048576,MATCH($A396,'Hoja de Trabajo para listado'!$BC$155:$BC$1048576,0),MATCH((CUADRO!H$5&amp;$E396),'Hoja de Trabajo para listado'!$BC$151:$CB$151,0)),0)+IFERROR(INDEX('Hoja de Trabajo para listado'!$DE$153:$DG$274,MATCH($A396,'Hoja de Trabajo para listado'!$DE$153:$DE$1048576,0),MATCH((CUADRO!H$5&amp;$E396),'Hoja de Trabajo para listado'!$DE$151:$DG$151,0)),0)+IFERROR(INDEX('Hoja de Trabajo para listado'!$CD$155:$DC$1048576,MATCH($A396,'Hoja de Trabajo para listado'!$CD$155:$CD$1048576,0),MATCH((CUADRO!H$5&amp;$E396),'Hoja de Trabajo para listado'!$CD$151:$DC$151,0)),0)</f>
        <v>0</v>
      </c>
      <c r="I396" s="314">
        <f ca="1">+IFERROR(INDEX('Hoja de Trabajo para listado'!$A$155:$Z$1048576,MATCH($A396,'Hoja de Trabajo para listado'!$A$155:$A$1048576,0),MATCH((CUADRO!I$5&amp;$E396),'Hoja de Trabajo para listado'!$A$151:$Z$151,0)),0)+IFERROR(INDEX('Hoja de Trabajo para listado'!$AB$155:$BA$1048576,MATCH($A396,'Hoja de Trabajo para listado'!$AB$155:$AB$1048576,0),MATCH((CUADRO!I$5&amp;$E396),'Hoja de Trabajo para listado'!$AB$151:$BA$151,0)),0)+IFERROR(INDEX('Hoja de Trabajo para listado'!$BC$155:$CB$1048576,MATCH($A396,'Hoja de Trabajo para listado'!$BC$155:$BC$1048576,0),MATCH((CUADRO!I$5&amp;$E396),'Hoja de Trabajo para listado'!$BC$151:$CB$151,0)),0)+IFERROR(INDEX('Hoja de Trabajo para listado'!$DE$153:$DG$274,MATCH($A396,'Hoja de Trabajo para listado'!$DE$153:$DE$1048576,0),MATCH((CUADRO!I$5&amp;$E396),'Hoja de Trabajo para listado'!$DE$151:$DG$151,0)),0)+IFERROR(INDEX('Hoja de Trabajo para listado'!$CD$155:$DC$1048576,MATCH($A396,'Hoja de Trabajo para listado'!$CD$155:$CD$1048576,0),MATCH((CUADRO!I$5&amp;$E396),'Hoja de Trabajo para listado'!$CD$151:$DC$151,0)),0)</f>
        <v>0</v>
      </c>
      <c r="J396" s="314">
        <f ca="1">+IFERROR(INDEX('Hoja de Trabajo para listado'!$A$155:$Z$1048576,MATCH($A396,'Hoja de Trabajo para listado'!$A$155:$A$1048576,0),MATCH((CUADRO!J$5&amp;$E396),'Hoja de Trabajo para listado'!$A$151:$Z$151,0)),0)+IFERROR(INDEX('Hoja de Trabajo para listado'!$AB$155:$BA$1048576,MATCH($A396,'Hoja de Trabajo para listado'!$AB$155:$AB$1048576,0),MATCH((CUADRO!J$5&amp;$E396),'Hoja de Trabajo para listado'!$AB$151:$BA$151,0)),0)+IFERROR(INDEX('Hoja de Trabajo para listado'!$BC$155:$CB$1048576,MATCH($A396,'Hoja de Trabajo para listado'!$BC$155:$BC$1048576,0),MATCH((CUADRO!J$5&amp;$E396),'Hoja de Trabajo para listado'!$BC$151:$CB$151,0)),0)+IFERROR(INDEX('Hoja de Trabajo para listado'!$DE$153:$DG$274,MATCH($A396,'Hoja de Trabajo para listado'!$DE$153:$DE$1048576,0),MATCH((CUADRO!J$5&amp;$E396),'Hoja de Trabajo para listado'!$DE$151:$DG$151,0)),0)+IFERROR(INDEX('Hoja de Trabajo para listado'!$CD$155:$DC$1048576,MATCH($A396,'Hoja de Trabajo para listado'!$CD$155:$CD$1048576,0),MATCH((CUADRO!J$5&amp;$E396),'Hoja de Trabajo para listado'!$CD$151:$DC$151,0)),0)</f>
        <v>0</v>
      </c>
      <c r="K396" s="314">
        <f ca="1">+IFERROR(INDEX('Hoja de Trabajo para listado'!$A$155:$Z$1048576,MATCH($A396,'Hoja de Trabajo para listado'!$A$155:$A$1048576,0),MATCH((CUADRO!K$5&amp;$E396),'Hoja de Trabajo para listado'!$A$151:$Z$151,0)),0)+IFERROR(INDEX('Hoja de Trabajo para listado'!$AB$155:$BA$1048576,MATCH($A396,'Hoja de Trabajo para listado'!$AB$155:$AB$1048576,0),MATCH((CUADRO!K$5&amp;$E396),'Hoja de Trabajo para listado'!$AB$151:$BA$151,0)),0)+IFERROR(INDEX('Hoja de Trabajo para listado'!$BC$155:$CB$1048576,MATCH($A396,'Hoja de Trabajo para listado'!$BC$155:$BC$1048576,0),MATCH((CUADRO!K$5&amp;$E396),'Hoja de Trabajo para listado'!$BC$151:$CB$151,0)),0)+IFERROR(INDEX('Hoja de Trabajo para listado'!$DE$153:$DG$274,MATCH($A396,'Hoja de Trabajo para listado'!$DE$153:$DE$1048576,0),MATCH((CUADRO!K$5&amp;$E396),'Hoja de Trabajo para listado'!$DE$151:$DG$151,0)),0)+IFERROR(INDEX('Hoja de Trabajo para listado'!$CD$155:$DC$1048576,MATCH($A396,'Hoja de Trabajo para listado'!$CD$155:$CD$1048576,0),MATCH((CUADRO!K$5&amp;$E396),'Hoja de Trabajo para listado'!$CD$151:$DC$151,0)),0)</f>
        <v>0</v>
      </c>
      <c r="L396" s="314">
        <f ca="1">+IFERROR(INDEX('Hoja de Trabajo para listado'!$A$155:$Z$1048576,MATCH($A396,'Hoja de Trabajo para listado'!$A$155:$A$1048576,0),MATCH((CUADRO!L$5&amp;$E396),'Hoja de Trabajo para listado'!$A$151:$Z$151,0)),0)+IFERROR(INDEX('Hoja de Trabajo para listado'!$AB$155:$BA$1048576,MATCH($A396,'Hoja de Trabajo para listado'!$AB$155:$AB$1048576,0),MATCH((CUADRO!L$5&amp;$E396),'Hoja de Trabajo para listado'!$AB$151:$BA$151,0)),0)+IFERROR(INDEX('Hoja de Trabajo para listado'!$BC$155:$CB$1048576,MATCH($A396,'Hoja de Trabajo para listado'!$BC$155:$BC$1048576,0),MATCH((CUADRO!L$5&amp;$E396),'Hoja de Trabajo para listado'!$BC$151:$CB$151,0)),0)+IFERROR(INDEX('Hoja de Trabajo para listado'!$DE$153:$DG$274,MATCH($A396,'Hoja de Trabajo para listado'!$DE$153:$DE$1048576,0),MATCH((CUADRO!L$5&amp;$E396),'Hoja de Trabajo para listado'!$DE$151:$DG$151,0)),0)+IFERROR(INDEX('Hoja de Trabajo para listado'!$CD$155:$DC$1048576,MATCH($A396,'Hoja de Trabajo para listado'!$CD$155:$CD$1048576,0),MATCH((CUADRO!L$5&amp;$E396),'Hoja de Trabajo para listado'!$CD$151:$DC$151,0)),0)</f>
        <v>0</v>
      </c>
      <c r="M396" s="314">
        <f ca="1">+IFERROR(INDEX('Hoja de Trabajo para listado'!$A$155:$Z$1048576,MATCH($A396,'Hoja de Trabajo para listado'!$A$155:$A$1048576,0),MATCH((CUADRO!M$5&amp;$E396),'Hoja de Trabajo para listado'!$A$151:$Z$151,0)),0)+IFERROR(INDEX('Hoja de Trabajo para listado'!$AB$155:$BA$1048576,MATCH($A396,'Hoja de Trabajo para listado'!$AB$155:$AB$1048576,0),MATCH((CUADRO!M$5&amp;$E396),'Hoja de Trabajo para listado'!$AB$151:$BA$151,0)),0)+IFERROR(INDEX('Hoja de Trabajo para listado'!$BC$155:$CB$1048576,MATCH($A396,'Hoja de Trabajo para listado'!$BC$155:$BC$1048576,0),MATCH((CUADRO!M$5&amp;$E396),'Hoja de Trabajo para listado'!$BC$151:$CB$151,0)),0)+IFERROR(INDEX('Hoja de Trabajo para listado'!$DE$153:$DG$274,MATCH($A396,'Hoja de Trabajo para listado'!$DE$153:$DE$1048576,0),MATCH((CUADRO!M$5&amp;$E396),'Hoja de Trabajo para listado'!$DE$151:$DG$151,0)),0)+IFERROR(INDEX('Hoja de Trabajo para listado'!$CD$155:$DC$1048576,MATCH($A396,'Hoja de Trabajo para listado'!$CD$155:$CD$1048576,0),MATCH((CUADRO!M$5&amp;$E396),'Hoja de Trabajo para listado'!$CD$151:$DC$151,0)),0)</f>
        <v>0</v>
      </c>
      <c r="N396" s="314">
        <f ca="1">+IFERROR(INDEX('Hoja de Trabajo para listado'!$A$155:$Z$1048576,MATCH($A396,'Hoja de Trabajo para listado'!$A$155:$A$1048576,0),MATCH((CUADRO!N$5&amp;$E396),'Hoja de Trabajo para listado'!$A$151:$Z$151,0)),0)+IFERROR(INDEX('Hoja de Trabajo para listado'!$AB$155:$BA$1048576,MATCH($A396,'Hoja de Trabajo para listado'!$AB$155:$AB$1048576,0),MATCH((CUADRO!N$5&amp;$E396),'Hoja de Trabajo para listado'!$AB$151:$BA$151,0)),0)+IFERROR(INDEX('Hoja de Trabajo para listado'!$BC$155:$CB$1048576,MATCH($A396,'Hoja de Trabajo para listado'!$BC$155:$BC$1048576,0),MATCH((CUADRO!N$5&amp;$E396),'Hoja de Trabajo para listado'!$BC$151:$CB$151,0)),0)+IFERROR(INDEX('Hoja de Trabajo para listado'!$DE$153:$DG$274,MATCH($A396,'Hoja de Trabajo para listado'!$DE$153:$DE$1048576,0),MATCH((CUADRO!N$5&amp;$E396),'Hoja de Trabajo para listado'!$DE$151:$DG$151,0)),0)+IFERROR(INDEX('Hoja de Trabajo para listado'!$CD$155:$DC$1048576,MATCH($A396,'Hoja de Trabajo para listado'!$CD$155:$CD$1048576,0),MATCH((CUADRO!N$5&amp;$E396),'Hoja de Trabajo para listado'!$CD$151:$DC$151,0)),0)</f>
        <v>0</v>
      </c>
      <c r="O396" s="314">
        <f ca="1">+IFERROR(INDEX('Hoja de Trabajo para listado'!$A$155:$Z$1048576,MATCH($A396,'Hoja de Trabajo para listado'!$A$155:$A$1048576,0),MATCH((CUADRO!O$5&amp;$E396),'Hoja de Trabajo para listado'!$A$151:$Z$151,0)),0)+IFERROR(INDEX('Hoja de Trabajo para listado'!$AB$155:$BA$1048576,MATCH($A396,'Hoja de Trabajo para listado'!$AB$155:$AB$1048576,0),MATCH((CUADRO!O$5&amp;$E396),'Hoja de Trabajo para listado'!$AB$151:$BA$151,0)),0)+IFERROR(INDEX('Hoja de Trabajo para listado'!$BC$155:$CB$1048576,MATCH($A396,'Hoja de Trabajo para listado'!$BC$155:$BC$1048576,0),MATCH((CUADRO!O$5&amp;$E396),'Hoja de Trabajo para listado'!$BC$151:$CB$151,0)),0)+IFERROR(INDEX('Hoja de Trabajo para listado'!$DE$153:$DG$274,MATCH($A396,'Hoja de Trabajo para listado'!$DE$153:$DE$1048576,0),MATCH((CUADRO!O$5&amp;$E396),'Hoja de Trabajo para listado'!$DE$151:$DG$151,0)),0)+IFERROR(INDEX('Hoja de Trabajo para listado'!$CD$155:$DC$1048576,MATCH($A396,'Hoja de Trabajo para listado'!$CD$155:$CD$1048576,0),MATCH((CUADRO!O$5&amp;$E396),'Hoja de Trabajo para listado'!$CD$151:$DC$151,0)),0)</f>
        <v>0</v>
      </c>
      <c r="P396" s="314">
        <f ca="1">+IFERROR(INDEX('Hoja de Trabajo para listado'!$A$155:$Z$1048576,MATCH($A396,'Hoja de Trabajo para listado'!$A$155:$A$1048576,0),MATCH((CUADRO!P$5&amp;$E396),'Hoja de Trabajo para listado'!$A$151:$Z$151,0)),0)+IFERROR(INDEX('Hoja de Trabajo para listado'!$AB$155:$BA$1048576,MATCH($A396,'Hoja de Trabajo para listado'!$AB$155:$AB$1048576,0),MATCH((CUADRO!P$5&amp;$E396),'Hoja de Trabajo para listado'!$AB$151:$BA$151,0)),0)+IFERROR(INDEX('Hoja de Trabajo para listado'!$BC$155:$CB$1048576,MATCH($A396,'Hoja de Trabajo para listado'!$BC$155:$BC$1048576,0),MATCH((CUADRO!P$5&amp;$E396),'Hoja de Trabajo para listado'!$BC$151:$CB$151,0)),0)+IFERROR(INDEX('Hoja de Trabajo para listado'!$DE$153:$DG$274,MATCH($A396,'Hoja de Trabajo para listado'!$DE$153:$DE$1048576,0),MATCH((CUADRO!P$5&amp;$E396),'Hoja de Trabajo para listado'!$DE$151:$DG$151,0)),0)+IFERROR(INDEX('Hoja de Trabajo para listado'!$CD$155:$DC$1048576,MATCH($A396,'Hoja de Trabajo para listado'!$CD$155:$CD$1048576,0),MATCH((CUADRO!P$5&amp;$E396),'Hoja de Trabajo para listado'!$CD$151:$DC$151,0)),0)</f>
        <v>0</v>
      </c>
      <c r="Q396" s="314">
        <f ca="1">+IFERROR(INDEX('Hoja de Trabajo para listado'!$A$155:$Z$1048576,MATCH($A396,'Hoja de Trabajo para listado'!$A$155:$A$1048576,0),MATCH((CUADRO!Q$5&amp;$E396),'Hoja de Trabajo para listado'!$A$151:$Z$151,0)),0)+IFERROR(INDEX('Hoja de Trabajo para listado'!$AB$155:$BA$1048576,MATCH($A396,'Hoja de Trabajo para listado'!$AB$155:$AB$1048576,0),MATCH((CUADRO!Q$5&amp;$E396),'Hoja de Trabajo para listado'!$AB$151:$BA$151,0)),0)+IFERROR(INDEX('Hoja de Trabajo para listado'!$BC$155:$CB$1048576,MATCH($A396,'Hoja de Trabajo para listado'!$BC$155:$BC$1048576,0),MATCH((CUADRO!Q$5&amp;$E396),'Hoja de Trabajo para listado'!$BC$151:$CB$151,0)),0)+IFERROR(INDEX('Hoja de Trabajo para listado'!$DE$153:$DG$274,MATCH($A396,'Hoja de Trabajo para listado'!$DE$153:$DE$1048576,0),MATCH((CUADRO!Q$5&amp;$E396),'Hoja de Trabajo para listado'!$DE$151:$DG$151,0)),0)+IFERROR(INDEX('Hoja de Trabajo para listado'!$CD$155:$DC$1048576,MATCH($A396,'Hoja de Trabajo para listado'!$CD$155:$CD$1048576,0),MATCH((CUADRO!Q$5&amp;$E396),'Hoja de Trabajo para listado'!$CD$151:$DC$151,0)),0)</f>
        <v>0</v>
      </c>
      <c r="R396" s="314">
        <f t="shared" ca="1" si="12"/>
        <v>0</v>
      </c>
      <c r="S396" s="322"/>
      <c r="T396" s="314">
        <f ca="1">+T397</f>
        <v>0</v>
      </c>
      <c r="U396" s="313">
        <f t="shared" si="13"/>
        <v>1</v>
      </c>
      <c r="V396" s="319" t="str">
        <f>+VLOOKUP(A396,bd_lista!$A$3:$E$593,5,FALSE)</f>
        <v>Gobiernos Autonomos Municipales</v>
      </c>
      <c r="W396" s="425" t="str">
        <f>+V396</f>
        <v>Gobiernos Autonomos Municipales</v>
      </c>
    </row>
    <row r="397" spans="1:23" ht="15" hidden="1" customHeight="1">
      <c r="A397" s="323">
        <v>1317</v>
      </c>
      <c r="B397" s="428"/>
      <c r="C397" s="319" t="str">
        <f>+VLOOKUP(A397,bd_lista!$A$3:$C$593,3,FALSE)</f>
        <v>Gobierno Autónomo Municipal de San Benito (Villa José Quintín Mendoza)</v>
      </c>
      <c r="D397" s="430"/>
      <c r="E397" s="347" t="s">
        <v>1419</v>
      </c>
      <c r="F397" s="316">
        <f ca="1">+IFERROR(INDEX('Hoja de Trabajo para listado'!$A$155:$Z$1048576,MATCH($A397,'Hoja de Trabajo para listado'!$A$155:$A$1048576,0),MATCH((CUADRO!F$5&amp;$E397),'Hoja de Trabajo para listado'!$A$151:$Z$151,0)),0)+IFERROR(INDEX('Hoja de Trabajo para listado'!$AB$155:$BA$1048576,MATCH($A397,'Hoja de Trabajo para listado'!$AB$155:$AB$1048576,0),MATCH((CUADRO!F$5&amp;$E397),'Hoja de Trabajo para listado'!$AB$151:$BA$151,0)),0)+IFERROR(INDEX('Hoja de Trabajo para listado'!$BC$155:$CB$1048576,MATCH($A397,'Hoja de Trabajo para listado'!$BC$155:$BC$1048576,0),MATCH((CUADRO!F$5&amp;$E397),'Hoja de Trabajo para listado'!$BC$151:$CB$151,0)),0)+IFERROR(INDEX('Hoja de Trabajo para listado'!$DE$153:$DG$274,MATCH($A397,'Hoja de Trabajo para listado'!$DE$153:$DE$1048576,0),MATCH((CUADRO!F$5&amp;$E397),'Hoja de Trabajo para listado'!$DE$151:$DG$151,0)),0)+IFERROR(INDEX('Hoja de Trabajo para listado'!$CD$155:$DC$1048576,MATCH($A397,'Hoja de Trabajo para listado'!$CD$155:$CD$1048576,0),MATCH((CUADRO!F$5&amp;$E397),'Hoja de Trabajo para listado'!$CD$151:$DC$151,0)),0)</f>
        <v>0</v>
      </c>
      <c r="G397" s="316">
        <f ca="1">+IFERROR(INDEX('Hoja de Trabajo para listado'!$A$155:$Z$1048576,MATCH($A397,'Hoja de Trabajo para listado'!$A$155:$A$1048576,0),MATCH((CUADRO!G$5&amp;$E397),'Hoja de Trabajo para listado'!$A$151:$Z$151,0)),0)+IFERROR(INDEX('Hoja de Trabajo para listado'!$AB$155:$BA$1048576,MATCH($A397,'Hoja de Trabajo para listado'!$AB$155:$AB$1048576,0),MATCH((CUADRO!G$5&amp;$E397),'Hoja de Trabajo para listado'!$AB$151:$BA$151,0)),0)+IFERROR(INDEX('Hoja de Trabajo para listado'!$BC$155:$CB$1048576,MATCH($A397,'Hoja de Trabajo para listado'!$BC$155:$BC$1048576,0),MATCH((CUADRO!G$5&amp;$E397),'Hoja de Trabajo para listado'!$BC$151:$CB$151,0)),0)+IFERROR(INDEX('Hoja de Trabajo para listado'!$DE$153:$DG$274,MATCH($A397,'Hoja de Trabajo para listado'!$DE$153:$DE$1048576,0),MATCH((CUADRO!G$5&amp;$E397),'Hoja de Trabajo para listado'!$DE$151:$DG$151,0)),0)+IFERROR(INDEX('Hoja de Trabajo para listado'!$CD$155:$DC$1048576,MATCH($A397,'Hoja de Trabajo para listado'!$CD$155:$CD$1048576,0),MATCH((CUADRO!G$5&amp;$E397),'Hoja de Trabajo para listado'!$CD$151:$DC$151,0)),0)</f>
        <v>0</v>
      </c>
      <c r="H397" s="316">
        <f ca="1">+IFERROR(INDEX('Hoja de Trabajo para listado'!$A$155:$Z$1048576,MATCH($A397,'Hoja de Trabajo para listado'!$A$155:$A$1048576,0),MATCH((CUADRO!H$5&amp;$E397),'Hoja de Trabajo para listado'!$A$151:$Z$151,0)),0)+IFERROR(INDEX('Hoja de Trabajo para listado'!$AB$155:$BA$1048576,MATCH($A397,'Hoja de Trabajo para listado'!$AB$155:$AB$1048576,0),MATCH((CUADRO!H$5&amp;$E397),'Hoja de Trabajo para listado'!$AB$151:$BA$151,0)),0)+IFERROR(INDEX('Hoja de Trabajo para listado'!$BC$155:$CB$1048576,MATCH($A397,'Hoja de Trabajo para listado'!$BC$155:$BC$1048576,0),MATCH((CUADRO!H$5&amp;$E397),'Hoja de Trabajo para listado'!$BC$151:$CB$151,0)),0)+IFERROR(INDEX('Hoja de Trabajo para listado'!$DE$153:$DG$274,MATCH($A397,'Hoja de Trabajo para listado'!$DE$153:$DE$1048576,0),MATCH((CUADRO!H$5&amp;$E397),'Hoja de Trabajo para listado'!$DE$151:$DG$151,0)),0)+IFERROR(INDEX('Hoja de Trabajo para listado'!$CD$155:$DC$1048576,MATCH($A397,'Hoja de Trabajo para listado'!$CD$155:$CD$1048576,0),MATCH((CUADRO!H$5&amp;$E397),'Hoja de Trabajo para listado'!$CD$151:$DC$151,0)),0)</f>
        <v>0</v>
      </c>
      <c r="I397" s="316">
        <f ca="1">+IFERROR(INDEX('Hoja de Trabajo para listado'!$A$155:$Z$1048576,MATCH($A397,'Hoja de Trabajo para listado'!$A$155:$A$1048576,0),MATCH((CUADRO!I$5&amp;$E397),'Hoja de Trabajo para listado'!$A$151:$Z$151,0)),0)+IFERROR(INDEX('Hoja de Trabajo para listado'!$AB$155:$BA$1048576,MATCH($A397,'Hoja de Trabajo para listado'!$AB$155:$AB$1048576,0),MATCH((CUADRO!I$5&amp;$E397),'Hoja de Trabajo para listado'!$AB$151:$BA$151,0)),0)+IFERROR(INDEX('Hoja de Trabajo para listado'!$BC$155:$CB$1048576,MATCH($A397,'Hoja de Trabajo para listado'!$BC$155:$BC$1048576,0),MATCH((CUADRO!I$5&amp;$E397),'Hoja de Trabajo para listado'!$BC$151:$CB$151,0)),0)+IFERROR(INDEX('Hoja de Trabajo para listado'!$DE$153:$DG$274,MATCH($A397,'Hoja de Trabajo para listado'!$DE$153:$DE$1048576,0),MATCH((CUADRO!I$5&amp;$E397),'Hoja de Trabajo para listado'!$DE$151:$DG$151,0)),0)+IFERROR(INDEX('Hoja de Trabajo para listado'!$CD$155:$DC$1048576,MATCH($A397,'Hoja de Trabajo para listado'!$CD$155:$CD$1048576,0),MATCH((CUADRO!I$5&amp;$E397),'Hoja de Trabajo para listado'!$CD$151:$DC$151,0)),0)</f>
        <v>0</v>
      </c>
      <c r="J397" s="316">
        <f ca="1">+IFERROR(INDEX('Hoja de Trabajo para listado'!$A$155:$Z$1048576,MATCH($A397,'Hoja de Trabajo para listado'!$A$155:$A$1048576,0),MATCH((CUADRO!J$5&amp;$E397),'Hoja de Trabajo para listado'!$A$151:$Z$151,0)),0)+IFERROR(INDEX('Hoja de Trabajo para listado'!$AB$155:$BA$1048576,MATCH($A397,'Hoja de Trabajo para listado'!$AB$155:$AB$1048576,0),MATCH((CUADRO!J$5&amp;$E397),'Hoja de Trabajo para listado'!$AB$151:$BA$151,0)),0)+IFERROR(INDEX('Hoja de Trabajo para listado'!$BC$155:$CB$1048576,MATCH($A397,'Hoja de Trabajo para listado'!$BC$155:$BC$1048576,0),MATCH((CUADRO!J$5&amp;$E397),'Hoja de Trabajo para listado'!$BC$151:$CB$151,0)),0)+IFERROR(INDEX('Hoja de Trabajo para listado'!$DE$153:$DG$274,MATCH($A397,'Hoja de Trabajo para listado'!$DE$153:$DE$1048576,0),MATCH((CUADRO!J$5&amp;$E397),'Hoja de Trabajo para listado'!$DE$151:$DG$151,0)),0)+IFERROR(INDEX('Hoja de Trabajo para listado'!$CD$155:$DC$1048576,MATCH($A397,'Hoja de Trabajo para listado'!$CD$155:$CD$1048576,0),MATCH((CUADRO!J$5&amp;$E397),'Hoja de Trabajo para listado'!$CD$151:$DC$151,0)),0)</f>
        <v>0</v>
      </c>
      <c r="K397" s="316">
        <f ca="1">+IFERROR(INDEX('Hoja de Trabajo para listado'!$A$155:$Z$1048576,MATCH($A397,'Hoja de Trabajo para listado'!$A$155:$A$1048576,0),MATCH((CUADRO!K$5&amp;$E397),'Hoja de Trabajo para listado'!$A$151:$Z$151,0)),0)+IFERROR(INDEX('Hoja de Trabajo para listado'!$AB$155:$BA$1048576,MATCH($A397,'Hoja de Trabajo para listado'!$AB$155:$AB$1048576,0),MATCH((CUADRO!K$5&amp;$E397),'Hoja de Trabajo para listado'!$AB$151:$BA$151,0)),0)+IFERROR(INDEX('Hoja de Trabajo para listado'!$BC$155:$CB$1048576,MATCH($A397,'Hoja de Trabajo para listado'!$BC$155:$BC$1048576,0),MATCH((CUADRO!K$5&amp;$E397),'Hoja de Trabajo para listado'!$BC$151:$CB$151,0)),0)+IFERROR(INDEX('Hoja de Trabajo para listado'!$DE$153:$DG$274,MATCH($A397,'Hoja de Trabajo para listado'!$DE$153:$DE$1048576,0),MATCH((CUADRO!K$5&amp;$E397),'Hoja de Trabajo para listado'!$DE$151:$DG$151,0)),0)+IFERROR(INDEX('Hoja de Trabajo para listado'!$CD$155:$DC$1048576,MATCH($A397,'Hoja de Trabajo para listado'!$CD$155:$CD$1048576,0),MATCH((CUADRO!K$5&amp;$E397),'Hoja de Trabajo para listado'!$CD$151:$DC$151,0)),0)</f>
        <v>0</v>
      </c>
      <c r="L397" s="316">
        <f ca="1">+IFERROR(INDEX('Hoja de Trabajo para listado'!$A$155:$Z$1048576,MATCH($A397,'Hoja de Trabajo para listado'!$A$155:$A$1048576,0),MATCH((CUADRO!L$5&amp;$E397),'Hoja de Trabajo para listado'!$A$151:$Z$151,0)),0)+IFERROR(INDEX('Hoja de Trabajo para listado'!$AB$155:$BA$1048576,MATCH($A397,'Hoja de Trabajo para listado'!$AB$155:$AB$1048576,0),MATCH((CUADRO!L$5&amp;$E397),'Hoja de Trabajo para listado'!$AB$151:$BA$151,0)),0)+IFERROR(INDEX('Hoja de Trabajo para listado'!$BC$155:$CB$1048576,MATCH($A397,'Hoja de Trabajo para listado'!$BC$155:$BC$1048576,0),MATCH((CUADRO!L$5&amp;$E397),'Hoja de Trabajo para listado'!$BC$151:$CB$151,0)),0)+IFERROR(INDEX('Hoja de Trabajo para listado'!$DE$153:$DG$274,MATCH($A397,'Hoja de Trabajo para listado'!$DE$153:$DE$1048576,0),MATCH((CUADRO!L$5&amp;$E397),'Hoja de Trabajo para listado'!$DE$151:$DG$151,0)),0)+IFERROR(INDEX('Hoja de Trabajo para listado'!$CD$155:$DC$1048576,MATCH($A397,'Hoja de Trabajo para listado'!$CD$155:$CD$1048576,0),MATCH((CUADRO!L$5&amp;$E397),'Hoja de Trabajo para listado'!$CD$151:$DC$151,0)),0)</f>
        <v>0</v>
      </c>
      <c r="M397" s="316">
        <f ca="1">+IFERROR(INDEX('Hoja de Trabajo para listado'!$A$155:$Z$1048576,MATCH($A397,'Hoja de Trabajo para listado'!$A$155:$A$1048576,0),MATCH((CUADRO!M$5&amp;$E397),'Hoja de Trabajo para listado'!$A$151:$Z$151,0)),0)+IFERROR(INDEX('Hoja de Trabajo para listado'!$AB$155:$BA$1048576,MATCH($A397,'Hoja de Trabajo para listado'!$AB$155:$AB$1048576,0),MATCH((CUADRO!M$5&amp;$E397),'Hoja de Trabajo para listado'!$AB$151:$BA$151,0)),0)+IFERROR(INDEX('Hoja de Trabajo para listado'!$BC$155:$CB$1048576,MATCH($A397,'Hoja de Trabajo para listado'!$BC$155:$BC$1048576,0),MATCH((CUADRO!M$5&amp;$E397),'Hoja de Trabajo para listado'!$BC$151:$CB$151,0)),0)+IFERROR(INDEX('Hoja de Trabajo para listado'!$DE$153:$DG$274,MATCH($A397,'Hoja de Trabajo para listado'!$DE$153:$DE$1048576,0),MATCH((CUADRO!M$5&amp;$E397),'Hoja de Trabajo para listado'!$DE$151:$DG$151,0)),0)+IFERROR(INDEX('Hoja de Trabajo para listado'!$CD$155:$DC$1048576,MATCH($A397,'Hoja de Trabajo para listado'!$CD$155:$CD$1048576,0),MATCH((CUADRO!M$5&amp;$E397),'Hoja de Trabajo para listado'!$CD$151:$DC$151,0)),0)</f>
        <v>0</v>
      </c>
      <c r="N397" s="316">
        <f ca="1">+IFERROR(INDEX('Hoja de Trabajo para listado'!$A$155:$Z$1048576,MATCH($A397,'Hoja de Trabajo para listado'!$A$155:$A$1048576,0),MATCH((CUADRO!N$5&amp;$E397),'Hoja de Trabajo para listado'!$A$151:$Z$151,0)),0)+IFERROR(INDEX('Hoja de Trabajo para listado'!$AB$155:$BA$1048576,MATCH($A397,'Hoja de Trabajo para listado'!$AB$155:$AB$1048576,0),MATCH((CUADRO!N$5&amp;$E397),'Hoja de Trabajo para listado'!$AB$151:$BA$151,0)),0)+IFERROR(INDEX('Hoja de Trabajo para listado'!$BC$155:$CB$1048576,MATCH($A397,'Hoja de Trabajo para listado'!$BC$155:$BC$1048576,0),MATCH((CUADRO!N$5&amp;$E397),'Hoja de Trabajo para listado'!$BC$151:$CB$151,0)),0)+IFERROR(INDEX('Hoja de Trabajo para listado'!$DE$153:$DG$274,MATCH($A397,'Hoja de Trabajo para listado'!$DE$153:$DE$1048576,0),MATCH((CUADRO!N$5&amp;$E397),'Hoja de Trabajo para listado'!$DE$151:$DG$151,0)),0)+IFERROR(INDEX('Hoja de Trabajo para listado'!$CD$155:$DC$1048576,MATCH($A397,'Hoja de Trabajo para listado'!$CD$155:$CD$1048576,0),MATCH((CUADRO!N$5&amp;$E397),'Hoja de Trabajo para listado'!$CD$151:$DC$151,0)),0)</f>
        <v>0</v>
      </c>
      <c r="O397" s="316">
        <f ca="1">+IFERROR(INDEX('Hoja de Trabajo para listado'!$A$155:$Z$1048576,MATCH($A397,'Hoja de Trabajo para listado'!$A$155:$A$1048576,0),MATCH((CUADRO!O$5&amp;$E397),'Hoja de Trabajo para listado'!$A$151:$Z$151,0)),0)+IFERROR(INDEX('Hoja de Trabajo para listado'!$AB$155:$BA$1048576,MATCH($A397,'Hoja de Trabajo para listado'!$AB$155:$AB$1048576,0),MATCH((CUADRO!O$5&amp;$E397),'Hoja de Trabajo para listado'!$AB$151:$BA$151,0)),0)+IFERROR(INDEX('Hoja de Trabajo para listado'!$BC$155:$CB$1048576,MATCH($A397,'Hoja de Trabajo para listado'!$BC$155:$BC$1048576,0),MATCH((CUADRO!O$5&amp;$E397),'Hoja de Trabajo para listado'!$BC$151:$CB$151,0)),0)+IFERROR(INDEX('Hoja de Trabajo para listado'!$DE$153:$DG$274,MATCH($A397,'Hoja de Trabajo para listado'!$DE$153:$DE$1048576,0),MATCH((CUADRO!O$5&amp;$E397),'Hoja de Trabajo para listado'!$DE$151:$DG$151,0)),0)+IFERROR(INDEX('Hoja de Trabajo para listado'!$CD$155:$DC$1048576,MATCH($A397,'Hoja de Trabajo para listado'!$CD$155:$CD$1048576,0),MATCH((CUADRO!O$5&amp;$E397),'Hoja de Trabajo para listado'!$CD$151:$DC$151,0)),0)</f>
        <v>0</v>
      </c>
      <c r="P397" s="316">
        <f ca="1">+IFERROR(INDEX('Hoja de Trabajo para listado'!$A$155:$Z$1048576,MATCH($A397,'Hoja de Trabajo para listado'!$A$155:$A$1048576,0),MATCH((CUADRO!P$5&amp;$E397),'Hoja de Trabajo para listado'!$A$151:$Z$151,0)),0)+IFERROR(INDEX('Hoja de Trabajo para listado'!$AB$155:$BA$1048576,MATCH($A397,'Hoja de Trabajo para listado'!$AB$155:$AB$1048576,0),MATCH((CUADRO!P$5&amp;$E397),'Hoja de Trabajo para listado'!$AB$151:$BA$151,0)),0)+IFERROR(INDEX('Hoja de Trabajo para listado'!$BC$155:$CB$1048576,MATCH($A397,'Hoja de Trabajo para listado'!$BC$155:$BC$1048576,0),MATCH((CUADRO!P$5&amp;$E397),'Hoja de Trabajo para listado'!$BC$151:$CB$151,0)),0)+IFERROR(INDEX('Hoja de Trabajo para listado'!$DE$153:$DG$274,MATCH($A397,'Hoja de Trabajo para listado'!$DE$153:$DE$1048576,0),MATCH((CUADRO!P$5&amp;$E397),'Hoja de Trabajo para listado'!$DE$151:$DG$151,0)),0)+IFERROR(INDEX('Hoja de Trabajo para listado'!$CD$155:$DC$1048576,MATCH($A397,'Hoja de Trabajo para listado'!$CD$155:$CD$1048576,0),MATCH((CUADRO!P$5&amp;$E397),'Hoja de Trabajo para listado'!$CD$151:$DC$151,0)),0)</f>
        <v>0</v>
      </c>
      <c r="Q397" s="316">
        <f ca="1">+IFERROR(INDEX('Hoja de Trabajo para listado'!$A$155:$Z$1048576,MATCH($A397,'Hoja de Trabajo para listado'!$A$155:$A$1048576,0),MATCH((CUADRO!Q$5&amp;$E397),'Hoja de Trabajo para listado'!$A$151:$Z$151,0)),0)+IFERROR(INDEX('Hoja de Trabajo para listado'!$AB$155:$BA$1048576,MATCH($A397,'Hoja de Trabajo para listado'!$AB$155:$AB$1048576,0),MATCH((CUADRO!Q$5&amp;$E397),'Hoja de Trabajo para listado'!$AB$151:$BA$151,0)),0)+IFERROR(INDEX('Hoja de Trabajo para listado'!$BC$155:$CB$1048576,MATCH($A397,'Hoja de Trabajo para listado'!$BC$155:$BC$1048576,0),MATCH((CUADRO!Q$5&amp;$E397),'Hoja de Trabajo para listado'!$BC$151:$CB$151,0)),0)+IFERROR(INDEX('Hoja de Trabajo para listado'!$DE$153:$DG$274,MATCH($A397,'Hoja de Trabajo para listado'!$DE$153:$DE$1048576,0),MATCH((CUADRO!Q$5&amp;$E397),'Hoja de Trabajo para listado'!$DE$151:$DG$151,0)),0)+IFERROR(INDEX('Hoja de Trabajo para listado'!$CD$155:$DC$1048576,MATCH($A397,'Hoja de Trabajo para listado'!$CD$155:$CD$1048576,0),MATCH((CUADRO!Q$5&amp;$E397),'Hoja de Trabajo para listado'!$CD$151:$DC$151,0)),0)</f>
        <v>0</v>
      </c>
      <c r="R397" s="316">
        <f t="shared" ca="1" si="12"/>
        <v>0</v>
      </c>
      <c r="S397" s="344">
        <f ca="1">+R396+R397</f>
        <v>0</v>
      </c>
      <c r="T397" s="316">
        <f ca="1">+S397</f>
        <v>0</v>
      </c>
      <c r="U397" s="315">
        <f t="shared" si="13"/>
        <v>2</v>
      </c>
      <c r="V397" s="319" t="str">
        <f>+VLOOKUP(A397,bd_lista!$A$3:$E$593,5,FALSE)</f>
        <v>Gobiernos Autonomos Municipales</v>
      </c>
      <c r="W397" s="426"/>
    </row>
    <row r="398" spans="1:23" customFormat="1" ht="27" hidden="1" customHeight="1">
      <c r="A398" s="325">
        <v>1318</v>
      </c>
      <c r="B398" s="427">
        <f>+A398</f>
        <v>1318</v>
      </c>
      <c r="C398" s="318" t="str">
        <f>+VLOOKUP(A398,bd_lista!$A$3:$C$593,3,FALSE)</f>
        <v>Gobierno Autónomo Municipal de Tacachi</v>
      </c>
      <c r="D398" s="429" t="str">
        <f>+C398</f>
        <v>Gobierno Autónomo Municipal de Tacachi</v>
      </c>
      <c r="E398" s="346" t="s">
        <v>1418</v>
      </c>
      <c r="F398" s="314">
        <f ca="1">+IFERROR(INDEX('Hoja de Trabajo para listado'!$A$155:$Z$1048576,MATCH($A398,'Hoja de Trabajo para listado'!$A$155:$A$1048576,0),MATCH((CUADRO!F$5&amp;$E398),'Hoja de Trabajo para listado'!$A$151:$Z$151,0)),0)+IFERROR(INDEX('Hoja de Trabajo para listado'!$AB$155:$BA$1048576,MATCH($A398,'Hoja de Trabajo para listado'!$AB$155:$AB$1048576,0),MATCH((CUADRO!F$5&amp;$E398),'Hoja de Trabajo para listado'!$AB$151:$BA$151,0)),0)+IFERROR(INDEX('Hoja de Trabajo para listado'!$BC$155:$CB$1048576,MATCH($A398,'Hoja de Trabajo para listado'!$BC$155:$BC$1048576,0),MATCH((CUADRO!F$5&amp;$E398),'Hoja de Trabajo para listado'!$BC$151:$CB$151,0)),0)+IFERROR(INDEX('Hoja de Trabajo para listado'!$DE$153:$DG$274,MATCH($A398,'Hoja de Trabajo para listado'!$DE$153:$DE$1048576,0),MATCH((CUADRO!F$5&amp;$E398),'Hoja de Trabajo para listado'!$DE$151:$DG$151,0)),0)+IFERROR(INDEX('Hoja de Trabajo para listado'!$CD$155:$DC$1048576,MATCH($A398,'Hoja de Trabajo para listado'!$CD$155:$CD$1048576,0),MATCH((CUADRO!F$5&amp;$E398),'Hoja de Trabajo para listado'!$CD$151:$DC$151,0)),0)</f>
        <v>0</v>
      </c>
      <c r="G398" s="314">
        <f ca="1">+IFERROR(INDEX('Hoja de Trabajo para listado'!$A$155:$Z$1048576,MATCH($A398,'Hoja de Trabajo para listado'!$A$155:$A$1048576,0),MATCH((CUADRO!G$5&amp;$E398),'Hoja de Trabajo para listado'!$A$151:$Z$151,0)),0)+IFERROR(INDEX('Hoja de Trabajo para listado'!$AB$155:$BA$1048576,MATCH($A398,'Hoja de Trabajo para listado'!$AB$155:$AB$1048576,0),MATCH((CUADRO!G$5&amp;$E398),'Hoja de Trabajo para listado'!$AB$151:$BA$151,0)),0)+IFERROR(INDEX('Hoja de Trabajo para listado'!$BC$155:$CB$1048576,MATCH($A398,'Hoja de Trabajo para listado'!$BC$155:$BC$1048576,0),MATCH((CUADRO!G$5&amp;$E398),'Hoja de Trabajo para listado'!$BC$151:$CB$151,0)),0)+IFERROR(INDEX('Hoja de Trabajo para listado'!$DE$153:$DG$274,MATCH($A398,'Hoja de Trabajo para listado'!$DE$153:$DE$1048576,0),MATCH((CUADRO!G$5&amp;$E398),'Hoja de Trabajo para listado'!$DE$151:$DG$151,0)),0)+IFERROR(INDEX('Hoja de Trabajo para listado'!$CD$155:$DC$1048576,MATCH($A398,'Hoja de Trabajo para listado'!$CD$155:$CD$1048576,0),MATCH((CUADRO!G$5&amp;$E398),'Hoja de Trabajo para listado'!$CD$151:$DC$151,0)),0)</f>
        <v>0</v>
      </c>
      <c r="H398" s="314">
        <f ca="1">+IFERROR(INDEX('Hoja de Trabajo para listado'!$A$155:$Z$1048576,MATCH($A398,'Hoja de Trabajo para listado'!$A$155:$A$1048576,0),MATCH((CUADRO!H$5&amp;$E398),'Hoja de Trabajo para listado'!$A$151:$Z$151,0)),0)+IFERROR(INDEX('Hoja de Trabajo para listado'!$AB$155:$BA$1048576,MATCH($A398,'Hoja de Trabajo para listado'!$AB$155:$AB$1048576,0),MATCH((CUADRO!H$5&amp;$E398),'Hoja de Trabajo para listado'!$AB$151:$BA$151,0)),0)+IFERROR(INDEX('Hoja de Trabajo para listado'!$BC$155:$CB$1048576,MATCH($A398,'Hoja de Trabajo para listado'!$BC$155:$BC$1048576,0),MATCH((CUADRO!H$5&amp;$E398),'Hoja de Trabajo para listado'!$BC$151:$CB$151,0)),0)+IFERROR(INDEX('Hoja de Trabajo para listado'!$DE$153:$DG$274,MATCH($A398,'Hoja de Trabajo para listado'!$DE$153:$DE$1048576,0),MATCH((CUADRO!H$5&amp;$E398),'Hoja de Trabajo para listado'!$DE$151:$DG$151,0)),0)+IFERROR(INDEX('Hoja de Trabajo para listado'!$CD$155:$DC$1048576,MATCH($A398,'Hoja de Trabajo para listado'!$CD$155:$CD$1048576,0),MATCH((CUADRO!H$5&amp;$E398),'Hoja de Trabajo para listado'!$CD$151:$DC$151,0)),0)</f>
        <v>0</v>
      </c>
      <c r="I398" s="314">
        <f ca="1">+IFERROR(INDEX('Hoja de Trabajo para listado'!$A$155:$Z$1048576,MATCH($A398,'Hoja de Trabajo para listado'!$A$155:$A$1048576,0),MATCH((CUADRO!I$5&amp;$E398),'Hoja de Trabajo para listado'!$A$151:$Z$151,0)),0)+IFERROR(INDEX('Hoja de Trabajo para listado'!$AB$155:$BA$1048576,MATCH($A398,'Hoja de Trabajo para listado'!$AB$155:$AB$1048576,0),MATCH((CUADRO!I$5&amp;$E398),'Hoja de Trabajo para listado'!$AB$151:$BA$151,0)),0)+IFERROR(INDEX('Hoja de Trabajo para listado'!$BC$155:$CB$1048576,MATCH($A398,'Hoja de Trabajo para listado'!$BC$155:$BC$1048576,0),MATCH((CUADRO!I$5&amp;$E398),'Hoja de Trabajo para listado'!$BC$151:$CB$151,0)),0)+IFERROR(INDEX('Hoja de Trabajo para listado'!$DE$153:$DG$274,MATCH($A398,'Hoja de Trabajo para listado'!$DE$153:$DE$1048576,0),MATCH((CUADRO!I$5&amp;$E398),'Hoja de Trabajo para listado'!$DE$151:$DG$151,0)),0)+IFERROR(INDEX('Hoja de Trabajo para listado'!$CD$155:$DC$1048576,MATCH($A398,'Hoja de Trabajo para listado'!$CD$155:$CD$1048576,0),MATCH((CUADRO!I$5&amp;$E398),'Hoja de Trabajo para listado'!$CD$151:$DC$151,0)),0)</f>
        <v>0</v>
      </c>
      <c r="J398" s="314">
        <f ca="1">+IFERROR(INDEX('Hoja de Trabajo para listado'!$A$155:$Z$1048576,MATCH($A398,'Hoja de Trabajo para listado'!$A$155:$A$1048576,0),MATCH((CUADRO!J$5&amp;$E398),'Hoja de Trabajo para listado'!$A$151:$Z$151,0)),0)+IFERROR(INDEX('Hoja de Trabajo para listado'!$AB$155:$BA$1048576,MATCH($A398,'Hoja de Trabajo para listado'!$AB$155:$AB$1048576,0),MATCH((CUADRO!J$5&amp;$E398),'Hoja de Trabajo para listado'!$AB$151:$BA$151,0)),0)+IFERROR(INDEX('Hoja de Trabajo para listado'!$BC$155:$CB$1048576,MATCH($A398,'Hoja de Trabajo para listado'!$BC$155:$BC$1048576,0),MATCH((CUADRO!J$5&amp;$E398),'Hoja de Trabajo para listado'!$BC$151:$CB$151,0)),0)+IFERROR(INDEX('Hoja de Trabajo para listado'!$DE$153:$DG$274,MATCH($A398,'Hoja de Trabajo para listado'!$DE$153:$DE$1048576,0),MATCH((CUADRO!J$5&amp;$E398),'Hoja de Trabajo para listado'!$DE$151:$DG$151,0)),0)+IFERROR(INDEX('Hoja de Trabajo para listado'!$CD$155:$DC$1048576,MATCH($A398,'Hoja de Trabajo para listado'!$CD$155:$CD$1048576,0),MATCH((CUADRO!J$5&amp;$E398),'Hoja de Trabajo para listado'!$CD$151:$DC$151,0)),0)</f>
        <v>0</v>
      </c>
      <c r="K398" s="314">
        <f ca="1">+IFERROR(INDEX('Hoja de Trabajo para listado'!$A$155:$Z$1048576,MATCH($A398,'Hoja de Trabajo para listado'!$A$155:$A$1048576,0),MATCH((CUADRO!K$5&amp;$E398),'Hoja de Trabajo para listado'!$A$151:$Z$151,0)),0)+IFERROR(INDEX('Hoja de Trabajo para listado'!$AB$155:$BA$1048576,MATCH($A398,'Hoja de Trabajo para listado'!$AB$155:$AB$1048576,0),MATCH((CUADRO!K$5&amp;$E398),'Hoja de Trabajo para listado'!$AB$151:$BA$151,0)),0)+IFERROR(INDEX('Hoja de Trabajo para listado'!$BC$155:$CB$1048576,MATCH($A398,'Hoja de Trabajo para listado'!$BC$155:$BC$1048576,0),MATCH((CUADRO!K$5&amp;$E398),'Hoja de Trabajo para listado'!$BC$151:$CB$151,0)),0)+IFERROR(INDEX('Hoja de Trabajo para listado'!$DE$153:$DG$274,MATCH($A398,'Hoja de Trabajo para listado'!$DE$153:$DE$1048576,0),MATCH((CUADRO!K$5&amp;$E398),'Hoja de Trabajo para listado'!$DE$151:$DG$151,0)),0)+IFERROR(INDEX('Hoja de Trabajo para listado'!$CD$155:$DC$1048576,MATCH($A398,'Hoja de Trabajo para listado'!$CD$155:$CD$1048576,0),MATCH((CUADRO!K$5&amp;$E398),'Hoja de Trabajo para listado'!$CD$151:$DC$151,0)),0)</f>
        <v>0</v>
      </c>
      <c r="L398" s="314">
        <f ca="1">+IFERROR(INDEX('Hoja de Trabajo para listado'!$A$155:$Z$1048576,MATCH($A398,'Hoja de Trabajo para listado'!$A$155:$A$1048576,0),MATCH((CUADRO!L$5&amp;$E398),'Hoja de Trabajo para listado'!$A$151:$Z$151,0)),0)+IFERROR(INDEX('Hoja de Trabajo para listado'!$AB$155:$BA$1048576,MATCH($A398,'Hoja de Trabajo para listado'!$AB$155:$AB$1048576,0),MATCH((CUADRO!L$5&amp;$E398),'Hoja de Trabajo para listado'!$AB$151:$BA$151,0)),0)+IFERROR(INDEX('Hoja de Trabajo para listado'!$BC$155:$CB$1048576,MATCH($A398,'Hoja de Trabajo para listado'!$BC$155:$BC$1048576,0),MATCH((CUADRO!L$5&amp;$E398),'Hoja de Trabajo para listado'!$BC$151:$CB$151,0)),0)+IFERROR(INDEX('Hoja de Trabajo para listado'!$DE$153:$DG$274,MATCH($A398,'Hoja de Trabajo para listado'!$DE$153:$DE$1048576,0),MATCH((CUADRO!L$5&amp;$E398),'Hoja de Trabajo para listado'!$DE$151:$DG$151,0)),0)+IFERROR(INDEX('Hoja de Trabajo para listado'!$CD$155:$DC$1048576,MATCH($A398,'Hoja de Trabajo para listado'!$CD$155:$CD$1048576,0),MATCH((CUADRO!L$5&amp;$E398),'Hoja de Trabajo para listado'!$CD$151:$DC$151,0)),0)</f>
        <v>0</v>
      </c>
      <c r="M398" s="314">
        <f ca="1">+IFERROR(INDEX('Hoja de Trabajo para listado'!$A$155:$Z$1048576,MATCH($A398,'Hoja de Trabajo para listado'!$A$155:$A$1048576,0),MATCH((CUADRO!M$5&amp;$E398),'Hoja de Trabajo para listado'!$A$151:$Z$151,0)),0)+IFERROR(INDEX('Hoja de Trabajo para listado'!$AB$155:$BA$1048576,MATCH($A398,'Hoja de Trabajo para listado'!$AB$155:$AB$1048576,0),MATCH((CUADRO!M$5&amp;$E398),'Hoja de Trabajo para listado'!$AB$151:$BA$151,0)),0)+IFERROR(INDEX('Hoja de Trabajo para listado'!$BC$155:$CB$1048576,MATCH($A398,'Hoja de Trabajo para listado'!$BC$155:$BC$1048576,0),MATCH((CUADRO!M$5&amp;$E398),'Hoja de Trabajo para listado'!$BC$151:$CB$151,0)),0)+IFERROR(INDEX('Hoja de Trabajo para listado'!$DE$153:$DG$274,MATCH($A398,'Hoja de Trabajo para listado'!$DE$153:$DE$1048576,0),MATCH((CUADRO!M$5&amp;$E398),'Hoja de Trabajo para listado'!$DE$151:$DG$151,0)),0)+IFERROR(INDEX('Hoja de Trabajo para listado'!$CD$155:$DC$1048576,MATCH($A398,'Hoja de Trabajo para listado'!$CD$155:$CD$1048576,0),MATCH((CUADRO!M$5&amp;$E398),'Hoja de Trabajo para listado'!$CD$151:$DC$151,0)),0)</f>
        <v>0</v>
      </c>
      <c r="N398" s="314">
        <f ca="1">+IFERROR(INDEX('Hoja de Trabajo para listado'!$A$155:$Z$1048576,MATCH($A398,'Hoja de Trabajo para listado'!$A$155:$A$1048576,0),MATCH((CUADRO!N$5&amp;$E398),'Hoja de Trabajo para listado'!$A$151:$Z$151,0)),0)+IFERROR(INDEX('Hoja de Trabajo para listado'!$AB$155:$BA$1048576,MATCH($A398,'Hoja de Trabajo para listado'!$AB$155:$AB$1048576,0),MATCH((CUADRO!N$5&amp;$E398),'Hoja de Trabajo para listado'!$AB$151:$BA$151,0)),0)+IFERROR(INDEX('Hoja de Trabajo para listado'!$BC$155:$CB$1048576,MATCH($A398,'Hoja de Trabajo para listado'!$BC$155:$BC$1048576,0),MATCH((CUADRO!N$5&amp;$E398),'Hoja de Trabajo para listado'!$BC$151:$CB$151,0)),0)+IFERROR(INDEX('Hoja de Trabajo para listado'!$DE$153:$DG$274,MATCH($A398,'Hoja de Trabajo para listado'!$DE$153:$DE$1048576,0),MATCH((CUADRO!N$5&amp;$E398),'Hoja de Trabajo para listado'!$DE$151:$DG$151,0)),0)+IFERROR(INDEX('Hoja de Trabajo para listado'!$CD$155:$DC$1048576,MATCH($A398,'Hoja de Trabajo para listado'!$CD$155:$CD$1048576,0),MATCH((CUADRO!N$5&amp;$E398),'Hoja de Trabajo para listado'!$CD$151:$DC$151,0)),0)</f>
        <v>0</v>
      </c>
      <c r="O398" s="314">
        <f ca="1">+IFERROR(INDEX('Hoja de Trabajo para listado'!$A$155:$Z$1048576,MATCH($A398,'Hoja de Trabajo para listado'!$A$155:$A$1048576,0),MATCH((CUADRO!O$5&amp;$E398),'Hoja de Trabajo para listado'!$A$151:$Z$151,0)),0)+IFERROR(INDEX('Hoja de Trabajo para listado'!$AB$155:$BA$1048576,MATCH($A398,'Hoja de Trabajo para listado'!$AB$155:$AB$1048576,0),MATCH((CUADRO!O$5&amp;$E398),'Hoja de Trabajo para listado'!$AB$151:$BA$151,0)),0)+IFERROR(INDEX('Hoja de Trabajo para listado'!$BC$155:$CB$1048576,MATCH($A398,'Hoja de Trabajo para listado'!$BC$155:$BC$1048576,0),MATCH((CUADRO!O$5&amp;$E398),'Hoja de Trabajo para listado'!$BC$151:$CB$151,0)),0)+IFERROR(INDEX('Hoja de Trabajo para listado'!$DE$153:$DG$274,MATCH($A398,'Hoja de Trabajo para listado'!$DE$153:$DE$1048576,0),MATCH((CUADRO!O$5&amp;$E398),'Hoja de Trabajo para listado'!$DE$151:$DG$151,0)),0)+IFERROR(INDEX('Hoja de Trabajo para listado'!$CD$155:$DC$1048576,MATCH($A398,'Hoja de Trabajo para listado'!$CD$155:$CD$1048576,0),MATCH((CUADRO!O$5&amp;$E398),'Hoja de Trabajo para listado'!$CD$151:$DC$151,0)),0)</f>
        <v>0</v>
      </c>
      <c r="P398" s="314">
        <f ca="1">+IFERROR(INDEX('Hoja de Trabajo para listado'!$A$155:$Z$1048576,MATCH($A398,'Hoja de Trabajo para listado'!$A$155:$A$1048576,0),MATCH((CUADRO!P$5&amp;$E398),'Hoja de Trabajo para listado'!$A$151:$Z$151,0)),0)+IFERROR(INDEX('Hoja de Trabajo para listado'!$AB$155:$BA$1048576,MATCH($A398,'Hoja de Trabajo para listado'!$AB$155:$AB$1048576,0),MATCH((CUADRO!P$5&amp;$E398),'Hoja de Trabajo para listado'!$AB$151:$BA$151,0)),0)+IFERROR(INDEX('Hoja de Trabajo para listado'!$BC$155:$CB$1048576,MATCH($A398,'Hoja de Trabajo para listado'!$BC$155:$BC$1048576,0),MATCH((CUADRO!P$5&amp;$E398),'Hoja de Trabajo para listado'!$BC$151:$CB$151,0)),0)+IFERROR(INDEX('Hoja de Trabajo para listado'!$DE$153:$DG$274,MATCH($A398,'Hoja de Trabajo para listado'!$DE$153:$DE$1048576,0),MATCH((CUADRO!P$5&amp;$E398),'Hoja de Trabajo para listado'!$DE$151:$DG$151,0)),0)+IFERROR(INDEX('Hoja de Trabajo para listado'!$CD$155:$DC$1048576,MATCH($A398,'Hoja de Trabajo para listado'!$CD$155:$CD$1048576,0),MATCH((CUADRO!P$5&amp;$E398),'Hoja de Trabajo para listado'!$CD$151:$DC$151,0)),0)</f>
        <v>0</v>
      </c>
      <c r="Q398" s="314">
        <f ca="1">+IFERROR(INDEX('Hoja de Trabajo para listado'!$A$155:$Z$1048576,MATCH($A398,'Hoja de Trabajo para listado'!$A$155:$A$1048576,0),MATCH((CUADRO!Q$5&amp;$E398),'Hoja de Trabajo para listado'!$A$151:$Z$151,0)),0)+IFERROR(INDEX('Hoja de Trabajo para listado'!$AB$155:$BA$1048576,MATCH($A398,'Hoja de Trabajo para listado'!$AB$155:$AB$1048576,0),MATCH((CUADRO!Q$5&amp;$E398),'Hoja de Trabajo para listado'!$AB$151:$BA$151,0)),0)+IFERROR(INDEX('Hoja de Trabajo para listado'!$BC$155:$CB$1048576,MATCH($A398,'Hoja de Trabajo para listado'!$BC$155:$BC$1048576,0),MATCH((CUADRO!Q$5&amp;$E398),'Hoja de Trabajo para listado'!$BC$151:$CB$151,0)),0)+IFERROR(INDEX('Hoja de Trabajo para listado'!$DE$153:$DG$274,MATCH($A398,'Hoja de Trabajo para listado'!$DE$153:$DE$1048576,0),MATCH((CUADRO!Q$5&amp;$E398),'Hoja de Trabajo para listado'!$DE$151:$DG$151,0)),0)+IFERROR(INDEX('Hoja de Trabajo para listado'!$CD$155:$DC$1048576,MATCH($A398,'Hoja de Trabajo para listado'!$CD$155:$CD$1048576,0),MATCH((CUADRO!Q$5&amp;$E398),'Hoja de Trabajo para listado'!$CD$151:$DC$151,0)),0)</f>
        <v>0</v>
      </c>
      <c r="R398" s="314">
        <f t="shared" ca="1" si="12"/>
        <v>0</v>
      </c>
      <c r="S398" s="322"/>
      <c r="T398" s="314">
        <f ca="1">+T399</f>
        <v>0</v>
      </c>
      <c r="U398" s="313">
        <f t="shared" si="13"/>
        <v>1</v>
      </c>
      <c r="V398" s="319" t="str">
        <f>+VLOOKUP(A398,bd_lista!$A$3:$E$593,5,FALSE)</f>
        <v>Gobiernos Autonomos Municipales</v>
      </c>
      <c r="W398" s="425" t="str">
        <f>+V398</f>
        <v>Gobiernos Autonomos Municipales</v>
      </c>
    </row>
    <row r="399" spans="1:23" customFormat="1" ht="27" hidden="1" customHeight="1">
      <c r="A399" s="323">
        <v>1318</v>
      </c>
      <c r="B399" s="428"/>
      <c r="C399" s="319" t="str">
        <f>+VLOOKUP(A399,bd_lista!$A$3:$C$593,3,FALSE)</f>
        <v>Gobierno Autónomo Municipal de Tacachi</v>
      </c>
      <c r="D399" s="430"/>
      <c r="E399" s="347" t="s">
        <v>1419</v>
      </c>
      <c r="F399" s="314">
        <f ca="1">+IFERROR(INDEX('Hoja de Trabajo para listado'!$A$155:$Z$1048576,MATCH($A399,'Hoja de Trabajo para listado'!$A$155:$A$1048576,0),MATCH((CUADRO!F$5&amp;$E399),'Hoja de Trabajo para listado'!$A$151:$Z$151,0)),0)+IFERROR(INDEX('Hoja de Trabajo para listado'!$AB$155:$BA$1048576,MATCH($A399,'Hoja de Trabajo para listado'!$AB$155:$AB$1048576,0),MATCH((CUADRO!F$5&amp;$E399),'Hoja de Trabajo para listado'!$AB$151:$BA$151,0)),0)+IFERROR(INDEX('Hoja de Trabajo para listado'!$BC$155:$CB$1048576,MATCH($A399,'Hoja de Trabajo para listado'!$BC$155:$BC$1048576,0),MATCH((CUADRO!F$5&amp;$E399),'Hoja de Trabajo para listado'!$BC$151:$CB$151,0)),0)+IFERROR(INDEX('Hoja de Trabajo para listado'!$DE$153:$DG$274,MATCH($A399,'Hoja de Trabajo para listado'!$DE$153:$DE$1048576,0),MATCH((CUADRO!F$5&amp;$E399),'Hoja de Trabajo para listado'!$DE$151:$DG$151,0)),0)+IFERROR(INDEX('Hoja de Trabajo para listado'!$CD$155:$DC$1048576,MATCH($A399,'Hoja de Trabajo para listado'!$CD$155:$CD$1048576,0),MATCH((CUADRO!F$5&amp;$E399),'Hoja de Trabajo para listado'!$CD$151:$DC$151,0)),0)</f>
        <v>0</v>
      </c>
      <c r="G399" s="314">
        <f ca="1">+IFERROR(INDEX('Hoja de Trabajo para listado'!$A$155:$Z$1048576,MATCH($A399,'Hoja de Trabajo para listado'!$A$155:$A$1048576,0),MATCH((CUADRO!G$5&amp;$E399),'Hoja de Trabajo para listado'!$A$151:$Z$151,0)),0)+IFERROR(INDEX('Hoja de Trabajo para listado'!$AB$155:$BA$1048576,MATCH($A399,'Hoja de Trabajo para listado'!$AB$155:$AB$1048576,0),MATCH((CUADRO!G$5&amp;$E399),'Hoja de Trabajo para listado'!$AB$151:$BA$151,0)),0)+IFERROR(INDEX('Hoja de Trabajo para listado'!$BC$155:$CB$1048576,MATCH($A399,'Hoja de Trabajo para listado'!$BC$155:$BC$1048576,0),MATCH((CUADRO!G$5&amp;$E399),'Hoja de Trabajo para listado'!$BC$151:$CB$151,0)),0)+IFERROR(INDEX('Hoja de Trabajo para listado'!$DE$153:$DG$274,MATCH($A399,'Hoja de Trabajo para listado'!$DE$153:$DE$1048576,0),MATCH((CUADRO!G$5&amp;$E399),'Hoja de Trabajo para listado'!$DE$151:$DG$151,0)),0)+IFERROR(INDEX('Hoja de Trabajo para listado'!$CD$155:$DC$1048576,MATCH($A399,'Hoja de Trabajo para listado'!$CD$155:$CD$1048576,0),MATCH((CUADRO!G$5&amp;$E399),'Hoja de Trabajo para listado'!$CD$151:$DC$151,0)),0)</f>
        <v>0</v>
      </c>
      <c r="H399" s="314">
        <f ca="1">+IFERROR(INDEX('Hoja de Trabajo para listado'!$A$155:$Z$1048576,MATCH($A399,'Hoja de Trabajo para listado'!$A$155:$A$1048576,0),MATCH((CUADRO!H$5&amp;$E399),'Hoja de Trabajo para listado'!$A$151:$Z$151,0)),0)+IFERROR(INDEX('Hoja de Trabajo para listado'!$AB$155:$BA$1048576,MATCH($A399,'Hoja de Trabajo para listado'!$AB$155:$AB$1048576,0),MATCH((CUADRO!H$5&amp;$E399),'Hoja de Trabajo para listado'!$AB$151:$BA$151,0)),0)+IFERROR(INDEX('Hoja de Trabajo para listado'!$BC$155:$CB$1048576,MATCH($A399,'Hoja de Trabajo para listado'!$BC$155:$BC$1048576,0),MATCH((CUADRO!H$5&amp;$E399),'Hoja de Trabajo para listado'!$BC$151:$CB$151,0)),0)+IFERROR(INDEX('Hoja de Trabajo para listado'!$DE$153:$DG$274,MATCH($A399,'Hoja de Trabajo para listado'!$DE$153:$DE$1048576,0),MATCH((CUADRO!H$5&amp;$E399),'Hoja de Trabajo para listado'!$DE$151:$DG$151,0)),0)+IFERROR(INDEX('Hoja de Trabajo para listado'!$CD$155:$DC$1048576,MATCH($A399,'Hoja de Trabajo para listado'!$CD$155:$CD$1048576,0),MATCH((CUADRO!H$5&amp;$E399),'Hoja de Trabajo para listado'!$CD$151:$DC$151,0)),0)</f>
        <v>0</v>
      </c>
      <c r="I399" s="314">
        <f ca="1">+IFERROR(INDEX('Hoja de Trabajo para listado'!$A$155:$Z$1048576,MATCH($A399,'Hoja de Trabajo para listado'!$A$155:$A$1048576,0),MATCH((CUADRO!I$5&amp;$E399),'Hoja de Trabajo para listado'!$A$151:$Z$151,0)),0)+IFERROR(INDEX('Hoja de Trabajo para listado'!$AB$155:$BA$1048576,MATCH($A399,'Hoja de Trabajo para listado'!$AB$155:$AB$1048576,0),MATCH((CUADRO!I$5&amp;$E399),'Hoja de Trabajo para listado'!$AB$151:$BA$151,0)),0)+IFERROR(INDEX('Hoja de Trabajo para listado'!$BC$155:$CB$1048576,MATCH($A399,'Hoja de Trabajo para listado'!$BC$155:$BC$1048576,0),MATCH((CUADRO!I$5&amp;$E399),'Hoja de Trabajo para listado'!$BC$151:$CB$151,0)),0)+IFERROR(INDEX('Hoja de Trabajo para listado'!$DE$153:$DG$274,MATCH($A399,'Hoja de Trabajo para listado'!$DE$153:$DE$1048576,0),MATCH((CUADRO!I$5&amp;$E399),'Hoja de Trabajo para listado'!$DE$151:$DG$151,0)),0)+IFERROR(INDEX('Hoja de Trabajo para listado'!$CD$155:$DC$1048576,MATCH($A399,'Hoja de Trabajo para listado'!$CD$155:$CD$1048576,0),MATCH((CUADRO!I$5&amp;$E399),'Hoja de Trabajo para listado'!$CD$151:$DC$151,0)),0)</f>
        <v>0</v>
      </c>
      <c r="J399" s="314">
        <f ca="1">+IFERROR(INDEX('Hoja de Trabajo para listado'!$A$155:$Z$1048576,MATCH($A399,'Hoja de Trabajo para listado'!$A$155:$A$1048576,0),MATCH((CUADRO!J$5&amp;$E399),'Hoja de Trabajo para listado'!$A$151:$Z$151,0)),0)+IFERROR(INDEX('Hoja de Trabajo para listado'!$AB$155:$BA$1048576,MATCH($A399,'Hoja de Trabajo para listado'!$AB$155:$AB$1048576,0),MATCH((CUADRO!J$5&amp;$E399),'Hoja de Trabajo para listado'!$AB$151:$BA$151,0)),0)+IFERROR(INDEX('Hoja de Trabajo para listado'!$BC$155:$CB$1048576,MATCH($A399,'Hoja de Trabajo para listado'!$BC$155:$BC$1048576,0),MATCH((CUADRO!J$5&amp;$E399),'Hoja de Trabajo para listado'!$BC$151:$CB$151,0)),0)+IFERROR(INDEX('Hoja de Trabajo para listado'!$DE$153:$DG$274,MATCH($A399,'Hoja de Trabajo para listado'!$DE$153:$DE$1048576,0),MATCH((CUADRO!J$5&amp;$E399),'Hoja de Trabajo para listado'!$DE$151:$DG$151,0)),0)+IFERROR(INDEX('Hoja de Trabajo para listado'!$CD$155:$DC$1048576,MATCH($A399,'Hoja de Trabajo para listado'!$CD$155:$CD$1048576,0),MATCH((CUADRO!J$5&amp;$E399),'Hoja de Trabajo para listado'!$CD$151:$DC$151,0)),0)</f>
        <v>0</v>
      </c>
      <c r="K399" s="314">
        <f ca="1">+IFERROR(INDEX('Hoja de Trabajo para listado'!$A$155:$Z$1048576,MATCH($A399,'Hoja de Trabajo para listado'!$A$155:$A$1048576,0),MATCH((CUADRO!K$5&amp;$E399),'Hoja de Trabajo para listado'!$A$151:$Z$151,0)),0)+IFERROR(INDEX('Hoja de Trabajo para listado'!$AB$155:$BA$1048576,MATCH($A399,'Hoja de Trabajo para listado'!$AB$155:$AB$1048576,0),MATCH((CUADRO!K$5&amp;$E399),'Hoja de Trabajo para listado'!$AB$151:$BA$151,0)),0)+IFERROR(INDEX('Hoja de Trabajo para listado'!$BC$155:$CB$1048576,MATCH($A399,'Hoja de Trabajo para listado'!$BC$155:$BC$1048576,0),MATCH((CUADRO!K$5&amp;$E399),'Hoja de Trabajo para listado'!$BC$151:$CB$151,0)),0)+IFERROR(INDEX('Hoja de Trabajo para listado'!$DE$153:$DG$274,MATCH($A399,'Hoja de Trabajo para listado'!$DE$153:$DE$1048576,0),MATCH((CUADRO!K$5&amp;$E399),'Hoja de Trabajo para listado'!$DE$151:$DG$151,0)),0)+IFERROR(INDEX('Hoja de Trabajo para listado'!$CD$155:$DC$1048576,MATCH($A399,'Hoja de Trabajo para listado'!$CD$155:$CD$1048576,0),MATCH((CUADRO!K$5&amp;$E399),'Hoja de Trabajo para listado'!$CD$151:$DC$151,0)),0)</f>
        <v>0</v>
      </c>
      <c r="L399" s="314">
        <f ca="1">+IFERROR(INDEX('Hoja de Trabajo para listado'!$A$155:$Z$1048576,MATCH($A399,'Hoja de Trabajo para listado'!$A$155:$A$1048576,0),MATCH((CUADRO!L$5&amp;$E399),'Hoja de Trabajo para listado'!$A$151:$Z$151,0)),0)+IFERROR(INDEX('Hoja de Trabajo para listado'!$AB$155:$BA$1048576,MATCH($A399,'Hoja de Trabajo para listado'!$AB$155:$AB$1048576,0),MATCH((CUADRO!L$5&amp;$E399),'Hoja de Trabajo para listado'!$AB$151:$BA$151,0)),0)+IFERROR(INDEX('Hoja de Trabajo para listado'!$BC$155:$CB$1048576,MATCH($A399,'Hoja de Trabajo para listado'!$BC$155:$BC$1048576,0),MATCH((CUADRO!L$5&amp;$E399),'Hoja de Trabajo para listado'!$BC$151:$CB$151,0)),0)+IFERROR(INDEX('Hoja de Trabajo para listado'!$DE$153:$DG$274,MATCH($A399,'Hoja de Trabajo para listado'!$DE$153:$DE$1048576,0),MATCH((CUADRO!L$5&amp;$E399),'Hoja de Trabajo para listado'!$DE$151:$DG$151,0)),0)+IFERROR(INDEX('Hoja de Trabajo para listado'!$CD$155:$DC$1048576,MATCH($A399,'Hoja de Trabajo para listado'!$CD$155:$CD$1048576,0),MATCH((CUADRO!L$5&amp;$E399),'Hoja de Trabajo para listado'!$CD$151:$DC$151,0)),0)</f>
        <v>0</v>
      </c>
      <c r="M399" s="314">
        <f ca="1">+IFERROR(INDEX('Hoja de Trabajo para listado'!$A$155:$Z$1048576,MATCH($A399,'Hoja de Trabajo para listado'!$A$155:$A$1048576,0),MATCH((CUADRO!M$5&amp;$E399),'Hoja de Trabajo para listado'!$A$151:$Z$151,0)),0)+IFERROR(INDEX('Hoja de Trabajo para listado'!$AB$155:$BA$1048576,MATCH($A399,'Hoja de Trabajo para listado'!$AB$155:$AB$1048576,0),MATCH((CUADRO!M$5&amp;$E399),'Hoja de Trabajo para listado'!$AB$151:$BA$151,0)),0)+IFERROR(INDEX('Hoja de Trabajo para listado'!$BC$155:$CB$1048576,MATCH($A399,'Hoja de Trabajo para listado'!$BC$155:$BC$1048576,0),MATCH((CUADRO!M$5&amp;$E399),'Hoja de Trabajo para listado'!$BC$151:$CB$151,0)),0)+IFERROR(INDEX('Hoja de Trabajo para listado'!$DE$153:$DG$274,MATCH($A399,'Hoja de Trabajo para listado'!$DE$153:$DE$1048576,0),MATCH((CUADRO!M$5&amp;$E399),'Hoja de Trabajo para listado'!$DE$151:$DG$151,0)),0)+IFERROR(INDEX('Hoja de Trabajo para listado'!$CD$155:$DC$1048576,MATCH($A399,'Hoja de Trabajo para listado'!$CD$155:$CD$1048576,0),MATCH((CUADRO!M$5&amp;$E399),'Hoja de Trabajo para listado'!$CD$151:$DC$151,0)),0)</f>
        <v>0</v>
      </c>
      <c r="N399" s="314">
        <f ca="1">+IFERROR(INDEX('Hoja de Trabajo para listado'!$A$155:$Z$1048576,MATCH($A399,'Hoja de Trabajo para listado'!$A$155:$A$1048576,0),MATCH((CUADRO!N$5&amp;$E399),'Hoja de Trabajo para listado'!$A$151:$Z$151,0)),0)+IFERROR(INDEX('Hoja de Trabajo para listado'!$AB$155:$BA$1048576,MATCH($A399,'Hoja de Trabajo para listado'!$AB$155:$AB$1048576,0),MATCH((CUADRO!N$5&amp;$E399),'Hoja de Trabajo para listado'!$AB$151:$BA$151,0)),0)+IFERROR(INDEX('Hoja de Trabajo para listado'!$BC$155:$CB$1048576,MATCH($A399,'Hoja de Trabajo para listado'!$BC$155:$BC$1048576,0),MATCH((CUADRO!N$5&amp;$E399),'Hoja de Trabajo para listado'!$BC$151:$CB$151,0)),0)+IFERROR(INDEX('Hoja de Trabajo para listado'!$DE$153:$DG$274,MATCH($A399,'Hoja de Trabajo para listado'!$DE$153:$DE$1048576,0),MATCH((CUADRO!N$5&amp;$E399),'Hoja de Trabajo para listado'!$DE$151:$DG$151,0)),0)+IFERROR(INDEX('Hoja de Trabajo para listado'!$CD$155:$DC$1048576,MATCH($A399,'Hoja de Trabajo para listado'!$CD$155:$CD$1048576,0),MATCH((CUADRO!N$5&amp;$E399),'Hoja de Trabajo para listado'!$CD$151:$DC$151,0)),0)</f>
        <v>0</v>
      </c>
      <c r="O399" s="314">
        <f ca="1">+IFERROR(INDEX('Hoja de Trabajo para listado'!$A$155:$Z$1048576,MATCH($A399,'Hoja de Trabajo para listado'!$A$155:$A$1048576,0),MATCH((CUADRO!O$5&amp;$E399),'Hoja de Trabajo para listado'!$A$151:$Z$151,0)),0)+IFERROR(INDEX('Hoja de Trabajo para listado'!$AB$155:$BA$1048576,MATCH($A399,'Hoja de Trabajo para listado'!$AB$155:$AB$1048576,0),MATCH((CUADRO!O$5&amp;$E399),'Hoja de Trabajo para listado'!$AB$151:$BA$151,0)),0)+IFERROR(INDEX('Hoja de Trabajo para listado'!$BC$155:$CB$1048576,MATCH($A399,'Hoja de Trabajo para listado'!$BC$155:$BC$1048576,0),MATCH((CUADRO!O$5&amp;$E399),'Hoja de Trabajo para listado'!$BC$151:$CB$151,0)),0)+IFERROR(INDEX('Hoja de Trabajo para listado'!$DE$153:$DG$274,MATCH($A399,'Hoja de Trabajo para listado'!$DE$153:$DE$1048576,0),MATCH((CUADRO!O$5&amp;$E399),'Hoja de Trabajo para listado'!$DE$151:$DG$151,0)),0)+IFERROR(INDEX('Hoja de Trabajo para listado'!$CD$155:$DC$1048576,MATCH($A399,'Hoja de Trabajo para listado'!$CD$155:$CD$1048576,0),MATCH((CUADRO!O$5&amp;$E399),'Hoja de Trabajo para listado'!$CD$151:$DC$151,0)),0)</f>
        <v>0</v>
      </c>
      <c r="P399" s="314">
        <f ca="1">+IFERROR(INDEX('Hoja de Trabajo para listado'!$A$155:$Z$1048576,MATCH($A399,'Hoja de Trabajo para listado'!$A$155:$A$1048576,0),MATCH((CUADRO!P$5&amp;$E399),'Hoja de Trabajo para listado'!$A$151:$Z$151,0)),0)+IFERROR(INDEX('Hoja de Trabajo para listado'!$AB$155:$BA$1048576,MATCH($A399,'Hoja de Trabajo para listado'!$AB$155:$AB$1048576,0),MATCH((CUADRO!P$5&amp;$E399),'Hoja de Trabajo para listado'!$AB$151:$BA$151,0)),0)+IFERROR(INDEX('Hoja de Trabajo para listado'!$BC$155:$CB$1048576,MATCH($A399,'Hoja de Trabajo para listado'!$BC$155:$BC$1048576,0),MATCH((CUADRO!P$5&amp;$E399),'Hoja de Trabajo para listado'!$BC$151:$CB$151,0)),0)+IFERROR(INDEX('Hoja de Trabajo para listado'!$DE$153:$DG$274,MATCH($A399,'Hoja de Trabajo para listado'!$DE$153:$DE$1048576,0),MATCH((CUADRO!P$5&amp;$E399),'Hoja de Trabajo para listado'!$DE$151:$DG$151,0)),0)+IFERROR(INDEX('Hoja de Trabajo para listado'!$CD$155:$DC$1048576,MATCH($A399,'Hoja de Trabajo para listado'!$CD$155:$CD$1048576,0),MATCH((CUADRO!P$5&amp;$E399),'Hoja de Trabajo para listado'!$CD$151:$DC$151,0)),0)</f>
        <v>0</v>
      </c>
      <c r="Q399" s="314">
        <f ca="1">+IFERROR(INDEX('Hoja de Trabajo para listado'!$A$155:$Z$1048576,MATCH($A399,'Hoja de Trabajo para listado'!$A$155:$A$1048576,0),MATCH((CUADRO!Q$5&amp;$E399),'Hoja de Trabajo para listado'!$A$151:$Z$151,0)),0)+IFERROR(INDEX('Hoja de Trabajo para listado'!$AB$155:$BA$1048576,MATCH($A399,'Hoja de Trabajo para listado'!$AB$155:$AB$1048576,0),MATCH((CUADRO!Q$5&amp;$E399),'Hoja de Trabajo para listado'!$AB$151:$BA$151,0)),0)+IFERROR(INDEX('Hoja de Trabajo para listado'!$BC$155:$CB$1048576,MATCH($A399,'Hoja de Trabajo para listado'!$BC$155:$BC$1048576,0),MATCH((CUADRO!Q$5&amp;$E399),'Hoja de Trabajo para listado'!$BC$151:$CB$151,0)),0)+IFERROR(INDEX('Hoja de Trabajo para listado'!$DE$153:$DG$274,MATCH($A399,'Hoja de Trabajo para listado'!$DE$153:$DE$1048576,0),MATCH((CUADRO!Q$5&amp;$E399),'Hoja de Trabajo para listado'!$DE$151:$DG$151,0)),0)+IFERROR(INDEX('Hoja de Trabajo para listado'!$CD$155:$DC$1048576,MATCH($A399,'Hoja de Trabajo para listado'!$CD$155:$CD$1048576,0),MATCH((CUADRO!Q$5&amp;$E399),'Hoja de Trabajo para listado'!$CD$151:$DC$151,0)),0)</f>
        <v>0</v>
      </c>
      <c r="R399" s="314">
        <f t="shared" ca="1" si="12"/>
        <v>0</v>
      </c>
      <c r="S399" s="322">
        <f ca="1">+R398+R399</f>
        <v>0</v>
      </c>
      <c r="T399" s="314">
        <f ca="1">+S399</f>
        <v>0</v>
      </c>
      <c r="U399" s="313">
        <f t="shared" si="13"/>
        <v>2</v>
      </c>
      <c r="V399" s="319" t="str">
        <f>+VLOOKUP(A399,bd_lista!$A$3:$E$593,5,FALSE)</f>
        <v>Gobiernos Autonomos Municipales</v>
      </c>
      <c r="W399" s="426"/>
    </row>
    <row r="400" spans="1:23" customFormat="1" ht="15" hidden="1" customHeight="1">
      <c r="A400" s="323">
        <v>1319</v>
      </c>
      <c r="B400" s="427">
        <f>+A400</f>
        <v>1319</v>
      </c>
      <c r="C400" s="318" t="str">
        <f>+VLOOKUP(A400,bd_lista!$A$3:$C$593,3,FALSE)</f>
        <v>Gobierno Autónomo Municipal Villa Gualberto Villarroel</v>
      </c>
      <c r="D400" s="429" t="str">
        <f>+C400</f>
        <v>Gobierno Autónomo Municipal Villa Gualberto Villarroel</v>
      </c>
      <c r="E400" s="346" t="s">
        <v>1418</v>
      </c>
      <c r="F400" s="314">
        <f ca="1">+IFERROR(INDEX('Hoja de Trabajo para listado'!$A$155:$Z$1048576,MATCH($A400,'Hoja de Trabajo para listado'!$A$155:$A$1048576,0),MATCH((CUADRO!F$5&amp;$E400),'Hoja de Trabajo para listado'!$A$151:$Z$151,0)),0)+IFERROR(INDEX('Hoja de Trabajo para listado'!$AB$155:$BA$1048576,MATCH($A400,'Hoja de Trabajo para listado'!$AB$155:$AB$1048576,0),MATCH((CUADRO!F$5&amp;$E400),'Hoja de Trabajo para listado'!$AB$151:$BA$151,0)),0)+IFERROR(INDEX('Hoja de Trabajo para listado'!$BC$155:$CB$1048576,MATCH($A400,'Hoja de Trabajo para listado'!$BC$155:$BC$1048576,0),MATCH((CUADRO!F$5&amp;$E400),'Hoja de Trabajo para listado'!$BC$151:$CB$151,0)),0)+IFERROR(INDEX('Hoja de Trabajo para listado'!$DE$153:$DG$274,MATCH($A400,'Hoja de Trabajo para listado'!$DE$153:$DE$1048576,0),MATCH((CUADRO!F$5&amp;$E400),'Hoja de Trabajo para listado'!$DE$151:$DG$151,0)),0)+IFERROR(INDEX('Hoja de Trabajo para listado'!$CD$155:$DC$1048576,MATCH($A400,'Hoja de Trabajo para listado'!$CD$155:$CD$1048576,0),MATCH((CUADRO!F$5&amp;$E400),'Hoja de Trabajo para listado'!$CD$151:$DC$151,0)),0)</f>
        <v>0</v>
      </c>
      <c r="G400" s="314">
        <f ca="1">+IFERROR(INDEX('Hoja de Trabajo para listado'!$A$155:$Z$1048576,MATCH($A400,'Hoja de Trabajo para listado'!$A$155:$A$1048576,0),MATCH((CUADRO!G$5&amp;$E400),'Hoja de Trabajo para listado'!$A$151:$Z$151,0)),0)+IFERROR(INDEX('Hoja de Trabajo para listado'!$AB$155:$BA$1048576,MATCH($A400,'Hoja de Trabajo para listado'!$AB$155:$AB$1048576,0),MATCH((CUADRO!G$5&amp;$E400),'Hoja de Trabajo para listado'!$AB$151:$BA$151,0)),0)+IFERROR(INDEX('Hoja de Trabajo para listado'!$BC$155:$CB$1048576,MATCH($A400,'Hoja de Trabajo para listado'!$BC$155:$BC$1048576,0),MATCH((CUADRO!G$5&amp;$E400),'Hoja de Trabajo para listado'!$BC$151:$CB$151,0)),0)+IFERROR(INDEX('Hoja de Trabajo para listado'!$DE$153:$DG$274,MATCH($A400,'Hoja de Trabajo para listado'!$DE$153:$DE$1048576,0),MATCH((CUADRO!G$5&amp;$E400),'Hoja de Trabajo para listado'!$DE$151:$DG$151,0)),0)+IFERROR(INDEX('Hoja de Trabajo para listado'!$CD$155:$DC$1048576,MATCH($A400,'Hoja de Trabajo para listado'!$CD$155:$CD$1048576,0),MATCH((CUADRO!G$5&amp;$E400),'Hoja de Trabajo para listado'!$CD$151:$DC$151,0)),0)</f>
        <v>0</v>
      </c>
      <c r="H400" s="314">
        <f ca="1">+IFERROR(INDEX('Hoja de Trabajo para listado'!$A$155:$Z$1048576,MATCH($A400,'Hoja de Trabajo para listado'!$A$155:$A$1048576,0),MATCH((CUADRO!H$5&amp;$E400),'Hoja de Trabajo para listado'!$A$151:$Z$151,0)),0)+IFERROR(INDEX('Hoja de Trabajo para listado'!$AB$155:$BA$1048576,MATCH($A400,'Hoja de Trabajo para listado'!$AB$155:$AB$1048576,0),MATCH((CUADRO!H$5&amp;$E400),'Hoja de Trabajo para listado'!$AB$151:$BA$151,0)),0)+IFERROR(INDEX('Hoja de Trabajo para listado'!$BC$155:$CB$1048576,MATCH($A400,'Hoja de Trabajo para listado'!$BC$155:$BC$1048576,0),MATCH((CUADRO!H$5&amp;$E400),'Hoja de Trabajo para listado'!$BC$151:$CB$151,0)),0)+IFERROR(INDEX('Hoja de Trabajo para listado'!$DE$153:$DG$274,MATCH($A400,'Hoja de Trabajo para listado'!$DE$153:$DE$1048576,0),MATCH((CUADRO!H$5&amp;$E400),'Hoja de Trabajo para listado'!$DE$151:$DG$151,0)),0)+IFERROR(INDEX('Hoja de Trabajo para listado'!$CD$155:$DC$1048576,MATCH($A400,'Hoja de Trabajo para listado'!$CD$155:$CD$1048576,0),MATCH((CUADRO!H$5&amp;$E400),'Hoja de Trabajo para listado'!$CD$151:$DC$151,0)),0)</f>
        <v>0</v>
      </c>
      <c r="I400" s="314">
        <f ca="1">+IFERROR(INDEX('Hoja de Trabajo para listado'!$A$155:$Z$1048576,MATCH($A400,'Hoja de Trabajo para listado'!$A$155:$A$1048576,0),MATCH((CUADRO!I$5&amp;$E400),'Hoja de Trabajo para listado'!$A$151:$Z$151,0)),0)+IFERROR(INDEX('Hoja de Trabajo para listado'!$AB$155:$BA$1048576,MATCH($A400,'Hoja de Trabajo para listado'!$AB$155:$AB$1048576,0),MATCH((CUADRO!I$5&amp;$E400),'Hoja de Trabajo para listado'!$AB$151:$BA$151,0)),0)+IFERROR(INDEX('Hoja de Trabajo para listado'!$BC$155:$CB$1048576,MATCH($A400,'Hoja de Trabajo para listado'!$BC$155:$BC$1048576,0),MATCH((CUADRO!I$5&amp;$E400),'Hoja de Trabajo para listado'!$BC$151:$CB$151,0)),0)+IFERROR(INDEX('Hoja de Trabajo para listado'!$DE$153:$DG$274,MATCH($A400,'Hoja de Trabajo para listado'!$DE$153:$DE$1048576,0),MATCH((CUADRO!I$5&amp;$E400),'Hoja de Trabajo para listado'!$DE$151:$DG$151,0)),0)+IFERROR(INDEX('Hoja de Trabajo para listado'!$CD$155:$DC$1048576,MATCH($A400,'Hoja de Trabajo para listado'!$CD$155:$CD$1048576,0),MATCH((CUADRO!I$5&amp;$E400),'Hoja de Trabajo para listado'!$CD$151:$DC$151,0)),0)</f>
        <v>0</v>
      </c>
      <c r="J400" s="314">
        <f ca="1">+IFERROR(INDEX('Hoja de Trabajo para listado'!$A$155:$Z$1048576,MATCH($A400,'Hoja de Trabajo para listado'!$A$155:$A$1048576,0),MATCH((CUADRO!J$5&amp;$E400),'Hoja de Trabajo para listado'!$A$151:$Z$151,0)),0)+IFERROR(INDEX('Hoja de Trabajo para listado'!$AB$155:$BA$1048576,MATCH($A400,'Hoja de Trabajo para listado'!$AB$155:$AB$1048576,0),MATCH((CUADRO!J$5&amp;$E400),'Hoja de Trabajo para listado'!$AB$151:$BA$151,0)),0)+IFERROR(INDEX('Hoja de Trabajo para listado'!$BC$155:$CB$1048576,MATCH($A400,'Hoja de Trabajo para listado'!$BC$155:$BC$1048576,0),MATCH((CUADRO!J$5&amp;$E400),'Hoja de Trabajo para listado'!$BC$151:$CB$151,0)),0)+IFERROR(INDEX('Hoja de Trabajo para listado'!$DE$153:$DG$274,MATCH($A400,'Hoja de Trabajo para listado'!$DE$153:$DE$1048576,0),MATCH((CUADRO!J$5&amp;$E400),'Hoja de Trabajo para listado'!$DE$151:$DG$151,0)),0)+IFERROR(INDEX('Hoja de Trabajo para listado'!$CD$155:$DC$1048576,MATCH($A400,'Hoja de Trabajo para listado'!$CD$155:$CD$1048576,0),MATCH((CUADRO!J$5&amp;$E400),'Hoja de Trabajo para listado'!$CD$151:$DC$151,0)),0)</f>
        <v>0</v>
      </c>
      <c r="K400" s="314">
        <f ca="1">+IFERROR(INDEX('Hoja de Trabajo para listado'!$A$155:$Z$1048576,MATCH($A400,'Hoja de Trabajo para listado'!$A$155:$A$1048576,0),MATCH((CUADRO!K$5&amp;$E400),'Hoja de Trabajo para listado'!$A$151:$Z$151,0)),0)+IFERROR(INDEX('Hoja de Trabajo para listado'!$AB$155:$BA$1048576,MATCH($A400,'Hoja de Trabajo para listado'!$AB$155:$AB$1048576,0),MATCH((CUADRO!K$5&amp;$E400),'Hoja de Trabajo para listado'!$AB$151:$BA$151,0)),0)+IFERROR(INDEX('Hoja de Trabajo para listado'!$BC$155:$CB$1048576,MATCH($A400,'Hoja de Trabajo para listado'!$BC$155:$BC$1048576,0),MATCH((CUADRO!K$5&amp;$E400),'Hoja de Trabajo para listado'!$BC$151:$CB$151,0)),0)+IFERROR(INDEX('Hoja de Trabajo para listado'!$DE$153:$DG$274,MATCH($A400,'Hoja de Trabajo para listado'!$DE$153:$DE$1048576,0),MATCH((CUADRO!K$5&amp;$E400),'Hoja de Trabajo para listado'!$DE$151:$DG$151,0)),0)+IFERROR(INDEX('Hoja de Trabajo para listado'!$CD$155:$DC$1048576,MATCH($A400,'Hoja de Trabajo para listado'!$CD$155:$CD$1048576,0),MATCH((CUADRO!K$5&amp;$E400),'Hoja de Trabajo para listado'!$CD$151:$DC$151,0)),0)</f>
        <v>0</v>
      </c>
      <c r="L400" s="314">
        <f ca="1">+IFERROR(INDEX('Hoja de Trabajo para listado'!$A$155:$Z$1048576,MATCH($A400,'Hoja de Trabajo para listado'!$A$155:$A$1048576,0),MATCH((CUADRO!L$5&amp;$E400),'Hoja de Trabajo para listado'!$A$151:$Z$151,0)),0)+IFERROR(INDEX('Hoja de Trabajo para listado'!$AB$155:$BA$1048576,MATCH($A400,'Hoja de Trabajo para listado'!$AB$155:$AB$1048576,0),MATCH((CUADRO!L$5&amp;$E400),'Hoja de Trabajo para listado'!$AB$151:$BA$151,0)),0)+IFERROR(INDEX('Hoja de Trabajo para listado'!$BC$155:$CB$1048576,MATCH($A400,'Hoja de Trabajo para listado'!$BC$155:$BC$1048576,0),MATCH((CUADRO!L$5&amp;$E400),'Hoja de Trabajo para listado'!$BC$151:$CB$151,0)),0)+IFERROR(INDEX('Hoja de Trabajo para listado'!$DE$153:$DG$274,MATCH($A400,'Hoja de Trabajo para listado'!$DE$153:$DE$1048576,0),MATCH((CUADRO!L$5&amp;$E400),'Hoja de Trabajo para listado'!$DE$151:$DG$151,0)),0)+IFERROR(INDEX('Hoja de Trabajo para listado'!$CD$155:$DC$1048576,MATCH($A400,'Hoja de Trabajo para listado'!$CD$155:$CD$1048576,0),MATCH((CUADRO!L$5&amp;$E400),'Hoja de Trabajo para listado'!$CD$151:$DC$151,0)),0)</f>
        <v>0</v>
      </c>
      <c r="M400" s="314">
        <f ca="1">+IFERROR(INDEX('Hoja de Trabajo para listado'!$A$155:$Z$1048576,MATCH($A400,'Hoja de Trabajo para listado'!$A$155:$A$1048576,0),MATCH((CUADRO!M$5&amp;$E400),'Hoja de Trabajo para listado'!$A$151:$Z$151,0)),0)+IFERROR(INDEX('Hoja de Trabajo para listado'!$AB$155:$BA$1048576,MATCH($A400,'Hoja de Trabajo para listado'!$AB$155:$AB$1048576,0),MATCH((CUADRO!M$5&amp;$E400),'Hoja de Trabajo para listado'!$AB$151:$BA$151,0)),0)+IFERROR(INDEX('Hoja de Trabajo para listado'!$BC$155:$CB$1048576,MATCH($A400,'Hoja de Trabajo para listado'!$BC$155:$BC$1048576,0),MATCH((CUADRO!M$5&amp;$E400),'Hoja de Trabajo para listado'!$BC$151:$CB$151,0)),0)+IFERROR(INDEX('Hoja de Trabajo para listado'!$DE$153:$DG$274,MATCH($A400,'Hoja de Trabajo para listado'!$DE$153:$DE$1048576,0),MATCH((CUADRO!M$5&amp;$E400),'Hoja de Trabajo para listado'!$DE$151:$DG$151,0)),0)+IFERROR(INDEX('Hoja de Trabajo para listado'!$CD$155:$DC$1048576,MATCH($A400,'Hoja de Trabajo para listado'!$CD$155:$CD$1048576,0),MATCH((CUADRO!M$5&amp;$E400),'Hoja de Trabajo para listado'!$CD$151:$DC$151,0)),0)</f>
        <v>0</v>
      </c>
      <c r="N400" s="314">
        <f ca="1">+IFERROR(INDEX('Hoja de Trabajo para listado'!$A$155:$Z$1048576,MATCH($A400,'Hoja de Trabajo para listado'!$A$155:$A$1048576,0),MATCH((CUADRO!N$5&amp;$E400),'Hoja de Trabajo para listado'!$A$151:$Z$151,0)),0)+IFERROR(INDEX('Hoja de Trabajo para listado'!$AB$155:$BA$1048576,MATCH($A400,'Hoja de Trabajo para listado'!$AB$155:$AB$1048576,0),MATCH((CUADRO!N$5&amp;$E400),'Hoja de Trabajo para listado'!$AB$151:$BA$151,0)),0)+IFERROR(INDEX('Hoja de Trabajo para listado'!$BC$155:$CB$1048576,MATCH($A400,'Hoja de Trabajo para listado'!$BC$155:$BC$1048576,0),MATCH((CUADRO!N$5&amp;$E400),'Hoja de Trabajo para listado'!$BC$151:$CB$151,0)),0)+IFERROR(INDEX('Hoja de Trabajo para listado'!$DE$153:$DG$274,MATCH($A400,'Hoja de Trabajo para listado'!$DE$153:$DE$1048576,0),MATCH((CUADRO!N$5&amp;$E400),'Hoja de Trabajo para listado'!$DE$151:$DG$151,0)),0)+IFERROR(INDEX('Hoja de Trabajo para listado'!$CD$155:$DC$1048576,MATCH($A400,'Hoja de Trabajo para listado'!$CD$155:$CD$1048576,0),MATCH((CUADRO!N$5&amp;$E400),'Hoja de Trabajo para listado'!$CD$151:$DC$151,0)),0)</f>
        <v>0</v>
      </c>
      <c r="O400" s="314">
        <f ca="1">+IFERROR(INDEX('Hoja de Trabajo para listado'!$A$155:$Z$1048576,MATCH($A400,'Hoja de Trabajo para listado'!$A$155:$A$1048576,0),MATCH((CUADRO!O$5&amp;$E400),'Hoja de Trabajo para listado'!$A$151:$Z$151,0)),0)+IFERROR(INDEX('Hoja de Trabajo para listado'!$AB$155:$BA$1048576,MATCH($A400,'Hoja de Trabajo para listado'!$AB$155:$AB$1048576,0),MATCH((CUADRO!O$5&amp;$E400),'Hoja de Trabajo para listado'!$AB$151:$BA$151,0)),0)+IFERROR(INDEX('Hoja de Trabajo para listado'!$BC$155:$CB$1048576,MATCH($A400,'Hoja de Trabajo para listado'!$BC$155:$BC$1048576,0),MATCH((CUADRO!O$5&amp;$E400),'Hoja de Trabajo para listado'!$BC$151:$CB$151,0)),0)+IFERROR(INDEX('Hoja de Trabajo para listado'!$DE$153:$DG$274,MATCH($A400,'Hoja de Trabajo para listado'!$DE$153:$DE$1048576,0),MATCH((CUADRO!O$5&amp;$E400),'Hoja de Trabajo para listado'!$DE$151:$DG$151,0)),0)+IFERROR(INDEX('Hoja de Trabajo para listado'!$CD$155:$DC$1048576,MATCH($A400,'Hoja de Trabajo para listado'!$CD$155:$CD$1048576,0),MATCH((CUADRO!O$5&amp;$E400),'Hoja de Trabajo para listado'!$CD$151:$DC$151,0)),0)</f>
        <v>0</v>
      </c>
      <c r="P400" s="314">
        <f ca="1">+IFERROR(INDEX('Hoja de Trabajo para listado'!$A$155:$Z$1048576,MATCH($A400,'Hoja de Trabajo para listado'!$A$155:$A$1048576,0),MATCH((CUADRO!P$5&amp;$E400),'Hoja de Trabajo para listado'!$A$151:$Z$151,0)),0)+IFERROR(INDEX('Hoja de Trabajo para listado'!$AB$155:$BA$1048576,MATCH($A400,'Hoja de Trabajo para listado'!$AB$155:$AB$1048576,0),MATCH((CUADRO!P$5&amp;$E400),'Hoja de Trabajo para listado'!$AB$151:$BA$151,0)),0)+IFERROR(INDEX('Hoja de Trabajo para listado'!$BC$155:$CB$1048576,MATCH($A400,'Hoja de Trabajo para listado'!$BC$155:$BC$1048576,0),MATCH((CUADRO!P$5&amp;$E400),'Hoja de Trabajo para listado'!$BC$151:$CB$151,0)),0)+IFERROR(INDEX('Hoja de Trabajo para listado'!$DE$153:$DG$274,MATCH($A400,'Hoja de Trabajo para listado'!$DE$153:$DE$1048576,0),MATCH((CUADRO!P$5&amp;$E400),'Hoja de Trabajo para listado'!$DE$151:$DG$151,0)),0)+IFERROR(INDEX('Hoja de Trabajo para listado'!$CD$155:$DC$1048576,MATCH($A400,'Hoja de Trabajo para listado'!$CD$155:$CD$1048576,0),MATCH((CUADRO!P$5&amp;$E400),'Hoja de Trabajo para listado'!$CD$151:$DC$151,0)),0)</f>
        <v>0</v>
      </c>
      <c r="Q400" s="314">
        <f ca="1">+IFERROR(INDEX('Hoja de Trabajo para listado'!$A$155:$Z$1048576,MATCH($A400,'Hoja de Trabajo para listado'!$A$155:$A$1048576,0),MATCH((CUADRO!Q$5&amp;$E400),'Hoja de Trabajo para listado'!$A$151:$Z$151,0)),0)+IFERROR(INDEX('Hoja de Trabajo para listado'!$AB$155:$BA$1048576,MATCH($A400,'Hoja de Trabajo para listado'!$AB$155:$AB$1048576,0),MATCH((CUADRO!Q$5&amp;$E400),'Hoja de Trabajo para listado'!$AB$151:$BA$151,0)),0)+IFERROR(INDEX('Hoja de Trabajo para listado'!$BC$155:$CB$1048576,MATCH($A400,'Hoja de Trabajo para listado'!$BC$155:$BC$1048576,0),MATCH((CUADRO!Q$5&amp;$E400),'Hoja de Trabajo para listado'!$BC$151:$CB$151,0)),0)+IFERROR(INDEX('Hoja de Trabajo para listado'!$DE$153:$DG$274,MATCH($A400,'Hoja de Trabajo para listado'!$DE$153:$DE$1048576,0),MATCH((CUADRO!Q$5&amp;$E400),'Hoja de Trabajo para listado'!$DE$151:$DG$151,0)),0)+IFERROR(INDEX('Hoja de Trabajo para listado'!$CD$155:$DC$1048576,MATCH($A400,'Hoja de Trabajo para listado'!$CD$155:$CD$1048576,0),MATCH((CUADRO!Q$5&amp;$E400),'Hoja de Trabajo para listado'!$CD$151:$DC$151,0)),0)</f>
        <v>0</v>
      </c>
      <c r="R400" s="314">
        <f t="shared" ca="1" si="12"/>
        <v>0</v>
      </c>
      <c r="S400" s="322"/>
      <c r="T400" s="314">
        <f ca="1">+T401</f>
        <v>0</v>
      </c>
      <c r="U400" s="313">
        <f t="shared" si="13"/>
        <v>1</v>
      </c>
      <c r="V400" s="319" t="str">
        <f>+VLOOKUP(A400,bd_lista!$A$3:$E$593,5,FALSE)</f>
        <v>Gobiernos Autonomos Municipales</v>
      </c>
      <c r="W400" s="425" t="str">
        <f>+V400</f>
        <v>Gobiernos Autonomos Municipales</v>
      </c>
    </row>
    <row r="401" spans="1:23" customFormat="1" ht="15" hidden="1" customHeight="1">
      <c r="A401" s="323">
        <v>1319</v>
      </c>
      <c r="B401" s="428"/>
      <c r="C401" s="319" t="str">
        <f>+VLOOKUP(A401,bd_lista!$A$3:$C$593,3,FALSE)</f>
        <v>Gobierno Autónomo Municipal Villa Gualberto Villarroel</v>
      </c>
      <c r="D401" s="430"/>
      <c r="E401" s="347" t="s">
        <v>1419</v>
      </c>
      <c r="F401" s="314">
        <f ca="1">+IFERROR(INDEX('Hoja de Trabajo para listado'!$A$155:$Z$1048576,MATCH($A401,'Hoja de Trabajo para listado'!$A$155:$A$1048576,0),MATCH((CUADRO!F$5&amp;$E401),'Hoja de Trabajo para listado'!$A$151:$Z$151,0)),0)+IFERROR(INDEX('Hoja de Trabajo para listado'!$AB$155:$BA$1048576,MATCH($A401,'Hoja de Trabajo para listado'!$AB$155:$AB$1048576,0),MATCH((CUADRO!F$5&amp;$E401),'Hoja de Trabajo para listado'!$AB$151:$BA$151,0)),0)+IFERROR(INDEX('Hoja de Trabajo para listado'!$BC$155:$CB$1048576,MATCH($A401,'Hoja de Trabajo para listado'!$BC$155:$BC$1048576,0),MATCH((CUADRO!F$5&amp;$E401),'Hoja de Trabajo para listado'!$BC$151:$CB$151,0)),0)+IFERROR(INDEX('Hoja de Trabajo para listado'!$DE$153:$DG$274,MATCH($A401,'Hoja de Trabajo para listado'!$DE$153:$DE$1048576,0),MATCH((CUADRO!F$5&amp;$E401),'Hoja de Trabajo para listado'!$DE$151:$DG$151,0)),0)+IFERROR(INDEX('Hoja de Trabajo para listado'!$CD$155:$DC$1048576,MATCH($A401,'Hoja de Trabajo para listado'!$CD$155:$CD$1048576,0),MATCH((CUADRO!F$5&amp;$E401),'Hoja de Trabajo para listado'!$CD$151:$DC$151,0)),0)</f>
        <v>0</v>
      </c>
      <c r="G401" s="314">
        <f ca="1">+IFERROR(INDEX('Hoja de Trabajo para listado'!$A$155:$Z$1048576,MATCH($A401,'Hoja de Trabajo para listado'!$A$155:$A$1048576,0),MATCH((CUADRO!G$5&amp;$E401),'Hoja de Trabajo para listado'!$A$151:$Z$151,0)),0)+IFERROR(INDEX('Hoja de Trabajo para listado'!$AB$155:$BA$1048576,MATCH($A401,'Hoja de Trabajo para listado'!$AB$155:$AB$1048576,0),MATCH((CUADRO!G$5&amp;$E401),'Hoja de Trabajo para listado'!$AB$151:$BA$151,0)),0)+IFERROR(INDEX('Hoja de Trabajo para listado'!$BC$155:$CB$1048576,MATCH($A401,'Hoja de Trabajo para listado'!$BC$155:$BC$1048576,0),MATCH((CUADRO!G$5&amp;$E401),'Hoja de Trabajo para listado'!$BC$151:$CB$151,0)),0)+IFERROR(INDEX('Hoja de Trabajo para listado'!$DE$153:$DG$274,MATCH($A401,'Hoja de Trabajo para listado'!$DE$153:$DE$1048576,0),MATCH((CUADRO!G$5&amp;$E401),'Hoja de Trabajo para listado'!$DE$151:$DG$151,0)),0)+IFERROR(INDEX('Hoja de Trabajo para listado'!$CD$155:$DC$1048576,MATCH($A401,'Hoja de Trabajo para listado'!$CD$155:$CD$1048576,0),MATCH((CUADRO!G$5&amp;$E401),'Hoja de Trabajo para listado'!$CD$151:$DC$151,0)),0)</f>
        <v>0</v>
      </c>
      <c r="H401" s="314">
        <f ca="1">+IFERROR(INDEX('Hoja de Trabajo para listado'!$A$155:$Z$1048576,MATCH($A401,'Hoja de Trabajo para listado'!$A$155:$A$1048576,0),MATCH((CUADRO!H$5&amp;$E401),'Hoja de Trabajo para listado'!$A$151:$Z$151,0)),0)+IFERROR(INDEX('Hoja de Trabajo para listado'!$AB$155:$BA$1048576,MATCH($A401,'Hoja de Trabajo para listado'!$AB$155:$AB$1048576,0),MATCH((CUADRO!H$5&amp;$E401),'Hoja de Trabajo para listado'!$AB$151:$BA$151,0)),0)+IFERROR(INDEX('Hoja de Trabajo para listado'!$BC$155:$CB$1048576,MATCH($A401,'Hoja de Trabajo para listado'!$BC$155:$BC$1048576,0),MATCH((CUADRO!H$5&amp;$E401),'Hoja de Trabajo para listado'!$BC$151:$CB$151,0)),0)+IFERROR(INDEX('Hoja de Trabajo para listado'!$DE$153:$DG$274,MATCH($A401,'Hoja de Trabajo para listado'!$DE$153:$DE$1048576,0),MATCH((CUADRO!H$5&amp;$E401),'Hoja de Trabajo para listado'!$DE$151:$DG$151,0)),0)+IFERROR(INDEX('Hoja de Trabajo para listado'!$CD$155:$DC$1048576,MATCH($A401,'Hoja de Trabajo para listado'!$CD$155:$CD$1048576,0),MATCH((CUADRO!H$5&amp;$E401),'Hoja de Trabajo para listado'!$CD$151:$DC$151,0)),0)</f>
        <v>0</v>
      </c>
      <c r="I401" s="314">
        <f ca="1">+IFERROR(INDEX('Hoja de Trabajo para listado'!$A$155:$Z$1048576,MATCH($A401,'Hoja de Trabajo para listado'!$A$155:$A$1048576,0),MATCH((CUADRO!I$5&amp;$E401),'Hoja de Trabajo para listado'!$A$151:$Z$151,0)),0)+IFERROR(INDEX('Hoja de Trabajo para listado'!$AB$155:$BA$1048576,MATCH($A401,'Hoja de Trabajo para listado'!$AB$155:$AB$1048576,0),MATCH((CUADRO!I$5&amp;$E401),'Hoja de Trabajo para listado'!$AB$151:$BA$151,0)),0)+IFERROR(INDEX('Hoja de Trabajo para listado'!$BC$155:$CB$1048576,MATCH($A401,'Hoja de Trabajo para listado'!$BC$155:$BC$1048576,0),MATCH((CUADRO!I$5&amp;$E401),'Hoja de Trabajo para listado'!$BC$151:$CB$151,0)),0)+IFERROR(INDEX('Hoja de Trabajo para listado'!$DE$153:$DG$274,MATCH($A401,'Hoja de Trabajo para listado'!$DE$153:$DE$1048576,0),MATCH((CUADRO!I$5&amp;$E401),'Hoja de Trabajo para listado'!$DE$151:$DG$151,0)),0)+IFERROR(INDEX('Hoja de Trabajo para listado'!$CD$155:$DC$1048576,MATCH($A401,'Hoja de Trabajo para listado'!$CD$155:$CD$1048576,0),MATCH((CUADRO!I$5&amp;$E401),'Hoja de Trabajo para listado'!$CD$151:$DC$151,0)),0)</f>
        <v>0</v>
      </c>
      <c r="J401" s="314">
        <f ca="1">+IFERROR(INDEX('Hoja de Trabajo para listado'!$A$155:$Z$1048576,MATCH($A401,'Hoja de Trabajo para listado'!$A$155:$A$1048576,0),MATCH((CUADRO!J$5&amp;$E401),'Hoja de Trabajo para listado'!$A$151:$Z$151,0)),0)+IFERROR(INDEX('Hoja de Trabajo para listado'!$AB$155:$BA$1048576,MATCH($A401,'Hoja de Trabajo para listado'!$AB$155:$AB$1048576,0),MATCH((CUADRO!J$5&amp;$E401),'Hoja de Trabajo para listado'!$AB$151:$BA$151,0)),0)+IFERROR(INDEX('Hoja de Trabajo para listado'!$BC$155:$CB$1048576,MATCH($A401,'Hoja de Trabajo para listado'!$BC$155:$BC$1048576,0),MATCH((CUADRO!J$5&amp;$E401),'Hoja de Trabajo para listado'!$BC$151:$CB$151,0)),0)+IFERROR(INDEX('Hoja de Trabajo para listado'!$DE$153:$DG$274,MATCH($A401,'Hoja de Trabajo para listado'!$DE$153:$DE$1048576,0),MATCH((CUADRO!J$5&amp;$E401),'Hoja de Trabajo para listado'!$DE$151:$DG$151,0)),0)+IFERROR(INDEX('Hoja de Trabajo para listado'!$CD$155:$DC$1048576,MATCH($A401,'Hoja de Trabajo para listado'!$CD$155:$CD$1048576,0),MATCH((CUADRO!J$5&amp;$E401),'Hoja de Trabajo para listado'!$CD$151:$DC$151,0)),0)</f>
        <v>0</v>
      </c>
      <c r="K401" s="314">
        <f ca="1">+IFERROR(INDEX('Hoja de Trabajo para listado'!$A$155:$Z$1048576,MATCH($A401,'Hoja de Trabajo para listado'!$A$155:$A$1048576,0),MATCH((CUADRO!K$5&amp;$E401),'Hoja de Trabajo para listado'!$A$151:$Z$151,0)),0)+IFERROR(INDEX('Hoja de Trabajo para listado'!$AB$155:$BA$1048576,MATCH($A401,'Hoja de Trabajo para listado'!$AB$155:$AB$1048576,0),MATCH((CUADRO!K$5&amp;$E401),'Hoja de Trabajo para listado'!$AB$151:$BA$151,0)),0)+IFERROR(INDEX('Hoja de Trabajo para listado'!$BC$155:$CB$1048576,MATCH($A401,'Hoja de Trabajo para listado'!$BC$155:$BC$1048576,0),MATCH((CUADRO!K$5&amp;$E401),'Hoja de Trabajo para listado'!$BC$151:$CB$151,0)),0)+IFERROR(INDEX('Hoja de Trabajo para listado'!$DE$153:$DG$274,MATCH($A401,'Hoja de Trabajo para listado'!$DE$153:$DE$1048576,0),MATCH((CUADRO!K$5&amp;$E401),'Hoja de Trabajo para listado'!$DE$151:$DG$151,0)),0)+IFERROR(INDEX('Hoja de Trabajo para listado'!$CD$155:$DC$1048576,MATCH($A401,'Hoja de Trabajo para listado'!$CD$155:$CD$1048576,0),MATCH((CUADRO!K$5&amp;$E401),'Hoja de Trabajo para listado'!$CD$151:$DC$151,0)),0)</f>
        <v>0</v>
      </c>
      <c r="L401" s="314">
        <f ca="1">+IFERROR(INDEX('Hoja de Trabajo para listado'!$A$155:$Z$1048576,MATCH($A401,'Hoja de Trabajo para listado'!$A$155:$A$1048576,0),MATCH((CUADRO!L$5&amp;$E401),'Hoja de Trabajo para listado'!$A$151:$Z$151,0)),0)+IFERROR(INDEX('Hoja de Trabajo para listado'!$AB$155:$BA$1048576,MATCH($A401,'Hoja de Trabajo para listado'!$AB$155:$AB$1048576,0),MATCH((CUADRO!L$5&amp;$E401),'Hoja de Trabajo para listado'!$AB$151:$BA$151,0)),0)+IFERROR(INDEX('Hoja de Trabajo para listado'!$BC$155:$CB$1048576,MATCH($A401,'Hoja de Trabajo para listado'!$BC$155:$BC$1048576,0),MATCH((CUADRO!L$5&amp;$E401),'Hoja de Trabajo para listado'!$BC$151:$CB$151,0)),0)+IFERROR(INDEX('Hoja de Trabajo para listado'!$DE$153:$DG$274,MATCH($A401,'Hoja de Trabajo para listado'!$DE$153:$DE$1048576,0),MATCH((CUADRO!L$5&amp;$E401),'Hoja de Trabajo para listado'!$DE$151:$DG$151,0)),0)+IFERROR(INDEX('Hoja de Trabajo para listado'!$CD$155:$DC$1048576,MATCH($A401,'Hoja de Trabajo para listado'!$CD$155:$CD$1048576,0),MATCH((CUADRO!L$5&amp;$E401),'Hoja de Trabajo para listado'!$CD$151:$DC$151,0)),0)</f>
        <v>0</v>
      </c>
      <c r="M401" s="314">
        <f ca="1">+IFERROR(INDEX('Hoja de Trabajo para listado'!$A$155:$Z$1048576,MATCH($A401,'Hoja de Trabajo para listado'!$A$155:$A$1048576,0),MATCH((CUADRO!M$5&amp;$E401),'Hoja de Trabajo para listado'!$A$151:$Z$151,0)),0)+IFERROR(INDEX('Hoja de Trabajo para listado'!$AB$155:$BA$1048576,MATCH($A401,'Hoja de Trabajo para listado'!$AB$155:$AB$1048576,0),MATCH((CUADRO!M$5&amp;$E401),'Hoja de Trabajo para listado'!$AB$151:$BA$151,0)),0)+IFERROR(INDEX('Hoja de Trabajo para listado'!$BC$155:$CB$1048576,MATCH($A401,'Hoja de Trabajo para listado'!$BC$155:$BC$1048576,0),MATCH((CUADRO!M$5&amp;$E401),'Hoja de Trabajo para listado'!$BC$151:$CB$151,0)),0)+IFERROR(INDEX('Hoja de Trabajo para listado'!$DE$153:$DG$274,MATCH($A401,'Hoja de Trabajo para listado'!$DE$153:$DE$1048576,0),MATCH((CUADRO!M$5&amp;$E401),'Hoja de Trabajo para listado'!$DE$151:$DG$151,0)),0)+IFERROR(INDEX('Hoja de Trabajo para listado'!$CD$155:$DC$1048576,MATCH($A401,'Hoja de Trabajo para listado'!$CD$155:$CD$1048576,0),MATCH((CUADRO!M$5&amp;$E401),'Hoja de Trabajo para listado'!$CD$151:$DC$151,0)),0)</f>
        <v>0</v>
      </c>
      <c r="N401" s="314">
        <f ca="1">+IFERROR(INDEX('Hoja de Trabajo para listado'!$A$155:$Z$1048576,MATCH($A401,'Hoja de Trabajo para listado'!$A$155:$A$1048576,0),MATCH((CUADRO!N$5&amp;$E401),'Hoja de Trabajo para listado'!$A$151:$Z$151,0)),0)+IFERROR(INDEX('Hoja de Trabajo para listado'!$AB$155:$BA$1048576,MATCH($A401,'Hoja de Trabajo para listado'!$AB$155:$AB$1048576,0),MATCH((CUADRO!N$5&amp;$E401),'Hoja de Trabajo para listado'!$AB$151:$BA$151,0)),0)+IFERROR(INDEX('Hoja de Trabajo para listado'!$BC$155:$CB$1048576,MATCH($A401,'Hoja de Trabajo para listado'!$BC$155:$BC$1048576,0),MATCH((CUADRO!N$5&amp;$E401),'Hoja de Trabajo para listado'!$BC$151:$CB$151,0)),0)+IFERROR(INDEX('Hoja de Trabajo para listado'!$DE$153:$DG$274,MATCH($A401,'Hoja de Trabajo para listado'!$DE$153:$DE$1048576,0),MATCH((CUADRO!N$5&amp;$E401),'Hoja de Trabajo para listado'!$DE$151:$DG$151,0)),0)+IFERROR(INDEX('Hoja de Trabajo para listado'!$CD$155:$DC$1048576,MATCH($A401,'Hoja de Trabajo para listado'!$CD$155:$CD$1048576,0),MATCH((CUADRO!N$5&amp;$E401),'Hoja de Trabajo para listado'!$CD$151:$DC$151,0)),0)</f>
        <v>0</v>
      </c>
      <c r="O401" s="314">
        <f ca="1">+IFERROR(INDEX('Hoja de Trabajo para listado'!$A$155:$Z$1048576,MATCH($A401,'Hoja de Trabajo para listado'!$A$155:$A$1048576,0),MATCH((CUADRO!O$5&amp;$E401),'Hoja de Trabajo para listado'!$A$151:$Z$151,0)),0)+IFERROR(INDEX('Hoja de Trabajo para listado'!$AB$155:$BA$1048576,MATCH($A401,'Hoja de Trabajo para listado'!$AB$155:$AB$1048576,0),MATCH((CUADRO!O$5&amp;$E401),'Hoja de Trabajo para listado'!$AB$151:$BA$151,0)),0)+IFERROR(INDEX('Hoja de Trabajo para listado'!$BC$155:$CB$1048576,MATCH($A401,'Hoja de Trabajo para listado'!$BC$155:$BC$1048576,0),MATCH((CUADRO!O$5&amp;$E401),'Hoja de Trabajo para listado'!$BC$151:$CB$151,0)),0)+IFERROR(INDEX('Hoja de Trabajo para listado'!$DE$153:$DG$274,MATCH($A401,'Hoja de Trabajo para listado'!$DE$153:$DE$1048576,0),MATCH((CUADRO!O$5&amp;$E401),'Hoja de Trabajo para listado'!$DE$151:$DG$151,0)),0)+IFERROR(INDEX('Hoja de Trabajo para listado'!$CD$155:$DC$1048576,MATCH($A401,'Hoja de Trabajo para listado'!$CD$155:$CD$1048576,0),MATCH((CUADRO!O$5&amp;$E401),'Hoja de Trabajo para listado'!$CD$151:$DC$151,0)),0)</f>
        <v>0</v>
      </c>
      <c r="P401" s="314">
        <f ca="1">+IFERROR(INDEX('Hoja de Trabajo para listado'!$A$155:$Z$1048576,MATCH($A401,'Hoja de Trabajo para listado'!$A$155:$A$1048576,0),MATCH((CUADRO!P$5&amp;$E401),'Hoja de Trabajo para listado'!$A$151:$Z$151,0)),0)+IFERROR(INDEX('Hoja de Trabajo para listado'!$AB$155:$BA$1048576,MATCH($A401,'Hoja de Trabajo para listado'!$AB$155:$AB$1048576,0),MATCH((CUADRO!P$5&amp;$E401),'Hoja de Trabajo para listado'!$AB$151:$BA$151,0)),0)+IFERROR(INDEX('Hoja de Trabajo para listado'!$BC$155:$CB$1048576,MATCH($A401,'Hoja de Trabajo para listado'!$BC$155:$BC$1048576,0),MATCH((CUADRO!P$5&amp;$E401),'Hoja de Trabajo para listado'!$BC$151:$CB$151,0)),0)+IFERROR(INDEX('Hoja de Trabajo para listado'!$DE$153:$DG$274,MATCH($A401,'Hoja de Trabajo para listado'!$DE$153:$DE$1048576,0),MATCH((CUADRO!P$5&amp;$E401),'Hoja de Trabajo para listado'!$DE$151:$DG$151,0)),0)+IFERROR(INDEX('Hoja de Trabajo para listado'!$CD$155:$DC$1048576,MATCH($A401,'Hoja de Trabajo para listado'!$CD$155:$CD$1048576,0),MATCH((CUADRO!P$5&amp;$E401),'Hoja de Trabajo para listado'!$CD$151:$DC$151,0)),0)</f>
        <v>0</v>
      </c>
      <c r="Q401" s="314">
        <f ca="1">+IFERROR(INDEX('Hoja de Trabajo para listado'!$A$155:$Z$1048576,MATCH($A401,'Hoja de Trabajo para listado'!$A$155:$A$1048576,0),MATCH((CUADRO!Q$5&amp;$E401),'Hoja de Trabajo para listado'!$A$151:$Z$151,0)),0)+IFERROR(INDEX('Hoja de Trabajo para listado'!$AB$155:$BA$1048576,MATCH($A401,'Hoja de Trabajo para listado'!$AB$155:$AB$1048576,0),MATCH((CUADRO!Q$5&amp;$E401),'Hoja de Trabajo para listado'!$AB$151:$BA$151,0)),0)+IFERROR(INDEX('Hoja de Trabajo para listado'!$BC$155:$CB$1048576,MATCH($A401,'Hoja de Trabajo para listado'!$BC$155:$BC$1048576,0),MATCH((CUADRO!Q$5&amp;$E401),'Hoja de Trabajo para listado'!$BC$151:$CB$151,0)),0)+IFERROR(INDEX('Hoja de Trabajo para listado'!$DE$153:$DG$274,MATCH($A401,'Hoja de Trabajo para listado'!$DE$153:$DE$1048576,0),MATCH((CUADRO!Q$5&amp;$E401),'Hoja de Trabajo para listado'!$DE$151:$DG$151,0)),0)+IFERROR(INDEX('Hoja de Trabajo para listado'!$CD$155:$DC$1048576,MATCH($A401,'Hoja de Trabajo para listado'!$CD$155:$CD$1048576,0),MATCH((CUADRO!Q$5&amp;$E401),'Hoja de Trabajo para listado'!$CD$151:$DC$151,0)),0)</f>
        <v>0</v>
      </c>
      <c r="R401" s="314">
        <f t="shared" ca="1" si="12"/>
        <v>0</v>
      </c>
      <c r="S401" s="322">
        <f ca="1">+R400+R401</f>
        <v>0</v>
      </c>
      <c r="T401" s="314">
        <f ca="1">+S401</f>
        <v>0</v>
      </c>
      <c r="U401" s="313">
        <f t="shared" si="13"/>
        <v>2</v>
      </c>
      <c r="V401" s="319" t="str">
        <f>+VLOOKUP(A401,bd_lista!$A$3:$E$593,5,FALSE)</f>
        <v>Gobiernos Autonomos Municipales</v>
      </c>
      <c r="W401" s="426"/>
    </row>
    <row r="402" spans="1:23" customFormat="1" ht="27" hidden="1" customHeight="1">
      <c r="A402" s="323">
        <v>1320</v>
      </c>
      <c r="B402" s="427">
        <f>+A402</f>
        <v>1320</v>
      </c>
      <c r="C402" s="318" t="str">
        <f>+VLOOKUP(A402,bd_lista!$A$3:$C$593,3,FALSE)</f>
        <v>Gobierno Autónomo Municipal de Tarata</v>
      </c>
      <c r="D402" s="429" t="str">
        <f>+C402</f>
        <v>Gobierno Autónomo Municipal de Tarata</v>
      </c>
      <c r="E402" s="346" t="s">
        <v>1418</v>
      </c>
      <c r="F402" s="314">
        <f ca="1">+IFERROR(INDEX('Hoja de Trabajo para listado'!$A$155:$Z$1048576,MATCH($A402,'Hoja de Trabajo para listado'!$A$155:$A$1048576,0),MATCH((CUADRO!F$5&amp;$E402),'Hoja de Trabajo para listado'!$A$151:$Z$151,0)),0)+IFERROR(INDEX('Hoja de Trabajo para listado'!$AB$155:$BA$1048576,MATCH($A402,'Hoja de Trabajo para listado'!$AB$155:$AB$1048576,0),MATCH((CUADRO!F$5&amp;$E402),'Hoja de Trabajo para listado'!$AB$151:$BA$151,0)),0)+IFERROR(INDEX('Hoja de Trabajo para listado'!$BC$155:$CB$1048576,MATCH($A402,'Hoja de Trabajo para listado'!$BC$155:$BC$1048576,0),MATCH((CUADRO!F$5&amp;$E402),'Hoja de Trabajo para listado'!$BC$151:$CB$151,0)),0)+IFERROR(INDEX('Hoja de Trabajo para listado'!$DE$153:$DG$274,MATCH($A402,'Hoja de Trabajo para listado'!$DE$153:$DE$1048576,0),MATCH((CUADRO!F$5&amp;$E402),'Hoja de Trabajo para listado'!$DE$151:$DG$151,0)),0)+IFERROR(INDEX('Hoja de Trabajo para listado'!$CD$155:$DC$1048576,MATCH($A402,'Hoja de Trabajo para listado'!$CD$155:$CD$1048576,0),MATCH((CUADRO!F$5&amp;$E402),'Hoja de Trabajo para listado'!$CD$151:$DC$151,0)),0)</f>
        <v>0</v>
      </c>
      <c r="G402" s="314">
        <f ca="1">+IFERROR(INDEX('Hoja de Trabajo para listado'!$A$155:$Z$1048576,MATCH($A402,'Hoja de Trabajo para listado'!$A$155:$A$1048576,0),MATCH((CUADRO!G$5&amp;$E402),'Hoja de Trabajo para listado'!$A$151:$Z$151,0)),0)+IFERROR(INDEX('Hoja de Trabajo para listado'!$AB$155:$BA$1048576,MATCH($A402,'Hoja de Trabajo para listado'!$AB$155:$AB$1048576,0),MATCH((CUADRO!G$5&amp;$E402),'Hoja de Trabajo para listado'!$AB$151:$BA$151,0)),0)+IFERROR(INDEX('Hoja de Trabajo para listado'!$BC$155:$CB$1048576,MATCH($A402,'Hoja de Trabajo para listado'!$BC$155:$BC$1048576,0),MATCH((CUADRO!G$5&amp;$E402),'Hoja de Trabajo para listado'!$BC$151:$CB$151,0)),0)+IFERROR(INDEX('Hoja de Trabajo para listado'!$DE$153:$DG$274,MATCH($A402,'Hoja de Trabajo para listado'!$DE$153:$DE$1048576,0),MATCH((CUADRO!G$5&amp;$E402),'Hoja de Trabajo para listado'!$DE$151:$DG$151,0)),0)+IFERROR(INDEX('Hoja de Trabajo para listado'!$CD$155:$DC$1048576,MATCH($A402,'Hoja de Trabajo para listado'!$CD$155:$CD$1048576,0),MATCH((CUADRO!G$5&amp;$E402),'Hoja de Trabajo para listado'!$CD$151:$DC$151,0)),0)</f>
        <v>0</v>
      </c>
      <c r="H402" s="314">
        <f ca="1">+IFERROR(INDEX('Hoja de Trabajo para listado'!$A$155:$Z$1048576,MATCH($A402,'Hoja de Trabajo para listado'!$A$155:$A$1048576,0),MATCH((CUADRO!H$5&amp;$E402),'Hoja de Trabajo para listado'!$A$151:$Z$151,0)),0)+IFERROR(INDEX('Hoja de Trabajo para listado'!$AB$155:$BA$1048576,MATCH($A402,'Hoja de Trabajo para listado'!$AB$155:$AB$1048576,0),MATCH((CUADRO!H$5&amp;$E402),'Hoja de Trabajo para listado'!$AB$151:$BA$151,0)),0)+IFERROR(INDEX('Hoja de Trabajo para listado'!$BC$155:$CB$1048576,MATCH($A402,'Hoja de Trabajo para listado'!$BC$155:$BC$1048576,0),MATCH((CUADRO!H$5&amp;$E402),'Hoja de Trabajo para listado'!$BC$151:$CB$151,0)),0)+IFERROR(INDEX('Hoja de Trabajo para listado'!$DE$153:$DG$274,MATCH($A402,'Hoja de Trabajo para listado'!$DE$153:$DE$1048576,0),MATCH((CUADRO!H$5&amp;$E402),'Hoja de Trabajo para listado'!$DE$151:$DG$151,0)),0)+IFERROR(INDEX('Hoja de Trabajo para listado'!$CD$155:$DC$1048576,MATCH($A402,'Hoja de Trabajo para listado'!$CD$155:$CD$1048576,0),MATCH((CUADRO!H$5&amp;$E402),'Hoja de Trabajo para listado'!$CD$151:$DC$151,0)),0)</f>
        <v>0</v>
      </c>
      <c r="I402" s="314">
        <f ca="1">+IFERROR(INDEX('Hoja de Trabajo para listado'!$A$155:$Z$1048576,MATCH($A402,'Hoja de Trabajo para listado'!$A$155:$A$1048576,0),MATCH((CUADRO!I$5&amp;$E402),'Hoja de Trabajo para listado'!$A$151:$Z$151,0)),0)+IFERROR(INDEX('Hoja de Trabajo para listado'!$AB$155:$BA$1048576,MATCH($A402,'Hoja de Trabajo para listado'!$AB$155:$AB$1048576,0),MATCH((CUADRO!I$5&amp;$E402),'Hoja de Trabajo para listado'!$AB$151:$BA$151,0)),0)+IFERROR(INDEX('Hoja de Trabajo para listado'!$BC$155:$CB$1048576,MATCH($A402,'Hoja de Trabajo para listado'!$BC$155:$BC$1048576,0),MATCH((CUADRO!I$5&amp;$E402),'Hoja de Trabajo para listado'!$BC$151:$CB$151,0)),0)+IFERROR(INDEX('Hoja de Trabajo para listado'!$DE$153:$DG$274,MATCH($A402,'Hoja de Trabajo para listado'!$DE$153:$DE$1048576,0),MATCH((CUADRO!I$5&amp;$E402),'Hoja de Trabajo para listado'!$DE$151:$DG$151,0)),0)+IFERROR(INDEX('Hoja de Trabajo para listado'!$CD$155:$DC$1048576,MATCH($A402,'Hoja de Trabajo para listado'!$CD$155:$CD$1048576,0),MATCH((CUADRO!I$5&amp;$E402),'Hoja de Trabajo para listado'!$CD$151:$DC$151,0)),0)</f>
        <v>0</v>
      </c>
      <c r="J402" s="314">
        <f ca="1">+IFERROR(INDEX('Hoja de Trabajo para listado'!$A$155:$Z$1048576,MATCH($A402,'Hoja de Trabajo para listado'!$A$155:$A$1048576,0),MATCH((CUADRO!J$5&amp;$E402),'Hoja de Trabajo para listado'!$A$151:$Z$151,0)),0)+IFERROR(INDEX('Hoja de Trabajo para listado'!$AB$155:$BA$1048576,MATCH($A402,'Hoja de Trabajo para listado'!$AB$155:$AB$1048576,0),MATCH((CUADRO!J$5&amp;$E402),'Hoja de Trabajo para listado'!$AB$151:$BA$151,0)),0)+IFERROR(INDEX('Hoja de Trabajo para listado'!$BC$155:$CB$1048576,MATCH($A402,'Hoja de Trabajo para listado'!$BC$155:$BC$1048576,0),MATCH((CUADRO!J$5&amp;$E402),'Hoja de Trabajo para listado'!$BC$151:$CB$151,0)),0)+IFERROR(INDEX('Hoja de Trabajo para listado'!$DE$153:$DG$274,MATCH($A402,'Hoja de Trabajo para listado'!$DE$153:$DE$1048576,0),MATCH((CUADRO!J$5&amp;$E402),'Hoja de Trabajo para listado'!$DE$151:$DG$151,0)),0)+IFERROR(INDEX('Hoja de Trabajo para listado'!$CD$155:$DC$1048576,MATCH($A402,'Hoja de Trabajo para listado'!$CD$155:$CD$1048576,0),MATCH((CUADRO!J$5&amp;$E402),'Hoja de Trabajo para listado'!$CD$151:$DC$151,0)),0)</f>
        <v>0</v>
      </c>
      <c r="K402" s="314">
        <f ca="1">+IFERROR(INDEX('Hoja de Trabajo para listado'!$A$155:$Z$1048576,MATCH($A402,'Hoja de Trabajo para listado'!$A$155:$A$1048576,0),MATCH((CUADRO!K$5&amp;$E402),'Hoja de Trabajo para listado'!$A$151:$Z$151,0)),0)+IFERROR(INDEX('Hoja de Trabajo para listado'!$AB$155:$BA$1048576,MATCH($A402,'Hoja de Trabajo para listado'!$AB$155:$AB$1048576,0),MATCH((CUADRO!K$5&amp;$E402),'Hoja de Trabajo para listado'!$AB$151:$BA$151,0)),0)+IFERROR(INDEX('Hoja de Trabajo para listado'!$BC$155:$CB$1048576,MATCH($A402,'Hoja de Trabajo para listado'!$BC$155:$BC$1048576,0),MATCH((CUADRO!K$5&amp;$E402),'Hoja de Trabajo para listado'!$BC$151:$CB$151,0)),0)+IFERROR(INDEX('Hoja de Trabajo para listado'!$DE$153:$DG$274,MATCH($A402,'Hoja de Trabajo para listado'!$DE$153:$DE$1048576,0),MATCH((CUADRO!K$5&amp;$E402),'Hoja de Trabajo para listado'!$DE$151:$DG$151,0)),0)+IFERROR(INDEX('Hoja de Trabajo para listado'!$CD$155:$DC$1048576,MATCH($A402,'Hoja de Trabajo para listado'!$CD$155:$CD$1048576,0),MATCH((CUADRO!K$5&amp;$E402),'Hoja de Trabajo para listado'!$CD$151:$DC$151,0)),0)</f>
        <v>0</v>
      </c>
      <c r="L402" s="314">
        <f ca="1">+IFERROR(INDEX('Hoja de Trabajo para listado'!$A$155:$Z$1048576,MATCH($A402,'Hoja de Trabajo para listado'!$A$155:$A$1048576,0),MATCH((CUADRO!L$5&amp;$E402),'Hoja de Trabajo para listado'!$A$151:$Z$151,0)),0)+IFERROR(INDEX('Hoja de Trabajo para listado'!$AB$155:$BA$1048576,MATCH($A402,'Hoja de Trabajo para listado'!$AB$155:$AB$1048576,0),MATCH((CUADRO!L$5&amp;$E402),'Hoja de Trabajo para listado'!$AB$151:$BA$151,0)),0)+IFERROR(INDEX('Hoja de Trabajo para listado'!$BC$155:$CB$1048576,MATCH($A402,'Hoja de Trabajo para listado'!$BC$155:$BC$1048576,0),MATCH((CUADRO!L$5&amp;$E402),'Hoja de Trabajo para listado'!$BC$151:$CB$151,0)),0)+IFERROR(INDEX('Hoja de Trabajo para listado'!$DE$153:$DG$274,MATCH($A402,'Hoja de Trabajo para listado'!$DE$153:$DE$1048576,0),MATCH((CUADRO!L$5&amp;$E402),'Hoja de Trabajo para listado'!$DE$151:$DG$151,0)),0)+IFERROR(INDEX('Hoja de Trabajo para listado'!$CD$155:$DC$1048576,MATCH($A402,'Hoja de Trabajo para listado'!$CD$155:$CD$1048576,0),MATCH((CUADRO!L$5&amp;$E402),'Hoja de Trabajo para listado'!$CD$151:$DC$151,0)),0)</f>
        <v>0</v>
      </c>
      <c r="M402" s="314">
        <f ca="1">+IFERROR(INDEX('Hoja de Trabajo para listado'!$A$155:$Z$1048576,MATCH($A402,'Hoja de Trabajo para listado'!$A$155:$A$1048576,0),MATCH((CUADRO!M$5&amp;$E402),'Hoja de Trabajo para listado'!$A$151:$Z$151,0)),0)+IFERROR(INDEX('Hoja de Trabajo para listado'!$AB$155:$BA$1048576,MATCH($A402,'Hoja de Trabajo para listado'!$AB$155:$AB$1048576,0),MATCH((CUADRO!M$5&amp;$E402),'Hoja de Trabajo para listado'!$AB$151:$BA$151,0)),0)+IFERROR(INDEX('Hoja de Trabajo para listado'!$BC$155:$CB$1048576,MATCH($A402,'Hoja de Trabajo para listado'!$BC$155:$BC$1048576,0),MATCH((CUADRO!M$5&amp;$E402),'Hoja de Trabajo para listado'!$BC$151:$CB$151,0)),0)+IFERROR(INDEX('Hoja de Trabajo para listado'!$DE$153:$DG$274,MATCH($A402,'Hoja de Trabajo para listado'!$DE$153:$DE$1048576,0),MATCH((CUADRO!M$5&amp;$E402),'Hoja de Trabajo para listado'!$DE$151:$DG$151,0)),0)+IFERROR(INDEX('Hoja de Trabajo para listado'!$CD$155:$DC$1048576,MATCH($A402,'Hoja de Trabajo para listado'!$CD$155:$CD$1048576,0),MATCH((CUADRO!M$5&amp;$E402),'Hoja de Trabajo para listado'!$CD$151:$DC$151,0)),0)</f>
        <v>0</v>
      </c>
      <c r="N402" s="314">
        <f ca="1">+IFERROR(INDEX('Hoja de Trabajo para listado'!$A$155:$Z$1048576,MATCH($A402,'Hoja de Trabajo para listado'!$A$155:$A$1048576,0),MATCH((CUADRO!N$5&amp;$E402),'Hoja de Trabajo para listado'!$A$151:$Z$151,0)),0)+IFERROR(INDEX('Hoja de Trabajo para listado'!$AB$155:$BA$1048576,MATCH($A402,'Hoja de Trabajo para listado'!$AB$155:$AB$1048576,0),MATCH((CUADRO!N$5&amp;$E402),'Hoja de Trabajo para listado'!$AB$151:$BA$151,0)),0)+IFERROR(INDEX('Hoja de Trabajo para listado'!$BC$155:$CB$1048576,MATCH($A402,'Hoja de Trabajo para listado'!$BC$155:$BC$1048576,0),MATCH((CUADRO!N$5&amp;$E402),'Hoja de Trabajo para listado'!$BC$151:$CB$151,0)),0)+IFERROR(INDEX('Hoja de Trabajo para listado'!$DE$153:$DG$274,MATCH($A402,'Hoja de Trabajo para listado'!$DE$153:$DE$1048576,0),MATCH((CUADRO!N$5&amp;$E402),'Hoja de Trabajo para listado'!$DE$151:$DG$151,0)),0)+IFERROR(INDEX('Hoja de Trabajo para listado'!$CD$155:$DC$1048576,MATCH($A402,'Hoja de Trabajo para listado'!$CD$155:$CD$1048576,0),MATCH((CUADRO!N$5&amp;$E402),'Hoja de Trabajo para listado'!$CD$151:$DC$151,0)),0)</f>
        <v>0</v>
      </c>
      <c r="O402" s="314">
        <f ca="1">+IFERROR(INDEX('Hoja de Trabajo para listado'!$A$155:$Z$1048576,MATCH($A402,'Hoja de Trabajo para listado'!$A$155:$A$1048576,0),MATCH((CUADRO!O$5&amp;$E402),'Hoja de Trabajo para listado'!$A$151:$Z$151,0)),0)+IFERROR(INDEX('Hoja de Trabajo para listado'!$AB$155:$BA$1048576,MATCH($A402,'Hoja de Trabajo para listado'!$AB$155:$AB$1048576,0),MATCH((CUADRO!O$5&amp;$E402),'Hoja de Trabajo para listado'!$AB$151:$BA$151,0)),0)+IFERROR(INDEX('Hoja de Trabajo para listado'!$BC$155:$CB$1048576,MATCH($A402,'Hoja de Trabajo para listado'!$BC$155:$BC$1048576,0),MATCH((CUADRO!O$5&amp;$E402),'Hoja de Trabajo para listado'!$BC$151:$CB$151,0)),0)+IFERROR(INDEX('Hoja de Trabajo para listado'!$DE$153:$DG$274,MATCH($A402,'Hoja de Trabajo para listado'!$DE$153:$DE$1048576,0),MATCH((CUADRO!O$5&amp;$E402),'Hoja de Trabajo para listado'!$DE$151:$DG$151,0)),0)+IFERROR(INDEX('Hoja de Trabajo para listado'!$CD$155:$DC$1048576,MATCH($A402,'Hoja de Trabajo para listado'!$CD$155:$CD$1048576,0),MATCH((CUADRO!O$5&amp;$E402),'Hoja de Trabajo para listado'!$CD$151:$DC$151,0)),0)</f>
        <v>0</v>
      </c>
      <c r="P402" s="314">
        <f ca="1">+IFERROR(INDEX('Hoja de Trabajo para listado'!$A$155:$Z$1048576,MATCH($A402,'Hoja de Trabajo para listado'!$A$155:$A$1048576,0),MATCH((CUADRO!P$5&amp;$E402),'Hoja de Trabajo para listado'!$A$151:$Z$151,0)),0)+IFERROR(INDEX('Hoja de Trabajo para listado'!$AB$155:$BA$1048576,MATCH($A402,'Hoja de Trabajo para listado'!$AB$155:$AB$1048576,0),MATCH((CUADRO!P$5&amp;$E402),'Hoja de Trabajo para listado'!$AB$151:$BA$151,0)),0)+IFERROR(INDEX('Hoja de Trabajo para listado'!$BC$155:$CB$1048576,MATCH($A402,'Hoja de Trabajo para listado'!$BC$155:$BC$1048576,0),MATCH((CUADRO!P$5&amp;$E402),'Hoja de Trabajo para listado'!$BC$151:$CB$151,0)),0)+IFERROR(INDEX('Hoja de Trabajo para listado'!$DE$153:$DG$274,MATCH($A402,'Hoja de Trabajo para listado'!$DE$153:$DE$1048576,0),MATCH((CUADRO!P$5&amp;$E402),'Hoja de Trabajo para listado'!$DE$151:$DG$151,0)),0)+IFERROR(INDEX('Hoja de Trabajo para listado'!$CD$155:$DC$1048576,MATCH($A402,'Hoja de Trabajo para listado'!$CD$155:$CD$1048576,0),MATCH((CUADRO!P$5&amp;$E402),'Hoja de Trabajo para listado'!$CD$151:$DC$151,0)),0)</f>
        <v>0</v>
      </c>
      <c r="Q402" s="314">
        <f ca="1">+IFERROR(INDEX('Hoja de Trabajo para listado'!$A$155:$Z$1048576,MATCH($A402,'Hoja de Trabajo para listado'!$A$155:$A$1048576,0),MATCH((CUADRO!Q$5&amp;$E402),'Hoja de Trabajo para listado'!$A$151:$Z$151,0)),0)+IFERROR(INDEX('Hoja de Trabajo para listado'!$AB$155:$BA$1048576,MATCH($A402,'Hoja de Trabajo para listado'!$AB$155:$AB$1048576,0),MATCH((CUADRO!Q$5&amp;$E402),'Hoja de Trabajo para listado'!$AB$151:$BA$151,0)),0)+IFERROR(INDEX('Hoja de Trabajo para listado'!$BC$155:$CB$1048576,MATCH($A402,'Hoja de Trabajo para listado'!$BC$155:$BC$1048576,0),MATCH((CUADRO!Q$5&amp;$E402),'Hoja de Trabajo para listado'!$BC$151:$CB$151,0)),0)+IFERROR(INDEX('Hoja de Trabajo para listado'!$DE$153:$DG$274,MATCH($A402,'Hoja de Trabajo para listado'!$DE$153:$DE$1048576,0),MATCH((CUADRO!Q$5&amp;$E402),'Hoja de Trabajo para listado'!$DE$151:$DG$151,0)),0)+IFERROR(INDEX('Hoja de Trabajo para listado'!$CD$155:$DC$1048576,MATCH($A402,'Hoja de Trabajo para listado'!$CD$155:$CD$1048576,0),MATCH((CUADRO!Q$5&amp;$E402),'Hoja de Trabajo para listado'!$CD$151:$DC$151,0)),0)</f>
        <v>0</v>
      </c>
      <c r="R402" s="314">
        <f t="shared" ca="1" si="12"/>
        <v>0</v>
      </c>
      <c r="S402" s="322"/>
      <c r="T402" s="314">
        <f ca="1">+T403</f>
        <v>0</v>
      </c>
      <c r="U402" s="313">
        <f t="shared" si="13"/>
        <v>1</v>
      </c>
      <c r="V402" s="319" t="str">
        <f>+VLOOKUP(A402,bd_lista!$A$3:$E$593,5,FALSE)</f>
        <v>Gobiernos Autonomos Municipales</v>
      </c>
      <c r="W402" s="425" t="str">
        <f>+V402</f>
        <v>Gobiernos Autonomos Municipales</v>
      </c>
    </row>
    <row r="403" spans="1:23" customFormat="1" ht="27" hidden="1" customHeight="1">
      <c r="A403" s="323">
        <v>1320</v>
      </c>
      <c r="B403" s="428"/>
      <c r="C403" s="319" t="str">
        <f>+VLOOKUP(A403,bd_lista!$A$3:$C$593,3,FALSE)</f>
        <v>Gobierno Autónomo Municipal de Tarata</v>
      </c>
      <c r="D403" s="430"/>
      <c r="E403" s="347" t="s">
        <v>1419</v>
      </c>
      <c r="F403" s="314">
        <f ca="1">+IFERROR(INDEX('Hoja de Trabajo para listado'!$A$155:$Z$1048576,MATCH($A403,'Hoja de Trabajo para listado'!$A$155:$A$1048576,0),MATCH((CUADRO!F$5&amp;$E403),'Hoja de Trabajo para listado'!$A$151:$Z$151,0)),0)+IFERROR(INDEX('Hoja de Trabajo para listado'!$AB$155:$BA$1048576,MATCH($A403,'Hoja de Trabajo para listado'!$AB$155:$AB$1048576,0),MATCH((CUADRO!F$5&amp;$E403),'Hoja de Trabajo para listado'!$AB$151:$BA$151,0)),0)+IFERROR(INDEX('Hoja de Trabajo para listado'!$BC$155:$CB$1048576,MATCH($A403,'Hoja de Trabajo para listado'!$BC$155:$BC$1048576,0),MATCH((CUADRO!F$5&amp;$E403),'Hoja de Trabajo para listado'!$BC$151:$CB$151,0)),0)+IFERROR(INDEX('Hoja de Trabajo para listado'!$DE$153:$DG$274,MATCH($A403,'Hoja de Trabajo para listado'!$DE$153:$DE$1048576,0),MATCH((CUADRO!F$5&amp;$E403),'Hoja de Trabajo para listado'!$DE$151:$DG$151,0)),0)+IFERROR(INDEX('Hoja de Trabajo para listado'!$CD$155:$DC$1048576,MATCH($A403,'Hoja de Trabajo para listado'!$CD$155:$CD$1048576,0),MATCH((CUADRO!F$5&amp;$E403),'Hoja de Trabajo para listado'!$CD$151:$DC$151,0)),0)</f>
        <v>0</v>
      </c>
      <c r="G403" s="314">
        <f ca="1">+IFERROR(INDEX('Hoja de Trabajo para listado'!$A$155:$Z$1048576,MATCH($A403,'Hoja de Trabajo para listado'!$A$155:$A$1048576,0),MATCH((CUADRO!G$5&amp;$E403),'Hoja de Trabajo para listado'!$A$151:$Z$151,0)),0)+IFERROR(INDEX('Hoja de Trabajo para listado'!$AB$155:$BA$1048576,MATCH($A403,'Hoja de Trabajo para listado'!$AB$155:$AB$1048576,0),MATCH((CUADRO!G$5&amp;$E403),'Hoja de Trabajo para listado'!$AB$151:$BA$151,0)),0)+IFERROR(INDEX('Hoja de Trabajo para listado'!$BC$155:$CB$1048576,MATCH($A403,'Hoja de Trabajo para listado'!$BC$155:$BC$1048576,0),MATCH((CUADRO!G$5&amp;$E403),'Hoja de Trabajo para listado'!$BC$151:$CB$151,0)),0)+IFERROR(INDEX('Hoja de Trabajo para listado'!$DE$153:$DG$274,MATCH($A403,'Hoja de Trabajo para listado'!$DE$153:$DE$1048576,0),MATCH((CUADRO!G$5&amp;$E403),'Hoja de Trabajo para listado'!$DE$151:$DG$151,0)),0)+IFERROR(INDEX('Hoja de Trabajo para listado'!$CD$155:$DC$1048576,MATCH($A403,'Hoja de Trabajo para listado'!$CD$155:$CD$1048576,0),MATCH((CUADRO!G$5&amp;$E403),'Hoja de Trabajo para listado'!$CD$151:$DC$151,0)),0)</f>
        <v>0</v>
      </c>
      <c r="H403" s="314">
        <f ca="1">+IFERROR(INDEX('Hoja de Trabajo para listado'!$A$155:$Z$1048576,MATCH($A403,'Hoja de Trabajo para listado'!$A$155:$A$1048576,0),MATCH((CUADRO!H$5&amp;$E403),'Hoja de Trabajo para listado'!$A$151:$Z$151,0)),0)+IFERROR(INDEX('Hoja de Trabajo para listado'!$AB$155:$BA$1048576,MATCH($A403,'Hoja de Trabajo para listado'!$AB$155:$AB$1048576,0),MATCH((CUADRO!H$5&amp;$E403),'Hoja de Trabajo para listado'!$AB$151:$BA$151,0)),0)+IFERROR(INDEX('Hoja de Trabajo para listado'!$BC$155:$CB$1048576,MATCH($A403,'Hoja de Trabajo para listado'!$BC$155:$BC$1048576,0),MATCH((CUADRO!H$5&amp;$E403),'Hoja de Trabajo para listado'!$BC$151:$CB$151,0)),0)+IFERROR(INDEX('Hoja de Trabajo para listado'!$DE$153:$DG$274,MATCH($A403,'Hoja de Trabajo para listado'!$DE$153:$DE$1048576,0),MATCH((CUADRO!H$5&amp;$E403),'Hoja de Trabajo para listado'!$DE$151:$DG$151,0)),0)+IFERROR(INDEX('Hoja de Trabajo para listado'!$CD$155:$DC$1048576,MATCH($A403,'Hoja de Trabajo para listado'!$CD$155:$CD$1048576,0),MATCH((CUADRO!H$5&amp;$E403),'Hoja de Trabajo para listado'!$CD$151:$DC$151,0)),0)</f>
        <v>0</v>
      </c>
      <c r="I403" s="314">
        <f ca="1">+IFERROR(INDEX('Hoja de Trabajo para listado'!$A$155:$Z$1048576,MATCH($A403,'Hoja de Trabajo para listado'!$A$155:$A$1048576,0),MATCH((CUADRO!I$5&amp;$E403),'Hoja de Trabajo para listado'!$A$151:$Z$151,0)),0)+IFERROR(INDEX('Hoja de Trabajo para listado'!$AB$155:$BA$1048576,MATCH($A403,'Hoja de Trabajo para listado'!$AB$155:$AB$1048576,0),MATCH((CUADRO!I$5&amp;$E403),'Hoja de Trabajo para listado'!$AB$151:$BA$151,0)),0)+IFERROR(INDEX('Hoja de Trabajo para listado'!$BC$155:$CB$1048576,MATCH($A403,'Hoja de Trabajo para listado'!$BC$155:$BC$1048576,0),MATCH((CUADRO!I$5&amp;$E403),'Hoja de Trabajo para listado'!$BC$151:$CB$151,0)),0)+IFERROR(INDEX('Hoja de Trabajo para listado'!$DE$153:$DG$274,MATCH($A403,'Hoja de Trabajo para listado'!$DE$153:$DE$1048576,0),MATCH((CUADRO!I$5&amp;$E403),'Hoja de Trabajo para listado'!$DE$151:$DG$151,0)),0)+IFERROR(INDEX('Hoja de Trabajo para listado'!$CD$155:$DC$1048576,MATCH($A403,'Hoja de Trabajo para listado'!$CD$155:$CD$1048576,0),MATCH((CUADRO!I$5&amp;$E403),'Hoja de Trabajo para listado'!$CD$151:$DC$151,0)),0)</f>
        <v>0</v>
      </c>
      <c r="J403" s="314">
        <f ca="1">+IFERROR(INDEX('Hoja de Trabajo para listado'!$A$155:$Z$1048576,MATCH($A403,'Hoja de Trabajo para listado'!$A$155:$A$1048576,0),MATCH((CUADRO!J$5&amp;$E403),'Hoja de Trabajo para listado'!$A$151:$Z$151,0)),0)+IFERROR(INDEX('Hoja de Trabajo para listado'!$AB$155:$BA$1048576,MATCH($A403,'Hoja de Trabajo para listado'!$AB$155:$AB$1048576,0),MATCH((CUADRO!J$5&amp;$E403),'Hoja de Trabajo para listado'!$AB$151:$BA$151,0)),0)+IFERROR(INDEX('Hoja de Trabajo para listado'!$BC$155:$CB$1048576,MATCH($A403,'Hoja de Trabajo para listado'!$BC$155:$BC$1048576,0),MATCH((CUADRO!J$5&amp;$E403),'Hoja de Trabajo para listado'!$BC$151:$CB$151,0)),0)+IFERROR(INDEX('Hoja de Trabajo para listado'!$DE$153:$DG$274,MATCH($A403,'Hoja de Trabajo para listado'!$DE$153:$DE$1048576,0),MATCH((CUADRO!J$5&amp;$E403),'Hoja de Trabajo para listado'!$DE$151:$DG$151,0)),0)+IFERROR(INDEX('Hoja de Trabajo para listado'!$CD$155:$DC$1048576,MATCH($A403,'Hoja de Trabajo para listado'!$CD$155:$CD$1048576,0),MATCH((CUADRO!J$5&amp;$E403),'Hoja de Trabajo para listado'!$CD$151:$DC$151,0)),0)</f>
        <v>0</v>
      </c>
      <c r="K403" s="314">
        <f ca="1">+IFERROR(INDEX('Hoja de Trabajo para listado'!$A$155:$Z$1048576,MATCH($A403,'Hoja de Trabajo para listado'!$A$155:$A$1048576,0),MATCH((CUADRO!K$5&amp;$E403),'Hoja de Trabajo para listado'!$A$151:$Z$151,0)),0)+IFERROR(INDEX('Hoja de Trabajo para listado'!$AB$155:$BA$1048576,MATCH($A403,'Hoja de Trabajo para listado'!$AB$155:$AB$1048576,0),MATCH((CUADRO!K$5&amp;$E403),'Hoja de Trabajo para listado'!$AB$151:$BA$151,0)),0)+IFERROR(INDEX('Hoja de Trabajo para listado'!$BC$155:$CB$1048576,MATCH($A403,'Hoja de Trabajo para listado'!$BC$155:$BC$1048576,0),MATCH((CUADRO!K$5&amp;$E403),'Hoja de Trabajo para listado'!$BC$151:$CB$151,0)),0)+IFERROR(INDEX('Hoja de Trabajo para listado'!$DE$153:$DG$274,MATCH($A403,'Hoja de Trabajo para listado'!$DE$153:$DE$1048576,0),MATCH((CUADRO!K$5&amp;$E403),'Hoja de Trabajo para listado'!$DE$151:$DG$151,0)),0)+IFERROR(INDEX('Hoja de Trabajo para listado'!$CD$155:$DC$1048576,MATCH($A403,'Hoja de Trabajo para listado'!$CD$155:$CD$1048576,0),MATCH((CUADRO!K$5&amp;$E403),'Hoja de Trabajo para listado'!$CD$151:$DC$151,0)),0)</f>
        <v>0</v>
      </c>
      <c r="L403" s="314">
        <f ca="1">+IFERROR(INDEX('Hoja de Trabajo para listado'!$A$155:$Z$1048576,MATCH($A403,'Hoja de Trabajo para listado'!$A$155:$A$1048576,0),MATCH((CUADRO!L$5&amp;$E403),'Hoja de Trabajo para listado'!$A$151:$Z$151,0)),0)+IFERROR(INDEX('Hoja de Trabajo para listado'!$AB$155:$BA$1048576,MATCH($A403,'Hoja de Trabajo para listado'!$AB$155:$AB$1048576,0),MATCH((CUADRO!L$5&amp;$E403),'Hoja de Trabajo para listado'!$AB$151:$BA$151,0)),0)+IFERROR(INDEX('Hoja de Trabajo para listado'!$BC$155:$CB$1048576,MATCH($A403,'Hoja de Trabajo para listado'!$BC$155:$BC$1048576,0),MATCH((CUADRO!L$5&amp;$E403),'Hoja de Trabajo para listado'!$BC$151:$CB$151,0)),0)+IFERROR(INDEX('Hoja de Trabajo para listado'!$DE$153:$DG$274,MATCH($A403,'Hoja de Trabajo para listado'!$DE$153:$DE$1048576,0),MATCH((CUADRO!L$5&amp;$E403),'Hoja de Trabajo para listado'!$DE$151:$DG$151,0)),0)+IFERROR(INDEX('Hoja de Trabajo para listado'!$CD$155:$DC$1048576,MATCH($A403,'Hoja de Trabajo para listado'!$CD$155:$CD$1048576,0),MATCH((CUADRO!L$5&amp;$E403),'Hoja de Trabajo para listado'!$CD$151:$DC$151,0)),0)</f>
        <v>0</v>
      </c>
      <c r="M403" s="314">
        <f ca="1">+IFERROR(INDEX('Hoja de Trabajo para listado'!$A$155:$Z$1048576,MATCH($A403,'Hoja de Trabajo para listado'!$A$155:$A$1048576,0),MATCH((CUADRO!M$5&amp;$E403),'Hoja de Trabajo para listado'!$A$151:$Z$151,0)),0)+IFERROR(INDEX('Hoja de Trabajo para listado'!$AB$155:$BA$1048576,MATCH($A403,'Hoja de Trabajo para listado'!$AB$155:$AB$1048576,0),MATCH((CUADRO!M$5&amp;$E403),'Hoja de Trabajo para listado'!$AB$151:$BA$151,0)),0)+IFERROR(INDEX('Hoja de Trabajo para listado'!$BC$155:$CB$1048576,MATCH($A403,'Hoja de Trabajo para listado'!$BC$155:$BC$1048576,0),MATCH((CUADRO!M$5&amp;$E403),'Hoja de Trabajo para listado'!$BC$151:$CB$151,0)),0)+IFERROR(INDEX('Hoja de Trabajo para listado'!$DE$153:$DG$274,MATCH($A403,'Hoja de Trabajo para listado'!$DE$153:$DE$1048576,0),MATCH((CUADRO!M$5&amp;$E403),'Hoja de Trabajo para listado'!$DE$151:$DG$151,0)),0)+IFERROR(INDEX('Hoja de Trabajo para listado'!$CD$155:$DC$1048576,MATCH($A403,'Hoja de Trabajo para listado'!$CD$155:$CD$1048576,0),MATCH((CUADRO!M$5&amp;$E403),'Hoja de Trabajo para listado'!$CD$151:$DC$151,0)),0)</f>
        <v>0</v>
      </c>
      <c r="N403" s="314">
        <f ca="1">+IFERROR(INDEX('Hoja de Trabajo para listado'!$A$155:$Z$1048576,MATCH($A403,'Hoja de Trabajo para listado'!$A$155:$A$1048576,0),MATCH((CUADRO!N$5&amp;$E403),'Hoja de Trabajo para listado'!$A$151:$Z$151,0)),0)+IFERROR(INDEX('Hoja de Trabajo para listado'!$AB$155:$BA$1048576,MATCH($A403,'Hoja de Trabajo para listado'!$AB$155:$AB$1048576,0),MATCH((CUADRO!N$5&amp;$E403),'Hoja de Trabajo para listado'!$AB$151:$BA$151,0)),0)+IFERROR(INDEX('Hoja de Trabajo para listado'!$BC$155:$CB$1048576,MATCH($A403,'Hoja de Trabajo para listado'!$BC$155:$BC$1048576,0),MATCH((CUADRO!N$5&amp;$E403),'Hoja de Trabajo para listado'!$BC$151:$CB$151,0)),0)+IFERROR(INDEX('Hoja de Trabajo para listado'!$DE$153:$DG$274,MATCH($A403,'Hoja de Trabajo para listado'!$DE$153:$DE$1048576,0),MATCH((CUADRO!N$5&amp;$E403),'Hoja de Trabajo para listado'!$DE$151:$DG$151,0)),0)+IFERROR(INDEX('Hoja de Trabajo para listado'!$CD$155:$DC$1048576,MATCH($A403,'Hoja de Trabajo para listado'!$CD$155:$CD$1048576,0),MATCH((CUADRO!N$5&amp;$E403),'Hoja de Trabajo para listado'!$CD$151:$DC$151,0)),0)</f>
        <v>0</v>
      </c>
      <c r="O403" s="314">
        <f ca="1">+IFERROR(INDEX('Hoja de Trabajo para listado'!$A$155:$Z$1048576,MATCH($A403,'Hoja de Trabajo para listado'!$A$155:$A$1048576,0),MATCH((CUADRO!O$5&amp;$E403),'Hoja de Trabajo para listado'!$A$151:$Z$151,0)),0)+IFERROR(INDEX('Hoja de Trabajo para listado'!$AB$155:$BA$1048576,MATCH($A403,'Hoja de Trabajo para listado'!$AB$155:$AB$1048576,0),MATCH((CUADRO!O$5&amp;$E403),'Hoja de Trabajo para listado'!$AB$151:$BA$151,0)),0)+IFERROR(INDEX('Hoja de Trabajo para listado'!$BC$155:$CB$1048576,MATCH($A403,'Hoja de Trabajo para listado'!$BC$155:$BC$1048576,0),MATCH((CUADRO!O$5&amp;$E403),'Hoja de Trabajo para listado'!$BC$151:$CB$151,0)),0)+IFERROR(INDEX('Hoja de Trabajo para listado'!$DE$153:$DG$274,MATCH($A403,'Hoja de Trabajo para listado'!$DE$153:$DE$1048576,0),MATCH((CUADRO!O$5&amp;$E403),'Hoja de Trabajo para listado'!$DE$151:$DG$151,0)),0)+IFERROR(INDEX('Hoja de Trabajo para listado'!$CD$155:$DC$1048576,MATCH($A403,'Hoja de Trabajo para listado'!$CD$155:$CD$1048576,0),MATCH((CUADRO!O$5&amp;$E403),'Hoja de Trabajo para listado'!$CD$151:$DC$151,0)),0)</f>
        <v>0</v>
      </c>
      <c r="P403" s="314">
        <f ca="1">+IFERROR(INDEX('Hoja de Trabajo para listado'!$A$155:$Z$1048576,MATCH($A403,'Hoja de Trabajo para listado'!$A$155:$A$1048576,0),MATCH((CUADRO!P$5&amp;$E403),'Hoja de Trabajo para listado'!$A$151:$Z$151,0)),0)+IFERROR(INDEX('Hoja de Trabajo para listado'!$AB$155:$BA$1048576,MATCH($A403,'Hoja de Trabajo para listado'!$AB$155:$AB$1048576,0),MATCH((CUADRO!P$5&amp;$E403),'Hoja de Trabajo para listado'!$AB$151:$BA$151,0)),0)+IFERROR(INDEX('Hoja de Trabajo para listado'!$BC$155:$CB$1048576,MATCH($A403,'Hoja de Trabajo para listado'!$BC$155:$BC$1048576,0),MATCH((CUADRO!P$5&amp;$E403),'Hoja de Trabajo para listado'!$BC$151:$CB$151,0)),0)+IFERROR(INDEX('Hoja de Trabajo para listado'!$DE$153:$DG$274,MATCH($A403,'Hoja de Trabajo para listado'!$DE$153:$DE$1048576,0),MATCH((CUADRO!P$5&amp;$E403),'Hoja de Trabajo para listado'!$DE$151:$DG$151,0)),0)+IFERROR(INDEX('Hoja de Trabajo para listado'!$CD$155:$DC$1048576,MATCH($A403,'Hoja de Trabajo para listado'!$CD$155:$CD$1048576,0),MATCH((CUADRO!P$5&amp;$E403),'Hoja de Trabajo para listado'!$CD$151:$DC$151,0)),0)</f>
        <v>0</v>
      </c>
      <c r="Q403" s="314">
        <f ca="1">+IFERROR(INDEX('Hoja de Trabajo para listado'!$A$155:$Z$1048576,MATCH($A403,'Hoja de Trabajo para listado'!$A$155:$A$1048576,0),MATCH((CUADRO!Q$5&amp;$E403),'Hoja de Trabajo para listado'!$A$151:$Z$151,0)),0)+IFERROR(INDEX('Hoja de Trabajo para listado'!$AB$155:$BA$1048576,MATCH($A403,'Hoja de Trabajo para listado'!$AB$155:$AB$1048576,0),MATCH((CUADRO!Q$5&amp;$E403),'Hoja de Trabajo para listado'!$AB$151:$BA$151,0)),0)+IFERROR(INDEX('Hoja de Trabajo para listado'!$BC$155:$CB$1048576,MATCH($A403,'Hoja de Trabajo para listado'!$BC$155:$BC$1048576,0),MATCH((CUADRO!Q$5&amp;$E403),'Hoja de Trabajo para listado'!$BC$151:$CB$151,0)),0)+IFERROR(INDEX('Hoja de Trabajo para listado'!$DE$153:$DG$274,MATCH($A403,'Hoja de Trabajo para listado'!$DE$153:$DE$1048576,0),MATCH((CUADRO!Q$5&amp;$E403),'Hoja de Trabajo para listado'!$DE$151:$DG$151,0)),0)+IFERROR(INDEX('Hoja de Trabajo para listado'!$CD$155:$DC$1048576,MATCH($A403,'Hoja de Trabajo para listado'!$CD$155:$CD$1048576,0),MATCH((CUADRO!Q$5&amp;$E403),'Hoja de Trabajo para listado'!$CD$151:$DC$151,0)),0)</f>
        <v>0</v>
      </c>
      <c r="R403" s="314">
        <f t="shared" ca="1" si="12"/>
        <v>0</v>
      </c>
      <c r="S403" s="322">
        <f ca="1">+R402+R403</f>
        <v>0</v>
      </c>
      <c r="T403" s="314">
        <f ca="1">+S403</f>
        <v>0</v>
      </c>
      <c r="U403" s="313">
        <f t="shared" si="13"/>
        <v>2</v>
      </c>
      <c r="V403" s="319" t="str">
        <f>+VLOOKUP(A403,bd_lista!$A$3:$E$593,5,FALSE)</f>
        <v>Gobiernos Autonomos Municipales</v>
      </c>
      <c r="W403" s="426"/>
    </row>
    <row r="404" spans="1:23" customFormat="1" ht="27" hidden="1" customHeight="1">
      <c r="A404" s="323">
        <v>1321</v>
      </c>
      <c r="B404" s="427">
        <f>+A404</f>
        <v>1321</v>
      </c>
      <c r="C404" s="318" t="str">
        <f>+VLOOKUP(A404,bd_lista!$A$3:$C$593,3,FALSE)</f>
        <v>Gobierno Autónomo Municipal de Anzaldo</v>
      </c>
      <c r="D404" s="429" t="str">
        <f>+C404</f>
        <v>Gobierno Autónomo Municipal de Anzaldo</v>
      </c>
      <c r="E404" s="346" t="s">
        <v>1418</v>
      </c>
      <c r="F404" s="314">
        <f ca="1">+IFERROR(INDEX('Hoja de Trabajo para listado'!$A$155:$Z$1048576,MATCH($A404,'Hoja de Trabajo para listado'!$A$155:$A$1048576,0),MATCH((CUADRO!F$5&amp;$E404),'Hoja de Trabajo para listado'!$A$151:$Z$151,0)),0)+IFERROR(INDEX('Hoja de Trabajo para listado'!$AB$155:$BA$1048576,MATCH($A404,'Hoja de Trabajo para listado'!$AB$155:$AB$1048576,0),MATCH((CUADRO!F$5&amp;$E404),'Hoja de Trabajo para listado'!$AB$151:$BA$151,0)),0)+IFERROR(INDEX('Hoja de Trabajo para listado'!$BC$155:$CB$1048576,MATCH($A404,'Hoja de Trabajo para listado'!$BC$155:$BC$1048576,0),MATCH((CUADRO!F$5&amp;$E404),'Hoja de Trabajo para listado'!$BC$151:$CB$151,0)),0)+IFERROR(INDEX('Hoja de Trabajo para listado'!$DE$153:$DG$274,MATCH($A404,'Hoja de Trabajo para listado'!$DE$153:$DE$1048576,0),MATCH((CUADRO!F$5&amp;$E404),'Hoja de Trabajo para listado'!$DE$151:$DG$151,0)),0)+IFERROR(INDEX('Hoja de Trabajo para listado'!$CD$155:$DC$1048576,MATCH($A404,'Hoja de Trabajo para listado'!$CD$155:$CD$1048576,0),MATCH((CUADRO!F$5&amp;$E404),'Hoja de Trabajo para listado'!$CD$151:$DC$151,0)),0)</f>
        <v>0</v>
      </c>
      <c r="G404" s="314">
        <f ca="1">+IFERROR(INDEX('Hoja de Trabajo para listado'!$A$155:$Z$1048576,MATCH($A404,'Hoja de Trabajo para listado'!$A$155:$A$1048576,0),MATCH((CUADRO!G$5&amp;$E404),'Hoja de Trabajo para listado'!$A$151:$Z$151,0)),0)+IFERROR(INDEX('Hoja de Trabajo para listado'!$AB$155:$BA$1048576,MATCH($A404,'Hoja de Trabajo para listado'!$AB$155:$AB$1048576,0),MATCH((CUADRO!G$5&amp;$E404),'Hoja de Trabajo para listado'!$AB$151:$BA$151,0)),0)+IFERROR(INDEX('Hoja de Trabajo para listado'!$BC$155:$CB$1048576,MATCH($A404,'Hoja de Trabajo para listado'!$BC$155:$BC$1048576,0),MATCH((CUADRO!G$5&amp;$E404),'Hoja de Trabajo para listado'!$BC$151:$CB$151,0)),0)+IFERROR(INDEX('Hoja de Trabajo para listado'!$DE$153:$DG$274,MATCH($A404,'Hoja de Trabajo para listado'!$DE$153:$DE$1048576,0),MATCH((CUADRO!G$5&amp;$E404),'Hoja de Trabajo para listado'!$DE$151:$DG$151,0)),0)+IFERROR(INDEX('Hoja de Trabajo para listado'!$CD$155:$DC$1048576,MATCH($A404,'Hoja de Trabajo para listado'!$CD$155:$CD$1048576,0),MATCH((CUADRO!G$5&amp;$E404),'Hoja de Trabajo para listado'!$CD$151:$DC$151,0)),0)</f>
        <v>0</v>
      </c>
      <c r="H404" s="314">
        <f ca="1">+IFERROR(INDEX('Hoja de Trabajo para listado'!$A$155:$Z$1048576,MATCH($A404,'Hoja de Trabajo para listado'!$A$155:$A$1048576,0),MATCH((CUADRO!H$5&amp;$E404),'Hoja de Trabajo para listado'!$A$151:$Z$151,0)),0)+IFERROR(INDEX('Hoja de Trabajo para listado'!$AB$155:$BA$1048576,MATCH($A404,'Hoja de Trabajo para listado'!$AB$155:$AB$1048576,0),MATCH((CUADRO!H$5&amp;$E404),'Hoja de Trabajo para listado'!$AB$151:$BA$151,0)),0)+IFERROR(INDEX('Hoja de Trabajo para listado'!$BC$155:$CB$1048576,MATCH($A404,'Hoja de Trabajo para listado'!$BC$155:$BC$1048576,0),MATCH((CUADRO!H$5&amp;$E404),'Hoja de Trabajo para listado'!$BC$151:$CB$151,0)),0)+IFERROR(INDEX('Hoja de Trabajo para listado'!$DE$153:$DG$274,MATCH($A404,'Hoja de Trabajo para listado'!$DE$153:$DE$1048576,0),MATCH((CUADRO!H$5&amp;$E404),'Hoja de Trabajo para listado'!$DE$151:$DG$151,0)),0)+IFERROR(INDEX('Hoja de Trabajo para listado'!$CD$155:$DC$1048576,MATCH($A404,'Hoja de Trabajo para listado'!$CD$155:$CD$1048576,0),MATCH((CUADRO!H$5&amp;$E404),'Hoja de Trabajo para listado'!$CD$151:$DC$151,0)),0)</f>
        <v>0</v>
      </c>
      <c r="I404" s="314">
        <f ca="1">+IFERROR(INDEX('Hoja de Trabajo para listado'!$A$155:$Z$1048576,MATCH($A404,'Hoja de Trabajo para listado'!$A$155:$A$1048576,0),MATCH((CUADRO!I$5&amp;$E404),'Hoja de Trabajo para listado'!$A$151:$Z$151,0)),0)+IFERROR(INDEX('Hoja de Trabajo para listado'!$AB$155:$BA$1048576,MATCH($A404,'Hoja de Trabajo para listado'!$AB$155:$AB$1048576,0),MATCH((CUADRO!I$5&amp;$E404),'Hoja de Trabajo para listado'!$AB$151:$BA$151,0)),0)+IFERROR(INDEX('Hoja de Trabajo para listado'!$BC$155:$CB$1048576,MATCH($A404,'Hoja de Trabajo para listado'!$BC$155:$BC$1048576,0),MATCH((CUADRO!I$5&amp;$E404),'Hoja de Trabajo para listado'!$BC$151:$CB$151,0)),0)+IFERROR(INDEX('Hoja de Trabajo para listado'!$DE$153:$DG$274,MATCH($A404,'Hoja de Trabajo para listado'!$DE$153:$DE$1048576,0),MATCH((CUADRO!I$5&amp;$E404),'Hoja de Trabajo para listado'!$DE$151:$DG$151,0)),0)+IFERROR(INDEX('Hoja de Trabajo para listado'!$CD$155:$DC$1048576,MATCH($A404,'Hoja de Trabajo para listado'!$CD$155:$CD$1048576,0),MATCH((CUADRO!I$5&amp;$E404),'Hoja de Trabajo para listado'!$CD$151:$DC$151,0)),0)</f>
        <v>0</v>
      </c>
      <c r="J404" s="314">
        <f ca="1">+IFERROR(INDEX('Hoja de Trabajo para listado'!$A$155:$Z$1048576,MATCH($A404,'Hoja de Trabajo para listado'!$A$155:$A$1048576,0),MATCH((CUADRO!J$5&amp;$E404),'Hoja de Trabajo para listado'!$A$151:$Z$151,0)),0)+IFERROR(INDEX('Hoja de Trabajo para listado'!$AB$155:$BA$1048576,MATCH($A404,'Hoja de Trabajo para listado'!$AB$155:$AB$1048576,0),MATCH((CUADRO!J$5&amp;$E404),'Hoja de Trabajo para listado'!$AB$151:$BA$151,0)),0)+IFERROR(INDEX('Hoja de Trabajo para listado'!$BC$155:$CB$1048576,MATCH($A404,'Hoja de Trabajo para listado'!$BC$155:$BC$1048576,0),MATCH((CUADRO!J$5&amp;$E404),'Hoja de Trabajo para listado'!$BC$151:$CB$151,0)),0)+IFERROR(INDEX('Hoja de Trabajo para listado'!$DE$153:$DG$274,MATCH($A404,'Hoja de Trabajo para listado'!$DE$153:$DE$1048576,0),MATCH((CUADRO!J$5&amp;$E404),'Hoja de Trabajo para listado'!$DE$151:$DG$151,0)),0)+IFERROR(INDEX('Hoja de Trabajo para listado'!$CD$155:$DC$1048576,MATCH($A404,'Hoja de Trabajo para listado'!$CD$155:$CD$1048576,0),MATCH((CUADRO!J$5&amp;$E404),'Hoja de Trabajo para listado'!$CD$151:$DC$151,0)),0)</f>
        <v>0</v>
      </c>
      <c r="K404" s="314">
        <f ca="1">+IFERROR(INDEX('Hoja de Trabajo para listado'!$A$155:$Z$1048576,MATCH($A404,'Hoja de Trabajo para listado'!$A$155:$A$1048576,0),MATCH((CUADRO!K$5&amp;$E404),'Hoja de Trabajo para listado'!$A$151:$Z$151,0)),0)+IFERROR(INDEX('Hoja de Trabajo para listado'!$AB$155:$BA$1048576,MATCH($A404,'Hoja de Trabajo para listado'!$AB$155:$AB$1048576,0),MATCH((CUADRO!K$5&amp;$E404),'Hoja de Trabajo para listado'!$AB$151:$BA$151,0)),0)+IFERROR(INDEX('Hoja de Trabajo para listado'!$BC$155:$CB$1048576,MATCH($A404,'Hoja de Trabajo para listado'!$BC$155:$BC$1048576,0),MATCH((CUADRO!K$5&amp;$E404),'Hoja de Trabajo para listado'!$BC$151:$CB$151,0)),0)+IFERROR(INDEX('Hoja de Trabajo para listado'!$DE$153:$DG$274,MATCH($A404,'Hoja de Trabajo para listado'!$DE$153:$DE$1048576,0),MATCH((CUADRO!K$5&amp;$E404),'Hoja de Trabajo para listado'!$DE$151:$DG$151,0)),0)+IFERROR(INDEX('Hoja de Trabajo para listado'!$CD$155:$DC$1048576,MATCH($A404,'Hoja de Trabajo para listado'!$CD$155:$CD$1048576,0),MATCH((CUADRO!K$5&amp;$E404),'Hoja de Trabajo para listado'!$CD$151:$DC$151,0)),0)</f>
        <v>0</v>
      </c>
      <c r="L404" s="314">
        <f ca="1">+IFERROR(INDEX('Hoja de Trabajo para listado'!$A$155:$Z$1048576,MATCH($A404,'Hoja de Trabajo para listado'!$A$155:$A$1048576,0),MATCH((CUADRO!L$5&amp;$E404),'Hoja de Trabajo para listado'!$A$151:$Z$151,0)),0)+IFERROR(INDEX('Hoja de Trabajo para listado'!$AB$155:$BA$1048576,MATCH($A404,'Hoja de Trabajo para listado'!$AB$155:$AB$1048576,0),MATCH((CUADRO!L$5&amp;$E404),'Hoja de Trabajo para listado'!$AB$151:$BA$151,0)),0)+IFERROR(INDEX('Hoja de Trabajo para listado'!$BC$155:$CB$1048576,MATCH($A404,'Hoja de Trabajo para listado'!$BC$155:$BC$1048576,0),MATCH((CUADRO!L$5&amp;$E404),'Hoja de Trabajo para listado'!$BC$151:$CB$151,0)),0)+IFERROR(INDEX('Hoja de Trabajo para listado'!$DE$153:$DG$274,MATCH($A404,'Hoja de Trabajo para listado'!$DE$153:$DE$1048576,0),MATCH((CUADRO!L$5&amp;$E404),'Hoja de Trabajo para listado'!$DE$151:$DG$151,0)),0)+IFERROR(INDEX('Hoja de Trabajo para listado'!$CD$155:$DC$1048576,MATCH($A404,'Hoja de Trabajo para listado'!$CD$155:$CD$1048576,0),MATCH((CUADRO!L$5&amp;$E404),'Hoja de Trabajo para listado'!$CD$151:$DC$151,0)),0)</f>
        <v>0</v>
      </c>
      <c r="M404" s="314">
        <f ca="1">+IFERROR(INDEX('Hoja de Trabajo para listado'!$A$155:$Z$1048576,MATCH($A404,'Hoja de Trabajo para listado'!$A$155:$A$1048576,0),MATCH((CUADRO!M$5&amp;$E404),'Hoja de Trabajo para listado'!$A$151:$Z$151,0)),0)+IFERROR(INDEX('Hoja de Trabajo para listado'!$AB$155:$BA$1048576,MATCH($A404,'Hoja de Trabajo para listado'!$AB$155:$AB$1048576,0),MATCH((CUADRO!M$5&amp;$E404),'Hoja de Trabajo para listado'!$AB$151:$BA$151,0)),0)+IFERROR(INDEX('Hoja de Trabajo para listado'!$BC$155:$CB$1048576,MATCH($A404,'Hoja de Trabajo para listado'!$BC$155:$BC$1048576,0),MATCH((CUADRO!M$5&amp;$E404),'Hoja de Trabajo para listado'!$BC$151:$CB$151,0)),0)+IFERROR(INDEX('Hoja de Trabajo para listado'!$DE$153:$DG$274,MATCH($A404,'Hoja de Trabajo para listado'!$DE$153:$DE$1048576,0),MATCH((CUADRO!M$5&amp;$E404),'Hoja de Trabajo para listado'!$DE$151:$DG$151,0)),0)+IFERROR(INDEX('Hoja de Trabajo para listado'!$CD$155:$DC$1048576,MATCH($A404,'Hoja de Trabajo para listado'!$CD$155:$CD$1048576,0),MATCH((CUADRO!M$5&amp;$E404),'Hoja de Trabajo para listado'!$CD$151:$DC$151,0)),0)</f>
        <v>0</v>
      </c>
      <c r="N404" s="314">
        <f ca="1">+IFERROR(INDEX('Hoja de Trabajo para listado'!$A$155:$Z$1048576,MATCH($A404,'Hoja de Trabajo para listado'!$A$155:$A$1048576,0),MATCH((CUADRO!N$5&amp;$E404),'Hoja de Trabajo para listado'!$A$151:$Z$151,0)),0)+IFERROR(INDEX('Hoja de Trabajo para listado'!$AB$155:$BA$1048576,MATCH($A404,'Hoja de Trabajo para listado'!$AB$155:$AB$1048576,0),MATCH((CUADRO!N$5&amp;$E404),'Hoja de Trabajo para listado'!$AB$151:$BA$151,0)),0)+IFERROR(INDEX('Hoja de Trabajo para listado'!$BC$155:$CB$1048576,MATCH($A404,'Hoja de Trabajo para listado'!$BC$155:$BC$1048576,0),MATCH((CUADRO!N$5&amp;$E404),'Hoja de Trabajo para listado'!$BC$151:$CB$151,0)),0)+IFERROR(INDEX('Hoja de Trabajo para listado'!$DE$153:$DG$274,MATCH($A404,'Hoja de Trabajo para listado'!$DE$153:$DE$1048576,0),MATCH((CUADRO!N$5&amp;$E404),'Hoja de Trabajo para listado'!$DE$151:$DG$151,0)),0)+IFERROR(INDEX('Hoja de Trabajo para listado'!$CD$155:$DC$1048576,MATCH($A404,'Hoja de Trabajo para listado'!$CD$155:$CD$1048576,0),MATCH((CUADRO!N$5&amp;$E404),'Hoja de Trabajo para listado'!$CD$151:$DC$151,0)),0)</f>
        <v>0</v>
      </c>
      <c r="O404" s="314">
        <f ca="1">+IFERROR(INDEX('Hoja de Trabajo para listado'!$A$155:$Z$1048576,MATCH($A404,'Hoja de Trabajo para listado'!$A$155:$A$1048576,0),MATCH((CUADRO!O$5&amp;$E404),'Hoja de Trabajo para listado'!$A$151:$Z$151,0)),0)+IFERROR(INDEX('Hoja de Trabajo para listado'!$AB$155:$BA$1048576,MATCH($A404,'Hoja de Trabajo para listado'!$AB$155:$AB$1048576,0),MATCH((CUADRO!O$5&amp;$E404),'Hoja de Trabajo para listado'!$AB$151:$BA$151,0)),0)+IFERROR(INDEX('Hoja de Trabajo para listado'!$BC$155:$CB$1048576,MATCH($A404,'Hoja de Trabajo para listado'!$BC$155:$BC$1048576,0),MATCH((CUADRO!O$5&amp;$E404),'Hoja de Trabajo para listado'!$BC$151:$CB$151,0)),0)+IFERROR(INDEX('Hoja de Trabajo para listado'!$DE$153:$DG$274,MATCH($A404,'Hoja de Trabajo para listado'!$DE$153:$DE$1048576,0),MATCH((CUADRO!O$5&amp;$E404),'Hoja de Trabajo para listado'!$DE$151:$DG$151,0)),0)+IFERROR(INDEX('Hoja de Trabajo para listado'!$CD$155:$DC$1048576,MATCH($A404,'Hoja de Trabajo para listado'!$CD$155:$CD$1048576,0),MATCH((CUADRO!O$5&amp;$E404),'Hoja de Trabajo para listado'!$CD$151:$DC$151,0)),0)</f>
        <v>0</v>
      </c>
      <c r="P404" s="314">
        <f ca="1">+IFERROR(INDEX('Hoja de Trabajo para listado'!$A$155:$Z$1048576,MATCH($A404,'Hoja de Trabajo para listado'!$A$155:$A$1048576,0),MATCH((CUADRO!P$5&amp;$E404),'Hoja de Trabajo para listado'!$A$151:$Z$151,0)),0)+IFERROR(INDEX('Hoja de Trabajo para listado'!$AB$155:$BA$1048576,MATCH($A404,'Hoja de Trabajo para listado'!$AB$155:$AB$1048576,0),MATCH((CUADRO!P$5&amp;$E404),'Hoja de Trabajo para listado'!$AB$151:$BA$151,0)),0)+IFERROR(INDEX('Hoja de Trabajo para listado'!$BC$155:$CB$1048576,MATCH($A404,'Hoja de Trabajo para listado'!$BC$155:$BC$1048576,0),MATCH((CUADRO!P$5&amp;$E404),'Hoja de Trabajo para listado'!$BC$151:$CB$151,0)),0)+IFERROR(INDEX('Hoja de Trabajo para listado'!$DE$153:$DG$274,MATCH($A404,'Hoja de Trabajo para listado'!$DE$153:$DE$1048576,0),MATCH((CUADRO!P$5&amp;$E404),'Hoja de Trabajo para listado'!$DE$151:$DG$151,0)),0)+IFERROR(INDEX('Hoja de Trabajo para listado'!$CD$155:$DC$1048576,MATCH($A404,'Hoja de Trabajo para listado'!$CD$155:$CD$1048576,0),MATCH((CUADRO!P$5&amp;$E404),'Hoja de Trabajo para listado'!$CD$151:$DC$151,0)),0)</f>
        <v>0</v>
      </c>
      <c r="Q404" s="314">
        <f ca="1">+IFERROR(INDEX('Hoja de Trabajo para listado'!$A$155:$Z$1048576,MATCH($A404,'Hoja de Trabajo para listado'!$A$155:$A$1048576,0),MATCH((CUADRO!Q$5&amp;$E404),'Hoja de Trabajo para listado'!$A$151:$Z$151,0)),0)+IFERROR(INDEX('Hoja de Trabajo para listado'!$AB$155:$BA$1048576,MATCH($A404,'Hoja de Trabajo para listado'!$AB$155:$AB$1048576,0),MATCH((CUADRO!Q$5&amp;$E404),'Hoja de Trabajo para listado'!$AB$151:$BA$151,0)),0)+IFERROR(INDEX('Hoja de Trabajo para listado'!$BC$155:$CB$1048576,MATCH($A404,'Hoja de Trabajo para listado'!$BC$155:$BC$1048576,0),MATCH((CUADRO!Q$5&amp;$E404),'Hoja de Trabajo para listado'!$BC$151:$CB$151,0)),0)+IFERROR(INDEX('Hoja de Trabajo para listado'!$DE$153:$DG$274,MATCH($A404,'Hoja de Trabajo para listado'!$DE$153:$DE$1048576,0),MATCH((CUADRO!Q$5&amp;$E404),'Hoja de Trabajo para listado'!$DE$151:$DG$151,0)),0)+IFERROR(INDEX('Hoja de Trabajo para listado'!$CD$155:$DC$1048576,MATCH($A404,'Hoja de Trabajo para listado'!$CD$155:$CD$1048576,0),MATCH((CUADRO!Q$5&amp;$E404),'Hoja de Trabajo para listado'!$CD$151:$DC$151,0)),0)</f>
        <v>0</v>
      </c>
      <c r="R404" s="314">
        <f t="shared" ca="1" si="12"/>
        <v>0</v>
      </c>
      <c r="S404" s="322"/>
      <c r="T404" s="314">
        <f ca="1">+T405</f>
        <v>0</v>
      </c>
      <c r="U404" s="313">
        <f t="shared" si="13"/>
        <v>1</v>
      </c>
      <c r="V404" s="319" t="str">
        <f>+VLOOKUP(A404,bd_lista!$A$3:$E$593,5,FALSE)</f>
        <v>Gobiernos Autonomos Municipales</v>
      </c>
      <c r="W404" s="425" t="str">
        <f>+V404</f>
        <v>Gobiernos Autonomos Municipales</v>
      </c>
    </row>
    <row r="405" spans="1:23" customFormat="1" ht="27" hidden="1" customHeight="1">
      <c r="A405" s="323">
        <v>1321</v>
      </c>
      <c r="B405" s="428"/>
      <c r="C405" s="319" t="str">
        <f>+VLOOKUP(A405,bd_lista!$A$3:$C$593,3,FALSE)</f>
        <v>Gobierno Autónomo Municipal de Anzaldo</v>
      </c>
      <c r="D405" s="430"/>
      <c r="E405" s="347" t="s">
        <v>1419</v>
      </c>
      <c r="F405" s="314">
        <f ca="1">+IFERROR(INDEX('Hoja de Trabajo para listado'!$A$155:$Z$1048576,MATCH($A405,'Hoja de Trabajo para listado'!$A$155:$A$1048576,0),MATCH((CUADRO!F$5&amp;$E405),'Hoja de Trabajo para listado'!$A$151:$Z$151,0)),0)+IFERROR(INDEX('Hoja de Trabajo para listado'!$AB$155:$BA$1048576,MATCH($A405,'Hoja de Trabajo para listado'!$AB$155:$AB$1048576,0),MATCH((CUADRO!F$5&amp;$E405),'Hoja de Trabajo para listado'!$AB$151:$BA$151,0)),0)+IFERROR(INDEX('Hoja de Trabajo para listado'!$BC$155:$CB$1048576,MATCH($A405,'Hoja de Trabajo para listado'!$BC$155:$BC$1048576,0),MATCH((CUADRO!F$5&amp;$E405),'Hoja de Trabajo para listado'!$BC$151:$CB$151,0)),0)+IFERROR(INDEX('Hoja de Trabajo para listado'!$DE$153:$DG$274,MATCH($A405,'Hoja de Trabajo para listado'!$DE$153:$DE$1048576,0),MATCH((CUADRO!F$5&amp;$E405),'Hoja de Trabajo para listado'!$DE$151:$DG$151,0)),0)+IFERROR(INDEX('Hoja de Trabajo para listado'!$CD$155:$DC$1048576,MATCH($A405,'Hoja de Trabajo para listado'!$CD$155:$CD$1048576,0),MATCH((CUADRO!F$5&amp;$E405),'Hoja de Trabajo para listado'!$CD$151:$DC$151,0)),0)</f>
        <v>0</v>
      </c>
      <c r="G405" s="314">
        <f ca="1">+IFERROR(INDEX('Hoja de Trabajo para listado'!$A$155:$Z$1048576,MATCH($A405,'Hoja de Trabajo para listado'!$A$155:$A$1048576,0),MATCH((CUADRO!G$5&amp;$E405),'Hoja de Trabajo para listado'!$A$151:$Z$151,0)),0)+IFERROR(INDEX('Hoja de Trabajo para listado'!$AB$155:$BA$1048576,MATCH($A405,'Hoja de Trabajo para listado'!$AB$155:$AB$1048576,0),MATCH((CUADRO!G$5&amp;$E405),'Hoja de Trabajo para listado'!$AB$151:$BA$151,0)),0)+IFERROR(INDEX('Hoja de Trabajo para listado'!$BC$155:$CB$1048576,MATCH($A405,'Hoja de Trabajo para listado'!$BC$155:$BC$1048576,0),MATCH((CUADRO!G$5&amp;$E405),'Hoja de Trabajo para listado'!$BC$151:$CB$151,0)),0)+IFERROR(INDEX('Hoja de Trabajo para listado'!$DE$153:$DG$274,MATCH($A405,'Hoja de Trabajo para listado'!$DE$153:$DE$1048576,0),MATCH((CUADRO!G$5&amp;$E405),'Hoja de Trabajo para listado'!$DE$151:$DG$151,0)),0)+IFERROR(INDEX('Hoja de Trabajo para listado'!$CD$155:$DC$1048576,MATCH($A405,'Hoja de Trabajo para listado'!$CD$155:$CD$1048576,0),MATCH((CUADRO!G$5&amp;$E405),'Hoja de Trabajo para listado'!$CD$151:$DC$151,0)),0)</f>
        <v>0</v>
      </c>
      <c r="H405" s="314">
        <f ca="1">+IFERROR(INDEX('Hoja de Trabajo para listado'!$A$155:$Z$1048576,MATCH($A405,'Hoja de Trabajo para listado'!$A$155:$A$1048576,0),MATCH((CUADRO!H$5&amp;$E405),'Hoja de Trabajo para listado'!$A$151:$Z$151,0)),0)+IFERROR(INDEX('Hoja de Trabajo para listado'!$AB$155:$BA$1048576,MATCH($A405,'Hoja de Trabajo para listado'!$AB$155:$AB$1048576,0),MATCH((CUADRO!H$5&amp;$E405),'Hoja de Trabajo para listado'!$AB$151:$BA$151,0)),0)+IFERROR(INDEX('Hoja de Trabajo para listado'!$BC$155:$CB$1048576,MATCH($A405,'Hoja de Trabajo para listado'!$BC$155:$BC$1048576,0),MATCH((CUADRO!H$5&amp;$E405),'Hoja de Trabajo para listado'!$BC$151:$CB$151,0)),0)+IFERROR(INDEX('Hoja de Trabajo para listado'!$DE$153:$DG$274,MATCH($A405,'Hoja de Trabajo para listado'!$DE$153:$DE$1048576,0),MATCH((CUADRO!H$5&amp;$E405),'Hoja de Trabajo para listado'!$DE$151:$DG$151,0)),0)+IFERROR(INDEX('Hoja de Trabajo para listado'!$CD$155:$DC$1048576,MATCH($A405,'Hoja de Trabajo para listado'!$CD$155:$CD$1048576,0),MATCH((CUADRO!H$5&amp;$E405),'Hoja de Trabajo para listado'!$CD$151:$DC$151,0)),0)</f>
        <v>0</v>
      </c>
      <c r="I405" s="314">
        <f ca="1">+IFERROR(INDEX('Hoja de Trabajo para listado'!$A$155:$Z$1048576,MATCH($A405,'Hoja de Trabajo para listado'!$A$155:$A$1048576,0),MATCH((CUADRO!I$5&amp;$E405),'Hoja de Trabajo para listado'!$A$151:$Z$151,0)),0)+IFERROR(INDEX('Hoja de Trabajo para listado'!$AB$155:$BA$1048576,MATCH($A405,'Hoja de Trabajo para listado'!$AB$155:$AB$1048576,0),MATCH((CUADRO!I$5&amp;$E405),'Hoja de Trabajo para listado'!$AB$151:$BA$151,0)),0)+IFERROR(INDEX('Hoja de Trabajo para listado'!$BC$155:$CB$1048576,MATCH($A405,'Hoja de Trabajo para listado'!$BC$155:$BC$1048576,0),MATCH((CUADRO!I$5&amp;$E405),'Hoja de Trabajo para listado'!$BC$151:$CB$151,0)),0)+IFERROR(INDEX('Hoja de Trabajo para listado'!$DE$153:$DG$274,MATCH($A405,'Hoja de Trabajo para listado'!$DE$153:$DE$1048576,0),MATCH((CUADRO!I$5&amp;$E405),'Hoja de Trabajo para listado'!$DE$151:$DG$151,0)),0)+IFERROR(INDEX('Hoja de Trabajo para listado'!$CD$155:$DC$1048576,MATCH($A405,'Hoja de Trabajo para listado'!$CD$155:$CD$1048576,0),MATCH((CUADRO!I$5&amp;$E405),'Hoja de Trabajo para listado'!$CD$151:$DC$151,0)),0)</f>
        <v>0</v>
      </c>
      <c r="J405" s="314">
        <f ca="1">+IFERROR(INDEX('Hoja de Trabajo para listado'!$A$155:$Z$1048576,MATCH($A405,'Hoja de Trabajo para listado'!$A$155:$A$1048576,0),MATCH((CUADRO!J$5&amp;$E405),'Hoja de Trabajo para listado'!$A$151:$Z$151,0)),0)+IFERROR(INDEX('Hoja de Trabajo para listado'!$AB$155:$BA$1048576,MATCH($A405,'Hoja de Trabajo para listado'!$AB$155:$AB$1048576,0),MATCH((CUADRO!J$5&amp;$E405),'Hoja de Trabajo para listado'!$AB$151:$BA$151,0)),0)+IFERROR(INDEX('Hoja de Trabajo para listado'!$BC$155:$CB$1048576,MATCH($A405,'Hoja de Trabajo para listado'!$BC$155:$BC$1048576,0),MATCH((CUADRO!J$5&amp;$E405),'Hoja de Trabajo para listado'!$BC$151:$CB$151,0)),0)+IFERROR(INDEX('Hoja de Trabajo para listado'!$DE$153:$DG$274,MATCH($A405,'Hoja de Trabajo para listado'!$DE$153:$DE$1048576,0),MATCH((CUADRO!J$5&amp;$E405),'Hoja de Trabajo para listado'!$DE$151:$DG$151,0)),0)+IFERROR(INDEX('Hoja de Trabajo para listado'!$CD$155:$DC$1048576,MATCH($A405,'Hoja de Trabajo para listado'!$CD$155:$CD$1048576,0),MATCH((CUADRO!J$5&amp;$E405),'Hoja de Trabajo para listado'!$CD$151:$DC$151,0)),0)</f>
        <v>0</v>
      </c>
      <c r="K405" s="314">
        <f ca="1">+IFERROR(INDEX('Hoja de Trabajo para listado'!$A$155:$Z$1048576,MATCH($A405,'Hoja de Trabajo para listado'!$A$155:$A$1048576,0),MATCH((CUADRO!K$5&amp;$E405),'Hoja de Trabajo para listado'!$A$151:$Z$151,0)),0)+IFERROR(INDEX('Hoja de Trabajo para listado'!$AB$155:$BA$1048576,MATCH($A405,'Hoja de Trabajo para listado'!$AB$155:$AB$1048576,0),MATCH((CUADRO!K$5&amp;$E405),'Hoja de Trabajo para listado'!$AB$151:$BA$151,0)),0)+IFERROR(INDEX('Hoja de Trabajo para listado'!$BC$155:$CB$1048576,MATCH($A405,'Hoja de Trabajo para listado'!$BC$155:$BC$1048576,0),MATCH((CUADRO!K$5&amp;$E405),'Hoja de Trabajo para listado'!$BC$151:$CB$151,0)),0)+IFERROR(INDEX('Hoja de Trabajo para listado'!$DE$153:$DG$274,MATCH($A405,'Hoja de Trabajo para listado'!$DE$153:$DE$1048576,0),MATCH((CUADRO!K$5&amp;$E405),'Hoja de Trabajo para listado'!$DE$151:$DG$151,0)),0)+IFERROR(INDEX('Hoja de Trabajo para listado'!$CD$155:$DC$1048576,MATCH($A405,'Hoja de Trabajo para listado'!$CD$155:$CD$1048576,0),MATCH((CUADRO!K$5&amp;$E405),'Hoja de Trabajo para listado'!$CD$151:$DC$151,0)),0)</f>
        <v>0</v>
      </c>
      <c r="L405" s="314">
        <f ca="1">+IFERROR(INDEX('Hoja de Trabajo para listado'!$A$155:$Z$1048576,MATCH($A405,'Hoja de Trabajo para listado'!$A$155:$A$1048576,0),MATCH((CUADRO!L$5&amp;$E405),'Hoja de Trabajo para listado'!$A$151:$Z$151,0)),0)+IFERROR(INDEX('Hoja de Trabajo para listado'!$AB$155:$BA$1048576,MATCH($A405,'Hoja de Trabajo para listado'!$AB$155:$AB$1048576,0),MATCH((CUADRO!L$5&amp;$E405),'Hoja de Trabajo para listado'!$AB$151:$BA$151,0)),0)+IFERROR(INDEX('Hoja de Trabajo para listado'!$BC$155:$CB$1048576,MATCH($A405,'Hoja de Trabajo para listado'!$BC$155:$BC$1048576,0),MATCH((CUADRO!L$5&amp;$E405),'Hoja de Trabajo para listado'!$BC$151:$CB$151,0)),0)+IFERROR(INDEX('Hoja de Trabajo para listado'!$DE$153:$DG$274,MATCH($A405,'Hoja de Trabajo para listado'!$DE$153:$DE$1048576,0),MATCH((CUADRO!L$5&amp;$E405),'Hoja de Trabajo para listado'!$DE$151:$DG$151,0)),0)+IFERROR(INDEX('Hoja de Trabajo para listado'!$CD$155:$DC$1048576,MATCH($A405,'Hoja de Trabajo para listado'!$CD$155:$CD$1048576,0),MATCH((CUADRO!L$5&amp;$E405),'Hoja de Trabajo para listado'!$CD$151:$DC$151,0)),0)</f>
        <v>0</v>
      </c>
      <c r="M405" s="314">
        <f ca="1">+IFERROR(INDEX('Hoja de Trabajo para listado'!$A$155:$Z$1048576,MATCH($A405,'Hoja de Trabajo para listado'!$A$155:$A$1048576,0),MATCH((CUADRO!M$5&amp;$E405),'Hoja de Trabajo para listado'!$A$151:$Z$151,0)),0)+IFERROR(INDEX('Hoja de Trabajo para listado'!$AB$155:$BA$1048576,MATCH($A405,'Hoja de Trabajo para listado'!$AB$155:$AB$1048576,0),MATCH((CUADRO!M$5&amp;$E405),'Hoja de Trabajo para listado'!$AB$151:$BA$151,0)),0)+IFERROR(INDEX('Hoja de Trabajo para listado'!$BC$155:$CB$1048576,MATCH($A405,'Hoja de Trabajo para listado'!$BC$155:$BC$1048576,0),MATCH((CUADRO!M$5&amp;$E405),'Hoja de Trabajo para listado'!$BC$151:$CB$151,0)),0)+IFERROR(INDEX('Hoja de Trabajo para listado'!$DE$153:$DG$274,MATCH($A405,'Hoja de Trabajo para listado'!$DE$153:$DE$1048576,0),MATCH((CUADRO!M$5&amp;$E405),'Hoja de Trabajo para listado'!$DE$151:$DG$151,0)),0)+IFERROR(INDEX('Hoja de Trabajo para listado'!$CD$155:$DC$1048576,MATCH($A405,'Hoja de Trabajo para listado'!$CD$155:$CD$1048576,0),MATCH((CUADRO!M$5&amp;$E405),'Hoja de Trabajo para listado'!$CD$151:$DC$151,0)),0)</f>
        <v>0</v>
      </c>
      <c r="N405" s="314">
        <f ca="1">+IFERROR(INDEX('Hoja de Trabajo para listado'!$A$155:$Z$1048576,MATCH($A405,'Hoja de Trabajo para listado'!$A$155:$A$1048576,0),MATCH((CUADRO!N$5&amp;$E405),'Hoja de Trabajo para listado'!$A$151:$Z$151,0)),0)+IFERROR(INDEX('Hoja de Trabajo para listado'!$AB$155:$BA$1048576,MATCH($A405,'Hoja de Trabajo para listado'!$AB$155:$AB$1048576,0),MATCH((CUADRO!N$5&amp;$E405),'Hoja de Trabajo para listado'!$AB$151:$BA$151,0)),0)+IFERROR(INDEX('Hoja de Trabajo para listado'!$BC$155:$CB$1048576,MATCH($A405,'Hoja de Trabajo para listado'!$BC$155:$BC$1048576,0),MATCH((CUADRO!N$5&amp;$E405),'Hoja de Trabajo para listado'!$BC$151:$CB$151,0)),0)+IFERROR(INDEX('Hoja de Trabajo para listado'!$DE$153:$DG$274,MATCH($A405,'Hoja de Trabajo para listado'!$DE$153:$DE$1048576,0),MATCH((CUADRO!N$5&amp;$E405),'Hoja de Trabajo para listado'!$DE$151:$DG$151,0)),0)+IFERROR(INDEX('Hoja de Trabajo para listado'!$CD$155:$DC$1048576,MATCH($A405,'Hoja de Trabajo para listado'!$CD$155:$CD$1048576,0),MATCH((CUADRO!N$5&amp;$E405),'Hoja de Trabajo para listado'!$CD$151:$DC$151,0)),0)</f>
        <v>0</v>
      </c>
      <c r="O405" s="314">
        <f ca="1">+IFERROR(INDEX('Hoja de Trabajo para listado'!$A$155:$Z$1048576,MATCH($A405,'Hoja de Trabajo para listado'!$A$155:$A$1048576,0),MATCH((CUADRO!O$5&amp;$E405),'Hoja de Trabajo para listado'!$A$151:$Z$151,0)),0)+IFERROR(INDEX('Hoja de Trabajo para listado'!$AB$155:$BA$1048576,MATCH($A405,'Hoja de Trabajo para listado'!$AB$155:$AB$1048576,0),MATCH((CUADRO!O$5&amp;$E405),'Hoja de Trabajo para listado'!$AB$151:$BA$151,0)),0)+IFERROR(INDEX('Hoja de Trabajo para listado'!$BC$155:$CB$1048576,MATCH($A405,'Hoja de Trabajo para listado'!$BC$155:$BC$1048576,0),MATCH((CUADRO!O$5&amp;$E405),'Hoja de Trabajo para listado'!$BC$151:$CB$151,0)),0)+IFERROR(INDEX('Hoja de Trabajo para listado'!$DE$153:$DG$274,MATCH($A405,'Hoja de Trabajo para listado'!$DE$153:$DE$1048576,0),MATCH((CUADRO!O$5&amp;$E405),'Hoja de Trabajo para listado'!$DE$151:$DG$151,0)),0)+IFERROR(INDEX('Hoja de Trabajo para listado'!$CD$155:$DC$1048576,MATCH($A405,'Hoja de Trabajo para listado'!$CD$155:$CD$1048576,0),MATCH((CUADRO!O$5&amp;$E405),'Hoja de Trabajo para listado'!$CD$151:$DC$151,0)),0)</f>
        <v>0</v>
      </c>
      <c r="P405" s="314">
        <f ca="1">+IFERROR(INDEX('Hoja de Trabajo para listado'!$A$155:$Z$1048576,MATCH($A405,'Hoja de Trabajo para listado'!$A$155:$A$1048576,0),MATCH((CUADRO!P$5&amp;$E405),'Hoja de Trabajo para listado'!$A$151:$Z$151,0)),0)+IFERROR(INDEX('Hoja de Trabajo para listado'!$AB$155:$BA$1048576,MATCH($A405,'Hoja de Trabajo para listado'!$AB$155:$AB$1048576,0),MATCH((CUADRO!P$5&amp;$E405),'Hoja de Trabajo para listado'!$AB$151:$BA$151,0)),0)+IFERROR(INDEX('Hoja de Trabajo para listado'!$BC$155:$CB$1048576,MATCH($A405,'Hoja de Trabajo para listado'!$BC$155:$BC$1048576,0),MATCH((CUADRO!P$5&amp;$E405),'Hoja de Trabajo para listado'!$BC$151:$CB$151,0)),0)+IFERROR(INDEX('Hoja de Trabajo para listado'!$DE$153:$DG$274,MATCH($A405,'Hoja de Trabajo para listado'!$DE$153:$DE$1048576,0),MATCH((CUADRO!P$5&amp;$E405),'Hoja de Trabajo para listado'!$DE$151:$DG$151,0)),0)+IFERROR(INDEX('Hoja de Trabajo para listado'!$CD$155:$DC$1048576,MATCH($A405,'Hoja de Trabajo para listado'!$CD$155:$CD$1048576,0),MATCH((CUADRO!P$5&amp;$E405),'Hoja de Trabajo para listado'!$CD$151:$DC$151,0)),0)</f>
        <v>0</v>
      </c>
      <c r="Q405" s="314">
        <f ca="1">+IFERROR(INDEX('Hoja de Trabajo para listado'!$A$155:$Z$1048576,MATCH($A405,'Hoja de Trabajo para listado'!$A$155:$A$1048576,0),MATCH((CUADRO!Q$5&amp;$E405),'Hoja de Trabajo para listado'!$A$151:$Z$151,0)),0)+IFERROR(INDEX('Hoja de Trabajo para listado'!$AB$155:$BA$1048576,MATCH($A405,'Hoja de Trabajo para listado'!$AB$155:$AB$1048576,0),MATCH((CUADRO!Q$5&amp;$E405),'Hoja de Trabajo para listado'!$AB$151:$BA$151,0)),0)+IFERROR(INDEX('Hoja de Trabajo para listado'!$BC$155:$CB$1048576,MATCH($A405,'Hoja de Trabajo para listado'!$BC$155:$BC$1048576,0),MATCH((CUADRO!Q$5&amp;$E405),'Hoja de Trabajo para listado'!$BC$151:$CB$151,0)),0)+IFERROR(INDEX('Hoja de Trabajo para listado'!$DE$153:$DG$274,MATCH($A405,'Hoja de Trabajo para listado'!$DE$153:$DE$1048576,0),MATCH((CUADRO!Q$5&amp;$E405),'Hoja de Trabajo para listado'!$DE$151:$DG$151,0)),0)+IFERROR(INDEX('Hoja de Trabajo para listado'!$CD$155:$DC$1048576,MATCH($A405,'Hoja de Trabajo para listado'!$CD$155:$CD$1048576,0),MATCH((CUADRO!Q$5&amp;$E405),'Hoja de Trabajo para listado'!$CD$151:$DC$151,0)),0)</f>
        <v>0</v>
      </c>
      <c r="R405" s="314">
        <f t="shared" ca="1" si="12"/>
        <v>0</v>
      </c>
      <c r="S405" s="322">
        <f ca="1">+R404+R405</f>
        <v>0</v>
      </c>
      <c r="T405" s="314">
        <f ca="1">+S405</f>
        <v>0</v>
      </c>
      <c r="U405" s="313">
        <f t="shared" si="13"/>
        <v>2</v>
      </c>
      <c r="V405" s="319" t="str">
        <f>+VLOOKUP(A405,bd_lista!$A$3:$E$593,5,FALSE)</f>
        <v>Gobiernos Autonomos Municipales</v>
      </c>
      <c r="W405" s="426"/>
    </row>
    <row r="406" spans="1:23" customFormat="1" ht="15" hidden="1" customHeight="1">
      <c r="A406" s="323">
        <v>1322</v>
      </c>
      <c r="B406" s="427">
        <f>+A406</f>
        <v>1322</v>
      </c>
      <c r="C406" s="318" t="str">
        <f>+VLOOKUP(A406,bd_lista!$A$3:$C$593,3,FALSE)</f>
        <v>Gobierno Autónomo Municipal de Arbieto</v>
      </c>
      <c r="D406" s="429" t="str">
        <f>+C406</f>
        <v>Gobierno Autónomo Municipal de Arbieto</v>
      </c>
      <c r="E406" s="346" t="s">
        <v>1418</v>
      </c>
      <c r="F406" s="314">
        <f ca="1">+IFERROR(INDEX('Hoja de Trabajo para listado'!$A$155:$Z$1048576,MATCH($A406,'Hoja de Trabajo para listado'!$A$155:$A$1048576,0),MATCH((CUADRO!F$5&amp;$E406),'Hoja de Trabajo para listado'!$A$151:$Z$151,0)),0)+IFERROR(INDEX('Hoja de Trabajo para listado'!$AB$155:$BA$1048576,MATCH($A406,'Hoja de Trabajo para listado'!$AB$155:$AB$1048576,0),MATCH((CUADRO!F$5&amp;$E406),'Hoja de Trabajo para listado'!$AB$151:$BA$151,0)),0)+IFERROR(INDEX('Hoja de Trabajo para listado'!$BC$155:$CB$1048576,MATCH($A406,'Hoja de Trabajo para listado'!$BC$155:$BC$1048576,0),MATCH((CUADRO!F$5&amp;$E406),'Hoja de Trabajo para listado'!$BC$151:$CB$151,0)),0)+IFERROR(INDEX('Hoja de Trabajo para listado'!$DE$153:$DG$274,MATCH($A406,'Hoja de Trabajo para listado'!$DE$153:$DE$1048576,0),MATCH((CUADRO!F$5&amp;$E406),'Hoja de Trabajo para listado'!$DE$151:$DG$151,0)),0)+IFERROR(INDEX('Hoja de Trabajo para listado'!$CD$155:$DC$1048576,MATCH($A406,'Hoja de Trabajo para listado'!$CD$155:$CD$1048576,0),MATCH((CUADRO!F$5&amp;$E406),'Hoja de Trabajo para listado'!$CD$151:$DC$151,0)),0)</f>
        <v>0</v>
      </c>
      <c r="G406" s="314">
        <f ca="1">+IFERROR(INDEX('Hoja de Trabajo para listado'!$A$155:$Z$1048576,MATCH($A406,'Hoja de Trabajo para listado'!$A$155:$A$1048576,0),MATCH((CUADRO!G$5&amp;$E406),'Hoja de Trabajo para listado'!$A$151:$Z$151,0)),0)+IFERROR(INDEX('Hoja de Trabajo para listado'!$AB$155:$BA$1048576,MATCH($A406,'Hoja de Trabajo para listado'!$AB$155:$AB$1048576,0),MATCH((CUADRO!G$5&amp;$E406),'Hoja de Trabajo para listado'!$AB$151:$BA$151,0)),0)+IFERROR(INDEX('Hoja de Trabajo para listado'!$BC$155:$CB$1048576,MATCH($A406,'Hoja de Trabajo para listado'!$BC$155:$BC$1048576,0),MATCH((CUADRO!G$5&amp;$E406),'Hoja de Trabajo para listado'!$BC$151:$CB$151,0)),0)+IFERROR(INDEX('Hoja de Trabajo para listado'!$DE$153:$DG$274,MATCH($A406,'Hoja de Trabajo para listado'!$DE$153:$DE$1048576,0),MATCH((CUADRO!G$5&amp;$E406),'Hoja de Trabajo para listado'!$DE$151:$DG$151,0)),0)+IFERROR(INDEX('Hoja de Trabajo para listado'!$CD$155:$DC$1048576,MATCH($A406,'Hoja de Trabajo para listado'!$CD$155:$CD$1048576,0),MATCH((CUADRO!G$5&amp;$E406),'Hoja de Trabajo para listado'!$CD$151:$DC$151,0)),0)</f>
        <v>0</v>
      </c>
      <c r="H406" s="314">
        <f ca="1">+IFERROR(INDEX('Hoja de Trabajo para listado'!$A$155:$Z$1048576,MATCH($A406,'Hoja de Trabajo para listado'!$A$155:$A$1048576,0),MATCH((CUADRO!H$5&amp;$E406),'Hoja de Trabajo para listado'!$A$151:$Z$151,0)),0)+IFERROR(INDEX('Hoja de Trabajo para listado'!$AB$155:$BA$1048576,MATCH($A406,'Hoja de Trabajo para listado'!$AB$155:$AB$1048576,0),MATCH((CUADRO!H$5&amp;$E406),'Hoja de Trabajo para listado'!$AB$151:$BA$151,0)),0)+IFERROR(INDEX('Hoja de Trabajo para listado'!$BC$155:$CB$1048576,MATCH($A406,'Hoja de Trabajo para listado'!$BC$155:$BC$1048576,0),MATCH((CUADRO!H$5&amp;$E406),'Hoja de Trabajo para listado'!$BC$151:$CB$151,0)),0)+IFERROR(INDEX('Hoja de Trabajo para listado'!$DE$153:$DG$274,MATCH($A406,'Hoja de Trabajo para listado'!$DE$153:$DE$1048576,0),MATCH((CUADRO!H$5&amp;$E406),'Hoja de Trabajo para listado'!$DE$151:$DG$151,0)),0)+IFERROR(INDEX('Hoja de Trabajo para listado'!$CD$155:$DC$1048576,MATCH($A406,'Hoja de Trabajo para listado'!$CD$155:$CD$1048576,0),MATCH((CUADRO!H$5&amp;$E406),'Hoja de Trabajo para listado'!$CD$151:$DC$151,0)),0)</f>
        <v>0</v>
      </c>
      <c r="I406" s="314">
        <f ca="1">+IFERROR(INDEX('Hoja de Trabajo para listado'!$A$155:$Z$1048576,MATCH($A406,'Hoja de Trabajo para listado'!$A$155:$A$1048576,0),MATCH((CUADRO!I$5&amp;$E406),'Hoja de Trabajo para listado'!$A$151:$Z$151,0)),0)+IFERROR(INDEX('Hoja de Trabajo para listado'!$AB$155:$BA$1048576,MATCH($A406,'Hoja de Trabajo para listado'!$AB$155:$AB$1048576,0),MATCH((CUADRO!I$5&amp;$E406),'Hoja de Trabajo para listado'!$AB$151:$BA$151,0)),0)+IFERROR(INDEX('Hoja de Trabajo para listado'!$BC$155:$CB$1048576,MATCH($A406,'Hoja de Trabajo para listado'!$BC$155:$BC$1048576,0),MATCH((CUADRO!I$5&amp;$E406),'Hoja de Trabajo para listado'!$BC$151:$CB$151,0)),0)+IFERROR(INDEX('Hoja de Trabajo para listado'!$DE$153:$DG$274,MATCH($A406,'Hoja de Trabajo para listado'!$DE$153:$DE$1048576,0),MATCH((CUADRO!I$5&amp;$E406),'Hoja de Trabajo para listado'!$DE$151:$DG$151,0)),0)+IFERROR(INDEX('Hoja de Trabajo para listado'!$CD$155:$DC$1048576,MATCH($A406,'Hoja de Trabajo para listado'!$CD$155:$CD$1048576,0),MATCH((CUADRO!I$5&amp;$E406),'Hoja de Trabajo para listado'!$CD$151:$DC$151,0)),0)</f>
        <v>0</v>
      </c>
      <c r="J406" s="314">
        <f ca="1">+IFERROR(INDEX('Hoja de Trabajo para listado'!$A$155:$Z$1048576,MATCH($A406,'Hoja de Trabajo para listado'!$A$155:$A$1048576,0),MATCH((CUADRO!J$5&amp;$E406),'Hoja de Trabajo para listado'!$A$151:$Z$151,0)),0)+IFERROR(INDEX('Hoja de Trabajo para listado'!$AB$155:$BA$1048576,MATCH($A406,'Hoja de Trabajo para listado'!$AB$155:$AB$1048576,0),MATCH((CUADRO!J$5&amp;$E406),'Hoja de Trabajo para listado'!$AB$151:$BA$151,0)),0)+IFERROR(INDEX('Hoja de Trabajo para listado'!$BC$155:$CB$1048576,MATCH($A406,'Hoja de Trabajo para listado'!$BC$155:$BC$1048576,0),MATCH((CUADRO!J$5&amp;$E406),'Hoja de Trabajo para listado'!$BC$151:$CB$151,0)),0)+IFERROR(INDEX('Hoja de Trabajo para listado'!$DE$153:$DG$274,MATCH($A406,'Hoja de Trabajo para listado'!$DE$153:$DE$1048576,0),MATCH((CUADRO!J$5&amp;$E406),'Hoja de Trabajo para listado'!$DE$151:$DG$151,0)),0)+IFERROR(INDEX('Hoja de Trabajo para listado'!$CD$155:$DC$1048576,MATCH($A406,'Hoja de Trabajo para listado'!$CD$155:$CD$1048576,0),MATCH((CUADRO!J$5&amp;$E406),'Hoja de Trabajo para listado'!$CD$151:$DC$151,0)),0)</f>
        <v>0</v>
      </c>
      <c r="K406" s="314">
        <f ca="1">+IFERROR(INDEX('Hoja de Trabajo para listado'!$A$155:$Z$1048576,MATCH($A406,'Hoja de Trabajo para listado'!$A$155:$A$1048576,0),MATCH((CUADRO!K$5&amp;$E406),'Hoja de Trabajo para listado'!$A$151:$Z$151,0)),0)+IFERROR(INDEX('Hoja de Trabajo para listado'!$AB$155:$BA$1048576,MATCH($A406,'Hoja de Trabajo para listado'!$AB$155:$AB$1048576,0),MATCH((CUADRO!K$5&amp;$E406),'Hoja de Trabajo para listado'!$AB$151:$BA$151,0)),0)+IFERROR(INDEX('Hoja de Trabajo para listado'!$BC$155:$CB$1048576,MATCH($A406,'Hoja de Trabajo para listado'!$BC$155:$BC$1048576,0),MATCH((CUADRO!K$5&amp;$E406),'Hoja de Trabajo para listado'!$BC$151:$CB$151,0)),0)+IFERROR(INDEX('Hoja de Trabajo para listado'!$DE$153:$DG$274,MATCH($A406,'Hoja de Trabajo para listado'!$DE$153:$DE$1048576,0),MATCH((CUADRO!K$5&amp;$E406),'Hoja de Trabajo para listado'!$DE$151:$DG$151,0)),0)+IFERROR(INDEX('Hoja de Trabajo para listado'!$CD$155:$DC$1048576,MATCH($A406,'Hoja de Trabajo para listado'!$CD$155:$CD$1048576,0),MATCH((CUADRO!K$5&amp;$E406),'Hoja de Trabajo para listado'!$CD$151:$DC$151,0)),0)</f>
        <v>0</v>
      </c>
      <c r="L406" s="314">
        <f ca="1">+IFERROR(INDEX('Hoja de Trabajo para listado'!$A$155:$Z$1048576,MATCH($A406,'Hoja de Trabajo para listado'!$A$155:$A$1048576,0),MATCH((CUADRO!L$5&amp;$E406),'Hoja de Trabajo para listado'!$A$151:$Z$151,0)),0)+IFERROR(INDEX('Hoja de Trabajo para listado'!$AB$155:$BA$1048576,MATCH($A406,'Hoja de Trabajo para listado'!$AB$155:$AB$1048576,0),MATCH((CUADRO!L$5&amp;$E406),'Hoja de Trabajo para listado'!$AB$151:$BA$151,0)),0)+IFERROR(INDEX('Hoja de Trabajo para listado'!$BC$155:$CB$1048576,MATCH($A406,'Hoja de Trabajo para listado'!$BC$155:$BC$1048576,0),MATCH((CUADRO!L$5&amp;$E406),'Hoja de Trabajo para listado'!$BC$151:$CB$151,0)),0)+IFERROR(INDEX('Hoja de Trabajo para listado'!$DE$153:$DG$274,MATCH($A406,'Hoja de Trabajo para listado'!$DE$153:$DE$1048576,0),MATCH((CUADRO!L$5&amp;$E406),'Hoja de Trabajo para listado'!$DE$151:$DG$151,0)),0)+IFERROR(INDEX('Hoja de Trabajo para listado'!$CD$155:$DC$1048576,MATCH($A406,'Hoja de Trabajo para listado'!$CD$155:$CD$1048576,0),MATCH((CUADRO!L$5&amp;$E406),'Hoja de Trabajo para listado'!$CD$151:$DC$151,0)),0)</f>
        <v>0</v>
      </c>
      <c r="M406" s="314">
        <f ca="1">+IFERROR(INDEX('Hoja de Trabajo para listado'!$A$155:$Z$1048576,MATCH($A406,'Hoja de Trabajo para listado'!$A$155:$A$1048576,0),MATCH((CUADRO!M$5&amp;$E406),'Hoja de Trabajo para listado'!$A$151:$Z$151,0)),0)+IFERROR(INDEX('Hoja de Trabajo para listado'!$AB$155:$BA$1048576,MATCH($A406,'Hoja de Trabajo para listado'!$AB$155:$AB$1048576,0),MATCH((CUADRO!M$5&amp;$E406),'Hoja de Trabajo para listado'!$AB$151:$BA$151,0)),0)+IFERROR(INDEX('Hoja de Trabajo para listado'!$BC$155:$CB$1048576,MATCH($A406,'Hoja de Trabajo para listado'!$BC$155:$BC$1048576,0),MATCH((CUADRO!M$5&amp;$E406),'Hoja de Trabajo para listado'!$BC$151:$CB$151,0)),0)+IFERROR(INDEX('Hoja de Trabajo para listado'!$DE$153:$DG$274,MATCH($A406,'Hoja de Trabajo para listado'!$DE$153:$DE$1048576,0),MATCH((CUADRO!M$5&amp;$E406),'Hoja de Trabajo para listado'!$DE$151:$DG$151,0)),0)+IFERROR(INDEX('Hoja de Trabajo para listado'!$CD$155:$DC$1048576,MATCH($A406,'Hoja de Trabajo para listado'!$CD$155:$CD$1048576,0),MATCH((CUADRO!M$5&amp;$E406),'Hoja de Trabajo para listado'!$CD$151:$DC$151,0)),0)</f>
        <v>0</v>
      </c>
      <c r="N406" s="314">
        <f ca="1">+IFERROR(INDEX('Hoja de Trabajo para listado'!$A$155:$Z$1048576,MATCH($A406,'Hoja de Trabajo para listado'!$A$155:$A$1048576,0),MATCH((CUADRO!N$5&amp;$E406),'Hoja de Trabajo para listado'!$A$151:$Z$151,0)),0)+IFERROR(INDEX('Hoja de Trabajo para listado'!$AB$155:$BA$1048576,MATCH($A406,'Hoja de Trabajo para listado'!$AB$155:$AB$1048576,0),MATCH((CUADRO!N$5&amp;$E406),'Hoja de Trabajo para listado'!$AB$151:$BA$151,0)),0)+IFERROR(INDEX('Hoja de Trabajo para listado'!$BC$155:$CB$1048576,MATCH($A406,'Hoja de Trabajo para listado'!$BC$155:$BC$1048576,0),MATCH((CUADRO!N$5&amp;$E406),'Hoja de Trabajo para listado'!$BC$151:$CB$151,0)),0)+IFERROR(INDEX('Hoja de Trabajo para listado'!$DE$153:$DG$274,MATCH($A406,'Hoja de Trabajo para listado'!$DE$153:$DE$1048576,0),MATCH((CUADRO!N$5&amp;$E406),'Hoja de Trabajo para listado'!$DE$151:$DG$151,0)),0)+IFERROR(INDEX('Hoja de Trabajo para listado'!$CD$155:$DC$1048576,MATCH($A406,'Hoja de Trabajo para listado'!$CD$155:$CD$1048576,0),MATCH((CUADRO!N$5&amp;$E406),'Hoja de Trabajo para listado'!$CD$151:$DC$151,0)),0)</f>
        <v>0</v>
      </c>
      <c r="O406" s="314">
        <f ca="1">+IFERROR(INDEX('Hoja de Trabajo para listado'!$A$155:$Z$1048576,MATCH($A406,'Hoja de Trabajo para listado'!$A$155:$A$1048576,0),MATCH((CUADRO!O$5&amp;$E406),'Hoja de Trabajo para listado'!$A$151:$Z$151,0)),0)+IFERROR(INDEX('Hoja de Trabajo para listado'!$AB$155:$BA$1048576,MATCH($A406,'Hoja de Trabajo para listado'!$AB$155:$AB$1048576,0),MATCH((CUADRO!O$5&amp;$E406),'Hoja de Trabajo para listado'!$AB$151:$BA$151,0)),0)+IFERROR(INDEX('Hoja de Trabajo para listado'!$BC$155:$CB$1048576,MATCH($A406,'Hoja de Trabajo para listado'!$BC$155:$BC$1048576,0),MATCH((CUADRO!O$5&amp;$E406),'Hoja de Trabajo para listado'!$BC$151:$CB$151,0)),0)+IFERROR(INDEX('Hoja de Trabajo para listado'!$DE$153:$DG$274,MATCH($A406,'Hoja de Trabajo para listado'!$DE$153:$DE$1048576,0),MATCH((CUADRO!O$5&amp;$E406),'Hoja de Trabajo para listado'!$DE$151:$DG$151,0)),0)+IFERROR(INDEX('Hoja de Trabajo para listado'!$CD$155:$DC$1048576,MATCH($A406,'Hoja de Trabajo para listado'!$CD$155:$CD$1048576,0),MATCH((CUADRO!O$5&amp;$E406),'Hoja de Trabajo para listado'!$CD$151:$DC$151,0)),0)</f>
        <v>0</v>
      </c>
      <c r="P406" s="314">
        <f ca="1">+IFERROR(INDEX('Hoja de Trabajo para listado'!$A$155:$Z$1048576,MATCH($A406,'Hoja de Trabajo para listado'!$A$155:$A$1048576,0),MATCH((CUADRO!P$5&amp;$E406),'Hoja de Trabajo para listado'!$A$151:$Z$151,0)),0)+IFERROR(INDEX('Hoja de Trabajo para listado'!$AB$155:$BA$1048576,MATCH($A406,'Hoja de Trabajo para listado'!$AB$155:$AB$1048576,0),MATCH((CUADRO!P$5&amp;$E406),'Hoja de Trabajo para listado'!$AB$151:$BA$151,0)),0)+IFERROR(INDEX('Hoja de Trabajo para listado'!$BC$155:$CB$1048576,MATCH($A406,'Hoja de Trabajo para listado'!$BC$155:$BC$1048576,0),MATCH((CUADRO!P$5&amp;$E406),'Hoja de Trabajo para listado'!$BC$151:$CB$151,0)),0)+IFERROR(INDEX('Hoja de Trabajo para listado'!$DE$153:$DG$274,MATCH($A406,'Hoja de Trabajo para listado'!$DE$153:$DE$1048576,0),MATCH((CUADRO!P$5&amp;$E406),'Hoja de Trabajo para listado'!$DE$151:$DG$151,0)),0)+IFERROR(INDEX('Hoja de Trabajo para listado'!$CD$155:$DC$1048576,MATCH($A406,'Hoja de Trabajo para listado'!$CD$155:$CD$1048576,0),MATCH((CUADRO!P$5&amp;$E406),'Hoja de Trabajo para listado'!$CD$151:$DC$151,0)),0)</f>
        <v>0</v>
      </c>
      <c r="Q406" s="314">
        <f ca="1">+IFERROR(INDEX('Hoja de Trabajo para listado'!$A$155:$Z$1048576,MATCH($A406,'Hoja de Trabajo para listado'!$A$155:$A$1048576,0),MATCH((CUADRO!Q$5&amp;$E406),'Hoja de Trabajo para listado'!$A$151:$Z$151,0)),0)+IFERROR(INDEX('Hoja de Trabajo para listado'!$AB$155:$BA$1048576,MATCH($A406,'Hoja de Trabajo para listado'!$AB$155:$AB$1048576,0),MATCH((CUADRO!Q$5&amp;$E406),'Hoja de Trabajo para listado'!$AB$151:$BA$151,0)),0)+IFERROR(INDEX('Hoja de Trabajo para listado'!$BC$155:$CB$1048576,MATCH($A406,'Hoja de Trabajo para listado'!$BC$155:$BC$1048576,0),MATCH((CUADRO!Q$5&amp;$E406),'Hoja de Trabajo para listado'!$BC$151:$CB$151,0)),0)+IFERROR(INDEX('Hoja de Trabajo para listado'!$DE$153:$DG$274,MATCH($A406,'Hoja de Trabajo para listado'!$DE$153:$DE$1048576,0),MATCH((CUADRO!Q$5&amp;$E406),'Hoja de Trabajo para listado'!$DE$151:$DG$151,0)),0)+IFERROR(INDEX('Hoja de Trabajo para listado'!$CD$155:$DC$1048576,MATCH($A406,'Hoja de Trabajo para listado'!$CD$155:$CD$1048576,0),MATCH((CUADRO!Q$5&amp;$E406),'Hoja de Trabajo para listado'!$CD$151:$DC$151,0)),0)</f>
        <v>0</v>
      </c>
      <c r="R406" s="314">
        <f t="shared" ca="1" si="12"/>
        <v>0</v>
      </c>
      <c r="S406" s="322"/>
      <c r="T406" s="314">
        <f ca="1">+T407</f>
        <v>0</v>
      </c>
      <c r="U406" s="313">
        <f t="shared" si="13"/>
        <v>1</v>
      </c>
      <c r="V406" s="319" t="str">
        <f>+VLOOKUP(A406,bd_lista!$A$3:$E$593,5,FALSE)</f>
        <v>Gobiernos Autonomos Municipales</v>
      </c>
      <c r="W406" s="425" t="str">
        <f>+V406</f>
        <v>Gobiernos Autonomos Municipales</v>
      </c>
    </row>
    <row r="407" spans="1:23" customFormat="1" ht="15" hidden="1" customHeight="1">
      <c r="A407" s="323">
        <v>1322</v>
      </c>
      <c r="B407" s="428"/>
      <c r="C407" s="319" t="str">
        <f>+VLOOKUP(A407,bd_lista!$A$3:$C$593,3,FALSE)</f>
        <v>Gobierno Autónomo Municipal de Arbieto</v>
      </c>
      <c r="D407" s="430"/>
      <c r="E407" s="347" t="s">
        <v>1419</v>
      </c>
      <c r="F407" s="314">
        <f ca="1">+IFERROR(INDEX('Hoja de Trabajo para listado'!$A$155:$Z$1048576,MATCH($A407,'Hoja de Trabajo para listado'!$A$155:$A$1048576,0),MATCH((CUADRO!F$5&amp;$E407),'Hoja de Trabajo para listado'!$A$151:$Z$151,0)),0)+IFERROR(INDEX('Hoja de Trabajo para listado'!$AB$155:$BA$1048576,MATCH($A407,'Hoja de Trabajo para listado'!$AB$155:$AB$1048576,0),MATCH((CUADRO!F$5&amp;$E407),'Hoja de Trabajo para listado'!$AB$151:$BA$151,0)),0)+IFERROR(INDEX('Hoja de Trabajo para listado'!$BC$155:$CB$1048576,MATCH($A407,'Hoja de Trabajo para listado'!$BC$155:$BC$1048576,0),MATCH((CUADRO!F$5&amp;$E407),'Hoja de Trabajo para listado'!$BC$151:$CB$151,0)),0)+IFERROR(INDEX('Hoja de Trabajo para listado'!$DE$153:$DG$274,MATCH($A407,'Hoja de Trabajo para listado'!$DE$153:$DE$1048576,0),MATCH((CUADRO!F$5&amp;$E407),'Hoja de Trabajo para listado'!$DE$151:$DG$151,0)),0)+IFERROR(INDEX('Hoja de Trabajo para listado'!$CD$155:$DC$1048576,MATCH($A407,'Hoja de Trabajo para listado'!$CD$155:$CD$1048576,0),MATCH((CUADRO!F$5&amp;$E407),'Hoja de Trabajo para listado'!$CD$151:$DC$151,0)),0)</f>
        <v>0</v>
      </c>
      <c r="G407" s="314">
        <f ca="1">+IFERROR(INDEX('Hoja de Trabajo para listado'!$A$155:$Z$1048576,MATCH($A407,'Hoja de Trabajo para listado'!$A$155:$A$1048576,0),MATCH((CUADRO!G$5&amp;$E407),'Hoja de Trabajo para listado'!$A$151:$Z$151,0)),0)+IFERROR(INDEX('Hoja de Trabajo para listado'!$AB$155:$BA$1048576,MATCH($A407,'Hoja de Trabajo para listado'!$AB$155:$AB$1048576,0),MATCH((CUADRO!G$5&amp;$E407),'Hoja de Trabajo para listado'!$AB$151:$BA$151,0)),0)+IFERROR(INDEX('Hoja de Trabajo para listado'!$BC$155:$CB$1048576,MATCH($A407,'Hoja de Trabajo para listado'!$BC$155:$BC$1048576,0),MATCH((CUADRO!G$5&amp;$E407),'Hoja de Trabajo para listado'!$BC$151:$CB$151,0)),0)+IFERROR(INDEX('Hoja de Trabajo para listado'!$DE$153:$DG$274,MATCH($A407,'Hoja de Trabajo para listado'!$DE$153:$DE$1048576,0),MATCH((CUADRO!G$5&amp;$E407),'Hoja de Trabajo para listado'!$DE$151:$DG$151,0)),0)+IFERROR(INDEX('Hoja de Trabajo para listado'!$CD$155:$DC$1048576,MATCH($A407,'Hoja de Trabajo para listado'!$CD$155:$CD$1048576,0),MATCH((CUADRO!G$5&amp;$E407),'Hoja de Trabajo para listado'!$CD$151:$DC$151,0)),0)</f>
        <v>0</v>
      </c>
      <c r="H407" s="314">
        <f ca="1">+IFERROR(INDEX('Hoja de Trabajo para listado'!$A$155:$Z$1048576,MATCH($A407,'Hoja de Trabajo para listado'!$A$155:$A$1048576,0),MATCH((CUADRO!H$5&amp;$E407),'Hoja de Trabajo para listado'!$A$151:$Z$151,0)),0)+IFERROR(INDEX('Hoja de Trabajo para listado'!$AB$155:$BA$1048576,MATCH($A407,'Hoja de Trabajo para listado'!$AB$155:$AB$1048576,0),MATCH((CUADRO!H$5&amp;$E407),'Hoja de Trabajo para listado'!$AB$151:$BA$151,0)),0)+IFERROR(INDEX('Hoja de Trabajo para listado'!$BC$155:$CB$1048576,MATCH($A407,'Hoja de Trabajo para listado'!$BC$155:$BC$1048576,0),MATCH((CUADRO!H$5&amp;$E407),'Hoja de Trabajo para listado'!$BC$151:$CB$151,0)),0)+IFERROR(INDEX('Hoja de Trabajo para listado'!$DE$153:$DG$274,MATCH($A407,'Hoja de Trabajo para listado'!$DE$153:$DE$1048576,0),MATCH((CUADRO!H$5&amp;$E407),'Hoja de Trabajo para listado'!$DE$151:$DG$151,0)),0)+IFERROR(INDEX('Hoja de Trabajo para listado'!$CD$155:$DC$1048576,MATCH($A407,'Hoja de Trabajo para listado'!$CD$155:$CD$1048576,0),MATCH((CUADRO!H$5&amp;$E407),'Hoja de Trabajo para listado'!$CD$151:$DC$151,0)),0)</f>
        <v>0</v>
      </c>
      <c r="I407" s="314">
        <f ca="1">+IFERROR(INDEX('Hoja de Trabajo para listado'!$A$155:$Z$1048576,MATCH($A407,'Hoja de Trabajo para listado'!$A$155:$A$1048576,0),MATCH((CUADRO!I$5&amp;$E407),'Hoja de Trabajo para listado'!$A$151:$Z$151,0)),0)+IFERROR(INDEX('Hoja de Trabajo para listado'!$AB$155:$BA$1048576,MATCH($A407,'Hoja de Trabajo para listado'!$AB$155:$AB$1048576,0),MATCH((CUADRO!I$5&amp;$E407),'Hoja de Trabajo para listado'!$AB$151:$BA$151,0)),0)+IFERROR(INDEX('Hoja de Trabajo para listado'!$BC$155:$CB$1048576,MATCH($A407,'Hoja de Trabajo para listado'!$BC$155:$BC$1048576,0),MATCH((CUADRO!I$5&amp;$E407),'Hoja de Trabajo para listado'!$BC$151:$CB$151,0)),0)+IFERROR(INDEX('Hoja de Trabajo para listado'!$DE$153:$DG$274,MATCH($A407,'Hoja de Trabajo para listado'!$DE$153:$DE$1048576,0),MATCH((CUADRO!I$5&amp;$E407),'Hoja de Trabajo para listado'!$DE$151:$DG$151,0)),0)+IFERROR(INDEX('Hoja de Trabajo para listado'!$CD$155:$DC$1048576,MATCH($A407,'Hoja de Trabajo para listado'!$CD$155:$CD$1048576,0),MATCH((CUADRO!I$5&amp;$E407),'Hoja de Trabajo para listado'!$CD$151:$DC$151,0)),0)</f>
        <v>0</v>
      </c>
      <c r="J407" s="314">
        <f ca="1">+IFERROR(INDEX('Hoja de Trabajo para listado'!$A$155:$Z$1048576,MATCH($A407,'Hoja de Trabajo para listado'!$A$155:$A$1048576,0),MATCH((CUADRO!J$5&amp;$E407),'Hoja de Trabajo para listado'!$A$151:$Z$151,0)),0)+IFERROR(INDEX('Hoja de Trabajo para listado'!$AB$155:$BA$1048576,MATCH($A407,'Hoja de Trabajo para listado'!$AB$155:$AB$1048576,0),MATCH((CUADRO!J$5&amp;$E407),'Hoja de Trabajo para listado'!$AB$151:$BA$151,0)),0)+IFERROR(INDEX('Hoja de Trabajo para listado'!$BC$155:$CB$1048576,MATCH($A407,'Hoja de Trabajo para listado'!$BC$155:$BC$1048576,0),MATCH((CUADRO!J$5&amp;$E407),'Hoja de Trabajo para listado'!$BC$151:$CB$151,0)),0)+IFERROR(INDEX('Hoja de Trabajo para listado'!$DE$153:$DG$274,MATCH($A407,'Hoja de Trabajo para listado'!$DE$153:$DE$1048576,0),MATCH((CUADRO!J$5&amp;$E407),'Hoja de Trabajo para listado'!$DE$151:$DG$151,0)),0)+IFERROR(INDEX('Hoja de Trabajo para listado'!$CD$155:$DC$1048576,MATCH($A407,'Hoja de Trabajo para listado'!$CD$155:$CD$1048576,0),MATCH((CUADRO!J$5&amp;$E407),'Hoja de Trabajo para listado'!$CD$151:$DC$151,0)),0)</f>
        <v>0</v>
      </c>
      <c r="K407" s="314">
        <f ca="1">+IFERROR(INDEX('Hoja de Trabajo para listado'!$A$155:$Z$1048576,MATCH($A407,'Hoja de Trabajo para listado'!$A$155:$A$1048576,0),MATCH((CUADRO!K$5&amp;$E407),'Hoja de Trabajo para listado'!$A$151:$Z$151,0)),0)+IFERROR(INDEX('Hoja de Trabajo para listado'!$AB$155:$BA$1048576,MATCH($A407,'Hoja de Trabajo para listado'!$AB$155:$AB$1048576,0),MATCH((CUADRO!K$5&amp;$E407),'Hoja de Trabajo para listado'!$AB$151:$BA$151,0)),0)+IFERROR(INDEX('Hoja de Trabajo para listado'!$BC$155:$CB$1048576,MATCH($A407,'Hoja de Trabajo para listado'!$BC$155:$BC$1048576,0),MATCH((CUADRO!K$5&amp;$E407),'Hoja de Trabajo para listado'!$BC$151:$CB$151,0)),0)+IFERROR(INDEX('Hoja de Trabajo para listado'!$DE$153:$DG$274,MATCH($A407,'Hoja de Trabajo para listado'!$DE$153:$DE$1048576,0),MATCH((CUADRO!K$5&amp;$E407),'Hoja de Trabajo para listado'!$DE$151:$DG$151,0)),0)+IFERROR(INDEX('Hoja de Trabajo para listado'!$CD$155:$DC$1048576,MATCH($A407,'Hoja de Trabajo para listado'!$CD$155:$CD$1048576,0),MATCH((CUADRO!K$5&amp;$E407),'Hoja de Trabajo para listado'!$CD$151:$DC$151,0)),0)</f>
        <v>0</v>
      </c>
      <c r="L407" s="314">
        <f ca="1">+IFERROR(INDEX('Hoja de Trabajo para listado'!$A$155:$Z$1048576,MATCH($A407,'Hoja de Trabajo para listado'!$A$155:$A$1048576,0),MATCH((CUADRO!L$5&amp;$E407),'Hoja de Trabajo para listado'!$A$151:$Z$151,0)),0)+IFERROR(INDEX('Hoja de Trabajo para listado'!$AB$155:$BA$1048576,MATCH($A407,'Hoja de Trabajo para listado'!$AB$155:$AB$1048576,0),MATCH((CUADRO!L$5&amp;$E407),'Hoja de Trabajo para listado'!$AB$151:$BA$151,0)),0)+IFERROR(INDEX('Hoja de Trabajo para listado'!$BC$155:$CB$1048576,MATCH($A407,'Hoja de Trabajo para listado'!$BC$155:$BC$1048576,0),MATCH((CUADRO!L$5&amp;$E407),'Hoja de Trabajo para listado'!$BC$151:$CB$151,0)),0)+IFERROR(INDEX('Hoja de Trabajo para listado'!$DE$153:$DG$274,MATCH($A407,'Hoja de Trabajo para listado'!$DE$153:$DE$1048576,0),MATCH((CUADRO!L$5&amp;$E407),'Hoja de Trabajo para listado'!$DE$151:$DG$151,0)),0)+IFERROR(INDEX('Hoja de Trabajo para listado'!$CD$155:$DC$1048576,MATCH($A407,'Hoja de Trabajo para listado'!$CD$155:$CD$1048576,0),MATCH((CUADRO!L$5&amp;$E407),'Hoja de Trabajo para listado'!$CD$151:$DC$151,0)),0)</f>
        <v>0</v>
      </c>
      <c r="M407" s="314">
        <f ca="1">+IFERROR(INDEX('Hoja de Trabajo para listado'!$A$155:$Z$1048576,MATCH($A407,'Hoja de Trabajo para listado'!$A$155:$A$1048576,0),MATCH((CUADRO!M$5&amp;$E407),'Hoja de Trabajo para listado'!$A$151:$Z$151,0)),0)+IFERROR(INDEX('Hoja de Trabajo para listado'!$AB$155:$BA$1048576,MATCH($A407,'Hoja de Trabajo para listado'!$AB$155:$AB$1048576,0),MATCH((CUADRO!M$5&amp;$E407),'Hoja de Trabajo para listado'!$AB$151:$BA$151,0)),0)+IFERROR(INDEX('Hoja de Trabajo para listado'!$BC$155:$CB$1048576,MATCH($A407,'Hoja de Trabajo para listado'!$BC$155:$BC$1048576,0),MATCH((CUADRO!M$5&amp;$E407),'Hoja de Trabajo para listado'!$BC$151:$CB$151,0)),0)+IFERROR(INDEX('Hoja de Trabajo para listado'!$DE$153:$DG$274,MATCH($A407,'Hoja de Trabajo para listado'!$DE$153:$DE$1048576,0),MATCH((CUADRO!M$5&amp;$E407),'Hoja de Trabajo para listado'!$DE$151:$DG$151,0)),0)+IFERROR(INDEX('Hoja de Trabajo para listado'!$CD$155:$DC$1048576,MATCH($A407,'Hoja de Trabajo para listado'!$CD$155:$CD$1048576,0),MATCH((CUADRO!M$5&amp;$E407),'Hoja de Trabajo para listado'!$CD$151:$DC$151,0)),0)</f>
        <v>0</v>
      </c>
      <c r="N407" s="314">
        <f ca="1">+IFERROR(INDEX('Hoja de Trabajo para listado'!$A$155:$Z$1048576,MATCH($A407,'Hoja de Trabajo para listado'!$A$155:$A$1048576,0),MATCH((CUADRO!N$5&amp;$E407),'Hoja de Trabajo para listado'!$A$151:$Z$151,0)),0)+IFERROR(INDEX('Hoja de Trabajo para listado'!$AB$155:$BA$1048576,MATCH($A407,'Hoja de Trabajo para listado'!$AB$155:$AB$1048576,0),MATCH((CUADRO!N$5&amp;$E407),'Hoja de Trabajo para listado'!$AB$151:$BA$151,0)),0)+IFERROR(INDEX('Hoja de Trabajo para listado'!$BC$155:$CB$1048576,MATCH($A407,'Hoja de Trabajo para listado'!$BC$155:$BC$1048576,0),MATCH((CUADRO!N$5&amp;$E407),'Hoja de Trabajo para listado'!$BC$151:$CB$151,0)),0)+IFERROR(INDEX('Hoja de Trabajo para listado'!$DE$153:$DG$274,MATCH($A407,'Hoja de Trabajo para listado'!$DE$153:$DE$1048576,0),MATCH((CUADRO!N$5&amp;$E407),'Hoja de Trabajo para listado'!$DE$151:$DG$151,0)),0)+IFERROR(INDEX('Hoja de Trabajo para listado'!$CD$155:$DC$1048576,MATCH($A407,'Hoja de Trabajo para listado'!$CD$155:$CD$1048576,0),MATCH((CUADRO!N$5&amp;$E407),'Hoja de Trabajo para listado'!$CD$151:$DC$151,0)),0)</f>
        <v>0</v>
      </c>
      <c r="O407" s="314">
        <f ca="1">+IFERROR(INDEX('Hoja de Trabajo para listado'!$A$155:$Z$1048576,MATCH($A407,'Hoja de Trabajo para listado'!$A$155:$A$1048576,0),MATCH((CUADRO!O$5&amp;$E407),'Hoja de Trabajo para listado'!$A$151:$Z$151,0)),0)+IFERROR(INDEX('Hoja de Trabajo para listado'!$AB$155:$BA$1048576,MATCH($A407,'Hoja de Trabajo para listado'!$AB$155:$AB$1048576,0),MATCH((CUADRO!O$5&amp;$E407),'Hoja de Trabajo para listado'!$AB$151:$BA$151,0)),0)+IFERROR(INDEX('Hoja de Trabajo para listado'!$BC$155:$CB$1048576,MATCH($A407,'Hoja de Trabajo para listado'!$BC$155:$BC$1048576,0),MATCH((CUADRO!O$5&amp;$E407),'Hoja de Trabajo para listado'!$BC$151:$CB$151,0)),0)+IFERROR(INDEX('Hoja de Trabajo para listado'!$DE$153:$DG$274,MATCH($A407,'Hoja de Trabajo para listado'!$DE$153:$DE$1048576,0),MATCH((CUADRO!O$5&amp;$E407),'Hoja de Trabajo para listado'!$DE$151:$DG$151,0)),0)+IFERROR(INDEX('Hoja de Trabajo para listado'!$CD$155:$DC$1048576,MATCH($A407,'Hoja de Trabajo para listado'!$CD$155:$CD$1048576,0),MATCH((CUADRO!O$5&amp;$E407),'Hoja de Trabajo para listado'!$CD$151:$DC$151,0)),0)</f>
        <v>0</v>
      </c>
      <c r="P407" s="314">
        <f ca="1">+IFERROR(INDEX('Hoja de Trabajo para listado'!$A$155:$Z$1048576,MATCH($A407,'Hoja de Trabajo para listado'!$A$155:$A$1048576,0),MATCH((CUADRO!P$5&amp;$E407),'Hoja de Trabajo para listado'!$A$151:$Z$151,0)),0)+IFERROR(INDEX('Hoja de Trabajo para listado'!$AB$155:$BA$1048576,MATCH($A407,'Hoja de Trabajo para listado'!$AB$155:$AB$1048576,0),MATCH((CUADRO!P$5&amp;$E407),'Hoja de Trabajo para listado'!$AB$151:$BA$151,0)),0)+IFERROR(INDEX('Hoja de Trabajo para listado'!$BC$155:$CB$1048576,MATCH($A407,'Hoja de Trabajo para listado'!$BC$155:$BC$1048576,0),MATCH((CUADRO!P$5&amp;$E407),'Hoja de Trabajo para listado'!$BC$151:$CB$151,0)),0)+IFERROR(INDEX('Hoja de Trabajo para listado'!$DE$153:$DG$274,MATCH($A407,'Hoja de Trabajo para listado'!$DE$153:$DE$1048576,0),MATCH((CUADRO!P$5&amp;$E407),'Hoja de Trabajo para listado'!$DE$151:$DG$151,0)),0)+IFERROR(INDEX('Hoja de Trabajo para listado'!$CD$155:$DC$1048576,MATCH($A407,'Hoja de Trabajo para listado'!$CD$155:$CD$1048576,0),MATCH((CUADRO!P$5&amp;$E407),'Hoja de Trabajo para listado'!$CD$151:$DC$151,0)),0)</f>
        <v>0</v>
      </c>
      <c r="Q407" s="314">
        <f ca="1">+IFERROR(INDEX('Hoja de Trabajo para listado'!$A$155:$Z$1048576,MATCH($A407,'Hoja de Trabajo para listado'!$A$155:$A$1048576,0),MATCH((CUADRO!Q$5&amp;$E407),'Hoja de Trabajo para listado'!$A$151:$Z$151,0)),0)+IFERROR(INDEX('Hoja de Trabajo para listado'!$AB$155:$BA$1048576,MATCH($A407,'Hoja de Trabajo para listado'!$AB$155:$AB$1048576,0),MATCH((CUADRO!Q$5&amp;$E407),'Hoja de Trabajo para listado'!$AB$151:$BA$151,0)),0)+IFERROR(INDEX('Hoja de Trabajo para listado'!$BC$155:$CB$1048576,MATCH($A407,'Hoja de Trabajo para listado'!$BC$155:$BC$1048576,0),MATCH((CUADRO!Q$5&amp;$E407),'Hoja de Trabajo para listado'!$BC$151:$CB$151,0)),0)+IFERROR(INDEX('Hoja de Trabajo para listado'!$DE$153:$DG$274,MATCH($A407,'Hoja de Trabajo para listado'!$DE$153:$DE$1048576,0),MATCH((CUADRO!Q$5&amp;$E407),'Hoja de Trabajo para listado'!$DE$151:$DG$151,0)),0)+IFERROR(INDEX('Hoja de Trabajo para listado'!$CD$155:$DC$1048576,MATCH($A407,'Hoja de Trabajo para listado'!$CD$155:$CD$1048576,0),MATCH((CUADRO!Q$5&amp;$E407),'Hoja de Trabajo para listado'!$CD$151:$DC$151,0)),0)</f>
        <v>0</v>
      </c>
      <c r="R407" s="314">
        <f t="shared" ca="1" si="12"/>
        <v>0</v>
      </c>
      <c r="S407" s="322">
        <f ca="1">+R406+R407</f>
        <v>0</v>
      </c>
      <c r="T407" s="314">
        <f ca="1">+S407</f>
        <v>0</v>
      </c>
      <c r="U407" s="313">
        <f t="shared" si="13"/>
        <v>2</v>
      </c>
      <c r="V407" s="319" t="str">
        <f>+VLOOKUP(A407,bd_lista!$A$3:$E$593,5,FALSE)</f>
        <v>Gobiernos Autonomos Municipales</v>
      </c>
      <c r="W407" s="426"/>
    </row>
    <row r="408" spans="1:23" customFormat="1" ht="15" hidden="1" customHeight="1">
      <c r="A408" s="323">
        <v>1323</v>
      </c>
      <c r="B408" s="427">
        <f>+A408</f>
        <v>1323</v>
      </c>
      <c r="C408" s="318" t="str">
        <f>+VLOOKUP(A408,bd_lista!$A$3:$C$593,3,FALSE)</f>
        <v>Gobierno Autónomo Municipal de Sacabamba</v>
      </c>
      <c r="D408" s="429" t="str">
        <f>+C408</f>
        <v>Gobierno Autónomo Municipal de Sacabamba</v>
      </c>
      <c r="E408" s="346" t="s">
        <v>1418</v>
      </c>
      <c r="F408" s="314">
        <f ca="1">+IFERROR(INDEX('Hoja de Trabajo para listado'!$A$155:$Z$1048576,MATCH($A408,'Hoja de Trabajo para listado'!$A$155:$A$1048576,0),MATCH((CUADRO!F$5&amp;$E408),'Hoja de Trabajo para listado'!$A$151:$Z$151,0)),0)+IFERROR(INDEX('Hoja de Trabajo para listado'!$AB$155:$BA$1048576,MATCH($A408,'Hoja de Trabajo para listado'!$AB$155:$AB$1048576,0),MATCH((CUADRO!F$5&amp;$E408),'Hoja de Trabajo para listado'!$AB$151:$BA$151,0)),0)+IFERROR(INDEX('Hoja de Trabajo para listado'!$BC$155:$CB$1048576,MATCH($A408,'Hoja de Trabajo para listado'!$BC$155:$BC$1048576,0),MATCH((CUADRO!F$5&amp;$E408),'Hoja de Trabajo para listado'!$BC$151:$CB$151,0)),0)+IFERROR(INDEX('Hoja de Trabajo para listado'!$DE$153:$DG$274,MATCH($A408,'Hoja de Trabajo para listado'!$DE$153:$DE$1048576,0),MATCH((CUADRO!F$5&amp;$E408),'Hoja de Trabajo para listado'!$DE$151:$DG$151,0)),0)+IFERROR(INDEX('Hoja de Trabajo para listado'!$CD$155:$DC$1048576,MATCH($A408,'Hoja de Trabajo para listado'!$CD$155:$CD$1048576,0),MATCH((CUADRO!F$5&amp;$E408),'Hoja de Trabajo para listado'!$CD$151:$DC$151,0)),0)</f>
        <v>0</v>
      </c>
      <c r="G408" s="314">
        <f ca="1">+IFERROR(INDEX('Hoja de Trabajo para listado'!$A$155:$Z$1048576,MATCH($A408,'Hoja de Trabajo para listado'!$A$155:$A$1048576,0),MATCH((CUADRO!G$5&amp;$E408),'Hoja de Trabajo para listado'!$A$151:$Z$151,0)),0)+IFERROR(INDEX('Hoja de Trabajo para listado'!$AB$155:$BA$1048576,MATCH($A408,'Hoja de Trabajo para listado'!$AB$155:$AB$1048576,0),MATCH((CUADRO!G$5&amp;$E408),'Hoja de Trabajo para listado'!$AB$151:$BA$151,0)),0)+IFERROR(INDEX('Hoja de Trabajo para listado'!$BC$155:$CB$1048576,MATCH($A408,'Hoja de Trabajo para listado'!$BC$155:$BC$1048576,0),MATCH((CUADRO!G$5&amp;$E408),'Hoja de Trabajo para listado'!$BC$151:$CB$151,0)),0)+IFERROR(INDEX('Hoja de Trabajo para listado'!$DE$153:$DG$274,MATCH($A408,'Hoja de Trabajo para listado'!$DE$153:$DE$1048576,0),MATCH((CUADRO!G$5&amp;$E408),'Hoja de Trabajo para listado'!$DE$151:$DG$151,0)),0)+IFERROR(INDEX('Hoja de Trabajo para listado'!$CD$155:$DC$1048576,MATCH($A408,'Hoja de Trabajo para listado'!$CD$155:$CD$1048576,0),MATCH((CUADRO!G$5&amp;$E408),'Hoja de Trabajo para listado'!$CD$151:$DC$151,0)),0)</f>
        <v>0</v>
      </c>
      <c r="H408" s="314">
        <f ca="1">+IFERROR(INDEX('Hoja de Trabajo para listado'!$A$155:$Z$1048576,MATCH($A408,'Hoja de Trabajo para listado'!$A$155:$A$1048576,0),MATCH((CUADRO!H$5&amp;$E408),'Hoja de Trabajo para listado'!$A$151:$Z$151,0)),0)+IFERROR(INDEX('Hoja de Trabajo para listado'!$AB$155:$BA$1048576,MATCH($A408,'Hoja de Trabajo para listado'!$AB$155:$AB$1048576,0),MATCH((CUADRO!H$5&amp;$E408),'Hoja de Trabajo para listado'!$AB$151:$BA$151,0)),0)+IFERROR(INDEX('Hoja de Trabajo para listado'!$BC$155:$CB$1048576,MATCH($A408,'Hoja de Trabajo para listado'!$BC$155:$BC$1048576,0),MATCH((CUADRO!H$5&amp;$E408),'Hoja de Trabajo para listado'!$BC$151:$CB$151,0)),0)+IFERROR(INDEX('Hoja de Trabajo para listado'!$DE$153:$DG$274,MATCH($A408,'Hoja de Trabajo para listado'!$DE$153:$DE$1048576,0),MATCH((CUADRO!H$5&amp;$E408),'Hoja de Trabajo para listado'!$DE$151:$DG$151,0)),0)+IFERROR(INDEX('Hoja de Trabajo para listado'!$CD$155:$DC$1048576,MATCH($A408,'Hoja de Trabajo para listado'!$CD$155:$CD$1048576,0),MATCH((CUADRO!H$5&amp;$E408),'Hoja de Trabajo para listado'!$CD$151:$DC$151,0)),0)</f>
        <v>0</v>
      </c>
      <c r="I408" s="314">
        <f ca="1">+IFERROR(INDEX('Hoja de Trabajo para listado'!$A$155:$Z$1048576,MATCH($A408,'Hoja de Trabajo para listado'!$A$155:$A$1048576,0),MATCH((CUADRO!I$5&amp;$E408),'Hoja de Trabajo para listado'!$A$151:$Z$151,0)),0)+IFERROR(INDEX('Hoja de Trabajo para listado'!$AB$155:$BA$1048576,MATCH($A408,'Hoja de Trabajo para listado'!$AB$155:$AB$1048576,0),MATCH((CUADRO!I$5&amp;$E408),'Hoja de Trabajo para listado'!$AB$151:$BA$151,0)),0)+IFERROR(INDEX('Hoja de Trabajo para listado'!$BC$155:$CB$1048576,MATCH($A408,'Hoja de Trabajo para listado'!$BC$155:$BC$1048576,0),MATCH((CUADRO!I$5&amp;$E408),'Hoja de Trabajo para listado'!$BC$151:$CB$151,0)),0)+IFERROR(INDEX('Hoja de Trabajo para listado'!$DE$153:$DG$274,MATCH($A408,'Hoja de Trabajo para listado'!$DE$153:$DE$1048576,0),MATCH((CUADRO!I$5&amp;$E408),'Hoja de Trabajo para listado'!$DE$151:$DG$151,0)),0)+IFERROR(INDEX('Hoja de Trabajo para listado'!$CD$155:$DC$1048576,MATCH($A408,'Hoja de Trabajo para listado'!$CD$155:$CD$1048576,0),MATCH((CUADRO!I$5&amp;$E408),'Hoja de Trabajo para listado'!$CD$151:$DC$151,0)),0)</f>
        <v>0</v>
      </c>
      <c r="J408" s="314">
        <f ca="1">+IFERROR(INDEX('Hoja de Trabajo para listado'!$A$155:$Z$1048576,MATCH($A408,'Hoja de Trabajo para listado'!$A$155:$A$1048576,0),MATCH((CUADRO!J$5&amp;$E408),'Hoja de Trabajo para listado'!$A$151:$Z$151,0)),0)+IFERROR(INDEX('Hoja de Trabajo para listado'!$AB$155:$BA$1048576,MATCH($A408,'Hoja de Trabajo para listado'!$AB$155:$AB$1048576,0),MATCH((CUADRO!J$5&amp;$E408),'Hoja de Trabajo para listado'!$AB$151:$BA$151,0)),0)+IFERROR(INDEX('Hoja de Trabajo para listado'!$BC$155:$CB$1048576,MATCH($A408,'Hoja de Trabajo para listado'!$BC$155:$BC$1048576,0),MATCH((CUADRO!J$5&amp;$E408),'Hoja de Trabajo para listado'!$BC$151:$CB$151,0)),0)+IFERROR(INDEX('Hoja de Trabajo para listado'!$DE$153:$DG$274,MATCH($A408,'Hoja de Trabajo para listado'!$DE$153:$DE$1048576,0),MATCH((CUADRO!J$5&amp;$E408),'Hoja de Trabajo para listado'!$DE$151:$DG$151,0)),0)+IFERROR(INDEX('Hoja de Trabajo para listado'!$CD$155:$DC$1048576,MATCH($A408,'Hoja de Trabajo para listado'!$CD$155:$CD$1048576,0),MATCH((CUADRO!J$5&amp;$E408),'Hoja de Trabajo para listado'!$CD$151:$DC$151,0)),0)</f>
        <v>0</v>
      </c>
      <c r="K408" s="314">
        <f ca="1">+IFERROR(INDEX('Hoja de Trabajo para listado'!$A$155:$Z$1048576,MATCH($A408,'Hoja de Trabajo para listado'!$A$155:$A$1048576,0),MATCH((CUADRO!K$5&amp;$E408),'Hoja de Trabajo para listado'!$A$151:$Z$151,0)),0)+IFERROR(INDEX('Hoja de Trabajo para listado'!$AB$155:$BA$1048576,MATCH($A408,'Hoja de Trabajo para listado'!$AB$155:$AB$1048576,0),MATCH((CUADRO!K$5&amp;$E408),'Hoja de Trabajo para listado'!$AB$151:$BA$151,0)),0)+IFERROR(INDEX('Hoja de Trabajo para listado'!$BC$155:$CB$1048576,MATCH($A408,'Hoja de Trabajo para listado'!$BC$155:$BC$1048576,0),MATCH((CUADRO!K$5&amp;$E408),'Hoja de Trabajo para listado'!$BC$151:$CB$151,0)),0)+IFERROR(INDEX('Hoja de Trabajo para listado'!$DE$153:$DG$274,MATCH($A408,'Hoja de Trabajo para listado'!$DE$153:$DE$1048576,0),MATCH((CUADRO!K$5&amp;$E408),'Hoja de Trabajo para listado'!$DE$151:$DG$151,0)),0)+IFERROR(INDEX('Hoja de Trabajo para listado'!$CD$155:$DC$1048576,MATCH($A408,'Hoja de Trabajo para listado'!$CD$155:$CD$1048576,0),MATCH((CUADRO!K$5&amp;$E408),'Hoja de Trabajo para listado'!$CD$151:$DC$151,0)),0)</f>
        <v>0</v>
      </c>
      <c r="L408" s="314">
        <f ca="1">+IFERROR(INDEX('Hoja de Trabajo para listado'!$A$155:$Z$1048576,MATCH($A408,'Hoja de Trabajo para listado'!$A$155:$A$1048576,0),MATCH((CUADRO!L$5&amp;$E408),'Hoja de Trabajo para listado'!$A$151:$Z$151,0)),0)+IFERROR(INDEX('Hoja de Trabajo para listado'!$AB$155:$BA$1048576,MATCH($A408,'Hoja de Trabajo para listado'!$AB$155:$AB$1048576,0),MATCH((CUADRO!L$5&amp;$E408),'Hoja de Trabajo para listado'!$AB$151:$BA$151,0)),0)+IFERROR(INDEX('Hoja de Trabajo para listado'!$BC$155:$CB$1048576,MATCH($A408,'Hoja de Trabajo para listado'!$BC$155:$BC$1048576,0),MATCH((CUADRO!L$5&amp;$E408),'Hoja de Trabajo para listado'!$BC$151:$CB$151,0)),0)+IFERROR(INDEX('Hoja de Trabajo para listado'!$DE$153:$DG$274,MATCH($A408,'Hoja de Trabajo para listado'!$DE$153:$DE$1048576,0),MATCH((CUADRO!L$5&amp;$E408),'Hoja de Trabajo para listado'!$DE$151:$DG$151,0)),0)+IFERROR(INDEX('Hoja de Trabajo para listado'!$CD$155:$DC$1048576,MATCH($A408,'Hoja de Trabajo para listado'!$CD$155:$CD$1048576,0),MATCH((CUADRO!L$5&amp;$E408),'Hoja de Trabajo para listado'!$CD$151:$DC$151,0)),0)</f>
        <v>0</v>
      </c>
      <c r="M408" s="314">
        <f ca="1">+IFERROR(INDEX('Hoja de Trabajo para listado'!$A$155:$Z$1048576,MATCH($A408,'Hoja de Trabajo para listado'!$A$155:$A$1048576,0),MATCH((CUADRO!M$5&amp;$E408),'Hoja de Trabajo para listado'!$A$151:$Z$151,0)),0)+IFERROR(INDEX('Hoja de Trabajo para listado'!$AB$155:$BA$1048576,MATCH($A408,'Hoja de Trabajo para listado'!$AB$155:$AB$1048576,0),MATCH((CUADRO!M$5&amp;$E408),'Hoja de Trabajo para listado'!$AB$151:$BA$151,0)),0)+IFERROR(INDEX('Hoja de Trabajo para listado'!$BC$155:$CB$1048576,MATCH($A408,'Hoja de Trabajo para listado'!$BC$155:$BC$1048576,0),MATCH((CUADRO!M$5&amp;$E408),'Hoja de Trabajo para listado'!$BC$151:$CB$151,0)),0)+IFERROR(INDEX('Hoja de Trabajo para listado'!$DE$153:$DG$274,MATCH($A408,'Hoja de Trabajo para listado'!$DE$153:$DE$1048576,0),MATCH((CUADRO!M$5&amp;$E408),'Hoja de Trabajo para listado'!$DE$151:$DG$151,0)),0)+IFERROR(INDEX('Hoja de Trabajo para listado'!$CD$155:$DC$1048576,MATCH($A408,'Hoja de Trabajo para listado'!$CD$155:$CD$1048576,0),MATCH((CUADRO!M$5&amp;$E408),'Hoja de Trabajo para listado'!$CD$151:$DC$151,0)),0)</f>
        <v>0</v>
      </c>
      <c r="N408" s="314">
        <f ca="1">+IFERROR(INDEX('Hoja de Trabajo para listado'!$A$155:$Z$1048576,MATCH($A408,'Hoja de Trabajo para listado'!$A$155:$A$1048576,0),MATCH((CUADRO!N$5&amp;$E408),'Hoja de Trabajo para listado'!$A$151:$Z$151,0)),0)+IFERROR(INDEX('Hoja de Trabajo para listado'!$AB$155:$BA$1048576,MATCH($A408,'Hoja de Trabajo para listado'!$AB$155:$AB$1048576,0),MATCH((CUADRO!N$5&amp;$E408),'Hoja de Trabajo para listado'!$AB$151:$BA$151,0)),0)+IFERROR(INDEX('Hoja de Trabajo para listado'!$BC$155:$CB$1048576,MATCH($A408,'Hoja de Trabajo para listado'!$BC$155:$BC$1048576,0),MATCH((CUADRO!N$5&amp;$E408),'Hoja de Trabajo para listado'!$BC$151:$CB$151,0)),0)+IFERROR(INDEX('Hoja de Trabajo para listado'!$DE$153:$DG$274,MATCH($A408,'Hoja de Trabajo para listado'!$DE$153:$DE$1048576,0),MATCH((CUADRO!N$5&amp;$E408),'Hoja de Trabajo para listado'!$DE$151:$DG$151,0)),0)+IFERROR(INDEX('Hoja de Trabajo para listado'!$CD$155:$DC$1048576,MATCH($A408,'Hoja de Trabajo para listado'!$CD$155:$CD$1048576,0),MATCH((CUADRO!N$5&amp;$E408),'Hoja de Trabajo para listado'!$CD$151:$DC$151,0)),0)</f>
        <v>0</v>
      </c>
      <c r="O408" s="314">
        <f ca="1">+IFERROR(INDEX('Hoja de Trabajo para listado'!$A$155:$Z$1048576,MATCH($A408,'Hoja de Trabajo para listado'!$A$155:$A$1048576,0),MATCH((CUADRO!O$5&amp;$E408),'Hoja de Trabajo para listado'!$A$151:$Z$151,0)),0)+IFERROR(INDEX('Hoja de Trabajo para listado'!$AB$155:$BA$1048576,MATCH($A408,'Hoja de Trabajo para listado'!$AB$155:$AB$1048576,0),MATCH((CUADRO!O$5&amp;$E408),'Hoja de Trabajo para listado'!$AB$151:$BA$151,0)),0)+IFERROR(INDEX('Hoja de Trabajo para listado'!$BC$155:$CB$1048576,MATCH($A408,'Hoja de Trabajo para listado'!$BC$155:$BC$1048576,0),MATCH((CUADRO!O$5&amp;$E408),'Hoja de Trabajo para listado'!$BC$151:$CB$151,0)),0)+IFERROR(INDEX('Hoja de Trabajo para listado'!$DE$153:$DG$274,MATCH($A408,'Hoja de Trabajo para listado'!$DE$153:$DE$1048576,0),MATCH((CUADRO!O$5&amp;$E408),'Hoja de Trabajo para listado'!$DE$151:$DG$151,0)),0)+IFERROR(INDEX('Hoja de Trabajo para listado'!$CD$155:$DC$1048576,MATCH($A408,'Hoja de Trabajo para listado'!$CD$155:$CD$1048576,0),MATCH((CUADRO!O$5&amp;$E408),'Hoja de Trabajo para listado'!$CD$151:$DC$151,0)),0)</f>
        <v>0</v>
      </c>
      <c r="P408" s="314">
        <f ca="1">+IFERROR(INDEX('Hoja de Trabajo para listado'!$A$155:$Z$1048576,MATCH($A408,'Hoja de Trabajo para listado'!$A$155:$A$1048576,0),MATCH((CUADRO!P$5&amp;$E408),'Hoja de Trabajo para listado'!$A$151:$Z$151,0)),0)+IFERROR(INDEX('Hoja de Trabajo para listado'!$AB$155:$BA$1048576,MATCH($A408,'Hoja de Trabajo para listado'!$AB$155:$AB$1048576,0),MATCH((CUADRO!P$5&amp;$E408),'Hoja de Trabajo para listado'!$AB$151:$BA$151,0)),0)+IFERROR(INDEX('Hoja de Trabajo para listado'!$BC$155:$CB$1048576,MATCH($A408,'Hoja de Trabajo para listado'!$BC$155:$BC$1048576,0),MATCH((CUADRO!P$5&amp;$E408),'Hoja de Trabajo para listado'!$BC$151:$CB$151,0)),0)+IFERROR(INDEX('Hoja de Trabajo para listado'!$DE$153:$DG$274,MATCH($A408,'Hoja de Trabajo para listado'!$DE$153:$DE$1048576,0),MATCH((CUADRO!P$5&amp;$E408),'Hoja de Trabajo para listado'!$DE$151:$DG$151,0)),0)+IFERROR(INDEX('Hoja de Trabajo para listado'!$CD$155:$DC$1048576,MATCH($A408,'Hoja de Trabajo para listado'!$CD$155:$CD$1048576,0),MATCH((CUADRO!P$5&amp;$E408),'Hoja de Trabajo para listado'!$CD$151:$DC$151,0)),0)</f>
        <v>0</v>
      </c>
      <c r="Q408" s="314">
        <f ca="1">+IFERROR(INDEX('Hoja de Trabajo para listado'!$A$155:$Z$1048576,MATCH($A408,'Hoja de Trabajo para listado'!$A$155:$A$1048576,0),MATCH((CUADRO!Q$5&amp;$E408),'Hoja de Trabajo para listado'!$A$151:$Z$151,0)),0)+IFERROR(INDEX('Hoja de Trabajo para listado'!$AB$155:$BA$1048576,MATCH($A408,'Hoja de Trabajo para listado'!$AB$155:$AB$1048576,0),MATCH((CUADRO!Q$5&amp;$E408),'Hoja de Trabajo para listado'!$AB$151:$BA$151,0)),0)+IFERROR(INDEX('Hoja de Trabajo para listado'!$BC$155:$CB$1048576,MATCH($A408,'Hoja de Trabajo para listado'!$BC$155:$BC$1048576,0),MATCH((CUADRO!Q$5&amp;$E408),'Hoja de Trabajo para listado'!$BC$151:$CB$151,0)),0)+IFERROR(INDEX('Hoja de Trabajo para listado'!$DE$153:$DG$274,MATCH($A408,'Hoja de Trabajo para listado'!$DE$153:$DE$1048576,0),MATCH((CUADRO!Q$5&amp;$E408),'Hoja de Trabajo para listado'!$DE$151:$DG$151,0)),0)+IFERROR(INDEX('Hoja de Trabajo para listado'!$CD$155:$DC$1048576,MATCH($A408,'Hoja de Trabajo para listado'!$CD$155:$CD$1048576,0),MATCH((CUADRO!Q$5&amp;$E408),'Hoja de Trabajo para listado'!$CD$151:$DC$151,0)),0)</f>
        <v>0</v>
      </c>
      <c r="R408" s="314">
        <f t="shared" ca="1" si="12"/>
        <v>0</v>
      </c>
      <c r="S408" s="322"/>
      <c r="T408" s="314">
        <f ca="1">+T409</f>
        <v>0</v>
      </c>
      <c r="U408" s="313">
        <f t="shared" si="13"/>
        <v>1</v>
      </c>
      <c r="V408" s="319" t="str">
        <f>+VLOOKUP(A408,bd_lista!$A$3:$E$593,5,FALSE)</f>
        <v>Gobiernos Autonomos Municipales</v>
      </c>
      <c r="W408" s="425" t="str">
        <f>+V408</f>
        <v>Gobiernos Autonomos Municipales</v>
      </c>
    </row>
    <row r="409" spans="1:23" customFormat="1" ht="15" hidden="1" customHeight="1">
      <c r="A409" s="323">
        <v>1323</v>
      </c>
      <c r="B409" s="428"/>
      <c r="C409" s="319" t="str">
        <f>+VLOOKUP(A409,bd_lista!$A$3:$C$593,3,FALSE)</f>
        <v>Gobierno Autónomo Municipal de Sacabamba</v>
      </c>
      <c r="D409" s="430"/>
      <c r="E409" s="347" t="s">
        <v>1419</v>
      </c>
      <c r="F409" s="316">
        <f ca="1">+IFERROR(INDEX('Hoja de Trabajo para listado'!$A$155:$Z$1048576,MATCH($A409,'Hoja de Trabajo para listado'!$A$155:$A$1048576,0),MATCH((CUADRO!F$5&amp;$E409),'Hoja de Trabajo para listado'!$A$151:$Z$151,0)),0)+IFERROR(INDEX('Hoja de Trabajo para listado'!$AB$155:$BA$1048576,MATCH($A409,'Hoja de Trabajo para listado'!$AB$155:$AB$1048576,0),MATCH((CUADRO!F$5&amp;$E409),'Hoja de Trabajo para listado'!$AB$151:$BA$151,0)),0)+IFERROR(INDEX('Hoja de Trabajo para listado'!$BC$155:$CB$1048576,MATCH($A409,'Hoja de Trabajo para listado'!$BC$155:$BC$1048576,0),MATCH((CUADRO!F$5&amp;$E409),'Hoja de Trabajo para listado'!$BC$151:$CB$151,0)),0)+IFERROR(INDEX('Hoja de Trabajo para listado'!$DE$153:$DG$274,MATCH($A409,'Hoja de Trabajo para listado'!$DE$153:$DE$1048576,0),MATCH((CUADRO!F$5&amp;$E409),'Hoja de Trabajo para listado'!$DE$151:$DG$151,0)),0)+IFERROR(INDEX('Hoja de Trabajo para listado'!$CD$155:$DC$1048576,MATCH($A409,'Hoja de Trabajo para listado'!$CD$155:$CD$1048576,0),MATCH((CUADRO!F$5&amp;$E409),'Hoja de Trabajo para listado'!$CD$151:$DC$151,0)),0)</f>
        <v>0</v>
      </c>
      <c r="G409" s="316">
        <f ca="1">+IFERROR(INDEX('Hoja de Trabajo para listado'!$A$155:$Z$1048576,MATCH($A409,'Hoja de Trabajo para listado'!$A$155:$A$1048576,0),MATCH((CUADRO!G$5&amp;$E409),'Hoja de Trabajo para listado'!$A$151:$Z$151,0)),0)+IFERROR(INDEX('Hoja de Trabajo para listado'!$AB$155:$BA$1048576,MATCH($A409,'Hoja de Trabajo para listado'!$AB$155:$AB$1048576,0),MATCH((CUADRO!G$5&amp;$E409),'Hoja de Trabajo para listado'!$AB$151:$BA$151,0)),0)+IFERROR(INDEX('Hoja de Trabajo para listado'!$BC$155:$CB$1048576,MATCH($A409,'Hoja de Trabajo para listado'!$BC$155:$BC$1048576,0),MATCH((CUADRO!G$5&amp;$E409),'Hoja de Trabajo para listado'!$BC$151:$CB$151,0)),0)+IFERROR(INDEX('Hoja de Trabajo para listado'!$DE$153:$DG$274,MATCH($A409,'Hoja de Trabajo para listado'!$DE$153:$DE$1048576,0),MATCH((CUADRO!G$5&amp;$E409),'Hoja de Trabajo para listado'!$DE$151:$DG$151,0)),0)+IFERROR(INDEX('Hoja de Trabajo para listado'!$CD$155:$DC$1048576,MATCH($A409,'Hoja de Trabajo para listado'!$CD$155:$CD$1048576,0),MATCH((CUADRO!G$5&amp;$E409),'Hoja de Trabajo para listado'!$CD$151:$DC$151,0)),0)</f>
        <v>0</v>
      </c>
      <c r="H409" s="316">
        <f ca="1">+IFERROR(INDEX('Hoja de Trabajo para listado'!$A$155:$Z$1048576,MATCH($A409,'Hoja de Trabajo para listado'!$A$155:$A$1048576,0),MATCH((CUADRO!H$5&amp;$E409),'Hoja de Trabajo para listado'!$A$151:$Z$151,0)),0)+IFERROR(INDEX('Hoja de Trabajo para listado'!$AB$155:$BA$1048576,MATCH($A409,'Hoja de Trabajo para listado'!$AB$155:$AB$1048576,0),MATCH((CUADRO!H$5&amp;$E409),'Hoja de Trabajo para listado'!$AB$151:$BA$151,0)),0)+IFERROR(INDEX('Hoja de Trabajo para listado'!$BC$155:$CB$1048576,MATCH($A409,'Hoja de Trabajo para listado'!$BC$155:$BC$1048576,0),MATCH((CUADRO!H$5&amp;$E409),'Hoja de Trabajo para listado'!$BC$151:$CB$151,0)),0)+IFERROR(INDEX('Hoja de Trabajo para listado'!$DE$153:$DG$274,MATCH($A409,'Hoja de Trabajo para listado'!$DE$153:$DE$1048576,0),MATCH((CUADRO!H$5&amp;$E409),'Hoja de Trabajo para listado'!$DE$151:$DG$151,0)),0)+IFERROR(INDEX('Hoja de Trabajo para listado'!$CD$155:$DC$1048576,MATCH($A409,'Hoja de Trabajo para listado'!$CD$155:$CD$1048576,0),MATCH((CUADRO!H$5&amp;$E409),'Hoja de Trabajo para listado'!$CD$151:$DC$151,0)),0)</f>
        <v>0</v>
      </c>
      <c r="I409" s="316">
        <f ca="1">+IFERROR(INDEX('Hoja de Trabajo para listado'!$A$155:$Z$1048576,MATCH($A409,'Hoja de Trabajo para listado'!$A$155:$A$1048576,0),MATCH((CUADRO!I$5&amp;$E409),'Hoja de Trabajo para listado'!$A$151:$Z$151,0)),0)+IFERROR(INDEX('Hoja de Trabajo para listado'!$AB$155:$BA$1048576,MATCH($A409,'Hoja de Trabajo para listado'!$AB$155:$AB$1048576,0),MATCH((CUADRO!I$5&amp;$E409),'Hoja de Trabajo para listado'!$AB$151:$BA$151,0)),0)+IFERROR(INDEX('Hoja de Trabajo para listado'!$BC$155:$CB$1048576,MATCH($A409,'Hoja de Trabajo para listado'!$BC$155:$BC$1048576,0),MATCH((CUADRO!I$5&amp;$E409),'Hoja de Trabajo para listado'!$BC$151:$CB$151,0)),0)+IFERROR(INDEX('Hoja de Trabajo para listado'!$DE$153:$DG$274,MATCH($A409,'Hoja de Trabajo para listado'!$DE$153:$DE$1048576,0),MATCH((CUADRO!I$5&amp;$E409),'Hoja de Trabajo para listado'!$DE$151:$DG$151,0)),0)+IFERROR(INDEX('Hoja de Trabajo para listado'!$CD$155:$DC$1048576,MATCH($A409,'Hoja de Trabajo para listado'!$CD$155:$CD$1048576,0),MATCH((CUADRO!I$5&amp;$E409),'Hoja de Trabajo para listado'!$CD$151:$DC$151,0)),0)</f>
        <v>0</v>
      </c>
      <c r="J409" s="316">
        <f ca="1">+IFERROR(INDEX('Hoja de Trabajo para listado'!$A$155:$Z$1048576,MATCH($A409,'Hoja de Trabajo para listado'!$A$155:$A$1048576,0),MATCH((CUADRO!J$5&amp;$E409),'Hoja de Trabajo para listado'!$A$151:$Z$151,0)),0)+IFERROR(INDEX('Hoja de Trabajo para listado'!$AB$155:$BA$1048576,MATCH($A409,'Hoja de Trabajo para listado'!$AB$155:$AB$1048576,0),MATCH((CUADRO!J$5&amp;$E409),'Hoja de Trabajo para listado'!$AB$151:$BA$151,0)),0)+IFERROR(INDEX('Hoja de Trabajo para listado'!$BC$155:$CB$1048576,MATCH($A409,'Hoja de Trabajo para listado'!$BC$155:$BC$1048576,0),MATCH((CUADRO!J$5&amp;$E409),'Hoja de Trabajo para listado'!$BC$151:$CB$151,0)),0)+IFERROR(INDEX('Hoja de Trabajo para listado'!$DE$153:$DG$274,MATCH($A409,'Hoja de Trabajo para listado'!$DE$153:$DE$1048576,0),MATCH((CUADRO!J$5&amp;$E409),'Hoja de Trabajo para listado'!$DE$151:$DG$151,0)),0)+IFERROR(INDEX('Hoja de Trabajo para listado'!$CD$155:$DC$1048576,MATCH($A409,'Hoja de Trabajo para listado'!$CD$155:$CD$1048576,0),MATCH((CUADRO!J$5&amp;$E409),'Hoja de Trabajo para listado'!$CD$151:$DC$151,0)),0)</f>
        <v>0</v>
      </c>
      <c r="K409" s="316">
        <f ca="1">+IFERROR(INDEX('Hoja de Trabajo para listado'!$A$155:$Z$1048576,MATCH($A409,'Hoja de Trabajo para listado'!$A$155:$A$1048576,0),MATCH((CUADRO!K$5&amp;$E409),'Hoja de Trabajo para listado'!$A$151:$Z$151,0)),0)+IFERROR(INDEX('Hoja de Trabajo para listado'!$AB$155:$BA$1048576,MATCH($A409,'Hoja de Trabajo para listado'!$AB$155:$AB$1048576,0),MATCH((CUADRO!K$5&amp;$E409),'Hoja de Trabajo para listado'!$AB$151:$BA$151,0)),0)+IFERROR(INDEX('Hoja de Trabajo para listado'!$BC$155:$CB$1048576,MATCH($A409,'Hoja de Trabajo para listado'!$BC$155:$BC$1048576,0),MATCH((CUADRO!K$5&amp;$E409),'Hoja de Trabajo para listado'!$BC$151:$CB$151,0)),0)+IFERROR(INDEX('Hoja de Trabajo para listado'!$DE$153:$DG$274,MATCH($A409,'Hoja de Trabajo para listado'!$DE$153:$DE$1048576,0),MATCH((CUADRO!K$5&amp;$E409),'Hoja de Trabajo para listado'!$DE$151:$DG$151,0)),0)+IFERROR(INDEX('Hoja de Trabajo para listado'!$CD$155:$DC$1048576,MATCH($A409,'Hoja de Trabajo para listado'!$CD$155:$CD$1048576,0),MATCH((CUADRO!K$5&amp;$E409),'Hoja de Trabajo para listado'!$CD$151:$DC$151,0)),0)</f>
        <v>0</v>
      </c>
      <c r="L409" s="316">
        <f ca="1">+IFERROR(INDEX('Hoja de Trabajo para listado'!$A$155:$Z$1048576,MATCH($A409,'Hoja de Trabajo para listado'!$A$155:$A$1048576,0),MATCH((CUADRO!L$5&amp;$E409),'Hoja de Trabajo para listado'!$A$151:$Z$151,0)),0)+IFERROR(INDEX('Hoja de Trabajo para listado'!$AB$155:$BA$1048576,MATCH($A409,'Hoja de Trabajo para listado'!$AB$155:$AB$1048576,0),MATCH((CUADRO!L$5&amp;$E409),'Hoja de Trabajo para listado'!$AB$151:$BA$151,0)),0)+IFERROR(INDEX('Hoja de Trabajo para listado'!$BC$155:$CB$1048576,MATCH($A409,'Hoja de Trabajo para listado'!$BC$155:$BC$1048576,0),MATCH((CUADRO!L$5&amp;$E409),'Hoja de Trabajo para listado'!$BC$151:$CB$151,0)),0)+IFERROR(INDEX('Hoja de Trabajo para listado'!$DE$153:$DG$274,MATCH($A409,'Hoja de Trabajo para listado'!$DE$153:$DE$1048576,0),MATCH((CUADRO!L$5&amp;$E409),'Hoja de Trabajo para listado'!$DE$151:$DG$151,0)),0)+IFERROR(INDEX('Hoja de Trabajo para listado'!$CD$155:$DC$1048576,MATCH($A409,'Hoja de Trabajo para listado'!$CD$155:$CD$1048576,0),MATCH((CUADRO!L$5&amp;$E409),'Hoja de Trabajo para listado'!$CD$151:$DC$151,0)),0)</f>
        <v>0</v>
      </c>
      <c r="M409" s="316">
        <f ca="1">+IFERROR(INDEX('Hoja de Trabajo para listado'!$A$155:$Z$1048576,MATCH($A409,'Hoja de Trabajo para listado'!$A$155:$A$1048576,0),MATCH((CUADRO!M$5&amp;$E409),'Hoja de Trabajo para listado'!$A$151:$Z$151,0)),0)+IFERROR(INDEX('Hoja de Trabajo para listado'!$AB$155:$BA$1048576,MATCH($A409,'Hoja de Trabajo para listado'!$AB$155:$AB$1048576,0),MATCH((CUADRO!M$5&amp;$E409),'Hoja de Trabajo para listado'!$AB$151:$BA$151,0)),0)+IFERROR(INDEX('Hoja de Trabajo para listado'!$BC$155:$CB$1048576,MATCH($A409,'Hoja de Trabajo para listado'!$BC$155:$BC$1048576,0),MATCH((CUADRO!M$5&amp;$E409),'Hoja de Trabajo para listado'!$BC$151:$CB$151,0)),0)+IFERROR(INDEX('Hoja de Trabajo para listado'!$DE$153:$DG$274,MATCH($A409,'Hoja de Trabajo para listado'!$DE$153:$DE$1048576,0),MATCH((CUADRO!M$5&amp;$E409),'Hoja de Trabajo para listado'!$DE$151:$DG$151,0)),0)+IFERROR(INDEX('Hoja de Trabajo para listado'!$CD$155:$DC$1048576,MATCH($A409,'Hoja de Trabajo para listado'!$CD$155:$CD$1048576,0),MATCH((CUADRO!M$5&amp;$E409),'Hoja de Trabajo para listado'!$CD$151:$DC$151,0)),0)</f>
        <v>0</v>
      </c>
      <c r="N409" s="316">
        <f ca="1">+IFERROR(INDEX('Hoja de Trabajo para listado'!$A$155:$Z$1048576,MATCH($A409,'Hoja de Trabajo para listado'!$A$155:$A$1048576,0),MATCH((CUADRO!N$5&amp;$E409),'Hoja de Trabajo para listado'!$A$151:$Z$151,0)),0)+IFERROR(INDEX('Hoja de Trabajo para listado'!$AB$155:$BA$1048576,MATCH($A409,'Hoja de Trabajo para listado'!$AB$155:$AB$1048576,0),MATCH((CUADRO!N$5&amp;$E409),'Hoja de Trabajo para listado'!$AB$151:$BA$151,0)),0)+IFERROR(INDEX('Hoja de Trabajo para listado'!$BC$155:$CB$1048576,MATCH($A409,'Hoja de Trabajo para listado'!$BC$155:$BC$1048576,0),MATCH((CUADRO!N$5&amp;$E409),'Hoja de Trabajo para listado'!$BC$151:$CB$151,0)),0)+IFERROR(INDEX('Hoja de Trabajo para listado'!$DE$153:$DG$274,MATCH($A409,'Hoja de Trabajo para listado'!$DE$153:$DE$1048576,0),MATCH((CUADRO!N$5&amp;$E409),'Hoja de Trabajo para listado'!$DE$151:$DG$151,0)),0)+IFERROR(INDEX('Hoja de Trabajo para listado'!$CD$155:$DC$1048576,MATCH($A409,'Hoja de Trabajo para listado'!$CD$155:$CD$1048576,0),MATCH((CUADRO!N$5&amp;$E409),'Hoja de Trabajo para listado'!$CD$151:$DC$151,0)),0)</f>
        <v>0</v>
      </c>
      <c r="O409" s="316">
        <f ca="1">+IFERROR(INDEX('Hoja de Trabajo para listado'!$A$155:$Z$1048576,MATCH($A409,'Hoja de Trabajo para listado'!$A$155:$A$1048576,0),MATCH((CUADRO!O$5&amp;$E409),'Hoja de Trabajo para listado'!$A$151:$Z$151,0)),0)+IFERROR(INDEX('Hoja de Trabajo para listado'!$AB$155:$BA$1048576,MATCH($A409,'Hoja de Trabajo para listado'!$AB$155:$AB$1048576,0),MATCH((CUADRO!O$5&amp;$E409),'Hoja de Trabajo para listado'!$AB$151:$BA$151,0)),0)+IFERROR(INDEX('Hoja de Trabajo para listado'!$BC$155:$CB$1048576,MATCH($A409,'Hoja de Trabajo para listado'!$BC$155:$BC$1048576,0),MATCH((CUADRO!O$5&amp;$E409),'Hoja de Trabajo para listado'!$BC$151:$CB$151,0)),0)+IFERROR(INDEX('Hoja de Trabajo para listado'!$DE$153:$DG$274,MATCH($A409,'Hoja de Trabajo para listado'!$DE$153:$DE$1048576,0),MATCH((CUADRO!O$5&amp;$E409),'Hoja de Trabajo para listado'!$DE$151:$DG$151,0)),0)+IFERROR(INDEX('Hoja de Trabajo para listado'!$CD$155:$DC$1048576,MATCH($A409,'Hoja de Trabajo para listado'!$CD$155:$CD$1048576,0),MATCH((CUADRO!O$5&amp;$E409),'Hoja de Trabajo para listado'!$CD$151:$DC$151,0)),0)</f>
        <v>0</v>
      </c>
      <c r="P409" s="316">
        <f ca="1">+IFERROR(INDEX('Hoja de Trabajo para listado'!$A$155:$Z$1048576,MATCH($A409,'Hoja de Trabajo para listado'!$A$155:$A$1048576,0),MATCH((CUADRO!P$5&amp;$E409),'Hoja de Trabajo para listado'!$A$151:$Z$151,0)),0)+IFERROR(INDEX('Hoja de Trabajo para listado'!$AB$155:$BA$1048576,MATCH($A409,'Hoja de Trabajo para listado'!$AB$155:$AB$1048576,0),MATCH((CUADRO!P$5&amp;$E409),'Hoja de Trabajo para listado'!$AB$151:$BA$151,0)),0)+IFERROR(INDEX('Hoja de Trabajo para listado'!$BC$155:$CB$1048576,MATCH($A409,'Hoja de Trabajo para listado'!$BC$155:$BC$1048576,0),MATCH((CUADRO!P$5&amp;$E409),'Hoja de Trabajo para listado'!$BC$151:$CB$151,0)),0)+IFERROR(INDEX('Hoja de Trabajo para listado'!$DE$153:$DG$274,MATCH($A409,'Hoja de Trabajo para listado'!$DE$153:$DE$1048576,0),MATCH((CUADRO!P$5&amp;$E409),'Hoja de Trabajo para listado'!$DE$151:$DG$151,0)),0)+IFERROR(INDEX('Hoja de Trabajo para listado'!$CD$155:$DC$1048576,MATCH($A409,'Hoja de Trabajo para listado'!$CD$155:$CD$1048576,0),MATCH((CUADRO!P$5&amp;$E409),'Hoja de Trabajo para listado'!$CD$151:$DC$151,0)),0)</f>
        <v>0</v>
      </c>
      <c r="Q409" s="316">
        <f ca="1">+IFERROR(INDEX('Hoja de Trabajo para listado'!$A$155:$Z$1048576,MATCH($A409,'Hoja de Trabajo para listado'!$A$155:$A$1048576,0),MATCH((CUADRO!Q$5&amp;$E409),'Hoja de Trabajo para listado'!$A$151:$Z$151,0)),0)+IFERROR(INDEX('Hoja de Trabajo para listado'!$AB$155:$BA$1048576,MATCH($A409,'Hoja de Trabajo para listado'!$AB$155:$AB$1048576,0),MATCH((CUADRO!Q$5&amp;$E409),'Hoja de Trabajo para listado'!$AB$151:$BA$151,0)),0)+IFERROR(INDEX('Hoja de Trabajo para listado'!$BC$155:$CB$1048576,MATCH($A409,'Hoja de Trabajo para listado'!$BC$155:$BC$1048576,0),MATCH((CUADRO!Q$5&amp;$E409),'Hoja de Trabajo para listado'!$BC$151:$CB$151,0)),0)+IFERROR(INDEX('Hoja de Trabajo para listado'!$DE$153:$DG$274,MATCH($A409,'Hoja de Trabajo para listado'!$DE$153:$DE$1048576,0),MATCH((CUADRO!Q$5&amp;$E409),'Hoja de Trabajo para listado'!$DE$151:$DG$151,0)),0)+IFERROR(INDEX('Hoja de Trabajo para listado'!$CD$155:$DC$1048576,MATCH($A409,'Hoja de Trabajo para listado'!$CD$155:$CD$1048576,0),MATCH((CUADRO!Q$5&amp;$E409),'Hoja de Trabajo para listado'!$CD$151:$DC$151,0)),0)</f>
        <v>0</v>
      </c>
      <c r="R409" s="316">
        <f t="shared" ca="1" si="12"/>
        <v>0</v>
      </c>
      <c r="S409" s="322">
        <f ca="1">+R408+R409</f>
        <v>0</v>
      </c>
      <c r="T409" s="314">
        <f ca="1">+S409</f>
        <v>0</v>
      </c>
      <c r="U409" s="313">
        <f t="shared" si="13"/>
        <v>2</v>
      </c>
      <c r="V409" s="319" t="str">
        <f>+VLOOKUP(A409,bd_lista!$A$3:$E$593,5,FALSE)</f>
        <v>Gobiernos Autonomos Municipales</v>
      </c>
      <c r="W409" s="426"/>
    </row>
    <row r="410" spans="1:23" customFormat="1" ht="27" hidden="1" customHeight="1">
      <c r="A410" s="323">
        <v>1324</v>
      </c>
      <c r="B410" s="427">
        <f>+A410</f>
        <v>1324</v>
      </c>
      <c r="C410" s="318" t="str">
        <f>+VLOOKUP(A410,bd_lista!$A$3:$C$593,3,FALSE)</f>
        <v>Gobierno Autónomo Municipal de Cliza</v>
      </c>
      <c r="D410" s="429" t="str">
        <f>+C410</f>
        <v>Gobierno Autónomo Municipal de Cliza</v>
      </c>
      <c r="E410" s="346" t="s">
        <v>1418</v>
      </c>
      <c r="F410" s="314">
        <f ca="1">+IFERROR(INDEX('Hoja de Trabajo para listado'!$A$155:$Z$1048576,MATCH($A410,'Hoja de Trabajo para listado'!$A$155:$A$1048576,0),MATCH((CUADRO!F$5&amp;$E410),'Hoja de Trabajo para listado'!$A$151:$Z$151,0)),0)+IFERROR(INDEX('Hoja de Trabajo para listado'!$AB$155:$BA$1048576,MATCH($A410,'Hoja de Trabajo para listado'!$AB$155:$AB$1048576,0),MATCH((CUADRO!F$5&amp;$E410),'Hoja de Trabajo para listado'!$AB$151:$BA$151,0)),0)+IFERROR(INDEX('Hoja de Trabajo para listado'!$BC$155:$CB$1048576,MATCH($A410,'Hoja de Trabajo para listado'!$BC$155:$BC$1048576,0),MATCH((CUADRO!F$5&amp;$E410),'Hoja de Trabajo para listado'!$BC$151:$CB$151,0)),0)+IFERROR(INDEX('Hoja de Trabajo para listado'!$DE$153:$DG$274,MATCH($A410,'Hoja de Trabajo para listado'!$DE$153:$DE$1048576,0),MATCH((CUADRO!F$5&amp;$E410),'Hoja de Trabajo para listado'!$DE$151:$DG$151,0)),0)+IFERROR(INDEX('Hoja de Trabajo para listado'!$CD$155:$DC$1048576,MATCH($A410,'Hoja de Trabajo para listado'!$CD$155:$CD$1048576,0),MATCH((CUADRO!F$5&amp;$E410),'Hoja de Trabajo para listado'!$CD$151:$DC$151,0)),0)</f>
        <v>0</v>
      </c>
      <c r="G410" s="314">
        <f ca="1">+IFERROR(INDEX('Hoja de Trabajo para listado'!$A$155:$Z$1048576,MATCH($A410,'Hoja de Trabajo para listado'!$A$155:$A$1048576,0),MATCH((CUADRO!G$5&amp;$E410),'Hoja de Trabajo para listado'!$A$151:$Z$151,0)),0)+IFERROR(INDEX('Hoja de Trabajo para listado'!$AB$155:$BA$1048576,MATCH($A410,'Hoja de Trabajo para listado'!$AB$155:$AB$1048576,0),MATCH((CUADRO!G$5&amp;$E410),'Hoja de Trabajo para listado'!$AB$151:$BA$151,0)),0)+IFERROR(INDEX('Hoja de Trabajo para listado'!$BC$155:$CB$1048576,MATCH($A410,'Hoja de Trabajo para listado'!$BC$155:$BC$1048576,0),MATCH((CUADRO!G$5&amp;$E410),'Hoja de Trabajo para listado'!$BC$151:$CB$151,0)),0)+IFERROR(INDEX('Hoja de Trabajo para listado'!$DE$153:$DG$274,MATCH($A410,'Hoja de Trabajo para listado'!$DE$153:$DE$1048576,0),MATCH((CUADRO!G$5&amp;$E410),'Hoja de Trabajo para listado'!$DE$151:$DG$151,0)),0)+IFERROR(INDEX('Hoja de Trabajo para listado'!$CD$155:$DC$1048576,MATCH($A410,'Hoja de Trabajo para listado'!$CD$155:$CD$1048576,0),MATCH((CUADRO!G$5&amp;$E410),'Hoja de Trabajo para listado'!$CD$151:$DC$151,0)),0)</f>
        <v>0</v>
      </c>
      <c r="H410" s="314">
        <f ca="1">+IFERROR(INDEX('Hoja de Trabajo para listado'!$A$155:$Z$1048576,MATCH($A410,'Hoja de Trabajo para listado'!$A$155:$A$1048576,0),MATCH((CUADRO!H$5&amp;$E410),'Hoja de Trabajo para listado'!$A$151:$Z$151,0)),0)+IFERROR(INDEX('Hoja de Trabajo para listado'!$AB$155:$BA$1048576,MATCH($A410,'Hoja de Trabajo para listado'!$AB$155:$AB$1048576,0),MATCH((CUADRO!H$5&amp;$E410),'Hoja de Trabajo para listado'!$AB$151:$BA$151,0)),0)+IFERROR(INDEX('Hoja de Trabajo para listado'!$BC$155:$CB$1048576,MATCH($A410,'Hoja de Trabajo para listado'!$BC$155:$BC$1048576,0),MATCH((CUADRO!H$5&amp;$E410),'Hoja de Trabajo para listado'!$BC$151:$CB$151,0)),0)+IFERROR(INDEX('Hoja de Trabajo para listado'!$DE$153:$DG$274,MATCH($A410,'Hoja de Trabajo para listado'!$DE$153:$DE$1048576,0),MATCH((CUADRO!H$5&amp;$E410),'Hoja de Trabajo para listado'!$DE$151:$DG$151,0)),0)+IFERROR(INDEX('Hoja de Trabajo para listado'!$CD$155:$DC$1048576,MATCH($A410,'Hoja de Trabajo para listado'!$CD$155:$CD$1048576,0),MATCH((CUADRO!H$5&amp;$E410),'Hoja de Trabajo para listado'!$CD$151:$DC$151,0)),0)</f>
        <v>0</v>
      </c>
      <c r="I410" s="314">
        <f ca="1">+IFERROR(INDEX('Hoja de Trabajo para listado'!$A$155:$Z$1048576,MATCH($A410,'Hoja de Trabajo para listado'!$A$155:$A$1048576,0),MATCH((CUADRO!I$5&amp;$E410),'Hoja de Trabajo para listado'!$A$151:$Z$151,0)),0)+IFERROR(INDEX('Hoja de Trabajo para listado'!$AB$155:$BA$1048576,MATCH($A410,'Hoja de Trabajo para listado'!$AB$155:$AB$1048576,0),MATCH((CUADRO!I$5&amp;$E410),'Hoja de Trabajo para listado'!$AB$151:$BA$151,0)),0)+IFERROR(INDEX('Hoja de Trabajo para listado'!$BC$155:$CB$1048576,MATCH($A410,'Hoja de Trabajo para listado'!$BC$155:$BC$1048576,0),MATCH((CUADRO!I$5&amp;$E410),'Hoja de Trabajo para listado'!$BC$151:$CB$151,0)),0)+IFERROR(INDEX('Hoja de Trabajo para listado'!$DE$153:$DG$274,MATCH($A410,'Hoja de Trabajo para listado'!$DE$153:$DE$1048576,0),MATCH((CUADRO!I$5&amp;$E410),'Hoja de Trabajo para listado'!$DE$151:$DG$151,0)),0)+IFERROR(INDEX('Hoja de Trabajo para listado'!$CD$155:$DC$1048576,MATCH($A410,'Hoja de Trabajo para listado'!$CD$155:$CD$1048576,0),MATCH((CUADRO!I$5&amp;$E410),'Hoja de Trabajo para listado'!$CD$151:$DC$151,0)),0)</f>
        <v>0</v>
      </c>
      <c r="J410" s="314">
        <f ca="1">+IFERROR(INDEX('Hoja de Trabajo para listado'!$A$155:$Z$1048576,MATCH($A410,'Hoja de Trabajo para listado'!$A$155:$A$1048576,0),MATCH((CUADRO!J$5&amp;$E410),'Hoja de Trabajo para listado'!$A$151:$Z$151,0)),0)+IFERROR(INDEX('Hoja de Trabajo para listado'!$AB$155:$BA$1048576,MATCH($A410,'Hoja de Trabajo para listado'!$AB$155:$AB$1048576,0),MATCH((CUADRO!J$5&amp;$E410),'Hoja de Trabajo para listado'!$AB$151:$BA$151,0)),0)+IFERROR(INDEX('Hoja de Trabajo para listado'!$BC$155:$CB$1048576,MATCH($A410,'Hoja de Trabajo para listado'!$BC$155:$BC$1048576,0),MATCH((CUADRO!J$5&amp;$E410),'Hoja de Trabajo para listado'!$BC$151:$CB$151,0)),0)+IFERROR(INDEX('Hoja de Trabajo para listado'!$DE$153:$DG$274,MATCH($A410,'Hoja de Trabajo para listado'!$DE$153:$DE$1048576,0),MATCH((CUADRO!J$5&amp;$E410),'Hoja de Trabajo para listado'!$DE$151:$DG$151,0)),0)+IFERROR(INDEX('Hoja de Trabajo para listado'!$CD$155:$DC$1048576,MATCH($A410,'Hoja de Trabajo para listado'!$CD$155:$CD$1048576,0),MATCH((CUADRO!J$5&amp;$E410),'Hoja de Trabajo para listado'!$CD$151:$DC$151,0)),0)</f>
        <v>0</v>
      </c>
      <c r="K410" s="314">
        <f ca="1">+IFERROR(INDEX('Hoja de Trabajo para listado'!$A$155:$Z$1048576,MATCH($A410,'Hoja de Trabajo para listado'!$A$155:$A$1048576,0),MATCH((CUADRO!K$5&amp;$E410),'Hoja de Trabajo para listado'!$A$151:$Z$151,0)),0)+IFERROR(INDEX('Hoja de Trabajo para listado'!$AB$155:$BA$1048576,MATCH($A410,'Hoja de Trabajo para listado'!$AB$155:$AB$1048576,0),MATCH((CUADRO!K$5&amp;$E410),'Hoja de Trabajo para listado'!$AB$151:$BA$151,0)),0)+IFERROR(INDEX('Hoja de Trabajo para listado'!$BC$155:$CB$1048576,MATCH($A410,'Hoja de Trabajo para listado'!$BC$155:$BC$1048576,0),MATCH((CUADRO!K$5&amp;$E410),'Hoja de Trabajo para listado'!$BC$151:$CB$151,0)),0)+IFERROR(INDEX('Hoja de Trabajo para listado'!$DE$153:$DG$274,MATCH($A410,'Hoja de Trabajo para listado'!$DE$153:$DE$1048576,0),MATCH((CUADRO!K$5&amp;$E410),'Hoja de Trabajo para listado'!$DE$151:$DG$151,0)),0)+IFERROR(INDEX('Hoja de Trabajo para listado'!$CD$155:$DC$1048576,MATCH($A410,'Hoja de Trabajo para listado'!$CD$155:$CD$1048576,0),MATCH((CUADRO!K$5&amp;$E410),'Hoja de Trabajo para listado'!$CD$151:$DC$151,0)),0)</f>
        <v>0</v>
      </c>
      <c r="L410" s="314">
        <f ca="1">+IFERROR(INDEX('Hoja de Trabajo para listado'!$A$155:$Z$1048576,MATCH($A410,'Hoja de Trabajo para listado'!$A$155:$A$1048576,0),MATCH((CUADRO!L$5&amp;$E410),'Hoja de Trabajo para listado'!$A$151:$Z$151,0)),0)+IFERROR(INDEX('Hoja de Trabajo para listado'!$AB$155:$BA$1048576,MATCH($A410,'Hoja de Trabajo para listado'!$AB$155:$AB$1048576,0),MATCH((CUADRO!L$5&amp;$E410),'Hoja de Trabajo para listado'!$AB$151:$BA$151,0)),0)+IFERROR(INDEX('Hoja de Trabajo para listado'!$BC$155:$CB$1048576,MATCH($A410,'Hoja de Trabajo para listado'!$BC$155:$BC$1048576,0),MATCH((CUADRO!L$5&amp;$E410),'Hoja de Trabajo para listado'!$BC$151:$CB$151,0)),0)+IFERROR(INDEX('Hoja de Trabajo para listado'!$DE$153:$DG$274,MATCH($A410,'Hoja de Trabajo para listado'!$DE$153:$DE$1048576,0),MATCH((CUADRO!L$5&amp;$E410),'Hoja de Trabajo para listado'!$DE$151:$DG$151,0)),0)+IFERROR(INDEX('Hoja de Trabajo para listado'!$CD$155:$DC$1048576,MATCH($A410,'Hoja de Trabajo para listado'!$CD$155:$CD$1048576,0),MATCH((CUADRO!L$5&amp;$E410),'Hoja de Trabajo para listado'!$CD$151:$DC$151,0)),0)</f>
        <v>0</v>
      </c>
      <c r="M410" s="314">
        <f ca="1">+IFERROR(INDEX('Hoja de Trabajo para listado'!$A$155:$Z$1048576,MATCH($A410,'Hoja de Trabajo para listado'!$A$155:$A$1048576,0),MATCH((CUADRO!M$5&amp;$E410),'Hoja de Trabajo para listado'!$A$151:$Z$151,0)),0)+IFERROR(INDEX('Hoja de Trabajo para listado'!$AB$155:$BA$1048576,MATCH($A410,'Hoja de Trabajo para listado'!$AB$155:$AB$1048576,0),MATCH((CUADRO!M$5&amp;$E410),'Hoja de Trabajo para listado'!$AB$151:$BA$151,0)),0)+IFERROR(INDEX('Hoja de Trabajo para listado'!$BC$155:$CB$1048576,MATCH($A410,'Hoja de Trabajo para listado'!$BC$155:$BC$1048576,0),MATCH((CUADRO!M$5&amp;$E410),'Hoja de Trabajo para listado'!$BC$151:$CB$151,0)),0)+IFERROR(INDEX('Hoja de Trabajo para listado'!$DE$153:$DG$274,MATCH($A410,'Hoja de Trabajo para listado'!$DE$153:$DE$1048576,0),MATCH((CUADRO!M$5&amp;$E410),'Hoja de Trabajo para listado'!$DE$151:$DG$151,0)),0)+IFERROR(INDEX('Hoja de Trabajo para listado'!$CD$155:$DC$1048576,MATCH($A410,'Hoja de Trabajo para listado'!$CD$155:$CD$1048576,0),MATCH((CUADRO!M$5&amp;$E410),'Hoja de Trabajo para listado'!$CD$151:$DC$151,0)),0)</f>
        <v>0</v>
      </c>
      <c r="N410" s="314">
        <f ca="1">+IFERROR(INDEX('Hoja de Trabajo para listado'!$A$155:$Z$1048576,MATCH($A410,'Hoja de Trabajo para listado'!$A$155:$A$1048576,0),MATCH((CUADRO!N$5&amp;$E410),'Hoja de Trabajo para listado'!$A$151:$Z$151,0)),0)+IFERROR(INDEX('Hoja de Trabajo para listado'!$AB$155:$BA$1048576,MATCH($A410,'Hoja de Trabajo para listado'!$AB$155:$AB$1048576,0),MATCH((CUADRO!N$5&amp;$E410),'Hoja de Trabajo para listado'!$AB$151:$BA$151,0)),0)+IFERROR(INDEX('Hoja de Trabajo para listado'!$BC$155:$CB$1048576,MATCH($A410,'Hoja de Trabajo para listado'!$BC$155:$BC$1048576,0),MATCH((CUADRO!N$5&amp;$E410),'Hoja de Trabajo para listado'!$BC$151:$CB$151,0)),0)+IFERROR(INDEX('Hoja de Trabajo para listado'!$DE$153:$DG$274,MATCH($A410,'Hoja de Trabajo para listado'!$DE$153:$DE$1048576,0),MATCH((CUADRO!N$5&amp;$E410),'Hoja de Trabajo para listado'!$DE$151:$DG$151,0)),0)+IFERROR(INDEX('Hoja de Trabajo para listado'!$CD$155:$DC$1048576,MATCH($A410,'Hoja de Trabajo para listado'!$CD$155:$CD$1048576,0),MATCH((CUADRO!N$5&amp;$E410),'Hoja de Trabajo para listado'!$CD$151:$DC$151,0)),0)</f>
        <v>0</v>
      </c>
      <c r="O410" s="314">
        <f ca="1">+IFERROR(INDEX('Hoja de Trabajo para listado'!$A$155:$Z$1048576,MATCH($A410,'Hoja de Trabajo para listado'!$A$155:$A$1048576,0),MATCH((CUADRO!O$5&amp;$E410),'Hoja de Trabajo para listado'!$A$151:$Z$151,0)),0)+IFERROR(INDEX('Hoja de Trabajo para listado'!$AB$155:$BA$1048576,MATCH($A410,'Hoja de Trabajo para listado'!$AB$155:$AB$1048576,0),MATCH((CUADRO!O$5&amp;$E410),'Hoja de Trabajo para listado'!$AB$151:$BA$151,0)),0)+IFERROR(INDEX('Hoja de Trabajo para listado'!$BC$155:$CB$1048576,MATCH($A410,'Hoja de Trabajo para listado'!$BC$155:$BC$1048576,0),MATCH((CUADRO!O$5&amp;$E410),'Hoja de Trabajo para listado'!$BC$151:$CB$151,0)),0)+IFERROR(INDEX('Hoja de Trabajo para listado'!$DE$153:$DG$274,MATCH($A410,'Hoja de Trabajo para listado'!$DE$153:$DE$1048576,0),MATCH((CUADRO!O$5&amp;$E410),'Hoja de Trabajo para listado'!$DE$151:$DG$151,0)),0)+IFERROR(INDEX('Hoja de Trabajo para listado'!$CD$155:$DC$1048576,MATCH($A410,'Hoja de Trabajo para listado'!$CD$155:$CD$1048576,0),MATCH((CUADRO!O$5&amp;$E410),'Hoja de Trabajo para listado'!$CD$151:$DC$151,0)),0)</f>
        <v>0</v>
      </c>
      <c r="P410" s="314">
        <f ca="1">+IFERROR(INDEX('Hoja de Trabajo para listado'!$A$155:$Z$1048576,MATCH($A410,'Hoja de Trabajo para listado'!$A$155:$A$1048576,0),MATCH((CUADRO!P$5&amp;$E410),'Hoja de Trabajo para listado'!$A$151:$Z$151,0)),0)+IFERROR(INDEX('Hoja de Trabajo para listado'!$AB$155:$BA$1048576,MATCH($A410,'Hoja de Trabajo para listado'!$AB$155:$AB$1048576,0),MATCH((CUADRO!P$5&amp;$E410),'Hoja de Trabajo para listado'!$AB$151:$BA$151,0)),0)+IFERROR(INDEX('Hoja de Trabajo para listado'!$BC$155:$CB$1048576,MATCH($A410,'Hoja de Trabajo para listado'!$BC$155:$BC$1048576,0),MATCH((CUADRO!P$5&amp;$E410),'Hoja de Trabajo para listado'!$BC$151:$CB$151,0)),0)+IFERROR(INDEX('Hoja de Trabajo para listado'!$DE$153:$DG$274,MATCH($A410,'Hoja de Trabajo para listado'!$DE$153:$DE$1048576,0),MATCH((CUADRO!P$5&amp;$E410),'Hoja de Trabajo para listado'!$DE$151:$DG$151,0)),0)+IFERROR(INDEX('Hoja de Trabajo para listado'!$CD$155:$DC$1048576,MATCH($A410,'Hoja de Trabajo para listado'!$CD$155:$CD$1048576,0),MATCH((CUADRO!P$5&amp;$E410),'Hoja de Trabajo para listado'!$CD$151:$DC$151,0)),0)</f>
        <v>0</v>
      </c>
      <c r="Q410" s="314">
        <f ca="1">+IFERROR(INDEX('Hoja de Trabajo para listado'!$A$155:$Z$1048576,MATCH($A410,'Hoja de Trabajo para listado'!$A$155:$A$1048576,0),MATCH((CUADRO!Q$5&amp;$E410),'Hoja de Trabajo para listado'!$A$151:$Z$151,0)),0)+IFERROR(INDEX('Hoja de Trabajo para listado'!$AB$155:$BA$1048576,MATCH($A410,'Hoja de Trabajo para listado'!$AB$155:$AB$1048576,0),MATCH((CUADRO!Q$5&amp;$E410),'Hoja de Trabajo para listado'!$AB$151:$BA$151,0)),0)+IFERROR(INDEX('Hoja de Trabajo para listado'!$BC$155:$CB$1048576,MATCH($A410,'Hoja de Trabajo para listado'!$BC$155:$BC$1048576,0),MATCH((CUADRO!Q$5&amp;$E410),'Hoja de Trabajo para listado'!$BC$151:$CB$151,0)),0)+IFERROR(INDEX('Hoja de Trabajo para listado'!$DE$153:$DG$274,MATCH($A410,'Hoja de Trabajo para listado'!$DE$153:$DE$1048576,0),MATCH((CUADRO!Q$5&amp;$E410),'Hoja de Trabajo para listado'!$DE$151:$DG$151,0)),0)+IFERROR(INDEX('Hoja de Trabajo para listado'!$CD$155:$DC$1048576,MATCH($A410,'Hoja de Trabajo para listado'!$CD$155:$CD$1048576,0),MATCH((CUADRO!Q$5&amp;$E410),'Hoja de Trabajo para listado'!$CD$151:$DC$151,0)),0)</f>
        <v>0</v>
      </c>
      <c r="R410" s="314">
        <f t="shared" ca="1" si="12"/>
        <v>0</v>
      </c>
      <c r="S410" s="322"/>
      <c r="T410" s="314">
        <f ca="1">+T411</f>
        <v>0</v>
      </c>
      <c r="U410" s="313">
        <f t="shared" si="13"/>
        <v>1</v>
      </c>
      <c r="V410" s="319" t="str">
        <f>+VLOOKUP(A410,bd_lista!$A$3:$E$593,5,FALSE)</f>
        <v>Gobiernos Autonomos Municipales</v>
      </c>
      <c r="W410" s="425" t="str">
        <f>+V410</f>
        <v>Gobiernos Autonomos Municipales</v>
      </c>
    </row>
    <row r="411" spans="1:23" customFormat="1" ht="27" hidden="1" customHeight="1">
      <c r="A411" s="323">
        <v>1324</v>
      </c>
      <c r="B411" s="428"/>
      <c r="C411" s="319" t="str">
        <f>+VLOOKUP(A411,bd_lista!$A$3:$C$593,3,FALSE)</f>
        <v>Gobierno Autónomo Municipal de Cliza</v>
      </c>
      <c r="D411" s="430"/>
      <c r="E411" s="347" t="s">
        <v>1419</v>
      </c>
      <c r="F411" s="314">
        <f ca="1">+IFERROR(INDEX('Hoja de Trabajo para listado'!$A$155:$Z$1048576,MATCH($A411,'Hoja de Trabajo para listado'!$A$155:$A$1048576,0),MATCH((CUADRO!F$5&amp;$E411),'Hoja de Trabajo para listado'!$A$151:$Z$151,0)),0)+IFERROR(INDEX('Hoja de Trabajo para listado'!$AB$155:$BA$1048576,MATCH($A411,'Hoja de Trabajo para listado'!$AB$155:$AB$1048576,0),MATCH((CUADRO!F$5&amp;$E411),'Hoja de Trabajo para listado'!$AB$151:$BA$151,0)),0)+IFERROR(INDEX('Hoja de Trabajo para listado'!$BC$155:$CB$1048576,MATCH($A411,'Hoja de Trabajo para listado'!$BC$155:$BC$1048576,0),MATCH((CUADRO!F$5&amp;$E411),'Hoja de Trabajo para listado'!$BC$151:$CB$151,0)),0)+IFERROR(INDEX('Hoja de Trabajo para listado'!$DE$153:$DG$274,MATCH($A411,'Hoja de Trabajo para listado'!$DE$153:$DE$1048576,0),MATCH((CUADRO!F$5&amp;$E411),'Hoja de Trabajo para listado'!$DE$151:$DG$151,0)),0)+IFERROR(INDEX('Hoja de Trabajo para listado'!$CD$155:$DC$1048576,MATCH($A411,'Hoja de Trabajo para listado'!$CD$155:$CD$1048576,0),MATCH((CUADRO!F$5&amp;$E411),'Hoja de Trabajo para listado'!$CD$151:$DC$151,0)),0)</f>
        <v>0</v>
      </c>
      <c r="G411" s="314">
        <f ca="1">+IFERROR(INDEX('Hoja de Trabajo para listado'!$A$155:$Z$1048576,MATCH($A411,'Hoja de Trabajo para listado'!$A$155:$A$1048576,0),MATCH((CUADRO!G$5&amp;$E411),'Hoja de Trabajo para listado'!$A$151:$Z$151,0)),0)+IFERROR(INDEX('Hoja de Trabajo para listado'!$AB$155:$BA$1048576,MATCH($A411,'Hoja de Trabajo para listado'!$AB$155:$AB$1048576,0),MATCH((CUADRO!G$5&amp;$E411),'Hoja de Trabajo para listado'!$AB$151:$BA$151,0)),0)+IFERROR(INDEX('Hoja de Trabajo para listado'!$BC$155:$CB$1048576,MATCH($A411,'Hoja de Trabajo para listado'!$BC$155:$BC$1048576,0),MATCH((CUADRO!G$5&amp;$E411),'Hoja de Trabajo para listado'!$BC$151:$CB$151,0)),0)+IFERROR(INDEX('Hoja de Trabajo para listado'!$DE$153:$DG$274,MATCH($A411,'Hoja de Trabajo para listado'!$DE$153:$DE$1048576,0),MATCH((CUADRO!G$5&amp;$E411),'Hoja de Trabajo para listado'!$DE$151:$DG$151,0)),0)+IFERROR(INDEX('Hoja de Trabajo para listado'!$CD$155:$DC$1048576,MATCH($A411,'Hoja de Trabajo para listado'!$CD$155:$CD$1048576,0),MATCH((CUADRO!G$5&amp;$E411),'Hoja de Trabajo para listado'!$CD$151:$DC$151,0)),0)</f>
        <v>0</v>
      </c>
      <c r="H411" s="314">
        <f ca="1">+IFERROR(INDEX('Hoja de Trabajo para listado'!$A$155:$Z$1048576,MATCH($A411,'Hoja de Trabajo para listado'!$A$155:$A$1048576,0),MATCH((CUADRO!H$5&amp;$E411),'Hoja de Trabajo para listado'!$A$151:$Z$151,0)),0)+IFERROR(INDEX('Hoja de Trabajo para listado'!$AB$155:$BA$1048576,MATCH($A411,'Hoja de Trabajo para listado'!$AB$155:$AB$1048576,0),MATCH((CUADRO!H$5&amp;$E411),'Hoja de Trabajo para listado'!$AB$151:$BA$151,0)),0)+IFERROR(INDEX('Hoja de Trabajo para listado'!$BC$155:$CB$1048576,MATCH($A411,'Hoja de Trabajo para listado'!$BC$155:$BC$1048576,0),MATCH((CUADRO!H$5&amp;$E411),'Hoja de Trabajo para listado'!$BC$151:$CB$151,0)),0)+IFERROR(INDEX('Hoja de Trabajo para listado'!$DE$153:$DG$274,MATCH($A411,'Hoja de Trabajo para listado'!$DE$153:$DE$1048576,0),MATCH((CUADRO!H$5&amp;$E411),'Hoja de Trabajo para listado'!$DE$151:$DG$151,0)),0)+IFERROR(INDEX('Hoja de Trabajo para listado'!$CD$155:$DC$1048576,MATCH($A411,'Hoja de Trabajo para listado'!$CD$155:$CD$1048576,0),MATCH((CUADRO!H$5&amp;$E411),'Hoja de Trabajo para listado'!$CD$151:$DC$151,0)),0)</f>
        <v>0</v>
      </c>
      <c r="I411" s="314">
        <f ca="1">+IFERROR(INDEX('Hoja de Trabajo para listado'!$A$155:$Z$1048576,MATCH($A411,'Hoja de Trabajo para listado'!$A$155:$A$1048576,0),MATCH((CUADRO!I$5&amp;$E411),'Hoja de Trabajo para listado'!$A$151:$Z$151,0)),0)+IFERROR(INDEX('Hoja de Trabajo para listado'!$AB$155:$BA$1048576,MATCH($A411,'Hoja de Trabajo para listado'!$AB$155:$AB$1048576,0),MATCH((CUADRO!I$5&amp;$E411),'Hoja de Trabajo para listado'!$AB$151:$BA$151,0)),0)+IFERROR(INDEX('Hoja de Trabajo para listado'!$BC$155:$CB$1048576,MATCH($A411,'Hoja de Trabajo para listado'!$BC$155:$BC$1048576,0),MATCH((CUADRO!I$5&amp;$E411),'Hoja de Trabajo para listado'!$BC$151:$CB$151,0)),0)+IFERROR(INDEX('Hoja de Trabajo para listado'!$DE$153:$DG$274,MATCH($A411,'Hoja de Trabajo para listado'!$DE$153:$DE$1048576,0),MATCH((CUADRO!I$5&amp;$E411),'Hoja de Trabajo para listado'!$DE$151:$DG$151,0)),0)+IFERROR(INDEX('Hoja de Trabajo para listado'!$CD$155:$DC$1048576,MATCH($A411,'Hoja de Trabajo para listado'!$CD$155:$CD$1048576,0),MATCH((CUADRO!I$5&amp;$E411),'Hoja de Trabajo para listado'!$CD$151:$DC$151,0)),0)</f>
        <v>0</v>
      </c>
      <c r="J411" s="314">
        <f ca="1">+IFERROR(INDEX('Hoja de Trabajo para listado'!$A$155:$Z$1048576,MATCH($A411,'Hoja de Trabajo para listado'!$A$155:$A$1048576,0),MATCH((CUADRO!J$5&amp;$E411),'Hoja de Trabajo para listado'!$A$151:$Z$151,0)),0)+IFERROR(INDEX('Hoja de Trabajo para listado'!$AB$155:$BA$1048576,MATCH($A411,'Hoja de Trabajo para listado'!$AB$155:$AB$1048576,0),MATCH((CUADRO!J$5&amp;$E411),'Hoja de Trabajo para listado'!$AB$151:$BA$151,0)),0)+IFERROR(INDEX('Hoja de Trabajo para listado'!$BC$155:$CB$1048576,MATCH($A411,'Hoja de Trabajo para listado'!$BC$155:$BC$1048576,0),MATCH((CUADRO!J$5&amp;$E411),'Hoja de Trabajo para listado'!$BC$151:$CB$151,0)),0)+IFERROR(INDEX('Hoja de Trabajo para listado'!$DE$153:$DG$274,MATCH($A411,'Hoja de Trabajo para listado'!$DE$153:$DE$1048576,0),MATCH((CUADRO!J$5&amp;$E411),'Hoja de Trabajo para listado'!$DE$151:$DG$151,0)),0)+IFERROR(INDEX('Hoja de Trabajo para listado'!$CD$155:$DC$1048576,MATCH($A411,'Hoja de Trabajo para listado'!$CD$155:$CD$1048576,0),MATCH((CUADRO!J$5&amp;$E411),'Hoja de Trabajo para listado'!$CD$151:$DC$151,0)),0)</f>
        <v>0</v>
      </c>
      <c r="K411" s="314">
        <f ca="1">+IFERROR(INDEX('Hoja de Trabajo para listado'!$A$155:$Z$1048576,MATCH($A411,'Hoja de Trabajo para listado'!$A$155:$A$1048576,0),MATCH((CUADRO!K$5&amp;$E411),'Hoja de Trabajo para listado'!$A$151:$Z$151,0)),0)+IFERROR(INDEX('Hoja de Trabajo para listado'!$AB$155:$BA$1048576,MATCH($A411,'Hoja de Trabajo para listado'!$AB$155:$AB$1048576,0),MATCH((CUADRO!K$5&amp;$E411),'Hoja de Trabajo para listado'!$AB$151:$BA$151,0)),0)+IFERROR(INDEX('Hoja de Trabajo para listado'!$BC$155:$CB$1048576,MATCH($A411,'Hoja de Trabajo para listado'!$BC$155:$BC$1048576,0),MATCH((CUADRO!K$5&amp;$E411),'Hoja de Trabajo para listado'!$BC$151:$CB$151,0)),0)+IFERROR(INDEX('Hoja de Trabajo para listado'!$DE$153:$DG$274,MATCH($A411,'Hoja de Trabajo para listado'!$DE$153:$DE$1048576,0),MATCH((CUADRO!K$5&amp;$E411),'Hoja de Trabajo para listado'!$DE$151:$DG$151,0)),0)+IFERROR(INDEX('Hoja de Trabajo para listado'!$CD$155:$DC$1048576,MATCH($A411,'Hoja de Trabajo para listado'!$CD$155:$CD$1048576,0),MATCH((CUADRO!K$5&amp;$E411),'Hoja de Trabajo para listado'!$CD$151:$DC$151,0)),0)</f>
        <v>0</v>
      </c>
      <c r="L411" s="314">
        <f ca="1">+IFERROR(INDEX('Hoja de Trabajo para listado'!$A$155:$Z$1048576,MATCH($A411,'Hoja de Trabajo para listado'!$A$155:$A$1048576,0),MATCH((CUADRO!L$5&amp;$E411),'Hoja de Trabajo para listado'!$A$151:$Z$151,0)),0)+IFERROR(INDEX('Hoja de Trabajo para listado'!$AB$155:$BA$1048576,MATCH($A411,'Hoja de Trabajo para listado'!$AB$155:$AB$1048576,0),MATCH((CUADRO!L$5&amp;$E411),'Hoja de Trabajo para listado'!$AB$151:$BA$151,0)),0)+IFERROR(INDEX('Hoja de Trabajo para listado'!$BC$155:$CB$1048576,MATCH($A411,'Hoja de Trabajo para listado'!$BC$155:$BC$1048576,0),MATCH((CUADRO!L$5&amp;$E411),'Hoja de Trabajo para listado'!$BC$151:$CB$151,0)),0)+IFERROR(INDEX('Hoja de Trabajo para listado'!$DE$153:$DG$274,MATCH($A411,'Hoja de Trabajo para listado'!$DE$153:$DE$1048576,0),MATCH((CUADRO!L$5&amp;$E411),'Hoja de Trabajo para listado'!$DE$151:$DG$151,0)),0)+IFERROR(INDEX('Hoja de Trabajo para listado'!$CD$155:$DC$1048576,MATCH($A411,'Hoja de Trabajo para listado'!$CD$155:$CD$1048576,0),MATCH((CUADRO!L$5&amp;$E411),'Hoja de Trabajo para listado'!$CD$151:$DC$151,0)),0)</f>
        <v>0</v>
      </c>
      <c r="M411" s="314">
        <f ca="1">+IFERROR(INDEX('Hoja de Trabajo para listado'!$A$155:$Z$1048576,MATCH($A411,'Hoja de Trabajo para listado'!$A$155:$A$1048576,0),MATCH((CUADRO!M$5&amp;$E411),'Hoja de Trabajo para listado'!$A$151:$Z$151,0)),0)+IFERROR(INDEX('Hoja de Trabajo para listado'!$AB$155:$BA$1048576,MATCH($A411,'Hoja de Trabajo para listado'!$AB$155:$AB$1048576,0),MATCH((CUADRO!M$5&amp;$E411),'Hoja de Trabajo para listado'!$AB$151:$BA$151,0)),0)+IFERROR(INDEX('Hoja de Trabajo para listado'!$BC$155:$CB$1048576,MATCH($A411,'Hoja de Trabajo para listado'!$BC$155:$BC$1048576,0),MATCH((CUADRO!M$5&amp;$E411),'Hoja de Trabajo para listado'!$BC$151:$CB$151,0)),0)+IFERROR(INDEX('Hoja de Trabajo para listado'!$DE$153:$DG$274,MATCH($A411,'Hoja de Trabajo para listado'!$DE$153:$DE$1048576,0),MATCH((CUADRO!M$5&amp;$E411),'Hoja de Trabajo para listado'!$DE$151:$DG$151,0)),0)+IFERROR(INDEX('Hoja de Trabajo para listado'!$CD$155:$DC$1048576,MATCH($A411,'Hoja de Trabajo para listado'!$CD$155:$CD$1048576,0),MATCH((CUADRO!M$5&amp;$E411),'Hoja de Trabajo para listado'!$CD$151:$DC$151,0)),0)</f>
        <v>0</v>
      </c>
      <c r="N411" s="314">
        <f ca="1">+IFERROR(INDEX('Hoja de Trabajo para listado'!$A$155:$Z$1048576,MATCH($A411,'Hoja de Trabajo para listado'!$A$155:$A$1048576,0),MATCH((CUADRO!N$5&amp;$E411),'Hoja de Trabajo para listado'!$A$151:$Z$151,0)),0)+IFERROR(INDEX('Hoja de Trabajo para listado'!$AB$155:$BA$1048576,MATCH($A411,'Hoja de Trabajo para listado'!$AB$155:$AB$1048576,0),MATCH((CUADRO!N$5&amp;$E411),'Hoja de Trabajo para listado'!$AB$151:$BA$151,0)),0)+IFERROR(INDEX('Hoja de Trabajo para listado'!$BC$155:$CB$1048576,MATCH($A411,'Hoja de Trabajo para listado'!$BC$155:$BC$1048576,0),MATCH((CUADRO!N$5&amp;$E411),'Hoja de Trabajo para listado'!$BC$151:$CB$151,0)),0)+IFERROR(INDEX('Hoja de Trabajo para listado'!$DE$153:$DG$274,MATCH($A411,'Hoja de Trabajo para listado'!$DE$153:$DE$1048576,0),MATCH((CUADRO!N$5&amp;$E411),'Hoja de Trabajo para listado'!$DE$151:$DG$151,0)),0)+IFERROR(INDEX('Hoja de Trabajo para listado'!$CD$155:$DC$1048576,MATCH($A411,'Hoja de Trabajo para listado'!$CD$155:$CD$1048576,0),MATCH((CUADRO!N$5&amp;$E411),'Hoja de Trabajo para listado'!$CD$151:$DC$151,0)),0)</f>
        <v>0</v>
      </c>
      <c r="O411" s="314">
        <f ca="1">+IFERROR(INDEX('Hoja de Trabajo para listado'!$A$155:$Z$1048576,MATCH($A411,'Hoja de Trabajo para listado'!$A$155:$A$1048576,0),MATCH((CUADRO!O$5&amp;$E411),'Hoja de Trabajo para listado'!$A$151:$Z$151,0)),0)+IFERROR(INDEX('Hoja de Trabajo para listado'!$AB$155:$BA$1048576,MATCH($A411,'Hoja de Trabajo para listado'!$AB$155:$AB$1048576,0),MATCH((CUADRO!O$5&amp;$E411),'Hoja de Trabajo para listado'!$AB$151:$BA$151,0)),0)+IFERROR(INDEX('Hoja de Trabajo para listado'!$BC$155:$CB$1048576,MATCH($A411,'Hoja de Trabajo para listado'!$BC$155:$BC$1048576,0),MATCH((CUADRO!O$5&amp;$E411),'Hoja de Trabajo para listado'!$BC$151:$CB$151,0)),0)+IFERROR(INDEX('Hoja de Trabajo para listado'!$DE$153:$DG$274,MATCH($A411,'Hoja de Trabajo para listado'!$DE$153:$DE$1048576,0),MATCH((CUADRO!O$5&amp;$E411),'Hoja de Trabajo para listado'!$DE$151:$DG$151,0)),0)+IFERROR(INDEX('Hoja de Trabajo para listado'!$CD$155:$DC$1048576,MATCH($A411,'Hoja de Trabajo para listado'!$CD$155:$CD$1048576,0),MATCH((CUADRO!O$5&amp;$E411),'Hoja de Trabajo para listado'!$CD$151:$DC$151,0)),0)</f>
        <v>0</v>
      </c>
      <c r="P411" s="314">
        <f ca="1">+IFERROR(INDEX('Hoja de Trabajo para listado'!$A$155:$Z$1048576,MATCH($A411,'Hoja de Trabajo para listado'!$A$155:$A$1048576,0),MATCH((CUADRO!P$5&amp;$E411),'Hoja de Trabajo para listado'!$A$151:$Z$151,0)),0)+IFERROR(INDEX('Hoja de Trabajo para listado'!$AB$155:$BA$1048576,MATCH($A411,'Hoja de Trabajo para listado'!$AB$155:$AB$1048576,0),MATCH((CUADRO!P$5&amp;$E411),'Hoja de Trabajo para listado'!$AB$151:$BA$151,0)),0)+IFERROR(INDEX('Hoja de Trabajo para listado'!$BC$155:$CB$1048576,MATCH($A411,'Hoja de Trabajo para listado'!$BC$155:$BC$1048576,0),MATCH((CUADRO!P$5&amp;$E411),'Hoja de Trabajo para listado'!$BC$151:$CB$151,0)),0)+IFERROR(INDEX('Hoja de Trabajo para listado'!$DE$153:$DG$274,MATCH($A411,'Hoja de Trabajo para listado'!$DE$153:$DE$1048576,0),MATCH((CUADRO!P$5&amp;$E411),'Hoja de Trabajo para listado'!$DE$151:$DG$151,0)),0)+IFERROR(INDEX('Hoja de Trabajo para listado'!$CD$155:$DC$1048576,MATCH($A411,'Hoja de Trabajo para listado'!$CD$155:$CD$1048576,0),MATCH((CUADRO!P$5&amp;$E411),'Hoja de Trabajo para listado'!$CD$151:$DC$151,0)),0)</f>
        <v>0</v>
      </c>
      <c r="Q411" s="314">
        <f ca="1">+IFERROR(INDEX('Hoja de Trabajo para listado'!$A$155:$Z$1048576,MATCH($A411,'Hoja de Trabajo para listado'!$A$155:$A$1048576,0),MATCH((CUADRO!Q$5&amp;$E411),'Hoja de Trabajo para listado'!$A$151:$Z$151,0)),0)+IFERROR(INDEX('Hoja de Trabajo para listado'!$AB$155:$BA$1048576,MATCH($A411,'Hoja de Trabajo para listado'!$AB$155:$AB$1048576,0),MATCH((CUADRO!Q$5&amp;$E411),'Hoja de Trabajo para listado'!$AB$151:$BA$151,0)),0)+IFERROR(INDEX('Hoja de Trabajo para listado'!$BC$155:$CB$1048576,MATCH($A411,'Hoja de Trabajo para listado'!$BC$155:$BC$1048576,0),MATCH((CUADRO!Q$5&amp;$E411),'Hoja de Trabajo para listado'!$BC$151:$CB$151,0)),0)+IFERROR(INDEX('Hoja de Trabajo para listado'!$DE$153:$DG$274,MATCH($A411,'Hoja de Trabajo para listado'!$DE$153:$DE$1048576,0),MATCH((CUADRO!Q$5&amp;$E411),'Hoja de Trabajo para listado'!$DE$151:$DG$151,0)),0)+IFERROR(INDEX('Hoja de Trabajo para listado'!$CD$155:$DC$1048576,MATCH($A411,'Hoja de Trabajo para listado'!$CD$155:$CD$1048576,0),MATCH((CUADRO!Q$5&amp;$E411),'Hoja de Trabajo para listado'!$CD$151:$DC$151,0)),0)</f>
        <v>0</v>
      </c>
      <c r="R411" s="314">
        <f t="shared" ca="1" si="12"/>
        <v>0</v>
      </c>
      <c r="S411" s="322">
        <f ca="1">+R410+R411</f>
        <v>0</v>
      </c>
      <c r="T411" s="314">
        <f ca="1">+S411</f>
        <v>0</v>
      </c>
      <c r="U411" s="313">
        <f t="shared" si="13"/>
        <v>2</v>
      </c>
      <c r="V411" s="319" t="str">
        <f>+VLOOKUP(A411,bd_lista!$A$3:$E$593,5,FALSE)</f>
        <v>Gobiernos Autonomos Municipales</v>
      </c>
      <c r="W411" s="426"/>
    </row>
    <row r="412" spans="1:23" ht="15" hidden="1" customHeight="1">
      <c r="A412" s="323">
        <v>1325</v>
      </c>
      <c r="B412" s="427">
        <f>+A412</f>
        <v>1325</v>
      </c>
      <c r="C412" s="318" t="str">
        <f>+VLOOKUP(A412,bd_lista!$A$3:$C$593,3,FALSE)</f>
        <v>Gobierno Autónomo Municipal de Toco</v>
      </c>
      <c r="D412" s="429" t="str">
        <f>+C412</f>
        <v>Gobierno Autónomo Municipal de Toco</v>
      </c>
      <c r="E412" s="346" t="s">
        <v>1418</v>
      </c>
      <c r="F412" s="314">
        <f ca="1">+IFERROR(INDEX('Hoja de Trabajo para listado'!$A$155:$Z$1048576,MATCH($A412,'Hoja de Trabajo para listado'!$A$155:$A$1048576,0),MATCH((CUADRO!F$5&amp;$E412),'Hoja de Trabajo para listado'!$A$151:$Z$151,0)),0)+IFERROR(INDEX('Hoja de Trabajo para listado'!$AB$155:$BA$1048576,MATCH($A412,'Hoja de Trabajo para listado'!$AB$155:$AB$1048576,0),MATCH((CUADRO!F$5&amp;$E412),'Hoja de Trabajo para listado'!$AB$151:$BA$151,0)),0)+IFERROR(INDEX('Hoja de Trabajo para listado'!$BC$155:$CB$1048576,MATCH($A412,'Hoja de Trabajo para listado'!$BC$155:$BC$1048576,0),MATCH((CUADRO!F$5&amp;$E412),'Hoja de Trabajo para listado'!$BC$151:$CB$151,0)),0)+IFERROR(INDEX('Hoja de Trabajo para listado'!$DE$153:$DG$274,MATCH($A412,'Hoja de Trabajo para listado'!$DE$153:$DE$1048576,0),MATCH((CUADRO!F$5&amp;$E412),'Hoja de Trabajo para listado'!$DE$151:$DG$151,0)),0)+IFERROR(INDEX('Hoja de Trabajo para listado'!$CD$155:$DC$1048576,MATCH($A412,'Hoja de Trabajo para listado'!$CD$155:$CD$1048576,0),MATCH((CUADRO!F$5&amp;$E412),'Hoja de Trabajo para listado'!$CD$151:$DC$151,0)),0)</f>
        <v>0</v>
      </c>
      <c r="G412" s="314">
        <f ca="1">+IFERROR(INDEX('Hoja de Trabajo para listado'!$A$155:$Z$1048576,MATCH($A412,'Hoja de Trabajo para listado'!$A$155:$A$1048576,0),MATCH((CUADRO!G$5&amp;$E412),'Hoja de Trabajo para listado'!$A$151:$Z$151,0)),0)+IFERROR(INDEX('Hoja de Trabajo para listado'!$AB$155:$BA$1048576,MATCH($A412,'Hoja de Trabajo para listado'!$AB$155:$AB$1048576,0),MATCH((CUADRO!G$5&amp;$E412),'Hoja de Trabajo para listado'!$AB$151:$BA$151,0)),0)+IFERROR(INDEX('Hoja de Trabajo para listado'!$BC$155:$CB$1048576,MATCH($A412,'Hoja de Trabajo para listado'!$BC$155:$BC$1048576,0),MATCH((CUADRO!G$5&amp;$E412),'Hoja de Trabajo para listado'!$BC$151:$CB$151,0)),0)+IFERROR(INDEX('Hoja de Trabajo para listado'!$DE$153:$DG$274,MATCH($A412,'Hoja de Trabajo para listado'!$DE$153:$DE$1048576,0),MATCH((CUADRO!G$5&amp;$E412),'Hoja de Trabajo para listado'!$DE$151:$DG$151,0)),0)+IFERROR(INDEX('Hoja de Trabajo para listado'!$CD$155:$DC$1048576,MATCH($A412,'Hoja de Trabajo para listado'!$CD$155:$CD$1048576,0),MATCH((CUADRO!G$5&amp;$E412),'Hoja de Trabajo para listado'!$CD$151:$DC$151,0)),0)</f>
        <v>0</v>
      </c>
      <c r="H412" s="314">
        <f ca="1">+IFERROR(INDEX('Hoja de Trabajo para listado'!$A$155:$Z$1048576,MATCH($A412,'Hoja de Trabajo para listado'!$A$155:$A$1048576,0),MATCH((CUADRO!H$5&amp;$E412),'Hoja de Trabajo para listado'!$A$151:$Z$151,0)),0)+IFERROR(INDEX('Hoja de Trabajo para listado'!$AB$155:$BA$1048576,MATCH($A412,'Hoja de Trabajo para listado'!$AB$155:$AB$1048576,0),MATCH((CUADRO!H$5&amp;$E412),'Hoja de Trabajo para listado'!$AB$151:$BA$151,0)),0)+IFERROR(INDEX('Hoja de Trabajo para listado'!$BC$155:$CB$1048576,MATCH($A412,'Hoja de Trabajo para listado'!$BC$155:$BC$1048576,0),MATCH((CUADRO!H$5&amp;$E412),'Hoja de Trabajo para listado'!$BC$151:$CB$151,0)),0)+IFERROR(INDEX('Hoja de Trabajo para listado'!$DE$153:$DG$274,MATCH($A412,'Hoja de Trabajo para listado'!$DE$153:$DE$1048576,0),MATCH((CUADRO!H$5&amp;$E412),'Hoja de Trabajo para listado'!$DE$151:$DG$151,0)),0)+IFERROR(INDEX('Hoja de Trabajo para listado'!$CD$155:$DC$1048576,MATCH($A412,'Hoja de Trabajo para listado'!$CD$155:$CD$1048576,0),MATCH((CUADRO!H$5&amp;$E412),'Hoja de Trabajo para listado'!$CD$151:$DC$151,0)),0)</f>
        <v>0</v>
      </c>
      <c r="I412" s="314">
        <f ca="1">+IFERROR(INDEX('Hoja de Trabajo para listado'!$A$155:$Z$1048576,MATCH($A412,'Hoja de Trabajo para listado'!$A$155:$A$1048576,0),MATCH((CUADRO!I$5&amp;$E412),'Hoja de Trabajo para listado'!$A$151:$Z$151,0)),0)+IFERROR(INDEX('Hoja de Trabajo para listado'!$AB$155:$BA$1048576,MATCH($A412,'Hoja de Trabajo para listado'!$AB$155:$AB$1048576,0),MATCH((CUADRO!I$5&amp;$E412),'Hoja de Trabajo para listado'!$AB$151:$BA$151,0)),0)+IFERROR(INDEX('Hoja de Trabajo para listado'!$BC$155:$CB$1048576,MATCH($A412,'Hoja de Trabajo para listado'!$BC$155:$BC$1048576,0),MATCH((CUADRO!I$5&amp;$E412),'Hoja de Trabajo para listado'!$BC$151:$CB$151,0)),0)+IFERROR(INDEX('Hoja de Trabajo para listado'!$DE$153:$DG$274,MATCH($A412,'Hoja de Trabajo para listado'!$DE$153:$DE$1048576,0),MATCH((CUADRO!I$5&amp;$E412),'Hoja de Trabajo para listado'!$DE$151:$DG$151,0)),0)+IFERROR(INDEX('Hoja de Trabajo para listado'!$CD$155:$DC$1048576,MATCH($A412,'Hoja de Trabajo para listado'!$CD$155:$CD$1048576,0),MATCH((CUADRO!I$5&amp;$E412),'Hoja de Trabajo para listado'!$CD$151:$DC$151,0)),0)</f>
        <v>0</v>
      </c>
      <c r="J412" s="314">
        <f ca="1">+IFERROR(INDEX('Hoja de Trabajo para listado'!$A$155:$Z$1048576,MATCH($A412,'Hoja de Trabajo para listado'!$A$155:$A$1048576,0),MATCH((CUADRO!J$5&amp;$E412),'Hoja de Trabajo para listado'!$A$151:$Z$151,0)),0)+IFERROR(INDEX('Hoja de Trabajo para listado'!$AB$155:$BA$1048576,MATCH($A412,'Hoja de Trabajo para listado'!$AB$155:$AB$1048576,0),MATCH((CUADRO!J$5&amp;$E412),'Hoja de Trabajo para listado'!$AB$151:$BA$151,0)),0)+IFERROR(INDEX('Hoja de Trabajo para listado'!$BC$155:$CB$1048576,MATCH($A412,'Hoja de Trabajo para listado'!$BC$155:$BC$1048576,0),MATCH((CUADRO!J$5&amp;$E412),'Hoja de Trabajo para listado'!$BC$151:$CB$151,0)),0)+IFERROR(INDEX('Hoja de Trabajo para listado'!$DE$153:$DG$274,MATCH($A412,'Hoja de Trabajo para listado'!$DE$153:$DE$1048576,0),MATCH((CUADRO!J$5&amp;$E412),'Hoja de Trabajo para listado'!$DE$151:$DG$151,0)),0)+IFERROR(INDEX('Hoja de Trabajo para listado'!$CD$155:$DC$1048576,MATCH($A412,'Hoja de Trabajo para listado'!$CD$155:$CD$1048576,0),MATCH((CUADRO!J$5&amp;$E412),'Hoja de Trabajo para listado'!$CD$151:$DC$151,0)),0)</f>
        <v>0</v>
      </c>
      <c r="K412" s="314">
        <f ca="1">+IFERROR(INDEX('Hoja de Trabajo para listado'!$A$155:$Z$1048576,MATCH($A412,'Hoja de Trabajo para listado'!$A$155:$A$1048576,0),MATCH((CUADRO!K$5&amp;$E412),'Hoja de Trabajo para listado'!$A$151:$Z$151,0)),0)+IFERROR(INDEX('Hoja de Trabajo para listado'!$AB$155:$BA$1048576,MATCH($A412,'Hoja de Trabajo para listado'!$AB$155:$AB$1048576,0),MATCH((CUADRO!K$5&amp;$E412),'Hoja de Trabajo para listado'!$AB$151:$BA$151,0)),0)+IFERROR(INDEX('Hoja de Trabajo para listado'!$BC$155:$CB$1048576,MATCH($A412,'Hoja de Trabajo para listado'!$BC$155:$BC$1048576,0),MATCH((CUADRO!K$5&amp;$E412),'Hoja de Trabajo para listado'!$BC$151:$CB$151,0)),0)+IFERROR(INDEX('Hoja de Trabajo para listado'!$DE$153:$DG$274,MATCH($A412,'Hoja de Trabajo para listado'!$DE$153:$DE$1048576,0),MATCH((CUADRO!K$5&amp;$E412),'Hoja de Trabajo para listado'!$DE$151:$DG$151,0)),0)+IFERROR(INDEX('Hoja de Trabajo para listado'!$CD$155:$DC$1048576,MATCH($A412,'Hoja de Trabajo para listado'!$CD$155:$CD$1048576,0),MATCH((CUADRO!K$5&amp;$E412),'Hoja de Trabajo para listado'!$CD$151:$DC$151,0)),0)</f>
        <v>0</v>
      </c>
      <c r="L412" s="314">
        <f ca="1">+IFERROR(INDEX('Hoja de Trabajo para listado'!$A$155:$Z$1048576,MATCH($A412,'Hoja de Trabajo para listado'!$A$155:$A$1048576,0),MATCH((CUADRO!L$5&amp;$E412),'Hoja de Trabajo para listado'!$A$151:$Z$151,0)),0)+IFERROR(INDEX('Hoja de Trabajo para listado'!$AB$155:$BA$1048576,MATCH($A412,'Hoja de Trabajo para listado'!$AB$155:$AB$1048576,0),MATCH((CUADRO!L$5&amp;$E412),'Hoja de Trabajo para listado'!$AB$151:$BA$151,0)),0)+IFERROR(INDEX('Hoja de Trabajo para listado'!$BC$155:$CB$1048576,MATCH($A412,'Hoja de Trabajo para listado'!$BC$155:$BC$1048576,0),MATCH((CUADRO!L$5&amp;$E412),'Hoja de Trabajo para listado'!$BC$151:$CB$151,0)),0)+IFERROR(INDEX('Hoja de Trabajo para listado'!$DE$153:$DG$274,MATCH($A412,'Hoja de Trabajo para listado'!$DE$153:$DE$1048576,0),MATCH((CUADRO!L$5&amp;$E412),'Hoja de Trabajo para listado'!$DE$151:$DG$151,0)),0)+IFERROR(INDEX('Hoja de Trabajo para listado'!$CD$155:$DC$1048576,MATCH($A412,'Hoja de Trabajo para listado'!$CD$155:$CD$1048576,0),MATCH((CUADRO!L$5&amp;$E412),'Hoja de Trabajo para listado'!$CD$151:$DC$151,0)),0)</f>
        <v>0</v>
      </c>
      <c r="M412" s="314">
        <f ca="1">+IFERROR(INDEX('Hoja de Trabajo para listado'!$A$155:$Z$1048576,MATCH($A412,'Hoja de Trabajo para listado'!$A$155:$A$1048576,0),MATCH((CUADRO!M$5&amp;$E412),'Hoja de Trabajo para listado'!$A$151:$Z$151,0)),0)+IFERROR(INDEX('Hoja de Trabajo para listado'!$AB$155:$BA$1048576,MATCH($A412,'Hoja de Trabajo para listado'!$AB$155:$AB$1048576,0),MATCH((CUADRO!M$5&amp;$E412),'Hoja de Trabajo para listado'!$AB$151:$BA$151,0)),0)+IFERROR(INDEX('Hoja de Trabajo para listado'!$BC$155:$CB$1048576,MATCH($A412,'Hoja de Trabajo para listado'!$BC$155:$BC$1048576,0),MATCH((CUADRO!M$5&amp;$E412),'Hoja de Trabajo para listado'!$BC$151:$CB$151,0)),0)+IFERROR(INDEX('Hoja de Trabajo para listado'!$DE$153:$DG$274,MATCH($A412,'Hoja de Trabajo para listado'!$DE$153:$DE$1048576,0),MATCH((CUADRO!M$5&amp;$E412),'Hoja de Trabajo para listado'!$DE$151:$DG$151,0)),0)+IFERROR(INDEX('Hoja de Trabajo para listado'!$CD$155:$DC$1048576,MATCH($A412,'Hoja de Trabajo para listado'!$CD$155:$CD$1048576,0),MATCH((CUADRO!M$5&amp;$E412),'Hoja de Trabajo para listado'!$CD$151:$DC$151,0)),0)</f>
        <v>0</v>
      </c>
      <c r="N412" s="314">
        <f ca="1">+IFERROR(INDEX('Hoja de Trabajo para listado'!$A$155:$Z$1048576,MATCH($A412,'Hoja de Trabajo para listado'!$A$155:$A$1048576,0),MATCH((CUADRO!N$5&amp;$E412),'Hoja de Trabajo para listado'!$A$151:$Z$151,0)),0)+IFERROR(INDEX('Hoja de Trabajo para listado'!$AB$155:$BA$1048576,MATCH($A412,'Hoja de Trabajo para listado'!$AB$155:$AB$1048576,0),MATCH((CUADRO!N$5&amp;$E412),'Hoja de Trabajo para listado'!$AB$151:$BA$151,0)),0)+IFERROR(INDEX('Hoja de Trabajo para listado'!$BC$155:$CB$1048576,MATCH($A412,'Hoja de Trabajo para listado'!$BC$155:$BC$1048576,0),MATCH((CUADRO!N$5&amp;$E412),'Hoja de Trabajo para listado'!$BC$151:$CB$151,0)),0)+IFERROR(INDEX('Hoja de Trabajo para listado'!$DE$153:$DG$274,MATCH($A412,'Hoja de Trabajo para listado'!$DE$153:$DE$1048576,0),MATCH((CUADRO!N$5&amp;$E412),'Hoja de Trabajo para listado'!$DE$151:$DG$151,0)),0)+IFERROR(INDEX('Hoja de Trabajo para listado'!$CD$155:$DC$1048576,MATCH($A412,'Hoja de Trabajo para listado'!$CD$155:$CD$1048576,0),MATCH((CUADRO!N$5&amp;$E412),'Hoja de Trabajo para listado'!$CD$151:$DC$151,0)),0)</f>
        <v>0</v>
      </c>
      <c r="O412" s="314">
        <f ca="1">+IFERROR(INDEX('Hoja de Trabajo para listado'!$A$155:$Z$1048576,MATCH($A412,'Hoja de Trabajo para listado'!$A$155:$A$1048576,0),MATCH((CUADRO!O$5&amp;$E412),'Hoja de Trabajo para listado'!$A$151:$Z$151,0)),0)+IFERROR(INDEX('Hoja de Trabajo para listado'!$AB$155:$BA$1048576,MATCH($A412,'Hoja de Trabajo para listado'!$AB$155:$AB$1048576,0),MATCH((CUADRO!O$5&amp;$E412),'Hoja de Trabajo para listado'!$AB$151:$BA$151,0)),0)+IFERROR(INDEX('Hoja de Trabajo para listado'!$BC$155:$CB$1048576,MATCH($A412,'Hoja de Trabajo para listado'!$BC$155:$BC$1048576,0),MATCH((CUADRO!O$5&amp;$E412),'Hoja de Trabajo para listado'!$BC$151:$CB$151,0)),0)+IFERROR(INDEX('Hoja de Trabajo para listado'!$DE$153:$DG$274,MATCH($A412,'Hoja de Trabajo para listado'!$DE$153:$DE$1048576,0),MATCH((CUADRO!O$5&amp;$E412),'Hoja de Trabajo para listado'!$DE$151:$DG$151,0)),0)+IFERROR(INDEX('Hoja de Trabajo para listado'!$CD$155:$DC$1048576,MATCH($A412,'Hoja de Trabajo para listado'!$CD$155:$CD$1048576,0),MATCH((CUADRO!O$5&amp;$E412),'Hoja de Trabajo para listado'!$CD$151:$DC$151,0)),0)</f>
        <v>0</v>
      </c>
      <c r="P412" s="314">
        <f ca="1">+IFERROR(INDEX('Hoja de Trabajo para listado'!$A$155:$Z$1048576,MATCH($A412,'Hoja de Trabajo para listado'!$A$155:$A$1048576,0),MATCH((CUADRO!P$5&amp;$E412),'Hoja de Trabajo para listado'!$A$151:$Z$151,0)),0)+IFERROR(INDEX('Hoja de Trabajo para listado'!$AB$155:$BA$1048576,MATCH($A412,'Hoja de Trabajo para listado'!$AB$155:$AB$1048576,0),MATCH((CUADRO!P$5&amp;$E412),'Hoja de Trabajo para listado'!$AB$151:$BA$151,0)),0)+IFERROR(INDEX('Hoja de Trabajo para listado'!$BC$155:$CB$1048576,MATCH($A412,'Hoja de Trabajo para listado'!$BC$155:$BC$1048576,0),MATCH((CUADRO!P$5&amp;$E412),'Hoja de Trabajo para listado'!$BC$151:$CB$151,0)),0)+IFERROR(INDEX('Hoja de Trabajo para listado'!$DE$153:$DG$274,MATCH($A412,'Hoja de Trabajo para listado'!$DE$153:$DE$1048576,0),MATCH((CUADRO!P$5&amp;$E412),'Hoja de Trabajo para listado'!$DE$151:$DG$151,0)),0)+IFERROR(INDEX('Hoja de Trabajo para listado'!$CD$155:$DC$1048576,MATCH($A412,'Hoja de Trabajo para listado'!$CD$155:$CD$1048576,0),MATCH((CUADRO!P$5&amp;$E412),'Hoja de Trabajo para listado'!$CD$151:$DC$151,0)),0)</f>
        <v>0</v>
      </c>
      <c r="Q412" s="314">
        <f ca="1">+IFERROR(INDEX('Hoja de Trabajo para listado'!$A$155:$Z$1048576,MATCH($A412,'Hoja de Trabajo para listado'!$A$155:$A$1048576,0),MATCH((CUADRO!Q$5&amp;$E412),'Hoja de Trabajo para listado'!$A$151:$Z$151,0)),0)+IFERROR(INDEX('Hoja de Trabajo para listado'!$AB$155:$BA$1048576,MATCH($A412,'Hoja de Trabajo para listado'!$AB$155:$AB$1048576,0),MATCH((CUADRO!Q$5&amp;$E412),'Hoja de Trabajo para listado'!$AB$151:$BA$151,0)),0)+IFERROR(INDEX('Hoja de Trabajo para listado'!$BC$155:$CB$1048576,MATCH($A412,'Hoja de Trabajo para listado'!$BC$155:$BC$1048576,0),MATCH((CUADRO!Q$5&amp;$E412),'Hoja de Trabajo para listado'!$BC$151:$CB$151,0)),0)+IFERROR(INDEX('Hoja de Trabajo para listado'!$DE$153:$DG$274,MATCH($A412,'Hoja de Trabajo para listado'!$DE$153:$DE$1048576,0),MATCH((CUADRO!Q$5&amp;$E412),'Hoja de Trabajo para listado'!$DE$151:$DG$151,0)),0)+IFERROR(INDEX('Hoja de Trabajo para listado'!$CD$155:$DC$1048576,MATCH($A412,'Hoja de Trabajo para listado'!$CD$155:$CD$1048576,0),MATCH((CUADRO!Q$5&amp;$E412),'Hoja de Trabajo para listado'!$CD$151:$DC$151,0)),0)</f>
        <v>0</v>
      </c>
      <c r="R412" s="314">
        <f t="shared" ca="1" si="12"/>
        <v>0</v>
      </c>
      <c r="S412" s="365"/>
      <c r="T412" s="360">
        <f ca="1">+T413</f>
        <v>0</v>
      </c>
      <c r="U412" s="381">
        <f t="shared" si="13"/>
        <v>1</v>
      </c>
      <c r="V412" s="319" t="str">
        <f>+VLOOKUP(A412,bd_lista!$A$3:$E$593,5,FALSE)</f>
        <v>Gobiernos Autonomos Municipales</v>
      </c>
      <c r="W412" s="425" t="str">
        <f>+V412</f>
        <v>Gobiernos Autonomos Municipales</v>
      </c>
    </row>
    <row r="413" spans="1:23" ht="15" hidden="1" customHeight="1">
      <c r="A413" s="323">
        <v>1325</v>
      </c>
      <c r="B413" s="428"/>
      <c r="C413" s="319" t="str">
        <f>+VLOOKUP(A413,bd_lista!$A$3:$C$593,3,FALSE)</f>
        <v>Gobierno Autónomo Municipal de Toco</v>
      </c>
      <c r="D413" s="430"/>
      <c r="E413" s="347" t="s">
        <v>1419</v>
      </c>
      <c r="F413" s="316">
        <f ca="1">+IFERROR(INDEX('Hoja de Trabajo para listado'!$A$155:$Z$1048576,MATCH($A413,'Hoja de Trabajo para listado'!$A$155:$A$1048576,0),MATCH((CUADRO!F$5&amp;$E413),'Hoja de Trabajo para listado'!$A$151:$Z$151,0)),0)+IFERROR(INDEX('Hoja de Trabajo para listado'!$AB$155:$BA$1048576,MATCH($A413,'Hoja de Trabajo para listado'!$AB$155:$AB$1048576,0),MATCH((CUADRO!F$5&amp;$E413),'Hoja de Trabajo para listado'!$AB$151:$BA$151,0)),0)+IFERROR(INDEX('Hoja de Trabajo para listado'!$BC$155:$CB$1048576,MATCH($A413,'Hoja de Trabajo para listado'!$BC$155:$BC$1048576,0),MATCH((CUADRO!F$5&amp;$E413),'Hoja de Trabajo para listado'!$BC$151:$CB$151,0)),0)+IFERROR(INDEX('Hoja de Trabajo para listado'!$DE$153:$DG$274,MATCH($A413,'Hoja de Trabajo para listado'!$DE$153:$DE$1048576,0),MATCH((CUADRO!F$5&amp;$E413),'Hoja de Trabajo para listado'!$DE$151:$DG$151,0)),0)+IFERROR(INDEX('Hoja de Trabajo para listado'!$CD$155:$DC$1048576,MATCH($A413,'Hoja de Trabajo para listado'!$CD$155:$CD$1048576,0),MATCH((CUADRO!F$5&amp;$E413),'Hoja de Trabajo para listado'!$CD$151:$DC$151,0)),0)</f>
        <v>0</v>
      </c>
      <c r="G413" s="316">
        <f ca="1">+IFERROR(INDEX('Hoja de Trabajo para listado'!$A$155:$Z$1048576,MATCH($A413,'Hoja de Trabajo para listado'!$A$155:$A$1048576,0),MATCH((CUADRO!G$5&amp;$E413),'Hoja de Trabajo para listado'!$A$151:$Z$151,0)),0)+IFERROR(INDEX('Hoja de Trabajo para listado'!$AB$155:$BA$1048576,MATCH($A413,'Hoja de Trabajo para listado'!$AB$155:$AB$1048576,0),MATCH((CUADRO!G$5&amp;$E413),'Hoja de Trabajo para listado'!$AB$151:$BA$151,0)),0)+IFERROR(INDEX('Hoja de Trabajo para listado'!$BC$155:$CB$1048576,MATCH($A413,'Hoja de Trabajo para listado'!$BC$155:$BC$1048576,0),MATCH((CUADRO!G$5&amp;$E413),'Hoja de Trabajo para listado'!$BC$151:$CB$151,0)),0)+IFERROR(INDEX('Hoja de Trabajo para listado'!$DE$153:$DG$274,MATCH($A413,'Hoja de Trabajo para listado'!$DE$153:$DE$1048576,0),MATCH((CUADRO!G$5&amp;$E413),'Hoja de Trabajo para listado'!$DE$151:$DG$151,0)),0)+IFERROR(INDEX('Hoja de Trabajo para listado'!$CD$155:$DC$1048576,MATCH($A413,'Hoja de Trabajo para listado'!$CD$155:$CD$1048576,0),MATCH((CUADRO!G$5&amp;$E413),'Hoja de Trabajo para listado'!$CD$151:$DC$151,0)),0)</f>
        <v>0</v>
      </c>
      <c r="H413" s="316">
        <f ca="1">+IFERROR(INDEX('Hoja de Trabajo para listado'!$A$155:$Z$1048576,MATCH($A413,'Hoja de Trabajo para listado'!$A$155:$A$1048576,0),MATCH((CUADRO!H$5&amp;$E413),'Hoja de Trabajo para listado'!$A$151:$Z$151,0)),0)+IFERROR(INDEX('Hoja de Trabajo para listado'!$AB$155:$BA$1048576,MATCH($A413,'Hoja de Trabajo para listado'!$AB$155:$AB$1048576,0),MATCH((CUADRO!H$5&amp;$E413),'Hoja de Trabajo para listado'!$AB$151:$BA$151,0)),0)+IFERROR(INDEX('Hoja de Trabajo para listado'!$BC$155:$CB$1048576,MATCH($A413,'Hoja de Trabajo para listado'!$BC$155:$BC$1048576,0),MATCH((CUADRO!H$5&amp;$E413),'Hoja de Trabajo para listado'!$BC$151:$CB$151,0)),0)+IFERROR(INDEX('Hoja de Trabajo para listado'!$DE$153:$DG$274,MATCH($A413,'Hoja de Trabajo para listado'!$DE$153:$DE$1048576,0),MATCH((CUADRO!H$5&amp;$E413),'Hoja de Trabajo para listado'!$DE$151:$DG$151,0)),0)+IFERROR(INDEX('Hoja de Trabajo para listado'!$CD$155:$DC$1048576,MATCH($A413,'Hoja de Trabajo para listado'!$CD$155:$CD$1048576,0),MATCH((CUADRO!H$5&amp;$E413),'Hoja de Trabajo para listado'!$CD$151:$DC$151,0)),0)</f>
        <v>0</v>
      </c>
      <c r="I413" s="316">
        <f ca="1">+IFERROR(INDEX('Hoja de Trabajo para listado'!$A$155:$Z$1048576,MATCH($A413,'Hoja de Trabajo para listado'!$A$155:$A$1048576,0),MATCH((CUADRO!I$5&amp;$E413),'Hoja de Trabajo para listado'!$A$151:$Z$151,0)),0)+IFERROR(INDEX('Hoja de Trabajo para listado'!$AB$155:$BA$1048576,MATCH($A413,'Hoja de Trabajo para listado'!$AB$155:$AB$1048576,0),MATCH((CUADRO!I$5&amp;$E413),'Hoja de Trabajo para listado'!$AB$151:$BA$151,0)),0)+IFERROR(INDEX('Hoja de Trabajo para listado'!$BC$155:$CB$1048576,MATCH($A413,'Hoja de Trabajo para listado'!$BC$155:$BC$1048576,0),MATCH((CUADRO!I$5&amp;$E413),'Hoja de Trabajo para listado'!$BC$151:$CB$151,0)),0)+IFERROR(INDEX('Hoja de Trabajo para listado'!$DE$153:$DG$274,MATCH($A413,'Hoja de Trabajo para listado'!$DE$153:$DE$1048576,0),MATCH((CUADRO!I$5&amp;$E413),'Hoja de Trabajo para listado'!$DE$151:$DG$151,0)),0)+IFERROR(INDEX('Hoja de Trabajo para listado'!$CD$155:$DC$1048576,MATCH($A413,'Hoja de Trabajo para listado'!$CD$155:$CD$1048576,0),MATCH((CUADRO!I$5&amp;$E413),'Hoja de Trabajo para listado'!$CD$151:$DC$151,0)),0)</f>
        <v>0</v>
      </c>
      <c r="J413" s="316">
        <f ca="1">+IFERROR(INDEX('Hoja de Trabajo para listado'!$A$155:$Z$1048576,MATCH($A413,'Hoja de Trabajo para listado'!$A$155:$A$1048576,0),MATCH((CUADRO!J$5&amp;$E413),'Hoja de Trabajo para listado'!$A$151:$Z$151,0)),0)+IFERROR(INDEX('Hoja de Trabajo para listado'!$AB$155:$BA$1048576,MATCH($A413,'Hoja de Trabajo para listado'!$AB$155:$AB$1048576,0),MATCH((CUADRO!J$5&amp;$E413),'Hoja de Trabajo para listado'!$AB$151:$BA$151,0)),0)+IFERROR(INDEX('Hoja de Trabajo para listado'!$BC$155:$CB$1048576,MATCH($A413,'Hoja de Trabajo para listado'!$BC$155:$BC$1048576,0),MATCH((CUADRO!J$5&amp;$E413),'Hoja de Trabajo para listado'!$BC$151:$CB$151,0)),0)+IFERROR(INDEX('Hoja de Trabajo para listado'!$DE$153:$DG$274,MATCH($A413,'Hoja de Trabajo para listado'!$DE$153:$DE$1048576,0),MATCH((CUADRO!J$5&amp;$E413),'Hoja de Trabajo para listado'!$DE$151:$DG$151,0)),0)+IFERROR(INDEX('Hoja de Trabajo para listado'!$CD$155:$DC$1048576,MATCH($A413,'Hoja de Trabajo para listado'!$CD$155:$CD$1048576,0),MATCH((CUADRO!J$5&amp;$E413),'Hoja de Trabajo para listado'!$CD$151:$DC$151,0)),0)</f>
        <v>0</v>
      </c>
      <c r="K413" s="316">
        <f ca="1">+IFERROR(INDEX('Hoja de Trabajo para listado'!$A$155:$Z$1048576,MATCH($A413,'Hoja de Trabajo para listado'!$A$155:$A$1048576,0),MATCH((CUADRO!K$5&amp;$E413),'Hoja de Trabajo para listado'!$A$151:$Z$151,0)),0)+IFERROR(INDEX('Hoja de Trabajo para listado'!$AB$155:$BA$1048576,MATCH($A413,'Hoja de Trabajo para listado'!$AB$155:$AB$1048576,0),MATCH((CUADRO!K$5&amp;$E413),'Hoja de Trabajo para listado'!$AB$151:$BA$151,0)),0)+IFERROR(INDEX('Hoja de Trabajo para listado'!$BC$155:$CB$1048576,MATCH($A413,'Hoja de Trabajo para listado'!$BC$155:$BC$1048576,0),MATCH((CUADRO!K$5&amp;$E413),'Hoja de Trabajo para listado'!$BC$151:$CB$151,0)),0)+IFERROR(INDEX('Hoja de Trabajo para listado'!$DE$153:$DG$274,MATCH($A413,'Hoja de Trabajo para listado'!$DE$153:$DE$1048576,0),MATCH((CUADRO!K$5&amp;$E413),'Hoja de Trabajo para listado'!$DE$151:$DG$151,0)),0)+IFERROR(INDEX('Hoja de Trabajo para listado'!$CD$155:$DC$1048576,MATCH($A413,'Hoja de Trabajo para listado'!$CD$155:$CD$1048576,0),MATCH((CUADRO!K$5&amp;$E413),'Hoja de Trabajo para listado'!$CD$151:$DC$151,0)),0)</f>
        <v>0</v>
      </c>
      <c r="L413" s="316">
        <f ca="1">+IFERROR(INDEX('Hoja de Trabajo para listado'!$A$155:$Z$1048576,MATCH($A413,'Hoja de Trabajo para listado'!$A$155:$A$1048576,0),MATCH((CUADRO!L$5&amp;$E413),'Hoja de Trabajo para listado'!$A$151:$Z$151,0)),0)+IFERROR(INDEX('Hoja de Trabajo para listado'!$AB$155:$BA$1048576,MATCH($A413,'Hoja de Trabajo para listado'!$AB$155:$AB$1048576,0),MATCH((CUADRO!L$5&amp;$E413),'Hoja de Trabajo para listado'!$AB$151:$BA$151,0)),0)+IFERROR(INDEX('Hoja de Trabajo para listado'!$BC$155:$CB$1048576,MATCH($A413,'Hoja de Trabajo para listado'!$BC$155:$BC$1048576,0),MATCH((CUADRO!L$5&amp;$E413),'Hoja de Trabajo para listado'!$BC$151:$CB$151,0)),0)+IFERROR(INDEX('Hoja de Trabajo para listado'!$DE$153:$DG$274,MATCH($A413,'Hoja de Trabajo para listado'!$DE$153:$DE$1048576,0),MATCH((CUADRO!L$5&amp;$E413),'Hoja de Trabajo para listado'!$DE$151:$DG$151,0)),0)+IFERROR(INDEX('Hoja de Trabajo para listado'!$CD$155:$DC$1048576,MATCH($A413,'Hoja de Trabajo para listado'!$CD$155:$CD$1048576,0),MATCH((CUADRO!L$5&amp;$E413),'Hoja de Trabajo para listado'!$CD$151:$DC$151,0)),0)</f>
        <v>0</v>
      </c>
      <c r="M413" s="316">
        <f ca="1">+IFERROR(INDEX('Hoja de Trabajo para listado'!$A$155:$Z$1048576,MATCH($A413,'Hoja de Trabajo para listado'!$A$155:$A$1048576,0),MATCH((CUADRO!M$5&amp;$E413),'Hoja de Trabajo para listado'!$A$151:$Z$151,0)),0)+IFERROR(INDEX('Hoja de Trabajo para listado'!$AB$155:$BA$1048576,MATCH($A413,'Hoja de Trabajo para listado'!$AB$155:$AB$1048576,0),MATCH((CUADRO!M$5&amp;$E413),'Hoja de Trabajo para listado'!$AB$151:$BA$151,0)),0)+IFERROR(INDEX('Hoja de Trabajo para listado'!$BC$155:$CB$1048576,MATCH($A413,'Hoja de Trabajo para listado'!$BC$155:$BC$1048576,0),MATCH((CUADRO!M$5&amp;$E413),'Hoja de Trabajo para listado'!$BC$151:$CB$151,0)),0)+IFERROR(INDEX('Hoja de Trabajo para listado'!$DE$153:$DG$274,MATCH($A413,'Hoja de Trabajo para listado'!$DE$153:$DE$1048576,0),MATCH((CUADRO!M$5&amp;$E413),'Hoja de Trabajo para listado'!$DE$151:$DG$151,0)),0)+IFERROR(INDEX('Hoja de Trabajo para listado'!$CD$155:$DC$1048576,MATCH($A413,'Hoja de Trabajo para listado'!$CD$155:$CD$1048576,0),MATCH((CUADRO!M$5&amp;$E413),'Hoja de Trabajo para listado'!$CD$151:$DC$151,0)),0)</f>
        <v>0</v>
      </c>
      <c r="N413" s="316">
        <f ca="1">+IFERROR(INDEX('Hoja de Trabajo para listado'!$A$155:$Z$1048576,MATCH($A413,'Hoja de Trabajo para listado'!$A$155:$A$1048576,0),MATCH((CUADRO!N$5&amp;$E413),'Hoja de Trabajo para listado'!$A$151:$Z$151,0)),0)+IFERROR(INDEX('Hoja de Trabajo para listado'!$AB$155:$BA$1048576,MATCH($A413,'Hoja de Trabajo para listado'!$AB$155:$AB$1048576,0),MATCH((CUADRO!N$5&amp;$E413),'Hoja de Trabajo para listado'!$AB$151:$BA$151,0)),0)+IFERROR(INDEX('Hoja de Trabajo para listado'!$BC$155:$CB$1048576,MATCH($A413,'Hoja de Trabajo para listado'!$BC$155:$BC$1048576,0),MATCH((CUADRO!N$5&amp;$E413),'Hoja de Trabajo para listado'!$BC$151:$CB$151,0)),0)+IFERROR(INDEX('Hoja de Trabajo para listado'!$DE$153:$DG$274,MATCH($A413,'Hoja de Trabajo para listado'!$DE$153:$DE$1048576,0),MATCH((CUADRO!N$5&amp;$E413),'Hoja de Trabajo para listado'!$DE$151:$DG$151,0)),0)+IFERROR(INDEX('Hoja de Trabajo para listado'!$CD$155:$DC$1048576,MATCH($A413,'Hoja de Trabajo para listado'!$CD$155:$CD$1048576,0),MATCH((CUADRO!N$5&amp;$E413),'Hoja de Trabajo para listado'!$CD$151:$DC$151,0)),0)</f>
        <v>0</v>
      </c>
      <c r="O413" s="316">
        <f ca="1">+IFERROR(INDEX('Hoja de Trabajo para listado'!$A$155:$Z$1048576,MATCH($A413,'Hoja de Trabajo para listado'!$A$155:$A$1048576,0),MATCH((CUADRO!O$5&amp;$E413),'Hoja de Trabajo para listado'!$A$151:$Z$151,0)),0)+IFERROR(INDEX('Hoja de Trabajo para listado'!$AB$155:$BA$1048576,MATCH($A413,'Hoja de Trabajo para listado'!$AB$155:$AB$1048576,0),MATCH((CUADRO!O$5&amp;$E413),'Hoja de Trabajo para listado'!$AB$151:$BA$151,0)),0)+IFERROR(INDEX('Hoja de Trabajo para listado'!$BC$155:$CB$1048576,MATCH($A413,'Hoja de Trabajo para listado'!$BC$155:$BC$1048576,0),MATCH((CUADRO!O$5&amp;$E413),'Hoja de Trabajo para listado'!$BC$151:$CB$151,0)),0)+IFERROR(INDEX('Hoja de Trabajo para listado'!$DE$153:$DG$274,MATCH($A413,'Hoja de Trabajo para listado'!$DE$153:$DE$1048576,0),MATCH((CUADRO!O$5&amp;$E413),'Hoja de Trabajo para listado'!$DE$151:$DG$151,0)),0)+IFERROR(INDEX('Hoja de Trabajo para listado'!$CD$155:$DC$1048576,MATCH($A413,'Hoja de Trabajo para listado'!$CD$155:$CD$1048576,0),MATCH((CUADRO!O$5&amp;$E413),'Hoja de Trabajo para listado'!$CD$151:$DC$151,0)),0)</f>
        <v>0</v>
      </c>
      <c r="P413" s="316">
        <f ca="1">+IFERROR(INDEX('Hoja de Trabajo para listado'!$A$155:$Z$1048576,MATCH($A413,'Hoja de Trabajo para listado'!$A$155:$A$1048576,0),MATCH((CUADRO!P$5&amp;$E413),'Hoja de Trabajo para listado'!$A$151:$Z$151,0)),0)+IFERROR(INDEX('Hoja de Trabajo para listado'!$AB$155:$BA$1048576,MATCH($A413,'Hoja de Trabajo para listado'!$AB$155:$AB$1048576,0),MATCH((CUADRO!P$5&amp;$E413),'Hoja de Trabajo para listado'!$AB$151:$BA$151,0)),0)+IFERROR(INDEX('Hoja de Trabajo para listado'!$BC$155:$CB$1048576,MATCH($A413,'Hoja de Trabajo para listado'!$BC$155:$BC$1048576,0),MATCH((CUADRO!P$5&amp;$E413),'Hoja de Trabajo para listado'!$BC$151:$CB$151,0)),0)+IFERROR(INDEX('Hoja de Trabajo para listado'!$DE$153:$DG$274,MATCH($A413,'Hoja de Trabajo para listado'!$DE$153:$DE$1048576,0),MATCH((CUADRO!P$5&amp;$E413),'Hoja de Trabajo para listado'!$DE$151:$DG$151,0)),0)+IFERROR(INDEX('Hoja de Trabajo para listado'!$CD$155:$DC$1048576,MATCH($A413,'Hoja de Trabajo para listado'!$CD$155:$CD$1048576,0),MATCH((CUADRO!P$5&amp;$E413),'Hoja de Trabajo para listado'!$CD$151:$DC$151,0)),0)</f>
        <v>0</v>
      </c>
      <c r="Q413" s="316">
        <f ca="1">+IFERROR(INDEX('Hoja de Trabajo para listado'!$A$155:$Z$1048576,MATCH($A413,'Hoja de Trabajo para listado'!$A$155:$A$1048576,0),MATCH((CUADRO!Q$5&amp;$E413),'Hoja de Trabajo para listado'!$A$151:$Z$151,0)),0)+IFERROR(INDEX('Hoja de Trabajo para listado'!$AB$155:$BA$1048576,MATCH($A413,'Hoja de Trabajo para listado'!$AB$155:$AB$1048576,0),MATCH((CUADRO!Q$5&amp;$E413),'Hoja de Trabajo para listado'!$AB$151:$BA$151,0)),0)+IFERROR(INDEX('Hoja de Trabajo para listado'!$BC$155:$CB$1048576,MATCH($A413,'Hoja de Trabajo para listado'!$BC$155:$BC$1048576,0),MATCH((CUADRO!Q$5&amp;$E413),'Hoja de Trabajo para listado'!$BC$151:$CB$151,0)),0)+IFERROR(INDEX('Hoja de Trabajo para listado'!$DE$153:$DG$274,MATCH($A413,'Hoja de Trabajo para listado'!$DE$153:$DE$1048576,0),MATCH((CUADRO!Q$5&amp;$E413),'Hoja de Trabajo para listado'!$DE$151:$DG$151,0)),0)+IFERROR(INDEX('Hoja de Trabajo para listado'!$CD$155:$DC$1048576,MATCH($A413,'Hoja de Trabajo para listado'!$CD$155:$CD$1048576,0),MATCH((CUADRO!Q$5&amp;$E413),'Hoja de Trabajo para listado'!$CD$151:$DC$151,0)),0)</f>
        <v>0</v>
      </c>
      <c r="R413" s="316">
        <f t="shared" ca="1" si="12"/>
        <v>0</v>
      </c>
      <c r="S413" s="344">
        <f ca="1">+R412+R413</f>
        <v>0</v>
      </c>
      <c r="T413" s="316">
        <f ca="1">+S413</f>
        <v>0</v>
      </c>
      <c r="U413" s="315">
        <f t="shared" si="13"/>
        <v>2</v>
      </c>
      <c r="V413" s="319" t="str">
        <f>+VLOOKUP(A413,bd_lista!$A$3:$E$593,5,FALSE)</f>
        <v>Gobiernos Autonomos Municipales</v>
      </c>
      <c r="W413" s="426"/>
    </row>
    <row r="414" spans="1:23" ht="15" hidden="1" customHeight="1">
      <c r="A414" s="325">
        <v>1326</v>
      </c>
      <c r="B414" s="427">
        <f>+A414</f>
        <v>1326</v>
      </c>
      <c r="C414" s="318" t="str">
        <f>+VLOOKUP(A414,bd_lista!$A$3:$C$593,3,FALSE)</f>
        <v>Gobierno Autónomo Municipal de Tolata</v>
      </c>
      <c r="D414" s="429" t="str">
        <f>+C414</f>
        <v>Gobierno Autónomo Municipal de Tolata</v>
      </c>
      <c r="E414" s="346" t="s">
        <v>1418</v>
      </c>
      <c r="F414" s="314">
        <f ca="1">+IFERROR(INDEX('Hoja de Trabajo para listado'!$A$155:$Z$1048576,MATCH($A414,'Hoja de Trabajo para listado'!$A$155:$A$1048576,0),MATCH((CUADRO!F$5&amp;$E414),'Hoja de Trabajo para listado'!$A$151:$Z$151,0)),0)+IFERROR(INDEX('Hoja de Trabajo para listado'!$AB$155:$BA$1048576,MATCH($A414,'Hoja de Trabajo para listado'!$AB$155:$AB$1048576,0),MATCH((CUADRO!F$5&amp;$E414),'Hoja de Trabajo para listado'!$AB$151:$BA$151,0)),0)+IFERROR(INDEX('Hoja de Trabajo para listado'!$BC$155:$CB$1048576,MATCH($A414,'Hoja de Trabajo para listado'!$BC$155:$BC$1048576,0),MATCH((CUADRO!F$5&amp;$E414),'Hoja de Trabajo para listado'!$BC$151:$CB$151,0)),0)+IFERROR(INDEX('Hoja de Trabajo para listado'!$DE$153:$DG$274,MATCH($A414,'Hoja de Trabajo para listado'!$DE$153:$DE$1048576,0),MATCH((CUADRO!F$5&amp;$E414),'Hoja de Trabajo para listado'!$DE$151:$DG$151,0)),0)+IFERROR(INDEX('Hoja de Trabajo para listado'!$CD$155:$DC$1048576,MATCH($A414,'Hoja de Trabajo para listado'!$CD$155:$CD$1048576,0),MATCH((CUADRO!F$5&amp;$E414),'Hoja de Trabajo para listado'!$CD$151:$DC$151,0)),0)</f>
        <v>0</v>
      </c>
      <c r="G414" s="314">
        <f ca="1">+IFERROR(INDEX('Hoja de Trabajo para listado'!$A$155:$Z$1048576,MATCH($A414,'Hoja de Trabajo para listado'!$A$155:$A$1048576,0),MATCH((CUADRO!G$5&amp;$E414),'Hoja de Trabajo para listado'!$A$151:$Z$151,0)),0)+IFERROR(INDEX('Hoja de Trabajo para listado'!$AB$155:$BA$1048576,MATCH($A414,'Hoja de Trabajo para listado'!$AB$155:$AB$1048576,0),MATCH((CUADRO!G$5&amp;$E414),'Hoja de Trabajo para listado'!$AB$151:$BA$151,0)),0)+IFERROR(INDEX('Hoja de Trabajo para listado'!$BC$155:$CB$1048576,MATCH($A414,'Hoja de Trabajo para listado'!$BC$155:$BC$1048576,0),MATCH((CUADRO!G$5&amp;$E414),'Hoja de Trabajo para listado'!$BC$151:$CB$151,0)),0)+IFERROR(INDEX('Hoja de Trabajo para listado'!$DE$153:$DG$274,MATCH($A414,'Hoja de Trabajo para listado'!$DE$153:$DE$1048576,0),MATCH((CUADRO!G$5&amp;$E414),'Hoja de Trabajo para listado'!$DE$151:$DG$151,0)),0)+IFERROR(INDEX('Hoja de Trabajo para listado'!$CD$155:$DC$1048576,MATCH($A414,'Hoja de Trabajo para listado'!$CD$155:$CD$1048576,0),MATCH((CUADRO!G$5&amp;$E414),'Hoja de Trabajo para listado'!$CD$151:$DC$151,0)),0)</f>
        <v>0</v>
      </c>
      <c r="H414" s="314">
        <f ca="1">+IFERROR(INDEX('Hoja de Trabajo para listado'!$A$155:$Z$1048576,MATCH($A414,'Hoja de Trabajo para listado'!$A$155:$A$1048576,0),MATCH((CUADRO!H$5&amp;$E414),'Hoja de Trabajo para listado'!$A$151:$Z$151,0)),0)+IFERROR(INDEX('Hoja de Trabajo para listado'!$AB$155:$BA$1048576,MATCH($A414,'Hoja de Trabajo para listado'!$AB$155:$AB$1048576,0),MATCH((CUADRO!H$5&amp;$E414),'Hoja de Trabajo para listado'!$AB$151:$BA$151,0)),0)+IFERROR(INDEX('Hoja de Trabajo para listado'!$BC$155:$CB$1048576,MATCH($A414,'Hoja de Trabajo para listado'!$BC$155:$BC$1048576,0),MATCH((CUADRO!H$5&amp;$E414),'Hoja de Trabajo para listado'!$BC$151:$CB$151,0)),0)+IFERROR(INDEX('Hoja de Trabajo para listado'!$DE$153:$DG$274,MATCH($A414,'Hoja de Trabajo para listado'!$DE$153:$DE$1048576,0),MATCH((CUADRO!H$5&amp;$E414),'Hoja de Trabajo para listado'!$DE$151:$DG$151,0)),0)+IFERROR(INDEX('Hoja de Trabajo para listado'!$CD$155:$DC$1048576,MATCH($A414,'Hoja de Trabajo para listado'!$CD$155:$CD$1048576,0),MATCH((CUADRO!H$5&amp;$E414),'Hoja de Trabajo para listado'!$CD$151:$DC$151,0)),0)</f>
        <v>0</v>
      </c>
      <c r="I414" s="314">
        <f ca="1">+IFERROR(INDEX('Hoja de Trabajo para listado'!$A$155:$Z$1048576,MATCH($A414,'Hoja de Trabajo para listado'!$A$155:$A$1048576,0),MATCH((CUADRO!I$5&amp;$E414),'Hoja de Trabajo para listado'!$A$151:$Z$151,0)),0)+IFERROR(INDEX('Hoja de Trabajo para listado'!$AB$155:$BA$1048576,MATCH($A414,'Hoja de Trabajo para listado'!$AB$155:$AB$1048576,0),MATCH((CUADRO!I$5&amp;$E414),'Hoja de Trabajo para listado'!$AB$151:$BA$151,0)),0)+IFERROR(INDEX('Hoja de Trabajo para listado'!$BC$155:$CB$1048576,MATCH($A414,'Hoja de Trabajo para listado'!$BC$155:$BC$1048576,0),MATCH((CUADRO!I$5&amp;$E414),'Hoja de Trabajo para listado'!$BC$151:$CB$151,0)),0)+IFERROR(INDEX('Hoja de Trabajo para listado'!$DE$153:$DG$274,MATCH($A414,'Hoja de Trabajo para listado'!$DE$153:$DE$1048576,0),MATCH((CUADRO!I$5&amp;$E414),'Hoja de Trabajo para listado'!$DE$151:$DG$151,0)),0)+IFERROR(INDEX('Hoja de Trabajo para listado'!$CD$155:$DC$1048576,MATCH($A414,'Hoja de Trabajo para listado'!$CD$155:$CD$1048576,0),MATCH((CUADRO!I$5&amp;$E414),'Hoja de Trabajo para listado'!$CD$151:$DC$151,0)),0)</f>
        <v>0</v>
      </c>
      <c r="J414" s="314">
        <f ca="1">+IFERROR(INDEX('Hoja de Trabajo para listado'!$A$155:$Z$1048576,MATCH($A414,'Hoja de Trabajo para listado'!$A$155:$A$1048576,0),MATCH((CUADRO!J$5&amp;$E414),'Hoja de Trabajo para listado'!$A$151:$Z$151,0)),0)+IFERROR(INDEX('Hoja de Trabajo para listado'!$AB$155:$BA$1048576,MATCH($A414,'Hoja de Trabajo para listado'!$AB$155:$AB$1048576,0),MATCH((CUADRO!J$5&amp;$E414),'Hoja de Trabajo para listado'!$AB$151:$BA$151,0)),0)+IFERROR(INDEX('Hoja de Trabajo para listado'!$BC$155:$CB$1048576,MATCH($A414,'Hoja de Trabajo para listado'!$BC$155:$BC$1048576,0),MATCH((CUADRO!J$5&amp;$E414),'Hoja de Trabajo para listado'!$BC$151:$CB$151,0)),0)+IFERROR(INDEX('Hoja de Trabajo para listado'!$DE$153:$DG$274,MATCH($A414,'Hoja de Trabajo para listado'!$DE$153:$DE$1048576,0),MATCH((CUADRO!J$5&amp;$E414),'Hoja de Trabajo para listado'!$DE$151:$DG$151,0)),0)+IFERROR(INDEX('Hoja de Trabajo para listado'!$CD$155:$DC$1048576,MATCH($A414,'Hoja de Trabajo para listado'!$CD$155:$CD$1048576,0),MATCH((CUADRO!J$5&amp;$E414),'Hoja de Trabajo para listado'!$CD$151:$DC$151,0)),0)</f>
        <v>0</v>
      </c>
      <c r="K414" s="314">
        <f ca="1">+IFERROR(INDEX('Hoja de Trabajo para listado'!$A$155:$Z$1048576,MATCH($A414,'Hoja de Trabajo para listado'!$A$155:$A$1048576,0),MATCH((CUADRO!K$5&amp;$E414),'Hoja de Trabajo para listado'!$A$151:$Z$151,0)),0)+IFERROR(INDEX('Hoja de Trabajo para listado'!$AB$155:$BA$1048576,MATCH($A414,'Hoja de Trabajo para listado'!$AB$155:$AB$1048576,0),MATCH((CUADRO!K$5&amp;$E414),'Hoja de Trabajo para listado'!$AB$151:$BA$151,0)),0)+IFERROR(INDEX('Hoja de Trabajo para listado'!$BC$155:$CB$1048576,MATCH($A414,'Hoja de Trabajo para listado'!$BC$155:$BC$1048576,0),MATCH((CUADRO!K$5&amp;$E414),'Hoja de Trabajo para listado'!$BC$151:$CB$151,0)),0)+IFERROR(INDEX('Hoja de Trabajo para listado'!$DE$153:$DG$274,MATCH($A414,'Hoja de Trabajo para listado'!$DE$153:$DE$1048576,0),MATCH((CUADRO!K$5&amp;$E414),'Hoja de Trabajo para listado'!$DE$151:$DG$151,0)),0)+IFERROR(INDEX('Hoja de Trabajo para listado'!$CD$155:$DC$1048576,MATCH($A414,'Hoja de Trabajo para listado'!$CD$155:$CD$1048576,0),MATCH((CUADRO!K$5&amp;$E414),'Hoja de Trabajo para listado'!$CD$151:$DC$151,0)),0)</f>
        <v>0</v>
      </c>
      <c r="L414" s="314">
        <f ca="1">+IFERROR(INDEX('Hoja de Trabajo para listado'!$A$155:$Z$1048576,MATCH($A414,'Hoja de Trabajo para listado'!$A$155:$A$1048576,0),MATCH((CUADRO!L$5&amp;$E414),'Hoja de Trabajo para listado'!$A$151:$Z$151,0)),0)+IFERROR(INDEX('Hoja de Trabajo para listado'!$AB$155:$BA$1048576,MATCH($A414,'Hoja de Trabajo para listado'!$AB$155:$AB$1048576,0),MATCH((CUADRO!L$5&amp;$E414),'Hoja de Trabajo para listado'!$AB$151:$BA$151,0)),0)+IFERROR(INDEX('Hoja de Trabajo para listado'!$BC$155:$CB$1048576,MATCH($A414,'Hoja de Trabajo para listado'!$BC$155:$BC$1048576,0),MATCH((CUADRO!L$5&amp;$E414),'Hoja de Trabajo para listado'!$BC$151:$CB$151,0)),0)+IFERROR(INDEX('Hoja de Trabajo para listado'!$DE$153:$DG$274,MATCH($A414,'Hoja de Trabajo para listado'!$DE$153:$DE$1048576,0),MATCH((CUADRO!L$5&amp;$E414),'Hoja de Trabajo para listado'!$DE$151:$DG$151,0)),0)+IFERROR(INDEX('Hoja de Trabajo para listado'!$CD$155:$DC$1048576,MATCH($A414,'Hoja de Trabajo para listado'!$CD$155:$CD$1048576,0),MATCH((CUADRO!L$5&amp;$E414),'Hoja de Trabajo para listado'!$CD$151:$DC$151,0)),0)</f>
        <v>0</v>
      </c>
      <c r="M414" s="314">
        <f ca="1">+IFERROR(INDEX('Hoja de Trabajo para listado'!$A$155:$Z$1048576,MATCH($A414,'Hoja de Trabajo para listado'!$A$155:$A$1048576,0),MATCH((CUADRO!M$5&amp;$E414),'Hoja de Trabajo para listado'!$A$151:$Z$151,0)),0)+IFERROR(INDEX('Hoja de Trabajo para listado'!$AB$155:$BA$1048576,MATCH($A414,'Hoja de Trabajo para listado'!$AB$155:$AB$1048576,0),MATCH((CUADRO!M$5&amp;$E414),'Hoja de Trabajo para listado'!$AB$151:$BA$151,0)),0)+IFERROR(INDEX('Hoja de Trabajo para listado'!$BC$155:$CB$1048576,MATCH($A414,'Hoja de Trabajo para listado'!$BC$155:$BC$1048576,0),MATCH((CUADRO!M$5&amp;$E414),'Hoja de Trabajo para listado'!$BC$151:$CB$151,0)),0)+IFERROR(INDEX('Hoja de Trabajo para listado'!$DE$153:$DG$274,MATCH($A414,'Hoja de Trabajo para listado'!$DE$153:$DE$1048576,0),MATCH((CUADRO!M$5&amp;$E414),'Hoja de Trabajo para listado'!$DE$151:$DG$151,0)),0)+IFERROR(INDEX('Hoja de Trabajo para listado'!$CD$155:$DC$1048576,MATCH($A414,'Hoja de Trabajo para listado'!$CD$155:$CD$1048576,0),MATCH((CUADRO!M$5&amp;$E414),'Hoja de Trabajo para listado'!$CD$151:$DC$151,0)),0)</f>
        <v>0</v>
      </c>
      <c r="N414" s="314">
        <f ca="1">+IFERROR(INDEX('Hoja de Trabajo para listado'!$A$155:$Z$1048576,MATCH($A414,'Hoja de Trabajo para listado'!$A$155:$A$1048576,0),MATCH((CUADRO!N$5&amp;$E414),'Hoja de Trabajo para listado'!$A$151:$Z$151,0)),0)+IFERROR(INDEX('Hoja de Trabajo para listado'!$AB$155:$BA$1048576,MATCH($A414,'Hoja de Trabajo para listado'!$AB$155:$AB$1048576,0),MATCH((CUADRO!N$5&amp;$E414),'Hoja de Trabajo para listado'!$AB$151:$BA$151,0)),0)+IFERROR(INDEX('Hoja de Trabajo para listado'!$BC$155:$CB$1048576,MATCH($A414,'Hoja de Trabajo para listado'!$BC$155:$BC$1048576,0),MATCH((CUADRO!N$5&amp;$E414),'Hoja de Trabajo para listado'!$BC$151:$CB$151,0)),0)+IFERROR(INDEX('Hoja de Trabajo para listado'!$DE$153:$DG$274,MATCH($A414,'Hoja de Trabajo para listado'!$DE$153:$DE$1048576,0),MATCH((CUADRO!N$5&amp;$E414),'Hoja de Trabajo para listado'!$DE$151:$DG$151,0)),0)+IFERROR(INDEX('Hoja de Trabajo para listado'!$CD$155:$DC$1048576,MATCH($A414,'Hoja de Trabajo para listado'!$CD$155:$CD$1048576,0),MATCH((CUADRO!N$5&amp;$E414),'Hoja de Trabajo para listado'!$CD$151:$DC$151,0)),0)</f>
        <v>0</v>
      </c>
      <c r="O414" s="314">
        <f ca="1">+IFERROR(INDEX('Hoja de Trabajo para listado'!$A$155:$Z$1048576,MATCH($A414,'Hoja de Trabajo para listado'!$A$155:$A$1048576,0),MATCH((CUADRO!O$5&amp;$E414),'Hoja de Trabajo para listado'!$A$151:$Z$151,0)),0)+IFERROR(INDEX('Hoja de Trabajo para listado'!$AB$155:$BA$1048576,MATCH($A414,'Hoja de Trabajo para listado'!$AB$155:$AB$1048576,0),MATCH((CUADRO!O$5&amp;$E414),'Hoja de Trabajo para listado'!$AB$151:$BA$151,0)),0)+IFERROR(INDEX('Hoja de Trabajo para listado'!$BC$155:$CB$1048576,MATCH($A414,'Hoja de Trabajo para listado'!$BC$155:$BC$1048576,0),MATCH((CUADRO!O$5&amp;$E414),'Hoja de Trabajo para listado'!$BC$151:$CB$151,0)),0)+IFERROR(INDEX('Hoja de Trabajo para listado'!$DE$153:$DG$274,MATCH($A414,'Hoja de Trabajo para listado'!$DE$153:$DE$1048576,0),MATCH((CUADRO!O$5&amp;$E414),'Hoja de Trabajo para listado'!$DE$151:$DG$151,0)),0)+IFERROR(INDEX('Hoja de Trabajo para listado'!$CD$155:$DC$1048576,MATCH($A414,'Hoja de Trabajo para listado'!$CD$155:$CD$1048576,0),MATCH((CUADRO!O$5&amp;$E414),'Hoja de Trabajo para listado'!$CD$151:$DC$151,0)),0)</f>
        <v>0</v>
      </c>
      <c r="P414" s="314">
        <f ca="1">+IFERROR(INDEX('Hoja de Trabajo para listado'!$A$155:$Z$1048576,MATCH($A414,'Hoja de Trabajo para listado'!$A$155:$A$1048576,0),MATCH((CUADRO!P$5&amp;$E414),'Hoja de Trabajo para listado'!$A$151:$Z$151,0)),0)+IFERROR(INDEX('Hoja de Trabajo para listado'!$AB$155:$BA$1048576,MATCH($A414,'Hoja de Trabajo para listado'!$AB$155:$AB$1048576,0),MATCH((CUADRO!P$5&amp;$E414),'Hoja de Trabajo para listado'!$AB$151:$BA$151,0)),0)+IFERROR(INDEX('Hoja de Trabajo para listado'!$BC$155:$CB$1048576,MATCH($A414,'Hoja de Trabajo para listado'!$BC$155:$BC$1048576,0),MATCH((CUADRO!P$5&amp;$E414),'Hoja de Trabajo para listado'!$BC$151:$CB$151,0)),0)+IFERROR(INDEX('Hoja de Trabajo para listado'!$DE$153:$DG$274,MATCH($A414,'Hoja de Trabajo para listado'!$DE$153:$DE$1048576,0),MATCH((CUADRO!P$5&amp;$E414),'Hoja de Trabajo para listado'!$DE$151:$DG$151,0)),0)+IFERROR(INDEX('Hoja de Trabajo para listado'!$CD$155:$DC$1048576,MATCH($A414,'Hoja de Trabajo para listado'!$CD$155:$CD$1048576,0),MATCH((CUADRO!P$5&amp;$E414),'Hoja de Trabajo para listado'!$CD$151:$DC$151,0)),0)</f>
        <v>0</v>
      </c>
      <c r="Q414" s="314">
        <f ca="1">+IFERROR(INDEX('Hoja de Trabajo para listado'!$A$155:$Z$1048576,MATCH($A414,'Hoja de Trabajo para listado'!$A$155:$A$1048576,0),MATCH((CUADRO!Q$5&amp;$E414),'Hoja de Trabajo para listado'!$A$151:$Z$151,0)),0)+IFERROR(INDEX('Hoja de Trabajo para listado'!$AB$155:$BA$1048576,MATCH($A414,'Hoja de Trabajo para listado'!$AB$155:$AB$1048576,0),MATCH((CUADRO!Q$5&amp;$E414),'Hoja de Trabajo para listado'!$AB$151:$BA$151,0)),0)+IFERROR(INDEX('Hoja de Trabajo para listado'!$BC$155:$CB$1048576,MATCH($A414,'Hoja de Trabajo para listado'!$BC$155:$BC$1048576,0),MATCH((CUADRO!Q$5&amp;$E414),'Hoja de Trabajo para listado'!$BC$151:$CB$151,0)),0)+IFERROR(INDEX('Hoja de Trabajo para listado'!$DE$153:$DG$274,MATCH($A414,'Hoja de Trabajo para listado'!$DE$153:$DE$1048576,0),MATCH((CUADRO!Q$5&amp;$E414),'Hoja de Trabajo para listado'!$DE$151:$DG$151,0)),0)+IFERROR(INDEX('Hoja de Trabajo para listado'!$CD$155:$DC$1048576,MATCH($A414,'Hoja de Trabajo para listado'!$CD$155:$CD$1048576,0),MATCH((CUADRO!Q$5&amp;$E414),'Hoja de Trabajo para listado'!$CD$151:$DC$151,0)),0)</f>
        <v>0</v>
      </c>
      <c r="R414" s="314">
        <f t="shared" ca="1" si="12"/>
        <v>0</v>
      </c>
      <c r="S414" s="322"/>
      <c r="T414" s="314">
        <f ca="1">+T415</f>
        <v>0</v>
      </c>
      <c r="U414" s="313">
        <f t="shared" si="13"/>
        <v>1</v>
      </c>
      <c r="V414" s="319" t="str">
        <f>+VLOOKUP(A414,bd_lista!$A$3:$E$593,5,FALSE)</f>
        <v>Gobiernos Autonomos Municipales</v>
      </c>
      <c r="W414" s="425" t="str">
        <f>+V414</f>
        <v>Gobiernos Autonomos Municipales</v>
      </c>
    </row>
    <row r="415" spans="1:23" ht="15" hidden="1" customHeight="1">
      <c r="A415" s="325">
        <v>1326</v>
      </c>
      <c r="B415" s="428"/>
      <c r="C415" s="319" t="str">
        <f>+VLOOKUP(A415,bd_lista!$A$3:$C$593,3,FALSE)</f>
        <v>Gobierno Autónomo Municipal de Tolata</v>
      </c>
      <c r="D415" s="430"/>
      <c r="E415" s="347" t="s">
        <v>1419</v>
      </c>
      <c r="F415" s="316">
        <f ca="1">+IFERROR(INDEX('Hoja de Trabajo para listado'!$A$155:$Z$1048576,MATCH($A415,'Hoja de Trabajo para listado'!$A$155:$A$1048576,0),MATCH((CUADRO!F$5&amp;$E415),'Hoja de Trabajo para listado'!$A$151:$Z$151,0)),0)+IFERROR(INDEX('Hoja de Trabajo para listado'!$AB$155:$BA$1048576,MATCH($A415,'Hoja de Trabajo para listado'!$AB$155:$AB$1048576,0),MATCH((CUADRO!F$5&amp;$E415),'Hoja de Trabajo para listado'!$AB$151:$BA$151,0)),0)+IFERROR(INDEX('Hoja de Trabajo para listado'!$BC$155:$CB$1048576,MATCH($A415,'Hoja de Trabajo para listado'!$BC$155:$BC$1048576,0),MATCH((CUADRO!F$5&amp;$E415),'Hoja de Trabajo para listado'!$BC$151:$CB$151,0)),0)+IFERROR(INDEX('Hoja de Trabajo para listado'!$DE$153:$DG$274,MATCH($A415,'Hoja de Trabajo para listado'!$DE$153:$DE$1048576,0),MATCH((CUADRO!F$5&amp;$E415),'Hoja de Trabajo para listado'!$DE$151:$DG$151,0)),0)+IFERROR(INDEX('Hoja de Trabajo para listado'!$CD$155:$DC$1048576,MATCH($A415,'Hoja de Trabajo para listado'!$CD$155:$CD$1048576,0),MATCH((CUADRO!F$5&amp;$E415),'Hoja de Trabajo para listado'!$CD$151:$DC$151,0)),0)</f>
        <v>0</v>
      </c>
      <c r="G415" s="316">
        <f ca="1">+IFERROR(INDEX('Hoja de Trabajo para listado'!$A$155:$Z$1048576,MATCH($A415,'Hoja de Trabajo para listado'!$A$155:$A$1048576,0),MATCH((CUADRO!G$5&amp;$E415),'Hoja de Trabajo para listado'!$A$151:$Z$151,0)),0)+IFERROR(INDEX('Hoja de Trabajo para listado'!$AB$155:$BA$1048576,MATCH($A415,'Hoja de Trabajo para listado'!$AB$155:$AB$1048576,0),MATCH((CUADRO!G$5&amp;$E415),'Hoja de Trabajo para listado'!$AB$151:$BA$151,0)),0)+IFERROR(INDEX('Hoja de Trabajo para listado'!$BC$155:$CB$1048576,MATCH($A415,'Hoja de Trabajo para listado'!$BC$155:$BC$1048576,0),MATCH((CUADRO!G$5&amp;$E415),'Hoja de Trabajo para listado'!$BC$151:$CB$151,0)),0)+IFERROR(INDEX('Hoja de Trabajo para listado'!$DE$153:$DG$274,MATCH($A415,'Hoja de Trabajo para listado'!$DE$153:$DE$1048576,0),MATCH((CUADRO!G$5&amp;$E415),'Hoja de Trabajo para listado'!$DE$151:$DG$151,0)),0)+IFERROR(INDEX('Hoja de Trabajo para listado'!$CD$155:$DC$1048576,MATCH($A415,'Hoja de Trabajo para listado'!$CD$155:$CD$1048576,0),MATCH((CUADRO!G$5&amp;$E415),'Hoja de Trabajo para listado'!$CD$151:$DC$151,0)),0)</f>
        <v>0</v>
      </c>
      <c r="H415" s="316">
        <f ca="1">+IFERROR(INDEX('Hoja de Trabajo para listado'!$A$155:$Z$1048576,MATCH($A415,'Hoja de Trabajo para listado'!$A$155:$A$1048576,0),MATCH((CUADRO!H$5&amp;$E415),'Hoja de Trabajo para listado'!$A$151:$Z$151,0)),0)+IFERROR(INDEX('Hoja de Trabajo para listado'!$AB$155:$BA$1048576,MATCH($A415,'Hoja de Trabajo para listado'!$AB$155:$AB$1048576,0),MATCH((CUADRO!H$5&amp;$E415),'Hoja de Trabajo para listado'!$AB$151:$BA$151,0)),0)+IFERROR(INDEX('Hoja de Trabajo para listado'!$BC$155:$CB$1048576,MATCH($A415,'Hoja de Trabajo para listado'!$BC$155:$BC$1048576,0),MATCH((CUADRO!H$5&amp;$E415),'Hoja de Trabajo para listado'!$BC$151:$CB$151,0)),0)+IFERROR(INDEX('Hoja de Trabajo para listado'!$DE$153:$DG$274,MATCH($A415,'Hoja de Trabajo para listado'!$DE$153:$DE$1048576,0),MATCH((CUADRO!H$5&amp;$E415),'Hoja de Trabajo para listado'!$DE$151:$DG$151,0)),0)+IFERROR(INDEX('Hoja de Trabajo para listado'!$CD$155:$DC$1048576,MATCH($A415,'Hoja de Trabajo para listado'!$CD$155:$CD$1048576,0),MATCH((CUADRO!H$5&amp;$E415),'Hoja de Trabajo para listado'!$CD$151:$DC$151,0)),0)</f>
        <v>0</v>
      </c>
      <c r="I415" s="316">
        <f ca="1">+IFERROR(INDEX('Hoja de Trabajo para listado'!$A$155:$Z$1048576,MATCH($A415,'Hoja de Trabajo para listado'!$A$155:$A$1048576,0),MATCH((CUADRO!I$5&amp;$E415),'Hoja de Trabajo para listado'!$A$151:$Z$151,0)),0)+IFERROR(INDEX('Hoja de Trabajo para listado'!$AB$155:$BA$1048576,MATCH($A415,'Hoja de Trabajo para listado'!$AB$155:$AB$1048576,0),MATCH((CUADRO!I$5&amp;$E415),'Hoja de Trabajo para listado'!$AB$151:$BA$151,0)),0)+IFERROR(INDEX('Hoja de Trabajo para listado'!$BC$155:$CB$1048576,MATCH($A415,'Hoja de Trabajo para listado'!$BC$155:$BC$1048576,0),MATCH((CUADRO!I$5&amp;$E415),'Hoja de Trabajo para listado'!$BC$151:$CB$151,0)),0)+IFERROR(INDEX('Hoja de Trabajo para listado'!$DE$153:$DG$274,MATCH($A415,'Hoja de Trabajo para listado'!$DE$153:$DE$1048576,0),MATCH((CUADRO!I$5&amp;$E415),'Hoja de Trabajo para listado'!$DE$151:$DG$151,0)),0)+IFERROR(INDEX('Hoja de Trabajo para listado'!$CD$155:$DC$1048576,MATCH($A415,'Hoja de Trabajo para listado'!$CD$155:$CD$1048576,0),MATCH((CUADRO!I$5&amp;$E415),'Hoja de Trabajo para listado'!$CD$151:$DC$151,0)),0)</f>
        <v>0</v>
      </c>
      <c r="J415" s="316">
        <f ca="1">+IFERROR(INDEX('Hoja de Trabajo para listado'!$A$155:$Z$1048576,MATCH($A415,'Hoja de Trabajo para listado'!$A$155:$A$1048576,0),MATCH((CUADRO!J$5&amp;$E415),'Hoja de Trabajo para listado'!$A$151:$Z$151,0)),0)+IFERROR(INDEX('Hoja de Trabajo para listado'!$AB$155:$BA$1048576,MATCH($A415,'Hoja de Trabajo para listado'!$AB$155:$AB$1048576,0),MATCH((CUADRO!J$5&amp;$E415),'Hoja de Trabajo para listado'!$AB$151:$BA$151,0)),0)+IFERROR(INDEX('Hoja de Trabajo para listado'!$BC$155:$CB$1048576,MATCH($A415,'Hoja de Trabajo para listado'!$BC$155:$BC$1048576,0),MATCH((CUADRO!J$5&amp;$E415),'Hoja de Trabajo para listado'!$BC$151:$CB$151,0)),0)+IFERROR(INDEX('Hoja de Trabajo para listado'!$DE$153:$DG$274,MATCH($A415,'Hoja de Trabajo para listado'!$DE$153:$DE$1048576,0),MATCH((CUADRO!J$5&amp;$E415),'Hoja de Trabajo para listado'!$DE$151:$DG$151,0)),0)+IFERROR(INDEX('Hoja de Trabajo para listado'!$CD$155:$DC$1048576,MATCH($A415,'Hoja de Trabajo para listado'!$CD$155:$CD$1048576,0),MATCH((CUADRO!J$5&amp;$E415),'Hoja de Trabajo para listado'!$CD$151:$DC$151,0)),0)</f>
        <v>0</v>
      </c>
      <c r="K415" s="316">
        <f ca="1">+IFERROR(INDEX('Hoja de Trabajo para listado'!$A$155:$Z$1048576,MATCH($A415,'Hoja de Trabajo para listado'!$A$155:$A$1048576,0),MATCH((CUADRO!K$5&amp;$E415),'Hoja de Trabajo para listado'!$A$151:$Z$151,0)),0)+IFERROR(INDEX('Hoja de Trabajo para listado'!$AB$155:$BA$1048576,MATCH($A415,'Hoja de Trabajo para listado'!$AB$155:$AB$1048576,0),MATCH((CUADRO!K$5&amp;$E415),'Hoja de Trabajo para listado'!$AB$151:$BA$151,0)),0)+IFERROR(INDEX('Hoja de Trabajo para listado'!$BC$155:$CB$1048576,MATCH($A415,'Hoja de Trabajo para listado'!$BC$155:$BC$1048576,0),MATCH((CUADRO!K$5&amp;$E415),'Hoja de Trabajo para listado'!$BC$151:$CB$151,0)),0)+IFERROR(INDEX('Hoja de Trabajo para listado'!$DE$153:$DG$274,MATCH($A415,'Hoja de Trabajo para listado'!$DE$153:$DE$1048576,0),MATCH((CUADRO!K$5&amp;$E415),'Hoja de Trabajo para listado'!$DE$151:$DG$151,0)),0)+IFERROR(INDEX('Hoja de Trabajo para listado'!$CD$155:$DC$1048576,MATCH($A415,'Hoja de Trabajo para listado'!$CD$155:$CD$1048576,0),MATCH((CUADRO!K$5&amp;$E415),'Hoja de Trabajo para listado'!$CD$151:$DC$151,0)),0)</f>
        <v>0</v>
      </c>
      <c r="L415" s="316">
        <f ca="1">+IFERROR(INDEX('Hoja de Trabajo para listado'!$A$155:$Z$1048576,MATCH($A415,'Hoja de Trabajo para listado'!$A$155:$A$1048576,0),MATCH((CUADRO!L$5&amp;$E415),'Hoja de Trabajo para listado'!$A$151:$Z$151,0)),0)+IFERROR(INDEX('Hoja de Trabajo para listado'!$AB$155:$BA$1048576,MATCH($A415,'Hoja de Trabajo para listado'!$AB$155:$AB$1048576,0),MATCH((CUADRO!L$5&amp;$E415),'Hoja de Trabajo para listado'!$AB$151:$BA$151,0)),0)+IFERROR(INDEX('Hoja de Trabajo para listado'!$BC$155:$CB$1048576,MATCH($A415,'Hoja de Trabajo para listado'!$BC$155:$BC$1048576,0),MATCH((CUADRO!L$5&amp;$E415),'Hoja de Trabajo para listado'!$BC$151:$CB$151,0)),0)+IFERROR(INDEX('Hoja de Trabajo para listado'!$DE$153:$DG$274,MATCH($A415,'Hoja de Trabajo para listado'!$DE$153:$DE$1048576,0),MATCH((CUADRO!L$5&amp;$E415),'Hoja de Trabajo para listado'!$DE$151:$DG$151,0)),0)+IFERROR(INDEX('Hoja de Trabajo para listado'!$CD$155:$DC$1048576,MATCH($A415,'Hoja de Trabajo para listado'!$CD$155:$CD$1048576,0),MATCH((CUADRO!L$5&amp;$E415),'Hoja de Trabajo para listado'!$CD$151:$DC$151,0)),0)</f>
        <v>0</v>
      </c>
      <c r="M415" s="316">
        <f ca="1">+IFERROR(INDEX('Hoja de Trabajo para listado'!$A$155:$Z$1048576,MATCH($A415,'Hoja de Trabajo para listado'!$A$155:$A$1048576,0),MATCH((CUADRO!M$5&amp;$E415),'Hoja de Trabajo para listado'!$A$151:$Z$151,0)),0)+IFERROR(INDEX('Hoja de Trabajo para listado'!$AB$155:$BA$1048576,MATCH($A415,'Hoja de Trabajo para listado'!$AB$155:$AB$1048576,0),MATCH((CUADRO!M$5&amp;$E415),'Hoja de Trabajo para listado'!$AB$151:$BA$151,0)),0)+IFERROR(INDEX('Hoja de Trabajo para listado'!$BC$155:$CB$1048576,MATCH($A415,'Hoja de Trabajo para listado'!$BC$155:$BC$1048576,0),MATCH((CUADRO!M$5&amp;$E415),'Hoja de Trabajo para listado'!$BC$151:$CB$151,0)),0)+IFERROR(INDEX('Hoja de Trabajo para listado'!$DE$153:$DG$274,MATCH($A415,'Hoja de Trabajo para listado'!$DE$153:$DE$1048576,0),MATCH((CUADRO!M$5&amp;$E415),'Hoja de Trabajo para listado'!$DE$151:$DG$151,0)),0)+IFERROR(INDEX('Hoja de Trabajo para listado'!$CD$155:$DC$1048576,MATCH($A415,'Hoja de Trabajo para listado'!$CD$155:$CD$1048576,0),MATCH((CUADRO!M$5&amp;$E415),'Hoja de Trabajo para listado'!$CD$151:$DC$151,0)),0)</f>
        <v>0</v>
      </c>
      <c r="N415" s="316">
        <f ca="1">+IFERROR(INDEX('Hoja de Trabajo para listado'!$A$155:$Z$1048576,MATCH($A415,'Hoja de Trabajo para listado'!$A$155:$A$1048576,0),MATCH((CUADRO!N$5&amp;$E415),'Hoja de Trabajo para listado'!$A$151:$Z$151,0)),0)+IFERROR(INDEX('Hoja de Trabajo para listado'!$AB$155:$BA$1048576,MATCH($A415,'Hoja de Trabajo para listado'!$AB$155:$AB$1048576,0),MATCH((CUADRO!N$5&amp;$E415),'Hoja de Trabajo para listado'!$AB$151:$BA$151,0)),0)+IFERROR(INDEX('Hoja de Trabajo para listado'!$BC$155:$CB$1048576,MATCH($A415,'Hoja de Trabajo para listado'!$BC$155:$BC$1048576,0),MATCH((CUADRO!N$5&amp;$E415),'Hoja de Trabajo para listado'!$BC$151:$CB$151,0)),0)+IFERROR(INDEX('Hoja de Trabajo para listado'!$DE$153:$DG$274,MATCH($A415,'Hoja de Trabajo para listado'!$DE$153:$DE$1048576,0),MATCH((CUADRO!N$5&amp;$E415),'Hoja de Trabajo para listado'!$DE$151:$DG$151,0)),0)+IFERROR(INDEX('Hoja de Trabajo para listado'!$CD$155:$DC$1048576,MATCH($A415,'Hoja de Trabajo para listado'!$CD$155:$CD$1048576,0),MATCH((CUADRO!N$5&amp;$E415),'Hoja de Trabajo para listado'!$CD$151:$DC$151,0)),0)</f>
        <v>0</v>
      </c>
      <c r="O415" s="316">
        <f ca="1">+IFERROR(INDEX('Hoja de Trabajo para listado'!$A$155:$Z$1048576,MATCH($A415,'Hoja de Trabajo para listado'!$A$155:$A$1048576,0),MATCH((CUADRO!O$5&amp;$E415),'Hoja de Trabajo para listado'!$A$151:$Z$151,0)),0)+IFERROR(INDEX('Hoja de Trabajo para listado'!$AB$155:$BA$1048576,MATCH($A415,'Hoja de Trabajo para listado'!$AB$155:$AB$1048576,0),MATCH((CUADRO!O$5&amp;$E415),'Hoja de Trabajo para listado'!$AB$151:$BA$151,0)),0)+IFERROR(INDEX('Hoja de Trabajo para listado'!$BC$155:$CB$1048576,MATCH($A415,'Hoja de Trabajo para listado'!$BC$155:$BC$1048576,0),MATCH((CUADRO!O$5&amp;$E415),'Hoja de Trabajo para listado'!$BC$151:$CB$151,0)),0)+IFERROR(INDEX('Hoja de Trabajo para listado'!$DE$153:$DG$274,MATCH($A415,'Hoja de Trabajo para listado'!$DE$153:$DE$1048576,0),MATCH((CUADRO!O$5&amp;$E415),'Hoja de Trabajo para listado'!$DE$151:$DG$151,0)),0)+IFERROR(INDEX('Hoja de Trabajo para listado'!$CD$155:$DC$1048576,MATCH($A415,'Hoja de Trabajo para listado'!$CD$155:$CD$1048576,0),MATCH((CUADRO!O$5&amp;$E415),'Hoja de Trabajo para listado'!$CD$151:$DC$151,0)),0)</f>
        <v>0</v>
      </c>
      <c r="P415" s="316">
        <f ca="1">+IFERROR(INDEX('Hoja de Trabajo para listado'!$A$155:$Z$1048576,MATCH($A415,'Hoja de Trabajo para listado'!$A$155:$A$1048576,0),MATCH((CUADRO!P$5&amp;$E415),'Hoja de Trabajo para listado'!$A$151:$Z$151,0)),0)+IFERROR(INDEX('Hoja de Trabajo para listado'!$AB$155:$BA$1048576,MATCH($A415,'Hoja de Trabajo para listado'!$AB$155:$AB$1048576,0),MATCH((CUADRO!P$5&amp;$E415),'Hoja de Trabajo para listado'!$AB$151:$BA$151,0)),0)+IFERROR(INDEX('Hoja de Trabajo para listado'!$BC$155:$CB$1048576,MATCH($A415,'Hoja de Trabajo para listado'!$BC$155:$BC$1048576,0),MATCH((CUADRO!P$5&amp;$E415),'Hoja de Trabajo para listado'!$BC$151:$CB$151,0)),0)+IFERROR(INDEX('Hoja de Trabajo para listado'!$DE$153:$DG$274,MATCH($A415,'Hoja de Trabajo para listado'!$DE$153:$DE$1048576,0),MATCH((CUADRO!P$5&amp;$E415),'Hoja de Trabajo para listado'!$DE$151:$DG$151,0)),0)+IFERROR(INDEX('Hoja de Trabajo para listado'!$CD$155:$DC$1048576,MATCH($A415,'Hoja de Trabajo para listado'!$CD$155:$CD$1048576,0),MATCH((CUADRO!P$5&amp;$E415),'Hoja de Trabajo para listado'!$CD$151:$DC$151,0)),0)</f>
        <v>0</v>
      </c>
      <c r="Q415" s="316">
        <f ca="1">+IFERROR(INDEX('Hoja de Trabajo para listado'!$A$155:$Z$1048576,MATCH($A415,'Hoja de Trabajo para listado'!$A$155:$A$1048576,0),MATCH((CUADRO!Q$5&amp;$E415),'Hoja de Trabajo para listado'!$A$151:$Z$151,0)),0)+IFERROR(INDEX('Hoja de Trabajo para listado'!$AB$155:$BA$1048576,MATCH($A415,'Hoja de Trabajo para listado'!$AB$155:$AB$1048576,0),MATCH((CUADRO!Q$5&amp;$E415),'Hoja de Trabajo para listado'!$AB$151:$BA$151,0)),0)+IFERROR(INDEX('Hoja de Trabajo para listado'!$BC$155:$CB$1048576,MATCH($A415,'Hoja de Trabajo para listado'!$BC$155:$BC$1048576,0),MATCH((CUADRO!Q$5&amp;$E415),'Hoja de Trabajo para listado'!$BC$151:$CB$151,0)),0)+IFERROR(INDEX('Hoja de Trabajo para listado'!$DE$153:$DG$274,MATCH($A415,'Hoja de Trabajo para listado'!$DE$153:$DE$1048576,0),MATCH((CUADRO!Q$5&amp;$E415),'Hoja de Trabajo para listado'!$DE$151:$DG$151,0)),0)+IFERROR(INDEX('Hoja de Trabajo para listado'!$CD$155:$DC$1048576,MATCH($A415,'Hoja de Trabajo para listado'!$CD$155:$CD$1048576,0),MATCH((CUADRO!Q$5&amp;$E415),'Hoja de Trabajo para listado'!$CD$151:$DC$151,0)),0)</f>
        <v>0</v>
      </c>
      <c r="R415" s="316">
        <f t="shared" ca="1" si="12"/>
        <v>0</v>
      </c>
      <c r="S415" s="344">
        <f ca="1">+R414+R415</f>
        <v>0</v>
      </c>
      <c r="T415" s="316">
        <f ca="1">+S415</f>
        <v>0</v>
      </c>
      <c r="U415" s="315">
        <f t="shared" si="13"/>
        <v>2</v>
      </c>
      <c r="V415" s="319" t="str">
        <f>+VLOOKUP(A415,bd_lista!$A$3:$E$593,5,FALSE)</f>
        <v>Gobiernos Autonomos Municipales</v>
      </c>
      <c r="W415" s="426"/>
    </row>
    <row r="416" spans="1:23" ht="15" hidden="1" customHeight="1">
      <c r="A416" s="325">
        <v>1327</v>
      </c>
      <c r="B416" s="427">
        <f>+A416</f>
        <v>1327</v>
      </c>
      <c r="C416" s="318" t="str">
        <f>+VLOOKUP(A416,bd_lista!$A$3:$C$593,3,FALSE)</f>
        <v>Gobierno Autónomo Municipal de Capinota</v>
      </c>
      <c r="D416" s="429" t="str">
        <f>+C416</f>
        <v>Gobierno Autónomo Municipal de Capinota</v>
      </c>
      <c r="E416" s="346" t="s">
        <v>1418</v>
      </c>
      <c r="F416" s="314">
        <f ca="1">+IFERROR(INDEX('Hoja de Trabajo para listado'!$A$155:$Z$1048576,MATCH($A416,'Hoja de Trabajo para listado'!$A$155:$A$1048576,0),MATCH((CUADRO!F$5&amp;$E416),'Hoja de Trabajo para listado'!$A$151:$Z$151,0)),0)+IFERROR(INDEX('Hoja de Trabajo para listado'!$AB$155:$BA$1048576,MATCH($A416,'Hoja de Trabajo para listado'!$AB$155:$AB$1048576,0),MATCH((CUADRO!F$5&amp;$E416),'Hoja de Trabajo para listado'!$AB$151:$BA$151,0)),0)+IFERROR(INDEX('Hoja de Trabajo para listado'!$BC$155:$CB$1048576,MATCH($A416,'Hoja de Trabajo para listado'!$BC$155:$BC$1048576,0),MATCH((CUADRO!F$5&amp;$E416),'Hoja de Trabajo para listado'!$BC$151:$CB$151,0)),0)+IFERROR(INDEX('Hoja de Trabajo para listado'!$DE$153:$DG$274,MATCH($A416,'Hoja de Trabajo para listado'!$DE$153:$DE$1048576,0),MATCH((CUADRO!F$5&amp;$E416),'Hoja de Trabajo para listado'!$DE$151:$DG$151,0)),0)+IFERROR(INDEX('Hoja de Trabajo para listado'!$CD$155:$DC$1048576,MATCH($A416,'Hoja de Trabajo para listado'!$CD$155:$CD$1048576,0),MATCH((CUADRO!F$5&amp;$E416),'Hoja de Trabajo para listado'!$CD$151:$DC$151,0)),0)</f>
        <v>0</v>
      </c>
      <c r="G416" s="314">
        <f ca="1">+IFERROR(INDEX('Hoja de Trabajo para listado'!$A$155:$Z$1048576,MATCH($A416,'Hoja de Trabajo para listado'!$A$155:$A$1048576,0),MATCH((CUADRO!G$5&amp;$E416),'Hoja de Trabajo para listado'!$A$151:$Z$151,0)),0)+IFERROR(INDEX('Hoja de Trabajo para listado'!$AB$155:$BA$1048576,MATCH($A416,'Hoja de Trabajo para listado'!$AB$155:$AB$1048576,0),MATCH((CUADRO!G$5&amp;$E416),'Hoja de Trabajo para listado'!$AB$151:$BA$151,0)),0)+IFERROR(INDEX('Hoja de Trabajo para listado'!$BC$155:$CB$1048576,MATCH($A416,'Hoja de Trabajo para listado'!$BC$155:$BC$1048576,0),MATCH((CUADRO!G$5&amp;$E416),'Hoja de Trabajo para listado'!$BC$151:$CB$151,0)),0)+IFERROR(INDEX('Hoja de Trabajo para listado'!$DE$153:$DG$274,MATCH($A416,'Hoja de Trabajo para listado'!$DE$153:$DE$1048576,0),MATCH((CUADRO!G$5&amp;$E416),'Hoja de Trabajo para listado'!$DE$151:$DG$151,0)),0)+IFERROR(INDEX('Hoja de Trabajo para listado'!$CD$155:$DC$1048576,MATCH($A416,'Hoja de Trabajo para listado'!$CD$155:$CD$1048576,0),MATCH((CUADRO!G$5&amp;$E416),'Hoja de Trabajo para listado'!$CD$151:$DC$151,0)),0)</f>
        <v>0</v>
      </c>
      <c r="H416" s="314">
        <f ca="1">+IFERROR(INDEX('Hoja de Trabajo para listado'!$A$155:$Z$1048576,MATCH($A416,'Hoja de Trabajo para listado'!$A$155:$A$1048576,0),MATCH((CUADRO!H$5&amp;$E416),'Hoja de Trabajo para listado'!$A$151:$Z$151,0)),0)+IFERROR(INDEX('Hoja de Trabajo para listado'!$AB$155:$BA$1048576,MATCH($A416,'Hoja de Trabajo para listado'!$AB$155:$AB$1048576,0),MATCH((CUADRO!H$5&amp;$E416),'Hoja de Trabajo para listado'!$AB$151:$BA$151,0)),0)+IFERROR(INDEX('Hoja de Trabajo para listado'!$BC$155:$CB$1048576,MATCH($A416,'Hoja de Trabajo para listado'!$BC$155:$BC$1048576,0),MATCH((CUADRO!H$5&amp;$E416),'Hoja de Trabajo para listado'!$BC$151:$CB$151,0)),0)+IFERROR(INDEX('Hoja de Trabajo para listado'!$DE$153:$DG$274,MATCH($A416,'Hoja de Trabajo para listado'!$DE$153:$DE$1048576,0),MATCH((CUADRO!H$5&amp;$E416),'Hoja de Trabajo para listado'!$DE$151:$DG$151,0)),0)+IFERROR(INDEX('Hoja de Trabajo para listado'!$CD$155:$DC$1048576,MATCH($A416,'Hoja de Trabajo para listado'!$CD$155:$CD$1048576,0),MATCH((CUADRO!H$5&amp;$E416),'Hoja de Trabajo para listado'!$CD$151:$DC$151,0)),0)</f>
        <v>0</v>
      </c>
      <c r="I416" s="314">
        <f ca="1">+IFERROR(INDEX('Hoja de Trabajo para listado'!$A$155:$Z$1048576,MATCH($A416,'Hoja de Trabajo para listado'!$A$155:$A$1048576,0),MATCH((CUADRO!I$5&amp;$E416),'Hoja de Trabajo para listado'!$A$151:$Z$151,0)),0)+IFERROR(INDEX('Hoja de Trabajo para listado'!$AB$155:$BA$1048576,MATCH($A416,'Hoja de Trabajo para listado'!$AB$155:$AB$1048576,0),MATCH((CUADRO!I$5&amp;$E416),'Hoja de Trabajo para listado'!$AB$151:$BA$151,0)),0)+IFERROR(INDEX('Hoja de Trabajo para listado'!$BC$155:$CB$1048576,MATCH($A416,'Hoja de Trabajo para listado'!$BC$155:$BC$1048576,0),MATCH((CUADRO!I$5&amp;$E416),'Hoja de Trabajo para listado'!$BC$151:$CB$151,0)),0)+IFERROR(INDEX('Hoja de Trabajo para listado'!$DE$153:$DG$274,MATCH($A416,'Hoja de Trabajo para listado'!$DE$153:$DE$1048576,0),MATCH((CUADRO!I$5&amp;$E416),'Hoja de Trabajo para listado'!$DE$151:$DG$151,0)),0)+IFERROR(INDEX('Hoja de Trabajo para listado'!$CD$155:$DC$1048576,MATCH($A416,'Hoja de Trabajo para listado'!$CD$155:$CD$1048576,0),MATCH((CUADRO!I$5&amp;$E416),'Hoja de Trabajo para listado'!$CD$151:$DC$151,0)),0)</f>
        <v>0</v>
      </c>
      <c r="J416" s="314">
        <f ca="1">+IFERROR(INDEX('Hoja de Trabajo para listado'!$A$155:$Z$1048576,MATCH($A416,'Hoja de Trabajo para listado'!$A$155:$A$1048576,0),MATCH((CUADRO!J$5&amp;$E416),'Hoja de Trabajo para listado'!$A$151:$Z$151,0)),0)+IFERROR(INDEX('Hoja de Trabajo para listado'!$AB$155:$BA$1048576,MATCH($A416,'Hoja de Trabajo para listado'!$AB$155:$AB$1048576,0),MATCH((CUADRO!J$5&amp;$E416),'Hoja de Trabajo para listado'!$AB$151:$BA$151,0)),0)+IFERROR(INDEX('Hoja de Trabajo para listado'!$BC$155:$CB$1048576,MATCH($A416,'Hoja de Trabajo para listado'!$BC$155:$BC$1048576,0),MATCH((CUADRO!J$5&amp;$E416),'Hoja de Trabajo para listado'!$BC$151:$CB$151,0)),0)+IFERROR(INDEX('Hoja de Trabajo para listado'!$DE$153:$DG$274,MATCH($A416,'Hoja de Trabajo para listado'!$DE$153:$DE$1048576,0),MATCH((CUADRO!J$5&amp;$E416),'Hoja de Trabajo para listado'!$DE$151:$DG$151,0)),0)+IFERROR(INDEX('Hoja de Trabajo para listado'!$CD$155:$DC$1048576,MATCH($A416,'Hoja de Trabajo para listado'!$CD$155:$CD$1048576,0),MATCH((CUADRO!J$5&amp;$E416),'Hoja de Trabajo para listado'!$CD$151:$DC$151,0)),0)</f>
        <v>0</v>
      </c>
      <c r="K416" s="314">
        <f ca="1">+IFERROR(INDEX('Hoja de Trabajo para listado'!$A$155:$Z$1048576,MATCH($A416,'Hoja de Trabajo para listado'!$A$155:$A$1048576,0),MATCH((CUADRO!K$5&amp;$E416),'Hoja de Trabajo para listado'!$A$151:$Z$151,0)),0)+IFERROR(INDEX('Hoja de Trabajo para listado'!$AB$155:$BA$1048576,MATCH($A416,'Hoja de Trabajo para listado'!$AB$155:$AB$1048576,0),MATCH((CUADRO!K$5&amp;$E416),'Hoja de Trabajo para listado'!$AB$151:$BA$151,0)),0)+IFERROR(INDEX('Hoja de Trabajo para listado'!$BC$155:$CB$1048576,MATCH($A416,'Hoja de Trabajo para listado'!$BC$155:$BC$1048576,0),MATCH((CUADRO!K$5&amp;$E416),'Hoja de Trabajo para listado'!$BC$151:$CB$151,0)),0)+IFERROR(INDEX('Hoja de Trabajo para listado'!$DE$153:$DG$274,MATCH($A416,'Hoja de Trabajo para listado'!$DE$153:$DE$1048576,0),MATCH((CUADRO!K$5&amp;$E416),'Hoja de Trabajo para listado'!$DE$151:$DG$151,0)),0)+IFERROR(INDEX('Hoja de Trabajo para listado'!$CD$155:$DC$1048576,MATCH($A416,'Hoja de Trabajo para listado'!$CD$155:$CD$1048576,0),MATCH((CUADRO!K$5&amp;$E416),'Hoja de Trabajo para listado'!$CD$151:$DC$151,0)),0)</f>
        <v>0</v>
      </c>
      <c r="L416" s="314">
        <f ca="1">+IFERROR(INDEX('Hoja de Trabajo para listado'!$A$155:$Z$1048576,MATCH($A416,'Hoja de Trabajo para listado'!$A$155:$A$1048576,0),MATCH((CUADRO!L$5&amp;$E416),'Hoja de Trabajo para listado'!$A$151:$Z$151,0)),0)+IFERROR(INDEX('Hoja de Trabajo para listado'!$AB$155:$BA$1048576,MATCH($A416,'Hoja de Trabajo para listado'!$AB$155:$AB$1048576,0),MATCH((CUADRO!L$5&amp;$E416),'Hoja de Trabajo para listado'!$AB$151:$BA$151,0)),0)+IFERROR(INDEX('Hoja de Trabajo para listado'!$BC$155:$CB$1048576,MATCH($A416,'Hoja de Trabajo para listado'!$BC$155:$BC$1048576,0),MATCH((CUADRO!L$5&amp;$E416),'Hoja de Trabajo para listado'!$BC$151:$CB$151,0)),0)+IFERROR(INDEX('Hoja de Trabajo para listado'!$DE$153:$DG$274,MATCH($A416,'Hoja de Trabajo para listado'!$DE$153:$DE$1048576,0),MATCH((CUADRO!L$5&amp;$E416),'Hoja de Trabajo para listado'!$DE$151:$DG$151,0)),0)+IFERROR(INDEX('Hoja de Trabajo para listado'!$CD$155:$DC$1048576,MATCH($A416,'Hoja de Trabajo para listado'!$CD$155:$CD$1048576,0),MATCH((CUADRO!L$5&amp;$E416),'Hoja de Trabajo para listado'!$CD$151:$DC$151,0)),0)</f>
        <v>0</v>
      </c>
      <c r="M416" s="314">
        <f ca="1">+IFERROR(INDEX('Hoja de Trabajo para listado'!$A$155:$Z$1048576,MATCH($A416,'Hoja de Trabajo para listado'!$A$155:$A$1048576,0),MATCH((CUADRO!M$5&amp;$E416),'Hoja de Trabajo para listado'!$A$151:$Z$151,0)),0)+IFERROR(INDEX('Hoja de Trabajo para listado'!$AB$155:$BA$1048576,MATCH($A416,'Hoja de Trabajo para listado'!$AB$155:$AB$1048576,0),MATCH((CUADRO!M$5&amp;$E416),'Hoja de Trabajo para listado'!$AB$151:$BA$151,0)),0)+IFERROR(INDEX('Hoja de Trabajo para listado'!$BC$155:$CB$1048576,MATCH($A416,'Hoja de Trabajo para listado'!$BC$155:$BC$1048576,0),MATCH((CUADRO!M$5&amp;$E416),'Hoja de Trabajo para listado'!$BC$151:$CB$151,0)),0)+IFERROR(INDEX('Hoja de Trabajo para listado'!$DE$153:$DG$274,MATCH($A416,'Hoja de Trabajo para listado'!$DE$153:$DE$1048576,0),MATCH((CUADRO!M$5&amp;$E416),'Hoja de Trabajo para listado'!$DE$151:$DG$151,0)),0)+IFERROR(INDEX('Hoja de Trabajo para listado'!$CD$155:$DC$1048576,MATCH($A416,'Hoja de Trabajo para listado'!$CD$155:$CD$1048576,0),MATCH((CUADRO!M$5&amp;$E416),'Hoja de Trabajo para listado'!$CD$151:$DC$151,0)),0)</f>
        <v>0</v>
      </c>
      <c r="N416" s="314">
        <f ca="1">+IFERROR(INDEX('Hoja de Trabajo para listado'!$A$155:$Z$1048576,MATCH($A416,'Hoja de Trabajo para listado'!$A$155:$A$1048576,0),MATCH((CUADRO!N$5&amp;$E416),'Hoja de Trabajo para listado'!$A$151:$Z$151,0)),0)+IFERROR(INDEX('Hoja de Trabajo para listado'!$AB$155:$BA$1048576,MATCH($A416,'Hoja de Trabajo para listado'!$AB$155:$AB$1048576,0),MATCH((CUADRO!N$5&amp;$E416),'Hoja de Trabajo para listado'!$AB$151:$BA$151,0)),0)+IFERROR(INDEX('Hoja de Trabajo para listado'!$BC$155:$CB$1048576,MATCH($A416,'Hoja de Trabajo para listado'!$BC$155:$BC$1048576,0),MATCH((CUADRO!N$5&amp;$E416),'Hoja de Trabajo para listado'!$BC$151:$CB$151,0)),0)+IFERROR(INDEX('Hoja de Trabajo para listado'!$DE$153:$DG$274,MATCH($A416,'Hoja de Trabajo para listado'!$DE$153:$DE$1048576,0),MATCH((CUADRO!N$5&amp;$E416),'Hoja de Trabajo para listado'!$DE$151:$DG$151,0)),0)+IFERROR(INDEX('Hoja de Trabajo para listado'!$CD$155:$DC$1048576,MATCH($A416,'Hoja de Trabajo para listado'!$CD$155:$CD$1048576,0),MATCH((CUADRO!N$5&amp;$E416),'Hoja de Trabajo para listado'!$CD$151:$DC$151,0)),0)</f>
        <v>0</v>
      </c>
      <c r="O416" s="314">
        <f ca="1">+IFERROR(INDEX('Hoja de Trabajo para listado'!$A$155:$Z$1048576,MATCH($A416,'Hoja de Trabajo para listado'!$A$155:$A$1048576,0),MATCH((CUADRO!O$5&amp;$E416),'Hoja de Trabajo para listado'!$A$151:$Z$151,0)),0)+IFERROR(INDEX('Hoja de Trabajo para listado'!$AB$155:$BA$1048576,MATCH($A416,'Hoja de Trabajo para listado'!$AB$155:$AB$1048576,0),MATCH((CUADRO!O$5&amp;$E416),'Hoja de Trabajo para listado'!$AB$151:$BA$151,0)),0)+IFERROR(INDEX('Hoja de Trabajo para listado'!$BC$155:$CB$1048576,MATCH($A416,'Hoja de Trabajo para listado'!$BC$155:$BC$1048576,0),MATCH((CUADRO!O$5&amp;$E416),'Hoja de Trabajo para listado'!$BC$151:$CB$151,0)),0)+IFERROR(INDEX('Hoja de Trabajo para listado'!$DE$153:$DG$274,MATCH($A416,'Hoja de Trabajo para listado'!$DE$153:$DE$1048576,0),MATCH((CUADRO!O$5&amp;$E416),'Hoja de Trabajo para listado'!$DE$151:$DG$151,0)),0)+IFERROR(INDEX('Hoja de Trabajo para listado'!$CD$155:$DC$1048576,MATCH($A416,'Hoja de Trabajo para listado'!$CD$155:$CD$1048576,0),MATCH((CUADRO!O$5&amp;$E416),'Hoja de Trabajo para listado'!$CD$151:$DC$151,0)),0)</f>
        <v>0</v>
      </c>
      <c r="P416" s="314">
        <f ca="1">+IFERROR(INDEX('Hoja de Trabajo para listado'!$A$155:$Z$1048576,MATCH($A416,'Hoja de Trabajo para listado'!$A$155:$A$1048576,0),MATCH((CUADRO!P$5&amp;$E416),'Hoja de Trabajo para listado'!$A$151:$Z$151,0)),0)+IFERROR(INDEX('Hoja de Trabajo para listado'!$AB$155:$BA$1048576,MATCH($A416,'Hoja de Trabajo para listado'!$AB$155:$AB$1048576,0),MATCH((CUADRO!P$5&amp;$E416),'Hoja de Trabajo para listado'!$AB$151:$BA$151,0)),0)+IFERROR(INDEX('Hoja de Trabajo para listado'!$BC$155:$CB$1048576,MATCH($A416,'Hoja de Trabajo para listado'!$BC$155:$BC$1048576,0),MATCH((CUADRO!P$5&amp;$E416),'Hoja de Trabajo para listado'!$BC$151:$CB$151,0)),0)+IFERROR(INDEX('Hoja de Trabajo para listado'!$DE$153:$DG$274,MATCH($A416,'Hoja de Trabajo para listado'!$DE$153:$DE$1048576,0),MATCH((CUADRO!P$5&amp;$E416),'Hoja de Trabajo para listado'!$DE$151:$DG$151,0)),0)+IFERROR(INDEX('Hoja de Trabajo para listado'!$CD$155:$DC$1048576,MATCH($A416,'Hoja de Trabajo para listado'!$CD$155:$CD$1048576,0),MATCH((CUADRO!P$5&amp;$E416),'Hoja de Trabajo para listado'!$CD$151:$DC$151,0)),0)</f>
        <v>0</v>
      </c>
      <c r="Q416" s="314">
        <f ca="1">+IFERROR(INDEX('Hoja de Trabajo para listado'!$A$155:$Z$1048576,MATCH($A416,'Hoja de Trabajo para listado'!$A$155:$A$1048576,0),MATCH((CUADRO!Q$5&amp;$E416),'Hoja de Trabajo para listado'!$A$151:$Z$151,0)),0)+IFERROR(INDEX('Hoja de Trabajo para listado'!$AB$155:$BA$1048576,MATCH($A416,'Hoja de Trabajo para listado'!$AB$155:$AB$1048576,0),MATCH((CUADRO!Q$5&amp;$E416),'Hoja de Trabajo para listado'!$AB$151:$BA$151,0)),0)+IFERROR(INDEX('Hoja de Trabajo para listado'!$BC$155:$CB$1048576,MATCH($A416,'Hoja de Trabajo para listado'!$BC$155:$BC$1048576,0),MATCH((CUADRO!Q$5&amp;$E416),'Hoja de Trabajo para listado'!$BC$151:$CB$151,0)),0)+IFERROR(INDEX('Hoja de Trabajo para listado'!$DE$153:$DG$274,MATCH($A416,'Hoja de Trabajo para listado'!$DE$153:$DE$1048576,0),MATCH((CUADRO!Q$5&amp;$E416),'Hoja de Trabajo para listado'!$DE$151:$DG$151,0)),0)+IFERROR(INDEX('Hoja de Trabajo para listado'!$CD$155:$DC$1048576,MATCH($A416,'Hoja de Trabajo para listado'!$CD$155:$CD$1048576,0),MATCH((CUADRO!Q$5&amp;$E416),'Hoja de Trabajo para listado'!$CD$151:$DC$151,0)),0)</f>
        <v>0</v>
      </c>
      <c r="R416" s="314">
        <f t="shared" ca="1" si="12"/>
        <v>0</v>
      </c>
      <c r="S416" s="322"/>
      <c r="T416" s="314">
        <f ca="1">+T417</f>
        <v>0</v>
      </c>
      <c r="U416" s="313">
        <f t="shared" si="13"/>
        <v>1</v>
      </c>
      <c r="V416" s="319" t="str">
        <f>+VLOOKUP(A416,bd_lista!$A$3:$E$593,5,FALSE)</f>
        <v>Gobiernos Autonomos Municipales</v>
      </c>
      <c r="W416" s="425" t="str">
        <f>+V416</f>
        <v>Gobiernos Autonomos Municipales</v>
      </c>
    </row>
    <row r="417" spans="1:23" ht="15" hidden="1" customHeight="1">
      <c r="A417" s="325">
        <v>1327</v>
      </c>
      <c r="B417" s="428"/>
      <c r="C417" s="319" t="str">
        <f>+VLOOKUP(A417,bd_lista!$A$3:$C$593,3,FALSE)</f>
        <v>Gobierno Autónomo Municipal de Capinota</v>
      </c>
      <c r="D417" s="430"/>
      <c r="E417" s="347" t="s">
        <v>1419</v>
      </c>
      <c r="F417" s="316">
        <f ca="1">+IFERROR(INDEX('Hoja de Trabajo para listado'!$A$155:$Z$1048576,MATCH($A417,'Hoja de Trabajo para listado'!$A$155:$A$1048576,0),MATCH((CUADRO!F$5&amp;$E417),'Hoja de Trabajo para listado'!$A$151:$Z$151,0)),0)+IFERROR(INDEX('Hoja de Trabajo para listado'!$AB$155:$BA$1048576,MATCH($A417,'Hoja de Trabajo para listado'!$AB$155:$AB$1048576,0),MATCH((CUADRO!F$5&amp;$E417),'Hoja de Trabajo para listado'!$AB$151:$BA$151,0)),0)+IFERROR(INDEX('Hoja de Trabajo para listado'!$BC$155:$CB$1048576,MATCH($A417,'Hoja de Trabajo para listado'!$BC$155:$BC$1048576,0),MATCH((CUADRO!F$5&amp;$E417),'Hoja de Trabajo para listado'!$BC$151:$CB$151,0)),0)+IFERROR(INDEX('Hoja de Trabajo para listado'!$DE$153:$DG$274,MATCH($A417,'Hoja de Trabajo para listado'!$DE$153:$DE$1048576,0),MATCH((CUADRO!F$5&amp;$E417),'Hoja de Trabajo para listado'!$DE$151:$DG$151,0)),0)+IFERROR(INDEX('Hoja de Trabajo para listado'!$CD$155:$DC$1048576,MATCH($A417,'Hoja de Trabajo para listado'!$CD$155:$CD$1048576,0),MATCH((CUADRO!F$5&amp;$E417),'Hoja de Trabajo para listado'!$CD$151:$DC$151,0)),0)</f>
        <v>0</v>
      </c>
      <c r="G417" s="316">
        <f ca="1">+IFERROR(INDEX('Hoja de Trabajo para listado'!$A$155:$Z$1048576,MATCH($A417,'Hoja de Trabajo para listado'!$A$155:$A$1048576,0),MATCH((CUADRO!G$5&amp;$E417),'Hoja de Trabajo para listado'!$A$151:$Z$151,0)),0)+IFERROR(INDEX('Hoja de Trabajo para listado'!$AB$155:$BA$1048576,MATCH($A417,'Hoja de Trabajo para listado'!$AB$155:$AB$1048576,0),MATCH((CUADRO!G$5&amp;$E417),'Hoja de Trabajo para listado'!$AB$151:$BA$151,0)),0)+IFERROR(INDEX('Hoja de Trabajo para listado'!$BC$155:$CB$1048576,MATCH($A417,'Hoja de Trabajo para listado'!$BC$155:$BC$1048576,0),MATCH((CUADRO!G$5&amp;$E417),'Hoja de Trabajo para listado'!$BC$151:$CB$151,0)),0)+IFERROR(INDEX('Hoja de Trabajo para listado'!$DE$153:$DG$274,MATCH($A417,'Hoja de Trabajo para listado'!$DE$153:$DE$1048576,0),MATCH((CUADRO!G$5&amp;$E417),'Hoja de Trabajo para listado'!$DE$151:$DG$151,0)),0)+IFERROR(INDEX('Hoja de Trabajo para listado'!$CD$155:$DC$1048576,MATCH($A417,'Hoja de Trabajo para listado'!$CD$155:$CD$1048576,0),MATCH((CUADRO!G$5&amp;$E417),'Hoja de Trabajo para listado'!$CD$151:$DC$151,0)),0)</f>
        <v>0</v>
      </c>
      <c r="H417" s="316">
        <f ca="1">+IFERROR(INDEX('Hoja de Trabajo para listado'!$A$155:$Z$1048576,MATCH($A417,'Hoja de Trabajo para listado'!$A$155:$A$1048576,0),MATCH((CUADRO!H$5&amp;$E417),'Hoja de Trabajo para listado'!$A$151:$Z$151,0)),0)+IFERROR(INDEX('Hoja de Trabajo para listado'!$AB$155:$BA$1048576,MATCH($A417,'Hoja de Trabajo para listado'!$AB$155:$AB$1048576,0),MATCH((CUADRO!H$5&amp;$E417),'Hoja de Trabajo para listado'!$AB$151:$BA$151,0)),0)+IFERROR(INDEX('Hoja de Trabajo para listado'!$BC$155:$CB$1048576,MATCH($A417,'Hoja de Trabajo para listado'!$BC$155:$BC$1048576,0),MATCH((CUADRO!H$5&amp;$E417),'Hoja de Trabajo para listado'!$BC$151:$CB$151,0)),0)+IFERROR(INDEX('Hoja de Trabajo para listado'!$DE$153:$DG$274,MATCH($A417,'Hoja de Trabajo para listado'!$DE$153:$DE$1048576,0),MATCH((CUADRO!H$5&amp;$E417),'Hoja de Trabajo para listado'!$DE$151:$DG$151,0)),0)+IFERROR(INDEX('Hoja de Trabajo para listado'!$CD$155:$DC$1048576,MATCH($A417,'Hoja de Trabajo para listado'!$CD$155:$CD$1048576,0),MATCH((CUADRO!H$5&amp;$E417),'Hoja de Trabajo para listado'!$CD$151:$DC$151,0)),0)</f>
        <v>0</v>
      </c>
      <c r="I417" s="316">
        <f ca="1">+IFERROR(INDEX('Hoja de Trabajo para listado'!$A$155:$Z$1048576,MATCH($A417,'Hoja de Trabajo para listado'!$A$155:$A$1048576,0),MATCH((CUADRO!I$5&amp;$E417),'Hoja de Trabajo para listado'!$A$151:$Z$151,0)),0)+IFERROR(INDEX('Hoja de Trabajo para listado'!$AB$155:$BA$1048576,MATCH($A417,'Hoja de Trabajo para listado'!$AB$155:$AB$1048576,0),MATCH((CUADRO!I$5&amp;$E417),'Hoja de Trabajo para listado'!$AB$151:$BA$151,0)),0)+IFERROR(INDEX('Hoja de Trabajo para listado'!$BC$155:$CB$1048576,MATCH($A417,'Hoja de Trabajo para listado'!$BC$155:$BC$1048576,0),MATCH((CUADRO!I$5&amp;$E417),'Hoja de Trabajo para listado'!$BC$151:$CB$151,0)),0)+IFERROR(INDEX('Hoja de Trabajo para listado'!$DE$153:$DG$274,MATCH($A417,'Hoja de Trabajo para listado'!$DE$153:$DE$1048576,0),MATCH((CUADRO!I$5&amp;$E417),'Hoja de Trabajo para listado'!$DE$151:$DG$151,0)),0)+IFERROR(INDEX('Hoja de Trabajo para listado'!$CD$155:$DC$1048576,MATCH($A417,'Hoja de Trabajo para listado'!$CD$155:$CD$1048576,0),MATCH((CUADRO!I$5&amp;$E417),'Hoja de Trabajo para listado'!$CD$151:$DC$151,0)),0)</f>
        <v>0</v>
      </c>
      <c r="J417" s="316">
        <f ca="1">+IFERROR(INDEX('Hoja de Trabajo para listado'!$A$155:$Z$1048576,MATCH($A417,'Hoja de Trabajo para listado'!$A$155:$A$1048576,0),MATCH((CUADRO!J$5&amp;$E417),'Hoja de Trabajo para listado'!$A$151:$Z$151,0)),0)+IFERROR(INDEX('Hoja de Trabajo para listado'!$AB$155:$BA$1048576,MATCH($A417,'Hoja de Trabajo para listado'!$AB$155:$AB$1048576,0),MATCH((CUADRO!J$5&amp;$E417),'Hoja de Trabajo para listado'!$AB$151:$BA$151,0)),0)+IFERROR(INDEX('Hoja de Trabajo para listado'!$BC$155:$CB$1048576,MATCH($A417,'Hoja de Trabajo para listado'!$BC$155:$BC$1048576,0),MATCH((CUADRO!J$5&amp;$E417),'Hoja de Trabajo para listado'!$BC$151:$CB$151,0)),0)+IFERROR(INDEX('Hoja de Trabajo para listado'!$DE$153:$DG$274,MATCH($A417,'Hoja de Trabajo para listado'!$DE$153:$DE$1048576,0),MATCH((CUADRO!J$5&amp;$E417),'Hoja de Trabajo para listado'!$DE$151:$DG$151,0)),0)+IFERROR(INDEX('Hoja de Trabajo para listado'!$CD$155:$DC$1048576,MATCH($A417,'Hoja de Trabajo para listado'!$CD$155:$CD$1048576,0),MATCH((CUADRO!J$5&amp;$E417),'Hoja de Trabajo para listado'!$CD$151:$DC$151,0)),0)</f>
        <v>0</v>
      </c>
      <c r="K417" s="316">
        <f ca="1">+IFERROR(INDEX('Hoja de Trabajo para listado'!$A$155:$Z$1048576,MATCH($A417,'Hoja de Trabajo para listado'!$A$155:$A$1048576,0),MATCH((CUADRO!K$5&amp;$E417),'Hoja de Trabajo para listado'!$A$151:$Z$151,0)),0)+IFERROR(INDEX('Hoja de Trabajo para listado'!$AB$155:$BA$1048576,MATCH($A417,'Hoja de Trabajo para listado'!$AB$155:$AB$1048576,0),MATCH((CUADRO!K$5&amp;$E417),'Hoja de Trabajo para listado'!$AB$151:$BA$151,0)),0)+IFERROR(INDEX('Hoja de Trabajo para listado'!$BC$155:$CB$1048576,MATCH($A417,'Hoja de Trabajo para listado'!$BC$155:$BC$1048576,0),MATCH((CUADRO!K$5&amp;$E417),'Hoja de Trabajo para listado'!$BC$151:$CB$151,0)),0)+IFERROR(INDEX('Hoja de Trabajo para listado'!$DE$153:$DG$274,MATCH($A417,'Hoja de Trabajo para listado'!$DE$153:$DE$1048576,0),MATCH((CUADRO!K$5&amp;$E417),'Hoja de Trabajo para listado'!$DE$151:$DG$151,0)),0)+IFERROR(INDEX('Hoja de Trabajo para listado'!$CD$155:$DC$1048576,MATCH($A417,'Hoja de Trabajo para listado'!$CD$155:$CD$1048576,0),MATCH((CUADRO!K$5&amp;$E417),'Hoja de Trabajo para listado'!$CD$151:$DC$151,0)),0)</f>
        <v>0</v>
      </c>
      <c r="L417" s="316">
        <f ca="1">+IFERROR(INDEX('Hoja de Trabajo para listado'!$A$155:$Z$1048576,MATCH($A417,'Hoja de Trabajo para listado'!$A$155:$A$1048576,0),MATCH((CUADRO!L$5&amp;$E417),'Hoja de Trabajo para listado'!$A$151:$Z$151,0)),0)+IFERROR(INDEX('Hoja de Trabajo para listado'!$AB$155:$BA$1048576,MATCH($A417,'Hoja de Trabajo para listado'!$AB$155:$AB$1048576,0),MATCH((CUADRO!L$5&amp;$E417),'Hoja de Trabajo para listado'!$AB$151:$BA$151,0)),0)+IFERROR(INDEX('Hoja de Trabajo para listado'!$BC$155:$CB$1048576,MATCH($A417,'Hoja de Trabajo para listado'!$BC$155:$BC$1048576,0),MATCH((CUADRO!L$5&amp;$E417),'Hoja de Trabajo para listado'!$BC$151:$CB$151,0)),0)+IFERROR(INDEX('Hoja de Trabajo para listado'!$DE$153:$DG$274,MATCH($A417,'Hoja de Trabajo para listado'!$DE$153:$DE$1048576,0),MATCH((CUADRO!L$5&amp;$E417),'Hoja de Trabajo para listado'!$DE$151:$DG$151,0)),0)+IFERROR(INDEX('Hoja de Trabajo para listado'!$CD$155:$DC$1048576,MATCH($A417,'Hoja de Trabajo para listado'!$CD$155:$CD$1048576,0),MATCH((CUADRO!L$5&amp;$E417),'Hoja de Trabajo para listado'!$CD$151:$DC$151,0)),0)</f>
        <v>0</v>
      </c>
      <c r="M417" s="316">
        <f ca="1">+IFERROR(INDEX('Hoja de Trabajo para listado'!$A$155:$Z$1048576,MATCH($A417,'Hoja de Trabajo para listado'!$A$155:$A$1048576,0),MATCH((CUADRO!M$5&amp;$E417),'Hoja de Trabajo para listado'!$A$151:$Z$151,0)),0)+IFERROR(INDEX('Hoja de Trabajo para listado'!$AB$155:$BA$1048576,MATCH($A417,'Hoja de Trabajo para listado'!$AB$155:$AB$1048576,0),MATCH((CUADRO!M$5&amp;$E417),'Hoja de Trabajo para listado'!$AB$151:$BA$151,0)),0)+IFERROR(INDEX('Hoja de Trabajo para listado'!$BC$155:$CB$1048576,MATCH($A417,'Hoja de Trabajo para listado'!$BC$155:$BC$1048576,0),MATCH((CUADRO!M$5&amp;$E417),'Hoja de Trabajo para listado'!$BC$151:$CB$151,0)),0)+IFERROR(INDEX('Hoja de Trabajo para listado'!$DE$153:$DG$274,MATCH($A417,'Hoja de Trabajo para listado'!$DE$153:$DE$1048576,0),MATCH((CUADRO!M$5&amp;$E417),'Hoja de Trabajo para listado'!$DE$151:$DG$151,0)),0)+IFERROR(INDEX('Hoja de Trabajo para listado'!$CD$155:$DC$1048576,MATCH($A417,'Hoja de Trabajo para listado'!$CD$155:$CD$1048576,0),MATCH((CUADRO!M$5&amp;$E417),'Hoja de Trabajo para listado'!$CD$151:$DC$151,0)),0)</f>
        <v>0</v>
      </c>
      <c r="N417" s="316">
        <f ca="1">+IFERROR(INDEX('Hoja de Trabajo para listado'!$A$155:$Z$1048576,MATCH($A417,'Hoja de Trabajo para listado'!$A$155:$A$1048576,0),MATCH((CUADRO!N$5&amp;$E417),'Hoja de Trabajo para listado'!$A$151:$Z$151,0)),0)+IFERROR(INDEX('Hoja de Trabajo para listado'!$AB$155:$BA$1048576,MATCH($A417,'Hoja de Trabajo para listado'!$AB$155:$AB$1048576,0),MATCH((CUADRO!N$5&amp;$E417),'Hoja de Trabajo para listado'!$AB$151:$BA$151,0)),0)+IFERROR(INDEX('Hoja de Trabajo para listado'!$BC$155:$CB$1048576,MATCH($A417,'Hoja de Trabajo para listado'!$BC$155:$BC$1048576,0),MATCH((CUADRO!N$5&amp;$E417),'Hoja de Trabajo para listado'!$BC$151:$CB$151,0)),0)+IFERROR(INDEX('Hoja de Trabajo para listado'!$DE$153:$DG$274,MATCH($A417,'Hoja de Trabajo para listado'!$DE$153:$DE$1048576,0),MATCH((CUADRO!N$5&amp;$E417),'Hoja de Trabajo para listado'!$DE$151:$DG$151,0)),0)+IFERROR(INDEX('Hoja de Trabajo para listado'!$CD$155:$DC$1048576,MATCH($A417,'Hoja de Trabajo para listado'!$CD$155:$CD$1048576,0),MATCH((CUADRO!N$5&amp;$E417),'Hoja de Trabajo para listado'!$CD$151:$DC$151,0)),0)</f>
        <v>0</v>
      </c>
      <c r="O417" s="316">
        <f ca="1">+IFERROR(INDEX('Hoja de Trabajo para listado'!$A$155:$Z$1048576,MATCH($A417,'Hoja de Trabajo para listado'!$A$155:$A$1048576,0),MATCH((CUADRO!O$5&amp;$E417),'Hoja de Trabajo para listado'!$A$151:$Z$151,0)),0)+IFERROR(INDEX('Hoja de Trabajo para listado'!$AB$155:$BA$1048576,MATCH($A417,'Hoja de Trabajo para listado'!$AB$155:$AB$1048576,0),MATCH((CUADRO!O$5&amp;$E417),'Hoja de Trabajo para listado'!$AB$151:$BA$151,0)),0)+IFERROR(INDEX('Hoja de Trabajo para listado'!$BC$155:$CB$1048576,MATCH($A417,'Hoja de Trabajo para listado'!$BC$155:$BC$1048576,0),MATCH((CUADRO!O$5&amp;$E417),'Hoja de Trabajo para listado'!$BC$151:$CB$151,0)),0)+IFERROR(INDEX('Hoja de Trabajo para listado'!$DE$153:$DG$274,MATCH($A417,'Hoja de Trabajo para listado'!$DE$153:$DE$1048576,0),MATCH((CUADRO!O$5&amp;$E417),'Hoja de Trabajo para listado'!$DE$151:$DG$151,0)),0)+IFERROR(INDEX('Hoja de Trabajo para listado'!$CD$155:$DC$1048576,MATCH($A417,'Hoja de Trabajo para listado'!$CD$155:$CD$1048576,0),MATCH((CUADRO!O$5&amp;$E417),'Hoja de Trabajo para listado'!$CD$151:$DC$151,0)),0)</f>
        <v>0</v>
      </c>
      <c r="P417" s="316">
        <f ca="1">+IFERROR(INDEX('Hoja de Trabajo para listado'!$A$155:$Z$1048576,MATCH($A417,'Hoja de Trabajo para listado'!$A$155:$A$1048576,0),MATCH((CUADRO!P$5&amp;$E417),'Hoja de Trabajo para listado'!$A$151:$Z$151,0)),0)+IFERROR(INDEX('Hoja de Trabajo para listado'!$AB$155:$BA$1048576,MATCH($A417,'Hoja de Trabajo para listado'!$AB$155:$AB$1048576,0),MATCH((CUADRO!P$5&amp;$E417),'Hoja de Trabajo para listado'!$AB$151:$BA$151,0)),0)+IFERROR(INDEX('Hoja de Trabajo para listado'!$BC$155:$CB$1048576,MATCH($A417,'Hoja de Trabajo para listado'!$BC$155:$BC$1048576,0),MATCH((CUADRO!P$5&amp;$E417),'Hoja de Trabajo para listado'!$BC$151:$CB$151,0)),0)+IFERROR(INDEX('Hoja de Trabajo para listado'!$DE$153:$DG$274,MATCH($A417,'Hoja de Trabajo para listado'!$DE$153:$DE$1048576,0),MATCH((CUADRO!P$5&amp;$E417),'Hoja de Trabajo para listado'!$DE$151:$DG$151,0)),0)+IFERROR(INDEX('Hoja de Trabajo para listado'!$CD$155:$DC$1048576,MATCH($A417,'Hoja de Trabajo para listado'!$CD$155:$CD$1048576,0),MATCH((CUADRO!P$5&amp;$E417),'Hoja de Trabajo para listado'!$CD$151:$DC$151,0)),0)</f>
        <v>0</v>
      </c>
      <c r="Q417" s="316">
        <f ca="1">+IFERROR(INDEX('Hoja de Trabajo para listado'!$A$155:$Z$1048576,MATCH($A417,'Hoja de Trabajo para listado'!$A$155:$A$1048576,0),MATCH((CUADRO!Q$5&amp;$E417),'Hoja de Trabajo para listado'!$A$151:$Z$151,0)),0)+IFERROR(INDEX('Hoja de Trabajo para listado'!$AB$155:$BA$1048576,MATCH($A417,'Hoja de Trabajo para listado'!$AB$155:$AB$1048576,0),MATCH((CUADRO!Q$5&amp;$E417),'Hoja de Trabajo para listado'!$AB$151:$BA$151,0)),0)+IFERROR(INDEX('Hoja de Trabajo para listado'!$BC$155:$CB$1048576,MATCH($A417,'Hoja de Trabajo para listado'!$BC$155:$BC$1048576,0),MATCH((CUADRO!Q$5&amp;$E417),'Hoja de Trabajo para listado'!$BC$151:$CB$151,0)),0)+IFERROR(INDEX('Hoja de Trabajo para listado'!$DE$153:$DG$274,MATCH($A417,'Hoja de Trabajo para listado'!$DE$153:$DE$1048576,0),MATCH((CUADRO!Q$5&amp;$E417),'Hoja de Trabajo para listado'!$DE$151:$DG$151,0)),0)+IFERROR(INDEX('Hoja de Trabajo para listado'!$CD$155:$DC$1048576,MATCH($A417,'Hoja de Trabajo para listado'!$CD$155:$CD$1048576,0),MATCH((CUADRO!Q$5&amp;$E417),'Hoja de Trabajo para listado'!$CD$151:$DC$151,0)),0)</f>
        <v>0</v>
      </c>
      <c r="R417" s="316">
        <f t="shared" ca="1" si="12"/>
        <v>0</v>
      </c>
      <c r="S417" s="344">
        <f ca="1">+R416+R417</f>
        <v>0</v>
      </c>
      <c r="T417" s="316">
        <f ca="1">+S417</f>
        <v>0</v>
      </c>
      <c r="U417" s="315">
        <f t="shared" si="13"/>
        <v>2</v>
      </c>
      <c r="V417" s="319" t="str">
        <f>+VLOOKUP(A417,bd_lista!$A$3:$E$593,5,FALSE)</f>
        <v>Gobiernos Autonomos Municipales</v>
      </c>
      <c r="W417" s="426"/>
    </row>
    <row r="418" spans="1:23" ht="15" hidden="1" customHeight="1">
      <c r="A418" s="325">
        <v>1328</v>
      </c>
      <c r="B418" s="427">
        <f>+A418</f>
        <v>1328</v>
      </c>
      <c r="C418" s="318" t="str">
        <f>+VLOOKUP(A418,bd_lista!$A$3:$C$593,3,FALSE)</f>
        <v>Gobierno Autónomo Municipal de Santivañez</v>
      </c>
      <c r="D418" s="429" t="str">
        <f>+C418</f>
        <v>Gobierno Autónomo Municipal de Santivañez</v>
      </c>
      <c r="E418" s="346" t="s">
        <v>1418</v>
      </c>
      <c r="F418" s="314">
        <f ca="1">+IFERROR(INDEX('Hoja de Trabajo para listado'!$A$155:$Z$1048576,MATCH($A418,'Hoja de Trabajo para listado'!$A$155:$A$1048576,0),MATCH((CUADRO!F$5&amp;$E418),'Hoja de Trabajo para listado'!$A$151:$Z$151,0)),0)+IFERROR(INDEX('Hoja de Trabajo para listado'!$AB$155:$BA$1048576,MATCH($A418,'Hoja de Trabajo para listado'!$AB$155:$AB$1048576,0),MATCH((CUADRO!F$5&amp;$E418),'Hoja de Trabajo para listado'!$AB$151:$BA$151,0)),0)+IFERROR(INDEX('Hoja de Trabajo para listado'!$BC$155:$CB$1048576,MATCH($A418,'Hoja de Trabajo para listado'!$BC$155:$BC$1048576,0),MATCH((CUADRO!F$5&amp;$E418),'Hoja de Trabajo para listado'!$BC$151:$CB$151,0)),0)+IFERROR(INDEX('Hoja de Trabajo para listado'!$DE$153:$DG$274,MATCH($A418,'Hoja de Trabajo para listado'!$DE$153:$DE$1048576,0),MATCH((CUADRO!F$5&amp;$E418),'Hoja de Trabajo para listado'!$DE$151:$DG$151,0)),0)+IFERROR(INDEX('Hoja de Trabajo para listado'!$CD$155:$DC$1048576,MATCH($A418,'Hoja de Trabajo para listado'!$CD$155:$CD$1048576,0),MATCH((CUADRO!F$5&amp;$E418),'Hoja de Trabajo para listado'!$CD$151:$DC$151,0)),0)</f>
        <v>0</v>
      </c>
      <c r="G418" s="314">
        <f ca="1">+IFERROR(INDEX('Hoja de Trabajo para listado'!$A$155:$Z$1048576,MATCH($A418,'Hoja de Trabajo para listado'!$A$155:$A$1048576,0),MATCH((CUADRO!G$5&amp;$E418),'Hoja de Trabajo para listado'!$A$151:$Z$151,0)),0)+IFERROR(INDEX('Hoja de Trabajo para listado'!$AB$155:$BA$1048576,MATCH($A418,'Hoja de Trabajo para listado'!$AB$155:$AB$1048576,0),MATCH((CUADRO!G$5&amp;$E418),'Hoja de Trabajo para listado'!$AB$151:$BA$151,0)),0)+IFERROR(INDEX('Hoja de Trabajo para listado'!$BC$155:$CB$1048576,MATCH($A418,'Hoja de Trabajo para listado'!$BC$155:$BC$1048576,0),MATCH((CUADRO!G$5&amp;$E418),'Hoja de Trabajo para listado'!$BC$151:$CB$151,0)),0)+IFERROR(INDEX('Hoja de Trabajo para listado'!$DE$153:$DG$274,MATCH($A418,'Hoja de Trabajo para listado'!$DE$153:$DE$1048576,0),MATCH((CUADRO!G$5&amp;$E418),'Hoja de Trabajo para listado'!$DE$151:$DG$151,0)),0)+IFERROR(INDEX('Hoja de Trabajo para listado'!$CD$155:$DC$1048576,MATCH($A418,'Hoja de Trabajo para listado'!$CD$155:$CD$1048576,0),MATCH((CUADRO!G$5&amp;$E418),'Hoja de Trabajo para listado'!$CD$151:$DC$151,0)),0)</f>
        <v>0</v>
      </c>
      <c r="H418" s="314">
        <f ca="1">+IFERROR(INDEX('Hoja de Trabajo para listado'!$A$155:$Z$1048576,MATCH($A418,'Hoja de Trabajo para listado'!$A$155:$A$1048576,0),MATCH((CUADRO!H$5&amp;$E418),'Hoja de Trabajo para listado'!$A$151:$Z$151,0)),0)+IFERROR(INDEX('Hoja de Trabajo para listado'!$AB$155:$BA$1048576,MATCH($A418,'Hoja de Trabajo para listado'!$AB$155:$AB$1048576,0),MATCH((CUADRO!H$5&amp;$E418),'Hoja de Trabajo para listado'!$AB$151:$BA$151,0)),0)+IFERROR(INDEX('Hoja de Trabajo para listado'!$BC$155:$CB$1048576,MATCH($A418,'Hoja de Trabajo para listado'!$BC$155:$BC$1048576,0),MATCH((CUADRO!H$5&amp;$E418),'Hoja de Trabajo para listado'!$BC$151:$CB$151,0)),0)+IFERROR(INDEX('Hoja de Trabajo para listado'!$DE$153:$DG$274,MATCH($A418,'Hoja de Trabajo para listado'!$DE$153:$DE$1048576,0),MATCH((CUADRO!H$5&amp;$E418),'Hoja de Trabajo para listado'!$DE$151:$DG$151,0)),0)+IFERROR(INDEX('Hoja de Trabajo para listado'!$CD$155:$DC$1048576,MATCH($A418,'Hoja de Trabajo para listado'!$CD$155:$CD$1048576,0),MATCH((CUADRO!H$5&amp;$E418),'Hoja de Trabajo para listado'!$CD$151:$DC$151,0)),0)</f>
        <v>0</v>
      </c>
      <c r="I418" s="314">
        <f ca="1">+IFERROR(INDEX('Hoja de Trabajo para listado'!$A$155:$Z$1048576,MATCH($A418,'Hoja de Trabajo para listado'!$A$155:$A$1048576,0),MATCH((CUADRO!I$5&amp;$E418),'Hoja de Trabajo para listado'!$A$151:$Z$151,0)),0)+IFERROR(INDEX('Hoja de Trabajo para listado'!$AB$155:$BA$1048576,MATCH($A418,'Hoja de Trabajo para listado'!$AB$155:$AB$1048576,0),MATCH((CUADRO!I$5&amp;$E418),'Hoja de Trabajo para listado'!$AB$151:$BA$151,0)),0)+IFERROR(INDEX('Hoja de Trabajo para listado'!$BC$155:$CB$1048576,MATCH($A418,'Hoja de Trabajo para listado'!$BC$155:$BC$1048576,0),MATCH((CUADRO!I$5&amp;$E418),'Hoja de Trabajo para listado'!$BC$151:$CB$151,0)),0)+IFERROR(INDEX('Hoja de Trabajo para listado'!$DE$153:$DG$274,MATCH($A418,'Hoja de Trabajo para listado'!$DE$153:$DE$1048576,0),MATCH((CUADRO!I$5&amp;$E418),'Hoja de Trabajo para listado'!$DE$151:$DG$151,0)),0)+IFERROR(INDEX('Hoja de Trabajo para listado'!$CD$155:$DC$1048576,MATCH($A418,'Hoja de Trabajo para listado'!$CD$155:$CD$1048576,0),MATCH((CUADRO!I$5&amp;$E418),'Hoja de Trabajo para listado'!$CD$151:$DC$151,0)),0)</f>
        <v>0</v>
      </c>
      <c r="J418" s="314">
        <f ca="1">+IFERROR(INDEX('Hoja de Trabajo para listado'!$A$155:$Z$1048576,MATCH($A418,'Hoja de Trabajo para listado'!$A$155:$A$1048576,0),MATCH((CUADRO!J$5&amp;$E418),'Hoja de Trabajo para listado'!$A$151:$Z$151,0)),0)+IFERROR(INDEX('Hoja de Trabajo para listado'!$AB$155:$BA$1048576,MATCH($A418,'Hoja de Trabajo para listado'!$AB$155:$AB$1048576,0),MATCH((CUADRO!J$5&amp;$E418),'Hoja de Trabajo para listado'!$AB$151:$BA$151,0)),0)+IFERROR(INDEX('Hoja de Trabajo para listado'!$BC$155:$CB$1048576,MATCH($A418,'Hoja de Trabajo para listado'!$BC$155:$BC$1048576,0),MATCH((CUADRO!J$5&amp;$E418),'Hoja de Trabajo para listado'!$BC$151:$CB$151,0)),0)+IFERROR(INDEX('Hoja de Trabajo para listado'!$DE$153:$DG$274,MATCH($A418,'Hoja de Trabajo para listado'!$DE$153:$DE$1048576,0),MATCH((CUADRO!J$5&amp;$E418),'Hoja de Trabajo para listado'!$DE$151:$DG$151,0)),0)+IFERROR(INDEX('Hoja de Trabajo para listado'!$CD$155:$DC$1048576,MATCH($A418,'Hoja de Trabajo para listado'!$CD$155:$CD$1048576,0),MATCH((CUADRO!J$5&amp;$E418),'Hoja de Trabajo para listado'!$CD$151:$DC$151,0)),0)</f>
        <v>0</v>
      </c>
      <c r="K418" s="314">
        <f ca="1">+IFERROR(INDEX('Hoja de Trabajo para listado'!$A$155:$Z$1048576,MATCH($A418,'Hoja de Trabajo para listado'!$A$155:$A$1048576,0),MATCH((CUADRO!K$5&amp;$E418),'Hoja de Trabajo para listado'!$A$151:$Z$151,0)),0)+IFERROR(INDEX('Hoja de Trabajo para listado'!$AB$155:$BA$1048576,MATCH($A418,'Hoja de Trabajo para listado'!$AB$155:$AB$1048576,0),MATCH((CUADRO!K$5&amp;$E418),'Hoja de Trabajo para listado'!$AB$151:$BA$151,0)),0)+IFERROR(INDEX('Hoja de Trabajo para listado'!$BC$155:$CB$1048576,MATCH($A418,'Hoja de Trabajo para listado'!$BC$155:$BC$1048576,0),MATCH((CUADRO!K$5&amp;$E418),'Hoja de Trabajo para listado'!$BC$151:$CB$151,0)),0)+IFERROR(INDEX('Hoja de Trabajo para listado'!$DE$153:$DG$274,MATCH($A418,'Hoja de Trabajo para listado'!$DE$153:$DE$1048576,0),MATCH((CUADRO!K$5&amp;$E418),'Hoja de Trabajo para listado'!$DE$151:$DG$151,0)),0)+IFERROR(INDEX('Hoja de Trabajo para listado'!$CD$155:$DC$1048576,MATCH($A418,'Hoja de Trabajo para listado'!$CD$155:$CD$1048576,0),MATCH((CUADRO!K$5&amp;$E418),'Hoja de Trabajo para listado'!$CD$151:$DC$151,0)),0)</f>
        <v>0</v>
      </c>
      <c r="L418" s="314">
        <f ca="1">+IFERROR(INDEX('Hoja de Trabajo para listado'!$A$155:$Z$1048576,MATCH($A418,'Hoja de Trabajo para listado'!$A$155:$A$1048576,0),MATCH((CUADRO!L$5&amp;$E418),'Hoja de Trabajo para listado'!$A$151:$Z$151,0)),0)+IFERROR(INDEX('Hoja de Trabajo para listado'!$AB$155:$BA$1048576,MATCH($A418,'Hoja de Trabajo para listado'!$AB$155:$AB$1048576,0),MATCH((CUADRO!L$5&amp;$E418),'Hoja de Trabajo para listado'!$AB$151:$BA$151,0)),0)+IFERROR(INDEX('Hoja de Trabajo para listado'!$BC$155:$CB$1048576,MATCH($A418,'Hoja de Trabajo para listado'!$BC$155:$BC$1048576,0),MATCH((CUADRO!L$5&amp;$E418),'Hoja de Trabajo para listado'!$BC$151:$CB$151,0)),0)+IFERROR(INDEX('Hoja de Trabajo para listado'!$DE$153:$DG$274,MATCH($A418,'Hoja de Trabajo para listado'!$DE$153:$DE$1048576,0),MATCH((CUADRO!L$5&amp;$E418),'Hoja de Trabajo para listado'!$DE$151:$DG$151,0)),0)+IFERROR(INDEX('Hoja de Trabajo para listado'!$CD$155:$DC$1048576,MATCH($A418,'Hoja de Trabajo para listado'!$CD$155:$CD$1048576,0),MATCH((CUADRO!L$5&amp;$E418),'Hoja de Trabajo para listado'!$CD$151:$DC$151,0)),0)</f>
        <v>0</v>
      </c>
      <c r="M418" s="314">
        <f ca="1">+IFERROR(INDEX('Hoja de Trabajo para listado'!$A$155:$Z$1048576,MATCH($A418,'Hoja de Trabajo para listado'!$A$155:$A$1048576,0),MATCH((CUADRO!M$5&amp;$E418),'Hoja de Trabajo para listado'!$A$151:$Z$151,0)),0)+IFERROR(INDEX('Hoja de Trabajo para listado'!$AB$155:$BA$1048576,MATCH($A418,'Hoja de Trabajo para listado'!$AB$155:$AB$1048576,0),MATCH((CUADRO!M$5&amp;$E418),'Hoja de Trabajo para listado'!$AB$151:$BA$151,0)),0)+IFERROR(INDEX('Hoja de Trabajo para listado'!$BC$155:$CB$1048576,MATCH($A418,'Hoja de Trabajo para listado'!$BC$155:$BC$1048576,0),MATCH((CUADRO!M$5&amp;$E418),'Hoja de Trabajo para listado'!$BC$151:$CB$151,0)),0)+IFERROR(INDEX('Hoja de Trabajo para listado'!$DE$153:$DG$274,MATCH($A418,'Hoja de Trabajo para listado'!$DE$153:$DE$1048576,0),MATCH((CUADRO!M$5&amp;$E418),'Hoja de Trabajo para listado'!$DE$151:$DG$151,0)),0)+IFERROR(INDEX('Hoja de Trabajo para listado'!$CD$155:$DC$1048576,MATCH($A418,'Hoja de Trabajo para listado'!$CD$155:$CD$1048576,0),MATCH((CUADRO!M$5&amp;$E418),'Hoja de Trabajo para listado'!$CD$151:$DC$151,0)),0)</f>
        <v>0</v>
      </c>
      <c r="N418" s="314">
        <f ca="1">+IFERROR(INDEX('Hoja de Trabajo para listado'!$A$155:$Z$1048576,MATCH($A418,'Hoja de Trabajo para listado'!$A$155:$A$1048576,0),MATCH((CUADRO!N$5&amp;$E418),'Hoja de Trabajo para listado'!$A$151:$Z$151,0)),0)+IFERROR(INDEX('Hoja de Trabajo para listado'!$AB$155:$BA$1048576,MATCH($A418,'Hoja de Trabajo para listado'!$AB$155:$AB$1048576,0),MATCH((CUADRO!N$5&amp;$E418),'Hoja de Trabajo para listado'!$AB$151:$BA$151,0)),0)+IFERROR(INDEX('Hoja de Trabajo para listado'!$BC$155:$CB$1048576,MATCH($A418,'Hoja de Trabajo para listado'!$BC$155:$BC$1048576,0),MATCH((CUADRO!N$5&amp;$E418),'Hoja de Trabajo para listado'!$BC$151:$CB$151,0)),0)+IFERROR(INDEX('Hoja de Trabajo para listado'!$DE$153:$DG$274,MATCH($A418,'Hoja de Trabajo para listado'!$DE$153:$DE$1048576,0),MATCH((CUADRO!N$5&amp;$E418),'Hoja de Trabajo para listado'!$DE$151:$DG$151,0)),0)+IFERROR(INDEX('Hoja de Trabajo para listado'!$CD$155:$DC$1048576,MATCH($A418,'Hoja de Trabajo para listado'!$CD$155:$CD$1048576,0),MATCH((CUADRO!N$5&amp;$E418),'Hoja de Trabajo para listado'!$CD$151:$DC$151,0)),0)</f>
        <v>0</v>
      </c>
      <c r="O418" s="314">
        <f ca="1">+IFERROR(INDEX('Hoja de Trabajo para listado'!$A$155:$Z$1048576,MATCH($A418,'Hoja de Trabajo para listado'!$A$155:$A$1048576,0),MATCH((CUADRO!O$5&amp;$E418),'Hoja de Trabajo para listado'!$A$151:$Z$151,0)),0)+IFERROR(INDEX('Hoja de Trabajo para listado'!$AB$155:$BA$1048576,MATCH($A418,'Hoja de Trabajo para listado'!$AB$155:$AB$1048576,0),MATCH((CUADRO!O$5&amp;$E418),'Hoja de Trabajo para listado'!$AB$151:$BA$151,0)),0)+IFERROR(INDEX('Hoja de Trabajo para listado'!$BC$155:$CB$1048576,MATCH($A418,'Hoja de Trabajo para listado'!$BC$155:$BC$1048576,0),MATCH((CUADRO!O$5&amp;$E418),'Hoja de Trabajo para listado'!$BC$151:$CB$151,0)),0)+IFERROR(INDEX('Hoja de Trabajo para listado'!$DE$153:$DG$274,MATCH($A418,'Hoja de Trabajo para listado'!$DE$153:$DE$1048576,0),MATCH((CUADRO!O$5&amp;$E418),'Hoja de Trabajo para listado'!$DE$151:$DG$151,0)),0)+IFERROR(INDEX('Hoja de Trabajo para listado'!$CD$155:$DC$1048576,MATCH($A418,'Hoja de Trabajo para listado'!$CD$155:$CD$1048576,0),MATCH((CUADRO!O$5&amp;$E418),'Hoja de Trabajo para listado'!$CD$151:$DC$151,0)),0)</f>
        <v>0</v>
      </c>
      <c r="P418" s="314">
        <f ca="1">+IFERROR(INDEX('Hoja de Trabajo para listado'!$A$155:$Z$1048576,MATCH($A418,'Hoja de Trabajo para listado'!$A$155:$A$1048576,0),MATCH((CUADRO!P$5&amp;$E418),'Hoja de Trabajo para listado'!$A$151:$Z$151,0)),0)+IFERROR(INDEX('Hoja de Trabajo para listado'!$AB$155:$BA$1048576,MATCH($A418,'Hoja de Trabajo para listado'!$AB$155:$AB$1048576,0),MATCH((CUADRO!P$5&amp;$E418),'Hoja de Trabajo para listado'!$AB$151:$BA$151,0)),0)+IFERROR(INDEX('Hoja de Trabajo para listado'!$BC$155:$CB$1048576,MATCH($A418,'Hoja de Trabajo para listado'!$BC$155:$BC$1048576,0),MATCH((CUADRO!P$5&amp;$E418),'Hoja de Trabajo para listado'!$BC$151:$CB$151,0)),0)+IFERROR(INDEX('Hoja de Trabajo para listado'!$DE$153:$DG$274,MATCH($A418,'Hoja de Trabajo para listado'!$DE$153:$DE$1048576,0),MATCH((CUADRO!P$5&amp;$E418),'Hoja de Trabajo para listado'!$DE$151:$DG$151,0)),0)+IFERROR(INDEX('Hoja de Trabajo para listado'!$CD$155:$DC$1048576,MATCH($A418,'Hoja de Trabajo para listado'!$CD$155:$CD$1048576,0),MATCH((CUADRO!P$5&amp;$E418),'Hoja de Trabajo para listado'!$CD$151:$DC$151,0)),0)</f>
        <v>0</v>
      </c>
      <c r="Q418" s="314">
        <f ca="1">+IFERROR(INDEX('Hoja de Trabajo para listado'!$A$155:$Z$1048576,MATCH($A418,'Hoja de Trabajo para listado'!$A$155:$A$1048576,0),MATCH((CUADRO!Q$5&amp;$E418),'Hoja de Trabajo para listado'!$A$151:$Z$151,0)),0)+IFERROR(INDEX('Hoja de Trabajo para listado'!$AB$155:$BA$1048576,MATCH($A418,'Hoja de Trabajo para listado'!$AB$155:$AB$1048576,0),MATCH((CUADRO!Q$5&amp;$E418),'Hoja de Trabajo para listado'!$AB$151:$BA$151,0)),0)+IFERROR(INDEX('Hoja de Trabajo para listado'!$BC$155:$CB$1048576,MATCH($A418,'Hoja de Trabajo para listado'!$BC$155:$BC$1048576,0),MATCH((CUADRO!Q$5&amp;$E418),'Hoja de Trabajo para listado'!$BC$151:$CB$151,0)),0)+IFERROR(INDEX('Hoja de Trabajo para listado'!$DE$153:$DG$274,MATCH($A418,'Hoja de Trabajo para listado'!$DE$153:$DE$1048576,0),MATCH((CUADRO!Q$5&amp;$E418),'Hoja de Trabajo para listado'!$DE$151:$DG$151,0)),0)+IFERROR(INDEX('Hoja de Trabajo para listado'!$CD$155:$DC$1048576,MATCH($A418,'Hoja de Trabajo para listado'!$CD$155:$CD$1048576,0),MATCH((CUADRO!Q$5&amp;$E418),'Hoja de Trabajo para listado'!$CD$151:$DC$151,0)),0)</f>
        <v>0</v>
      </c>
      <c r="R418" s="314">
        <f t="shared" ca="1" si="12"/>
        <v>0</v>
      </c>
      <c r="S418" s="322"/>
      <c r="T418" s="314">
        <f ca="1">+T419</f>
        <v>0</v>
      </c>
      <c r="U418" s="313">
        <f t="shared" si="13"/>
        <v>1</v>
      </c>
      <c r="V418" s="319" t="str">
        <f>+VLOOKUP(A418,bd_lista!$A$3:$E$593,5,FALSE)</f>
        <v>Gobiernos Autonomos Municipales</v>
      </c>
      <c r="W418" s="425" t="str">
        <f>+V418</f>
        <v>Gobiernos Autonomos Municipales</v>
      </c>
    </row>
    <row r="419" spans="1:23" ht="15" hidden="1" customHeight="1">
      <c r="A419" s="325">
        <v>1328</v>
      </c>
      <c r="B419" s="428"/>
      <c r="C419" s="319" t="str">
        <f>+VLOOKUP(A419,bd_lista!$A$3:$C$593,3,FALSE)</f>
        <v>Gobierno Autónomo Municipal de Santivañez</v>
      </c>
      <c r="D419" s="430"/>
      <c r="E419" s="347" t="s">
        <v>1419</v>
      </c>
      <c r="F419" s="316">
        <f ca="1">+IFERROR(INDEX('Hoja de Trabajo para listado'!$A$155:$Z$1048576,MATCH($A419,'Hoja de Trabajo para listado'!$A$155:$A$1048576,0),MATCH((CUADRO!F$5&amp;$E419),'Hoja de Trabajo para listado'!$A$151:$Z$151,0)),0)+IFERROR(INDEX('Hoja de Trabajo para listado'!$AB$155:$BA$1048576,MATCH($A419,'Hoja de Trabajo para listado'!$AB$155:$AB$1048576,0),MATCH((CUADRO!F$5&amp;$E419),'Hoja de Trabajo para listado'!$AB$151:$BA$151,0)),0)+IFERROR(INDEX('Hoja de Trabajo para listado'!$BC$155:$CB$1048576,MATCH($A419,'Hoja de Trabajo para listado'!$BC$155:$BC$1048576,0),MATCH((CUADRO!F$5&amp;$E419),'Hoja de Trabajo para listado'!$BC$151:$CB$151,0)),0)+IFERROR(INDEX('Hoja de Trabajo para listado'!$DE$153:$DG$274,MATCH($A419,'Hoja de Trabajo para listado'!$DE$153:$DE$1048576,0),MATCH((CUADRO!F$5&amp;$E419),'Hoja de Trabajo para listado'!$DE$151:$DG$151,0)),0)+IFERROR(INDEX('Hoja de Trabajo para listado'!$CD$155:$DC$1048576,MATCH($A419,'Hoja de Trabajo para listado'!$CD$155:$CD$1048576,0),MATCH((CUADRO!F$5&amp;$E419),'Hoja de Trabajo para listado'!$CD$151:$DC$151,0)),0)</f>
        <v>0</v>
      </c>
      <c r="G419" s="316">
        <f ca="1">+IFERROR(INDEX('Hoja de Trabajo para listado'!$A$155:$Z$1048576,MATCH($A419,'Hoja de Trabajo para listado'!$A$155:$A$1048576,0),MATCH((CUADRO!G$5&amp;$E419),'Hoja de Trabajo para listado'!$A$151:$Z$151,0)),0)+IFERROR(INDEX('Hoja de Trabajo para listado'!$AB$155:$BA$1048576,MATCH($A419,'Hoja de Trabajo para listado'!$AB$155:$AB$1048576,0),MATCH((CUADRO!G$5&amp;$E419),'Hoja de Trabajo para listado'!$AB$151:$BA$151,0)),0)+IFERROR(INDEX('Hoja de Trabajo para listado'!$BC$155:$CB$1048576,MATCH($A419,'Hoja de Trabajo para listado'!$BC$155:$BC$1048576,0),MATCH((CUADRO!G$5&amp;$E419),'Hoja de Trabajo para listado'!$BC$151:$CB$151,0)),0)+IFERROR(INDEX('Hoja de Trabajo para listado'!$DE$153:$DG$274,MATCH($A419,'Hoja de Trabajo para listado'!$DE$153:$DE$1048576,0),MATCH((CUADRO!G$5&amp;$E419),'Hoja de Trabajo para listado'!$DE$151:$DG$151,0)),0)+IFERROR(INDEX('Hoja de Trabajo para listado'!$CD$155:$DC$1048576,MATCH($A419,'Hoja de Trabajo para listado'!$CD$155:$CD$1048576,0),MATCH((CUADRO!G$5&amp;$E419),'Hoja de Trabajo para listado'!$CD$151:$DC$151,0)),0)</f>
        <v>0</v>
      </c>
      <c r="H419" s="316">
        <f ca="1">+IFERROR(INDEX('Hoja de Trabajo para listado'!$A$155:$Z$1048576,MATCH($A419,'Hoja de Trabajo para listado'!$A$155:$A$1048576,0),MATCH((CUADRO!H$5&amp;$E419),'Hoja de Trabajo para listado'!$A$151:$Z$151,0)),0)+IFERROR(INDEX('Hoja de Trabajo para listado'!$AB$155:$BA$1048576,MATCH($A419,'Hoja de Trabajo para listado'!$AB$155:$AB$1048576,0),MATCH((CUADRO!H$5&amp;$E419),'Hoja de Trabajo para listado'!$AB$151:$BA$151,0)),0)+IFERROR(INDEX('Hoja de Trabajo para listado'!$BC$155:$CB$1048576,MATCH($A419,'Hoja de Trabajo para listado'!$BC$155:$BC$1048576,0),MATCH((CUADRO!H$5&amp;$E419),'Hoja de Trabajo para listado'!$BC$151:$CB$151,0)),0)+IFERROR(INDEX('Hoja de Trabajo para listado'!$DE$153:$DG$274,MATCH($A419,'Hoja de Trabajo para listado'!$DE$153:$DE$1048576,0),MATCH((CUADRO!H$5&amp;$E419),'Hoja de Trabajo para listado'!$DE$151:$DG$151,0)),0)+IFERROR(INDEX('Hoja de Trabajo para listado'!$CD$155:$DC$1048576,MATCH($A419,'Hoja de Trabajo para listado'!$CD$155:$CD$1048576,0),MATCH((CUADRO!H$5&amp;$E419),'Hoja de Trabajo para listado'!$CD$151:$DC$151,0)),0)</f>
        <v>0</v>
      </c>
      <c r="I419" s="316">
        <f ca="1">+IFERROR(INDEX('Hoja de Trabajo para listado'!$A$155:$Z$1048576,MATCH($A419,'Hoja de Trabajo para listado'!$A$155:$A$1048576,0),MATCH((CUADRO!I$5&amp;$E419),'Hoja de Trabajo para listado'!$A$151:$Z$151,0)),0)+IFERROR(INDEX('Hoja de Trabajo para listado'!$AB$155:$BA$1048576,MATCH($A419,'Hoja de Trabajo para listado'!$AB$155:$AB$1048576,0),MATCH((CUADRO!I$5&amp;$E419),'Hoja de Trabajo para listado'!$AB$151:$BA$151,0)),0)+IFERROR(INDEX('Hoja de Trabajo para listado'!$BC$155:$CB$1048576,MATCH($A419,'Hoja de Trabajo para listado'!$BC$155:$BC$1048576,0),MATCH((CUADRO!I$5&amp;$E419),'Hoja de Trabajo para listado'!$BC$151:$CB$151,0)),0)+IFERROR(INDEX('Hoja de Trabajo para listado'!$DE$153:$DG$274,MATCH($A419,'Hoja de Trabajo para listado'!$DE$153:$DE$1048576,0),MATCH((CUADRO!I$5&amp;$E419),'Hoja de Trabajo para listado'!$DE$151:$DG$151,0)),0)+IFERROR(INDEX('Hoja de Trabajo para listado'!$CD$155:$DC$1048576,MATCH($A419,'Hoja de Trabajo para listado'!$CD$155:$CD$1048576,0),MATCH((CUADRO!I$5&amp;$E419),'Hoja de Trabajo para listado'!$CD$151:$DC$151,0)),0)</f>
        <v>0</v>
      </c>
      <c r="J419" s="316">
        <f ca="1">+IFERROR(INDEX('Hoja de Trabajo para listado'!$A$155:$Z$1048576,MATCH($A419,'Hoja de Trabajo para listado'!$A$155:$A$1048576,0),MATCH((CUADRO!J$5&amp;$E419),'Hoja de Trabajo para listado'!$A$151:$Z$151,0)),0)+IFERROR(INDEX('Hoja de Trabajo para listado'!$AB$155:$BA$1048576,MATCH($A419,'Hoja de Trabajo para listado'!$AB$155:$AB$1048576,0),MATCH((CUADRO!J$5&amp;$E419),'Hoja de Trabajo para listado'!$AB$151:$BA$151,0)),0)+IFERROR(INDEX('Hoja de Trabajo para listado'!$BC$155:$CB$1048576,MATCH($A419,'Hoja de Trabajo para listado'!$BC$155:$BC$1048576,0),MATCH((CUADRO!J$5&amp;$E419),'Hoja de Trabajo para listado'!$BC$151:$CB$151,0)),0)+IFERROR(INDEX('Hoja de Trabajo para listado'!$DE$153:$DG$274,MATCH($A419,'Hoja de Trabajo para listado'!$DE$153:$DE$1048576,0),MATCH((CUADRO!J$5&amp;$E419),'Hoja de Trabajo para listado'!$DE$151:$DG$151,0)),0)+IFERROR(INDEX('Hoja de Trabajo para listado'!$CD$155:$DC$1048576,MATCH($A419,'Hoja de Trabajo para listado'!$CD$155:$CD$1048576,0),MATCH((CUADRO!J$5&amp;$E419),'Hoja de Trabajo para listado'!$CD$151:$DC$151,0)),0)</f>
        <v>0</v>
      </c>
      <c r="K419" s="316">
        <f ca="1">+IFERROR(INDEX('Hoja de Trabajo para listado'!$A$155:$Z$1048576,MATCH($A419,'Hoja de Trabajo para listado'!$A$155:$A$1048576,0),MATCH((CUADRO!K$5&amp;$E419),'Hoja de Trabajo para listado'!$A$151:$Z$151,0)),0)+IFERROR(INDEX('Hoja de Trabajo para listado'!$AB$155:$BA$1048576,MATCH($A419,'Hoja de Trabajo para listado'!$AB$155:$AB$1048576,0),MATCH((CUADRO!K$5&amp;$E419),'Hoja de Trabajo para listado'!$AB$151:$BA$151,0)),0)+IFERROR(INDEX('Hoja de Trabajo para listado'!$BC$155:$CB$1048576,MATCH($A419,'Hoja de Trabajo para listado'!$BC$155:$BC$1048576,0),MATCH((CUADRO!K$5&amp;$E419),'Hoja de Trabajo para listado'!$BC$151:$CB$151,0)),0)+IFERROR(INDEX('Hoja de Trabajo para listado'!$DE$153:$DG$274,MATCH($A419,'Hoja de Trabajo para listado'!$DE$153:$DE$1048576,0),MATCH((CUADRO!K$5&amp;$E419),'Hoja de Trabajo para listado'!$DE$151:$DG$151,0)),0)+IFERROR(INDEX('Hoja de Trabajo para listado'!$CD$155:$DC$1048576,MATCH($A419,'Hoja de Trabajo para listado'!$CD$155:$CD$1048576,0),MATCH((CUADRO!K$5&amp;$E419),'Hoja de Trabajo para listado'!$CD$151:$DC$151,0)),0)</f>
        <v>0</v>
      </c>
      <c r="L419" s="316">
        <f ca="1">+IFERROR(INDEX('Hoja de Trabajo para listado'!$A$155:$Z$1048576,MATCH($A419,'Hoja de Trabajo para listado'!$A$155:$A$1048576,0),MATCH((CUADRO!L$5&amp;$E419),'Hoja de Trabajo para listado'!$A$151:$Z$151,0)),0)+IFERROR(INDEX('Hoja de Trabajo para listado'!$AB$155:$BA$1048576,MATCH($A419,'Hoja de Trabajo para listado'!$AB$155:$AB$1048576,0),MATCH((CUADRO!L$5&amp;$E419),'Hoja de Trabajo para listado'!$AB$151:$BA$151,0)),0)+IFERROR(INDEX('Hoja de Trabajo para listado'!$BC$155:$CB$1048576,MATCH($A419,'Hoja de Trabajo para listado'!$BC$155:$BC$1048576,0),MATCH((CUADRO!L$5&amp;$E419),'Hoja de Trabajo para listado'!$BC$151:$CB$151,0)),0)+IFERROR(INDEX('Hoja de Trabajo para listado'!$DE$153:$DG$274,MATCH($A419,'Hoja de Trabajo para listado'!$DE$153:$DE$1048576,0),MATCH((CUADRO!L$5&amp;$E419),'Hoja de Trabajo para listado'!$DE$151:$DG$151,0)),0)+IFERROR(INDEX('Hoja de Trabajo para listado'!$CD$155:$DC$1048576,MATCH($A419,'Hoja de Trabajo para listado'!$CD$155:$CD$1048576,0),MATCH((CUADRO!L$5&amp;$E419),'Hoja de Trabajo para listado'!$CD$151:$DC$151,0)),0)</f>
        <v>0</v>
      </c>
      <c r="M419" s="316">
        <f ca="1">+IFERROR(INDEX('Hoja de Trabajo para listado'!$A$155:$Z$1048576,MATCH($A419,'Hoja de Trabajo para listado'!$A$155:$A$1048576,0),MATCH((CUADRO!M$5&amp;$E419),'Hoja de Trabajo para listado'!$A$151:$Z$151,0)),0)+IFERROR(INDEX('Hoja de Trabajo para listado'!$AB$155:$BA$1048576,MATCH($A419,'Hoja de Trabajo para listado'!$AB$155:$AB$1048576,0),MATCH((CUADRO!M$5&amp;$E419),'Hoja de Trabajo para listado'!$AB$151:$BA$151,0)),0)+IFERROR(INDEX('Hoja de Trabajo para listado'!$BC$155:$CB$1048576,MATCH($A419,'Hoja de Trabajo para listado'!$BC$155:$BC$1048576,0),MATCH((CUADRO!M$5&amp;$E419),'Hoja de Trabajo para listado'!$BC$151:$CB$151,0)),0)+IFERROR(INDEX('Hoja de Trabajo para listado'!$DE$153:$DG$274,MATCH($A419,'Hoja de Trabajo para listado'!$DE$153:$DE$1048576,0),MATCH((CUADRO!M$5&amp;$E419),'Hoja de Trabajo para listado'!$DE$151:$DG$151,0)),0)+IFERROR(INDEX('Hoja de Trabajo para listado'!$CD$155:$DC$1048576,MATCH($A419,'Hoja de Trabajo para listado'!$CD$155:$CD$1048576,0),MATCH((CUADRO!M$5&amp;$E419),'Hoja de Trabajo para listado'!$CD$151:$DC$151,0)),0)</f>
        <v>0</v>
      </c>
      <c r="N419" s="316">
        <f ca="1">+IFERROR(INDEX('Hoja de Trabajo para listado'!$A$155:$Z$1048576,MATCH($A419,'Hoja de Trabajo para listado'!$A$155:$A$1048576,0),MATCH((CUADRO!N$5&amp;$E419),'Hoja de Trabajo para listado'!$A$151:$Z$151,0)),0)+IFERROR(INDEX('Hoja de Trabajo para listado'!$AB$155:$BA$1048576,MATCH($A419,'Hoja de Trabajo para listado'!$AB$155:$AB$1048576,0),MATCH((CUADRO!N$5&amp;$E419),'Hoja de Trabajo para listado'!$AB$151:$BA$151,0)),0)+IFERROR(INDEX('Hoja de Trabajo para listado'!$BC$155:$CB$1048576,MATCH($A419,'Hoja de Trabajo para listado'!$BC$155:$BC$1048576,0),MATCH((CUADRO!N$5&amp;$E419),'Hoja de Trabajo para listado'!$BC$151:$CB$151,0)),0)+IFERROR(INDEX('Hoja de Trabajo para listado'!$DE$153:$DG$274,MATCH($A419,'Hoja de Trabajo para listado'!$DE$153:$DE$1048576,0),MATCH((CUADRO!N$5&amp;$E419),'Hoja de Trabajo para listado'!$DE$151:$DG$151,0)),0)+IFERROR(INDEX('Hoja de Trabajo para listado'!$CD$155:$DC$1048576,MATCH($A419,'Hoja de Trabajo para listado'!$CD$155:$CD$1048576,0),MATCH((CUADRO!N$5&amp;$E419),'Hoja de Trabajo para listado'!$CD$151:$DC$151,0)),0)</f>
        <v>0</v>
      </c>
      <c r="O419" s="316">
        <f ca="1">+IFERROR(INDEX('Hoja de Trabajo para listado'!$A$155:$Z$1048576,MATCH($A419,'Hoja de Trabajo para listado'!$A$155:$A$1048576,0),MATCH((CUADRO!O$5&amp;$E419),'Hoja de Trabajo para listado'!$A$151:$Z$151,0)),0)+IFERROR(INDEX('Hoja de Trabajo para listado'!$AB$155:$BA$1048576,MATCH($A419,'Hoja de Trabajo para listado'!$AB$155:$AB$1048576,0),MATCH((CUADRO!O$5&amp;$E419),'Hoja de Trabajo para listado'!$AB$151:$BA$151,0)),0)+IFERROR(INDEX('Hoja de Trabajo para listado'!$BC$155:$CB$1048576,MATCH($A419,'Hoja de Trabajo para listado'!$BC$155:$BC$1048576,0),MATCH((CUADRO!O$5&amp;$E419),'Hoja de Trabajo para listado'!$BC$151:$CB$151,0)),0)+IFERROR(INDEX('Hoja de Trabajo para listado'!$DE$153:$DG$274,MATCH($A419,'Hoja de Trabajo para listado'!$DE$153:$DE$1048576,0),MATCH((CUADRO!O$5&amp;$E419),'Hoja de Trabajo para listado'!$DE$151:$DG$151,0)),0)+IFERROR(INDEX('Hoja de Trabajo para listado'!$CD$155:$DC$1048576,MATCH($A419,'Hoja de Trabajo para listado'!$CD$155:$CD$1048576,0),MATCH((CUADRO!O$5&amp;$E419),'Hoja de Trabajo para listado'!$CD$151:$DC$151,0)),0)</f>
        <v>0</v>
      </c>
      <c r="P419" s="316">
        <f ca="1">+IFERROR(INDEX('Hoja de Trabajo para listado'!$A$155:$Z$1048576,MATCH($A419,'Hoja de Trabajo para listado'!$A$155:$A$1048576,0),MATCH((CUADRO!P$5&amp;$E419),'Hoja de Trabajo para listado'!$A$151:$Z$151,0)),0)+IFERROR(INDEX('Hoja de Trabajo para listado'!$AB$155:$BA$1048576,MATCH($A419,'Hoja de Trabajo para listado'!$AB$155:$AB$1048576,0),MATCH((CUADRO!P$5&amp;$E419),'Hoja de Trabajo para listado'!$AB$151:$BA$151,0)),0)+IFERROR(INDEX('Hoja de Trabajo para listado'!$BC$155:$CB$1048576,MATCH($A419,'Hoja de Trabajo para listado'!$BC$155:$BC$1048576,0),MATCH((CUADRO!P$5&amp;$E419),'Hoja de Trabajo para listado'!$BC$151:$CB$151,0)),0)+IFERROR(INDEX('Hoja de Trabajo para listado'!$DE$153:$DG$274,MATCH($A419,'Hoja de Trabajo para listado'!$DE$153:$DE$1048576,0),MATCH((CUADRO!P$5&amp;$E419),'Hoja de Trabajo para listado'!$DE$151:$DG$151,0)),0)+IFERROR(INDEX('Hoja de Trabajo para listado'!$CD$155:$DC$1048576,MATCH($A419,'Hoja de Trabajo para listado'!$CD$155:$CD$1048576,0),MATCH((CUADRO!P$5&amp;$E419),'Hoja de Trabajo para listado'!$CD$151:$DC$151,0)),0)</f>
        <v>0</v>
      </c>
      <c r="Q419" s="316">
        <f ca="1">+IFERROR(INDEX('Hoja de Trabajo para listado'!$A$155:$Z$1048576,MATCH($A419,'Hoja de Trabajo para listado'!$A$155:$A$1048576,0),MATCH((CUADRO!Q$5&amp;$E419),'Hoja de Trabajo para listado'!$A$151:$Z$151,0)),0)+IFERROR(INDEX('Hoja de Trabajo para listado'!$AB$155:$BA$1048576,MATCH($A419,'Hoja de Trabajo para listado'!$AB$155:$AB$1048576,0),MATCH((CUADRO!Q$5&amp;$E419),'Hoja de Trabajo para listado'!$AB$151:$BA$151,0)),0)+IFERROR(INDEX('Hoja de Trabajo para listado'!$BC$155:$CB$1048576,MATCH($A419,'Hoja de Trabajo para listado'!$BC$155:$BC$1048576,0),MATCH((CUADRO!Q$5&amp;$E419),'Hoja de Trabajo para listado'!$BC$151:$CB$151,0)),0)+IFERROR(INDEX('Hoja de Trabajo para listado'!$DE$153:$DG$274,MATCH($A419,'Hoja de Trabajo para listado'!$DE$153:$DE$1048576,0),MATCH((CUADRO!Q$5&amp;$E419),'Hoja de Trabajo para listado'!$DE$151:$DG$151,0)),0)+IFERROR(INDEX('Hoja de Trabajo para listado'!$CD$155:$DC$1048576,MATCH($A419,'Hoja de Trabajo para listado'!$CD$155:$CD$1048576,0),MATCH((CUADRO!Q$5&amp;$E419),'Hoja de Trabajo para listado'!$CD$151:$DC$151,0)),0)</f>
        <v>0</v>
      </c>
      <c r="R419" s="316">
        <f t="shared" ca="1" si="12"/>
        <v>0</v>
      </c>
      <c r="S419" s="344">
        <f ca="1">+R418+R419</f>
        <v>0</v>
      </c>
      <c r="T419" s="316">
        <f ca="1">+S419</f>
        <v>0</v>
      </c>
      <c r="U419" s="315">
        <f t="shared" si="13"/>
        <v>2</v>
      </c>
      <c r="V419" s="319" t="str">
        <f>+VLOOKUP(A419,bd_lista!$A$3:$E$593,5,FALSE)</f>
        <v>Gobiernos Autonomos Municipales</v>
      </c>
      <c r="W419" s="426"/>
    </row>
    <row r="420" spans="1:23" ht="15" hidden="1" customHeight="1">
      <c r="A420" s="325">
        <v>1329</v>
      </c>
      <c r="B420" s="427">
        <f>+A420</f>
        <v>1329</v>
      </c>
      <c r="C420" s="318" t="str">
        <f>+VLOOKUP(A420,bd_lista!$A$3:$C$593,3,FALSE)</f>
        <v>Gobierno Autónomo Municipal de Sicaya</v>
      </c>
      <c r="D420" s="429" t="str">
        <f>+C420</f>
        <v>Gobierno Autónomo Municipal de Sicaya</v>
      </c>
      <c r="E420" s="346" t="s">
        <v>1418</v>
      </c>
      <c r="F420" s="314">
        <f ca="1">+IFERROR(INDEX('Hoja de Trabajo para listado'!$A$155:$Z$1048576,MATCH($A420,'Hoja de Trabajo para listado'!$A$155:$A$1048576,0),MATCH((CUADRO!F$5&amp;$E420),'Hoja de Trabajo para listado'!$A$151:$Z$151,0)),0)+IFERROR(INDEX('Hoja de Trabajo para listado'!$AB$155:$BA$1048576,MATCH($A420,'Hoja de Trabajo para listado'!$AB$155:$AB$1048576,0),MATCH((CUADRO!F$5&amp;$E420),'Hoja de Trabajo para listado'!$AB$151:$BA$151,0)),0)+IFERROR(INDEX('Hoja de Trabajo para listado'!$BC$155:$CB$1048576,MATCH($A420,'Hoja de Trabajo para listado'!$BC$155:$BC$1048576,0),MATCH((CUADRO!F$5&amp;$E420),'Hoja de Trabajo para listado'!$BC$151:$CB$151,0)),0)+IFERROR(INDEX('Hoja de Trabajo para listado'!$DE$153:$DG$274,MATCH($A420,'Hoja de Trabajo para listado'!$DE$153:$DE$1048576,0),MATCH((CUADRO!F$5&amp;$E420),'Hoja de Trabajo para listado'!$DE$151:$DG$151,0)),0)+IFERROR(INDEX('Hoja de Trabajo para listado'!$CD$155:$DC$1048576,MATCH($A420,'Hoja de Trabajo para listado'!$CD$155:$CD$1048576,0),MATCH((CUADRO!F$5&amp;$E420),'Hoja de Trabajo para listado'!$CD$151:$DC$151,0)),0)</f>
        <v>0</v>
      </c>
      <c r="G420" s="314">
        <f ca="1">+IFERROR(INDEX('Hoja de Trabajo para listado'!$A$155:$Z$1048576,MATCH($A420,'Hoja de Trabajo para listado'!$A$155:$A$1048576,0),MATCH((CUADRO!G$5&amp;$E420),'Hoja de Trabajo para listado'!$A$151:$Z$151,0)),0)+IFERROR(INDEX('Hoja de Trabajo para listado'!$AB$155:$BA$1048576,MATCH($A420,'Hoja de Trabajo para listado'!$AB$155:$AB$1048576,0),MATCH((CUADRO!G$5&amp;$E420),'Hoja de Trabajo para listado'!$AB$151:$BA$151,0)),0)+IFERROR(INDEX('Hoja de Trabajo para listado'!$BC$155:$CB$1048576,MATCH($A420,'Hoja de Trabajo para listado'!$BC$155:$BC$1048576,0),MATCH((CUADRO!G$5&amp;$E420),'Hoja de Trabajo para listado'!$BC$151:$CB$151,0)),0)+IFERROR(INDEX('Hoja de Trabajo para listado'!$DE$153:$DG$274,MATCH($A420,'Hoja de Trabajo para listado'!$DE$153:$DE$1048576,0),MATCH((CUADRO!G$5&amp;$E420),'Hoja de Trabajo para listado'!$DE$151:$DG$151,0)),0)+IFERROR(INDEX('Hoja de Trabajo para listado'!$CD$155:$DC$1048576,MATCH($A420,'Hoja de Trabajo para listado'!$CD$155:$CD$1048576,0),MATCH((CUADRO!G$5&amp;$E420),'Hoja de Trabajo para listado'!$CD$151:$DC$151,0)),0)</f>
        <v>0</v>
      </c>
      <c r="H420" s="314">
        <f ca="1">+IFERROR(INDEX('Hoja de Trabajo para listado'!$A$155:$Z$1048576,MATCH($A420,'Hoja de Trabajo para listado'!$A$155:$A$1048576,0),MATCH((CUADRO!H$5&amp;$E420),'Hoja de Trabajo para listado'!$A$151:$Z$151,0)),0)+IFERROR(INDEX('Hoja de Trabajo para listado'!$AB$155:$BA$1048576,MATCH($A420,'Hoja de Trabajo para listado'!$AB$155:$AB$1048576,0),MATCH((CUADRO!H$5&amp;$E420),'Hoja de Trabajo para listado'!$AB$151:$BA$151,0)),0)+IFERROR(INDEX('Hoja de Trabajo para listado'!$BC$155:$CB$1048576,MATCH($A420,'Hoja de Trabajo para listado'!$BC$155:$BC$1048576,0),MATCH((CUADRO!H$5&amp;$E420),'Hoja de Trabajo para listado'!$BC$151:$CB$151,0)),0)+IFERROR(INDEX('Hoja de Trabajo para listado'!$DE$153:$DG$274,MATCH($A420,'Hoja de Trabajo para listado'!$DE$153:$DE$1048576,0),MATCH((CUADRO!H$5&amp;$E420),'Hoja de Trabajo para listado'!$DE$151:$DG$151,0)),0)+IFERROR(INDEX('Hoja de Trabajo para listado'!$CD$155:$DC$1048576,MATCH($A420,'Hoja de Trabajo para listado'!$CD$155:$CD$1048576,0),MATCH((CUADRO!H$5&amp;$E420),'Hoja de Trabajo para listado'!$CD$151:$DC$151,0)),0)</f>
        <v>0</v>
      </c>
      <c r="I420" s="314">
        <f ca="1">+IFERROR(INDEX('Hoja de Trabajo para listado'!$A$155:$Z$1048576,MATCH($A420,'Hoja de Trabajo para listado'!$A$155:$A$1048576,0),MATCH((CUADRO!I$5&amp;$E420),'Hoja de Trabajo para listado'!$A$151:$Z$151,0)),0)+IFERROR(INDEX('Hoja de Trabajo para listado'!$AB$155:$BA$1048576,MATCH($A420,'Hoja de Trabajo para listado'!$AB$155:$AB$1048576,0),MATCH((CUADRO!I$5&amp;$E420),'Hoja de Trabajo para listado'!$AB$151:$BA$151,0)),0)+IFERROR(INDEX('Hoja de Trabajo para listado'!$BC$155:$CB$1048576,MATCH($A420,'Hoja de Trabajo para listado'!$BC$155:$BC$1048576,0),MATCH((CUADRO!I$5&amp;$E420),'Hoja de Trabajo para listado'!$BC$151:$CB$151,0)),0)+IFERROR(INDEX('Hoja de Trabajo para listado'!$DE$153:$DG$274,MATCH($A420,'Hoja de Trabajo para listado'!$DE$153:$DE$1048576,0),MATCH((CUADRO!I$5&amp;$E420),'Hoja de Trabajo para listado'!$DE$151:$DG$151,0)),0)+IFERROR(INDEX('Hoja de Trabajo para listado'!$CD$155:$DC$1048576,MATCH($A420,'Hoja de Trabajo para listado'!$CD$155:$CD$1048576,0),MATCH((CUADRO!I$5&amp;$E420),'Hoja de Trabajo para listado'!$CD$151:$DC$151,0)),0)</f>
        <v>0</v>
      </c>
      <c r="J420" s="314">
        <f ca="1">+IFERROR(INDEX('Hoja de Trabajo para listado'!$A$155:$Z$1048576,MATCH($A420,'Hoja de Trabajo para listado'!$A$155:$A$1048576,0),MATCH((CUADRO!J$5&amp;$E420),'Hoja de Trabajo para listado'!$A$151:$Z$151,0)),0)+IFERROR(INDEX('Hoja de Trabajo para listado'!$AB$155:$BA$1048576,MATCH($A420,'Hoja de Trabajo para listado'!$AB$155:$AB$1048576,0),MATCH((CUADRO!J$5&amp;$E420),'Hoja de Trabajo para listado'!$AB$151:$BA$151,0)),0)+IFERROR(INDEX('Hoja de Trabajo para listado'!$BC$155:$CB$1048576,MATCH($A420,'Hoja de Trabajo para listado'!$BC$155:$BC$1048576,0),MATCH((CUADRO!J$5&amp;$E420),'Hoja de Trabajo para listado'!$BC$151:$CB$151,0)),0)+IFERROR(INDEX('Hoja de Trabajo para listado'!$DE$153:$DG$274,MATCH($A420,'Hoja de Trabajo para listado'!$DE$153:$DE$1048576,0),MATCH((CUADRO!J$5&amp;$E420),'Hoja de Trabajo para listado'!$DE$151:$DG$151,0)),0)+IFERROR(INDEX('Hoja de Trabajo para listado'!$CD$155:$DC$1048576,MATCH($A420,'Hoja de Trabajo para listado'!$CD$155:$CD$1048576,0),MATCH((CUADRO!J$5&amp;$E420),'Hoja de Trabajo para listado'!$CD$151:$DC$151,0)),0)</f>
        <v>0</v>
      </c>
      <c r="K420" s="314">
        <f ca="1">+IFERROR(INDEX('Hoja de Trabajo para listado'!$A$155:$Z$1048576,MATCH($A420,'Hoja de Trabajo para listado'!$A$155:$A$1048576,0),MATCH((CUADRO!K$5&amp;$E420),'Hoja de Trabajo para listado'!$A$151:$Z$151,0)),0)+IFERROR(INDEX('Hoja de Trabajo para listado'!$AB$155:$BA$1048576,MATCH($A420,'Hoja de Trabajo para listado'!$AB$155:$AB$1048576,0),MATCH((CUADRO!K$5&amp;$E420),'Hoja de Trabajo para listado'!$AB$151:$BA$151,0)),0)+IFERROR(INDEX('Hoja de Trabajo para listado'!$BC$155:$CB$1048576,MATCH($A420,'Hoja de Trabajo para listado'!$BC$155:$BC$1048576,0),MATCH((CUADRO!K$5&amp;$E420),'Hoja de Trabajo para listado'!$BC$151:$CB$151,0)),0)+IFERROR(INDEX('Hoja de Trabajo para listado'!$DE$153:$DG$274,MATCH($A420,'Hoja de Trabajo para listado'!$DE$153:$DE$1048576,0),MATCH((CUADRO!K$5&amp;$E420),'Hoja de Trabajo para listado'!$DE$151:$DG$151,0)),0)+IFERROR(INDEX('Hoja de Trabajo para listado'!$CD$155:$DC$1048576,MATCH($A420,'Hoja de Trabajo para listado'!$CD$155:$CD$1048576,0),MATCH((CUADRO!K$5&amp;$E420),'Hoja de Trabajo para listado'!$CD$151:$DC$151,0)),0)</f>
        <v>0</v>
      </c>
      <c r="L420" s="314">
        <f ca="1">+IFERROR(INDEX('Hoja de Trabajo para listado'!$A$155:$Z$1048576,MATCH($A420,'Hoja de Trabajo para listado'!$A$155:$A$1048576,0),MATCH((CUADRO!L$5&amp;$E420),'Hoja de Trabajo para listado'!$A$151:$Z$151,0)),0)+IFERROR(INDEX('Hoja de Trabajo para listado'!$AB$155:$BA$1048576,MATCH($A420,'Hoja de Trabajo para listado'!$AB$155:$AB$1048576,0),MATCH((CUADRO!L$5&amp;$E420),'Hoja de Trabajo para listado'!$AB$151:$BA$151,0)),0)+IFERROR(INDEX('Hoja de Trabajo para listado'!$BC$155:$CB$1048576,MATCH($A420,'Hoja de Trabajo para listado'!$BC$155:$BC$1048576,0),MATCH((CUADRO!L$5&amp;$E420),'Hoja de Trabajo para listado'!$BC$151:$CB$151,0)),0)+IFERROR(INDEX('Hoja de Trabajo para listado'!$DE$153:$DG$274,MATCH($A420,'Hoja de Trabajo para listado'!$DE$153:$DE$1048576,0),MATCH((CUADRO!L$5&amp;$E420),'Hoja de Trabajo para listado'!$DE$151:$DG$151,0)),0)+IFERROR(INDEX('Hoja de Trabajo para listado'!$CD$155:$DC$1048576,MATCH($A420,'Hoja de Trabajo para listado'!$CD$155:$CD$1048576,0),MATCH((CUADRO!L$5&amp;$E420),'Hoja de Trabajo para listado'!$CD$151:$DC$151,0)),0)</f>
        <v>0</v>
      </c>
      <c r="M420" s="314">
        <f ca="1">+IFERROR(INDEX('Hoja de Trabajo para listado'!$A$155:$Z$1048576,MATCH($A420,'Hoja de Trabajo para listado'!$A$155:$A$1048576,0),MATCH((CUADRO!M$5&amp;$E420),'Hoja de Trabajo para listado'!$A$151:$Z$151,0)),0)+IFERROR(INDEX('Hoja de Trabajo para listado'!$AB$155:$BA$1048576,MATCH($A420,'Hoja de Trabajo para listado'!$AB$155:$AB$1048576,0),MATCH((CUADRO!M$5&amp;$E420),'Hoja de Trabajo para listado'!$AB$151:$BA$151,0)),0)+IFERROR(INDEX('Hoja de Trabajo para listado'!$BC$155:$CB$1048576,MATCH($A420,'Hoja de Trabajo para listado'!$BC$155:$BC$1048576,0),MATCH((CUADRO!M$5&amp;$E420),'Hoja de Trabajo para listado'!$BC$151:$CB$151,0)),0)+IFERROR(INDEX('Hoja de Trabajo para listado'!$DE$153:$DG$274,MATCH($A420,'Hoja de Trabajo para listado'!$DE$153:$DE$1048576,0),MATCH((CUADRO!M$5&amp;$E420),'Hoja de Trabajo para listado'!$DE$151:$DG$151,0)),0)+IFERROR(INDEX('Hoja de Trabajo para listado'!$CD$155:$DC$1048576,MATCH($A420,'Hoja de Trabajo para listado'!$CD$155:$CD$1048576,0),MATCH((CUADRO!M$5&amp;$E420),'Hoja de Trabajo para listado'!$CD$151:$DC$151,0)),0)</f>
        <v>0</v>
      </c>
      <c r="N420" s="314">
        <f ca="1">+IFERROR(INDEX('Hoja de Trabajo para listado'!$A$155:$Z$1048576,MATCH($A420,'Hoja de Trabajo para listado'!$A$155:$A$1048576,0),MATCH((CUADRO!N$5&amp;$E420),'Hoja de Trabajo para listado'!$A$151:$Z$151,0)),0)+IFERROR(INDEX('Hoja de Trabajo para listado'!$AB$155:$BA$1048576,MATCH($A420,'Hoja de Trabajo para listado'!$AB$155:$AB$1048576,0),MATCH((CUADRO!N$5&amp;$E420),'Hoja de Trabajo para listado'!$AB$151:$BA$151,0)),0)+IFERROR(INDEX('Hoja de Trabajo para listado'!$BC$155:$CB$1048576,MATCH($A420,'Hoja de Trabajo para listado'!$BC$155:$BC$1048576,0),MATCH((CUADRO!N$5&amp;$E420),'Hoja de Trabajo para listado'!$BC$151:$CB$151,0)),0)+IFERROR(INDEX('Hoja de Trabajo para listado'!$DE$153:$DG$274,MATCH($A420,'Hoja de Trabajo para listado'!$DE$153:$DE$1048576,0),MATCH((CUADRO!N$5&amp;$E420),'Hoja de Trabajo para listado'!$DE$151:$DG$151,0)),0)+IFERROR(INDEX('Hoja de Trabajo para listado'!$CD$155:$DC$1048576,MATCH($A420,'Hoja de Trabajo para listado'!$CD$155:$CD$1048576,0),MATCH((CUADRO!N$5&amp;$E420),'Hoja de Trabajo para listado'!$CD$151:$DC$151,0)),0)</f>
        <v>0</v>
      </c>
      <c r="O420" s="314">
        <f ca="1">+IFERROR(INDEX('Hoja de Trabajo para listado'!$A$155:$Z$1048576,MATCH($A420,'Hoja de Trabajo para listado'!$A$155:$A$1048576,0),MATCH((CUADRO!O$5&amp;$E420),'Hoja de Trabajo para listado'!$A$151:$Z$151,0)),0)+IFERROR(INDEX('Hoja de Trabajo para listado'!$AB$155:$BA$1048576,MATCH($A420,'Hoja de Trabajo para listado'!$AB$155:$AB$1048576,0),MATCH((CUADRO!O$5&amp;$E420),'Hoja de Trabajo para listado'!$AB$151:$BA$151,0)),0)+IFERROR(INDEX('Hoja de Trabajo para listado'!$BC$155:$CB$1048576,MATCH($A420,'Hoja de Trabajo para listado'!$BC$155:$BC$1048576,0),MATCH((CUADRO!O$5&amp;$E420),'Hoja de Trabajo para listado'!$BC$151:$CB$151,0)),0)+IFERROR(INDEX('Hoja de Trabajo para listado'!$DE$153:$DG$274,MATCH($A420,'Hoja de Trabajo para listado'!$DE$153:$DE$1048576,0),MATCH((CUADRO!O$5&amp;$E420),'Hoja de Trabajo para listado'!$DE$151:$DG$151,0)),0)+IFERROR(INDEX('Hoja de Trabajo para listado'!$CD$155:$DC$1048576,MATCH($A420,'Hoja de Trabajo para listado'!$CD$155:$CD$1048576,0),MATCH((CUADRO!O$5&amp;$E420),'Hoja de Trabajo para listado'!$CD$151:$DC$151,0)),0)</f>
        <v>0</v>
      </c>
      <c r="P420" s="314">
        <f ca="1">+IFERROR(INDEX('Hoja de Trabajo para listado'!$A$155:$Z$1048576,MATCH($A420,'Hoja de Trabajo para listado'!$A$155:$A$1048576,0),MATCH((CUADRO!P$5&amp;$E420),'Hoja de Trabajo para listado'!$A$151:$Z$151,0)),0)+IFERROR(INDEX('Hoja de Trabajo para listado'!$AB$155:$BA$1048576,MATCH($A420,'Hoja de Trabajo para listado'!$AB$155:$AB$1048576,0),MATCH((CUADRO!P$5&amp;$E420),'Hoja de Trabajo para listado'!$AB$151:$BA$151,0)),0)+IFERROR(INDEX('Hoja de Trabajo para listado'!$BC$155:$CB$1048576,MATCH($A420,'Hoja de Trabajo para listado'!$BC$155:$BC$1048576,0),MATCH((CUADRO!P$5&amp;$E420),'Hoja de Trabajo para listado'!$BC$151:$CB$151,0)),0)+IFERROR(INDEX('Hoja de Trabajo para listado'!$DE$153:$DG$274,MATCH($A420,'Hoja de Trabajo para listado'!$DE$153:$DE$1048576,0),MATCH((CUADRO!P$5&amp;$E420),'Hoja de Trabajo para listado'!$DE$151:$DG$151,0)),0)+IFERROR(INDEX('Hoja de Trabajo para listado'!$CD$155:$DC$1048576,MATCH($A420,'Hoja de Trabajo para listado'!$CD$155:$CD$1048576,0),MATCH((CUADRO!P$5&amp;$E420),'Hoja de Trabajo para listado'!$CD$151:$DC$151,0)),0)</f>
        <v>0</v>
      </c>
      <c r="Q420" s="314">
        <f ca="1">+IFERROR(INDEX('Hoja de Trabajo para listado'!$A$155:$Z$1048576,MATCH($A420,'Hoja de Trabajo para listado'!$A$155:$A$1048576,0),MATCH((CUADRO!Q$5&amp;$E420),'Hoja de Trabajo para listado'!$A$151:$Z$151,0)),0)+IFERROR(INDEX('Hoja de Trabajo para listado'!$AB$155:$BA$1048576,MATCH($A420,'Hoja de Trabajo para listado'!$AB$155:$AB$1048576,0),MATCH((CUADRO!Q$5&amp;$E420),'Hoja de Trabajo para listado'!$AB$151:$BA$151,0)),0)+IFERROR(INDEX('Hoja de Trabajo para listado'!$BC$155:$CB$1048576,MATCH($A420,'Hoja de Trabajo para listado'!$BC$155:$BC$1048576,0),MATCH((CUADRO!Q$5&amp;$E420),'Hoja de Trabajo para listado'!$BC$151:$CB$151,0)),0)+IFERROR(INDEX('Hoja de Trabajo para listado'!$DE$153:$DG$274,MATCH($A420,'Hoja de Trabajo para listado'!$DE$153:$DE$1048576,0),MATCH((CUADRO!Q$5&amp;$E420),'Hoja de Trabajo para listado'!$DE$151:$DG$151,0)),0)+IFERROR(INDEX('Hoja de Trabajo para listado'!$CD$155:$DC$1048576,MATCH($A420,'Hoja de Trabajo para listado'!$CD$155:$CD$1048576,0),MATCH((CUADRO!Q$5&amp;$E420),'Hoja de Trabajo para listado'!$CD$151:$DC$151,0)),0)</f>
        <v>0</v>
      </c>
      <c r="R420" s="314">
        <f t="shared" ca="1" si="12"/>
        <v>0</v>
      </c>
      <c r="S420" s="322"/>
      <c r="T420" s="314">
        <f ca="1">+T421</f>
        <v>0</v>
      </c>
      <c r="U420" s="313">
        <f t="shared" si="13"/>
        <v>1</v>
      </c>
      <c r="V420" s="319" t="str">
        <f>+VLOOKUP(A420,bd_lista!$A$3:$E$593,5,FALSE)</f>
        <v>Gobiernos Autonomos Municipales</v>
      </c>
      <c r="W420" s="425" t="str">
        <f>+V420</f>
        <v>Gobiernos Autonomos Municipales</v>
      </c>
    </row>
    <row r="421" spans="1:23" ht="15" hidden="1" customHeight="1">
      <c r="A421" s="325">
        <v>1329</v>
      </c>
      <c r="B421" s="428"/>
      <c r="C421" s="319" t="str">
        <f>+VLOOKUP(A421,bd_lista!$A$3:$C$593,3,FALSE)</f>
        <v>Gobierno Autónomo Municipal de Sicaya</v>
      </c>
      <c r="D421" s="430"/>
      <c r="E421" s="347" t="s">
        <v>1419</v>
      </c>
      <c r="F421" s="316">
        <f ca="1">+IFERROR(INDEX('Hoja de Trabajo para listado'!$A$155:$Z$1048576,MATCH($A421,'Hoja de Trabajo para listado'!$A$155:$A$1048576,0),MATCH((CUADRO!F$5&amp;$E421),'Hoja de Trabajo para listado'!$A$151:$Z$151,0)),0)+IFERROR(INDEX('Hoja de Trabajo para listado'!$AB$155:$BA$1048576,MATCH($A421,'Hoja de Trabajo para listado'!$AB$155:$AB$1048576,0),MATCH((CUADRO!F$5&amp;$E421),'Hoja de Trabajo para listado'!$AB$151:$BA$151,0)),0)+IFERROR(INDEX('Hoja de Trabajo para listado'!$BC$155:$CB$1048576,MATCH($A421,'Hoja de Trabajo para listado'!$BC$155:$BC$1048576,0),MATCH((CUADRO!F$5&amp;$E421),'Hoja de Trabajo para listado'!$BC$151:$CB$151,0)),0)+IFERROR(INDEX('Hoja de Trabajo para listado'!$DE$153:$DG$274,MATCH($A421,'Hoja de Trabajo para listado'!$DE$153:$DE$1048576,0),MATCH((CUADRO!F$5&amp;$E421),'Hoja de Trabajo para listado'!$DE$151:$DG$151,0)),0)+IFERROR(INDEX('Hoja de Trabajo para listado'!$CD$155:$DC$1048576,MATCH($A421,'Hoja de Trabajo para listado'!$CD$155:$CD$1048576,0),MATCH((CUADRO!F$5&amp;$E421),'Hoja de Trabajo para listado'!$CD$151:$DC$151,0)),0)</f>
        <v>0</v>
      </c>
      <c r="G421" s="316">
        <f ca="1">+IFERROR(INDEX('Hoja de Trabajo para listado'!$A$155:$Z$1048576,MATCH($A421,'Hoja de Trabajo para listado'!$A$155:$A$1048576,0),MATCH((CUADRO!G$5&amp;$E421),'Hoja de Trabajo para listado'!$A$151:$Z$151,0)),0)+IFERROR(INDEX('Hoja de Trabajo para listado'!$AB$155:$BA$1048576,MATCH($A421,'Hoja de Trabajo para listado'!$AB$155:$AB$1048576,0),MATCH((CUADRO!G$5&amp;$E421),'Hoja de Trabajo para listado'!$AB$151:$BA$151,0)),0)+IFERROR(INDEX('Hoja de Trabajo para listado'!$BC$155:$CB$1048576,MATCH($A421,'Hoja de Trabajo para listado'!$BC$155:$BC$1048576,0),MATCH((CUADRO!G$5&amp;$E421),'Hoja de Trabajo para listado'!$BC$151:$CB$151,0)),0)+IFERROR(INDEX('Hoja de Trabajo para listado'!$DE$153:$DG$274,MATCH($A421,'Hoja de Trabajo para listado'!$DE$153:$DE$1048576,0),MATCH((CUADRO!G$5&amp;$E421),'Hoja de Trabajo para listado'!$DE$151:$DG$151,0)),0)+IFERROR(INDEX('Hoja de Trabajo para listado'!$CD$155:$DC$1048576,MATCH($A421,'Hoja de Trabajo para listado'!$CD$155:$CD$1048576,0),MATCH((CUADRO!G$5&amp;$E421),'Hoja de Trabajo para listado'!$CD$151:$DC$151,0)),0)</f>
        <v>0</v>
      </c>
      <c r="H421" s="316">
        <f ca="1">+IFERROR(INDEX('Hoja de Trabajo para listado'!$A$155:$Z$1048576,MATCH($A421,'Hoja de Trabajo para listado'!$A$155:$A$1048576,0),MATCH((CUADRO!H$5&amp;$E421),'Hoja de Trabajo para listado'!$A$151:$Z$151,0)),0)+IFERROR(INDEX('Hoja de Trabajo para listado'!$AB$155:$BA$1048576,MATCH($A421,'Hoja de Trabajo para listado'!$AB$155:$AB$1048576,0),MATCH((CUADRO!H$5&amp;$E421),'Hoja de Trabajo para listado'!$AB$151:$BA$151,0)),0)+IFERROR(INDEX('Hoja de Trabajo para listado'!$BC$155:$CB$1048576,MATCH($A421,'Hoja de Trabajo para listado'!$BC$155:$BC$1048576,0),MATCH((CUADRO!H$5&amp;$E421),'Hoja de Trabajo para listado'!$BC$151:$CB$151,0)),0)+IFERROR(INDEX('Hoja de Trabajo para listado'!$DE$153:$DG$274,MATCH($A421,'Hoja de Trabajo para listado'!$DE$153:$DE$1048576,0),MATCH((CUADRO!H$5&amp;$E421),'Hoja de Trabajo para listado'!$DE$151:$DG$151,0)),0)+IFERROR(INDEX('Hoja de Trabajo para listado'!$CD$155:$DC$1048576,MATCH($A421,'Hoja de Trabajo para listado'!$CD$155:$CD$1048576,0),MATCH((CUADRO!H$5&amp;$E421),'Hoja de Trabajo para listado'!$CD$151:$DC$151,0)),0)</f>
        <v>0</v>
      </c>
      <c r="I421" s="316">
        <f ca="1">+IFERROR(INDEX('Hoja de Trabajo para listado'!$A$155:$Z$1048576,MATCH($A421,'Hoja de Trabajo para listado'!$A$155:$A$1048576,0),MATCH((CUADRO!I$5&amp;$E421),'Hoja de Trabajo para listado'!$A$151:$Z$151,0)),0)+IFERROR(INDEX('Hoja de Trabajo para listado'!$AB$155:$BA$1048576,MATCH($A421,'Hoja de Trabajo para listado'!$AB$155:$AB$1048576,0),MATCH((CUADRO!I$5&amp;$E421),'Hoja de Trabajo para listado'!$AB$151:$BA$151,0)),0)+IFERROR(INDEX('Hoja de Trabajo para listado'!$BC$155:$CB$1048576,MATCH($A421,'Hoja de Trabajo para listado'!$BC$155:$BC$1048576,0),MATCH((CUADRO!I$5&amp;$E421),'Hoja de Trabajo para listado'!$BC$151:$CB$151,0)),0)+IFERROR(INDEX('Hoja de Trabajo para listado'!$DE$153:$DG$274,MATCH($A421,'Hoja de Trabajo para listado'!$DE$153:$DE$1048576,0),MATCH((CUADRO!I$5&amp;$E421),'Hoja de Trabajo para listado'!$DE$151:$DG$151,0)),0)+IFERROR(INDEX('Hoja de Trabajo para listado'!$CD$155:$DC$1048576,MATCH($A421,'Hoja de Trabajo para listado'!$CD$155:$CD$1048576,0),MATCH((CUADRO!I$5&amp;$E421),'Hoja de Trabajo para listado'!$CD$151:$DC$151,0)),0)</f>
        <v>0</v>
      </c>
      <c r="J421" s="316">
        <f ca="1">+IFERROR(INDEX('Hoja de Trabajo para listado'!$A$155:$Z$1048576,MATCH($A421,'Hoja de Trabajo para listado'!$A$155:$A$1048576,0),MATCH((CUADRO!J$5&amp;$E421),'Hoja de Trabajo para listado'!$A$151:$Z$151,0)),0)+IFERROR(INDEX('Hoja de Trabajo para listado'!$AB$155:$BA$1048576,MATCH($A421,'Hoja de Trabajo para listado'!$AB$155:$AB$1048576,0),MATCH((CUADRO!J$5&amp;$E421),'Hoja de Trabajo para listado'!$AB$151:$BA$151,0)),0)+IFERROR(INDEX('Hoja de Trabajo para listado'!$BC$155:$CB$1048576,MATCH($A421,'Hoja de Trabajo para listado'!$BC$155:$BC$1048576,0),MATCH((CUADRO!J$5&amp;$E421),'Hoja de Trabajo para listado'!$BC$151:$CB$151,0)),0)+IFERROR(INDEX('Hoja de Trabajo para listado'!$DE$153:$DG$274,MATCH($A421,'Hoja de Trabajo para listado'!$DE$153:$DE$1048576,0),MATCH((CUADRO!J$5&amp;$E421),'Hoja de Trabajo para listado'!$DE$151:$DG$151,0)),0)+IFERROR(INDEX('Hoja de Trabajo para listado'!$CD$155:$DC$1048576,MATCH($A421,'Hoja de Trabajo para listado'!$CD$155:$CD$1048576,0),MATCH((CUADRO!J$5&amp;$E421),'Hoja de Trabajo para listado'!$CD$151:$DC$151,0)),0)</f>
        <v>0</v>
      </c>
      <c r="K421" s="316">
        <f ca="1">+IFERROR(INDEX('Hoja de Trabajo para listado'!$A$155:$Z$1048576,MATCH($A421,'Hoja de Trabajo para listado'!$A$155:$A$1048576,0),MATCH((CUADRO!K$5&amp;$E421),'Hoja de Trabajo para listado'!$A$151:$Z$151,0)),0)+IFERROR(INDEX('Hoja de Trabajo para listado'!$AB$155:$BA$1048576,MATCH($A421,'Hoja de Trabajo para listado'!$AB$155:$AB$1048576,0),MATCH((CUADRO!K$5&amp;$E421),'Hoja de Trabajo para listado'!$AB$151:$BA$151,0)),0)+IFERROR(INDEX('Hoja de Trabajo para listado'!$BC$155:$CB$1048576,MATCH($A421,'Hoja de Trabajo para listado'!$BC$155:$BC$1048576,0),MATCH((CUADRO!K$5&amp;$E421),'Hoja de Trabajo para listado'!$BC$151:$CB$151,0)),0)+IFERROR(INDEX('Hoja de Trabajo para listado'!$DE$153:$DG$274,MATCH($A421,'Hoja de Trabajo para listado'!$DE$153:$DE$1048576,0),MATCH((CUADRO!K$5&amp;$E421),'Hoja de Trabajo para listado'!$DE$151:$DG$151,0)),0)+IFERROR(INDEX('Hoja de Trabajo para listado'!$CD$155:$DC$1048576,MATCH($A421,'Hoja de Trabajo para listado'!$CD$155:$CD$1048576,0),MATCH((CUADRO!K$5&amp;$E421),'Hoja de Trabajo para listado'!$CD$151:$DC$151,0)),0)</f>
        <v>0</v>
      </c>
      <c r="L421" s="316">
        <f ca="1">+IFERROR(INDEX('Hoja de Trabajo para listado'!$A$155:$Z$1048576,MATCH($A421,'Hoja de Trabajo para listado'!$A$155:$A$1048576,0),MATCH((CUADRO!L$5&amp;$E421),'Hoja de Trabajo para listado'!$A$151:$Z$151,0)),0)+IFERROR(INDEX('Hoja de Trabajo para listado'!$AB$155:$BA$1048576,MATCH($A421,'Hoja de Trabajo para listado'!$AB$155:$AB$1048576,0),MATCH((CUADRO!L$5&amp;$E421),'Hoja de Trabajo para listado'!$AB$151:$BA$151,0)),0)+IFERROR(INDEX('Hoja de Trabajo para listado'!$BC$155:$CB$1048576,MATCH($A421,'Hoja de Trabajo para listado'!$BC$155:$BC$1048576,0),MATCH((CUADRO!L$5&amp;$E421),'Hoja de Trabajo para listado'!$BC$151:$CB$151,0)),0)+IFERROR(INDEX('Hoja de Trabajo para listado'!$DE$153:$DG$274,MATCH($A421,'Hoja de Trabajo para listado'!$DE$153:$DE$1048576,0),MATCH((CUADRO!L$5&amp;$E421),'Hoja de Trabajo para listado'!$DE$151:$DG$151,0)),0)+IFERROR(INDEX('Hoja de Trabajo para listado'!$CD$155:$DC$1048576,MATCH($A421,'Hoja de Trabajo para listado'!$CD$155:$CD$1048576,0),MATCH((CUADRO!L$5&amp;$E421),'Hoja de Trabajo para listado'!$CD$151:$DC$151,0)),0)</f>
        <v>0</v>
      </c>
      <c r="M421" s="316">
        <f ca="1">+IFERROR(INDEX('Hoja de Trabajo para listado'!$A$155:$Z$1048576,MATCH($A421,'Hoja de Trabajo para listado'!$A$155:$A$1048576,0),MATCH((CUADRO!M$5&amp;$E421),'Hoja de Trabajo para listado'!$A$151:$Z$151,0)),0)+IFERROR(INDEX('Hoja de Trabajo para listado'!$AB$155:$BA$1048576,MATCH($A421,'Hoja de Trabajo para listado'!$AB$155:$AB$1048576,0),MATCH((CUADRO!M$5&amp;$E421),'Hoja de Trabajo para listado'!$AB$151:$BA$151,0)),0)+IFERROR(INDEX('Hoja de Trabajo para listado'!$BC$155:$CB$1048576,MATCH($A421,'Hoja de Trabajo para listado'!$BC$155:$BC$1048576,0),MATCH((CUADRO!M$5&amp;$E421),'Hoja de Trabajo para listado'!$BC$151:$CB$151,0)),0)+IFERROR(INDEX('Hoja de Trabajo para listado'!$DE$153:$DG$274,MATCH($A421,'Hoja de Trabajo para listado'!$DE$153:$DE$1048576,0),MATCH((CUADRO!M$5&amp;$E421),'Hoja de Trabajo para listado'!$DE$151:$DG$151,0)),0)+IFERROR(INDEX('Hoja de Trabajo para listado'!$CD$155:$DC$1048576,MATCH($A421,'Hoja de Trabajo para listado'!$CD$155:$CD$1048576,0),MATCH((CUADRO!M$5&amp;$E421),'Hoja de Trabajo para listado'!$CD$151:$DC$151,0)),0)</f>
        <v>0</v>
      </c>
      <c r="N421" s="316">
        <f ca="1">+IFERROR(INDEX('Hoja de Trabajo para listado'!$A$155:$Z$1048576,MATCH($A421,'Hoja de Trabajo para listado'!$A$155:$A$1048576,0),MATCH((CUADRO!N$5&amp;$E421),'Hoja de Trabajo para listado'!$A$151:$Z$151,0)),0)+IFERROR(INDEX('Hoja de Trabajo para listado'!$AB$155:$BA$1048576,MATCH($A421,'Hoja de Trabajo para listado'!$AB$155:$AB$1048576,0),MATCH((CUADRO!N$5&amp;$E421),'Hoja de Trabajo para listado'!$AB$151:$BA$151,0)),0)+IFERROR(INDEX('Hoja de Trabajo para listado'!$BC$155:$CB$1048576,MATCH($A421,'Hoja de Trabajo para listado'!$BC$155:$BC$1048576,0),MATCH((CUADRO!N$5&amp;$E421),'Hoja de Trabajo para listado'!$BC$151:$CB$151,0)),0)+IFERROR(INDEX('Hoja de Trabajo para listado'!$DE$153:$DG$274,MATCH($A421,'Hoja de Trabajo para listado'!$DE$153:$DE$1048576,0),MATCH((CUADRO!N$5&amp;$E421),'Hoja de Trabajo para listado'!$DE$151:$DG$151,0)),0)+IFERROR(INDEX('Hoja de Trabajo para listado'!$CD$155:$DC$1048576,MATCH($A421,'Hoja de Trabajo para listado'!$CD$155:$CD$1048576,0),MATCH((CUADRO!N$5&amp;$E421),'Hoja de Trabajo para listado'!$CD$151:$DC$151,0)),0)</f>
        <v>0</v>
      </c>
      <c r="O421" s="316">
        <f ca="1">+IFERROR(INDEX('Hoja de Trabajo para listado'!$A$155:$Z$1048576,MATCH($A421,'Hoja de Trabajo para listado'!$A$155:$A$1048576,0),MATCH((CUADRO!O$5&amp;$E421),'Hoja de Trabajo para listado'!$A$151:$Z$151,0)),0)+IFERROR(INDEX('Hoja de Trabajo para listado'!$AB$155:$BA$1048576,MATCH($A421,'Hoja de Trabajo para listado'!$AB$155:$AB$1048576,0),MATCH((CUADRO!O$5&amp;$E421),'Hoja de Trabajo para listado'!$AB$151:$BA$151,0)),0)+IFERROR(INDEX('Hoja de Trabajo para listado'!$BC$155:$CB$1048576,MATCH($A421,'Hoja de Trabajo para listado'!$BC$155:$BC$1048576,0),MATCH((CUADRO!O$5&amp;$E421),'Hoja de Trabajo para listado'!$BC$151:$CB$151,0)),0)+IFERROR(INDEX('Hoja de Trabajo para listado'!$DE$153:$DG$274,MATCH($A421,'Hoja de Trabajo para listado'!$DE$153:$DE$1048576,0),MATCH((CUADRO!O$5&amp;$E421),'Hoja de Trabajo para listado'!$DE$151:$DG$151,0)),0)+IFERROR(INDEX('Hoja de Trabajo para listado'!$CD$155:$DC$1048576,MATCH($A421,'Hoja de Trabajo para listado'!$CD$155:$CD$1048576,0),MATCH((CUADRO!O$5&amp;$E421),'Hoja de Trabajo para listado'!$CD$151:$DC$151,0)),0)</f>
        <v>0</v>
      </c>
      <c r="P421" s="316">
        <f ca="1">+IFERROR(INDEX('Hoja de Trabajo para listado'!$A$155:$Z$1048576,MATCH($A421,'Hoja de Trabajo para listado'!$A$155:$A$1048576,0),MATCH((CUADRO!P$5&amp;$E421),'Hoja de Trabajo para listado'!$A$151:$Z$151,0)),0)+IFERROR(INDEX('Hoja de Trabajo para listado'!$AB$155:$BA$1048576,MATCH($A421,'Hoja de Trabajo para listado'!$AB$155:$AB$1048576,0),MATCH((CUADRO!P$5&amp;$E421),'Hoja de Trabajo para listado'!$AB$151:$BA$151,0)),0)+IFERROR(INDEX('Hoja de Trabajo para listado'!$BC$155:$CB$1048576,MATCH($A421,'Hoja de Trabajo para listado'!$BC$155:$BC$1048576,0),MATCH((CUADRO!P$5&amp;$E421),'Hoja de Trabajo para listado'!$BC$151:$CB$151,0)),0)+IFERROR(INDEX('Hoja de Trabajo para listado'!$DE$153:$DG$274,MATCH($A421,'Hoja de Trabajo para listado'!$DE$153:$DE$1048576,0),MATCH((CUADRO!P$5&amp;$E421),'Hoja de Trabajo para listado'!$DE$151:$DG$151,0)),0)+IFERROR(INDEX('Hoja de Trabajo para listado'!$CD$155:$DC$1048576,MATCH($A421,'Hoja de Trabajo para listado'!$CD$155:$CD$1048576,0),MATCH((CUADRO!P$5&amp;$E421),'Hoja de Trabajo para listado'!$CD$151:$DC$151,0)),0)</f>
        <v>0</v>
      </c>
      <c r="Q421" s="316">
        <f ca="1">+IFERROR(INDEX('Hoja de Trabajo para listado'!$A$155:$Z$1048576,MATCH($A421,'Hoja de Trabajo para listado'!$A$155:$A$1048576,0),MATCH((CUADRO!Q$5&amp;$E421),'Hoja de Trabajo para listado'!$A$151:$Z$151,0)),0)+IFERROR(INDEX('Hoja de Trabajo para listado'!$AB$155:$BA$1048576,MATCH($A421,'Hoja de Trabajo para listado'!$AB$155:$AB$1048576,0),MATCH((CUADRO!Q$5&amp;$E421),'Hoja de Trabajo para listado'!$AB$151:$BA$151,0)),0)+IFERROR(INDEX('Hoja de Trabajo para listado'!$BC$155:$CB$1048576,MATCH($A421,'Hoja de Trabajo para listado'!$BC$155:$BC$1048576,0),MATCH((CUADRO!Q$5&amp;$E421),'Hoja de Trabajo para listado'!$BC$151:$CB$151,0)),0)+IFERROR(INDEX('Hoja de Trabajo para listado'!$DE$153:$DG$274,MATCH($A421,'Hoja de Trabajo para listado'!$DE$153:$DE$1048576,0),MATCH((CUADRO!Q$5&amp;$E421),'Hoja de Trabajo para listado'!$DE$151:$DG$151,0)),0)+IFERROR(INDEX('Hoja de Trabajo para listado'!$CD$155:$DC$1048576,MATCH($A421,'Hoja de Trabajo para listado'!$CD$155:$CD$1048576,0),MATCH((CUADRO!Q$5&amp;$E421),'Hoja de Trabajo para listado'!$CD$151:$DC$151,0)),0)</f>
        <v>0</v>
      </c>
      <c r="R421" s="316">
        <f t="shared" ca="1" si="12"/>
        <v>0</v>
      </c>
      <c r="S421" s="344">
        <f ca="1">+R420+R421</f>
        <v>0</v>
      </c>
      <c r="T421" s="316">
        <f ca="1">+S421</f>
        <v>0</v>
      </c>
      <c r="U421" s="315">
        <f t="shared" si="13"/>
        <v>2</v>
      </c>
      <c r="V421" s="319" t="str">
        <f>+VLOOKUP(A421,bd_lista!$A$3:$E$593,5,FALSE)</f>
        <v>Gobiernos Autonomos Municipales</v>
      </c>
      <c r="W421" s="426"/>
    </row>
    <row r="422" spans="1:23" customFormat="1" ht="27" hidden="1" customHeight="1">
      <c r="A422" s="325">
        <v>1330</v>
      </c>
      <c r="B422" s="427">
        <f>+A422</f>
        <v>1330</v>
      </c>
      <c r="C422" s="318" t="str">
        <f>+VLOOKUP(A422,bd_lista!$A$3:$C$593,3,FALSE)</f>
        <v>Gobierno Autónomo Municipal de Tapacari</v>
      </c>
      <c r="D422" s="429" t="str">
        <f>+C422</f>
        <v>Gobierno Autónomo Municipal de Tapacari</v>
      </c>
      <c r="E422" s="346" t="s">
        <v>1418</v>
      </c>
      <c r="F422" s="314">
        <f ca="1">+IFERROR(INDEX('Hoja de Trabajo para listado'!$A$155:$Z$1048576,MATCH($A422,'Hoja de Trabajo para listado'!$A$155:$A$1048576,0),MATCH((CUADRO!F$5&amp;$E422),'Hoja de Trabajo para listado'!$A$151:$Z$151,0)),0)+IFERROR(INDEX('Hoja de Trabajo para listado'!$AB$155:$BA$1048576,MATCH($A422,'Hoja de Trabajo para listado'!$AB$155:$AB$1048576,0),MATCH((CUADRO!F$5&amp;$E422),'Hoja de Trabajo para listado'!$AB$151:$BA$151,0)),0)+IFERROR(INDEX('Hoja de Trabajo para listado'!$BC$155:$CB$1048576,MATCH($A422,'Hoja de Trabajo para listado'!$BC$155:$BC$1048576,0),MATCH((CUADRO!F$5&amp;$E422),'Hoja de Trabajo para listado'!$BC$151:$CB$151,0)),0)+IFERROR(INDEX('Hoja de Trabajo para listado'!$DE$153:$DG$274,MATCH($A422,'Hoja de Trabajo para listado'!$DE$153:$DE$1048576,0),MATCH((CUADRO!F$5&amp;$E422),'Hoja de Trabajo para listado'!$DE$151:$DG$151,0)),0)+IFERROR(INDEX('Hoja de Trabajo para listado'!$CD$155:$DC$1048576,MATCH($A422,'Hoja de Trabajo para listado'!$CD$155:$CD$1048576,0),MATCH((CUADRO!F$5&amp;$E422),'Hoja de Trabajo para listado'!$CD$151:$DC$151,0)),0)</f>
        <v>0</v>
      </c>
      <c r="G422" s="314">
        <f ca="1">+IFERROR(INDEX('Hoja de Trabajo para listado'!$A$155:$Z$1048576,MATCH($A422,'Hoja de Trabajo para listado'!$A$155:$A$1048576,0),MATCH((CUADRO!G$5&amp;$E422),'Hoja de Trabajo para listado'!$A$151:$Z$151,0)),0)+IFERROR(INDEX('Hoja de Trabajo para listado'!$AB$155:$BA$1048576,MATCH($A422,'Hoja de Trabajo para listado'!$AB$155:$AB$1048576,0),MATCH((CUADRO!G$5&amp;$E422),'Hoja de Trabajo para listado'!$AB$151:$BA$151,0)),0)+IFERROR(INDEX('Hoja de Trabajo para listado'!$BC$155:$CB$1048576,MATCH($A422,'Hoja de Trabajo para listado'!$BC$155:$BC$1048576,0),MATCH((CUADRO!G$5&amp;$E422),'Hoja de Trabajo para listado'!$BC$151:$CB$151,0)),0)+IFERROR(INDEX('Hoja de Trabajo para listado'!$DE$153:$DG$274,MATCH($A422,'Hoja de Trabajo para listado'!$DE$153:$DE$1048576,0),MATCH((CUADRO!G$5&amp;$E422),'Hoja de Trabajo para listado'!$DE$151:$DG$151,0)),0)+IFERROR(INDEX('Hoja de Trabajo para listado'!$CD$155:$DC$1048576,MATCH($A422,'Hoja de Trabajo para listado'!$CD$155:$CD$1048576,0),MATCH((CUADRO!G$5&amp;$E422),'Hoja de Trabajo para listado'!$CD$151:$DC$151,0)),0)</f>
        <v>0</v>
      </c>
      <c r="H422" s="314">
        <f ca="1">+IFERROR(INDEX('Hoja de Trabajo para listado'!$A$155:$Z$1048576,MATCH($A422,'Hoja de Trabajo para listado'!$A$155:$A$1048576,0),MATCH((CUADRO!H$5&amp;$E422),'Hoja de Trabajo para listado'!$A$151:$Z$151,0)),0)+IFERROR(INDEX('Hoja de Trabajo para listado'!$AB$155:$BA$1048576,MATCH($A422,'Hoja de Trabajo para listado'!$AB$155:$AB$1048576,0),MATCH((CUADRO!H$5&amp;$E422),'Hoja de Trabajo para listado'!$AB$151:$BA$151,0)),0)+IFERROR(INDEX('Hoja de Trabajo para listado'!$BC$155:$CB$1048576,MATCH($A422,'Hoja de Trabajo para listado'!$BC$155:$BC$1048576,0),MATCH((CUADRO!H$5&amp;$E422),'Hoja de Trabajo para listado'!$BC$151:$CB$151,0)),0)+IFERROR(INDEX('Hoja de Trabajo para listado'!$DE$153:$DG$274,MATCH($A422,'Hoja de Trabajo para listado'!$DE$153:$DE$1048576,0),MATCH((CUADRO!H$5&amp;$E422),'Hoja de Trabajo para listado'!$DE$151:$DG$151,0)),0)+IFERROR(INDEX('Hoja de Trabajo para listado'!$CD$155:$DC$1048576,MATCH($A422,'Hoja de Trabajo para listado'!$CD$155:$CD$1048576,0),MATCH((CUADRO!H$5&amp;$E422),'Hoja de Trabajo para listado'!$CD$151:$DC$151,0)),0)</f>
        <v>0</v>
      </c>
      <c r="I422" s="314">
        <f ca="1">+IFERROR(INDEX('Hoja de Trabajo para listado'!$A$155:$Z$1048576,MATCH($A422,'Hoja de Trabajo para listado'!$A$155:$A$1048576,0),MATCH((CUADRO!I$5&amp;$E422),'Hoja de Trabajo para listado'!$A$151:$Z$151,0)),0)+IFERROR(INDEX('Hoja de Trabajo para listado'!$AB$155:$BA$1048576,MATCH($A422,'Hoja de Trabajo para listado'!$AB$155:$AB$1048576,0),MATCH((CUADRO!I$5&amp;$E422),'Hoja de Trabajo para listado'!$AB$151:$BA$151,0)),0)+IFERROR(INDEX('Hoja de Trabajo para listado'!$BC$155:$CB$1048576,MATCH($A422,'Hoja de Trabajo para listado'!$BC$155:$BC$1048576,0),MATCH((CUADRO!I$5&amp;$E422),'Hoja de Trabajo para listado'!$BC$151:$CB$151,0)),0)+IFERROR(INDEX('Hoja de Trabajo para listado'!$DE$153:$DG$274,MATCH($A422,'Hoja de Trabajo para listado'!$DE$153:$DE$1048576,0),MATCH((CUADRO!I$5&amp;$E422),'Hoja de Trabajo para listado'!$DE$151:$DG$151,0)),0)+IFERROR(INDEX('Hoja de Trabajo para listado'!$CD$155:$DC$1048576,MATCH($A422,'Hoja de Trabajo para listado'!$CD$155:$CD$1048576,0),MATCH((CUADRO!I$5&amp;$E422),'Hoja de Trabajo para listado'!$CD$151:$DC$151,0)),0)</f>
        <v>0</v>
      </c>
      <c r="J422" s="314">
        <f ca="1">+IFERROR(INDEX('Hoja de Trabajo para listado'!$A$155:$Z$1048576,MATCH($A422,'Hoja de Trabajo para listado'!$A$155:$A$1048576,0),MATCH((CUADRO!J$5&amp;$E422),'Hoja de Trabajo para listado'!$A$151:$Z$151,0)),0)+IFERROR(INDEX('Hoja de Trabajo para listado'!$AB$155:$BA$1048576,MATCH($A422,'Hoja de Trabajo para listado'!$AB$155:$AB$1048576,0),MATCH((CUADRO!J$5&amp;$E422),'Hoja de Trabajo para listado'!$AB$151:$BA$151,0)),0)+IFERROR(INDEX('Hoja de Trabajo para listado'!$BC$155:$CB$1048576,MATCH($A422,'Hoja de Trabajo para listado'!$BC$155:$BC$1048576,0),MATCH((CUADRO!J$5&amp;$E422),'Hoja de Trabajo para listado'!$BC$151:$CB$151,0)),0)+IFERROR(INDEX('Hoja de Trabajo para listado'!$DE$153:$DG$274,MATCH($A422,'Hoja de Trabajo para listado'!$DE$153:$DE$1048576,0),MATCH((CUADRO!J$5&amp;$E422),'Hoja de Trabajo para listado'!$DE$151:$DG$151,0)),0)+IFERROR(INDEX('Hoja de Trabajo para listado'!$CD$155:$DC$1048576,MATCH($A422,'Hoja de Trabajo para listado'!$CD$155:$CD$1048576,0),MATCH((CUADRO!J$5&amp;$E422),'Hoja de Trabajo para listado'!$CD$151:$DC$151,0)),0)</f>
        <v>0</v>
      </c>
      <c r="K422" s="314">
        <f ca="1">+IFERROR(INDEX('Hoja de Trabajo para listado'!$A$155:$Z$1048576,MATCH($A422,'Hoja de Trabajo para listado'!$A$155:$A$1048576,0),MATCH((CUADRO!K$5&amp;$E422),'Hoja de Trabajo para listado'!$A$151:$Z$151,0)),0)+IFERROR(INDEX('Hoja de Trabajo para listado'!$AB$155:$BA$1048576,MATCH($A422,'Hoja de Trabajo para listado'!$AB$155:$AB$1048576,0),MATCH((CUADRO!K$5&amp;$E422),'Hoja de Trabajo para listado'!$AB$151:$BA$151,0)),0)+IFERROR(INDEX('Hoja de Trabajo para listado'!$BC$155:$CB$1048576,MATCH($A422,'Hoja de Trabajo para listado'!$BC$155:$BC$1048576,0),MATCH((CUADRO!K$5&amp;$E422),'Hoja de Trabajo para listado'!$BC$151:$CB$151,0)),0)+IFERROR(INDEX('Hoja de Trabajo para listado'!$DE$153:$DG$274,MATCH($A422,'Hoja de Trabajo para listado'!$DE$153:$DE$1048576,0),MATCH((CUADRO!K$5&amp;$E422),'Hoja de Trabajo para listado'!$DE$151:$DG$151,0)),0)+IFERROR(INDEX('Hoja de Trabajo para listado'!$CD$155:$DC$1048576,MATCH($A422,'Hoja de Trabajo para listado'!$CD$155:$CD$1048576,0),MATCH((CUADRO!K$5&amp;$E422),'Hoja de Trabajo para listado'!$CD$151:$DC$151,0)),0)</f>
        <v>0</v>
      </c>
      <c r="L422" s="314">
        <f ca="1">+IFERROR(INDEX('Hoja de Trabajo para listado'!$A$155:$Z$1048576,MATCH($A422,'Hoja de Trabajo para listado'!$A$155:$A$1048576,0),MATCH((CUADRO!L$5&amp;$E422),'Hoja de Trabajo para listado'!$A$151:$Z$151,0)),0)+IFERROR(INDEX('Hoja de Trabajo para listado'!$AB$155:$BA$1048576,MATCH($A422,'Hoja de Trabajo para listado'!$AB$155:$AB$1048576,0),MATCH((CUADRO!L$5&amp;$E422),'Hoja de Trabajo para listado'!$AB$151:$BA$151,0)),0)+IFERROR(INDEX('Hoja de Trabajo para listado'!$BC$155:$CB$1048576,MATCH($A422,'Hoja de Trabajo para listado'!$BC$155:$BC$1048576,0),MATCH((CUADRO!L$5&amp;$E422),'Hoja de Trabajo para listado'!$BC$151:$CB$151,0)),0)+IFERROR(INDEX('Hoja de Trabajo para listado'!$DE$153:$DG$274,MATCH($A422,'Hoja de Trabajo para listado'!$DE$153:$DE$1048576,0),MATCH((CUADRO!L$5&amp;$E422),'Hoja de Trabajo para listado'!$DE$151:$DG$151,0)),0)+IFERROR(INDEX('Hoja de Trabajo para listado'!$CD$155:$DC$1048576,MATCH($A422,'Hoja de Trabajo para listado'!$CD$155:$CD$1048576,0),MATCH((CUADRO!L$5&amp;$E422),'Hoja de Trabajo para listado'!$CD$151:$DC$151,0)),0)</f>
        <v>0</v>
      </c>
      <c r="M422" s="314">
        <f ca="1">+IFERROR(INDEX('Hoja de Trabajo para listado'!$A$155:$Z$1048576,MATCH($A422,'Hoja de Trabajo para listado'!$A$155:$A$1048576,0),MATCH((CUADRO!M$5&amp;$E422),'Hoja de Trabajo para listado'!$A$151:$Z$151,0)),0)+IFERROR(INDEX('Hoja de Trabajo para listado'!$AB$155:$BA$1048576,MATCH($A422,'Hoja de Trabajo para listado'!$AB$155:$AB$1048576,0),MATCH((CUADRO!M$5&amp;$E422),'Hoja de Trabajo para listado'!$AB$151:$BA$151,0)),0)+IFERROR(INDEX('Hoja de Trabajo para listado'!$BC$155:$CB$1048576,MATCH($A422,'Hoja de Trabajo para listado'!$BC$155:$BC$1048576,0),MATCH((CUADRO!M$5&amp;$E422),'Hoja de Trabajo para listado'!$BC$151:$CB$151,0)),0)+IFERROR(INDEX('Hoja de Trabajo para listado'!$DE$153:$DG$274,MATCH($A422,'Hoja de Trabajo para listado'!$DE$153:$DE$1048576,0),MATCH((CUADRO!M$5&amp;$E422),'Hoja de Trabajo para listado'!$DE$151:$DG$151,0)),0)+IFERROR(INDEX('Hoja de Trabajo para listado'!$CD$155:$DC$1048576,MATCH($A422,'Hoja de Trabajo para listado'!$CD$155:$CD$1048576,0),MATCH((CUADRO!M$5&amp;$E422),'Hoja de Trabajo para listado'!$CD$151:$DC$151,0)),0)</f>
        <v>0</v>
      </c>
      <c r="N422" s="314">
        <f ca="1">+IFERROR(INDEX('Hoja de Trabajo para listado'!$A$155:$Z$1048576,MATCH($A422,'Hoja de Trabajo para listado'!$A$155:$A$1048576,0),MATCH((CUADRO!N$5&amp;$E422),'Hoja de Trabajo para listado'!$A$151:$Z$151,0)),0)+IFERROR(INDEX('Hoja de Trabajo para listado'!$AB$155:$BA$1048576,MATCH($A422,'Hoja de Trabajo para listado'!$AB$155:$AB$1048576,0),MATCH((CUADRO!N$5&amp;$E422),'Hoja de Trabajo para listado'!$AB$151:$BA$151,0)),0)+IFERROR(INDEX('Hoja de Trabajo para listado'!$BC$155:$CB$1048576,MATCH($A422,'Hoja de Trabajo para listado'!$BC$155:$BC$1048576,0),MATCH((CUADRO!N$5&amp;$E422),'Hoja de Trabajo para listado'!$BC$151:$CB$151,0)),0)+IFERROR(INDEX('Hoja de Trabajo para listado'!$DE$153:$DG$274,MATCH($A422,'Hoja de Trabajo para listado'!$DE$153:$DE$1048576,0),MATCH((CUADRO!N$5&amp;$E422),'Hoja de Trabajo para listado'!$DE$151:$DG$151,0)),0)+IFERROR(INDEX('Hoja de Trabajo para listado'!$CD$155:$DC$1048576,MATCH($A422,'Hoja de Trabajo para listado'!$CD$155:$CD$1048576,0),MATCH((CUADRO!N$5&amp;$E422),'Hoja de Trabajo para listado'!$CD$151:$DC$151,0)),0)</f>
        <v>0</v>
      </c>
      <c r="O422" s="314">
        <f ca="1">+IFERROR(INDEX('Hoja de Trabajo para listado'!$A$155:$Z$1048576,MATCH($A422,'Hoja de Trabajo para listado'!$A$155:$A$1048576,0),MATCH((CUADRO!O$5&amp;$E422),'Hoja de Trabajo para listado'!$A$151:$Z$151,0)),0)+IFERROR(INDEX('Hoja de Trabajo para listado'!$AB$155:$BA$1048576,MATCH($A422,'Hoja de Trabajo para listado'!$AB$155:$AB$1048576,0),MATCH((CUADRO!O$5&amp;$E422),'Hoja de Trabajo para listado'!$AB$151:$BA$151,0)),0)+IFERROR(INDEX('Hoja de Trabajo para listado'!$BC$155:$CB$1048576,MATCH($A422,'Hoja de Trabajo para listado'!$BC$155:$BC$1048576,0),MATCH((CUADRO!O$5&amp;$E422),'Hoja de Trabajo para listado'!$BC$151:$CB$151,0)),0)+IFERROR(INDEX('Hoja de Trabajo para listado'!$DE$153:$DG$274,MATCH($A422,'Hoja de Trabajo para listado'!$DE$153:$DE$1048576,0),MATCH((CUADRO!O$5&amp;$E422),'Hoja de Trabajo para listado'!$DE$151:$DG$151,0)),0)+IFERROR(INDEX('Hoja de Trabajo para listado'!$CD$155:$DC$1048576,MATCH($A422,'Hoja de Trabajo para listado'!$CD$155:$CD$1048576,0),MATCH((CUADRO!O$5&amp;$E422),'Hoja de Trabajo para listado'!$CD$151:$DC$151,0)),0)</f>
        <v>0</v>
      </c>
      <c r="P422" s="314">
        <f ca="1">+IFERROR(INDEX('Hoja de Trabajo para listado'!$A$155:$Z$1048576,MATCH($A422,'Hoja de Trabajo para listado'!$A$155:$A$1048576,0),MATCH((CUADRO!P$5&amp;$E422),'Hoja de Trabajo para listado'!$A$151:$Z$151,0)),0)+IFERROR(INDEX('Hoja de Trabajo para listado'!$AB$155:$BA$1048576,MATCH($A422,'Hoja de Trabajo para listado'!$AB$155:$AB$1048576,0),MATCH((CUADRO!P$5&amp;$E422),'Hoja de Trabajo para listado'!$AB$151:$BA$151,0)),0)+IFERROR(INDEX('Hoja de Trabajo para listado'!$BC$155:$CB$1048576,MATCH($A422,'Hoja de Trabajo para listado'!$BC$155:$BC$1048576,0),MATCH((CUADRO!P$5&amp;$E422),'Hoja de Trabajo para listado'!$BC$151:$CB$151,0)),0)+IFERROR(INDEX('Hoja de Trabajo para listado'!$DE$153:$DG$274,MATCH($A422,'Hoja de Trabajo para listado'!$DE$153:$DE$1048576,0),MATCH((CUADRO!P$5&amp;$E422),'Hoja de Trabajo para listado'!$DE$151:$DG$151,0)),0)+IFERROR(INDEX('Hoja de Trabajo para listado'!$CD$155:$DC$1048576,MATCH($A422,'Hoja de Trabajo para listado'!$CD$155:$CD$1048576,0),MATCH((CUADRO!P$5&amp;$E422),'Hoja de Trabajo para listado'!$CD$151:$DC$151,0)),0)</f>
        <v>0</v>
      </c>
      <c r="Q422" s="314">
        <f ca="1">+IFERROR(INDEX('Hoja de Trabajo para listado'!$A$155:$Z$1048576,MATCH($A422,'Hoja de Trabajo para listado'!$A$155:$A$1048576,0),MATCH((CUADRO!Q$5&amp;$E422),'Hoja de Trabajo para listado'!$A$151:$Z$151,0)),0)+IFERROR(INDEX('Hoja de Trabajo para listado'!$AB$155:$BA$1048576,MATCH($A422,'Hoja de Trabajo para listado'!$AB$155:$AB$1048576,0),MATCH((CUADRO!Q$5&amp;$E422),'Hoja de Trabajo para listado'!$AB$151:$BA$151,0)),0)+IFERROR(INDEX('Hoja de Trabajo para listado'!$BC$155:$CB$1048576,MATCH($A422,'Hoja de Trabajo para listado'!$BC$155:$BC$1048576,0),MATCH((CUADRO!Q$5&amp;$E422),'Hoja de Trabajo para listado'!$BC$151:$CB$151,0)),0)+IFERROR(INDEX('Hoja de Trabajo para listado'!$DE$153:$DG$274,MATCH($A422,'Hoja de Trabajo para listado'!$DE$153:$DE$1048576,0),MATCH((CUADRO!Q$5&amp;$E422),'Hoja de Trabajo para listado'!$DE$151:$DG$151,0)),0)+IFERROR(INDEX('Hoja de Trabajo para listado'!$CD$155:$DC$1048576,MATCH($A422,'Hoja de Trabajo para listado'!$CD$155:$CD$1048576,0),MATCH((CUADRO!Q$5&amp;$E422),'Hoja de Trabajo para listado'!$CD$151:$DC$151,0)),0)</f>
        <v>0</v>
      </c>
      <c r="R422" s="314">
        <f t="shared" ca="1" si="12"/>
        <v>0</v>
      </c>
      <c r="S422" s="322"/>
      <c r="T422" s="314">
        <f ca="1">+T423</f>
        <v>0</v>
      </c>
      <c r="U422" s="313">
        <f t="shared" si="13"/>
        <v>1</v>
      </c>
      <c r="V422" s="319" t="str">
        <f>+VLOOKUP(A422,bd_lista!$A$3:$E$593,5,FALSE)</f>
        <v>Gobiernos Autonomos Municipales</v>
      </c>
      <c r="W422" s="425" t="str">
        <f>+V422</f>
        <v>Gobiernos Autonomos Municipales</v>
      </c>
    </row>
    <row r="423" spans="1:23" customFormat="1" ht="27" hidden="1" customHeight="1">
      <c r="A423" s="323">
        <v>1330</v>
      </c>
      <c r="B423" s="428"/>
      <c r="C423" s="318" t="str">
        <f>+VLOOKUP(A423,bd_lista!$A$3:$C$593,3,FALSE)</f>
        <v>Gobierno Autónomo Municipal de Tapacari</v>
      </c>
      <c r="D423" s="430"/>
      <c r="E423" s="347" t="s">
        <v>1419</v>
      </c>
      <c r="F423" s="314">
        <f ca="1">+IFERROR(INDEX('Hoja de Trabajo para listado'!$A$155:$Z$1048576,MATCH($A423,'Hoja de Trabajo para listado'!$A$155:$A$1048576,0),MATCH((CUADRO!F$5&amp;$E423),'Hoja de Trabajo para listado'!$A$151:$Z$151,0)),0)+IFERROR(INDEX('Hoja de Trabajo para listado'!$AB$155:$BA$1048576,MATCH($A423,'Hoja de Trabajo para listado'!$AB$155:$AB$1048576,0),MATCH((CUADRO!F$5&amp;$E423),'Hoja de Trabajo para listado'!$AB$151:$BA$151,0)),0)+IFERROR(INDEX('Hoja de Trabajo para listado'!$BC$155:$CB$1048576,MATCH($A423,'Hoja de Trabajo para listado'!$BC$155:$BC$1048576,0),MATCH((CUADRO!F$5&amp;$E423),'Hoja de Trabajo para listado'!$BC$151:$CB$151,0)),0)+IFERROR(INDEX('Hoja de Trabajo para listado'!$DE$153:$DG$274,MATCH($A423,'Hoja de Trabajo para listado'!$DE$153:$DE$1048576,0),MATCH((CUADRO!F$5&amp;$E423),'Hoja de Trabajo para listado'!$DE$151:$DG$151,0)),0)+IFERROR(INDEX('Hoja de Trabajo para listado'!$CD$155:$DC$1048576,MATCH($A423,'Hoja de Trabajo para listado'!$CD$155:$CD$1048576,0),MATCH((CUADRO!F$5&amp;$E423),'Hoja de Trabajo para listado'!$CD$151:$DC$151,0)),0)</f>
        <v>0</v>
      </c>
      <c r="G423" s="314">
        <f ca="1">+IFERROR(INDEX('Hoja de Trabajo para listado'!$A$155:$Z$1048576,MATCH($A423,'Hoja de Trabajo para listado'!$A$155:$A$1048576,0),MATCH((CUADRO!G$5&amp;$E423),'Hoja de Trabajo para listado'!$A$151:$Z$151,0)),0)+IFERROR(INDEX('Hoja de Trabajo para listado'!$AB$155:$BA$1048576,MATCH($A423,'Hoja de Trabajo para listado'!$AB$155:$AB$1048576,0),MATCH((CUADRO!G$5&amp;$E423),'Hoja de Trabajo para listado'!$AB$151:$BA$151,0)),0)+IFERROR(INDEX('Hoja de Trabajo para listado'!$BC$155:$CB$1048576,MATCH($A423,'Hoja de Trabajo para listado'!$BC$155:$BC$1048576,0),MATCH((CUADRO!G$5&amp;$E423),'Hoja de Trabajo para listado'!$BC$151:$CB$151,0)),0)+IFERROR(INDEX('Hoja de Trabajo para listado'!$DE$153:$DG$274,MATCH($A423,'Hoja de Trabajo para listado'!$DE$153:$DE$1048576,0),MATCH((CUADRO!G$5&amp;$E423),'Hoja de Trabajo para listado'!$DE$151:$DG$151,0)),0)+IFERROR(INDEX('Hoja de Trabajo para listado'!$CD$155:$DC$1048576,MATCH($A423,'Hoja de Trabajo para listado'!$CD$155:$CD$1048576,0),MATCH((CUADRO!G$5&amp;$E423),'Hoja de Trabajo para listado'!$CD$151:$DC$151,0)),0)</f>
        <v>0</v>
      </c>
      <c r="H423" s="314">
        <f ca="1">+IFERROR(INDEX('Hoja de Trabajo para listado'!$A$155:$Z$1048576,MATCH($A423,'Hoja de Trabajo para listado'!$A$155:$A$1048576,0),MATCH((CUADRO!H$5&amp;$E423),'Hoja de Trabajo para listado'!$A$151:$Z$151,0)),0)+IFERROR(INDEX('Hoja de Trabajo para listado'!$AB$155:$BA$1048576,MATCH($A423,'Hoja de Trabajo para listado'!$AB$155:$AB$1048576,0),MATCH((CUADRO!H$5&amp;$E423),'Hoja de Trabajo para listado'!$AB$151:$BA$151,0)),0)+IFERROR(INDEX('Hoja de Trabajo para listado'!$BC$155:$CB$1048576,MATCH($A423,'Hoja de Trabajo para listado'!$BC$155:$BC$1048576,0),MATCH((CUADRO!H$5&amp;$E423),'Hoja de Trabajo para listado'!$BC$151:$CB$151,0)),0)+IFERROR(INDEX('Hoja de Trabajo para listado'!$DE$153:$DG$274,MATCH($A423,'Hoja de Trabajo para listado'!$DE$153:$DE$1048576,0),MATCH((CUADRO!H$5&amp;$E423),'Hoja de Trabajo para listado'!$DE$151:$DG$151,0)),0)+IFERROR(INDEX('Hoja de Trabajo para listado'!$CD$155:$DC$1048576,MATCH($A423,'Hoja de Trabajo para listado'!$CD$155:$CD$1048576,0),MATCH((CUADRO!H$5&amp;$E423),'Hoja de Trabajo para listado'!$CD$151:$DC$151,0)),0)</f>
        <v>0</v>
      </c>
      <c r="I423" s="314">
        <f ca="1">+IFERROR(INDEX('Hoja de Trabajo para listado'!$A$155:$Z$1048576,MATCH($A423,'Hoja de Trabajo para listado'!$A$155:$A$1048576,0),MATCH((CUADRO!I$5&amp;$E423),'Hoja de Trabajo para listado'!$A$151:$Z$151,0)),0)+IFERROR(INDEX('Hoja de Trabajo para listado'!$AB$155:$BA$1048576,MATCH($A423,'Hoja de Trabajo para listado'!$AB$155:$AB$1048576,0),MATCH((CUADRO!I$5&amp;$E423),'Hoja de Trabajo para listado'!$AB$151:$BA$151,0)),0)+IFERROR(INDEX('Hoja de Trabajo para listado'!$BC$155:$CB$1048576,MATCH($A423,'Hoja de Trabajo para listado'!$BC$155:$BC$1048576,0),MATCH((CUADRO!I$5&amp;$E423),'Hoja de Trabajo para listado'!$BC$151:$CB$151,0)),0)+IFERROR(INDEX('Hoja de Trabajo para listado'!$DE$153:$DG$274,MATCH($A423,'Hoja de Trabajo para listado'!$DE$153:$DE$1048576,0),MATCH((CUADRO!I$5&amp;$E423),'Hoja de Trabajo para listado'!$DE$151:$DG$151,0)),0)+IFERROR(INDEX('Hoja de Trabajo para listado'!$CD$155:$DC$1048576,MATCH($A423,'Hoja de Trabajo para listado'!$CD$155:$CD$1048576,0),MATCH((CUADRO!I$5&amp;$E423),'Hoja de Trabajo para listado'!$CD$151:$DC$151,0)),0)</f>
        <v>0</v>
      </c>
      <c r="J423" s="314">
        <f ca="1">+IFERROR(INDEX('Hoja de Trabajo para listado'!$A$155:$Z$1048576,MATCH($A423,'Hoja de Trabajo para listado'!$A$155:$A$1048576,0),MATCH((CUADRO!J$5&amp;$E423),'Hoja de Trabajo para listado'!$A$151:$Z$151,0)),0)+IFERROR(INDEX('Hoja de Trabajo para listado'!$AB$155:$BA$1048576,MATCH($A423,'Hoja de Trabajo para listado'!$AB$155:$AB$1048576,0),MATCH((CUADRO!J$5&amp;$E423),'Hoja de Trabajo para listado'!$AB$151:$BA$151,0)),0)+IFERROR(INDEX('Hoja de Trabajo para listado'!$BC$155:$CB$1048576,MATCH($A423,'Hoja de Trabajo para listado'!$BC$155:$BC$1048576,0),MATCH((CUADRO!J$5&amp;$E423),'Hoja de Trabajo para listado'!$BC$151:$CB$151,0)),0)+IFERROR(INDEX('Hoja de Trabajo para listado'!$DE$153:$DG$274,MATCH($A423,'Hoja de Trabajo para listado'!$DE$153:$DE$1048576,0),MATCH((CUADRO!J$5&amp;$E423),'Hoja de Trabajo para listado'!$DE$151:$DG$151,0)),0)+IFERROR(INDEX('Hoja de Trabajo para listado'!$CD$155:$DC$1048576,MATCH($A423,'Hoja de Trabajo para listado'!$CD$155:$CD$1048576,0),MATCH((CUADRO!J$5&amp;$E423),'Hoja de Trabajo para listado'!$CD$151:$DC$151,0)),0)</f>
        <v>0</v>
      </c>
      <c r="K423" s="314">
        <f ca="1">+IFERROR(INDEX('Hoja de Trabajo para listado'!$A$155:$Z$1048576,MATCH($A423,'Hoja de Trabajo para listado'!$A$155:$A$1048576,0),MATCH((CUADRO!K$5&amp;$E423),'Hoja de Trabajo para listado'!$A$151:$Z$151,0)),0)+IFERROR(INDEX('Hoja de Trabajo para listado'!$AB$155:$BA$1048576,MATCH($A423,'Hoja de Trabajo para listado'!$AB$155:$AB$1048576,0),MATCH((CUADRO!K$5&amp;$E423),'Hoja de Trabajo para listado'!$AB$151:$BA$151,0)),0)+IFERROR(INDEX('Hoja de Trabajo para listado'!$BC$155:$CB$1048576,MATCH($A423,'Hoja de Trabajo para listado'!$BC$155:$BC$1048576,0),MATCH((CUADRO!K$5&amp;$E423),'Hoja de Trabajo para listado'!$BC$151:$CB$151,0)),0)+IFERROR(INDEX('Hoja de Trabajo para listado'!$DE$153:$DG$274,MATCH($A423,'Hoja de Trabajo para listado'!$DE$153:$DE$1048576,0),MATCH((CUADRO!K$5&amp;$E423),'Hoja de Trabajo para listado'!$DE$151:$DG$151,0)),0)+IFERROR(INDEX('Hoja de Trabajo para listado'!$CD$155:$DC$1048576,MATCH($A423,'Hoja de Trabajo para listado'!$CD$155:$CD$1048576,0),MATCH((CUADRO!K$5&amp;$E423),'Hoja de Trabajo para listado'!$CD$151:$DC$151,0)),0)</f>
        <v>0</v>
      </c>
      <c r="L423" s="314">
        <f ca="1">+IFERROR(INDEX('Hoja de Trabajo para listado'!$A$155:$Z$1048576,MATCH($A423,'Hoja de Trabajo para listado'!$A$155:$A$1048576,0),MATCH((CUADRO!L$5&amp;$E423),'Hoja de Trabajo para listado'!$A$151:$Z$151,0)),0)+IFERROR(INDEX('Hoja de Trabajo para listado'!$AB$155:$BA$1048576,MATCH($A423,'Hoja de Trabajo para listado'!$AB$155:$AB$1048576,0),MATCH((CUADRO!L$5&amp;$E423),'Hoja de Trabajo para listado'!$AB$151:$BA$151,0)),0)+IFERROR(INDEX('Hoja de Trabajo para listado'!$BC$155:$CB$1048576,MATCH($A423,'Hoja de Trabajo para listado'!$BC$155:$BC$1048576,0),MATCH((CUADRO!L$5&amp;$E423),'Hoja de Trabajo para listado'!$BC$151:$CB$151,0)),0)+IFERROR(INDEX('Hoja de Trabajo para listado'!$DE$153:$DG$274,MATCH($A423,'Hoja de Trabajo para listado'!$DE$153:$DE$1048576,0),MATCH((CUADRO!L$5&amp;$E423),'Hoja de Trabajo para listado'!$DE$151:$DG$151,0)),0)+IFERROR(INDEX('Hoja de Trabajo para listado'!$CD$155:$DC$1048576,MATCH($A423,'Hoja de Trabajo para listado'!$CD$155:$CD$1048576,0),MATCH((CUADRO!L$5&amp;$E423),'Hoja de Trabajo para listado'!$CD$151:$DC$151,0)),0)</f>
        <v>0</v>
      </c>
      <c r="M423" s="314">
        <f ca="1">+IFERROR(INDEX('Hoja de Trabajo para listado'!$A$155:$Z$1048576,MATCH($A423,'Hoja de Trabajo para listado'!$A$155:$A$1048576,0),MATCH((CUADRO!M$5&amp;$E423),'Hoja de Trabajo para listado'!$A$151:$Z$151,0)),0)+IFERROR(INDEX('Hoja de Trabajo para listado'!$AB$155:$BA$1048576,MATCH($A423,'Hoja de Trabajo para listado'!$AB$155:$AB$1048576,0),MATCH((CUADRO!M$5&amp;$E423),'Hoja de Trabajo para listado'!$AB$151:$BA$151,0)),0)+IFERROR(INDEX('Hoja de Trabajo para listado'!$BC$155:$CB$1048576,MATCH($A423,'Hoja de Trabajo para listado'!$BC$155:$BC$1048576,0),MATCH((CUADRO!M$5&amp;$E423),'Hoja de Trabajo para listado'!$BC$151:$CB$151,0)),0)+IFERROR(INDEX('Hoja de Trabajo para listado'!$DE$153:$DG$274,MATCH($A423,'Hoja de Trabajo para listado'!$DE$153:$DE$1048576,0),MATCH((CUADRO!M$5&amp;$E423),'Hoja de Trabajo para listado'!$DE$151:$DG$151,0)),0)+IFERROR(INDEX('Hoja de Trabajo para listado'!$CD$155:$DC$1048576,MATCH($A423,'Hoja de Trabajo para listado'!$CD$155:$CD$1048576,0),MATCH((CUADRO!M$5&amp;$E423),'Hoja de Trabajo para listado'!$CD$151:$DC$151,0)),0)</f>
        <v>0</v>
      </c>
      <c r="N423" s="314">
        <f ca="1">+IFERROR(INDEX('Hoja de Trabajo para listado'!$A$155:$Z$1048576,MATCH($A423,'Hoja de Trabajo para listado'!$A$155:$A$1048576,0),MATCH((CUADRO!N$5&amp;$E423),'Hoja de Trabajo para listado'!$A$151:$Z$151,0)),0)+IFERROR(INDEX('Hoja de Trabajo para listado'!$AB$155:$BA$1048576,MATCH($A423,'Hoja de Trabajo para listado'!$AB$155:$AB$1048576,0),MATCH((CUADRO!N$5&amp;$E423),'Hoja de Trabajo para listado'!$AB$151:$BA$151,0)),0)+IFERROR(INDEX('Hoja de Trabajo para listado'!$BC$155:$CB$1048576,MATCH($A423,'Hoja de Trabajo para listado'!$BC$155:$BC$1048576,0),MATCH((CUADRO!N$5&amp;$E423),'Hoja de Trabajo para listado'!$BC$151:$CB$151,0)),0)+IFERROR(INDEX('Hoja de Trabajo para listado'!$DE$153:$DG$274,MATCH($A423,'Hoja de Trabajo para listado'!$DE$153:$DE$1048576,0),MATCH((CUADRO!N$5&amp;$E423),'Hoja de Trabajo para listado'!$DE$151:$DG$151,0)),0)+IFERROR(INDEX('Hoja de Trabajo para listado'!$CD$155:$DC$1048576,MATCH($A423,'Hoja de Trabajo para listado'!$CD$155:$CD$1048576,0),MATCH((CUADRO!N$5&amp;$E423),'Hoja de Trabajo para listado'!$CD$151:$DC$151,0)),0)</f>
        <v>0</v>
      </c>
      <c r="O423" s="314">
        <f ca="1">+IFERROR(INDEX('Hoja de Trabajo para listado'!$A$155:$Z$1048576,MATCH($A423,'Hoja de Trabajo para listado'!$A$155:$A$1048576,0),MATCH((CUADRO!O$5&amp;$E423),'Hoja de Trabajo para listado'!$A$151:$Z$151,0)),0)+IFERROR(INDEX('Hoja de Trabajo para listado'!$AB$155:$BA$1048576,MATCH($A423,'Hoja de Trabajo para listado'!$AB$155:$AB$1048576,0),MATCH((CUADRO!O$5&amp;$E423),'Hoja de Trabajo para listado'!$AB$151:$BA$151,0)),0)+IFERROR(INDEX('Hoja de Trabajo para listado'!$BC$155:$CB$1048576,MATCH($A423,'Hoja de Trabajo para listado'!$BC$155:$BC$1048576,0),MATCH((CUADRO!O$5&amp;$E423),'Hoja de Trabajo para listado'!$BC$151:$CB$151,0)),0)+IFERROR(INDEX('Hoja de Trabajo para listado'!$DE$153:$DG$274,MATCH($A423,'Hoja de Trabajo para listado'!$DE$153:$DE$1048576,0),MATCH((CUADRO!O$5&amp;$E423),'Hoja de Trabajo para listado'!$DE$151:$DG$151,0)),0)+IFERROR(INDEX('Hoja de Trabajo para listado'!$CD$155:$DC$1048576,MATCH($A423,'Hoja de Trabajo para listado'!$CD$155:$CD$1048576,0),MATCH((CUADRO!O$5&amp;$E423),'Hoja de Trabajo para listado'!$CD$151:$DC$151,0)),0)</f>
        <v>0</v>
      </c>
      <c r="P423" s="314">
        <f ca="1">+IFERROR(INDEX('Hoja de Trabajo para listado'!$A$155:$Z$1048576,MATCH($A423,'Hoja de Trabajo para listado'!$A$155:$A$1048576,0),MATCH((CUADRO!P$5&amp;$E423),'Hoja de Trabajo para listado'!$A$151:$Z$151,0)),0)+IFERROR(INDEX('Hoja de Trabajo para listado'!$AB$155:$BA$1048576,MATCH($A423,'Hoja de Trabajo para listado'!$AB$155:$AB$1048576,0),MATCH((CUADRO!P$5&amp;$E423),'Hoja de Trabajo para listado'!$AB$151:$BA$151,0)),0)+IFERROR(INDEX('Hoja de Trabajo para listado'!$BC$155:$CB$1048576,MATCH($A423,'Hoja de Trabajo para listado'!$BC$155:$BC$1048576,0),MATCH((CUADRO!P$5&amp;$E423),'Hoja de Trabajo para listado'!$BC$151:$CB$151,0)),0)+IFERROR(INDEX('Hoja de Trabajo para listado'!$DE$153:$DG$274,MATCH($A423,'Hoja de Trabajo para listado'!$DE$153:$DE$1048576,0),MATCH((CUADRO!P$5&amp;$E423),'Hoja de Trabajo para listado'!$DE$151:$DG$151,0)),0)+IFERROR(INDEX('Hoja de Trabajo para listado'!$CD$155:$DC$1048576,MATCH($A423,'Hoja de Trabajo para listado'!$CD$155:$CD$1048576,0),MATCH((CUADRO!P$5&amp;$E423),'Hoja de Trabajo para listado'!$CD$151:$DC$151,0)),0)</f>
        <v>0</v>
      </c>
      <c r="Q423" s="314">
        <f ca="1">+IFERROR(INDEX('Hoja de Trabajo para listado'!$A$155:$Z$1048576,MATCH($A423,'Hoja de Trabajo para listado'!$A$155:$A$1048576,0),MATCH((CUADRO!Q$5&amp;$E423),'Hoja de Trabajo para listado'!$A$151:$Z$151,0)),0)+IFERROR(INDEX('Hoja de Trabajo para listado'!$AB$155:$BA$1048576,MATCH($A423,'Hoja de Trabajo para listado'!$AB$155:$AB$1048576,0),MATCH((CUADRO!Q$5&amp;$E423),'Hoja de Trabajo para listado'!$AB$151:$BA$151,0)),0)+IFERROR(INDEX('Hoja de Trabajo para listado'!$BC$155:$CB$1048576,MATCH($A423,'Hoja de Trabajo para listado'!$BC$155:$BC$1048576,0),MATCH((CUADRO!Q$5&amp;$E423),'Hoja de Trabajo para listado'!$BC$151:$CB$151,0)),0)+IFERROR(INDEX('Hoja de Trabajo para listado'!$DE$153:$DG$274,MATCH($A423,'Hoja de Trabajo para listado'!$DE$153:$DE$1048576,0),MATCH((CUADRO!Q$5&amp;$E423),'Hoja de Trabajo para listado'!$DE$151:$DG$151,0)),0)+IFERROR(INDEX('Hoja de Trabajo para listado'!$CD$155:$DC$1048576,MATCH($A423,'Hoja de Trabajo para listado'!$CD$155:$CD$1048576,0),MATCH((CUADRO!Q$5&amp;$E423),'Hoja de Trabajo para listado'!$CD$151:$DC$151,0)),0)</f>
        <v>0</v>
      </c>
      <c r="R423" s="314">
        <f t="shared" ca="1" si="12"/>
        <v>0</v>
      </c>
      <c r="S423" s="322">
        <f ca="1">+R422+R423</f>
        <v>0</v>
      </c>
      <c r="T423" s="314">
        <f ca="1">+S423</f>
        <v>0</v>
      </c>
      <c r="U423" s="313">
        <f t="shared" si="13"/>
        <v>2</v>
      </c>
      <c r="V423" s="319" t="str">
        <f>+VLOOKUP(A423,bd_lista!$A$3:$E$593,5,FALSE)</f>
        <v>Gobiernos Autonomos Municipales</v>
      </c>
      <c r="W423" s="426"/>
    </row>
    <row r="424" spans="1:23" customFormat="1" ht="15" hidden="1" customHeight="1">
      <c r="A424" s="323">
        <v>1331</v>
      </c>
      <c r="B424" s="427">
        <f>+A424</f>
        <v>1331</v>
      </c>
      <c r="C424" s="318" t="str">
        <f>+VLOOKUP(A424,bd_lista!$A$3:$C$593,3,FALSE)</f>
        <v>Gobierno Autónomo Municipal de Totora</v>
      </c>
      <c r="D424" s="429" t="str">
        <f>+C424</f>
        <v>Gobierno Autónomo Municipal de Totora</v>
      </c>
      <c r="E424" s="346" t="s">
        <v>1418</v>
      </c>
      <c r="F424" s="314">
        <f ca="1">+IFERROR(INDEX('Hoja de Trabajo para listado'!$A$155:$Z$1048576,MATCH($A424,'Hoja de Trabajo para listado'!$A$155:$A$1048576,0),MATCH((CUADRO!F$5&amp;$E424),'Hoja de Trabajo para listado'!$A$151:$Z$151,0)),0)+IFERROR(INDEX('Hoja de Trabajo para listado'!$AB$155:$BA$1048576,MATCH($A424,'Hoja de Trabajo para listado'!$AB$155:$AB$1048576,0),MATCH((CUADRO!F$5&amp;$E424),'Hoja de Trabajo para listado'!$AB$151:$BA$151,0)),0)+IFERROR(INDEX('Hoja de Trabajo para listado'!$BC$155:$CB$1048576,MATCH($A424,'Hoja de Trabajo para listado'!$BC$155:$BC$1048576,0),MATCH((CUADRO!F$5&amp;$E424),'Hoja de Trabajo para listado'!$BC$151:$CB$151,0)),0)+IFERROR(INDEX('Hoja de Trabajo para listado'!$DE$153:$DG$274,MATCH($A424,'Hoja de Trabajo para listado'!$DE$153:$DE$1048576,0),MATCH((CUADRO!F$5&amp;$E424),'Hoja de Trabajo para listado'!$DE$151:$DG$151,0)),0)+IFERROR(INDEX('Hoja de Trabajo para listado'!$CD$155:$DC$1048576,MATCH($A424,'Hoja de Trabajo para listado'!$CD$155:$CD$1048576,0),MATCH((CUADRO!F$5&amp;$E424),'Hoja de Trabajo para listado'!$CD$151:$DC$151,0)),0)</f>
        <v>0</v>
      </c>
      <c r="G424" s="314">
        <f ca="1">+IFERROR(INDEX('Hoja de Trabajo para listado'!$A$155:$Z$1048576,MATCH($A424,'Hoja de Trabajo para listado'!$A$155:$A$1048576,0),MATCH((CUADRO!G$5&amp;$E424),'Hoja de Trabajo para listado'!$A$151:$Z$151,0)),0)+IFERROR(INDEX('Hoja de Trabajo para listado'!$AB$155:$BA$1048576,MATCH($A424,'Hoja de Trabajo para listado'!$AB$155:$AB$1048576,0),MATCH((CUADRO!G$5&amp;$E424),'Hoja de Trabajo para listado'!$AB$151:$BA$151,0)),0)+IFERROR(INDEX('Hoja de Trabajo para listado'!$BC$155:$CB$1048576,MATCH($A424,'Hoja de Trabajo para listado'!$BC$155:$BC$1048576,0),MATCH((CUADRO!G$5&amp;$E424),'Hoja de Trabajo para listado'!$BC$151:$CB$151,0)),0)+IFERROR(INDEX('Hoja de Trabajo para listado'!$DE$153:$DG$274,MATCH($A424,'Hoja de Trabajo para listado'!$DE$153:$DE$1048576,0),MATCH((CUADRO!G$5&amp;$E424),'Hoja de Trabajo para listado'!$DE$151:$DG$151,0)),0)+IFERROR(INDEX('Hoja de Trabajo para listado'!$CD$155:$DC$1048576,MATCH($A424,'Hoja de Trabajo para listado'!$CD$155:$CD$1048576,0),MATCH((CUADRO!G$5&amp;$E424),'Hoja de Trabajo para listado'!$CD$151:$DC$151,0)),0)</f>
        <v>0</v>
      </c>
      <c r="H424" s="314">
        <f ca="1">+IFERROR(INDEX('Hoja de Trabajo para listado'!$A$155:$Z$1048576,MATCH($A424,'Hoja de Trabajo para listado'!$A$155:$A$1048576,0),MATCH((CUADRO!H$5&amp;$E424),'Hoja de Trabajo para listado'!$A$151:$Z$151,0)),0)+IFERROR(INDEX('Hoja de Trabajo para listado'!$AB$155:$BA$1048576,MATCH($A424,'Hoja de Trabajo para listado'!$AB$155:$AB$1048576,0),MATCH((CUADRO!H$5&amp;$E424),'Hoja de Trabajo para listado'!$AB$151:$BA$151,0)),0)+IFERROR(INDEX('Hoja de Trabajo para listado'!$BC$155:$CB$1048576,MATCH($A424,'Hoja de Trabajo para listado'!$BC$155:$BC$1048576,0),MATCH((CUADRO!H$5&amp;$E424),'Hoja de Trabajo para listado'!$BC$151:$CB$151,0)),0)+IFERROR(INDEX('Hoja de Trabajo para listado'!$DE$153:$DG$274,MATCH($A424,'Hoja de Trabajo para listado'!$DE$153:$DE$1048576,0),MATCH((CUADRO!H$5&amp;$E424),'Hoja de Trabajo para listado'!$DE$151:$DG$151,0)),0)+IFERROR(INDEX('Hoja de Trabajo para listado'!$CD$155:$DC$1048576,MATCH($A424,'Hoja de Trabajo para listado'!$CD$155:$CD$1048576,0),MATCH((CUADRO!H$5&amp;$E424),'Hoja de Trabajo para listado'!$CD$151:$DC$151,0)),0)</f>
        <v>0</v>
      </c>
      <c r="I424" s="314">
        <f ca="1">+IFERROR(INDEX('Hoja de Trabajo para listado'!$A$155:$Z$1048576,MATCH($A424,'Hoja de Trabajo para listado'!$A$155:$A$1048576,0),MATCH((CUADRO!I$5&amp;$E424),'Hoja de Trabajo para listado'!$A$151:$Z$151,0)),0)+IFERROR(INDEX('Hoja de Trabajo para listado'!$AB$155:$BA$1048576,MATCH($A424,'Hoja de Trabajo para listado'!$AB$155:$AB$1048576,0),MATCH((CUADRO!I$5&amp;$E424),'Hoja de Trabajo para listado'!$AB$151:$BA$151,0)),0)+IFERROR(INDEX('Hoja de Trabajo para listado'!$BC$155:$CB$1048576,MATCH($A424,'Hoja de Trabajo para listado'!$BC$155:$BC$1048576,0),MATCH((CUADRO!I$5&amp;$E424),'Hoja de Trabajo para listado'!$BC$151:$CB$151,0)),0)+IFERROR(INDEX('Hoja de Trabajo para listado'!$DE$153:$DG$274,MATCH($A424,'Hoja de Trabajo para listado'!$DE$153:$DE$1048576,0),MATCH((CUADRO!I$5&amp;$E424),'Hoja de Trabajo para listado'!$DE$151:$DG$151,0)),0)+IFERROR(INDEX('Hoja de Trabajo para listado'!$CD$155:$DC$1048576,MATCH($A424,'Hoja de Trabajo para listado'!$CD$155:$CD$1048576,0),MATCH((CUADRO!I$5&amp;$E424),'Hoja de Trabajo para listado'!$CD$151:$DC$151,0)),0)</f>
        <v>0</v>
      </c>
      <c r="J424" s="314">
        <f ca="1">+IFERROR(INDEX('Hoja de Trabajo para listado'!$A$155:$Z$1048576,MATCH($A424,'Hoja de Trabajo para listado'!$A$155:$A$1048576,0),MATCH((CUADRO!J$5&amp;$E424),'Hoja de Trabajo para listado'!$A$151:$Z$151,0)),0)+IFERROR(INDEX('Hoja de Trabajo para listado'!$AB$155:$BA$1048576,MATCH($A424,'Hoja de Trabajo para listado'!$AB$155:$AB$1048576,0),MATCH((CUADRO!J$5&amp;$E424),'Hoja de Trabajo para listado'!$AB$151:$BA$151,0)),0)+IFERROR(INDEX('Hoja de Trabajo para listado'!$BC$155:$CB$1048576,MATCH($A424,'Hoja de Trabajo para listado'!$BC$155:$BC$1048576,0),MATCH((CUADRO!J$5&amp;$E424),'Hoja de Trabajo para listado'!$BC$151:$CB$151,0)),0)+IFERROR(INDEX('Hoja de Trabajo para listado'!$DE$153:$DG$274,MATCH($A424,'Hoja de Trabajo para listado'!$DE$153:$DE$1048576,0),MATCH((CUADRO!J$5&amp;$E424),'Hoja de Trabajo para listado'!$DE$151:$DG$151,0)),0)+IFERROR(INDEX('Hoja de Trabajo para listado'!$CD$155:$DC$1048576,MATCH($A424,'Hoja de Trabajo para listado'!$CD$155:$CD$1048576,0),MATCH((CUADRO!J$5&amp;$E424),'Hoja de Trabajo para listado'!$CD$151:$DC$151,0)),0)</f>
        <v>0</v>
      </c>
      <c r="K424" s="314">
        <f ca="1">+IFERROR(INDEX('Hoja de Trabajo para listado'!$A$155:$Z$1048576,MATCH($A424,'Hoja de Trabajo para listado'!$A$155:$A$1048576,0),MATCH((CUADRO!K$5&amp;$E424),'Hoja de Trabajo para listado'!$A$151:$Z$151,0)),0)+IFERROR(INDEX('Hoja de Trabajo para listado'!$AB$155:$BA$1048576,MATCH($A424,'Hoja de Trabajo para listado'!$AB$155:$AB$1048576,0),MATCH((CUADRO!K$5&amp;$E424),'Hoja de Trabajo para listado'!$AB$151:$BA$151,0)),0)+IFERROR(INDEX('Hoja de Trabajo para listado'!$BC$155:$CB$1048576,MATCH($A424,'Hoja de Trabajo para listado'!$BC$155:$BC$1048576,0),MATCH((CUADRO!K$5&amp;$E424),'Hoja de Trabajo para listado'!$BC$151:$CB$151,0)),0)+IFERROR(INDEX('Hoja de Trabajo para listado'!$DE$153:$DG$274,MATCH($A424,'Hoja de Trabajo para listado'!$DE$153:$DE$1048576,0),MATCH((CUADRO!K$5&amp;$E424),'Hoja de Trabajo para listado'!$DE$151:$DG$151,0)),0)+IFERROR(INDEX('Hoja de Trabajo para listado'!$CD$155:$DC$1048576,MATCH($A424,'Hoja de Trabajo para listado'!$CD$155:$CD$1048576,0),MATCH((CUADRO!K$5&amp;$E424),'Hoja de Trabajo para listado'!$CD$151:$DC$151,0)),0)</f>
        <v>0</v>
      </c>
      <c r="L424" s="314">
        <f ca="1">+IFERROR(INDEX('Hoja de Trabajo para listado'!$A$155:$Z$1048576,MATCH($A424,'Hoja de Trabajo para listado'!$A$155:$A$1048576,0),MATCH((CUADRO!L$5&amp;$E424),'Hoja de Trabajo para listado'!$A$151:$Z$151,0)),0)+IFERROR(INDEX('Hoja de Trabajo para listado'!$AB$155:$BA$1048576,MATCH($A424,'Hoja de Trabajo para listado'!$AB$155:$AB$1048576,0),MATCH((CUADRO!L$5&amp;$E424),'Hoja de Trabajo para listado'!$AB$151:$BA$151,0)),0)+IFERROR(INDEX('Hoja de Trabajo para listado'!$BC$155:$CB$1048576,MATCH($A424,'Hoja de Trabajo para listado'!$BC$155:$BC$1048576,0),MATCH((CUADRO!L$5&amp;$E424),'Hoja de Trabajo para listado'!$BC$151:$CB$151,0)),0)+IFERROR(INDEX('Hoja de Trabajo para listado'!$DE$153:$DG$274,MATCH($A424,'Hoja de Trabajo para listado'!$DE$153:$DE$1048576,0),MATCH((CUADRO!L$5&amp;$E424),'Hoja de Trabajo para listado'!$DE$151:$DG$151,0)),0)+IFERROR(INDEX('Hoja de Trabajo para listado'!$CD$155:$DC$1048576,MATCH($A424,'Hoja de Trabajo para listado'!$CD$155:$CD$1048576,0),MATCH((CUADRO!L$5&amp;$E424),'Hoja de Trabajo para listado'!$CD$151:$DC$151,0)),0)</f>
        <v>0</v>
      </c>
      <c r="M424" s="314">
        <f ca="1">+IFERROR(INDEX('Hoja de Trabajo para listado'!$A$155:$Z$1048576,MATCH($A424,'Hoja de Trabajo para listado'!$A$155:$A$1048576,0),MATCH((CUADRO!M$5&amp;$E424),'Hoja de Trabajo para listado'!$A$151:$Z$151,0)),0)+IFERROR(INDEX('Hoja de Trabajo para listado'!$AB$155:$BA$1048576,MATCH($A424,'Hoja de Trabajo para listado'!$AB$155:$AB$1048576,0),MATCH((CUADRO!M$5&amp;$E424),'Hoja de Trabajo para listado'!$AB$151:$BA$151,0)),0)+IFERROR(INDEX('Hoja de Trabajo para listado'!$BC$155:$CB$1048576,MATCH($A424,'Hoja de Trabajo para listado'!$BC$155:$BC$1048576,0),MATCH((CUADRO!M$5&amp;$E424),'Hoja de Trabajo para listado'!$BC$151:$CB$151,0)),0)+IFERROR(INDEX('Hoja de Trabajo para listado'!$DE$153:$DG$274,MATCH($A424,'Hoja de Trabajo para listado'!$DE$153:$DE$1048576,0),MATCH((CUADRO!M$5&amp;$E424),'Hoja de Trabajo para listado'!$DE$151:$DG$151,0)),0)+IFERROR(INDEX('Hoja de Trabajo para listado'!$CD$155:$DC$1048576,MATCH($A424,'Hoja de Trabajo para listado'!$CD$155:$CD$1048576,0),MATCH((CUADRO!M$5&amp;$E424),'Hoja de Trabajo para listado'!$CD$151:$DC$151,0)),0)</f>
        <v>0</v>
      </c>
      <c r="N424" s="314">
        <f ca="1">+IFERROR(INDEX('Hoja de Trabajo para listado'!$A$155:$Z$1048576,MATCH($A424,'Hoja de Trabajo para listado'!$A$155:$A$1048576,0),MATCH((CUADRO!N$5&amp;$E424),'Hoja de Trabajo para listado'!$A$151:$Z$151,0)),0)+IFERROR(INDEX('Hoja de Trabajo para listado'!$AB$155:$BA$1048576,MATCH($A424,'Hoja de Trabajo para listado'!$AB$155:$AB$1048576,0),MATCH((CUADRO!N$5&amp;$E424),'Hoja de Trabajo para listado'!$AB$151:$BA$151,0)),0)+IFERROR(INDEX('Hoja de Trabajo para listado'!$BC$155:$CB$1048576,MATCH($A424,'Hoja de Trabajo para listado'!$BC$155:$BC$1048576,0),MATCH((CUADRO!N$5&amp;$E424),'Hoja de Trabajo para listado'!$BC$151:$CB$151,0)),0)+IFERROR(INDEX('Hoja de Trabajo para listado'!$DE$153:$DG$274,MATCH($A424,'Hoja de Trabajo para listado'!$DE$153:$DE$1048576,0),MATCH((CUADRO!N$5&amp;$E424),'Hoja de Trabajo para listado'!$DE$151:$DG$151,0)),0)+IFERROR(INDEX('Hoja de Trabajo para listado'!$CD$155:$DC$1048576,MATCH($A424,'Hoja de Trabajo para listado'!$CD$155:$CD$1048576,0),MATCH((CUADRO!N$5&amp;$E424),'Hoja de Trabajo para listado'!$CD$151:$DC$151,0)),0)</f>
        <v>0</v>
      </c>
      <c r="O424" s="314">
        <f ca="1">+IFERROR(INDEX('Hoja de Trabajo para listado'!$A$155:$Z$1048576,MATCH($A424,'Hoja de Trabajo para listado'!$A$155:$A$1048576,0),MATCH((CUADRO!O$5&amp;$E424),'Hoja de Trabajo para listado'!$A$151:$Z$151,0)),0)+IFERROR(INDEX('Hoja de Trabajo para listado'!$AB$155:$BA$1048576,MATCH($A424,'Hoja de Trabajo para listado'!$AB$155:$AB$1048576,0),MATCH((CUADRO!O$5&amp;$E424),'Hoja de Trabajo para listado'!$AB$151:$BA$151,0)),0)+IFERROR(INDEX('Hoja de Trabajo para listado'!$BC$155:$CB$1048576,MATCH($A424,'Hoja de Trabajo para listado'!$BC$155:$BC$1048576,0),MATCH((CUADRO!O$5&amp;$E424),'Hoja de Trabajo para listado'!$BC$151:$CB$151,0)),0)+IFERROR(INDEX('Hoja de Trabajo para listado'!$DE$153:$DG$274,MATCH($A424,'Hoja de Trabajo para listado'!$DE$153:$DE$1048576,0),MATCH((CUADRO!O$5&amp;$E424),'Hoja de Trabajo para listado'!$DE$151:$DG$151,0)),0)+IFERROR(INDEX('Hoja de Trabajo para listado'!$CD$155:$DC$1048576,MATCH($A424,'Hoja de Trabajo para listado'!$CD$155:$CD$1048576,0),MATCH((CUADRO!O$5&amp;$E424),'Hoja de Trabajo para listado'!$CD$151:$DC$151,0)),0)</f>
        <v>0</v>
      </c>
      <c r="P424" s="314">
        <f ca="1">+IFERROR(INDEX('Hoja de Trabajo para listado'!$A$155:$Z$1048576,MATCH($A424,'Hoja de Trabajo para listado'!$A$155:$A$1048576,0),MATCH((CUADRO!P$5&amp;$E424),'Hoja de Trabajo para listado'!$A$151:$Z$151,0)),0)+IFERROR(INDEX('Hoja de Trabajo para listado'!$AB$155:$BA$1048576,MATCH($A424,'Hoja de Trabajo para listado'!$AB$155:$AB$1048576,0),MATCH((CUADRO!P$5&amp;$E424),'Hoja de Trabajo para listado'!$AB$151:$BA$151,0)),0)+IFERROR(INDEX('Hoja de Trabajo para listado'!$BC$155:$CB$1048576,MATCH($A424,'Hoja de Trabajo para listado'!$BC$155:$BC$1048576,0),MATCH((CUADRO!P$5&amp;$E424),'Hoja de Trabajo para listado'!$BC$151:$CB$151,0)),0)+IFERROR(INDEX('Hoja de Trabajo para listado'!$DE$153:$DG$274,MATCH($A424,'Hoja de Trabajo para listado'!$DE$153:$DE$1048576,0),MATCH((CUADRO!P$5&amp;$E424),'Hoja de Trabajo para listado'!$DE$151:$DG$151,0)),0)+IFERROR(INDEX('Hoja de Trabajo para listado'!$CD$155:$DC$1048576,MATCH($A424,'Hoja de Trabajo para listado'!$CD$155:$CD$1048576,0),MATCH((CUADRO!P$5&amp;$E424),'Hoja de Trabajo para listado'!$CD$151:$DC$151,0)),0)</f>
        <v>0</v>
      </c>
      <c r="Q424" s="314">
        <f ca="1">+IFERROR(INDEX('Hoja de Trabajo para listado'!$A$155:$Z$1048576,MATCH($A424,'Hoja de Trabajo para listado'!$A$155:$A$1048576,0),MATCH((CUADRO!Q$5&amp;$E424),'Hoja de Trabajo para listado'!$A$151:$Z$151,0)),0)+IFERROR(INDEX('Hoja de Trabajo para listado'!$AB$155:$BA$1048576,MATCH($A424,'Hoja de Trabajo para listado'!$AB$155:$AB$1048576,0),MATCH((CUADRO!Q$5&amp;$E424),'Hoja de Trabajo para listado'!$AB$151:$BA$151,0)),0)+IFERROR(INDEX('Hoja de Trabajo para listado'!$BC$155:$CB$1048576,MATCH($A424,'Hoja de Trabajo para listado'!$BC$155:$BC$1048576,0),MATCH((CUADRO!Q$5&amp;$E424),'Hoja de Trabajo para listado'!$BC$151:$CB$151,0)),0)+IFERROR(INDEX('Hoja de Trabajo para listado'!$DE$153:$DG$274,MATCH($A424,'Hoja de Trabajo para listado'!$DE$153:$DE$1048576,0),MATCH((CUADRO!Q$5&amp;$E424),'Hoja de Trabajo para listado'!$DE$151:$DG$151,0)),0)+IFERROR(INDEX('Hoja de Trabajo para listado'!$CD$155:$DC$1048576,MATCH($A424,'Hoja de Trabajo para listado'!$CD$155:$CD$1048576,0),MATCH((CUADRO!Q$5&amp;$E424),'Hoja de Trabajo para listado'!$CD$151:$DC$151,0)),0)</f>
        <v>0</v>
      </c>
      <c r="R424" s="314">
        <f t="shared" ca="1" si="12"/>
        <v>0</v>
      </c>
      <c r="S424" s="322"/>
      <c r="T424" s="314">
        <f ca="1">+T425</f>
        <v>0</v>
      </c>
      <c r="U424" s="313">
        <f t="shared" si="13"/>
        <v>1</v>
      </c>
      <c r="V424" s="319" t="str">
        <f>+VLOOKUP(A424,bd_lista!$A$3:$E$593,5,FALSE)</f>
        <v>Gobiernos Autonomos Municipales</v>
      </c>
      <c r="W424" s="425" t="str">
        <f>+V424</f>
        <v>Gobiernos Autonomos Municipales</v>
      </c>
    </row>
    <row r="425" spans="1:23" customFormat="1" ht="15" hidden="1" customHeight="1">
      <c r="A425" s="323">
        <v>1331</v>
      </c>
      <c r="B425" s="428"/>
      <c r="C425" s="319" t="str">
        <f>+VLOOKUP(A425,bd_lista!$A$3:$C$593,3,FALSE)</f>
        <v>Gobierno Autónomo Municipal de Totora</v>
      </c>
      <c r="D425" s="430"/>
      <c r="E425" s="347" t="s">
        <v>1419</v>
      </c>
      <c r="F425" s="316">
        <f ca="1">+IFERROR(INDEX('Hoja de Trabajo para listado'!$A$155:$Z$1048576,MATCH($A425,'Hoja de Trabajo para listado'!$A$155:$A$1048576,0),MATCH((CUADRO!F$5&amp;$E425),'Hoja de Trabajo para listado'!$A$151:$Z$151,0)),0)+IFERROR(INDEX('Hoja de Trabajo para listado'!$AB$155:$BA$1048576,MATCH($A425,'Hoja de Trabajo para listado'!$AB$155:$AB$1048576,0),MATCH((CUADRO!F$5&amp;$E425),'Hoja de Trabajo para listado'!$AB$151:$BA$151,0)),0)+IFERROR(INDEX('Hoja de Trabajo para listado'!$BC$155:$CB$1048576,MATCH($A425,'Hoja de Trabajo para listado'!$BC$155:$BC$1048576,0),MATCH((CUADRO!F$5&amp;$E425),'Hoja de Trabajo para listado'!$BC$151:$CB$151,0)),0)+IFERROR(INDEX('Hoja de Trabajo para listado'!$DE$153:$DG$274,MATCH($A425,'Hoja de Trabajo para listado'!$DE$153:$DE$1048576,0),MATCH((CUADRO!F$5&amp;$E425),'Hoja de Trabajo para listado'!$DE$151:$DG$151,0)),0)+IFERROR(INDEX('Hoja de Trabajo para listado'!$CD$155:$DC$1048576,MATCH($A425,'Hoja de Trabajo para listado'!$CD$155:$CD$1048576,0),MATCH((CUADRO!F$5&amp;$E425),'Hoja de Trabajo para listado'!$CD$151:$DC$151,0)),0)</f>
        <v>0</v>
      </c>
      <c r="G425" s="316">
        <f ca="1">+IFERROR(INDEX('Hoja de Trabajo para listado'!$A$155:$Z$1048576,MATCH($A425,'Hoja de Trabajo para listado'!$A$155:$A$1048576,0),MATCH((CUADRO!G$5&amp;$E425),'Hoja de Trabajo para listado'!$A$151:$Z$151,0)),0)+IFERROR(INDEX('Hoja de Trabajo para listado'!$AB$155:$BA$1048576,MATCH($A425,'Hoja de Trabajo para listado'!$AB$155:$AB$1048576,0),MATCH((CUADRO!G$5&amp;$E425),'Hoja de Trabajo para listado'!$AB$151:$BA$151,0)),0)+IFERROR(INDEX('Hoja de Trabajo para listado'!$BC$155:$CB$1048576,MATCH($A425,'Hoja de Trabajo para listado'!$BC$155:$BC$1048576,0),MATCH((CUADRO!G$5&amp;$E425),'Hoja de Trabajo para listado'!$BC$151:$CB$151,0)),0)+IFERROR(INDEX('Hoja de Trabajo para listado'!$DE$153:$DG$274,MATCH($A425,'Hoja de Trabajo para listado'!$DE$153:$DE$1048576,0),MATCH((CUADRO!G$5&amp;$E425),'Hoja de Trabajo para listado'!$DE$151:$DG$151,0)),0)+IFERROR(INDEX('Hoja de Trabajo para listado'!$CD$155:$DC$1048576,MATCH($A425,'Hoja de Trabajo para listado'!$CD$155:$CD$1048576,0),MATCH((CUADRO!G$5&amp;$E425),'Hoja de Trabajo para listado'!$CD$151:$DC$151,0)),0)</f>
        <v>0</v>
      </c>
      <c r="H425" s="316">
        <f ca="1">+IFERROR(INDEX('Hoja de Trabajo para listado'!$A$155:$Z$1048576,MATCH($A425,'Hoja de Trabajo para listado'!$A$155:$A$1048576,0),MATCH((CUADRO!H$5&amp;$E425),'Hoja de Trabajo para listado'!$A$151:$Z$151,0)),0)+IFERROR(INDEX('Hoja de Trabajo para listado'!$AB$155:$BA$1048576,MATCH($A425,'Hoja de Trabajo para listado'!$AB$155:$AB$1048576,0),MATCH((CUADRO!H$5&amp;$E425),'Hoja de Trabajo para listado'!$AB$151:$BA$151,0)),0)+IFERROR(INDEX('Hoja de Trabajo para listado'!$BC$155:$CB$1048576,MATCH($A425,'Hoja de Trabajo para listado'!$BC$155:$BC$1048576,0),MATCH((CUADRO!H$5&amp;$E425),'Hoja de Trabajo para listado'!$BC$151:$CB$151,0)),0)+IFERROR(INDEX('Hoja de Trabajo para listado'!$DE$153:$DG$274,MATCH($A425,'Hoja de Trabajo para listado'!$DE$153:$DE$1048576,0),MATCH((CUADRO!H$5&amp;$E425),'Hoja de Trabajo para listado'!$DE$151:$DG$151,0)),0)+IFERROR(INDEX('Hoja de Trabajo para listado'!$CD$155:$DC$1048576,MATCH($A425,'Hoja de Trabajo para listado'!$CD$155:$CD$1048576,0),MATCH((CUADRO!H$5&amp;$E425),'Hoja de Trabajo para listado'!$CD$151:$DC$151,0)),0)</f>
        <v>0</v>
      </c>
      <c r="I425" s="316">
        <f ca="1">+IFERROR(INDEX('Hoja de Trabajo para listado'!$A$155:$Z$1048576,MATCH($A425,'Hoja de Trabajo para listado'!$A$155:$A$1048576,0),MATCH((CUADRO!I$5&amp;$E425),'Hoja de Trabajo para listado'!$A$151:$Z$151,0)),0)+IFERROR(INDEX('Hoja de Trabajo para listado'!$AB$155:$BA$1048576,MATCH($A425,'Hoja de Trabajo para listado'!$AB$155:$AB$1048576,0),MATCH((CUADRO!I$5&amp;$E425),'Hoja de Trabajo para listado'!$AB$151:$BA$151,0)),0)+IFERROR(INDEX('Hoja de Trabajo para listado'!$BC$155:$CB$1048576,MATCH($A425,'Hoja de Trabajo para listado'!$BC$155:$BC$1048576,0),MATCH((CUADRO!I$5&amp;$E425),'Hoja de Trabajo para listado'!$BC$151:$CB$151,0)),0)+IFERROR(INDEX('Hoja de Trabajo para listado'!$DE$153:$DG$274,MATCH($A425,'Hoja de Trabajo para listado'!$DE$153:$DE$1048576,0),MATCH((CUADRO!I$5&amp;$E425),'Hoja de Trabajo para listado'!$DE$151:$DG$151,0)),0)+IFERROR(INDEX('Hoja de Trabajo para listado'!$CD$155:$DC$1048576,MATCH($A425,'Hoja de Trabajo para listado'!$CD$155:$CD$1048576,0),MATCH((CUADRO!I$5&amp;$E425),'Hoja de Trabajo para listado'!$CD$151:$DC$151,0)),0)</f>
        <v>0</v>
      </c>
      <c r="J425" s="316">
        <f ca="1">+IFERROR(INDEX('Hoja de Trabajo para listado'!$A$155:$Z$1048576,MATCH($A425,'Hoja de Trabajo para listado'!$A$155:$A$1048576,0),MATCH((CUADRO!J$5&amp;$E425),'Hoja de Trabajo para listado'!$A$151:$Z$151,0)),0)+IFERROR(INDEX('Hoja de Trabajo para listado'!$AB$155:$BA$1048576,MATCH($A425,'Hoja de Trabajo para listado'!$AB$155:$AB$1048576,0),MATCH((CUADRO!J$5&amp;$E425),'Hoja de Trabajo para listado'!$AB$151:$BA$151,0)),0)+IFERROR(INDEX('Hoja de Trabajo para listado'!$BC$155:$CB$1048576,MATCH($A425,'Hoja de Trabajo para listado'!$BC$155:$BC$1048576,0),MATCH((CUADRO!J$5&amp;$E425),'Hoja de Trabajo para listado'!$BC$151:$CB$151,0)),0)+IFERROR(INDEX('Hoja de Trabajo para listado'!$DE$153:$DG$274,MATCH($A425,'Hoja de Trabajo para listado'!$DE$153:$DE$1048576,0),MATCH((CUADRO!J$5&amp;$E425),'Hoja de Trabajo para listado'!$DE$151:$DG$151,0)),0)+IFERROR(INDEX('Hoja de Trabajo para listado'!$CD$155:$DC$1048576,MATCH($A425,'Hoja de Trabajo para listado'!$CD$155:$CD$1048576,0),MATCH((CUADRO!J$5&amp;$E425),'Hoja de Trabajo para listado'!$CD$151:$DC$151,0)),0)</f>
        <v>0</v>
      </c>
      <c r="K425" s="316">
        <f ca="1">+IFERROR(INDEX('Hoja de Trabajo para listado'!$A$155:$Z$1048576,MATCH($A425,'Hoja de Trabajo para listado'!$A$155:$A$1048576,0),MATCH((CUADRO!K$5&amp;$E425),'Hoja de Trabajo para listado'!$A$151:$Z$151,0)),0)+IFERROR(INDEX('Hoja de Trabajo para listado'!$AB$155:$BA$1048576,MATCH($A425,'Hoja de Trabajo para listado'!$AB$155:$AB$1048576,0),MATCH((CUADRO!K$5&amp;$E425),'Hoja de Trabajo para listado'!$AB$151:$BA$151,0)),0)+IFERROR(INDEX('Hoja de Trabajo para listado'!$BC$155:$CB$1048576,MATCH($A425,'Hoja de Trabajo para listado'!$BC$155:$BC$1048576,0),MATCH((CUADRO!K$5&amp;$E425),'Hoja de Trabajo para listado'!$BC$151:$CB$151,0)),0)+IFERROR(INDEX('Hoja de Trabajo para listado'!$DE$153:$DG$274,MATCH($A425,'Hoja de Trabajo para listado'!$DE$153:$DE$1048576,0),MATCH((CUADRO!K$5&amp;$E425),'Hoja de Trabajo para listado'!$DE$151:$DG$151,0)),0)+IFERROR(INDEX('Hoja de Trabajo para listado'!$CD$155:$DC$1048576,MATCH($A425,'Hoja de Trabajo para listado'!$CD$155:$CD$1048576,0),MATCH((CUADRO!K$5&amp;$E425),'Hoja de Trabajo para listado'!$CD$151:$DC$151,0)),0)</f>
        <v>0</v>
      </c>
      <c r="L425" s="316">
        <f ca="1">+IFERROR(INDEX('Hoja de Trabajo para listado'!$A$155:$Z$1048576,MATCH($A425,'Hoja de Trabajo para listado'!$A$155:$A$1048576,0),MATCH((CUADRO!L$5&amp;$E425),'Hoja de Trabajo para listado'!$A$151:$Z$151,0)),0)+IFERROR(INDEX('Hoja de Trabajo para listado'!$AB$155:$BA$1048576,MATCH($A425,'Hoja de Trabajo para listado'!$AB$155:$AB$1048576,0),MATCH((CUADRO!L$5&amp;$E425),'Hoja de Trabajo para listado'!$AB$151:$BA$151,0)),0)+IFERROR(INDEX('Hoja de Trabajo para listado'!$BC$155:$CB$1048576,MATCH($A425,'Hoja de Trabajo para listado'!$BC$155:$BC$1048576,0),MATCH((CUADRO!L$5&amp;$E425),'Hoja de Trabajo para listado'!$BC$151:$CB$151,0)),0)+IFERROR(INDEX('Hoja de Trabajo para listado'!$DE$153:$DG$274,MATCH($A425,'Hoja de Trabajo para listado'!$DE$153:$DE$1048576,0),MATCH((CUADRO!L$5&amp;$E425),'Hoja de Trabajo para listado'!$DE$151:$DG$151,0)),0)+IFERROR(INDEX('Hoja de Trabajo para listado'!$CD$155:$DC$1048576,MATCH($A425,'Hoja de Trabajo para listado'!$CD$155:$CD$1048576,0),MATCH((CUADRO!L$5&amp;$E425),'Hoja de Trabajo para listado'!$CD$151:$DC$151,0)),0)</f>
        <v>0</v>
      </c>
      <c r="M425" s="316">
        <f ca="1">+IFERROR(INDEX('Hoja de Trabajo para listado'!$A$155:$Z$1048576,MATCH($A425,'Hoja de Trabajo para listado'!$A$155:$A$1048576,0),MATCH((CUADRO!M$5&amp;$E425),'Hoja de Trabajo para listado'!$A$151:$Z$151,0)),0)+IFERROR(INDEX('Hoja de Trabajo para listado'!$AB$155:$BA$1048576,MATCH($A425,'Hoja de Trabajo para listado'!$AB$155:$AB$1048576,0),MATCH((CUADRO!M$5&amp;$E425),'Hoja de Trabajo para listado'!$AB$151:$BA$151,0)),0)+IFERROR(INDEX('Hoja de Trabajo para listado'!$BC$155:$CB$1048576,MATCH($A425,'Hoja de Trabajo para listado'!$BC$155:$BC$1048576,0),MATCH((CUADRO!M$5&amp;$E425),'Hoja de Trabajo para listado'!$BC$151:$CB$151,0)),0)+IFERROR(INDEX('Hoja de Trabajo para listado'!$DE$153:$DG$274,MATCH($A425,'Hoja de Trabajo para listado'!$DE$153:$DE$1048576,0),MATCH((CUADRO!M$5&amp;$E425),'Hoja de Trabajo para listado'!$DE$151:$DG$151,0)),0)+IFERROR(INDEX('Hoja de Trabajo para listado'!$CD$155:$DC$1048576,MATCH($A425,'Hoja de Trabajo para listado'!$CD$155:$CD$1048576,0),MATCH((CUADRO!M$5&amp;$E425),'Hoja de Trabajo para listado'!$CD$151:$DC$151,0)),0)</f>
        <v>0</v>
      </c>
      <c r="N425" s="316">
        <f ca="1">+IFERROR(INDEX('Hoja de Trabajo para listado'!$A$155:$Z$1048576,MATCH($A425,'Hoja de Trabajo para listado'!$A$155:$A$1048576,0),MATCH((CUADRO!N$5&amp;$E425),'Hoja de Trabajo para listado'!$A$151:$Z$151,0)),0)+IFERROR(INDEX('Hoja de Trabajo para listado'!$AB$155:$BA$1048576,MATCH($A425,'Hoja de Trabajo para listado'!$AB$155:$AB$1048576,0),MATCH((CUADRO!N$5&amp;$E425),'Hoja de Trabajo para listado'!$AB$151:$BA$151,0)),0)+IFERROR(INDEX('Hoja de Trabajo para listado'!$BC$155:$CB$1048576,MATCH($A425,'Hoja de Trabajo para listado'!$BC$155:$BC$1048576,0),MATCH((CUADRO!N$5&amp;$E425),'Hoja de Trabajo para listado'!$BC$151:$CB$151,0)),0)+IFERROR(INDEX('Hoja de Trabajo para listado'!$DE$153:$DG$274,MATCH($A425,'Hoja de Trabajo para listado'!$DE$153:$DE$1048576,0),MATCH((CUADRO!N$5&amp;$E425),'Hoja de Trabajo para listado'!$DE$151:$DG$151,0)),0)+IFERROR(INDEX('Hoja de Trabajo para listado'!$CD$155:$DC$1048576,MATCH($A425,'Hoja de Trabajo para listado'!$CD$155:$CD$1048576,0),MATCH((CUADRO!N$5&amp;$E425),'Hoja de Trabajo para listado'!$CD$151:$DC$151,0)),0)</f>
        <v>0</v>
      </c>
      <c r="O425" s="316">
        <f ca="1">+IFERROR(INDEX('Hoja de Trabajo para listado'!$A$155:$Z$1048576,MATCH($A425,'Hoja de Trabajo para listado'!$A$155:$A$1048576,0),MATCH((CUADRO!O$5&amp;$E425),'Hoja de Trabajo para listado'!$A$151:$Z$151,0)),0)+IFERROR(INDEX('Hoja de Trabajo para listado'!$AB$155:$BA$1048576,MATCH($A425,'Hoja de Trabajo para listado'!$AB$155:$AB$1048576,0),MATCH((CUADRO!O$5&amp;$E425),'Hoja de Trabajo para listado'!$AB$151:$BA$151,0)),0)+IFERROR(INDEX('Hoja de Trabajo para listado'!$BC$155:$CB$1048576,MATCH($A425,'Hoja de Trabajo para listado'!$BC$155:$BC$1048576,0),MATCH((CUADRO!O$5&amp;$E425),'Hoja de Trabajo para listado'!$BC$151:$CB$151,0)),0)+IFERROR(INDEX('Hoja de Trabajo para listado'!$DE$153:$DG$274,MATCH($A425,'Hoja de Trabajo para listado'!$DE$153:$DE$1048576,0),MATCH((CUADRO!O$5&amp;$E425),'Hoja de Trabajo para listado'!$DE$151:$DG$151,0)),0)+IFERROR(INDEX('Hoja de Trabajo para listado'!$CD$155:$DC$1048576,MATCH($A425,'Hoja de Trabajo para listado'!$CD$155:$CD$1048576,0),MATCH((CUADRO!O$5&amp;$E425),'Hoja de Trabajo para listado'!$CD$151:$DC$151,0)),0)</f>
        <v>0</v>
      </c>
      <c r="P425" s="316">
        <f ca="1">+IFERROR(INDEX('Hoja de Trabajo para listado'!$A$155:$Z$1048576,MATCH($A425,'Hoja de Trabajo para listado'!$A$155:$A$1048576,0),MATCH((CUADRO!P$5&amp;$E425),'Hoja de Trabajo para listado'!$A$151:$Z$151,0)),0)+IFERROR(INDEX('Hoja de Trabajo para listado'!$AB$155:$BA$1048576,MATCH($A425,'Hoja de Trabajo para listado'!$AB$155:$AB$1048576,0),MATCH((CUADRO!P$5&amp;$E425),'Hoja de Trabajo para listado'!$AB$151:$BA$151,0)),0)+IFERROR(INDEX('Hoja de Trabajo para listado'!$BC$155:$CB$1048576,MATCH($A425,'Hoja de Trabajo para listado'!$BC$155:$BC$1048576,0),MATCH((CUADRO!P$5&amp;$E425),'Hoja de Trabajo para listado'!$BC$151:$CB$151,0)),0)+IFERROR(INDEX('Hoja de Trabajo para listado'!$DE$153:$DG$274,MATCH($A425,'Hoja de Trabajo para listado'!$DE$153:$DE$1048576,0),MATCH((CUADRO!P$5&amp;$E425),'Hoja de Trabajo para listado'!$DE$151:$DG$151,0)),0)+IFERROR(INDEX('Hoja de Trabajo para listado'!$CD$155:$DC$1048576,MATCH($A425,'Hoja de Trabajo para listado'!$CD$155:$CD$1048576,0),MATCH((CUADRO!P$5&amp;$E425),'Hoja de Trabajo para listado'!$CD$151:$DC$151,0)),0)</f>
        <v>0</v>
      </c>
      <c r="Q425" s="316">
        <f ca="1">+IFERROR(INDEX('Hoja de Trabajo para listado'!$A$155:$Z$1048576,MATCH($A425,'Hoja de Trabajo para listado'!$A$155:$A$1048576,0),MATCH((CUADRO!Q$5&amp;$E425),'Hoja de Trabajo para listado'!$A$151:$Z$151,0)),0)+IFERROR(INDEX('Hoja de Trabajo para listado'!$AB$155:$BA$1048576,MATCH($A425,'Hoja de Trabajo para listado'!$AB$155:$AB$1048576,0),MATCH((CUADRO!Q$5&amp;$E425),'Hoja de Trabajo para listado'!$AB$151:$BA$151,0)),0)+IFERROR(INDEX('Hoja de Trabajo para listado'!$BC$155:$CB$1048576,MATCH($A425,'Hoja de Trabajo para listado'!$BC$155:$BC$1048576,0),MATCH((CUADRO!Q$5&amp;$E425),'Hoja de Trabajo para listado'!$BC$151:$CB$151,0)),0)+IFERROR(INDEX('Hoja de Trabajo para listado'!$DE$153:$DG$274,MATCH($A425,'Hoja de Trabajo para listado'!$DE$153:$DE$1048576,0),MATCH((CUADRO!Q$5&amp;$E425),'Hoja de Trabajo para listado'!$DE$151:$DG$151,0)),0)+IFERROR(INDEX('Hoja de Trabajo para listado'!$CD$155:$DC$1048576,MATCH($A425,'Hoja de Trabajo para listado'!$CD$155:$CD$1048576,0),MATCH((CUADRO!Q$5&amp;$E425),'Hoja de Trabajo para listado'!$CD$151:$DC$151,0)),0)</f>
        <v>0</v>
      </c>
      <c r="R425" s="316">
        <f t="shared" ca="1" si="12"/>
        <v>0</v>
      </c>
      <c r="S425" s="344">
        <f ca="1">+R424+R425</f>
        <v>0</v>
      </c>
      <c r="T425" s="316">
        <f ca="1">+S425</f>
        <v>0</v>
      </c>
      <c r="U425" s="315">
        <f t="shared" si="13"/>
        <v>2</v>
      </c>
      <c r="V425" s="319" t="str">
        <f>+VLOOKUP(A425,bd_lista!$A$3:$E$593,5,FALSE)</f>
        <v>Gobiernos Autonomos Municipales</v>
      </c>
      <c r="W425" s="426"/>
    </row>
    <row r="426" spans="1:23" customFormat="1" ht="27" hidden="1" customHeight="1">
      <c r="A426" s="323">
        <v>1332</v>
      </c>
      <c r="B426" s="427">
        <f>+A426</f>
        <v>1332</v>
      </c>
      <c r="C426" s="318" t="str">
        <f>+VLOOKUP(A426,bd_lista!$A$3:$C$593,3,FALSE)</f>
        <v>Gobierno Autónomo Municipal de Pojo</v>
      </c>
      <c r="D426" s="429" t="str">
        <f>+C426</f>
        <v>Gobierno Autónomo Municipal de Pojo</v>
      </c>
      <c r="E426" s="346" t="s">
        <v>1418</v>
      </c>
      <c r="F426" s="314">
        <f ca="1">+IFERROR(INDEX('Hoja de Trabajo para listado'!$A$155:$Z$1048576,MATCH($A426,'Hoja de Trabajo para listado'!$A$155:$A$1048576,0),MATCH((CUADRO!F$5&amp;$E426),'Hoja de Trabajo para listado'!$A$151:$Z$151,0)),0)+IFERROR(INDEX('Hoja de Trabajo para listado'!$AB$155:$BA$1048576,MATCH($A426,'Hoja de Trabajo para listado'!$AB$155:$AB$1048576,0),MATCH((CUADRO!F$5&amp;$E426),'Hoja de Trabajo para listado'!$AB$151:$BA$151,0)),0)+IFERROR(INDEX('Hoja de Trabajo para listado'!$BC$155:$CB$1048576,MATCH($A426,'Hoja de Trabajo para listado'!$BC$155:$BC$1048576,0),MATCH((CUADRO!F$5&amp;$E426),'Hoja de Trabajo para listado'!$BC$151:$CB$151,0)),0)+IFERROR(INDEX('Hoja de Trabajo para listado'!$DE$153:$DG$274,MATCH($A426,'Hoja de Trabajo para listado'!$DE$153:$DE$1048576,0),MATCH((CUADRO!F$5&amp;$E426),'Hoja de Trabajo para listado'!$DE$151:$DG$151,0)),0)+IFERROR(INDEX('Hoja de Trabajo para listado'!$CD$155:$DC$1048576,MATCH($A426,'Hoja de Trabajo para listado'!$CD$155:$CD$1048576,0),MATCH((CUADRO!F$5&amp;$E426),'Hoja de Trabajo para listado'!$CD$151:$DC$151,0)),0)</f>
        <v>0</v>
      </c>
      <c r="G426" s="314">
        <f ca="1">+IFERROR(INDEX('Hoja de Trabajo para listado'!$A$155:$Z$1048576,MATCH($A426,'Hoja de Trabajo para listado'!$A$155:$A$1048576,0),MATCH((CUADRO!G$5&amp;$E426),'Hoja de Trabajo para listado'!$A$151:$Z$151,0)),0)+IFERROR(INDEX('Hoja de Trabajo para listado'!$AB$155:$BA$1048576,MATCH($A426,'Hoja de Trabajo para listado'!$AB$155:$AB$1048576,0),MATCH((CUADRO!G$5&amp;$E426),'Hoja de Trabajo para listado'!$AB$151:$BA$151,0)),0)+IFERROR(INDEX('Hoja de Trabajo para listado'!$BC$155:$CB$1048576,MATCH($A426,'Hoja de Trabajo para listado'!$BC$155:$BC$1048576,0),MATCH((CUADRO!G$5&amp;$E426),'Hoja de Trabajo para listado'!$BC$151:$CB$151,0)),0)+IFERROR(INDEX('Hoja de Trabajo para listado'!$DE$153:$DG$274,MATCH($A426,'Hoja de Trabajo para listado'!$DE$153:$DE$1048576,0),MATCH((CUADRO!G$5&amp;$E426),'Hoja de Trabajo para listado'!$DE$151:$DG$151,0)),0)+IFERROR(INDEX('Hoja de Trabajo para listado'!$CD$155:$DC$1048576,MATCH($A426,'Hoja de Trabajo para listado'!$CD$155:$CD$1048576,0),MATCH((CUADRO!G$5&amp;$E426),'Hoja de Trabajo para listado'!$CD$151:$DC$151,0)),0)</f>
        <v>0</v>
      </c>
      <c r="H426" s="314">
        <f ca="1">+IFERROR(INDEX('Hoja de Trabajo para listado'!$A$155:$Z$1048576,MATCH($A426,'Hoja de Trabajo para listado'!$A$155:$A$1048576,0),MATCH((CUADRO!H$5&amp;$E426),'Hoja de Trabajo para listado'!$A$151:$Z$151,0)),0)+IFERROR(INDEX('Hoja de Trabajo para listado'!$AB$155:$BA$1048576,MATCH($A426,'Hoja de Trabajo para listado'!$AB$155:$AB$1048576,0),MATCH((CUADRO!H$5&amp;$E426),'Hoja de Trabajo para listado'!$AB$151:$BA$151,0)),0)+IFERROR(INDEX('Hoja de Trabajo para listado'!$BC$155:$CB$1048576,MATCH($A426,'Hoja de Trabajo para listado'!$BC$155:$BC$1048576,0),MATCH((CUADRO!H$5&amp;$E426),'Hoja de Trabajo para listado'!$BC$151:$CB$151,0)),0)+IFERROR(INDEX('Hoja de Trabajo para listado'!$DE$153:$DG$274,MATCH($A426,'Hoja de Trabajo para listado'!$DE$153:$DE$1048576,0),MATCH((CUADRO!H$5&amp;$E426),'Hoja de Trabajo para listado'!$DE$151:$DG$151,0)),0)+IFERROR(INDEX('Hoja de Trabajo para listado'!$CD$155:$DC$1048576,MATCH($A426,'Hoja de Trabajo para listado'!$CD$155:$CD$1048576,0),MATCH((CUADRO!H$5&amp;$E426),'Hoja de Trabajo para listado'!$CD$151:$DC$151,0)),0)</f>
        <v>0</v>
      </c>
      <c r="I426" s="314">
        <f ca="1">+IFERROR(INDEX('Hoja de Trabajo para listado'!$A$155:$Z$1048576,MATCH($A426,'Hoja de Trabajo para listado'!$A$155:$A$1048576,0),MATCH((CUADRO!I$5&amp;$E426),'Hoja de Trabajo para listado'!$A$151:$Z$151,0)),0)+IFERROR(INDEX('Hoja de Trabajo para listado'!$AB$155:$BA$1048576,MATCH($A426,'Hoja de Trabajo para listado'!$AB$155:$AB$1048576,0),MATCH((CUADRO!I$5&amp;$E426),'Hoja de Trabajo para listado'!$AB$151:$BA$151,0)),0)+IFERROR(INDEX('Hoja de Trabajo para listado'!$BC$155:$CB$1048576,MATCH($A426,'Hoja de Trabajo para listado'!$BC$155:$BC$1048576,0),MATCH((CUADRO!I$5&amp;$E426),'Hoja de Trabajo para listado'!$BC$151:$CB$151,0)),0)+IFERROR(INDEX('Hoja de Trabajo para listado'!$DE$153:$DG$274,MATCH($A426,'Hoja de Trabajo para listado'!$DE$153:$DE$1048576,0),MATCH((CUADRO!I$5&amp;$E426),'Hoja de Trabajo para listado'!$DE$151:$DG$151,0)),0)+IFERROR(INDEX('Hoja de Trabajo para listado'!$CD$155:$DC$1048576,MATCH($A426,'Hoja de Trabajo para listado'!$CD$155:$CD$1048576,0),MATCH((CUADRO!I$5&amp;$E426),'Hoja de Trabajo para listado'!$CD$151:$DC$151,0)),0)</f>
        <v>0</v>
      </c>
      <c r="J426" s="314">
        <f ca="1">+IFERROR(INDEX('Hoja de Trabajo para listado'!$A$155:$Z$1048576,MATCH($A426,'Hoja de Trabajo para listado'!$A$155:$A$1048576,0),MATCH((CUADRO!J$5&amp;$E426),'Hoja de Trabajo para listado'!$A$151:$Z$151,0)),0)+IFERROR(INDEX('Hoja de Trabajo para listado'!$AB$155:$BA$1048576,MATCH($A426,'Hoja de Trabajo para listado'!$AB$155:$AB$1048576,0),MATCH((CUADRO!J$5&amp;$E426),'Hoja de Trabajo para listado'!$AB$151:$BA$151,0)),0)+IFERROR(INDEX('Hoja de Trabajo para listado'!$BC$155:$CB$1048576,MATCH($A426,'Hoja de Trabajo para listado'!$BC$155:$BC$1048576,0),MATCH((CUADRO!J$5&amp;$E426),'Hoja de Trabajo para listado'!$BC$151:$CB$151,0)),0)+IFERROR(INDEX('Hoja de Trabajo para listado'!$DE$153:$DG$274,MATCH($A426,'Hoja de Trabajo para listado'!$DE$153:$DE$1048576,0),MATCH((CUADRO!J$5&amp;$E426),'Hoja de Trabajo para listado'!$DE$151:$DG$151,0)),0)+IFERROR(INDEX('Hoja de Trabajo para listado'!$CD$155:$DC$1048576,MATCH($A426,'Hoja de Trabajo para listado'!$CD$155:$CD$1048576,0),MATCH((CUADRO!J$5&amp;$E426),'Hoja de Trabajo para listado'!$CD$151:$DC$151,0)),0)</f>
        <v>0</v>
      </c>
      <c r="K426" s="314">
        <f ca="1">+IFERROR(INDEX('Hoja de Trabajo para listado'!$A$155:$Z$1048576,MATCH($A426,'Hoja de Trabajo para listado'!$A$155:$A$1048576,0),MATCH((CUADRO!K$5&amp;$E426),'Hoja de Trabajo para listado'!$A$151:$Z$151,0)),0)+IFERROR(INDEX('Hoja de Trabajo para listado'!$AB$155:$BA$1048576,MATCH($A426,'Hoja de Trabajo para listado'!$AB$155:$AB$1048576,0),MATCH((CUADRO!K$5&amp;$E426),'Hoja de Trabajo para listado'!$AB$151:$BA$151,0)),0)+IFERROR(INDEX('Hoja de Trabajo para listado'!$BC$155:$CB$1048576,MATCH($A426,'Hoja de Trabajo para listado'!$BC$155:$BC$1048576,0),MATCH((CUADRO!K$5&amp;$E426),'Hoja de Trabajo para listado'!$BC$151:$CB$151,0)),0)+IFERROR(INDEX('Hoja de Trabajo para listado'!$DE$153:$DG$274,MATCH($A426,'Hoja de Trabajo para listado'!$DE$153:$DE$1048576,0),MATCH((CUADRO!K$5&amp;$E426),'Hoja de Trabajo para listado'!$DE$151:$DG$151,0)),0)+IFERROR(INDEX('Hoja de Trabajo para listado'!$CD$155:$DC$1048576,MATCH($A426,'Hoja de Trabajo para listado'!$CD$155:$CD$1048576,0),MATCH((CUADRO!K$5&amp;$E426),'Hoja de Trabajo para listado'!$CD$151:$DC$151,0)),0)</f>
        <v>0</v>
      </c>
      <c r="L426" s="314">
        <f ca="1">+IFERROR(INDEX('Hoja de Trabajo para listado'!$A$155:$Z$1048576,MATCH($A426,'Hoja de Trabajo para listado'!$A$155:$A$1048576,0),MATCH((CUADRO!L$5&amp;$E426),'Hoja de Trabajo para listado'!$A$151:$Z$151,0)),0)+IFERROR(INDEX('Hoja de Trabajo para listado'!$AB$155:$BA$1048576,MATCH($A426,'Hoja de Trabajo para listado'!$AB$155:$AB$1048576,0),MATCH((CUADRO!L$5&amp;$E426),'Hoja de Trabajo para listado'!$AB$151:$BA$151,0)),0)+IFERROR(INDEX('Hoja de Trabajo para listado'!$BC$155:$CB$1048576,MATCH($A426,'Hoja de Trabajo para listado'!$BC$155:$BC$1048576,0),MATCH((CUADRO!L$5&amp;$E426),'Hoja de Trabajo para listado'!$BC$151:$CB$151,0)),0)+IFERROR(INDEX('Hoja de Trabajo para listado'!$DE$153:$DG$274,MATCH($A426,'Hoja de Trabajo para listado'!$DE$153:$DE$1048576,0),MATCH((CUADRO!L$5&amp;$E426),'Hoja de Trabajo para listado'!$DE$151:$DG$151,0)),0)+IFERROR(INDEX('Hoja de Trabajo para listado'!$CD$155:$DC$1048576,MATCH($A426,'Hoja de Trabajo para listado'!$CD$155:$CD$1048576,0),MATCH((CUADRO!L$5&amp;$E426),'Hoja de Trabajo para listado'!$CD$151:$DC$151,0)),0)</f>
        <v>0</v>
      </c>
      <c r="M426" s="314">
        <f ca="1">+IFERROR(INDEX('Hoja de Trabajo para listado'!$A$155:$Z$1048576,MATCH($A426,'Hoja de Trabajo para listado'!$A$155:$A$1048576,0),MATCH((CUADRO!M$5&amp;$E426),'Hoja de Trabajo para listado'!$A$151:$Z$151,0)),0)+IFERROR(INDEX('Hoja de Trabajo para listado'!$AB$155:$BA$1048576,MATCH($A426,'Hoja de Trabajo para listado'!$AB$155:$AB$1048576,0),MATCH((CUADRO!M$5&amp;$E426),'Hoja de Trabajo para listado'!$AB$151:$BA$151,0)),0)+IFERROR(INDEX('Hoja de Trabajo para listado'!$BC$155:$CB$1048576,MATCH($A426,'Hoja de Trabajo para listado'!$BC$155:$BC$1048576,0),MATCH((CUADRO!M$5&amp;$E426),'Hoja de Trabajo para listado'!$BC$151:$CB$151,0)),0)+IFERROR(INDEX('Hoja de Trabajo para listado'!$DE$153:$DG$274,MATCH($A426,'Hoja de Trabajo para listado'!$DE$153:$DE$1048576,0),MATCH((CUADRO!M$5&amp;$E426),'Hoja de Trabajo para listado'!$DE$151:$DG$151,0)),0)+IFERROR(INDEX('Hoja de Trabajo para listado'!$CD$155:$DC$1048576,MATCH($A426,'Hoja de Trabajo para listado'!$CD$155:$CD$1048576,0),MATCH((CUADRO!M$5&amp;$E426),'Hoja de Trabajo para listado'!$CD$151:$DC$151,0)),0)</f>
        <v>0</v>
      </c>
      <c r="N426" s="314">
        <f ca="1">+IFERROR(INDEX('Hoja de Trabajo para listado'!$A$155:$Z$1048576,MATCH($A426,'Hoja de Trabajo para listado'!$A$155:$A$1048576,0),MATCH((CUADRO!N$5&amp;$E426),'Hoja de Trabajo para listado'!$A$151:$Z$151,0)),0)+IFERROR(INDEX('Hoja de Trabajo para listado'!$AB$155:$BA$1048576,MATCH($A426,'Hoja de Trabajo para listado'!$AB$155:$AB$1048576,0),MATCH((CUADRO!N$5&amp;$E426),'Hoja de Trabajo para listado'!$AB$151:$BA$151,0)),0)+IFERROR(INDEX('Hoja de Trabajo para listado'!$BC$155:$CB$1048576,MATCH($A426,'Hoja de Trabajo para listado'!$BC$155:$BC$1048576,0),MATCH((CUADRO!N$5&amp;$E426),'Hoja de Trabajo para listado'!$BC$151:$CB$151,0)),0)+IFERROR(INDEX('Hoja de Trabajo para listado'!$DE$153:$DG$274,MATCH($A426,'Hoja de Trabajo para listado'!$DE$153:$DE$1048576,0),MATCH((CUADRO!N$5&amp;$E426),'Hoja de Trabajo para listado'!$DE$151:$DG$151,0)),0)+IFERROR(INDEX('Hoja de Trabajo para listado'!$CD$155:$DC$1048576,MATCH($A426,'Hoja de Trabajo para listado'!$CD$155:$CD$1048576,0),MATCH((CUADRO!N$5&amp;$E426),'Hoja de Trabajo para listado'!$CD$151:$DC$151,0)),0)</f>
        <v>0</v>
      </c>
      <c r="O426" s="314">
        <f ca="1">+IFERROR(INDEX('Hoja de Trabajo para listado'!$A$155:$Z$1048576,MATCH($A426,'Hoja de Trabajo para listado'!$A$155:$A$1048576,0),MATCH((CUADRO!O$5&amp;$E426),'Hoja de Trabajo para listado'!$A$151:$Z$151,0)),0)+IFERROR(INDEX('Hoja de Trabajo para listado'!$AB$155:$BA$1048576,MATCH($A426,'Hoja de Trabajo para listado'!$AB$155:$AB$1048576,0),MATCH((CUADRO!O$5&amp;$E426),'Hoja de Trabajo para listado'!$AB$151:$BA$151,0)),0)+IFERROR(INDEX('Hoja de Trabajo para listado'!$BC$155:$CB$1048576,MATCH($A426,'Hoja de Trabajo para listado'!$BC$155:$BC$1048576,0),MATCH((CUADRO!O$5&amp;$E426),'Hoja de Trabajo para listado'!$BC$151:$CB$151,0)),0)+IFERROR(INDEX('Hoja de Trabajo para listado'!$DE$153:$DG$274,MATCH($A426,'Hoja de Trabajo para listado'!$DE$153:$DE$1048576,0),MATCH((CUADRO!O$5&amp;$E426),'Hoja de Trabajo para listado'!$DE$151:$DG$151,0)),0)+IFERROR(INDEX('Hoja de Trabajo para listado'!$CD$155:$DC$1048576,MATCH($A426,'Hoja de Trabajo para listado'!$CD$155:$CD$1048576,0),MATCH((CUADRO!O$5&amp;$E426),'Hoja de Trabajo para listado'!$CD$151:$DC$151,0)),0)</f>
        <v>0</v>
      </c>
      <c r="P426" s="314">
        <f ca="1">+IFERROR(INDEX('Hoja de Trabajo para listado'!$A$155:$Z$1048576,MATCH($A426,'Hoja de Trabajo para listado'!$A$155:$A$1048576,0),MATCH((CUADRO!P$5&amp;$E426),'Hoja de Trabajo para listado'!$A$151:$Z$151,0)),0)+IFERROR(INDEX('Hoja de Trabajo para listado'!$AB$155:$BA$1048576,MATCH($A426,'Hoja de Trabajo para listado'!$AB$155:$AB$1048576,0),MATCH((CUADRO!P$5&amp;$E426),'Hoja de Trabajo para listado'!$AB$151:$BA$151,0)),0)+IFERROR(INDEX('Hoja de Trabajo para listado'!$BC$155:$CB$1048576,MATCH($A426,'Hoja de Trabajo para listado'!$BC$155:$BC$1048576,0),MATCH((CUADRO!P$5&amp;$E426),'Hoja de Trabajo para listado'!$BC$151:$CB$151,0)),0)+IFERROR(INDEX('Hoja de Trabajo para listado'!$DE$153:$DG$274,MATCH($A426,'Hoja de Trabajo para listado'!$DE$153:$DE$1048576,0),MATCH((CUADRO!P$5&amp;$E426),'Hoja de Trabajo para listado'!$DE$151:$DG$151,0)),0)+IFERROR(INDEX('Hoja de Trabajo para listado'!$CD$155:$DC$1048576,MATCH($A426,'Hoja de Trabajo para listado'!$CD$155:$CD$1048576,0),MATCH((CUADRO!P$5&amp;$E426),'Hoja de Trabajo para listado'!$CD$151:$DC$151,0)),0)</f>
        <v>0</v>
      </c>
      <c r="Q426" s="314">
        <f ca="1">+IFERROR(INDEX('Hoja de Trabajo para listado'!$A$155:$Z$1048576,MATCH($A426,'Hoja de Trabajo para listado'!$A$155:$A$1048576,0),MATCH((CUADRO!Q$5&amp;$E426),'Hoja de Trabajo para listado'!$A$151:$Z$151,0)),0)+IFERROR(INDEX('Hoja de Trabajo para listado'!$AB$155:$BA$1048576,MATCH($A426,'Hoja de Trabajo para listado'!$AB$155:$AB$1048576,0),MATCH((CUADRO!Q$5&amp;$E426),'Hoja de Trabajo para listado'!$AB$151:$BA$151,0)),0)+IFERROR(INDEX('Hoja de Trabajo para listado'!$BC$155:$CB$1048576,MATCH($A426,'Hoja de Trabajo para listado'!$BC$155:$BC$1048576,0),MATCH((CUADRO!Q$5&amp;$E426),'Hoja de Trabajo para listado'!$BC$151:$CB$151,0)),0)+IFERROR(INDEX('Hoja de Trabajo para listado'!$DE$153:$DG$274,MATCH($A426,'Hoja de Trabajo para listado'!$DE$153:$DE$1048576,0),MATCH((CUADRO!Q$5&amp;$E426),'Hoja de Trabajo para listado'!$DE$151:$DG$151,0)),0)+IFERROR(INDEX('Hoja de Trabajo para listado'!$CD$155:$DC$1048576,MATCH($A426,'Hoja de Trabajo para listado'!$CD$155:$CD$1048576,0),MATCH((CUADRO!Q$5&amp;$E426),'Hoja de Trabajo para listado'!$CD$151:$DC$151,0)),0)</f>
        <v>0</v>
      </c>
      <c r="R426" s="314">
        <f t="shared" ca="1" si="12"/>
        <v>0</v>
      </c>
      <c r="S426" s="322"/>
      <c r="T426" s="314">
        <f ca="1">+T427</f>
        <v>0</v>
      </c>
      <c r="U426" s="313">
        <f t="shared" si="13"/>
        <v>1</v>
      </c>
      <c r="V426" s="319" t="str">
        <f>+VLOOKUP(A426,bd_lista!$A$3:$E$593,5,FALSE)</f>
        <v>Gobiernos Autonomos Municipales</v>
      </c>
      <c r="W426" s="425" t="str">
        <f>+V426</f>
        <v>Gobiernos Autonomos Municipales</v>
      </c>
    </row>
    <row r="427" spans="1:23" customFormat="1" ht="27" hidden="1" customHeight="1">
      <c r="A427" s="323">
        <v>1332</v>
      </c>
      <c r="B427" s="428"/>
      <c r="C427" s="318" t="str">
        <f>+VLOOKUP(A427,bd_lista!$A$3:$C$593,3,FALSE)</f>
        <v>Gobierno Autónomo Municipal de Pojo</v>
      </c>
      <c r="D427" s="430"/>
      <c r="E427" s="347" t="s">
        <v>1419</v>
      </c>
      <c r="F427" s="314">
        <f ca="1">+IFERROR(INDEX('Hoja de Trabajo para listado'!$A$155:$Z$1048576,MATCH($A427,'Hoja de Trabajo para listado'!$A$155:$A$1048576,0),MATCH((CUADRO!F$5&amp;$E427),'Hoja de Trabajo para listado'!$A$151:$Z$151,0)),0)+IFERROR(INDEX('Hoja de Trabajo para listado'!$AB$155:$BA$1048576,MATCH($A427,'Hoja de Trabajo para listado'!$AB$155:$AB$1048576,0),MATCH((CUADRO!F$5&amp;$E427),'Hoja de Trabajo para listado'!$AB$151:$BA$151,0)),0)+IFERROR(INDEX('Hoja de Trabajo para listado'!$BC$155:$CB$1048576,MATCH($A427,'Hoja de Trabajo para listado'!$BC$155:$BC$1048576,0),MATCH((CUADRO!F$5&amp;$E427),'Hoja de Trabajo para listado'!$BC$151:$CB$151,0)),0)+IFERROR(INDEX('Hoja de Trabajo para listado'!$DE$153:$DG$274,MATCH($A427,'Hoja de Trabajo para listado'!$DE$153:$DE$1048576,0),MATCH((CUADRO!F$5&amp;$E427),'Hoja de Trabajo para listado'!$DE$151:$DG$151,0)),0)+IFERROR(INDEX('Hoja de Trabajo para listado'!$CD$155:$DC$1048576,MATCH($A427,'Hoja de Trabajo para listado'!$CD$155:$CD$1048576,0),MATCH((CUADRO!F$5&amp;$E427),'Hoja de Trabajo para listado'!$CD$151:$DC$151,0)),0)</f>
        <v>0</v>
      </c>
      <c r="G427" s="314">
        <f ca="1">+IFERROR(INDEX('Hoja de Trabajo para listado'!$A$155:$Z$1048576,MATCH($A427,'Hoja de Trabajo para listado'!$A$155:$A$1048576,0),MATCH((CUADRO!G$5&amp;$E427),'Hoja de Trabajo para listado'!$A$151:$Z$151,0)),0)+IFERROR(INDEX('Hoja de Trabajo para listado'!$AB$155:$BA$1048576,MATCH($A427,'Hoja de Trabajo para listado'!$AB$155:$AB$1048576,0),MATCH((CUADRO!G$5&amp;$E427),'Hoja de Trabajo para listado'!$AB$151:$BA$151,0)),0)+IFERROR(INDEX('Hoja de Trabajo para listado'!$BC$155:$CB$1048576,MATCH($A427,'Hoja de Trabajo para listado'!$BC$155:$BC$1048576,0),MATCH((CUADRO!G$5&amp;$E427),'Hoja de Trabajo para listado'!$BC$151:$CB$151,0)),0)+IFERROR(INDEX('Hoja de Trabajo para listado'!$DE$153:$DG$274,MATCH($A427,'Hoja de Trabajo para listado'!$DE$153:$DE$1048576,0),MATCH((CUADRO!G$5&amp;$E427),'Hoja de Trabajo para listado'!$DE$151:$DG$151,0)),0)+IFERROR(INDEX('Hoja de Trabajo para listado'!$CD$155:$DC$1048576,MATCH($A427,'Hoja de Trabajo para listado'!$CD$155:$CD$1048576,0),MATCH((CUADRO!G$5&amp;$E427),'Hoja de Trabajo para listado'!$CD$151:$DC$151,0)),0)</f>
        <v>0</v>
      </c>
      <c r="H427" s="314">
        <f ca="1">+IFERROR(INDEX('Hoja de Trabajo para listado'!$A$155:$Z$1048576,MATCH($A427,'Hoja de Trabajo para listado'!$A$155:$A$1048576,0),MATCH((CUADRO!H$5&amp;$E427),'Hoja de Trabajo para listado'!$A$151:$Z$151,0)),0)+IFERROR(INDEX('Hoja de Trabajo para listado'!$AB$155:$BA$1048576,MATCH($A427,'Hoja de Trabajo para listado'!$AB$155:$AB$1048576,0),MATCH((CUADRO!H$5&amp;$E427),'Hoja de Trabajo para listado'!$AB$151:$BA$151,0)),0)+IFERROR(INDEX('Hoja de Trabajo para listado'!$BC$155:$CB$1048576,MATCH($A427,'Hoja de Trabajo para listado'!$BC$155:$BC$1048576,0),MATCH((CUADRO!H$5&amp;$E427),'Hoja de Trabajo para listado'!$BC$151:$CB$151,0)),0)+IFERROR(INDEX('Hoja de Trabajo para listado'!$DE$153:$DG$274,MATCH($A427,'Hoja de Trabajo para listado'!$DE$153:$DE$1048576,0),MATCH((CUADRO!H$5&amp;$E427),'Hoja de Trabajo para listado'!$DE$151:$DG$151,0)),0)+IFERROR(INDEX('Hoja de Trabajo para listado'!$CD$155:$DC$1048576,MATCH($A427,'Hoja de Trabajo para listado'!$CD$155:$CD$1048576,0),MATCH((CUADRO!H$5&amp;$E427),'Hoja de Trabajo para listado'!$CD$151:$DC$151,0)),0)</f>
        <v>0</v>
      </c>
      <c r="I427" s="314">
        <f ca="1">+IFERROR(INDEX('Hoja de Trabajo para listado'!$A$155:$Z$1048576,MATCH($A427,'Hoja de Trabajo para listado'!$A$155:$A$1048576,0),MATCH((CUADRO!I$5&amp;$E427),'Hoja de Trabajo para listado'!$A$151:$Z$151,0)),0)+IFERROR(INDEX('Hoja de Trabajo para listado'!$AB$155:$BA$1048576,MATCH($A427,'Hoja de Trabajo para listado'!$AB$155:$AB$1048576,0),MATCH((CUADRO!I$5&amp;$E427),'Hoja de Trabajo para listado'!$AB$151:$BA$151,0)),0)+IFERROR(INDEX('Hoja de Trabajo para listado'!$BC$155:$CB$1048576,MATCH($A427,'Hoja de Trabajo para listado'!$BC$155:$BC$1048576,0),MATCH((CUADRO!I$5&amp;$E427),'Hoja de Trabajo para listado'!$BC$151:$CB$151,0)),0)+IFERROR(INDEX('Hoja de Trabajo para listado'!$DE$153:$DG$274,MATCH($A427,'Hoja de Trabajo para listado'!$DE$153:$DE$1048576,0),MATCH((CUADRO!I$5&amp;$E427),'Hoja de Trabajo para listado'!$DE$151:$DG$151,0)),0)+IFERROR(INDEX('Hoja de Trabajo para listado'!$CD$155:$DC$1048576,MATCH($A427,'Hoja de Trabajo para listado'!$CD$155:$CD$1048576,0),MATCH((CUADRO!I$5&amp;$E427),'Hoja de Trabajo para listado'!$CD$151:$DC$151,0)),0)</f>
        <v>0</v>
      </c>
      <c r="J427" s="314">
        <f ca="1">+IFERROR(INDEX('Hoja de Trabajo para listado'!$A$155:$Z$1048576,MATCH($A427,'Hoja de Trabajo para listado'!$A$155:$A$1048576,0),MATCH((CUADRO!J$5&amp;$E427),'Hoja de Trabajo para listado'!$A$151:$Z$151,0)),0)+IFERROR(INDEX('Hoja de Trabajo para listado'!$AB$155:$BA$1048576,MATCH($A427,'Hoja de Trabajo para listado'!$AB$155:$AB$1048576,0),MATCH((CUADRO!J$5&amp;$E427),'Hoja de Trabajo para listado'!$AB$151:$BA$151,0)),0)+IFERROR(INDEX('Hoja de Trabajo para listado'!$BC$155:$CB$1048576,MATCH($A427,'Hoja de Trabajo para listado'!$BC$155:$BC$1048576,0),MATCH((CUADRO!J$5&amp;$E427),'Hoja de Trabajo para listado'!$BC$151:$CB$151,0)),0)+IFERROR(INDEX('Hoja de Trabajo para listado'!$DE$153:$DG$274,MATCH($A427,'Hoja de Trabajo para listado'!$DE$153:$DE$1048576,0),MATCH((CUADRO!J$5&amp;$E427),'Hoja de Trabajo para listado'!$DE$151:$DG$151,0)),0)+IFERROR(INDEX('Hoja de Trabajo para listado'!$CD$155:$DC$1048576,MATCH($A427,'Hoja de Trabajo para listado'!$CD$155:$CD$1048576,0),MATCH((CUADRO!J$5&amp;$E427),'Hoja de Trabajo para listado'!$CD$151:$DC$151,0)),0)</f>
        <v>0</v>
      </c>
      <c r="K427" s="314">
        <f ca="1">+IFERROR(INDEX('Hoja de Trabajo para listado'!$A$155:$Z$1048576,MATCH($A427,'Hoja de Trabajo para listado'!$A$155:$A$1048576,0),MATCH((CUADRO!K$5&amp;$E427),'Hoja de Trabajo para listado'!$A$151:$Z$151,0)),0)+IFERROR(INDEX('Hoja de Trabajo para listado'!$AB$155:$BA$1048576,MATCH($A427,'Hoja de Trabajo para listado'!$AB$155:$AB$1048576,0),MATCH((CUADRO!K$5&amp;$E427),'Hoja de Trabajo para listado'!$AB$151:$BA$151,0)),0)+IFERROR(INDEX('Hoja de Trabajo para listado'!$BC$155:$CB$1048576,MATCH($A427,'Hoja de Trabajo para listado'!$BC$155:$BC$1048576,0),MATCH((CUADRO!K$5&amp;$E427),'Hoja de Trabajo para listado'!$BC$151:$CB$151,0)),0)+IFERROR(INDEX('Hoja de Trabajo para listado'!$DE$153:$DG$274,MATCH($A427,'Hoja de Trabajo para listado'!$DE$153:$DE$1048576,0),MATCH((CUADRO!K$5&amp;$E427),'Hoja de Trabajo para listado'!$DE$151:$DG$151,0)),0)+IFERROR(INDEX('Hoja de Trabajo para listado'!$CD$155:$DC$1048576,MATCH($A427,'Hoja de Trabajo para listado'!$CD$155:$CD$1048576,0),MATCH((CUADRO!K$5&amp;$E427),'Hoja de Trabajo para listado'!$CD$151:$DC$151,0)),0)</f>
        <v>0</v>
      </c>
      <c r="L427" s="314">
        <f ca="1">+IFERROR(INDEX('Hoja de Trabajo para listado'!$A$155:$Z$1048576,MATCH($A427,'Hoja de Trabajo para listado'!$A$155:$A$1048576,0),MATCH((CUADRO!L$5&amp;$E427),'Hoja de Trabajo para listado'!$A$151:$Z$151,0)),0)+IFERROR(INDEX('Hoja de Trabajo para listado'!$AB$155:$BA$1048576,MATCH($A427,'Hoja de Trabajo para listado'!$AB$155:$AB$1048576,0),MATCH((CUADRO!L$5&amp;$E427),'Hoja de Trabajo para listado'!$AB$151:$BA$151,0)),0)+IFERROR(INDEX('Hoja de Trabajo para listado'!$BC$155:$CB$1048576,MATCH($A427,'Hoja de Trabajo para listado'!$BC$155:$BC$1048576,0),MATCH((CUADRO!L$5&amp;$E427),'Hoja de Trabajo para listado'!$BC$151:$CB$151,0)),0)+IFERROR(INDEX('Hoja de Trabajo para listado'!$DE$153:$DG$274,MATCH($A427,'Hoja de Trabajo para listado'!$DE$153:$DE$1048576,0),MATCH((CUADRO!L$5&amp;$E427),'Hoja de Trabajo para listado'!$DE$151:$DG$151,0)),0)+IFERROR(INDEX('Hoja de Trabajo para listado'!$CD$155:$DC$1048576,MATCH($A427,'Hoja de Trabajo para listado'!$CD$155:$CD$1048576,0),MATCH((CUADRO!L$5&amp;$E427),'Hoja de Trabajo para listado'!$CD$151:$DC$151,0)),0)</f>
        <v>0</v>
      </c>
      <c r="M427" s="314">
        <f ca="1">+IFERROR(INDEX('Hoja de Trabajo para listado'!$A$155:$Z$1048576,MATCH($A427,'Hoja de Trabajo para listado'!$A$155:$A$1048576,0),MATCH((CUADRO!M$5&amp;$E427),'Hoja de Trabajo para listado'!$A$151:$Z$151,0)),0)+IFERROR(INDEX('Hoja de Trabajo para listado'!$AB$155:$BA$1048576,MATCH($A427,'Hoja de Trabajo para listado'!$AB$155:$AB$1048576,0),MATCH((CUADRO!M$5&amp;$E427),'Hoja de Trabajo para listado'!$AB$151:$BA$151,0)),0)+IFERROR(INDEX('Hoja de Trabajo para listado'!$BC$155:$CB$1048576,MATCH($A427,'Hoja de Trabajo para listado'!$BC$155:$BC$1048576,0),MATCH((CUADRO!M$5&amp;$E427),'Hoja de Trabajo para listado'!$BC$151:$CB$151,0)),0)+IFERROR(INDEX('Hoja de Trabajo para listado'!$DE$153:$DG$274,MATCH($A427,'Hoja de Trabajo para listado'!$DE$153:$DE$1048576,0),MATCH((CUADRO!M$5&amp;$E427),'Hoja de Trabajo para listado'!$DE$151:$DG$151,0)),0)+IFERROR(INDEX('Hoja de Trabajo para listado'!$CD$155:$DC$1048576,MATCH($A427,'Hoja de Trabajo para listado'!$CD$155:$CD$1048576,0),MATCH((CUADRO!M$5&amp;$E427),'Hoja de Trabajo para listado'!$CD$151:$DC$151,0)),0)</f>
        <v>0</v>
      </c>
      <c r="N427" s="314">
        <f ca="1">+IFERROR(INDEX('Hoja de Trabajo para listado'!$A$155:$Z$1048576,MATCH($A427,'Hoja de Trabajo para listado'!$A$155:$A$1048576,0),MATCH((CUADRO!N$5&amp;$E427),'Hoja de Trabajo para listado'!$A$151:$Z$151,0)),0)+IFERROR(INDEX('Hoja de Trabajo para listado'!$AB$155:$BA$1048576,MATCH($A427,'Hoja de Trabajo para listado'!$AB$155:$AB$1048576,0),MATCH((CUADRO!N$5&amp;$E427),'Hoja de Trabajo para listado'!$AB$151:$BA$151,0)),0)+IFERROR(INDEX('Hoja de Trabajo para listado'!$BC$155:$CB$1048576,MATCH($A427,'Hoja de Trabajo para listado'!$BC$155:$BC$1048576,0),MATCH((CUADRO!N$5&amp;$E427),'Hoja de Trabajo para listado'!$BC$151:$CB$151,0)),0)+IFERROR(INDEX('Hoja de Trabajo para listado'!$DE$153:$DG$274,MATCH($A427,'Hoja de Trabajo para listado'!$DE$153:$DE$1048576,0),MATCH((CUADRO!N$5&amp;$E427),'Hoja de Trabajo para listado'!$DE$151:$DG$151,0)),0)+IFERROR(INDEX('Hoja de Trabajo para listado'!$CD$155:$DC$1048576,MATCH($A427,'Hoja de Trabajo para listado'!$CD$155:$CD$1048576,0),MATCH((CUADRO!N$5&amp;$E427),'Hoja de Trabajo para listado'!$CD$151:$DC$151,0)),0)</f>
        <v>0</v>
      </c>
      <c r="O427" s="314">
        <f ca="1">+IFERROR(INDEX('Hoja de Trabajo para listado'!$A$155:$Z$1048576,MATCH($A427,'Hoja de Trabajo para listado'!$A$155:$A$1048576,0),MATCH((CUADRO!O$5&amp;$E427),'Hoja de Trabajo para listado'!$A$151:$Z$151,0)),0)+IFERROR(INDEX('Hoja de Trabajo para listado'!$AB$155:$BA$1048576,MATCH($A427,'Hoja de Trabajo para listado'!$AB$155:$AB$1048576,0),MATCH((CUADRO!O$5&amp;$E427),'Hoja de Trabajo para listado'!$AB$151:$BA$151,0)),0)+IFERROR(INDEX('Hoja de Trabajo para listado'!$BC$155:$CB$1048576,MATCH($A427,'Hoja de Trabajo para listado'!$BC$155:$BC$1048576,0),MATCH((CUADRO!O$5&amp;$E427),'Hoja de Trabajo para listado'!$BC$151:$CB$151,0)),0)+IFERROR(INDEX('Hoja de Trabajo para listado'!$DE$153:$DG$274,MATCH($A427,'Hoja de Trabajo para listado'!$DE$153:$DE$1048576,0),MATCH((CUADRO!O$5&amp;$E427),'Hoja de Trabajo para listado'!$DE$151:$DG$151,0)),0)+IFERROR(INDEX('Hoja de Trabajo para listado'!$CD$155:$DC$1048576,MATCH($A427,'Hoja de Trabajo para listado'!$CD$155:$CD$1048576,0),MATCH((CUADRO!O$5&amp;$E427),'Hoja de Trabajo para listado'!$CD$151:$DC$151,0)),0)</f>
        <v>0</v>
      </c>
      <c r="P427" s="314">
        <f ca="1">+IFERROR(INDEX('Hoja de Trabajo para listado'!$A$155:$Z$1048576,MATCH($A427,'Hoja de Trabajo para listado'!$A$155:$A$1048576,0),MATCH((CUADRO!P$5&amp;$E427),'Hoja de Trabajo para listado'!$A$151:$Z$151,0)),0)+IFERROR(INDEX('Hoja de Trabajo para listado'!$AB$155:$BA$1048576,MATCH($A427,'Hoja de Trabajo para listado'!$AB$155:$AB$1048576,0),MATCH((CUADRO!P$5&amp;$E427),'Hoja de Trabajo para listado'!$AB$151:$BA$151,0)),0)+IFERROR(INDEX('Hoja de Trabajo para listado'!$BC$155:$CB$1048576,MATCH($A427,'Hoja de Trabajo para listado'!$BC$155:$BC$1048576,0),MATCH((CUADRO!P$5&amp;$E427),'Hoja de Trabajo para listado'!$BC$151:$CB$151,0)),0)+IFERROR(INDEX('Hoja de Trabajo para listado'!$DE$153:$DG$274,MATCH($A427,'Hoja de Trabajo para listado'!$DE$153:$DE$1048576,0),MATCH((CUADRO!P$5&amp;$E427),'Hoja de Trabajo para listado'!$DE$151:$DG$151,0)),0)+IFERROR(INDEX('Hoja de Trabajo para listado'!$CD$155:$DC$1048576,MATCH($A427,'Hoja de Trabajo para listado'!$CD$155:$CD$1048576,0),MATCH((CUADRO!P$5&amp;$E427),'Hoja de Trabajo para listado'!$CD$151:$DC$151,0)),0)</f>
        <v>0</v>
      </c>
      <c r="Q427" s="314">
        <f ca="1">+IFERROR(INDEX('Hoja de Trabajo para listado'!$A$155:$Z$1048576,MATCH($A427,'Hoja de Trabajo para listado'!$A$155:$A$1048576,0),MATCH((CUADRO!Q$5&amp;$E427),'Hoja de Trabajo para listado'!$A$151:$Z$151,0)),0)+IFERROR(INDEX('Hoja de Trabajo para listado'!$AB$155:$BA$1048576,MATCH($A427,'Hoja de Trabajo para listado'!$AB$155:$AB$1048576,0),MATCH((CUADRO!Q$5&amp;$E427),'Hoja de Trabajo para listado'!$AB$151:$BA$151,0)),0)+IFERROR(INDEX('Hoja de Trabajo para listado'!$BC$155:$CB$1048576,MATCH($A427,'Hoja de Trabajo para listado'!$BC$155:$BC$1048576,0),MATCH((CUADRO!Q$5&amp;$E427),'Hoja de Trabajo para listado'!$BC$151:$CB$151,0)),0)+IFERROR(INDEX('Hoja de Trabajo para listado'!$DE$153:$DG$274,MATCH($A427,'Hoja de Trabajo para listado'!$DE$153:$DE$1048576,0),MATCH((CUADRO!Q$5&amp;$E427),'Hoja de Trabajo para listado'!$DE$151:$DG$151,0)),0)+IFERROR(INDEX('Hoja de Trabajo para listado'!$CD$155:$DC$1048576,MATCH($A427,'Hoja de Trabajo para listado'!$CD$155:$CD$1048576,0),MATCH((CUADRO!Q$5&amp;$E427),'Hoja de Trabajo para listado'!$CD$151:$DC$151,0)),0)</f>
        <v>0</v>
      </c>
      <c r="R427" s="314">
        <f t="shared" ca="1" si="12"/>
        <v>0</v>
      </c>
      <c r="S427" s="322">
        <f ca="1">+R426+R427</f>
        <v>0</v>
      </c>
      <c r="T427" s="314">
        <f ca="1">+S427</f>
        <v>0</v>
      </c>
      <c r="U427" s="313">
        <f t="shared" si="13"/>
        <v>2</v>
      </c>
      <c r="V427" s="319" t="str">
        <f>+VLOOKUP(A427,bd_lista!$A$3:$E$593,5,FALSE)</f>
        <v>Gobiernos Autonomos Municipales</v>
      </c>
      <c r="W427" s="426"/>
    </row>
    <row r="428" spans="1:23" customFormat="1" ht="27" hidden="1" customHeight="1">
      <c r="A428" s="323">
        <v>1333</v>
      </c>
      <c r="B428" s="427">
        <f>+A428</f>
        <v>1333</v>
      </c>
      <c r="C428" s="318" t="str">
        <f>+VLOOKUP(A428,bd_lista!$A$3:$C$593,3,FALSE)</f>
        <v>Gobierno Autónomo Municipal de Pocona</v>
      </c>
      <c r="D428" s="429" t="str">
        <f>+C428</f>
        <v>Gobierno Autónomo Municipal de Pocona</v>
      </c>
      <c r="E428" s="346" t="s">
        <v>1418</v>
      </c>
      <c r="F428" s="314">
        <f ca="1">+IFERROR(INDEX('Hoja de Trabajo para listado'!$A$155:$Z$1048576,MATCH($A428,'Hoja de Trabajo para listado'!$A$155:$A$1048576,0),MATCH((CUADRO!F$5&amp;$E428),'Hoja de Trabajo para listado'!$A$151:$Z$151,0)),0)+IFERROR(INDEX('Hoja de Trabajo para listado'!$AB$155:$BA$1048576,MATCH($A428,'Hoja de Trabajo para listado'!$AB$155:$AB$1048576,0),MATCH((CUADRO!F$5&amp;$E428),'Hoja de Trabajo para listado'!$AB$151:$BA$151,0)),0)+IFERROR(INDEX('Hoja de Trabajo para listado'!$BC$155:$CB$1048576,MATCH($A428,'Hoja de Trabajo para listado'!$BC$155:$BC$1048576,0),MATCH((CUADRO!F$5&amp;$E428),'Hoja de Trabajo para listado'!$BC$151:$CB$151,0)),0)+IFERROR(INDEX('Hoja de Trabajo para listado'!$DE$153:$DG$274,MATCH($A428,'Hoja de Trabajo para listado'!$DE$153:$DE$1048576,0),MATCH((CUADRO!F$5&amp;$E428),'Hoja de Trabajo para listado'!$DE$151:$DG$151,0)),0)+IFERROR(INDEX('Hoja de Trabajo para listado'!$CD$155:$DC$1048576,MATCH($A428,'Hoja de Trabajo para listado'!$CD$155:$CD$1048576,0),MATCH((CUADRO!F$5&amp;$E428),'Hoja de Trabajo para listado'!$CD$151:$DC$151,0)),0)</f>
        <v>0</v>
      </c>
      <c r="G428" s="314">
        <f ca="1">+IFERROR(INDEX('Hoja de Trabajo para listado'!$A$155:$Z$1048576,MATCH($A428,'Hoja de Trabajo para listado'!$A$155:$A$1048576,0),MATCH((CUADRO!G$5&amp;$E428),'Hoja de Trabajo para listado'!$A$151:$Z$151,0)),0)+IFERROR(INDEX('Hoja de Trabajo para listado'!$AB$155:$BA$1048576,MATCH($A428,'Hoja de Trabajo para listado'!$AB$155:$AB$1048576,0),MATCH((CUADRO!G$5&amp;$E428),'Hoja de Trabajo para listado'!$AB$151:$BA$151,0)),0)+IFERROR(INDEX('Hoja de Trabajo para listado'!$BC$155:$CB$1048576,MATCH($A428,'Hoja de Trabajo para listado'!$BC$155:$BC$1048576,0),MATCH((CUADRO!G$5&amp;$E428),'Hoja de Trabajo para listado'!$BC$151:$CB$151,0)),0)+IFERROR(INDEX('Hoja de Trabajo para listado'!$DE$153:$DG$274,MATCH($A428,'Hoja de Trabajo para listado'!$DE$153:$DE$1048576,0),MATCH((CUADRO!G$5&amp;$E428),'Hoja de Trabajo para listado'!$DE$151:$DG$151,0)),0)+IFERROR(INDEX('Hoja de Trabajo para listado'!$CD$155:$DC$1048576,MATCH($A428,'Hoja de Trabajo para listado'!$CD$155:$CD$1048576,0),MATCH((CUADRO!G$5&amp;$E428),'Hoja de Trabajo para listado'!$CD$151:$DC$151,0)),0)</f>
        <v>0</v>
      </c>
      <c r="H428" s="314">
        <f ca="1">+IFERROR(INDEX('Hoja de Trabajo para listado'!$A$155:$Z$1048576,MATCH($A428,'Hoja de Trabajo para listado'!$A$155:$A$1048576,0),MATCH((CUADRO!H$5&amp;$E428),'Hoja de Trabajo para listado'!$A$151:$Z$151,0)),0)+IFERROR(INDEX('Hoja de Trabajo para listado'!$AB$155:$BA$1048576,MATCH($A428,'Hoja de Trabajo para listado'!$AB$155:$AB$1048576,0),MATCH((CUADRO!H$5&amp;$E428),'Hoja de Trabajo para listado'!$AB$151:$BA$151,0)),0)+IFERROR(INDEX('Hoja de Trabajo para listado'!$BC$155:$CB$1048576,MATCH($A428,'Hoja de Trabajo para listado'!$BC$155:$BC$1048576,0),MATCH((CUADRO!H$5&amp;$E428),'Hoja de Trabajo para listado'!$BC$151:$CB$151,0)),0)+IFERROR(INDEX('Hoja de Trabajo para listado'!$DE$153:$DG$274,MATCH($A428,'Hoja de Trabajo para listado'!$DE$153:$DE$1048576,0),MATCH((CUADRO!H$5&amp;$E428),'Hoja de Trabajo para listado'!$DE$151:$DG$151,0)),0)+IFERROR(INDEX('Hoja de Trabajo para listado'!$CD$155:$DC$1048576,MATCH($A428,'Hoja de Trabajo para listado'!$CD$155:$CD$1048576,0),MATCH((CUADRO!H$5&amp;$E428),'Hoja de Trabajo para listado'!$CD$151:$DC$151,0)),0)</f>
        <v>0</v>
      </c>
      <c r="I428" s="314">
        <f ca="1">+IFERROR(INDEX('Hoja de Trabajo para listado'!$A$155:$Z$1048576,MATCH($A428,'Hoja de Trabajo para listado'!$A$155:$A$1048576,0),MATCH((CUADRO!I$5&amp;$E428),'Hoja de Trabajo para listado'!$A$151:$Z$151,0)),0)+IFERROR(INDEX('Hoja de Trabajo para listado'!$AB$155:$BA$1048576,MATCH($A428,'Hoja de Trabajo para listado'!$AB$155:$AB$1048576,0),MATCH((CUADRO!I$5&amp;$E428),'Hoja de Trabajo para listado'!$AB$151:$BA$151,0)),0)+IFERROR(INDEX('Hoja de Trabajo para listado'!$BC$155:$CB$1048576,MATCH($A428,'Hoja de Trabajo para listado'!$BC$155:$BC$1048576,0),MATCH((CUADRO!I$5&amp;$E428),'Hoja de Trabajo para listado'!$BC$151:$CB$151,0)),0)+IFERROR(INDEX('Hoja de Trabajo para listado'!$DE$153:$DG$274,MATCH($A428,'Hoja de Trabajo para listado'!$DE$153:$DE$1048576,0),MATCH((CUADRO!I$5&amp;$E428),'Hoja de Trabajo para listado'!$DE$151:$DG$151,0)),0)+IFERROR(INDEX('Hoja de Trabajo para listado'!$CD$155:$DC$1048576,MATCH($A428,'Hoja de Trabajo para listado'!$CD$155:$CD$1048576,0),MATCH((CUADRO!I$5&amp;$E428),'Hoja de Trabajo para listado'!$CD$151:$DC$151,0)),0)</f>
        <v>0</v>
      </c>
      <c r="J428" s="314">
        <f ca="1">+IFERROR(INDEX('Hoja de Trabajo para listado'!$A$155:$Z$1048576,MATCH($A428,'Hoja de Trabajo para listado'!$A$155:$A$1048576,0),MATCH((CUADRO!J$5&amp;$E428),'Hoja de Trabajo para listado'!$A$151:$Z$151,0)),0)+IFERROR(INDEX('Hoja de Trabajo para listado'!$AB$155:$BA$1048576,MATCH($A428,'Hoja de Trabajo para listado'!$AB$155:$AB$1048576,0),MATCH((CUADRO!J$5&amp;$E428),'Hoja de Trabajo para listado'!$AB$151:$BA$151,0)),0)+IFERROR(INDEX('Hoja de Trabajo para listado'!$BC$155:$CB$1048576,MATCH($A428,'Hoja de Trabajo para listado'!$BC$155:$BC$1048576,0),MATCH((CUADRO!J$5&amp;$E428),'Hoja de Trabajo para listado'!$BC$151:$CB$151,0)),0)+IFERROR(INDEX('Hoja de Trabajo para listado'!$DE$153:$DG$274,MATCH($A428,'Hoja de Trabajo para listado'!$DE$153:$DE$1048576,0),MATCH((CUADRO!J$5&amp;$E428),'Hoja de Trabajo para listado'!$DE$151:$DG$151,0)),0)+IFERROR(INDEX('Hoja de Trabajo para listado'!$CD$155:$DC$1048576,MATCH($A428,'Hoja de Trabajo para listado'!$CD$155:$CD$1048576,0),MATCH((CUADRO!J$5&amp;$E428),'Hoja de Trabajo para listado'!$CD$151:$DC$151,0)),0)</f>
        <v>0</v>
      </c>
      <c r="K428" s="314">
        <f ca="1">+IFERROR(INDEX('Hoja de Trabajo para listado'!$A$155:$Z$1048576,MATCH($A428,'Hoja de Trabajo para listado'!$A$155:$A$1048576,0),MATCH((CUADRO!K$5&amp;$E428),'Hoja de Trabajo para listado'!$A$151:$Z$151,0)),0)+IFERROR(INDEX('Hoja de Trabajo para listado'!$AB$155:$BA$1048576,MATCH($A428,'Hoja de Trabajo para listado'!$AB$155:$AB$1048576,0),MATCH((CUADRO!K$5&amp;$E428),'Hoja de Trabajo para listado'!$AB$151:$BA$151,0)),0)+IFERROR(INDEX('Hoja de Trabajo para listado'!$BC$155:$CB$1048576,MATCH($A428,'Hoja de Trabajo para listado'!$BC$155:$BC$1048576,0),MATCH((CUADRO!K$5&amp;$E428),'Hoja de Trabajo para listado'!$BC$151:$CB$151,0)),0)+IFERROR(INDEX('Hoja de Trabajo para listado'!$DE$153:$DG$274,MATCH($A428,'Hoja de Trabajo para listado'!$DE$153:$DE$1048576,0),MATCH((CUADRO!K$5&amp;$E428),'Hoja de Trabajo para listado'!$DE$151:$DG$151,0)),0)+IFERROR(INDEX('Hoja de Trabajo para listado'!$CD$155:$DC$1048576,MATCH($A428,'Hoja de Trabajo para listado'!$CD$155:$CD$1048576,0),MATCH((CUADRO!K$5&amp;$E428),'Hoja de Trabajo para listado'!$CD$151:$DC$151,0)),0)</f>
        <v>0</v>
      </c>
      <c r="L428" s="314">
        <f ca="1">+IFERROR(INDEX('Hoja de Trabajo para listado'!$A$155:$Z$1048576,MATCH($A428,'Hoja de Trabajo para listado'!$A$155:$A$1048576,0),MATCH((CUADRO!L$5&amp;$E428),'Hoja de Trabajo para listado'!$A$151:$Z$151,0)),0)+IFERROR(INDEX('Hoja de Trabajo para listado'!$AB$155:$BA$1048576,MATCH($A428,'Hoja de Trabajo para listado'!$AB$155:$AB$1048576,0),MATCH((CUADRO!L$5&amp;$E428),'Hoja de Trabajo para listado'!$AB$151:$BA$151,0)),0)+IFERROR(INDEX('Hoja de Trabajo para listado'!$BC$155:$CB$1048576,MATCH($A428,'Hoja de Trabajo para listado'!$BC$155:$BC$1048576,0),MATCH((CUADRO!L$5&amp;$E428),'Hoja de Trabajo para listado'!$BC$151:$CB$151,0)),0)+IFERROR(INDEX('Hoja de Trabajo para listado'!$DE$153:$DG$274,MATCH($A428,'Hoja de Trabajo para listado'!$DE$153:$DE$1048576,0),MATCH((CUADRO!L$5&amp;$E428),'Hoja de Trabajo para listado'!$DE$151:$DG$151,0)),0)+IFERROR(INDEX('Hoja de Trabajo para listado'!$CD$155:$DC$1048576,MATCH($A428,'Hoja de Trabajo para listado'!$CD$155:$CD$1048576,0),MATCH((CUADRO!L$5&amp;$E428),'Hoja de Trabajo para listado'!$CD$151:$DC$151,0)),0)</f>
        <v>0</v>
      </c>
      <c r="M428" s="314">
        <f ca="1">+IFERROR(INDEX('Hoja de Trabajo para listado'!$A$155:$Z$1048576,MATCH($A428,'Hoja de Trabajo para listado'!$A$155:$A$1048576,0),MATCH((CUADRO!M$5&amp;$E428),'Hoja de Trabajo para listado'!$A$151:$Z$151,0)),0)+IFERROR(INDEX('Hoja de Trabajo para listado'!$AB$155:$BA$1048576,MATCH($A428,'Hoja de Trabajo para listado'!$AB$155:$AB$1048576,0),MATCH((CUADRO!M$5&amp;$E428),'Hoja de Trabajo para listado'!$AB$151:$BA$151,0)),0)+IFERROR(INDEX('Hoja de Trabajo para listado'!$BC$155:$CB$1048576,MATCH($A428,'Hoja de Trabajo para listado'!$BC$155:$BC$1048576,0),MATCH((CUADRO!M$5&amp;$E428),'Hoja de Trabajo para listado'!$BC$151:$CB$151,0)),0)+IFERROR(INDEX('Hoja de Trabajo para listado'!$DE$153:$DG$274,MATCH($A428,'Hoja de Trabajo para listado'!$DE$153:$DE$1048576,0),MATCH((CUADRO!M$5&amp;$E428),'Hoja de Trabajo para listado'!$DE$151:$DG$151,0)),0)+IFERROR(INDEX('Hoja de Trabajo para listado'!$CD$155:$DC$1048576,MATCH($A428,'Hoja de Trabajo para listado'!$CD$155:$CD$1048576,0),MATCH((CUADRO!M$5&amp;$E428),'Hoja de Trabajo para listado'!$CD$151:$DC$151,0)),0)</f>
        <v>0</v>
      </c>
      <c r="N428" s="314">
        <f ca="1">+IFERROR(INDEX('Hoja de Trabajo para listado'!$A$155:$Z$1048576,MATCH($A428,'Hoja de Trabajo para listado'!$A$155:$A$1048576,0),MATCH((CUADRO!N$5&amp;$E428),'Hoja de Trabajo para listado'!$A$151:$Z$151,0)),0)+IFERROR(INDEX('Hoja de Trabajo para listado'!$AB$155:$BA$1048576,MATCH($A428,'Hoja de Trabajo para listado'!$AB$155:$AB$1048576,0),MATCH((CUADRO!N$5&amp;$E428),'Hoja de Trabajo para listado'!$AB$151:$BA$151,0)),0)+IFERROR(INDEX('Hoja de Trabajo para listado'!$BC$155:$CB$1048576,MATCH($A428,'Hoja de Trabajo para listado'!$BC$155:$BC$1048576,0),MATCH((CUADRO!N$5&amp;$E428),'Hoja de Trabajo para listado'!$BC$151:$CB$151,0)),0)+IFERROR(INDEX('Hoja de Trabajo para listado'!$DE$153:$DG$274,MATCH($A428,'Hoja de Trabajo para listado'!$DE$153:$DE$1048576,0),MATCH((CUADRO!N$5&amp;$E428),'Hoja de Trabajo para listado'!$DE$151:$DG$151,0)),0)+IFERROR(INDEX('Hoja de Trabajo para listado'!$CD$155:$DC$1048576,MATCH($A428,'Hoja de Trabajo para listado'!$CD$155:$CD$1048576,0),MATCH((CUADRO!N$5&amp;$E428),'Hoja de Trabajo para listado'!$CD$151:$DC$151,0)),0)</f>
        <v>0</v>
      </c>
      <c r="O428" s="314">
        <f ca="1">+IFERROR(INDEX('Hoja de Trabajo para listado'!$A$155:$Z$1048576,MATCH($A428,'Hoja de Trabajo para listado'!$A$155:$A$1048576,0),MATCH((CUADRO!O$5&amp;$E428),'Hoja de Trabajo para listado'!$A$151:$Z$151,0)),0)+IFERROR(INDEX('Hoja de Trabajo para listado'!$AB$155:$BA$1048576,MATCH($A428,'Hoja de Trabajo para listado'!$AB$155:$AB$1048576,0),MATCH((CUADRO!O$5&amp;$E428),'Hoja de Trabajo para listado'!$AB$151:$BA$151,0)),0)+IFERROR(INDEX('Hoja de Trabajo para listado'!$BC$155:$CB$1048576,MATCH($A428,'Hoja de Trabajo para listado'!$BC$155:$BC$1048576,0),MATCH((CUADRO!O$5&amp;$E428),'Hoja de Trabajo para listado'!$BC$151:$CB$151,0)),0)+IFERROR(INDEX('Hoja de Trabajo para listado'!$DE$153:$DG$274,MATCH($A428,'Hoja de Trabajo para listado'!$DE$153:$DE$1048576,0),MATCH((CUADRO!O$5&amp;$E428),'Hoja de Trabajo para listado'!$DE$151:$DG$151,0)),0)+IFERROR(INDEX('Hoja de Trabajo para listado'!$CD$155:$DC$1048576,MATCH($A428,'Hoja de Trabajo para listado'!$CD$155:$CD$1048576,0),MATCH((CUADRO!O$5&amp;$E428),'Hoja de Trabajo para listado'!$CD$151:$DC$151,0)),0)</f>
        <v>0</v>
      </c>
      <c r="P428" s="314">
        <f ca="1">+IFERROR(INDEX('Hoja de Trabajo para listado'!$A$155:$Z$1048576,MATCH($A428,'Hoja de Trabajo para listado'!$A$155:$A$1048576,0),MATCH((CUADRO!P$5&amp;$E428),'Hoja de Trabajo para listado'!$A$151:$Z$151,0)),0)+IFERROR(INDEX('Hoja de Trabajo para listado'!$AB$155:$BA$1048576,MATCH($A428,'Hoja de Trabajo para listado'!$AB$155:$AB$1048576,0),MATCH((CUADRO!P$5&amp;$E428),'Hoja de Trabajo para listado'!$AB$151:$BA$151,0)),0)+IFERROR(INDEX('Hoja de Trabajo para listado'!$BC$155:$CB$1048576,MATCH($A428,'Hoja de Trabajo para listado'!$BC$155:$BC$1048576,0),MATCH((CUADRO!P$5&amp;$E428),'Hoja de Trabajo para listado'!$BC$151:$CB$151,0)),0)+IFERROR(INDEX('Hoja de Trabajo para listado'!$DE$153:$DG$274,MATCH($A428,'Hoja de Trabajo para listado'!$DE$153:$DE$1048576,0),MATCH((CUADRO!P$5&amp;$E428),'Hoja de Trabajo para listado'!$DE$151:$DG$151,0)),0)+IFERROR(INDEX('Hoja de Trabajo para listado'!$CD$155:$DC$1048576,MATCH($A428,'Hoja de Trabajo para listado'!$CD$155:$CD$1048576,0),MATCH((CUADRO!P$5&amp;$E428),'Hoja de Trabajo para listado'!$CD$151:$DC$151,0)),0)</f>
        <v>0</v>
      </c>
      <c r="Q428" s="314">
        <f ca="1">+IFERROR(INDEX('Hoja de Trabajo para listado'!$A$155:$Z$1048576,MATCH($A428,'Hoja de Trabajo para listado'!$A$155:$A$1048576,0),MATCH((CUADRO!Q$5&amp;$E428),'Hoja de Trabajo para listado'!$A$151:$Z$151,0)),0)+IFERROR(INDEX('Hoja de Trabajo para listado'!$AB$155:$BA$1048576,MATCH($A428,'Hoja de Trabajo para listado'!$AB$155:$AB$1048576,0),MATCH((CUADRO!Q$5&amp;$E428),'Hoja de Trabajo para listado'!$AB$151:$BA$151,0)),0)+IFERROR(INDEX('Hoja de Trabajo para listado'!$BC$155:$CB$1048576,MATCH($A428,'Hoja de Trabajo para listado'!$BC$155:$BC$1048576,0),MATCH((CUADRO!Q$5&amp;$E428),'Hoja de Trabajo para listado'!$BC$151:$CB$151,0)),0)+IFERROR(INDEX('Hoja de Trabajo para listado'!$DE$153:$DG$274,MATCH($A428,'Hoja de Trabajo para listado'!$DE$153:$DE$1048576,0),MATCH((CUADRO!Q$5&amp;$E428),'Hoja de Trabajo para listado'!$DE$151:$DG$151,0)),0)+IFERROR(INDEX('Hoja de Trabajo para listado'!$CD$155:$DC$1048576,MATCH($A428,'Hoja de Trabajo para listado'!$CD$155:$CD$1048576,0),MATCH((CUADRO!Q$5&amp;$E428),'Hoja de Trabajo para listado'!$CD$151:$DC$151,0)),0)</f>
        <v>0</v>
      </c>
      <c r="R428" s="314">
        <f t="shared" ca="1" si="12"/>
        <v>0</v>
      </c>
      <c r="S428" s="322"/>
      <c r="T428" s="314">
        <f ca="1">+T429</f>
        <v>0</v>
      </c>
      <c r="U428" s="313">
        <f t="shared" si="13"/>
        <v>1</v>
      </c>
      <c r="V428" s="319" t="str">
        <f>+VLOOKUP(A428,bd_lista!$A$3:$E$593,5,FALSE)</f>
        <v>Gobiernos Autonomos Municipales</v>
      </c>
      <c r="W428" s="425" t="str">
        <f>+V428</f>
        <v>Gobiernos Autonomos Municipales</v>
      </c>
    </row>
    <row r="429" spans="1:23" customFormat="1" ht="27" hidden="1" customHeight="1">
      <c r="A429" s="323">
        <v>1333</v>
      </c>
      <c r="B429" s="428"/>
      <c r="C429" s="318" t="str">
        <f>+VLOOKUP(A429,bd_lista!$A$3:$C$593,3,FALSE)</f>
        <v>Gobierno Autónomo Municipal de Pocona</v>
      </c>
      <c r="D429" s="430"/>
      <c r="E429" s="347" t="s">
        <v>1419</v>
      </c>
      <c r="F429" s="314">
        <f ca="1">+IFERROR(INDEX('Hoja de Trabajo para listado'!$A$155:$Z$1048576,MATCH($A429,'Hoja de Trabajo para listado'!$A$155:$A$1048576,0),MATCH((CUADRO!F$5&amp;$E429),'Hoja de Trabajo para listado'!$A$151:$Z$151,0)),0)+IFERROR(INDEX('Hoja de Trabajo para listado'!$AB$155:$BA$1048576,MATCH($A429,'Hoja de Trabajo para listado'!$AB$155:$AB$1048576,0),MATCH((CUADRO!F$5&amp;$E429),'Hoja de Trabajo para listado'!$AB$151:$BA$151,0)),0)+IFERROR(INDEX('Hoja de Trabajo para listado'!$BC$155:$CB$1048576,MATCH($A429,'Hoja de Trabajo para listado'!$BC$155:$BC$1048576,0),MATCH((CUADRO!F$5&amp;$E429),'Hoja de Trabajo para listado'!$BC$151:$CB$151,0)),0)+IFERROR(INDEX('Hoja de Trabajo para listado'!$DE$153:$DG$274,MATCH($A429,'Hoja de Trabajo para listado'!$DE$153:$DE$1048576,0),MATCH((CUADRO!F$5&amp;$E429),'Hoja de Trabajo para listado'!$DE$151:$DG$151,0)),0)+IFERROR(INDEX('Hoja de Trabajo para listado'!$CD$155:$DC$1048576,MATCH($A429,'Hoja de Trabajo para listado'!$CD$155:$CD$1048576,0),MATCH((CUADRO!F$5&amp;$E429),'Hoja de Trabajo para listado'!$CD$151:$DC$151,0)),0)</f>
        <v>0</v>
      </c>
      <c r="G429" s="314">
        <f ca="1">+IFERROR(INDEX('Hoja de Trabajo para listado'!$A$155:$Z$1048576,MATCH($A429,'Hoja de Trabajo para listado'!$A$155:$A$1048576,0),MATCH((CUADRO!G$5&amp;$E429),'Hoja de Trabajo para listado'!$A$151:$Z$151,0)),0)+IFERROR(INDEX('Hoja de Trabajo para listado'!$AB$155:$BA$1048576,MATCH($A429,'Hoja de Trabajo para listado'!$AB$155:$AB$1048576,0),MATCH((CUADRO!G$5&amp;$E429),'Hoja de Trabajo para listado'!$AB$151:$BA$151,0)),0)+IFERROR(INDEX('Hoja de Trabajo para listado'!$BC$155:$CB$1048576,MATCH($A429,'Hoja de Trabajo para listado'!$BC$155:$BC$1048576,0),MATCH((CUADRO!G$5&amp;$E429),'Hoja de Trabajo para listado'!$BC$151:$CB$151,0)),0)+IFERROR(INDEX('Hoja de Trabajo para listado'!$DE$153:$DG$274,MATCH($A429,'Hoja de Trabajo para listado'!$DE$153:$DE$1048576,0),MATCH((CUADRO!G$5&amp;$E429),'Hoja de Trabajo para listado'!$DE$151:$DG$151,0)),0)+IFERROR(INDEX('Hoja de Trabajo para listado'!$CD$155:$DC$1048576,MATCH($A429,'Hoja de Trabajo para listado'!$CD$155:$CD$1048576,0),MATCH((CUADRO!G$5&amp;$E429),'Hoja de Trabajo para listado'!$CD$151:$DC$151,0)),0)</f>
        <v>0</v>
      </c>
      <c r="H429" s="314">
        <f ca="1">+IFERROR(INDEX('Hoja de Trabajo para listado'!$A$155:$Z$1048576,MATCH($A429,'Hoja de Trabajo para listado'!$A$155:$A$1048576,0),MATCH((CUADRO!H$5&amp;$E429),'Hoja de Trabajo para listado'!$A$151:$Z$151,0)),0)+IFERROR(INDEX('Hoja de Trabajo para listado'!$AB$155:$BA$1048576,MATCH($A429,'Hoja de Trabajo para listado'!$AB$155:$AB$1048576,0),MATCH((CUADRO!H$5&amp;$E429),'Hoja de Trabajo para listado'!$AB$151:$BA$151,0)),0)+IFERROR(INDEX('Hoja de Trabajo para listado'!$BC$155:$CB$1048576,MATCH($A429,'Hoja de Trabajo para listado'!$BC$155:$BC$1048576,0),MATCH((CUADRO!H$5&amp;$E429),'Hoja de Trabajo para listado'!$BC$151:$CB$151,0)),0)+IFERROR(INDEX('Hoja de Trabajo para listado'!$DE$153:$DG$274,MATCH($A429,'Hoja de Trabajo para listado'!$DE$153:$DE$1048576,0),MATCH((CUADRO!H$5&amp;$E429),'Hoja de Trabajo para listado'!$DE$151:$DG$151,0)),0)+IFERROR(INDEX('Hoja de Trabajo para listado'!$CD$155:$DC$1048576,MATCH($A429,'Hoja de Trabajo para listado'!$CD$155:$CD$1048576,0),MATCH((CUADRO!H$5&amp;$E429),'Hoja de Trabajo para listado'!$CD$151:$DC$151,0)),0)</f>
        <v>0</v>
      </c>
      <c r="I429" s="314">
        <f ca="1">+IFERROR(INDEX('Hoja de Trabajo para listado'!$A$155:$Z$1048576,MATCH($A429,'Hoja de Trabajo para listado'!$A$155:$A$1048576,0),MATCH((CUADRO!I$5&amp;$E429),'Hoja de Trabajo para listado'!$A$151:$Z$151,0)),0)+IFERROR(INDEX('Hoja de Trabajo para listado'!$AB$155:$BA$1048576,MATCH($A429,'Hoja de Trabajo para listado'!$AB$155:$AB$1048576,0),MATCH((CUADRO!I$5&amp;$E429),'Hoja de Trabajo para listado'!$AB$151:$BA$151,0)),0)+IFERROR(INDEX('Hoja de Trabajo para listado'!$BC$155:$CB$1048576,MATCH($A429,'Hoja de Trabajo para listado'!$BC$155:$BC$1048576,0),MATCH((CUADRO!I$5&amp;$E429),'Hoja de Trabajo para listado'!$BC$151:$CB$151,0)),0)+IFERROR(INDEX('Hoja de Trabajo para listado'!$DE$153:$DG$274,MATCH($A429,'Hoja de Trabajo para listado'!$DE$153:$DE$1048576,0),MATCH((CUADRO!I$5&amp;$E429),'Hoja de Trabajo para listado'!$DE$151:$DG$151,0)),0)+IFERROR(INDEX('Hoja de Trabajo para listado'!$CD$155:$DC$1048576,MATCH($A429,'Hoja de Trabajo para listado'!$CD$155:$CD$1048576,0),MATCH((CUADRO!I$5&amp;$E429),'Hoja de Trabajo para listado'!$CD$151:$DC$151,0)),0)</f>
        <v>0</v>
      </c>
      <c r="J429" s="314">
        <f ca="1">+IFERROR(INDEX('Hoja de Trabajo para listado'!$A$155:$Z$1048576,MATCH($A429,'Hoja de Trabajo para listado'!$A$155:$A$1048576,0),MATCH((CUADRO!J$5&amp;$E429),'Hoja de Trabajo para listado'!$A$151:$Z$151,0)),0)+IFERROR(INDEX('Hoja de Trabajo para listado'!$AB$155:$BA$1048576,MATCH($A429,'Hoja de Trabajo para listado'!$AB$155:$AB$1048576,0),MATCH((CUADRO!J$5&amp;$E429),'Hoja de Trabajo para listado'!$AB$151:$BA$151,0)),0)+IFERROR(INDEX('Hoja de Trabajo para listado'!$BC$155:$CB$1048576,MATCH($A429,'Hoja de Trabajo para listado'!$BC$155:$BC$1048576,0),MATCH((CUADRO!J$5&amp;$E429),'Hoja de Trabajo para listado'!$BC$151:$CB$151,0)),0)+IFERROR(INDEX('Hoja de Trabajo para listado'!$DE$153:$DG$274,MATCH($A429,'Hoja de Trabajo para listado'!$DE$153:$DE$1048576,0),MATCH((CUADRO!J$5&amp;$E429),'Hoja de Trabajo para listado'!$DE$151:$DG$151,0)),0)+IFERROR(INDEX('Hoja de Trabajo para listado'!$CD$155:$DC$1048576,MATCH($A429,'Hoja de Trabajo para listado'!$CD$155:$CD$1048576,0),MATCH((CUADRO!J$5&amp;$E429),'Hoja de Trabajo para listado'!$CD$151:$DC$151,0)),0)</f>
        <v>0</v>
      </c>
      <c r="K429" s="314">
        <f ca="1">+IFERROR(INDEX('Hoja de Trabajo para listado'!$A$155:$Z$1048576,MATCH($A429,'Hoja de Trabajo para listado'!$A$155:$A$1048576,0),MATCH((CUADRO!K$5&amp;$E429),'Hoja de Trabajo para listado'!$A$151:$Z$151,0)),0)+IFERROR(INDEX('Hoja de Trabajo para listado'!$AB$155:$BA$1048576,MATCH($A429,'Hoja de Trabajo para listado'!$AB$155:$AB$1048576,0),MATCH((CUADRO!K$5&amp;$E429),'Hoja de Trabajo para listado'!$AB$151:$BA$151,0)),0)+IFERROR(INDEX('Hoja de Trabajo para listado'!$BC$155:$CB$1048576,MATCH($A429,'Hoja de Trabajo para listado'!$BC$155:$BC$1048576,0),MATCH((CUADRO!K$5&amp;$E429),'Hoja de Trabajo para listado'!$BC$151:$CB$151,0)),0)+IFERROR(INDEX('Hoja de Trabajo para listado'!$DE$153:$DG$274,MATCH($A429,'Hoja de Trabajo para listado'!$DE$153:$DE$1048576,0),MATCH((CUADRO!K$5&amp;$E429),'Hoja de Trabajo para listado'!$DE$151:$DG$151,0)),0)+IFERROR(INDEX('Hoja de Trabajo para listado'!$CD$155:$DC$1048576,MATCH($A429,'Hoja de Trabajo para listado'!$CD$155:$CD$1048576,0),MATCH((CUADRO!K$5&amp;$E429),'Hoja de Trabajo para listado'!$CD$151:$DC$151,0)),0)</f>
        <v>0</v>
      </c>
      <c r="L429" s="314">
        <f ca="1">+IFERROR(INDEX('Hoja de Trabajo para listado'!$A$155:$Z$1048576,MATCH($A429,'Hoja de Trabajo para listado'!$A$155:$A$1048576,0),MATCH((CUADRO!L$5&amp;$E429),'Hoja de Trabajo para listado'!$A$151:$Z$151,0)),0)+IFERROR(INDEX('Hoja de Trabajo para listado'!$AB$155:$BA$1048576,MATCH($A429,'Hoja de Trabajo para listado'!$AB$155:$AB$1048576,0),MATCH((CUADRO!L$5&amp;$E429),'Hoja de Trabajo para listado'!$AB$151:$BA$151,0)),0)+IFERROR(INDEX('Hoja de Trabajo para listado'!$BC$155:$CB$1048576,MATCH($A429,'Hoja de Trabajo para listado'!$BC$155:$BC$1048576,0),MATCH((CUADRO!L$5&amp;$E429),'Hoja de Trabajo para listado'!$BC$151:$CB$151,0)),0)+IFERROR(INDEX('Hoja de Trabajo para listado'!$DE$153:$DG$274,MATCH($A429,'Hoja de Trabajo para listado'!$DE$153:$DE$1048576,0),MATCH((CUADRO!L$5&amp;$E429),'Hoja de Trabajo para listado'!$DE$151:$DG$151,0)),0)+IFERROR(INDEX('Hoja de Trabajo para listado'!$CD$155:$DC$1048576,MATCH($A429,'Hoja de Trabajo para listado'!$CD$155:$CD$1048576,0),MATCH((CUADRO!L$5&amp;$E429),'Hoja de Trabajo para listado'!$CD$151:$DC$151,0)),0)</f>
        <v>0</v>
      </c>
      <c r="M429" s="314">
        <f ca="1">+IFERROR(INDEX('Hoja de Trabajo para listado'!$A$155:$Z$1048576,MATCH($A429,'Hoja de Trabajo para listado'!$A$155:$A$1048576,0),MATCH((CUADRO!M$5&amp;$E429),'Hoja de Trabajo para listado'!$A$151:$Z$151,0)),0)+IFERROR(INDEX('Hoja de Trabajo para listado'!$AB$155:$BA$1048576,MATCH($A429,'Hoja de Trabajo para listado'!$AB$155:$AB$1048576,0),MATCH((CUADRO!M$5&amp;$E429),'Hoja de Trabajo para listado'!$AB$151:$BA$151,0)),0)+IFERROR(INDEX('Hoja de Trabajo para listado'!$BC$155:$CB$1048576,MATCH($A429,'Hoja de Trabajo para listado'!$BC$155:$BC$1048576,0),MATCH((CUADRO!M$5&amp;$E429),'Hoja de Trabajo para listado'!$BC$151:$CB$151,0)),0)+IFERROR(INDEX('Hoja de Trabajo para listado'!$DE$153:$DG$274,MATCH($A429,'Hoja de Trabajo para listado'!$DE$153:$DE$1048576,0),MATCH((CUADRO!M$5&amp;$E429),'Hoja de Trabajo para listado'!$DE$151:$DG$151,0)),0)+IFERROR(INDEX('Hoja de Trabajo para listado'!$CD$155:$DC$1048576,MATCH($A429,'Hoja de Trabajo para listado'!$CD$155:$CD$1048576,0),MATCH((CUADRO!M$5&amp;$E429),'Hoja de Trabajo para listado'!$CD$151:$DC$151,0)),0)</f>
        <v>0</v>
      </c>
      <c r="N429" s="314">
        <f ca="1">+IFERROR(INDEX('Hoja de Trabajo para listado'!$A$155:$Z$1048576,MATCH($A429,'Hoja de Trabajo para listado'!$A$155:$A$1048576,0),MATCH((CUADRO!N$5&amp;$E429),'Hoja de Trabajo para listado'!$A$151:$Z$151,0)),0)+IFERROR(INDEX('Hoja de Trabajo para listado'!$AB$155:$BA$1048576,MATCH($A429,'Hoja de Trabajo para listado'!$AB$155:$AB$1048576,0),MATCH((CUADRO!N$5&amp;$E429),'Hoja de Trabajo para listado'!$AB$151:$BA$151,0)),0)+IFERROR(INDEX('Hoja de Trabajo para listado'!$BC$155:$CB$1048576,MATCH($A429,'Hoja de Trabajo para listado'!$BC$155:$BC$1048576,0),MATCH((CUADRO!N$5&amp;$E429),'Hoja de Trabajo para listado'!$BC$151:$CB$151,0)),0)+IFERROR(INDEX('Hoja de Trabajo para listado'!$DE$153:$DG$274,MATCH($A429,'Hoja de Trabajo para listado'!$DE$153:$DE$1048576,0),MATCH((CUADRO!N$5&amp;$E429),'Hoja de Trabajo para listado'!$DE$151:$DG$151,0)),0)+IFERROR(INDEX('Hoja de Trabajo para listado'!$CD$155:$DC$1048576,MATCH($A429,'Hoja de Trabajo para listado'!$CD$155:$CD$1048576,0),MATCH((CUADRO!N$5&amp;$E429),'Hoja de Trabajo para listado'!$CD$151:$DC$151,0)),0)</f>
        <v>0</v>
      </c>
      <c r="O429" s="314">
        <f ca="1">+IFERROR(INDEX('Hoja de Trabajo para listado'!$A$155:$Z$1048576,MATCH($A429,'Hoja de Trabajo para listado'!$A$155:$A$1048576,0),MATCH((CUADRO!O$5&amp;$E429),'Hoja de Trabajo para listado'!$A$151:$Z$151,0)),0)+IFERROR(INDEX('Hoja de Trabajo para listado'!$AB$155:$BA$1048576,MATCH($A429,'Hoja de Trabajo para listado'!$AB$155:$AB$1048576,0),MATCH((CUADRO!O$5&amp;$E429),'Hoja de Trabajo para listado'!$AB$151:$BA$151,0)),0)+IFERROR(INDEX('Hoja de Trabajo para listado'!$BC$155:$CB$1048576,MATCH($A429,'Hoja de Trabajo para listado'!$BC$155:$BC$1048576,0),MATCH((CUADRO!O$5&amp;$E429),'Hoja de Trabajo para listado'!$BC$151:$CB$151,0)),0)+IFERROR(INDEX('Hoja de Trabajo para listado'!$DE$153:$DG$274,MATCH($A429,'Hoja de Trabajo para listado'!$DE$153:$DE$1048576,0),MATCH((CUADRO!O$5&amp;$E429),'Hoja de Trabajo para listado'!$DE$151:$DG$151,0)),0)+IFERROR(INDEX('Hoja de Trabajo para listado'!$CD$155:$DC$1048576,MATCH($A429,'Hoja de Trabajo para listado'!$CD$155:$CD$1048576,0),MATCH((CUADRO!O$5&amp;$E429),'Hoja de Trabajo para listado'!$CD$151:$DC$151,0)),0)</f>
        <v>0</v>
      </c>
      <c r="P429" s="314">
        <f ca="1">+IFERROR(INDEX('Hoja de Trabajo para listado'!$A$155:$Z$1048576,MATCH($A429,'Hoja de Trabajo para listado'!$A$155:$A$1048576,0),MATCH((CUADRO!P$5&amp;$E429),'Hoja de Trabajo para listado'!$A$151:$Z$151,0)),0)+IFERROR(INDEX('Hoja de Trabajo para listado'!$AB$155:$BA$1048576,MATCH($A429,'Hoja de Trabajo para listado'!$AB$155:$AB$1048576,0),MATCH((CUADRO!P$5&amp;$E429),'Hoja de Trabajo para listado'!$AB$151:$BA$151,0)),0)+IFERROR(INDEX('Hoja de Trabajo para listado'!$BC$155:$CB$1048576,MATCH($A429,'Hoja de Trabajo para listado'!$BC$155:$BC$1048576,0),MATCH((CUADRO!P$5&amp;$E429),'Hoja de Trabajo para listado'!$BC$151:$CB$151,0)),0)+IFERROR(INDEX('Hoja de Trabajo para listado'!$DE$153:$DG$274,MATCH($A429,'Hoja de Trabajo para listado'!$DE$153:$DE$1048576,0),MATCH((CUADRO!P$5&amp;$E429),'Hoja de Trabajo para listado'!$DE$151:$DG$151,0)),0)+IFERROR(INDEX('Hoja de Trabajo para listado'!$CD$155:$DC$1048576,MATCH($A429,'Hoja de Trabajo para listado'!$CD$155:$CD$1048576,0),MATCH((CUADRO!P$5&amp;$E429),'Hoja de Trabajo para listado'!$CD$151:$DC$151,0)),0)</f>
        <v>0</v>
      </c>
      <c r="Q429" s="314">
        <f ca="1">+IFERROR(INDEX('Hoja de Trabajo para listado'!$A$155:$Z$1048576,MATCH($A429,'Hoja de Trabajo para listado'!$A$155:$A$1048576,0),MATCH((CUADRO!Q$5&amp;$E429),'Hoja de Trabajo para listado'!$A$151:$Z$151,0)),0)+IFERROR(INDEX('Hoja de Trabajo para listado'!$AB$155:$BA$1048576,MATCH($A429,'Hoja de Trabajo para listado'!$AB$155:$AB$1048576,0),MATCH((CUADRO!Q$5&amp;$E429),'Hoja de Trabajo para listado'!$AB$151:$BA$151,0)),0)+IFERROR(INDEX('Hoja de Trabajo para listado'!$BC$155:$CB$1048576,MATCH($A429,'Hoja de Trabajo para listado'!$BC$155:$BC$1048576,0),MATCH((CUADRO!Q$5&amp;$E429),'Hoja de Trabajo para listado'!$BC$151:$CB$151,0)),0)+IFERROR(INDEX('Hoja de Trabajo para listado'!$DE$153:$DG$274,MATCH($A429,'Hoja de Trabajo para listado'!$DE$153:$DE$1048576,0),MATCH((CUADRO!Q$5&amp;$E429),'Hoja de Trabajo para listado'!$DE$151:$DG$151,0)),0)+IFERROR(INDEX('Hoja de Trabajo para listado'!$CD$155:$DC$1048576,MATCH($A429,'Hoja de Trabajo para listado'!$CD$155:$CD$1048576,0),MATCH((CUADRO!Q$5&amp;$E429),'Hoja de Trabajo para listado'!$CD$151:$DC$151,0)),0)</f>
        <v>0</v>
      </c>
      <c r="R429" s="314">
        <f t="shared" ca="1" si="12"/>
        <v>0</v>
      </c>
      <c r="S429" s="322">
        <f ca="1">+R428+R429</f>
        <v>0</v>
      </c>
      <c r="T429" s="314">
        <f ca="1">+S429</f>
        <v>0</v>
      </c>
      <c r="U429" s="313">
        <f t="shared" si="13"/>
        <v>2</v>
      </c>
      <c r="V429" s="319" t="str">
        <f>+VLOOKUP(A429,bd_lista!$A$3:$E$593,5,FALSE)</f>
        <v>Gobiernos Autonomos Municipales</v>
      </c>
      <c r="W429" s="426"/>
    </row>
    <row r="430" spans="1:23" customFormat="1" ht="27" hidden="1" customHeight="1">
      <c r="A430" s="323">
        <v>1334</v>
      </c>
      <c r="B430" s="427">
        <f>+A430</f>
        <v>1334</v>
      </c>
      <c r="C430" s="318" t="str">
        <f>+VLOOKUP(A430,bd_lista!$A$3:$C$593,3,FALSE)</f>
        <v>Gobierno Autónomo Municipal de Chimoré</v>
      </c>
      <c r="D430" s="429" t="str">
        <f>+C430</f>
        <v>Gobierno Autónomo Municipal de Chimoré</v>
      </c>
      <c r="E430" s="346" t="s">
        <v>1418</v>
      </c>
      <c r="F430" s="314">
        <f ca="1">+IFERROR(INDEX('Hoja de Trabajo para listado'!$A$155:$Z$1048576,MATCH($A430,'Hoja de Trabajo para listado'!$A$155:$A$1048576,0),MATCH((CUADRO!F$5&amp;$E430),'Hoja de Trabajo para listado'!$A$151:$Z$151,0)),0)+IFERROR(INDEX('Hoja de Trabajo para listado'!$AB$155:$BA$1048576,MATCH($A430,'Hoja de Trabajo para listado'!$AB$155:$AB$1048576,0),MATCH((CUADRO!F$5&amp;$E430),'Hoja de Trabajo para listado'!$AB$151:$BA$151,0)),0)+IFERROR(INDEX('Hoja de Trabajo para listado'!$BC$155:$CB$1048576,MATCH($A430,'Hoja de Trabajo para listado'!$BC$155:$BC$1048576,0),MATCH((CUADRO!F$5&amp;$E430),'Hoja de Trabajo para listado'!$BC$151:$CB$151,0)),0)+IFERROR(INDEX('Hoja de Trabajo para listado'!$DE$153:$DG$274,MATCH($A430,'Hoja de Trabajo para listado'!$DE$153:$DE$1048576,0),MATCH((CUADRO!F$5&amp;$E430),'Hoja de Trabajo para listado'!$DE$151:$DG$151,0)),0)+IFERROR(INDEX('Hoja de Trabajo para listado'!$CD$155:$DC$1048576,MATCH($A430,'Hoja de Trabajo para listado'!$CD$155:$CD$1048576,0),MATCH((CUADRO!F$5&amp;$E430),'Hoja de Trabajo para listado'!$CD$151:$DC$151,0)),0)</f>
        <v>0</v>
      </c>
      <c r="G430" s="314">
        <f ca="1">+IFERROR(INDEX('Hoja de Trabajo para listado'!$A$155:$Z$1048576,MATCH($A430,'Hoja de Trabajo para listado'!$A$155:$A$1048576,0),MATCH((CUADRO!G$5&amp;$E430),'Hoja de Trabajo para listado'!$A$151:$Z$151,0)),0)+IFERROR(INDEX('Hoja de Trabajo para listado'!$AB$155:$BA$1048576,MATCH($A430,'Hoja de Trabajo para listado'!$AB$155:$AB$1048576,0),MATCH((CUADRO!G$5&amp;$E430),'Hoja de Trabajo para listado'!$AB$151:$BA$151,0)),0)+IFERROR(INDEX('Hoja de Trabajo para listado'!$BC$155:$CB$1048576,MATCH($A430,'Hoja de Trabajo para listado'!$BC$155:$BC$1048576,0),MATCH((CUADRO!G$5&amp;$E430),'Hoja de Trabajo para listado'!$BC$151:$CB$151,0)),0)+IFERROR(INDEX('Hoja de Trabajo para listado'!$DE$153:$DG$274,MATCH($A430,'Hoja de Trabajo para listado'!$DE$153:$DE$1048576,0),MATCH((CUADRO!G$5&amp;$E430),'Hoja de Trabajo para listado'!$DE$151:$DG$151,0)),0)+IFERROR(INDEX('Hoja de Trabajo para listado'!$CD$155:$DC$1048576,MATCH($A430,'Hoja de Trabajo para listado'!$CD$155:$CD$1048576,0),MATCH((CUADRO!G$5&amp;$E430),'Hoja de Trabajo para listado'!$CD$151:$DC$151,0)),0)</f>
        <v>0</v>
      </c>
      <c r="H430" s="314">
        <f ca="1">+IFERROR(INDEX('Hoja de Trabajo para listado'!$A$155:$Z$1048576,MATCH($A430,'Hoja de Trabajo para listado'!$A$155:$A$1048576,0),MATCH((CUADRO!H$5&amp;$E430),'Hoja de Trabajo para listado'!$A$151:$Z$151,0)),0)+IFERROR(INDEX('Hoja de Trabajo para listado'!$AB$155:$BA$1048576,MATCH($A430,'Hoja de Trabajo para listado'!$AB$155:$AB$1048576,0),MATCH((CUADRO!H$5&amp;$E430),'Hoja de Trabajo para listado'!$AB$151:$BA$151,0)),0)+IFERROR(INDEX('Hoja de Trabajo para listado'!$BC$155:$CB$1048576,MATCH($A430,'Hoja de Trabajo para listado'!$BC$155:$BC$1048576,0),MATCH((CUADRO!H$5&amp;$E430),'Hoja de Trabajo para listado'!$BC$151:$CB$151,0)),0)+IFERROR(INDEX('Hoja de Trabajo para listado'!$DE$153:$DG$274,MATCH($A430,'Hoja de Trabajo para listado'!$DE$153:$DE$1048576,0),MATCH((CUADRO!H$5&amp;$E430),'Hoja de Trabajo para listado'!$DE$151:$DG$151,0)),0)+IFERROR(INDEX('Hoja de Trabajo para listado'!$CD$155:$DC$1048576,MATCH($A430,'Hoja de Trabajo para listado'!$CD$155:$CD$1048576,0),MATCH((CUADRO!H$5&amp;$E430),'Hoja de Trabajo para listado'!$CD$151:$DC$151,0)),0)</f>
        <v>0</v>
      </c>
      <c r="I430" s="314">
        <f ca="1">+IFERROR(INDEX('Hoja de Trabajo para listado'!$A$155:$Z$1048576,MATCH($A430,'Hoja de Trabajo para listado'!$A$155:$A$1048576,0),MATCH((CUADRO!I$5&amp;$E430),'Hoja de Trabajo para listado'!$A$151:$Z$151,0)),0)+IFERROR(INDEX('Hoja de Trabajo para listado'!$AB$155:$BA$1048576,MATCH($A430,'Hoja de Trabajo para listado'!$AB$155:$AB$1048576,0),MATCH((CUADRO!I$5&amp;$E430),'Hoja de Trabajo para listado'!$AB$151:$BA$151,0)),0)+IFERROR(INDEX('Hoja de Trabajo para listado'!$BC$155:$CB$1048576,MATCH($A430,'Hoja de Trabajo para listado'!$BC$155:$BC$1048576,0),MATCH((CUADRO!I$5&amp;$E430),'Hoja de Trabajo para listado'!$BC$151:$CB$151,0)),0)+IFERROR(INDEX('Hoja de Trabajo para listado'!$DE$153:$DG$274,MATCH($A430,'Hoja de Trabajo para listado'!$DE$153:$DE$1048576,0),MATCH((CUADRO!I$5&amp;$E430),'Hoja de Trabajo para listado'!$DE$151:$DG$151,0)),0)+IFERROR(INDEX('Hoja de Trabajo para listado'!$CD$155:$DC$1048576,MATCH($A430,'Hoja de Trabajo para listado'!$CD$155:$CD$1048576,0),MATCH((CUADRO!I$5&amp;$E430),'Hoja de Trabajo para listado'!$CD$151:$DC$151,0)),0)</f>
        <v>0</v>
      </c>
      <c r="J430" s="314">
        <f ca="1">+IFERROR(INDEX('Hoja de Trabajo para listado'!$A$155:$Z$1048576,MATCH($A430,'Hoja de Trabajo para listado'!$A$155:$A$1048576,0),MATCH((CUADRO!J$5&amp;$E430),'Hoja de Trabajo para listado'!$A$151:$Z$151,0)),0)+IFERROR(INDEX('Hoja de Trabajo para listado'!$AB$155:$BA$1048576,MATCH($A430,'Hoja de Trabajo para listado'!$AB$155:$AB$1048576,0),MATCH((CUADRO!J$5&amp;$E430),'Hoja de Trabajo para listado'!$AB$151:$BA$151,0)),0)+IFERROR(INDEX('Hoja de Trabajo para listado'!$BC$155:$CB$1048576,MATCH($A430,'Hoja de Trabajo para listado'!$BC$155:$BC$1048576,0),MATCH((CUADRO!J$5&amp;$E430),'Hoja de Trabajo para listado'!$BC$151:$CB$151,0)),0)+IFERROR(INDEX('Hoja de Trabajo para listado'!$DE$153:$DG$274,MATCH($A430,'Hoja de Trabajo para listado'!$DE$153:$DE$1048576,0),MATCH((CUADRO!J$5&amp;$E430),'Hoja de Trabajo para listado'!$DE$151:$DG$151,0)),0)+IFERROR(INDEX('Hoja de Trabajo para listado'!$CD$155:$DC$1048576,MATCH($A430,'Hoja de Trabajo para listado'!$CD$155:$CD$1048576,0),MATCH((CUADRO!J$5&amp;$E430),'Hoja de Trabajo para listado'!$CD$151:$DC$151,0)),0)</f>
        <v>0</v>
      </c>
      <c r="K430" s="314">
        <f ca="1">+IFERROR(INDEX('Hoja de Trabajo para listado'!$A$155:$Z$1048576,MATCH($A430,'Hoja de Trabajo para listado'!$A$155:$A$1048576,0),MATCH((CUADRO!K$5&amp;$E430),'Hoja de Trabajo para listado'!$A$151:$Z$151,0)),0)+IFERROR(INDEX('Hoja de Trabajo para listado'!$AB$155:$BA$1048576,MATCH($A430,'Hoja de Trabajo para listado'!$AB$155:$AB$1048576,0),MATCH((CUADRO!K$5&amp;$E430),'Hoja de Trabajo para listado'!$AB$151:$BA$151,0)),0)+IFERROR(INDEX('Hoja de Trabajo para listado'!$BC$155:$CB$1048576,MATCH($A430,'Hoja de Trabajo para listado'!$BC$155:$BC$1048576,0),MATCH((CUADRO!K$5&amp;$E430),'Hoja de Trabajo para listado'!$BC$151:$CB$151,0)),0)+IFERROR(INDEX('Hoja de Trabajo para listado'!$DE$153:$DG$274,MATCH($A430,'Hoja de Trabajo para listado'!$DE$153:$DE$1048576,0),MATCH((CUADRO!K$5&amp;$E430),'Hoja de Trabajo para listado'!$DE$151:$DG$151,0)),0)+IFERROR(INDEX('Hoja de Trabajo para listado'!$CD$155:$DC$1048576,MATCH($A430,'Hoja de Trabajo para listado'!$CD$155:$CD$1048576,0),MATCH((CUADRO!K$5&amp;$E430),'Hoja de Trabajo para listado'!$CD$151:$DC$151,0)),0)</f>
        <v>0</v>
      </c>
      <c r="L430" s="314">
        <f ca="1">+IFERROR(INDEX('Hoja de Trabajo para listado'!$A$155:$Z$1048576,MATCH($A430,'Hoja de Trabajo para listado'!$A$155:$A$1048576,0),MATCH((CUADRO!L$5&amp;$E430),'Hoja de Trabajo para listado'!$A$151:$Z$151,0)),0)+IFERROR(INDEX('Hoja de Trabajo para listado'!$AB$155:$BA$1048576,MATCH($A430,'Hoja de Trabajo para listado'!$AB$155:$AB$1048576,0),MATCH((CUADRO!L$5&amp;$E430),'Hoja de Trabajo para listado'!$AB$151:$BA$151,0)),0)+IFERROR(INDEX('Hoja de Trabajo para listado'!$BC$155:$CB$1048576,MATCH($A430,'Hoja de Trabajo para listado'!$BC$155:$BC$1048576,0),MATCH((CUADRO!L$5&amp;$E430),'Hoja de Trabajo para listado'!$BC$151:$CB$151,0)),0)+IFERROR(INDEX('Hoja de Trabajo para listado'!$DE$153:$DG$274,MATCH($A430,'Hoja de Trabajo para listado'!$DE$153:$DE$1048576,0),MATCH((CUADRO!L$5&amp;$E430),'Hoja de Trabajo para listado'!$DE$151:$DG$151,0)),0)+IFERROR(INDEX('Hoja de Trabajo para listado'!$CD$155:$DC$1048576,MATCH($A430,'Hoja de Trabajo para listado'!$CD$155:$CD$1048576,0),MATCH((CUADRO!L$5&amp;$E430),'Hoja de Trabajo para listado'!$CD$151:$DC$151,0)),0)</f>
        <v>0</v>
      </c>
      <c r="M430" s="314">
        <f ca="1">+IFERROR(INDEX('Hoja de Trabajo para listado'!$A$155:$Z$1048576,MATCH($A430,'Hoja de Trabajo para listado'!$A$155:$A$1048576,0),MATCH((CUADRO!M$5&amp;$E430),'Hoja de Trabajo para listado'!$A$151:$Z$151,0)),0)+IFERROR(INDEX('Hoja de Trabajo para listado'!$AB$155:$BA$1048576,MATCH($A430,'Hoja de Trabajo para listado'!$AB$155:$AB$1048576,0),MATCH((CUADRO!M$5&amp;$E430),'Hoja de Trabajo para listado'!$AB$151:$BA$151,0)),0)+IFERROR(INDEX('Hoja de Trabajo para listado'!$BC$155:$CB$1048576,MATCH($A430,'Hoja de Trabajo para listado'!$BC$155:$BC$1048576,0),MATCH((CUADRO!M$5&amp;$E430),'Hoja de Trabajo para listado'!$BC$151:$CB$151,0)),0)+IFERROR(INDEX('Hoja de Trabajo para listado'!$DE$153:$DG$274,MATCH($A430,'Hoja de Trabajo para listado'!$DE$153:$DE$1048576,0),MATCH((CUADRO!M$5&amp;$E430),'Hoja de Trabajo para listado'!$DE$151:$DG$151,0)),0)+IFERROR(INDEX('Hoja de Trabajo para listado'!$CD$155:$DC$1048576,MATCH($A430,'Hoja de Trabajo para listado'!$CD$155:$CD$1048576,0),MATCH((CUADRO!M$5&amp;$E430),'Hoja de Trabajo para listado'!$CD$151:$DC$151,0)),0)</f>
        <v>0</v>
      </c>
      <c r="N430" s="314">
        <f ca="1">+IFERROR(INDEX('Hoja de Trabajo para listado'!$A$155:$Z$1048576,MATCH($A430,'Hoja de Trabajo para listado'!$A$155:$A$1048576,0),MATCH((CUADRO!N$5&amp;$E430),'Hoja de Trabajo para listado'!$A$151:$Z$151,0)),0)+IFERROR(INDEX('Hoja de Trabajo para listado'!$AB$155:$BA$1048576,MATCH($A430,'Hoja de Trabajo para listado'!$AB$155:$AB$1048576,0),MATCH((CUADRO!N$5&amp;$E430),'Hoja de Trabajo para listado'!$AB$151:$BA$151,0)),0)+IFERROR(INDEX('Hoja de Trabajo para listado'!$BC$155:$CB$1048576,MATCH($A430,'Hoja de Trabajo para listado'!$BC$155:$BC$1048576,0),MATCH((CUADRO!N$5&amp;$E430),'Hoja de Trabajo para listado'!$BC$151:$CB$151,0)),0)+IFERROR(INDEX('Hoja de Trabajo para listado'!$DE$153:$DG$274,MATCH($A430,'Hoja de Trabajo para listado'!$DE$153:$DE$1048576,0),MATCH((CUADRO!N$5&amp;$E430),'Hoja de Trabajo para listado'!$DE$151:$DG$151,0)),0)+IFERROR(INDEX('Hoja de Trabajo para listado'!$CD$155:$DC$1048576,MATCH($A430,'Hoja de Trabajo para listado'!$CD$155:$CD$1048576,0),MATCH((CUADRO!N$5&amp;$E430),'Hoja de Trabajo para listado'!$CD$151:$DC$151,0)),0)</f>
        <v>0</v>
      </c>
      <c r="O430" s="314">
        <f ca="1">+IFERROR(INDEX('Hoja de Trabajo para listado'!$A$155:$Z$1048576,MATCH($A430,'Hoja de Trabajo para listado'!$A$155:$A$1048576,0),MATCH((CUADRO!O$5&amp;$E430),'Hoja de Trabajo para listado'!$A$151:$Z$151,0)),0)+IFERROR(INDEX('Hoja de Trabajo para listado'!$AB$155:$BA$1048576,MATCH($A430,'Hoja de Trabajo para listado'!$AB$155:$AB$1048576,0),MATCH((CUADRO!O$5&amp;$E430),'Hoja de Trabajo para listado'!$AB$151:$BA$151,0)),0)+IFERROR(INDEX('Hoja de Trabajo para listado'!$BC$155:$CB$1048576,MATCH($A430,'Hoja de Trabajo para listado'!$BC$155:$BC$1048576,0),MATCH((CUADRO!O$5&amp;$E430),'Hoja de Trabajo para listado'!$BC$151:$CB$151,0)),0)+IFERROR(INDEX('Hoja de Trabajo para listado'!$DE$153:$DG$274,MATCH($A430,'Hoja de Trabajo para listado'!$DE$153:$DE$1048576,0),MATCH((CUADRO!O$5&amp;$E430),'Hoja de Trabajo para listado'!$DE$151:$DG$151,0)),0)+IFERROR(INDEX('Hoja de Trabajo para listado'!$CD$155:$DC$1048576,MATCH($A430,'Hoja de Trabajo para listado'!$CD$155:$CD$1048576,0),MATCH((CUADRO!O$5&amp;$E430),'Hoja de Trabajo para listado'!$CD$151:$DC$151,0)),0)</f>
        <v>0</v>
      </c>
      <c r="P430" s="314">
        <f ca="1">+IFERROR(INDEX('Hoja de Trabajo para listado'!$A$155:$Z$1048576,MATCH($A430,'Hoja de Trabajo para listado'!$A$155:$A$1048576,0),MATCH((CUADRO!P$5&amp;$E430),'Hoja de Trabajo para listado'!$A$151:$Z$151,0)),0)+IFERROR(INDEX('Hoja de Trabajo para listado'!$AB$155:$BA$1048576,MATCH($A430,'Hoja de Trabajo para listado'!$AB$155:$AB$1048576,0),MATCH((CUADRO!P$5&amp;$E430),'Hoja de Trabajo para listado'!$AB$151:$BA$151,0)),0)+IFERROR(INDEX('Hoja de Trabajo para listado'!$BC$155:$CB$1048576,MATCH($A430,'Hoja de Trabajo para listado'!$BC$155:$BC$1048576,0),MATCH((CUADRO!P$5&amp;$E430),'Hoja de Trabajo para listado'!$BC$151:$CB$151,0)),0)+IFERROR(INDEX('Hoja de Trabajo para listado'!$DE$153:$DG$274,MATCH($A430,'Hoja de Trabajo para listado'!$DE$153:$DE$1048576,0),MATCH((CUADRO!P$5&amp;$E430),'Hoja de Trabajo para listado'!$DE$151:$DG$151,0)),0)+IFERROR(INDEX('Hoja de Trabajo para listado'!$CD$155:$DC$1048576,MATCH($A430,'Hoja de Trabajo para listado'!$CD$155:$CD$1048576,0),MATCH((CUADRO!P$5&amp;$E430),'Hoja de Trabajo para listado'!$CD$151:$DC$151,0)),0)</f>
        <v>0</v>
      </c>
      <c r="Q430" s="314">
        <f ca="1">+IFERROR(INDEX('Hoja de Trabajo para listado'!$A$155:$Z$1048576,MATCH($A430,'Hoja de Trabajo para listado'!$A$155:$A$1048576,0),MATCH((CUADRO!Q$5&amp;$E430),'Hoja de Trabajo para listado'!$A$151:$Z$151,0)),0)+IFERROR(INDEX('Hoja de Trabajo para listado'!$AB$155:$BA$1048576,MATCH($A430,'Hoja de Trabajo para listado'!$AB$155:$AB$1048576,0),MATCH((CUADRO!Q$5&amp;$E430),'Hoja de Trabajo para listado'!$AB$151:$BA$151,0)),0)+IFERROR(INDEX('Hoja de Trabajo para listado'!$BC$155:$CB$1048576,MATCH($A430,'Hoja de Trabajo para listado'!$BC$155:$BC$1048576,0),MATCH((CUADRO!Q$5&amp;$E430),'Hoja de Trabajo para listado'!$BC$151:$CB$151,0)),0)+IFERROR(INDEX('Hoja de Trabajo para listado'!$DE$153:$DG$274,MATCH($A430,'Hoja de Trabajo para listado'!$DE$153:$DE$1048576,0),MATCH((CUADRO!Q$5&amp;$E430),'Hoja de Trabajo para listado'!$DE$151:$DG$151,0)),0)+IFERROR(INDEX('Hoja de Trabajo para listado'!$CD$155:$DC$1048576,MATCH($A430,'Hoja de Trabajo para listado'!$CD$155:$CD$1048576,0),MATCH((CUADRO!Q$5&amp;$E430),'Hoja de Trabajo para listado'!$CD$151:$DC$151,0)),0)</f>
        <v>0</v>
      </c>
      <c r="R430" s="314">
        <f t="shared" ca="1" si="12"/>
        <v>0</v>
      </c>
      <c r="S430" s="322"/>
      <c r="T430" s="314">
        <f ca="1">+T431</f>
        <v>0</v>
      </c>
      <c r="U430" s="313">
        <f t="shared" si="13"/>
        <v>1</v>
      </c>
      <c r="V430" s="319" t="str">
        <f>+VLOOKUP(A430,bd_lista!$A$3:$E$593,5,FALSE)</f>
        <v>Gobiernos Autonomos Municipales</v>
      </c>
      <c r="W430" s="425" t="str">
        <f>+V430</f>
        <v>Gobiernos Autonomos Municipales</v>
      </c>
    </row>
    <row r="431" spans="1:23" customFormat="1" ht="27" hidden="1" customHeight="1">
      <c r="A431" s="323">
        <v>1334</v>
      </c>
      <c r="B431" s="428"/>
      <c r="C431" s="318" t="str">
        <f>+VLOOKUP(A431,bd_lista!$A$3:$C$593,3,FALSE)</f>
        <v>Gobierno Autónomo Municipal de Chimoré</v>
      </c>
      <c r="D431" s="430"/>
      <c r="E431" s="347" t="s">
        <v>1419</v>
      </c>
      <c r="F431" s="314">
        <f ca="1">+IFERROR(INDEX('Hoja de Trabajo para listado'!$A$155:$Z$1048576,MATCH($A431,'Hoja de Trabajo para listado'!$A$155:$A$1048576,0),MATCH((CUADRO!F$5&amp;$E431),'Hoja de Trabajo para listado'!$A$151:$Z$151,0)),0)+IFERROR(INDEX('Hoja de Trabajo para listado'!$AB$155:$BA$1048576,MATCH($A431,'Hoja de Trabajo para listado'!$AB$155:$AB$1048576,0),MATCH((CUADRO!F$5&amp;$E431),'Hoja de Trabajo para listado'!$AB$151:$BA$151,0)),0)+IFERROR(INDEX('Hoja de Trabajo para listado'!$BC$155:$CB$1048576,MATCH($A431,'Hoja de Trabajo para listado'!$BC$155:$BC$1048576,0),MATCH((CUADRO!F$5&amp;$E431),'Hoja de Trabajo para listado'!$BC$151:$CB$151,0)),0)+IFERROR(INDEX('Hoja de Trabajo para listado'!$DE$153:$DG$274,MATCH($A431,'Hoja de Trabajo para listado'!$DE$153:$DE$1048576,0),MATCH((CUADRO!F$5&amp;$E431),'Hoja de Trabajo para listado'!$DE$151:$DG$151,0)),0)+IFERROR(INDEX('Hoja de Trabajo para listado'!$CD$155:$DC$1048576,MATCH($A431,'Hoja de Trabajo para listado'!$CD$155:$CD$1048576,0),MATCH((CUADRO!F$5&amp;$E431),'Hoja de Trabajo para listado'!$CD$151:$DC$151,0)),0)</f>
        <v>0</v>
      </c>
      <c r="G431" s="314">
        <f ca="1">+IFERROR(INDEX('Hoja de Trabajo para listado'!$A$155:$Z$1048576,MATCH($A431,'Hoja de Trabajo para listado'!$A$155:$A$1048576,0),MATCH((CUADRO!G$5&amp;$E431),'Hoja de Trabajo para listado'!$A$151:$Z$151,0)),0)+IFERROR(INDEX('Hoja de Trabajo para listado'!$AB$155:$BA$1048576,MATCH($A431,'Hoja de Trabajo para listado'!$AB$155:$AB$1048576,0),MATCH((CUADRO!G$5&amp;$E431),'Hoja de Trabajo para listado'!$AB$151:$BA$151,0)),0)+IFERROR(INDEX('Hoja de Trabajo para listado'!$BC$155:$CB$1048576,MATCH($A431,'Hoja de Trabajo para listado'!$BC$155:$BC$1048576,0),MATCH((CUADRO!G$5&amp;$E431),'Hoja de Trabajo para listado'!$BC$151:$CB$151,0)),0)+IFERROR(INDEX('Hoja de Trabajo para listado'!$DE$153:$DG$274,MATCH($A431,'Hoja de Trabajo para listado'!$DE$153:$DE$1048576,0),MATCH((CUADRO!G$5&amp;$E431),'Hoja de Trabajo para listado'!$DE$151:$DG$151,0)),0)+IFERROR(INDEX('Hoja de Trabajo para listado'!$CD$155:$DC$1048576,MATCH($A431,'Hoja de Trabajo para listado'!$CD$155:$CD$1048576,0),MATCH((CUADRO!G$5&amp;$E431),'Hoja de Trabajo para listado'!$CD$151:$DC$151,0)),0)</f>
        <v>0</v>
      </c>
      <c r="H431" s="314">
        <f ca="1">+IFERROR(INDEX('Hoja de Trabajo para listado'!$A$155:$Z$1048576,MATCH($A431,'Hoja de Trabajo para listado'!$A$155:$A$1048576,0),MATCH((CUADRO!H$5&amp;$E431),'Hoja de Trabajo para listado'!$A$151:$Z$151,0)),0)+IFERROR(INDEX('Hoja de Trabajo para listado'!$AB$155:$BA$1048576,MATCH($A431,'Hoja de Trabajo para listado'!$AB$155:$AB$1048576,0),MATCH((CUADRO!H$5&amp;$E431),'Hoja de Trabajo para listado'!$AB$151:$BA$151,0)),0)+IFERROR(INDEX('Hoja de Trabajo para listado'!$BC$155:$CB$1048576,MATCH($A431,'Hoja de Trabajo para listado'!$BC$155:$BC$1048576,0),MATCH((CUADRO!H$5&amp;$E431),'Hoja de Trabajo para listado'!$BC$151:$CB$151,0)),0)+IFERROR(INDEX('Hoja de Trabajo para listado'!$DE$153:$DG$274,MATCH($A431,'Hoja de Trabajo para listado'!$DE$153:$DE$1048576,0),MATCH((CUADRO!H$5&amp;$E431),'Hoja de Trabajo para listado'!$DE$151:$DG$151,0)),0)+IFERROR(INDEX('Hoja de Trabajo para listado'!$CD$155:$DC$1048576,MATCH($A431,'Hoja de Trabajo para listado'!$CD$155:$CD$1048576,0),MATCH((CUADRO!H$5&amp;$E431),'Hoja de Trabajo para listado'!$CD$151:$DC$151,0)),0)</f>
        <v>0</v>
      </c>
      <c r="I431" s="314">
        <f ca="1">+IFERROR(INDEX('Hoja de Trabajo para listado'!$A$155:$Z$1048576,MATCH($A431,'Hoja de Trabajo para listado'!$A$155:$A$1048576,0),MATCH((CUADRO!I$5&amp;$E431),'Hoja de Trabajo para listado'!$A$151:$Z$151,0)),0)+IFERROR(INDEX('Hoja de Trabajo para listado'!$AB$155:$BA$1048576,MATCH($A431,'Hoja de Trabajo para listado'!$AB$155:$AB$1048576,0),MATCH((CUADRO!I$5&amp;$E431),'Hoja de Trabajo para listado'!$AB$151:$BA$151,0)),0)+IFERROR(INDEX('Hoja de Trabajo para listado'!$BC$155:$CB$1048576,MATCH($A431,'Hoja de Trabajo para listado'!$BC$155:$BC$1048576,0),MATCH((CUADRO!I$5&amp;$E431),'Hoja de Trabajo para listado'!$BC$151:$CB$151,0)),0)+IFERROR(INDEX('Hoja de Trabajo para listado'!$DE$153:$DG$274,MATCH($A431,'Hoja de Trabajo para listado'!$DE$153:$DE$1048576,0),MATCH((CUADRO!I$5&amp;$E431),'Hoja de Trabajo para listado'!$DE$151:$DG$151,0)),0)+IFERROR(INDEX('Hoja de Trabajo para listado'!$CD$155:$DC$1048576,MATCH($A431,'Hoja de Trabajo para listado'!$CD$155:$CD$1048576,0),MATCH((CUADRO!I$5&amp;$E431),'Hoja de Trabajo para listado'!$CD$151:$DC$151,0)),0)</f>
        <v>0</v>
      </c>
      <c r="J431" s="314">
        <f ca="1">+IFERROR(INDEX('Hoja de Trabajo para listado'!$A$155:$Z$1048576,MATCH($A431,'Hoja de Trabajo para listado'!$A$155:$A$1048576,0),MATCH((CUADRO!J$5&amp;$E431),'Hoja de Trabajo para listado'!$A$151:$Z$151,0)),0)+IFERROR(INDEX('Hoja de Trabajo para listado'!$AB$155:$BA$1048576,MATCH($A431,'Hoja de Trabajo para listado'!$AB$155:$AB$1048576,0),MATCH((CUADRO!J$5&amp;$E431),'Hoja de Trabajo para listado'!$AB$151:$BA$151,0)),0)+IFERROR(INDEX('Hoja de Trabajo para listado'!$BC$155:$CB$1048576,MATCH($A431,'Hoja de Trabajo para listado'!$BC$155:$BC$1048576,0),MATCH((CUADRO!J$5&amp;$E431),'Hoja de Trabajo para listado'!$BC$151:$CB$151,0)),0)+IFERROR(INDEX('Hoja de Trabajo para listado'!$DE$153:$DG$274,MATCH($A431,'Hoja de Trabajo para listado'!$DE$153:$DE$1048576,0),MATCH((CUADRO!J$5&amp;$E431),'Hoja de Trabajo para listado'!$DE$151:$DG$151,0)),0)+IFERROR(INDEX('Hoja de Trabajo para listado'!$CD$155:$DC$1048576,MATCH($A431,'Hoja de Trabajo para listado'!$CD$155:$CD$1048576,0),MATCH((CUADRO!J$5&amp;$E431),'Hoja de Trabajo para listado'!$CD$151:$DC$151,0)),0)</f>
        <v>0</v>
      </c>
      <c r="K431" s="314">
        <f ca="1">+IFERROR(INDEX('Hoja de Trabajo para listado'!$A$155:$Z$1048576,MATCH($A431,'Hoja de Trabajo para listado'!$A$155:$A$1048576,0),MATCH((CUADRO!K$5&amp;$E431),'Hoja de Trabajo para listado'!$A$151:$Z$151,0)),0)+IFERROR(INDEX('Hoja de Trabajo para listado'!$AB$155:$BA$1048576,MATCH($A431,'Hoja de Trabajo para listado'!$AB$155:$AB$1048576,0),MATCH((CUADRO!K$5&amp;$E431),'Hoja de Trabajo para listado'!$AB$151:$BA$151,0)),0)+IFERROR(INDEX('Hoja de Trabajo para listado'!$BC$155:$CB$1048576,MATCH($A431,'Hoja de Trabajo para listado'!$BC$155:$BC$1048576,0),MATCH((CUADRO!K$5&amp;$E431),'Hoja de Trabajo para listado'!$BC$151:$CB$151,0)),0)+IFERROR(INDEX('Hoja de Trabajo para listado'!$DE$153:$DG$274,MATCH($A431,'Hoja de Trabajo para listado'!$DE$153:$DE$1048576,0),MATCH((CUADRO!K$5&amp;$E431),'Hoja de Trabajo para listado'!$DE$151:$DG$151,0)),0)+IFERROR(INDEX('Hoja de Trabajo para listado'!$CD$155:$DC$1048576,MATCH($A431,'Hoja de Trabajo para listado'!$CD$155:$CD$1048576,0),MATCH((CUADRO!K$5&amp;$E431),'Hoja de Trabajo para listado'!$CD$151:$DC$151,0)),0)</f>
        <v>0</v>
      </c>
      <c r="L431" s="314">
        <f ca="1">+IFERROR(INDEX('Hoja de Trabajo para listado'!$A$155:$Z$1048576,MATCH($A431,'Hoja de Trabajo para listado'!$A$155:$A$1048576,0),MATCH((CUADRO!L$5&amp;$E431),'Hoja de Trabajo para listado'!$A$151:$Z$151,0)),0)+IFERROR(INDEX('Hoja de Trabajo para listado'!$AB$155:$BA$1048576,MATCH($A431,'Hoja de Trabajo para listado'!$AB$155:$AB$1048576,0),MATCH((CUADRO!L$5&amp;$E431),'Hoja de Trabajo para listado'!$AB$151:$BA$151,0)),0)+IFERROR(INDEX('Hoja de Trabajo para listado'!$BC$155:$CB$1048576,MATCH($A431,'Hoja de Trabajo para listado'!$BC$155:$BC$1048576,0),MATCH((CUADRO!L$5&amp;$E431),'Hoja de Trabajo para listado'!$BC$151:$CB$151,0)),0)+IFERROR(INDEX('Hoja de Trabajo para listado'!$DE$153:$DG$274,MATCH($A431,'Hoja de Trabajo para listado'!$DE$153:$DE$1048576,0),MATCH((CUADRO!L$5&amp;$E431),'Hoja de Trabajo para listado'!$DE$151:$DG$151,0)),0)+IFERROR(INDEX('Hoja de Trabajo para listado'!$CD$155:$DC$1048576,MATCH($A431,'Hoja de Trabajo para listado'!$CD$155:$CD$1048576,0),MATCH((CUADRO!L$5&amp;$E431),'Hoja de Trabajo para listado'!$CD$151:$DC$151,0)),0)</f>
        <v>0</v>
      </c>
      <c r="M431" s="314">
        <f ca="1">+IFERROR(INDEX('Hoja de Trabajo para listado'!$A$155:$Z$1048576,MATCH($A431,'Hoja de Trabajo para listado'!$A$155:$A$1048576,0),MATCH((CUADRO!M$5&amp;$E431),'Hoja de Trabajo para listado'!$A$151:$Z$151,0)),0)+IFERROR(INDEX('Hoja de Trabajo para listado'!$AB$155:$BA$1048576,MATCH($A431,'Hoja de Trabajo para listado'!$AB$155:$AB$1048576,0),MATCH((CUADRO!M$5&amp;$E431),'Hoja de Trabajo para listado'!$AB$151:$BA$151,0)),0)+IFERROR(INDEX('Hoja de Trabajo para listado'!$BC$155:$CB$1048576,MATCH($A431,'Hoja de Trabajo para listado'!$BC$155:$BC$1048576,0),MATCH((CUADRO!M$5&amp;$E431),'Hoja de Trabajo para listado'!$BC$151:$CB$151,0)),0)+IFERROR(INDEX('Hoja de Trabajo para listado'!$DE$153:$DG$274,MATCH($A431,'Hoja de Trabajo para listado'!$DE$153:$DE$1048576,0),MATCH((CUADRO!M$5&amp;$E431),'Hoja de Trabajo para listado'!$DE$151:$DG$151,0)),0)+IFERROR(INDEX('Hoja de Trabajo para listado'!$CD$155:$DC$1048576,MATCH($A431,'Hoja de Trabajo para listado'!$CD$155:$CD$1048576,0),MATCH((CUADRO!M$5&amp;$E431),'Hoja de Trabajo para listado'!$CD$151:$DC$151,0)),0)</f>
        <v>0</v>
      </c>
      <c r="N431" s="314">
        <f ca="1">+IFERROR(INDEX('Hoja de Trabajo para listado'!$A$155:$Z$1048576,MATCH($A431,'Hoja de Trabajo para listado'!$A$155:$A$1048576,0),MATCH((CUADRO!N$5&amp;$E431),'Hoja de Trabajo para listado'!$A$151:$Z$151,0)),0)+IFERROR(INDEX('Hoja de Trabajo para listado'!$AB$155:$BA$1048576,MATCH($A431,'Hoja de Trabajo para listado'!$AB$155:$AB$1048576,0),MATCH((CUADRO!N$5&amp;$E431),'Hoja de Trabajo para listado'!$AB$151:$BA$151,0)),0)+IFERROR(INDEX('Hoja de Trabajo para listado'!$BC$155:$CB$1048576,MATCH($A431,'Hoja de Trabajo para listado'!$BC$155:$BC$1048576,0),MATCH((CUADRO!N$5&amp;$E431),'Hoja de Trabajo para listado'!$BC$151:$CB$151,0)),0)+IFERROR(INDEX('Hoja de Trabajo para listado'!$DE$153:$DG$274,MATCH($A431,'Hoja de Trabajo para listado'!$DE$153:$DE$1048576,0),MATCH((CUADRO!N$5&amp;$E431),'Hoja de Trabajo para listado'!$DE$151:$DG$151,0)),0)+IFERROR(INDEX('Hoja de Trabajo para listado'!$CD$155:$DC$1048576,MATCH($A431,'Hoja de Trabajo para listado'!$CD$155:$CD$1048576,0),MATCH((CUADRO!N$5&amp;$E431),'Hoja de Trabajo para listado'!$CD$151:$DC$151,0)),0)</f>
        <v>0</v>
      </c>
      <c r="O431" s="314">
        <f ca="1">+IFERROR(INDEX('Hoja de Trabajo para listado'!$A$155:$Z$1048576,MATCH($A431,'Hoja de Trabajo para listado'!$A$155:$A$1048576,0),MATCH((CUADRO!O$5&amp;$E431),'Hoja de Trabajo para listado'!$A$151:$Z$151,0)),0)+IFERROR(INDEX('Hoja de Trabajo para listado'!$AB$155:$BA$1048576,MATCH($A431,'Hoja de Trabajo para listado'!$AB$155:$AB$1048576,0),MATCH((CUADRO!O$5&amp;$E431),'Hoja de Trabajo para listado'!$AB$151:$BA$151,0)),0)+IFERROR(INDEX('Hoja de Trabajo para listado'!$BC$155:$CB$1048576,MATCH($A431,'Hoja de Trabajo para listado'!$BC$155:$BC$1048576,0),MATCH((CUADRO!O$5&amp;$E431),'Hoja de Trabajo para listado'!$BC$151:$CB$151,0)),0)+IFERROR(INDEX('Hoja de Trabajo para listado'!$DE$153:$DG$274,MATCH($A431,'Hoja de Trabajo para listado'!$DE$153:$DE$1048576,0),MATCH((CUADRO!O$5&amp;$E431),'Hoja de Trabajo para listado'!$DE$151:$DG$151,0)),0)+IFERROR(INDEX('Hoja de Trabajo para listado'!$CD$155:$DC$1048576,MATCH($A431,'Hoja de Trabajo para listado'!$CD$155:$CD$1048576,0),MATCH((CUADRO!O$5&amp;$E431),'Hoja de Trabajo para listado'!$CD$151:$DC$151,0)),0)</f>
        <v>0</v>
      </c>
      <c r="P431" s="314">
        <f ca="1">+IFERROR(INDEX('Hoja de Trabajo para listado'!$A$155:$Z$1048576,MATCH($A431,'Hoja de Trabajo para listado'!$A$155:$A$1048576,0),MATCH((CUADRO!P$5&amp;$E431),'Hoja de Trabajo para listado'!$A$151:$Z$151,0)),0)+IFERROR(INDEX('Hoja de Trabajo para listado'!$AB$155:$BA$1048576,MATCH($A431,'Hoja de Trabajo para listado'!$AB$155:$AB$1048576,0),MATCH((CUADRO!P$5&amp;$E431),'Hoja de Trabajo para listado'!$AB$151:$BA$151,0)),0)+IFERROR(INDEX('Hoja de Trabajo para listado'!$BC$155:$CB$1048576,MATCH($A431,'Hoja de Trabajo para listado'!$BC$155:$BC$1048576,0),MATCH((CUADRO!P$5&amp;$E431),'Hoja de Trabajo para listado'!$BC$151:$CB$151,0)),0)+IFERROR(INDEX('Hoja de Trabajo para listado'!$DE$153:$DG$274,MATCH($A431,'Hoja de Trabajo para listado'!$DE$153:$DE$1048576,0),MATCH((CUADRO!P$5&amp;$E431),'Hoja de Trabajo para listado'!$DE$151:$DG$151,0)),0)+IFERROR(INDEX('Hoja de Trabajo para listado'!$CD$155:$DC$1048576,MATCH($A431,'Hoja de Trabajo para listado'!$CD$155:$CD$1048576,0),MATCH((CUADRO!P$5&amp;$E431),'Hoja de Trabajo para listado'!$CD$151:$DC$151,0)),0)</f>
        <v>0</v>
      </c>
      <c r="Q431" s="314">
        <f ca="1">+IFERROR(INDEX('Hoja de Trabajo para listado'!$A$155:$Z$1048576,MATCH($A431,'Hoja de Trabajo para listado'!$A$155:$A$1048576,0),MATCH((CUADRO!Q$5&amp;$E431),'Hoja de Trabajo para listado'!$A$151:$Z$151,0)),0)+IFERROR(INDEX('Hoja de Trabajo para listado'!$AB$155:$BA$1048576,MATCH($A431,'Hoja de Trabajo para listado'!$AB$155:$AB$1048576,0),MATCH((CUADRO!Q$5&amp;$E431),'Hoja de Trabajo para listado'!$AB$151:$BA$151,0)),0)+IFERROR(INDEX('Hoja de Trabajo para listado'!$BC$155:$CB$1048576,MATCH($A431,'Hoja de Trabajo para listado'!$BC$155:$BC$1048576,0),MATCH((CUADRO!Q$5&amp;$E431),'Hoja de Trabajo para listado'!$BC$151:$CB$151,0)),0)+IFERROR(INDEX('Hoja de Trabajo para listado'!$DE$153:$DG$274,MATCH($A431,'Hoja de Trabajo para listado'!$DE$153:$DE$1048576,0),MATCH((CUADRO!Q$5&amp;$E431),'Hoja de Trabajo para listado'!$DE$151:$DG$151,0)),0)+IFERROR(INDEX('Hoja de Trabajo para listado'!$CD$155:$DC$1048576,MATCH($A431,'Hoja de Trabajo para listado'!$CD$155:$CD$1048576,0),MATCH((CUADRO!Q$5&amp;$E431),'Hoja de Trabajo para listado'!$CD$151:$DC$151,0)),0)</f>
        <v>0</v>
      </c>
      <c r="R431" s="314">
        <f t="shared" ca="1" si="12"/>
        <v>0</v>
      </c>
      <c r="S431" s="322">
        <f ca="1">+R430+R431</f>
        <v>0</v>
      </c>
      <c r="T431" s="314">
        <f ca="1">+S431</f>
        <v>0</v>
      </c>
      <c r="U431" s="313">
        <f t="shared" si="13"/>
        <v>2</v>
      </c>
      <c r="V431" s="319" t="str">
        <f>+VLOOKUP(A431,bd_lista!$A$3:$E$593,5,FALSE)</f>
        <v>Gobiernos Autonomos Municipales</v>
      </c>
      <c r="W431" s="426"/>
    </row>
    <row r="432" spans="1:23" customFormat="1" ht="27" hidden="1" customHeight="1">
      <c r="A432" s="323">
        <v>1335</v>
      </c>
      <c r="B432" s="427">
        <f>+A432</f>
        <v>1335</v>
      </c>
      <c r="C432" s="318" t="str">
        <f>+VLOOKUP(A432,bd_lista!$A$3:$C$593,3,FALSE)</f>
        <v>Gobierno Autónomo Municipal de Puerto Villarroel</v>
      </c>
      <c r="D432" s="429" t="str">
        <f>+C432</f>
        <v>Gobierno Autónomo Municipal de Puerto Villarroel</v>
      </c>
      <c r="E432" s="346" t="s">
        <v>1418</v>
      </c>
      <c r="F432" s="314">
        <f ca="1">+IFERROR(INDEX('Hoja de Trabajo para listado'!$A$155:$Z$1048576,MATCH($A432,'Hoja de Trabajo para listado'!$A$155:$A$1048576,0),MATCH((CUADRO!F$5&amp;$E432),'Hoja de Trabajo para listado'!$A$151:$Z$151,0)),0)+IFERROR(INDEX('Hoja de Trabajo para listado'!$AB$155:$BA$1048576,MATCH($A432,'Hoja de Trabajo para listado'!$AB$155:$AB$1048576,0),MATCH((CUADRO!F$5&amp;$E432),'Hoja de Trabajo para listado'!$AB$151:$BA$151,0)),0)+IFERROR(INDEX('Hoja de Trabajo para listado'!$BC$155:$CB$1048576,MATCH($A432,'Hoja de Trabajo para listado'!$BC$155:$BC$1048576,0),MATCH((CUADRO!F$5&amp;$E432),'Hoja de Trabajo para listado'!$BC$151:$CB$151,0)),0)+IFERROR(INDEX('Hoja de Trabajo para listado'!$DE$153:$DG$274,MATCH($A432,'Hoja de Trabajo para listado'!$DE$153:$DE$1048576,0),MATCH((CUADRO!F$5&amp;$E432),'Hoja de Trabajo para listado'!$DE$151:$DG$151,0)),0)+IFERROR(INDEX('Hoja de Trabajo para listado'!$CD$155:$DC$1048576,MATCH($A432,'Hoja de Trabajo para listado'!$CD$155:$CD$1048576,0),MATCH((CUADRO!F$5&amp;$E432),'Hoja de Trabajo para listado'!$CD$151:$DC$151,0)),0)</f>
        <v>0</v>
      </c>
      <c r="G432" s="314">
        <f ca="1">+IFERROR(INDEX('Hoja de Trabajo para listado'!$A$155:$Z$1048576,MATCH($A432,'Hoja de Trabajo para listado'!$A$155:$A$1048576,0),MATCH((CUADRO!G$5&amp;$E432),'Hoja de Trabajo para listado'!$A$151:$Z$151,0)),0)+IFERROR(INDEX('Hoja de Trabajo para listado'!$AB$155:$BA$1048576,MATCH($A432,'Hoja de Trabajo para listado'!$AB$155:$AB$1048576,0),MATCH((CUADRO!G$5&amp;$E432),'Hoja de Trabajo para listado'!$AB$151:$BA$151,0)),0)+IFERROR(INDEX('Hoja de Trabajo para listado'!$BC$155:$CB$1048576,MATCH($A432,'Hoja de Trabajo para listado'!$BC$155:$BC$1048576,0),MATCH((CUADRO!G$5&amp;$E432),'Hoja de Trabajo para listado'!$BC$151:$CB$151,0)),0)+IFERROR(INDEX('Hoja de Trabajo para listado'!$DE$153:$DG$274,MATCH($A432,'Hoja de Trabajo para listado'!$DE$153:$DE$1048576,0),MATCH((CUADRO!G$5&amp;$E432),'Hoja de Trabajo para listado'!$DE$151:$DG$151,0)),0)+IFERROR(INDEX('Hoja de Trabajo para listado'!$CD$155:$DC$1048576,MATCH($A432,'Hoja de Trabajo para listado'!$CD$155:$CD$1048576,0),MATCH((CUADRO!G$5&amp;$E432),'Hoja de Trabajo para listado'!$CD$151:$DC$151,0)),0)</f>
        <v>0</v>
      </c>
      <c r="H432" s="314">
        <f ca="1">+IFERROR(INDEX('Hoja de Trabajo para listado'!$A$155:$Z$1048576,MATCH($A432,'Hoja de Trabajo para listado'!$A$155:$A$1048576,0),MATCH((CUADRO!H$5&amp;$E432),'Hoja de Trabajo para listado'!$A$151:$Z$151,0)),0)+IFERROR(INDEX('Hoja de Trabajo para listado'!$AB$155:$BA$1048576,MATCH($A432,'Hoja de Trabajo para listado'!$AB$155:$AB$1048576,0),MATCH((CUADRO!H$5&amp;$E432),'Hoja de Trabajo para listado'!$AB$151:$BA$151,0)),0)+IFERROR(INDEX('Hoja de Trabajo para listado'!$BC$155:$CB$1048576,MATCH($A432,'Hoja de Trabajo para listado'!$BC$155:$BC$1048576,0),MATCH((CUADRO!H$5&amp;$E432),'Hoja de Trabajo para listado'!$BC$151:$CB$151,0)),0)+IFERROR(INDEX('Hoja de Trabajo para listado'!$DE$153:$DG$274,MATCH($A432,'Hoja de Trabajo para listado'!$DE$153:$DE$1048576,0),MATCH((CUADRO!H$5&amp;$E432),'Hoja de Trabajo para listado'!$DE$151:$DG$151,0)),0)+IFERROR(INDEX('Hoja de Trabajo para listado'!$CD$155:$DC$1048576,MATCH($A432,'Hoja de Trabajo para listado'!$CD$155:$CD$1048576,0),MATCH((CUADRO!H$5&amp;$E432),'Hoja de Trabajo para listado'!$CD$151:$DC$151,0)),0)</f>
        <v>0</v>
      </c>
      <c r="I432" s="314">
        <f ca="1">+IFERROR(INDEX('Hoja de Trabajo para listado'!$A$155:$Z$1048576,MATCH($A432,'Hoja de Trabajo para listado'!$A$155:$A$1048576,0),MATCH((CUADRO!I$5&amp;$E432),'Hoja de Trabajo para listado'!$A$151:$Z$151,0)),0)+IFERROR(INDEX('Hoja de Trabajo para listado'!$AB$155:$BA$1048576,MATCH($A432,'Hoja de Trabajo para listado'!$AB$155:$AB$1048576,0),MATCH((CUADRO!I$5&amp;$E432),'Hoja de Trabajo para listado'!$AB$151:$BA$151,0)),0)+IFERROR(INDEX('Hoja de Trabajo para listado'!$BC$155:$CB$1048576,MATCH($A432,'Hoja de Trabajo para listado'!$BC$155:$BC$1048576,0),MATCH((CUADRO!I$5&amp;$E432),'Hoja de Trabajo para listado'!$BC$151:$CB$151,0)),0)+IFERROR(INDEX('Hoja de Trabajo para listado'!$DE$153:$DG$274,MATCH($A432,'Hoja de Trabajo para listado'!$DE$153:$DE$1048576,0),MATCH((CUADRO!I$5&amp;$E432),'Hoja de Trabajo para listado'!$DE$151:$DG$151,0)),0)+IFERROR(INDEX('Hoja de Trabajo para listado'!$CD$155:$DC$1048576,MATCH($A432,'Hoja de Trabajo para listado'!$CD$155:$CD$1048576,0),MATCH((CUADRO!I$5&amp;$E432),'Hoja de Trabajo para listado'!$CD$151:$DC$151,0)),0)</f>
        <v>0</v>
      </c>
      <c r="J432" s="314">
        <f ca="1">+IFERROR(INDEX('Hoja de Trabajo para listado'!$A$155:$Z$1048576,MATCH($A432,'Hoja de Trabajo para listado'!$A$155:$A$1048576,0),MATCH((CUADRO!J$5&amp;$E432),'Hoja de Trabajo para listado'!$A$151:$Z$151,0)),0)+IFERROR(INDEX('Hoja de Trabajo para listado'!$AB$155:$BA$1048576,MATCH($A432,'Hoja de Trabajo para listado'!$AB$155:$AB$1048576,0),MATCH((CUADRO!J$5&amp;$E432),'Hoja de Trabajo para listado'!$AB$151:$BA$151,0)),0)+IFERROR(INDEX('Hoja de Trabajo para listado'!$BC$155:$CB$1048576,MATCH($A432,'Hoja de Trabajo para listado'!$BC$155:$BC$1048576,0),MATCH((CUADRO!J$5&amp;$E432),'Hoja de Trabajo para listado'!$BC$151:$CB$151,0)),0)+IFERROR(INDEX('Hoja de Trabajo para listado'!$DE$153:$DG$274,MATCH($A432,'Hoja de Trabajo para listado'!$DE$153:$DE$1048576,0),MATCH((CUADRO!J$5&amp;$E432),'Hoja de Trabajo para listado'!$DE$151:$DG$151,0)),0)+IFERROR(INDEX('Hoja de Trabajo para listado'!$CD$155:$DC$1048576,MATCH($A432,'Hoja de Trabajo para listado'!$CD$155:$CD$1048576,0),MATCH((CUADRO!J$5&amp;$E432),'Hoja de Trabajo para listado'!$CD$151:$DC$151,0)),0)</f>
        <v>0</v>
      </c>
      <c r="K432" s="314">
        <f ca="1">+IFERROR(INDEX('Hoja de Trabajo para listado'!$A$155:$Z$1048576,MATCH($A432,'Hoja de Trabajo para listado'!$A$155:$A$1048576,0),MATCH((CUADRO!K$5&amp;$E432),'Hoja de Trabajo para listado'!$A$151:$Z$151,0)),0)+IFERROR(INDEX('Hoja de Trabajo para listado'!$AB$155:$BA$1048576,MATCH($A432,'Hoja de Trabajo para listado'!$AB$155:$AB$1048576,0),MATCH((CUADRO!K$5&amp;$E432),'Hoja de Trabajo para listado'!$AB$151:$BA$151,0)),0)+IFERROR(INDEX('Hoja de Trabajo para listado'!$BC$155:$CB$1048576,MATCH($A432,'Hoja de Trabajo para listado'!$BC$155:$BC$1048576,0),MATCH((CUADRO!K$5&amp;$E432),'Hoja de Trabajo para listado'!$BC$151:$CB$151,0)),0)+IFERROR(INDEX('Hoja de Trabajo para listado'!$DE$153:$DG$274,MATCH($A432,'Hoja de Trabajo para listado'!$DE$153:$DE$1048576,0),MATCH((CUADRO!K$5&amp;$E432),'Hoja de Trabajo para listado'!$DE$151:$DG$151,0)),0)+IFERROR(INDEX('Hoja de Trabajo para listado'!$CD$155:$DC$1048576,MATCH($A432,'Hoja de Trabajo para listado'!$CD$155:$CD$1048576,0),MATCH((CUADRO!K$5&amp;$E432),'Hoja de Trabajo para listado'!$CD$151:$DC$151,0)),0)</f>
        <v>0</v>
      </c>
      <c r="L432" s="314">
        <f ca="1">+IFERROR(INDEX('Hoja de Trabajo para listado'!$A$155:$Z$1048576,MATCH($A432,'Hoja de Trabajo para listado'!$A$155:$A$1048576,0),MATCH((CUADRO!L$5&amp;$E432),'Hoja de Trabajo para listado'!$A$151:$Z$151,0)),0)+IFERROR(INDEX('Hoja de Trabajo para listado'!$AB$155:$BA$1048576,MATCH($A432,'Hoja de Trabajo para listado'!$AB$155:$AB$1048576,0),MATCH((CUADRO!L$5&amp;$E432),'Hoja de Trabajo para listado'!$AB$151:$BA$151,0)),0)+IFERROR(INDEX('Hoja de Trabajo para listado'!$BC$155:$CB$1048576,MATCH($A432,'Hoja de Trabajo para listado'!$BC$155:$BC$1048576,0),MATCH((CUADRO!L$5&amp;$E432),'Hoja de Trabajo para listado'!$BC$151:$CB$151,0)),0)+IFERROR(INDEX('Hoja de Trabajo para listado'!$DE$153:$DG$274,MATCH($A432,'Hoja de Trabajo para listado'!$DE$153:$DE$1048576,0),MATCH((CUADRO!L$5&amp;$E432),'Hoja de Trabajo para listado'!$DE$151:$DG$151,0)),0)+IFERROR(INDEX('Hoja de Trabajo para listado'!$CD$155:$DC$1048576,MATCH($A432,'Hoja de Trabajo para listado'!$CD$155:$CD$1048576,0),MATCH((CUADRO!L$5&amp;$E432),'Hoja de Trabajo para listado'!$CD$151:$DC$151,0)),0)</f>
        <v>0</v>
      </c>
      <c r="M432" s="314">
        <f ca="1">+IFERROR(INDEX('Hoja de Trabajo para listado'!$A$155:$Z$1048576,MATCH($A432,'Hoja de Trabajo para listado'!$A$155:$A$1048576,0),MATCH((CUADRO!M$5&amp;$E432),'Hoja de Trabajo para listado'!$A$151:$Z$151,0)),0)+IFERROR(INDEX('Hoja de Trabajo para listado'!$AB$155:$BA$1048576,MATCH($A432,'Hoja de Trabajo para listado'!$AB$155:$AB$1048576,0),MATCH((CUADRO!M$5&amp;$E432),'Hoja de Trabajo para listado'!$AB$151:$BA$151,0)),0)+IFERROR(INDEX('Hoja de Trabajo para listado'!$BC$155:$CB$1048576,MATCH($A432,'Hoja de Trabajo para listado'!$BC$155:$BC$1048576,0),MATCH((CUADRO!M$5&amp;$E432),'Hoja de Trabajo para listado'!$BC$151:$CB$151,0)),0)+IFERROR(INDEX('Hoja de Trabajo para listado'!$DE$153:$DG$274,MATCH($A432,'Hoja de Trabajo para listado'!$DE$153:$DE$1048576,0),MATCH((CUADRO!M$5&amp;$E432),'Hoja de Trabajo para listado'!$DE$151:$DG$151,0)),0)+IFERROR(INDEX('Hoja de Trabajo para listado'!$CD$155:$DC$1048576,MATCH($A432,'Hoja de Trabajo para listado'!$CD$155:$CD$1048576,0),MATCH((CUADRO!M$5&amp;$E432),'Hoja de Trabajo para listado'!$CD$151:$DC$151,0)),0)</f>
        <v>0</v>
      </c>
      <c r="N432" s="314">
        <f ca="1">+IFERROR(INDEX('Hoja de Trabajo para listado'!$A$155:$Z$1048576,MATCH($A432,'Hoja de Trabajo para listado'!$A$155:$A$1048576,0),MATCH((CUADRO!N$5&amp;$E432),'Hoja de Trabajo para listado'!$A$151:$Z$151,0)),0)+IFERROR(INDEX('Hoja de Trabajo para listado'!$AB$155:$BA$1048576,MATCH($A432,'Hoja de Trabajo para listado'!$AB$155:$AB$1048576,0),MATCH((CUADRO!N$5&amp;$E432),'Hoja de Trabajo para listado'!$AB$151:$BA$151,0)),0)+IFERROR(INDEX('Hoja de Trabajo para listado'!$BC$155:$CB$1048576,MATCH($A432,'Hoja de Trabajo para listado'!$BC$155:$BC$1048576,0),MATCH((CUADRO!N$5&amp;$E432),'Hoja de Trabajo para listado'!$BC$151:$CB$151,0)),0)+IFERROR(INDEX('Hoja de Trabajo para listado'!$DE$153:$DG$274,MATCH($A432,'Hoja de Trabajo para listado'!$DE$153:$DE$1048576,0),MATCH((CUADRO!N$5&amp;$E432),'Hoja de Trabajo para listado'!$DE$151:$DG$151,0)),0)+IFERROR(INDEX('Hoja de Trabajo para listado'!$CD$155:$DC$1048576,MATCH($A432,'Hoja de Trabajo para listado'!$CD$155:$CD$1048576,0),MATCH((CUADRO!N$5&amp;$E432),'Hoja de Trabajo para listado'!$CD$151:$DC$151,0)),0)</f>
        <v>0</v>
      </c>
      <c r="O432" s="314">
        <f ca="1">+IFERROR(INDEX('Hoja de Trabajo para listado'!$A$155:$Z$1048576,MATCH($A432,'Hoja de Trabajo para listado'!$A$155:$A$1048576,0),MATCH((CUADRO!O$5&amp;$E432),'Hoja de Trabajo para listado'!$A$151:$Z$151,0)),0)+IFERROR(INDEX('Hoja de Trabajo para listado'!$AB$155:$BA$1048576,MATCH($A432,'Hoja de Trabajo para listado'!$AB$155:$AB$1048576,0),MATCH((CUADRO!O$5&amp;$E432),'Hoja de Trabajo para listado'!$AB$151:$BA$151,0)),0)+IFERROR(INDEX('Hoja de Trabajo para listado'!$BC$155:$CB$1048576,MATCH($A432,'Hoja de Trabajo para listado'!$BC$155:$BC$1048576,0),MATCH((CUADRO!O$5&amp;$E432),'Hoja de Trabajo para listado'!$BC$151:$CB$151,0)),0)+IFERROR(INDEX('Hoja de Trabajo para listado'!$DE$153:$DG$274,MATCH($A432,'Hoja de Trabajo para listado'!$DE$153:$DE$1048576,0),MATCH((CUADRO!O$5&amp;$E432),'Hoja de Trabajo para listado'!$DE$151:$DG$151,0)),0)+IFERROR(INDEX('Hoja de Trabajo para listado'!$CD$155:$DC$1048576,MATCH($A432,'Hoja de Trabajo para listado'!$CD$155:$CD$1048576,0),MATCH((CUADRO!O$5&amp;$E432),'Hoja de Trabajo para listado'!$CD$151:$DC$151,0)),0)</f>
        <v>0</v>
      </c>
      <c r="P432" s="314">
        <f ca="1">+IFERROR(INDEX('Hoja de Trabajo para listado'!$A$155:$Z$1048576,MATCH($A432,'Hoja de Trabajo para listado'!$A$155:$A$1048576,0),MATCH((CUADRO!P$5&amp;$E432),'Hoja de Trabajo para listado'!$A$151:$Z$151,0)),0)+IFERROR(INDEX('Hoja de Trabajo para listado'!$AB$155:$BA$1048576,MATCH($A432,'Hoja de Trabajo para listado'!$AB$155:$AB$1048576,0),MATCH((CUADRO!P$5&amp;$E432),'Hoja de Trabajo para listado'!$AB$151:$BA$151,0)),0)+IFERROR(INDEX('Hoja de Trabajo para listado'!$BC$155:$CB$1048576,MATCH($A432,'Hoja de Trabajo para listado'!$BC$155:$BC$1048576,0),MATCH((CUADRO!P$5&amp;$E432),'Hoja de Trabajo para listado'!$BC$151:$CB$151,0)),0)+IFERROR(INDEX('Hoja de Trabajo para listado'!$DE$153:$DG$274,MATCH($A432,'Hoja de Trabajo para listado'!$DE$153:$DE$1048576,0),MATCH((CUADRO!P$5&amp;$E432),'Hoja de Trabajo para listado'!$DE$151:$DG$151,0)),0)+IFERROR(INDEX('Hoja de Trabajo para listado'!$CD$155:$DC$1048576,MATCH($A432,'Hoja de Trabajo para listado'!$CD$155:$CD$1048576,0),MATCH((CUADRO!P$5&amp;$E432),'Hoja de Trabajo para listado'!$CD$151:$DC$151,0)),0)</f>
        <v>0</v>
      </c>
      <c r="Q432" s="314">
        <f ca="1">+IFERROR(INDEX('Hoja de Trabajo para listado'!$A$155:$Z$1048576,MATCH($A432,'Hoja de Trabajo para listado'!$A$155:$A$1048576,0),MATCH((CUADRO!Q$5&amp;$E432),'Hoja de Trabajo para listado'!$A$151:$Z$151,0)),0)+IFERROR(INDEX('Hoja de Trabajo para listado'!$AB$155:$BA$1048576,MATCH($A432,'Hoja de Trabajo para listado'!$AB$155:$AB$1048576,0),MATCH((CUADRO!Q$5&amp;$E432),'Hoja de Trabajo para listado'!$AB$151:$BA$151,0)),0)+IFERROR(INDEX('Hoja de Trabajo para listado'!$BC$155:$CB$1048576,MATCH($A432,'Hoja de Trabajo para listado'!$BC$155:$BC$1048576,0),MATCH((CUADRO!Q$5&amp;$E432),'Hoja de Trabajo para listado'!$BC$151:$CB$151,0)),0)+IFERROR(INDEX('Hoja de Trabajo para listado'!$DE$153:$DG$274,MATCH($A432,'Hoja de Trabajo para listado'!$DE$153:$DE$1048576,0),MATCH((CUADRO!Q$5&amp;$E432),'Hoja de Trabajo para listado'!$DE$151:$DG$151,0)),0)+IFERROR(INDEX('Hoja de Trabajo para listado'!$CD$155:$DC$1048576,MATCH($A432,'Hoja de Trabajo para listado'!$CD$155:$CD$1048576,0),MATCH((CUADRO!Q$5&amp;$E432),'Hoja de Trabajo para listado'!$CD$151:$DC$151,0)),0)</f>
        <v>0</v>
      </c>
      <c r="R432" s="314">
        <f t="shared" ca="1" si="12"/>
        <v>0</v>
      </c>
      <c r="S432" s="322"/>
      <c r="T432" s="314">
        <f ca="1">+T433</f>
        <v>0</v>
      </c>
      <c r="U432" s="313">
        <f t="shared" si="13"/>
        <v>1</v>
      </c>
      <c r="V432" s="319" t="str">
        <f>+VLOOKUP(A432,bd_lista!$A$3:$E$593,5,FALSE)</f>
        <v>Gobiernos Autonomos Municipales</v>
      </c>
      <c r="W432" s="425" t="str">
        <f>+V432</f>
        <v>Gobiernos Autonomos Municipales</v>
      </c>
    </row>
    <row r="433" spans="1:23" customFormat="1" ht="27" hidden="1" customHeight="1">
      <c r="A433" s="323">
        <v>1335</v>
      </c>
      <c r="B433" s="428"/>
      <c r="C433" s="318" t="str">
        <f>+VLOOKUP(A433,bd_lista!$A$3:$C$593,3,FALSE)</f>
        <v>Gobierno Autónomo Municipal de Puerto Villarroel</v>
      </c>
      <c r="D433" s="430"/>
      <c r="E433" s="347" t="s">
        <v>1419</v>
      </c>
      <c r="F433" s="314">
        <f ca="1">+IFERROR(INDEX('Hoja de Trabajo para listado'!$A$155:$Z$1048576,MATCH($A433,'Hoja de Trabajo para listado'!$A$155:$A$1048576,0),MATCH((CUADRO!F$5&amp;$E433),'Hoja de Trabajo para listado'!$A$151:$Z$151,0)),0)+IFERROR(INDEX('Hoja de Trabajo para listado'!$AB$155:$BA$1048576,MATCH($A433,'Hoja de Trabajo para listado'!$AB$155:$AB$1048576,0),MATCH((CUADRO!F$5&amp;$E433),'Hoja de Trabajo para listado'!$AB$151:$BA$151,0)),0)+IFERROR(INDEX('Hoja de Trabajo para listado'!$BC$155:$CB$1048576,MATCH($A433,'Hoja de Trabajo para listado'!$BC$155:$BC$1048576,0),MATCH((CUADRO!F$5&amp;$E433),'Hoja de Trabajo para listado'!$BC$151:$CB$151,0)),0)+IFERROR(INDEX('Hoja de Trabajo para listado'!$DE$153:$DG$274,MATCH($A433,'Hoja de Trabajo para listado'!$DE$153:$DE$1048576,0),MATCH((CUADRO!F$5&amp;$E433),'Hoja de Trabajo para listado'!$DE$151:$DG$151,0)),0)+IFERROR(INDEX('Hoja de Trabajo para listado'!$CD$155:$DC$1048576,MATCH($A433,'Hoja de Trabajo para listado'!$CD$155:$CD$1048576,0),MATCH((CUADRO!F$5&amp;$E433),'Hoja de Trabajo para listado'!$CD$151:$DC$151,0)),0)</f>
        <v>0</v>
      </c>
      <c r="G433" s="314">
        <f ca="1">+IFERROR(INDEX('Hoja de Trabajo para listado'!$A$155:$Z$1048576,MATCH($A433,'Hoja de Trabajo para listado'!$A$155:$A$1048576,0),MATCH((CUADRO!G$5&amp;$E433),'Hoja de Trabajo para listado'!$A$151:$Z$151,0)),0)+IFERROR(INDEX('Hoja de Trabajo para listado'!$AB$155:$BA$1048576,MATCH($A433,'Hoja de Trabajo para listado'!$AB$155:$AB$1048576,0),MATCH((CUADRO!G$5&amp;$E433),'Hoja de Trabajo para listado'!$AB$151:$BA$151,0)),0)+IFERROR(INDEX('Hoja de Trabajo para listado'!$BC$155:$CB$1048576,MATCH($A433,'Hoja de Trabajo para listado'!$BC$155:$BC$1048576,0),MATCH((CUADRO!G$5&amp;$E433),'Hoja de Trabajo para listado'!$BC$151:$CB$151,0)),0)+IFERROR(INDEX('Hoja de Trabajo para listado'!$DE$153:$DG$274,MATCH($A433,'Hoja de Trabajo para listado'!$DE$153:$DE$1048576,0),MATCH((CUADRO!G$5&amp;$E433),'Hoja de Trabajo para listado'!$DE$151:$DG$151,0)),0)+IFERROR(INDEX('Hoja de Trabajo para listado'!$CD$155:$DC$1048576,MATCH($A433,'Hoja de Trabajo para listado'!$CD$155:$CD$1048576,0),MATCH((CUADRO!G$5&amp;$E433),'Hoja de Trabajo para listado'!$CD$151:$DC$151,0)),0)</f>
        <v>0</v>
      </c>
      <c r="H433" s="314">
        <f ca="1">+IFERROR(INDEX('Hoja de Trabajo para listado'!$A$155:$Z$1048576,MATCH($A433,'Hoja de Trabajo para listado'!$A$155:$A$1048576,0),MATCH((CUADRO!H$5&amp;$E433),'Hoja de Trabajo para listado'!$A$151:$Z$151,0)),0)+IFERROR(INDEX('Hoja de Trabajo para listado'!$AB$155:$BA$1048576,MATCH($A433,'Hoja de Trabajo para listado'!$AB$155:$AB$1048576,0),MATCH((CUADRO!H$5&amp;$E433),'Hoja de Trabajo para listado'!$AB$151:$BA$151,0)),0)+IFERROR(INDEX('Hoja de Trabajo para listado'!$BC$155:$CB$1048576,MATCH($A433,'Hoja de Trabajo para listado'!$BC$155:$BC$1048576,0),MATCH((CUADRO!H$5&amp;$E433),'Hoja de Trabajo para listado'!$BC$151:$CB$151,0)),0)+IFERROR(INDEX('Hoja de Trabajo para listado'!$DE$153:$DG$274,MATCH($A433,'Hoja de Trabajo para listado'!$DE$153:$DE$1048576,0),MATCH((CUADRO!H$5&amp;$E433),'Hoja de Trabajo para listado'!$DE$151:$DG$151,0)),0)+IFERROR(INDEX('Hoja de Trabajo para listado'!$CD$155:$DC$1048576,MATCH($A433,'Hoja de Trabajo para listado'!$CD$155:$CD$1048576,0),MATCH((CUADRO!H$5&amp;$E433),'Hoja de Trabajo para listado'!$CD$151:$DC$151,0)),0)</f>
        <v>0</v>
      </c>
      <c r="I433" s="314">
        <f ca="1">+IFERROR(INDEX('Hoja de Trabajo para listado'!$A$155:$Z$1048576,MATCH($A433,'Hoja de Trabajo para listado'!$A$155:$A$1048576,0),MATCH((CUADRO!I$5&amp;$E433),'Hoja de Trabajo para listado'!$A$151:$Z$151,0)),0)+IFERROR(INDEX('Hoja de Trabajo para listado'!$AB$155:$BA$1048576,MATCH($A433,'Hoja de Trabajo para listado'!$AB$155:$AB$1048576,0),MATCH((CUADRO!I$5&amp;$E433),'Hoja de Trabajo para listado'!$AB$151:$BA$151,0)),0)+IFERROR(INDEX('Hoja de Trabajo para listado'!$BC$155:$CB$1048576,MATCH($A433,'Hoja de Trabajo para listado'!$BC$155:$BC$1048576,0),MATCH((CUADRO!I$5&amp;$E433),'Hoja de Trabajo para listado'!$BC$151:$CB$151,0)),0)+IFERROR(INDEX('Hoja de Trabajo para listado'!$DE$153:$DG$274,MATCH($A433,'Hoja de Trabajo para listado'!$DE$153:$DE$1048576,0),MATCH((CUADRO!I$5&amp;$E433),'Hoja de Trabajo para listado'!$DE$151:$DG$151,0)),0)+IFERROR(INDEX('Hoja de Trabajo para listado'!$CD$155:$DC$1048576,MATCH($A433,'Hoja de Trabajo para listado'!$CD$155:$CD$1048576,0),MATCH((CUADRO!I$5&amp;$E433),'Hoja de Trabajo para listado'!$CD$151:$DC$151,0)),0)</f>
        <v>0</v>
      </c>
      <c r="J433" s="314">
        <f ca="1">+IFERROR(INDEX('Hoja de Trabajo para listado'!$A$155:$Z$1048576,MATCH($A433,'Hoja de Trabajo para listado'!$A$155:$A$1048576,0),MATCH((CUADRO!J$5&amp;$E433),'Hoja de Trabajo para listado'!$A$151:$Z$151,0)),0)+IFERROR(INDEX('Hoja de Trabajo para listado'!$AB$155:$BA$1048576,MATCH($A433,'Hoja de Trabajo para listado'!$AB$155:$AB$1048576,0),MATCH((CUADRO!J$5&amp;$E433),'Hoja de Trabajo para listado'!$AB$151:$BA$151,0)),0)+IFERROR(INDEX('Hoja de Trabajo para listado'!$BC$155:$CB$1048576,MATCH($A433,'Hoja de Trabajo para listado'!$BC$155:$BC$1048576,0),MATCH((CUADRO!J$5&amp;$E433),'Hoja de Trabajo para listado'!$BC$151:$CB$151,0)),0)+IFERROR(INDEX('Hoja de Trabajo para listado'!$DE$153:$DG$274,MATCH($A433,'Hoja de Trabajo para listado'!$DE$153:$DE$1048576,0),MATCH((CUADRO!J$5&amp;$E433),'Hoja de Trabajo para listado'!$DE$151:$DG$151,0)),0)+IFERROR(INDEX('Hoja de Trabajo para listado'!$CD$155:$DC$1048576,MATCH($A433,'Hoja de Trabajo para listado'!$CD$155:$CD$1048576,0),MATCH((CUADRO!J$5&amp;$E433),'Hoja de Trabajo para listado'!$CD$151:$DC$151,0)),0)</f>
        <v>0</v>
      </c>
      <c r="K433" s="314">
        <f ca="1">+IFERROR(INDEX('Hoja de Trabajo para listado'!$A$155:$Z$1048576,MATCH($A433,'Hoja de Trabajo para listado'!$A$155:$A$1048576,0),MATCH((CUADRO!K$5&amp;$E433),'Hoja de Trabajo para listado'!$A$151:$Z$151,0)),0)+IFERROR(INDEX('Hoja de Trabajo para listado'!$AB$155:$BA$1048576,MATCH($A433,'Hoja de Trabajo para listado'!$AB$155:$AB$1048576,0),MATCH((CUADRO!K$5&amp;$E433),'Hoja de Trabajo para listado'!$AB$151:$BA$151,0)),0)+IFERROR(INDEX('Hoja de Trabajo para listado'!$BC$155:$CB$1048576,MATCH($A433,'Hoja de Trabajo para listado'!$BC$155:$BC$1048576,0),MATCH((CUADRO!K$5&amp;$E433),'Hoja de Trabajo para listado'!$BC$151:$CB$151,0)),0)+IFERROR(INDEX('Hoja de Trabajo para listado'!$DE$153:$DG$274,MATCH($A433,'Hoja de Trabajo para listado'!$DE$153:$DE$1048576,0),MATCH((CUADRO!K$5&amp;$E433),'Hoja de Trabajo para listado'!$DE$151:$DG$151,0)),0)+IFERROR(INDEX('Hoja de Trabajo para listado'!$CD$155:$DC$1048576,MATCH($A433,'Hoja de Trabajo para listado'!$CD$155:$CD$1048576,0),MATCH((CUADRO!K$5&amp;$E433),'Hoja de Trabajo para listado'!$CD$151:$DC$151,0)),0)</f>
        <v>0</v>
      </c>
      <c r="L433" s="314">
        <f ca="1">+IFERROR(INDEX('Hoja de Trabajo para listado'!$A$155:$Z$1048576,MATCH($A433,'Hoja de Trabajo para listado'!$A$155:$A$1048576,0),MATCH((CUADRO!L$5&amp;$E433),'Hoja de Trabajo para listado'!$A$151:$Z$151,0)),0)+IFERROR(INDEX('Hoja de Trabajo para listado'!$AB$155:$BA$1048576,MATCH($A433,'Hoja de Trabajo para listado'!$AB$155:$AB$1048576,0),MATCH((CUADRO!L$5&amp;$E433),'Hoja de Trabajo para listado'!$AB$151:$BA$151,0)),0)+IFERROR(INDEX('Hoja de Trabajo para listado'!$BC$155:$CB$1048576,MATCH($A433,'Hoja de Trabajo para listado'!$BC$155:$BC$1048576,0),MATCH((CUADRO!L$5&amp;$E433),'Hoja de Trabajo para listado'!$BC$151:$CB$151,0)),0)+IFERROR(INDEX('Hoja de Trabajo para listado'!$DE$153:$DG$274,MATCH($A433,'Hoja de Trabajo para listado'!$DE$153:$DE$1048576,0),MATCH((CUADRO!L$5&amp;$E433),'Hoja de Trabajo para listado'!$DE$151:$DG$151,0)),0)+IFERROR(INDEX('Hoja de Trabajo para listado'!$CD$155:$DC$1048576,MATCH($A433,'Hoja de Trabajo para listado'!$CD$155:$CD$1048576,0),MATCH((CUADRO!L$5&amp;$E433),'Hoja de Trabajo para listado'!$CD$151:$DC$151,0)),0)</f>
        <v>0</v>
      </c>
      <c r="M433" s="314">
        <f ca="1">+IFERROR(INDEX('Hoja de Trabajo para listado'!$A$155:$Z$1048576,MATCH($A433,'Hoja de Trabajo para listado'!$A$155:$A$1048576,0),MATCH((CUADRO!M$5&amp;$E433),'Hoja de Trabajo para listado'!$A$151:$Z$151,0)),0)+IFERROR(INDEX('Hoja de Trabajo para listado'!$AB$155:$BA$1048576,MATCH($A433,'Hoja de Trabajo para listado'!$AB$155:$AB$1048576,0),MATCH((CUADRO!M$5&amp;$E433),'Hoja de Trabajo para listado'!$AB$151:$BA$151,0)),0)+IFERROR(INDEX('Hoja de Trabajo para listado'!$BC$155:$CB$1048576,MATCH($A433,'Hoja de Trabajo para listado'!$BC$155:$BC$1048576,0),MATCH((CUADRO!M$5&amp;$E433),'Hoja de Trabajo para listado'!$BC$151:$CB$151,0)),0)+IFERROR(INDEX('Hoja de Trabajo para listado'!$DE$153:$DG$274,MATCH($A433,'Hoja de Trabajo para listado'!$DE$153:$DE$1048576,0),MATCH((CUADRO!M$5&amp;$E433),'Hoja de Trabajo para listado'!$DE$151:$DG$151,0)),0)+IFERROR(INDEX('Hoja de Trabajo para listado'!$CD$155:$DC$1048576,MATCH($A433,'Hoja de Trabajo para listado'!$CD$155:$CD$1048576,0),MATCH((CUADRO!M$5&amp;$E433),'Hoja de Trabajo para listado'!$CD$151:$DC$151,0)),0)</f>
        <v>0</v>
      </c>
      <c r="N433" s="314">
        <f ca="1">+IFERROR(INDEX('Hoja de Trabajo para listado'!$A$155:$Z$1048576,MATCH($A433,'Hoja de Trabajo para listado'!$A$155:$A$1048576,0),MATCH((CUADRO!N$5&amp;$E433),'Hoja de Trabajo para listado'!$A$151:$Z$151,0)),0)+IFERROR(INDEX('Hoja de Trabajo para listado'!$AB$155:$BA$1048576,MATCH($A433,'Hoja de Trabajo para listado'!$AB$155:$AB$1048576,0),MATCH((CUADRO!N$5&amp;$E433),'Hoja de Trabajo para listado'!$AB$151:$BA$151,0)),0)+IFERROR(INDEX('Hoja de Trabajo para listado'!$BC$155:$CB$1048576,MATCH($A433,'Hoja de Trabajo para listado'!$BC$155:$BC$1048576,0),MATCH((CUADRO!N$5&amp;$E433),'Hoja de Trabajo para listado'!$BC$151:$CB$151,0)),0)+IFERROR(INDEX('Hoja de Trabajo para listado'!$DE$153:$DG$274,MATCH($A433,'Hoja de Trabajo para listado'!$DE$153:$DE$1048576,0),MATCH((CUADRO!N$5&amp;$E433),'Hoja de Trabajo para listado'!$DE$151:$DG$151,0)),0)+IFERROR(INDEX('Hoja de Trabajo para listado'!$CD$155:$DC$1048576,MATCH($A433,'Hoja de Trabajo para listado'!$CD$155:$CD$1048576,0),MATCH((CUADRO!N$5&amp;$E433),'Hoja de Trabajo para listado'!$CD$151:$DC$151,0)),0)</f>
        <v>0</v>
      </c>
      <c r="O433" s="314">
        <f ca="1">+IFERROR(INDEX('Hoja de Trabajo para listado'!$A$155:$Z$1048576,MATCH($A433,'Hoja de Trabajo para listado'!$A$155:$A$1048576,0),MATCH((CUADRO!O$5&amp;$E433),'Hoja de Trabajo para listado'!$A$151:$Z$151,0)),0)+IFERROR(INDEX('Hoja de Trabajo para listado'!$AB$155:$BA$1048576,MATCH($A433,'Hoja de Trabajo para listado'!$AB$155:$AB$1048576,0),MATCH((CUADRO!O$5&amp;$E433),'Hoja de Trabajo para listado'!$AB$151:$BA$151,0)),0)+IFERROR(INDEX('Hoja de Trabajo para listado'!$BC$155:$CB$1048576,MATCH($A433,'Hoja de Trabajo para listado'!$BC$155:$BC$1048576,0),MATCH((CUADRO!O$5&amp;$E433),'Hoja de Trabajo para listado'!$BC$151:$CB$151,0)),0)+IFERROR(INDEX('Hoja de Trabajo para listado'!$DE$153:$DG$274,MATCH($A433,'Hoja de Trabajo para listado'!$DE$153:$DE$1048576,0),MATCH((CUADRO!O$5&amp;$E433),'Hoja de Trabajo para listado'!$DE$151:$DG$151,0)),0)+IFERROR(INDEX('Hoja de Trabajo para listado'!$CD$155:$DC$1048576,MATCH($A433,'Hoja de Trabajo para listado'!$CD$155:$CD$1048576,0),MATCH((CUADRO!O$5&amp;$E433),'Hoja de Trabajo para listado'!$CD$151:$DC$151,0)),0)</f>
        <v>0</v>
      </c>
      <c r="P433" s="314">
        <f ca="1">+IFERROR(INDEX('Hoja de Trabajo para listado'!$A$155:$Z$1048576,MATCH($A433,'Hoja de Trabajo para listado'!$A$155:$A$1048576,0),MATCH((CUADRO!P$5&amp;$E433),'Hoja de Trabajo para listado'!$A$151:$Z$151,0)),0)+IFERROR(INDEX('Hoja de Trabajo para listado'!$AB$155:$BA$1048576,MATCH($A433,'Hoja de Trabajo para listado'!$AB$155:$AB$1048576,0),MATCH((CUADRO!P$5&amp;$E433),'Hoja de Trabajo para listado'!$AB$151:$BA$151,0)),0)+IFERROR(INDEX('Hoja de Trabajo para listado'!$BC$155:$CB$1048576,MATCH($A433,'Hoja de Trabajo para listado'!$BC$155:$BC$1048576,0),MATCH((CUADRO!P$5&amp;$E433),'Hoja de Trabajo para listado'!$BC$151:$CB$151,0)),0)+IFERROR(INDEX('Hoja de Trabajo para listado'!$DE$153:$DG$274,MATCH($A433,'Hoja de Trabajo para listado'!$DE$153:$DE$1048576,0),MATCH((CUADRO!P$5&amp;$E433),'Hoja de Trabajo para listado'!$DE$151:$DG$151,0)),0)+IFERROR(INDEX('Hoja de Trabajo para listado'!$CD$155:$DC$1048576,MATCH($A433,'Hoja de Trabajo para listado'!$CD$155:$CD$1048576,0),MATCH((CUADRO!P$5&amp;$E433),'Hoja de Trabajo para listado'!$CD$151:$DC$151,0)),0)</f>
        <v>0</v>
      </c>
      <c r="Q433" s="314">
        <f ca="1">+IFERROR(INDEX('Hoja de Trabajo para listado'!$A$155:$Z$1048576,MATCH($A433,'Hoja de Trabajo para listado'!$A$155:$A$1048576,0),MATCH((CUADRO!Q$5&amp;$E433),'Hoja de Trabajo para listado'!$A$151:$Z$151,0)),0)+IFERROR(INDEX('Hoja de Trabajo para listado'!$AB$155:$BA$1048576,MATCH($A433,'Hoja de Trabajo para listado'!$AB$155:$AB$1048576,0),MATCH((CUADRO!Q$5&amp;$E433),'Hoja de Trabajo para listado'!$AB$151:$BA$151,0)),0)+IFERROR(INDEX('Hoja de Trabajo para listado'!$BC$155:$CB$1048576,MATCH($A433,'Hoja de Trabajo para listado'!$BC$155:$BC$1048576,0),MATCH((CUADRO!Q$5&amp;$E433),'Hoja de Trabajo para listado'!$BC$151:$CB$151,0)),0)+IFERROR(INDEX('Hoja de Trabajo para listado'!$DE$153:$DG$274,MATCH($A433,'Hoja de Trabajo para listado'!$DE$153:$DE$1048576,0),MATCH((CUADRO!Q$5&amp;$E433),'Hoja de Trabajo para listado'!$DE$151:$DG$151,0)),0)+IFERROR(INDEX('Hoja de Trabajo para listado'!$CD$155:$DC$1048576,MATCH($A433,'Hoja de Trabajo para listado'!$CD$155:$CD$1048576,0),MATCH((CUADRO!Q$5&amp;$E433),'Hoja de Trabajo para listado'!$CD$151:$DC$151,0)),0)</f>
        <v>0</v>
      </c>
      <c r="R433" s="314">
        <f t="shared" ca="1" si="12"/>
        <v>0</v>
      </c>
      <c r="S433" s="322">
        <f ca="1">+R432+R433</f>
        <v>0</v>
      </c>
      <c r="T433" s="314">
        <f ca="1">+S433</f>
        <v>0</v>
      </c>
      <c r="U433" s="313">
        <f t="shared" si="13"/>
        <v>2</v>
      </c>
      <c r="V433" s="319" t="str">
        <f>+VLOOKUP(A433,bd_lista!$A$3:$E$593,5,FALSE)</f>
        <v>Gobiernos Autonomos Municipales</v>
      </c>
      <c r="W433" s="426"/>
    </row>
    <row r="434" spans="1:23" customFormat="1" ht="15" hidden="1" customHeight="1">
      <c r="A434" s="323">
        <v>1336</v>
      </c>
      <c r="B434" s="427">
        <f>+A434</f>
        <v>1336</v>
      </c>
      <c r="C434" s="318" t="str">
        <f>+VLOOKUP(A434,bd_lista!$A$3:$C$593,3,FALSE)</f>
        <v>Gobierno Autónomo Municipal de Arani</v>
      </c>
      <c r="D434" s="429" t="str">
        <f>+C434</f>
        <v>Gobierno Autónomo Municipal de Arani</v>
      </c>
      <c r="E434" s="346" t="s">
        <v>1418</v>
      </c>
      <c r="F434" s="314">
        <f ca="1">+IFERROR(INDEX('Hoja de Trabajo para listado'!$A$155:$Z$1048576,MATCH($A434,'Hoja de Trabajo para listado'!$A$155:$A$1048576,0),MATCH((CUADRO!F$5&amp;$E434),'Hoja de Trabajo para listado'!$A$151:$Z$151,0)),0)+IFERROR(INDEX('Hoja de Trabajo para listado'!$AB$155:$BA$1048576,MATCH($A434,'Hoja de Trabajo para listado'!$AB$155:$AB$1048576,0),MATCH((CUADRO!F$5&amp;$E434),'Hoja de Trabajo para listado'!$AB$151:$BA$151,0)),0)+IFERROR(INDEX('Hoja de Trabajo para listado'!$BC$155:$CB$1048576,MATCH($A434,'Hoja de Trabajo para listado'!$BC$155:$BC$1048576,0),MATCH((CUADRO!F$5&amp;$E434),'Hoja de Trabajo para listado'!$BC$151:$CB$151,0)),0)+IFERROR(INDEX('Hoja de Trabajo para listado'!$DE$153:$DG$274,MATCH($A434,'Hoja de Trabajo para listado'!$DE$153:$DE$1048576,0),MATCH((CUADRO!F$5&amp;$E434),'Hoja de Trabajo para listado'!$DE$151:$DG$151,0)),0)+IFERROR(INDEX('Hoja de Trabajo para listado'!$CD$155:$DC$1048576,MATCH($A434,'Hoja de Trabajo para listado'!$CD$155:$CD$1048576,0),MATCH((CUADRO!F$5&amp;$E434),'Hoja de Trabajo para listado'!$CD$151:$DC$151,0)),0)</f>
        <v>0</v>
      </c>
      <c r="G434" s="314">
        <f ca="1">+IFERROR(INDEX('Hoja de Trabajo para listado'!$A$155:$Z$1048576,MATCH($A434,'Hoja de Trabajo para listado'!$A$155:$A$1048576,0),MATCH((CUADRO!G$5&amp;$E434),'Hoja de Trabajo para listado'!$A$151:$Z$151,0)),0)+IFERROR(INDEX('Hoja de Trabajo para listado'!$AB$155:$BA$1048576,MATCH($A434,'Hoja de Trabajo para listado'!$AB$155:$AB$1048576,0),MATCH((CUADRO!G$5&amp;$E434),'Hoja de Trabajo para listado'!$AB$151:$BA$151,0)),0)+IFERROR(INDEX('Hoja de Trabajo para listado'!$BC$155:$CB$1048576,MATCH($A434,'Hoja de Trabajo para listado'!$BC$155:$BC$1048576,0),MATCH((CUADRO!G$5&amp;$E434),'Hoja de Trabajo para listado'!$BC$151:$CB$151,0)),0)+IFERROR(INDEX('Hoja de Trabajo para listado'!$DE$153:$DG$274,MATCH($A434,'Hoja de Trabajo para listado'!$DE$153:$DE$1048576,0),MATCH((CUADRO!G$5&amp;$E434),'Hoja de Trabajo para listado'!$DE$151:$DG$151,0)),0)+IFERROR(INDEX('Hoja de Trabajo para listado'!$CD$155:$DC$1048576,MATCH($A434,'Hoja de Trabajo para listado'!$CD$155:$CD$1048576,0),MATCH((CUADRO!G$5&amp;$E434),'Hoja de Trabajo para listado'!$CD$151:$DC$151,0)),0)</f>
        <v>0</v>
      </c>
      <c r="H434" s="314">
        <f ca="1">+IFERROR(INDEX('Hoja de Trabajo para listado'!$A$155:$Z$1048576,MATCH($A434,'Hoja de Trabajo para listado'!$A$155:$A$1048576,0),MATCH((CUADRO!H$5&amp;$E434),'Hoja de Trabajo para listado'!$A$151:$Z$151,0)),0)+IFERROR(INDEX('Hoja de Trabajo para listado'!$AB$155:$BA$1048576,MATCH($A434,'Hoja de Trabajo para listado'!$AB$155:$AB$1048576,0),MATCH((CUADRO!H$5&amp;$E434),'Hoja de Trabajo para listado'!$AB$151:$BA$151,0)),0)+IFERROR(INDEX('Hoja de Trabajo para listado'!$BC$155:$CB$1048576,MATCH($A434,'Hoja de Trabajo para listado'!$BC$155:$BC$1048576,0),MATCH((CUADRO!H$5&amp;$E434),'Hoja de Trabajo para listado'!$BC$151:$CB$151,0)),0)+IFERROR(INDEX('Hoja de Trabajo para listado'!$DE$153:$DG$274,MATCH($A434,'Hoja de Trabajo para listado'!$DE$153:$DE$1048576,0),MATCH((CUADRO!H$5&amp;$E434),'Hoja de Trabajo para listado'!$DE$151:$DG$151,0)),0)+IFERROR(INDEX('Hoja de Trabajo para listado'!$CD$155:$DC$1048576,MATCH($A434,'Hoja de Trabajo para listado'!$CD$155:$CD$1048576,0),MATCH((CUADRO!H$5&amp;$E434),'Hoja de Trabajo para listado'!$CD$151:$DC$151,0)),0)</f>
        <v>0</v>
      </c>
      <c r="I434" s="314">
        <f ca="1">+IFERROR(INDEX('Hoja de Trabajo para listado'!$A$155:$Z$1048576,MATCH($A434,'Hoja de Trabajo para listado'!$A$155:$A$1048576,0),MATCH((CUADRO!I$5&amp;$E434),'Hoja de Trabajo para listado'!$A$151:$Z$151,0)),0)+IFERROR(INDEX('Hoja de Trabajo para listado'!$AB$155:$BA$1048576,MATCH($A434,'Hoja de Trabajo para listado'!$AB$155:$AB$1048576,0),MATCH((CUADRO!I$5&amp;$E434),'Hoja de Trabajo para listado'!$AB$151:$BA$151,0)),0)+IFERROR(INDEX('Hoja de Trabajo para listado'!$BC$155:$CB$1048576,MATCH($A434,'Hoja de Trabajo para listado'!$BC$155:$BC$1048576,0),MATCH((CUADRO!I$5&amp;$E434),'Hoja de Trabajo para listado'!$BC$151:$CB$151,0)),0)+IFERROR(INDEX('Hoja de Trabajo para listado'!$DE$153:$DG$274,MATCH($A434,'Hoja de Trabajo para listado'!$DE$153:$DE$1048576,0),MATCH((CUADRO!I$5&amp;$E434),'Hoja de Trabajo para listado'!$DE$151:$DG$151,0)),0)+IFERROR(INDEX('Hoja de Trabajo para listado'!$CD$155:$DC$1048576,MATCH($A434,'Hoja de Trabajo para listado'!$CD$155:$CD$1048576,0),MATCH((CUADRO!I$5&amp;$E434),'Hoja de Trabajo para listado'!$CD$151:$DC$151,0)),0)</f>
        <v>0</v>
      </c>
      <c r="J434" s="314">
        <f ca="1">+IFERROR(INDEX('Hoja de Trabajo para listado'!$A$155:$Z$1048576,MATCH($A434,'Hoja de Trabajo para listado'!$A$155:$A$1048576,0),MATCH((CUADRO!J$5&amp;$E434),'Hoja de Trabajo para listado'!$A$151:$Z$151,0)),0)+IFERROR(INDEX('Hoja de Trabajo para listado'!$AB$155:$BA$1048576,MATCH($A434,'Hoja de Trabajo para listado'!$AB$155:$AB$1048576,0),MATCH((CUADRO!J$5&amp;$E434),'Hoja de Trabajo para listado'!$AB$151:$BA$151,0)),0)+IFERROR(INDEX('Hoja de Trabajo para listado'!$BC$155:$CB$1048576,MATCH($A434,'Hoja de Trabajo para listado'!$BC$155:$BC$1048576,0),MATCH((CUADRO!J$5&amp;$E434),'Hoja de Trabajo para listado'!$BC$151:$CB$151,0)),0)+IFERROR(INDEX('Hoja de Trabajo para listado'!$DE$153:$DG$274,MATCH($A434,'Hoja de Trabajo para listado'!$DE$153:$DE$1048576,0),MATCH((CUADRO!J$5&amp;$E434),'Hoja de Trabajo para listado'!$DE$151:$DG$151,0)),0)+IFERROR(INDEX('Hoja de Trabajo para listado'!$CD$155:$DC$1048576,MATCH($A434,'Hoja de Trabajo para listado'!$CD$155:$CD$1048576,0),MATCH((CUADRO!J$5&amp;$E434),'Hoja de Trabajo para listado'!$CD$151:$DC$151,0)),0)</f>
        <v>0</v>
      </c>
      <c r="K434" s="314">
        <f ca="1">+IFERROR(INDEX('Hoja de Trabajo para listado'!$A$155:$Z$1048576,MATCH($A434,'Hoja de Trabajo para listado'!$A$155:$A$1048576,0),MATCH((CUADRO!K$5&amp;$E434),'Hoja de Trabajo para listado'!$A$151:$Z$151,0)),0)+IFERROR(INDEX('Hoja de Trabajo para listado'!$AB$155:$BA$1048576,MATCH($A434,'Hoja de Trabajo para listado'!$AB$155:$AB$1048576,0),MATCH((CUADRO!K$5&amp;$E434),'Hoja de Trabajo para listado'!$AB$151:$BA$151,0)),0)+IFERROR(INDEX('Hoja de Trabajo para listado'!$BC$155:$CB$1048576,MATCH($A434,'Hoja de Trabajo para listado'!$BC$155:$BC$1048576,0),MATCH((CUADRO!K$5&amp;$E434),'Hoja de Trabajo para listado'!$BC$151:$CB$151,0)),0)+IFERROR(INDEX('Hoja de Trabajo para listado'!$DE$153:$DG$274,MATCH($A434,'Hoja de Trabajo para listado'!$DE$153:$DE$1048576,0),MATCH((CUADRO!K$5&amp;$E434),'Hoja de Trabajo para listado'!$DE$151:$DG$151,0)),0)+IFERROR(INDEX('Hoja de Trabajo para listado'!$CD$155:$DC$1048576,MATCH($A434,'Hoja de Trabajo para listado'!$CD$155:$CD$1048576,0),MATCH((CUADRO!K$5&amp;$E434),'Hoja de Trabajo para listado'!$CD$151:$DC$151,0)),0)</f>
        <v>0</v>
      </c>
      <c r="L434" s="314">
        <f ca="1">+IFERROR(INDEX('Hoja de Trabajo para listado'!$A$155:$Z$1048576,MATCH($A434,'Hoja de Trabajo para listado'!$A$155:$A$1048576,0),MATCH((CUADRO!L$5&amp;$E434),'Hoja de Trabajo para listado'!$A$151:$Z$151,0)),0)+IFERROR(INDEX('Hoja de Trabajo para listado'!$AB$155:$BA$1048576,MATCH($A434,'Hoja de Trabajo para listado'!$AB$155:$AB$1048576,0),MATCH((CUADRO!L$5&amp;$E434),'Hoja de Trabajo para listado'!$AB$151:$BA$151,0)),0)+IFERROR(INDEX('Hoja de Trabajo para listado'!$BC$155:$CB$1048576,MATCH($A434,'Hoja de Trabajo para listado'!$BC$155:$BC$1048576,0),MATCH((CUADRO!L$5&amp;$E434),'Hoja de Trabajo para listado'!$BC$151:$CB$151,0)),0)+IFERROR(INDEX('Hoja de Trabajo para listado'!$DE$153:$DG$274,MATCH($A434,'Hoja de Trabajo para listado'!$DE$153:$DE$1048576,0),MATCH((CUADRO!L$5&amp;$E434),'Hoja de Trabajo para listado'!$DE$151:$DG$151,0)),0)+IFERROR(INDEX('Hoja de Trabajo para listado'!$CD$155:$DC$1048576,MATCH($A434,'Hoja de Trabajo para listado'!$CD$155:$CD$1048576,0),MATCH((CUADRO!L$5&amp;$E434),'Hoja de Trabajo para listado'!$CD$151:$DC$151,0)),0)</f>
        <v>0</v>
      </c>
      <c r="M434" s="314">
        <f ca="1">+IFERROR(INDEX('Hoja de Trabajo para listado'!$A$155:$Z$1048576,MATCH($A434,'Hoja de Trabajo para listado'!$A$155:$A$1048576,0),MATCH((CUADRO!M$5&amp;$E434),'Hoja de Trabajo para listado'!$A$151:$Z$151,0)),0)+IFERROR(INDEX('Hoja de Trabajo para listado'!$AB$155:$BA$1048576,MATCH($A434,'Hoja de Trabajo para listado'!$AB$155:$AB$1048576,0),MATCH((CUADRO!M$5&amp;$E434),'Hoja de Trabajo para listado'!$AB$151:$BA$151,0)),0)+IFERROR(INDEX('Hoja de Trabajo para listado'!$BC$155:$CB$1048576,MATCH($A434,'Hoja de Trabajo para listado'!$BC$155:$BC$1048576,0),MATCH((CUADRO!M$5&amp;$E434),'Hoja de Trabajo para listado'!$BC$151:$CB$151,0)),0)+IFERROR(INDEX('Hoja de Trabajo para listado'!$DE$153:$DG$274,MATCH($A434,'Hoja de Trabajo para listado'!$DE$153:$DE$1048576,0),MATCH((CUADRO!M$5&amp;$E434),'Hoja de Trabajo para listado'!$DE$151:$DG$151,0)),0)+IFERROR(INDEX('Hoja de Trabajo para listado'!$CD$155:$DC$1048576,MATCH($A434,'Hoja de Trabajo para listado'!$CD$155:$CD$1048576,0),MATCH((CUADRO!M$5&amp;$E434),'Hoja de Trabajo para listado'!$CD$151:$DC$151,0)),0)</f>
        <v>0</v>
      </c>
      <c r="N434" s="314">
        <f ca="1">+IFERROR(INDEX('Hoja de Trabajo para listado'!$A$155:$Z$1048576,MATCH($A434,'Hoja de Trabajo para listado'!$A$155:$A$1048576,0),MATCH((CUADRO!N$5&amp;$E434),'Hoja de Trabajo para listado'!$A$151:$Z$151,0)),0)+IFERROR(INDEX('Hoja de Trabajo para listado'!$AB$155:$BA$1048576,MATCH($A434,'Hoja de Trabajo para listado'!$AB$155:$AB$1048576,0),MATCH((CUADRO!N$5&amp;$E434),'Hoja de Trabajo para listado'!$AB$151:$BA$151,0)),0)+IFERROR(INDEX('Hoja de Trabajo para listado'!$BC$155:$CB$1048576,MATCH($A434,'Hoja de Trabajo para listado'!$BC$155:$BC$1048576,0),MATCH((CUADRO!N$5&amp;$E434),'Hoja de Trabajo para listado'!$BC$151:$CB$151,0)),0)+IFERROR(INDEX('Hoja de Trabajo para listado'!$DE$153:$DG$274,MATCH($A434,'Hoja de Trabajo para listado'!$DE$153:$DE$1048576,0),MATCH((CUADRO!N$5&amp;$E434),'Hoja de Trabajo para listado'!$DE$151:$DG$151,0)),0)+IFERROR(INDEX('Hoja de Trabajo para listado'!$CD$155:$DC$1048576,MATCH($A434,'Hoja de Trabajo para listado'!$CD$155:$CD$1048576,0),MATCH((CUADRO!N$5&amp;$E434),'Hoja de Trabajo para listado'!$CD$151:$DC$151,0)),0)</f>
        <v>0</v>
      </c>
      <c r="O434" s="314">
        <f ca="1">+IFERROR(INDEX('Hoja de Trabajo para listado'!$A$155:$Z$1048576,MATCH($A434,'Hoja de Trabajo para listado'!$A$155:$A$1048576,0),MATCH((CUADRO!O$5&amp;$E434),'Hoja de Trabajo para listado'!$A$151:$Z$151,0)),0)+IFERROR(INDEX('Hoja de Trabajo para listado'!$AB$155:$BA$1048576,MATCH($A434,'Hoja de Trabajo para listado'!$AB$155:$AB$1048576,0),MATCH((CUADRO!O$5&amp;$E434),'Hoja de Trabajo para listado'!$AB$151:$BA$151,0)),0)+IFERROR(INDEX('Hoja de Trabajo para listado'!$BC$155:$CB$1048576,MATCH($A434,'Hoja de Trabajo para listado'!$BC$155:$BC$1048576,0),MATCH((CUADRO!O$5&amp;$E434),'Hoja de Trabajo para listado'!$BC$151:$CB$151,0)),0)+IFERROR(INDEX('Hoja de Trabajo para listado'!$DE$153:$DG$274,MATCH($A434,'Hoja de Trabajo para listado'!$DE$153:$DE$1048576,0),MATCH((CUADRO!O$5&amp;$E434),'Hoja de Trabajo para listado'!$DE$151:$DG$151,0)),0)+IFERROR(INDEX('Hoja de Trabajo para listado'!$CD$155:$DC$1048576,MATCH($A434,'Hoja de Trabajo para listado'!$CD$155:$CD$1048576,0),MATCH((CUADRO!O$5&amp;$E434),'Hoja de Trabajo para listado'!$CD$151:$DC$151,0)),0)</f>
        <v>0</v>
      </c>
      <c r="P434" s="314">
        <f ca="1">+IFERROR(INDEX('Hoja de Trabajo para listado'!$A$155:$Z$1048576,MATCH($A434,'Hoja de Trabajo para listado'!$A$155:$A$1048576,0),MATCH((CUADRO!P$5&amp;$E434),'Hoja de Trabajo para listado'!$A$151:$Z$151,0)),0)+IFERROR(INDEX('Hoja de Trabajo para listado'!$AB$155:$BA$1048576,MATCH($A434,'Hoja de Trabajo para listado'!$AB$155:$AB$1048576,0),MATCH((CUADRO!P$5&amp;$E434),'Hoja de Trabajo para listado'!$AB$151:$BA$151,0)),0)+IFERROR(INDEX('Hoja de Trabajo para listado'!$BC$155:$CB$1048576,MATCH($A434,'Hoja de Trabajo para listado'!$BC$155:$BC$1048576,0),MATCH((CUADRO!P$5&amp;$E434),'Hoja de Trabajo para listado'!$BC$151:$CB$151,0)),0)+IFERROR(INDEX('Hoja de Trabajo para listado'!$DE$153:$DG$274,MATCH($A434,'Hoja de Trabajo para listado'!$DE$153:$DE$1048576,0),MATCH((CUADRO!P$5&amp;$E434),'Hoja de Trabajo para listado'!$DE$151:$DG$151,0)),0)+IFERROR(INDEX('Hoja de Trabajo para listado'!$CD$155:$DC$1048576,MATCH($A434,'Hoja de Trabajo para listado'!$CD$155:$CD$1048576,0),MATCH((CUADRO!P$5&amp;$E434),'Hoja de Trabajo para listado'!$CD$151:$DC$151,0)),0)</f>
        <v>0</v>
      </c>
      <c r="Q434" s="314">
        <f ca="1">+IFERROR(INDEX('Hoja de Trabajo para listado'!$A$155:$Z$1048576,MATCH($A434,'Hoja de Trabajo para listado'!$A$155:$A$1048576,0),MATCH((CUADRO!Q$5&amp;$E434),'Hoja de Trabajo para listado'!$A$151:$Z$151,0)),0)+IFERROR(INDEX('Hoja de Trabajo para listado'!$AB$155:$BA$1048576,MATCH($A434,'Hoja de Trabajo para listado'!$AB$155:$AB$1048576,0),MATCH((CUADRO!Q$5&amp;$E434),'Hoja de Trabajo para listado'!$AB$151:$BA$151,0)),0)+IFERROR(INDEX('Hoja de Trabajo para listado'!$BC$155:$CB$1048576,MATCH($A434,'Hoja de Trabajo para listado'!$BC$155:$BC$1048576,0),MATCH((CUADRO!Q$5&amp;$E434),'Hoja de Trabajo para listado'!$BC$151:$CB$151,0)),0)+IFERROR(INDEX('Hoja de Trabajo para listado'!$DE$153:$DG$274,MATCH($A434,'Hoja de Trabajo para listado'!$DE$153:$DE$1048576,0),MATCH((CUADRO!Q$5&amp;$E434),'Hoja de Trabajo para listado'!$DE$151:$DG$151,0)),0)+IFERROR(INDEX('Hoja de Trabajo para listado'!$CD$155:$DC$1048576,MATCH($A434,'Hoja de Trabajo para listado'!$CD$155:$CD$1048576,0),MATCH((CUADRO!Q$5&amp;$E434),'Hoja de Trabajo para listado'!$CD$151:$DC$151,0)),0)</f>
        <v>0</v>
      </c>
      <c r="R434" s="314">
        <f t="shared" ca="1" si="12"/>
        <v>0</v>
      </c>
      <c r="S434" s="322"/>
      <c r="T434" s="314">
        <f ca="1">+T435</f>
        <v>0</v>
      </c>
      <c r="U434" s="313">
        <f t="shared" si="13"/>
        <v>1</v>
      </c>
      <c r="V434" s="319" t="str">
        <f>+VLOOKUP(A434,bd_lista!$A$3:$E$593,5,FALSE)</f>
        <v>Gobiernos Autonomos Municipales</v>
      </c>
      <c r="W434" s="425" t="str">
        <f>+V434</f>
        <v>Gobiernos Autonomos Municipales</v>
      </c>
    </row>
    <row r="435" spans="1:23" customFormat="1" ht="15" hidden="1" customHeight="1">
      <c r="A435" s="323">
        <v>1336</v>
      </c>
      <c r="B435" s="428"/>
      <c r="C435" s="319" t="str">
        <f>+VLOOKUP(A435,bd_lista!$A$3:$C$593,3,FALSE)</f>
        <v>Gobierno Autónomo Municipal de Arani</v>
      </c>
      <c r="D435" s="430"/>
      <c r="E435" s="347" t="s">
        <v>1419</v>
      </c>
      <c r="F435" s="314">
        <f ca="1">+IFERROR(INDEX('Hoja de Trabajo para listado'!$A$155:$Z$1048576,MATCH($A435,'Hoja de Trabajo para listado'!$A$155:$A$1048576,0),MATCH((CUADRO!F$5&amp;$E435),'Hoja de Trabajo para listado'!$A$151:$Z$151,0)),0)+IFERROR(INDEX('Hoja de Trabajo para listado'!$AB$155:$BA$1048576,MATCH($A435,'Hoja de Trabajo para listado'!$AB$155:$AB$1048576,0),MATCH((CUADRO!F$5&amp;$E435),'Hoja de Trabajo para listado'!$AB$151:$BA$151,0)),0)+IFERROR(INDEX('Hoja de Trabajo para listado'!$BC$155:$CB$1048576,MATCH($A435,'Hoja de Trabajo para listado'!$BC$155:$BC$1048576,0),MATCH((CUADRO!F$5&amp;$E435),'Hoja de Trabajo para listado'!$BC$151:$CB$151,0)),0)+IFERROR(INDEX('Hoja de Trabajo para listado'!$DE$153:$DG$274,MATCH($A435,'Hoja de Trabajo para listado'!$DE$153:$DE$1048576,0),MATCH((CUADRO!F$5&amp;$E435),'Hoja de Trabajo para listado'!$DE$151:$DG$151,0)),0)+IFERROR(INDEX('Hoja de Trabajo para listado'!$CD$155:$DC$1048576,MATCH($A435,'Hoja de Trabajo para listado'!$CD$155:$CD$1048576,0),MATCH((CUADRO!F$5&amp;$E435),'Hoja de Trabajo para listado'!$CD$151:$DC$151,0)),0)</f>
        <v>0</v>
      </c>
      <c r="G435" s="314">
        <f ca="1">+IFERROR(INDEX('Hoja de Trabajo para listado'!$A$155:$Z$1048576,MATCH($A435,'Hoja de Trabajo para listado'!$A$155:$A$1048576,0),MATCH((CUADRO!G$5&amp;$E435),'Hoja de Trabajo para listado'!$A$151:$Z$151,0)),0)+IFERROR(INDEX('Hoja de Trabajo para listado'!$AB$155:$BA$1048576,MATCH($A435,'Hoja de Trabajo para listado'!$AB$155:$AB$1048576,0),MATCH((CUADRO!G$5&amp;$E435),'Hoja de Trabajo para listado'!$AB$151:$BA$151,0)),0)+IFERROR(INDEX('Hoja de Trabajo para listado'!$BC$155:$CB$1048576,MATCH($A435,'Hoja de Trabajo para listado'!$BC$155:$BC$1048576,0),MATCH((CUADRO!G$5&amp;$E435),'Hoja de Trabajo para listado'!$BC$151:$CB$151,0)),0)+IFERROR(INDEX('Hoja de Trabajo para listado'!$DE$153:$DG$274,MATCH($A435,'Hoja de Trabajo para listado'!$DE$153:$DE$1048576,0),MATCH((CUADRO!G$5&amp;$E435),'Hoja de Trabajo para listado'!$DE$151:$DG$151,0)),0)+IFERROR(INDEX('Hoja de Trabajo para listado'!$CD$155:$DC$1048576,MATCH($A435,'Hoja de Trabajo para listado'!$CD$155:$CD$1048576,0),MATCH((CUADRO!G$5&amp;$E435),'Hoja de Trabajo para listado'!$CD$151:$DC$151,0)),0)</f>
        <v>0</v>
      </c>
      <c r="H435" s="314">
        <f ca="1">+IFERROR(INDEX('Hoja de Trabajo para listado'!$A$155:$Z$1048576,MATCH($A435,'Hoja de Trabajo para listado'!$A$155:$A$1048576,0),MATCH((CUADRO!H$5&amp;$E435),'Hoja de Trabajo para listado'!$A$151:$Z$151,0)),0)+IFERROR(INDEX('Hoja de Trabajo para listado'!$AB$155:$BA$1048576,MATCH($A435,'Hoja de Trabajo para listado'!$AB$155:$AB$1048576,0),MATCH((CUADRO!H$5&amp;$E435),'Hoja de Trabajo para listado'!$AB$151:$BA$151,0)),0)+IFERROR(INDEX('Hoja de Trabajo para listado'!$BC$155:$CB$1048576,MATCH($A435,'Hoja de Trabajo para listado'!$BC$155:$BC$1048576,0),MATCH((CUADRO!H$5&amp;$E435),'Hoja de Trabajo para listado'!$BC$151:$CB$151,0)),0)+IFERROR(INDEX('Hoja de Trabajo para listado'!$DE$153:$DG$274,MATCH($A435,'Hoja de Trabajo para listado'!$DE$153:$DE$1048576,0),MATCH((CUADRO!H$5&amp;$E435),'Hoja de Trabajo para listado'!$DE$151:$DG$151,0)),0)+IFERROR(INDEX('Hoja de Trabajo para listado'!$CD$155:$DC$1048576,MATCH($A435,'Hoja de Trabajo para listado'!$CD$155:$CD$1048576,0),MATCH((CUADRO!H$5&amp;$E435),'Hoja de Trabajo para listado'!$CD$151:$DC$151,0)),0)</f>
        <v>0</v>
      </c>
      <c r="I435" s="314">
        <f ca="1">+IFERROR(INDEX('Hoja de Trabajo para listado'!$A$155:$Z$1048576,MATCH($A435,'Hoja de Trabajo para listado'!$A$155:$A$1048576,0),MATCH((CUADRO!I$5&amp;$E435),'Hoja de Trabajo para listado'!$A$151:$Z$151,0)),0)+IFERROR(INDEX('Hoja de Trabajo para listado'!$AB$155:$BA$1048576,MATCH($A435,'Hoja de Trabajo para listado'!$AB$155:$AB$1048576,0),MATCH((CUADRO!I$5&amp;$E435),'Hoja de Trabajo para listado'!$AB$151:$BA$151,0)),0)+IFERROR(INDEX('Hoja de Trabajo para listado'!$BC$155:$CB$1048576,MATCH($A435,'Hoja de Trabajo para listado'!$BC$155:$BC$1048576,0),MATCH((CUADRO!I$5&amp;$E435),'Hoja de Trabajo para listado'!$BC$151:$CB$151,0)),0)+IFERROR(INDEX('Hoja de Trabajo para listado'!$DE$153:$DG$274,MATCH($A435,'Hoja de Trabajo para listado'!$DE$153:$DE$1048576,0),MATCH((CUADRO!I$5&amp;$E435),'Hoja de Trabajo para listado'!$DE$151:$DG$151,0)),0)+IFERROR(INDEX('Hoja de Trabajo para listado'!$CD$155:$DC$1048576,MATCH($A435,'Hoja de Trabajo para listado'!$CD$155:$CD$1048576,0),MATCH((CUADRO!I$5&amp;$E435),'Hoja de Trabajo para listado'!$CD$151:$DC$151,0)),0)</f>
        <v>0</v>
      </c>
      <c r="J435" s="314">
        <f ca="1">+IFERROR(INDEX('Hoja de Trabajo para listado'!$A$155:$Z$1048576,MATCH($A435,'Hoja de Trabajo para listado'!$A$155:$A$1048576,0),MATCH((CUADRO!J$5&amp;$E435),'Hoja de Trabajo para listado'!$A$151:$Z$151,0)),0)+IFERROR(INDEX('Hoja de Trabajo para listado'!$AB$155:$BA$1048576,MATCH($A435,'Hoja de Trabajo para listado'!$AB$155:$AB$1048576,0),MATCH((CUADRO!J$5&amp;$E435),'Hoja de Trabajo para listado'!$AB$151:$BA$151,0)),0)+IFERROR(INDEX('Hoja de Trabajo para listado'!$BC$155:$CB$1048576,MATCH($A435,'Hoja de Trabajo para listado'!$BC$155:$BC$1048576,0),MATCH((CUADRO!J$5&amp;$E435),'Hoja de Trabajo para listado'!$BC$151:$CB$151,0)),0)+IFERROR(INDEX('Hoja de Trabajo para listado'!$DE$153:$DG$274,MATCH($A435,'Hoja de Trabajo para listado'!$DE$153:$DE$1048576,0),MATCH((CUADRO!J$5&amp;$E435),'Hoja de Trabajo para listado'!$DE$151:$DG$151,0)),0)+IFERROR(INDEX('Hoja de Trabajo para listado'!$CD$155:$DC$1048576,MATCH($A435,'Hoja de Trabajo para listado'!$CD$155:$CD$1048576,0),MATCH((CUADRO!J$5&amp;$E435),'Hoja de Trabajo para listado'!$CD$151:$DC$151,0)),0)</f>
        <v>0</v>
      </c>
      <c r="K435" s="314">
        <f ca="1">+IFERROR(INDEX('Hoja de Trabajo para listado'!$A$155:$Z$1048576,MATCH($A435,'Hoja de Trabajo para listado'!$A$155:$A$1048576,0),MATCH((CUADRO!K$5&amp;$E435),'Hoja de Trabajo para listado'!$A$151:$Z$151,0)),0)+IFERROR(INDEX('Hoja de Trabajo para listado'!$AB$155:$BA$1048576,MATCH($A435,'Hoja de Trabajo para listado'!$AB$155:$AB$1048576,0),MATCH((CUADRO!K$5&amp;$E435),'Hoja de Trabajo para listado'!$AB$151:$BA$151,0)),0)+IFERROR(INDEX('Hoja de Trabajo para listado'!$BC$155:$CB$1048576,MATCH($A435,'Hoja de Trabajo para listado'!$BC$155:$BC$1048576,0),MATCH((CUADRO!K$5&amp;$E435),'Hoja de Trabajo para listado'!$BC$151:$CB$151,0)),0)+IFERROR(INDEX('Hoja de Trabajo para listado'!$DE$153:$DG$274,MATCH($A435,'Hoja de Trabajo para listado'!$DE$153:$DE$1048576,0),MATCH((CUADRO!K$5&amp;$E435),'Hoja de Trabajo para listado'!$DE$151:$DG$151,0)),0)+IFERROR(INDEX('Hoja de Trabajo para listado'!$CD$155:$DC$1048576,MATCH($A435,'Hoja de Trabajo para listado'!$CD$155:$CD$1048576,0),MATCH((CUADRO!K$5&amp;$E435),'Hoja de Trabajo para listado'!$CD$151:$DC$151,0)),0)</f>
        <v>0</v>
      </c>
      <c r="L435" s="314">
        <f ca="1">+IFERROR(INDEX('Hoja de Trabajo para listado'!$A$155:$Z$1048576,MATCH($A435,'Hoja de Trabajo para listado'!$A$155:$A$1048576,0),MATCH((CUADRO!L$5&amp;$E435),'Hoja de Trabajo para listado'!$A$151:$Z$151,0)),0)+IFERROR(INDEX('Hoja de Trabajo para listado'!$AB$155:$BA$1048576,MATCH($A435,'Hoja de Trabajo para listado'!$AB$155:$AB$1048576,0),MATCH((CUADRO!L$5&amp;$E435),'Hoja de Trabajo para listado'!$AB$151:$BA$151,0)),0)+IFERROR(INDEX('Hoja de Trabajo para listado'!$BC$155:$CB$1048576,MATCH($A435,'Hoja de Trabajo para listado'!$BC$155:$BC$1048576,0),MATCH((CUADRO!L$5&amp;$E435),'Hoja de Trabajo para listado'!$BC$151:$CB$151,0)),0)+IFERROR(INDEX('Hoja de Trabajo para listado'!$DE$153:$DG$274,MATCH($A435,'Hoja de Trabajo para listado'!$DE$153:$DE$1048576,0),MATCH((CUADRO!L$5&amp;$E435),'Hoja de Trabajo para listado'!$DE$151:$DG$151,0)),0)+IFERROR(INDEX('Hoja de Trabajo para listado'!$CD$155:$DC$1048576,MATCH($A435,'Hoja de Trabajo para listado'!$CD$155:$CD$1048576,0),MATCH((CUADRO!L$5&amp;$E435),'Hoja de Trabajo para listado'!$CD$151:$DC$151,0)),0)</f>
        <v>0</v>
      </c>
      <c r="M435" s="314">
        <f ca="1">+IFERROR(INDEX('Hoja de Trabajo para listado'!$A$155:$Z$1048576,MATCH($A435,'Hoja de Trabajo para listado'!$A$155:$A$1048576,0),MATCH((CUADRO!M$5&amp;$E435),'Hoja de Trabajo para listado'!$A$151:$Z$151,0)),0)+IFERROR(INDEX('Hoja de Trabajo para listado'!$AB$155:$BA$1048576,MATCH($A435,'Hoja de Trabajo para listado'!$AB$155:$AB$1048576,0),MATCH((CUADRO!M$5&amp;$E435),'Hoja de Trabajo para listado'!$AB$151:$BA$151,0)),0)+IFERROR(INDEX('Hoja de Trabajo para listado'!$BC$155:$CB$1048576,MATCH($A435,'Hoja de Trabajo para listado'!$BC$155:$BC$1048576,0),MATCH((CUADRO!M$5&amp;$E435),'Hoja de Trabajo para listado'!$BC$151:$CB$151,0)),0)+IFERROR(INDEX('Hoja de Trabajo para listado'!$DE$153:$DG$274,MATCH($A435,'Hoja de Trabajo para listado'!$DE$153:$DE$1048576,0),MATCH((CUADRO!M$5&amp;$E435),'Hoja de Trabajo para listado'!$DE$151:$DG$151,0)),0)+IFERROR(INDEX('Hoja de Trabajo para listado'!$CD$155:$DC$1048576,MATCH($A435,'Hoja de Trabajo para listado'!$CD$155:$CD$1048576,0),MATCH((CUADRO!M$5&amp;$E435),'Hoja de Trabajo para listado'!$CD$151:$DC$151,0)),0)</f>
        <v>0</v>
      </c>
      <c r="N435" s="314">
        <f ca="1">+IFERROR(INDEX('Hoja de Trabajo para listado'!$A$155:$Z$1048576,MATCH($A435,'Hoja de Trabajo para listado'!$A$155:$A$1048576,0),MATCH((CUADRO!N$5&amp;$E435),'Hoja de Trabajo para listado'!$A$151:$Z$151,0)),0)+IFERROR(INDEX('Hoja de Trabajo para listado'!$AB$155:$BA$1048576,MATCH($A435,'Hoja de Trabajo para listado'!$AB$155:$AB$1048576,0),MATCH((CUADRO!N$5&amp;$E435),'Hoja de Trabajo para listado'!$AB$151:$BA$151,0)),0)+IFERROR(INDEX('Hoja de Trabajo para listado'!$BC$155:$CB$1048576,MATCH($A435,'Hoja de Trabajo para listado'!$BC$155:$BC$1048576,0),MATCH((CUADRO!N$5&amp;$E435),'Hoja de Trabajo para listado'!$BC$151:$CB$151,0)),0)+IFERROR(INDEX('Hoja de Trabajo para listado'!$DE$153:$DG$274,MATCH($A435,'Hoja de Trabajo para listado'!$DE$153:$DE$1048576,0),MATCH((CUADRO!N$5&amp;$E435),'Hoja de Trabajo para listado'!$DE$151:$DG$151,0)),0)+IFERROR(INDEX('Hoja de Trabajo para listado'!$CD$155:$DC$1048576,MATCH($A435,'Hoja de Trabajo para listado'!$CD$155:$CD$1048576,0),MATCH((CUADRO!N$5&amp;$E435),'Hoja de Trabajo para listado'!$CD$151:$DC$151,0)),0)</f>
        <v>0</v>
      </c>
      <c r="O435" s="314">
        <f ca="1">+IFERROR(INDEX('Hoja de Trabajo para listado'!$A$155:$Z$1048576,MATCH($A435,'Hoja de Trabajo para listado'!$A$155:$A$1048576,0),MATCH((CUADRO!O$5&amp;$E435),'Hoja de Trabajo para listado'!$A$151:$Z$151,0)),0)+IFERROR(INDEX('Hoja de Trabajo para listado'!$AB$155:$BA$1048576,MATCH($A435,'Hoja de Trabajo para listado'!$AB$155:$AB$1048576,0),MATCH((CUADRO!O$5&amp;$E435),'Hoja de Trabajo para listado'!$AB$151:$BA$151,0)),0)+IFERROR(INDEX('Hoja de Trabajo para listado'!$BC$155:$CB$1048576,MATCH($A435,'Hoja de Trabajo para listado'!$BC$155:$BC$1048576,0),MATCH((CUADRO!O$5&amp;$E435),'Hoja de Trabajo para listado'!$BC$151:$CB$151,0)),0)+IFERROR(INDEX('Hoja de Trabajo para listado'!$DE$153:$DG$274,MATCH($A435,'Hoja de Trabajo para listado'!$DE$153:$DE$1048576,0),MATCH((CUADRO!O$5&amp;$E435),'Hoja de Trabajo para listado'!$DE$151:$DG$151,0)),0)+IFERROR(INDEX('Hoja de Trabajo para listado'!$CD$155:$DC$1048576,MATCH($A435,'Hoja de Trabajo para listado'!$CD$155:$CD$1048576,0),MATCH((CUADRO!O$5&amp;$E435),'Hoja de Trabajo para listado'!$CD$151:$DC$151,0)),0)</f>
        <v>0</v>
      </c>
      <c r="P435" s="314">
        <f ca="1">+IFERROR(INDEX('Hoja de Trabajo para listado'!$A$155:$Z$1048576,MATCH($A435,'Hoja de Trabajo para listado'!$A$155:$A$1048576,0),MATCH((CUADRO!P$5&amp;$E435),'Hoja de Trabajo para listado'!$A$151:$Z$151,0)),0)+IFERROR(INDEX('Hoja de Trabajo para listado'!$AB$155:$BA$1048576,MATCH($A435,'Hoja de Trabajo para listado'!$AB$155:$AB$1048576,0),MATCH((CUADRO!P$5&amp;$E435),'Hoja de Trabajo para listado'!$AB$151:$BA$151,0)),0)+IFERROR(INDEX('Hoja de Trabajo para listado'!$BC$155:$CB$1048576,MATCH($A435,'Hoja de Trabajo para listado'!$BC$155:$BC$1048576,0),MATCH((CUADRO!P$5&amp;$E435),'Hoja de Trabajo para listado'!$BC$151:$CB$151,0)),0)+IFERROR(INDEX('Hoja de Trabajo para listado'!$DE$153:$DG$274,MATCH($A435,'Hoja de Trabajo para listado'!$DE$153:$DE$1048576,0),MATCH((CUADRO!P$5&amp;$E435),'Hoja de Trabajo para listado'!$DE$151:$DG$151,0)),0)+IFERROR(INDEX('Hoja de Trabajo para listado'!$CD$155:$DC$1048576,MATCH($A435,'Hoja de Trabajo para listado'!$CD$155:$CD$1048576,0),MATCH((CUADRO!P$5&amp;$E435),'Hoja de Trabajo para listado'!$CD$151:$DC$151,0)),0)</f>
        <v>0</v>
      </c>
      <c r="Q435" s="314">
        <f ca="1">+IFERROR(INDEX('Hoja de Trabajo para listado'!$A$155:$Z$1048576,MATCH($A435,'Hoja de Trabajo para listado'!$A$155:$A$1048576,0),MATCH((CUADRO!Q$5&amp;$E435),'Hoja de Trabajo para listado'!$A$151:$Z$151,0)),0)+IFERROR(INDEX('Hoja de Trabajo para listado'!$AB$155:$BA$1048576,MATCH($A435,'Hoja de Trabajo para listado'!$AB$155:$AB$1048576,0),MATCH((CUADRO!Q$5&amp;$E435),'Hoja de Trabajo para listado'!$AB$151:$BA$151,0)),0)+IFERROR(INDEX('Hoja de Trabajo para listado'!$BC$155:$CB$1048576,MATCH($A435,'Hoja de Trabajo para listado'!$BC$155:$BC$1048576,0),MATCH((CUADRO!Q$5&amp;$E435),'Hoja de Trabajo para listado'!$BC$151:$CB$151,0)),0)+IFERROR(INDEX('Hoja de Trabajo para listado'!$DE$153:$DG$274,MATCH($A435,'Hoja de Trabajo para listado'!$DE$153:$DE$1048576,0),MATCH((CUADRO!Q$5&amp;$E435),'Hoja de Trabajo para listado'!$DE$151:$DG$151,0)),0)+IFERROR(INDEX('Hoja de Trabajo para listado'!$CD$155:$DC$1048576,MATCH($A435,'Hoja de Trabajo para listado'!$CD$155:$CD$1048576,0),MATCH((CUADRO!Q$5&amp;$E435),'Hoja de Trabajo para listado'!$CD$151:$DC$151,0)),0)</f>
        <v>0</v>
      </c>
      <c r="R435" s="316">
        <f t="shared" ca="1" si="12"/>
        <v>0</v>
      </c>
      <c r="S435" s="344">
        <f ca="1">+R434+R435</f>
        <v>0</v>
      </c>
      <c r="T435" s="316">
        <f ca="1">+S435</f>
        <v>0</v>
      </c>
      <c r="U435" s="315">
        <f t="shared" si="13"/>
        <v>2</v>
      </c>
      <c r="V435" s="319" t="str">
        <f>+VLOOKUP(A435,bd_lista!$A$3:$E$593,5,FALSE)</f>
        <v>Gobiernos Autonomos Municipales</v>
      </c>
      <c r="W435" s="426"/>
    </row>
    <row r="436" spans="1:23" customFormat="1" ht="27" hidden="1" customHeight="1">
      <c r="A436" s="323">
        <v>1337</v>
      </c>
      <c r="B436" s="427">
        <f>+A436</f>
        <v>1337</v>
      </c>
      <c r="C436" s="318" t="str">
        <f>+VLOOKUP(A436,bd_lista!$A$3:$C$593,3,FALSE)</f>
        <v>Gobierno Autónomo Municipal de Vacas</v>
      </c>
      <c r="D436" s="429" t="str">
        <f>+C436</f>
        <v>Gobierno Autónomo Municipal de Vacas</v>
      </c>
      <c r="E436" s="346" t="s">
        <v>1418</v>
      </c>
      <c r="F436" s="314">
        <f ca="1">+IFERROR(INDEX('Hoja de Trabajo para listado'!$A$155:$Z$1048576,MATCH($A436,'Hoja de Trabajo para listado'!$A$155:$A$1048576,0),MATCH((CUADRO!F$5&amp;$E436),'Hoja de Trabajo para listado'!$A$151:$Z$151,0)),0)+IFERROR(INDEX('Hoja de Trabajo para listado'!$AB$155:$BA$1048576,MATCH($A436,'Hoja de Trabajo para listado'!$AB$155:$AB$1048576,0),MATCH((CUADRO!F$5&amp;$E436),'Hoja de Trabajo para listado'!$AB$151:$BA$151,0)),0)+IFERROR(INDEX('Hoja de Trabajo para listado'!$BC$155:$CB$1048576,MATCH($A436,'Hoja de Trabajo para listado'!$BC$155:$BC$1048576,0),MATCH((CUADRO!F$5&amp;$E436),'Hoja de Trabajo para listado'!$BC$151:$CB$151,0)),0)+IFERROR(INDEX('Hoja de Trabajo para listado'!$DE$153:$DG$274,MATCH($A436,'Hoja de Trabajo para listado'!$DE$153:$DE$1048576,0),MATCH((CUADRO!F$5&amp;$E436),'Hoja de Trabajo para listado'!$DE$151:$DG$151,0)),0)+IFERROR(INDEX('Hoja de Trabajo para listado'!$CD$155:$DC$1048576,MATCH($A436,'Hoja de Trabajo para listado'!$CD$155:$CD$1048576,0),MATCH((CUADRO!F$5&amp;$E436),'Hoja de Trabajo para listado'!$CD$151:$DC$151,0)),0)</f>
        <v>0</v>
      </c>
      <c r="G436" s="314">
        <f ca="1">+IFERROR(INDEX('Hoja de Trabajo para listado'!$A$155:$Z$1048576,MATCH($A436,'Hoja de Trabajo para listado'!$A$155:$A$1048576,0),MATCH((CUADRO!G$5&amp;$E436),'Hoja de Trabajo para listado'!$A$151:$Z$151,0)),0)+IFERROR(INDEX('Hoja de Trabajo para listado'!$AB$155:$BA$1048576,MATCH($A436,'Hoja de Trabajo para listado'!$AB$155:$AB$1048576,0),MATCH((CUADRO!G$5&amp;$E436),'Hoja de Trabajo para listado'!$AB$151:$BA$151,0)),0)+IFERROR(INDEX('Hoja de Trabajo para listado'!$BC$155:$CB$1048576,MATCH($A436,'Hoja de Trabajo para listado'!$BC$155:$BC$1048576,0),MATCH((CUADRO!G$5&amp;$E436),'Hoja de Trabajo para listado'!$BC$151:$CB$151,0)),0)+IFERROR(INDEX('Hoja de Trabajo para listado'!$DE$153:$DG$274,MATCH($A436,'Hoja de Trabajo para listado'!$DE$153:$DE$1048576,0),MATCH((CUADRO!G$5&amp;$E436),'Hoja de Trabajo para listado'!$DE$151:$DG$151,0)),0)+IFERROR(INDEX('Hoja de Trabajo para listado'!$CD$155:$DC$1048576,MATCH($A436,'Hoja de Trabajo para listado'!$CD$155:$CD$1048576,0),MATCH((CUADRO!G$5&amp;$E436),'Hoja de Trabajo para listado'!$CD$151:$DC$151,0)),0)</f>
        <v>0</v>
      </c>
      <c r="H436" s="314">
        <f ca="1">+IFERROR(INDEX('Hoja de Trabajo para listado'!$A$155:$Z$1048576,MATCH($A436,'Hoja de Trabajo para listado'!$A$155:$A$1048576,0),MATCH((CUADRO!H$5&amp;$E436),'Hoja de Trabajo para listado'!$A$151:$Z$151,0)),0)+IFERROR(INDEX('Hoja de Trabajo para listado'!$AB$155:$BA$1048576,MATCH($A436,'Hoja de Trabajo para listado'!$AB$155:$AB$1048576,0),MATCH((CUADRO!H$5&amp;$E436),'Hoja de Trabajo para listado'!$AB$151:$BA$151,0)),0)+IFERROR(INDEX('Hoja de Trabajo para listado'!$BC$155:$CB$1048576,MATCH($A436,'Hoja de Trabajo para listado'!$BC$155:$BC$1048576,0),MATCH((CUADRO!H$5&amp;$E436),'Hoja de Trabajo para listado'!$BC$151:$CB$151,0)),0)+IFERROR(INDEX('Hoja de Trabajo para listado'!$DE$153:$DG$274,MATCH($A436,'Hoja de Trabajo para listado'!$DE$153:$DE$1048576,0),MATCH((CUADRO!H$5&amp;$E436),'Hoja de Trabajo para listado'!$DE$151:$DG$151,0)),0)+IFERROR(INDEX('Hoja de Trabajo para listado'!$CD$155:$DC$1048576,MATCH($A436,'Hoja de Trabajo para listado'!$CD$155:$CD$1048576,0),MATCH((CUADRO!H$5&amp;$E436),'Hoja de Trabajo para listado'!$CD$151:$DC$151,0)),0)</f>
        <v>0</v>
      </c>
      <c r="I436" s="314">
        <f ca="1">+IFERROR(INDEX('Hoja de Trabajo para listado'!$A$155:$Z$1048576,MATCH($A436,'Hoja de Trabajo para listado'!$A$155:$A$1048576,0),MATCH((CUADRO!I$5&amp;$E436),'Hoja de Trabajo para listado'!$A$151:$Z$151,0)),0)+IFERROR(INDEX('Hoja de Trabajo para listado'!$AB$155:$BA$1048576,MATCH($A436,'Hoja de Trabajo para listado'!$AB$155:$AB$1048576,0),MATCH((CUADRO!I$5&amp;$E436),'Hoja de Trabajo para listado'!$AB$151:$BA$151,0)),0)+IFERROR(INDEX('Hoja de Trabajo para listado'!$BC$155:$CB$1048576,MATCH($A436,'Hoja de Trabajo para listado'!$BC$155:$BC$1048576,0),MATCH((CUADRO!I$5&amp;$E436),'Hoja de Trabajo para listado'!$BC$151:$CB$151,0)),0)+IFERROR(INDEX('Hoja de Trabajo para listado'!$DE$153:$DG$274,MATCH($A436,'Hoja de Trabajo para listado'!$DE$153:$DE$1048576,0),MATCH((CUADRO!I$5&amp;$E436),'Hoja de Trabajo para listado'!$DE$151:$DG$151,0)),0)+IFERROR(INDEX('Hoja de Trabajo para listado'!$CD$155:$DC$1048576,MATCH($A436,'Hoja de Trabajo para listado'!$CD$155:$CD$1048576,0),MATCH((CUADRO!I$5&amp;$E436),'Hoja de Trabajo para listado'!$CD$151:$DC$151,0)),0)</f>
        <v>0</v>
      </c>
      <c r="J436" s="314">
        <f ca="1">+IFERROR(INDEX('Hoja de Trabajo para listado'!$A$155:$Z$1048576,MATCH($A436,'Hoja de Trabajo para listado'!$A$155:$A$1048576,0),MATCH((CUADRO!J$5&amp;$E436),'Hoja de Trabajo para listado'!$A$151:$Z$151,0)),0)+IFERROR(INDEX('Hoja de Trabajo para listado'!$AB$155:$BA$1048576,MATCH($A436,'Hoja de Trabajo para listado'!$AB$155:$AB$1048576,0),MATCH((CUADRO!J$5&amp;$E436),'Hoja de Trabajo para listado'!$AB$151:$BA$151,0)),0)+IFERROR(INDEX('Hoja de Trabajo para listado'!$BC$155:$CB$1048576,MATCH($A436,'Hoja de Trabajo para listado'!$BC$155:$BC$1048576,0),MATCH((CUADRO!J$5&amp;$E436),'Hoja de Trabajo para listado'!$BC$151:$CB$151,0)),0)+IFERROR(INDEX('Hoja de Trabajo para listado'!$DE$153:$DG$274,MATCH($A436,'Hoja de Trabajo para listado'!$DE$153:$DE$1048576,0),MATCH((CUADRO!J$5&amp;$E436),'Hoja de Trabajo para listado'!$DE$151:$DG$151,0)),0)+IFERROR(INDEX('Hoja de Trabajo para listado'!$CD$155:$DC$1048576,MATCH($A436,'Hoja de Trabajo para listado'!$CD$155:$CD$1048576,0),MATCH((CUADRO!J$5&amp;$E436),'Hoja de Trabajo para listado'!$CD$151:$DC$151,0)),0)</f>
        <v>0</v>
      </c>
      <c r="K436" s="314">
        <f ca="1">+IFERROR(INDEX('Hoja de Trabajo para listado'!$A$155:$Z$1048576,MATCH($A436,'Hoja de Trabajo para listado'!$A$155:$A$1048576,0),MATCH((CUADRO!K$5&amp;$E436),'Hoja de Trabajo para listado'!$A$151:$Z$151,0)),0)+IFERROR(INDEX('Hoja de Trabajo para listado'!$AB$155:$BA$1048576,MATCH($A436,'Hoja de Trabajo para listado'!$AB$155:$AB$1048576,0),MATCH((CUADRO!K$5&amp;$E436),'Hoja de Trabajo para listado'!$AB$151:$BA$151,0)),0)+IFERROR(INDEX('Hoja de Trabajo para listado'!$BC$155:$CB$1048576,MATCH($A436,'Hoja de Trabajo para listado'!$BC$155:$BC$1048576,0),MATCH((CUADRO!K$5&amp;$E436),'Hoja de Trabajo para listado'!$BC$151:$CB$151,0)),0)+IFERROR(INDEX('Hoja de Trabajo para listado'!$DE$153:$DG$274,MATCH($A436,'Hoja de Trabajo para listado'!$DE$153:$DE$1048576,0),MATCH((CUADRO!K$5&amp;$E436),'Hoja de Trabajo para listado'!$DE$151:$DG$151,0)),0)+IFERROR(INDEX('Hoja de Trabajo para listado'!$CD$155:$DC$1048576,MATCH($A436,'Hoja de Trabajo para listado'!$CD$155:$CD$1048576,0),MATCH((CUADRO!K$5&amp;$E436),'Hoja de Trabajo para listado'!$CD$151:$DC$151,0)),0)</f>
        <v>0</v>
      </c>
      <c r="L436" s="314">
        <f ca="1">+IFERROR(INDEX('Hoja de Trabajo para listado'!$A$155:$Z$1048576,MATCH($A436,'Hoja de Trabajo para listado'!$A$155:$A$1048576,0),MATCH((CUADRO!L$5&amp;$E436),'Hoja de Trabajo para listado'!$A$151:$Z$151,0)),0)+IFERROR(INDEX('Hoja de Trabajo para listado'!$AB$155:$BA$1048576,MATCH($A436,'Hoja de Trabajo para listado'!$AB$155:$AB$1048576,0),MATCH((CUADRO!L$5&amp;$E436),'Hoja de Trabajo para listado'!$AB$151:$BA$151,0)),0)+IFERROR(INDEX('Hoja de Trabajo para listado'!$BC$155:$CB$1048576,MATCH($A436,'Hoja de Trabajo para listado'!$BC$155:$BC$1048576,0),MATCH((CUADRO!L$5&amp;$E436),'Hoja de Trabajo para listado'!$BC$151:$CB$151,0)),0)+IFERROR(INDEX('Hoja de Trabajo para listado'!$DE$153:$DG$274,MATCH($A436,'Hoja de Trabajo para listado'!$DE$153:$DE$1048576,0),MATCH((CUADRO!L$5&amp;$E436),'Hoja de Trabajo para listado'!$DE$151:$DG$151,0)),0)+IFERROR(INDEX('Hoja de Trabajo para listado'!$CD$155:$DC$1048576,MATCH($A436,'Hoja de Trabajo para listado'!$CD$155:$CD$1048576,0),MATCH((CUADRO!L$5&amp;$E436),'Hoja de Trabajo para listado'!$CD$151:$DC$151,0)),0)</f>
        <v>0</v>
      </c>
      <c r="M436" s="314">
        <f ca="1">+IFERROR(INDEX('Hoja de Trabajo para listado'!$A$155:$Z$1048576,MATCH($A436,'Hoja de Trabajo para listado'!$A$155:$A$1048576,0),MATCH((CUADRO!M$5&amp;$E436),'Hoja de Trabajo para listado'!$A$151:$Z$151,0)),0)+IFERROR(INDEX('Hoja de Trabajo para listado'!$AB$155:$BA$1048576,MATCH($A436,'Hoja de Trabajo para listado'!$AB$155:$AB$1048576,0),MATCH((CUADRO!M$5&amp;$E436),'Hoja de Trabajo para listado'!$AB$151:$BA$151,0)),0)+IFERROR(INDEX('Hoja de Trabajo para listado'!$BC$155:$CB$1048576,MATCH($A436,'Hoja de Trabajo para listado'!$BC$155:$BC$1048576,0),MATCH((CUADRO!M$5&amp;$E436),'Hoja de Trabajo para listado'!$BC$151:$CB$151,0)),0)+IFERROR(INDEX('Hoja de Trabajo para listado'!$DE$153:$DG$274,MATCH($A436,'Hoja de Trabajo para listado'!$DE$153:$DE$1048576,0),MATCH((CUADRO!M$5&amp;$E436),'Hoja de Trabajo para listado'!$DE$151:$DG$151,0)),0)+IFERROR(INDEX('Hoja de Trabajo para listado'!$CD$155:$DC$1048576,MATCH($A436,'Hoja de Trabajo para listado'!$CD$155:$CD$1048576,0),MATCH((CUADRO!M$5&amp;$E436),'Hoja de Trabajo para listado'!$CD$151:$DC$151,0)),0)</f>
        <v>0</v>
      </c>
      <c r="N436" s="314">
        <f ca="1">+IFERROR(INDEX('Hoja de Trabajo para listado'!$A$155:$Z$1048576,MATCH($A436,'Hoja de Trabajo para listado'!$A$155:$A$1048576,0),MATCH((CUADRO!N$5&amp;$E436),'Hoja de Trabajo para listado'!$A$151:$Z$151,0)),0)+IFERROR(INDEX('Hoja de Trabajo para listado'!$AB$155:$BA$1048576,MATCH($A436,'Hoja de Trabajo para listado'!$AB$155:$AB$1048576,0),MATCH((CUADRO!N$5&amp;$E436),'Hoja de Trabajo para listado'!$AB$151:$BA$151,0)),0)+IFERROR(INDEX('Hoja de Trabajo para listado'!$BC$155:$CB$1048576,MATCH($A436,'Hoja de Trabajo para listado'!$BC$155:$BC$1048576,0),MATCH((CUADRO!N$5&amp;$E436),'Hoja de Trabajo para listado'!$BC$151:$CB$151,0)),0)+IFERROR(INDEX('Hoja de Trabajo para listado'!$DE$153:$DG$274,MATCH($A436,'Hoja de Trabajo para listado'!$DE$153:$DE$1048576,0),MATCH((CUADRO!N$5&amp;$E436),'Hoja de Trabajo para listado'!$DE$151:$DG$151,0)),0)+IFERROR(INDEX('Hoja de Trabajo para listado'!$CD$155:$DC$1048576,MATCH($A436,'Hoja de Trabajo para listado'!$CD$155:$CD$1048576,0),MATCH((CUADRO!N$5&amp;$E436),'Hoja de Trabajo para listado'!$CD$151:$DC$151,0)),0)</f>
        <v>0</v>
      </c>
      <c r="O436" s="314">
        <f ca="1">+IFERROR(INDEX('Hoja de Trabajo para listado'!$A$155:$Z$1048576,MATCH($A436,'Hoja de Trabajo para listado'!$A$155:$A$1048576,0),MATCH((CUADRO!O$5&amp;$E436),'Hoja de Trabajo para listado'!$A$151:$Z$151,0)),0)+IFERROR(INDEX('Hoja de Trabajo para listado'!$AB$155:$BA$1048576,MATCH($A436,'Hoja de Trabajo para listado'!$AB$155:$AB$1048576,0),MATCH((CUADRO!O$5&amp;$E436),'Hoja de Trabajo para listado'!$AB$151:$BA$151,0)),0)+IFERROR(INDEX('Hoja de Trabajo para listado'!$BC$155:$CB$1048576,MATCH($A436,'Hoja de Trabajo para listado'!$BC$155:$BC$1048576,0),MATCH((CUADRO!O$5&amp;$E436),'Hoja de Trabajo para listado'!$BC$151:$CB$151,0)),0)+IFERROR(INDEX('Hoja de Trabajo para listado'!$DE$153:$DG$274,MATCH($A436,'Hoja de Trabajo para listado'!$DE$153:$DE$1048576,0),MATCH((CUADRO!O$5&amp;$E436),'Hoja de Trabajo para listado'!$DE$151:$DG$151,0)),0)+IFERROR(INDEX('Hoja de Trabajo para listado'!$CD$155:$DC$1048576,MATCH($A436,'Hoja de Trabajo para listado'!$CD$155:$CD$1048576,0),MATCH((CUADRO!O$5&amp;$E436),'Hoja de Trabajo para listado'!$CD$151:$DC$151,0)),0)</f>
        <v>0</v>
      </c>
      <c r="P436" s="314">
        <f ca="1">+IFERROR(INDEX('Hoja de Trabajo para listado'!$A$155:$Z$1048576,MATCH($A436,'Hoja de Trabajo para listado'!$A$155:$A$1048576,0),MATCH((CUADRO!P$5&amp;$E436),'Hoja de Trabajo para listado'!$A$151:$Z$151,0)),0)+IFERROR(INDEX('Hoja de Trabajo para listado'!$AB$155:$BA$1048576,MATCH($A436,'Hoja de Trabajo para listado'!$AB$155:$AB$1048576,0),MATCH((CUADRO!P$5&amp;$E436),'Hoja de Trabajo para listado'!$AB$151:$BA$151,0)),0)+IFERROR(INDEX('Hoja de Trabajo para listado'!$BC$155:$CB$1048576,MATCH($A436,'Hoja de Trabajo para listado'!$BC$155:$BC$1048576,0),MATCH((CUADRO!P$5&amp;$E436),'Hoja de Trabajo para listado'!$BC$151:$CB$151,0)),0)+IFERROR(INDEX('Hoja de Trabajo para listado'!$DE$153:$DG$274,MATCH($A436,'Hoja de Trabajo para listado'!$DE$153:$DE$1048576,0),MATCH((CUADRO!P$5&amp;$E436),'Hoja de Trabajo para listado'!$DE$151:$DG$151,0)),0)+IFERROR(INDEX('Hoja de Trabajo para listado'!$CD$155:$DC$1048576,MATCH($A436,'Hoja de Trabajo para listado'!$CD$155:$CD$1048576,0),MATCH((CUADRO!P$5&amp;$E436),'Hoja de Trabajo para listado'!$CD$151:$DC$151,0)),0)</f>
        <v>0</v>
      </c>
      <c r="Q436" s="314">
        <f ca="1">+IFERROR(INDEX('Hoja de Trabajo para listado'!$A$155:$Z$1048576,MATCH($A436,'Hoja de Trabajo para listado'!$A$155:$A$1048576,0),MATCH((CUADRO!Q$5&amp;$E436),'Hoja de Trabajo para listado'!$A$151:$Z$151,0)),0)+IFERROR(INDEX('Hoja de Trabajo para listado'!$AB$155:$BA$1048576,MATCH($A436,'Hoja de Trabajo para listado'!$AB$155:$AB$1048576,0),MATCH((CUADRO!Q$5&amp;$E436),'Hoja de Trabajo para listado'!$AB$151:$BA$151,0)),0)+IFERROR(INDEX('Hoja de Trabajo para listado'!$BC$155:$CB$1048576,MATCH($A436,'Hoja de Trabajo para listado'!$BC$155:$BC$1048576,0),MATCH((CUADRO!Q$5&amp;$E436),'Hoja de Trabajo para listado'!$BC$151:$CB$151,0)),0)+IFERROR(INDEX('Hoja de Trabajo para listado'!$DE$153:$DG$274,MATCH($A436,'Hoja de Trabajo para listado'!$DE$153:$DE$1048576,0),MATCH((CUADRO!Q$5&amp;$E436),'Hoja de Trabajo para listado'!$DE$151:$DG$151,0)),0)+IFERROR(INDEX('Hoja de Trabajo para listado'!$CD$155:$DC$1048576,MATCH($A436,'Hoja de Trabajo para listado'!$CD$155:$CD$1048576,0),MATCH((CUADRO!Q$5&amp;$E436),'Hoja de Trabajo para listado'!$CD$151:$DC$151,0)),0)</f>
        <v>0</v>
      </c>
      <c r="R436" s="314">
        <f t="shared" ca="1" si="12"/>
        <v>0</v>
      </c>
      <c r="S436" s="322"/>
      <c r="T436" s="314">
        <f ca="1">+T437</f>
        <v>0</v>
      </c>
      <c r="U436" s="313">
        <f t="shared" si="13"/>
        <v>1</v>
      </c>
      <c r="V436" s="319" t="str">
        <f>+VLOOKUP(A436,bd_lista!$A$3:$E$593,5,FALSE)</f>
        <v>Gobiernos Autonomos Municipales</v>
      </c>
      <c r="W436" s="425" t="str">
        <f>+V436</f>
        <v>Gobiernos Autonomos Municipales</v>
      </c>
    </row>
    <row r="437" spans="1:23" customFormat="1" ht="27" hidden="1" customHeight="1">
      <c r="A437" s="323">
        <v>1337</v>
      </c>
      <c r="B437" s="428"/>
      <c r="C437" s="318" t="str">
        <f>+VLOOKUP(A437,bd_lista!$A$3:$C$593,3,FALSE)</f>
        <v>Gobierno Autónomo Municipal de Vacas</v>
      </c>
      <c r="D437" s="430"/>
      <c r="E437" s="347" t="s">
        <v>1419</v>
      </c>
      <c r="F437" s="314">
        <f ca="1">+IFERROR(INDEX('Hoja de Trabajo para listado'!$A$155:$Z$1048576,MATCH($A437,'Hoja de Trabajo para listado'!$A$155:$A$1048576,0),MATCH((CUADRO!F$5&amp;$E437),'Hoja de Trabajo para listado'!$A$151:$Z$151,0)),0)+IFERROR(INDEX('Hoja de Trabajo para listado'!$AB$155:$BA$1048576,MATCH($A437,'Hoja de Trabajo para listado'!$AB$155:$AB$1048576,0),MATCH((CUADRO!F$5&amp;$E437),'Hoja de Trabajo para listado'!$AB$151:$BA$151,0)),0)+IFERROR(INDEX('Hoja de Trabajo para listado'!$BC$155:$CB$1048576,MATCH($A437,'Hoja de Trabajo para listado'!$BC$155:$BC$1048576,0),MATCH((CUADRO!F$5&amp;$E437),'Hoja de Trabajo para listado'!$BC$151:$CB$151,0)),0)+IFERROR(INDEX('Hoja de Trabajo para listado'!$DE$153:$DG$274,MATCH($A437,'Hoja de Trabajo para listado'!$DE$153:$DE$1048576,0),MATCH((CUADRO!F$5&amp;$E437),'Hoja de Trabajo para listado'!$DE$151:$DG$151,0)),0)+IFERROR(INDEX('Hoja de Trabajo para listado'!$CD$155:$DC$1048576,MATCH($A437,'Hoja de Trabajo para listado'!$CD$155:$CD$1048576,0),MATCH((CUADRO!F$5&amp;$E437),'Hoja de Trabajo para listado'!$CD$151:$DC$151,0)),0)</f>
        <v>0</v>
      </c>
      <c r="G437" s="314">
        <f ca="1">+IFERROR(INDEX('Hoja de Trabajo para listado'!$A$155:$Z$1048576,MATCH($A437,'Hoja de Trabajo para listado'!$A$155:$A$1048576,0),MATCH((CUADRO!G$5&amp;$E437),'Hoja de Trabajo para listado'!$A$151:$Z$151,0)),0)+IFERROR(INDEX('Hoja de Trabajo para listado'!$AB$155:$BA$1048576,MATCH($A437,'Hoja de Trabajo para listado'!$AB$155:$AB$1048576,0),MATCH((CUADRO!G$5&amp;$E437),'Hoja de Trabajo para listado'!$AB$151:$BA$151,0)),0)+IFERROR(INDEX('Hoja de Trabajo para listado'!$BC$155:$CB$1048576,MATCH($A437,'Hoja de Trabajo para listado'!$BC$155:$BC$1048576,0),MATCH((CUADRO!G$5&amp;$E437),'Hoja de Trabajo para listado'!$BC$151:$CB$151,0)),0)+IFERROR(INDEX('Hoja de Trabajo para listado'!$DE$153:$DG$274,MATCH($A437,'Hoja de Trabajo para listado'!$DE$153:$DE$1048576,0),MATCH((CUADRO!G$5&amp;$E437),'Hoja de Trabajo para listado'!$DE$151:$DG$151,0)),0)+IFERROR(INDEX('Hoja de Trabajo para listado'!$CD$155:$DC$1048576,MATCH($A437,'Hoja de Trabajo para listado'!$CD$155:$CD$1048576,0),MATCH((CUADRO!G$5&amp;$E437),'Hoja de Trabajo para listado'!$CD$151:$DC$151,0)),0)</f>
        <v>0</v>
      </c>
      <c r="H437" s="314">
        <f ca="1">+IFERROR(INDEX('Hoja de Trabajo para listado'!$A$155:$Z$1048576,MATCH($A437,'Hoja de Trabajo para listado'!$A$155:$A$1048576,0),MATCH((CUADRO!H$5&amp;$E437),'Hoja de Trabajo para listado'!$A$151:$Z$151,0)),0)+IFERROR(INDEX('Hoja de Trabajo para listado'!$AB$155:$BA$1048576,MATCH($A437,'Hoja de Trabajo para listado'!$AB$155:$AB$1048576,0),MATCH((CUADRO!H$5&amp;$E437),'Hoja de Trabajo para listado'!$AB$151:$BA$151,0)),0)+IFERROR(INDEX('Hoja de Trabajo para listado'!$BC$155:$CB$1048576,MATCH($A437,'Hoja de Trabajo para listado'!$BC$155:$BC$1048576,0),MATCH((CUADRO!H$5&amp;$E437),'Hoja de Trabajo para listado'!$BC$151:$CB$151,0)),0)+IFERROR(INDEX('Hoja de Trabajo para listado'!$DE$153:$DG$274,MATCH($A437,'Hoja de Trabajo para listado'!$DE$153:$DE$1048576,0),MATCH((CUADRO!H$5&amp;$E437),'Hoja de Trabajo para listado'!$DE$151:$DG$151,0)),0)+IFERROR(INDEX('Hoja de Trabajo para listado'!$CD$155:$DC$1048576,MATCH($A437,'Hoja de Trabajo para listado'!$CD$155:$CD$1048576,0),MATCH((CUADRO!H$5&amp;$E437),'Hoja de Trabajo para listado'!$CD$151:$DC$151,0)),0)</f>
        <v>0</v>
      </c>
      <c r="I437" s="314">
        <f ca="1">+IFERROR(INDEX('Hoja de Trabajo para listado'!$A$155:$Z$1048576,MATCH($A437,'Hoja de Trabajo para listado'!$A$155:$A$1048576,0),MATCH((CUADRO!I$5&amp;$E437),'Hoja de Trabajo para listado'!$A$151:$Z$151,0)),0)+IFERROR(INDEX('Hoja de Trabajo para listado'!$AB$155:$BA$1048576,MATCH($A437,'Hoja de Trabajo para listado'!$AB$155:$AB$1048576,0),MATCH((CUADRO!I$5&amp;$E437),'Hoja de Trabajo para listado'!$AB$151:$BA$151,0)),0)+IFERROR(INDEX('Hoja de Trabajo para listado'!$BC$155:$CB$1048576,MATCH($A437,'Hoja de Trabajo para listado'!$BC$155:$BC$1048576,0),MATCH((CUADRO!I$5&amp;$E437),'Hoja de Trabajo para listado'!$BC$151:$CB$151,0)),0)+IFERROR(INDEX('Hoja de Trabajo para listado'!$DE$153:$DG$274,MATCH($A437,'Hoja de Trabajo para listado'!$DE$153:$DE$1048576,0),MATCH((CUADRO!I$5&amp;$E437),'Hoja de Trabajo para listado'!$DE$151:$DG$151,0)),0)+IFERROR(INDEX('Hoja de Trabajo para listado'!$CD$155:$DC$1048576,MATCH($A437,'Hoja de Trabajo para listado'!$CD$155:$CD$1048576,0),MATCH((CUADRO!I$5&amp;$E437),'Hoja de Trabajo para listado'!$CD$151:$DC$151,0)),0)</f>
        <v>0</v>
      </c>
      <c r="J437" s="314">
        <f ca="1">+IFERROR(INDEX('Hoja de Trabajo para listado'!$A$155:$Z$1048576,MATCH($A437,'Hoja de Trabajo para listado'!$A$155:$A$1048576,0),MATCH((CUADRO!J$5&amp;$E437),'Hoja de Trabajo para listado'!$A$151:$Z$151,0)),0)+IFERROR(INDEX('Hoja de Trabajo para listado'!$AB$155:$BA$1048576,MATCH($A437,'Hoja de Trabajo para listado'!$AB$155:$AB$1048576,0),MATCH((CUADRO!J$5&amp;$E437),'Hoja de Trabajo para listado'!$AB$151:$BA$151,0)),0)+IFERROR(INDEX('Hoja de Trabajo para listado'!$BC$155:$CB$1048576,MATCH($A437,'Hoja de Trabajo para listado'!$BC$155:$BC$1048576,0),MATCH((CUADRO!J$5&amp;$E437),'Hoja de Trabajo para listado'!$BC$151:$CB$151,0)),0)+IFERROR(INDEX('Hoja de Trabajo para listado'!$DE$153:$DG$274,MATCH($A437,'Hoja de Trabajo para listado'!$DE$153:$DE$1048576,0),MATCH((CUADRO!J$5&amp;$E437),'Hoja de Trabajo para listado'!$DE$151:$DG$151,0)),0)+IFERROR(INDEX('Hoja de Trabajo para listado'!$CD$155:$DC$1048576,MATCH($A437,'Hoja de Trabajo para listado'!$CD$155:$CD$1048576,0),MATCH((CUADRO!J$5&amp;$E437),'Hoja de Trabajo para listado'!$CD$151:$DC$151,0)),0)</f>
        <v>0</v>
      </c>
      <c r="K437" s="314">
        <f ca="1">+IFERROR(INDEX('Hoja de Trabajo para listado'!$A$155:$Z$1048576,MATCH($A437,'Hoja de Trabajo para listado'!$A$155:$A$1048576,0),MATCH((CUADRO!K$5&amp;$E437),'Hoja de Trabajo para listado'!$A$151:$Z$151,0)),0)+IFERROR(INDEX('Hoja de Trabajo para listado'!$AB$155:$BA$1048576,MATCH($A437,'Hoja de Trabajo para listado'!$AB$155:$AB$1048576,0),MATCH((CUADRO!K$5&amp;$E437),'Hoja de Trabajo para listado'!$AB$151:$BA$151,0)),0)+IFERROR(INDEX('Hoja de Trabajo para listado'!$BC$155:$CB$1048576,MATCH($A437,'Hoja de Trabajo para listado'!$BC$155:$BC$1048576,0),MATCH((CUADRO!K$5&amp;$E437),'Hoja de Trabajo para listado'!$BC$151:$CB$151,0)),0)+IFERROR(INDEX('Hoja de Trabajo para listado'!$DE$153:$DG$274,MATCH($A437,'Hoja de Trabajo para listado'!$DE$153:$DE$1048576,0),MATCH((CUADRO!K$5&amp;$E437),'Hoja de Trabajo para listado'!$DE$151:$DG$151,0)),0)+IFERROR(INDEX('Hoja de Trabajo para listado'!$CD$155:$DC$1048576,MATCH($A437,'Hoja de Trabajo para listado'!$CD$155:$CD$1048576,0),MATCH((CUADRO!K$5&amp;$E437),'Hoja de Trabajo para listado'!$CD$151:$DC$151,0)),0)</f>
        <v>0</v>
      </c>
      <c r="L437" s="314">
        <f ca="1">+IFERROR(INDEX('Hoja de Trabajo para listado'!$A$155:$Z$1048576,MATCH($A437,'Hoja de Trabajo para listado'!$A$155:$A$1048576,0),MATCH((CUADRO!L$5&amp;$E437),'Hoja de Trabajo para listado'!$A$151:$Z$151,0)),0)+IFERROR(INDEX('Hoja de Trabajo para listado'!$AB$155:$BA$1048576,MATCH($A437,'Hoja de Trabajo para listado'!$AB$155:$AB$1048576,0),MATCH((CUADRO!L$5&amp;$E437),'Hoja de Trabajo para listado'!$AB$151:$BA$151,0)),0)+IFERROR(INDEX('Hoja de Trabajo para listado'!$BC$155:$CB$1048576,MATCH($A437,'Hoja de Trabajo para listado'!$BC$155:$BC$1048576,0),MATCH((CUADRO!L$5&amp;$E437),'Hoja de Trabajo para listado'!$BC$151:$CB$151,0)),0)+IFERROR(INDEX('Hoja de Trabajo para listado'!$DE$153:$DG$274,MATCH($A437,'Hoja de Trabajo para listado'!$DE$153:$DE$1048576,0),MATCH((CUADRO!L$5&amp;$E437),'Hoja de Trabajo para listado'!$DE$151:$DG$151,0)),0)+IFERROR(INDEX('Hoja de Trabajo para listado'!$CD$155:$DC$1048576,MATCH($A437,'Hoja de Trabajo para listado'!$CD$155:$CD$1048576,0),MATCH((CUADRO!L$5&amp;$E437),'Hoja de Trabajo para listado'!$CD$151:$DC$151,0)),0)</f>
        <v>0</v>
      </c>
      <c r="M437" s="314">
        <f ca="1">+IFERROR(INDEX('Hoja de Trabajo para listado'!$A$155:$Z$1048576,MATCH($A437,'Hoja de Trabajo para listado'!$A$155:$A$1048576,0),MATCH((CUADRO!M$5&amp;$E437),'Hoja de Trabajo para listado'!$A$151:$Z$151,0)),0)+IFERROR(INDEX('Hoja de Trabajo para listado'!$AB$155:$BA$1048576,MATCH($A437,'Hoja de Trabajo para listado'!$AB$155:$AB$1048576,0),MATCH((CUADRO!M$5&amp;$E437),'Hoja de Trabajo para listado'!$AB$151:$BA$151,0)),0)+IFERROR(INDEX('Hoja de Trabajo para listado'!$BC$155:$CB$1048576,MATCH($A437,'Hoja de Trabajo para listado'!$BC$155:$BC$1048576,0),MATCH((CUADRO!M$5&amp;$E437),'Hoja de Trabajo para listado'!$BC$151:$CB$151,0)),0)+IFERROR(INDEX('Hoja de Trabajo para listado'!$DE$153:$DG$274,MATCH($A437,'Hoja de Trabajo para listado'!$DE$153:$DE$1048576,0),MATCH((CUADRO!M$5&amp;$E437),'Hoja de Trabajo para listado'!$DE$151:$DG$151,0)),0)+IFERROR(INDEX('Hoja de Trabajo para listado'!$CD$155:$DC$1048576,MATCH($A437,'Hoja de Trabajo para listado'!$CD$155:$CD$1048576,0),MATCH((CUADRO!M$5&amp;$E437),'Hoja de Trabajo para listado'!$CD$151:$DC$151,0)),0)</f>
        <v>0</v>
      </c>
      <c r="N437" s="314">
        <f ca="1">+IFERROR(INDEX('Hoja de Trabajo para listado'!$A$155:$Z$1048576,MATCH($A437,'Hoja de Trabajo para listado'!$A$155:$A$1048576,0),MATCH((CUADRO!N$5&amp;$E437),'Hoja de Trabajo para listado'!$A$151:$Z$151,0)),0)+IFERROR(INDEX('Hoja de Trabajo para listado'!$AB$155:$BA$1048576,MATCH($A437,'Hoja de Trabajo para listado'!$AB$155:$AB$1048576,0),MATCH((CUADRO!N$5&amp;$E437),'Hoja de Trabajo para listado'!$AB$151:$BA$151,0)),0)+IFERROR(INDEX('Hoja de Trabajo para listado'!$BC$155:$CB$1048576,MATCH($A437,'Hoja de Trabajo para listado'!$BC$155:$BC$1048576,0),MATCH((CUADRO!N$5&amp;$E437),'Hoja de Trabajo para listado'!$BC$151:$CB$151,0)),0)+IFERROR(INDEX('Hoja de Trabajo para listado'!$DE$153:$DG$274,MATCH($A437,'Hoja de Trabajo para listado'!$DE$153:$DE$1048576,0),MATCH((CUADRO!N$5&amp;$E437),'Hoja de Trabajo para listado'!$DE$151:$DG$151,0)),0)+IFERROR(INDEX('Hoja de Trabajo para listado'!$CD$155:$DC$1048576,MATCH($A437,'Hoja de Trabajo para listado'!$CD$155:$CD$1048576,0),MATCH((CUADRO!N$5&amp;$E437),'Hoja de Trabajo para listado'!$CD$151:$DC$151,0)),0)</f>
        <v>0</v>
      </c>
      <c r="O437" s="314">
        <f ca="1">+IFERROR(INDEX('Hoja de Trabajo para listado'!$A$155:$Z$1048576,MATCH($A437,'Hoja de Trabajo para listado'!$A$155:$A$1048576,0),MATCH((CUADRO!O$5&amp;$E437),'Hoja de Trabajo para listado'!$A$151:$Z$151,0)),0)+IFERROR(INDEX('Hoja de Trabajo para listado'!$AB$155:$BA$1048576,MATCH($A437,'Hoja de Trabajo para listado'!$AB$155:$AB$1048576,0),MATCH((CUADRO!O$5&amp;$E437),'Hoja de Trabajo para listado'!$AB$151:$BA$151,0)),0)+IFERROR(INDEX('Hoja de Trabajo para listado'!$BC$155:$CB$1048576,MATCH($A437,'Hoja de Trabajo para listado'!$BC$155:$BC$1048576,0),MATCH((CUADRO!O$5&amp;$E437),'Hoja de Trabajo para listado'!$BC$151:$CB$151,0)),0)+IFERROR(INDEX('Hoja de Trabajo para listado'!$DE$153:$DG$274,MATCH($A437,'Hoja de Trabajo para listado'!$DE$153:$DE$1048576,0),MATCH((CUADRO!O$5&amp;$E437),'Hoja de Trabajo para listado'!$DE$151:$DG$151,0)),0)+IFERROR(INDEX('Hoja de Trabajo para listado'!$CD$155:$DC$1048576,MATCH($A437,'Hoja de Trabajo para listado'!$CD$155:$CD$1048576,0),MATCH((CUADRO!O$5&amp;$E437),'Hoja de Trabajo para listado'!$CD$151:$DC$151,0)),0)</f>
        <v>0</v>
      </c>
      <c r="P437" s="314">
        <f ca="1">+IFERROR(INDEX('Hoja de Trabajo para listado'!$A$155:$Z$1048576,MATCH($A437,'Hoja de Trabajo para listado'!$A$155:$A$1048576,0),MATCH((CUADRO!P$5&amp;$E437),'Hoja de Trabajo para listado'!$A$151:$Z$151,0)),0)+IFERROR(INDEX('Hoja de Trabajo para listado'!$AB$155:$BA$1048576,MATCH($A437,'Hoja de Trabajo para listado'!$AB$155:$AB$1048576,0),MATCH((CUADRO!P$5&amp;$E437),'Hoja de Trabajo para listado'!$AB$151:$BA$151,0)),0)+IFERROR(INDEX('Hoja de Trabajo para listado'!$BC$155:$CB$1048576,MATCH($A437,'Hoja de Trabajo para listado'!$BC$155:$BC$1048576,0),MATCH((CUADRO!P$5&amp;$E437),'Hoja de Trabajo para listado'!$BC$151:$CB$151,0)),0)+IFERROR(INDEX('Hoja de Trabajo para listado'!$DE$153:$DG$274,MATCH($A437,'Hoja de Trabajo para listado'!$DE$153:$DE$1048576,0),MATCH((CUADRO!P$5&amp;$E437),'Hoja de Trabajo para listado'!$DE$151:$DG$151,0)),0)+IFERROR(INDEX('Hoja de Trabajo para listado'!$CD$155:$DC$1048576,MATCH($A437,'Hoja de Trabajo para listado'!$CD$155:$CD$1048576,0),MATCH((CUADRO!P$5&amp;$E437),'Hoja de Trabajo para listado'!$CD$151:$DC$151,0)),0)</f>
        <v>0</v>
      </c>
      <c r="Q437" s="314">
        <f ca="1">+IFERROR(INDEX('Hoja de Trabajo para listado'!$A$155:$Z$1048576,MATCH($A437,'Hoja de Trabajo para listado'!$A$155:$A$1048576,0),MATCH((CUADRO!Q$5&amp;$E437),'Hoja de Trabajo para listado'!$A$151:$Z$151,0)),0)+IFERROR(INDEX('Hoja de Trabajo para listado'!$AB$155:$BA$1048576,MATCH($A437,'Hoja de Trabajo para listado'!$AB$155:$AB$1048576,0),MATCH((CUADRO!Q$5&amp;$E437),'Hoja de Trabajo para listado'!$AB$151:$BA$151,0)),0)+IFERROR(INDEX('Hoja de Trabajo para listado'!$BC$155:$CB$1048576,MATCH($A437,'Hoja de Trabajo para listado'!$BC$155:$BC$1048576,0),MATCH((CUADRO!Q$5&amp;$E437),'Hoja de Trabajo para listado'!$BC$151:$CB$151,0)),0)+IFERROR(INDEX('Hoja de Trabajo para listado'!$DE$153:$DG$274,MATCH($A437,'Hoja de Trabajo para listado'!$DE$153:$DE$1048576,0),MATCH((CUADRO!Q$5&amp;$E437),'Hoja de Trabajo para listado'!$DE$151:$DG$151,0)),0)+IFERROR(INDEX('Hoja de Trabajo para listado'!$CD$155:$DC$1048576,MATCH($A437,'Hoja de Trabajo para listado'!$CD$155:$CD$1048576,0),MATCH((CUADRO!Q$5&amp;$E437),'Hoja de Trabajo para listado'!$CD$151:$DC$151,0)),0)</f>
        <v>0</v>
      </c>
      <c r="R437" s="314">
        <f t="shared" ca="1" si="12"/>
        <v>0</v>
      </c>
      <c r="S437" s="322">
        <f ca="1">+R436+R437</f>
        <v>0</v>
      </c>
      <c r="T437" s="314">
        <f ca="1">+S437</f>
        <v>0</v>
      </c>
      <c r="U437" s="313">
        <f t="shared" si="13"/>
        <v>2</v>
      </c>
      <c r="V437" s="319" t="str">
        <f>+VLOOKUP(A437,bd_lista!$A$3:$E$593,5,FALSE)</f>
        <v>Gobiernos Autonomos Municipales</v>
      </c>
      <c r="W437" s="426"/>
    </row>
    <row r="438" spans="1:23" customFormat="1" ht="27" hidden="1" customHeight="1">
      <c r="A438" s="323">
        <v>1338</v>
      </c>
      <c r="B438" s="427">
        <f>+A438</f>
        <v>1338</v>
      </c>
      <c r="C438" s="318" t="str">
        <f>+VLOOKUP(A438,bd_lista!$A$3:$C$593,3,FALSE)</f>
        <v>Gobierno Autónomo Municipal de Arque</v>
      </c>
      <c r="D438" s="429" t="str">
        <f>+C438</f>
        <v>Gobierno Autónomo Municipal de Arque</v>
      </c>
      <c r="E438" s="346" t="s">
        <v>1418</v>
      </c>
      <c r="F438" s="314">
        <f ca="1">+IFERROR(INDEX('Hoja de Trabajo para listado'!$A$155:$Z$1048576,MATCH($A438,'Hoja de Trabajo para listado'!$A$155:$A$1048576,0),MATCH((CUADRO!F$5&amp;$E438),'Hoja de Trabajo para listado'!$A$151:$Z$151,0)),0)+IFERROR(INDEX('Hoja de Trabajo para listado'!$AB$155:$BA$1048576,MATCH($A438,'Hoja de Trabajo para listado'!$AB$155:$AB$1048576,0),MATCH((CUADRO!F$5&amp;$E438),'Hoja de Trabajo para listado'!$AB$151:$BA$151,0)),0)+IFERROR(INDEX('Hoja de Trabajo para listado'!$BC$155:$CB$1048576,MATCH($A438,'Hoja de Trabajo para listado'!$BC$155:$BC$1048576,0),MATCH((CUADRO!F$5&amp;$E438),'Hoja de Trabajo para listado'!$BC$151:$CB$151,0)),0)+IFERROR(INDEX('Hoja de Trabajo para listado'!$DE$153:$DG$274,MATCH($A438,'Hoja de Trabajo para listado'!$DE$153:$DE$1048576,0),MATCH((CUADRO!F$5&amp;$E438),'Hoja de Trabajo para listado'!$DE$151:$DG$151,0)),0)+IFERROR(INDEX('Hoja de Trabajo para listado'!$CD$155:$DC$1048576,MATCH($A438,'Hoja de Trabajo para listado'!$CD$155:$CD$1048576,0),MATCH((CUADRO!F$5&amp;$E438),'Hoja de Trabajo para listado'!$CD$151:$DC$151,0)),0)</f>
        <v>0</v>
      </c>
      <c r="G438" s="314">
        <f ca="1">+IFERROR(INDEX('Hoja de Trabajo para listado'!$A$155:$Z$1048576,MATCH($A438,'Hoja de Trabajo para listado'!$A$155:$A$1048576,0),MATCH((CUADRO!G$5&amp;$E438),'Hoja de Trabajo para listado'!$A$151:$Z$151,0)),0)+IFERROR(INDEX('Hoja de Trabajo para listado'!$AB$155:$BA$1048576,MATCH($A438,'Hoja de Trabajo para listado'!$AB$155:$AB$1048576,0),MATCH((CUADRO!G$5&amp;$E438),'Hoja de Trabajo para listado'!$AB$151:$BA$151,0)),0)+IFERROR(INDEX('Hoja de Trabajo para listado'!$BC$155:$CB$1048576,MATCH($A438,'Hoja de Trabajo para listado'!$BC$155:$BC$1048576,0),MATCH((CUADRO!G$5&amp;$E438),'Hoja de Trabajo para listado'!$BC$151:$CB$151,0)),0)+IFERROR(INDEX('Hoja de Trabajo para listado'!$DE$153:$DG$274,MATCH($A438,'Hoja de Trabajo para listado'!$DE$153:$DE$1048576,0),MATCH((CUADRO!G$5&amp;$E438),'Hoja de Trabajo para listado'!$DE$151:$DG$151,0)),0)+IFERROR(INDEX('Hoja de Trabajo para listado'!$CD$155:$DC$1048576,MATCH($A438,'Hoja de Trabajo para listado'!$CD$155:$CD$1048576,0),MATCH((CUADRO!G$5&amp;$E438),'Hoja de Trabajo para listado'!$CD$151:$DC$151,0)),0)</f>
        <v>0</v>
      </c>
      <c r="H438" s="314">
        <f ca="1">+IFERROR(INDEX('Hoja de Trabajo para listado'!$A$155:$Z$1048576,MATCH($A438,'Hoja de Trabajo para listado'!$A$155:$A$1048576,0),MATCH((CUADRO!H$5&amp;$E438),'Hoja de Trabajo para listado'!$A$151:$Z$151,0)),0)+IFERROR(INDEX('Hoja de Trabajo para listado'!$AB$155:$BA$1048576,MATCH($A438,'Hoja de Trabajo para listado'!$AB$155:$AB$1048576,0),MATCH((CUADRO!H$5&amp;$E438),'Hoja de Trabajo para listado'!$AB$151:$BA$151,0)),0)+IFERROR(INDEX('Hoja de Trabajo para listado'!$BC$155:$CB$1048576,MATCH($A438,'Hoja de Trabajo para listado'!$BC$155:$BC$1048576,0),MATCH((CUADRO!H$5&amp;$E438),'Hoja de Trabajo para listado'!$BC$151:$CB$151,0)),0)+IFERROR(INDEX('Hoja de Trabajo para listado'!$DE$153:$DG$274,MATCH($A438,'Hoja de Trabajo para listado'!$DE$153:$DE$1048576,0),MATCH((CUADRO!H$5&amp;$E438),'Hoja de Trabajo para listado'!$DE$151:$DG$151,0)),0)+IFERROR(INDEX('Hoja de Trabajo para listado'!$CD$155:$DC$1048576,MATCH($A438,'Hoja de Trabajo para listado'!$CD$155:$CD$1048576,0),MATCH((CUADRO!H$5&amp;$E438),'Hoja de Trabajo para listado'!$CD$151:$DC$151,0)),0)</f>
        <v>0</v>
      </c>
      <c r="I438" s="314">
        <f ca="1">+IFERROR(INDEX('Hoja de Trabajo para listado'!$A$155:$Z$1048576,MATCH($A438,'Hoja de Trabajo para listado'!$A$155:$A$1048576,0),MATCH((CUADRO!I$5&amp;$E438),'Hoja de Trabajo para listado'!$A$151:$Z$151,0)),0)+IFERROR(INDEX('Hoja de Trabajo para listado'!$AB$155:$BA$1048576,MATCH($A438,'Hoja de Trabajo para listado'!$AB$155:$AB$1048576,0),MATCH((CUADRO!I$5&amp;$E438),'Hoja de Trabajo para listado'!$AB$151:$BA$151,0)),0)+IFERROR(INDEX('Hoja de Trabajo para listado'!$BC$155:$CB$1048576,MATCH($A438,'Hoja de Trabajo para listado'!$BC$155:$BC$1048576,0),MATCH((CUADRO!I$5&amp;$E438),'Hoja de Trabajo para listado'!$BC$151:$CB$151,0)),0)+IFERROR(INDEX('Hoja de Trabajo para listado'!$DE$153:$DG$274,MATCH($A438,'Hoja de Trabajo para listado'!$DE$153:$DE$1048576,0),MATCH((CUADRO!I$5&amp;$E438),'Hoja de Trabajo para listado'!$DE$151:$DG$151,0)),0)+IFERROR(INDEX('Hoja de Trabajo para listado'!$CD$155:$DC$1048576,MATCH($A438,'Hoja de Trabajo para listado'!$CD$155:$CD$1048576,0),MATCH((CUADRO!I$5&amp;$E438),'Hoja de Trabajo para listado'!$CD$151:$DC$151,0)),0)</f>
        <v>0</v>
      </c>
      <c r="J438" s="314">
        <f ca="1">+IFERROR(INDEX('Hoja de Trabajo para listado'!$A$155:$Z$1048576,MATCH($A438,'Hoja de Trabajo para listado'!$A$155:$A$1048576,0),MATCH((CUADRO!J$5&amp;$E438),'Hoja de Trabajo para listado'!$A$151:$Z$151,0)),0)+IFERROR(INDEX('Hoja de Trabajo para listado'!$AB$155:$BA$1048576,MATCH($A438,'Hoja de Trabajo para listado'!$AB$155:$AB$1048576,0),MATCH((CUADRO!J$5&amp;$E438),'Hoja de Trabajo para listado'!$AB$151:$BA$151,0)),0)+IFERROR(INDEX('Hoja de Trabajo para listado'!$BC$155:$CB$1048576,MATCH($A438,'Hoja de Trabajo para listado'!$BC$155:$BC$1048576,0),MATCH((CUADRO!J$5&amp;$E438),'Hoja de Trabajo para listado'!$BC$151:$CB$151,0)),0)+IFERROR(INDEX('Hoja de Trabajo para listado'!$DE$153:$DG$274,MATCH($A438,'Hoja de Trabajo para listado'!$DE$153:$DE$1048576,0),MATCH((CUADRO!J$5&amp;$E438),'Hoja de Trabajo para listado'!$DE$151:$DG$151,0)),0)+IFERROR(INDEX('Hoja de Trabajo para listado'!$CD$155:$DC$1048576,MATCH($A438,'Hoja de Trabajo para listado'!$CD$155:$CD$1048576,0),MATCH((CUADRO!J$5&amp;$E438),'Hoja de Trabajo para listado'!$CD$151:$DC$151,0)),0)</f>
        <v>0</v>
      </c>
      <c r="K438" s="314">
        <f ca="1">+IFERROR(INDEX('Hoja de Trabajo para listado'!$A$155:$Z$1048576,MATCH($A438,'Hoja de Trabajo para listado'!$A$155:$A$1048576,0),MATCH((CUADRO!K$5&amp;$E438),'Hoja de Trabajo para listado'!$A$151:$Z$151,0)),0)+IFERROR(INDEX('Hoja de Trabajo para listado'!$AB$155:$BA$1048576,MATCH($A438,'Hoja de Trabajo para listado'!$AB$155:$AB$1048576,0),MATCH((CUADRO!K$5&amp;$E438),'Hoja de Trabajo para listado'!$AB$151:$BA$151,0)),0)+IFERROR(INDEX('Hoja de Trabajo para listado'!$BC$155:$CB$1048576,MATCH($A438,'Hoja de Trabajo para listado'!$BC$155:$BC$1048576,0),MATCH((CUADRO!K$5&amp;$E438),'Hoja de Trabajo para listado'!$BC$151:$CB$151,0)),0)+IFERROR(INDEX('Hoja de Trabajo para listado'!$DE$153:$DG$274,MATCH($A438,'Hoja de Trabajo para listado'!$DE$153:$DE$1048576,0),MATCH((CUADRO!K$5&amp;$E438),'Hoja de Trabajo para listado'!$DE$151:$DG$151,0)),0)+IFERROR(INDEX('Hoja de Trabajo para listado'!$CD$155:$DC$1048576,MATCH($A438,'Hoja de Trabajo para listado'!$CD$155:$CD$1048576,0),MATCH((CUADRO!K$5&amp;$E438),'Hoja de Trabajo para listado'!$CD$151:$DC$151,0)),0)</f>
        <v>0</v>
      </c>
      <c r="L438" s="314">
        <f ca="1">+IFERROR(INDEX('Hoja de Trabajo para listado'!$A$155:$Z$1048576,MATCH($A438,'Hoja de Trabajo para listado'!$A$155:$A$1048576,0),MATCH((CUADRO!L$5&amp;$E438),'Hoja de Trabajo para listado'!$A$151:$Z$151,0)),0)+IFERROR(INDEX('Hoja de Trabajo para listado'!$AB$155:$BA$1048576,MATCH($A438,'Hoja de Trabajo para listado'!$AB$155:$AB$1048576,0),MATCH((CUADRO!L$5&amp;$E438),'Hoja de Trabajo para listado'!$AB$151:$BA$151,0)),0)+IFERROR(INDEX('Hoja de Trabajo para listado'!$BC$155:$CB$1048576,MATCH($A438,'Hoja de Trabajo para listado'!$BC$155:$BC$1048576,0),MATCH((CUADRO!L$5&amp;$E438),'Hoja de Trabajo para listado'!$BC$151:$CB$151,0)),0)+IFERROR(INDEX('Hoja de Trabajo para listado'!$DE$153:$DG$274,MATCH($A438,'Hoja de Trabajo para listado'!$DE$153:$DE$1048576,0),MATCH((CUADRO!L$5&amp;$E438),'Hoja de Trabajo para listado'!$DE$151:$DG$151,0)),0)+IFERROR(INDEX('Hoja de Trabajo para listado'!$CD$155:$DC$1048576,MATCH($A438,'Hoja de Trabajo para listado'!$CD$155:$CD$1048576,0),MATCH((CUADRO!L$5&amp;$E438),'Hoja de Trabajo para listado'!$CD$151:$DC$151,0)),0)</f>
        <v>0</v>
      </c>
      <c r="M438" s="314">
        <f ca="1">+IFERROR(INDEX('Hoja de Trabajo para listado'!$A$155:$Z$1048576,MATCH($A438,'Hoja de Trabajo para listado'!$A$155:$A$1048576,0),MATCH((CUADRO!M$5&amp;$E438),'Hoja de Trabajo para listado'!$A$151:$Z$151,0)),0)+IFERROR(INDEX('Hoja de Trabajo para listado'!$AB$155:$BA$1048576,MATCH($A438,'Hoja de Trabajo para listado'!$AB$155:$AB$1048576,0),MATCH((CUADRO!M$5&amp;$E438),'Hoja de Trabajo para listado'!$AB$151:$BA$151,0)),0)+IFERROR(INDEX('Hoja de Trabajo para listado'!$BC$155:$CB$1048576,MATCH($A438,'Hoja de Trabajo para listado'!$BC$155:$BC$1048576,0),MATCH((CUADRO!M$5&amp;$E438),'Hoja de Trabajo para listado'!$BC$151:$CB$151,0)),0)+IFERROR(INDEX('Hoja de Trabajo para listado'!$DE$153:$DG$274,MATCH($A438,'Hoja de Trabajo para listado'!$DE$153:$DE$1048576,0),MATCH((CUADRO!M$5&amp;$E438),'Hoja de Trabajo para listado'!$DE$151:$DG$151,0)),0)+IFERROR(INDEX('Hoja de Trabajo para listado'!$CD$155:$DC$1048576,MATCH($A438,'Hoja de Trabajo para listado'!$CD$155:$CD$1048576,0),MATCH((CUADRO!M$5&amp;$E438),'Hoja de Trabajo para listado'!$CD$151:$DC$151,0)),0)</f>
        <v>0</v>
      </c>
      <c r="N438" s="314">
        <f ca="1">+IFERROR(INDEX('Hoja de Trabajo para listado'!$A$155:$Z$1048576,MATCH($A438,'Hoja de Trabajo para listado'!$A$155:$A$1048576,0),MATCH((CUADRO!N$5&amp;$E438),'Hoja de Trabajo para listado'!$A$151:$Z$151,0)),0)+IFERROR(INDEX('Hoja de Trabajo para listado'!$AB$155:$BA$1048576,MATCH($A438,'Hoja de Trabajo para listado'!$AB$155:$AB$1048576,0),MATCH((CUADRO!N$5&amp;$E438),'Hoja de Trabajo para listado'!$AB$151:$BA$151,0)),0)+IFERROR(INDEX('Hoja de Trabajo para listado'!$BC$155:$CB$1048576,MATCH($A438,'Hoja de Trabajo para listado'!$BC$155:$BC$1048576,0),MATCH((CUADRO!N$5&amp;$E438),'Hoja de Trabajo para listado'!$BC$151:$CB$151,0)),0)+IFERROR(INDEX('Hoja de Trabajo para listado'!$DE$153:$DG$274,MATCH($A438,'Hoja de Trabajo para listado'!$DE$153:$DE$1048576,0),MATCH((CUADRO!N$5&amp;$E438),'Hoja de Trabajo para listado'!$DE$151:$DG$151,0)),0)+IFERROR(INDEX('Hoja de Trabajo para listado'!$CD$155:$DC$1048576,MATCH($A438,'Hoja de Trabajo para listado'!$CD$155:$CD$1048576,0),MATCH((CUADRO!N$5&amp;$E438),'Hoja de Trabajo para listado'!$CD$151:$DC$151,0)),0)</f>
        <v>0</v>
      </c>
      <c r="O438" s="314">
        <f ca="1">+IFERROR(INDEX('Hoja de Trabajo para listado'!$A$155:$Z$1048576,MATCH($A438,'Hoja de Trabajo para listado'!$A$155:$A$1048576,0),MATCH((CUADRO!O$5&amp;$E438),'Hoja de Trabajo para listado'!$A$151:$Z$151,0)),0)+IFERROR(INDEX('Hoja de Trabajo para listado'!$AB$155:$BA$1048576,MATCH($A438,'Hoja de Trabajo para listado'!$AB$155:$AB$1048576,0),MATCH((CUADRO!O$5&amp;$E438),'Hoja de Trabajo para listado'!$AB$151:$BA$151,0)),0)+IFERROR(INDEX('Hoja de Trabajo para listado'!$BC$155:$CB$1048576,MATCH($A438,'Hoja de Trabajo para listado'!$BC$155:$BC$1048576,0),MATCH((CUADRO!O$5&amp;$E438),'Hoja de Trabajo para listado'!$BC$151:$CB$151,0)),0)+IFERROR(INDEX('Hoja de Trabajo para listado'!$DE$153:$DG$274,MATCH($A438,'Hoja de Trabajo para listado'!$DE$153:$DE$1048576,0),MATCH((CUADRO!O$5&amp;$E438),'Hoja de Trabajo para listado'!$DE$151:$DG$151,0)),0)+IFERROR(INDEX('Hoja de Trabajo para listado'!$CD$155:$DC$1048576,MATCH($A438,'Hoja de Trabajo para listado'!$CD$155:$CD$1048576,0),MATCH((CUADRO!O$5&amp;$E438),'Hoja de Trabajo para listado'!$CD$151:$DC$151,0)),0)</f>
        <v>0</v>
      </c>
      <c r="P438" s="314">
        <f ca="1">+IFERROR(INDEX('Hoja de Trabajo para listado'!$A$155:$Z$1048576,MATCH($A438,'Hoja de Trabajo para listado'!$A$155:$A$1048576,0),MATCH((CUADRO!P$5&amp;$E438),'Hoja de Trabajo para listado'!$A$151:$Z$151,0)),0)+IFERROR(INDEX('Hoja de Trabajo para listado'!$AB$155:$BA$1048576,MATCH($A438,'Hoja de Trabajo para listado'!$AB$155:$AB$1048576,0),MATCH((CUADRO!P$5&amp;$E438),'Hoja de Trabajo para listado'!$AB$151:$BA$151,0)),0)+IFERROR(INDEX('Hoja de Trabajo para listado'!$BC$155:$CB$1048576,MATCH($A438,'Hoja de Trabajo para listado'!$BC$155:$BC$1048576,0),MATCH((CUADRO!P$5&amp;$E438),'Hoja de Trabajo para listado'!$BC$151:$CB$151,0)),0)+IFERROR(INDEX('Hoja de Trabajo para listado'!$DE$153:$DG$274,MATCH($A438,'Hoja de Trabajo para listado'!$DE$153:$DE$1048576,0),MATCH((CUADRO!P$5&amp;$E438),'Hoja de Trabajo para listado'!$DE$151:$DG$151,0)),0)+IFERROR(INDEX('Hoja de Trabajo para listado'!$CD$155:$DC$1048576,MATCH($A438,'Hoja de Trabajo para listado'!$CD$155:$CD$1048576,0),MATCH((CUADRO!P$5&amp;$E438),'Hoja de Trabajo para listado'!$CD$151:$DC$151,0)),0)</f>
        <v>0</v>
      </c>
      <c r="Q438" s="314">
        <f ca="1">+IFERROR(INDEX('Hoja de Trabajo para listado'!$A$155:$Z$1048576,MATCH($A438,'Hoja de Trabajo para listado'!$A$155:$A$1048576,0),MATCH((CUADRO!Q$5&amp;$E438),'Hoja de Trabajo para listado'!$A$151:$Z$151,0)),0)+IFERROR(INDEX('Hoja de Trabajo para listado'!$AB$155:$BA$1048576,MATCH($A438,'Hoja de Trabajo para listado'!$AB$155:$AB$1048576,0),MATCH((CUADRO!Q$5&amp;$E438),'Hoja de Trabajo para listado'!$AB$151:$BA$151,0)),0)+IFERROR(INDEX('Hoja de Trabajo para listado'!$BC$155:$CB$1048576,MATCH($A438,'Hoja de Trabajo para listado'!$BC$155:$BC$1048576,0),MATCH((CUADRO!Q$5&amp;$E438),'Hoja de Trabajo para listado'!$BC$151:$CB$151,0)),0)+IFERROR(INDEX('Hoja de Trabajo para listado'!$DE$153:$DG$274,MATCH($A438,'Hoja de Trabajo para listado'!$DE$153:$DE$1048576,0),MATCH((CUADRO!Q$5&amp;$E438),'Hoja de Trabajo para listado'!$DE$151:$DG$151,0)),0)+IFERROR(INDEX('Hoja de Trabajo para listado'!$CD$155:$DC$1048576,MATCH($A438,'Hoja de Trabajo para listado'!$CD$155:$CD$1048576,0),MATCH((CUADRO!Q$5&amp;$E438),'Hoja de Trabajo para listado'!$CD$151:$DC$151,0)),0)</f>
        <v>0</v>
      </c>
      <c r="R438" s="314">
        <f t="shared" ca="1" si="12"/>
        <v>0</v>
      </c>
      <c r="S438" s="322"/>
      <c r="T438" s="314">
        <f ca="1">+T439</f>
        <v>0</v>
      </c>
      <c r="U438" s="313">
        <f t="shared" si="13"/>
        <v>1</v>
      </c>
      <c r="V438" s="319" t="str">
        <f>+VLOOKUP(A438,bd_lista!$A$3:$E$593,5,FALSE)</f>
        <v>Gobiernos Autonomos Municipales</v>
      </c>
      <c r="W438" s="425" t="str">
        <f>+V438</f>
        <v>Gobiernos Autonomos Municipales</v>
      </c>
    </row>
    <row r="439" spans="1:23" customFormat="1" ht="27" hidden="1" customHeight="1">
      <c r="A439" s="323">
        <v>1338</v>
      </c>
      <c r="B439" s="428"/>
      <c r="C439" s="318" t="str">
        <f>+VLOOKUP(A439,bd_lista!$A$3:$C$593,3,FALSE)</f>
        <v>Gobierno Autónomo Municipal de Arque</v>
      </c>
      <c r="D439" s="430"/>
      <c r="E439" s="347" t="s">
        <v>1419</v>
      </c>
      <c r="F439" s="314">
        <f ca="1">+IFERROR(INDEX('Hoja de Trabajo para listado'!$A$155:$Z$1048576,MATCH($A439,'Hoja de Trabajo para listado'!$A$155:$A$1048576,0),MATCH((CUADRO!F$5&amp;$E439),'Hoja de Trabajo para listado'!$A$151:$Z$151,0)),0)+IFERROR(INDEX('Hoja de Trabajo para listado'!$AB$155:$BA$1048576,MATCH($A439,'Hoja de Trabajo para listado'!$AB$155:$AB$1048576,0),MATCH((CUADRO!F$5&amp;$E439),'Hoja de Trabajo para listado'!$AB$151:$BA$151,0)),0)+IFERROR(INDEX('Hoja de Trabajo para listado'!$BC$155:$CB$1048576,MATCH($A439,'Hoja de Trabajo para listado'!$BC$155:$BC$1048576,0),MATCH((CUADRO!F$5&amp;$E439),'Hoja de Trabajo para listado'!$BC$151:$CB$151,0)),0)+IFERROR(INDEX('Hoja de Trabajo para listado'!$DE$153:$DG$274,MATCH($A439,'Hoja de Trabajo para listado'!$DE$153:$DE$1048576,0),MATCH((CUADRO!F$5&amp;$E439),'Hoja de Trabajo para listado'!$DE$151:$DG$151,0)),0)+IFERROR(INDEX('Hoja de Trabajo para listado'!$CD$155:$DC$1048576,MATCH($A439,'Hoja de Trabajo para listado'!$CD$155:$CD$1048576,0),MATCH((CUADRO!F$5&amp;$E439),'Hoja de Trabajo para listado'!$CD$151:$DC$151,0)),0)</f>
        <v>0</v>
      </c>
      <c r="G439" s="314">
        <f ca="1">+IFERROR(INDEX('Hoja de Trabajo para listado'!$A$155:$Z$1048576,MATCH($A439,'Hoja de Trabajo para listado'!$A$155:$A$1048576,0),MATCH((CUADRO!G$5&amp;$E439),'Hoja de Trabajo para listado'!$A$151:$Z$151,0)),0)+IFERROR(INDEX('Hoja de Trabajo para listado'!$AB$155:$BA$1048576,MATCH($A439,'Hoja de Trabajo para listado'!$AB$155:$AB$1048576,0),MATCH((CUADRO!G$5&amp;$E439),'Hoja de Trabajo para listado'!$AB$151:$BA$151,0)),0)+IFERROR(INDEX('Hoja de Trabajo para listado'!$BC$155:$CB$1048576,MATCH($A439,'Hoja de Trabajo para listado'!$BC$155:$BC$1048576,0),MATCH((CUADRO!G$5&amp;$E439),'Hoja de Trabajo para listado'!$BC$151:$CB$151,0)),0)+IFERROR(INDEX('Hoja de Trabajo para listado'!$DE$153:$DG$274,MATCH($A439,'Hoja de Trabajo para listado'!$DE$153:$DE$1048576,0),MATCH((CUADRO!G$5&amp;$E439),'Hoja de Trabajo para listado'!$DE$151:$DG$151,0)),0)+IFERROR(INDEX('Hoja de Trabajo para listado'!$CD$155:$DC$1048576,MATCH($A439,'Hoja de Trabajo para listado'!$CD$155:$CD$1048576,0),MATCH((CUADRO!G$5&amp;$E439),'Hoja de Trabajo para listado'!$CD$151:$DC$151,0)),0)</f>
        <v>0</v>
      </c>
      <c r="H439" s="314">
        <f ca="1">+IFERROR(INDEX('Hoja de Trabajo para listado'!$A$155:$Z$1048576,MATCH($A439,'Hoja de Trabajo para listado'!$A$155:$A$1048576,0),MATCH((CUADRO!H$5&amp;$E439),'Hoja de Trabajo para listado'!$A$151:$Z$151,0)),0)+IFERROR(INDEX('Hoja de Trabajo para listado'!$AB$155:$BA$1048576,MATCH($A439,'Hoja de Trabajo para listado'!$AB$155:$AB$1048576,0),MATCH((CUADRO!H$5&amp;$E439),'Hoja de Trabajo para listado'!$AB$151:$BA$151,0)),0)+IFERROR(INDEX('Hoja de Trabajo para listado'!$BC$155:$CB$1048576,MATCH($A439,'Hoja de Trabajo para listado'!$BC$155:$BC$1048576,0),MATCH((CUADRO!H$5&amp;$E439),'Hoja de Trabajo para listado'!$BC$151:$CB$151,0)),0)+IFERROR(INDEX('Hoja de Trabajo para listado'!$DE$153:$DG$274,MATCH($A439,'Hoja de Trabajo para listado'!$DE$153:$DE$1048576,0),MATCH((CUADRO!H$5&amp;$E439),'Hoja de Trabajo para listado'!$DE$151:$DG$151,0)),0)+IFERROR(INDEX('Hoja de Trabajo para listado'!$CD$155:$DC$1048576,MATCH($A439,'Hoja de Trabajo para listado'!$CD$155:$CD$1048576,0),MATCH((CUADRO!H$5&amp;$E439),'Hoja de Trabajo para listado'!$CD$151:$DC$151,0)),0)</f>
        <v>0</v>
      </c>
      <c r="I439" s="314">
        <f ca="1">+IFERROR(INDEX('Hoja de Trabajo para listado'!$A$155:$Z$1048576,MATCH($A439,'Hoja de Trabajo para listado'!$A$155:$A$1048576,0),MATCH((CUADRO!I$5&amp;$E439),'Hoja de Trabajo para listado'!$A$151:$Z$151,0)),0)+IFERROR(INDEX('Hoja de Trabajo para listado'!$AB$155:$BA$1048576,MATCH($A439,'Hoja de Trabajo para listado'!$AB$155:$AB$1048576,0),MATCH((CUADRO!I$5&amp;$E439),'Hoja de Trabajo para listado'!$AB$151:$BA$151,0)),0)+IFERROR(INDEX('Hoja de Trabajo para listado'!$BC$155:$CB$1048576,MATCH($A439,'Hoja de Trabajo para listado'!$BC$155:$BC$1048576,0),MATCH((CUADRO!I$5&amp;$E439),'Hoja de Trabajo para listado'!$BC$151:$CB$151,0)),0)+IFERROR(INDEX('Hoja de Trabajo para listado'!$DE$153:$DG$274,MATCH($A439,'Hoja de Trabajo para listado'!$DE$153:$DE$1048576,0),MATCH((CUADRO!I$5&amp;$E439),'Hoja de Trabajo para listado'!$DE$151:$DG$151,0)),0)+IFERROR(INDEX('Hoja de Trabajo para listado'!$CD$155:$DC$1048576,MATCH($A439,'Hoja de Trabajo para listado'!$CD$155:$CD$1048576,0),MATCH((CUADRO!I$5&amp;$E439),'Hoja de Trabajo para listado'!$CD$151:$DC$151,0)),0)</f>
        <v>0</v>
      </c>
      <c r="J439" s="314">
        <f ca="1">+IFERROR(INDEX('Hoja de Trabajo para listado'!$A$155:$Z$1048576,MATCH($A439,'Hoja de Trabajo para listado'!$A$155:$A$1048576,0),MATCH((CUADRO!J$5&amp;$E439),'Hoja de Trabajo para listado'!$A$151:$Z$151,0)),0)+IFERROR(INDEX('Hoja de Trabajo para listado'!$AB$155:$BA$1048576,MATCH($A439,'Hoja de Trabajo para listado'!$AB$155:$AB$1048576,0),MATCH((CUADRO!J$5&amp;$E439),'Hoja de Trabajo para listado'!$AB$151:$BA$151,0)),0)+IFERROR(INDEX('Hoja de Trabajo para listado'!$BC$155:$CB$1048576,MATCH($A439,'Hoja de Trabajo para listado'!$BC$155:$BC$1048576,0),MATCH((CUADRO!J$5&amp;$E439),'Hoja de Trabajo para listado'!$BC$151:$CB$151,0)),0)+IFERROR(INDEX('Hoja de Trabajo para listado'!$DE$153:$DG$274,MATCH($A439,'Hoja de Trabajo para listado'!$DE$153:$DE$1048576,0),MATCH((CUADRO!J$5&amp;$E439),'Hoja de Trabajo para listado'!$DE$151:$DG$151,0)),0)+IFERROR(INDEX('Hoja de Trabajo para listado'!$CD$155:$DC$1048576,MATCH($A439,'Hoja de Trabajo para listado'!$CD$155:$CD$1048576,0),MATCH((CUADRO!J$5&amp;$E439),'Hoja de Trabajo para listado'!$CD$151:$DC$151,0)),0)</f>
        <v>0</v>
      </c>
      <c r="K439" s="314">
        <f ca="1">+IFERROR(INDEX('Hoja de Trabajo para listado'!$A$155:$Z$1048576,MATCH($A439,'Hoja de Trabajo para listado'!$A$155:$A$1048576,0),MATCH((CUADRO!K$5&amp;$E439),'Hoja de Trabajo para listado'!$A$151:$Z$151,0)),0)+IFERROR(INDEX('Hoja de Trabajo para listado'!$AB$155:$BA$1048576,MATCH($A439,'Hoja de Trabajo para listado'!$AB$155:$AB$1048576,0),MATCH((CUADRO!K$5&amp;$E439),'Hoja de Trabajo para listado'!$AB$151:$BA$151,0)),0)+IFERROR(INDEX('Hoja de Trabajo para listado'!$BC$155:$CB$1048576,MATCH($A439,'Hoja de Trabajo para listado'!$BC$155:$BC$1048576,0),MATCH((CUADRO!K$5&amp;$E439),'Hoja de Trabajo para listado'!$BC$151:$CB$151,0)),0)+IFERROR(INDEX('Hoja de Trabajo para listado'!$DE$153:$DG$274,MATCH($A439,'Hoja de Trabajo para listado'!$DE$153:$DE$1048576,0),MATCH((CUADRO!K$5&amp;$E439),'Hoja de Trabajo para listado'!$DE$151:$DG$151,0)),0)+IFERROR(INDEX('Hoja de Trabajo para listado'!$CD$155:$DC$1048576,MATCH($A439,'Hoja de Trabajo para listado'!$CD$155:$CD$1048576,0),MATCH((CUADRO!K$5&amp;$E439),'Hoja de Trabajo para listado'!$CD$151:$DC$151,0)),0)</f>
        <v>0</v>
      </c>
      <c r="L439" s="314">
        <f ca="1">+IFERROR(INDEX('Hoja de Trabajo para listado'!$A$155:$Z$1048576,MATCH($A439,'Hoja de Trabajo para listado'!$A$155:$A$1048576,0),MATCH((CUADRO!L$5&amp;$E439),'Hoja de Trabajo para listado'!$A$151:$Z$151,0)),0)+IFERROR(INDEX('Hoja de Trabajo para listado'!$AB$155:$BA$1048576,MATCH($A439,'Hoja de Trabajo para listado'!$AB$155:$AB$1048576,0),MATCH((CUADRO!L$5&amp;$E439),'Hoja de Trabajo para listado'!$AB$151:$BA$151,0)),0)+IFERROR(INDEX('Hoja de Trabajo para listado'!$BC$155:$CB$1048576,MATCH($A439,'Hoja de Trabajo para listado'!$BC$155:$BC$1048576,0),MATCH((CUADRO!L$5&amp;$E439),'Hoja de Trabajo para listado'!$BC$151:$CB$151,0)),0)+IFERROR(INDEX('Hoja de Trabajo para listado'!$DE$153:$DG$274,MATCH($A439,'Hoja de Trabajo para listado'!$DE$153:$DE$1048576,0),MATCH((CUADRO!L$5&amp;$E439),'Hoja de Trabajo para listado'!$DE$151:$DG$151,0)),0)+IFERROR(INDEX('Hoja de Trabajo para listado'!$CD$155:$DC$1048576,MATCH($A439,'Hoja de Trabajo para listado'!$CD$155:$CD$1048576,0),MATCH((CUADRO!L$5&amp;$E439),'Hoja de Trabajo para listado'!$CD$151:$DC$151,0)),0)</f>
        <v>0</v>
      </c>
      <c r="M439" s="314">
        <f ca="1">+IFERROR(INDEX('Hoja de Trabajo para listado'!$A$155:$Z$1048576,MATCH($A439,'Hoja de Trabajo para listado'!$A$155:$A$1048576,0),MATCH((CUADRO!M$5&amp;$E439),'Hoja de Trabajo para listado'!$A$151:$Z$151,0)),0)+IFERROR(INDEX('Hoja de Trabajo para listado'!$AB$155:$BA$1048576,MATCH($A439,'Hoja de Trabajo para listado'!$AB$155:$AB$1048576,0),MATCH((CUADRO!M$5&amp;$E439),'Hoja de Trabajo para listado'!$AB$151:$BA$151,0)),0)+IFERROR(INDEX('Hoja de Trabajo para listado'!$BC$155:$CB$1048576,MATCH($A439,'Hoja de Trabajo para listado'!$BC$155:$BC$1048576,0),MATCH((CUADRO!M$5&amp;$E439),'Hoja de Trabajo para listado'!$BC$151:$CB$151,0)),0)+IFERROR(INDEX('Hoja de Trabajo para listado'!$DE$153:$DG$274,MATCH($A439,'Hoja de Trabajo para listado'!$DE$153:$DE$1048576,0),MATCH((CUADRO!M$5&amp;$E439),'Hoja de Trabajo para listado'!$DE$151:$DG$151,0)),0)+IFERROR(INDEX('Hoja de Trabajo para listado'!$CD$155:$DC$1048576,MATCH($A439,'Hoja de Trabajo para listado'!$CD$155:$CD$1048576,0),MATCH((CUADRO!M$5&amp;$E439),'Hoja de Trabajo para listado'!$CD$151:$DC$151,0)),0)</f>
        <v>0</v>
      </c>
      <c r="N439" s="314">
        <f ca="1">+IFERROR(INDEX('Hoja de Trabajo para listado'!$A$155:$Z$1048576,MATCH($A439,'Hoja de Trabajo para listado'!$A$155:$A$1048576,0),MATCH((CUADRO!N$5&amp;$E439),'Hoja de Trabajo para listado'!$A$151:$Z$151,0)),0)+IFERROR(INDEX('Hoja de Trabajo para listado'!$AB$155:$BA$1048576,MATCH($A439,'Hoja de Trabajo para listado'!$AB$155:$AB$1048576,0),MATCH((CUADRO!N$5&amp;$E439),'Hoja de Trabajo para listado'!$AB$151:$BA$151,0)),0)+IFERROR(INDEX('Hoja de Trabajo para listado'!$BC$155:$CB$1048576,MATCH($A439,'Hoja de Trabajo para listado'!$BC$155:$BC$1048576,0),MATCH((CUADRO!N$5&amp;$E439),'Hoja de Trabajo para listado'!$BC$151:$CB$151,0)),0)+IFERROR(INDEX('Hoja de Trabajo para listado'!$DE$153:$DG$274,MATCH($A439,'Hoja de Trabajo para listado'!$DE$153:$DE$1048576,0),MATCH((CUADRO!N$5&amp;$E439),'Hoja de Trabajo para listado'!$DE$151:$DG$151,0)),0)+IFERROR(INDEX('Hoja de Trabajo para listado'!$CD$155:$DC$1048576,MATCH($A439,'Hoja de Trabajo para listado'!$CD$155:$CD$1048576,0),MATCH((CUADRO!N$5&amp;$E439),'Hoja de Trabajo para listado'!$CD$151:$DC$151,0)),0)</f>
        <v>0</v>
      </c>
      <c r="O439" s="314">
        <f ca="1">+IFERROR(INDEX('Hoja de Trabajo para listado'!$A$155:$Z$1048576,MATCH($A439,'Hoja de Trabajo para listado'!$A$155:$A$1048576,0),MATCH((CUADRO!O$5&amp;$E439),'Hoja de Trabajo para listado'!$A$151:$Z$151,0)),0)+IFERROR(INDEX('Hoja de Trabajo para listado'!$AB$155:$BA$1048576,MATCH($A439,'Hoja de Trabajo para listado'!$AB$155:$AB$1048576,0),MATCH((CUADRO!O$5&amp;$E439),'Hoja de Trabajo para listado'!$AB$151:$BA$151,0)),0)+IFERROR(INDEX('Hoja de Trabajo para listado'!$BC$155:$CB$1048576,MATCH($A439,'Hoja de Trabajo para listado'!$BC$155:$BC$1048576,0),MATCH((CUADRO!O$5&amp;$E439),'Hoja de Trabajo para listado'!$BC$151:$CB$151,0)),0)+IFERROR(INDEX('Hoja de Trabajo para listado'!$DE$153:$DG$274,MATCH($A439,'Hoja de Trabajo para listado'!$DE$153:$DE$1048576,0),MATCH((CUADRO!O$5&amp;$E439),'Hoja de Trabajo para listado'!$DE$151:$DG$151,0)),0)+IFERROR(INDEX('Hoja de Trabajo para listado'!$CD$155:$DC$1048576,MATCH($A439,'Hoja de Trabajo para listado'!$CD$155:$CD$1048576,0),MATCH((CUADRO!O$5&amp;$E439),'Hoja de Trabajo para listado'!$CD$151:$DC$151,0)),0)</f>
        <v>0</v>
      </c>
      <c r="P439" s="314">
        <f ca="1">+IFERROR(INDEX('Hoja de Trabajo para listado'!$A$155:$Z$1048576,MATCH($A439,'Hoja de Trabajo para listado'!$A$155:$A$1048576,0),MATCH((CUADRO!P$5&amp;$E439),'Hoja de Trabajo para listado'!$A$151:$Z$151,0)),0)+IFERROR(INDEX('Hoja de Trabajo para listado'!$AB$155:$BA$1048576,MATCH($A439,'Hoja de Trabajo para listado'!$AB$155:$AB$1048576,0),MATCH((CUADRO!P$5&amp;$E439),'Hoja de Trabajo para listado'!$AB$151:$BA$151,0)),0)+IFERROR(INDEX('Hoja de Trabajo para listado'!$BC$155:$CB$1048576,MATCH($A439,'Hoja de Trabajo para listado'!$BC$155:$BC$1048576,0),MATCH((CUADRO!P$5&amp;$E439),'Hoja de Trabajo para listado'!$BC$151:$CB$151,0)),0)+IFERROR(INDEX('Hoja de Trabajo para listado'!$DE$153:$DG$274,MATCH($A439,'Hoja de Trabajo para listado'!$DE$153:$DE$1048576,0),MATCH((CUADRO!P$5&amp;$E439),'Hoja de Trabajo para listado'!$DE$151:$DG$151,0)),0)+IFERROR(INDEX('Hoja de Trabajo para listado'!$CD$155:$DC$1048576,MATCH($A439,'Hoja de Trabajo para listado'!$CD$155:$CD$1048576,0),MATCH((CUADRO!P$5&amp;$E439),'Hoja de Trabajo para listado'!$CD$151:$DC$151,0)),0)</f>
        <v>0</v>
      </c>
      <c r="Q439" s="314">
        <f ca="1">+IFERROR(INDEX('Hoja de Trabajo para listado'!$A$155:$Z$1048576,MATCH($A439,'Hoja de Trabajo para listado'!$A$155:$A$1048576,0),MATCH((CUADRO!Q$5&amp;$E439),'Hoja de Trabajo para listado'!$A$151:$Z$151,0)),0)+IFERROR(INDEX('Hoja de Trabajo para listado'!$AB$155:$BA$1048576,MATCH($A439,'Hoja de Trabajo para listado'!$AB$155:$AB$1048576,0),MATCH((CUADRO!Q$5&amp;$E439),'Hoja de Trabajo para listado'!$AB$151:$BA$151,0)),0)+IFERROR(INDEX('Hoja de Trabajo para listado'!$BC$155:$CB$1048576,MATCH($A439,'Hoja de Trabajo para listado'!$BC$155:$BC$1048576,0),MATCH((CUADRO!Q$5&amp;$E439),'Hoja de Trabajo para listado'!$BC$151:$CB$151,0)),0)+IFERROR(INDEX('Hoja de Trabajo para listado'!$DE$153:$DG$274,MATCH($A439,'Hoja de Trabajo para listado'!$DE$153:$DE$1048576,0),MATCH((CUADRO!Q$5&amp;$E439),'Hoja de Trabajo para listado'!$DE$151:$DG$151,0)),0)+IFERROR(INDEX('Hoja de Trabajo para listado'!$CD$155:$DC$1048576,MATCH($A439,'Hoja de Trabajo para listado'!$CD$155:$CD$1048576,0),MATCH((CUADRO!Q$5&amp;$E439),'Hoja de Trabajo para listado'!$CD$151:$DC$151,0)),0)</f>
        <v>0</v>
      </c>
      <c r="R439" s="314">
        <f t="shared" ca="1" si="12"/>
        <v>0</v>
      </c>
      <c r="S439" s="322">
        <f ca="1">+R438+R439</f>
        <v>0</v>
      </c>
      <c r="T439" s="314">
        <f ca="1">+S439</f>
        <v>0</v>
      </c>
      <c r="U439" s="313">
        <f t="shared" si="13"/>
        <v>2</v>
      </c>
      <c r="V439" s="319" t="str">
        <f>+VLOOKUP(A439,bd_lista!$A$3:$E$593,5,FALSE)</f>
        <v>Gobiernos Autonomos Municipales</v>
      </c>
      <c r="W439" s="426"/>
    </row>
    <row r="440" spans="1:23" customFormat="1" ht="27" hidden="1" customHeight="1">
      <c r="A440" s="323">
        <v>1339</v>
      </c>
      <c r="B440" s="427">
        <f>+A440</f>
        <v>1339</v>
      </c>
      <c r="C440" s="318" t="str">
        <f>+VLOOKUP(A440,bd_lista!$A$3:$C$593,3,FALSE)</f>
        <v>Gobierno Autónomo Municipal de Tacopaya</v>
      </c>
      <c r="D440" s="429" t="str">
        <f>+C440</f>
        <v>Gobierno Autónomo Municipal de Tacopaya</v>
      </c>
      <c r="E440" s="346" t="s">
        <v>1418</v>
      </c>
      <c r="F440" s="314">
        <f ca="1">+IFERROR(INDEX('Hoja de Trabajo para listado'!$A$155:$Z$1048576,MATCH($A440,'Hoja de Trabajo para listado'!$A$155:$A$1048576,0),MATCH((CUADRO!F$5&amp;$E440),'Hoja de Trabajo para listado'!$A$151:$Z$151,0)),0)+IFERROR(INDEX('Hoja de Trabajo para listado'!$AB$155:$BA$1048576,MATCH($A440,'Hoja de Trabajo para listado'!$AB$155:$AB$1048576,0),MATCH((CUADRO!F$5&amp;$E440),'Hoja de Trabajo para listado'!$AB$151:$BA$151,0)),0)+IFERROR(INDEX('Hoja de Trabajo para listado'!$BC$155:$CB$1048576,MATCH($A440,'Hoja de Trabajo para listado'!$BC$155:$BC$1048576,0),MATCH((CUADRO!F$5&amp;$E440),'Hoja de Trabajo para listado'!$BC$151:$CB$151,0)),0)+IFERROR(INDEX('Hoja de Trabajo para listado'!$DE$153:$DG$274,MATCH($A440,'Hoja de Trabajo para listado'!$DE$153:$DE$1048576,0),MATCH((CUADRO!F$5&amp;$E440),'Hoja de Trabajo para listado'!$DE$151:$DG$151,0)),0)+IFERROR(INDEX('Hoja de Trabajo para listado'!$CD$155:$DC$1048576,MATCH($A440,'Hoja de Trabajo para listado'!$CD$155:$CD$1048576,0),MATCH((CUADRO!F$5&amp;$E440),'Hoja de Trabajo para listado'!$CD$151:$DC$151,0)),0)</f>
        <v>0</v>
      </c>
      <c r="G440" s="314">
        <f ca="1">+IFERROR(INDEX('Hoja de Trabajo para listado'!$A$155:$Z$1048576,MATCH($A440,'Hoja de Trabajo para listado'!$A$155:$A$1048576,0),MATCH((CUADRO!G$5&amp;$E440),'Hoja de Trabajo para listado'!$A$151:$Z$151,0)),0)+IFERROR(INDEX('Hoja de Trabajo para listado'!$AB$155:$BA$1048576,MATCH($A440,'Hoja de Trabajo para listado'!$AB$155:$AB$1048576,0),MATCH((CUADRO!G$5&amp;$E440),'Hoja de Trabajo para listado'!$AB$151:$BA$151,0)),0)+IFERROR(INDEX('Hoja de Trabajo para listado'!$BC$155:$CB$1048576,MATCH($A440,'Hoja de Trabajo para listado'!$BC$155:$BC$1048576,0),MATCH((CUADRO!G$5&amp;$E440),'Hoja de Trabajo para listado'!$BC$151:$CB$151,0)),0)+IFERROR(INDEX('Hoja de Trabajo para listado'!$DE$153:$DG$274,MATCH($A440,'Hoja de Trabajo para listado'!$DE$153:$DE$1048576,0),MATCH((CUADRO!G$5&amp;$E440),'Hoja de Trabajo para listado'!$DE$151:$DG$151,0)),0)+IFERROR(INDEX('Hoja de Trabajo para listado'!$CD$155:$DC$1048576,MATCH($A440,'Hoja de Trabajo para listado'!$CD$155:$CD$1048576,0),MATCH((CUADRO!G$5&amp;$E440),'Hoja de Trabajo para listado'!$CD$151:$DC$151,0)),0)</f>
        <v>0</v>
      </c>
      <c r="H440" s="314">
        <f ca="1">+IFERROR(INDEX('Hoja de Trabajo para listado'!$A$155:$Z$1048576,MATCH($A440,'Hoja de Trabajo para listado'!$A$155:$A$1048576,0),MATCH((CUADRO!H$5&amp;$E440),'Hoja de Trabajo para listado'!$A$151:$Z$151,0)),0)+IFERROR(INDEX('Hoja de Trabajo para listado'!$AB$155:$BA$1048576,MATCH($A440,'Hoja de Trabajo para listado'!$AB$155:$AB$1048576,0),MATCH((CUADRO!H$5&amp;$E440),'Hoja de Trabajo para listado'!$AB$151:$BA$151,0)),0)+IFERROR(INDEX('Hoja de Trabajo para listado'!$BC$155:$CB$1048576,MATCH($A440,'Hoja de Trabajo para listado'!$BC$155:$BC$1048576,0),MATCH((CUADRO!H$5&amp;$E440),'Hoja de Trabajo para listado'!$BC$151:$CB$151,0)),0)+IFERROR(INDEX('Hoja de Trabajo para listado'!$DE$153:$DG$274,MATCH($A440,'Hoja de Trabajo para listado'!$DE$153:$DE$1048576,0),MATCH((CUADRO!H$5&amp;$E440),'Hoja de Trabajo para listado'!$DE$151:$DG$151,0)),0)+IFERROR(INDEX('Hoja de Trabajo para listado'!$CD$155:$DC$1048576,MATCH($A440,'Hoja de Trabajo para listado'!$CD$155:$CD$1048576,0),MATCH((CUADRO!H$5&amp;$E440),'Hoja de Trabajo para listado'!$CD$151:$DC$151,0)),0)</f>
        <v>0</v>
      </c>
      <c r="I440" s="314">
        <f ca="1">+IFERROR(INDEX('Hoja de Trabajo para listado'!$A$155:$Z$1048576,MATCH($A440,'Hoja de Trabajo para listado'!$A$155:$A$1048576,0),MATCH((CUADRO!I$5&amp;$E440),'Hoja de Trabajo para listado'!$A$151:$Z$151,0)),0)+IFERROR(INDEX('Hoja de Trabajo para listado'!$AB$155:$BA$1048576,MATCH($A440,'Hoja de Trabajo para listado'!$AB$155:$AB$1048576,0),MATCH((CUADRO!I$5&amp;$E440),'Hoja de Trabajo para listado'!$AB$151:$BA$151,0)),0)+IFERROR(INDEX('Hoja de Trabajo para listado'!$BC$155:$CB$1048576,MATCH($A440,'Hoja de Trabajo para listado'!$BC$155:$BC$1048576,0),MATCH((CUADRO!I$5&amp;$E440),'Hoja de Trabajo para listado'!$BC$151:$CB$151,0)),0)+IFERROR(INDEX('Hoja de Trabajo para listado'!$DE$153:$DG$274,MATCH($A440,'Hoja de Trabajo para listado'!$DE$153:$DE$1048576,0),MATCH((CUADRO!I$5&amp;$E440),'Hoja de Trabajo para listado'!$DE$151:$DG$151,0)),0)+IFERROR(INDEX('Hoja de Trabajo para listado'!$CD$155:$DC$1048576,MATCH($A440,'Hoja de Trabajo para listado'!$CD$155:$CD$1048576,0),MATCH((CUADRO!I$5&amp;$E440),'Hoja de Trabajo para listado'!$CD$151:$DC$151,0)),0)</f>
        <v>0</v>
      </c>
      <c r="J440" s="314">
        <f ca="1">+IFERROR(INDEX('Hoja de Trabajo para listado'!$A$155:$Z$1048576,MATCH($A440,'Hoja de Trabajo para listado'!$A$155:$A$1048576,0),MATCH((CUADRO!J$5&amp;$E440),'Hoja de Trabajo para listado'!$A$151:$Z$151,0)),0)+IFERROR(INDEX('Hoja de Trabajo para listado'!$AB$155:$BA$1048576,MATCH($A440,'Hoja de Trabajo para listado'!$AB$155:$AB$1048576,0),MATCH((CUADRO!J$5&amp;$E440),'Hoja de Trabajo para listado'!$AB$151:$BA$151,0)),0)+IFERROR(INDEX('Hoja de Trabajo para listado'!$BC$155:$CB$1048576,MATCH($A440,'Hoja de Trabajo para listado'!$BC$155:$BC$1048576,0),MATCH((CUADRO!J$5&amp;$E440),'Hoja de Trabajo para listado'!$BC$151:$CB$151,0)),0)+IFERROR(INDEX('Hoja de Trabajo para listado'!$DE$153:$DG$274,MATCH($A440,'Hoja de Trabajo para listado'!$DE$153:$DE$1048576,0),MATCH((CUADRO!J$5&amp;$E440),'Hoja de Trabajo para listado'!$DE$151:$DG$151,0)),0)+IFERROR(INDEX('Hoja de Trabajo para listado'!$CD$155:$DC$1048576,MATCH($A440,'Hoja de Trabajo para listado'!$CD$155:$CD$1048576,0),MATCH((CUADRO!J$5&amp;$E440),'Hoja de Trabajo para listado'!$CD$151:$DC$151,0)),0)</f>
        <v>0</v>
      </c>
      <c r="K440" s="314">
        <f ca="1">+IFERROR(INDEX('Hoja de Trabajo para listado'!$A$155:$Z$1048576,MATCH($A440,'Hoja de Trabajo para listado'!$A$155:$A$1048576,0),MATCH((CUADRO!K$5&amp;$E440),'Hoja de Trabajo para listado'!$A$151:$Z$151,0)),0)+IFERROR(INDEX('Hoja de Trabajo para listado'!$AB$155:$BA$1048576,MATCH($A440,'Hoja de Trabajo para listado'!$AB$155:$AB$1048576,0),MATCH((CUADRO!K$5&amp;$E440),'Hoja de Trabajo para listado'!$AB$151:$BA$151,0)),0)+IFERROR(INDEX('Hoja de Trabajo para listado'!$BC$155:$CB$1048576,MATCH($A440,'Hoja de Trabajo para listado'!$BC$155:$BC$1048576,0),MATCH((CUADRO!K$5&amp;$E440),'Hoja de Trabajo para listado'!$BC$151:$CB$151,0)),0)+IFERROR(INDEX('Hoja de Trabajo para listado'!$DE$153:$DG$274,MATCH($A440,'Hoja de Trabajo para listado'!$DE$153:$DE$1048576,0),MATCH((CUADRO!K$5&amp;$E440),'Hoja de Trabajo para listado'!$DE$151:$DG$151,0)),0)+IFERROR(INDEX('Hoja de Trabajo para listado'!$CD$155:$DC$1048576,MATCH($A440,'Hoja de Trabajo para listado'!$CD$155:$CD$1048576,0),MATCH((CUADRO!K$5&amp;$E440),'Hoja de Trabajo para listado'!$CD$151:$DC$151,0)),0)</f>
        <v>0</v>
      </c>
      <c r="L440" s="314">
        <f ca="1">+IFERROR(INDEX('Hoja de Trabajo para listado'!$A$155:$Z$1048576,MATCH($A440,'Hoja de Trabajo para listado'!$A$155:$A$1048576,0),MATCH((CUADRO!L$5&amp;$E440),'Hoja de Trabajo para listado'!$A$151:$Z$151,0)),0)+IFERROR(INDEX('Hoja de Trabajo para listado'!$AB$155:$BA$1048576,MATCH($A440,'Hoja de Trabajo para listado'!$AB$155:$AB$1048576,0),MATCH((CUADRO!L$5&amp;$E440),'Hoja de Trabajo para listado'!$AB$151:$BA$151,0)),0)+IFERROR(INDEX('Hoja de Trabajo para listado'!$BC$155:$CB$1048576,MATCH($A440,'Hoja de Trabajo para listado'!$BC$155:$BC$1048576,0),MATCH((CUADRO!L$5&amp;$E440),'Hoja de Trabajo para listado'!$BC$151:$CB$151,0)),0)+IFERROR(INDEX('Hoja de Trabajo para listado'!$DE$153:$DG$274,MATCH($A440,'Hoja de Trabajo para listado'!$DE$153:$DE$1048576,0),MATCH((CUADRO!L$5&amp;$E440),'Hoja de Trabajo para listado'!$DE$151:$DG$151,0)),0)+IFERROR(INDEX('Hoja de Trabajo para listado'!$CD$155:$DC$1048576,MATCH($A440,'Hoja de Trabajo para listado'!$CD$155:$CD$1048576,0),MATCH((CUADRO!L$5&amp;$E440),'Hoja de Trabajo para listado'!$CD$151:$DC$151,0)),0)</f>
        <v>0</v>
      </c>
      <c r="M440" s="314">
        <f ca="1">+IFERROR(INDEX('Hoja de Trabajo para listado'!$A$155:$Z$1048576,MATCH($A440,'Hoja de Trabajo para listado'!$A$155:$A$1048576,0),MATCH((CUADRO!M$5&amp;$E440),'Hoja de Trabajo para listado'!$A$151:$Z$151,0)),0)+IFERROR(INDEX('Hoja de Trabajo para listado'!$AB$155:$BA$1048576,MATCH($A440,'Hoja de Trabajo para listado'!$AB$155:$AB$1048576,0),MATCH((CUADRO!M$5&amp;$E440),'Hoja de Trabajo para listado'!$AB$151:$BA$151,0)),0)+IFERROR(INDEX('Hoja de Trabajo para listado'!$BC$155:$CB$1048576,MATCH($A440,'Hoja de Trabajo para listado'!$BC$155:$BC$1048576,0),MATCH((CUADRO!M$5&amp;$E440),'Hoja de Trabajo para listado'!$BC$151:$CB$151,0)),0)+IFERROR(INDEX('Hoja de Trabajo para listado'!$DE$153:$DG$274,MATCH($A440,'Hoja de Trabajo para listado'!$DE$153:$DE$1048576,0),MATCH((CUADRO!M$5&amp;$E440),'Hoja de Trabajo para listado'!$DE$151:$DG$151,0)),0)+IFERROR(INDEX('Hoja de Trabajo para listado'!$CD$155:$DC$1048576,MATCH($A440,'Hoja de Trabajo para listado'!$CD$155:$CD$1048576,0),MATCH((CUADRO!M$5&amp;$E440),'Hoja de Trabajo para listado'!$CD$151:$DC$151,0)),0)</f>
        <v>0</v>
      </c>
      <c r="N440" s="314">
        <f ca="1">+IFERROR(INDEX('Hoja de Trabajo para listado'!$A$155:$Z$1048576,MATCH($A440,'Hoja de Trabajo para listado'!$A$155:$A$1048576,0),MATCH((CUADRO!N$5&amp;$E440),'Hoja de Trabajo para listado'!$A$151:$Z$151,0)),0)+IFERROR(INDEX('Hoja de Trabajo para listado'!$AB$155:$BA$1048576,MATCH($A440,'Hoja de Trabajo para listado'!$AB$155:$AB$1048576,0),MATCH((CUADRO!N$5&amp;$E440),'Hoja de Trabajo para listado'!$AB$151:$BA$151,0)),0)+IFERROR(INDEX('Hoja de Trabajo para listado'!$BC$155:$CB$1048576,MATCH($A440,'Hoja de Trabajo para listado'!$BC$155:$BC$1048576,0),MATCH((CUADRO!N$5&amp;$E440),'Hoja de Trabajo para listado'!$BC$151:$CB$151,0)),0)+IFERROR(INDEX('Hoja de Trabajo para listado'!$DE$153:$DG$274,MATCH($A440,'Hoja de Trabajo para listado'!$DE$153:$DE$1048576,0),MATCH((CUADRO!N$5&amp;$E440),'Hoja de Trabajo para listado'!$DE$151:$DG$151,0)),0)+IFERROR(INDEX('Hoja de Trabajo para listado'!$CD$155:$DC$1048576,MATCH($A440,'Hoja de Trabajo para listado'!$CD$155:$CD$1048576,0),MATCH((CUADRO!N$5&amp;$E440),'Hoja de Trabajo para listado'!$CD$151:$DC$151,0)),0)</f>
        <v>0</v>
      </c>
      <c r="O440" s="314">
        <f ca="1">+IFERROR(INDEX('Hoja de Trabajo para listado'!$A$155:$Z$1048576,MATCH($A440,'Hoja de Trabajo para listado'!$A$155:$A$1048576,0),MATCH((CUADRO!O$5&amp;$E440),'Hoja de Trabajo para listado'!$A$151:$Z$151,0)),0)+IFERROR(INDEX('Hoja de Trabajo para listado'!$AB$155:$BA$1048576,MATCH($A440,'Hoja de Trabajo para listado'!$AB$155:$AB$1048576,0),MATCH((CUADRO!O$5&amp;$E440),'Hoja de Trabajo para listado'!$AB$151:$BA$151,0)),0)+IFERROR(INDEX('Hoja de Trabajo para listado'!$BC$155:$CB$1048576,MATCH($A440,'Hoja de Trabajo para listado'!$BC$155:$BC$1048576,0),MATCH((CUADRO!O$5&amp;$E440),'Hoja de Trabajo para listado'!$BC$151:$CB$151,0)),0)+IFERROR(INDEX('Hoja de Trabajo para listado'!$DE$153:$DG$274,MATCH($A440,'Hoja de Trabajo para listado'!$DE$153:$DE$1048576,0),MATCH((CUADRO!O$5&amp;$E440),'Hoja de Trabajo para listado'!$DE$151:$DG$151,0)),0)+IFERROR(INDEX('Hoja de Trabajo para listado'!$CD$155:$DC$1048576,MATCH($A440,'Hoja de Trabajo para listado'!$CD$155:$CD$1048576,0),MATCH((CUADRO!O$5&amp;$E440),'Hoja de Trabajo para listado'!$CD$151:$DC$151,0)),0)</f>
        <v>0</v>
      </c>
      <c r="P440" s="314">
        <f ca="1">+IFERROR(INDEX('Hoja de Trabajo para listado'!$A$155:$Z$1048576,MATCH($A440,'Hoja de Trabajo para listado'!$A$155:$A$1048576,0),MATCH((CUADRO!P$5&amp;$E440),'Hoja de Trabajo para listado'!$A$151:$Z$151,0)),0)+IFERROR(INDEX('Hoja de Trabajo para listado'!$AB$155:$BA$1048576,MATCH($A440,'Hoja de Trabajo para listado'!$AB$155:$AB$1048576,0),MATCH((CUADRO!P$5&amp;$E440),'Hoja de Trabajo para listado'!$AB$151:$BA$151,0)),0)+IFERROR(INDEX('Hoja de Trabajo para listado'!$BC$155:$CB$1048576,MATCH($A440,'Hoja de Trabajo para listado'!$BC$155:$BC$1048576,0),MATCH((CUADRO!P$5&amp;$E440),'Hoja de Trabajo para listado'!$BC$151:$CB$151,0)),0)+IFERROR(INDEX('Hoja de Trabajo para listado'!$DE$153:$DG$274,MATCH($A440,'Hoja de Trabajo para listado'!$DE$153:$DE$1048576,0),MATCH((CUADRO!P$5&amp;$E440),'Hoja de Trabajo para listado'!$DE$151:$DG$151,0)),0)+IFERROR(INDEX('Hoja de Trabajo para listado'!$CD$155:$DC$1048576,MATCH($A440,'Hoja de Trabajo para listado'!$CD$155:$CD$1048576,0),MATCH((CUADRO!P$5&amp;$E440),'Hoja de Trabajo para listado'!$CD$151:$DC$151,0)),0)</f>
        <v>0</v>
      </c>
      <c r="Q440" s="314">
        <f ca="1">+IFERROR(INDEX('Hoja de Trabajo para listado'!$A$155:$Z$1048576,MATCH($A440,'Hoja de Trabajo para listado'!$A$155:$A$1048576,0),MATCH((CUADRO!Q$5&amp;$E440),'Hoja de Trabajo para listado'!$A$151:$Z$151,0)),0)+IFERROR(INDEX('Hoja de Trabajo para listado'!$AB$155:$BA$1048576,MATCH($A440,'Hoja de Trabajo para listado'!$AB$155:$AB$1048576,0),MATCH((CUADRO!Q$5&amp;$E440),'Hoja de Trabajo para listado'!$AB$151:$BA$151,0)),0)+IFERROR(INDEX('Hoja de Trabajo para listado'!$BC$155:$CB$1048576,MATCH($A440,'Hoja de Trabajo para listado'!$BC$155:$BC$1048576,0),MATCH((CUADRO!Q$5&amp;$E440),'Hoja de Trabajo para listado'!$BC$151:$CB$151,0)),0)+IFERROR(INDEX('Hoja de Trabajo para listado'!$DE$153:$DG$274,MATCH($A440,'Hoja de Trabajo para listado'!$DE$153:$DE$1048576,0),MATCH((CUADRO!Q$5&amp;$E440),'Hoja de Trabajo para listado'!$DE$151:$DG$151,0)),0)+IFERROR(INDEX('Hoja de Trabajo para listado'!$CD$155:$DC$1048576,MATCH($A440,'Hoja de Trabajo para listado'!$CD$155:$CD$1048576,0),MATCH((CUADRO!Q$5&amp;$E440),'Hoja de Trabajo para listado'!$CD$151:$DC$151,0)),0)</f>
        <v>0</v>
      </c>
      <c r="R440" s="314">
        <f t="shared" ca="1" si="12"/>
        <v>0</v>
      </c>
      <c r="S440" s="322"/>
      <c r="T440" s="314">
        <f ca="1">+T441</f>
        <v>0</v>
      </c>
      <c r="U440" s="313">
        <f t="shared" si="13"/>
        <v>1</v>
      </c>
      <c r="V440" s="319" t="str">
        <f>+VLOOKUP(A440,bd_lista!$A$3:$E$593,5,FALSE)</f>
        <v>Gobiernos Autonomos Municipales</v>
      </c>
      <c r="W440" s="425" t="str">
        <f>+V440</f>
        <v>Gobiernos Autonomos Municipales</v>
      </c>
    </row>
    <row r="441" spans="1:23" customFormat="1" ht="27" hidden="1" customHeight="1">
      <c r="A441" s="323">
        <v>1339</v>
      </c>
      <c r="B441" s="428"/>
      <c r="C441" s="318" t="str">
        <f>+VLOOKUP(A441,bd_lista!$A$3:$C$593,3,FALSE)</f>
        <v>Gobierno Autónomo Municipal de Tacopaya</v>
      </c>
      <c r="D441" s="430"/>
      <c r="E441" s="347" t="s">
        <v>1419</v>
      </c>
      <c r="F441" s="314">
        <f ca="1">+IFERROR(INDEX('Hoja de Trabajo para listado'!$A$155:$Z$1048576,MATCH($A441,'Hoja de Trabajo para listado'!$A$155:$A$1048576,0),MATCH((CUADRO!F$5&amp;$E441),'Hoja de Trabajo para listado'!$A$151:$Z$151,0)),0)+IFERROR(INDEX('Hoja de Trabajo para listado'!$AB$155:$BA$1048576,MATCH($A441,'Hoja de Trabajo para listado'!$AB$155:$AB$1048576,0),MATCH((CUADRO!F$5&amp;$E441),'Hoja de Trabajo para listado'!$AB$151:$BA$151,0)),0)+IFERROR(INDEX('Hoja de Trabajo para listado'!$BC$155:$CB$1048576,MATCH($A441,'Hoja de Trabajo para listado'!$BC$155:$BC$1048576,0),MATCH((CUADRO!F$5&amp;$E441),'Hoja de Trabajo para listado'!$BC$151:$CB$151,0)),0)+IFERROR(INDEX('Hoja de Trabajo para listado'!$DE$153:$DG$274,MATCH($A441,'Hoja de Trabajo para listado'!$DE$153:$DE$1048576,0),MATCH((CUADRO!F$5&amp;$E441),'Hoja de Trabajo para listado'!$DE$151:$DG$151,0)),0)+IFERROR(INDEX('Hoja de Trabajo para listado'!$CD$155:$DC$1048576,MATCH($A441,'Hoja de Trabajo para listado'!$CD$155:$CD$1048576,0),MATCH((CUADRO!F$5&amp;$E441),'Hoja de Trabajo para listado'!$CD$151:$DC$151,0)),0)</f>
        <v>0</v>
      </c>
      <c r="G441" s="314">
        <f ca="1">+IFERROR(INDEX('Hoja de Trabajo para listado'!$A$155:$Z$1048576,MATCH($A441,'Hoja de Trabajo para listado'!$A$155:$A$1048576,0),MATCH((CUADRO!G$5&amp;$E441),'Hoja de Trabajo para listado'!$A$151:$Z$151,0)),0)+IFERROR(INDEX('Hoja de Trabajo para listado'!$AB$155:$BA$1048576,MATCH($A441,'Hoja de Trabajo para listado'!$AB$155:$AB$1048576,0),MATCH((CUADRO!G$5&amp;$E441),'Hoja de Trabajo para listado'!$AB$151:$BA$151,0)),0)+IFERROR(INDEX('Hoja de Trabajo para listado'!$BC$155:$CB$1048576,MATCH($A441,'Hoja de Trabajo para listado'!$BC$155:$BC$1048576,0),MATCH((CUADRO!G$5&amp;$E441),'Hoja de Trabajo para listado'!$BC$151:$CB$151,0)),0)+IFERROR(INDEX('Hoja de Trabajo para listado'!$DE$153:$DG$274,MATCH($A441,'Hoja de Trabajo para listado'!$DE$153:$DE$1048576,0),MATCH((CUADRO!G$5&amp;$E441),'Hoja de Trabajo para listado'!$DE$151:$DG$151,0)),0)+IFERROR(INDEX('Hoja de Trabajo para listado'!$CD$155:$DC$1048576,MATCH($A441,'Hoja de Trabajo para listado'!$CD$155:$CD$1048576,0),MATCH((CUADRO!G$5&amp;$E441),'Hoja de Trabajo para listado'!$CD$151:$DC$151,0)),0)</f>
        <v>0</v>
      </c>
      <c r="H441" s="314">
        <f ca="1">+IFERROR(INDEX('Hoja de Trabajo para listado'!$A$155:$Z$1048576,MATCH($A441,'Hoja de Trabajo para listado'!$A$155:$A$1048576,0),MATCH((CUADRO!H$5&amp;$E441),'Hoja de Trabajo para listado'!$A$151:$Z$151,0)),0)+IFERROR(INDEX('Hoja de Trabajo para listado'!$AB$155:$BA$1048576,MATCH($A441,'Hoja de Trabajo para listado'!$AB$155:$AB$1048576,0),MATCH((CUADRO!H$5&amp;$E441),'Hoja de Trabajo para listado'!$AB$151:$BA$151,0)),0)+IFERROR(INDEX('Hoja de Trabajo para listado'!$BC$155:$CB$1048576,MATCH($A441,'Hoja de Trabajo para listado'!$BC$155:$BC$1048576,0),MATCH((CUADRO!H$5&amp;$E441),'Hoja de Trabajo para listado'!$BC$151:$CB$151,0)),0)+IFERROR(INDEX('Hoja de Trabajo para listado'!$DE$153:$DG$274,MATCH($A441,'Hoja de Trabajo para listado'!$DE$153:$DE$1048576,0),MATCH((CUADRO!H$5&amp;$E441),'Hoja de Trabajo para listado'!$DE$151:$DG$151,0)),0)+IFERROR(INDEX('Hoja de Trabajo para listado'!$CD$155:$DC$1048576,MATCH($A441,'Hoja de Trabajo para listado'!$CD$155:$CD$1048576,0),MATCH((CUADRO!H$5&amp;$E441),'Hoja de Trabajo para listado'!$CD$151:$DC$151,0)),0)</f>
        <v>0</v>
      </c>
      <c r="I441" s="314">
        <f ca="1">+IFERROR(INDEX('Hoja de Trabajo para listado'!$A$155:$Z$1048576,MATCH($A441,'Hoja de Trabajo para listado'!$A$155:$A$1048576,0),MATCH((CUADRO!I$5&amp;$E441),'Hoja de Trabajo para listado'!$A$151:$Z$151,0)),0)+IFERROR(INDEX('Hoja de Trabajo para listado'!$AB$155:$BA$1048576,MATCH($A441,'Hoja de Trabajo para listado'!$AB$155:$AB$1048576,0),MATCH((CUADRO!I$5&amp;$E441),'Hoja de Trabajo para listado'!$AB$151:$BA$151,0)),0)+IFERROR(INDEX('Hoja de Trabajo para listado'!$BC$155:$CB$1048576,MATCH($A441,'Hoja de Trabajo para listado'!$BC$155:$BC$1048576,0),MATCH((CUADRO!I$5&amp;$E441),'Hoja de Trabajo para listado'!$BC$151:$CB$151,0)),0)+IFERROR(INDEX('Hoja de Trabajo para listado'!$DE$153:$DG$274,MATCH($A441,'Hoja de Trabajo para listado'!$DE$153:$DE$1048576,0),MATCH((CUADRO!I$5&amp;$E441),'Hoja de Trabajo para listado'!$DE$151:$DG$151,0)),0)+IFERROR(INDEX('Hoja de Trabajo para listado'!$CD$155:$DC$1048576,MATCH($A441,'Hoja de Trabajo para listado'!$CD$155:$CD$1048576,0),MATCH((CUADRO!I$5&amp;$E441),'Hoja de Trabajo para listado'!$CD$151:$DC$151,0)),0)</f>
        <v>0</v>
      </c>
      <c r="J441" s="314">
        <f ca="1">+IFERROR(INDEX('Hoja de Trabajo para listado'!$A$155:$Z$1048576,MATCH($A441,'Hoja de Trabajo para listado'!$A$155:$A$1048576,0),MATCH((CUADRO!J$5&amp;$E441),'Hoja de Trabajo para listado'!$A$151:$Z$151,0)),0)+IFERROR(INDEX('Hoja de Trabajo para listado'!$AB$155:$BA$1048576,MATCH($A441,'Hoja de Trabajo para listado'!$AB$155:$AB$1048576,0),MATCH((CUADRO!J$5&amp;$E441),'Hoja de Trabajo para listado'!$AB$151:$BA$151,0)),0)+IFERROR(INDEX('Hoja de Trabajo para listado'!$BC$155:$CB$1048576,MATCH($A441,'Hoja de Trabajo para listado'!$BC$155:$BC$1048576,0),MATCH((CUADRO!J$5&amp;$E441),'Hoja de Trabajo para listado'!$BC$151:$CB$151,0)),0)+IFERROR(INDEX('Hoja de Trabajo para listado'!$DE$153:$DG$274,MATCH($A441,'Hoja de Trabajo para listado'!$DE$153:$DE$1048576,0),MATCH((CUADRO!J$5&amp;$E441),'Hoja de Trabajo para listado'!$DE$151:$DG$151,0)),0)+IFERROR(INDEX('Hoja de Trabajo para listado'!$CD$155:$DC$1048576,MATCH($A441,'Hoja de Trabajo para listado'!$CD$155:$CD$1048576,0),MATCH((CUADRO!J$5&amp;$E441),'Hoja de Trabajo para listado'!$CD$151:$DC$151,0)),0)</f>
        <v>0</v>
      </c>
      <c r="K441" s="314">
        <f ca="1">+IFERROR(INDEX('Hoja de Trabajo para listado'!$A$155:$Z$1048576,MATCH($A441,'Hoja de Trabajo para listado'!$A$155:$A$1048576,0),MATCH((CUADRO!K$5&amp;$E441),'Hoja de Trabajo para listado'!$A$151:$Z$151,0)),0)+IFERROR(INDEX('Hoja de Trabajo para listado'!$AB$155:$BA$1048576,MATCH($A441,'Hoja de Trabajo para listado'!$AB$155:$AB$1048576,0),MATCH((CUADRO!K$5&amp;$E441),'Hoja de Trabajo para listado'!$AB$151:$BA$151,0)),0)+IFERROR(INDEX('Hoja de Trabajo para listado'!$BC$155:$CB$1048576,MATCH($A441,'Hoja de Trabajo para listado'!$BC$155:$BC$1048576,0),MATCH((CUADRO!K$5&amp;$E441),'Hoja de Trabajo para listado'!$BC$151:$CB$151,0)),0)+IFERROR(INDEX('Hoja de Trabajo para listado'!$DE$153:$DG$274,MATCH($A441,'Hoja de Trabajo para listado'!$DE$153:$DE$1048576,0),MATCH((CUADRO!K$5&amp;$E441),'Hoja de Trabajo para listado'!$DE$151:$DG$151,0)),0)+IFERROR(INDEX('Hoja de Trabajo para listado'!$CD$155:$DC$1048576,MATCH($A441,'Hoja de Trabajo para listado'!$CD$155:$CD$1048576,0),MATCH((CUADRO!K$5&amp;$E441),'Hoja de Trabajo para listado'!$CD$151:$DC$151,0)),0)</f>
        <v>0</v>
      </c>
      <c r="L441" s="314">
        <f ca="1">+IFERROR(INDEX('Hoja de Trabajo para listado'!$A$155:$Z$1048576,MATCH($A441,'Hoja de Trabajo para listado'!$A$155:$A$1048576,0),MATCH((CUADRO!L$5&amp;$E441),'Hoja de Trabajo para listado'!$A$151:$Z$151,0)),0)+IFERROR(INDEX('Hoja de Trabajo para listado'!$AB$155:$BA$1048576,MATCH($A441,'Hoja de Trabajo para listado'!$AB$155:$AB$1048576,0),MATCH((CUADRO!L$5&amp;$E441),'Hoja de Trabajo para listado'!$AB$151:$BA$151,0)),0)+IFERROR(INDEX('Hoja de Trabajo para listado'!$BC$155:$CB$1048576,MATCH($A441,'Hoja de Trabajo para listado'!$BC$155:$BC$1048576,0),MATCH((CUADRO!L$5&amp;$E441),'Hoja de Trabajo para listado'!$BC$151:$CB$151,0)),0)+IFERROR(INDEX('Hoja de Trabajo para listado'!$DE$153:$DG$274,MATCH($A441,'Hoja de Trabajo para listado'!$DE$153:$DE$1048576,0),MATCH((CUADRO!L$5&amp;$E441),'Hoja de Trabajo para listado'!$DE$151:$DG$151,0)),0)+IFERROR(INDEX('Hoja de Trabajo para listado'!$CD$155:$DC$1048576,MATCH($A441,'Hoja de Trabajo para listado'!$CD$155:$CD$1048576,0),MATCH((CUADRO!L$5&amp;$E441),'Hoja de Trabajo para listado'!$CD$151:$DC$151,0)),0)</f>
        <v>0</v>
      </c>
      <c r="M441" s="314">
        <f ca="1">+IFERROR(INDEX('Hoja de Trabajo para listado'!$A$155:$Z$1048576,MATCH($A441,'Hoja de Trabajo para listado'!$A$155:$A$1048576,0),MATCH((CUADRO!M$5&amp;$E441),'Hoja de Trabajo para listado'!$A$151:$Z$151,0)),0)+IFERROR(INDEX('Hoja de Trabajo para listado'!$AB$155:$BA$1048576,MATCH($A441,'Hoja de Trabajo para listado'!$AB$155:$AB$1048576,0),MATCH((CUADRO!M$5&amp;$E441),'Hoja de Trabajo para listado'!$AB$151:$BA$151,0)),0)+IFERROR(INDEX('Hoja de Trabajo para listado'!$BC$155:$CB$1048576,MATCH($A441,'Hoja de Trabajo para listado'!$BC$155:$BC$1048576,0),MATCH((CUADRO!M$5&amp;$E441),'Hoja de Trabajo para listado'!$BC$151:$CB$151,0)),0)+IFERROR(INDEX('Hoja de Trabajo para listado'!$DE$153:$DG$274,MATCH($A441,'Hoja de Trabajo para listado'!$DE$153:$DE$1048576,0),MATCH((CUADRO!M$5&amp;$E441),'Hoja de Trabajo para listado'!$DE$151:$DG$151,0)),0)+IFERROR(INDEX('Hoja de Trabajo para listado'!$CD$155:$DC$1048576,MATCH($A441,'Hoja de Trabajo para listado'!$CD$155:$CD$1048576,0),MATCH((CUADRO!M$5&amp;$E441),'Hoja de Trabajo para listado'!$CD$151:$DC$151,0)),0)</f>
        <v>0</v>
      </c>
      <c r="N441" s="314">
        <f ca="1">+IFERROR(INDEX('Hoja de Trabajo para listado'!$A$155:$Z$1048576,MATCH($A441,'Hoja de Trabajo para listado'!$A$155:$A$1048576,0),MATCH((CUADRO!N$5&amp;$E441),'Hoja de Trabajo para listado'!$A$151:$Z$151,0)),0)+IFERROR(INDEX('Hoja de Trabajo para listado'!$AB$155:$BA$1048576,MATCH($A441,'Hoja de Trabajo para listado'!$AB$155:$AB$1048576,0),MATCH((CUADRO!N$5&amp;$E441),'Hoja de Trabajo para listado'!$AB$151:$BA$151,0)),0)+IFERROR(INDEX('Hoja de Trabajo para listado'!$BC$155:$CB$1048576,MATCH($A441,'Hoja de Trabajo para listado'!$BC$155:$BC$1048576,0),MATCH((CUADRO!N$5&amp;$E441),'Hoja de Trabajo para listado'!$BC$151:$CB$151,0)),0)+IFERROR(INDEX('Hoja de Trabajo para listado'!$DE$153:$DG$274,MATCH($A441,'Hoja de Trabajo para listado'!$DE$153:$DE$1048576,0),MATCH((CUADRO!N$5&amp;$E441),'Hoja de Trabajo para listado'!$DE$151:$DG$151,0)),0)+IFERROR(INDEX('Hoja de Trabajo para listado'!$CD$155:$DC$1048576,MATCH($A441,'Hoja de Trabajo para listado'!$CD$155:$CD$1048576,0),MATCH((CUADRO!N$5&amp;$E441),'Hoja de Trabajo para listado'!$CD$151:$DC$151,0)),0)</f>
        <v>0</v>
      </c>
      <c r="O441" s="314">
        <f ca="1">+IFERROR(INDEX('Hoja de Trabajo para listado'!$A$155:$Z$1048576,MATCH($A441,'Hoja de Trabajo para listado'!$A$155:$A$1048576,0),MATCH((CUADRO!O$5&amp;$E441),'Hoja de Trabajo para listado'!$A$151:$Z$151,0)),0)+IFERROR(INDEX('Hoja de Trabajo para listado'!$AB$155:$BA$1048576,MATCH($A441,'Hoja de Trabajo para listado'!$AB$155:$AB$1048576,0),MATCH((CUADRO!O$5&amp;$E441),'Hoja de Trabajo para listado'!$AB$151:$BA$151,0)),0)+IFERROR(INDEX('Hoja de Trabajo para listado'!$BC$155:$CB$1048576,MATCH($A441,'Hoja de Trabajo para listado'!$BC$155:$BC$1048576,0),MATCH((CUADRO!O$5&amp;$E441),'Hoja de Trabajo para listado'!$BC$151:$CB$151,0)),0)+IFERROR(INDEX('Hoja de Trabajo para listado'!$DE$153:$DG$274,MATCH($A441,'Hoja de Trabajo para listado'!$DE$153:$DE$1048576,0),MATCH((CUADRO!O$5&amp;$E441),'Hoja de Trabajo para listado'!$DE$151:$DG$151,0)),0)+IFERROR(INDEX('Hoja de Trabajo para listado'!$CD$155:$DC$1048576,MATCH($A441,'Hoja de Trabajo para listado'!$CD$155:$CD$1048576,0),MATCH((CUADRO!O$5&amp;$E441),'Hoja de Trabajo para listado'!$CD$151:$DC$151,0)),0)</f>
        <v>0</v>
      </c>
      <c r="P441" s="314">
        <f ca="1">+IFERROR(INDEX('Hoja de Trabajo para listado'!$A$155:$Z$1048576,MATCH($A441,'Hoja de Trabajo para listado'!$A$155:$A$1048576,0),MATCH((CUADRO!P$5&amp;$E441),'Hoja de Trabajo para listado'!$A$151:$Z$151,0)),0)+IFERROR(INDEX('Hoja de Trabajo para listado'!$AB$155:$BA$1048576,MATCH($A441,'Hoja de Trabajo para listado'!$AB$155:$AB$1048576,0),MATCH((CUADRO!P$5&amp;$E441),'Hoja de Trabajo para listado'!$AB$151:$BA$151,0)),0)+IFERROR(INDEX('Hoja de Trabajo para listado'!$BC$155:$CB$1048576,MATCH($A441,'Hoja de Trabajo para listado'!$BC$155:$BC$1048576,0),MATCH((CUADRO!P$5&amp;$E441),'Hoja de Trabajo para listado'!$BC$151:$CB$151,0)),0)+IFERROR(INDEX('Hoja de Trabajo para listado'!$DE$153:$DG$274,MATCH($A441,'Hoja de Trabajo para listado'!$DE$153:$DE$1048576,0),MATCH((CUADRO!P$5&amp;$E441),'Hoja de Trabajo para listado'!$DE$151:$DG$151,0)),0)+IFERROR(INDEX('Hoja de Trabajo para listado'!$CD$155:$DC$1048576,MATCH($A441,'Hoja de Trabajo para listado'!$CD$155:$CD$1048576,0),MATCH((CUADRO!P$5&amp;$E441),'Hoja de Trabajo para listado'!$CD$151:$DC$151,0)),0)</f>
        <v>0</v>
      </c>
      <c r="Q441" s="314">
        <f ca="1">+IFERROR(INDEX('Hoja de Trabajo para listado'!$A$155:$Z$1048576,MATCH($A441,'Hoja de Trabajo para listado'!$A$155:$A$1048576,0),MATCH((CUADRO!Q$5&amp;$E441),'Hoja de Trabajo para listado'!$A$151:$Z$151,0)),0)+IFERROR(INDEX('Hoja de Trabajo para listado'!$AB$155:$BA$1048576,MATCH($A441,'Hoja de Trabajo para listado'!$AB$155:$AB$1048576,0),MATCH((CUADRO!Q$5&amp;$E441),'Hoja de Trabajo para listado'!$AB$151:$BA$151,0)),0)+IFERROR(INDEX('Hoja de Trabajo para listado'!$BC$155:$CB$1048576,MATCH($A441,'Hoja de Trabajo para listado'!$BC$155:$BC$1048576,0),MATCH((CUADRO!Q$5&amp;$E441),'Hoja de Trabajo para listado'!$BC$151:$CB$151,0)),0)+IFERROR(INDEX('Hoja de Trabajo para listado'!$DE$153:$DG$274,MATCH($A441,'Hoja de Trabajo para listado'!$DE$153:$DE$1048576,0),MATCH((CUADRO!Q$5&amp;$E441),'Hoja de Trabajo para listado'!$DE$151:$DG$151,0)),0)+IFERROR(INDEX('Hoja de Trabajo para listado'!$CD$155:$DC$1048576,MATCH($A441,'Hoja de Trabajo para listado'!$CD$155:$CD$1048576,0),MATCH((CUADRO!Q$5&amp;$E441),'Hoja de Trabajo para listado'!$CD$151:$DC$151,0)),0)</f>
        <v>0</v>
      </c>
      <c r="R441" s="314">
        <f t="shared" ca="1" si="12"/>
        <v>0</v>
      </c>
      <c r="S441" s="322">
        <f ca="1">+R440+R441</f>
        <v>0</v>
      </c>
      <c r="T441" s="314">
        <f ca="1">+S441</f>
        <v>0</v>
      </c>
      <c r="U441" s="313">
        <f t="shared" si="13"/>
        <v>2</v>
      </c>
      <c r="V441" s="319" t="str">
        <f>+VLOOKUP(A441,bd_lista!$A$3:$E$593,5,FALSE)</f>
        <v>Gobiernos Autonomos Municipales</v>
      </c>
      <c r="W441" s="426"/>
    </row>
    <row r="442" spans="1:23" customFormat="1" ht="15" hidden="1" customHeight="1">
      <c r="A442" s="323">
        <v>1340</v>
      </c>
      <c r="B442" s="427">
        <f>+A442</f>
        <v>1340</v>
      </c>
      <c r="C442" s="318" t="str">
        <f>+VLOOKUP(A442,bd_lista!$A$3:$C$593,3,FALSE)</f>
        <v>Gobierno Autónomo Municipal de Bolivar</v>
      </c>
      <c r="D442" s="429" t="str">
        <f>+C442</f>
        <v>Gobierno Autónomo Municipal de Bolivar</v>
      </c>
      <c r="E442" s="346" t="s">
        <v>1418</v>
      </c>
      <c r="F442" s="314">
        <f ca="1">+IFERROR(INDEX('Hoja de Trabajo para listado'!$A$155:$Z$1048576,MATCH($A442,'Hoja de Trabajo para listado'!$A$155:$A$1048576,0),MATCH((CUADRO!F$5&amp;$E442),'Hoja de Trabajo para listado'!$A$151:$Z$151,0)),0)+IFERROR(INDEX('Hoja de Trabajo para listado'!$AB$155:$BA$1048576,MATCH($A442,'Hoja de Trabajo para listado'!$AB$155:$AB$1048576,0),MATCH((CUADRO!F$5&amp;$E442),'Hoja de Trabajo para listado'!$AB$151:$BA$151,0)),0)+IFERROR(INDEX('Hoja de Trabajo para listado'!$BC$155:$CB$1048576,MATCH($A442,'Hoja de Trabajo para listado'!$BC$155:$BC$1048576,0),MATCH((CUADRO!F$5&amp;$E442),'Hoja de Trabajo para listado'!$BC$151:$CB$151,0)),0)+IFERROR(INDEX('Hoja de Trabajo para listado'!$DE$153:$DG$274,MATCH($A442,'Hoja de Trabajo para listado'!$DE$153:$DE$1048576,0),MATCH((CUADRO!F$5&amp;$E442),'Hoja de Trabajo para listado'!$DE$151:$DG$151,0)),0)+IFERROR(INDEX('Hoja de Trabajo para listado'!$CD$155:$DC$1048576,MATCH($A442,'Hoja de Trabajo para listado'!$CD$155:$CD$1048576,0),MATCH((CUADRO!F$5&amp;$E442),'Hoja de Trabajo para listado'!$CD$151:$DC$151,0)),0)</f>
        <v>0</v>
      </c>
      <c r="G442" s="314">
        <f ca="1">+IFERROR(INDEX('Hoja de Trabajo para listado'!$A$155:$Z$1048576,MATCH($A442,'Hoja de Trabajo para listado'!$A$155:$A$1048576,0),MATCH((CUADRO!G$5&amp;$E442),'Hoja de Trabajo para listado'!$A$151:$Z$151,0)),0)+IFERROR(INDEX('Hoja de Trabajo para listado'!$AB$155:$BA$1048576,MATCH($A442,'Hoja de Trabajo para listado'!$AB$155:$AB$1048576,0),MATCH((CUADRO!G$5&amp;$E442),'Hoja de Trabajo para listado'!$AB$151:$BA$151,0)),0)+IFERROR(INDEX('Hoja de Trabajo para listado'!$BC$155:$CB$1048576,MATCH($A442,'Hoja de Trabajo para listado'!$BC$155:$BC$1048576,0),MATCH((CUADRO!G$5&amp;$E442),'Hoja de Trabajo para listado'!$BC$151:$CB$151,0)),0)+IFERROR(INDEX('Hoja de Trabajo para listado'!$DE$153:$DG$274,MATCH($A442,'Hoja de Trabajo para listado'!$DE$153:$DE$1048576,0),MATCH((CUADRO!G$5&amp;$E442),'Hoja de Trabajo para listado'!$DE$151:$DG$151,0)),0)+IFERROR(INDEX('Hoja de Trabajo para listado'!$CD$155:$DC$1048576,MATCH($A442,'Hoja de Trabajo para listado'!$CD$155:$CD$1048576,0),MATCH((CUADRO!G$5&amp;$E442),'Hoja de Trabajo para listado'!$CD$151:$DC$151,0)),0)</f>
        <v>0</v>
      </c>
      <c r="H442" s="314">
        <f ca="1">+IFERROR(INDEX('Hoja de Trabajo para listado'!$A$155:$Z$1048576,MATCH($A442,'Hoja de Trabajo para listado'!$A$155:$A$1048576,0),MATCH((CUADRO!H$5&amp;$E442),'Hoja de Trabajo para listado'!$A$151:$Z$151,0)),0)+IFERROR(INDEX('Hoja de Trabajo para listado'!$AB$155:$BA$1048576,MATCH($A442,'Hoja de Trabajo para listado'!$AB$155:$AB$1048576,0),MATCH((CUADRO!H$5&amp;$E442),'Hoja de Trabajo para listado'!$AB$151:$BA$151,0)),0)+IFERROR(INDEX('Hoja de Trabajo para listado'!$BC$155:$CB$1048576,MATCH($A442,'Hoja de Trabajo para listado'!$BC$155:$BC$1048576,0),MATCH((CUADRO!H$5&amp;$E442),'Hoja de Trabajo para listado'!$BC$151:$CB$151,0)),0)+IFERROR(INDEX('Hoja de Trabajo para listado'!$DE$153:$DG$274,MATCH($A442,'Hoja de Trabajo para listado'!$DE$153:$DE$1048576,0),MATCH((CUADRO!H$5&amp;$E442),'Hoja de Trabajo para listado'!$DE$151:$DG$151,0)),0)+IFERROR(INDEX('Hoja de Trabajo para listado'!$CD$155:$DC$1048576,MATCH($A442,'Hoja de Trabajo para listado'!$CD$155:$CD$1048576,0),MATCH((CUADRO!H$5&amp;$E442),'Hoja de Trabajo para listado'!$CD$151:$DC$151,0)),0)</f>
        <v>0</v>
      </c>
      <c r="I442" s="314">
        <f ca="1">+IFERROR(INDEX('Hoja de Trabajo para listado'!$A$155:$Z$1048576,MATCH($A442,'Hoja de Trabajo para listado'!$A$155:$A$1048576,0),MATCH((CUADRO!I$5&amp;$E442),'Hoja de Trabajo para listado'!$A$151:$Z$151,0)),0)+IFERROR(INDEX('Hoja de Trabajo para listado'!$AB$155:$BA$1048576,MATCH($A442,'Hoja de Trabajo para listado'!$AB$155:$AB$1048576,0),MATCH((CUADRO!I$5&amp;$E442),'Hoja de Trabajo para listado'!$AB$151:$BA$151,0)),0)+IFERROR(INDEX('Hoja de Trabajo para listado'!$BC$155:$CB$1048576,MATCH($A442,'Hoja de Trabajo para listado'!$BC$155:$BC$1048576,0),MATCH((CUADRO!I$5&amp;$E442),'Hoja de Trabajo para listado'!$BC$151:$CB$151,0)),0)+IFERROR(INDEX('Hoja de Trabajo para listado'!$DE$153:$DG$274,MATCH($A442,'Hoja de Trabajo para listado'!$DE$153:$DE$1048576,0),MATCH((CUADRO!I$5&amp;$E442),'Hoja de Trabajo para listado'!$DE$151:$DG$151,0)),0)+IFERROR(INDEX('Hoja de Trabajo para listado'!$CD$155:$DC$1048576,MATCH($A442,'Hoja de Trabajo para listado'!$CD$155:$CD$1048576,0),MATCH((CUADRO!I$5&amp;$E442),'Hoja de Trabajo para listado'!$CD$151:$DC$151,0)),0)</f>
        <v>0</v>
      </c>
      <c r="J442" s="314">
        <f ca="1">+IFERROR(INDEX('Hoja de Trabajo para listado'!$A$155:$Z$1048576,MATCH($A442,'Hoja de Trabajo para listado'!$A$155:$A$1048576,0),MATCH((CUADRO!J$5&amp;$E442),'Hoja de Trabajo para listado'!$A$151:$Z$151,0)),0)+IFERROR(INDEX('Hoja de Trabajo para listado'!$AB$155:$BA$1048576,MATCH($A442,'Hoja de Trabajo para listado'!$AB$155:$AB$1048576,0),MATCH((CUADRO!J$5&amp;$E442),'Hoja de Trabajo para listado'!$AB$151:$BA$151,0)),0)+IFERROR(INDEX('Hoja de Trabajo para listado'!$BC$155:$CB$1048576,MATCH($A442,'Hoja de Trabajo para listado'!$BC$155:$BC$1048576,0),MATCH((CUADRO!J$5&amp;$E442),'Hoja de Trabajo para listado'!$BC$151:$CB$151,0)),0)+IFERROR(INDEX('Hoja de Trabajo para listado'!$DE$153:$DG$274,MATCH($A442,'Hoja de Trabajo para listado'!$DE$153:$DE$1048576,0),MATCH((CUADRO!J$5&amp;$E442),'Hoja de Trabajo para listado'!$DE$151:$DG$151,0)),0)+IFERROR(INDEX('Hoja de Trabajo para listado'!$CD$155:$DC$1048576,MATCH($A442,'Hoja de Trabajo para listado'!$CD$155:$CD$1048576,0),MATCH((CUADRO!J$5&amp;$E442),'Hoja de Trabajo para listado'!$CD$151:$DC$151,0)),0)</f>
        <v>0</v>
      </c>
      <c r="K442" s="314">
        <f ca="1">+IFERROR(INDEX('Hoja de Trabajo para listado'!$A$155:$Z$1048576,MATCH($A442,'Hoja de Trabajo para listado'!$A$155:$A$1048576,0),MATCH((CUADRO!K$5&amp;$E442),'Hoja de Trabajo para listado'!$A$151:$Z$151,0)),0)+IFERROR(INDEX('Hoja de Trabajo para listado'!$AB$155:$BA$1048576,MATCH($A442,'Hoja de Trabajo para listado'!$AB$155:$AB$1048576,0),MATCH((CUADRO!K$5&amp;$E442),'Hoja de Trabajo para listado'!$AB$151:$BA$151,0)),0)+IFERROR(INDEX('Hoja de Trabajo para listado'!$BC$155:$CB$1048576,MATCH($A442,'Hoja de Trabajo para listado'!$BC$155:$BC$1048576,0),MATCH((CUADRO!K$5&amp;$E442),'Hoja de Trabajo para listado'!$BC$151:$CB$151,0)),0)+IFERROR(INDEX('Hoja de Trabajo para listado'!$DE$153:$DG$274,MATCH($A442,'Hoja de Trabajo para listado'!$DE$153:$DE$1048576,0),MATCH((CUADRO!K$5&amp;$E442),'Hoja de Trabajo para listado'!$DE$151:$DG$151,0)),0)+IFERROR(INDEX('Hoja de Trabajo para listado'!$CD$155:$DC$1048576,MATCH($A442,'Hoja de Trabajo para listado'!$CD$155:$CD$1048576,0),MATCH((CUADRO!K$5&amp;$E442),'Hoja de Trabajo para listado'!$CD$151:$DC$151,0)),0)</f>
        <v>0</v>
      </c>
      <c r="L442" s="314">
        <f ca="1">+IFERROR(INDEX('Hoja de Trabajo para listado'!$A$155:$Z$1048576,MATCH($A442,'Hoja de Trabajo para listado'!$A$155:$A$1048576,0),MATCH((CUADRO!L$5&amp;$E442),'Hoja de Trabajo para listado'!$A$151:$Z$151,0)),0)+IFERROR(INDEX('Hoja de Trabajo para listado'!$AB$155:$BA$1048576,MATCH($A442,'Hoja de Trabajo para listado'!$AB$155:$AB$1048576,0),MATCH((CUADRO!L$5&amp;$E442),'Hoja de Trabajo para listado'!$AB$151:$BA$151,0)),0)+IFERROR(INDEX('Hoja de Trabajo para listado'!$BC$155:$CB$1048576,MATCH($A442,'Hoja de Trabajo para listado'!$BC$155:$BC$1048576,0),MATCH((CUADRO!L$5&amp;$E442),'Hoja de Trabajo para listado'!$BC$151:$CB$151,0)),0)+IFERROR(INDEX('Hoja de Trabajo para listado'!$DE$153:$DG$274,MATCH($A442,'Hoja de Trabajo para listado'!$DE$153:$DE$1048576,0),MATCH((CUADRO!L$5&amp;$E442),'Hoja de Trabajo para listado'!$DE$151:$DG$151,0)),0)+IFERROR(INDEX('Hoja de Trabajo para listado'!$CD$155:$DC$1048576,MATCH($A442,'Hoja de Trabajo para listado'!$CD$155:$CD$1048576,0),MATCH((CUADRO!L$5&amp;$E442),'Hoja de Trabajo para listado'!$CD$151:$DC$151,0)),0)</f>
        <v>0</v>
      </c>
      <c r="M442" s="314">
        <f ca="1">+IFERROR(INDEX('Hoja de Trabajo para listado'!$A$155:$Z$1048576,MATCH($A442,'Hoja de Trabajo para listado'!$A$155:$A$1048576,0),MATCH((CUADRO!M$5&amp;$E442),'Hoja de Trabajo para listado'!$A$151:$Z$151,0)),0)+IFERROR(INDEX('Hoja de Trabajo para listado'!$AB$155:$BA$1048576,MATCH($A442,'Hoja de Trabajo para listado'!$AB$155:$AB$1048576,0),MATCH((CUADRO!M$5&amp;$E442),'Hoja de Trabajo para listado'!$AB$151:$BA$151,0)),0)+IFERROR(INDEX('Hoja de Trabajo para listado'!$BC$155:$CB$1048576,MATCH($A442,'Hoja de Trabajo para listado'!$BC$155:$BC$1048576,0),MATCH((CUADRO!M$5&amp;$E442),'Hoja de Trabajo para listado'!$BC$151:$CB$151,0)),0)+IFERROR(INDEX('Hoja de Trabajo para listado'!$DE$153:$DG$274,MATCH($A442,'Hoja de Trabajo para listado'!$DE$153:$DE$1048576,0),MATCH((CUADRO!M$5&amp;$E442),'Hoja de Trabajo para listado'!$DE$151:$DG$151,0)),0)+IFERROR(INDEX('Hoja de Trabajo para listado'!$CD$155:$DC$1048576,MATCH($A442,'Hoja de Trabajo para listado'!$CD$155:$CD$1048576,0),MATCH((CUADRO!M$5&amp;$E442),'Hoja de Trabajo para listado'!$CD$151:$DC$151,0)),0)</f>
        <v>0</v>
      </c>
      <c r="N442" s="314">
        <f ca="1">+IFERROR(INDEX('Hoja de Trabajo para listado'!$A$155:$Z$1048576,MATCH($A442,'Hoja de Trabajo para listado'!$A$155:$A$1048576,0),MATCH((CUADRO!N$5&amp;$E442),'Hoja de Trabajo para listado'!$A$151:$Z$151,0)),0)+IFERROR(INDEX('Hoja de Trabajo para listado'!$AB$155:$BA$1048576,MATCH($A442,'Hoja de Trabajo para listado'!$AB$155:$AB$1048576,0),MATCH((CUADRO!N$5&amp;$E442),'Hoja de Trabajo para listado'!$AB$151:$BA$151,0)),0)+IFERROR(INDEX('Hoja de Trabajo para listado'!$BC$155:$CB$1048576,MATCH($A442,'Hoja de Trabajo para listado'!$BC$155:$BC$1048576,0),MATCH((CUADRO!N$5&amp;$E442),'Hoja de Trabajo para listado'!$BC$151:$CB$151,0)),0)+IFERROR(INDEX('Hoja de Trabajo para listado'!$DE$153:$DG$274,MATCH($A442,'Hoja de Trabajo para listado'!$DE$153:$DE$1048576,0),MATCH((CUADRO!N$5&amp;$E442),'Hoja de Trabajo para listado'!$DE$151:$DG$151,0)),0)+IFERROR(INDEX('Hoja de Trabajo para listado'!$CD$155:$DC$1048576,MATCH($A442,'Hoja de Trabajo para listado'!$CD$155:$CD$1048576,0),MATCH((CUADRO!N$5&amp;$E442),'Hoja de Trabajo para listado'!$CD$151:$DC$151,0)),0)</f>
        <v>0</v>
      </c>
      <c r="O442" s="314">
        <f ca="1">+IFERROR(INDEX('Hoja de Trabajo para listado'!$A$155:$Z$1048576,MATCH($A442,'Hoja de Trabajo para listado'!$A$155:$A$1048576,0),MATCH((CUADRO!O$5&amp;$E442),'Hoja de Trabajo para listado'!$A$151:$Z$151,0)),0)+IFERROR(INDEX('Hoja de Trabajo para listado'!$AB$155:$BA$1048576,MATCH($A442,'Hoja de Trabajo para listado'!$AB$155:$AB$1048576,0),MATCH((CUADRO!O$5&amp;$E442),'Hoja de Trabajo para listado'!$AB$151:$BA$151,0)),0)+IFERROR(INDEX('Hoja de Trabajo para listado'!$BC$155:$CB$1048576,MATCH($A442,'Hoja de Trabajo para listado'!$BC$155:$BC$1048576,0),MATCH((CUADRO!O$5&amp;$E442),'Hoja de Trabajo para listado'!$BC$151:$CB$151,0)),0)+IFERROR(INDEX('Hoja de Trabajo para listado'!$DE$153:$DG$274,MATCH($A442,'Hoja de Trabajo para listado'!$DE$153:$DE$1048576,0),MATCH((CUADRO!O$5&amp;$E442),'Hoja de Trabajo para listado'!$DE$151:$DG$151,0)),0)+IFERROR(INDEX('Hoja de Trabajo para listado'!$CD$155:$DC$1048576,MATCH($A442,'Hoja de Trabajo para listado'!$CD$155:$CD$1048576,0),MATCH((CUADRO!O$5&amp;$E442),'Hoja de Trabajo para listado'!$CD$151:$DC$151,0)),0)</f>
        <v>0</v>
      </c>
      <c r="P442" s="314">
        <f ca="1">+IFERROR(INDEX('Hoja de Trabajo para listado'!$A$155:$Z$1048576,MATCH($A442,'Hoja de Trabajo para listado'!$A$155:$A$1048576,0),MATCH((CUADRO!P$5&amp;$E442),'Hoja de Trabajo para listado'!$A$151:$Z$151,0)),0)+IFERROR(INDEX('Hoja de Trabajo para listado'!$AB$155:$BA$1048576,MATCH($A442,'Hoja de Trabajo para listado'!$AB$155:$AB$1048576,0),MATCH((CUADRO!P$5&amp;$E442),'Hoja de Trabajo para listado'!$AB$151:$BA$151,0)),0)+IFERROR(INDEX('Hoja de Trabajo para listado'!$BC$155:$CB$1048576,MATCH($A442,'Hoja de Trabajo para listado'!$BC$155:$BC$1048576,0),MATCH((CUADRO!P$5&amp;$E442),'Hoja de Trabajo para listado'!$BC$151:$CB$151,0)),0)+IFERROR(INDEX('Hoja de Trabajo para listado'!$DE$153:$DG$274,MATCH($A442,'Hoja de Trabajo para listado'!$DE$153:$DE$1048576,0),MATCH((CUADRO!P$5&amp;$E442),'Hoja de Trabajo para listado'!$DE$151:$DG$151,0)),0)+IFERROR(INDEX('Hoja de Trabajo para listado'!$CD$155:$DC$1048576,MATCH($A442,'Hoja de Trabajo para listado'!$CD$155:$CD$1048576,0),MATCH((CUADRO!P$5&amp;$E442),'Hoja de Trabajo para listado'!$CD$151:$DC$151,0)),0)</f>
        <v>0</v>
      </c>
      <c r="Q442" s="314">
        <f ca="1">+IFERROR(INDEX('Hoja de Trabajo para listado'!$A$155:$Z$1048576,MATCH($A442,'Hoja de Trabajo para listado'!$A$155:$A$1048576,0),MATCH((CUADRO!Q$5&amp;$E442),'Hoja de Trabajo para listado'!$A$151:$Z$151,0)),0)+IFERROR(INDEX('Hoja de Trabajo para listado'!$AB$155:$BA$1048576,MATCH($A442,'Hoja de Trabajo para listado'!$AB$155:$AB$1048576,0),MATCH((CUADRO!Q$5&amp;$E442),'Hoja de Trabajo para listado'!$AB$151:$BA$151,0)),0)+IFERROR(INDEX('Hoja de Trabajo para listado'!$BC$155:$CB$1048576,MATCH($A442,'Hoja de Trabajo para listado'!$BC$155:$BC$1048576,0),MATCH((CUADRO!Q$5&amp;$E442),'Hoja de Trabajo para listado'!$BC$151:$CB$151,0)),0)+IFERROR(INDEX('Hoja de Trabajo para listado'!$DE$153:$DG$274,MATCH($A442,'Hoja de Trabajo para listado'!$DE$153:$DE$1048576,0),MATCH((CUADRO!Q$5&amp;$E442),'Hoja de Trabajo para listado'!$DE$151:$DG$151,0)),0)+IFERROR(INDEX('Hoja de Trabajo para listado'!$CD$155:$DC$1048576,MATCH($A442,'Hoja de Trabajo para listado'!$CD$155:$CD$1048576,0),MATCH((CUADRO!Q$5&amp;$E442),'Hoja de Trabajo para listado'!$CD$151:$DC$151,0)),0)</f>
        <v>0</v>
      </c>
      <c r="R442" s="314">
        <f t="shared" ca="1" si="12"/>
        <v>0</v>
      </c>
      <c r="S442" s="322"/>
      <c r="T442" s="314">
        <f ca="1">+T443</f>
        <v>0</v>
      </c>
      <c r="U442" s="313">
        <f t="shared" si="13"/>
        <v>1</v>
      </c>
      <c r="V442" s="319" t="str">
        <f>+VLOOKUP(A442,bd_lista!$A$3:$E$593,5,FALSE)</f>
        <v>Gobiernos Autonomos Municipales</v>
      </c>
      <c r="W442" s="425" t="str">
        <f>+V442</f>
        <v>Gobiernos Autonomos Municipales</v>
      </c>
    </row>
    <row r="443" spans="1:23" customFormat="1" ht="15" hidden="1" customHeight="1">
      <c r="A443" s="323">
        <v>1340</v>
      </c>
      <c r="B443" s="428"/>
      <c r="C443" s="318" t="str">
        <f>+VLOOKUP(A443,bd_lista!$A$3:$C$593,3,FALSE)</f>
        <v>Gobierno Autónomo Municipal de Bolivar</v>
      </c>
      <c r="D443" s="430"/>
      <c r="E443" s="347" t="s">
        <v>1419</v>
      </c>
      <c r="F443" s="314">
        <f ca="1">+IFERROR(INDEX('Hoja de Trabajo para listado'!$A$155:$Z$1048576,MATCH($A443,'Hoja de Trabajo para listado'!$A$155:$A$1048576,0),MATCH((CUADRO!F$5&amp;$E443),'Hoja de Trabajo para listado'!$A$151:$Z$151,0)),0)+IFERROR(INDEX('Hoja de Trabajo para listado'!$AB$155:$BA$1048576,MATCH($A443,'Hoja de Trabajo para listado'!$AB$155:$AB$1048576,0),MATCH((CUADRO!F$5&amp;$E443),'Hoja de Trabajo para listado'!$AB$151:$BA$151,0)),0)+IFERROR(INDEX('Hoja de Trabajo para listado'!$BC$155:$CB$1048576,MATCH($A443,'Hoja de Trabajo para listado'!$BC$155:$BC$1048576,0),MATCH((CUADRO!F$5&amp;$E443),'Hoja de Trabajo para listado'!$BC$151:$CB$151,0)),0)+IFERROR(INDEX('Hoja de Trabajo para listado'!$DE$153:$DG$274,MATCH($A443,'Hoja de Trabajo para listado'!$DE$153:$DE$1048576,0),MATCH((CUADRO!F$5&amp;$E443),'Hoja de Trabajo para listado'!$DE$151:$DG$151,0)),0)+IFERROR(INDEX('Hoja de Trabajo para listado'!$CD$155:$DC$1048576,MATCH($A443,'Hoja de Trabajo para listado'!$CD$155:$CD$1048576,0),MATCH((CUADRO!F$5&amp;$E443),'Hoja de Trabajo para listado'!$CD$151:$DC$151,0)),0)</f>
        <v>0</v>
      </c>
      <c r="G443" s="314">
        <f ca="1">+IFERROR(INDEX('Hoja de Trabajo para listado'!$A$155:$Z$1048576,MATCH($A443,'Hoja de Trabajo para listado'!$A$155:$A$1048576,0),MATCH((CUADRO!G$5&amp;$E443),'Hoja de Trabajo para listado'!$A$151:$Z$151,0)),0)+IFERROR(INDEX('Hoja de Trabajo para listado'!$AB$155:$BA$1048576,MATCH($A443,'Hoja de Trabajo para listado'!$AB$155:$AB$1048576,0),MATCH((CUADRO!G$5&amp;$E443),'Hoja de Trabajo para listado'!$AB$151:$BA$151,0)),0)+IFERROR(INDEX('Hoja de Trabajo para listado'!$BC$155:$CB$1048576,MATCH($A443,'Hoja de Trabajo para listado'!$BC$155:$BC$1048576,0),MATCH((CUADRO!G$5&amp;$E443),'Hoja de Trabajo para listado'!$BC$151:$CB$151,0)),0)+IFERROR(INDEX('Hoja de Trabajo para listado'!$DE$153:$DG$274,MATCH($A443,'Hoja de Trabajo para listado'!$DE$153:$DE$1048576,0),MATCH((CUADRO!G$5&amp;$E443),'Hoja de Trabajo para listado'!$DE$151:$DG$151,0)),0)+IFERROR(INDEX('Hoja de Trabajo para listado'!$CD$155:$DC$1048576,MATCH($A443,'Hoja de Trabajo para listado'!$CD$155:$CD$1048576,0),MATCH((CUADRO!G$5&amp;$E443),'Hoja de Trabajo para listado'!$CD$151:$DC$151,0)),0)</f>
        <v>0</v>
      </c>
      <c r="H443" s="314">
        <f ca="1">+IFERROR(INDEX('Hoja de Trabajo para listado'!$A$155:$Z$1048576,MATCH($A443,'Hoja de Trabajo para listado'!$A$155:$A$1048576,0),MATCH((CUADRO!H$5&amp;$E443),'Hoja de Trabajo para listado'!$A$151:$Z$151,0)),0)+IFERROR(INDEX('Hoja de Trabajo para listado'!$AB$155:$BA$1048576,MATCH($A443,'Hoja de Trabajo para listado'!$AB$155:$AB$1048576,0),MATCH((CUADRO!H$5&amp;$E443),'Hoja de Trabajo para listado'!$AB$151:$BA$151,0)),0)+IFERROR(INDEX('Hoja de Trabajo para listado'!$BC$155:$CB$1048576,MATCH($A443,'Hoja de Trabajo para listado'!$BC$155:$BC$1048576,0),MATCH((CUADRO!H$5&amp;$E443),'Hoja de Trabajo para listado'!$BC$151:$CB$151,0)),0)+IFERROR(INDEX('Hoja de Trabajo para listado'!$DE$153:$DG$274,MATCH($A443,'Hoja de Trabajo para listado'!$DE$153:$DE$1048576,0),MATCH((CUADRO!H$5&amp;$E443),'Hoja de Trabajo para listado'!$DE$151:$DG$151,0)),0)+IFERROR(INDEX('Hoja de Trabajo para listado'!$CD$155:$DC$1048576,MATCH($A443,'Hoja de Trabajo para listado'!$CD$155:$CD$1048576,0),MATCH((CUADRO!H$5&amp;$E443),'Hoja de Trabajo para listado'!$CD$151:$DC$151,0)),0)</f>
        <v>0</v>
      </c>
      <c r="I443" s="314">
        <f ca="1">+IFERROR(INDEX('Hoja de Trabajo para listado'!$A$155:$Z$1048576,MATCH($A443,'Hoja de Trabajo para listado'!$A$155:$A$1048576,0),MATCH((CUADRO!I$5&amp;$E443),'Hoja de Trabajo para listado'!$A$151:$Z$151,0)),0)+IFERROR(INDEX('Hoja de Trabajo para listado'!$AB$155:$BA$1048576,MATCH($A443,'Hoja de Trabajo para listado'!$AB$155:$AB$1048576,0),MATCH((CUADRO!I$5&amp;$E443),'Hoja de Trabajo para listado'!$AB$151:$BA$151,0)),0)+IFERROR(INDEX('Hoja de Trabajo para listado'!$BC$155:$CB$1048576,MATCH($A443,'Hoja de Trabajo para listado'!$BC$155:$BC$1048576,0),MATCH((CUADRO!I$5&amp;$E443),'Hoja de Trabajo para listado'!$BC$151:$CB$151,0)),0)+IFERROR(INDEX('Hoja de Trabajo para listado'!$DE$153:$DG$274,MATCH($A443,'Hoja de Trabajo para listado'!$DE$153:$DE$1048576,0),MATCH((CUADRO!I$5&amp;$E443),'Hoja de Trabajo para listado'!$DE$151:$DG$151,0)),0)+IFERROR(INDEX('Hoja de Trabajo para listado'!$CD$155:$DC$1048576,MATCH($A443,'Hoja de Trabajo para listado'!$CD$155:$CD$1048576,0),MATCH((CUADRO!I$5&amp;$E443),'Hoja de Trabajo para listado'!$CD$151:$DC$151,0)),0)</f>
        <v>0</v>
      </c>
      <c r="J443" s="314">
        <f ca="1">+IFERROR(INDEX('Hoja de Trabajo para listado'!$A$155:$Z$1048576,MATCH($A443,'Hoja de Trabajo para listado'!$A$155:$A$1048576,0),MATCH((CUADRO!J$5&amp;$E443),'Hoja de Trabajo para listado'!$A$151:$Z$151,0)),0)+IFERROR(INDEX('Hoja de Trabajo para listado'!$AB$155:$BA$1048576,MATCH($A443,'Hoja de Trabajo para listado'!$AB$155:$AB$1048576,0),MATCH((CUADRO!J$5&amp;$E443),'Hoja de Trabajo para listado'!$AB$151:$BA$151,0)),0)+IFERROR(INDEX('Hoja de Trabajo para listado'!$BC$155:$CB$1048576,MATCH($A443,'Hoja de Trabajo para listado'!$BC$155:$BC$1048576,0),MATCH((CUADRO!J$5&amp;$E443),'Hoja de Trabajo para listado'!$BC$151:$CB$151,0)),0)+IFERROR(INDEX('Hoja de Trabajo para listado'!$DE$153:$DG$274,MATCH($A443,'Hoja de Trabajo para listado'!$DE$153:$DE$1048576,0),MATCH((CUADRO!J$5&amp;$E443),'Hoja de Trabajo para listado'!$DE$151:$DG$151,0)),0)+IFERROR(INDEX('Hoja de Trabajo para listado'!$CD$155:$DC$1048576,MATCH($A443,'Hoja de Trabajo para listado'!$CD$155:$CD$1048576,0),MATCH((CUADRO!J$5&amp;$E443),'Hoja de Trabajo para listado'!$CD$151:$DC$151,0)),0)</f>
        <v>0</v>
      </c>
      <c r="K443" s="314">
        <f ca="1">+IFERROR(INDEX('Hoja de Trabajo para listado'!$A$155:$Z$1048576,MATCH($A443,'Hoja de Trabajo para listado'!$A$155:$A$1048576,0),MATCH((CUADRO!K$5&amp;$E443),'Hoja de Trabajo para listado'!$A$151:$Z$151,0)),0)+IFERROR(INDEX('Hoja de Trabajo para listado'!$AB$155:$BA$1048576,MATCH($A443,'Hoja de Trabajo para listado'!$AB$155:$AB$1048576,0),MATCH((CUADRO!K$5&amp;$E443),'Hoja de Trabajo para listado'!$AB$151:$BA$151,0)),0)+IFERROR(INDEX('Hoja de Trabajo para listado'!$BC$155:$CB$1048576,MATCH($A443,'Hoja de Trabajo para listado'!$BC$155:$BC$1048576,0),MATCH((CUADRO!K$5&amp;$E443),'Hoja de Trabajo para listado'!$BC$151:$CB$151,0)),0)+IFERROR(INDEX('Hoja de Trabajo para listado'!$DE$153:$DG$274,MATCH($A443,'Hoja de Trabajo para listado'!$DE$153:$DE$1048576,0),MATCH((CUADRO!K$5&amp;$E443),'Hoja de Trabajo para listado'!$DE$151:$DG$151,0)),0)+IFERROR(INDEX('Hoja de Trabajo para listado'!$CD$155:$DC$1048576,MATCH($A443,'Hoja de Trabajo para listado'!$CD$155:$CD$1048576,0),MATCH((CUADRO!K$5&amp;$E443),'Hoja de Trabajo para listado'!$CD$151:$DC$151,0)),0)</f>
        <v>0</v>
      </c>
      <c r="L443" s="314">
        <f ca="1">+IFERROR(INDEX('Hoja de Trabajo para listado'!$A$155:$Z$1048576,MATCH($A443,'Hoja de Trabajo para listado'!$A$155:$A$1048576,0),MATCH((CUADRO!L$5&amp;$E443),'Hoja de Trabajo para listado'!$A$151:$Z$151,0)),0)+IFERROR(INDEX('Hoja de Trabajo para listado'!$AB$155:$BA$1048576,MATCH($A443,'Hoja de Trabajo para listado'!$AB$155:$AB$1048576,0),MATCH((CUADRO!L$5&amp;$E443),'Hoja de Trabajo para listado'!$AB$151:$BA$151,0)),0)+IFERROR(INDEX('Hoja de Trabajo para listado'!$BC$155:$CB$1048576,MATCH($A443,'Hoja de Trabajo para listado'!$BC$155:$BC$1048576,0),MATCH((CUADRO!L$5&amp;$E443),'Hoja de Trabajo para listado'!$BC$151:$CB$151,0)),0)+IFERROR(INDEX('Hoja de Trabajo para listado'!$DE$153:$DG$274,MATCH($A443,'Hoja de Trabajo para listado'!$DE$153:$DE$1048576,0),MATCH((CUADRO!L$5&amp;$E443),'Hoja de Trabajo para listado'!$DE$151:$DG$151,0)),0)+IFERROR(INDEX('Hoja de Trabajo para listado'!$CD$155:$DC$1048576,MATCH($A443,'Hoja de Trabajo para listado'!$CD$155:$CD$1048576,0),MATCH((CUADRO!L$5&amp;$E443),'Hoja de Trabajo para listado'!$CD$151:$DC$151,0)),0)</f>
        <v>0</v>
      </c>
      <c r="M443" s="314">
        <f ca="1">+IFERROR(INDEX('Hoja de Trabajo para listado'!$A$155:$Z$1048576,MATCH($A443,'Hoja de Trabajo para listado'!$A$155:$A$1048576,0),MATCH((CUADRO!M$5&amp;$E443),'Hoja de Trabajo para listado'!$A$151:$Z$151,0)),0)+IFERROR(INDEX('Hoja de Trabajo para listado'!$AB$155:$BA$1048576,MATCH($A443,'Hoja de Trabajo para listado'!$AB$155:$AB$1048576,0),MATCH((CUADRO!M$5&amp;$E443),'Hoja de Trabajo para listado'!$AB$151:$BA$151,0)),0)+IFERROR(INDEX('Hoja de Trabajo para listado'!$BC$155:$CB$1048576,MATCH($A443,'Hoja de Trabajo para listado'!$BC$155:$BC$1048576,0),MATCH((CUADRO!M$5&amp;$E443),'Hoja de Trabajo para listado'!$BC$151:$CB$151,0)),0)+IFERROR(INDEX('Hoja de Trabajo para listado'!$DE$153:$DG$274,MATCH($A443,'Hoja de Trabajo para listado'!$DE$153:$DE$1048576,0),MATCH((CUADRO!M$5&amp;$E443),'Hoja de Trabajo para listado'!$DE$151:$DG$151,0)),0)+IFERROR(INDEX('Hoja de Trabajo para listado'!$CD$155:$DC$1048576,MATCH($A443,'Hoja de Trabajo para listado'!$CD$155:$CD$1048576,0),MATCH((CUADRO!M$5&amp;$E443),'Hoja de Trabajo para listado'!$CD$151:$DC$151,0)),0)</f>
        <v>0</v>
      </c>
      <c r="N443" s="314">
        <f ca="1">+IFERROR(INDEX('Hoja de Trabajo para listado'!$A$155:$Z$1048576,MATCH($A443,'Hoja de Trabajo para listado'!$A$155:$A$1048576,0),MATCH((CUADRO!N$5&amp;$E443),'Hoja de Trabajo para listado'!$A$151:$Z$151,0)),0)+IFERROR(INDEX('Hoja de Trabajo para listado'!$AB$155:$BA$1048576,MATCH($A443,'Hoja de Trabajo para listado'!$AB$155:$AB$1048576,0),MATCH((CUADRO!N$5&amp;$E443),'Hoja de Trabajo para listado'!$AB$151:$BA$151,0)),0)+IFERROR(INDEX('Hoja de Trabajo para listado'!$BC$155:$CB$1048576,MATCH($A443,'Hoja de Trabajo para listado'!$BC$155:$BC$1048576,0),MATCH((CUADRO!N$5&amp;$E443),'Hoja de Trabajo para listado'!$BC$151:$CB$151,0)),0)+IFERROR(INDEX('Hoja de Trabajo para listado'!$DE$153:$DG$274,MATCH($A443,'Hoja de Trabajo para listado'!$DE$153:$DE$1048576,0),MATCH((CUADRO!N$5&amp;$E443),'Hoja de Trabajo para listado'!$DE$151:$DG$151,0)),0)+IFERROR(INDEX('Hoja de Trabajo para listado'!$CD$155:$DC$1048576,MATCH($A443,'Hoja de Trabajo para listado'!$CD$155:$CD$1048576,0),MATCH((CUADRO!N$5&amp;$E443),'Hoja de Trabajo para listado'!$CD$151:$DC$151,0)),0)</f>
        <v>0</v>
      </c>
      <c r="O443" s="314">
        <f ca="1">+IFERROR(INDEX('Hoja de Trabajo para listado'!$A$155:$Z$1048576,MATCH($A443,'Hoja de Trabajo para listado'!$A$155:$A$1048576,0),MATCH((CUADRO!O$5&amp;$E443),'Hoja de Trabajo para listado'!$A$151:$Z$151,0)),0)+IFERROR(INDEX('Hoja de Trabajo para listado'!$AB$155:$BA$1048576,MATCH($A443,'Hoja de Trabajo para listado'!$AB$155:$AB$1048576,0),MATCH((CUADRO!O$5&amp;$E443),'Hoja de Trabajo para listado'!$AB$151:$BA$151,0)),0)+IFERROR(INDEX('Hoja de Trabajo para listado'!$BC$155:$CB$1048576,MATCH($A443,'Hoja de Trabajo para listado'!$BC$155:$BC$1048576,0),MATCH((CUADRO!O$5&amp;$E443),'Hoja de Trabajo para listado'!$BC$151:$CB$151,0)),0)+IFERROR(INDEX('Hoja de Trabajo para listado'!$DE$153:$DG$274,MATCH($A443,'Hoja de Trabajo para listado'!$DE$153:$DE$1048576,0),MATCH((CUADRO!O$5&amp;$E443),'Hoja de Trabajo para listado'!$DE$151:$DG$151,0)),0)+IFERROR(INDEX('Hoja de Trabajo para listado'!$CD$155:$DC$1048576,MATCH($A443,'Hoja de Trabajo para listado'!$CD$155:$CD$1048576,0),MATCH((CUADRO!O$5&amp;$E443),'Hoja de Trabajo para listado'!$CD$151:$DC$151,0)),0)</f>
        <v>0</v>
      </c>
      <c r="P443" s="314">
        <f ca="1">+IFERROR(INDEX('Hoja de Trabajo para listado'!$A$155:$Z$1048576,MATCH($A443,'Hoja de Trabajo para listado'!$A$155:$A$1048576,0),MATCH((CUADRO!P$5&amp;$E443),'Hoja de Trabajo para listado'!$A$151:$Z$151,0)),0)+IFERROR(INDEX('Hoja de Trabajo para listado'!$AB$155:$BA$1048576,MATCH($A443,'Hoja de Trabajo para listado'!$AB$155:$AB$1048576,0),MATCH((CUADRO!P$5&amp;$E443),'Hoja de Trabajo para listado'!$AB$151:$BA$151,0)),0)+IFERROR(INDEX('Hoja de Trabajo para listado'!$BC$155:$CB$1048576,MATCH($A443,'Hoja de Trabajo para listado'!$BC$155:$BC$1048576,0),MATCH((CUADRO!P$5&amp;$E443),'Hoja de Trabajo para listado'!$BC$151:$CB$151,0)),0)+IFERROR(INDEX('Hoja de Trabajo para listado'!$DE$153:$DG$274,MATCH($A443,'Hoja de Trabajo para listado'!$DE$153:$DE$1048576,0),MATCH((CUADRO!P$5&amp;$E443),'Hoja de Trabajo para listado'!$DE$151:$DG$151,0)),0)+IFERROR(INDEX('Hoja de Trabajo para listado'!$CD$155:$DC$1048576,MATCH($A443,'Hoja de Trabajo para listado'!$CD$155:$CD$1048576,0),MATCH((CUADRO!P$5&amp;$E443),'Hoja de Trabajo para listado'!$CD$151:$DC$151,0)),0)</f>
        <v>0</v>
      </c>
      <c r="Q443" s="314">
        <f ca="1">+IFERROR(INDEX('Hoja de Trabajo para listado'!$A$155:$Z$1048576,MATCH($A443,'Hoja de Trabajo para listado'!$A$155:$A$1048576,0),MATCH((CUADRO!Q$5&amp;$E443),'Hoja de Trabajo para listado'!$A$151:$Z$151,0)),0)+IFERROR(INDEX('Hoja de Trabajo para listado'!$AB$155:$BA$1048576,MATCH($A443,'Hoja de Trabajo para listado'!$AB$155:$AB$1048576,0),MATCH((CUADRO!Q$5&amp;$E443),'Hoja de Trabajo para listado'!$AB$151:$BA$151,0)),0)+IFERROR(INDEX('Hoja de Trabajo para listado'!$BC$155:$CB$1048576,MATCH($A443,'Hoja de Trabajo para listado'!$BC$155:$BC$1048576,0),MATCH((CUADRO!Q$5&amp;$E443),'Hoja de Trabajo para listado'!$BC$151:$CB$151,0)),0)+IFERROR(INDEX('Hoja de Trabajo para listado'!$DE$153:$DG$274,MATCH($A443,'Hoja de Trabajo para listado'!$DE$153:$DE$1048576,0),MATCH((CUADRO!Q$5&amp;$E443),'Hoja de Trabajo para listado'!$DE$151:$DG$151,0)),0)+IFERROR(INDEX('Hoja de Trabajo para listado'!$CD$155:$DC$1048576,MATCH($A443,'Hoja de Trabajo para listado'!$CD$155:$CD$1048576,0),MATCH((CUADRO!Q$5&amp;$E443),'Hoja de Trabajo para listado'!$CD$151:$DC$151,0)),0)</f>
        <v>0</v>
      </c>
      <c r="R443" s="314">
        <f t="shared" ca="1" si="12"/>
        <v>0</v>
      </c>
      <c r="S443" s="322">
        <f ca="1">+R442+R443</f>
        <v>0</v>
      </c>
      <c r="T443" s="314">
        <f ca="1">+S443</f>
        <v>0</v>
      </c>
      <c r="U443" s="313">
        <f t="shared" si="13"/>
        <v>2</v>
      </c>
      <c r="V443" s="319" t="str">
        <f>+VLOOKUP(A443,bd_lista!$A$3:$E$593,5,FALSE)</f>
        <v>Gobiernos Autonomos Municipales</v>
      </c>
      <c r="W443" s="426"/>
    </row>
    <row r="444" spans="1:23" customFormat="1" ht="15" hidden="1" customHeight="1">
      <c r="A444" s="323">
        <v>1341</v>
      </c>
      <c r="B444" s="427">
        <f>+A444</f>
        <v>1341</v>
      </c>
      <c r="C444" s="318" t="str">
        <f>+VLOOKUP(A444,bd_lista!$A$3:$C$593,3,FALSE)</f>
        <v>Gobierno Autónomo Municipal de Tiraque</v>
      </c>
      <c r="D444" s="429" t="str">
        <f>+C444</f>
        <v>Gobierno Autónomo Municipal de Tiraque</v>
      </c>
      <c r="E444" s="346" t="s">
        <v>1418</v>
      </c>
      <c r="F444" s="314">
        <f ca="1">+IFERROR(INDEX('Hoja de Trabajo para listado'!$A$155:$Z$1048576,MATCH($A444,'Hoja de Trabajo para listado'!$A$155:$A$1048576,0),MATCH((CUADRO!F$5&amp;$E444),'Hoja de Trabajo para listado'!$A$151:$Z$151,0)),0)+IFERROR(INDEX('Hoja de Trabajo para listado'!$AB$155:$BA$1048576,MATCH($A444,'Hoja de Trabajo para listado'!$AB$155:$AB$1048576,0),MATCH((CUADRO!F$5&amp;$E444),'Hoja de Trabajo para listado'!$AB$151:$BA$151,0)),0)+IFERROR(INDEX('Hoja de Trabajo para listado'!$BC$155:$CB$1048576,MATCH($A444,'Hoja de Trabajo para listado'!$BC$155:$BC$1048576,0),MATCH((CUADRO!F$5&amp;$E444),'Hoja de Trabajo para listado'!$BC$151:$CB$151,0)),0)+IFERROR(INDEX('Hoja de Trabajo para listado'!$DE$153:$DG$274,MATCH($A444,'Hoja de Trabajo para listado'!$DE$153:$DE$1048576,0),MATCH((CUADRO!F$5&amp;$E444),'Hoja de Trabajo para listado'!$DE$151:$DG$151,0)),0)+IFERROR(INDEX('Hoja de Trabajo para listado'!$CD$155:$DC$1048576,MATCH($A444,'Hoja de Trabajo para listado'!$CD$155:$CD$1048576,0),MATCH((CUADRO!F$5&amp;$E444),'Hoja de Trabajo para listado'!$CD$151:$DC$151,0)),0)</f>
        <v>0</v>
      </c>
      <c r="G444" s="314">
        <f ca="1">+IFERROR(INDEX('Hoja de Trabajo para listado'!$A$155:$Z$1048576,MATCH($A444,'Hoja de Trabajo para listado'!$A$155:$A$1048576,0),MATCH((CUADRO!G$5&amp;$E444),'Hoja de Trabajo para listado'!$A$151:$Z$151,0)),0)+IFERROR(INDEX('Hoja de Trabajo para listado'!$AB$155:$BA$1048576,MATCH($A444,'Hoja de Trabajo para listado'!$AB$155:$AB$1048576,0),MATCH((CUADRO!G$5&amp;$E444),'Hoja de Trabajo para listado'!$AB$151:$BA$151,0)),0)+IFERROR(INDEX('Hoja de Trabajo para listado'!$BC$155:$CB$1048576,MATCH($A444,'Hoja de Trabajo para listado'!$BC$155:$BC$1048576,0),MATCH((CUADRO!G$5&amp;$E444),'Hoja de Trabajo para listado'!$BC$151:$CB$151,0)),0)+IFERROR(INDEX('Hoja de Trabajo para listado'!$DE$153:$DG$274,MATCH($A444,'Hoja de Trabajo para listado'!$DE$153:$DE$1048576,0),MATCH((CUADRO!G$5&amp;$E444),'Hoja de Trabajo para listado'!$DE$151:$DG$151,0)),0)+IFERROR(INDEX('Hoja de Trabajo para listado'!$CD$155:$DC$1048576,MATCH($A444,'Hoja de Trabajo para listado'!$CD$155:$CD$1048576,0),MATCH((CUADRO!G$5&amp;$E444),'Hoja de Trabajo para listado'!$CD$151:$DC$151,0)),0)</f>
        <v>0</v>
      </c>
      <c r="H444" s="314">
        <f ca="1">+IFERROR(INDEX('Hoja de Trabajo para listado'!$A$155:$Z$1048576,MATCH($A444,'Hoja de Trabajo para listado'!$A$155:$A$1048576,0),MATCH((CUADRO!H$5&amp;$E444),'Hoja de Trabajo para listado'!$A$151:$Z$151,0)),0)+IFERROR(INDEX('Hoja de Trabajo para listado'!$AB$155:$BA$1048576,MATCH($A444,'Hoja de Trabajo para listado'!$AB$155:$AB$1048576,0),MATCH((CUADRO!H$5&amp;$E444),'Hoja de Trabajo para listado'!$AB$151:$BA$151,0)),0)+IFERROR(INDEX('Hoja de Trabajo para listado'!$BC$155:$CB$1048576,MATCH($A444,'Hoja de Trabajo para listado'!$BC$155:$BC$1048576,0),MATCH((CUADRO!H$5&amp;$E444),'Hoja de Trabajo para listado'!$BC$151:$CB$151,0)),0)+IFERROR(INDEX('Hoja de Trabajo para listado'!$DE$153:$DG$274,MATCH($A444,'Hoja de Trabajo para listado'!$DE$153:$DE$1048576,0),MATCH((CUADRO!H$5&amp;$E444),'Hoja de Trabajo para listado'!$DE$151:$DG$151,0)),0)+IFERROR(INDEX('Hoja de Trabajo para listado'!$CD$155:$DC$1048576,MATCH($A444,'Hoja de Trabajo para listado'!$CD$155:$CD$1048576,0),MATCH((CUADRO!H$5&amp;$E444),'Hoja de Trabajo para listado'!$CD$151:$DC$151,0)),0)</f>
        <v>0</v>
      </c>
      <c r="I444" s="314">
        <f ca="1">+IFERROR(INDEX('Hoja de Trabajo para listado'!$A$155:$Z$1048576,MATCH($A444,'Hoja de Trabajo para listado'!$A$155:$A$1048576,0),MATCH((CUADRO!I$5&amp;$E444),'Hoja de Trabajo para listado'!$A$151:$Z$151,0)),0)+IFERROR(INDEX('Hoja de Trabajo para listado'!$AB$155:$BA$1048576,MATCH($A444,'Hoja de Trabajo para listado'!$AB$155:$AB$1048576,0),MATCH((CUADRO!I$5&amp;$E444),'Hoja de Trabajo para listado'!$AB$151:$BA$151,0)),0)+IFERROR(INDEX('Hoja de Trabajo para listado'!$BC$155:$CB$1048576,MATCH($A444,'Hoja de Trabajo para listado'!$BC$155:$BC$1048576,0),MATCH((CUADRO!I$5&amp;$E444),'Hoja de Trabajo para listado'!$BC$151:$CB$151,0)),0)+IFERROR(INDEX('Hoja de Trabajo para listado'!$DE$153:$DG$274,MATCH($A444,'Hoja de Trabajo para listado'!$DE$153:$DE$1048576,0),MATCH((CUADRO!I$5&amp;$E444),'Hoja de Trabajo para listado'!$DE$151:$DG$151,0)),0)+IFERROR(INDEX('Hoja de Trabajo para listado'!$CD$155:$DC$1048576,MATCH($A444,'Hoja de Trabajo para listado'!$CD$155:$CD$1048576,0),MATCH((CUADRO!I$5&amp;$E444),'Hoja de Trabajo para listado'!$CD$151:$DC$151,0)),0)</f>
        <v>0</v>
      </c>
      <c r="J444" s="314">
        <f ca="1">+IFERROR(INDEX('Hoja de Trabajo para listado'!$A$155:$Z$1048576,MATCH($A444,'Hoja de Trabajo para listado'!$A$155:$A$1048576,0),MATCH((CUADRO!J$5&amp;$E444),'Hoja de Trabajo para listado'!$A$151:$Z$151,0)),0)+IFERROR(INDEX('Hoja de Trabajo para listado'!$AB$155:$BA$1048576,MATCH($A444,'Hoja de Trabajo para listado'!$AB$155:$AB$1048576,0),MATCH((CUADRO!J$5&amp;$E444),'Hoja de Trabajo para listado'!$AB$151:$BA$151,0)),0)+IFERROR(INDEX('Hoja de Trabajo para listado'!$BC$155:$CB$1048576,MATCH($A444,'Hoja de Trabajo para listado'!$BC$155:$BC$1048576,0),MATCH((CUADRO!J$5&amp;$E444),'Hoja de Trabajo para listado'!$BC$151:$CB$151,0)),0)+IFERROR(INDEX('Hoja de Trabajo para listado'!$DE$153:$DG$274,MATCH($A444,'Hoja de Trabajo para listado'!$DE$153:$DE$1048576,0),MATCH((CUADRO!J$5&amp;$E444),'Hoja de Trabajo para listado'!$DE$151:$DG$151,0)),0)+IFERROR(INDEX('Hoja de Trabajo para listado'!$CD$155:$DC$1048576,MATCH($A444,'Hoja de Trabajo para listado'!$CD$155:$CD$1048576,0),MATCH((CUADRO!J$5&amp;$E444),'Hoja de Trabajo para listado'!$CD$151:$DC$151,0)),0)</f>
        <v>0</v>
      </c>
      <c r="K444" s="314">
        <f ca="1">+IFERROR(INDEX('Hoja de Trabajo para listado'!$A$155:$Z$1048576,MATCH($A444,'Hoja de Trabajo para listado'!$A$155:$A$1048576,0),MATCH((CUADRO!K$5&amp;$E444),'Hoja de Trabajo para listado'!$A$151:$Z$151,0)),0)+IFERROR(INDEX('Hoja de Trabajo para listado'!$AB$155:$BA$1048576,MATCH($A444,'Hoja de Trabajo para listado'!$AB$155:$AB$1048576,0),MATCH((CUADRO!K$5&amp;$E444),'Hoja de Trabajo para listado'!$AB$151:$BA$151,0)),0)+IFERROR(INDEX('Hoja de Trabajo para listado'!$BC$155:$CB$1048576,MATCH($A444,'Hoja de Trabajo para listado'!$BC$155:$BC$1048576,0),MATCH((CUADRO!K$5&amp;$E444),'Hoja de Trabajo para listado'!$BC$151:$CB$151,0)),0)+IFERROR(INDEX('Hoja de Trabajo para listado'!$DE$153:$DG$274,MATCH($A444,'Hoja de Trabajo para listado'!$DE$153:$DE$1048576,0),MATCH((CUADRO!K$5&amp;$E444),'Hoja de Trabajo para listado'!$DE$151:$DG$151,0)),0)+IFERROR(INDEX('Hoja de Trabajo para listado'!$CD$155:$DC$1048576,MATCH($A444,'Hoja de Trabajo para listado'!$CD$155:$CD$1048576,0),MATCH((CUADRO!K$5&amp;$E444),'Hoja de Trabajo para listado'!$CD$151:$DC$151,0)),0)</f>
        <v>0</v>
      </c>
      <c r="L444" s="314">
        <f ca="1">+IFERROR(INDEX('Hoja de Trabajo para listado'!$A$155:$Z$1048576,MATCH($A444,'Hoja de Trabajo para listado'!$A$155:$A$1048576,0),MATCH((CUADRO!L$5&amp;$E444),'Hoja de Trabajo para listado'!$A$151:$Z$151,0)),0)+IFERROR(INDEX('Hoja de Trabajo para listado'!$AB$155:$BA$1048576,MATCH($A444,'Hoja de Trabajo para listado'!$AB$155:$AB$1048576,0),MATCH((CUADRO!L$5&amp;$E444),'Hoja de Trabajo para listado'!$AB$151:$BA$151,0)),0)+IFERROR(INDEX('Hoja de Trabajo para listado'!$BC$155:$CB$1048576,MATCH($A444,'Hoja de Trabajo para listado'!$BC$155:$BC$1048576,0),MATCH((CUADRO!L$5&amp;$E444),'Hoja de Trabajo para listado'!$BC$151:$CB$151,0)),0)+IFERROR(INDEX('Hoja de Trabajo para listado'!$DE$153:$DG$274,MATCH($A444,'Hoja de Trabajo para listado'!$DE$153:$DE$1048576,0),MATCH((CUADRO!L$5&amp;$E444),'Hoja de Trabajo para listado'!$DE$151:$DG$151,0)),0)+IFERROR(INDEX('Hoja de Trabajo para listado'!$CD$155:$DC$1048576,MATCH($A444,'Hoja de Trabajo para listado'!$CD$155:$CD$1048576,0),MATCH((CUADRO!L$5&amp;$E444),'Hoja de Trabajo para listado'!$CD$151:$DC$151,0)),0)</f>
        <v>0</v>
      </c>
      <c r="M444" s="314">
        <f ca="1">+IFERROR(INDEX('Hoja de Trabajo para listado'!$A$155:$Z$1048576,MATCH($A444,'Hoja de Trabajo para listado'!$A$155:$A$1048576,0),MATCH((CUADRO!M$5&amp;$E444),'Hoja de Trabajo para listado'!$A$151:$Z$151,0)),0)+IFERROR(INDEX('Hoja de Trabajo para listado'!$AB$155:$BA$1048576,MATCH($A444,'Hoja de Trabajo para listado'!$AB$155:$AB$1048576,0),MATCH((CUADRO!M$5&amp;$E444),'Hoja de Trabajo para listado'!$AB$151:$BA$151,0)),0)+IFERROR(INDEX('Hoja de Trabajo para listado'!$BC$155:$CB$1048576,MATCH($A444,'Hoja de Trabajo para listado'!$BC$155:$BC$1048576,0),MATCH((CUADRO!M$5&amp;$E444),'Hoja de Trabajo para listado'!$BC$151:$CB$151,0)),0)+IFERROR(INDEX('Hoja de Trabajo para listado'!$DE$153:$DG$274,MATCH($A444,'Hoja de Trabajo para listado'!$DE$153:$DE$1048576,0),MATCH((CUADRO!M$5&amp;$E444),'Hoja de Trabajo para listado'!$DE$151:$DG$151,0)),0)+IFERROR(INDEX('Hoja de Trabajo para listado'!$CD$155:$DC$1048576,MATCH($A444,'Hoja de Trabajo para listado'!$CD$155:$CD$1048576,0),MATCH((CUADRO!M$5&amp;$E444),'Hoja de Trabajo para listado'!$CD$151:$DC$151,0)),0)</f>
        <v>0</v>
      </c>
      <c r="N444" s="314">
        <f ca="1">+IFERROR(INDEX('Hoja de Trabajo para listado'!$A$155:$Z$1048576,MATCH($A444,'Hoja de Trabajo para listado'!$A$155:$A$1048576,0),MATCH((CUADRO!N$5&amp;$E444),'Hoja de Trabajo para listado'!$A$151:$Z$151,0)),0)+IFERROR(INDEX('Hoja de Trabajo para listado'!$AB$155:$BA$1048576,MATCH($A444,'Hoja de Trabajo para listado'!$AB$155:$AB$1048576,0),MATCH((CUADRO!N$5&amp;$E444),'Hoja de Trabajo para listado'!$AB$151:$BA$151,0)),0)+IFERROR(INDEX('Hoja de Trabajo para listado'!$BC$155:$CB$1048576,MATCH($A444,'Hoja de Trabajo para listado'!$BC$155:$BC$1048576,0),MATCH((CUADRO!N$5&amp;$E444),'Hoja de Trabajo para listado'!$BC$151:$CB$151,0)),0)+IFERROR(INDEX('Hoja de Trabajo para listado'!$DE$153:$DG$274,MATCH($A444,'Hoja de Trabajo para listado'!$DE$153:$DE$1048576,0),MATCH((CUADRO!N$5&amp;$E444),'Hoja de Trabajo para listado'!$DE$151:$DG$151,0)),0)+IFERROR(INDEX('Hoja de Trabajo para listado'!$CD$155:$DC$1048576,MATCH($A444,'Hoja de Trabajo para listado'!$CD$155:$CD$1048576,0),MATCH((CUADRO!N$5&amp;$E444),'Hoja de Trabajo para listado'!$CD$151:$DC$151,0)),0)</f>
        <v>0</v>
      </c>
      <c r="O444" s="314">
        <f ca="1">+IFERROR(INDEX('Hoja de Trabajo para listado'!$A$155:$Z$1048576,MATCH($A444,'Hoja de Trabajo para listado'!$A$155:$A$1048576,0),MATCH((CUADRO!O$5&amp;$E444),'Hoja de Trabajo para listado'!$A$151:$Z$151,0)),0)+IFERROR(INDEX('Hoja de Trabajo para listado'!$AB$155:$BA$1048576,MATCH($A444,'Hoja de Trabajo para listado'!$AB$155:$AB$1048576,0),MATCH((CUADRO!O$5&amp;$E444),'Hoja de Trabajo para listado'!$AB$151:$BA$151,0)),0)+IFERROR(INDEX('Hoja de Trabajo para listado'!$BC$155:$CB$1048576,MATCH($A444,'Hoja de Trabajo para listado'!$BC$155:$BC$1048576,0),MATCH((CUADRO!O$5&amp;$E444),'Hoja de Trabajo para listado'!$BC$151:$CB$151,0)),0)+IFERROR(INDEX('Hoja de Trabajo para listado'!$DE$153:$DG$274,MATCH($A444,'Hoja de Trabajo para listado'!$DE$153:$DE$1048576,0),MATCH((CUADRO!O$5&amp;$E444),'Hoja de Trabajo para listado'!$DE$151:$DG$151,0)),0)+IFERROR(INDEX('Hoja de Trabajo para listado'!$CD$155:$DC$1048576,MATCH($A444,'Hoja de Trabajo para listado'!$CD$155:$CD$1048576,0),MATCH((CUADRO!O$5&amp;$E444),'Hoja de Trabajo para listado'!$CD$151:$DC$151,0)),0)</f>
        <v>0</v>
      </c>
      <c r="P444" s="314">
        <f ca="1">+IFERROR(INDEX('Hoja de Trabajo para listado'!$A$155:$Z$1048576,MATCH($A444,'Hoja de Trabajo para listado'!$A$155:$A$1048576,0),MATCH((CUADRO!P$5&amp;$E444),'Hoja de Trabajo para listado'!$A$151:$Z$151,0)),0)+IFERROR(INDEX('Hoja de Trabajo para listado'!$AB$155:$BA$1048576,MATCH($A444,'Hoja de Trabajo para listado'!$AB$155:$AB$1048576,0),MATCH((CUADRO!P$5&amp;$E444),'Hoja de Trabajo para listado'!$AB$151:$BA$151,0)),0)+IFERROR(INDEX('Hoja de Trabajo para listado'!$BC$155:$CB$1048576,MATCH($A444,'Hoja de Trabajo para listado'!$BC$155:$BC$1048576,0),MATCH((CUADRO!P$5&amp;$E444),'Hoja de Trabajo para listado'!$BC$151:$CB$151,0)),0)+IFERROR(INDEX('Hoja de Trabajo para listado'!$DE$153:$DG$274,MATCH($A444,'Hoja de Trabajo para listado'!$DE$153:$DE$1048576,0),MATCH((CUADRO!P$5&amp;$E444),'Hoja de Trabajo para listado'!$DE$151:$DG$151,0)),0)+IFERROR(INDEX('Hoja de Trabajo para listado'!$CD$155:$DC$1048576,MATCH($A444,'Hoja de Trabajo para listado'!$CD$155:$CD$1048576,0),MATCH((CUADRO!P$5&amp;$E444),'Hoja de Trabajo para listado'!$CD$151:$DC$151,0)),0)</f>
        <v>0</v>
      </c>
      <c r="Q444" s="314">
        <f ca="1">+IFERROR(INDEX('Hoja de Trabajo para listado'!$A$155:$Z$1048576,MATCH($A444,'Hoja de Trabajo para listado'!$A$155:$A$1048576,0),MATCH((CUADRO!Q$5&amp;$E444),'Hoja de Trabajo para listado'!$A$151:$Z$151,0)),0)+IFERROR(INDEX('Hoja de Trabajo para listado'!$AB$155:$BA$1048576,MATCH($A444,'Hoja de Trabajo para listado'!$AB$155:$AB$1048576,0),MATCH((CUADRO!Q$5&amp;$E444),'Hoja de Trabajo para listado'!$AB$151:$BA$151,0)),0)+IFERROR(INDEX('Hoja de Trabajo para listado'!$BC$155:$CB$1048576,MATCH($A444,'Hoja de Trabajo para listado'!$BC$155:$BC$1048576,0),MATCH((CUADRO!Q$5&amp;$E444),'Hoja de Trabajo para listado'!$BC$151:$CB$151,0)),0)+IFERROR(INDEX('Hoja de Trabajo para listado'!$DE$153:$DG$274,MATCH($A444,'Hoja de Trabajo para listado'!$DE$153:$DE$1048576,0),MATCH((CUADRO!Q$5&amp;$E444),'Hoja de Trabajo para listado'!$DE$151:$DG$151,0)),0)+IFERROR(INDEX('Hoja de Trabajo para listado'!$CD$155:$DC$1048576,MATCH($A444,'Hoja de Trabajo para listado'!$CD$155:$CD$1048576,0),MATCH((CUADRO!Q$5&amp;$E444),'Hoja de Trabajo para listado'!$CD$151:$DC$151,0)),0)</f>
        <v>0</v>
      </c>
      <c r="R444" s="314">
        <f t="shared" ca="1" si="12"/>
        <v>0</v>
      </c>
      <c r="S444" s="322"/>
      <c r="T444" s="314">
        <f ca="1">+T445</f>
        <v>0</v>
      </c>
      <c r="U444" s="313">
        <f t="shared" si="13"/>
        <v>1</v>
      </c>
      <c r="V444" s="319" t="str">
        <f>+VLOOKUP(A444,bd_lista!$A$3:$E$593,5,FALSE)</f>
        <v>Gobiernos Autonomos Municipales</v>
      </c>
      <c r="W444" s="425" t="str">
        <f>+V444</f>
        <v>Gobiernos Autonomos Municipales</v>
      </c>
    </row>
    <row r="445" spans="1:23" customFormat="1" ht="15" hidden="1" customHeight="1">
      <c r="A445" s="323">
        <v>1341</v>
      </c>
      <c r="B445" s="428"/>
      <c r="C445" s="318" t="str">
        <f>+VLOOKUP(A445,bd_lista!$A$3:$C$593,3,FALSE)</f>
        <v>Gobierno Autónomo Municipal de Tiraque</v>
      </c>
      <c r="D445" s="430"/>
      <c r="E445" s="347" t="s">
        <v>1419</v>
      </c>
      <c r="F445" s="314">
        <f ca="1">+IFERROR(INDEX('Hoja de Trabajo para listado'!$A$155:$Z$1048576,MATCH($A445,'Hoja de Trabajo para listado'!$A$155:$A$1048576,0),MATCH((CUADRO!F$5&amp;$E445),'Hoja de Trabajo para listado'!$A$151:$Z$151,0)),0)+IFERROR(INDEX('Hoja de Trabajo para listado'!$AB$155:$BA$1048576,MATCH($A445,'Hoja de Trabajo para listado'!$AB$155:$AB$1048576,0),MATCH((CUADRO!F$5&amp;$E445),'Hoja de Trabajo para listado'!$AB$151:$BA$151,0)),0)+IFERROR(INDEX('Hoja de Trabajo para listado'!$BC$155:$CB$1048576,MATCH($A445,'Hoja de Trabajo para listado'!$BC$155:$BC$1048576,0),MATCH((CUADRO!F$5&amp;$E445),'Hoja de Trabajo para listado'!$BC$151:$CB$151,0)),0)+IFERROR(INDEX('Hoja de Trabajo para listado'!$DE$153:$DG$274,MATCH($A445,'Hoja de Trabajo para listado'!$DE$153:$DE$1048576,0),MATCH((CUADRO!F$5&amp;$E445),'Hoja de Trabajo para listado'!$DE$151:$DG$151,0)),0)+IFERROR(INDEX('Hoja de Trabajo para listado'!$CD$155:$DC$1048576,MATCH($A445,'Hoja de Trabajo para listado'!$CD$155:$CD$1048576,0),MATCH((CUADRO!F$5&amp;$E445),'Hoja de Trabajo para listado'!$CD$151:$DC$151,0)),0)</f>
        <v>0</v>
      </c>
      <c r="G445" s="314">
        <f ca="1">+IFERROR(INDEX('Hoja de Trabajo para listado'!$A$155:$Z$1048576,MATCH($A445,'Hoja de Trabajo para listado'!$A$155:$A$1048576,0),MATCH((CUADRO!G$5&amp;$E445),'Hoja de Trabajo para listado'!$A$151:$Z$151,0)),0)+IFERROR(INDEX('Hoja de Trabajo para listado'!$AB$155:$BA$1048576,MATCH($A445,'Hoja de Trabajo para listado'!$AB$155:$AB$1048576,0),MATCH((CUADRO!G$5&amp;$E445),'Hoja de Trabajo para listado'!$AB$151:$BA$151,0)),0)+IFERROR(INDEX('Hoja de Trabajo para listado'!$BC$155:$CB$1048576,MATCH($A445,'Hoja de Trabajo para listado'!$BC$155:$BC$1048576,0),MATCH((CUADRO!G$5&amp;$E445),'Hoja de Trabajo para listado'!$BC$151:$CB$151,0)),0)+IFERROR(INDEX('Hoja de Trabajo para listado'!$DE$153:$DG$274,MATCH($A445,'Hoja de Trabajo para listado'!$DE$153:$DE$1048576,0),MATCH((CUADRO!G$5&amp;$E445),'Hoja de Trabajo para listado'!$DE$151:$DG$151,0)),0)+IFERROR(INDEX('Hoja de Trabajo para listado'!$CD$155:$DC$1048576,MATCH($A445,'Hoja de Trabajo para listado'!$CD$155:$CD$1048576,0),MATCH((CUADRO!G$5&amp;$E445),'Hoja de Trabajo para listado'!$CD$151:$DC$151,0)),0)</f>
        <v>0</v>
      </c>
      <c r="H445" s="314">
        <f ca="1">+IFERROR(INDEX('Hoja de Trabajo para listado'!$A$155:$Z$1048576,MATCH($A445,'Hoja de Trabajo para listado'!$A$155:$A$1048576,0),MATCH((CUADRO!H$5&amp;$E445),'Hoja de Trabajo para listado'!$A$151:$Z$151,0)),0)+IFERROR(INDEX('Hoja de Trabajo para listado'!$AB$155:$BA$1048576,MATCH($A445,'Hoja de Trabajo para listado'!$AB$155:$AB$1048576,0),MATCH((CUADRO!H$5&amp;$E445),'Hoja de Trabajo para listado'!$AB$151:$BA$151,0)),0)+IFERROR(INDEX('Hoja de Trabajo para listado'!$BC$155:$CB$1048576,MATCH($A445,'Hoja de Trabajo para listado'!$BC$155:$BC$1048576,0),MATCH((CUADRO!H$5&amp;$E445),'Hoja de Trabajo para listado'!$BC$151:$CB$151,0)),0)+IFERROR(INDEX('Hoja de Trabajo para listado'!$DE$153:$DG$274,MATCH($A445,'Hoja de Trabajo para listado'!$DE$153:$DE$1048576,0),MATCH((CUADRO!H$5&amp;$E445),'Hoja de Trabajo para listado'!$DE$151:$DG$151,0)),0)+IFERROR(INDEX('Hoja de Trabajo para listado'!$CD$155:$DC$1048576,MATCH($A445,'Hoja de Trabajo para listado'!$CD$155:$CD$1048576,0),MATCH((CUADRO!H$5&amp;$E445),'Hoja de Trabajo para listado'!$CD$151:$DC$151,0)),0)</f>
        <v>0</v>
      </c>
      <c r="I445" s="314">
        <f ca="1">+IFERROR(INDEX('Hoja de Trabajo para listado'!$A$155:$Z$1048576,MATCH($A445,'Hoja de Trabajo para listado'!$A$155:$A$1048576,0),MATCH((CUADRO!I$5&amp;$E445),'Hoja de Trabajo para listado'!$A$151:$Z$151,0)),0)+IFERROR(INDEX('Hoja de Trabajo para listado'!$AB$155:$BA$1048576,MATCH($A445,'Hoja de Trabajo para listado'!$AB$155:$AB$1048576,0),MATCH((CUADRO!I$5&amp;$E445),'Hoja de Trabajo para listado'!$AB$151:$BA$151,0)),0)+IFERROR(INDEX('Hoja de Trabajo para listado'!$BC$155:$CB$1048576,MATCH($A445,'Hoja de Trabajo para listado'!$BC$155:$BC$1048576,0),MATCH((CUADRO!I$5&amp;$E445),'Hoja de Trabajo para listado'!$BC$151:$CB$151,0)),0)+IFERROR(INDEX('Hoja de Trabajo para listado'!$DE$153:$DG$274,MATCH($A445,'Hoja de Trabajo para listado'!$DE$153:$DE$1048576,0),MATCH((CUADRO!I$5&amp;$E445),'Hoja de Trabajo para listado'!$DE$151:$DG$151,0)),0)+IFERROR(INDEX('Hoja de Trabajo para listado'!$CD$155:$DC$1048576,MATCH($A445,'Hoja de Trabajo para listado'!$CD$155:$CD$1048576,0),MATCH((CUADRO!I$5&amp;$E445),'Hoja de Trabajo para listado'!$CD$151:$DC$151,0)),0)</f>
        <v>0</v>
      </c>
      <c r="J445" s="314">
        <f ca="1">+IFERROR(INDEX('Hoja de Trabajo para listado'!$A$155:$Z$1048576,MATCH($A445,'Hoja de Trabajo para listado'!$A$155:$A$1048576,0),MATCH((CUADRO!J$5&amp;$E445),'Hoja de Trabajo para listado'!$A$151:$Z$151,0)),0)+IFERROR(INDEX('Hoja de Trabajo para listado'!$AB$155:$BA$1048576,MATCH($A445,'Hoja de Trabajo para listado'!$AB$155:$AB$1048576,0),MATCH((CUADRO!J$5&amp;$E445),'Hoja de Trabajo para listado'!$AB$151:$BA$151,0)),0)+IFERROR(INDEX('Hoja de Trabajo para listado'!$BC$155:$CB$1048576,MATCH($A445,'Hoja de Trabajo para listado'!$BC$155:$BC$1048576,0),MATCH((CUADRO!J$5&amp;$E445),'Hoja de Trabajo para listado'!$BC$151:$CB$151,0)),0)+IFERROR(INDEX('Hoja de Trabajo para listado'!$DE$153:$DG$274,MATCH($A445,'Hoja de Trabajo para listado'!$DE$153:$DE$1048576,0),MATCH((CUADRO!J$5&amp;$E445),'Hoja de Trabajo para listado'!$DE$151:$DG$151,0)),0)+IFERROR(INDEX('Hoja de Trabajo para listado'!$CD$155:$DC$1048576,MATCH($A445,'Hoja de Trabajo para listado'!$CD$155:$CD$1048576,0),MATCH((CUADRO!J$5&amp;$E445),'Hoja de Trabajo para listado'!$CD$151:$DC$151,0)),0)</f>
        <v>0</v>
      </c>
      <c r="K445" s="314">
        <f ca="1">+IFERROR(INDEX('Hoja de Trabajo para listado'!$A$155:$Z$1048576,MATCH($A445,'Hoja de Trabajo para listado'!$A$155:$A$1048576,0),MATCH((CUADRO!K$5&amp;$E445),'Hoja de Trabajo para listado'!$A$151:$Z$151,0)),0)+IFERROR(INDEX('Hoja de Trabajo para listado'!$AB$155:$BA$1048576,MATCH($A445,'Hoja de Trabajo para listado'!$AB$155:$AB$1048576,0),MATCH((CUADRO!K$5&amp;$E445),'Hoja de Trabajo para listado'!$AB$151:$BA$151,0)),0)+IFERROR(INDEX('Hoja de Trabajo para listado'!$BC$155:$CB$1048576,MATCH($A445,'Hoja de Trabajo para listado'!$BC$155:$BC$1048576,0),MATCH((CUADRO!K$5&amp;$E445),'Hoja de Trabajo para listado'!$BC$151:$CB$151,0)),0)+IFERROR(INDEX('Hoja de Trabajo para listado'!$DE$153:$DG$274,MATCH($A445,'Hoja de Trabajo para listado'!$DE$153:$DE$1048576,0),MATCH((CUADRO!K$5&amp;$E445),'Hoja de Trabajo para listado'!$DE$151:$DG$151,0)),0)+IFERROR(INDEX('Hoja de Trabajo para listado'!$CD$155:$DC$1048576,MATCH($A445,'Hoja de Trabajo para listado'!$CD$155:$CD$1048576,0),MATCH((CUADRO!K$5&amp;$E445),'Hoja de Trabajo para listado'!$CD$151:$DC$151,0)),0)</f>
        <v>0</v>
      </c>
      <c r="L445" s="314">
        <f ca="1">+IFERROR(INDEX('Hoja de Trabajo para listado'!$A$155:$Z$1048576,MATCH($A445,'Hoja de Trabajo para listado'!$A$155:$A$1048576,0),MATCH((CUADRO!L$5&amp;$E445),'Hoja de Trabajo para listado'!$A$151:$Z$151,0)),0)+IFERROR(INDEX('Hoja de Trabajo para listado'!$AB$155:$BA$1048576,MATCH($A445,'Hoja de Trabajo para listado'!$AB$155:$AB$1048576,0),MATCH((CUADRO!L$5&amp;$E445),'Hoja de Trabajo para listado'!$AB$151:$BA$151,0)),0)+IFERROR(INDEX('Hoja de Trabajo para listado'!$BC$155:$CB$1048576,MATCH($A445,'Hoja de Trabajo para listado'!$BC$155:$BC$1048576,0),MATCH((CUADRO!L$5&amp;$E445),'Hoja de Trabajo para listado'!$BC$151:$CB$151,0)),0)+IFERROR(INDEX('Hoja de Trabajo para listado'!$DE$153:$DG$274,MATCH($A445,'Hoja de Trabajo para listado'!$DE$153:$DE$1048576,0),MATCH((CUADRO!L$5&amp;$E445),'Hoja de Trabajo para listado'!$DE$151:$DG$151,0)),0)+IFERROR(INDEX('Hoja de Trabajo para listado'!$CD$155:$DC$1048576,MATCH($A445,'Hoja de Trabajo para listado'!$CD$155:$CD$1048576,0),MATCH((CUADRO!L$5&amp;$E445),'Hoja de Trabajo para listado'!$CD$151:$DC$151,0)),0)</f>
        <v>0</v>
      </c>
      <c r="M445" s="314">
        <f ca="1">+IFERROR(INDEX('Hoja de Trabajo para listado'!$A$155:$Z$1048576,MATCH($A445,'Hoja de Trabajo para listado'!$A$155:$A$1048576,0),MATCH((CUADRO!M$5&amp;$E445),'Hoja de Trabajo para listado'!$A$151:$Z$151,0)),0)+IFERROR(INDEX('Hoja de Trabajo para listado'!$AB$155:$BA$1048576,MATCH($A445,'Hoja de Trabajo para listado'!$AB$155:$AB$1048576,0),MATCH((CUADRO!M$5&amp;$E445),'Hoja de Trabajo para listado'!$AB$151:$BA$151,0)),0)+IFERROR(INDEX('Hoja de Trabajo para listado'!$BC$155:$CB$1048576,MATCH($A445,'Hoja de Trabajo para listado'!$BC$155:$BC$1048576,0),MATCH((CUADRO!M$5&amp;$E445),'Hoja de Trabajo para listado'!$BC$151:$CB$151,0)),0)+IFERROR(INDEX('Hoja de Trabajo para listado'!$DE$153:$DG$274,MATCH($A445,'Hoja de Trabajo para listado'!$DE$153:$DE$1048576,0),MATCH((CUADRO!M$5&amp;$E445),'Hoja de Trabajo para listado'!$DE$151:$DG$151,0)),0)+IFERROR(INDEX('Hoja de Trabajo para listado'!$CD$155:$DC$1048576,MATCH($A445,'Hoja de Trabajo para listado'!$CD$155:$CD$1048576,0),MATCH((CUADRO!M$5&amp;$E445),'Hoja de Trabajo para listado'!$CD$151:$DC$151,0)),0)</f>
        <v>0</v>
      </c>
      <c r="N445" s="314">
        <f ca="1">+IFERROR(INDEX('Hoja de Trabajo para listado'!$A$155:$Z$1048576,MATCH($A445,'Hoja de Trabajo para listado'!$A$155:$A$1048576,0),MATCH((CUADRO!N$5&amp;$E445),'Hoja de Trabajo para listado'!$A$151:$Z$151,0)),0)+IFERROR(INDEX('Hoja de Trabajo para listado'!$AB$155:$BA$1048576,MATCH($A445,'Hoja de Trabajo para listado'!$AB$155:$AB$1048576,0),MATCH((CUADRO!N$5&amp;$E445),'Hoja de Trabajo para listado'!$AB$151:$BA$151,0)),0)+IFERROR(INDEX('Hoja de Trabajo para listado'!$BC$155:$CB$1048576,MATCH($A445,'Hoja de Trabajo para listado'!$BC$155:$BC$1048576,0),MATCH((CUADRO!N$5&amp;$E445),'Hoja de Trabajo para listado'!$BC$151:$CB$151,0)),0)+IFERROR(INDEX('Hoja de Trabajo para listado'!$DE$153:$DG$274,MATCH($A445,'Hoja de Trabajo para listado'!$DE$153:$DE$1048576,0),MATCH((CUADRO!N$5&amp;$E445),'Hoja de Trabajo para listado'!$DE$151:$DG$151,0)),0)+IFERROR(INDEX('Hoja de Trabajo para listado'!$CD$155:$DC$1048576,MATCH($A445,'Hoja de Trabajo para listado'!$CD$155:$CD$1048576,0),MATCH((CUADRO!N$5&amp;$E445),'Hoja de Trabajo para listado'!$CD$151:$DC$151,0)),0)</f>
        <v>0</v>
      </c>
      <c r="O445" s="314">
        <f ca="1">+IFERROR(INDEX('Hoja de Trabajo para listado'!$A$155:$Z$1048576,MATCH($A445,'Hoja de Trabajo para listado'!$A$155:$A$1048576,0),MATCH((CUADRO!O$5&amp;$E445),'Hoja de Trabajo para listado'!$A$151:$Z$151,0)),0)+IFERROR(INDEX('Hoja de Trabajo para listado'!$AB$155:$BA$1048576,MATCH($A445,'Hoja de Trabajo para listado'!$AB$155:$AB$1048576,0),MATCH((CUADRO!O$5&amp;$E445),'Hoja de Trabajo para listado'!$AB$151:$BA$151,0)),0)+IFERROR(INDEX('Hoja de Trabajo para listado'!$BC$155:$CB$1048576,MATCH($A445,'Hoja de Trabajo para listado'!$BC$155:$BC$1048576,0),MATCH((CUADRO!O$5&amp;$E445),'Hoja de Trabajo para listado'!$BC$151:$CB$151,0)),0)+IFERROR(INDEX('Hoja de Trabajo para listado'!$DE$153:$DG$274,MATCH($A445,'Hoja de Trabajo para listado'!$DE$153:$DE$1048576,0),MATCH((CUADRO!O$5&amp;$E445),'Hoja de Trabajo para listado'!$DE$151:$DG$151,0)),0)+IFERROR(INDEX('Hoja de Trabajo para listado'!$CD$155:$DC$1048576,MATCH($A445,'Hoja de Trabajo para listado'!$CD$155:$CD$1048576,0),MATCH((CUADRO!O$5&amp;$E445),'Hoja de Trabajo para listado'!$CD$151:$DC$151,0)),0)</f>
        <v>0</v>
      </c>
      <c r="P445" s="314">
        <f ca="1">+IFERROR(INDEX('Hoja de Trabajo para listado'!$A$155:$Z$1048576,MATCH($A445,'Hoja de Trabajo para listado'!$A$155:$A$1048576,0),MATCH((CUADRO!P$5&amp;$E445),'Hoja de Trabajo para listado'!$A$151:$Z$151,0)),0)+IFERROR(INDEX('Hoja de Trabajo para listado'!$AB$155:$BA$1048576,MATCH($A445,'Hoja de Trabajo para listado'!$AB$155:$AB$1048576,0),MATCH((CUADRO!P$5&amp;$E445),'Hoja de Trabajo para listado'!$AB$151:$BA$151,0)),0)+IFERROR(INDEX('Hoja de Trabajo para listado'!$BC$155:$CB$1048576,MATCH($A445,'Hoja de Trabajo para listado'!$BC$155:$BC$1048576,0),MATCH((CUADRO!P$5&amp;$E445),'Hoja de Trabajo para listado'!$BC$151:$CB$151,0)),0)+IFERROR(INDEX('Hoja de Trabajo para listado'!$DE$153:$DG$274,MATCH($A445,'Hoja de Trabajo para listado'!$DE$153:$DE$1048576,0),MATCH((CUADRO!P$5&amp;$E445),'Hoja de Trabajo para listado'!$DE$151:$DG$151,0)),0)+IFERROR(INDEX('Hoja de Trabajo para listado'!$CD$155:$DC$1048576,MATCH($A445,'Hoja de Trabajo para listado'!$CD$155:$CD$1048576,0),MATCH((CUADRO!P$5&amp;$E445),'Hoja de Trabajo para listado'!$CD$151:$DC$151,0)),0)</f>
        <v>0</v>
      </c>
      <c r="Q445" s="314">
        <f ca="1">+IFERROR(INDEX('Hoja de Trabajo para listado'!$A$155:$Z$1048576,MATCH($A445,'Hoja de Trabajo para listado'!$A$155:$A$1048576,0),MATCH((CUADRO!Q$5&amp;$E445),'Hoja de Trabajo para listado'!$A$151:$Z$151,0)),0)+IFERROR(INDEX('Hoja de Trabajo para listado'!$AB$155:$BA$1048576,MATCH($A445,'Hoja de Trabajo para listado'!$AB$155:$AB$1048576,0),MATCH((CUADRO!Q$5&amp;$E445),'Hoja de Trabajo para listado'!$AB$151:$BA$151,0)),0)+IFERROR(INDEX('Hoja de Trabajo para listado'!$BC$155:$CB$1048576,MATCH($A445,'Hoja de Trabajo para listado'!$BC$155:$BC$1048576,0),MATCH((CUADRO!Q$5&amp;$E445),'Hoja de Trabajo para listado'!$BC$151:$CB$151,0)),0)+IFERROR(INDEX('Hoja de Trabajo para listado'!$DE$153:$DG$274,MATCH($A445,'Hoja de Trabajo para listado'!$DE$153:$DE$1048576,0),MATCH((CUADRO!Q$5&amp;$E445),'Hoja de Trabajo para listado'!$DE$151:$DG$151,0)),0)+IFERROR(INDEX('Hoja de Trabajo para listado'!$CD$155:$DC$1048576,MATCH($A445,'Hoja de Trabajo para listado'!$CD$155:$CD$1048576,0),MATCH((CUADRO!Q$5&amp;$E445),'Hoja de Trabajo para listado'!$CD$151:$DC$151,0)),0)</f>
        <v>0</v>
      </c>
      <c r="R445" s="314">
        <f t="shared" ca="1" si="12"/>
        <v>0</v>
      </c>
      <c r="S445" s="322">
        <f ca="1">+R444+R445</f>
        <v>0</v>
      </c>
      <c r="T445" s="314">
        <f ca="1">+S445</f>
        <v>0</v>
      </c>
      <c r="U445" s="313">
        <f t="shared" si="13"/>
        <v>2</v>
      </c>
      <c r="V445" s="319" t="str">
        <f>+VLOOKUP(A445,bd_lista!$A$3:$E$593,5,FALSE)</f>
        <v>Gobiernos Autonomos Municipales</v>
      </c>
      <c r="W445" s="426"/>
    </row>
    <row r="446" spans="1:23" customFormat="1" ht="15" hidden="1" customHeight="1">
      <c r="A446" s="323">
        <v>1342</v>
      </c>
      <c r="B446" s="427">
        <f>+A446</f>
        <v>1342</v>
      </c>
      <c r="C446" s="318" t="str">
        <f>+VLOOKUP(A446,bd_lista!$A$3:$C$593,3,FALSE)</f>
        <v>Gobierno Autónomo Municipal de Mizque</v>
      </c>
      <c r="D446" s="429" t="str">
        <f>+C446</f>
        <v>Gobierno Autónomo Municipal de Mizque</v>
      </c>
      <c r="E446" s="346" t="s">
        <v>1418</v>
      </c>
      <c r="F446" s="314">
        <f ca="1">+IFERROR(INDEX('Hoja de Trabajo para listado'!$A$155:$Z$1048576,MATCH($A446,'Hoja de Trabajo para listado'!$A$155:$A$1048576,0),MATCH((CUADRO!F$5&amp;$E446),'Hoja de Trabajo para listado'!$A$151:$Z$151,0)),0)+IFERROR(INDEX('Hoja de Trabajo para listado'!$AB$155:$BA$1048576,MATCH($A446,'Hoja de Trabajo para listado'!$AB$155:$AB$1048576,0),MATCH((CUADRO!F$5&amp;$E446),'Hoja de Trabajo para listado'!$AB$151:$BA$151,0)),0)+IFERROR(INDEX('Hoja de Trabajo para listado'!$BC$155:$CB$1048576,MATCH($A446,'Hoja de Trabajo para listado'!$BC$155:$BC$1048576,0),MATCH((CUADRO!F$5&amp;$E446),'Hoja de Trabajo para listado'!$BC$151:$CB$151,0)),0)+IFERROR(INDEX('Hoja de Trabajo para listado'!$DE$153:$DG$274,MATCH($A446,'Hoja de Trabajo para listado'!$DE$153:$DE$1048576,0),MATCH((CUADRO!F$5&amp;$E446),'Hoja de Trabajo para listado'!$DE$151:$DG$151,0)),0)+IFERROR(INDEX('Hoja de Trabajo para listado'!$CD$155:$DC$1048576,MATCH($A446,'Hoja de Trabajo para listado'!$CD$155:$CD$1048576,0),MATCH((CUADRO!F$5&amp;$E446),'Hoja de Trabajo para listado'!$CD$151:$DC$151,0)),0)</f>
        <v>0</v>
      </c>
      <c r="G446" s="314">
        <f ca="1">+IFERROR(INDEX('Hoja de Trabajo para listado'!$A$155:$Z$1048576,MATCH($A446,'Hoja de Trabajo para listado'!$A$155:$A$1048576,0),MATCH((CUADRO!G$5&amp;$E446),'Hoja de Trabajo para listado'!$A$151:$Z$151,0)),0)+IFERROR(INDEX('Hoja de Trabajo para listado'!$AB$155:$BA$1048576,MATCH($A446,'Hoja de Trabajo para listado'!$AB$155:$AB$1048576,0),MATCH((CUADRO!G$5&amp;$E446),'Hoja de Trabajo para listado'!$AB$151:$BA$151,0)),0)+IFERROR(INDEX('Hoja de Trabajo para listado'!$BC$155:$CB$1048576,MATCH($A446,'Hoja de Trabajo para listado'!$BC$155:$BC$1048576,0),MATCH((CUADRO!G$5&amp;$E446),'Hoja de Trabajo para listado'!$BC$151:$CB$151,0)),0)+IFERROR(INDEX('Hoja de Trabajo para listado'!$DE$153:$DG$274,MATCH($A446,'Hoja de Trabajo para listado'!$DE$153:$DE$1048576,0),MATCH((CUADRO!G$5&amp;$E446),'Hoja de Trabajo para listado'!$DE$151:$DG$151,0)),0)+IFERROR(INDEX('Hoja de Trabajo para listado'!$CD$155:$DC$1048576,MATCH($A446,'Hoja de Trabajo para listado'!$CD$155:$CD$1048576,0),MATCH((CUADRO!G$5&amp;$E446),'Hoja de Trabajo para listado'!$CD$151:$DC$151,0)),0)</f>
        <v>0</v>
      </c>
      <c r="H446" s="314">
        <f ca="1">+IFERROR(INDEX('Hoja de Trabajo para listado'!$A$155:$Z$1048576,MATCH($A446,'Hoja de Trabajo para listado'!$A$155:$A$1048576,0),MATCH((CUADRO!H$5&amp;$E446),'Hoja de Trabajo para listado'!$A$151:$Z$151,0)),0)+IFERROR(INDEX('Hoja de Trabajo para listado'!$AB$155:$BA$1048576,MATCH($A446,'Hoja de Trabajo para listado'!$AB$155:$AB$1048576,0),MATCH((CUADRO!H$5&amp;$E446),'Hoja de Trabajo para listado'!$AB$151:$BA$151,0)),0)+IFERROR(INDEX('Hoja de Trabajo para listado'!$BC$155:$CB$1048576,MATCH($A446,'Hoja de Trabajo para listado'!$BC$155:$BC$1048576,0),MATCH((CUADRO!H$5&amp;$E446),'Hoja de Trabajo para listado'!$BC$151:$CB$151,0)),0)+IFERROR(INDEX('Hoja de Trabajo para listado'!$DE$153:$DG$274,MATCH($A446,'Hoja de Trabajo para listado'!$DE$153:$DE$1048576,0),MATCH((CUADRO!H$5&amp;$E446),'Hoja de Trabajo para listado'!$DE$151:$DG$151,0)),0)+IFERROR(INDEX('Hoja de Trabajo para listado'!$CD$155:$DC$1048576,MATCH($A446,'Hoja de Trabajo para listado'!$CD$155:$CD$1048576,0),MATCH((CUADRO!H$5&amp;$E446),'Hoja de Trabajo para listado'!$CD$151:$DC$151,0)),0)</f>
        <v>0</v>
      </c>
      <c r="I446" s="314">
        <f ca="1">+IFERROR(INDEX('Hoja de Trabajo para listado'!$A$155:$Z$1048576,MATCH($A446,'Hoja de Trabajo para listado'!$A$155:$A$1048576,0),MATCH((CUADRO!I$5&amp;$E446),'Hoja de Trabajo para listado'!$A$151:$Z$151,0)),0)+IFERROR(INDEX('Hoja de Trabajo para listado'!$AB$155:$BA$1048576,MATCH($A446,'Hoja de Trabajo para listado'!$AB$155:$AB$1048576,0),MATCH((CUADRO!I$5&amp;$E446),'Hoja de Trabajo para listado'!$AB$151:$BA$151,0)),0)+IFERROR(INDEX('Hoja de Trabajo para listado'!$BC$155:$CB$1048576,MATCH($A446,'Hoja de Trabajo para listado'!$BC$155:$BC$1048576,0),MATCH((CUADRO!I$5&amp;$E446),'Hoja de Trabajo para listado'!$BC$151:$CB$151,0)),0)+IFERROR(INDEX('Hoja de Trabajo para listado'!$DE$153:$DG$274,MATCH($A446,'Hoja de Trabajo para listado'!$DE$153:$DE$1048576,0),MATCH((CUADRO!I$5&amp;$E446),'Hoja de Trabajo para listado'!$DE$151:$DG$151,0)),0)+IFERROR(INDEX('Hoja de Trabajo para listado'!$CD$155:$DC$1048576,MATCH($A446,'Hoja de Trabajo para listado'!$CD$155:$CD$1048576,0),MATCH((CUADRO!I$5&amp;$E446),'Hoja de Trabajo para listado'!$CD$151:$DC$151,0)),0)</f>
        <v>0</v>
      </c>
      <c r="J446" s="314">
        <f ca="1">+IFERROR(INDEX('Hoja de Trabajo para listado'!$A$155:$Z$1048576,MATCH($A446,'Hoja de Trabajo para listado'!$A$155:$A$1048576,0),MATCH((CUADRO!J$5&amp;$E446),'Hoja de Trabajo para listado'!$A$151:$Z$151,0)),0)+IFERROR(INDEX('Hoja de Trabajo para listado'!$AB$155:$BA$1048576,MATCH($A446,'Hoja de Trabajo para listado'!$AB$155:$AB$1048576,0),MATCH((CUADRO!J$5&amp;$E446),'Hoja de Trabajo para listado'!$AB$151:$BA$151,0)),0)+IFERROR(INDEX('Hoja de Trabajo para listado'!$BC$155:$CB$1048576,MATCH($A446,'Hoja de Trabajo para listado'!$BC$155:$BC$1048576,0),MATCH((CUADRO!J$5&amp;$E446),'Hoja de Trabajo para listado'!$BC$151:$CB$151,0)),0)+IFERROR(INDEX('Hoja de Trabajo para listado'!$DE$153:$DG$274,MATCH($A446,'Hoja de Trabajo para listado'!$DE$153:$DE$1048576,0),MATCH((CUADRO!J$5&amp;$E446),'Hoja de Trabajo para listado'!$DE$151:$DG$151,0)),0)+IFERROR(INDEX('Hoja de Trabajo para listado'!$CD$155:$DC$1048576,MATCH($A446,'Hoja de Trabajo para listado'!$CD$155:$CD$1048576,0),MATCH((CUADRO!J$5&amp;$E446),'Hoja de Trabajo para listado'!$CD$151:$DC$151,0)),0)</f>
        <v>0</v>
      </c>
      <c r="K446" s="314">
        <f ca="1">+IFERROR(INDEX('Hoja de Trabajo para listado'!$A$155:$Z$1048576,MATCH($A446,'Hoja de Trabajo para listado'!$A$155:$A$1048576,0),MATCH((CUADRO!K$5&amp;$E446),'Hoja de Trabajo para listado'!$A$151:$Z$151,0)),0)+IFERROR(INDEX('Hoja de Trabajo para listado'!$AB$155:$BA$1048576,MATCH($A446,'Hoja de Trabajo para listado'!$AB$155:$AB$1048576,0),MATCH((CUADRO!K$5&amp;$E446),'Hoja de Trabajo para listado'!$AB$151:$BA$151,0)),0)+IFERROR(INDEX('Hoja de Trabajo para listado'!$BC$155:$CB$1048576,MATCH($A446,'Hoja de Trabajo para listado'!$BC$155:$BC$1048576,0),MATCH((CUADRO!K$5&amp;$E446),'Hoja de Trabajo para listado'!$BC$151:$CB$151,0)),0)+IFERROR(INDEX('Hoja de Trabajo para listado'!$DE$153:$DG$274,MATCH($A446,'Hoja de Trabajo para listado'!$DE$153:$DE$1048576,0),MATCH((CUADRO!K$5&amp;$E446),'Hoja de Trabajo para listado'!$DE$151:$DG$151,0)),0)+IFERROR(INDEX('Hoja de Trabajo para listado'!$CD$155:$DC$1048576,MATCH($A446,'Hoja de Trabajo para listado'!$CD$155:$CD$1048576,0),MATCH((CUADRO!K$5&amp;$E446),'Hoja de Trabajo para listado'!$CD$151:$DC$151,0)),0)</f>
        <v>0</v>
      </c>
      <c r="L446" s="314">
        <f ca="1">+IFERROR(INDEX('Hoja de Trabajo para listado'!$A$155:$Z$1048576,MATCH($A446,'Hoja de Trabajo para listado'!$A$155:$A$1048576,0),MATCH((CUADRO!L$5&amp;$E446),'Hoja de Trabajo para listado'!$A$151:$Z$151,0)),0)+IFERROR(INDEX('Hoja de Trabajo para listado'!$AB$155:$BA$1048576,MATCH($A446,'Hoja de Trabajo para listado'!$AB$155:$AB$1048576,0),MATCH((CUADRO!L$5&amp;$E446),'Hoja de Trabajo para listado'!$AB$151:$BA$151,0)),0)+IFERROR(INDEX('Hoja de Trabajo para listado'!$BC$155:$CB$1048576,MATCH($A446,'Hoja de Trabajo para listado'!$BC$155:$BC$1048576,0),MATCH((CUADRO!L$5&amp;$E446),'Hoja de Trabajo para listado'!$BC$151:$CB$151,0)),0)+IFERROR(INDEX('Hoja de Trabajo para listado'!$DE$153:$DG$274,MATCH($A446,'Hoja de Trabajo para listado'!$DE$153:$DE$1048576,0),MATCH((CUADRO!L$5&amp;$E446),'Hoja de Trabajo para listado'!$DE$151:$DG$151,0)),0)+IFERROR(INDEX('Hoja de Trabajo para listado'!$CD$155:$DC$1048576,MATCH($A446,'Hoja de Trabajo para listado'!$CD$155:$CD$1048576,0),MATCH((CUADRO!L$5&amp;$E446),'Hoja de Trabajo para listado'!$CD$151:$DC$151,0)),0)</f>
        <v>0</v>
      </c>
      <c r="M446" s="314">
        <f ca="1">+IFERROR(INDEX('Hoja de Trabajo para listado'!$A$155:$Z$1048576,MATCH($A446,'Hoja de Trabajo para listado'!$A$155:$A$1048576,0),MATCH((CUADRO!M$5&amp;$E446),'Hoja de Trabajo para listado'!$A$151:$Z$151,0)),0)+IFERROR(INDEX('Hoja de Trabajo para listado'!$AB$155:$BA$1048576,MATCH($A446,'Hoja de Trabajo para listado'!$AB$155:$AB$1048576,0),MATCH((CUADRO!M$5&amp;$E446),'Hoja de Trabajo para listado'!$AB$151:$BA$151,0)),0)+IFERROR(INDEX('Hoja de Trabajo para listado'!$BC$155:$CB$1048576,MATCH($A446,'Hoja de Trabajo para listado'!$BC$155:$BC$1048576,0),MATCH((CUADRO!M$5&amp;$E446),'Hoja de Trabajo para listado'!$BC$151:$CB$151,0)),0)+IFERROR(INDEX('Hoja de Trabajo para listado'!$DE$153:$DG$274,MATCH($A446,'Hoja de Trabajo para listado'!$DE$153:$DE$1048576,0),MATCH((CUADRO!M$5&amp;$E446),'Hoja de Trabajo para listado'!$DE$151:$DG$151,0)),0)+IFERROR(INDEX('Hoja de Trabajo para listado'!$CD$155:$DC$1048576,MATCH($A446,'Hoja de Trabajo para listado'!$CD$155:$CD$1048576,0),MATCH((CUADRO!M$5&amp;$E446),'Hoja de Trabajo para listado'!$CD$151:$DC$151,0)),0)</f>
        <v>0</v>
      </c>
      <c r="N446" s="314">
        <f ca="1">+IFERROR(INDEX('Hoja de Trabajo para listado'!$A$155:$Z$1048576,MATCH($A446,'Hoja de Trabajo para listado'!$A$155:$A$1048576,0),MATCH((CUADRO!N$5&amp;$E446),'Hoja de Trabajo para listado'!$A$151:$Z$151,0)),0)+IFERROR(INDEX('Hoja de Trabajo para listado'!$AB$155:$BA$1048576,MATCH($A446,'Hoja de Trabajo para listado'!$AB$155:$AB$1048576,0),MATCH((CUADRO!N$5&amp;$E446),'Hoja de Trabajo para listado'!$AB$151:$BA$151,0)),0)+IFERROR(INDEX('Hoja de Trabajo para listado'!$BC$155:$CB$1048576,MATCH($A446,'Hoja de Trabajo para listado'!$BC$155:$BC$1048576,0),MATCH((CUADRO!N$5&amp;$E446),'Hoja de Trabajo para listado'!$BC$151:$CB$151,0)),0)+IFERROR(INDEX('Hoja de Trabajo para listado'!$DE$153:$DG$274,MATCH($A446,'Hoja de Trabajo para listado'!$DE$153:$DE$1048576,0),MATCH((CUADRO!N$5&amp;$E446),'Hoja de Trabajo para listado'!$DE$151:$DG$151,0)),0)+IFERROR(INDEX('Hoja de Trabajo para listado'!$CD$155:$DC$1048576,MATCH($A446,'Hoja de Trabajo para listado'!$CD$155:$CD$1048576,0),MATCH((CUADRO!N$5&amp;$E446),'Hoja de Trabajo para listado'!$CD$151:$DC$151,0)),0)</f>
        <v>0</v>
      </c>
      <c r="O446" s="314">
        <f ca="1">+IFERROR(INDEX('Hoja de Trabajo para listado'!$A$155:$Z$1048576,MATCH($A446,'Hoja de Trabajo para listado'!$A$155:$A$1048576,0),MATCH((CUADRO!O$5&amp;$E446),'Hoja de Trabajo para listado'!$A$151:$Z$151,0)),0)+IFERROR(INDEX('Hoja de Trabajo para listado'!$AB$155:$BA$1048576,MATCH($A446,'Hoja de Trabajo para listado'!$AB$155:$AB$1048576,0),MATCH((CUADRO!O$5&amp;$E446),'Hoja de Trabajo para listado'!$AB$151:$BA$151,0)),0)+IFERROR(INDEX('Hoja de Trabajo para listado'!$BC$155:$CB$1048576,MATCH($A446,'Hoja de Trabajo para listado'!$BC$155:$BC$1048576,0),MATCH((CUADRO!O$5&amp;$E446),'Hoja de Trabajo para listado'!$BC$151:$CB$151,0)),0)+IFERROR(INDEX('Hoja de Trabajo para listado'!$DE$153:$DG$274,MATCH($A446,'Hoja de Trabajo para listado'!$DE$153:$DE$1048576,0),MATCH((CUADRO!O$5&amp;$E446),'Hoja de Trabajo para listado'!$DE$151:$DG$151,0)),0)+IFERROR(INDEX('Hoja de Trabajo para listado'!$CD$155:$DC$1048576,MATCH($A446,'Hoja de Trabajo para listado'!$CD$155:$CD$1048576,0),MATCH((CUADRO!O$5&amp;$E446),'Hoja de Trabajo para listado'!$CD$151:$DC$151,0)),0)</f>
        <v>0</v>
      </c>
      <c r="P446" s="314">
        <f ca="1">+IFERROR(INDEX('Hoja de Trabajo para listado'!$A$155:$Z$1048576,MATCH($A446,'Hoja de Trabajo para listado'!$A$155:$A$1048576,0),MATCH((CUADRO!P$5&amp;$E446),'Hoja de Trabajo para listado'!$A$151:$Z$151,0)),0)+IFERROR(INDEX('Hoja de Trabajo para listado'!$AB$155:$BA$1048576,MATCH($A446,'Hoja de Trabajo para listado'!$AB$155:$AB$1048576,0),MATCH((CUADRO!P$5&amp;$E446),'Hoja de Trabajo para listado'!$AB$151:$BA$151,0)),0)+IFERROR(INDEX('Hoja de Trabajo para listado'!$BC$155:$CB$1048576,MATCH($A446,'Hoja de Trabajo para listado'!$BC$155:$BC$1048576,0),MATCH((CUADRO!P$5&amp;$E446),'Hoja de Trabajo para listado'!$BC$151:$CB$151,0)),0)+IFERROR(INDEX('Hoja de Trabajo para listado'!$DE$153:$DG$274,MATCH($A446,'Hoja de Trabajo para listado'!$DE$153:$DE$1048576,0),MATCH((CUADRO!P$5&amp;$E446),'Hoja de Trabajo para listado'!$DE$151:$DG$151,0)),0)+IFERROR(INDEX('Hoja de Trabajo para listado'!$CD$155:$DC$1048576,MATCH($A446,'Hoja de Trabajo para listado'!$CD$155:$CD$1048576,0),MATCH((CUADRO!P$5&amp;$E446),'Hoja de Trabajo para listado'!$CD$151:$DC$151,0)),0)</f>
        <v>0</v>
      </c>
      <c r="Q446" s="314">
        <f ca="1">+IFERROR(INDEX('Hoja de Trabajo para listado'!$A$155:$Z$1048576,MATCH($A446,'Hoja de Trabajo para listado'!$A$155:$A$1048576,0),MATCH((CUADRO!Q$5&amp;$E446),'Hoja de Trabajo para listado'!$A$151:$Z$151,0)),0)+IFERROR(INDEX('Hoja de Trabajo para listado'!$AB$155:$BA$1048576,MATCH($A446,'Hoja de Trabajo para listado'!$AB$155:$AB$1048576,0),MATCH((CUADRO!Q$5&amp;$E446),'Hoja de Trabajo para listado'!$AB$151:$BA$151,0)),0)+IFERROR(INDEX('Hoja de Trabajo para listado'!$BC$155:$CB$1048576,MATCH($A446,'Hoja de Trabajo para listado'!$BC$155:$BC$1048576,0),MATCH((CUADRO!Q$5&amp;$E446),'Hoja de Trabajo para listado'!$BC$151:$CB$151,0)),0)+IFERROR(INDEX('Hoja de Trabajo para listado'!$DE$153:$DG$274,MATCH($A446,'Hoja de Trabajo para listado'!$DE$153:$DE$1048576,0),MATCH((CUADRO!Q$5&amp;$E446),'Hoja de Trabajo para listado'!$DE$151:$DG$151,0)),0)+IFERROR(INDEX('Hoja de Trabajo para listado'!$CD$155:$DC$1048576,MATCH($A446,'Hoja de Trabajo para listado'!$CD$155:$CD$1048576,0),MATCH((CUADRO!Q$5&amp;$E446),'Hoja de Trabajo para listado'!$CD$151:$DC$151,0)),0)</f>
        <v>0</v>
      </c>
      <c r="R446" s="314">
        <f t="shared" ca="1" si="12"/>
        <v>0</v>
      </c>
      <c r="S446" s="322"/>
      <c r="T446" s="314">
        <f ca="1">+T447</f>
        <v>0</v>
      </c>
      <c r="U446" s="313">
        <f t="shared" si="13"/>
        <v>1</v>
      </c>
      <c r="V446" s="319" t="str">
        <f>+VLOOKUP(A446,bd_lista!$A$3:$E$593,5,FALSE)</f>
        <v>Gobiernos Autonomos Municipales</v>
      </c>
      <c r="W446" s="425" t="str">
        <f>+V446</f>
        <v>Gobiernos Autonomos Municipales</v>
      </c>
    </row>
    <row r="447" spans="1:23" customFormat="1" ht="15" hidden="1" customHeight="1">
      <c r="A447" s="323">
        <v>1342</v>
      </c>
      <c r="B447" s="428"/>
      <c r="C447" s="318" t="str">
        <f>+VLOOKUP(A447,bd_lista!$A$3:$C$593,3,FALSE)</f>
        <v>Gobierno Autónomo Municipal de Mizque</v>
      </c>
      <c r="D447" s="430"/>
      <c r="E447" s="347" t="s">
        <v>1419</v>
      </c>
      <c r="F447" s="314">
        <f ca="1">+IFERROR(INDEX('Hoja de Trabajo para listado'!$A$155:$Z$1048576,MATCH($A447,'Hoja de Trabajo para listado'!$A$155:$A$1048576,0),MATCH((CUADRO!F$5&amp;$E447),'Hoja de Trabajo para listado'!$A$151:$Z$151,0)),0)+IFERROR(INDEX('Hoja de Trabajo para listado'!$AB$155:$BA$1048576,MATCH($A447,'Hoja de Trabajo para listado'!$AB$155:$AB$1048576,0),MATCH((CUADRO!F$5&amp;$E447),'Hoja de Trabajo para listado'!$AB$151:$BA$151,0)),0)+IFERROR(INDEX('Hoja de Trabajo para listado'!$BC$155:$CB$1048576,MATCH($A447,'Hoja de Trabajo para listado'!$BC$155:$BC$1048576,0),MATCH((CUADRO!F$5&amp;$E447),'Hoja de Trabajo para listado'!$BC$151:$CB$151,0)),0)+IFERROR(INDEX('Hoja de Trabajo para listado'!$DE$153:$DG$274,MATCH($A447,'Hoja de Trabajo para listado'!$DE$153:$DE$1048576,0),MATCH((CUADRO!F$5&amp;$E447),'Hoja de Trabajo para listado'!$DE$151:$DG$151,0)),0)+IFERROR(INDEX('Hoja de Trabajo para listado'!$CD$155:$DC$1048576,MATCH($A447,'Hoja de Trabajo para listado'!$CD$155:$CD$1048576,0),MATCH((CUADRO!F$5&amp;$E447),'Hoja de Trabajo para listado'!$CD$151:$DC$151,0)),0)</f>
        <v>0</v>
      </c>
      <c r="G447" s="314">
        <f ca="1">+IFERROR(INDEX('Hoja de Trabajo para listado'!$A$155:$Z$1048576,MATCH($A447,'Hoja de Trabajo para listado'!$A$155:$A$1048576,0),MATCH((CUADRO!G$5&amp;$E447),'Hoja de Trabajo para listado'!$A$151:$Z$151,0)),0)+IFERROR(INDEX('Hoja de Trabajo para listado'!$AB$155:$BA$1048576,MATCH($A447,'Hoja de Trabajo para listado'!$AB$155:$AB$1048576,0),MATCH((CUADRO!G$5&amp;$E447),'Hoja de Trabajo para listado'!$AB$151:$BA$151,0)),0)+IFERROR(INDEX('Hoja de Trabajo para listado'!$BC$155:$CB$1048576,MATCH($A447,'Hoja de Trabajo para listado'!$BC$155:$BC$1048576,0),MATCH((CUADRO!G$5&amp;$E447),'Hoja de Trabajo para listado'!$BC$151:$CB$151,0)),0)+IFERROR(INDEX('Hoja de Trabajo para listado'!$DE$153:$DG$274,MATCH($A447,'Hoja de Trabajo para listado'!$DE$153:$DE$1048576,0),MATCH((CUADRO!G$5&amp;$E447),'Hoja de Trabajo para listado'!$DE$151:$DG$151,0)),0)+IFERROR(INDEX('Hoja de Trabajo para listado'!$CD$155:$DC$1048576,MATCH($A447,'Hoja de Trabajo para listado'!$CD$155:$CD$1048576,0),MATCH((CUADRO!G$5&amp;$E447),'Hoja de Trabajo para listado'!$CD$151:$DC$151,0)),0)</f>
        <v>0</v>
      </c>
      <c r="H447" s="314">
        <f ca="1">+IFERROR(INDEX('Hoja de Trabajo para listado'!$A$155:$Z$1048576,MATCH($A447,'Hoja de Trabajo para listado'!$A$155:$A$1048576,0),MATCH((CUADRO!H$5&amp;$E447),'Hoja de Trabajo para listado'!$A$151:$Z$151,0)),0)+IFERROR(INDEX('Hoja de Trabajo para listado'!$AB$155:$BA$1048576,MATCH($A447,'Hoja de Trabajo para listado'!$AB$155:$AB$1048576,0),MATCH((CUADRO!H$5&amp;$E447),'Hoja de Trabajo para listado'!$AB$151:$BA$151,0)),0)+IFERROR(INDEX('Hoja de Trabajo para listado'!$BC$155:$CB$1048576,MATCH($A447,'Hoja de Trabajo para listado'!$BC$155:$BC$1048576,0),MATCH((CUADRO!H$5&amp;$E447),'Hoja de Trabajo para listado'!$BC$151:$CB$151,0)),0)+IFERROR(INDEX('Hoja de Trabajo para listado'!$DE$153:$DG$274,MATCH($A447,'Hoja de Trabajo para listado'!$DE$153:$DE$1048576,0),MATCH((CUADRO!H$5&amp;$E447),'Hoja de Trabajo para listado'!$DE$151:$DG$151,0)),0)+IFERROR(INDEX('Hoja de Trabajo para listado'!$CD$155:$DC$1048576,MATCH($A447,'Hoja de Trabajo para listado'!$CD$155:$CD$1048576,0),MATCH((CUADRO!H$5&amp;$E447),'Hoja de Trabajo para listado'!$CD$151:$DC$151,0)),0)</f>
        <v>0</v>
      </c>
      <c r="I447" s="314">
        <f ca="1">+IFERROR(INDEX('Hoja de Trabajo para listado'!$A$155:$Z$1048576,MATCH($A447,'Hoja de Trabajo para listado'!$A$155:$A$1048576,0),MATCH((CUADRO!I$5&amp;$E447),'Hoja de Trabajo para listado'!$A$151:$Z$151,0)),0)+IFERROR(INDEX('Hoja de Trabajo para listado'!$AB$155:$BA$1048576,MATCH($A447,'Hoja de Trabajo para listado'!$AB$155:$AB$1048576,0),MATCH((CUADRO!I$5&amp;$E447),'Hoja de Trabajo para listado'!$AB$151:$BA$151,0)),0)+IFERROR(INDEX('Hoja de Trabajo para listado'!$BC$155:$CB$1048576,MATCH($A447,'Hoja de Trabajo para listado'!$BC$155:$BC$1048576,0),MATCH((CUADRO!I$5&amp;$E447),'Hoja de Trabajo para listado'!$BC$151:$CB$151,0)),0)+IFERROR(INDEX('Hoja de Trabajo para listado'!$DE$153:$DG$274,MATCH($A447,'Hoja de Trabajo para listado'!$DE$153:$DE$1048576,0),MATCH((CUADRO!I$5&amp;$E447),'Hoja de Trabajo para listado'!$DE$151:$DG$151,0)),0)+IFERROR(INDEX('Hoja de Trabajo para listado'!$CD$155:$DC$1048576,MATCH($A447,'Hoja de Trabajo para listado'!$CD$155:$CD$1048576,0),MATCH((CUADRO!I$5&amp;$E447),'Hoja de Trabajo para listado'!$CD$151:$DC$151,0)),0)</f>
        <v>0</v>
      </c>
      <c r="J447" s="314">
        <f ca="1">+IFERROR(INDEX('Hoja de Trabajo para listado'!$A$155:$Z$1048576,MATCH($A447,'Hoja de Trabajo para listado'!$A$155:$A$1048576,0),MATCH((CUADRO!J$5&amp;$E447),'Hoja de Trabajo para listado'!$A$151:$Z$151,0)),0)+IFERROR(INDEX('Hoja de Trabajo para listado'!$AB$155:$BA$1048576,MATCH($A447,'Hoja de Trabajo para listado'!$AB$155:$AB$1048576,0),MATCH((CUADRO!J$5&amp;$E447),'Hoja de Trabajo para listado'!$AB$151:$BA$151,0)),0)+IFERROR(INDEX('Hoja de Trabajo para listado'!$BC$155:$CB$1048576,MATCH($A447,'Hoja de Trabajo para listado'!$BC$155:$BC$1048576,0),MATCH((CUADRO!J$5&amp;$E447),'Hoja de Trabajo para listado'!$BC$151:$CB$151,0)),0)+IFERROR(INDEX('Hoja de Trabajo para listado'!$DE$153:$DG$274,MATCH($A447,'Hoja de Trabajo para listado'!$DE$153:$DE$1048576,0),MATCH((CUADRO!J$5&amp;$E447),'Hoja de Trabajo para listado'!$DE$151:$DG$151,0)),0)+IFERROR(INDEX('Hoja de Trabajo para listado'!$CD$155:$DC$1048576,MATCH($A447,'Hoja de Trabajo para listado'!$CD$155:$CD$1048576,0),MATCH((CUADRO!J$5&amp;$E447),'Hoja de Trabajo para listado'!$CD$151:$DC$151,0)),0)</f>
        <v>0</v>
      </c>
      <c r="K447" s="314">
        <f ca="1">+IFERROR(INDEX('Hoja de Trabajo para listado'!$A$155:$Z$1048576,MATCH($A447,'Hoja de Trabajo para listado'!$A$155:$A$1048576,0),MATCH((CUADRO!K$5&amp;$E447),'Hoja de Trabajo para listado'!$A$151:$Z$151,0)),0)+IFERROR(INDEX('Hoja de Trabajo para listado'!$AB$155:$BA$1048576,MATCH($A447,'Hoja de Trabajo para listado'!$AB$155:$AB$1048576,0),MATCH((CUADRO!K$5&amp;$E447),'Hoja de Trabajo para listado'!$AB$151:$BA$151,0)),0)+IFERROR(INDEX('Hoja de Trabajo para listado'!$BC$155:$CB$1048576,MATCH($A447,'Hoja de Trabajo para listado'!$BC$155:$BC$1048576,0),MATCH((CUADRO!K$5&amp;$E447),'Hoja de Trabajo para listado'!$BC$151:$CB$151,0)),0)+IFERROR(INDEX('Hoja de Trabajo para listado'!$DE$153:$DG$274,MATCH($A447,'Hoja de Trabajo para listado'!$DE$153:$DE$1048576,0),MATCH((CUADRO!K$5&amp;$E447),'Hoja de Trabajo para listado'!$DE$151:$DG$151,0)),0)+IFERROR(INDEX('Hoja de Trabajo para listado'!$CD$155:$DC$1048576,MATCH($A447,'Hoja de Trabajo para listado'!$CD$155:$CD$1048576,0),MATCH((CUADRO!K$5&amp;$E447),'Hoja de Trabajo para listado'!$CD$151:$DC$151,0)),0)</f>
        <v>0</v>
      </c>
      <c r="L447" s="314">
        <f ca="1">+IFERROR(INDEX('Hoja de Trabajo para listado'!$A$155:$Z$1048576,MATCH($A447,'Hoja de Trabajo para listado'!$A$155:$A$1048576,0),MATCH((CUADRO!L$5&amp;$E447),'Hoja de Trabajo para listado'!$A$151:$Z$151,0)),0)+IFERROR(INDEX('Hoja de Trabajo para listado'!$AB$155:$BA$1048576,MATCH($A447,'Hoja de Trabajo para listado'!$AB$155:$AB$1048576,0),MATCH((CUADRO!L$5&amp;$E447),'Hoja de Trabajo para listado'!$AB$151:$BA$151,0)),0)+IFERROR(INDEX('Hoja de Trabajo para listado'!$BC$155:$CB$1048576,MATCH($A447,'Hoja de Trabajo para listado'!$BC$155:$BC$1048576,0),MATCH((CUADRO!L$5&amp;$E447),'Hoja de Trabajo para listado'!$BC$151:$CB$151,0)),0)+IFERROR(INDEX('Hoja de Trabajo para listado'!$DE$153:$DG$274,MATCH($A447,'Hoja de Trabajo para listado'!$DE$153:$DE$1048576,0),MATCH((CUADRO!L$5&amp;$E447),'Hoja de Trabajo para listado'!$DE$151:$DG$151,0)),0)+IFERROR(INDEX('Hoja de Trabajo para listado'!$CD$155:$DC$1048576,MATCH($A447,'Hoja de Trabajo para listado'!$CD$155:$CD$1048576,0),MATCH((CUADRO!L$5&amp;$E447),'Hoja de Trabajo para listado'!$CD$151:$DC$151,0)),0)</f>
        <v>0</v>
      </c>
      <c r="M447" s="314">
        <f ca="1">+IFERROR(INDEX('Hoja de Trabajo para listado'!$A$155:$Z$1048576,MATCH($A447,'Hoja de Trabajo para listado'!$A$155:$A$1048576,0),MATCH((CUADRO!M$5&amp;$E447),'Hoja de Trabajo para listado'!$A$151:$Z$151,0)),0)+IFERROR(INDEX('Hoja de Trabajo para listado'!$AB$155:$BA$1048576,MATCH($A447,'Hoja de Trabajo para listado'!$AB$155:$AB$1048576,0),MATCH((CUADRO!M$5&amp;$E447),'Hoja de Trabajo para listado'!$AB$151:$BA$151,0)),0)+IFERROR(INDEX('Hoja de Trabajo para listado'!$BC$155:$CB$1048576,MATCH($A447,'Hoja de Trabajo para listado'!$BC$155:$BC$1048576,0),MATCH((CUADRO!M$5&amp;$E447),'Hoja de Trabajo para listado'!$BC$151:$CB$151,0)),0)+IFERROR(INDEX('Hoja de Trabajo para listado'!$DE$153:$DG$274,MATCH($A447,'Hoja de Trabajo para listado'!$DE$153:$DE$1048576,0),MATCH((CUADRO!M$5&amp;$E447),'Hoja de Trabajo para listado'!$DE$151:$DG$151,0)),0)+IFERROR(INDEX('Hoja de Trabajo para listado'!$CD$155:$DC$1048576,MATCH($A447,'Hoja de Trabajo para listado'!$CD$155:$CD$1048576,0),MATCH((CUADRO!M$5&amp;$E447),'Hoja de Trabajo para listado'!$CD$151:$DC$151,0)),0)</f>
        <v>0</v>
      </c>
      <c r="N447" s="314">
        <f ca="1">+IFERROR(INDEX('Hoja de Trabajo para listado'!$A$155:$Z$1048576,MATCH($A447,'Hoja de Trabajo para listado'!$A$155:$A$1048576,0),MATCH((CUADRO!N$5&amp;$E447),'Hoja de Trabajo para listado'!$A$151:$Z$151,0)),0)+IFERROR(INDEX('Hoja de Trabajo para listado'!$AB$155:$BA$1048576,MATCH($A447,'Hoja de Trabajo para listado'!$AB$155:$AB$1048576,0),MATCH((CUADRO!N$5&amp;$E447),'Hoja de Trabajo para listado'!$AB$151:$BA$151,0)),0)+IFERROR(INDEX('Hoja de Trabajo para listado'!$BC$155:$CB$1048576,MATCH($A447,'Hoja de Trabajo para listado'!$BC$155:$BC$1048576,0),MATCH((CUADRO!N$5&amp;$E447),'Hoja de Trabajo para listado'!$BC$151:$CB$151,0)),0)+IFERROR(INDEX('Hoja de Trabajo para listado'!$DE$153:$DG$274,MATCH($A447,'Hoja de Trabajo para listado'!$DE$153:$DE$1048576,0),MATCH((CUADRO!N$5&amp;$E447),'Hoja de Trabajo para listado'!$DE$151:$DG$151,0)),0)+IFERROR(INDEX('Hoja de Trabajo para listado'!$CD$155:$DC$1048576,MATCH($A447,'Hoja de Trabajo para listado'!$CD$155:$CD$1048576,0),MATCH((CUADRO!N$5&amp;$E447),'Hoja de Trabajo para listado'!$CD$151:$DC$151,0)),0)</f>
        <v>0</v>
      </c>
      <c r="O447" s="314">
        <f ca="1">+IFERROR(INDEX('Hoja de Trabajo para listado'!$A$155:$Z$1048576,MATCH($A447,'Hoja de Trabajo para listado'!$A$155:$A$1048576,0),MATCH((CUADRO!O$5&amp;$E447),'Hoja de Trabajo para listado'!$A$151:$Z$151,0)),0)+IFERROR(INDEX('Hoja de Trabajo para listado'!$AB$155:$BA$1048576,MATCH($A447,'Hoja de Trabajo para listado'!$AB$155:$AB$1048576,0),MATCH((CUADRO!O$5&amp;$E447),'Hoja de Trabajo para listado'!$AB$151:$BA$151,0)),0)+IFERROR(INDEX('Hoja de Trabajo para listado'!$BC$155:$CB$1048576,MATCH($A447,'Hoja de Trabajo para listado'!$BC$155:$BC$1048576,0),MATCH((CUADRO!O$5&amp;$E447),'Hoja de Trabajo para listado'!$BC$151:$CB$151,0)),0)+IFERROR(INDEX('Hoja de Trabajo para listado'!$DE$153:$DG$274,MATCH($A447,'Hoja de Trabajo para listado'!$DE$153:$DE$1048576,0),MATCH((CUADRO!O$5&amp;$E447),'Hoja de Trabajo para listado'!$DE$151:$DG$151,0)),0)+IFERROR(INDEX('Hoja de Trabajo para listado'!$CD$155:$DC$1048576,MATCH($A447,'Hoja de Trabajo para listado'!$CD$155:$CD$1048576,0),MATCH((CUADRO!O$5&amp;$E447),'Hoja de Trabajo para listado'!$CD$151:$DC$151,0)),0)</f>
        <v>0</v>
      </c>
      <c r="P447" s="314">
        <f ca="1">+IFERROR(INDEX('Hoja de Trabajo para listado'!$A$155:$Z$1048576,MATCH($A447,'Hoja de Trabajo para listado'!$A$155:$A$1048576,0),MATCH((CUADRO!P$5&amp;$E447),'Hoja de Trabajo para listado'!$A$151:$Z$151,0)),0)+IFERROR(INDEX('Hoja de Trabajo para listado'!$AB$155:$BA$1048576,MATCH($A447,'Hoja de Trabajo para listado'!$AB$155:$AB$1048576,0),MATCH((CUADRO!P$5&amp;$E447),'Hoja de Trabajo para listado'!$AB$151:$BA$151,0)),0)+IFERROR(INDEX('Hoja de Trabajo para listado'!$BC$155:$CB$1048576,MATCH($A447,'Hoja de Trabajo para listado'!$BC$155:$BC$1048576,0),MATCH((CUADRO!P$5&amp;$E447),'Hoja de Trabajo para listado'!$BC$151:$CB$151,0)),0)+IFERROR(INDEX('Hoja de Trabajo para listado'!$DE$153:$DG$274,MATCH($A447,'Hoja de Trabajo para listado'!$DE$153:$DE$1048576,0),MATCH((CUADRO!P$5&amp;$E447),'Hoja de Trabajo para listado'!$DE$151:$DG$151,0)),0)+IFERROR(INDEX('Hoja de Trabajo para listado'!$CD$155:$DC$1048576,MATCH($A447,'Hoja de Trabajo para listado'!$CD$155:$CD$1048576,0),MATCH((CUADRO!P$5&amp;$E447),'Hoja de Trabajo para listado'!$CD$151:$DC$151,0)),0)</f>
        <v>0</v>
      </c>
      <c r="Q447" s="314">
        <f ca="1">+IFERROR(INDEX('Hoja de Trabajo para listado'!$A$155:$Z$1048576,MATCH($A447,'Hoja de Trabajo para listado'!$A$155:$A$1048576,0),MATCH((CUADRO!Q$5&amp;$E447),'Hoja de Trabajo para listado'!$A$151:$Z$151,0)),0)+IFERROR(INDEX('Hoja de Trabajo para listado'!$AB$155:$BA$1048576,MATCH($A447,'Hoja de Trabajo para listado'!$AB$155:$AB$1048576,0),MATCH((CUADRO!Q$5&amp;$E447),'Hoja de Trabajo para listado'!$AB$151:$BA$151,0)),0)+IFERROR(INDEX('Hoja de Trabajo para listado'!$BC$155:$CB$1048576,MATCH($A447,'Hoja de Trabajo para listado'!$BC$155:$BC$1048576,0),MATCH((CUADRO!Q$5&amp;$E447),'Hoja de Trabajo para listado'!$BC$151:$CB$151,0)),0)+IFERROR(INDEX('Hoja de Trabajo para listado'!$DE$153:$DG$274,MATCH($A447,'Hoja de Trabajo para listado'!$DE$153:$DE$1048576,0),MATCH((CUADRO!Q$5&amp;$E447),'Hoja de Trabajo para listado'!$DE$151:$DG$151,0)),0)+IFERROR(INDEX('Hoja de Trabajo para listado'!$CD$155:$DC$1048576,MATCH($A447,'Hoja de Trabajo para listado'!$CD$155:$CD$1048576,0),MATCH((CUADRO!Q$5&amp;$E447),'Hoja de Trabajo para listado'!$CD$151:$DC$151,0)),0)</f>
        <v>0</v>
      </c>
      <c r="R447" s="314">
        <f t="shared" ca="1" si="12"/>
        <v>0</v>
      </c>
      <c r="S447" s="322">
        <f ca="1">+R446+R447</f>
        <v>0</v>
      </c>
      <c r="T447" s="314">
        <f ca="1">+S447</f>
        <v>0</v>
      </c>
      <c r="U447" s="313">
        <f t="shared" si="13"/>
        <v>2</v>
      </c>
      <c r="V447" s="319" t="str">
        <f>+VLOOKUP(A447,bd_lista!$A$3:$E$593,5,FALSE)</f>
        <v>Gobiernos Autonomos Municipales</v>
      </c>
      <c r="W447" s="426"/>
    </row>
    <row r="448" spans="1:23" customFormat="1" ht="15" hidden="1" customHeight="1">
      <c r="A448" s="323">
        <v>1343</v>
      </c>
      <c r="B448" s="427">
        <f>+A448</f>
        <v>1343</v>
      </c>
      <c r="C448" s="318" t="str">
        <f>+VLOOKUP(A448,bd_lista!$A$3:$C$593,3,FALSE)</f>
        <v>Gobierno Autónomo Municipal de Vila Vila</v>
      </c>
      <c r="D448" s="429" t="str">
        <f>+C448</f>
        <v>Gobierno Autónomo Municipal de Vila Vila</v>
      </c>
      <c r="E448" s="346" t="s">
        <v>1418</v>
      </c>
      <c r="F448" s="314">
        <f ca="1">+IFERROR(INDEX('Hoja de Trabajo para listado'!$A$155:$Z$1048576,MATCH($A448,'Hoja de Trabajo para listado'!$A$155:$A$1048576,0),MATCH((CUADRO!F$5&amp;$E448),'Hoja de Trabajo para listado'!$A$151:$Z$151,0)),0)+IFERROR(INDEX('Hoja de Trabajo para listado'!$AB$155:$BA$1048576,MATCH($A448,'Hoja de Trabajo para listado'!$AB$155:$AB$1048576,0),MATCH((CUADRO!F$5&amp;$E448),'Hoja de Trabajo para listado'!$AB$151:$BA$151,0)),0)+IFERROR(INDEX('Hoja de Trabajo para listado'!$BC$155:$CB$1048576,MATCH($A448,'Hoja de Trabajo para listado'!$BC$155:$BC$1048576,0),MATCH((CUADRO!F$5&amp;$E448),'Hoja de Trabajo para listado'!$BC$151:$CB$151,0)),0)+IFERROR(INDEX('Hoja de Trabajo para listado'!$DE$153:$DG$274,MATCH($A448,'Hoja de Trabajo para listado'!$DE$153:$DE$1048576,0),MATCH((CUADRO!F$5&amp;$E448),'Hoja de Trabajo para listado'!$DE$151:$DG$151,0)),0)+IFERROR(INDEX('Hoja de Trabajo para listado'!$CD$155:$DC$1048576,MATCH($A448,'Hoja de Trabajo para listado'!$CD$155:$CD$1048576,0),MATCH((CUADRO!F$5&amp;$E448),'Hoja de Trabajo para listado'!$CD$151:$DC$151,0)),0)</f>
        <v>0</v>
      </c>
      <c r="G448" s="314">
        <f ca="1">+IFERROR(INDEX('Hoja de Trabajo para listado'!$A$155:$Z$1048576,MATCH($A448,'Hoja de Trabajo para listado'!$A$155:$A$1048576,0),MATCH((CUADRO!G$5&amp;$E448),'Hoja de Trabajo para listado'!$A$151:$Z$151,0)),0)+IFERROR(INDEX('Hoja de Trabajo para listado'!$AB$155:$BA$1048576,MATCH($A448,'Hoja de Trabajo para listado'!$AB$155:$AB$1048576,0),MATCH((CUADRO!G$5&amp;$E448),'Hoja de Trabajo para listado'!$AB$151:$BA$151,0)),0)+IFERROR(INDEX('Hoja de Trabajo para listado'!$BC$155:$CB$1048576,MATCH($A448,'Hoja de Trabajo para listado'!$BC$155:$BC$1048576,0),MATCH((CUADRO!G$5&amp;$E448),'Hoja de Trabajo para listado'!$BC$151:$CB$151,0)),0)+IFERROR(INDEX('Hoja de Trabajo para listado'!$DE$153:$DG$274,MATCH($A448,'Hoja de Trabajo para listado'!$DE$153:$DE$1048576,0),MATCH((CUADRO!G$5&amp;$E448),'Hoja de Trabajo para listado'!$DE$151:$DG$151,0)),0)+IFERROR(INDEX('Hoja de Trabajo para listado'!$CD$155:$DC$1048576,MATCH($A448,'Hoja de Trabajo para listado'!$CD$155:$CD$1048576,0),MATCH((CUADRO!G$5&amp;$E448),'Hoja de Trabajo para listado'!$CD$151:$DC$151,0)),0)</f>
        <v>0</v>
      </c>
      <c r="H448" s="314">
        <f ca="1">+IFERROR(INDEX('Hoja de Trabajo para listado'!$A$155:$Z$1048576,MATCH($A448,'Hoja de Trabajo para listado'!$A$155:$A$1048576,0),MATCH((CUADRO!H$5&amp;$E448),'Hoja de Trabajo para listado'!$A$151:$Z$151,0)),0)+IFERROR(INDEX('Hoja de Trabajo para listado'!$AB$155:$BA$1048576,MATCH($A448,'Hoja de Trabajo para listado'!$AB$155:$AB$1048576,0),MATCH((CUADRO!H$5&amp;$E448),'Hoja de Trabajo para listado'!$AB$151:$BA$151,0)),0)+IFERROR(INDEX('Hoja de Trabajo para listado'!$BC$155:$CB$1048576,MATCH($A448,'Hoja de Trabajo para listado'!$BC$155:$BC$1048576,0),MATCH((CUADRO!H$5&amp;$E448),'Hoja de Trabajo para listado'!$BC$151:$CB$151,0)),0)+IFERROR(INDEX('Hoja de Trabajo para listado'!$DE$153:$DG$274,MATCH($A448,'Hoja de Trabajo para listado'!$DE$153:$DE$1048576,0),MATCH((CUADRO!H$5&amp;$E448),'Hoja de Trabajo para listado'!$DE$151:$DG$151,0)),0)+IFERROR(INDEX('Hoja de Trabajo para listado'!$CD$155:$DC$1048576,MATCH($A448,'Hoja de Trabajo para listado'!$CD$155:$CD$1048576,0),MATCH((CUADRO!H$5&amp;$E448),'Hoja de Trabajo para listado'!$CD$151:$DC$151,0)),0)</f>
        <v>0</v>
      </c>
      <c r="I448" s="314">
        <f ca="1">+IFERROR(INDEX('Hoja de Trabajo para listado'!$A$155:$Z$1048576,MATCH($A448,'Hoja de Trabajo para listado'!$A$155:$A$1048576,0),MATCH((CUADRO!I$5&amp;$E448),'Hoja de Trabajo para listado'!$A$151:$Z$151,0)),0)+IFERROR(INDEX('Hoja de Trabajo para listado'!$AB$155:$BA$1048576,MATCH($A448,'Hoja de Trabajo para listado'!$AB$155:$AB$1048576,0),MATCH((CUADRO!I$5&amp;$E448),'Hoja de Trabajo para listado'!$AB$151:$BA$151,0)),0)+IFERROR(INDEX('Hoja de Trabajo para listado'!$BC$155:$CB$1048576,MATCH($A448,'Hoja de Trabajo para listado'!$BC$155:$BC$1048576,0),MATCH((CUADRO!I$5&amp;$E448),'Hoja de Trabajo para listado'!$BC$151:$CB$151,0)),0)+IFERROR(INDEX('Hoja de Trabajo para listado'!$DE$153:$DG$274,MATCH($A448,'Hoja de Trabajo para listado'!$DE$153:$DE$1048576,0),MATCH((CUADRO!I$5&amp;$E448),'Hoja de Trabajo para listado'!$DE$151:$DG$151,0)),0)+IFERROR(INDEX('Hoja de Trabajo para listado'!$CD$155:$DC$1048576,MATCH($A448,'Hoja de Trabajo para listado'!$CD$155:$CD$1048576,0),MATCH((CUADRO!I$5&amp;$E448),'Hoja de Trabajo para listado'!$CD$151:$DC$151,0)),0)</f>
        <v>0</v>
      </c>
      <c r="J448" s="314">
        <f ca="1">+IFERROR(INDEX('Hoja de Trabajo para listado'!$A$155:$Z$1048576,MATCH($A448,'Hoja de Trabajo para listado'!$A$155:$A$1048576,0),MATCH((CUADRO!J$5&amp;$E448),'Hoja de Trabajo para listado'!$A$151:$Z$151,0)),0)+IFERROR(INDEX('Hoja de Trabajo para listado'!$AB$155:$BA$1048576,MATCH($A448,'Hoja de Trabajo para listado'!$AB$155:$AB$1048576,0),MATCH((CUADRO!J$5&amp;$E448),'Hoja de Trabajo para listado'!$AB$151:$BA$151,0)),0)+IFERROR(INDEX('Hoja de Trabajo para listado'!$BC$155:$CB$1048576,MATCH($A448,'Hoja de Trabajo para listado'!$BC$155:$BC$1048576,0),MATCH((CUADRO!J$5&amp;$E448),'Hoja de Trabajo para listado'!$BC$151:$CB$151,0)),0)+IFERROR(INDEX('Hoja de Trabajo para listado'!$DE$153:$DG$274,MATCH($A448,'Hoja de Trabajo para listado'!$DE$153:$DE$1048576,0),MATCH((CUADRO!J$5&amp;$E448),'Hoja de Trabajo para listado'!$DE$151:$DG$151,0)),0)+IFERROR(INDEX('Hoja de Trabajo para listado'!$CD$155:$DC$1048576,MATCH($A448,'Hoja de Trabajo para listado'!$CD$155:$CD$1048576,0),MATCH((CUADRO!J$5&amp;$E448),'Hoja de Trabajo para listado'!$CD$151:$DC$151,0)),0)</f>
        <v>0</v>
      </c>
      <c r="K448" s="314">
        <f ca="1">+IFERROR(INDEX('Hoja de Trabajo para listado'!$A$155:$Z$1048576,MATCH($A448,'Hoja de Trabajo para listado'!$A$155:$A$1048576,0),MATCH((CUADRO!K$5&amp;$E448),'Hoja de Trabajo para listado'!$A$151:$Z$151,0)),0)+IFERROR(INDEX('Hoja de Trabajo para listado'!$AB$155:$BA$1048576,MATCH($A448,'Hoja de Trabajo para listado'!$AB$155:$AB$1048576,0),MATCH((CUADRO!K$5&amp;$E448),'Hoja de Trabajo para listado'!$AB$151:$BA$151,0)),0)+IFERROR(INDEX('Hoja de Trabajo para listado'!$BC$155:$CB$1048576,MATCH($A448,'Hoja de Trabajo para listado'!$BC$155:$BC$1048576,0),MATCH((CUADRO!K$5&amp;$E448),'Hoja de Trabajo para listado'!$BC$151:$CB$151,0)),0)+IFERROR(INDEX('Hoja de Trabajo para listado'!$DE$153:$DG$274,MATCH($A448,'Hoja de Trabajo para listado'!$DE$153:$DE$1048576,0),MATCH((CUADRO!K$5&amp;$E448),'Hoja de Trabajo para listado'!$DE$151:$DG$151,0)),0)+IFERROR(INDEX('Hoja de Trabajo para listado'!$CD$155:$DC$1048576,MATCH($A448,'Hoja de Trabajo para listado'!$CD$155:$CD$1048576,0),MATCH((CUADRO!K$5&amp;$E448),'Hoja de Trabajo para listado'!$CD$151:$DC$151,0)),0)</f>
        <v>0</v>
      </c>
      <c r="L448" s="314">
        <f ca="1">+IFERROR(INDEX('Hoja de Trabajo para listado'!$A$155:$Z$1048576,MATCH($A448,'Hoja de Trabajo para listado'!$A$155:$A$1048576,0),MATCH((CUADRO!L$5&amp;$E448),'Hoja de Trabajo para listado'!$A$151:$Z$151,0)),0)+IFERROR(INDEX('Hoja de Trabajo para listado'!$AB$155:$BA$1048576,MATCH($A448,'Hoja de Trabajo para listado'!$AB$155:$AB$1048576,0),MATCH((CUADRO!L$5&amp;$E448),'Hoja de Trabajo para listado'!$AB$151:$BA$151,0)),0)+IFERROR(INDEX('Hoja de Trabajo para listado'!$BC$155:$CB$1048576,MATCH($A448,'Hoja de Trabajo para listado'!$BC$155:$BC$1048576,0),MATCH((CUADRO!L$5&amp;$E448),'Hoja de Trabajo para listado'!$BC$151:$CB$151,0)),0)+IFERROR(INDEX('Hoja de Trabajo para listado'!$DE$153:$DG$274,MATCH($A448,'Hoja de Trabajo para listado'!$DE$153:$DE$1048576,0),MATCH((CUADRO!L$5&amp;$E448),'Hoja de Trabajo para listado'!$DE$151:$DG$151,0)),0)+IFERROR(INDEX('Hoja de Trabajo para listado'!$CD$155:$DC$1048576,MATCH($A448,'Hoja de Trabajo para listado'!$CD$155:$CD$1048576,0),MATCH((CUADRO!L$5&amp;$E448),'Hoja de Trabajo para listado'!$CD$151:$DC$151,0)),0)</f>
        <v>0</v>
      </c>
      <c r="M448" s="314">
        <f ca="1">+IFERROR(INDEX('Hoja de Trabajo para listado'!$A$155:$Z$1048576,MATCH($A448,'Hoja de Trabajo para listado'!$A$155:$A$1048576,0),MATCH((CUADRO!M$5&amp;$E448),'Hoja de Trabajo para listado'!$A$151:$Z$151,0)),0)+IFERROR(INDEX('Hoja de Trabajo para listado'!$AB$155:$BA$1048576,MATCH($A448,'Hoja de Trabajo para listado'!$AB$155:$AB$1048576,0),MATCH((CUADRO!M$5&amp;$E448),'Hoja de Trabajo para listado'!$AB$151:$BA$151,0)),0)+IFERROR(INDEX('Hoja de Trabajo para listado'!$BC$155:$CB$1048576,MATCH($A448,'Hoja de Trabajo para listado'!$BC$155:$BC$1048576,0),MATCH((CUADRO!M$5&amp;$E448),'Hoja de Trabajo para listado'!$BC$151:$CB$151,0)),0)+IFERROR(INDEX('Hoja de Trabajo para listado'!$DE$153:$DG$274,MATCH($A448,'Hoja de Trabajo para listado'!$DE$153:$DE$1048576,0),MATCH((CUADRO!M$5&amp;$E448),'Hoja de Trabajo para listado'!$DE$151:$DG$151,0)),0)+IFERROR(INDEX('Hoja de Trabajo para listado'!$CD$155:$DC$1048576,MATCH($A448,'Hoja de Trabajo para listado'!$CD$155:$CD$1048576,0),MATCH((CUADRO!M$5&amp;$E448),'Hoja de Trabajo para listado'!$CD$151:$DC$151,0)),0)</f>
        <v>0</v>
      </c>
      <c r="N448" s="314">
        <f ca="1">+IFERROR(INDEX('Hoja de Trabajo para listado'!$A$155:$Z$1048576,MATCH($A448,'Hoja de Trabajo para listado'!$A$155:$A$1048576,0),MATCH((CUADRO!N$5&amp;$E448),'Hoja de Trabajo para listado'!$A$151:$Z$151,0)),0)+IFERROR(INDEX('Hoja de Trabajo para listado'!$AB$155:$BA$1048576,MATCH($A448,'Hoja de Trabajo para listado'!$AB$155:$AB$1048576,0),MATCH((CUADRO!N$5&amp;$E448),'Hoja de Trabajo para listado'!$AB$151:$BA$151,0)),0)+IFERROR(INDEX('Hoja de Trabajo para listado'!$BC$155:$CB$1048576,MATCH($A448,'Hoja de Trabajo para listado'!$BC$155:$BC$1048576,0),MATCH((CUADRO!N$5&amp;$E448),'Hoja de Trabajo para listado'!$BC$151:$CB$151,0)),0)+IFERROR(INDEX('Hoja de Trabajo para listado'!$DE$153:$DG$274,MATCH($A448,'Hoja de Trabajo para listado'!$DE$153:$DE$1048576,0),MATCH((CUADRO!N$5&amp;$E448),'Hoja de Trabajo para listado'!$DE$151:$DG$151,0)),0)+IFERROR(INDEX('Hoja de Trabajo para listado'!$CD$155:$DC$1048576,MATCH($A448,'Hoja de Trabajo para listado'!$CD$155:$CD$1048576,0),MATCH((CUADRO!N$5&amp;$E448),'Hoja de Trabajo para listado'!$CD$151:$DC$151,0)),0)</f>
        <v>0</v>
      </c>
      <c r="O448" s="314">
        <f ca="1">+IFERROR(INDEX('Hoja de Trabajo para listado'!$A$155:$Z$1048576,MATCH($A448,'Hoja de Trabajo para listado'!$A$155:$A$1048576,0),MATCH((CUADRO!O$5&amp;$E448),'Hoja de Trabajo para listado'!$A$151:$Z$151,0)),0)+IFERROR(INDEX('Hoja de Trabajo para listado'!$AB$155:$BA$1048576,MATCH($A448,'Hoja de Trabajo para listado'!$AB$155:$AB$1048576,0),MATCH((CUADRO!O$5&amp;$E448),'Hoja de Trabajo para listado'!$AB$151:$BA$151,0)),0)+IFERROR(INDEX('Hoja de Trabajo para listado'!$BC$155:$CB$1048576,MATCH($A448,'Hoja de Trabajo para listado'!$BC$155:$BC$1048576,0),MATCH((CUADRO!O$5&amp;$E448),'Hoja de Trabajo para listado'!$BC$151:$CB$151,0)),0)+IFERROR(INDEX('Hoja de Trabajo para listado'!$DE$153:$DG$274,MATCH($A448,'Hoja de Trabajo para listado'!$DE$153:$DE$1048576,0),MATCH((CUADRO!O$5&amp;$E448),'Hoja de Trabajo para listado'!$DE$151:$DG$151,0)),0)+IFERROR(INDEX('Hoja de Trabajo para listado'!$CD$155:$DC$1048576,MATCH($A448,'Hoja de Trabajo para listado'!$CD$155:$CD$1048576,0),MATCH((CUADRO!O$5&amp;$E448),'Hoja de Trabajo para listado'!$CD$151:$DC$151,0)),0)</f>
        <v>0</v>
      </c>
      <c r="P448" s="314">
        <f ca="1">+IFERROR(INDEX('Hoja de Trabajo para listado'!$A$155:$Z$1048576,MATCH($A448,'Hoja de Trabajo para listado'!$A$155:$A$1048576,0),MATCH((CUADRO!P$5&amp;$E448),'Hoja de Trabajo para listado'!$A$151:$Z$151,0)),0)+IFERROR(INDEX('Hoja de Trabajo para listado'!$AB$155:$BA$1048576,MATCH($A448,'Hoja de Trabajo para listado'!$AB$155:$AB$1048576,0),MATCH((CUADRO!P$5&amp;$E448),'Hoja de Trabajo para listado'!$AB$151:$BA$151,0)),0)+IFERROR(INDEX('Hoja de Trabajo para listado'!$BC$155:$CB$1048576,MATCH($A448,'Hoja de Trabajo para listado'!$BC$155:$BC$1048576,0),MATCH((CUADRO!P$5&amp;$E448),'Hoja de Trabajo para listado'!$BC$151:$CB$151,0)),0)+IFERROR(INDEX('Hoja de Trabajo para listado'!$DE$153:$DG$274,MATCH($A448,'Hoja de Trabajo para listado'!$DE$153:$DE$1048576,0),MATCH((CUADRO!P$5&amp;$E448),'Hoja de Trabajo para listado'!$DE$151:$DG$151,0)),0)+IFERROR(INDEX('Hoja de Trabajo para listado'!$CD$155:$DC$1048576,MATCH($A448,'Hoja de Trabajo para listado'!$CD$155:$CD$1048576,0),MATCH((CUADRO!P$5&amp;$E448),'Hoja de Trabajo para listado'!$CD$151:$DC$151,0)),0)</f>
        <v>0</v>
      </c>
      <c r="Q448" s="314">
        <f ca="1">+IFERROR(INDEX('Hoja de Trabajo para listado'!$A$155:$Z$1048576,MATCH($A448,'Hoja de Trabajo para listado'!$A$155:$A$1048576,0),MATCH((CUADRO!Q$5&amp;$E448),'Hoja de Trabajo para listado'!$A$151:$Z$151,0)),0)+IFERROR(INDEX('Hoja de Trabajo para listado'!$AB$155:$BA$1048576,MATCH($A448,'Hoja de Trabajo para listado'!$AB$155:$AB$1048576,0),MATCH((CUADRO!Q$5&amp;$E448),'Hoja de Trabajo para listado'!$AB$151:$BA$151,0)),0)+IFERROR(INDEX('Hoja de Trabajo para listado'!$BC$155:$CB$1048576,MATCH($A448,'Hoja de Trabajo para listado'!$BC$155:$BC$1048576,0),MATCH((CUADRO!Q$5&amp;$E448),'Hoja de Trabajo para listado'!$BC$151:$CB$151,0)),0)+IFERROR(INDEX('Hoja de Trabajo para listado'!$DE$153:$DG$274,MATCH($A448,'Hoja de Trabajo para listado'!$DE$153:$DE$1048576,0),MATCH((CUADRO!Q$5&amp;$E448),'Hoja de Trabajo para listado'!$DE$151:$DG$151,0)),0)+IFERROR(INDEX('Hoja de Trabajo para listado'!$CD$155:$DC$1048576,MATCH($A448,'Hoja de Trabajo para listado'!$CD$155:$CD$1048576,0),MATCH((CUADRO!Q$5&amp;$E448),'Hoja de Trabajo para listado'!$CD$151:$DC$151,0)),0)</f>
        <v>0</v>
      </c>
      <c r="R448" s="314">
        <f t="shared" ca="1" si="12"/>
        <v>0</v>
      </c>
      <c r="S448" s="322"/>
      <c r="T448" s="314">
        <f ca="1">+T449</f>
        <v>0</v>
      </c>
      <c r="U448" s="313">
        <f t="shared" si="13"/>
        <v>1</v>
      </c>
      <c r="V448" s="319" t="str">
        <f>+VLOOKUP(A448,bd_lista!$A$3:$E$593,5,FALSE)</f>
        <v>Gobiernos Autonomos Municipales</v>
      </c>
      <c r="W448" s="425" t="str">
        <f>+V448</f>
        <v>Gobiernos Autonomos Municipales</v>
      </c>
    </row>
    <row r="449" spans="1:23" customFormat="1" ht="15" hidden="1" customHeight="1">
      <c r="A449" s="323">
        <v>1343</v>
      </c>
      <c r="B449" s="428"/>
      <c r="C449" s="318" t="str">
        <f>+VLOOKUP(A449,bd_lista!$A$3:$C$593,3,FALSE)</f>
        <v>Gobierno Autónomo Municipal de Vila Vila</v>
      </c>
      <c r="D449" s="430"/>
      <c r="E449" s="347" t="s">
        <v>1419</v>
      </c>
      <c r="F449" s="314">
        <f ca="1">+IFERROR(INDEX('Hoja de Trabajo para listado'!$A$155:$Z$1048576,MATCH($A449,'Hoja de Trabajo para listado'!$A$155:$A$1048576,0),MATCH((CUADRO!F$5&amp;$E449),'Hoja de Trabajo para listado'!$A$151:$Z$151,0)),0)+IFERROR(INDEX('Hoja de Trabajo para listado'!$AB$155:$BA$1048576,MATCH($A449,'Hoja de Trabajo para listado'!$AB$155:$AB$1048576,0),MATCH((CUADRO!F$5&amp;$E449),'Hoja de Trabajo para listado'!$AB$151:$BA$151,0)),0)+IFERROR(INDEX('Hoja de Trabajo para listado'!$BC$155:$CB$1048576,MATCH($A449,'Hoja de Trabajo para listado'!$BC$155:$BC$1048576,0),MATCH((CUADRO!F$5&amp;$E449),'Hoja de Trabajo para listado'!$BC$151:$CB$151,0)),0)+IFERROR(INDEX('Hoja de Trabajo para listado'!$DE$153:$DG$274,MATCH($A449,'Hoja de Trabajo para listado'!$DE$153:$DE$1048576,0),MATCH((CUADRO!F$5&amp;$E449),'Hoja de Trabajo para listado'!$DE$151:$DG$151,0)),0)+IFERROR(INDEX('Hoja de Trabajo para listado'!$CD$155:$DC$1048576,MATCH($A449,'Hoja de Trabajo para listado'!$CD$155:$CD$1048576,0),MATCH((CUADRO!F$5&amp;$E449),'Hoja de Trabajo para listado'!$CD$151:$DC$151,0)),0)</f>
        <v>0</v>
      </c>
      <c r="G449" s="314">
        <f ca="1">+IFERROR(INDEX('Hoja de Trabajo para listado'!$A$155:$Z$1048576,MATCH($A449,'Hoja de Trabajo para listado'!$A$155:$A$1048576,0),MATCH((CUADRO!G$5&amp;$E449),'Hoja de Trabajo para listado'!$A$151:$Z$151,0)),0)+IFERROR(INDEX('Hoja de Trabajo para listado'!$AB$155:$BA$1048576,MATCH($A449,'Hoja de Trabajo para listado'!$AB$155:$AB$1048576,0),MATCH((CUADRO!G$5&amp;$E449),'Hoja de Trabajo para listado'!$AB$151:$BA$151,0)),0)+IFERROR(INDEX('Hoja de Trabajo para listado'!$BC$155:$CB$1048576,MATCH($A449,'Hoja de Trabajo para listado'!$BC$155:$BC$1048576,0),MATCH((CUADRO!G$5&amp;$E449),'Hoja de Trabajo para listado'!$BC$151:$CB$151,0)),0)+IFERROR(INDEX('Hoja de Trabajo para listado'!$DE$153:$DG$274,MATCH($A449,'Hoja de Trabajo para listado'!$DE$153:$DE$1048576,0),MATCH((CUADRO!G$5&amp;$E449),'Hoja de Trabajo para listado'!$DE$151:$DG$151,0)),0)+IFERROR(INDEX('Hoja de Trabajo para listado'!$CD$155:$DC$1048576,MATCH($A449,'Hoja de Trabajo para listado'!$CD$155:$CD$1048576,0),MATCH((CUADRO!G$5&amp;$E449),'Hoja de Trabajo para listado'!$CD$151:$DC$151,0)),0)</f>
        <v>0</v>
      </c>
      <c r="H449" s="314">
        <f ca="1">+IFERROR(INDEX('Hoja de Trabajo para listado'!$A$155:$Z$1048576,MATCH($A449,'Hoja de Trabajo para listado'!$A$155:$A$1048576,0),MATCH((CUADRO!H$5&amp;$E449),'Hoja de Trabajo para listado'!$A$151:$Z$151,0)),0)+IFERROR(INDEX('Hoja de Trabajo para listado'!$AB$155:$BA$1048576,MATCH($A449,'Hoja de Trabajo para listado'!$AB$155:$AB$1048576,0),MATCH((CUADRO!H$5&amp;$E449),'Hoja de Trabajo para listado'!$AB$151:$BA$151,0)),0)+IFERROR(INDEX('Hoja de Trabajo para listado'!$BC$155:$CB$1048576,MATCH($A449,'Hoja de Trabajo para listado'!$BC$155:$BC$1048576,0),MATCH((CUADRO!H$5&amp;$E449),'Hoja de Trabajo para listado'!$BC$151:$CB$151,0)),0)+IFERROR(INDEX('Hoja de Trabajo para listado'!$DE$153:$DG$274,MATCH($A449,'Hoja de Trabajo para listado'!$DE$153:$DE$1048576,0),MATCH((CUADRO!H$5&amp;$E449),'Hoja de Trabajo para listado'!$DE$151:$DG$151,0)),0)+IFERROR(INDEX('Hoja de Trabajo para listado'!$CD$155:$DC$1048576,MATCH($A449,'Hoja de Trabajo para listado'!$CD$155:$CD$1048576,0),MATCH((CUADRO!H$5&amp;$E449),'Hoja de Trabajo para listado'!$CD$151:$DC$151,0)),0)</f>
        <v>0</v>
      </c>
      <c r="I449" s="314">
        <f ca="1">+IFERROR(INDEX('Hoja de Trabajo para listado'!$A$155:$Z$1048576,MATCH($A449,'Hoja de Trabajo para listado'!$A$155:$A$1048576,0),MATCH((CUADRO!I$5&amp;$E449),'Hoja de Trabajo para listado'!$A$151:$Z$151,0)),0)+IFERROR(INDEX('Hoja de Trabajo para listado'!$AB$155:$BA$1048576,MATCH($A449,'Hoja de Trabajo para listado'!$AB$155:$AB$1048576,0),MATCH((CUADRO!I$5&amp;$E449),'Hoja de Trabajo para listado'!$AB$151:$BA$151,0)),0)+IFERROR(INDEX('Hoja de Trabajo para listado'!$BC$155:$CB$1048576,MATCH($A449,'Hoja de Trabajo para listado'!$BC$155:$BC$1048576,0),MATCH((CUADRO!I$5&amp;$E449),'Hoja de Trabajo para listado'!$BC$151:$CB$151,0)),0)+IFERROR(INDEX('Hoja de Trabajo para listado'!$DE$153:$DG$274,MATCH($A449,'Hoja de Trabajo para listado'!$DE$153:$DE$1048576,0),MATCH((CUADRO!I$5&amp;$E449),'Hoja de Trabajo para listado'!$DE$151:$DG$151,0)),0)+IFERROR(INDEX('Hoja de Trabajo para listado'!$CD$155:$DC$1048576,MATCH($A449,'Hoja de Trabajo para listado'!$CD$155:$CD$1048576,0),MATCH((CUADRO!I$5&amp;$E449),'Hoja de Trabajo para listado'!$CD$151:$DC$151,0)),0)</f>
        <v>0</v>
      </c>
      <c r="J449" s="314">
        <f ca="1">+IFERROR(INDEX('Hoja de Trabajo para listado'!$A$155:$Z$1048576,MATCH($A449,'Hoja de Trabajo para listado'!$A$155:$A$1048576,0),MATCH((CUADRO!J$5&amp;$E449),'Hoja de Trabajo para listado'!$A$151:$Z$151,0)),0)+IFERROR(INDEX('Hoja de Trabajo para listado'!$AB$155:$BA$1048576,MATCH($A449,'Hoja de Trabajo para listado'!$AB$155:$AB$1048576,0),MATCH((CUADRO!J$5&amp;$E449),'Hoja de Trabajo para listado'!$AB$151:$BA$151,0)),0)+IFERROR(INDEX('Hoja de Trabajo para listado'!$BC$155:$CB$1048576,MATCH($A449,'Hoja de Trabajo para listado'!$BC$155:$BC$1048576,0),MATCH((CUADRO!J$5&amp;$E449),'Hoja de Trabajo para listado'!$BC$151:$CB$151,0)),0)+IFERROR(INDEX('Hoja de Trabajo para listado'!$DE$153:$DG$274,MATCH($A449,'Hoja de Trabajo para listado'!$DE$153:$DE$1048576,0),MATCH((CUADRO!J$5&amp;$E449),'Hoja de Trabajo para listado'!$DE$151:$DG$151,0)),0)+IFERROR(INDEX('Hoja de Trabajo para listado'!$CD$155:$DC$1048576,MATCH($A449,'Hoja de Trabajo para listado'!$CD$155:$CD$1048576,0),MATCH((CUADRO!J$5&amp;$E449),'Hoja de Trabajo para listado'!$CD$151:$DC$151,0)),0)</f>
        <v>0</v>
      </c>
      <c r="K449" s="314">
        <f ca="1">+IFERROR(INDEX('Hoja de Trabajo para listado'!$A$155:$Z$1048576,MATCH($A449,'Hoja de Trabajo para listado'!$A$155:$A$1048576,0),MATCH((CUADRO!K$5&amp;$E449),'Hoja de Trabajo para listado'!$A$151:$Z$151,0)),0)+IFERROR(INDEX('Hoja de Trabajo para listado'!$AB$155:$BA$1048576,MATCH($A449,'Hoja de Trabajo para listado'!$AB$155:$AB$1048576,0),MATCH((CUADRO!K$5&amp;$E449),'Hoja de Trabajo para listado'!$AB$151:$BA$151,0)),0)+IFERROR(INDEX('Hoja de Trabajo para listado'!$BC$155:$CB$1048576,MATCH($A449,'Hoja de Trabajo para listado'!$BC$155:$BC$1048576,0),MATCH((CUADRO!K$5&amp;$E449),'Hoja de Trabajo para listado'!$BC$151:$CB$151,0)),0)+IFERROR(INDEX('Hoja de Trabajo para listado'!$DE$153:$DG$274,MATCH($A449,'Hoja de Trabajo para listado'!$DE$153:$DE$1048576,0),MATCH((CUADRO!K$5&amp;$E449),'Hoja de Trabajo para listado'!$DE$151:$DG$151,0)),0)+IFERROR(INDEX('Hoja de Trabajo para listado'!$CD$155:$DC$1048576,MATCH($A449,'Hoja de Trabajo para listado'!$CD$155:$CD$1048576,0),MATCH((CUADRO!K$5&amp;$E449),'Hoja de Trabajo para listado'!$CD$151:$DC$151,0)),0)</f>
        <v>0</v>
      </c>
      <c r="L449" s="314">
        <f ca="1">+IFERROR(INDEX('Hoja de Trabajo para listado'!$A$155:$Z$1048576,MATCH($A449,'Hoja de Trabajo para listado'!$A$155:$A$1048576,0),MATCH((CUADRO!L$5&amp;$E449),'Hoja de Trabajo para listado'!$A$151:$Z$151,0)),0)+IFERROR(INDEX('Hoja de Trabajo para listado'!$AB$155:$BA$1048576,MATCH($A449,'Hoja de Trabajo para listado'!$AB$155:$AB$1048576,0),MATCH((CUADRO!L$5&amp;$E449),'Hoja de Trabajo para listado'!$AB$151:$BA$151,0)),0)+IFERROR(INDEX('Hoja de Trabajo para listado'!$BC$155:$CB$1048576,MATCH($A449,'Hoja de Trabajo para listado'!$BC$155:$BC$1048576,0),MATCH((CUADRO!L$5&amp;$E449),'Hoja de Trabajo para listado'!$BC$151:$CB$151,0)),0)+IFERROR(INDEX('Hoja de Trabajo para listado'!$DE$153:$DG$274,MATCH($A449,'Hoja de Trabajo para listado'!$DE$153:$DE$1048576,0),MATCH((CUADRO!L$5&amp;$E449),'Hoja de Trabajo para listado'!$DE$151:$DG$151,0)),0)+IFERROR(INDEX('Hoja de Trabajo para listado'!$CD$155:$DC$1048576,MATCH($A449,'Hoja de Trabajo para listado'!$CD$155:$CD$1048576,0),MATCH((CUADRO!L$5&amp;$E449),'Hoja de Trabajo para listado'!$CD$151:$DC$151,0)),0)</f>
        <v>0</v>
      </c>
      <c r="M449" s="314">
        <f ca="1">+IFERROR(INDEX('Hoja de Trabajo para listado'!$A$155:$Z$1048576,MATCH($A449,'Hoja de Trabajo para listado'!$A$155:$A$1048576,0),MATCH((CUADRO!M$5&amp;$E449),'Hoja de Trabajo para listado'!$A$151:$Z$151,0)),0)+IFERROR(INDEX('Hoja de Trabajo para listado'!$AB$155:$BA$1048576,MATCH($A449,'Hoja de Trabajo para listado'!$AB$155:$AB$1048576,0),MATCH((CUADRO!M$5&amp;$E449),'Hoja de Trabajo para listado'!$AB$151:$BA$151,0)),0)+IFERROR(INDEX('Hoja de Trabajo para listado'!$BC$155:$CB$1048576,MATCH($A449,'Hoja de Trabajo para listado'!$BC$155:$BC$1048576,0),MATCH((CUADRO!M$5&amp;$E449),'Hoja de Trabajo para listado'!$BC$151:$CB$151,0)),0)+IFERROR(INDEX('Hoja de Trabajo para listado'!$DE$153:$DG$274,MATCH($A449,'Hoja de Trabajo para listado'!$DE$153:$DE$1048576,0),MATCH((CUADRO!M$5&amp;$E449),'Hoja de Trabajo para listado'!$DE$151:$DG$151,0)),0)+IFERROR(INDEX('Hoja de Trabajo para listado'!$CD$155:$DC$1048576,MATCH($A449,'Hoja de Trabajo para listado'!$CD$155:$CD$1048576,0),MATCH((CUADRO!M$5&amp;$E449),'Hoja de Trabajo para listado'!$CD$151:$DC$151,0)),0)</f>
        <v>0</v>
      </c>
      <c r="N449" s="314">
        <f ca="1">+IFERROR(INDEX('Hoja de Trabajo para listado'!$A$155:$Z$1048576,MATCH($A449,'Hoja de Trabajo para listado'!$A$155:$A$1048576,0),MATCH((CUADRO!N$5&amp;$E449),'Hoja de Trabajo para listado'!$A$151:$Z$151,0)),0)+IFERROR(INDEX('Hoja de Trabajo para listado'!$AB$155:$BA$1048576,MATCH($A449,'Hoja de Trabajo para listado'!$AB$155:$AB$1048576,0),MATCH((CUADRO!N$5&amp;$E449),'Hoja de Trabajo para listado'!$AB$151:$BA$151,0)),0)+IFERROR(INDEX('Hoja de Trabajo para listado'!$BC$155:$CB$1048576,MATCH($A449,'Hoja de Trabajo para listado'!$BC$155:$BC$1048576,0),MATCH((CUADRO!N$5&amp;$E449),'Hoja de Trabajo para listado'!$BC$151:$CB$151,0)),0)+IFERROR(INDEX('Hoja de Trabajo para listado'!$DE$153:$DG$274,MATCH($A449,'Hoja de Trabajo para listado'!$DE$153:$DE$1048576,0),MATCH((CUADRO!N$5&amp;$E449),'Hoja de Trabajo para listado'!$DE$151:$DG$151,0)),0)+IFERROR(INDEX('Hoja de Trabajo para listado'!$CD$155:$DC$1048576,MATCH($A449,'Hoja de Trabajo para listado'!$CD$155:$CD$1048576,0),MATCH((CUADRO!N$5&amp;$E449),'Hoja de Trabajo para listado'!$CD$151:$DC$151,0)),0)</f>
        <v>0</v>
      </c>
      <c r="O449" s="314">
        <f ca="1">+IFERROR(INDEX('Hoja de Trabajo para listado'!$A$155:$Z$1048576,MATCH($A449,'Hoja de Trabajo para listado'!$A$155:$A$1048576,0),MATCH((CUADRO!O$5&amp;$E449),'Hoja de Trabajo para listado'!$A$151:$Z$151,0)),0)+IFERROR(INDEX('Hoja de Trabajo para listado'!$AB$155:$BA$1048576,MATCH($A449,'Hoja de Trabajo para listado'!$AB$155:$AB$1048576,0),MATCH((CUADRO!O$5&amp;$E449),'Hoja de Trabajo para listado'!$AB$151:$BA$151,0)),0)+IFERROR(INDEX('Hoja de Trabajo para listado'!$BC$155:$CB$1048576,MATCH($A449,'Hoja de Trabajo para listado'!$BC$155:$BC$1048576,0),MATCH((CUADRO!O$5&amp;$E449),'Hoja de Trabajo para listado'!$BC$151:$CB$151,0)),0)+IFERROR(INDEX('Hoja de Trabajo para listado'!$DE$153:$DG$274,MATCH($A449,'Hoja de Trabajo para listado'!$DE$153:$DE$1048576,0),MATCH((CUADRO!O$5&amp;$E449),'Hoja de Trabajo para listado'!$DE$151:$DG$151,0)),0)+IFERROR(INDEX('Hoja de Trabajo para listado'!$CD$155:$DC$1048576,MATCH($A449,'Hoja de Trabajo para listado'!$CD$155:$CD$1048576,0),MATCH((CUADRO!O$5&amp;$E449),'Hoja de Trabajo para listado'!$CD$151:$DC$151,0)),0)</f>
        <v>0</v>
      </c>
      <c r="P449" s="314">
        <f ca="1">+IFERROR(INDEX('Hoja de Trabajo para listado'!$A$155:$Z$1048576,MATCH($A449,'Hoja de Trabajo para listado'!$A$155:$A$1048576,0),MATCH((CUADRO!P$5&amp;$E449),'Hoja de Trabajo para listado'!$A$151:$Z$151,0)),0)+IFERROR(INDEX('Hoja de Trabajo para listado'!$AB$155:$BA$1048576,MATCH($A449,'Hoja de Trabajo para listado'!$AB$155:$AB$1048576,0),MATCH((CUADRO!P$5&amp;$E449),'Hoja de Trabajo para listado'!$AB$151:$BA$151,0)),0)+IFERROR(INDEX('Hoja de Trabajo para listado'!$BC$155:$CB$1048576,MATCH($A449,'Hoja de Trabajo para listado'!$BC$155:$BC$1048576,0),MATCH((CUADRO!P$5&amp;$E449),'Hoja de Trabajo para listado'!$BC$151:$CB$151,0)),0)+IFERROR(INDEX('Hoja de Trabajo para listado'!$DE$153:$DG$274,MATCH($A449,'Hoja de Trabajo para listado'!$DE$153:$DE$1048576,0),MATCH((CUADRO!P$5&amp;$E449),'Hoja de Trabajo para listado'!$DE$151:$DG$151,0)),0)+IFERROR(INDEX('Hoja de Trabajo para listado'!$CD$155:$DC$1048576,MATCH($A449,'Hoja de Trabajo para listado'!$CD$155:$CD$1048576,0),MATCH((CUADRO!P$5&amp;$E449),'Hoja de Trabajo para listado'!$CD$151:$DC$151,0)),0)</f>
        <v>0</v>
      </c>
      <c r="Q449" s="314">
        <f ca="1">+IFERROR(INDEX('Hoja de Trabajo para listado'!$A$155:$Z$1048576,MATCH($A449,'Hoja de Trabajo para listado'!$A$155:$A$1048576,0),MATCH((CUADRO!Q$5&amp;$E449),'Hoja de Trabajo para listado'!$A$151:$Z$151,0)),0)+IFERROR(INDEX('Hoja de Trabajo para listado'!$AB$155:$BA$1048576,MATCH($A449,'Hoja de Trabajo para listado'!$AB$155:$AB$1048576,0),MATCH((CUADRO!Q$5&amp;$E449),'Hoja de Trabajo para listado'!$AB$151:$BA$151,0)),0)+IFERROR(INDEX('Hoja de Trabajo para listado'!$BC$155:$CB$1048576,MATCH($A449,'Hoja de Trabajo para listado'!$BC$155:$BC$1048576,0),MATCH((CUADRO!Q$5&amp;$E449),'Hoja de Trabajo para listado'!$BC$151:$CB$151,0)),0)+IFERROR(INDEX('Hoja de Trabajo para listado'!$DE$153:$DG$274,MATCH($A449,'Hoja de Trabajo para listado'!$DE$153:$DE$1048576,0),MATCH((CUADRO!Q$5&amp;$E449),'Hoja de Trabajo para listado'!$DE$151:$DG$151,0)),0)+IFERROR(INDEX('Hoja de Trabajo para listado'!$CD$155:$DC$1048576,MATCH($A449,'Hoja de Trabajo para listado'!$CD$155:$CD$1048576,0),MATCH((CUADRO!Q$5&amp;$E449),'Hoja de Trabajo para listado'!$CD$151:$DC$151,0)),0)</f>
        <v>0</v>
      </c>
      <c r="R449" s="314">
        <f t="shared" ca="1" si="12"/>
        <v>0</v>
      </c>
      <c r="S449" s="322">
        <f ca="1">+R448+R449</f>
        <v>0</v>
      </c>
      <c r="T449" s="314">
        <f ca="1">+S449</f>
        <v>0</v>
      </c>
      <c r="U449" s="313">
        <f t="shared" si="13"/>
        <v>2</v>
      </c>
      <c r="V449" s="319" t="str">
        <f>+VLOOKUP(A449,bd_lista!$A$3:$E$593,5,FALSE)</f>
        <v>Gobiernos Autonomos Municipales</v>
      </c>
      <c r="W449" s="426"/>
    </row>
    <row r="450" spans="1:23" customFormat="1" ht="15" hidden="1" customHeight="1">
      <c r="A450" s="323">
        <v>1344</v>
      </c>
      <c r="B450" s="427">
        <f>+A450</f>
        <v>1344</v>
      </c>
      <c r="C450" s="318" t="str">
        <f>+VLOOKUP(A450,bd_lista!$A$3:$C$593,3,FALSE)</f>
        <v>Gobierno Autónomo Municipal de Alalay</v>
      </c>
      <c r="D450" s="429" t="str">
        <f>+C450</f>
        <v>Gobierno Autónomo Municipal de Alalay</v>
      </c>
      <c r="E450" s="346" t="s">
        <v>1418</v>
      </c>
      <c r="F450" s="314">
        <f ca="1">+IFERROR(INDEX('Hoja de Trabajo para listado'!$A$155:$Z$1048576,MATCH($A450,'Hoja de Trabajo para listado'!$A$155:$A$1048576,0),MATCH((CUADRO!F$5&amp;$E450),'Hoja de Trabajo para listado'!$A$151:$Z$151,0)),0)+IFERROR(INDEX('Hoja de Trabajo para listado'!$AB$155:$BA$1048576,MATCH($A450,'Hoja de Trabajo para listado'!$AB$155:$AB$1048576,0),MATCH((CUADRO!F$5&amp;$E450),'Hoja de Trabajo para listado'!$AB$151:$BA$151,0)),0)+IFERROR(INDEX('Hoja de Trabajo para listado'!$BC$155:$CB$1048576,MATCH($A450,'Hoja de Trabajo para listado'!$BC$155:$BC$1048576,0),MATCH((CUADRO!F$5&amp;$E450),'Hoja de Trabajo para listado'!$BC$151:$CB$151,0)),0)+IFERROR(INDEX('Hoja de Trabajo para listado'!$DE$153:$DG$274,MATCH($A450,'Hoja de Trabajo para listado'!$DE$153:$DE$1048576,0),MATCH((CUADRO!F$5&amp;$E450),'Hoja de Trabajo para listado'!$DE$151:$DG$151,0)),0)+IFERROR(INDEX('Hoja de Trabajo para listado'!$CD$155:$DC$1048576,MATCH($A450,'Hoja de Trabajo para listado'!$CD$155:$CD$1048576,0),MATCH((CUADRO!F$5&amp;$E450),'Hoja de Trabajo para listado'!$CD$151:$DC$151,0)),0)</f>
        <v>0</v>
      </c>
      <c r="G450" s="314">
        <f ca="1">+IFERROR(INDEX('Hoja de Trabajo para listado'!$A$155:$Z$1048576,MATCH($A450,'Hoja de Trabajo para listado'!$A$155:$A$1048576,0),MATCH((CUADRO!G$5&amp;$E450),'Hoja de Trabajo para listado'!$A$151:$Z$151,0)),0)+IFERROR(INDEX('Hoja de Trabajo para listado'!$AB$155:$BA$1048576,MATCH($A450,'Hoja de Trabajo para listado'!$AB$155:$AB$1048576,0),MATCH((CUADRO!G$5&amp;$E450),'Hoja de Trabajo para listado'!$AB$151:$BA$151,0)),0)+IFERROR(INDEX('Hoja de Trabajo para listado'!$BC$155:$CB$1048576,MATCH($A450,'Hoja de Trabajo para listado'!$BC$155:$BC$1048576,0),MATCH((CUADRO!G$5&amp;$E450),'Hoja de Trabajo para listado'!$BC$151:$CB$151,0)),0)+IFERROR(INDEX('Hoja de Trabajo para listado'!$DE$153:$DG$274,MATCH($A450,'Hoja de Trabajo para listado'!$DE$153:$DE$1048576,0),MATCH((CUADRO!G$5&amp;$E450),'Hoja de Trabajo para listado'!$DE$151:$DG$151,0)),0)+IFERROR(INDEX('Hoja de Trabajo para listado'!$CD$155:$DC$1048576,MATCH($A450,'Hoja de Trabajo para listado'!$CD$155:$CD$1048576,0),MATCH((CUADRO!G$5&amp;$E450),'Hoja de Trabajo para listado'!$CD$151:$DC$151,0)),0)</f>
        <v>0</v>
      </c>
      <c r="H450" s="314">
        <f ca="1">+IFERROR(INDEX('Hoja de Trabajo para listado'!$A$155:$Z$1048576,MATCH($A450,'Hoja de Trabajo para listado'!$A$155:$A$1048576,0),MATCH((CUADRO!H$5&amp;$E450),'Hoja de Trabajo para listado'!$A$151:$Z$151,0)),0)+IFERROR(INDEX('Hoja de Trabajo para listado'!$AB$155:$BA$1048576,MATCH($A450,'Hoja de Trabajo para listado'!$AB$155:$AB$1048576,0),MATCH((CUADRO!H$5&amp;$E450),'Hoja de Trabajo para listado'!$AB$151:$BA$151,0)),0)+IFERROR(INDEX('Hoja de Trabajo para listado'!$BC$155:$CB$1048576,MATCH($A450,'Hoja de Trabajo para listado'!$BC$155:$BC$1048576,0),MATCH((CUADRO!H$5&amp;$E450),'Hoja de Trabajo para listado'!$BC$151:$CB$151,0)),0)+IFERROR(INDEX('Hoja de Trabajo para listado'!$DE$153:$DG$274,MATCH($A450,'Hoja de Trabajo para listado'!$DE$153:$DE$1048576,0),MATCH((CUADRO!H$5&amp;$E450),'Hoja de Trabajo para listado'!$DE$151:$DG$151,0)),0)+IFERROR(INDEX('Hoja de Trabajo para listado'!$CD$155:$DC$1048576,MATCH($A450,'Hoja de Trabajo para listado'!$CD$155:$CD$1048576,0),MATCH((CUADRO!H$5&amp;$E450),'Hoja de Trabajo para listado'!$CD$151:$DC$151,0)),0)</f>
        <v>0</v>
      </c>
      <c r="I450" s="314">
        <f ca="1">+IFERROR(INDEX('Hoja de Trabajo para listado'!$A$155:$Z$1048576,MATCH($A450,'Hoja de Trabajo para listado'!$A$155:$A$1048576,0),MATCH((CUADRO!I$5&amp;$E450),'Hoja de Trabajo para listado'!$A$151:$Z$151,0)),0)+IFERROR(INDEX('Hoja de Trabajo para listado'!$AB$155:$BA$1048576,MATCH($A450,'Hoja de Trabajo para listado'!$AB$155:$AB$1048576,0),MATCH((CUADRO!I$5&amp;$E450),'Hoja de Trabajo para listado'!$AB$151:$BA$151,0)),0)+IFERROR(INDEX('Hoja de Trabajo para listado'!$BC$155:$CB$1048576,MATCH($A450,'Hoja de Trabajo para listado'!$BC$155:$BC$1048576,0),MATCH((CUADRO!I$5&amp;$E450),'Hoja de Trabajo para listado'!$BC$151:$CB$151,0)),0)+IFERROR(INDEX('Hoja de Trabajo para listado'!$DE$153:$DG$274,MATCH($A450,'Hoja de Trabajo para listado'!$DE$153:$DE$1048576,0),MATCH((CUADRO!I$5&amp;$E450),'Hoja de Trabajo para listado'!$DE$151:$DG$151,0)),0)+IFERROR(INDEX('Hoja de Trabajo para listado'!$CD$155:$DC$1048576,MATCH($A450,'Hoja de Trabajo para listado'!$CD$155:$CD$1048576,0),MATCH((CUADRO!I$5&amp;$E450),'Hoja de Trabajo para listado'!$CD$151:$DC$151,0)),0)</f>
        <v>0</v>
      </c>
      <c r="J450" s="314">
        <f ca="1">+IFERROR(INDEX('Hoja de Trabajo para listado'!$A$155:$Z$1048576,MATCH($A450,'Hoja de Trabajo para listado'!$A$155:$A$1048576,0),MATCH((CUADRO!J$5&amp;$E450),'Hoja de Trabajo para listado'!$A$151:$Z$151,0)),0)+IFERROR(INDEX('Hoja de Trabajo para listado'!$AB$155:$BA$1048576,MATCH($A450,'Hoja de Trabajo para listado'!$AB$155:$AB$1048576,0),MATCH((CUADRO!J$5&amp;$E450),'Hoja de Trabajo para listado'!$AB$151:$BA$151,0)),0)+IFERROR(INDEX('Hoja de Trabajo para listado'!$BC$155:$CB$1048576,MATCH($A450,'Hoja de Trabajo para listado'!$BC$155:$BC$1048576,0),MATCH((CUADRO!J$5&amp;$E450),'Hoja de Trabajo para listado'!$BC$151:$CB$151,0)),0)+IFERROR(INDEX('Hoja de Trabajo para listado'!$DE$153:$DG$274,MATCH($A450,'Hoja de Trabajo para listado'!$DE$153:$DE$1048576,0),MATCH((CUADRO!J$5&amp;$E450),'Hoja de Trabajo para listado'!$DE$151:$DG$151,0)),0)+IFERROR(INDEX('Hoja de Trabajo para listado'!$CD$155:$DC$1048576,MATCH($A450,'Hoja de Trabajo para listado'!$CD$155:$CD$1048576,0),MATCH((CUADRO!J$5&amp;$E450),'Hoja de Trabajo para listado'!$CD$151:$DC$151,0)),0)</f>
        <v>0</v>
      </c>
      <c r="K450" s="314">
        <f ca="1">+IFERROR(INDEX('Hoja de Trabajo para listado'!$A$155:$Z$1048576,MATCH($A450,'Hoja de Trabajo para listado'!$A$155:$A$1048576,0),MATCH((CUADRO!K$5&amp;$E450),'Hoja de Trabajo para listado'!$A$151:$Z$151,0)),0)+IFERROR(INDEX('Hoja de Trabajo para listado'!$AB$155:$BA$1048576,MATCH($A450,'Hoja de Trabajo para listado'!$AB$155:$AB$1048576,0),MATCH((CUADRO!K$5&amp;$E450),'Hoja de Trabajo para listado'!$AB$151:$BA$151,0)),0)+IFERROR(INDEX('Hoja de Trabajo para listado'!$BC$155:$CB$1048576,MATCH($A450,'Hoja de Trabajo para listado'!$BC$155:$BC$1048576,0),MATCH((CUADRO!K$5&amp;$E450),'Hoja de Trabajo para listado'!$BC$151:$CB$151,0)),0)+IFERROR(INDEX('Hoja de Trabajo para listado'!$DE$153:$DG$274,MATCH($A450,'Hoja de Trabajo para listado'!$DE$153:$DE$1048576,0),MATCH((CUADRO!K$5&amp;$E450),'Hoja de Trabajo para listado'!$DE$151:$DG$151,0)),0)+IFERROR(INDEX('Hoja de Trabajo para listado'!$CD$155:$DC$1048576,MATCH($A450,'Hoja de Trabajo para listado'!$CD$155:$CD$1048576,0),MATCH((CUADRO!K$5&amp;$E450),'Hoja de Trabajo para listado'!$CD$151:$DC$151,0)),0)</f>
        <v>0</v>
      </c>
      <c r="L450" s="314">
        <f ca="1">+IFERROR(INDEX('Hoja de Trabajo para listado'!$A$155:$Z$1048576,MATCH($A450,'Hoja de Trabajo para listado'!$A$155:$A$1048576,0),MATCH((CUADRO!L$5&amp;$E450),'Hoja de Trabajo para listado'!$A$151:$Z$151,0)),0)+IFERROR(INDEX('Hoja de Trabajo para listado'!$AB$155:$BA$1048576,MATCH($A450,'Hoja de Trabajo para listado'!$AB$155:$AB$1048576,0),MATCH((CUADRO!L$5&amp;$E450),'Hoja de Trabajo para listado'!$AB$151:$BA$151,0)),0)+IFERROR(INDEX('Hoja de Trabajo para listado'!$BC$155:$CB$1048576,MATCH($A450,'Hoja de Trabajo para listado'!$BC$155:$BC$1048576,0),MATCH((CUADRO!L$5&amp;$E450),'Hoja de Trabajo para listado'!$BC$151:$CB$151,0)),0)+IFERROR(INDEX('Hoja de Trabajo para listado'!$DE$153:$DG$274,MATCH($A450,'Hoja de Trabajo para listado'!$DE$153:$DE$1048576,0),MATCH((CUADRO!L$5&amp;$E450),'Hoja de Trabajo para listado'!$DE$151:$DG$151,0)),0)+IFERROR(INDEX('Hoja de Trabajo para listado'!$CD$155:$DC$1048576,MATCH($A450,'Hoja de Trabajo para listado'!$CD$155:$CD$1048576,0),MATCH((CUADRO!L$5&amp;$E450),'Hoja de Trabajo para listado'!$CD$151:$DC$151,0)),0)</f>
        <v>0</v>
      </c>
      <c r="M450" s="314">
        <f ca="1">+IFERROR(INDEX('Hoja de Trabajo para listado'!$A$155:$Z$1048576,MATCH($A450,'Hoja de Trabajo para listado'!$A$155:$A$1048576,0),MATCH((CUADRO!M$5&amp;$E450),'Hoja de Trabajo para listado'!$A$151:$Z$151,0)),0)+IFERROR(INDEX('Hoja de Trabajo para listado'!$AB$155:$BA$1048576,MATCH($A450,'Hoja de Trabajo para listado'!$AB$155:$AB$1048576,0),MATCH((CUADRO!M$5&amp;$E450),'Hoja de Trabajo para listado'!$AB$151:$BA$151,0)),0)+IFERROR(INDEX('Hoja de Trabajo para listado'!$BC$155:$CB$1048576,MATCH($A450,'Hoja de Trabajo para listado'!$BC$155:$BC$1048576,0),MATCH((CUADRO!M$5&amp;$E450),'Hoja de Trabajo para listado'!$BC$151:$CB$151,0)),0)+IFERROR(INDEX('Hoja de Trabajo para listado'!$DE$153:$DG$274,MATCH($A450,'Hoja de Trabajo para listado'!$DE$153:$DE$1048576,0),MATCH((CUADRO!M$5&amp;$E450),'Hoja de Trabajo para listado'!$DE$151:$DG$151,0)),0)+IFERROR(INDEX('Hoja de Trabajo para listado'!$CD$155:$DC$1048576,MATCH($A450,'Hoja de Trabajo para listado'!$CD$155:$CD$1048576,0),MATCH((CUADRO!M$5&amp;$E450),'Hoja de Trabajo para listado'!$CD$151:$DC$151,0)),0)</f>
        <v>0</v>
      </c>
      <c r="N450" s="314">
        <f ca="1">+IFERROR(INDEX('Hoja de Trabajo para listado'!$A$155:$Z$1048576,MATCH($A450,'Hoja de Trabajo para listado'!$A$155:$A$1048576,0),MATCH((CUADRO!N$5&amp;$E450),'Hoja de Trabajo para listado'!$A$151:$Z$151,0)),0)+IFERROR(INDEX('Hoja de Trabajo para listado'!$AB$155:$BA$1048576,MATCH($A450,'Hoja de Trabajo para listado'!$AB$155:$AB$1048576,0),MATCH((CUADRO!N$5&amp;$E450),'Hoja de Trabajo para listado'!$AB$151:$BA$151,0)),0)+IFERROR(INDEX('Hoja de Trabajo para listado'!$BC$155:$CB$1048576,MATCH($A450,'Hoja de Trabajo para listado'!$BC$155:$BC$1048576,0),MATCH((CUADRO!N$5&amp;$E450),'Hoja de Trabajo para listado'!$BC$151:$CB$151,0)),0)+IFERROR(INDEX('Hoja de Trabajo para listado'!$DE$153:$DG$274,MATCH($A450,'Hoja de Trabajo para listado'!$DE$153:$DE$1048576,0),MATCH((CUADRO!N$5&amp;$E450),'Hoja de Trabajo para listado'!$DE$151:$DG$151,0)),0)+IFERROR(INDEX('Hoja de Trabajo para listado'!$CD$155:$DC$1048576,MATCH($A450,'Hoja de Trabajo para listado'!$CD$155:$CD$1048576,0),MATCH((CUADRO!N$5&amp;$E450),'Hoja de Trabajo para listado'!$CD$151:$DC$151,0)),0)</f>
        <v>0</v>
      </c>
      <c r="O450" s="314">
        <f ca="1">+IFERROR(INDEX('Hoja de Trabajo para listado'!$A$155:$Z$1048576,MATCH($A450,'Hoja de Trabajo para listado'!$A$155:$A$1048576,0),MATCH((CUADRO!O$5&amp;$E450),'Hoja de Trabajo para listado'!$A$151:$Z$151,0)),0)+IFERROR(INDEX('Hoja de Trabajo para listado'!$AB$155:$BA$1048576,MATCH($A450,'Hoja de Trabajo para listado'!$AB$155:$AB$1048576,0),MATCH((CUADRO!O$5&amp;$E450),'Hoja de Trabajo para listado'!$AB$151:$BA$151,0)),0)+IFERROR(INDEX('Hoja de Trabajo para listado'!$BC$155:$CB$1048576,MATCH($A450,'Hoja de Trabajo para listado'!$BC$155:$BC$1048576,0),MATCH((CUADRO!O$5&amp;$E450),'Hoja de Trabajo para listado'!$BC$151:$CB$151,0)),0)+IFERROR(INDEX('Hoja de Trabajo para listado'!$DE$153:$DG$274,MATCH($A450,'Hoja de Trabajo para listado'!$DE$153:$DE$1048576,0),MATCH((CUADRO!O$5&amp;$E450),'Hoja de Trabajo para listado'!$DE$151:$DG$151,0)),0)+IFERROR(INDEX('Hoja de Trabajo para listado'!$CD$155:$DC$1048576,MATCH($A450,'Hoja de Trabajo para listado'!$CD$155:$CD$1048576,0),MATCH((CUADRO!O$5&amp;$E450),'Hoja de Trabajo para listado'!$CD$151:$DC$151,0)),0)</f>
        <v>0</v>
      </c>
      <c r="P450" s="314">
        <f ca="1">+IFERROR(INDEX('Hoja de Trabajo para listado'!$A$155:$Z$1048576,MATCH($A450,'Hoja de Trabajo para listado'!$A$155:$A$1048576,0),MATCH((CUADRO!P$5&amp;$E450),'Hoja de Trabajo para listado'!$A$151:$Z$151,0)),0)+IFERROR(INDEX('Hoja de Trabajo para listado'!$AB$155:$BA$1048576,MATCH($A450,'Hoja de Trabajo para listado'!$AB$155:$AB$1048576,0),MATCH((CUADRO!P$5&amp;$E450),'Hoja de Trabajo para listado'!$AB$151:$BA$151,0)),0)+IFERROR(INDEX('Hoja de Trabajo para listado'!$BC$155:$CB$1048576,MATCH($A450,'Hoja de Trabajo para listado'!$BC$155:$BC$1048576,0),MATCH((CUADRO!P$5&amp;$E450),'Hoja de Trabajo para listado'!$BC$151:$CB$151,0)),0)+IFERROR(INDEX('Hoja de Trabajo para listado'!$DE$153:$DG$274,MATCH($A450,'Hoja de Trabajo para listado'!$DE$153:$DE$1048576,0),MATCH((CUADRO!P$5&amp;$E450),'Hoja de Trabajo para listado'!$DE$151:$DG$151,0)),0)+IFERROR(INDEX('Hoja de Trabajo para listado'!$CD$155:$DC$1048576,MATCH($A450,'Hoja de Trabajo para listado'!$CD$155:$CD$1048576,0),MATCH((CUADRO!P$5&amp;$E450),'Hoja de Trabajo para listado'!$CD$151:$DC$151,0)),0)</f>
        <v>0</v>
      </c>
      <c r="Q450" s="314">
        <f ca="1">+IFERROR(INDEX('Hoja de Trabajo para listado'!$A$155:$Z$1048576,MATCH($A450,'Hoja de Trabajo para listado'!$A$155:$A$1048576,0),MATCH((CUADRO!Q$5&amp;$E450),'Hoja de Trabajo para listado'!$A$151:$Z$151,0)),0)+IFERROR(INDEX('Hoja de Trabajo para listado'!$AB$155:$BA$1048576,MATCH($A450,'Hoja de Trabajo para listado'!$AB$155:$AB$1048576,0),MATCH((CUADRO!Q$5&amp;$E450),'Hoja de Trabajo para listado'!$AB$151:$BA$151,0)),0)+IFERROR(INDEX('Hoja de Trabajo para listado'!$BC$155:$CB$1048576,MATCH($A450,'Hoja de Trabajo para listado'!$BC$155:$BC$1048576,0),MATCH((CUADRO!Q$5&amp;$E450),'Hoja de Trabajo para listado'!$BC$151:$CB$151,0)),0)+IFERROR(INDEX('Hoja de Trabajo para listado'!$DE$153:$DG$274,MATCH($A450,'Hoja de Trabajo para listado'!$DE$153:$DE$1048576,0),MATCH((CUADRO!Q$5&amp;$E450),'Hoja de Trabajo para listado'!$DE$151:$DG$151,0)),0)+IFERROR(INDEX('Hoja de Trabajo para listado'!$CD$155:$DC$1048576,MATCH($A450,'Hoja de Trabajo para listado'!$CD$155:$CD$1048576,0),MATCH((CUADRO!Q$5&amp;$E450),'Hoja de Trabajo para listado'!$CD$151:$DC$151,0)),0)</f>
        <v>0</v>
      </c>
      <c r="R450" s="314">
        <f t="shared" ca="1" si="12"/>
        <v>0</v>
      </c>
      <c r="S450" s="322"/>
      <c r="T450" s="314">
        <f ca="1">+T451</f>
        <v>0</v>
      </c>
      <c r="U450" s="313">
        <f t="shared" si="13"/>
        <v>1</v>
      </c>
      <c r="V450" s="319" t="str">
        <f>+VLOOKUP(A450,bd_lista!$A$3:$E$593,5,FALSE)</f>
        <v>Gobiernos Autonomos Municipales</v>
      </c>
      <c r="W450" s="425" t="str">
        <f>+V450</f>
        <v>Gobiernos Autonomos Municipales</v>
      </c>
    </row>
    <row r="451" spans="1:23" customFormat="1" ht="15" hidden="1" customHeight="1">
      <c r="A451" s="323">
        <v>1344</v>
      </c>
      <c r="B451" s="428"/>
      <c r="C451" s="318" t="str">
        <f>+VLOOKUP(A451,bd_lista!$A$3:$C$593,3,FALSE)</f>
        <v>Gobierno Autónomo Municipal de Alalay</v>
      </c>
      <c r="D451" s="430"/>
      <c r="E451" s="347" t="s">
        <v>1419</v>
      </c>
      <c r="F451" s="314">
        <f ca="1">+IFERROR(INDEX('Hoja de Trabajo para listado'!$A$155:$Z$1048576,MATCH($A451,'Hoja de Trabajo para listado'!$A$155:$A$1048576,0),MATCH((CUADRO!F$5&amp;$E451),'Hoja de Trabajo para listado'!$A$151:$Z$151,0)),0)+IFERROR(INDEX('Hoja de Trabajo para listado'!$AB$155:$BA$1048576,MATCH($A451,'Hoja de Trabajo para listado'!$AB$155:$AB$1048576,0),MATCH((CUADRO!F$5&amp;$E451),'Hoja de Trabajo para listado'!$AB$151:$BA$151,0)),0)+IFERROR(INDEX('Hoja de Trabajo para listado'!$BC$155:$CB$1048576,MATCH($A451,'Hoja de Trabajo para listado'!$BC$155:$BC$1048576,0),MATCH((CUADRO!F$5&amp;$E451),'Hoja de Trabajo para listado'!$BC$151:$CB$151,0)),0)+IFERROR(INDEX('Hoja de Trabajo para listado'!$DE$153:$DG$274,MATCH($A451,'Hoja de Trabajo para listado'!$DE$153:$DE$1048576,0),MATCH((CUADRO!F$5&amp;$E451),'Hoja de Trabajo para listado'!$DE$151:$DG$151,0)),0)+IFERROR(INDEX('Hoja de Trabajo para listado'!$CD$155:$DC$1048576,MATCH($A451,'Hoja de Trabajo para listado'!$CD$155:$CD$1048576,0),MATCH((CUADRO!F$5&amp;$E451),'Hoja de Trabajo para listado'!$CD$151:$DC$151,0)),0)</f>
        <v>0</v>
      </c>
      <c r="G451" s="314">
        <f ca="1">+IFERROR(INDEX('Hoja de Trabajo para listado'!$A$155:$Z$1048576,MATCH($A451,'Hoja de Trabajo para listado'!$A$155:$A$1048576,0),MATCH((CUADRO!G$5&amp;$E451),'Hoja de Trabajo para listado'!$A$151:$Z$151,0)),0)+IFERROR(INDEX('Hoja de Trabajo para listado'!$AB$155:$BA$1048576,MATCH($A451,'Hoja de Trabajo para listado'!$AB$155:$AB$1048576,0),MATCH((CUADRO!G$5&amp;$E451),'Hoja de Trabajo para listado'!$AB$151:$BA$151,0)),0)+IFERROR(INDEX('Hoja de Trabajo para listado'!$BC$155:$CB$1048576,MATCH($A451,'Hoja de Trabajo para listado'!$BC$155:$BC$1048576,0),MATCH((CUADRO!G$5&amp;$E451),'Hoja de Trabajo para listado'!$BC$151:$CB$151,0)),0)+IFERROR(INDEX('Hoja de Trabajo para listado'!$DE$153:$DG$274,MATCH($A451,'Hoja de Trabajo para listado'!$DE$153:$DE$1048576,0),MATCH((CUADRO!G$5&amp;$E451),'Hoja de Trabajo para listado'!$DE$151:$DG$151,0)),0)+IFERROR(INDEX('Hoja de Trabajo para listado'!$CD$155:$DC$1048576,MATCH($A451,'Hoja de Trabajo para listado'!$CD$155:$CD$1048576,0),MATCH((CUADRO!G$5&amp;$E451),'Hoja de Trabajo para listado'!$CD$151:$DC$151,0)),0)</f>
        <v>0</v>
      </c>
      <c r="H451" s="314">
        <f ca="1">+IFERROR(INDEX('Hoja de Trabajo para listado'!$A$155:$Z$1048576,MATCH($A451,'Hoja de Trabajo para listado'!$A$155:$A$1048576,0),MATCH((CUADRO!H$5&amp;$E451),'Hoja de Trabajo para listado'!$A$151:$Z$151,0)),0)+IFERROR(INDEX('Hoja de Trabajo para listado'!$AB$155:$BA$1048576,MATCH($A451,'Hoja de Trabajo para listado'!$AB$155:$AB$1048576,0),MATCH((CUADRO!H$5&amp;$E451),'Hoja de Trabajo para listado'!$AB$151:$BA$151,0)),0)+IFERROR(INDEX('Hoja de Trabajo para listado'!$BC$155:$CB$1048576,MATCH($A451,'Hoja de Trabajo para listado'!$BC$155:$BC$1048576,0),MATCH((CUADRO!H$5&amp;$E451),'Hoja de Trabajo para listado'!$BC$151:$CB$151,0)),0)+IFERROR(INDEX('Hoja de Trabajo para listado'!$DE$153:$DG$274,MATCH($A451,'Hoja de Trabajo para listado'!$DE$153:$DE$1048576,0),MATCH((CUADRO!H$5&amp;$E451),'Hoja de Trabajo para listado'!$DE$151:$DG$151,0)),0)+IFERROR(INDEX('Hoja de Trabajo para listado'!$CD$155:$DC$1048576,MATCH($A451,'Hoja de Trabajo para listado'!$CD$155:$CD$1048576,0),MATCH((CUADRO!H$5&amp;$E451),'Hoja de Trabajo para listado'!$CD$151:$DC$151,0)),0)</f>
        <v>0</v>
      </c>
      <c r="I451" s="314">
        <f ca="1">+IFERROR(INDEX('Hoja de Trabajo para listado'!$A$155:$Z$1048576,MATCH($A451,'Hoja de Trabajo para listado'!$A$155:$A$1048576,0),MATCH((CUADRO!I$5&amp;$E451),'Hoja de Trabajo para listado'!$A$151:$Z$151,0)),0)+IFERROR(INDEX('Hoja de Trabajo para listado'!$AB$155:$BA$1048576,MATCH($A451,'Hoja de Trabajo para listado'!$AB$155:$AB$1048576,0),MATCH((CUADRO!I$5&amp;$E451),'Hoja de Trabajo para listado'!$AB$151:$BA$151,0)),0)+IFERROR(INDEX('Hoja de Trabajo para listado'!$BC$155:$CB$1048576,MATCH($A451,'Hoja de Trabajo para listado'!$BC$155:$BC$1048576,0),MATCH((CUADRO!I$5&amp;$E451),'Hoja de Trabajo para listado'!$BC$151:$CB$151,0)),0)+IFERROR(INDEX('Hoja de Trabajo para listado'!$DE$153:$DG$274,MATCH($A451,'Hoja de Trabajo para listado'!$DE$153:$DE$1048576,0),MATCH((CUADRO!I$5&amp;$E451),'Hoja de Trabajo para listado'!$DE$151:$DG$151,0)),0)+IFERROR(INDEX('Hoja de Trabajo para listado'!$CD$155:$DC$1048576,MATCH($A451,'Hoja de Trabajo para listado'!$CD$155:$CD$1048576,0),MATCH((CUADRO!I$5&amp;$E451),'Hoja de Trabajo para listado'!$CD$151:$DC$151,0)),0)</f>
        <v>0</v>
      </c>
      <c r="J451" s="314">
        <f ca="1">+IFERROR(INDEX('Hoja de Trabajo para listado'!$A$155:$Z$1048576,MATCH($A451,'Hoja de Trabajo para listado'!$A$155:$A$1048576,0),MATCH((CUADRO!J$5&amp;$E451),'Hoja de Trabajo para listado'!$A$151:$Z$151,0)),0)+IFERROR(INDEX('Hoja de Trabajo para listado'!$AB$155:$BA$1048576,MATCH($A451,'Hoja de Trabajo para listado'!$AB$155:$AB$1048576,0),MATCH((CUADRO!J$5&amp;$E451),'Hoja de Trabajo para listado'!$AB$151:$BA$151,0)),0)+IFERROR(INDEX('Hoja de Trabajo para listado'!$BC$155:$CB$1048576,MATCH($A451,'Hoja de Trabajo para listado'!$BC$155:$BC$1048576,0),MATCH((CUADRO!J$5&amp;$E451),'Hoja de Trabajo para listado'!$BC$151:$CB$151,0)),0)+IFERROR(INDEX('Hoja de Trabajo para listado'!$DE$153:$DG$274,MATCH($A451,'Hoja de Trabajo para listado'!$DE$153:$DE$1048576,0),MATCH((CUADRO!J$5&amp;$E451),'Hoja de Trabajo para listado'!$DE$151:$DG$151,0)),0)+IFERROR(INDEX('Hoja de Trabajo para listado'!$CD$155:$DC$1048576,MATCH($A451,'Hoja de Trabajo para listado'!$CD$155:$CD$1048576,0),MATCH((CUADRO!J$5&amp;$E451),'Hoja de Trabajo para listado'!$CD$151:$DC$151,0)),0)</f>
        <v>0</v>
      </c>
      <c r="K451" s="314">
        <f ca="1">+IFERROR(INDEX('Hoja de Trabajo para listado'!$A$155:$Z$1048576,MATCH($A451,'Hoja de Trabajo para listado'!$A$155:$A$1048576,0),MATCH((CUADRO!K$5&amp;$E451),'Hoja de Trabajo para listado'!$A$151:$Z$151,0)),0)+IFERROR(INDEX('Hoja de Trabajo para listado'!$AB$155:$BA$1048576,MATCH($A451,'Hoja de Trabajo para listado'!$AB$155:$AB$1048576,0),MATCH((CUADRO!K$5&amp;$E451),'Hoja de Trabajo para listado'!$AB$151:$BA$151,0)),0)+IFERROR(INDEX('Hoja de Trabajo para listado'!$BC$155:$CB$1048576,MATCH($A451,'Hoja de Trabajo para listado'!$BC$155:$BC$1048576,0),MATCH((CUADRO!K$5&amp;$E451),'Hoja de Trabajo para listado'!$BC$151:$CB$151,0)),0)+IFERROR(INDEX('Hoja de Trabajo para listado'!$DE$153:$DG$274,MATCH($A451,'Hoja de Trabajo para listado'!$DE$153:$DE$1048576,0),MATCH((CUADRO!K$5&amp;$E451),'Hoja de Trabajo para listado'!$DE$151:$DG$151,0)),0)+IFERROR(INDEX('Hoja de Trabajo para listado'!$CD$155:$DC$1048576,MATCH($A451,'Hoja de Trabajo para listado'!$CD$155:$CD$1048576,0),MATCH((CUADRO!K$5&amp;$E451),'Hoja de Trabajo para listado'!$CD$151:$DC$151,0)),0)</f>
        <v>0</v>
      </c>
      <c r="L451" s="314">
        <f ca="1">+IFERROR(INDEX('Hoja de Trabajo para listado'!$A$155:$Z$1048576,MATCH($A451,'Hoja de Trabajo para listado'!$A$155:$A$1048576,0),MATCH((CUADRO!L$5&amp;$E451),'Hoja de Trabajo para listado'!$A$151:$Z$151,0)),0)+IFERROR(INDEX('Hoja de Trabajo para listado'!$AB$155:$BA$1048576,MATCH($A451,'Hoja de Trabajo para listado'!$AB$155:$AB$1048576,0),MATCH((CUADRO!L$5&amp;$E451),'Hoja de Trabajo para listado'!$AB$151:$BA$151,0)),0)+IFERROR(INDEX('Hoja de Trabajo para listado'!$BC$155:$CB$1048576,MATCH($A451,'Hoja de Trabajo para listado'!$BC$155:$BC$1048576,0),MATCH((CUADRO!L$5&amp;$E451),'Hoja de Trabajo para listado'!$BC$151:$CB$151,0)),0)+IFERROR(INDEX('Hoja de Trabajo para listado'!$DE$153:$DG$274,MATCH($A451,'Hoja de Trabajo para listado'!$DE$153:$DE$1048576,0),MATCH((CUADRO!L$5&amp;$E451),'Hoja de Trabajo para listado'!$DE$151:$DG$151,0)),0)+IFERROR(INDEX('Hoja de Trabajo para listado'!$CD$155:$DC$1048576,MATCH($A451,'Hoja de Trabajo para listado'!$CD$155:$CD$1048576,0),MATCH((CUADRO!L$5&amp;$E451),'Hoja de Trabajo para listado'!$CD$151:$DC$151,0)),0)</f>
        <v>0</v>
      </c>
      <c r="M451" s="314">
        <f ca="1">+IFERROR(INDEX('Hoja de Trabajo para listado'!$A$155:$Z$1048576,MATCH($A451,'Hoja de Trabajo para listado'!$A$155:$A$1048576,0),MATCH((CUADRO!M$5&amp;$E451),'Hoja de Trabajo para listado'!$A$151:$Z$151,0)),0)+IFERROR(INDEX('Hoja de Trabajo para listado'!$AB$155:$BA$1048576,MATCH($A451,'Hoja de Trabajo para listado'!$AB$155:$AB$1048576,0),MATCH((CUADRO!M$5&amp;$E451),'Hoja de Trabajo para listado'!$AB$151:$BA$151,0)),0)+IFERROR(INDEX('Hoja de Trabajo para listado'!$BC$155:$CB$1048576,MATCH($A451,'Hoja de Trabajo para listado'!$BC$155:$BC$1048576,0),MATCH((CUADRO!M$5&amp;$E451),'Hoja de Trabajo para listado'!$BC$151:$CB$151,0)),0)+IFERROR(INDEX('Hoja de Trabajo para listado'!$DE$153:$DG$274,MATCH($A451,'Hoja de Trabajo para listado'!$DE$153:$DE$1048576,0),MATCH((CUADRO!M$5&amp;$E451),'Hoja de Trabajo para listado'!$DE$151:$DG$151,0)),0)+IFERROR(INDEX('Hoja de Trabajo para listado'!$CD$155:$DC$1048576,MATCH($A451,'Hoja de Trabajo para listado'!$CD$155:$CD$1048576,0),MATCH((CUADRO!M$5&amp;$E451),'Hoja de Trabajo para listado'!$CD$151:$DC$151,0)),0)</f>
        <v>0</v>
      </c>
      <c r="N451" s="314">
        <f ca="1">+IFERROR(INDEX('Hoja de Trabajo para listado'!$A$155:$Z$1048576,MATCH($A451,'Hoja de Trabajo para listado'!$A$155:$A$1048576,0),MATCH((CUADRO!N$5&amp;$E451),'Hoja de Trabajo para listado'!$A$151:$Z$151,0)),0)+IFERROR(INDEX('Hoja de Trabajo para listado'!$AB$155:$BA$1048576,MATCH($A451,'Hoja de Trabajo para listado'!$AB$155:$AB$1048576,0),MATCH((CUADRO!N$5&amp;$E451),'Hoja de Trabajo para listado'!$AB$151:$BA$151,0)),0)+IFERROR(INDEX('Hoja de Trabajo para listado'!$BC$155:$CB$1048576,MATCH($A451,'Hoja de Trabajo para listado'!$BC$155:$BC$1048576,0),MATCH((CUADRO!N$5&amp;$E451),'Hoja de Trabajo para listado'!$BC$151:$CB$151,0)),0)+IFERROR(INDEX('Hoja de Trabajo para listado'!$DE$153:$DG$274,MATCH($A451,'Hoja de Trabajo para listado'!$DE$153:$DE$1048576,0),MATCH((CUADRO!N$5&amp;$E451),'Hoja de Trabajo para listado'!$DE$151:$DG$151,0)),0)+IFERROR(INDEX('Hoja de Trabajo para listado'!$CD$155:$DC$1048576,MATCH($A451,'Hoja de Trabajo para listado'!$CD$155:$CD$1048576,0),MATCH((CUADRO!N$5&amp;$E451),'Hoja de Trabajo para listado'!$CD$151:$DC$151,0)),0)</f>
        <v>0</v>
      </c>
      <c r="O451" s="314">
        <f ca="1">+IFERROR(INDEX('Hoja de Trabajo para listado'!$A$155:$Z$1048576,MATCH($A451,'Hoja de Trabajo para listado'!$A$155:$A$1048576,0),MATCH((CUADRO!O$5&amp;$E451),'Hoja de Trabajo para listado'!$A$151:$Z$151,0)),0)+IFERROR(INDEX('Hoja de Trabajo para listado'!$AB$155:$BA$1048576,MATCH($A451,'Hoja de Trabajo para listado'!$AB$155:$AB$1048576,0),MATCH((CUADRO!O$5&amp;$E451),'Hoja de Trabajo para listado'!$AB$151:$BA$151,0)),0)+IFERROR(INDEX('Hoja de Trabajo para listado'!$BC$155:$CB$1048576,MATCH($A451,'Hoja de Trabajo para listado'!$BC$155:$BC$1048576,0),MATCH((CUADRO!O$5&amp;$E451),'Hoja de Trabajo para listado'!$BC$151:$CB$151,0)),0)+IFERROR(INDEX('Hoja de Trabajo para listado'!$DE$153:$DG$274,MATCH($A451,'Hoja de Trabajo para listado'!$DE$153:$DE$1048576,0),MATCH((CUADRO!O$5&amp;$E451),'Hoja de Trabajo para listado'!$DE$151:$DG$151,0)),0)+IFERROR(INDEX('Hoja de Trabajo para listado'!$CD$155:$DC$1048576,MATCH($A451,'Hoja de Trabajo para listado'!$CD$155:$CD$1048576,0),MATCH((CUADRO!O$5&amp;$E451),'Hoja de Trabajo para listado'!$CD$151:$DC$151,0)),0)</f>
        <v>0</v>
      </c>
      <c r="P451" s="314">
        <f ca="1">+IFERROR(INDEX('Hoja de Trabajo para listado'!$A$155:$Z$1048576,MATCH($A451,'Hoja de Trabajo para listado'!$A$155:$A$1048576,0),MATCH((CUADRO!P$5&amp;$E451),'Hoja de Trabajo para listado'!$A$151:$Z$151,0)),0)+IFERROR(INDEX('Hoja de Trabajo para listado'!$AB$155:$BA$1048576,MATCH($A451,'Hoja de Trabajo para listado'!$AB$155:$AB$1048576,0),MATCH((CUADRO!P$5&amp;$E451),'Hoja de Trabajo para listado'!$AB$151:$BA$151,0)),0)+IFERROR(INDEX('Hoja de Trabajo para listado'!$BC$155:$CB$1048576,MATCH($A451,'Hoja de Trabajo para listado'!$BC$155:$BC$1048576,0),MATCH((CUADRO!P$5&amp;$E451),'Hoja de Trabajo para listado'!$BC$151:$CB$151,0)),0)+IFERROR(INDEX('Hoja de Trabajo para listado'!$DE$153:$DG$274,MATCH($A451,'Hoja de Trabajo para listado'!$DE$153:$DE$1048576,0),MATCH((CUADRO!P$5&amp;$E451),'Hoja de Trabajo para listado'!$DE$151:$DG$151,0)),0)+IFERROR(INDEX('Hoja de Trabajo para listado'!$CD$155:$DC$1048576,MATCH($A451,'Hoja de Trabajo para listado'!$CD$155:$CD$1048576,0),MATCH((CUADRO!P$5&amp;$E451),'Hoja de Trabajo para listado'!$CD$151:$DC$151,0)),0)</f>
        <v>0</v>
      </c>
      <c r="Q451" s="314">
        <f ca="1">+IFERROR(INDEX('Hoja de Trabajo para listado'!$A$155:$Z$1048576,MATCH($A451,'Hoja de Trabajo para listado'!$A$155:$A$1048576,0),MATCH((CUADRO!Q$5&amp;$E451),'Hoja de Trabajo para listado'!$A$151:$Z$151,0)),0)+IFERROR(INDEX('Hoja de Trabajo para listado'!$AB$155:$BA$1048576,MATCH($A451,'Hoja de Trabajo para listado'!$AB$155:$AB$1048576,0),MATCH((CUADRO!Q$5&amp;$E451),'Hoja de Trabajo para listado'!$AB$151:$BA$151,0)),0)+IFERROR(INDEX('Hoja de Trabajo para listado'!$BC$155:$CB$1048576,MATCH($A451,'Hoja de Trabajo para listado'!$BC$155:$BC$1048576,0),MATCH((CUADRO!Q$5&amp;$E451),'Hoja de Trabajo para listado'!$BC$151:$CB$151,0)),0)+IFERROR(INDEX('Hoja de Trabajo para listado'!$DE$153:$DG$274,MATCH($A451,'Hoja de Trabajo para listado'!$DE$153:$DE$1048576,0),MATCH((CUADRO!Q$5&amp;$E451),'Hoja de Trabajo para listado'!$DE$151:$DG$151,0)),0)+IFERROR(INDEX('Hoja de Trabajo para listado'!$CD$155:$DC$1048576,MATCH($A451,'Hoja de Trabajo para listado'!$CD$155:$CD$1048576,0),MATCH((CUADRO!Q$5&amp;$E451),'Hoja de Trabajo para listado'!$CD$151:$DC$151,0)),0)</f>
        <v>0</v>
      </c>
      <c r="R451" s="314">
        <f t="shared" ca="1" si="12"/>
        <v>0</v>
      </c>
      <c r="S451" s="322">
        <f ca="1">+R450+R451</f>
        <v>0</v>
      </c>
      <c r="T451" s="314">
        <f ca="1">+S451</f>
        <v>0</v>
      </c>
      <c r="U451" s="313">
        <f t="shared" si="13"/>
        <v>2</v>
      </c>
      <c r="V451" s="319" t="str">
        <f>+VLOOKUP(A451,bd_lista!$A$3:$E$593,5,FALSE)</f>
        <v>Gobiernos Autonomos Municipales</v>
      </c>
      <c r="W451" s="426"/>
    </row>
    <row r="452" spans="1:23" customFormat="1" ht="27" hidden="1" customHeight="1">
      <c r="A452" s="323">
        <v>1345</v>
      </c>
      <c r="B452" s="427">
        <f>+A452</f>
        <v>1345</v>
      </c>
      <c r="C452" s="318" t="str">
        <f>+VLOOKUP(A452,bd_lista!$A$3:$C$593,3,FALSE)</f>
        <v>Gobierno Autónomo Municipal de Entre Rios</v>
      </c>
      <c r="D452" s="429" t="str">
        <f>+C452</f>
        <v>Gobierno Autónomo Municipal de Entre Rios</v>
      </c>
      <c r="E452" s="346" t="s">
        <v>1418</v>
      </c>
      <c r="F452" s="314">
        <f ca="1">+IFERROR(INDEX('Hoja de Trabajo para listado'!$A$155:$Z$1048576,MATCH($A452,'Hoja de Trabajo para listado'!$A$155:$A$1048576,0),MATCH((CUADRO!F$5&amp;$E452),'Hoja de Trabajo para listado'!$A$151:$Z$151,0)),0)+IFERROR(INDEX('Hoja de Trabajo para listado'!$AB$155:$BA$1048576,MATCH($A452,'Hoja de Trabajo para listado'!$AB$155:$AB$1048576,0),MATCH((CUADRO!F$5&amp;$E452),'Hoja de Trabajo para listado'!$AB$151:$BA$151,0)),0)+IFERROR(INDEX('Hoja de Trabajo para listado'!$BC$155:$CB$1048576,MATCH($A452,'Hoja de Trabajo para listado'!$BC$155:$BC$1048576,0),MATCH((CUADRO!F$5&amp;$E452),'Hoja de Trabajo para listado'!$BC$151:$CB$151,0)),0)+IFERROR(INDEX('Hoja de Trabajo para listado'!$DE$153:$DG$274,MATCH($A452,'Hoja de Trabajo para listado'!$DE$153:$DE$1048576,0),MATCH((CUADRO!F$5&amp;$E452),'Hoja de Trabajo para listado'!$DE$151:$DG$151,0)),0)+IFERROR(INDEX('Hoja de Trabajo para listado'!$CD$155:$DC$1048576,MATCH($A452,'Hoja de Trabajo para listado'!$CD$155:$CD$1048576,0),MATCH((CUADRO!F$5&amp;$E452),'Hoja de Trabajo para listado'!$CD$151:$DC$151,0)),0)</f>
        <v>0</v>
      </c>
      <c r="G452" s="314">
        <f ca="1">+IFERROR(INDEX('Hoja de Trabajo para listado'!$A$155:$Z$1048576,MATCH($A452,'Hoja de Trabajo para listado'!$A$155:$A$1048576,0),MATCH((CUADRO!G$5&amp;$E452),'Hoja de Trabajo para listado'!$A$151:$Z$151,0)),0)+IFERROR(INDEX('Hoja de Trabajo para listado'!$AB$155:$BA$1048576,MATCH($A452,'Hoja de Trabajo para listado'!$AB$155:$AB$1048576,0),MATCH((CUADRO!G$5&amp;$E452),'Hoja de Trabajo para listado'!$AB$151:$BA$151,0)),0)+IFERROR(INDEX('Hoja de Trabajo para listado'!$BC$155:$CB$1048576,MATCH($A452,'Hoja de Trabajo para listado'!$BC$155:$BC$1048576,0),MATCH((CUADRO!G$5&amp;$E452),'Hoja de Trabajo para listado'!$BC$151:$CB$151,0)),0)+IFERROR(INDEX('Hoja de Trabajo para listado'!$DE$153:$DG$274,MATCH($A452,'Hoja de Trabajo para listado'!$DE$153:$DE$1048576,0),MATCH((CUADRO!G$5&amp;$E452),'Hoja de Trabajo para listado'!$DE$151:$DG$151,0)),0)+IFERROR(INDEX('Hoja de Trabajo para listado'!$CD$155:$DC$1048576,MATCH($A452,'Hoja de Trabajo para listado'!$CD$155:$CD$1048576,0),MATCH((CUADRO!G$5&amp;$E452),'Hoja de Trabajo para listado'!$CD$151:$DC$151,0)),0)</f>
        <v>0</v>
      </c>
      <c r="H452" s="314">
        <f ca="1">+IFERROR(INDEX('Hoja de Trabajo para listado'!$A$155:$Z$1048576,MATCH($A452,'Hoja de Trabajo para listado'!$A$155:$A$1048576,0),MATCH((CUADRO!H$5&amp;$E452),'Hoja de Trabajo para listado'!$A$151:$Z$151,0)),0)+IFERROR(INDEX('Hoja de Trabajo para listado'!$AB$155:$BA$1048576,MATCH($A452,'Hoja de Trabajo para listado'!$AB$155:$AB$1048576,0),MATCH((CUADRO!H$5&amp;$E452),'Hoja de Trabajo para listado'!$AB$151:$BA$151,0)),0)+IFERROR(INDEX('Hoja de Trabajo para listado'!$BC$155:$CB$1048576,MATCH($A452,'Hoja de Trabajo para listado'!$BC$155:$BC$1048576,0),MATCH((CUADRO!H$5&amp;$E452),'Hoja de Trabajo para listado'!$BC$151:$CB$151,0)),0)+IFERROR(INDEX('Hoja de Trabajo para listado'!$DE$153:$DG$274,MATCH($A452,'Hoja de Trabajo para listado'!$DE$153:$DE$1048576,0),MATCH((CUADRO!H$5&amp;$E452),'Hoja de Trabajo para listado'!$DE$151:$DG$151,0)),0)+IFERROR(INDEX('Hoja de Trabajo para listado'!$CD$155:$DC$1048576,MATCH($A452,'Hoja de Trabajo para listado'!$CD$155:$CD$1048576,0),MATCH((CUADRO!H$5&amp;$E452),'Hoja de Trabajo para listado'!$CD$151:$DC$151,0)),0)</f>
        <v>0</v>
      </c>
      <c r="I452" s="314">
        <f ca="1">+IFERROR(INDEX('Hoja de Trabajo para listado'!$A$155:$Z$1048576,MATCH($A452,'Hoja de Trabajo para listado'!$A$155:$A$1048576,0),MATCH((CUADRO!I$5&amp;$E452),'Hoja de Trabajo para listado'!$A$151:$Z$151,0)),0)+IFERROR(INDEX('Hoja de Trabajo para listado'!$AB$155:$BA$1048576,MATCH($A452,'Hoja de Trabajo para listado'!$AB$155:$AB$1048576,0),MATCH((CUADRO!I$5&amp;$E452),'Hoja de Trabajo para listado'!$AB$151:$BA$151,0)),0)+IFERROR(INDEX('Hoja de Trabajo para listado'!$BC$155:$CB$1048576,MATCH($A452,'Hoja de Trabajo para listado'!$BC$155:$BC$1048576,0),MATCH((CUADRO!I$5&amp;$E452),'Hoja de Trabajo para listado'!$BC$151:$CB$151,0)),0)+IFERROR(INDEX('Hoja de Trabajo para listado'!$DE$153:$DG$274,MATCH($A452,'Hoja de Trabajo para listado'!$DE$153:$DE$1048576,0),MATCH((CUADRO!I$5&amp;$E452),'Hoja de Trabajo para listado'!$DE$151:$DG$151,0)),0)+IFERROR(INDEX('Hoja de Trabajo para listado'!$CD$155:$DC$1048576,MATCH($A452,'Hoja de Trabajo para listado'!$CD$155:$CD$1048576,0),MATCH((CUADRO!I$5&amp;$E452),'Hoja de Trabajo para listado'!$CD$151:$DC$151,0)),0)</f>
        <v>0</v>
      </c>
      <c r="J452" s="314">
        <f ca="1">+IFERROR(INDEX('Hoja de Trabajo para listado'!$A$155:$Z$1048576,MATCH($A452,'Hoja de Trabajo para listado'!$A$155:$A$1048576,0),MATCH((CUADRO!J$5&amp;$E452),'Hoja de Trabajo para listado'!$A$151:$Z$151,0)),0)+IFERROR(INDEX('Hoja de Trabajo para listado'!$AB$155:$BA$1048576,MATCH($A452,'Hoja de Trabajo para listado'!$AB$155:$AB$1048576,0),MATCH((CUADRO!J$5&amp;$E452),'Hoja de Trabajo para listado'!$AB$151:$BA$151,0)),0)+IFERROR(INDEX('Hoja de Trabajo para listado'!$BC$155:$CB$1048576,MATCH($A452,'Hoja de Trabajo para listado'!$BC$155:$BC$1048576,0),MATCH((CUADRO!J$5&amp;$E452),'Hoja de Trabajo para listado'!$BC$151:$CB$151,0)),0)+IFERROR(INDEX('Hoja de Trabajo para listado'!$DE$153:$DG$274,MATCH($A452,'Hoja de Trabajo para listado'!$DE$153:$DE$1048576,0),MATCH((CUADRO!J$5&amp;$E452),'Hoja de Trabajo para listado'!$DE$151:$DG$151,0)),0)+IFERROR(INDEX('Hoja de Trabajo para listado'!$CD$155:$DC$1048576,MATCH($A452,'Hoja de Trabajo para listado'!$CD$155:$CD$1048576,0),MATCH((CUADRO!J$5&amp;$E452),'Hoja de Trabajo para listado'!$CD$151:$DC$151,0)),0)</f>
        <v>0</v>
      </c>
      <c r="K452" s="314">
        <f ca="1">+IFERROR(INDEX('Hoja de Trabajo para listado'!$A$155:$Z$1048576,MATCH($A452,'Hoja de Trabajo para listado'!$A$155:$A$1048576,0),MATCH((CUADRO!K$5&amp;$E452),'Hoja de Trabajo para listado'!$A$151:$Z$151,0)),0)+IFERROR(INDEX('Hoja de Trabajo para listado'!$AB$155:$BA$1048576,MATCH($A452,'Hoja de Trabajo para listado'!$AB$155:$AB$1048576,0),MATCH((CUADRO!K$5&amp;$E452),'Hoja de Trabajo para listado'!$AB$151:$BA$151,0)),0)+IFERROR(INDEX('Hoja de Trabajo para listado'!$BC$155:$CB$1048576,MATCH($A452,'Hoja de Trabajo para listado'!$BC$155:$BC$1048576,0),MATCH((CUADRO!K$5&amp;$E452),'Hoja de Trabajo para listado'!$BC$151:$CB$151,0)),0)+IFERROR(INDEX('Hoja de Trabajo para listado'!$DE$153:$DG$274,MATCH($A452,'Hoja de Trabajo para listado'!$DE$153:$DE$1048576,0),MATCH((CUADRO!K$5&amp;$E452),'Hoja de Trabajo para listado'!$DE$151:$DG$151,0)),0)+IFERROR(INDEX('Hoja de Trabajo para listado'!$CD$155:$DC$1048576,MATCH($A452,'Hoja de Trabajo para listado'!$CD$155:$CD$1048576,0),MATCH((CUADRO!K$5&amp;$E452),'Hoja de Trabajo para listado'!$CD$151:$DC$151,0)),0)</f>
        <v>0</v>
      </c>
      <c r="L452" s="314">
        <f ca="1">+IFERROR(INDEX('Hoja de Trabajo para listado'!$A$155:$Z$1048576,MATCH($A452,'Hoja de Trabajo para listado'!$A$155:$A$1048576,0),MATCH((CUADRO!L$5&amp;$E452),'Hoja de Trabajo para listado'!$A$151:$Z$151,0)),0)+IFERROR(INDEX('Hoja de Trabajo para listado'!$AB$155:$BA$1048576,MATCH($A452,'Hoja de Trabajo para listado'!$AB$155:$AB$1048576,0),MATCH((CUADRO!L$5&amp;$E452),'Hoja de Trabajo para listado'!$AB$151:$BA$151,0)),0)+IFERROR(INDEX('Hoja de Trabajo para listado'!$BC$155:$CB$1048576,MATCH($A452,'Hoja de Trabajo para listado'!$BC$155:$BC$1048576,0),MATCH((CUADRO!L$5&amp;$E452),'Hoja de Trabajo para listado'!$BC$151:$CB$151,0)),0)+IFERROR(INDEX('Hoja de Trabajo para listado'!$DE$153:$DG$274,MATCH($A452,'Hoja de Trabajo para listado'!$DE$153:$DE$1048576,0),MATCH((CUADRO!L$5&amp;$E452),'Hoja de Trabajo para listado'!$DE$151:$DG$151,0)),0)+IFERROR(INDEX('Hoja de Trabajo para listado'!$CD$155:$DC$1048576,MATCH($A452,'Hoja de Trabajo para listado'!$CD$155:$CD$1048576,0),MATCH((CUADRO!L$5&amp;$E452),'Hoja de Trabajo para listado'!$CD$151:$DC$151,0)),0)</f>
        <v>0</v>
      </c>
      <c r="M452" s="314">
        <f ca="1">+IFERROR(INDEX('Hoja de Trabajo para listado'!$A$155:$Z$1048576,MATCH($A452,'Hoja de Trabajo para listado'!$A$155:$A$1048576,0),MATCH((CUADRO!M$5&amp;$E452),'Hoja de Trabajo para listado'!$A$151:$Z$151,0)),0)+IFERROR(INDEX('Hoja de Trabajo para listado'!$AB$155:$BA$1048576,MATCH($A452,'Hoja de Trabajo para listado'!$AB$155:$AB$1048576,0),MATCH((CUADRO!M$5&amp;$E452),'Hoja de Trabajo para listado'!$AB$151:$BA$151,0)),0)+IFERROR(INDEX('Hoja de Trabajo para listado'!$BC$155:$CB$1048576,MATCH($A452,'Hoja de Trabajo para listado'!$BC$155:$BC$1048576,0),MATCH((CUADRO!M$5&amp;$E452),'Hoja de Trabajo para listado'!$BC$151:$CB$151,0)),0)+IFERROR(INDEX('Hoja de Trabajo para listado'!$DE$153:$DG$274,MATCH($A452,'Hoja de Trabajo para listado'!$DE$153:$DE$1048576,0),MATCH((CUADRO!M$5&amp;$E452),'Hoja de Trabajo para listado'!$DE$151:$DG$151,0)),0)+IFERROR(INDEX('Hoja de Trabajo para listado'!$CD$155:$DC$1048576,MATCH($A452,'Hoja de Trabajo para listado'!$CD$155:$CD$1048576,0),MATCH((CUADRO!M$5&amp;$E452),'Hoja de Trabajo para listado'!$CD$151:$DC$151,0)),0)</f>
        <v>0</v>
      </c>
      <c r="N452" s="314">
        <f ca="1">+IFERROR(INDEX('Hoja de Trabajo para listado'!$A$155:$Z$1048576,MATCH($A452,'Hoja de Trabajo para listado'!$A$155:$A$1048576,0),MATCH((CUADRO!N$5&amp;$E452),'Hoja de Trabajo para listado'!$A$151:$Z$151,0)),0)+IFERROR(INDEX('Hoja de Trabajo para listado'!$AB$155:$BA$1048576,MATCH($A452,'Hoja de Trabajo para listado'!$AB$155:$AB$1048576,0),MATCH((CUADRO!N$5&amp;$E452),'Hoja de Trabajo para listado'!$AB$151:$BA$151,0)),0)+IFERROR(INDEX('Hoja de Trabajo para listado'!$BC$155:$CB$1048576,MATCH($A452,'Hoja de Trabajo para listado'!$BC$155:$BC$1048576,0),MATCH((CUADRO!N$5&amp;$E452),'Hoja de Trabajo para listado'!$BC$151:$CB$151,0)),0)+IFERROR(INDEX('Hoja de Trabajo para listado'!$DE$153:$DG$274,MATCH($A452,'Hoja de Trabajo para listado'!$DE$153:$DE$1048576,0),MATCH((CUADRO!N$5&amp;$E452),'Hoja de Trabajo para listado'!$DE$151:$DG$151,0)),0)+IFERROR(INDEX('Hoja de Trabajo para listado'!$CD$155:$DC$1048576,MATCH($A452,'Hoja de Trabajo para listado'!$CD$155:$CD$1048576,0),MATCH((CUADRO!N$5&amp;$E452),'Hoja de Trabajo para listado'!$CD$151:$DC$151,0)),0)</f>
        <v>0</v>
      </c>
      <c r="O452" s="314">
        <f ca="1">+IFERROR(INDEX('Hoja de Trabajo para listado'!$A$155:$Z$1048576,MATCH($A452,'Hoja de Trabajo para listado'!$A$155:$A$1048576,0),MATCH((CUADRO!O$5&amp;$E452),'Hoja de Trabajo para listado'!$A$151:$Z$151,0)),0)+IFERROR(INDEX('Hoja de Trabajo para listado'!$AB$155:$BA$1048576,MATCH($A452,'Hoja de Trabajo para listado'!$AB$155:$AB$1048576,0),MATCH((CUADRO!O$5&amp;$E452),'Hoja de Trabajo para listado'!$AB$151:$BA$151,0)),0)+IFERROR(INDEX('Hoja de Trabajo para listado'!$BC$155:$CB$1048576,MATCH($A452,'Hoja de Trabajo para listado'!$BC$155:$BC$1048576,0),MATCH((CUADRO!O$5&amp;$E452),'Hoja de Trabajo para listado'!$BC$151:$CB$151,0)),0)+IFERROR(INDEX('Hoja de Trabajo para listado'!$DE$153:$DG$274,MATCH($A452,'Hoja de Trabajo para listado'!$DE$153:$DE$1048576,0),MATCH((CUADRO!O$5&amp;$E452),'Hoja de Trabajo para listado'!$DE$151:$DG$151,0)),0)+IFERROR(INDEX('Hoja de Trabajo para listado'!$CD$155:$DC$1048576,MATCH($A452,'Hoja de Trabajo para listado'!$CD$155:$CD$1048576,0),MATCH((CUADRO!O$5&amp;$E452),'Hoja de Trabajo para listado'!$CD$151:$DC$151,0)),0)</f>
        <v>0</v>
      </c>
      <c r="P452" s="314">
        <f ca="1">+IFERROR(INDEX('Hoja de Trabajo para listado'!$A$155:$Z$1048576,MATCH($A452,'Hoja de Trabajo para listado'!$A$155:$A$1048576,0),MATCH((CUADRO!P$5&amp;$E452),'Hoja de Trabajo para listado'!$A$151:$Z$151,0)),0)+IFERROR(INDEX('Hoja de Trabajo para listado'!$AB$155:$BA$1048576,MATCH($A452,'Hoja de Trabajo para listado'!$AB$155:$AB$1048576,0),MATCH((CUADRO!P$5&amp;$E452),'Hoja de Trabajo para listado'!$AB$151:$BA$151,0)),0)+IFERROR(INDEX('Hoja de Trabajo para listado'!$BC$155:$CB$1048576,MATCH($A452,'Hoja de Trabajo para listado'!$BC$155:$BC$1048576,0),MATCH((CUADRO!P$5&amp;$E452),'Hoja de Trabajo para listado'!$BC$151:$CB$151,0)),0)+IFERROR(INDEX('Hoja de Trabajo para listado'!$DE$153:$DG$274,MATCH($A452,'Hoja de Trabajo para listado'!$DE$153:$DE$1048576,0),MATCH((CUADRO!P$5&amp;$E452),'Hoja de Trabajo para listado'!$DE$151:$DG$151,0)),0)+IFERROR(INDEX('Hoja de Trabajo para listado'!$CD$155:$DC$1048576,MATCH($A452,'Hoja de Trabajo para listado'!$CD$155:$CD$1048576,0),MATCH((CUADRO!P$5&amp;$E452),'Hoja de Trabajo para listado'!$CD$151:$DC$151,0)),0)</f>
        <v>0</v>
      </c>
      <c r="Q452" s="314">
        <f ca="1">+IFERROR(INDEX('Hoja de Trabajo para listado'!$A$155:$Z$1048576,MATCH($A452,'Hoja de Trabajo para listado'!$A$155:$A$1048576,0),MATCH((CUADRO!Q$5&amp;$E452),'Hoja de Trabajo para listado'!$A$151:$Z$151,0)),0)+IFERROR(INDEX('Hoja de Trabajo para listado'!$AB$155:$BA$1048576,MATCH($A452,'Hoja de Trabajo para listado'!$AB$155:$AB$1048576,0),MATCH((CUADRO!Q$5&amp;$E452),'Hoja de Trabajo para listado'!$AB$151:$BA$151,0)),0)+IFERROR(INDEX('Hoja de Trabajo para listado'!$BC$155:$CB$1048576,MATCH($A452,'Hoja de Trabajo para listado'!$BC$155:$BC$1048576,0),MATCH((CUADRO!Q$5&amp;$E452),'Hoja de Trabajo para listado'!$BC$151:$CB$151,0)),0)+IFERROR(INDEX('Hoja de Trabajo para listado'!$DE$153:$DG$274,MATCH($A452,'Hoja de Trabajo para listado'!$DE$153:$DE$1048576,0),MATCH((CUADRO!Q$5&amp;$E452),'Hoja de Trabajo para listado'!$DE$151:$DG$151,0)),0)+IFERROR(INDEX('Hoja de Trabajo para listado'!$CD$155:$DC$1048576,MATCH($A452,'Hoja de Trabajo para listado'!$CD$155:$CD$1048576,0),MATCH((CUADRO!Q$5&amp;$E452),'Hoja de Trabajo para listado'!$CD$151:$DC$151,0)),0)</f>
        <v>0</v>
      </c>
      <c r="R452" s="314">
        <f t="shared" ca="1" si="12"/>
        <v>0</v>
      </c>
      <c r="S452" s="322"/>
      <c r="T452" s="314">
        <f ca="1">+T453</f>
        <v>0</v>
      </c>
      <c r="U452" s="313">
        <f t="shared" si="13"/>
        <v>1</v>
      </c>
      <c r="V452" s="319" t="str">
        <f>+VLOOKUP(A452,bd_lista!$A$3:$E$593,5,FALSE)</f>
        <v>Gobiernos Autonomos Municipales</v>
      </c>
      <c r="W452" s="425" t="str">
        <f>+V452</f>
        <v>Gobiernos Autonomos Municipales</v>
      </c>
    </row>
    <row r="453" spans="1:23" customFormat="1" ht="27" hidden="1" customHeight="1">
      <c r="A453" s="323">
        <v>1345</v>
      </c>
      <c r="B453" s="428"/>
      <c r="C453" s="318" t="str">
        <f>+VLOOKUP(A453,bd_lista!$A$3:$C$593,3,FALSE)</f>
        <v>Gobierno Autónomo Municipal de Entre Rios</v>
      </c>
      <c r="D453" s="430"/>
      <c r="E453" s="347" t="s">
        <v>1419</v>
      </c>
      <c r="F453" s="314">
        <f ca="1">+IFERROR(INDEX('Hoja de Trabajo para listado'!$A$155:$Z$1048576,MATCH($A453,'Hoja de Trabajo para listado'!$A$155:$A$1048576,0),MATCH((CUADRO!F$5&amp;$E453),'Hoja de Trabajo para listado'!$A$151:$Z$151,0)),0)+IFERROR(INDEX('Hoja de Trabajo para listado'!$AB$155:$BA$1048576,MATCH($A453,'Hoja de Trabajo para listado'!$AB$155:$AB$1048576,0),MATCH((CUADRO!F$5&amp;$E453),'Hoja de Trabajo para listado'!$AB$151:$BA$151,0)),0)+IFERROR(INDEX('Hoja de Trabajo para listado'!$BC$155:$CB$1048576,MATCH($A453,'Hoja de Trabajo para listado'!$BC$155:$BC$1048576,0),MATCH((CUADRO!F$5&amp;$E453),'Hoja de Trabajo para listado'!$BC$151:$CB$151,0)),0)+IFERROR(INDEX('Hoja de Trabajo para listado'!$DE$153:$DG$274,MATCH($A453,'Hoja de Trabajo para listado'!$DE$153:$DE$1048576,0),MATCH((CUADRO!F$5&amp;$E453),'Hoja de Trabajo para listado'!$DE$151:$DG$151,0)),0)+IFERROR(INDEX('Hoja de Trabajo para listado'!$CD$155:$DC$1048576,MATCH($A453,'Hoja de Trabajo para listado'!$CD$155:$CD$1048576,0),MATCH((CUADRO!F$5&amp;$E453),'Hoja de Trabajo para listado'!$CD$151:$DC$151,0)),0)</f>
        <v>0</v>
      </c>
      <c r="G453" s="314">
        <f ca="1">+IFERROR(INDEX('Hoja de Trabajo para listado'!$A$155:$Z$1048576,MATCH($A453,'Hoja de Trabajo para listado'!$A$155:$A$1048576,0),MATCH((CUADRO!G$5&amp;$E453),'Hoja de Trabajo para listado'!$A$151:$Z$151,0)),0)+IFERROR(INDEX('Hoja de Trabajo para listado'!$AB$155:$BA$1048576,MATCH($A453,'Hoja de Trabajo para listado'!$AB$155:$AB$1048576,0),MATCH((CUADRO!G$5&amp;$E453),'Hoja de Trabajo para listado'!$AB$151:$BA$151,0)),0)+IFERROR(INDEX('Hoja de Trabajo para listado'!$BC$155:$CB$1048576,MATCH($A453,'Hoja de Trabajo para listado'!$BC$155:$BC$1048576,0),MATCH((CUADRO!G$5&amp;$E453),'Hoja de Trabajo para listado'!$BC$151:$CB$151,0)),0)+IFERROR(INDEX('Hoja de Trabajo para listado'!$DE$153:$DG$274,MATCH($A453,'Hoja de Trabajo para listado'!$DE$153:$DE$1048576,0),MATCH((CUADRO!G$5&amp;$E453),'Hoja de Trabajo para listado'!$DE$151:$DG$151,0)),0)+IFERROR(INDEX('Hoja de Trabajo para listado'!$CD$155:$DC$1048576,MATCH($A453,'Hoja de Trabajo para listado'!$CD$155:$CD$1048576,0),MATCH((CUADRO!G$5&amp;$E453),'Hoja de Trabajo para listado'!$CD$151:$DC$151,0)),0)</f>
        <v>0</v>
      </c>
      <c r="H453" s="314">
        <f ca="1">+IFERROR(INDEX('Hoja de Trabajo para listado'!$A$155:$Z$1048576,MATCH($A453,'Hoja de Trabajo para listado'!$A$155:$A$1048576,0),MATCH((CUADRO!H$5&amp;$E453),'Hoja de Trabajo para listado'!$A$151:$Z$151,0)),0)+IFERROR(INDEX('Hoja de Trabajo para listado'!$AB$155:$BA$1048576,MATCH($A453,'Hoja de Trabajo para listado'!$AB$155:$AB$1048576,0),MATCH((CUADRO!H$5&amp;$E453),'Hoja de Trabajo para listado'!$AB$151:$BA$151,0)),0)+IFERROR(INDEX('Hoja de Trabajo para listado'!$BC$155:$CB$1048576,MATCH($A453,'Hoja de Trabajo para listado'!$BC$155:$BC$1048576,0),MATCH((CUADRO!H$5&amp;$E453),'Hoja de Trabajo para listado'!$BC$151:$CB$151,0)),0)+IFERROR(INDEX('Hoja de Trabajo para listado'!$DE$153:$DG$274,MATCH($A453,'Hoja de Trabajo para listado'!$DE$153:$DE$1048576,0),MATCH((CUADRO!H$5&amp;$E453),'Hoja de Trabajo para listado'!$DE$151:$DG$151,0)),0)+IFERROR(INDEX('Hoja de Trabajo para listado'!$CD$155:$DC$1048576,MATCH($A453,'Hoja de Trabajo para listado'!$CD$155:$CD$1048576,0),MATCH((CUADRO!H$5&amp;$E453),'Hoja de Trabajo para listado'!$CD$151:$DC$151,0)),0)</f>
        <v>0</v>
      </c>
      <c r="I453" s="314">
        <f ca="1">+IFERROR(INDEX('Hoja de Trabajo para listado'!$A$155:$Z$1048576,MATCH($A453,'Hoja de Trabajo para listado'!$A$155:$A$1048576,0),MATCH((CUADRO!I$5&amp;$E453),'Hoja de Trabajo para listado'!$A$151:$Z$151,0)),0)+IFERROR(INDEX('Hoja de Trabajo para listado'!$AB$155:$BA$1048576,MATCH($A453,'Hoja de Trabajo para listado'!$AB$155:$AB$1048576,0),MATCH((CUADRO!I$5&amp;$E453),'Hoja de Trabajo para listado'!$AB$151:$BA$151,0)),0)+IFERROR(INDEX('Hoja de Trabajo para listado'!$BC$155:$CB$1048576,MATCH($A453,'Hoja de Trabajo para listado'!$BC$155:$BC$1048576,0),MATCH((CUADRO!I$5&amp;$E453),'Hoja de Trabajo para listado'!$BC$151:$CB$151,0)),0)+IFERROR(INDEX('Hoja de Trabajo para listado'!$DE$153:$DG$274,MATCH($A453,'Hoja de Trabajo para listado'!$DE$153:$DE$1048576,0),MATCH((CUADRO!I$5&amp;$E453),'Hoja de Trabajo para listado'!$DE$151:$DG$151,0)),0)+IFERROR(INDEX('Hoja de Trabajo para listado'!$CD$155:$DC$1048576,MATCH($A453,'Hoja de Trabajo para listado'!$CD$155:$CD$1048576,0),MATCH((CUADRO!I$5&amp;$E453),'Hoja de Trabajo para listado'!$CD$151:$DC$151,0)),0)</f>
        <v>0</v>
      </c>
      <c r="J453" s="314">
        <f ca="1">+IFERROR(INDEX('Hoja de Trabajo para listado'!$A$155:$Z$1048576,MATCH($A453,'Hoja de Trabajo para listado'!$A$155:$A$1048576,0),MATCH((CUADRO!J$5&amp;$E453),'Hoja de Trabajo para listado'!$A$151:$Z$151,0)),0)+IFERROR(INDEX('Hoja de Trabajo para listado'!$AB$155:$BA$1048576,MATCH($A453,'Hoja de Trabajo para listado'!$AB$155:$AB$1048576,0),MATCH((CUADRO!J$5&amp;$E453),'Hoja de Trabajo para listado'!$AB$151:$BA$151,0)),0)+IFERROR(INDEX('Hoja de Trabajo para listado'!$BC$155:$CB$1048576,MATCH($A453,'Hoja de Trabajo para listado'!$BC$155:$BC$1048576,0),MATCH((CUADRO!J$5&amp;$E453),'Hoja de Trabajo para listado'!$BC$151:$CB$151,0)),0)+IFERROR(INDEX('Hoja de Trabajo para listado'!$DE$153:$DG$274,MATCH($A453,'Hoja de Trabajo para listado'!$DE$153:$DE$1048576,0),MATCH((CUADRO!J$5&amp;$E453),'Hoja de Trabajo para listado'!$DE$151:$DG$151,0)),0)+IFERROR(INDEX('Hoja de Trabajo para listado'!$CD$155:$DC$1048576,MATCH($A453,'Hoja de Trabajo para listado'!$CD$155:$CD$1048576,0),MATCH((CUADRO!J$5&amp;$E453),'Hoja de Trabajo para listado'!$CD$151:$DC$151,0)),0)</f>
        <v>0</v>
      </c>
      <c r="K453" s="314">
        <f ca="1">+IFERROR(INDEX('Hoja de Trabajo para listado'!$A$155:$Z$1048576,MATCH($A453,'Hoja de Trabajo para listado'!$A$155:$A$1048576,0),MATCH((CUADRO!K$5&amp;$E453),'Hoja de Trabajo para listado'!$A$151:$Z$151,0)),0)+IFERROR(INDEX('Hoja de Trabajo para listado'!$AB$155:$BA$1048576,MATCH($A453,'Hoja de Trabajo para listado'!$AB$155:$AB$1048576,0),MATCH((CUADRO!K$5&amp;$E453),'Hoja de Trabajo para listado'!$AB$151:$BA$151,0)),0)+IFERROR(INDEX('Hoja de Trabajo para listado'!$BC$155:$CB$1048576,MATCH($A453,'Hoja de Trabajo para listado'!$BC$155:$BC$1048576,0),MATCH((CUADRO!K$5&amp;$E453),'Hoja de Trabajo para listado'!$BC$151:$CB$151,0)),0)+IFERROR(INDEX('Hoja de Trabajo para listado'!$DE$153:$DG$274,MATCH($A453,'Hoja de Trabajo para listado'!$DE$153:$DE$1048576,0),MATCH((CUADRO!K$5&amp;$E453),'Hoja de Trabajo para listado'!$DE$151:$DG$151,0)),0)+IFERROR(INDEX('Hoja de Trabajo para listado'!$CD$155:$DC$1048576,MATCH($A453,'Hoja de Trabajo para listado'!$CD$155:$CD$1048576,0),MATCH((CUADRO!K$5&amp;$E453),'Hoja de Trabajo para listado'!$CD$151:$DC$151,0)),0)</f>
        <v>0</v>
      </c>
      <c r="L453" s="314">
        <f ca="1">+IFERROR(INDEX('Hoja de Trabajo para listado'!$A$155:$Z$1048576,MATCH($A453,'Hoja de Trabajo para listado'!$A$155:$A$1048576,0),MATCH((CUADRO!L$5&amp;$E453),'Hoja de Trabajo para listado'!$A$151:$Z$151,0)),0)+IFERROR(INDEX('Hoja de Trabajo para listado'!$AB$155:$BA$1048576,MATCH($A453,'Hoja de Trabajo para listado'!$AB$155:$AB$1048576,0),MATCH((CUADRO!L$5&amp;$E453),'Hoja de Trabajo para listado'!$AB$151:$BA$151,0)),0)+IFERROR(INDEX('Hoja de Trabajo para listado'!$BC$155:$CB$1048576,MATCH($A453,'Hoja de Trabajo para listado'!$BC$155:$BC$1048576,0),MATCH((CUADRO!L$5&amp;$E453),'Hoja de Trabajo para listado'!$BC$151:$CB$151,0)),0)+IFERROR(INDEX('Hoja de Trabajo para listado'!$DE$153:$DG$274,MATCH($A453,'Hoja de Trabajo para listado'!$DE$153:$DE$1048576,0),MATCH((CUADRO!L$5&amp;$E453),'Hoja de Trabajo para listado'!$DE$151:$DG$151,0)),0)+IFERROR(INDEX('Hoja de Trabajo para listado'!$CD$155:$DC$1048576,MATCH($A453,'Hoja de Trabajo para listado'!$CD$155:$CD$1048576,0),MATCH((CUADRO!L$5&amp;$E453),'Hoja de Trabajo para listado'!$CD$151:$DC$151,0)),0)</f>
        <v>0</v>
      </c>
      <c r="M453" s="314">
        <f ca="1">+IFERROR(INDEX('Hoja de Trabajo para listado'!$A$155:$Z$1048576,MATCH($A453,'Hoja de Trabajo para listado'!$A$155:$A$1048576,0),MATCH((CUADRO!M$5&amp;$E453),'Hoja de Trabajo para listado'!$A$151:$Z$151,0)),0)+IFERROR(INDEX('Hoja de Trabajo para listado'!$AB$155:$BA$1048576,MATCH($A453,'Hoja de Trabajo para listado'!$AB$155:$AB$1048576,0),MATCH((CUADRO!M$5&amp;$E453),'Hoja de Trabajo para listado'!$AB$151:$BA$151,0)),0)+IFERROR(INDEX('Hoja de Trabajo para listado'!$BC$155:$CB$1048576,MATCH($A453,'Hoja de Trabajo para listado'!$BC$155:$BC$1048576,0),MATCH((CUADRO!M$5&amp;$E453),'Hoja de Trabajo para listado'!$BC$151:$CB$151,0)),0)+IFERROR(INDEX('Hoja de Trabajo para listado'!$DE$153:$DG$274,MATCH($A453,'Hoja de Trabajo para listado'!$DE$153:$DE$1048576,0),MATCH((CUADRO!M$5&amp;$E453),'Hoja de Trabajo para listado'!$DE$151:$DG$151,0)),0)+IFERROR(INDEX('Hoja de Trabajo para listado'!$CD$155:$DC$1048576,MATCH($A453,'Hoja de Trabajo para listado'!$CD$155:$CD$1048576,0),MATCH((CUADRO!M$5&amp;$E453),'Hoja de Trabajo para listado'!$CD$151:$DC$151,0)),0)</f>
        <v>0</v>
      </c>
      <c r="N453" s="314">
        <f ca="1">+IFERROR(INDEX('Hoja de Trabajo para listado'!$A$155:$Z$1048576,MATCH($A453,'Hoja de Trabajo para listado'!$A$155:$A$1048576,0),MATCH((CUADRO!N$5&amp;$E453),'Hoja de Trabajo para listado'!$A$151:$Z$151,0)),0)+IFERROR(INDEX('Hoja de Trabajo para listado'!$AB$155:$BA$1048576,MATCH($A453,'Hoja de Trabajo para listado'!$AB$155:$AB$1048576,0),MATCH((CUADRO!N$5&amp;$E453),'Hoja de Trabajo para listado'!$AB$151:$BA$151,0)),0)+IFERROR(INDEX('Hoja de Trabajo para listado'!$BC$155:$CB$1048576,MATCH($A453,'Hoja de Trabajo para listado'!$BC$155:$BC$1048576,0),MATCH((CUADRO!N$5&amp;$E453),'Hoja de Trabajo para listado'!$BC$151:$CB$151,0)),0)+IFERROR(INDEX('Hoja de Trabajo para listado'!$DE$153:$DG$274,MATCH($A453,'Hoja de Trabajo para listado'!$DE$153:$DE$1048576,0),MATCH((CUADRO!N$5&amp;$E453),'Hoja de Trabajo para listado'!$DE$151:$DG$151,0)),0)+IFERROR(INDEX('Hoja de Trabajo para listado'!$CD$155:$DC$1048576,MATCH($A453,'Hoja de Trabajo para listado'!$CD$155:$CD$1048576,0),MATCH((CUADRO!N$5&amp;$E453),'Hoja de Trabajo para listado'!$CD$151:$DC$151,0)),0)</f>
        <v>0</v>
      </c>
      <c r="O453" s="314">
        <f ca="1">+IFERROR(INDEX('Hoja de Trabajo para listado'!$A$155:$Z$1048576,MATCH($A453,'Hoja de Trabajo para listado'!$A$155:$A$1048576,0),MATCH((CUADRO!O$5&amp;$E453),'Hoja de Trabajo para listado'!$A$151:$Z$151,0)),0)+IFERROR(INDEX('Hoja de Trabajo para listado'!$AB$155:$BA$1048576,MATCH($A453,'Hoja de Trabajo para listado'!$AB$155:$AB$1048576,0),MATCH((CUADRO!O$5&amp;$E453),'Hoja de Trabajo para listado'!$AB$151:$BA$151,0)),0)+IFERROR(INDEX('Hoja de Trabajo para listado'!$BC$155:$CB$1048576,MATCH($A453,'Hoja de Trabajo para listado'!$BC$155:$BC$1048576,0),MATCH((CUADRO!O$5&amp;$E453),'Hoja de Trabajo para listado'!$BC$151:$CB$151,0)),0)+IFERROR(INDEX('Hoja de Trabajo para listado'!$DE$153:$DG$274,MATCH($A453,'Hoja de Trabajo para listado'!$DE$153:$DE$1048576,0),MATCH((CUADRO!O$5&amp;$E453),'Hoja de Trabajo para listado'!$DE$151:$DG$151,0)),0)+IFERROR(INDEX('Hoja de Trabajo para listado'!$CD$155:$DC$1048576,MATCH($A453,'Hoja de Trabajo para listado'!$CD$155:$CD$1048576,0),MATCH((CUADRO!O$5&amp;$E453),'Hoja de Trabajo para listado'!$CD$151:$DC$151,0)),0)</f>
        <v>0</v>
      </c>
      <c r="P453" s="314">
        <f ca="1">+IFERROR(INDEX('Hoja de Trabajo para listado'!$A$155:$Z$1048576,MATCH($A453,'Hoja de Trabajo para listado'!$A$155:$A$1048576,0),MATCH((CUADRO!P$5&amp;$E453),'Hoja de Trabajo para listado'!$A$151:$Z$151,0)),0)+IFERROR(INDEX('Hoja de Trabajo para listado'!$AB$155:$BA$1048576,MATCH($A453,'Hoja de Trabajo para listado'!$AB$155:$AB$1048576,0),MATCH((CUADRO!P$5&amp;$E453),'Hoja de Trabajo para listado'!$AB$151:$BA$151,0)),0)+IFERROR(INDEX('Hoja de Trabajo para listado'!$BC$155:$CB$1048576,MATCH($A453,'Hoja de Trabajo para listado'!$BC$155:$BC$1048576,0),MATCH((CUADRO!P$5&amp;$E453),'Hoja de Trabajo para listado'!$BC$151:$CB$151,0)),0)+IFERROR(INDEX('Hoja de Trabajo para listado'!$DE$153:$DG$274,MATCH($A453,'Hoja de Trabajo para listado'!$DE$153:$DE$1048576,0),MATCH((CUADRO!P$5&amp;$E453),'Hoja de Trabajo para listado'!$DE$151:$DG$151,0)),0)+IFERROR(INDEX('Hoja de Trabajo para listado'!$CD$155:$DC$1048576,MATCH($A453,'Hoja de Trabajo para listado'!$CD$155:$CD$1048576,0),MATCH((CUADRO!P$5&amp;$E453),'Hoja de Trabajo para listado'!$CD$151:$DC$151,0)),0)</f>
        <v>0</v>
      </c>
      <c r="Q453" s="314">
        <f ca="1">+IFERROR(INDEX('Hoja de Trabajo para listado'!$A$155:$Z$1048576,MATCH($A453,'Hoja de Trabajo para listado'!$A$155:$A$1048576,0),MATCH((CUADRO!Q$5&amp;$E453),'Hoja de Trabajo para listado'!$A$151:$Z$151,0)),0)+IFERROR(INDEX('Hoja de Trabajo para listado'!$AB$155:$BA$1048576,MATCH($A453,'Hoja de Trabajo para listado'!$AB$155:$AB$1048576,0),MATCH((CUADRO!Q$5&amp;$E453),'Hoja de Trabajo para listado'!$AB$151:$BA$151,0)),0)+IFERROR(INDEX('Hoja de Trabajo para listado'!$BC$155:$CB$1048576,MATCH($A453,'Hoja de Trabajo para listado'!$BC$155:$BC$1048576,0),MATCH((CUADRO!Q$5&amp;$E453),'Hoja de Trabajo para listado'!$BC$151:$CB$151,0)),0)+IFERROR(INDEX('Hoja de Trabajo para listado'!$DE$153:$DG$274,MATCH($A453,'Hoja de Trabajo para listado'!$DE$153:$DE$1048576,0),MATCH((CUADRO!Q$5&amp;$E453),'Hoja de Trabajo para listado'!$DE$151:$DG$151,0)),0)+IFERROR(INDEX('Hoja de Trabajo para listado'!$CD$155:$DC$1048576,MATCH($A453,'Hoja de Trabajo para listado'!$CD$155:$CD$1048576,0),MATCH((CUADRO!Q$5&amp;$E453),'Hoja de Trabajo para listado'!$CD$151:$DC$151,0)),0)</f>
        <v>0</v>
      </c>
      <c r="R453" s="314">
        <f t="shared" ca="1" si="12"/>
        <v>0</v>
      </c>
      <c r="S453" s="322">
        <f ca="1">+R452+R453</f>
        <v>0</v>
      </c>
      <c r="T453" s="314">
        <f ca="1">+S453</f>
        <v>0</v>
      </c>
      <c r="U453" s="313">
        <f t="shared" si="13"/>
        <v>2</v>
      </c>
      <c r="V453" s="319" t="str">
        <f>+VLOOKUP(A453,bd_lista!$A$3:$E$593,5,FALSE)</f>
        <v>Gobiernos Autonomos Municipales</v>
      </c>
      <c r="W453" s="426"/>
    </row>
    <row r="454" spans="1:23" customFormat="1" ht="27" hidden="1" customHeight="1">
      <c r="A454" s="323">
        <v>1346</v>
      </c>
      <c r="B454" s="427">
        <f>+A454</f>
        <v>1346</v>
      </c>
      <c r="C454" s="318" t="str">
        <f>+VLOOKUP(A454,bd_lista!$A$3:$C$593,3,FALSE)</f>
        <v>Gobierno Autónomo Municipal de Cocapata</v>
      </c>
      <c r="D454" s="429" t="str">
        <f>+C454</f>
        <v>Gobierno Autónomo Municipal de Cocapata</v>
      </c>
      <c r="E454" s="346" t="s">
        <v>1418</v>
      </c>
      <c r="F454" s="314">
        <f ca="1">+IFERROR(INDEX('Hoja de Trabajo para listado'!$A$155:$Z$1048576,MATCH($A454,'Hoja de Trabajo para listado'!$A$155:$A$1048576,0),MATCH((CUADRO!F$5&amp;$E454),'Hoja de Trabajo para listado'!$A$151:$Z$151,0)),0)+IFERROR(INDEX('Hoja de Trabajo para listado'!$AB$155:$BA$1048576,MATCH($A454,'Hoja de Trabajo para listado'!$AB$155:$AB$1048576,0),MATCH((CUADRO!F$5&amp;$E454),'Hoja de Trabajo para listado'!$AB$151:$BA$151,0)),0)+IFERROR(INDEX('Hoja de Trabajo para listado'!$BC$155:$CB$1048576,MATCH($A454,'Hoja de Trabajo para listado'!$BC$155:$BC$1048576,0),MATCH((CUADRO!F$5&amp;$E454),'Hoja de Trabajo para listado'!$BC$151:$CB$151,0)),0)+IFERROR(INDEX('Hoja de Trabajo para listado'!$DE$153:$DG$274,MATCH($A454,'Hoja de Trabajo para listado'!$DE$153:$DE$1048576,0),MATCH((CUADRO!F$5&amp;$E454),'Hoja de Trabajo para listado'!$DE$151:$DG$151,0)),0)+IFERROR(INDEX('Hoja de Trabajo para listado'!$CD$155:$DC$1048576,MATCH($A454,'Hoja de Trabajo para listado'!$CD$155:$CD$1048576,0),MATCH((CUADRO!F$5&amp;$E454),'Hoja de Trabajo para listado'!$CD$151:$DC$151,0)),0)</f>
        <v>0</v>
      </c>
      <c r="G454" s="314">
        <f ca="1">+IFERROR(INDEX('Hoja de Trabajo para listado'!$A$155:$Z$1048576,MATCH($A454,'Hoja de Trabajo para listado'!$A$155:$A$1048576,0),MATCH((CUADRO!G$5&amp;$E454),'Hoja de Trabajo para listado'!$A$151:$Z$151,0)),0)+IFERROR(INDEX('Hoja de Trabajo para listado'!$AB$155:$BA$1048576,MATCH($A454,'Hoja de Trabajo para listado'!$AB$155:$AB$1048576,0),MATCH((CUADRO!G$5&amp;$E454),'Hoja de Trabajo para listado'!$AB$151:$BA$151,0)),0)+IFERROR(INDEX('Hoja de Trabajo para listado'!$BC$155:$CB$1048576,MATCH($A454,'Hoja de Trabajo para listado'!$BC$155:$BC$1048576,0),MATCH((CUADRO!G$5&amp;$E454),'Hoja de Trabajo para listado'!$BC$151:$CB$151,0)),0)+IFERROR(INDEX('Hoja de Trabajo para listado'!$DE$153:$DG$274,MATCH($A454,'Hoja de Trabajo para listado'!$DE$153:$DE$1048576,0),MATCH((CUADRO!G$5&amp;$E454),'Hoja de Trabajo para listado'!$DE$151:$DG$151,0)),0)+IFERROR(INDEX('Hoja de Trabajo para listado'!$CD$155:$DC$1048576,MATCH($A454,'Hoja de Trabajo para listado'!$CD$155:$CD$1048576,0),MATCH((CUADRO!G$5&amp;$E454),'Hoja de Trabajo para listado'!$CD$151:$DC$151,0)),0)</f>
        <v>0</v>
      </c>
      <c r="H454" s="314">
        <f ca="1">+IFERROR(INDEX('Hoja de Trabajo para listado'!$A$155:$Z$1048576,MATCH($A454,'Hoja de Trabajo para listado'!$A$155:$A$1048576,0),MATCH((CUADRO!H$5&amp;$E454),'Hoja de Trabajo para listado'!$A$151:$Z$151,0)),0)+IFERROR(INDEX('Hoja de Trabajo para listado'!$AB$155:$BA$1048576,MATCH($A454,'Hoja de Trabajo para listado'!$AB$155:$AB$1048576,0),MATCH((CUADRO!H$5&amp;$E454),'Hoja de Trabajo para listado'!$AB$151:$BA$151,0)),0)+IFERROR(INDEX('Hoja de Trabajo para listado'!$BC$155:$CB$1048576,MATCH($A454,'Hoja de Trabajo para listado'!$BC$155:$BC$1048576,0),MATCH((CUADRO!H$5&amp;$E454),'Hoja de Trabajo para listado'!$BC$151:$CB$151,0)),0)+IFERROR(INDEX('Hoja de Trabajo para listado'!$DE$153:$DG$274,MATCH($A454,'Hoja de Trabajo para listado'!$DE$153:$DE$1048576,0),MATCH((CUADRO!H$5&amp;$E454),'Hoja de Trabajo para listado'!$DE$151:$DG$151,0)),0)+IFERROR(INDEX('Hoja de Trabajo para listado'!$CD$155:$DC$1048576,MATCH($A454,'Hoja de Trabajo para listado'!$CD$155:$CD$1048576,0),MATCH((CUADRO!H$5&amp;$E454),'Hoja de Trabajo para listado'!$CD$151:$DC$151,0)),0)</f>
        <v>0</v>
      </c>
      <c r="I454" s="314">
        <f ca="1">+IFERROR(INDEX('Hoja de Trabajo para listado'!$A$155:$Z$1048576,MATCH($A454,'Hoja de Trabajo para listado'!$A$155:$A$1048576,0),MATCH((CUADRO!I$5&amp;$E454),'Hoja de Trabajo para listado'!$A$151:$Z$151,0)),0)+IFERROR(INDEX('Hoja de Trabajo para listado'!$AB$155:$BA$1048576,MATCH($A454,'Hoja de Trabajo para listado'!$AB$155:$AB$1048576,0),MATCH((CUADRO!I$5&amp;$E454),'Hoja de Trabajo para listado'!$AB$151:$BA$151,0)),0)+IFERROR(INDEX('Hoja de Trabajo para listado'!$BC$155:$CB$1048576,MATCH($A454,'Hoja de Trabajo para listado'!$BC$155:$BC$1048576,0),MATCH((CUADRO!I$5&amp;$E454),'Hoja de Trabajo para listado'!$BC$151:$CB$151,0)),0)+IFERROR(INDEX('Hoja de Trabajo para listado'!$DE$153:$DG$274,MATCH($A454,'Hoja de Trabajo para listado'!$DE$153:$DE$1048576,0),MATCH((CUADRO!I$5&amp;$E454),'Hoja de Trabajo para listado'!$DE$151:$DG$151,0)),0)+IFERROR(INDEX('Hoja de Trabajo para listado'!$CD$155:$DC$1048576,MATCH($A454,'Hoja de Trabajo para listado'!$CD$155:$CD$1048576,0),MATCH((CUADRO!I$5&amp;$E454),'Hoja de Trabajo para listado'!$CD$151:$DC$151,0)),0)</f>
        <v>0</v>
      </c>
      <c r="J454" s="314">
        <f ca="1">+IFERROR(INDEX('Hoja de Trabajo para listado'!$A$155:$Z$1048576,MATCH($A454,'Hoja de Trabajo para listado'!$A$155:$A$1048576,0),MATCH((CUADRO!J$5&amp;$E454),'Hoja de Trabajo para listado'!$A$151:$Z$151,0)),0)+IFERROR(INDEX('Hoja de Trabajo para listado'!$AB$155:$BA$1048576,MATCH($A454,'Hoja de Trabajo para listado'!$AB$155:$AB$1048576,0),MATCH((CUADRO!J$5&amp;$E454),'Hoja de Trabajo para listado'!$AB$151:$BA$151,0)),0)+IFERROR(INDEX('Hoja de Trabajo para listado'!$BC$155:$CB$1048576,MATCH($A454,'Hoja de Trabajo para listado'!$BC$155:$BC$1048576,0),MATCH((CUADRO!J$5&amp;$E454),'Hoja de Trabajo para listado'!$BC$151:$CB$151,0)),0)+IFERROR(INDEX('Hoja de Trabajo para listado'!$DE$153:$DG$274,MATCH($A454,'Hoja de Trabajo para listado'!$DE$153:$DE$1048576,0),MATCH((CUADRO!J$5&amp;$E454),'Hoja de Trabajo para listado'!$DE$151:$DG$151,0)),0)+IFERROR(INDEX('Hoja de Trabajo para listado'!$CD$155:$DC$1048576,MATCH($A454,'Hoja de Trabajo para listado'!$CD$155:$CD$1048576,0),MATCH((CUADRO!J$5&amp;$E454),'Hoja de Trabajo para listado'!$CD$151:$DC$151,0)),0)</f>
        <v>0</v>
      </c>
      <c r="K454" s="314">
        <f ca="1">+IFERROR(INDEX('Hoja de Trabajo para listado'!$A$155:$Z$1048576,MATCH($A454,'Hoja de Trabajo para listado'!$A$155:$A$1048576,0),MATCH((CUADRO!K$5&amp;$E454),'Hoja de Trabajo para listado'!$A$151:$Z$151,0)),0)+IFERROR(INDEX('Hoja de Trabajo para listado'!$AB$155:$BA$1048576,MATCH($A454,'Hoja de Trabajo para listado'!$AB$155:$AB$1048576,0),MATCH((CUADRO!K$5&amp;$E454),'Hoja de Trabajo para listado'!$AB$151:$BA$151,0)),0)+IFERROR(INDEX('Hoja de Trabajo para listado'!$BC$155:$CB$1048576,MATCH($A454,'Hoja de Trabajo para listado'!$BC$155:$BC$1048576,0),MATCH((CUADRO!K$5&amp;$E454),'Hoja de Trabajo para listado'!$BC$151:$CB$151,0)),0)+IFERROR(INDEX('Hoja de Trabajo para listado'!$DE$153:$DG$274,MATCH($A454,'Hoja de Trabajo para listado'!$DE$153:$DE$1048576,0),MATCH((CUADRO!K$5&amp;$E454),'Hoja de Trabajo para listado'!$DE$151:$DG$151,0)),0)+IFERROR(INDEX('Hoja de Trabajo para listado'!$CD$155:$DC$1048576,MATCH($A454,'Hoja de Trabajo para listado'!$CD$155:$CD$1048576,0),MATCH((CUADRO!K$5&amp;$E454),'Hoja de Trabajo para listado'!$CD$151:$DC$151,0)),0)</f>
        <v>0</v>
      </c>
      <c r="L454" s="314">
        <f ca="1">+IFERROR(INDEX('Hoja de Trabajo para listado'!$A$155:$Z$1048576,MATCH($A454,'Hoja de Trabajo para listado'!$A$155:$A$1048576,0),MATCH((CUADRO!L$5&amp;$E454),'Hoja de Trabajo para listado'!$A$151:$Z$151,0)),0)+IFERROR(INDEX('Hoja de Trabajo para listado'!$AB$155:$BA$1048576,MATCH($A454,'Hoja de Trabajo para listado'!$AB$155:$AB$1048576,0),MATCH((CUADRO!L$5&amp;$E454),'Hoja de Trabajo para listado'!$AB$151:$BA$151,0)),0)+IFERROR(INDEX('Hoja de Trabajo para listado'!$BC$155:$CB$1048576,MATCH($A454,'Hoja de Trabajo para listado'!$BC$155:$BC$1048576,0),MATCH((CUADRO!L$5&amp;$E454),'Hoja de Trabajo para listado'!$BC$151:$CB$151,0)),0)+IFERROR(INDEX('Hoja de Trabajo para listado'!$DE$153:$DG$274,MATCH($A454,'Hoja de Trabajo para listado'!$DE$153:$DE$1048576,0),MATCH((CUADRO!L$5&amp;$E454),'Hoja de Trabajo para listado'!$DE$151:$DG$151,0)),0)+IFERROR(INDEX('Hoja de Trabajo para listado'!$CD$155:$DC$1048576,MATCH($A454,'Hoja de Trabajo para listado'!$CD$155:$CD$1048576,0),MATCH((CUADRO!L$5&amp;$E454),'Hoja de Trabajo para listado'!$CD$151:$DC$151,0)),0)</f>
        <v>0</v>
      </c>
      <c r="M454" s="314">
        <f ca="1">+IFERROR(INDEX('Hoja de Trabajo para listado'!$A$155:$Z$1048576,MATCH($A454,'Hoja de Trabajo para listado'!$A$155:$A$1048576,0),MATCH((CUADRO!M$5&amp;$E454),'Hoja de Trabajo para listado'!$A$151:$Z$151,0)),0)+IFERROR(INDEX('Hoja de Trabajo para listado'!$AB$155:$BA$1048576,MATCH($A454,'Hoja de Trabajo para listado'!$AB$155:$AB$1048576,0),MATCH((CUADRO!M$5&amp;$E454),'Hoja de Trabajo para listado'!$AB$151:$BA$151,0)),0)+IFERROR(INDEX('Hoja de Trabajo para listado'!$BC$155:$CB$1048576,MATCH($A454,'Hoja de Trabajo para listado'!$BC$155:$BC$1048576,0),MATCH((CUADRO!M$5&amp;$E454),'Hoja de Trabajo para listado'!$BC$151:$CB$151,0)),0)+IFERROR(INDEX('Hoja de Trabajo para listado'!$DE$153:$DG$274,MATCH($A454,'Hoja de Trabajo para listado'!$DE$153:$DE$1048576,0),MATCH((CUADRO!M$5&amp;$E454),'Hoja de Trabajo para listado'!$DE$151:$DG$151,0)),0)+IFERROR(INDEX('Hoja de Trabajo para listado'!$CD$155:$DC$1048576,MATCH($A454,'Hoja de Trabajo para listado'!$CD$155:$CD$1048576,0),MATCH((CUADRO!M$5&amp;$E454),'Hoja de Trabajo para listado'!$CD$151:$DC$151,0)),0)</f>
        <v>0</v>
      </c>
      <c r="N454" s="314">
        <f ca="1">+IFERROR(INDEX('Hoja de Trabajo para listado'!$A$155:$Z$1048576,MATCH($A454,'Hoja de Trabajo para listado'!$A$155:$A$1048576,0),MATCH((CUADRO!N$5&amp;$E454),'Hoja de Trabajo para listado'!$A$151:$Z$151,0)),0)+IFERROR(INDEX('Hoja de Trabajo para listado'!$AB$155:$BA$1048576,MATCH($A454,'Hoja de Trabajo para listado'!$AB$155:$AB$1048576,0),MATCH((CUADRO!N$5&amp;$E454),'Hoja de Trabajo para listado'!$AB$151:$BA$151,0)),0)+IFERROR(INDEX('Hoja de Trabajo para listado'!$BC$155:$CB$1048576,MATCH($A454,'Hoja de Trabajo para listado'!$BC$155:$BC$1048576,0),MATCH((CUADRO!N$5&amp;$E454),'Hoja de Trabajo para listado'!$BC$151:$CB$151,0)),0)+IFERROR(INDEX('Hoja de Trabajo para listado'!$DE$153:$DG$274,MATCH($A454,'Hoja de Trabajo para listado'!$DE$153:$DE$1048576,0),MATCH((CUADRO!N$5&amp;$E454),'Hoja de Trabajo para listado'!$DE$151:$DG$151,0)),0)+IFERROR(INDEX('Hoja de Trabajo para listado'!$CD$155:$DC$1048576,MATCH($A454,'Hoja de Trabajo para listado'!$CD$155:$CD$1048576,0),MATCH((CUADRO!N$5&amp;$E454),'Hoja de Trabajo para listado'!$CD$151:$DC$151,0)),0)</f>
        <v>0</v>
      </c>
      <c r="O454" s="314">
        <f ca="1">+IFERROR(INDEX('Hoja de Trabajo para listado'!$A$155:$Z$1048576,MATCH($A454,'Hoja de Trabajo para listado'!$A$155:$A$1048576,0),MATCH((CUADRO!O$5&amp;$E454),'Hoja de Trabajo para listado'!$A$151:$Z$151,0)),0)+IFERROR(INDEX('Hoja de Trabajo para listado'!$AB$155:$BA$1048576,MATCH($A454,'Hoja de Trabajo para listado'!$AB$155:$AB$1048576,0),MATCH((CUADRO!O$5&amp;$E454),'Hoja de Trabajo para listado'!$AB$151:$BA$151,0)),0)+IFERROR(INDEX('Hoja de Trabajo para listado'!$BC$155:$CB$1048576,MATCH($A454,'Hoja de Trabajo para listado'!$BC$155:$BC$1048576,0),MATCH((CUADRO!O$5&amp;$E454),'Hoja de Trabajo para listado'!$BC$151:$CB$151,0)),0)+IFERROR(INDEX('Hoja de Trabajo para listado'!$DE$153:$DG$274,MATCH($A454,'Hoja de Trabajo para listado'!$DE$153:$DE$1048576,0),MATCH((CUADRO!O$5&amp;$E454),'Hoja de Trabajo para listado'!$DE$151:$DG$151,0)),0)+IFERROR(INDEX('Hoja de Trabajo para listado'!$CD$155:$DC$1048576,MATCH($A454,'Hoja de Trabajo para listado'!$CD$155:$CD$1048576,0),MATCH((CUADRO!O$5&amp;$E454),'Hoja de Trabajo para listado'!$CD$151:$DC$151,0)),0)</f>
        <v>0</v>
      </c>
      <c r="P454" s="314">
        <f ca="1">+IFERROR(INDEX('Hoja de Trabajo para listado'!$A$155:$Z$1048576,MATCH($A454,'Hoja de Trabajo para listado'!$A$155:$A$1048576,0),MATCH((CUADRO!P$5&amp;$E454),'Hoja de Trabajo para listado'!$A$151:$Z$151,0)),0)+IFERROR(INDEX('Hoja de Trabajo para listado'!$AB$155:$BA$1048576,MATCH($A454,'Hoja de Trabajo para listado'!$AB$155:$AB$1048576,0),MATCH((CUADRO!P$5&amp;$E454),'Hoja de Trabajo para listado'!$AB$151:$BA$151,0)),0)+IFERROR(INDEX('Hoja de Trabajo para listado'!$BC$155:$CB$1048576,MATCH($A454,'Hoja de Trabajo para listado'!$BC$155:$BC$1048576,0),MATCH((CUADRO!P$5&amp;$E454),'Hoja de Trabajo para listado'!$BC$151:$CB$151,0)),0)+IFERROR(INDEX('Hoja de Trabajo para listado'!$DE$153:$DG$274,MATCH($A454,'Hoja de Trabajo para listado'!$DE$153:$DE$1048576,0),MATCH((CUADRO!P$5&amp;$E454),'Hoja de Trabajo para listado'!$DE$151:$DG$151,0)),0)+IFERROR(INDEX('Hoja de Trabajo para listado'!$CD$155:$DC$1048576,MATCH($A454,'Hoja de Trabajo para listado'!$CD$155:$CD$1048576,0),MATCH((CUADRO!P$5&amp;$E454),'Hoja de Trabajo para listado'!$CD$151:$DC$151,0)),0)</f>
        <v>0</v>
      </c>
      <c r="Q454" s="314">
        <f ca="1">+IFERROR(INDEX('Hoja de Trabajo para listado'!$A$155:$Z$1048576,MATCH($A454,'Hoja de Trabajo para listado'!$A$155:$A$1048576,0),MATCH((CUADRO!Q$5&amp;$E454),'Hoja de Trabajo para listado'!$A$151:$Z$151,0)),0)+IFERROR(INDEX('Hoja de Trabajo para listado'!$AB$155:$BA$1048576,MATCH($A454,'Hoja de Trabajo para listado'!$AB$155:$AB$1048576,0),MATCH((CUADRO!Q$5&amp;$E454),'Hoja de Trabajo para listado'!$AB$151:$BA$151,0)),0)+IFERROR(INDEX('Hoja de Trabajo para listado'!$BC$155:$CB$1048576,MATCH($A454,'Hoja de Trabajo para listado'!$BC$155:$BC$1048576,0),MATCH((CUADRO!Q$5&amp;$E454),'Hoja de Trabajo para listado'!$BC$151:$CB$151,0)),0)+IFERROR(INDEX('Hoja de Trabajo para listado'!$DE$153:$DG$274,MATCH($A454,'Hoja de Trabajo para listado'!$DE$153:$DE$1048576,0),MATCH((CUADRO!Q$5&amp;$E454),'Hoja de Trabajo para listado'!$DE$151:$DG$151,0)),0)+IFERROR(INDEX('Hoja de Trabajo para listado'!$CD$155:$DC$1048576,MATCH($A454,'Hoja de Trabajo para listado'!$CD$155:$CD$1048576,0),MATCH((CUADRO!Q$5&amp;$E454),'Hoja de Trabajo para listado'!$CD$151:$DC$151,0)),0)</f>
        <v>0</v>
      </c>
      <c r="R454" s="314">
        <f t="shared" ref="R454:R517" ca="1" si="14">+SUM(F454:Q454)</f>
        <v>0</v>
      </c>
      <c r="S454" s="322"/>
      <c r="T454" s="314">
        <f ca="1">+T455</f>
        <v>0</v>
      </c>
      <c r="U454" s="313">
        <f t="shared" ref="U454:U517" si="15">+IF(E454="Débitos",1,2)</f>
        <v>1</v>
      </c>
      <c r="V454" s="319" t="str">
        <f>+VLOOKUP(A454,bd_lista!$A$3:$E$593,5,FALSE)</f>
        <v>Gobiernos Autonomos Municipales</v>
      </c>
      <c r="W454" s="425" t="str">
        <f>+V454</f>
        <v>Gobiernos Autonomos Municipales</v>
      </c>
    </row>
    <row r="455" spans="1:23" customFormat="1" ht="27" hidden="1" customHeight="1">
      <c r="A455" s="323">
        <v>1346</v>
      </c>
      <c r="B455" s="428"/>
      <c r="C455" s="318" t="str">
        <f>+VLOOKUP(A455,bd_lista!$A$3:$C$593,3,FALSE)</f>
        <v>Gobierno Autónomo Municipal de Cocapata</v>
      </c>
      <c r="D455" s="430"/>
      <c r="E455" s="347" t="s">
        <v>1419</v>
      </c>
      <c r="F455" s="314">
        <f ca="1">+IFERROR(INDEX('Hoja de Trabajo para listado'!$A$155:$Z$1048576,MATCH($A455,'Hoja de Trabajo para listado'!$A$155:$A$1048576,0),MATCH((CUADRO!F$5&amp;$E455),'Hoja de Trabajo para listado'!$A$151:$Z$151,0)),0)+IFERROR(INDEX('Hoja de Trabajo para listado'!$AB$155:$BA$1048576,MATCH($A455,'Hoja de Trabajo para listado'!$AB$155:$AB$1048576,0),MATCH((CUADRO!F$5&amp;$E455),'Hoja de Trabajo para listado'!$AB$151:$BA$151,0)),0)+IFERROR(INDEX('Hoja de Trabajo para listado'!$BC$155:$CB$1048576,MATCH($A455,'Hoja de Trabajo para listado'!$BC$155:$BC$1048576,0),MATCH((CUADRO!F$5&amp;$E455),'Hoja de Trabajo para listado'!$BC$151:$CB$151,0)),0)+IFERROR(INDEX('Hoja de Trabajo para listado'!$DE$153:$DG$274,MATCH($A455,'Hoja de Trabajo para listado'!$DE$153:$DE$1048576,0),MATCH((CUADRO!F$5&amp;$E455),'Hoja de Trabajo para listado'!$DE$151:$DG$151,0)),0)+IFERROR(INDEX('Hoja de Trabajo para listado'!$CD$155:$DC$1048576,MATCH($A455,'Hoja de Trabajo para listado'!$CD$155:$CD$1048576,0),MATCH((CUADRO!F$5&amp;$E455),'Hoja de Trabajo para listado'!$CD$151:$DC$151,0)),0)</f>
        <v>0</v>
      </c>
      <c r="G455" s="314">
        <f ca="1">+IFERROR(INDEX('Hoja de Trabajo para listado'!$A$155:$Z$1048576,MATCH($A455,'Hoja de Trabajo para listado'!$A$155:$A$1048576,0),MATCH((CUADRO!G$5&amp;$E455),'Hoja de Trabajo para listado'!$A$151:$Z$151,0)),0)+IFERROR(INDEX('Hoja de Trabajo para listado'!$AB$155:$BA$1048576,MATCH($A455,'Hoja de Trabajo para listado'!$AB$155:$AB$1048576,0),MATCH((CUADRO!G$5&amp;$E455),'Hoja de Trabajo para listado'!$AB$151:$BA$151,0)),0)+IFERROR(INDEX('Hoja de Trabajo para listado'!$BC$155:$CB$1048576,MATCH($A455,'Hoja de Trabajo para listado'!$BC$155:$BC$1048576,0),MATCH((CUADRO!G$5&amp;$E455),'Hoja de Trabajo para listado'!$BC$151:$CB$151,0)),0)+IFERROR(INDEX('Hoja de Trabajo para listado'!$DE$153:$DG$274,MATCH($A455,'Hoja de Trabajo para listado'!$DE$153:$DE$1048576,0),MATCH((CUADRO!G$5&amp;$E455),'Hoja de Trabajo para listado'!$DE$151:$DG$151,0)),0)+IFERROR(INDEX('Hoja de Trabajo para listado'!$CD$155:$DC$1048576,MATCH($A455,'Hoja de Trabajo para listado'!$CD$155:$CD$1048576,0),MATCH((CUADRO!G$5&amp;$E455),'Hoja de Trabajo para listado'!$CD$151:$DC$151,0)),0)</f>
        <v>0</v>
      </c>
      <c r="H455" s="314">
        <f ca="1">+IFERROR(INDEX('Hoja de Trabajo para listado'!$A$155:$Z$1048576,MATCH($A455,'Hoja de Trabajo para listado'!$A$155:$A$1048576,0),MATCH((CUADRO!H$5&amp;$E455),'Hoja de Trabajo para listado'!$A$151:$Z$151,0)),0)+IFERROR(INDEX('Hoja de Trabajo para listado'!$AB$155:$BA$1048576,MATCH($A455,'Hoja de Trabajo para listado'!$AB$155:$AB$1048576,0),MATCH((CUADRO!H$5&amp;$E455),'Hoja de Trabajo para listado'!$AB$151:$BA$151,0)),0)+IFERROR(INDEX('Hoja de Trabajo para listado'!$BC$155:$CB$1048576,MATCH($A455,'Hoja de Trabajo para listado'!$BC$155:$BC$1048576,0),MATCH((CUADRO!H$5&amp;$E455),'Hoja de Trabajo para listado'!$BC$151:$CB$151,0)),0)+IFERROR(INDEX('Hoja de Trabajo para listado'!$DE$153:$DG$274,MATCH($A455,'Hoja de Trabajo para listado'!$DE$153:$DE$1048576,0),MATCH((CUADRO!H$5&amp;$E455),'Hoja de Trabajo para listado'!$DE$151:$DG$151,0)),0)+IFERROR(INDEX('Hoja de Trabajo para listado'!$CD$155:$DC$1048576,MATCH($A455,'Hoja de Trabajo para listado'!$CD$155:$CD$1048576,0),MATCH((CUADRO!H$5&amp;$E455),'Hoja de Trabajo para listado'!$CD$151:$DC$151,0)),0)</f>
        <v>0</v>
      </c>
      <c r="I455" s="314">
        <f ca="1">+IFERROR(INDEX('Hoja de Trabajo para listado'!$A$155:$Z$1048576,MATCH($A455,'Hoja de Trabajo para listado'!$A$155:$A$1048576,0),MATCH((CUADRO!I$5&amp;$E455),'Hoja de Trabajo para listado'!$A$151:$Z$151,0)),0)+IFERROR(INDEX('Hoja de Trabajo para listado'!$AB$155:$BA$1048576,MATCH($A455,'Hoja de Trabajo para listado'!$AB$155:$AB$1048576,0),MATCH((CUADRO!I$5&amp;$E455),'Hoja de Trabajo para listado'!$AB$151:$BA$151,0)),0)+IFERROR(INDEX('Hoja de Trabajo para listado'!$BC$155:$CB$1048576,MATCH($A455,'Hoja de Trabajo para listado'!$BC$155:$BC$1048576,0),MATCH((CUADRO!I$5&amp;$E455),'Hoja de Trabajo para listado'!$BC$151:$CB$151,0)),0)+IFERROR(INDEX('Hoja de Trabajo para listado'!$DE$153:$DG$274,MATCH($A455,'Hoja de Trabajo para listado'!$DE$153:$DE$1048576,0),MATCH((CUADRO!I$5&amp;$E455),'Hoja de Trabajo para listado'!$DE$151:$DG$151,0)),0)+IFERROR(INDEX('Hoja de Trabajo para listado'!$CD$155:$DC$1048576,MATCH($A455,'Hoja de Trabajo para listado'!$CD$155:$CD$1048576,0),MATCH((CUADRO!I$5&amp;$E455),'Hoja de Trabajo para listado'!$CD$151:$DC$151,0)),0)</f>
        <v>0</v>
      </c>
      <c r="J455" s="314">
        <f ca="1">+IFERROR(INDEX('Hoja de Trabajo para listado'!$A$155:$Z$1048576,MATCH($A455,'Hoja de Trabajo para listado'!$A$155:$A$1048576,0),MATCH((CUADRO!J$5&amp;$E455),'Hoja de Trabajo para listado'!$A$151:$Z$151,0)),0)+IFERROR(INDEX('Hoja de Trabajo para listado'!$AB$155:$BA$1048576,MATCH($A455,'Hoja de Trabajo para listado'!$AB$155:$AB$1048576,0),MATCH((CUADRO!J$5&amp;$E455),'Hoja de Trabajo para listado'!$AB$151:$BA$151,0)),0)+IFERROR(INDEX('Hoja de Trabajo para listado'!$BC$155:$CB$1048576,MATCH($A455,'Hoja de Trabajo para listado'!$BC$155:$BC$1048576,0),MATCH((CUADRO!J$5&amp;$E455),'Hoja de Trabajo para listado'!$BC$151:$CB$151,0)),0)+IFERROR(INDEX('Hoja de Trabajo para listado'!$DE$153:$DG$274,MATCH($A455,'Hoja de Trabajo para listado'!$DE$153:$DE$1048576,0),MATCH((CUADRO!J$5&amp;$E455),'Hoja de Trabajo para listado'!$DE$151:$DG$151,0)),0)+IFERROR(INDEX('Hoja de Trabajo para listado'!$CD$155:$DC$1048576,MATCH($A455,'Hoja de Trabajo para listado'!$CD$155:$CD$1048576,0),MATCH((CUADRO!J$5&amp;$E455),'Hoja de Trabajo para listado'!$CD$151:$DC$151,0)),0)</f>
        <v>0</v>
      </c>
      <c r="K455" s="314">
        <f ca="1">+IFERROR(INDEX('Hoja de Trabajo para listado'!$A$155:$Z$1048576,MATCH($A455,'Hoja de Trabajo para listado'!$A$155:$A$1048576,0),MATCH((CUADRO!K$5&amp;$E455),'Hoja de Trabajo para listado'!$A$151:$Z$151,0)),0)+IFERROR(INDEX('Hoja de Trabajo para listado'!$AB$155:$BA$1048576,MATCH($A455,'Hoja de Trabajo para listado'!$AB$155:$AB$1048576,0),MATCH((CUADRO!K$5&amp;$E455),'Hoja de Trabajo para listado'!$AB$151:$BA$151,0)),0)+IFERROR(INDEX('Hoja de Trabajo para listado'!$BC$155:$CB$1048576,MATCH($A455,'Hoja de Trabajo para listado'!$BC$155:$BC$1048576,0),MATCH((CUADRO!K$5&amp;$E455),'Hoja de Trabajo para listado'!$BC$151:$CB$151,0)),0)+IFERROR(INDEX('Hoja de Trabajo para listado'!$DE$153:$DG$274,MATCH($A455,'Hoja de Trabajo para listado'!$DE$153:$DE$1048576,0),MATCH((CUADRO!K$5&amp;$E455),'Hoja de Trabajo para listado'!$DE$151:$DG$151,0)),0)+IFERROR(INDEX('Hoja de Trabajo para listado'!$CD$155:$DC$1048576,MATCH($A455,'Hoja de Trabajo para listado'!$CD$155:$CD$1048576,0),MATCH((CUADRO!K$5&amp;$E455),'Hoja de Trabajo para listado'!$CD$151:$DC$151,0)),0)</f>
        <v>0</v>
      </c>
      <c r="L455" s="314">
        <f ca="1">+IFERROR(INDEX('Hoja de Trabajo para listado'!$A$155:$Z$1048576,MATCH($A455,'Hoja de Trabajo para listado'!$A$155:$A$1048576,0),MATCH((CUADRO!L$5&amp;$E455),'Hoja de Trabajo para listado'!$A$151:$Z$151,0)),0)+IFERROR(INDEX('Hoja de Trabajo para listado'!$AB$155:$BA$1048576,MATCH($A455,'Hoja de Trabajo para listado'!$AB$155:$AB$1048576,0),MATCH((CUADRO!L$5&amp;$E455),'Hoja de Trabajo para listado'!$AB$151:$BA$151,0)),0)+IFERROR(INDEX('Hoja de Trabajo para listado'!$BC$155:$CB$1048576,MATCH($A455,'Hoja de Trabajo para listado'!$BC$155:$BC$1048576,0),MATCH((CUADRO!L$5&amp;$E455),'Hoja de Trabajo para listado'!$BC$151:$CB$151,0)),0)+IFERROR(INDEX('Hoja de Trabajo para listado'!$DE$153:$DG$274,MATCH($A455,'Hoja de Trabajo para listado'!$DE$153:$DE$1048576,0),MATCH((CUADRO!L$5&amp;$E455),'Hoja de Trabajo para listado'!$DE$151:$DG$151,0)),0)+IFERROR(INDEX('Hoja de Trabajo para listado'!$CD$155:$DC$1048576,MATCH($A455,'Hoja de Trabajo para listado'!$CD$155:$CD$1048576,0),MATCH((CUADRO!L$5&amp;$E455),'Hoja de Trabajo para listado'!$CD$151:$DC$151,0)),0)</f>
        <v>0</v>
      </c>
      <c r="M455" s="314">
        <f ca="1">+IFERROR(INDEX('Hoja de Trabajo para listado'!$A$155:$Z$1048576,MATCH($A455,'Hoja de Trabajo para listado'!$A$155:$A$1048576,0),MATCH((CUADRO!M$5&amp;$E455),'Hoja de Trabajo para listado'!$A$151:$Z$151,0)),0)+IFERROR(INDEX('Hoja de Trabajo para listado'!$AB$155:$BA$1048576,MATCH($A455,'Hoja de Trabajo para listado'!$AB$155:$AB$1048576,0),MATCH((CUADRO!M$5&amp;$E455),'Hoja de Trabajo para listado'!$AB$151:$BA$151,0)),0)+IFERROR(INDEX('Hoja de Trabajo para listado'!$BC$155:$CB$1048576,MATCH($A455,'Hoja de Trabajo para listado'!$BC$155:$BC$1048576,0),MATCH((CUADRO!M$5&amp;$E455),'Hoja de Trabajo para listado'!$BC$151:$CB$151,0)),0)+IFERROR(INDEX('Hoja de Trabajo para listado'!$DE$153:$DG$274,MATCH($A455,'Hoja de Trabajo para listado'!$DE$153:$DE$1048576,0),MATCH((CUADRO!M$5&amp;$E455),'Hoja de Trabajo para listado'!$DE$151:$DG$151,0)),0)+IFERROR(INDEX('Hoja de Trabajo para listado'!$CD$155:$DC$1048576,MATCH($A455,'Hoja de Trabajo para listado'!$CD$155:$CD$1048576,0),MATCH((CUADRO!M$5&amp;$E455),'Hoja de Trabajo para listado'!$CD$151:$DC$151,0)),0)</f>
        <v>0</v>
      </c>
      <c r="N455" s="314">
        <f ca="1">+IFERROR(INDEX('Hoja de Trabajo para listado'!$A$155:$Z$1048576,MATCH($A455,'Hoja de Trabajo para listado'!$A$155:$A$1048576,0),MATCH((CUADRO!N$5&amp;$E455),'Hoja de Trabajo para listado'!$A$151:$Z$151,0)),0)+IFERROR(INDEX('Hoja de Trabajo para listado'!$AB$155:$BA$1048576,MATCH($A455,'Hoja de Trabajo para listado'!$AB$155:$AB$1048576,0),MATCH((CUADRO!N$5&amp;$E455),'Hoja de Trabajo para listado'!$AB$151:$BA$151,0)),0)+IFERROR(INDEX('Hoja de Trabajo para listado'!$BC$155:$CB$1048576,MATCH($A455,'Hoja de Trabajo para listado'!$BC$155:$BC$1048576,0),MATCH((CUADRO!N$5&amp;$E455),'Hoja de Trabajo para listado'!$BC$151:$CB$151,0)),0)+IFERROR(INDEX('Hoja de Trabajo para listado'!$DE$153:$DG$274,MATCH($A455,'Hoja de Trabajo para listado'!$DE$153:$DE$1048576,0),MATCH((CUADRO!N$5&amp;$E455),'Hoja de Trabajo para listado'!$DE$151:$DG$151,0)),0)+IFERROR(INDEX('Hoja de Trabajo para listado'!$CD$155:$DC$1048576,MATCH($A455,'Hoja de Trabajo para listado'!$CD$155:$CD$1048576,0),MATCH((CUADRO!N$5&amp;$E455),'Hoja de Trabajo para listado'!$CD$151:$DC$151,0)),0)</f>
        <v>0</v>
      </c>
      <c r="O455" s="314">
        <f ca="1">+IFERROR(INDEX('Hoja de Trabajo para listado'!$A$155:$Z$1048576,MATCH($A455,'Hoja de Trabajo para listado'!$A$155:$A$1048576,0),MATCH((CUADRO!O$5&amp;$E455),'Hoja de Trabajo para listado'!$A$151:$Z$151,0)),0)+IFERROR(INDEX('Hoja de Trabajo para listado'!$AB$155:$BA$1048576,MATCH($A455,'Hoja de Trabajo para listado'!$AB$155:$AB$1048576,0),MATCH((CUADRO!O$5&amp;$E455),'Hoja de Trabajo para listado'!$AB$151:$BA$151,0)),0)+IFERROR(INDEX('Hoja de Trabajo para listado'!$BC$155:$CB$1048576,MATCH($A455,'Hoja de Trabajo para listado'!$BC$155:$BC$1048576,0),MATCH((CUADRO!O$5&amp;$E455),'Hoja de Trabajo para listado'!$BC$151:$CB$151,0)),0)+IFERROR(INDEX('Hoja de Trabajo para listado'!$DE$153:$DG$274,MATCH($A455,'Hoja de Trabajo para listado'!$DE$153:$DE$1048576,0),MATCH((CUADRO!O$5&amp;$E455),'Hoja de Trabajo para listado'!$DE$151:$DG$151,0)),0)+IFERROR(INDEX('Hoja de Trabajo para listado'!$CD$155:$DC$1048576,MATCH($A455,'Hoja de Trabajo para listado'!$CD$155:$CD$1048576,0),MATCH((CUADRO!O$5&amp;$E455),'Hoja de Trabajo para listado'!$CD$151:$DC$151,0)),0)</f>
        <v>0</v>
      </c>
      <c r="P455" s="314">
        <f ca="1">+IFERROR(INDEX('Hoja de Trabajo para listado'!$A$155:$Z$1048576,MATCH($A455,'Hoja de Trabajo para listado'!$A$155:$A$1048576,0),MATCH((CUADRO!P$5&amp;$E455),'Hoja de Trabajo para listado'!$A$151:$Z$151,0)),0)+IFERROR(INDEX('Hoja de Trabajo para listado'!$AB$155:$BA$1048576,MATCH($A455,'Hoja de Trabajo para listado'!$AB$155:$AB$1048576,0),MATCH((CUADRO!P$5&amp;$E455),'Hoja de Trabajo para listado'!$AB$151:$BA$151,0)),0)+IFERROR(INDEX('Hoja de Trabajo para listado'!$BC$155:$CB$1048576,MATCH($A455,'Hoja de Trabajo para listado'!$BC$155:$BC$1048576,0),MATCH((CUADRO!P$5&amp;$E455),'Hoja de Trabajo para listado'!$BC$151:$CB$151,0)),0)+IFERROR(INDEX('Hoja de Trabajo para listado'!$DE$153:$DG$274,MATCH($A455,'Hoja de Trabajo para listado'!$DE$153:$DE$1048576,0),MATCH((CUADRO!P$5&amp;$E455),'Hoja de Trabajo para listado'!$DE$151:$DG$151,0)),0)+IFERROR(INDEX('Hoja de Trabajo para listado'!$CD$155:$DC$1048576,MATCH($A455,'Hoja de Trabajo para listado'!$CD$155:$CD$1048576,0),MATCH((CUADRO!P$5&amp;$E455),'Hoja de Trabajo para listado'!$CD$151:$DC$151,0)),0)</f>
        <v>0</v>
      </c>
      <c r="Q455" s="314">
        <f ca="1">+IFERROR(INDEX('Hoja de Trabajo para listado'!$A$155:$Z$1048576,MATCH($A455,'Hoja de Trabajo para listado'!$A$155:$A$1048576,0),MATCH((CUADRO!Q$5&amp;$E455),'Hoja de Trabajo para listado'!$A$151:$Z$151,0)),0)+IFERROR(INDEX('Hoja de Trabajo para listado'!$AB$155:$BA$1048576,MATCH($A455,'Hoja de Trabajo para listado'!$AB$155:$AB$1048576,0),MATCH((CUADRO!Q$5&amp;$E455),'Hoja de Trabajo para listado'!$AB$151:$BA$151,0)),0)+IFERROR(INDEX('Hoja de Trabajo para listado'!$BC$155:$CB$1048576,MATCH($A455,'Hoja de Trabajo para listado'!$BC$155:$BC$1048576,0),MATCH((CUADRO!Q$5&amp;$E455),'Hoja de Trabajo para listado'!$BC$151:$CB$151,0)),0)+IFERROR(INDEX('Hoja de Trabajo para listado'!$DE$153:$DG$274,MATCH($A455,'Hoja de Trabajo para listado'!$DE$153:$DE$1048576,0),MATCH((CUADRO!Q$5&amp;$E455),'Hoja de Trabajo para listado'!$DE$151:$DG$151,0)),0)+IFERROR(INDEX('Hoja de Trabajo para listado'!$CD$155:$DC$1048576,MATCH($A455,'Hoja de Trabajo para listado'!$CD$155:$CD$1048576,0),MATCH((CUADRO!Q$5&amp;$E455),'Hoja de Trabajo para listado'!$CD$151:$DC$151,0)),0)</f>
        <v>0</v>
      </c>
      <c r="R455" s="314">
        <f t="shared" ca="1" si="14"/>
        <v>0</v>
      </c>
      <c r="S455" s="322">
        <f ca="1">+R454+R455</f>
        <v>0</v>
      </c>
      <c r="T455" s="314">
        <f ca="1">+S455</f>
        <v>0</v>
      </c>
      <c r="U455" s="313">
        <f t="shared" si="15"/>
        <v>2</v>
      </c>
      <c r="V455" s="319" t="str">
        <f>+VLOOKUP(A455,bd_lista!$A$3:$E$593,5,FALSE)</f>
        <v>Gobiernos Autonomos Municipales</v>
      </c>
      <c r="W455" s="426"/>
    </row>
    <row r="456" spans="1:23" customFormat="1" ht="15" hidden="1" customHeight="1">
      <c r="A456" s="323">
        <v>1347</v>
      </c>
      <c r="B456" s="427">
        <f>+A456</f>
        <v>1347</v>
      </c>
      <c r="C456" s="318" t="str">
        <f>+VLOOKUP(A456,bd_lista!$A$3:$C$593,3,FALSE)</f>
        <v>Gobierno Autónomo Municipal de Shinahota</v>
      </c>
      <c r="D456" s="429" t="str">
        <f>+C456</f>
        <v>Gobierno Autónomo Municipal de Shinahota</v>
      </c>
      <c r="E456" s="346" t="s">
        <v>1418</v>
      </c>
      <c r="F456" s="314">
        <f ca="1">+IFERROR(INDEX('Hoja de Trabajo para listado'!$A$155:$Z$1048576,MATCH($A456,'Hoja de Trabajo para listado'!$A$155:$A$1048576,0),MATCH((CUADRO!F$5&amp;$E456),'Hoja de Trabajo para listado'!$A$151:$Z$151,0)),0)+IFERROR(INDEX('Hoja de Trabajo para listado'!$AB$155:$BA$1048576,MATCH($A456,'Hoja de Trabajo para listado'!$AB$155:$AB$1048576,0),MATCH((CUADRO!F$5&amp;$E456),'Hoja de Trabajo para listado'!$AB$151:$BA$151,0)),0)+IFERROR(INDEX('Hoja de Trabajo para listado'!$BC$155:$CB$1048576,MATCH($A456,'Hoja de Trabajo para listado'!$BC$155:$BC$1048576,0),MATCH((CUADRO!F$5&amp;$E456),'Hoja de Trabajo para listado'!$BC$151:$CB$151,0)),0)+IFERROR(INDEX('Hoja de Trabajo para listado'!$DE$153:$DG$274,MATCH($A456,'Hoja de Trabajo para listado'!$DE$153:$DE$1048576,0),MATCH((CUADRO!F$5&amp;$E456),'Hoja de Trabajo para listado'!$DE$151:$DG$151,0)),0)+IFERROR(INDEX('Hoja de Trabajo para listado'!$CD$155:$DC$1048576,MATCH($A456,'Hoja de Trabajo para listado'!$CD$155:$CD$1048576,0),MATCH((CUADRO!F$5&amp;$E456),'Hoja de Trabajo para listado'!$CD$151:$DC$151,0)),0)</f>
        <v>0</v>
      </c>
      <c r="G456" s="314">
        <f ca="1">+IFERROR(INDEX('Hoja de Trabajo para listado'!$A$155:$Z$1048576,MATCH($A456,'Hoja de Trabajo para listado'!$A$155:$A$1048576,0),MATCH((CUADRO!G$5&amp;$E456),'Hoja de Trabajo para listado'!$A$151:$Z$151,0)),0)+IFERROR(INDEX('Hoja de Trabajo para listado'!$AB$155:$BA$1048576,MATCH($A456,'Hoja de Trabajo para listado'!$AB$155:$AB$1048576,0),MATCH((CUADRO!G$5&amp;$E456),'Hoja de Trabajo para listado'!$AB$151:$BA$151,0)),0)+IFERROR(INDEX('Hoja de Trabajo para listado'!$BC$155:$CB$1048576,MATCH($A456,'Hoja de Trabajo para listado'!$BC$155:$BC$1048576,0),MATCH((CUADRO!G$5&amp;$E456),'Hoja de Trabajo para listado'!$BC$151:$CB$151,0)),0)+IFERROR(INDEX('Hoja de Trabajo para listado'!$DE$153:$DG$274,MATCH($A456,'Hoja de Trabajo para listado'!$DE$153:$DE$1048576,0),MATCH((CUADRO!G$5&amp;$E456),'Hoja de Trabajo para listado'!$DE$151:$DG$151,0)),0)+IFERROR(INDEX('Hoja de Trabajo para listado'!$CD$155:$DC$1048576,MATCH($A456,'Hoja de Trabajo para listado'!$CD$155:$CD$1048576,0),MATCH((CUADRO!G$5&amp;$E456),'Hoja de Trabajo para listado'!$CD$151:$DC$151,0)),0)</f>
        <v>0</v>
      </c>
      <c r="H456" s="314">
        <f ca="1">+IFERROR(INDEX('Hoja de Trabajo para listado'!$A$155:$Z$1048576,MATCH($A456,'Hoja de Trabajo para listado'!$A$155:$A$1048576,0),MATCH((CUADRO!H$5&amp;$E456),'Hoja de Trabajo para listado'!$A$151:$Z$151,0)),0)+IFERROR(INDEX('Hoja de Trabajo para listado'!$AB$155:$BA$1048576,MATCH($A456,'Hoja de Trabajo para listado'!$AB$155:$AB$1048576,0),MATCH((CUADRO!H$5&amp;$E456),'Hoja de Trabajo para listado'!$AB$151:$BA$151,0)),0)+IFERROR(INDEX('Hoja de Trabajo para listado'!$BC$155:$CB$1048576,MATCH($A456,'Hoja de Trabajo para listado'!$BC$155:$BC$1048576,0),MATCH((CUADRO!H$5&amp;$E456),'Hoja de Trabajo para listado'!$BC$151:$CB$151,0)),0)+IFERROR(INDEX('Hoja de Trabajo para listado'!$DE$153:$DG$274,MATCH($A456,'Hoja de Trabajo para listado'!$DE$153:$DE$1048576,0),MATCH((CUADRO!H$5&amp;$E456),'Hoja de Trabajo para listado'!$DE$151:$DG$151,0)),0)+IFERROR(INDEX('Hoja de Trabajo para listado'!$CD$155:$DC$1048576,MATCH($A456,'Hoja de Trabajo para listado'!$CD$155:$CD$1048576,0),MATCH((CUADRO!H$5&amp;$E456),'Hoja de Trabajo para listado'!$CD$151:$DC$151,0)),0)</f>
        <v>0</v>
      </c>
      <c r="I456" s="314">
        <f ca="1">+IFERROR(INDEX('Hoja de Trabajo para listado'!$A$155:$Z$1048576,MATCH($A456,'Hoja de Trabajo para listado'!$A$155:$A$1048576,0),MATCH((CUADRO!I$5&amp;$E456),'Hoja de Trabajo para listado'!$A$151:$Z$151,0)),0)+IFERROR(INDEX('Hoja de Trabajo para listado'!$AB$155:$BA$1048576,MATCH($A456,'Hoja de Trabajo para listado'!$AB$155:$AB$1048576,0),MATCH((CUADRO!I$5&amp;$E456),'Hoja de Trabajo para listado'!$AB$151:$BA$151,0)),0)+IFERROR(INDEX('Hoja de Trabajo para listado'!$BC$155:$CB$1048576,MATCH($A456,'Hoja de Trabajo para listado'!$BC$155:$BC$1048576,0),MATCH((CUADRO!I$5&amp;$E456),'Hoja de Trabajo para listado'!$BC$151:$CB$151,0)),0)+IFERROR(INDEX('Hoja de Trabajo para listado'!$DE$153:$DG$274,MATCH($A456,'Hoja de Trabajo para listado'!$DE$153:$DE$1048576,0),MATCH((CUADRO!I$5&amp;$E456),'Hoja de Trabajo para listado'!$DE$151:$DG$151,0)),0)+IFERROR(INDEX('Hoja de Trabajo para listado'!$CD$155:$DC$1048576,MATCH($A456,'Hoja de Trabajo para listado'!$CD$155:$CD$1048576,0),MATCH((CUADRO!I$5&amp;$E456),'Hoja de Trabajo para listado'!$CD$151:$DC$151,0)),0)</f>
        <v>0</v>
      </c>
      <c r="J456" s="314">
        <f ca="1">+IFERROR(INDEX('Hoja de Trabajo para listado'!$A$155:$Z$1048576,MATCH($A456,'Hoja de Trabajo para listado'!$A$155:$A$1048576,0),MATCH((CUADRO!J$5&amp;$E456),'Hoja de Trabajo para listado'!$A$151:$Z$151,0)),0)+IFERROR(INDEX('Hoja de Trabajo para listado'!$AB$155:$BA$1048576,MATCH($A456,'Hoja de Trabajo para listado'!$AB$155:$AB$1048576,0),MATCH((CUADRO!J$5&amp;$E456),'Hoja de Trabajo para listado'!$AB$151:$BA$151,0)),0)+IFERROR(INDEX('Hoja de Trabajo para listado'!$BC$155:$CB$1048576,MATCH($A456,'Hoja de Trabajo para listado'!$BC$155:$BC$1048576,0),MATCH((CUADRO!J$5&amp;$E456),'Hoja de Trabajo para listado'!$BC$151:$CB$151,0)),0)+IFERROR(INDEX('Hoja de Trabajo para listado'!$DE$153:$DG$274,MATCH($A456,'Hoja de Trabajo para listado'!$DE$153:$DE$1048576,0),MATCH((CUADRO!J$5&amp;$E456),'Hoja de Trabajo para listado'!$DE$151:$DG$151,0)),0)+IFERROR(INDEX('Hoja de Trabajo para listado'!$CD$155:$DC$1048576,MATCH($A456,'Hoja de Trabajo para listado'!$CD$155:$CD$1048576,0),MATCH((CUADRO!J$5&amp;$E456),'Hoja de Trabajo para listado'!$CD$151:$DC$151,0)),0)</f>
        <v>0</v>
      </c>
      <c r="K456" s="314">
        <f ca="1">+IFERROR(INDEX('Hoja de Trabajo para listado'!$A$155:$Z$1048576,MATCH($A456,'Hoja de Trabajo para listado'!$A$155:$A$1048576,0),MATCH((CUADRO!K$5&amp;$E456),'Hoja de Trabajo para listado'!$A$151:$Z$151,0)),0)+IFERROR(INDEX('Hoja de Trabajo para listado'!$AB$155:$BA$1048576,MATCH($A456,'Hoja de Trabajo para listado'!$AB$155:$AB$1048576,0),MATCH((CUADRO!K$5&amp;$E456),'Hoja de Trabajo para listado'!$AB$151:$BA$151,0)),0)+IFERROR(INDEX('Hoja de Trabajo para listado'!$BC$155:$CB$1048576,MATCH($A456,'Hoja de Trabajo para listado'!$BC$155:$BC$1048576,0),MATCH((CUADRO!K$5&amp;$E456),'Hoja de Trabajo para listado'!$BC$151:$CB$151,0)),0)+IFERROR(INDEX('Hoja de Trabajo para listado'!$DE$153:$DG$274,MATCH($A456,'Hoja de Trabajo para listado'!$DE$153:$DE$1048576,0),MATCH((CUADRO!K$5&amp;$E456),'Hoja de Trabajo para listado'!$DE$151:$DG$151,0)),0)+IFERROR(INDEX('Hoja de Trabajo para listado'!$CD$155:$DC$1048576,MATCH($A456,'Hoja de Trabajo para listado'!$CD$155:$CD$1048576,0),MATCH((CUADRO!K$5&amp;$E456),'Hoja de Trabajo para listado'!$CD$151:$DC$151,0)),0)</f>
        <v>0</v>
      </c>
      <c r="L456" s="314">
        <f ca="1">+IFERROR(INDEX('Hoja de Trabajo para listado'!$A$155:$Z$1048576,MATCH($A456,'Hoja de Trabajo para listado'!$A$155:$A$1048576,0),MATCH((CUADRO!L$5&amp;$E456),'Hoja de Trabajo para listado'!$A$151:$Z$151,0)),0)+IFERROR(INDEX('Hoja de Trabajo para listado'!$AB$155:$BA$1048576,MATCH($A456,'Hoja de Trabajo para listado'!$AB$155:$AB$1048576,0),MATCH((CUADRO!L$5&amp;$E456),'Hoja de Trabajo para listado'!$AB$151:$BA$151,0)),0)+IFERROR(INDEX('Hoja de Trabajo para listado'!$BC$155:$CB$1048576,MATCH($A456,'Hoja de Trabajo para listado'!$BC$155:$BC$1048576,0),MATCH((CUADRO!L$5&amp;$E456),'Hoja de Trabajo para listado'!$BC$151:$CB$151,0)),0)+IFERROR(INDEX('Hoja de Trabajo para listado'!$DE$153:$DG$274,MATCH($A456,'Hoja de Trabajo para listado'!$DE$153:$DE$1048576,0),MATCH((CUADRO!L$5&amp;$E456),'Hoja de Trabajo para listado'!$DE$151:$DG$151,0)),0)+IFERROR(INDEX('Hoja de Trabajo para listado'!$CD$155:$DC$1048576,MATCH($A456,'Hoja de Trabajo para listado'!$CD$155:$CD$1048576,0),MATCH((CUADRO!L$5&amp;$E456),'Hoja de Trabajo para listado'!$CD$151:$DC$151,0)),0)</f>
        <v>0</v>
      </c>
      <c r="M456" s="314">
        <f ca="1">+IFERROR(INDEX('Hoja de Trabajo para listado'!$A$155:$Z$1048576,MATCH($A456,'Hoja de Trabajo para listado'!$A$155:$A$1048576,0),MATCH((CUADRO!M$5&amp;$E456),'Hoja de Trabajo para listado'!$A$151:$Z$151,0)),0)+IFERROR(INDEX('Hoja de Trabajo para listado'!$AB$155:$BA$1048576,MATCH($A456,'Hoja de Trabajo para listado'!$AB$155:$AB$1048576,0),MATCH((CUADRO!M$5&amp;$E456),'Hoja de Trabajo para listado'!$AB$151:$BA$151,0)),0)+IFERROR(INDEX('Hoja de Trabajo para listado'!$BC$155:$CB$1048576,MATCH($A456,'Hoja de Trabajo para listado'!$BC$155:$BC$1048576,0),MATCH((CUADRO!M$5&amp;$E456),'Hoja de Trabajo para listado'!$BC$151:$CB$151,0)),0)+IFERROR(INDEX('Hoja de Trabajo para listado'!$DE$153:$DG$274,MATCH($A456,'Hoja de Trabajo para listado'!$DE$153:$DE$1048576,0),MATCH((CUADRO!M$5&amp;$E456),'Hoja de Trabajo para listado'!$DE$151:$DG$151,0)),0)+IFERROR(INDEX('Hoja de Trabajo para listado'!$CD$155:$DC$1048576,MATCH($A456,'Hoja de Trabajo para listado'!$CD$155:$CD$1048576,0),MATCH((CUADRO!M$5&amp;$E456),'Hoja de Trabajo para listado'!$CD$151:$DC$151,0)),0)</f>
        <v>0</v>
      </c>
      <c r="N456" s="314">
        <f ca="1">+IFERROR(INDEX('Hoja de Trabajo para listado'!$A$155:$Z$1048576,MATCH($A456,'Hoja de Trabajo para listado'!$A$155:$A$1048576,0),MATCH((CUADRO!N$5&amp;$E456),'Hoja de Trabajo para listado'!$A$151:$Z$151,0)),0)+IFERROR(INDEX('Hoja de Trabajo para listado'!$AB$155:$BA$1048576,MATCH($A456,'Hoja de Trabajo para listado'!$AB$155:$AB$1048576,0),MATCH((CUADRO!N$5&amp;$E456),'Hoja de Trabajo para listado'!$AB$151:$BA$151,0)),0)+IFERROR(INDEX('Hoja de Trabajo para listado'!$BC$155:$CB$1048576,MATCH($A456,'Hoja de Trabajo para listado'!$BC$155:$BC$1048576,0),MATCH((CUADRO!N$5&amp;$E456),'Hoja de Trabajo para listado'!$BC$151:$CB$151,0)),0)+IFERROR(INDEX('Hoja de Trabajo para listado'!$DE$153:$DG$274,MATCH($A456,'Hoja de Trabajo para listado'!$DE$153:$DE$1048576,0),MATCH((CUADRO!N$5&amp;$E456),'Hoja de Trabajo para listado'!$DE$151:$DG$151,0)),0)+IFERROR(INDEX('Hoja de Trabajo para listado'!$CD$155:$DC$1048576,MATCH($A456,'Hoja de Trabajo para listado'!$CD$155:$CD$1048576,0),MATCH((CUADRO!N$5&amp;$E456),'Hoja de Trabajo para listado'!$CD$151:$DC$151,0)),0)</f>
        <v>0</v>
      </c>
      <c r="O456" s="314">
        <f ca="1">+IFERROR(INDEX('Hoja de Trabajo para listado'!$A$155:$Z$1048576,MATCH($A456,'Hoja de Trabajo para listado'!$A$155:$A$1048576,0),MATCH((CUADRO!O$5&amp;$E456),'Hoja de Trabajo para listado'!$A$151:$Z$151,0)),0)+IFERROR(INDEX('Hoja de Trabajo para listado'!$AB$155:$BA$1048576,MATCH($A456,'Hoja de Trabajo para listado'!$AB$155:$AB$1048576,0),MATCH((CUADRO!O$5&amp;$E456),'Hoja de Trabajo para listado'!$AB$151:$BA$151,0)),0)+IFERROR(INDEX('Hoja de Trabajo para listado'!$BC$155:$CB$1048576,MATCH($A456,'Hoja de Trabajo para listado'!$BC$155:$BC$1048576,0),MATCH((CUADRO!O$5&amp;$E456),'Hoja de Trabajo para listado'!$BC$151:$CB$151,0)),0)+IFERROR(INDEX('Hoja de Trabajo para listado'!$DE$153:$DG$274,MATCH($A456,'Hoja de Trabajo para listado'!$DE$153:$DE$1048576,0),MATCH((CUADRO!O$5&amp;$E456),'Hoja de Trabajo para listado'!$DE$151:$DG$151,0)),0)+IFERROR(INDEX('Hoja de Trabajo para listado'!$CD$155:$DC$1048576,MATCH($A456,'Hoja de Trabajo para listado'!$CD$155:$CD$1048576,0),MATCH((CUADRO!O$5&amp;$E456),'Hoja de Trabajo para listado'!$CD$151:$DC$151,0)),0)</f>
        <v>0</v>
      </c>
      <c r="P456" s="314">
        <f ca="1">+IFERROR(INDEX('Hoja de Trabajo para listado'!$A$155:$Z$1048576,MATCH($A456,'Hoja de Trabajo para listado'!$A$155:$A$1048576,0),MATCH((CUADRO!P$5&amp;$E456),'Hoja de Trabajo para listado'!$A$151:$Z$151,0)),0)+IFERROR(INDEX('Hoja de Trabajo para listado'!$AB$155:$BA$1048576,MATCH($A456,'Hoja de Trabajo para listado'!$AB$155:$AB$1048576,0),MATCH((CUADRO!P$5&amp;$E456),'Hoja de Trabajo para listado'!$AB$151:$BA$151,0)),0)+IFERROR(INDEX('Hoja de Trabajo para listado'!$BC$155:$CB$1048576,MATCH($A456,'Hoja de Trabajo para listado'!$BC$155:$BC$1048576,0),MATCH((CUADRO!P$5&amp;$E456),'Hoja de Trabajo para listado'!$BC$151:$CB$151,0)),0)+IFERROR(INDEX('Hoja de Trabajo para listado'!$DE$153:$DG$274,MATCH($A456,'Hoja de Trabajo para listado'!$DE$153:$DE$1048576,0),MATCH((CUADRO!P$5&amp;$E456),'Hoja de Trabajo para listado'!$DE$151:$DG$151,0)),0)+IFERROR(INDEX('Hoja de Trabajo para listado'!$CD$155:$DC$1048576,MATCH($A456,'Hoja de Trabajo para listado'!$CD$155:$CD$1048576,0),MATCH((CUADRO!P$5&amp;$E456),'Hoja de Trabajo para listado'!$CD$151:$DC$151,0)),0)</f>
        <v>0</v>
      </c>
      <c r="Q456" s="314">
        <f ca="1">+IFERROR(INDEX('Hoja de Trabajo para listado'!$A$155:$Z$1048576,MATCH($A456,'Hoja de Trabajo para listado'!$A$155:$A$1048576,0),MATCH((CUADRO!Q$5&amp;$E456),'Hoja de Trabajo para listado'!$A$151:$Z$151,0)),0)+IFERROR(INDEX('Hoja de Trabajo para listado'!$AB$155:$BA$1048576,MATCH($A456,'Hoja de Trabajo para listado'!$AB$155:$AB$1048576,0),MATCH((CUADRO!Q$5&amp;$E456),'Hoja de Trabajo para listado'!$AB$151:$BA$151,0)),0)+IFERROR(INDEX('Hoja de Trabajo para listado'!$BC$155:$CB$1048576,MATCH($A456,'Hoja de Trabajo para listado'!$BC$155:$BC$1048576,0),MATCH((CUADRO!Q$5&amp;$E456),'Hoja de Trabajo para listado'!$BC$151:$CB$151,0)),0)+IFERROR(INDEX('Hoja de Trabajo para listado'!$DE$153:$DG$274,MATCH($A456,'Hoja de Trabajo para listado'!$DE$153:$DE$1048576,0),MATCH((CUADRO!Q$5&amp;$E456),'Hoja de Trabajo para listado'!$DE$151:$DG$151,0)),0)+IFERROR(INDEX('Hoja de Trabajo para listado'!$CD$155:$DC$1048576,MATCH($A456,'Hoja de Trabajo para listado'!$CD$155:$CD$1048576,0),MATCH((CUADRO!Q$5&amp;$E456),'Hoja de Trabajo para listado'!$CD$151:$DC$151,0)),0)</f>
        <v>0</v>
      </c>
      <c r="R456" s="314">
        <f t="shared" ca="1" si="14"/>
        <v>0</v>
      </c>
      <c r="S456" s="322"/>
      <c r="T456" s="314">
        <f ca="1">+T457</f>
        <v>0</v>
      </c>
      <c r="U456" s="313">
        <f t="shared" si="15"/>
        <v>1</v>
      </c>
      <c r="V456" s="319" t="str">
        <f>+VLOOKUP(A456,bd_lista!$A$3:$E$593,5,FALSE)</f>
        <v>Gobiernos Autonomos Municipales</v>
      </c>
      <c r="W456" s="425" t="str">
        <f>+V456</f>
        <v>Gobiernos Autonomos Municipales</v>
      </c>
    </row>
    <row r="457" spans="1:23" customFormat="1" ht="15" hidden="1" customHeight="1">
      <c r="A457" s="323">
        <v>1347</v>
      </c>
      <c r="B457" s="428"/>
      <c r="C457" s="318" t="str">
        <f>+VLOOKUP(A457,bd_lista!$A$3:$C$593,3,FALSE)</f>
        <v>Gobierno Autónomo Municipal de Shinahota</v>
      </c>
      <c r="D457" s="430"/>
      <c r="E457" s="347" t="s">
        <v>1419</v>
      </c>
      <c r="F457" s="314">
        <f ca="1">+IFERROR(INDEX('Hoja de Trabajo para listado'!$A$155:$Z$1048576,MATCH($A457,'Hoja de Trabajo para listado'!$A$155:$A$1048576,0),MATCH((CUADRO!F$5&amp;$E457),'Hoja de Trabajo para listado'!$A$151:$Z$151,0)),0)+IFERROR(INDEX('Hoja de Trabajo para listado'!$AB$155:$BA$1048576,MATCH($A457,'Hoja de Trabajo para listado'!$AB$155:$AB$1048576,0),MATCH((CUADRO!F$5&amp;$E457),'Hoja de Trabajo para listado'!$AB$151:$BA$151,0)),0)+IFERROR(INDEX('Hoja de Trabajo para listado'!$BC$155:$CB$1048576,MATCH($A457,'Hoja de Trabajo para listado'!$BC$155:$BC$1048576,0),MATCH((CUADRO!F$5&amp;$E457),'Hoja de Trabajo para listado'!$BC$151:$CB$151,0)),0)+IFERROR(INDEX('Hoja de Trabajo para listado'!$DE$153:$DG$274,MATCH($A457,'Hoja de Trabajo para listado'!$DE$153:$DE$1048576,0),MATCH((CUADRO!F$5&amp;$E457),'Hoja de Trabajo para listado'!$DE$151:$DG$151,0)),0)+IFERROR(INDEX('Hoja de Trabajo para listado'!$CD$155:$DC$1048576,MATCH($A457,'Hoja de Trabajo para listado'!$CD$155:$CD$1048576,0),MATCH((CUADRO!F$5&amp;$E457),'Hoja de Trabajo para listado'!$CD$151:$DC$151,0)),0)</f>
        <v>0</v>
      </c>
      <c r="G457" s="314">
        <f ca="1">+IFERROR(INDEX('Hoja de Trabajo para listado'!$A$155:$Z$1048576,MATCH($A457,'Hoja de Trabajo para listado'!$A$155:$A$1048576,0),MATCH((CUADRO!G$5&amp;$E457),'Hoja de Trabajo para listado'!$A$151:$Z$151,0)),0)+IFERROR(INDEX('Hoja de Trabajo para listado'!$AB$155:$BA$1048576,MATCH($A457,'Hoja de Trabajo para listado'!$AB$155:$AB$1048576,0),MATCH((CUADRO!G$5&amp;$E457),'Hoja de Trabajo para listado'!$AB$151:$BA$151,0)),0)+IFERROR(INDEX('Hoja de Trabajo para listado'!$BC$155:$CB$1048576,MATCH($A457,'Hoja de Trabajo para listado'!$BC$155:$BC$1048576,0),MATCH((CUADRO!G$5&amp;$E457),'Hoja de Trabajo para listado'!$BC$151:$CB$151,0)),0)+IFERROR(INDEX('Hoja de Trabajo para listado'!$DE$153:$DG$274,MATCH($A457,'Hoja de Trabajo para listado'!$DE$153:$DE$1048576,0),MATCH((CUADRO!G$5&amp;$E457),'Hoja de Trabajo para listado'!$DE$151:$DG$151,0)),0)+IFERROR(INDEX('Hoja de Trabajo para listado'!$CD$155:$DC$1048576,MATCH($A457,'Hoja de Trabajo para listado'!$CD$155:$CD$1048576,0),MATCH((CUADRO!G$5&amp;$E457),'Hoja de Trabajo para listado'!$CD$151:$DC$151,0)),0)</f>
        <v>0</v>
      </c>
      <c r="H457" s="314">
        <f ca="1">+IFERROR(INDEX('Hoja de Trabajo para listado'!$A$155:$Z$1048576,MATCH($A457,'Hoja de Trabajo para listado'!$A$155:$A$1048576,0),MATCH((CUADRO!H$5&amp;$E457),'Hoja de Trabajo para listado'!$A$151:$Z$151,0)),0)+IFERROR(INDEX('Hoja de Trabajo para listado'!$AB$155:$BA$1048576,MATCH($A457,'Hoja de Trabajo para listado'!$AB$155:$AB$1048576,0),MATCH((CUADRO!H$5&amp;$E457),'Hoja de Trabajo para listado'!$AB$151:$BA$151,0)),0)+IFERROR(INDEX('Hoja de Trabajo para listado'!$BC$155:$CB$1048576,MATCH($A457,'Hoja de Trabajo para listado'!$BC$155:$BC$1048576,0),MATCH((CUADRO!H$5&amp;$E457),'Hoja de Trabajo para listado'!$BC$151:$CB$151,0)),0)+IFERROR(INDEX('Hoja de Trabajo para listado'!$DE$153:$DG$274,MATCH($A457,'Hoja de Trabajo para listado'!$DE$153:$DE$1048576,0),MATCH((CUADRO!H$5&amp;$E457),'Hoja de Trabajo para listado'!$DE$151:$DG$151,0)),0)+IFERROR(INDEX('Hoja de Trabajo para listado'!$CD$155:$DC$1048576,MATCH($A457,'Hoja de Trabajo para listado'!$CD$155:$CD$1048576,0),MATCH((CUADRO!H$5&amp;$E457),'Hoja de Trabajo para listado'!$CD$151:$DC$151,0)),0)</f>
        <v>0</v>
      </c>
      <c r="I457" s="314">
        <f ca="1">+IFERROR(INDEX('Hoja de Trabajo para listado'!$A$155:$Z$1048576,MATCH($A457,'Hoja de Trabajo para listado'!$A$155:$A$1048576,0),MATCH((CUADRO!I$5&amp;$E457),'Hoja de Trabajo para listado'!$A$151:$Z$151,0)),0)+IFERROR(INDEX('Hoja de Trabajo para listado'!$AB$155:$BA$1048576,MATCH($A457,'Hoja de Trabajo para listado'!$AB$155:$AB$1048576,0),MATCH((CUADRO!I$5&amp;$E457),'Hoja de Trabajo para listado'!$AB$151:$BA$151,0)),0)+IFERROR(INDEX('Hoja de Trabajo para listado'!$BC$155:$CB$1048576,MATCH($A457,'Hoja de Trabajo para listado'!$BC$155:$BC$1048576,0),MATCH((CUADRO!I$5&amp;$E457),'Hoja de Trabajo para listado'!$BC$151:$CB$151,0)),0)+IFERROR(INDEX('Hoja de Trabajo para listado'!$DE$153:$DG$274,MATCH($A457,'Hoja de Trabajo para listado'!$DE$153:$DE$1048576,0),MATCH((CUADRO!I$5&amp;$E457),'Hoja de Trabajo para listado'!$DE$151:$DG$151,0)),0)+IFERROR(INDEX('Hoja de Trabajo para listado'!$CD$155:$DC$1048576,MATCH($A457,'Hoja de Trabajo para listado'!$CD$155:$CD$1048576,0),MATCH((CUADRO!I$5&amp;$E457),'Hoja de Trabajo para listado'!$CD$151:$DC$151,0)),0)</f>
        <v>0</v>
      </c>
      <c r="J457" s="314">
        <f ca="1">+IFERROR(INDEX('Hoja de Trabajo para listado'!$A$155:$Z$1048576,MATCH($A457,'Hoja de Trabajo para listado'!$A$155:$A$1048576,0),MATCH((CUADRO!J$5&amp;$E457),'Hoja de Trabajo para listado'!$A$151:$Z$151,0)),0)+IFERROR(INDEX('Hoja de Trabajo para listado'!$AB$155:$BA$1048576,MATCH($A457,'Hoja de Trabajo para listado'!$AB$155:$AB$1048576,0),MATCH((CUADRO!J$5&amp;$E457),'Hoja de Trabajo para listado'!$AB$151:$BA$151,0)),0)+IFERROR(INDEX('Hoja de Trabajo para listado'!$BC$155:$CB$1048576,MATCH($A457,'Hoja de Trabajo para listado'!$BC$155:$BC$1048576,0),MATCH((CUADRO!J$5&amp;$E457),'Hoja de Trabajo para listado'!$BC$151:$CB$151,0)),0)+IFERROR(INDEX('Hoja de Trabajo para listado'!$DE$153:$DG$274,MATCH($A457,'Hoja de Trabajo para listado'!$DE$153:$DE$1048576,0),MATCH((CUADRO!J$5&amp;$E457),'Hoja de Trabajo para listado'!$DE$151:$DG$151,0)),0)+IFERROR(INDEX('Hoja de Trabajo para listado'!$CD$155:$DC$1048576,MATCH($A457,'Hoja de Trabajo para listado'!$CD$155:$CD$1048576,0),MATCH((CUADRO!J$5&amp;$E457),'Hoja de Trabajo para listado'!$CD$151:$DC$151,0)),0)</f>
        <v>0</v>
      </c>
      <c r="K457" s="314">
        <f ca="1">+IFERROR(INDEX('Hoja de Trabajo para listado'!$A$155:$Z$1048576,MATCH($A457,'Hoja de Trabajo para listado'!$A$155:$A$1048576,0),MATCH((CUADRO!K$5&amp;$E457),'Hoja de Trabajo para listado'!$A$151:$Z$151,0)),0)+IFERROR(INDEX('Hoja de Trabajo para listado'!$AB$155:$BA$1048576,MATCH($A457,'Hoja de Trabajo para listado'!$AB$155:$AB$1048576,0),MATCH((CUADRO!K$5&amp;$E457),'Hoja de Trabajo para listado'!$AB$151:$BA$151,0)),0)+IFERROR(INDEX('Hoja de Trabajo para listado'!$BC$155:$CB$1048576,MATCH($A457,'Hoja de Trabajo para listado'!$BC$155:$BC$1048576,0),MATCH((CUADRO!K$5&amp;$E457),'Hoja de Trabajo para listado'!$BC$151:$CB$151,0)),0)+IFERROR(INDEX('Hoja de Trabajo para listado'!$DE$153:$DG$274,MATCH($A457,'Hoja de Trabajo para listado'!$DE$153:$DE$1048576,0),MATCH((CUADRO!K$5&amp;$E457),'Hoja de Trabajo para listado'!$DE$151:$DG$151,0)),0)+IFERROR(INDEX('Hoja de Trabajo para listado'!$CD$155:$DC$1048576,MATCH($A457,'Hoja de Trabajo para listado'!$CD$155:$CD$1048576,0),MATCH((CUADRO!K$5&amp;$E457),'Hoja de Trabajo para listado'!$CD$151:$DC$151,0)),0)</f>
        <v>0</v>
      </c>
      <c r="L457" s="314">
        <f ca="1">+IFERROR(INDEX('Hoja de Trabajo para listado'!$A$155:$Z$1048576,MATCH($A457,'Hoja de Trabajo para listado'!$A$155:$A$1048576,0),MATCH((CUADRO!L$5&amp;$E457),'Hoja de Trabajo para listado'!$A$151:$Z$151,0)),0)+IFERROR(INDEX('Hoja de Trabajo para listado'!$AB$155:$BA$1048576,MATCH($A457,'Hoja de Trabajo para listado'!$AB$155:$AB$1048576,0),MATCH((CUADRO!L$5&amp;$E457),'Hoja de Trabajo para listado'!$AB$151:$BA$151,0)),0)+IFERROR(INDEX('Hoja de Trabajo para listado'!$BC$155:$CB$1048576,MATCH($A457,'Hoja de Trabajo para listado'!$BC$155:$BC$1048576,0),MATCH((CUADRO!L$5&amp;$E457),'Hoja de Trabajo para listado'!$BC$151:$CB$151,0)),0)+IFERROR(INDEX('Hoja de Trabajo para listado'!$DE$153:$DG$274,MATCH($A457,'Hoja de Trabajo para listado'!$DE$153:$DE$1048576,0),MATCH((CUADRO!L$5&amp;$E457),'Hoja de Trabajo para listado'!$DE$151:$DG$151,0)),0)+IFERROR(INDEX('Hoja de Trabajo para listado'!$CD$155:$DC$1048576,MATCH($A457,'Hoja de Trabajo para listado'!$CD$155:$CD$1048576,0),MATCH((CUADRO!L$5&amp;$E457),'Hoja de Trabajo para listado'!$CD$151:$DC$151,0)),0)</f>
        <v>0</v>
      </c>
      <c r="M457" s="314">
        <f ca="1">+IFERROR(INDEX('Hoja de Trabajo para listado'!$A$155:$Z$1048576,MATCH($A457,'Hoja de Trabajo para listado'!$A$155:$A$1048576,0),MATCH((CUADRO!M$5&amp;$E457),'Hoja de Trabajo para listado'!$A$151:$Z$151,0)),0)+IFERROR(INDEX('Hoja de Trabajo para listado'!$AB$155:$BA$1048576,MATCH($A457,'Hoja de Trabajo para listado'!$AB$155:$AB$1048576,0),MATCH((CUADRO!M$5&amp;$E457),'Hoja de Trabajo para listado'!$AB$151:$BA$151,0)),0)+IFERROR(INDEX('Hoja de Trabajo para listado'!$BC$155:$CB$1048576,MATCH($A457,'Hoja de Trabajo para listado'!$BC$155:$BC$1048576,0),MATCH((CUADRO!M$5&amp;$E457),'Hoja de Trabajo para listado'!$BC$151:$CB$151,0)),0)+IFERROR(INDEX('Hoja de Trabajo para listado'!$DE$153:$DG$274,MATCH($A457,'Hoja de Trabajo para listado'!$DE$153:$DE$1048576,0),MATCH((CUADRO!M$5&amp;$E457),'Hoja de Trabajo para listado'!$DE$151:$DG$151,0)),0)+IFERROR(INDEX('Hoja de Trabajo para listado'!$CD$155:$DC$1048576,MATCH($A457,'Hoja de Trabajo para listado'!$CD$155:$CD$1048576,0),MATCH((CUADRO!M$5&amp;$E457),'Hoja de Trabajo para listado'!$CD$151:$DC$151,0)),0)</f>
        <v>0</v>
      </c>
      <c r="N457" s="314">
        <f ca="1">+IFERROR(INDEX('Hoja de Trabajo para listado'!$A$155:$Z$1048576,MATCH($A457,'Hoja de Trabajo para listado'!$A$155:$A$1048576,0),MATCH((CUADRO!N$5&amp;$E457),'Hoja de Trabajo para listado'!$A$151:$Z$151,0)),0)+IFERROR(INDEX('Hoja de Trabajo para listado'!$AB$155:$BA$1048576,MATCH($A457,'Hoja de Trabajo para listado'!$AB$155:$AB$1048576,0),MATCH((CUADRO!N$5&amp;$E457),'Hoja de Trabajo para listado'!$AB$151:$BA$151,0)),0)+IFERROR(INDEX('Hoja de Trabajo para listado'!$BC$155:$CB$1048576,MATCH($A457,'Hoja de Trabajo para listado'!$BC$155:$BC$1048576,0),MATCH((CUADRO!N$5&amp;$E457),'Hoja de Trabajo para listado'!$BC$151:$CB$151,0)),0)+IFERROR(INDEX('Hoja de Trabajo para listado'!$DE$153:$DG$274,MATCH($A457,'Hoja de Trabajo para listado'!$DE$153:$DE$1048576,0),MATCH((CUADRO!N$5&amp;$E457),'Hoja de Trabajo para listado'!$DE$151:$DG$151,0)),0)+IFERROR(INDEX('Hoja de Trabajo para listado'!$CD$155:$DC$1048576,MATCH($A457,'Hoja de Trabajo para listado'!$CD$155:$CD$1048576,0),MATCH((CUADRO!N$5&amp;$E457),'Hoja de Trabajo para listado'!$CD$151:$DC$151,0)),0)</f>
        <v>0</v>
      </c>
      <c r="O457" s="314">
        <f ca="1">+IFERROR(INDEX('Hoja de Trabajo para listado'!$A$155:$Z$1048576,MATCH($A457,'Hoja de Trabajo para listado'!$A$155:$A$1048576,0),MATCH((CUADRO!O$5&amp;$E457),'Hoja de Trabajo para listado'!$A$151:$Z$151,0)),0)+IFERROR(INDEX('Hoja de Trabajo para listado'!$AB$155:$BA$1048576,MATCH($A457,'Hoja de Trabajo para listado'!$AB$155:$AB$1048576,0),MATCH((CUADRO!O$5&amp;$E457),'Hoja de Trabajo para listado'!$AB$151:$BA$151,0)),0)+IFERROR(INDEX('Hoja de Trabajo para listado'!$BC$155:$CB$1048576,MATCH($A457,'Hoja de Trabajo para listado'!$BC$155:$BC$1048576,0),MATCH((CUADRO!O$5&amp;$E457),'Hoja de Trabajo para listado'!$BC$151:$CB$151,0)),0)+IFERROR(INDEX('Hoja de Trabajo para listado'!$DE$153:$DG$274,MATCH($A457,'Hoja de Trabajo para listado'!$DE$153:$DE$1048576,0),MATCH((CUADRO!O$5&amp;$E457),'Hoja de Trabajo para listado'!$DE$151:$DG$151,0)),0)+IFERROR(INDEX('Hoja de Trabajo para listado'!$CD$155:$DC$1048576,MATCH($A457,'Hoja de Trabajo para listado'!$CD$155:$CD$1048576,0),MATCH((CUADRO!O$5&amp;$E457),'Hoja de Trabajo para listado'!$CD$151:$DC$151,0)),0)</f>
        <v>0</v>
      </c>
      <c r="P457" s="314">
        <f ca="1">+IFERROR(INDEX('Hoja de Trabajo para listado'!$A$155:$Z$1048576,MATCH($A457,'Hoja de Trabajo para listado'!$A$155:$A$1048576,0),MATCH((CUADRO!P$5&amp;$E457),'Hoja de Trabajo para listado'!$A$151:$Z$151,0)),0)+IFERROR(INDEX('Hoja de Trabajo para listado'!$AB$155:$BA$1048576,MATCH($A457,'Hoja de Trabajo para listado'!$AB$155:$AB$1048576,0),MATCH((CUADRO!P$5&amp;$E457),'Hoja de Trabajo para listado'!$AB$151:$BA$151,0)),0)+IFERROR(INDEX('Hoja de Trabajo para listado'!$BC$155:$CB$1048576,MATCH($A457,'Hoja de Trabajo para listado'!$BC$155:$BC$1048576,0),MATCH((CUADRO!P$5&amp;$E457),'Hoja de Trabajo para listado'!$BC$151:$CB$151,0)),0)+IFERROR(INDEX('Hoja de Trabajo para listado'!$DE$153:$DG$274,MATCH($A457,'Hoja de Trabajo para listado'!$DE$153:$DE$1048576,0),MATCH((CUADRO!P$5&amp;$E457),'Hoja de Trabajo para listado'!$DE$151:$DG$151,0)),0)+IFERROR(INDEX('Hoja de Trabajo para listado'!$CD$155:$DC$1048576,MATCH($A457,'Hoja de Trabajo para listado'!$CD$155:$CD$1048576,0),MATCH((CUADRO!P$5&amp;$E457),'Hoja de Trabajo para listado'!$CD$151:$DC$151,0)),0)</f>
        <v>0</v>
      </c>
      <c r="Q457" s="314">
        <f ca="1">+IFERROR(INDEX('Hoja de Trabajo para listado'!$A$155:$Z$1048576,MATCH($A457,'Hoja de Trabajo para listado'!$A$155:$A$1048576,0),MATCH((CUADRO!Q$5&amp;$E457),'Hoja de Trabajo para listado'!$A$151:$Z$151,0)),0)+IFERROR(INDEX('Hoja de Trabajo para listado'!$AB$155:$BA$1048576,MATCH($A457,'Hoja de Trabajo para listado'!$AB$155:$AB$1048576,0),MATCH((CUADRO!Q$5&amp;$E457),'Hoja de Trabajo para listado'!$AB$151:$BA$151,0)),0)+IFERROR(INDEX('Hoja de Trabajo para listado'!$BC$155:$CB$1048576,MATCH($A457,'Hoja de Trabajo para listado'!$BC$155:$BC$1048576,0),MATCH((CUADRO!Q$5&amp;$E457),'Hoja de Trabajo para listado'!$BC$151:$CB$151,0)),0)+IFERROR(INDEX('Hoja de Trabajo para listado'!$DE$153:$DG$274,MATCH($A457,'Hoja de Trabajo para listado'!$DE$153:$DE$1048576,0),MATCH((CUADRO!Q$5&amp;$E457),'Hoja de Trabajo para listado'!$DE$151:$DG$151,0)),0)+IFERROR(INDEX('Hoja de Trabajo para listado'!$CD$155:$DC$1048576,MATCH($A457,'Hoja de Trabajo para listado'!$CD$155:$CD$1048576,0),MATCH((CUADRO!Q$5&amp;$E457),'Hoja de Trabajo para listado'!$CD$151:$DC$151,0)),0)</f>
        <v>0</v>
      </c>
      <c r="R457" s="314">
        <f t="shared" ca="1" si="14"/>
        <v>0</v>
      </c>
      <c r="S457" s="322">
        <f ca="1">+R456+R457</f>
        <v>0</v>
      </c>
      <c r="T457" s="314">
        <f ca="1">+S457</f>
        <v>0</v>
      </c>
      <c r="U457" s="313">
        <f t="shared" si="15"/>
        <v>2</v>
      </c>
      <c r="V457" s="319" t="str">
        <f>+VLOOKUP(A457,bd_lista!$A$3:$E$593,5,FALSE)</f>
        <v>Gobiernos Autonomos Municipales</v>
      </c>
      <c r="W457" s="426"/>
    </row>
    <row r="458" spans="1:23" customFormat="1" ht="15" hidden="1" customHeight="1">
      <c r="A458" s="323">
        <v>1401</v>
      </c>
      <c r="B458" s="427">
        <f>+A458</f>
        <v>1401</v>
      </c>
      <c r="C458" s="318" t="str">
        <f>+VLOOKUP(A458,bd_lista!$A$3:$C$593,3,FALSE)</f>
        <v>Gobierno Autónomo Municipal de Oruro</v>
      </c>
      <c r="D458" s="429" t="str">
        <f>+C458</f>
        <v>Gobierno Autónomo Municipal de Oruro</v>
      </c>
      <c r="E458" s="346" t="s">
        <v>1418</v>
      </c>
      <c r="F458" s="314">
        <f ca="1">+IFERROR(INDEX('Hoja de Trabajo para listado'!$A$155:$Z$1048576,MATCH($A458,'Hoja de Trabajo para listado'!$A$155:$A$1048576,0),MATCH((CUADRO!F$5&amp;$E458),'Hoja de Trabajo para listado'!$A$151:$Z$151,0)),0)+IFERROR(INDEX('Hoja de Trabajo para listado'!$AB$155:$BA$1048576,MATCH($A458,'Hoja de Trabajo para listado'!$AB$155:$AB$1048576,0),MATCH((CUADRO!F$5&amp;$E458),'Hoja de Trabajo para listado'!$AB$151:$BA$151,0)),0)+IFERROR(INDEX('Hoja de Trabajo para listado'!$BC$155:$CB$1048576,MATCH($A458,'Hoja de Trabajo para listado'!$BC$155:$BC$1048576,0),MATCH((CUADRO!F$5&amp;$E458),'Hoja de Trabajo para listado'!$BC$151:$CB$151,0)),0)+IFERROR(INDEX('Hoja de Trabajo para listado'!$DE$153:$DG$274,MATCH($A458,'Hoja de Trabajo para listado'!$DE$153:$DE$1048576,0),MATCH((CUADRO!F$5&amp;$E458),'Hoja de Trabajo para listado'!$DE$151:$DG$151,0)),0)+IFERROR(INDEX('Hoja de Trabajo para listado'!$CD$155:$DC$1048576,MATCH($A458,'Hoja de Trabajo para listado'!$CD$155:$CD$1048576,0),MATCH((CUADRO!F$5&amp;$E458),'Hoja de Trabajo para listado'!$CD$151:$DC$151,0)),0)</f>
        <v>0</v>
      </c>
      <c r="G458" s="314">
        <f ca="1">+IFERROR(INDEX('Hoja de Trabajo para listado'!$A$155:$Z$1048576,MATCH($A458,'Hoja de Trabajo para listado'!$A$155:$A$1048576,0),MATCH((CUADRO!G$5&amp;$E458),'Hoja de Trabajo para listado'!$A$151:$Z$151,0)),0)+IFERROR(INDEX('Hoja de Trabajo para listado'!$AB$155:$BA$1048576,MATCH($A458,'Hoja de Trabajo para listado'!$AB$155:$AB$1048576,0),MATCH((CUADRO!G$5&amp;$E458),'Hoja de Trabajo para listado'!$AB$151:$BA$151,0)),0)+IFERROR(INDEX('Hoja de Trabajo para listado'!$BC$155:$CB$1048576,MATCH($A458,'Hoja de Trabajo para listado'!$BC$155:$BC$1048576,0),MATCH((CUADRO!G$5&amp;$E458),'Hoja de Trabajo para listado'!$BC$151:$CB$151,0)),0)+IFERROR(INDEX('Hoja de Trabajo para listado'!$DE$153:$DG$274,MATCH($A458,'Hoja de Trabajo para listado'!$DE$153:$DE$1048576,0),MATCH((CUADRO!G$5&amp;$E458),'Hoja de Trabajo para listado'!$DE$151:$DG$151,0)),0)+IFERROR(INDEX('Hoja de Trabajo para listado'!$CD$155:$DC$1048576,MATCH($A458,'Hoja de Trabajo para listado'!$CD$155:$CD$1048576,0),MATCH((CUADRO!G$5&amp;$E458),'Hoja de Trabajo para listado'!$CD$151:$DC$151,0)),0)</f>
        <v>0</v>
      </c>
      <c r="H458" s="314">
        <f ca="1">+IFERROR(INDEX('Hoja de Trabajo para listado'!$A$155:$Z$1048576,MATCH($A458,'Hoja de Trabajo para listado'!$A$155:$A$1048576,0),MATCH((CUADRO!H$5&amp;$E458),'Hoja de Trabajo para listado'!$A$151:$Z$151,0)),0)+IFERROR(INDEX('Hoja de Trabajo para listado'!$AB$155:$BA$1048576,MATCH($A458,'Hoja de Trabajo para listado'!$AB$155:$AB$1048576,0),MATCH((CUADRO!H$5&amp;$E458),'Hoja de Trabajo para listado'!$AB$151:$BA$151,0)),0)+IFERROR(INDEX('Hoja de Trabajo para listado'!$BC$155:$CB$1048576,MATCH($A458,'Hoja de Trabajo para listado'!$BC$155:$BC$1048576,0),MATCH((CUADRO!H$5&amp;$E458),'Hoja de Trabajo para listado'!$BC$151:$CB$151,0)),0)+IFERROR(INDEX('Hoja de Trabajo para listado'!$DE$153:$DG$274,MATCH($A458,'Hoja de Trabajo para listado'!$DE$153:$DE$1048576,0),MATCH((CUADRO!H$5&amp;$E458),'Hoja de Trabajo para listado'!$DE$151:$DG$151,0)),0)+IFERROR(INDEX('Hoja de Trabajo para listado'!$CD$155:$DC$1048576,MATCH($A458,'Hoja de Trabajo para listado'!$CD$155:$CD$1048576,0),MATCH((CUADRO!H$5&amp;$E458),'Hoja de Trabajo para listado'!$CD$151:$DC$151,0)),0)</f>
        <v>0</v>
      </c>
      <c r="I458" s="314">
        <f ca="1">+IFERROR(INDEX('Hoja de Trabajo para listado'!$A$155:$Z$1048576,MATCH($A458,'Hoja de Trabajo para listado'!$A$155:$A$1048576,0),MATCH((CUADRO!I$5&amp;$E458),'Hoja de Trabajo para listado'!$A$151:$Z$151,0)),0)+IFERROR(INDEX('Hoja de Trabajo para listado'!$AB$155:$BA$1048576,MATCH($A458,'Hoja de Trabajo para listado'!$AB$155:$AB$1048576,0),MATCH((CUADRO!I$5&amp;$E458),'Hoja de Trabajo para listado'!$AB$151:$BA$151,0)),0)+IFERROR(INDEX('Hoja de Trabajo para listado'!$BC$155:$CB$1048576,MATCH($A458,'Hoja de Trabajo para listado'!$BC$155:$BC$1048576,0),MATCH((CUADRO!I$5&amp;$E458),'Hoja de Trabajo para listado'!$BC$151:$CB$151,0)),0)+IFERROR(INDEX('Hoja de Trabajo para listado'!$DE$153:$DG$274,MATCH($A458,'Hoja de Trabajo para listado'!$DE$153:$DE$1048576,0),MATCH((CUADRO!I$5&amp;$E458),'Hoja de Trabajo para listado'!$DE$151:$DG$151,0)),0)+IFERROR(INDEX('Hoja de Trabajo para listado'!$CD$155:$DC$1048576,MATCH($A458,'Hoja de Trabajo para listado'!$CD$155:$CD$1048576,0),MATCH((CUADRO!I$5&amp;$E458),'Hoja de Trabajo para listado'!$CD$151:$DC$151,0)),0)</f>
        <v>0</v>
      </c>
      <c r="J458" s="314">
        <f ca="1">+IFERROR(INDEX('Hoja de Trabajo para listado'!$A$155:$Z$1048576,MATCH($A458,'Hoja de Trabajo para listado'!$A$155:$A$1048576,0),MATCH((CUADRO!J$5&amp;$E458),'Hoja de Trabajo para listado'!$A$151:$Z$151,0)),0)+IFERROR(INDEX('Hoja de Trabajo para listado'!$AB$155:$BA$1048576,MATCH($A458,'Hoja de Trabajo para listado'!$AB$155:$AB$1048576,0),MATCH((CUADRO!J$5&amp;$E458),'Hoja de Trabajo para listado'!$AB$151:$BA$151,0)),0)+IFERROR(INDEX('Hoja de Trabajo para listado'!$BC$155:$CB$1048576,MATCH($A458,'Hoja de Trabajo para listado'!$BC$155:$BC$1048576,0),MATCH((CUADRO!J$5&amp;$E458),'Hoja de Trabajo para listado'!$BC$151:$CB$151,0)),0)+IFERROR(INDEX('Hoja de Trabajo para listado'!$DE$153:$DG$274,MATCH($A458,'Hoja de Trabajo para listado'!$DE$153:$DE$1048576,0),MATCH((CUADRO!J$5&amp;$E458),'Hoja de Trabajo para listado'!$DE$151:$DG$151,0)),0)+IFERROR(INDEX('Hoja de Trabajo para listado'!$CD$155:$DC$1048576,MATCH($A458,'Hoja de Trabajo para listado'!$CD$155:$CD$1048576,0),MATCH((CUADRO!J$5&amp;$E458),'Hoja de Trabajo para listado'!$CD$151:$DC$151,0)),0)</f>
        <v>0</v>
      </c>
      <c r="K458" s="314">
        <f ca="1">+IFERROR(INDEX('Hoja de Trabajo para listado'!$A$155:$Z$1048576,MATCH($A458,'Hoja de Trabajo para listado'!$A$155:$A$1048576,0),MATCH((CUADRO!K$5&amp;$E458),'Hoja de Trabajo para listado'!$A$151:$Z$151,0)),0)+IFERROR(INDEX('Hoja de Trabajo para listado'!$AB$155:$BA$1048576,MATCH($A458,'Hoja de Trabajo para listado'!$AB$155:$AB$1048576,0),MATCH((CUADRO!K$5&amp;$E458),'Hoja de Trabajo para listado'!$AB$151:$BA$151,0)),0)+IFERROR(INDEX('Hoja de Trabajo para listado'!$BC$155:$CB$1048576,MATCH($A458,'Hoja de Trabajo para listado'!$BC$155:$BC$1048576,0),MATCH((CUADRO!K$5&amp;$E458),'Hoja de Trabajo para listado'!$BC$151:$CB$151,0)),0)+IFERROR(INDEX('Hoja de Trabajo para listado'!$DE$153:$DG$274,MATCH($A458,'Hoja de Trabajo para listado'!$DE$153:$DE$1048576,0),MATCH((CUADRO!K$5&amp;$E458),'Hoja de Trabajo para listado'!$DE$151:$DG$151,0)),0)+IFERROR(INDEX('Hoja de Trabajo para listado'!$CD$155:$DC$1048576,MATCH($A458,'Hoja de Trabajo para listado'!$CD$155:$CD$1048576,0),MATCH((CUADRO!K$5&amp;$E458),'Hoja de Trabajo para listado'!$CD$151:$DC$151,0)),0)</f>
        <v>0</v>
      </c>
      <c r="L458" s="314">
        <f ca="1">+IFERROR(INDEX('Hoja de Trabajo para listado'!$A$155:$Z$1048576,MATCH($A458,'Hoja de Trabajo para listado'!$A$155:$A$1048576,0),MATCH((CUADRO!L$5&amp;$E458),'Hoja de Trabajo para listado'!$A$151:$Z$151,0)),0)+IFERROR(INDEX('Hoja de Trabajo para listado'!$AB$155:$BA$1048576,MATCH($A458,'Hoja de Trabajo para listado'!$AB$155:$AB$1048576,0),MATCH((CUADRO!L$5&amp;$E458),'Hoja de Trabajo para listado'!$AB$151:$BA$151,0)),0)+IFERROR(INDEX('Hoja de Trabajo para listado'!$BC$155:$CB$1048576,MATCH($A458,'Hoja de Trabajo para listado'!$BC$155:$BC$1048576,0),MATCH((CUADRO!L$5&amp;$E458),'Hoja de Trabajo para listado'!$BC$151:$CB$151,0)),0)+IFERROR(INDEX('Hoja de Trabajo para listado'!$DE$153:$DG$274,MATCH($A458,'Hoja de Trabajo para listado'!$DE$153:$DE$1048576,0),MATCH((CUADRO!L$5&amp;$E458),'Hoja de Trabajo para listado'!$DE$151:$DG$151,0)),0)+IFERROR(INDEX('Hoja de Trabajo para listado'!$CD$155:$DC$1048576,MATCH($A458,'Hoja de Trabajo para listado'!$CD$155:$CD$1048576,0),MATCH((CUADRO!L$5&amp;$E458),'Hoja de Trabajo para listado'!$CD$151:$DC$151,0)),0)</f>
        <v>0</v>
      </c>
      <c r="M458" s="314">
        <f ca="1">+IFERROR(INDEX('Hoja de Trabajo para listado'!$A$155:$Z$1048576,MATCH($A458,'Hoja de Trabajo para listado'!$A$155:$A$1048576,0),MATCH((CUADRO!M$5&amp;$E458),'Hoja de Trabajo para listado'!$A$151:$Z$151,0)),0)+IFERROR(INDEX('Hoja de Trabajo para listado'!$AB$155:$BA$1048576,MATCH($A458,'Hoja de Trabajo para listado'!$AB$155:$AB$1048576,0),MATCH((CUADRO!M$5&amp;$E458),'Hoja de Trabajo para listado'!$AB$151:$BA$151,0)),0)+IFERROR(INDEX('Hoja de Trabajo para listado'!$BC$155:$CB$1048576,MATCH($A458,'Hoja de Trabajo para listado'!$BC$155:$BC$1048576,0),MATCH((CUADRO!M$5&amp;$E458),'Hoja de Trabajo para listado'!$BC$151:$CB$151,0)),0)+IFERROR(INDEX('Hoja de Trabajo para listado'!$DE$153:$DG$274,MATCH($A458,'Hoja de Trabajo para listado'!$DE$153:$DE$1048576,0),MATCH((CUADRO!M$5&amp;$E458),'Hoja de Trabajo para listado'!$DE$151:$DG$151,0)),0)+IFERROR(INDEX('Hoja de Trabajo para listado'!$CD$155:$DC$1048576,MATCH($A458,'Hoja de Trabajo para listado'!$CD$155:$CD$1048576,0),MATCH((CUADRO!M$5&amp;$E458),'Hoja de Trabajo para listado'!$CD$151:$DC$151,0)),0)</f>
        <v>0</v>
      </c>
      <c r="N458" s="314">
        <f ca="1">+IFERROR(INDEX('Hoja de Trabajo para listado'!$A$155:$Z$1048576,MATCH($A458,'Hoja de Trabajo para listado'!$A$155:$A$1048576,0),MATCH((CUADRO!N$5&amp;$E458),'Hoja de Trabajo para listado'!$A$151:$Z$151,0)),0)+IFERROR(INDEX('Hoja de Trabajo para listado'!$AB$155:$BA$1048576,MATCH($A458,'Hoja de Trabajo para listado'!$AB$155:$AB$1048576,0),MATCH((CUADRO!N$5&amp;$E458),'Hoja de Trabajo para listado'!$AB$151:$BA$151,0)),0)+IFERROR(INDEX('Hoja de Trabajo para listado'!$BC$155:$CB$1048576,MATCH($A458,'Hoja de Trabajo para listado'!$BC$155:$BC$1048576,0),MATCH((CUADRO!N$5&amp;$E458),'Hoja de Trabajo para listado'!$BC$151:$CB$151,0)),0)+IFERROR(INDEX('Hoja de Trabajo para listado'!$DE$153:$DG$274,MATCH($A458,'Hoja de Trabajo para listado'!$DE$153:$DE$1048576,0),MATCH((CUADRO!N$5&amp;$E458),'Hoja de Trabajo para listado'!$DE$151:$DG$151,0)),0)+IFERROR(INDEX('Hoja de Trabajo para listado'!$CD$155:$DC$1048576,MATCH($A458,'Hoja de Trabajo para listado'!$CD$155:$CD$1048576,0),MATCH((CUADRO!N$5&amp;$E458),'Hoja de Trabajo para listado'!$CD$151:$DC$151,0)),0)</f>
        <v>0</v>
      </c>
      <c r="O458" s="314">
        <f ca="1">+IFERROR(INDEX('Hoja de Trabajo para listado'!$A$155:$Z$1048576,MATCH($A458,'Hoja de Trabajo para listado'!$A$155:$A$1048576,0),MATCH((CUADRO!O$5&amp;$E458),'Hoja de Trabajo para listado'!$A$151:$Z$151,0)),0)+IFERROR(INDEX('Hoja de Trabajo para listado'!$AB$155:$BA$1048576,MATCH($A458,'Hoja de Trabajo para listado'!$AB$155:$AB$1048576,0),MATCH((CUADRO!O$5&amp;$E458),'Hoja de Trabajo para listado'!$AB$151:$BA$151,0)),0)+IFERROR(INDEX('Hoja de Trabajo para listado'!$BC$155:$CB$1048576,MATCH($A458,'Hoja de Trabajo para listado'!$BC$155:$BC$1048576,0),MATCH((CUADRO!O$5&amp;$E458),'Hoja de Trabajo para listado'!$BC$151:$CB$151,0)),0)+IFERROR(INDEX('Hoja de Trabajo para listado'!$DE$153:$DG$274,MATCH($A458,'Hoja de Trabajo para listado'!$DE$153:$DE$1048576,0),MATCH((CUADRO!O$5&amp;$E458),'Hoja de Trabajo para listado'!$DE$151:$DG$151,0)),0)+IFERROR(INDEX('Hoja de Trabajo para listado'!$CD$155:$DC$1048576,MATCH($A458,'Hoja de Trabajo para listado'!$CD$155:$CD$1048576,0),MATCH((CUADRO!O$5&amp;$E458),'Hoja de Trabajo para listado'!$CD$151:$DC$151,0)),0)</f>
        <v>0</v>
      </c>
      <c r="P458" s="314">
        <f ca="1">+IFERROR(INDEX('Hoja de Trabajo para listado'!$A$155:$Z$1048576,MATCH($A458,'Hoja de Trabajo para listado'!$A$155:$A$1048576,0),MATCH((CUADRO!P$5&amp;$E458),'Hoja de Trabajo para listado'!$A$151:$Z$151,0)),0)+IFERROR(INDEX('Hoja de Trabajo para listado'!$AB$155:$BA$1048576,MATCH($A458,'Hoja de Trabajo para listado'!$AB$155:$AB$1048576,0),MATCH((CUADRO!P$5&amp;$E458),'Hoja de Trabajo para listado'!$AB$151:$BA$151,0)),0)+IFERROR(INDEX('Hoja de Trabajo para listado'!$BC$155:$CB$1048576,MATCH($A458,'Hoja de Trabajo para listado'!$BC$155:$BC$1048576,0),MATCH((CUADRO!P$5&amp;$E458),'Hoja de Trabajo para listado'!$BC$151:$CB$151,0)),0)+IFERROR(INDEX('Hoja de Trabajo para listado'!$DE$153:$DG$274,MATCH($A458,'Hoja de Trabajo para listado'!$DE$153:$DE$1048576,0),MATCH((CUADRO!P$5&amp;$E458),'Hoja de Trabajo para listado'!$DE$151:$DG$151,0)),0)+IFERROR(INDEX('Hoja de Trabajo para listado'!$CD$155:$DC$1048576,MATCH($A458,'Hoja de Trabajo para listado'!$CD$155:$CD$1048576,0),MATCH((CUADRO!P$5&amp;$E458),'Hoja de Trabajo para listado'!$CD$151:$DC$151,0)),0)</f>
        <v>0</v>
      </c>
      <c r="Q458" s="314">
        <f ca="1">+IFERROR(INDEX('Hoja de Trabajo para listado'!$A$155:$Z$1048576,MATCH($A458,'Hoja de Trabajo para listado'!$A$155:$A$1048576,0),MATCH((CUADRO!Q$5&amp;$E458),'Hoja de Trabajo para listado'!$A$151:$Z$151,0)),0)+IFERROR(INDEX('Hoja de Trabajo para listado'!$AB$155:$BA$1048576,MATCH($A458,'Hoja de Trabajo para listado'!$AB$155:$AB$1048576,0),MATCH((CUADRO!Q$5&amp;$E458),'Hoja de Trabajo para listado'!$AB$151:$BA$151,0)),0)+IFERROR(INDEX('Hoja de Trabajo para listado'!$BC$155:$CB$1048576,MATCH($A458,'Hoja de Trabajo para listado'!$BC$155:$BC$1048576,0),MATCH((CUADRO!Q$5&amp;$E458),'Hoja de Trabajo para listado'!$BC$151:$CB$151,0)),0)+IFERROR(INDEX('Hoja de Trabajo para listado'!$DE$153:$DG$274,MATCH($A458,'Hoja de Trabajo para listado'!$DE$153:$DE$1048576,0),MATCH((CUADRO!Q$5&amp;$E458),'Hoja de Trabajo para listado'!$DE$151:$DG$151,0)),0)+IFERROR(INDEX('Hoja de Trabajo para listado'!$CD$155:$DC$1048576,MATCH($A458,'Hoja de Trabajo para listado'!$CD$155:$CD$1048576,0),MATCH((CUADRO!Q$5&amp;$E458),'Hoja de Trabajo para listado'!$CD$151:$DC$151,0)),0)</f>
        <v>0</v>
      </c>
      <c r="R458" s="314">
        <f t="shared" ca="1" si="14"/>
        <v>0</v>
      </c>
      <c r="S458" s="322"/>
      <c r="T458" s="314">
        <f ca="1">+T459</f>
        <v>0</v>
      </c>
      <c r="U458" s="313">
        <f t="shared" si="15"/>
        <v>1</v>
      </c>
      <c r="V458" s="319" t="str">
        <f>+VLOOKUP(A458,bd_lista!$A$3:$E$593,5,FALSE)</f>
        <v>Gobiernos Autonomos Municipales</v>
      </c>
      <c r="W458" s="425" t="str">
        <f>+V458</f>
        <v>Gobiernos Autonomos Municipales</v>
      </c>
    </row>
    <row r="459" spans="1:23" customFormat="1" ht="15" hidden="1" customHeight="1">
      <c r="A459" s="323">
        <v>1401</v>
      </c>
      <c r="B459" s="428"/>
      <c r="C459" s="318" t="str">
        <f>+VLOOKUP(A459,bd_lista!$A$3:$C$593,3,FALSE)</f>
        <v>Gobierno Autónomo Municipal de Oruro</v>
      </c>
      <c r="D459" s="430"/>
      <c r="E459" s="347" t="s">
        <v>1419</v>
      </c>
      <c r="F459" s="314">
        <f ca="1">+IFERROR(INDEX('Hoja de Trabajo para listado'!$A$155:$Z$1048576,MATCH($A459,'Hoja de Trabajo para listado'!$A$155:$A$1048576,0),MATCH((CUADRO!F$5&amp;$E459),'Hoja de Trabajo para listado'!$A$151:$Z$151,0)),0)+IFERROR(INDEX('Hoja de Trabajo para listado'!$AB$155:$BA$1048576,MATCH($A459,'Hoja de Trabajo para listado'!$AB$155:$AB$1048576,0),MATCH((CUADRO!F$5&amp;$E459),'Hoja de Trabajo para listado'!$AB$151:$BA$151,0)),0)+IFERROR(INDEX('Hoja de Trabajo para listado'!$BC$155:$CB$1048576,MATCH($A459,'Hoja de Trabajo para listado'!$BC$155:$BC$1048576,0),MATCH((CUADRO!F$5&amp;$E459),'Hoja de Trabajo para listado'!$BC$151:$CB$151,0)),0)+IFERROR(INDEX('Hoja de Trabajo para listado'!$DE$153:$DG$274,MATCH($A459,'Hoja de Trabajo para listado'!$DE$153:$DE$1048576,0),MATCH((CUADRO!F$5&amp;$E459),'Hoja de Trabajo para listado'!$DE$151:$DG$151,0)),0)+IFERROR(INDEX('Hoja de Trabajo para listado'!$CD$155:$DC$1048576,MATCH($A459,'Hoja de Trabajo para listado'!$CD$155:$CD$1048576,0),MATCH((CUADRO!F$5&amp;$E459),'Hoja de Trabajo para listado'!$CD$151:$DC$151,0)),0)</f>
        <v>0</v>
      </c>
      <c r="G459" s="314">
        <f ca="1">+IFERROR(INDEX('Hoja de Trabajo para listado'!$A$155:$Z$1048576,MATCH($A459,'Hoja de Trabajo para listado'!$A$155:$A$1048576,0),MATCH((CUADRO!G$5&amp;$E459),'Hoja de Trabajo para listado'!$A$151:$Z$151,0)),0)+IFERROR(INDEX('Hoja de Trabajo para listado'!$AB$155:$BA$1048576,MATCH($A459,'Hoja de Trabajo para listado'!$AB$155:$AB$1048576,0),MATCH((CUADRO!G$5&amp;$E459),'Hoja de Trabajo para listado'!$AB$151:$BA$151,0)),0)+IFERROR(INDEX('Hoja de Trabajo para listado'!$BC$155:$CB$1048576,MATCH($A459,'Hoja de Trabajo para listado'!$BC$155:$BC$1048576,0),MATCH((CUADRO!G$5&amp;$E459),'Hoja de Trabajo para listado'!$BC$151:$CB$151,0)),0)+IFERROR(INDEX('Hoja de Trabajo para listado'!$DE$153:$DG$274,MATCH($A459,'Hoja de Trabajo para listado'!$DE$153:$DE$1048576,0),MATCH((CUADRO!G$5&amp;$E459),'Hoja de Trabajo para listado'!$DE$151:$DG$151,0)),0)+IFERROR(INDEX('Hoja de Trabajo para listado'!$CD$155:$DC$1048576,MATCH($A459,'Hoja de Trabajo para listado'!$CD$155:$CD$1048576,0),MATCH((CUADRO!G$5&amp;$E459),'Hoja de Trabajo para listado'!$CD$151:$DC$151,0)),0)</f>
        <v>0</v>
      </c>
      <c r="H459" s="314">
        <f ca="1">+IFERROR(INDEX('Hoja de Trabajo para listado'!$A$155:$Z$1048576,MATCH($A459,'Hoja de Trabajo para listado'!$A$155:$A$1048576,0),MATCH((CUADRO!H$5&amp;$E459),'Hoja de Trabajo para listado'!$A$151:$Z$151,0)),0)+IFERROR(INDEX('Hoja de Trabajo para listado'!$AB$155:$BA$1048576,MATCH($A459,'Hoja de Trabajo para listado'!$AB$155:$AB$1048576,0),MATCH((CUADRO!H$5&amp;$E459),'Hoja de Trabajo para listado'!$AB$151:$BA$151,0)),0)+IFERROR(INDEX('Hoja de Trabajo para listado'!$BC$155:$CB$1048576,MATCH($A459,'Hoja de Trabajo para listado'!$BC$155:$BC$1048576,0),MATCH((CUADRO!H$5&amp;$E459),'Hoja de Trabajo para listado'!$BC$151:$CB$151,0)),0)+IFERROR(INDEX('Hoja de Trabajo para listado'!$DE$153:$DG$274,MATCH($A459,'Hoja de Trabajo para listado'!$DE$153:$DE$1048576,0),MATCH((CUADRO!H$5&amp;$E459),'Hoja de Trabajo para listado'!$DE$151:$DG$151,0)),0)+IFERROR(INDEX('Hoja de Trabajo para listado'!$CD$155:$DC$1048576,MATCH($A459,'Hoja de Trabajo para listado'!$CD$155:$CD$1048576,0),MATCH((CUADRO!H$5&amp;$E459),'Hoja de Trabajo para listado'!$CD$151:$DC$151,0)),0)</f>
        <v>0</v>
      </c>
      <c r="I459" s="314">
        <f ca="1">+IFERROR(INDEX('Hoja de Trabajo para listado'!$A$155:$Z$1048576,MATCH($A459,'Hoja de Trabajo para listado'!$A$155:$A$1048576,0),MATCH((CUADRO!I$5&amp;$E459),'Hoja de Trabajo para listado'!$A$151:$Z$151,0)),0)+IFERROR(INDEX('Hoja de Trabajo para listado'!$AB$155:$BA$1048576,MATCH($A459,'Hoja de Trabajo para listado'!$AB$155:$AB$1048576,0),MATCH((CUADRO!I$5&amp;$E459),'Hoja de Trabajo para listado'!$AB$151:$BA$151,0)),0)+IFERROR(INDEX('Hoja de Trabajo para listado'!$BC$155:$CB$1048576,MATCH($A459,'Hoja de Trabajo para listado'!$BC$155:$BC$1048576,0),MATCH((CUADRO!I$5&amp;$E459),'Hoja de Trabajo para listado'!$BC$151:$CB$151,0)),0)+IFERROR(INDEX('Hoja de Trabajo para listado'!$DE$153:$DG$274,MATCH($A459,'Hoja de Trabajo para listado'!$DE$153:$DE$1048576,0),MATCH((CUADRO!I$5&amp;$E459),'Hoja de Trabajo para listado'!$DE$151:$DG$151,0)),0)+IFERROR(INDEX('Hoja de Trabajo para listado'!$CD$155:$DC$1048576,MATCH($A459,'Hoja de Trabajo para listado'!$CD$155:$CD$1048576,0),MATCH((CUADRO!I$5&amp;$E459),'Hoja de Trabajo para listado'!$CD$151:$DC$151,0)),0)</f>
        <v>0</v>
      </c>
      <c r="J459" s="314">
        <f ca="1">+IFERROR(INDEX('Hoja de Trabajo para listado'!$A$155:$Z$1048576,MATCH($A459,'Hoja de Trabajo para listado'!$A$155:$A$1048576,0),MATCH((CUADRO!J$5&amp;$E459),'Hoja de Trabajo para listado'!$A$151:$Z$151,0)),0)+IFERROR(INDEX('Hoja de Trabajo para listado'!$AB$155:$BA$1048576,MATCH($A459,'Hoja de Trabajo para listado'!$AB$155:$AB$1048576,0),MATCH((CUADRO!J$5&amp;$E459),'Hoja de Trabajo para listado'!$AB$151:$BA$151,0)),0)+IFERROR(INDEX('Hoja de Trabajo para listado'!$BC$155:$CB$1048576,MATCH($A459,'Hoja de Trabajo para listado'!$BC$155:$BC$1048576,0),MATCH((CUADRO!J$5&amp;$E459),'Hoja de Trabajo para listado'!$BC$151:$CB$151,0)),0)+IFERROR(INDEX('Hoja de Trabajo para listado'!$DE$153:$DG$274,MATCH($A459,'Hoja de Trabajo para listado'!$DE$153:$DE$1048576,0),MATCH((CUADRO!J$5&amp;$E459),'Hoja de Trabajo para listado'!$DE$151:$DG$151,0)),0)+IFERROR(INDEX('Hoja de Trabajo para listado'!$CD$155:$DC$1048576,MATCH($A459,'Hoja de Trabajo para listado'!$CD$155:$CD$1048576,0),MATCH((CUADRO!J$5&amp;$E459),'Hoja de Trabajo para listado'!$CD$151:$DC$151,0)),0)</f>
        <v>0</v>
      </c>
      <c r="K459" s="314">
        <f ca="1">+IFERROR(INDEX('Hoja de Trabajo para listado'!$A$155:$Z$1048576,MATCH($A459,'Hoja de Trabajo para listado'!$A$155:$A$1048576,0),MATCH((CUADRO!K$5&amp;$E459),'Hoja de Trabajo para listado'!$A$151:$Z$151,0)),0)+IFERROR(INDEX('Hoja de Trabajo para listado'!$AB$155:$BA$1048576,MATCH($A459,'Hoja de Trabajo para listado'!$AB$155:$AB$1048576,0),MATCH((CUADRO!K$5&amp;$E459),'Hoja de Trabajo para listado'!$AB$151:$BA$151,0)),0)+IFERROR(INDEX('Hoja de Trabajo para listado'!$BC$155:$CB$1048576,MATCH($A459,'Hoja de Trabajo para listado'!$BC$155:$BC$1048576,0),MATCH((CUADRO!K$5&amp;$E459),'Hoja de Trabajo para listado'!$BC$151:$CB$151,0)),0)+IFERROR(INDEX('Hoja de Trabajo para listado'!$DE$153:$DG$274,MATCH($A459,'Hoja de Trabajo para listado'!$DE$153:$DE$1048576,0),MATCH((CUADRO!K$5&amp;$E459),'Hoja de Trabajo para listado'!$DE$151:$DG$151,0)),0)+IFERROR(INDEX('Hoja de Trabajo para listado'!$CD$155:$DC$1048576,MATCH($A459,'Hoja de Trabajo para listado'!$CD$155:$CD$1048576,0),MATCH((CUADRO!K$5&amp;$E459),'Hoja de Trabajo para listado'!$CD$151:$DC$151,0)),0)</f>
        <v>0</v>
      </c>
      <c r="L459" s="314">
        <f ca="1">+IFERROR(INDEX('Hoja de Trabajo para listado'!$A$155:$Z$1048576,MATCH($A459,'Hoja de Trabajo para listado'!$A$155:$A$1048576,0),MATCH((CUADRO!L$5&amp;$E459),'Hoja de Trabajo para listado'!$A$151:$Z$151,0)),0)+IFERROR(INDEX('Hoja de Trabajo para listado'!$AB$155:$BA$1048576,MATCH($A459,'Hoja de Trabajo para listado'!$AB$155:$AB$1048576,0),MATCH((CUADRO!L$5&amp;$E459),'Hoja de Trabajo para listado'!$AB$151:$BA$151,0)),0)+IFERROR(INDEX('Hoja de Trabajo para listado'!$BC$155:$CB$1048576,MATCH($A459,'Hoja de Trabajo para listado'!$BC$155:$BC$1048576,0),MATCH((CUADRO!L$5&amp;$E459),'Hoja de Trabajo para listado'!$BC$151:$CB$151,0)),0)+IFERROR(INDEX('Hoja de Trabajo para listado'!$DE$153:$DG$274,MATCH($A459,'Hoja de Trabajo para listado'!$DE$153:$DE$1048576,0),MATCH((CUADRO!L$5&amp;$E459),'Hoja de Trabajo para listado'!$DE$151:$DG$151,0)),0)+IFERROR(INDEX('Hoja de Trabajo para listado'!$CD$155:$DC$1048576,MATCH($A459,'Hoja de Trabajo para listado'!$CD$155:$CD$1048576,0),MATCH((CUADRO!L$5&amp;$E459),'Hoja de Trabajo para listado'!$CD$151:$DC$151,0)),0)</f>
        <v>0</v>
      </c>
      <c r="M459" s="314">
        <f ca="1">+IFERROR(INDEX('Hoja de Trabajo para listado'!$A$155:$Z$1048576,MATCH($A459,'Hoja de Trabajo para listado'!$A$155:$A$1048576,0),MATCH((CUADRO!M$5&amp;$E459),'Hoja de Trabajo para listado'!$A$151:$Z$151,0)),0)+IFERROR(INDEX('Hoja de Trabajo para listado'!$AB$155:$BA$1048576,MATCH($A459,'Hoja de Trabajo para listado'!$AB$155:$AB$1048576,0),MATCH((CUADRO!M$5&amp;$E459),'Hoja de Trabajo para listado'!$AB$151:$BA$151,0)),0)+IFERROR(INDEX('Hoja de Trabajo para listado'!$BC$155:$CB$1048576,MATCH($A459,'Hoja de Trabajo para listado'!$BC$155:$BC$1048576,0),MATCH((CUADRO!M$5&amp;$E459),'Hoja de Trabajo para listado'!$BC$151:$CB$151,0)),0)+IFERROR(INDEX('Hoja de Trabajo para listado'!$DE$153:$DG$274,MATCH($A459,'Hoja de Trabajo para listado'!$DE$153:$DE$1048576,0),MATCH((CUADRO!M$5&amp;$E459),'Hoja de Trabajo para listado'!$DE$151:$DG$151,0)),0)+IFERROR(INDEX('Hoja de Trabajo para listado'!$CD$155:$DC$1048576,MATCH($A459,'Hoja de Trabajo para listado'!$CD$155:$CD$1048576,0),MATCH((CUADRO!M$5&amp;$E459),'Hoja de Trabajo para listado'!$CD$151:$DC$151,0)),0)</f>
        <v>0</v>
      </c>
      <c r="N459" s="314">
        <f ca="1">+IFERROR(INDEX('Hoja de Trabajo para listado'!$A$155:$Z$1048576,MATCH($A459,'Hoja de Trabajo para listado'!$A$155:$A$1048576,0),MATCH((CUADRO!N$5&amp;$E459),'Hoja de Trabajo para listado'!$A$151:$Z$151,0)),0)+IFERROR(INDEX('Hoja de Trabajo para listado'!$AB$155:$BA$1048576,MATCH($A459,'Hoja de Trabajo para listado'!$AB$155:$AB$1048576,0),MATCH((CUADRO!N$5&amp;$E459),'Hoja de Trabajo para listado'!$AB$151:$BA$151,0)),0)+IFERROR(INDEX('Hoja de Trabajo para listado'!$BC$155:$CB$1048576,MATCH($A459,'Hoja de Trabajo para listado'!$BC$155:$BC$1048576,0),MATCH((CUADRO!N$5&amp;$E459),'Hoja de Trabajo para listado'!$BC$151:$CB$151,0)),0)+IFERROR(INDEX('Hoja de Trabajo para listado'!$DE$153:$DG$274,MATCH($A459,'Hoja de Trabajo para listado'!$DE$153:$DE$1048576,0),MATCH((CUADRO!N$5&amp;$E459),'Hoja de Trabajo para listado'!$DE$151:$DG$151,0)),0)+IFERROR(INDEX('Hoja de Trabajo para listado'!$CD$155:$DC$1048576,MATCH($A459,'Hoja de Trabajo para listado'!$CD$155:$CD$1048576,0),MATCH((CUADRO!N$5&amp;$E459),'Hoja de Trabajo para listado'!$CD$151:$DC$151,0)),0)</f>
        <v>0</v>
      </c>
      <c r="O459" s="314">
        <f ca="1">+IFERROR(INDEX('Hoja de Trabajo para listado'!$A$155:$Z$1048576,MATCH($A459,'Hoja de Trabajo para listado'!$A$155:$A$1048576,0),MATCH((CUADRO!O$5&amp;$E459),'Hoja de Trabajo para listado'!$A$151:$Z$151,0)),0)+IFERROR(INDEX('Hoja de Trabajo para listado'!$AB$155:$BA$1048576,MATCH($A459,'Hoja de Trabajo para listado'!$AB$155:$AB$1048576,0),MATCH((CUADRO!O$5&amp;$E459),'Hoja de Trabajo para listado'!$AB$151:$BA$151,0)),0)+IFERROR(INDEX('Hoja de Trabajo para listado'!$BC$155:$CB$1048576,MATCH($A459,'Hoja de Trabajo para listado'!$BC$155:$BC$1048576,0),MATCH((CUADRO!O$5&amp;$E459),'Hoja de Trabajo para listado'!$BC$151:$CB$151,0)),0)+IFERROR(INDEX('Hoja de Trabajo para listado'!$DE$153:$DG$274,MATCH($A459,'Hoja de Trabajo para listado'!$DE$153:$DE$1048576,0),MATCH((CUADRO!O$5&amp;$E459),'Hoja de Trabajo para listado'!$DE$151:$DG$151,0)),0)+IFERROR(INDEX('Hoja de Trabajo para listado'!$CD$155:$DC$1048576,MATCH($A459,'Hoja de Trabajo para listado'!$CD$155:$CD$1048576,0),MATCH((CUADRO!O$5&amp;$E459),'Hoja de Trabajo para listado'!$CD$151:$DC$151,0)),0)</f>
        <v>0</v>
      </c>
      <c r="P459" s="314">
        <f ca="1">+IFERROR(INDEX('Hoja de Trabajo para listado'!$A$155:$Z$1048576,MATCH($A459,'Hoja de Trabajo para listado'!$A$155:$A$1048576,0),MATCH((CUADRO!P$5&amp;$E459),'Hoja de Trabajo para listado'!$A$151:$Z$151,0)),0)+IFERROR(INDEX('Hoja de Trabajo para listado'!$AB$155:$BA$1048576,MATCH($A459,'Hoja de Trabajo para listado'!$AB$155:$AB$1048576,0),MATCH((CUADRO!P$5&amp;$E459),'Hoja de Trabajo para listado'!$AB$151:$BA$151,0)),0)+IFERROR(INDEX('Hoja de Trabajo para listado'!$BC$155:$CB$1048576,MATCH($A459,'Hoja de Trabajo para listado'!$BC$155:$BC$1048576,0),MATCH((CUADRO!P$5&amp;$E459),'Hoja de Trabajo para listado'!$BC$151:$CB$151,0)),0)+IFERROR(INDEX('Hoja de Trabajo para listado'!$DE$153:$DG$274,MATCH($A459,'Hoja de Trabajo para listado'!$DE$153:$DE$1048576,0),MATCH((CUADRO!P$5&amp;$E459),'Hoja de Trabajo para listado'!$DE$151:$DG$151,0)),0)+IFERROR(INDEX('Hoja de Trabajo para listado'!$CD$155:$DC$1048576,MATCH($A459,'Hoja de Trabajo para listado'!$CD$155:$CD$1048576,0),MATCH((CUADRO!P$5&amp;$E459),'Hoja de Trabajo para listado'!$CD$151:$DC$151,0)),0)</f>
        <v>0</v>
      </c>
      <c r="Q459" s="314">
        <f ca="1">+IFERROR(INDEX('Hoja de Trabajo para listado'!$A$155:$Z$1048576,MATCH($A459,'Hoja de Trabajo para listado'!$A$155:$A$1048576,0),MATCH((CUADRO!Q$5&amp;$E459),'Hoja de Trabajo para listado'!$A$151:$Z$151,0)),0)+IFERROR(INDEX('Hoja de Trabajo para listado'!$AB$155:$BA$1048576,MATCH($A459,'Hoja de Trabajo para listado'!$AB$155:$AB$1048576,0),MATCH((CUADRO!Q$5&amp;$E459),'Hoja de Trabajo para listado'!$AB$151:$BA$151,0)),0)+IFERROR(INDEX('Hoja de Trabajo para listado'!$BC$155:$CB$1048576,MATCH($A459,'Hoja de Trabajo para listado'!$BC$155:$BC$1048576,0),MATCH((CUADRO!Q$5&amp;$E459),'Hoja de Trabajo para listado'!$BC$151:$CB$151,0)),0)+IFERROR(INDEX('Hoja de Trabajo para listado'!$DE$153:$DG$274,MATCH($A459,'Hoja de Trabajo para listado'!$DE$153:$DE$1048576,0),MATCH((CUADRO!Q$5&amp;$E459),'Hoja de Trabajo para listado'!$DE$151:$DG$151,0)),0)+IFERROR(INDEX('Hoja de Trabajo para listado'!$CD$155:$DC$1048576,MATCH($A459,'Hoja de Trabajo para listado'!$CD$155:$CD$1048576,0),MATCH((CUADRO!Q$5&amp;$E459),'Hoja de Trabajo para listado'!$CD$151:$DC$151,0)),0)</f>
        <v>0</v>
      </c>
      <c r="R459" s="314">
        <f t="shared" ca="1" si="14"/>
        <v>0</v>
      </c>
      <c r="S459" s="322">
        <f ca="1">+R458+R459</f>
        <v>0</v>
      </c>
      <c r="T459" s="314">
        <f ca="1">+S459</f>
        <v>0</v>
      </c>
      <c r="U459" s="313">
        <f t="shared" si="15"/>
        <v>2</v>
      </c>
      <c r="V459" s="319" t="str">
        <f>+VLOOKUP(A459,bd_lista!$A$3:$E$593,5,FALSE)</f>
        <v>Gobiernos Autonomos Municipales</v>
      </c>
      <c r="W459" s="426"/>
    </row>
    <row r="460" spans="1:23" customFormat="1" ht="15" hidden="1" customHeight="1">
      <c r="A460" s="323">
        <v>1402</v>
      </c>
      <c r="B460" s="427">
        <f>+A460</f>
        <v>1402</v>
      </c>
      <c r="C460" s="318" t="str">
        <f>+VLOOKUP(A460,bd_lista!$A$3:$C$593,3,FALSE)</f>
        <v>Gobierno Autónomo Municipal de Caracollo</v>
      </c>
      <c r="D460" s="429" t="str">
        <f>+C460</f>
        <v>Gobierno Autónomo Municipal de Caracollo</v>
      </c>
      <c r="E460" s="346" t="s">
        <v>1418</v>
      </c>
      <c r="F460" s="314">
        <f ca="1">+IFERROR(INDEX('Hoja de Trabajo para listado'!$A$155:$Z$1048576,MATCH($A460,'Hoja de Trabajo para listado'!$A$155:$A$1048576,0),MATCH((CUADRO!F$5&amp;$E460),'Hoja de Trabajo para listado'!$A$151:$Z$151,0)),0)+IFERROR(INDEX('Hoja de Trabajo para listado'!$AB$155:$BA$1048576,MATCH($A460,'Hoja de Trabajo para listado'!$AB$155:$AB$1048576,0),MATCH((CUADRO!F$5&amp;$E460),'Hoja de Trabajo para listado'!$AB$151:$BA$151,0)),0)+IFERROR(INDEX('Hoja de Trabajo para listado'!$BC$155:$CB$1048576,MATCH($A460,'Hoja de Trabajo para listado'!$BC$155:$BC$1048576,0),MATCH((CUADRO!F$5&amp;$E460),'Hoja de Trabajo para listado'!$BC$151:$CB$151,0)),0)+IFERROR(INDEX('Hoja de Trabajo para listado'!$DE$153:$DG$274,MATCH($A460,'Hoja de Trabajo para listado'!$DE$153:$DE$1048576,0),MATCH((CUADRO!F$5&amp;$E460),'Hoja de Trabajo para listado'!$DE$151:$DG$151,0)),0)+IFERROR(INDEX('Hoja de Trabajo para listado'!$CD$155:$DC$1048576,MATCH($A460,'Hoja de Trabajo para listado'!$CD$155:$CD$1048576,0),MATCH((CUADRO!F$5&amp;$E460),'Hoja de Trabajo para listado'!$CD$151:$DC$151,0)),0)</f>
        <v>0</v>
      </c>
      <c r="G460" s="314">
        <f ca="1">+IFERROR(INDEX('Hoja de Trabajo para listado'!$A$155:$Z$1048576,MATCH($A460,'Hoja de Trabajo para listado'!$A$155:$A$1048576,0),MATCH((CUADRO!G$5&amp;$E460),'Hoja de Trabajo para listado'!$A$151:$Z$151,0)),0)+IFERROR(INDEX('Hoja de Trabajo para listado'!$AB$155:$BA$1048576,MATCH($A460,'Hoja de Trabajo para listado'!$AB$155:$AB$1048576,0),MATCH((CUADRO!G$5&amp;$E460),'Hoja de Trabajo para listado'!$AB$151:$BA$151,0)),0)+IFERROR(INDEX('Hoja de Trabajo para listado'!$BC$155:$CB$1048576,MATCH($A460,'Hoja de Trabajo para listado'!$BC$155:$BC$1048576,0),MATCH((CUADRO!G$5&amp;$E460),'Hoja de Trabajo para listado'!$BC$151:$CB$151,0)),0)+IFERROR(INDEX('Hoja de Trabajo para listado'!$DE$153:$DG$274,MATCH($A460,'Hoja de Trabajo para listado'!$DE$153:$DE$1048576,0),MATCH((CUADRO!G$5&amp;$E460),'Hoja de Trabajo para listado'!$DE$151:$DG$151,0)),0)+IFERROR(INDEX('Hoja de Trabajo para listado'!$CD$155:$DC$1048576,MATCH($A460,'Hoja de Trabajo para listado'!$CD$155:$CD$1048576,0),MATCH((CUADRO!G$5&amp;$E460),'Hoja de Trabajo para listado'!$CD$151:$DC$151,0)),0)</f>
        <v>0</v>
      </c>
      <c r="H460" s="314">
        <f ca="1">+IFERROR(INDEX('Hoja de Trabajo para listado'!$A$155:$Z$1048576,MATCH($A460,'Hoja de Trabajo para listado'!$A$155:$A$1048576,0),MATCH((CUADRO!H$5&amp;$E460),'Hoja de Trabajo para listado'!$A$151:$Z$151,0)),0)+IFERROR(INDEX('Hoja de Trabajo para listado'!$AB$155:$BA$1048576,MATCH($A460,'Hoja de Trabajo para listado'!$AB$155:$AB$1048576,0),MATCH((CUADRO!H$5&amp;$E460),'Hoja de Trabajo para listado'!$AB$151:$BA$151,0)),0)+IFERROR(INDEX('Hoja de Trabajo para listado'!$BC$155:$CB$1048576,MATCH($A460,'Hoja de Trabajo para listado'!$BC$155:$BC$1048576,0),MATCH((CUADRO!H$5&amp;$E460),'Hoja de Trabajo para listado'!$BC$151:$CB$151,0)),0)+IFERROR(INDEX('Hoja de Trabajo para listado'!$DE$153:$DG$274,MATCH($A460,'Hoja de Trabajo para listado'!$DE$153:$DE$1048576,0),MATCH((CUADRO!H$5&amp;$E460),'Hoja de Trabajo para listado'!$DE$151:$DG$151,0)),0)+IFERROR(INDEX('Hoja de Trabajo para listado'!$CD$155:$DC$1048576,MATCH($A460,'Hoja de Trabajo para listado'!$CD$155:$CD$1048576,0),MATCH((CUADRO!H$5&amp;$E460),'Hoja de Trabajo para listado'!$CD$151:$DC$151,0)),0)</f>
        <v>0</v>
      </c>
      <c r="I460" s="314">
        <f ca="1">+IFERROR(INDEX('Hoja de Trabajo para listado'!$A$155:$Z$1048576,MATCH($A460,'Hoja de Trabajo para listado'!$A$155:$A$1048576,0),MATCH((CUADRO!I$5&amp;$E460),'Hoja de Trabajo para listado'!$A$151:$Z$151,0)),0)+IFERROR(INDEX('Hoja de Trabajo para listado'!$AB$155:$BA$1048576,MATCH($A460,'Hoja de Trabajo para listado'!$AB$155:$AB$1048576,0),MATCH((CUADRO!I$5&amp;$E460),'Hoja de Trabajo para listado'!$AB$151:$BA$151,0)),0)+IFERROR(INDEX('Hoja de Trabajo para listado'!$BC$155:$CB$1048576,MATCH($A460,'Hoja de Trabajo para listado'!$BC$155:$BC$1048576,0),MATCH((CUADRO!I$5&amp;$E460),'Hoja de Trabajo para listado'!$BC$151:$CB$151,0)),0)+IFERROR(INDEX('Hoja de Trabajo para listado'!$DE$153:$DG$274,MATCH($A460,'Hoja de Trabajo para listado'!$DE$153:$DE$1048576,0),MATCH((CUADRO!I$5&amp;$E460),'Hoja de Trabajo para listado'!$DE$151:$DG$151,0)),0)+IFERROR(INDEX('Hoja de Trabajo para listado'!$CD$155:$DC$1048576,MATCH($A460,'Hoja de Trabajo para listado'!$CD$155:$CD$1048576,0),MATCH((CUADRO!I$5&amp;$E460),'Hoja de Trabajo para listado'!$CD$151:$DC$151,0)),0)</f>
        <v>0</v>
      </c>
      <c r="J460" s="314">
        <f ca="1">+IFERROR(INDEX('Hoja de Trabajo para listado'!$A$155:$Z$1048576,MATCH($A460,'Hoja de Trabajo para listado'!$A$155:$A$1048576,0),MATCH((CUADRO!J$5&amp;$E460),'Hoja de Trabajo para listado'!$A$151:$Z$151,0)),0)+IFERROR(INDEX('Hoja de Trabajo para listado'!$AB$155:$BA$1048576,MATCH($A460,'Hoja de Trabajo para listado'!$AB$155:$AB$1048576,0),MATCH((CUADRO!J$5&amp;$E460),'Hoja de Trabajo para listado'!$AB$151:$BA$151,0)),0)+IFERROR(INDEX('Hoja de Trabajo para listado'!$BC$155:$CB$1048576,MATCH($A460,'Hoja de Trabajo para listado'!$BC$155:$BC$1048576,0),MATCH((CUADRO!J$5&amp;$E460),'Hoja de Trabajo para listado'!$BC$151:$CB$151,0)),0)+IFERROR(INDEX('Hoja de Trabajo para listado'!$DE$153:$DG$274,MATCH($A460,'Hoja de Trabajo para listado'!$DE$153:$DE$1048576,0),MATCH((CUADRO!J$5&amp;$E460),'Hoja de Trabajo para listado'!$DE$151:$DG$151,0)),0)+IFERROR(INDEX('Hoja de Trabajo para listado'!$CD$155:$DC$1048576,MATCH($A460,'Hoja de Trabajo para listado'!$CD$155:$CD$1048576,0),MATCH((CUADRO!J$5&amp;$E460),'Hoja de Trabajo para listado'!$CD$151:$DC$151,0)),0)</f>
        <v>0</v>
      </c>
      <c r="K460" s="314">
        <f ca="1">+IFERROR(INDEX('Hoja de Trabajo para listado'!$A$155:$Z$1048576,MATCH($A460,'Hoja de Trabajo para listado'!$A$155:$A$1048576,0),MATCH((CUADRO!K$5&amp;$E460),'Hoja de Trabajo para listado'!$A$151:$Z$151,0)),0)+IFERROR(INDEX('Hoja de Trabajo para listado'!$AB$155:$BA$1048576,MATCH($A460,'Hoja de Trabajo para listado'!$AB$155:$AB$1048576,0),MATCH((CUADRO!K$5&amp;$E460),'Hoja de Trabajo para listado'!$AB$151:$BA$151,0)),0)+IFERROR(INDEX('Hoja de Trabajo para listado'!$BC$155:$CB$1048576,MATCH($A460,'Hoja de Trabajo para listado'!$BC$155:$BC$1048576,0),MATCH((CUADRO!K$5&amp;$E460),'Hoja de Trabajo para listado'!$BC$151:$CB$151,0)),0)+IFERROR(INDEX('Hoja de Trabajo para listado'!$DE$153:$DG$274,MATCH($A460,'Hoja de Trabajo para listado'!$DE$153:$DE$1048576,0),MATCH((CUADRO!K$5&amp;$E460),'Hoja de Trabajo para listado'!$DE$151:$DG$151,0)),0)+IFERROR(INDEX('Hoja de Trabajo para listado'!$CD$155:$DC$1048576,MATCH($A460,'Hoja de Trabajo para listado'!$CD$155:$CD$1048576,0),MATCH((CUADRO!K$5&amp;$E460),'Hoja de Trabajo para listado'!$CD$151:$DC$151,0)),0)</f>
        <v>0</v>
      </c>
      <c r="L460" s="314">
        <f ca="1">+IFERROR(INDEX('Hoja de Trabajo para listado'!$A$155:$Z$1048576,MATCH($A460,'Hoja de Trabajo para listado'!$A$155:$A$1048576,0),MATCH((CUADRO!L$5&amp;$E460),'Hoja de Trabajo para listado'!$A$151:$Z$151,0)),0)+IFERROR(INDEX('Hoja de Trabajo para listado'!$AB$155:$BA$1048576,MATCH($A460,'Hoja de Trabajo para listado'!$AB$155:$AB$1048576,0),MATCH((CUADRO!L$5&amp;$E460),'Hoja de Trabajo para listado'!$AB$151:$BA$151,0)),0)+IFERROR(INDEX('Hoja de Trabajo para listado'!$BC$155:$CB$1048576,MATCH($A460,'Hoja de Trabajo para listado'!$BC$155:$BC$1048576,0),MATCH((CUADRO!L$5&amp;$E460),'Hoja de Trabajo para listado'!$BC$151:$CB$151,0)),0)+IFERROR(INDEX('Hoja de Trabajo para listado'!$DE$153:$DG$274,MATCH($A460,'Hoja de Trabajo para listado'!$DE$153:$DE$1048576,0),MATCH((CUADRO!L$5&amp;$E460),'Hoja de Trabajo para listado'!$DE$151:$DG$151,0)),0)+IFERROR(INDEX('Hoja de Trabajo para listado'!$CD$155:$DC$1048576,MATCH($A460,'Hoja de Trabajo para listado'!$CD$155:$CD$1048576,0),MATCH((CUADRO!L$5&amp;$E460),'Hoja de Trabajo para listado'!$CD$151:$DC$151,0)),0)</f>
        <v>0</v>
      </c>
      <c r="M460" s="314">
        <f ca="1">+IFERROR(INDEX('Hoja de Trabajo para listado'!$A$155:$Z$1048576,MATCH($A460,'Hoja de Trabajo para listado'!$A$155:$A$1048576,0),MATCH((CUADRO!M$5&amp;$E460),'Hoja de Trabajo para listado'!$A$151:$Z$151,0)),0)+IFERROR(INDEX('Hoja de Trabajo para listado'!$AB$155:$BA$1048576,MATCH($A460,'Hoja de Trabajo para listado'!$AB$155:$AB$1048576,0),MATCH((CUADRO!M$5&amp;$E460),'Hoja de Trabajo para listado'!$AB$151:$BA$151,0)),0)+IFERROR(INDEX('Hoja de Trabajo para listado'!$BC$155:$CB$1048576,MATCH($A460,'Hoja de Trabajo para listado'!$BC$155:$BC$1048576,0),MATCH((CUADRO!M$5&amp;$E460),'Hoja de Trabajo para listado'!$BC$151:$CB$151,0)),0)+IFERROR(INDEX('Hoja de Trabajo para listado'!$DE$153:$DG$274,MATCH($A460,'Hoja de Trabajo para listado'!$DE$153:$DE$1048576,0),MATCH((CUADRO!M$5&amp;$E460),'Hoja de Trabajo para listado'!$DE$151:$DG$151,0)),0)+IFERROR(INDEX('Hoja de Trabajo para listado'!$CD$155:$DC$1048576,MATCH($A460,'Hoja de Trabajo para listado'!$CD$155:$CD$1048576,0),MATCH((CUADRO!M$5&amp;$E460),'Hoja de Trabajo para listado'!$CD$151:$DC$151,0)),0)</f>
        <v>0</v>
      </c>
      <c r="N460" s="314">
        <f ca="1">+IFERROR(INDEX('Hoja de Trabajo para listado'!$A$155:$Z$1048576,MATCH($A460,'Hoja de Trabajo para listado'!$A$155:$A$1048576,0),MATCH((CUADRO!N$5&amp;$E460),'Hoja de Trabajo para listado'!$A$151:$Z$151,0)),0)+IFERROR(INDEX('Hoja de Trabajo para listado'!$AB$155:$BA$1048576,MATCH($A460,'Hoja de Trabajo para listado'!$AB$155:$AB$1048576,0),MATCH((CUADRO!N$5&amp;$E460),'Hoja de Trabajo para listado'!$AB$151:$BA$151,0)),0)+IFERROR(INDEX('Hoja de Trabajo para listado'!$BC$155:$CB$1048576,MATCH($A460,'Hoja de Trabajo para listado'!$BC$155:$BC$1048576,0),MATCH((CUADRO!N$5&amp;$E460),'Hoja de Trabajo para listado'!$BC$151:$CB$151,0)),0)+IFERROR(INDEX('Hoja de Trabajo para listado'!$DE$153:$DG$274,MATCH($A460,'Hoja de Trabajo para listado'!$DE$153:$DE$1048576,0),MATCH((CUADRO!N$5&amp;$E460),'Hoja de Trabajo para listado'!$DE$151:$DG$151,0)),0)+IFERROR(INDEX('Hoja de Trabajo para listado'!$CD$155:$DC$1048576,MATCH($A460,'Hoja de Trabajo para listado'!$CD$155:$CD$1048576,0),MATCH((CUADRO!N$5&amp;$E460),'Hoja de Trabajo para listado'!$CD$151:$DC$151,0)),0)</f>
        <v>0</v>
      </c>
      <c r="O460" s="314">
        <f ca="1">+IFERROR(INDEX('Hoja de Trabajo para listado'!$A$155:$Z$1048576,MATCH($A460,'Hoja de Trabajo para listado'!$A$155:$A$1048576,0),MATCH((CUADRO!O$5&amp;$E460),'Hoja de Trabajo para listado'!$A$151:$Z$151,0)),0)+IFERROR(INDEX('Hoja de Trabajo para listado'!$AB$155:$BA$1048576,MATCH($A460,'Hoja de Trabajo para listado'!$AB$155:$AB$1048576,0),MATCH((CUADRO!O$5&amp;$E460),'Hoja de Trabajo para listado'!$AB$151:$BA$151,0)),0)+IFERROR(INDEX('Hoja de Trabajo para listado'!$BC$155:$CB$1048576,MATCH($A460,'Hoja de Trabajo para listado'!$BC$155:$BC$1048576,0),MATCH((CUADRO!O$5&amp;$E460),'Hoja de Trabajo para listado'!$BC$151:$CB$151,0)),0)+IFERROR(INDEX('Hoja de Trabajo para listado'!$DE$153:$DG$274,MATCH($A460,'Hoja de Trabajo para listado'!$DE$153:$DE$1048576,0),MATCH((CUADRO!O$5&amp;$E460),'Hoja de Trabajo para listado'!$DE$151:$DG$151,0)),0)+IFERROR(INDEX('Hoja de Trabajo para listado'!$CD$155:$DC$1048576,MATCH($A460,'Hoja de Trabajo para listado'!$CD$155:$CD$1048576,0),MATCH((CUADRO!O$5&amp;$E460),'Hoja de Trabajo para listado'!$CD$151:$DC$151,0)),0)</f>
        <v>0</v>
      </c>
      <c r="P460" s="314">
        <f ca="1">+IFERROR(INDEX('Hoja de Trabajo para listado'!$A$155:$Z$1048576,MATCH($A460,'Hoja de Trabajo para listado'!$A$155:$A$1048576,0),MATCH((CUADRO!P$5&amp;$E460),'Hoja de Trabajo para listado'!$A$151:$Z$151,0)),0)+IFERROR(INDEX('Hoja de Trabajo para listado'!$AB$155:$BA$1048576,MATCH($A460,'Hoja de Trabajo para listado'!$AB$155:$AB$1048576,0),MATCH((CUADRO!P$5&amp;$E460),'Hoja de Trabajo para listado'!$AB$151:$BA$151,0)),0)+IFERROR(INDEX('Hoja de Trabajo para listado'!$BC$155:$CB$1048576,MATCH($A460,'Hoja de Trabajo para listado'!$BC$155:$BC$1048576,0),MATCH((CUADRO!P$5&amp;$E460),'Hoja de Trabajo para listado'!$BC$151:$CB$151,0)),0)+IFERROR(INDEX('Hoja de Trabajo para listado'!$DE$153:$DG$274,MATCH($A460,'Hoja de Trabajo para listado'!$DE$153:$DE$1048576,0),MATCH((CUADRO!P$5&amp;$E460),'Hoja de Trabajo para listado'!$DE$151:$DG$151,0)),0)+IFERROR(INDEX('Hoja de Trabajo para listado'!$CD$155:$DC$1048576,MATCH($A460,'Hoja de Trabajo para listado'!$CD$155:$CD$1048576,0),MATCH((CUADRO!P$5&amp;$E460),'Hoja de Trabajo para listado'!$CD$151:$DC$151,0)),0)</f>
        <v>0</v>
      </c>
      <c r="Q460" s="314">
        <f ca="1">+IFERROR(INDEX('Hoja de Trabajo para listado'!$A$155:$Z$1048576,MATCH($A460,'Hoja de Trabajo para listado'!$A$155:$A$1048576,0),MATCH((CUADRO!Q$5&amp;$E460),'Hoja de Trabajo para listado'!$A$151:$Z$151,0)),0)+IFERROR(INDEX('Hoja de Trabajo para listado'!$AB$155:$BA$1048576,MATCH($A460,'Hoja de Trabajo para listado'!$AB$155:$AB$1048576,0),MATCH((CUADRO!Q$5&amp;$E460),'Hoja de Trabajo para listado'!$AB$151:$BA$151,0)),0)+IFERROR(INDEX('Hoja de Trabajo para listado'!$BC$155:$CB$1048576,MATCH($A460,'Hoja de Trabajo para listado'!$BC$155:$BC$1048576,0),MATCH((CUADRO!Q$5&amp;$E460),'Hoja de Trabajo para listado'!$BC$151:$CB$151,0)),0)+IFERROR(INDEX('Hoja de Trabajo para listado'!$DE$153:$DG$274,MATCH($A460,'Hoja de Trabajo para listado'!$DE$153:$DE$1048576,0),MATCH((CUADRO!Q$5&amp;$E460),'Hoja de Trabajo para listado'!$DE$151:$DG$151,0)),0)+IFERROR(INDEX('Hoja de Trabajo para listado'!$CD$155:$DC$1048576,MATCH($A460,'Hoja de Trabajo para listado'!$CD$155:$CD$1048576,0),MATCH((CUADRO!Q$5&amp;$E460),'Hoja de Trabajo para listado'!$CD$151:$DC$151,0)),0)</f>
        <v>0</v>
      </c>
      <c r="R460" s="314">
        <f t="shared" ca="1" si="14"/>
        <v>0</v>
      </c>
      <c r="S460" s="322"/>
      <c r="T460" s="314">
        <f ca="1">+T461</f>
        <v>0</v>
      </c>
      <c r="U460" s="313">
        <f t="shared" si="15"/>
        <v>1</v>
      </c>
      <c r="V460" s="319" t="str">
        <f>+VLOOKUP(A460,bd_lista!$A$3:$E$593,5,FALSE)</f>
        <v>Gobiernos Autonomos Municipales</v>
      </c>
      <c r="W460" s="425" t="str">
        <f>+V460</f>
        <v>Gobiernos Autonomos Municipales</v>
      </c>
    </row>
    <row r="461" spans="1:23" customFormat="1" ht="15" hidden="1" customHeight="1">
      <c r="A461" s="323">
        <v>1402</v>
      </c>
      <c r="B461" s="428"/>
      <c r="C461" s="318" t="str">
        <f>+VLOOKUP(A461,bd_lista!$A$3:$C$593,3,FALSE)</f>
        <v>Gobierno Autónomo Municipal de Caracollo</v>
      </c>
      <c r="D461" s="430"/>
      <c r="E461" s="347" t="s">
        <v>1419</v>
      </c>
      <c r="F461" s="314">
        <f ca="1">+IFERROR(INDEX('Hoja de Trabajo para listado'!$A$155:$Z$1048576,MATCH($A461,'Hoja de Trabajo para listado'!$A$155:$A$1048576,0),MATCH((CUADRO!F$5&amp;$E461),'Hoja de Trabajo para listado'!$A$151:$Z$151,0)),0)+IFERROR(INDEX('Hoja de Trabajo para listado'!$AB$155:$BA$1048576,MATCH($A461,'Hoja de Trabajo para listado'!$AB$155:$AB$1048576,0),MATCH((CUADRO!F$5&amp;$E461),'Hoja de Trabajo para listado'!$AB$151:$BA$151,0)),0)+IFERROR(INDEX('Hoja de Trabajo para listado'!$BC$155:$CB$1048576,MATCH($A461,'Hoja de Trabajo para listado'!$BC$155:$BC$1048576,0),MATCH((CUADRO!F$5&amp;$E461),'Hoja de Trabajo para listado'!$BC$151:$CB$151,0)),0)+IFERROR(INDEX('Hoja de Trabajo para listado'!$DE$153:$DG$274,MATCH($A461,'Hoja de Trabajo para listado'!$DE$153:$DE$1048576,0),MATCH((CUADRO!F$5&amp;$E461),'Hoja de Trabajo para listado'!$DE$151:$DG$151,0)),0)+IFERROR(INDEX('Hoja de Trabajo para listado'!$CD$155:$DC$1048576,MATCH($A461,'Hoja de Trabajo para listado'!$CD$155:$CD$1048576,0),MATCH((CUADRO!F$5&amp;$E461),'Hoja de Trabajo para listado'!$CD$151:$DC$151,0)),0)</f>
        <v>0</v>
      </c>
      <c r="G461" s="314">
        <f ca="1">+IFERROR(INDEX('Hoja de Trabajo para listado'!$A$155:$Z$1048576,MATCH($A461,'Hoja de Trabajo para listado'!$A$155:$A$1048576,0),MATCH((CUADRO!G$5&amp;$E461),'Hoja de Trabajo para listado'!$A$151:$Z$151,0)),0)+IFERROR(INDEX('Hoja de Trabajo para listado'!$AB$155:$BA$1048576,MATCH($A461,'Hoja de Trabajo para listado'!$AB$155:$AB$1048576,0),MATCH((CUADRO!G$5&amp;$E461),'Hoja de Trabajo para listado'!$AB$151:$BA$151,0)),0)+IFERROR(INDEX('Hoja de Trabajo para listado'!$BC$155:$CB$1048576,MATCH($A461,'Hoja de Trabajo para listado'!$BC$155:$BC$1048576,0),MATCH((CUADRO!G$5&amp;$E461),'Hoja de Trabajo para listado'!$BC$151:$CB$151,0)),0)+IFERROR(INDEX('Hoja de Trabajo para listado'!$DE$153:$DG$274,MATCH($A461,'Hoja de Trabajo para listado'!$DE$153:$DE$1048576,0),MATCH((CUADRO!G$5&amp;$E461),'Hoja de Trabajo para listado'!$DE$151:$DG$151,0)),0)+IFERROR(INDEX('Hoja de Trabajo para listado'!$CD$155:$DC$1048576,MATCH($A461,'Hoja de Trabajo para listado'!$CD$155:$CD$1048576,0),MATCH((CUADRO!G$5&amp;$E461),'Hoja de Trabajo para listado'!$CD$151:$DC$151,0)),0)</f>
        <v>0</v>
      </c>
      <c r="H461" s="314">
        <f ca="1">+IFERROR(INDEX('Hoja de Trabajo para listado'!$A$155:$Z$1048576,MATCH($A461,'Hoja de Trabajo para listado'!$A$155:$A$1048576,0),MATCH((CUADRO!H$5&amp;$E461),'Hoja de Trabajo para listado'!$A$151:$Z$151,0)),0)+IFERROR(INDEX('Hoja de Trabajo para listado'!$AB$155:$BA$1048576,MATCH($A461,'Hoja de Trabajo para listado'!$AB$155:$AB$1048576,0),MATCH((CUADRO!H$5&amp;$E461),'Hoja de Trabajo para listado'!$AB$151:$BA$151,0)),0)+IFERROR(INDEX('Hoja de Trabajo para listado'!$BC$155:$CB$1048576,MATCH($A461,'Hoja de Trabajo para listado'!$BC$155:$BC$1048576,0),MATCH((CUADRO!H$5&amp;$E461),'Hoja de Trabajo para listado'!$BC$151:$CB$151,0)),0)+IFERROR(INDEX('Hoja de Trabajo para listado'!$DE$153:$DG$274,MATCH($A461,'Hoja de Trabajo para listado'!$DE$153:$DE$1048576,0),MATCH((CUADRO!H$5&amp;$E461),'Hoja de Trabajo para listado'!$DE$151:$DG$151,0)),0)+IFERROR(INDEX('Hoja de Trabajo para listado'!$CD$155:$DC$1048576,MATCH($A461,'Hoja de Trabajo para listado'!$CD$155:$CD$1048576,0),MATCH((CUADRO!H$5&amp;$E461),'Hoja de Trabajo para listado'!$CD$151:$DC$151,0)),0)</f>
        <v>0</v>
      </c>
      <c r="I461" s="314">
        <f ca="1">+IFERROR(INDEX('Hoja de Trabajo para listado'!$A$155:$Z$1048576,MATCH($A461,'Hoja de Trabajo para listado'!$A$155:$A$1048576,0),MATCH((CUADRO!I$5&amp;$E461),'Hoja de Trabajo para listado'!$A$151:$Z$151,0)),0)+IFERROR(INDEX('Hoja de Trabajo para listado'!$AB$155:$BA$1048576,MATCH($A461,'Hoja de Trabajo para listado'!$AB$155:$AB$1048576,0),MATCH((CUADRO!I$5&amp;$E461),'Hoja de Trabajo para listado'!$AB$151:$BA$151,0)),0)+IFERROR(INDEX('Hoja de Trabajo para listado'!$BC$155:$CB$1048576,MATCH($A461,'Hoja de Trabajo para listado'!$BC$155:$BC$1048576,0),MATCH((CUADRO!I$5&amp;$E461),'Hoja de Trabajo para listado'!$BC$151:$CB$151,0)),0)+IFERROR(INDEX('Hoja de Trabajo para listado'!$DE$153:$DG$274,MATCH($A461,'Hoja de Trabajo para listado'!$DE$153:$DE$1048576,0),MATCH((CUADRO!I$5&amp;$E461),'Hoja de Trabajo para listado'!$DE$151:$DG$151,0)),0)+IFERROR(INDEX('Hoja de Trabajo para listado'!$CD$155:$DC$1048576,MATCH($A461,'Hoja de Trabajo para listado'!$CD$155:$CD$1048576,0),MATCH((CUADRO!I$5&amp;$E461),'Hoja de Trabajo para listado'!$CD$151:$DC$151,0)),0)</f>
        <v>0</v>
      </c>
      <c r="J461" s="314">
        <f ca="1">+IFERROR(INDEX('Hoja de Trabajo para listado'!$A$155:$Z$1048576,MATCH($A461,'Hoja de Trabajo para listado'!$A$155:$A$1048576,0),MATCH((CUADRO!J$5&amp;$E461),'Hoja de Trabajo para listado'!$A$151:$Z$151,0)),0)+IFERROR(INDEX('Hoja de Trabajo para listado'!$AB$155:$BA$1048576,MATCH($A461,'Hoja de Trabajo para listado'!$AB$155:$AB$1048576,0),MATCH((CUADRO!J$5&amp;$E461),'Hoja de Trabajo para listado'!$AB$151:$BA$151,0)),0)+IFERROR(INDEX('Hoja de Trabajo para listado'!$BC$155:$CB$1048576,MATCH($A461,'Hoja de Trabajo para listado'!$BC$155:$BC$1048576,0),MATCH((CUADRO!J$5&amp;$E461),'Hoja de Trabajo para listado'!$BC$151:$CB$151,0)),0)+IFERROR(INDEX('Hoja de Trabajo para listado'!$DE$153:$DG$274,MATCH($A461,'Hoja de Trabajo para listado'!$DE$153:$DE$1048576,0),MATCH((CUADRO!J$5&amp;$E461),'Hoja de Trabajo para listado'!$DE$151:$DG$151,0)),0)+IFERROR(INDEX('Hoja de Trabajo para listado'!$CD$155:$DC$1048576,MATCH($A461,'Hoja de Trabajo para listado'!$CD$155:$CD$1048576,0),MATCH((CUADRO!J$5&amp;$E461),'Hoja de Trabajo para listado'!$CD$151:$DC$151,0)),0)</f>
        <v>0</v>
      </c>
      <c r="K461" s="314">
        <f ca="1">+IFERROR(INDEX('Hoja de Trabajo para listado'!$A$155:$Z$1048576,MATCH($A461,'Hoja de Trabajo para listado'!$A$155:$A$1048576,0),MATCH((CUADRO!K$5&amp;$E461),'Hoja de Trabajo para listado'!$A$151:$Z$151,0)),0)+IFERROR(INDEX('Hoja de Trabajo para listado'!$AB$155:$BA$1048576,MATCH($A461,'Hoja de Trabajo para listado'!$AB$155:$AB$1048576,0),MATCH((CUADRO!K$5&amp;$E461),'Hoja de Trabajo para listado'!$AB$151:$BA$151,0)),0)+IFERROR(INDEX('Hoja de Trabajo para listado'!$BC$155:$CB$1048576,MATCH($A461,'Hoja de Trabajo para listado'!$BC$155:$BC$1048576,0),MATCH((CUADRO!K$5&amp;$E461),'Hoja de Trabajo para listado'!$BC$151:$CB$151,0)),0)+IFERROR(INDEX('Hoja de Trabajo para listado'!$DE$153:$DG$274,MATCH($A461,'Hoja de Trabajo para listado'!$DE$153:$DE$1048576,0),MATCH((CUADRO!K$5&amp;$E461),'Hoja de Trabajo para listado'!$DE$151:$DG$151,0)),0)+IFERROR(INDEX('Hoja de Trabajo para listado'!$CD$155:$DC$1048576,MATCH($A461,'Hoja de Trabajo para listado'!$CD$155:$CD$1048576,0),MATCH((CUADRO!K$5&amp;$E461),'Hoja de Trabajo para listado'!$CD$151:$DC$151,0)),0)</f>
        <v>0</v>
      </c>
      <c r="L461" s="314">
        <f ca="1">+IFERROR(INDEX('Hoja de Trabajo para listado'!$A$155:$Z$1048576,MATCH($A461,'Hoja de Trabajo para listado'!$A$155:$A$1048576,0),MATCH((CUADRO!L$5&amp;$E461),'Hoja de Trabajo para listado'!$A$151:$Z$151,0)),0)+IFERROR(INDEX('Hoja de Trabajo para listado'!$AB$155:$BA$1048576,MATCH($A461,'Hoja de Trabajo para listado'!$AB$155:$AB$1048576,0),MATCH((CUADRO!L$5&amp;$E461),'Hoja de Trabajo para listado'!$AB$151:$BA$151,0)),0)+IFERROR(INDEX('Hoja de Trabajo para listado'!$BC$155:$CB$1048576,MATCH($A461,'Hoja de Trabajo para listado'!$BC$155:$BC$1048576,0),MATCH((CUADRO!L$5&amp;$E461),'Hoja de Trabajo para listado'!$BC$151:$CB$151,0)),0)+IFERROR(INDEX('Hoja de Trabajo para listado'!$DE$153:$DG$274,MATCH($A461,'Hoja de Trabajo para listado'!$DE$153:$DE$1048576,0),MATCH((CUADRO!L$5&amp;$E461),'Hoja de Trabajo para listado'!$DE$151:$DG$151,0)),0)+IFERROR(INDEX('Hoja de Trabajo para listado'!$CD$155:$DC$1048576,MATCH($A461,'Hoja de Trabajo para listado'!$CD$155:$CD$1048576,0),MATCH((CUADRO!L$5&amp;$E461),'Hoja de Trabajo para listado'!$CD$151:$DC$151,0)),0)</f>
        <v>0</v>
      </c>
      <c r="M461" s="314">
        <f ca="1">+IFERROR(INDEX('Hoja de Trabajo para listado'!$A$155:$Z$1048576,MATCH($A461,'Hoja de Trabajo para listado'!$A$155:$A$1048576,0),MATCH((CUADRO!M$5&amp;$E461),'Hoja de Trabajo para listado'!$A$151:$Z$151,0)),0)+IFERROR(INDEX('Hoja de Trabajo para listado'!$AB$155:$BA$1048576,MATCH($A461,'Hoja de Trabajo para listado'!$AB$155:$AB$1048576,0),MATCH((CUADRO!M$5&amp;$E461),'Hoja de Trabajo para listado'!$AB$151:$BA$151,0)),0)+IFERROR(INDEX('Hoja de Trabajo para listado'!$BC$155:$CB$1048576,MATCH($A461,'Hoja de Trabajo para listado'!$BC$155:$BC$1048576,0),MATCH((CUADRO!M$5&amp;$E461),'Hoja de Trabajo para listado'!$BC$151:$CB$151,0)),0)+IFERROR(INDEX('Hoja de Trabajo para listado'!$DE$153:$DG$274,MATCH($A461,'Hoja de Trabajo para listado'!$DE$153:$DE$1048576,0),MATCH((CUADRO!M$5&amp;$E461),'Hoja de Trabajo para listado'!$DE$151:$DG$151,0)),0)+IFERROR(INDEX('Hoja de Trabajo para listado'!$CD$155:$DC$1048576,MATCH($A461,'Hoja de Trabajo para listado'!$CD$155:$CD$1048576,0),MATCH((CUADRO!M$5&amp;$E461),'Hoja de Trabajo para listado'!$CD$151:$DC$151,0)),0)</f>
        <v>0</v>
      </c>
      <c r="N461" s="314">
        <f ca="1">+IFERROR(INDEX('Hoja de Trabajo para listado'!$A$155:$Z$1048576,MATCH($A461,'Hoja de Trabajo para listado'!$A$155:$A$1048576,0),MATCH((CUADRO!N$5&amp;$E461),'Hoja de Trabajo para listado'!$A$151:$Z$151,0)),0)+IFERROR(INDEX('Hoja de Trabajo para listado'!$AB$155:$BA$1048576,MATCH($A461,'Hoja de Trabajo para listado'!$AB$155:$AB$1048576,0),MATCH((CUADRO!N$5&amp;$E461),'Hoja de Trabajo para listado'!$AB$151:$BA$151,0)),0)+IFERROR(INDEX('Hoja de Trabajo para listado'!$BC$155:$CB$1048576,MATCH($A461,'Hoja de Trabajo para listado'!$BC$155:$BC$1048576,0),MATCH((CUADRO!N$5&amp;$E461),'Hoja de Trabajo para listado'!$BC$151:$CB$151,0)),0)+IFERROR(INDEX('Hoja de Trabajo para listado'!$DE$153:$DG$274,MATCH($A461,'Hoja de Trabajo para listado'!$DE$153:$DE$1048576,0),MATCH((CUADRO!N$5&amp;$E461),'Hoja de Trabajo para listado'!$DE$151:$DG$151,0)),0)+IFERROR(INDEX('Hoja de Trabajo para listado'!$CD$155:$DC$1048576,MATCH($A461,'Hoja de Trabajo para listado'!$CD$155:$CD$1048576,0),MATCH((CUADRO!N$5&amp;$E461),'Hoja de Trabajo para listado'!$CD$151:$DC$151,0)),0)</f>
        <v>0</v>
      </c>
      <c r="O461" s="314">
        <f ca="1">+IFERROR(INDEX('Hoja de Trabajo para listado'!$A$155:$Z$1048576,MATCH($A461,'Hoja de Trabajo para listado'!$A$155:$A$1048576,0),MATCH((CUADRO!O$5&amp;$E461),'Hoja de Trabajo para listado'!$A$151:$Z$151,0)),0)+IFERROR(INDEX('Hoja de Trabajo para listado'!$AB$155:$BA$1048576,MATCH($A461,'Hoja de Trabajo para listado'!$AB$155:$AB$1048576,0),MATCH((CUADRO!O$5&amp;$E461),'Hoja de Trabajo para listado'!$AB$151:$BA$151,0)),0)+IFERROR(INDEX('Hoja de Trabajo para listado'!$BC$155:$CB$1048576,MATCH($A461,'Hoja de Trabajo para listado'!$BC$155:$BC$1048576,0),MATCH((CUADRO!O$5&amp;$E461),'Hoja de Trabajo para listado'!$BC$151:$CB$151,0)),0)+IFERROR(INDEX('Hoja de Trabajo para listado'!$DE$153:$DG$274,MATCH($A461,'Hoja de Trabajo para listado'!$DE$153:$DE$1048576,0),MATCH((CUADRO!O$5&amp;$E461),'Hoja de Trabajo para listado'!$DE$151:$DG$151,0)),0)+IFERROR(INDEX('Hoja de Trabajo para listado'!$CD$155:$DC$1048576,MATCH($A461,'Hoja de Trabajo para listado'!$CD$155:$CD$1048576,0),MATCH((CUADRO!O$5&amp;$E461),'Hoja de Trabajo para listado'!$CD$151:$DC$151,0)),0)</f>
        <v>0</v>
      </c>
      <c r="P461" s="314">
        <f ca="1">+IFERROR(INDEX('Hoja de Trabajo para listado'!$A$155:$Z$1048576,MATCH($A461,'Hoja de Trabajo para listado'!$A$155:$A$1048576,0),MATCH((CUADRO!P$5&amp;$E461),'Hoja de Trabajo para listado'!$A$151:$Z$151,0)),0)+IFERROR(INDEX('Hoja de Trabajo para listado'!$AB$155:$BA$1048576,MATCH($A461,'Hoja de Trabajo para listado'!$AB$155:$AB$1048576,0),MATCH((CUADRO!P$5&amp;$E461),'Hoja de Trabajo para listado'!$AB$151:$BA$151,0)),0)+IFERROR(INDEX('Hoja de Trabajo para listado'!$BC$155:$CB$1048576,MATCH($A461,'Hoja de Trabajo para listado'!$BC$155:$BC$1048576,0),MATCH((CUADRO!P$5&amp;$E461),'Hoja de Trabajo para listado'!$BC$151:$CB$151,0)),0)+IFERROR(INDEX('Hoja de Trabajo para listado'!$DE$153:$DG$274,MATCH($A461,'Hoja de Trabajo para listado'!$DE$153:$DE$1048576,0),MATCH((CUADRO!P$5&amp;$E461),'Hoja de Trabajo para listado'!$DE$151:$DG$151,0)),0)+IFERROR(INDEX('Hoja de Trabajo para listado'!$CD$155:$DC$1048576,MATCH($A461,'Hoja de Trabajo para listado'!$CD$155:$CD$1048576,0),MATCH((CUADRO!P$5&amp;$E461),'Hoja de Trabajo para listado'!$CD$151:$DC$151,0)),0)</f>
        <v>0</v>
      </c>
      <c r="Q461" s="314">
        <f ca="1">+IFERROR(INDEX('Hoja de Trabajo para listado'!$A$155:$Z$1048576,MATCH($A461,'Hoja de Trabajo para listado'!$A$155:$A$1048576,0),MATCH((CUADRO!Q$5&amp;$E461),'Hoja de Trabajo para listado'!$A$151:$Z$151,0)),0)+IFERROR(INDEX('Hoja de Trabajo para listado'!$AB$155:$BA$1048576,MATCH($A461,'Hoja de Trabajo para listado'!$AB$155:$AB$1048576,0),MATCH((CUADRO!Q$5&amp;$E461),'Hoja de Trabajo para listado'!$AB$151:$BA$151,0)),0)+IFERROR(INDEX('Hoja de Trabajo para listado'!$BC$155:$CB$1048576,MATCH($A461,'Hoja de Trabajo para listado'!$BC$155:$BC$1048576,0),MATCH((CUADRO!Q$5&amp;$E461),'Hoja de Trabajo para listado'!$BC$151:$CB$151,0)),0)+IFERROR(INDEX('Hoja de Trabajo para listado'!$DE$153:$DG$274,MATCH($A461,'Hoja de Trabajo para listado'!$DE$153:$DE$1048576,0),MATCH((CUADRO!Q$5&amp;$E461),'Hoja de Trabajo para listado'!$DE$151:$DG$151,0)),0)+IFERROR(INDEX('Hoja de Trabajo para listado'!$CD$155:$DC$1048576,MATCH($A461,'Hoja de Trabajo para listado'!$CD$155:$CD$1048576,0),MATCH((CUADRO!Q$5&amp;$E461),'Hoja de Trabajo para listado'!$CD$151:$DC$151,0)),0)</f>
        <v>0</v>
      </c>
      <c r="R461" s="314">
        <f t="shared" ca="1" si="14"/>
        <v>0</v>
      </c>
      <c r="S461" s="322">
        <f ca="1">+R460+R461</f>
        <v>0</v>
      </c>
      <c r="T461" s="314">
        <f ca="1">+S461</f>
        <v>0</v>
      </c>
      <c r="U461" s="313">
        <f t="shared" si="15"/>
        <v>2</v>
      </c>
      <c r="V461" s="319" t="str">
        <f>+VLOOKUP(A461,bd_lista!$A$3:$E$593,5,FALSE)</f>
        <v>Gobiernos Autonomos Municipales</v>
      </c>
      <c r="W461" s="426"/>
    </row>
    <row r="462" spans="1:23" customFormat="1" ht="15" hidden="1" customHeight="1">
      <c r="A462" s="323">
        <v>1403</v>
      </c>
      <c r="B462" s="427">
        <f>+A462</f>
        <v>1403</v>
      </c>
      <c r="C462" s="318" t="str">
        <f>+VLOOKUP(A462,bd_lista!$A$3:$C$593,3,FALSE)</f>
        <v>Gobierno Autónomo Municipal de el Choro</v>
      </c>
      <c r="D462" s="429" t="str">
        <f>+C462</f>
        <v>Gobierno Autónomo Municipal de el Choro</v>
      </c>
      <c r="E462" s="346" t="s">
        <v>1418</v>
      </c>
      <c r="F462" s="314">
        <f ca="1">+IFERROR(INDEX('Hoja de Trabajo para listado'!$A$155:$Z$1048576,MATCH($A462,'Hoja de Trabajo para listado'!$A$155:$A$1048576,0),MATCH((CUADRO!F$5&amp;$E462),'Hoja de Trabajo para listado'!$A$151:$Z$151,0)),0)+IFERROR(INDEX('Hoja de Trabajo para listado'!$AB$155:$BA$1048576,MATCH($A462,'Hoja de Trabajo para listado'!$AB$155:$AB$1048576,0),MATCH((CUADRO!F$5&amp;$E462),'Hoja de Trabajo para listado'!$AB$151:$BA$151,0)),0)+IFERROR(INDEX('Hoja de Trabajo para listado'!$BC$155:$CB$1048576,MATCH($A462,'Hoja de Trabajo para listado'!$BC$155:$BC$1048576,0),MATCH((CUADRO!F$5&amp;$E462),'Hoja de Trabajo para listado'!$BC$151:$CB$151,0)),0)+IFERROR(INDEX('Hoja de Trabajo para listado'!$DE$153:$DG$274,MATCH($A462,'Hoja de Trabajo para listado'!$DE$153:$DE$1048576,0),MATCH((CUADRO!F$5&amp;$E462),'Hoja de Trabajo para listado'!$DE$151:$DG$151,0)),0)+IFERROR(INDEX('Hoja de Trabajo para listado'!$CD$155:$DC$1048576,MATCH($A462,'Hoja de Trabajo para listado'!$CD$155:$CD$1048576,0),MATCH((CUADRO!F$5&amp;$E462),'Hoja de Trabajo para listado'!$CD$151:$DC$151,0)),0)</f>
        <v>0</v>
      </c>
      <c r="G462" s="314">
        <f ca="1">+IFERROR(INDEX('Hoja de Trabajo para listado'!$A$155:$Z$1048576,MATCH($A462,'Hoja de Trabajo para listado'!$A$155:$A$1048576,0),MATCH((CUADRO!G$5&amp;$E462),'Hoja de Trabajo para listado'!$A$151:$Z$151,0)),0)+IFERROR(INDEX('Hoja de Trabajo para listado'!$AB$155:$BA$1048576,MATCH($A462,'Hoja de Trabajo para listado'!$AB$155:$AB$1048576,0),MATCH((CUADRO!G$5&amp;$E462),'Hoja de Trabajo para listado'!$AB$151:$BA$151,0)),0)+IFERROR(INDEX('Hoja de Trabajo para listado'!$BC$155:$CB$1048576,MATCH($A462,'Hoja de Trabajo para listado'!$BC$155:$BC$1048576,0),MATCH((CUADRO!G$5&amp;$E462),'Hoja de Trabajo para listado'!$BC$151:$CB$151,0)),0)+IFERROR(INDEX('Hoja de Trabajo para listado'!$DE$153:$DG$274,MATCH($A462,'Hoja de Trabajo para listado'!$DE$153:$DE$1048576,0),MATCH((CUADRO!G$5&amp;$E462),'Hoja de Trabajo para listado'!$DE$151:$DG$151,0)),0)+IFERROR(INDEX('Hoja de Trabajo para listado'!$CD$155:$DC$1048576,MATCH($A462,'Hoja de Trabajo para listado'!$CD$155:$CD$1048576,0),MATCH((CUADRO!G$5&amp;$E462),'Hoja de Trabajo para listado'!$CD$151:$DC$151,0)),0)</f>
        <v>0</v>
      </c>
      <c r="H462" s="314">
        <f ca="1">+IFERROR(INDEX('Hoja de Trabajo para listado'!$A$155:$Z$1048576,MATCH($A462,'Hoja de Trabajo para listado'!$A$155:$A$1048576,0),MATCH((CUADRO!H$5&amp;$E462),'Hoja de Trabajo para listado'!$A$151:$Z$151,0)),0)+IFERROR(INDEX('Hoja de Trabajo para listado'!$AB$155:$BA$1048576,MATCH($A462,'Hoja de Trabajo para listado'!$AB$155:$AB$1048576,0),MATCH((CUADRO!H$5&amp;$E462),'Hoja de Trabajo para listado'!$AB$151:$BA$151,0)),0)+IFERROR(INDEX('Hoja de Trabajo para listado'!$BC$155:$CB$1048576,MATCH($A462,'Hoja de Trabajo para listado'!$BC$155:$BC$1048576,0),MATCH((CUADRO!H$5&amp;$E462),'Hoja de Trabajo para listado'!$BC$151:$CB$151,0)),0)+IFERROR(INDEX('Hoja de Trabajo para listado'!$DE$153:$DG$274,MATCH($A462,'Hoja de Trabajo para listado'!$DE$153:$DE$1048576,0),MATCH((CUADRO!H$5&amp;$E462),'Hoja de Trabajo para listado'!$DE$151:$DG$151,0)),0)+IFERROR(INDEX('Hoja de Trabajo para listado'!$CD$155:$DC$1048576,MATCH($A462,'Hoja de Trabajo para listado'!$CD$155:$CD$1048576,0),MATCH((CUADRO!H$5&amp;$E462),'Hoja de Trabajo para listado'!$CD$151:$DC$151,0)),0)</f>
        <v>0</v>
      </c>
      <c r="I462" s="314">
        <f ca="1">+IFERROR(INDEX('Hoja de Trabajo para listado'!$A$155:$Z$1048576,MATCH($A462,'Hoja de Trabajo para listado'!$A$155:$A$1048576,0),MATCH((CUADRO!I$5&amp;$E462),'Hoja de Trabajo para listado'!$A$151:$Z$151,0)),0)+IFERROR(INDEX('Hoja de Trabajo para listado'!$AB$155:$BA$1048576,MATCH($A462,'Hoja de Trabajo para listado'!$AB$155:$AB$1048576,0),MATCH((CUADRO!I$5&amp;$E462),'Hoja de Trabajo para listado'!$AB$151:$BA$151,0)),0)+IFERROR(INDEX('Hoja de Trabajo para listado'!$BC$155:$CB$1048576,MATCH($A462,'Hoja de Trabajo para listado'!$BC$155:$BC$1048576,0),MATCH((CUADRO!I$5&amp;$E462),'Hoja de Trabajo para listado'!$BC$151:$CB$151,0)),0)+IFERROR(INDEX('Hoja de Trabajo para listado'!$DE$153:$DG$274,MATCH($A462,'Hoja de Trabajo para listado'!$DE$153:$DE$1048576,0),MATCH((CUADRO!I$5&amp;$E462),'Hoja de Trabajo para listado'!$DE$151:$DG$151,0)),0)+IFERROR(INDEX('Hoja de Trabajo para listado'!$CD$155:$DC$1048576,MATCH($A462,'Hoja de Trabajo para listado'!$CD$155:$CD$1048576,0),MATCH((CUADRO!I$5&amp;$E462),'Hoja de Trabajo para listado'!$CD$151:$DC$151,0)),0)</f>
        <v>0</v>
      </c>
      <c r="J462" s="314">
        <f ca="1">+IFERROR(INDEX('Hoja de Trabajo para listado'!$A$155:$Z$1048576,MATCH($A462,'Hoja de Trabajo para listado'!$A$155:$A$1048576,0),MATCH((CUADRO!J$5&amp;$E462),'Hoja de Trabajo para listado'!$A$151:$Z$151,0)),0)+IFERROR(INDEX('Hoja de Trabajo para listado'!$AB$155:$BA$1048576,MATCH($A462,'Hoja de Trabajo para listado'!$AB$155:$AB$1048576,0),MATCH((CUADRO!J$5&amp;$E462),'Hoja de Trabajo para listado'!$AB$151:$BA$151,0)),0)+IFERROR(INDEX('Hoja de Trabajo para listado'!$BC$155:$CB$1048576,MATCH($A462,'Hoja de Trabajo para listado'!$BC$155:$BC$1048576,0),MATCH((CUADRO!J$5&amp;$E462),'Hoja de Trabajo para listado'!$BC$151:$CB$151,0)),0)+IFERROR(INDEX('Hoja de Trabajo para listado'!$DE$153:$DG$274,MATCH($A462,'Hoja de Trabajo para listado'!$DE$153:$DE$1048576,0),MATCH((CUADRO!J$5&amp;$E462),'Hoja de Trabajo para listado'!$DE$151:$DG$151,0)),0)+IFERROR(INDEX('Hoja de Trabajo para listado'!$CD$155:$DC$1048576,MATCH($A462,'Hoja de Trabajo para listado'!$CD$155:$CD$1048576,0),MATCH((CUADRO!J$5&amp;$E462),'Hoja de Trabajo para listado'!$CD$151:$DC$151,0)),0)</f>
        <v>0</v>
      </c>
      <c r="K462" s="314">
        <f ca="1">+IFERROR(INDEX('Hoja de Trabajo para listado'!$A$155:$Z$1048576,MATCH($A462,'Hoja de Trabajo para listado'!$A$155:$A$1048576,0),MATCH((CUADRO!K$5&amp;$E462),'Hoja de Trabajo para listado'!$A$151:$Z$151,0)),0)+IFERROR(INDEX('Hoja de Trabajo para listado'!$AB$155:$BA$1048576,MATCH($A462,'Hoja de Trabajo para listado'!$AB$155:$AB$1048576,0),MATCH((CUADRO!K$5&amp;$E462),'Hoja de Trabajo para listado'!$AB$151:$BA$151,0)),0)+IFERROR(INDEX('Hoja de Trabajo para listado'!$BC$155:$CB$1048576,MATCH($A462,'Hoja de Trabajo para listado'!$BC$155:$BC$1048576,0),MATCH((CUADRO!K$5&amp;$E462),'Hoja de Trabajo para listado'!$BC$151:$CB$151,0)),0)+IFERROR(INDEX('Hoja de Trabajo para listado'!$DE$153:$DG$274,MATCH($A462,'Hoja de Trabajo para listado'!$DE$153:$DE$1048576,0),MATCH((CUADRO!K$5&amp;$E462),'Hoja de Trabajo para listado'!$DE$151:$DG$151,0)),0)+IFERROR(INDEX('Hoja de Trabajo para listado'!$CD$155:$DC$1048576,MATCH($A462,'Hoja de Trabajo para listado'!$CD$155:$CD$1048576,0),MATCH((CUADRO!K$5&amp;$E462),'Hoja de Trabajo para listado'!$CD$151:$DC$151,0)),0)</f>
        <v>0</v>
      </c>
      <c r="L462" s="314">
        <f ca="1">+IFERROR(INDEX('Hoja de Trabajo para listado'!$A$155:$Z$1048576,MATCH($A462,'Hoja de Trabajo para listado'!$A$155:$A$1048576,0),MATCH((CUADRO!L$5&amp;$E462),'Hoja de Trabajo para listado'!$A$151:$Z$151,0)),0)+IFERROR(INDEX('Hoja de Trabajo para listado'!$AB$155:$BA$1048576,MATCH($A462,'Hoja de Trabajo para listado'!$AB$155:$AB$1048576,0),MATCH((CUADRO!L$5&amp;$E462),'Hoja de Trabajo para listado'!$AB$151:$BA$151,0)),0)+IFERROR(INDEX('Hoja de Trabajo para listado'!$BC$155:$CB$1048576,MATCH($A462,'Hoja de Trabajo para listado'!$BC$155:$BC$1048576,0),MATCH((CUADRO!L$5&amp;$E462),'Hoja de Trabajo para listado'!$BC$151:$CB$151,0)),0)+IFERROR(INDEX('Hoja de Trabajo para listado'!$DE$153:$DG$274,MATCH($A462,'Hoja de Trabajo para listado'!$DE$153:$DE$1048576,0),MATCH((CUADRO!L$5&amp;$E462),'Hoja de Trabajo para listado'!$DE$151:$DG$151,0)),0)+IFERROR(INDEX('Hoja de Trabajo para listado'!$CD$155:$DC$1048576,MATCH($A462,'Hoja de Trabajo para listado'!$CD$155:$CD$1048576,0),MATCH((CUADRO!L$5&amp;$E462),'Hoja de Trabajo para listado'!$CD$151:$DC$151,0)),0)</f>
        <v>0</v>
      </c>
      <c r="M462" s="314">
        <f ca="1">+IFERROR(INDEX('Hoja de Trabajo para listado'!$A$155:$Z$1048576,MATCH($A462,'Hoja de Trabajo para listado'!$A$155:$A$1048576,0),MATCH((CUADRO!M$5&amp;$E462),'Hoja de Trabajo para listado'!$A$151:$Z$151,0)),0)+IFERROR(INDEX('Hoja de Trabajo para listado'!$AB$155:$BA$1048576,MATCH($A462,'Hoja de Trabajo para listado'!$AB$155:$AB$1048576,0),MATCH((CUADRO!M$5&amp;$E462),'Hoja de Trabajo para listado'!$AB$151:$BA$151,0)),0)+IFERROR(INDEX('Hoja de Trabajo para listado'!$BC$155:$CB$1048576,MATCH($A462,'Hoja de Trabajo para listado'!$BC$155:$BC$1048576,0),MATCH((CUADRO!M$5&amp;$E462),'Hoja de Trabajo para listado'!$BC$151:$CB$151,0)),0)+IFERROR(INDEX('Hoja de Trabajo para listado'!$DE$153:$DG$274,MATCH($A462,'Hoja de Trabajo para listado'!$DE$153:$DE$1048576,0),MATCH((CUADRO!M$5&amp;$E462),'Hoja de Trabajo para listado'!$DE$151:$DG$151,0)),0)+IFERROR(INDEX('Hoja de Trabajo para listado'!$CD$155:$DC$1048576,MATCH($A462,'Hoja de Trabajo para listado'!$CD$155:$CD$1048576,0),MATCH((CUADRO!M$5&amp;$E462),'Hoja de Trabajo para listado'!$CD$151:$DC$151,0)),0)</f>
        <v>0</v>
      </c>
      <c r="N462" s="314">
        <f ca="1">+IFERROR(INDEX('Hoja de Trabajo para listado'!$A$155:$Z$1048576,MATCH($A462,'Hoja de Trabajo para listado'!$A$155:$A$1048576,0),MATCH((CUADRO!N$5&amp;$E462),'Hoja de Trabajo para listado'!$A$151:$Z$151,0)),0)+IFERROR(INDEX('Hoja de Trabajo para listado'!$AB$155:$BA$1048576,MATCH($A462,'Hoja de Trabajo para listado'!$AB$155:$AB$1048576,0),MATCH((CUADRO!N$5&amp;$E462),'Hoja de Trabajo para listado'!$AB$151:$BA$151,0)),0)+IFERROR(INDEX('Hoja de Trabajo para listado'!$BC$155:$CB$1048576,MATCH($A462,'Hoja de Trabajo para listado'!$BC$155:$BC$1048576,0),MATCH((CUADRO!N$5&amp;$E462),'Hoja de Trabajo para listado'!$BC$151:$CB$151,0)),0)+IFERROR(INDEX('Hoja de Trabajo para listado'!$DE$153:$DG$274,MATCH($A462,'Hoja de Trabajo para listado'!$DE$153:$DE$1048576,0),MATCH((CUADRO!N$5&amp;$E462),'Hoja de Trabajo para listado'!$DE$151:$DG$151,0)),0)+IFERROR(INDEX('Hoja de Trabajo para listado'!$CD$155:$DC$1048576,MATCH($A462,'Hoja de Trabajo para listado'!$CD$155:$CD$1048576,0),MATCH((CUADRO!N$5&amp;$E462),'Hoja de Trabajo para listado'!$CD$151:$DC$151,0)),0)</f>
        <v>0</v>
      </c>
      <c r="O462" s="314">
        <f ca="1">+IFERROR(INDEX('Hoja de Trabajo para listado'!$A$155:$Z$1048576,MATCH($A462,'Hoja de Trabajo para listado'!$A$155:$A$1048576,0),MATCH((CUADRO!O$5&amp;$E462),'Hoja de Trabajo para listado'!$A$151:$Z$151,0)),0)+IFERROR(INDEX('Hoja de Trabajo para listado'!$AB$155:$BA$1048576,MATCH($A462,'Hoja de Trabajo para listado'!$AB$155:$AB$1048576,0),MATCH((CUADRO!O$5&amp;$E462),'Hoja de Trabajo para listado'!$AB$151:$BA$151,0)),0)+IFERROR(INDEX('Hoja de Trabajo para listado'!$BC$155:$CB$1048576,MATCH($A462,'Hoja de Trabajo para listado'!$BC$155:$BC$1048576,0),MATCH((CUADRO!O$5&amp;$E462),'Hoja de Trabajo para listado'!$BC$151:$CB$151,0)),0)+IFERROR(INDEX('Hoja de Trabajo para listado'!$DE$153:$DG$274,MATCH($A462,'Hoja de Trabajo para listado'!$DE$153:$DE$1048576,0),MATCH((CUADRO!O$5&amp;$E462),'Hoja de Trabajo para listado'!$DE$151:$DG$151,0)),0)+IFERROR(INDEX('Hoja de Trabajo para listado'!$CD$155:$DC$1048576,MATCH($A462,'Hoja de Trabajo para listado'!$CD$155:$CD$1048576,0),MATCH((CUADRO!O$5&amp;$E462),'Hoja de Trabajo para listado'!$CD$151:$DC$151,0)),0)</f>
        <v>0</v>
      </c>
      <c r="P462" s="314">
        <f ca="1">+IFERROR(INDEX('Hoja de Trabajo para listado'!$A$155:$Z$1048576,MATCH($A462,'Hoja de Trabajo para listado'!$A$155:$A$1048576,0),MATCH((CUADRO!P$5&amp;$E462),'Hoja de Trabajo para listado'!$A$151:$Z$151,0)),0)+IFERROR(INDEX('Hoja de Trabajo para listado'!$AB$155:$BA$1048576,MATCH($A462,'Hoja de Trabajo para listado'!$AB$155:$AB$1048576,0),MATCH((CUADRO!P$5&amp;$E462),'Hoja de Trabajo para listado'!$AB$151:$BA$151,0)),0)+IFERROR(INDEX('Hoja de Trabajo para listado'!$BC$155:$CB$1048576,MATCH($A462,'Hoja de Trabajo para listado'!$BC$155:$BC$1048576,0),MATCH((CUADRO!P$5&amp;$E462),'Hoja de Trabajo para listado'!$BC$151:$CB$151,0)),0)+IFERROR(INDEX('Hoja de Trabajo para listado'!$DE$153:$DG$274,MATCH($A462,'Hoja de Trabajo para listado'!$DE$153:$DE$1048576,0),MATCH((CUADRO!P$5&amp;$E462),'Hoja de Trabajo para listado'!$DE$151:$DG$151,0)),0)+IFERROR(INDEX('Hoja de Trabajo para listado'!$CD$155:$DC$1048576,MATCH($A462,'Hoja de Trabajo para listado'!$CD$155:$CD$1048576,0),MATCH((CUADRO!P$5&amp;$E462),'Hoja de Trabajo para listado'!$CD$151:$DC$151,0)),0)</f>
        <v>0</v>
      </c>
      <c r="Q462" s="314">
        <f ca="1">+IFERROR(INDEX('Hoja de Trabajo para listado'!$A$155:$Z$1048576,MATCH($A462,'Hoja de Trabajo para listado'!$A$155:$A$1048576,0),MATCH((CUADRO!Q$5&amp;$E462),'Hoja de Trabajo para listado'!$A$151:$Z$151,0)),0)+IFERROR(INDEX('Hoja de Trabajo para listado'!$AB$155:$BA$1048576,MATCH($A462,'Hoja de Trabajo para listado'!$AB$155:$AB$1048576,0),MATCH((CUADRO!Q$5&amp;$E462),'Hoja de Trabajo para listado'!$AB$151:$BA$151,0)),0)+IFERROR(INDEX('Hoja de Trabajo para listado'!$BC$155:$CB$1048576,MATCH($A462,'Hoja de Trabajo para listado'!$BC$155:$BC$1048576,0),MATCH((CUADRO!Q$5&amp;$E462),'Hoja de Trabajo para listado'!$BC$151:$CB$151,0)),0)+IFERROR(INDEX('Hoja de Trabajo para listado'!$DE$153:$DG$274,MATCH($A462,'Hoja de Trabajo para listado'!$DE$153:$DE$1048576,0),MATCH((CUADRO!Q$5&amp;$E462),'Hoja de Trabajo para listado'!$DE$151:$DG$151,0)),0)+IFERROR(INDEX('Hoja de Trabajo para listado'!$CD$155:$DC$1048576,MATCH($A462,'Hoja de Trabajo para listado'!$CD$155:$CD$1048576,0),MATCH((CUADRO!Q$5&amp;$E462),'Hoja de Trabajo para listado'!$CD$151:$DC$151,0)),0)</f>
        <v>0</v>
      </c>
      <c r="R462" s="314">
        <f t="shared" ca="1" si="14"/>
        <v>0</v>
      </c>
      <c r="S462" s="322"/>
      <c r="T462" s="314">
        <f ca="1">+T463</f>
        <v>0</v>
      </c>
      <c r="U462" s="313">
        <f t="shared" si="15"/>
        <v>1</v>
      </c>
      <c r="V462" s="319" t="str">
        <f>+VLOOKUP(A462,bd_lista!$A$3:$E$593,5,FALSE)</f>
        <v>Gobiernos Autonomos Municipales</v>
      </c>
      <c r="W462" s="425" t="str">
        <f>+V462</f>
        <v>Gobiernos Autonomos Municipales</v>
      </c>
    </row>
    <row r="463" spans="1:23" customFormat="1" ht="15" hidden="1" customHeight="1">
      <c r="A463" s="323">
        <v>1403</v>
      </c>
      <c r="B463" s="428"/>
      <c r="C463" s="318" t="str">
        <f>+VLOOKUP(A463,bd_lista!$A$3:$C$593,3,FALSE)</f>
        <v>Gobierno Autónomo Municipal de el Choro</v>
      </c>
      <c r="D463" s="430"/>
      <c r="E463" s="347" t="s">
        <v>1419</v>
      </c>
      <c r="F463" s="314">
        <f ca="1">+IFERROR(INDEX('Hoja de Trabajo para listado'!$A$155:$Z$1048576,MATCH($A463,'Hoja de Trabajo para listado'!$A$155:$A$1048576,0),MATCH((CUADRO!F$5&amp;$E463),'Hoja de Trabajo para listado'!$A$151:$Z$151,0)),0)+IFERROR(INDEX('Hoja de Trabajo para listado'!$AB$155:$BA$1048576,MATCH($A463,'Hoja de Trabajo para listado'!$AB$155:$AB$1048576,0),MATCH((CUADRO!F$5&amp;$E463),'Hoja de Trabajo para listado'!$AB$151:$BA$151,0)),0)+IFERROR(INDEX('Hoja de Trabajo para listado'!$BC$155:$CB$1048576,MATCH($A463,'Hoja de Trabajo para listado'!$BC$155:$BC$1048576,0),MATCH((CUADRO!F$5&amp;$E463),'Hoja de Trabajo para listado'!$BC$151:$CB$151,0)),0)+IFERROR(INDEX('Hoja de Trabajo para listado'!$DE$153:$DG$274,MATCH($A463,'Hoja de Trabajo para listado'!$DE$153:$DE$1048576,0),MATCH((CUADRO!F$5&amp;$E463),'Hoja de Trabajo para listado'!$DE$151:$DG$151,0)),0)+IFERROR(INDEX('Hoja de Trabajo para listado'!$CD$155:$DC$1048576,MATCH($A463,'Hoja de Trabajo para listado'!$CD$155:$CD$1048576,0),MATCH((CUADRO!F$5&amp;$E463),'Hoja de Trabajo para listado'!$CD$151:$DC$151,0)),0)</f>
        <v>0</v>
      </c>
      <c r="G463" s="314">
        <f ca="1">+IFERROR(INDEX('Hoja de Trabajo para listado'!$A$155:$Z$1048576,MATCH($A463,'Hoja de Trabajo para listado'!$A$155:$A$1048576,0),MATCH((CUADRO!G$5&amp;$E463),'Hoja de Trabajo para listado'!$A$151:$Z$151,0)),0)+IFERROR(INDEX('Hoja de Trabajo para listado'!$AB$155:$BA$1048576,MATCH($A463,'Hoja de Trabajo para listado'!$AB$155:$AB$1048576,0),MATCH((CUADRO!G$5&amp;$E463),'Hoja de Trabajo para listado'!$AB$151:$BA$151,0)),0)+IFERROR(INDEX('Hoja de Trabajo para listado'!$BC$155:$CB$1048576,MATCH($A463,'Hoja de Trabajo para listado'!$BC$155:$BC$1048576,0),MATCH((CUADRO!G$5&amp;$E463),'Hoja de Trabajo para listado'!$BC$151:$CB$151,0)),0)+IFERROR(INDEX('Hoja de Trabajo para listado'!$DE$153:$DG$274,MATCH($A463,'Hoja de Trabajo para listado'!$DE$153:$DE$1048576,0),MATCH((CUADRO!G$5&amp;$E463),'Hoja de Trabajo para listado'!$DE$151:$DG$151,0)),0)+IFERROR(INDEX('Hoja de Trabajo para listado'!$CD$155:$DC$1048576,MATCH($A463,'Hoja de Trabajo para listado'!$CD$155:$CD$1048576,0),MATCH((CUADRO!G$5&amp;$E463),'Hoja de Trabajo para listado'!$CD$151:$DC$151,0)),0)</f>
        <v>0</v>
      </c>
      <c r="H463" s="314">
        <f ca="1">+IFERROR(INDEX('Hoja de Trabajo para listado'!$A$155:$Z$1048576,MATCH($A463,'Hoja de Trabajo para listado'!$A$155:$A$1048576,0),MATCH((CUADRO!H$5&amp;$E463),'Hoja de Trabajo para listado'!$A$151:$Z$151,0)),0)+IFERROR(INDEX('Hoja de Trabajo para listado'!$AB$155:$BA$1048576,MATCH($A463,'Hoja de Trabajo para listado'!$AB$155:$AB$1048576,0),MATCH((CUADRO!H$5&amp;$E463),'Hoja de Trabajo para listado'!$AB$151:$BA$151,0)),0)+IFERROR(INDEX('Hoja de Trabajo para listado'!$BC$155:$CB$1048576,MATCH($A463,'Hoja de Trabajo para listado'!$BC$155:$BC$1048576,0),MATCH((CUADRO!H$5&amp;$E463),'Hoja de Trabajo para listado'!$BC$151:$CB$151,0)),0)+IFERROR(INDEX('Hoja de Trabajo para listado'!$DE$153:$DG$274,MATCH($A463,'Hoja de Trabajo para listado'!$DE$153:$DE$1048576,0),MATCH((CUADRO!H$5&amp;$E463),'Hoja de Trabajo para listado'!$DE$151:$DG$151,0)),0)+IFERROR(INDEX('Hoja de Trabajo para listado'!$CD$155:$DC$1048576,MATCH($A463,'Hoja de Trabajo para listado'!$CD$155:$CD$1048576,0),MATCH((CUADRO!H$5&amp;$E463),'Hoja de Trabajo para listado'!$CD$151:$DC$151,0)),0)</f>
        <v>0</v>
      </c>
      <c r="I463" s="314">
        <f ca="1">+IFERROR(INDEX('Hoja de Trabajo para listado'!$A$155:$Z$1048576,MATCH($A463,'Hoja de Trabajo para listado'!$A$155:$A$1048576,0),MATCH((CUADRO!I$5&amp;$E463),'Hoja de Trabajo para listado'!$A$151:$Z$151,0)),0)+IFERROR(INDEX('Hoja de Trabajo para listado'!$AB$155:$BA$1048576,MATCH($A463,'Hoja de Trabajo para listado'!$AB$155:$AB$1048576,0),MATCH((CUADRO!I$5&amp;$E463),'Hoja de Trabajo para listado'!$AB$151:$BA$151,0)),0)+IFERROR(INDEX('Hoja de Trabajo para listado'!$BC$155:$CB$1048576,MATCH($A463,'Hoja de Trabajo para listado'!$BC$155:$BC$1048576,0),MATCH((CUADRO!I$5&amp;$E463),'Hoja de Trabajo para listado'!$BC$151:$CB$151,0)),0)+IFERROR(INDEX('Hoja de Trabajo para listado'!$DE$153:$DG$274,MATCH($A463,'Hoja de Trabajo para listado'!$DE$153:$DE$1048576,0),MATCH((CUADRO!I$5&amp;$E463),'Hoja de Trabajo para listado'!$DE$151:$DG$151,0)),0)+IFERROR(INDEX('Hoja de Trabajo para listado'!$CD$155:$DC$1048576,MATCH($A463,'Hoja de Trabajo para listado'!$CD$155:$CD$1048576,0),MATCH((CUADRO!I$5&amp;$E463),'Hoja de Trabajo para listado'!$CD$151:$DC$151,0)),0)</f>
        <v>0</v>
      </c>
      <c r="J463" s="314">
        <f ca="1">+IFERROR(INDEX('Hoja de Trabajo para listado'!$A$155:$Z$1048576,MATCH($A463,'Hoja de Trabajo para listado'!$A$155:$A$1048576,0),MATCH((CUADRO!J$5&amp;$E463),'Hoja de Trabajo para listado'!$A$151:$Z$151,0)),0)+IFERROR(INDEX('Hoja de Trabajo para listado'!$AB$155:$BA$1048576,MATCH($A463,'Hoja de Trabajo para listado'!$AB$155:$AB$1048576,0),MATCH((CUADRO!J$5&amp;$E463),'Hoja de Trabajo para listado'!$AB$151:$BA$151,0)),0)+IFERROR(INDEX('Hoja de Trabajo para listado'!$BC$155:$CB$1048576,MATCH($A463,'Hoja de Trabajo para listado'!$BC$155:$BC$1048576,0),MATCH((CUADRO!J$5&amp;$E463),'Hoja de Trabajo para listado'!$BC$151:$CB$151,0)),0)+IFERROR(INDEX('Hoja de Trabajo para listado'!$DE$153:$DG$274,MATCH($A463,'Hoja de Trabajo para listado'!$DE$153:$DE$1048576,0),MATCH((CUADRO!J$5&amp;$E463),'Hoja de Trabajo para listado'!$DE$151:$DG$151,0)),0)+IFERROR(INDEX('Hoja de Trabajo para listado'!$CD$155:$DC$1048576,MATCH($A463,'Hoja de Trabajo para listado'!$CD$155:$CD$1048576,0),MATCH((CUADRO!J$5&amp;$E463),'Hoja de Trabajo para listado'!$CD$151:$DC$151,0)),0)</f>
        <v>0</v>
      </c>
      <c r="K463" s="314">
        <f ca="1">+IFERROR(INDEX('Hoja de Trabajo para listado'!$A$155:$Z$1048576,MATCH($A463,'Hoja de Trabajo para listado'!$A$155:$A$1048576,0),MATCH((CUADRO!K$5&amp;$E463),'Hoja de Trabajo para listado'!$A$151:$Z$151,0)),0)+IFERROR(INDEX('Hoja de Trabajo para listado'!$AB$155:$BA$1048576,MATCH($A463,'Hoja de Trabajo para listado'!$AB$155:$AB$1048576,0),MATCH((CUADRO!K$5&amp;$E463),'Hoja de Trabajo para listado'!$AB$151:$BA$151,0)),0)+IFERROR(INDEX('Hoja de Trabajo para listado'!$BC$155:$CB$1048576,MATCH($A463,'Hoja de Trabajo para listado'!$BC$155:$BC$1048576,0),MATCH((CUADRO!K$5&amp;$E463),'Hoja de Trabajo para listado'!$BC$151:$CB$151,0)),0)+IFERROR(INDEX('Hoja de Trabajo para listado'!$DE$153:$DG$274,MATCH($A463,'Hoja de Trabajo para listado'!$DE$153:$DE$1048576,0),MATCH((CUADRO!K$5&amp;$E463),'Hoja de Trabajo para listado'!$DE$151:$DG$151,0)),0)+IFERROR(INDEX('Hoja de Trabajo para listado'!$CD$155:$DC$1048576,MATCH($A463,'Hoja de Trabajo para listado'!$CD$155:$CD$1048576,0),MATCH((CUADRO!K$5&amp;$E463),'Hoja de Trabajo para listado'!$CD$151:$DC$151,0)),0)</f>
        <v>0</v>
      </c>
      <c r="L463" s="314">
        <f ca="1">+IFERROR(INDEX('Hoja de Trabajo para listado'!$A$155:$Z$1048576,MATCH($A463,'Hoja de Trabajo para listado'!$A$155:$A$1048576,0),MATCH((CUADRO!L$5&amp;$E463),'Hoja de Trabajo para listado'!$A$151:$Z$151,0)),0)+IFERROR(INDEX('Hoja de Trabajo para listado'!$AB$155:$BA$1048576,MATCH($A463,'Hoja de Trabajo para listado'!$AB$155:$AB$1048576,0),MATCH((CUADRO!L$5&amp;$E463),'Hoja de Trabajo para listado'!$AB$151:$BA$151,0)),0)+IFERROR(INDEX('Hoja de Trabajo para listado'!$BC$155:$CB$1048576,MATCH($A463,'Hoja de Trabajo para listado'!$BC$155:$BC$1048576,0),MATCH((CUADRO!L$5&amp;$E463),'Hoja de Trabajo para listado'!$BC$151:$CB$151,0)),0)+IFERROR(INDEX('Hoja de Trabajo para listado'!$DE$153:$DG$274,MATCH($A463,'Hoja de Trabajo para listado'!$DE$153:$DE$1048576,0),MATCH((CUADRO!L$5&amp;$E463),'Hoja de Trabajo para listado'!$DE$151:$DG$151,0)),0)+IFERROR(INDEX('Hoja de Trabajo para listado'!$CD$155:$DC$1048576,MATCH($A463,'Hoja de Trabajo para listado'!$CD$155:$CD$1048576,0),MATCH((CUADRO!L$5&amp;$E463),'Hoja de Trabajo para listado'!$CD$151:$DC$151,0)),0)</f>
        <v>0</v>
      </c>
      <c r="M463" s="314">
        <f ca="1">+IFERROR(INDEX('Hoja de Trabajo para listado'!$A$155:$Z$1048576,MATCH($A463,'Hoja de Trabajo para listado'!$A$155:$A$1048576,0),MATCH((CUADRO!M$5&amp;$E463),'Hoja de Trabajo para listado'!$A$151:$Z$151,0)),0)+IFERROR(INDEX('Hoja de Trabajo para listado'!$AB$155:$BA$1048576,MATCH($A463,'Hoja de Trabajo para listado'!$AB$155:$AB$1048576,0),MATCH((CUADRO!M$5&amp;$E463),'Hoja de Trabajo para listado'!$AB$151:$BA$151,0)),0)+IFERROR(INDEX('Hoja de Trabajo para listado'!$BC$155:$CB$1048576,MATCH($A463,'Hoja de Trabajo para listado'!$BC$155:$BC$1048576,0),MATCH((CUADRO!M$5&amp;$E463),'Hoja de Trabajo para listado'!$BC$151:$CB$151,0)),0)+IFERROR(INDEX('Hoja de Trabajo para listado'!$DE$153:$DG$274,MATCH($A463,'Hoja de Trabajo para listado'!$DE$153:$DE$1048576,0),MATCH((CUADRO!M$5&amp;$E463),'Hoja de Trabajo para listado'!$DE$151:$DG$151,0)),0)+IFERROR(INDEX('Hoja de Trabajo para listado'!$CD$155:$DC$1048576,MATCH($A463,'Hoja de Trabajo para listado'!$CD$155:$CD$1048576,0),MATCH((CUADRO!M$5&amp;$E463),'Hoja de Trabajo para listado'!$CD$151:$DC$151,0)),0)</f>
        <v>0</v>
      </c>
      <c r="N463" s="314">
        <f ca="1">+IFERROR(INDEX('Hoja de Trabajo para listado'!$A$155:$Z$1048576,MATCH($A463,'Hoja de Trabajo para listado'!$A$155:$A$1048576,0),MATCH((CUADRO!N$5&amp;$E463),'Hoja de Trabajo para listado'!$A$151:$Z$151,0)),0)+IFERROR(INDEX('Hoja de Trabajo para listado'!$AB$155:$BA$1048576,MATCH($A463,'Hoja de Trabajo para listado'!$AB$155:$AB$1048576,0),MATCH((CUADRO!N$5&amp;$E463),'Hoja de Trabajo para listado'!$AB$151:$BA$151,0)),0)+IFERROR(INDEX('Hoja de Trabajo para listado'!$BC$155:$CB$1048576,MATCH($A463,'Hoja de Trabajo para listado'!$BC$155:$BC$1048576,0),MATCH((CUADRO!N$5&amp;$E463),'Hoja de Trabajo para listado'!$BC$151:$CB$151,0)),0)+IFERROR(INDEX('Hoja de Trabajo para listado'!$DE$153:$DG$274,MATCH($A463,'Hoja de Trabajo para listado'!$DE$153:$DE$1048576,0),MATCH((CUADRO!N$5&amp;$E463),'Hoja de Trabajo para listado'!$DE$151:$DG$151,0)),0)+IFERROR(INDEX('Hoja de Trabajo para listado'!$CD$155:$DC$1048576,MATCH($A463,'Hoja de Trabajo para listado'!$CD$155:$CD$1048576,0),MATCH((CUADRO!N$5&amp;$E463),'Hoja de Trabajo para listado'!$CD$151:$DC$151,0)),0)</f>
        <v>0</v>
      </c>
      <c r="O463" s="314">
        <f ca="1">+IFERROR(INDEX('Hoja de Trabajo para listado'!$A$155:$Z$1048576,MATCH($A463,'Hoja de Trabajo para listado'!$A$155:$A$1048576,0),MATCH((CUADRO!O$5&amp;$E463),'Hoja de Trabajo para listado'!$A$151:$Z$151,0)),0)+IFERROR(INDEX('Hoja de Trabajo para listado'!$AB$155:$BA$1048576,MATCH($A463,'Hoja de Trabajo para listado'!$AB$155:$AB$1048576,0),MATCH((CUADRO!O$5&amp;$E463),'Hoja de Trabajo para listado'!$AB$151:$BA$151,0)),0)+IFERROR(INDEX('Hoja de Trabajo para listado'!$BC$155:$CB$1048576,MATCH($A463,'Hoja de Trabajo para listado'!$BC$155:$BC$1048576,0),MATCH((CUADRO!O$5&amp;$E463),'Hoja de Trabajo para listado'!$BC$151:$CB$151,0)),0)+IFERROR(INDEX('Hoja de Trabajo para listado'!$DE$153:$DG$274,MATCH($A463,'Hoja de Trabajo para listado'!$DE$153:$DE$1048576,0),MATCH((CUADRO!O$5&amp;$E463),'Hoja de Trabajo para listado'!$DE$151:$DG$151,0)),0)+IFERROR(INDEX('Hoja de Trabajo para listado'!$CD$155:$DC$1048576,MATCH($A463,'Hoja de Trabajo para listado'!$CD$155:$CD$1048576,0),MATCH((CUADRO!O$5&amp;$E463),'Hoja de Trabajo para listado'!$CD$151:$DC$151,0)),0)</f>
        <v>0</v>
      </c>
      <c r="P463" s="314">
        <f ca="1">+IFERROR(INDEX('Hoja de Trabajo para listado'!$A$155:$Z$1048576,MATCH($A463,'Hoja de Trabajo para listado'!$A$155:$A$1048576,0),MATCH((CUADRO!P$5&amp;$E463),'Hoja de Trabajo para listado'!$A$151:$Z$151,0)),0)+IFERROR(INDEX('Hoja de Trabajo para listado'!$AB$155:$BA$1048576,MATCH($A463,'Hoja de Trabajo para listado'!$AB$155:$AB$1048576,0),MATCH((CUADRO!P$5&amp;$E463),'Hoja de Trabajo para listado'!$AB$151:$BA$151,0)),0)+IFERROR(INDEX('Hoja de Trabajo para listado'!$BC$155:$CB$1048576,MATCH($A463,'Hoja de Trabajo para listado'!$BC$155:$BC$1048576,0),MATCH((CUADRO!P$5&amp;$E463),'Hoja de Trabajo para listado'!$BC$151:$CB$151,0)),0)+IFERROR(INDEX('Hoja de Trabajo para listado'!$DE$153:$DG$274,MATCH($A463,'Hoja de Trabajo para listado'!$DE$153:$DE$1048576,0),MATCH((CUADRO!P$5&amp;$E463),'Hoja de Trabajo para listado'!$DE$151:$DG$151,0)),0)+IFERROR(INDEX('Hoja de Trabajo para listado'!$CD$155:$DC$1048576,MATCH($A463,'Hoja de Trabajo para listado'!$CD$155:$CD$1048576,0),MATCH((CUADRO!P$5&amp;$E463),'Hoja de Trabajo para listado'!$CD$151:$DC$151,0)),0)</f>
        <v>0</v>
      </c>
      <c r="Q463" s="314">
        <f ca="1">+IFERROR(INDEX('Hoja de Trabajo para listado'!$A$155:$Z$1048576,MATCH($A463,'Hoja de Trabajo para listado'!$A$155:$A$1048576,0),MATCH((CUADRO!Q$5&amp;$E463),'Hoja de Trabajo para listado'!$A$151:$Z$151,0)),0)+IFERROR(INDEX('Hoja de Trabajo para listado'!$AB$155:$BA$1048576,MATCH($A463,'Hoja de Trabajo para listado'!$AB$155:$AB$1048576,0),MATCH((CUADRO!Q$5&amp;$E463),'Hoja de Trabajo para listado'!$AB$151:$BA$151,0)),0)+IFERROR(INDEX('Hoja de Trabajo para listado'!$BC$155:$CB$1048576,MATCH($A463,'Hoja de Trabajo para listado'!$BC$155:$BC$1048576,0),MATCH((CUADRO!Q$5&amp;$E463),'Hoja de Trabajo para listado'!$BC$151:$CB$151,0)),0)+IFERROR(INDEX('Hoja de Trabajo para listado'!$DE$153:$DG$274,MATCH($A463,'Hoja de Trabajo para listado'!$DE$153:$DE$1048576,0),MATCH((CUADRO!Q$5&amp;$E463),'Hoja de Trabajo para listado'!$DE$151:$DG$151,0)),0)+IFERROR(INDEX('Hoja de Trabajo para listado'!$CD$155:$DC$1048576,MATCH($A463,'Hoja de Trabajo para listado'!$CD$155:$CD$1048576,0),MATCH((CUADRO!Q$5&amp;$E463),'Hoja de Trabajo para listado'!$CD$151:$DC$151,0)),0)</f>
        <v>0</v>
      </c>
      <c r="R463" s="314">
        <f t="shared" ca="1" si="14"/>
        <v>0</v>
      </c>
      <c r="S463" s="322">
        <f ca="1">+R462+R463</f>
        <v>0</v>
      </c>
      <c r="T463" s="314">
        <f ca="1">+S463</f>
        <v>0</v>
      </c>
      <c r="U463" s="313">
        <f t="shared" si="15"/>
        <v>2</v>
      </c>
      <c r="V463" s="319" t="str">
        <f>+VLOOKUP(A463,bd_lista!$A$3:$E$593,5,FALSE)</f>
        <v>Gobiernos Autonomos Municipales</v>
      </c>
      <c r="W463" s="426"/>
    </row>
    <row r="464" spans="1:23" customFormat="1" ht="15" hidden="1" customHeight="1">
      <c r="A464" s="323">
        <v>1404</v>
      </c>
      <c r="B464" s="427">
        <f>+A464</f>
        <v>1404</v>
      </c>
      <c r="C464" s="318" t="str">
        <f>+VLOOKUP(A464,bd_lista!$A$3:$C$593,3,FALSE)</f>
        <v>Gobierno Autónomo Municipal de Challapata</v>
      </c>
      <c r="D464" s="429" t="str">
        <f>+C464</f>
        <v>Gobierno Autónomo Municipal de Challapata</v>
      </c>
      <c r="E464" s="346" t="s">
        <v>1418</v>
      </c>
      <c r="F464" s="314">
        <f ca="1">+IFERROR(INDEX('Hoja de Trabajo para listado'!$A$155:$Z$1048576,MATCH($A464,'Hoja de Trabajo para listado'!$A$155:$A$1048576,0),MATCH((CUADRO!F$5&amp;$E464),'Hoja de Trabajo para listado'!$A$151:$Z$151,0)),0)+IFERROR(INDEX('Hoja de Trabajo para listado'!$AB$155:$BA$1048576,MATCH($A464,'Hoja de Trabajo para listado'!$AB$155:$AB$1048576,0),MATCH((CUADRO!F$5&amp;$E464),'Hoja de Trabajo para listado'!$AB$151:$BA$151,0)),0)+IFERROR(INDEX('Hoja de Trabajo para listado'!$BC$155:$CB$1048576,MATCH($A464,'Hoja de Trabajo para listado'!$BC$155:$BC$1048576,0),MATCH((CUADRO!F$5&amp;$E464),'Hoja de Trabajo para listado'!$BC$151:$CB$151,0)),0)+IFERROR(INDEX('Hoja de Trabajo para listado'!$DE$153:$DG$274,MATCH($A464,'Hoja de Trabajo para listado'!$DE$153:$DE$1048576,0),MATCH((CUADRO!F$5&amp;$E464),'Hoja de Trabajo para listado'!$DE$151:$DG$151,0)),0)+IFERROR(INDEX('Hoja de Trabajo para listado'!$CD$155:$DC$1048576,MATCH($A464,'Hoja de Trabajo para listado'!$CD$155:$CD$1048576,0),MATCH((CUADRO!F$5&amp;$E464),'Hoja de Trabajo para listado'!$CD$151:$DC$151,0)),0)</f>
        <v>0</v>
      </c>
      <c r="G464" s="314">
        <f ca="1">+IFERROR(INDEX('Hoja de Trabajo para listado'!$A$155:$Z$1048576,MATCH($A464,'Hoja de Trabajo para listado'!$A$155:$A$1048576,0),MATCH((CUADRO!G$5&amp;$E464),'Hoja de Trabajo para listado'!$A$151:$Z$151,0)),0)+IFERROR(INDEX('Hoja de Trabajo para listado'!$AB$155:$BA$1048576,MATCH($A464,'Hoja de Trabajo para listado'!$AB$155:$AB$1048576,0),MATCH((CUADRO!G$5&amp;$E464),'Hoja de Trabajo para listado'!$AB$151:$BA$151,0)),0)+IFERROR(INDEX('Hoja de Trabajo para listado'!$BC$155:$CB$1048576,MATCH($A464,'Hoja de Trabajo para listado'!$BC$155:$BC$1048576,0),MATCH((CUADRO!G$5&amp;$E464),'Hoja de Trabajo para listado'!$BC$151:$CB$151,0)),0)+IFERROR(INDEX('Hoja de Trabajo para listado'!$DE$153:$DG$274,MATCH($A464,'Hoja de Trabajo para listado'!$DE$153:$DE$1048576,0),MATCH((CUADRO!G$5&amp;$E464),'Hoja de Trabajo para listado'!$DE$151:$DG$151,0)),0)+IFERROR(INDEX('Hoja de Trabajo para listado'!$CD$155:$DC$1048576,MATCH($A464,'Hoja de Trabajo para listado'!$CD$155:$CD$1048576,0),MATCH((CUADRO!G$5&amp;$E464),'Hoja de Trabajo para listado'!$CD$151:$DC$151,0)),0)</f>
        <v>0</v>
      </c>
      <c r="H464" s="314">
        <f ca="1">+IFERROR(INDEX('Hoja de Trabajo para listado'!$A$155:$Z$1048576,MATCH($A464,'Hoja de Trabajo para listado'!$A$155:$A$1048576,0),MATCH((CUADRO!H$5&amp;$E464),'Hoja de Trabajo para listado'!$A$151:$Z$151,0)),0)+IFERROR(INDEX('Hoja de Trabajo para listado'!$AB$155:$BA$1048576,MATCH($A464,'Hoja de Trabajo para listado'!$AB$155:$AB$1048576,0),MATCH((CUADRO!H$5&amp;$E464),'Hoja de Trabajo para listado'!$AB$151:$BA$151,0)),0)+IFERROR(INDEX('Hoja de Trabajo para listado'!$BC$155:$CB$1048576,MATCH($A464,'Hoja de Trabajo para listado'!$BC$155:$BC$1048576,0),MATCH((CUADRO!H$5&amp;$E464),'Hoja de Trabajo para listado'!$BC$151:$CB$151,0)),0)+IFERROR(INDEX('Hoja de Trabajo para listado'!$DE$153:$DG$274,MATCH($A464,'Hoja de Trabajo para listado'!$DE$153:$DE$1048576,0),MATCH((CUADRO!H$5&amp;$E464),'Hoja de Trabajo para listado'!$DE$151:$DG$151,0)),0)+IFERROR(INDEX('Hoja de Trabajo para listado'!$CD$155:$DC$1048576,MATCH($A464,'Hoja de Trabajo para listado'!$CD$155:$CD$1048576,0),MATCH((CUADRO!H$5&amp;$E464),'Hoja de Trabajo para listado'!$CD$151:$DC$151,0)),0)</f>
        <v>0</v>
      </c>
      <c r="I464" s="314">
        <f ca="1">+IFERROR(INDEX('Hoja de Trabajo para listado'!$A$155:$Z$1048576,MATCH($A464,'Hoja de Trabajo para listado'!$A$155:$A$1048576,0),MATCH((CUADRO!I$5&amp;$E464),'Hoja de Trabajo para listado'!$A$151:$Z$151,0)),0)+IFERROR(INDEX('Hoja de Trabajo para listado'!$AB$155:$BA$1048576,MATCH($A464,'Hoja de Trabajo para listado'!$AB$155:$AB$1048576,0),MATCH((CUADRO!I$5&amp;$E464),'Hoja de Trabajo para listado'!$AB$151:$BA$151,0)),0)+IFERROR(INDEX('Hoja de Trabajo para listado'!$BC$155:$CB$1048576,MATCH($A464,'Hoja de Trabajo para listado'!$BC$155:$BC$1048576,0),MATCH((CUADRO!I$5&amp;$E464),'Hoja de Trabajo para listado'!$BC$151:$CB$151,0)),0)+IFERROR(INDEX('Hoja de Trabajo para listado'!$DE$153:$DG$274,MATCH($A464,'Hoja de Trabajo para listado'!$DE$153:$DE$1048576,0),MATCH((CUADRO!I$5&amp;$E464),'Hoja de Trabajo para listado'!$DE$151:$DG$151,0)),0)+IFERROR(INDEX('Hoja de Trabajo para listado'!$CD$155:$DC$1048576,MATCH($A464,'Hoja de Trabajo para listado'!$CD$155:$CD$1048576,0),MATCH((CUADRO!I$5&amp;$E464),'Hoja de Trabajo para listado'!$CD$151:$DC$151,0)),0)</f>
        <v>0</v>
      </c>
      <c r="J464" s="314">
        <f ca="1">+IFERROR(INDEX('Hoja de Trabajo para listado'!$A$155:$Z$1048576,MATCH($A464,'Hoja de Trabajo para listado'!$A$155:$A$1048576,0),MATCH((CUADRO!J$5&amp;$E464),'Hoja de Trabajo para listado'!$A$151:$Z$151,0)),0)+IFERROR(INDEX('Hoja de Trabajo para listado'!$AB$155:$BA$1048576,MATCH($A464,'Hoja de Trabajo para listado'!$AB$155:$AB$1048576,0),MATCH((CUADRO!J$5&amp;$E464),'Hoja de Trabajo para listado'!$AB$151:$BA$151,0)),0)+IFERROR(INDEX('Hoja de Trabajo para listado'!$BC$155:$CB$1048576,MATCH($A464,'Hoja de Trabajo para listado'!$BC$155:$BC$1048576,0),MATCH((CUADRO!J$5&amp;$E464),'Hoja de Trabajo para listado'!$BC$151:$CB$151,0)),0)+IFERROR(INDEX('Hoja de Trabajo para listado'!$DE$153:$DG$274,MATCH($A464,'Hoja de Trabajo para listado'!$DE$153:$DE$1048576,0),MATCH((CUADRO!J$5&amp;$E464),'Hoja de Trabajo para listado'!$DE$151:$DG$151,0)),0)+IFERROR(INDEX('Hoja de Trabajo para listado'!$CD$155:$DC$1048576,MATCH($A464,'Hoja de Trabajo para listado'!$CD$155:$CD$1048576,0),MATCH((CUADRO!J$5&amp;$E464),'Hoja de Trabajo para listado'!$CD$151:$DC$151,0)),0)</f>
        <v>0</v>
      </c>
      <c r="K464" s="314">
        <f ca="1">+IFERROR(INDEX('Hoja de Trabajo para listado'!$A$155:$Z$1048576,MATCH($A464,'Hoja de Trabajo para listado'!$A$155:$A$1048576,0),MATCH((CUADRO!K$5&amp;$E464),'Hoja de Trabajo para listado'!$A$151:$Z$151,0)),0)+IFERROR(INDEX('Hoja de Trabajo para listado'!$AB$155:$BA$1048576,MATCH($A464,'Hoja de Trabajo para listado'!$AB$155:$AB$1048576,0),MATCH((CUADRO!K$5&amp;$E464),'Hoja de Trabajo para listado'!$AB$151:$BA$151,0)),0)+IFERROR(INDEX('Hoja de Trabajo para listado'!$BC$155:$CB$1048576,MATCH($A464,'Hoja de Trabajo para listado'!$BC$155:$BC$1048576,0),MATCH((CUADRO!K$5&amp;$E464),'Hoja de Trabajo para listado'!$BC$151:$CB$151,0)),0)+IFERROR(INDEX('Hoja de Trabajo para listado'!$DE$153:$DG$274,MATCH($A464,'Hoja de Trabajo para listado'!$DE$153:$DE$1048576,0),MATCH((CUADRO!K$5&amp;$E464),'Hoja de Trabajo para listado'!$DE$151:$DG$151,0)),0)+IFERROR(INDEX('Hoja de Trabajo para listado'!$CD$155:$DC$1048576,MATCH($A464,'Hoja de Trabajo para listado'!$CD$155:$CD$1048576,0),MATCH((CUADRO!K$5&amp;$E464),'Hoja de Trabajo para listado'!$CD$151:$DC$151,0)),0)</f>
        <v>0</v>
      </c>
      <c r="L464" s="314">
        <f ca="1">+IFERROR(INDEX('Hoja de Trabajo para listado'!$A$155:$Z$1048576,MATCH($A464,'Hoja de Trabajo para listado'!$A$155:$A$1048576,0),MATCH((CUADRO!L$5&amp;$E464),'Hoja de Trabajo para listado'!$A$151:$Z$151,0)),0)+IFERROR(INDEX('Hoja de Trabajo para listado'!$AB$155:$BA$1048576,MATCH($A464,'Hoja de Trabajo para listado'!$AB$155:$AB$1048576,0),MATCH((CUADRO!L$5&amp;$E464),'Hoja de Trabajo para listado'!$AB$151:$BA$151,0)),0)+IFERROR(INDEX('Hoja de Trabajo para listado'!$BC$155:$CB$1048576,MATCH($A464,'Hoja de Trabajo para listado'!$BC$155:$BC$1048576,0),MATCH((CUADRO!L$5&amp;$E464),'Hoja de Trabajo para listado'!$BC$151:$CB$151,0)),0)+IFERROR(INDEX('Hoja de Trabajo para listado'!$DE$153:$DG$274,MATCH($A464,'Hoja de Trabajo para listado'!$DE$153:$DE$1048576,0),MATCH((CUADRO!L$5&amp;$E464),'Hoja de Trabajo para listado'!$DE$151:$DG$151,0)),0)+IFERROR(INDEX('Hoja de Trabajo para listado'!$CD$155:$DC$1048576,MATCH($A464,'Hoja de Trabajo para listado'!$CD$155:$CD$1048576,0),MATCH((CUADRO!L$5&amp;$E464),'Hoja de Trabajo para listado'!$CD$151:$DC$151,0)),0)</f>
        <v>0</v>
      </c>
      <c r="M464" s="314">
        <f ca="1">+IFERROR(INDEX('Hoja de Trabajo para listado'!$A$155:$Z$1048576,MATCH($A464,'Hoja de Trabajo para listado'!$A$155:$A$1048576,0),MATCH((CUADRO!M$5&amp;$E464),'Hoja de Trabajo para listado'!$A$151:$Z$151,0)),0)+IFERROR(INDEX('Hoja de Trabajo para listado'!$AB$155:$BA$1048576,MATCH($A464,'Hoja de Trabajo para listado'!$AB$155:$AB$1048576,0),MATCH((CUADRO!M$5&amp;$E464),'Hoja de Trabajo para listado'!$AB$151:$BA$151,0)),0)+IFERROR(INDEX('Hoja de Trabajo para listado'!$BC$155:$CB$1048576,MATCH($A464,'Hoja de Trabajo para listado'!$BC$155:$BC$1048576,0),MATCH((CUADRO!M$5&amp;$E464),'Hoja de Trabajo para listado'!$BC$151:$CB$151,0)),0)+IFERROR(INDEX('Hoja de Trabajo para listado'!$DE$153:$DG$274,MATCH($A464,'Hoja de Trabajo para listado'!$DE$153:$DE$1048576,0),MATCH((CUADRO!M$5&amp;$E464),'Hoja de Trabajo para listado'!$DE$151:$DG$151,0)),0)+IFERROR(INDEX('Hoja de Trabajo para listado'!$CD$155:$DC$1048576,MATCH($A464,'Hoja de Trabajo para listado'!$CD$155:$CD$1048576,0),MATCH((CUADRO!M$5&amp;$E464),'Hoja de Trabajo para listado'!$CD$151:$DC$151,0)),0)</f>
        <v>0</v>
      </c>
      <c r="N464" s="314">
        <f ca="1">+IFERROR(INDEX('Hoja de Trabajo para listado'!$A$155:$Z$1048576,MATCH($A464,'Hoja de Trabajo para listado'!$A$155:$A$1048576,0),MATCH((CUADRO!N$5&amp;$E464),'Hoja de Trabajo para listado'!$A$151:$Z$151,0)),0)+IFERROR(INDEX('Hoja de Trabajo para listado'!$AB$155:$BA$1048576,MATCH($A464,'Hoja de Trabajo para listado'!$AB$155:$AB$1048576,0),MATCH((CUADRO!N$5&amp;$E464),'Hoja de Trabajo para listado'!$AB$151:$BA$151,0)),0)+IFERROR(INDEX('Hoja de Trabajo para listado'!$BC$155:$CB$1048576,MATCH($A464,'Hoja de Trabajo para listado'!$BC$155:$BC$1048576,0),MATCH((CUADRO!N$5&amp;$E464),'Hoja de Trabajo para listado'!$BC$151:$CB$151,0)),0)+IFERROR(INDEX('Hoja de Trabajo para listado'!$DE$153:$DG$274,MATCH($A464,'Hoja de Trabajo para listado'!$DE$153:$DE$1048576,0),MATCH((CUADRO!N$5&amp;$E464),'Hoja de Trabajo para listado'!$DE$151:$DG$151,0)),0)+IFERROR(INDEX('Hoja de Trabajo para listado'!$CD$155:$DC$1048576,MATCH($A464,'Hoja de Trabajo para listado'!$CD$155:$CD$1048576,0),MATCH((CUADRO!N$5&amp;$E464),'Hoja de Trabajo para listado'!$CD$151:$DC$151,0)),0)</f>
        <v>0</v>
      </c>
      <c r="O464" s="314">
        <f ca="1">+IFERROR(INDEX('Hoja de Trabajo para listado'!$A$155:$Z$1048576,MATCH($A464,'Hoja de Trabajo para listado'!$A$155:$A$1048576,0),MATCH((CUADRO!O$5&amp;$E464),'Hoja de Trabajo para listado'!$A$151:$Z$151,0)),0)+IFERROR(INDEX('Hoja de Trabajo para listado'!$AB$155:$BA$1048576,MATCH($A464,'Hoja de Trabajo para listado'!$AB$155:$AB$1048576,0),MATCH((CUADRO!O$5&amp;$E464),'Hoja de Trabajo para listado'!$AB$151:$BA$151,0)),0)+IFERROR(INDEX('Hoja de Trabajo para listado'!$BC$155:$CB$1048576,MATCH($A464,'Hoja de Trabajo para listado'!$BC$155:$BC$1048576,0),MATCH((CUADRO!O$5&amp;$E464),'Hoja de Trabajo para listado'!$BC$151:$CB$151,0)),0)+IFERROR(INDEX('Hoja de Trabajo para listado'!$DE$153:$DG$274,MATCH($A464,'Hoja de Trabajo para listado'!$DE$153:$DE$1048576,0),MATCH((CUADRO!O$5&amp;$E464),'Hoja de Trabajo para listado'!$DE$151:$DG$151,0)),0)+IFERROR(INDEX('Hoja de Trabajo para listado'!$CD$155:$DC$1048576,MATCH($A464,'Hoja de Trabajo para listado'!$CD$155:$CD$1048576,0),MATCH((CUADRO!O$5&amp;$E464),'Hoja de Trabajo para listado'!$CD$151:$DC$151,0)),0)</f>
        <v>0</v>
      </c>
      <c r="P464" s="314">
        <f ca="1">+IFERROR(INDEX('Hoja de Trabajo para listado'!$A$155:$Z$1048576,MATCH($A464,'Hoja de Trabajo para listado'!$A$155:$A$1048576,0),MATCH((CUADRO!P$5&amp;$E464),'Hoja de Trabajo para listado'!$A$151:$Z$151,0)),0)+IFERROR(INDEX('Hoja de Trabajo para listado'!$AB$155:$BA$1048576,MATCH($A464,'Hoja de Trabajo para listado'!$AB$155:$AB$1048576,0),MATCH((CUADRO!P$5&amp;$E464),'Hoja de Trabajo para listado'!$AB$151:$BA$151,0)),0)+IFERROR(INDEX('Hoja de Trabajo para listado'!$BC$155:$CB$1048576,MATCH($A464,'Hoja de Trabajo para listado'!$BC$155:$BC$1048576,0),MATCH((CUADRO!P$5&amp;$E464),'Hoja de Trabajo para listado'!$BC$151:$CB$151,0)),0)+IFERROR(INDEX('Hoja de Trabajo para listado'!$DE$153:$DG$274,MATCH($A464,'Hoja de Trabajo para listado'!$DE$153:$DE$1048576,0),MATCH((CUADRO!P$5&amp;$E464),'Hoja de Trabajo para listado'!$DE$151:$DG$151,0)),0)+IFERROR(INDEX('Hoja de Trabajo para listado'!$CD$155:$DC$1048576,MATCH($A464,'Hoja de Trabajo para listado'!$CD$155:$CD$1048576,0),MATCH((CUADRO!P$5&amp;$E464),'Hoja de Trabajo para listado'!$CD$151:$DC$151,0)),0)</f>
        <v>0</v>
      </c>
      <c r="Q464" s="314">
        <f ca="1">+IFERROR(INDEX('Hoja de Trabajo para listado'!$A$155:$Z$1048576,MATCH($A464,'Hoja de Trabajo para listado'!$A$155:$A$1048576,0),MATCH((CUADRO!Q$5&amp;$E464),'Hoja de Trabajo para listado'!$A$151:$Z$151,0)),0)+IFERROR(INDEX('Hoja de Trabajo para listado'!$AB$155:$BA$1048576,MATCH($A464,'Hoja de Trabajo para listado'!$AB$155:$AB$1048576,0),MATCH((CUADRO!Q$5&amp;$E464),'Hoja de Trabajo para listado'!$AB$151:$BA$151,0)),0)+IFERROR(INDEX('Hoja de Trabajo para listado'!$BC$155:$CB$1048576,MATCH($A464,'Hoja de Trabajo para listado'!$BC$155:$BC$1048576,0),MATCH((CUADRO!Q$5&amp;$E464),'Hoja de Trabajo para listado'!$BC$151:$CB$151,0)),0)+IFERROR(INDEX('Hoja de Trabajo para listado'!$DE$153:$DG$274,MATCH($A464,'Hoja de Trabajo para listado'!$DE$153:$DE$1048576,0),MATCH((CUADRO!Q$5&amp;$E464),'Hoja de Trabajo para listado'!$DE$151:$DG$151,0)),0)+IFERROR(INDEX('Hoja de Trabajo para listado'!$CD$155:$DC$1048576,MATCH($A464,'Hoja de Trabajo para listado'!$CD$155:$CD$1048576,0),MATCH((CUADRO!Q$5&amp;$E464),'Hoja de Trabajo para listado'!$CD$151:$DC$151,0)),0)</f>
        <v>0</v>
      </c>
      <c r="R464" s="314">
        <f t="shared" ca="1" si="14"/>
        <v>0</v>
      </c>
      <c r="S464" s="322"/>
      <c r="T464" s="314">
        <f ca="1">+T465</f>
        <v>0</v>
      </c>
      <c r="U464" s="313">
        <f t="shared" si="15"/>
        <v>1</v>
      </c>
      <c r="V464" s="319" t="str">
        <f>+VLOOKUP(A464,bd_lista!$A$3:$E$593,5,FALSE)</f>
        <v>Gobiernos Autonomos Municipales</v>
      </c>
      <c r="W464" s="425" t="str">
        <f>+V464</f>
        <v>Gobiernos Autonomos Municipales</v>
      </c>
    </row>
    <row r="465" spans="1:23" customFormat="1" ht="15" hidden="1" customHeight="1">
      <c r="A465" s="323">
        <v>1404</v>
      </c>
      <c r="B465" s="428"/>
      <c r="C465" s="318" t="str">
        <f>+VLOOKUP(A465,bd_lista!$A$3:$C$593,3,FALSE)</f>
        <v>Gobierno Autónomo Municipal de Challapata</v>
      </c>
      <c r="D465" s="430"/>
      <c r="E465" s="347" t="s">
        <v>1419</v>
      </c>
      <c r="F465" s="314">
        <f ca="1">+IFERROR(INDEX('Hoja de Trabajo para listado'!$A$155:$Z$1048576,MATCH($A465,'Hoja de Trabajo para listado'!$A$155:$A$1048576,0),MATCH((CUADRO!F$5&amp;$E465),'Hoja de Trabajo para listado'!$A$151:$Z$151,0)),0)+IFERROR(INDEX('Hoja de Trabajo para listado'!$AB$155:$BA$1048576,MATCH($A465,'Hoja de Trabajo para listado'!$AB$155:$AB$1048576,0),MATCH((CUADRO!F$5&amp;$E465),'Hoja de Trabajo para listado'!$AB$151:$BA$151,0)),0)+IFERROR(INDEX('Hoja de Trabajo para listado'!$BC$155:$CB$1048576,MATCH($A465,'Hoja de Trabajo para listado'!$BC$155:$BC$1048576,0),MATCH((CUADRO!F$5&amp;$E465),'Hoja de Trabajo para listado'!$BC$151:$CB$151,0)),0)+IFERROR(INDEX('Hoja de Trabajo para listado'!$DE$153:$DG$274,MATCH($A465,'Hoja de Trabajo para listado'!$DE$153:$DE$1048576,0),MATCH((CUADRO!F$5&amp;$E465),'Hoja de Trabajo para listado'!$DE$151:$DG$151,0)),0)+IFERROR(INDEX('Hoja de Trabajo para listado'!$CD$155:$DC$1048576,MATCH($A465,'Hoja de Trabajo para listado'!$CD$155:$CD$1048576,0),MATCH((CUADRO!F$5&amp;$E465),'Hoja de Trabajo para listado'!$CD$151:$DC$151,0)),0)</f>
        <v>0</v>
      </c>
      <c r="G465" s="314">
        <f ca="1">+IFERROR(INDEX('Hoja de Trabajo para listado'!$A$155:$Z$1048576,MATCH($A465,'Hoja de Trabajo para listado'!$A$155:$A$1048576,0),MATCH((CUADRO!G$5&amp;$E465),'Hoja de Trabajo para listado'!$A$151:$Z$151,0)),0)+IFERROR(INDEX('Hoja de Trabajo para listado'!$AB$155:$BA$1048576,MATCH($A465,'Hoja de Trabajo para listado'!$AB$155:$AB$1048576,0),MATCH((CUADRO!G$5&amp;$E465),'Hoja de Trabajo para listado'!$AB$151:$BA$151,0)),0)+IFERROR(INDEX('Hoja de Trabajo para listado'!$BC$155:$CB$1048576,MATCH($A465,'Hoja de Trabajo para listado'!$BC$155:$BC$1048576,0),MATCH((CUADRO!G$5&amp;$E465),'Hoja de Trabajo para listado'!$BC$151:$CB$151,0)),0)+IFERROR(INDEX('Hoja de Trabajo para listado'!$DE$153:$DG$274,MATCH($A465,'Hoja de Trabajo para listado'!$DE$153:$DE$1048576,0),MATCH((CUADRO!G$5&amp;$E465),'Hoja de Trabajo para listado'!$DE$151:$DG$151,0)),0)+IFERROR(INDEX('Hoja de Trabajo para listado'!$CD$155:$DC$1048576,MATCH($A465,'Hoja de Trabajo para listado'!$CD$155:$CD$1048576,0),MATCH((CUADRO!G$5&amp;$E465),'Hoja de Trabajo para listado'!$CD$151:$DC$151,0)),0)</f>
        <v>0</v>
      </c>
      <c r="H465" s="314">
        <f ca="1">+IFERROR(INDEX('Hoja de Trabajo para listado'!$A$155:$Z$1048576,MATCH($A465,'Hoja de Trabajo para listado'!$A$155:$A$1048576,0),MATCH((CUADRO!H$5&amp;$E465),'Hoja de Trabajo para listado'!$A$151:$Z$151,0)),0)+IFERROR(INDEX('Hoja de Trabajo para listado'!$AB$155:$BA$1048576,MATCH($A465,'Hoja de Trabajo para listado'!$AB$155:$AB$1048576,0),MATCH((CUADRO!H$5&amp;$E465),'Hoja de Trabajo para listado'!$AB$151:$BA$151,0)),0)+IFERROR(INDEX('Hoja de Trabajo para listado'!$BC$155:$CB$1048576,MATCH($A465,'Hoja de Trabajo para listado'!$BC$155:$BC$1048576,0),MATCH((CUADRO!H$5&amp;$E465),'Hoja de Trabajo para listado'!$BC$151:$CB$151,0)),0)+IFERROR(INDEX('Hoja de Trabajo para listado'!$DE$153:$DG$274,MATCH($A465,'Hoja de Trabajo para listado'!$DE$153:$DE$1048576,0),MATCH((CUADRO!H$5&amp;$E465),'Hoja de Trabajo para listado'!$DE$151:$DG$151,0)),0)+IFERROR(INDEX('Hoja de Trabajo para listado'!$CD$155:$DC$1048576,MATCH($A465,'Hoja de Trabajo para listado'!$CD$155:$CD$1048576,0),MATCH((CUADRO!H$5&amp;$E465),'Hoja de Trabajo para listado'!$CD$151:$DC$151,0)),0)</f>
        <v>0</v>
      </c>
      <c r="I465" s="314">
        <f ca="1">+IFERROR(INDEX('Hoja de Trabajo para listado'!$A$155:$Z$1048576,MATCH($A465,'Hoja de Trabajo para listado'!$A$155:$A$1048576,0),MATCH((CUADRO!I$5&amp;$E465),'Hoja de Trabajo para listado'!$A$151:$Z$151,0)),0)+IFERROR(INDEX('Hoja de Trabajo para listado'!$AB$155:$BA$1048576,MATCH($A465,'Hoja de Trabajo para listado'!$AB$155:$AB$1048576,0),MATCH((CUADRO!I$5&amp;$E465),'Hoja de Trabajo para listado'!$AB$151:$BA$151,0)),0)+IFERROR(INDEX('Hoja de Trabajo para listado'!$BC$155:$CB$1048576,MATCH($A465,'Hoja de Trabajo para listado'!$BC$155:$BC$1048576,0),MATCH((CUADRO!I$5&amp;$E465),'Hoja de Trabajo para listado'!$BC$151:$CB$151,0)),0)+IFERROR(INDEX('Hoja de Trabajo para listado'!$DE$153:$DG$274,MATCH($A465,'Hoja de Trabajo para listado'!$DE$153:$DE$1048576,0),MATCH((CUADRO!I$5&amp;$E465),'Hoja de Trabajo para listado'!$DE$151:$DG$151,0)),0)+IFERROR(INDEX('Hoja de Trabajo para listado'!$CD$155:$DC$1048576,MATCH($A465,'Hoja de Trabajo para listado'!$CD$155:$CD$1048576,0),MATCH((CUADRO!I$5&amp;$E465),'Hoja de Trabajo para listado'!$CD$151:$DC$151,0)),0)</f>
        <v>0</v>
      </c>
      <c r="J465" s="314">
        <f ca="1">+IFERROR(INDEX('Hoja de Trabajo para listado'!$A$155:$Z$1048576,MATCH($A465,'Hoja de Trabajo para listado'!$A$155:$A$1048576,0),MATCH((CUADRO!J$5&amp;$E465),'Hoja de Trabajo para listado'!$A$151:$Z$151,0)),0)+IFERROR(INDEX('Hoja de Trabajo para listado'!$AB$155:$BA$1048576,MATCH($A465,'Hoja de Trabajo para listado'!$AB$155:$AB$1048576,0),MATCH((CUADRO!J$5&amp;$E465),'Hoja de Trabajo para listado'!$AB$151:$BA$151,0)),0)+IFERROR(INDEX('Hoja de Trabajo para listado'!$BC$155:$CB$1048576,MATCH($A465,'Hoja de Trabajo para listado'!$BC$155:$BC$1048576,0),MATCH((CUADRO!J$5&amp;$E465),'Hoja de Trabajo para listado'!$BC$151:$CB$151,0)),0)+IFERROR(INDEX('Hoja de Trabajo para listado'!$DE$153:$DG$274,MATCH($A465,'Hoja de Trabajo para listado'!$DE$153:$DE$1048576,0),MATCH((CUADRO!J$5&amp;$E465),'Hoja de Trabajo para listado'!$DE$151:$DG$151,0)),0)+IFERROR(INDEX('Hoja de Trabajo para listado'!$CD$155:$DC$1048576,MATCH($A465,'Hoja de Trabajo para listado'!$CD$155:$CD$1048576,0),MATCH((CUADRO!J$5&amp;$E465),'Hoja de Trabajo para listado'!$CD$151:$DC$151,0)),0)</f>
        <v>0</v>
      </c>
      <c r="K465" s="314">
        <f ca="1">+IFERROR(INDEX('Hoja de Trabajo para listado'!$A$155:$Z$1048576,MATCH($A465,'Hoja de Trabajo para listado'!$A$155:$A$1048576,0),MATCH((CUADRO!K$5&amp;$E465),'Hoja de Trabajo para listado'!$A$151:$Z$151,0)),0)+IFERROR(INDEX('Hoja de Trabajo para listado'!$AB$155:$BA$1048576,MATCH($A465,'Hoja de Trabajo para listado'!$AB$155:$AB$1048576,0),MATCH((CUADRO!K$5&amp;$E465),'Hoja de Trabajo para listado'!$AB$151:$BA$151,0)),0)+IFERROR(INDEX('Hoja de Trabajo para listado'!$BC$155:$CB$1048576,MATCH($A465,'Hoja de Trabajo para listado'!$BC$155:$BC$1048576,0),MATCH((CUADRO!K$5&amp;$E465),'Hoja de Trabajo para listado'!$BC$151:$CB$151,0)),0)+IFERROR(INDEX('Hoja de Trabajo para listado'!$DE$153:$DG$274,MATCH($A465,'Hoja de Trabajo para listado'!$DE$153:$DE$1048576,0),MATCH((CUADRO!K$5&amp;$E465),'Hoja de Trabajo para listado'!$DE$151:$DG$151,0)),0)+IFERROR(INDEX('Hoja de Trabajo para listado'!$CD$155:$DC$1048576,MATCH($A465,'Hoja de Trabajo para listado'!$CD$155:$CD$1048576,0),MATCH((CUADRO!K$5&amp;$E465),'Hoja de Trabajo para listado'!$CD$151:$DC$151,0)),0)</f>
        <v>0</v>
      </c>
      <c r="L465" s="314">
        <f ca="1">+IFERROR(INDEX('Hoja de Trabajo para listado'!$A$155:$Z$1048576,MATCH($A465,'Hoja de Trabajo para listado'!$A$155:$A$1048576,0),MATCH((CUADRO!L$5&amp;$E465),'Hoja de Trabajo para listado'!$A$151:$Z$151,0)),0)+IFERROR(INDEX('Hoja de Trabajo para listado'!$AB$155:$BA$1048576,MATCH($A465,'Hoja de Trabajo para listado'!$AB$155:$AB$1048576,0),MATCH((CUADRO!L$5&amp;$E465),'Hoja de Trabajo para listado'!$AB$151:$BA$151,0)),0)+IFERROR(INDEX('Hoja de Trabajo para listado'!$BC$155:$CB$1048576,MATCH($A465,'Hoja de Trabajo para listado'!$BC$155:$BC$1048576,0),MATCH((CUADRO!L$5&amp;$E465),'Hoja de Trabajo para listado'!$BC$151:$CB$151,0)),0)+IFERROR(INDEX('Hoja de Trabajo para listado'!$DE$153:$DG$274,MATCH($A465,'Hoja de Trabajo para listado'!$DE$153:$DE$1048576,0),MATCH((CUADRO!L$5&amp;$E465),'Hoja de Trabajo para listado'!$DE$151:$DG$151,0)),0)+IFERROR(INDEX('Hoja de Trabajo para listado'!$CD$155:$DC$1048576,MATCH($A465,'Hoja de Trabajo para listado'!$CD$155:$CD$1048576,0),MATCH((CUADRO!L$5&amp;$E465),'Hoja de Trabajo para listado'!$CD$151:$DC$151,0)),0)</f>
        <v>0</v>
      </c>
      <c r="M465" s="314">
        <f ca="1">+IFERROR(INDEX('Hoja de Trabajo para listado'!$A$155:$Z$1048576,MATCH($A465,'Hoja de Trabajo para listado'!$A$155:$A$1048576,0),MATCH((CUADRO!M$5&amp;$E465),'Hoja de Trabajo para listado'!$A$151:$Z$151,0)),0)+IFERROR(INDEX('Hoja de Trabajo para listado'!$AB$155:$BA$1048576,MATCH($A465,'Hoja de Trabajo para listado'!$AB$155:$AB$1048576,0),MATCH((CUADRO!M$5&amp;$E465),'Hoja de Trabajo para listado'!$AB$151:$BA$151,0)),0)+IFERROR(INDEX('Hoja de Trabajo para listado'!$BC$155:$CB$1048576,MATCH($A465,'Hoja de Trabajo para listado'!$BC$155:$BC$1048576,0),MATCH((CUADRO!M$5&amp;$E465),'Hoja de Trabajo para listado'!$BC$151:$CB$151,0)),0)+IFERROR(INDEX('Hoja de Trabajo para listado'!$DE$153:$DG$274,MATCH($A465,'Hoja de Trabajo para listado'!$DE$153:$DE$1048576,0),MATCH((CUADRO!M$5&amp;$E465),'Hoja de Trabajo para listado'!$DE$151:$DG$151,0)),0)+IFERROR(INDEX('Hoja de Trabajo para listado'!$CD$155:$DC$1048576,MATCH($A465,'Hoja de Trabajo para listado'!$CD$155:$CD$1048576,0),MATCH((CUADRO!M$5&amp;$E465),'Hoja de Trabajo para listado'!$CD$151:$DC$151,0)),0)</f>
        <v>0</v>
      </c>
      <c r="N465" s="314">
        <f ca="1">+IFERROR(INDEX('Hoja de Trabajo para listado'!$A$155:$Z$1048576,MATCH($A465,'Hoja de Trabajo para listado'!$A$155:$A$1048576,0),MATCH((CUADRO!N$5&amp;$E465),'Hoja de Trabajo para listado'!$A$151:$Z$151,0)),0)+IFERROR(INDEX('Hoja de Trabajo para listado'!$AB$155:$BA$1048576,MATCH($A465,'Hoja de Trabajo para listado'!$AB$155:$AB$1048576,0),MATCH((CUADRO!N$5&amp;$E465),'Hoja de Trabajo para listado'!$AB$151:$BA$151,0)),0)+IFERROR(INDEX('Hoja de Trabajo para listado'!$BC$155:$CB$1048576,MATCH($A465,'Hoja de Trabajo para listado'!$BC$155:$BC$1048576,0),MATCH((CUADRO!N$5&amp;$E465),'Hoja de Trabajo para listado'!$BC$151:$CB$151,0)),0)+IFERROR(INDEX('Hoja de Trabajo para listado'!$DE$153:$DG$274,MATCH($A465,'Hoja de Trabajo para listado'!$DE$153:$DE$1048576,0),MATCH((CUADRO!N$5&amp;$E465),'Hoja de Trabajo para listado'!$DE$151:$DG$151,0)),0)+IFERROR(INDEX('Hoja de Trabajo para listado'!$CD$155:$DC$1048576,MATCH($A465,'Hoja de Trabajo para listado'!$CD$155:$CD$1048576,0),MATCH((CUADRO!N$5&amp;$E465),'Hoja de Trabajo para listado'!$CD$151:$DC$151,0)),0)</f>
        <v>0</v>
      </c>
      <c r="O465" s="314">
        <f ca="1">+IFERROR(INDEX('Hoja de Trabajo para listado'!$A$155:$Z$1048576,MATCH($A465,'Hoja de Trabajo para listado'!$A$155:$A$1048576,0),MATCH((CUADRO!O$5&amp;$E465),'Hoja de Trabajo para listado'!$A$151:$Z$151,0)),0)+IFERROR(INDEX('Hoja de Trabajo para listado'!$AB$155:$BA$1048576,MATCH($A465,'Hoja de Trabajo para listado'!$AB$155:$AB$1048576,0),MATCH((CUADRO!O$5&amp;$E465),'Hoja de Trabajo para listado'!$AB$151:$BA$151,0)),0)+IFERROR(INDEX('Hoja de Trabajo para listado'!$BC$155:$CB$1048576,MATCH($A465,'Hoja de Trabajo para listado'!$BC$155:$BC$1048576,0),MATCH((CUADRO!O$5&amp;$E465),'Hoja de Trabajo para listado'!$BC$151:$CB$151,0)),0)+IFERROR(INDEX('Hoja de Trabajo para listado'!$DE$153:$DG$274,MATCH($A465,'Hoja de Trabajo para listado'!$DE$153:$DE$1048576,0),MATCH((CUADRO!O$5&amp;$E465),'Hoja de Trabajo para listado'!$DE$151:$DG$151,0)),0)+IFERROR(INDEX('Hoja de Trabajo para listado'!$CD$155:$DC$1048576,MATCH($A465,'Hoja de Trabajo para listado'!$CD$155:$CD$1048576,0),MATCH((CUADRO!O$5&amp;$E465),'Hoja de Trabajo para listado'!$CD$151:$DC$151,0)),0)</f>
        <v>0</v>
      </c>
      <c r="P465" s="314">
        <f ca="1">+IFERROR(INDEX('Hoja de Trabajo para listado'!$A$155:$Z$1048576,MATCH($A465,'Hoja de Trabajo para listado'!$A$155:$A$1048576,0),MATCH((CUADRO!P$5&amp;$E465),'Hoja de Trabajo para listado'!$A$151:$Z$151,0)),0)+IFERROR(INDEX('Hoja de Trabajo para listado'!$AB$155:$BA$1048576,MATCH($A465,'Hoja de Trabajo para listado'!$AB$155:$AB$1048576,0),MATCH((CUADRO!P$5&amp;$E465),'Hoja de Trabajo para listado'!$AB$151:$BA$151,0)),0)+IFERROR(INDEX('Hoja de Trabajo para listado'!$BC$155:$CB$1048576,MATCH($A465,'Hoja de Trabajo para listado'!$BC$155:$BC$1048576,0),MATCH((CUADRO!P$5&amp;$E465),'Hoja de Trabajo para listado'!$BC$151:$CB$151,0)),0)+IFERROR(INDEX('Hoja de Trabajo para listado'!$DE$153:$DG$274,MATCH($A465,'Hoja de Trabajo para listado'!$DE$153:$DE$1048576,0),MATCH((CUADRO!P$5&amp;$E465),'Hoja de Trabajo para listado'!$DE$151:$DG$151,0)),0)+IFERROR(INDEX('Hoja de Trabajo para listado'!$CD$155:$DC$1048576,MATCH($A465,'Hoja de Trabajo para listado'!$CD$155:$CD$1048576,0),MATCH((CUADRO!P$5&amp;$E465),'Hoja de Trabajo para listado'!$CD$151:$DC$151,0)),0)</f>
        <v>0</v>
      </c>
      <c r="Q465" s="314">
        <f ca="1">+IFERROR(INDEX('Hoja de Trabajo para listado'!$A$155:$Z$1048576,MATCH($A465,'Hoja de Trabajo para listado'!$A$155:$A$1048576,0),MATCH((CUADRO!Q$5&amp;$E465),'Hoja de Trabajo para listado'!$A$151:$Z$151,0)),0)+IFERROR(INDEX('Hoja de Trabajo para listado'!$AB$155:$BA$1048576,MATCH($A465,'Hoja de Trabajo para listado'!$AB$155:$AB$1048576,0),MATCH((CUADRO!Q$5&amp;$E465),'Hoja de Trabajo para listado'!$AB$151:$BA$151,0)),0)+IFERROR(INDEX('Hoja de Trabajo para listado'!$BC$155:$CB$1048576,MATCH($A465,'Hoja de Trabajo para listado'!$BC$155:$BC$1048576,0),MATCH((CUADRO!Q$5&amp;$E465),'Hoja de Trabajo para listado'!$BC$151:$CB$151,0)),0)+IFERROR(INDEX('Hoja de Trabajo para listado'!$DE$153:$DG$274,MATCH($A465,'Hoja de Trabajo para listado'!$DE$153:$DE$1048576,0),MATCH((CUADRO!Q$5&amp;$E465),'Hoja de Trabajo para listado'!$DE$151:$DG$151,0)),0)+IFERROR(INDEX('Hoja de Trabajo para listado'!$CD$155:$DC$1048576,MATCH($A465,'Hoja de Trabajo para listado'!$CD$155:$CD$1048576,0),MATCH((CUADRO!Q$5&amp;$E465),'Hoja de Trabajo para listado'!$CD$151:$DC$151,0)),0)</f>
        <v>0</v>
      </c>
      <c r="R465" s="314">
        <f t="shared" ca="1" si="14"/>
        <v>0</v>
      </c>
      <c r="S465" s="322">
        <f ca="1">+R464+R465</f>
        <v>0</v>
      </c>
      <c r="T465" s="314">
        <f ca="1">+S465</f>
        <v>0</v>
      </c>
      <c r="U465" s="313">
        <f t="shared" si="15"/>
        <v>2</v>
      </c>
      <c r="V465" s="319" t="str">
        <f>+VLOOKUP(A465,bd_lista!$A$3:$E$593,5,FALSE)</f>
        <v>Gobiernos Autonomos Municipales</v>
      </c>
      <c r="W465" s="426"/>
    </row>
    <row r="466" spans="1:23" customFormat="1" ht="15" hidden="1" customHeight="1">
      <c r="A466" s="323">
        <v>1405</v>
      </c>
      <c r="B466" s="427">
        <f>+A466</f>
        <v>1405</v>
      </c>
      <c r="C466" s="318" t="str">
        <f>+VLOOKUP(A466,bd_lista!$A$3:$C$593,3,FALSE)</f>
        <v>Gobierno Autónomo Municipal de Santuario de Quillacas</v>
      </c>
      <c r="D466" s="429" t="str">
        <f>+C466</f>
        <v>Gobierno Autónomo Municipal de Santuario de Quillacas</v>
      </c>
      <c r="E466" s="346" t="s">
        <v>1418</v>
      </c>
      <c r="F466" s="314">
        <f ca="1">+IFERROR(INDEX('Hoja de Trabajo para listado'!$A$155:$Z$1048576,MATCH($A466,'Hoja de Trabajo para listado'!$A$155:$A$1048576,0),MATCH((CUADRO!F$5&amp;$E466),'Hoja de Trabajo para listado'!$A$151:$Z$151,0)),0)+IFERROR(INDEX('Hoja de Trabajo para listado'!$AB$155:$BA$1048576,MATCH($A466,'Hoja de Trabajo para listado'!$AB$155:$AB$1048576,0),MATCH((CUADRO!F$5&amp;$E466),'Hoja de Trabajo para listado'!$AB$151:$BA$151,0)),0)+IFERROR(INDEX('Hoja de Trabajo para listado'!$BC$155:$CB$1048576,MATCH($A466,'Hoja de Trabajo para listado'!$BC$155:$BC$1048576,0),MATCH((CUADRO!F$5&amp;$E466),'Hoja de Trabajo para listado'!$BC$151:$CB$151,0)),0)+IFERROR(INDEX('Hoja de Trabajo para listado'!$DE$153:$DG$274,MATCH($A466,'Hoja de Trabajo para listado'!$DE$153:$DE$1048576,0),MATCH((CUADRO!F$5&amp;$E466),'Hoja de Trabajo para listado'!$DE$151:$DG$151,0)),0)+IFERROR(INDEX('Hoja de Trabajo para listado'!$CD$155:$DC$1048576,MATCH($A466,'Hoja de Trabajo para listado'!$CD$155:$CD$1048576,0),MATCH((CUADRO!F$5&amp;$E466),'Hoja de Trabajo para listado'!$CD$151:$DC$151,0)),0)</f>
        <v>0</v>
      </c>
      <c r="G466" s="314">
        <f ca="1">+IFERROR(INDEX('Hoja de Trabajo para listado'!$A$155:$Z$1048576,MATCH($A466,'Hoja de Trabajo para listado'!$A$155:$A$1048576,0),MATCH((CUADRO!G$5&amp;$E466),'Hoja de Trabajo para listado'!$A$151:$Z$151,0)),0)+IFERROR(INDEX('Hoja de Trabajo para listado'!$AB$155:$BA$1048576,MATCH($A466,'Hoja de Trabajo para listado'!$AB$155:$AB$1048576,0),MATCH((CUADRO!G$5&amp;$E466),'Hoja de Trabajo para listado'!$AB$151:$BA$151,0)),0)+IFERROR(INDEX('Hoja de Trabajo para listado'!$BC$155:$CB$1048576,MATCH($A466,'Hoja de Trabajo para listado'!$BC$155:$BC$1048576,0),MATCH((CUADRO!G$5&amp;$E466),'Hoja de Trabajo para listado'!$BC$151:$CB$151,0)),0)+IFERROR(INDEX('Hoja de Trabajo para listado'!$DE$153:$DG$274,MATCH($A466,'Hoja de Trabajo para listado'!$DE$153:$DE$1048576,0),MATCH((CUADRO!G$5&amp;$E466),'Hoja de Trabajo para listado'!$DE$151:$DG$151,0)),0)+IFERROR(INDEX('Hoja de Trabajo para listado'!$CD$155:$DC$1048576,MATCH($A466,'Hoja de Trabajo para listado'!$CD$155:$CD$1048576,0),MATCH((CUADRO!G$5&amp;$E466),'Hoja de Trabajo para listado'!$CD$151:$DC$151,0)),0)</f>
        <v>0</v>
      </c>
      <c r="H466" s="314">
        <f ca="1">+IFERROR(INDEX('Hoja de Trabajo para listado'!$A$155:$Z$1048576,MATCH($A466,'Hoja de Trabajo para listado'!$A$155:$A$1048576,0),MATCH((CUADRO!H$5&amp;$E466),'Hoja de Trabajo para listado'!$A$151:$Z$151,0)),0)+IFERROR(INDEX('Hoja de Trabajo para listado'!$AB$155:$BA$1048576,MATCH($A466,'Hoja de Trabajo para listado'!$AB$155:$AB$1048576,0),MATCH((CUADRO!H$5&amp;$E466),'Hoja de Trabajo para listado'!$AB$151:$BA$151,0)),0)+IFERROR(INDEX('Hoja de Trabajo para listado'!$BC$155:$CB$1048576,MATCH($A466,'Hoja de Trabajo para listado'!$BC$155:$BC$1048576,0),MATCH((CUADRO!H$5&amp;$E466),'Hoja de Trabajo para listado'!$BC$151:$CB$151,0)),0)+IFERROR(INDEX('Hoja de Trabajo para listado'!$DE$153:$DG$274,MATCH($A466,'Hoja de Trabajo para listado'!$DE$153:$DE$1048576,0),MATCH((CUADRO!H$5&amp;$E466),'Hoja de Trabajo para listado'!$DE$151:$DG$151,0)),0)+IFERROR(INDEX('Hoja de Trabajo para listado'!$CD$155:$DC$1048576,MATCH($A466,'Hoja de Trabajo para listado'!$CD$155:$CD$1048576,0),MATCH((CUADRO!H$5&amp;$E466),'Hoja de Trabajo para listado'!$CD$151:$DC$151,0)),0)</f>
        <v>0</v>
      </c>
      <c r="I466" s="314">
        <f ca="1">+IFERROR(INDEX('Hoja de Trabajo para listado'!$A$155:$Z$1048576,MATCH($A466,'Hoja de Trabajo para listado'!$A$155:$A$1048576,0),MATCH((CUADRO!I$5&amp;$E466),'Hoja de Trabajo para listado'!$A$151:$Z$151,0)),0)+IFERROR(INDEX('Hoja de Trabajo para listado'!$AB$155:$BA$1048576,MATCH($A466,'Hoja de Trabajo para listado'!$AB$155:$AB$1048576,0),MATCH((CUADRO!I$5&amp;$E466),'Hoja de Trabajo para listado'!$AB$151:$BA$151,0)),0)+IFERROR(INDEX('Hoja de Trabajo para listado'!$BC$155:$CB$1048576,MATCH($A466,'Hoja de Trabajo para listado'!$BC$155:$BC$1048576,0),MATCH((CUADRO!I$5&amp;$E466),'Hoja de Trabajo para listado'!$BC$151:$CB$151,0)),0)+IFERROR(INDEX('Hoja de Trabajo para listado'!$DE$153:$DG$274,MATCH($A466,'Hoja de Trabajo para listado'!$DE$153:$DE$1048576,0),MATCH((CUADRO!I$5&amp;$E466),'Hoja de Trabajo para listado'!$DE$151:$DG$151,0)),0)+IFERROR(INDEX('Hoja de Trabajo para listado'!$CD$155:$DC$1048576,MATCH($A466,'Hoja de Trabajo para listado'!$CD$155:$CD$1048576,0),MATCH((CUADRO!I$5&amp;$E466),'Hoja de Trabajo para listado'!$CD$151:$DC$151,0)),0)</f>
        <v>0</v>
      </c>
      <c r="J466" s="314">
        <f ca="1">+IFERROR(INDEX('Hoja de Trabajo para listado'!$A$155:$Z$1048576,MATCH($A466,'Hoja de Trabajo para listado'!$A$155:$A$1048576,0),MATCH((CUADRO!J$5&amp;$E466),'Hoja de Trabajo para listado'!$A$151:$Z$151,0)),0)+IFERROR(INDEX('Hoja de Trabajo para listado'!$AB$155:$BA$1048576,MATCH($A466,'Hoja de Trabajo para listado'!$AB$155:$AB$1048576,0),MATCH((CUADRO!J$5&amp;$E466),'Hoja de Trabajo para listado'!$AB$151:$BA$151,0)),0)+IFERROR(INDEX('Hoja de Trabajo para listado'!$BC$155:$CB$1048576,MATCH($A466,'Hoja de Trabajo para listado'!$BC$155:$BC$1048576,0),MATCH((CUADRO!J$5&amp;$E466),'Hoja de Trabajo para listado'!$BC$151:$CB$151,0)),0)+IFERROR(INDEX('Hoja de Trabajo para listado'!$DE$153:$DG$274,MATCH($A466,'Hoja de Trabajo para listado'!$DE$153:$DE$1048576,0),MATCH((CUADRO!J$5&amp;$E466),'Hoja de Trabajo para listado'!$DE$151:$DG$151,0)),0)+IFERROR(INDEX('Hoja de Trabajo para listado'!$CD$155:$DC$1048576,MATCH($A466,'Hoja de Trabajo para listado'!$CD$155:$CD$1048576,0),MATCH((CUADRO!J$5&amp;$E466),'Hoja de Trabajo para listado'!$CD$151:$DC$151,0)),0)</f>
        <v>0</v>
      </c>
      <c r="K466" s="314">
        <f ca="1">+IFERROR(INDEX('Hoja de Trabajo para listado'!$A$155:$Z$1048576,MATCH($A466,'Hoja de Trabajo para listado'!$A$155:$A$1048576,0),MATCH((CUADRO!K$5&amp;$E466),'Hoja de Trabajo para listado'!$A$151:$Z$151,0)),0)+IFERROR(INDEX('Hoja de Trabajo para listado'!$AB$155:$BA$1048576,MATCH($A466,'Hoja de Trabajo para listado'!$AB$155:$AB$1048576,0),MATCH((CUADRO!K$5&amp;$E466),'Hoja de Trabajo para listado'!$AB$151:$BA$151,0)),0)+IFERROR(INDEX('Hoja de Trabajo para listado'!$BC$155:$CB$1048576,MATCH($A466,'Hoja de Trabajo para listado'!$BC$155:$BC$1048576,0),MATCH((CUADRO!K$5&amp;$E466),'Hoja de Trabajo para listado'!$BC$151:$CB$151,0)),0)+IFERROR(INDEX('Hoja de Trabajo para listado'!$DE$153:$DG$274,MATCH($A466,'Hoja de Trabajo para listado'!$DE$153:$DE$1048576,0),MATCH((CUADRO!K$5&amp;$E466),'Hoja de Trabajo para listado'!$DE$151:$DG$151,0)),0)+IFERROR(INDEX('Hoja de Trabajo para listado'!$CD$155:$DC$1048576,MATCH($A466,'Hoja de Trabajo para listado'!$CD$155:$CD$1048576,0),MATCH((CUADRO!K$5&amp;$E466),'Hoja de Trabajo para listado'!$CD$151:$DC$151,0)),0)</f>
        <v>0</v>
      </c>
      <c r="L466" s="314">
        <f ca="1">+IFERROR(INDEX('Hoja de Trabajo para listado'!$A$155:$Z$1048576,MATCH($A466,'Hoja de Trabajo para listado'!$A$155:$A$1048576,0),MATCH((CUADRO!L$5&amp;$E466),'Hoja de Trabajo para listado'!$A$151:$Z$151,0)),0)+IFERROR(INDEX('Hoja de Trabajo para listado'!$AB$155:$BA$1048576,MATCH($A466,'Hoja de Trabajo para listado'!$AB$155:$AB$1048576,0),MATCH((CUADRO!L$5&amp;$E466),'Hoja de Trabajo para listado'!$AB$151:$BA$151,0)),0)+IFERROR(INDEX('Hoja de Trabajo para listado'!$BC$155:$CB$1048576,MATCH($A466,'Hoja de Trabajo para listado'!$BC$155:$BC$1048576,0),MATCH((CUADRO!L$5&amp;$E466),'Hoja de Trabajo para listado'!$BC$151:$CB$151,0)),0)+IFERROR(INDEX('Hoja de Trabajo para listado'!$DE$153:$DG$274,MATCH($A466,'Hoja de Trabajo para listado'!$DE$153:$DE$1048576,0),MATCH((CUADRO!L$5&amp;$E466),'Hoja de Trabajo para listado'!$DE$151:$DG$151,0)),0)+IFERROR(INDEX('Hoja de Trabajo para listado'!$CD$155:$DC$1048576,MATCH($A466,'Hoja de Trabajo para listado'!$CD$155:$CD$1048576,0),MATCH((CUADRO!L$5&amp;$E466),'Hoja de Trabajo para listado'!$CD$151:$DC$151,0)),0)</f>
        <v>0</v>
      </c>
      <c r="M466" s="314">
        <f ca="1">+IFERROR(INDEX('Hoja de Trabajo para listado'!$A$155:$Z$1048576,MATCH($A466,'Hoja de Trabajo para listado'!$A$155:$A$1048576,0),MATCH((CUADRO!M$5&amp;$E466),'Hoja de Trabajo para listado'!$A$151:$Z$151,0)),0)+IFERROR(INDEX('Hoja de Trabajo para listado'!$AB$155:$BA$1048576,MATCH($A466,'Hoja de Trabajo para listado'!$AB$155:$AB$1048576,0),MATCH((CUADRO!M$5&amp;$E466),'Hoja de Trabajo para listado'!$AB$151:$BA$151,0)),0)+IFERROR(INDEX('Hoja de Trabajo para listado'!$BC$155:$CB$1048576,MATCH($A466,'Hoja de Trabajo para listado'!$BC$155:$BC$1048576,0),MATCH((CUADRO!M$5&amp;$E466),'Hoja de Trabajo para listado'!$BC$151:$CB$151,0)),0)+IFERROR(INDEX('Hoja de Trabajo para listado'!$DE$153:$DG$274,MATCH($A466,'Hoja de Trabajo para listado'!$DE$153:$DE$1048576,0),MATCH((CUADRO!M$5&amp;$E466),'Hoja de Trabajo para listado'!$DE$151:$DG$151,0)),0)+IFERROR(INDEX('Hoja de Trabajo para listado'!$CD$155:$DC$1048576,MATCH($A466,'Hoja de Trabajo para listado'!$CD$155:$CD$1048576,0),MATCH((CUADRO!M$5&amp;$E466),'Hoja de Trabajo para listado'!$CD$151:$DC$151,0)),0)</f>
        <v>0</v>
      </c>
      <c r="N466" s="314">
        <f ca="1">+IFERROR(INDEX('Hoja de Trabajo para listado'!$A$155:$Z$1048576,MATCH($A466,'Hoja de Trabajo para listado'!$A$155:$A$1048576,0),MATCH((CUADRO!N$5&amp;$E466),'Hoja de Trabajo para listado'!$A$151:$Z$151,0)),0)+IFERROR(INDEX('Hoja de Trabajo para listado'!$AB$155:$BA$1048576,MATCH($A466,'Hoja de Trabajo para listado'!$AB$155:$AB$1048576,0),MATCH((CUADRO!N$5&amp;$E466),'Hoja de Trabajo para listado'!$AB$151:$BA$151,0)),0)+IFERROR(INDEX('Hoja de Trabajo para listado'!$BC$155:$CB$1048576,MATCH($A466,'Hoja de Trabajo para listado'!$BC$155:$BC$1048576,0),MATCH((CUADRO!N$5&amp;$E466),'Hoja de Trabajo para listado'!$BC$151:$CB$151,0)),0)+IFERROR(INDEX('Hoja de Trabajo para listado'!$DE$153:$DG$274,MATCH($A466,'Hoja de Trabajo para listado'!$DE$153:$DE$1048576,0),MATCH((CUADRO!N$5&amp;$E466),'Hoja de Trabajo para listado'!$DE$151:$DG$151,0)),0)+IFERROR(INDEX('Hoja de Trabajo para listado'!$CD$155:$DC$1048576,MATCH($A466,'Hoja de Trabajo para listado'!$CD$155:$CD$1048576,0),MATCH((CUADRO!N$5&amp;$E466),'Hoja de Trabajo para listado'!$CD$151:$DC$151,0)),0)</f>
        <v>0</v>
      </c>
      <c r="O466" s="314">
        <f ca="1">+IFERROR(INDEX('Hoja de Trabajo para listado'!$A$155:$Z$1048576,MATCH($A466,'Hoja de Trabajo para listado'!$A$155:$A$1048576,0),MATCH((CUADRO!O$5&amp;$E466),'Hoja de Trabajo para listado'!$A$151:$Z$151,0)),0)+IFERROR(INDEX('Hoja de Trabajo para listado'!$AB$155:$BA$1048576,MATCH($A466,'Hoja de Trabajo para listado'!$AB$155:$AB$1048576,0),MATCH((CUADRO!O$5&amp;$E466),'Hoja de Trabajo para listado'!$AB$151:$BA$151,0)),0)+IFERROR(INDEX('Hoja de Trabajo para listado'!$BC$155:$CB$1048576,MATCH($A466,'Hoja de Trabajo para listado'!$BC$155:$BC$1048576,0),MATCH((CUADRO!O$5&amp;$E466),'Hoja de Trabajo para listado'!$BC$151:$CB$151,0)),0)+IFERROR(INDEX('Hoja de Trabajo para listado'!$DE$153:$DG$274,MATCH($A466,'Hoja de Trabajo para listado'!$DE$153:$DE$1048576,0),MATCH((CUADRO!O$5&amp;$E466),'Hoja de Trabajo para listado'!$DE$151:$DG$151,0)),0)+IFERROR(INDEX('Hoja de Trabajo para listado'!$CD$155:$DC$1048576,MATCH($A466,'Hoja de Trabajo para listado'!$CD$155:$CD$1048576,0),MATCH((CUADRO!O$5&amp;$E466),'Hoja de Trabajo para listado'!$CD$151:$DC$151,0)),0)</f>
        <v>0</v>
      </c>
      <c r="P466" s="314">
        <f ca="1">+IFERROR(INDEX('Hoja de Trabajo para listado'!$A$155:$Z$1048576,MATCH($A466,'Hoja de Trabajo para listado'!$A$155:$A$1048576,0),MATCH((CUADRO!P$5&amp;$E466),'Hoja de Trabajo para listado'!$A$151:$Z$151,0)),0)+IFERROR(INDEX('Hoja de Trabajo para listado'!$AB$155:$BA$1048576,MATCH($A466,'Hoja de Trabajo para listado'!$AB$155:$AB$1048576,0),MATCH((CUADRO!P$5&amp;$E466),'Hoja de Trabajo para listado'!$AB$151:$BA$151,0)),0)+IFERROR(INDEX('Hoja de Trabajo para listado'!$BC$155:$CB$1048576,MATCH($A466,'Hoja de Trabajo para listado'!$BC$155:$BC$1048576,0),MATCH((CUADRO!P$5&amp;$E466),'Hoja de Trabajo para listado'!$BC$151:$CB$151,0)),0)+IFERROR(INDEX('Hoja de Trabajo para listado'!$DE$153:$DG$274,MATCH($A466,'Hoja de Trabajo para listado'!$DE$153:$DE$1048576,0),MATCH((CUADRO!P$5&amp;$E466),'Hoja de Trabajo para listado'!$DE$151:$DG$151,0)),0)+IFERROR(INDEX('Hoja de Trabajo para listado'!$CD$155:$DC$1048576,MATCH($A466,'Hoja de Trabajo para listado'!$CD$155:$CD$1048576,0),MATCH((CUADRO!P$5&amp;$E466),'Hoja de Trabajo para listado'!$CD$151:$DC$151,0)),0)</f>
        <v>0</v>
      </c>
      <c r="Q466" s="314">
        <f ca="1">+IFERROR(INDEX('Hoja de Trabajo para listado'!$A$155:$Z$1048576,MATCH($A466,'Hoja de Trabajo para listado'!$A$155:$A$1048576,0),MATCH((CUADRO!Q$5&amp;$E466),'Hoja de Trabajo para listado'!$A$151:$Z$151,0)),0)+IFERROR(INDEX('Hoja de Trabajo para listado'!$AB$155:$BA$1048576,MATCH($A466,'Hoja de Trabajo para listado'!$AB$155:$AB$1048576,0),MATCH((CUADRO!Q$5&amp;$E466),'Hoja de Trabajo para listado'!$AB$151:$BA$151,0)),0)+IFERROR(INDEX('Hoja de Trabajo para listado'!$BC$155:$CB$1048576,MATCH($A466,'Hoja de Trabajo para listado'!$BC$155:$BC$1048576,0),MATCH((CUADRO!Q$5&amp;$E466),'Hoja de Trabajo para listado'!$BC$151:$CB$151,0)),0)+IFERROR(INDEX('Hoja de Trabajo para listado'!$DE$153:$DG$274,MATCH($A466,'Hoja de Trabajo para listado'!$DE$153:$DE$1048576,0),MATCH((CUADRO!Q$5&amp;$E466),'Hoja de Trabajo para listado'!$DE$151:$DG$151,0)),0)+IFERROR(INDEX('Hoja de Trabajo para listado'!$CD$155:$DC$1048576,MATCH($A466,'Hoja de Trabajo para listado'!$CD$155:$CD$1048576,0),MATCH((CUADRO!Q$5&amp;$E466),'Hoja de Trabajo para listado'!$CD$151:$DC$151,0)),0)</f>
        <v>0</v>
      </c>
      <c r="R466" s="314">
        <f t="shared" ca="1" si="14"/>
        <v>0</v>
      </c>
      <c r="S466" s="322"/>
      <c r="T466" s="314">
        <f ca="1">+T467</f>
        <v>0</v>
      </c>
      <c r="U466" s="313">
        <f t="shared" si="15"/>
        <v>1</v>
      </c>
      <c r="V466" s="319" t="str">
        <f>+VLOOKUP(A466,bd_lista!$A$3:$E$593,5,FALSE)</f>
        <v>Gobiernos Autonomos Municipales</v>
      </c>
      <c r="W466" s="425" t="str">
        <f>+V466</f>
        <v>Gobiernos Autonomos Municipales</v>
      </c>
    </row>
    <row r="467" spans="1:23" customFormat="1" ht="15" hidden="1" customHeight="1">
      <c r="A467" s="323">
        <v>1405</v>
      </c>
      <c r="B467" s="428"/>
      <c r="C467" s="318" t="str">
        <f>+VLOOKUP(A467,bd_lista!$A$3:$C$593,3,FALSE)</f>
        <v>Gobierno Autónomo Municipal de Santuario de Quillacas</v>
      </c>
      <c r="D467" s="430"/>
      <c r="E467" s="347" t="s">
        <v>1419</v>
      </c>
      <c r="F467" s="314">
        <f ca="1">+IFERROR(INDEX('Hoja de Trabajo para listado'!$A$155:$Z$1048576,MATCH($A467,'Hoja de Trabajo para listado'!$A$155:$A$1048576,0),MATCH((CUADRO!F$5&amp;$E467),'Hoja de Trabajo para listado'!$A$151:$Z$151,0)),0)+IFERROR(INDEX('Hoja de Trabajo para listado'!$AB$155:$BA$1048576,MATCH($A467,'Hoja de Trabajo para listado'!$AB$155:$AB$1048576,0),MATCH((CUADRO!F$5&amp;$E467),'Hoja de Trabajo para listado'!$AB$151:$BA$151,0)),0)+IFERROR(INDEX('Hoja de Trabajo para listado'!$BC$155:$CB$1048576,MATCH($A467,'Hoja de Trabajo para listado'!$BC$155:$BC$1048576,0),MATCH((CUADRO!F$5&amp;$E467),'Hoja de Trabajo para listado'!$BC$151:$CB$151,0)),0)+IFERROR(INDEX('Hoja de Trabajo para listado'!$DE$153:$DG$274,MATCH($A467,'Hoja de Trabajo para listado'!$DE$153:$DE$1048576,0),MATCH((CUADRO!F$5&amp;$E467),'Hoja de Trabajo para listado'!$DE$151:$DG$151,0)),0)+IFERROR(INDEX('Hoja de Trabajo para listado'!$CD$155:$DC$1048576,MATCH($A467,'Hoja de Trabajo para listado'!$CD$155:$CD$1048576,0),MATCH((CUADRO!F$5&amp;$E467),'Hoja de Trabajo para listado'!$CD$151:$DC$151,0)),0)</f>
        <v>0</v>
      </c>
      <c r="G467" s="314">
        <f ca="1">+IFERROR(INDEX('Hoja de Trabajo para listado'!$A$155:$Z$1048576,MATCH($A467,'Hoja de Trabajo para listado'!$A$155:$A$1048576,0),MATCH((CUADRO!G$5&amp;$E467),'Hoja de Trabajo para listado'!$A$151:$Z$151,0)),0)+IFERROR(INDEX('Hoja de Trabajo para listado'!$AB$155:$BA$1048576,MATCH($A467,'Hoja de Trabajo para listado'!$AB$155:$AB$1048576,0),MATCH((CUADRO!G$5&amp;$E467),'Hoja de Trabajo para listado'!$AB$151:$BA$151,0)),0)+IFERROR(INDEX('Hoja de Trabajo para listado'!$BC$155:$CB$1048576,MATCH($A467,'Hoja de Trabajo para listado'!$BC$155:$BC$1048576,0),MATCH((CUADRO!G$5&amp;$E467),'Hoja de Trabajo para listado'!$BC$151:$CB$151,0)),0)+IFERROR(INDEX('Hoja de Trabajo para listado'!$DE$153:$DG$274,MATCH($A467,'Hoja de Trabajo para listado'!$DE$153:$DE$1048576,0),MATCH((CUADRO!G$5&amp;$E467),'Hoja de Trabajo para listado'!$DE$151:$DG$151,0)),0)+IFERROR(INDEX('Hoja de Trabajo para listado'!$CD$155:$DC$1048576,MATCH($A467,'Hoja de Trabajo para listado'!$CD$155:$CD$1048576,0),MATCH((CUADRO!G$5&amp;$E467),'Hoja de Trabajo para listado'!$CD$151:$DC$151,0)),0)</f>
        <v>0</v>
      </c>
      <c r="H467" s="314">
        <f ca="1">+IFERROR(INDEX('Hoja de Trabajo para listado'!$A$155:$Z$1048576,MATCH($A467,'Hoja de Trabajo para listado'!$A$155:$A$1048576,0),MATCH((CUADRO!H$5&amp;$E467),'Hoja de Trabajo para listado'!$A$151:$Z$151,0)),0)+IFERROR(INDEX('Hoja de Trabajo para listado'!$AB$155:$BA$1048576,MATCH($A467,'Hoja de Trabajo para listado'!$AB$155:$AB$1048576,0),MATCH((CUADRO!H$5&amp;$E467),'Hoja de Trabajo para listado'!$AB$151:$BA$151,0)),0)+IFERROR(INDEX('Hoja de Trabajo para listado'!$BC$155:$CB$1048576,MATCH($A467,'Hoja de Trabajo para listado'!$BC$155:$BC$1048576,0),MATCH((CUADRO!H$5&amp;$E467),'Hoja de Trabajo para listado'!$BC$151:$CB$151,0)),0)+IFERROR(INDEX('Hoja de Trabajo para listado'!$DE$153:$DG$274,MATCH($A467,'Hoja de Trabajo para listado'!$DE$153:$DE$1048576,0),MATCH((CUADRO!H$5&amp;$E467),'Hoja de Trabajo para listado'!$DE$151:$DG$151,0)),0)+IFERROR(INDEX('Hoja de Trabajo para listado'!$CD$155:$DC$1048576,MATCH($A467,'Hoja de Trabajo para listado'!$CD$155:$CD$1048576,0),MATCH((CUADRO!H$5&amp;$E467),'Hoja de Trabajo para listado'!$CD$151:$DC$151,0)),0)</f>
        <v>0</v>
      </c>
      <c r="I467" s="314">
        <f ca="1">+IFERROR(INDEX('Hoja de Trabajo para listado'!$A$155:$Z$1048576,MATCH($A467,'Hoja de Trabajo para listado'!$A$155:$A$1048576,0),MATCH((CUADRO!I$5&amp;$E467),'Hoja de Trabajo para listado'!$A$151:$Z$151,0)),0)+IFERROR(INDEX('Hoja de Trabajo para listado'!$AB$155:$BA$1048576,MATCH($A467,'Hoja de Trabajo para listado'!$AB$155:$AB$1048576,0),MATCH((CUADRO!I$5&amp;$E467),'Hoja de Trabajo para listado'!$AB$151:$BA$151,0)),0)+IFERROR(INDEX('Hoja de Trabajo para listado'!$BC$155:$CB$1048576,MATCH($A467,'Hoja de Trabajo para listado'!$BC$155:$BC$1048576,0),MATCH((CUADRO!I$5&amp;$E467),'Hoja de Trabajo para listado'!$BC$151:$CB$151,0)),0)+IFERROR(INDEX('Hoja de Trabajo para listado'!$DE$153:$DG$274,MATCH($A467,'Hoja de Trabajo para listado'!$DE$153:$DE$1048576,0),MATCH((CUADRO!I$5&amp;$E467),'Hoja de Trabajo para listado'!$DE$151:$DG$151,0)),0)+IFERROR(INDEX('Hoja de Trabajo para listado'!$CD$155:$DC$1048576,MATCH($A467,'Hoja de Trabajo para listado'!$CD$155:$CD$1048576,0),MATCH((CUADRO!I$5&amp;$E467),'Hoja de Trabajo para listado'!$CD$151:$DC$151,0)),0)</f>
        <v>0</v>
      </c>
      <c r="J467" s="314">
        <f ca="1">+IFERROR(INDEX('Hoja de Trabajo para listado'!$A$155:$Z$1048576,MATCH($A467,'Hoja de Trabajo para listado'!$A$155:$A$1048576,0),MATCH((CUADRO!J$5&amp;$E467),'Hoja de Trabajo para listado'!$A$151:$Z$151,0)),0)+IFERROR(INDEX('Hoja de Trabajo para listado'!$AB$155:$BA$1048576,MATCH($A467,'Hoja de Trabajo para listado'!$AB$155:$AB$1048576,0),MATCH((CUADRO!J$5&amp;$E467),'Hoja de Trabajo para listado'!$AB$151:$BA$151,0)),0)+IFERROR(INDEX('Hoja de Trabajo para listado'!$BC$155:$CB$1048576,MATCH($A467,'Hoja de Trabajo para listado'!$BC$155:$BC$1048576,0),MATCH((CUADRO!J$5&amp;$E467),'Hoja de Trabajo para listado'!$BC$151:$CB$151,0)),0)+IFERROR(INDEX('Hoja de Trabajo para listado'!$DE$153:$DG$274,MATCH($A467,'Hoja de Trabajo para listado'!$DE$153:$DE$1048576,0),MATCH((CUADRO!J$5&amp;$E467),'Hoja de Trabajo para listado'!$DE$151:$DG$151,0)),0)+IFERROR(INDEX('Hoja de Trabajo para listado'!$CD$155:$DC$1048576,MATCH($A467,'Hoja de Trabajo para listado'!$CD$155:$CD$1048576,0),MATCH((CUADRO!J$5&amp;$E467),'Hoja de Trabajo para listado'!$CD$151:$DC$151,0)),0)</f>
        <v>0</v>
      </c>
      <c r="K467" s="314">
        <f ca="1">+IFERROR(INDEX('Hoja de Trabajo para listado'!$A$155:$Z$1048576,MATCH($A467,'Hoja de Trabajo para listado'!$A$155:$A$1048576,0),MATCH((CUADRO!K$5&amp;$E467),'Hoja de Trabajo para listado'!$A$151:$Z$151,0)),0)+IFERROR(INDEX('Hoja de Trabajo para listado'!$AB$155:$BA$1048576,MATCH($A467,'Hoja de Trabajo para listado'!$AB$155:$AB$1048576,0),MATCH((CUADRO!K$5&amp;$E467),'Hoja de Trabajo para listado'!$AB$151:$BA$151,0)),0)+IFERROR(INDEX('Hoja de Trabajo para listado'!$BC$155:$CB$1048576,MATCH($A467,'Hoja de Trabajo para listado'!$BC$155:$BC$1048576,0),MATCH((CUADRO!K$5&amp;$E467),'Hoja de Trabajo para listado'!$BC$151:$CB$151,0)),0)+IFERROR(INDEX('Hoja de Trabajo para listado'!$DE$153:$DG$274,MATCH($A467,'Hoja de Trabajo para listado'!$DE$153:$DE$1048576,0),MATCH((CUADRO!K$5&amp;$E467),'Hoja de Trabajo para listado'!$DE$151:$DG$151,0)),0)+IFERROR(INDEX('Hoja de Trabajo para listado'!$CD$155:$DC$1048576,MATCH($A467,'Hoja de Trabajo para listado'!$CD$155:$CD$1048576,0),MATCH((CUADRO!K$5&amp;$E467),'Hoja de Trabajo para listado'!$CD$151:$DC$151,0)),0)</f>
        <v>0</v>
      </c>
      <c r="L467" s="314">
        <f ca="1">+IFERROR(INDEX('Hoja de Trabajo para listado'!$A$155:$Z$1048576,MATCH($A467,'Hoja de Trabajo para listado'!$A$155:$A$1048576,0),MATCH((CUADRO!L$5&amp;$E467),'Hoja de Trabajo para listado'!$A$151:$Z$151,0)),0)+IFERROR(INDEX('Hoja de Trabajo para listado'!$AB$155:$BA$1048576,MATCH($A467,'Hoja de Trabajo para listado'!$AB$155:$AB$1048576,0),MATCH((CUADRO!L$5&amp;$E467),'Hoja de Trabajo para listado'!$AB$151:$BA$151,0)),0)+IFERROR(INDEX('Hoja de Trabajo para listado'!$BC$155:$CB$1048576,MATCH($A467,'Hoja de Trabajo para listado'!$BC$155:$BC$1048576,0),MATCH((CUADRO!L$5&amp;$E467),'Hoja de Trabajo para listado'!$BC$151:$CB$151,0)),0)+IFERROR(INDEX('Hoja de Trabajo para listado'!$DE$153:$DG$274,MATCH($A467,'Hoja de Trabajo para listado'!$DE$153:$DE$1048576,0),MATCH((CUADRO!L$5&amp;$E467),'Hoja de Trabajo para listado'!$DE$151:$DG$151,0)),0)+IFERROR(INDEX('Hoja de Trabajo para listado'!$CD$155:$DC$1048576,MATCH($A467,'Hoja de Trabajo para listado'!$CD$155:$CD$1048576,0),MATCH((CUADRO!L$5&amp;$E467),'Hoja de Trabajo para listado'!$CD$151:$DC$151,0)),0)</f>
        <v>0</v>
      </c>
      <c r="M467" s="314">
        <f ca="1">+IFERROR(INDEX('Hoja de Trabajo para listado'!$A$155:$Z$1048576,MATCH($A467,'Hoja de Trabajo para listado'!$A$155:$A$1048576,0),MATCH((CUADRO!M$5&amp;$E467),'Hoja de Trabajo para listado'!$A$151:$Z$151,0)),0)+IFERROR(INDEX('Hoja de Trabajo para listado'!$AB$155:$BA$1048576,MATCH($A467,'Hoja de Trabajo para listado'!$AB$155:$AB$1048576,0),MATCH((CUADRO!M$5&amp;$E467),'Hoja de Trabajo para listado'!$AB$151:$BA$151,0)),0)+IFERROR(INDEX('Hoja de Trabajo para listado'!$BC$155:$CB$1048576,MATCH($A467,'Hoja de Trabajo para listado'!$BC$155:$BC$1048576,0),MATCH((CUADRO!M$5&amp;$E467),'Hoja de Trabajo para listado'!$BC$151:$CB$151,0)),0)+IFERROR(INDEX('Hoja de Trabajo para listado'!$DE$153:$DG$274,MATCH($A467,'Hoja de Trabajo para listado'!$DE$153:$DE$1048576,0),MATCH((CUADRO!M$5&amp;$E467),'Hoja de Trabajo para listado'!$DE$151:$DG$151,0)),0)+IFERROR(INDEX('Hoja de Trabajo para listado'!$CD$155:$DC$1048576,MATCH($A467,'Hoja de Trabajo para listado'!$CD$155:$CD$1048576,0),MATCH((CUADRO!M$5&amp;$E467),'Hoja de Trabajo para listado'!$CD$151:$DC$151,0)),0)</f>
        <v>0</v>
      </c>
      <c r="N467" s="314">
        <f ca="1">+IFERROR(INDEX('Hoja de Trabajo para listado'!$A$155:$Z$1048576,MATCH($A467,'Hoja de Trabajo para listado'!$A$155:$A$1048576,0),MATCH((CUADRO!N$5&amp;$E467),'Hoja de Trabajo para listado'!$A$151:$Z$151,0)),0)+IFERROR(INDEX('Hoja de Trabajo para listado'!$AB$155:$BA$1048576,MATCH($A467,'Hoja de Trabajo para listado'!$AB$155:$AB$1048576,0),MATCH((CUADRO!N$5&amp;$E467),'Hoja de Trabajo para listado'!$AB$151:$BA$151,0)),0)+IFERROR(INDEX('Hoja de Trabajo para listado'!$BC$155:$CB$1048576,MATCH($A467,'Hoja de Trabajo para listado'!$BC$155:$BC$1048576,0),MATCH((CUADRO!N$5&amp;$E467),'Hoja de Trabajo para listado'!$BC$151:$CB$151,0)),0)+IFERROR(INDEX('Hoja de Trabajo para listado'!$DE$153:$DG$274,MATCH($A467,'Hoja de Trabajo para listado'!$DE$153:$DE$1048576,0),MATCH((CUADRO!N$5&amp;$E467),'Hoja de Trabajo para listado'!$DE$151:$DG$151,0)),0)+IFERROR(INDEX('Hoja de Trabajo para listado'!$CD$155:$DC$1048576,MATCH($A467,'Hoja de Trabajo para listado'!$CD$155:$CD$1048576,0),MATCH((CUADRO!N$5&amp;$E467),'Hoja de Trabajo para listado'!$CD$151:$DC$151,0)),0)</f>
        <v>0</v>
      </c>
      <c r="O467" s="314">
        <f ca="1">+IFERROR(INDEX('Hoja de Trabajo para listado'!$A$155:$Z$1048576,MATCH($A467,'Hoja de Trabajo para listado'!$A$155:$A$1048576,0),MATCH((CUADRO!O$5&amp;$E467),'Hoja de Trabajo para listado'!$A$151:$Z$151,0)),0)+IFERROR(INDEX('Hoja de Trabajo para listado'!$AB$155:$BA$1048576,MATCH($A467,'Hoja de Trabajo para listado'!$AB$155:$AB$1048576,0),MATCH((CUADRO!O$5&amp;$E467),'Hoja de Trabajo para listado'!$AB$151:$BA$151,0)),0)+IFERROR(INDEX('Hoja de Trabajo para listado'!$BC$155:$CB$1048576,MATCH($A467,'Hoja de Trabajo para listado'!$BC$155:$BC$1048576,0),MATCH((CUADRO!O$5&amp;$E467),'Hoja de Trabajo para listado'!$BC$151:$CB$151,0)),0)+IFERROR(INDEX('Hoja de Trabajo para listado'!$DE$153:$DG$274,MATCH($A467,'Hoja de Trabajo para listado'!$DE$153:$DE$1048576,0),MATCH((CUADRO!O$5&amp;$E467),'Hoja de Trabajo para listado'!$DE$151:$DG$151,0)),0)+IFERROR(INDEX('Hoja de Trabajo para listado'!$CD$155:$DC$1048576,MATCH($A467,'Hoja de Trabajo para listado'!$CD$155:$CD$1048576,0),MATCH((CUADRO!O$5&amp;$E467),'Hoja de Trabajo para listado'!$CD$151:$DC$151,0)),0)</f>
        <v>0</v>
      </c>
      <c r="P467" s="314">
        <f ca="1">+IFERROR(INDEX('Hoja de Trabajo para listado'!$A$155:$Z$1048576,MATCH($A467,'Hoja de Trabajo para listado'!$A$155:$A$1048576,0),MATCH((CUADRO!P$5&amp;$E467),'Hoja de Trabajo para listado'!$A$151:$Z$151,0)),0)+IFERROR(INDEX('Hoja de Trabajo para listado'!$AB$155:$BA$1048576,MATCH($A467,'Hoja de Trabajo para listado'!$AB$155:$AB$1048576,0),MATCH((CUADRO!P$5&amp;$E467),'Hoja de Trabajo para listado'!$AB$151:$BA$151,0)),0)+IFERROR(INDEX('Hoja de Trabajo para listado'!$BC$155:$CB$1048576,MATCH($A467,'Hoja de Trabajo para listado'!$BC$155:$BC$1048576,0),MATCH((CUADRO!P$5&amp;$E467),'Hoja de Trabajo para listado'!$BC$151:$CB$151,0)),0)+IFERROR(INDEX('Hoja de Trabajo para listado'!$DE$153:$DG$274,MATCH($A467,'Hoja de Trabajo para listado'!$DE$153:$DE$1048576,0),MATCH((CUADRO!P$5&amp;$E467),'Hoja de Trabajo para listado'!$DE$151:$DG$151,0)),0)+IFERROR(INDEX('Hoja de Trabajo para listado'!$CD$155:$DC$1048576,MATCH($A467,'Hoja de Trabajo para listado'!$CD$155:$CD$1048576,0),MATCH((CUADRO!P$5&amp;$E467),'Hoja de Trabajo para listado'!$CD$151:$DC$151,0)),0)</f>
        <v>0</v>
      </c>
      <c r="Q467" s="314">
        <f ca="1">+IFERROR(INDEX('Hoja de Trabajo para listado'!$A$155:$Z$1048576,MATCH($A467,'Hoja de Trabajo para listado'!$A$155:$A$1048576,0),MATCH((CUADRO!Q$5&amp;$E467),'Hoja de Trabajo para listado'!$A$151:$Z$151,0)),0)+IFERROR(INDEX('Hoja de Trabajo para listado'!$AB$155:$BA$1048576,MATCH($A467,'Hoja de Trabajo para listado'!$AB$155:$AB$1048576,0),MATCH((CUADRO!Q$5&amp;$E467),'Hoja de Trabajo para listado'!$AB$151:$BA$151,0)),0)+IFERROR(INDEX('Hoja de Trabajo para listado'!$BC$155:$CB$1048576,MATCH($A467,'Hoja de Trabajo para listado'!$BC$155:$BC$1048576,0),MATCH((CUADRO!Q$5&amp;$E467),'Hoja de Trabajo para listado'!$BC$151:$CB$151,0)),0)+IFERROR(INDEX('Hoja de Trabajo para listado'!$DE$153:$DG$274,MATCH($A467,'Hoja de Trabajo para listado'!$DE$153:$DE$1048576,0),MATCH((CUADRO!Q$5&amp;$E467),'Hoja de Trabajo para listado'!$DE$151:$DG$151,0)),0)+IFERROR(INDEX('Hoja de Trabajo para listado'!$CD$155:$DC$1048576,MATCH($A467,'Hoja de Trabajo para listado'!$CD$155:$CD$1048576,0),MATCH((CUADRO!Q$5&amp;$E467),'Hoja de Trabajo para listado'!$CD$151:$DC$151,0)),0)</f>
        <v>0</v>
      </c>
      <c r="R467" s="314">
        <f t="shared" ca="1" si="14"/>
        <v>0</v>
      </c>
      <c r="S467" s="322">
        <f ca="1">+R466+R467</f>
        <v>0</v>
      </c>
      <c r="T467" s="314">
        <f ca="1">+S467</f>
        <v>0</v>
      </c>
      <c r="U467" s="313">
        <f t="shared" si="15"/>
        <v>2</v>
      </c>
      <c r="V467" s="319" t="str">
        <f>+VLOOKUP(A467,bd_lista!$A$3:$E$593,5,FALSE)</f>
        <v>Gobiernos Autonomos Municipales</v>
      </c>
      <c r="W467" s="426"/>
    </row>
    <row r="468" spans="1:23" customFormat="1" ht="15" hidden="1" customHeight="1">
      <c r="A468" s="323">
        <v>1406</v>
      </c>
      <c r="B468" s="427">
        <f>+A468</f>
        <v>1406</v>
      </c>
      <c r="C468" s="318" t="str">
        <f>+VLOOKUP(A468,bd_lista!$A$3:$C$593,3,FALSE)</f>
        <v>Gobierno Autónomo Municipal de Huanuni</v>
      </c>
      <c r="D468" s="429" t="str">
        <f>+C468</f>
        <v>Gobierno Autónomo Municipal de Huanuni</v>
      </c>
      <c r="E468" s="346" t="s">
        <v>1418</v>
      </c>
      <c r="F468" s="314">
        <f ca="1">+IFERROR(INDEX('Hoja de Trabajo para listado'!$A$155:$Z$1048576,MATCH($A468,'Hoja de Trabajo para listado'!$A$155:$A$1048576,0),MATCH((CUADRO!F$5&amp;$E468),'Hoja de Trabajo para listado'!$A$151:$Z$151,0)),0)+IFERROR(INDEX('Hoja de Trabajo para listado'!$AB$155:$BA$1048576,MATCH($A468,'Hoja de Trabajo para listado'!$AB$155:$AB$1048576,0),MATCH((CUADRO!F$5&amp;$E468),'Hoja de Trabajo para listado'!$AB$151:$BA$151,0)),0)+IFERROR(INDEX('Hoja de Trabajo para listado'!$BC$155:$CB$1048576,MATCH($A468,'Hoja de Trabajo para listado'!$BC$155:$BC$1048576,0),MATCH((CUADRO!F$5&amp;$E468),'Hoja de Trabajo para listado'!$BC$151:$CB$151,0)),0)+IFERROR(INDEX('Hoja de Trabajo para listado'!$DE$153:$DG$274,MATCH($A468,'Hoja de Trabajo para listado'!$DE$153:$DE$1048576,0),MATCH((CUADRO!F$5&amp;$E468),'Hoja de Trabajo para listado'!$DE$151:$DG$151,0)),0)+IFERROR(INDEX('Hoja de Trabajo para listado'!$CD$155:$DC$1048576,MATCH($A468,'Hoja de Trabajo para listado'!$CD$155:$CD$1048576,0),MATCH((CUADRO!F$5&amp;$E468),'Hoja de Trabajo para listado'!$CD$151:$DC$151,0)),0)</f>
        <v>0</v>
      </c>
      <c r="G468" s="314">
        <f ca="1">+IFERROR(INDEX('Hoja de Trabajo para listado'!$A$155:$Z$1048576,MATCH($A468,'Hoja de Trabajo para listado'!$A$155:$A$1048576,0),MATCH((CUADRO!G$5&amp;$E468),'Hoja de Trabajo para listado'!$A$151:$Z$151,0)),0)+IFERROR(INDEX('Hoja de Trabajo para listado'!$AB$155:$BA$1048576,MATCH($A468,'Hoja de Trabajo para listado'!$AB$155:$AB$1048576,0),MATCH((CUADRO!G$5&amp;$E468),'Hoja de Trabajo para listado'!$AB$151:$BA$151,0)),0)+IFERROR(INDEX('Hoja de Trabajo para listado'!$BC$155:$CB$1048576,MATCH($A468,'Hoja de Trabajo para listado'!$BC$155:$BC$1048576,0),MATCH((CUADRO!G$5&amp;$E468),'Hoja de Trabajo para listado'!$BC$151:$CB$151,0)),0)+IFERROR(INDEX('Hoja de Trabajo para listado'!$DE$153:$DG$274,MATCH($A468,'Hoja de Trabajo para listado'!$DE$153:$DE$1048576,0),MATCH((CUADRO!G$5&amp;$E468),'Hoja de Trabajo para listado'!$DE$151:$DG$151,0)),0)+IFERROR(INDEX('Hoja de Trabajo para listado'!$CD$155:$DC$1048576,MATCH($A468,'Hoja de Trabajo para listado'!$CD$155:$CD$1048576,0),MATCH((CUADRO!G$5&amp;$E468),'Hoja de Trabajo para listado'!$CD$151:$DC$151,0)),0)</f>
        <v>0</v>
      </c>
      <c r="H468" s="314">
        <f ca="1">+IFERROR(INDEX('Hoja de Trabajo para listado'!$A$155:$Z$1048576,MATCH($A468,'Hoja de Trabajo para listado'!$A$155:$A$1048576,0),MATCH((CUADRO!H$5&amp;$E468),'Hoja de Trabajo para listado'!$A$151:$Z$151,0)),0)+IFERROR(INDEX('Hoja de Trabajo para listado'!$AB$155:$BA$1048576,MATCH($A468,'Hoja de Trabajo para listado'!$AB$155:$AB$1048576,0),MATCH((CUADRO!H$5&amp;$E468),'Hoja de Trabajo para listado'!$AB$151:$BA$151,0)),0)+IFERROR(INDEX('Hoja de Trabajo para listado'!$BC$155:$CB$1048576,MATCH($A468,'Hoja de Trabajo para listado'!$BC$155:$BC$1048576,0),MATCH((CUADRO!H$5&amp;$E468),'Hoja de Trabajo para listado'!$BC$151:$CB$151,0)),0)+IFERROR(INDEX('Hoja de Trabajo para listado'!$DE$153:$DG$274,MATCH($A468,'Hoja de Trabajo para listado'!$DE$153:$DE$1048576,0),MATCH((CUADRO!H$5&amp;$E468),'Hoja de Trabajo para listado'!$DE$151:$DG$151,0)),0)+IFERROR(INDEX('Hoja de Trabajo para listado'!$CD$155:$DC$1048576,MATCH($A468,'Hoja de Trabajo para listado'!$CD$155:$CD$1048576,0),MATCH((CUADRO!H$5&amp;$E468),'Hoja de Trabajo para listado'!$CD$151:$DC$151,0)),0)</f>
        <v>0</v>
      </c>
      <c r="I468" s="314">
        <f ca="1">+IFERROR(INDEX('Hoja de Trabajo para listado'!$A$155:$Z$1048576,MATCH($A468,'Hoja de Trabajo para listado'!$A$155:$A$1048576,0),MATCH((CUADRO!I$5&amp;$E468),'Hoja de Trabajo para listado'!$A$151:$Z$151,0)),0)+IFERROR(INDEX('Hoja de Trabajo para listado'!$AB$155:$BA$1048576,MATCH($A468,'Hoja de Trabajo para listado'!$AB$155:$AB$1048576,0),MATCH((CUADRO!I$5&amp;$E468),'Hoja de Trabajo para listado'!$AB$151:$BA$151,0)),0)+IFERROR(INDEX('Hoja de Trabajo para listado'!$BC$155:$CB$1048576,MATCH($A468,'Hoja de Trabajo para listado'!$BC$155:$BC$1048576,0),MATCH((CUADRO!I$5&amp;$E468),'Hoja de Trabajo para listado'!$BC$151:$CB$151,0)),0)+IFERROR(INDEX('Hoja de Trabajo para listado'!$DE$153:$DG$274,MATCH($A468,'Hoja de Trabajo para listado'!$DE$153:$DE$1048576,0),MATCH((CUADRO!I$5&amp;$E468),'Hoja de Trabajo para listado'!$DE$151:$DG$151,0)),0)+IFERROR(INDEX('Hoja de Trabajo para listado'!$CD$155:$DC$1048576,MATCH($A468,'Hoja de Trabajo para listado'!$CD$155:$CD$1048576,0),MATCH((CUADRO!I$5&amp;$E468),'Hoja de Trabajo para listado'!$CD$151:$DC$151,0)),0)</f>
        <v>0</v>
      </c>
      <c r="J468" s="314">
        <f ca="1">+IFERROR(INDEX('Hoja de Trabajo para listado'!$A$155:$Z$1048576,MATCH($A468,'Hoja de Trabajo para listado'!$A$155:$A$1048576,0),MATCH((CUADRO!J$5&amp;$E468),'Hoja de Trabajo para listado'!$A$151:$Z$151,0)),0)+IFERROR(INDEX('Hoja de Trabajo para listado'!$AB$155:$BA$1048576,MATCH($A468,'Hoja de Trabajo para listado'!$AB$155:$AB$1048576,0),MATCH((CUADRO!J$5&amp;$E468),'Hoja de Trabajo para listado'!$AB$151:$BA$151,0)),0)+IFERROR(INDEX('Hoja de Trabajo para listado'!$BC$155:$CB$1048576,MATCH($A468,'Hoja de Trabajo para listado'!$BC$155:$BC$1048576,0),MATCH((CUADRO!J$5&amp;$E468),'Hoja de Trabajo para listado'!$BC$151:$CB$151,0)),0)+IFERROR(INDEX('Hoja de Trabajo para listado'!$DE$153:$DG$274,MATCH($A468,'Hoja de Trabajo para listado'!$DE$153:$DE$1048576,0),MATCH((CUADRO!J$5&amp;$E468),'Hoja de Trabajo para listado'!$DE$151:$DG$151,0)),0)+IFERROR(INDEX('Hoja de Trabajo para listado'!$CD$155:$DC$1048576,MATCH($A468,'Hoja de Trabajo para listado'!$CD$155:$CD$1048576,0),MATCH((CUADRO!J$5&amp;$E468),'Hoja de Trabajo para listado'!$CD$151:$DC$151,0)),0)</f>
        <v>0</v>
      </c>
      <c r="K468" s="314">
        <f ca="1">+IFERROR(INDEX('Hoja de Trabajo para listado'!$A$155:$Z$1048576,MATCH($A468,'Hoja de Trabajo para listado'!$A$155:$A$1048576,0),MATCH((CUADRO!K$5&amp;$E468),'Hoja de Trabajo para listado'!$A$151:$Z$151,0)),0)+IFERROR(INDEX('Hoja de Trabajo para listado'!$AB$155:$BA$1048576,MATCH($A468,'Hoja de Trabajo para listado'!$AB$155:$AB$1048576,0),MATCH((CUADRO!K$5&amp;$E468),'Hoja de Trabajo para listado'!$AB$151:$BA$151,0)),0)+IFERROR(INDEX('Hoja de Trabajo para listado'!$BC$155:$CB$1048576,MATCH($A468,'Hoja de Trabajo para listado'!$BC$155:$BC$1048576,0),MATCH((CUADRO!K$5&amp;$E468),'Hoja de Trabajo para listado'!$BC$151:$CB$151,0)),0)+IFERROR(INDEX('Hoja de Trabajo para listado'!$DE$153:$DG$274,MATCH($A468,'Hoja de Trabajo para listado'!$DE$153:$DE$1048576,0),MATCH((CUADRO!K$5&amp;$E468),'Hoja de Trabajo para listado'!$DE$151:$DG$151,0)),0)+IFERROR(INDEX('Hoja de Trabajo para listado'!$CD$155:$DC$1048576,MATCH($A468,'Hoja de Trabajo para listado'!$CD$155:$CD$1048576,0),MATCH((CUADRO!K$5&amp;$E468),'Hoja de Trabajo para listado'!$CD$151:$DC$151,0)),0)</f>
        <v>0</v>
      </c>
      <c r="L468" s="314">
        <f ca="1">+IFERROR(INDEX('Hoja de Trabajo para listado'!$A$155:$Z$1048576,MATCH($A468,'Hoja de Trabajo para listado'!$A$155:$A$1048576,0),MATCH((CUADRO!L$5&amp;$E468),'Hoja de Trabajo para listado'!$A$151:$Z$151,0)),0)+IFERROR(INDEX('Hoja de Trabajo para listado'!$AB$155:$BA$1048576,MATCH($A468,'Hoja de Trabajo para listado'!$AB$155:$AB$1048576,0),MATCH((CUADRO!L$5&amp;$E468),'Hoja de Trabajo para listado'!$AB$151:$BA$151,0)),0)+IFERROR(INDEX('Hoja de Trabajo para listado'!$BC$155:$CB$1048576,MATCH($A468,'Hoja de Trabajo para listado'!$BC$155:$BC$1048576,0),MATCH((CUADRO!L$5&amp;$E468),'Hoja de Trabajo para listado'!$BC$151:$CB$151,0)),0)+IFERROR(INDEX('Hoja de Trabajo para listado'!$DE$153:$DG$274,MATCH($A468,'Hoja de Trabajo para listado'!$DE$153:$DE$1048576,0),MATCH((CUADRO!L$5&amp;$E468),'Hoja de Trabajo para listado'!$DE$151:$DG$151,0)),0)+IFERROR(INDEX('Hoja de Trabajo para listado'!$CD$155:$DC$1048576,MATCH($A468,'Hoja de Trabajo para listado'!$CD$155:$CD$1048576,0),MATCH((CUADRO!L$5&amp;$E468),'Hoja de Trabajo para listado'!$CD$151:$DC$151,0)),0)</f>
        <v>0</v>
      </c>
      <c r="M468" s="314">
        <f ca="1">+IFERROR(INDEX('Hoja de Trabajo para listado'!$A$155:$Z$1048576,MATCH($A468,'Hoja de Trabajo para listado'!$A$155:$A$1048576,0),MATCH((CUADRO!M$5&amp;$E468),'Hoja de Trabajo para listado'!$A$151:$Z$151,0)),0)+IFERROR(INDEX('Hoja de Trabajo para listado'!$AB$155:$BA$1048576,MATCH($A468,'Hoja de Trabajo para listado'!$AB$155:$AB$1048576,0),MATCH((CUADRO!M$5&amp;$E468),'Hoja de Trabajo para listado'!$AB$151:$BA$151,0)),0)+IFERROR(INDEX('Hoja de Trabajo para listado'!$BC$155:$CB$1048576,MATCH($A468,'Hoja de Trabajo para listado'!$BC$155:$BC$1048576,0),MATCH((CUADRO!M$5&amp;$E468),'Hoja de Trabajo para listado'!$BC$151:$CB$151,0)),0)+IFERROR(INDEX('Hoja de Trabajo para listado'!$DE$153:$DG$274,MATCH($A468,'Hoja de Trabajo para listado'!$DE$153:$DE$1048576,0),MATCH((CUADRO!M$5&amp;$E468),'Hoja de Trabajo para listado'!$DE$151:$DG$151,0)),0)+IFERROR(INDEX('Hoja de Trabajo para listado'!$CD$155:$DC$1048576,MATCH($A468,'Hoja de Trabajo para listado'!$CD$155:$CD$1048576,0),MATCH((CUADRO!M$5&amp;$E468),'Hoja de Trabajo para listado'!$CD$151:$DC$151,0)),0)</f>
        <v>0</v>
      </c>
      <c r="N468" s="314">
        <f ca="1">+IFERROR(INDEX('Hoja de Trabajo para listado'!$A$155:$Z$1048576,MATCH($A468,'Hoja de Trabajo para listado'!$A$155:$A$1048576,0),MATCH((CUADRO!N$5&amp;$E468),'Hoja de Trabajo para listado'!$A$151:$Z$151,0)),0)+IFERROR(INDEX('Hoja de Trabajo para listado'!$AB$155:$BA$1048576,MATCH($A468,'Hoja de Trabajo para listado'!$AB$155:$AB$1048576,0),MATCH((CUADRO!N$5&amp;$E468),'Hoja de Trabajo para listado'!$AB$151:$BA$151,0)),0)+IFERROR(INDEX('Hoja de Trabajo para listado'!$BC$155:$CB$1048576,MATCH($A468,'Hoja de Trabajo para listado'!$BC$155:$BC$1048576,0),MATCH((CUADRO!N$5&amp;$E468),'Hoja de Trabajo para listado'!$BC$151:$CB$151,0)),0)+IFERROR(INDEX('Hoja de Trabajo para listado'!$DE$153:$DG$274,MATCH($A468,'Hoja de Trabajo para listado'!$DE$153:$DE$1048576,0),MATCH((CUADRO!N$5&amp;$E468),'Hoja de Trabajo para listado'!$DE$151:$DG$151,0)),0)+IFERROR(INDEX('Hoja de Trabajo para listado'!$CD$155:$DC$1048576,MATCH($A468,'Hoja de Trabajo para listado'!$CD$155:$CD$1048576,0),MATCH((CUADRO!N$5&amp;$E468),'Hoja de Trabajo para listado'!$CD$151:$DC$151,0)),0)</f>
        <v>0</v>
      </c>
      <c r="O468" s="314">
        <f ca="1">+IFERROR(INDEX('Hoja de Trabajo para listado'!$A$155:$Z$1048576,MATCH($A468,'Hoja de Trabajo para listado'!$A$155:$A$1048576,0),MATCH((CUADRO!O$5&amp;$E468),'Hoja de Trabajo para listado'!$A$151:$Z$151,0)),0)+IFERROR(INDEX('Hoja de Trabajo para listado'!$AB$155:$BA$1048576,MATCH($A468,'Hoja de Trabajo para listado'!$AB$155:$AB$1048576,0),MATCH((CUADRO!O$5&amp;$E468),'Hoja de Trabajo para listado'!$AB$151:$BA$151,0)),0)+IFERROR(INDEX('Hoja de Trabajo para listado'!$BC$155:$CB$1048576,MATCH($A468,'Hoja de Trabajo para listado'!$BC$155:$BC$1048576,0),MATCH((CUADRO!O$5&amp;$E468),'Hoja de Trabajo para listado'!$BC$151:$CB$151,0)),0)+IFERROR(INDEX('Hoja de Trabajo para listado'!$DE$153:$DG$274,MATCH($A468,'Hoja de Trabajo para listado'!$DE$153:$DE$1048576,0),MATCH((CUADRO!O$5&amp;$E468),'Hoja de Trabajo para listado'!$DE$151:$DG$151,0)),0)+IFERROR(INDEX('Hoja de Trabajo para listado'!$CD$155:$DC$1048576,MATCH($A468,'Hoja de Trabajo para listado'!$CD$155:$CD$1048576,0),MATCH((CUADRO!O$5&amp;$E468),'Hoja de Trabajo para listado'!$CD$151:$DC$151,0)),0)</f>
        <v>0</v>
      </c>
      <c r="P468" s="314">
        <f ca="1">+IFERROR(INDEX('Hoja de Trabajo para listado'!$A$155:$Z$1048576,MATCH($A468,'Hoja de Trabajo para listado'!$A$155:$A$1048576,0),MATCH((CUADRO!P$5&amp;$E468),'Hoja de Trabajo para listado'!$A$151:$Z$151,0)),0)+IFERROR(INDEX('Hoja de Trabajo para listado'!$AB$155:$BA$1048576,MATCH($A468,'Hoja de Trabajo para listado'!$AB$155:$AB$1048576,0),MATCH((CUADRO!P$5&amp;$E468),'Hoja de Trabajo para listado'!$AB$151:$BA$151,0)),0)+IFERROR(INDEX('Hoja de Trabajo para listado'!$BC$155:$CB$1048576,MATCH($A468,'Hoja de Trabajo para listado'!$BC$155:$BC$1048576,0),MATCH((CUADRO!P$5&amp;$E468),'Hoja de Trabajo para listado'!$BC$151:$CB$151,0)),0)+IFERROR(INDEX('Hoja de Trabajo para listado'!$DE$153:$DG$274,MATCH($A468,'Hoja de Trabajo para listado'!$DE$153:$DE$1048576,0),MATCH((CUADRO!P$5&amp;$E468),'Hoja de Trabajo para listado'!$DE$151:$DG$151,0)),0)+IFERROR(INDEX('Hoja de Trabajo para listado'!$CD$155:$DC$1048576,MATCH($A468,'Hoja de Trabajo para listado'!$CD$155:$CD$1048576,0),MATCH((CUADRO!P$5&amp;$E468),'Hoja de Trabajo para listado'!$CD$151:$DC$151,0)),0)</f>
        <v>0</v>
      </c>
      <c r="Q468" s="314">
        <f ca="1">+IFERROR(INDEX('Hoja de Trabajo para listado'!$A$155:$Z$1048576,MATCH($A468,'Hoja de Trabajo para listado'!$A$155:$A$1048576,0),MATCH((CUADRO!Q$5&amp;$E468),'Hoja de Trabajo para listado'!$A$151:$Z$151,0)),0)+IFERROR(INDEX('Hoja de Trabajo para listado'!$AB$155:$BA$1048576,MATCH($A468,'Hoja de Trabajo para listado'!$AB$155:$AB$1048576,0),MATCH((CUADRO!Q$5&amp;$E468),'Hoja de Trabajo para listado'!$AB$151:$BA$151,0)),0)+IFERROR(INDEX('Hoja de Trabajo para listado'!$BC$155:$CB$1048576,MATCH($A468,'Hoja de Trabajo para listado'!$BC$155:$BC$1048576,0),MATCH((CUADRO!Q$5&amp;$E468),'Hoja de Trabajo para listado'!$BC$151:$CB$151,0)),0)+IFERROR(INDEX('Hoja de Trabajo para listado'!$DE$153:$DG$274,MATCH($A468,'Hoja de Trabajo para listado'!$DE$153:$DE$1048576,0),MATCH((CUADRO!Q$5&amp;$E468),'Hoja de Trabajo para listado'!$DE$151:$DG$151,0)),0)+IFERROR(INDEX('Hoja de Trabajo para listado'!$CD$155:$DC$1048576,MATCH($A468,'Hoja de Trabajo para listado'!$CD$155:$CD$1048576,0),MATCH((CUADRO!Q$5&amp;$E468),'Hoja de Trabajo para listado'!$CD$151:$DC$151,0)),0)</f>
        <v>0</v>
      </c>
      <c r="R468" s="314">
        <f t="shared" ca="1" si="14"/>
        <v>0</v>
      </c>
      <c r="S468" s="322"/>
      <c r="T468" s="314">
        <f ca="1">+T469</f>
        <v>0</v>
      </c>
      <c r="U468" s="313">
        <f t="shared" si="15"/>
        <v>1</v>
      </c>
      <c r="V468" s="319" t="str">
        <f>+VLOOKUP(A468,bd_lista!$A$3:$E$593,5,FALSE)</f>
        <v>Gobiernos Autonomos Municipales</v>
      </c>
      <c r="W468" s="425" t="str">
        <f>+V468</f>
        <v>Gobiernos Autonomos Municipales</v>
      </c>
    </row>
    <row r="469" spans="1:23" customFormat="1" ht="15" hidden="1" customHeight="1">
      <c r="A469" s="323">
        <v>1406</v>
      </c>
      <c r="B469" s="428"/>
      <c r="C469" s="318" t="str">
        <f>+VLOOKUP(A469,bd_lista!$A$3:$C$593,3,FALSE)</f>
        <v>Gobierno Autónomo Municipal de Huanuni</v>
      </c>
      <c r="D469" s="430"/>
      <c r="E469" s="347" t="s">
        <v>1419</v>
      </c>
      <c r="F469" s="314">
        <f ca="1">+IFERROR(INDEX('Hoja de Trabajo para listado'!$A$155:$Z$1048576,MATCH($A469,'Hoja de Trabajo para listado'!$A$155:$A$1048576,0),MATCH((CUADRO!F$5&amp;$E469),'Hoja de Trabajo para listado'!$A$151:$Z$151,0)),0)+IFERROR(INDEX('Hoja de Trabajo para listado'!$AB$155:$BA$1048576,MATCH($A469,'Hoja de Trabajo para listado'!$AB$155:$AB$1048576,0),MATCH((CUADRO!F$5&amp;$E469),'Hoja de Trabajo para listado'!$AB$151:$BA$151,0)),0)+IFERROR(INDEX('Hoja de Trabajo para listado'!$BC$155:$CB$1048576,MATCH($A469,'Hoja de Trabajo para listado'!$BC$155:$BC$1048576,0),MATCH((CUADRO!F$5&amp;$E469),'Hoja de Trabajo para listado'!$BC$151:$CB$151,0)),0)+IFERROR(INDEX('Hoja de Trabajo para listado'!$DE$153:$DG$274,MATCH($A469,'Hoja de Trabajo para listado'!$DE$153:$DE$1048576,0),MATCH((CUADRO!F$5&amp;$E469),'Hoja de Trabajo para listado'!$DE$151:$DG$151,0)),0)+IFERROR(INDEX('Hoja de Trabajo para listado'!$CD$155:$DC$1048576,MATCH($A469,'Hoja de Trabajo para listado'!$CD$155:$CD$1048576,0),MATCH((CUADRO!F$5&amp;$E469),'Hoja de Trabajo para listado'!$CD$151:$DC$151,0)),0)</f>
        <v>0</v>
      </c>
      <c r="G469" s="314">
        <f ca="1">+IFERROR(INDEX('Hoja de Trabajo para listado'!$A$155:$Z$1048576,MATCH($A469,'Hoja de Trabajo para listado'!$A$155:$A$1048576,0),MATCH((CUADRO!G$5&amp;$E469),'Hoja de Trabajo para listado'!$A$151:$Z$151,0)),0)+IFERROR(INDEX('Hoja de Trabajo para listado'!$AB$155:$BA$1048576,MATCH($A469,'Hoja de Trabajo para listado'!$AB$155:$AB$1048576,0),MATCH((CUADRO!G$5&amp;$E469),'Hoja de Trabajo para listado'!$AB$151:$BA$151,0)),0)+IFERROR(INDEX('Hoja de Trabajo para listado'!$BC$155:$CB$1048576,MATCH($A469,'Hoja de Trabajo para listado'!$BC$155:$BC$1048576,0),MATCH((CUADRO!G$5&amp;$E469),'Hoja de Trabajo para listado'!$BC$151:$CB$151,0)),0)+IFERROR(INDEX('Hoja de Trabajo para listado'!$DE$153:$DG$274,MATCH($A469,'Hoja de Trabajo para listado'!$DE$153:$DE$1048576,0),MATCH((CUADRO!G$5&amp;$E469),'Hoja de Trabajo para listado'!$DE$151:$DG$151,0)),0)+IFERROR(INDEX('Hoja de Trabajo para listado'!$CD$155:$DC$1048576,MATCH($A469,'Hoja de Trabajo para listado'!$CD$155:$CD$1048576,0),MATCH((CUADRO!G$5&amp;$E469),'Hoja de Trabajo para listado'!$CD$151:$DC$151,0)),0)</f>
        <v>0</v>
      </c>
      <c r="H469" s="314">
        <f ca="1">+IFERROR(INDEX('Hoja de Trabajo para listado'!$A$155:$Z$1048576,MATCH($A469,'Hoja de Trabajo para listado'!$A$155:$A$1048576,0),MATCH((CUADRO!H$5&amp;$E469),'Hoja de Trabajo para listado'!$A$151:$Z$151,0)),0)+IFERROR(INDEX('Hoja de Trabajo para listado'!$AB$155:$BA$1048576,MATCH($A469,'Hoja de Trabajo para listado'!$AB$155:$AB$1048576,0),MATCH((CUADRO!H$5&amp;$E469),'Hoja de Trabajo para listado'!$AB$151:$BA$151,0)),0)+IFERROR(INDEX('Hoja de Trabajo para listado'!$BC$155:$CB$1048576,MATCH($A469,'Hoja de Trabajo para listado'!$BC$155:$BC$1048576,0),MATCH((CUADRO!H$5&amp;$E469),'Hoja de Trabajo para listado'!$BC$151:$CB$151,0)),0)+IFERROR(INDEX('Hoja de Trabajo para listado'!$DE$153:$DG$274,MATCH($A469,'Hoja de Trabajo para listado'!$DE$153:$DE$1048576,0),MATCH((CUADRO!H$5&amp;$E469),'Hoja de Trabajo para listado'!$DE$151:$DG$151,0)),0)+IFERROR(INDEX('Hoja de Trabajo para listado'!$CD$155:$DC$1048576,MATCH($A469,'Hoja de Trabajo para listado'!$CD$155:$CD$1048576,0),MATCH((CUADRO!H$5&amp;$E469),'Hoja de Trabajo para listado'!$CD$151:$DC$151,0)),0)</f>
        <v>0</v>
      </c>
      <c r="I469" s="314">
        <f ca="1">+IFERROR(INDEX('Hoja de Trabajo para listado'!$A$155:$Z$1048576,MATCH($A469,'Hoja de Trabajo para listado'!$A$155:$A$1048576,0),MATCH((CUADRO!I$5&amp;$E469),'Hoja de Trabajo para listado'!$A$151:$Z$151,0)),0)+IFERROR(INDEX('Hoja de Trabajo para listado'!$AB$155:$BA$1048576,MATCH($A469,'Hoja de Trabajo para listado'!$AB$155:$AB$1048576,0),MATCH((CUADRO!I$5&amp;$E469),'Hoja de Trabajo para listado'!$AB$151:$BA$151,0)),0)+IFERROR(INDEX('Hoja de Trabajo para listado'!$BC$155:$CB$1048576,MATCH($A469,'Hoja de Trabajo para listado'!$BC$155:$BC$1048576,0),MATCH((CUADRO!I$5&amp;$E469),'Hoja de Trabajo para listado'!$BC$151:$CB$151,0)),0)+IFERROR(INDEX('Hoja de Trabajo para listado'!$DE$153:$DG$274,MATCH($A469,'Hoja de Trabajo para listado'!$DE$153:$DE$1048576,0),MATCH((CUADRO!I$5&amp;$E469),'Hoja de Trabajo para listado'!$DE$151:$DG$151,0)),0)+IFERROR(INDEX('Hoja de Trabajo para listado'!$CD$155:$DC$1048576,MATCH($A469,'Hoja de Trabajo para listado'!$CD$155:$CD$1048576,0),MATCH((CUADRO!I$5&amp;$E469),'Hoja de Trabajo para listado'!$CD$151:$DC$151,0)),0)</f>
        <v>0</v>
      </c>
      <c r="J469" s="314">
        <f ca="1">+IFERROR(INDEX('Hoja de Trabajo para listado'!$A$155:$Z$1048576,MATCH($A469,'Hoja de Trabajo para listado'!$A$155:$A$1048576,0),MATCH((CUADRO!J$5&amp;$E469),'Hoja de Trabajo para listado'!$A$151:$Z$151,0)),0)+IFERROR(INDEX('Hoja de Trabajo para listado'!$AB$155:$BA$1048576,MATCH($A469,'Hoja de Trabajo para listado'!$AB$155:$AB$1048576,0),MATCH((CUADRO!J$5&amp;$E469),'Hoja de Trabajo para listado'!$AB$151:$BA$151,0)),0)+IFERROR(INDEX('Hoja de Trabajo para listado'!$BC$155:$CB$1048576,MATCH($A469,'Hoja de Trabajo para listado'!$BC$155:$BC$1048576,0),MATCH((CUADRO!J$5&amp;$E469),'Hoja de Trabajo para listado'!$BC$151:$CB$151,0)),0)+IFERROR(INDEX('Hoja de Trabajo para listado'!$DE$153:$DG$274,MATCH($A469,'Hoja de Trabajo para listado'!$DE$153:$DE$1048576,0),MATCH((CUADRO!J$5&amp;$E469),'Hoja de Trabajo para listado'!$DE$151:$DG$151,0)),0)+IFERROR(INDEX('Hoja de Trabajo para listado'!$CD$155:$DC$1048576,MATCH($A469,'Hoja de Trabajo para listado'!$CD$155:$CD$1048576,0),MATCH((CUADRO!J$5&amp;$E469),'Hoja de Trabajo para listado'!$CD$151:$DC$151,0)),0)</f>
        <v>0</v>
      </c>
      <c r="K469" s="314">
        <f ca="1">+IFERROR(INDEX('Hoja de Trabajo para listado'!$A$155:$Z$1048576,MATCH($A469,'Hoja de Trabajo para listado'!$A$155:$A$1048576,0),MATCH((CUADRO!K$5&amp;$E469),'Hoja de Trabajo para listado'!$A$151:$Z$151,0)),0)+IFERROR(INDEX('Hoja de Trabajo para listado'!$AB$155:$BA$1048576,MATCH($A469,'Hoja de Trabajo para listado'!$AB$155:$AB$1048576,0),MATCH((CUADRO!K$5&amp;$E469),'Hoja de Trabajo para listado'!$AB$151:$BA$151,0)),0)+IFERROR(INDEX('Hoja de Trabajo para listado'!$BC$155:$CB$1048576,MATCH($A469,'Hoja de Trabajo para listado'!$BC$155:$BC$1048576,0),MATCH((CUADRO!K$5&amp;$E469),'Hoja de Trabajo para listado'!$BC$151:$CB$151,0)),0)+IFERROR(INDEX('Hoja de Trabajo para listado'!$DE$153:$DG$274,MATCH($A469,'Hoja de Trabajo para listado'!$DE$153:$DE$1048576,0),MATCH((CUADRO!K$5&amp;$E469),'Hoja de Trabajo para listado'!$DE$151:$DG$151,0)),0)+IFERROR(INDEX('Hoja de Trabajo para listado'!$CD$155:$DC$1048576,MATCH($A469,'Hoja de Trabajo para listado'!$CD$155:$CD$1048576,0),MATCH((CUADRO!K$5&amp;$E469),'Hoja de Trabajo para listado'!$CD$151:$DC$151,0)),0)</f>
        <v>0</v>
      </c>
      <c r="L469" s="314">
        <f ca="1">+IFERROR(INDEX('Hoja de Trabajo para listado'!$A$155:$Z$1048576,MATCH($A469,'Hoja de Trabajo para listado'!$A$155:$A$1048576,0),MATCH((CUADRO!L$5&amp;$E469),'Hoja de Trabajo para listado'!$A$151:$Z$151,0)),0)+IFERROR(INDEX('Hoja de Trabajo para listado'!$AB$155:$BA$1048576,MATCH($A469,'Hoja de Trabajo para listado'!$AB$155:$AB$1048576,0),MATCH((CUADRO!L$5&amp;$E469),'Hoja de Trabajo para listado'!$AB$151:$BA$151,0)),0)+IFERROR(INDEX('Hoja de Trabajo para listado'!$BC$155:$CB$1048576,MATCH($A469,'Hoja de Trabajo para listado'!$BC$155:$BC$1048576,0),MATCH((CUADRO!L$5&amp;$E469),'Hoja de Trabajo para listado'!$BC$151:$CB$151,0)),0)+IFERROR(INDEX('Hoja de Trabajo para listado'!$DE$153:$DG$274,MATCH($A469,'Hoja de Trabajo para listado'!$DE$153:$DE$1048576,0),MATCH((CUADRO!L$5&amp;$E469),'Hoja de Trabajo para listado'!$DE$151:$DG$151,0)),0)+IFERROR(INDEX('Hoja de Trabajo para listado'!$CD$155:$DC$1048576,MATCH($A469,'Hoja de Trabajo para listado'!$CD$155:$CD$1048576,0),MATCH((CUADRO!L$5&amp;$E469),'Hoja de Trabajo para listado'!$CD$151:$DC$151,0)),0)</f>
        <v>0</v>
      </c>
      <c r="M469" s="314">
        <f ca="1">+IFERROR(INDEX('Hoja de Trabajo para listado'!$A$155:$Z$1048576,MATCH($A469,'Hoja de Trabajo para listado'!$A$155:$A$1048576,0),MATCH((CUADRO!M$5&amp;$E469),'Hoja de Trabajo para listado'!$A$151:$Z$151,0)),0)+IFERROR(INDEX('Hoja de Trabajo para listado'!$AB$155:$BA$1048576,MATCH($A469,'Hoja de Trabajo para listado'!$AB$155:$AB$1048576,0),MATCH((CUADRO!M$5&amp;$E469),'Hoja de Trabajo para listado'!$AB$151:$BA$151,0)),0)+IFERROR(INDEX('Hoja de Trabajo para listado'!$BC$155:$CB$1048576,MATCH($A469,'Hoja de Trabajo para listado'!$BC$155:$BC$1048576,0),MATCH((CUADRO!M$5&amp;$E469),'Hoja de Trabajo para listado'!$BC$151:$CB$151,0)),0)+IFERROR(INDEX('Hoja de Trabajo para listado'!$DE$153:$DG$274,MATCH($A469,'Hoja de Trabajo para listado'!$DE$153:$DE$1048576,0),MATCH((CUADRO!M$5&amp;$E469),'Hoja de Trabajo para listado'!$DE$151:$DG$151,0)),0)+IFERROR(INDEX('Hoja de Trabajo para listado'!$CD$155:$DC$1048576,MATCH($A469,'Hoja de Trabajo para listado'!$CD$155:$CD$1048576,0),MATCH((CUADRO!M$5&amp;$E469),'Hoja de Trabajo para listado'!$CD$151:$DC$151,0)),0)</f>
        <v>0</v>
      </c>
      <c r="N469" s="314">
        <f ca="1">+IFERROR(INDEX('Hoja de Trabajo para listado'!$A$155:$Z$1048576,MATCH($A469,'Hoja de Trabajo para listado'!$A$155:$A$1048576,0),MATCH((CUADRO!N$5&amp;$E469),'Hoja de Trabajo para listado'!$A$151:$Z$151,0)),0)+IFERROR(INDEX('Hoja de Trabajo para listado'!$AB$155:$BA$1048576,MATCH($A469,'Hoja de Trabajo para listado'!$AB$155:$AB$1048576,0),MATCH((CUADRO!N$5&amp;$E469),'Hoja de Trabajo para listado'!$AB$151:$BA$151,0)),0)+IFERROR(INDEX('Hoja de Trabajo para listado'!$BC$155:$CB$1048576,MATCH($A469,'Hoja de Trabajo para listado'!$BC$155:$BC$1048576,0),MATCH((CUADRO!N$5&amp;$E469),'Hoja de Trabajo para listado'!$BC$151:$CB$151,0)),0)+IFERROR(INDEX('Hoja de Trabajo para listado'!$DE$153:$DG$274,MATCH($A469,'Hoja de Trabajo para listado'!$DE$153:$DE$1048576,0),MATCH((CUADRO!N$5&amp;$E469),'Hoja de Trabajo para listado'!$DE$151:$DG$151,0)),0)+IFERROR(INDEX('Hoja de Trabajo para listado'!$CD$155:$DC$1048576,MATCH($A469,'Hoja de Trabajo para listado'!$CD$155:$CD$1048576,0),MATCH((CUADRO!N$5&amp;$E469),'Hoja de Trabajo para listado'!$CD$151:$DC$151,0)),0)</f>
        <v>0</v>
      </c>
      <c r="O469" s="314">
        <f ca="1">+IFERROR(INDEX('Hoja de Trabajo para listado'!$A$155:$Z$1048576,MATCH($A469,'Hoja de Trabajo para listado'!$A$155:$A$1048576,0),MATCH((CUADRO!O$5&amp;$E469),'Hoja de Trabajo para listado'!$A$151:$Z$151,0)),0)+IFERROR(INDEX('Hoja de Trabajo para listado'!$AB$155:$BA$1048576,MATCH($A469,'Hoja de Trabajo para listado'!$AB$155:$AB$1048576,0),MATCH((CUADRO!O$5&amp;$E469),'Hoja de Trabajo para listado'!$AB$151:$BA$151,0)),0)+IFERROR(INDEX('Hoja de Trabajo para listado'!$BC$155:$CB$1048576,MATCH($A469,'Hoja de Trabajo para listado'!$BC$155:$BC$1048576,0),MATCH((CUADRO!O$5&amp;$E469),'Hoja de Trabajo para listado'!$BC$151:$CB$151,0)),0)+IFERROR(INDEX('Hoja de Trabajo para listado'!$DE$153:$DG$274,MATCH($A469,'Hoja de Trabajo para listado'!$DE$153:$DE$1048576,0),MATCH((CUADRO!O$5&amp;$E469),'Hoja de Trabajo para listado'!$DE$151:$DG$151,0)),0)+IFERROR(INDEX('Hoja de Trabajo para listado'!$CD$155:$DC$1048576,MATCH($A469,'Hoja de Trabajo para listado'!$CD$155:$CD$1048576,0),MATCH((CUADRO!O$5&amp;$E469),'Hoja de Trabajo para listado'!$CD$151:$DC$151,0)),0)</f>
        <v>0</v>
      </c>
      <c r="P469" s="314">
        <f ca="1">+IFERROR(INDEX('Hoja de Trabajo para listado'!$A$155:$Z$1048576,MATCH($A469,'Hoja de Trabajo para listado'!$A$155:$A$1048576,0),MATCH((CUADRO!P$5&amp;$E469),'Hoja de Trabajo para listado'!$A$151:$Z$151,0)),0)+IFERROR(INDEX('Hoja de Trabajo para listado'!$AB$155:$BA$1048576,MATCH($A469,'Hoja de Trabajo para listado'!$AB$155:$AB$1048576,0),MATCH((CUADRO!P$5&amp;$E469),'Hoja de Trabajo para listado'!$AB$151:$BA$151,0)),0)+IFERROR(INDEX('Hoja de Trabajo para listado'!$BC$155:$CB$1048576,MATCH($A469,'Hoja de Trabajo para listado'!$BC$155:$BC$1048576,0),MATCH((CUADRO!P$5&amp;$E469),'Hoja de Trabajo para listado'!$BC$151:$CB$151,0)),0)+IFERROR(INDEX('Hoja de Trabajo para listado'!$DE$153:$DG$274,MATCH($A469,'Hoja de Trabajo para listado'!$DE$153:$DE$1048576,0),MATCH((CUADRO!P$5&amp;$E469),'Hoja de Trabajo para listado'!$DE$151:$DG$151,0)),0)+IFERROR(INDEX('Hoja de Trabajo para listado'!$CD$155:$DC$1048576,MATCH($A469,'Hoja de Trabajo para listado'!$CD$155:$CD$1048576,0),MATCH((CUADRO!P$5&amp;$E469),'Hoja de Trabajo para listado'!$CD$151:$DC$151,0)),0)</f>
        <v>0</v>
      </c>
      <c r="Q469" s="314">
        <f ca="1">+IFERROR(INDEX('Hoja de Trabajo para listado'!$A$155:$Z$1048576,MATCH($A469,'Hoja de Trabajo para listado'!$A$155:$A$1048576,0),MATCH((CUADRO!Q$5&amp;$E469),'Hoja de Trabajo para listado'!$A$151:$Z$151,0)),0)+IFERROR(INDEX('Hoja de Trabajo para listado'!$AB$155:$BA$1048576,MATCH($A469,'Hoja de Trabajo para listado'!$AB$155:$AB$1048576,0),MATCH((CUADRO!Q$5&amp;$E469),'Hoja de Trabajo para listado'!$AB$151:$BA$151,0)),0)+IFERROR(INDEX('Hoja de Trabajo para listado'!$BC$155:$CB$1048576,MATCH($A469,'Hoja de Trabajo para listado'!$BC$155:$BC$1048576,0),MATCH((CUADRO!Q$5&amp;$E469),'Hoja de Trabajo para listado'!$BC$151:$CB$151,0)),0)+IFERROR(INDEX('Hoja de Trabajo para listado'!$DE$153:$DG$274,MATCH($A469,'Hoja de Trabajo para listado'!$DE$153:$DE$1048576,0),MATCH((CUADRO!Q$5&amp;$E469),'Hoja de Trabajo para listado'!$DE$151:$DG$151,0)),0)+IFERROR(INDEX('Hoja de Trabajo para listado'!$CD$155:$DC$1048576,MATCH($A469,'Hoja de Trabajo para listado'!$CD$155:$CD$1048576,0),MATCH((CUADRO!Q$5&amp;$E469),'Hoja de Trabajo para listado'!$CD$151:$DC$151,0)),0)</f>
        <v>0</v>
      </c>
      <c r="R469" s="314">
        <f t="shared" ca="1" si="14"/>
        <v>0</v>
      </c>
      <c r="S469" s="322">
        <f ca="1">+R468+R469</f>
        <v>0</v>
      </c>
      <c r="T469" s="314">
        <f ca="1">+S469</f>
        <v>0</v>
      </c>
      <c r="U469" s="313">
        <f t="shared" si="15"/>
        <v>2</v>
      </c>
      <c r="V469" s="319" t="str">
        <f>+VLOOKUP(A469,bd_lista!$A$3:$E$593,5,FALSE)</f>
        <v>Gobiernos Autonomos Municipales</v>
      </c>
      <c r="W469" s="426"/>
    </row>
    <row r="470" spans="1:23" customFormat="1" ht="15" hidden="1" customHeight="1">
      <c r="A470" s="323">
        <v>1407</v>
      </c>
      <c r="B470" s="427">
        <f>+A470</f>
        <v>1407</v>
      </c>
      <c r="C470" s="318" t="str">
        <f>+VLOOKUP(A470,bd_lista!$A$3:$C$593,3,FALSE)</f>
        <v>Gobierno Autónomo Municipal de Machacamarca</v>
      </c>
      <c r="D470" s="429" t="str">
        <f>+C470</f>
        <v>Gobierno Autónomo Municipal de Machacamarca</v>
      </c>
      <c r="E470" s="346" t="s">
        <v>1418</v>
      </c>
      <c r="F470" s="314">
        <f ca="1">+IFERROR(INDEX('Hoja de Trabajo para listado'!$A$155:$Z$1048576,MATCH($A470,'Hoja de Trabajo para listado'!$A$155:$A$1048576,0),MATCH((CUADRO!F$5&amp;$E470),'Hoja de Trabajo para listado'!$A$151:$Z$151,0)),0)+IFERROR(INDEX('Hoja de Trabajo para listado'!$AB$155:$BA$1048576,MATCH($A470,'Hoja de Trabajo para listado'!$AB$155:$AB$1048576,0),MATCH((CUADRO!F$5&amp;$E470),'Hoja de Trabajo para listado'!$AB$151:$BA$151,0)),0)+IFERROR(INDEX('Hoja de Trabajo para listado'!$BC$155:$CB$1048576,MATCH($A470,'Hoja de Trabajo para listado'!$BC$155:$BC$1048576,0),MATCH((CUADRO!F$5&amp;$E470),'Hoja de Trabajo para listado'!$BC$151:$CB$151,0)),0)+IFERROR(INDEX('Hoja de Trabajo para listado'!$DE$153:$DG$274,MATCH($A470,'Hoja de Trabajo para listado'!$DE$153:$DE$1048576,0),MATCH((CUADRO!F$5&amp;$E470),'Hoja de Trabajo para listado'!$DE$151:$DG$151,0)),0)+IFERROR(INDEX('Hoja de Trabajo para listado'!$CD$155:$DC$1048576,MATCH($A470,'Hoja de Trabajo para listado'!$CD$155:$CD$1048576,0),MATCH((CUADRO!F$5&amp;$E470),'Hoja de Trabajo para listado'!$CD$151:$DC$151,0)),0)</f>
        <v>0</v>
      </c>
      <c r="G470" s="314">
        <f ca="1">+IFERROR(INDEX('Hoja de Trabajo para listado'!$A$155:$Z$1048576,MATCH($A470,'Hoja de Trabajo para listado'!$A$155:$A$1048576,0),MATCH((CUADRO!G$5&amp;$E470),'Hoja de Trabajo para listado'!$A$151:$Z$151,0)),0)+IFERROR(INDEX('Hoja de Trabajo para listado'!$AB$155:$BA$1048576,MATCH($A470,'Hoja de Trabajo para listado'!$AB$155:$AB$1048576,0),MATCH((CUADRO!G$5&amp;$E470),'Hoja de Trabajo para listado'!$AB$151:$BA$151,0)),0)+IFERROR(INDEX('Hoja de Trabajo para listado'!$BC$155:$CB$1048576,MATCH($A470,'Hoja de Trabajo para listado'!$BC$155:$BC$1048576,0),MATCH((CUADRO!G$5&amp;$E470),'Hoja de Trabajo para listado'!$BC$151:$CB$151,0)),0)+IFERROR(INDEX('Hoja de Trabajo para listado'!$DE$153:$DG$274,MATCH($A470,'Hoja de Trabajo para listado'!$DE$153:$DE$1048576,0),MATCH((CUADRO!G$5&amp;$E470),'Hoja de Trabajo para listado'!$DE$151:$DG$151,0)),0)+IFERROR(INDEX('Hoja de Trabajo para listado'!$CD$155:$DC$1048576,MATCH($A470,'Hoja de Trabajo para listado'!$CD$155:$CD$1048576,0),MATCH((CUADRO!G$5&amp;$E470),'Hoja de Trabajo para listado'!$CD$151:$DC$151,0)),0)</f>
        <v>0</v>
      </c>
      <c r="H470" s="314">
        <f ca="1">+IFERROR(INDEX('Hoja de Trabajo para listado'!$A$155:$Z$1048576,MATCH($A470,'Hoja de Trabajo para listado'!$A$155:$A$1048576,0),MATCH((CUADRO!H$5&amp;$E470),'Hoja de Trabajo para listado'!$A$151:$Z$151,0)),0)+IFERROR(INDEX('Hoja de Trabajo para listado'!$AB$155:$BA$1048576,MATCH($A470,'Hoja de Trabajo para listado'!$AB$155:$AB$1048576,0),MATCH((CUADRO!H$5&amp;$E470),'Hoja de Trabajo para listado'!$AB$151:$BA$151,0)),0)+IFERROR(INDEX('Hoja de Trabajo para listado'!$BC$155:$CB$1048576,MATCH($A470,'Hoja de Trabajo para listado'!$BC$155:$BC$1048576,0),MATCH((CUADRO!H$5&amp;$E470),'Hoja de Trabajo para listado'!$BC$151:$CB$151,0)),0)+IFERROR(INDEX('Hoja de Trabajo para listado'!$DE$153:$DG$274,MATCH($A470,'Hoja de Trabajo para listado'!$DE$153:$DE$1048576,0),MATCH((CUADRO!H$5&amp;$E470),'Hoja de Trabajo para listado'!$DE$151:$DG$151,0)),0)+IFERROR(INDEX('Hoja de Trabajo para listado'!$CD$155:$DC$1048576,MATCH($A470,'Hoja de Trabajo para listado'!$CD$155:$CD$1048576,0),MATCH((CUADRO!H$5&amp;$E470),'Hoja de Trabajo para listado'!$CD$151:$DC$151,0)),0)</f>
        <v>0</v>
      </c>
      <c r="I470" s="314">
        <f ca="1">+IFERROR(INDEX('Hoja de Trabajo para listado'!$A$155:$Z$1048576,MATCH($A470,'Hoja de Trabajo para listado'!$A$155:$A$1048576,0),MATCH((CUADRO!I$5&amp;$E470),'Hoja de Trabajo para listado'!$A$151:$Z$151,0)),0)+IFERROR(INDEX('Hoja de Trabajo para listado'!$AB$155:$BA$1048576,MATCH($A470,'Hoja de Trabajo para listado'!$AB$155:$AB$1048576,0),MATCH((CUADRO!I$5&amp;$E470),'Hoja de Trabajo para listado'!$AB$151:$BA$151,0)),0)+IFERROR(INDEX('Hoja de Trabajo para listado'!$BC$155:$CB$1048576,MATCH($A470,'Hoja de Trabajo para listado'!$BC$155:$BC$1048576,0),MATCH((CUADRO!I$5&amp;$E470),'Hoja de Trabajo para listado'!$BC$151:$CB$151,0)),0)+IFERROR(INDEX('Hoja de Trabajo para listado'!$DE$153:$DG$274,MATCH($A470,'Hoja de Trabajo para listado'!$DE$153:$DE$1048576,0),MATCH((CUADRO!I$5&amp;$E470),'Hoja de Trabajo para listado'!$DE$151:$DG$151,0)),0)+IFERROR(INDEX('Hoja de Trabajo para listado'!$CD$155:$DC$1048576,MATCH($A470,'Hoja de Trabajo para listado'!$CD$155:$CD$1048576,0),MATCH((CUADRO!I$5&amp;$E470),'Hoja de Trabajo para listado'!$CD$151:$DC$151,0)),0)</f>
        <v>0</v>
      </c>
      <c r="J470" s="314">
        <f ca="1">+IFERROR(INDEX('Hoja de Trabajo para listado'!$A$155:$Z$1048576,MATCH($A470,'Hoja de Trabajo para listado'!$A$155:$A$1048576,0),MATCH((CUADRO!J$5&amp;$E470),'Hoja de Trabajo para listado'!$A$151:$Z$151,0)),0)+IFERROR(INDEX('Hoja de Trabajo para listado'!$AB$155:$BA$1048576,MATCH($A470,'Hoja de Trabajo para listado'!$AB$155:$AB$1048576,0),MATCH((CUADRO!J$5&amp;$E470),'Hoja de Trabajo para listado'!$AB$151:$BA$151,0)),0)+IFERROR(INDEX('Hoja de Trabajo para listado'!$BC$155:$CB$1048576,MATCH($A470,'Hoja de Trabajo para listado'!$BC$155:$BC$1048576,0),MATCH((CUADRO!J$5&amp;$E470),'Hoja de Trabajo para listado'!$BC$151:$CB$151,0)),0)+IFERROR(INDEX('Hoja de Trabajo para listado'!$DE$153:$DG$274,MATCH($A470,'Hoja de Trabajo para listado'!$DE$153:$DE$1048576,0),MATCH((CUADRO!J$5&amp;$E470),'Hoja de Trabajo para listado'!$DE$151:$DG$151,0)),0)+IFERROR(INDEX('Hoja de Trabajo para listado'!$CD$155:$DC$1048576,MATCH($A470,'Hoja de Trabajo para listado'!$CD$155:$CD$1048576,0),MATCH((CUADRO!J$5&amp;$E470),'Hoja de Trabajo para listado'!$CD$151:$DC$151,0)),0)</f>
        <v>0</v>
      </c>
      <c r="K470" s="314">
        <f ca="1">+IFERROR(INDEX('Hoja de Trabajo para listado'!$A$155:$Z$1048576,MATCH($A470,'Hoja de Trabajo para listado'!$A$155:$A$1048576,0),MATCH((CUADRO!K$5&amp;$E470),'Hoja de Trabajo para listado'!$A$151:$Z$151,0)),0)+IFERROR(INDEX('Hoja de Trabajo para listado'!$AB$155:$BA$1048576,MATCH($A470,'Hoja de Trabajo para listado'!$AB$155:$AB$1048576,0),MATCH((CUADRO!K$5&amp;$E470),'Hoja de Trabajo para listado'!$AB$151:$BA$151,0)),0)+IFERROR(INDEX('Hoja de Trabajo para listado'!$BC$155:$CB$1048576,MATCH($A470,'Hoja de Trabajo para listado'!$BC$155:$BC$1048576,0),MATCH((CUADRO!K$5&amp;$E470),'Hoja de Trabajo para listado'!$BC$151:$CB$151,0)),0)+IFERROR(INDEX('Hoja de Trabajo para listado'!$DE$153:$DG$274,MATCH($A470,'Hoja de Trabajo para listado'!$DE$153:$DE$1048576,0),MATCH((CUADRO!K$5&amp;$E470),'Hoja de Trabajo para listado'!$DE$151:$DG$151,0)),0)+IFERROR(INDEX('Hoja de Trabajo para listado'!$CD$155:$DC$1048576,MATCH($A470,'Hoja de Trabajo para listado'!$CD$155:$CD$1048576,0),MATCH((CUADRO!K$5&amp;$E470),'Hoja de Trabajo para listado'!$CD$151:$DC$151,0)),0)</f>
        <v>0</v>
      </c>
      <c r="L470" s="314">
        <f ca="1">+IFERROR(INDEX('Hoja de Trabajo para listado'!$A$155:$Z$1048576,MATCH($A470,'Hoja de Trabajo para listado'!$A$155:$A$1048576,0),MATCH((CUADRO!L$5&amp;$E470),'Hoja de Trabajo para listado'!$A$151:$Z$151,0)),0)+IFERROR(INDEX('Hoja de Trabajo para listado'!$AB$155:$BA$1048576,MATCH($A470,'Hoja de Trabajo para listado'!$AB$155:$AB$1048576,0),MATCH((CUADRO!L$5&amp;$E470),'Hoja de Trabajo para listado'!$AB$151:$BA$151,0)),0)+IFERROR(INDEX('Hoja de Trabajo para listado'!$BC$155:$CB$1048576,MATCH($A470,'Hoja de Trabajo para listado'!$BC$155:$BC$1048576,0),MATCH((CUADRO!L$5&amp;$E470),'Hoja de Trabajo para listado'!$BC$151:$CB$151,0)),0)+IFERROR(INDEX('Hoja de Trabajo para listado'!$DE$153:$DG$274,MATCH($A470,'Hoja de Trabajo para listado'!$DE$153:$DE$1048576,0),MATCH((CUADRO!L$5&amp;$E470),'Hoja de Trabajo para listado'!$DE$151:$DG$151,0)),0)+IFERROR(INDEX('Hoja de Trabajo para listado'!$CD$155:$DC$1048576,MATCH($A470,'Hoja de Trabajo para listado'!$CD$155:$CD$1048576,0),MATCH((CUADRO!L$5&amp;$E470),'Hoja de Trabajo para listado'!$CD$151:$DC$151,0)),0)</f>
        <v>0</v>
      </c>
      <c r="M470" s="314">
        <f ca="1">+IFERROR(INDEX('Hoja de Trabajo para listado'!$A$155:$Z$1048576,MATCH($A470,'Hoja de Trabajo para listado'!$A$155:$A$1048576,0),MATCH((CUADRO!M$5&amp;$E470),'Hoja de Trabajo para listado'!$A$151:$Z$151,0)),0)+IFERROR(INDEX('Hoja de Trabajo para listado'!$AB$155:$BA$1048576,MATCH($A470,'Hoja de Trabajo para listado'!$AB$155:$AB$1048576,0),MATCH((CUADRO!M$5&amp;$E470),'Hoja de Trabajo para listado'!$AB$151:$BA$151,0)),0)+IFERROR(INDEX('Hoja de Trabajo para listado'!$BC$155:$CB$1048576,MATCH($A470,'Hoja de Trabajo para listado'!$BC$155:$BC$1048576,0),MATCH((CUADRO!M$5&amp;$E470),'Hoja de Trabajo para listado'!$BC$151:$CB$151,0)),0)+IFERROR(INDEX('Hoja de Trabajo para listado'!$DE$153:$DG$274,MATCH($A470,'Hoja de Trabajo para listado'!$DE$153:$DE$1048576,0),MATCH((CUADRO!M$5&amp;$E470),'Hoja de Trabajo para listado'!$DE$151:$DG$151,0)),0)+IFERROR(INDEX('Hoja de Trabajo para listado'!$CD$155:$DC$1048576,MATCH($A470,'Hoja de Trabajo para listado'!$CD$155:$CD$1048576,0),MATCH((CUADRO!M$5&amp;$E470),'Hoja de Trabajo para listado'!$CD$151:$DC$151,0)),0)</f>
        <v>0</v>
      </c>
      <c r="N470" s="314">
        <f ca="1">+IFERROR(INDEX('Hoja de Trabajo para listado'!$A$155:$Z$1048576,MATCH($A470,'Hoja de Trabajo para listado'!$A$155:$A$1048576,0),MATCH((CUADRO!N$5&amp;$E470),'Hoja de Trabajo para listado'!$A$151:$Z$151,0)),0)+IFERROR(INDEX('Hoja de Trabajo para listado'!$AB$155:$BA$1048576,MATCH($A470,'Hoja de Trabajo para listado'!$AB$155:$AB$1048576,0),MATCH((CUADRO!N$5&amp;$E470),'Hoja de Trabajo para listado'!$AB$151:$BA$151,0)),0)+IFERROR(INDEX('Hoja de Trabajo para listado'!$BC$155:$CB$1048576,MATCH($A470,'Hoja de Trabajo para listado'!$BC$155:$BC$1048576,0),MATCH((CUADRO!N$5&amp;$E470),'Hoja de Trabajo para listado'!$BC$151:$CB$151,0)),0)+IFERROR(INDEX('Hoja de Trabajo para listado'!$DE$153:$DG$274,MATCH($A470,'Hoja de Trabajo para listado'!$DE$153:$DE$1048576,0),MATCH((CUADRO!N$5&amp;$E470),'Hoja de Trabajo para listado'!$DE$151:$DG$151,0)),0)+IFERROR(INDEX('Hoja de Trabajo para listado'!$CD$155:$DC$1048576,MATCH($A470,'Hoja de Trabajo para listado'!$CD$155:$CD$1048576,0),MATCH((CUADRO!N$5&amp;$E470),'Hoja de Trabajo para listado'!$CD$151:$DC$151,0)),0)</f>
        <v>0</v>
      </c>
      <c r="O470" s="314">
        <f ca="1">+IFERROR(INDEX('Hoja de Trabajo para listado'!$A$155:$Z$1048576,MATCH($A470,'Hoja de Trabajo para listado'!$A$155:$A$1048576,0),MATCH((CUADRO!O$5&amp;$E470),'Hoja de Trabajo para listado'!$A$151:$Z$151,0)),0)+IFERROR(INDEX('Hoja de Trabajo para listado'!$AB$155:$BA$1048576,MATCH($A470,'Hoja de Trabajo para listado'!$AB$155:$AB$1048576,0),MATCH((CUADRO!O$5&amp;$E470),'Hoja de Trabajo para listado'!$AB$151:$BA$151,0)),0)+IFERROR(INDEX('Hoja de Trabajo para listado'!$BC$155:$CB$1048576,MATCH($A470,'Hoja de Trabajo para listado'!$BC$155:$BC$1048576,0),MATCH((CUADRO!O$5&amp;$E470),'Hoja de Trabajo para listado'!$BC$151:$CB$151,0)),0)+IFERROR(INDEX('Hoja de Trabajo para listado'!$DE$153:$DG$274,MATCH($A470,'Hoja de Trabajo para listado'!$DE$153:$DE$1048576,0),MATCH((CUADRO!O$5&amp;$E470),'Hoja de Trabajo para listado'!$DE$151:$DG$151,0)),0)+IFERROR(INDEX('Hoja de Trabajo para listado'!$CD$155:$DC$1048576,MATCH($A470,'Hoja de Trabajo para listado'!$CD$155:$CD$1048576,0),MATCH((CUADRO!O$5&amp;$E470),'Hoja de Trabajo para listado'!$CD$151:$DC$151,0)),0)</f>
        <v>0</v>
      </c>
      <c r="P470" s="314">
        <f ca="1">+IFERROR(INDEX('Hoja de Trabajo para listado'!$A$155:$Z$1048576,MATCH($A470,'Hoja de Trabajo para listado'!$A$155:$A$1048576,0),MATCH((CUADRO!P$5&amp;$E470),'Hoja de Trabajo para listado'!$A$151:$Z$151,0)),0)+IFERROR(INDEX('Hoja de Trabajo para listado'!$AB$155:$BA$1048576,MATCH($A470,'Hoja de Trabajo para listado'!$AB$155:$AB$1048576,0),MATCH((CUADRO!P$5&amp;$E470),'Hoja de Trabajo para listado'!$AB$151:$BA$151,0)),0)+IFERROR(INDEX('Hoja de Trabajo para listado'!$BC$155:$CB$1048576,MATCH($A470,'Hoja de Trabajo para listado'!$BC$155:$BC$1048576,0),MATCH((CUADRO!P$5&amp;$E470),'Hoja de Trabajo para listado'!$BC$151:$CB$151,0)),0)+IFERROR(INDEX('Hoja de Trabajo para listado'!$DE$153:$DG$274,MATCH($A470,'Hoja de Trabajo para listado'!$DE$153:$DE$1048576,0),MATCH((CUADRO!P$5&amp;$E470),'Hoja de Trabajo para listado'!$DE$151:$DG$151,0)),0)+IFERROR(INDEX('Hoja de Trabajo para listado'!$CD$155:$DC$1048576,MATCH($A470,'Hoja de Trabajo para listado'!$CD$155:$CD$1048576,0),MATCH((CUADRO!P$5&amp;$E470),'Hoja de Trabajo para listado'!$CD$151:$DC$151,0)),0)</f>
        <v>0</v>
      </c>
      <c r="Q470" s="314">
        <f ca="1">+IFERROR(INDEX('Hoja de Trabajo para listado'!$A$155:$Z$1048576,MATCH($A470,'Hoja de Trabajo para listado'!$A$155:$A$1048576,0),MATCH((CUADRO!Q$5&amp;$E470),'Hoja de Trabajo para listado'!$A$151:$Z$151,0)),0)+IFERROR(INDEX('Hoja de Trabajo para listado'!$AB$155:$BA$1048576,MATCH($A470,'Hoja de Trabajo para listado'!$AB$155:$AB$1048576,0),MATCH((CUADRO!Q$5&amp;$E470),'Hoja de Trabajo para listado'!$AB$151:$BA$151,0)),0)+IFERROR(INDEX('Hoja de Trabajo para listado'!$BC$155:$CB$1048576,MATCH($A470,'Hoja de Trabajo para listado'!$BC$155:$BC$1048576,0),MATCH((CUADRO!Q$5&amp;$E470),'Hoja de Trabajo para listado'!$BC$151:$CB$151,0)),0)+IFERROR(INDEX('Hoja de Trabajo para listado'!$DE$153:$DG$274,MATCH($A470,'Hoja de Trabajo para listado'!$DE$153:$DE$1048576,0),MATCH((CUADRO!Q$5&amp;$E470),'Hoja de Trabajo para listado'!$DE$151:$DG$151,0)),0)+IFERROR(INDEX('Hoja de Trabajo para listado'!$CD$155:$DC$1048576,MATCH($A470,'Hoja de Trabajo para listado'!$CD$155:$CD$1048576,0),MATCH((CUADRO!Q$5&amp;$E470),'Hoja de Trabajo para listado'!$CD$151:$DC$151,0)),0)</f>
        <v>0</v>
      </c>
      <c r="R470" s="314">
        <f t="shared" ca="1" si="14"/>
        <v>0</v>
      </c>
      <c r="S470" s="322"/>
      <c r="T470" s="314">
        <f ca="1">+T471</f>
        <v>0</v>
      </c>
      <c r="U470" s="313">
        <f t="shared" si="15"/>
        <v>1</v>
      </c>
      <c r="V470" s="319" t="str">
        <f>+VLOOKUP(A470,bd_lista!$A$3:$E$593,5,FALSE)</f>
        <v>Gobiernos Autonomos Municipales</v>
      </c>
      <c r="W470" s="425" t="str">
        <f>+V470</f>
        <v>Gobiernos Autonomos Municipales</v>
      </c>
    </row>
    <row r="471" spans="1:23" customFormat="1" ht="15" hidden="1" customHeight="1">
      <c r="A471" s="323">
        <v>1407</v>
      </c>
      <c r="B471" s="428"/>
      <c r="C471" s="318" t="str">
        <f>+VLOOKUP(A471,bd_lista!$A$3:$C$593,3,FALSE)</f>
        <v>Gobierno Autónomo Municipal de Machacamarca</v>
      </c>
      <c r="D471" s="430"/>
      <c r="E471" s="347" t="s">
        <v>1419</v>
      </c>
      <c r="F471" s="314">
        <f ca="1">+IFERROR(INDEX('Hoja de Trabajo para listado'!$A$155:$Z$1048576,MATCH($A471,'Hoja de Trabajo para listado'!$A$155:$A$1048576,0),MATCH((CUADRO!F$5&amp;$E471),'Hoja de Trabajo para listado'!$A$151:$Z$151,0)),0)+IFERROR(INDEX('Hoja de Trabajo para listado'!$AB$155:$BA$1048576,MATCH($A471,'Hoja de Trabajo para listado'!$AB$155:$AB$1048576,0),MATCH((CUADRO!F$5&amp;$E471),'Hoja de Trabajo para listado'!$AB$151:$BA$151,0)),0)+IFERROR(INDEX('Hoja de Trabajo para listado'!$BC$155:$CB$1048576,MATCH($A471,'Hoja de Trabajo para listado'!$BC$155:$BC$1048576,0),MATCH((CUADRO!F$5&amp;$E471),'Hoja de Trabajo para listado'!$BC$151:$CB$151,0)),0)+IFERROR(INDEX('Hoja de Trabajo para listado'!$DE$153:$DG$274,MATCH($A471,'Hoja de Trabajo para listado'!$DE$153:$DE$1048576,0),MATCH((CUADRO!F$5&amp;$E471),'Hoja de Trabajo para listado'!$DE$151:$DG$151,0)),0)+IFERROR(INDEX('Hoja de Trabajo para listado'!$CD$155:$DC$1048576,MATCH($A471,'Hoja de Trabajo para listado'!$CD$155:$CD$1048576,0),MATCH((CUADRO!F$5&amp;$E471),'Hoja de Trabajo para listado'!$CD$151:$DC$151,0)),0)</f>
        <v>0</v>
      </c>
      <c r="G471" s="314">
        <f ca="1">+IFERROR(INDEX('Hoja de Trabajo para listado'!$A$155:$Z$1048576,MATCH($A471,'Hoja de Trabajo para listado'!$A$155:$A$1048576,0),MATCH((CUADRO!G$5&amp;$E471),'Hoja de Trabajo para listado'!$A$151:$Z$151,0)),0)+IFERROR(INDEX('Hoja de Trabajo para listado'!$AB$155:$BA$1048576,MATCH($A471,'Hoja de Trabajo para listado'!$AB$155:$AB$1048576,0),MATCH((CUADRO!G$5&amp;$E471),'Hoja de Trabajo para listado'!$AB$151:$BA$151,0)),0)+IFERROR(INDEX('Hoja de Trabajo para listado'!$BC$155:$CB$1048576,MATCH($A471,'Hoja de Trabajo para listado'!$BC$155:$BC$1048576,0),MATCH((CUADRO!G$5&amp;$E471),'Hoja de Trabajo para listado'!$BC$151:$CB$151,0)),0)+IFERROR(INDEX('Hoja de Trabajo para listado'!$DE$153:$DG$274,MATCH($A471,'Hoja de Trabajo para listado'!$DE$153:$DE$1048576,0),MATCH((CUADRO!G$5&amp;$E471),'Hoja de Trabajo para listado'!$DE$151:$DG$151,0)),0)+IFERROR(INDEX('Hoja de Trabajo para listado'!$CD$155:$DC$1048576,MATCH($A471,'Hoja de Trabajo para listado'!$CD$155:$CD$1048576,0),MATCH((CUADRO!G$5&amp;$E471),'Hoja de Trabajo para listado'!$CD$151:$DC$151,0)),0)</f>
        <v>0</v>
      </c>
      <c r="H471" s="314">
        <f ca="1">+IFERROR(INDEX('Hoja de Trabajo para listado'!$A$155:$Z$1048576,MATCH($A471,'Hoja de Trabajo para listado'!$A$155:$A$1048576,0),MATCH((CUADRO!H$5&amp;$E471),'Hoja de Trabajo para listado'!$A$151:$Z$151,0)),0)+IFERROR(INDEX('Hoja de Trabajo para listado'!$AB$155:$BA$1048576,MATCH($A471,'Hoja de Trabajo para listado'!$AB$155:$AB$1048576,0),MATCH((CUADRO!H$5&amp;$E471),'Hoja de Trabajo para listado'!$AB$151:$BA$151,0)),0)+IFERROR(INDEX('Hoja de Trabajo para listado'!$BC$155:$CB$1048576,MATCH($A471,'Hoja de Trabajo para listado'!$BC$155:$BC$1048576,0),MATCH((CUADRO!H$5&amp;$E471),'Hoja de Trabajo para listado'!$BC$151:$CB$151,0)),0)+IFERROR(INDEX('Hoja de Trabajo para listado'!$DE$153:$DG$274,MATCH($A471,'Hoja de Trabajo para listado'!$DE$153:$DE$1048576,0),MATCH((CUADRO!H$5&amp;$E471),'Hoja de Trabajo para listado'!$DE$151:$DG$151,0)),0)+IFERROR(INDEX('Hoja de Trabajo para listado'!$CD$155:$DC$1048576,MATCH($A471,'Hoja de Trabajo para listado'!$CD$155:$CD$1048576,0),MATCH((CUADRO!H$5&amp;$E471),'Hoja de Trabajo para listado'!$CD$151:$DC$151,0)),0)</f>
        <v>0</v>
      </c>
      <c r="I471" s="314">
        <f ca="1">+IFERROR(INDEX('Hoja de Trabajo para listado'!$A$155:$Z$1048576,MATCH($A471,'Hoja de Trabajo para listado'!$A$155:$A$1048576,0),MATCH((CUADRO!I$5&amp;$E471),'Hoja de Trabajo para listado'!$A$151:$Z$151,0)),0)+IFERROR(INDEX('Hoja de Trabajo para listado'!$AB$155:$BA$1048576,MATCH($A471,'Hoja de Trabajo para listado'!$AB$155:$AB$1048576,0),MATCH((CUADRO!I$5&amp;$E471),'Hoja de Trabajo para listado'!$AB$151:$BA$151,0)),0)+IFERROR(INDEX('Hoja de Trabajo para listado'!$BC$155:$CB$1048576,MATCH($A471,'Hoja de Trabajo para listado'!$BC$155:$BC$1048576,0),MATCH((CUADRO!I$5&amp;$E471),'Hoja de Trabajo para listado'!$BC$151:$CB$151,0)),0)+IFERROR(INDEX('Hoja de Trabajo para listado'!$DE$153:$DG$274,MATCH($A471,'Hoja de Trabajo para listado'!$DE$153:$DE$1048576,0),MATCH((CUADRO!I$5&amp;$E471),'Hoja de Trabajo para listado'!$DE$151:$DG$151,0)),0)+IFERROR(INDEX('Hoja de Trabajo para listado'!$CD$155:$DC$1048576,MATCH($A471,'Hoja de Trabajo para listado'!$CD$155:$CD$1048576,0),MATCH((CUADRO!I$5&amp;$E471),'Hoja de Trabajo para listado'!$CD$151:$DC$151,0)),0)</f>
        <v>0</v>
      </c>
      <c r="J471" s="314">
        <f ca="1">+IFERROR(INDEX('Hoja de Trabajo para listado'!$A$155:$Z$1048576,MATCH($A471,'Hoja de Trabajo para listado'!$A$155:$A$1048576,0),MATCH((CUADRO!J$5&amp;$E471),'Hoja de Trabajo para listado'!$A$151:$Z$151,0)),0)+IFERROR(INDEX('Hoja de Trabajo para listado'!$AB$155:$BA$1048576,MATCH($A471,'Hoja de Trabajo para listado'!$AB$155:$AB$1048576,0),MATCH((CUADRO!J$5&amp;$E471),'Hoja de Trabajo para listado'!$AB$151:$BA$151,0)),0)+IFERROR(INDEX('Hoja de Trabajo para listado'!$BC$155:$CB$1048576,MATCH($A471,'Hoja de Trabajo para listado'!$BC$155:$BC$1048576,0),MATCH((CUADRO!J$5&amp;$E471),'Hoja de Trabajo para listado'!$BC$151:$CB$151,0)),0)+IFERROR(INDEX('Hoja de Trabajo para listado'!$DE$153:$DG$274,MATCH($A471,'Hoja de Trabajo para listado'!$DE$153:$DE$1048576,0),MATCH((CUADRO!J$5&amp;$E471),'Hoja de Trabajo para listado'!$DE$151:$DG$151,0)),0)+IFERROR(INDEX('Hoja de Trabajo para listado'!$CD$155:$DC$1048576,MATCH($A471,'Hoja de Trabajo para listado'!$CD$155:$CD$1048576,0),MATCH((CUADRO!J$5&amp;$E471),'Hoja de Trabajo para listado'!$CD$151:$DC$151,0)),0)</f>
        <v>0</v>
      </c>
      <c r="K471" s="314">
        <f ca="1">+IFERROR(INDEX('Hoja de Trabajo para listado'!$A$155:$Z$1048576,MATCH($A471,'Hoja de Trabajo para listado'!$A$155:$A$1048576,0),MATCH((CUADRO!K$5&amp;$E471),'Hoja de Trabajo para listado'!$A$151:$Z$151,0)),0)+IFERROR(INDEX('Hoja de Trabajo para listado'!$AB$155:$BA$1048576,MATCH($A471,'Hoja de Trabajo para listado'!$AB$155:$AB$1048576,0),MATCH((CUADRO!K$5&amp;$E471),'Hoja de Trabajo para listado'!$AB$151:$BA$151,0)),0)+IFERROR(INDEX('Hoja de Trabajo para listado'!$BC$155:$CB$1048576,MATCH($A471,'Hoja de Trabajo para listado'!$BC$155:$BC$1048576,0),MATCH((CUADRO!K$5&amp;$E471),'Hoja de Trabajo para listado'!$BC$151:$CB$151,0)),0)+IFERROR(INDEX('Hoja de Trabajo para listado'!$DE$153:$DG$274,MATCH($A471,'Hoja de Trabajo para listado'!$DE$153:$DE$1048576,0),MATCH((CUADRO!K$5&amp;$E471),'Hoja de Trabajo para listado'!$DE$151:$DG$151,0)),0)+IFERROR(INDEX('Hoja de Trabajo para listado'!$CD$155:$DC$1048576,MATCH($A471,'Hoja de Trabajo para listado'!$CD$155:$CD$1048576,0),MATCH((CUADRO!K$5&amp;$E471),'Hoja de Trabajo para listado'!$CD$151:$DC$151,0)),0)</f>
        <v>0</v>
      </c>
      <c r="L471" s="314">
        <f ca="1">+IFERROR(INDEX('Hoja de Trabajo para listado'!$A$155:$Z$1048576,MATCH($A471,'Hoja de Trabajo para listado'!$A$155:$A$1048576,0),MATCH((CUADRO!L$5&amp;$E471),'Hoja de Trabajo para listado'!$A$151:$Z$151,0)),0)+IFERROR(INDEX('Hoja de Trabajo para listado'!$AB$155:$BA$1048576,MATCH($A471,'Hoja de Trabajo para listado'!$AB$155:$AB$1048576,0),MATCH((CUADRO!L$5&amp;$E471),'Hoja de Trabajo para listado'!$AB$151:$BA$151,0)),0)+IFERROR(INDEX('Hoja de Trabajo para listado'!$BC$155:$CB$1048576,MATCH($A471,'Hoja de Trabajo para listado'!$BC$155:$BC$1048576,0),MATCH((CUADRO!L$5&amp;$E471),'Hoja de Trabajo para listado'!$BC$151:$CB$151,0)),0)+IFERROR(INDEX('Hoja de Trabajo para listado'!$DE$153:$DG$274,MATCH($A471,'Hoja de Trabajo para listado'!$DE$153:$DE$1048576,0),MATCH((CUADRO!L$5&amp;$E471),'Hoja de Trabajo para listado'!$DE$151:$DG$151,0)),0)+IFERROR(INDEX('Hoja de Trabajo para listado'!$CD$155:$DC$1048576,MATCH($A471,'Hoja de Trabajo para listado'!$CD$155:$CD$1048576,0),MATCH((CUADRO!L$5&amp;$E471),'Hoja de Trabajo para listado'!$CD$151:$DC$151,0)),0)</f>
        <v>0</v>
      </c>
      <c r="M471" s="314">
        <f ca="1">+IFERROR(INDEX('Hoja de Trabajo para listado'!$A$155:$Z$1048576,MATCH($A471,'Hoja de Trabajo para listado'!$A$155:$A$1048576,0),MATCH((CUADRO!M$5&amp;$E471),'Hoja de Trabajo para listado'!$A$151:$Z$151,0)),0)+IFERROR(INDEX('Hoja de Trabajo para listado'!$AB$155:$BA$1048576,MATCH($A471,'Hoja de Trabajo para listado'!$AB$155:$AB$1048576,0),MATCH((CUADRO!M$5&amp;$E471),'Hoja de Trabajo para listado'!$AB$151:$BA$151,0)),0)+IFERROR(INDEX('Hoja de Trabajo para listado'!$BC$155:$CB$1048576,MATCH($A471,'Hoja de Trabajo para listado'!$BC$155:$BC$1048576,0),MATCH((CUADRO!M$5&amp;$E471),'Hoja de Trabajo para listado'!$BC$151:$CB$151,0)),0)+IFERROR(INDEX('Hoja de Trabajo para listado'!$DE$153:$DG$274,MATCH($A471,'Hoja de Trabajo para listado'!$DE$153:$DE$1048576,0),MATCH((CUADRO!M$5&amp;$E471),'Hoja de Trabajo para listado'!$DE$151:$DG$151,0)),0)+IFERROR(INDEX('Hoja de Trabajo para listado'!$CD$155:$DC$1048576,MATCH($A471,'Hoja de Trabajo para listado'!$CD$155:$CD$1048576,0),MATCH((CUADRO!M$5&amp;$E471),'Hoja de Trabajo para listado'!$CD$151:$DC$151,0)),0)</f>
        <v>0</v>
      </c>
      <c r="N471" s="314">
        <f ca="1">+IFERROR(INDEX('Hoja de Trabajo para listado'!$A$155:$Z$1048576,MATCH($A471,'Hoja de Trabajo para listado'!$A$155:$A$1048576,0),MATCH((CUADRO!N$5&amp;$E471),'Hoja de Trabajo para listado'!$A$151:$Z$151,0)),0)+IFERROR(INDEX('Hoja de Trabajo para listado'!$AB$155:$BA$1048576,MATCH($A471,'Hoja de Trabajo para listado'!$AB$155:$AB$1048576,0),MATCH((CUADRO!N$5&amp;$E471),'Hoja de Trabajo para listado'!$AB$151:$BA$151,0)),0)+IFERROR(INDEX('Hoja de Trabajo para listado'!$BC$155:$CB$1048576,MATCH($A471,'Hoja de Trabajo para listado'!$BC$155:$BC$1048576,0),MATCH((CUADRO!N$5&amp;$E471),'Hoja de Trabajo para listado'!$BC$151:$CB$151,0)),0)+IFERROR(INDEX('Hoja de Trabajo para listado'!$DE$153:$DG$274,MATCH($A471,'Hoja de Trabajo para listado'!$DE$153:$DE$1048576,0),MATCH((CUADRO!N$5&amp;$E471),'Hoja de Trabajo para listado'!$DE$151:$DG$151,0)),0)+IFERROR(INDEX('Hoja de Trabajo para listado'!$CD$155:$DC$1048576,MATCH($A471,'Hoja de Trabajo para listado'!$CD$155:$CD$1048576,0),MATCH((CUADRO!N$5&amp;$E471),'Hoja de Trabajo para listado'!$CD$151:$DC$151,0)),0)</f>
        <v>0</v>
      </c>
      <c r="O471" s="314">
        <f ca="1">+IFERROR(INDEX('Hoja de Trabajo para listado'!$A$155:$Z$1048576,MATCH($A471,'Hoja de Trabajo para listado'!$A$155:$A$1048576,0),MATCH((CUADRO!O$5&amp;$E471),'Hoja de Trabajo para listado'!$A$151:$Z$151,0)),0)+IFERROR(INDEX('Hoja de Trabajo para listado'!$AB$155:$BA$1048576,MATCH($A471,'Hoja de Trabajo para listado'!$AB$155:$AB$1048576,0),MATCH((CUADRO!O$5&amp;$E471),'Hoja de Trabajo para listado'!$AB$151:$BA$151,0)),0)+IFERROR(INDEX('Hoja de Trabajo para listado'!$BC$155:$CB$1048576,MATCH($A471,'Hoja de Trabajo para listado'!$BC$155:$BC$1048576,0),MATCH((CUADRO!O$5&amp;$E471),'Hoja de Trabajo para listado'!$BC$151:$CB$151,0)),0)+IFERROR(INDEX('Hoja de Trabajo para listado'!$DE$153:$DG$274,MATCH($A471,'Hoja de Trabajo para listado'!$DE$153:$DE$1048576,0),MATCH((CUADRO!O$5&amp;$E471),'Hoja de Trabajo para listado'!$DE$151:$DG$151,0)),0)+IFERROR(INDEX('Hoja de Trabajo para listado'!$CD$155:$DC$1048576,MATCH($A471,'Hoja de Trabajo para listado'!$CD$155:$CD$1048576,0),MATCH((CUADRO!O$5&amp;$E471),'Hoja de Trabajo para listado'!$CD$151:$DC$151,0)),0)</f>
        <v>0</v>
      </c>
      <c r="P471" s="314">
        <f ca="1">+IFERROR(INDEX('Hoja de Trabajo para listado'!$A$155:$Z$1048576,MATCH($A471,'Hoja de Trabajo para listado'!$A$155:$A$1048576,0),MATCH((CUADRO!P$5&amp;$E471),'Hoja de Trabajo para listado'!$A$151:$Z$151,0)),0)+IFERROR(INDEX('Hoja de Trabajo para listado'!$AB$155:$BA$1048576,MATCH($A471,'Hoja de Trabajo para listado'!$AB$155:$AB$1048576,0),MATCH((CUADRO!P$5&amp;$E471),'Hoja de Trabajo para listado'!$AB$151:$BA$151,0)),0)+IFERROR(INDEX('Hoja de Trabajo para listado'!$BC$155:$CB$1048576,MATCH($A471,'Hoja de Trabajo para listado'!$BC$155:$BC$1048576,0),MATCH((CUADRO!P$5&amp;$E471),'Hoja de Trabajo para listado'!$BC$151:$CB$151,0)),0)+IFERROR(INDEX('Hoja de Trabajo para listado'!$DE$153:$DG$274,MATCH($A471,'Hoja de Trabajo para listado'!$DE$153:$DE$1048576,0),MATCH((CUADRO!P$5&amp;$E471),'Hoja de Trabajo para listado'!$DE$151:$DG$151,0)),0)+IFERROR(INDEX('Hoja de Trabajo para listado'!$CD$155:$DC$1048576,MATCH($A471,'Hoja de Trabajo para listado'!$CD$155:$CD$1048576,0),MATCH((CUADRO!P$5&amp;$E471),'Hoja de Trabajo para listado'!$CD$151:$DC$151,0)),0)</f>
        <v>0</v>
      </c>
      <c r="Q471" s="314">
        <f ca="1">+IFERROR(INDEX('Hoja de Trabajo para listado'!$A$155:$Z$1048576,MATCH($A471,'Hoja de Trabajo para listado'!$A$155:$A$1048576,0),MATCH((CUADRO!Q$5&amp;$E471),'Hoja de Trabajo para listado'!$A$151:$Z$151,0)),0)+IFERROR(INDEX('Hoja de Trabajo para listado'!$AB$155:$BA$1048576,MATCH($A471,'Hoja de Trabajo para listado'!$AB$155:$AB$1048576,0),MATCH((CUADRO!Q$5&amp;$E471),'Hoja de Trabajo para listado'!$AB$151:$BA$151,0)),0)+IFERROR(INDEX('Hoja de Trabajo para listado'!$BC$155:$CB$1048576,MATCH($A471,'Hoja de Trabajo para listado'!$BC$155:$BC$1048576,0),MATCH((CUADRO!Q$5&amp;$E471),'Hoja de Trabajo para listado'!$BC$151:$CB$151,0)),0)+IFERROR(INDEX('Hoja de Trabajo para listado'!$DE$153:$DG$274,MATCH($A471,'Hoja de Trabajo para listado'!$DE$153:$DE$1048576,0),MATCH((CUADRO!Q$5&amp;$E471),'Hoja de Trabajo para listado'!$DE$151:$DG$151,0)),0)+IFERROR(INDEX('Hoja de Trabajo para listado'!$CD$155:$DC$1048576,MATCH($A471,'Hoja de Trabajo para listado'!$CD$155:$CD$1048576,0),MATCH((CUADRO!Q$5&amp;$E471),'Hoja de Trabajo para listado'!$CD$151:$DC$151,0)),0)</f>
        <v>0</v>
      </c>
      <c r="R471" s="314">
        <f t="shared" ca="1" si="14"/>
        <v>0</v>
      </c>
      <c r="S471" s="322">
        <f ca="1">+R470+R471</f>
        <v>0</v>
      </c>
      <c r="T471" s="314">
        <f ca="1">+S471</f>
        <v>0</v>
      </c>
      <c r="U471" s="313">
        <f t="shared" si="15"/>
        <v>2</v>
      </c>
      <c r="V471" s="319" t="str">
        <f>+VLOOKUP(A471,bd_lista!$A$3:$E$593,5,FALSE)</f>
        <v>Gobiernos Autonomos Municipales</v>
      </c>
      <c r="W471" s="426"/>
    </row>
    <row r="472" spans="1:23" customFormat="1" ht="15" hidden="1" customHeight="1">
      <c r="A472" s="323">
        <v>1408</v>
      </c>
      <c r="B472" s="427">
        <f>+A472</f>
        <v>1408</v>
      </c>
      <c r="C472" s="318" t="str">
        <f>+VLOOKUP(A472,bd_lista!$A$3:$C$593,3,FALSE)</f>
        <v>Gobierno Autónomo Municipal de Poopó (Villa Poopó)</v>
      </c>
      <c r="D472" s="429" t="str">
        <f>+C472</f>
        <v>Gobierno Autónomo Municipal de Poopó (Villa Poopó)</v>
      </c>
      <c r="E472" s="346" t="s">
        <v>1418</v>
      </c>
      <c r="F472" s="314">
        <f ca="1">+IFERROR(INDEX('Hoja de Trabajo para listado'!$A$155:$Z$1048576,MATCH($A472,'Hoja de Trabajo para listado'!$A$155:$A$1048576,0),MATCH((CUADRO!F$5&amp;$E472),'Hoja de Trabajo para listado'!$A$151:$Z$151,0)),0)+IFERROR(INDEX('Hoja de Trabajo para listado'!$AB$155:$BA$1048576,MATCH($A472,'Hoja de Trabajo para listado'!$AB$155:$AB$1048576,0),MATCH((CUADRO!F$5&amp;$E472),'Hoja de Trabajo para listado'!$AB$151:$BA$151,0)),0)+IFERROR(INDEX('Hoja de Trabajo para listado'!$BC$155:$CB$1048576,MATCH($A472,'Hoja de Trabajo para listado'!$BC$155:$BC$1048576,0),MATCH((CUADRO!F$5&amp;$E472),'Hoja de Trabajo para listado'!$BC$151:$CB$151,0)),0)+IFERROR(INDEX('Hoja de Trabajo para listado'!$DE$153:$DG$274,MATCH($A472,'Hoja de Trabajo para listado'!$DE$153:$DE$1048576,0),MATCH((CUADRO!F$5&amp;$E472),'Hoja de Trabajo para listado'!$DE$151:$DG$151,0)),0)+IFERROR(INDEX('Hoja de Trabajo para listado'!$CD$155:$DC$1048576,MATCH($A472,'Hoja de Trabajo para listado'!$CD$155:$CD$1048576,0),MATCH((CUADRO!F$5&amp;$E472),'Hoja de Trabajo para listado'!$CD$151:$DC$151,0)),0)</f>
        <v>0</v>
      </c>
      <c r="G472" s="314">
        <f ca="1">+IFERROR(INDEX('Hoja de Trabajo para listado'!$A$155:$Z$1048576,MATCH($A472,'Hoja de Trabajo para listado'!$A$155:$A$1048576,0),MATCH((CUADRO!G$5&amp;$E472),'Hoja de Trabajo para listado'!$A$151:$Z$151,0)),0)+IFERROR(INDEX('Hoja de Trabajo para listado'!$AB$155:$BA$1048576,MATCH($A472,'Hoja de Trabajo para listado'!$AB$155:$AB$1048576,0),MATCH((CUADRO!G$5&amp;$E472),'Hoja de Trabajo para listado'!$AB$151:$BA$151,0)),0)+IFERROR(INDEX('Hoja de Trabajo para listado'!$BC$155:$CB$1048576,MATCH($A472,'Hoja de Trabajo para listado'!$BC$155:$BC$1048576,0),MATCH((CUADRO!G$5&amp;$E472),'Hoja de Trabajo para listado'!$BC$151:$CB$151,0)),0)+IFERROR(INDEX('Hoja de Trabajo para listado'!$DE$153:$DG$274,MATCH($A472,'Hoja de Trabajo para listado'!$DE$153:$DE$1048576,0),MATCH((CUADRO!G$5&amp;$E472),'Hoja de Trabajo para listado'!$DE$151:$DG$151,0)),0)+IFERROR(INDEX('Hoja de Trabajo para listado'!$CD$155:$DC$1048576,MATCH($A472,'Hoja de Trabajo para listado'!$CD$155:$CD$1048576,0),MATCH((CUADRO!G$5&amp;$E472),'Hoja de Trabajo para listado'!$CD$151:$DC$151,0)),0)</f>
        <v>0</v>
      </c>
      <c r="H472" s="314">
        <f ca="1">+IFERROR(INDEX('Hoja de Trabajo para listado'!$A$155:$Z$1048576,MATCH($A472,'Hoja de Trabajo para listado'!$A$155:$A$1048576,0),MATCH((CUADRO!H$5&amp;$E472),'Hoja de Trabajo para listado'!$A$151:$Z$151,0)),0)+IFERROR(INDEX('Hoja de Trabajo para listado'!$AB$155:$BA$1048576,MATCH($A472,'Hoja de Trabajo para listado'!$AB$155:$AB$1048576,0),MATCH((CUADRO!H$5&amp;$E472),'Hoja de Trabajo para listado'!$AB$151:$BA$151,0)),0)+IFERROR(INDEX('Hoja de Trabajo para listado'!$BC$155:$CB$1048576,MATCH($A472,'Hoja de Trabajo para listado'!$BC$155:$BC$1048576,0),MATCH((CUADRO!H$5&amp;$E472),'Hoja de Trabajo para listado'!$BC$151:$CB$151,0)),0)+IFERROR(INDEX('Hoja de Trabajo para listado'!$DE$153:$DG$274,MATCH($A472,'Hoja de Trabajo para listado'!$DE$153:$DE$1048576,0),MATCH((CUADRO!H$5&amp;$E472),'Hoja de Trabajo para listado'!$DE$151:$DG$151,0)),0)+IFERROR(INDEX('Hoja de Trabajo para listado'!$CD$155:$DC$1048576,MATCH($A472,'Hoja de Trabajo para listado'!$CD$155:$CD$1048576,0),MATCH((CUADRO!H$5&amp;$E472),'Hoja de Trabajo para listado'!$CD$151:$DC$151,0)),0)</f>
        <v>0</v>
      </c>
      <c r="I472" s="314">
        <f ca="1">+IFERROR(INDEX('Hoja de Trabajo para listado'!$A$155:$Z$1048576,MATCH($A472,'Hoja de Trabajo para listado'!$A$155:$A$1048576,0),MATCH((CUADRO!I$5&amp;$E472),'Hoja de Trabajo para listado'!$A$151:$Z$151,0)),0)+IFERROR(INDEX('Hoja de Trabajo para listado'!$AB$155:$BA$1048576,MATCH($A472,'Hoja de Trabajo para listado'!$AB$155:$AB$1048576,0),MATCH((CUADRO!I$5&amp;$E472),'Hoja de Trabajo para listado'!$AB$151:$BA$151,0)),0)+IFERROR(INDEX('Hoja de Trabajo para listado'!$BC$155:$CB$1048576,MATCH($A472,'Hoja de Trabajo para listado'!$BC$155:$BC$1048576,0),MATCH((CUADRO!I$5&amp;$E472),'Hoja de Trabajo para listado'!$BC$151:$CB$151,0)),0)+IFERROR(INDEX('Hoja de Trabajo para listado'!$DE$153:$DG$274,MATCH($A472,'Hoja de Trabajo para listado'!$DE$153:$DE$1048576,0),MATCH((CUADRO!I$5&amp;$E472),'Hoja de Trabajo para listado'!$DE$151:$DG$151,0)),0)+IFERROR(INDEX('Hoja de Trabajo para listado'!$CD$155:$DC$1048576,MATCH($A472,'Hoja de Trabajo para listado'!$CD$155:$CD$1048576,0),MATCH((CUADRO!I$5&amp;$E472),'Hoja de Trabajo para listado'!$CD$151:$DC$151,0)),0)</f>
        <v>0</v>
      </c>
      <c r="J472" s="314">
        <f ca="1">+IFERROR(INDEX('Hoja de Trabajo para listado'!$A$155:$Z$1048576,MATCH($A472,'Hoja de Trabajo para listado'!$A$155:$A$1048576,0),MATCH((CUADRO!J$5&amp;$E472),'Hoja de Trabajo para listado'!$A$151:$Z$151,0)),0)+IFERROR(INDEX('Hoja de Trabajo para listado'!$AB$155:$BA$1048576,MATCH($A472,'Hoja de Trabajo para listado'!$AB$155:$AB$1048576,0),MATCH((CUADRO!J$5&amp;$E472),'Hoja de Trabajo para listado'!$AB$151:$BA$151,0)),0)+IFERROR(INDEX('Hoja de Trabajo para listado'!$BC$155:$CB$1048576,MATCH($A472,'Hoja de Trabajo para listado'!$BC$155:$BC$1048576,0),MATCH((CUADRO!J$5&amp;$E472),'Hoja de Trabajo para listado'!$BC$151:$CB$151,0)),0)+IFERROR(INDEX('Hoja de Trabajo para listado'!$DE$153:$DG$274,MATCH($A472,'Hoja de Trabajo para listado'!$DE$153:$DE$1048576,0),MATCH((CUADRO!J$5&amp;$E472),'Hoja de Trabajo para listado'!$DE$151:$DG$151,0)),0)+IFERROR(INDEX('Hoja de Trabajo para listado'!$CD$155:$DC$1048576,MATCH($A472,'Hoja de Trabajo para listado'!$CD$155:$CD$1048576,0),MATCH((CUADRO!J$5&amp;$E472),'Hoja de Trabajo para listado'!$CD$151:$DC$151,0)),0)</f>
        <v>0</v>
      </c>
      <c r="K472" s="314">
        <f ca="1">+IFERROR(INDEX('Hoja de Trabajo para listado'!$A$155:$Z$1048576,MATCH($A472,'Hoja de Trabajo para listado'!$A$155:$A$1048576,0),MATCH((CUADRO!K$5&amp;$E472),'Hoja de Trabajo para listado'!$A$151:$Z$151,0)),0)+IFERROR(INDEX('Hoja de Trabajo para listado'!$AB$155:$BA$1048576,MATCH($A472,'Hoja de Trabajo para listado'!$AB$155:$AB$1048576,0),MATCH((CUADRO!K$5&amp;$E472),'Hoja de Trabajo para listado'!$AB$151:$BA$151,0)),0)+IFERROR(INDEX('Hoja de Trabajo para listado'!$BC$155:$CB$1048576,MATCH($A472,'Hoja de Trabajo para listado'!$BC$155:$BC$1048576,0),MATCH((CUADRO!K$5&amp;$E472),'Hoja de Trabajo para listado'!$BC$151:$CB$151,0)),0)+IFERROR(INDEX('Hoja de Trabajo para listado'!$DE$153:$DG$274,MATCH($A472,'Hoja de Trabajo para listado'!$DE$153:$DE$1048576,0),MATCH((CUADRO!K$5&amp;$E472),'Hoja de Trabajo para listado'!$DE$151:$DG$151,0)),0)+IFERROR(INDEX('Hoja de Trabajo para listado'!$CD$155:$DC$1048576,MATCH($A472,'Hoja de Trabajo para listado'!$CD$155:$CD$1048576,0),MATCH((CUADRO!K$5&amp;$E472),'Hoja de Trabajo para listado'!$CD$151:$DC$151,0)),0)</f>
        <v>0</v>
      </c>
      <c r="L472" s="314">
        <f ca="1">+IFERROR(INDEX('Hoja de Trabajo para listado'!$A$155:$Z$1048576,MATCH($A472,'Hoja de Trabajo para listado'!$A$155:$A$1048576,0),MATCH((CUADRO!L$5&amp;$E472),'Hoja de Trabajo para listado'!$A$151:$Z$151,0)),0)+IFERROR(INDEX('Hoja de Trabajo para listado'!$AB$155:$BA$1048576,MATCH($A472,'Hoja de Trabajo para listado'!$AB$155:$AB$1048576,0),MATCH((CUADRO!L$5&amp;$E472),'Hoja de Trabajo para listado'!$AB$151:$BA$151,0)),0)+IFERROR(INDEX('Hoja de Trabajo para listado'!$BC$155:$CB$1048576,MATCH($A472,'Hoja de Trabajo para listado'!$BC$155:$BC$1048576,0),MATCH((CUADRO!L$5&amp;$E472),'Hoja de Trabajo para listado'!$BC$151:$CB$151,0)),0)+IFERROR(INDEX('Hoja de Trabajo para listado'!$DE$153:$DG$274,MATCH($A472,'Hoja de Trabajo para listado'!$DE$153:$DE$1048576,0),MATCH((CUADRO!L$5&amp;$E472),'Hoja de Trabajo para listado'!$DE$151:$DG$151,0)),0)+IFERROR(INDEX('Hoja de Trabajo para listado'!$CD$155:$DC$1048576,MATCH($A472,'Hoja de Trabajo para listado'!$CD$155:$CD$1048576,0),MATCH((CUADRO!L$5&amp;$E472),'Hoja de Trabajo para listado'!$CD$151:$DC$151,0)),0)</f>
        <v>0</v>
      </c>
      <c r="M472" s="314">
        <f ca="1">+IFERROR(INDEX('Hoja de Trabajo para listado'!$A$155:$Z$1048576,MATCH($A472,'Hoja de Trabajo para listado'!$A$155:$A$1048576,0),MATCH((CUADRO!M$5&amp;$E472),'Hoja de Trabajo para listado'!$A$151:$Z$151,0)),0)+IFERROR(INDEX('Hoja de Trabajo para listado'!$AB$155:$BA$1048576,MATCH($A472,'Hoja de Trabajo para listado'!$AB$155:$AB$1048576,0),MATCH((CUADRO!M$5&amp;$E472),'Hoja de Trabajo para listado'!$AB$151:$BA$151,0)),0)+IFERROR(INDEX('Hoja de Trabajo para listado'!$BC$155:$CB$1048576,MATCH($A472,'Hoja de Trabajo para listado'!$BC$155:$BC$1048576,0),MATCH((CUADRO!M$5&amp;$E472),'Hoja de Trabajo para listado'!$BC$151:$CB$151,0)),0)+IFERROR(INDEX('Hoja de Trabajo para listado'!$DE$153:$DG$274,MATCH($A472,'Hoja de Trabajo para listado'!$DE$153:$DE$1048576,0),MATCH((CUADRO!M$5&amp;$E472),'Hoja de Trabajo para listado'!$DE$151:$DG$151,0)),0)+IFERROR(INDEX('Hoja de Trabajo para listado'!$CD$155:$DC$1048576,MATCH($A472,'Hoja de Trabajo para listado'!$CD$155:$CD$1048576,0),MATCH((CUADRO!M$5&amp;$E472),'Hoja de Trabajo para listado'!$CD$151:$DC$151,0)),0)</f>
        <v>0</v>
      </c>
      <c r="N472" s="314">
        <f ca="1">+IFERROR(INDEX('Hoja de Trabajo para listado'!$A$155:$Z$1048576,MATCH($A472,'Hoja de Trabajo para listado'!$A$155:$A$1048576,0),MATCH((CUADRO!N$5&amp;$E472),'Hoja de Trabajo para listado'!$A$151:$Z$151,0)),0)+IFERROR(INDEX('Hoja de Trabajo para listado'!$AB$155:$BA$1048576,MATCH($A472,'Hoja de Trabajo para listado'!$AB$155:$AB$1048576,0),MATCH((CUADRO!N$5&amp;$E472),'Hoja de Trabajo para listado'!$AB$151:$BA$151,0)),0)+IFERROR(INDEX('Hoja de Trabajo para listado'!$BC$155:$CB$1048576,MATCH($A472,'Hoja de Trabajo para listado'!$BC$155:$BC$1048576,0),MATCH((CUADRO!N$5&amp;$E472),'Hoja de Trabajo para listado'!$BC$151:$CB$151,0)),0)+IFERROR(INDEX('Hoja de Trabajo para listado'!$DE$153:$DG$274,MATCH($A472,'Hoja de Trabajo para listado'!$DE$153:$DE$1048576,0),MATCH((CUADRO!N$5&amp;$E472),'Hoja de Trabajo para listado'!$DE$151:$DG$151,0)),0)+IFERROR(INDEX('Hoja de Trabajo para listado'!$CD$155:$DC$1048576,MATCH($A472,'Hoja de Trabajo para listado'!$CD$155:$CD$1048576,0),MATCH((CUADRO!N$5&amp;$E472),'Hoja de Trabajo para listado'!$CD$151:$DC$151,0)),0)</f>
        <v>0</v>
      </c>
      <c r="O472" s="314">
        <f ca="1">+IFERROR(INDEX('Hoja de Trabajo para listado'!$A$155:$Z$1048576,MATCH($A472,'Hoja de Trabajo para listado'!$A$155:$A$1048576,0),MATCH((CUADRO!O$5&amp;$E472),'Hoja de Trabajo para listado'!$A$151:$Z$151,0)),0)+IFERROR(INDEX('Hoja de Trabajo para listado'!$AB$155:$BA$1048576,MATCH($A472,'Hoja de Trabajo para listado'!$AB$155:$AB$1048576,0),MATCH((CUADRO!O$5&amp;$E472),'Hoja de Trabajo para listado'!$AB$151:$BA$151,0)),0)+IFERROR(INDEX('Hoja de Trabajo para listado'!$BC$155:$CB$1048576,MATCH($A472,'Hoja de Trabajo para listado'!$BC$155:$BC$1048576,0),MATCH((CUADRO!O$5&amp;$E472),'Hoja de Trabajo para listado'!$BC$151:$CB$151,0)),0)+IFERROR(INDEX('Hoja de Trabajo para listado'!$DE$153:$DG$274,MATCH($A472,'Hoja de Trabajo para listado'!$DE$153:$DE$1048576,0),MATCH((CUADRO!O$5&amp;$E472),'Hoja de Trabajo para listado'!$DE$151:$DG$151,0)),0)+IFERROR(INDEX('Hoja de Trabajo para listado'!$CD$155:$DC$1048576,MATCH($A472,'Hoja de Trabajo para listado'!$CD$155:$CD$1048576,0),MATCH((CUADRO!O$5&amp;$E472),'Hoja de Trabajo para listado'!$CD$151:$DC$151,0)),0)</f>
        <v>0</v>
      </c>
      <c r="P472" s="314">
        <f ca="1">+IFERROR(INDEX('Hoja de Trabajo para listado'!$A$155:$Z$1048576,MATCH($A472,'Hoja de Trabajo para listado'!$A$155:$A$1048576,0),MATCH((CUADRO!P$5&amp;$E472),'Hoja de Trabajo para listado'!$A$151:$Z$151,0)),0)+IFERROR(INDEX('Hoja de Trabajo para listado'!$AB$155:$BA$1048576,MATCH($A472,'Hoja de Trabajo para listado'!$AB$155:$AB$1048576,0),MATCH((CUADRO!P$5&amp;$E472),'Hoja de Trabajo para listado'!$AB$151:$BA$151,0)),0)+IFERROR(INDEX('Hoja de Trabajo para listado'!$BC$155:$CB$1048576,MATCH($A472,'Hoja de Trabajo para listado'!$BC$155:$BC$1048576,0),MATCH((CUADRO!P$5&amp;$E472),'Hoja de Trabajo para listado'!$BC$151:$CB$151,0)),0)+IFERROR(INDEX('Hoja de Trabajo para listado'!$DE$153:$DG$274,MATCH($A472,'Hoja de Trabajo para listado'!$DE$153:$DE$1048576,0),MATCH((CUADRO!P$5&amp;$E472),'Hoja de Trabajo para listado'!$DE$151:$DG$151,0)),0)+IFERROR(INDEX('Hoja de Trabajo para listado'!$CD$155:$DC$1048576,MATCH($A472,'Hoja de Trabajo para listado'!$CD$155:$CD$1048576,0),MATCH((CUADRO!P$5&amp;$E472),'Hoja de Trabajo para listado'!$CD$151:$DC$151,0)),0)</f>
        <v>0</v>
      </c>
      <c r="Q472" s="314">
        <f ca="1">+IFERROR(INDEX('Hoja de Trabajo para listado'!$A$155:$Z$1048576,MATCH($A472,'Hoja de Trabajo para listado'!$A$155:$A$1048576,0),MATCH((CUADRO!Q$5&amp;$E472),'Hoja de Trabajo para listado'!$A$151:$Z$151,0)),0)+IFERROR(INDEX('Hoja de Trabajo para listado'!$AB$155:$BA$1048576,MATCH($A472,'Hoja de Trabajo para listado'!$AB$155:$AB$1048576,0),MATCH((CUADRO!Q$5&amp;$E472),'Hoja de Trabajo para listado'!$AB$151:$BA$151,0)),0)+IFERROR(INDEX('Hoja de Trabajo para listado'!$BC$155:$CB$1048576,MATCH($A472,'Hoja de Trabajo para listado'!$BC$155:$BC$1048576,0),MATCH((CUADRO!Q$5&amp;$E472),'Hoja de Trabajo para listado'!$BC$151:$CB$151,0)),0)+IFERROR(INDEX('Hoja de Trabajo para listado'!$DE$153:$DG$274,MATCH($A472,'Hoja de Trabajo para listado'!$DE$153:$DE$1048576,0),MATCH((CUADRO!Q$5&amp;$E472),'Hoja de Trabajo para listado'!$DE$151:$DG$151,0)),0)+IFERROR(INDEX('Hoja de Trabajo para listado'!$CD$155:$DC$1048576,MATCH($A472,'Hoja de Trabajo para listado'!$CD$155:$CD$1048576,0),MATCH((CUADRO!Q$5&amp;$E472),'Hoja de Trabajo para listado'!$CD$151:$DC$151,0)),0)</f>
        <v>0</v>
      </c>
      <c r="R472" s="314">
        <f t="shared" ca="1" si="14"/>
        <v>0</v>
      </c>
      <c r="S472" s="322"/>
      <c r="T472" s="314">
        <f ca="1">+T473</f>
        <v>0</v>
      </c>
      <c r="U472" s="313">
        <f t="shared" si="15"/>
        <v>1</v>
      </c>
      <c r="V472" s="319" t="str">
        <f>+VLOOKUP(A472,bd_lista!$A$3:$E$593,5,FALSE)</f>
        <v>Gobiernos Autonomos Municipales</v>
      </c>
      <c r="W472" s="425" t="str">
        <f>+V472</f>
        <v>Gobiernos Autonomos Municipales</v>
      </c>
    </row>
    <row r="473" spans="1:23" customFormat="1" ht="15" hidden="1" customHeight="1">
      <c r="A473" s="323">
        <v>1408</v>
      </c>
      <c r="B473" s="428"/>
      <c r="C473" s="318" t="str">
        <f>+VLOOKUP(A473,bd_lista!$A$3:$C$593,3,FALSE)</f>
        <v>Gobierno Autónomo Municipal de Poopó (Villa Poopó)</v>
      </c>
      <c r="D473" s="430"/>
      <c r="E473" s="347" t="s">
        <v>1419</v>
      </c>
      <c r="F473" s="314">
        <f ca="1">+IFERROR(INDEX('Hoja de Trabajo para listado'!$A$155:$Z$1048576,MATCH($A473,'Hoja de Trabajo para listado'!$A$155:$A$1048576,0),MATCH((CUADRO!F$5&amp;$E473),'Hoja de Trabajo para listado'!$A$151:$Z$151,0)),0)+IFERROR(INDEX('Hoja de Trabajo para listado'!$AB$155:$BA$1048576,MATCH($A473,'Hoja de Trabajo para listado'!$AB$155:$AB$1048576,0),MATCH((CUADRO!F$5&amp;$E473),'Hoja de Trabajo para listado'!$AB$151:$BA$151,0)),0)+IFERROR(INDEX('Hoja de Trabajo para listado'!$BC$155:$CB$1048576,MATCH($A473,'Hoja de Trabajo para listado'!$BC$155:$BC$1048576,0),MATCH((CUADRO!F$5&amp;$E473),'Hoja de Trabajo para listado'!$BC$151:$CB$151,0)),0)+IFERROR(INDEX('Hoja de Trabajo para listado'!$DE$153:$DG$274,MATCH($A473,'Hoja de Trabajo para listado'!$DE$153:$DE$1048576,0),MATCH((CUADRO!F$5&amp;$E473),'Hoja de Trabajo para listado'!$DE$151:$DG$151,0)),0)+IFERROR(INDEX('Hoja de Trabajo para listado'!$CD$155:$DC$1048576,MATCH($A473,'Hoja de Trabajo para listado'!$CD$155:$CD$1048576,0),MATCH((CUADRO!F$5&amp;$E473),'Hoja de Trabajo para listado'!$CD$151:$DC$151,0)),0)</f>
        <v>0</v>
      </c>
      <c r="G473" s="314">
        <f ca="1">+IFERROR(INDEX('Hoja de Trabajo para listado'!$A$155:$Z$1048576,MATCH($A473,'Hoja de Trabajo para listado'!$A$155:$A$1048576,0),MATCH((CUADRO!G$5&amp;$E473),'Hoja de Trabajo para listado'!$A$151:$Z$151,0)),0)+IFERROR(INDEX('Hoja de Trabajo para listado'!$AB$155:$BA$1048576,MATCH($A473,'Hoja de Trabajo para listado'!$AB$155:$AB$1048576,0),MATCH((CUADRO!G$5&amp;$E473),'Hoja de Trabajo para listado'!$AB$151:$BA$151,0)),0)+IFERROR(INDEX('Hoja de Trabajo para listado'!$BC$155:$CB$1048576,MATCH($A473,'Hoja de Trabajo para listado'!$BC$155:$BC$1048576,0),MATCH((CUADRO!G$5&amp;$E473),'Hoja de Trabajo para listado'!$BC$151:$CB$151,0)),0)+IFERROR(INDEX('Hoja de Trabajo para listado'!$DE$153:$DG$274,MATCH($A473,'Hoja de Trabajo para listado'!$DE$153:$DE$1048576,0),MATCH((CUADRO!G$5&amp;$E473),'Hoja de Trabajo para listado'!$DE$151:$DG$151,0)),0)+IFERROR(INDEX('Hoja de Trabajo para listado'!$CD$155:$DC$1048576,MATCH($A473,'Hoja de Trabajo para listado'!$CD$155:$CD$1048576,0),MATCH((CUADRO!G$5&amp;$E473),'Hoja de Trabajo para listado'!$CD$151:$DC$151,0)),0)</f>
        <v>0</v>
      </c>
      <c r="H473" s="314">
        <f ca="1">+IFERROR(INDEX('Hoja de Trabajo para listado'!$A$155:$Z$1048576,MATCH($A473,'Hoja de Trabajo para listado'!$A$155:$A$1048576,0),MATCH((CUADRO!H$5&amp;$E473),'Hoja de Trabajo para listado'!$A$151:$Z$151,0)),0)+IFERROR(INDEX('Hoja de Trabajo para listado'!$AB$155:$BA$1048576,MATCH($A473,'Hoja de Trabajo para listado'!$AB$155:$AB$1048576,0),MATCH((CUADRO!H$5&amp;$E473),'Hoja de Trabajo para listado'!$AB$151:$BA$151,0)),0)+IFERROR(INDEX('Hoja de Trabajo para listado'!$BC$155:$CB$1048576,MATCH($A473,'Hoja de Trabajo para listado'!$BC$155:$BC$1048576,0),MATCH((CUADRO!H$5&amp;$E473),'Hoja de Trabajo para listado'!$BC$151:$CB$151,0)),0)+IFERROR(INDEX('Hoja de Trabajo para listado'!$DE$153:$DG$274,MATCH($A473,'Hoja de Trabajo para listado'!$DE$153:$DE$1048576,0),MATCH((CUADRO!H$5&amp;$E473),'Hoja de Trabajo para listado'!$DE$151:$DG$151,0)),0)+IFERROR(INDEX('Hoja de Trabajo para listado'!$CD$155:$DC$1048576,MATCH($A473,'Hoja de Trabajo para listado'!$CD$155:$CD$1048576,0),MATCH((CUADRO!H$5&amp;$E473),'Hoja de Trabajo para listado'!$CD$151:$DC$151,0)),0)</f>
        <v>0</v>
      </c>
      <c r="I473" s="314">
        <f ca="1">+IFERROR(INDEX('Hoja de Trabajo para listado'!$A$155:$Z$1048576,MATCH($A473,'Hoja de Trabajo para listado'!$A$155:$A$1048576,0),MATCH((CUADRO!I$5&amp;$E473),'Hoja de Trabajo para listado'!$A$151:$Z$151,0)),0)+IFERROR(INDEX('Hoja de Trabajo para listado'!$AB$155:$BA$1048576,MATCH($A473,'Hoja de Trabajo para listado'!$AB$155:$AB$1048576,0),MATCH((CUADRO!I$5&amp;$E473),'Hoja de Trabajo para listado'!$AB$151:$BA$151,0)),0)+IFERROR(INDEX('Hoja de Trabajo para listado'!$BC$155:$CB$1048576,MATCH($A473,'Hoja de Trabajo para listado'!$BC$155:$BC$1048576,0),MATCH((CUADRO!I$5&amp;$E473),'Hoja de Trabajo para listado'!$BC$151:$CB$151,0)),0)+IFERROR(INDEX('Hoja de Trabajo para listado'!$DE$153:$DG$274,MATCH($A473,'Hoja de Trabajo para listado'!$DE$153:$DE$1048576,0),MATCH((CUADRO!I$5&amp;$E473),'Hoja de Trabajo para listado'!$DE$151:$DG$151,0)),0)+IFERROR(INDEX('Hoja de Trabajo para listado'!$CD$155:$DC$1048576,MATCH($A473,'Hoja de Trabajo para listado'!$CD$155:$CD$1048576,0),MATCH((CUADRO!I$5&amp;$E473),'Hoja de Trabajo para listado'!$CD$151:$DC$151,0)),0)</f>
        <v>0</v>
      </c>
      <c r="J473" s="314">
        <f ca="1">+IFERROR(INDEX('Hoja de Trabajo para listado'!$A$155:$Z$1048576,MATCH($A473,'Hoja de Trabajo para listado'!$A$155:$A$1048576,0),MATCH((CUADRO!J$5&amp;$E473),'Hoja de Trabajo para listado'!$A$151:$Z$151,0)),0)+IFERROR(INDEX('Hoja de Trabajo para listado'!$AB$155:$BA$1048576,MATCH($A473,'Hoja de Trabajo para listado'!$AB$155:$AB$1048576,0),MATCH((CUADRO!J$5&amp;$E473),'Hoja de Trabajo para listado'!$AB$151:$BA$151,0)),0)+IFERROR(INDEX('Hoja de Trabajo para listado'!$BC$155:$CB$1048576,MATCH($A473,'Hoja de Trabajo para listado'!$BC$155:$BC$1048576,0),MATCH((CUADRO!J$5&amp;$E473),'Hoja de Trabajo para listado'!$BC$151:$CB$151,0)),0)+IFERROR(INDEX('Hoja de Trabajo para listado'!$DE$153:$DG$274,MATCH($A473,'Hoja de Trabajo para listado'!$DE$153:$DE$1048576,0),MATCH((CUADRO!J$5&amp;$E473),'Hoja de Trabajo para listado'!$DE$151:$DG$151,0)),0)+IFERROR(INDEX('Hoja de Trabajo para listado'!$CD$155:$DC$1048576,MATCH($A473,'Hoja de Trabajo para listado'!$CD$155:$CD$1048576,0),MATCH((CUADRO!J$5&amp;$E473),'Hoja de Trabajo para listado'!$CD$151:$DC$151,0)),0)</f>
        <v>0</v>
      </c>
      <c r="K473" s="314">
        <f ca="1">+IFERROR(INDEX('Hoja de Trabajo para listado'!$A$155:$Z$1048576,MATCH($A473,'Hoja de Trabajo para listado'!$A$155:$A$1048576,0),MATCH((CUADRO!K$5&amp;$E473),'Hoja de Trabajo para listado'!$A$151:$Z$151,0)),0)+IFERROR(INDEX('Hoja de Trabajo para listado'!$AB$155:$BA$1048576,MATCH($A473,'Hoja de Trabajo para listado'!$AB$155:$AB$1048576,0),MATCH((CUADRO!K$5&amp;$E473),'Hoja de Trabajo para listado'!$AB$151:$BA$151,0)),0)+IFERROR(INDEX('Hoja de Trabajo para listado'!$BC$155:$CB$1048576,MATCH($A473,'Hoja de Trabajo para listado'!$BC$155:$BC$1048576,0),MATCH((CUADRO!K$5&amp;$E473),'Hoja de Trabajo para listado'!$BC$151:$CB$151,0)),0)+IFERROR(INDEX('Hoja de Trabajo para listado'!$DE$153:$DG$274,MATCH($A473,'Hoja de Trabajo para listado'!$DE$153:$DE$1048576,0),MATCH((CUADRO!K$5&amp;$E473),'Hoja de Trabajo para listado'!$DE$151:$DG$151,0)),0)+IFERROR(INDEX('Hoja de Trabajo para listado'!$CD$155:$DC$1048576,MATCH($A473,'Hoja de Trabajo para listado'!$CD$155:$CD$1048576,0),MATCH((CUADRO!K$5&amp;$E473),'Hoja de Trabajo para listado'!$CD$151:$DC$151,0)),0)</f>
        <v>0</v>
      </c>
      <c r="L473" s="314">
        <f ca="1">+IFERROR(INDEX('Hoja de Trabajo para listado'!$A$155:$Z$1048576,MATCH($A473,'Hoja de Trabajo para listado'!$A$155:$A$1048576,0),MATCH((CUADRO!L$5&amp;$E473),'Hoja de Trabajo para listado'!$A$151:$Z$151,0)),0)+IFERROR(INDEX('Hoja de Trabajo para listado'!$AB$155:$BA$1048576,MATCH($A473,'Hoja de Trabajo para listado'!$AB$155:$AB$1048576,0),MATCH((CUADRO!L$5&amp;$E473),'Hoja de Trabajo para listado'!$AB$151:$BA$151,0)),0)+IFERROR(INDEX('Hoja de Trabajo para listado'!$BC$155:$CB$1048576,MATCH($A473,'Hoja de Trabajo para listado'!$BC$155:$BC$1048576,0),MATCH((CUADRO!L$5&amp;$E473),'Hoja de Trabajo para listado'!$BC$151:$CB$151,0)),0)+IFERROR(INDEX('Hoja de Trabajo para listado'!$DE$153:$DG$274,MATCH($A473,'Hoja de Trabajo para listado'!$DE$153:$DE$1048576,0),MATCH((CUADRO!L$5&amp;$E473),'Hoja de Trabajo para listado'!$DE$151:$DG$151,0)),0)+IFERROR(INDEX('Hoja de Trabajo para listado'!$CD$155:$DC$1048576,MATCH($A473,'Hoja de Trabajo para listado'!$CD$155:$CD$1048576,0),MATCH((CUADRO!L$5&amp;$E473),'Hoja de Trabajo para listado'!$CD$151:$DC$151,0)),0)</f>
        <v>0</v>
      </c>
      <c r="M473" s="314">
        <f ca="1">+IFERROR(INDEX('Hoja de Trabajo para listado'!$A$155:$Z$1048576,MATCH($A473,'Hoja de Trabajo para listado'!$A$155:$A$1048576,0),MATCH((CUADRO!M$5&amp;$E473),'Hoja de Trabajo para listado'!$A$151:$Z$151,0)),0)+IFERROR(INDEX('Hoja de Trabajo para listado'!$AB$155:$BA$1048576,MATCH($A473,'Hoja de Trabajo para listado'!$AB$155:$AB$1048576,0),MATCH((CUADRO!M$5&amp;$E473),'Hoja de Trabajo para listado'!$AB$151:$BA$151,0)),0)+IFERROR(INDEX('Hoja de Trabajo para listado'!$BC$155:$CB$1048576,MATCH($A473,'Hoja de Trabajo para listado'!$BC$155:$BC$1048576,0),MATCH((CUADRO!M$5&amp;$E473),'Hoja de Trabajo para listado'!$BC$151:$CB$151,0)),0)+IFERROR(INDEX('Hoja de Trabajo para listado'!$DE$153:$DG$274,MATCH($A473,'Hoja de Trabajo para listado'!$DE$153:$DE$1048576,0),MATCH((CUADRO!M$5&amp;$E473),'Hoja de Trabajo para listado'!$DE$151:$DG$151,0)),0)+IFERROR(INDEX('Hoja de Trabajo para listado'!$CD$155:$DC$1048576,MATCH($A473,'Hoja de Trabajo para listado'!$CD$155:$CD$1048576,0),MATCH((CUADRO!M$5&amp;$E473),'Hoja de Trabajo para listado'!$CD$151:$DC$151,0)),0)</f>
        <v>0</v>
      </c>
      <c r="N473" s="314">
        <f ca="1">+IFERROR(INDEX('Hoja de Trabajo para listado'!$A$155:$Z$1048576,MATCH($A473,'Hoja de Trabajo para listado'!$A$155:$A$1048576,0),MATCH((CUADRO!N$5&amp;$E473),'Hoja de Trabajo para listado'!$A$151:$Z$151,0)),0)+IFERROR(INDEX('Hoja de Trabajo para listado'!$AB$155:$BA$1048576,MATCH($A473,'Hoja de Trabajo para listado'!$AB$155:$AB$1048576,0),MATCH((CUADRO!N$5&amp;$E473),'Hoja de Trabajo para listado'!$AB$151:$BA$151,0)),0)+IFERROR(INDEX('Hoja de Trabajo para listado'!$BC$155:$CB$1048576,MATCH($A473,'Hoja de Trabajo para listado'!$BC$155:$BC$1048576,0),MATCH((CUADRO!N$5&amp;$E473),'Hoja de Trabajo para listado'!$BC$151:$CB$151,0)),0)+IFERROR(INDEX('Hoja de Trabajo para listado'!$DE$153:$DG$274,MATCH($A473,'Hoja de Trabajo para listado'!$DE$153:$DE$1048576,0),MATCH((CUADRO!N$5&amp;$E473),'Hoja de Trabajo para listado'!$DE$151:$DG$151,0)),0)+IFERROR(INDEX('Hoja de Trabajo para listado'!$CD$155:$DC$1048576,MATCH($A473,'Hoja de Trabajo para listado'!$CD$155:$CD$1048576,0),MATCH((CUADRO!N$5&amp;$E473),'Hoja de Trabajo para listado'!$CD$151:$DC$151,0)),0)</f>
        <v>0</v>
      </c>
      <c r="O473" s="314">
        <f ca="1">+IFERROR(INDEX('Hoja de Trabajo para listado'!$A$155:$Z$1048576,MATCH($A473,'Hoja de Trabajo para listado'!$A$155:$A$1048576,0),MATCH((CUADRO!O$5&amp;$E473),'Hoja de Trabajo para listado'!$A$151:$Z$151,0)),0)+IFERROR(INDEX('Hoja de Trabajo para listado'!$AB$155:$BA$1048576,MATCH($A473,'Hoja de Trabajo para listado'!$AB$155:$AB$1048576,0),MATCH((CUADRO!O$5&amp;$E473),'Hoja de Trabajo para listado'!$AB$151:$BA$151,0)),0)+IFERROR(INDEX('Hoja de Trabajo para listado'!$BC$155:$CB$1048576,MATCH($A473,'Hoja de Trabajo para listado'!$BC$155:$BC$1048576,0),MATCH((CUADRO!O$5&amp;$E473),'Hoja de Trabajo para listado'!$BC$151:$CB$151,0)),0)+IFERROR(INDEX('Hoja de Trabajo para listado'!$DE$153:$DG$274,MATCH($A473,'Hoja de Trabajo para listado'!$DE$153:$DE$1048576,0),MATCH((CUADRO!O$5&amp;$E473),'Hoja de Trabajo para listado'!$DE$151:$DG$151,0)),0)+IFERROR(INDEX('Hoja de Trabajo para listado'!$CD$155:$DC$1048576,MATCH($A473,'Hoja de Trabajo para listado'!$CD$155:$CD$1048576,0),MATCH((CUADRO!O$5&amp;$E473),'Hoja de Trabajo para listado'!$CD$151:$DC$151,0)),0)</f>
        <v>0</v>
      </c>
      <c r="P473" s="314">
        <f ca="1">+IFERROR(INDEX('Hoja de Trabajo para listado'!$A$155:$Z$1048576,MATCH($A473,'Hoja de Trabajo para listado'!$A$155:$A$1048576,0),MATCH((CUADRO!P$5&amp;$E473),'Hoja de Trabajo para listado'!$A$151:$Z$151,0)),0)+IFERROR(INDEX('Hoja de Trabajo para listado'!$AB$155:$BA$1048576,MATCH($A473,'Hoja de Trabajo para listado'!$AB$155:$AB$1048576,0),MATCH((CUADRO!P$5&amp;$E473),'Hoja de Trabajo para listado'!$AB$151:$BA$151,0)),0)+IFERROR(INDEX('Hoja de Trabajo para listado'!$BC$155:$CB$1048576,MATCH($A473,'Hoja de Trabajo para listado'!$BC$155:$BC$1048576,0),MATCH((CUADRO!P$5&amp;$E473),'Hoja de Trabajo para listado'!$BC$151:$CB$151,0)),0)+IFERROR(INDEX('Hoja de Trabajo para listado'!$DE$153:$DG$274,MATCH($A473,'Hoja de Trabajo para listado'!$DE$153:$DE$1048576,0),MATCH((CUADRO!P$5&amp;$E473),'Hoja de Trabajo para listado'!$DE$151:$DG$151,0)),0)+IFERROR(INDEX('Hoja de Trabajo para listado'!$CD$155:$DC$1048576,MATCH($A473,'Hoja de Trabajo para listado'!$CD$155:$CD$1048576,0),MATCH((CUADRO!P$5&amp;$E473),'Hoja de Trabajo para listado'!$CD$151:$DC$151,0)),0)</f>
        <v>0</v>
      </c>
      <c r="Q473" s="314">
        <f ca="1">+IFERROR(INDEX('Hoja de Trabajo para listado'!$A$155:$Z$1048576,MATCH($A473,'Hoja de Trabajo para listado'!$A$155:$A$1048576,0),MATCH((CUADRO!Q$5&amp;$E473),'Hoja de Trabajo para listado'!$A$151:$Z$151,0)),0)+IFERROR(INDEX('Hoja de Trabajo para listado'!$AB$155:$BA$1048576,MATCH($A473,'Hoja de Trabajo para listado'!$AB$155:$AB$1048576,0),MATCH((CUADRO!Q$5&amp;$E473),'Hoja de Trabajo para listado'!$AB$151:$BA$151,0)),0)+IFERROR(INDEX('Hoja de Trabajo para listado'!$BC$155:$CB$1048576,MATCH($A473,'Hoja de Trabajo para listado'!$BC$155:$BC$1048576,0),MATCH((CUADRO!Q$5&amp;$E473),'Hoja de Trabajo para listado'!$BC$151:$CB$151,0)),0)+IFERROR(INDEX('Hoja de Trabajo para listado'!$DE$153:$DG$274,MATCH($A473,'Hoja de Trabajo para listado'!$DE$153:$DE$1048576,0),MATCH((CUADRO!Q$5&amp;$E473),'Hoja de Trabajo para listado'!$DE$151:$DG$151,0)),0)+IFERROR(INDEX('Hoja de Trabajo para listado'!$CD$155:$DC$1048576,MATCH($A473,'Hoja de Trabajo para listado'!$CD$155:$CD$1048576,0),MATCH((CUADRO!Q$5&amp;$E473),'Hoja de Trabajo para listado'!$CD$151:$DC$151,0)),0)</f>
        <v>0</v>
      </c>
      <c r="R473" s="314">
        <f t="shared" ca="1" si="14"/>
        <v>0</v>
      </c>
      <c r="S473" s="322">
        <f ca="1">+R472+R473</f>
        <v>0</v>
      </c>
      <c r="T473" s="314">
        <f ca="1">+S473</f>
        <v>0</v>
      </c>
      <c r="U473" s="313">
        <f t="shared" si="15"/>
        <v>2</v>
      </c>
      <c r="V473" s="319" t="str">
        <f>+VLOOKUP(A473,bd_lista!$A$3:$E$593,5,FALSE)</f>
        <v>Gobiernos Autonomos Municipales</v>
      </c>
      <c r="W473" s="426"/>
    </row>
    <row r="474" spans="1:23" customFormat="1" ht="27" hidden="1" customHeight="1">
      <c r="A474" s="323">
        <v>1409</v>
      </c>
      <c r="B474" s="427">
        <f>+A474</f>
        <v>1409</v>
      </c>
      <c r="C474" s="318" t="str">
        <f>+VLOOKUP(A474,bd_lista!$A$3:$C$593,3,FALSE)</f>
        <v>Gobierno Autónomo Municipal de Pazña</v>
      </c>
      <c r="D474" s="429" t="str">
        <f>+C474</f>
        <v>Gobierno Autónomo Municipal de Pazña</v>
      </c>
      <c r="E474" s="346" t="s">
        <v>1418</v>
      </c>
      <c r="F474" s="314">
        <f ca="1">+IFERROR(INDEX('Hoja de Trabajo para listado'!$A$155:$Z$1048576,MATCH($A474,'Hoja de Trabajo para listado'!$A$155:$A$1048576,0),MATCH((CUADRO!F$5&amp;$E474),'Hoja de Trabajo para listado'!$A$151:$Z$151,0)),0)+IFERROR(INDEX('Hoja de Trabajo para listado'!$AB$155:$BA$1048576,MATCH($A474,'Hoja de Trabajo para listado'!$AB$155:$AB$1048576,0),MATCH((CUADRO!F$5&amp;$E474),'Hoja de Trabajo para listado'!$AB$151:$BA$151,0)),0)+IFERROR(INDEX('Hoja de Trabajo para listado'!$BC$155:$CB$1048576,MATCH($A474,'Hoja de Trabajo para listado'!$BC$155:$BC$1048576,0),MATCH((CUADRO!F$5&amp;$E474),'Hoja de Trabajo para listado'!$BC$151:$CB$151,0)),0)+IFERROR(INDEX('Hoja de Trabajo para listado'!$DE$153:$DG$274,MATCH($A474,'Hoja de Trabajo para listado'!$DE$153:$DE$1048576,0),MATCH((CUADRO!F$5&amp;$E474),'Hoja de Trabajo para listado'!$DE$151:$DG$151,0)),0)+IFERROR(INDEX('Hoja de Trabajo para listado'!$CD$155:$DC$1048576,MATCH($A474,'Hoja de Trabajo para listado'!$CD$155:$CD$1048576,0),MATCH((CUADRO!F$5&amp;$E474),'Hoja de Trabajo para listado'!$CD$151:$DC$151,0)),0)</f>
        <v>0</v>
      </c>
      <c r="G474" s="314">
        <f ca="1">+IFERROR(INDEX('Hoja de Trabajo para listado'!$A$155:$Z$1048576,MATCH($A474,'Hoja de Trabajo para listado'!$A$155:$A$1048576,0),MATCH((CUADRO!G$5&amp;$E474),'Hoja de Trabajo para listado'!$A$151:$Z$151,0)),0)+IFERROR(INDEX('Hoja de Trabajo para listado'!$AB$155:$BA$1048576,MATCH($A474,'Hoja de Trabajo para listado'!$AB$155:$AB$1048576,0),MATCH((CUADRO!G$5&amp;$E474),'Hoja de Trabajo para listado'!$AB$151:$BA$151,0)),0)+IFERROR(INDEX('Hoja de Trabajo para listado'!$BC$155:$CB$1048576,MATCH($A474,'Hoja de Trabajo para listado'!$BC$155:$BC$1048576,0),MATCH((CUADRO!G$5&amp;$E474),'Hoja de Trabajo para listado'!$BC$151:$CB$151,0)),0)+IFERROR(INDEX('Hoja de Trabajo para listado'!$DE$153:$DG$274,MATCH($A474,'Hoja de Trabajo para listado'!$DE$153:$DE$1048576,0),MATCH((CUADRO!G$5&amp;$E474),'Hoja de Trabajo para listado'!$DE$151:$DG$151,0)),0)+IFERROR(INDEX('Hoja de Trabajo para listado'!$CD$155:$DC$1048576,MATCH($A474,'Hoja de Trabajo para listado'!$CD$155:$CD$1048576,0),MATCH((CUADRO!G$5&amp;$E474),'Hoja de Trabajo para listado'!$CD$151:$DC$151,0)),0)</f>
        <v>0</v>
      </c>
      <c r="H474" s="314">
        <f ca="1">+IFERROR(INDEX('Hoja de Trabajo para listado'!$A$155:$Z$1048576,MATCH($A474,'Hoja de Trabajo para listado'!$A$155:$A$1048576,0),MATCH((CUADRO!H$5&amp;$E474),'Hoja de Trabajo para listado'!$A$151:$Z$151,0)),0)+IFERROR(INDEX('Hoja de Trabajo para listado'!$AB$155:$BA$1048576,MATCH($A474,'Hoja de Trabajo para listado'!$AB$155:$AB$1048576,0),MATCH((CUADRO!H$5&amp;$E474),'Hoja de Trabajo para listado'!$AB$151:$BA$151,0)),0)+IFERROR(INDEX('Hoja de Trabajo para listado'!$BC$155:$CB$1048576,MATCH($A474,'Hoja de Trabajo para listado'!$BC$155:$BC$1048576,0),MATCH((CUADRO!H$5&amp;$E474),'Hoja de Trabajo para listado'!$BC$151:$CB$151,0)),0)+IFERROR(INDEX('Hoja de Trabajo para listado'!$DE$153:$DG$274,MATCH($A474,'Hoja de Trabajo para listado'!$DE$153:$DE$1048576,0),MATCH((CUADRO!H$5&amp;$E474),'Hoja de Trabajo para listado'!$DE$151:$DG$151,0)),0)+IFERROR(INDEX('Hoja de Trabajo para listado'!$CD$155:$DC$1048576,MATCH($A474,'Hoja de Trabajo para listado'!$CD$155:$CD$1048576,0),MATCH((CUADRO!H$5&amp;$E474),'Hoja de Trabajo para listado'!$CD$151:$DC$151,0)),0)</f>
        <v>0</v>
      </c>
      <c r="I474" s="314">
        <f ca="1">+IFERROR(INDEX('Hoja de Trabajo para listado'!$A$155:$Z$1048576,MATCH($A474,'Hoja de Trabajo para listado'!$A$155:$A$1048576,0),MATCH((CUADRO!I$5&amp;$E474),'Hoja de Trabajo para listado'!$A$151:$Z$151,0)),0)+IFERROR(INDEX('Hoja de Trabajo para listado'!$AB$155:$BA$1048576,MATCH($A474,'Hoja de Trabajo para listado'!$AB$155:$AB$1048576,0),MATCH((CUADRO!I$5&amp;$E474),'Hoja de Trabajo para listado'!$AB$151:$BA$151,0)),0)+IFERROR(INDEX('Hoja de Trabajo para listado'!$BC$155:$CB$1048576,MATCH($A474,'Hoja de Trabajo para listado'!$BC$155:$BC$1048576,0),MATCH((CUADRO!I$5&amp;$E474),'Hoja de Trabajo para listado'!$BC$151:$CB$151,0)),0)+IFERROR(INDEX('Hoja de Trabajo para listado'!$DE$153:$DG$274,MATCH($A474,'Hoja de Trabajo para listado'!$DE$153:$DE$1048576,0),MATCH((CUADRO!I$5&amp;$E474),'Hoja de Trabajo para listado'!$DE$151:$DG$151,0)),0)+IFERROR(INDEX('Hoja de Trabajo para listado'!$CD$155:$DC$1048576,MATCH($A474,'Hoja de Trabajo para listado'!$CD$155:$CD$1048576,0),MATCH((CUADRO!I$5&amp;$E474),'Hoja de Trabajo para listado'!$CD$151:$DC$151,0)),0)</f>
        <v>0</v>
      </c>
      <c r="J474" s="314">
        <f ca="1">+IFERROR(INDEX('Hoja de Trabajo para listado'!$A$155:$Z$1048576,MATCH($A474,'Hoja de Trabajo para listado'!$A$155:$A$1048576,0),MATCH((CUADRO!J$5&amp;$E474),'Hoja de Trabajo para listado'!$A$151:$Z$151,0)),0)+IFERROR(INDEX('Hoja de Trabajo para listado'!$AB$155:$BA$1048576,MATCH($A474,'Hoja de Trabajo para listado'!$AB$155:$AB$1048576,0),MATCH((CUADRO!J$5&amp;$E474),'Hoja de Trabajo para listado'!$AB$151:$BA$151,0)),0)+IFERROR(INDEX('Hoja de Trabajo para listado'!$BC$155:$CB$1048576,MATCH($A474,'Hoja de Trabajo para listado'!$BC$155:$BC$1048576,0),MATCH((CUADRO!J$5&amp;$E474),'Hoja de Trabajo para listado'!$BC$151:$CB$151,0)),0)+IFERROR(INDEX('Hoja de Trabajo para listado'!$DE$153:$DG$274,MATCH($A474,'Hoja de Trabajo para listado'!$DE$153:$DE$1048576,0),MATCH((CUADRO!J$5&amp;$E474),'Hoja de Trabajo para listado'!$DE$151:$DG$151,0)),0)+IFERROR(INDEX('Hoja de Trabajo para listado'!$CD$155:$DC$1048576,MATCH($A474,'Hoja de Trabajo para listado'!$CD$155:$CD$1048576,0),MATCH((CUADRO!J$5&amp;$E474),'Hoja de Trabajo para listado'!$CD$151:$DC$151,0)),0)</f>
        <v>0</v>
      </c>
      <c r="K474" s="314">
        <f ca="1">+IFERROR(INDEX('Hoja de Trabajo para listado'!$A$155:$Z$1048576,MATCH($A474,'Hoja de Trabajo para listado'!$A$155:$A$1048576,0),MATCH((CUADRO!K$5&amp;$E474),'Hoja de Trabajo para listado'!$A$151:$Z$151,0)),0)+IFERROR(INDEX('Hoja de Trabajo para listado'!$AB$155:$BA$1048576,MATCH($A474,'Hoja de Trabajo para listado'!$AB$155:$AB$1048576,0),MATCH((CUADRO!K$5&amp;$E474),'Hoja de Trabajo para listado'!$AB$151:$BA$151,0)),0)+IFERROR(INDEX('Hoja de Trabajo para listado'!$BC$155:$CB$1048576,MATCH($A474,'Hoja de Trabajo para listado'!$BC$155:$BC$1048576,0),MATCH((CUADRO!K$5&amp;$E474),'Hoja de Trabajo para listado'!$BC$151:$CB$151,0)),0)+IFERROR(INDEX('Hoja de Trabajo para listado'!$DE$153:$DG$274,MATCH($A474,'Hoja de Trabajo para listado'!$DE$153:$DE$1048576,0),MATCH((CUADRO!K$5&amp;$E474),'Hoja de Trabajo para listado'!$DE$151:$DG$151,0)),0)+IFERROR(INDEX('Hoja de Trabajo para listado'!$CD$155:$DC$1048576,MATCH($A474,'Hoja de Trabajo para listado'!$CD$155:$CD$1048576,0),MATCH((CUADRO!K$5&amp;$E474),'Hoja de Trabajo para listado'!$CD$151:$DC$151,0)),0)</f>
        <v>0</v>
      </c>
      <c r="L474" s="314">
        <f ca="1">+IFERROR(INDEX('Hoja de Trabajo para listado'!$A$155:$Z$1048576,MATCH($A474,'Hoja de Trabajo para listado'!$A$155:$A$1048576,0),MATCH((CUADRO!L$5&amp;$E474),'Hoja de Trabajo para listado'!$A$151:$Z$151,0)),0)+IFERROR(INDEX('Hoja de Trabajo para listado'!$AB$155:$BA$1048576,MATCH($A474,'Hoja de Trabajo para listado'!$AB$155:$AB$1048576,0),MATCH((CUADRO!L$5&amp;$E474),'Hoja de Trabajo para listado'!$AB$151:$BA$151,0)),0)+IFERROR(INDEX('Hoja de Trabajo para listado'!$BC$155:$CB$1048576,MATCH($A474,'Hoja de Trabajo para listado'!$BC$155:$BC$1048576,0),MATCH((CUADRO!L$5&amp;$E474),'Hoja de Trabajo para listado'!$BC$151:$CB$151,0)),0)+IFERROR(INDEX('Hoja de Trabajo para listado'!$DE$153:$DG$274,MATCH($A474,'Hoja de Trabajo para listado'!$DE$153:$DE$1048576,0),MATCH((CUADRO!L$5&amp;$E474),'Hoja de Trabajo para listado'!$DE$151:$DG$151,0)),0)+IFERROR(INDEX('Hoja de Trabajo para listado'!$CD$155:$DC$1048576,MATCH($A474,'Hoja de Trabajo para listado'!$CD$155:$CD$1048576,0),MATCH((CUADRO!L$5&amp;$E474),'Hoja de Trabajo para listado'!$CD$151:$DC$151,0)),0)</f>
        <v>0</v>
      </c>
      <c r="M474" s="314">
        <f ca="1">+IFERROR(INDEX('Hoja de Trabajo para listado'!$A$155:$Z$1048576,MATCH($A474,'Hoja de Trabajo para listado'!$A$155:$A$1048576,0),MATCH((CUADRO!M$5&amp;$E474),'Hoja de Trabajo para listado'!$A$151:$Z$151,0)),0)+IFERROR(INDEX('Hoja de Trabajo para listado'!$AB$155:$BA$1048576,MATCH($A474,'Hoja de Trabajo para listado'!$AB$155:$AB$1048576,0),MATCH((CUADRO!M$5&amp;$E474),'Hoja de Trabajo para listado'!$AB$151:$BA$151,0)),0)+IFERROR(INDEX('Hoja de Trabajo para listado'!$BC$155:$CB$1048576,MATCH($A474,'Hoja de Trabajo para listado'!$BC$155:$BC$1048576,0),MATCH((CUADRO!M$5&amp;$E474),'Hoja de Trabajo para listado'!$BC$151:$CB$151,0)),0)+IFERROR(INDEX('Hoja de Trabajo para listado'!$DE$153:$DG$274,MATCH($A474,'Hoja de Trabajo para listado'!$DE$153:$DE$1048576,0),MATCH((CUADRO!M$5&amp;$E474),'Hoja de Trabajo para listado'!$DE$151:$DG$151,0)),0)+IFERROR(INDEX('Hoja de Trabajo para listado'!$CD$155:$DC$1048576,MATCH($A474,'Hoja de Trabajo para listado'!$CD$155:$CD$1048576,0),MATCH((CUADRO!M$5&amp;$E474),'Hoja de Trabajo para listado'!$CD$151:$DC$151,0)),0)</f>
        <v>0</v>
      </c>
      <c r="N474" s="314">
        <f ca="1">+IFERROR(INDEX('Hoja de Trabajo para listado'!$A$155:$Z$1048576,MATCH($A474,'Hoja de Trabajo para listado'!$A$155:$A$1048576,0),MATCH((CUADRO!N$5&amp;$E474),'Hoja de Trabajo para listado'!$A$151:$Z$151,0)),0)+IFERROR(INDEX('Hoja de Trabajo para listado'!$AB$155:$BA$1048576,MATCH($A474,'Hoja de Trabajo para listado'!$AB$155:$AB$1048576,0),MATCH((CUADRO!N$5&amp;$E474),'Hoja de Trabajo para listado'!$AB$151:$BA$151,0)),0)+IFERROR(INDEX('Hoja de Trabajo para listado'!$BC$155:$CB$1048576,MATCH($A474,'Hoja de Trabajo para listado'!$BC$155:$BC$1048576,0),MATCH((CUADRO!N$5&amp;$E474),'Hoja de Trabajo para listado'!$BC$151:$CB$151,0)),0)+IFERROR(INDEX('Hoja de Trabajo para listado'!$DE$153:$DG$274,MATCH($A474,'Hoja de Trabajo para listado'!$DE$153:$DE$1048576,0),MATCH((CUADRO!N$5&amp;$E474),'Hoja de Trabajo para listado'!$DE$151:$DG$151,0)),0)+IFERROR(INDEX('Hoja de Trabajo para listado'!$CD$155:$DC$1048576,MATCH($A474,'Hoja de Trabajo para listado'!$CD$155:$CD$1048576,0),MATCH((CUADRO!N$5&amp;$E474),'Hoja de Trabajo para listado'!$CD$151:$DC$151,0)),0)</f>
        <v>0</v>
      </c>
      <c r="O474" s="314">
        <f ca="1">+IFERROR(INDEX('Hoja de Trabajo para listado'!$A$155:$Z$1048576,MATCH($A474,'Hoja de Trabajo para listado'!$A$155:$A$1048576,0),MATCH((CUADRO!O$5&amp;$E474),'Hoja de Trabajo para listado'!$A$151:$Z$151,0)),0)+IFERROR(INDEX('Hoja de Trabajo para listado'!$AB$155:$BA$1048576,MATCH($A474,'Hoja de Trabajo para listado'!$AB$155:$AB$1048576,0),MATCH((CUADRO!O$5&amp;$E474),'Hoja de Trabajo para listado'!$AB$151:$BA$151,0)),0)+IFERROR(INDEX('Hoja de Trabajo para listado'!$BC$155:$CB$1048576,MATCH($A474,'Hoja de Trabajo para listado'!$BC$155:$BC$1048576,0),MATCH((CUADRO!O$5&amp;$E474),'Hoja de Trabajo para listado'!$BC$151:$CB$151,0)),0)+IFERROR(INDEX('Hoja de Trabajo para listado'!$DE$153:$DG$274,MATCH($A474,'Hoja de Trabajo para listado'!$DE$153:$DE$1048576,0),MATCH((CUADRO!O$5&amp;$E474),'Hoja de Trabajo para listado'!$DE$151:$DG$151,0)),0)+IFERROR(INDEX('Hoja de Trabajo para listado'!$CD$155:$DC$1048576,MATCH($A474,'Hoja de Trabajo para listado'!$CD$155:$CD$1048576,0),MATCH((CUADRO!O$5&amp;$E474),'Hoja de Trabajo para listado'!$CD$151:$DC$151,0)),0)</f>
        <v>0</v>
      </c>
      <c r="P474" s="314">
        <f ca="1">+IFERROR(INDEX('Hoja de Trabajo para listado'!$A$155:$Z$1048576,MATCH($A474,'Hoja de Trabajo para listado'!$A$155:$A$1048576,0),MATCH((CUADRO!P$5&amp;$E474),'Hoja de Trabajo para listado'!$A$151:$Z$151,0)),0)+IFERROR(INDEX('Hoja de Trabajo para listado'!$AB$155:$BA$1048576,MATCH($A474,'Hoja de Trabajo para listado'!$AB$155:$AB$1048576,0),MATCH((CUADRO!P$5&amp;$E474),'Hoja de Trabajo para listado'!$AB$151:$BA$151,0)),0)+IFERROR(INDEX('Hoja de Trabajo para listado'!$BC$155:$CB$1048576,MATCH($A474,'Hoja de Trabajo para listado'!$BC$155:$BC$1048576,0),MATCH((CUADRO!P$5&amp;$E474),'Hoja de Trabajo para listado'!$BC$151:$CB$151,0)),0)+IFERROR(INDEX('Hoja de Trabajo para listado'!$DE$153:$DG$274,MATCH($A474,'Hoja de Trabajo para listado'!$DE$153:$DE$1048576,0),MATCH((CUADRO!P$5&amp;$E474),'Hoja de Trabajo para listado'!$DE$151:$DG$151,0)),0)+IFERROR(INDEX('Hoja de Trabajo para listado'!$CD$155:$DC$1048576,MATCH($A474,'Hoja de Trabajo para listado'!$CD$155:$CD$1048576,0),MATCH((CUADRO!P$5&amp;$E474),'Hoja de Trabajo para listado'!$CD$151:$DC$151,0)),0)</f>
        <v>0</v>
      </c>
      <c r="Q474" s="314">
        <f ca="1">+IFERROR(INDEX('Hoja de Trabajo para listado'!$A$155:$Z$1048576,MATCH($A474,'Hoja de Trabajo para listado'!$A$155:$A$1048576,0),MATCH((CUADRO!Q$5&amp;$E474),'Hoja de Trabajo para listado'!$A$151:$Z$151,0)),0)+IFERROR(INDEX('Hoja de Trabajo para listado'!$AB$155:$BA$1048576,MATCH($A474,'Hoja de Trabajo para listado'!$AB$155:$AB$1048576,0),MATCH((CUADRO!Q$5&amp;$E474),'Hoja de Trabajo para listado'!$AB$151:$BA$151,0)),0)+IFERROR(INDEX('Hoja de Trabajo para listado'!$BC$155:$CB$1048576,MATCH($A474,'Hoja de Trabajo para listado'!$BC$155:$BC$1048576,0),MATCH((CUADRO!Q$5&amp;$E474),'Hoja de Trabajo para listado'!$BC$151:$CB$151,0)),0)+IFERROR(INDEX('Hoja de Trabajo para listado'!$DE$153:$DG$274,MATCH($A474,'Hoja de Trabajo para listado'!$DE$153:$DE$1048576,0),MATCH((CUADRO!Q$5&amp;$E474),'Hoja de Trabajo para listado'!$DE$151:$DG$151,0)),0)+IFERROR(INDEX('Hoja de Trabajo para listado'!$CD$155:$DC$1048576,MATCH($A474,'Hoja de Trabajo para listado'!$CD$155:$CD$1048576,0),MATCH((CUADRO!Q$5&amp;$E474),'Hoja de Trabajo para listado'!$CD$151:$DC$151,0)),0)</f>
        <v>0</v>
      </c>
      <c r="R474" s="314">
        <f t="shared" ca="1" si="14"/>
        <v>0</v>
      </c>
      <c r="S474" s="322"/>
      <c r="T474" s="314">
        <f ca="1">+T475</f>
        <v>0</v>
      </c>
      <c r="U474" s="313">
        <f t="shared" si="15"/>
        <v>1</v>
      </c>
      <c r="V474" s="319" t="str">
        <f>+VLOOKUP(A474,bd_lista!$A$3:$E$593,5,FALSE)</f>
        <v>Gobiernos Autonomos Municipales</v>
      </c>
      <c r="W474" s="425" t="str">
        <f>+V474</f>
        <v>Gobiernos Autonomos Municipales</v>
      </c>
    </row>
    <row r="475" spans="1:23" customFormat="1" ht="27" hidden="1" customHeight="1">
      <c r="A475" s="323">
        <v>1409</v>
      </c>
      <c r="B475" s="428"/>
      <c r="C475" s="318" t="str">
        <f>+VLOOKUP(A475,bd_lista!$A$3:$C$593,3,FALSE)</f>
        <v>Gobierno Autónomo Municipal de Pazña</v>
      </c>
      <c r="D475" s="430"/>
      <c r="E475" s="347" t="s">
        <v>1419</v>
      </c>
      <c r="F475" s="314">
        <f ca="1">+IFERROR(INDEX('Hoja de Trabajo para listado'!$A$155:$Z$1048576,MATCH($A475,'Hoja de Trabajo para listado'!$A$155:$A$1048576,0),MATCH((CUADRO!F$5&amp;$E475),'Hoja de Trabajo para listado'!$A$151:$Z$151,0)),0)+IFERROR(INDEX('Hoja de Trabajo para listado'!$AB$155:$BA$1048576,MATCH($A475,'Hoja de Trabajo para listado'!$AB$155:$AB$1048576,0),MATCH((CUADRO!F$5&amp;$E475),'Hoja de Trabajo para listado'!$AB$151:$BA$151,0)),0)+IFERROR(INDEX('Hoja de Trabajo para listado'!$BC$155:$CB$1048576,MATCH($A475,'Hoja de Trabajo para listado'!$BC$155:$BC$1048576,0),MATCH((CUADRO!F$5&amp;$E475),'Hoja de Trabajo para listado'!$BC$151:$CB$151,0)),0)+IFERROR(INDEX('Hoja de Trabajo para listado'!$DE$153:$DG$274,MATCH($A475,'Hoja de Trabajo para listado'!$DE$153:$DE$1048576,0),MATCH((CUADRO!F$5&amp;$E475),'Hoja de Trabajo para listado'!$DE$151:$DG$151,0)),0)+IFERROR(INDEX('Hoja de Trabajo para listado'!$CD$155:$DC$1048576,MATCH($A475,'Hoja de Trabajo para listado'!$CD$155:$CD$1048576,0),MATCH((CUADRO!F$5&amp;$E475),'Hoja de Trabajo para listado'!$CD$151:$DC$151,0)),0)</f>
        <v>0</v>
      </c>
      <c r="G475" s="314">
        <f ca="1">+IFERROR(INDEX('Hoja de Trabajo para listado'!$A$155:$Z$1048576,MATCH($A475,'Hoja de Trabajo para listado'!$A$155:$A$1048576,0),MATCH((CUADRO!G$5&amp;$E475),'Hoja de Trabajo para listado'!$A$151:$Z$151,0)),0)+IFERROR(INDEX('Hoja de Trabajo para listado'!$AB$155:$BA$1048576,MATCH($A475,'Hoja de Trabajo para listado'!$AB$155:$AB$1048576,0),MATCH((CUADRO!G$5&amp;$E475),'Hoja de Trabajo para listado'!$AB$151:$BA$151,0)),0)+IFERROR(INDEX('Hoja de Trabajo para listado'!$BC$155:$CB$1048576,MATCH($A475,'Hoja de Trabajo para listado'!$BC$155:$BC$1048576,0),MATCH((CUADRO!G$5&amp;$E475),'Hoja de Trabajo para listado'!$BC$151:$CB$151,0)),0)+IFERROR(INDEX('Hoja de Trabajo para listado'!$DE$153:$DG$274,MATCH($A475,'Hoja de Trabajo para listado'!$DE$153:$DE$1048576,0),MATCH((CUADRO!G$5&amp;$E475),'Hoja de Trabajo para listado'!$DE$151:$DG$151,0)),0)+IFERROR(INDEX('Hoja de Trabajo para listado'!$CD$155:$DC$1048576,MATCH($A475,'Hoja de Trabajo para listado'!$CD$155:$CD$1048576,0),MATCH((CUADRO!G$5&amp;$E475),'Hoja de Trabajo para listado'!$CD$151:$DC$151,0)),0)</f>
        <v>0</v>
      </c>
      <c r="H475" s="314">
        <f ca="1">+IFERROR(INDEX('Hoja de Trabajo para listado'!$A$155:$Z$1048576,MATCH($A475,'Hoja de Trabajo para listado'!$A$155:$A$1048576,0),MATCH((CUADRO!H$5&amp;$E475),'Hoja de Trabajo para listado'!$A$151:$Z$151,0)),0)+IFERROR(INDEX('Hoja de Trabajo para listado'!$AB$155:$BA$1048576,MATCH($A475,'Hoja de Trabajo para listado'!$AB$155:$AB$1048576,0),MATCH((CUADRO!H$5&amp;$E475),'Hoja de Trabajo para listado'!$AB$151:$BA$151,0)),0)+IFERROR(INDEX('Hoja de Trabajo para listado'!$BC$155:$CB$1048576,MATCH($A475,'Hoja de Trabajo para listado'!$BC$155:$BC$1048576,0),MATCH((CUADRO!H$5&amp;$E475),'Hoja de Trabajo para listado'!$BC$151:$CB$151,0)),0)+IFERROR(INDEX('Hoja de Trabajo para listado'!$DE$153:$DG$274,MATCH($A475,'Hoja de Trabajo para listado'!$DE$153:$DE$1048576,0),MATCH((CUADRO!H$5&amp;$E475),'Hoja de Trabajo para listado'!$DE$151:$DG$151,0)),0)+IFERROR(INDEX('Hoja de Trabajo para listado'!$CD$155:$DC$1048576,MATCH($A475,'Hoja de Trabajo para listado'!$CD$155:$CD$1048576,0),MATCH((CUADRO!H$5&amp;$E475),'Hoja de Trabajo para listado'!$CD$151:$DC$151,0)),0)</f>
        <v>0</v>
      </c>
      <c r="I475" s="314">
        <f ca="1">+IFERROR(INDEX('Hoja de Trabajo para listado'!$A$155:$Z$1048576,MATCH($A475,'Hoja de Trabajo para listado'!$A$155:$A$1048576,0),MATCH((CUADRO!I$5&amp;$E475),'Hoja de Trabajo para listado'!$A$151:$Z$151,0)),0)+IFERROR(INDEX('Hoja de Trabajo para listado'!$AB$155:$BA$1048576,MATCH($A475,'Hoja de Trabajo para listado'!$AB$155:$AB$1048576,0),MATCH((CUADRO!I$5&amp;$E475),'Hoja de Trabajo para listado'!$AB$151:$BA$151,0)),0)+IFERROR(INDEX('Hoja de Trabajo para listado'!$BC$155:$CB$1048576,MATCH($A475,'Hoja de Trabajo para listado'!$BC$155:$BC$1048576,0),MATCH((CUADRO!I$5&amp;$E475),'Hoja de Trabajo para listado'!$BC$151:$CB$151,0)),0)+IFERROR(INDEX('Hoja de Trabajo para listado'!$DE$153:$DG$274,MATCH($A475,'Hoja de Trabajo para listado'!$DE$153:$DE$1048576,0),MATCH((CUADRO!I$5&amp;$E475),'Hoja de Trabajo para listado'!$DE$151:$DG$151,0)),0)+IFERROR(INDEX('Hoja de Trabajo para listado'!$CD$155:$DC$1048576,MATCH($A475,'Hoja de Trabajo para listado'!$CD$155:$CD$1048576,0),MATCH((CUADRO!I$5&amp;$E475),'Hoja de Trabajo para listado'!$CD$151:$DC$151,0)),0)</f>
        <v>0</v>
      </c>
      <c r="J475" s="314">
        <f ca="1">+IFERROR(INDEX('Hoja de Trabajo para listado'!$A$155:$Z$1048576,MATCH($A475,'Hoja de Trabajo para listado'!$A$155:$A$1048576,0),MATCH((CUADRO!J$5&amp;$E475),'Hoja de Trabajo para listado'!$A$151:$Z$151,0)),0)+IFERROR(INDEX('Hoja de Trabajo para listado'!$AB$155:$BA$1048576,MATCH($A475,'Hoja de Trabajo para listado'!$AB$155:$AB$1048576,0),MATCH((CUADRO!J$5&amp;$E475),'Hoja de Trabajo para listado'!$AB$151:$BA$151,0)),0)+IFERROR(INDEX('Hoja de Trabajo para listado'!$BC$155:$CB$1048576,MATCH($A475,'Hoja de Trabajo para listado'!$BC$155:$BC$1048576,0),MATCH((CUADRO!J$5&amp;$E475),'Hoja de Trabajo para listado'!$BC$151:$CB$151,0)),0)+IFERROR(INDEX('Hoja de Trabajo para listado'!$DE$153:$DG$274,MATCH($A475,'Hoja de Trabajo para listado'!$DE$153:$DE$1048576,0),MATCH((CUADRO!J$5&amp;$E475),'Hoja de Trabajo para listado'!$DE$151:$DG$151,0)),0)+IFERROR(INDEX('Hoja de Trabajo para listado'!$CD$155:$DC$1048576,MATCH($A475,'Hoja de Trabajo para listado'!$CD$155:$CD$1048576,0),MATCH((CUADRO!J$5&amp;$E475),'Hoja de Trabajo para listado'!$CD$151:$DC$151,0)),0)</f>
        <v>0</v>
      </c>
      <c r="K475" s="314">
        <f ca="1">+IFERROR(INDEX('Hoja de Trabajo para listado'!$A$155:$Z$1048576,MATCH($A475,'Hoja de Trabajo para listado'!$A$155:$A$1048576,0),MATCH((CUADRO!K$5&amp;$E475),'Hoja de Trabajo para listado'!$A$151:$Z$151,0)),0)+IFERROR(INDEX('Hoja de Trabajo para listado'!$AB$155:$BA$1048576,MATCH($A475,'Hoja de Trabajo para listado'!$AB$155:$AB$1048576,0),MATCH((CUADRO!K$5&amp;$E475),'Hoja de Trabajo para listado'!$AB$151:$BA$151,0)),0)+IFERROR(INDEX('Hoja de Trabajo para listado'!$BC$155:$CB$1048576,MATCH($A475,'Hoja de Trabajo para listado'!$BC$155:$BC$1048576,0),MATCH((CUADRO!K$5&amp;$E475),'Hoja de Trabajo para listado'!$BC$151:$CB$151,0)),0)+IFERROR(INDEX('Hoja de Trabajo para listado'!$DE$153:$DG$274,MATCH($A475,'Hoja de Trabajo para listado'!$DE$153:$DE$1048576,0),MATCH((CUADRO!K$5&amp;$E475),'Hoja de Trabajo para listado'!$DE$151:$DG$151,0)),0)+IFERROR(INDEX('Hoja de Trabajo para listado'!$CD$155:$DC$1048576,MATCH($A475,'Hoja de Trabajo para listado'!$CD$155:$CD$1048576,0),MATCH((CUADRO!K$5&amp;$E475),'Hoja de Trabajo para listado'!$CD$151:$DC$151,0)),0)</f>
        <v>0</v>
      </c>
      <c r="L475" s="314">
        <f ca="1">+IFERROR(INDEX('Hoja de Trabajo para listado'!$A$155:$Z$1048576,MATCH($A475,'Hoja de Trabajo para listado'!$A$155:$A$1048576,0),MATCH((CUADRO!L$5&amp;$E475),'Hoja de Trabajo para listado'!$A$151:$Z$151,0)),0)+IFERROR(INDEX('Hoja de Trabajo para listado'!$AB$155:$BA$1048576,MATCH($A475,'Hoja de Trabajo para listado'!$AB$155:$AB$1048576,0),MATCH((CUADRO!L$5&amp;$E475),'Hoja de Trabajo para listado'!$AB$151:$BA$151,0)),0)+IFERROR(INDEX('Hoja de Trabajo para listado'!$BC$155:$CB$1048576,MATCH($A475,'Hoja de Trabajo para listado'!$BC$155:$BC$1048576,0),MATCH((CUADRO!L$5&amp;$E475),'Hoja de Trabajo para listado'!$BC$151:$CB$151,0)),0)+IFERROR(INDEX('Hoja de Trabajo para listado'!$DE$153:$DG$274,MATCH($A475,'Hoja de Trabajo para listado'!$DE$153:$DE$1048576,0),MATCH((CUADRO!L$5&amp;$E475),'Hoja de Trabajo para listado'!$DE$151:$DG$151,0)),0)+IFERROR(INDEX('Hoja de Trabajo para listado'!$CD$155:$DC$1048576,MATCH($A475,'Hoja de Trabajo para listado'!$CD$155:$CD$1048576,0),MATCH((CUADRO!L$5&amp;$E475),'Hoja de Trabajo para listado'!$CD$151:$DC$151,0)),0)</f>
        <v>0</v>
      </c>
      <c r="M475" s="314">
        <f ca="1">+IFERROR(INDEX('Hoja de Trabajo para listado'!$A$155:$Z$1048576,MATCH($A475,'Hoja de Trabajo para listado'!$A$155:$A$1048576,0),MATCH((CUADRO!M$5&amp;$E475),'Hoja de Trabajo para listado'!$A$151:$Z$151,0)),0)+IFERROR(INDEX('Hoja de Trabajo para listado'!$AB$155:$BA$1048576,MATCH($A475,'Hoja de Trabajo para listado'!$AB$155:$AB$1048576,0),MATCH((CUADRO!M$5&amp;$E475),'Hoja de Trabajo para listado'!$AB$151:$BA$151,0)),0)+IFERROR(INDEX('Hoja de Trabajo para listado'!$BC$155:$CB$1048576,MATCH($A475,'Hoja de Trabajo para listado'!$BC$155:$BC$1048576,0),MATCH((CUADRO!M$5&amp;$E475),'Hoja de Trabajo para listado'!$BC$151:$CB$151,0)),0)+IFERROR(INDEX('Hoja de Trabajo para listado'!$DE$153:$DG$274,MATCH($A475,'Hoja de Trabajo para listado'!$DE$153:$DE$1048576,0),MATCH((CUADRO!M$5&amp;$E475),'Hoja de Trabajo para listado'!$DE$151:$DG$151,0)),0)+IFERROR(INDEX('Hoja de Trabajo para listado'!$CD$155:$DC$1048576,MATCH($A475,'Hoja de Trabajo para listado'!$CD$155:$CD$1048576,0),MATCH((CUADRO!M$5&amp;$E475),'Hoja de Trabajo para listado'!$CD$151:$DC$151,0)),0)</f>
        <v>0</v>
      </c>
      <c r="N475" s="314">
        <f ca="1">+IFERROR(INDEX('Hoja de Trabajo para listado'!$A$155:$Z$1048576,MATCH($A475,'Hoja de Trabajo para listado'!$A$155:$A$1048576,0),MATCH((CUADRO!N$5&amp;$E475),'Hoja de Trabajo para listado'!$A$151:$Z$151,0)),0)+IFERROR(INDEX('Hoja de Trabajo para listado'!$AB$155:$BA$1048576,MATCH($A475,'Hoja de Trabajo para listado'!$AB$155:$AB$1048576,0),MATCH((CUADRO!N$5&amp;$E475),'Hoja de Trabajo para listado'!$AB$151:$BA$151,0)),0)+IFERROR(INDEX('Hoja de Trabajo para listado'!$BC$155:$CB$1048576,MATCH($A475,'Hoja de Trabajo para listado'!$BC$155:$BC$1048576,0),MATCH((CUADRO!N$5&amp;$E475),'Hoja de Trabajo para listado'!$BC$151:$CB$151,0)),0)+IFERROR(INDEX('Hoja de Trabajo para listado'!$DE$153:$DG$274,MATCH($A475,'Hoja de Trabajo para listado'!$DE$153:$DE$1048576,0),MATCH((CUADRO!N$5&amp;$E475),'Hoja de Trabajo para listado'!$DE$151:$DG$151,0)),0)+IFERROR(INDEX('Hoja de Trabajo para listado'!$CD$155:$DC$1048576,MATCH($A475,'Hoja de Trabajo para listado'!$CD$155:$CD$1048576,0),MATCH((CUADRO!N$5&amp;$E475),'Hoja de Trabajo para listado'!$CD$151:$DC$151,0)),0)</f>
        <v>0</v>
      </c>
      <c r="O475" s="314">
        <f ca="1">+IFERROR(INDEX('Hoja de Trabajo para listado'!$A$155:$Z$1048576,MATCH($A475,'Hoja de Trabajo para listado'!$A$155:$A$1048576,0),MATCH((CUADRO!O$5&amp;$E475),'Hoja de Trabajo para listado'!$A$151:$Z$151,0)),0)+IFERROR(INDEX('Hoja de Trabajo para listado'!$AB$155:$BA$1048576,MATCH($A475,'Hoja de Trabajo para listado'!$AB$155:$AB$1048576,0),MATCH((CUADRO!O$5&amp;$E475),'Hoja de Trabajo para listado'!$AB$151:$BA$151,0)),0)+IFERROR(INDEX('Hoja de Trabajo para listado'!$BC$155:$CB$1048576,MATCH($A475,'Hoja de Trabajo para listado'!$BC$155:$BC$1048576,0),MATCH((CUADRO!O$5&amp;$E475),'Hoja de Trabajo para listado'!$BC$151:$CB$151,0)),0)+IFERROR(INDEX('Hoja de Trabajo para listado'!$DE$153:$DG$274,MATCH($A475,'Hoja de Trabajo para listado'!$DE$153:$DE$1048576,0),MATCH((CUADRO!O$5&amp;$E475),'Hoja de Trabajo para listado'!$DE$151:$DG$151,0)),0)+IFERROR(INDEX('Hoja de Trabajo para listado'!$CD$155:$DC$1048576,MATCH($A475,'Hoja de Trabajo para listado'!$CD$155:$CD$1048576,0),MATCH((CUADRO!O$5&amp;$E475),'Hoja de Trabajo para listado'!$CD$151:$DC$151,0)),0)</f>
        <v>0</v>
      </c>
      <c r="P475" s="314">
        <f ca="1">+IFERROR(INDEX('Hoja de Trabajo para listado'!$A$155:$Z$1048576,MATCH($A475,'Hoja de Trabajo para listado'!$A$155:$A$1048576,0),MATCH((CUADRO!P$5&amp;$E475),'Hoja de Trabajo para listado'!$A$151:$Z$151,0)),0)+IFERROR(INDEX('Hoja de Trabajo para listado'!$AB$155:$BA$1048576,MATCH($A475,'Hoja de Trabajo para listado'!$AB$155:$AB$1048576,0),MATCH((CUADRO!P$5&amp;$E475),'Hoja de Trabajo para listado'!$AB$151:$BA$151,0)),0)+IFERROR(INDEX('Hoja de Trabajo para listado'!$BC$155:$CB$1048576,MATCH($A475,'Hoja de Trabajo para listado'!$BC$155:$BC$1048576,0),MATCH((CUADRO!P$5&amp;$E475),'Hoja de Trabajo para listado'!$BC$151:$CB$151,0)),0)+IFERROR(INDEX('Hoja de Trabajo para listado'!$DE$153:$DG$274,MATCH($A475,'Hoja de Trabajo para listado'!$DE$153:$DE$1048576,0),MATCH((CUADRO!P$5&amp;$E475),'Hoja de Trabajo para listado'!$DE$151:$DG$151,0)),0)+IFERROR(INDEX('Hoja de Trabajo para listado'!$CD$155:$DC$1048576,MATCH($A475,'Hoja de Trabajo para listado'!$CD$155:$CD$1048576,0),MATCH((CUADRO!P$5&amp;$E475),'Hoja de Trabajo para listado'!$CD$151:$DC$151,0)),0)</f>
        <v>0</v>
      </c>
      <c r="Q475" s="314">
        <f ca="1">+IFERROR(INDEX('Hoja de Trabajo para listado'!$A$155:$Z$1048576,MATCH($A475,'Hoja de Trabajo para listado'!$A$155:$A$1048576,0),MATCH((CUADRO!Q$5&amp;$E475),'Hoja de Trabajo para listado'!$A$151:$Z$151,0)),0)+IFERROR(INDEX('Hoja de Trabajo para listado'!$AB$155:$BA$1048576,MATCH($A475,'Hoja de Trabajo para listado'!$AB$155:$AB$1048576,0),MATCH((CUADRO!Q$5&amp;$E475),'Hoja de Trabajo para listado'!$AB$151:$BA$151,0)),0)+IFERROR(INDEX('Hoja de Trabajo para listado'!$BC$155:$CB$1048576,MATCH($A475,'Hoja de Trabajo para listado'!$BC$155:$BC$1048576,0),MATCH((CUADRO!Q$5&amp;$E475),'Hoja de Trabajo para listado'!$BC$151:$CB$151,0)),0)+IFERROR(INDEX('Hoja de Trabajo para listado'!$DE$153:$DG$274,MATCH($A475,'Hoja de Trabajo para listado'!$DE$153:$DE$1048576,0),MATCH((CUADRO!Q$5&amp;$E475),'Hoja de Trabajo para listado'!$DE$151:$DG$151,0)),0)+IFERROR(INDEX('Hoja de Trabajo para listado'!$CD$155:$DC$1048576,MATCH($A475,'Hoja de Trabajo para listado'!$CD$155:$CD$1048576,0),MATCH((CUADRO!Q$5&amp;$E475),'Hoja de Trabajo para listado'!$CD$151:$DC$151,0)),0)</f>
        <v>0</v>
      </c>
      <c r="R475" s="314">
        <f t="shared" ca="1" si="14"/>
        <v>0</v>
      </c>
      <c r="S475" s="322">
        <f ca="1">+R474+R475</f>
        <v>0</v>
      </c>
      <c r="T475" s="314">
        <f ca="1">+S475</f>
        <v>0</v>
      </c>
      <c r="U475" s="313">
        <f t="shared" si="15"/>
        <v>2</v>
      </c>
      <c r="V475" s="319" t="str">
        <f>+VLOOKUP(A475,bd_lista!$A$3:$E$593,5,FALSE)</f>
        <v>Gobiernos Autonomos Municipales</v>
      </c>
      <c r="W475" s="426"/>
    </row>
    <row r="476" spans="1:23" customFormat="1" ht="15" hidden="1" customHeight="1">
      <c r="A476" s="323">
        <v>1410</v>
      </c>
      <c r="B476" s="427">
        <f>+A476</f>
        <v>1410</v>
      </c>
      <c r="C476" s="318" t="str">
        <f>+VLOOKUP(A476,bd_lista!$A$3:$C$593,3,FALSE)</f>
        <v>Gobierno Autónomo Municipal de Antequera</v>
      </c>
      <c r="D476" s="429" t="str">
        <f>+C476</f>
        <v>Gobierno Autónomo Municipal de Antequera</v>
      </c>
      <c r="E476" s="346" t="s">
        <v>1418</v>
      </c>
      <c r="F476" s="314">
        <f ca="1">+IFERROR(INDEX('Hoja de Trabajo para listado'!$A$155:$Z$1048576,MATCH($A476,'Hoja de Trabajo para listado'!$A$155:$A$1048576,0),MATCH((CUADRO!F$5&amp;$E476),'Hoja de Trabajo para listado'!$A$151:$Z$151,0)),0)+IFERROR(INDEX('Hoja de Trabajo para listado'!$AB$155:$BA$1048576,MATCH($A476,'Hoja de Trabajo para listado'!$AB$155:$AB$1048576,0),MATCH((CUADRO!F$5&amp;$E476),'Hoja de Trabajo para listado'!$AB$151:$BA$151,0)),0)+IFERROR(INDEX('Hoja de Trabajo para listado'!$BC$155:$CB$1048576,MATCH($A476,'Hoja de Trabajo para listado'!$BC$155:$BC$1048576,0),MATCH((CUADRO!F$5&amp;$E476),'Hoja de Trabajo para listado'!$BC$151:$CB$151,0)),0)+IFERROR(INDEX('Hoja de Trabajo para listado'!$DE$153:$DG$274,MATCH($A476,'Hoja de Trabajo para listado'!$DE$153:$DE$1048576,0),MATCH((CUADRO!F$5&amp;$E476),'Hoja de Trabajo para listado'!$DE$151:$DG$151,0)),0)+IFERROR(INDEX('Hoja de Trabajo para listado'!$CD$155:$DC$1048576,MATCH($A476,'Hoja de Trabajo para listado'!$CD$155:$CD$1048576,0),MATCH((CUADRO!F$5&amp;$E476),'Hoja de Trabajo para listado'!$CD$151:$DC$151,0)),0)</f>
        <v>0</v>
      </c>
      <c r="G476" s="314">
        <f ca="1">+IFERROR(INDEX('Hoja de Trabajo para listado'!$A$155:$Z$1048576,MATCH($A476,'Hoja de Trabajo para listado'!$A$155:$A$1048576,0),MATCH((CUADRO!G$5&amp;$E476),'Hoja de Trabajo para listado'!$A$151:$Z$151,0)),0)+IFERROR(INDEX('Hoja de Trabajo para listado'!$AB$155:$BA$1048576,MATCH($A476,'Hoja de Trabajo para listado'!$AB$155:$AB$1048576,0),MATCH((CUADRO!G$5&amp;$E476),'Hoja de Trabajo para listado'!$AB$151:$BA$151,0)),0)+IFERROR(INDEX('Hoja de Trabajo para listado'!$BC$155:$CB$1048576,MATCH($A476,'Hoja de Trabajo para listado'!$BC$155:$BC$1048576,0),MATCH((CUADRO!G$5&amp;$E476),'Hoja de Trabajo para listado'!$BC$151:$CB$151,0)),0)+IFERROR(INDEX('Hoja de Trabajo para listado'!$DE$153:$DG$274,MATCH($A476,'Hoja de Trabajo para listado'!$DE$153:$DE$1048576,0),MATCH((CUADRO!G$5&amp;$E476),'Hoja de Trabajo para listado'!$DE$151:$DG$151,0)),0)+IFERROR(INDEX('Hoja de Trabajo para listado'!$CD$155:$DC$1048576,MATCH($A476,'Hoja de Trabajo para listado'!$CD$155:$CD$1048576,0),MATCH((CUADRO!G$5&amp;$E476),'Hoja de Trabajo para listado'!$CD$151:$DC$151,0)),0)</f>
        <v>0</v>
      </c>
      <c r="H476" s="314">
        <f ca="1">+IFERROR(INDEX('Hoja de Trabajo para listado'!$A$155:$Z$1048576,MATCH($A476,'Hoja de Trabajo para listado'!$A$155:$A$1048576,0),MATCH((CUADRO!H$5&amp;$E476),'Hoja de Trabajo para listado'!$A$151:$Z$151,0)),0)+IFERROR(INDEX('Hoja de Trabajo para listado'!$AB$155:$BA$1048576,MATCH($A476,'Hoja de Trabajo para listado'!$AB$155:$AB$1048576,0),MATCH((CUADRO!H$5&amp;$E476),'Hoja de Trabajo para listado'!$AB$151:$BA$151,0)),0)+IFERROR(INDEX('Hoja de Trabajo para listado'!$BC$155:$CB$1048576,MATCH($A476,'Hoja de Trabajo para listado'!$BC$155:$BC$1048576,0),MATCH((CUADRO!H$5&amp;$E476),'Hoja de Trabajo para listado'!$BC$151:$CB$151,0)),0)+IFERROR(INDEX('Hoja de Trabajo para listado'!$DE$153:$DG$274,MATCH($A476,'Hoja de Trabajo para listado'!$DE$153:$DE$1048576,0),MATCH((CUADRO!H$5&amp;$E476),'Hoja de Trabajo para listado'!$DE$151:$DG$151,0)),0)+IFERROR(INDEX('Hoja de Trabajo para listado'!$CD$155:$DC$1048576,MATCH($A476,'Hoja de Trabajo para listado'!$CD$155:$CD$1048576,0),MATCH((CUADRO!H$5&amp;$E476),'Hoja de Trabajo para listado'!$CD$151:$DC$151,0)),0)</f>
        <v>0</v>
      </c>
      <c r="I476" s="314">
        <f ca="1">+IFERROR(INDEX('Hoja de Trabajo para listado'!$A$155:$Z$1048576,MATCH($A476,'Hoja de Trabajo para listado'!$A$155:$A$1048576,0),MATCH((CUADRO!I$5&amp;$E476),'Hoja de Trabajo para listado'!$A$151:$Z$151,0)),0)+IFERROR(INDEX('Hoja de Trabajo para listado'!$AB$155:$BA$1048576,MATCH($A476,'Hoja de Trabajo para listado'!$AB$155:$AB$1048576,0),MATCH((CUADRO!I$5&amp;$E476),'Hoja de Trabajo para listado'!$AB$151:$BA$151,0)),0)+IFERROR(INDEX('Hoja de Trabajo para listado'!$BC$155:$CB$1048576,MATCH($A476,'Hoja de Trabajo para listado'!$BC$155:$BC$1048576,0),MATCH((CUADRO!I$5&amp;$E476),'Hoja de Trabajo para listado'!$BC$151:$CB$151,0)),0)+IFERROR(INDEX('Hoja de Trabajo para listado'!$DE$153:$DG$274,MATCH($A476,'Hoja de Trabajo para listado'!$DE$153:$DE$1048576,0),MATCH((CUADRO!I$5&amp;$E476),'Hoja de Trabajo para listado'!$DE$151:$DG$151,0)),0)+IFERROR(INDEX('Hoja de Trabajo para listado'!$CD$155:$DC$1048576,MATCH($A476,'Hoja de Trabajo para listado'!$CD$155:$CD$1048576,0),MATCH((CUADRO!I$5&amp;$E476),'Hoja de Trabajo para listado'!$CD$151:$DC$151,0)),0)</f>
        <v>0</v>
      </c>
      <c r="J476" s="314">
        <f ca="1">+IFERROR(INDEX('Hoja de Trabajo para listado'!$A$155:$Z$1048576,MATCH($A476,'Hoja de Trabajo para listado'!$A$155:$A$1048576,0),MATCH((CUADRO!J$5&amp;$E476),'Hoja de Trabajo para listado'!$A$151:$Z$151,0)),0)+IFERROR(INDEX('Hoja de Trabajo para listado'!$AB$155:$BA$1048576,MATCH($A476,'Hoja de Trabajo para listado'!$AB$155:$AB$1048576,0),MATCH((CUADRO!J$5&amp;$E476),'Hoja de Trabajo para listado'!$AB$151:$BA$151,0)),0)+IFERROR(INDEX('Hoja de Trabajo para listado'!$BC$155:$CB$1048576,MATCH($A476,'Hoja de Trabajo para listado'!$BC$155:$BC$1048576,0),MATCH((CUADRO!J$5&amp;$E476),'Hoja de Trabajo para listado'!$BC$151:$CB$151,0)),0)+IFERROR(INDEX('Hoja de Trabajo para listado'!$DE$153:$DG$274,MATCH($A476,'Hoja de Trabajo para listado'!$DE$153:$DE$1048576,0),MATCH((CUADRO!J$5&amp;$E476),'Hoja de Trabajo para listado'!$DE$151:$DG$151,0)),0)+IFERROR(INDEX('Hoja de Trabajo para listado'!$CD$155:$DC$1048576,MATCH($A476,'Hoja de Trabajo para listado'!$CD$155:$CD$1048576,0),MATCH((CUADRO!J$5&amp;$E476),'Hoja de Trabajo para listado'!$CD$151:$DC$151,0)),0)</f>
        <v>0</v>
      </c>
      <c r="K476" s="314">
        <f ca="1">+IFERROR(INDEX('Hoja de Trabajo para listado'!$A$155:$Z$1048576,MATCH($A476,'Hoja de Trabajo para listado'!$A$155:$A$1048576,0),MATCH((CUADRO!K$5&amp;$E476),'Hoja de Trabajo para listado'!$A$151:$Z$151,0)),0)+IFERROR(INDEX('Hoja de Trabajo para listado'!$AB$155:$BA$1048576,MATCH($A476,'Hoja de Trabajo para listado'!$AB$155:$AB$1048576,0),MATCH((CUADRO!K$5&amp;$E476),'Hoja de Trabajo para listado'!$AB$151:$BA$151,0)),0)+IFERROR(INDEX('Hoja de Trabajo para listado'!$BC$155:$CB$1048576,MATCH($A476,'Hoja de Trabajo para listado'!$BC$155:$BC$1048576,0),MATCH((CUADRO!K$5&amp;$E476),'Hoja de Trabajo para listado'!$BC$151:$CB$151,0)),0)+IFERROR(INDEX('Hoja de Trabajo para listado'!$DE$153:$DG$274,MATCH($A476,'Hoja de Trabajo para listado'!$DE$153:$DE$1048576,0),MATCH((CUADRO!K$5&amp;$E476),'Hoja de Trabajo para listado'!$DE$151:$DG$151,0)),0)+IFERROR(INDEX('Hoja de Trabajo para listado'!$CD$155:$DC$1048576,MATCH($A476,'Hoja de Trabajo para listado'!$CD$155:$CD$1048576,0),MATCH((CUADRO!K$5&amp;$E476),'Hoja de Trabajo para listado'!$CD$151:$DC$151,0)),0)</f>
        <v>0</v>
      </c>
      <c r="L476" s="314">
        <f ca="1">+IFERROR(INDEX('Hoja de Trabajo para listado'!$A$155:$Z$1048576,MATCH($A476,'Hoja de Trabajo para listado'!$A$155:$A$1048576,0),MATCH((CUADRO!L$5&amp;$E476),'Hoja de Trabajo para listado'!$A$151:$Z$151,0)),0)+IFERROR(INDEX('Hoja de Trabajo para listado'!$AB$155:$BA$1048576,MATCH($A476,'Hoja de Trabajo para listado'!$AB$155:$AB$1048576,0),MATCH((CUADRO!L$5&amp;$E476),'Hoja de Trabajo para listado'!$AB$151:$BA$151,0)),0)+IFERROR(INDEX('Hoja de Trabajo para listado'!$BC$155:$CB$1048576,MATCH($A476,'Hoja de Trabajo para listado'!$BC$155:$BC$1048576,0),MATCH((CUADRO!L$5&amp;$E476),'Hoja de Trabajo para listado'!$BC$151:$CB$151,0)),0)+IFERROR(INDEX('Hoja de Trabajo para listado'!$DE$153:$DG$274,MATCH($A476,'Hoja de Trabajo para listado'!$DE$153:$DE$1048576,0),MATCH((CUADRO!L$5&amp;$E476),'Hoja de Trabajo para listado'!$DE$151:$DG$151,0)),0)+IFERROR(INDEX('Hoja de Trabajo para listado'!$CD$155:$DC$1048576,MATCH($A476,'Hoja de Trabajo para listado'!$CD$155:$CD$1048576,0),MATCH((CUADRO!L$5&amp;$E476),'Hoja de Trabajo para listado'!$CD$151:$DC$151,0)),0)</f>
        <v>0</v>
      </c>
      <c r="M476" s="314">
        <f ca="1">+IFERROR(INDEX('Hoja de Trabajo para listado'!$A$155:$Z$1048576,MATCH($A476,'Hoja de Trabajo para listado'!$A$155:$A$1048576,0),MATCH((CUADRO!M$5&amp;$E476),'Hoja de Trabajo para listado'!$A$151:$Z$151,0)),0)+IFERROR(INDEX('Hoja de Trabajo para listado'!$AB$155:$BA$1048576,MATCH($A476,'Hoja de Trabajo para listado'!$AB$155:$AB$1048576,0),MATCH((CUADRO!M$5&amp;$E476),'Hoja de Trabajo para listado'!$AB$151:$BA$151,0)),0)+IFERROR(INDEX('Hoja de Trabajo para listado'!$BC$155:$CB$1048576,MATCH($A476,'Hoja de Trabajo para listado'!$BC$155:$BC$1048576,0),MATCH((CUADRO!M$5&amp;$E476),'Hoja de Trabajo para listado'!$BC$151:$CB$151,0)),0)+IFERROR(INDEX('Hoja de Trabajo para listado'!$DE$153:$DG$274,MATCH($A476,'Hoja de Trabajo para listado'!$DE$153:$DE$1048576,0),MATCH((CUADRO!M$5&amp;$E476),'Hoja de Trabajo para listado'!$DE$151:$DG$151,0)),0)+IFERROR(INDEX('Hoja de Trabajo para listado'!$CD$155:$DC$1048576,MATCH($A476,'Hoja de Trabajo para listado'!$CD$155:$CD$1048576,0),MATCH((CUADRO!M$5&amp;$E476),'Hoja de Trabajo para listado'!$CD$151:$DC$151,0)),0)</f>
        <v>0</v>
      </c>
      <c r="N476" s="314">
        <f ca="1">+IFERROR(INDEX('Hoja de Trabajo para listado'!$A$155:$Z$1048576,MATCH($A476,'Hoja de Trabajo para listado'!$A$155:$A$1048576,0),MATCH((CUADRO!N$5&amp;$E476),'Hoja de Trabajo para listado'!$A$151:$Z$151,0)),0)+IFERROR(INDEX('Hoja de Trabajo para listado'!$AB$155:$BA$1048576,MATCH($A476,'Hoja de Trabajo para listado'!$AB$155:$AB$1048576,0),MATCH((CUADRO!N$5&amp;$E476),'Hoja de Trabajo para listado'!$AB$151:$BA$151,0)),0)+IFERROR(INDEX('Hoja de Trabajo para listado'!$BC$155:$CB$1048576,MATCH($A476,'Hoja de Trabajo para listado'!$BC$155:$BC$1048576,0),MATCH((CUADRO!N$5&amp;$E476),'Hoja de Trabajo para listado'!$BC$151:$CB$151,0)),0)+IFERROR(INDEX('Hoja de Trabajo para listado'!$DE$153:$DG$274,MATCH($A476,'Hoja de Trabajo para listado'!$DE$153:$DE$1048576,0),MATCH((CUADRO!N$5&amp;$E476),'Hoja de Trabajo para listado'!$DE$151:$DG$151,0)),0)+IFERROR(INDEX('Hoja de Trabajo para listado'!$CD$155:$DC$1048576,MATCH($A476,'Hoja de Trabajo para listado'!$CD$155:$CD$1048576,0),MATCH((CUADRO!N$5&amp;$E476),'Hoja de Trabajo para listado'!$CD$151:$DC$151,0)),0)</f>
        <v>0</v>
      </c>
      <c r="O476" s="314">
        <f ca="1">+IFERROR(INDEX('Hoja de Trabajo para listado'!$A$155:$Z$1048576,MATCH($A476,'Hoja de Trabajo para listado'!$A$155:$A$1048576,0),MATCH((CUADRO!O$5&amp;$E476),'Hoja de Trabajo para listado'!$A$151:$Z$151,0)),0)+IFERROR(INDEX('Hoja de Trabajo para listado'!$AB$155:$BA$1048576,MATCH($A476,'Hoja de Trabajo para listado'!$AB$155:$AB$1048576,0),MATCH((CUADRO!O$5&amp;$E476),'Hoja de Trabajo para listado'!$AB$151:$BA$151,0)),0)+IFERROR(INDEX('Hoja de Trabajo para listado'!$BC$155:$CB$1048576,MATCH($A476,'Hoja de Trabajo para listado'!$BC$155:$BC$1048576,0),MATCH((CUADRO!O$5&amp;$E476),'Hoja de Trabajo para listado'!$BC$151:$CB$151,0)),0)+IFERROR(INDEX('Hoja de Trabajo para listado'!$DE$153:$DG$274,MATCH($A476,'Hoja de Trabajo para listado'!$DE$153:$DE$1048576,0),MATCH((CUADRO!O$5&amp;$E476),'Hoja de Trabajo para listado'!$DE$151:$DG$151,0)),0)+IFERROR(INDEX('Hoja de Trabajo para listado'!$CD$155:$DC$1048576,MATCH($A476,'Hoja de Trabajo para listado'!$CD$155:$CD$1048576,0),MATCH((CUADRO!O$5&amp;$E476),'Hoja de Trabajo para listado'!$CD$151:$DC$151,0)),0)</f>
        <v>0</v>
      </c>
      <c r="P476" s="314">
        <f ca="1">+IFERROR(INDEX('Hoja de Trabajo para listado'!$A$155:$Z$1048576,MATCH($A476,'Hoja de Trabajo para listado'!$A$155:$A$1048576,0),MATCH((CUADRO!P$5&amp;$E476),'Hoja de Trabajo para listado'!$A$151:$Z$151,0)),0)+IFERROR(INDEX('Hoja de Trabajo para listado'!$AB$155:$BA$1048576,MATCH($A476,'Hoja de Trabajo para listado'!$AB$155:$AB$1048576,0),MATCH((CUADRO!P$5&amp;$E476),'Hoja de Trabajo para listado'!$AB$151:$BA$151,0)),0)+IFERROR(INDEX('Hoja de Trabajo para listado'!$BC$155:$CB$1048576,MATCH($A476,'Hoja de Trabajo para listado'!$BC$155:$BC$1048576,0),MATCH((CUADRO!P$5&amp;$E476),'Hoja de Trabajo para listado'!$BC$151:$CB$151,0)),0)+IFERROR(INDEX('Hoja de Trabajo para listado'!$DE$153:$DG$274,MATCH($A476,'Hoja de Trabajo para listado'!$DE$153:$DE$1048576,0),MATCH((CUADRO!P$5&amp;$E476),'Hoja de Trabajo para listado'!$DE$151:$DG$151,0)),0)+IFERROR(INDEX('Hoja de Trabajo para listado'!$CD$155:$DC$1048576,MATCH($A476,'Hoja de Trabajo para listado'!$CD$155:$CD$1048576,0),MATCH((CUADRO!P$5&amp;$E476),'Hoja de Trabajo para listado'!$CD$151:$DC$151,0)),0)</f>
        <v>0</v>
      </c>
      <c r="Q476" s="314">
        <f ca="1">+IFERROR(INDEX('Hoja de Trabajo para listado'!$A$155:$Z$1048576,MATCH($A476,'Hoja de Trabajo para listado'!$A$155:$A$1048576,0),MATCH((CUADRO!Q$5&amp;$E476),'Hoja de Trabajo para listado'!$A$151:$Z$151,0)),0)+IFERROR(INDEX('Hoja de Trabajo para listado'!$AB$155:$BA$1048576,MATCH($A476,'Hoja de Trabajo para listado'!$AB$155:$AB$1048576,0),MATCH((CUADRO!Q$5&amp;$E476),'Hoja de Trabajo para listado'!$AB$151:$BA$151,0)),0)+IFERROR(INDEX('Hoja de Trabajo para listado'!$BC$155:$CB$1048576,MATCH($A476,'Hoja de Trabajo para listado'!$BC$155:$BC$1048576,0),MATCH((CUADRO!Q$5&amp;$E476),'Hoja de Trabajo para listado'!$BC$151:$CB$151,0)),0)+IFERROR(INDEX('Hoja de Trabajo para listado'!$DE$153:$DG$274,MATCH($A476,'Hoja de Trabajo para listado'!$DE$153:$DE$1048576,0),MATCH((CUADRO!Q$5&amp;$E476),'Hoja de Trabajo para listado'!$DE$151:$DG$151,0)),0)+IFERROR(INDEX('Hoja de Trabajo para listado'!$CD$155:$DC$1048576,MATCH($A476,'Hoja de Trabajo para listado'!$CD$155:$CD$1048576,0),MATCH((CUADRO!Q$5&amp;$E476),'Hoja de Trabajo para listado'!$CD$151:$DC$151,0)),0)</f>
        <v>0</v>
      </c>
      <c r="R476" s="314">
        <f t="shared" ca="1" si="14"/>
        <v>0</v>
      </c>
      <c r="S476" s="322"/>
      <c r="T476" s="314">
        <f ca="1">+T477</f>
        <v>0</v>
      </c>
      <c r="U476" s="313">
        <f t="shared" si="15"/>
        <v>1</v>
      </c>
      <c r="V476" s="319" t="str">
        <f>+VLOOKUP(A476,bd_lista!$A$3:$E$593,5,FALSE)</f>
        <v>Gobiernos Autonomos Municipales</v>
      </c>
      <c r="W476" s="425" t="str">
        <f>+V476</f>
        <v>Gobiernos Autonomos Municipales</v>
      </c>
    </row>
    <row r="477" spans="1:23" customFormat="1" ht="15" hidden="1" customHeight="1">
      <c r="A477" s="323">
        <v>1410</v>
      </c>
      <c r="B477" s="428"/>
      <c r="C477" s="318" t="str">
        <f>+VLOOKUP(A477,bd_lista!$A$3:$C$593,3,FALSE)</f>
        <v>Gobierno Autónomo Municipal de Antequera</v>
      </c>
      <c r="D477" s="430"/>
      <c r="E477" s="347" t="s">
        <v>1419</v>
      </c>
      <c r="F477" s="314">
        <f ca="1">+IFERROR(INDEX('Hoja de Trabajo para listado'!$A$155:$Z$1048576,MATCH($A477,'Hoja de Trabajo para listado'!$A$155:$A$1048576,0),MATCH((CUADRO!F$5&amp;$E477),'Hoja de Trabajo para listado'!$A$151:$Z$151,0)),0)+IFERROR(INDEX('Hoja de Trabajo para listado'!$AB$155:$BA$1048576,MATCH($A477,'Hoja de Trabajo para listado'!$AB$155:$AB$1048576,0),MATCH((CUADRO!F$5&amp;$E477),'Hoja de Trabajo para listado'!$AB$151:$BA$151,0)),0)+IFERROR(INDEX('Hoja de Trabajo para listado'!$BC$155:$CB$1048576,MATCH($A477,'Hoja de Trabajo para listado'!$BC$155:$BC$1048576,0),MATCH((CUADRO!F$5&amp;$E477),'Hoja de Trabajo para listado'!$BC$151:$CB$151,0)),0)+IFERROR(INDEX('Hoja de Trabajo para listado'!$DE$153:$DG$274,MATCH($A477,'Hoja de Trabajo para listado'!$DE$153:$DE$1048576,0),MATCH((CUADRO!F$5&amp;$E477),'Hoja de Trabajo para listado'!$DE$151:$DG$151,0)),0)+IFERROR(INDEX('Hoja de Trabajo para listado'!$CD$155:$DC$1048576,MATCH($A477,'Hoja de Trabajo para listado'!$CD$155:$CD$1048576,0),MATCH((CUADRO!F$5&amp;$E477),'Hoja de Trabajo para listado'!$CD$151:$DC$151,0)),0)</f>
        <v>0</v>
      </c>
      <c r="G477" s="314">
        <f ca="1">+IFERROR(INDEX('Hoja de Trabajo para listado'!$A$155:$Z$1048576,MATCH($A477,'Hoja de Trabajo para listado'!$A$155:$A$1048576,0),MATCH((CUADRO!G$5&amp;$E477),'Hoja de Trabajo para listado'!$A$151:$Z$151,0)),0)+IFERROR(INDEX('Hoja de Trabajo para listado'!$AB$155:$BA$1048576,MATCH($A477,'Hoja de Trabajo para listado'!$AB$155:$AB$1048576,0),MATCH((CUADRO!G$5&amp;$E477),'Hoja de Trabajo para listado'!$AB$151:$BA$151,0)),0)+IFERROR(INDEX('Hoja de Trabajo para listado'!$BC$155:$CB$1048576,MATCH($A477,'Hoja de Trabajo para listado'!$BC$155:$BC$1048576,0),MATCH((CUADRO!G$5&amp;$E477),'Hoja de Trabajo para listado'!$BC$151:$CB$151,0)),0)+IFERROR(INDEX('Hoja de Trabajo para listado'!$DE$153:$DG$274,MATCH($A477,'Hoja de Trabajo para listado'!$DE$153:$DE$1048576,0),MATCH((CUADRO!G$5&amp;$E477),'Hoja de Trabajo para listado'!$DE$151:$DG$151,0)),0)+IFERROR(INDEX('Hoja de Trabajo para listado'!$CD$155:$DC$1048576,MATCH($A477,'Hoja de Trabajo para listado'!$CD$155:$CD$1048576,0),MATCH((CUADRO!G$5&amp;$E477),'Hoja de Trabajo para listado'!$CD$151:$DC$151,0)),0)</f>
        <v>0</v>
      </c>
      <c r="H477" s="314">
        <f ca="1">+IFERROR(INDEX('Hoja de Trabajo para listado'!$A$155:$Z$1048576,MATCH($A477,'Hoja de Trabajo para listado'!$A$155:$A$1048576,0),MATCH((CUADRO!H$5&amp;$E477),'Hoja de Trabajo para listado'!$A$151:$Z$151,0)),0)+IFERROR(INDEX('Hoja de Trabajo para listado'!$AB$155:$BA$1048576,MATCH($A477,'Hoja de Trabajo para listado'!$AB$155:$AB$1048576,0),MATCH((CUADRO!H$5&amp;$E477),'Hoja de Trabajo para listado'!$AB$151:$BA$151,0)),0)+IFERROR(INDEX('Hoja de Trabajo para listado'!$BC$155:$CB$1048576,MATCH($A477,'Hoja de Trabajo para listado'!$BC$155:$BC$1048576,0),MATCH((CUADRO!H$5&amp;$E477),'Hoja de Trabajo para listado'!$BC$151:$CB$151,0)),0)+IFERROR(INDEX('Hoja de Trabajo para listado'!$DE$153:$DG$274,MATCH($A477,'Hoja de Trabajo para listado'!$DE$153:$DE$1048576,0),MATCH((CUADRO!H$5&amp;$E477),'Hoja de Trabajo para listado'!$DE$151:$DG$151,0)),0)+IFERROR(INDEX('Hoja de Trabajo para listado'!$CD$155:$DC$1048576,MATCH($A477,'Hoja de Trabajo para listado'!$CD$155:$CD$1048576,0),MATCH((CUADRO!H$5&amp;$E477),'Hoja de Trabajo para listado'!$CD$151:$DC$151,0)),0)</f>
        <v>0</v>
      </c>
      <c r="I477" s="314">
        <f ca="1">+IFERROR(INDEX('Hoja de Trabajo para listado'!$A$155:$Z$1048576,MATCH($A477,'Hoja de Trabajo para listado'!$A$155:$A$1048576,0),MATCH((CUADRO!I$5&amp;$E477),'Hoja de Trabajo para listado'!$A$151:$Z$151,0)),0)+IFERROR(INDEX('Hoja de Trabajo para listado'!$AB$155:$BA$1048576,MATCH($A477,'Hoja de Trabajo para listado'!$AB$155:$AB$1048576,0),MATCH((CUADRO!I$5&amp;$E477),'Hoja de Trabajo para listado'!$AB$151:$BA$151,0)),0)+IFERROR(INDEX('Hoja de Trabajo para listado'!$BC$155:$CB$1048576,MATCH($A477,'Hoja de Trabajo para listado'!$BC$155:$BC$1048576,0),MATCH((CUADRO!I$5&amp;$E477),'Hoja de Trabajo para listado'!$BC$151:$CB$151,0)),0)+IFERROR(INDEX('Hoja de Trabajo para listado'!$DE$153:$DG$274,MATCH($A477,'Hoja de Trabajo para listado'!$DE$153:$DE$1048576,0),MATCH((CUADRO!I$5&amp;$E477),'Hoja de Trabajo para listado'!$DE$151:$DG$151,0)),0)+IFERROR(INDEX('Hoja de Trabajo para listado'!$CD$155:$DC$1048576,MATCH($A477,'Hoja de Trabajo para listado'!$CD$155:$CD$1048576,0),MATCH((CUADRO!I$5&amp;$E477),'Hoja de Trabajo para listado'!$CD$151:$DC$151,0)),0)</f>
        <v>0</v>
      </c>
      <c r="J477" s="314">
        <f ca="1">+IFERROR(INDEX('Hoja de Trabajo para listado'!$A$155:$Z$1048576,MATCH($A477,'Hoja de Trabajo para listado'!$A$155:$A$1048576,0),MATCH((CUADRO!J$5&amp;$E477),'Hoja de Trabajo para listado'!$A$151:$Z$151,0)),0)+IFERROR(INDEX('Hoja de Trabajo para listado'!$AB$155:$BA$1048576,MATCH($A477,'Hoja de Trabajo para listado'!$AB$155:$AB$1048576,0),MATCH((CUADRO!J$5&amp;$E477),'Hoja de Trabajo para listado'!$AB$151:$BA$151,0)),0)+IFERROR(INDEX('Hoja de Trabajo para listado'!$BC$155:$CB$1048576,MATCH($A477,'Hoja de Trabajo para listado'!$BC$155:$BC$1048576,0),MATCH((CUADRO!J$5&amp;$E477),'Hoja de Trabajo para listado'!$BC$151:$CB$151,0)),0)+IFERROR(INDEX('Hoja de Trabajo para listado'!$DE$153:$DG$274,MATCH($A477,'Hoja de Trabajo para listado'!$DE$153:$DE$1048576,0),MATCH((CUADRO!J$5&amp;$E477),'Hoja de Trabajo para listado'!$DE$151:$DG$151,0)),0)+IFERROR(INDEX('Hoja de Trabajo para listado'!$CD$155:$DC$1048576,MATCH($A477,'Hoja de Trabajo para listado'!$CD$155:$CD$1048576,0),MATCH((CUADRO!J$5&amp;$E477),'Hoja de Trabajo para listado'!$CD$151:$DC$151,0)),0)</f>
        <v>0</v>
      </c>
      <c r="K477" s="314">
        <f ca="1">+IFERROR(INDEX('Hoja de Trabajo para listado'!$A$155:$Z$1048576,MATCH($A477,'Hoja de Trabajo para listado'!$A$155:$A$1048576,0),MATCH((CUADRO!K$5&amp;$E477),'Hoja de Trabajo para listado'!$A$151:$Z$151,0)),0)+IFERROR(INDEX('Hoja de Trabajo para listado'!$AB$155:$BA$1048576,MATCH($A477,'Hoja de Trabajo para listado'!$AB$155:$AB$1048576,0),MATCH((CUADRO!K$5&amp;$E477),'Hoja de Trabajo para listado'!$AB$151:$BA$151,0)),0)+IFERROR(INDEX('Hoja de Trabajo para listado'!$BC$155:$CB$1048576,MATCH($A477,'Hoja de Trabajo para listado'!$BC$155:$BC$1048576,0),MATCH((CUADRO!K$5&amp;$E477),'Hoja de Trabajo para listado'!$BC$151:$CB$151,0)),0)+IFERROR(INDEX('Hoja de Trabajo para listado'!$DE$153:$DG$274,MATCH($A477,'Hoja de Trabajo para listado'!$DE$153:$DE$1048576,0),MATCH((CUADRO!K$5&amp;$E477),'Hoja de Trabajo para listado'!$DE$151:$DG$151,0)),0)+IFERROR(INDEX('Hoja de Trabajo para listado'!$CD$155:$DC$1048576,MATCH($A477,'Hoja de Trabajo para listado'!$CD$155:$CD$1048576,0),MATCH((CUADRO!K$5&amp;$E477),'Hoja de Trabajo para listado'!$CD$151:$DC$151,0)),0)</f>
        <v>0</v>
      </c>
      <c r="L477" s="314">
        <f ca="1">+IFERROR(INDEX('Hoja de Trabajo para listado'!$A$155:$Z$1048576,MATCH($A477,'Hoja de Trabajo para listado'!$A$155:$A$1048576,0),MATCH((CUADRO!L$5&amp;$E477),'Hoja de Trabajo para listado'!$A$151:$Z$151,0)),0)+IFERROR(INDEX('Hoja de Trabajo para listado'!$AB$155:$BA$1048576,MATCH($A477,'Hoja de Trabajo para listado'!$AB$155:$AB$1048576,0),MATCH((CUADRO!L$5&amp;$E477),'Hoja de Trabajo para listado'!$AB$151:$BA$151,0)),0)+IFERROR(INDEX('Hoja de Trabajo para listado'!$BC$155:$CB$1048576,MATCH($A477,'Hoja de Trabajo para listado'!$BC$155:$BC$1048576,0),MATCH((CUADRO!L$5&amp;$E477),'Hoja de Trabajo para listado'!$BC$151:$CB$151,0)),0)+IFERROR(INDEX('Hoja de Trabajo para listado'!$DE$153:$DG$274,MATCH($A477,'Hoja de Trabajo para listado'!$DE$153:$DE$1048576,0),MATCH((CUADRO!L$5&amp;$E477),'Hoja de Trabajo para listado'!$DE$151:$DG$151,0)),0)+IFERROR(INDEX('Hoja de Trabajo para listado'!$CD$155:$DC$1048576,MATCH($A477,'Hoja de Trabajo para listado'!$CD$155:$CD$1048576,0),MATCH((CUADRO!L$5&amp;$E477),'Hoja de Trabajo para listado'!$CD$151:$DC$151,0)),0)</f>
        <v>0</v>
      </c>
      <c r="M477" s="314">
        <f ca="1">+IFERROR(INDEX('Hoja de Trabajo para listado'!$A$155:$Z$1048576,MATCH($A477,'Hoja de Trabajo para listado'!$A$155:$A$1048576,0),MATCH((CUADRO!M$5&amp;$E477),'Hoja de Trabajo para listado'!$A$151:$Z$151,0)),0)+IFERROR(INDEX('Hoja de Trabajo para listado'!$AB$155:$BA$1048576,MATCH($A477,'Hoja de Trabajo para listado'!$AB$155:$AB$1048576,0),MATCH((CUADRO!M$5&amp;$E477),'Hoja de Trabajo para listado'!$AB$151:$BA$151,0)),0)+IFERROR(INDEX('Hoja de Trabajo para listado'!$BC$155:$CB$1048576,MATCH($A477,'Hoja de Trabajo para listado'!$BC$155:$BC$1048576,0),MATCH((CUADRO!M$5&amp;$E477),'Hoja de Trabajo para listado'!$BC$151:$CB$151,0)),0)+IFERROR(INDEX('Hoja de Trabajo para listado'!$DE$153:$DG$274,MATCH($A477,'Hoja de Trabajo para listado'!$DE$153:$DE$1048576,0),MATCH((CUADRO!M$5&amp;$E477),'Hoja de Trabajo para listado'!$DE$151:$DG$151,0)),0)+IFERROR(INDEX('Hoja de Trabajo para listado'!$CD$155:$DC$1048576,MATCH($A477,'Hoja de Trabajo para listado'!$CD$155:$CD$1048576,0),MATCH((CUADRO!M$5&amp;$E477),'Hoja de Trabajo para listado'!$CD$151:$DC$151,0)),0)</f>
        <v>0</v>
      </c>
      <c r="N477" s="314">
        <f ca="1">+IFERROR(INDEX('Hoja de Trabajo para listado'!$A$155:$Z$1048576,MATCH($A477,'Hoja de Trabajo para listado'!$A$155:$A$1048576,0),MATCH((CUADRO!N$5&amp;$E477),'Hoja de Trabajo para listado'!$A$151:$Z$151,0)),0)+IFERROR(INDEX('Hoja de Trabajo para listado'!$AB$155:$BA$1048576,MATCH($A477,'Hoja de Trabajo para listado'!$AB$155:$AB$1048576,0),MATCH((CUADRO!N$5&amp;$E477),'Hoja de Trabajo para listado'!$AB$151:$BA$151,0)),0)+IFERROR(INDEX('Hoja de Trabajo para listado'!$BC$155:$CB$1048576,MATCH($A477,'Hoja de Trabajo para listado'!$BC$155:$BC$1048576,0),MATCH((CUADRO!N$5&amp;$E477),'Hoja de Trabajo para listado'!$BC$151:$CB$151,0)),0)+IFERROR(INDEX('Hoja de Trabajo para listado'!$DE$153:$DG$274,MATCH($A477,'Hoja de Trabajo para listado'!$DE$153:$DE$1048576,0),MATCH((CUADRO!N$5&amp;$E477),'Hoja de Trabajo para listado'!$DE$151:$DG$151,0)),0)+IFERROR(INDEX('Hoja de Trabajo para listado'!$CD$155:$DC$1048576,MATCH($A477,'Hoja de Trabajo para listado'!$CD$155:$CD$1048576,0),MATCH((CUADRO!N$5&amp;$E477),'Hoja de Trabajo para listado'!$CD$151:$DC$151,0)),0)</f>
        <v>0</v>
      </c>
      <c r="O477" s="314">
        <f ca="1">+IFERROR(INDEX('Hoja de Trabajo para listado'!$A$155:$Z$1048576,MATCH($A477,'Hoja de Trabajo para listado'!$A$155:$A$1048576,0),MATCH((CUADRO!O$5&amp;$E477),'Hoja de Trabajo para listado'!$A$151:$Z$151,0)),0)+IFERROR(INDEX('Hoja de Trabajo para listado'!$AB$155:$BA$1048576,MATCH($A477,'Hoja de Trabajo para listado'!$AB$155:$AB$1048576,0),MATCH((CUADRO!O$5&amp;$E477),'Hoja de Trabajo para listado'!$AB$151:$BA$151,0)),0)+IFERROR(INDEX('Hoja de Trabajo para listado'!$BC$155:$CB$1048576,MATCH($A477,'Hoja de Trabajo para listado'!$BC$155:$BC$1048576,0),MATCH((CUADRO!O$5&amp;$E477),'Hoja de Trabajo para listado'!$BC$151:$CB$151,0)),0)+IFERROR(INDEX('Hoja de Trabajo para listado'!$DE$153:$DG$274,MATCH($A477,'Hoja de Trabajo para listado'!$DE$153:$DE$1048576,0),MATCH((CUADRO!O$5&amp;$E477),'Hoja de Trabajo para listado'!$DE$151:$DG$151,0)),0)+IFERROR(INDEX('Hoja de Trabajo para listado'!$CD$155:$DC$1048576,MATCH($A477,'Hoja de Trabajo para listado'!$CD$155:$CD$1048576,0),MATCH((CUADRO!O$5&amp;$E477),'Hoja de Trabajo para listado'!$CD$151:$DC$151,0)),0)</f>
        <v>0</v>
      </c>
      <c r="P477" s="314">
        <f ca="1">+IFERROR(INDEX('Hoja de Trabajo para listado'!$A$155:$Z$1048576,MATCH($A477,'Hoja de Trabajo para listado'!$A$155:$A$1048576,0),MATCH((CUADRO!P$5&amp;$E477),'Hoja de Trabajo para listado'!$A$151:$Z$151,0)),0)+IFERROR(INDEX('Hoja de Trabajo para listado'!$AB$155:$BA$1048576,MATCH($A477,'Hoja de Trabajo para listado'!$AB$155:$AB$1048576,0),MATCH((CUADRO!P$5&amp;$E477),'Hoja de Trabajo para listado'!$AB$151:$BA$151,0)),0)+IFERROR(INDEX('Hoja de Trabajo para listado'!$BC$155:$CB$1048576,MATCH($A477,'Hoja de Trabajo para listado'!$BC$155:$BC$1048576,0),MATCH((CUADRO!P$5&amp;$E477),'Hoja de Trabajo para listado'!$BC$151:$CB$151,0)),0)+IFERROR(INDEX('Hoja de Trabajo para listado'!$DE$153:$DG$274,MATCH($A477,'Hoja de Trabajo para listado'!$DE$153:$DE$1048576,0),MATCH((CUADRO!P$5&amp;$E477),'Hoja de Trabajo para listado'!$DE$151:$DG$151,0)),0)+IFERROR(INDEX('Hoja de Trabajo para listado'!$CD$155:$DC$1048576,MATCH($A477,'Hoja de Trabajo para listado'!$CD$155:$CD$1048576,0),MATCH((CUADRO!P$5&amp;$E477),'Hoja de Trabajo para listado'!$CD$151:$DC$151,0)),0)</f>
        <v>0</v>
      </c>
      <c r="Q477" s="314">
        <f ca="1">+IFERROR(INDEX('Hoja de Trabajo para listado'!$A$155:$Z$1048576,MATCH($A477,'Hoja de Trabajo para listado'!$A$155:$A$1048576,0),MATCH((CUADRO!Q$5&amp;$E477),'Hoja de Trabajo para listado'!$A$151:$Z$151,0)),0)+IFERROR(INDEX('Hoja de Trabajo para listado'!$AB$155:$BA$1048576,MATCH($A477,'Hoja de Trabajo para listado'!$AB$155:$AB$1048576,0),MATCH((CUADRO!Q$5&amp;$E477),'Hoja de Trabajo para listado'!$AB$151:$BA$151,0)),0)+IFERROR(INDEX('Hoja de Trabajo para listado'!$BC$155:$CB$1048576,MATCH($A477,'Hoja de Trabajo para listado'!$BC$155:$BC$1048576,0),MATCH((CUADRO!Q$5&amp;$E477),'Hoja de Trabajo para listado'!$BC$151:$CB$151,0)),0)+IFERROR(INDEX('Hoja de Trabajo para listado'!$DE$153:$DG$274,MATCH($A477,'Hoja de Trabajo para listado'!$DE$153:$DE$1048576,0),MATCH((CUADRO!Q$5&amp;$E477),'Hoja de Trabajo para listado'!$DE$151:$DG$151,0)),0)+IFERROR(INDEX('Hoja de Trabajo para listado'!$CD$155:$DC$1048576,MATCH($A477,'Hoja de Trabajo para listado'!$CD$155:$CD$1048576,0),MATCH((CUADRO!Q$5&amp;$E477),'Hoja de Trabajo para listado'!$CD$151:$DC$151,0)),0)</f>
        <v>0</v>
      </c>
      <c r="R477" s="314">
        <f t="shared" ca="1" si="14"/>
        <v>0</v>
      </c>
      <c r="S477" s="322">
        <f ca="1">+R476+R477</f>
        <v>0</v>
      </c>
      <c r="T477" s="314">
        <f ca="1">+S477</f>
        <v>0</v>
      </c>
      <c r="U477" s="313">
        <f t="shared" si="15"/>
        <v>2</v>
      </c>
      <c r="V477" s="319" t="str">
        <f>+VLOOKUP(A477,bd_lista!$A$3:$E$593,5,FALSE)</f>
        <v>Gobiernos Autonomos Municipales</v>
      </c>
      <c r="W477" s="426"/>
    </row>
    <row r="478" spans="1:23" customFormat="1" ht="15" hidden="1" customHeight="1">
      <c r="A478" s="323">
        <v>1411</v>
      </c>
      <c r="B478" s="427">
        <f>+A478</f>
        <v>1411</v>
      </c>
      <c r="C478" s="318" t="str">
        <f>+VLOOKUP(A478,bd_lista!$A$3:$C$593,3,FALSE)</f>
        <v>Gobierno Autónomo Municipal de Eucaliptus</v>
      </c>
      <c r="D478" s="429" t="str">
        <f>+C478</f>
        <v>Gobierno Autónomo Municipal de Eucaliptus</v>
      </c>
      <c r="E478" s="346" t="s">
        <v>1418</v>
      </c>
      <c r="F478" s="314">
        <f ca="1">+IFERROR(INDEX('Hoja de Trabajo para listado'!$A$155:$Z$1048576,MATCH($A478,'Hoja de Trabajo para listado'!$A$155:$A$1048576,0),MATCH((CUADRO!F$5&amp;$E478),'Hoja de Trabajo para listado'!$A$151:$Z$151,0)),0)+IFERROR(INDEX('Hoja de Trabajo para listado'!$AB$155:$BA$1048576,MATCH($A478,'Hoja de Trabajo para listado'!$AB$155:$AB$1048576,0),MATCH((CUADRO!F$5&amp;$E478),'Hoja de Trabajo para listado'!$AB$151:$BA$151,0)),0)+IFERROR(INDEX('Hoja de Trabajo para listado'!$BC$155:$CB$1048576,MATCH($A478,'Hoja de Trabajo para listado'!$BC$155:$BC$1048576,0),MATCH((CUADRO!F$5&amp;$E478),'Hoja de Trabajo para listado'!$BC$151:$CB$151,0)),0)+IFERROR(INDEX('Hoja de Trabajo para listado'!$DE$153:$DG$274,MATCH($A478,'Hoja de Trabajo para listado'!$DE$153:$DE$1048576,0),MATCH((CUADRO!F$5&amp;$E478),'Hoja de Trabajo para listado'!$DE$151:$DG$151,0)),0)+IFERROR(INDEX('Hoja de Trabajo para listado'!$CD$155:$DC$1048576,MATCH($A478,'Hoja de Trabajo para listado'!$CD$155:$CD$1048576,0),MATCH((CUADRO!F$5&amp;$E478),'Hoja de Trabajo para listado'!$CD$151:$DC$151,0)),0)</f>
        <v>0</v>
      </c>
      <c r="G478" s="314">
        <f ca="1">+IFERROR(INDEX('Hoja de Trabajo para listado'!$A$155:$Z$1048576,MATCH($A478,'Hoja de Trabajo para listado'!$A$155:$A$1048576,0),MATCH((CUADRO!G$5&amp;$E478),'Hoja de Trabajo para listado'!$A$151:$Z$151,0)),0)+IFERROR(INDEX('Hoja de Trabajo para listado'!$AB$155:$BA$1048576,MATCH($A478,'Hoja de Trabajo para listado'!$AB$155:$AB$1048576,0),MATCH((CUADRO!G$5&amp;$E478),'Hoja de Trabajo para listado'!$AB$151:$BA$151,0)),0)+IFERROR(INDEX('Hoja de Trabajo para listado'!$BC$155:$CB$1048576,MATCH($A478,'Hoja de Trabajo para listado'!$BC$155:$BC$1048576,0),MATCH((CUADRO!G$5&amp;$E478),'Hoja de Trabajo para listado'!$BC$151:$CB$151,0)),0)+IFERROR(INDEX('Hoja de Trabajo para listado'!$DE$153:$DG$274,MATCH($A478,'Hoja de Trabajo para listado'!$DE$153:$DE$1048576,0),MATCH((CUADRO!G$5&amp;$E478),'Hoja de Trabajo para listado'!$DE$151:$DG$151,0)),0)+IFERROR(INDEX('Hoja de Trabajo para listado'!$CD$155:$DC$1048576,MATCH($A478,'Hoja de Trabajo para listado'!$CD$155:$CD$1048576,0),MATCH((CUADRO!G$5&amp;$E478),'Hoja de Trabajo para listado'!$CD$151:$DC$151,0)),0)</f>
        <v>0</v>
      </c>
      <c r="H478" s="314">
        <f ca="1">+IFERROR(INDEX('Hoja de Trabajo para listado'!$A$155:$Z$1048576,MATCH($A478,'Hoja de Trabajo para listado'!$A$155:$A$1048576,0),MATCH((CUADRO!H$5&amp;$E478),'Hoja de Trabajo para listado'!$A$151:$Z$151,0)),0)+IFERROR(INDEX('Hoja de Trabajo para listado'!$AB$155:$BA$1048576,MATCH($A478,'Hoja de Trabajo para listado'!$AB$155:$AB$1048576,0),MATCH((CUADRO!H$5&amp;$E478),'Hoja de Trabajo para listado'!$AB$151:$BA$151,0)),0)+IFERROR(INDEX('Hoja de Trabajo para listado'!$BC$155:$CB$1048576,MATCH($A478,'Hoja de Trabajo para listado'!$BC$155:$BC$1048576,0),MATCH((CUADRO!H$5&amp;$E478),'Hoja de Trabajo para listado'!$BC$151:$CB$151,0)),0)+IFERROR(INDEX('Hoja de Trabajo para listado'!$DE$153:$DG$274,MATCH($A478,'Hoja de Trabajo para listado'!$DE$153:$DE$1048576,0),MATCH((CUADRO!H$5&amp;$E478),'Hoja de Trabajo para listado'!$DE$151:$DG$151,0)),0)+IFERROR(INDEX('Hoja de Trabajo para listado'!$CD$155:$DC$1048576,MATCH($A478,'Hoja de Trabajo para listado'!$CD$155:$CD$1048576,0),MATCH((CUADRO!H$5&amp;$E478),'Hoja de Trabajo para listado'!$CD$151:$DC$151,0)),0)</f>
        <v>0</v>
      </c>
      <c r="I478" s="314">
        <f ca="1">+IFERROR(INDEX('Hoja de Trabajo para listado'!$A$155:$Z$1048576,MATCH($A478,'Hoja de Trabajo para listado'!$A$155:$A$1048576,0),MATCH((CUADRO!I$5&amp;$E478),'Hoja de Trabajo para listado'!$A$151:$Z$151,0)),0)+IFERROR(INDEX('Hoja de Trabajo para listado'!$AB$155:$BA$1048576,MATCH($A478,'Hoja de Trabajo para listado'!$AB$155:$AB$1048576,0),MATCH((CUADRO!I$5&amp;$E478),'Hoja de Trabajo para listado'!$AB$151:$BA$151,0)),0)+IFERROR(INDEX('Hoja de Trabajo para listado'!$BC$155:$CB$1048576,MATCH($A478,'Hoja de Trabajo para listado'!$BC$155:$BC$1048576,0),MATCH((CUADRO!I$5&amp;$E478),'Hoja de Trabajo para listado'!$BC$151:$CB$151,0)),0)+IFERROR(INDEX('Hoja de Trabajo para listado'!$DE$153:$DG$274,MATCH($A478,'Hoja de Trabajo para listado'!$DE$153:$DE$1048576,0),MATCH((CUADRO!I$5&amp;$E478),'Hoja de Trabajo para listado'!$DE$151:$DG$151,0)),0)+IFERROR(INDEX('Hoja de Trabajo para listado'!$CD$155:$DC$1048576,MATCH($A478,'Hoja de Trabajo para listado'!$CD$155:$CD$1048576,0),MATCH((CUADRO!I$5&amp;$E478),'Hoja de Trabajo para listado'!$CD$151:$DC$151,0)),0)</f>
        <v>0</v>
      </c>
      <c r="J478" s="314">
        <f ca="1">+IFERROR(INDEX('Hoja de Trabajo para listado'!$A$155:$Z$1048576,MATCH($A478,'Hoja de Trabajo para listado'!$A$155:$A$1048576,0),MATCH((CUADRO!J$5&amp;$E478),'Hoja de Trabajo para listado'!$A$151:$Z$151,0)),0)+IFERROR(INDEX('Hoja de Trabajo para listado'!$AB$155:$BA$1048576,MATCH($A478,'Hoja de Trabajo para listado'!$AB$155:$AB$1048576,0),MATCH((CUADRO!J$5&amp;$E478),'Hoja de Trabajo para listado'!$AB$151:$BA$151,0)),0)+IFERROR(INDEX('Hoja de Trabajo para listado'!$BC$155:$CB$1048576,MATCH($A478,'Hoja de Trabajo para listado'!$BC$155:$BC$1048576,0),MATCH((CUADRO!J$5&amp;$E478),'Hoja de Trabajo para listado'!$BC$151:$CB$151,0)),0)+IFERROR(INDEX('Hoja de Trabajo para listado'!$DE$153:$DG$274,MATCH($A478,'Hoja de Trabajo para listado'!$DE$153:$DE$1048576,0),MATCH((CUADRO!J$5&amp;$E478),'Hoja de Trabajo para listado'!$DE$151:$DG$151,0)),0)+IFERROR(INDEX('Hoja de Trabajo para listado'!$CD$155:$DC$1048576,MATCH($A478,'Hoja de Trabajo para listado'!$CD$155:$CD$1048576,0),MATCH((CUADRO!J$5&amp;$E478),'Hoja de Trabajo para listado'!$CD$151:$DC$151,0)),0)</f>
        <v>0</v>
      </c>
      <c r="K478" s="314">
        <f ca="1">+IFERROR(INDEX('Hoja de Trabajo para listado'!$A$155:$Z$1048576,MATCH($A478,'Hoja de Trabajo para listado'!$A$155:$A$1048576,0),MATCH((CUADRO!K$5&amp;$E478),'Hoja de Trabajo para listado'!$A$151:$Z$151,0)),0)+IFERROR(INDEX('Hoja de Trabajo para listado'!$AB$155:$BA$1048576,MATCH($A478,'Hoja de Trabajo para listado'!$AB$155:$AB$1048576,0),MATCH((CUADRO!K$5&amp;$E478),'Hoja de Trabajo para listado'!$AB$151:$BA$151,0)),0)+IFERROR(INDEX('Hoja de Trabajo para listado'!$BC$155:$CB$1048576,MATCH($A478,'Hoja de Trabajo para listado'!$BC$155:$BC$1048576,0),MATCH((CUADRO!K$5&amp;$E478),'Hoja de Trabajo para listado'!$BC$151:$CB$151,0)),0)+IFERROR(INDEX('Hoja de Trabajo para listado'!$DE$153:$DG$274,MATCH($A478,'Hoja de Trabajo para listado'!$DE$153:$DE$1048576,0),MATCH((CUADRO!K$5&amp;$E478),'Hoja de Trabajo para listado'!$DE$151:$DG$151,0)),0)+IFERROR(INDEX('Hoja de Trabajo para listado'!$CD$155:$DC$1048576,MATCH($A478,'Hoja de Trabajo para listado'!$CD$155:$CD$1048576,0),MATCH((CUADRO!K$5&amp;$E478),'Hoja de Trabajo para listado'!$CD$151:$DC$151,0)),0)</f>
        <v>0</v>
      </c>
      <c r="L478" s="314">
        <f ca="1">+IFERROR(INDEX('Hoja de Trabajo para listado'!$A$155:$Z$1048576,MATCH($A478,'Hoja de Trabajo para listado'!$A$155:$A$1048576,0),MATCH((CUADRO!L$5&amp;$E478),'Hoja de Trabajo para listado'!$A$151:$Z$151,0)),0)+IFERROR(INDEX('Hoja de Trabajo para listado'!$AB$155:$BA$1048576,MATCH($A478,'Hoja de Trabajo para listado'!$AB$155:$AB$1048576,0),MATCH((CUADRO!L$5&amp;$E478),'Hoja de Trabajo para listado'!$AB$151:$BA$151,0)),0)+IFERROR(INDEX('Hoja de Trabajo para listado'!$BC$155:$CB$1048576,MATCH($A478,'Hoja de Trabajo para listado'!$BC$155:$BC$1048576,0),MATCH((CUADRO!L$5&amp;$E478),'Hoja de Trabajo para listado'!$BC$151:$CB$151,0)),0)+IFERROR(INDEX('Hoja de Trabajo para listado'!$DE$153:$DG$274,MATCH($A478,'Hoja de Trabajo para listado'!$DE$153:$DE$1048576,0),MATCH((CUADRO!L$5&amp;$E478),'Hoja de Trabajo para listado'!$DE$151:$DG$151,0)),0)+IFERROR(INDEX('Hoja de Trabajo para listado'!$CD$155:$DC$1048576,MATCH($A478,'Hoja de Trabajo para listado'!$CD$155:$CD$1048576,0),MATCH((CUADRO!L$5&amp;$E478),'Hoja de Trabajo para listado'!$CD$151:$DC$151,0)),0)</f>
        <v>0</v>
      </c>
      <c r="M478" s="314">
        <f ca="1">+IFERROR(INDEX('Hoja de Trabajo para listado'!$A$155:$Z$1048576,MATCH($A478,'Hoja de Trabajo para listado'!$A$155:$A$1048576,0),MATCH((CUADRO!M$5&amp;$E478),'Hoja de Trabajo para listado'!$A$151:$Z$151,0)),0)+IFERROR(INDEX('Hoja de Trabajo para listado'!$AB$155:$BA$1048576,MATCH($A478,'Hoja de Trabajo para listado'!$AB$155:$AB$1048576,0),MATCH((CUADRO!M$5&amp;$E478),'Hoja de Trabajo para listado'!$AB$151:$BA$151,0)),0)+IFERROR(INDEX('Hoja de Trabajo para listado'!$BC$155:$CB$1048576,MATCH($A478,'Hoja de Trabajo para listado'!$BC$155:$BC$1048576,0),MATCH((CUADRO!M$5&amp;$E478),'Hoja de Trabajo para listado'!$BC$151:$CB$151,0)),0)+IFERROR(INDEX('Hoja de Trabajo para listado'!$DE$153:$DG$274,MATCH($A478,'Hoja de Trabajo para listado'!$DE$153:$DE$1048576,0),MATCH((CUADRO!M$5&amp;$E478),'Hoja de Trabajo para listado'!$DE$151:$DG$151,0)),0)+IFERROR(INDEX('Hoja de Trabajo para listado'!$CD$155:$DC$1048576,MATCH($A478,'Hoja de Trabajo para listado'!$CD$155:$CD$1048576,0),MATCH((CUADRO!M$5&amp;$E478),'Hoja de Trabajo para listado'!$CD$151:$DC$151,0)),0)</f>
        <v>0</v>
      </c>
      <c r="N478" s="314">
        <f ca="1">+IFERROR(INDEX('Hoja de Trabajo para listado'!$A$155:$Z$1048576,MATCH($A478,'Hoja de Trabajo para listado'!$A$155:$A$1048576,0),MATCH((CUADRO!N$5&amp;$E478),'Hoja de Trabajo para listado'!$A$151:$Z$151,0)),0)+IFERROR(INDEX('Hoja de Trabajo para listado'!$AB$155:$BA$1048576,MATCH($A478,'Hoja de Trabajo para listado'!$AB$155:$AB$1048576,0),MATCH((CUADRO!N$5&amp;$E478),'Hoja de Trabajo para listado'!$AB$151:$BA$151,0)),0)+IFERROR(INDEX('Hoja de Trabajo para listado'!$BC$155:$CB$1048576,MATCH($A478,'Hoja de Trabajo para listado'!$BC$155:$BC$1048576,0),MATCH((CUADRO!N$5&amp;$E478),'Hoja de Trabajo para listado'!$BC$151:$CB$151,0)),0)+IFERROR(INDEX('Hoja de Trabajo para listado'!$DE$153:$DG$274,MATCH($A478,'Hoja de Trabajo para listado'!$DE$153:$DE$1048576,0),MATCH((CUADRO!N$5&amp;$E478),'Hoja de Trabajo para listado'!$DE$151:$DG$151,0)),0)+IFERROR(INDEX('Hoja de Trabajo para listado'!$CD$155:$DC$1048576,MATCH($A478,'Hoja de Trabajo para listado'!$CD$155:$CD$1048576,0),MATCH((CUADRO!N$5&amp;$E478),'Hoja de Trabajo para listado'!$CD$151:$DC$151,0)),0)</f>
        <v>0</v>
      </c>
      <c r="O478" s="314">
        <f ca="1">+IFERROR(INDEX('Hoja de Trabajo para listado'!$A$155:$Z$1048576,MATCH($A478,'Hoja de Trabajo para listado'!$A$155:$A$1048576,0),MATCH((CUADRO!O$5&amp;$E478),'Hoja de Trabajo para listado'!$A$151:$Z$151,0)),0)+IFERROR(INDEX('Hoja de Trabajo para listado'!$AB$155:$BA$1048576,MATCH($A478,'Hoja de Trabajo para listado'!$AB$155:$AB$1048576,0),MATCH((CUADRO!O$5&amp;$E478),'Hoja de Trabajo para listado'!$AB$151:$BA$151,0)),0)+IFERROR(INDEX('Hoja de Trabajo para listado'!$BC$155:$CB$1048576,MATCH($A478,'Hoja de Trabajo para listado'!$BC$155:$BC$1048576,0),MATCH((CUADRO!O$5&amp;$E478),'Hoja de Trabajo para listado'!$BC$151:$CB$151,0)),0)+IFERROR(INDEX('Hoja de Trabajo para listado'!$DE$153:$DG$274,MATCH($A478,'Hoja de Trabajo para listado'!$DE$153:$DE$1048576,0),MATCH((CUADRO!O$5&amp;$E478),'Hoja de Trabajo para listado'!$DE$151:$DG$151,0)),0)+IFERROR(INDEX('Hoja de Trabajo para listado'!$CD$155:$DC$1048576,MATCH($A478,'Hoja de Trabajo para listado'!$CD$155:$CD$1048576,0),MATCH((CUADRO!O$5&amp;$E478),'Hoja de Trabajo para listado'!$CD$151:$DC$151,0)),0)</f>
        <v>0</v>
      </c>
      <c r="P478" s="314">
        <f ca="1">+IFERROR(INDEX('Hoja de Trabajo para listado'!$A$155:$Z$1048576,MATCH($A478,'Hoja de Trabajo para listado'!$A$155:$A$1048576,0),MATCH((CUADRO!P$5&amp;$E478),'Hoja de Trabajo para listado'!$A$151:$Z$151,0)),0)+IFERROR(INDEX('Hoja de Trabajo para listado'!$AB$155:$BA$1048576,MATCH($A478,'Hoja de Trabajo para listado'!$AB$155:$AB$1048576,0),MATCH((CUADRO!P$5&amp;$E478),'Hoja de Trabajo para listado'!$AB$151:$BA$151,0)),0)+IFERROR(INDEX('Hoja de Trabajo para listado'!$BC$155:$CB$1048576,MATCH($A478,'Hoja de Trabajo para listado'!$BC$155:$BC$1048576,0),MATCH((CUADRO!P$5&amp;$E478),'Hoja de Trabajo para listado'!$BC$151:$CB$151,0)),0)+IFERROR(INDEX('Hoja de Trabajo para listado'!$DE$153:$DG$274,MATCH($A478,'Hoja de Trabajo para listado'!$DE$153:$DE$1048576,0),MATCH((CUADRO!P$5&amp;$E478),'Hoja de Trabajo para listado'!$DE$151:$DG$151,0)),0)+IFERROR(INDEX('Hoja de Trabajo para listado'!$CD$155:$DC$1048576,MATCH($A478,'Hoja de Trabajo para listado'!$CD$155:$CD$1048576,0),MATCH((CUADRO!P$5&amp;$E478),'Hoja de Trabajo para listado'!$CD$151:$DC$151,0)),0)</f>
        <v>0</v>
      </c>
      <c r="Q478" s="314">
        <f ca="1">+IFERROR(INDEX('Hoja de Trabajo para listado'!$A$155:$Z$1048576,MATCH($A478,'Hoja de Trabajo para listado'!$A$155:$A$1048576,0),MATCH((CUADRO!Q$5&amp;$E478),'Hoja de Trabajo para listado'!$A$151:$Z$151,0)),0)+IFERROR(INDEX('Hoja de Trabajo para listado'!$AB$155:$BA$1048576,MATCH($A478,'Hoja de Trabajo para listado'!$AB$155:$AB$1048576,0),MATCH((CUADRO!Q$5&amp;$E478),'Hoja de Trabajo para listado'!$AB$151:$BA$151,0)),0)+IFERROR(INDEX('Hoja de Trabajo para listado'!$BC$155:$CB$1048576,MATCH($A478,'Hoja de Trabajo para listado'!$BC$155:$BC$1048576,0),MATCH((CUADRO!Q$5&amp;$E478),'Hoja de Trabajo para listado'!$BC$151:$CB$151,0)),0)+IFERROR(INDEX('Hoja de Trabajo para listado'!$DE$153:$DG$274,MATCH($A478,'Hoja de Trabajo para listado'!$DE$153:$DE$1048576,0),MATCH((CUADRO!Q$5&amp;$E478),'Hoja de Trabajo para listado'!$DE$151:$DG$151,0)),0)+IFERROR(INDEX('Hoja de Trabajo para listado'!$CD$155:$DC$1048576,MATCH($A478,'Hoja de Trabajo para listado'!$CD$155:$CD$1048576,0),MATCH((CUADRO!Q$5&amp;$E478),'Hoja de Trabajo para listado'!$CD$151:$DC$151,0)),0)</f>
        <v>0</v>
      </c>
      <c r="R478" s="314">
        <f t="shared" ca="1" si="14"/>
        <v>0</v>
      </c>
      <c r="S478" s="322"/>
      <c r="T478" s="314">
        <f ca="1">+T479</f>
        <v>0</v>
      </c>
      <c r="U478" s="313">
        <f t="shared" si="15"/>
        <v>1</v>
      </c>
      <c r="V478" s="319" t="str">
        <f>+VLOOKUP(A478,bd_lista!$A$3:$E$593,5,FALSE)</f>
        <v>Gobiernos Autonomos Municipales</v>
      </c>
      <c r="W478" s="425" t="str">
        <f>+V478</f>
        <v>Gobiernos Autonomos Municipales</v>
      </c>
    </row>
    <row r="479" spans="1:23" customFormat="1" ht="15" hidden="1" customHeight="1">
      <c r="A479" s="323">
        <v>1411</v>
      </c>
      <c r="B479" s="428"/>
      <c r="C479" s="318" t="str">
        <f>+VLOOKUP(A479,bd_lista!$A$3:$C$593,3,FALSE)</f>
        <v>Gobierno Autónomo Municipal de Eucaliptus</v>
      </c>
      <c r="D479" s="430"/>
      <c r="E479" s="347" t="s">
        <v>1419</v>
      </c>
      <c r="F479" s="314">
        <f ca="1">+IFERROR(INDEX('Hoja de Trabajo para listado'!$A$155:$Z$1048576,MATCH($A479,'Hoja de Trabajo para listado'!$A$155:$A$1048576,0),MATCH((CUADRO!F$5&amp;$E479),'Hoja de Trabajo para listado'!$A$151:$Z$151,0)),0)+IFERROR(INDEX('Hoja de Trabajo para listado'!$AB$155:$BA$1048576,MATCH($A479,'Hoja de Trabajo para listado'!$AB$155:$AB$1048576,0),MATCH((CUADRO!F$5&amp;$E479),'Hoja de Trabajo para listado'!$AB$151:$BA$151,0)),0)+IFERROR(INDEX('Hoja de Trabajo para listado'!$BC$155:$CB$1048576,MATCH($A479,'Hoja de Trabajo para listado'!$BC$155:$BC$1048576,0),MATCH((CUADRO!F$5&amp;$E479),'Hoja de Trabajo para listado'!$BC$151:$CB$151,0)),0)+IFERROR(INDEX('Hoja de Trabajo para listado'!$DE$153:$DG$274,MATCH($A479,'Hoja de Trabajo para listado'!$DE$153:$DE$1048576,0),MATCH((CUADRO!F$5&amp;$E479),'Hoja de Trabajo para listado'!$DE$151:$DG$151,0)),0)+IFERROR(INDEX('Hoja de Trabajo para listado'!$CD$155:$DC$1048576,MATCH($A479,'Hoja de Trabajo para listado'!$CD$155:$CD$1048576,0),MATCH((CUADRO!F$5&amp;$E479),'Hoja de Trabajo para listado'!$CD$151:$DC$151,0)),0)</f>
        <v>0</v>
      </c>
      <c r="G479" s="314">
        <f ca="1">+IFERROR(INDEX('Hoja de Trabajo para listado'!$A$155:$Z$1048576,MATCH($A479,'Hoja de Trabajo para listado'!$A$155:$A$1048576,0),MATCH((CUADRO!G$5&amp;$E479),'Hoja de Trabajo para listado'!$A$151:$Z$151,0)),0)+IFERROR(INDEX('Hoja de Trabajo para listado'!$AB$155:$BA$1048576,MATCH($A479,'Hoja de Trabajo para listado'!$AB$155:$AB$1048576,0),MATCH((CUADRO!G$5&amp;$E479),'Hoja de Trabajo para listado'!$AB$151:$BA$151,0)),0)+IFERROR(INDEX('Hoja de Trabajo para listado'!$BC$155:$CB$1048576,MATCH($A479,'Hoja de Trabajo para listado'!$BC$155:$BC$1048576,0),MATCH((CUADRO!G$5&amp;$E479),'Hoja de Trabajo para listado'!$BC$151:$CB$151,0)),0)+IFERROR(INDEX('Hoja de Trabajo para listado'!$DE$153:$DG$274,MATCH($A479,'Hoja de Trabajo para listado'!$DE$153:$DE$1048576,0),MATCH((CUADRO!G$5&amp;$E479),'Hoja de Trabajo para listado'!$DE$151:$DG$151,0)),0)+IFERROR(INDEX('Hoja de Trabajo para listado'!$CD$155:$DC$1048576,MATCH($A479,'Hoja de Trabajo para listado'!$CD$155:$CD$1048576,0),MATCH((CUADRO!G$5&amp;$E479),'Hoja de Trabajo para listado'!$CD$151:$DC$151,0)),0)</f>
        <v>0</v>
      </c>
      <c r="H479" s="314">
        <f ca="1">+IFERROR(INDEX('Hoja de Trabajo para listado'!$A$155:$Z$1048576,MATCH($A479,'Hoja de Trabajo para listado'!$A$155:$A$1048576,0),MATCH((CUADRO!H$5&amp;$E479),'Hoja de Trabajo para listado'!$A$151:$Z$151,0)),0)+IFERROR(INDEX('Hoja de Trabajo para listado'!$AB$155:$BA$1048576,MATCH($A479,'Hoja de Trabajo para listado'!$AB$155:$AB$1048576,0),MATCH((CUADRO!H$5&amp;$E479),'Hoja de Trabajo para listado'!$AB$151:$BA$151,0)),0)+IFERROR(INDEX('Hoja de Trabajo para listado'!$BC$155:$CB$1048576,MATCH($A479,'Hoja de Trabajo para listado'!$BC$155:$BC$1048576,0),MATCH((CUADRO!H$5&amp;$E479),'Hoja de Trabajo para listado'!$BC$151:$CB$151,0)),0)+IFERROR(INDEX('Hoja de Trabajo para listado'!$DE$153:$DG$274,MATCH($A479,'Hoja de Trabajo para listado'!$DE$153:$DE$1048576,0),MATCH((CUADRO!H$5&amp;$E479),'Hoja de Trabajo para listado'!$DE$151:$DG$151,0)),0)+IFERROR(INDEX('Hoja de Trabajo para listado'!$CD$155:$DC$1048576,MATCH($A479,'Hoja de Trabajo para listado'!$CD$155:$CD$1048576,0),MATCH((CUADRO!H$5&amp;$E479),'Hoja de Trabajo para listado'!$CD$151:$DC$151,0)),0)</f>
        <v>0</v>
      </c>
      <c r="I479" s="314">
        <f ca="1">+IFERROR(INDEX('Hoja de Trabajo para listado'!$A$155:$Z$1048576,MATCH($A479,'Hoja de Trabajo para listado'!$A$155:$A$1048576,0),MATCH((CUADRO!I$5&amp;$E479),'Hoja de Trabajo para listado'!$A$151:$Z$151,0)),0)+IFERROR(INDEX('Hoja de Trabajo para listado'!$AB$155:$BA$1048576,MATCH($A479,'Hoja de Trabajo para listado'!$AB$155:$AB$1048576,0),MATCH((CUADRO!I$5&amp;$E479),'Hoja de Trabajo para listado'!$AB$151:$BA$151,0)),0)+IFERROR(INDEX('Hoja de Trabajo para listado'!$BC$155:$CB$1048576,MATCH($A479,'Hoja de Trabajo para listado'!$BC$155:$BC$1048576,0),MATCH((CUADRO!I$5&amp;$E479),'Hoja de Trabajo para listado'!$BC$151:$CB$151,0)),0)+IFERROR(INDEX('Hoja de Trabajo para listado'!$DE$153:$DG$274,MATCH($A479,'Hoja de Trabajo para listado'!$DE$153:$DE$1048576,0),MATCH((CUADRO!I$5&amp;$E479),'Hoja de Trabajo para listado'!$DE$151:$DG$151,0)),0)+IFERROR(INDEX('Hoja de Trabajo para listado'!$CD$155:$DC$1048576,MATCH($A479,'Hoja de Trabajo para listado'!$CD$155:$CD$1048576,0),MATCH((CUADRO!I$5&amp;$E479),'Hoja de Trabajo para listado'!$CD$151:$DC$151,0)),0)</f>
        <v>0</v>
      </c>
      <c r="J479" s="314">
        <f ca="1">+IFERROR(INDEX('Hoja de Trabajo para listado'!$A$155:$Z$1048576,MATCH($A479,'Hoja de Trabajo para listado'!$A$155:$A$1048576,0),MATCH((CUADRO!J$5&amp;$E479),'Hoja de Trabajo para listado'!$A$151:$Z$151,0)),0)+IFERROR(INDEX('Hoja de Trabajo para listado'!$AB$155:$BA$1048576,MATCH($A479,'Hoja de Trabajo para listado'!$AB$155:$AB$1048576,0),MATCH((CUADRO!J$5&amp;$E479),'Hoja de Trabajo para listado'!$AB$151:$BA$151,0)),0)+IFERROR(INDEX('Hoja de Trabajo para listado'!$BC$155:$CB$1048576,MATCH($A479,'Hoja de Trabajo para listado'!$BC$155:$BC$1048576,0),MATCH((CUADRO!J$5&amp;$E479),'Hoja de Trabajo para listado'!$BC$151:$CB$151,0)),0)+IFERROR(INDEX('Hoja de Trabajo para listado'!$DE$153:$DG$274,MATCH($A479,'Hoja de Trabajo para listado'!$DE$153:$DE$1048576,0),MATCH((CUADRO!J$5&amp;$E479),'Hoja de Trabajo para listado'!$DE$151:$DG$151,0)),0)+IFERROR(INDEX('Hoja de Trabajo para listado'!$CD$155:$DC$1048576,MATCH($A479,'Hoja de Trabajo para listado'!$CD$155:$CD$1048576,0),MATCH((CUADRO!J$5&amp;$E479),'Hoja de Trabajo para listado'!$CD$151:$DC$151,0)),0)</f>
        <v>0</v>
      </c>
      <c r="K479" s="314">
        <f ca="1">+IFERROR(INDEX('Hoja de Trabajo para listado'!$A$155:$Z$1048576,MATCH($A479,'Hoja de Trabajo para listado'!$A$155:$A$1048576,0),MATCH((CUADRO!K$5&amp;$E479),'Hoja de Trabajo para listado'!$A$151:$Z$151,0)),0)+IFERROR(INDEX('Hoja de Trabajo para listado'!$AB$155:$BA$1048576,MATCH($A479,'Hoja de Trabajo para listado'!$AB$155:$AB$1048576,0),MATCH((CUADRO!K$5&amp;$E479),'Hoja de Trabajo para listado'!$AB$151:$BA$151,0)),0)+IFERROR(INDEX('Hoja de Trabajo para listado'!$BC$155:$CB$1048576,MATCH($A479,'Hoja de Trabajo para listado'!$BC$155:$BC$1048576,0),MATCH((CUADRO!K$5&amp;$E479),'Hoja de Trabajo para listado'!$BC$151:$CB$151,0)),0)+IFERROR(INDEX('Hoja de Trabajo para listado'!$DE$153:$DG$274,MATCH($A479,'Hoja de Trabajo para listado'!$DE$153:$DE$1048576,0),MATCH((CUADRO!K$5&amp;$E479),'Hoja de Trabajo para listado'!$DE$151:$DG$151,0)),0)+IFERROR(INDEX('Hoja de Trabajo para listado'!$CD$155:$DC$1048576,MATCH($A479,'Hoja de Trabajo para listado'!$CD$155:$CD$1048576,0),MATCH((CUADRO!K$5&amp;$E479),'Hoja de Trabajo para listado'!$CD$151:$DC$151,0)),0)</f>
        <v>0</v>
      </c>
      <c r="L479" s="314">
        <f ca="1">+IFERROR(INDEX('Hoja de Trabajo para listado'!$A$155:$Z$1048576,MATCH($A479,'Hoja de Trabajo para listado'!$A$155:$A$1048576,0),MATCH((CUADRO!L$5&amp;$E479),'Hoja de Trabajo para listado'!$A$151:$Z$151,0)),0)+IFERROR(INDEX('Hoja de Trabajo para listado'!$AB$155:$BA$1048576,MATCH($A479,'Hoja de Trabajo para listado'!$AB$155:$AB$1048576,0),MATCH((CUADRO!L$5&amp;$E479),'Hoja de Trabajo para listado'!$AB$151:$BA$151,0)),0)+IFERROR(INDEX('Hoja de Trabajo para listado'!$BC$155:$CB$1048576,MATCH($A479,'Hoja de Trabajo para listado'!$BC$155:$BC$1048576,0),MATCH((CUADRO!L$5&amp;$E479),'Hoja de Trabajo para listado'!$BC$151:$CB$151,0)),0)+IFERROR(INDEX('Hoja de Trabajo para listado'!$DE$153:$DG$274,MATCH($A479,'Hoja de Trabajo para listado'!$DE$153:$DE$1048576,0),MATCH((CUADRO!L$5&amp;$E479),'Hoja de Trabajo para listado'!$DE$151:$DG$151,0)),0)+IFERROR(INDEX('Hoja de Trabajo para listado'!$CD$155:$DC$1048576,MATCH($A479,'Hoja de Trabajo para listado'!$CD$155:$CD$1048576,0),MATCH((CUADRO!L$5&amp;$E479),'Hoja de Trabajo para listado'!$CD$151:$DC$151,0)),0)</f>
        <v>0</v>
      </c>
      <c r="M479" s="314">
        <f ca="1">+IFERROR(INDEX('Hoja de Trabajo para listado'!$A$155:$Z$1048576,MATCH($A479,'Hoja de Trabajo para listado'!$A$155:$A$1048576,0),MATCH((CUADRO!M$5&amp;$E479),'Hoja de Trabajo para listado'!$A$151:$Z$151,0)),0)+IFERROR(INDEX('Hoja de Trabajo para listado'!$AB$155:$BA$1048576,MATCH($A479,'Hoja de Trabajo para listado'!$AB$155:$AB$1048576,0),MATCH((CUADRO!M$5&amp;$E479),'Hoja de Trabajo para listado'!$AB$151:$BA$151,0)),0)+IFERROR(INDEX('Hoja de Trabajo para listado'!$BC$155:$CB$1048576,MATCH($A479,'Hoja de Trabajo para listado'!$BC$155:$BC$1048576,0),MATCH((CUADRO!M$5&amp;$E479),'Hoja de Trabajo para listado'!$BC$151:$CB$151,0)),0)+IFERROR(INDEX('Hoja de Trabajo para listado'!$DE$153:$DG$274,MATCH($A479,'Hoja de Trabajo para listado'!$DE$153:$DE$1048576,0),MATCH((CUADRO!M$5&amp;$E479),'Hoja de Trabajo para listado'!$DE$151:$DG$151,0)),0)+IFERROR(INDEX('Hoja de Trabajo para listado'!$CD$155:$DC$1048576,MATCH($A479,'Hoja de Trabajo para listado'!$CD$155:$CD$1048576,0),MATCH((CUADRO!M$5&amp;$E479),'Hoja de Trabajo para listado'!$CD$151:$DC$151,0)),0)</f>
        <v>0</v>
      </c>
      <c r="N479" s="314">
        <f ca="1">+IFERROR(INDEX('Hoja de Trabajo para listado'!$A$155:$Z$1048576,MATCH($A479,'Hoja de Trabajo para listado'!$A$155:$A$1048576,0),MATCH((CUADRO!N$5&amp;$E479),'Hoja de Trabajo para listado'!$A$151:$Z$151,0)),0)+IFERROR(INDEX('Hoja de Trabajo para listado'!$AB$155:$BA$1048576,MATCH($A479,'Hoja de Trabajo para listado'!$AB$155:$AB$1048576,0),MATCH((CUADRO!N$5&amp;$E479),'Hoja de Trabajo para listado'!$AB$151:$BA$151,0)),0)+IFERROR(INDEX('Hoja de Trabajo para listado'!$BC$155:$CB$1048576,MATCH($A479,'Hoja de Trabajo para listado'!$BC$155:$BC$1048576,0),MATCH((CUADRO!N$5&amp;$E479),'Hoja de Trabajo para listado'!$BC$151:$CB$151,0)),0)+IFERROR(INDEX('Hoja de Trabajo para listado'!$DE$153:$DG$274,MATCH($A479,'Hoja de Trabajo para listado'!$DE$153:$DE$1048576,0),MATCH((CUADRO!N$5&amp;$E479),'Hoja de Trabajo para listado'!$DE$151:$DG$151,0)),0)+IFERROR(INDEX('Hoja de Trabajo para listado'!$CD$155:$DC$1048576,MATCH($A479,'Hoja de Trabajo para listado'!$CD$155:$CD$1048576,0),MATCH((CUADRO!N$5&amp;$E479),'Hoja de Trabajo para listado'!$CD$151:$DC$151,0)),0)</f>
        <v>0</v>
      </c>
      <c r="O479" s="314">
        <f ca="1">+IFERROR(INDEX('Hoja de Trabajo para listado'!$A$155:$Z$1048576,MATCH($A479,'Hoja de Trabajo para listado'!$A$155:$A$1048576,0),MATCH((CUADRO!O$5&amp;$E479),'Hoja de Trabajo para listado'!$A$151:$Z$151,0)),0)+IFERROR(INDEX('Hoja de Trabajo para listado'!$AB$155:$BA$1048576,MATCH($A479,'Hoja de Trabajo para listado'!$AB$155:$AB$1048576,0),MATCH((CUADRO!O$5&amp;$E479),'Hoja de Trabajo para listado'!$AB$151:$BA$151,0)),0)+IFERROR(INDEX('Hoja de Trabajo para listado'!$BC$155:$CB$1048576,MATCH($A479,'Hoja de Trabajo para listado'!$BC$155:$BC$1048576,0),MATCH((CUADRO!O$5&amp;$E479),'Hoja de Trabajo para listado'!$BC$151:$CB$151,0)),0)+IFERROR(INDEX('Hoja de Trabajo para listado'!$DE$153:$DG$274,MATCH($A479,'Hoja de Trabajo para listado'!$DE$153:$DE$1048576,0),MATCH((CUADRO!O$5&amp;$E479),'Hoja de Trabajo para listado'!$DE$151:$DG$151,0)),0)+IFERROR(INDEX('Hoja de Trabajo para listado'!$CD$155:$DC$1048576,MATCH($A479,'Hoja de Trabajo para listado'!$CD$155:$CD$1048576,0),MATCH((CUADRO!O$5&amp;$E479),'Hoja de Trabajo para listado'!$CD$151:$DC$151,0)),0)</f>
        <v>0</v>
      </c>
      <c r="P479" s="314">
        <f ca="1">+IFERROR(INDEX('Hoja de Trabajo para listado'!$A$155:$Z$1048576,MATCH($A479,'Hoja de Trabajo para listado'!$A$155:$A$1048576,0),MATCH((CUADRO!P$5&amp;$E479),'Hoja de Trabajo para listado'!$A$151:$Z$151,0)),0)+IFERROR(INDEX('Hoja de Trabajo para listado'!$AB$155:$BA$1048576,MATCH($A479,'Hoja de Trabajo para listado'!$AB$155:$AB$1048576,0),MATCH((CUADRO!P$5&amp;$E479),'Hoja de Trabajo para listado'!$AB$151:$BA$151,0)),0)+IFERROR(INDEX('Hoja de Trabajo para listado'!$BC$155:$CB$1048576,MATCH($A479,'Hoja de Trabajo para listado'!$BC$155:$BC$1048576,0),MATCH((CUADRO!P$5&amp;$E479),'Hoja de Trabajo para listado'!$BC$151:$CB$151,0)),0)+IFERROR(INDEX('Hoja de Trabajo para listado'!$DE$153:$DG$274,MATCH($A479,'Hoja de Trabajo para listado'!$DE$153:$DE$1048576,0),MATCH((CUADRO!P$5&amp;$E479),'Hoja de Trabajo para listado'!$DE$151:$DG$151,0)),0)+IFERROR(INDEX('Hoja de Trabajo para listado'!$CD$155:$DC$1048576,MATCH($A479,'Hoja de Trabajo para listado'!$CD$155:$CD$1048576,0),MATCH((CUADRO!P$5&amp;$E479),'Hoja de Trabajo para listado'!$CD$151:$DC$151,0)),0)</f>
        <v>0</v>
      </c>
      <c r="Q479" s="314">
        <f ca="1">+IFERROR(INDEX('Hoja de Trabajo para listado'!$A$155:$Z$1048576,MATCH($A479,'Hoja de Trabajo para listado'!$A$155:$A$1048576,0),MATCH((CUADRO!Q$5&amp;$E479),'Hoja de Trabajo para listado'!$A$151:$Z$151,0)),0)+IFERROR(INDEX('Hoja de Trabajo para listado'!$AB$155:$BA$1048576,MATCH($A479,'Hoja de Trabajo para listado'!$AB$155:$AB$1048576,0),MATCH((CUADRO!Q$5&amp;$E479),'Hoja de Trabajo para listado'!$AB$151:$BA$151,0)),0)+IFERROR(INDEX('Hoja de Trabajo para listado'!$BC$155:$CB$1048576,MATCH($A479,'Hoja de Trabajo para listado'!$BC$155:$BC$1048576,0),MATCH((CUADRO!Q$5&amp;$E479),'Hoja de Trabajo para listado'!$BC$151:$CB$151,0)),0)+IFERROR(INDEX('Hoja de Trabajo para listado'!$DE$153:$DG$274,MATCH($A479,'Hoja de Trabajo para listado'!$DE$153:$DE$1048576,0),MATCH((CUADRO!Q$5&amp;$E479),'Hoja de Trabajo para listado'!$DE$151:$DG$151,0)),0)+IFERROR(INDEX('Hoja de Trabajo para listado'!$CD$155:$DC$1048576,MATCH($A479,'Hoja de Trabajo para listado'!$CD$155:$CD$1048576,0),MATCH((CUADRO!Q$5&amp;$E479),'Hoja de Trabajo para listado'!$CD$151:$DC$151,0)),0)</f>
        <v>0</v>
      </c>
      <c r="R479" s="314">
        <f t="shared" ca="1" si="14"/>
        <v>0</v>
      </c>
      <c r="S479" s="322">
        <f ca="1">+R478+R479</f>
        <v>0</v>
      </c>
      <c r="T479" s="314">
        <f ca="1">+S479</f>
        <v>0</v>
      </c>
      <c r="U479" s="313">
        <f t="shared" si="15"/>
        <v>2</v>
      </c>
      <c r="V479" s="319" t="str">
        <f>+VLOOKUP(A479,bd_lista!$A$3:$E$593,5,FALSE)</f>
        <v>Gobiernos Autonomos Municipales</v>
      </c>
      <c r="W479" s="426"/>
    </row>
    <row r="480" spans="1:23" customFormat="1" ht="15" hidden="1" customHeight="1">
      <c r="A480" s="323">
        <v>1412</v>
      </c>
      <c r="B480" s="427">
        <f>+A480</f>
        <v>1412</v>
      </c>
      <c r="C480" s="318" t="str">
        <f>+VLOOKUP(A480,bd_lista!$A$3:$C$593,3,FALSE)</f>
        <v>Gobierno Autónomo Municipal de Santiago de Huari</v>
      </c>
      <c r="D480" s="429" t="str">
        <f>+C480</f>
        <v>Gobierno Autónomo Municipal de Santiago de Huari</v>
      </c>
      <c r="E480" s="346" t="s">
        <v>1418</v>
      </c>
      <c r="F480" s="314">
        <f ca="1">+IFERROR(INDEX('Hoja de Trabajo para listado'!$A$155:$Z$1048576,MATCH($A480,'Hoja de Trabajo para listado'!$A$155:$A$1048576,0),MATCH((CUADRO!F$5&amp;$E480),'Hoja de Trabajo para listado'!$A$151:$Z$151,0)),0)+IFERROR(INDEX('Hoja de Trabajo para listado'!$AB$155:$BA$1048576,MATCH($A480,'Hoja de Trabajo para listado'!$AB$155:$AB$1048576,0),MATCH((CUADRO!F$5&amp;$E480),'Hoja de Trabajo para listado'!$AB$151:$BA$151,0)),0)+IFERROR(INDEX('Hoja de Trabajo para listado'!$BC$155:$CB$1048576,MATCH($A480,'Hoja de Trabajo para listado'!$BC$155:$BC$1048576,0),MATCH((CUADRO!F$5&amp;$E480),'Hoja de Trabajo para listado'!$BC$151:$CB$151,0)),0)+IFERROR(INDEX('Hoja de Trabajo para listado'!$DE$153:$DG$274,MATCH($A480,'Hoja de Trabajo para listado'!$DE$153:$DE$1048576,0),MATCH((CUADRO!F$5&amp;$E480),'Hoja de Trabajo para listado'!$DE$151:$DG$151,0)),0)+IFERROR(INDEX('Hoja de Trabajo para listado'!$CD$155:$DC$1048576,MATCH($A480,'Hoja de Trabajo para listado'!$CD$155:$CD$1048576,0),MATCH((CUADRO!F$5&amp;$E480),'Hoja de Trabajo para listado'!$CD$151:$DC$151,0)),0)</f>
        <v>0</v>
      </c>
      <c r="G480" s="314">
        <f ca="1">+IFERROR(INDEX('Hoja de Trabajo para listado'!$A$155:$Z$1048576,MATCH($A480,'Hoja de Trabajo para listado'!$A$155:$A$1048576,0),MATCH((CUADRO!G$5&amp;$E480),'Hoja de Trabajo para listado'!$A$151:$Z$151,0)),0)+IFERROR(INDEX('Hoja de Trabajo para listado'!$AB$155:$BA$1048576,MATCH($A480,'Hoja de Trabajo para listado'!$AB$155:$AB$1048576,0),MATCH((CUADRO!G$5&amp;$E480),'Hoja de Trabajo para listado'!$AB$151:$BA$151,0)),0)+IFERROR(INDEX('Hoja de Trabajo para listado'!$BC$155:$CB$1048576,MATCH($A480,'Hoja de Trabajo para listado'!$BC$155:$BC$1048576,0),MATCH((CUADRO!G$5&amp;$E480),'Hoja de Trabajo para listado'!$BC$151:$CB$151,0)),0)+IFERROR(INDEX('Hoja de Trabajo para listado'!$DE$153:$DG$274,MATCH($A480,'Hoja de Trabajo para listado'!$DE$153:$DE$1048576,0),MATCH((CUADRO!G$5&amp;$E480),'Hoja de Trabajo para listado'!$DE$151:$DG$151,0)),0)+IFERROR(INDEX('Hoja de Trabajo para listado'!$CD$155:$DC$1048576,MATCH($A480,'Hoja de Trabajo para listado'!$CD$155:$CD$1048576,0),MATCH((CUADRO!G$5&amp;$E480),'Hoja de Trabajo para listado'!$CD$151:$DC$151,0)),0)</f>
        <v>0</v>
      </c>
      <c r="H480" s="314">
        <f ca="1">+IFERROR(INDEX('Hoja de Trabajo para listado'!$A$155:$Z$1048576,MATCH($A480,'Hoja de Trabajo para listado'!$A$155:$A$1048576,0),MATCH((CUADRO!H$5&amp;$E480),'Hoja de Trabajo para listado'!$A$151:$Z$151,0)),0)+IFERROR(INDEX('Hoja de Trabajo para listado'!$AB$155:$BA$1048576,MATCH($A480,'Hoja de Trabajo para listado'!$AB$155:$AB$1048576,0),MATCH((CUADRO!H$5&amp;$E480),'Hoja de Trabajo para listado'!$AB$151:$BA$151,0)),0)+IFERROR(INDEX('Hoja de Trabajo para listado'!$BC$155:$CB$1048576,MATCH($A480,'Hoja de Trabajo para listado'!$BC$155:$BC$1048576,0),MATCH((CUADRO!H$5&amp;$E480),'Hoja de Trabajo para listado'!$BC$151:$CB$151,0)),0)+IFERROR(INDEX('Hoja de Trabajo para listado'!$DE$153:$DG$274,MATCH($A480,'Hoja de Trabajo para listado'!$DE$153:$DE$1048576,0),MATCH((CUADRO!H$5&amp;$E480),'Hoja de Trabajo para listado'!$DE$151:$DG$151,0)),0)+IFERROR(INDEX('Hoja de Trabajo para listado'!$CD$155:$DC$1048576,MATCH($A480,'Hoja de Trabajo para listado'!$CD$155:$CD$1048576,0),MATCH((CUADRO!H$5&amp;$E480),'Hoja de Trabajo para listado'!$CD$151:$DC$151,0)),0)</f>
        <v>0</v>
      </c>
      <c r="I480" s="314">
        <f ca="1">+IFERROR(INDEX('Hoja de Trabajo para listado'!$A$155:$Z$1048576,MATCH($A480,'Hoja de Trabajo para listado'!$A$155:$A$1048576,0),MATCH((CUADRO!I$5&amp;$E480),'Hoja de Trabajo para listado'!$A$151:$Z$151,0)),0)+IFERROR(INDEX('Hoja de Trabajo para listado'!$AB$155:$BA$1048576,MATCH($A480,'Hoja de Trabajo para listado'!$AB$155:$AB$1048576,0),MATCH((CUADRO!I$5&amp;$E480),'Hoja de Trabajo para listado'!$AB$151:$BA$151,0)),0)+IFERROR(INDEX('Hoja de Trabajo para listado'!$BC$155:$CB$1048576,MATCH($A480,'Hoja de Trabajo para listado'!$BC$155:$BC$1048576,0),MATCH((CUADRO!I$5&amp;$E480),'Hoja de Trabajo para listado'!$BC$151:$CB$151,0)),0)+IFERROR(INDEX('Hoja de Trabajo para listado'!$DE$153:$DG$274,MATCH($A480,'Hoja de Trabajo para listado'!$DE$153:$DE$1048576,0),MATCH((CUADRO!I$5&amp;$E480),'Hoja de Trabajo para listado'!$DE$151:$DG$151,0)),0)+IFERROR(INDEX('Hoja de Trabajo para listado'!$CD$155:$DC$1048576,MATCH($A480,'Hoja de Trabajo para listado'!$CD$155:$CD$1048576,0),MATCH((CUADRO!I$5&amp;$E480),'Hoja de Trabajo para listado'!$CD$151:$DC$151,0)),0)</f>
        <v>0</v>
      </c>
      <c r="J480" s="314">
        <f ca="1">+IFERROR(INDEX('Hoja de Trabajo para listado'!$A$155:$Z$1048576,MATCH($A480,'Hoja de Trabajo para listado'!$A$155:$A$1048576,0),MATCH((CUADRO!J$5&amp;$E480),'Hoja de Trabajo para listado'!$A$151:$Z$151,0)),0)+IFERROR(INDEX('Hoja de Trabajo para listado'!$AB$155:$BA$1048576,MATCH($A480,'Hoja de Trabajo para listado'!$AB$155:$AB$1048576,0),MATCH((CUADRO!J$5&amp;$E480),'Hoja de Trabajo para listado'!$AB$151:$BA$151,0)),0)+IFERROR(INDEX('Hoja de Trabajo para listado'!$BC$155:$CB$1048576,MATCH($A480,'Hoja de Trabajo para listado'!$BC$155:$BC$1048576,0),MATCH((CUADRO!J$5&amp;$E480),'Hoja de Trabajo para listado'!$BC$151:$CB$151,0)),0)+IFERROR(INDEX('Hoja de Trabajo para listado'!$DE$153:$DG$274,MATCH($A480,'Hoja de Trabajo para listado'!$DE$153:$DE$1048576,0),MATCH((CUADRO!J$5&amp;$E480),'Hoja de Trabajo para listado'!$DE$151:$DG$151,0)),0)+IFERROR(INDEX('Hoja de Trabajo para listado'!$CD$155:$DC$1048576,MATCH($A480,'Hoja de Trabajo para listado'!$CD$155:$CD$1048576,0),MATCH((CUADRO!J$5&amp;$E480),'Hoja de Trabajo para listado'!$CD$151:$DC$151,0)),0)</f>
        <v>0</v>
      </c>
      <c r="K480" s="314">
        <f ca="1">+IFERROR(INDEX('Hoja de Trabajo para listado'!$A$155:$Z$1048576,MATCH($A480,'Hoja de Trabajo para listado'!$A$155:$A$1048576,0),MATCH((CUADRO!K$5&amp;$E480),'Hoja de Trabajo para listado'!$A$151:$Z$151,0)),0)+IFERROR(INDEX('Hoja de Trabajo para listado'!$AB$155:$BA$1048576,MATCH($A480,'Hoja de Trabajo para listado'!$AB$155:$AB$1048576,0),MATCH((CUADRO!K$5&amp;$E480),'Hoja de Trabajo para listado'!$AB$151:$BA$151,0)),0)+IFERROR(INDEX('Hoja de Trabajo para listado'!$BC$155:$CB$1048576,MATCH($A480,'Hoja de Trabajo para listado'!$BC$155:$BC$1048576,0),MATCH((CUADRO!K$5&amp;$E480),'Hoja de Trabajo para listado'!$BC$151:$CB$151,0)),0)+IFERROR(INDEX('Hoja de Trabajo para listado'!$DE$153:$DG$274,MATCH($A480,'Hoja de Trabajo para listado'!$DE$153:$DE$1048576,0),MATCH((CUADRO!K$5&amp;$E480),'Hoja de Trabajo para listado'!$DE$151:$DG$151,0)),0)+IFERROR(INDEX('Hoja de Trabajo para listado'!$CD$155:$DC$1048576,MATCH($A480,'Hoja de Trabajo para listado'!$CD$155:$CD$1048576,0),MATCH((CUADRO!K$5&amp;$E480),'Hoja de Trabajo para listado'!$CD$151:$DC$151,0)),0)</f>
        <v>0</v>
      </c>
      <c r="L480" s="314">
        <f ca="1">+IFERROR(INDEX('Hoja de Trabajo para listado'!$A$155:$Z$1048576,MATCH($A480,'Hoja de Trabajo para listado'!$A$155:$A$1048576,0),MATCH((CUADRO!L$5&amp;$E480),'Hoja de Trabajo para listado'!$A$151:$Z$151,0)),0)+IFERROR(INDEX('Hoja de Trabajo para listado'!$AB$155:$BA$1048576,MATCH($A480,'Hoja de Trabajo para listado'!$AB$155:$AB$1048576,0),MATCH((CUADRO!L$5&amp;$E480),'Hoja de Trabajo para listado'!$AB$151:$BA$151,0)),0)+IFERROR(INDEX('Hoja de Trabajo para listado'!$BC$155:$CB$1048576,MATCH($A480,'Hoja de Trabajo para listado'!$BC$155:$BC$1048576,0),MATCH((CUADRO!L$5&amp;$E480),'Hoja de Trabajo para listado'!$BC$151:$CB$151,0)),0)+IFERROR(INDEX('Hoja de Trabajo para listado'!$DE$153:$DG$274,MATCH($A480,'Hoja de Trabajo para listado'!$DE$153:$DE$1048576,0),MATCH((CUADRO!L$5&amp;$E480),'Hoja de Trabajo para listado'!$DE$151:$DG$151,0)),0)+IFERROR(INDEX('Hoja de Trabajo para listado'!$CD$155:$DC$1048576,MATCH($A480,'Hoja de Trabajo para listado'!$CD$155:$CD$1048576,0),MATCH((CUADRO!L$5&amp;$E480),'Hoja de Trabajo para listado'!$CD$151:$DC$151,0)),0)</f>
        <v>0</v>
      </c>
      <c r="M480" s="314">
        <f ca="1">+IFERROR(INDEX('Hoja de Trabajo para listado'!$A$155:$Z$1048576,MATCH($A480,'Hoja de Trabajo para listado'!$A$155:$A$1048576,0),MATCH((CUADRO!M$5&amp;$E480),'Hoja de Trabajo para listado'!$A$151:$Z$151,0)),0)+IFERROR(INDEX('Hoja de Trabajo para listado'!$AB$155:$BA$1048576,MATCH($A480,'Hoja de Trabajo para listado'!$AB$155:$AB$1048576,0),MATCH((CUADRO!M$5&amp;$E480),'Hoja de Trabajo para listado'!$AB$151:$BA$151,0)),0)+IFERROR(INDEX('Hoja de Trabajo para listado'!$BC$155:$CB$1048576,MATCH($A480,'Hoja de Trabajo para listado'!$BC$155:$BC$1048576,0),MATCH((CUADRO!M$5&amp;$E480),'Hoja de Trabajo para listado'!$BC$151:$CB$151,0)),0)+IFERROR(INDEX('Hoja de Trabajo para listado'!$DE$153:$DG$274,MATCH($A480,'Hoja de Trabajo para listado'!$DE$153:$DE$1048576,0),MATCH((CUADRO!M$5&amp;$E480),'Hoja de Trabajo para listado'!$DE$151:$DG$151,0)),0)+IFERROR(INDEX('Hoja de Trabajo para listado'!$CD$155:$DC$1048576,MATCH($A480,'Hoja de Trabajo para listado'!$CD$155:$CD$1048576,0),MATCH((CUADRO!M$5&amp;$E480),'Hoja de Trabajo para listado'!$CD$151:$DC$151,0)),0)</f>
        <v>0</v>
      </c>
      <c r="N480" s="314">
        <f ca="1">+IFERROR(INDEX('Hoja de Trabajo para listado'!$A$155:$Z$1048576,MATCH($A480,'Hoja de Trabajo para listado'!$A$155:$A$1048576,0),MATCH((CUADRO!N$5&amp;$E480),'Hoja de Trabajo para listado'!$A$151:$Z$151,0)),0)+IFERROR(INDEX('Hoja de Trabajo para listado'!$AB$155:$BA$1048576,MATCH($A480,'Hoja de Trabajo para listado'!$AB$155:$AB$1048576,0),MATCH((CUADRO!N$5&amp;$E480),'Hoja de Trabajo para listado'!$AB$151:$BA$151,0)),0)+IFERROR(INDEX('Hoja de Trabajo para listado'!$BC$155:$CB$1048576,MATCH($A480,'Hoja de Trabajo para listado'!$BC$155:$BC$1048576,0),MATCH((CUADRO!N$5&amp;$E480),'Hoja de Trabajo para listado'!$BC$151:$CB$151,0)),0)+IFERROR(INDEX('Hoja de Trabajo para listado'!$DE$153:$DG$274,MATCH($A480,'Hoja de Trabajo para listado'!$DE$153:$DE$1048576,0),MATCH((CUADRO!N$5&amp;$E480),'Hoja de Trabajo para listado'!$DE$151:$DG$151,0)),0)+IFERROR(INDEX('Hoja de Trabajo para listado'!$CD$155:$DC$1048576,MATCH($A480,'Hoja de Trabajo para listado'!$CD$155:$CD$1048576,0),MATCH((CUADRO!N$5&amp;$E480),'Hoja de Trabajo para listado'!$CD$151:$DC$151,0)),0)</f>
        <v>0</v>
      </c>
      <c r="O480" s="314">
        <f ca="1">+IFERROR(INDEX('Hoja de Trabajo para listado'!$A$155:$Z$1048576,MATCH($A480,'Hoja de Trabajo para listado'!$A$155:$A$1048576,0),MATCH((CUADRO!O$5&amp;$E480),'Hoja de Trabajo para listado'!$A$151:$Z$151,0)),0)+IFERROR(INDEX('Hoja de Trabajo para listado'!$AB$155:$BA$1048576,MATCH($A480,'Hoja de Trabajo para listado'!$AB$155:$AB$1048576,0),MATCH((CUADRO!O$5&amp;$E480),'Hoja de Trabajo para listado'!$AB$151:$BA$151,0)),0)+IFERROR(INDEX('Hoja de Trabajo para listado'!$BC$155:$CB$1048576,MATCH($A480,'Hoja de Trabajo para listado'!$BC$155:$BC$1048576,0),MATCH((CUADRO!O$5&amp;$E480),'Hoja de Trabajo para listado'!$BC$151:$CB$151,0)),0)+IFERROR(INDEX('Hoja de Trabajo para listado'!$DE$153:$DG$274,MATCH($A480,'Hoja de Trabajo para listado'!$DE$153:$DE$1048576,0),MATCH((CUADRO!O$5&amp;$E480),'Hoja de Trabajo para listado'!$DE$151:$DG$151,0)),0)+IFERROR(INDEX('Hoja de Trabajo para listado'!$CD$155:$DC$1048576,MATCH($A480,'Hoja de Trabajo para listado'!$CD$155:$CD$1048576,0),MATCH((CUADRO!O$5&amp;$E480),'Hoja de Trabajo para listado'!$CD$151:$DC$151,0)),0)</f>
        <v>0</v>
      </c>
      <c r="P480" s="314">
        <f ca="1">+IFERROR(INDEX('Hoja de Trabajo para listado'!$A$155:$Z$1048576,MATCH($A480,'Hoja de Trabajo para listado'!$A$155:$A$1048576,0),MATCH((CUADRO!P$5&amp;$E480),'Hoja de Trabajo para listado'!$A$151:$Z$151,0)),0)+IFERROR(INDEX('Hoja de Trabajo para listado'!$AB$155:$BA$1048576,MATCH($A480,'Hoja de Trabajo para listado'!$AB$155:$AB$1048576,0),MATCH((CUADRO!P$5&amp;$E480),'Hoja de Trabajo para listado'!$AB$151:$BA$151,0)),0)+IFERROR(INDEX('Hoja de Trabajo para listado'!$BC$155:$CB$1048576,MATCH($A480,'Hoja de Trabajo para listado'!$BC$155:$BC$1048576,0),MATCH((CUADRO!P$5&amp;$E480),'Hoja de Trabajo para listado'!$BC$151:$CB$151,0)),0)+IFERROR(INDEX('Hoja de Trabajo para listado'!$DE$153:$DG$274,MATCH($A480,'Hoja de Trabajo para listado'!$DE$153:$DE$1048576,0),MATCH((CUADRO!P$5&amp;$E480),'Hoja de Trabajo para listado'!$DE$151:$DG$151,0)),0)+IFERROR(INDEX('Hoja de Trabajo para listado'!$CD$155:$DC$1048576,MATCH($A480,'Hoja de Trabajo para listado'!$CD$155:$CD$1048576,0),MATCH((CUADRO!P$5&amp;$E480),'Hoja de Trabajo para listado'!$CD$151:$DC$151,0)),0)</f>
        <v>0</v>
      </c>
      <c r="Q480" s="314">
        <f ca="1">+IFERROR(INDEX('Hoja de Trabajo para listado'!$A$155:$Z$1048576,MATCH($A480,'Hoja de Trabajo para listado'!$A$155:$A$1048576,0),MATCH((CUADRO!Q$5&amp;$E480),'Hoja de Trabajo para listado'!$A$151:$Z$151,0)),0)+IFERROR(INDEX('Hoja de Trabajo para listado'!$AB$155:$BA$1048576,MATCH($A480,'Hoja de Trabajo para listado'!$AB$155:$AB$1048576,0),MATCH((CUADRO!Q$5&amp;$E480),'Hoja de Trabajo para listado'!$AB$151:$BA$151,0)),0)+IFERROR(INDEX('Hoja de Trabajo para listado'!$BC$155:$CB$1048576,MATCH($A480,'Hoja de Trabajo para listado'!$BC$155:$BC$1048576,0),MATCH((CUADRO!Q$5&amp;$E480),'Hoja de Trabajo para listado'!$BC$151:$CB$151,0)),0)+IFERROR(INDEX('Hoja de Trabajo para listado'!$DE$153:$DG$274,MATCH($A480,'Hoja de Trabajo para listado'!$DE$153:$DE$1048576,0),MATCH((CUADRO!Q$5&amp;$E480),'Hoja de Trabajo para listado'!$DE$151:$DG$151,0)),0)+IFERROR(INDEX('Hoja de Trabajo para listado'!$CD$155:$DC$1048576,MATCH($A480,'Hoja de Trabajo para listado'!$CD$155:$CD$1048576,0),MATCH((CUADRO!Q$5&amp;$E480),'Hoja de Trabajo para listado'!$CD$151:$DC$151,0)),0)</f>
        <v>0</v>
      </c>
      <c r="R480" s="314">
        <f t="shared" ca="1" si="14"/>
        <v>0</v>
      </c>
      <c r="S480" s="322"/>
      <c r="T480" s="314">
        <f ca="1">+T481</f>
        <v>0</v>
      </c>
      <c r="U480" s="313">
        <f t="shared" si="15"/>
        <v>1</v>
      </c>
      <c r="V480" s="319" t="str">
        <f>+VLOOKUP(A480,bd_lista!$A$3:$E$593,5,FALSE)</f>
        <v>Gobiernos Autonomos Municipales</v>
      </c>
      <c r="W480" s="425" t="str">
        <f>+V480</f>
        <v>Gobiernos Autonomos Municipales</v>
      </c>
    </row>
    <row r="481" spans="1:23" customFormat="1" ht="15" hidden="1" customHeight="1">
      <c r="A481" s="323">
        <v>1412</v>
      </c>
      <c r="B481" s="428"/>
      <c r="C481" s="318" t="str">
        <f>+VLOOKUP(A481,bd_lista!$A$3:$C$593,3,FALSE)</f>
        <v>Gobierno Autónomo Municipal de Santiago de Huari</v>
      </c>
      <c r="D481" s="430"/>
      <c r="E481" s="347" t="s">
        <v>1419</v>
      </c>
      <c r="F481" s="314">
        <f ca="1">+IFERROR(INDEX('Hoja de Trabajo para listado'!$A$155:$Z$1048576,MATCH($A481,'Hoja de Trabajo para listado'!$A$155:$A$1048576,0),MATCH((CUADRO!F$5&amp;$E481),'Hoja de Trabajo para listado'!$A$151:$Z$151,0)),0)+IFERROR(INDEX('Hoja de Trabajo para listado'!$AB$155:$BA$1048576,MATCH($A481,'Hoja de Trabajo para listado'!$AB$155:$AB$1048576,0),MATCH((CUADRO!F$5&amp;$E481),'Hoja de Trabajo para listado'!$AB$151:$BA$151,0)),0)+IFERROR(INDEX('Hoja de Trabajo para listado'!$BC$155:$CB$1048576,MATCH($A481,'Hoja de Trabajo para listado'!$BC$155:$BC$1048576,0),MATCH((CUADRO!F$5&amp;$E481),'Hoja de Trabajo para listado'!$BC$151:$CB$151,0)),0)+IFERROR(INDEX('Hoja de Trabajo para listado'!$DE$153:$DG$274,MATCH($A481,'Hoja de Trabajo para listado'!$DE$153:$DE$1048576,0),MATCH((CUADRO!F$5&amp;$E481),'Hoja de Trabajo para listado'!$DE$151:$DG$151,0)),0)+IFERROR(INDEX('Hoja de Trabajo para listado'!$CD$155:$DC$1048576,MATCH($A481,'Hoja de Trabajo para listado'!$CD$155:$CD$1048576,0),MATCH((CUADRO!F$5&amp;$E481),'Hoja de Trabajo para listado'!$CD$151:$DC$151,0)),0)</f>
        <v>0</v>
      </c>
      <c r="G481" s="314">
        <f ca="1">+IFERROR(INDEX('Hoja de Trabajo para listado'!$A$155:$Z$1048576,MATCH($A481,'Hoja de Trabajo para listado'!$A$155:$A$1048576,0),MATCH((CUADRO!G$5&amp;$E481),'Hoja de Trabajo para listado'!$A$151:$Z$151,0)),0)+IFERROR(INDEX('Hoja de Trabajo para listado'!$AB$155:$BA$1048576,MATCH($A481,'Hoja de Trabajo para listado'!$AB$155:$AB$1048576,0),MATCH((CUADRO!G$5&amp;$E481),'Hoja de Trabajo para listado'!$AB$151:$BA$151,0)),0)+IFERROR(INDEX('Hoja de Trabajo para listado'!$BC$155:$CB$1048576,MATCH($A481,'Hoja de Trabajo para listado'!$BC$155:$BC$1048576,0),MATCH((CUADRO!G$5&amp;$E481),'Hoja de Trabajo para listado'!$BC$151:$CB$151,0)),0)+IFERROR(INDEX('Hoja de Trabajo para listado'!$DE$153:$DG$274,MATCH($A481,'Hoja de Trabajo para listado'!$DE$153:$DE$1048576,0),MATCH((CUADRO!G$5&amp;$E481),'Hoja de Trabajo para listado'!$DE$151:$DG$151,0)),0)+IFERROR(INDEX('Hoja de Trabajo para listado'!$CD$155:$DC$1048576,MATCH($A481,'Hoja de Trabajo para listado'!$CD$155:$CD$1048576,0),MATCH((CUADRO!G$5&amp;$E481),'Hoja de Trabajo para listado'!$CD$151:$DC$151,0)),0)</f>
        <v>0</v>
      </c>
      <c r="H481" s="314">
        <f ca="1">+IFERROR(INDEX('Hoja de Trabajo para listado'!$A$155:$Z$1048576,MATCH($A481,'Hoja de Trabajo para listado'!$A$155:$A$1048576,0),MATCH((CUADRO!H$5&amp;$E481),'Hoja de Trabajo para listado'!$A$151:$Z$151,0)),0)+IFERROR(INDEX('Hoja de Trabajo para listado'!$AB$155:$BA$1048576,MATCH($A481,'Hoja de Trabajo para listado'!$AB$155:$AB$1048576,0),MATCH((CUADRO!H$5&amp;$E481),'Hoja de Trabajo para listado'!$AB$151:$BA$151,0)),0)+IFERROR(INDEX('Hoja de Trabajo para listado'!$BC$155:$CB$1048576,MATCH($A481,'Hoja de Trabajo para listado'!$BC$155:$BC$1048576,0),MATCH((CUADRO!H$5&amp;$E481),'Hoja de Trabajo para listado'!$BC$151:$CB$151,0)),0)+IFERROR(INDEX('Hoja de Trabajo para listado'!$DE$153:$DG$274,MATCH($A481,'Hoja de Trabajo para listado'!$DE$153:$DE$1048576,0),MATCH((CUADRO!H$5&amp;$E481),'Hoja de Trabajo para listado'!$DE$151:$DG$151,0)),0)+IFERROR(INDEX('Hoja de Trabajo para listado'!$CD$155:$DC$1048576,MATCH($A481,'Hoja de Trabajo para listado'!$CD$155:$CD$1048576,0),MATCH((CUADRO!H$5&amp;$E481),'Hoja de Trabajo para listado'!$CD$151:$DC$151,0)),0)</f>
        <v>0</v>
      </c>
      <c r="I481" s="314">
        <f ca="1">+IFERROR(INDEX('Hoja de Trabajo para listado'!$A$155:$Z$1048576,MATCH($A481,'Hoja de Trabajo para listado'!$A$155:$A$1048576,0),MATCH((CUADRO!I$5&amp;$E481),'Hoja de Trabajo para listado'!$A$151:$Z$151,0)),0)+IFERROR(INDEX('Hoja de Trabajo para listado'!$AB$155:$BA$1048576,MATCH($A481,'Hoja de Trabajo para listado'!$AB$155:$AB$1048576,0),MATCH((CUADRO!I$5&amp;$E481),'Hoja de Trabajo para listado'!$AB$151:$BA$151,0)),0)+IFERROR(INDEX('Hoja de Trabajo para listado'!$BC$155:$CB$1048576,MATCH($A481,'Hoja de Trabajo para listado'!$BC$155:$BC$1048576,0),MATCH((CUADRO!I$5&amp;$E481),'Hoja de Trabajo para listado'!$BC$151:$CB$151,0)),0)+IFERROR(INDEX('Hoja de Trabajo para listado'!$DE$153:$DG$274,MATCH($A481,'Hoja de Trabajo para listado'!$DE$153:$DE$1048576,0),MATCH((CUADRO!I$5&amp;$E481),'Hoja de Trabajo para listado'!$DE$151:$DG$151,0)),0)+IFERROR(INDEX('Hoja de Trabajo para listado'!$CD$155:$DC$1048576,MATCH($A481,'Hoja de Trabajo para listado'!$CD$155:$CD$1048576,0),MATCH((CUADRO!I$5&amp;$E481),'Hoja de Trabajo para listado'!$CD$151:$DC$151,0)),0)</f>
        <v>0</v>
      </c>
      <c r="J481" s="314">
        <f ca="1">+IFERROR(INDEX('Hoja de Trabajo para listado'!$A$155:$Z$1048576,MATCH($A481,'Hoja de Trabajo para listado'!$A$155:$A$1048576,0),MATCH((CUADRO!J$5&amp;$E481),'Hoja de Trabajo para listado'!$A$151:$Z$151,0)),0)+IFERROR(INDEX('Hoja de Trabajo para listado'!$AB$155:$BA$1048576,MATCH($A481,'Hoja de Trabajo para listado'!$AB$155:$AB$1048576,0),MATCH((CUADRO!J$5&amp;$E481),'Hoja de Trabajo para listado'!$AB$151:$BA$151,0)),0)+IFERROR(INDEX('Hoja de Trabajo para listado'!$BC$155:$CB$1048576,MATCH($A481,'Hoja de Trabajo para listado'!$BC$155:$BC$1048576,0),MATCH((CUADRO!J$5&amp;$E481),'Hoja de Trabajo para listado'!$BC$151:$CB$151,0)),0)+IFERROR(INDEX('Hoja de Trabajo para listado'!$DE$153:$DG$274,MATCH($A481,'Hoja de Trabajo para listado'!$DE$153:$DE$1048576,0),MATCH((CUADRO!J$5&amp;$E481),'Hoja de Trabajo para listado'!$DE$151:$DG$151,0)),0)+IFERROR(INDEX('Hoja de Trabajo para listado'!$CD$155:$DC$1048576,MATCH($A481,'Hoja de Trabajo para listado'!$CD$155:$CD$1048576,0),MATCH((CUADRO!J$5&amp;$E481),'Hoja de Trabajo para listado'!$CD$151:$DC$151,0)),0)</f>
        <v>0</v>
      </c>
      <c r="K481" s="314">
        <f ca="1">+IFERROR(INDEX('Hoja de Trabajo para listado'!$A$155:$Z$1048576,MATCH($A481,'Hoja de Trabajo para listado'!$A$155:$A$1048576,0),MATCH((CUADRO!K$5&amp;$E481),'Hoja de Trabajo para listado'!$A$151:$Z$151,0)),0)+IFERROR(INDEX('Hoja de Trabajo para listado'!$AB$155:$BA$1048576,MATCH($A481,'Hoja de Trabajo para listado'!$AB$155:$AB$1048576,0),MATCH((CUADRO!K$5&amp;$E481),'Hoja de Trabajo para listado'!$AB$151:$BA$151,0)),0)+IFERROR(INDEX('Hoja de Trabajo para listado'!$BC$155:$CB$1048576,MATCH($A481,'Hoja de Trabajo para listado'!$BC$155:$BC$1048576,0),MATCH((CUADRO!K$5&amp;$E481),'Hoja de Trabajo para listado'!$BC$151:$CB$151,0)),0)+IFERROR(INDEX('Hoja de Trabajo para listado'!$DE$153:$DG$274,MATCH($A481,'Hoja de Trabajo para listado'!$DE$153:$DE$1048576,0),MATCH((CUADRO!K$5&amp;$E481),'Hoja de Trabajo para listado'!$DE$151:$DG$151,0)),0)+IFERROR(INDEX('Hoja de Trabajo para listado'!$CD$155:$DC$1048576,MATCH($A481,'Hoja de Trabajo para listado'!$CD$155:$CD$1048576,0),MATCH((CUADRO!K$5&amp;$E481),'Hoja de Trabajo para listado'!$CD$151:$DC$151,0)),0)</f>
        <v>0</v>
      </c>
      <c r="L481" s="314">
        <f ca="1">+IFERROR(INDEX('Hoja de Trabajo para listado'!$A$155:$Z$1048576,MATCH($A481,'Hoja de Trabajo para listado'!$A$155:$A$1048576,0),MATCH((CUADRO!L$5&amp;$E481),'Hoja de Trabajo para listado'!$A$151:$Z$151,0)),0)+IFERROR(INDEX('Hoja de Trabajo para listado'!$AB$155:$BA$1048576,MATCH($A481,'Hoja de Trabajo para listado'!$AB$155:$AB$1048576,0),MATCH((CUADRO!L$5&amp;$E481),'Hoja de Trabajo para listado'!$AB$151:$BA$151,0)),0)+IFERROR(INDEX('Hoja de Trabajo para listado'!$BC$155:$CB$1048576,MATCH($A481,'Hoja de Trabajo para listado'!$BC$155:$BC$1048576,0),MATCH((CUADRO!L$5&amp;$E481),'Hoja de Trabajo para listado'!$BC$151:$CB$151,0)),0)+IFERROR(INDEX('Hoja de Trabajo para listado'!$DE$153:$DG$274,MATCH($A481,'Hoja de Trabajo para listado'!$DE$153:$DE$1048576,0),MATCH((CUADRO!L$5&amp;$E481),'Hoja de Trabajo para listado'!$DE$151:$DG$151,0)),0)+IFERROR(INDEX('Hoja de Trabajo para listado'!$CD$155:$DC$1048576,MATCH($A481,'Hoja de Trabajo para listado'!$CD$155:$CD$1048576,0),MATCH((CUADRO!L$5&amp;$E481),'Hoja de Trabajo para listado'!$CD$151:$DC$151,0)),0)</f>
        <v>0</v>
      </c>
      <c r="M481" s="314">
        <f ca="1">+IFERROR(INDEX('Hoja de Trabajo para listado'!$A$155:$Z$1048576,MATCH($A481,'Hoja de Trabajo para listado'!$A$155:$A$1048576,0),MATCH((CUADRO!M$5&amp;$E481),'Hoja de Trabajo para listado'!$A$151:$Z$151,0)),0)+IFERROR(INDEX('Hoja de Trabajo para listado'!$AB$155:$BA$1048576,MATCH($A481,'Hoja de Trabajo para listado'!$AB$155:$AB$1048576,0),MATCH((CUADRO!M$5&amp;$E481),'Hoja de Trabajo para listado'!$AB$151:$BA$151,0)),0)+IFERROR(INDEX('Hoja de Trabajo para listado'!$BC$155:$CB$1048576,MATCH($A481,'Hoja de Trabajo para listado'!$BC$155:$BC$1048576,0),MATCH((CUADRO!M$5&amp;$E481),'Hoja de Trabajo para listado'!$BC$151:$CB$151,0)),0)+IFERROR(INDEX('Hoja de Trabajo para listado'!$DE$153:$DG$274,MATCH($A481,'Hoja de Trabajo para listado'!$DE$153:$DE$1048576,0),MATCH((CUADRO!M$5&amp;$E481),'Hoja de Trabajo para listado'!$DE$151:$DG$151,0)),0)+IFERROR(INDEX('Hoja de Trabajo para listado'!$CD$155:$DC$1048576,MATCH($A481,'Hoja de Trabajo para listado'!$CD$155:$CD$1048576,0),MATCH((CUADRO!M$5&amp;$E481),'Hoja de Trabajo para listado'!$CD$151:$DC$151,0)),0)</f>
        <v>0</v>
      </c>
      <c r="N481" s="314">
        <f ca="1">+IFERROR(INDEX('Hoja de Trabajo para listado'!$A$155:$Z$1048576,MATCH($A481,'Hoja de Trabajo para listado'!$A$155:$A$1048576,0),MATCH((CUADRO!N$5&amp;$E481),'Hoja de Trabajo para listado'!$A$151:$Z$151,0)),0)+IFERROR(INDEX('Hoja de Trabajo para listado'!$AB$155:$BA$1048576,MATCH($A481,'Hoja de Trabajo para listado'!$AB$155:$AB$1048576,0),MATCH((CUADRO!N$5&amp;$E481),'Hoja de Trabajo para listado'!$AB$151:$BA$151,0)),0)+IFERROR(INDEX('Hoja de Trabajo para listado'!$BC$155:$CB$1048576,MATCH($A481,'Hoja de Trabajo para listado'!$BC$155:$BC$1048576,0),MATCH((CUADRO!N$5&amp;$E481),'Hoja de Trabajo para listado'!$BC$151:$CB$151,0)),0)+IFERROR(INDEX('Hoja de Trabajo para listado'!$DE$153:$DG$274,MATCH($A481,'Hoja de Trabajo para listado'!$DE$153:$DE$1048576,0),MATCH((CUADRO!N$5&amp;$E481),'Hoja de Trabajo para listado'!$DE$151:$DG$151,0)),0)+IFERROR(INDEX('Hoja de Trabajo para listado'!$CD$155:$DC$1048576,MATCH($A481,'Hoja de Trabajo para listado'!$CD$155:$CD$1048576,0),MATCH((CUADRO!N$5&amp;$E481),'Hoja de Trabajo para listado'!$CD$151:$DC$151,0)),0)</f>
        <v>0</v>
      </c>
      <c r="O481" s="314">
        <f ca="1">+IFERROR(INDEX('Hoja de Trabajo para listado'!$A$155:$Z$1048576,MATCH($A481,'Hoja de Trabajo para listado'!$A$155:$A$1048576,0),MATCH((CUADRO!O$5&amp;$E481),'Hoja de Trabajo para listado'!$A$151:$Z$151,0)),0)+IFERROR(INDEX('Hoja de Trabajo para listado'!$AB$155:$BA$1048576,MATCH($A481,'Hoja de Trabajo para listado'!$AB$155:$AB$1048576,0),MATCH((CUADRO!O$5&amp;$E481),'Hoja de Trabajo para listado'!$AB$151:$BA$151,0)),0)+IFERROR(INDEX('Hoja de Trabajo para listado'!$BC$155:$CB$1048576,MATCH($A481,'Hoja de Trabajo para listado'!$BC$155:$BC$1048576,0),MATCH((CUADRO!O$5&amp;$E481),'Hoja de Trabajo para listado'!$BC$151:$CB$151,0)),0)+IFERROR(INDEX('Hoja de Trabajo para listado'!$DE$153:$DG$274,MATCH($A481,'Hoja de Trabajo para listado'!$DE$153:$DE$1048576,0),MATCH((CUADRO!O$5&amp;$E481),'Hoja de Trabajo para listado'!$DE$151:$DG$151,0)),0)+IFERROR(INDEX('Hoja de Trabajo para listado'!$CD$155:$DC$1048576,MATCH($A481,'Hoja de Trabajo para listado'!$CD$155:$CD$1048576,0),MATCH((CUADRO!O$5&amp;$E481),'Hoja de Trabajo para listado'!$CD$151:$DC$151,0)),0)</f>
        <v>0</v>
      </c>
      <c r="P481" s="314">
        <f ca="1">+IFERROR(INDEX('Hoja de Trabajo para listado'!$A$155:$Z$1048576,MATCH($A481,'Hoja de Trabajo para listado'!$A$155:$A$1048576,0),MATCH((CUADRO!P$5&amp;$E481),'Hoja de Trabajo para listado'!$A$151:$Z$151,0)),0)+IFERROR(INDEX('Hoja de Trabajo para listado'!$AB$155:$BA$1048576,MATCH($A481,'Hoja de Trabajo para listado'!$AB$155:$AB$1048576,0),MATCH((CUADRO!P$5&amp;$E481),'Hoja de Trabajo para listado'!$AB$151:$BA$151,0)),0)+IFERROR(INDEX('Hoja de Trabajo para listado'!$BC$155:$CB$1048576,MATCH($A481,'Hoja de Trabajo para listado'!$BC$155:$BC$1048576,0),MATCH((CUADRO!P$5&amp;$E481),'Hoja de Trabajo para listado'!$BC$151:$CB$151,0)),0)+IFERROR(INDEX('Hoja de Trabajo para listado'!$DE$153:$DG$274,MATCH($A481,'Hoja de Trabajo para listado'!$DE$153:$DE$1048576,0),MATCH((CUADRO!P$5&amp;$E481),'Hoja de Trabajo para listado'!$DE$151:$DG$151,0)),0)+IFERROR(INDEX('Hoja de Trabajo para listado'!$CD$155:$DC$1048576,MATCH($A481,'Hoja de Trabajo para listado'!$CD$155:$CD$1048576,0),MATCH((CUADRO!P$5&amp;$E481),'Hoja de Trabajo para listado'!$CD$151:$DC$151,0)),0)</f>
        <v>0</v>
      </c>
      <c r="Q481" s="314">
        <f ca="1">+IFERROR(INDEX('Hoja de Trabajo para listado'!$A$155:$Z$1048576,MATCH($A481,'Hoja de Trabajo para listado'!$A$155:$A$1048576,0),MATCH((CUADRO!Q$5&amp;$E481),'Hoja de Trabajo para listado'!$A$151:$Z$151,0)),0)+IFERROR(INDEX('Hoja de Trabajo para listado'!$AB$155:$BA$1048576,MATCH($A481,'Hoja de Trabajo para listado'!$AB$155:$AB$1048576,0),MATCH((CUADRO!Q$5&amp;$E481),'Hoja de Trabajo para listado'!$AB$151:$BA$151,0)),0)+IFERROR(INDEX('Hoja de Trabajo para listado'!$BC$155:$CB$1048576,MATCH($A481,'Hoja de Trabajo para listado'!$BC$155:$BC$1048576,0),MATCH((CUADRO!Q$5&amp;$E481),'Hoja de Trabajo para listado'!$BC$151:$CB$151,0)),0)+IFERROR(INDEX('Hoja de Trabajo para listado'!$DE$153:$DG$274,MATCH($A481,'Hoja de Trabajo para listado'!$DE$153:$DE$1048576,0),MATCH((CUADRO!Q$5&amp;$E481),'Hoja de Trabajo para listado'!$DE$151:$DG$151,0)),0)+IFERROR(INDEX('Hoja de Trabajo para listado'!$CD$155:$DC$1048576,MATCH($A481,'Hoja de Trabajo para listado'!$CD$155:$CD$1048576,0),MATCH((CUADRO!Q$5&amp;$E481),'Hoja de Trabajo para listado'!$CD$151:$DC$151,0)),0)</f>
        <v>0</v>
      </c>
      <c r="R481" s="314">
        <f t="shared" ca="1" si="14"/>
        <v>0</v>
      </c>
      <c r="S481" s="322">
        <f ca="1">+R480+R481</f>
        <v>0</v>
      </c>
      <c r="T481" s="314">
        <f ca="1">+S481</f>
        <v>0</v>
      </c>
      <c r="U481" s="313">
        <f t="shared" si="15"/>
        <v>2</v>
      </c>
      <c r="V481" s="319" t="str">
        <f>+VLOOKUP(A481,bd_lista!$A$3:$E$593,5,FALSE)</f>
        <v>Gobiernos Autonomos Municipales</v>
      </c>
      <c r="W481" s="426"/>
    </row>
    <row r="482" spans="1:23" customFormat="1" ht="15" hidden="1" customHeight="1">
      <c r="A482" s="323">
        <v>1413</v>
      </c>
      <c r="B482" s="427">
        <f>+A482</f>
        <v>1413</v>
      </c>
      <c r="C482" s="318" t="str">
        <f>+VLOOKUP(A482,bd_lista!$A$3:$C$593,3,FALSE)</f>
        <v>Gobierno Autónomo Municipal de Totora</v>
      </c>
      <c r="D482" s="429" t="str">
        <f>+C482</f>
        <v>Gobierno Autónomo Municipal de Totora</v>
      </c>
      <c r="E482" s="346" t="s">
        <v>1418</v>
      </c>
      <c r="F482" s="314">
        <f ca="1">+IFERROR(INDEX('Hoja de Trabajo para listado'!$A$155:$Z$1048576,MATCH($A482,'Hoja de Trabajo para listado'!$A$155:$A$1048576,0),MATCH((CUADRO!F$5&amp;$E482),'Hoja de Trabajo para listado'!$A$151:$Z$151,0)),0)+IFERROR(INDEX('Hoja de Trabajo para listado'!$AB$155:$BA$1048576,MATCH($A482,'Hoja de Trabajo para listado'!$AB$155:$AB$1048576,0),MATCH((CUADRO!F$5&amp;$E482),'Hoja de Trabajo para listado'!$AB$151:$BA$151,0)),0)+IFERROR(INDEX('Hoja de Trabajo para listado'!$BC$155:$CB$1048576,MATCH($A482,'Hoja de Trabajo para listado'!$BC$155:$BC$1048576,0),MATCH((CUADRO!F$5&amp;$E482),'Hoja de Trabajo para listado'!$BC$151:$CB$151,0)),0)+IFERROR(INDEX('Hoja de Trabajo para listado'!$DE$153:$DG$274,MATCH($A482,'Hoja de Trabajo para listado'!$DE$153:$DE$1048576,0),MATCH((CUADRO!F$5&amp;$E482),'Hoja de Trabajo para listado'!$DE$151:$DG$151,0)),0)+IFERROR(INDEX('Hoja de Trabajo para listado'!$CD$155:$DC$1048576,MATCH($A482,'Hoja de Trabajo para listado'!$CD$155:$CD$1048576,0),MATCH((CUADRO!F$5&amp;$E482),'Hoja de Trabajo para listado'!$CD$151:$DC$151,0)),0)</f>
        <v>0</v>
      </c>
      <c r="G482" s="314">
        <f ca="1">+IFERROR(INDEX('Hoja de Trabajo para listado'!$A$155:$Z$1048576,MATCH($A482,'Hoja de Trabajo para listado'!$A$155:$A$1048576,0),MATCH((CUADRO!G$5&amp;$E482),'Hoja de Trabajo para listado'!$A$151:$Z$151,0)),0)+IFERROR(INDEX('Hoja de Trabajo para listado'!$AB$155:$BA$1048576,MATCH($A482,'Hoja de Trabajo para listado'!$AB$155:$AB$1048576,0),MATCH((CUADRO!G$5&amp;$E482),'Hoja de Trabajo para listado'!$AB$151:$BA$151,0)),0)+IFERROR(INDEX('Hoja de Trabajo para listado'!$BC$155:$CB$1048576,MATCH($A482,'Hoja de Trabajo para listado'!$BC$155:$BC$1048576,0),MATCH((CUADRO!G$5&amp;$E482),'Hoja de Trabajo para listado'!$BC$151:$CB$151,0)),0)+IFERROR(INDEX('Hoja de Trabajo para listado'!$DE$153:$DG$274,MATCH($A482,'Hoja de Trabajo para listado'!$DE$153:$DE$1048576,0),MATCH((CUADRO!G$5&amp;$E482),'Hoja de Trabajo para listado'!$DE$151:$DG$151,0)),0)+IFERROR(INDEX('Hoja de Trabajo para listado'!$CD$155:$DC$1048576,MATCH($A482,'Hoja de Trabajo para listado'!$CD$155:$CD$1048576,0),MATCH((CUADRO!G$5&amp;$E482),'Hoja de Trabajo para listado'!$CD$151:$DC$151,0)),0)</f>
        <v>0</v>
      </c>
      <c r="H482" s="314">
        <f ca="1">+IFERROR(INDEX('Hoja de Trabajo para listado'!$A$155:$Z$1048576,MATCH($A482,'Hoja de Trabajo para listado'!$A$155:$A$1048576,0),MATCH((CUADRO!H$5&amp;$E482),'Hoja de Trabajo para listado'!$A$151:$Z$151,0)),0)+IFERROR(INDEX('Hoja de Trabajo para listado'!$AB$155:$BA$1048576,MATCH($A482,'Hoja de Trabajo para listado'!$AB$155:$AB$1048576,0),MATCH((CUADRO!H$5&amp;$E482),'Hoja de Trabajo para listado'!$AB$151:$BA$151,0)),0)+IFERROR(INDEX('Hoja de Trabajo para listado'!$BC$155:$CB$1048576,MATCH($A482,'Hoja de Trabajo para listado'!$BC$155:$BC$1048576,0),MATCH((CUADRO!H$5&amp;$E482),'Hoja de Trabajo para listado'!$BC$151:$CB$151,0)),0)+IFERROR(INDEX('Hoja de Trabajo para listado'!$DE$153:$DG$274,MATCH($A482,'Hoja de Trabajo para listado'!$DE$153:$DE$1048576,0),MATCH((CUADRO!H$5&amp;$E482),'Hoja de Trabajo para listado'!$DE$151:$DG$151,0)),0)+IFERROR(INDEX('Hoja de Trabajo para listado'!$CD$155:$DC$1048576,MATCH($A482,'Hoja de Trabajo para listado'!$CD$155:$CD$1048576,0),MATCH((CUADRO!H$5&amp;$E482),'Hoja de Trabajo para listado'!$CD$151:$DC$151,0)),0)</f>
        <v>0</v>
      </c>
      <c r="I482" s="314">
        <f ca="1">+IFERROR(INDEX('Hoja de Trabajo para listado'!$A$155:$Z$1048576,MATCH($A482,'Hoja de Trabajo para listado'!$A$155:$A$1048576,0),MATCH((CUADRO!I$5&amp;$E482),'Hoja de Trabajo para listado'!$A$151:$Z$151,0)),0)+IFERROR(INDEX('Hoja de Trabajo para listado'!$AB$155:$BA$1048576,MATCH($A482,'Hoja de Trabajo para listado'!$AB$155:$AB$1048576,0),MATCH((CUADRO!I$5&amp;$E482),'Hoja de Trabajo para listado'!$AB$151:$BA$151,0)),0)+IFERROR(INDEX('Hoja de Trabajo para listado'!$BC$155:$CB$1048576,MATCH($A482,'Hoja de Trabajo para listado'!$BC$155:$BC$1048576,0),MATCH((CUADRO!I$5&amp;$E482),'Hoja de Trabajo para listado'!$BC$151:$CB$151,0)),0)+IFERROR(INDEX('Hoja de Trabajo para listado'!$DE$153:$DG$274,MATCH($A482,'Hoja de Trabajo para listado'!$DE$153:$DE$1048576,0),MATCH((CUADRO!I$5&amp;$E482),'Hoja de Trabajo para listado'!$DE$151:$DG$151,0)),0)+IFERROR(INDEX('Hoja de Trabajo para listado'!$CD$155:$DC$1048576,MATCH($A482,'Hoja de Trabajo para listado'!$CD$155:$CD$1048576,0),MATCH((CUADRO!I$5&amp;$E482),'Hoja de Trabajo para listado'!$CD$151:$DC$151,0)),0)</f>
        <v>0</v>
      </c>
      <c r="J482" s="314">
        <f ca="1">+IFERROR(INDEX('Hoja de Trabajo para listado'!$A$155:$Z$1048576,MATCH($A482,'Hoja de Trabajo para listado'!$A$155:$A$1048576,0),MATCH((CUADRO!J$5&amp;$E482),'Hoja de Trabajo para listado'!$A$151:$Z$151,0)),0)+IFERROR(INDEX('Hoja de Trabajo para listado'!$AB$155:$BA$1048576,MATCH($A482,'Hoja de Trabajo para listado'!$AB$155:$AB$1048576,0),MATCH((CUADRO!J$5&amp;$E482),'Hoja de Trabajo para listado'!$AB$151:$BA$151,0)),0)+IFERROR(INDEX('Hoja de Trabajo para listado'!$BC$155:$CB$1048576,MATCH($A482,'Hoja de Trabajo para listado'!$BC$155:$BC$1048576,0),MATCH((CUADRO!J$5&amp;$E482),'Hoja de Trabajo para listado'!$BC$151:$CB$151,0)),0)+IFERROR(INDEX('Hoja de Trabajo para listado'!$DE$153:$DG$274,MATCH($A482,'Hoja de Trabajo para listado'!$DE$153:$DE$1048576,0),MATCH((CUADRO!J$5&amp;$E482),'Hoja de Trabajo para listado'!$DE$151:$DG$151,0)),0)+IFERROR(INDEX('Hoja de Trabajo para listado'!$CD$155:$DC$1048576,MATCH($A482,'Hoja de Trabajo para listado'!$CD$155:$CD$1048576,0),MATCH((CUADRO!J$5&amp;$E482),'Hoja de Trabajo para listado'!$CD$151:$DC$151,0)),0)</f>
        <v>0</v>
      </c>
      <c r="K482" s="314">
        <f ca="1">+IFERROR(INDEX('Hoja de Trabajo para listado'!$A$155:$Z$1048576,MATCH($A482,'Hoja de Trabajo para listado'!$A$155:$A$1048576,0),MATCH((CUADRO!K$5&amp;$E482),'Hoja de Trabajo para listado'!$A$151:$Z$151,0)),0)+IFERROR(INDEX('Hoja de Trabajo para listado'!$AB$155:$BA$1048576,MATCH($A482,'Hoja de Trabajo para listado'!$AB$155:$AB$1048576,0),MATCH((CUADRO!K$5&amp;$E482),'Hoja de Trabajo para listado'!$AB$151:$BA$151,0)),0)+IFERROR(INDEX('Hoja de Trabajo para listado'!$BC$155:$CB$1048576,MATCH($A482,'Hoja de Trabajo para listado'!$BC$155:$BC$1048576,0),MATCH((CUADRO!K$5&amp;$E482),'Hoja de Trabajo para listado'!$BC$151:$CB$151,0)),0)+IFERROR(INDEX('Hoja de Trabajo para listado'!$DE$153:$DG$274,MATCH($A482,'Hoja de Trabajo para listado'!$DE$153:$DE$1048576,0),MATCH((CUADRO!K$5&amp;$E482),'Hoja de Trabajo para listado'!$DE$151:$DG$151,0)),0)+IFERROR(INDEX('Hoja de Trabajo para listado'!$CD$155:$DC$1048576,MATCH($A482,'Hoja de Trabajo para listado'!$CD$155:$CD$1048576,0),MATCH((CUADRO!K$5&amp;$E482),'Hoja de Trabajo para listado'!$CD$151:$DC$151,0)),0)</f>
        <v>0</v>
      </c>
      <c r="L482" s="314">
        <f ca="1">+IFERROR(INDEX('Hoja de Trabajo para listado'!$A$155:$Z$1048576,MATCH($A482,'Hoja de Trabajo para listado'!$A$155:$A$1048576,0),MATCH((CUADRO!L$5&amp;$E482),'Hoja de Trabajo para listado'!$A$151:$Z$151,0)),0)+IFERROR(INDEX('Hoja de Trabajo para listado'!$AB$155:$BA$1048576,MATCH($A482,'Hoja de Trabajo para listado'!$AB$155:$AB$1048576,0),MATCH((CUADRO!L$5&amp;$E482),'Hoja de Trabajo para listado'!$AB$151:$BA$151,0)),0)+IFERROR(INDEX('Hoja de Trabajo para listado'!$BC$155:$CB$1048576,MATCH($A482,'Hoja de Trabajo para listado'!$BC$155:$BC$1048576,0),MATCH((CUADRO!L$5&amp;$E482),'Hoja de Trabajo para listado'!$BC$151:$CB$151,0)),0)+IFERROR(INDEX('Hoja de Trabajo para listado'!$DE$153:$DG$274,MATCH($A482,'Hoja de Trabajo para listado'!$DE$153:$DE$1048576,0),MATCH((CUADRO!L$5&amp;$E482),'Hoja de Trabajo para listado'!$DE$151:$DG$151,0)),0)+IFERROR(INDEX('Hoja de Trabajo para listado'!$CD$155:$DC$1048576,MATCH($A482,'Hoja de Trabajo para listado'!$CD$155:$CD$1048576,0),MATCH((CUADRO!L$5&amp;$E482),'Hoja de Trabajo para listado'!$CD$151:$DC$151,0)),0)</f>
        <v>0</v>
      </c>
      <c r="M482" s="314">
        <f ca="1">+IFERROR(INDEX('Hoja de Trabajo para listado'!$A$155:$Z$1048576,MATCH($A482,'Hoja de Trabajo para listado'!$A$155:$A$1048576,0),MATCH((CUADRO!M$5&amp;$E482),'Hoja de Trabajo para listado'!$A$151:$Z$151,0)),0)+IFERROR(INDEX('Hoja de Trabajo para listado'!$AB$155:$BA$1048576,MATCH($A482,'Hoja de Trabajo para listado'!$AB$155:$AB$1048576,0),MATCH((CUADRO!M$5&amp;$E482),'Hoja de Trabajo para listado'!$AB$151:$BA$151,0)),0)+IFERROR(INDEX('Hoja de Trabajo para listado'!$BC$155:$CB$1048576,MATCH($A482,'Hoja de Trabajo para listado'!$BC$155:$BC$1048576,0),MATCH((CUADRO!M$5&amp;$E482),'Hoja de Trabajo para listado'!$BC$151:$CB$151,0)),0)+IFERROR(INDEX('Hoja de Trabajo para listado'!$DE$153:$DG$274,MATCH($A482,'Hoja de Trabajo para listado'!$DE$153:$DE$1048576,0),MATCH((CUADRO!M$5&amp;$E482),'Hoja de Trabajo para listado'!$DE$151:$DG$151,0)),0)+IFERROR(INDEX('Hoja de Trabajo para listado'!$CD$155:$DC$1048576,MATCH($A482,'Hoja de Trabajo para listado'!$CD$155:$CD$1048576,0),MATCH((CUADRO!M$5&amp;$E482),'Hoja de Trabajo para listado'!$CD$151:$DC$151,0)),0)</f>
        <v>0</v>
      </c>
      <c r="N482" s="314">
        <f ca="1">+IFERROR(INDEX('Hoja de Trabajo para listado'!$A$155:$Z$1048576,MATCH($A482,'Hoja de Trabajo para listado'!$A$155:$A$1048576,0),MATCH((CUADRO!N$5&amp;$E482),'Hoja de Trabajo para listado'!$A$151:$Z$151,0)),0)+IFERROR(INDEX('Hoja de Trabajo para listado'!$AB$155:$BA$1048576,MATCH($A482,'Hoja de Trabajo para listado'!$AB$155:$AB$1048576,0),MATCH((CUADRO!N$5&amp;$E482),'Hoja de Trabajo para listado'!$AB$151:$BA$151,0)),0)+IFERROR(INDEX('Hoja de Trabajo para listado'!$BC$155:$CB$1048576,MATCH($A482,'Hoja de Trabajo para listado'!$BC$155:$BC$1048576,0),MATCH((CUADRO!N$5&amp;$E482),'Hoja de Trabajo para listado'!$BC$151:$CB$151,0)),0)+IFERROR(INDEX('Hoja de Trabajo para listado'!$DE$153:$DG$274,MATCH($A482,'Hoja de Trabajo para listado'!$DE$153:$DE$1048576,0),MATCH((CUADRO!N$5&amp;$E482),'Hoja de Trabajo para listado'!$DE$151:$DG$151,0)),0)+IFERROR(INDEX('Hoja de Trabajo para listado'!$CD$155:$DC$1048576,MATCH($A482,'Hoja de Trabajo para listado'!$CD$155:$CD$1048576,0),MATCH((CUADRO!N$5&amp;$E482),'Hoja de Trabajo para listado'!$CD$151:$DC$151,0)),0)</f>
        <v>0</v>
      </c>
      <c r="O482" s="314">
        <f ca="1">+IFERROR(INDEX('Hoja de Trabajo para listado'!$A$155:$Z$1048576,MATCH($A482,'Hoja de Trabajo para listado'!$A$155:$A$1048576,0),MATCH((CUADRO!O$5&amp;$E482),'Hoja de Trabajo para listado'!$A$151:$Z$151,0)),0)+IFERROR(INDEX('Hoja de Trabajo para listado'!$AB$155:$BA$1048576,MATCH($A482,'Hoja de Trabajo para listado'!$AB$155:$AB$1048576,0),MATCH((CUADRO!O$5&amp;$E482),'Hoja de Trabajo para listado'!$AB$151:$BA$151,0)),0)+IFERROR(INDEX('Hoja de Trabajo para listado'!$BC$155:$CB$1048576,MATCH($A482,'Hoja de Trabajo para listado'!$BC$155:$BC$1048576,0),MATCH((CUADRO!O$5&amp;$E482),'Hoja de Trabajo para listado'!$BC$151:$CB$151,0)),0)+IFERROR(INDEX('Hoja de Trabajo para listado'!$DE$153:$DG$274,MATCH($A482,'Hoja de Trabajo para listado'!$DE$153:$DE$1048576,0),MATCH((CUADRO!O$5&amp;$E482),'Hoja de Trabajo para listado'!$DE$151:$DG$151,0)),0)+IFERROR(INDEX('Hoja de Trabajo para listado'!$CD$155:$DC$1048576,MATCH($A482,'Hoja de Trabajo para listado'!$CD$155:$CD$1048576,0),MATCH((CUADRO!O$5&amp;$E482),'Hoja de Trabajo para listado'!$CD$151:$DC$151,0)),0)</f>
        <v>0</v>
      </c>
      <c r="P482" s="314">
        <f ca="1">+IFERROR(INDEX('Hoja de Trabajo para listado'!$A$155:$Z$1048576,MATCH($A482,'Hoja de Trabajo para listado'!$A$155:$A$1048576,0),MATCH((CUADRO!P$5&amp;$E482),'Hoja de Trabajo para listado'!$A$151:$Z$151,0)),0)+IFERROR(INDEX('Hoja de Trabajo para listado'!$AB$155:$BA$1048576,MATCH($A482,'Hoja de Trabajo para listado'!$AB$155:$AB$1048576,0),MATCH((CUADRO!P$5&amp;$E482),'Hoja de Trabajo para listado'!$AB$151:$BA$151,0)),0)+IFERROR(INDEX('Hoja de Trabajo para listado'!$BC$155:$CB$1048576,MATCH($A482,'Hoja de Trabajo para listado'!$BC$155:$BC$1048576,0),MATCH((CUADRO!P$5&amp;$E482),'Hoja de Trabajo para listado'!$BC$151:$CB$151,0)),0)+IFERROR(INDEX('Hoja de Trabajo para listado'!$DE$153:$DG$274,MATCH($A482,'Hoja de Trabajo para listado'!$DE$153:$DE$1048576,0),MATCH((CUADRO!P$5&amp;$E482),'Hoja de Trabajo para listado'!$DE$151:$DG$151,0)),0)+IFERROR(INDEX('Hoja de Trabajo para listado'!$CD$155:$DC$1048576,MATCH($A482,'Hoja de Trabajo para listado'!$CD$155:$CD$1048576,0),MATCH((CUADRO!P$5&amp;$E482),'Hoja de Trabajo para listado'!$CD$151:$DC$151,0)),0)</f>
        <v>0</v>
      </c>
      <c r="Q482" s="314">
        <f ca="1">+IFERROR(INDEX('Hoja de Trabajo para listado'!$A$155:$Z$1048576,MATCH($A482,'Hoja de Trabajo para listado'!$A$155:$A$1048576,0),MATCH((CUADRO!Q$5&amp;$E482),'Hoja de Trabajo para listado'!$A$151:$Z$151,0)),0)+IFERROR(INDEX('Hoja de Trabajo para listado'!$AB$155:$BA$1048576,MATCH($A482,'Hoja de Trabajo para listado'!$AB$155:$AB$1048576,0),MATCH((CUADRO!Q$5&amp;$E482),'Hoja de Trabajo para listado'!$AB$151:$BA$151,0)),0)+IFERROR(INDEX('Hoja de Trabajo para listado'!$BC$155:$CB$1048576,MATCH($A482,'Hoja de Trabajo para listado'!$BC$155:$BC$1048576,0),MATCH((CUADRO!Q$5&amp;$E482),'Hoja de Trabajo para listado'!$BC$151:$CB$151,0)),0)+IFERROR(INDEX('Hoja de Trabajo para listado'!$DE$153:$DG$274,MATCH($A482,'Hoja de Trabajo para listado'!$DE$153:$DE$1048576,0),MATCH((CUADRO!Q$5&amp;$E482),'Hoja de Trabajo para listado'!$DE$151:$DG$151,0)),0)+IFERROR(INDEX('Hoja de Trabajo para listado'!$CD$155:$DC$1048576,MATCH($A482,'Hoja de Trabajo para listado'!$CD$155:$CD$1048576,0),MATCH((CUADRO!Q$5&amp;$E482),'Hoja de Trabajo para listado'!$CD$151:$DC$151,0)),0)</f>
        <v>0</v>
      </c>
      <c r="R482" s="314">
        <f t="shared" ca="1" si="14"/>
        <v>0</v>
      </c>
      <c r="S482" s="322"/>
      <c r="T482" s="314">
        <f ca="1">+T483</f>
        <v>0</v>
      </c>
      <c r="U482" s="313">
        <f t="shared" si="15"/>
        <v>1</v>
      </c>
      <c r="V482" s="319" t="str">
        <f>+VLOOKUP(A482,bd_lista!$A$3:$E$593,5,FALSE)</f>
        <v>Gobiernos Autonomos Municipales</v>
      </c>
      <c r="W482" s="425" t="str">
        <f>+V482</f>
        <v>Gobiernos Autonomos Municipales</v>
      </c>
    </row>
    <row r="483" spans="1:23" customFormat="1" ht="15" hidden="1" customHeight="1">
      <c r="A483" s="323">
        <v>1413</v>
      </c>
      <c r="B483" s="428"/>
      <c r="C483" s="318" t="str">
        <f>+VLOOKUP(A483,bd_lista!$A$3:$C$593,3,FALSE)</f>
        <v>Gobierno Autónomo Municipal de Totora</v>
      </c>
      <c r="D483" s="430"/>
      <c r="E483" s="347" t="s">
        <v>1419</v>
      </c>
      <c r="F483" s="314">
        <f ca="1">+IFERROR(INDEX('Hoja de Trabajo para listado'!$A$155:$Z$1048576,MATCH($A483,'Hoja de Trabajo para listado'!$A$155:$A$1048576,0),MATCH((CUADRO!F$5&amp;$E483),'Hoja de Trabajo para listado'!$A$151:$Z$151,0)),0)+IFERROR(INDEX('Hoja de Trabajo para listado'!$AB$155:$BA$1048576,MATCH($A483,'Hoja de Trabajo para listado'!$AB$155:$AB$1048576,0),MATCH((CUADRO!F$5&amp;$E483),'Hoja de Trabajo para listado'!$AB$151:$BA$151,0)),0)+IFERROR(INDEX('Hoja de Trabajo para listado'!$BC$155:$CB$1048576,MATCH($A483,'Hoja de Trabajo para listado'!$BC$155:$BC$1048576,0),MATCH((CUADRO!F$5&amp;$E483),'Hoja de Trabajo para listado'!$BC$151:$CB$151,0)),0)+IFERROR(INDEX('Hoja de Trabajo para listado'!$DE$153:$DG$274,MATCH($A483,'Hoja de Trabajo para listado'!$DE$153:$DE$1048576,0),MATCH((CUADRO!F$5&amp;$E483),'Hoja de Trabajo para listado'!$DE$151:$DG$151,0)),0)+IFERROR(INDEX('Hoja de Trabajo para listado'!$CD$155:$DC$1048576,MATCH($A483,'Hoja de Trabajo para listado'!$CD$155:$CD$1048576,0),MATCH((CUADRO!F$5&amp;$E483),'Hoja de Trabajo para listado'!$CD$151:$DC$151,0)),0)</f>
        <v>0</v>
      </c>
      <c r="G483" s="314">
        <f ca="1">+IFERROR(INDEX('Hoja de Trabajo para listado'!$A$155:$Z$1048576,MATCH($A483,'Hoja de Trabajo para listado'!$A$155:$A$1048576,0),MATCH((CUADRO!G$5&amp;$E483),'Hoja de Trabajo para listado'!$A$151:$Z$151,0)),0)+IFERROR(INDEX('Hoja de Trabajo para listado'!$AB$155:$BA$1048576,MATCH($A483,'Hoja de Trabajo para listado'!$AB$155:$AB$1048576,0),MATCH((CUADRO!G$5&amp;$E483),'Hoja de Trabajo para listado'!$AB$151:$BA$151,0)),0)+IFERROR(INDEX('Hoja de Trabajo para listado'!$BC$155:$CB$1048576,MATCH($A483,'Hoja de Trabajo para listado'!$BC$155:$BC$1048576,0),MATCH((CUADRO!G$5&amp;$E483),'Hoja de Trabajo para listado'!$BC$151:$CB$151,0)),0)+IFERROR(INDEX('Hoja de Trabajo para listado'!$DE$153:$DG$274,MATCH($A483,'Hoja de Trabajo para listado'!$DE$153:$DE$1048576,0),MATCH((CUADRO!G$5&amp;$E483),'Hoja de Trabajo para listado'!$DE$151:$DG$151,0)),0)+IFERROR(INDEX('Hoja de Trabajo para listado'!$CD$155:$DC$1048576,MATCH($A483,'Hoja de Trabajo para listado'!$CD$155:$CD$1048576,0),MATCH((CUADRO!G$5&amp;$E483),'Hoja de Trabajo para listado'!$CD$151:$DC$151,0)),0)</f>
        <v>0</v>
      </c>
      <c r="H483" s="314">
        <f ca="1">+IFERROR(INDEX('Hoja de Trabajo para listado'!$A$155:$Z$1048576,MATCH($A483,'Hoja de Trabajo para listado'!$A$155:$A$1048576,0),MATCH((CUADRO!H$5&amp;$E483),'Hoja de Trabajo para listado'!$A$151:$Z$151,0)),0)+IFERROR(INDEX('Hoja de Trabajo para listado'!$AB$155:$BA$1048576,MATCH($A483,'Hoja de Trabajo para listado'!$AB$155:$AB$1048576,0),MATCH((CUADRO!H$5&amp;$E483),'Hoja de Trabajo para listado'!$AB$151:$BA$151,0)),0)+IFERROR(INDEX('Hoja de Trabajo para listado'!$BC$155:$CB$1048576,MATCH($A483,'Hoja de Trabajo para listado'!$BC$155:$BC$1048576,0),MATCH((CUADRO!H$5&amp;$E483),'Hoja de Trabajo para listado'!$BC$151:$CB$151,0)),0)+IFERROR(INDEX('Hoja de Trabajo para listado'!$DE$153:$DG$274,MATCH($A483,'Hoja de Trabajo para listado'!$DE$153:$DE$1048576,0),MATCH((CUADRO!H$5&amp;$E483),'Hoja de Trabajo para listado'!$DE$151:$DG$151,0)),0)+IFERROR(INDEX('Hoja de Trabajo para listado'!$CD$155:$DC$1048576,MATCH($A483,'Hoja de Trabajo para listado'!$CD$155:$CD$1048576,0),MATCH((CUADRO!H$5&amp;$E483),'Hoja de Trabajo para listado'!$CD$151:$DC$151,0)),0)</f>
        <v>0</v>
      </c>
      <c r="I483" s="314">
        <f ca="1">+IFERROR(INDEX('Hoja de Trabajo para listado'!$A$155:$Z$1048576,MATCH($A483,'Hoja de Trabajo para listado'!$A$155:$A$1048576,0),MATCH((CUADRO!I$5&amp;$E483),'Hoja de Trabajo para listado'!$A$151:$Z$151,0)),0)+IFERROR(INDEX('Hoja de Trabajo para listado'!$AB$155:$BA$1048576,MATCH($A483,'Hoja de Trabajo para listado'!$AB$155:$AB$1048576,0),MATCH((CUADRO!I$5&amp;$E483),'Hoja de Trabajo para listado'!$AB$151:$BA$151,0)),0)+IFERROR(INDEX('Hoja de Trabajo para listado'!$BC$155:$CB$1048576,MATCH($A483,'Hoja de Trabajo para listado'!$BC$155:$BC$1048576,0),MATCH((CUADRO!I$5&amp;$E483),'Hoja de Trabajo para listado'!$BC$151:$CB$151,0)),0)+IFERROR(INDEX('Hoja de Trabajo para listado'!$DE$153:$DG$274,MATCH($A483,'Hoja de Trabajo para listado'!$DE$153:$DE$1048576,0),MATCH((CUADRO!I$5&amp;$E483),'Hoja de Trabajo para listado'!$DE$151:$DG$151,0)),0)+IFERROR(INDEX('Hoja de Trabajo para listado'!$CD$155:$DC$1048576,MATCH($A483,'Hoja de Trabajo para listado'!$CD$155:$CD$1048576,0),MATCH((CUADRO!I$5&amp;$E483),'Hoja de Trabajo para listado'!$CD$151:$DC$151,0)),0)</f>
        <v>0</v>
      </c>
      <c r="J483" s="314">
        <f ca="1">+IFERROR(INDEX('Hoja de Trabajo para listado'!$A$155:$Z$1048576,MATCH($A483,'Hoja de Trabajo para listado'!$A$155:$A$1048576,0),MATCH((CUADRO!J$5&amp;$E483),'Hoja de Trabajo para listado'!$A$151:$Z$151,0)),0)+IFERROR(INDEX('Hoja de Trabajo para listado'!$AB$155:$BA$1048576,MATCH($A483,'Hoja de Trabajo para listado'!$AB$155:$AB$1048576,0),MATCH((CUADRO!J$5&amp;$E483),'Hoja de Trabajo para listado'!$AB$151:$BA$151,0)),0)+IFERROR(INDEX('Hoja de Trabajo para listado'!$BC$155:$CB$1048576,MATCH($A483,'Hoja de Trabajo para listado'!$BC$155:$BC$1048576,0),MATCH((CUADRO!J$5&amp;$E483),'Hoja de Trabajo para listado'!$BC$151:$CB$151,0)),0)+IFERROR(INDEX('Hoja de Trabajo para listado'!$DE$153:$DG$274,MATCH($A483,'Hoja de Trabajo para listado'!$DE$153:$DE$1048576,0),MATCH((CUADRO!J$5&amp;$E483),'Hoja de Trabajo para listado'!$DE$151:$DG$151,0)),0)+IFERROR(INDEX('Hoja de Trabajo para listado'!$CD$155:$DC$1048576,MATCH($A483,'Hoja de Trabajo para listado'!$CD$155:$CD$1048576,0),MATCH((CUADRO!J$5&amp;$E483),'Hoja de Trabajo para listado'!$CD$151:$DC$151,0)),0)</f>
        <v>0</v>
      </c>
      <c r="K483" s="314">
        <f ca="1">+IFERROR(INDEX('Hoja de Trabajo para listado'!$A$155:$Z$1048576,MATCH($A483,'Hoja de Trabajo para listado'!$A$155:$A$1048576,0),MATCH((CUADRO!K$5&amp;$E483),'Hoja de Trabajo para listado'!$A$151:$Z$151,0)),0)+IFERROR(INDEX('Hoja de Trabajo para listado'!$AB$155:$BA$1048576,MATCH($A483,'Hoja de Trabajo para listado'!$AB$155:$AB$1048576,0),MATCH((CUADRO!K$5&amp;$E483),'Hoja de Trabajo para listado'!$AB$151:$BA$151,0)),0)+IFERROR(INDEX('Hoja de Trabajo para listado'!$BC$155:$CB$1048576,MATCH($A483,'Hoja de Trabajo para listado'!$BC$155:$BC$1048576,0),MATCH((CUADRO!K$5&amp;$E483),'Hoja de Trabajo para listado'!$BC$151:$CB$151,0)),0)+IFERROR(INDEX('Hoja de Trabajo para listado'!$DE$153:$DG$274,MATCH($A483,'Hoja de Trabajo para listado'!$DE$153:$DE$1048576,0),MATCH((CUADRO!K$5&amp;$E483),'Hoja de Trabajo para listado'!$DE$151:$DG$151,0)),0)+IFERROR(INDEX('Hoja de Trabajo para listado'!$CD$155:$DC$1048576,MATCH($A483,'Hoja de Trabajo para listado'!$CD$155:$CD$1048576,0),MATCH((CUADRO!K$5&amp;$E483),'Hoja de Trabajo para listado'!$CD$151:$DC$151,0)),0)</f>
        <v>0</v>
      </c>
      <c r="L483" s="314">
        <f ca="1">+IFERROR(INDEX('Hoja de Trabajo para listado'!$A$155:$Z$1048576,MATCH($A483,'Hoja de Trabajo para listado'!$A$155:$A$1048576,0),MATCH((CUADRO!L$5&amp;$E483),'Hoja de Trabajo para listado'!$A$151:$Z$151,0)),0)+IFERROR(INDEX('Hoja de Trabajo para listado'!$AB$155:$BA$1048576,MATCH($A483,'Hoja de Trabajo para listado'!$AB$155:$AB$1048576,0),MATCH((CUADRO!L$5&amp;$E483),'Hoja de Trabajo para listado'!$AB$151:$BA$151,0)),0)+IFERROR(INDEX('Hoja de Trabajo para listado'!$BC$155:$CB$1048576,MATCH($A483,'Hoja de Trabajo para listado'!$BC$155:$BC$1048576,0),MATCH((CUADRO!L$5&amp;$E483),'Hoja de Trabajo para listado'!$BC$151:$CB$151,0)),0)+IFERROR(INDEX('Hoja de Trabajo para listado'!$DE$153:$DG$274,MATCH($A483,'Hoja de Trabajo para listado'!$DE$153:$DE$1048576,0),MATCH((CUADRO!L$5&amp;$E483),'Hoja de Trabajo para listado'!$DE$151:$DG$151,0)),0)+IFERROR(INDEX('Hoja de Trabajo para listado'!$CD$155:$DC$1048576,MATCH($A483,'Hoja de Trabajo para listado'!$CD$155:$CD$1048576,0),MATCH((CUADRO!L$5&amp;$E483),'Hoja de Trabajo para listado'!$CD$151:$DC$151,0)),0)</f>
        <v>0</v>
      </c>
      <c r="M483" s="314">
        <f ca="1">+IFERROR(INDEX('Hoja de Trabajo para listado'!$A$155:$Z$1048576,MATCH($A483,'Hoja de Trabajo para listado'!$A$155:$A$1048576,0),MATCH((CUADRO!M$5&amp;$E483),'Hoja de Trabajo para listado'!$A$151:$Z$151,0)),0)+IFERROR(INDEX('Hoja de Trabajo para listado'!$AB$155:$BA$1048576,MATCH($A483,'Hoja de Trabajo para listado'!$AB$155:$AB$1048576,0),MATCH((CUADRO!M$5&amp;$E483),'Hoja de Trabajo para listado'!$AB$151:$BA$151,0)),0)+IFERROR(INDEX('Hoja de Trabajo para listado'!$BC$155:$CB$1048576,MATCH($A483,'Hoja de Trabajo para listado'!$BC$155:$BC$1048576,0),MATCH((CUADRO!M$5&amp;$E483),'Hoja de Trabajo para listado'!$BC$151:$CB$151,0)),0)+IFERROR(INDEX('Hoja de Trabajo para listado'!$DE$153:$DG$274,MATCH($A483,'Hoja de Trabajo para listado'!$DE$153:$DE$1048576,0),MATCH((CUADRO!M$5&amp;$E483),'Hoja de Trabajo para listado'!$DE$151:$DG$151,0)),0)+IFERROR(INDEX('Hoja de Trabajo para listado'!$CD$155:$DC$1048576,MATCH($A483,'Hoja de Trabajo para listado'!$CD$155:$CD$1048576,0),MATCH((CUADRO!M$5&amp;$E483),'Hoja de Trabajo para listado'!$CD$151:$DC$151,0)),0)</f>
        <v>0</v>
      </c>
      <c r="N483" s="314">
        <f ca="1">+IFERROR(INDEX('Hoja de Trabajo para listado'!$A$155:$Z$1048576,MATCH($A483,'Hoja de Trabajo para listado'!$A$155:$A$1048576,0),MATCH((CUADRO!N$5&amp;$E483),'Hoja de Trabajo para listado'!$A$151:$Z$151,0)),0)+IFERROR(INDEX('Hoja de Trabajo para listado'!$AB$155:$BA$1048576,MATCH($A483,'Hoja de Trabajo para listado'!$AB$155:$AB$1048576,0),MATCH((CUADRO!N$5&amp;$E483),'Hoja de Trabajo para listado'!$AB$151:$BA$151,0)),0)+IFERROR(INDEX('Hoja de Trabajo para listado'!$BC$155:$CB$1048576,MATCH($A483,'Hoja de Trabajo para listado'!$BC$155:$BC$1048576,0),MATCH((CUADRO!N$5&amp;$E483),'Hoja de Trabajo para listado'!$BC$151:$CB$151,0)),0)+IFERROR(INDEX('Hoja de Trabajo para listado'!$DE$153:$DG$274,MATCH($A483,'Hoja de Trabajo para listado'!$DE$153:$DE$1048576,0),MATCH((CUADRO!N$5&amp;$E483),'Hoja de Trabajo para listado'!$DE$151:$DG$151,0)),0)+IFERROR(INDEX('Hoja de Trabajo para listado'!$CD$155:$DC$1048576,MATCH($A483,'Hoja de Trabajo para listado'!$CD$155:$CD$1048576,0),MATCH((CUADRO!N$5&amp;$E483),'Hoja de Trabajo para listado'!$CD$151:$DC$151,0)),0)</f>
        <v>0</v>
      </c>
      <c r="O483" s="314">
        <f ca="1">+IFERROR(INDEX('Hoja de Trabajo para listado'!$A$155:$Z$1048576,MATCH($A483,'Hoja de Trabajo para listado'!$A$155:$A$1048576,0),MATCH((CUADRO!O$5&amp;$E483),'Hoja de Trabajo para listado'!$A$151:$Z$151,0)),0)+IFERROR(INDEX('Hoja de Trabajo para listado'!$AB$155:$BA$1048576,MATCH($A483,'Hoja de Trabajo para listado'!$AB$155:$AB$1048576,0),MATCH((CUADRO!O$5&amp;$E483),'Hoja de Trabajo para listado'!$AB$151:$BA$151,0)),0)+IFERROR(INDEX('Hoja de Trabajo para listado'!$BC$155:$CB$1048576,MATCH($A483,'Hoja de Trabajo para listado'!$BC$155:$BC$1048576,0),MATCH((CUADRO!O$5&amp;$E483),'Hoja de Trabajo para listado'!$BC$151:$CB$151,0)),0)+IFERROR(INDEX('Hoja de Trabajo para listado'!$DE$153:$DG$274,MATCH($A483,'Hoja de Trabajo para listado'!$DE$153:$DE$1048576,0),MATCH((CUADRO!O$5&amp;$E483),'Hoja de Trabajo para listado'!$DE$151:$DG$151,0)),0)+IFERROR(INDEX('Hoja de Trabajo para listado'!$CD$155:$DC$1048576,MATCH($A483,'Hoja de Trabajo para listado'!$CD$155:$CD$1048576,0),MATCH((CUADRO!O$5&amp;$E483),'Hoja de Trabajo para listado'!$CD$151:$DC$151,0)),0)</f>
        <v>0</v>
      </c>
      <c r="P483" s="314">
        <f ca="1">+IFERROR(INDEX('Hoja de Trabajo para listado'!$A$155:$Z$1048576,MATCH($A483,'Hoja de Trabajo para listado'!$A$155:$A$1048576,0),MATCH((CUADRO!P$5&amp;$E483),'Hoja de Trabajo para listado'!$A$151:$Z$151,0)),0)+IFERROR(INDEX('Hoja de Trabajo para listado'!$AB$155:$BA$1048576,MATCH($A483,'Hoja de Trabajo para listado'!$AB$155:$AB$1048576,0),MATCH((CUADRO!P$5&amp;$E483),'Hoja de Trabajo para listado'!$AB$151:$BA$151,0)),0)+IFERROR(INDEX('Hoja de Trabajo para listado'!$BC$155:$CB$1048576,MATCH($A483,'Hoja de Trabajo para listado'!$BC$155:$BC$1048576,0),MATCH((CUADRO!P$5&amp;$E483),'Hoja de Trabajo para listado'!$BC$151:$CB$151,0)),0)+IFERROR(INDEX('Hoja de Trabajo para listado'!$DE$153:$DG$274,MATCH($A483,'Hoja de Trabajo para listado'!$DE$153:$DE$1048576,0),MATCH((CUADRO!P$5&amp;$E483),'Hoja de Trabajo para listado'!$DE$151:$DG$151,0)),0)+IFERROR(INDEX('Hoja de Trabajo para listado'!$CD$155:$DC$1048576,MATCH($A483,'Hoja de Trabajo para listado'!$CD$155:$CD$1048576,0),MATCH((CUADRO!P$5&amp;$E483),'Hoja de Trabajo para listado'!$CD$151:$DC$151,0)),0)</f>
        <v>0</v>
      </c>
      <c r="Q483" s="314">
        <f ca="1">+IFERROR(INDEX('Hoja de Trabajo para listado'!$A$155:$Z$1048576,MATCH($A483,'Hoja de Trabajo para listado'!$A$155:$A$1048576,0),MATCH((CUADRO!Q$5&amp;$E483),'Hoja de Trabajo para listado'!$A$151:$Z$151,0)),0)+IFERROR(INDEX('Hoja de Trabajo para listado'!$AB$155:$BA$1048576,MATCH($A483,'Hoja de Trabajo para listado'!$AB$155:$AB$1048576,0),MATCH((CUADRO!Q$5&amp;$E483),'Hoja de Trabajo para listado'!$AB$151:$BA$151,0)),0)+IFERROR(INDEX('Hoja de Trabajo para listado'!$BC$155:$CB$1048576,MATCH($A483,'Hoja de Trabajo para listado'!$BC$155:$BC$1048576,0),MATCH((CUADRO!Q$5&amp;$E483),'Hoja de Trabajo para listado'!$BC$151:$CB$151,0)),0)+IFERROR(INDEX('Hoja de Trabajo para listado'!$DE$153:$DG$274,MATCH($A483,'Hoja de Trabajo para listado'!$DE$153:$DE$1048576,0),MATCH((CUADRO!Q$5&amp;$E483),'Hoja de Trabajo para listado'!$DE$151:$DG$151,0)),0)+IFERROR(INDEX('Hoja de Trabajo para listado'!$CD$155:$DC$1048576,MATCH($A483,'Hoja de Trabajo para listado'!$CD$155:$CD$1048576,0),MATCH((CUADRO!Q$5&amp;$E483),'Hoja de Trabajo para listado'!$CD$151:$DC$151,0)),0)</f>
        <v>0</v>
      </c>
      <c r="R483" s="314">
        <f t="shared" ca="1" si="14"/>
        <v>0</v>
      </c>
      <c r="S483" s="322">
        <f ca="1">+R482+R483</f>
        <v>0</v>
      </c>
      <c r="T483" s="314">
        <f ca="1">+S483</f>
        <v>0</v>
      </c>
      <c r="U483" s="313">
        <f t="shared" si="15"/>
        <v>2</v>
      </c>
      <c r="V483" s="319" t="str">
        <f>+VLOOKUP(A483,bd_lista!$A$3:$E$593,5,FALSE)</f>
        <v>Gobiernos Autonomos Municipales</v>
      </c>
      <c r="W483" s="426"/>
    </row>
    <row r="484" spans="1:23" customFormat="1" ht="15" hidden="1" customHeight="1">
      <c r="A484" s="323">
        <v>1414</v>
      </c>
      <c r="B484" s="427">
        <f>+A484</f>
        <v>1414</v>
      </c>
      <c r="C484" s="318" t="str">
        <f>+VLOOKUP(A484,bd_lista!$A$3:$C$593,3,FALSE)</f>
        <v>Gobierno Autónomo Municipal de Corque</v>
      </c>
      <c r="D484" s="429" t="str">
        <f>+C484</f>
        <v>Gobierno Autónomo Municipal de Corque</v>
      </c>
      <c r="E484" s="346" t="s">
        <v>1418</v>
      </c>
      <c r="F484" s="314">
        <f ca="1">+IFERROR(INDEX('Hoja de Trabajo para listado'!$A$155:$Z$1048576,MATCH($A484,'Hoja de Trabajo para listado'!$A$155:$A$1048576,0),MATCH((CUADRO!F$5&amp;$E484),'Hoja de Trabajo para listado'!$A$151:$Z$151,0)),0)+IFERROR(INDEX('Hoja de Trabajo para listado'!$AB$155:$BA$1048576,MATCH($A484,'Hoja de Trabajo para listado'!$AB$155:$AB$1048576,0),MATCH((CUADRO!F$5&amp;$E484),'Hoja de Trabajo para listado'!$AB$151:$BA$151,0)),0)+IFERROR(INDEX('Hoja de Trabajo para listado'!$BC$155:$CB$1048576,MATCH($A484,'Hoja de Trabajo para listado'!$BC$155:$BC$1048576,0),MATCH((CUADRO!F$5&amp;$E484),'Hoja de Trabajo para listado'!$BC$151:$CB$151,0)),0)+IFERROR(INDEX('Hoja de Trabajo para listado'!$DE$153:$DG$274,MATCH($A484,'Hoja de Trabajo para listado'!$DE$153:$DE$1048576,0),MATCH((CUADRO!F$5&amp;$E484),'Hoja de Trabajo para listado'!$DE$151:$DG$151,0)),0)+IFERROR(INDEX('Hoja de Trabajo para listado'!$CD$155:$DC$1048576,MATCH($A484,'Hoja de Trabajo para listado'!$CD$155:$CD$1048576,0),MATCH((CUADRO!F$5&amp;$E484),'Hoja de Trabajo para listado'!$CD$151:$DC$151,0)),0)</f>
        <v>0</v>
      </c>
      <c r="G484" s="314">
        <f ca="1">+IFERROR(INDEX('Hoja de Trabajo para listado'!$A$155:$Z$1048576,MATCH($A484,'Hoja de Trabajo para listado'!$A$155:$A$1048576,0),MATCH((CUADRO!G$5&amp;$E484),'Hoja de Trabajo para listado'!$A$151:$Z$151,0)),0)+IFERROR(INDEX('Hoja de Trabajo para listado'!$AB$155:$BA$1048576,MATCH($A484,'Hoja de Trabajo para listado'!$AB$155:$AB$1048576,0),MATCH((CUADRO!G$5&amp;$E484),'Hoja de Trabajo para listado'!$AB$151:$BA$151,0)),0)+IFERROR(INDEX('Hoja de Trabajo para listado'!$BC$155:$CB$1048576,MATCH($A484,'Hoja de Trabajo para listado'!$BC$155:$BC$1048576,0),MATCH((CUADRO!G$5&amp;$E484),'Hoja de Trabajo para listado'!$BC$151:$CB$151,0)),0)+IFERROR(INDEX('Hoja de Trabajo para listado'!$DE$153:$DG$274,MATCH($A484,'Hoja de Trabajo para listado'!$DE$153:$DE$1048576,0),MATCH((CUADRO!G$5&amp;$E484),'Hoja de Trabajo para listado'!$DE$151:$DG$151,0)),0)+IFERROR(INDEX('Hoja de Trabajo para listado'!$CD$155:$DC$1048576,MATCH($A484,'Hoja de Trabajo para listado'!$CD$155:$CD$1048576,0),MATCH((CUADRO!G$5&amp;$E484),'Hoja de Trabajo para listado'!$CD$151:$DC$151,0)),0)</f>
        <v>0</v>
      </c>
      <c r="H484" s="314">
        <f ca="1">+IFERROR(INDEX('Hoja de Trabajo para listado'!$A$155:$Z$1048576,MATCH($A484,'Hoja de Trabajo para listado'!$A$155:$A$1048576,0),MATCH((CUADRO!H$5&amp;$E484),'Hoja de Trabajo para listado'!$A$151:$Z$151,0)),0)+IFERROR(INDEX('Hoja de Trabajo para listado'!$AB$155:$BA$1048576,MATCH($A484,'Hoja de Trabajo para listado'!$AB$155:$AB$1048576,0),MATCH((CUADRO!H$5&amp;$E484),'Hoja de Trabajo para listado'!$AB$151:$BA$151,0)),0)+IFERROR(INDEX('Hoja de Trabajo para listado'!$BC$155:$CB$1048576,MATCH($A484,'Hoja de Trabajo para listado'!$BC$155:$BC$1048576,0),MATCH((CUADRO!H$5&amp;$E484),'Hoja de Trabajo para listado'!$BC$151:$CB$151,0)),0)+IFERROR(INDEX('Hoja de Trabajo para listado'!$DE$153:$DG$274,MATCH($A484,'Hoja de Trabajo para listado'!$DE$153:$DE$1048576,0),MATCH((CUADRO!H$5&amp;$E484),'Hoja de Trabajo para listado'!$DE$151:$DG$151,0)),0)+IFERROR(INDEX('Hoja de Trabajo para listado'!$CD$155:$DC$1048576,MATCH($A484,'Hoja de Trabajo para listado'!$CD$155:$CD$1048576,0),MATCH((CUADRO!H$5&amp;$E484),'Hoja de Trabajo para listado'!$CD$151:$DC$151,0)),0)</f>
        <v>0</v>
      </c>
      <c r="I484" s="314">
        <f ca="1">+IFERROR(INDEX('Hoja de Trabajo para listado'!$A$155:$Z$1048576,MATCH($A484,'Hoja de Trabajo para listado'!$A$155:$A$1048576,0),MATCH((CUADRO!I$5&amp;$E484),'Hoja de Trabajo para listado'!$A$151:$Z$151,0)),0)+IFERROR(INDEX('Hoja de Trabajo para listado'!$AB$155:$BA$1048576,MATCH($A484,'Hoja de Trabajo para listado'!$AB$155:$AB$1048576,0),MATCH((CUADRO!I$5&amp;$E484),'Hoja de Trabajo para listado'!$AB$151:$BA$151,0)),0)+IFERROR(INDEX('Hoja de Trabajo para listado'!$BC$155:$CB$1048576,MATCH($A484,'Hoja de Trabajo para listado'!$BC$155:$BC$1048576,0),MATCH((CUADRO!I$5&amp;$E484),'Hoja de Trabajo para listado'!$BC$151:$CB$151,0)),0)+IFERROR(INDEX('Hoja de Trabajo para listado'!$DE$153:$DG$274,MATCH($A484,'Hoja de Trabajo para listado'!$DE$153:$DE$1048576,0),MATCH((CUADRO!I$5&amp;$E484),'Hoja de Trabajo para listado'!$DE$151:$DG$151,0)),0)+IFERROR(INDEX('Hoja de Trabajo para listado'!$CD$155:$DC$1048576,MATCH($A484,'Hoja de Trabajo para listado'!$CD$155:$CD$1048576,0),MATCH((CUADRO!I$5&amp;$E484),'Hoja de Trabajo para listado'!$CD$151:$DC$151,0)),0)</f>
        <v>0</v>
      </c>
      <c r="J484" s="314">
        <f ca="1">+IFERROR(INDEX('Hoja de Trabajo para listado'!$A$155:$Z$1048576,MATCH($A484,'Hoja de Trabajo para listado'!$A$155:$A$1048576,0),MATCH((CUADRO!J$5&amp;$E484),'Hoja de Trabajo para listado'!$A$151:$Z$151,0)),0)+IFERROR(INDEX('Hoja de Trabajo para listado'!$AB$155:$BA$1048576,MATCH($A484,'Hoja de Trabajo para listado'!$AB$155:$AB$1048576,0),MATCH((CUADRO!J$5&amp;$E484),'Hoja de Trabajo para listado'!$AB$151:$BA$151,0)),0)+IFERROR(INDEX('Hoja de Trabajo para listado'!$BC$155:$CB$1048576,MATCH($A484,'Hoja de Trabajo para listado'!$BC$155:$BC$1048576,0),MATCH((CUADRO!J$5&amp;$E484),'Hoja de Trabajo para listado'!$BC$151:$CB$151,0)),0)+IFERROR(INDEX('Hoja de Trabajo para listado'!$DE$153:$DG$274,MATCH($A484,'Hoja de Trabajo para listado'!$DE$153:$DE$1048576,0),MATCH((CUADRO!J$5&amp;$E484),'Hoja de Trabajo para listado'!$DE$151:$DG$151,0)),0)+IFERROR(INDEX('Hoja de Trabajo para listado'!$CD$155:$DC$1048576,MATCH($A484,'Hoja de Trabajo para listado'!$CD$155:$CD$1048576,0),MATCH((CUADRO!J$5&amp;$E484),'Hoja de Trabajo para listado'!$CD$151:$DC$151,0)),0)</f>
        <v>0</v>
      </c>
      <c r="K484" s="314">
        <f ca="1">+IFERROR(INDEX('Hoja de Trabajo para listado'!$A$155:$Z$1048576,MATCH($A484,'Hoja de Trabajo para listado'!$A$155:$A$1048576,0),MATCH((CUADRO!K$5&amp;$E484),'Hoja de Trabajo para listado'!$A$151:$Z$151,0)),0)+IFERROR(INDEX('Hoja de Trabajo para listado'!$AB$155:$BA$1048576,MATCH($A484,'Hoja de Trabajo para listado'!$AB$155:$AB$1048576,0),MATCH((CUADRO!K$5&amp;$E484),'Hoja de Trabajo para listado'!$AB$151:$BA$151,0)),0)+IFERROR(INDEX('Hoja de Trabajo para listado'!$BC$155:$CB$1048576,MATCH($A484,'Hoja de Trabajo para listado'!$BC$155:$BC$1048576,0),MATCH((CUADRO!K$5&amp;$E484),'Hoja de Trabajo para listado'!$BC$151:$CB$151,0)),0)+IFERROR(INDEX('Hoja de Trabajo para listado'!$DE$153:$DG$274,MATCH($A484,'Hoja de Trabajo para listado'!$DE$153:$DE$1048576,0),MATCH((CUADRO!K$5&amp;$E484),'Hoja de Trabajo para listado'!$DE$151:$DG$151,0)),0)+IFERROR(INDEX('Hoja de Trabajo para listado'!$CD$155:$DC$1048576,MATCH($A484,'Hoja de Trabajo para listado'!$CD$155:$CD$1048576,0),MATCH((CUADRO!K$5&amp;$E484),'Hoja de Trabajo para listado'!$CD$151:$DC$151,0)),0)</f>
        <v>0</v>
      </c>
      <c r="L484" s="314">
        <f ca="1">+IFERROR(INDEX('Hoja de Trabajo para listado'!$A$155:$Z$1048576,MATCH($A484,'Hoja de Trabajo para listado'!$A$155:$A$1048576,0),MATCH((CUADRO!L$5&amp;$E484),'Hoja de Trabajo para listado'!$A$151:$Z$151,0)),0)+IFERROR(INDEX('Hoja de Trabajo para listado'!$AB$155:$BA$1048576,MATCH($A484,'Hoja de Trabajo para listado'!$AB$155:$AB$1048576,0),MATCH((CUADRO!L$5&amp;$E484),'Hoja de Trabajo para listado'!$AB$151:$BA$151,0)),0)+IFERROR(INDEX('Hoja de Trabajo para listado'!$BC$155:$CB$1048576,MATCH($A484,'Hoja de Trabajo para listado'!$BC$155:$BC$1048576,0),MATCH((CUADRO!L$5&amp;$E484),'Hoja de Trabajo para listado'!$BC$151:$CB$151,0)),0)+IFERROR(INDEX('Hoja de Trabajo para listado'!$DE$153:$DG$274,MATCH($A484,'Hoja de Trabajo para listado'!$DE$153:$DE$1048576,0),MATCH((CUADRO!L$5&amp;$E484),'Hoja de Trabajo para listado'!$DE$151:$DG$151,0)),0)+IFERROR(INDEX('Hoja de Trabajo para listado'!$CD$155:$DC$1048576,MATCH($A484,'Hoja de Trabajo para listado'!$CD$155:$CD$1048576,0),MATCH((CUADRO!L$5&amp;$E484),'Hoja de Trabajo para listado'!$CD$151:$DC$151,0)),0)</f>
        <v>0</v>
      </c>
      <c r="M484" s="314">
        <f ca="1">+IFERROR(INDEX('Hoja de Trabajo para listado'!$A$155:$Z$1048576,MATCH($A484,'Hoja de Trabajo para listado'!$A$155:$A$1048576,0),MATCH((CUADRO!M$5&amp;$E484),'Hoja de Trabajo para listado'!$A$151:$Z$151,0)),0)+IFERROR(INDEX('Hoja de Trabajo para listado'!$AB$155:$BA$1048576,MATCH($A484,'Hoja de Trabajo para listado'!$AB$155:$AB$1048576,0),MATCH((CUADRO!M$5&amp;$E484),'Hoja de Trabajo para listado'!$AB$151:$BA$151,0)),0)+IFERROR(INDEX('Hoja de Trabajo para listado'!$BC$155:$CB$1048576,MATCH($A484,'Hoja de Trabajo para listado'!$BC$155:$BC$1048576,0),MATCH((CUADRO!M$5&amp;$E484),'Hoja de Trabajo para listado'!$BC$151:$CB$151,0)),0)+IFERROR(INDEX('Hoja de Trabajo para listado'!$DE$153:$DG$274,MATCH($A484,'Hoja de Trabajo para listado'!$DE$153:$DE$1048576,0),MATCH((CUADRO!M$5&amp;$E484),'Hoja de Trabajo para listado'!$DE$151:$DG$151,0)),0)+IFERROR(INDEX('Hoja de Trabajo para listado'!$CD$155:$DC$1048576,MATCH($A484,'Hoja de Trabajo para listado'!$CD$155:$CD$1048576,0),MATCH((CUADRO!M$5&amp;$E484),'Hoja de Trabajo para listado'!$CD$151:$DC$151,0)),0)</f>
        <v>0</v>
      </c>
      <c r="N484" s="314">
        <f ca="1">+IFERROR(INDEX('Hoja de Trabajo para listado'!$A$155:$Z$1048576,MATCH($A484,'Hoja de Trabajo para listado'!$A$155:$A$1048576,0),MATCH((CUADRO!N$5&amp;$E484),'Hoja de Trabajo para listado'!$A$151:$Z$151,0)),0)+IFERROR(INDEX('Hoja de Trabajo para listado'!$AB$155:$BA$1048576,MATCH($A484,'Hoja de Trabajo para listado'!$AB$155:$AB$1048576,0),MATCH((CUADRO!N$5&amp;$E484),'Hoja de Trabajo para listado'!$AB$151:$BA$151,0)),0)+IFERROR(INDEX('Hoja de Trabajo para listado'!$BC$155:$CB$1048576,MATCH($A484,'Hoja de Trabajo para listado'!$BC$155:$BC$1048576,0),MATCH((CUADRO!N$5&amp;$E484),'Hoja de Trabajo para listado'!$BC$151:$CB$151,0)),0)+IFERROR(INDEX('Hoja de Trabajo para listado'!$DE$153:$DG$274,MATCH($A484,'Hoja de Trabajo para listado'!$DE$153:$DE$1048576,0),MATCH((CUADRO!N$5&amp;$E484),'Hoja de Trabajo para listado'!$DE$151:$DG$151,0)),0)+IFERROR(INDEX('Hoja de Trabajo para listado'!$CD$155:$DC$1048576,MATCH($A484,'Hoja de Trabajo para listado'!$CD$155:$CD$1048576,0),MATCH((CUADRO!N$5&amp;$E484),'Hoja de Trabajo para listado'!$CD$151:$DC$151,0)),0)</f>
        <v>0</v>
      </c>
      <c r="O484" s="314">
        <f ca="1">+IFERROR(INDEX('Hoja de Trabajo para listado'!$A$155:$Z$1048576,MATCH($A484,'Hoja de Trabajo para listado'!$A$155:$A$1048576,0),MATCH((CUADRO!O$5&amp;$E484),'Hoja de Trabajo para listado'!$A$151:$Z$151,0)),0)+IFERROR(INDEX('Hoja de Trabajo para listado'!$AB$155:$BA$1048576,MATCH($A484,'Hoja de Trabajo para listado'!$AB$155:$AB$1048576,0),MATCH((CUADRO!O$5&amp;$E484),'Hoja de Trabajo para listado'!$AB$151:$BA$151,0)),0)+IFERROR(INDEX('Hoja de Trabajo para listado'!$BC$155:$CB$1048576,MATCH($A484,'Hoja de Trabajo para listado'!$BC$155:$BC$1048576,0),MATCH((CUADRO!O$5&amp;$E484),'Hoja de Trabajo para listado'!$BC$151:$CB$151,0)),0)+IFERROR(INDEX('Hoja de Trabajo para listado'!$DE$153:$DG$274,MATCH($A484,'Hoja de Trabajo para listado'!$DE$153:$DE$1048576,0),MATCH((CUADRO!O$5&amp;$E484),'Hoja de Trabajo para listado'!$DE$151:$DG$151,0)),0)+IFERROR(INDEX('Hoja de Trabajo para listado'!$CD$155:$DC$1048576,MATCH($A484,'Hoja de Trabajo para listado'!$CD$155:$CD$1048576,0),MATCH((CUADRO!O$5&amp;$E484),'Hoja de Trabajo para listado'!$CD$151:$DC$151,0)),0)</f>
        <v>0</v>
      </c>
      <c r="P484" s="314">
        <f ca="1">+IFERROR(INDEX('Hoja de Trabajo para listado'!$A$155:$Z$1048576,MATCH($A484,'Hoja de Trabajo para listado'!$A$155:$A$1048576,0),MATCH((CUADRO!P$5&amp;$E484),'Hoja de Trabajo para listado'!$A$151:$Z$151,0)),0)+IFERROR(INDEX('Hoja de Trabajo para listado'!$AB$155:$BA$1048576,MATCH($A484,'Hoja de Trabajo para listado'!$AB$155:$AB$1048576,0),MATCH((CUADRO!P$5&amp;$E484),'Hoja de Trabajo para listado'!$AB$151:$BA$151,0)),0)+IFERROR(INDEX('Hoja de Trabajo para listado'!$BC$155:$CB$1048576,MATCH($A484,'Hoja de Trabajo para listado'!$BC$155:$BC$1048576,0),MATCH((CUADRO!P$5&amp;$E484),'Hoja de Trabajo para listado'!$BC$151:$CB$151,0)),0)+IFERROR(INDEX('Hoja de Trabajo para listado'!$DE$153:$DG$274,MATCH($A484,'Hoja de Trabajo para listado'!$DE$153:$DE$1048576,0),MATCH((CUADRO!P$5&amp;$E484),'Hoja de Trabajo para listado'!$DE$151:$DG$151,0)),0)+IFERROR(INDEX('Hoja de Trabajo para listado'!$CD$155:$DC$1048576,MATCH($A484,'Hoja de Trabajo para listado'!$CD$155:$CD$1048576,0),MATCH((CUADRO!P$5&amp;$E484),'Hoja de Trabajo para listado'!$CD$151:$DC$151,0)),0)</f>
        <v>0</v>
      </c>
      <c r="Q484" s="314">
        <f ca="1">+IFERROR(INDEX('Hoja de Trabajo para listado'!$A$155:$Z$1048576,MATCH($A484,'Hoja de Trabajo para listado'!$A$155:$A$1048576,0),MATCH((CUADRO!Q$5&amp;$E484),'Hoja de Trabajo para listado'!$A$151:$Z$151,0)),0)+IFERROR(INDEX('Hoja de Trabajo para listado'!$AB$155:$BA$1048576,MATCH($A484,'Hoja de Trabajo para listado'!$AB$155:$AB$1048576,0),MATCH((CUADRO!Q$5&amp;$E484),'Hoja de Trabajo para listado'!$AB$151:$BA$151,0)),0)+IFERROR(INDEX('Hoja de Trabajo para listado'!$BC$155:$CB$1048576,MATCH($A484,'Hoja de Trabajo para listado'!$BC$155:$BC$1048576,0),MATCH((CUADRO!Q$5&amp;$E484),'Hoja de Trabajo para listado'!$BC$151:$CB$151,0)),0)+IFERROR(INDEX('Hoja de Trabajo para listado'!$DE$153:$DG$274,MATCH($A484,'Hoja de Trabajo para listado'!$DE$153:$DE$1048576,0),MATCH((CUADRO!Q$5&amp;$E484),'Hoja de Trabajo para listado'!$DE$151:$DG$151,0)),0)+IFERROR(INDEX('Hoja de Trabajo para listado'!$CD$155:$DC$1048576,MATCH($A484,'Hoja de Trabajo para listado'!$CD$155:$CD$1048576,0),MATCH((CUADRO!Q$5&amp;$E484),'Hoja de Trabajo para listado'!$CD$151:$DC$151,0)),0)</f>
        <v>0</v>
      </c>
      <c r="R484" s="314">
        <f t="shared" ca="1" si="14"/>
        <v>0</v>
      </c>
      <c r="S484" s="322"/>
      <c r="T484" s="314">
        <f ca="1">+T485</f>
        <v>0</v>
      </c>
      <c r="U484" s="313">
        <f t="shared" si="15"/>
        <v>1</v>
      </c>
      <c r="V484" s="319" t="str">
        <f>+VLOOKUP(A484,bd_lista!$A$3:$E$593,5,FALSE)</f>
        <v>Gobiernos Autonomos Municipales</v>
      </c>
      <c r="W484" s="425" t="str">
        <f>+V484</f>
        <v>Gobiernos Autonomos Municipales</v>
      </c>
    </row>
    <row r="485" spans="1:23" customFormat="1" ht="15" hidden="1" customHeight="1">
      <c r="A485" s="323">
        <v>1414</v>
      </c>
      <c r="B485" s="428"/>
      <c r="C485" s="318" t="str">
        <f>+VLOOKUP(A485,bd_lista!$A$3:$C$593,3,FALSE)</f>
        <v>Gobierno Autónomo Municipal de Corque</v>
      </c>
      <c r="D485" s="430"/>
      <c r="E485" s="347" t="s">
        <v>1419</v>
      </c>
      <c r="F485" s="314">
        <f ca="1">+IFERROR(INDEX('Hoja de Trabajo para listado'!$A$155:$Z$1048576,MATCH($A485,'Hoja de Trabajo para listado'!$A$155:$A$1048576,0),MATCH((CUADRO!F$5&amp;$E485),'Hoja de Trabajo para listado'!$A$151:$Z$151,0)),0)+IFERROR(INDEX('Hoja de Trabajo para listado'!$AB$155:$BA$1048576,MATCH($A485,'Hoja de Trabajo para listado'!$AB$155:$AB$1048576,0),MATCH((CUADRO!F$5&amp;$E485),'Hoja de Trabajo para listado'!$AB$151:$BA$151,0)),0)+IFERROR(INDEX('Hoja de Trabajo para listado'!$BC$155:$CB$1048576,MATCH($A485,'Hoja de Trabajo para listado'!$BC$155:$BC$1048576,0),MATCH((CUADRO!F$5&amp;$E485),'Hoja de Trabajo para listado'!$BC$151:$CB$151,0)),0)+IFERROR(INDEX('Hoja de Trabajo para listado'!$DE$153:$DG$274,MATCH($A485,'Hoja de Trabajo para listado'!$DE$153:$DE$1048576,0),MATCH((CUADRO!F$5&amp;$E485),'Hoja de Trabajo para listado'!$DE$151:$DG$151,0)),0)+IFERROR(INDEX('Hoja de Trabajo para listado'!$CD$155:$DC$1048576,MATCH($A485,'Hoja de Trabajo para listado'!$CD$155:$CD$1048576,0),MATCH((CUADRO!F$5&amp;$E485),'Hoja de Trabajo para listado'!$CD$151:$DC$151,0)),0)</f>
        <v>0</v>
      </c>
      <c r="G485" s="314">
        <f ca="1">+IFERROR(INDEX('Hoja de Trabajo para listado'!$A$155:$Z$1048576,MATCH($A485,'Hoja de Trabajo para listado'!$A$155:$A$1048576,0),MATCH((CUADRO!G$5&amp;$E485),'Hoja de Trabajo para listado'!$A$151:$Z$151,0)),0)+IFERROR(INDEX('Hoja de Trabajo para listado'!$AB$155:$BA$1048576,MATCH($A485,'Hoja de Trabajo para listado'!$AB$155:$AB$1048576,0),MATCH((CUADRO!G$5&amp;$E485),'Hoja de Trabajo para listado'!$AB$151:$BA$151,0)),0)+IFERROR(INDEX('Hoja de Trabajo para listado'!$BC$155:$CB$1048576,MATCH($A485,'Hoja de Trabajo para listado'!$BC$155:$BC$1048576,0),MATCH((CUADRO!G$5&amp;$E485),'Hoja de Trabajo para listado'!$BC$151:$CB$151,0)),0)+IFERROR(INDEX('Hoja de Trabajo para listado'!$DE$153:$DG$274,MATCH($A485,'Hoja de Trabajo para listado'!$DE$153:$DE$1048576,0),MATCH((CUADRO!G$5&amp;$E485),'Hoja de Trabajo para listado'!$DE$151:$DG$151,0)),0)+IFERROR(INDEX('Hoja de Trabajo para listado'!$CD$155:$DC$1048576,MATCH($A485,'Hoja de Trabajo para listado'!$CD$155:$CD$1048576,0),MATCH((CUADRO!G$5&amp;$E485),'Hoja de Trabajo para listado'!$CD$151:$DC$151,0)),0)</f>
        <v>0</v>
      </c>
      <c r="H485" s="314">
        <f ca="1">+IFERROR(INDEX('Hoja de Trabajo para listado'!$A$155:$Z$1048576,MATCH($A485,'Hoja de Trabajo para listado'!$A$155:$A$1048576,0),MATCH((CUADRO!H$5&amp;$E485),'Hoja de Trabajo para listado'!$A$151:$Z$151,0)),0)+IFERROR(INDEX('Hoja de Trabajo para listado'!$AB$155:$BA$1048576,MATCH($A485,'Hoja de Trabajo para listado'!$AB$155:$AB$1048576,0),MATCH((CUADRO!H$5&amp;$E485),'Hoja de Trabajo para listado'!$AB$151:$BA$151,0)),0)+IFERROR(INDEX('Hoja de Trabajo para listado'!$BC$155:$CB$1048576,MATCH($A485,'Hoja de Trabajo para listado'!$BC$155:$BC$1048576,0),MATCH((CUADRO!H$5&amp;$E485),'Hoja de Trabajo para listado'!$BC$151:$CB$151,0)),0)+IFERROR(INDEX('Hoja de Trabajo para listado'!$DE$153:$DG$274,MATCH($A485,'Hoja de Trabajo para listado'!$DE$153:$DE$1048576,0),MATCH((CUADRO!H$5&amp;$E485),'Hoja de Trabajo para listado'!$DE$151:$DG$151,0)),0)+IFERROR(INDEX('Hoja de Trabajo para listado'!$CD$155:$DC$1048576,MATCH($A485,'Hoja de Trabajo para listado'!$CD$155:$CD$1048576,0),MATCH((CUADRO!H$5&amp;$E485),'Hoja de Trabajo para listado'!$CD$151:$DC$151,0)),0)</f>
        <v>0</v>
      </c>
      <c r="I485" s="314">
        <f ca="1">+IFERROR(INDEX('Hoja de Trabajo para listado'!$A$155:$Z$1048576,MATCH($A485,'Hoja de Trabajo para listado'!$A$155:$A$1048576,0),MATCH((CUADRO!I$5&amp;$E485),'Hoja de Trabajo para listado'!$A$151:$Z$151,0)),0)+IFERROR(INDEX('Hoja de Trabajo para listado'!$AB$155:$BA$1048576,MATCH($A485,'Hoja de Trabajo para listado'!$AB$155:$AB$1048576,0),MATCH((CUADRO!I$5&amp;$E485),'Hoja de Trabajo para listado'!$AB$151:$BA$151,0)),0)+IFERROR(INDEX('Hoja de Trabajo para listado'!$BC$155:$CB$1048576,MATCH($A485,'Hoja de Trabajo para listado'!$BC$155:$BC$1048576,0),MATCH((CUADRO!I$5&amp;$E485),'Hoja de Trabajo para listado'!$BC$151:$CB$151,0)),0)+IFERROR(INDEX('Hoja de Trabajo para listado'!$DE$153:$DG$274,MATCH($A485,'Hoja de Trabajo para listado'!$DE$153:$DE$1048576,0),MATCH((CUADRO!I$5&amp;$E485),'Hoja de Trabajo para listado'!$DE$151:$DG$151,0)),0)+IFERROR(INDEX('Hoja de Trabajo para listado'!$CD$155:$DC$1048576,MATCH($A485,'Hoja de Trabajo para listado'!$CD$155:$CD$1048576,0),MATCH((CUADRO!I$5&amp;$E485),'Hoja de Trabajo para listado'!$CD$151:$DC$151,0)),0)</f>
        <v>0</v>
      </c>
      <c r="J485" s="314">
        <f ca="1">+IFERROR(INDEX('Hoja de Trabajo para listado'!$A$155:$Z$1048576,MATCH($A485,'Hoja de Trabajo para listado'!$A$155:$A$1048576,0),MATCH((CUADRO!J$5&amp;$E485),'Hoja de Trabajo para listado'!$A$151:$Z$151,0)),0)+IFERROR(INDEX('Hoja de Trabajo para listado'!$AB$155:$BA$1048576,MATCH($A485,'Hoja de Trabajo para listado'!$AB$155:$AB$1048576,0),MATCH((CUADRO!J$5&amp;$E485),'Hoja de Trabajo para listado'!$AB$151:$BA$151,0)),0)+IFERROR(INDEX('Hoja de Trabajo para listado'!$BC$155:$CB$1048576,MATCH($A485,'Hoja de Trabajo para listado'!$BC$155:$BC$1048576,0),MATCH((CUADRO!J$5&amp;$E485),'Hoja de Trabajo para listado'!$BC$151:$CB$151,0)),0)+IFERROR(INDEX('Hoja de Trabajo para listado'!$DE$153:$DG$274,MATCH($A485,'Hoja de Trabajo para listado'!$DE$153:$DE$1048576,0),MATCH((CUADRO!J$5&amp;$E485),'Hoja de Trabajo para listado'!$DE$151:$DG$151,0)),0)+IFERROR(INDEX('Hoja de Trabajo para listado'!$CD$155:$DC$1048576,MATCH($A485,'Hoja de Trabajo para listado'!$CD$155:$CD$1048576,0),MATCH((CUADRO!J$5&amp;$E485),'Hoja de Trabajo para listado'!$CD$151:$DC$151,0)),0)</f>
        <v>0</v>
      </c>
      <c r="K485" s="314">
        <f ca="1">+IFERROR(INDEX('Hoja de Trabajo para listado'!$A$155:$Z$1048576,MATCH($A485,'Hoja de Trabajo para listado'!$A$155:$A$1048576,0),MATCH((CUADRO!K$5&amp;$E485),'Hoja de Trabajo para listado'!$A$151:$Z$151,0)),0)+IFERROR(INDEX('Hoja de Trabajo para listado'!$AB$155:$BA$1048576,MATCH($A485,'Hoja de Trabajo para listado'!$AB$155:$AB$1048576,0),MATCH((CUADRO!K$5&amp;$E485),'Hoja de Trabajo para listado'!$AB$151:$BA$151,0)),0)+IFERROR(INDEX('Hoja de Trabajo para listado'!$BC$155:$CB$1048576,MATCH($A485,'Hoja de Trabajo para listado'!$BC$155:$BC$1048576,0),MATCH((CUADRO!K$5&amp;$E485),'Hoja de Trabajo para listado'!$BC$151:$CB$151,0)),0)+IFERROR(INDEX('Hoja de Trabajo para listado'!$DE$153:$DG$274,MATCH($A485,'Hoja de Trabajo para listado'!$DE$153:$DE$1048576,0),MATCH((CUADRO!K$5&amp;$E485),'Hoja de Trabajo para listado'!$DE$151:$DG$151,0)),0)+IFERROR(INDEX('Hoja de Trabajo para listado'!$CD$155:$DC$1048576,MATCH($A485,'Hoja de Trabajo para listado'!$CD$155:$CD$1048576,0),MATCH((CUADRO!K$5&amp;$E485),'Hoja de Trabajo para listado'!$CD$151:$DC$151,0)),0)</f>
        <v>0</v>
      </c>
      <c r="L485" s="314">
        <f ca="1">+IFERROR(INDEX('Hoja de Trabajo para listado'!$A$155:$Z$1048576,MATCH($A485,'Hoja de Trabajo para listado'!$A$155:$A$1048576,0),MATCH((CUADRO!L$5&amp;$E485),'Hoja de Trabajo para listado'!$A$151:$Z$151,0)),0)+IFERROR(INDEX('Hoja de Trabajo para listado'!$AB$155:$BA$1048576,MATCH($A485,'Hoja de Trabajo para listado'!$AB$155:$AB$1048576,0),MATCH((CUADRO!L$5&amp;$E485),'Hoja de Trabajo para listado'!$AB$151:$BA$151,0)),0)+IFERROR(INDEX('Hoja de Trabajo para listado'!$BC$155:$CB$1048576,MATCH($A485,'Hoja de Trabajo para listado'!$BC$155:$BC$1048576,0),MATCH((CUADRO!L$5&amp;$E485),'Hoja de Trabajo para listado'!$BC$151:$CB$151,0)),0)+IFERROR(INDEX('Hoja de Trabajo para listado'!$DE$153:$DG$274,MATCH($A485,'Hoja de Trabajo para listado'!$DE$153:$DE$1048576,0),MATCH((CUADRO!L$5&amp;$E485),'Hoja de Trabajo para listado'!$DE$151:$DG$151,0)),0)+IFERROR(INDEX('Hoja de Trabajo para listado'!$CD$155:$DC$1048576,MATCH($A485,'Hoja de Trabajo para listado'!$CD$155:$CD$1048576,0),MATCH((CUADRO!L$5&amp;$E485),'Hoja de Trabajo para listado'!$CD$151:$DC$151,0)),0)</f>
        <v>0</v>
      </c>
      <c r="M485" s="314">
        <f ca="1">+IFERROR(INDEX('Hoja de Trabajo para listado'!$A$155:$Z$1048576,MATCH($A485,'Hoja de Trabajo para listado'!$A$155:$A$1048576,0),MATCH((CUADRO!M$5&amp;$E485),'Hoja de Trabajo para listado'!$A$151:$Z$151,0)),0)+IFERROR(INDEX('Hoja de Trabajo para listado'!$AB$155:$BA$1048576,MATCH($A485,'Hoja de Trabajo para listado'!$AB$155:$AB$1048576,0),MATCH((CUADRO!M$5&amp;$E485),'Hoja de Trabajo para listado'!$AB$151:$BA$151,0)),0)+IFERROR(INDEX('Hoja de Trabajo para listado'!$BC$155:$CB$1048576,MATCH($A485,'Hoja de Trabajo para listado'!$BC$155:$BC$1048576,0),MATCH((CUADRO!M$5&amp;$E485),'Hoja de Trabajo para listado'!$BC$151:$CB$151,0)),0)+IFERROR(INDEX('Hoja de Trabajo para listado'!$DE$153:$DG$274,MATCH($A485,'Hoja de Trabajo para listado'!$DE$153:$DE$1048576,0),MATCH((CUADRO!M$5&amp;$E485),'Hoja de Trabajo para listado'!$DE$151:$DG$151,0)),0)+IFERROR(INDEX('Hoja de Trabajo para listado'!$CD$155:$DC$1048576,MATCH($A485,'Hoja de Trabajo para listado'!$CD$155:$CD$1048576,0),MATCH((CUADRO!M$5&amp;$E485),'Hoja de Trabajo para listado'!$CD$151:$DC$151,0)),0)</f>
        <v>0</v>
      </c>
      <c r="N485" s="314">
        <f ca="1">+IFERROR(INDEX('Hoja de Trabajo para listado'!$A$155:$Z$1048576,MATCH($A485,'Hoja de Trabajo para listado'!$A$155:$A$1048576,0),MATCH((CUADRO!N$5&amp;$E485),'Hoja de Trabajo para listado'!$A$151:$Z$151,0)),0)+IFERROR(INDEX('Hoja de Trabajo para listado'!$AB$155:$BA$1048576,MATCH($A485,'Hoja de Trabajo para listado'!$AB$155:$AB$1048576,0),MATCH((CUADRO!N$5&amp;$E485),'Hoja de Trabajo para listado'!$AB$151:$BA$151,0)),0)+IFERROR(INDEX('Hoja de Trabajo para listado'!$BC$155:$CB$1048576,MATCH($A485,'Hoja de Trabajo para listado'!$BC$155:$BC$1048576,0),MATCH((CUADRO!N$5&amp;$E485),'Hoja de Trabajo para listado'!$BC$151:$CB$151,0)),0)+IFERROR(INDEX('Hoja de Trabajo para listado'!$DE$153:$DG$274,MATCH($A485,'Hoja de Trabajo para listado'!$DE$153:$DE$1048576,0),MATCH((CUADRO!N$5&amp;$E485),'Hoja de Trabajo para listado'!$DE$151:$DG$151,0)),0)+IFERROR(INDEX('Hoja de Trabajo para listado'!$CD$155:$DC$1048576,MATCH($A485,'Hoja de Trabajo para listado'!$CD$155:$CD$1048576,0),MATCH((CUADRO!N$5&amp;$E485),'Hoja de Trabajo para listado'!$CD$151:$DC$151,0)),0)</f>
        <v>0</v>
      </c>
      <c r="O485" s="314">
        <f ca="1">+IFERROR(INDEX('Hoja de Trabajo para listado'!$A$155:$Z$1048576,MATCH($A485,'Hoja de Trabajo para listado'!$A$155:$A$1048576,0),MATCH((CUADRO!O$5&amp;$E485),'Hoja de Trabajo para listado'!$A$151:$Z$151,0)),0)+IFERROR(INDEX('Hoja de Trabajo para listado'!$AB$155:$BA$1048576,MATCH($A485,'Hoja de Trabajo para listado'!$AB$155:$AB$1048576,0),MATCH((CUADRO!O$5&amp;$E485),'Hoja de Trabajo para listado'!$AB$151:$BA$151,0)),0)+IFERROR(INDEX('Hoja de Trabajo para listado'!$BC$155:$CB$1048576,MATCH($A485,'Hoja de Trabajo para listado'!$BC$155:$BC$1048576,0),MATCH((CUADRO!O$5&amp;$E485),'Hoja de Trabajo para listado'!$BC$151:$CB$151,0)),0)+IFERROR(INDEX('Hoja de Trabajo para listado'!$DE$153:$DG$274,MATCH($A485,'Hoja de Trabajo para listado'!$DE$153:$DE$1048576,0),MATCH((CUADRO!O$5&amp;$E485),'Hoja de Trabajo para listado'!$DE$151:$DG$151,0)),0)+IFERROR(INDEX('Hoja de Trabajo para listado'!$CD$155:$DC$1048576,MATCH($A485,'Hoja de Trabajo para listado'!$CD$155:$CD$1048576,0),MATCH((CUADRO!O$5&amp;$E485),'Hoja de Trabajo para listado'!$CD$151:$DC$151,0)),0)</f>
        <v>0</v>
      </c>
      <c r="P485" s="314">
        <f ca="1">+IFERROR(INDEX('Hoja de Trabajo para listado'!$A$155:$Z$1048576,MATCH($A485,'Hoja de Trabajo para listado'!$A$155:$A$1048576,0),MATCH((CUADRO!P$5&amp;$E485),'Hoja de Trabajo para listado'!$A$151:$Z$151,0)),0)+IFERROR(INDEX('Hoja de Trabajo para listado'!$AB$155:$BA$1048576,MATCH($A485,'Hoja de Trabajo para listado'!$AB$155:$AB$1048576,0),MATCH((CUADRO!P$5&amp;$E485),'Hoja de Trabajo para listado'!$AB$151:$BA$151,0)),0)+IFERROR(INDEX('Hoja de Trabajo para listado'!$BC$155:$CB$1048576,MATCH($A485,'Hoja de Trabajo para listado'!$BC$155:$BC$1048576,0),MATCH((CUADRO!P$5&amp;$E485),'Hoja de Trabajo para listado'!$BC$151:$CB$151,0)),0)+IFERROR(INDEX('Hoja de Trabajo para listado'!$DE$153:$DG$274,MATCH($A485,'Hoja de Trabajo para listado'!$DE$153:$DE$1048576,0),MATCH((CUADRO!P$5&amp;$E485),'Hoja de Trabajo para listado'!$DE$151:$DG$151,0)),0)+IFERROR(INDEX('Hoja de Trabajo para listado'!$CD$155:$DC$1048576,MATCH($A485,'Hoja de Trabajo para listado'!$CD$155:$CD$1048576,0),MATCH((CUADRO!P$5&amp;$E485),'Hoja de Trabajo para listado'!$CD$151:$DC$151,0)),0)</f>
        <v>0</v>
      </c>
      <c r="Q485" s="314">
        <f ca="1">+IFERROR(INDEX('Hoja de Trabajo para listado'!$A$155:$Z$1048576,MATCH($A485,'Hoja de Trabajo para listado'!$A$155:$A$1048576,0),MATCH((CUADRO!Q$5&amp;$E485),'Hoja de Trabajo para listado'!$A$151:$Z$151,0)),0)+IFERROR(INDEX('Hoja de Trabajo para listado'!$AB$155:$BA$1048576,MATCH($A485,'Hoja de Trabajo para listado'!$AB$155:$AB$1048576,0),MATCH((CUADRO!Q$5&amp;$E485),'Hoja de Trabajo para listado'!$AB$151:$BA$151,0)),0)+IFERROR(INDEX('Hoja de Trabajo para listado'!$BC$155:$CB$1048576,MATCH($A485,'Hoja de Trabajo para listado'!$BC$155:$BC$1048576,0),MATCH((CUADRO!Q$5&amp;$E485),'Hoja de Trabajo para listado'!$BC$151:$CB$151,0)),0)+IFERROR(INDEX('Hoja de Trabajo para listado'!$DE$153:$DG$274,MATCH($A485,'Hoja de Trabajo para listado'!$DE$153:$DE$1048576,0),MATCH((CUADRO!Q$5&amp;$E485),'Hoja de Trabajo para listado'!$DE$151:$DG$151,0)),0)+IFERROR(INDEX('Hoja de Trabajo para listado'!$CD$155:$DC$1048576,MATCH($A485,'Hoja de Trabajo para listado'!$CD$155:$CD$1048576,0),MATCH((CUADRO!Q$5&amp;$E485),'Hoja de Trabajo para listado'!$CD$151:$DC$151,0)),0)</f>
        <v>0</v>
      </c>
      <c r="R485" s="314">
        <f t="shared" ca="1" si="14"/>
        <v>0</v>
      </c>
      <c r="S485" s="322">
        <f ca="1">+R484+R485</f>
        <v>0</v>
      </c>
      <c r="T485" s="314">
        <f ca="1">+S485</f>
        <v>0</v>
      </c>
      <c r="U485" s="313">
        <f t="shared" si="15"/>
        <v>2</v>
      </c>
      <c r="V485" s="319" t="str">
        <f>+VLOOKUP(A485,bd_lista!$A$3:$E$593,5,FALSE)</f>
        <v>Gobiernos Autonomos Municipales</v>
      </c>
      <c r="W485" s="426"/>
    </row>
    <row r="486" spans="1:23" customFormat="1" ht="15" hidden="1" customHeight="1">
      <c r="A486" s="323">
        <v>1415</v>
      </c>
      <c r="B486" s="427">
        <f>+A486</f>
        <v>1415</v>
      </c>
      <c r="C486" s="318" t="str">
        <f>+VLOOKUP(A486,bd_lista!$A$3:$C$593,3,FALSE)</f>
        <v>Gobierno Autónomo Municipal de Choquecota</v>
      </c>
      <c r="D486" s="429" t="str">
        <f>+C486</f>
        <v>Gobierno Autónomo Municipal de Choquecota</v>
      </c>
      <c r="E486" s="346" t="s">
        <v>1418</v>
      </c>
      <c r="F486" s="314">
        <f ca="1">+IFERROR(INDEX('Hoja de Trabajo para listado'!$A$155:$Z$1048576,MATCH($A486,'Hoja de Trabajo para listado'!$A$155:$A$1048576,0),MATCH((CUADRO!F$5&amp;$E486),'Hoja de Trabajo para listado'!$A$151:$Z$151,0)),0)+IFERROR(INDEX('Hoja de Trabajo para listado'!$AB$155:$BA$1048576,MATCH($A486,'Hoja de Trabajo para listado'!$AB$155:$AB$1048576,0),MATCH((CUADRO!F$5&amp;$E486),'Hoja de Trabajo para listado'!$AB$151:$BA$151,0)),0)+IFERROR(INDEX('Hoja de Trabajo para listado'!$BC$155:$CB$1048576,MATCH($A486,'Hoja de Trabajo para listado'!$BC$155:$BC$1048576,0),MATCH((CUADRO!F$5&amp;$E486),'Hoja de Trabajo para listado'!$BC$151:$CB$151,0)),0)+IFERROR(INDEX('Hoja de Trabajo para listado'!$DE$153:$DG$274,MATCH($A486,'Hoja de Trabajo para listado'!$DE$153:$DE$1048576,0),MATCH((CUADRO!F$5&amp;$E486),'Hoja de Trabajo para listado'!$DE$151:$DG$151,0)),0)+IFERROR(INDEX('Hoja de Trabajo para listado'!$CD$155:$DC$1048576,MATCH($A486,'Hoja de Trabajo para listado'!$CD$155:$CD$1048576,0),MATCH((CUADRO!F$5&amp;$E486),'Hoja de Trabajo para listado'!$CD$151:$DC$151,0)),0)</f>
        <v>0</v>
      </c>
      <c r="G486" s="314">
        <f ca="1">+IFERROR(INDEX('Hoja de Trabajo para listado'!$A$155:$Z$1048576,MATCH($A486,'Hoja de Trabajo para listado'!$A$155:$A$1048576,0),MATCH((CUADRO!G$5&amp;$E486),'Hoja de Trabajo para listado'!$A$151:$Z$151,0)),0)+IFERROR(INDEX('Hoja de Trabajo para listado'!$AB$155:$BA$1048576,MATCH($A486,'Hoja de Trabajo para listado'!$AB$155:$AB$1048576,0),MATCH((CUADRO!G$5&amp;$E486),'Hoja de Trabajo para listado'!$AB$151:$BA$151,0)),0)+IFERROR(INDEX('Hoja de Trabajo para listado'!$BC$155:$CB$1048576,MATCH($A486,'Hoja de Trabajo para listado'!$BC$155:$BC$1048576,0),MATCH((CUADRO!G$5&amp;$E486),'Hoja de Trabajo para listado'!$BC$151:$CB$151,0)),0)+IFERROR(INDEX('Hoja de Trabajo para listado'!$DE$153:$DG$274,MATCH($A486,'Hoja de Trabajo para listado'!$DE$153:$DE$1048576,0),MATCH((CUADRO!G$5&amp;$E486),'Hoja de Trabajo para listado'!$DE$151:$DG$151,0)),0)+IFERROR(INDEX('Hoja de Trabajo para listado'!$CD$155:$DC$1048576,MATCH($A486,'Hoja de Trabajo para listado'!$CD$155:$CD$1048576,0),MATCH((CUADRO!G$5&amp;$E486),'Hoja de Trabajo para listado'!$CD$151:$DC$151,0)),0)</f>
        <v>0</v>
      </c>
      <c r="H486" s="314">
        <f ca="1">+IFERROR(INDEX('Hoja de Trabajo para listado'!$A$155:$Z$1048576,MATCH($A486,'Hoja de Trabajo para listado'!$A$155:$A$1048576,0),MATCH((CUADRO!H$5&amp;$E486),'Hoja de Trabajo para listado'!$A$151:$Z$151,0)),0)+IFERROR(INDEX('Hoja de Trabajo para listado'!$AB$155:$BA$1048576,MATCH($A486,'Hoja de Trabajo para listado'!$AB$155:$AB$1048576,0),MATCH((CUADRO!H$5&amp;$E486),'Hoja de Trabajo para listado'!$AB$151:$BA$151,0)),0)+IFERROR(INDEX('Hoja de Trabajo para listado'!$BC$155:$CB$1048576,MATCH($A486,'Hoja de Trabajo para listado'!$BC$155:$BC$1048576,0),MATCH((CUADRO!H$5&amp;$E486),'Hoja de Trabajo para listado'!$BC$151:$CB$151,0)),0)+IFERROR(INDEX('Hoja de Trabajo para listado'!$DE$153:$DG$274,MATCH($A486,'Hoja de Trabajo para listado'!$DE$153:$DE$1048576,0),MATCH((CUADRO!H$5&amp;$E486),'Hoja de Trabajo para listado'!$DE$151:$DG$151,0)),0)+IFERROR(INDEX('Hoja de Trabajo para listado'!$CD$155:$DC$1048576,MATCH($A486,'Hoja de Trabajo para listado'!$CD$155:$CD$1048576,0),MATCH((CUADRO!H$5&amp;$E486),'Hoja de Trabajo para listado'!$CD$151:$DC$151,0)),0)</f>
        <v>0</v>
      </c>
      <c r="I486" s="314">
        <f ca="1">+IFERROR(INDEX('Hoja de Trabajo para listado'!$A$155:$Z$1048576,MATCH($A486,'Hoja de Trabajo para listado'!$A$155:$A$1048576,0),MATCH((CUADRO!I$5&amp;$E486),'Hoja de Trabajo para listado'!$A$151:$Z$151,0)),0)+IFERROR(INDEX('Hoja de Trabajo para listado'!$AB$155:$BA$1048576,MATCH($A486,'Hoja de Trabajo para listado'!$AB$155:$AB$1048576,0),MATCH((CUADRO!I$5&amp;$E486),'Hoja de Trabajo para listado'!$AB$151:$BA$151,0)),0)+IFERROR(INDEX('Hoja de Trabajo para listado'!$BC$155:$CB$1048576,MATCH($A486,'Hoja de Trabajo para listado'!$BC$155:$BC$1048576,0),MATCH((CUADRO!I$5&amp;$E486),'Hoja de Trabajo para listado'!$BC$151:$CB$151,0)),0)+IFERROR(INDEX('Hoja de Trabajo para listado'!$DE$153:$DG$274,MATCH($A486,'Hoja de Trabajo para listado'!$DE$153:$DE$1048576,0),MATCH((CUADRO!I$5&amp;$E486),'Hoja de Trabajo para listado'!$DE$151:$DG$151,0)),0)+IFERROR(INDEX('Hoja de Trabajo para listado'!$CD$155:$DC$1048576,MATCH($A486,'Hoja de Trabajo para listado'!$CD$155:$CD$1048576,0),MATCH((CUADRO!I$5&amp;$E486),'Hoja de Trabajo para listado'!$CD$151:$DC$151,0)),0)</f>
        <v>0</v>
      </c>
      <c r="J486" s="314">
        <f ca="1">+IFERROR(INDEX('Hoja de Trabajo para listado'!$A$155:$Z$1048576,MATCH($A486,'Hoja de Trabajo para listado'!$A$155:$A$1048576,0),MATCH((CUADRO!J$5&amp;$E486),'Hoja de Trabajo para listado'!$A$151:$Z$151,0)),0)+IFERROR(INDEX('Hoja de Trabajo para listado'!$AB$155:$BA$1048576,MATCH($A486,'Hoja de Trabajo para listado'!$AB$155:$AB$1048576,0),MATCH((CUADRO!J$5&amp;$E486),'Hoja de Trabajo para listado'!$AB$151:$BA$151,0)),0)+IFERROR(INDEX('Hoja de Trabajo para listado'!$BC$155:$CB$1048576,MATCH($A486,'Hoja de Trabajo para listado'!$BC$155:$BC$1048576,0),MATCH((CUADRO!J$5&amp;$E486),'Hoja de Trabajo para listado'!$BC$151:$CB$151,0)),0)+IFERROR(INDEX('Hoja de Trabajo para listado'!$DE$153:$DG$274,MATCH($A486,'Hoja de Trabajo para listado'!$DE$153:$DE$1048576,0),MATCH((CUADRO!J$5&amp;$E486),'Hoja de Trabajo para listado'!$DE$151:$DG$151,0)),0)+IFERROR(INDEX('Hoja de Trabajo para listado'!$CD$155:$DC$1048576,MATCH($A486,'Hoja de Trabajo para listado'!$CD$155:$CD$1048576,0),MATCH((CUADRO!J$5&amp;$E486),'Hoja de Trabajo para listado'!$CD$151:$DC$151,0)),0)</f>
        <v>0</v>
      </c>
      <c r="K486" s="314">
        <f ca="1">+IFERROR(INDEX('Hoja de Trabajo para listado'!$A$155:$Z$1048576,MATCH($A486,'Hoja de Trabajo para listado'!$A$155:$A$1048576,0),MATCH((CUADRO!K$5&amp;$E486),'Hoja de Trabajo para listado'!$A$151:$Z$151,0)),0)+IFERROR(INDEX('Hoja de Trabajo para listado'!$AB$155:$BA$1048576,MATCH($A486,'Hoja de Trabajo para listado'!$AB$155:$AB$1048576,0),MATCH((CUADRO!K$5&amp;$E486),'Hoja de Trabajo para listado'!$AB$151:$BA$151,0)),0)+IFERROR(INDEX('Hoja de Trabajo para listado'!$BC$155:$CB$1048576,MATCH($A486,'Hoja de Trabajo para listado'!$BC$155:$BC$1048576,0),MATCH((CUADRO!K$5&amp;$E486),'Hoja de Trabajo para listado'!$BC$151:$CB$151,0)),0)+IFERROR(INDEX('Hoja de Trabajo para listado'!$DE$153:$DG$274,MATCH($A486,'Hoja de Trabajo para listado'!$DE$153:$DE$1048576,0),MATCH((CUADRO!K$5&amp;$E486),'Hoja de Trabajo para listado'!$DE$151:$DG$151,0)),0)+IFERROR(INDEX('Hoja de Trabajo para listado'!$CD$155:$DC$1048576,MATCH($A486,'Hoja de Trabajo para listado'!$CD$155:$CD$1048576,0),MATCH((CUADRO!K$5&amp;$E486),'Hoja de Trabajo para listado'!$CD$151:$DC$151,0)),0)</f>
        <v>0</v>
      </c>
      <c r="L486" s="314">
        <f ca="1">+IFERROR(INDEX('Hoja de Trabajo para listado'!$A$155:$Z$1048576,MATCH($A486,'Hoja de Trabajo para listado'!$A$155:$A$1048576,0),MATCH((CUADRO!L$5&amp;$E486),'Hoja de Trabajo para listado'!$A$151:$Z$151,0)),0)+IFERROR(INDEX('Hoja de Trabajo para listado'!$AB$155:$BA$1048576,MATCH($A486,'Hoja de Trabajo para listado'!$AB$155:$AB$1048576,0),MATCH((CUADRO!L$5&amp;$E486),'Hoja de Trabajo para listado'!$AB$151:$BA$151,0)),0)+IFERROR(INDEX('Hoja de Trabajo para listado'!$BC$155:$CB$1048576,MATCH($A486,'Hoja de Trabajo para listado'!$BC$155:$BC$1048576,0),MATCH((CUADRO!L$5&amp;$E486),'Hoja de Trabajo para listado'!$BC$151:$CB$151,0)),0)+IFERROR(INDEX('Hoja de Trabajo para listado'!$DE$153:$DG$274,MATCH($A486,'Hoja de Trabajo para listado'!$DE$153:$DE$1048576,0),MATCH((CUADRO!L$5&amp;$E486),'Hoja de Trabajo para listado'!$DE$151:$DG$151,0)),0)+IFERROR(INDEX('Hoja de Trabajo para listado'!$CD$155:$DC$1048576,MATCH($A486,'Hoja de Trabajo para listado'!$CD$155:$CD$1048576,0),MATCH((CUADRO!L$5&amp;$E486),'Hoja de Trabajo para listado'!$CD$151:$DC$151,0)),0)</f>
        <v>0</v>
      </c>
      <c r="M486" s="314">
        <f ca="1">+IFERROR(INDEX('Hoja de Trabajo para listado'!$A$155:$Z$1048576,MATCH($A486,'Hoja de Trabajo para listado'!$A$155:$A$1048576,0),MATCH((CUADRO!M$5&amp;$E486),'Hoja de Trabajo para listado'!$A$151:$Z$151,0)),0)+IFERROR(INDEX('Hoja de Trabajo para listado'!$AB$155:$BA$1048576,MATCH($A486,'Hoja de Trabajo para listado'!$AB$155:$AB$1048576,0),MATCH((CUADRO!M$5&amp;$E486),'Hoja de Trabajo para listado'!$AB$151:$BA$151,0)),0)+IFERROR(INDEX('Hoja de Trabajo para listado'!$BC$155:$CB$1048576,MATCH($A486,'Hoja de Trabajo para listado'!$BC$155:$BC$1048576,0),MATCH((CUADRO!M$5&amp;$E486),'Hoja de Trabajo para listado'!$BC$151:$CB$151,0)),0)+IFERROR(INDEX('Hoja de Trabajo para listado'!$DE$153:$DG$274,MATCH($A486,'Hoja de Trabajo para listado'!$DE$153:$DE$1048576,0),MATCH((CUADRO!M$5&amp;$E486),'Hoja de Trabajo para listado'!$DE$151:$DG$151,0)),0)+IFERROR(INDEX('Hoja de Trabajo para listado'!$CD$155:$DC$1048576,MATCH($A486,'Hoja de Trabajo para listado'!$CD$155:$CD$1048576,0),MATCH((CUADRO!M$5&amp;$E486),'Hoja de Trabajo para listado'!$CD$151:$DC$151,0)),0)</f>
        <v>0</v>
      </c>
      <c r="N486" s="314">
        <f ca="1">+IFERROR(INDEX('Hoja de Trabajo para listado'!$A$155:$Z$1048576,MATCH($A486,'Hoja de Trabajo para listado'!$A$155:$A$1048576,0),MATCH((CUADRO!N$5&amp;$E486),'Hoja de Trabajo para listado'!$A$151:$Z$151,0)),0)+IFERROR(INDEX('Hoja de Trabajo para listado'!$AB$155:$BA$1048576,MATCH($A486,'Hoja de Trabajo para listado'!$AB$155:$AB$1048576,0),MATCH((CUADRO!N$5&amp;$E486),'Hoja de Trabajo para listado'!$AB$151:$BA$151,0)),0)+IFERROR(INDEX('Hoja de Trabajo para listado'!$BC$155:$CB$1048576,MATCH($A486,'Hoja de Trabajo para listado'!$BC$155:$BC$1048576,0),MATCH((CUADRO!N$5&amp;$E486),'Hoja de Trabajo para listado'!$BC$151:$CB$151,0)),0)+IFERROR(INDEX('Hoja de Trabajo para listado'!$DE$153:$DG$274,MATCH($A486,'Hoja de Trabajo para listado'!$DE$153:$DE$1048576,0),MATCH((CUADRO!N$5&amp;$E486),'Hoja de Trabajo para listado'!$DE$151:$DG$151,0)),0)+IFERROR(INDEX('Hoja de Trabajo para listado'!$CD$155:$DC$1048576,MATCH($A486,'Hoja de Trabajo para listado'!$CD$155:$CD$1048576,0),MATCH((CUADRO!N$5&amp;$E486),'Hoja de Trabajo para listado'!$CD$151:$DC$151,0)),0)</f>
        <v>0</v>
      </c>
      <c r="O486" s="314">
        <f ca="1">+IFERROR(INDEX('Hoja de Trabajo para listado'!$A$155:$Z$1048576,MATCH($A486,'Hoja de Trabajo para listado'!$A$155:$A$1048576,0),MATCH((CUADRO!O$5&amp;$E486),'Hoja de Trabajo para listado'!$A$151:$Z$151,0)),0)+IFERROR(INDEX('Hoja de Trabajo para listado'!$AB$155:$BA$1048576,MATCH($A486,'Hoja de Trabajo para listado'!$AB$155:$AB$1048576,0),MATCH((CUADRO!O$5&amp;$E486),'Hoja de Trabajo para listado'!$AB$151:$BA$151,0)),0)+IFERROR(INDEX('Hoja de Trabajo para listado'!$BC$155:$CB$1048576,MATCH($A486,'Hoja de Trabajo para listado'!$BC$155:$BC$1048576,0),MATCH((CUADRO!O$5&amp;$E486),'Hoja de Trabajo para listado'!$BC$151:$CB$151,0)),0)+IFERROR(INDEX('Hoja de Trabajo para listado'!$DE$153:$DG$274,MATCH($A486,'Hoja de Trabajo para listado'!$DE$153:$DE$1048576,0),MATCH((CUADRO!O$5&amp;$E486),'Hoja de Trabajo para listado'!$DE$151:$DG$151,0)),0)+IFERROR(INDEX('Hoja de Trabajo para listado'!$CD$155:$DC$1048576,MATCH($A486,'Hoja de Trabajo para listado'!$CD$155:$CD$1048576,0),MATCH((CUADRO!O$5&amp;$E486),'Hoja de Trabajo para listado'!$CD$151:$DC$151,0)),0)</f>
        <v>0</v>
      </c>
      <c r="P486" s="314">
        <f ca="1">+IFERROR(INDEX('Hoja de Trabajo para listado'!$A$155:$Z$1048576,MATCH($A486,'Hoja de Trabajo para listado'!$A$155:$A$1048576,0),MATCH((CUADRO!P$5&amp;$E486),'Hoja de Trabajo para listado'!$A$151:$Z$151,0)),0)+IFERROR(INDEX('Hoja de Trabajo para listado'!$AB$155:$BA$1048576,MATCH($A486,'Hoja de Trabajo para listado'!$AB$155:$AB$1048576,0),MATCH((CUADRO!P$5&amp;$E486),'Hoja de Trabajo para listado'!$AB$151:$BA$151,0)),0)+IFERROR(INDEX('Hoja de Trabajo para listado'!$BC$155:$CB$1048576,MATCH($A486,'Hoja de Trabajo para listado'!$BC$155:$BC$1048576,0),MATCH((CUADRO!P$5&amp;$E486),'Hoja de Trabajo para listado'!$BC$151:$CB$151,0)),0)+IFERROR(INDEX('Hoja de Trabajo para listado'!$DE$153:$DG$274,MATCH($A486,'Hoja de Trabajo para listado'!$DE$153:$DE$1048576,0),MATCH((CUADRO!P$5&amp;$E486),'Hoja de Trabajo para listado'!$DE$151:$DG$151,0)),0)+IFERROR(INDEX('Hoja de Trabajo para listado'!$CD$155:$DC$1048576,MATCH($A486,'Hoja de Trabajo para listado'!$CD$155:$CD$1048576,0),MATCH((CUADRO!P$5&amp;$E486),'Hoja de Trabajo para listado'!$CD$151:$DC$151,0)),0)</f>
        <v>0</v>
      </c>
      <c r="Q486" s="314">
        <f ca="1">+IFERROR(INDEX('Hoja de Trabajo para listado'!$A$155:$Z$1048576,MATCH($A486,'Hoja de Trabajo para listado'!$A$155:$A$1048576,0),MATCH((CUADRO!Q$5&amp;$E486),'Hoja de Trabajo para listado'!$A$151:$Z$151,0)),0)+IFERROR(INDEX('Hoja de Trabajo para listado'!$AB$155:$BA$1048576,MATCH($A486,'Hoja de Trabajo para listado'!$AB$155:$AB$1048576,0),MATCH((CUADRO!Q$5&amp;$E486),'Hoja de Trabajo para listado'!$AB$151:$BA$151,0)),0)+IFERROR(INDEX('Hoja de Trabajo para listado'!$BC$155:$CB$1048576,MATCH($A486,'Hoja de Trabajo para listado'!$BC$155:$BC$1048576,0),MATCH((CUADRO!Q$5&amp;$E486),'Hoja de Trabajo para listado'!$BC$151:$CB$151,0)),0)+IFERROR(INDEX('Hoja de Trabajo para listado'!$DE$153:$DG$274,MATCH($A486,'Hoja de Trabajo para listado'!$DE$153:$DE$1048576,0),MATCH((CUADRO!Q$5&amp;$E486),'Hoja de Trabajo para listado'!$DE$151:$DG$151,0)),0)+IFERROR(INDEX('Hoja de Trabajo para listado'!$CD$155:$DC$1048576,MATCH($A486,'Hoja de Trabajo para listado'!$CD$155:$CD$1048576,0),MATCH((CUADRO!Q$5&amp;$E486),'Hoja de Trabajo para listado'!$CD$151:$DC$151,0)),0)</f>
        <v>0</v>
      </c>
      <c r="R486" s="314">
        <f t="shared" ca="1" si="14"/>
        <v>0</v>
      </c>
      <c r="S486" s="322"/>
      <c r="T486" s="314">
        <f ca="1">+T487</f>
        <v>0</v>
      </c>
      <c r="U486" s="313">
        <f t="shared" si="15"/>
        <v>1</v>
      </c>
      <c r="V486" s="319" t="str">
        <f>+VLOOKUP(A486,bd_lista!$A$3:$E$593,5,FALSE)</f>
        <v>Gobiernos Autonomos Municipales</v>
      </c>
      <c r="W486" s="425" t="str">
        <f>+V486</f>
        <v>Gobiernos Autonomos Municipales</v>
      </c>
    </row>
    <row r="487" spans="1:23" customFormat="1" ht="15" hidden="1" customHeight="1">
      <c r="A487" s="323">
        <v>1415</v>
      </c>
      <c r="B487" s="428"/>
      <c r="C487" s="318" t="str">
        <f>+VLOOKUP(A487,bd_lista!$A$3:$C$593,3,FALSE)</f>
        <v>Gobierno Autónomo Municipal de Choquecota</v>
      </c>
      <c r="D487" s="430"/>
      <c r="E487" s="347" t="s">
        <v>1419</v>
      </c>
      <c r="F487" s="314">
        <f ca="1">+IFERROR(INDEX('Hoja de Trabajo para listado'!$A$155:$Z$1048576,MATCH($A487,'Hoja de Trabajo para listado'!$A$155:$A$1048576,0),MATCH((CUADRO!F$5&amp;$E487),'Hoja de Trabajo para listado'!$A$151:$Z$151,0)),0)+IFERROR(INDEX('Hoja de Trabajo para listado'!$AB$155:$BA$1048576,MATCH($A487,'Hoja de Trabajo para listado'!$AB$155:$AB$1048576,0),MATCH((CUADRO!F$5&amp;$E487),'Hoja de Trabajo para listado'!$AB$151:$BA$151,0)),0)+IFERROR(INDEX('Hoja de Trabajo para listado'!$BC$155:$CB$1048576,MATCH($A487,'Hoja de Trabajo para listado'!$BC$155:$BC$1048576,0),MATCH((CUADRO!F$5&amp;$E487),'Hoja de Trabajo para listado'!$BC$151:$CB$151,0)),0)+IFERROR(INDEX('Hoja de Trabajo para listado'!$DE$153:$DG$274,MATCH($A487,'Hoja de Trabajo para listado'!$DE$153:$DE$1048576,0),MATCH((CUADRO!F$5&amp;$E487),'Hoja de Trabajo para listado'!$DE$151:$DG$151,0)),0)+IFERROR(INDEX('Hoja de Trabajo para listado'!$CD$155:$DC$1048576,MATCH($A487,'Hoja de Trabajo para listado'!$CD$155:$CD$1048576,0),MATCH((CUADRO!F$5&amp;$E487),'Hoja de Trabajo para listado'!$CD$151:$DC$151,0)),0)</f>
        <v>0</v>
      </c>
      <c r="G487" s="314">
        <f ca="1">+IFERROR(INDEX('Hoja de Trabajo para listado'!$A$155:$Z$1048576,MATCH($A487,'Hoja de Trabajo para listado'!$A$155:$A$1048576,0),MATCH((CUADRO!G$5&amp;$E487),'Hoja de Trabajo para listado'!$A$151:$Z$151,0)),0)+IFERROR(INDEX('Hoja de Trabajo para listado'!$AB$155:$BA$1048576,MATCH($A487,'Hoja de Trabajo para listado'!$AB$155:$AB$1048576,0),MATCH((CUADRO!G$5&amp;$E487),'Hoja de Trabajo para listado'!$AB$151:$BA$151,0)),0)+IFERROR(INDEX('Hoja de Trabajo para listado'!$BC$155:$CB$1048576,MATCH($A487,'Hoja de Trabajo para listado'!$BC$155:$BC$1048576,0),MATCH((CUADRO!G$5&amp;$E487),'Hoja de Trabajo para listado'!$BC$151:$CB$151,0)),0)+IFERROR(INDEX('Hoja de Trabajo para listado'!$DE$153:$DG$274,MATCH($A487,'Hoja de Trabajo para listado'!$DE$153:$DE$1048576,0),MATCH((CUADRO!G$5&amp;$E487),'Hoja de Trabajo para listado'!$DE$151:$DG$151,0)),0)+IFERROR(INDEX('Hoja de Trabajo para listado'!$CD$155:$DC$1048576,MATCH($A487,'Hoja de Trabajo para listado'!$CD$155:$CD$1048576,0),MATCH((CUADRO!G$5&amp;$E487),'Hoja de Trabajo para listado'!$CD$151:$DC$151,0)),0)</f>
        <v>0</v>
      </c>
      <c r="H487" s="314">
        <f ca="1">+IFERROR(INDEX('Hoja de Trabajo para listado'!$A$155:$Z$1048576,MATCH($A487,'Hoja de Trabajo para listado'!$A$155:$A$1048576,0),MATCH((CUADRO!H$5&amp;$E487),'Hoja de Trabajo para listado'!$A$151:$Z$151,0)),0)+IFERROR(INDEX('Hoja de Trabajo para listado'!$AB$155:$BA$1048576,MATCH($A487,'Hoja de Trabajo para listado'!$AB$155:$AB$1048576,0),MATCH((CUADRO!H$5&amp;$E487),'Hoja de Trabajo para listado'!$AB$151:$BA$151,0)),0)+IFERROR(INDEX('Hoja de Trabajo para listado'!$BC$155:$CB$1048576,MATCH($A487,'Hoja de Trabajo para listado'!$BC$155:$BC$1048576,0),MATCH((CUADRO!H$5&amp;$E487),'Hoja de Trabajo para listado'!$BC$151:$CB$151,0)),0)+IFERROR(INDEX('Hoja de Trabajo para listado'!$DE$153:$DG$274,MATCH($A487,'Hoja de Trabajo para listado'!$DE$153:$DE$1048576,0),MATCH((CUADRO!H$5&amp;$E487),'Hoja de Trabajo para listado'!$DE$151:$DG$151,0)),0)+IFERROR(INDEX('Hoja de Trabajo para listado'!$CD$155:$DC$1048576,MATCH($A487,'Hoja de Trabajo para listado'!$CD$155:$CD$1048576,0),MATCH((CUADRO!H$5&amp;$E487),'Hoja de Trabajo para listado'!$CD$151:$DC$151,0)),0)</f>
        <v>0</v>
      </c>
      <c r="I487" s="314">
        <f ca="1">+IFERROR(INDEX('Hoja de Trabajo para listado'!$A$155:$Z$1048576,MATCH($A487,'Hoja de Trabajo para listado'!$A$155:$A$1048576,0),MATCH((CUADRO!I$5&amp;$E487),'Hoja de Trabajo para listado'!$A$151:$Z$151,0)),0)+IFERROR(INDEX('Hoja de Trabajo para listado'!$AB$155:$BA$1048576,MATCH($A487,'Hoja de Trabajo para listado'!$AB$155:$AB$1048576,0),MATCH((CUADRO!I$5&amp;$E487),'Hoja de Trabajo para listado'!$AB$151:$BA$151,0)),0)+IFERROR(INDEX('Hoja de Trabajo para listado'!$BC$155:$CB$1048576,MATCH($A487,'Hoja de Trabajo para listado'!$BC$155:$BC$1048576,0),MATCH((CUADRO!I$5&amp;$E487),'Hoja de Trabajo para listado'!$BC$151:$CB$151,0)),0)+IFERROR(INDEX('Hoja de Trabajo para listado'!$DE$153:$DG$274,MATCH($A487,'Hoja de Trabajo para listado'!$DE$153:$DE$1048576,0),MATCH((CUADRO!I$5&amp;$E487),'Hoja de Trabajo para listado'!$DE$151:$DG$151,0)),0)+IFERROR(INDEX('Hoja de Trabajo para listado'!$CD$155:$DC$1048576,MATCH($A487,'Hoja de Trabajo para listado'!$CD$155:$CD$1048576,0),MATCH((CUADRO!I$5&amp;$E487),'Hoja de Trabajo para listado'!$CD$151:$DC$151,0)),0)</f>
        <v>0</v>
      </c>
      <c r="J487" s="314">
        <f ca="1">+IFERROR(INDEX('Hoja de Trabajo para listado'!$A$155:$Z$1048576,MATCH($A487,'Hoja de Trabajo para listado'!$A$155:$A$1048576,0),MATCH((CUADRO!J$5&amp;$E487),'Hoja de Trabajo para listado'!$A$151:$Z$151,0)),0)+IFERROR(INDEX('Hoja de Trabajo para listado'!$AB$155:$BA$1048576,MATCH($A487,'Hoja de Trabajo para listado'!$AB$155:$AB$1048576,0),MATCH((CUADRO!J$5&amp;$E487),'Hoja de Trabajo para listado'!$AB$151:$BA$151,0)),0)+IFERROR(INDEX('Hoja de Trabajo para listado'!$BC$155:$CB$1048576,MATCH($A487,'Hoja de Trabajo para listado'!$BC$155:$BC$1048576,0),MATCH((CUADRO!J$5&amp;$E487),'Hoja de Trabajo para listado'!$BC$151:$CB$151,0)),0)+IFERROR(INDEX('Hoja de Trabajo para listado'!$DE$153:$DG$274,MATCH($A487,'Hoja de Trabajo para listado'!$DE$153:$DE$1048576,0),MATCH((CUADRO!J$5&amp;$E487),'Hoja de Trabajo para listado'!$DE$151:$DG$151,0)),0)+IFERROR(INDEX('Hoja de Trabajo para listado'!$CD$155:$DC$1048576,MATCH($A487,'Hoja de Trabajo para listado'!$CD$155:$CD$1048576,0),MATCH((CUADRO!J$5&amp;$E487),'Hoja de Trabajo para listado'!$CD$151:$DC$151,0)),0)</f>
        <v>0</v>
      </c>
      <c r="K487" s="314">
        <f ca="1">+IFERROR(INDEX('Hoja de Trabajo para listado'!$A$155:$Z$1048576,MATCH($A487,'Hoja de Trabajo para listado'!$A$155:$A$1048576,0),MATCH((CUADRO!K$5&amp;$E487),'Hoja de Trabajo para listado'!$A$151:$Z$151,0)),0)+IFERROR(INDEX('Hoja de Trabajo para listado'!$AB$155:$BA$1048576,MATCH($A487,'Hoja de Trabajo para listado'!$AB$155:$AB$1048576,0),MATCH((CUADRO!K$5&amp;$E487),'Hoja de Trabajo para listado'!$AB$151:$BA$151,0)),0)+IFERROR(INDEX('Hoja de Trabajo para listado'!$BC$155:$CB$1048576,MATCH($A487,'Hoja de Trabajo para listado'!$BC$155:$BC$1048576,0),MATCH((CUADRO!K$5&amp;$E487),'Hoja de Trabajo para listado'!$BC$151:$CB$151,0)),0)+IFERROR(INDEX('Hoja de Trabajo para listado'!$DE$153:$DG$274,MATCH($A487,'Hoja de Trabajo para listado'!$DE$153:$DE$1048576,0),MATCH((CUADRO!K$5&amp;$E487),'Hoja de Trabajo para listado'!$DE$151:$DG$151,0)),0)+IFERROR(INDEX('Hoja de Trabajo para listado'!$CD$155:$DC$1048576,MATCH($A487,'Hoja de Trabajo para listado'!$CD$155:$CD$1048576,0),MATCH((CUADRO!K$5&amp;$E487),'Hoja de Trabajo para listado'!$CD$151:$DC$151,0)),0)</f>
        <v>0</v>
      </c>
      <c r="L487" s="314">
        <f ca="1">+IFERROR(INDEX('Hoja de Trabajo para listado'!$A$155:$Z$1048576,MATCH($A487,'Hoja de Trabajo para listado'!$A$155:$A$1048576,0),MATCH((CUADRO!L$5&amp;$E487),'Hoja de Trabajo para listado'!$A$151:$Z$151,0)),0)+IFERROR(INDEX('Hoja de Trabajo para listado'!$AB$155:$BA$1048576,MATCH($A487,'Hoja de Trabajo para listado'!$AB$155:$AB$1048576,0),MATCH((CUADRO!L$5&amp;$E487),'Hoja de Trabajo para listado'!$AB$151:$BA$151,0)),0)+IFERROR(INDEX('Hoja de Trabajo para listado'!$BC$155:$CB$1048576,MATCH($A487,'Hoja de Trabajo para listado'!$BC$155:$BC$1048576,0),MATCH((CUADRO!L$5&amp;$E487),'Hoja de Trabajo para listado'!$BC$151:$CB$151,0)),0)+IFERROR(INDEX('Hoja de Trabajo para listado'!$DE$153:$DG$274,MATCH($A487,'Hoja de Trabajo para listado'!$DE$153:$DE$1048576,0),MATCH((CUADRO!L$5&amp;$E487),'Hoja de Trabajo para listado'!$DE$151:$DG$151,0)),0)+IFERROR(INDEX('Hoja de Trabajo para listado'!$CD$155:$DC$1048576,MATCH($A487,'Hoja de Trabajo para listado'!$CD$155:$CD$1048576,0),MATCH((CUADRO!L$5&amp;$E487),'Hoja de Trabajo para listado'!$CD$151:$DC$151,0)),0)</f>
        <v>0</v>
      </c>
      <c r="M487" s="314">
        <f ca="1">+IFERROR(INDEX('Hoja de Trabajo para listado'!$A$155:$Z$1048576,MATCH($A487,'Hoja de Trabajo para listado'!$A$155:$A$1048576,0),MATCH((CUADRO!M$5&amp;$E487),'Hoja de Trabajo para listado'!$A$151:$Z$151,0)),0)+IFERROR(INDEX('Hoja de Trabajo para listado'!$AB$155:$BA$1048576,MATCH($A487,'Hoja de Trabajo para listado'!$AB$155:$AB$1048576,0),MATCH((CUADRO!M$5&amp;$E487),'Hoja de Trabajo para listado'!$AB$151:$BA$151,0)),0)+IFERROR(INDEX('Hoja de Trabajo para listado'!$BC$155:$CB$1048576,MATCH($A487,'Hoja de Trabajo para listado'!$BC$155:$BC$1048576,0),MATCH((CUADRO!M$5&amp;$E487),'Hoja de Trabajo para listado'!$BC$151:$CB$151,0)),0)+IFERROR(INDEX('Hoja de Trabajo para listado'!$DE$153:$DG$274,MATCH($A487,'Hoja de Trabajo para listado'!$DE$153:$DE$1048576,0),MATCH((CUADRO!M$5&amp;$E487),'Hoja de Trabajo para listado'!$DE$151:$DG$151,0)),0)+IFERROR(INDEX('Hoja de Trabajo para listado'!$CD$155:$DC$1048576,MATCH($A487,'Hoja de Trabajo para listado'!$CD$155:$CD$1048576,0),MATCH((CUADRO!M$5&amp;$E487),'Hoja de Trabajo para listado'!$CD$151:$DC$151,0)),0)</f>
        <v>0</v>
      </c>
      <c r="N487" s="314">
        <f ca="1">+IFERROR(INDEX('Hoja de Trabajo para listado'!$A$155:$Z$1048576,MATCH($A487,'Hoja de Trabajo para listado'!$A$155:$A$1048576,0),MATCH((CUADRO!N$5&amp;$E487),'Hoja de Trabajo para listado'!$A$151:$Z$151,0)),0)+IFERROR(INDEX('Hoja de Trabajo para listado'!$AB$155:$BA$1048576,MATCH($A487,'Hoja de Trabajo para listado'!$AB$155:$AB$1048576,0),MATCH((CUADRO!N$5&amp;$E487),'Hoja de Trabajo para listado'!$AB$151:$BA$151,0)),0)+IFERROR(INDEX('Hoja de Trabajo para listado'!$BC$155:$CB$1048576,MATCH($A487,'Hoja de Trabajo para listado'!$BC$155:$BC$1048576,0),MATCH((CUADRO!N$5&amp;$E487),'Hoja de Trabajo para listado'!$BC$151:$CB$151,0)),0)+IFERROR(INDEX('Hoja de Trabajo para listado'!$DE$153:$DG$274,MATCH($A487,'Hoja de Trabajo para listado'!$DE$153:$DE$1048576,0),MATCH((CUADRO!N$5&amp;$E487),'Hoja de Trabajo para listado'!$DE$151:$DG$151,0)),0)+IFERROR(INDEX('Hoja de Trabajo para listado'!$CD$155:$DC$1048576,MATCH($A487,'Hoja de Trabajo para listado'!$CD$155:$CD$1048576,0),MATCH((CUADRO!N$5&amp;$E487),'Hoja de Trabajo para listado'!$CD$151:$DC$151,0)),0)</f>
        <v>0</v>
      </c>
      <c r="O487" s="314">
        <f ca="1">+IFERROR(INDEX('Hoja de Trabajo para listado'!$A$155:$Z$1048576,MATCH($A487,'Hoja de Trabajo para listado'!$A$155:$A$1048576,0),MATCH((CUADRO!O$5&amp;$E487),'Hoja de Trabajo para listado'!$A$151:$Z$151,0)),0)+IFERROR(INDEX('Hoja de Trabajo para listado'!$AB$155:$BA$1048576,MATCH($A487,'Hoja de Trabajo para listado'!$AB$155:$AB$1048576,0),MATCH((CUADRO!O$5&amp;$E487),'Hoja de Trabajo para listado'!$AB$151:$BA$151,0)),0)+IFERROR(INDEX('Hoja de Trabajo para listado'!$BC$155:$CB$1048576,MATCH($A487,'Hoja de Trabajo para listado'!$BC$155:$BC$1048576,0),MATCH((CUADRO!O$5&amp;$E487),'Hoja de Trabajo para listado'!$BC$151:$CB$151,0)),0)+IFERROR(INDEX('Hoja de Trabajo para listado'!$DE$153:$DG$274,MATCH($A487,'Hoja de Trabajo para listado'!$DE$153:$DE$1048576,0),MATCH((CUADRO!O$5&amp;$E487),'Hoja de Trabajo para listado'!$DE$151:$DG$151,0)),0)+IFERROR(INDEX('Hoja de Trabajo para listado'!$CD$155:$DC$1048576,MATCH($A487,'Hoja de Trabajo para listado'!$CD$155:$CD$1048576,0),MATCH((CUADRO!O$5&amp;$E487),'Hoja de Trabajo para listado'!$CD$151:$DC$151,0)),0)</f>
        <v>0</v>
      </c>
      <c r="P487" s="314">
        <f ca="1">+IFERROR(INDEX('Hoja de Trabajo para listado'!$A$155:$Z$1048576,MATCH($A487,'Hoja de Trabajo para listado'!$A$155:$A$1048576,0),MATCH((CUADRO!P$5&amp;$E487),'Hoja de Trabajo para listado'!$A$151:$Z$151,0)),0)+IFERROR(INDEX('Hoja de Trabajo para listado'!$AB$155:$BA$1048576,MATCH($A487,'Hoja de Trabajo para listado'!$AB$155:$AB$1048576,0),MATCH((CUADRO!P$5&amp;$E487),'Hoja de Trabajo para listado'!$AB$151:$BA$151,0)),0)+IFERROR(INDEX('Hoja de Trabajo para listado'!$BC$155:$CB$1048576,MATCH($A487,'Hoja de Trabajo para listado'!$BC$155:$BC$1048576,0),MATCH((CUADRO!P$5&amp;$E487),'Hoja de Trabajo para listado'!$BC$151:$CB$151,0)),0)+IFERROR(INDEX('Hoja de Trabajo para listado'!$DE$153:$DG$274,MATCH($A487,'Hoja de Trabajo para listado'!$DE$153:$DE$1048576,0),MATCH((CUADRO!P$5&amp;$E487),'Hoja de Trabajo para listado'!$DE$151:$DG$151,0)),0)+IFERROR(INDEX('Hoja de Trabajo para listado'!$CD$155:$DC$1048576,MATCH($A487,'Hoja de Trabajo para listado'!$CD$155:$CD$1048576,0),MATCH((CUADRO!P$5&amp;$E487),'Hoja de Trabajo para listado'!$CD$151:$DC$151,0)),0)</f>
        <v>0</v>
      </c>
      <c r="Q487" s="314">
        <f ca="1">+IFERROR(INDEX('Hoja de Trabajo para listado'!$A$155:$Z$1048576,MATCH($A487,'Hoja de Trabajo para listado'!$A$155:$A$1048576,0),MATCH((CUADRO!Q$5&amp;$E487),'Hoja de Trabajo para listado'!$A$151:$Z$151,0)),0)+IFERROR(INDEX('Hoja de Trabajo para listado'!$AB$155:$BA$1048576,MATCH($A487,'Hoja de Trabajo para listado'!$AB$155:$AB$1048576,0),MATCH((CUADRO!Q$5&amp;$E487),'Hoja de Trabajo para listado'!$AB$151:$BA$151,0)),0)+IFERROR(INDEX('Hoja de Trabajo para listado'!$BC$155:$CB$1048576,MATCH($A487,'Hoja de Trabajo para listado'!$BC$155:$BC$1048576,0),MATCH((CUADRO!Q$5&amp;$E487),'Hoja de Trabajo para listado'!$BC$151:$CB$151,0)),0)+IFERROR(INDEX('Hoja de Trabajo para listado'!$DE$153:$DG$274,MATCH($A487,'Hoja de Trabajo para listado'!$DE$153:$DE$1048576,0),MATCH((CUADRO!Q$5&amp;$E487),'Hoja de Trabajo para listado'!$DE$151:$DG$151,0)),0)+IFERROR(INDEX('Hoja de Trabajo para listado'!$CD$155:$DC$1048576,MATCH($A487,'Hoja de Trabajo para listado'!$CD$155:$CD$1048576,0),MATCH((CUADRO!Q$5&amp;$E487),'Hoja de Trabajo para listado'!$CD$151:$DC$151,0)),0)</f>
        <v>0</v>
      </c>
      <c r="R487" s="314">
        <f t="shared" ca="1" si="14"/>
        <v>0</v>
      </c>
      <c r="S487" s="322">
        <f ca="1">+R486+R487</f>
        <v>0</v>
      </c>
      <c r="T487" s="314">
        <f ca="1">+S487</f>
        <v>0</v>
      </c>
      <c r="U487" s="313">
        <f t="shared" si="15"/>
        <v>2</v>
      </c>
      <c r="V487" s="319" t="str">
        <f>+VLOOKUP(A487,bd_lista!$A$3:$E$593,5,FALSE)</f>
        <v>Gobiernos Autonomos Municipales</v>
      </c>
      <c r="W487" s="426"/>
    </row>
    <row r="488" spans="1:23" customFormat="1" ht="27" hidden="1" customHeight="1">
      <c r="A488" s="323">
        <v>1416</v>
      </c>
      <c r="B488" s="427">
        <f>+A488</f>
        <v>1416</v>
      </c>
      <c r="C488" s="318" t="str">
        <f>+VLOOKUP(A488,bd_lista!$A$3:$C$593,3,FALSE)</f>
        <v>Gobierno Autónomo Municipal de Curahuara de Carangas</v>
      </c>
      <c r="D488" s="429" t="str">
        <f>+C488</f>
        <v>Gobierno Autónomo Municipal de Curahuara de Carangas</v>
      </c>
      <c r="E488" s="346" t="s">
        <v>1418</v>
      </c>
      <c r="F488" s="314">
        <f ca="1">+IFERROR(INDEX('Hoja de Trabajo para listado'!$A$155:$Z$1048576,MATCH($A488,'Hoja de Trabajo para listado'!$A$155:$A$1048576,0),MATCH((CUADRO!F$5&amp;$E488),'Hoja de Trabajo para listado'!$A$151:$Z$151,0)),0)+IFERROR(INDEX('Hoja de Trabajo para listado'!$AB$155:$BA$1048576,MATCH($A488,'Hoja de Trabajo para listado'!$AB$155:$AB$1048576,0),MATCH((CUADRO!F$5&amp;$E488),'Hoja de Trabajo para listado'!$AB$151:$BA$151,0)),0)+IFERROR(INDEX('Hoja de Trabajo para listado'!$BC$155:$CB$1048576,MATCH($A488,'Hoja de Trabajo para listado'!$BC$155:$BC$1048576,0),MATCH((CUADRO!F$5&amp;$E488),'Hoja de Trabajo para listado'!$BC$151:$CB$151,0)),0)+IFERROR(INDEX('Hoja de Trabajo para listado'!$DE$153:$DG$274,MATCH($A488,'Hoja de Trabajo para listado'!$DE$153:$DE$1048576,0),MATCH((CUADRO!F$5&amp;$E488),'Hoja de Trabajo para listado'!$DE$151:$DG$151,0)),0)+IFERROR(INDEX('Hoja de Trabajo para listado'!$CD$155:$DC$1048576,MATCH($A488,'Hoja de Trabajo para listado'!$CD$155:$CD$1048576,0),MATCH((CUADRO!F$5&amp;$E488),'Hoja de Trabajo para listado'!$CD$151:$DC$151,0)),0)</f>
        <v>0</v>
      </c>
      <c r="G488" s="314">
        <f ca="1">+IFERROR(INDEX('Hoja de Trabajo para listado'!$A$155:$Z$1048576,MATCH($A488,'Hoja de Trabajo para listado'!$A$155:$A$1048576,0),MATCH((CUADRO!G$5&amp;$E488),'Hoja de Trabajo para listado'!$A$151:$Z$151,0)),0)+IFERROR(INDEX('Hoja de Trabajo para listado'!$AB$155:$BA$1048576,MATCH($A488,'Hoja de Trabajo para listado'!$AB$155:$AB$1048576,0),MATCH((CUADRO!G$5&amp;$E488),'Hoja de Trabajo para listado'!$AB$151:$BA$151,0)),0)+IFERROR(INDEX('Hoja de Trabajo para listado'!$BC$155:$CB$1048576,MATCH($A488,'Hoja de Trabajo para listado'!$BC$155:$BC$1048576,0),MATCH((CUADRO!G$5&amp;$E488),'Hoja de Trabajo para listado'!$BC$151:$CB$151,0)),0)+IFERROR(INDEX('Hoja de Trabajo para listado'!$DE$153:$DG$274,MATCH($A488,'Hoja de Trabajo para listado'!$DE$153:$DE$1048576,0),MATCH((CUADRO!G$5&amp;$E488),'Hoja de Trabajo para listado'!$DE$151:$DG$151,0)),0)+IFERROR(INDEX('Hoja de Trabajo para listado'!$CD$155:$DC$1048576,MATCH($A488,'Hoja de Trabajo para listado'!$CD$155:$CD$1048576,0),MATCH((CUADRO!G$5&amp;$E488),'Hoja de Trabajo para listado'!$CD$151:$DC$151,0)),0)</f>
        <v>0</v>
      </c>
      <c r="H488" s="314">
        <f ca="1">+IFERROR(INDEX('Hoja de Trabajo para listado'!$A$155:$Z$1048576,MATCH($A488,'Hoja de Trabajo para listado'!$A$155:$A$1048576,0),MATCH((CUADRO!H$5&amp;$E488),'Hoja de Trabajo para listado'!$A$151:$Z$151,0)),0)+IFERROR(INDEX('Hoja de Trabajo para listado'!$AB$155:$BA$1048576,MATCH($A488,'Hoja de Trabajo para listado'!$AB$155:$AB$1048576,0),MATCH((CUADRO!H$5&amp;$E488),'Hoja de Trabajo para listado'!$AB$151:$BA$151,0)),0)+IFERROR(INDEX('Hoja de Trabajo para listado'!$BC$155:$CB$1048576,MATCH($A488,'Hoja de Trabajo para listado'!$BC$155:$BC$1048576,0),MATCH((CUADRO!H$5&amp;$E488),'Hoja de Trabajo para listado'!$BC$151:$CB$151,0)),0)+IFERROR(INDEX('Hoja de Trabajo para listado'!$DE$153:$DG$274,MATCH($A488,'Hoja de Trabajo para listado'!$DE$153:$DE$1048576,0),MATCH((CUADRO!H$5&amp;$E488),'Hoja de Trabajo para listado'!$DE$151:$DG$151,0)),0)+IFERROR(INDEX('Hoja de Trabajo para listado'!$CD$155:$DC$1048576,MATCH($A488,'Hoja de Trabajo para listado'!$CD$155:$CD$1048576,0),MATCH((CUADRO!H$5&amp;$E488),'Hoja de Trabajo para listado'!$CD$151:$DC$151,0)),0)</f>
        <v>0</v>
      </c>
      <c r="I488" s="314">
        <f ca="1">+IFERROR(INDEX('Hoja de Trabajo para listado'!$A$155:$Z$1048576,MATCH($A488,'Hoja de Trabajo para listado'!$A$155:$A$1048576,0),MATCH((CUADRO!I$5&amp;$E488),'Hoja de Trabajo para listado'!$A$151:$Z$151,0)),0)+IFERROR(INDEX('Hoja de Trabajo para listado'!$AB$155:$BA$1048576,MATCH($A488,'Hoja de Trabajo para listado'!$AB$155:$AB$1048576,0),MATCH((CUADRO!I$5&amp;$E488),'Hoja de Trabajo para listado'!$AB$151:$BA$151,0)),0)+IFERROR(INDEX('Hoja de Trabajo para listado'!$BC$155:$CB$1048576,MATCH($A488,'Hoja de Trabajo para listado'!$BC$155:$BC$1048576,0),MATCH((CUADRO!I$5&amp;$E488),'Hoja de Trabajo para listado'!$BC$151:$CB$151,0)),0)+IFERROR(INDEX('Hoja de Trabajo para listado'!$DE$153:$DG$274,MATCH($A488,'Hoja de Trabajo para listado'!$DE$153:$DE$1048576,0),MATCH((CUADRO!I$5&amp;$E488),'Hoja de Trabajo para listado'!$DE$151:$DG$151,0)),0)+IFERROR(INDEX('Hoja de Trabajo para listado'!$CD$155:$DC$1048576,MATCH($A488,'Hoja de Trabajo para listado'!$CD$155:$CD$1048576,0),MATCH((CUADRO!I$5&amp;$E488),'Hoja de Trabajo para listado'!$CD$151:$DC$151,0)),0)</f>
        <v>0</v>
      </c>
      <c r="J488" s="314">
        <f ca="1">+IFERROR(INDEX('Hoja de Trabajo para listado'!$A$155:$Z$1048576,MATCH($A488,'Hoja de Trabajo para listado'!$A$155:$A$1048576,0),MATCH((CUADRO!J$5&amp;$E488),'Hoja de Trabajo para listado'!$A$151:$Z$151,0)),0)+IFERROR(INDEX('Hoja de Trabajo para listado'!$AB$155:$BA$1048576,MATCH($A488,'Hoja de Trabajo para listado'!$AB$155:$AB$1048576,0),MATCH((CUADRO!J$5&amp;$E488),'Hoja de Trabajo para listado'!$AB$151:$BA$151,0)),0)+IFERROR(INDEX('Hoja de Trabajo para listado'!$BC$155:$CB$1048576,MATCH($A488,'Hoja de Trabajo para listado'!$BC$155:$BC$1048576,0),MATCH((CUADRO!J$5&amp;$E488),'Hoja de Trabajo para listado'!$BC$151:$CB$151,0)),0)+IFERROR(INDEX('Hoja de Trabajo para listado'!$DE$153:$DG$274,MATCH($A488,'Hoja de Trabajo para listado'!$DE$153:$DE$1048576,0),MATCH((CUADRO!J$5&amp;$E488),'Hoja de Trabajo para listado'!$DE$151:$DG$151,0)),0)+IFERROR(INDEX('Hoja de Trabajo para listado'!$CD$155:$DC$1048576,MATCH($A488,'Hoja de Trabajo para listado'!$CD$155:$CD$1048576,0),MATCH((CUADRO!J$5&amp;$E488),'Hoja de Trabajo para listado'!$CD$151:$DC$151,0)),0)</f>
        <v>0</v>
      </c>
      <c r="K488" s="314">
        <f ca="1">+IFERROR(INDEX('Hoja de Trabajo para listado'!$A$155:$Z$1048576,MATCH($A488,'Hoja de Trabajo para listado'!$A$155:$A$1048576,0),MATCH((CUADRO!K$5&amp;$E488),'Hoja de Trabajo para listado'!$A$151:$Z$151,0)),0)+IFERROR(INDEX('Hoja de Trabajo para listado'!$AB$155:$BA$1048576,MATCH($A488,'Hoja de Trabajo para listado'!$AB$155:$AB$1048576,0),MATCH((CUADRO!K$5&amp;$E488),'Hoja de Trabajo para listado'!$AB$151:$BA$151,0)),0)+IFERROR(INDEX('Hoja de Trabajo para listado'!$BC$155:$CB$1048576,MATCH($A488,'Hoja de Trabajo para listado'!$BC$155:$BC$1048576,0),MATCH((CUADRO!K$5&amp;$E488),'Hoja de Trabajo para listado'!$BC$151:$CB$151,0)),0)+IFERROR(INDEX('Hoja de Trabajo para listado'!$DE$153:$DG$274,MATCH($A488,'Hoja de Trabajo para listado'!$DE$153:$DE$1048576,0),MATCH((CUADRO!K$5&amp;$E488),'Hoja de Trabajo para listado'!$DE$151:$DG$151,0)),0)+IFERROR(INDEX('Hoja de Trabajo para listado'!$CD$155:$DC$1048576,MATCH($A488,'Hoja de Trabajo para listado'!$CD$155:$CD$1048576,0),MATCH((CUADRO!K$5&amp;$E488),'Hoja de Trabajo para listado'!$CD$151:$DC$151,0)),0)</f>
        <v>0</v>
      </c>
      <c r="L488" s="314">
        <f ca="1">+IFERROR(INDEX('Hoja de Trabajo para listado'!$A$155:$Z$1048576,MATCH($A488,'Hoja de Trabajo para listado'!$A$155:$A$1048576,0),MATCH((CUADRO!L$5&amp;$E488),'Hoja de Trabajo para listado'!$A$151:$Z$151,0)),0)+IFERROR(INDEX('Hoja de Trabajo para listado'!$AB$155:$BA$1048576,MATCH($A488,'Hoja de Trabajo para listado'!$AB$155:$AB$1048576,0),MATCH((CUADRO!L$5&amp;$E488),'Hoja de Trabajo para listado'!$AB$151:$BA$151,0)),0)+IFERROR(INDEX('Hoja de Trabajo para listado'!$BC$155:$CB$1048576,MATCH($A488,'Hoja de Trabajo para listado'!$BC$155:$BC$1048576,0),MATCH((CUADRO!L$5&amp;$E488),'Hoja de Trabajo para listado'!$BC$151:$CB$151,0)),0)+IFERROR(INDEX('Hoja de Trabajo para listado'!$DE$153:$DG$274,MATCH($A488,'Hoja de Trabajo para listado'!$DE$153:$DE$1048576,0),MATCH((CUADRO!L$5&amp;$E488),'Hoja de Trabajo para listado'!$DE$151:$DG$151,0)),0)+IFERROR(INDEX('Hoja de Trabajo para listado'!$CD$155:$DC$1048576,MATCH($A488,'Hoja de Trabajo para listado'!$CD$155:$CD$1048576,0),MATCH((CUADRO!L$5&amp;$E488),'Hoja de Trabajo para listado'!$CD$151:$DC$151,0)),0)</f>
        <v>0</v>
      </c>
      <c r="M488" s="314">
        <f ca="1">+IFERROR(INDEX('Hoja de Trabajo para listado'!$A$155:$Z$1048576,MATCH($A488,'Hoja de Trabajo para listado'!$A$155:$A$1048576,0),MATCH((CUADRO!M$5&amp;$E488),'Hoja de Trabajo para listado'!$A$151:$Z$151,0)),0)+IFERROR(INDEX('Hoja de Trabajo para listado'!$AB$155:$BA$1048576,MATCH($A488,'Hoja de Trabajo para listado'!$AB$155:$AB$1048576,0),MATCH((CUADRO!M$5&amp;$E488),'Hoja de Trabajo para listado'!$AB$151:$BA$151,0)),0)+IFERROR(INDEX('Hoja de Trabajo para listado'!$BC$155:$CB$1048576,MATCH($A488,'Hoja de Trabajo para listado'!$BC$155:$BC$1048576,0),MATCH((CUADRO!M$5&amp;$E488),'Hoja de Trabajo para listado'!$BC$151:$CB$151,0)),0)+IFERROR(INDEX('Hoja de Trabajo para listado'!$DE$153:$DG$274,MATCH($A488,'Hoja de Trabajo para listado'!$DE$153:$DE$1048576,0),MATCH((CUADRO!M$5&amp;$E488),'Hoja de Trabajo para listado'!$DE$151:$DG$151,0)),0)+IFERROR(INDEX('Hoja de Trabajo para listado'!$CD$155:$DC$1048576,MATCH($A488,'Hoja de Trabajo para listado'!$CD$155:$CD$1048576,0),MATCH((CUADRO!M$5&amp;$E488),'Hoja de Trabajo para listado'!$CD$151:$DC$151,0)),0)</f>
        <v>0</v>
      </c>
      <c r="N488" s="314">
        <f ca="1">+IFERROR(INDEX('Hoja de Trabajo para listado'!$A$155:$Z$1048576,MATCH($A488,'Hoja de Trabajo para listado'!$A$155:$A$1048576,0),MATCH((CUADRO!N$5&amp;$E488),'Hoja de Trabajo para listado'!$A$151:$Z$151,0)),0)+IFERROR(INDEX('Hoja de Trabajo para listado'!$AB$155:$BA$1048576,MATCH($A488,'Hoja de Trabajo para listado'!$AB$155:$AB$1048576,0),MATCH((CUADRO!N$5&amp;$E488),'Hoja de Trabajo para listado'!$AB$151:$BA$151,0)),0)+IFERROR(INDEX('Hoja de Trabajo para listado'!$BC$155:$CB$1048576,MATCH($A488,'Hoja de Trabajo para listado'!$BC$155:$BC$1048576,0),MATCH((CUADRO!N$5&amp;$E488),'Hoja de Trabajo para listado'!$BC$151:$CB$151,0)),0)+IFERROR(INDEX('Hoja de Trabajo para listado'!$DE$153:$DG$274,MATCH($A488,'Hoja de Trabajo para listado'!$DE$153:$DE$1048576,0),MATCH((CUADRO!N$5&amp;$E488),'Hoja de Trabajo para listado'!$DE$151:$DG$151,0)),0)+IFERROR(INDEX('Hoja de Trabajo para listado'!$CD$155:$DC$1048576,MATCH($A488,'Hoja de Trabajo para listado'!$CD$155:$CD$1048576,0),MATCH((CUADRO!N$5&amp;$E488),'Hoja de Trabajo para listado'!$CD$151:$DC$151,0)),0)</f>
        <v>0</v>
      </c>
      <c r="O488" s="314">
        <f ca="1">+IFERROR(INDEX('Hoja de Trabajo para listado'!$A$155:$Z$1048576,MATCH($A488,'Hoja de Trabajo para listado'!$A$155:$A$1048576,0),MATCH((CUADRO!O$5&amp;$E488),'Hoja de Trabajo para listado'!$A$151:$Z$151,0)),0)+IFERROR(INDEX('Hoja de Trabajo para listado'!$AB$155:$BA$1048576,MATCH($A488,'Hoja de Trabajo para listado'!$AB$155:$AB$1048576,0),MATCH((CUADRO!O$5&amp;$E488),'Hoja de Trabajo para listado'!$AB$151:$BA$151,0)),0)+IFERROR(INDEX('Hoja de Trabajo para listado'!$BC$155:$CB$1048576,MATCH($A488,'Hoja de Trabajo para listado'!$BC$155:$BC$1048576,0),MATCH((CUADRO!O$5&amp;$E488),'Hoja de Trabajo para listado'!$BC$151:$CB$151,0)),0)+IFERROR(INDEX('Hoja de Trabajo para listado'!$DE$153:$DG$274,MATCH($A488,'Hoja de Trabajo para listado'!$DE$153:$DE$1048576,0),MATCH((CUADRO!O$5&amp;$E488),'Hoja de Trabajo para listado'!$DE$151:$DG$151,0)),0)+IFERROR(INDEX('Hoja de Trabajo para listado'!$CD$155:$DC$1048576,MATCH($A488,'Hoja de Trabajo para listado'!$CD$155:$CD$1048576,0),MATCH((CUADRO!O$5&amp;$E488),'Hoja de Trabajo para listado'!$CD$151:$DC$151,0)),0)</f>
        <v>0</v>
      </c>
      <c r="P488" s="314">
        <f ca="1">+IFERROR(INDEX('Hoja de Trabajo para listado'!$A$155:$Z$1048576,MATCH($A488,'Hoja de Trabajo para listado'!$A$155:$A$1048576,0),MATCH((CUADRO!P$5&amp;$E488),'Hoja de Trabajo para listado'!$A$151:$Z$151,0)),0)+IFERROR(INDEX('Hoja de Trabajo para listado'!$AB$155:$BA$1048576,MATCH($A488,'Hoja de Trabajo para listado'!$AB$155:$AB$1048576,0),MATCH((CUADRO!P$5&amp;$E488),'Hoja de Trabajo para listado'!$AB$151:$BA$151,0)),0)+IFERROR(INDEX('Hoja de Trabajo para listado'!$BC$155:$CB$1048576,MATCH($A488,'Hoja de Trabajo para listado'!$BC$155:$BC$1048576,0),MATCH((CUADRO!P$5&amp;$E488),'Hoja de Trabajo para listado'!$BC$151:$CB$151,0)),0)+IFERROR(INDEX('Hoja de Trabajo para listado'!$DE$153:$DG$274,MATCH($A488,'Hoja de Trabajo para listado'!$DE$153:$DE$1048576,0),MATCH((CUADRO!P$5&amp;$E488),'Hoja de Trabajo para listado'!$DE$151:$DG$151,0)),0)+IFERROR(INDEX('Hoja de Trabajo para listado'!$CD$155:$DC$1048576,MATCH($A488,'Hoja de Trabajo para listado'!$CD$155:$CD$1048576,0),MATCH((CUADRO!P$5&amp;$E488),'Hoja de Trabajo para listado'!$CD$151:$DC$151,0)),0)</f>
        <v>0</v>
      </c>
      <c r="Q488" s="314">
        <f ca="1">+IFERROR(INDEX('Hoja de Trabajo para listado'!$A$155:$Z$1048576,MATCH($A488,'Hoja de Trabajo para listado'!$A$155:$A$1048576,0),MATCH((CUADRO!Q$5&amp;$E488),'Hoja de Trabajo para listado'!$A$151:$Z$151,0)),0)+IFERROR(INDEX('Hoja de Trabajo para listado'!$AB$155:$BA$1048576,MATCH($A488,'Hoja de Trabajo para listado'!$AB$155:$AB$1048576,0),MATCH((CUADRO!Q$5&amp;$E488),'Hoja de Trabajo para listado'!$AB$151:$BA$151,0)),0)+IFERROR(INDEX('Hoja de Trabajo para listado'!$BC$155:$CB$1048576,MATCH($A488,'Hoja de Trabajo para listado'!$BC$155:$BC$1048576,0),MATCH((CUADRO!Q$5&amp;$E488),'Hoja de Trabajo para listado'!$BC$151:$CB$151,0)),0)+IFERROR(INDEX('Hoja de Trabajo para listado'!$DE$153:$DG$274,MATCH($A488,'Hoja de Trabajo para listado'!$DE$153:$DE$1048576,0),MATCH((CUADRO!Q$5&amp;$E488),'Hoja de Trabajo para listado'!$DE$151:$DG$151,0)),0)+IFERROR(INDEX('Hoja de Trabajo para listado'!$CD$155:$DC$1048576,MATCH($A488,'Hoja de Trabajo para listado'!$CD$155:$CD$1048576,0),MATCH((CUADRO!Q$5&amp;$E488),'Hoja de Trabajo para listado'!$CD$151:$DC$151,0)),0)</f>
        <v>0</v>
      </c>
      <c r="R488" s="314">
        <f t="shared" ca="1" si="14"/>
        <v>0</v>
      </c>
      <c r="S488" s="322"/>
      <c r="T488" s="314">
        <f ca="1">+T489</f>
        <v>0</v>
      </c>
      <c r="U488" s="313">
        <f t="shared" si="15"/>
        <v>1</v>
      </c>
      <c r="V488" s="319" t="str">
        <f>+VLOOKUP(A488,bd_lista!$A$3:$E$593,5,FALSE)</f>
        <v>Gobiernos Autonomos Municipales</v>
      </c>
      <c r="W488" s="425" t="str">
        <f>+V488</f>
        <v>Gobiernos Autonomos Municipales</v>
      </c>
    </row>
    <row r="489" spans="1:23" customFormat="1" ht="27" hidden="1" customHeight="1">
      <c r="A489" s="323">
        <v>1416</v>
      </c>
      <c r="B489" s="428"/>
      <c r="C489" s="318" t="str">
        <f>+VLOOKUP(A489,bd_lista!$A$3:$C$593,3,FALSE)</f>
        <v>Gobierno Autónomo Municipal de Curahuara de Carangas</v>
      </c>
      <c r="D489" s="430"/>
      <c r="E489" s="347" t="s">
        <v>1419</v>
      </c>
      <c r="F489" s="314">
        <f ca="1">+IFERROR(INDEX('Hoja de Trabajo para listado'!$A$155:$Z$1048576,MATCH($A489,'Hoja de Trabajo para listado'!$A$155:$A$1048576,0),MATCH((CUADRO!F$5&amp;$E489),'Hoja de Trabajo para listado'!$A$151:$Z$151,0)),0)+IFERROR(INDEX('Hoja de Trabajo para listado'!$AB$155:$BA$1048576,MATCH($A489,'Hoja de Trabajo para listado'!$AB$155:$AB$1048576,0),MATCH((CUADRO!F$5&amp;$E489),'Hoja de Trabajo para listado'!$AB$151:$BA$151,0)),0)+IFERROR(INDEX('Hoja de Trabajo para listado'!$BC$155:$CB$1048576,MATCH($A489,'Hoja de Trabajo para listado'!$BC$155:$BC$1048576,0),MATCH((CUADRO!F$5&amp;$E489),'Hoja de Trabajo para listado'!$BC$151:$CB$151,0)),0)+IFERROR(INDEX('Hoja de Trabajo para listado'!$DE$153:$DG$274,MATCH($A489,'Hoja de Trabajo para listado'!$DE$153:$DE$1048576,0),MATCH((CUADRO!F$5&amp;$E489),'Hoja de Trabajo para listado'!$DE$151:$DG$151,0)),0)+IFERROR(INDEX('Hoja de Trabajo para listado'!$CD$155:$DC$1048576,MATCH($A489,'Hoja de Trabajo para listado'!$CD$155:$CD$1048576,0),MATCH((CUADRO!F$5&amp;$E489),'Hoja de Trabajo para listado'!$CD$151:$DC$151,0)),0)</f>
        <v>0</v>
      </c>
      <c r="G489" s="314">
        <f ca="1">+IFERROR(INDEX('Hoja de Trabajo para listado'!$A$155:$Z$1048576,MATCH($A489,'Hoja de Trabajo para listado'!$A$155:$A$1048576,0),MATCH((CUADRO!G$5&amp;$E489),'Hoja de Trabajo para listado'!$A$151:$Z$151,0)),0)+IFERROR(INDEX('Hoja de Trabajo para listado'!$AB$155:$BA$1048576,MATCH($A489,'Hoja de Trabajo para listado'!$AB$155:$AB$1048576,0),MATCH((CUADRO!G$5&amp;$E489),'Hoja de Trabajo para listado'!$AB$151:$BA$151,0)),0)+IFERROR(INDEX('Hoja de Trabajo para listado'!$BC$155:$CB$1048576,MATCH($A489,'Hoja de Trabajo para listado'!$BC$155:$BC$1048576,0),MATCH((CUADRO!G$5&amp;$E489),'Hoja de Trabajo para listado'!$BC$151:$CB$151,0)),0)+IFERROR(INDEX('Hoja de Trabajo para listado'!$DE$153:$DG$274,MATCH($A489,'Hoja de Trabajo para listado'!$DE$153:$DE$1048576,0),MATCH((CUADRO!G$5&amp;$E489),'Hoja de Trabajo para listado'!$DE$151:$DG$151,0)),0)+IFERROR(INDEX('Hoja de Trabajo para listado'!$CD$155:$DC$1048576,MATCH($A489,'Hoja de Trabajo para listado'!$CD$155:$CD$1048576,0),MATCH((CUADRO!G$5&amp;$E489),'Hoja de Trabajo para listado'!$CD$151:$DC$151,0)),0)</f>
        <v>0</v>
      </c>
      <c r="H489" s="314">
        <f ca="1">+IFERROR(INDEX('Hoja de Trabajo para listado'!$A$155:$Z$1048576,MATCH($A489,'Hoja de Trabajo para listado'!$A$155:$A$1048576,0),MATCH((CUADRO!H$5&amp;$E489),'Hoja de Trabajo para listado'!$A$151:$Z$151,0)),0)+IFERROR(INDEX('Hoja de Trabajo para listado'!$AB$155:$BA$1048576,MATCH($A489,'Hoja de Trabajo para listado'!$AB$155:$AB$1048576,0),MATCH((CUADRO!H$5&amp;$E489),'Hoja de Trabajo para listado'!$AB$151:$BA$151,0)),0)+IFERROR(INDEX('Hoja de Trabajo para listado'!$BC$155:$CB$1048576,MATCH($A489,'Hoja de Trabajo para listado'!$BC$155:$BC$1048576,0),MATCH((CUADRO!H$5&amp;$E489),'Hoja de Trabajo para listado'!$BC$151:$CB$151,0)),0)+IFERROR(INDEX('Hoja de Trabajo para listado'!$DE$153:$DG$274,MATCH($A489,'Hoja de Trabajo para listado'!$DE$153:$DE$1048576,0),MATCH((CUADRO!H$5&amp;$E489),'Hoja de Trabajo para listado'!$DE$151:$DG$151,0)),0)+IFERROR(INDEX('Hoja de Trabajo para listado'!$CD$155:$DC$1048576,MATCH($A489,'Hoja de Trabajo para listado'!$CD$155:$CD$1048576,0),MATCH((CUADRO!H$5&amp;$E489),'Hoja de Trabajo para listado'!$CD$151:$DC$151,0)),0)</f>
        <v>0</v>
      </c>
      <c r="I489" s="314">
        <f ca="1">+IFERROR(INDEX('Hoja de Trabajo para listado'!$A$155:$Z$1048576,MATCH($A489,'Hoja de Trabajo para listado'!$A$155:$A$1048576,0),MATCH((CUADRO!I$5&amp;$E489),'Hoja de Trabajo para listado'!$A$151:$Z$151,0)),0)+IFERROR(INDEX('Hoja de Trabajo para listado'!$AB$155:$BA$1048576,MATCH($A489,'Hoja de Trabajo para listado'!$AB$155:$AB$1048576,0),MATCH((CUADRO!I$5&amp;$E489),'Hoja de Trabajo para listado'!$AB$151:$BA$151,0)),0)+IFERROR(INDEX('Hoja de Trabajo para listado'!$BC$155:$CB$1048576,MATCH($A489,'Hoja de Trabajo para listado'!$BC$155:$BC$1048576,0),MATCH((CUADRO!I$5&amp;$E489),'Hoja de Trabajo para listado'!$BC$151:$CB$151,0)),0)+IFERROR(INDEX('Hoja de Trabajo para listado'!$DE$153:$DG$274,MATCH($A489,'Hoja de Trabajo para listado'!$DE$153:$DE$1048576,0),MATCH((CUADRO!I$5&amp;$E489),'Hoja de Trabajo para listado'!$DE$151:$DG$151,0)),0)+IFERROR(INDEX('Hoja de Trabajo para listado'!$CD$155:$DC$1048576,MATCH($A489,'Hoja de Trabajo para listado'!$CD$155:$CD$1048576,0),MATCH((CUADRO!I$5&amp;$E489),'Hoja de Trabajo para listado'!$CD$151:$DC$151,0)),0)</f>
        <v>0</v>
      </c>
      <c r="J489" s="314">
        <f ca="1">+IFERROR(INDEX('Hoja de Trabajo para listado'!$A$155:$Z$1048576,MATCH($A489,'Hoja de Trabajo para listado'!$A$155:$A$1048576,0),MATCH((CUADRO!J$5&amp;$E489),'Hoja de Trabajo para listado'!$A$151:$Z$151,0)),0)+IFERROR(INDEX('Hoja de Trabajo para listado'!$AB$155:$BA$1048576,MATCH($A489,'Hoja de Trabajo para listado'!$AB$155:$AB$1048576,0),MATCH((CUADRO!J$5&amp;$E489),'Hoja de Trabajo para listado'!$AB$151:$BA$151,0)),0)+IFERROR(INDEX('Hoja de Trabajo para listado'!$BC$155:$CB$1048576,MATCH($A489,'Hoja de Trabajo para listado'!$BC$155:$BC$1048576,0),MATCH((CUADRO!J$5&amp;$E489),'Hoja de Trabajo para listado'!$BC$151:$CB$151,0)),0)+IFERROR(INDEX('Hoja de Trabajo para listado'!$DE$153:$DG$274,MATCH($A489,'Hoja de Trabajo para listado'!$DE$153:$DE$1048576,0),MATCH((CUADRO!J$5&amp;$E489),'Hoja de Trabajo para listado'!$DE$151:$DG$151,0)),0)+IFERROR(INDEX('Hoja de Trabajo para listado'!$CD$155:$DC$1048576,MATCH($A489,'Hoja de Trabajo para listado'!$CD$155:$CD$1048576,0),MATCH((CUADRO!J$5&amp;$E489),'Hoja de Trabajo para listado'!$CD$151:$DC$151,0)),0)</f>
        <v>0</v>
      </c>
      <c r="K489" s="314">
        <f ca="1">+IFERROR(INDEX('Hoja de Trabajo para listado'!$A$155:$Z$1048576,MATCH($A489,'Hoja de Trabajo para listado'!$A$155:$A$1048576,0),MATCH((CUADRO!K$5&amp;$E489),'Hoja de Trabajo para listado'!$A$151:$Z$151,0)),0)+IFERROR(INDEX('Hoja de Trabajo para listado'!$AB$155:$BA$1048576,MATCH($A489,'Hoja de Trabajo para listado'!$AB$155:$AB$1048576,0),MATCH((CUADRO!K$5&amp;$E489),'Hoja de Trabajo para listado'!$AB$151:$BA$151,0)),0)+IFERROR(INDEX('Hoja de Trabajo para listado'!$BC$155:$CB$1048576,MATCH($A489,'Hoja de Trabajo para listado'!$BC$155:$BC$1048576,0),MATCH((CUADRO!K$5&amp;$E489),'Hoja de Trabajo para listado'!$BC$151:$CB$151,0)),0)+IFERROR(INDEX('Hoja de Trabajo para listado'!$DE$153:$DG$274,MATCH($A489,'Hoja de Trabajo para listado'!$DE$153:$DE$1048576,0),MATCH((CUADRO!K$5&amp;$E489),'Hoja de Trabajo para listado'!$DE$151:$DG$151,0)),0)+IFERROR(INDEX('Hoja de Trabajo para listado'!$CD$155:$DC$1048576,MATCH($A489,'Hoja de Trabajo para listado'!$CD$155:$CD$1048576,0),MATCH((CUADRO!K$5&amp;$E489),'Hoja de Trabajo para listado'!$CD$151:$DC$151,0)),0)</f>
        <v>0</v>
      </c>
      <c r="L489" s="314">
        <f ca="1">+IFERROR(INDEX('Hoja de Trabajo para listado'!$A$155:$Z$1048576,MATCH($A489,'Hoja de Trabajo para listado'!$A$155:$A$1048576,0),MATCH((CUADRO!L$5&amp;$E489),'Hoja de Trabajo para listado'!$A$151:$Z$151,0)),0)+IFERROR(INDEX('Hoja de Trabajo para listado'!$AB$155:$BA$1048576,MATCH($A489,'Hoja de Trabajo para listado'!$AB$155:$AB$1048576,0),MATCH((CUADRO!L$5&amp;$E489),'Hoja de Trabajo para listado'!$AB$151:$BA$151,0)),0)+IFERROR(INDEX('Hoja de Trabajo para listado'!$BC$155:$CB$1048576,MATCH($A489,'Hoja de Trabajo para listado'!$BC$155:$BC$1048576,0),MATCH((CUADRO!L$5&amp;$E489),'Hoja de Trabajo para listado'!$BC$151:$CB$151,0)),0)+IFERROR(INDEX('Hoja de Trabajo para listado'!$DE$153:$DG$274,MATCH($A489,'Hoja de Trabajo para listado'!$DE$153:$DE$1048576,0),MATCH((CUADRO!L$5&amp;$E489),'Hoja de Trabajo para listado'!$DE$151:$DG$151,0)),0)+IFERROR(INDEX('Hoja de Trabajo para listado'!$CD$155:$DC$1048576,MATCH($A489,'Hoja de Trabajo para listado'!$CD$155:$CD$1048576,0),MATCH((CUADRO!L$5&amp;$E489),'Hoja de Trabajo para listado'!$CD$151:$DC$151,0)),0)</f>
        <v>0</v>
      </c>
      <c r="M489" s="314">
        <f ca="1">+IFERROR(INDEX('Hoja de Trabajo para listado'!$A$155:$Z$1048576,MATCH($A489,'Hoja de Trabajo para listado'!$A$155:$A$1048576,0),MATCH((CUADRO!M$5&amp;$E489),'Hoja de Trabajo para listado'!$A$151:$Z$151,0)),0)+IFERROR(INDEX('Hoja de Trabajo para listado'!$AB$155:$BA$1048576,MATCH($A489,'Hoja de Trabajo para listado'!$AB$155:$AB$1048576,0),MATCH((CUADRO!M$5&amp;$E489),'Hoja de Trabajo para listado'!$AB$151:$BA$151,0)),0)+IFERROR(INDEX('Hoja de Trabajo para listado'!$BC$155:$CB$1048576,MATCH($A489,'Hoja de Trabajo para listado'!$BC$155:$BC$1048576,0),MATCH((CUADRO!M$5&amp;$E489),'Hoja de Trabajo para listado'!$BC$151:$CB$151,0)),0)+IFERROR(INDEX('Hoja de Trabajo para listado'!$DE$153:$DG$274,MATCH($A489,'Hoja de Trabajo para listado'!$DE$153:$DE$1048576,0),MATCH((CUADRO!M$5&amp;$E489),'Hoja de Trabajo para listado'!$DE$151:$DG$151,0)),0)+IFERROR(INDEX('Hoja de Trabajo para listado'!$CD$155:$DC$1048576,MATCH($A489,'Hoja de Trabajo para listado'!$CD$155:$CD$1048576,0),MATCH((CUADRO!M$5&amp;$E489),'Hoja de Trabajo para listado'!$CD$151:$DC$151,0)),0)</f>
        <v>0</v>
      </c>
      <c r="N489" s="314">
        <f ca="1">+IFERROR(INDEX('Hoja de Trabajo para listado'!$A$155:$Z$1048576,MATCH($A489,'Hoja de Trabajo para listado'!$A$155:$A$1048576,0),MATCH((CUADRO!N$5&amp;$E489),'Hoja de Trabajo para listado'!$A$151:$Z$151,0)),0)+IFERROR(INDEX('Hoja de Trabajo para listado'!$AB$155:$BA$1048576,MATCH($A489,'Hoja de Trabajo para listado'!$AB$155:$AB$1048576,0),MATCH((CUADRO!N$5&amp;$E489),'Hoja de Trabajo para listado'!$AB$151:$BA$151,0)),0)+IFERROR(INDEX('Hoja de Trabajo para listado'!$BC$155:$CB$1048576,MATCH($A489,'Hoja de Trabajo para listado'!$BC$155:$BC$1048576,0),MATCH((CUADRO!N$5&amp;$E489),'Hoja de Trabajo para listado'!$BC$151:$CB$151,0)),0)+IFERROR(INDEX('Hoja de Trabajo para listado'!$DE$153:$DG$274,MATCH($A489,'Hoja de Trabajo para listado'!$DE$153:$DE$1048576,0),MATCH((CUADRO!N$5&amp;$E489),'Hoja de Trabajo para listado'!$DE$151:$DG$151,0)),0)+IFERROR(INDEX('Hoja de Trabajo para listado'!$CD$155:$DC$1048576,MATCH($A489,'Hoja de Trabajo para listado'!$CD$155:$CD$1048576,0),MATCH((CUADRO!N$5&amp;$E489),'Hoja de Trabajo para listado'!$CD$151:$DC$151,0)),0)</f>
        <v>0</v>
      </c>
      <c r="O489" s="314">
        <f ca="1">+IFERROR(INDEX('Hoja de Trabajo para listado'!$A$155:$Z$1048576,MATCH($A489,'Hoja de Trabajo para listado'!$A$155:$A$1048576,0),MATCH((CUADRO!O$5&amp;$E489),'Hoja de Trabajo para listado'!$A$151:$Z$151,0)),0)+IFERROR(INDEX('Hoja de Trabajo para listado'!$AB$155:$BA$1048576,MATCH($A489,'Hoja de Trabajo para listado'!$AB$155:$AB$1048576,0),MATCH((CUADRO!O$5&amp;$E489),'Hoja de Trabajo para listado'!$AB$151:$BA$151,0)),0)+IFERROR(INDEX('Hoja de Trabajo para listado'!$BC$155:$CB$1048576,MATCH($A489,'Hoja de Trabajo para listado'!$BC$155:$BC$1048576,0),MATCH((CUADRO!O$5&amp;$E489),'Hoja de Trabajo para listado'!$BC$151:$CB$151,0)),0)+IFERROR(INDEX('Hoja de Trabajo para listado'!$DE$153:$DG$274,MATCH($A489,'Hoja de Trabajo para listado'!$DE$153:$DE$1048576,0),MATCH((CUADRO!O$5&amp;$E489),'Hoja de Trabajo para listado'!$DE$151:$DG$151,0)),0)+IFERROR(INDEX('Hoja de Trabajo para listado'!$CD$155:$DC$1048576,MATCH($A489,'Hoja de Trabajo para listado'!$CD$155:$CD$1048576,0),MATCH((CUADRO!O$5&amp;$E489),'Hoja de Trabajo para listado'!$CD$151:$DC$151,0)),0)</f>
        <v>0</v>
      </c>
      <c r="P489" s="314">
        <f ca="1">+IFERROR(INDEX('Hoja de Trabajo para listado'!$A$155:$Z$1048576,MATCH($A489,'Hoja de Trabajo para listado'!$A$155:$A$1048576,0),MATCH((CUADRO!P$5&amp;$E489),'Hoja de Trabajo para listado'!$A$151:$Z$151,0)),0)+IFERROR(INDEX('Hoja de Trabajo para listado'!$AB$155:$BA$1048576,MATCH($A489,'Hoja de Trabajo para listado'!$AB$155:$AB$1048576,0),MATCH((CUADRO!P$5&amp;$E489),'Hoja de Trabajo para listado'!$AB$151:$BA$151,0)),0)+IFERROR(INDEX('Hoja de Trabajo para listado'!$BC$155:$CB$1048576,MATCH($A489,'Hoja de Trabajo para listado'!$BC$155:$BC$1048576,0),MATCH((CUADRO!P$5&amp;$E489),'Hoja de Trabajo para listado'!$BC$151:$CB$151,0)),0)+IFERROR(INDEX('Hoja de Trabajo para listado'!$DE$153:$DG$274,MATCH($A489,'Hoja de Trabajo para listado'!$DE$153:$DE$1048576,0),MATCH((CUADRO!P$5&amp;$E489),'Hoja de Trabajo para listado'!$DE$151:$DG$151,0)),0)+IFERROR(INDEX('Hoja de Trabajo para listado'!$CD$155:$DC$1048576,MATCH($A489,'Hoja de Trabajo para listado'!$CD$155:$CD$1048576,0),MATCH((CUADRO!P$5&amp;$E489),'Hoja de Trabajo para listado'!$CD$151:$DC$151,0)),0)</f>
        <v>0</v>
      </c>
      <c r="Q489" s="314">
        <f ca="1">+IFERROR(INDEX('Hoja de Trabajo para listado'!$A$155:$Z$1048576,MATCH($A489,'Hoja de Trabajo para listado'!$A$155:$A$1048576,0),MATCH((CUADRO!Q$5&amp;$E489),'Hoja de Trabajo para listado'!$A$151:$Z$151,0)),0)+IFERROR(INDEX('Hoja de Trabajo para listado'!$AB$155:$BA$1048576,MATCH($A489,'Hoja de Trabajo para listado'!$AB$155:$AB$1048576,0),MATCH((CUADRO!Q$5&amp;$E489),'Hoja de Trabajo para listado'!$AB$151:$BA$151,0)),0)+IFERROR(INDEX('Hoja de Trabajo para listado'!$BC$155:$CB$1048576,MATCH($A489,'Hoja de Trabajo para listado'!$BC$155:$BC$1048576,0),MATCH((CUADRO!Q$5&amp;$E489),'Hoja de Trabajo para listado'!$BC$151:$CB$151,0)),0)+IFERROR(INDEX('Hoja de Trabajo para listado'!$DE$153:$DG$274,MATCH($A489,'Hoja de Trabajo para listado'!$DE$153:$DE$1048576,0),MATCH((CUADRO!Q$5&amp;$E489),'Hoja de Trabajo para listado'!$DE$151:$DG$151,0)),0)+IFERROR(INDEX('Hoja de Trabajo para listado'!$CD$155:$DC$1048576,MATCH($A489,'Hoja de Trabajo para listado'!$CD$155:$CD$1048576,0),MATCH((CUADRO!Q$5&amp;$E489),'Hoja de Trabajo para listado'!$CD$151:$DC$151,0)),0)</f>
        <v>0</v>
      </c>
      <c r="R489" s="314">
        <f t="shared" ca="1" si="14"/>
        <v>0</v>
      </c>
      <c r="S489" s="322">
        <f ca="1">+R488+R489</f>
        <v>0</v>
      </c>
      <c r="T489" s="314">
        <f ca="1">+S489</f>
        <v>0</v>
      </c>
      <c r="U489" s="313">
        <f t="shared" si="15"/>
        <v>2</v>
      </c>
      <c r="V489" s="319" t="str">
        <f>+VLOOKUP(A489,bd_lista!$A$3:$E$593,5,FALSE)</f>
        <v>Gobiernos Autonomos Municipales</v>
      </c>
      <c r="W489" s="426"/>
    </row>
    <row r="490" spans="1:23" customFormat="1" ht="15" hidden="1" customHeight="1">
      <c r="A490" s="323">
        <v>1417</v>
      </c>
      <c r="B490" s="427">
        <f>+A490</f>
        <v>1417</v>
      </c>
      <c r="C490" s="318" t="str">
        <f>+VLOOKUP(A490,bd_lista!$A$3:$C$593,3,FALSE)</f>
        <v>Gobierno Autónomo Municipal de Turco</v>
      </c>
      <c r="D490" s="429" t="str">
        <f>+C490</f>
        <v>Gobierno Autónomo Municipal de Turco</v>
      </c>
      <c r="E490" s="346" t="s">
        <v>1418</v>
      </c>
      <c r="F490" s="314">
        <f ca="1">+IFERROR(INDEX('Hoja de Trabajo para listado'!$A$155:$Z$1048576,MATCH($A490,'Hoja de Trabajo para listado'!$A$155:$A$1048576,0),MATCH((CUADRO!F$5&amp;$E490),'Hoja de Trabajo para listado'!$A$151:$Z$151,0)),0)+IFERROR(INDEX('Hoja de Trabajo para listado'!$AB$155:$BA$1048576,MATCH($A490,'Hoja de Trabajo para listado'!$AB$155:$AB$1048576,0),MATCH((CUADRO!F$5&amp;$E490),'Hoja de Trabajo para listado'!$AB$151:$BA$151,0)),0)+IFERROR(INDEX('Hoja de Trabajo para listado'!$BC$155:$CB$1048576,MATCH($A490,'Hoja de Trabajo para listado'!$BC$155:$BC$1048576,0),MATCH((CUADRO!F$5&amp;$E490),'Hoja de Trabajo para listado'!$BC$151:$CB$151,0)),0)+IFERROR(INDEX('Hoja de Trabajo para listado'!$DE$153:$DG$274,MATCH($A490,'Hoja de Trabajo para listado'!$DE$153:$DE$1048576,0),MATCH((CUADRO!F$5&amp;$E490),'Hoja de Trabajo para listado'!$DE$151:$DG$151,0)),0)+IFERROR(INDEX('Hoja de Trabajo para listado'!$CD$155:$DC$1048576,MATCH($A490,'Hoja de Trabajo para listado'!$CD$155:$CD$1048576,0),MATCH((CUADRO!F$5&amp;$E490),'Hoja de Trabajo para listado'!$CD$151:$DC$151,0)),0)</f>
        <v>0</v>
      </c>
      <c r="G490" s="314">
        <f ca="1">+IFERROR(INDEX('Hoja de Trabajo para listado'!$A$155:$Z$1048576,MATCH($A490,'Hoja de Trabajo para listado'!$A$155:$A$1048576,0),MATCH((CUADRO!G$5&amp;$E490),'Hoja de Trabajo para listado'!$A$151:$Z$151,0)),0)+IFERROR(INDEX('Hoja de Trabajo para listado'!$AB$155:$BA$1048576,MATCH($A490,'Hoja de Trabajo para listado'!$AB$155:$AB$1048576,0),MATCH((CUADRO!G$5&amp;$E490),'Hoja de Trabajo para listado'!$AB$151:$BA$151,0)),0)+IFERROR(INDEX('Hoja de Trabajo para listado'!$BC$155:$CB$1048576,MATCH($A490,'Hoja de Trabajo para listado'!$BC$155:$BC$1048576,0),MATCH((CUADRO!G$5&amp;$E490),'Hoja de Trabajo para listado'!$BC$151:$CB$151,0)),0)+IFERROR(INDEX('Hoja de Trabajo para listado'!$DE$153:$DG$274,MATCH($A490,'Hoja de Trabajo para listado'!$DE$153:$DE$1048576,0),MATCH((CUADRO!G$5&amp;$E490),'Hoja de Trabajo para listado'!$DE$151:$DG$151,0)),0)+IFERROR(INDEX('Hoja de Trabajo para listado'!$CD$155:$DC$1048576,MATCH($A490,'Hoja de Trabajo para listado'!$CD$155:$CD$1048576,0),MATCH((CUADRO!G$5&amp;$E490),'Hoja de Trabajo para listado'!$CD$151:$DC$151,0)),0)</f>
        <v>0</v>
      </c>
      <c r="H490" s="314">
        <f ca="1">+IFERROR(INDEX('Hoja de Trabajo para listado'!$A$155:$Z$1048576,MATCH($A490,'Hoja de Trabajo para listado'!$A$155:$A$1048576,0),MATCH((CUADRO!H$5&amp;$E490),'Hoja de Trabajo para listado'!$A$151:$Z$151,0)),0)+IFERROR(INDEX('Hoja de Trabajo para listado'!$AB$155:$BA$1048576,MATCH($A490,'Hoja de Trabajo para listado'!$AB$155:$AB$1048576,0),MATCH((CUADRO!H$5&amp;$E490),'Hoja de Trabajo para listado'!$AB$151:$BA$151,0)),0)+IFERROR(INDEX('Hoja de Trabajo para listado'!$BC$155:$CB$1048576,MATCH($A490,'Hoja de Trabajo para listado'!$BC$155:$BC$1048576,0),MATCH((CUADRO!H$5&amp;$E490),'Hoja de Trabajo para listado'!$BC$151:$CB$151,0)),0)+IFERROR(INDEX('Hoja de Trabajo para listado'!$DE$153:$DG$274,MATCH($A490,'Hoja de Trabajo para listado'!$DE$153:$DE$1048576,0),MATCH((CUADRO!H$5&amp;$E490),'Hoja de Trabajo para listado'!$DE$151:$DG$151,0)),0)+IFERROR(INDEX('Hoja de Trabajo para listado'!$CD$155:$DC$1048576,MATCH($A490,'Hoja de Trabajo para listado'!$CD$155:$CD$1048576,0),MATCH((CUADRO!H$5&amp;$E490),'Hoja de Trabajo para listado'!$CD$151:$DC$151,0)),0)</f>
        <v>0</v>
      </c>
      <c r="I490" s="314">
        <f ca="1">+IFERROR(INDEX('Hoja de Trabajo para listado'!$A$155:$Z$1048576,MATCH($A490,'Hoja de Trabajo para listado'!$A$155:$A$1048576,0),MATCH((CUADRO!I$5&amp;$E490),'Hoja de Trabajo para listado'!$A$151:$Z$151,0)),0)+IFERROR(INDEX('Hoja de Trabajo para listado'!$AB$155:$BA$1048576,MATCH($A490,'Hoja de Trabajo para listado'!$AB$155:$AB$1048576,0),MATCH((CUADRO!I$5&amp;$E490),'Hoja de Trabajo para listado'!$AB$151:$BA$151,0)),0)+IFERROR(INDEX('Hoja de Trabajo para listado'!$BC$155:$CB$1048576,MATCH($A490,'Hoja de Trabajo para listado'!$BC$155:$BC$1048576,0),MATCH((CUADRO!I$5&amp;$E490),'Hoja de Trabajo para listado'!$BC$151:$CB$151,0)),0)+IFERROR(INDEX('Hoja de Trabajo para listado'!$DE$153:$DG$274,MATCH($A490,'Hoja de Trabajo para listado'!$DE$153:$DE$1048576,0),MATCH((CUADRO!I$5&amp;$E490),'Hoja de Trabajo para listado'!$DE$151:$DG$151,0)),0)+IFERROR(INDEX('Hoja de Trabajo para listado'!$CD$155:$DC$1048576,MATCH($A490,'Hoja de Trabajo para listado'!$CD$155:$CD$1048576,0),MATCH((CUADRO!I$5&amp;$E490),'Hoja de Trabajo para listado'!$CD$151:$DC$151,0)),0)</f>
        <v>0</v>
      </c>
      <c r="J490" s="314">
        <f ca="1">+IFERROR(INDEX('Hoja de Trabajo para listado'!$A$155:$Z$1048576,MATCH($A490,'Hoja de Trabajo para listado'!$A$155:$A$1048576,0),MATCH((CUADRO!J$5&amp;$E490),'Hoja de Trabajo para listado'!$A$151:$Z$151,0)),0)+IFERROR(INDEX('Hoja de Trabajo para listado'!$AB$155:$BA$1048576,MATCH($A490,'Hoja de Trabajo para listado'!$AB$155:$AB$1048576,0),MATCH((CUADRO!J$5&amp;$E490),'Hoja de Trabajo para listado'!$AB$151:$BA$151,0)),0)+IFERROR(INDEX('Hoja de Trabajo para listado'!$BC$155:$CB$1048576,MATCH($A490,'Hoja de Trabajo para listado'!$BC$155:$BC$1048576,0),MATCH((CUADRO!J$5&amp;$E490),'Hoja de Trabajo para listado'!$BC$151:$CB$151,0)),0)+IFERROR(INDEX('Hoja de Trabajo para listado'!$DE$153:$DG$274,MATCH($A490,'Hoja de Trabajo para listado'!$DE$153:$DE$1048576,0),MATCH((CUADRO!J$5&amp;$E490),'Hoja de Trabajo para listado'!$DE$151:$DG$151,0)),0)+IFERROR(INDEX('Hoja de Trabajo para listado'!$CD$155:$DC$1048576,MATCH($A490,'Hoja de Trabajo para listado'!$CD$155:$CD$1048576,0),MATCH((CUADRO!J$5&amp;$E490),'Hoja de Trabajo para listado'!$CD$151:$DC$151,0)),0)</f>
        <v>0</v>
      </c>
      <c r="K490" s="314">
        <f ca="1">+IFERROR(INDEX('Hoja de Trabajo para listado'!$A$155:$Z$1048576,MATCH($A490,'Hoja de Trabajo para listado'!$A$155:$A$1048576,0),MATCH((CUADRO!K$5&amp;$E490),'Hoja de Trabajo para listado'!$A$151:$Z$151,0)),0)+IFERROR(INDEX('Hoja de Trabajo para listado'!$AB$155:$BA$1048576,MATCH($A490,'Hoja de Trabajo para listado'!$AB$155:$AB$1048576,0),MATCH((CUADRO!K$5&amp;$E490),'Hoja de Trabajo para listado'!$AB$151:$BA$151,0)),0)+IFERROR(INDEX('Hoja de Trabajo para listado'!$BC$155:$CB$1048576,MATCH($A490,'Hoja de Trabajo para listado'!$BC$155:$BC$1048576,0),MATCH((CUADRO!K$5&amp;$E490),'Hoja de Trabajo para listado'!$BC$151:$CB$151,0)),0)+IFERROR(INDEX('Hoja de Trabajo para listado'!$DE$153:$DG$274,MATCH($A490,'Hoja de Trabajo para listado'!$DE$153:$DE$1048576,0),MATCH((CUADRO!K$5&amp;$E490),'Hoja de Trabajo para listado'!$DE$151:$DG$151,0)),0)+IFERROR(INDEX('Hoja de Trabajo para listado'!$CD$155:$DC$1048576,MATCH($A490,'Hoja de Trabajo para listado'!$CD$155:$CD$1048576,0),MATCH((CUADRO!K$5&amp;$E490),'Hoja de Trabajo para listado'!$CD$151:$DC$151,0)),0)</f>
        <v>0</v>
      </c>
      <c r="L490" s="314">
        <f ca="1">+IFERROR(INDEX('Hoja de Trabajo para listado'!$A$155:$Z$1048576,MATCH($A490,'Hoja de Trabajo para listado'!$A$155:$A$1048576,0),MATCH((CUADRO!L$5&amp;$E490),'Hoja de Trabajo para listado'!$A$151:$Z$151,0)),0)+IFERROR(INDEX('Hoja de Trabajo para listado'!$AB$155:$BA$1048576,MATCH($A490,'Hoja de Trabajo para listado'!$AB$155:$AB$1048576,0),MATCH((CUADRO!L$5&amp;$E490),'Hoja de Trabajo para listado'!$AB$151:$BA$151,0)),0)+IFERROR(INDEX('Hoja de Trabajo para listado'!$BC$155:$CB$1048576,MATCH($A490,'Hoja de Trabajo para listado'!$BC$155:$BC$1048576,0),MATCH((CUADRO!L$5&amp;$E490),'Hoja de Trabajo para listado'!$BC$151:$CB$151,0)),0)+IFERROR(INDEX('Hoja de Trabajo para listado'!$DE$153:$DG$274,MATCH($A490,'Hoja de Trabajo para listado'!$DE$153:$DE$1048576,0),MATCH((CUADRO!L$5&amp;$E490),'Hoja de Trabajo para listado'!$DE$151:$DG$151,0)),0)+IFERROR(INDEX('Hoja de Trabajo para listado'!$CD$155:$DC$1048576,MATCH($A490,'Hoja de Trabajo para listado'!$CD$155:$CD$1048576,0),MATCH((CUADRO!L$5&amp;$E490),'Hoja de Trabajo para listado'!$CD$151:$DC$151,0)),0)</f>
        <v>0</v>
      </c>
      <c r="M490" s="314">
        <f ca="1">+IFERROR(INDEX('Hoja de Trabajo para listado'!$A$155:$Z$1048576,MATCH($A490,'Hoja de Trabajo para listado'!$A$155:$A$1048576,0),MATCH((CUADRO!M$5&amp;$E490),'Hoja de Trabajo para listado'!$A$151:$Z$151,0)),0)+IFERROR(INDEX('Hoja de Trabajo para listado'!$AB$155:$BA$1048576,MATCH($A490,'Hoja de Trabajo para listado'!$AB$155:$AB$1048576,0),MATCH((CUADRO!M$5&amp;$E490),'Hoja de Trabajo para listado'!$AB$151:$BA$151,0)),0)+IFERROR(INDEX('Hoja de Trabajo para listado'!$BC$155:$CB$1048576,MATCH($A490,'Hoja de Trabajo para listado'!$BC$155:$BC$1048576,0),MATCH((CUADRO!M$5&amp;$E490),'Hoja de Trabajo para listado'!$BC$151:$CB$151,0)),0)+IFERROR(INDEX('Hoja de Trabajo para listado'!$DE$153:$DG$274,MATCH($A490,'Hoja de Trabajo para listado'!$DE$153:$DE$1048576,0),MATCH((CUADRO!M$5&amp;$E490),'Hoja de Trabajo para listado'!$DE$151:$DG$151,0)),0)+IFERROR(INDEX('Hoja de Trabajo para listado'!$CD$155:$DC$1048576,MATCH($A490,'Hoja de Trabajo para listado'!$CD$155:$CD$1048576,0),MATCH((CUADRO!M$5&amp;$E490),'Hoja de Trabajo para listado'!$CD$151:$DC$151,0)),0)</f>
        <v>0</v>
      </c>
      <c r="N490" s="314">
        <f ca="1">+IFERROR(INDEX('Hoja de Trabajo para listado'!$A$155:$Z$1048576,MATCH($A490,'Hoja de Trabajo para listado'!$A$155:$A$1048576,0),MATCH((CUADRO!N$5&amp;$E490),'Hoja de Trabajo para listado'!$A$151:$Z$151,0)),0)+IFERROR(INDEX('Hoja de Trabajo para listado'!$AB$155:$BA$1048576,MATCH($A490,'Hoja de Trabajo para listado'!$AB$155:$AB$1048576,0),MATCH((CUADRO!N$5&amp;$E490),'Hoja de Trabajo para listado'!$AB$151:$BA$151,0)),0)+IFERROR(INDEX('Hoja de Trabajo para listado'!$BC$155:$CB$1048576,MATCH($A490,'Hoja de Trabajo para listado'!$BC$155:$BC$1048576,0),MATCH((CUADRO!N$5&amp;$E490),'Hoja de Trabajo para listado'!$BC$151:$CB$151,0)),0)+IFERROR(INDEX('Hoja de Trabajo para listado'!$DE$153:$DG$274,MATCH($A490,'Hoja de Trabajo para listado'!$DE$153:$DE$1048576,0),MATCH((CUADRO!N$5&amp;$E490),'Hoja de Trabajo para listado'!$DE$151:$DG$151,0)),0)+IFERROR(INDEX('Hoja de Trabajo para listado'!$CD$155:$DC$1048576,MATCH($A490,'Hoja de Trabajo para listado'!$CD$155:$CD$1048576,0),MATCH((CUADRO!N$5&amp;$E490),'Hoja de Trabajo para listado'!$CD$151:$DC$151,0)),0)</f>
        <v>0</v>
      </c>
      <c r="O490" s="314">
        <f ca="1">+IFERROR(INDEX('Hoja de Trabajo para listado'!$A$155:$Z$1048576,MATCH($A490,'Hoja de Trabajo para listado'!$A$155:$A$1048576,0),MATCH((CUADRO!O$5&amp;$E490),'Hoja de Trabajo para listado'!$A$151:$Z$151,0)),0)+IFERROR(INDEX('Hoja de Trabajo para listado'!$AB$155:$BA$1048576,MATCH($A490,'Hoja de Trabajo para listado'!$AB$155:$AB$1048576,0),MATCH((CUADRO!O$5&amp;$E490),'Hoja de Trabajo para listado'!$AB$151:$BA$151,0)),0)+IFERROR(INDEX('Hoja de Trabajo para listado'!$BC$155:$CB$1048576,MATCH($A490,'Hoja de Trabajo para listado'!$BC$155:$BC$1048576,0),MATCH((CUADRO!O$5&amp;$E490),'Hoja de Trabajo para listado'!$BC$151:$CB$151,0)),0)+IFERROR(INDEX('Hoja de Trabajo para listado'!$DE$153:$DG$274,MATCH($A490,'Hoja de Trabajo para listado'!$DE$153:$DE$1048576,0),MATCH((CUADRO!O$5&amp;$E490),'Hoja de Trabajo para listado'!$DE$151:$DG$151,0)),0)+IFERROR(INDEX('Hoja de Trabajo para listado'!$CD$155:$DC$1048576,MATCH($A490,'Hoja de Trabajo para listado'!$CD$155:$CD$1048576,0),MATCH((CUADRO!O$5&amp;$E490),'Hoja de Trabajo para listado'!$CD$151:$DC$151,0)),0)</f>
        <v>0</v>
      </c>
      <c r="P490" s="314">
        <f ca="1">+IFERROR(INDEX('Hoja de Trabajo para listado'!$A$155:$Z$1048576,MATCH($A490,'Hoja de Trabajo para listado'!$A$155:$A$1048576,0),MATCH((CUADRO!P$5&amp;$E490),'Hoja de Trabajo para listado'!$A$151:$Z$151,0)),0)+IFERROR(INDEX('Hoja de Trabajo para listado'!$AB$155:$BA$1048576,MATCH($A490,'Hoja de Trabajo para listado'!$AB$155:$AB$1048576,0),MATCH((CUADRO!P$5&amp;$E490),'Hoja de Trabajo para listado'!$AB$151:$BA$151,0)),0)+IFERROR(INDEX('Hoja de Trabajo para listado'!$BC$155:$CB$1048576,MATCH($A490,'Hoja de Trabajo para listado'!$BC$155:$BC$1048576,0),MATCH((CUADRO!P$5&amp;$E490),'Hoja de Trabajo para listado'!$BC$151:$CB$151,0)),0)+IFERROR(INDEX('Hoja de Trabajo para listado'!$DE$153:$DG$274,MATCH($A490,'Hoja de Trabajo para listado'!$DE$153:$DE$1048576,0),MATCH((CUADRO!P$5&amp;$E490),'Hoja de Trabajo para listado'!$DE$151:$DG$151,0)),0)+IFERROR(INDEX('Hoja de Trabajo para listado'!$CD$155:$DC$1048576,MATCH($A490,'Hoja de Trabajo para listado'!$CD$155:$CD$1048576,0),MATCH((CUADRO!P$5&amp;$E490),'Hoja de Trabajo para listado'!$CD$151:$DC$151,0)),0)</f>
        <v>0</v>
      </c>
      <c r="Q490" s="314">
        <f ca="1">+IFERROR(INDEX('Hoja de Trabajo para listado'!$A$155:$Z$1048576,MATCH($A490,'Hoja de Trabajo para listado'!$A$155:$A$1048576,0),MATCH((CUADRO!Q$5&amp;$E490),'Hoja de Trabajo para listado'!$A$151:$Z$151,0)),0)+IFERROR(INDEX('Hoja de Trabajo para listado'!$AB$155:$BA$1048576,MATCH($A490,'Hoja de Trabajo para listado'!$AB$155:$AB$1048576,0),MATCH((CUADRO!Q$5&amp;$E490),'Hoja de Trabajo para listado'!$AB$151:$BA$151,0)),0)+IFERROR(INDEX('Hoja de Trabajo para listado'!$BC$155:$CB$1048576,MATCH($A490,'Hoja de Trabajo para listado'!$BC$155:$BC$1048576,0),MATCH((CUADRO!Q$5&amp;$E490),'Hoja de Trabajo para listado'!$BC$151:$CB$151,0)),0)+IFERROR(INDEX('Hoja de Trabajo para listado'!$DE$153:$DG$274,MATCH($A490,'Hoja de Trabajo para listado'!$DE$153:$DE$1048576,0),MATCH((CUADRO!Q$5&amp;$E490),'Hoja de Trabajo para listado'!$DE$151:$DG$151,0)),0)+IFERROR(INDEX('Hoja de Trabajo para listado'!$CD$155:$DC$1048576,MATCH($A490,'Hoja de Trabajo para listado'!$CD$155:$CD$1048576,0),MATCH((CUADRO!Q$5&amp;$E490),'Hoja de Trabajo para listado'!$CD$151:$DC$151,0)),0)</f>
        <v>0</v>
      </c>
      <c r="R490" s="314">
        <f t="shared" ca="1" si="14"/>
        <v>0</v>
      </c>
      <c r="S490" s="322"/>
      <c r="T490" s="314">
        <f ca="1">+T491</f>
        <v>0</v>
      </c>
      <c r="U490" s="313">
        <f t="shared" si="15"/>
        <v>1</v>
      </c>
      <c r="V490" s="319" t="str">
        <f>+VLOOKUP(A490,bd_lista!$A$3:$E$593,5,FALSE)</f>
        <v>Gobiernos Autonomos Municipales</v>
      </c>
      <c r="W490" s="425" t="str">
        <f>+V490</f>
        <v>Gobiernos Autonomos Municipales</v>
      </c>
    </row>
    <row r="491" spans="1:23" customFormat="1" ht="15" hidden="1" customHeight="1">
      <c r="A491" s="323">
        <v>1417</v>
      </c>
      <c r="B491" s="428"/>
      <c r="C491" s="318" t="str">
        <f>+VLOOKUP(A491,bd_lista!$A$3:$C$593,3,FALSE)</f>
        <v>Gobierno Autónomo Municipal de Turco</v>
      </c>
      <c r="D491" s="430"/>
      <c r="E491" s="347" t="s">
        <v>1419</v>
      </c>
      <c r="F491" s="314">
        <f ca="1">+IFERROR(INDEX('Hoja de Trabajo para listado'!$A$155:$Z$1048576,MATCH($A491,'Hoja de Trabajo para listado'!$A$155:$A$1048576,0),MATCH((CUADRO!F$5&amp;$E491),'Hoja de Trabajo para listado'!$A$151:$Z$151,0)),0)+IFERROR(INDEX('Hoja de Trabajo para listado'!$AB$155:$BA$1048576,MATCH($A491,'Hoja de Trabajo para listado'!$AB$155:$AB$1048576,0),MATCH((CUADRO!F$5&amp;$E491),'Hoja de Trabajo para listado'!$AB$151:$BA$151,0)),0)+IFERROR(INDEX('Hoja de Trabajo para listado'!$BC$155:$CB$1048576,MATCH($A491,'Hoja de Trabajo para listado'!$BC$155:$BC$1048576,0),MATCH((CUADRO!F$5&amp;$E491),'Hoja de Trabajo para listado'!$BC$151:$CB$151,0)),0)+IFERROR(INDEX('Hoja de Trabajo para listado'!$DE$153:$DG$274,MATCH($A491,'Hoja de Trabajo para listado'!$DE$153:$DE$1048576,0),MATCH((CUADRO!F$5&amp;$E491),'Hoja de Trabajo para listado'!$DE$151:$DG$151,0)),0)+IFERROR(INDEX('Hoja de Trabajo para listado'!$CD$155:$DC$1048576,MATCH($A491,'Hoja de Trabajo para listado'!$CD$155:$CD$1048576,0),MATCH((CUADRO!F$5&amp;$E491),'Hoja de Trabajo para listado'!$CD$151:$DC$151,0)),0)</f>
        <v>0</v>
      </c>
      <c r="G491" s="314">
        <f ca="1">+IFERROR(INDEX('Hoja de Trabajo para listado'!$A$155:$Z$1048576,MATCH($A491,'Hoja de Trabajo para listado'!$A$155:$A$1048576,0),MATCH((CUADRO!G$5&amp;$E491),'Hoja de Trabajo para listado'!$A$151:$Z$151,0)),0)+IFERROR(INDEX('Hoja de Trabajo para listado'!$AB$155:$BA$1048576,MATCH($A491,'Hoja de Trabajo para listado'!$AB$155:$AB$1048576,0),MATCH((CUADRO!G$5&amp;$E491),'Hoja de Trabajo para listado'!$AB$151:$BA$151,0)),0)+IFERROR(INDEX('Hoja de Trabajo para listado'!$BC$155:$CB$1048576,MATCH($A491,'Hoja de Trabajo para listado'!$BC$155:$BC$1048576,0),MATCH((CUADRO!G$5&amp;$E491),'Hoja de Trabajo para listado'!$BC$151:$CB$151,0)),0)+IFERROR(INDEX('Hoja de Trabajo para listado'!$DE$153:$DG$274,MATCH($A491,'Hoja de Trabajo para listado'!$DE$153:$DE$1048576,0),MATCH((CUADRO!G$5&amp;$E491),'Hoja de Trabajo para listado'!$DE$151:$DG$151,0)),0)+IFERROR(INDEX('Hoja de Trabajo para listado'!$CD$155:$DC$1048576,MATCH($A491,'Hoja de Trabajo para listado'!$CD$155:$CD$1048576,0),MATCH((CUADRO!G$5&amp;$E491),'Hoja de Trabajo para listado'!$CD$151:$DC$151,0)),0)</f>
        <v>0</v>
      </c>
      <c r="H491" s="314">
        <f ca="1">+IFERROR(INDEX('Hoja de Trabajo para listado'!$A$155:$Z$1048576,MATCH($A491,'Hoja de Trabajo para listado'!$A$155:$A$1048576,0),MATCH((CUADRO!H$5&amp;$E491),'Hoja de Trabajo para listado'!$A$151:$Z$151,0)),0)+IFERROR(INDEX('Hoja de Trabajo para listado'!$AB$155:$BA$1048576,MATCH($A491,'Hoja de Trabajo para listado'!$AB$155:$AB$1048576,0),MATCH((CUADRO!H$5&amp;$E491),'Hoja de Trabajo para listado'!$AB$151:$BA$151,0)),0)+IFERROR(INDEX('Hoja de Trabajo para listado'!$BC$155:$CB$1048576,MATCH($A491,'Hoja de Trabajo para listado'!$BC$155:$BC$1048576,0),MATCH((CUADRO!H$5&amp;$E491),'Hoja de Trabajo para listado'!$BC$151:$CB$151,0)),0)+IFERROR(INDEX('Hoja de Trabajo para listado'!$DE$153:$DG$274,MATCH($A491,'Hoja de Trabajo para listado'!$DE$153:$DE$1048576,0),MATCH((CUADRO!H$5&amp;$E491),'Hoja de Trabajo para listado'!$DE$151:$DG$151,0)),0)+IFERROR(INDEX('Hoja de Trabajo para listado'!$CD$155:$DC$1048576,MATCH($A491,'Hoja de Trabajo para listado'!$CD$155:$CD$1048576,0),MATCH((CUADRO!H$5&amp;$E491),'Hoja de Trabajo para listado'!$CD$151:$DC$151,0)),0)</f>
        <v>0</v>
      </c>
      <c r="I491" s="314">
        <f ca="1">+IFERROR(INDEX('Hoja de Trabajo para listado'!$A$155:$Z$1048576,MATCH($A491,'Hoja de Trabajo para listado'!$A$155:$A$1048576,0),MATCH((CUADRO!I$5&amp;$E491),'Hoja de Trabajo para listado'!$A$151:$Z$151,0)),0)+IFERROR(INDEX('Hoja de Trabajo para listado'!$AB$155:$BA$1048576,MATCH($A491,'Hoja de Trabajo para listado'!$AB$155:$AB$1048576,0),MATCH((CUADRO!I$5&amp;$E491),'Hoja de Trabajo para listado'!$AB$151:$BA$151,0)),0)+IFERROR(INDEX('Hoja de Trabajo para listado'!$BC$155:$CB$1048576,MATCH($A491,'Hoja de Trabajo para listado'!$BC$155:$BC$1048576,0),MATCH((CUADRO!I$5&amp;$E491),'Hoja de Trabajo para listado'!$BC$151:$CB$151,0)),0)+IFERROR(INDEX('Hoja de Trabajo para listado'!$DE$153:$DG$274,MATCH($A491,'Hoja de Trabajo para listado'!$DE$153:$DE$1048576,0),MATCH((CUADRO!I$5&amp;$E491),'Hoja de Trabajo para listado'!$DE$151:$DG$151,0)),0)+IFERROR(INDEX('Hoja de Trabajo para listado'!$CD$155:$DC$1048576,MATCH($A491,'Hoja de Trabajo para listado'!$CD$155:$CD$1048576,0),MATCH((CUADRO!I$5&amp;$E491),'Hoja de Trabajo para listado'!$CD$151:$DC$151,0)),0)</f>
        <v>0</v>
      </c>
      <c r="J491" s="314">
        <f ca="1">+IFERROR(INDEX('Hoja de Trabajo para listado'!$A$155:$Z$1048576,MATCH($A491,'Hoja de Trabajo para listado'!$A$155:$A$1048576,0),MATCH((CUADRO!J$5&amp;$E491),'Hoja de Trabajo para listado'!$A$151:$Z$151,0)),0)+IFERROR(INDEX('Hoja de Trabajo para listado'!$AB$155:$BA$1048576,MATCH($A491,'Hoja de Trabajo para listado'!$AB$155:$AB$1048576,0),MATCH((CUADRO!J$5&amp;$E491),'Hoja de Trabajo para listado'!$AB$151:$BA$151,0)),0)+IFERROR(INDEX('Hoja de Trabajo para listado'!$BC$155:$CB$1048576,MATCH($A491,'Hoja de Trabajo para listado'!$BC$155:$BC$1048576,0),MATCH((CUADRO!J$5&amp;$E491),'Hoja de Trabajo para listado'!$BC$151:$CB$151,0)),0)+IFERROR(INDEX('Hoja de Trabajo para listado'!$DE$153:$DG$274,MATCH($A491,'Hoja de Trabajo para listado'!$DE$153:$DE$1048576,0),MATCH((CUADRO!J$5&amp;$E491),'Hoja de Trabajo para listado'!$DE$151:$DG$151,0)),0)+IFERROR(INDEX('Hoja de Trabajo para listado'!$CD$155:$DC$1048576,MATCH($A491,'Hoja de Trabajo para listado'!$CD$155:$CD$1048576,0),MATCH((CUADRO!J$5&amp;$E491),'Hoja de Trabajo para listado'!$CD$151:$DC$151,0)),0)</f>
        <v>0</v>
      </c>
      <c r="K491" s="314">
        <f ca="1">+IFERROR(INDEX('Hoja de Trabajo para listado'!$A$155:$Z$1048576,MATCH($A491,'Hoja de Trabajo para listado'!$A$155:$A$1048576,0),MATCH((CUADRO!K$5&amp;$E491),'Hoja de Trabajo para listado'!$A$151:$Z$151,0)),0)+IFERROR(INDEX('Hoja de Trabajo para listado'!$AB$155:$BA$1048576,MATCH($A491,'Hoja de Trabajo para listado'!$AB$155:$AB$1048576,0),MATCH((CUADRO!K$5&amp;$E491),'Hoja de Trabajo para listado'!$AB$151:$BA$151,0)),0)+IFERROR(INDEX('Hoja de Trabajo para listado'!$BC$155:$CB$1048576,MATCH($A491,'Hoja de Trabajo para listado'!$BC$155:$BC$1048576,0),MATCH((CUADRO!K$5&amp;$E491),'Hoja de Trabajo para listado'!$BC$151:$CB$151,0)),0)+IFERROR(INDEX('Hoja de Trabajo para listado'!$DE$153:$DG$274,MATCH($A491,'Hoja de Trabajo para listado'!$DE$153:$DE$1048576,0),MATCH((CUADRO!K$5&amp;$E491),'Hoja de Trabajo para listado'!$DE$151:$DG$151,0)),0)+IFERROR(INDEX('Hoja de Trabajo para listado'!$CD$155:$DC$1048576,MATCH($A491,'Hoja de Trabajo para listado'!$CD$155:$CD$1048576,0),MATCH((CUADRO!K$5&amp;$E491),'Hoja de Trabajo para listado'!$CD$151:$DC$151,0)),0)</f>
        <v>0</v>
      </c>
      <c r="L491" s="314">
        <f ca="1">+IFERROR(INDEX('Hoja de Trabajo para listado'!$A$155:$Z$1048576,MATCH($A491,'Hoja de Trabajo para listado'!$A$155:$A$1048576,0),MATCH((CUADRO!L$5&amp;$E491),'Hoja de Trabajo para listado'!$A$151:$Z$151,0)),0)+IFERROR(INDEX('Hoja de Trabajo para listado'!$AB$155:$BA$1048576,MATCH($A491,'Hoja de Trabajo para listado'!$AB$155:$AB$1048576,0),MATCH((CUADRO!L$5&amp;$E491),'Hoja de Trabajo para listado'!$AB$151:$BA$151,0)),0)+IFERROR(INDEX('Hoja de Trabajo para listado'!$BC$155:$CB$1048576,MATCH($A491,'Hoja de Trabajo para listado'!$BC$155:$BC$1048576,0),MATCH((CUADRO!L$5&amp;$E491),'Hoja de Trabajo para listado'!$BC$151:$CB$151,0)),0)+IFERROR(INDEX('Hoja de Trabajo para listado'!$DE$153:$DG$274,MATCH($A491,'Hoja de Trabajo para listado'!$DE$153:$DE$1048576,0),MATCH((CUADRO!L$5&amp;$E491),'Hoja de Trabajo para listado'!$DE$151:$DG$151,0)),0)+IFERROR(INDEX('Hoja de Trabajo para listado'!$CD$155:$DC$1048576,MATCH($A491,'Hoja de Trabajo para listado'!$CD$155:$CD$1048576,0),MATCH((CUADRO!L$5&amp;$E491),'Hoja de Trabajo para listado'!$CD$151:$DC$151,0)),0)</f>
        <v>0</v>
      </c>
      <c r="M491" s="314">
        <f ca="1">+IFERROR(INDEX('Hoja de Trabajo para listado'!$A$155:$Z$1048576,MATCH($A491,'Hoja de Trabajo para listado'!$A$155:$A$1048576,0),MATCH((CUADRO!M$5&amp;$E491),'Hoja de Trabajo para listado'!$A$151:$Z$151,0)),0)+IFERROR(INDEX('Hoja de Trabajo para listado'!$AB$155:$BA$1048576,MATCH($A491,'Hoja de Trabajo para listado'!$AB$155:$AB$1048576,0),MATCH((CUADRO!M$5&amp;$E491),'Hoja de Trabajo para listado'!$AB$151:$BA$151,0)),0)+IFERROR(INDEX('Hoja de Trabajo para listado'!$BC$155:$CB$1048576,MATCH($A491,'Hoja de Trabajo para listado'!$BC$155:$BC$1048576,0),MATCH((CUADRO!M$5&amp;$E491),'Hoja de Trabajo para listado'!$BC$151:$CB$151,0)),0)+IFERROR(INDEX('Hoja de Trabajo para listado'!$DE$153:$DG$274,MATCH($A491,'Hoja de Trabajo para listado'!$DE$153:$DE$1048576,0),MATCH((CUADRO!M$5&amp;$E491),'Hoja de Trabajo para listado'!$DE$151:$DG$151,0)),0)+IFERROR(INDEX('Hoja de Trabajo para listado'!$CD$155:$DC$1048576,MATCH($A491,'Hoja de Trabajo para listado'!$CD$155:$CD$1048576,0),MATCH((CUADRO!M$5&amp;$E491),'Hoja de Trabajo para listado'!$CD$151:$DC$151,0)),0)</f>
        <v>0</v>
      </c>
      <c r="N491" s="314">
        <f ca="1">+IFERROR(INDEX('Hoja de Trabajo para listado'!$A$155:$Z$1048576,MATCH($A491,'Hoja de Trabajo para listado'!$A$155:$A$1048576,0),MATCH((CUADRO!N$5&amp;$E491),'Hoja de Trabajo para listado'!$A$151:$Z$151,0)),0)+IFERROR(INDEX('Hoja de Trabajo para listado'!$AB$155:$BA$1048576,MATCH($A491,'Hoja de Trabajo para listado'!$AB$155:$AB$1048576,0),MATCH((CUADRO!N$5&amp;$E491),'Hoja de Trabajo para listado'!$AB$151:$BA$151,0)),0)+IFERROR(INDEX('Hoja de Trabajo para listado'!$BC$155:$CB$1048576,MATCH($A491,'Hoja de Trabajo para listado'!$BC$155:$BC$1048576,0),MATCH((CUADRO!N$5&amp;$E491),'Hoja de Trabajo para listado'!$BC$151:$CB$151,0)),0)+IFERROR(INDEX('Hoja de Trabajo para listado'!$DE$153:$DG$274,MATCH($A491,'Hoja de Trabajo para listado'!$DE$153:$DE$1048576,0),MATCH((CUADRO!N$5&amp;$E491),'Hoja de Trabajo para listado'!$DE$151:$DG$151,0)),0)+IFERROR(INDEX('Hoja de Trabajo para listado'!$CD$155:$DC$1048576,MATCH($A491,'Hoja de Trabajo para listado'!$CD$155:$CD$1048576,0),MATCH((CUADRO!N$5&amp;$E491),'Hoja de Trabajo para listado'!$CD$151:$DC$151,0)),0)</f>
        <v>0</v>
      </c>
      <c r="O491" s="314">
        <f ca="1">+IFERROR(INDEX('Hoja de Trabajo para listado'!$A$155:$Z$1048576,MATCH($A491,'Hoja de Trabajo para listado'!$A$155:$A$1048576,0),MATCH((CUADRO!O$5&amp;$E491),'Hoja de Trabajo para listado'!$A$151:$Z$151,0)),0)+IFERROR(INDEX('Hoja de Trabajo para listado'!$AB$155:$BA$1048576,MATCH($A491,'Hoja de Trabajo para listado'!$AB$155:$AB$1048576,0),MATCH((CUADRO!O$5&amp;$E491),'Hoja de Trabajo para listado'!$AB$151:$BA$151,0)),0)+IFERROR(INDEX('Hoja de Trabajo para listado'!$BC$155:$CB$1048576,MATCH($A491,'Hoja de Trabajo para listado'!$BC$155:$BC$1048576,0),MATCH((CUADRO!O$5&amp;$E491),'Hoja de Trabajo para listado'!$BC$151:$CB$151,0)),0)+IFERROR(INDEX('Hoja de Trabajo para listado'!$DE$153:$DG$274,MATCH($A491,'Hoja de Trabajo para listado'!$DE$153:$DE$1048576,0),MATCH((CUADRO!O$5&amp;$E491),'Hoja de Trabajo para listado'!$DE$151:$DG$151,0)),0)+IFERROR(INDEX('Hoja de Trabajo para listado'!$CD$155:$DC$1048576,MATCH($A491,'Hoja de Trabajo para listado'!$CD$155:$CD$1048576,0),MATCH((CUADRO!O$5&amp;$E491),'Hoja de Trabajo para listado'!$CD$151:$DC$151,0)),0)</f>
        <v>0</v>
      </c>
      <c r="P491" s="314">
        <f ca="1">+IFERROR(INDEX('Hoja de Trabajo para listado'!$A$155:$Z$1048576,MATCH($A491,'Hoja de Trabajo para listado'!$A$155:$A$1048576,0),MATCH((CUADRO!P$5&amp;$E491),'Hoja de Trabajo para listado'!$A$151:$Z$151,0)),0)+IFERROR(INDEX('Hoja de Trabajo para listado'!$AB$155:$BA$1048576,MATCH($A491,'Hoja de Trabajo para listado'!$AB$155:$AB$1048576,0),MATCH((CUADRO!P$5&amp;$E491),'Hoja de Trabajo para listado'!$AB$151:$BA$151,0)),0)+IFERROR(INDEX('Hoja de Trabajo para listado'!$BC$155:$CB$1048576,MATCH($A491,'Hoja de Trabajo para listado'!$BC$155:$BC$1048576,0),MATCH((CUADRO!P$5&amp;$E491),'Hoja de Trabajo para listado'!$BC$151:$CB$151,0)),0)+IFERROR(INDEX('Hoja de Trabajo para listado'!$DE$153:$DG$274,MATCH($A491,'Hoja de Trabajo para listado'!$DE$153:$DE$1048576,0),MATCH((CUADRO!P$5&amp;$E491),'Hoja de Trabajo para listado'!$DE$151:$DG$151,0)),0)+IFERROR(INDEX('Hoja de Trabajo para listado'!$CD$155:$DC$1048576,MATCH($A491,'Hoja de Trabajo para listado'!$CD$155:$CD$1048576,0),MATCH((CUADRO!P$5&amp;$E491),'Hoja de Trabajo para listado'!$CD$151:$DC$151,0)),0)</f>
        <v>0</v>
      </c>
      <c r="Q491" s="314">
        <f ca="1">+IFERROR(INDEX('Hoja de Trabajo para listado'!$A$155:$Z$1048576,MATCH($A491,'Hoja de Trabajo para listado'!$A$155:$A$1048576,0),MATCH((CUADRO!Q$5&amp;$E491),'Hoja de Trabajo para listado'!$A$151:$Z$151,0)),0)+IFERROR(INDEX('Hoja de Trabajo para listado'!$AB$155:$BA$1048576,MATCH($A491,'Hoja de Trabajo para listado'!$AB$155:$AB$1048576,0),MATCH((CUADRO!Q$5&amp;$E491),'Hoja de Trabajo para listado'!$AB$151:$BA$151,0)),0)+IFERROR(INDEX('Hoja de Trabajo para listado'!$BC$155:$CB$1048576,MATCH($A491,'Hoja de Trabajo para listado'!$BC$155:$BC$1048576,0),MATCH((CUADRO!Q$5&amp;$E491),'Hoja de Trabajo para listado'!$BC$151:$CB$151,0)),0)+IFERROR(INDEX('Hoja de Trabajo para listado'!$DE$153:$DG$274,MATCH($A491,'Hoja de Trabajo para listado'!$DE$153:$DE$1048576,0),MATCH((CUADRO!Q$5&amp;$E491),'Hoja de Trabajo para listado'!$DE$151:$DG$151,0)),0)+IFERROR(INDEX('Hoja de Trabajo para listado'!$CD$155:$DC$1048576,MATCH($A491,'Hoja de Trabajo para listado'!$CD$155:$CD$1048576,0),MATCH((CUADRO!Q$5&amp;$E491),'Hoja de Trabajo para listado'!$CD$151:$DC$151,0)),0)</f>
        <v>0</v>
      </c>
      <c r="R491" s="314">
        <f t="shared" ca="1" si="14"/>
        <v>0</v>
      </c>
      <c r="S491" s="322">
        <f ca="1">+R490+R491</f>
        <v>0</v>
      </c>
      <c r="T491" s="314">
        <f ca="1">+S491</f>
        <v>0</v>
      </c>
      <c r="U491" s="313">
        <f t="shared" si="15"/>
        <v>2</v>
      </c>
      <c r="V491" s="319" t="str">
        <f>+VLOOKUP(A491,bd_lista!$A$3:$E$593,5,FALSE)</f>
        <v>Gobiernos Autonomos Municipales</v>
      </c>
      <c r="W491" s="426"/>
    </row>
    <row r="492" spans="1:23" customFormat="1" ht="15" hidden="1" customHeight="1">
      <c r="A492" s="323">
        <v>1418</v>
      </c>
      <c r="B492" s="427">
        <f>+A492</f>
        <v>1418</v>
      </c>
      <c r="C492" s="318" t="str">
        <f>+VLOOKUP(A492,bd_lista!$A$3:$C$593,3,FALSE)</f>
        <v>Gobierno Autónomo Municipal de Huachacalla</v>
      </c>
      <c r="D492" s="429" t="str">
        <f>+C492</f>
        <v>Gobierno Autónomo Municipal de Huachacalla</v>
      </c>
      <c r="E492" s="346" t="s">
        <v>1418</v>
      </c>
      <c r="F492" s="314">
        <f ca="1">+IFERROR(INDEX('Hoja de Trabajo para listado'!$A$155:$Z$1048576,MATCH($A492,'Hoja de Trabajo para listado'!$A$155:$A$1048576,0),MATCH((CUADRO!F$5&amp;$E492),'Hoja de Trabajo para listado'!$A$151:$Z$151,0)),0)+IFERROR(INDEX('Hoja de Trabajo para listado'!$AB$155:$BA$1048576,MATCH($A492,'Hoja de Trabajo para listado'!$AB$155:$AB$1048576,0),MATCH((CUADRO!F$5&amp;$E492),'Hoja de Trabajo para listado'!$AB$151:$BA$151,0)),0)+IFERROR(INDEX('Hoja de Trabajo para listado'!$BC$155:$CB$1048576,MATCH($A492,'Hoja de Trabajo para listado'!$BC$155:$BC$1048576,0),MATCH((CUADRO!F$5&amp;$E492),'Hoja de Trabajo para listado'!$BC$151:$CB$151,0)),0)+IFERROR(INDEX('Hoja de Trabajo para listado'!$DE$153:$DG$274,MATCH($A492,'Hoja de Trabajo para listado'!$DE$153:$DE$1048576,0),MATCH((CUADRO!F$5&amp;$E492),'Hoja de Trabajo para listado'!$DE$151:$DG$151,0)),0)+IFERROR(INDEX('Hoja de Trabajo para listado'!$CD$155:$DC$1048576,MATCH($A492,'Hoja de Trabajo para listado'!$CD$155:$CD$1048576,0),MATCH((CUADRO!F$5&amp;$E492),'Hoja de Trabajo para listado'!$CD$151:$DC$151,0)),0)</f>
        <v>0</v>
      </c>
      <c r="G492" s="314">
        <f ca="1">+IFERROR(INDEX('Hoja de Trabajo para listado'!$A$155:$Z$1048576,MATCH($A492,'Hoja de Trabajo para listado'!$A$155:$A$1048576,0),MATCH((CUADRO!G$5&amp;$E492),'Hoja de Trabajo para listado'!$A$151:$Z$151,0)),0)+IFERROR(INDEX('Hoja de Trabajo para listado'!$AB$155:$BA$1048576,MATCH($A492,'Hoja de Trabajo para listado'!$AB$155:$AB$1048576,0),MATCH((CUADRO!G$5&amp;$E492),'Hoja de Trabajo para listado'!$AB$151:$BA$151,0)),0)+IFERROR(INDEX('Hoja de Trabajo para listado'!$BC$155:$CB$1048576,MATCH($A492,'Hoja de Trabajo para listado'!$BC$155:$BC$1048576,0),MATCH((CUADRO!G$5&amp;$E492),'Hoja de Trabajo para listado'!$BC$151:$CB$151,0)),0)+IFERROR(INDEX('Hoja de Trabajo para listado'!$DE$153:$DG$274,MATCH($A492,'Hoja de Trabajo para listado'!$DE$153:$DE$1048576,0),MATCH((CUADRO!G$5&amp;$E492),'Hoja de Trabajo para listado'!$DE$151:$DG$151,0)),0)+IFERROR(INDEX('Hoja de Trabajo para listado'!$CD$155:$DC$1048576,MATCH($A492,'Hoja de Trabajo para listado'!$CD$155:$CD$1048576,0),MATCH((CUADRO!G$5&amp;$E492),'Hoja de Trabajo para listado'!$CD$151:$DC$151,0)),0)</f>
        <v>0</v>
      </c>
      <c r="H492" s="314">
        <f ca="1">+IFERROR(INDEX('Hoja de Trabajo para listado'!$A$155:$Z$1048576,MATCH($A492,'Hoja de Trabajo para listado'!$A$155:$A$1048576,0),MATCH((CUADRO!H$5&amp;$E492),'Hoja de Trabajo para listado'!$A$151:$Z$151,0)),0)+IFERROR(INDEX('Hoja de Trabajo para listado'!$AB$155:$BA$1048576,MATCH($A492,'Hoja de Trabajo para listado'!$AB$155:$AB$1048576,0),MATCH((CUADRO!H$5&amp;$E492),'Hoja de Trabajo para listado'!$AB$151:$BA$151,0)),0)+IFERROR(INDEX('Hoja de Trabajo para listado'!$BC$155:$CB$1048576,MATCH($A492,'Hoja de Trabajo para listado'!$BC$155:$BC$1048576,0),MATCH((CUADRO!H$5&amp;$E492),'Hoja de Trabajo para listado'!$BC$151:$CB$151,0)),0)+IFERROR(INDEX('Hoja de Trabajo para listado'!$DE$153:$DG$274,MATCH($A492,'Hoja de Trabajo para listado'!$DE$153:$DE$1048576,0),MATCH((CUADRO!H$5&amp;$E492),'Hoja de Trabajo para listado'!$DE$151:$DG$151,0)),0)+IFERROR(INDEX('Hoja de Trabajo para listado'!$CD$155:$DC$1048576,MATCH($A492,'Hoja de Trabajo para listado'!$CD$155:$CD$1048576,0),MATCH((CUADRO!H$5&amp;$E492),'Hoja de Trabajo para listado'!$CD$151:$DC$151,0)),0)</f>
        <v>0</v>
      </c>
      <c r="I492" s="314">
        <f ca="1">+IFERROR(INDEX('Hoja de Trabajo para listado'!$A$155:$Z$1048576,MATCH($A492,'Hoja de Trabajo para listado'!$A$155:$A$1048576,0),MATCH((CUADRO!I$5&amp;$E492),'Hoja de Trabajo para listado'!$A$151:$Z$151,0)),0)+IFERROR(INDEX('Hoja de Trabajo para listado'!$AB$155:$BA$1048576,MATCH($A492,'Hoja de Trabajo para listado'!$AB$155:$AB$1048576,0),MATCH((CUADRO!I$5&amp;$E492),'Hoja de Trabajo para listado'!$AB$151:$BA$151,0)),0)+IFERROR(INDEX('Hoja de Trabajo para listado'!$BC$155:$CB$1048576,MATCH($A492,'Hoja de Trabajo para listado'!$BC$155:$BC$1048576,0),MATCH((CUADRO!I$5&amp;$E492),'Hoja de Trabajo para listado'!$BC$151:$CB$151,0)),0)+IFERROR(INDEX('Hoja de Trabajo para listado'!$DE$153:$DG$274,MATCH($A492,'Hoja de Trabajo para listado'!$DE$153:$DE$1048576,0),MATCH((CUADRO!I$5&amp;$E492),'Hoja de Trabajo para listado'!$DE$151:$DG$151,0)),0)+IFERROR(INDEX('Hoja de Trabajo para listado'!$CD$155:$DC$1048576,MATCH($A492,'Hoja de Trabajo para listado'!$CD$155:$CD$1048576,0),MATCH((CUADRO!I$5&amp;$E492),'Hoja de Trabajo para listado'!$CD$151:$DC$151,0)),0)</f>
        <v>0</v>
      </c>
      <c r="J492" s="314">
        <f ca="1">+IFERROR(INDEX('Hoja de Trabajo para listado'!$A$155:$Z$1048576,MATCH($A492,'Hoja de Trabajo para listado'!$A$155:$A$1048576,0),MATCH((CUADRO!J$5&amp;$E492),'Hoja de Trabajo para listado'!$A$151:$Z$151,0)),0)+IFERROR(INDEX('Hoja de Trabajo para listado'!$AB$155:$BA$1048576,MATCH($A492,'Hoja de Trabajo para listado'!$AB$155:$AB$1048576,0),MATCH((CUADRO!J$5&amp;$E492),'Hoja de Trabajo para listado'!$AB$151:$BA$151,0)),0)+IFERROR(INDEX('Hoja de Trabajo para listado'!$BC$155:$CB$1048576,MATCH($A492,'Hoja de Trabajo para listado'!$BC$155:$BC$1048576,0),MATCH((CUADRO!J$5&amp;$E492),'Hoja de Trabajo para listado'!$BC$151:$CB$151,0)),0)+IFERROR(INDEX('Hoja de Trabajo para listado'!$DE$153:$DG$274,MATCH($A492,'Hoja de Trabajo para listado'!$DE$153:$DE$1048576,0),MATCH((CUADRO!J$5&amp;$E492),'Hoja de Trabajo para listado'!$DE$151:$DG$151,0)),0)+IFERROR(INDEX('Hoja de Trabajo para listado'!$CD$155:$DC$1048576,MATCH($A492,'Hoja de Trabajo para listado'!$CD$155:$CD$1048576,0),MATCH((CUADRO!J$5&amp;$E492),'Hoja de Trabajo para listado'!$CD$151:$DC$151,0)),0)</f>
        <v>0</v>
      </c>
      <c r="K492" s="314">
        <f ca="1">+IFERROR(INDEX('Hoja de Trabajo para listado'!$A$155:$Z$1048576,MATCH($A492,'Hoja de Trabajo para listado'!$A$155:$A$1048576,0),MATCH((CUADRO!K$5&amp;$E492),'Hoja de Trabajo para listado'!$A$151:$Z$151,0)),0)+IFERROR(INDEX('Hoja de Trabajo para listado'!$AB$155:$BA$1048576,MATCH($A492,'Hoja de Trabajo para listado'!$AB$155:$AB$1048576,0),MATCH((CUADRO!K$5&amp;$E492),'Hoja de Trabajo para listado'!$AB$151:$BA$151,0)),0)+IFERROR(INDEX('Hoja de Trabajo para listado'!$BC$155:$CB$1048576,MATCH($A492,'Hoja de Trabajo para listado'!$BC$155:$BC$1048576,0),MATCH((CUADRO!K$5&amp;$E492),'Hoja de Trabajo para listado'!$BC$151:$CB$151,0)),0)+IFERROR(INDEX('Hoja de Trabajo para listado'!$DE$153:$DG$274,MATCH($A492,'Hoja de Trabajo para listado'!$DE$153:$DE$1048576,0),MATCH((CUADRO!K$5&amp;$E492),'Hoja de Trabajo para listado'!$DE$151:$DG$151,0)),0)+IFERROR(INDEX('Hoja de Trabajo para listado'!$CD$155:$DC$1048576,MATCH($A492,'Hoja de Trabajo para listado'!$CD$155:$CD$1048576,0),MATCH((CUADRO!K$5&amp;$E492),'Hoja de Trabajo para listado'!$CD$151:$DC$151,0)),0)</f>
        <v>0</v>
      </c>
      <c r="L492" s="314">
        <f ca="1">+IFERROR(INDEX('Hoja de Trabajo para listado'!$A$155:$Z$1048576,MATCH($A492,'Hoja de Trabajo para listado'!$A$155:$A$1048576,0),MATCH((CUADRO!L$5&amp;$E492),'Hoja de Trabajo para listado'!$A$151:$Z$151,0)),0)+IFERROR(INDEX('Hoja de Trabajo para listado'!$AB$155:$BA$1048576,MATCH($A492,'Hoja de Trabajo para listado'!$AB$155:$AB$1048576,0),MATCH((CUADRO!L$5&amp;$E492),'Hoja de Trabajo para listado'!$AB$151:$BA$151,0)),0)+IFERROR(INDEX('Hoja de Trabajo para listado'!$BC$155:$CB$1048576,MATCH($A492,'Hoja de Trabajo para listado'!$BC$155:$BC$1048576,0),MATCH((CUADRO!L$5&amp;$E492),'Hoja de Trabajo para listado'!$BC$151:$CB$151,0)),0)+IFERROR(INDEX('Hoja de Trabajo para listado'!$DE$153:$DG$274,MATCH($A492,'Hoja de Trabajo para listado'!$DE$153:$DE$1048576,0),MATCH((CUADRO!L$5&amp;$E492),'Hoja de Trabajo para listado'!$DE$151:$DG$151,0)),0)+IFERROR(INDEX('Hoja de Trabajo para listado'!$CD$155:$DC$1048576,MATCH($A492,'Hoja de Trabajo para listado'!$CD$155:$CD$1048576,0),MATCH((CUADRO!L$5&amp;$E492),'Hoja de Trabajo para listado'!$CD$151:$DC$151,0)),0)</f>
        <v>0</v>
      </c>
      <c r="M492" s="314">
        <f ca="1">+IFERROR(INDEX('Hoja de Trabajo para listado'!$A$155:$Z$1048576,MATCH($A492,'Hoja de Trabajo para listado'!$A$155:$A$1048576,0),MATCH((CUADRO!M$5&amp;$E492),'Hoja de Trabajo para listado'!$A$151:$Z$151,0)),0)+IFERROR(INDEX('Hoja de Trabajo para listado'!$AB$155:$BA$1048576,MATCH($A492,'Hoja de Trabajo para listado'!$AB$155:$AB$1048576,0),MATCH((CUADRO!M$5&amp;$E492),'Hoja de Trabajo para listado'!$AB$151:$BA$151,0)),0)+IFERROR(INDEX('Hoja de Trabajo para listado'!$BC$155:$CB$1048576,MATCH($A492,'Hoja de Trabajo para listado'!$BC$155:$BC$1048576,0),MATCH((CUADRO!M$5&amp;$E492),'Hoja de Trabajo para listado'!$BC$151:$CB$151,0)),0)+IFERROR(INDEX('Hoja de Trabajo para listado'!$DE$153:$DG$274,MATCH($A492,'Hoja de Trabajo para listado'!$DE$153:$DE$1048576,0),MATCH((CUADRO!M$5&amp;$E492),'Hoja de Trabajo para listado'!$DE$151:$DG$151,0)),0)+IFERROR(INDEX('Hoja de Trabajo para listado'!$CD$155:$DC$1048576,MATCH($A492,'Hoja de Trabajo para listado'!$CD$155:$CD$1048576,0),MATCH((CUADRO!M$5&amp;$E492),'Hoja de Trabajo para listado'!$CD$151:$DC$151,0)),0)</f>
        <v>0</v>
      </c>
      <c r="N492" s="314">
        <f ca="1">+IFERROR(INDEX('Hoja de Trabajo para listado'!$A$155:$Z$1048576,MATCH($A492,'Hoja de Trabajo para listado'!$A$155:$A$1048576,0),MATCH((CUADRO!N$5&amp;$E492),'Hoja de Trabajo para listado'!$A$151:$Z$151,0)),0)+IFERROR(INDEX('Hoja de Trabajo para listado'!$AB$155:$BA$1048576,MATCH($A492,'Hoja de Trabajo para listado'!$AB$155:$AB$1048576,0),MATCH((CUADRO!N$5&amp;$E492),'Hoja de Trabajo para listado'!$AB$151:$BA$151,0)),0)+IFERROR(INDEX('Hoja de Trabajo para listado'!$BC$155:$CB$1048576,MATCH($A492,'Hoja de Trabajo para listado'!$BC$155:$BC$1048576,0),MATCH((CUADRO!N$5&amp;$E492),'Hoja de Trabajo para listado'!$BC$151:$CB$151,0)),0)+IFERROR(INDEX('Hoja de Trabajo para listado'!$DE$153:$DG$274,MATCH($A492,'Hoja de Trabajo para listado'!$DE$153:$DE$1048576,0),MATCH((CUADRO!N$5&amp;$E492),'Hoja de Trabajo para listado'!$DE$151:$DG$151,0)),0)+IFERROR(INDEX('Hoja de Trabajo para listado'!$CD$155:$DC$1048576,MATCH($A492,'Hoja de Trabajo para listado'!$CD$155:$CD$1048576,0),MATCH((CUADRO!N$5&amp;$E492),'Hoja de Trabajo para listado'!$CD$151:$DC$151,0)),0)</f>
        <v>0</v>
      </c>
      <c r="O492" s="314">
        <f ca="1">+IFERROR(INDEX('Hoja de Trabajo para listado'!$A$155:$Z$1048576,MATCH($A492,'Hoja de Trabajo para listado'!$A$155:$A$1048576,0),MATCH((CUADRO!O$5&amp;$E492),'Hoja de Trabajo para listado'!$A$151:$Z$151,0)),0)+IFERROR(INDEX('Hoja de Trabajo para listado'!$AB$155:$BA$1048576,MATCH($A492,'Hoja de Trabajo para listado'!$AB$155:$AB$1048576,0),MATCH((CUADRO!O$5&amp;$E492),'Hoja de Trabajo para listado'!$AB$151:$BA$151,0)),0)+IFERROR(INDEX('Hoja de Trabajo para listado'!$BC$155:$CB$1048576,MATCH($A492,'Hoja de Trabajo para listado'!$BC$155:$BC$1048576,0),MATCH((CUADRO!O$5&amp;$E492),'Hoja de Trabajo para listado'!$BC$151:$CB$151,0)),0)+IFERROR(INDEX('Hoja de Trabajo para listado'!$DE$153:$DG$274,MATCH($A492,'Hoja de Trabajo para listado'!$DE$153:$DE$1048576,0),MATCH((CUADRO!O$5&amp;$E492),'Hoja de Trabajo para listado'!$DE$151:$DG$151,0)),0)+IFERROR(INDEX('Hoja de Trabajo para listado'!$CD$155:$DC$1048576,MATCH($A492,'Hoja de Trabajo para listado'!$CD$155:$CD$1048576,0),MATCH((CUADRO!O$5&amp;$E492),'Hoja de Trabajo para listado'!$CD$151:$DC$151,0)),0)</f>
        <v>0</v>
      </c>
      <c r="P492" s="314">
        <f ca="1">+IFERROR(INDEX('Hoja de Trabajo para listado'!$A$155:$Z$1048576,MATCH($A492,'Hoja de Trabajo para listado'!$A$155:$A$1048576,0),MATCH((CUADRO!P$5&amp;$E492),'Hoja de Trabajo para listado'!$A$151:$Z$151,0)),0)+IFERROR(INDEX('Hoja de Trabajo para listado'!$AB$155:$BA$1048576,MATCH($A492,'Hoja de Trabajo para listado'!$AB$155:$AB$1048576,0),MATCH((CUADRO!P$5&amp;$E492),'Hoja de Trabajo para listado'!$AB$151:$BA$151,0)),0)+IFERROR(INDEX('Hoja de Trabajo para listado'!$BC$155:$CB$1048576,MATCH($A492,'Hoja de Trabajo para listado'!$BC$155:$BC$1048576,0),MATCH((CUADRO!P$5&amp;$E492),'Hoja de Trabajo para listado'!$BC$151:$CB$151,0)),0)+IFERROR(INDEX('Hoja de Trabajo para listado'!$DE$153:$DG$274,MATCH($A492,'Hoja de Trabajo para listado'!$DE$153:$DE$1048576,0),MATCH((CUADRO!P$5&amp;$E492),'Hoja de Trabajo para listado'!$DE$151:$DG$151,0)),0)+IFERROR(INDEX('Hoja de Trabajo para listado'!$CD$155:$DC$1048576,MATCH($A492,'Hoja de Trabajo para listado'!$CD$155:$CD$1048576,0),MATCH((CUADRO!P$5&amp;$E492),'Hoja de Trabajo para listado'!$CD$151:$DC$151,0)),0)</f>
        <v>0</v>
      </c>
      <c r="Q492" s="314">
        <f ca="1">+IFERROR(INDEX('Hoja de Trabajo para listado'!$A$155:$Z$1048576,MATCH($A492,'Hoja de Trabajo para listado'!$A$155:$A$1048576,0),MATCH((CUADRO!Q$5&amp;$E492),'Hoja de Trabajo para listado'!$A$151:$Z$151,0)),0)+IFERROR(INDEX('Hoja de Trabajo para listado'!$AB$155:$BA$1048576,MATCH($A492,'Hoja de Trabajo para listado'!$AB$155:$AB$1048576,0),MATCH((CUADRO!Q$5&amp;$E492),'Hoja de Trabajo para listado'!$AB$151:$BA$151,0)),0)+IFERROR(INDEX('Hoja de Trabajo para listado'!$BC$155:$CB$1048576,MATCH($A492,'Hoja de Trabajo para listado'!$BC$155:$BC$1048576,0),MATCH((CUADRO!Q$5&amp;$E492),'Hoja de Trabajo para listado'!$BC$151:$CB$151,0)),0)+IFERROR(INDEX('Hoja de Trabajo para listado'!$DE$153:$DG$274,MATCH($A492,'Hoja de Trabajo para listado'!$DE$153:$DE$1048576,0),MATCH((CUADRO!Q$5&amp;$E492),'Hoja de Trabajo para listado'!$DE$151:$DG$151,0)),0)+IFERROR(INDEX('Hoja de Trabajo para listado'!$CD$155:$DC$1048576,MATCH($A492,'Hoja de Trabajo para listado'!$CD$155:$CD$1048576,0),MATCH((CUADRO!Q$5&amp;$E492),'Hoja de Trabajo para listado'!$CD$151:$DC$151,0)),0)</f>
        <v>0</v>
      </c>
      <c r="R492" s="314">
        <f t="shared" ca="1" si="14"/>
        <v>0</v>
      </c>
      <c r="S492" s="322"/>
      <c r="T492" s="314">
        <f ca="1">+T493</f>
        <v>0</v>
      </c>
      <c r="U492" s="313">
        <f t="shared" si="15"/>
        <v>1</v>
      </c>
      <c r="V492" s="319" t="str">
        <f>+VLOOKUP(A492,bd_lista!$A$3:$E$593,5,FALSE)</f>
        <v>Gobiernos Autonomos Municipales</v>
      </c>
      <c r="W492" s="425" t="str">
        <f>+V492</f>
        <v>Gobiernos Autonomos Municipales</v>
      </c>
    </row>
    <row r="493" spans="1:23" customFormat="1" ht="15" hidden="1" customHeight="1">
      <c r="A493" s="323">
        <v>1418</v>
      </c>
      <c r="B493" s="428"/>
      <c r="C493" s="318" t="str">
        <f>+VLOOKUP(A493,bd_lista!$A$3:$C$593,3,FALSE)</f>
        <v>Gobierno Autónomo Municipal de Huachacalla</v>
      </c>
      <c r="D493" s="430"/>
      <c r="E493" s="347" t="s">
        <v>1419</v>
      </c>
      <c r="F493" s="314">
        <f ca="1">+IFERROR(INDEX('Hoja de Trabajo para listado'!$A$155:$Z$1048576,MATCH($A493,'Hoja de Trabajo para listado'!$A$155:$A$1048576,0),MATCH((CUADRO!F$5&amp;$E493),'Hoja de Trabajo para listado'!$A$151:$Z$151,0)),0)+IFERROR(INDEX('Hoja de Trabajo para listado'!$AB$155:$BA$1048576,MATCH($A493,'Hoja de Trabajo para listado'!$AB$155:$AB$1048576,0),MATCH((CUADRO!F$5&amp;$E493),'Hoja de Trabajo para listado'!$AB$151:$BA$151,0)),0)+IFERROR(INDEX('Hoja de Trabajo para listado'!$BC$155:$CB$1048576,MATCH($A493,'Hoja de Trabajo para listado'!$BC$155:$BC$1048576,0),MATCH((CUADRO!F$5&amp;$E493),'Hoja de Trabajo para listado'!$BC$151:$CB$151,0)),0)+IFERROR(INDEX('Hoja de Trabajo para listado'!$DE$153:$DG$274,MATCH($A493,'Hoja de Trabajo para listado'!$DE$153:$DE$1048576,0),MATCH((CUADRO!F$5&amp;$E493),'Hoja de Trabajo para listado'!$DE$151:$DG$151,0)),0)+IFERROR(INDEX('Hoja de Trabajo para listado'!$CD$155:$DC$1048576,MATCH($A493,'Hoja de Trabajo para listado'!$CD$155:$CD$1048576,0),MATCH((CUADRO!F$5&amp;$E493),'Hoja de Trabajo para listado'!$CD$151:$DC$151,0)),0)</f>
        <v>0</v>
      </c>
      <c r="G493" s="314">
        <f ca="1">+IFERROR(INDEX('Hoja de Trabajo para listado'!$A$155:$Z$1048576,MATCH($A493,'Hoja de Trabajo para listado'!$A$155:$A$1048576,0),MATCH((CUADRO!G$5&amp;$E493),'Hoja de Trabajo para listado'!$A$151:$Z$151,0)),0)+IFERROR(INDEX('Hoja de Trabajo para listado'!$AB$155:$BA$1048576,MATCH($A493,'Hoja de Trabajo para listado'!$AB$155:$AB$1048576,0),MATCH((CUADRO!G$5&amp;$E493),'Hoja de Trabajo para listado'!$AB$151:$BA$151,0)),0)+IFERROR(INDEX('Hoja de Trabajo para listado'!$BC$155:$CB$1048576,MATCH($A493,'Hoja de Trabajo para listado'!$BC$155:$BC$1048576,0),MATCH((CUADRO!G$5&amp;$E493),'Hoja de Trabajo para listado'!$BC$151:$CB$151,0)),0)+IFERROR(INDEX('Hoja de Trabajo para listado'!$DE$153:$DG$274,MATCH($A493,'Hoja de Trabajo para listado'!$DE$153:$DE$1048576,0),MATCH((CUADRO!G$5&amp;$E493),'Hoja de Trabajo para listado'!$DE$151:$DG$151,0)),0)+IFERROR(INDEX('Hoja de Trabajo para listado'!$CD$155:$DC$1048576,MATCH($A493,'Hoja de Trabajo para listado'!$CD$155:$CD$1048576,0),MATCH((CUADRO!G$5&amp;$E493),'Hoja de Trabajo para listado'!$CD$151:$DC$151,0)),0)</f>
        <v>0</v>
      </c>
      <c r="H493" s="314">
        <f ca="1">+IFERROR(INDEX('Hoja de Trabajo para listado'!$A$155:$Z$1048576,MATCH($A493,'Hoja de Trabajo para listado'!$A$155:$A$1048576,0),MATCH((CUADRO!H$5&amp;$E493),'Hoja de Trabajo para listado'!$A$151:$Z$151,0)),0)+IFERROR(INDEX('Hoja de Trabajo para listado'!$AB$155:$BA$1048576,MATCH($A493,'Hoja de Trabajo para listado'!$AB$155:$AB$1048576,0),MATCH((CUADRO!H$5&amp;$E493),'Hoja de Trabajo para listado'!$AB$151:$BA$151,0)),0)+IFERROR(INDEX('Hoja de Trabajo para listado'!$BC$155:$CB$1048576,MATCH($A493,'Hoja de Trabajo para listado'!$BC$155:$BC$1048576,0),MATCH((CUADRO!H$5&amp;$E493),'Hoja de Trabajo para listado'!$BC$151:$CB$151,0)),0)+IFERROR(INDEX('Hoja de Trabajo para listado'!$DE$153:$DG$274,MATCH($A493,'Hoja de Trabajo para listado'!$DE$153:$DE$1048576,0),MATCH((CUADRO!H$5&amp;$E493),'Hoja de Trabajo para listado'!$DE$151:$DG$151,0)),0)+IFERROR(INDEX('Hoja de Trabajo para listado'!$CD$155:$DC$1048576,MATCH($A493,'Hoja de Trabajo para listado'!$CD$155:$CD$1048576,0),MATCH((CUADRO!H$5&amp;$E493),'Hoja de Trabajo para listado'!$CD$151:$DC$151,0)),0)</f>
        <v>0</v>
      </c>
      <c r="I493" s="314">
        <f ca="1">+IFERROR(INDEX('Hoja de Trabajo para listado'!$A$155:$Z$1048576,MATCH($A493,'Hoja de Trabajo para listado'!$A$155:$A$1048576,0),MATCH((CUADRO!I$5&amp;$E493),'Hoja de Trabajo para listado'!$A$151:$Z$151,0)),0)+IFERROR(INDEX('Hoja de Trabajo para listado'!$AB$155:$BA$1048576,MATCH($A493,'Hoja de Trabajo para listado'!$AB$155:$AB$1048576,0),MATCH((CUADRO!I$5&amp;$E493),'Hoja de Trabajo para listado'!$AB$151:$BA$151,0)),0)+IFERROR(INDEX('Hoja de Trabajo para listado'!$BC$155:$CB$1048576,MATCH($A493,'Hoja de Trabajo para listado'!$BC$155:$BC$1048576,0),MATCH((CUADRO!I$5&amp;$E493),'Hoja de Trabajo para listado'!$BC$151:$CB$151,0)),0)+IFERROR(INDEX('Hoja de Trabajo para listado'!$DE$153:$DG$274,MATCH($A493,'Hoja de Trabajo para listado'!$DE$153:$DE$1048576,0),MATCH((CUADRO!I$5&amp;$E493),'Hoja de Trabajo para listado'!$DE$151:$DG$151,0)),0)+IFERROR(INDEX('Hoja de Trabajo para listado'!$CD$155:$DC$1048576,MATCH($A493,'Hoja de Trabajo para listado'!$CD$155:$CD$1048576,0),MATCH((CUADRO!I$5&amp;$E493),'Hoja de Trabajo para listado'!$CD$151:$DC$151,0)),0)</f>
        <v>0</v>
      </c>
      <c r="J493" s="314">
        <f ca="1">+IFERROR(INDEX('Hoja de Trabajo para listado'!$A$155:$Z$1048576,MATCH($A493,'Hoja de Trabajo para listado'!$A$155:$A$1048576,0),MATCH((CUADRO!J$5&amp;$E493),'Hoja de Trabajo para listado'!$A$151:$Z$151,0)),0)+IFERROR(INDEX('Hoja de Trabajo para listado'!$AB$155:$BA$1048576,MATCH($A493,'Hoja de Trabajo para listado'!$AB$155:$AB$1048576,0),MATCH((CUADRO!J$5&amp;$E493),'Hoja de Trabajo para listado'!$AB$151:$BA$151,0)),0)+IFERROR(INDEX('Hoja de Trabajo para listado'!$BC$155:$CB$1048576,MATCH($A493,'Hoja de Trabajo para listado'!$BC$155:$BC$1048576,0),MATCH((CUADRO!J$5&amp;$E493),'Hoja de Trabajo para listado'!$BC$151:$CB$151,0)),0)+IFERROR(INDEX('Hoja de Trabajo para listado'!$DE$153:$DG$274,MATCH($A493,'Hoja de Trabajo para listado'!$DE$153:$DE$1048576,0),MATCH((CUADRO!J$5&amp;$E493),'Hoja de Trabajo para listado'!$DE$151:$DG$151,0)),0)+IFERROR(INDEX('Hoja de Trabajo para listado'!$CD$155:$DC$1048576,MATCH($A493,'Hoja de Trabajo para listado'!$CD$155:$CD$1048576,0),MATCH((CUADRO!J$5&amp;$E493),'Hoja de Trabajo para listado'!$CD$151:$DC$151,0)),0)</f>
        <v>0</v>
      </c>
      <c r="K493" s="314">
        <f ca="1">+IFERROR(INDEX('Hoja de Trabajo para listado'!$A$155:$Z$1048576,MATCH($A493,'Hoja de Trabajo para listado'!$A$155:$A$1048576,0),MATCH((CUADRO!K$5&amp;$E493),'Hoja de Trabajo para listado'!$A$151:$Z$151,0)),0)+IFERROR(INDEX('Hoja de Trabajo para listado'!$AB$155:$BA$1048576,MATCH($A493,'Hoja de Trabajo para listado'!$AB$155:$AB$1048576,0),MATCH((CUADRO!K$5&amp;$E493),'Hoja de Trabajo para listado'!$AB$151:$BA$151,0)),0)+IFERROR(INDEX('Hoja de Trabajo para listado'!$BC$155:$CB$1048576,MATCH($A493,'Hoja de Trabajo para listado'!$BC$155:$BC$1048576,0),MATCH((CUADRO!K$5&amp;$E493),'Hoja de Trabajo para listado'!$BC$151:$CB$151,0)),0)+IFERROR(INDEX('Hoja de Trabajo para listado'!$DE$153:$DG$274,MATCH($A493,'Hoja de Trabajo para listado'!$DE$153:$DE$1048576,0),MATCH((CUADRO!K$5&amp;$E493),'Hoja de Trabajo para listado'!$DE$151:$DG$151,0)),0)+IFERROR(INDEX('Hoja de Trabajo para listado'!$CD$155:$DC$1048576,MATCH($A493,'Hoja de Trabajo para listado'!$CD$155:$CD$1048576,0),MATCH((CUADRO!K$5&amp;$E493),'Hoja de Trabajo para listado'!$CD$151:$DC$151,0)),0)</f>
        <v>0</v>
      </c>
      <c r="L493" s="314">
        <f ca="1">+IFERROR(INDEX('Hoja de Trabajo para listado'!$A$155:$Z$1048576,MATCH($A493,'Hoja de Trabajo para listado'!$A$155:$A$1048576,0),MATCH((CUADRO!L$5&amp;$E493),'Hoja de Trabajo para listado'!$A$151:$Z$151,0)),0)+IFERROR(INDEX('Hoja de Trabajo para listado'!$AB$155:$BA$1048576,MATCH($A493,'Hoja de Trabajo para listado'!$AB$155:$AB$1048576,0),MATCH((CUADRO!L$5&amp;$E493),'Hoja de Trabajo para listado'!$AB$151:$BA$151,0)),0)+IFERROR(INDEX('Hoja de Trabajo para listado'!$BC$155:$CB$1048576,MATCH($A493,'Hoja de Trabajo para listado'!$BC$155:$BC$1048576,0),MATCH((CUADRO!L$5&amp;$E493),'Hoja de Trabajo para listado'!$BC$151:$CB$151,0)),0)+IFERROR(INDEX('Hoja de Trabajo para listado'!$DE$153:$DG$274,MATCH($A493,'Hoja de Trabajo para listado'!$DE$153:$DE$1048576,0),MATCH((CUADRO!L$5&amp;$E493),'Hoja de Trabajo para listado'!$DE$151:$DG$151,0)),0)+IFERROR(INDEX('Hoja de Trabajo para listado'!$CD$155:$DC$1048576,MATCH($A493,'Hoja de Trabajo para listado'!$CD$155:$CD$1048576,0),MATCH((CUADRO!L$5&amp;$E493),'Hoja de Trabajo para listado'!$CD$151:$DC$151,0)),0)</f>
        <v>0</v>
      </c>
      <c r="M493" s="314">
        <f ca="1">+IFERROR(INDEX('Hoja de Trabajo para listado'!$A$155:$Z$1048576,MATCH($A493,'Hoja de Trabajo para listado'!$A$155:$A$1048576,0),MATCH((CUADRO!M$5&amp;$E493),'Hoja de Trabajo para listado'!$A$151:$Z$151,0)),0)+IFERROR(INDEX('Hoja de Trabajo para listado'!$AB$155:$BA$1048576,MATCH($A493,'Hoja de Trabajo para listado'!$AB$155:$AB$1048576,0),MATCH((CUADRO!M$5&amp;$E493),'Hoja de Trabajo para listado'!$AB$151:$BA$151,0)),0)+IFERROR(INDEX('Hoja de Trabajo para listado'!$BC$155:$CB$1048576,MATCH($A493,'Hoja de Trabajo para listado'!$BC$155:$BC$1048576,0),MATCH((CUADRO!M$5&amp;$E493),'Hoja de Trabajo para listado'!$BC$151:$CB$151,0)),0)+IFERROR(INDEX('Hoja de Trabajo para listado'!$DE$153:$DG$274,MATCH($A493,'Hoja de Trabajo para listado'!$DE$153:$DE$1048576,0),MATCH((CUADRO!M$5&amp;$E493),'Hoja de Trabajo para listado'!$DE$151:$DG$151,0)),0)+IFERROR(INDEX('Hoja de Trabajo para listado'!$CD$155:$DC$1048576,MATCH($A493,'Hoja de Trabajo para listado'!$CD$155:$CD$1048576,0),MATCH((CUADRO!M$5&amp;$E493),'Hoja de Trabajo para listado'!$CD$151:$DC$151,0)),0)</f>
        <v>0</v>
      </c>
      <c r="N493" s="314">
        <f ca="1">+IFERROR(INDEX('Hoja de Trabajo para listado'!$A$155:$Z$1048576,MATCH($A493,'Hoja de Trabajo para listado'!$A$155:$A$1048576,0),MATCH((CUADRO!N$5&amp;$E493),'Hoja de Trabajo para listado'!$A$151:$Z$151,0)),0)+IFERROR(INDEX('Hoja de Trabajo para listado'!$AB$155:$BA$1048576,MATCH($A493,'Hoja de Trabajo para listado'!$AB$155:$AB$1048576,0),MATCH((CUADRO!N$5&amp;$E493),'Hoja de Trabajo para listado'!$AB$151:$BA$151,0)),0)+IFERROR(INDEX('Hoja de Trabajo para listado'!$BC$155:$CB$1048576,MATCH($A493,'Hoja de Trabajo para listado'!$BC$155:$BC$1048576,0),MATCH((CUADRO!N$5&amp;$E493),'Hoja de Trabajo para listado'!$BC$151:$CB$151,0)),0)+IFERROR(INDEX('Hoja de Trabajo para listado'!$DE$153:$DG$274,MATCH($A493,'Hoja de Trabajo para listado'!$DE$153:$DE$1048576,0),MATCH((CUADRO!N$5&amp;$E493),'Hoja de Trabajo para listado'!$DE$151:$DG$151,0)),0)+IFERROR(INDEX('Hoja de Trabajo para listado'!$CD$155:$DC$1048576,MATCH($A493,'Hoja de Trabajo para listado'!$CD$155:$CD$1048576,0),MATCH((CUADRO!N$5&amp;$E493),'Hoja de Trabajo para listado'!$CD$151:$DC$151,0)),0)</f>
        <v>0</v>
      </c>
      <c r="O493" s="314">
        <f ca="1">+IFERROR(INDEX('Hoja de Trabajo para listado'!$A$155:$Z$1048576,MATCH($A493,'Hoja de Trabajo para listado'!$A$155:$A$1048576,0),MATCH((CUADRO!O$5&amp;$E493),'Hoja de Trabajo para listado'!$A$151:$Z$151,0)),0)+IFERROR(INDEX('Hoja de Trabajo para listado'!$AB$155:$BA$1048576,MATCH($A493,'Hoja de Trabajo para listado'!$AB$155:$AB$1048576,0),MATCH((CUADRO!O$5&amp;$E493),'Hoja de Trabajo para listado'!$AB$151:$BA$151,0)),0)+IFERROR(INDEX('Hoja de Trabajo para listado'!$BC$155:$CB$1048576,MATCH($A493,'Hoja de Trabajo para listado'!$BC$155:$BC$1048576,0),MATCH((CUADRO!O$5&amp;$E493),'Hoja de Trabajo para listado'!$BC$151:$CB$151,0)),0)+IFERROR(INDEX('Hoja de Trabajo para listado'!$DE$153:$DG$274,MATCH($A493,'Hoja de Trabajo para listado'!$DE$153:$DE$1048576,0),MATCH((CUADRO!O$5&amp;$E493),'Hoja de Trabajo para listado'!$DE$151:$DG$151,0)),0)+IFERROR(INDEX('Hoja de Trabajo para listado'!$CD$155:$DC$1048576,MATCH($A493,'Hoja de Trabajo para listado'!$CD$155:$CD$1048576,0),MATCH((CUADRO!O$5&amp;$E493),'Hoja de Trabajo para listado'!$CD$151:$DC$151,0)),0)</f>
        <v>0</v>
      </c>
      <c r="P493" s="314">
        <f ca="1">+IFERROR(INDEX('Hoja de Trabajo para listado'!$A$155:$Z$1048576,MATCH($A493,'Hoja de Trabajo para listado'!$A$155:$A$1048576,0),MATCH((CUADRO!P$5&amp;$E493),'Hoja de Trabajo para listado'!$A$151:$Z$151,0)),0)+IFERROR(INDEX('Hoja de Trabajo para listado'!$AB$155:$BA$1048576,MATCH($A493,'Hoja de Trabajo para listado'!$AB$155:$AB$1048576,0),MATCH((CUADRO!P$5&amp;$E493),'Hoja de Trabajo para listado'!$AB$151:$BA$151,0)),0)+IFERROR(INDEX('Hoja de Trabajo para listado'!$BC$155:$CB$1048576,MATCH($A493,'Hoja de Trabajo para listado'!$BC$155:$BC$1048576,0),MATCH((CUADRO!P$5&amp;$E493),'Hoja de Trabajo para listado'!$BC$151:$CB$151,0)),0)+IFERROR(INDEX('Hoja de Trabajo para listado'!$DE$153:$DG$274,MATCH($A493,'Hoja de Trabajo para listado'!$DE$153:$DE$1048576,0),MATCH((CUADRO!P$5&amp;$E493),'Hoja de Trabajo para listado'!$DE$151:$DG$151,0)),0)+IFERROR(INDEX('Hoja de Trabajo para listado'!$CD$155:$DC$1048576,MATCH($A493,'Hoja de Trabajo para listado'!$CD$155:$CD$1048576,0),MATCH((CUADRO!P$5&amp;$E493),'Hoja de Trabajo para listado'!$CD$151:$DC$151,0)),0)</f>
        <v>0</v>
      </c>
      <c r="Q493" s="314">
        <f ca="1">+IFERROR(INDEX('Hoja de Trabajo para listado'!$A$155:$Z$1048576,MATCH($A493,'Hoja de Trabajo para listado'!$A$155:$A$1048576,0),MATCH((CUADRO!Q$5&amp;$E493),'Hoja de Trabajo para listado'!$A$151:$Z$151,0)),0)+IFERROR(INDEX('Hoja de Trabajo para listado'!$AB$155:$BA$1048576,MATCH($A493,'Hoja de Trabajo para listado'!$AB$155:$AB$1048576,0),MATCH((CUADRO!Q$5&amp;$E493),'Hoja de Trabajo para listado'!$AB$151:$BA$151,0)),0)+IFERROR(INDEX('Hoja de Trabajo para listado'!$BC$155:$CB$1048576,MATCH($A493,'Hoja de Trabajo para listado'!$BC$155:$BC$1048576,0),MATCH((CUADRO!Q$5&amp;$E493),'Hoja de Trabajo para listado'!$BC$151:$CB$151,0)),0)+IFERROR(INDEX('Hoja de Trabajo para listado'!$DE$153:$DG$274,MATCH($A493,'Hoja de Trabajo para listado'!$DE$153:$DE$1048576,0),MATCH((CUADRO!Q$5&amp;$E493),'Hoja de Trabajo para listado'!$DE$151:$DG$151,0)),0)+IFERROR(INDEX('Hoja de Trabajo para listado'!$CD$155:$DC$1048576,MATCH($A493,'Hoja de Trabajo para listado'!$CD$155:$CD$1048576,0),MATCH((CUADRO!Q$5&amp;$E493),'Hoja de Trabajo para listado'!$CD$151:$DC$151,0)),0)</f>
        <v>0</v>
      </c>
      <c r="R493" s="314">
        <f t="shared" ca="1" si="14"/>
        <v>0</v>
      </c>
      <c r="S493" s="322">
        <f ca="1">+R492+R493</f>
        <v>0</v>
      </c>
      <c r="T493" s="314">
        <f ca="1">+S493</f>
        <v>0</v>
      </c>
      <c r="U493" s="313">
        <f t="shared" si="15"/>
        <v>2</v>
      </c>
      <c r="V493" s="319" t="str">
        <f>+VLOOKUP(A493,bd_lista!$A$3:$E$593,5,FALSE)</f>
        <v>Gobiernos Autonomos Municipales</v>
      </c>
      <c r="W493" s="426"/>
    </row>
    <row r="494" spans="1:23" customFormat="1" ht="27" hidden="1" customHeight="1">
      <c r="A494" s="323">
        <v>1419</v>
      </c>
      <c r="B494" s="427">
        <f>+A494</f>
        <v>1419</v>
      </c>
      <c r="C494" s="318" t="str">
        <f>+VLOOKUP(A494,bd_lista!$A$3:$C$593,3,FALSE)</f>
        <v>Gobierno Autónomo Municipal de Escara</v>
      </c>
      <c r="D494" s="429" t="str">
        <f>+C494</f>
        <v>Gobierno Autónomo Municipal de Escara</v>
      </c>
      <c r="E494" s="346" t="s">
        <v>1418</v>
      </c>
      <c r="F494" s="314">
        <f ca="1">+IFERROR(INDEX('Hoja de Trabajo para listado'!$A$155:$Z$1048576,MATCH($A494,'Hoja de Trabajo para listado'!$A$155:$A$1048576,0),MATCH((CUADRO!F$5&amp;$E494),'Hoja de Trabajo para listado'!$A$151:$Z$151,0)),0)+IFERROR(INDEX('Hoja de Trabajo para listado'!$AB$155:$BA$1048576,MATCH($A494,'Hoja de Trabajo para listado'!$AB$155:$AB$1048576,0),MATCH((CUADRO!F$5&amp;$E494),'Hoja de Trabajo para listado'!$AB$151:$BA$151,0)),0)+IFERROR(INDEX('Hoja de Trabajo para listado'!$BC$155:$CB$1048576,MATCH($A494,'Hoja de Trabajo para listado'!$BC$155:$BC$1048576,0),MATCH((CUADRO!F$5&amp;$E494),'Hoja de Trabajo para listado'!$BC$151:$CB$151,0)),0)+IFERROR(INDEX('Hoja de Trabajo para listado'!$DE$153:$DG$274,MATCH($A494,'Hoja de Trabajo para listado'!$DE$153:$DE$1048576,0),MATCH((CUADRO!F$5&amp;$E494),'Hoja de Trabajo para listado'!$DE$151:$DG$151,0)),0)+IFERROR(INDEX('Hoja de Trabajo para listado'!$CD$155:$DC$1048576,MATCH($A494,'Hoja de Trabajo para listado'!$CD$155:$CD$1048576,0),MATCH((CUADRO!F$5&amp;$E494),'Hoja de Trabajo para listado'!$CD$151:$DC$151,0)),0)</f>
        <v>0</v>
      </c>
      <c r="G494" s="314">
        <f ca="1">+IFERROR(INDEX('Hoja de Trabajo para listado'!$A$155:$Z$1048576,MATCH($A494,'Hoja de Trabajo para listado'!$A$155:$A$1048576,0),MATCH((CUADRO!G$5&amp;$E494),'Hoja de Trabajo para listado'!$A$151:$Z$151,0)),0)+IFERROR(INDEX('Hoja de Trabajo para listado'!$AB$155:$BA$1048576,MATCH($A494,'Hoja de Trabajo para listado'!$AB$155:$AB$1048576,0),MATCH((CUADRO!G$5&amp;$E494),'Hoja de Trabajo para listado'!$AB$151:$BA$151,0)),0)+IFERROR(INDEX('Hoja de Trabajo para listado'!$BC$155:$CB$1048576,MATCH($A494,'Hoja de Trabajo para listado'!$BC$155:$BC$1048576,0),MATCH((CUADRO!G$5&amp;$E494),'Hoja de Trabajo para listado'!$BC$151:$CB$151,0)),0)+IFERROR(INDEX('Hoja de Trabajo para listado'!$DE$153:$DG$274,MATCH($A494,'Hoja de Trabajo para listado'!$DE$153:$DE$1048576,0),MATCH((CUADRO!G$5&amp;$E494),'Hoja de Trabajo para listado'!$DE$151:$DG$151,0)),0)+IFERROR(INDEX('Hoja de Trabajo para listado'!$CD$155:$DC$1048576,MATCH($A494,'Hoja de Trabajo para listado'!$CD$155:$CD$1048576,0),MATCH((CUADRO!G$5&amp;$E494),'Hoja de Trabajo para listado'!$CD$151:$DC$151,0)),0)</f>
        <v>0</v>
      </c>
      <c r="H494" s="314">
        <f ca="1">+IFERROR(INDEX('Hoja de Trabajo para listado'!$A$155:$Z$1048576,MATCH($A494,'Hoja de Trabajo para listado'!$A$155:$A$1048576,0),MATCH((CUADRO!H$5&amp;$E494),'Hoja de Trabajo para listado'!$A$151:$Z$151,0)),0)+IFERROR(INDEX('Hoja de Trabajo para listado'!$AB$155:$BA$1048576,MATCH($A494,'Hoja de Trabajo para listado'!$AB$155:$AB$1048576,0),MATCH((CUADRO!H$5&amp;$E494),'Hoja de Trabajo para listado'!$AB$151:$BA$151,0)),0)+IFERROR(INDEX('Hoja de Trabajo para listado'!$BC$155:$CB$1048576,MATCH($A494,'Hoja de Trabajo para listado'!$BC$155:$BC$1048576,0),MATCH((CUADRO!H$5&amp;$E494),'Hoja de Trabajo para listado'!$BC$151:$CB$151,0)),0)+IFERROR(INDEX('Hoja de Trabajo para listado'!$DE$153:$DG$274,MATCH($A494,'Hoja de Trabajo para listado'!$DE$153:$DE$1048576,0),MATCH((CUADRO!H$5&amp;$E494),'Hoja de Trabajo para listado'!$DE$151:$DG$151,0)),0)+IFERROR(INDEX('Hoja de Trabajo para listado'!$CD$155:$DC$1048576,MATCH($A494,'Hoja de Trabajo para listado'!$CD$155:$CD$1048576,0),MATCH((CUADRO!H$5&amp;$E494),'Hoja de Trabajo para listado'!$CD$151:$DC$151,0)),0)</f>
        <v>0</v>
      </c>
      <c r="I494" s="314">
        <f ca="1">+IFERROR(INDEX('Hoja de Trabajo para listado'!$A$155:$Z$1048576,MATCH($A494,'Hoja de Trabajo para listado'!$A$155:$A$1048576,0),MATCH((CUADRO!I$5&amp;$E494),'Hoja de Trabajo para listado'!$A$151:$Z$151,0)),0)+IFERROR(INDEX('Hoja de Trabajo para listado'!$AB$155:$BA$1048576,MATCH($A494,'Hoja de Trabajo para listado'!$AB$155:$AB$1048576,0),MATCH((CUADRO!I$5&amp;$E494),'Hoja de Trabajo para listado'!$AB$151:$BA$151,0)),0)+IFERROR(INDEX('Hoja de Trabajo para listado'!$BC$155:$CB$1048576,MATCH($A494,'Hoja de Trabajo para listado'!$BC$155:$BC$1048576,0),MATCH((CUADRO!I$5&amp;$E494),'Hoja de Trabajo para listado'!$BC$151:$CB$151,0)),0)+IFERROR(INDEX('Hoja de Trabajo para listado'!$DE$153:$DG$274,MATCH($A494,'Hoja de Trabajo para listado'!$DE$153:$DE$1048576,0),MATCH((CUADRO!I$5&amp;$E494),'Hoja de Trabajo para listado'!$DE$151:$DG$151,0)),0)+IFERROR(INDEX('Hoja de Trabajo para listado'!$CD$155:$DC$1048576,MATCH($A494,'Hoja de Trabajo para listado'!$CD$155:$CD$1048576,0),MATCH((CUADRO!I$5&amp;$E494),'Hoja de Trabajo para listado'!$CD$151:$DC$151,0)),0)</f>
        <v>0</v>
      </c>
      <c r="J494" s="314">
        <f ca="1">+IFERROR(INDEX('Hoja de Trabajo para listado'!$A$155:$Z$1048576,MATCH($A494,'Hoja de Trabajo para listado'!$A$155:$A$1048576,0),MATCH((CUADRO!J$5&amp;$E494),'Hoja de Trabajo para listado'!$A$151:$Z$151,0)),0)+IFERROR(INDEX('Hoja de Trabajo para listado'!$AB$155:$BA$1048576,MATCH($A494,'Hoja de Trabajo para listado'!$AB$155:$AB$1048576,0),MATCH((CUADRO!J$5&amp;$E494),'Hoja de Trabajo para listado'!$AB$151:$BA$151,0)),0)+IFERROR(INDEX('Hoja de Trabajo para listado'!$BC$155:$CB$1048576,MATCH($A494,'Hoja de Trabajo para listado'!$BC$155:$BC$1048576,0),MATCH((CUADRO!J$5&amp;$E494),'Hoja de Trabajo para listado'!$BC$151:$CB$151,0)),0)+IFERROR(INDEX('Hoja de Trabajo para listado'!$DE$153:$DG$274,MATCH($A494,'Hoja de Trabajo para listado'!$DE$153:$DE$1048576,0),MATCH((CUADRO!J$5&amp;$E494),'Hoja de Trabajo para listado'!$DE$151:$DG$151,0)),0)+IFERROR(INDEX('Hoja de Trabajo para listado'!$CD$155:$DC$1048576,MATCH($A494,'Hoja de Trabajo para listado'!$CD$155:$CD$1048576,0),MATCH((CUADRO!J$5&amp;$E494),'Hoja de Trabajo para listado'!$CD$151:$DC$151,0)),0)</f>
        <v>0</v>
      </c>
      <c r="K494" s="314">
        <f ca="1">+IFERROR(INDEX('Hoja de Trabajo para listado'!$A$155:$Z$1048576,MATCH($A494,'Hoja de Trabajo para listado'!$A$155:$A$1048576,0),MATCH((CUADRO!K$5&amp;$E494),'Hoja de Trabajo para listado'!$A$151:$Z$151,0)),0)+IFERROR(INDEX('Hoja de Trabajo para listado'!$AB$155:$BA$1048576,MATCH($A494,'Hoja de Trabajo para listado'!$AB$155:$AB$1048576,0),MATCH((CUADRO!K$5&amp;$E494),'Hoja de Trabajo para listado'!$AB$151:$BA$151,0)),0)+IFERROR(INDEX('Hoja de Trabajo para listado'!$BC$155:$CB$1048576,MATCH($A494,'Hoja de Trabajo para listado'!$BC$155:$BC$1048576,0),MATCH((CUADRO!K$5&amp;$E494),'Hoja de Trabajo para listado'!$BC$151:$CB$151,0)),0)+IFERROR(INDEX('Hoja de Trabajo para listado'!$DE$153:$DG$274,MATCH($A494,'Hoja de Trabajo para listado'!$DE$153:$DE$1048576,0),MATCH((CUADRO!K$5&amp;$E494),'Hoja de Trabajo para listado'!$DE$151:$DG$151,0)),0)+IFERROR(INDEX('Hoja de Trabajo para listado'!$CD$155:$DC$1048576,MATCH($A494,'Hoja de Trabajo para listado'!$CD$155:$CD$1048576,0),MATCH((CUADRO!K$5&amp;$E494),'Hoja de Trabajo para listado'!$CD$151:$DC$151,0)),0)</f>
        <v>0</v>
      </c>
      <c r="L494" s="314">
        <f ca="1">+IFERROR(INDEX('Hoja de Trabajo para listado'!$A$155:$Z$1048576,MATCH($A494,'Hoja de Trabajo para listado'!$A$155:$A$1048576,0),MATCH((CUADRO!L$5&amp;$E494),'Hoja de Trabajo para listado'!$A$151:$Z$151,0)),0)+IFERROR(INDEX('Hoja de Trabajo para listado'!$AB$155:$BA$1048576,MATCH($A494,'Hoja de Trabajo para listado'!$AB$155:$AB$1048576,0),MATCH((CUADRO!L$5&amp;$E494),'Hoja de Trabajo para listado'!$AB$151:$BA$151,0)),0)+IFERROR(INDEX('Hoja de Trabajo para listado'!$BC$155:$CB$1048576,MATCH($A494,'Hoja de Trabajo para listado'!$BC$155:$BC$1048576,0),MATCH((CUADRO!L$5&amp;$E494),'Hoja de Trabajo para listado'!$BC$151:$CB$151,0)),0)+IFERROR(INDEX('Hoja de Trabajo para listado'!$DE$153:$DG$274,MATCH($A494,'Hoja de Trabajo para listado'!$DE$153:$DE$1048576,0),MATCH((CUADRO!L$5&amp;$E494),'Hoja de Trabajo para listado'!$DE$151:$DG$151,0)),0)+IFERROR(INDEX('Hoja de Trabajo para listado'!$CD$155:$DC$1048576,MATCH($A494,'Hoja de Trabajo para listado'!$CD$155:$CD$1048576,0),MATCH((CUADRO!L$5&amp;$E494),'Hoja de Trabajo para listado'!$CD$151:$DC$151,0)),0)</f>
        <v>0</v>
      </c>
      <c r="M494" s="314">
        <f ca="1">+IFERROR(INDEX('Hoja de Trabajo para listado'!$A$155:$Z$1048576,MATCH($A494,'Hoja de Trabajo para listado'!$A$155:$A$1048576,0),MATCH((CUADRO!M$5&amp;$E494),'Hoja de Trabajo para listado'!$A$151:$Z$151,0)),0)+IFERROR(INDEX('Hoja de Trabajo para listado'!$AB$155:$BA$1048576,MATCH($A494,'Hoja de Trabajo para listado'!$AB$155:$AB$1048576,0),MATCH((CUADRO!M$5&amp;$E494),'Hoja de Trabajo para listado'!$AB$151:$BA$151,0)),0)+IFERROR(INDEX('Hoja de Trabajo para listado'!$BC$155:$CB$1048576,MATCH($A494,'Hoja de Trabajo para listado'!$BC$155:$BC$1048576,0),MATCH((CUADRO!M$5&amp;$E494),'Hoja de Trabajo para listado'!$BC$151:$CB$151,0)),0)+IFERROR(INDEX('Hoja de Trabajo para listado'!$DE$153:$DG$274,MATCH($A494,'Hoja de Trabajo para listado'!$DE$153:$DE$1048576,0),MATCH((CUADRO!M$5&amp;$E494),'Hoja de Trabajo para listado'!$DE$151:$DG$151,0)),0)+IFERROR(INDEX('Hoja de Trabajo para listado'!$CD$155:$DC$1048576,MATCH($A494,'Hoja de Trabajo para listado'!$CD$155:$CD$1048576,0),MATCH((CUADRO!M$5&amp;$E494),'Hoja de Trabajo para listado'!$CD$151:$DC$151,0)),0)</f>
        <v>0</v>
      </c>
      <c r="N494" s="314">
        <f ca="1">+IFERROR(INDEX('Hoja de Trabajo para listado'!$A$155:$Z$1048576,MATCH($A494,'Hoja de Trabajo para listado'!$A$155:$A$1048576,0),MATCH((CUADRO!N$5&amp;$E494),'Hoja de Trabajo para listado'!$A$151:$Z$151,0)),0)+IFERROR(INDEX('Hoja de Trabajo para listado'!$AB$155:$BA$1048576,MATCH($A494,'Hoja de Trabajo para listado'!$AB$155:$AB$1048576,0),MATCH((CUADRO!N$5&amp;$E494),'Hoja de Trabajo para listado'!$AB$151:$BA$151,0)),0)+IFERROR(INDEX('Hoja de Trabajo para listado'!$BC$155:$CB$1048576,MATCH($A494,'Hoja de Trabajo para listado'!$BC$155:$BC$1048576,0),MATCH((CUADRO!N$5&amp;$E494),'Hoja de Trabajo para listado'!$BC$151:$CB$151,0)),0)+IFERROR(INDEX('Hoja de Trabajo para listado'!$DE$153:$DG$274,MATCH($A494,'Hoja de Trabajo para listado'!$DE$153:$DE$1048576,0),MATCH((CUADRO!N$5&amp;$E494),'Hoja de Trabajo para listado'!$DE$151:$DG$151,0)),0)+IFERROR(INDEX('Hoja de Trabajo para listado'!$CD$155:$DC$1048576,MATCH($A494,'Hoja de Trabajo para listado'!$CD$155:$CD$1048576,0),MATCH((CUADRO!N$5&amp;$E494),'Hoja de Trabajo para listado'!$CD$151:$DC$151,0)),0)</f>
        <v>0</v>
      </c>
      <c r="O494" s="314">
        <f ca="1">+IFERROR(INDEX('Hoja de Trabajo para listado'!$A$155:$Z$1048576,MATCH($A494,'Hoja de Trabajo para listado'!$A$155:$A$1048576,0),MATCH((CUADRO!O$5&amp;$E494),'Hoja de Trabajo para listado'!$A$151:$Z$151,0)),0)+IFERROR(INDEX('Hoja de Trabajo para listado'!$AB$155:$BA$1048576,MATCH($A494,'Hoja de Trabajo para listado'!$AB$155:$AB$1048576,0),MATCH((CUADRO!O$5&amp;$E494),'Hoja de Trabajo para listado'!$AB$151:$BA$151,0)),0)+IFERROR(INDEX('Hoja de Trabajo para listado'!$BC$155:$CB$1048576,MATCH($A494,'Hoja de Trabajo para listado'!$BC$155:$BC$1048576,0),MATCH((CUADRO!O$5&amp;$E494),'Hoja de Trabajo para listado'!$BC$151:$CB$151,0)),0)+IFERROR(INDEX('Hoja de Trabajo para listado'!$DE$153:$DG$274,MATCH($A494,'Hoja de Trabajo para listado'!$DE$153:$DE$1048576,0),MATCH((CUADRO!O$5&amp;$E494),'Hoja de Trabajo para listado'!$DE$151:$DG$151,0)),0)+IFERROR(INDEX('Hoja de Trabajo para listado'!$CD$155:$DC$1048576,MATCH($A494,'Hoja de Trabajo para listado'!$CD$155:$CD$1048576,0),MATCH((CUADRO!O$5&amp;$E494),'Hoja de Trabajo para listado'!$CD$151:$DC$151,0)),0)</f>
        <v>0</v>
      </c>
      <c r="P494" s="314">
        <f ca="1">+IFERROR(INDEX('Hoja de Trabajo para listado'!$A$155:$Z$1048576,MATCH($A494,'Hoja de Trabajo para listado'!$A$155:$A$1048576,0),MATCH((CUADRO!P$5&amp;$E494),'Hoja de Trabajo para listado'!$A$151:$Z$151,0)),0)+IFERROR(INDEX('Hoja de Trabajo para listado'!$AB$155:$BA$1048576,MATCH($A494,'Hoja de Trabajo para listado'!$AB$155:$AB$1048576,0),MATCH((CUADRO!P$5&amp;$E494),'Hoja de Trabajo para listado'!$AB$151:$BA$151,0)),0)+IFERROR(INDEX('Hoja de Trabajo para listado'!$BC$155:$CB$1048576,MATCH($A494,'Hoja de Trabajo para listado'!$BC$155:$BC$1048576,0),MATCH((CUADRO!P$5&amp;$E494),'Hoja de Trabajo para listado'!$BC$151:$CB$151,0)),0)+IFERROR(INDEX('Hoja de Trabajo para listado'!$DE$153:$DG$274,MATCH($A494,'Hoja de Trabajo para listado'!$DE$153:$DE$1048576,0),MATCH((CUADRO!P$5&amp;$E494),'Hoja de Trabajo para listado'!$DE$151:$DG$151,0)),0)+IFERROR(INDEX('Hoja de Trabajo para listado'!$CD$155:$DC$1048576,MATCH($A494,'Hoja de Trabajo para listado'!$CD$155:$CD$1048576,0),MATCH((CUADRO!P$5&amp;$E494),'Hoja de Trabajo para listado'!$CD$151:$DC$151,0)),0)</f>
        <v>0</v>
      </c>
      <c r="Q494" s="314">
        <f ca="1">+IFERROR(INDEX('Hoja de Trabajo para listado'!$A$155:$Z$1048576,MATCH($A494,'Hoja de Trabajo para listado'!$A$155:$A$1048576,0),MATCH((CUADRO!Q$5&amp;$E494),'Hoja de Trabajo para listado'!$A$151:$Z$151,0)),0)+IFERROR(INDEX('Hoja de Trabajo para listado'!$AB$155:$BA$1048576,MATCH($A494,'Hoja de Trabajo para listado'!$AB$155:$AB$1048576,0),MATCH((CUADRO!Q$5&amp;$E494),'Hoja de Trabajo para listado'!$AB$151:$BA$151,0)),0)+IFERROR(INDEX('Hoja de Trabajo para listado'!$BC$155:$CB$1048576,MATCH($A494,'Hoja de Trabajo para listado'!$BC$155:$BC$1048576,0),MATCH((CUADRO!Q$5&amp;$E494),'Hoja de Trabajo para listado'!$BC$151:$CB$151,0)),0)+IFERROR(INDEX('Hoja de Trabajo para listado'!$DE$153:$DG$274,MATCH($A494,'Hoja de Trabajo para listado'!$DE$153:$DE$1048576,0),MATCH((CUADRO!Q$5&amp;$E494),'Hoja de Trabajo para listado'!$DE$151:$DG$151,0)),0)+IFERROR(INDEX('Hoja de Trabajo para listado'!$CD$155:$DC$1048576,MATCH($A494,'Hoja de Trabajo para listado'!$CD$155:$CD$1048576,0),MATCH((CUADRO!Q$5&amp;$E494),'Hoja de Trabajo para listado'!$CD$151:$DC$151,0)),0)</f>
        <v>0</v>
      </c>
      <c r="R494" s="314">
        <f t="shared" ca="1" si="14"/>
        <v>0</v>
      </c>
      <c r="S494" s="322"/>
      <c r="T494" s="314">
        <f ca="1">+T495</f>
        <v>0</v>
      </c>
      <c r="U494" s="313">
        <f t="shared" si="15"/>
        <v>1</v>
      </c>
      <c r="V494" s="319" t="str">
        <f>+VLOOKUP(A494,bd_lista!$A$3:$E$593,5,FALSE)</f>
        <v>Gobiernos Autonomos Municipales</v>
      </c>
      <c r="W494" s="425" t="str">
        <f>+V494</f>
        <v>Gobiernos Autonomos Municipales</v>
      </c>
    </row>
    <row r="495" spans="1:23" customFormat="1" ht="27" hidden="1" customHeight="1">
      <c r="A495" s="323">
        <v>1419</v>
      </c>
      <c r="B495" s="428"/>
      <c r="C495" s="318" t="str">
        <f>+VLOOKUP(A495,bd_lista!$A$3:$C$593,3,FALSE)</f>
        <v>Gobierno Autónomo Municipal de Escara</v>
      </c>
      <c r="D495" s="430"/>
      <c r="E495" s="347" t="s">
        <v>1419</v>
      </c>
      <c r="F495" s="314">
        <f ca="1">+IFERROR(INDEX('Hoja de Trabajo para listado'!$A$155:$Z$1048576,MATCH($A495,'Hoja de Trabajo para listado'!$A$155:$A$1048576,0),MATCH((CUADRO!F$5&amp;$E495),'Hoja de Trabajo para listado'!$A$151:$Z$151,0)),0)+IFERROR(INDEX('Hoja de Trabajo para listado'!$AB$155:$BA$1048576,MATCH($A495,'Hoja de Trabajo para listado'!$AB$155:$AB$1048576,0),MATCH((CUADRO!F$5&amp;$E495),'Hoja de Trabajo para listado'!$AB$151:$BA$151,0)),0)+IFERROR(INDEX('Hoja de Trabajo para listado'!$BC$155:$CB$1048576,MATCH($A495,'Hoja de Trabajo para listado'!$BC$155:$BC$1048576,0),MATCH((CUADRO!F$5&amp;$E495),'Hoja de Trabajo para listado'!$BC$151:$CB$151,0)),0)+IFERROR(INDEX('Hoja de Trabajo para listado'!$DE$153:$DG$274,MATCH($A495,'Hoja de Trabajo para listado'!$DE$153:$DE$1048576,0),MATCH((CUADRO!F$5&amp;$E495),'Hoja de Trabajo para listado'!$DE$151:$DG$151,0)),0)+IFERROR(INDEX('Hoja de Trabajo para listado'!$CD$155:$DC$1048576,MATCH($A495,'Hoja de Trabajo para listado'!$CD$155:$CD$1048576,0),MATCH((CUADRO!F$5&amp;$E495),'Hoja de Trabajo para listado'!$CD$151:$DC$151,0)),0)</f>
        <v>0</v>
      </c>
      <c r="G495" s="314">
        <f ca="1">+IFERROR(INDEX('Hoja de Trabajo para listado'!$A$155:$Z$1048576,MATCH($A495,'Hoja de Trabajo para listado'!$A$155:$A$1048576,0),MATCH((CUADRO!G$5&amp;$E495),'Hoja de Trabajo para listado'!$A$151:$Z$151,0)),0)+IFERROR(INDEX('Hoja de Trabajo para listado'!$AB$155:$BA$1048576,MATCH($A495,'Hoja de Trabajo para listado'!$AB$155:$AB$1048576,0),MATCH((CUADRO!G$5&amp;$E495),'Hoja de Trabajo para listado'!$AB$151:$BA$151,0)),0)+IFERROR(INDEX('Hoja de Trabajo para listado'!$BC$155:$CB$1048576,MATCH($A495,'Hoja de Trabajo para listado'!$BC$155:$BC$1048576,0),MATCH((CUADRO!G$5&amp;$E495),'Hoja de Trabajo para listado'!$BC$151:$CB$151,0)),0)+IFERROR(INDEX('Hoja de Trabajo para listado'!$DE$153:$DG$274,MATCH($A495,'Hoja de Trabajo para listado'!$DE$153:$DE$1048576,0),MATCH((CUADRO!G$5&amp;$E495),'Hoja de Trabajo para listado'!$DE$151:$DG$151,0)),0)+IFERROR(INDEX('Hoja de Trabajo para listado'!$CD$155:$DC$1048576,MATCH($A495,'Hoja de Trabajo para listado'!$CD$155:$CD$1048576,0),MATCH((CUADRO!G$5&amp;$E495),'Hoja de Trabajo para listado'!$CD$151:$DC$151,0)),0)</f>
        <v>0</v>
      </c>
      <c r="H495" s="314">
        <f ca="1">+IFERROR(INDEX('Hoja de Trabajo para listado'!$A$155:$Z$1048576,MATCH($A495,'Hoja de Trabajo para listado'!$A$155:$A$1048576,0),MATCH((CUADRO!H$5&amp;$E495),'Hoja de Trabajo para listado'!$A$151:$Z$151,0)),0)+IFERROR(INDEX('Hoja de Trabajo para listado'!$AB$155:$BA$1048576,MATCH($A495,'Hoja de Trabajo para listado'!$AB$155:$AB$1048576,0),MATCH((CUADRO!H$5&amp;$E495),'Hoja de Trabajo para listado'!$AB$151:$BA$151,0)),0)+IFERROR(INDEX('Hoja de Trabajo para listado'!$BC$155:$CB$1048576,MATCH($A495,'Hoja de Trabajo para listado'!$BC$155:$BC$1048576,0),MATCH((CUADRO!H$5&amp;$E495),'Hoja de Trabajo para listado'!$BC$151:$CB$151,0)),0)+IFERROR(INDEX('Hoja de Trabajo para listado'!$DE$153:$DG$274,MATCH($A495,'Hoja de Trabajo para listado'!$DE$153:$DE$1048576,0),MATCH((CUADRO!H$5&amp;$E495),'Hoja de Trabajo para listado'!$DE$151:$DG$151,0)),0)+IFERROR(INDEX('Hoja de Trabajo para listado'!$CD$155:$DC$1048576,MATCH($A495,'Hoja de Trabajo para listado'!$CD$155:$CD$1048576,0),MATCH((CUADRO!H$5&amp;$E495),'Hoja de Trabajo para listado'!$CD$151:$DC$151,0)),0)</f>
        <v>0</v>
      </c>
      <c r="I495" s="314">
        <f ca="1">+IFERROR(INDEX('Hoja de Trabajo para listado'!$A$155:$Z$1048576,MATCH($A495,'Hoja de Trabajo para listado'!$A$155:$A$1048576,0),MATCH((CUADRO!I$5&amp;$E495),'Hoja de Trabajo para listado'!$A$151:$Z$151,0)),0)+IFERROR(INDEX('Hoja de Trabajo para listado'!$AB$155:$BA$1048576,MATCH($A495,'Hoja de Trabajo para listado'!$AB$155:$AB$1048576,0),MATCH((CUADRO!I$5&amp;$E495),'Hoja de Trabajo para listado'!$AB$151:$BA$151,0)),0)+IFERROR(INDEX('Hoja de Trabajo para listado'!$BC$155:$CB$1048576,MATCH($A495,'Hoja de Trabajo para listado'!$BC$155:$BC$1048576,0),MATCH((CUADRO!I$5&amp;$E495),'Hoja de Trabajo para listado'!$BC$151:$CB$151,0)),0)+IFERROR(INDEX('Hoja de Trabajo para listado'!$DE$153:$DG$274,MATCH($A495,'Hoja de Trabajo para listado'!$DE$153:$DE$1048576,0),MATCH((CUADRO!I$5&amp;$E495),'Hoja de Trabajo para listado'!$DE$151:$DG$151,0)),0)+IFERROR(INDEX('Hoja de Trabajo para listado'!$CD$155:$DC$1048576,MATCH($A495,'Hoja de Trabajo para listado'!$CD$155:$CD$1048576,0),MATCH((CUADRO!I$5&amp;$E495),'Hoja de Trabajo para listado'!$CD$151:$DC$151,0)),0)</f>
        <v>0</v>
      </c>
      <c r="J495" s="314">
        <f ca="1">+IFERROR(INDEX('Hoja de Trabajo para listado'!$A$155:$Z$1048576,MATCH($A495,'Hoja de Trabajo para listado'!$A$155:$A$1048576,0),MATCH((CUADRO!J$5&amp;$E495),'Hoja de Trabajo para listado'!$A$151:$Z$151,0)),0)+IFERROR(INDEX('Hoja de Trabajo para listado'!$AB$155:$BA$1048576,MATCH($A495,'Hoja de Trabajo para listado'!$AB$155:$AB$1048576,0),MATCH((CUADRO!J$5&amp;$E495),'Hoja de Trabajo para listado'!$AB$151:$BA$151,0)),0)+IFERROR(INDEX('Hoja de Trabajo para listado'!$BC$155:$CB$1048576,MATCH($A495,'Hoja de Trabajo para listado'!$BC$155:$BC$1048576,0),MATCH((CUADRO!J$5&amp;$E495),'Hoja de Trabajo para listado'!$BC$151:$CB$151,0)),0)+IFERROR(INDEX('Hoja de Trabajo para listado'!$DE$153:$DG$274,MATCH($A495,'Hoja de Trabajo para listado'!$DE$153:$DE$1048576,0),MATCH((CUADRO!J$5&amp;$E495),'Hoja de Trabajo para listado'!$DE$151:$DG$151,0)),0)+IFERROR(INDEX('Hoja de Trabajo para listado'!$CD$155:$DC$1048576,MATCH($A495,'Hoja de Trabajo para listado'!$CD$155:$CD$1048576,0),MATCH((CUADRO!J$5&amp;$E495),'Hoja de Trabajo para listado'!$CD$151:$DC$151,0)),0)</f>
        <v>0</v>
      </c>
      <c r="K495" s="314">
        <f ca="1">+IFERROR(INDEX('Hoja de Trabajo para listado'!$A$155:$Z$1048576,MATCH($A495,'Hoja de Trabajo para listado'!$A$155:$A$1048576,0),MATCH((CUADRO!K$5&amp;$E495),'Hoja de Trabajo para listado'!$A$151:$Z$151,0)),0)+IFERROR(INDEX('Hoja de Trabajo para listado'!$AB$155:$BA$1048576,MATCH($A495,'Hoja de Trabajo para listado'!$AB$155:$AB$1048576,0),MATCH((CUADRO!K$5&amp;$E495),'Hoja de Trabajo para listado'!$AB$151:$BA$151,0)),0)+IFERROR(INDEX('Hoja de Trabajo para listado'!$BC$155:$CB$1048576,MATCH($A495,'Hoja de Trabajo para listado'!$BC$155:$BC$1048576,0),MATCH((CUADRO!K$5&amp;$E495),'Hoja de Trabajo para listado'!$BC$151:$CB$151,0)),0)+IFERROR(INDEX('Hoja de Trabajo para listado'!$DE$153:$DG$274,MATCH($A495,'Hoja de Trabajo para listado'!$DE$153:$DE$1048576,0),MATCH((CUADRO!K$5&amp;$E495),'Hoja de Trabajo para listado'!$DE$151:$DG$151,0)),0)+IFERROR(INDEX('Hoja de Trabajo para listado'!$CD$155:$DC$1048576,MATCH($A495,'Hoja de Trabajo para listado'!$CD$155:$CD$1048576,0),MATCH((CUADRO!K$5&amp;$E495),'Hoja de Trabajo para listado'!$CD$151:$DC$151,0)),0)</f>
        <v>0</v>
      </c>
      <c r="L495" s="314">
        <f ca="1">+IFERROR(INDEX('Hoja de Trabajo para listado'!$A$155:$Z$1048576,MATCH($A495,'Hoja de Trabajo para listado'!$A$155:$A$1048576,0),MATCH((CUADRO!L$5&amp;$E495),'Hoja de Trabajo para listado'!$A$151:$Z$151,0)),0)+IFERROR(INDEX('Hoja de Trabajo para listado'!$AB$155:$BA$1048576,MATCH($A495,'Hoja de Trabajo para listado'!$AB$155:$AB$1048576,0),MATCH((CUADRO!L$5&amp;$E495),'Hoja de Trabajo para listado'!$AB$151:$BA$151,0)),0)+IFERROR(INDEX('Hoja de Trabajo para listado'!$BC$155:$CB$1048576,MATCH($A495,'Hoja de Trabajo para listado'!$BC$155:$BC$1048576,0),MATCH((CUADRO!L$5&amp;$E495),'Hoja de Trabajo para listado'!$BC$151:$CB$151,0)),0)+IFERROR(INDEX('Hoja de Trabajo para listado'!$DE$153:$DG$274,MATCH($A495,'Hoja de Trabajo para listado'!$DE$153:$DE$1048576,0),MATCH((CUADRO!L$5&amp;$E495),'Hoja de Trabajo para listado'!$DE$151:$DG$151,0)),0)+IFERROR(INDEX('Hoja de Trabajo para listado'!$CD$155:$DC$1048576,MATCH($A495,'Hoja de Trabajo para listado'!$CD$155:$CD$1048576,0),MATCH((CUADRO!L$5&amp;$E495),'Hoja de Trabajo para listado'!$CD$151:$DC$151,0)),0)</f>
        <v>0</v>
      </c>
      <c r="M495" s="314">
        <f ca="1">+IFERROR(INDEX('Hoja de Trabajo para listado'!$A$155:$Z$1048576,MATCH($A495,'Hoja de Trabajo para listado'!$A$155:$A$1048576,0),MATCH((CUADRO!M$5&amp;$E495),'Hoja de Trabajo para listado'!$A$151:$Z$151,0)),0)+IFERROR(INDEX('Hoja de Trabajo para listado'!$AB$155:$BA$1048576,MATCH($A495,'Hoja de Trabajo para listado'!$AB$155:$AB$1048576,0),MATCH((CUADRO!M$5&amp;$E495),'Hoja de Trabajo para listado'!$AB$151:$BA$151,0)),0)+IFERROR(INDEX('Hoja de Trabajo para listado'!$BC$155:$CB$1048576,MATCH($A495,'Hoja de Trabajo para listado'!$BC$155:$BC$1048576,0),MATCH((CUADRO!M$5&amp;$E495),'Hoja de Trabajo para listado'!$BC$151:$CB$151,0)),0)+IFERROR(INDEX('Hoja de Trabajo para listado'!$DE$153:$DG$274,MATCH($A495,'Hoja de Trabajo para listado'!$DE$153:$DE$1048576,0),MATCH((CUADRO!M$5&amp;$E495),'Hoja de Trabajo para listado'!$DE$151:$DG$151,0)),0)+IFERROR(INDEX('Hoja de Trabajo para listado'!$CD$155:$DC$1048576,MATCH($A495,'Hoja de Trabajo para listado'!$CD$155:$CD$1048576,0),MATCH((CUADRO!M$5&amp;$E495),'Hoja de Trabajo para listado'!$CD$151:$DC$151,0)),0)</f>
        <v>0</v>
      </c>
      <c r="N495" s="314">
        <f ca="1">+IFERROR(INDEX('Hoja de Trabajo para listado'!$A$155:$Z$1048576,MATCH($A495,'Hoja de Trabajo para listado'!$A$155:$A$1048576,0),MATCH((CUADRO!N$5&amp;$E495),'Hoja de Trabajo para listado'!$A$151:$Z$151,0)),0)+IFERROR(INDEX('Hoja de Trabajo para listado'!$AB$155:$BA$1048576,MATCH($A495,'Hoja de Trabajo para listado'!$AB$155:$AB$1048576,0),MATCH((CUADRO!N$5&amp;$E495),'Hoja de Trabajo para listado'!$AB$151:$BA$151,0)),0)+IFERROR(INDEX('Hoja de Trabajo para listado'!$BC$155:$CB$1048576,MATCH($A495,'Hoja de Trabajo para listado'!$BC$155:$BC$1048576,0),MATCH((CUADRO!N$5&amp;$E495),'Hoja de Trabajo para listado'!$BC$151:$CB$151,0)),0)+IFERROR(INDEX('Hoja de Trabajo para listado'!$DE$153:$DG$274,MATCH($A495,'Hoja de Trabajo para listado'!$DE$153:$DE$1048576,0),MATCH((CUADRO!N$5&amp;$E495),'Hoja de Trabajo para listado'!$DE$151:$DG$151,0)),0)+IFERROR(INDEX('Hoja de Trabajo para listado'!$CD$155:$DC$1048576,MATCH($A495,'Hoja de Trabajo para listado'!$CD$155:$CD$1048576,0),MATCH((CUADRO!N$5&amp;$E495),'Hoja de Trabajo para listado'!$CD$151:$DC$151,0)),0)</f>
        <v>0</v>
      </c>
      <c r="O495" s="314">
        <f ca="1">+IFERROR(INDEX('Hoja de Trabajo para listado'!$A$155:$Z$1048576,MATCH($A495,'Hoja de Trabajo para listado'!$A$155:$A$1048576,0),MATCH((CUADRO!O$5&amp;$E495),'Hoja de Trabajo para listado'!$A$151:$Z$151,0)),0)+IFERROR(INDEX('Hoja de Trabajo para listado'!$AB$155:$BA$1048576,MATCH($A495,'Hoja de Trabajo para listado'!$AB$155:$AB$1048576,0),MATCH((CUADRO!O$5&amp;$E495),'Hoja de Trabajo para listado'!$AB$151:$BA$151,0)),0)+IFERROR(INDEX('Hoja de Trabajo para listado'!$BC$155:$CB$1048576,MATCH($A495,'Hoja de Trabajo para listado'!$BC$155:$BC$1048576,0),MATCH((CUADRO!O$5&amp;$E495),'Hoja de Trabajo para listado'!$BC$151:$CB$151,0)),0)+IFERROR(INDEX('Hoja de Trabajo para listado'!$DE$153:$DG$274,MATCH($A495,'Hoja de Trabajo para listado'!$DE$153:$DE$1048576,0),MATCH((CUADRO!O$5&amp;$E495),'Hoja de Trabajo para listado'!$DE$151:$DG$151,0)),0)+IFERROR(INDEX('Hoja de Trabajo para listado'!$CD$155:$DC$1048576,MATCH($A495,'Hoja de Trabajo para listado'!$CD$155:$CD$1048576,0),MATCH((CUADRO!O$5&amp;$E495),'Hoja de Trabajo para listado'!$CD$151:$DC$151,0)),0)</f>
        <v>0</v>
      </c>
      <c r="P495" s="314">
        <f ca="1">+IFERROR(INDEX('Hoja de Trabajo para listado'!$A$155:$Z$1048576,MATCH($A495,'Hoja de Trabajo para listado'!$A$155:$A$1048576,0),MATCH((CUADRO!P$5&amp;$E495),'Hoja de Trabajo para listado'!$A$151:$Z$151,0)),0)+IFERROR(INDEX('Hoja de Trabajo para listado'!$AB$155:$BA$1048576,MATCH($A495,'Hoja de Trabajo para listado'!$AB$155:$AB$1048576,0),MATCH((CUADRO!P$5&amp;$E495),'Hoja de Trabajo para listado'!$AB$151:$BA$151,0)),0)+IFERROR(INDEX('Hoja de Trabajo para listado'!$BC$155:$CB$1048576,MATCH($A495,'Hoja de Trabajo para listado'!$BC$155:$BC$1048576,0),MATCH((CUADRO!P$5&amp;$E495),'Hoja de Trabajo para listado'!$BC$151:$CB$151,0)),0)+IFERROR(INDEX('Hoja de Trabajo para listado'!$DE$153:$DG$274,MATCH($A495,'Hoja de Trabajo para listado'!$DE$153:$DE$1048576,0),MATCH((CUADRO!P$5&amp;$E495),'Hoja de Trabajo para listado'!$DE$151:$DG$151,0)),0)+IFERROR(INDEX('Hoja de Trabajo para listado'!$CD$155:$DC$1048576,MATCH($A495,'Hoja de Trabajo para listado'!$CD$155:$CD$1048576,0),MATCH((CUADRO!P$5&amp;$E495),'Hoja de Trabajo para listado'!$CD$151:$DC$151,0)),0)</f>
        <v>0</v>
      </c>
      <c r="Q495" s="314">
        <f ca="1">+IFERROR(INDEX('Hoja de Trabajo para listado'!$A$155:$Z$1048576,MATCH($A495,'Hoja de Trabajo para listado'!$A$155:$A$1048576,0),MATCH((CUADRO!Q$5&amp;$E495),'Hoja de Trabajo para listado'!$A$151:$Z$151,0)),0)+IFERROR(INDEX('Hoja de Trabajo para listado'!$AB$155:$BA$1048576,MATCH($A495,'Hoja de Trabajo para listado'!$AB$155:$AB$1048576,0),MATCH((CUADRO!Q$5&amp;$E495),'Hoja de Trabajo para listado'!$AB$151:$BA$151,0)),0)+IFERROR(INDEX('Hoja de Trabajo para listado'!$BC$155:$CB$1048576,MATCH($A495,'Hoja de Trabajo para listado'!$BC$155:$BC$1048576,0),MATCH((CUADRO!Q$5&amp;$E495),'Hoja de Trabajo para listado'!$BC$151:$CB$151,0)),0)+IFERROR(INDEX('Hoja de Trabajo para listado'!$DE$153:$DG$274,MATCH($A495,'Hoja de Trabajo para listado'!$DE$153:$DE$1048576,0),MATCH((CUADRO!Q$5&amp;$E495),'Hoja de Trabajo para listado'!$DE$151:$DG$151,0)),0)+IFERROR(INDEX('Hoja de Trabajo para listado'!$CD$155:$DC$1048576,MATCH($A495,'Hoja de Trabajo para listado'!$CD$155:$CD$1048576,0),MATCH((CUADRO!Q$5&amp;$E495),'Hoja de Trabajo para listado'!$CD$151:$DC$151,0)),0)</f>
        <v>0</v>
      </c>
      <c r="R495" s="314">
        <f t="shared" ca="1" si="14"/>
        <v>0</v>
      </c>
      <c r="S495" s="322">
        <f ca="1">+R494+R495</f>
        <v>0</v>
      </c>
      <c r="T495" s="314">
        <f ca="1">+S495</f>
        <v>0</v>
      </c>
      <c r="U495" s="313">
        <f t="shared" si="15"/>
        <v>2</v>
      </c>
      <c r="V495" s="319" t="str">
        <f>+VLOOKUP(A495,bd_lista!$A$3:$E$593,5,FALSE)</f>
        <v>Gobiernos Autonomos Municipales</v>
      </c>
      <c r="W495" s="426"/>
    </row>
    <row r="496" spans="1:23" customFormat="1" ht="15" hidden="1" customHeight="1">
      <c r="A496" s="323">
        <v>1420</v>
      </c>
      <c r="B496" s="427">
        <f>+A496</f>
        <v>1420</v>
      </c>
      <c r="C496" s="318" t="str">
        <f>+VLOOKUP(A496,bd_lista!$A$3:$C$593,3,FALSE)</f>
        <v>Gobierno Autónomo Municipal de Cruz de Machacamarca</v>
      </c>
      <c r="D496" s="429" t="str">
        <f>+C496</f>
        <v>Gobierno Autónomo Municipal de Cruz de Machacamarca</v>
      </c>
      <c r="E496" s="346" t="s">
        <v>1418</v>
      </c>
      <c r="F496" s="314">
        <f ca="1">+IFERROR(INDEX('Hoja de Trabajo para listado'!$A$155:$Z$1048576,MATCH($A496,'Hoja de Trabajo para listado'!$A$155:$A$1048576,0),MATCH((CUADRO!F$5&amp;$E496),'Hoja de Trabajo para listado'!$A$151:$Z$151,0)),0)+IFERROR(INDEX('Hoja de Trabajo para listado'!$AB$155:$BA$1048576,MATCH($A496,'Hoja de Trabajo para listado'!$AB$155:$AB$1048576,0),MATCH((CUADRO!F$5&amp;$E496),'Hoja de Trabajo para listado'!$AB$151:$BA$151,0)),0)+IFERROR(INDEX('Hoja de Trabajo para listado'!$BC$155:$CB$1048576,MATCH($A496,'Hoja de Trabajo para listado'!$BC$155:$BC$1048576,0),MATCH((CUADRO!F$5&amp;$E496),'Hoja de Trabajo para listado'!$BC$151:$CB$151,0)),0)+IFERROR(INDEX('Hoja de Trabajo para listado'!$DE$153:$DG$274,MATCH($A496,'Hoja de Trabajo para listado'!$DE$153:$DE$1048576,0),MATCH((CUADRO!F$5&amp;$E496),'Hoja de Trabajo para listado'!$DE$151:$DG$151,0)),0)+IFERROR(INDEX('Hoja de Trabajo para listado'!$CD$155:$DC$1048576,MATCH($A496,'Hoja de Trabajo para listado'!$CD$155:$CD$1048576,0),MATCH((CUADRO!F$5&amp;$E496),'Hoja de Trabajo para listado'!$CD$151:$DC$151,0)),0)</f>
        <v>0</v>
      </c>
      <c r="G496" s="314">
        <f ca="1">+IFERROR(INDEX('Hoja de Trabajo para listado'!$A$155:$Z$1048576,MATCH($A496,'Hoja de Trabajo para listado'!$A$155:$A$1048576,0),MATCH((CUADRO!G$5&amp;$E496),'Hoja de Trabajo para listado'!$A$151:$Z$151,0)),0)+IFERROR(INDEX('Hoja de Trabajo para listado'!$AB$155:$BA$1048576,MATCH($A496,'Hoja de Trabajo para listado'!$AB$155:$AB$1048576,0),MATCH((CUADRO!G$5&amp;$E496),'Hoja de Trabajo para listado'!$AB$151:$BA$151,0)),0)+IFERROR(INDEX('Hoja de Trabajo para listado'!$BC$155:$CB$1048576,MATCH($A496,'Hoja de Trabajo para listado'!$BC$155:$BC$1048576,0),MATCH((CUADRO!G$5&amp;$E496),'Hoja de Trabajo para listado'!$BC$151:$CB$151,0)),0)+IFERROR(INDEX('Hoja de Trabajo para listado'!$DE$153:$DG$274,MATCH($A496,'Hoja de Trabajo para listado'!$DE$153:$DE$1048576,0),MATCH((CUADRO!G$5&amp;$E496),'Hoja de Trabajo para listado'!$DE$151:$DG$151,0)),0)+IFERROR(INDEX('Hoja de Trabajo para listado'!$CD$155:$DC$1048576,MATCH($A496,'Hoja de Trabajo para listado'!$CD$155:$CD$1048576,0),MATCH((CUADRO!G$5&amp;$E496),'Hoja de Trabajo para listado'!$CD$151:$DC$151,0)),0)</f>
        <v>0</v>
      </c>
      <c r="H496" s="314">
        <f ca="1">+IFERROR(INDEX('Hoja de Trabajo para listado'!$A$155:$Z$1048576,MATCH($A496,'Hoja de Trabajo para listado'!$A$155:$A$1048576,0),MATCH((CUADRO!H$5&amp;$E496),'Hoja de Trabajo para listado'!$A$151:$Z$151,0)),0)+IFERROR(INDEX('Hoja de Trabajo para listado'!$AB$155:$BA$1048576,MATCH($A496,'Hoja de Trabajo para listado'!$AB$155:$AB$1048576,0),MATCH((CUADRO!H$5&amp;$E496),'Hoja de Trabajo para listado'!$AB$151:$BA$151,0)),0)+IFERROR(INDEX('Hoja de Trabajo para listado'!$BC$155:$CB$1048576,MATCH($A496,'Hoja de Trabajo para listado'!$BC$155:$BC$1048576,0),MATCH((CUADRO!H$5&amp;$E496),'Hoja de Trabajo para listado'!$BC$151:$CB$151,0)),0)+IFERROR(INDEX('Hoja de Trabajo para listado'!$DE$153:$DG$274,MATCH($A496,'Hoja de Trabajo para listado'!$DE$153:$DE$1048576,0),MATCH((CUADRO!H$5&amp;$E496),'Hoja de Trabajo para listado'!$DE$151:$DG$151,0)),0)+IFERROR(INDEX('Hoja de Trabajo para listado'!$CD$155:$DC$1048576,MATCH($A496,'Hoja de Trabajo para listado'!$CD$155:$CD$1048576,0),MATCH((CUADRO!H$5&amp;$E496),'Hoja de Trabajo para listado'!$CD$151:$DC$151,0)),0)</f>
        <v>0</v>
      </c>
      <c r="I496" s="314">
        <f ca="1">+IFERROR(INDEX('Hoja de Trabajo para listado'!$A$155:$Z$1048576,MATCH($A496,'Hoja de Trabajo para listado'!$A$155:$A$1048576,0),MATCH((CUADRO!I$5&amp;$E496),'Hoja de Trabajo para listado'!$A$151:$Z$151,0)),0)+IFERROR(INDEX('Hoja de Trabajo para listado'!$AB$155:$BA$1048576,MATCH($A496,'Hoja de Trabajo para listado'!$AB$155:$AB$1048576,0),MATCH((CUADRO!I$5&amp;$E496),'Hoja de Trabajo para listado'!$AB$151:$BA$151,0)),0)+IFERROR(INDEX('Hoja de Trabajo para listado'!$BC$155:$CB$1048576,MATCH($A496,'Hoja de Trabajo para listado'!$BC$155:$BC$1048576,0),MATCH((CUADRO!I$5&amp;$E496),'Hoja de Trabajo para listado'!$BC$151:$CB$151,0)),0)+IFERROR(INDEX('Hoja de Trabajo para listado'!$DE$153:$DG$274,MATCH($A496,'Hoja de Trabajo para listado'!$DE$153:$DE$1048576,0),MATCH((CUADRO!I$5&amp;$E496),'Hoja de Trabajo para listado'!$DE$151:$DG$151,0)),0)+IFERROR(INDEX('Hoja de Trabajo para listado'!$CD$155:$DC$1048576,MATCH($A496,'Hoja de Trabajo para listado'!$CD$155:$CD$1048576,0),MATCH((CUADRO!I$5&amp;$E496),'Hoja de Trabajo para listado'!$CD$151:$DC$151,0)),0)</f>
        <v>0</v>
      </c>
      <c r="J496" s="314">
        <f ca="1">+IFERROR(INDEX('Hoja de Trabajo para listado'!$A$155:$Z$1048576,MATCH($A496,'Hoja de Trabajo para listado'!$A$155:$A$1048576,0),MATCH((CUADRO!J$5&amp;$E496),'Hoja de Trabajo para listado'!$A$151:$Z$151,0)),0)+IFERROR(INDEX('Hoja de Trabajo para listado'!$AB$155:$BA$1048576,MATCH($A496,'Hoja de Trabajo para listado'!$AB$155:$AB$1048576,0),MATCH((CUADRO!J$5&amp;$E496),'Hoja de Trabajo para listado'!$AB$151:$BA$151,0)),0)+IFERROR(INDEX('Hoja de Trabajo para listado'!$BC$155:$CB$1048576,MATCH($A496,'Hoja de Trabajo para listado'!$BC$155:$BC$1048576,0),MATCH((CUADRO!J$5&amp;$E496),'Hoja de Trabajo para listado'!$BC$151:$CB$151,0)),0)+IFERROR(INDEX('Hoja de Trabajo para listado'!$DE$153:$DG$274,MATCH($A496,'Hoja de Trabajo para listado'!$DE$153:$DE$1048576,0),MATCH((CUADRO!J$5&amp;$E496),'Hoja de Trabajo para listado'!$DE$151:$DG$151,0)),0)+IFERROR(INDEX('Hoja de Trabajo para listado'!$CD$155:$DC$1048576,MATCH($A496,'Hoja de Trabajo para listado'!$CD$155:$CD$1048576,0),MATCH((CUADRO!J$5&amp;$E496),'Hoja de Trabajo para listado'!$CD$151:$DC$151,0)),0)</f>
        <v>0</v>
      </c>
      <c r="K496" s="314">
        <f ca="1">+IFERROR(INDEX('Hoja de Trabajo para listado'!$A$155:$Z$1048576,MATCH($A496,'Hoja de Trabajo para listado'!$A$155:$A$1048576,0),MATCH((CUADRO!K$5&amp;$E496),'Hoja de Trabajo para listado'!$A$151:$Z$151,0)),0)+IFERROR(INDEX('Hoja de Trabajo para listado'!$AB$155:$BA$1048576,MATCH($A496,'Hoja de Trabajo para listado'!$AB$155:$AB$1048576,0),MATCH((CUADRO!K$5&amp;$E496),'Hoja de Trabajo para listado'!$AB$151:$BA$151,0)),0)+IFERROR(INDEX('Hoja de Trabajo para listado'!$BC$155:$CB$1048576,MATCH($A496,'Hoja de Trabajo para listado'!$BC$155:$BC$1048576,0),MATCH((CUADRO!K$5&amp;$E496),'Hoja de Trabajo para listado'!$BC$151:$CB$151,0)),0)+IFERROR(INDEX('Hoja de Trabajo para listado'!$DE$153:$DG$274,MATCH($A496,'Hoja de Trabajo para listado'!$DE$153:$DE$1048576,0),MATCH((CUADRO!K$5&amp;$E496),'Hoja de Trabajo para listado'!$DE$151:$DG$151,0)),0)+IFERROR(INDEX('Hoja de Trabajo para listado'!$CD$155:$DC$1048576,MATCH($A496,'Hoja de Trabajo para listado'!$CD$155:$CD$1048576,0),MATCH((CUADRO!K$5&amp;$E496),'Hoja de Trabajo para listado'!$CD$151:$DC$151,0)),0)</f>
        <v>0</v>
      </c>
      <c r="L496" s="314">
        <f ca="1">+IFERROR(INDEX('Hoja de Trabajo para listado'!$A$155:$Z$1048576,MATCH($A496,'Hoja de Trabajo para listado'!$A$155:$A$1048576,0),MATCH((CUADRO!L$5&amp;$E496),'Hoja de Trabajo para listado'!$A$151:$Z$151,0)),0)+IFERROR(INDEX('Hoja de Trabajo para listado'!$AB$155:$BA$1048576,MATCH($A496,'Hoja de Trabajo para listado'!$AB$155:$AB$1048576,0),MATCH((CUADRO!L$5&amp;$E496),'Hoja de Trabajo para listado'!$AB$151:$BA$151,0)),0)+IFERROR(INDEX('Hoja de Trabajo para listado'!$BC$155:$CB$1048576,MATCH($A496,'Hoja de Trabajo para listado'!$BC$155:$BC$1048576,0),MATCH((CUADRO!L$5&amp;$E496),'Hoja de Trabajo para listado'!$BC$151:$CB$151,0)),0)+IFERROR(INDEX('Hoja de Trabajo para listado'!$DE$153:$DG$274,MATCH($A496,'Hoja de Trabajo para listado'!$DE$153:$DE$1048576,0),MATCH((CUADRO!L$5&amp;$E496),'Hoja de Trabajo para listado'!$DE$151:$DG$151,0)),0)+IFERROR(INDEX('Hoja de Trabajo para listado'!$CD$155:$DC$1048576,MATCH($A496,'Hoja de Trabajo para listado'!$CD$155:$CD$1048576,0),MATCH((CUADRO!L$5&amp;$E496),'Hoja de Trabajo para listado'!$CD$151:$DC$151,0)),0)</f>
        <v>0</v>
      </c>
      <c r="M496" s="314">
        <f ca="1">+IFERROR(INDEX('Hoja de Trabajo para listado'!$A$155:$Z$1048576,MATCH($A496,'Hoja de Trabajo para listado'!$A$155:$A$1048576,0),MATCH((CUADRO!M$5&amp;$E496),'Hoja de Trabajo para listado'!$A$151:$Z$151,0)),0)+IFERROR(INDEX('Hoja de Trabajo para listado'!$AB$155:$BA$1048576,MATCH($A496,'Hoja de Trabajo para listado'!$AB$155:$AB$1048576,0),MATCH((CUADRO!M$5&amp;$E496),'Hoja de Trabajo para listado'!$AB$151:$BA$151,0)),0)+IFERROR(INDEX('Hoja de Trabajo para listado'!$BC$155:$CB$1048576,MATCH($A496,'Hoja de Trabajo para listado'!$BC$155:$BC$1048576,0),MATCH((CUADRO!M$5&amp;$E496),'Hoja de Trabajo para listado'!$BC$151:$CB$151,0)),0)+IFERROR(INDEX('Hoja de Trabajo para listado'!$DE$153:$DG$274,MATCH($A496,'Hoja de Trabajo para listado'!$DE$153:$DE$1048576,0),MATCH((CUADRO!M$5&amp;$E496),'Hoja de Trabajo para listado'!$DE$151:$DG$151,0)),0)+IFERROR(INDEX('Hoja de Trabajo para listado'!$CD$155:$DC$1048576,MATCH($A496,'Hoja de Trabajo para listado'!$CD$155:$CD$1048576,0),MATCH((CUADRO!M$5&amp;$E496),'Hoja de Trabajo para listado'!$CD$151:$DC$151,0)),0)</f>
        <v>0</v>
      </c>
      <c r="N496" s="314">
        <f ca="1">+IFERROR(INDEX('Hoja de Trabajo para listado'!$A$155:$Z$1048576,MATCH($A496,'Hoja de Trabajo para listado'!$A$155:$A$1048576,0),MATCH((CUADRO!N$5&amp;$E496),'Hoja de Trabajo para listado'!$A$151:$Z$151,0)),0)+IFERROR(INDEX('Hoja de Trabajo para listado'!$AB$155:$BA$1048576,MATCH($A496,'Hoja de Trabajo para listado'!$AB$155:$AB$1048576,0),MATCH((CUADRO!N$5&amp;$E496),'Hoja de Trabajo para listado'!$AB$151:$BA$151,0)),0)+IFERROR(INDEX('Hoja de Trabajo para listado'!$BC$155:$CB$1048576,MATCH($A496,'Hoja de Trabajo para listado'!$BC$155:$BC$1048576,0),MATCH((CUADRO!N$5&amp;$E496),'Hoja de Trabajo para listado'!$BC$151:$CB$151,0)),0)+IFERROR(INDEX('Hoja de Trabajo para listado'!$DE$153:$DG$274,MATCH($A496,'Hoja de Trabajo para listado'!$DE$153:$DE$1048576,0),MATCH((CUADRO!N$5&amp;$E496),'Hoja de Trabajo para listado'!$DE$151:$DG$151,0)),0)+IFERROR(INDEX('Hoja de Trabajo para listado'!$CD$155:$DC$1048576,MATCH($A496,'Hoja de Trabajo para listado'!$CD$155:$CD$1048576,0),MATCH((CUADRO!N$5&amp;$E496),'Hoja de Trabajo para listado'!$CD$151:$DC$151,0)),0)</f>
        <v>0</v>
      </c>
      <c r="O496" s="314">
        <f ca="1">+IFERROR(INDEX('Hoja de Trabajo para listado'!$A$155:$Z$1048576,MATCH($A496,'Hoja de Trabajo para listado'!$A$155:$A$1048576,0),MATCH((CUADRO!O$5&amp;$E496),'Hoja de Trabajo para listado'!$A$151:$Z$151,0)),0)+IFERROR(INDEX('Hoja de Trabajo para listado'!$AB$155:$BA$1048576,MATCH($A496,'Hoja de Trabajo para listado'!$AB$155:$AB$1048576,0),MATCH((CUADRO!O$5&amp;$E496),'Hoja de Trabajo para listado'!$AB$151:$BA$151,0)),0)+IFERROR(INDEX('Hoja de Trabajo para listado'!$BC$155:$CB$1048576,MATCH($A496,'Hoja de Trabajo para listado'!$BC$155:$BC$1048576,0),MATCH((CUADRO!O$5&amp;$E496),'Hoja de Trabajo para listado'!$BC$151:$CB$151,0)),0)+IFERROR(INDEX('Hoja de Trabajo para listado'!$DE$153:$DG$274,MATCH($A496,'Hoja de Trabajo para listado'!$DE$153:$DE$1048576,0),MATCH((CUADRO!O$5&amp;$E496),'Hoja de Trabajo para listado'!$DE$151:$DG$151,0)),0)+IFERROR(INDEX('Hoja de Trabajo para listado'!$CD$155:$DC$1048576,MATCH($A496,'Hoja de Trabajo para listado'!$CD$155:$CD$1048576,0),MATCH((CUADRO!O$5&amp;$E496),'Hoja de Trabajo para listado'!$CD$151:$DC$151,0)),0)</f>
        <v>0</v>
      </c>
      <c r="P496" s="314">
        <f ca="1">+IFERROR(INDEX('Hoja de Trabajo para listado'!$A$155:$Z$1048576,MATCH($A496,'Hoja de Trabajo para listado'!$A$155:$A$1048576,0),MATCH((CUADRO!P$5&amp;$E496),'Hoja de Trabajo para listado'!$A$151:$Z$151,0)),0)+IFERROR(INDEX('Hoja de Trabajo para listado'!$AB$155:$BA$1048576,MATCH($A496,'Hoja de Trabajo para listado'!$AB$155:$AB$1048576,0),MATCH((CUADRO!P$5&amp;$E496),'Hoja de Trabajo para listado'!$AB$151:$BA$151,0)),0)+IFERROR(INDEX('Hoja de Trabajo para listado'!$BC$155:$CB$1048576,MATCH($A496,'Hoja de Trabajo para listado'!$BC$155:$BC$1048576,0),MATCH((CUADRO!P$5&amp;$E496),'Hoja de Trabajo para listado'!$BC$151:$CB$151,0)),0)+IFERROR(INDEX('Hoja de Trabajo para listado'!$DE$153:$DG$274,MATCH($A496,'Hoja de Trabajo para listado'!$DE$153:$DE$1048576,0),MATCH((CUADRO!P$5&amp;$E496),'Hoja de Trabajo para listado'!$DE$151:$DG$151,0)),0)+IFERROR(INDEX('Hoja de Trabajo para listado'!$CD$155:$DC$1048576,MATCH($A496,'Hoja de Trabajo para listado'!$CD$155:$CD$1048576,0),MATCH((CUADRO!P$5&amp;$E496),'Hoja de Trabajo para listado'!$CD$151:$DC$151,0)),0)</f>
        <v>0</v>
      </c>
      <c r="Q496" s="314">
        <f ca="1">+IFERROR(INDEX('Hoja de Trabajo para listado'!$A$155:$Z$1048576,MATCH($A496,'Hoja de Trabajo para listado'!$A$155:$A$1048576,0),MATCH((CUADRO!Q$5&amp;$E496),'Hoja de Trabajo para listado'!$A$151:$Z$151,0)),0)+IFERROR(INDEX('Hoja de Trabajo para listado'!$AB$155:$BA$1048576,MATCH($A496,'Hoja de Trabajo para listado'!$AB$155:$AB$1048576,0),MATCH((CUADRO!Q$5&amp;$E496),'Hoja de Trabajo para listado'!$AB$151:$BA$151,0)),0)+IFERROR(INDEX('Hoja de Trabajo para listado'!$BC$155:$CB$1048576,MATCH($A496,'Hoja de Trabajo para listado'!$BC$155:$BC$1048576,0),MATCH((CUADRO!Q$5&amp;$E496),'Hoja de Trabajo para listado'!$BC$151:$CB$151,0)),0)+IFERROR(INDEX('Hoja de Trabajo para listado'!$DE$153:$DG$274,MATCH($A496,'Hoja de Trabajo para listado'!$DE$153:$DE$1048576,0),MATCH((CUADRO!Q$5&amp;$E496),'Hoja de Trabajo para listado'!$DE$151:$DG$151,0)),0)+IFERROR(INDEX('Hoja de Trabajo para listado'!$CD$155:$DC$1048576,MATCH($A496,'Hoja de Trabajo para listado'!$CD$155:$CD$1048576,0),MATCH((CUADRO!Q$5&amp;$E496),'Hoja de Trabajo para listado'!$CD$151:$DC$151,0)),0)</f>
        <v>0</v>
      </c>
      <c r="R496" s="314">
        <f t="shared" ca="1" si="14"/>
        <v>0</v>
      </c>
      <c r="S496" s="322"/>
      <c r="T496" s="314">
        <f ca="1">+T497</f>
        <v>0</v>
      </c>
      <c r="U496" s="313">
        <f t="shared" si="15"/>
        <v>1</v>
      </c>
      <c r="V496" s="319" t="str">
        <f>+VLOOKUP(A496,bd_lista!$A$3:$E$593,5,FALSE)</f>
        <v>Gobiernos Autonomos Municipales</v>
      </c>
      <c r="W496" s="425" t="str">
        <f>+V496</f>
        <v>Gobiernos Autonomos Municipales</v>
      </c>
    </row>
    <row r="497" spans="1:23" customFormat="1" ht="15" hidden="1" customHeight="1">
      <c r="A497" s="323">
        <v>1420</v>
      </c>
      <c r="B497" s="428"/>
      <c r="C497" s="318" t="str">
        <f>+VLOOKUP(A497,bd_lista!$A$3:$C$593,3,FALSE)</f>
        <v>Gobierno Autónomo Municipal de Cruz de Machacamarca</v>
      </c>
      <c r="D497" s="430"/>
      <c r="E497" s="347" t="s">
        <v>1419</v>
      </c>
      <c r="F497" s="314">
        <f ca="1">+IFERROR(INDEX('Hoja de Trabajo para listado'!$A$155:$Z$1048576,MATCH($A497,'Hoja de Trabajo para listado'!$A$155:$A$1048576,0),MATCH((CUADRO!F$5&amp;$E497),'Hoja de Trabajo para listado'!$A$151:$Z$151,0)),0)+IFERROR(INDEX('Hoja de Trabajo para listado'!$AB$155:$BA$1048576,MATCH($A497,'Hoja de Trabajo para listado'!$AB$155:$AB$1048576,0),MATCH((CUADRO!F$5&amp;$E497),'Hoja de Trabajo para listado'!$AB$151:$BA$151,0)),0)+IFERROR(INDEX('Hoja de Trabajo para listado'!$BC$155:$CB$1048576,MATCH($A497,'Hoja de Trabajo para listado'!$BC$155:$BC$1048576,0),MATCH((CUADRO!F$5&amp;$E497),'Hoja de Trabajo para listado'!$BC$151:$CB$151,0)),0)+IFERROR(INDEX('Hoja de Trabajo para listado'!$DE$153:$DG$274,MATCH($A497,'Hoja de Trabajo para listado'!$DE$153:$DE$1048576,0),MATCH((CUADRO!F$5&amp;$E497),'Hoja de Trabajo para listado'!$DE$151:$DG$151,0)),0)+IFERROR(INDEX('Hoja de Trabajo para listado'!$CD$155:$DC$1048576,MATCH($A497,'Hoja de Trabajo para listado'!$CD$155:$CD$1048576,0),MATCH((CUADRO!F$5&amp;$E497),'Hoja de Trabajo para listado'!$CD$151:$DC$151,0)),0)</f>
        <v>0</v>
      </c>
      <c r="G497" s="314">
        <f ca="1">+IFERROR(INDEX('Hoja de Trabajo para listado'!$A$155:$Z$1048576,MATCH($A497,'Hoja de Trabajo para listado'!$A$155:$A$1048576,0),MATCH((CUADRO!G$5&amp;$E497),'Hoja de Trabajo para listado'!$A$151:$Z$151,0)),0)+IFERROR(INDEX('Hoja de Trabajo para listado'!$AB$155:$BA$1048576,MATCH($A497,'Hoja de Trabajo para listado'!$AB$155:$AB$1048576,0),MATCH((CUADRO!G$5&amp;$E497),'Hoja de Trabajo para listado'!$AB$151:$BA$151,0)),0)+IFERROR(INDEX('Hoja de Trabajo para listado'!$BC$155:$CB$1048576,MATCH($A497,'Hoja de Trabajo para listado'!$BC$155:$BC$1048576,0),MATCH((CUADRO!G$5&amp;$E497),'Hoja de Trabajo para listado'!$BC$151:$CB$151,0)),0)+IFERROR(INDEX('Hoja de Trabajo para listado'!$DE$153:$DG$274,MATCH($A497,'Hoja de Trabajo para listado'!$DE$153:$DE$1048576,0),MATCH((CUADRO!G$5&amp;$E497),'Hoja de Trabajo para listado'!$DE$151:$DG$151,0)),0)+IFERROR(INDEX('Hoja de Trabajo para listado'!$CD$155:$DC$1048576,MATCH($A497,'Hoja de Trabajo para listado'!$CD$155:$CD$1048576,0),MATCH((CUADRO!G$5&amp;$E497),'Hoja de Trabajo para listado'!$CD$151:$DC$151,0)),0)</f>
        <v>0</v>
      </c>
      <c r="H497" s="314">
        <f ca="1">+IFERROR(INDEX('Hoja de Trabajo para listado'!$A$155:$Z$1048576,MATCH($A497,'Hoja de Trabajo para listado'!$A$155:$A$1048576,0),MATCH((CUADRO!H$5&amp;$E497),'Hoja de Trabajo para listado'!$A$151:$Z$151,0)),0)+IFERROR(INDEX('Hoja de Trabajo para listado'!$AB$155:$BA$1048576,MATCH($A497,'Hoja de Trabajo para listado'!$AB$155:$AB$1048576,0),MATCH((CUADRO!H$5&amp;$E497),'Hoja de Trabajo para listado'!$AB$151:$BA$151,0)),0)+IFERROR(INDEX('Hoja de Trabajo para listado'!$BC$155:$CB$1048576,MATCH($A497,'Hoja de Trabajo para listado'!$BC$155:$BC$1048576,0),MATCH((CUADRO!H$5&amp;$E497),'Hoja de Trabajo para listado'!$BC$151:$CB$151,0)),0)+IFERROR(INDEX('Hoja de Trabajo para listado'!$DE$153:$DG$274,MATCH($A497,'Hoja de Trabajo para listado'!$DE$153:$DE$1048576,0),MATCH((CUADRO!H$5&amp;$E497),'Hoja de Trabajo para listado'!$DE$151:$DG$151,0)),0)+IFERROR(INDEX('Hoja de Trabajo para listado'!$CD$155:$DC$1048576,MATCH($A497,'Hoja de Trabajo para listado'!$CD$155:$CD$1048576,0),MATCH((CUADRO!H$5&amp;$E497),'Hoja de Trabajo para listado'!$CD$151:$DC$151,0)),0)</f>
        <v>0</v>
      </c>
      <c r="I497" s="314">
        <f ca="1">+IFERROR(INDEX('Hoja de Trabajo para listado'!$A$155:$Z$1048576,MATCH($A497,'Hoja de Trabajo para listado'!$A$155:$A$1048576,0),MATCH((CUADRO!I$5&amp;$E497),'Hoja de Trabajo para listado'!$A$151:$Z$151,0)),0)+IFERROR(INDEX('Hoja de Trabajo para listado'!$AB$155:$BA$1048576,MATCH($A497,'Hoja de Trabajo para listado'!$AB$155:$AB$1048576,0),MATCH((CUADRO!I$5&amp;$E497),'Hoja de Trabajo para listado'!$AB$151:$BA$151,0)),0)+IFERROR(INDEX('Hoja de Trabajo para listado'!$BC$155:$CB$1048576,MATCH($A497,'Hoja de Trabajo para listado'!$BC$155:$BC$1048576,0),MATCH((CUADRO!I$5&amp;$E497),'Hoja de Trabajo para listado'!$BC$151:$CB$151,0)),0)+IFERROR(INDEX('Hoja de Trabajo para listado'!$DE$153:$DG$274,MATCH($A497,'Hoja de Trabajo para listado'!$DE$153:$DE$1048576,0),MATCH((CUADRO!I$5&amp;$E497),'Hoja de Trabajo para listado'!$DE$151:$DG$151,0)),0)+IFERROR(INDEX('Hoja de Trabajo para listado'!$CD$155:$DC$1048576,MATCH($A497,'Hoja de Trabajo para listado'!$CD$155:$CD$1048576,0),MATCH((CUADRO!I$5&amp;$E497),'Hoja de Trabajo para listado'!$CD$151:$DC$151,0)),0)</f>
        <v>0</v>
      </c>
      <c r="J497" s="314">
        <f ca="1">+IFERROR(INDEX('Hoja de Trabajo para listado'!$A$155:$Z$1048576,MATCH($A497,'Hoja de Trabajo para listado'!$A$155:$A$1048576,0),MATCH((CUADRO!J$5&amp;$E497),'Hoja de Trabajo para listado'!$A$151:$Z$151,0)),0)+IFERROR(INDEX('Hoja de Trabajo para listado'!$AB$155:$BA$1048576,MATCH($A497,'Hoja de Trabajo para listado'!$AB$155:$AB$1048576,0),MATCH((CUADRO!J$5&amp;$E497),'Hoja de Trabajo para listado'!$AB$151:$BA$151,0)),0)+IFERROR(INDEX('Hoja de Trabajo para listado'!$BC$155:$CB$1048576,MATCH($A497,'Hoja de Trabajo para listado'!$BC$155:$BC$1048576,0),MATCH((CUADRO!J$5&amp;$E497),'Hoja de Trabajo para listado'!$BC$151:$CB$151,0)),0)+IFERROR(INDEX('Hoja de Trabajo para listado'!$DE$153:$DG$274,MATCH($A497,'Hoja de Trabajo para listado'!$DE$153:$DE$1048576,0),MATCH((CUADRO!J$5&amp;$E497),'Hoja de Trabajo para listado'!$DE$151:$DG$151,0)),0)+IFERROR(INDEX('Hoja de Trabajo para listado'!$CD$155:$DC$1048576,MATCH($A497,'Hoja de Trabajo para listado'!$CD$155:$CD$1048576,0),MATCH((CUADRO!J$5&amp;$E497),'Hoja de Trabajo para listado'!$CD$151:$DC$151,0)),0)</f>
        <v>0</v>
      </c>
      <c r="K497" s="314">
        <f ca="1">+IFERROR(INDEX('Hoja de Trabajo para listado'!$A$155:$Z$1048576,MATCH($A497,'Hoja de Trabajo para listado'!$A$155:$A$1048576,0),MATCH((CUADRO!K$5&amp;$E497),'Hoja de Trabajo para listado'!$A$151:$Z$151,0)),0)+IFERROR(INDEX('Hoja de Trabajo para listado'!$AB$155:$BA$1048576,MATCH($A497,'Hoja de Trabajo para listado'!$AB$155:$AB$1048576,0),MATCH((CUADRO!K$5&amp;$E497),'Hoja de Trabajo para listado'!$AB$151:$BA$151,0)),0)+IFERROR(INDEX('Hoja de Trabajo para listado'!$BC$155:$CB$1048576,MATCH($A497,'Hoja de Trabajo para listado'!$BC$155:$BC$1048576,0),MATCH((CUADRO!K$5&amp;$E497),'Hoja de Trabajo para listado'!$BC$151:$CB$151,0)),0)+IFERROR(INDEX('Hoja de Trabajo para listado'!$DE$153:$DG$274,MATCH($A497,'Hoja de Trabajo para listado'!$DE$153:$DE$1048576,0),MATCH((CUADRO!K$5&amp;$E497),'Hoja de Trabajo para listado'!$DE$151:$DG$151,0)),0)+IFERROR(INDEX('Hoja de Trabajo para listado'!$CD$155:$DC$1048576,MATCH($A497,'Hoja de Trabajo para listado'!$CD$155:$CD$1048576,0),MATCH((CUADRO!K$5&amp;$E497),'Hoja de Trabajo para listado'!$CD$151:$DC$151,0)),0)</f>
        <v>0</v>
      </c>
      <c r="L497" s="314">
        <f ca="1">+IFERROR(INDEX('Hoja de Trabajo para listado'!$A$155:$Z$1048576,MATCH($A497,'Hoja de Trabajo para listado'!$A$155:$A$1048576,0),MATCH((CUADRO!L$5&amp;$E497),'Hoja de Trabajo para listado'!$A$151:$Z$151,0)),0)+IFERROR(INDEX('Hoja de Trabajo para listado'!$AB$155:$BA$1048576,MATCH($A497,'Hoja de Trabajo para listado'!$AB$155:$AB$1048576,0),MATCH((CUADRO!L$5&amp;$E497),'Hoja de Trabajo para listado'!$AB$151:$BA$151,0)),0)+IFERROR(INDEX('Hoja de Trabajo para listado'!$BC$155:$CB$1048576,MATCH($A497,'Hoja de Trabajo para listado'!$BC$155:$BC$1048576,0),MATCH((CUADRO!L$5&amp;$E497),'Hoja de Trabajo para listado'!$BC$151:$CB$151,0)),0)+IFERROR(INDEX('Hoja de Trabajo para listado'!$DE$153:$DG$274,MATCH($A497,'Hoja de Trabajo para listado'!$DE$153:$DE$1048576,0),MATCH((CUADRO!L$5&amp;$E497),'Hoja de Trabajo para listado'!$DE$151:$DG$151,0)),0)+IFERROR(INDEX('Hoja de Trabajo para listado'!$CD$155:$DC$1048576,MATCH($A497,'Hoja de Trabajo para listado'!$CD$155:$CD$1048576,0),MATCH((CUADRO!L$5&amp;$E497),'Hoja de Trabajo para listado'!$CD$151:$DC$151,0)),0)</f>
        <v>0</v>
      </c>
      <c r="M497" s="314">
        <f ca="1">+IFERROR(INDEX('Hoja de Trabajo para listado'!$A$155:$Z$1048576,MATCH($A497,'Hoja de Trabajo para listado'!$A$155:$A$1048576,0),MATCH((CUADRO!M$5&amp;$E497),'Hoja de Trabajo para listado'!$A$151:$Z$151,0)),0)+IFERROR(INDEX('Hoja de Trabajo para listado'!$AB$155:$BA$1048576,MATCH($A497,'Hoja de Trabajo para listado'!$AB$155:$AB$1048576,0),MATCH((CUADRO!M$5&amp;$E497),'Hoja de Trabajo para listado'!$AB$151:$BA$151,0)),0)+IFERROR(INDEX('Hoja de Trabajo para listado'!$BC$155:$CB$1048576,MATCH($A497,'Hoja de Trabajo para listado'!$BC$155:$BC$1048576,0),MATCH((CUADRO!M$5&amp;$E497),'Hoja de Trabajo para listado'!$BC$151:$CB$151,0)),0)+IFERROR(INDEX('Hoja de Trabajo para listado'!$DE$153:$DG$274,MATCH($A497,'Hoja de Trabajo para listado'!$DE$153:$DE$1048576,0),MATCH((CUADRO!M$5&amp;$E497),'Hoja de Trabajo para listado'!$DE$151:$DG$151,0)),0)+IFERROR(INDEX('Hoja de Trabajo para listado'!$CD$155:$DC$1048576,MATCH($A497,'Hoja de Trabajo para listado'!$CD$155:$CD$1048576,0),MATCH((CUADRO!M$5&amp;$E497),'Hoja de Trabajo para listado'!$CD$151:$DC$151,0)),0)</f>
        <v>0</v>
      </c>
      <c r="N497" s="314">
        <f ca="1">+IFERROR(INDEX('Hoja de Trabajo para listado'!$A$155:$Z$1048576,MATCH($A497,'Hoja de Trabajo para listado'!$A$155:$A$1048576,0),MATCH((CUADRO!N$5&amp;$E497),'Hoja de Trabajo para listado'!$A$151:$Z$151,0)),0)+IFERROR(INDEX('Hoja de Trabajo para listado'!$AB$155:$BA$1048576,MATCH($A497,'Hoja de Trabajo para listado'!$AB$155:$AB$1048576,0),MATCH((CUADRO!N$5&amp;$E497),'Hoja de Trabajo para listado'!$AB$151:$BA$151,0)),0)+IFERROR(INDEX('Hoja de Trabajo para listado'!$BC$155:$CB$1048576,MATCH($A497,'Hoja de Trabajo para listado'!$BC$155:$BC$1048576,0),MATCH((CUADRO!N$5&amp;$E497),'Hoja de Trabajo para listado'!$BC$151:$CB$151,0)),0)+IFERROR(INDEX('Hoja de Trabajo para listado'!$DE$153:$DG$274,MATCH($A497,'Hoja de Trabajo para listado'!$DE$153:$DE$1048576,0),MATCH((CUADRO!N$5&amp;$E497),'Hoja de Trabajo para listado'!$DE$151:$DG$151,0)),0)+IFERROR(INDEX('Hoja de Trabajo para listado'!$CD$155:$DC$1048576,MATCH($A497,'Hoja de Trabajo para listado'!$CD$155:$CD$1048576,0),MATCH((CUADRO!N$5&amp;$E497),'Hoja de Trabajo para listado'!$CD$151:$DC$151,0)),0)</f>
        <v>0</v>
      </c>
      <c r="O497" s="314">
        <f ca="1">+IFERROR(INDEX('Hoja de Trabajo para listado'!$A$155:$Z$1048576,MATCH($A497,'Hoja de Trabajo para listado'!$A$155:$A$1048576,0),MATCH((CUADRO!O$5&amp;$E497),'Hoja de Trabajo para listado'!$A$151:$Z$151,0)),0)+IFERROR(INDEX('Hoja de Trabajo para listado'!$AB$155:$BA$1048576,MATCH($A497,'Hoja de Trabajo para listado'!$AB$155:$AB$1048576,0),MATCH((CUADRO!O$5&amp;$E497),'Hoja de Trabajo para listado'!$AB$151:$BA$151,0)),0)+IFERROR(INDEX('Hoja de Trabajo para listado'!$BC$155:$CB$1048576,MATCH($A497,'Hoja de Trabajo para listado'!$BC$155:$BC$1048576,0),MATCH((CUADRO!O$5&amp;$E497),'Hoja de Trabajo para listado'!$BC$151:$CB$151,0)),0)+IFERROR(INDEX('Hoja de Trabajo para listado'!$DE$153:$DG$274,MATCH($A497,'Hoja de Trabajo para listado'!$DE$153:$DE$1048576,0),MATCH((CUADRO!O$5&amp;$E497),'Hoja de Trabajo para listado'!$DE$151:$DG$151,0)),0)+IFERROR(INDEX('Hoja de Trabajo para listado'!$CD$155:$DC$1048576,MATCH($A497,'Hoja de Trabajo para listado'!$CD$155:$CD$1048576,0),MATCH((CUADRO!O$5&amp;$E497),'Hoja de Trabajo para listado'!$CD$151:$DC$151,0)),0)</f>
        <v>0</v>
      </c>
      <c r="P497" s="314">
        <f ca="1">+IFERROR(INDEX('Hoja de Trabajo para listado'!$A$155:$Z$1048576,MATCH($A497,'Hoja de Trabajo para listado'!$A$155:$A$1048576,0),MATCH((CUADRO!P$5&amp;$E497),'Hoja de Trabajo para listado'!$A$151:$Z$151,0)),0)+IFERROR(INDEX('Hoja de Trabajo para listado'!$AB$155:$BA$1048576,MATCH($A497,'Hoja de Trabajo para listado'!$AB$155:$AB$1048576,0),MATCH((CUADRO!P$5&amp;$E497),'Hoja de Trabajo para listado'!$AB$151:$BA$151,0)),0)+IFERROR(INDEX('Hoja de Trabajo para listado'!$BC$155:$CB$1048576,MATCH($A497,'Hoja de Trabajo para listado'!$BC$155:$BC$1048576,0),MATCH((CUADRO!P$5&amp;$E497),'Hoja de Trabajo para listado'!$BC$151:$CB$151,0)),0)+IFERROR(INDEX('Hoja de Trabajo para listado'!$DE$153:$DG$274,MATCH($A497,'Hoja de Trabajo para listado'!$DE$153:$DE$1048576,0),MATCH((CUADRO!P$5&amp;$E497),'Hoja de Trabajo para listado'!$DE$151:$DG$151,0)),0)+IFERROR(INDEX('Hoja de Trabajo para listado'!$CD$155:$DC$1048576,MATCH($A497,'Hoja de Trabajo para listado'!$CD$155:$CD$1048576,0),MATCH((CUADRO!P$5&amp;$E497),'Hoja de Trabajo para listado'!$CD$151:$DC$151,0)),0)</f>
        <v>0</v>
      </c>
      <c r="Q497" s="314">
        <f ca="1">+IFERROR(INDEX('Hoja de Trabajo para listado'!$A$155:$Z$1048576,MATCH($A497,'Hoja de Trabajo para listado'!$A$155:$A$1048576,0),MATCH((CUADRO!Q$5&amp;$E497),'Hoja de Trabajo para listado'!$A$151:$Z$151,0)),0)+IFERROR(INDEX('Hoja de Trabajo para listado'!$AB$155:$BA$1048576,MATCH($A497,'Hoja de Trabajo para listado'!$AB$155:$AB$1048576,0),MATCH((CUADRO!Q$5&amp;$E497),'Hoja de Trabajo para listado'!$AB$151:$BA$151,0)),0)+IFERROR(INDEX('Hoja de Trabajo para listado'!$BC$155:$CB$1048576,MATCH($A497,'Hoja de Trabajo para listado'!$BC$155:$BC$1048576,0),MATCH((CUADRO!Q$5&amp;$E497),'Hoja de Trabajo para listado'!$BC$151:$CB$151,0)),0)+IFERROR(INDEX('Hoja de Trabajo para listado'!$DE$153:$DG$274,MATCH($A497,'Hoja de Trabajo para listado'!$DE$153:$DE$1048576,0),MATCH((CUADRO!Q$5&amp;$E497),'Hoja de Trabajo para listado'!$DE$151:$DG$151,0)),0)+IFERROR(INDEX('Hoja de Trabajo para listado'!$CD$155:$DC$1048576,MATCH($A497,'Hoja de Trabajo para listado'!$CD$155:$CD$1048576,0),MATCH((CUADRO!Q$5&amp;$E497),'Hoja de Trabajo para listado'!$CD$151:$DC$151,0)),0)</f>
        <v>0</v>
      </c>
      <c r="R497" s="314">
        <f t="shared" ca="1" si="14"/>
        <v>0</v>
      </c>
      <c r="S497" s="322">
        <f ca="1">+R496+R497</f>
        <v>0</v>
      </c>
      <c r="T497" s="314">
        <f ca="1">+S497</f>
        <v>0</v>
      </c>
      <c r="U497" s="313">
        <f t="shared" si="15"/>
        <v>2</v>
      </c>
      <c r="V497" s="319" t="str">
        <f>+VLOOKUP(A497,bd_lista!$A$3:$E$593,5,FALSE)</f>
        <v>Gobiernos Autonomos Municipales</v>
      </c>
      <c r="W497" s="426"/>
    </row>
    <row r="498" spans="1:23" customFormat="1" ht="15" hidden="1" customHeight="1">
      <c r="A498" s="323">
        <v>1421</v>
      </c>
      <c r="B498" s="427">
        <f>+A498</f>
        <v>1421</v>
      </c>
      <c r="C498" s="318" t="str">
        <f>+VLOOKUP(A498,bd_lista!$A$3:$C$593,3,FALSE)</f>
        <v>Gobierno Autónomo Municipal de Yunguyo de Litoral</v>
      </c>
      <c r="D498" s="429" t="str">
        <f>+C498</f>
        <v>Gobierno Autónomo Municipal de Yunguyo de Litoral</v>
      </c>
      <c r="E498" s="346" t="s">
        <v>1418</v>
      </c>
      <c r="F498" s="314">
        <f ca="1">+IFERROR(INDEX('Hoja de Trabajo para listado'!$A$155:$Z$1048576,MATCH($A498,'Hoja de Trabajo para listado'!$A$155:$A$1048576,0),MATCH((CUADRO!F$5&amp;$E498),'Hoja de Trabajo para listado'!$A$151:$Z$151,0)),0)+IFERROR(INDEX('Hoja de Trabajo para listado'!$AB$155:$BA$1048576,MATCH($A498,'Hoja de Trabajo para listado'!$AB$155:$AB$1048576,0),MATCH((CUADRO!F$5&amp;$E498),'Hoja de Trabajo para listado'!$AB$151:$BA$151,0)),0)+IFERROR(INDEX('Hoja de Trabajo para listado'!$BC$155:$CB$1048576,MATCH($A498,'Hoja de Trabajo para listado'!$BC$155:$BC$1048576,0),MATCH((CUADRO!F$5&amp;$E498),'Hoja de Trabajo para listado'!$BC$151:$CB$151,0)),0)+IFERROR(INDEX('Hoja de Trabajo para listado'!$DE$153:$DG$274,MATCH($A498,'Hoja de Trabajo para listado'!$DE$153:$DE$1048576,0),MATCH((CUADRO!F$5&amp;$E498),'Hoja de Trabajo para listado'!$DE$151:$DG$151,0)),0)+IFERROR(INDEX('Hoja de Trabajo para listado'!$CD$155:$DC$1048576,MATCH($A498,'Hoja de Trabajo para listado'!$CD$155:$CD$1048576,0),MATCH((CUADRO!F$5&amp;$E498),'Hoja de Trabajo para listado'!$CD$151:$DC$151,0)),0)</f>
        <v>0</v>
      </c>
      <c r="G498" s="314">
        <f ca="1">+IFERROR(INDEX('Hoja de Trabajo para listado'!$A$155:$Z$1048576,MATCH($A498,'Hoja de Trabajo para listado'!$A$155:$A$1048576,0),MATCH((CUADRO!G$5&amp;$E498),'Hoja de Trabajo para listado'!$A$151:$Z$151,0)),0)+IFERROR(INDEX('Hoja de Trabajo para listado'!$AB$155:$BA$1048576,MATCH($A498,'Hoja de Trabajo para listado'!$AB$155:$AB$1048576,0),MATCH((CUADRO!G$5&amp;$E498),'Hoja de Trabajo para listado'!$AB$151:$BA$151,0)),0)+IFERROR(INDEX('Hoja de Trabajo para listado'!$BC$155:$CB$1048576,MATCH($A498,'Hoja de Trabajo para listado'!$BC$155:$BC$1048576,0),MATCH((CUADRO!G$5&amp;$E498),'Hoja de Trabajo para listado'!$BC$151:$CB$151,0)),0)+IFERROR(INDEX('Hoja de Trabajo para listado'!$DE$153:$DG$274,MATCH($A498,'Hoja de Trabajo para listado'!$DE$153:$DE$1048576,0),MATCH((CUADRO!G$5&amp;$E498),'Hoja de Trabajo para listado'!$DE$151:$DG$151,0)),0)+IFERROR(INDEX('Hoja de Trabajo para listado'!$CD$155:$DC$1048576,MATCH($A498,'Hoja de Trabajo para listado'!$CD$155:$CD$1048576,0),MATCH((CUADRO!G$5&amp;$E498),'Hoja de Trabajo para listado'!$CD$151:$DC$151,0)),0)</f>
        <v>0</v>
      </c>
      <c r="H498" s="314">
        <f ca="1">+IFERROR(INDEX('Hoja de Trabajo para listado'!$A$155:$Z$1048576,MATCH($A498,'Hoja de Trabajo para listado'!$A$155:$A$1048576,0),MATCH((CUADRO!H$5&amp;$E498),'Hoja de Trabajo para listado'!$A$151:$Z$151,0)),0)+IFERROR(INDEX('Hoja de Trabajo para listado'!$AB$155:$BA$1048576,MATCH($A498,'Hoja de Trabajo para listado'!$AB$155:$AB$1048576,0),MATCH((CUADRO!H$5&amp;$E498),'Hoja de Trabajo para listado'!$AB$151:$BA$151,0)),0)+IFERROR(INDEX('Hoja de Trabajo para listado'!$BC$155:$CB$1048576,MATCH($A498,'Hoja de Trabajo para listado'!$BC$155:$BC$1048576,0),MATCH((CUADRO!H$5&amp;$E498),'Hoja de Trabajo para listado'!$BC$151:$CB$151,0)),0)+IFERROR(INDEX('Hoja de Trabajo para listado'!$DE$153:$DG$274,MATCH($A498,'Hoja de Trabajo para listado'!$DE$153:$DE$1048576,0),MATCH((CUADRO!H$5&amp;$E498),'Hoja de Trabajo para listado'!$DE$151:$DG$151,0)),0)+IFERROR(INDEX('Hoja de Trabajo para listado'!$CD$155:$DC$1048576,MATCH($A498,'Hoja de Trabajo para listado'!$CD$155:$CD$1048576,0),MATCH((CUADRO!H$5&amp;$E498),'Hoja de Trabajo para listado'!$CD$151:$DC$151,0)),0)</f>
        <v>0</v>
      </c>
      <c r="I498" s="314">
        <f ca="1">+IFERROR(INDEX('Hoja de Trabajo para listado'!$A$155:$Z$1048576,MATCH($A498,'Hoja de Trabajo para listado'!$A$155:$A$1048576,0),MATCH((CUADRO!I$5&amp;$E498),'Hoja de Trabajo para listado'!$A$151:$Z$151,0)),0)+IFERROR(INDEX('Hoja de Trabajo para listado'!$AB$155:$BA$1048576,MATCH($A498,'Hoja de Trabajo para listado'!$AB$155:$AB$1048576,0),MATCH((CUADRO!I$5&amp;$E498),'Hoja de Trabajo para listado'!$AB$151:$BA$151,0)),0)+IFERROR(INDEX('Hoja de Trabajo para listado'!$BC$155:$CB$1048576,MATCH($A498,'Hoja de Trabajo para listado'!$BC$155:$BC$1048576,0),MATCH((CUADRO!I$5&amp;$E498),'Hoja de Trabajo para listado'!$BC$151:$CB$151,0)),0)+IFERROR(INDEX('Hoja de Trabajo para listado'!$DE$153:$DG$274,MATCH($A498,'Hoja de Trabajo para listado'!$DE$153:$DE$1048576,0),MATCH((CUADRO!I$5&amp;$E498),'Hoja de Trabajo para listado'!$DE$151:$DG$151,0)),0)+IFERROR(INDEX('Hoja de Trabajo para listado'!$CD$155:$DC$1048576,MATCH($A498,'Hoja de Trabajo para listado'!$CD$155:$CD$1048576,0),MATCH((CUADRO!I$5&amp;$E498),'Hoja de Trabajo para listado'!$CD$151:$DC$151,0)),0)</f>
        <v>0</v>
      </c>
      <c r="J498" s="314">
        <f ca="1">+IFERROR(INDEX('Hoja de Trabajo para listado'!$A$155:$Z$1048576,MATCH($A498,'Hoja de Trabajo para listado'!$A$155:$A$1048576,0),MATCH((CUADRO!J$5&amp;$E498),'Hoja de Trabajo para listado'!$A$151:$Z$151,0)),0)+IFERROR(INDEX('Hoja de Trabajo para listado'!$AB$155:$BA$1048576,MATCH($A498,'Hoja de Trabajo para listado'!$AB$155:$AB$1048576,0),MATCH((CUADRO!J$5&amp;$E498),'Hoja de Trabajo para listado'!$AB$151:$BA$151,0)),0)+IFERROR(INDEX('Hoja de Trabajo para listado'!$BC$155:$CB$1048576,MATCH($A498,'Hoja de Trabajo para listado'!$BC$155:$BC$1048576,0),MATCH((CUADRO!J$5&amp;$E498),'Hoja de Trabajo para listado'!$BC$151:$CB$151,0)),0)+IFERROR(INDEX('Hoja de Trabajo para listado'!$DE$153:$DG$274,MATCH($A498,'Hoja de Trabajo para listado'!$DE$153:$DE$1048576,0),MATCH((CUADRO!J$5&amp;$E498),'Hoja de Trabajo para listado'!$DE$151:$DG$151,0)),0)+IFERROR(INDEX('Hoja de Trabajo para listado'!$CD$155:$DC$1048576,MATCH($A498,'Hoja de Trabajo para listado'!$CD$155:$CD$1048576,0),MATCH((CUADRO!J$5&amp;$E498),'Hoja de Trabajo para listado'!$CD$151:$DC$151,0)),0)</f>
        <v>0</v>
      </c>
      <c r="K498" s="314">
        <f ca="1">+IFERROR(INDEX('Hoja de Trabajo para listado'!$A$155:$Z$1048576,MATCH($A498,'Hoja de Trabajo para listado'!$A$155:$A$1048576,0),MATCH((CUADRO!K$5&amp;$E498),'Hoja de Trabajo para listado'!$A$151:$Z$151,0)),0)+IFERROR(INDEX('Hoja de Trabajo para listado'!$AB$155:$BA$1048576,MATCH($A498,'Hoja de Trabajo para listado'!$AB$155:$AB$1048576,0),MATCH((CUADRO!K$5&amp;$E498),'Hoja de Trabajo para listado'!$AB$151:$BA$151,0)),0)+IFERROR(INDEX('Hoja de Trabajo para listado'!$BC$155:$CB$1048576,MATCH($A498,'Hoja de Trabajo para listado'!$BC$155:$BC$1048576,0),MATCH((CUADRO!K$5&amp;$E498),'Hoja de Trabajo para listado'!$BC$151:$CB$151,0)),0)+IFERROR(INDEX('Hoja de Trabajo para listado'!$DE$153:$DG$274,MATCH($A498,'Hoja de Trabajo para listado'!$DE$153:$DE$1048576,0),MATCH((CUADRO!K$5&amp;$E498),'Hoja de Trabajo para listado'!$DE$151:$DG$151,0)),0)+IFERROR(INDEX('Hoja de Trabajo para listado'!$CD$155:$DC$1048576,MATCH($A498,'Hoja de Trabajo para listado'!$CD$155:$CD$1048576,0),MATCH((CUADRO!K$5&amp;$E498),'Hoja de Trabajo para listado'!$CD$151:$DC$151,0)),0)</f>
        <v>0</v>
      </c>
      <c r="L498" s="314">
        <f ca="1">+IFERROR(INDEX('Hoja de Trabajo para listado'!$A$155:$Z$1048576,MATCH($A498,'Hoja de Trabajo para listado'!$A$155:$A$1048576,0),MATCH((CUADRO!L$5&amp;$E498),'Hoja de Trabajo para listado'!$A$151:$Z$151,0)),0)+IFERROR(INDEX('Hoja de Trabajo para listado'!$AB$155:$BA$1048576,MATCH($A498,'Hoja de Trabajo para listado'!$AB$155:$AB$1048576,0),MATCH((CUADRO!L$5&amp;$E498),'Hoja de Trabajo para listado'!$AB$151:$BA$151,0)),0)+IFERROR(INDEX('Hoja de Trabajo para listado'!$BC$155:$CB$1048576,MATCH($A498,'Hoja de Trabajo para listado'!$BC$155:$BC$1048576,0),MATCH((CUADRO!L$5&amp;$E498),'Hoja de Trabajo para listado'!$BC$151:$CB$151,0)),0)+IFERROR(INDEX('Hoja de Trabajo para listado'!$DE$153:$DG$274,MATCH($A498,'Hoja de Trabajo para listado'!$DE$153:$DE$1048576,0),MATCH((CUADRO!L$5&amp;$E498),'Hoja de Trabajo para listado'!$DE$151:$DG$151,0)),0)+IFERROR(INDEX('Hoja de Trabajo para listado'!$CD$155:$DC$1048576,MATCH($A498,'Hoja de Trabajo para listado'!$CD$155:$CD$1048576,0),MATCH((CUADRO!L$5&amp;$E498),'Hoja de Trabajo para listado'!$CD$151:$DC$151,0)),0)</f>
        <v>0</v>
      </c>
      <c r="M498" s="314">
        <f ca="1">+IFERROR(INDEX('Hoja de Trabajo para listado'!$A$155:$Z$1048576,MATCH($A498,'Hoja de Trabajo para listado'!$A$155:$A$1048576,0),MATCH((CUADRO!M$5&amp;$E498),'Hoja de Trabajo para listado'!$A$151:$Z$151,0)),0)+IFERROR(INDEX('Hoja de Trabajo para listado'!$AB$155:$BA$1048576,MATCH($A498,'Hoja de Trabajo para listado'!$AB$155:$AB$1048576,0),MATCH((CUADRO!M$5&amp;$E498),'Hoja de Trabajo para listado'!$AB$151:$BA$151,0)),0)+IFERROR(INDEX('Hoja de Trabajo para listado'!$BC$155:$CB$1048576,MATCH($A498,'Hoja de Trabajo para listado'!$BC$155:$BC$1048576,0),MATCH((CUADRO!M$5&amp;$E498),'Hoja de Trabajo para listado'!$BC$151:$CB$151,0)),0)+IFERROR(INDEX('Hoja de Trabajo para listado'!$DE$153:$DG$274,MATCH($A498,'Hoja de Trabajo para listado'!$DE$153:$DE$1048576,0),MATCH((CUADRO!M$5&amp;$E498),'Hoja de Trabajo para listado'!$DE$151:$DG$151,0)),0)+IFERROR(INDEX('Hoja de Trabajo para listado'!$CD$155:$DC$1048576,MATCH($A498,'Hoja de Trabajo para listado'!$CD$155:$CD$1048576,0),MATCH((CUADRO!M$5&amp;$E498),'Hoja de Trabajo para listado'!$CD$151:$DC$151,0)),0)</f>
        <v>0</v>
      </c>
      <c r="N498" s="314">
        <f ca="1">+IFERROR(INDEX('Hoja de Trabajo para listado'!$A$155:$Z$1048576,MATCH($A498,'Hoja de Trabajo para listado'!$A$155:$A$1048576,0),MATCH((CUADRO!N$5&amp;$E498),'Hoja de Trabajo para listado'!$A$151:$Z$151,0)),0)+IFERROR(INDEX('Hoja de Trabajo para listado'!$AB$155:$BA$1048576,MATCH($A498,'Hoja de Trabajo para listado'!$AB$155:$AB$1048576,0),MATCH((CUADRO!N$5&amp;$E498),'Hoja de Trabajo para listado'!$AB$151:$BA$151,0)),0)+IFERROR(INDEX('Hoja de Trabajo para listado'!$BC$155:$CB$1048576,MATCH($A498,'Hoja de Trabajo para listado'!$BC$155:$BC$1048576,0),MATCH((CUADRO!N$5&amp;$E498),'Hoja de Trabajo para listado'!$BC$151:$CB$151,0)),0)+IFERROR(INDEX('Hoja de Trabajo para listado'!$DE$153:$DG$274,MATCH($A498,'Hoja de Trabajo para listado'!$DE$153:$DE$1048576,0),MATCH((CUADRO!N$5&amp;$E498),'Hoja de Trabajo para listado'!$DE$151:$DG$151,0)),0)+IFERROR(INDEX('Hoja de Trabajo para listado'!$CD$155:$DC$1048576,MATCH($A498,'Hoja de Trabajo para listado'!$CD$155:$CD$1048576,0),MATCH((CUADRO!N$5&amp;$E498),'Hoja de Trabajo para listado'!$CD$151:$DC$151,0)),0)</f>
        <v>0</v>
      </c>
      <c r="O498" s="314">
        <f ca="1">+IFERROR(INDEX('Hoja de Trabajo para listado'!$A$155:$Z$1048576,MATCH($A498,'Hoja de Trabajo para listado'!$A$155:$A$1048576,0),MATCH((CUADRO!O$5&amp;$E498),'Hoja de Trabajo para listado'!$A$151:$Z$151,0)),0)+IFERROR(INDEX('Hoja de Trabajo para listado'!$AB$155:$BA$1048576,MATCH($A498,'Hoja de Trabajo para listado'!$AB$155:$AB$1048576,0),MATCH((CUADRO!O$5&amp;$E498),'Hoja de Trabajo para listado'!$AB$151:$BA$151,0)),0)+IFERROR(INDEX('Hoja de Trabajo para listado'!$BC$155:$CB$1048576,MATCH($A498,'Hoja de Trabajo para listado'!$BC$155:$BC$1048576,0),MATCH((CUADRO!O$5&amp;$E498),'Hoja de Trabajo para listado'!$BC$151:$CB$151,0)),0)+IFERROR(INDEX('Hoja de Trabajo para listado'!$DE$153:$DG$274,MATCH($A498,'Hoja de Trabajo para listado'!$DE$153:$DE$1048576,0),MATCH((CUADRO!O$5&amp;$E498),'Hoja de Trabajo para listado'!$DE$151:$DG$151,0)),0)+IFERROR(INDEX('Hoja de Trabajo para listado'!$CD$155:$DC$1048576,MATCH($A498,'Hoja de Trabajo para listado'!$CD$155:$CD$1048576,0),MATCH((CUADRO!O$5&amp;$E498),'Hoja de Trabajo para listado'!$CD$151:$DC$151,0)),0)</f>
        <v>0</v>
      </c>
      <c r="P498" s="314">
        <f ca="1">+IFERROR(INDEX('Hoja de Trabajo para listado'!$A$155:$Z$1048576,MATCH($A498,'Hoja de Trabajo para listado'!$A$155:$A$1048576,0),MATCH((CUADRO!P$5&amp;$E498),'Hoja de Trabajo para listado'!$A$151:$Z$151,0)),0)+IFERROR(INDEX('Hoja de Trabajo para listado'!$AB$155:$BA$1048576,MATCH($A498,'Hoja de Trabajo para listado'!$AB$155:$AB$1048576,0),MATCH((CUADRO!P$5&amp;$E498),'Hoja de Trabajo para listado'!$AB$151:$BA$151,0)),0)+IFERROR(INDEX('Hoja de Trabajo para listado'!$BC$155:$CB$1048576,MATCH($A498,'Hoja de Trabajo para listado'!$BC$155:$BC$1048576,0),MATCH((CUADRO!P$5&amp;$E498),'Hoja de Trabajo para listado'!$BC$151:$CB$151,0)),0)+IFERROR(INDEX('Hoja de Trabajo para listado'!$DE$153:$DG$274,MATCH($A498,'Hoja de Trabajo para listado'!$DE$153:$DE$1048576,0),MATCH((CUADRO!P$5&amp;$E498),'Hoja de Trabajo para listado'!$DE$151:$DG$151,0)),0)+IFERROR(INDEX('Hoja de Trabajo para listado'!$CD$155:$DC$1048576,MATCH($A498,'Hoja de Trabajo para listado'!$CD$155:$CD$1048576,0),MATCH((CUADRO!P$5&amp;$E498),'Hoja de Trabajo para listado'!$CD$151:$DC$151,0)),0)</f>
        <v>0</v>
      </c>
      <c r="Q498" s="314">
        <f ca="1">+IFERROR(INDEX('Hoja de Trabajo para listado'!$A$155:$Z$1048576,MATCH($A498,'Hoja de Trabajo para listado'!$A$155:$A$1048576,0),MATCH((CUADRO!Q$5&amp;$E498),'Hoja de Trabajo para listado'!$A$151:$Z$151,0)),0)+IFERROR(INDEX('Hoja de Trabajo para listado'!$AB$155:$BA$1048576,MATCH($A498,'Hoja de Trabajo para listado'!$AB$155:$AB$1048576,0),MATCH((CUADRO!Q$5&amp;$E498),'Hoja de Trabajo para listado'!$AB$151:$BA$151,0)),0)+IFERROR(INDEX('Hoja de Trabajo para listado'!$BC$155:$CB$1048576,MATCH($A498,'Hoja de Trabajo para listado'!$BC$155:$BC$1048576,0),MATCH((CUADRO!Q$5&amp;$E498),'Hoja de Trabajo para listado'!$BC$151:$CB$151,0)),0)+IFERROR(INDEX('Hoja de Trabajo para listado'!$DE$153:$DG$274,MATCH($A498,'Hoja de Trabajo para listado'!$DE$153:$DE$1048576,0),MATCH((CUADRO!Q$5&amp;$E498),'Hoja de Trabajo para listado'!$DE$151:$DG$151,0)),0)+IFERROR(INDEX('Hoja de Trabajo para listado'!$CD$155:$DC$1048576,MATCH($A498,'Hoja de Trabajo para listado'!$CD$155:$CD$1048576,0),MATCH((CUADRO!Q$5&amp;$E498),'Hoja de Trabajo para listado'!$CD$151:$DC$151,0)),0)</f>
        <v>0</v>
      </c>
      <c r="R498" s="314">
        <f t="shared" ca="1" si="14"/>
        <v>0</v>
      </c>
      <c r="S498" s="322"/>
      <c r="T498" s="314">
        <f ca="1">+T499</f>
        <v>0</v>
      </c>
      <c r="U498" s="313">
        <f t="shared" si="15"/>
        <v>1</v>
      </c>
      <c r="V498" s="319" t="str">
        <f>+VLOOKUP(A498,bd_lista!$A$3:$E$593,5,FALSE)</f>
        <v>Gobiernos Autonomos Municipales</v>
      </c>
      <c r="W498" s="425" t="str">
        <f>+V498</f>
        <v>Gobiernos Autonomos Municipales</v>
      </c>
    </row>
    <row r="499" spans="1:23" customFormat="1" ht="15" hidden="1" customHeight="1">
      <c r="A499" s="323">
        <v>1421</v>
      </c>
      <c r="B499" s="428"/>
      <c r="C499" s="318" t="str">
        <f>+VLOOKUP(A499,bd_lista!$A$3:$C$593,3,FALSE)</f>
        <v>Gobierno Autónomo Municipal de Yunguyo de Litoral</v>
      </c>
      <c r="D499" s="430"/>
      <c r="E499" s="347" t="s">
        <v>1419</v>
      </c>
      <c r="F499" s="314">
        <f ca="1">+IFERROR(INDEX('Hoja de Trabajo para listado'!$A$155:$Z$1048576,MATCH($A499,'Hoja de Trabajo para listado'!$A$155:$A$1048576,0),MATCH((CUADRO!F$5&amp;$E499),'Hoja de Trabajo para listado'!$A$151:$Z$151,0)),0)+IFERROR(INDEX('Hoja de Trabajo para listado'!$AB$155:$BA$1048576,MATCH($A499,'Hoja de Trabajo para listado'!$AB$155:$AB$1048576,0),MATCH((CUADRO!F$5&amp;$E499),'Hoja de Trabajo para listado'!$AB$151:$BA$151,0)),0)+IFERROR(INDEX('Hoja de Trabajo para listado'!$BC$155:$CB$1048576,MATCH($A499,'Hoja de Trabajo para listado'!$BC$155:$BC$1048576,0),MATCH((CUADRO!F$5&amp;$E499),'Hoja de Trabajo para listado'!$BC$151:$CB$151,0)),0)+IFERROR(INDEX('Hoja de Trabajo para listado'!$DE$153:$DG$274,MATCH($A499,'Hoja de Trabajo para listado'!$DE$153:$DE$1048576,0),MATCH((CUADRO!F$5&amp;$E499),'Hoja de Trabajo para listado'!$DE$151:$DG$151,0)),0)+IFERROR(INDEX('Hoja de Trabajo para listado'!$CD$155:$DC$1048576,MATCH($A499,'Hoja de Trabajo para listado'!$CD$155:$CD$1048576,0),MATCH((CUADRO!F$5&amp;$E499),'Hoja de Trabajo para listado'!$CD$151:$DC$151,0)),0)</f>
        <v>0</v>
      </c>
      <c r="G499" s="314">
        <f ca="1">+IFERROR(INDEX('Hoja de Trabajo para listado'!$A$155:$Z$1048576,MATCH($A499,'Hoja de Trabajo para listado'!$A$155:$A$1048576,0),MATCH((CUADRO!G$5&amp;$E499),'Hoja de Trabajo para listado'!$A$151:$Z$151,0)),0)+IFERROR(INDEX('Hoja de Trabajo para listado'!$AB$155:$BA$1048576,MATCH($A499,'Hoja de Trabajo para listado'!$AB$155:$AB$1048576,0),MATCH((CUADRO!G$5&amp;$E499),'Hoja de Trabajo para listado'!$AB$151:$BA$151,0)),0)+IFERROR(INDEX('Hoja de Trabajo para listado'!$BC$155:$CB$1048576,MATCH($A499,'Hoja de Trabajo para listado'!$BC$155:$BC$1048576,0),MATCH((CUADRO!G$5&amp;$E499),'Hoja de Trabajo para listado'!$BC$151:$CB$151,0)),0)+IFERROR(INDEX('Hoja de Trabajo para listado'!$DE$153:$DG$274,MATCH($A499,'Hoja de Trabajo para listado'!$DE$153:$DE$1048576,0),MATCH((CUADRO!G$5&amp;$E499),'Hoja de Trabajo para listado'!$DE$151:$DG$151,0)),0)+IFERROR(INDEX('Hoja de Trabajo para listado'!$CD$155:$DC$1048576,MATCH($A499,'Hoja de Trabajo para listado'!$CD$155:$CD$1048576,0),MATCH((CUADRO!G$5&amp;$E499),'Hoja de Trabajo para listado'!$CD$151:$DC$151,0)),0)</f>
        <v>0</v>
      </c>
      <c r="H499" s="314">
        <f ca="1">+IFERROR(INDEX('Hoja de Trabajo para listado'!$A$155:$Z$1048576,MATCH($A499,'Hoja de Trabajo para listado'!$A$155:$A$1048576,0),MATCH((CUADRO!H$5&amp;$E499),'Hoja de Trabajo para listado'!$A$151:$Z$151,0)),0)+IFERROR(INDEX('Hoja de Trabajo para listado'!$AB$155:$BA$1048576,MATCH($A499,'Hoja de Trabajo para listado'!$AB$155:$AB$1048576,0),MATCH((CUADRO!H$5&amp;$E499),'Hoja de Trabajo para listado'!$AB$151:$BA$151,0)),0)+IFERROR(INDEX('Hoja de Trabajo para listado'!$BC$155:$CB$1048576,MATCH($A499,'Hoja de Trabajo para listado'!$BC$155:$BC$1048576,0),MATCH((CUADRO!H$5&amp;$E499),'Hoja de Trabajo para listado'!$BC$151:$CB$151,0)),0)+IFERROR(INDEX('Hoja de Trabajo para listado'!$DE$153:$DG$274,MATCH($A499,'Hoja de Trabajo para listado'!$DE$153:$DE$1048576,0),MATCH((CUADRO!H$5&amp;$E499),'Hoja de Trabajo para listado'!$DE$151:$DG$151,0)),0)+IFERROR(INDEX('Hoja de Trabajo para listado'!$CD$155:$DC$1048576,MATCH($A499,'Hoja de Trabajo para listado'!$CD$155:$CD$1048576,0),MATCH((CUADRO!H$5&amp;$E499),'Hoja de Trabajo para listado'!$CD$151:$DC$151,0)),0)</f>
        <v>0</v>
      </c>
      <c r="I499" s="314">
        <f ca="1">+IFERROR(INDEX('Hoja de Trabajo para listado'!$A$155:$Z$1048576,MATCH($A499,'Hoja de Trabajo para listado'!$A$155:$A$1048576,0),MATCH((CUADRO!I$5&amp;$E499),'Hoja de Trabajo para listado'!$A$151:$Z$151,0)),0)+IFERROR(INDEX('Hoja de Trabajo para listado'!$AB$155:$BA$1048576,MATCH($A499,'Hoja de Trabajo para listado'!$AB$155:$AB$1048576,0),MATCH((CUADRO!I$5&amp;$E499),'Hoja de Trabajo para listado'!$AB$151:$BA$151,0)),0)+IFERROR(INDEX('Hoja de Trabajo para listado'!$BC$155:$CB$1048576,MATCH($A499,'Hoja de Trabajo para listado'!$BC$155:$BC$1048576,0),MATCH((CUADRO!I$5&amp;$E499),'Hoja de Trabajo para listado'!$BC$151:$CB$151,0)),0)+IFERROR(INDEX('Hoja de Trabajo para listado'!$DE$153:$DG$274,MATCH($A499,'Hoja de Trabajo para listado'!$DE$153:$DE$1048576,0),MATCH((CUADRO!I$5&amp;$E499),'Hoja de Trabajo para listado'!$DE$151:$DG$151,0)),0)+IFERROR(INDEX('Hoja de Trabajo para listado'!$CD$155:$DC$1048576,MATCH($A499,'Hoja de Trabajo para listado'!$CD$155:$CD$1048576,0),MATCH((CUADRO!I$5&amp;$E499),'Hoja de Trabajo para listado'!$CD$151:$DC$151,0)),0)</f>
        <v>0</v>
      </c>
      <c r="J499" s="314">
        <f ca="1">+IFERROR(INDEX('Hoja de Trabajo para listado'!$A$155:$Z$1048576,MATCH($A499,'Hoja de Trabajo para listado'!$A$155:$A$1048576,0),MATCH((CUADRO!J$5&amp;$E499),'Hoja de Trabajo para listado'!$A$151:$Z$151,0)),0)+IFERROR(INDEX('Hoja de Trabajo para listado'!$AB$155:$BA$1048576,MATCH($A499,'Hoja de Trabajo para listado'!$AB$155:$AB$1048576,0),MATCH((CUADRO!J$5&amp;$E499),'Hoja de Trabajo para listado'!$AB$151:$BA$151,0)),0)+IFERROR(INDEX('Hoja de Trabajo para listado'!$BC$155:$CB$1048576,MATCH($A499,'Hoja de Trabajo para listado'!$BC$155:$BC$1048576,0),MATCH((CUADRO!J$5&amp;$E499),'Hoja de Trabajo para listado'!$BC$151:$CB$151,0)),0)+IFERROR(INDEX('Hoja de Trabajo para listado'!$DE$153:$DG$274,MATCH($A499,'Hoja de Trabajo para listado'!$DE$153:$DE$1048576,0),MATCH((CUADRO!J$5&amp;$E499),'Hoja de Trabajo para listado'!$DE$151:$DG$151,0)),0)+IFERROR(INDEX('Hoja de Trabajo para listado'!$CD$155:$DC$1048576,MATCH($A499,'Hoja de Trabajo para listado'!$CD$155:$CD$1048576,0),MATCH((CUADRO!J$5&amp;$E499),'Hoja de Trabajo para listado'!$CD$151:$DC$151,0)),0)</f>
        <v>0</v>
      </c>
      <c r="K499" s="314">
        <f ca="1">+IFERROR(INDEX('Hoja de Trabajo para listado'!$A$155:$Z$1048576,MATCH($A499,'Hoja de Trabajo para listado'!$A$155:$A$1048576,0),MATCH((CUADRO!K$5&amp;$E499),'Hoja de Trabajo para listado'!$A$151:$Z$151,0)),0)+IFERROR(INDEX('Hoja de Trabajo para listado'!$AB$155:$BA$1048576,MATCH($A499,'Hoja de Trabajo para listado'!$AB$155:$AB$1048576,0),MATCH((CUADRO!K$5&amp;$E499),'Hoja de Trabajo para listado'!$AB$151:$BA$151,0)),0)+IFERROR(INDEX('Hoja de Trabajo para listado'!$BC$155:$CB$1048576,MATCH($A499,'Hoja de Trabajo para listado'!$BC$155:$BC$1048576,0),MATCH((CUADRO!K$5&amp;$E499),'Hoja de Trabajo para listado'!$BC$151:$CB$151,0)),0)+IFERROR(INDEX('Hoja de Trabajo para listado'!$DE$153:$DG$274,MATCH($A499,'Hoja de Trabajo para listado'!$DE$153:$DE$1048576,0),MATCH((CUADRO!K$5&amp;$E499),'Hoja de Trabajo para listado'!$DE$151:$DG$151,0)),0)+IFERROR(INDEX('Hoja de Trabajo para listado'!$CD$155:$DC$1048576,MATCH($A499,'Hoja de Trabajo para listado'!$CD$155:$CD$1048576,0),MATCH((CUADRO!K$5&amp;$E499),'Hoja de Trabajo para listado'!$CD$151:$DC$151,0)),0)</f>
        <v>0</v>
      </c>
      <c r="L499" s="314">
        <f ca="1">+IFERROR(INDEX('Hoja de Trabajo para listado'!$A$155:$Z$1048576,MATCH($A499,'Hoja de Trabajo para listado'!$A$155:$A$1048576,0),MATCH((CUADRO!L$5&amp;$E499),'Hoja de Trabajo para listado'!$A$151:$Z$151,0)),0)+IFERROR(INDEX('Hoja de Trabajo para listado'!$AB$155:$BA$1048576,MATCH($A499,'Hoja de Trabajo para listado'!$AB$155:$AB$1048576,0),MATCH((CUADRO!L$5&amp;$E499),'Hoja de Trabajo para listado'!$AB$151:$BA$151,0)),0)+IFERROR(INDEX('Hoja de Trabajo para listado'!$BC$155:$CB$1048576,MATCH($A499,'Hoja de Trabajo para listado'!$BC$155:$BC$1048576,0),MATCH((CUADRO!L$5&amp;$E499),'Hoja de Trabajo para listado'!$BC$151:$CB$151,0)),0)+IFERROR(INDEX('Hoja de Trabajo para listado'!$DE$153:$DG$274,MATCH($A499,'Hoja de Trabajo para listado'!$DE$153:$DE$1048576,0),MATCH((CUADRO!L$5&amp;$E499),'Hoja de Trabajo para listado'!$DE$151:$DG$151,0)),0)+IFERROR(INDEX('Hoja de Trabajo para listado'!$CD$155:$DC$1048576,MATCH($A499,'Hoja de Trabajo para listado'!$CD$155:$CD$1048576,0),MATCH((CUADRO!L$5&amp;$E499),'Hoja de Trabajo para listado'!$CD$151:$DC$151,0)),0)</f>
        <v>0</v>
      </c>
      <c r="M499" s="314">
        <f ca="1">+IFERROR(INDEX('Hoja de Trabajo para listado'!$A$155:$Z$1048576,MATCH($A499,'Hoja de Trabajo para listado'!$A$155:$A$1048576,0),MATCH((CUADRO!M$5&amp;$E499),'Hoja de Trabajo para listado'!$A$151:$Z$151,0)),0)+IFERROR(INDEX('Hoja de Trabajo para listado'!$AB$155:$BA$1048576,MATCH($A499,'Hoja de Trabajo para listado'!$AB$155:$AB$1048576,0),MATCH((CUADRO!M$5&amp;$E499),'Hoja de Trabajo para listado'!$AB$151:$BA$151,0)),0)+IFERROR(INDEX('Hoja de Trabajo para listado'!$BC$155:$CB$1048576,MATCH($A499,'Hoja de Trabajo para listado'!$BC$155:$BC$1048576,0),MATCH((CUADRO!M$5&amp;$E499),'Hoja de Trabajo para listado'!$BC$151:$CB$151,0)),0)+IFERROR(INDEX('Hoja de Trabajo para listado'!$DE$153:$DG$274,MATCH($A499,'Hoja de Trabajo para listado'!$DE$153:$DE$1048576,0),MATCH((CUADRO!M$5&amp;$E499),'Hoja de Trabajo para listado'!$DE$151:$DG$151,0)),0)+IFERROR(INDEX('Hoja de Trabajo para listado'!$CD$155:$DC$1048576,MATCH($A499,'Hoja de Trabajo para listado'!$CD$155:$CD$1048576,0),MATCH((CUADRO!M$5&amp;$E499),'Hoja de Trabajo para listado'!$CD$151:$DC$151,0)),0)</f>
        <v>0</v>
      </c>
      <c r="N499" s="314">
        <f ca="1">+IFERROR(INDEX('Hoja de Trabajo para listado'!$A$155:$Z$1048576,MATCH($A499,'Hoja de Trabajo para listado'!$A$155:$A$1048576,0),MATCH((CUADRO!N$5&amp;$E499),'Hoja de Trabajo para listado'!$A$151:$Z$151,0)),0)+IFERROR(INDEX('Hoja de Trabajo para listado'!$AB$155:$BA$1048576,MATCH($A499,'Hoja de Trabajo para listado'!$AB$155:$AB$1048576,0),MATCH((CUADRO!N$5&amp;$E499),'Hoja de Trabajo para listado'!$AB$151:$BA$151,0)),0)+IFERROR(INDEX('Hoja de Trabajo para listado'!$BC$155:$CB$1048576,MATCH($A499,'Hoja de Trabajo para listado'!$BC$155:$BC$1048576,0),MATCH((CUADRO!N$5&amp;$E499),'Hoja de Trabajo para listado'!$BC$151:$CB$151,0)),0)+IFERROR(INDEX('Hoja de Trabajo para listado'!$DE$153:$DG$274,MATCH($A499,'Hoja de Trabajo para listado'!$DE$153:$DE$1048576,0),MATCH((CUADRO!N$5&amp;$E499),'Hoja de Trabajo para listado'!$DE$151:$DG$151,0)),0)+IFERROR(INDEX('Hoja de Trabajo para listado'!$CD$155:$DC$1048576,MATCH($A499,'Hoja de Trabajo para listado'!$CD$155:$CD$1048576,0),MATCH((CUADRO!N$5&amp;$E499),'Hoja de Trabajo para listado'!$CD$151:$DC$151,0)),0)</f>
        <v>0</v>
      </c>
      <c r="O499" s="314">
        <f ca="1">+IFERROR(INDEX('Hoja de Trabajo para listado'!$A$155:$Z$1048576,MATCH($A499,'Hoja de Trabajo para listado'!$A$155:$A$1048576,0),MATCH((CUADRO!O$5&amp;$E499),'Hoja de Trabajo para listado'!$A$151:$Z$151,0)),0)+IFERROR(INDEX('Hoja de Trabajo para listado'!$AB$155:$BA$1048576,MATCH($A499,'Hoja de Trabajo para listado'!$AB$155:$AB$1048576,0),MATCH((CUADRO!O$5&amp;$E499),'Hoja de Trabajo para listado'!$AB$151:$BA$151,0)),0)+IFERROR(INDEX('Hoja de Trabajo para listado'!$BC$155:$CB$1048576,MATCH($A499,'Hoja de Trabajo para listado'!$BC$155:$BC$1048576,0),MATCH((CUADRO!O$5&amp;$E499),'Hoja de Trabajo para listado'!$BC$151:$CB$151,0)),0)+IFERROR(INDEX('Hoja de Trabajo para listado'!$DE$153:$DG$274,MATCH($A499,'Hoja de Trabajo para listado'!$DE$153:$DE$1048576,0),MATCH((CUADRO!O$5&amp;$E499),'Hoja de Trabajo para listado'!$DE$151:$DG$151,0)),0)+IFERROR(INDEX('Hoja de Trabajo para listado'!$CD$155:$DC$1048576,MATCH($A499,'Hoja de Trabajo para listado'!$CD$155:$CD$1048576,0),MATCH((CUADRO!O$5&amp;$E499),'Hoja de Trabajo para listado'!$CD$151:$DC$151,0)),0)</f>
        <v>0</v>
      </c>
      <c r="P499" s="314">
        <f ca="1">+IFERROR(INDEX('Hoja de Trabajo para listado'!$A$155:$Z$1048576,MATCH($A499,'Hoja de Trabajo para listado'!$A$155:$A$1048576,0),MATCH((CUADRO!P$5&amp;$E499),'Hoja de Trabajo para listado'!$A$151:$Z$151,0)),0)+IFERROR(INDEX('Hoja de Trabajo para listado'!$AB$155:$BA$1048576,MATCH($A499,'Hoja de Trabajo para listado'!$AB$155:$AB$1048576,0),MATCH((CUADRO!P$5&amp;$E499),'Hoja de Trabajo para listado'!$AB$151:$BA$151,0)),0)+IFERROR(INDEX('Hoja de Trabajo para listado'!$BC$155:$CB$1048576,MATCH($A499,'Hoja de Trabajo para listado'!$BC$155:$BC$1048576,0),MATCH((CUADRO!P$5&amp;$E499),'Hoja de Trabajo para listado'!$BC$151:$CB$151,0)),0)+IFERROR(INDEX('Hoja de Trabajo para listado'!$DE$153:$DG$274,MATCH($A499,'Hoja de Trabajo para listado'!$DE$153:$DE$1048576,0),MATCH((CUADRO!P$5&amp;$E499),'Hoja de Trabajo para listado'!$DE$151:$DG$151,0)),0)+IFERROR(INDEX('Hoja de Trabajo para listado'!$CD$155:$DC$1048576,MATCH($A499,'Hoja de Trabajo para listado'!$CD$155:$CD$1048576,0),MATCH((CUADRO!P$5&amp;$E499),'Hoja de Trabajo para listado'!$CD$151:$DC$151,0)),0)</f>
        <v>0</v>
      </c>
      <c r="Q499" s="314">
        <f ca="1">+IFERROR(INDEX('Hoja de Trabajo para listado'!$A$155:$Z$1048576,MATCH($A499,'Hoja de Trabajo para listado'!$A$155:$A$1048576,0),MATCH((CUADRO!Q$5&amp;$E499),'Hoja de Trabajo para listado'!$A$151:$Z$151,0)),0)+IFERROR(INDEX('Hoja de Trabajo para listado'!$AB$155:$BA$1048576,MATCH($A499,'Hoja de Trabajo para listado'!$AB$155:$AB$1048576,0),MATCH((CUADRO!Q$5&amp;$E499),'Hoja de Trabajo para listado'!$AB$151:$BA$151,0)),0)+IFERROR(INDEX('Hoja de Trabajo para listado'!$BC$155:$CB$1048576,MATCH($A499,'Hoja de Trabajo para listado'!$BC$155:$BC$1048576,0),MATCH((CUADRO!Q$5&amp;$E499),'Hoja de Trabajo para listado'!$BC$151:$CB$151,0)),0)+IFERROR(INDEX('Hoja de Trabajo para listado'!$DE$153:$DG$274,MATCH($A499,'Hoja de Trabajo para listado'!$DE$153:$DE$1048576,0),MATCH((CUADRO!Q$5&amp;$E499),'Hoja de Trabajo para listado'!$DE$151:$DG$151,0)),0)+IFERROR(INDEX('Hoja de Trabajo para listado'!$CD$155:$DC$1048576,MATCH($A499,'Hoja de Trabajo para listado'!$CD$155:$CD$1048576,0),MATCH((CUADRO!Q$5&amp;$E499),'Hoja de Trabajo para listado'!$CD$151:$DC$151,0)),0)</f>
        <v>0</v>
      </c>
      <c r="R499" s="314">
        <f t="shared" ca="1" si="14"/>
        <v>0</v>
      </c>
      <c r="S499" s="322">
        <f ca="1">+R498+R499</f>
        <v>0</v>
      </c>
      <c r="T499" s="314">
        <f ca="1">+S499</f>
        <v>0</v>
      </c>
      <c r="U499" s="313">
        <f t="shared" si="15"/>
        <v>2</v>
      </c>
      <c r="V499" s="319" t="str">
        <f>+VLOOKUP(A499,bd_lista!$A$3:$E$593,5,FALSE)</f>
        <v>Gobiernos Autonomos Municipales</v>
      </c>
      <c r="W499" s="426"/>
    </row>
    <row r="500" spans="1:23" customFormat="1" ht="15" hidden="1" customHeight="1">
      <c r="A500" s="323">
        <v>1422</v>
      </c>
      <c r="B500" s="427">
        <f>+A500</f>
        <v>1422</v>
      </c>
      <c r="C500" s="318" t="str">
        <f>+VLOOKUP(A500,bd_lista!$A$3:$C$593,3,FALSE)</f>
        <v>Gobierno Autónomo Municipal de Esmeralda</v>
      </c>
      <c r="D500" s="429" t="str">
        <f>+C500</f>
        <v>Gobierno Autónomo Municipal de Esmeralda</v>
      </c>
      <c r="E500" s="346" t="s">
        <v>1418</v>
      </c>
      <c r="F500" s="314">
        <f ca="1">+IFERROR(INDEX('Hoja de Trabajo para listado'!$A$155:$Z$1048576,MATCH($A500,'Hoja de Trabajo para listado'!$A$155:$A$1048576,0),MATCH((CUADRO!F$5&amp;$E500),'Hoja de Trabajo para listado'!$A$151:$Z$151,0)),0)+IFERROR(INDEX('Hoja de Trabajo para listado'!$AB$155:$BA$1048576,MATCH($A500,'Hoja de Trabajo para listado'!$AB$155:$AB$1048576,0),MATCH((CUADRO!F$5&amp;$E500),'Hoja de Trabajo para listado'!$AB$151:$BA$151,0)),0)+IFERROR(INDEX('Hoja de Trabajo para listado'!$BC$155:$CB$1048576,MATCH($A500,'Hoja de Trabajo para listado'!$BC$155:$BC$1048576,0),MATCH((CUADRO!F$5&amp;$E500),'Hoja de Trabajo para listado'!$BC$151:$CB$151,0)),0)+IFERROR(INDEX('Hoja de Trabajo para listado'!$DE$153:$DG$274,MATCH($A500,'Hoja de Trabajo para listado'!$DE$153:$DE$1048576,0),MATCH((CUADRO!F$5&amp;$E500),'Hoja de Trabajo para listado'!$DE$151:$DG$151,0)),0)+IFERROR(INDEX('Hoja de Trabajo para listado'!$CD$155:$DC$1048576,MATCH($A500,'Hoja de Trabajo para listado'!$CD$155:$CD$1048576,0),MATCH((CUADRO!F$5&amp;$E500),'Hoja de Trabajo para listado'!$CD$151:$DC$151,0)),0)</f>
        <v>0</v>
      </c>
      <c r="G500" s="314">
        <f ca="1">+IFERROR(INDEX('Hoja de Trabajo para listado'!$A$155:$Z$1048576,MATCH($A500,'Hoja de Trabajo para listado'!$A$155:$A$1048576,0),MATCH((CUADRO!G$5&amp;$E500),'Hoja de Trabajo para listado'!$A$151:$Z$151,0)),0)+IFERROR(INDEX('Hoja de Trabajo para listado'!$AB$155:$BA$1048576,MATCH($A500,'Hoja de Trabajo para listado'!$AB$155:$AB$1048576,0),MATCH((CUADRO!G$5&amp;$E500),'Hoja de Trabajo para listado'!$AB$151:$BA$151,0)),0)+IFERROR(INDEX('Hoja de Trabajo para listado'!$BC$155:$CB$1048576,MATCH($A500,'Hoja de Trabajo para listado'!$BC$155:$BC$1048576,0),MATCH((CUADRO!G$5&amp;$E500),'Hoja de Trabajo para listado'!$BC$151:$CB$151,0)),0)+IFERROR(INDEX('Hoja de Trabajo para listado'!$DE$153:$DG$274,MATCH($A500,'Hoja de Trabajo para listado'!$DE$153:$DE$1048576,0),MATCH((CUADRO!G$5&amp;$E500),'Hoja de Trabajo para listado'!$DE$151:$DG$151,0)),0)+IFERROR(INDEX('Hoja de Trabajo para listado'!$CD$155:$DC$1048576,MATCH($A500,'Hoja de Trabajo para listado'!$CD$155:$CD$1048576,0),MATCH((CUADRO!G$5&amp;$E500),'Hoja de Trabajo para listado'!$CD$151:$DC$151,0)),0)</f>
        <v>0</v>
      </c>
      <c r="H500" s="314">
        <f ca="1">+IFERROR(INDEX('Hoja de Trabajo para listado'!$A$155:$Z$1048576,MATCH($A500,'Hoja de Trabajo para listado'!$A$155:$A$1048576,0),MATCH((CUADRO!H$5&amp;$E500),'Hoja de Trabajo para listado'!$A$151:$Z$151,0)),0)+IFERROR(INDEX('Hoja de Trabajo para listado'!$AB$155:$BA$1048576,MATCH($A500,'Hoja de Trabajo para listado'!$AB$155:$AB$1048576,0),MATCH((CUADRO!H$5&amp;$E500),'Hoja de Trabajo para listado'!$AB$151:$BA$151,0)),0)+IFERROR(INDEX('Hoja de Trabajo para listado'!$BC$155:$CB$1048576,MATCH($A500,'Hoja de Trabajo para listado'!$BC$155:$BC$1048576,0),MATCH((CUADRO!H$5&amp;$E500),'Hoja de Trabajo para listado'!$BC$151:$CB$151,0)),0)+IFERROR(INDEX('Hoja de Trabajo para listado'!$DE$153:$DG$274,MATCH($A500,'Hoja de Trabajo para listado'!$DE$153:$DE$1048576,0),MATCH((CUADRO!H$5&amp;$E500),'Hoja de Trabajo para listado'!$DE$151:$DG$151,0)),0)+IFERROR(INDEX('Hoja de Trabajo para listado'!$CD$155:$DC$1048576,MATCH($A500,'Hoja de Trabajo para listado'!$CD$155:$CD$1048576,0),MATCH((CUADRO!H$5&amp;$E500),'Hoja de Trabajo para listado'!$CD$151:$DC$151,0)),0)</f>
        <v>0</v>
      </c>
      <c r="I500" s="314">
        <f ca="1">+IFERROR(INDEX('Hoja de Trabajo para listado'!$A$155:$Z$1048576,MATCH($A500,'Hoja de Trabajo para listado'!$A$155:$A$1048576,0),MATCH((CUADRO!I$5&amp;$E500),'Hoja de Trabajo para listado'!$A$151:$Z$151,0)),0)+IFERROR(INDEX('Hoja de Trabajo para listado'!$AB$155:$BA$1048576,MATCH($A500,'Hoja de Trabajo para listado'!$AB$155:$AB$1048576,0),MATCH((CUADRO!I$5&amp;$E500),'Hoja de Trabajo para listado'!$AB$151:$BA$151,0)),0)+IFERROR(INDEX('Hoja de Trabajo para listado'!$BC$155:$CB$1048576,MATCH($A500,'Hoja de Trabajo para listado'!$BC$155:$BC$1048576,0),MATCH((CUADRO!I$5&amp;$E500),'Hoja de Trabajo para listado'!$BC$151:$CB$151,0)),0)+IFERROR(INDEX('Hoja de Trabajo para listado'!$DE$153:$DG$274,MATCH($A500,'Hoja de Trabajo para listado'!$DE$153:$DE$1048576,0),MATCH((CUADRO!I$5&amp;$E500),'Hoja de Trabajo para listado'!$DE$151:$DG$151,0)),0)+IFERROR(INDEX('Hoja de Trabajo para listado'!$CD$155:$DC$1048576,MATCH($A500,'Hoja de Trabajo para listado'!$CD$155:$CD$1048576,0),MATCH((CUADRO!I$5&amp;$E500),'Hoja de Trabajo para listado'!$CD$151:$DC$151,0)),0)</f>
        <v>0</v>
      </c>
      <c r="J500" s="314">
        <f ca="1">+IFERROR(INDEX('Hoja de Trabajo para listado'!$A$155:$Z$1048576,MATCH($A500,'Hoja de Trabajo para listado'!$A$155:$A$1048576,0),MATCH((CUADRO!J$5&amp;$E500),'Hoja de Trabajo para listado'!$A$151:$Z$151,0)),0)+IFERROR(INDEX('Hoja de Trabajo para listado'!$AB$155:$BA$1048576,MATCH($A500,'Hoja de Trabajo para listado'!$AB$155:$AB$1048576,0),MATCH((CUADRO!J$5&amp;$E500),'Hoja de Trabajo para listado'!$AB$151:$BA$151,0)),0)+IFERROR(INDEX('Hoja de Trabajo para listado'!$BC$155:$CB$1048576,MATCH($A500,'Hoja de Trabajo para listado'!$BC$155:$BC$1048576,0),MATCH((CUADRO!J$5&amp;$E500),'Hoja de Trabajo para listado'!$BC$151:$CB$151,0)),0)+IFERROR(INDEX('Hoja de Trabajo para listado'!$DE$153:$DG$274,MATCH($A500,'Hoja de Trabajo para listado'!$DE$153:$DE$1048576,0),MATCH((CUADRO!J$5&amp;$E500),'Hoja de Trabajo para listado'!$DE$151:$DG$151,0)),0)+IFERROR(INDEX('Hoja de Trabajo para listado'!$CD$155:$DC$1048576,MATCH($A500,'Hoja de Trabajo para listado'!$CD$155:$CD$1048576,0),MATCH((CUADRO!J$5&amp;$E500),'Hoja de Trabajo para listado'!$CD$151:$DC$151,0)),0)</f>
        <v>0</v>
      </c>
      <c r="K500" s="314">
        <f ca="1">+IFERROR(INDEX('Hoja de Trabajo para listado'!$A$155:$Z$1048576,MATCH($A500,'Hoja de Trabajo para listado'!$A$155:$A$1048576,0),MATCH((CUADRO!K$5&amp;$E500),'Hoja de Trabajo para listado'!$A$151:$Z$151,0)),0)+IFERROR(INDEX('Hoja de Trabajo para listado'!$AB$155:$BA$1048576,MATCH($A500,'Hoja de Trabajo para listado'!$AB$155:$AB$1048576,0),MATCH((CUADRO!K$5&amp;$E500),'Hoja de Trabajo para listado'!$AB$151:$BA$151,0)),0)+IFERROR(INDEX('Hoja de Trabajo para listado'!$BC$155:$CB$1048576,MATCH($A500,'Hoja de Trabajo para listado'!$BC$155:$BC$1048576,0),MATCH((CUADRO!K$5&amp;$E500),'Hoja de Trabajo para listado'!$BC$151:$CB$151,0)),0)+IFERROR(INDEX('Hoja de Trabajo para listado'!$DE$153:$DG$274,MATCH($A500,'Hoja de Trabajo para listado'!$DE$153:$DE$1048576,0),MATCH((CUADRO!K$5&amp;$E500),'Hoja de Trabajo para listado'!$DE$151:$DG$151,0)),0)+IFERROR(INDEX('Hoja de Trabajo para listado'!$CD$155:$DC$1048576,MATCH($A500,'Hoja de Trabajo para listado'!$CD$155:$CD$1048576,0),MATCH((CUADRO!K$5&amp;$E500),'Hoja de Trabajo para listado'!$CD$151:$DC$151,0)),0)</f>
        <v>0</v>
      </c>
      <c r="L500" s="314">
        <f ca="1">+IFERROR(INDEX('Hoja de Trabajo para listado'!$A$155:$Z$1048576,MATCH($A500,'Hoja de Trabajo para listado'!$A$155:$A$1048576,0),MATCH((CUADRO!L$5&amp;$E500),'Hoja de Trabajo para listado'!$A$151:$Z$151,0)),0)+IFERROR(INDEX('Hoja de Trabajo para listado'!$AB$155:$BA$1048576,MATCH($A500,'Hoja de Trabajo para listado'!$AB$155:$AB$1048576,0),MATCH((CUADRO!L$5&amp;$E500),'Hoja de Trabajo para listado'!$AB$151:$BA$151,0)),0)+IFERROR(INDEX('Hoja de Trabajo para listado'!$BC$155:$CB$1048576,MATCH($A500,'Hoja de Trabajo para listado'!$BC$155:$BC$1048576,0),MATCH((CUADRO!L$5&amp;$E500),'Hoja de Trabajo para listado'!$BC$151:$CB$151,0)),0)+IFERROR(INDEX('Hoja de Trabajo para listado'!$DE$153:$DG$274,MATCH($A500,'Hoja de Trabajo para listado'!$DE$153:$DE$1048576,0),MATCH((CUADRO!L$5&amp;$E500),'Hoja de Trabajo para listado'!$DE$151:$DG$151,0)),0)+IFERROR(INDEX('Hoja de Trabajo para listado'!$CD$155:$DC$1048576,MATCH($A500,'Hoja de Trabajo para listado'!$CD$155:$CD$1048576,0),MATCH((CUADRO!L$5&amp;$E500),'Hoja de Trabajo para listado'!$CD$151:$DC$151,0)),0)</f>
        <v>0</v>
      </c>
      <c r="M500" s="314">
        <f ca="1">+IFERROR(INDEX('Hoja de Trabajo para listado'!$A$155:$Z$1048576,MATCH($A500,'Hoja de Trabajo para listado'!$A$155:$A$1048576,0),MATCH((CUADRO!M$5&amp;$E500),'Hoja de Trabajo para listado'!$A$151:$Z$151,0)),0)+IFERROR(INDEX('Hoja de Trabajo para listado'!$AB$155:$BA$1048576,MATCH($A500,'Hoja de Trabajo para listado'!$AB$155:$AB$1048576,0),MATCH((CUADRO!M$5&amp;$E500),'Hoja de Trabajo para listado'!$AB$151:$BA$151,0)),0)+IFERROR(INDEX('Hoja de Trabajo para listado'!$BC$155:$CB$1048576,MATCH($A500,'Hoja de Trabajo para listado'!$BC$155:$BC$1048576,0),MATCH((CUADRO!M$5&amp;$E500),'Hoja de Trabajo para listado'!$BC$151:$CB$151,0)),0)+IFERROR(INDEX('Hoja de Trabajo para listado'!$DE$153:$DG$274,MATCH($A500,'Hoja de Trabajo para listado'!$DE$153:$DE$1048576,0),MATCH((CUADRO!M$5&amp;$E500),'Hoja de Trabajo para listado'!$DE$151:$DG$151,0)),0)+IFERROR(INDEX('Hoja de Trabajo para listado'!$CD$155:$DC$1048576,MATCH($A500,'Hoja de Trabajo para listado'!$CD$155:$CD$1048576,0),MATCH((CUADRO!M$5&amp;$E500),'Hoja de Trabajo para listado'!$CD$151:$DC$151,0)),0)</f>
        <v>0</v>
      </c>
      <c r="N500" s="314">
        <f ca="1">+IFERROR(INDEX('Hoja de Trabajo para listado'!$A$155:$Z$1048576,MATCH($A500,'Hoja de Trabajo para listado'!$A$155:$A$1048576,0),MATCH((CUADRO!N$5&amp;$E500),'Hoja de Trabajo para listado'!$A$151:$Z$151,0)),0)+IFERROR(INDEX('Hoja de Trabajo para listado'!$AB$155:$BA$1048576,MATCH($A500,'Hoja de Trabajo para listado'!$AB$155:$AB$1048576,0),MATCH((CUADRO!N$5&amp;$E500),'Hoja de Trabajo para listado'!$AB$151:$BA$151,0)),0)+IFERROR(INDEX('Hoja de Trabajo para listado'!$BC$155:$CB$1048576,MATCH($A500,'Hoja de Trabajo para listado'!$BC$155:$BC$1048576,0),MATCH((CUADRO!N$5&amp;$E500),'Hoja de Trabajo para listado'!$BC$151:$CB$151,0)),0)+IFERROR(INDEX('Hoja de Trabajo para listado'!$DE$153:$DG$274,MATCH($A500,'Hoja de Trabajo para listado'!$DE$153:$DE$1048576,0),MATCH((CUADRO!N$5&amp;$E500),'Hoja de Trabajo para listado'!$DE$151:$DG$151,0)),0)+IFERROR(INDEX('Hoja de Trabajo para listado'!$CD$155:$DC$1048576,MATCH($A500,'Hoja de Trabajo para listado'!$CD$155:$CD$1048576,0),MATCH((CUADRO!N$5&amp;$E500),'Hoja de Trabajo para listado'!$CD$151:$DC$151,0)),0)</f>
        <v>0</v>
      </c>
      <c r="O500" s="314">
        <f ca="1">+IFERROR(INDEX('Hoja de Trabajo para listado'!$A$155:$Z$1048576,MATCH($A500,'Hoja de Trabajo para listado'!$A$155:$A$1048576,0),MATCH((CUADRO!O$5&amp;$E500),'Hoja de Trabajo para listado'!$A$151:$Z$151,0)),0)+IFERROR(INDEX('Hoja de Trabajo para listado'!$AB$155:$BA$1048576,MATCH($A500,'Hoja de Trabajo para listado'!$AB$155:$AB$1048576,0),MATCH((CUADRO!O$5&amp;$E500),'Hoja de Trabajo para listado'!$AB$151:$BA$151,0)),0)+IFERROR(INDEX('Hoja de Trabajo para listado'!$BC$155:$CB$1048576,MATCH($A500,'Hoja de Trabajo para listado'!$BC$155:$BC$1048576,0),MATCH((CUADRO!O$5&amp;$E500),'Hoja de Trabajo para listado'!$BC$151:$CB$151,0)),0)+IFERROR(INDEX('Hoja de Trabajo para listado'!$DE$153:$DG$274,MATCH($A500,'Hoja de Trabajo para listado'!$DE$153:$DE$1048576,0),MATCH((CUADRO!O$5&amp;$E500),'Hoja de Trabajo para listado'!$DE$151:$DG$151,0)),0)+IFERROR(INDEX('Hoja de Trabajo para listado'!$CD$155:$DC$1048576,MATCH($A500,'Hoja de Trabajo para listado'!$CD$155:$CD$1048576,0),MATCH((CUADRO!O$5&amp;$E500),'Hoja de Trabajo para listado'!$CD$151:$DC$151,0)),0)</f>
        <v>0</v>
      </c>
      <c r="P500" s="314">
        <f ca="1">+IFERROR(INDEX('Hoja de Trabajo para listado'!$A$155:$Z$1048576,MATCH($A500,'Hoja de Trabajo para listado'!$A$155:$A$1048576,0),MATCH((CUADRO!P$5&amp;$E500),'Hoja de Trabajo para listado'!$A$151:$Z$151,0)),0)+IFERROR(INDEX('Hoja de Trabajo para listado'!$AB$155:$BA$1048576,MATCH($A500,'Hoja de Trabajo para listado'!$AB$155:$AB$1048576,0),MATCH((CUADRO!P$5&amp;$E500),'Hoja de Trabajo para listado'!$AB$151:$BA$151,0)),0)+IFERROR(INDEX('Hoja de Trabajo para listado'!$BC$155:$CB$1048576,MATCH($A500,'Hoja de Trabajo para listado'!$BC$155:$BC$1048576,0),MATCH((CUADRO!P$5&amp;$E500),'Hoja de Trabajo para listado'!$BC$151:$CB$151,0)),0)+IFERROR(INDEX('Hoja de Trabajo para listado'!$DE$153:$DG$274,MATCH($A500,'Hoja de Trabajo para listado'!$DE$153:$DE$1048576,0),MATCH((CUADRO!P$5&amp;$E500),'Hoja de Trabajo para listado'!$DE$151:$DG$151,0)),0)+IFERROR(INDEX('Hoja de Trabajo para listado'!$CD$155:$DC$1048576,MATCH($A500,'Hoja de Trabajo para listado'!$CD$155:$CD$1048576,0),MATCH((CUADRO!P$5&amp;$E500),'Hoja de Trabajo para listado'!$CD$151:$DC$151,0)),0)</f>
        <v>0</v>
      </c>
      <c r="Q500" s="314">
        <f ca="1">+IFERROR(INDEX('Hoja de Trabajo para listado'!$A$155:$Z$1048576,MATCH($A500,'Hoja de Trabajo para listado'!$A$155:$A$1048576,0),MATCH((CUADRO!Q$5&amp;$E500),'Hoja de Trabajo para listado'!$A$151:$Z$151,0)),0)+IFERROR(INDEX('Hoja de Trabajo para listado'!$AB$155:$BA$1048576,MATCH($A500,'Hoja de Trabajo para listado'!$AB$155:$AB$1048576,0),MATCH((CUADRO!Q$5&amp;$E500),'Hoja de Trabajo para listado'!$AB$151:$BA$151,0)),0)+IFERROR(INDEX('Hoja de Trabajo para listado'!$BC$155:$CB$1048576,MATCH($A500,'Hoja de Trabajo para listado'!$BC$155:$BC$1048576,0),MATCH((CUADRO!Q$5&amp;$E500),'Hoja de Trabajo para listado'!$BC$151:$CB$151,0)),0)+IFERROR(INDEX('Hoja de Trabajo para listado'!$DE$153:$DG$274,MATCH($A500,'Hoja de Trabajo para listado'!$DE$153:$DE$1048576,0),MATCH((CUADRO!Q$5&amp;$E500),'Hoja de Trabajo para listado'!$DE$151:$DG$151,0)),0)+IFERROR(INDEX('Hoja de Trabajo para listado'!$CD$155:$DC$1048576,MATCH($A500,'Hoja de Trabajo para listado'!$CD$155:$CD$1048576,0),MATCH((CUADRO!Q$5&amp;$E500),'Hoja de Trabajo para listado'!$CD$151:$DC$151,0)),0)</f>
        <v>0</v>
      </c>
      <c r="R500" s="314">
        <f t="shared" ca="1" si="14"/>
        <v>0</v>
      </c>
      <c r="S500" s="322"/>
      <c r="T500" s="314">
        <f ca="1">+T501</f>
        <v>0</v>
      </c>
      <c r="U500" s="313">
        <f t="shared" si="15"/>
        <v>1</v>
      </c>
      <c r="V500" s="319" t="str">
        <f>+VLOOKUP(A500,bd_lista!$A$3:$E$593,5,FALSE)</f>
        <v>Gobiernos Autonomos Municipales</v>
      </c>
      <c r="W500" s="425" t="str">
        <f>+V500</f>
        <v>Gobiernos Autonomos Municipales</v>
      </c>
    </row>
    <row r="501" spans="1:23" customFormat="1" ht="15" hidden="1" customHeight="1">
      <c r="A501" s="323">
        <v>1422</v>
      </c>
      <c r="B501" s="428"/>
      <c r="C501" s="318" t="str">
        <f>+VLOOKUP(A501,bd_lista!$A$3:$C$593,3,FALSE)</f>
        <v>Gobierno Autónomo Municipal de Esmeralda</v>
      </c>
      <c r="D501" s="430"/>
      <c r="E501" s="347" t="s">
        <v>1419</v>
      </c>
      <c r="F501" s="314">
        <f ca="1">+IFERROR(INDEX('Hoja de Trabajo para listado'!$A$155:$Z$1048576,MATCH($A501,'Hoja de Trabajo para listado'!$A$155:$A$1048576,0),MATCH((CUADRO!F$5&amp;$E501),'Hoja de Trabajo para listado'!$A$151:$Z$151,0)),0)+IFERROR(INDEX('Hoja de Trabajo para listado'!$AB$155:$BA$1048576,MATCH($A501,'Hoja de Trabajo para listado'!$AB$155:$AB$1048576,0),MATCH((CUADRO!F$5&amp;$E501),'Hoja de Trabajo para listado'!$AB$151:$BA$151,0)),0)+IFERROR(INDEX('Hoja de Trabajo para listado'!$BC$155:$CB$1048576,MATCH($A501,'Hoja de Trabajo para listado'!$BC$155:$BC$1048576,0),MATCH((CUADRO!F$5&amp;$E501),'Hoja de Trabajo para listado'!$BC$151:$CB$151,0)),0)+IFERROR(INDEX('Hoja de Trabajo para listado'!$DE$153:$DG$274,MATCH($A501,'Hoja de Trabajo para listado'!$DE$153:$DE$1048576,0),MATCH((CUADRO!F$5&amp;$E501),'Hoja de Trabajo para listado'!$DE$151:$DG$151,0)),0)+IFERROR(INDEX('Hoja de Trabajo para listado'!$CD$155:$DC$1048576,MATCH($A501,'Hoja de Trabajo para listado'!$CD$155:$CD$1048576,0),MATCH((CUADRO!F$5&amp;$E501),'Hoja de Trabajo para listado'!$CD$151:$DC$151,0)),0)</f>
        <v>0</v>
      </c>
      <c r="G501" s="314">
        <f ca="1">+IFERROR(INDEX('Hoja de Trabajo para listado'!$A$155:$Z$1048576,MATCH($A501,'Hoja de Trabajo para listado'!$A$155:$A$1048576,0),MATCH((CUADRO!G$5&amp;$E501),'Hoja de Trabajo para listado'!$A$151:$Z$151,0)),0)+IFERROR(INDEX('Hoja de Trabajo para listado'!$AB$155:$BA$1048576,MATCH($A501,'Hoja de Trabajo para listado'!$AB$155:$AB$1048576,0),MATCH((CUADRO!G$5&amp;$E501),'Hoja de Trabajo para listado'!$AB$151:$BA$151,0)),0)+IFERROR(INDEX('Hoja de Trabajo para listado'!$BC$155:$CB$1048576,MATCH($A501,'Hoja de Trabajo para listado'!$BC$155:$BC$1048576,0),MATCH((CUADRO!G$5&amp;$E501),'Hoja de Trabajo para listado'!$BC$151:$CB$151,0)),0)+IFERROR(INDEX('Hoja de Trabajo para listado'!$DE$153:$DG$274,MATCH($A501,'Hoja de Trabajo para listado'!$DE$153:$DE$1048576,0),MATCH((CUADRO!G$5&amp;$E501),'Hoja de Trabajo para listado'!$DE$151:$DG$151,0)),0)+IFERROR(INDEX('Hoja de Trabajo para listado'!$CD$155:$DC$1048576,MATCH($A501,'Hoja de Trabajo para listado'!$CD$155:$CD$1048576,0),MATCH((CUADRO!G$5&amp;$E501),'Hoja de Trabajo para listado'!$CD$151:$DC$151,0)),0)</f>
        <v>0</v>
      </c>
      <c r="H501" s="314">
        <f ca="1">+IFERROR(INDEX('Hoja de Trabajo para listado'!$A$155:$Z$1048576,MATCH($A501,'Hoja de Trabajo para listado'!$A$155:$A$1048576,0),MATCH((CUADRO!H$5&amp;$E501),'Hoja de Trabajo para listado'!$A$151:$Z$151,0)),0)+IFERROR(INDEX('Hoja de Trabajo para listado'!$AB$155:$BA$1048576,MATCH($A501,'Hoja de Trabajo para listado'!$AB$155:$AB$1048576,0),MATCH((CUADRO!H$5&amp;$E501),'Hoja de Trabajo para listado'!$AB$151:$BA$151,0)),0)+IFERROR(INDEX('Hoja de Trabajo para listado'!$BC$155:$CB$1048576,MATCH($A501,'Hoja de Trabajo para listado'!$BC$155:$BC$1048576,0),MATCH((CUADRO!H$5&amp;$E501),'Hoja de Trabajo para listado'!$BC$151:$CB$151,0)),0)+IFERROR(INDEX('Hoja de Trabajo para listado'!$DE$153:$DG$274,MATCH($A501,'Hoja de Trabajo para listado'!$DE$153:$DE$1048576,0),MATCH((CUADRO!H$5&amp;$E501),'Hoja de Trabajo para listado'!$DE$151:$DG$151,0)),0)+IFERROR(INDEX('Hoja de Trabajo para listado'!$CD$155:$DC$1048576,MATCH($A501,'Hoja de Trabajo para listado'!$CD$155:$CD$1048576,0),MATCH((CUADRO!H$5&amp;$E501),'Hoja de Trabajo para listado'!$CD$151:$DC$151,0)),0)</f>
        <v>0</v>
      </c>
      <c r="I501" s="314">
        <f ca="1">+IFERROR(INDEX('Hoja de Trabajo para listado'!$A$155:$Z$1048576,MATCH($A501,'Hoja de Trabajo para listado'!$A$155:$A$1048576,0),MATCH((CUADRO!I$5&amp;$E501),'Hoja de Trabajo para listado'!$A$151:$Z$151,0)),0)+IFERROR(INDEX('Hoja de Trabajo para listado'!$AB$155:$BA$1048576,MATCH($A501,'Hoja de Trabajo para listado'!$AB$155:$AB$1048576,0),MATCH((CUADRO!I$5&amp;$E501),'Hoja de Trabajo para listado'!$AB$151:$BA$151,0)),0)+IFERROR(INDEX('Hoja de Trabajo para listado'!$BC$155:$CB$1048576,MATCH($A501,'Hoja de Trabajo para listado'!$BC$155:$BC$1048576,0),MATCH((CUADRO!I$5&amp;$E501),'Hoja de Trabajo para listado'!$BC$151:$CB$151,0)),0)+IFERROR(INDEX('Hoja de Trabajo para listado'!$DE$153:$DG$274,MATCH($A501,'Hoja de Trabajo para listado'!$DE$153:$DE$1048576,0),MATCH((CUADRO!I$5&amp;$E501),'Hoja de Trabajo para listado'!$DE$151:$DG$151,0)),0)+IFERROR(INDEX('Hoja de Trabajo para listado'!$CD$155:$DC$1048576,MATCH($A501,'Hoja de Trabajo para listado'!$CD$155:$CD$1048576,0),MATCH((CUADRO!I$5&amp;$E501),'Hoja de Trabajo para listado'!$CD$151:$DC$151,0)),0)</f>
        <v>0</v>
      </c>
      <c r="J501" s="314">
        <f ca="1">+IFERROR(INDEX('Hoja de Trabajo para listado'!$A$155:$Z$1048576,MATCH($A501,'Hoja de Trabajo para listado'!$A$155:$A$1048576,0),MATCH((CUADRO!J$5&amp;$E501),'Hoja de Trabajo para listado'!$A$151:$Z$151,0)),0)+IFERROR(INDEX('Hoja de Trabajo para listado'!$AB$155:$BA$1048576,MATCH($A501,'Hoja de Trabajo para listado'!$AB$155:$AB$1048576,0),MATCH((CUADRO!J$5&amp;$E501),'Hoja de Trabajo para listado'!$AB$151:$BA$151,0)),0)+IFERROR(INDEX('Hoja de Trabajo para listado'!$BC$155:$CB$1048576,MATCH($A501,'Hoja de Trabajo para listado'!$BC$155:$BC$1048576,0),MATCH((CUADRO!J$5&amp;$E501),'Hoja de Trabajo para listado'!$BC$151:$CB$151,0)),0)+IFERROR(INDEX('Hoja de Trabajo para listado'!$DE$153:$DG$274,MATCH($A501,'Hoja de Trabajo para listado'!$DE$153:$DE$1048576,0),MATCH((CUADRO!J$5&amp;$E501),'Hoja de Trabajo para listado'!$DE$151:$DG$151,0)),0)+IFERROR(INDEX('Hoja de Trabajo para listado'!$CD$155:$DC$1048576,MATCH($A501,'Hoja de Trabajo para listado'!$CD$155:$CD$1048576,0),MATCH((CUADRO!J$5&amp;$E501),'Hoja de Trabajo para listado'!$CD$151:$DC$151,0)),0)</f>
        <v>0</v>
      </c>
      <c r="K501" s="314">
        <f ca="1">+IFERROR(INDEX('Hoja de Trabajo para listado'!$A$155:$Z$1048576,MATCH($A501,'Hoja de Trabajo para listado'!$A$155:$A$1048576,0),MATCH((CUADRO!K$5&amp;$E501),'Hoja de Trabajo para listado'!$A$151:$Z$151,0)),0)+IFERROR(INDEX('Hoja de Trabajo para listado'!$AB$155:$BA$1048576,MATCH($A501,'Hoja de Trabajo para listado'!$AB$155:$AB$1048576,0),MATCH((CUADRO!K$5&amp;$E501),'Hoja de Trabajo para listado'!$AB$151:$BA$151,0)),0)+IFERROR(INDEX('Hoja de Trabajo para listado'!$BC$155:$CB$1048576,MATCH($A501,'Hoja de Trabajo para listado'!$BC$155:$BC$1048576,0),MATCH((CUADRO!K$5&amp;$E501),'Hoja de Trabajo para listado'!$BC$151:$CB$151,0)),0)+IFERROR(INDEX('Hoja de Trabajo para listado'!$DE$153:$DG$274,MATCH($A501,'Hoja de Trabajo para listado'!$DE$153:$DE$1048576,0),MATCH((CUADRO!K$5&amp;$E501),'Hoja de Trabajo para listado'!$DE$151:$DG$151,0)),0)+IFERROR(INDEX('Hoja de Trabajo para listado'!$CD$155:$DC$1048576,MATCH($A501,'Hoja de Trabajo para listado'!$CD$155:$CD$1048576,0),MATCH((CUADRO!K$5&amp;$E501),'Hoja de Trabajo para listado'!$CD$151:$DC$151,0)),0)</f>
        <v>0</v>
      </c>
      <c r="L501" s="314">
        <f ca="1">+IFERROR(INDEX('Hoja de Trabajo para listado'!$A$155:$Z$1048576,MATCH($A501,'Hoja de Trabajo para listado'!$A$155:$A$1048576,0),MATCH((CUADRO!L$5&amp;$E501),'Hoja de Trabajo para listado'!$A$151:$Z$151,0)),0)+IFERROR(INDEX('Hoja de Trabajo para listado'!$AB$155:$BA$1048576,MATCH($A501,'Hoja de Trabajo para listado'!$AB$155:$AB$1048576,0),MATCH((CUADRO!L$5&amp;$E501),'Hoja de Trabajo para listado'!$AB$151:$BA$151,0)),0)+IFERROR(INDEX('Hoja de Trabajo para listado'!$BC$155:$CB$1048576,MATCH($A501,'Hoja de Trabajo para listado'!$BC$155:$BC$1048576,0),MATCH((CUADRO!L$5&amp;$E501),'Hoja de Trabajo para listado'!$BC$151:$CB$151,0)),0)+IFERROR(INDEX('Hoja de Trabajo para listado'!$DE$153:$DG$274,MATCH($A501,'Hoja de Trabajo para listado'!$DE$153:$DE$1048576,0),MATCH((CUADRO!L$5&amp;$E501),'Hoja de Trabajo para listado'!$DE$151:$DG$151,0)),0)+IFERROR(INDEX('Hoja de Trabajo para listado'!$CD$155:$DC$1048576,MATCH($A501,'Hoja de Trabajo para listado'!$CD$155:$CD$1048576,0),MATCH((CUADRO!L$5&amp;$E501),'Hoja de Trabajo para listado'!$CD$151:$DC$151,0)),0)</f>
        <v>0</v>
      </c>
      <c r="M501" s="314">
        <f ca="1">+IFERROR(INDEX('Hoja de Trabajo para listado'!$A$155:$Z$1048576,MATCH($A501,'Hoja de Trabajo para listado'!$A$155:$A$1048576,0),MATCH((CUADRO!M$5&amp;$E501),'Hoja de Trabajo para listado'!$A$151:$Z$151,0)),0)+IFERROR(INDEX('Hoja de Trabajo para listado'!$AB$155:$BA$1048576,MATCH($A501,'Hoja de Trabajo para listado'!$AB$155:$AB$1048576,0),MATCH((CUADRO!M$5&amp;$E501),'Hoja de Trabajo para listado'!$AB$151:$BA$151,0)),0)+IFERROR(INDEX('Hoja de Trabajo para listado'!$BC$155:$CB$1048576,MATCH($A501,'Hoja de Trabajo para listado'!$BC$155:$BC$1048576,0),MATCH((CUADRO!M$5&amp;$E501),'Hoja de Trabajo para listado'!$BC$151:$CB$151,0)),0)+IFERROR(INDEX('Hoja de Trabajo para listado'!$DE$153:$DG$274,MATCH($A501,'Hoja de Trabajo para listado'!$DE$153:$DE$1048576,0),MATCH((CUADRO!M$5&amp;$E501),'Hoja de Trabajo para listado'!$DE$151:$DG$151,0)),0)+IFERROR(INDEX('Hoja de Trabajo para listado'!$CD$155:$DC$1048576,MATCH($A501,'Hoja de Trabajo para listado'!$CD$155:$CD$1048576,0),MATCH((CUADRO!M$5&amp;$E501),'Hoja de Trabajo para listado'!$CD$151:$DC$151,0)),0)</f>
        <v>0</v>
      </c>
      <c r="N501" s="314">
        <f ca="1">+IFERROR(INDEX('Hoja de Trabajo para listado'!$A$155:$Z$1048576,MATCH($A501,'Hoja de Trabajo para listado'!$A$155:$A$1048576,0),MATCH((CUADRO!N$5&amp;$E501),'Hoja de Trabajo para listado'!$A$151:$Z$151,0)),0)+IFERROR(INDEX('Hoja de Trabajo para listado'!$AB$155:$BA$1048576,MATCH($A501,'Hoja de Trabajo para listado'!$AB$155:$AB$1048576,0),MATCH((CUADRO!N$5&amp;$E501),'Hoja de Trabajo para listado'!$AB$151:$BA$151,0)),0)+IFERROR(INDEX('Hoja de Trabajo para listado'!$BC$155:$CB$1048576,MATCH($A501,'Hoja de Trabajo para listado'!$BC$155:$BC$1048576,0),MATCH((CUADRO!N$5&amp;$E501),'Hoja de Trabajo para listado'!$BC$151:$CB$151,0)),0)+IFERROR(INDEX('Hoja de Trabajo para listado'!$DE$153:$DG$274,MATCH($A501,'Hoja de Trabajo para listado'!$DE$153:$DE$1048576,0),MATCH((CUADRO!N$5&amp;$E501),'Hoja de Trabajo para listado'!$DE$151:$DG$151,0)),0)+IFERROR(INDEX('Hoja de Trabajo para listado'!$CD$155:$DC$1048576,MATCH($A501,'Hoja de Trabajo para listado'!$CD$155:$CD$1048576,0),MATCH((CUADRO!N$5&amp;$E501),'Hoja de Trabajo para listado'!$CD$151:$DC$151,0)),0)</f>
        <v>0</v>
      </c>
      <c r="O501" s="314">
        <f ca="1">+IFERROR(INDEX('Hoja de Trabajo para listado'!$A$155:$Z$1048576,MATCH($A501,'Hoja de Trabajo para listado'!$A$155:$A$1048576,0),MATCH((CUADRO!O$5&amp;$E501),'Hoja de Trabajo para listado'!$A$151:$Z$151,0)),0)+IFERROR(INDEX('Hoja de Trabajo para listado'!$AB$155:$BA$1048576,MATCH($A501,'Hoja de Trabajo para listado'!$AB$155:$AB$1048576,0),MATCH((CUADRO!O$5&amp;$E501),'Hoja de Trabajo para listado'!$AB$151:$BA$151,0)),0)+IFERROR(INDEX('Hoja de Trabajo para listado'!$BC$155:$CB$1048576,MATCH($A501,'Hoja de Trabajo para listado'!$BC$155:$BC$1048576,0),MATCH((CUADRO!O$5&amp;$E501),'Hoja de Trabajo para listado'!$BC$151:$CB$151,0)),0)+IFERROR(INDEX('Hoja de Trabajo para listado'!$DE$153:$DG$274,MATCH($A501,'Hoja de Trabajo para listado'!$DE$153:$DE$1048576,0),MATCH((CUADRO!O$5&amp;$E501),'Hoja de Trabajo para listado'!$DE$151:$DG$151,0)),0)+IFERROR(INDEX('Hoja de Trabajo para listado'!$CD$155:$DC$1048576,MATCH($A501,'Hoja de Trabajo para listado'!$CD$155:$CD$1048576,0),MATCH((CUADRO!O$5&amp;$E501),'Hoja de Trabajo para listado'!$CD$151:$DC$151,0)),0)</f>
        <v>0</v>
      </c>
      <c r="P501" s="314">
        <f ca="1">+IFERROR(INDEX('Hoja de Trabajo para listado'!$A$155:$Z$1048576,MATCH($A501,'Hoja de Trabajo para listado'!$A$155:$A$1048576,0),MATCH((CUADRO!P$5&amp;$E501),'Hoja de Trabajo para listado'!$A$151:$Z$151,0)),0)+IFERROR(INDEX('Hoja de Trabajo para listado'!$AB$155:$BA$1048576,MATCH($A501,'Hoja de Trabajo para listado'!$AB$155:$AB$1048576,0),MATCH((CUADRO!P$5&amp;$E501),'Hoja de Trabajo para listado'!$AB$151:$BA$151,0)),0)+IFERROR(INDEX('Hoja de Trabajo para listado'!$BC$155:$CB$1048576,MATCH($A501,'Hoja de Trabajo para listado'!$BC$155:$BC$1048576,0),MATCH((CUADRO!P$5&amp;$E501),'Hoja de Trabajo para listado'!$BC$151:$CB$151,0)),0)+IFERROR(INDEX('Hoja de Trabajo para listado'!$DE$153:$DG$274,MATCH($A501,'Hoja de Trabajo para listado'!$DE$153:$DE$1048576,0),MATCH((CUADRO!P$5&amp;$E501),'Hoja de Trabajo para listado'!$DE$151:$DG$151,0)),0)+IFERROR(INDEX('Hoja de Trabajo para listado'!$CD$155:$DC$1048576,MATCH($A501,'Hoja de Trabajo para listado'!$CD$155:$CD$1048576,0),MATCH((CUADRO!P$5&amp;$E501),'Hoja de Trabajo para listado'!$CD$151:$DC$151,0)),0)</f>
        <v>0</v>
      </c>
      <c r="Q501" s="314">
        <f ca="1">+IFERROR(INDEX('Hoja de Trabajo para listado'!$A$155:$Z$1048576,MATCH($A501,'Hoja de Trabajo para listado'!$A$155:$A$1048576,0),MATCH((CUADRO!Q$5&amp;$E501),'Hoja de Trabajo para listado'!$A$151:$Z$151,0)),0)+IFERROR(INDEX('Hoja de Trabajo para listado'!$AB$155:$BA$1048576,MATCH($A501,'Hoja de Trabajo para listado'!$AB$155:$AB$1048576,0),MATCH((CUADRO!Q$5&amp;$E501),'Hoja de Trabajo para listado'!$AB$151:$BA$151,0)),0)+IFERROR(INDEX('Hoja de Trabajo para listado'!$BC$155:$CB$1048576,MATCH($A501,'Hoja de Trabajo para listado'!$BC$155:$BC$1048576,0),MATCH((CUADRO!Q$5&amp;$E501),'Hoja de Trabajo para listado'!$BC$151:$CB$151,0)),0)+IFERROR(INDEX('Hoja de Trabajo para listado'!$DE$153:$DG$274,MATCH($A501,'Hoja de Trabajo para listado'!$DE$153:$DE$1048576,0),MATCH((CUADRO!Q$5&amp;$E501),'Hoja de Trabajo para listado'!$DE$151:$DG$151,0)),0)+IFERROR(INDEX('Hoja de Trabajo para listado'!$CD$155:$DC$1048576,MATCH($A501,'Hoja de Trabajo para listado'!$CD$155:$CD$1048576,0),MATCH((CUADRO!Q$5&amp;$E501),'Hoja de Trabajo para listado'!$CD$151:$DC$151,0)),0)</f>
        <v>0</v>
      </c>
      <c r="R501" s="314">
        <f t="shared" ca="1" si="14"/>
        <v>0</v>
      </c>
      <c r="S501" s="322">
        <f ca="1">+R500+R501</f>
        <v>0</v>
      </c>
      <c r="T501" s="314">
        <f ca="1">+S501</f>
        <v>0</v>
      </c>
      <c r="U501" s="313">
        <f t="shared" si="15"/>
        <v>2</v>
      </c>
      <c r="V501" s="319" t="str">
        <f>+VLOOKUP(A501,bd_lista!$A$3:$E$593,5,FALSE)</f>
        <v>Gobiernos Autonomos Municipales</v>
      </c>
      <c r="W501" s="426"/>
    </row>
    <row r="502" spans="1:23" customFormat="1" ht="15" hidden="1" customHeight="1">
      <c r="A502" s="323">
        <v>1423</v>
      </c>
      <c r="B502" s="427">
        <f>+A502</f>
        <v>1423</v>
      </c>
      <c r="C502" s="318" t="str">
        <f>+VLOOKUP(A502,bd_lista!$A$3:$C$593,3,FALSE)</f>
        <v>Gobierno Autónomo Municipal de Toledo</v>
      </c>
      <c r="D502" s="429" t="str">
        <f>+C502</f>
        <v>Gobierno Autónomo Municipal de Toledo</v>
      </c>
      <c r="E502" s="346" t="s">
        <v>1418</v>
      </c>
      <c r="F502" s="314">
        <f ca="1">+IFERROR(INDEX('Hoja de Trabajo para listado'!$A$155:$Z$1048576,MATCH($A502,'Hoja de Trabajo para listado'!$A$155:$A$1048576,0),MATCH((CUADRO!F$5&amp;$E502),'Hoja de Trabajo para listado'!$A$151:$Z$151,0)),0)+IFERROR(INDEX('Hoja de Trabajo para listado'!$AB$155:$BA$1048576,MATCH($A502,'Hoja de Trabajo para listado'!$AB$155:$AB$1048576,0),MATCH((CUADRO!F$5&amp;$E502),'Hoja de Trabajo para listado'!$AB$151:$BA$151,0)),0)+IFERROR(INDEX('Hoja de Trabajo para listado'!$BC$155:$CB$1048576,MATCH($A502,'Hoja de Trabajo para listado'!$BC$155:$BC$1048576,0),MATCH((CUADRO!F$5&amp;$E502),'Hoja de Trabajo para listado'!$BC$151:$CB$151,0)),0)+IFERROR(INDEX('Hoja de Trabajo para listado'!$DE$153:$DG$274,MATCH($A502,'Hoja de Trabajo para listado'!$DE$153:$DE$1048576,0),MATCH((CUADRO!F$5&amp;$E502),'Hoja de Trabajo para listado'!$DE$151:$DG$151,0)),0)+IFERROR(INDEX('Hoja de Trabajo para listado'!$CD$155:$DC$1048576,MATCH($A502,'Hoja de Trabajo para listado'!$CD$155:$CD$1048576,0),MATCH((CUADRO!F$5&amp;$E502),'Hoja de Trabajo para listado'!$CD$151:$DC$151,0)),0)</f>
        <v>0</v>
      </c>
      <c r="G502" s="314">
        <f ca="1">+IFERROR(INDEX('Hoja de Trabajo para listado'!$A$155:$Z$1048576,MATCH($A502,'Hoja de Trabajo para listado'!$A$155:$A$1048576,0),MATCH((CUADRO!G$5&amp;$E502),'Hoja de Trabajo para listado'!$A$151:$Z$151,0)),0)+IFERROR(INDEX('Hoja de Trabajo para listado'!$AB$155:$BA$1048576,MATCH($A502,'Hoja de Trabajo para listado'!$AB$155:$AB$1048576,0),MATCH((CUADRO!G$5&amp;$E502),'Hoja de Trabajo para listado'!$AB$151:$BA$151,0)),0)+IFERROR(INDEX('Hoja de Trabajo para listado'!$BC$155:$CB$1048576,MATCH($A502,'Hoja de Trabajo para listado'!$BC$155:$BC$1048576,0),MATCH((CUADRO!G$5&amp;$E502),'Hoja de Trabajo para listado'!$BC$151:$CB$151,0)),0)+IFERROR(INDEX('Hoja de Trabajo para listado'!$DE$153:$DG$274,MATCH($A502,'Hoja de Trabajo para listado'!$DE$153:$DE$1048576,0),MATCH((CUADRO!G$5&amp;$E502),'Hoja de Trabajo para listado'!$DE$151:$DG$151,0)),0)+IFERROR(INDEX('Hoja de Trabajo para listado'!$CD$155:$DC$1048576,MATCH($A502,'Hoja de Trabajo para listado'!$CD$155:$CD$1048576,0),MATCH((CUADRO!G$5&amp;$E502),'Hoja de Trabajo para listado'!$CD$151:$DC$151,0)),0)</f>
        <v>0</v>
      </c>
      <c r="H502" s="314">
        <f ca="1">+IFERROR(INDEX('Hoja de Trabajo para listado'!$A$155:$Z$1048576,MATCH($A502,'Hoja de Trabajo para listado'!$A$155:$A$1048576,0),MATCH((CUADRO!H$5&amp;$E502),'Hoja de Trabajo para listado'!$A$151:$Z$151,0)),0)+IFERROR(INDEX('Hoja de Trabajo para listado'!$AB$155:$BA$1048576,MATCH($A502,'Hoja de Trabajo para listado'!$AB$155:$AB$1048576,0),MATCH((CUADRO!H$5&amp;$E502),'Hoja de Trabajo para listado'!$AB$151:$BA$151,0)),0)+IFERROR(INDEX('Hoja de Trabajo para listado'!$BC$155:$CB$1048576,MATCH($A502,'Hoja de Trabajo para listado'!$BC$155:$BC$1048576,0),MATCH((CUADRO!H$5&amp;$E502),'Hoja de Trabajo para listado'!$BC$151:$CB$151,0)),0)+IFERROR(INDEX('Hoja de Trabajo para listado'!$DE$153:$DG$274,MATCH($A502,'Hoja de Trabajo para listado'!$DE$153:$DE$1048576,0),MATCH((CUADRO!H$5&amp;$E502),'Hoja de Trabajo para listado'!$DE$151:$DG$151,0)),0)+IFERROR(INDEX('Hoja de Trabajo para listado'!$CD$155:$DC$1048576,MATCH($A502,'Hoja de Trabajo para listado'!$CD$155:$CD$1048576,0),MATCH((CUADRO!H$5&amp;$E502),'Hoja de Trabajo para listado'!$CD$151:$DC$151,0)),0)</f>
        <v>0</v>
      </c>
      <c r="I502" s="314">
        <f ca="1">+IFERROR(INDEX('Hoja de Trabajo para listado'!$A$155:$Z$1048576,MATCH($A502,'Hoja de Trabajo para listado'!$A$155:$A$1048576,0),MATCH((CUADRO!I$5&amp;$E502),'Hoja de Trabajo para listado'!$A$151:$Z$151,0)),0)+IFERROR(INDEX('Hoja de Trabajo para listado'!$AB$155:$BA$1048576,MATCH($A502,'Hoja de Trabajo para listado'!$AB$155:$AB$1048576,0),MATCH((CUADRO!I$5&amp;$E502),'Hoja de Trabajo para listado'!$AB$151:$BA$151,0)),0)+IFERROR(INDEX('Hoja de Trabajo para listado'!$BC$155:$CB$1048576,MATCH($A502,'Hoja de Trabajo para listado'!$BC$155:$BC$1048576,0),MATCH((CUADRO!I$5&amp;$E502),'Hoja de Trabajo para listado'!$BC$151:$CB$151,0)),0)+IFERROR(INDEX('Hoja de Trabajo para listado'!$DE$153:$DG$274,MATCH($A502,'Hoja de Trabajo para listado'!$DE$153:$DE$1048576,0),MATCH((CUADRO!I$5&amp;$E502),'Hoja de Trabajo para listado'!$DE$151:$DG$151,0)),0)+IFERROR(INDEX('Hoja de Trabajo para listado'!$CD$155:$DC$1048576,MATCH($A502,'Hoja de Trabajo para listado'!$CD$155:$CD$1048576,0),MATCH((CUADRO!I$5&amp;$E502),'Hoja de Trabajo para listado'!$CD$151:$DC$151,0)),0)</f>
        <v>0</v>
      </c>
      <c r="J502" s="314">
        <f ca="1">+IFERROR(INDEX('Hoja de Trabajo para listado'!$A$155:$Z$1048576,MATCH($A502,'Hoja de Trabajo para listado'!$A$155:$A$1048576,0),MATCH((CUADRO!J$5&amp;$E502),'Hoja de Trabajo para listado'!$A$151:$Z$151,0)),0)+IFERROR(INDEX('Hoja de Trabajo para listado'!$AB$155:$BA$1048576,MATCH($A502,'Hoja de Trabajo para listado'!$AB$155:$AB$1048576,0),MATCH((CUADRO!J$5&amp;$E502),'Hoja de Trabajo para listado'!$AB$151:$BA$151,0)),0)+IFERROR(INDEX('Hoja de Trabajo para listado'!$BC$155:$CB$1048576,MATCH($A502,'Hoja de Trabajo para listado'!$BC$155:$BC$1048576,0),MATCH((CUADRO!J$5&amp;$E502),'Hoja de Trabajo para listado'!$BC$151:$CB$151,0)),0)+IFERROR(INDEX('Hoja de Trabajo para listado'!$DE$153:$DG$274,MATCH($A502,'Hoja de Trabajo para listado'!$DE$153:$DE$1048576,0),MATCH((CUADRO!J$5&amp;$E502),'Hoja de Trabajo para listado'!$DE$151:$DG$151,0)),0)+IFERROR(INDEX('Hoja de Trabajo para listado'!$CD$155:$DC$1048576,MATCH($A502,'Hoja de Trabajo para listado'!$CD$155:$CD$1048576,0),MATCH((CUADRO!J$5&amp;$E502),'Hoja de Trabajo para listado'!$CD$151:$DC$151,0)),0)</f>
        <v>0</v>
      </c>
      <c r="K502" s="314">
        <f ca="1">+IFERROR(INDEX('Hoja de Trabajo para listado'!$A$155:$Z$1048576,MATCH($A502,'Hoja de Trabajo para listado'!$A$155:$A$1048576,0),MATCH((CUADRO!K$5&amp;$E502),'Hoja de Trabajo para listado'!$A$151:$Z$151,0)),0)+IFERROR(INDEX('Hoja de Trabajo para listado'!$AB$155:$BA$1048576,MATCH($A502,'Hoja de Trabajo para listado'!$AB$155:$AB$1048576,0),MATCH((CUADRO!K$5&amp;$E502),'Hoja de Trabajo para listado'!$AB$151:$BA$151,0)),0)+IFERROR(INDEX('Hoja de Trabajo para listado'!$BC$155:$CB$1048576,MATCH($A502,'Hoja de Trabajo para listado'!$BC$155:$BC$1048576,0),MATCH((CUADRO!K$5&amp;$E502),'Hoja de Trabajo para listado'!$BC$151:$CB$151,0)),0)+IFERROR(INDEX('Hoja de Trabajo para listado'!$DE$153:$DG$274,MATCH($A502,'Hoja de Trabajo para listado'!$DE$153:$DE$1048576,0),MATCH((CUADRO!K$5&amp;$E502),'Hoja de Trabajo para listado'!$DE$151:$DG$151,0)),0)+IFERROR(INDEX('Hoja de Trabajo para listado'!$CD$155:$DC$1048576,MATCH($A502,'Hoja de Trabajo para listado'!$CD$155:$CD$1048576,0),MATCH((CUADRO!K$5&amp;$E502),'Hoja de Trabajo para listado'!$CD$151:$DC$151,0)),0)</f>
        <v>0</v>
      </c>
      <c r="L502" s="314">
        <f ca="1">+IFERROR(INDEX('Hoja de Trabajo para listado'!$A$155:$Z$1048576,MATCH($A502,'Hoja de Trabajo para listado'!$A$155:$A$1048576,0),MATCH((CUADRO!L$5&amp;$E502),'Hoja de Trabajo para listado'!$A$151:$Z$151,0)),0)+IFERROR(INDEX('Hoja de Trabajo para listado'!$AB$155:$BA$1048576,MATCH($A502,'Hoja de Trabajo para listado'!$AB$155:$AB$1048576,0),MATCH((CUADRO!L$5&amp;$E502),'Hoja de Trabajo para listado'!$AB$151:$BA$151,0)),0)+IFERROR(INDEX('Hoja de Trabajo para listado'!$BC$155:$CB$1048576,MATCH($A502,'Hoja de Trabajo para listado'!$BC$155:$BC$1048576,0),MATCH((CUADRO!L$5&amp;$E502),'Hoja de Trabajo para listado'!$BC$151:$CB$151,0)),0)+IFERROR(INDEX('Hoja de Trabajo para listado'!$DE$153:$DG$274,MATCH($A502,'Hoja de Trabajo para listado'!$DE$153:$DE$1048576,0),MATCH((CUADRO!L$5&amp;$E502),'Hoja de Trabajo para listado'!$DE$151:$DG$151,0)),0)+IFERROR(INDEX('Hoja de Trabajo para listado'!$CD$155:$DC$1048576,MATCH($A502,'Hoja de Trabajo para listado'!$CD$155:$CD$1048576,0),MATCH((CUADRO!L$5&amp;$E502),'Hoja de Trabajo para listado'!$CD$151:$DC$151,0)),0)</f>
        <v>0</v>
      </c>
      <c r="M502" s="314">
        <f ca="1">+IFERROR(INDEX('Hoja de Trabajo para listado'!$A$155:$Z$1048576,MATCH($A502,'Hoja de Trabajo para listado'!$A$155:$A$1048576,0),MATCH((CUADRO!M$5&amp;$E502),'Hoja de Trabajo para listado'!$A$151:$Z$151,0)),0)+IFERROR(INDEX('Hoja de Trabajo para listado'!$AB$155:$BA$1048576,MATCH($A502,'Hoja de Trabajo para listado'!$AB$155:$AB$1048576,0),MATCH((CUADRO!M$5&amp;$E502),'Hoja de Trabajo para listado'!$AB$151:$BA$151,0)),0)+IFERROR(INDEX('Hoja de Trabajo para listado'!$BC$155:$CB$1048576,MATCH($A502,'Hoja de Trabajo para listado'!$BC$155:$BC$1048576,0),MATCH((CUADRO!M$5&amp;$E502),'Hoja de Trabajo para listado'!$BC$151:$CB$151,0)),0)+IFERROR(INDEX('Hoja de Trabajo para listado'!$DE$153:$DG$274,MATCH($A502,'Hoja de Trabajo para listado'!$DE$153:$DE$1048576,0),MATCH((CUADRO!M$5&amp;$E502),'Hoja de Trabajo para listado'!$DE$151:$DG$151,0)),0)+IFERROR(INDEX('Hoja de Trabajo para listado'!$CD$155:$DC$1048576,MATCH($A502,'Hoja de Trabajo para listado'!$CD$155:$CD$1048576,0),MATCH((CUADRO!M$5&amp;$E502),'Hoja de Trabajo para listado'!$CD$151:$DC$151,0)),0)</f>
        <v>0</v>
      </c>
      <c r="N502" s="314">
        <f ca="1">+IFERROR(INDEX('Hoja de Trabajo para listado'!$A$155:$Z$1048576,MATCH($A502,'Hoja de Trabajo para listado'!$A$155:$A$1048576,0),MATCH((CUADRO!N$5&amp;$E502),'Hoja de Trabajo para listado'!$A$151:$Z$151,0)),0)+IFERROR(INDEX('Hoja de Trabajo para listado'!$AB$155:$BA$1048576,MATCH($A502,'Hoja de Trabajo para listado'!$AB$155:$AB$1048576,0),MATCH((CUADRO!N$5&amp;$E502),'Hoja de Trabajo para listado'!$AB$151:$BA$151,0)),0)+IFERROR(INDEX('Hoja de Trabajo para listado'!$BC$155:$CB$1048576,MATCH($A502,'Hoja de Trabajo para listado'!$BC$155:$BC$1048576,0),MATCH((CUADRO!N$5&amp;$E502),'Hoja de Trabajo para listado'!$BC$151:$CB$151,0)),0)+IFERROR(INDEX('Hoja de Trabajo para listado'!$DE$153:$DG$274,MATCH($A502,'Hoja de Trabajo para listado'!$DE$153:$DE$1048576,0),MATCH((CUADRO!N$5&amp;$E502),'Hoja de Trabajo para listado'!$DE$151:$DG$151,0)),0)+IFERROR(INDEX('Hoja de Trabajo para listado'!$CD$155:$DC$1048576,MATCH($A502,'Hoja de Trabajo para listado'!$CD$155:$CD$1048576,0),MATCH((CUADRO!N$5&amp;$E502),'Hoja de Trabajo para listado'!$CD$151:$DC$151,0)),0)</f>
        <v>0</v>
      </c>
      <c r="O502" s="314">
        <f ca="1">+IFERROR(INDEX('Hoja de Trabajo para listado'!$A$155:$Z$1048576,MATCH($A502,'Hoja de Trabajo para listado'!$A$155:$A$1048576,0),MATCH((CUADRO!O$5&amp;$E502),'Hoja de Trabajo para listado'!$A$151:$Z$151,0)),0)+IFERROR(INDEX('Hoja de Trabajo para listado'!$AB$155:$BA$1048576,MATCH($A502,'Hoja de Trabajo para listado'!$AB$155:$AB$1048576,0),MATCH((CUADRO!O$5&amp;$E502),'Hoja de Trabajo para listado'!$AB$151:$BA$151,0)),0)+IFERROR(INDEX('Hoja de Trabajo para listado'!$BC$155:$CB$1048576,MATCH($A502,'Hoja de Trabajo para listado'!$BC$155:$BC$1048576,0),MATCH((CUADRO!O$5&amp;$E502),'Hoja de Trabajo para listado'!$BC$151:$CB$151,0)),0)+IFERROR(INDEX('Hoja de Trabajo para listado'!$DE$153:$DG$274,MATCH($A502,'Hoja de Trabajo para listado'!$DE$153:$DE$1048576,0),MATCH((CUADRO!O$5&amp;$E502),'Hoja de Trabajo para listado'!$DE$151:$DG$151,0)),0)+IFERROR(INDEX('Hoja de Trabajo para listado'!$CD$155:$DC$1048576,MATCH($A502,'Hoja de Trabajo para listado'!$CD$155:$CD$1048576,0),MATCH((CUADRO!O$5&amp;$E502),'Hoja de Trabajo para listado'!$CD$151:$DC$151,0)),0)</f>
        <v>0</v>
      </c>
      <c r="P502" s="314">
        <f ca="1">+IFERROR(INDEX('Hoja de Trabajo para listado'!$A$155:$Z$1048576,MATCH($A502,'Hoja de Trabajo para listado'!$A$155:$A$1048576,0),MATCH((CUADRO!P$5&amp;$E502),'Hoja de Trabajo para listado'!$A$151:$Z$151,0)),0)+IFERROR(INDEX('Hoja de Trabajo para listado'!$AB$155:$BA$1048576,MATCH($A502,'Hoja de Trabajo para listado'!$AB$155:$AB$1048576,0),MATCH((CUADRO!P$5&amp;$E502),'Hoja de Trabajo para listado'!$AB$151:$BA$151,0)),0)+IFERROR(INDEX('Hoja de Trabajo para listado'!$BC$155:$CB$1048576,MATCH($A502,'Hoja de Trabajo para listado'!$BC$155:$BC$1048576,0),MATCH((CUADRO!P$5&amp;$E502),'Hoja de Trabajo para listado'!$BC$151:$CB$151,0)),0)+IFERROR(INDEX('Hoja de Trabajo para listado'!$DE$153:$DG$274,MATCH($A502,'Hoja de Trabajo para listado'!$DE$153:$DE$1048576,0),MATCH((CUADRO!P$5&amp;$E502),'Hoja de Trabajo para listado'!$DE$151:$DG$151,0)),0)+IFERROR(INDEX('Hoja de Trabajo para listado'!$CD$155:$DC$1048576,MATCH($A502,'Hoja de Trabajo para listado'!$CD$155:$CD$1048576,0),MATCH((CUADRO!P$5&amp;$E502),'Hoja de Trabajo para listado'!$CD$151:$DC$151,0)),0)</f>
        <v>0</v>
      </c>
      <c r="Q502" s="314">
        <f ca="1">+IFERROR(INDEX('Hoja de Trabajo para listado'!$A$155:$Z$1048576,MATCH($A502,'Hoja de Trabajo para listado'!$A$155:$A$1048576,0),MATCH((CUADRO!Q$5&amp;$E502),'Hoja de Trabajo para listado'!$A$151:$Z$151,0)),0)+IFERROR(INDEX('Hoja de Trabajo para listado'!$AB$155:$BA$1048576,MATCH($A502,'Hoja de Trabajo para listado'!$AB$155:$AB$1048576,0),MATCH((CUADRO!Q$5&amp;$E502),'Hoja de Trabajo para listado'!$AB$151:$BA$151,0)),0)+IFERROR(INDEX('Hoja de Trabajo para listado'!$BC$155:$CB$1048576,MATCH($A502,'Hoja de Trabajo para listado'!$BC$155:$BC$1048576,0),MATCH((CUADRO!Q$5&amp;$E502),'Hoja de Trabajo para listado'!$BC$151:$CB$151,0)),0)+IFERROR(INDEX('Hoja de Trabajo para listado'!$DE$153:$DG$274,MATCH($A502,'Hoja de Trabajo para listado'!$DE$153:$DE$1048576,0),MATCH((CUADRO!Q$5&amp;$E502),'Hoja de Trabajo para listado'!$DE$151:$DG$151,0)),0)+IFERROR(INDEX('Hoja de Trabajo para listado'!$CD$155:$DC$1048576,MATCH($A502,'Hoja de Trabajo para listado'!$CD$155:$CD$1048576,0),MATCH((CUADRO!Q$5&amp;$E502),'Hoja de Trabajo para listado'!$CD$151:$DC$151,0)),0)</f>
        <v>0</v>
      </c>
      <c r="R502" s="314">
        <f t="shared" ca="1" si="14"/>
        <v>0</v>
      </c>
      <c r="S502" s="322"/>
      <c r="T502" s="314">
        <f ca="1">+T503</f>
        <v>0</v>
      </c>
      <c r="U502" s="313">
        <f t="shared" si="15"/>
        <v>1</v>
      </c>
      <c r="V502" s="319" t="str">
        <f>+VLOOKUP(A502,bd_lista!$A$3:$E$593,5,FALSE)</f>
        <v>Gobiernos Autonomos Municipales</v>
      </c>
      <c r="W502" s="425" t="str">
        <f>+V502</f>
        <v>Gobiernos Autonomos Municipales</v>
      </c>
    </row>
    <row r="503" spans="1:23" customFormat="1" ht="15" hidden="1" customHeight="1">
      <c r="A503" s="323">
        <v>1423</v>
      </c>
      <c r="B503" s="428"/>
      <c r="C503" s="318" t="str">
        <f>+VLOOKUP(A503,bd_lista!$A$3:$C$593,3,FALSE)</f>
        <v>Gobierno Autónomo Municipal de Toledo</v>
      </c>
      <c r="D503" s="430"/>
      <c r="E503" s="347" t="s">
        <v>1419</v>
      </c>
      <c r="F503" s="314">
        <f ca="1">+IFERROR(INDEX('Hoja de Trabajo para listado'!$A$155:$Z$1048576,MATCH($A503,'Hoja de Trabajo para listado'!$A$155:$A$1048576,0),MATCH((CUADRO!F$5&amp;$E503),'Hoja de Trabajo para listado'!$A$151:$Z$151,0)),0)+IFERROR(INDEX('Hoja de Trabajo para listado'!$AB$155:$BA$1048576,MATCH($A503,'Hoja de Trabajo para listado'!$AB$155:$AB$1048576,0),MATCH((CUADRO!F$5&amp;$E503),'Hoja de Trabajo para listado'!$AB$151:$BA$151,0)),0)+IFERROR(INDEX('Hoja de Trabajo para listado'!$BC$155:$CB$1048576,MATCH($A503,'Hoja de Trabajo para listado'!$BC$155:$BC$1048576,0),MATCH((CUADRO!F$5&amp;$E503),'Hoja de Trabajo para listado'!$BC$151:$CB$151,0)),0)+IFERROR(INDEX('Hoja de Trabajo para listado'!$DE$153:$DG$274,MATCH($A503,'Hoja de Trabajo para listado'!$DE$153:$DE$1048576,0),MATCH((CUADRO!F$5&amp;$E503),'Hoja de Trabajo para listado'!$DE$151:$DG$151,0)),0)+IFERROR(INDEX('Hoja de Trabajo para listado'!$CD$155:$DC$1048576,MATCH($A503,'Hoja de Trabajo para listado'!$CD$155:$CD$1048576,0),MATCH((CUADRO!F$5&amp;$E503),'Hoja de Trabajo para listado'!$CD$151:$DC$151,0)),0)</f>
        <v>0</v>
      </c>
      <c r="G503" s="314">
        <f ca="1">+IFERROR(INDEX('Hoja de Trabajo para listado'!$A$155:$Z$1048576,MATCH($A503,'Hoja de Trabajo para listado'!$A$155:$A$1048576,0),MATCH((CUADRO!G$5&amp;$E503),'Hoja de Trabajo para listado'!$A$151:$Z$151,0)),0)+IFERROR(INDEX('Hoja de Trabajo para listado'!$AB$155:$BA$1048576,MATCH($A503,'Hoja de Trabajo para listado'!$AB$155:$AB$1048576,0),MATCH((CUADRO!G$5&amp;$E503),'Hoja de Trabajo para listado'!$AB$151:$BA$151,0)),0)+IFERROR(INDEX('Hoja de Trabajo para listado'!$BC$155:$CB$1048576,MATCH($A503,'Hoja de Trabajo para listado'!$BC$155:$BC$1048576,0),MATCH((CUADRO!G$5&amp;$E503),'Hoja de Trabajo para listado'!$BC$151:$CB$151,0)),0)+IFERROR(INDEX('Hoja de Trabajo para listado'!$DE$153:$DG$274,MATCH($A503,'Hoja de Trabajo para listado'!$DE$153:$DE$1048576,0),MATCH((CUADRO!G$5&amp;$E503),'Hoja de Trabajo para listado'!$DE$151:$DG$151,0)),0)+IFERROR(INDEX('Hoja de Trabajo para listado'!$CD$155:$DC$1048576,MATCH($A503,'Hoja de Trabajo para listado'!$CD$155:$CD$1048576,0),MATCH((CUADRO!G$5&amp;$E503),'Hoja de Trabajo para listado'!$CD$151:$DC$151,0)),0)</f>
        <v>0</v>
      </c>
      <c r="H503" s="314">
        <f ca="1">+IFERROR(INDEX('Hoja de Trabajo para listado'!$A$155:$Z$1048576,MATCH($A503,'Hoja de Trabajo para listado'!$A$155:$A$1048576,0),MATCH((CUADRO!H$5&amp;$E503),'Hoja de Trabajo para listado'!$A$151:$Z$151,0)),0)+IFERROR(INDEX('Hoja de Trabajo para listado'!$AB$155:$BA$1048576,MATCH($A503,'Hoja de Trabajo para listado'!$AB$155:$AB$1048576,0),MATCH((CUADRO!H$5&amp;$E503),'Hoja de Trabajo para listado'!$AB$151:$BA$151,0)),0)+IFERROR(INDEX('Hoja de Trabajo para listado'!$BC$155:$CB$1048576,MATCH($A503,'Hoja de Trabajo para listado'!$BC$155:$BC$1048576,0),MATCH((CUADRO!H$5&amp;$E503),'Hoja de Trabajo para listado'!$BC$151:$CB$151,0)),0)+IFERROR(INDEX('Hoja de Trabajo para listado'!$DE$153:$DG$274,MATCH($A503,'Hoja de Trabajo para listado'!$DE$153:$DE$1048576,0),MATCH((CUADRO!H$5&amp;$E503),'Hoja de Trabajo para listado'!$DE$151:$DG$151,0)),0)+IFERROR(INDEX('Hoja de Trabajo para listado'!$CD$155:$DC$1048576,MATCH($A503,'Hoja de Trabajo para listado'!$CD$155:$CD$1048576,0),MATCH((CUADRO!H$5&amp;$E503),'Hoja de Trabajo para listado'!$CD$151:$DC$151,0)),0)</f>
        <v>0</v>
      </c>
      <c r="I503" s="314">
        <f ca="1">+IFERROR(INDEX('Hoja de Trabajo para listado'!$A$155:$Z$1048576,MATCH($A503,'Hoja de Trabajo para listado'!$A$155:$A$1048576,0),MATCH((CUADRO!I$5&amp;$E503),'Hoja de Trabajo para listado'!$A$151:$Z$151,0)),0)+IFERROR(INDEX('Hoja de Trabajo para listado'!$AB$155:$BA$1048576,MATCH($A503,'Hoja de Trabajo para listado'!$AB$155:$AB$1048576,0),MATCH((CUADRO!I$5&amp;$E503),'Hoja de Trabajo para listado'!$AB$151:$BA$151,0)),0)+IFERROR(INDEX('Hoja de Trabajo para listado'!$BC$155:$CB$1048576,MATCH($A503,'Hoja de Trabajo para listado'!$BC$155:$BC$1048576,0),MATCH((CUADRO!I$5&amp;$E503),'Hoja de Trabajo para listado'!$BC$151:$CB$151,0)),0)+IFERROR(INDEX('Hoja de Trabajo para listado'!$DE$153:$DG$274,MATCH($A503,'Hoja de Trabajo para listado'!$DE$153:$DE$1048576,0),MATCH((CUADRO!I$5&amp;$E503),'Hoja de Trabajo para listado'!$DE$151:$DG$151,0)),0)+IFERROR(INDEX('Hoja de Trabajo para listado'!$CD$155:$DC$1048576,MATCH($A503,'Hoja de Trabajo para listado'!$CD$155:$CD$1048576,0),MATCH((CUADRO!I$5&amp;$E503),'Hoja de Trabajo para listado'!$CD$151:$DC$151,0)),0)</f>
        <v>0</v>
      </c>
      <c r="J503" s="314">
        <f ca="1">+IFERROR(INDEX('Hoja de Trabajo para listado'!$A$155:$Z$1048576,MATCH($A503,'Hoja de Trabajo para listado'!$A$155:$A$1048576,0),MATCH((CUADRO!J$5&amp;$E503),'Hoja de Trabajo para listado'!$A$151:$Z$151,0)),0)+IFERROR(INDEX('Hoja de Trabajo para listado'!$AB$155:$BA$1048576,MATCH($A503,'Hoja de Trabajo para listado'!$AB$155:$AB$1048576,0),MATCH((CUADRO!J$5&amp;$E503),'Hoja de Trabajo para listado'!$AB$151:$BA$151,0)),0)+IFERROR(INDEX('Hoja de Trabajo para listado'!$BC$155:$CB$1048576,MATCH($A503,'Hoja de Trabajo para listado'!$BC$155:$BC$1048576,0),MATCH((CUADRO!J$5&amp;$E503),'Hoja de Trabajo para listado'!$BC$151:$CB$151,0)),0)+IFERROR(INDEX('Hoja de Trabajo para listado'!$DE$153:$DG$274,MATCH($A503,'Hoja de Trabajo para listado'!$DE$153:$DE$1048576,0),MATCH((CUADRO!J$5&amp;$E503),'Hoja de Trabajo para listado'!$DE$151:$DG$151,0)),0)+IFERROR(INDEX('Hoja de Trabajo para listado'!$CD$155:$DC$1048576,MATCH($A503,'Hoja de Trabajo para listado'!$CD$155:$CD$1048576,0),MATCH((CUADRO!J$5&amp;$E503),'Hoja de Trabajo para listado'!$CD$151:$DC$151,0)),0)</f>
        <v>0</v>
      </c>
      <c r="K503" s="314">
        <f ca="1">+IFERROR(INDEX('Hoja de Trabajo para listado'!$A$155:$Z$1048576,MATCH($A503,'Hoja de Trabajo para listado'!$A$155:$A$1048576,0),MATCH((CUADRO!K$5&amp;$E503),'Hoja de Trabajo para listado'!$A$151:$Z$151,0)),0)+IFERROR(INDEX('Hoja de Trabajo para listado'!$AB$155:$BA$1048576,MATCH($A503,'Hoja de Trabajo para listado'!$AB$155:$AB$1048576,0),MATCH((CUADRO!K$5&amp;$E503),'Hoja de Trabajo para listado'!$AB$151:$BA$151,0)),0)+IFERROR(INDEX('Hoja de Trabajo para listado'!$BC$155:$CB$1048576,MATCH($A503,'Hoja de Trabajo para listado'!$BC$155:$BC$1048576,0),MATCH((CUADRO!K$5&amp;$E503),'Hoja de Trabajo para listado'!$BC$151:$CB$151,0)),0)+IFERROR(INDEX('Hoja de Trabajo para listado'!$DE$153:$DG$274,MATCH($A503,'Hoja de Trabajo para listado'!$DE$153:$DE$1048576,0),MATCH((CUADRO!K$5&amp;$E503),'Hoja de Trabajo para listado'!$DE$151:$DG$151,0)),0)+IFERROR(INDEX('Hoja de Trabajo para listado'!$CD$155:$DC$1048576,MATCH($A503,'Hoja de Trabajo para listado'!$CD$155:$CD$1048576,0),MATCH((CUADRO!K$5&amp;$E503),'Hoja de Trabajo para listado'!$CD$151:$DC$151,0)),0)</f>
        <v>0</v>
      </c>
      <c r="L503" s="314">
        <f ca="1">+IFERROR(INDEX('Hoja de Trabajo para listado'!$A$155:$Z$1048576,MATCH($A503,'Hoja de Trabajo para listado'!$A$155:$A$1048576,0),MATCH((CUADRO!L$5&amp;$E503),'Hoja de Trabajo para listado'!$A$151:$Z$151,0)),0)+IFERROR(INDEX('Hoja de Trabajo para listado'!$AB$155:$BA$1048576,MATCH($A503,'Hoja de Trabajo para listado'!$AB$155:$AB$1048576,0),MATCH((CUADRO!L$5&amp;$E503),'Hoja de Trabajo para listado'!$AB$151:$BA$151,0)),0)+IFERROR(INDEX('Hoja de Trabajo para listado'!$BC$155:$CB$1048576,MATCH($A503,'Hoja de Trabajo para listado'!$BC$155:$BC$1048576,0),MATCH((CUADRO!L$5&amp;$E503),'Hoja de Trabajo para listado'!$BC$151:$CB$151,0)),0)+IFERROR(INDEX('Hoja de Trabajo para listado'!$DE$153:$DG$274,MATCH($A503,'Hoja de Trabajo para listado'!$DE$153:$DE$1048576,0),MATCH((CUADRO!L$5&amp;$E503),'Hoja de Trabajo para listado'!$DE$151:$DG$151,0)),0)+IFERROR(INDEX('Hoja de Trabajo para listado'!$CD$155:$DC$1048576,MATCH($A503,'Hoja de Trabajo para listado'!$CD$155:$CD$1048576,0),MATCH((CUADRO!L$5&amp;$E503),'Hoja de Trabajo para listado'!$CD$151:$DC$151,0)),0)</f>
        <v>0</v>
      </c>
      <c r="M503" s="314">
        <f ca="1">+IFERROR(INDEX('Hoja de Trabajo para listado'!$A$155:$Z$1048576,MATCH($A503,'Hoja de Trabajo para listado'!$A$155:$A$1048576,0),MATCH((CUADRO!M$5&amp;$E503),'Hoja de Trabajo para listado'!$A$151:$Z$151,0)),0)+IFERROR(INDEX('Hoja de Trabajo para listado'!$AB$155:$BA$1048576,MATCH($A503,'Hoja de Trabajo para listado'!$AB$155:$AB$1048576,0),MATCH((CUADRO!M$5&amp;$E503),'Hoja de Trabajo para listado'!$AB$151:$BA$151,0)),0)+IFERROR(INDEX('Hoja de Trabajo para listado'!$BC$155:$CB$1048576,MATCH($A503,'Hoja de Trabajo para listado'!$BC$155:$BC$1048576,0),MATCH((CUADRO!M$5&amp;$E503),'Hoja de Trabajo para listado'!$BC$151:$CB$151,0)),0)+IFERROR(INDEX('Hoja de Trabajo para listado'!$DE$153:$DG$274,MATCH($A503,'Hoja de Trabajo para listado'!$DE$153:$DE$1048576,0),MATCH((CUADRO!M$5&amp;$E503),'Hoja de Trabajo para listado'!$DE$151:$DG$151,0)),0)+IFERROR(INDEX('Hoja de Trabajo para listado'!$CD$155:$DC$1048576,MATCH($A503,'Hoja de Trabajo para listado'!$CD$155:$CD$1048576,0),MATCH((CUADRO!M$5&amp;$E503),'Hoja de Trabajo para listado'!$CD$151:$DC$151,0)),0)</f>
        <v>0</v>
      </c>
      <c r="N503" s="314">
        <f ca="1">+IFERROR(INDEX('Hoja de Trabajo para listado'!$A$155:$Z$1048576,MATCH($A503,'Hoja de Trabajo para listado'!$A$155:$A$1048576,0),MATCH((CUADRO!N$5&amp;$E503),'Hoja de Trabajo para listado'!$A$151:$Z$151,0)),0)+IFERROR(INDEX('Hoja de Trabajo para listado'!$AB$155:$BA$1048576,MATCH($A503,'Hoja de Trabajo para listado'!$AB$155:$AB$1048576,0),MATCH((CUADRO!N$5&amp;$E503),'Hoja de Trabajo para listado'!$AB$151:$BA$151,0)),0)+IFERROR(INDEX('Hoja de Trabajo para listado'!$BC$155:$CB$1048576,MATCH($A503,'Hoja de Trabajo para listado'!$BC$155:$BC$1048576,0),MATCH((CUADRO!N$5&amp;$E503),'Hoja de Trabajo para listado'!$BC$151:$CB$151,0)),0)+IFERROR(INDEX('Hoja de Trabajo para listado'!$DE$153:$DG$274,MATCH($A503,'Hoja de Trabajo para listado'!$DE$153:$DE$1048576,0),MATCH((CUADRO!N$5&amp;$E503),'Hoja de Trabajo para listado'!$DE$151:$DG$151,0)),0)+IFERROR(INDEX('Hoja de Trabajo para listado'!$CD$155:$DC$1048576,MATCH($A503,'Hoja de Trabajo para listado'!$CD$155:$CD$1048576,0),MATCH((CUADRO!N$5&amp;$E503),'Hoja de Trabajo para listado'!$CD$151:$DC$151,0)),0)</f>
        <v>0</v>
      </c>
      <c r="O503" s="314">
        <f ca="1">+IFERROR(INDEX('Hoja de Trabajo para listado'!$A$155:$Z$1048576,MATCH($A503,'Hoja de Trabajo para listado'!$A$155:$A$1048576,0),MATCH((CUADRO!O$5&amp;$E503),'Hoja de Trabajo para listado'!$A$151:$Z$151,0)),0)+IFERROR(INDEX('Hoja de Trabajo para listado'!$AB$155:$BA$1048576,MATCH($A503,'Hoja de Trabajo para listado'!$AB$155:$AB$1048576,0),MATCH((CUADRO!O$5&amp;$E503),'Hoja de Trabajo para listado'!$AB$151:$BA$151,0)),0)+IFERROR(INDEX('Hoja de Trabajo para listado'!$BC$155:$CB$1048576,MATCH($A503,'Hoja de Trabajo para listado'!$BC$155:$BC$1048576,0),MATCH((CUADRO!O$5&amp;$E503),'Hoja de Trabajo para listado'!$BC$151:$CB$151,0)),0)+IFERROR(INDEX('Hoja de Trabajo para listado'!$DE$153:$DG$274,MATCH($A503,'Hoja de Trabajo para listado'!$DE$153:$DE$1048576,0),MATCH((CUADRO!O$5&amp;$E503),'Hoja de Trabajo para listado'!$DE$151:$DG$151,0)),0)+IFERROR(INDEX('Hoja de Trabajo para listado'!$CD$155:$DC$1048576,MATCH($A503,'Hoja de Trabajo para listado'!$CD$155:$CD$1048576,0),MATCH((CUADRO!O$5&amp;$E503),'Hoja de Trabajo para listado'!$CD$151:$DC$151,0)),0)</f>
        <v>0</v>
      </c>
      <c r="P503" s="314">
        <f ca="1">+IFERROR(INDEX('Hoja de Trabajo para listado'!$A$155:$Z$1048576,MATCH($A503,'Hoja de Trabajo para listado'!$A$155:$A$1048576,0),MATCH((CUADRO!P$5&amp;$E503),'Hoja de Trabajo para listado'!$A$151:$Z$151,0)),0)+IFERROR(INDEX('Hoja de Trabajo para listado'!$AB$155:$BA$1048576,MATCH($A503,'Hoja de Trabajo para listado'!$AB$155:$AB$1048576,0),MATCH((CUADRO!P$5&amp;$E503),'Hoja de Trabajo para listado'!$AB$151:$BA$151,0)),0)+IFERROR(INDEX('Hoja de Trabajo para listado'!$BC$155:$CB$1048576,MATCH($A503,'Hoja de Trabajo para listado'!$BC$155:$BC$1048576,0),MATCH((CUADRO!P$5&amp;$E503),'Hoja de Trabajo para listado'!$BC$151:$CB$151,0)),0)+IFERROR(INDEX('Hoja de Trabajo para listado'!$DE$153:$DG$274,MATCH($A503,'Hoja de Trabajo para listado'!$DE$153:$DE$1048576,0),MATCH((CUADRO!P$5&amp;$E503),'Hoja de Trabajo para listado'!$DE$151:$DG$151,0)),0)+IFERROR(INDEX('Hoja de Trabajo para listado'!$CD$155:$DC$1048576,MATCH($A503,'Hoja de Trabajo para listado'!$CD$155:$CD$1048576,0),MATCH((CUADRO!P$5&amp;$E503),'Hoja de Trabajo para listado'!$CD$151:$DC$151,0)),0)</f>
        <v>0</v>
      </c>
      <c r="Q503" s="314">
        <f ca="1">+IFERROR(INDEX('Hoja de Trabajo para listado'!$A$155:$Z$1048576,MATCH($A503,'Hoja de Trabajo para listado'!$A$155:$A$1048576,0),MATCH((CUADRO!Q$5&amp;$E503),'Hoja de Trabajo para listado'!$A$151:$Z$151,0)),0)+IFERROR(INDEX('Hoja de Trabajo para listado'!$AB$155:$BA$1048576,MATCH($A503,'Hoja de Trabajo para listado'!$AB$155:$AB$1048576,0),MATCH((CUADRO!Q$5&amp;$E503),'Hoja de Trabajo para listado'!$AB$151:$BA$151,0)),0)+IFERROR(INDEX('Hoja de Trabajo para listado'!$BC$155:$CB$1048576,MATCH($A503,'Hoja de Trabajo para listado'!$BC$155:$BC$1048576,0),MATCH((CUADRO!Q$5&amp;$E503),'Hoja de Trabajo para listado'!$BC$151:$CB$151,0)),0)+IFERROR(INDEX('Hoja de Trabajo para listado'!$DE$153:$DG$274,MATCH($A503,'Hoja de Trabajo para listado'!$DE$153:$DE$1048576,0),MATCH((CUADRO!Q$5&amp;$E503),'Hoja de Trabajo para listado'!$DE$151:$DG$151,0)),0)+IFERROR(INDEX('Hoja de Trabajo para listado'!$CD$155:$DC$1048576,MATCH($A503,'Hoja de Trabajo para listado'!$CD$155:$CD$1048576,0),MATCH((CUADRO!Q$5&amp;$E503),'Hoja de Trabajo para listado'!$CD$151:$DC$151,0)),0)</f>
        <v>0</v>
      </c>
      <c r="R503" s="314">
        <f t="shared" ca="1" si="14"/>
        <v>0</v>
      </c>
      <c r="S503" s="322">
        <f ca="1">+R502+R503</f>
        <v>0</v>
      </c>
      <c r="T503" s="314">
        <f ca="1">+S503</f>
        <v>0</v>
      </c>
      <c r="U503" s="313">
        <f t="shared" si="15"/>
        <v>2</v>
      </c>
      <c r="V503" s="319" t="str">
        <f>+VLOOKUP(A503,bd_lista!$A$3:$E$593,5,FALSE)</f>
        <v>Gobiernos Autonomos Municipales</v>
      </c>
      <c r="W503" s="426"/>
    </row>
    <row r="504" spans="1:23" customFormat="1" ht="15" hidden="1" customHeight="1">
      <c r="A504" s="323">
        <v>1424</v>
      </c>
      <c r="B504" s="427">
        <f>+A504</f>
        <v>1424</v>
      </c>
      <c r="C504" s="318" t="str">
        <f>+VLOOKUP(A504,bd_lista!$A$3:$C$593,3,FALSE)</f>
        <v>Gobierno Autónomo Municipal de Andamarca (Santiago de Andamarca)</v>
      </c>
      <c r="D504" s="429" t="str">
        <f>+C504</f>
        <v>Gobierno Autónomo Municipal de Andamarca (Santiago de Andamarca)</v>
      </c>
      <c r="E504" s="346" t="s">
        <v>1418</v>
      </c>
      <c r="F504" s="314">
        <f ca="1">+IFERROR(INDEX('Hoja de Trabajo para listado'!$A$155:$Z$1048576,MATCH($A504,'Hoja de Trabajo para listado'!$A$155:$A$1048576,0),MATCH((CUADRO!F$5&amp;$E504),'Hoja de Trabajo para listado'!$A$151:$Z$151,0)),0)+IFERROR(INDEX('Hoja de Trabajo para listado'!$AB$155:$BA$1048576,MATCH($A504,'Hoja de Trabajo para listado'!$AB$155:$AB$1048576,0),MATCH((CUADRO!F$5&amp;$E504),'Hoja de Trabajo para listado'!$AB$151:$BA$151,0)),0)+IFERROR(INDEX('Hoja de Trabajo para listado'!$BC$155:$CB$1048576,MATCH($A504,'Hoja de Trabajo para listado'!$BC$155:$BC$1048576,0),MATCH((CUADRO!F$5&amp;$E504),'Hoja de Trabajo para listado'!$BC$151:$CB$151,0)),0)+IFERROR(INDEX('Hoja de Trabajo para listado'!$DE$153:$DG$274,MATCH($A504,'Hoja de Trabajo para listado'!$DE$153:$DE$1048576,0),MATCH((CUADRO!F$5&amp;$E504),'Hoja de Trabajo para listado'!$DE$151:$DG$151,0)),0)+IFERROR(INDEX('Hoja de Trabajo para listado'!$CD$155:$DC$1048576,MATCH($A504,'Hoja de Trabajo para listado'!$CD$155:$CD$1048576,0),MATCH((CUADRO!F$5&amp;$E504),'Hoja de Trabajo para listado'!$CD$151:$DC$151,0)),0)</f>
        <v>0</v>
      </c>
      <c r="G504" s="314">
        <f ca="1">+IFERROR(INDEX('Hoja de Trabajo para listado'!$A$155:$Z$1048576,MATCH($A504,'Hoja de Trabajo para listado'!$A$155:$A$1048576,0),MATCH((CUADRO!G$5&amp;$E504),'Hoja de Trabajo para listado'!$A$151:$Z$151,0)),0)+IFERROR(INDEX('Hoja de Trabajo para listado'!$AB$155:$BA$1048576,MATCH($A504,'Hoja de Trabajo para listado'!$AB$155:$AB$1048576,0),MATCH((CUADRO!G$5&amp;$E504),'Hoja de Trabajo para listado'!$AB$151:$BA$151,0)),0)+IFERROR(INDEX('Hoja de Trabajo para listado'!$BC$155:$CB$1048576,MATCH($A504,'Hoja de Trabajo para listado'!$BC$155:$BC$1048576,0),MATCH((CUADRO!G$5&amp;$E504),'Hoja de Trabajo para listado'!$BC$151:$CB$151,0)),0)+IFERROR(INDEX('Hoja de Trabajo para listado'!$DE$153:$DG$274,MATCH($A504,'Hoja de Trabajo para listado'!$DE$153:$DE$1048576,0),MATCH((CUADRO!G$5&amp;$E504),'Hoja de Trabajo para listado'!$DE$151:$DG$151,0)),0)+IFERROR(INDEX('Hoja de Trabajo para listado'!$CD$155:$DC$1048576,MATCH($A504,'Hoja de Trabajo para listado'!$CD$155:$CD$1048576,0),MATCH((CUADRO!G$5&amp;$E504),'Hoja de Trabajo para listado'!$CD$151:$DC$151,0)),0)</f>
        <v>0</v>
      </c>
      <c r="H504" s="314">
        <f ca="1">+IFERROR(INDEX('Hoja de Trabajo para listado'!$A$155:$Z$1048576,MATCH($A504,'Hoja de Trabajo para listado'!$A$155:$A$1048576,0),MATCH((CUADRO!H$5&amp;$E504),'Hoja de Trabajo para listado'!$A$151:$Z$151,0)),0)+IFERROR(INDEX('Hoja de Trabajo para listado'!$AB$155:$BA$1048576,MATCH($A504,'Hoja de Trabajo para listado'!$AB$155:$AB$1048576,0),MATCH((CUADRO!H$5&amp;$E504),'Hoja de Trabajo para listado'!$AB$151:$BA$151,0)),0)+IFERROR(INDEX('Hoja de Trabajo para listado'!$BC$155:$CB$1048576,MATCH($A504,'Hoja de Trabajo para listado'!$BC$155:$BC$1048576,0),MATCH((CUADRO!H$5&amp;$E504),'Hoja de Trabajo para listado'!$BC$151:$CB$151,0)),0)+IFERROR(INDEX('Hoja de Trabajo para listado'!$DE$153:$DG$274,MATCH($A504,'Hoja de Trabajo para listado'!$DE$153:$DE$1048576,0),MATCH((CUADRO!H$5&amp;$E504),'Hoja de Trabajo para listado'!$DE$151:$DG$151,0)),0)+IFERROR(INDEX('Hoja de Trabajo para listado'!$CD$155:$DC$1048576,MATCH($A504,'Hoja de Trabajo para listado'!$CD$155:$CD$1048576,0),MATCH((CUADRO!H$5&amp;$E504),'Hoja de Trabajo para listado'!$CD$151:$DC$151,0)),0)</f>
        <v>0</v>
      </c>
      <c r="I504" s="314">
        <f ca="1">+IFERROR(INDEX('Hoja de Trabajo para listado'!$A$155:$Z$1048576,MATCH($A504,'Hoja de Trabajo para listado'!$A$155:$A$1048576,0),MATCH((CUADRO!I$5&amp;$E504),'Hoja de Trabajo para listado'!$A$151:$Z$151,0)),0)+IFERROR(INDEX('Hoja de Trabajo para listado'!$AB$155:$BA$1048576,MATCH($A504,'Hoja de Trabajo para listado'!$AB$155:$AB$1048576,0),MATCH((CUADRO!I$5&amp;$E504),'Hoja de Trabajo para listado'!$AB$151:$BA$151,0)),0)+IFERROR(INDEX('Hoja de Trabajo para listado'!$BC$155:$CB$1048576,MATCH($A504,'Hoja de Trabajo para listado'!$BC$155:$BC$1048576,0),MATCH((CUADRO!I$5&amp;$E504),'Hoja de Trabajo para listado'!$BC$151:$CB$151,0)),0)+IFERROR(INDEX('Hoja de Trabajo para listado'!$DE$153:$DG$274,MATCH($A504,'Hoja de Trabajo para listado'!$DE$153:$DE$1048576,0),MATCH((CUADRO!I$5&amp;$E504),'Hoja de Trabajo para listado'!$DE$151:$DG$151,0)),0)+IFERROR(INDEX('Hoja de Trabajo para listado'!$CD$155:$DC$1048576,MATCH($A504,'Hoja de Trabajo para listado'!$CD$155:$CD$1048576,0),MATCH((CUADRO!I$5&amp;$E504),'Hoja de Trabajo para listado'!$CD$151:$DC$151,0)),0)</f>
        <v>0</v>
      </c>
      <c r="J504" s="314">
        <f ca="1">+IFERROR(INDEX('Hoja de Trabajo para listado'!$A$155:$Z$1048576,MATCH($A504,'Hoja de Trabajo para listado'!$A$155:$A$1048576,0),MATCH((CUADRO!J$5&amp;$E504),'Hoja de Trabajo para listado'!$A$151:$Z$151,0)),0)+IFERROR(INDEX('Hoja de Trabajo para listado'!$AB$155:$BA$1048576,MATCH($A504,'Hoja de Trabajo para listado'!$AB$155:$AB$1048576,0),MATCH((CUADRO!J$5&amp;$E504),'Hoja de Trabajo para listado'!$AB$151:$BA$151,0)),0)+IFERROR(INDEX('Hoja de Trabajo para listado'!$BC$155:$CB$1048576,MATCH($A504,'Hoja de Trabajo para listado'!$BC$155:$BC$1048576,0),MATCH((CUADRO!J$5&amp;$E504),'Hoja de Trabajo para listado'!$BC$151:$CB$151,0)),0)+IFERROR(INDEX('Hoja de Trabajo para listado'!$DE$153:$DG$274,MATCH($A504,'Hoja de Trabajo para listado'!$DE$153:$DE$1048576,0),MATCH((CUADRO!J$5&amp;$E504),'Hoja de Trabajo para listado'!$DE$151:$DG$151,0)),0)+IFERROR(INDEX('Hoja de Trabajo para listado'!$CD$155:$DC$1048576,MATCH($A504,'Hoja de Trabajo para listado'!$CD$155:$CD$1048576,0),MATCH((CUADRO!J$5&amp;$E504),'Hoja de Trabajo para listado'!$CD$151:$DC$151,0)),0)</f>
        <v>0</v>
      </c>
      <c r="K504" s="314">
        <f ca="1">+IFERROR(INDEX('Hoja de Trabajo para listado'!$A$155:$Z$1048576,MATCH($A504,'Hoja de Trabajo para listado'!$A$155:$A$1048576,0),MATCH((CUADRO!K$5&amp;$E504),'Hoja de Trabajo para listado'!$A$151:$Z$151,0)),0)+IFERROR(INDEX('Hoja de Trabajo para listado'!$AB$155:$BA$1048576,MATCH($A504,'Hoja de Trabajo para listado'!$AB$155:$AB$1048576,0),MATCH((CUADRO!K$5&amp;$E504),'Hoja de Trabajo para listado'!$AB$151:$BA$151,0)),0)+IFERROR(INDEX('Hoja de Trabajo para listado'!$BC$155:$CB$1048576,MATCH($A504,'Hoja de Trabajo para listado'!$BC$155:$BC$1048576,0),MATCH((CUADRO!K$5&amp;$E504),'Hoja de Trabajo para listado'!$BC$151:$CB$151,0)),0)+IFERROR(INDEX('Hoja de Trabajo para listado'!$DE$153:$DG$274,MATCH($A504,'Hoja de Trabajo para listado'!$DE$153:$DE$1048576,0),MATCH((CUADRO!K$5&amp;$E504),'Hoja de Trabajo para listado'!$DE$151:$DG$151,0)),0)+IFERROR(INDEX('Hoja de Trabajo para listado'!$CD$155:$DC$1048576,MATCH($A504,'Hoja de Trabajo para listado'!$CD$155:$CD$1048576,0),MATCH((CUADRO!K$5&amp;$E504),'Hoja de Trabajo para listado'!$CD$151:$DC$151,0)),0)</f>
        <v>0</v>
      </c>
      <c r="L504" s="314">
        <f ca="1">+IFERROR(INDEX('Hoja de Trabajo para listado'!$A$155:$Z$1048576,MATCH($A504,'Hoja de Trabajo para listado'!$A$155:$A$1048576,0),MATCH((CUADRO!L$5&amp;$E504),'Hoja de Trabajo para listado'!$A$151:$Z$151,0)),0)+IFERROR(INDEX('Hoja de Trabajo para listado'!$AB$155:$BA$1048576,MATCH($A504,'Hoja de Trabajo para listado'!$AB$155:$AB$1048576,0),MATCH((CUADRO!L$5&amp;$E504),'Hoja de Trabajo para listado'!$AB$151:$BA$151,0)),0)+IFERROR(INDEX('Hoja de Trabajo para listado'!$BC$155:$CB$1048576,MATCH($A504,'Hoja de Trabajo para listado'!$BC$155:$BC$1048576,0),MATCH((CUADRO!L$5&amp;$E504),'Hoja de Trabajo para listado'!$BC$151:$CB$151,0)),0)+IFERROR(INDEX('Hoja de Trabajo para listado'!$DE$153:$DG$274,MATCH($A504,'Hoja de Trabajo para listado'!$DE$153:$DE$1048576,0),MATCH((CUADRO!L$5&amp;$E504),'Hoja de Trabajo para listado'!$DE$151:$DG$151,0)),0)+IFERROR(INDEX('Hoja de Trabajo para listado'!$CD$155:$DC$1048576,MATCH($A504,'Hoja de Trabajo para listado'!$CD$155:$CD$1048576,0),MATCH((CUADRO!L$5&amp;$E504),'Hoja de Trabajo para listado'!$CD$151:$DC$151,0)),0)</f>
        <v>0</v>
      </c>
      <c r="M504" s="314">
        <f ca="1">+IFERROR(INDEX('Hoja de Trabajo para listado'!$A$155:$Z$1048576,MATCH($A504,'Hoja de Trabajo para listado'!$A$155:$A$1048576,0),MATCH((CUADRO!M$5&amp;$E504),'Hoja de Trabajo para listado'!$A$151:$Z$151,0)),0)+IFERROR(INDEX('Hoja de Trabajo para listado'!$AB$155:$BA$1048576,MATCH($A504,'Hoja de Trabajo para listado'!$AB$155:$AB$1048576,0),MATCH((CUADRO!M$5&amp;$E504),'Hoja de Trabajo para listado'!$AB$151:$BA$151,0)),0)+IFERROR(INDEX('Hoja de Trabajo para listado'!$BC$155:$CB$1048576,MATCH($A504,'Hoja de Trabajo para listado'!$BC$155:$BC$1048576,0),MATCH((CUADRO!M$5&amp;$E504),'Hoja de Trabajo para listado'!$BC$151:$CB$151,0)),0)+IFERROR(INDEX('Hoja de Trabajo para listado'!$DE$153:$DG$274,MATCH($A504,'Hoja de Trabajo para listado'!$DE$153:$DE$1048576,0),MATCH((CUADRO!M$5&amp;$E504),'Hoja de Trabajo para listado'!$DE$151:$DG$151,0)),0)+IFERROR(INDEX('Hoja de Trabajo para listado'!$CD$155:$DC$1048576,MATCH($A504,'Hoja de Trabajo para listado'!$CD$155:$CD$1048576,0),MATCH((CUADRO!M$5&amp;$E504),'Hoja de Trabajo para listado'!$CD$151:$DC$151,0)),0)</f>
        <v>0</v>
      </c>
      <c r="N504" s="314">
        <f ca="1">+IFERROR(INDEX('Hoja de Trabajo para listado'!$A$155:$Z$1048576,MATCH($A504,'Hoja de Trabajo para listado'!$A$155:$A$1048576,0),MATCH((CUADRO!N$5&amp;$E504),'Hoja de Trabajo para listado'!$A$151:$Z$151,0)),0)+IFERROR(INDEX('Hoja de Trabajo para listado'!$AB$155:$BA$1048576,MATCH($A504,'Hoja de Trabajo para listado'!$AB$155:$AB$1048576,0),MATCH((CUADRO!N$5&amp;$E504),'Hoja de Trabajo para listado'!$AB$151:$BA$151,0)),0)+IFERROR(INDEX('Hoja de Trabajo para listado'!$BC$155:$CB$1048576,MATCH($A504,'Hoja de Trabajo para listado'!$BC$155:$BC$1048576,0),MATCH((CUADRO!N$5&amp;$E504),'Hoja de Trabajo para listado'!$BC$151:$CB$151,0)),0)+IFERROR(INDEX('Hoja de Trabajo para listado'!$DE$153:$DG$274,MATCH($A504,'Hoja de Trabajo para listado'!$DE$153:$DE$1048576,0),MATCH((CUADRO!N$5&amp;$E504),'Hoja de Trabajo para listado'!$DE$151:$DG$151,0)),0)+IFERROR(INDEX('Hoja de Trabajo para listado'!$CD$155:$DC$1048576,MATCH($A504,'Hoja de Trabajo para listado'!$CD$155:$CD$1048576,0),MATCH((CUADRO!N$5&amp;$E504),'Hoja de Trabajo para listado'!$CD$151:$DC$151,0)),0)</f>
        <v>0</v>
      </c>
      <c r="O504" s="314">
        <f ca="1">+IFERROR(INDEX('Hoja de Trabajo para listado'!$A$155:$Z$1048576,MATCH($A504,'Hoja de Trabajo para listado'!$A$155:$A$1048576,0),MATCH((CUADRO!O$5&amp;$E504),'Hoja de Trabajo para listado'!$A$151:$Z$151,0)),0)+IFERROR(INDEX('Hoja de Trabajo para listado'!$AB$155:$BA$1048576,MATCH($A504,'Hoja de Trabajo para listado'!$AB$155:$AB$1048576,0),MATCH((CUADRO!O$5&amp;$E504),'Hoja de Trabajo para listado'!$AB$151:$BA$151,0)),0)+IFERROR(INDEX('Hoja de Trabajo para listado'!$BC$155:$CB$1048576,MATCH($A504,'Hoja de Trabajo para listado'!$BC$155:$BC$1048576,0),MATCH((CUADRO!O$5&amp;$E504),'Hoja de Trabajo para listado'!$BC$151:$CB$151,0)),0)+IFERROR(INDEX('Hoja de Trabajo para listado'!$DE$153:$DG$274,MATCH($A504,'Hoja de Trabajo para listado'!$DE$153:$DE$1048576,0),MATCH((CUADRO!O$5&amp;$E504),'Hoja de Trabajo para listado'!$DE$151:$DG$151,0)),0)+IFERROR(INDEX('Hoja de Trabajo para listado'!$CD$155:$DC$1048576,MATCH($A504,'Hoja de Trabajo para listado'!$CD$155:$CD$1048576,0),MATCH((CUADRO!O$5&amp;$E504),'Hoja de Trabajo para listado'!$CD$151:$DC$151,0)),0)</f>
        <v>0</v>
      </c>
      <c r="P504" s="314">
        <f ca="1">+IFERROR(INDEX('Hoja de Trabajo para listado'!$A$155:$Z$1048576,MATCH($A504,'Hoja de Trabajo para listado'!$A$155:$A$1048576,0),MATCH((CUADRO!P$5&amp;$E504),'Hoja de Trabajo para listado'!$A$151:$Z$151,0)),0)+IFERROR(INDEX('Hoja de Trabajo para listado'!$AB$155:$BA$1048576,MATCH($A504,'Hoja de Trabajo para listado'!$AB$155:$AB$1048576,0),MATCH((CUADRO!P$5&amp;$E504),'Hoja de Trabajo para listado'!$AB$151:$BA$151,0)),0)+IFERROR(INDEX('Hoja de Trabajo para listado'!$BC$155:$CB$1048576,MATCH($A504,'Hoja de Trabajo para listado'!$BC$155:$BC$1048576,0),MATCH((CUADRO!P$5&amp;$E504),'Hoja de Trabajo para listado'!$BC$151:$CB$151,0)),0)+IFERROR(INDEX('Hoja de Trabajo para listado'!$DE$153:$DG$274,MATCH($A504,'Hoja de Trabajo para listado'!$DE$153:$DE$1048576,0),MATCH((CUADRO!P$5&amp;$E504),'Hoja de Trabajo para listado'!$DE$151:$DG$151,0)),0)+IFERROR(INDEX('Hoja de Trabajo para listado'!$CD$155:$DC$1048576,MATCH($A504,'Hoja de Trabajo para listado'!$CD$155:$CD$1048576,0),MATCH((CUADRO!P$5&amp;$E504),'Hoja de Trabajo para listado'!$CD$151:$DC$151,0)),0)</f>
        <v>0</v>
      </c>
      <c r="Q504" s="314">
        <f ca="1">+IFERROR(INDEX('Hoja de Trabajo para listado'!$A$155:$Z$1048576,MATCH($A504,'Hoja de Trabajo para listado'!$A$155:$A$1048576,0),MATCH((CUADRO!Q$5&amp;$E504),'Hoja de Trabajo para listado'!$A$151:$Z$151,0)),0)+IFERROR(INDEX('Hoja de Trabajo para listado'!$AB$155:$BA$1048576,MATCH($A504,'Hoja de Trabajo para listado'!$AB$155:$AB$1048576,0),MATCH((CUADRO!Q$5&amp;$E504),'Hoja de Trabajo para listado'!$AB$151:$BA$151,0)),0)+IFERROR(INDEX('Hoja de Trabajo para listado'!$BC$155:$CB$1048576,MATCH($A504,'Hoja de Trabajo para listado'!$BC$155:$BC$1048576,0),MATCH((CUADRO!Q$5&amp;$E504),'Hoja de Trabajo para listado'!$BC$151:$CB$151,0)),0)+IFERROR(INDEX('Hoja de Trabajo para listado'!$DE$153:$DG$274,MATCH($A504,'Hoja de Trabajo para listado'!$DE$153:$DE$1048576,0),MATCH((CUADRO!Q$5&amp;$E504),'Hoja de Trabajo para listado'!$DE$151:$DG$151,0)),0)+IFERROR(INDEX('Hoja de Trabajo para listado'!$CD$155:$DC$1048576,MATCH($A504,'Hoja de Trabajo para listado'!$CD$155:$CD$1048576,0),MATCH((CUADRO!Q$5&amp;$E504),'Hoja de Trabajo para listado'!$CD$151:$DC$151,0)),0)</f>
        <v>0</v>
      </c>
      <c r="R504" s="314">
        <f t="shared" ca="1" si="14"/>
        <v>0</v>
      </c>
      <c r="S504" s="322"/>
      <c r="T504" s="314">
        <f ca="1">+T505</f>
        <v>0</v>
      </c>
      <c r="U504" s="313">
        <f t="shared" si="15"/>
        <v>1</v>
      </c>
      <c r="V504" s="319" t="str">
        <f>+VLOOKUP(A504,bd_lista!$A$3:$E$593,5,FALSE)</f>
        <v>Gobiernos Autonomos Municipales</v>
      </c>
      <c r="W504" s="425" t="str">
        <f>+V504</f>
        <v>Gobiernos Autonomos Municipales</v>
      </c>
    </row>
    <row r="505" spans="1:23" customFormat="1" ht="15" hidden="1" customHeight="1">
      <c r="A505" s="323">
        <v>1424</v>
      </c>
      <c r="B505" s="428"/>
      <c r="C505" s="318" t="str">
        <f>+VLOOKUP(A505,bd_lista!$A$3:$C$593,3,FALSE)</f>
        <v>Gobierno Autónomo Municipal de Andamarca (Santiago de Andamarca)</v>
      </c>
      <c r="D505" s="430"/>
      <c r="E505" s="347" t="s">
        <v>1419</v>
      </c>
      <c r="F505" s="314">
        <f ca="1">+IFERROR(INDEX('Hoja de Trabajo para listado'!$A$155:$Z$1048576,MATCH($A505,'Hoja de Trabajo para listado'!$A$155:$A$1048576,0),MATCH((CUADRO!F$5&amp;$E505),'Hoja de Trabajo para listado'!$A$151:$Z$151,0)),0)+IFERROR(INDEX('Hoja de Trabajo para listado'!$AB$155:$BA$1048576,MATCH($A505,'Hoja de Trabajo para listado'!$AB$155:$AB$1048576,0),MATCH((CUADRO!F$5&amp;$E505),'Hoja de Trabajo para listado'!$AB$151:$BA$151,0)),0)+IFERROR(INDEX('Hoja de Trabajo para listado'!$BC$155:$CB$1048576,MATCH($A505,'Hoja de Trabajo para listado'!$BC$155:$BC$1048576,0),MATCH((CUADRO!F$5&amp;$E505),'Hoja de Trabajo para listado'!$BC$151:$CB$151,0)),0)+IFERROR(INDEX('Hoja de Trabajo para listado'!$DE$153:$DG$274,MATCH($A505,'Hoja de Trabajo para listado'!$DE$153:$DE$1048576,0),MATCH((CUADRO!F$5&amp;$E505),'Hoja de Trabajo para listado'!$DE$151:$DG$151,0)),0)+IFERROR(INDEX('Hoja de Trabajo para listado'!$CD$155:$DC$1048576,MATCH($A505,'Hoja de Trabajo para listado'!$CD$155:$CD$1048576,0),MATCH((CUADRO!F$5&amp;$E505),'Hoja de Trabajo para listado'!$CD$151:$DC$151,0)),0)</f>
        <v>0</v>
      </c>
      <c r="G505" s="314">
        <f ca="1">+IFERROR(INDEX('Hoja de Trabajo para listado'!$A$155:$Z$1048576,MATCH($A505,'Hoja de Trabajo para listado'!$A$155:$A$1048576,0),MATCH((CUADRO!G$5&amp;$E505),'Hoja de Trabajo para listado'!$A$151:$Z$151,0)),0)+IFERROR(INDEX('Hoja de Trabajo para listado'!$AB$155:$BA$1048576,MATCH($A505,'Hoja de Trabajo para listado'!$AB$155:$AB$1048576,0),MATCH((CUADRO!G$5&amp;$E505),'Hoja de Trabajo para listado'!$AB$151:$BA$151,0)),0)+IFERROR(INDEX('Hoja de Trabajo para listado'!$BC$155:$CB$1048576,MATCH($A505,'Hoja de Trabajo para listado'!$BC$155:$BC$1048576,0),MATCH((CUADRO!G$5&amp;$E505),'Hoja de Trabajo para listado'!$BC$151:$CB$151,0)),0)+IFERROR(INDEX('Hoja de Trabajo para listado'!$DE$153:$DG$274,MATCH($A505,'Hoja de Trabajo para listado'!$DE$153:$DE$1048576,0),MATCH((CUADRO!G$5&amp;$E505),'Hoja de Trabajo para listado'!$DE$151:$DG$151,0)),0)+IFERROR(INDEX('Hoja de Trabajo para listado'!$CD$155:$DC$1048576,MATCH($A505,'Hoja de Trabajo para listado'!$CD$155:$CD$1048576,0),MATCH((CUADRO!G$5&amp;$E505),'Hoja de Trabajo para listado'!$CD$151:$DC$151,0)),0)</f>
        <v>0</v>
      </c>
      <c r="H505" s="314">
        <f ca="1">+IFERROR(INDEX('Hoja de Trabajo para listado'!$A$155:$Z$1048576,MATCH($A505,'Hoja de Trabajo para listado'!$A$155:$A$1048576,0),MATCH((CUADRO!H$5&amp;$E505),'Hoja de Trabajo para listado'!$A$151:$Z$151,0)),0)+IFERROR(INDEX('Hoja de Trabajo para listado'!$AB$155:$BA$1048576,MATCH($A505,'Hoja de Trabajo para listado'!$AB$155:$AB$1048576,0),MATCH((CUADRO!H$5&amp;$E505),'Hoja de Trabajo para listado'!$AB$151:$BA$151,0)),0)+IFERROR(INDEX('Hoja de Trabajo para listado'!$BC$155:$CB$1048576,MATCH($A505,'Hoja de Trabajo para listado'!$BC$155:$BC$1048576,0),MATCH((CUADRO!H$5&amp;$E505),'Hoja de Trabajo para listado'!$BC$151:$CB$151,0)),0)+IFERROR(INDEX('Hoja de Trabajo para listado'!$DE$153:$DG$274,MATCH($A505,'Hoja de Trabajo para listado'!$DE$153:$DE$1048576,0),MATCH((CUADRO!H$5&amp;$E505),'Hoja de Trabajo para listado'!$DE$151:$DG$151,0)),0)+IFERROR(INDEX('Hoja de Trabajo para listado'!$CD$155:$DC$1048576,MATCH($A505,'Hoja de Trabajo para listado'!$CD$155:$CD$1048576,0),MATCH((CUADRO!H$5&amp;$E505),'Hoja de Trabajo para listado'!$CD$151:$DC$151,0)),0)</f>
        <v>0</v>
      </c>
      <c r="I505" s="314">
        <f ca="1">+IFERROR(INDEX('Hoja de Trabajo para listado'!$A$155:$Z$1048576,MATCH($A505,'Hoja de Trabajo para listado'!$A$155:$A$1048576,0),MATCH((CUADRO!I$5&amp;$E505),'Hoja de Trabajo para listado'!$A$151:$Z$151,0)),0)+IFERROR(INDEX('Hoja de Trabajo para listado'!$AB$155:$BA$1048576,MATCH($A505,'Hoja de Trabajo para listado'!$AB$155:$AB$1048576,0),MATCH((CUADRO!I$5&amp;$E505),'Hoja de Trabajo para listado'!$AB$151:$BA$151,0)),0)+IFERROR(INDEX('Hoja de Trabajo para listado'!$BC$155:$CB$1048576,MATCH($A505,'Hoja de Trabajo para listado'!$BC$155:$BC$1048576,0),MATCH((CUADRO!I$5&amp;$E505),'Hoja de Trabajo para listado'!$BC$151:$CB$151,0)),0)+IFERROR(INDEX('Hoja de Trabajo para listado'!$DE$153:$DG$274,MATCH($A505,'Hoja de Trabajo para listado'!$DE$153:$DE$1048576,0),MATCH((CUADRO!I$5&amp;$E505),'Hoja de Trabajo para listado'!$DE$151:$DG$151,0)),0)+IFERROR(INDEX('Hoja de Trabajo para listado'!$CD$155:$DC$1048576,MATCH($A505,'Hoja de Trabajo para listado'!$CD$155:$CD$1048576,0),MATCH((CUADRO!I$5&amp;$E505),'Hoja de Trabajo para listado'!$CD$151:$DC$151,0)),0)</f>
        <v>0</v>
      </c>
      <c r="J505" s="314">
        <f ca="1">+IFERROR(INDEX('Hoja de Trabajo para listado'!$A$155:$Z$1048576,MATCH($A505,'Hoja de Trabajo para listado'!$A$155:$A$1048576,0),MATCH((CUADRO!J$5&amp;$E505),'Hoja de Trabajo para listado'!$A$151:$Z$151,0)),0)+IFERROR(INDEX('Hoja de Trabajo para listado'!$AB$155:$BA$1048576,MATCH($A505,'Hoja de Trabajo para listado'!$AB$155:$AB$1048576,0),MATCH((CUADRO!J$5&amp;$E505),'Hoja de Trabajo para listado'!$AB$151:$BA$151,0)),0)+IFERROR(INDEX('Hoja de Trabajo para listado'!$BC$155:$CB$1048576,MATCH($A505,'Hoja de Trabajo para listado'!$BC$155:$BC$1048576,0),MATCH((CUADRO!J$5&amp;$E505),'Hoja de Trabajo para listado'!$BC$151:$CB$151,0)),0)+IFERROR(INDEX('Hoja de Trabajo para listado'!$DE$153:$DG$274,MATCH($A505,'Hoja de Trabajo para listado'!$DE$153:$DE$1048576,0),MATCH((CUADRO!J$5&amp;$E505),'Hoja de Trabajo para listado'!$DE$151:$DG$151,0)),0)+IFERROR(INDEX('Hoja de Trabajo para listado'!$CD$155:$DC$1048576,MATCH($A505,'Hoja de Trabajo para listado'!$CD$155:$CD$1048576,0),MATCH((CUADRO!J$5&amp;$E505),'Hoja de Trabajo para listado'!$CD$151:$DC$151,0)),0)</f>
        <v>0</v>
      </c>
      <c r="K505" s="314">
        <f ca="1">+IFERROR(INDEX('Hoja de Trabajo para listado'!$A$155:$Z$1048576,MATCH($A505,'Hoja de Trabajo para listado'!$A$155:$A$1048576,0),MATCH((CUADRO!K$5&amp;$E505),'Hoja de Trabajo para listado'!$A$151:$Z$151,0)),0)+IFERROR(INDEX('Hoja de Trabajo para listado'!$AB$155:$BA$1048576,MATCH($A505,'Hoja de Trabajo para listado'!$AB$155:$AB$1048576,0),MATCH((CUADRO!K$5&amp;$E505),'Hoja de Trabajo para listado'!$AB$151:$BA$151,0)),0)+IFERROR(INDEX('Hoja de Trabajo para listado'!$BC$155:$CB$1048576,MATCH($A505,'Hoja de Trabajo para listado'!$BC$155:$BC$1048576,0),MATCH((CUADRO!K$5&amp;$E505),'Hoja de Trabajo para listado'!$BC$151:$CB$151,0)),0)+IFERROR(INDEX('Hoja de Trabajo para listado'!$DE$153:$DG$274,MATCH($A505,'Hoja de Trabajo para listado'!$DE$153:$DE$1048576,0),MATCH((CUADRO!K$5&amp;$E505),'Hoja de Trabajo para listado'!$DE$151:$DG$151,0)),0)+IFERROR(INDEX('Hoja de Trabajo para listado'!$CD$155:$DC$1048576,MATCH($A505,'Hoja de Trabajo para listado'!$CD$155:$CD$1048576,0),MATCH((CUADRO!K$5&amp;$E505),'Hoja de Trabajo para listado'!$CD$151:$DC$151,0)),0)</f>
        <v>0</v>
      </c>
      <c r="L505" s="314">
        <f ca="1">+IFERROR(INDEX('Hoja de Trabajo para listado'!$A$155:$Z$1048576,MATCH($A505,'Hoja de Trabajo para listado'!$A$155:$A$1048576,0),MATCH((CUADRO!L$5&amp;$E505),'Hoja de Trabajo para listado'!$A$151:$Z$151,0)),0)+IFERROR(INDEX('Hoja de Trabajo para listado'!$AB$155:$BA$1048576,MATCH($A505,'Hoja de Trabajo para listado'!$AB$155:$AB$1048576,0),MATCH((CUADRO!L$5&amp;$E505),'Hoja de Trabajo para listado'!$AB$151:$BA$151,0)),0)+IFERROR(INDEX('Hoja de Trabajo para listado'!$BC$155:$CB$1048576,MATCH($A505,'Hoja de Trabajo para listado'!$BC$155:$BC$1048576,0),MATCH((CUADRO!L$5&amp;$E505),'Hoja de Trabajo para listado'!$BC$151:$CB$151,0)),0)+IFERROR(INDEX('Hoja de Trabajo para listado'!$DE$153:$DG$274,MATCH($A505,'Hoja de Trabajo para listado'!$DE$153:$DE$1048576,0),MATCH((CUADRO!L$5&amp;$E505),'Hoja de Trabajo para listado'!$DE$151:$DG$151,0)),0)+IFERROR(INDEX('Hoja de Trabajo para listado'!$CD$155:$DC$1048576,MATCH($A505,'Hoja de Trabajo para listado'!$CD$155:$CD$1048576,0),MATCH((CUADRO!L$5&amp;$E505),'Hoja de Trabajo para listado'!$CD$151:$DC$151,0)),0)</f>
        <v>0</v>
      </c>
      <c r="M505" s="314">
        <f ca="1">+IFERROR(INDEX('Hoja de Trabajo para listado'!$A$155:$Z$1048576,MATCH($A505,'Hoja de Trabajo para listado'!$A$155:$A$1048576,0),MATCH((CUADRO!M$5&amp;$E505),'Hoja de Trabajo para listado'!$A$151:$Z$151,0)),0)+IFERROR(INDEX('Hoja de Trabajo para listado'!$AB$155:$BA$1048576,MATCH($A505,'Hoja de Trabajo para listado'!$AB$155:$AB$1048576,0),MATCH((CUADRO!M$5&amp;$E505),'Hoja de Trabajo para listado'!$AB$151:$BA$151,0)),0)+IFERROR(INDEX('Hoja de Trabajo para listado'!$BC$155:$CB$1048576,MATCH($A505,'Hoja de Trabajo para listado'!$BC$155:$BC$1048576,0),MATCH((CUADRO!M$5&amp;$E505),'Hoja de Trabajo para listado'!$BC$151:$CB$151,0)),0)+IFERROR(INDEX('Hoja de Trabajo para listado'!$DE$153:$DG$274,MATCH($A505,'Hoja de Trabajo para listado'!$DE$153:$DE$1048576,0),MATCH((CUADRO!M$5&amp;$E505),'Hoja de Trabajo para listado'!$DE$151:$DG$151,0)),0)+IFERROR(INDEX('Hoja de Trabajo para listado'!$CD$155:$DC$1048576,MATCH($A505,'Hoja de Trabajo para listado'!$CD$155:$CD$1048576,0),MATCH((CUADRO!M$5&amp;$E505),'Hoja de Trabajo para listado'!$CD$151:$DC$151,0)),0)</f>
        <v>0</v>
      </c>
      <c r="N505" s="314">
        <f ca="1">+IFERROR(INDEX('Hoja de Trabajo para listado'!$A$155:$Z$1048576,MATCH($A505,'Hoja de Trabajo para listado'!$A$155:$A$1048576,0),MATCH((CUADRO!N$5&amp;$E505),'Hoja de Trabajo para listado'!$A$151:$Z$151,0)),0)+IFERROR(INDEX('Hoja de Trabajo para listado'!$AB$155:$BA$1048576,MATCH($A505,'Hoja de Trabajo para listado'!$AB$155:$AB$1048576,0),MATCH((CUADRO!N$5&amp;$E505),'Hoja de Trabajo para listado'!$AB$151:$BA$151,0)),0)+IFERROR(INDEX('Hoja de Trabajo para listado'!$BC$155:$CB$1048576,MATCH($A505,'Hoja de Trabajo para listado'!$BC$155:$BC$1048576,0),MATCH((CUADRO!N$5&amp;$E505),'Hoja de Trabajo para listado'!$BC$151:$CB$151,0)),0)+IFERROR(INDEX('Hoja de Trabajo para listado'!$DE$153:$DG$274,MATCH($A505,'Hoja de Trabajo para listado'!$DE$153:$DE$1048576,0),MATCH((CUADRO!N$5&amp;$E505),'Hoja de Trabajo para listado'!$DE$151:$DG$151,0)),0)+IFERROR(INDEX('Hoja de Trabajo para listado'!$CD$155:$DC$1048576,MATCH($A505,'Hoja de Trabajo para listado'!$CD$155:$CD$1048576,0),MATCH((CUADRO!N$5&amp;$E505),'Hoja de Trabajo para listado'!$CD$151:$DC$151,0)),0)</f>
        <v>0</v>
      </c>
      <c r="O505" s="314">
        <f ca="1">+IFERROR(INDEX('Hoja de Trabajo para listado'!$A$155:$Z$1048576,MATCH($A505,'Hoja de Trabajo para listado'!$A$155:$A$1048576,0),MATCH((CUADRO!O$5&amp;$E505),'Hoja de Trabajo para listado'!$A$151:$Z$151,0)),0)+IFERROR(INDEX('Hoja de Trabajo para listado'!$AB$155:$BA$1048576,MATCH($A505,'Hoja de Trabajo para listado'!$AB$155:$AB$1048576,0),MATCH((CUADRO!O$5&amp;$E505),'Hoja de Trabajo para listado'!$AB$151:$BA$151,0)),0)+IFERROR(INDEX('Hoja de Trabajo para listado'!$BC$155:$CB$1048576,MATCH($A505,'Hoja de Trabajo para listado'!$BC$155:$BC$1048576,0),MATCH((CUADRO!O$5&amp;$E505),'Hoja de Trabajo para listado'!$BC$151:$CB$151,0)),0)+IFERROR(INDEX('Hoja de Trabajo para listado'!$DE$153:$DG$274,MATCH($A505,'Hoja de Trabajo para listado'!$DE$153:$DE$1048576,0),MATCH((CUADRO!O$5&amp;$E505),'Hoja de Trabajo para listado'!$DE$151:$DG$151,0)),0)+IFERROR(INDEX('Hoja de Trabajo para listado'!$CD$155:$DC$1048576,MATCH($A505,'Hoja de Trabajo para listado'!$CD$155:$CD$1048576,0),MATCH((CUADRO!O$5&amp;$E505),'Hoja de Trabajo para listado'!$CD$151:$DC$151,0)),0)</f>
        <v>0</v>
      </c>
      <c r="P505" s="314">
        <f ca="1">+IFERROR(INDEX('Hoja de Trabajo para listado'!$A$155:$Z$1048576,MATCH($A505,'Hoja de Trabajo para listado'!$A$155:$A$1048576,0),MATCH((CUADRO!P$5&amp;$E505),'Hoja de Trabajo para listado'!$A$151:$Z$151,0)),0)+IFERROR(INDEX('Hoja de Trabajo para listado'!$AB$155:$BA$1048576,MATCH($A505,'Hoja de Trabajo para listado'!$AB$155:$AB$1048576,0),MATCH((CUADRO!P$5&amp;$E505),'Hoja de Trabajo para listado'!$AB$151:$BA$151,0)),0)+IFERROR(INDEX('Hoja de Trabajo para listado'!$BC$155:$CB$1048576,MATCH($A505,'Hoja de Trabajo para listado'!$BC$155:$BC$1048576,0),MATCH((CUADRO!P$5&amp;$E505),'Hoja de Trabajo para listado'!$BC$151:$CB$151,0)),0)+IFERROR(INDEX('Hoja de Trabajo para listado'!$DE$153:$DG$274,MATCH($A505,'Hoja de Trabajo para listado'!$DE$153:$DE$1048576,0),MATCH((CUADRO!P$5&amp;$E505),'Hoja de Trabajo para listado'!$DE$151:$DG$151,0)),0)+IFERROR(INDEX('Hoja de Trabajo para listado'!$CD$155:$DC$1048576,MATCH($A505,'Hoja de Trabajo para listado'!$CD$155:$CD$1048576,0),MATCH((CUADRO!P$5&amp;$E505),'Hoja de Trabajo para listado'!$CD$151:$DC$151,0)),0)</f>
        <v>0</v>
      </c>
      <c r="Q505" s="314">
        <f ca="1">+IFERROR(INDEX('Hoja de Trabajo para listado'!$A$155:$Z$1048576,MATCH($A505,'Hoja de Trabajo para listado'!$A$155:$A$1048576,0),MATCH((CUADRO!Q$5&amp;$E505),'Hoja de Trabajo para listado'!$A$151:$Z$151,0)),0)+IFERROR(INDEX('Hoja de Trabajo para listado'!$AB$155:$BA$1048576,MATCH($A505,'Hoja de Trabajo para listado'!$AB$155:$AB$1048576,0),MATCH((CUADRO!Q$5&amp;$E505),'Hoja de Trabajo para listado'!$AB$151:$BA$151,0)),0)+IFERROR(INDEX('Hoja de Trabajo para listado'!$BC$155:$CB$1048576,MATCH($A505,'Hoja de Trabajo para listado'!$BC$155:$BC$1048576,0),MATCH((CUADRO!Q$5&amp;$E505),'Hoja de Trabajo para listado'!$BC$151:$CB$151,0)),0)+IFERROR(INDEX('Hoja de Trabajo para listado'!$DE$153:$DG$274,MATCH($A505,'Hoja de Trabajo para listado'!$DE$153:$DE$1048576,0),MATCH((CUADRO!Q$5&amp;$E505),'Hoja de Trabajo para listado'!$DE$151:$DG$151,0)),0)+IFERROR(INDEX('Hoja de Trabajo para listado'!$CD$155:$DC$1048576,MATCH($A505,'Hoja de Trabajo para listado'!$CD$155:$CD$1048576,0),MATCH((CUADRO!Q$5&amp;$E505),'Hoja de Trabajo para listado'!$CD$151:$DC$151,0)),0)</f>
        <v>0</v>
      </c>
      <c r="R505" s="314">
        <f t="shared" ca="1" si="14"/>
        <v>0</v>
      </c>
      <c r="S505" s="322">
        <f ca="1">+R504+R505</f>
        <v>0</v>
      </c>
      <c r="T505" s="314">
        <f ca="1">+S505</f>
        <v>0</v>
      </c>
      <c r="U505" s="313">
        <f t="shared" si="15"/>
        <v>2</v>
      </c>
      <c r="V505" s="319" t="str">
        <f>+VLOOKUP(A505,bd_lista!$A$3:$E$593,5,FALSE)</f>
        <v>Gobiernos Autonomos Municipales</v>
      </c>
      <c r="W505" s="426"/>
    </row>
    <row r="506" spans="1:23" customFormat="1" ht="15" hidden="1" customHeight="1">
      <c r="A506" s="323">
        <v>1425</v>
      </c>
      <c r="B506" s="427">
        <f>+A506</f>
        <v>1425</v>
      </c>
      <c r="C506" s="318" t="str">
        <f>+VLOOKUP(A506,bd_lista!$A$3:$C$593,3,FALSE)</f>
        <v>Gobierno Autónomo Municipal de Belén de Andamarca</v>
      </c>
      <c r="D506" s="429" t="str">
        <f>+C506</f>
        <v>Gobierno Autónomo Municipal de Belén de Andamarca</v>
      </c>
      <c r="E506" s="346" t="s">
        <v>1418</v>
      </c>
      <c r="F506" s="314">
        <f ca="1">+IFERROR(INDEX('Hoja de Trabajo para listado'!$A$155:$Z$1048576,MATCH($A506,'Hoja de Trabajo para listado'!$A$155:$A$1048576,0),MATCH((CUADRO!F$5&amp;$E506),'Hoja de Trabajo para listado'!$A$151:$Z$151,0)),0)+IFERROR(INDEX('Hoja de Trabajo para listado'!$AB$155:$BA$1048576,MATCH($A506,'Hoja de Trabajo para listado'!$AB$155:$AB$1048576,0),MATCH((CUADRO!F$5&amp;$E506),'Hoja de Trabajo para listado'!$AB$151:$BA$151,0)),0)+IFERROR(INDEX('Hoja de Trabajo para listado'!$BC$155:$CB$1048576,MATCH($A506,'Hoja de Trabajo para listado'!$BC$155:$BC$1048576,0),MATCH((CUADRO!F$5&amp;$E506),'Hoja de Trabajo para listado'!$BC$151:$CB$151,0)),0)+IFERROR(INDEX('Hoja de Trabajo para listado'!$DE$153:$DG$274,MATCH($A506,'Hoja de Trabajo para listado'!$DE$153:$DE$1048576,0),MATCH((CUADRO!F$5&amp;$E506),'Hoja de Trabajo para listado'!$DE$151:$DG$151,0)),0)+IFERROR(INDEX('Hoja de Trabajo para listado'!$CD$155:$DC$1048576,MATCH($A506,'Hoja de Trabajo para listado'!$CD$155:$CD$1048576,0),MATCH((CUADRO!F$5&amp;$E506),'Hoja de Trabajo para listado'!$CD$151:$DC$151,0)),0)</f>
        <v>0</v>
      </c>
      <c r="G506" s="314">
        <f ca="1">+IFERROR(INDEX('Hoja de Trabajo para listado'!$A$155:$Z$1048576,MATCH($A506,'Hoja de Trabajo para listado'!$A$155:$A$1048576,0),MATCH((CUADRO!G$5&amp;$E506),'Hoja de Trabajo para listado'!$A$151:$Z$151,0)),0)+IFERROR(INDEX('Hoja de Trabajo para listado'!$AB$155:$BA$1048576,MATCH($A506,'Hoja de Trabajo para listado'!$AB$155:$AB$1048576,0),MATCH((CUADRO!G$5&amp;$E506),'Hoja de Trabajo para listado'!$AB$151:$BA$151,0)),0)+IFERROR(INDEX('Hoja de Trabajo para listado'!$BC$155:$CB$1048576,MATCH($A506,'Hoja de Trabajo para listado'!$BC$155:$BC$1048576,0),MATCH((CUADRO!G$5&amp;$E506),'Hoja de Trabajo para listado'!$BC$151:$CB$151,0)),0)+IFERROR(INDEX('Hoja de Trabajo para listado'!$DE$153:$DG$274,MATCH($A506,'Hoja de Trabajo para listado'!$DE$153:$DE$1048576,0),MATCH((CUADRO!G$5&amp;$E506),'Hoja de Trabajo para listado'!$DE$151:$DG$151,0)),0)+IFERROR(INDEX('Hoja de Trabajo para listado'!$CD$155:$DC$1048576,MATCH($A506,'Hoja de Trabajo para listado'!$CD$155:$CD$1048576,0),MATCH((CUADRO!G$5&amp;$E506),'Hoja de Trabajo para listado'!$CD$151:$DC$151,0)),0)</f>
        <v>0</v>
      </c>
      <c r="H506" s="314">
        <f ca="1">+IFERROR(INDEX('Hoja de Trabajo para listado'!$A$155:$Z$1048576,MATCH($A506,'Hoja de Trabajo para listado'!$A$155:$A$1048576,0),MATCH((CUADRO!H$5&amp;$E506),'Hoja de Trabajo para listado'!$A$151:$Z$151,0)),0)+IFERROR(INDEX('Hoja de Trabajo para listado'!$AB$155:$BA$1048576,MATCH($A506,'Hoja de Trabajo para listado'!$AB$155:$AB$1048576,0),MATCH((CUADRO!H$5&amp;$E506),'Hoja de Trabajo para listado'!$AB$151:$BA$151,0)),0)+IFERROR(INDEX('Hoja de Trabajo para listado'!$BC$155:$CB$1048576,MATCH($A506,'Hoja de Trabajo para listado'!$BC$155:$BC$1048576,0),MATCH((CUADRO!H$5&amp;$E506),'Hoja de Trabajo para listado'!$BC$151:$CB$151,0)),0)+IFERROR(INDEX('Hoja de Trabajo para listado'!$DE$153:$DG$274,MATCH($A506,'Hoja de Trabajo para listado'!$DE$153:$DE$1048576,0),MATCH((CUADRO!H$5&amp;$E506),'Hoja de Trabajo para listado'!$DE$151:$DG$151,0)),0)+IFERROR(INDEX('Hoja de Trabajo para listado'!$CD$155:$DC$1048576,MATCH($A506,'Hoja de Trabajo para listado'!$CD$155:$CD$1048576,0),MATCH((CUADRO!H$5&amp;$E506),'Hoja de Trabajo para listado'!$CD$151:$DC$151,0)),0)</f>
        <v>0</v>
      </c>
      <c r="I506" s="314">
        <f ca="1">+IFERROR(INDEX('Hoja de Trabajo para listado'!$A$155:$Z$1048576,MATCH($A506,'Hoja de Trabajo para listado'!$A$155:$A$1048576,0),MATCH((CUADRO!I$5&amp;$E506),'Hoja de Trabajo para listado'!$A$151:$Z$151,0)),0)+IFERROR(INDEX('Hoja de Trabajo para listado'!$AB$155:$BA$1048576,MATCH($A506,'Hoja de Trabajo para listado'!$AB$155:$AB$1048576,0),MATCH((CUADRO!I$5&amp;$E506),'Hoja de Trabajo para listado'!$AB$151:$BA$151,0)),0)+IFERROR(INDEX('Hoja de Trabajo para listado'!$BC$155:$CB$1048576,MATCH($A506,'Hoja de Trabajo para listado'!$BC$155:$BC$1048576,0),MATCH((CUADRO!I$5&amp;$E506),'Hoja de Trabajo para listado'!$BC$151:$CB$151,0)),0)+IFERROR(INDEX('Hoja de Trabajo para listado'!$DE$153:$DG$274,MATCH($A506,'Hoja de Trabajo para listado'!$DE$153:$DE$1048576,0),MATCH((CUADRO!I$5&amp;$E506),'Hoja de Trabajo para listado'!$DE$151:$DG$151,0)),0)+IFERROR(INDEX('Hoja de Trabajo para listado'!$CD$155:$DC$1048576,MATCH($A506,'Hoja de Trabajo para listado'!$CD$155:$CD$1048576,0),MATCH((CUADRO!I$5&amp;$E506),'Hoja de Trabajo para listado'!$CD$151:$DC$151,0)),0)</f>
        <v>0</v>
      </c>
      <c r="J506" s="314">
        <f ca="1">+IFERROR(INDEX('Hoja de Trabajo para listado'!$A$155:$Z$1048576,MATCH($A506,'Hoja de Trabajo para listado'!$A$155:$A$1048576,0),MATCH((CUADRO!J$5&amp;$E506),'Hoja de Trabajo para listado'!$A$151:$Z$151,0)),0)+IFERROR(INDEX('Hoja de Trabajo para listado'!$AB$155:$BA$1048576,MATCH($A506,'Hoja de Trabajo para listado'!$AB$155:$AB$1048576,0),MATCH((CUADRO!J$5&amp;$E506),'Hoja de Trabajo para listado'!$AB$151:$BA$151,0)),0)+IFERROR(INDEX('Hoja de Trabajo para listado'!$BC$155:$CB$1048576,MATCH($A506,'Hoja de Trabajo para listado'!$BC$155:$BC$1048576,0),MATCH((CUADRO!J$5&amp;$E506),'Hoja de Trabajo para listado'!$BC$151:$CB$151,0)),0)+IFERROR(INDEX('Hoja de Trabajo para listado'!$DE$153:$DG$274,MATCH($A506,'Hoja de Trabajo para listado'!$DE$153:$DE$1048576,0),MATCH((CUADRO!J$5&amp;$E506),'Hoja de Trabajo para listado'!$DE$151:$DG$151,0)),0)+IFERROR(INDEX('Hoja de Trabajo para listado'!$CD$155:$DC$1048576,MATCH($A506,'Hoja de Trabajo para listado'!$CD$155:$CD$1048576,0),MATCH((CUADRO!J$5&amp;$E506),'Hoja de Trabajo para listado'!$CD$151:$DC$151,0)),0)</f>
        <v>0</v>
      </c>
      <c r="K506" s="314">
        <f ca="1">+IFERROR(INDEX('Hoja de Trabajo para listado'!$A$155:$Z$1048576,MATCH($A506,'Hoja de Trabajo para listado'!$A$155:$A$1048576,0),MATCH((CUADRO!K$5&amp;$E506),'Hoja de Trabajo para listado'!$A$151:$Z$151,0)),0)+IFERROR(INDEX('Hoja de Trabajo para listado'!$AB$155:$BA$1048576,MATCH($A506,'Hoja de Trabajo para listado'!$AB$155:$AB$1048576,0),MATCH((CUADRO!K$5&amp;$E506),'Hoja de Trabajo para listado'!$AB$151:$BA$151,0)),0)+IFERROR(INDEX('Hoja de Trabajo para listado'!$BC$155:$CB$1048576,MATCH($A506,'Hoja de Trabajo para listado'!$BC$155:$BC$1048576,0),MATCH((CUADRO!K$5&amp;$E506),'Hoja de Trabajo para listado'!$BC$151:$CB$151,0)),0)+IFERROR(INDEX('Hoja de Trabajo para listado'!$DE$153:$DG$274,MATCH($A506,'Hoja de Trabajo para listado'!$DE$153:$DE$1048576,0),MATCH((CUADRO!K$5&amp;$E506),'Hoja de Trabajo para listado'!$DE$151:$DG$151,0)),0)+IFERROR(INDEX('Hoja de Trabajo para listado'!$CD$155:$DC$1048576,MATCH($A506,'Hoja de Trabajo para listado'!$CD$155:$CD$1048576,0),MATCH((CUADRO!K$5&amp;$E506),'Hoja de Trabajo para listado'!$CD$151:$DC$151,0)),0)</f>
        <v>0</v>
      </c>
      <c r="L506" s="314">
        <f ca="1">+IFERROR(INDEX('Hoja de Trabajo para listado'!$A$155:$Z$1048576,MATCH($A506,'Hoja de Trabajo para listado'!$A$155:$A$1048576,0),MATCH((CUADRO!L$5&amp;$E506),'Hoja de Trabajo para listado'!$A$151:$Z$151,0)),0)+IFERROR(INDEX('Hoja de Trabajo para listado'!$AB$155:$BA$1048576,MATCH($A506,'Hoja de Trabajo para listado'!$AB$155:$AB$1048576,0),MATCH((CUADRO!L$5&amp;$E506),'Hoja de Trabajo para listado'!$AB$151:$BA$151,0)),0)+IFERROR(INDEX('Hoja de Trabajo para listado'!$BC$155:$CB$1048576,MATCH($A506,'Hoja de Trabajo para listado'!$BC$155:$BC$1048576,0),MATCH((CUADRO!L$5&amp;$E506),'Hoja de Trabajo para listado'!$BC$151:$CB$151,0)),0)+IFERROR(INDEX('Hoja de Trabajo para listado'!$DE$153:$DG$274,MATCH($A506,'Hoja de Trabajo para listado'!$DE$153:$DE$1048576,0),MATCH((CUADRO!L$5&amp;$E506),'Hoja de Trabajo para listado'!$DE$151:$DG$151,0)),0)+IFERROR(INDEX('Hoja de Trabajo para listado'!$CD$155:$DC$1048576,MATCH($A506,'Hoja de Trabajo para listado'!$CD$155:$CD$1048576,0),MATCH((CUADRO!L$5&amp;$E506),'Hoja de Trabajo para listado'!$CD$151:$DC$151,0)),0)</f>
        <v>0</v>
      </c>
      <c r="M506" s="314">
        <f ca="1">+IFERROR(INDEX('Hoja de Trabajo para listado'!$A$155:$Z$1048576,MATCH($A506,'Hoja de Trabajo para listado'!$A$155:$A$1048576,0),MATCH((CUADRO!M$5&amp;$E506),'Hoja de Trabajo para listado'!$A$151:$Z$151,0)),0)+IFERROR(INDEX('Hoja de Trabajo para listado'!$AB$155:$BA$1048576,MATCH($A506,'Hoja de Trabajo para listado'!$AB$155:$AB$1048576,0),MATCH((CUADRO!M$5&amp;$E506),'Hoja de Trabajo para listado'!$AB$151:$BA$151,0)),0)+IFERROR(INDEX('Hoja de Trabajo para listado'!$BC$155:$CB$1048576,MATCH($A506,'Hoja de Trabajo para listado'!$BC$155:$BC$1048576,0),MATCH((CUADRO!M$5&amp;$E506),'Hoja de Trabajo para listado'!$BC$151:$CB$151,0)),0)+IFERROR(INDEX('Hoja de Trabajo para listado'!$DE$153:$DG$274,MATCH($A506,'Hoja de Trabajo para listado'!$DE$153:$DE$1048576,0),MATCH((CUADRO!M$5&amp;$E506),'Hoja de Trabajo para listado'!$DE$151:$DG$151,0)),0)+IFERROR(INDEX('Hoja de Trabajo para listado'!$CD$155:$DC$1048576,MATCH($A506,'Hoja de Trabajo para listado'!$CD$155:$CD$1048576,0),MATCH((CUADRO!M$5&amp;$E506),'Hoja de Trabajo para listado'!$CD$151:$DC$151,0)),0)</f>
        <v>0</v>
      </c>
      <c r="N506" s="314">
        <f ca="1">+IFERROR(INDEX('Hoja de Trabajo para listado'!$A$155:$Z$1048576,MATCH($A506,'Hoja de Trabajo para listado'!$A$155:$A$1048576,0),MATCH((CUADRO!N$5&amp;$E506),'Hoja de Trabajo para listado'!$A$151:$Z$151,0)),0)+IFERROR(INDEX('Hoja de Trabajo para listado'!$AB$155:$BA$1048576,MATCH($A506,'Hoja de Trabajo para listado'!$AB$155:$AB$1048576,0),MATCH((CUADRO!N$5&amp;$E506),'Hoja de Trabajo para listado'!$AB$151:$BA$151,0)),0)+IFERROR(INDEX('Hoja de Trabajo para listado'!$BC$155:$CB$1048576,MATCH($A506,'Hoja de Trabajo para listado'!$BC$155:$BC$1048576,0),MATCH((CUADRO!N$5&amp;$E506),'Hoja de Trabajo para listado'!$BC$151:$CB$151,0)),0)+IFERROR(INDEX('Hoja de Trabajo para listado'!$DE$153:$DG$274,MATCH($A506,'Hoja de Trabajo para listado'!$DE$153:$DE$1048576,0),MATCH((CUADRO!N$5&amp;$E506),'Hoja de Trabajo para listado'!$DE$151:$DG$151,0)),0)+IFERROR(INDEX('Hoja de Trabajo para listado'!$CD$155:$DC$1048576,MATCH($A506,'Hoja de Trabajo para listado'!$CD$155:$CD$1048576,0),MATCH((CUADRO!N$5&amp;$E506),'Hoja de Trabajo para listado'!$CD$151:$DC$151,0)),0)</f>
        <v>0</v>
      </c>
      <c r="O506" s="314">
        <f ca="1">+IFERROR(INDEX('Hoja de Trabajo para listado'!$A$155:$Z$1048576,MATCH($A506,'Hoja de Trabajo para listado'!$A$155:$A$1048576,0),MATCH((CUADRO!O$5&amp;$E506),'Hoja de Trabajo para listado'!$A$151:$Z$151,0)),0)+IFERROR(INDEX('Hoja de Trabajo para listado'!$AB$155:$BA$1048576,MATCH($A506,'Hoja de Trabajo para listado'!$AB$155:$AB$1048576,0),MATCH((CUADRO!O$5&amp;$E506),'Hoja de Trabajo para listado'!$AB$151:$BA$151,0)),0)+IFERROR(INDEX('Hoja de Trabajo para listado'!$BC$155:$CB$1048576,MATCH($A506,'Hoja de Trabajo para listado'!$BC$155:$BC$1048576,0),MATCH((CUADRO!O$5&amp;$E506),'Hoja de Trabajo para listado'!$BC$151:$CB$151,0)),0)+IFERROR(INDEX('Hoja de Trabajo para listado'!$DE$153:$DG$274,MATCH($A506,'Hoja de Trabajo para listado'!$DE$153:$DE$1048576,0),MATCH((CUADRO!O$5&amp;$E506),'Hoja de Trabajo para listado'!$DE$151:$DG$151,0)),0)+IFERROR(INDEX('Hoja de Trabajo para listado'!$CD$155:$DC$1048576,MATCH($A506,'Hoja de Trabajo para listado'!$CD$155:$CD$1048576,0),MATCH((CUADRO!O$5&amp;$E506),'Hoja de Trabajo para listado'!$CD$151:$DC$151,0)),0)</f>
        <v>0</v>
      </c>
      <c r="P506" s="314">
        <f ca="1">+IFERROR(INDEX('Hoja de Trabajo para listado'!$A$155:$Z$1048576,MATCH($A506,'Hoja de Trabajo para listado'!$A$155:$A$1048576,0),MATCH((CUADRO!P$5&amp;$E506),'Hoja de Trabajo para listado'!$A$151:$Z$151,0)),0)+IFERROR(INDEX('Hoja de Trabajo para listado'!$AB$155:$BA$1048576,MATCH($A506,'Hoja de Trabajo para listado'!$AB$155:$AB$1048576,0),MATCH((CUADRO!P$5&amp;$E506),'Hoja de Trabajo para listado'!$AB$151:$BA$151,0)),0)+IFERROR(INDEX('Hoja de Trabajo para listado'!$BC$155:$CB$1048576,MATCH($A506,'Hoja de Trabajo para listado'!$BC$155:$BC$1048576,0),MATCH((CUADRO!P$5&amp;$E506),'Hoja de Trabajo para listado'!$BC$151:$CB$151,0)),0)+IFERROR(INDEX('Hoja de Trabajo para listado'!$DE$153:$DG$274,MATCH($A506,'Hoja de Trabajo para listado'!$DE$153:$DE$1048576,0),MATCH((CUADRO!P$5&amp;$E506),'Hoja de Trabajo para listado'!$DE$151:$DG$151,0)),0)+IFERROR(INDEX('Hoja de Trabajo para listado'!$CD$155:$DC$1048576,MATCH($A506,'Hoja de Trabajo para listado'!$CD$155:$CD$1048576,0),MATCH((CUADRO!P$5&amp;$E506),'Hoja de Trabajo para listado'!$CD$151:$DC$151,0)),0)</f>
        <v>0</v>
      </c>
      <c r="Q506" s="314">
        <f ca="1">+IFERROR(INDEX('Hoja de Trabajo para listado'!$A$155:$Z$1048576,MATCH($A506,'Hoja de Trabajo para listado'!$A$155:$A$1048576,0),MATCH((CUADRO!Q$5&amp;$E506),'Hoja de Trabajo para listado'!$A$151:$Z$151,0)),0)+IFERROR(INDEX('Hoja de Trabajo para listado'!$AB$155:$BA$1048576,MATCH($A506,'Hoja de Trabajo para listado'!$AB$155:$AB$1048576,0),MATCH((CUADRO!Q$5&amp;$E506),'Hoja de Trabajo para listado'!$AB$151:$BA$151,0)),0)+IFERROR(INDEX('Hoja de Trabajo para listado'!$BC$155:$CB$1048576,MATCH($A506,'Hoja de Trabajo para listado'!$BC$155:$BC$1048576,0),MATCH((CUADRO!Q$5&amp;$E506),'Hoja de Trabajo para listado'!$BC$151:$CB$151,0)),0)+IFERROR(INDEX('Hoja de Trabajo para listado'!$DE$153:$DG$274,MATCH($A506,'Hoja de Trabajo para listado'!$DE$153:$DE$1048576,0),MATCH((CUADRO!Q$5&amp;$E506),'Hoja de Trabajo para listado'!$DE$151:$DG$151,0)),0)+IFERROR(INDEX('Hoja de Trabajo para listado'!$CD$155:$DC$1048576,MATCH($A506,'Hoja de Trabajo para listado'!$CD$155:$CD$1048576,0),MATCH((CUADRO!Q$5&amp;$E506),'Hoja de Trabajo para listado'!$CD$151:$DC$151,0)),0)</f>
        <v>0</v>
      </c>
      <c r="R506" s="314">
        <f t="shared" ca="1" si="14"/>
        <v>0</v>
      </c>
      <c r="S506" s="322"/>
      <c r="T506" s="314">
        <f ca="1">+T507</f>
        <v>0</v>
      </c>
      <c r="U506" s="313">
        <f t="shared" si="15"/>
        <v>1</v>
      </c>
      <c r="V506" s="319" t="str">
        <f>+VLOOKUP(A506,bd_lista!$A$3:$E$593,5,FALSE)</f>
        <v>Gobiernos Autonomos Municipales</v>
      </c>
      <c r="W506" s="425" t="str">
        <f>+V506</f>
        <v>Gobiernos Autonomos Municipales</v>
      </c>
    </row>
    <row r="507" spans="1:23" customFormat="1" ht="15" hidden="1" customHeight="1">
      <c r="A507" s="323">
        <v>1425</v>
      </c>
      <c r="B507" s="428"/>
      <c r="C507" s="318" t="str">
        <f>+VLOOKUP(A507,bd_lista!$A$3:$C$593,3,FALSE)</f>
        <v>Gobierno Autónomo Municipal de Belén de Andamarca</v>
      </c>
      <c r="D507" s="430"/>
      <c r="E507" s="347" t="s">
        <v>1419</v>
      </c>
      <c r="F507" s="314">
        <f ca="1">+IFERROR(INDEX('Hoja de Trabajo para listado'!$A$155:$Z$1048576,MATCH($A507,'Hoja de Trabajo para listado'!$A$155:$A$1048576,0),MATCH((CUADRO!F$5&amp;$E507),'Hoja de Trabajo para listado'!$A$151:$Z$151,0)),0)+IFERROR(INDEX('Hoja de Trabajo para listado'!$AB$155:$BA$1048576,MATCH($A507,'Hoja de Trabajo para listado'!$AB$155:$AB$1048576,0),MATCH((CUADRO!F$5&amp;$E507),'Hoja de Trabajo para listado'!$AB$151:$BA$151,0)),0)+IFERROR(INDEX('Hoja de Trabajo para listado'!$BC$155:$CB$1048576,MATCH($A507,'Hoja de Trabajo para listado'!$BC$155:$BC$1048576,0),MATCH((CUADRO!F$5&amp;$E507),'Hoja de Trabajo para listado'!$BC$151:$CB$151,0)),0)+IFERROR(INDEX('Hoja de Trabajo para listado'!$DE$153:$DG$274,MATCH($A507,'Hoja de Trabajo para listado'!$DE$153:$DE$1048576,0),MATCH((CUADRO!F$5&amp;$E507),'Hoja de Trabajo para listado'!$DE$151:$DG$151,0)),0)+IFERROR(INDEX('Hoja de Trabajo para listado'!$CD$155:$DC$1048576,MATCH($A507,'Hoja de Trabajo para listado'!$CD$155:$CD$1048576,0),MATCH((CUADRO!F$5&amp;$E507),'Hoja de Trabajo para listado'!$CD$151:$DC$151,0)),0)</f>
        <v>0</v>
      </c>
      <c r="G507" s="314">
        <f ca="1">+IFERROR(INDEX('Hoja de Trabajo para listado'!$A$155:$Z$1048576,MATCH($A507,'Hoja de Trabajo para listado'!$A$155:$A$1048576,0),MATCH((CUADRO!G$5&amp;$E507),'Hoja de Trabajo para listado'!$A$151:$Z$151,0)),0)+IFERROR(INDEX('Hoja de Trabajo para listado'!$AB$155:$BA$1048576,MATCH($A507,'Hoja de Trabajo para listado'!$AB$155:$AB$1048576,0),MATCH((CUADRO!G$5&amp;$E507),'Hoja de Trabajo para listado'!$AB$151:$BA$151,0)),0)+IFERROR(INDEX('Hoja de Trabajo para listado'!$BC$155:$CB$1048576,MATCH($A507,'Hoja de Trabajo para listado'!$BC$155:$BC$1048576,0),MATCH((CUADRO!G$5&amp;$E507),'Hoja de Trabajo para listado'!$BC$151:$CB$151,0)),0)+IFERROR(INDEX('Hoja de Trabajo para listado'!$DE$153:$DG$274,MATCH($A507,'Hoja de Trabajo para listado'!$DE$153:$DE$1048576,0),MATCH((CUADRO!G$5&amp;$E507),'Hoja de Trabajo para listado'!$DE$151:$DG$151,0)),0)+IFERROR(INDEX('Hoja de Trabajo para listado'!$CD$155:$DC$1048576,MATCH($A507,'Hoja de Trabajo para listado'!$CD$155:$CD$1048576,0),MATCH((CUADRO!G$5&amp;$E507),'Hoja de Trabajo para listado'!$CD$151:$DC$151,0)),0)</f>
        <v>0</v>
      </c>
      <c r="H507" s="314">
        <f ca="1">+IFERROR(INDEX('Hoja de Trabajo para listado'!$A$155:$Z$1048576,MATCH($A507,'Hoja de Trabajo para listado'!$A$155:$A$1048576,0),MATCH((CUADRO!H$5&amp;$E507),'Hoja de Trabajo para listado'!$A$151:$Z$151,0)),0)+IFERROR(INDEX('Hoja de Trabajo para listado'!$AB$155:$BA$1048576,MATCH($A507,'Hoja de Trabajo para listado'!$AB$155:$AB$1048576,0),MATCH((CUADRO!H$5&amp;$E507),'Hoja de Trabajo para listado'!$AB$151:$BA$151,0)),0)+IFERROR(INDEX('Hoja de Trabajo para listado'!$BC$155:$CB$1048576,MATCH($A507,'Hoja de Trabajo para listado'!$BC$155:$BC$1048576,0),MATCH((CUADRO!H$5&amp;$E507),'Hoja de Trabajo para listado'!$BC$151:$CB$151,0)),0)+IFERROR(INDEX('Hoja de Trabajo para listado'!$DE$153:$DG$274,MATCH($A507,'Hoja de Trabajo para listado'!$DE$153:$DE$1048576,0),MATCH((CUADRO!H$5&amp;$E507),'Hoja de Trabajo para listado'!$DE$151:$DG$151,0)),0)+IFERROR(INDEX('Hoja de Trabajo para listado'!$CD$155:$DC$1048576,MATCH($A507,'Hoja de Trabajo para listado'!$CD$155:$CD$1048576,0),MATCH((CUADRO!H$5&amp;$E507),'Hoja de Trabajo para listado'!$CD$151:$DC$151,0)),0)</f>
        <v>0</v>
      </c>
      <c r="I507" s="314">
        <f ca="1">+IFERROR(INDEX('Hoja de Trabajo para listado'!$A$155:$Z$1048576,MATCH($A507,'Hoja de Trabajo para listado'!$A$155:$A$1048576,0),MATCH((CUADRO!I$5&amp;$E507),'Hoja de Trabajo para listado'!$A$151:$Z$151,0)),0)+IFERROR(INDEX('Hoja de Trabajo para listado'!$AB$155:$BA$1048576,MATCH($A507,'Hoja de Trabajo para listado'!$AB$155:$AB$1048576,0),MATCH((CUADRO!I$5&amp;$E507),'Hoja de Trabajo para listado'!$AB$151:$BA$151,0)),0)+IFERROR(INDEX('Hoja de Trabajo para listado'!$BC$155:$CB$1048576,MATCH($A507,'Hoja de Trabajo para listado'!$BC$155:$BC$1048576,0),MATCH((CUADRO!I$5&amp;$E507),'Hoja de Trabajo para listado'!$BC$151:$CB$151,0)),0)+IFERROR(INDEX('Hoja de Trabajo para listado'!$DE$153:$DG$274,MATCH($A507,'Hoja de Trabajo para listado'!$DE$153:$DE$1048576,0),MATCH((CUADRO!I$5&amp;$E507),'Hoja de Trabajo para listado'!$DE$151:$DG$151,0)),0)+IFERROR(INDEX('Hoja de Trabajo para listado'!$CD$155:$DC$1048576,MATCH($A507,'Hoja de Trabajo para listado'!$CD$155:$CD$1048576,0),MATCH((CUADRO!I$5&amp;$E507),'Hoja de Trabajo para listado'!$CD$151:$DC$151,0)),0)</f>
        <v>0</v>
      </c>
      <c r="J507" s="314">
        <f ca="1">+IFERROR(INDEX('Hoja de Trabajo para listado'!$A$155:$Z$1048576,MATCH($A507,'Hoja de Trabajo para listado'!$A$155:$A$1048576,0),MATCH((CUADRO!J$5&amp;$E507),'Hoja de Trabajo para listado'!$A$151:$Z$151,0)),0)+IFERROR(INDEX('Hoja de Trabajo para listado'!$AB$155:$BA$1048576,MATCH($A507,'Hoja de Trabajo para listado'!$AB$155:$AB$1048576,0),MATCH((CUADRO!J$5&amp;$E507),'Hoja de Trabajo para listado'!$AB$151:$BA$151,0)),0)+IFERROR(INDEX('Hoja de Trabajo para listado'!$BC$155:$CB$1048576,MATCH($A507,'Hoja de Trabajo para listado'!$BC$155:$BC$1048576,0),MATCH((CUADRO!J$5&amp;$E507),'Hoja de Trabajo para listado'!$BC$151:$CB$151,0)),0)+IFERROR(INDEX('Hoja de Trabajo para listado'!$DE$153:$DG$274,MATCH($A507,'Hoja de Trabajo para listado'!$DE$153:$DE$1048576,0),MATCH((CUADRO!J$5&amp;$E507),'Hoja de Trabajo para listado'!$DE$151:$DG$151,0)),0)+IFERROR(INDEX('Hoja de Trabajo para listado'!$CD$155:$DC$1048576,MATCH($A507,'Hoja de Trabajo para listado'!$CD$155:$CD$1048576,0),MATCH((CUADRO!J$5&amp;$E507),'Hoja de Trabajo para listado'!$CD$151:$DC$151,0)),0)</f>
        <v>0</v>
      </c>
      <c r="K507" s="314">
        <f ca="1">+IFERROR(INDEX('Hoja de Trabajo para listado'!$A$155:$Z$1048576,MATCH($A507,'Hoja de Trabajo para listado'!$A$155:$A$1048576,0),MATCH((CUADRO!K$5&amp;$E507),'Hoja de Trabajo para listado'!$A$151:$Z$151,0)),0)+IFERROR(INDEX('Hoja de Trabajo para listado'!$AB$155:$BA$1048576,MATCH($A507,'Hoja de Trabajo para listado'!$AB$155:$AB$1048576,0),MATCH((CUADRO!K$5&amp;$E507),'Hoja de Trabajo para listado'!$AB$151:$BA$151,0)),0)+IFERROR(INDEX('Hoja de Trabajo para listado'!$BC$155:$CB$1048576,MATCH($A507,'Hoja de Trabajo para listado'!$BC$155:$BC$1048576,0),MATCH((CUADRO!K$5&amp;$E507),'Hoja de Trabajo para listado'!$BC$151:$CB$151,0)),0)+IFERROR(INDEX('Hoja de Trabajo para listado'!$DE$153:$DG$274,MATCH($A507,'Hoja de Trabajo para listado'!$DE$153:$DE$1048576,0),MATCH((CUADRO!K$5&amp;$E507),'Hoja de Trabajo para listado'!$DE$151:$DG$151,0)),0)+IFERROR(INDEX('Hoja de Trabajo para listado'!$CD$155:$DC$1048576,MATCH($A507,'Hoja de Trabajo para listado'!$CD$155:$CD$1048576,0),MATCH((CUADRO!K$5&amp;$E507),'Hoja de Trabajo para listado'!$CD$151:$DC$151,0)),0)</f>
        <v>0</v>
      </c>
      <c r="L507" s="314">
        <f ca="1">+IFERROR(INDEX('Hoja de Trabajo para listado'!$A$155:$Z$1048576,MATCH($A507,'Hoja de Trabajo para listado'!$A$155:$A$1048576,0),MATCH((CUADRO!L$5&amp;$E507),'Hoja de Trabajo para listado'!$A$151:$Z$151,0)),0)+IFERROR(INDEX('Hoja de Trabajo para listado'!$AB$155:$BA$1048576,MATCH($A507,'Hoja de Trabajo para listado'!$AB$155:$AB$1048576,0),MATCH((CUADRO!L$5&amp;$E507),'Hoja de Trabajo para listado'!$AB$151:$BA$151,0)),0)+IFERROR(INDEX('Hoja de Trabajo para listado'!$BC$155:$CB$1048576,MATCH($A507,'Hoja de Trabajo para listado'!$BC$155:$BC$1048576,0),MATCH((CUADRO!L$5&amp;$E507),'Hoja de Trabajo para listado'!$BC$151:$CB$151,0)),0)+IFERROR(INDEX('Hoja de Trabajo para listado'!$DE$153:$DG$274,MATCH($A507,'Hoja de Trabajo para listado'!$DE$153:$DE$1048576,0),MATCH((CUADRO!L$5&amp;$E507),'Hoja de Trabajo para listado'!$DE$151:$DG$151,0)),0)+IFERROR(INDEX('Hoja de Trabajo para listado'!$CD$155:$DC$1048576,MATCH($A507,'Hoja de Trabajo para listado'!$CD$155:$CD$1048576,0),MATCH((CUADRO!L$5&amp;$E507),'Hoja de Trabajo para listado'!$CD$151:$DC$151,0)),0)</f>
        <v>0</v>
      </c>
      <c r="M507" s="314">
        <f ca="1">+IFERROR(INDEX('Hoja de Trabajo para listado'!$A$155:$Z$1048576,MATCH($A507,'Hoja de Trabajo para listado'!$A$155:$A$1048576,0),MATCH((CUADRO!M$5&amp;$E507),'Hoja de Trabajo para listado'!$A$151:$Z$151,0)),0)+IFERROR(INDEX('Hoja de Trabajo para listado'!$AB$155:$BA$1048576,MATCH($A507,'Hoja de Trabajo para listado'!$AB$155:$AB$1048576,0),MATCH((CUADRO!M$5&amp;$E507),'Hoja de Trabajo para listado'!$AB$151:$BA$151,0)),0)+IFERROR(INDEX('Hoja de Trabajo para listado'!$BC$155:$CB$1048576,MATCH($A507,'Hoja de Trabajo para listado'!$BC$155:$BC$1048576,0),MATCH((CUADRO!M$5&amp;$E507),'Hoja de Trabajo para listado'!$BC$151:$CB$151,0)),0)+IFERROR(INDEX('Hoja de Trabajo para listado'!$DE$153:$DG$274,MATCH($A507,'Hoja de Trabajo para listado'!$DE$153:$DE$1048576,0),MATCH((CUADRO!M$5&amp;$E507),'Hoja de Trabajo para listado'!$DE$151:$DG$151,0)),0)+IFERROR(INDEX('Hoja de Trabajo para listado'!$CD$155:$DC$1048576,MATCH($A507,'Hoja de Trabajo para listado'!$CD$155:$CD$1048576,0),MATCH((CUADRO!M$5&amp;$E507),'Hoja de Trabajo para listado'!$CD$151:$DC$151,0)),0)</f>
        <v>0</v>
      </c>
      <c r="N507" s="314">
        <f ca="1">+IFERROR(INDEX('Hoja de Trabajo para listado'!$A$155:$Z$1048576,MATCH($A507,'Hoja de Trabajo para listado'!$A$155:$A$1048576,0),MATCH((CUADRO!N$5&amp;$E507),'Hoja de Trabajo para listado'!$A$151:$Z$151,0)),0)+IFERROR(INDEX('Hoja de Trabajo para listado'!$AB$155:$BA$1048576,MATCH($A507,'Hoja de Trabajo para listado'!$AB$155:$AB$1048576,0),MATCH((CUADRO!N$5&amp;$E507),'Hoja de Trabajo para listado'!$AB$151:$BA$151,0)),0)+IFERROR(INDEX('Hoja de Trabajo para listado'!$BC$155:$CB$1048576,MATCH($A507,'Hoja de Trabajo para listado'!$BC$155:$BC$1048576,0),MATCH((CUADRO!N$5&amp;$E507),'Hoja de Trabajo para listado'!$BC$151:$CB$151,0)),0)+IFERROR(INDEX('Hoja de Trabajo para listado'!$DE$153:$DG$274,MATCH($A507,'Hoja de Trabajo para listado'!$DE$153:$DE$1048576,0),MATCH((CUADRO!N$5&amp;$E507),'Hoja de Trabajo para listado'!$DE$151:$DG$151,0)),0)+IFERROR(INDEX('Hoja de Trabajo para listado'!$CD$155:$DC$1048576,MATCH($A507,'Hoja de Trabajo para listado'!$CD$155:$CD$1048576,0),MATCH((CUADRO!N$5&amp;$E507),'Hoja de Trabajo para listado'!$CD$151:$DC$151,0)),0)</f>
        <v>0</v>
      </c>
      <c r="O507" s="314">
        <f ca="1">+IFERROR(INDEX('Hoja de Trabajo para listado'!$A$155:$Z$1048576,MATCH($A507,'Hoja de Trabajo para listado'!$A$155:$A$1048576,0),MATCH((CUADRO!O$5&amp;$E507),'Hoja de Trabajo para listado'!$A$151:$Z$151,0)),0)+IFERROR(INDEX('Hoja de Trabajo para listado'!$AB$155:$BA$1048576,MATCH($A507,'Hoja de Trabajo para listado'!$AB$155:$AB$1048576,0),MATCH((CUADRO!O$5&amp;$E507),'Hoja de Trabajo para listado'!$AB$151:$BA$151,0)),0)+IFERROR(INDEX('Hoja de Trabajo para listado'!$BC$155:$CB$1048576,MATCH($A507,'Hoja de Trabajo para listado'!$BC$155:$BC$1048576,0),MATCH((CUADRO!O$5&amp;$E507),'Hoja de Trabajo para listado'!$BC$151:$CB$151,0)),0)+IFERROR(INDEX('Hoja de Trabajo para listado'!$DE$153:$DG$274,MATCH($A507,'Hoja de Trabajo para listado'!$DE$153:$DE$1048576,0),MATCH((CUADRO!O$5&amp;$E507),'Hoja de Trabajo para listado'!$DE$151:$DG$151,0)),0)+IFERROR(INDEX('Hoja de Trabajo para listado'!$CD$155:$DC$1048576,MATCH($A507,'Hoja de Trabajo para listado'!$CD$155:$CD$1048576,0),MATCH((CUADRO!O$5&amp;$E507),'Hoja de Trabajo para listado'!$CD$151:$DC$151,0)),0)</f>
        <v>0</v>
      </c>
      <c r="P507" s="314">
        <f ca="1">+IFERROR(INDEX('Hoja de Trabajo para listado'!$A$155:$Z$1048576,MATCH($A507,'Hoja de Trabajo para listado'!$A$155:$A$1048576,0),MATCH((CUADRO!P$5&amp;$E507),'Hoja de Trabajo para listado'!$A$151:$Z$151,0)),0)+IFERROR(INDEX('Hoja de Trabajo para listado'!$AB$155:$BA$1048576,MATCH($A507,'Hoja de Trabajo para listado'!$AB$155:$AB$1048576,0),MATCH((CUADRO!P$5&amp;$E507),'Hoja de Trabajo para listado'!$AB$151:$BA$151,0)),0)+IFERROR(INDEX('Hoja de Trabajo para listado'!$BC$155:$CB$1048576,MATCH($A507,'Hoja de Trabajo para listado'!$BC$155:$BC$1048576,0),MATCH((CUADRO!P$5&amp;$E507),'Hoja de Trabajo para listado'!$BC$151:$CB$151,0)),0)+IFERROR(INDEX('Hoja de Trabajo para listado'!$DE$153:$DG$274,MATCH($A507,'Hoja de Trabajo para listado'!$DE$153:$DE$1048576,0),MATCH((CUADRO!P$5&amp;$E507),'Hoja de Trabajo para listado'!$DE$151:$DG$151,0)),0)+IFERROR(INDEX('Hoja de Trabajo para listado'!$CD$155:$DC$1048576,MATCH($A507,'Hoja de Trabajo para listado'!$CD$155:$CD$1048576,0),MATCH((CUADRO!P$5&amp;$E507),'Hoja de Trabajo para listado'!$CD$151:$DC$151,0)),0)</f>
        <v>0</v>
      </c>
      <c r="Q507" s="314">
        <f ca="1">+IFERROR(INDEX('Hoja de Trabajo para listado'!$A$155:$Z$1048576,MATCH($A507,'Hoja de Trabajo para listado'!$A$155:$A$1048576,0),MATCH((CUADRO!Q$5&amp;$E507),'Hoja de Trabajo para listado'!$A$151:$Z$151,0)),0)+IFERROR(INDEX('Hoja de Trabajo para listado'!$AB$155:$BA$1048576,MATCH($A507,'Hoja de Trabajo para listado'!$AB$155:$AB$1048576,0),MATCH((CUADRO!Q$5&amp;$E507),'Hoja de Trabajo para listado'!$AB$151:$BA$151,0)),0)+IFERROR(INDEX('Hoja de Trabajo para listado'!$BC$155:$CB$1048576,MATCH($A507,'Hoja de Trabajo para listado'!$BC$155:$BC$1048576,0),MATCH((CUADRO!Q$5&amp;$E507),'Hoja de Trabajo para listado'!$BC$151:$CB$151,0)),0)+IFERROR(INDEX('Hoja de Trabajo para listado'!$DE$153:$DG$274,MATCH($A507,'Hoja de Trabajo para listado'!$DE$153:$DE$1048576,0),MATCH((CUADRO!Q$5&amp;$E507),'Hoja de Trabajo para listado'!$DE$151:$DG$151,0)),0)+IFERROR(INDEX('Hoja de Trabajo para listado'!$CD$155:$DC$1048576,MATCH($A507,'Hoja de Trabajo para listado'!$CD$155:$CD$1048576,0),MATCH((CUADRO!Q$5&amp;$E507),'Hoja de Trabajo para listado'!$CD$151:$DC$151,0)),0)</f>
        <v>0</v>
      </c>
      <c r="R507" s="314">
        <f t="shared" ca="1" si="14"/>
        <v>0</v>
      </c>
      <c r="S507" s="322">
        <f ca="1">+R506+R507</f>
        <v>0</v>
      </c>
      <c r="T507" s="314">
        <f ca="1">+S507</f>
        <v>0</v>
      </c>
      <c r="U507" s="313">
        <f t="shared" si="15"/>
        <v>2</v>
      </c>
      <c r="V507" s="319" t="str">
        <f>+VLOOKUP(A507,bd_lista!$A$3:$E$593,5,FALSE)</f>
        <v>Gobiernos Autonomos Municipales</v>
      </c>
      <c r="W507" s="426"/>
    </row>
    <row r="508" spans="1:23" customFormat="1" ht="15" hidden="1" customHeight="1">
      <c r="A508" s="323">
        <v>1426</v>
      </c>
      <c r="B508" s="427">
        <f>+A508</f>
        <v>1426</v>
      </c>
      <c r="C508" s="318" t="str">
        <f>+VLOOKUP(A508,bd_lista!$A$3:$C$593,3,FALSE)</f>
        <v>Gobierno Autónomo Municipal de Salinas de G. Mendoza</v>
      </c>
      <c r="D508" s="429" t="str">
        <f>+C508</f>
        <v>Gobierno Autónomo Municipal de Salinas de G. Mendoza</v>
      </c>
      <c r="E508" s="346" t="s">
        <v>1418</v>
      </c>
      <c r="F508" s="314">
        <f ca="1">+IFERROR(INDEX('Hoja de Trabajo para listado'!$A$155:$Z$1048576,MATCH($A508,'Hoja de Trabajo para listado'!$A$155:$A$1048576,0),MATCH((CUADRO!F$5&amp;$E508),'Hoja de Trabajo para listado'!$A$151:$Z$151,0)),0)+IFERROR(INDEX('Hoja de Trabajo para listado'!$AB$155:$BA$1048576,MATCH($A508,'Hoja de Trabajo para listado'!$AB$155:$AB$1048576,0),MATCH((CUADRO!F$5&amp;$E508),'Hoja de Trabajo para listado'!$AB$151:$BA$151,0)),0)+IFERROR(INDEX('Hoja de Trabajo para listado'!$BC$155:$CB$1048576,MATCH($A508,'Hoja de Trabajo para listado'!$BC$155:$BC$1048576,0),MATCH((CUADRO!F$5&amp;$E508),'Hoja de Trabajo para listado'!$BC$151:$CB$151,0)),0)+IFERROR(INDEX('Hoja de Trabajo para listado'!$DE$153:$DG$274,MATCH($A508,'Hoja de Trabajo para listado'!$DE$153:$DE$1048576,0),MATCH((CUADRO!F$5&amp;$E508),'Hoja de Trabajo para listado'!$DE$151:$DG$151,0)),0)+IFERROR(INDEX('Hoja de Trabajo para listado'!$CD$155:$DC$1048576,MATCH($A508,'Hoja de Trabajo para listado'!$CD$155:$CD$1048576,0),MATCH((CUADRO!F$5&amp;$E508),'Hoja de Trabajo para listado'!$CD$151:$DC$151,0)),0)</f>
        <v>0</v>
      </c>
      <c r="G508" s="314">
        <f ca="1">+IFERROR(INDEX('Hoja de Trabajo para listado'!$A$155:$Z$1048576,MATCH($A508,'Hoja de Trabajo para listado'!$A$155:$A$1048576,0),MATCH((CUADRO!G$5&amp;$E508),'Hoja de Trabajo para listado'!$A$151:$Z$151,0)),0)+IFERROR(INDEX('Hoja de Trabajo para listado'!$AB$155:$BA$1048576,MATCH($A508,'Hoja de Trabajo para listado'!$AB$155:$AB$1048576,0),MATCH((CUADRO!G$5&amp;$E508),'Hoja de Trabajo para listado'!$AB$151:$BA$151,0)),0)+IFERROR(INDEX('Hoja de Trabajo para listado'!$BC$155:$CB$1048576,MATCH($A508,'Hoja de Trabajo para listado'!$BC$155:$BC$1048576,0),MATCH((CUADRO!G$5&amp;$E508),'Hoja de Trabajo para listado'!$BC$151:$CB$151,0)),0)+IFERROR(INDEX('Hoja de Trabajo para listado'!$DE$153:$DG$274,MATCH($A508,'Hoja de Trabajo para listado'!$DE$153:$DE$1048576,0),MATCH((CUADRO!G$5&amp;$E508),'Hoja de Trabajo para listado'!$DE$151:$DG$151,0)),0)+IFERROR(INDEX('Hoja de Trabajo para listado'!$CD$155:$DC$1048576,MATCH($A508,'Hoja de Trabajo para listado'!$CD$155:$CD$1048576,0),MATCH((CUADRO!G$5&amp;$E508),'Hoja de Trabajo para listado'!$CD$151:$DC$151,0)),0)</f>
        <v>0</v>
      </c>
      <c r="H508" s="314">
        <f ca="1">+IFERROR(INDEX('Hoja de Trabajo para listado'!$A$155:$Z$1048576,MATCH($A508,'Hoja de Trabajo para listado'!$A$155:$A$1048576,0),MATCH((CUADRO!H$5&amp;$E508),'Hoja de Trabajo para listado'!$A$151:$Z$151,0)),0)+IFERROR(INDEX('Hoja de Trabajo para listado'!$AB$155:$BA$1048576,MATCH($A508,'Hoja de Trabajo para listado'!$AB$155:$AB$1048576,0),MATCH((CUADRO!H$5&amp;$E508),'Hoja de Trabajo para listado'!$AB$151:$BA$151,0)),0)+IFERROR(INDEX('Hoja de Trabajo para listado'!$BC$155:$CB$1048576,MATCH($A508,'Hoja de Trabajo para listado'!$BC$155:$BC$1048576,0),MATCH((CUADRO!H$5&amp;$E508),'Hoja de Trabajo para listado'!$BC$151:$CB$151,0)),0)+IFERROR(INDEX('Hoja de Trabajo para listado'!$DE$153:$DG$274,MATCH($A508,'Hoja de Trabajo para listado'!$DE$153:$DE$1048576,0),MATCH((CUADRO!H$5&amp;$E508),'Hoja de Trabajo para listado'!$DE$151:$DG$151,0)),0)+IFERROR(INDEX('Hoja de Trabajo para listado'!$CD$155:$DC$1048576,MATCH($A508,'Hoja de Trabajo para listado'!$CD$155:$CD$1048576,0),MATCH((CUADRO!H$5&amp;$E508),'Hoja de Trabajo para listado'!$CD$151:$DC$151,0)),0)</f>
        <v>0</v>
      </c>
      <c r="I508" s="314">
        <f ca="1">+IFERROR(INDEX('Hoja de Trabajo para listado'!$A$155:$Z$1048576,MATCH($A508,'Hoja de Trabajo para listado'!$A$155:$A$1048576,0),MATCH((CUADRO!I$5&amp;$E508),'Hoja de Trabajo para listado'!$A$151:$Z$151,0)),0)+IFERROR(INDEX('Hoja de Trabajo para listado'!$AB$155:$BA$1048576,MATCH($A508,'Hoja de Trabajo para listado'!$AB$155:$AB$1048576,0),MATCH((CUADRO!I$5&amp;$E508),'Hoja de Trabajo para listado'!$AB$151:$BA$151,0)),0)+IFERROR(INDEX('Hoja de Trabajo para listado'!$BC$155:$CB$1048576,MATCH($A508,'Hoja de Trabajo para listado'!$BC$155:$BC$1048576,0),MATCH((CUADRO!I$5&amp;$E508),'Hoja de Trabajo para listado'!$BC$151:$CB$151,0)),0)+IFERROR(INDEX('Hoja de Trabajo para listado'!$DE$153:$DG$274,MATCH($A508,'Hoja de Trabajo para listado'!$DE$153:$DE$1048576,0),MATCH((CUADRO!I$5&amp;$E508),'Hoja de Trabajo para listado'!$DE$151:$DG$151,0)),0)+IFERROR(INDEX('Hoja de Trabajo para listado'!$CD$155:$DC$1048576,MATCH($A508,'Hoja de Trabajo para listado'!$CD$155:$CD$1048576,0),MATCH((CUADRO!I$5&amp;$E508),'Hoja de Trabajo para listado'!$CD$151:$DC$151,0)),0)</f>
        <v>0</v>
      </c>
      <c r="J508" s="314">
        <f ca="1">+IFERROR(INDEX('Hoja de Trabajo para listado'!$A$155:$Z$1048576,MATCH($A508,'Hoja de Trabajo para listado'!$A$155:$A$1048576,0),MATCH((CUADRO!J$5&amp;$E508),'Hoja de Trabajo para listado'!$A$151:$Z$151,0)),0)+IFERROR(INDEX('Hoja de Trabajo para listado'!$AB$155:$BA$1048576,MATCH($A508,'Hoja de Trabajo para listado'!$AB$155:$AB$1048576,0),MATCH((CUADRO!J$5&amp;$E508),'Hoja de Trabajo para listado'!$AB$151:$BA$151,0)),0)+IFERROR(INDEX('Hoja de Trabajo para listado'!$BC$155:$CB$1048576,MATCH($A508,'Hoja de Trabajo para listado'!$BC$155:$BC$1048576,0),MATCH((CUADRO!J$5&amp;$E508),'Hoja de Trabajo para listado'!$BC$151:$CB$151,0)),0)+IFERROR(INDEX('Hoja de Trabajo para listado'!$DE$153:$DG$274,MATCH($A508,'Hoja de Trabajo para listado'!$DE$153:$DE$1048576,0),MATCH((CUADRO!J$5&amp;$E508),'Hoja de Trabajo para listado'!$DE$151:$DG$151,0)),0)+IFERROR(INDEX('Hoja de Trabajo para listado'!$CD$155:$DC$1048576,MATCH($A508,'Hoja de Trabajo para listado'!$CD$155:$CD$1048576,0),MATCH((CUADRO!J$5&amp;$E508),'Hoja de Trabajo para listado'!$CD$151:$DC$151,0)),0)</f>
        <v>0</v>
      </c>
      <c r="K508" s="314">
        <f ca="1">+IFERROR(INDEX('Hoja de Trabajo para listado'!$A$155:$Z$1048576,MATCH($A508,'Hoja de Trabajo para listado'!$A$155:$A$1048576,0),MATCH((CUADRO!K$5&amp;$E508),'Hoja de Trabajo para listado'!$A$151:$Z$151,0)),0)+IFERROR(INDEX('Hoja de Trabajo para listado'!$AB$155:$BA$1048576,MATCH($A508,'Hoja de Trabajo para listado'!$AB$155:$AB$1048576,0),MATCH((CUADRO!K$5&amp;$E508),'Hoja de Trabajo para listado'!$AB$151:$BA$151,0)),0)+IFERROR(INDEX('Hoja de Trabajo para listado'!$BC$155:$CB$1048576,MATCH($A508,'Hoja de Trabajo para listado'!$BC$155:$BC$1048576,0),MATCH((CUADRO!K$5&amp;$E508),'Hoja de Trabajo para listado'!$BC$151:$CB$151,0)),0)+IFERROR(INDEX('Hoja de Trabajo para listado'!$DE$153:$DG$274,MATCH($A508,'Hoja de Trabajo para listado'!$DE$153:$DE$1048576,0),MATCH((CUADRO!K$5&amp;$E508),'Hoja de Trabajo para listado'!$DE$151:$DG$151,0)),0)+IFERROR(INDEX('Hoja de Trabajo para listado'!$CD$155:$DC$1048576,MATCH($A508,'Hoja de Trabajo para listado'!$CD$155:$CD$1048576,0),MATCH((CUADRO!K$5&amp;$E508),'Hoja de Trabajo para listado'!$CD$151:$DC$151,0)),0)</f>
        <v>0</v>
      </c>
      <c r="L508" s="314">
        <f ca="1">+IFERROR(INDEX('Hoja de Trabajo para listado'!$A$155:$Z$1048576,MATCH($A508,'Hoja de Trabajo para listado'!$A$155:$A$1048576,0),MATCH((CUADRO!L$5&amp;$E508),'Hoja de Trabajo para listado'!$A$151:$Z$151,0)),0)+IFERROR(INDEX('Hoja de Trabajo para listado'!$AB$155:$BA$1048576,MATCH($A508,'Hoja de Trabajo para listado'!$AB$155:$AB$1048576,0),MATCH((CUADRO!L$5&amp;$E508),'Hoja de Trabajo para listado'!$AB$151:$BA$151,0)),0)+IFERROR(INDEX('Hoja de Trabajo para listado'!$BC$155:$CB$1048576,MATCH($A508,'Hoja de Trabajo para listado'!$BC$155:$BC$1048576,0),MATCH((CUADRO!L$5&amp;$E508),'Hoja de Trabajo para listado'!$BC$151:$CB$151,0)),0)+IFERROR(INDEX('Hoja de Trabajo para listado'!$DE$153:$DG$274,MATCH($A508,'Hoja de Trabajo para listado'!$DE$153:$DE$1048576,0),MATCH((CUADRO!L$5&amp;$E508),'Hoja de Trabajo para listado'!$DE$151:$DG$151,0)),0)+IFERROR(INDEX('Hoja de Trabajo para listado'!$CD$155:$DC$1048576,MATCH($A508,'Hoja de Trabajo para listado'!$CD$155:$CD$1048576,0),MATCH((CUADRO!L$5&amp;$E508),'Hoja de Trabajo para listado'!$CD$151:$DC$151,0)),0)</f>
        <v>0</v>
      </c>
      <c r="M508" s="314">
        <f ca="1">+IFERROR(INDEX('Hoja de Trabajo para listado'!$A$155:$Z$1048576,MATCH($A508,'Hoja de Trabajo para listado'!$A$155:$A$1048576,0),MATCH((CUADRO!M$5&amp;$E508),'Hoja de Trabajo para listado'!$A$151:$Z$151,0)),0)+IFERROR(INDEX('Hoja de Trabajo para listado'!$AB$155:$BA$1048576,MATCH($A508,'Hoja de Trabajo para listado'!$AB$155:$AB$1048576,0),MATCH((CUADRO!M$5&amp;$E508),'Hoja de Trabajo para listado'!$AB$151:$BA$151,0)),0)+IFERROR(INDEX('Hoja de Trabajo para listado'!$BC$155:$CB$1048576,MATCH($A508,'Hoja de Trabajo para listado'!$BC$155:$BC$1048576,0),MATCH((CUADRO!M$5&amp;$E508),'Hoja de Trabajo para listado'!$BC$151:$CB$151,0)),0)+IFERROR(INDEX('Hoja de Trabajo para listado'!$DE$153:$DG$274,MATCH($A508,'Hoja de Trabajo para listado'!$DE$153:$DE$1048576,0),MATCH((CUADRO!M$5&amp;$E508),'Hoja de Trabajo para listado'!$DE$151:$DG$151,0)),0)+IFERROR(INDEX('Hoja de Trabajo para listado'!$CD$155:$DC$1048576,MATCH($A508,'Hoja de Trabajo para listado'!$CD$155:$CD$1048576,0),MATCH((CUADRO!M$5&amp;$E508),'Hoja de Trabajo para listado'!$CD$151:$DC$151,0)),0)</f>
        <v>0</v>
      </c>
      <c r="N508" s="314">
        <f ca="1">+IFERROR(INDEX('Hoja de Trabajo para listado'!$A$155:$Z$1048576,MATCH($A508,'Hoja de Trabajo para listado'!$A$155:$A$1048576,0),MATCH((CUADRO!N$5&amp;$E508),'Hoja de Trabajo para listado'!$A$151:$Z$151,0)),0)+IFERROR(INDEX('Hoja de Trabajo para listado'!$AB$155:$BA$1048576,MATCH($A508,'Hoja de Trabajo para listado'!$AB$155:$AB$1048576,0),MATCH((CUADRO!N$5&amp;$E508),'Hoja de Trabajo para listado'!$AB$151:$BA$151,0)),0)+IFERROR(INDEX('Hoja de Trabajo para listado'!$BC$155:$CB$1048576,MATCH($A508,'Hoja de Trabajo para listado'!$BC$155:$BC$1048576,0),MATCH((CUADRO!N$5&amp;$E508),'Hoja de Trabajo para listado'!$BC$151:$CB$151,0)),0)+IFERROR(INDEX('Hoja de Trabajo para listado'!$DE$153:$DG$274,MATCH($A508,'Hoja de Trabajo para listado'!$DE$153:$DE$1048576,0),MATCH((CUADRO!N$5&amp;$E508),'Hoja de Trabajo para listado'!$DE$151:$DG$151,0)),0)+IFERROR(INDEX('Hoja de Trabajo para listado'!$CD$155:$DC$1048576,MATCH($A508,'Hoja de Trabajo para listado'!$CD$155:$CD$1048576,0),MATCH((CUADRO!N$5&amp;$E508),'Hoja de Trabajo para listado'!$CD$151:$DC$151,0)),0)</f>
        <v>0</v>
      </c>
      <c r="O508" s="314">
        <f ca="1">+IFERROR(INDEX('Hoja de Trabajo para listado'!$A$155:$Z$1048576,MATCH($A508,'Hoja de Trabajo para listado'!$A$155:$A$1048576,0),MATCH((CUADRO!O$5&amp;$E508),'Hoja de Trabajo para listado'!$A$151:$Z$151,0)),0)+IFERROR(INDEX('Hoja de Trabajo para listado'!$AB$155:$BA$1048576,MATCH($A508,'Hoja de Trabajo para listado'!$AB$155:$AB$1048576,0),MATCH((CUADRO!O$5&amp;$E508),'Hoja de Trabajo para listado'!$AB$151:$BA$151,0)),0)+IFERROR(INDEX('Hoja de Trabajo para listado'!$BC$155:$CB$1048576,MATCH($A508,'Hoja de Trabajo para listado'!$BC$155:$BC$1048576,0),MATCH((CUADRO!O$5&amp;$E508),'Hoja de Trabajo para listado'!$BC$151:$CB$151,0)),0)+IFERROR(INDEX('Hoja de Trabajo para listado'!$DE$153:$DG$274,MATCH($A508,'Hoja de Trabajo para listado'!$DE$153:$DE$1048576,0),MATCH((CUADRO!O$5&amp;$E508),'Hoja de Trabajo para listado'!$DE$151:$DG$151,0)),0)+IFERROR(INDEX('Hoja de Trabajo para listado'!$CD$155:$DC$1048576,MATCH($A508,'Hoja de Trabajo para listado'!$CD$155:$CD$1048576,0),MATCH((CUADRO!O$5&amp;$E508),'Hoja de Trabajo para listado'!$CD$151:$DC$151,0)),0)</f>
        <v>0</v>
      </c>
      <c r="P508" s="314">
        <f ca="1">+IFERROR(INDEX('Hoja de Trabajo para listado'!$A$155:$Z$1048576,MATCH($A508,'Hoja de Trabajo para listado'!$A$155:$A$1048576,0),MATCH((CUADRO!P$5&amp;$E508),'Hoja de Trabajo para listado'!$A$151:$Z$151,0)),0)+IFERROR(INDEX('Hoja de Trabajo para listado'!$AB$155:$BA$1048576,MATCH($A508,'Hoja de Trabajo para listado'!$AB$155:$AB$1048576,0),MATCH((CUADRO!P$5&amp;$E508),'Hoja de Trabajo para listado'!$AB$151:$BA$151,0)),0)+IFERROR(INDEX('Hoja de Trabajo para listado'!$BC$155:$CB$1048576,MATCH($A508,'Hoja de Trabajo para listado'!$BC$155:$BC$1048576,0),MATCH((CUADRO!P$5&amp;$E508),'Hoja de Trabajo para listado'!$BC$151:$CB$151,0)),0)+IFERROR(INDEX('Hoja de Trabajo para listado'!$DE$153:$DG$274,MATCH($A508,'Hoja de Trabajo para listado'!$DE$153:$DE$1048576,0),MATCH((CUADRO!P$5&amp;$E508),'Hoja de Trabajo para listado'!$DE$151:$DG$151,0)),0)+IFERROR(INDEX('Hoja de Trabajo para listado'!$CD$155:$DC$1048576,MATCH($A508,'Hoja de Trabajo para listado'!$CD$155:$CD$1048576,0),MATCH((CUADRO!P$5&amp;$E508),'Hoja de Trabajo para listado'!$CD$151:$DC$151,0)),0)</f>
        <v>0</v>
      </c>
      <c r="Q508" s="314">
        <f ca="1">+IFERROR(INDEX('Hoja de Trabajo para listado'!$A$155:$Z$1048576,MATCH($A508,'Hoja de Trabajo para listado'!$A$155:$A$1048576,0),MATCH((CUADRO!Q$5&amp;$E508),'Hoja de Trabajo para listado'!$A$151:$Z$151,0)),0)+IFERROR(INDEX('Hoja de Trabajo para listado'!$AB$155:$BA$1048576,MATCH($A508,'Hoja de Trabajo para listado'!$AB$155:$AB$1048576,0),MATCH((CUADRO!Q$5&amp;$E508),'Hoja de Trabajo para listado'!$AB$151:$BA$151,0)),0)+IFERROR(INDEX('Hoja de Trabajo para listado'!$BC$155:$CB$1048576,MATCH($A508,'Hoja de Trabajo para listado'!$BC$155:$BC$1048576,0),MATCH((CUADRO!Q$5&amp;$E508),'Hoja de Trabajo para listado'!$BC$151:$CB$151,0)),0)+IFERROR(INDEX('Hoja de Trabajo para listado'!$DE$153:$DG$274,MATCH($A508,'Hoja de Trabajo para listado'!$DE$153:$DE$1048576,0),MATCH((CUADRO!Q$5&amp;$E508),'Hoja de Trabajo para listado'!$DE$151:$DG$151,0)),0)+IFERROR(INDEX('Hoja de Trabajo para listado'!$CD$155:$DC$1048576,MATCH($A508,'Hoja de Trabajo para listado'!$CD$155:$CD$1048576,0),MATCH((CUADRO!Q$5&amp;$E508),'Hoja de Trabajo para listado'!$CD$151:$DC$151,0)),0)</f>
        <v>0</v>
      </c>
      <c r="R508" s="314">
        <f t="shared" ca="1" si="14"/>
        <v>0</v>
      </c>
      <c r="S508" s="322"/>
      <c r="T508" s="314">
        <f ca="1">+T509</f>
        <v>0</v>
      </c>
      <c r="U508" s="313">
        <f t="shared" si="15"/>
        <v>1</v>
      </c>
      <c r="V508" s="319" t="str">
        <f>+VLOOKUP(A508,bd_lista!$A$3:$E$593,5,FALSE)</f>
        <v>Gobiernos Autonomos Municipales</v>
      </c>
      <c r="W508" s="425" t="str">
        <f>+V508</f>
        <v>Gobiernos Autonomos Municipales</v>
      </c>
    </row>
    <row r="509" spans="1:23" customFormat="1" ht="15" hidden="1" customHeight="1">
      <c r="A509" s="323">
        <v>1426</v>
      </c>
      <c r="B509" s="428"/>
      <c r="C509" s="318" t="str">
        <f>+VLOOKUP(A509,bd_lista!$A$3:$C$593,3,FALSE)</f>
        <v>Gobierno Autónomo Municipal de Salinas de G. Mendoza</v>
      </c>
      <c r="D509" s="430"/>
      <c r="E509" s="347" t="s">
        <v>1419</v>
      </c>
      <c r="F509" s="314">
        <f ca="1">+IFERROR(INDEX('Hoja de Trabajo para listado'!$A$155:$Z$1048576,MATCH($A509,'Hoja de Trabajo para listado'!$A$155:$A$1048576,0),MATCH((CUADRO!F$5&amp;$E509),'Hoja de Trabajo para listado'!$A$151:$Z$151,0)),0)+IFERROR(INDEX('Hoja de Trabajo para listado'!$AB$155:$BA$1048576,MATCH($A509,'Hoja de Trabajo para listado'!$AB$155:$AB$1048576,0),MATCH((CUADRO!F$5&amp;$E509),'Hoja de Trabajo para listado'!$AB$151:$BA$151,0)),0)+IFERROR(INDEX('Hoja de Trabajo para listado'!$BC$155:$CB$1048576,MATCH($A509,'Hoja de Trabajo para listado'!$BC$155:$BC$1048576,0),MATCH((CUADRO!F$5&amp;$E509),'Hoja de Trabajo para listado'!$BC$151:$CB$151,0)),0)+IFERROR(INDEX('Hoja de Trabajo para listado'!$DE$153:$DG$274,MATCH($A509,'Hoja de Trabajo para listado'!$DE$153:$DE$1048576,0),MATCH((CUADRO!F$5&amp;$E509),'Hoja de Trabajo para listado'!$DE$151:$DG$151,0)),0)+IFERROR(INDEX('Hoja de Trabajo para listado'!$CD$155:$DC$1048576,MATCH($A509,'Hoja de Trabajo para listado'!$CD$155:$CD$1048576,0),MATCH((CUADRO!F$5&amp;$E509),'Hoja de Trabajo para listado'!$CD$151:$DC$151,0)),0)</f>
        <v>0</v>
      </c>
      <c r="G509" s="314">
        <f ca="1">+IFERROR(INDEX('Hoja de Trabajo para listado'!$A$155:$Z$1048576,MATCH($A509,'Hoja de Trabajo para listado'!$A$155:$A$1048576,0),MATCH((CUADRO!G$5&amp;$E509),'Hoja de Trabajo para listado'!$A$151:$Z$151,0)),0)+IFERROR(INDEX('Hoja de Trabajo para listado'!$AB$155:$BA$1048576,MATCH($A509,'Hoja de Trabajo para listado'!$AB$155:$AB$1048576,0),MATCH((CUADRO!G$5&amp;$E509),'Hoja de Trabajo para listado'!$AB$151:$BA$151,0)),0)+IFERROR(INDEX('Hoja de Trabajo para listado'!$BC$155:$CB$1048576,MATCH($A509,'Hoja de Trabajo para listado'!$BC$155:$BC$1048576,0),MATCH((CUADRO!G$5&amp;$E509),'Hoja de Trabajo para listado'!$BC$151:$CB$151,0)),0)+IFERROR(INDEX('Hoja de Trabajo para listado'!$DE$153:$DG$274,MATCH($A509,'Hoja de Trabajo para listado'!$DE$153:$DE$1048576,0),MATCH((CUADRO!G$5&amp;$E509),'Hoja de Trabajo para listado'!$DE$151:$DG$151,0)),0)+IFERROR(INDEX('Hoja de Trabajo para listado'!$CD$155:$DC$1048576,MATCH($A509,'Hoja de Trabajo para listado'!$CD$155:$CD$1048576,0),MATCH((CUADRO!G$5&amp;$E509),'Hoja de Trabajo para listado'!$CD$151:$DC$151,0)),0)</f>
        <v>0</v>
      </c>
      <c r="H509" s="314">
        <f ca="1">+IFERROR(INDEX('Hoja de Trabajo para listado'!$A$155:$Z$1048576,MATCH($A509,'Hoja de Trabajo para listado'!$A$155:$A$1048576,0),MATCH((CUADRO!H$5&amp;$E509),'Hoja de Trabajo para listado'!$A$151:$Z$151,0)),0)+IFERROR(INDEX('Hoja de Trabajo para listado'!$AB$155:$BA$1048576,MATCH($A509,'Hoja de Trabajo para listado'!$AB$155:$AB$1048576,0),MATCH((CUADRO!H$5&amp;$E509),'Hoja de Trabajo para listado'!$AB$151:$BA$151,0)),0)+IFERROR(INDEX('Hoja de Trabajo para listado'!$BC$155:$CB$1048576,MATCH($A509,'Hoja de Trabajo para listado'!$BC$155:$BC$1048576,0),MATCH((CUADRO!H$5&amp;$E509),'Hoja de Trabajo para listado'!$BC$151:$CB$151,0)),0)+IFERROR(INDEX('Hoja de Trabajo para listado'!$DE$153:$DG$274,MATCH($A509,'Hoja de Trabajo para listado'!$DE$153:$DE$1048576,0),MATCH((CUADRO!H$5&amp;$E509),'Hoja de Trabajo para listado'!$DE$151:$DG$151,0)),0)+IFERROR(INDEX('Hoja de Trabajo para listado'!$CD$155:$DC$1048576,MATCH($A509,'Hoja de Trabajo para listado'!$CD$155:$CD$1048576,0),MATCH((CUADRO!H$5&amp;$E509),'Hoja de Trabajo para listado'!$CD$151:$DC$151,0)),0)</f>
        <v>0</v>
      </c>
      <c r="I509" s="314">
        <f ca="1">+IFERROR(INDEX('Hoja de Trabajo para listado'!$A$155:$Z$1048576,MATCH($A509,'Hoja de Trabajo para listado'!$A$155:$A$1048576,0),MATCH((CUADRO!I$5&amp;$E509),'Hoja de Trabajo para listado'!$A$151:$Z$151,0)),0)+IFERROR(INDEX('Hoja de Trabajo para listado'!$AB$155:$BA$1048576,MATCH($A509,'Hoja de Trabajo para listado'!$AB$155:$AB$1048576,0),MATCH((CUADRO!I$5&amp;$E509),'Hoja de Trabajo para listado'!$AB$151:$BA$151,0)),0)+IFERROR(INDEX('Hoja de Trabajo para listado'!$BC$155:$CB$1048576,MATCH($A509,'Hoja de Trabajo para listado'!$BC$155:$BC$1048576,0),MATCH((CUADRO!I$5&amp;$E509),'Hoja de Trabajo para listado'!$BC$151:$CB$151,0)),0)+IFERROR(INDEX('Hoja de Trabajo para listado'!$DE$153:$DG$274,MATCH($A509,'Hoja de Trabajo para listado'!$DE$153:$DE$1048576,0),MATCH((CUADRO!I$5&amp;$E509),'Hoja de Trabajo para listado'!$DE$151:$DG$151,0)),0)+IFERROR(INDEX('Hoja de Trabajo para listado'!$CD$155:$DC$1048576,MATCH($A509,'Hoja de Trabajo para listado'!$CD$155:$CD$1048576,0),MATCH((CUADRO!I$5&amp;$E509),'Hoja de Trabajo para listado'!$CD$151:$DC$151,0)),0)</f>
        <v>0</v>
      </c>
      <c r="J509" s="314">
        <f ca="1">+IFERROR(INDEX('Hoja de Trabajo para listado'!$A$155:$Z$1048576,MATCH($A509,'Hoja de Trabajo para listado'!$A$155:$A$1048576,0),MATCH((CUADRO!J$5&amp;$E509),'Hoja de Trabajo para listado'!$A$151:$Z$151,0)),0)+IFERROR(INDEX('Hoja de Trabajo para listado'!$AB$155:$BA$1048576,MATCH($A509,'Hoja de Trabajo para listado'!$AB$155:$AB$1048576,0),MATCH((CUADRO!J$5&amp;$E509),'Hoja de Trabajo para listado'!$AB$151:$BA$151,0)),0)+IFERROR(INDEX('Hoja de Trabajo para listado'!$BC$155:$CB$1048576,MATCH($A509,'Hoja de Trabajo para listado'!$BC$155:$BC$1048576,0),MATCH((CUADRO!J$5&amp;$E509),'Hoja de Trabajo para listado'!$BC$151:$CB$151,0)),0)+IFERROR(INDEX('Hoja de Trabajo para listado'!$DE$153:$DG$274,MATCH($A509,'Hoja de Trabajo para listado'!$DE$153:$DE$1048576,0),MATCH((CUADRO!J$5&amp;$E509),'Hoja de Trabajo para listado'!$DE$151:$DG$151,0)),0)+IFERROR(INDEX('Hoja de Trabajo para listado'!$CD$155:$DC$1048576,MATCH($A509,'Hoja de Trabajo para listado'!$CD$155:$CD$1048576,0),MATCH((CUADRO!J$5&amp;$E509),'Hoja de Trabajo para listado'!$CD$151:$DC$151,0)),0)</f>
        <v>0</v>
      </c>
      <c r="K509" s="314">
        <f ca="1">+IFERROR(INDEX('Hoja de Trabajo para listado'!$A$155:$Z$1048576,MATCH($A509,'Hoja de Trabajo para listado'!$A$155:$A$1048576,0),MATCH((CUADRO!K$5&amp;$E509),'Hoja de Trabajo para listado'!$A$151:$Z$151,0)),0)+IFERROR(INDEX('Hoja de Trabajo para listado'!$AB$155:$BA$1048576,MATCH($A509,'Hoja de Trabajo para listado'!$AB$155:$AB$1048576,0),MATCH((CUADRO!K$5&amp;$E509),'Hoja de Trabajo para listado'!$AB$151:$BA$151,0)),0)+IFERROR(INDEX('Hoja de Trabajo para listado'!$BC$155:$CB$1048576,MATCH($A509,'Hoja de Trabajo para listado'!$BC$155:$BC$1048576,0),MATCH((CUADRO!K$5&amp;$E509),'Hoja de Trabajo para listado'!$BC$151:$CB$151,0)),0)+IFERROR(INDEX('Hoja de Trabajo para listado'!$DE$153:$DG$274,MATCH($A509,'Hoja de Trabajo para listado'!$DE$153:$DE$1048576,0),MATCH((CUADRO!K$5&amp;$E509),'Hoja de Trabajo para listado'!$DE$151:$DG$151,0)),0)+IFERROR(INDEX('Hoja de Trabajo para listado'!$CD$155:$DC$1048576,MATCH($A509,'Hoja de Trabajo para listado'!$CD$155:$CD$1048576,0),MATCH((CUADRO!K$5&amp;$E509),'Hoja de Trabajo para listado'!$CD$151:$DC$151,0)),0)</f>
        <v>0</v>
      </c>
      <c r="L509" s="314">
        <f ca="1">+IFERROR(INDEX('Hoja de Trabajo para listado'!$A$155:$Z$1048576,MATCH($A509,'Hoja de Trabajo para listado'!$A$155:$A$1048576,0),MATCH((CUADRO!L$5&amp;$E509),'Hoja de Trabajo para listado'!$A$151:$Z$151,0)),0)+IFERROR(INDEX('Hoja de Trabajo para listado'!$AB$155:$BA$1048576,MATCH($A509,'Hoja de Trabajo para listado'!$AB$155:$AB$1048576,0),MATCH((CUADRO!L$5&amp;$E509),'Hoja de Trabajo para listado'!$AB$151:$BA$151,0)),0)+IFERROR(INDEX('Hoja de Trabajo para listado'!$BC$155:$CB$1048576,MATCH($A509,'Hoja de Trabajo para listado'!$BC$155:$BC$1048576,0),MATCH((CUADRO!L$5&amp;$E509),'Hoja de Trabajo para listado'!$BC$151:$CB$151,0)),0)+IFERROR(INDEX('Hoja de Trabajo para listado'!$DE$153:$DG$274,MATCH($A509,'Hoja de Trabajo para listado'!$DE$153:$DE$1048576,0),MATCH((CUADRO!L$5&amp;$E509),'Hoja de Trabajo para listado'!$DE$151:$DG$151,0)),0)+IFERROR(INDEX('Hoja de Trabajo para listado'!$CD$155:$DC$1048576,MATCH($A509,'Hoja de Trabajo para listado'!$CD$155:$CD$1048576,0),MATCH((CUADRO!L$5&amp;$E509),'Hoja de Trabajo para listado'!$CD$151:$DC$151,0)),0)</f>
        <v>0</v>
      </c>
      <c r="M509" s="314">
        <f ca="1">+IFERROR(INDEX('Hoja de Trabajo para listado'!$A$155:$Z$1048576,MATCH($A509,'Hoja de Trabajo para listado'!$A$155:$A$1048576,0),MATCH((CUADRO!M$5&amp;$E509),'Hoja de Trabajo para listado'!$A$151:$Z$151,0)),0)+IFERROR(INDEX('Hoja de Trabajo para listado'!$AB$155:$BA$1048576,MATCH($A509,'Hoja de Trabajo para listado'!$AB$155:$AB$1048576,0),MATCH((CUADRO!M$5&amp;$E509),'Hoja de Trabajo para listado'!$AB$151:$BA$151,0)),0)+IFERROR(INDEX('Hoja de Trabajo para listado'!$BC$155:$CB$1048576,MATCH($A509,'Hoja de Trabajo para listado'!$BC$155:$BC$1048576,0),MATCH((CUADRO!M$5&amp;$E509),'Hoja de Trabajo para listado'!$BC$151:$CB$151,0)),0)+IFERROR(INDEX('Hoja de Trabajo para listado'!$DE$153:$DG$274,MATCH($A509,'Hoja de Trabajo para listado'!$DE$153:$DE$1048576,0),MATCH((CUADRO!M$5&amp;$E509),'Hoja de Trabajo para listado'!$DE$151:$DG$151,0)),0)+IFERROR(INDEX('Hoja de Trabajo para listado'!$CD$155:$DC$1048576,MATCH($A509,'Hoja de Trabajo para listado'!$CD$155:$CD$1048576,0),MATCH((CUADRO!M$5&amp;$E509),'Hoja de Trabajo para listado'!$CD$151:$DC$151,0)),0)</f>
        <v>0</v>
      </c>
      <c r="N509" s="314">
        <f ca="1">+IFERROR(INDEX('Hoja de Trabajo para listado'!$A$155:$Z$1048576,MATCH($A509,'Hoja de Trabajo para listado'!$A$155:$A$1048576,0),MATCH((CUADRO!N$5&amp;$E509),'Hoja de Trabajo para listado'!$A$151:$Z$151,0)),0)+IFERROR(INDEX('Hoja de Trabajo para listado'!$AB$155:$BA$1048576,MATCH($A509,'Hoja de Trabajo para listado'!$AB$155:$AB$1048576,0),MATCH((CUADRO!N$5&amp;$E509),'Hoja de Trabajo para listado'!$AB$151:$BA$151,0)),0)+IFERROR(INDEX('Hoja de Trabajo para listado'!$BC$155:$CB$1048576,MATCH($A509,'Hoja de Trabajo para listado'!$BC$155:$BC$1048576,0),MATCH((CUADRO!N$5&amp;$E509),'Hoja de Trabajo para listado'!$BC$151:$CB$151,0)),0)+IFERROR(INDEX('Hoja de Trabajo para listado'!$DE$153:$DG$274,MATCH($A509,'Hoja de Trabajo para listado'!$DE$153:$DE$1048576,0),MATCH((CUADRO!N$5&amp;$E509),'Hoja de Trabajo para listado'!$DE$151:$DG$151,0)),0)+IFERROR(INDEX('Hoja de Trabajo para listado'!$CD$155:$DC$1048576,MATCH($A509,'Hoja de Trabajo para listado'!$CD$155:$CD$1048576,0),MATCH((CUADRO!N$5&amp;$E509),'Hoja de Trabajo para listado'!$CD$151:$DC$151,0)),0)</f>
        <v>0</v>
      </c>
      <c r="O509" s="314">
        <f ca="1">+IFERROR(INDEX('Hoja de Trabajo para listado'!$A$155:$Z$1048576,MATCH($A509,'Hoja de Trabajo para listado'!$A$155:$A$1048576,0),MATCH((CUADRO!O$5&amp;$E509),'Hoja de Trabajo para listado'!$A$151:$Z$151,0)),0)+IFERROR(INDEX('Hoja de Trabajo para listado'!$AB$155:$BA$1048576,MATCH($A509,'Hoja de Trabajo para listado'!$AB$155:$AB$1048576,0),MATCH((CUADRO!O$5&amp;$E509),'Hoja de Trabajo para listado'!$AB$151:$BA$151,0)),0)+IFERROR(INDEX('Hoja de Trabajo para listado'!$BC$155:$CB$1048576,MATCH($A509,'Hoja de Trabajo para listado'!$BC$155:$BC$1048576,0),MATCH((CUADRO!O$5&amp;$E509),'Hoja de Trabajo para listado'!$BC$151:$CB$151,0)),0)+IFERROR(INDEX('Hoja de Trabajo para listado'!$DE$153:$DG$274,MATCH($A509,'Hoja de Trabajo para listado'!$DE$153:$DE$1048576,0),MATCH((CUADRO!O$5&amp;$E509),'Hoja de Trabajo para listado'!$DE$151:$DG$151,0)),0)+IFERROR(INDEX('Hoja de Trabajo para listado'!$CD$155:$DC$1048576,MATCH($A509,'Hoja de Trabajo para listado'!$CD$155:$CD$1048576,0),MATCH((CUADRO!O$5&amp;$E509),'Hoja de Trabajo para listado'!$CD$151:$DC$151,0)),0)</f>
        <v>0</v>
      </c>
      <c r="P509" s="314">
        <f ca="1">+IFERROR(INDEX('Hoja de Trabajo para listado'!$A$155:$Z$1048576,MATCH($A509,'Hoja de Trabajo para listado'!$A$155:$A$1048576,0),MATCH((CUADRO!P$5&amp;$E509),'Hoja de Trabajo para listado'!$A$151:$Z$151,0)),0)+IFERROR(INDEX('Hoja de Trabajo para listado'!$AB$155:$BA$1048576,MATCH($A509,'Hoja de Trabajo para listado'!$AB$155:$AB$1048576,0),MATCH((CUADRO!P$5&amp;$E509),'Hoja de Trabajo para listado'!$AB$151:$BA$151,0)),0)+IFERROR(INDEX('Hoja de Trabajo para listado'!$BC$155:$CB$1048576,MATCH($A509,'Hoja de Trabajo para listado'!$BC$155:$BC$1048576,0),MATCH((CUADRO!P$5&amp;$E509),'Hoja de Trabajo para listado'!$BC$151:$CB$151,0)),0)+IFERROR(INDEX('Hoja de Trabajo para listado'!$DE$153:$DG$274,MATCH($A509,'Hoja de Trabajo para listado'!$DE$153:$DE$1048576,0),MATCH((CUADRO!P$5&amp;$E509),'Hoja de Trabajo para listado'!$DE$151:$DG$151,0)),0)+IFERROR(INDEX('Hoja de Trabajo para listado'!$CD$155:$DC$1048576,MATCH($A509,'Hoja de Trabajo para listado'!$CD$155:$CD$1048576,0),MATCH((CUADRO!P$5&amp;$E509),'Hoja de Trabajo para listado'!$CD$151:$DC$151,0)),0)</f>
        <v>0</v>
      </c>
      <c r="Q509" s="314">
        <f ca="1">+IFERROR(INDEX('Hoja de Trabajo para listado'!$A$155:$Z$1048576,MATCH($A509,'Hoja de Trabajo para listado'!$A$155:$A$1048576,0),MATCH((CUADRO!Q$5&amp;$E509),'Hoja de Trabajo para listado'!$A$151:$Z$151,0)),0)+IFERROR(INDEX('Hoja de Trabajo para listado'!$AB$155:$BA$1048576,MATCH($A509,'Hoja de Trabajo para listado'!$AB$155:$AB$1048576,0),MATCH((CUADRO!Q$5&amp;$E509),'Hoja de Trabajo para listado'!$AB$151:$BA$151,0)),0)+IFERROR(INDEX('Hoja de Trabajo para listado'!$BC$155:$CB$1048576,MATCH($A509,'Hoja de Trabajo para listado'!$BC$155:$BC$1048576,0),MATCH((CUADRO!Q$5&amp;$E509),'Hoja de Trabajo para listado'!$BC$151:$CB$151,0)),0)+IFERROR(INDEX('Hoja de Trabajo para listado'!$DE$153:$DG$274,MATCH($A509,'Hoja de Trabajo para listado'!$DE$153:$DE$1048576,0),MATCH((CUADRO!Q$5&amp;$E509),'Hoja de Trabajo para listado'!$DE$151:$DG$151,0)),0)+IFERROR(INDEX('Hoja de Trabajo para listado'!$CD$155:$DC$1048576,MATCH($A509,'Hoja de Trabajo para listado'!$CD$155:$CD$1048576,0),MATCH((CUADRO!Q$5&amp;$E509),'Hoja de Trabajo para listado'!$CD$151:$DC$151,0)),0)</f>
        <v>0</v>
      </c>
      <c r="R509" s="314">
        <f t="shared" ca="1" si="14"/>
        <v>0</v>
      </c>
      <c r="S509" s="322">
        <f ca="1">+R508+R509</f>
        <v>0</v>
      </c>
      <c r="T509" s="314">
        <f ca="1">+S509</f>
        <v>0</v>
      </c>
      <c r="U509" s="313">
        <f t="shared" si="15"/>
        <v>2</v>
      </c>
      <c r="V509" s="319" t="str">
        <f>+VLOOKUP(A509,bd_lista!$A$3:$E$593,5,FALSE)</f>
        <v>Gobiernos Autonomos Municipales</v>
      </c>
      <c r="W509" s="426"/>
    </row>
    <row r="510" spans="1:23" customFormat="1" ht="15" hidden="1" customHeight="1">
      <c r="A510" s="323">
        <v>1427</v>
      </c>
      <c r="B510" s="427">
        <f>+A510</f>
        <v>1427</v>
      </c>
      <c r="C510" s="318" t="str">
        <f>+VLOOKUP(A510,bd_lista!$A$3:$C$593,3,FALSE)</f>
        <v>Gobierno Autónomo Municipal de Pampa Aullagas</v>
      </c>
      <c r="D510" s="429" t="str">
        <f>+C510</f>
        <v>Gobierno Autónomo Municipal de Pampa Aullagas</v>
      </c>
      <c r="E510" s="346" t="s">
        <v>1418</v>
      </c>
      <c r="F510" s="314">
        <f ca="1">+IFERROR(INDEX('Hoja de Trabajo para listado'!$A$155:$Z$1048576,MATCH($A510,'Hoja de Trabajo para listado'!$A$155:$A$1048576,0),MATCH((CUADRO!F$5&amp;$E510),'Hoja de Trabajo para listado'!$A$151:$Z$151,0)),0)+IFERROR(INDEX('Hoja de Trabajo para listado'!$AB$155:$BA$1048576,MATCH($A510,'Hoja de Trabajo para listado'!$AB$155:$AB$1048576,0),MATCH((CUADRO!F$5&amp;$E510),'Hoja de Trabajo para listado'!$AB$151:$BA$151,0)),0)+IFERROR(INDEX('Hoja de Trabajo para listado'!$BC$155:$CB$1048576,MATCH($A510,'Hoja de Trabajo para listado'!$BC$155:$BC$1048576,0),MATCH((CUADRO!F$5&amp;$E510),'Hoja de Trabajo para listado'!$BC$151:$CB$151,0)),0)+IFERROR(INDEX('Hoja de Trabajo para listado'!$DE$153:$DG$274,MATCH($A510,'Hoja de Trabajo para listado'!$DE$153:$DE$1048576,0),MATCH((CUADRO!F$5&amp;$E510),'Hoja de Trabajo para listado'!$DE$151:$DG$151,0)),0)+IFERROR(INDEX('Hoja de Trabajo para listado'!$CD$155:$DC$1048576,MATCH($A510,'Hoja de Trabajo para listado'!$CD$155:$CD$1048576,0),MATCH((CUADRO!F$5&amp;$E510),'Hoja de Trabajo para listado'!$CD$151:$DC$151,0)),0)</f>
        <v>0</v>
      </c>
      <c r="G510" s="314">
        <f ca="1">+IFERROR(INDEX('Hoja de Trabajo para listado'!$A$155:$Z$1048576,MATCH($A510,'Hoja de Trabajo para listado'!$A$155:$A$1048576,0),MATCH((CUADRO!G$5&amp;$E510),'Hoja de Trabajo para listado'!$A$151:$Z$151,0)),0)+IFERROR(INDEX('Hoja de Trabajo para listado'!$AB$155:$BA$1048576,MATCH($A510,'Hoja de Trabajo para listado'!$AB$155:$AB$1048576,0),MATCH((CUADRO!G$5&amp;$E510),'Hoja de Trabajo para listado'!$AB$151:$BA$151,0)),0)+IFERROR(INDEX('Hoja de Trabajo para listado'!$BC$155:$CB$1048576,MATCH($A510,'Hoja de Trabajo para listado'!$BC$155:$BC$1048576,0),MATCH((CUADRO!G$5&amp;$E510),'Hoja de Trabajo para listado'!$BC$151:$CB$151,0)),0)+IFERROR(INDEX('Hoja de Trabajo para listado'!$DE$153:$DG$274,MATCH($A510,'Hoja de Trabajo para listado'!$DE$153:$DE$1048576,0),MATCH((CUADRO!G$5&amp;$E510),'Hoja de Trabajo para listado'!$DE$151:$DG$151,0)),0)+IFERROR(INDEX('Hoja de Trabajo para listado'!$CD$155:$DC$1048576,MATCH($A510,'Hoja de Trabajo para listado'!$CD$155:$CD$1048576,0),MATCH((CUADRO!G$5&amp;$E510),'Hoja de Trabajo para listado'!$CD$151:$DC$151,0)),0)</f>
        <v>0</v>
      </c>
      <c r="H510" s="314">
        <f ca="1">+IFERROR(INDEX('Hoja de Trabajo para listado'!$A$155:$Z$1048576,MATCH($A510,'Hoja de Trabajo para listado'!$A$155:$A$1048576,0),MATCH((CUADRO!H$5&amp;$E510),'Hoja de Trabajo para listado'!$A$151:$Z$151,0)),0)+IFERROR(INDEX('Hoja de Trabajo para listado'!$AB$155:$BA$1048576,MATCH($A510,'Hoja de Trabajo para listado'!$AB$155:$AB$1048576,0),MATCH((CUADRO!H$5&amp;$E510),'Hoja de Trabajo para listado'!$AB$151:$BA$151,0)),0)+IFERROR(INDEX('Hoja de Trabajo para listado'!$BC$155:$CB$1048576,MATCH($A510,'Hoja de Trabajo para listado'!$BC$155:$BC$1048576,0),MATCH((CUADRO!H$5&amp;$E510),'Hoja de Trabajo para listado'!$BC$151:$CB$151,0)),0)+IFERROR(INDEX('Hoja de Trabajo para listado'!$DE$153:$DG$274,MATCH($A510,'Hoja de Trabajo para listado'!$DE$153:$DE$1048576,0),MATCH((CUADRO!H$5&amp;$E510),'Hoja de Trabajo para listado'!$DE$151:$DG$151,0)),0)+IFERROR(INDEX('Hoja de Trabajo para listado'!$CD$155:$DC$1048576,MATCH($A510,'Hoja de Trabajo para listado'!$CD$155:$CD$1048576,0),MATCH((CUADRO!H$5&amp;$E510),'Hoja de Trabajo para listado'!$CD$151:$DC$151,0)),0)</f>
        <v>0</v>
      </c>
      <c r="I510" s="314">
        <f ca="1">+IFERROR(INDEX('Hoja de Trabajo para listado'!$A$155:$Z$1048576,MATCH($A510,'Hoja de Trabajo para listado'!$A$155:$A$1048576,0),MATCH((CUADRO!I$5&amp;$E510),'Hoja de Trabajo para listado'!$A$151:$Z$151,0)),0)+IFERROR(INDEX('Hoja de Trabajo para listado'!$AB$155:$BA$1048576,MATCH($A510,'Hoja de Trabajo para listado'!$AB$155:$AB$1048576,0),MATCH((CUADRO!I$5&amp;$E510),'Hoja de Trabajo para listado'!$AB$151:$BA$151,0)),0)+IFERROR(INDEX('Hoja de Trabajo para listado'!$BC$155:$CB$1048576,MATCH($A510,'Hoja de Trabajo para listado'!$BC$155:$BC$1048576,0),MATCH((CUADRO!I$5&amp;$E510),'Hoja de Trabajo para listado'!$BC$151:$CB$151,0)),0)+IFERROR(INDEX('Hoja de Trabajo para listado'!$DE$153:$DG$274,MATCH($A510,'Hoja de Trabajo para listado'!$DE$153:$DE$1048576,0),MATCH((CUADRO!I$5&amp;$E510),'Hoja de Trabajo para listado'!$DE$151:$DG$151,0)),0)+IFERROR(INDEX('Hoja de Trabajo para listado'!$CD$155:$DC$1048576,MATCH($A510,'Hoja de Trabajo para listado'!$CD$155:$CD$1048576,0),MATCH((CUADRO!I$5&amp;$E510),'Hoja de Trabajo para listado'!$CD$151:$DC$151,0)),0)</f>
        <v>0</v>
      </c>
      <c r="J510" s="314">
        <f ca="1">+IFERROR(INDEX('Hoja de Trabajo para listado'!$A$155:$Z$1048576,MATCH($A510,'Hoja de Trabajo para listado'!$A$155:$A$1048576,0),MATCH((CUADRO!J$5&amp;$E510),'Hoja de Trabajo para listado'!$A$151:$Z$151,0)),0)+IFERROR(INDEX('Hoja de Trabajo para listado'!$AB$155:$BA$1048576,MATCH($A510,'Hoja de Trabajo para listado'!$AB$155:$AB$1048576,0),MATCH((CUADRO!J$5&amp;$E510),'Hoja de Trabajo para listado'!$AB$151:$BA$151,0)),0)+IFERROR(INDEX('Hoja de Trabajo para listado'!$BC$155:$CB$1048576,MATCH($A510,'Hoja de Trabajo para listado'!$BC$155:$BC$1048576,0),MATCH((CUADRO!J$5&amp;$E510),'Hoja de Trabajo para listado'!$BC$151:$CB$151,0)),0)+IFERROR(INDEX('Hoja de Trabajo para listado'!$DE$153:$DG$274,MATCH($A510,'Hoja de Trabajo para listado'!$DE$153:$DE$1048576,0),MATCH((CUADRO!J$5&amp;$E510),'Hoja de Trabajo para listado'!$DE$151:$DG$151,0)),0)+IFERROR(INDEX('Hoja de Trabajo para listado'!$CD$155:$DC$1048576,MATCH($A510,'Hoja de Trabajo para listado'!$CD$155:$CD$1048576,0),MATCH((CUADRO!J$5&amp;$E510),'Hoja de Trabajo para listado'!$CD$151:$DC$151,0)),0)</f>
        <v>0</v>
      </c>
      <c r="K510" s="314">
        <f ca="1">+IFERROR(INDEX('Hoja de Trabajo para listado'!$A$155:$Z$1048576,MATCH($A510,'Hoja de Trabajo para listado'!$A$155:$A$1048576,0),MATCH((CUADRO!K$5&amp;$E510),'Hoja de Trabajo para listado'!$A$151:$Z$151,0)),0)+IFERROR(INDEX('Hoja de Trabajo para listado'!$AB$155:$BA$1048576,MATCH($A510,'Hoja de Trabajo para listado'!$AB$155:$AB$1048576,0),MATCH((CUADRO!K$5&amp;$E510),'Hoja de Trabajo para listado'!$AB$151:$BA$151,0)),0)+IFERROR(INDEX('Hoja de Trabajo para listado'!$BC$155:$CB$1048576,MATCH($A510,'Hoja de Trabajo para listado'!$BC$155:$BC$1048576,0),MATCH((CUADRO!K$5&amp;$E510),'Hoja de Trabajo para listado'!$BC$151:$CB$151,0)),0)+IFERROR(INDEX('Hoja de Trabajo para listado'!$DE$153:$DG$274,MATCH($A510,'Hoja de Trabajo para listado'!$DE$153:$DE$1048576,0),MATCH((CUADRO!K$5&amp;$E510),'Hoja de Trabajo para listado'!$DE$151:$DG$151,0)),0)+IFERROR(INDEX('Hoja de Trabajo para listado'!$CD$155:$DC$1048576,MATCH($A510,'Hoja de Trabajo para listado'!$CD$155:$CD$1048576,0),MATCH((CUADRO!K$5&amp;$E510),'Hoja de Trabajo para listado'!$CD$151:$DC$151,0)),0)</f>
        <v>0</v>
      </c>
      <c r="L510" s="314">
        <f ca="1">+IFERROR(INDEX('Hoja de Trabajo para listado'!$A$155:$Z$1048576,MATCH($A510,'Hoja de Trabajo para listado'!$A$155:$A$1048576,0),MATCH((CUADRO!L$5&amp;$E510),'Hoja de Trabajo para listado'!$A$151:$Z$151,0)),0)+IFERROR(INDEX('Hoja de Trabajo para listado'!$AB$155:$BA$1048576,MATCH($A510,'Hoja de Trabajo para listado'!$AB$155:$AB$1048576,0),MATCH((CUADRO!L$5&amp;$E510),'Hoja de Trabajo para listado'!$AB$151:$BA$151,0)),0)+IFERROR(INDEX('Hoja de Trabajo para listado'!$BC$155:$CB$1048576,MATCH($A510,'Hoja de Trabajo para listado'!$BC$155:$BC$1048576,0),MATCH((CUADRO!L$5&amp;$E510),'Hoja de Trabajo para listado'!$BC$151:$CB$151,0)),0)+IFERROR(INDEX('Hoja de Trabajo para listado'!$DE$153:$DG$274,MATCH($A510,'Hoja de Trabajo para listado'!$DE$153:$DE$1048576,0),MATCH((CUADRO!L$5&amp;$E510),'Hoja de Trabajo para listado'!$DE$151:$DG$151,0)),0)+IFERROR(INDEX('Hoja de Trabajo para listado'!$CD$155:$DC$1048576,MATCH($A510,'Hoja de Trabajo para listado'!$CD$155:$CD$1048576,0),MATCH((CUADRO!L$5&amp;$E510),'Hoja de Trabajo para listado'!$CD$151:$DC$151,0)),0)</f>
        <v>0</v>
      </c>
      <c r="M510" s="314">
        <f ca="1">+IFERROR(INDEX('Hoja de Trabajo para listado'!$A$155:$Z$1048576,MATCH($A510,'Hoja de Trabajo para listado'!$A$155:$A$1048576,0),MATCH((CUADRO!M$5&amp;$E510),'Hoja de Trabajo para listado'!$A$151:$Z$151,0)),0)+IFERROR(INDEX('Hoja de Trabajo para listado'!$AB$155:$BA$1048576,MATCH($A510,'Hoja de Trabajo para listado'!$AB$155:$AB$1048576,0),MATCH((CUADRO!M$5&amp;$E510),'Hoja de Trabajo para listado'!$AB$151:$BA$151,0)),0)+IFERROR(INDEX('Hoja de Trabajo para listado'!$BC$155:$CB$1048576,MATCH($A510,'Hoja de Trabajo para listado'!$BC$155:$BC$1048576,0),MATCH((CUADRO!M$5&amp;$E510),'Hoja de Trabajo para listado'!$BC$151:$CB$151,0)),0)+IFERROR(INDEX('Hoja de Trabajo para listado'!$DE$153:$DG$274,MATCH($A510,'Hoja de Trabajo para listado'!$DE$153:$DE$1048576,0),MATCH((CUADRO!M$5&amp;$E510),'Hoja de Trabajo para listado'!$DE$151:$DG$151,0)),0)+IFERROR(INDEX('Hoja de Trabajo para listado'!$CD$155:$DC$1048576,MATCH($A510,'Hoja de Trabajo para listado'!$CD$155:$CD$1048576,0),MATCH((CUADRO!M$5&amp;$E510),'Hoja de Trabajo para listado'!$CD$151:$DC$151,0)),0)</f>
        <v>0</v>
      </c>
      <c r="N510" s="314">
        <f ca="1">+IFERROR(INDEX('Hoja de Trabajo para listado'!$A$155:$Z$1048576,MATCH($A510,'Hoja de Trabajo para listado'!$A$155:$A$1048576,0),MATCH((CUADRO!N$5&amp;$E510),'Hoja de Trabajo para listado'!$A$151:$Z$151,0)),0)+IFERROR(INDEX('Hoja de Trabajo para listado'!$AB$155:$BA$1048576,MATCH($A510,'Hoja de Trabajo para listado'!$AB$155:$AB$1048576,0),MATCH((CUADRO!N$5&amp;$E510),'Hoja de Trabajo para listado'!$AB$151:$BA$151,0)),0)+IFERROR(INDEX('Hoja de Trabajo para listado'!$BC$155:$CB$1048576,MATCH($A510,'Hoja de Trabajo para listado'!$BC$155:$BC$1048576,0),MATCH((CUADRO!N$5&amp;$E510),'Hoja de Trabajo para listado'!$BC$151:$CB$151,0)),0)+IFERROR(INDEX('Hoja de Trabajo para listado'!$DE$153:$DG$274,MATCH($A510,'Hoja de Trabajo para listado'!$DE$153:$DE$1048576,0),MATCH((CUADRO!N$5&amp;$E510),'Hoja de Trabajo para listado'!$DE$151:$DG$151,0)),0)+IFERROR(INDEX('Hoja de Trabajo para listado'!$CD$155:$DC$1048576,MATCH($A510,'Hoja de Trabajo para listado'!$CD$155:$CD$1048576,0),MATCH((CUADRO!N$5&amp;$E510),'Hoja de Trabajo para listado'!$CD$151:$DC$151,0)),0)</f>
        <v>0</v>
      </c>
      <c r="O510" s="314">
        <f ca="1">+IFERROR(INDEX('Hoja de Trabajo para listado'!$A$155:$Z$1048576,MATCH($A510,'Hoja de Trabajo para listado'!$A$155:$A$1048576,0),MATCH((CUADRO!O$5&amp;$E510),'Hoja de Trabajo para listado'!$A$151:$Z$151,0)),0)+IFERROR(INDEX('Hoja de Trabajo para listado'!$AB$155:$BA$1048576,MATCH($A510,'Hoja de Trabajo para listado'!$AB$155:$AB$1048576,0),MATCH((CUADRO!O$5&amp;$E510),'Hoja de Trabajo para listado'!$AB$151:$BA$151,0)),0)+IFERROR(INDEX('Hoja de Trabajo para listado'!$BC$155:$CB$1048576,MATCH($A510,'Hoja de Trabajo para listado'!$BC$155:$BC$1048576,0),MATCH((CUADRO!O$5&amp;$E510),'Hoja de Trabajo para listado'!$BC$151:$CB$151,0)),0)+IFERROR(INDEX('Hoja de Trabajo para listado'!$DE$153:$DG$274,MATCH($A510,'Hoja de Trabajo para listado'!$DE$153:$DE$1048576,0),MATCH((CUADRO!O$5&amp;$E510),'Hoja de Trabajo para listado'!$DE$151:$DG$151,0)),0)+IFERROR(INDEX('Hoja de Trabajo para listado'!$CD$155:$DC$1048576,MATCH($A510,'Hoja de Trabajo para listado'!$CD$155:$CD$1048576,0),MATCH((CUADRO!O$5&amp;$E510),'Hoja de Trabajo para listado'!$CD$151:$DC$151,0)),0)</f>
        <v>0</v>
      </c>
      <c r="P510" s="314">
        <f ca="1">+IFERROR(INDEX('Hoja de Trabajo para listado'!$A$155:$Z$1048576,MATCH($A510,'Hoja de Trabajo para listado'!$A$155:$A$1048576,0),MATCH((CUADRO!P$5&amp;$E510),'Hoja de Trabajo para listado'!$A$151:$Z$151,0)),0)+IFERROR(INDEX('Hoja de Trabajo para listado'!$AB$155:$BA$1048576,MATCH($A510,'Hoja de Trabajo para listado'!$AB$155:$AB$1048576,0),MATCH((CUADRO!P$5&amp;$E510),'Hoja de Trabajo para listado'!$AB$151:$BA$151,0)),0)+IFERROR(INDEX('Hoja de Trabajo para listado'!$BC$155:$CB$1048576,MATCH($A510,'Hoja de Trabajo para listado'!$BC$155:$BC$1048576,0),MATCH((CUADRO!P$5&amp;$E510),'Hoja de Trabajo para listado'!$BC$151:$CB$151,0)),0)+IFERROR(INDEX('Hoja de Trabajo para listado'!$DE$153:$DG$274,MATCH($A510,'Hoja de Trabajo para listado'!$DE$153:$DE$1048576,0),MATCH((CUADRO!P$5&amp;$E510),'Hoja de Trabajo para listado'!$DE$151:$DG$151,0)),0)+IFERROR(INDEX('Hoja de Trabajo para listado'!$CD$155:$DC$1048576,MATCH($A510,'Hoja de Trabajo para listado'!$CD$155:$CD$1048576,0),MATCH((CUADRO!P$5&amp;$E510),'Hoja de Trabajo para listado'!$CD$151:$DC$151,0)),0)</f>
        <v>0</v>
      </c>
      <c r="Q510" s="314">
        <f ca="1">+IFERROR(INDEX('Hoja de Trabajo para listado'!$A$155:$Z$1048576,MATCH($A510,'Hoja de Trabajo para listado'!$A$155:$A$1048576,0),MATCH((CUADRO!Q$5&amp;$E510),'Hoja de Trabajo para listado'!$A$151:$Z$151,0)),0)+IFERROR(INDEX('Hoja de Trabajo para listado'!$AB$155:$BA$1048576,MATCH($A510,'Hoja de Trabajo para listado'!$AB$155:$AB$1048576,0),MATCH((CUADRO!Q$5&amp;$E510),'Hoja de Trabajo para listado'!$AB$151:$BA$151,0)),0)+IFERROR(INDEX('Hoja de Trabajo para listado'!$BC$155:$CB$1048576,MATCH($A510,'Hoja de Trabajo para listado'!$BC$155:$BC$1048576,0),MATCH((CUADRO!Q$5&amp;$E510),'Hoja de Trabajo para listado'!$BC$151:$CB$151,0)),0)+IFERROR(INDEX('Hoja de Trabajo para listado'!$DE$153:$DG$274,MATCH($A510,'Hoja de Trabajo para listado'!$DE$153:$DE$1048576,0),MATCH((CUADRO!Q$5&amp;$E510),'Hoja de Trabajo para listado'!$DE$151:$DG$151,0)),0)+IFERROR(INDEX('Hoja de Trabajo para listado'!$CD$155:$DC$1048576,MATCH($A510,'Hoja de Trabajo para listado'!$CD$155:$CD$1048576,0),MATCH((CUADRO!Q$5&amp;$E510),'Hoja de Trabajo para listado'!$CD$151:$DC$151,0)),0)</f>
        <v>0</v>
      </c>
      <c r="R510" s="314">
        <f t="shared" ca="1" si="14"/>
        <v>0</v>
      </c>
      <c r="S510" s="322"/>
      <c r="T510" s="314">
        <f ca="1">+T511</f>
        <v>0</v>
      </c>
      <c r="U510" s="313">
        <f t="shared" si="15"/>
        <v>1</v>
      </c>
      <c r="V510" s="319" t="str">
        <f>+VLOOKUP(A510,bd_lista!$A$3:$E$593,5,FALSE)</f>
        <v>Gobiernos Autonomos Municipales</v>
      </c>
      <c r="W510" s="425" t="str">
        <f>+V510</f>
        <v>Gobiernos Autonomos Municipales</v>
      </c>
    </row>
    <row r="511" spans="1:23" customFormat="1" ht="15" hidden="1" customHeight="1">
      <c r="A511" s="323">
        <v>1427</v>
      </c>
      <c r="B511" s="428"/>
      <c r="C511" s="318" t="str">
        <f>+VLOOKUP(A511,bd_lista!$A$3:$C$593,3,FALSE)</f>
        <v>Gobierno Autónomo Municipal de Pampa Aullagas</v>
      </c>
      <c r="D511" s="430"/>
      <c r="E511" s="347" t="s">
        <v>1419</v>
      </c>
      <c r="F511" s="314">
        <f ca="1">+IFERROR(INDEX('Hoja de Trabajo para listado'!$A$155:$Z$1048576,MATCH($A511,'Hoja de Trabajo para listado'!$A$155:$A$1048576,0),MATCH((CUADRO!F$5&amp;$E511),'Hoja de Trabajo para listado'!$A$151:$Z$151,0)),0)+IFERROR(INDEX('Hoja de Trabajo para listado'!$AB$155:$BA$1048576,MATCH($A511,'Hoja de Trabajo para listado'!$AB$155:$AB$1048576,0),MATCH((CUADRO!F$5&amp;$E511),'Hoja de Trabajo para listado'!$AB$151:$BA$151,0)),0)+IFERROR(INDEX('Hoja de Trabajo para listado'!$BC$155:$CB$1048576,MATCH($A511,'Hoja de Trabajo para listado'!$BC$155:$BC$1048576,0),MATCH((CUADRO!F$5&amp;$E511),'Hoja de Trabajo para listado'!$BC$151:$CB$151,0)),0)+IFERROR(INDEX('Hoja de Trabajo para listado'!$DE$153:$DG$274,MATCH($A511,'Hoja de Trabajo para listado'!$DE$153:$DE$1048576,0),MATCH((CUADRO!F$5&amp;$E511),'Hoja de Trabajo para listado'!$DE$151:$DG$151,0)),0)+IFERROR(INDEX('Hoja de Trabajo para listado'!$CD$155:$DC$1048576,MATCH($A511,'Hoja de Trabajo para listado'!$CD$155:$CD$1048576,0),MATCH((CUADRO!F$5&amp;$E511),'Hoja de Trabajo para listado'!$CD$151:$DC$151,0)),0)</f>
        <v>0</v>
      </c>
      <c r="G511" s="314">
        <f ca="1">+IFERROR(INDEX('Hoja de Trabajo para listado'!$A$155:$Z$1048576,MATCH($A511,'Hoja de Trabajo para listado'!$A$155:$A$1048576,0),MATCH((CUADRO!G$5&amp;$E511),'Hoja de Trabajo para listado'!$A$151:$Z$151,0)),0)+IFERROR(INDEX('Hoja de Trabajo para listado'!$AB$155:$BA$1048576,MATCH($A511,'Hoja de Trabajo para listado'!$AB$155:$AB$1048576,0),MATCH((CUADRO!G$5&amp;$E511),'Hoja de Trabajo para listado'!$AB$151:$BA$151,0)),0)+IFERROR(INDEX('Hoja de Trabajo para listado'!$BC$155:$CB$1048576,MATCH($A511,'Hoja de Trabajo para listado'!$BC$155:$BC$1048576,0),MATCH((CUADRO!G$5&amp;$E511),'Hoja de Trabajo para listado'!$BC$151:$CB$151,0)),0)+IFERROR(INDEX('Hoja de Trabajo para listado'!$DE$153:$DG$274,MATCH($A511,'Hoja de Trabajo para listado'!$DE$153:$DE$1048576,0),MATCH((CUADRO!G$5&amp;$E511),'Hoja de Trabajo para listado'!$DE$151:$DG$151,0)),0)+IFERROR(INDEX('Hoja de Trabajo para listado'!$CD$155:$DC$1048576,MATCH($A511,'Hoja de Trabajo para listado'!$CD$155:$CD$1048576,0),MATCH((CUADRO!G$5&amp;$E511),'Hoja de Trabajo para listado'!$CD$151:$DC$151,0)),0)</f>
        <v>0</v>
      </c>
      <c r="H511" s="314">
        <f ca="1">+IFERROR(INDEX('Hoja de Trabajo para listado'!$A$155:$Z$1048576,MATCH($A511,'Hoja de Trabajo para listado'!$A$155:$A$1048576,0),MATCH((CUADRO!H$5&amp;$E511),'Hoja de Trabajo para listado'!$A$151:$Z$151,0)),0)+IFERROR(INDEX('Hoja de Trabajo para listado'!$AB$155:$BA$1048576,MATCH($A511,'Hoja de Trabajo para listado'!$AB$155:$AB$1048576,0),MATCH((CUADRO!H$5&amp;$E511),'Hoja de Trabajo para listado'!$AB$151:$BA$151,0)),0)+IFERROR(INDEX('Hoja de Trabajo para listado'!$BC$155:$CB$1048576,MATCH($A511,'Hoja de Trabajo para listado'!$BC$155:$BC$1048576,0),MATCH((CUADRO!H$5&amp;$E511),'Hoja de Trabajo para listado'!$BC$151:$CB$151,0)),0)+IFERROR(INDEX('Hoja de Trabajo para listado'!$DE$153:$DG$274,MATCH($A511,'Hoja de Trabajo para listado'!$DE$153:$DE$1048576,0),MATCH((CUADRO!H$5&amp;$E511),'Hoja de Trabajo para listado'!$DE$151:$DG$151,0)),0)+IFERROR(INDEX('Hoja de Trabajo para listado'!$CD$155:$DC$1048576,MATCH($A511,'Hoja de Trabajo para listado'!$CD$155:$CD$1048576,0),MATCH((CUADRO!H$5&amp;$E511),'Hoja de Trabajo para listado'!$CD$151:$DC$151,0)),0)</f>
        <v>0</v>
      </c>
      <c r="I511" s="314">
        <f ca="1">+IFERROR(INDEX('Hoja de Trabajo para listado'!$A$155:$Z$1048576,MATCH($A511,'Hoja de Trabajo para listado'!$A$155:$A$1048576,0),MATCH((CUADRO!I$5&amp;$E511),'Hoja de Trabajo para listado'!$A$151:$Z$151,0)),0)+IFERROR(INDEX('Hoja de Trabajo para listado'!$AB$155:$BA$1048576,MATCH($A511,'Hoja de Trabajo para listado'!$AB$155:$AB$1048576,0),MATCH((CUADRO!I$5&amp;$E511),'Hoja de Trabajo para listado'!$AB$151:$BA$151,0)),0)+IFERROR(INDEX('Hoja de Trabajo para listado'!$BC$155:$CB$1048576,MATCH($A511,'Hoja de Trabajo para listado'!$BC$155:$BC$1048576,0),MATCH((CUADRO!I$5&amp;$E511),'Hoja de Trabajo para listado'!$BC$151:$CB$151,0)),0)+IFERROR(INDEX('Hoja de Trabajo para listado'!$DE$153:$DG$274,MATCH($A511,'Hoja de Trabajo para listado'!$DE$153:$DE$1048576,0),MATCH((CUADRO!I$5&amp;$E511),'Hoja de Trabajo para listado'!$DE$151:$DG$151,0)),0)+IFERROR(INDEX('Hoja de Trabajo para listado'!$CD$155:$DC$1048576,MATCH($A511,'Hoja de Trabajo para listado'!$CD$155:$CD$1048576,0),MATCH((CUADRO!I$5&amp;$E511),'Hoja de Trabajo para listado'!$CD$151:$DC$151,0)),0)</f>
        <v>0</v>
      </c>
      <c r="J511" s="314">
        <f ca="1">+IFERROR(INDEX('Hoja de Trabajo para listado'!$A$155:$Z$1048576,MATCH($A511,'Hoja de Trabajo para listado'!$A$155:$A$1048576,0),MATCH((CUADRO!J$5&amp;$E511),'Hoja de Trabajo para listado'!$A$151:$Z$151,0)),0)+IFERROR(INDEX('Hoja de Trabajo para listado'!$AB$155:$BA$1048576,MATCH($A511,'Hoja de Trabajo para listado'!$AB$155:$AB$1048576,0),MATCH((CUADRO!J$5&amp;$E511),'Hoja de Trabajo para listado'!$AB$151:$BA$151,0)),0)+IFERROR(INDEX('Hoja de Trabajo para listado'!$BC$155:$CB$1048576,MATCH($A511,'Hoja de Trabajo para listado'!$BC$155:$BC$1048576,0),MATCH((CUADRO!J$5&amp;$E511),'Hoja de Trabajo para listado'!$BC$151:$CB$151,0)),0)+IFERROR(INDEX('Hoja de Trabajo para listado'!$DE$153:$DG$274,MATCH($A511,'Hoja de Trabajo para listado'!$DE$153:$DE$1048576,0),MATCH((CUADRO!J$5&amp;$E511),'Hoja de Trabajo para listado'!$DE$151:$DG$151,0)),0)+IFERROR(INDEX('Hoja de Trabajo para listado'!$CD$155:$DC$1048576,MATCH($A511,'Hoja de Trabajo para listado'!$CD$155:$CD$1048576,0),MATCH((CUADRO!J$5&amp;$E511),'Hoja de Trabajo para listado'!$CD$151:$DC$151,0)),0)</f>
        <v>0</v>
      </c>
      <c r="K511" s="314">
        <f ca="1">+IFERROR(INDEX('Hoja de Trabajo para listado'!$A$155:$Z$1048576,MATCH($A511,'Hoja de Trabajo para listado'!$A$155:$A$1048576,0),MATCH((CUADRO!K$5&amp;$E511),'Hoja de Trabajo para listado'!$A$151:$Z$151,0)),0)+IFERROR(INDEX('Hoja de Trabajo para listado'!$AB$155:$BA$1048576,MATCH($A511,'Hoja de Trabajo para listado'!$AB$155:$AB$1048576,0),MATCH((CUADRO!K$5&amp;$E511),'Hoja de Trabajo para listado'!$AB$151:$BA$151,0)),0)+IFERROR(INDEX('Hoja de Trabajo para listado'!$BC$155:$CB$1048576,MATCH($A511,'Hoja de Trabajo para listado'!$BC$155:$BC$1048576,0),MATCH((CUADRO!K$5&amp;$E511),'Hoja de Trabajo para listado'!$BC$151:$CB$151,0)),0)+IFERROR(INDEX('Hoja de Trabajo para listado'!$DE$153:$DG$274,MATCH($A511,'Hoja de Trabajo para listado'!$DE$153:$DE$1048576,0),MATCH((CUADRO!K$5&amp;$E511),'Hoja de Trabajo para listado'!$DE$151:$DG$151,0)),0)+IFERROR(INDEX('Hoja de Trabajo para listado'!$CD$155:$DC$1048576,MATCH($A511,'Hoja de Trabajo para listado'!$CD$155:$CD$1048576,0),MATCH((CUADRO!K$5&amp;$E511),'Hoja de Trabajo para listado'!$CD$151:$DC$151,0)),0)</f>
        <v>0</v>
      </c>
      <c r="L511" s="314">
        <f ca="1">+IFERROR(INDEX('Hoja de Trabajo para listado'!$A$155:$Z$1048576,MATCH($A511,'Hoja de Trabajo para listado'!$A$155:$A$1048576,0),MATCH((CUADRO!L$5&amp;$E511),'Hoja de Trabajo para listado'!$A$151:$Z$151,0)),0)+IFERROR(INDEX('Hoja de Trabajo para listado'!$AB$155:$BA$1048576,MATCH($A511,'Hoja de Trabajo para listado'!$AB$155:$AB$1048576,0),MATCH((CUADRO!L$5&amp;$E511),'Hoja de Trabajo para listado'!$AB$151:$BA$151,0)),0)+IFERROR(INDEX('Hoja de Trabajo para listado'!$BC$155:$CB$1048576,MATCH($A511,'Hoja de Trabajo para listado'!$BC$155:$BC$1048576,0),MATCH((CUADRO!L$5&amp;$E511),'Hoja de Trabajo para listado'!$BC$151:$CB$151,0)),0)+IFERROR(INDEX('Hoja de Trabajo para listado'!$DE$153:$DG$274,MATCH($A511,'Hoja de Trabajo para listado'!$DE$153:$DE$1048576,0),MATCH((CUADRO!L$5&amp;$E511),'Hoja de Trabajo para listado'!$DE$151:$DG$151,0)),0)+IFERROR(INDEX('Hoja de Trabajo para listado'!$CD$155:$DC$1048576,MATCH($A511,'Hoja de Trabajo para listado'!$CD$155:$CD$1048576,0),MATCH((CUADRO!L$5&amp;$E511),'Hoja de Trabajo para listado'!$CD$151:$DC$151,0)),0)</f>
        <v>0</v>
      </c>
      <c r="M511" s="314">
        <f ca="1">+IFERROR(INDEX('Hoja de Trabajo para listado'!$A$155:$Z$1048576,MATCH($A511,'Hoja de Trabajo para listado'!$A$155:$A$1048576,0),MATCH((CUADRO!M$5&amp;$E511),'Hoja de Trabajo para listado'!$A$151:$Z$151,0)),0)+IFERROR(INDEX('Hoja de Trabajo para listado'!$AB$155:$BA$1048576,MATCH($A511,'Hoja de Trabajo para listado'!$AB$155:$AB$1048576,0),MATCH((CUADRO!M$5&amp;$E511),'Hoja de Trabajo para listado'!$AB$151:$BA$151,0)),0)+IFERROR(INDEX('Hoja de Trabajo para listado'!$BC$155:$CB$1048576,MATCH($A511,'Hoja de Trabajo para listado'!$BC$155:$BC$1048576,0),MATCH((CUADRO!M$5&amp;$E511),'Hoja de Trabajo para listado'!$BC$151:$CB$151,0)),0)+IFERROR(INDEX('Hoja de Trabajo para listado'!$DE$153:$DG$274,MATCH($A511,'Hoja de Trabajo para listado'!$DE$153:$DE$1048576,0),MATCH((CUADRO!M$5&amp;$E511),'Hoja de Trabajo para listado'!$DE$151:$DG$151,0)),0)+IFERROR(INDEX('Hoja de Trabajo para listado'!$CD$155:$DC$1048576,MATCH($A511,'Hoja de Trabajo para listado'!$CD$155:$CD$1048576,0),MATCH((CUADRO!M$5&amp;$E511),'Hoja de Trabajo para listado'!$CD$151:$DC$151,0)),0)</f>
        <v>0</v>
      </c>
      <c r="N511" s="314">
        <f ca="1">+IFERROR(INDEX('Hoja de Trabajo para listado'!$A$155:$Z$1048576,MATCH($A511,'Hoja de Trabajo para listado'!$A$155:$A$1048576,0),MATCH((CUADRO!N$5&amp;$E511),'Hoja de Trabajo para listado'!$A$151:$Z$151,0)),0)+IFERROR(INDEX('Hoja de Trabajo para listado'!$AB$155:$BA$1048576,MATCH($A511,'Hoja de Trabajo para listado'!$AB$155:$AB$1048576,0),MATCH((CUADRO!N$5&amp;$E511),'Hoja de Trabajo para listado'!$AB$151:$BA$151,0)),0)+IFERROR(INDEX('Hoja de Trabajo para listado'!$BC$155:$CB$1048576,MATCH($A511,'Hoja de Trabajo para listado'!$BC$155:$BC$1048576,0),MATCH((CUADRO!N$5&amp;$E511),'Hoja de Trabajo para listado'!$BC$151:$CB$151,0)),0)+IFERROR(INDEX('Hoja de Trabajo para listado'!$DE$153:$DG$274,MATCH($A511,'Hoja de Trabajo para listado'!$DE$153:$DE$1048576,0),MATCH((CUADRO!N$5&amp;$E511),'Hoja de Trabajo para listado'!$DE$151:$DG$151,0)),0)+IFERROR(INDEX('Hoja de Trabajo para listado'!$CD$155:$DC$1048576,MATCH($A511,'Hoja de Trabajo para listado'!$CD$155:$CD$1048576,0),MATCH((CUADRO!N$5&amp;$E511),'Hoja de Trabajo para listado'!$CD$151:$DC$151,0)),0)</f>
        <v>0</v>
      </c>
      <c r="O511" s="314">
        <f ca="1">+IFERROR(INDEX('Hoja de Trabajo para listado'!$A$155:$Z$1048576,MATCH($A511,'Hoja de Trabajo para listado'!$A$155:$A$1048576,0),MATCH((CUADRO!O$5&amp;$E511),'Hoja de Trabajo para listado'!$A$151:$Z$151,0)),0)+IFERROR(INDEX('Hoja de Trabajo para listado'!$AB$155:$BA$1048576,MATCH($A511,'Hoja de Trabajo para listado'!$AB$155:$AB$1048576,0),MATCH((CUADRO!O$5&amp;$E511),'Hoja de Trabajo para listado'!$AB$151:$BA$151,0)),0)+IFERROR(INDEX('Hoja de Trabajo para listado'!$BC$155:$CB$1048576,MATCH($A511,'Hoja de Trabajo para listado'!$BC$155:$BC$1048576,0),MATCH((CUADRO!O$5&amp;$E511),'Hoja de Trabajo para listado'!$BC$151:$CB$151,0)),0)+IFERROR(INDEX('Hoja de Trabajo para listado'!$DE$153:$DG$274,MATCH($A511,'Hoja de Trabajo para listado'!$DE$153:$DE$1048576,0),MATCH((CUADRO!O$5&amp;$E511),'Hoja de Trabajo para listado'!$DE$151:$DG$151,0)),0)+IFERROR(INDEX('Hoja de Trabajo para listado'!$CD$155:$DC$1048576,MATCH($A511,'Hoja de Trabajo para listado'!$CD$155:$CD$1048576,0),MATCH((CUADRO!O$5&amp;$E511),'Hoja de Trabajo para listado'!$CD$151:$DC$151,0)),0)</f>
        <v>0</v>
      </c>
      <c r="P511" s="314">
        <f ca="1">+IFERROR(INDEX('Hoja de Trabajo para listado'!$A$155:$Z$1048576,MATCH($A511,'Hoja de Trabajo para listado'!$A$155:$A$1048576,0),MATCH((CUADRO!P$5&amp;$E511),'Hoja de Trabajo para listado'!$A$151:$Z$151,0)),0)+IFERROR(INDEX('Hoja de Trabajo para listado'!$AB$155:$BA$1048576,MATCH($A511,'Hoja de Trabajo para listado'!$AB$155:$AB$1048576,0),MATCH((CUADRO!P$5&amp;$E511),'Hoja de Trabajo para listado'!$AB$151:$BA$151,0)),0)+IFERROR(INDEX('Hoja de Trabajo para listado'!$BC$155:$CB$1048576,MATCH($A511,'Hoja de Trabajo para listado'!$BC$155:$BC$1048576,0),MATCH((CUADRO!P$5&amp;$E511),'Hoja de Trabajo para listado'!$BC$151:$CB$151,0)),0)+IFERROR(INDEX('Hoja de Trabajo para listado'!$DE$153:$DG$274,MATCH($A511,'Hoja de Trabajo para listado'!$DE$153:$DE$1048576,0),MATCH((CUADRO!P$5&amp;$E511),'Hoja de Trabajo para listado'!$DE$151:$DG$151,0)),0)+IFERROR(INDEX('Hoja de Trabajo para listado'!$CD$155:$DC$1048576,MATCH($A511,'Hoja de Trabajo para listado'!$CD$155:$CD$1048576,0),MATCH((CUADRO!P$5&amp;$E511),'Hoja de Trabajo para listado'!$CD$151:$DC$151,0)),0)</f>
        <v>0</v>
      </c>
      <c r="Q511" s="314">
        <f ca="1">+IFERROR(INDEX('Hoja de Trabajo para listado'!$A$155:$Z$1048576,MATCH($A511,'Hoja de Trabajo para listado'!$A$155:$A$1048576,0),MATCH((CUADRO!Q$5&amp;$E511),'Hoja de Trabajo para listado'!$A$151:$Z$151,0)),0)+IFERROR(INDEX('Hoja de Trabajo para listado'!$AB$155:$BA$1048576,MATCH($A511,'Hoja de Trabajo para listado'!$AB$155:$AB$1048576,0),MATCH((CUADRO!Q$5&amp;$E511),'Hoja de Trabajo para listado'!$AB$151:$BA$151,0)),0)+IFERROR(INDEX('Hoja de Trabajo para listado'!$BC$155:$CB$1048576,MATCH($A511,'Hoja de Trabajo para listado'!$BC$155:$BC$1048576,0),MATCH((CUADRO!Q$5&amp;$E511),'Hoja de Trabajo para listado'!$BC$151:$CB$151,0)),0)+IFERROR(INDEX('Hoja de Trabajo para listado'!$DE$153:$DG$274,MATCH($A511,'Hoja de Trabajo para listado'!$DE$153:$DE$1048576,0),MATCH((CUADRO!Q$5&amp;$E511),'Hoja de Trabajo para listado'!$DE$151:$DG$151,0)),0)+IFERROR(INDEX('Hoja de Trabajo para listado'!$CD$155:$DC$1048576,MATCH($A511,'Hoja de Trabajo para listado'!$CD$155:$CD$1048576,0),MATCH((CUADRO!Q$5&amp;$E511),'Hoja de Trabajo para listado'!$CD$151:$DC$151,0)),0)</f>
        <v>0</v>
      </c>
      <c r="R511" s="314">
        <f t="shared" ca="1" si="14"/>
        <v>0</v>
      </c>
      <c r="S511" s="322">
        <f ca="1">+R510+R511</f>
        <v>0</v>
      </c>
      <c r="T511" s="314">
        <f ca="1">+S511</f>
        <v>0</v>
      </c>
      <c r="U511" s="313">
        <f t="shared" si="15"/>
        <v>2</v>
      </c>
      <c r="V511" s="319" t="str">
        <f>+VLOOKUP(A511,bd_lista!$A$3:$E$593,5,FALSE)</f>
        <v>Gobiernos Autonomos Municipales</v>
      </c>
      <c r="W511" s="426"/>
    </row>
    <row r="512" spans="1:23" customFormat="1" ht="15" hidden="1" customHeight="1">
      <c r="A512" s="323">
        <v>1428</v>
      </c>
      <c r="B512" s="427">
        <f>+A512</f>
        <v>1428</v>
      </c>
      <c r="C512" s="318" t="str">
        <f>+VLOOKUP(A512,bd_lista!$A$3:$C$593,3,FALSE)</f>
        <v>Gobierno Autónomo Municipal de la Rivera</v>
      </c>
      <c r="D512" s="429" t="str">
        <f>+C512</f>
        <v>Gobierno Autónomo Municipal de la Rivera</v>
      </c>
      <c r="E512" s="346" t="s">
        <v>1418</v>
      </c>
      <c r="F512" s="314">
        <f ca="1">+IFERROR(INDEX('Hoja de Trabajo para listado'!$A$155:$Z$1048576,MATCH($A512,'Hoja de Trabajo para listado'!$A$155:$A$1048576,0),MATCH((CUADRO!F$5&amp;$E512),'Hoja de Trabajo para listado'!$A$151:$Z$151,0)),0)+IFERROR(INDEX('Hoja de Trabajo para listado'!$AB$155:$BA$1048576,MATCH($A512,'Hoja de Trabajo para listado'!$AB$155:$AB$1048576,0),MATCH((CUADRO!F$5&amp;$E512),'Hoja de Trabajo para listado'!$AB$151:$BA$151,0)),0)+IFERROR(INDEX('Hoja de Trabajo para listado'!$BC$155:$CB$1048576,MATCH($A512,'Hoja de Trabajo para listado'!$BC$155:$BC$1048576,0),MATCH((CUADRO!F$5&amp;$E512),'Hoja de Trabajo para listado'!$BC$151:$CB$151,0)),0)+IFERROR(INDEX('Hoja de Trabajo para listado'!$DE$153:$DG$274,MATCH($A512,'Hoja de Trabajo para listado'!$DE$153:$DE$1048576,0),MATCH((CUADRO!F$5&amp;$E512),'Hoja de Trabajo para listado'!$DE$151:$DG$151,0)),0)+IFERROR(INDEX('Hoja de Trabajo para listado'!$CD$155:$DC$1048576,MATCH($A512,'Hoja de Trabajo para listado'!$CD$155:$CD$1048576,0),MATCH((CUADRO!F$5&amp;$E512),'Hoja de Trabajo para listado'!$CD$151:$DC$151,0)),0)</f>
        <v>0</v>
      </c>
      <c r="G512" s="314">
        <f ca="1">+IFERROR(INDEX('Hoja de Trabajo para listado'!$A$155:$Z$1048576,MATCH($A512,'Hoja de Trabajo para listado'!$A$155:$A$1048576,0),MATCH((CUADRO!G$5&amp;$E512),'Hoja de Trabajo para listado'!$A$151:$Z$151,0)),0)+IFERROR(INDEX('Hoja de Trabajo para listado'!$AB$155:$BA$1048576,MATCH($A512,'Hoja de Trabajo para listado'!$AB$155:$AB$1048576,0),MATCH((CUADRO!G$5&amp;$E512),'Hoja de Trabajo para listado'!$AB$151:$BA$151,0)),0)+IFERROR(INDEX('Hoja de Trabajo para listado'!$BC$155:$CB$1048576,MATCH($A512,'Hoja de Trabajo para listado'!$BC$155:$BC$1048576,0),MATCH((CUADRO!G$5&amp;$E512),'Hoja de Trabajo para listado'!$BC$151:$CB$151,0)),0)+IFERROR(INDEX('Hoja de Trabajo para listado'!$DE$153:$DG$274,MATCH($A512,'Hoja de Trabajo para listado'!$DE$153:$DE$1048576,0),MATCH((CUADRO!G$5&amp;$E512),'Hoja de Trabajo para listado'!$DE$151:$DG$151,0)),0)+IFERROR(INDEX('Hoja de Trabajo para listado'!$CD$155:$DC$1048576,MATCH($A512,'Hoja de Trabajo para listado'!$CD$155:$CD$1048576,0),MATCH((CUADRO!G$5&amp;$E512),'Hoja de Trabajo para listado'!$CD$151:$DC$151,0)),0)</f>
        <v>0</v>
      </c>
      <c r="H512" s="314">
        <f ca="1">+IFERROR(INDEX('Hoja de Trabajo para listado'!$A$155:$Z$1048576,MATCH($A512,'Hoja de Trabajo para listado'!$A$155:$A$1048576,0),MATCH((CUADRO!H$5&amp;$E512),'Hoja de Trabajo para listado'!$A$151:$Z$151,0)),0)+IFERROR(INDEX('Hoja de Trabajo para listado'!$AB$155:$BA$1048576,MATCH($A512,'Hoja de Trabajo para listado'!$AB$155:$AB$1048576,0),MATCH((CUADRO!H$5&amp;$E512),'Hoja de Trabajo para listado'!$AB$151:$BA$151,0)),0)+IFERROR(INDEX('Hoja de Trabajo para listado'!$BC$155:$CB$1048576,MATCH($A512,'Hoja de Trabajo para listado'!$BC$155:$BC$1048576,0),MATCH((CUADRO!H$5&amp;$E512),'Hoja de Trabajo para listado'!$BC$151:$CB$151,0)),0)+IFERROR(INDEX('Hoja de Trabajo para listado'!$DE$153:$DG$274,MATCH($A512,'Hoja de Trabajo para listado'!$DE$153:$DE$1048576,0),MATCH((CUADRO!H$5&amp;$E512),'Hoja de Trabajo para listado'!$DE$151:$DG$151,0)),0)+IFERROR(INDEX('Hoja de Trabajo para listado'!$CD$155:$DC$1048576,MATCH($A512,'Hoja de Trabajo para listado'!$CD$155:$CD$1048576,0),MATCH((CUADRO!H$5&amp;$E512),'Hoja de Trabajo para listado'!$CD$151:$DC$151,0)),0)</f>
        <v>0</v>
      </c>
      <c r="I512" s="314">
        <f ca="1">+IFERROR(INDEX('Hoja de Trabajo para listado'!$A$155:$Z$1048576,MATCH($A512,'Hoja de Trabajo para listado'!$A$155:$A$1048576,0),MATCH((CUADRO!I$5&amp;$E512),'Hoja de Trabajo para listado'!$A$151:$Z$151,0)),0)+IFERROR(INDEX('Hoja de Trabajo para listado'!$AB$155:$BA$1048576,MATCH($A512,'Hoja de Trabajo para listado'!$AB$155:$AB$1048576,0),MATCH((CUADRO!I$5&amp;$E512),'Hoja de Trabajo para listado'!$AB$151:$BA$151,0)),0)+IFERROR(INDEX('Hoja de Trabajo para listado'!$BC$155:$CB$1048576,MATCH($A512,'Hoja de Trabajo para listado'!$BC$155:$BC$1048576,0),MATCH((CUADRO!I$5&amp;$E512),'Hoja de Trabajo para listado'!$BC$151:$CB$151,0)),0)+IFERROR(INDEX('Hoja de Trabajo para listado'!$DE$153:$DG$274,MATCH($A512,'Hoja de Trabajo para listado'!$DE$153:$DE$1048576,0),MATCH((CUADRO!I$5&amp;$E512),'Hoja de Trabajo para listado'!$DE$151:$DG$151,0)),0)+IFERROR(INDEX('Hoja de Trabajo para listado'!$CD$155:$DC$1048576,MATCH($A512,'Hoja de Trabajo para listado'!$CD$155:$CD$1048576,0),MATCH((CUADRO!I$5&amp;$E512),'Hoja de Trabajo para listado'!$CD$151:$DC$151,0)),0)</f>
        <v>0</v>
      </c>
      <c r="J512" s="314">
        <f ca="1">+IFERROR(INDEX('Hoja de Trabajo para listado'!$A$155:$Z$1048576,MATCH($A512,'Hoja de Trabajo para listado'!$A$155:$A$1048576,0),MATCH((CUADRO!J$5&amp;$E512),'Hoja de Trabajo para listado'!$A$151:$Z$151,0)),0)+IFERROR(INDEX('Hoja de Trabajo para listado'!$AB$155:$BA$1048576,MATCH($A512,'Hoja de Trabajo para listado'!$AB$155:$AB$1048576,0),MATCH((CUADRO!J$5&amp;$E512),'Hoja de Trabajo para listado'!$AB$151:$BA$151,0)),0)+IFERROR(INDEX('Hoja de Trabajo para listado'!$BC$155:$CB$1048576,MATCH($A512,'Hoja de Trabajo para listado'!$BC$155:$BC$1048576,0),MATCH((CUADRO!J$5&amp;$E512),'Hoja de Trabajo para listado'!$BC$151:$CB$151,0)),0)+IFERROR(INDEX('Hoja de Trabajo para listado'!$DE$153:$DG$274,MATCH($A512,'Hoja de Trabajo para listado'!$DE$153:$DE$1048576,0),MATCH((CUADRO!J$5&amp;$E512),'Hoja de Trabajo para listado'!$DE$151:$DG$151,0)),0)+IFERROR(INDEX('Hoja de Trabajo para listado'!$CD$155:$DC$1048576,MATCH($A512,'Hoja de Trabajo para listado'!$CD$155:$CD$1048576,0),MATCH((CUADRO!J$5&amp;$E512),'Hoja de Trabajo para listado'!$CD$151:$DC$151,0)),0)</f>
        <v>0</v>
      </c>
      <c r="K512" s="314">
        <f ca="1">+IFERROR(INDEX('Hoja de Trabajo para listado'!$A$155:$Z$1048576,MATCH($A512,'Hoja de Trabajo para listado'!$A$155:$A$1048576,0),MATCH((CUADRO!K$5&amp;$E512),'Hoja de Trabajo para listado'!$A$151:$Z$151,0)),0)+IFERROR(INDEX('Hoja de Trabajo para listado'!$AB$155:$BA$1048576,MATCH($A512,'Hoja de Trabajo para listado'!$AB$155:$AB$1048576,0),MATCH((CUADRO!K$5&amp;$E512),'Hoja de Trabajo para listado'!$AB$151:$BA$151,0)),0)+IFERROR(INDEX('Hoja de Trabajo para listado'!$BC$155:$CB$1048576,MATCH($A512,'Hoja de Trabajo para listado'!$BC$155:$BC$1048576,0),MATCH((CUADRO!K$5&amp;$E512),'Hoja de Trabajo para listado'!$BC$151:$CB$151,0)),0)+IFERROR(INDEX('Hoja de Trabajo para listado'!$DE$153:$DG$274,MATCH($A512,'Hoja de Trabajo para listado'!$DE$153:$DE$1048576,0),MATCH((CUADRO!K$5&amp;$E512),'Hoja de Trabajo para listado'!$DE$151:$DG$151,0)),0)+IFERROR(INDEX('Hoja de Trabajo para listado'!$CD$155:$DC$1048576,MATCH($A512,'Hoja de Trabajo para listado'!$CD$155:$CD$1048576,0),MATCH((CUADRO!K$5&amp;$E512),'Hoja de Trabajo para listado'!$CD$151:$DC$151,0)),0)</f>
        <v>0</v>
      </c>
      <c r="L512" s="314">
        <f ca="1">+IFERROR(INDEX('Hoja de Trabajo para listado'!$A$155:$Z$1048576,MATCH($A512,'Hoja de Trabajo para listado'!$A$155:$A$1048576,0),MATCH((CUADRO!L$5&amp;$E512),'Hoja de Trabajo para listado'!$A$151:$Z$151,0)),0)+IFERROR(INDEX('Hoja de Trabajo para listado'!$AB$155:$BA$1048576,MATCH($A512,'Hoja de Trabajo para listado'!$AB$155:$AB$1048576,0),MATCH((CUADRO!L$5&amp;$E512),'Hoja de Trabajo para listado'!$AB$151:$BA$151,0)),0)+IFERROR(INDEX('Hoja de Trabajo para listado'!$BC$155:$CB$1048576,MATCH($A512,'Hoja de Trabajo para listado'!$BC$155:$BC$1048576,0),MATCH((CUADRO!L$5&amp;$E512),'Hoja de Trabajo para listado'!$BC$151:$CB$151,0)),0)+IFERROR(INDEX('Hoja de Trabajo para listado'!$DE$153:$DG$274,MATCH($A512,'Hoja de Trabajo para listado'!$DE$153:$DE$1048576,0),MATCH((CUADRO!L$5&amp;$E512),'Hoja de Trabajo para listado'!$DE$151:$DG$151,0)),0)+IFERROR(INDEX('Hoja de Trabajo para listado'!$CD$155:$DC$1048576,MATCH($A512,'Hoja de Trabajo para listado'!$CD$155:$CD$1048576,0),MATCH((CUADRO!L$5&amp;$E512),'Hoja de Trabajo para listado'!$CD$151:$DC$151,0)),0)</f>
        <v>0</v>
      </c>
      <c r="M512" s="314">
        <f ca="1">+IFERROR(INDEX('Hoja de Trabajo para listado'!$A$155:$Z$1048576,MATCH($A512,'Hoja de Trabajo para listado'!$A$155:$A$1048576,0),MATCH((CUADRO!M$5&amp;$E512),'Hoja de Trabajo para listado'!$A$151:$Z$151,0)),0)+IFERROR(INDEX('Hoja de Trabajo para listado'!$AB$155:$BA$1048576,MATCH($A512,'Hoja de Trabajo para listado'!$AB$155:$AB$1048576,0),MATCH((CUADRO!M$5&amp;$E512),'Hoja de Trabajo para listado'!$AB$151:$BA$151,0)),0)+IFERROR(INDEX('Hoja de Trabajo para listado'!$BC$155:$CB$1048576,MATCH($A512,'Hoja de Trabajo para listado'!$BC$155:$BC$1048576,0),MATCH((CUADRO!M$5&amp;$E512),'Hoja de Trabajo para listado'!$BC$151:$CB$151,0)),0)+IFERROR(INDEX('Hoja de Trabajo para listado'!$DE$153:$DG$274,MATCH($A512,'Hoja de Trabajo para listado'!$DE$153:$DE$1048576,0),MATCH((CUADRO!M$5&amp;$E512),'Hoja de Trabajo para listado'!$DE$151:$DG$151,0)),0)+IFERROR(INDEX('Hoja de Trabajo para listado'!$CD$155:$DC$1048576,MATCH($A512,'Hoja de Trabajo para listado'!$CD$155:$CD$1048576,0),MATCH((CUADRO!M$5&amp;$E512),'Hoja de Trabajo para listado'!$CD$151:$DC$151,0)),0)</f>
        <v>0</v>
      </c>
      <c r="N512" s="314">
        <f ca="1">+IFERROR(INDEX('Hoja de Trabajo para listado'!$A$155:$Z$1048576,MATCH($A512,'Hoja de Trabajo para listado'!$A$155:$A$1048576,0),MATCH((CUADRO!N$5&amp;$E512),'Hoja de Trabajo para listado'!$A$151:$Z$151,0)),0)+IFERROR(INDEX('Hoja de Trabajo para listado'!$AB$155:$BA$1048576,MATCH($A512,'Hoja de Trabajo para listado'!$AB$155:$AB$1048576,0),MATCH((CUADRO!N$5&amp;$E512),'Hoja de Trabajo para listado'!$AB$151:$BA$151,0)),0)+IFERROR(INDEX('Hoja de Trabajo para listado'!$BC$155:$CB$1048576,MATCH($A512,'Hoja de Trabajo para listado'!$BC$155:$BC$1048576,0),MATCH((CUADRO!N$5&amp;$E512),'Hoja de Trabajo para listado'!$BC$151:$CB$151,0)),0)+IFERROR(INDEX('Hoja de Trabajo para listado'!$DE$153:$DG$274,MATCH($A512,'Hoja de Trabajo para listado'!$DE$153:$DE$1048576,0),MATCH((CUADRO!N$5&amp;$E512),'Hoja de Trabajo para listado'!$DE$151:$DG$151,0)),0)+IFERROR(INDEX('Hoja de Trabajo para listado'!$CD$155:$DC$1048576,MATCH($A512,'Hoja de Trabajo para listado'!$CD$155:$CD$1048576,0),MATCH((CUADRO!N$5&amp;$E512),'Hoja de Trabajo para listado'!$CD$151:$DC$151,0)),0)</f>
        <v>0</v>
      </c>
      <c r="O512" s="314">
        <f ca="1">+IFERROR(INDEX('Hoja de Trabajo para listado'!$A$155:$Z$1048576,MATCH($A512,'Hoja de Trabajo para listado'!$A$155:$A$1048576,0),MATCH((CUADRO!O$5&amp;$E512),'Hoja de Trabajo para listado'!$A$151:$Z$151,0)),0)+IFERROR(INDEX('Hoja de Trabajo para listado'!$AB$155:$BA$1048576,MATCH($A512,'Hoja de Trabajo para listado'!$AB$155:$AB$1048576,0),MATCH((CUADRO!O$5&amp;$E512),'Hoja de Trabajo para listado'!$AB$151:$BA$151,0)),0)+IFERROR(INDEX('Hoja de Trabajo para listado'!$BC$155:$CB$1048576,MATCH($A512,'Hoja de Trabajo para listado'!$BC$155:$BC$1048576,0),MATCH((CUADRO!O$5&amp;$E512),'Hoja de Trabajo para listado'!$BC$151:$CB$151,0)),0)+IFERROR(INDEX('Hoja de Trabajo para listado'!$DE$153:$DG$274,MATCH($A512,'Hoja de Trabajo para listado'!$DE$153:$DE$1048576,0),MATCH((CUADRO!O$5&amp;$E512),'Hoja de Trabajo para listado'!$DE$151:$DG$151,0)),0)+IFERROR(INDEX('Hoja de Trabajo para listado'!$CD$155:$DC$1048576,MATCH($A512,'Hoja de Trabajo para listado'!$CD$155:$CD$1048576,0),MATCH((CUADRO!O$5&amp;$E512),'Hoja de Trabajo para listado'!$CD$151:$DC$151,0)),0)</f>
        <v>0</v>
      </c>
      <c r="P512" s="314">
        <f ca="1">+IFERROR(INDEX('Hoja de Trabajo para listado'!$A$155:$Z$1048576,MATCH($A512,'Hoja de Trabajo para listado'!$A$155:$A$1048576,0),MATCH((CUADRO!P$5&amp;$E512),'Hoja de Trabajo para listado'!$A$151:$Z$151,0)),0)+IFERROR(INDEX('Hoja de Trabajo para listado'!$AB$155:$BA$1048576,MATCH($A512,'Hoja de Trabajo para listado'!$AB$155:$AB$1048576,0),MATCH((CUADRO!P$5&amp;$E512),'Hoja de Trabajo para listado'!$AB$151:$BA$151,0)),0)+IFERROR(INDEX('Hoja de Trabajo para listado'!$BC$155:$CB$1048576,MATCH($A512,'Hoja de Trabajo para listado'!$BC$155:$BC$1048576,0),MATCH((CUADRO!P$5&amp;$E512),'Hoja de Trabajo para listado'!$BC$151:$CB$151,0)),0)+IFERROR(INDEX('Hoja de Trabajo para listado'!$DE$153:$DG$274,MATCH($A512,'Hoja de Trabajo para listado'!$DE$153:$DE$1048576,0),MATCH((CUADRO!P$5&amp;$E512),'Hoja de Trabajo para listado'!$DE$151:$DG$151,0)),0)+IFERROR(INDEX('Hoja de Trabajo para listado'!$CD$155:$DC$1048576,MATCH($A512,'Hoja de Trabajo para listado'!$CD$155:$CD$1048576,0),MATCH((CUADRO!P$5&amp;$E512),'Hoja de Trabajo para listado'!$CD$151:$DC$151,0)),0)</f>
        <v>0</v>
      </c>
      <c r="Q512" s="314">
        <f ca="1">+IFERROR(INDEX('Hoja de Trabajo para listado'!$A$155:$Z$1048576,MATCH($A512,'Hoja de Trabajo para listado'!$A$155:$A$1048576,0),MATCH((CUADRO!Q$5&amp;$E512),'Hoja de Trabajo para listado'!$A$151:$Z$151,0)),0)+IFERROR(INDEX('Hoja de Trabajo para listado'!$AB$155:$BA$1048576,MATCH($A512,'Hoja de Trabajo para listado'!$AB$155:$AB$1048576,0),MATCH((CUADRO!Q$5&amp;$E512),'Hoja de Trabajo para listado'!$AB$151:$BA$151,0)),0)+IFERROR(INDEX('Hoja de Trabajo para listado'!$BC$155:$CB$1048576,MATCH($A512,'Hoja de Trabajo para listado'!$BC$155:$BC$1048576,0),MATCH((CUADRO!Q$5&amp;$E512),'Hoja de Trabajo para listado'!$BC$151:$CB$151,0)),0)+IFERROR(INDEX('Hoja de Trabajo para listado'!$DE$153:$DG$274,MATCH($A512,'Hoja de Trabajo para listado'!$DE$153:$DE$1048576,0),MATCH((CUADRO!Q$5&amp;$E512),'Hoja de Trabajo para listado'!$DE$151:$DG$151,0)),0)+IFERROR(INDEX('Hoja de Trabajo para listado'!$CD$155:$DC$1048576,MATCH($A512,'Hoja de Trabajo para listado'!$CD$155:$CD$1048576,0),MATCH((CUADRO!Q$5&amp;$E512),'Hoja de Trabajo para listado'!$CD$151:$DC$151,0)),0)</f>
        <v>0</v>
      </c>
      <c r="R512" s="314">
        <f t="shared" ca="1" si="14"/>
        <v>0</v>
      </c>
      <c r="S512" s="322"/>
      <c r="T512" s="314">
        <f ca="1">+T513</f>
        <v>0</v>
      </c>
      <c r="U512" s="313">
        <f t="shared" si="15"/>
        <v>1</v>
      </c>
      <c r="V512" s="319" t="str">
        <f>+VLOOKUP(A512,bd_lista!$A$3:$E$593,5,FALSE)</f>
        <v>Gobiernos Autonomos Municipales</v>
      </c>
      <c r="W512" s="425" t="str">
        <f>+V512</f>
        <v>Gobiernos Autonomos Municipales</v>
      </c>
    </row>
    <row r="513" spans="1:23" customFormat="1" ht="15" hidden="1" customHeight="1">
      <c r="A513" s="323">
        <v>1428</v>
      </c>
      <c r="B513" s="428"/>
      <c r="C513" s="318" t="str">
        <f>+VLOOKUP(A513,bd_lista!$A$3:$C$593,3,FALSE)</f>
        <v>Gobierno Autónomo Municipal de la Rivera</v>
      </c>
      <c r="D513" s="430"/>
      <c r="E513" s="347" t="s">
        <v>1419</v>
      </c>
      <c r="F513" s="314">
        <f ca="1">+IFERROR(INDEX('Hoja de Trabajo para listado'!$A$155:$Z$1048576,MATCH($A513,'Hoja de Trabajo para listado'!$A$155:$A$1048576,0),MATCH((CUADRO!F$5&amp;$E513),'Hoja de Trabajo para listado'!$A$151:$Z$151,0)),0)+IFERROR(INDEX('Hoja de Trabajo para listado'!$AB$155:$BA$1048576,MATCH($A513,'Hoja de Trabajo para listado'!$AB$155:$AB$1048576,0),MATCH((CUADRO!F$5&amp;$E513),'Hoja de Trabajo para listado'!$AB$151:$BA$151,0)),0)+IFERROR(INDEX('Hoja de Trabajo para listado'!$BC$155:$CB$1048576,MATCH($A513,'Hoja de Trabajo para listado'!$BC$155:$BC$1048576,0),MATCH((CUADRO!F$5&amp;$E513),'Hoja de Trabajo para listado'!$BC$151:$CB$151,0)),0)+IFERROR(INDEX('Hoja de Trabajo para listado'!$DE$153:$DG$274,MATCH($A513,'Hoja de Trabajo para listado'!$DE$153:$DE$1048576,0),MATCH((CUADRO!F$5&amp;$E513),'Hoja de Trabajo para listado'!$DE$151:$DG$151,0)),0)+IFERROR(INDEX('Hoja de Trabajo para listado'!$CD$155:$DC$1048576,MATCH($A513,'Hoja de Trabajo para listado'!$CD$155:$CD$1048576,0),MATCH((CUADRO!F$5&amp;$E513),'Hoja de Trabajo para listado'!$CD$151:$DC$151,0)),0)</f>
        <v>0</v>
      </c>
      <c r="G513" s="314">
        <f ca="1">+IFERROR(INDEX('Hoja de Trabajo para listado'!$A$155:$Z$1048576,MATCH($A513,'Hoja de Trabajo para listado'!$A$155:$A$1048576,0),MATCH((CUADRO!G$5&amp;$E513),'Hoja de Trabajo para listado'!$A$151:$Z$151,0)),0)+IFERROR(INDEX('Hoja de Trabajo para listado'!$AB$155:$BA$1048576,MATCH($A513,'Hoja de Trabajo para listado'!$AB$155:$AB$1048576,0),MATCH((CUADRO!G$5&amp;$E513),'Hoja de Trabajo para listado'!$AB$151:$BA$151,0)),0)+IFERROR(INDEX('Hoja de Trabajo para listado'!$BC$155:$CB$1048576,MATCH($A513,'Hoja de Trabajo para listado'!$BC$155:$BC$1048576,0),MATCH((CUADRO!G$5&amp;$E513),'Hoja de Trabajo para listado'!$BC$151:$CB$151,0)),0)+IFERROR(INDEX('Hoja de Trabajo para listado'!$DE$153:$DG$274,MATCH($A513,'Hoja de Trabajo para listado'!$DE$153:$DE$1048576,0),MATCH((CUADRO!G$5&amp;$E513),'Hoja de Trabajo para listado'!$DE$151:$DG$151,0)),0)+IFERROR(INDEX('Hoja de Trabajo para listado'!$CD$155:$DC$1048576,MATCH($A513,'Hoja de Trabajo para listado'!$CD$155:$CD$1048576,0),MATCH((CUADRO!G$5&amp;$E513),'Hoja de Trabajo para listado'!$CD$151:$DC$151,0)),0)</f>
        <v>0</v>
      </c>
      <c r="H513" s="314">
        <f ca="1">+IFERROR(INDEX('Hoja de Trabajo para listado'!$A$155:$Z$1048576,MATCH($A513,'Hoja de Trabajo para listado'!$A$155:$A$1048576,0),MATCH((CUADRO!H$5&amp;$E513),'Hoja de Trabajo para listado'!$A$151:$Z$151,0)),0)+IFERROR(INDEX('Hoja de Trabajo para listado'!$AB$155:$BA$1048576,MATCH($A513,'Hoja de Trabajo para listado'!$AB$155:$AB$1048576,0),MATCH((CUADRO!H$5&amp;$E513),'Hoja de Trabajo para listado'!$AB$151:$BA$151,0)),0)+IFERROR(INDEX('Hoja de Trabajo para listado'!$BC$155:$CB$1048576,MATCH($A513,'Hoja de Trabajo para listado'!$BC$155:$BC$1048576,0),MATCH((CUADRO!H$5&amp;$E513),'Hoja de Trabajo para listado'!$BC$151:$CB$151,0)),0)+IFERROR(INDEX('Hoja de Trabajo para listado'!$DE$153:$DG$274,MATCH($A513,'Hoja de Trabajo para listado'!$DE$153:$DE$1048576,0),MATCH((CUADRO!H$5&amp;$E513),'Hoja de Trabajo para listado'!$DE$151:$DG$151,0)),0)+IFERROR(INDEX('Hoja de Trabajo para listado'!$CD$155:$DC$1048576,MATCH($A513,'Hoja de Trabajo para listado'!$CD$155:$CD$1048576,0),MATCH((CUADRO!H$5&amp;$E513),'Hoja de Trabajo para listado'!$CD$151:$DC$151,0)),0)</f>
        <v>0</v>
      </c>
      <c r="I513" s="314">
        <f ca="1">+IFERROR(INDEX('Hoja de Trabajo para listado'!$A$155:$Z$1048576,MATCH($A513,'Hoja de Trabajo para listado'!$A$155:$A$1048576,0),MATCH((CUADRO!I$5&amp;$E513),'Hoja de Trabajo para listado'!$A$151:$Z$151,0)),0)+IFERROR(INDEX('Hoja de Trabajo para listado'!$AB$155:$BA$1048576,MATCH($A513,'Hoja de Trabajo para listado'!$AB$155:$AB$1048576,0),MATCH((CUADRO!I$5&amp;$E513),'Hoja de Trabajo para listado'!$AB$151:$BA$151,0)),0)+IFERROR(INDEX('Hoja de Trabajo para listado'!$BC$155:$CB$1048576,MATCH($A513,'Hoja de Trabajo para listado'!$BC$155:$BC$1048576,0),MATCH((CUADRO!I$5&amp;$E513),'Hoja de Trabajo para listado'!$BC$151:$CB$151,0)),0)+IFERROR(INDEX('Hoja de Trabajo para listado'!$DE$153:$DG$274,MATCH($A513,'Hoja de Trabajo para listado'!$DE$153:$DE$1048576,0),MATCH((CUADRO!I$5&amp;$E513),'Hoja de Trabajo para listado'!$DE$151:$DG$151,0)),0)+IFERROR(INDEX('Hoja de Trabajo para listado'!$CD$155:$DC$1048576,MATCH($A513,'Hoja de Trabajo para listado'!$CD$155:$CD$1048576,0),MATCH((CUADRO!I$5&amp;$E513),'Hoja de Trabajo para listado'!$CD$151:$DC$151,0)),0)</f>
        <v>0</v>
      </c>
      <c r="J513" s="314">
        <f ca="1">+IFERROR(INDEX('Hoja de Trabajo para listado'!$A$155:$Z$1048576,MATCH($A513,'Hoja de Trabajo para listado'!$A$155:$A$1048576,0),MATCH((CUADRO!J$5&amp;$E513),'Hoja de Trabajo para listado'!$A$151:$Z$151,0)),0)+IFERROR(INDEX('Hoja de Trabajo para listado'!$AB$155:$BA$1048576,MATCH($A513,'Hoja de Trabajo para listado'!$AB$155:$AB$1048576,0),MATCH((CUADRO!J$5&amp;$E513),'Hoja de Trabajo para listado'!$AB$151:$BA$151,0)),0)+IFERROR(INDEX('Hoja de Trabajo para listado'!$BC$155:$CB$1048576,MATCH($A513,'Hoja de Trabajo para listado'!$BC$155:$BC$1048576,0),MATCH((CUADRO!J$5&amp;$E513),'Hoja de Trabajo para listado'!$BC$151:$CB$151,0)),0)+IFERROR(INDEX('Hoja de Trabajo para listado'!$DE$153:$DG$274,MATCH($A513,'Hoja de Trabajo para listado'!$DE$153:$DE$1048576,0),MATCH((CUADRO!J$5&amp;$E513),'Hoja de Trabajo para listado'!$DE$151:$DG$151,0)),0)+IFERROR(INDEX('Hoja de Trabajo para listado'!$CD$155:$DC$1048576,MATCH($A513,'Hoja de Trabajo para listado'!$CD$155:$CD$1048576,0),MATCH((CUADRO!J$5&amp;$E513),'Hoja de Trabajo para listado'!$CD$151:$DC$151,0)),0)</f>
        <v>0</v>
      </c>
      <c r="K513" s="314">
        <f ca="1">+IFERROR(INDEX('Hoja de Trabajo para listado'!$A$155:$Z$1048576,MATCH($A513,'Hoja de Trabajo para listado'!$A$155:$A$1048576,0),MATCH((CUADRO!K$5&amp;$E513),'Hoja de Trabajo para listado'!$A$151:$Z$151,0)),0)+IFERROR(INDEX('Hoja de Trabajo para listado'!$AB$155:$BA$1048576,MATCH($A513,'Hoja de Trabajo para listado'!$AB$155:$AB$1048576,0),MATCH((CUADRO!K$5&amp;$E513),'Hoja de Trabajo para listado'!$AB$151:$BA$151,0)),0)+IFERROR(INDEX('Hoja de Trabajo para listado'!$BC$155:$CB$1048576,MATCH($A513,'Hoja de Trabajo para listado'!$BC$155:$BC$1048576,0),MATCH((CUADRO!K$5&amp;$E513),'Hoja de Trabajo para listado'!$BC$151:$CB$151,0)),0)+IFERROR(INDEX('Hoja de Trabajo para listado'!$DE$153:$DG$274,MATCH($A513,'Hoja de Trabajo para listado'!$DE$153:$DE$1048576,0),MATCH((CUADRO!K$5&amp;$E513),'Hoja de Trabajo para listado'!$DE$151:$DG$151,0)),0)+IFERROR(INDEX('Hoja de Trabajo para listado'!$CD$155:$DC$1048576,MATCH($A513,'Hoja de Trabajo para listado'!$CD$155:$CD$1048576,0),MATCH((CUADRO!K$5&amp;$E513),'Hoja de Trabajo para listado'!$CD$151:$DC$151,0)),0)</f>
        <v>0</v>
      </c>
      <c r="L513" s="314">
        <f ca="1">+IFERROR(INDEX('Hoja de Trabajo para listado'!$A$155:$Z$1048576,MATCH($A513,'Hoja de Trabajo para listado'!$A$155:$A$1048576,0),MATCH((CUADRO!L$5&amp;$E513),'Hoja de Trabajo para listado'!$A$151:$Z$151,0)),0)+IFERROR(INDEX('Hoja de Trabajo para listado'!$AB$155:$BA$1048576,MATCH($A513,'Hoja de Trabajo para listado'!$AB$155:$AB$1048576,0),MATCH((CUADRO!L$5&amp;$E513),'Hoja de Trabajo para listado'!$AB$151:$BA$151,0)),0)+IFERROR(INDEX('Hoja de Trabajo para listado'!$BC$155:$CB$1048576,MATCH($A513,'Hoja de Trabajo para listado'!$BC$155:$BC$1048576,0),MATCH((CUADRO!L$5&amp;$E513),'Hoja de Trabajo para listado'!$BC$151:$CB$151,0)),0)+IFERROR(INDEX('Hoja de Trabajo para listado'!$DE$153:$DG$274,MATCH($A513,'Hoja de Trabajo para listado'!$DE$153:$DE$1048576,0),MATCH((CUADRO!L$5&amp;$E513),'Hoja de Trabajo para listado'!$DE$151:$DG$151,0)),0)+IFERROR(INDEX('Hoja de Trabajo para listado'!$CD$155:$DC$1048576,MATCH($A513,'Hoja de Trabajo para listado'!$CD$155:$CD$1048576,0),MATCH((CUADRO!L$5&amp;$E513),'Hoja de Trabajo para listado'!$CD$151:$DC$151,0)),0)</f>
        <v>0</v>
      </c>
      <c r="M513" s="314">
        <f ca="1">+IFERROR(INDEX('Hoja de Trabajo para listado'!$A$155:$Z$1048576,MATCH($A513,'Hoja de Trabajo para listado'!$A$155:$A$1048576,0),MATCH((CUADRO!M$5&amp;$E513),'Hoja de Trabajo para listado'!$A$151:$Z$151,0)),0)+IFERROR(INDEX('Hoja de Trabajo para listado'!$AB$155:$BA$1048576,MATCH($A513,'Hoja de Trabajo para listado'!$AB$155:$AB$1048576,0),MATCH((CUADRO!M$5&amp;$E513),'Hoja de Trabajo para listado'!$AB$151:$BA$151,0)),0)+IFERROR(INDEX('Hoja de Trabajo para listado'!$BC$155:$CB$1048576,MATCH($A513,'Hoja de Trabajo para listado'!$BC$155:$BC$1048576,0),MATCH((CUADRO!M$5&amp;$E513),'Hoja de Trabajo para listado'!$BC$151:$CB$151,0)),0)+IFERROR(INDEX('Hoja de Trabajo para listado'!$DE$153:$DG$274,MATCH($A513,'Hoja de Trabajo para listado'!$DE$153:$DE$1048576,0),MATCH((CUADRO!M$5&amp;$E513),'Hoja de Trabajo para listado'!$DE$151:$DG$151,0)),0)+IFERROR(INDEX('Hoja de Trabajo para listado'!$CD$155:$DC$1048576,MATCH($A513,'Hoja de Trabajo para listado'!$CD$155:$CD$1048576,0),MATCH((CUADRO!M$5&amp;$E513),'Hoja de Trabajo para listado'!$CD$151:$DC$151,0)),0)</f>
        <v>0</v>
      </c>
      <c r="N513" s="314">
        <f ca="1">+IFERROR(INDEX('Hoja de Trabajo para listado'!$A$155:$Z$1048576,MATCH($A513,'Hoja de Trabajo para listado'!$A$155:$A$1048576,0),MATCH((CUADRO!N$5&amp;$E513),'Hoja de Trabajo para listado'!$A$151:$Z$151,0)),0)+IFERROR(INDEX('Hoja de Trabajo para listado'!$AB$155:$BA$1048576,MATCH($A513,'Hoja de Trabajo para listado'!$AB$155:$AB$1048576,0),MATCH((CUADRO!N$5&amp;$E513),'Hoja de Trabajo para listado'!$AB$151:$BA$151,0)),0)+IFERROR(INDEX('Hoja de Trabajo para listado'!$BC$155:$CB$1048576,MATCH($A513,'Hoja de Trabajo para listado'!$BC$155:$BC$1048576,0),MATCH((CUADRO!N$5&amp;$E513),'Hoja de Trabajo para listado'!$BC$151:$CB$151,0)),0)+IFERROR(INDEX('Hoja de Trabajo para listado'!$DE$153:$DG$274,MATCH($A513,'Hoja de Trabajo para listado'!$DE$153:$DE$1048576,0),MATCH((CUADRO!N$5&amp;$E513),'Hoja de Trabajo para listado'!$DE$151:$DG$151,0)),0)+IFERROR(INDEX('Hoja de Trabajo para listado'!$CD$155:$DC$1048576,MATCH($A513,'Hoja de Trabajo para listado'!$CD$155:$CD$1048576,0),MATCH((CUADRO!N$5&amp;$E513),'Hoja de Trabajo para listado'!$CD$151:$DC$151,0)),0)</f>
        <v>0</v>
      </c>
      <c r="O513" s="314">
        <f ca="1">+IFERROR(INDEX('Hoja de Trabajo para listado'!$A$155:$Z$1048576,MATCH($A513,'Hoja de Trabajo para listado'!$A$155:$A$1048576,0),MATCH((CUADRO!O$5&amp;$E513),'Hoja de Trabajo para listado'!$A$151:$Z$151,0)),0)+IFERROR(INDEX('Hoja de Trabajo para listado'!$AB$155:$BA$1048576,MATCH($A513,'Hoja de Trabajo para listado'!$AB$155:$AB$1048576,0),MATCH((CUADRO!O$5&amp;$E513),'Hoja de Trabajo para listado'!$AB$151:$BA$151,0)),0)+IFERROR(INDEX('Hoja de Trabajo para listado'!$BC$155:$CB$1048576,MATCH($A513,'Hoja de Trabajo para listado'!$BC$155:$BC$1048576,0),MATCH((CUADRO!O$5&amp;$E513),'Hoja de Trabajo para listado'!$BC$151:$CB$151,0)),0)+IFERROR(INDEX('Hoja de Trabajo para listado'!$DE$153:$DG$274,MATCH($A513,'Hoja de Trabajo para listado'!$DE$153:$DE$1048576,0),MATCH((CUADRO!O$5&amp;$E513),'Hoja de Trabajo para listado'!$DE$151:$DG$151,0)),0)+IFERROR(INDEX('Hoja de Trabajo para listado'!$CD$155:$DC$1048576,MATCH($A513,'Hoja de Trabajo para listado'!$CD$155:$CD$1048576,0),MATCH((CUADRO!O$5&amp;$E513),'Hoja de Trabajo para listado'!$CD$151:$DC$151,0)),0)</f>
        <v>0</v>
      </c>
      <c r="P513" s="314">
        <f ca="1">+IFERROR(INDEX('Hoja de Trabajo para listado'!$A$155:$Z$1048576,MATCH($A513,'Hoja de Trabajo para listado'!$A$155:$A$1048576,0),MATCH((CUADRO!P$5&amp;$E513),'Hoja de Trabajo para listado'!$A$151:$Z$151,0)),0)+IFERROR(INDEX('Hoja de Trabajo para listado'!$AB$155:$BA$1048576,MATCH($A513,'Hoja de Trabajo para listado'!$AB$155:$AB$1048576,0),MATCH((CUADRO!P$5&amp;$E513),'Hoja de Trabajo para listado'!$AB$151:$BA$151,0)),0)+IFERROR(INDEX('Hoja de Trabajo para listado'!$BC$155:$CB$1048576,MATCH($A513,'Hoja de Trabajo para listado'!$BC$155:$BC$1048576,0),MATCH((CUADRO!P$5&amp;$E513),'Hoja de Trabajo para listado'!$BC$151:$CB$151,0)),0)+IFERROR(INDEX('Hoja de Trabajo para listado'!$DE$153:$DG$274,MATCH($A513,'Hoja de Trabajo para listado'!$DE$153:$DE$1048576,0),MATCH((CUADRO!P$5&amp;$E513),'Hoja de Trabajo para listado'!$DE$151:$DG$151,0)),0)+IFERROR(INDEX('Hoja de Trabajo para listado'!$CD$155:$DC$1048576,MATCH($A513,'Hoja de Trabajo para listado'!$CD$155:$CD$1048576,0),MATCH((CUADRO!P$5&amp;$E513),'Hoja de Trabajo para listado'!$CD$151:$DC$151,0)),0)</f>
        <v>0</v>
      </c>
      <c r="Q513" s="314">
        <f ca="1">+IFERROR(INDEX('Hoja de Trabajo para listado'!$A$155:$Z$1048576,MATCH($A513,'Hoja de Trabajo para listado'!$A$155:$A$1048576,0),MATCH((CUADRO!Q$5&amp;$E513),'Hoja de Trabajo para listado'!$A$151:$Z$151,0)),0)+IFERROR(INDEX('Hoja de Trabajo para listado'!$AB$155:$BA$1048576,MATCH($A513,'Hoja de Trabajo para listado'!$AB$155:$AB$1048576,0),MATCH((CUADRO!Q$5&amp;$E513),'Hoja de Trabajo para listado'!$AB$151:$BA$151,0)),0)+IFERROR(INDEX('Hoja de Trabajo para listado'!$BC$155:$CB$1048576,MATCH($A513,'Hoja de Trabajo para listado'!$BC$155:$BC$1048576,0),MATCH((CUADRO!Q$5&amp;$E513),'Hoja de Trabajo para listado'!$BC$151:$CB$151,0)),0)+IFERROR(INDEX('Hoja de Trabajo para listado'!$DE$153:$DG$274,MATCH($A513,'Hoja de Trabajo para listado'!$DE$153:$DE$1048576,0),MATCH((CUADRO!Q$5&amp;$E513),'Hoja de Trabajo para listado'!$DE$151:$DG$151,0)),0)+IFERROR(INDEX('Hoja de Trabajo para listado'!$CD$155:$DC$1048576,MATCH($A513,'Hoja de Trabajo para listado'!$CD$155:$CD$1048576,0),MATCH((CUADRO!Q$5&amp;$E513),'Hoja de Trabajo para listado'!$CD$151:$DC$151,0)),0)</f>
        <v>0</v>
      </c>
      <c r="R513" s="314">
        <f t="shared" ca="1" si="14"/>
        <v>0</v>
      </c>
      <c r="S513" s="322">
        <f ca="1">+R512+R513</f>
        <v>0</v>
      </c>
      <c r="T513" s="314">
        <f ca="1">+S513</f>
        <v>0</v>
      </c>
      <c r="U513" s="313">
        <f t="shared" si="15"/>
        <v>2</v>
      </c>
      <c r="V513" s="319" t="str">
        <f>+VLOOKUP(A513,bd_lista!$A$3:$E$593,5,FALSE)</f>
        <v>Gobiernos Autonomos Municipales</v>
      </c>
      <c r="W513" s="426"/>
    </row>
    <row r="514" spans="1:23" customFormat="1" ht="15" hidden="1" customHeight="1">
      <c r="A514" s="323">
        <v>1429</v>
      </c>
      <c r="B514" s="427">
        <f>+A514</f>
        <v>1429</v>
      </c>
      <c r="C514" s="318" t="str">
        <f>+VLOOKUP(A514,bd_lista!$A$3:$C$593,3,FALSE)</f>
        <v>Gobierno Autónomo Municipal de Todos Santos</v>
      </c>
      <c r="D514" s="429" t="str">
        <f>+C514</f>
        <v>Gobierno Autónomo Municipal de Todos Santos</v>
      </c>
      <c r="E514" s="346" t="s">
        <v>1418</v>
      </c>
      <c r="F514" s="314">
        <f ca="1">+IFERROR(INDEX('Hoja de Trabajo para listado'!$A$155:$Z$1048576,MATCH($A514,'Hoja de Trabajo para listado'!$A$155:$A$1048576,0),MATCH((CUADRO!F$5&amp;$E514),'Hoja de Trabajo para listado'!$A$151:$Z$151,0)),0)+IFERROR(INDEX('Hoja de Trabajo para listado'!$AB$155:$BA$1048576,MATCH($A514,'Hoja de Trabajo para listado'!$AB$155:$AB$1048576,0),MATCH((CUADRO!F$5&amp;$E514),'Hoja de Trabajo para listado'!$AB$151:$BA$151,0)),0)+IFERROR(INDEX('Hoja de Trabajo para listado'!$BC$155:$CB$1048576,MATCH($A514,'Hoja de Trabajo para listado'!$BC$155:$BC$1048576,0),MATCH((CUADRO!F$5&amp;$E514),'Hoja de Trabajo para listado'!$BC$151:$CB$151,0)),0)+IFERROR(INDEX('Hoja de Trabajo para listado'!$DE$153:$DG$274,MATCH($A514,'Hoja de Trabajo para listado'!$DE$153:$DE$1048576,0),MATCH((CUADRO!F$5&amp;$E514),'Hoja de Trabajo para listado'!$DE$151:$DG$151,0)),0)+IFERROR(INDEX('Hoja de Trabajo para listado'!$CD$155:$DC$1048576,MATCH($A514,'Hoja de Trabajo para listado'!$CD$155:$CD$1048576,0),MATCH((CUADRO!F$5&amp;$E514),'Hoja de Trabajo para listado'!$CD$151:$DC$151,0)),0)</f>
        <v>0</v>
      </c>
      <c r="G514" s="314">
        <f ca="1">+IFERROR(INDEX('Hoja de Trabajo para listado'!$A$155:$Z$1048576,MATCH($A514,'Hoja de Trabajo para listado'!$A$155:$A$1048576,0),MATCH((CUADRO!G$5&amp;$E514),'Hoja de Trabajo para listado'!$A$151:$Z$151,0)),0)+IFERROR(INDEX('Hoja de Trabajo para listado'!$AB$155:$BA$1048576,MATCH($A514,'Hoja de Trabajo para listado'!$AB$155:$AB$1048576,0),MATCH((CUADRO!G$5&amp;$E514),'Hoja de Trabajo para listado'!$AB$151:$BA$151,0)),0)+IFERROR(INDEX('Hoja de Trabajo para listado'!$BC$155:$CB$1048576,MATCH($A514,'Hoja de Trabajo para listado'!$BC$155:$BC$1048576,0),MATCH((CUADRO!G$5&amp;$E514),'Hoja de Trabajo para listado'!$BC$151:$CB$151,0)),0)+IFERROR(INDEX('Hoja de Trabajo para listado'!$DE$153:$DG$274,MATCH($A514,'Hoja de Trabajo para listado'!$DE$153:$DE$1048576,0),MATCH((CUADRO!G$5&amp;$E514),'Hoja de Trabajo para listado'!$DE$151:$DG$151,0)),0)+IFERROR(INDEX('Hoja de Trabajo para listado'!$CD$155:$DC$1048576,MATCH($A514,'Hoja de Trabajo para listado'!$CD$155:$CD$1048576,0),MATCH((CUADRO!G$5&amp;$E514),'Hoja de Trabajo para listado'!$CD$151:$DC$151,0)),0)</f>
        <v>0</v>
      </c>
      <c r="H514" s="314">
        <f ca="1">+IFERROR(INDEX('Hoja de Trabajo para listado'!$A$155:$Z$1048576,MATCH($A514,'Hoja de Trabajo para listado'!$A$155:$A$1048576,0),MATCH((CUADRO!H$5&amp;$E514),'Hoja de Trabajo para listado'!$A$151:$Z$151,0)),0)+IFERROR(INDEX('Hoja de Trabajo para listado'!$AB$155:$BA$1048576,MATCH($A514,'Hoja de Trabajo para listado'!$AB$155:$AB$1048576,0),MATCH((CUADRO!H$5&amp;$E514),'Hoja de Trabajo para listado'!$AB$151:$BA$151,0)),0)+IFERROR(INDEX('Hoja de Trabajo para listado'!$BC$155:$CB$1048576,MATCH($A514,'Hoja de Trabajo para listado'!$BC$155:$BC$1048576,0),MATCH((CUADRO!H$5&amp;$E514),'Hoja de Trabajo para listado'!$BC$151:$CB$151,0)),0)+IFERROR(INDEX('Hoja de Trabajo para listado'!$DE$153:$DG$274,MATCH($A514,'Hoja de Trabajo para listado'!$DE$153:$DE$1048576,0),MATCH((CUADRO!H$5&amp;$E514),'Hoja de Trabajo para listado'!$DE$151:$DG$151,0)),0)+IFERROR(INDEX('Hoja de Trabajo para listado'!$CD$155:$DC$1048576,MATCH($A514,'Hoja de Trabajo para listado'!$CD$155:$CD$1048576,0),MATCH((CUADRO!H$5&amp;$E514),'Hoja de Trabajo para listado'!$CD$151:$DC$151,0)),0)</f>
        <v>0</v>
      </c>
      <c r="I514" s="314">
        <f ca="1">+IFERROR(INDEX('Hoja de Trabajo para listado'!$A$155:$Z$1048576,MATCH($A514,'Hoja de Trabajo para listado'!$A$155:$A$1048576,0),MATCH((CUADRO!I$5&amp;$E514),'Hoja de Trabajo para listado'!$A$151:$Z$151,0)),0)+IFERROR(INDEX('Hoja de Trabajo para listado'!$AB$155:$BA$1048576,MATCH($A514,'Hoja de Trabajo para listado'!$AB$155:$AB$1048576,0),MATCH((CUADRO!I$5&amp;$E514),'Hoja de Trabajo para listado'!$AB$151:$BA$151,0)),0)+IFERROR(INDEX('Hoja de Trabajo para listado'!$BC$155:$CB$1048576,MATCH($A514,'Hoja de Trabajo para listado'!$BC$155:$BC$1048576,0),MATCH((CUADRO!I$5&amp;$E514),'Hoja de Trabajo para listado'!$BC$151:$CB$151,0)),0)+IFERROR(INDEX('Hoja de Trabajo para listado'!$DE$153:$DG$274,MATCH($A514,'Hoja de Trabajo para listado'!$DE$153:$DE$1048576,0),MATCH((CUADRO!I$5&amp;$E514),'Hoja de Trabajo para listado'!$DE$151:$DG$151,0)),0)+IFERROR(INDEX('Hoja de Trabajo para listado'!$CD$155:$DC$1048576,MATCH($A514,'Hoja de Trabajo para listado'!$CD$155:$CD$1048576,0),MATCH((CUADRO!I$5&amp;$E514),'Hoja de Trabajo para listado'!$CD$151:$DC$151,0)),0)</f>
        <v>0</v>
      </c>
      <c r="J514" s="314">
        <f ca="1">+IFERROR(INDEX('Hoja de Trabajo para listado'!$A$155:$Z$1048576,MATCH($A514,'Hoja de Trabajo para listado'!$A$155:$A$1048576,0),MATCH((CUADRO!J$5&amp;$E514),'Hoja de Trabajo para listado'!$A$151:$Z$151,0)),0)+IFERROR(INDEX('Hoja de Trabajo para listado'!$AB$155:$BA$1048576,MATCH($A514,'Hoja de Trabajo para listado'!$AB$155:$AB$1048576,0),MATCH((CUADRO!J$5&amp;$E514),'Hoja de Trabajo para listado'!$AB$151:$BA$151,0)),0)+IFERROR(INDEX('Hoja de Trabajo para listado'!$BC$155:$CB$1048576,MATCH($A514,'Hoja de Trabajo para listado'!$BC$155:$BC$1048576,0),MATCH((CUADRO!J$5&amp;$E514),'Hoja de Trabajo para listado'!$BC$151:$CB$151,0)),0)+IFERROR(INDEX('Hoja de Trabajo para listado'!$DE$153:$DG$274,MATCH($A514,'Hoja de Trabajo para listado'!$DE$153:$DE$1048576,0),MATCH((CUADRO!J$5&amp;$E514),'Hoja de Trabajo para listado'!$DE$151:$DG$151,0)),0)+IFERROR(INDEX('Hoja de Trabajo para listado'!$CD$155:$DC$1048576,MATCH($A514,'Hoja de Trabajo para listado'!$CD$155:$CD$1048576,0),MATCH((CUADRO!J$5&amp;$E514),'Hoja de Trabajo para listado'!$CD$151:$DC$151,0)),0)</f>
        <v>0</v>
      </c>
      <c r="K514" s="314">
        <f ca="1">+IFERROR(INDEX('Hoja de Trabajo para listado'!$A$155:$Z$1048576,MATCH($A514,'Hoja de Trabajo para listado'!$A$155:$A$1048576,0),MATCH((CUADRO!K$5&amp;$E514),'Hoja de Trabajo para listado'!$A$151:$Z$151,0)),0)+IFERROR(INDEX('Hoja de Trabajo para listado'!$AB$155:$BA$1048576,MATCH($A514,'Hoja de Trabajo para listado'!$AB$155:$AB$1048576,0),MATCH((CUADRO!K$5&amp;$E514),'Hoja de Trabajo para listado'!$AB$151:$BA$151,0)),0)+IFERROR(INDEX('Hoja de Trabajo para listado'!$BC$155:$CB$1048576,MATCH($A514,'Hoja de Trabajo para listado'!$BC$155:$BC$1048576,0),MATCH((CUADRO!K$5&amp;$E514),'Hoja de Trabajo para listado'!$BC$151:$CB$151,0)),0)+IFERROR(INDEX('Hoja de Trabajo para listado'!$DE$153:$DG$274,MATCH($A514,'Hoja de Trabajo para listado'!$DE$153:$DE$1048576,0),MATCH((CUADRO!K$5&amp;$E514),'Hoja de Trabajo para listado'!$DE$151:$DG$151,0)),0)+IFERROR(INDEX('Hoja de Trabajo para listado'!$CD$155:$DC$1048576,MATCH($A514,'Hoja de Trabajo para listado'!$CD$155:$CD$1048576,0),MATCH((CUADRO!K$5&amp;$E514),'Hoja de Trabajo para listado'!$CD$151:$DC$151,0)),0)</f>
        <v>0</v>
      </c>
      <c r="L514" s="314">
        <f ca="1">+IFERROR(INDEX('Hoja de Trabajo para listado'!$A$155:$Z$1048576,MATCH($A514,'Hoja de Trabajo para listado'!$A$155:$A$1048576,0),MATCH((CUADRO!L$5&amp;$E514),'Hoja de Trabajo para listado'!$A$151:$Z$151,0)),0)+IFERROR(INDEX('Hoja de Trabajo para listado'!$AB$155:$BA$1048576,MATCH($A514,'Hoja de Trabajo para listado'!$AB$155:$AB$1048576,0),MATCH((CUADRO!L$5&amp;$E514),'Hoja de Trabajo para listado'!$AB$151:$BA$151,0)),0)+IFERROR(INDEX('Hoja de Trabajo para listado'!$BC$155:$CB$1048576,MATCH($A514,'Hoja de Trabajo para listado'!$BC$155:$BC$1048576,0),MATCH((CUADRO!L$5&amp;$E514),'Hoja de Trabajo para listado'!$BC$151:$CB$151,0)),0)+IFERROR(INDEX('Hoja de Trabajo para listado'!$DE$153:$DG$274,MATCH($A514,'Hoja de Trabajo para listado'!$DE$153:$DE$1048576,0),MATCH((CUADRO!L$5&amp;$E514),'Hoja de Trabajo para listado'!$DE$151:$DG$151,0)),0)+IFERROR(INDEX('Hoja de Trabajo para listado'!$CD$155:$DC$1048576,MATCH($A514,'Hoja de Trabajo para listado'!$CD$155:$CD$1048576,0),MATCH((CUADRO!L$5&amp;$E514),'Hoja de Trabajo para listado'!$CD$151:$DC$151,0)),0)</f>
        <v>0</v>
      </c>
      <c r="M514" s="314">
        <f ca="1">+IFERROR(INDEX('Hoja de Trabajo para listado'!$A$155:$Z$1048576,MATCH($A514,'Hoja de Trabajo para listado'!$A$155:$A$1048576,0),MATCH((CUADRO!M$5&amp;$E514),'Hoja de Trabajo para listado'!$A$151:$Z$151,0)),0)+IFERROR(INDEX('Hoja de Trabajo para listado'!$AB$155:$BA$1048576,MATCH($A514,'Hoja de Trabajo para listado'!$AB$155:$AB$1048576,0),MATCH((CUADRO!M$5&amp;$E514),'Hoja de Trabajo para listado'!$AB$151:$BA$151,0)),0)+IFERROR(INDEX('Hoja de Trabajo para listado'!$BC$155:$CB$1048576,MATCH($A514,'Hoja de Trabajo para listado'!$BC$155:$BC$1048576,0),MATCH((CUADRO!M$5&amp;$E514),'Hoja de Trabajo para listado'!$BC$151:$CB$151,0)),0)+IFERROR(INDEX('Hoja de Trabajo para listado'!$DE$153:$DG$274,MATCH($A514,'Hoja de Trabajo para listado'!$DE$153:$DE$1048576,0),MATCH((CUADRO!M$5&amp;$E514),'Hoja de Trabajo para listado'!$DE$151:$DG$151,0)),0)+IFERROR(INDEX('Hoja de Trabajo para listado'!$CD$155:$DC$1048576,MATCH($A514,'Hoja de Trabajo para listado'!$CD$155:$CD$1048576,0),MATCH((CUADRO!M$5&amp;$E514),'Hoja de Trabajo para listado'!$CD$151:$DC$151,0)),0)</f>
        <v>0</v>
      </c>
      <c r="N514" s="314">
        <f ca="1">+IFERROR(INDEX('Hoja de Trabajo para listado'!$A$155:$Z$1048576,MATCH($A514,'Hoja de Trabajo para listado'!$A$155:$A$1048576,0),MATCH((CUADRO!N$5&amp;$E514),'Hoja de Trabajo para listado'!$A$151:$Z$151,0)),0)+IFERROR(INDEX('Hoja de Trabajo para listado'!$AB$155:$BA$1048576,MATCH($A514,'Hoja de Trabajo para listado'!$AB$155:$AB$1048576,0),MATCH((CUADRO!N$5&amp;$E514),'Hoja de Trabajo para listado'!$AB$151:$BA$151,0)),0)+IFERROR(INDEX('Hoja de Trabajo para listado'!$BC$155:$CB$1048576,MATCH($A514,'Hoja de Trabajo para listado'!$BC$155:$BC$1048576,0),MATCH((CUADRO!N$5&amp;$E514),'Hoja de Trabajo para listado'!$BC$151:$CB$151,0)),0)+IFERROR(INDEX('Hoja de Trabajo para listado'!$DE$153:$DG$274,MATCH($A514,'Hoja de Trabajo para listado'!$DE$153:$DE$1048576,0),MATCH((CUADRO!N$5&amp;$E514),'Hoja de Trabajo para listado'!$DE$151:$DG$151,0)),0)+IFERROR(INDEX('Hoja de Trabajo para listado'!$CD$155:$DC$1048576,MATCH($A514,'Hoja de Trabajo para listado'!$CD$155:$CD$1048576,0),MATCH((CUADRO!N$5&amp;$E514),'Hoja de Trabajo para listado'!$CD$151:$DC$151,0)),0)</f>
        <v>0</v>
      </c>
      <c r="O514" s="314">
        <f ca="1">+IFERROR(INDEX('Hoja de Trabajo para listado'!$A$155:$Z$1048576,MATCH($A514,'Hoja de Trabajo para listado'!$A$155:$A$1048576,0),MATCH((CUADRO!O$5&amp;$E514),'Hoja de Trabajo para listado'!$A$151:$Z$151,0)),0)+IFERROR(INDEX('Hoja de Trabajo para listado'!$AB$155:$BA$1048576,MATCH($A514,'Hoja de Trabajo para listado'!$AB$155:$AB$1048576,0),MATCH((CUADRO!O$5&amp;$E514),'Hoja de Trabajo para listado'!$AB$151:$BA$151,0)),0)+IFERROR(INDEX('Hoja de Trabajo para listado'!$BC$155:$CB$1048576,MATCH($A514,'Hoja de Trabajo para listado'!$BC$155:$BC$1048576,0),MATCH((CUADRO!O$5&amp;$E514),'Hoja de Trabajo para listado'!$BC$151:$CB$151,0)),0)+IFERROR(INDEX('Hoja de Trabajo para listado'!$DE$153:$DG$274,MATCH($A514,'Hoja de Trabajo para listado'!$DE$153:$DE$1048576,0),MATCH((CUADRO!O$5&amp;$E514),'Hoja de Trabajo para listado'!$DE$151:$DG$151,0)),0)+IFERROR(INDEX('Hoja de Trabajo para listado'!$CD$155:$DC$1048576,MATCH($A514,'Hoja de Trabajo para listado'!$CD$155:$CD$1048576,0),MATCH((CUADRO!O$5&amp;$E514),'Hoja de Trabajo para listado'!$CD$151:$DC$151,0)),0)</f>
        <v>0</v>
      </c>
      <c r="P514" s="314">
        <f ca="1">+IFERROR(INDEX('Hoja de Trabajo para listado'!$A$155:$Z$1048576,MATCH($A514,'Hoja de Trabajo para listado'!$A$155:$A$1048576,0),MATCH((CUADRO!P$5&amp;$E514),'Hoja de Trabajo para listado'!$A$151:$Z$151,0)),0)+IFERROR(INDEX('Hoja de Trabajo para listado'!$AB$155:$BA$1048576,MATCH($A514,'Hoja de Trabajo para listado'!$AB$155:$AB$1048576,0),MATCH((CUADRO!P$5&amp;$E514),'Hoja de Trabajo para listado'!$AB$151:$BA$151,0)),0)+IFERROR(INDEX('Hoja de Trabajo para listado'!$BC$155:$CB$1048576,MATCH($A514,'Hoja de Trabajo para listado'!$BC$155:$BC$1048576,0),MATCH((CUADRO!P$5&amp;$E514),'Hoja de Trabajo para listado'!$BC$151:$CB$151,0)),0)+IFERROR(INDEX('Hoja de Trabajo para listado'!$DE$153:$DG$274,MATCH($A514,'Hoja de Trabajo para listado'!$DE$153:$DE$1048576,0),MATCH((CUADRO!P$5&amp;$E514),'Hoja de Trabajo para listado'!$DE$151:$DG$151,0)),0)+IFERROR(INDEX('Hoja de Trabajo para listado'!$CD$155:$DC$1048576,MATCH($A514,'Hoja de Trabajo para listado'!$CD$155:$CD$1048576,0),MATCH((CUADRO!P$5&amp;$E514),'Hoja de Trabajo para listado'!$CD$151:$DC$151,0)),0)</f>
        <v>0</v>
      </c>
      <c r="Q514" s="314">
        <f ca="1">+IFERROR(INDEX('Hoja de Trabajo para listado'!$A$155:$Z$1048576,MATCH($A514,'Hoja de Trabajo para listado'!$A$155:$A$1048576,0),MATCH((CUADRO!Q$5&amp;$E514),'Hoja de Trabajo para listado'!$A$151:$Z$151,0)),0)+IFERROR(INDEX('Hoja de Trabajo para listado'!$AB$155:$BA$1048576,MATCH($A514,'Hoja de Trabajo para listado'!$AB$155:$AB$1048576,0),MATCH((CUADRO!Q$5&amp;$E514),'Hoja de Trabajo para listado'!$AB$151:$BA$151,0)),0)+IFERROR(INDEX('Hoja de Trabajo para listado'!$BC$155:$CB$1048576,MATCH($A514,'Hoja de Trabajo para listado'!$BC$155:$BC$1048576,0),MATCH((CUADRO!Q$5&amp;$E514),'Hoja de Trabajo para listado'!$BC$151:$CB$151,0)),0)+IFERROR(INDEX('Hoja de Trabajo para listado'!$DE$153:$DG$274,MATCH($A514,'Hoja de Trabajo para listado'!$DE$153:$DE$1048576,0),MATCH((CUADRO!Q$5&amp;$E514),'Hoja de Trabajo para listado'!$DE$151:$DG$151,0)),0)+IFERROR(INDEX('Hoja de Trabajo para listado'!$CD$155:$DC$1048576,MATCH($A514,'Hoja de Trabajo para listado'!$CD$155:$CD$1048576,0),MATCH((CUADRO!Q$5&amp;$E514),'Hoja de Trabajo para listado'!$CD$151:$DC$151,0)),0)</f>
        <v>0</v>
      </c>
      <c r="R514" s="314">
        <f t="shared" ca="1" si="14"/>
        <v>0</v>
      </c>
      <c r="S514" s="322"/>
      <c r="T514" s="314">
        <f ca="1">+T515</f>
        <v>0</v>
      </c>
      <c r="U514" s="313">
        <f t="shared" si="15"/>
        <v>1</v>
      </c>
      <c r="V514" s="319" t="str">
        <f>+VLOOKUP(A514,bd_lista!$A$3:$E$593,5,FALSE)</f>
        <v>Gobiernos Autonomos Municipales</v>
      </c>
      <c r="W514" s="425" t="str">
        <f>+V514</f>
        <v>Gobiernos Autonomos Municipales</v>
      </c>
    </row>
    <row r="515" spans="1:23" customFormat="1" ht="15" hidden="1" customHeight="1">
      <c r="A515" s="323">
        <v>1429</v>
      </c>
      <c r="B515" s="428"/>
      <c r="C515" s="318" t="str">
        <f>+VLOOKUP(A515,bd_lista!$A$3:$C$593,3,FALSE)</f>
        <v>Gobierno Autónomo Municipal de Todos Santos</v>
      </c>
      <c r="D515" s="430"/>
      <c r="E515" s="347" t="s">
        <v>1419</v>
      </c>
      <c r="F515" s="314">
        <f ca="1">+IFERROR(INDEX('Hoja de Trabajo para listado'!$A$155:$Z$1048576,MATCH($A515,'Hoja de Trabajo para listado'!$A$155:$A$1048576,0),MATCH((CUADRO!F$5&amp;$E515),'Hoja de Trabajo para listado'!$A$151:$Z$151,0)),0)+IFERROR(INDEX('Hoja de Trabajo para listado'!$AB$155:$BA$1048576,MATCH($A515,'Hoja de Trabajo para listado'!$AB$155:$AB$1048576,0),MATCH((CUADRO!F$5&amp;$E515),'Hoja de Trabajo para listado'!$AB$151:$BA$151,0)),0)+IFERROR(INDEX('Hoja de Trabajo para listado'!$BC$155:$CB$1048576,MATCH($A515,'Hoja de Trabajo para listado'!$BC$155:$BC$1048576,0),MATCH((CUADRO!F$5&amp;$E515),'Hoja de Trabajo para listado'!$BC$151:$CB$151,0)),0)+IFERROR(INDEX('Hoja de Trabajo para listado'!$DE$153:$DG$274,MATCH($A515,'Hoja de Trabajo para listado'!$DE$153:$DE$1048576,0),MATCH((CUADRO!F$5&amp;$E515),'Hoja de Trabajo para listado'!$DE$151:$DG$151,0)),0)+IFERROR(INDEX('Hoja de Trabajo para listado'!$CD$155:$DC$1048576,MATCH($A515,'Hoja de Trabajo para listado'!$CD$155:$CD$1048576,0),MATCH((CUADRO!F$5&amp;$E515),'Hoja de Trabajo para listado'!$CD$151:$DC$151,0)),0)</f>
        <v>0</v>
      </c>
      <c r="G515" s="314">
        <f ca="1">+IFERROR(INDEX('Hoja de Trabajo para listado'!$A$155:$Z$1048576,MATCH($A515,'Hoja de Trabajo para listado'!$A$155:$A$1048576,0),MATCH((CUADRO!G$5&amp;$E515),'Hoja de Trabajo para listado'!$A$151:$Z$151,0)),0)+IFERROR(INDEX('Hoja de Trabajo para listado'!$AB$155:$BA$1048576,MATCH($A515,'Hoja de Trabajo para listado'!$AB$155:$AB$1048576,0),MATCH((CUADRO!G$5&amp;$E515),'Hoja de Trabajo para listado'!$AB$151:$BA$151,0)),0)+IFERROR(INDEX('Hoja de Trabajo para listado'!$BC$155:$CB$1048576,MATCH($A515,'Hoja de Trabajo para listado'!$BC$155:$BC$1048576,0),MATCH((CUADRO!G$5&amp;$E515),'Hoja de Trabajo para listado'!$BC$151:$CB$151,0)),0)+IFERROR(INDEX('Hoja de Trabajo para listado'!$DE$153:$DG$274,MATCH($A515,'Hoja de Trabajo para listado'!$DE$153:$DE$1048576,0),MATCH((CUADRO!G$5&amp;$E515),'Hoja de Trabajo para listado'!$DE$151:$DG$151,0)),0)+IFERROR(INDEX('Hoja de Trabajo para listado'!$CD$155:$DC$1048576,MATCH($A515,'Hoja de Trabajo para listado'!$CD$155:$CD$1048576,0),MATCH((CUADRO!G$5&amp;$E515),'Hoja de Trabajo para listado'!$CD$151:$DC$151,0)),0)</f>
        <v>0</v>
      </c>
      <c r="H515" s="314">
        <f ca="1">+IFERROR(INDEX('Hoja de Trabajo para listado'!$A$155:$Z$1048576,MATCH($A515,'Hoja de Trabajo para listado'!$A$155:$A$1048576,0),MATCH((CUADRO!H$5&amp;$E515),'Hoja de Trabajo para listado'!$A$151:$Z$151,0)),0)+IFERROR(INDEX('Hoja de Trabajo para listado'!$AB$155:$BA$1048576,MATCH($A515,'Hoja de Trabajo para listado'!$AB$155:$AB$1048576,0),MATCH((CUADRO!H$5&amp;$E515),'Hoja de Trabajo para listado'!$AB$151:$BA$151,0)),0)+IFERROR(INDEX('Hoja de Trabajo para listado'!$BC$155:$CB$1048576,MATCH($A515,'Hoja de Trabajo para listado'!$BC$155:$BC$1048576,0),MATCH((CUADRO!H$5&amp;$E515),'Hoja de Trabajo para listado'!$BC$151:$CB$151,0)),0)+IFERROR(INDEX('Hoja de Trabajo para listado'!$DE$153:$DG$274,MATCH($A515,'Hoja de Trabajo para listado'!$DE$153:$DE$1048576,0),MATCH((CUADRO!H$5&amp;$E515),'Hoja de Trabajo para listado'!$DE$151:$DG$151,0)),0)+IFERROR(INDEX('Hoja de Trabajo para listado'!$CD$155:$DC$1048576,MATCH($A515,'Hoja de Trabajo para listado'!$CD$155:$CD$1048576,0),MATCH((CUADRO!H$5&amp;$E515),'Hoja de Trabajo para listado'!$CD$151:$DC$151,0)),0)</f>
        <v>0</v>
      </c>
      <c r="I515" s="314">
        <f ca="1">+IFERROR(INDEX('Hoja de Trabajo para listado'!$A$155:$Z$1048576,MATCH($A515,'Hoja de Trabajo para listado'!$A$155:$A$1048576,0),MATCH((CUADRO!I$5&amp;$E515),'Hoja de Trabajo para listado'!$A$151:$Z$151,0)),0)+IFERROR(INDEX('Hoja de Trabajo para listado'!$AB$155:$BA$1048576,MATCH($A515,'Hoja de Trabajo para listado'!$AB$155:$AB$1048576,0),MATCH((CUADRO!I$5&amp;$E515),'Hoja de Trabajo para listado'!$AB$151:$BA$151,0)),0)+IFERROR(INDEX('Hoja de Trabajo para listado'!$BC$155:$CB$1048576,MATCH($A515,'Hoja de Trabajo para listado'!$BC$155:$BC$1048576,0),MATCH((CUADRO!I$5&amp;$E515),'Hoja de Trabajo para listado'!$BC$151:$CB$151,0)),0)+IFERROR(INDEX('Hoja de Trabajo para listado'!$DE$153:$DG$274,MATCH($A515,'Hoja de Trabajo para listado'!$DE$153:$DE$1048576,0),MATCH((CUADRO!I$5&amp;$E515),'Hoja de Trabajo para listado'!$DE$151:$DG$151,0)),0)+IFERROR(INDEX('Hoja de Trabajo para listado'!$CD$155:$DC$1048576,MATCH($A515,'Hoja de Trabajo para listado'!$CD$155:$CD$1048576,0),MATCH((CUADRO!I$5&amp;$E515),'Hoja de Trabajo para listado'!$CD$151:$DC$151,0)),0)</f>
        <v>0</v>
      </c>
      <c r="J515" s="314">
        <f ca="1">+IFERROR(INDEX('Hoja de Trabajo para listado'!$A$155:$Z$1048576,MATCH($A515,'Hoja de Trabajo para listado'!$A$155:$A$1048576,0),MATCH((CUADRO!J$5&amp;$E515),'Hoja de Trabajo para listado'!$A$151:$Z$151,0)),0)+IFERROR(INDEX('Hoja de Trabajo para listado'!$AB$155:$BA$1048576,MATCH($A515,'Hoja de Trabajo para listado'!$AB$155:$AB$1048576,0),MATCH((CUADRO!J$5&amp;$E515),'Hoja de Trabajo para listado'!$AB$151:$BA$151,0)),0)+IFERROR(INDEX('Hoja de Trabajo para listado'!$BC$155:$CB$1048576,MATCH($A515,'Hoja de Trabajo para listado'!$BC$155:$BC$1048576,0),MATCH((CUADRO!J$5&amp;$E515),'Hoja de Trabajo para listado'!$BC$151:$CB$151,0)),0)+IFERROR(INDEX('Hoja de Trabajo para listado'!$DE$153:$DG$274,MATCH($A515,'Hoja de Trabajo para listado'!$DE$153:$DE$1048576,0),MATCH((CUADRO!J$5&amp;$E515),'Hoja de Trabajo para listado'!$DE$151:$DG$151,0)),0)+IFERROR(INDEX('Hoja de Trabajo para listado'!$CD$155:$DC$1048576,MATCH($A515,'Hoja de Trabajo para listado'!$CD$155:$CD$1048576,0),MATCH((CUADRO!J$5&amp;$E515),'Hoja de Trabajo para listado'!$CD$151:$DC$151,0)),0)</f>
        <v>0</v>
      </c>
      <c r="K515" s="314">
        <f ca="1">+IFERROR(INDEX('Hoja de Trabajo para listado'!$A$155:$Z$1048576,MATCH($A515,'Hoja de Trabajo para listado'!$A$155:$A$1048576,0),MATCH((CUADRO!K$5&amp;$E515),'Hoja de Trabajo para listado'!$A$151:$Z$151,0)),0)+IFERROR(INDEX('Hoja de Trabajo para listado'!$AB$155:$BA$1048576,MATCH($A515,'Hoja de Trabajo para listado'!$AB$155:$AB$1048576,0),MATCH((CUADRO!K$5&amp;$E515),'Hoja de Trabajo para listado'!$AB$151:$BA$151,0)),0)+IFERROR(INDEX('Hoja de Trabajo para listado'!$BC$155:$CB$1048576,MATCH($A515,'Hoja de Trabajo para listado'!$BC$155:$BC$1048576,0),MATCH((CUADRO!K$5&amp;$E515),'Hoja de Trabajo para listado'!$BC$151:$CB$151,0)),0)+IFERROR(INDEX('Hoja de Trabajo para listado'!$DE$153:$DG$274,MATCH($A515,'Hoja de Trabajo para listado'!$DE$153:$DE$1048576,0),MATCH((CUADRO!K$5&amp;$E515),'Hoja de Trabajo para listado'!$DE$151:$DG$151,0)),0)+IFERROR(INDEX('Hoja de Trabajo para listado'!$CD$155:$DC$1048576,MATCH($A515,'Hoja de Trabajo para listado'!$CD$155:$CD$1048576,0),MATCH((CUADRO!K$5&amp;$E515),'Hoja de Trabajo para listado'!$CD$151:$DC$151,0)),0)</f>
        <v>0</v>
      </c>
      <c r="L515" s="314">
        <f ca="1">+IFERROR(INDEX('Hoja de Trabajo para listado'!$A$155:$Z$1048576,MATCH($A515,'Hoja de Trabajo para listado'!$A$155:$A$1048576,0),MATCH((CUADRO!L$5&amp;$E515),'Hoja de Trabajo para listado'!$A$151:$Z$151,0)),0)+IFERROR(INDEX('Hoja de Trabajo para listado'!$AB$155:$BA$1048576,MATCH($A515,'Hoja de Trabajo para listado'!$AB$155:$AB$1048576,0),MATCH((CUADRO!L$5&amp;$E515),'Hoja de Trabajo para listado'!$AB$151:$BA$151,0)),0)+IFERROR(INDEX('Hoja de Trabajo para listado'!$BC$155:$CB$1048576,MATCH($A515,'Hoja de Trabajo para listado'!$BC$155:$BC$1048576,0),MATCH((CUADRO!L$5&amp;$E515),'Hoja de Trabajo para listado'!$BC$151:$CB$151,0)),0)+IFERROR(INDEX('Hoja de Trabajo para listado'!$DE$153:$DG$274,MATCH($A515,'Hoja de Trabajo para listado'!$DE$153:$DE$1048576,0),MATCH((CUADRO!L$5&amp;$E515),'Hoja de Trabajo para listado'!$DE$151:$DG$151,0)),0)+IFERROR(INDEX('Hoja de Trabajo para listado'!$CD$155:$DC$1048576,MATCH($A515,'Hoja de Trabajo para listado'!$CD$155:$CD$1048576,0),MATCH((CUADRO!L$5&amp;$E515),'Hoja de Trabajo para listado'!$CD$151:$DC$151,0)),0)</f>
        <v>0</v>
      </c>
      <c r="M515" s="314">
        <f ca="1">+IFERROR(INDEX('Hoja de Trabajo para listado'!$A$155:$Z$1048576,MATCH($A515,'Hoja de Trabajo para listado'!$A$155:$A$1048576,0),MATCH((CUADRO!M$5&amp;$E515),'Hoja de Trabajo para listado'!$A$151:$Z$151,0)),0)+IFERROR(INDEX('Hoja de Trabajo para listado'!$AB$155:$BA$1048576,MATCH($A515,'Hoja de Trabajo para listado'!$AB$155:$AB$1048576,0),MATCH((CUADRO!M$5&amp;$E515),'Hoja de Trabajo para listado'!$AB$151:$BA$151,0)),0)+IFERROR(INDEX('Hoja de Trabajo para listado'!$BC$155:$CB$1048576,MATCH($A515,'Hoja de Trabajo para listado'!$BC$155:$BC$1048576,0),MATCH((CUADRO!M$5&amp;$E515),'Hoja de Trabajo para listado'!$BC$151:$CB$151,0)),0)+IFERROR(INDEX('Hoja de Trabajo para listado'!$DE$153:$DG$274,MATCH($A515,'Hoja de Trabajo para listado'!$DE$153:$DE$1048576,0),MATCH((CUADRO!M$5&amp;$E515),'Hoja de Trabajo para listado'!$DE$151:$DG$151,0)),0)+IFERROR(INDEX('Hoja de Trabajo para listado'!$CD$155:$DC$1048576,MATCH($A515,'Hoja de Trabajo para listado'!$CD$155:$CD$1048576,0),MATCH((CUADRO!M$5&amp;$E515),'Hoja de Trabajo para listado'!$CD$151:$DC$151,0)),0)</f>
        <v>0</v>
      </c>
      <c r="N515" s="314">
        <f ca="1">+IFERROR(INDEX('Hoja de Trabajo para listado'!$A$155:$Z$1048576,MATCH($A515,'Hoja de Trabajo para listado'!$A$155:$A$1048576,0),MATCH((CUADRO!N$5&amp;$E515),'Hoja de Trabajo para listado'!$A$151:$Z$151,0)),0)+IFERROR(INDEX('Hoja de Trabajo para listado'!$AB$155:$BA$1048576,MATCH($A515,'Hoja de Trabajo para listado'!$AB$155:$AB$1048576,0),MATCH((CUADRO!N$5&amp;$E515),'Hoja de Trabajo para listado'!$AB$151:$BA$151,0)),0)+IFERROR(INDEX('Hoja de Trabajo para listado'!$BC$155:$CB$1048576,MATCH($A515,'Hoja de Trabajo para listado'!$BC$155:$BC$1048576,0),MATCH((CUADRO!N$5&amp;$E515),'Hoja de Trabajo para listado'!$BC$151:$CB$151,0)),0)+IFERROR(INDEX('Hoja de Trabajo para listado'!$DE$153:$DG$274,MATCH($A515,'Hoja de Trabajo para listado'!$DE$153:$DE$1048576,0),MATCH((CUADRO!N$5&amp;$E515),'Hoja de Trabajo para listado'!$DE$151:$DG$151,0)),0)+IFERROR(INDEX('Hoja de Trabajo para listado'!$CD$155:$DC$1048576,MATCH($A515,'Hoja de Trabajo para listado'!$CD$155:$CD$1048576,0),MATCH((CUADRO!N$5&amp;$E515),'Hoja de Trabajo para listado'!$CD$151:$DC$151,0)),0)</f>
        <v>0</v>
      </c>
      <c r="O515" s="314">
        <f ca="1">+IFERROR(INDEX('Hoja de Trabajo para listado'!$A$155:$Z$1048576,MATCH($A515,'Hoja de Trabajo para listado'!$A$155:$A$1048576,0),MATCH((CUADRO!O$5&amp;$E515),'Hoja de Trabajo para listado'!$A$151:$Z$151,0)),0)+IFERROR(INDEX('Hoja de Trabajo para listado'!$AB$155:$BA$1048576,MATCH($A515,'Hoja de Trabajo para listado'!$AB$155:$AB$1048576,0),MATCH((CUADRO!O$5&amp;$E515),'Hoja de Trabajo para listado'!$AB$151:$BA$151,0)),0)+IFERROR(INDEX('Hoja de Trabajo para listado'!$BC$155:$CB$1048576,MATCH($A515,'Hoja de Trabajo para listado'!$BC$155:$BC$1048576,0),MATCH((CUADRO!O$5&amp;$E515),'Hoja de Trabajo para listado'!$BC$151:$CB$151,0)),0)+IFERROR(INDEX('Hoja de Trabajo para listado'!$DE$153:$DG$274,MATCH($A515,'Hoja de Trabajo para listado'!$DE$153:$DE$1048576,0),MATCH((CUADRO!O$5&amp;$E515),'Hoja de Trabajo para listado'!$DE$151:$DG$151,0)),0)+IFERROR(INDEX('Hoja de Trabajo para listado'!$CD$155:$DC$1048576,MATCH($A515,'Hoja de Trabajo para listado'!$CD$155:$CD$1048576,0),MATCH((CUADRO!O$5&amp;$E515),'Hoja de Trabajo para listado'!$CD$151:$DC$151,0)),0)</f>
        <v>0</v>
      </c>
      <c r="P515" s="314">
        <f ca="1">+IFERROR(INDEX('Hoja de Trabajo para listado'!$A$155:$Z$1048576,MATCH($A515,'Hoja de Trabajo para listado'!$A$155:$A$1048576,0),MATCH((CUADRO!P$5&amp;$E515),'Hoja de Trabajo para listado'!$A$151:$Z$151,0)),0)+IFERROR(INDEX('Hoja de Trabajo para listado'!$AB$155:$BA$1048576,MATCH($A515,'Hoja de Trabajo para listado'!$AB$155:$AB$1048576,0),MATCH((CUADRO!P$5&amp;$E515),'Hoja de Trabajo para listado'!$AB$151:$BA$151,0)),0)+IFERROR(INDEX('Hoja de Trabajo para listado'!$BC$155:$CB$1048576,MATCH($A515,'Hoja de Trabajo para listado'!$BC$155:$BC$1048576,0),MATCH((CUADRO!P$5&amp;$E515),'Hoja de Trabajo para listado'!$BC$151:$CB$151,0)),0)+IFERROR(INDEX('Hoja de Trabajo para listado'!$DE$153:$DG$274,MATCH($A515,'Hoja de Trabajo para listado'!$DE$153:$DE$1048576,0),MATCH((CUADRO!P$5&amp;$E515),'Hoja de Trabajo para listado'!$DE$151:$DG$151,0)),0)+IFERROR(INDEX('Hoja de Trabajo para listado'!$CD$155:$DC$1048576,MATCH($A515,'Hoja de Trabajo para listado'!$CD$155:$CD$1048576,0),MATCH((CUADRO!P$5&amp;$E515),'Hoja de Trabajo para listado'!$CD$151:$DC$151,0)),0)</f>
        <v>0</v>
      </c>
      <c r="Q515" s="314">
        <f ca="1">+IFERROR(INDEX('Hoja de Trabajo para listado'!$A$155:$Z$1048576,MATCH($A515,'Hoja de Trabajo para listado'!$A$155:$A$1048576,0),MATCH((CUADRO!Q$5&amp;$E515),'Hoja de Trabajo para listado'!$A$151:$Z$151,0)),0)+IFERROR(INDEX('Hoja de Trabajo para listado'!$AB$155:$BA$1048576,MATCH($A515,'Hoja de Trabajo para listado'!$AB$155:$AB$1048576,0),MATCH((CUADRO!Q$5&amp;$E515),'Hoja de Trabajo para listado'!$AB$151:$BA$151,0)),0)+IFERROR(INDEX('Hoja de Trabajo para listado'!$BC$155:$CB$1048576,MATCH($A515,'Hoja de Trabajo para listado'!$BC$155:$BC$1048576,0),MATCH((CUADRO!Q$5&amp;$E515),'Hoja de Trabajo para listado'!$BC$151:$CB$151,0)),0)+IFERROR(INDEX('Hoja de Trabajo para listado'!$DE$153:$DG$274,MATCH($A515,'Hoja de Trabajo para listado'!$DE$153:$DE$1048576,0),MATCH((CUADRO!Q$5&amp;$E515),'Hoja de Trabajo para listado'!$DE$151:$DG$151,0)),0)+IFERROR(INDEX('Hoja de Trabajo para listado'!$CD$155:$DC$1048576,MATCH($A515,'Hoja de Trabajo para listado'!$CD$155:$CD$1048576,0),MATCH((CUADRO!Q$5&amp;$E515),'Hoja de Trabajo para listado'!$CD$151:$DC$151,0)),0)</f>
        <v>0</v>
      </c>
      <c r="R515" s="314">
        <f t="shared" ca="1" si="14"/>
        <v>0</v>
      </c>
      <c r="S515" s="322">
        <f ca="1">+R514+R515</f>
        <v>0</v>
      </c>
      <c r="T515" s="314">
        <f ca="1">+S515</f>
        <v>0</v>
      </c>
      <c r="U515" s="313">
        <f t="shared" si="15"/>
        <v>2</v>
      </c>
      <c r="V515" s="319" t="str">
        <f>+VLOOKUP(A515,bd_lista!$A$3:$E$593,5,FALSE)</f>
        <v>Gobiernos Autonomos Municipales</v>
      </c>
      <c r="W515" s="426"/>
    </row>
    <row r="516" spans="1:23" customFormat="1" ht="15" hidden="1" customHeight="1">
      <c r="A516" s="323">
        <v>1430</v>
      </c>
      <c r="B516" s="427">
        <f>+A516</f>
        <v>1430</v>
      </c>
      <c r="C516" s="318" t="str">
        <f>+VLOOKUP(A516,bd_lista!$A$3:$C$593,3,FALSE)</f>
        <v>Gobierno Autónomo Municipal de Carangas</v>
      </c>
      <c r="D516" s="429" t="str">
        <f>+C516</f>
        <v>Gobierno Autónomo Municipal de Carangas</v>
      </c>
      <c r="E516" s="346" t="s">
        <v>1418</v>
      </c>
      <c r="F516" s="314">
        <f ca="1">+IFERROR(INDEX('Hoja de Trabajo para listado'!$A$155:$Z$1048576,MATCH($A516,'Hoja de Trabajo para listado'!$A$155:$A$1048576,0),MATCH((CUADRO!F$5&amp;$E516),'Hoja de Trabajo para listado'!$A$151:$Z$151,0)),0)+IFERROR(INDEX('Hoja de Trabajo para listado'!$AB$155:$BA$1048576,MATCH($A516,'Hoja de Trabajo para listado'!$AB$155:$AB$1048576,0),MATCH((CUADRO!F$5&amp;$E516),'Hoja de Trabajo para listado'!$AB$151:$BA$151,0)),0)+IFERROR(INDEX('Hoja de Trabajo para listado'!$BC$155:$CB$1048576,MATCH($A516,'Hoja de Trabajo para listado'!$BC$155:$BC$1048576,0),MATCH((CUADRO!F$5&amp;$E516),'Hoja de Trabajo para listado'!$BC$151:$CB$151,0)),0)+IFERROR(INDEX('Hoja de Trabajo para listado'!$DE$153:$DG$274,MATCH($A516,'Hoja de Trabajo para listado'!$DE$153:$DE$1048576,0),MATCH((CUADRO!F$5&amp;$E516),'Hoja de Trabajo para listado'!$DE$151:$DG$151,0)),0)+IFERROR(INDEX('Hoja de Trabajo para listado'!$CD$155:$DC$1048576,MATCH($A516,'Hoja de Trabajo para listado'!$CD$155:$CD$1048576,0),MATCH((CUADRO!F$5&amp;$E516),'Hoja de Trabajo para listado'!$CD$151:$DC$151,0)),0)</f>
        <v>0</v>
      </c>
      <c r="G516" s="314">
        <f ca="1">+IFERROR(INDEX('Hoja de Trabajo para listado'!$A$155:$Z$1048576,MATCH($A516,'Hoja de Trabajo para listado'!$A$155:$A$1048576,0),MATCH((CUADRO!G$5&amp;$E516),'Hoja de Trabajo para listado'!$A$151:$Z$151,0)),0)+IFERROR(INDEX('Hoja de Trabajo para listado'!$AB$155:$BA$1048576,MATCH($A516,'Hoja de Trabajo para listado'!$AB$155:$AB$1048576,0),MATCH((CUADRO!G$5&amp;$E516),'Hoja de Trabajo para listado'!$AB$151:$BA$151,0)),0)+IFERROR(INDEX('Hoja de Trabajo para listado'!$BC$155:$CB$1048576,MATCH($A516,'Hoja de Trabajo para listado'!$BC$155:$BC$1048576,0),MATCH((CUADRO!G$5&amp;$E516),'Hoja de Trabajo para listado'!$BC$151:$CB$151,0)),0)+IFERROR(INDEX('Hoja de Trabajo para listado'!$DE$153:$DG$274,MATCH($A516,'Hoja de Trabajo para listado'!$DE$153:$DE$1048576,0),MATCH((CUADRO!G$5&amp;$E516),'Hoja de Trabajo para listado'!$DE$151:$DG$151,0)),0)+IFERROR(INDEX('Hoja de Trabajo para listado'!$CD$155:$DC$1048576,MATCH($A516,'Hoja de Trabajo para listado'!$CD$155:$CD$1048576,0),MATCH((CUADRO!G$5&amp;$E516),'Hoja de Trabajo para listado'!$CD$151:$DC$151,0)),0)</f>
        <v>0</v>
      </c>
      <c r="H516" s="314">
        <f ca="1">+IFERROR(INDEX('Hoja de Trabajo para listado'!$A$155:$Z$1048576,MATCH($A516,'Hoja de Trabajo para listado'!$A$155:$A$1048576,0),MATCH((CUADRO!H$5&amp;$E516),'Hoja de Trabajo para listado'!$A$151:$Z$151,0)),0)+IFERROR(INDEX('Hoja de Trabajo para listado'!$AB$155:$BA$1048576,MATCH($A516,'Hoja de Trabajo para listado'!$AB$155:$AB$1048576,0),MATCH((CUADRO!H$5&amp;$E516),'Hoja de Trabajo para listado'!$AB$151:$BA$151,0)),0)+IFERROR(INDEX('Hoja de Trabajo para listado'!$BC$155:$CB$1048576,MATCH($A516,'Hoja de Trabajo para listado'!$BC$155:$BC$1048576,0),MATCH((CUADRO!H$5&amp;$E516),'Hoja de Trabajo para listado'!$BC$151:$CB$151,0)),0)+IFERROR(INDEX('Hoja de Trabajo para listado'!$DE$153:$DG$274,MATCH($A516,'Hoja de Trabajo para listado'!$DE$153:$DE$1048576,0),MATCH((CUADRO!H$5&amp;$E516),'Hoja de Trabajo para listado'!$DE$151:$DG$151,0)),0)+IFERROR(INDEX('Hoja de Trabajo para listado'!$CD$155:$DC$1048576,MATCH($A516,'Hoja de Trabajo para listado'!$CD$155:$CD$1048576,0),MATCH((CUADRO!H$5&amp;$E516),'Hoja de Trabajo para listado'!$CD$151:$DC$151,0)),0)</f>
        <v>0</v>
      </c>
      <c r="I516" s="314">
        <f ca="1">+IFERROR(INDEX('Hoja de Trabajo para listado'!$A$155:$Z$1048576,MATCH($A516,'Hoja de Trabajo para listado'!$A$155:$A$1048576,0),MATCH((CUADRO!I$5&amp;$E516),'Hoja de Trabajo para listado'!$A$151:$Z$151,0)),0)+IFERROR(INDEX('Hoja de Trabajo para listado'!$AB$155:$BA$1048576,MATCH($A516,'Hoja de Trabajo para listado'!$AB$155:$AB$1048576,0),MATCH((CUADRO!I$5&amp;$E516),'Hoja de Trabajo para listado'!$AB$151:$BA$151,0)),0)+IFERROR(INDEX('Hoja de Trabajo para listado'!$BC$155:$CB$1048576,MATCH($A516,'Hoja de Trabajo para listado'!$BC$155:$BC$1048576,0),MATCH((CUADRO!I$5&amp;$E516),'Hoja de Trabajo para listado'!$BC$151:$CB$151,0)),0)+IFERROR(INDEX('Hoja de Trabajo para listado'!$DE$153:$DG$274,MATCH($A516,'Hoja de Trabajo para listado'!$DE$153:$DE$1048576,0),MATCH((CUADRO!I$5&amp;$E516),'Hoja de Trabajo para listado'!$DE$151:$DG$151,0)),0)+IFERROR(INDEX('Hoja de Trabajo para listado'!$CD$155:$DC$1048576,MATCH($A516,'Hoja de Trabajo para listado'!$CD$155:$CD$1048576,0),MATCH((CUADRO!I$5&amp;$E516),'Hoja de Trabajo para listado'!$CD$151:$DC$151,0)),0)</f>
        <v>0</v>
      </c>
      <c r="J516" s="314">
        <f ca="1">+IFERROR(INDEX('Hoja de Trabajo para listado'!$A$155:$Z$1048576,MATCH($A516,'Hoja de Trabajo para listado'!$A$155:$A$1048576,0),MATCH((CUADRO!J$5&amp;$E516),'Hoja de Trabajo para listado'!$A$151:$Z$151,0)),0)+IFERROR(INDEX('Hoja de Trabajo para listado'!$AB$155:$BA$1048576,MATCH($A516,'Hoja de Trabajo para listado'!$AB$155:$AB$1048576,0),MATCH((CUADRO!J$5&amp;$E516),'Hoja de Trabajo para listado'!$AB$151:$BA$151,0)),0)+IFERROR(INDEX('Hoja de Trabajo para listado'!$BC$155:$CB$1048576,MATCH($A516,'Hoja de Trabajo para listado'!$BC$155:$BC$1048576,0),MATCH((CUADRO!J$5&amp;$E516),'Hoja de Trabajo para listado'!$BC$151:$CB$151,0)),0)+IFERROR(INDEX('Hoja de Trabajo para listado'!$DE$153:$DG$274,MATCH($A516,'Hoja de Trabajo para listado'!$DE$153:$DE$1048576,0),MATCH((CUADRO!J$5&amp;$E516),'Hoja de Trabajo para listado'!$DE$151:$DG$151,0)),0)+IFERROR(INDEX('Hoja de Trabajo para listado'!$CD$155:$DC$1048576,MATCH($A516,'Hoja de Trabajo para listado'!$CD$155:$CD$1048576,0),MATCH((CUADRO!J$5&amp;$E516),'Hoja de Trabajo para listado'!$CD$151:$DC$151,0)),0)</f>
        <v>0</v>
      </c>
      <c r="K516" s="314">
        <f ca="1">+IFERROR(INDEX('Hoja de Trabajo para listado'!$A$155:$Z$1048576,MATCH($A516,'Hoja de Trabajo para listado'!$A$155:$A$1048576,0),MATCH((CUADRO!K$5&amp;$E516),'Hoja de Trabajo para listado'!$A$151:$Z$151,0)),0)+IFERROR(INDEX('Hoja de Trabajo para listado'!$AB$155:$BA$1048576,MATCH($A516,'Hoja de Trabajo para listado'!$AB$155:$AB$1048576,0),MATCH((CUADRO!K$5&amp;$E516),'Hoja de Trabajo para listado'!$AB$151:$BA$151,0)),0)+IFERROR(INDEX('Hoja de Trabajo para listado'!$BC$155:$CB$1048576,MATCH($A516,'Hoja de Trabajo para listado'!$BC$155:$BC$1048576,0),MATCH((CUADRO!K$5&amp;$E516),'Hoja de Trabajo para listado'!$BC$151:$CB$151,0)),0)+IFERROR(INDEX('Hoja de Trabajo para listado'!$DE$153:$DG$274,MATCH($A516,'Hoja de Trabajo para listado'!$DE$153:$DE$1048576,0),MATCH((CUADRO!K$5&amp;$E516),'Hoja de Trabajo para listado'!$DE$151:$DG$151,0)),0)+IFERROR(INDEX('Hoja de Trabajo para listado'!$CD$155:$DC$1048576,MATCH($A516,'Hoja de Trabajo para listado'!$CD$155:$CD$1048576,0),MATCH((CUADRO!K$5&amp;$E516),'Hoja de Trabajo para listado'!$CD$151:$DC$151,0)),0)</f>
        <v>0</v>
      </c>
      <c r="L516" s="314">
        <f ca="1">+IFERROR(INDEX('Hoja de Trabajo para listado'!$A$155:$Z$1048576,MATCH($A516,'Hoja de Trabajo para listado'!$A$155:$A$1048576,0),MATCH((CUADRO!L$5&amp;$E516),'Hoja de Trabajo para listado'!$A$151:$Z$151,0)),0)+IFERROR(INDEX('Hoja de Trabajo para listado'!$AB$155:$BA$1048576,MATCH($A516,'Hoja de Trabajo para listado'!$AB$155:$AB$1048576,0),MATCH((CUADRO!L$5&amp;$E516),'Hoja de Trabajo para listado'!$AB$151:$BA$151,0)),0)+IFERROR(INDEX('Hoja de Trabajo para listado'!$BC$155:$CB$1048576,MATCH($A516,'Hoja de Trabajo para listado'!$BC$155:$BC$1048576,0),MATCH((CUADRO!L$5&amp;$E516),'Hoja de Trabajo para listado'!$BC$151:$CB$151,0)),0)+IFERROR(INDEX('Hoja de Trabajo para listado'!$DE$153:$DG$274,MATCH($A516,'Hoja de Trabajo para listado'!$DE$153:$DE$1048576,0),MATCH((CUADRO!L$5&amp;$E516),'Hoja de Trabajo para listado'!$DE$151:$DG$151,0)),0)+IFERROR(INDEX('Hoja de Trabajo para listado'!$CD$155:$DC$1048576,MATCH($A516,'Hoja de Trabajo para listado'!$CD$155:$CD$1048576,0),MATCH((CUADRO!L$5&amp;$E516),'Hoja de Trabajo para listado'!$CD$151:$DC$151,0)),0)</f>
        <v>0</v>
      </c>
      <c r="M516" s="314">
        <f ca="1">+IFERROR(INDEX('Hoja de Trabajo para listado'!$A$155:$Z$1048576,MATCH($A516,'Hoja de Trabajo para listado'!$A$155:$A$1048576,0),MATCH((CUADRO!M$5&amp;$E516),'Hoja de Trabajo para listado'!$A$151:$Z$151,0)),0)+IFERROR(INDEX('Hoja de Trabajo para listado'!$AB$155:$BA$1048576,MATCH($A516,'Hoja de Trabajo para listado'!$AB$155:$AB$1048576,0),MATCH((CUADRO!M$5&amp;$E516),'Hoja de Trabajo para listado'!$AB$151:$BA$151,0)),0)+IFERROR(INDEX('Hoja de Trabajo para listado'!$BC$155:$CB$1048576,MATCH($A516,'Hoja de Trabajo para listado'!$BC$155:$BC$1048576,0),MATCH((CUADRO!M$5&amp;$E516),'Hoja de Trabajo para listado'!$BC$151:$CB$151,0)),0)+IFERROR(INDEX('Hoja de Trabajo para listado'!$DE$153:$DG$274,MATCH($A516,'Hoja de Trabajo para listado'!$DE$153:$DE$1048576,0),MATCH((CUADRO!M$5&amp;$E516),'Hoja de Trabajo para listado'!$DE$151:$DG$151,0)),0)+IFERROR(INDEX('Hoja de Trabajo para listado'!$CD$155:$DC$1048576,MATCH($A516,'Hoja de Trabajo para listado'!$CD$155:$CD$1048576,0),MATCH((CUADRO!M$5&amp;$E516),'Hoja de Trabajo para listado'!$CD$151:$DC$151,0)),0)</f>
        <v>0</v>
      </c>
      <c r="N516" s="314">
        <f ca="1">+IFERROR(INDEX('Hoja de Trabajo para listado'!$A$155:$Z$1048576,MATCH($A516,'Hoja de Trabajo para listado'!$A$155:$A$1048576,0),MATCH((CUADRO!N$5&amp;$E516),'Hoja de Trabajo para listado'!$A$151:$Z$151,0)),0)+IFERROR(INDEX('Hoja de Trabajo para listado'!$AB$155:$BA$1048576,MATCH($A516,'Hoja de Trabajo para listado'!$AB$155:$AB$1048576,0),MATCH((CUADRO!N$5&amp;$E516),'Hoja de Trabajo para listado'!$AB$151:$BA$151,0)),0)+IFERROR(INDEX('Hoja de Trabajo para listado'!$BC$155:$CB$1048576,MATCH($A516,'Hoja de Trabajo para listado'!$BC$155:$BC$1048576,0),MATCH((CUADRO!N$5&amp;$E516),'Hoja de Trabajo para listado'!$BC$151:$CB$151,0)),0)+IFERROR(INDEX('Hoja de Trabajo para listado'!$DE$153:$DG$274,MATCH($A516,'Hoja de Trabajo para listado'!$DE$153:$DE$1048576,0),MATCH((CUADRO!N$5&amp;$E516),'Hoja de Trabajo para listado'!$DE$151:$DG$151,0)),0)+IFERROR(INDEX('Hoja de Trabajo para listado'!$CD$155:$DC$1048576,MATCH($A516,'Hoja de Trabajo para listado'!$CD$155:$CD$1048576,0),MATCH((CUADRO!N$5&amp;$E516),'Hoja de Trabajo para listado'!$CD$151:$DC$151,0)),0)</f>
        <v>0</v>
      </c>
      <c r="O516" s="314">
        <f ca="1">+IFERROR(INDEX('Hoja de Trabajo para listado'!$A$155:$Z$1048576,MATCH($A516,'Hoja de Trabajo para listado'!$A$155:$A$1048576,0),MATCH((CUADRO!O$5&amp;$E516),'Hoja de Trabajo para listado'!$A$151:$Z$151,0)),0)+IFERROR(INDEX('Hoja de Trabajo para listado'!$AB$155:$BA$1048576,MATCH($A516,'Hoja de Trabajo para listado'!$AB$155:$AB$1048576,0),MATCH((CUADRO!O$5&amp;$E516),'Hoja de Trabajo para listado'!$AB$151:$BA$151,0)),0)+IFERROR(INDEX('Hoja de Trabajo para listado'!$BC$155:$CB$1048576,MATCH($A516,'Hoja de Trabajo para listado'!$BC$155:$BC$1048576,0),MATCH((CUADRO!O$5&amp;$E516),'Hoja de Trabajo para listado'!$BC$151:$CB$151,0)),0)+IFERROR(INDEX('Hoja de Trabajo para listado'!$DE$153:$DG$274,MATCH($A516,'Hoja de Trabajo para listado'!$DE$153:$DE$1048576,0),MATCH((CUADRO!O$5&amp;$E516),'Hoja de Trabajo para listado'!$DE$151:$DG$151,0)),0)+IFERROR(INDEX('Hoja de Trabajo para listado'!$CD$155:$DC$1048576,MATCH($A516,'Hoja de Trabajo para listado'!$CD$155:$CD$1048576,0),MATCH((CUADRO!O$5&amp;$E516),'Hoja de Trabajo para listado'!$CD$151:$DC$151,0)),0)</f>
        <v>0</v>
      </c>
      <c r="P516" s="314">
        <f ca="1">+IFERROR(INDEX('Hoja de Trabajo para listado'!$A$155:$Z$1048576,MATCH($A516,'Hoja de Trabajo para listado'!$A$155:$A$1048576,0),MATCH((CUADRO!P$5&amp;$E516),'Hoja de Trabajo para listado'!$A$151:$Z$151,0)),0)+IFERROR(INDEX('Hoja de Trabajo para listado'!$AB$155:$BA$1048576,MATCH($A516,'Hoja de Trabajo para listado'!$AB$155:$AB$1048576,0),MATCH((CUADRO!P$5&amp;$E516),'Hoja de Trabajo para listado'!$AB$151:$BA$151,0)),0)+IFERROR(INDEX('Hoja de Trabajo para listado'!$BC$155:$CB$1048576,MATCH($A516,'Hoja de Trabajo para listado'!$BC$155:$BC$1048576,0),MATCH((CUADRO!P$5&amp;$E516),'Hoja de Trabajo para listado'!$BC$151:$CB$151,0)),0)+IFERROR(INDEX('Hoja de Trabajo para listado'!$DE$153:$DG$274,MATCH($A516,'Hoja de Trabajo para listado'!$DE$153:$DE$1048576,0),MATCH((CUADRO!P$5&amp;$E516),'Hoja de Trabajo para listado'!$DE$151:$DG$151,0)),0)+IFERROR(INDEX('Hoja de Trabajo para listado'!$CD$155:$DC$1048576,MATCH($A516,'Hoja de Trabajo para listado'!$CD$155:$CD$1048576,0),MATCH((CUADRO!P$5&amp;$E516),'Hoja de Trabajo para listado'!$CD$151:$DC$151,0)),0)</f>
        <v>0</v>
      </c>
      <c r="Q516" s="314">
        <f ca="1">+IFERROR(INDEX('Hoja de Trabajo para listado'!$A$155:$Z$1048576,MATCH($A516,'Hoja de Trabajo para listado'!$A$155:$A$1048576,0),MATCH((CUADRO!Q$5&amp;$E516),'Hoja de Trabajo para listado'!$A$151:$Z$151,0)),0)+IFERROR(INDEX('Hoja de Trabajo para listado'!$AB$155:$BA$1048576,MATCH($A516,'Hoja de Trabajo para listado'!$AB$155:$AB$1048576,0),MATCH((CUADRO!Q$5&amp;$E516),'Hoja de Trabajo para listado'!$AB$151:$BA$151,0)),0)+IFERROR(INDEX('Hoja de Trabajo para listado'!$BC$155:$CB$1048576,MATCH($A516,'Hoja de Trabajo para listado'!$BC$155:$BC$1048576,0),MATCH((CUADRO!Q$5&amp;$E516),'Hoja de Trabajo para listado'!$BC$151:$CB$151,0)),0)+IFERROR(INDEX('Hoja de Trabajo para listado'!$DE$153:$DG$274,MATCH($A516,'Hoja de Trabajo para listado'!$DE$153:$DE$1048576,0),MATCH((CUADRO!Q$5&amp;$E516),'Hoja de Trabajo para listado'!$DE$151:$DG$151,0)),0)+IFERROR(INDEX('Hoja de Trabajo para listado'!$CD$155:$DC$1048576,MATCH($A516,'Hoja de Trabajo para listado'!$CD$155:$CD$1048576,0),MATCH((CUADRO!Q$5&amp;$E516),'Hoja de Trabajo para listado'!$CD$151:$DC$151,0)),0)</f>
        <v>0</v>
      </c>
      <c r="R516" s="314">
        <f t="shared" ca="1" si="14"/>
        <v>0</v>
      </c>
      <c r="S516" s="322"/>
      <c r="T516" s="314">
        <f ca="1">+T517</f>
        <v>0</v>
      </c>
      <c r="U516" s="313">
        <f t="shared" si="15"/>
        <v>1</v>
      </c>
      <c r="V516" s="319" t="str">
        <f>+VLOOKUP(A516,bd_lista!$A$3:$E$593,5,FALSE)</f>
        <v>Gobiernos Autonomos Municipales</v>
      </c>
      <c r="W516" s="425" t="str">
        <f>+V516</f>
        <v>Gobiernos Autonomos Municipales</v>
      </c>
    </row>
    <row r="517" spans="1:23" customFormat="1" ht="15" hidden="1" customHeight="1">
      <c r="A517" s="323">
        <v>1430</v>
      </c>
      <c r="B517" s="428"/>
      <c r="C517" s="318" t="str">
        <f>+VLOOKUP(A517,bd_lista!$A$3:$C$593,3,FALSE)</f>
        <v>Gobierno Autónomo Municipal de Carangas</v>
      </c>
      <c r="D517" s="430"/>
      <c r="E517" s="347" t="s">
        <v>1419</v>
      </c>
      <c r="F517" s="314">
        <f ca="1">+IFERROR(INDEX('Hoja de Trabajo para listado'!$A$155:$Z$1048576,MATCH($A517,'Hoja de Trabajo para listado'!$A$155:$A$1048576,0),MATCH((CUADRO!F$5&amp;$E517),'Hoja de Trabajo para listado'!$A$151:$Z$151,0)),0)+IFERROR(INDEX('Hoja de Trabajo para listado'!$AB$155:$BA$1048576,MATCH($A517,'Hoja de Trabajo para listado'!$AB$155:$AB$1048576,0),MATCH((CUADRO!F$5&amp;$E517),'Hoja de Trabajo para listado'!$AB$151:$BA$151,0)),0)+IFERROR(INDEX('Hoja de Trabajo para listado'!$BC$155:$CB$1048576,MATCH($A517,'Hoja de Trabajo para listado'!$BC$155:$BC$1048576,0),MATCH((CUADRO!F$5&amp;$E517),'Hoja de Trabajo para listado'!$BC$151:$CB$151,0)),0)+IFERROR(INDEX('Hoja de Trabajo para listado'!$DE$153:$DG$274,MATCH($A517,'Hoja de Trabajo para listado'!$DE$153:$DE$1048576,0),MATCH((CUADRO!F$5&amp;$E517),'Hoja de Trabajo para listado'!$DE$151:$DG$151,0)),0)+IFERROR(INDEX('Hoja de Trabajo para listado'!$CD$155:$DC$1048576,MATCH($A517,'Hoja de Trabajo para listado'!$CD$155:$CD$1048576,0),MATCH((CUADRO!F$5&amp;$E517),'Hoja de Trabajo para listado'!$CD$151:$DC$151,0)),0)</f>
        <v>0</v>
      </c>
      <c r="G517" s="314">
        <f ca="1">+IFERROR(INDEX('Hoja de Trabajo para listado'!$A$155:$Z$1048576,MATCH($A517,'Hoja de Trabajo para listado'!$A$155:$A$1048576,0),MATCH((CUADRO!G$5&amp;$E517),'Hoja de Trabajo para listado'!$A$151:$Z$151,0)),0)+IFERROR(INDEX('Hoja de Trabajo para listado'!$AB$155:$BA$1048576,MATCH($A517,'Hoja de Trabajo para listado'!$AB$155:$AB$1048576,0),MATCH((CUADRO!G$5&amp;$E517),'Hoja de Trabajo para listado'!$AB$151:$BA$151,0)),0)+IFERROR(INDEX('Hoja de Trabajo para listado'!$BC$155:$CB$1048576,MATCH($A517,'Hoja de Trabajo para listado'!$BC$155:$BC$1048576,0),MATCH((CUADRO!G$5&amp;$E517),'Hoja de Trabajo para listado'!$BC$151:$CB$151,0)),0)+IFERROR(INDEX('Hoja de Trabajo para listado'!$DE$153:$DG$274,MATCH($A517,'Hoja de Trabajo para listado'!$DE$153:$DE$1048576,0),MATCH((CUADRO!G$5&amp;$E517),'Hoja de Trabajo para listado'!$DE$151:$DG$151,0)),0)+IFERROR(INDEX('Hoja de Trabajo para listado'!$CD$155:$DC$1048576,MATCH($A517,'Hoja de Trabajo para listado'!$CD$155:$CD$1048576,0),MATCH((CUADRO!G$5&amp;$E517),'Hoja de Trabajo para listado'!$CD$151:$DC$151,0)),0)</f>
        <v>0</v>
      </c>
      <c r="H517" s="314">
        <f ca="1">+IFERROR(INDEX('Hoja de Trabajo para listado'!$A$155:$Z$1048576,MATCH($A517,'Hoja de Trabajo para listado'!$A$155:$A$1048576,0),MATCH((CUADRO!H$5&amp;$E517),'Hoja de Trabajo para listado'!$A$151:$Z$151,0)),0)+IFERROR(INDEX('Hoja de Trabajo para listado'!$AB$155:$BA$1048576,MATCH($A517,'Hoja de Trabajo para listado'!$AB$155:$AB$1048576,0),MATCH((CUADRO!H$5&amp;$E517),'Hoja de Trabajo para listado'!$AB$151:$BA$151,0)),0)+IFERROR(INDEX('Hoja de Trabajo para listado'!$BC$155:$CB$1048576,MATCH($A517,'Hoja de Trabajo para listado'!$BC$155:$BC$1048576,0),MATCH((CUADRO!H$5&amp;$E517),'Hoja de Trabajo para listado'!$BC$151:$CB$151,0)),0)+IFERROR(INDEX('Hoja de Trabajo para listado'!$DE$153:$DG$274,MATCH($A517,'Hoja de Trabajo para listado'!$DE$153:$DE$1048576,0),MATCH((CUADRO!H$5&amp;$E517),'Hoja de Trabajo para listado'!$DE$151:$DG$151,0)),0)+IFERROR(INDEX('Hoja de Trabajo para listado'!$CD$155:$DC$1048576,MATCH($A517,'Hoja de Trabajo para listado'!$CD$155:$CD$1048576,0),MATCH((CUADRO!H$5&amp;$E517),'Hoja de Trabajo para listado'!$CD$151:$DC$151,0)),0)</f>
        <v>0</v>
      </c>
      <c r="I517" s="314">
        <f ca="1">+IFERROR(INDEX('Hoja de Trabajo para listado'!$A$155:$Z$1048576,MATCH($A517,'Hoja de Trabajo para listado'!$A$155:$A$1048576,0),MATCH((CUADRO!I$5&amp;$E517),'Hoja de Trabajo para listado'!$A$151:$Z$151,0)),0)+IFERROR(INDEX('Hoja de Trabajo para listado'!$AB$155:$BA$1048576,MATCH($A517,'Hoja de Trabajo para listado'!$AB$155:$AB$1048576,0),MATCH((CUADRO!I$5&amp;$E517),'Hoja de Trabajo para listado'!$AB$151:$BA$151,0)),0)+IFERROR(INDEX('Hoja de Trabajo para listado'!$BC$155:$CB$1048576,MATCH($A517,'Hoja de Trabajo para listado'!$BC$155:$BC$1048576,0),MATCH((CUADRO!I$5&amp;$E517),'Hoja de Trabajo para listado'!$BC$151:$CB$151,0)),0)+IFERROR(INDEX('Hoja de Trabajo para listado'!$DE$153:$DG$274,MATCH($A517,'Hoja de Trabajo para listado'!$DE$153:$DE$1048576,0),MATCH((CUADRO!I$5&amp;$E517),'Hoja de Trabajo para listado'!$DE$151:$DG$151,0)),0)+IFERROR(INDEX('Hoja de Trabajo para listado'!$CD$155:$DC$1048576,MATCH($A517,'Hoja de Trabajo para listado'!$CD$155:$CD$1048576,0),MATCH((CUADRO!I$5&amp;$E517),'Hoja de Trabajo para listado'!$CD$151:$DC$151,0)),0)</f>
        <v>0</v>
      </c>
      <c r="J517" s="314">
        <f ca="1">+IFERROR(INDEX('Hoja de Trabajo para listado'!$A$155:$Z$1048576,MATCH($A517,'Hoja de Trabajo para listado'!$A$155:$A$1048576,0),MATCH((CUADRO!J$5&amp;$E517),'Hoja de Trabajo para listado'!$A$151:$Z$151,0)),0)+IFERROR(INDEX('Hoja de Trabajo para listado'!$AB$155:$BA$1048576,MATCH($A517,'Hoja de Trabajo para listado'!$AB$155:$AB$1048576,0),MATCH((CUADRO!J$5&amp;$E517),'Hoja de Trabajo para listado'!$AB$151:$BA$151,0)),0)+IFERROR(INDEX('Hoja de Trabajo para listado'!$BC$155:$CB$1048576,MATCH($A517,'Hoja de Trabajo para listado'!$BC$155:$BC$1048576,0),MATCH((CUADRO!J$5&amp;$E517),'Hoja de Trabajo para listado'!$BC$151:$CB$151,0)),0)+IFERROR(INDEX('Hoja de Trabajo para listado'!$DE$153:$DG$274,MATCH($A517,'Hoja de Trabajo para listado'!$DE$153:$DE$1048576,0),MATCH((CUADRO!J$5&amp;$E517),'Hoja de Trabajo para listado'!$DE$151:$DG$151,0)),0)+IFERROR(INDEX('Hoja de Trabajo para listado'!$CD$155:$DC$1048576,MATCH($A517,'Hoja de Trabajo para listado'!$CD$155:$CD$1048576,0),MATCH((CUADRO!J$5&amp;$E517),'Hoja de Trabajo para listado'!$CD$151:$DC$151,0)),0)</f>
        <v>0</v>
      </c>
      <c r="K517" s="314">
        <f ca="1">+IFERROR(INDEX('Hoja de Trabajo para listado'!$A$155:$Z$1048576,MATCH($A517,'Hoja de Trabajo para listado'!$A$155:$A$1048576,0),MATCH((CUADRO!K$5&amp;$E517),'Hoja de Trabajo para listado'!$A$151:$Z$151,0)),0)+IFERROR(INDEX('Hoja de Trabajo para listado'!$AB$155:$BA$1048576,MATCH($A517,'Hoja de Trabajo para listado'!$AB$155:$AB$1048576,0),MATCH((CUADRO!K$5&amp;$E517),'Hoja de Trabajo para listado'!$AB$151:$BA$151,0)),0)+IFERROR(INDEX('Hoja de Trabajo para listado'!$BC$155:$CB$1048576,MATCH($A517,'Hoja de Trabajo para listado'!$BC$155:$BC$1048576,0),MATCH((CUADRO!K$5&amp;$E517),'Hoja de Trabajo para listado'!$BC$151:$CB$151,0)),0)+IFERROR(INDEX('Hoja de Trabajo para listado'!$DE$153:$DG$274,MATCH($A517,'Hoja de Trabajo para listado'!$DE$153:$DE$1048576,0),MATCH((CUADRO!K$5&amp;$E517),'Hoja de Trabajo para listado'!$DE$151:$DG$151,0)),0)+IFERROR(INDEX('Hoja de Trabajo para listado'!$CD$155:$DC$1048576,MATCH($A517,'Hoja de Trabajo para listado'!$CD$155:$CD$1048576,0),MATCH((CUADRO!K$5&amp;$E517),'Hoja de Trabajo para listado'!$CD$151:$DC$151,0)),0)</f>
        <v>0</v>
      </c>
      <c r="L517" s="314">
        <f ca="1">+IFERROR(INDEX('Hoja de Trabajo para listado'!$A$155:$Z$1048576,MATCH($A517,'Hoja de Trabajo para listado'!$A$155:$A$1048576,0),MATCH((CUADRO!L$5&amp;$E517),'Hoja de Trabajo para listado'!$A$151:$Z$151,0)),0)+IFERROR(INDEX('Hoja de Trabajo para listado'!$AB$155:$BA$1048576,MATCH($A517,'Hoja de Trabajo para listado'!$AB$155:$AB$1048576,0),MATCH((CUADRO!L$5&amp;$E517),'Hoja de Trabajo para listado'!$AB$151:$BA$151,0)),0)+IFERROR(INDEX('Hoja de Trabajo para listado'!$BC$155:$CB$1048576,MATCH($A517,'Hoja de Trabajo para listado'!$BC$155:$BC$1048576,0),MATCH((CUADRO!L$5&amp;$E517),'Hoja de Trabajo para listado'!$BC$151:$CB$151,0)),0)+IFERROR(INDEX('Hoja de Trabajo para listado'!$DE$153:$DG$274,MATCH($A517,'Hoja de Trabajo para listado'!$DE$153:$DE$1048576,0),MATCH((CUADRO!L$5&amp;$E517),'Hoja de Trabajo para listado'!$DE$151:$DG$151,0)),0)+IFERROR(INDEX('Hoja de Trabajo para listado'!$CD$155:$DC$1048576,MATCH($A517,'Hoja de Trabajo para listado'!$CD$155:$CD$1048576,0),MATCH((CUADRO!L$5&amp;$E517),'Hoja de Trabajo para listado'!$CD$151:$DC$151,0)),0)</f>
        <v>0</v>
      </c>
      <c r="M517" s="314">
        <f ca="1">+IFERROR(INDEX('Hoja de Trabajo para listado'!$A$155:$Z$1048576,MATCH($A517,'Hoja de Trabajo para listado'!$A$155:$A$1048576,0),MATCH((CUADRO!M$5&amp;$E517),'Hoja de Trabajo para listado'!$A$151:$Z$151,0)),0)+IFERROR(INDEX('Hoja de Trabajo para listado'!$AB$155:$BA$1048576,MATCH($A517,'Hoja de Trabajo para listado'!$AB$155:$AB$1048576,0),MATCH((CUADRO!M$5&amp;$E517),'Hoja de Trabajo para listado'!$AB$151:$BA$151,0)),0)+IFERROR(INDEX('Hoja de Trabajo para listado'!$BC$155:$CB$1048576,MATCH($A517,'Hoja de Trabajo para listado'!$BC$155:$BC$1048576,0),MATCH((CUADRO!M$5&amp;$E517),'Hoja de Trabajo para listado'!$BC$151:$CB$151,0)),0)+IFERROR(INDEX('Hoja de Trabajo para listado'!$DE$153:$DG$274,MATCH($A517,'Hoja de Trabajo para listado'!$DE$153:$DE$1048576,0),MATCH((CUADRO!M$5&amp;$E517),'Hoja de Trabajo para listado'!$DE$151:$DG$151,0)),0)+IFERROR(INDEX('Hoja de Trabajo para listado'!$CD$155:$DC$1048576,MATCH($A517,'Hoja de Trabajo para listado'!$CD$155:$CD$1048576,0),MATCH((CUADRO!M$5&amp;$E517),'Hoja de Trabajo para listado'!$CD$151:$DC$151,0)),0)</f>
        <v>0</v>
      </c>
      <c r="N517" s="314">
        <f ca="1">+IFERROR(INDEX('Hoja de Trabajo para listado'!$A$155:$Z$1048576,MATCH($A517,'Hoja de Trabajo para listado'!$A$155:$A$1048576,0),MATCH((CUADRO!N$5&amp;$E517),'Hoja de Trabajo para listado'!$A$151:$Z$151,0)),0)+IFERROR(INDEX('Hoja de Trabajo para listado'!$AB$155:$BA$1048576,MATCH($A517,'Hoja de Trabajo para listado'!$AB$155:$AB$1048576,0),MATCH((CUADRO!N$5&amp;$E517),'Hoja de Trabajo para listado'!$AB$151:$BA$151,0)),0)+IFERROR(INDEX('Hoja de Trabajo para listado'!$BC$155:$CB$1048576,MATCH($A517,'Hoja de Trabajo para listado'!$BC$155:$BC$1048576,0),MATCH((CUADRO!N$5&amp;$E517),'Hoja de Trabajo para listado'!$BC$151:$CB$151,0)),0)+IFERROR(INDEX('Hoja de Trabajo para listado'!$DE$153:$DG$274,MATCH($A517,'Hoja de Trabajo para listado'!$DE$153:$DE$1048576,0),MATCH((CUADRO!N$5&amp;$E517),'Hoja de Trabajo para listado'!$DE$151:$DG$151,0)),0)+IFERROR(INDEX('Hoja de Trabajo para listado'!$CD$155:$DC$1048576,MATCH($A517,'Hoja de Trabajo para listado'!$CD$155:$CD$1048576,0),MATCH((CUADRO!N$5&amp;$E517),'Hoja de Trabajo para listado'!$CD$151:$DC$151,0)),0)</f>
        <v>0</v>
      </c>
      <c r="O517" s="314">
        <f ca="1">+IFERROR(INDEX('Hoja de Trabajo para listado'!$A$155:$Z$1048576,MATCH($A517,'Hoja de Trabajo para listado'!$A$155:$A$1048576,0),MATCH((CUADRO!O$5&amp;$E517),'Hoja de Trabajo para listado'!$A$151:$Z$151,0)),0)+IFERROR(INDEX('Hoja de Trabajo para listado'!$AB$155:$BA$1048576,MATCH($A517,'Hoja de Trabajo para listado'!$AB$155:$AB$1048576,0),MATCH((CUADRO!O$5&amp;$E517),'Hoja de Trabajo para listado'!$AB$151:$BA$151,0)),0)+IFERROR(INDEX('Hoja de Trabajo para listado'!$BC$155:$CB$1048576,MATCH($A517,'Hoja de Trabajo para listado'!$BC$155:$BC$1048576,0),MATCH((CUADRO!O$5&amp;$E517),'Hoja de Trabajo para listado'!$BC$151:$CB$151,0)),0)+IFERROR(INDEX('Hoja de Trabajo para listado'!$DE$153:$DG$274,MATCH($A517,'Hoja de Trabajo para listado'!$DE$153:$DE$1048576,0),MATCH((CUADRO!O$5&amp;$E517),'Hoja de Trabajo para listado'!$DE$151:$DG$151,0)),0)+IFERROR(INDEX('Hoja de Trabajo para listado'!$CD$155:$DC$1048576,MATCH($A517,'Hoja de Trabajo para listado'!$CD$155:$CD$1048576,0),MATCH((CUADRO!O$5&amp;$E517),'Hoja de Trabajo para listado'!$CD$151:$DC$151,0)),0)</f>
        <v>0</v>
      </c>
      <c r="P517" s="314">
        <f ca="1">+IFERROR(INDEX('Hoja de Trabajo para listado'!$A$155:$Z$1048576,MATCH($A517,'Hoja de Trabajo para listado'!$A$155:$A$1048576,0),MATCH((CUADRO!P$5&amp;$E517),'Hoja de Trabajo para listado'!$A$151:$Z$151,0)),0)+IFERROR(INDEX('Hoja de Trabajo para listado'!$AB$155:$BA$1048576,MATCH($A517,'Hoja de Trabajo para listado'!$AB$155:$AB$1048576,0),MATCH((CUADRO!P$5&amp;$E517),'Hoja de Trabajo para listado'!$AB$151:$BA$151,0)),0)+IFERROR(INDEX('Hoja de Trabajo para listado'!$BC$155:$CB$1048576,MATCH($A517,'Hoja de Trabajo para listado'!$BC$155:$BC$1048576,0),MATCH((CUADRO!P$5&amp;$E517),'Hoja de Trabajo para listado'!$BC$151:$CB$151,0)),0)+IFERROR(INDEX('Hoja de Trabajo para listado'!$DE$153:$DG$274,MATCH($A517,'Hoja de Trabajo para listado'!$DE$153:$DE$1048576,0),MATCH((CUADRO!P$5&amp;$E517),'Hoja de Trabajo para listado'!$DE$151:$DG$151,0)),0)+IFERROR(INDEX('Hoja de Trabajo para listado'!$CD$155:$DC$1048576,MATCH($A517,'Hoja de Trabajo para listado'!$CD$155:$CD$1048576,0),MATCH((CUADRO!P$5&amp;$E517),'Hoja de Trabajo para listado'!$CD$151:$DC$151,0)),0)</f>
        <v>0</v>
      </c>
      <c r="Q517" s="314">
        <f ca="1">+IFERROR(INDEX('Hoja de Trabajo para listado'!$A$155:$Z$1048576,MATCH($A517,'Hoja de Trabajo para listado'!$A$155:$A$1048576,0),MATCH((CUADRO!Q$5&amp;$E517),'Hoja de Trabajo para listado'!$A$151:$Z$151,0)),0)+IFERROR(INDEX('Hoja de Trabajo para listado'!$AB$155:$BA$1048576,MATCH($A517,'Hoja de Trabajo para listado'!$AB$155:$AB$1048576,0),MATCH((CUADRO!Q$5&amp;$E517),'Hoja de Trabajo para listado'!$AB$151:$BA$151,0)),0)+IFERROR(INDEX('Hoja de Trabajo para listado'!$BC$155:$CB$1048576,MATCH($A517,'Hoja de Trabajo para listado'!$BC$155:$BC$1048576,0),MATCH((CUADRO!Q$5&amp;$E517),'Hoja de Trabajo para listado'!$BC$151:$CB$151,0)),0)+IFERROR(INDEX('Hoja de Trabajo para listado'!$DE$153:$DG$274,MATCH($A517,'Hoja de Trabajo para listado'!$DE$153:$DE$1048576,0),MATCH((CUADRO!Q$5&amp;$E517),'Hoja de Trabajo para listado'!$DE$151:$DG$151,0)),0)+IFERROR(INDEX('Hoja de Trabajo para listado'!$CD$155:$DC$1048576,MATCH($A517,'Hoja de Trabajo para listado'!$CD$155:$CD$1048576,0),MATCH((CUADRO!Q$5&amp;$E517),'Hoja de Trabajo para listado'!$CD$151:$DC$151,0)),0)</f>
        <v>0</v>
      </c>
      <c r="R517" s="314">
        <f t="shared" ca="1" si="14"/>
        <v>0</v>
      </c>
      <c r="S517" s="322">
        <f ca="1">+R516+R517</f>
        <v>0</v>
      </c>
      <c r="T517" s="314">
        <f ca="1">+S517</f>
        <v>0</v>
      </c>
      <c r="U517" s="313">
        <f t="shared" si="15"/>
        <v>2</v>
      </c>
      <c r="V517" s="319" t="str">
        <f>+VLOOKUP(A517,bd_lista!$A$3:$E$593,5,FALSE)</f>
        <v>Gobiernos Autonomos Municipales</v>
      </c>
      <c r="W517" s="426"/>
    </row>
    <row r="518" spans="1:23" customFormat="1" ht="15" hidden="1" customHeight="1">
      <c r="A518" s="323">
        <v>1431</v>
      </c>
      <c r="B518" s="427">
        <f>+A518</f>
        <v>1431</v>
      </c>
      <c r="C518" s="318" t="str">
        <f>+VLOOKUP(A518,bd_lista!$A$3:$C$593,3,FALSE)</f>
        <v>Gobierno Autónomo Municipal de Sabaya</v>
      </c>
      <c r="D518" s="429" t="str">
        <f>+C518</f>
        <v>Gobierno Autónomo Municipal de Sabaya</v>
      </c>
      <c r="E518" s="346" t="s">
        <v>1418</v>
      </c>
      <c r="F518" s="314">
        <f ca="1">+IFERROR(INDEX('Hoja de Trabajo para listado'!$A$155:$Z$1048576,MATCH($A518,'Hoja de Trabajo para listado'!$A$155:$A$1048576,0),MATCH((CUADRO!F$5&amp;$E518),'Hoja de Trabajo para listado'!$A$151:$Z$151,0)),0)+IFERROR(INDEX('Hoja de Trabajo para listado'!$AB$155:$BA$1048576,MATCH($A518,'Hoja de Trabajo para listado'!$AB$155:$AB$1048576,0),MATCH((CUADRO!F$5&amp;$E518),'Hoja de Trabajo para listado'!$AB$151:$BA$151,0)),0)+IFERROR(INDEX('Hoja de Trabajo para listado'!$BC$155:$CB$1048576,MATCH($A518,'Hoja de Trabajo para listado'!$BC$155:$BC$1048576,0),MATCH((CUADRO!F$5&amp;$E518),'Hoja de Trabajo para listado'!$BC$151:$CB$151,0)),0)+IFERROR(INDEX('Hoja de Trabajo para listado'!$DE$153:$DG$274,MATCH($A518,'Hoja de Trabajo para listado'!$DE$153:$DE$1048576,0),MATCH((CUADRO!F$5&amp;$E518),'Hoja de Trabajo para listado'!$DE$151:$DG$151,0)),0)+IFERROR(INDEX('Hoja de Trabajo para listado'!$CD$155:$DC$1048576,MATCH($A518,'Hoja de Trabajo para listado'!$CD$155:$CD$1048576,0),MATCH((CUADRO!F$5&amp;$E518),'Hoja de Trabajo para listado'!$CD$151:$DC$151,0)),0)</f>
        <v>0</v>
      </c>
      <c r="G518" s="314">
        <f ca="1">+IFERROR(INDEX('Hoja de Trabajo para listado'!$A$155:$Z$1048576,MATCH($A518,'Hoja de Trabajo para listado'!$A$155:$A$1048576,0),MATCH((CUADRO!G$5&amp;$E518),'Hoja de Trabajo para listado'!$A$151:$Z$151,0)),0)+IFERROR(INDEX('Hoja de Trabajo para listado'!$AB$155:$BA$1048576,MATCH($A518,'Hoja de Trabajo para listado'!$AB$155:$AB$1048576,0),MATCH((CUADRO!G$5&amp;$E518),'Hoja de Trabajo para listado'!$AB$151:$BA$151,0)),0)+IFERROR(INDEX('Hoja de Trabajo para listado'!$BC$155:$CB$1048576,MATCH($A518,'Hoja de Trabajo para listado'!$BC$155:$BC$1048576,0),MATCH((CUADRO!G$5&amp;$E518),'Hoja de Trabajo para listado'!$BC$151:$CB$151,0)),0)+IFERROR(INDEX('Hoja de Trabajo para listado'!$DE$153:$DG$274,MATCH($A518,'Hoja de Trabajo para listado'!$DE$153:$DE$1048576,0),MATCH((CUADRO!G$5&amp;$E518),'Hoja de Trabajo para listado'!$DE$151:$DG$151,0)),0)+IFERROR(INDEX('Hoja de Trabajo para listado'!$CD$155:$DC$1048576,MATCH($A518,'Hoja de Trabajo para listado'!$CD$155:$CD$1048576,0),MATCH((CUADRO!G$5&amp;$E518),'Hoja de Trabajo para listado'!$CD$151:$DC$151,0)),0)</f>
        <v>0</v>
      </c>
      <c r="H518" s="314">
        <f ca="1">+IFERROR(INDEX('Hoja de Trabajo para listado'!$A$155:$Z$1048576,MATCH($A518,'Hoja de Trabajo para listado'!$A$155:$A$1048576,0),MATCH((CUADRO!H$5&amp;$E518),'Hoja de Trabajo para listado'!$A$151:$Z$151,0)),0)+IFERROR(INDEX('Hoja de Trabajo para listado'!$AB$155:$BA$1048576,MATCH($A518,'Hoja de Trabajo para listado'!$AB$155:$AB$1048576,0),MATCH((CUADRO!H$5&amp;$E518),'Hoja de Trabajo para listado'!$AB$151:$BA$151,0)),0)+IFERROR(INDEX('Hoja de Trabajo para listado'!$BC$155:$CB$1048576,MATCH($A518,'Hoja de Trabajo para listado'!$BC$155:$BC$1048576,0),MATCH((CUADRO!H$5&amp;$E518),'Hoja de Trabajo para listado'!$BC$151:$CB$151,0)),0)+IFERROR(INDEX('Hoja de Trabajo para listado'!$DE$153:$DG$274,MATCH($A518,'Hoja de Trabajo para listado'!$DE$153:$DE$1048576,0),MATCH((CUADRO!H$5&amp;$E518),'Hoja de Trabajo para listado'!$DE$151:$DG$151,0)),0)+IFERROR(INDEX('Hoja de Trabajo para listado'!$CD$155:$DC$1048576,MATCH($A518,'Hoja de Trabajo para listado'!$CD$155:$CD$1048576,0),MATCH((CUADRO!H$5&amp;$E518),'Hoja de Trabajo para listado'!$CD$151:$DC$151,0)),0)</f>
        <v>0</v>
      </c>
      <c r="I518" s="314">
        <f ca="1">+IFERROR(INDEX('Hoja de Trabajo para listado'!$A$155:$Z$1048576,MATCH($A518,'Hoja de Trabajo para listado'!$A$155:$A$1048576,0),MATCH((CUADRO!I$5&amp;$E518),'Hoja de Trabajo para listado'!$A$151:$Z$151,0)),0)+IFERROR(INDEX('Hoja de Trabajo para listado'!$AB$155:$BA$1048576,MATCH($A518,'Hoja de Trabajo para listado'!$AB$155:$AB$1048576,0),MATCH((CUADRO!I$5&amp;$E518),'Hoja de Trabajo para listado'!$AB$151:$BA$151,0)),0)+IFERROR(INDEX('Hoja de Trabajo para listado'!$BC$155:$CB$1048576,MATCH($A518,'Hoja de Trabajo para listado'!$BC$155:$BC$1048576,0),MATCH((CUADRO!I$5&amp;$E518),'Hoja de Trabajo para listado'!$BC$151:$CB$151,0)),0)+IFERROR(INDEX('Hoja de Trabajo para listado'!$DE$153:$DG$274,MATCH($A518,'Hoja de Trabajo para listado'!$DE$153:$DE$1048576,0),MATCH((CUADRO!I$5&amp;$E518),'Hoja de Trabajo para listado'!$DE$151:$DG$151,0)),0)+IFERROR(INDEX('Hoja de Trabajo para listado'!$CD$155:$DC$1048576,MATCH($A518,'Hoja de Trabajo para listado'!$CD$155:$CD$1048576,0),MATCH((CUADRO!I$5&amp;$E518),'Hoja de Trabajo para listado'!$CD$151:$DC$151,0)),0)</f>
        <v>0</v>
      </c>
      <c r="J518" s="314">
        <f ca="1">+IFERROR(INDEX('Hoja de Trabajo para listado'!$A$155:$Z$1048576,MATCH($A518,'Hoja de Trabajo para listado'!$A$155:$A$1048576,0),MATCH((CUADRO!J$5&amp;$E518),'Hoja de Trabajo para listado'!$A$151:$Z$151,0)),0)+IFERROR(INDEX('Hoja de Trabajo para listado'!$AB$155:$BA$1048576,MATCH($A518,'Hoja de Trabajo para listado'!$AB$155:$AB$1048576,0),MATCH((CUADRO!J$5&amp;$E518),'Hoja de Trabajo para listado'!$AB$151:$BA$151,0)),0)+IFERROR(INDEX('Hoja de Trabajo para listado'!$BC$155:$CB$1048576,MATCH($A518,'Hoja de Trabajo para listado'!$BC$155:$BC$1048576,0),MATCH((CUADRO!J$5&amp;$E518),'Hoja de Trabajo para listado'!$BC$151:$CB$151,0)),0)+IFERROR(INDEX('Hoja de Trabajo para listado'!$DE$153:$DG$274,MATCH($A518,'Hoja de Trabajo para listado'!$DE$153:$DE$1048576,0),MATCH((CUADRO!J$5&amp;$E518),'Hoja de Trabajo para listado'!$DE$151:$DG$151,0)),0)+IFERROR(INDEX('Hoja de Trabajo para listado'!$CD$155:$DC$1048576,MATCH($A518,'Hoja de Trabajo para listado'!$CD$155:$CD$1048576,0),MATCH((CUADRO!J$5&amp;$E518),'Hoja de Trabajo para listado'!$CD$151:$DC$151,0)),0)</f>
        <v>0</v>
      </c>
      <c r="K518" s="314">
        <f ca="1">+IFERROR(INDEX('Hoja de Trabajo para listado'!$A$155:$Z$1048576,MATCH($A518,'Hoja de Trabajo para listado'!$A$155:$A$1048576,0),MATCH((CUADRO!K$5&amp;$E518),'Hoja de Trabajo para listado'!$A$151:$Z$151,0)),0)+IFERROR(INDEX('Hoja de Trabajo para listado'!$AB$155:$BA$1048576,MATCH($A518,'Hoja de Trabajo para listado'!$AB$155:$AB$1048576,0),MATCH((CUADRO!K$5&amp;$E518),'Hoja de Trabajo para listado'!$AB$151:$BA$151,0)),0)+IFERROR(INDEX('Hoja de Trabajo para listado'!$BC$155:$CB$1048576,MATCH($A518,'Hoja de Trabajo para listado'!$BC$155:$BC$1048576,0),MATCH((CUADRO!K$5&amp;$E518),'Hoja de Trabajo para listado'!$BC$151:$CB$151,0)),0)+IFERROR(INDEX('Hoja de Trabajo para listado'!$DE$153:$DG$274,MATCH($A518,'Hoja de Trabajo para listado'!$DE$153:$DE$1048576,0),MATCH((CUADRO!K$5&amp;$E518),'Hoja de Trabajo para listado'!$DE$151:$DG$151,0)),0)+IFERROR(INDEX('Hoja de Trabajo para listado'!$CD$155:$DC$1048576,MATCH($A518,'Hoja de Trabajo para listado'!$CD$155:$CD$1048576,0),MATCH((CUADRO!K$5&amp;$E518),'Hoja de Trabajo para listado'!$CD$151:$DC$151,0)),0)</f>
        <v>0</v>
      </c>
      <c r="L518" s="314">
        <f ca="1">+IFERROR(INDEX('Hoja de Trabajo para listado'!$A$155:$Z$1048576,MATCH($A518,'Hoja de Trabajo para listado'!$A$155:$A$1048576,0),MATCH((CUADRO!L$5&amp;$E518),'Hoja de Trabajo para listado'!$A$151:$Z$151,0)),0)+IFERROR(INDEX('Hoja de Trabajo para listado'!$AB$155:$BA$1048576,MATCH($A518,'Hoja de Trabajo para listado'!$AB$155:$AB$1048576,0),MATCH((CUADRO!L$5&amp;$E518),'Hoja de Trabajo para listado'!$AB$151:$BA$151,0)),0)+IFERROR(INDEX('Hoja de Trabajo para listado'!$BC$155:$CB$1048576,MATCH($A518,'Hoja de Trabajo para listado'!$BC$155:$BC$1048576,0),MATCH((CUADRO!L$5&amp;$E518),'Hoja de Trabajo para listado'!$BC$151:$CB$151,0)),0)+IFERROR(INDEX('Hoja de Trabajo para listado'!$DE$153:$DG$274,MATCH($A518,'Hoja de Trabajo para listado'!$DE$153:$DE$1048576,0),MATCH((CUADRO!L$5&amp;$E518),'Hoja de Trabajo para listado'!$DE$151:$DG$151,0)),0)+IFERROR(INDEX('Hoja de Trabajo para listado'!$CD$155:$DC$1048576,MATCH($A518,'Hoja de Trabajo para listado'!$CD$155:$CD$1048576,0),MATCH((CUADRO!L$5&amp;$E518),'Hoja de Trabajo para listado'!$CD$151:$DC$151,0)),0)</f>
        <v>0</v>
      </c>
      <c r="M518" s="314">
        <f ca="1">+IFERROR(INDEX('Hoja de Trabajo para listado'!$A$155:$Z$1048576,MATCH($A518,'Hoja de Trabajo para listado'!$A$155:$A$1048576,0),MATCH((CUADRO!M$5&amp;$E518),'Hoja de Trabajo para listado'!$A$151:$Z$151,0)),0)+IFERROR(INDEX('Hoja de Trabajo para listado'!$AB$155:$BA$1048576,MATCH($A518,'Hoja de Trabajo para listado'!$AB$155:$AB$1048576,0),MATCH((CUADRO!M$5&amp;$E518),'Hoja de Trabajo para listado'!$AB$151:$BA$151,0)),0)+IFERROR(INDEX('Hoja de Trabajo para listado'!$BC$155:$CB$1048576,MATCH($A518,'Hoja de Trabajo para listado'!$BC$155:$BC$1048576,0),MATCH((CUADRO!M$5&amp;$E518),'Hoja de Trabajo para listado'!$BC$151:$CB$151,0)),0)+IFERROR(INDEX('Hoja de Trabajo para listado'!$DE$153:$DG$274,MATCH($A518,'Hoja de Trabajo para listado'!$DE$153:$DE$1048576,0),MATCH((CUADRO!M$5&amp;$E518),'Hoja de Trabajo para listado'!$DE$151:$DG$151,0)),0)+IFERROR(INDEX('Hoja de Trabajo para listado'!$CD$155:$DC$1048576,MATCH($A518,'Hoja de Trabajo para listado'!$CD$155:$CD$1048576,0),MATCH((CUADRO!M$5&amp;$E518),'Hoja de Trabajo para listado'!$CD$151:$DC$151,0)),0)</f>
        <v>0</v>
      </c>
      <c r="N518" s="314">
        <f ca="1">+IFERROR(INDEX('Hoja de Trabajo para listado'!$A$155:$Z$1048576,MATCH($A518,'Hoja de Trabajo para listado'!$A$155:$A$1048576,0),MATCH((CUADRO!N$5&amp;$E518),'Hoja de Trabajo para listado'!$A$151:$Z$151,0)),0)+IFERROR(INDEX('Hoja de Trabajo para listado'!$AB$155:$BA$1048576,MATCH($A518,'Hoja de Trabajo para listado'!$AB$155:$AB$1048576,0),MATCH((CUADRO!N$5&amp;$E518),'Hoja de Trabajo para listado'!$AB$151:$BA$151,0)),0)+IFERROR(INDEX('Hoja de Trabajo para listado'!$BC$155:$CB$1048576,MATCH($A518,'Hoja de Trabajo para listado'!$BC$155:$BC$1048576,0),MATCH((CUADRO!N$5&amp;$E518),'Hoja de Trabajo para listado'!$BC$151:$CB$151,0)),0)+IFERROR(INDEX('Hoja de Trabajo para listado'!$DE$153:$DG$274,MATCH($A518,'Hoja de Trabajo para listado'!$DE$153:$DE$1048576,0),MATCH((CUADRO!N$5&amp;$E518),'Hoja de Trabajo para listado'!$DE$151:$DG$151,0)),0)+IFERROR(INDEX('Hoja de Trabajo para listado'!$CD$155:$DC$1048576,MATCH($A518,'Hoja de Trabajo para listado'!$CD$155:$CD$1048576,0),MATCH((CUADRO!N$5&amp;$E518),'Hoja de Trabajo para listado'!$CD$151:$DC$151,0)),0)</f>
        <v>0</v>
      </c>
      <c r="O518" s="314">
        <f ca="1">+IFERROR(INDEX('Hoja de Trabajo para listado'!$A$155:$Z$1048576,MATCH($A518,'Hoja de Trabajo para listado'!$A$155:$A$1048576,0),MATCH((CUADRO!O$5&amp;$E518),'Hoja de Trabajo para listado'!$A$151:$Z$151,0)),0)+IFERROR(INDEX('Hoja de Trabajo para listado'!$AB$155:$BA$1048576,MATCH($A518,'Hoja de Trabajo para listado'!$AB$155:$AB$1048576,0),MATCH((CUADRO!O$5&amp;$E518),'Hoja de Trabajo para listado'!$AB$151:$BA$151,0)),0)+IFERROR(INDEX('Hoja de Trabajo para listado'!$BC$155:$CB$1048576,MATCH($A518,'Hoja de Trabajo para listado'!$BC$155:$BC$1048576,0),MATCH((CUADRO!O$5&amp;$E518),'Hoja de Trabajo para listado'!$BC$151:$CB$151,0)),0)+IFERROR(INDEX('Hoja de Trabajo para listado'!$DE$153:$DG$274,MATCH($A518,'Hoja de Trabajo para listado'!$DE$153:$DE$1048576,0),MATCH((CUADRO!O$5&amp;$E518),'Hoja de Trabajo para listado'!$DE$151:$DG$151,0)),0)+IFERROR(INDEX('Hoja de Trabajo para listado'!$CD$155:$DC$1048576,MATCH($A518,'Hoja de Trabajo para listado'!$CD$155:$CD$1048576,0),MATCH((CUADRO!O$5&amp;$E518),'Hoja de Trabajo para listado'!$CD$151:$DC$151,0)),0)</f>
        <v>0</v>
      </c>
      <c r="P518" s="314">
        <f ca="1">+IFERROR(INDEX('Hoja de Trabajo para listado'!$A$155:$Z$1048576,MATCH($A518,'Hoja de Trabajo para listado'!$A$155:$A$1048576,0),MATCH((CUADRO!P$5&amp;$E518),'Hoja de Trabajo para listado'!$A$151:$Z$151,0)),0)+IFERROR(INDEX('Hoja de Trabajo para listado'!$AB$155:$BA$1048576,MATCH($A518,'Hoja de Trabajo para listado'!$AB$155:$AB$1048576,0),MATCH((CUADRO!P$5&amp;$E518),'Hoja de Trabajo para listado'!$AB$151:$BA$151,0)),0)+IFERROR(INDEX('Hoja de Trabajo para listado'!$BC$155:$CB$1048576,MATCH($A518,'Hoja de Trabajo para listado'!$BC$155:$BC$1048576,0),MATCH((CUADRO!P$5&amp;$E518),'Hoja de Trabajo para listado'!$BC$151:$CB$151,0)),0)+IFERROR(INDEX('Hoja de Trabajo para listado'!$DE$153:$DG$274,MATCH($A518,'Hoja de Trabajo para listado'!$DE$153:$DE$1048576,0),MATCH((CUADRO!P$5&amp;$E518),'Hoja de Trabajo para listado'!$DE$151:$DG$151,0)),0)+IFERROR(INDEX('Hoja de Trabajo para listado'!$CD$155:$DC$1048576,MATCH($A518,'Hoja de Trabajo para listado'!$CD$155:$CD$1048576,0),MATCH((CUADRO!P$5&amp;$E518),'Hoja de Trabajo para listado'!$CD$151:$DC$151,0)),0)</f>
        <v>0</v>
      </c>
      <c r="Q518" s="314">
        <f ca="1">+IFERROR(INDEX('Hoja de Trabajo para listado'!$A$155:$Z$1048576,MATCH($A518,'Hoja de Trabajo para listado'!$A$155:$A$1048576,0),MATCH((CUADRO!Q$5&amp;$E518),'Hoja de Trabajo para listado'!$A$151:$Z$151,0)),0)+IFERROR(INDEX('Hoja de Trabajo para listado'!$AB$155:$BA$1048576,MATCH($A518,'Hoja de Trabajo para listado'!$AB$155:$AB$1048576,0),MATCH((CUADRO!Q$5&amp;$E518),'Hoja de Trabajo para listado'!$AB$151:$BA$151,0)),0)+IFERROR(INDEX('Hoja de Trabajo para listado'!$BC$155:$CB$1048576,MATCH($A518,'Hoja de Trabajo para listado'!$BC$155:$BC$1048576,0),MATCH((CUADRO!Q$5&amp;$E518),'Hoja de Trabajo para listado'!$BC$151:$CB$151,0)),0)+IFERROR(INDEX('Hoja de Trabajo para listado'!$DE$153:$DG$274,MATCH($A518,'Hoja de Trabajo para listado'!$DE$153:$DE$1048576,0),MATCH((CUADRO!Q$5&amp;$E518),'Hoja de Trabajo para listado'!$DE$151:$DG$151,0)),0)+IFERROR(INDEX('Hoja de Trabajo para listado'!$CD$155:$DC$1048576,MATCH($A518,'Hoja de Trabajo para listado'!$CD$155:$CD$1048576,0),MATCH((CUADRO!Q$5&amp;$E518),'Hoja de Trabajo para listado'!$CD$151:$DC$151,0)),0)</f>
        <v>0</v>
      </c>
      <c r="R518" s="314">
        <f t="shared" ref="R518:R581" ca="1" si="16">+SUM(F518:Q518)</f>
        <v>0</v>
      </c>
      <c r="S518" s="322"/>
      <c r="T518" s="314">
        <f ca="1">+T519</f>
        <v>0</v>
      </c>
      <c r="U518" s="313">
        <f t="shared" ref="U518:U581" si="17">+IF(E518="Débitos",1,2)</f>
        <v>1</v>
      </c>
      <c r="V518" s="319" t="str">
        <f>+VLOOKUP(A518,bd_lista!$A$3:$E$593,5,FALSE)</f>
        <v>Gobiernos Autonomos Municipales</v>
      </c>
      <c r="W518" s="425" t="str">
        <f>+V518</f>
        <v>Gobiernos Autonomos Municipales</v>
      </c>
    </row>
    <row r="519" spans="1:23" customFormat="1" ht="15" hidden="1" customHeight="1">
      <c r="A519" s="323">
        <v>1431</v>
      </c>
      <c r="B519" s="428"/>
      <c r="C519" s="318" t="str">
        <f>+VLOOKUP(A519,bd_lista!$A$3:$C$593,3,FALSE)</f>
        <v>Gobierno Autónomo Municipal de Sabaya</v>
      </c>
      <c r="D519" s="430"/>
      <c r="E519" s="347" t="s">
        <v>1419</v>
      </c>
      <c r="F519" s="314">
        <f ca="1">+IFERROR(INDEX('Hoja de Trabajo para listado'!$A$155:$Z$1048576,MATCH($A519,'Hoja de Trabajo para listado'!$A$155:$A$1048576,0),MATCH((CUADRO!F$5&amp;$E519),'Hoja de Trabajo para listado'!$A$151:$Z$151,0)),0)+IFERROR(INDEX('Hoja de Trabajo para listado'!$AB$155:$BA$1048576,MATCH($A519,'Hoja de Trabajo para listado'!$AB$155:$AB$1048576,0),MATCH((CUADRO!F$5&amp;$E519),'Hoja de Trabajo para listado'!$AB$151:$BA$151,0)),0)+IFERROR(INDEX('Hoja de Trabajo para listado'!$BC$155:$CB$1048576,MATCH($A519,'Hoja de Trabajo para listado'!$BC$155:$BC$1048576,0),MATCH((CUADRO!F$5&amp;$E519),'Hoja de Trabajo para listado'!$BC$151:$CB$151,0)),0)+IFERROR(INDEX('Hoja de Trabajo para listado'!$DE$153:$DG$274,MATCH($A519,'Hoja de Trabajo para listado'!$DE$153:$DE$1048576,0),MATCH((CUADRO!F$5&amp;$E519),'Hoja de Trabajo para listado'!$DE$151:$DG$151,0)),0)+IFERROR(INDEX('Hoja de Trabajo para listado'!$CD$155:$DC$1048576,MATCH($A519,'Hoja de Trabajo para listado'!$CD$155:$CD$1048576,0),MATCH((CUADRO!F$5&amp;$E519),'Hoja de Trabajo para listado'!$CD$151:$DC$151,0)),0)</f>
        <v>0</v>
      </c>
      <c r="G519" s="314">
        <f ca="1">+IFERROR(INDEX('Hoja de Trabajo para listado'!$A$155:$Z$1048576,MATCH($A519,'Hoja de Trabajo para listado'!$A$155:$A$1048576,0),MATCH((CUADRO!G$5&amp;$E519),'Hoja de Trabajo para listado'!$A$151:$Z$151,0)),0)+IFERROR(INDEX('Hoja de Trabajo para listado'!$AB$155:$BA$1048576,MATCH($A519,'Hoja de Trabajo para listado'!$AB$155:$AB$1048576,0),MATCH((CUADRO!G$5&amp;$E519),'Hoja de Trabajo para listado'!$AB$151:$BA$151,0)),0)+IFERROR(INDEX('Hoja de Trabajo para listado'!$BC$155:$CB$1048576,MATCH($A519,'Hoja de Trabajo para listado'!$BC$155:$BC$1048576,0),MATCH((CUADRO!G$5&amp;$E519),'Hoja de Trabajo para listado'!$BC$151:$CB$151,0)),0)+IFERROR(INDEX('Hoja de Trabajo para listado'!$DE$153:$DG$274,MATCH($A519,'Hoja de Trabajo para listado'!$DE$153:$DE$1048576,0),MATCH((CUADRO!G$5&amp;$E519),'Hoja de Trabajo para listado'!$DE$151:$DG$151,0)),0)+IFERROR(INDEX('Hoja de Trabajo para listado'!$CD$155:$DC$1048576,MATCH($A519,'Hoja de Trabajo para listado'!$CD$155:$CD$1048576,0),MATCH((CUADRO!G$5&amp;$E519),'Hoja de Trabajo para listado'!$CD$151:$DC$151,0)),0)</f>
        <v>0</v>
      </c>
      <c r="H519" s="314">
        <f ca="1">+IFERROR(INDEX('Hoja de Trabajo para listado'!$A$155:$Z$1048576,MATCH($A519,'Hoja de Trabajo para listado'!$A$155:$A$1048576,0),MATCH((CUADRO!H$5&amp;$E519),'Hoja de Trabajo para listado'!$A$151:$Z$151,0)),0)+IFERROR(INDEX('Hoja de Trabajo para listado'!$AB$155:$BA$1048576,MATCH($A519,'Hoja de Trabajo para listado'!$AB$155:$AB$1048576,0),MATCH((CUADRO!H$5&amp;$E519),'Hoja de Trabajo para listado'!$AB$151:$BA$151,0)),0)+IFERROR(INDEX('Hoja de Trabajo para listado'!$BC$155:$CB$1048576,MATCH($A519,'Hoja de Trabajo para listado'!$BC$155:$BC$1048576,0),MATCH((CUADRO!H$5&amp;$E519),'Hoja de Trabajo para listado'!$BC$151:$CB$151,0)),0)+IFERROR(INDEX('Hoja de Trabajo para listado'!$DE$153:$DG$274,MATCH($A519,'Hoja de Trabajo para listado'!$DE$153:$DE$1048576,0),MATCH((CUADRO!H$5&amp;$E519),'Hoja de Trabajo para listado'!$DE$151:$DG$151,0)),0)+IFERROR(INDEX('Hoja de Trabajo para listado'!$CD$155:$DC$1048576,MATCH($A519,'Hoja de Trabajo para listado'!$CD$155:$CD$1048576,0),MATCH((CUADRO!H$5&amp;$E519),'Hoja de Trabajo para listado'!$CD$151:$DC$151,0)),0)</f>
        <v>0</v>
      </c>
      <c r="I519" s="314">
        <f ca="1">+IFERROR(INDEX('Hoja de Trabajo para listado'!$A$155:$Z$1048576,MATCH($A519,'Hoja de Trabajo para listado'!$A$155:$A$1048576,0),MATCH((CUADRO!I$5&amp;$E519),'Hoja de Trabajo para listado'!$A$151:$Z$151,0)),0)+IFERROR(INDEX('Hoja de Trabajo para listado'!$AB$155:$BA$1048576,MATCH($A519,'Hoja de Trabajo para listado'!$AB$155:$AB$1048576,0),MATCH((CUADRO!I$5&amp;$E519),'Hoja de Trabajo para listado'!$AB$151:$BA$151,0)),0)+IFERROR(INDEX('Hoja de Trabajo para listado'!$BC$155:$CB$1048576,MATCH($A519,'Hoja de Trabajo para listado'!$BC$155:$BC$1048576,0),MATCH((CUADRO!I$5&amp;$E519),'Hoja de Trabajo para listado'!$BC$151:$CB$151,0)),0)+IFERROR(INDEX('Hoja de Trabajo para listado'!$DE$153:$DG$274,MATCH($A519,'Hoja de Trabajo para listado'!$DE$153:$DE$1048576,0),MATCH((CUADRO!I$5&amp;$E519),'Hoja de Trabajo para listado'!$DE$151:$DG$151,0)),0)+IFERROR(INDEX('Hoja de Trabajo para listado'!$CD$155:$DC$1048576,MATCH($A519,'Hoja de Trabajo para listado'!$CD$155:$CD$1048576,0),MATCH((CUADRO!I$5&amp;$E519),'Hoja de Trabajo para listado'!$CD$151:$DC$151,0)),0)</f>
        <v>0</v>
      </c>
      <c r="J519" s="314">
        <f ca="1">+IFERROR(INDEX('Hoja de Trabajo para listado'!$A$155:$Z$1048576,MATCH($A519,'Hoja de Trabajo para listado'!$A$155:$A$1048576,0),MATCH((CUADRO!J$5&amp;$E519),'Hoja de Trabajo para listado'!$A$151:$Z$151,0)),0)+IFERROR(INDEX('Hoja de Trabajo para listado'!$AB$155:$BA$1048576,MATCH($A519,'Hoja de Trabajo para listado'!$AB$155:$AB$1048576,0),MATCH((CUADRO!J$5&amp;$E519),'Hoja de Trabajo para listado'!$AB$151:$BA$151,0)),0)+IFERROR(INDEX('Hoja de Trabajo para listado'!$BC$155:$CB$1048576,MATCH($A519,'Hoja de Trabajo para listado'!$BC$155:$BC$1048576,0),MATCH((CUADRO!J$5&amp;$E519),'Hoja de Trabajo para listado'!$BC$151:$CB$151,0)),0)+IFERROR(INDEX('Hoja de Trabajo para listado'!$DE$153:$DG$274,MATCH($A519,'Hoja de Trabajo para listado'!$DE$153:$DE$1048576,0),MATCH((CUADRO!J$5&amp;$E519),'Hoja de Trabajo para listado'!$DE$151:$DG$151,0)),0)+IFERROR(INDEX('Hoja de Trabajo para listado'!$CD$155:$DC$1048576,MATCH($A519,'Hoja de Trabajo para listado'!$CD$155:$CD$1048576,0),MATCH((CUADRO!J$5&amp;$E519),'Hoja de Trabajo para listado'!$CD$151:$DC$151,0)),0)</f>
        <v>0</v>
      </c>
      <c r="K519" s="314">
        <f ca="1">+IFERROR(INDEX('Hoja de Trabajo para listado'!$A$155:$Z$1048576,MATCH($A519,'Hoja de Trabajo para listado'!$A$155:$A$1048576,0),MATCH((CUADRO!K$5&amp;$E519),'Hoja de Trabajo para listado'!$A$151:$Z$151,0)),0)+IFERROR(INDEX('Hoja de Trabajo para listado'!$AB$155:$BA$1048576,MATCH($A519,'Hoja de Trabajo para listado'!$AB$155:$AB$1048576,0),MATCH((CUADRO!K$5&amp;$E519),'Hoja de Trabajo para listado'!$AB$151:$BA$151,0)),0)+IFERROR(INDEX('Hoja de Trabajo para listado'!$BC$155:$CB$1048576,MATCH($A519,'Hoja de Trabajo para listado'!$BC$155:$BC$1048576,0),MATCH((CUADRO!K$5&amp;$E519),'Hoja de Trabajo para listado'!$BC$151:$CB$151,0)),0)+IFERROR(INDEX('Hoja de Trabajo para listado'!$DE$153:$DG$274,MATCH($A519,'Hoja de Trabajo para listado'!$DE$153:$DE$1048576,0),MATCH((CUADRO!K$5&amp;$E519),'Hoja de Trabajo para listado'!$DE$151:$DG$151,0)),0)+IFERROR(INDEX('Hoja de Trabajo para listado'!$CD$155:$DC$1048576,MATCH($A519,'Hoja de Trabajo para listado'!$CD$155:$CD$1048576,0),MATCH((CUADRO!K$5&amp;$E519),'Hoja de Trabajo para listado'!$CD$151:$DC$151,0)),0)</f>
        <v>0</v>
      </c>
      <c r="L519" s="314">
        <f ca="1">+IFERROR(INDEX('Hoja de Trabajo para listado'!$A$155:$Z$1048576,MATCH($A519,'Hoja de Trabajo para listado'!$A$155:$A$1048576,0),MATCH((CUADRO!L$5&amp;$E519),'Hoja de Trabajo para listado'!$A$151:$Z$151,0)),0)+IFERROR(INDEX('Hoja de Trabajo para listado'!$AB$155:$BA$1048576,MATCH($A519,'Hoja de Trabajo para listado'!$AB$155:$AB$1048576,0),MATCH((CUADRO!L$5&amp;$E519),'Hoja de Trabajo para listado'!$AB$151:$BA$151,0)),0)+IFERROR(INDEX('Hoja de Trabajo para listado'!$BC$155:$CB$1048576,MATCH($A519,'Hoja de Trabajo para listado'!$BC$155:$BC$1048576,0),MATCH((CUADRO!L$5&amp;$E519),'Hoja de Trabajo para listado'!$BC$151:$CB$151,0)),0)+IFERROR(INDEX('Hoja de Trabajo para listado'!$DE$153:$DG$274,MATCH($A519,'Hoja de Trabajo para listado'!$DE$153:$DE$1048576,0),MATCH((CUADRO!L$5&amp;$E519),'Hoja de Trabajo para listado'!$DE$151:$DG$151,0)),0)+IFERROR(INDEX('Hoja de Trabajo para listado'!$CD$155:$DC$1048576,MATCH($A519,'Hoja de Trabajo para listado'!$CD$155:$CD$1048576,0),MATCH((CUADRO!L$5&amp;$E519),'Hoja de Trabajo para listado'!$CD$151:$DC$151,0)),0)</f>
        <v>0</v>
      </c>
      <c r="M519" s="314">
        <f ca="1">+IFERROR(INDEX('Hoja de Trabajo para listado'!$A$155:$Z$1048576,MATCH($A519,'Hoja de Trabajo para listado'!$A$155:$A$1048576,0),MATCH((CUADRO!M$5&amp;$E519),'Hoja de Trabajo para listado'!$A$151:$Z$151,0)),0)+IFERROR(INDEX('Hoja de Trabajo para listado'!$AB$155:$BA$1048576,MATCH($A519,'Hoja de Trabajo para listado'!$AB$155:$AB$1048576,0),MATCH((CUADRO!M$5&amp;$E519),'Hoja de Trabajo para listado'!$AB$151:$BA$151,0)),0)+IFERROR(INDEX('Hoja de Trabajo para listado'!$BC$155:$CB$1048576,MATCH($A519,'Hoja de Trabajo para listado'!$BC$155:$BC$1048576,0),MATCH((CUADRO!M$5&amp;$E519),'Hoja de Trabajo para listado'!$BC$151:$CB$151,0)),0)+IFERROR(INDEX('Hoja de Trabajo para listado'!$DE$153:$DG$274,MATCH($A519,'Hoja de Trabajo para listado'!$DE$153:$DE$1048576,0),MATCH((CUADRO!M$5&amp;$E519),'Hoja de Trabajo para listado'!$DE$151:$DG$151,0)),0)+IFERROR(INDEX('Hoja de Trabajo para listado'!$CD$155:$DC$1048576,MATCH($A519,'Hoja de Trabajo para listado'!$CD$155:$CD$1048576,0),MATCH((CUADRO!M$5&amp;$E519),'Hoja de Trabajo para listado'!$CD$151:$DC$151,0)),0)</f>
        <v>0</v>
      </c>
      <c r="N519" s="314">
        <f ca="1">+IFERROR(INDEX('Hoja de Trabajo para listado'!$A$155:$Z$1048576,MATCH($A519,'Hoja de Trabajo para listado'!$A$155:$A$1048576,0),MATCH((CUADRO!N$5&amp;$E519),'Hoja de Trabajo para listado'!$A$151:$Z$151,0)),0)+IFERROR(INDEX('Hoja de Trabajo para listado'!$AB$155:$BA$1048576,MATCH($A519,'Hoja de Trabajo para listado'!$AB$155:$AB$1048576,0),MATCH((CUADRO!N$5&amp;$E519),'Hoja de Trabajo para listado'!$AB$151:$BA$151,0)),0)+IFERROR(INDEX('Hoja de Trabajo para listado'!$BC$155:$CB$1048576,MATCH($A519,'Hoja de Trabajo para listado'!$BC$155:$BC$1048576,0),MATCH((CUADRO!N$5&amp;$E519),'Hoja de Trabajo para listado'!$BC$151:$CB$151,0)),0)+IFERROR(INDEX('Hoja de Trabajo para listado'!$DE$153:$DG$274,MATCH($A519,'Hoja de Trabajo para listado'!$DE$153:$DE$1048576,0),MATCH((CUADRO!N$5&amp;$E519),'Hoja de Trabajo para listado'!$DE$151:$DG$151,0)),0)+IFERROR(INDEX('Hoja de Trabajo para listado'!$CD$155:$DC$1048576,MATCH($A519,'Hoja de Trabajo para listado'!$CD$155:$CD$1048576,0),MATCH((CUADRO!N$5&amp;$E519),'Hoja de Trabajo para listado'!$CD$151:$DC$151,0)),0)</f>
        <v>0</v>
      </c>
      <c r="O519" s="314">
        <f ca="1">+IFERROR(INDEX('Hoja de Trabajo para listado'!$A$155:$Z$1048576,MATCH($A519,'Hoja de Trabajo para listado'!$A$155:$A$1048576,0),MATCH((CUADRO!O$5&amp;$E519),'Hoja de Trabajo para listado'!$A$151:$Z$151,0)),0)+IFERROR(INDEX('Hoja de Trabajo para listado'!$AB$155:$BA$1048576,MATCH($A519,'Hoja de Trabajo para listado'!$AB$155:$AB$1048576,0),MATCH((CUADRO!O$5&amp;$E519),'Hoja de Trabajo para listado'!$AB$151:$BA$151,0)),0)+IFERROR(INDEX('Hoja de Trabajo para listado'!$BC$155:$CB$1048576,MATCH($A519,'Hoja de Trabajo para listado'!$BC$155:$BC$1048576,0),MATCH((CUADRO!O$5&amp;$E519),'Hoja de Trabajo para listado'!$BC$151:$CB$151,0)),0)+IFERROR(INDEX('Hoja de Trabajo para listado'!$DE$153:$DG$274,MATCH($A519,'Hoja de Trabajo para listado'!$DE$153:$DE$1048576,0),MATCH((CUADRO!O$5&amp;$E519),'Hoja de Trabajo para listado'!$DE$151:$DG$151,0)),0)+IFERROR(INDEX('Hoja de Trabajo para listado'!$CD$155:$DC$1048576,MATCH($A519,'Hoja de Trabajo para listado'!$CD$155:$CD$1048576,0),MATCH((CUADRO!O$5&amp;$E519),'Hoja de Trabajo para listado'!$CD$151:$DC$151,0)),0)</f>
        <v>0</v>
      </c>
      <c r="P519" s="314">
        <f ca="1">+IFERROR(INDEX('Hoja de Trabajo para listado'!$A$155:$Z$1048576,MATCH($A519,'Hoja de Trabajo para listado'!$A$155:$A$1048576,0),MATCH((CUADRO!P$5&amp;$E519),'Hoja de Trabajo para listado'!$A$151:$Z$151,0)),0)+IFERROR(INDEX('Hoja de Trabajo para listado'!$AB$155:$BA$1048576,MATCH($A519,'Hoja de Trabajo para listado'!$AB$155:$AB$1048576,0),MATCH((CUADRO!P$5&amp;$E519),'Hoja de Trabajo para listado'!$AB$151:$BA$151,0)),0)+IFERROR(INDEX('Hoja de Trabajo para listado'!$BC$155:$CB$1048576,MATCH($A519,'Hoja de Trabajo para listado'!$BC$155:$BC$1048576,0),MATCH((CUADRO!P$5&amp;$E519),'Hoja de Trabajo para listado'!$BC$151:$CB$151,0)),0)+IFERROR(INDEX('Hoja de Trabajo para listado'!$DE$153:$DG$274,MATCH($A519,'Hoja de Trabajo para listado'!$DE$153:$DE$1048576,0),MATCH((CUADRO!P$5&amp;$E519),'Hoja de Trabajo para listado'!$DE$151:$DG$151,0)),0)+IFERROR(INDEX('Hoja de Trabajo para listado'!$CD$155:$DC$1048576,MATCH($A519,'Hoja de Trabajo para listado'!$CD$155:$CD$1048576,0),MATCH((CUADRO!P$5&amp;$E519),'Hoja de Trabajo para listado'!$CD$151:$DC$151,0)),0)</f>
        <v>0</v>
      </c>
      <c r="Q519" s="314">
        <f ca="1">+IFERROR(INDEX('Hoja de Trabajo para listado'!$A$155:$Z$1048576,MATCH($A519,'Hoja de Trabajo para listado'!$A$155:$A$1048576,0),MATCH((CUADRO!Q$5&amp;$E519),'Hoja de Trabajo para listado'!$A$151:$Z$151,0)),0)+IFERROR(INDEX('Hoja de Trabajo para listado'!$AB$155:$BA$1048576,MATCH($A519,'Hoja de Trabajo para listado'!$AB$155:$AB$1048576,0),MATCH((CUADRO!Q$5&amp;$E519),'Hoja de Trabajo para listado'!$AB$151:$BA$151,0)),0)+IFERROR(INDEX('Hoja de Trabajo para listado'!$BC$155:$CB$1048576,MATCH($A519,'Hoja de Trabajo para listado'!$BC$155:$BC$1048576,0),MATCH((CUADRO!Q$5&amp;$E519),'Hoja de Trabajo para listado'!$BC$151:$CB$151,0)),0)+IFERROR(INDEX('Hoja de Trabajo para listado'!$DE$153:$DG$274,MATCH($A519,'Hoja de Trabajo para listado'!$DE$153:$DE$1048576,0),MATCH((CUADRO!Q$5&amp;$E519),'Hoja de Trabajo para listado'!$DE$151:$DG$151,0)),0)+IFERROR(INDEX('Hoja de Trabajo para listado'!$CD$155:$DC$1048576,MATCH($A519,'Hoja de Trabajo para listado'!$CD$155:$CD$1048576,0),MATCH((CUADRO!Q$5&amp;$E519),'Hoja de Trabajo para listado'!$CD$151:$DC$151,0)),0)</f>
        <v>0</v>
      </c>
      <c r="R519" s="314">
        <f t="shared" ca="1" si="16"/>
        <v>0</v>
      </c>
      <c r="S519" s="322">
        <f ca="1">+R518+R519</f>
        <v>0</v>
      </c>
      <c r="T519" s="314">
        <f ca="1">+S519</f>
        <v>0</v>
      </c>
      <c r="U519" s="313">
        <f t="shared" si="17"/>
        <v>2</v>
      </c>
      <c r="V519" s="319" t="str">
        <f>+VLOOKUP(A519,bd_lista!$A$3:$E$593,5,FALSE)</f>
        <v>Gobiernos Autonomos Municipales</v>
      </c>
      <c r="W519" s="426"/>
    </row>
    <row r="520" spans="1:23" customFormat="1" ht="15" hidden="1" customHeight="1">
      <c r="A520" s="323">
        <v>1432</v>
      </c>
      <c r="B520" s="427">
        <f>+A520</f>
        <v>1432</v>
      </c>
      <c r="C520" s="318" t="str">
        <f>+VLOOKUP(A520,bd_lista!$A$3:$C$593,3,FALSE)</f>
        <v>Gobierno Autónomo Municipal de Coipasa</v>
      </c>
      <c r="D520" s="429" t="str">
        <f>+C520</f>
        <v>Gobierno Autónomo Municipal de Coipasa</v>
      </c>
      <c r="E520" s="346" t="s">
        <v>1418</v>
      </c>
      <c r="F520" s="314">
        <f ca="1">+IFERROR(INDEX('Hoja de Trabajo para listado'!$A$155:$Z$1048576,MATCH($A520,'Hoja de Trabajo para listado'!$A$155:$A$1048576,0),MATCH((CUADRO!F$5&amp;$E520),'Hoja de Trabajo para listado'!$A$151:$Z$151,0)),0)+IFERROR(INDEX('Hoja de Trabajo para listado'!$AB$155:$BA$1048576,MATCH($A520,'Hoja de Trabajo para listado'!$AB$155:$AB$1048576,0),MATCH((CUADRO!F$5&amp;$E520),'Hoja de Trabajo para listado'!$AB$151:$BA$151,0)),0)+IFERROR(INDEX('Hoja de Trabajo para listado'!$BC$155:$CB$1048576,MATCH($A520,'Hoja de Trabajo para listado'!$BC$155:$BC$1048576,0),MATCH((CUADRO!F$5&amp;$E520),'Hoja de Trabajo para listado'!$BC$151:$CB$151,0)),0)+IFERROR(INDEX('Hoja de Trabajo para listado'!$DE$153:$DG$274,MATCH($A520,'Hoja de Trabajo para listado'!$DE$153:$DE$1048576,0),MATCH((CUADRO!F$5&amp;$E520),'Hoja de Trabajo para listado'!$DE$151:$DG$151,0)),0)+IFERROR(INDEX('Hoja de Trabajo para listado'!$CD$155:$DC$1048576,MATCH($A520,'Hoja de Trabajo para listado'!$CD$155:$CD$1048576,0),MATCH((CUADRO!F$5&amp;$E520),'Hoja de Trabajo para listado'!$CD$151:$DC$151,0)),0)</f>
        <v>0</v>
      </c>
      <c r="G520" s="314">
        <f ca="1">+IFERROR(INDEX('Hoja de Trabajo para listado'!$A$155:$Z$1048576,MATCH($A520,'Hoja de Trabajo para listado'!$A$155:$A$1048576,0),MATCH((CUADRO!G$5&amp;$E520),'Hoja de Trabajo para listado'!$A$151:$Z$151,0)),0)+IFERROR(INDEX('Hoja de Trabajo para listado'!$AB$155:$BA$1048576,MATCH($A520,'Hoja de Trabajo para listado'!$AB$155:$AB$1048576,0),MATCH((CUADRO!G$5&amp;$E520),'Hoja de Trabajo para listado'!$AB$151:$BA$151,0)),0)+IFERROR(INDEX('Hoja de Trabajo para listado'!$BC$155:$CB$1048576,MATCH($A520,'Hoja de Trabajo para listado'!$BC$155:$BC$1048576,0),MATCH((CUADRO!G$5&amp;$E520),'Hoja de Trabajo para listado'!$BC$151:$CB$151,0)),0)+IFERROR(INDEX('Hoja de Trabajo para listado'!$DE$153:$DG$274,MATCH($A520,'Hoja de Trabajo para listado'!$DE$153:$DE$1048576,0),MATCH((CUADRO!G$5&amp;$E520),'Hoja de Trabajo para listado'!$DE$151:$DG$151,0)),0)+IFERROR(INDEX('Hoja de Trabajo para listado'!$CD$155:$DC$1048576,MATCH($A520,'Hoja de Trabajo para listado'!$CD$155:$CD$1048576,0),MATCH((CUADRO!G$5&amp;$E520),'Hoja de Trabajo para listado'!$CD$151:$DC$151,0)),0)</f>
        <v>0</v>
      </c>
      <c r="H520" s="314">
        <f ca="1">+IFERROR(INDEX('Hoja de Trabajo para listado'!$A$155:$Z$1048576,MATCH($A520,'Hoja de Trabajo para listado'!$A$155:$A$1048576,0),MATCH((CUADRO!H$5&amp;$E520),'Hoja de Trabajo para listado'!$A$151:$Z$151,0)),0)+IFERROR(INDEX('Hoja de Trabajo para listado'!$AB$155:$BA$1048576,MATCH($A520,'Hoja de Trabajo para listado'!$AB$155:$AB$1048576,0),MATCH((CUADRO!H$5&amp;$E520),'Hoja de Trabajo para listado'!$AB$151:$BA$151,0)),0)+IFERROR(INDEX('Hoja de Trabajo para listado'!$BC$155:$CB$1048576,MATCH($A520,'Hoja de Trabajo para listado'!$BC$155:$BC$1048576,0),MATCH((CUADRO!H$5&amp;$E520),'Hoja de Trabajo para listado'!$BC$151:$CB$151,0)),0)+IFERROR(INDEX('Hoja de Trabajo para listado'!$DE$153:$DG$274,MATCH($A520,'Hoja de Trabajo para listado'!$DE$153:$DE$1048576,0),MATCH((CUADRO!H$5&amp;$E520),'Hoja de Trabajo para listado'!$DE$151:$DG$151,0)),0)+IFERROR(INDEX('Hoja de Trabajo para listado'!$CD$155:$DC$1048576,MATCH($A520,'Hoja de Trabajo para listado'!$CD$155:$CD$1048576,0),MATCH((CUADRO!H$5&amp;$E520),'Hoja de Trabajo para listado'!$CD$151:$DC$151,0)),0)</f>
        <v>0</v>
      </c>
      <c r="I520" s="314">
        <f ca="1">+IFERROR(INDEX('Hoja de Trabajo para listado'!$A$155:$Z$1048576,MATCH($A520,'Hoja de Trabajo para listado'!$A$155:$A$1048576,0),MATCH((CUADRO!I$5&amp;$E520),'Hoja de Trabajo para listado'!$A$151:$Z$151,0)),0)+IFERROR(INDEX('Hoja de Trabajo para listado'!$AB$155:$BA$1048576,MATCH($A520,'Hoja de Trabajo para listado'!$AB$155:$AB$1048576,0),MATCH((CUADRO!I$5&amp;$E520),'Hoja de Trabajo para listado'!$AB$151:$BA$151,0)),0)+IFERROR(INDEX('Hoja de Trabajo para listado'!$BC$155:$CB$1048576,MATCH($A520,'Hoja de Trabajo para listado'!$BC$155:$BC$1048576,0),MATCH((CUADRO!I$5&amp;$E520),'Hoja de Trabajo para listado'!$BC$151:$CB$151,0)),0)+IFERROR(INDEX('Hoja de Trabajo para listado'!$DE$153:$DG$274,MATCH($A520,'Hoja de Trabajo para listado'!$DE$153:$DE$1048576,0),MATCH((CUADRO!I$5&amp;$E520),'Hoja de Trabajo para listado'!$DE$151:$DG$151,0)),0)+IFERROR(INDEX('Hoja de Trabajo para listado'!$CD$155:$DC$1048576,MATCH($A520,'Hoja de Trabajo para listado'!$CD$155:$CD$1048576,0),MATCH((CUADRO!I$5&amp;$E520),'Hoja de Trabajo para listado'!$CD$151:$DC$151,0)),0)</f>
        <v>0</v>
      </c>
      <c r="J520" s="314">
        <f ca="1">+IFERROR(INDEX('Hoja de Trabajo para listado'!$A$155:$Z$1048576,MATCH($A520,'Hoja de Trabajo para listado'!$A$155:$A$1048576,0),MATCH((CUADRO!J$5&amp;$E520),'Hoja de Trabajo para listado'!$A$151:$Z$151,0)),0)+IFERROR(INDEX('Hoja de Trabajo para listado'!$AB$155:$BA$1048576,MATCH($A520,'Hoja de Trabajo para listado'!$AB$155:$AB$1048576,0),MATCH((CUADRO!J$5&amp;$E520),'Hoja de Trabajo para listado'!$AB$151:$BA$151,0)),0)+IFERROR(INDEX('Hoja de Trabajo para listado'!$BC$155:$CB$1048576,MATCH($A520,'Hoja de Trabajo para listado'!$BC$155:$BC$1048576,0),MATCH((CUADRO!J$5&amp;$E520),'Hoja de Trabajo para listado'!$BC$151:$CB$151,0)),0)+IFERROR(INDEX('Hoja de Trabajo para listado'!$DE$153:$DG$274,MATCH($A520,'Hoja de Trabajo para listado'!$DE$153:$DE$1048576,0),MATCH((CUADRO!J$5&amp;$E520),'Hoja de Trabajo para listado'!$DE$151:$DG$151,0)),0)+IFERROR(INDEX('Hoja de Trabajo para listado'!$CD$155:$DC$1048576,MATCH($A520,'Hoja de Trabajo para listado'!$CD$155:$CD$1048576,0),MATCH((CUADRO!J$5&amp;$E520),'Hoja de Trabajo para listado'!$CD$151:$DC$151,0)),0)</f>
        <v>0</v>
      </c>
      <c r="K520" s="314">
        <f ca="1">+IFERROR(INDEX('Hoja de Trabajo para listado'!$A$155:$Z$1048576,MATCH($A520,'Hoja de Trabajo para listado'!$A$155:$A$1048576,0),MATCH((CUADRO!K$5&amp;$E520),'Hoja de Trabajo para listado'!$A$151:$Z$151,0)),0)+IFERROR(INDEX('Hoja de Trabajo para listado'!$AB$155:$BA$1048576,MATCH($A520,'Hoja de Trabajo para listado'!$AB$155:$AB$1048576,0),MATCH((CUADRO!K$5&amp;$E520),'Hoja de Trabajo para listado'!$AB$151:$BA$151,0)),0)+IFERROR(INDEX('Hoja de Trabajo para listado'!$BC$155:$CB$1048576,MATCH($A520,'Hoja de Trabajo para listado'!$BC$155:$BC$1048576,0),MATCH((CUADRO!K$5&amp;$E520),'Hoja de Trabajo para listado'!$BC$151:$CB$151,0)),0)+IFERROR(INDEX('Hoja de Trabajo para listado'!$DE$153:$DG$274,MATCH($A520,'Hoja de Trabajo para listado'!$DE$153:$DE$1048576,0),MATCH((CUADRO!K$5&amp;$E520),'Hoja de Trabajo para listado'!$DE$151:$DG$151,0)),0)+IFERROR(INDEX('Hoja de Trabajo para listado'!$CD$155:$DC$1048576,MATCH($A520,'Hoja de Trabajo para listado'!$CD$155:$CD$1048576,0),MATCH((CUADRO!K$5&amp;$E520),'Hoja de Trabajo para listado'!$CD$151:$DC$151,0)),0)</f>
        <v>0</v>
      </c>
      <c r="L520" s="314">
        <f ca="1">+IFERROR(INDEX('Hoja de Trabajo para listado'!$A$155:$Z$1048576,MATCH($A520,'Hoja de Trabajo para listado'!$A$155:$A$1048576,0),MATCH((CUADRO!L$5&amp;$E520),'Hoja de Trabajo para listado'!$A$151:$Z$151,0)),0)+IFERROR(INDEX('Hoja de Trabajo para listado'!$AB$155:$BA$1048576,MATCH($A520,'Hoja de Trabajo para listado'!$AB$155:$AB$1048576,0),MATCH((CUADRO!L$5&amp;$E520),'Hoja de Trabajo para listado'!$AB$151:$BA$151,0)),0)+IFERROR(INDEX('Hoja de Trabajo para listado'!$BC$155:$CB$1048576,MATCH($A520,'Hoja de Trabajo para listado'!$BC$155:$BC$1048576,0),MATCH((CUADRO!L$5&amp;$E520),'Hoja de Trabajo para listado'!$BC$151:$CB$151,0)),0)+IFERROR(INDEX('Hoja de Trabajo para listado'!$DE$153:$DG$274,MATCH($A520,'Hoja de Trabajo para listado'!$DE$153:$DE$1048576,0),MATCH((CUADRO!L$5&amp;$E520),'Hoja de Trabajo para listado'!$DE$151:$DG$151,0)),0)+IFERROR(INDEX('Hoja de Trabajo para listado'!$CD$155:$DC$1048576,MATCH($A520,'Hoja de Trabajo para listado'!$CD$155:$CD$1048576,0),MATCH((CUADRO!L$5&amp;$E520),'Hoja de Trabajo para listado'!$CD$151:$DC$151,0)),0)</f>
        <v>0</v>
      </c>
      <c r="M520" s="314">
        <f ca="1">+IFERROR(INDEX('Hoja de Trabajo para listado'!$A$155:$Z$1048576,MATCH($A520,'Hoja de Trabajo para listado'!$A$155:$A$1048576,0),MATCH((CUADRO!M$5&amp;$E520),'Hoja de Trabajo para listado'!$A$151:$Z$151,0)),0)+IFERROR(INDEX('Hoja de Trabajo para listado'!$AB$155:$BA$1048576,MATCH($A520,'Hoja de Trabajo para listado'!$AB$155:$AB$1048576,0),MATCH((CUADRO!M$5&amp;$E520),'Hoja de Trabajo para listado'!$AB$151:$BA$151,0)),0)+IFERROR(INDEX('Hoja de Trabajo para listado'!$BC$155:$CB$1048576,MATCH($A520,'Hoja de Trabajo para listado'!$BC$155:$BC$1048576,0),MATCH((CUADRO!M$5&amp;$E520),'Hoja de Trabajo para listado'!$BC$151:$CB$151,0)),0)+IFERROR(INDEX('Hoja de Trabajo para listado'!$DE$153:$DG$274,MATCH($A520,'Hoja de Trabajo para listado'!$DE$153:$DE$1048576,0),MATCH((CUADRO!M$5&amp;$E520),'Hoja de Trabajo para listado'!$DE$151:$DG$151,0)),0)+IFERROR(INDEX('Hoja de Trabajo para listado'!$CD$155:$DC$1048576,MATCH($A520,'Hoja de Trabajo para listado'!$CD$155:$CD$1048576,0),MATCH((CUADRO!M$5&amp;$E520),'Hoja de Trabajo para listado'!$CD$151:$DC$151,0)),0)</f>
        <v>0</v>
      </c>
      <c r="N520" s="314">
        <f ca="1">+IFERROR(INDEX('Hoja de Trabajo para listado'!$A$155:$Z$1048576,MATCH($A520,'Hoja de Trabajo para listado'!$A$155:$A$1048576,0),MATCH((CUADRO!N$5&amp;$E520),'Hoja de Trabajo para listado'!$A$151:$Z$151,0)),0)+IFERROR(INDEX('Hoja de Trabajo para listado'!$AB$155:$BA$1048576,MATCH($A520,'Hoja de Trabajo para listado'!$AB$155:$AB$1048576,0),MATCH((CUADRO!N$5&amp;$E520),'Hoja de Trabajo para listado'!$AB$151:$BA$151,0)),0)+IFERROR(INDEX('Hoja de Trabajo para listado'!$BC$155:$CB$1048576,MATCH($A520,'Hoja de Trabajo para listado'!$BC$155:$BC$1048576,0),MATCH((CUADRO!N$5&amp;$E520),'Hoja de Trabajo para listado'!$BC$151:$CB$151,0)),0)+IFERROR(INDEX('Hoja de Trabajo para listado'!$DE$153:$DG$274,MATCH($A520,'Hoja de Trabajo para listado'!$DE$153:$DE$1048576,0),MATCH((CUADRO!N$5&amp;$E520),'Hoja de Trabajo para listado'!$DE$151:$DG$151,0)),0)+IFERROR(INDEX('Hoja de Trabajo para listado'!$CD$155:$DC$1048576,MATCH($A520,'Hoja de Trabajo para listado'!$CD$155:$CD$1048576,0),MATCH((CUADRO!N$5&amp;$E520),'Hoja de Trabajo para listado'!$CD$151:$DC$151,0)),0)</f>
        <v>0</v>
      </c>
      <c r="O520" s="314">
        <f ca="1">+IFERROR(INDEX('Hoja de Trabajo para listado'!$A$155:$Z$1048576,MATCH($A520,'Hoja de Trabajo para listado'!$A$155:$A$1048576,0),MATCH((CUADRO!O$5&amp;$E520),'Hoja de Trabajo para listado'!$A$151:$Z$151,0)),0)+IFERROR(INDEX('Hoja de Trabajo para listado'!$AB$155:$BA$1048576,MATCH($A520,'Hoja de Trabajo para listado'!$AB$155:$AB$1048576,0),MATCH((CUADRO!O$5&amp;$E520),'Hoja de Trabajo para listado'!$AB$151:$BA$151,0)),0)+IFERROR(INDEX('Hoja de Trabajo para listado'!$BC$155:$CB$1048576,MATCH($A520,'Hoja de Trabajo para listado'!$BC$155:$BC$1048576,0),MATCH((CUADRO!O$5&amp;$E520),'Hoja de Trabajo para listado'!$BC$151:$CB$151,0)),0)+IFERROR(INDEX('Hoja de Trabajo para listado'!$DE$153:$DG$274,MATCH($A520,'Hoja de Trabajo para listado'!$DE$153:$DE$1048576,0),MATCH((CUADRO!O$5&amp;$E520),'Hoja de Trabajo para listado'!$DE$151:$DG$151,0)),0)+IFERROR(INDEX('Hoja de Trabajo para listado'!$CD$155:$DC$1048576,MATCH($A520,'Hoja de Trabajo para listado'!$CD$155:$CD$1048576,0),MATCH((CUADRO!O$5&amp;$E520),'Hoja de Trabajo para listado'!$CD$151:$DC$151,0)),0)</f>
        <v>0</v>
      </c>
      <c r="P520" s="314">
        <f ca="1">+IFERROR(INDEX('Hoja de Trabajo para listado'!$A$155:$Z$1048576,MATCH($A520,'Hoja de Trabajo para listado'!$A$155:$A$1048576,0),MATCH((CUADRO!P$5&amp;$E520),'Hoja de Trabajo para listado'!$A$151:$Z$151,0)),0)+IFERROR(INDEX('Hoja de Trabajo para listado'!$AB$155:$BA$1048576,MATCH($A520,'Hoja de Trabajo para listado'!$AB$155:$AB$1048576,0),MATCH((CUADRO!P$5&amp;$E520),'Hoja de Trabajo para listado'!$AB$151:$BA$151,0)),0)+IFERROR(INDEX('Hoja de Trabajo para listado'!$BC$155:$CB$1048576,MATCH($A520,'Hoja de Trabajo para listado'!$BC$155:$BC$1048576,0),MATCH((CUADRO!P$5&amp;$E520),'Hoja de Trabajo para listado'!$BC$151:$CB$151,0)),0)+IFERROR(INDEX('Hoja de Trabajo para listado'!$DE$153:$DG$274,MATCH($A520,'Hoja de Trabajo para listado'!$DE$153:$DE$1048576,0),MATCH((CUADRO!P$5&amp;$E520),'Hoja de Trabajo para listado'!$DE$151:$DG$151,0)),0)+IFERROR(INDEX('Hoja de Trabajo para listado'!$CD$155:$DC$1048576,MATCH($A520,'Hoja de Trabajo para listado'!$CD$155:$CD$1048576,0),MATCH((CUADRO!P$5&amp;$E520),'Hoja de Trabajo para listado'!$CD$151:$DC$151,0)),0)</f>
        <v>0</v>
      </c>
      <c r="Q520" s="314">
        <f ca="1">+IFERROR(INDEX('Hoja de Trabajo para listado'!$A$155:$Z$1048576,MATCH($A520,'Hoja de Trabajo para listado'!$A$155:$A$1048576,0),MATCH((CUADRO!Q$5&amp;$E520),'Hoja de Trabajo para listado'!$A$151:$Z$151,0)),0)+IFERROR(INDEX('Hoja de Trabajo para listado'!$AB$155:$BA$1048576,MATCH($A520,'Hoja de Trabajo para listado'!$AB$155:$AB$1048576,0),MATCH((CUADRO!Q$5&amp;$E520),'Hoja de Trabajo para listado'!$AB$151:$BA$151,0)),0)+IFERROR(INDEX('Hoja de Trabajo para listado'!$BC$155:$CB$1048576,MATCH($A520,'Hoja de Trabajo para listado'!$BC$155:$BC$1048576,0),MATCH((CUADRO!Q$5&amp;$E520),'Hoja de Trabajo para listado'!$BC$151:$CB$151,0)),0)+IFERROR(INDEX('Hoja de Trabajo para listado'!$DE$153:$DG$274,MATCH($A520,'Hoja de Trabajo para listado'!$DE$153:$DE$1048576,0),MATCH((CUADRO!Q$5&amp;$E520),'Hoja de Trabajo para listado'!$DE$151:$DG$151,0)),0)+IFERROR(INDEX('Hoja de Trabajo para listado'!$CD$155:$DC$1048576,MATCH($A520,'Hoja de Trabajo para listado'!$CD$155:$CD$1048576,0),MATCH((CUADRO!Q$5&amp;$E520),'Hoja de Trabajo para listado'!$CD$151:$DC$151,0)),0)</f>
        <v>0</v>
      </c>
      <c r="R520" s="314">
        <f t="shared" ca="1" si="16"/>
        <v>0</v>
      </c>
      <c r="S520" s="322"/>
      <c r="T520" s="314">
        <f ca="1">+T521</f>
        <v>0</v>
      </c>
      <c r="U520" s="313">
        <f t="shared" si="17"/>
        <v>1</v>
      </c>
      <c r="V520" s="319" t="str">
        <f>+VLOOKUP(A520,bd_lista!$A$3:$E$593,5,FALSE)</f>
        <v>Gobiernos Autonomos Municipales</v>
      </c>
      <c r="W520" s="425" t="str">
        <f>+V520</f>
        <v>Gobiernos Autonomos Municipales</v>
      </c>
    </row>
    <row r="521" spans="1:23" customFormat="1" ht="15" hidden="1" customHeight="1">
      <c r="A521" s="323">
        <v>1432</v>
      </c>
      <c r="B521" s="428"/>
      <c r="C521" s="318" t="str">
        <f>+VLOOKUP(A521,bd_lista!$A$3:$C$593,3,FALSE)</f>
        <v>Gobierno Autónomo Municipal de Coipasa</v>
      </c>
      <c r="D521" s="430"/>
      <c r="E521" s="347" t="s">
        <v>1419</v>
      </c>
      <c r="F521" s="314">
        <f ca="1">+IFERROR(INDEX('Hoja de Trabajo para listado'!$A$155:$Z$1048576,MATCH($A521,'Hoja de Trabajo para listado'!$A$155:$A$1048576,0),MATCH((CUADRO!F$5&amp;$E521),'Hoja de Trabajo para listado'!$A$151:$Z$151,0)),0)+IFERROR(INDEX('Hoja de Trabajo para listado'!$AB$155:$BA$1048576,MATCH($A521,'Hoja de Trabajo para listado'!$AB$155:$AB$1048576,0),MATCH((CUADRO!F$5&amp;$E521),'Hoja de Trabajo para listado'!$AB$151:$BA$151,0)),0)+IFERROR(INDEX('Hoja de Trabajo para listado'!$BC$155:$CB$1048576,MATCH($A521,'Hoja de Trabajo para listado'!$BC$155:$BC$1048576,0),MATCH((CUADRO!F$5&amp;$E521),'Hoja de Trabajo para listado'!$BC$151:$CB$151,0)),0)+IFERROR(INDEX('Hoja de Trabajo para listado'!$DE$153:$DG$274,MATCH($A521,'Hoja de Trabajo para listado'!$DE$153:$DE$1048576,0),MATCH((CUADRO!F$5&amp;$E521),'Hoja de Trabajo para listado'!$DE$151:$DG$151,0)),0)+IFERROR(INDEX('Hoja de Trabajo para listado'!$CD$155:$DC$1048576,MATCH($A521,'Hoja de Trabajo para listado'!$CD$155:$CD$1048576,0),MATCH((CUADRO!F$5&amp;$E521),'Hoja de Trabajo para listado'!$CD$151:$DC$151,0)),0)</f>
        <v>0</v>
      </c>
      <c r="G521" s="314">
        <f ca="1">+IFERROR(INDEX('Hoja de Trabajo para listado'!$A$155:$Z$1048576,MATCH($A521,'Hoja de Trabajo para listado'!$A$155:$A$1048576,0),MATCH((CUADRO!G$5&amp;$E521),'Hoja de Trabajo para listado'!$A$151:$Z$151,0)),0)+IFERROR(INDEX('Hoja de Trabajo para listado'!$AB$155:$BA$1048576,MATCH($A521,'Hoja de Trabajo para listado'!$AB$155:$AB$1048576,0),MATCH((CUADRO!G$5&amp;$E521),'Hoja de Trabajo para listado'!$AB$151:$BA$151,0)),0)+IFERROR(INDEX('Hoja de Trabajo para listado'!$BC$155:$CB$1048576,MATCH($A521,'Hoja de Trabajo para listado'!$BC$155:$BC$1048576,0),MATCH((CUADRO!G$5&amp;$E521),'Hoja de Trabajo para listado'!$BC$151:$CB$151,0)),0)+IFERROR(INDEX('Hoja de Trabajo para listado'!$DE$153:$DG$274,MATCH($A521,'Hoja de Trabajo para listado'!$DE$153:$DE$1048576,0),MATCH((CUADRO!G$5&amp;$E521),'Hoja de Trabajo para listado'!$DE$151:$DG$151,0)),0)+IFERROR(INDEX('Hoja de Trabajo para listado'!$CD$155:$DC$1048576,MATCH($A521,'Hoja de Trabajo para listado'!$CD$155:$CD$1048576,0),MATCH((CUADRO!G$5&amp;$E521),'Hoja de Trabajo para listado'!$CD$151:$DC$151,0)),0)</f>
        <v>0</v>
      </c>
      <c r="H521" s="314">
        <f ca="1">+IFERROR(INDEX('Hoja de Trabajo para listado'!$A$155:$Z$1048576,MATCH($A521,'Hoja de Trabajo para listado'!$A$155:$A$1048576,0),MATCH((CUADRO!H$5&amp;$E521),'Hoja de Trabajo para listado'!$A$151:$Z$151,0)),0)+IFERROR(INDEX('Hoja de Trabajo para listado'!$AB$155:$BA$1048576,MATCH($A521,'Hoja de Trabajo para listado'!$AB$155:$AB$1048576,0),MATCH((CUADRO!H$5&amp;$E521),'Hoja de Trabajo para listado'!$AB$151:$BA$151,0)),0)+IFERROR(INDEX('Hoja de Trabajo para listado'!$BC$155:$CB$1048576,MATCH($A521,'Hoja de Trabajo para listado'!$BC$155:$BC$1048576,0),MATCH((CUADRO!H$5&amp;$E521),'Hoja de Trabajo para listado'!$BC$151:$CB$151,0)),0)+IFERROR(INDEX('Hoja de Trabajo para listado'!$DE$153:$DG$274,MATCH($A521,'Hoja de Trabajo para listado'!$DE$153:$DE$1048576,0),MATCH((CUADRO!H$5&amp;$E521),'Hoja de Trabajo para listado'!$DE$151:$DG$151,0)),0)+IFERROR(INDEX('Hoja de Trabajo para listado'!$CD$155:$DC$1048576,MATCH($A521,'Hoja de Trabajo para listado'!$CD$155:$CD$1048576,0),MATCH((CUADRO!H$5&amp;$E521),'Hoja de Trabajo para listado'!$CD$151:$DC$151,0)),0)</f>
        <v>0</v>
      </c>
      <c r="I521" s="314">
        <f ca="1">+IFERROR(INDEX('Hoja de Trabajo para listado'!$A$155:$Z$1048576,MATCH($A521,'Hoja de Trabajo para listado'!$A$155:$A$1048576,0),MATCH((CUADRO!I$5&amp;$E521),'Hoja de Trabajo para listado'!$A$151:$Z$151,0)),0)+IFERROR(INDEX('Hoja de Trabajo para listado'!$AB$155:$BA$1048576,MATCH($A521,'Hoja de Trabajo para listado'!$AB$155:$AB$1048576,0),MATCH((CUADRO!I$5&amp;$E521),'Hoja de Trabajo para listado'!$AB$151:$BA$151,0)),0)+IFERROR(INDEX('Hoja de Trabajo para listado'!$BC$155:$CB$1048576,MATCH($A521,'Hoja de Trabajo para listado'!$BC$155:$BC$1048576,0),MATCH((CUADRO!I$5&amp;$E521),'Hoja de Trabajo para listado'!$BC$151:$CB$151,0)),0)+IFERROR(INDEX('Hoja de Trabajo para listado'!$DE$153:$DG$274,MATCH($A521,'Hoja de Trabajo para listado'!$DE$153:$DE$1048576,0),MATCH((CUADRO!I$5&amp;$E521),'Hoja de Trabajo para listado'!$DE$151:$DG$151,0)),0)+IFERROR(INDEX('Hoja de Trabajo para listado'!$CD$155:$DC$1048576,MATCH($A521,'Hoja de Trabajo para listado'!$CD$155:$CD$1048576,0),MATCH((CUADRO!I$5&amp;$E521),'Hoja de Trabajo para listado'!$CD$151:$DC$151,0)),0)</f>
        <v>0</v>
      </c>
      <c r="J521" s="314">
        <f ca="1">+IFERROR(INDEX('Hoja de Trabajo para listado'!$A$155:$Z$1048576,MATCH($A521,'Hoja de Trabajo para listado'!$A$155:$A$1048576,0),MATCH((CUADRO!J$5&amp;$E521),'Hoja de Trabajo para listado'!$A$151:$Z$151,0)),0)+IFERROR(INDEX('Hoja de Trabajo para listado'!$AB$155:$BA$1048576,MATCH($A521,'Hoja de Trabajo para listado'!$AB$155:$AB$1048576,0),MATCH((CUADRO!J$5&amp;$E521),'Hoja de Trabajo para listado'!$AB$151:$BA$151,0)),0)+IFERROR(INDEX('Hoja de Trabajo para listado'!$BC$155:$CB$1048576,MATCH($A521,'Hoja de Trabajo para listado'!$BC$155:$BC$1048576,0),MATCH((CUADRO!J$5&amp;$E521),'Hoja de Trabajo para listado'!$BC$151:$CB$151,0)),0)+IFERROR(INDEX('Hoja de Trabajo para listado'!$DE$153:$DG$274,MATCH($A521,'Hoja de Trabajo para listado'!$DE$153:$DE$1048576,0),MATCH((CUADRO!J$5&amp;$E521),'Hoja de Trabajo para listado'!$DE$151:$DG$151,0)),0)+IFERROR(INDEX('Hoja de Trabajo para listado'!$CD$155:$DC$1048576,MATCH($A521,'Hoja de Trabajo para listado'!$CD$155:$CD$1048576,0),MATCH((CUADRO!J$5&amp;$E521),'Hoja de Trabajo para listado'!$CD$151:$DC$151,0)),0)</f>
        <v>0</v>
      </c>
      <c r="K521" s="314">
        <f ca="1">+IFERROR(INDEX('Hoja de Trabajo para listado'!$A$155:$Z$1048576,MATCH($A521,'Hoja de Trabajo para listado'!$A$155:$A$1048576,0),MATCH((CUADRO!K$5&amp;$E521),'Hoja de Trabajo para listado'!$A$151:$Z$151,0)),0)+IFERROR(INDEX('Hoja de Trabajo para listado'!$AB$155:$BA$1048576,MATCH($A521,'Hoja de Trabajo para listado'!$AB$155:$AB$1048576,0),MATCH((CUADRO!K$5&amp;$E521),'Hoja de Trabajo para listado'!$AB$151:$BA$151,0)),0)+IFERROR(INDEX('Hoja de Trabajo para listado'!$BC$155:$CB$1048576,MATCH($A521,'Hoja de Trabajo para listado'!$BC$155:$BC$1048576,0),MATCH((CUADRO!K$5&amp;$E521),'Hoja de Trabajo para listado'!$BC$151:$CB$151,0)),0)+IFERROR(INDEX('Hoja de Trabajo para listado'!$DE$153:$DG$274,MATCH($A521,'Hoja de Trabajo para listado'!$DE$153:$DE$1048576,0),MATCH((CUADRO!K$5&amp;$E521),'Hoja de Trabajo para listado'!$DE$151:$DG$151,0)),0)+IFERROR(INDEX('Hoja de Trabajo para listado'!$CD$155:$DC$1048576,MATCH($A521,'Hoja de Trabajo para listado'!$CD$155:$CD$1048576,0),MATCH((CUADRO!K$5&amp;$E521),'Hoja de Trabajo para listado'!$CD$151:$DC$151,0)),0)</f>
        <v>0</v>
      </c>
      <c r="L521" s="314">
        <f ca="1">+IFERROR(INDEX('Hoja de Trabajo para listado'!$A$155:$Z$1048576,MATCH($A521,'Hoja de Trabajo para listado'!$A$155:$A$1048576,0),MATCH((CUADRO!L$5&amp;$E521),'Hoja de Trabajo para listado'!$A$151:$Z$151,0)),0)+IFERROR(INDEX('Hoja de Trabajo para listado'!$AB$155:$BA$1048576,MATCH($A521,'Hoja de Trabajo para listado'!$AB$155:$AB$1048576,0),MATCH((CUADRO!L$5&amp;$E521),'Hoja de Trabajo para listado'!$AB$151:$BA$151,0)),0)+IFERROR(INDEX('Hoja de Trabajo para listado'!$BC$155:$CB$1048576,MATCH($A521,'Hoja de Trabajo para listado'!$BC$155:$BC$1048576,0),MATCH((CUADRO!L$5&amp;$E521),'Hoja de Trabajo para listado'!$BC$151:$CB$151,0)),0)+IFERROR(INDEX('Hoja de Trabajo para listado'!$DE$153:$DG$274,MATCH($A521,'Hoja de Trabajo para listado'!$DE$153:$DE$1048576,0),MATCH((CUADRO!L$5&amp;$E521),'Hoja de Trabajo para listado'!$DE$151:$DG$151,0)),0)+IFERROR(INDEX('Hoja de Trabajo para listado'!$CD$155:$DC$1048576,MATCH($A521,'Hoja de Trabajo para listado'!$CD$155:$CD$1048576,0),MATCH((CUADRO!L$5&amp;$E521),'Hoja de Trabajo para listado'!$CD$151:$DC$151,0)),0)</f>
        <v>0</v>
      </c>
      <c r="M521" s="314">
        <f ca="1">+IFERROR(INDEX('Hoja de Trabajo para listado'!$A$155:$Z$1048576,MATCH($A521,'Hoja de Trabajo para listado'!$A$155:$A$1048576,0),MATCH((CUADRO!M$5&amp;$E521),'Hoja de Trabajo para listado'!$A$151:$Z$151,0)),0)+IFERROR(INDEX('Hoja de Trabajo para listado'!$AB$155:$BA$1048576,MATCH($A521,'Hoja de Trabajo para listado'!$AB$155:$AB$1048576,0),MATCH((CUADRO!M$5&amp;$E521),'Hoja de Trabajo para listado'!$AB$151:$BA$151,0)),0)+IFERROR(INDEX('Hoja de Trabajo para listado'!$BC$155:$CB$1048576,MATCH($A521,'Hoja de Trabajo para listado'!$BC$155:$BC$1048576,0),MATCH((CUADRO!M$5&amp;$E521),'Hoja de Trabajo para listado'!$BC$151:$CB$151,0)),0)+IFERROR(INDEX('Hoja de Trabajo para listado'!$DE$153:$DG$274,MATCH($A521,'Hoja de Trabajo para listado'!$DE$153:$DE$1048576,0),MATCH((CUADRO!M$5&amp;$E521),'Hoja de Trabajo para listado'!$DE$151:$DG$151,0)),0)+IFERROR(INDEX('Hoja de Trabajo para listado'!$CD$155:$DC$1048576,MATCH($A521,'Hoja de Trabajo para listado'!$CD$155:$CD$1048576,0),MATCH((CUADRO!M$5&amp;$E521),'Hoja de Trabajo para listado'!$CD$151:$DC$151,0)),0)</f>
        <v>0</v>
      </c>
      <c r="N521" s="314">
        <f ca="1">+IFERROR(INDEX('Hoja de Trabajo para listado'!$A$155:$Z$1048576,MATCH($A521,'Hoja de Trabajo para listado'!$A$155:$A$1048576,0),MATCH((CUADRO!N$5&amp;$E521),'Hoja de Trabajo para listado'!$A$151:$Z$151,0)),0)+IFERROR(INDEX('Hoja de Trabajo para listado'!$AB$155:$BA$1048576,MATCH($A521,'Hoja de Trabajo para listado'!$AB$155:$AB$1048576,0),MATCH((CUADRO!N$5&amp;$E521),'Hoja de Trabajo para listado'!$AB$151:$BA$151,0)),0)+IFERROR(INDEX('Hoja de Trabajo para listado'!$BC$155:$CB$1048576,MATCH($A521,'Hoja de Trabajo para listado'!$BC$155:$BC$1048576,0),MATCH((CUADRO!N$5&amp;$E521),'Hoja de Trabajo para listado'!$BC$151:$CB$151,0)),0)+IFERROR(INDEX('Hoja de Trabajo para listado'!$DE$153:$DG$274,MATCH($A521,'Hoja de Trabajo para listado'!$DE$153:$DE$1048576,0),MATCH((CUADRO!N$5&amp;$E521),'Hoja de Trabajo para listado'!$DE$151:$DG$151,0)),0)+IFERROR(INDEX('Hoja de Trabajo para listado'!$CD$155:$DC$1048576,MATCH($A521,'Hoja de Trabajo para listado'!$CD$155:$CD$1048576,0),MATCH((CUADRO!N$5&amp;$E521),'Hoja de Trabajo para listado'!$CD$151:$DC$151,0)),0)</f>
        <v>0</v>
      </c>
      <c r="O521" s="314">
        <f ca="1">+IFERROR(INDEX('Hoja de Trabajo para listado'!$A$155:$Z$1048576,MATCH($A521,'Hoja de Trabajo para listado'!$A$155:$A$1048576,0),MATCH((CUADRO!O$5&amp;$E521),'Hoja de Trabajo para listado'!$A$151:$Z$151,0)),0)+IFERROR(INDEX('Hoja de Trabajo para listado'!$AB$155:$BA$1048576,MATCH($A521,'Hoja de Trabajo para listado'!$AB$155:$AB$1048576,0),MATCH((CUADRO!O$5&amp;$E521),'Hoja de Trabajo para listado'!$AB$151:$BA$151,0)),0)+IFERROR(INDEX('Hoja de Trabajo para listado'!$BC$155:$CB$1048576,MATCH($A521,'Hoja de Trabajo para listado'!$BC$155:$BC$1048576,0),MATCH((CUADRO!O$5&amp;$E521),'Hoja de Trabajo para listado'!$BC$151:$CB$151,0)),0)+IFERROR(INDEX('Hoja de Trabajo para listado'!$DE$153:$DG$274,MATCH($A521,'Hoja de Trabajo para listado'!$DE$153:$DE$1048576,0),MATCH((CUADRO!O$5&amp;$E521),'Hoja de Trabajo para listado'!$DE$151:$DG$151,0)),0)+IFERROR(INDEX('Hoja de Trabajo para listado'!$CD$155:$DC$1048576,MATCH($A521,'Hoja de Trabajo para listado'!$CD$155:$CD$1048576,0),MATCH((CUADRO!O$5&amp;$E521),'Hoja de Trabajo para listado'!$CD$151:$DC$151,0)),0)</f>
        <v>0</v>
      </c>
      <c r="P521" s="314">
        <f ca="1">+IFERROR(INDEX('Hoja de Trabajo para listado'!$A$155:$Z$1048576,MATCH($A521,'Hoja de Trabajo para listado'!$A$155:$A$1048576,0),MATCH((CUADRO!P$5&amp;$E521),'Hoja de Trabajo para listado'!$A$151:$Z$151,0)),0)+IFERROR(INDEX('Hoja de Trabajo para listado'!$AB$155:$BA$1048576,MATCH($A521,'Hoja de Trabajo para listado'!$AB$155:$AB$1048576,0),MATCH((CUADRO!P$5&amp;$E521),'Hoja de Trabajo para listado'!$AB$151:$BA$151,0)),0)+IFERROR(INDEX('Hoja de Trabajo para listado'!$BC$155:$CB$1048576,MATCH($A521,'Hoja de Trabajo para listado'!$BC$155:$BC$1048576,0),MATCH((CUADRO!P$5&amp;$E521),'Hoja de Trabajo para listado'!$BC$151:$CB$151,0)),0)+IFERROR(INDEX('Hoja de Trabajo para listado'!$DE$153:$DG$274,MATCH($A521,'Hoja de Trabajo para listado'!$DE$153:$DE$1048576,0),MATCH((CUADRO!P$5&amp;$E521),'Hoja de Trabajo para listado'!$DE$151:$DG$151,0)),0)+IFERROR(INDEX('Hoja de Trabajo para listado'!$CD$155:$DC$1048576,MATCH($A521,'Hoja de Trabajo para listado'!$CD$155:$CD$1048576,0),MATCH((CUADRO!P$5&amp;$E521),'Hoja de Trabajo para listado'!$CD$151:$DC$151,0)),0)</f>
        <v>0</v>
      </c>
      <c r="Q521" s="314">
        <f ca="1">+IFERROR(INDEX('Hoja de Trabajo para listado'!$A$155:$Z$1048576,MATCH($A521,'Hoja de Trabajo para listado'!$A$155:$A$1048576,0),MATCH((CUADRO!Q$5&amp;$E521),'Hoja de Trabajo para listado'!$A$151:$Z$151,0)),0)+IFERROR(INDEX('Hoja de Trabajo para listado'!$AB$155:$BA$1048576,MATCH($A521,'Hoja de Trabajo para listado'!$AB$155:$AB$1048576,0),MATCH((CUADRO!Q$5&amp;$E521),'Hoja de Trabajo para listado'!$AB$151:$BA$151,0)),0)+IFERROR(INDEX('Hoja de Trabajo para listado'!$BC$155:$CB$1048576,MATCH($A521,'Hoja de Trabajo para listado'!$BC$155:$BC$1048576,0),MATCH((CUADRO!Q$5&amp;$E521),'Hoja de Trabajo para listado'!$BC$151:$CB$151,0)),0)+IFERROR(INDEX('Hoja de Trabajo para listado'!$DE$153:$DG$274,MATCH($A521,'Hoja de Trabajo para listado'!$DE$153:$DE$1048576,0),MATCH((CUADRO!Q$5&amp;$E521),'Hoja de Trabajo para listado'!$DE$151:$DG$151,0)),0)+IFERROR(INDEX('Hoja de Trabajo para listado'!$CD$155:$DC$1048576,MATCH($A521,'Hoja de Trabajo para listado'!$CD$155:$CD$1048576,0),MATCH((CUADRO!Q$5&amp;$E521),'Hoja de Trabajo para listado'!$CD$151:$DC$151,0)),0)</f>
        <v>0</v>
      </c>
      <c r="R521" s="314">
        <f t="shared" ca="1" si="16"/>
        <v>0</v>
      </c>
      <c r="S521" s="322">
        <f ca="1">+R520+R521</f>
        <v>0</v>
      </c>
      <c r="T521" s="314">
        <f ca="1">+S521</f>
        <v>0</v>
      </c>
      <c r="U521" s="313">
        <f t="shared" si="17"/>
        <v>2</v>
      </c>
      <c r="V521" s="319" t="str">
        <f>+VLOOKUP(A521,bd_lista!$A$3:$E$593,5,FALSE)</f>
        <v>Gobiernos Autonomos Municipales</v>
      </c>
      <c r="W521" s="426"/>
    </row>
    <row r="522" spans="1:23" customFormat="1" ht="27" hidden="1" customHeight="1">
      <c r="A522" s="323">
        <v>1433</v>
      </c>
      <c r="B522" s="427">
        <f>+A522</f>
        <v>1433</v>
      </c>
      <c r="C522" s="318" t="str">
        <f>+VLOOKUP(A522,bd_lista!$A$3:$C$593,3,FALSE)</f>
        <v>Gobierno Autónomo Municipal de Chipaya</v>
      </c>
      <c r="D522" s="429" t="str">
        <f>+C522</f>
        <v>Gobierno Autónomo Municipal de Chipaya</v>
      </c>
      <c r="E522" s="346" t="s">
        <v>1418</v>
      </c>
      <c r="F522" s="314">
        <f ca="1">+IFERROR(INDEX('Hoja de Trabajo para listado'!$A$155:$Z$1048576,MATCH($A522,'Hoja de Trabajo para listado'!$A$155:$A$1048576,0),MATCH((CUADRO!F$5&amp;$E522),'Hoja de Trabajo para listado'!$A$151:$Z$151,0)),0)+IFERROR(INDEX('Hoja de Trabajo para listado'!$AB$155:$BA$1048576,MATCH($A522,'Hoja de Trabajo para listado'!$AB$155:$AB$1048576,0),MATCH((CUADRO!F$5&amp;$E522),'Hoja de Trabajo para listado'!$AB$151:$BA$151,0)),0)+IFERROR(INDEX('Hoja de Trabajo para listado'!$BC$155:$CB$1048576,MATCH($A522,'Hoja de Trabajo para listado'!$BC$155:$BC$1048576,0),MATCH((CUADRO!F$5&amp;$E522),'Hoja de Trabajo para listado'!$BC$151:$CB$151,0)),0)+IFERROR(INDEX('Hoja de Trabajo para listado'!$DE$153:$DG$274,MATCH($A522,'Hoja de Trabajo para listado'!$DE$153:$DE$1048576,0),MATCH((CUADRO!F$5&amp;$E522),'Hoja de Trabajo para listado'!$DE$151:$DG$151,0)),0)+IFERROR(INDEX('Hoja de Trabajo para listado'!$CD$155:$DC$1048576,MATCH($A522,'Hoja de Trabajo para listado'!$CD$155:$CD$1048576,0),MATCH((CUADRO!F$5&amp;$E522),'Hoja de Trabajo para listado'!$CD$151:$DC$151,0)),0)</f>
        <v>0</v>
      </c>
      <c r="G522" s="314">
        <f ca="1">+IFERROR(INDEX('Hoja de Trabajo para listado'!$A$155:$Z$1048576,MATCH($A522,'Hoja de Trabajo para listado'!$A$155:$A$1048576,0),MATCH((CUADRO!G$5&amp;$E522),'Hoja de Trabajo para listado'!$A$151:$Z$151,0)),0)+IFERROR(INDEX('Hoja de Trabajo para listado'!$AB$155:$BA$1048576,MATCH($A522,'Hoja de Trabajo para listado'!$AB$155:$AB$1048576,0),MATCH((CUADRO!G$5&amp;$E522),'Hoja de Trabajo para listado'!$AB$151:$BA$151,0)),0)+IFERROR(INDEX('Hoja de Trabajo para listado'!$BC$155:$CB$1048576,MATCH($A522,'Hoja de Trabajo para listado'!$BC$155:$BC$1048576,0),MATCH((CUADRO!G$5&amp;$E522),'Hoja de Trabajo para listado'!$BC$151:$CB$151,0)),0)+IFERROR(INDEX('Hoja de Trabajo para listado'!$DE$153:$DG$274,MATCH($A522,'Hoja de Trabajo para listado'!$DE$153:$DE$1048576,0),MATCH((CUADRO!G$5&amp;$E522),'Hoja de Trabajo para listado'!$DE$151:$DG$151,0)),0)+IFERROR(INDEX('Hoja de Trabajo para listado'!$CD$155:$DC$1048576,MATCH($A522,'Hoja de Trabajo para listado'!$CD$155:$CD$1048576,0),MATCH((CUADRO!G$5&amp;$E522),'Hoja de Trabajo para listado'!$CD$151:$DC$151,0)),0)</f>
        <v>0</v>
      </c>
      <c r="H522" s="314">
        <f ca="1">+IFERROR(INDEX('Hoja de Trabajo para listado'!$A$155:$Z$1048576,MATCH($A522,'Hoja de Trabajo para listado'!$A$155:$A$1048576,0),MATCH((CUADRO!H$5&amp;$E522),'Hoja de Trabajo para listado'!$A$151:$Z$151,0)),0)+IFERROR(INDEX('Hoja de Trabajo para listado'!$AB$155:$BA$1048576,MATCH($A522,'Hoja de Trabajo para listado'!$AB$155:$AB$1048576,0),MATCH((CUADRO!H$5&amp;$E522),'Hoja de Trabajo para listado'!$AB$151:$BA$151,0)),0)+IFERROR(INDEX('Hoja de Trabajo para listado'!$BC$155:$CB$1048576,MATCH($A522,'Hoja de Trabajo para listado'!$BC$155:$BC$1048576,0),MATCH((CUADRO!H$5&amp;$E522),'Hoja de Trabajo para listado'!$BC$151:$CB$151,0)),0)+IFERROR(INDEX('Hoja de Trabajo para listado'!$DE$153:$DG$274,MATCH($A522,'Hoja de Trabajo para listado'!$DE$153:$DE$1048576,0),MATCH((CUADRO!H$5&amp;$E522),'Hoja de Trabajo para listado'!$DE$151:$DG$151,0)),0)+IFERROR(INDEX('Hoja de Trabajo para listado'!$CD$155:$DC$1048576,MATCH($A522,'Hoja de Trabajo para listado'!$CD$155:$CD$1048576,0),MATCH((CUADRO!H$5&amp;$E522),'Hoja de Trabajo para listado'!$CD$151:$DC$151,0)),0)</f>
        <v>0</v>
      </c>
      <c r="I522" s="314">
        <f ca="1">+IFERROR(INDEX('Hoja de Trabajo para listado'!$A$155:$Z$1048576,MATCH($A522,'Hoja de Trabajo para listado'!$A$155:$A$1048576,0),MATCH((CUADRO!I$5&amp;$E522),'Hoja de Trabajo para listado'!$A$151:$Z$151,0)),0)+IFERROR(INDEX('Hoja de Trabajo para listado'!$AB$155:$BA$1048576,MATCH($A522,'Hoja de Trabajo para listado'!$AB$155:$AB$1048576,0),MATCH((CUADRO!I$5&amp;$E522),'Hoja de Trabajo para listado'!$AB$151:$BA$151,0)),0)+IFERROR(INDEX('Hoja de Trabajo para listado'!$BC$155:$CB$1048576,MATCH($A522,'Hoja de Trabajo para listado'!$BC$155:$BC$1048576,0),MATCH((CUADRO!I$5&amp;$E522),'Hoja de Trabajo para listado'!$BC$151:$CB$151,0)),0)+IFERROR(INDEX('Hoja de Trabajo para listado'!$DE$153:$DG$274,MATCH($A522,'Hoja de Trabajo para listado'!$DE$153:$DE$1048576,0),MATCH((CUADRO!I$5&amp;$E522),'Hoja de Trabajo para listado'!$DE$151:$DG$151,0)),0)+IFERROR(INDEX('Hoja de Trabajo para listado'!$CD$155:$DC$1048576,MATCH($A522,'Hoja de Trabajo para listado'!$CD$155:$CD$1048576,0),MATCH((CUADRO!I$5&amp;$E522),'Hoja de Trabajo para listado'!$CD$151:$DC$151,0)),0)</f>
        <v>0</v>
      </c>
      <c r="J522" s="314">
        <f ca="1">+IFERROR(INDEX('Hoja de Trabajo para listado'!$A$155:$Z$1048576,MATCH($A522,'Hoja de Trabajo para listado'!$A$155:$A$1048576,0),MATCH((CUADRO!J$5&amp;$E522),'Hoja de Trabajo para listado'!$A$151:$Z$151,0)),0)+IFERROR(INDEX('Hoja de Trabajo para listado'!$AB$155:$BA$1048576,MATCH($A522,'Hoja de Trabajo para listado'!$AB$155:$AB$1048576,0),MATCH((CUADRO!J$5&amp;$E522),'Hoja de Trabajo para listado'!$AB$151:$BA$151,0)),0)+IFERROR(INDEX('Hoja de Trabajo para listado'!$BC$155:$CB$1048576,MATCH($A522,'Hoja de Trabajo para listado'!$BC$155:$BC$1048576,0),MATCH((CUADRO!J$5&amp;$E522),'Hoja de Trabajo para listado'!$BC$151:$CB$151,0)),0)+IFERROR(INDEX('Hoja de Trabajo para listado'!$DE$153:$DG$274,MATCH($A522,'Hoja de Trabajo para listado'!$DE$153:$DE$1048576,0),MATCH((CUADRO!J$5&amp;$E522),'Hoja de Trabajo para listado'!$DE$151:$DG$151,0)),0)+IFERROR(INDEX('Hoja de Trabajo para listado'!$CD$155:$DC$1048576,MATCH($A522,'Hoja de Trabajo para listado'!$CD$155:$CD$1048576,0),MATCH((CUADRO!J$5&amp;$E522),'Hoja de Trabajo para listado'!$CD$151:$DC$151,0)),0)</f>
        <v>0</v>
      </c>
      <c r="K522" s="314">
        <f ca="1">+IFERROR(INDEX('Hoja de Trabajo para listado'!$A$155:$Z$1048576,MATCH($A522,'Hoja de Trabajo para listado'!$A$155:$A$1048576,0),MATCH((CUADRO!K$5&amp;$E522),'Hoja de Trabajo para listado'!$A$151:$Z$151,0)),0)+IFERROR(INDEX('Hoja de Trabajo para listado'!$AB$155:$BA$1048576,MATCH($A522,'Hoja de Trabajo para listado'!$AB$155:$AB$1048576,0),MATCH((CUADRO!K$5&amp;$E522),'Hoja de Trabajo para listado'!$AB$151:$BA$151,0)),0)+IFERROR(INDEX('Hoja de Trabajo para listado'!$BC$155:$CB$1048576,MATCH($A522,'Hoja de Trabajo para listado'!$BC$155:$BC$1048576,0),MATCH((CUADRO!K$5&amp;$E522),'Hoja de Trabajo para listado'!$BC$151:$CB$151,0)),0)+IFERROR(INDEX('Hoja de Trabajo para listado'!$DE$153:$DG$274,MATCH($A522,'Hoja de Trabajo para listado'!$DE$153:$DE$1048576,0),MATCH((CUADRO!K$5&amp;$E522),'Hoja de Trabajo para listado'!$DE$151:$DG$151,0)),0)+IFERROR(INDEX('Hoja de Trabajo para listado'!$CD$155:$DC$1048576,MATCH($A522,'Hoja de Trabajo para listado'!$CD$155:$CD$1048576,0),MATCH((CUADRO!K$5&amp;$E522),'Hoja de Trabajo para listado'!$CD$151:$DC$151,0)),0)</f>
        <v>0</v>
      </c>
      <c r="L522" s="314">
        <f ca="1">+IFERROR(INDEX('Hoja de Trabajo para listado'!$A$155:$Z$1048576,MATCH($A522,'Hoja de Trabajo para listado'!$A$155:$A$1048576,0),MATCH((CUADRO!L$5&amp;$E522),'Hoja de Trabajo para listado'!$A$151:$Z$151,0)),0)+IFERROR(INDEX('Hoja de Trabajo para listado'!$AB$155:$BA$1048576,MATCH($A522,'Hoja de Trabajo para listado'!$AB$155:$AB$1048576,0),MATCH((CUADRO!L$5&amp;$E522),'Hoja de Trabajo para listado'!$AB$151:$BA$151,0)),0)+IFERROR(INDEX('Hoja de Trabajo para listado'!$BC$155:$CB$1048576,MATCH($A522,'Hoja de Trabajo para listado'!$BC$155:$BC$1048576,0),MATCH((CUADRO!L$5&amp;$E522),'Hoja de Trabajo para listado'!$BC$151:$CB$151,0)),0)+IFERROR(INDEX('Hoja de Trabajo para listado'!$DE$153:$DG$274,MATCH($A522,'Hoja de Trabajo para listado'!$DE$153:$DE$1048576,0),MATCH((CUADRO!L$5&amp;$E522),'Hoja de Trabajo para listado'!$DE$151:$DG$151,0)),0)+IFERROR(INDEX('Hoja de Trabajo para listado'!$CD$155:$DC$1048576,MATCH($A522,'Hoja de Trabajo para listado'!$CD$155:$CD$1048576,0),MATCH((CUADRO!L$5&amp;$E522),'Hoja de Trabajo para listado'!$CD$151:$DC$151,0)),0)</f>
        <v>0</v>
      </c>
      <c r="M522" s="314">
        <f ca="1">+IFERROR(INDEX('Hoja de Trabajo para listado'!$A$155:$Z$1048576,MATCH($A522,'Hoja de Trabajo para listado'!$A$155:$A$1048576,0),MATCH((CUADRO!M$5&amp;$E522),'Hoja de Trabajo para listado'!$A$151:$Z$151,0)),0)+IFERROR(INDEX('Hoja de Trabajo para listado'!$AB$155:$BA$1048576,MATCH($A522,'Hoja de Trabajo para listado'!$AB$155:$AB$1048576,0),MATCH((CUADRO!M$5&amp;$E522),'Hoja de Trabajo para listado'!$AB$151:$BA$151,0)),0)+IFERROR(INDEX('Hoja de Trabajo para listado'!$BC$155:$CB$1048576,MATCH($A522,'Hoja de Trabajo para listado'!$BC$155:$BC$1048576,0),MATCH((CUADRO!M$5&amp;$E522),'Hoja de Trabajo para listado'!$BC$151:$CB$151,0)),0)+IFERROR(INDEX('Hoja de Trabajo para listado'!$DE$153:$DG$274,MATCH($A522,'Hoja de Trabajo para listado'!$DE$153:$DE$1048576,0),MATCH((CUADRO!M$5&amp;$E522),'Hoja de Trabajo para listado'!$DE$151:$DG$151,0)),0)+IFERROR(INDEX('Hoja de Trabajo para listado'!$CD$155:$DC$1048576,MATCH($A522,'Hoja de Trabajo para listado'!$CD$155:$CD$1048576,0),MATCH((CUADRO!M$5&amp;$E522),'Hoja de Trabajo para listado'!$CD$151:$DC$151,0)),0)</f>
        <v>0</v>
      </c>
      <c r="N522" s="314">
        <f ca="1">+IFERROR(INDEX('Hoja de Trabajo para listado'!$A$155:$Z$1048576,MATCH($A522,'Hoja de Trabajo para listado'!$A$155:$A$1048576,0),MATCH((CUADRO!N$5&amp;$E522),'Hoja de Trabajo para listado'!$A$151:$Z$151,0)),0)+IFERROR(INDEX('Hoja de Trabajo para listado'!$AB$155:$BA$1048576,MATCH($A522,'Hoja de Trabajo para listado'!$AB$155:$AB$1048576,0),MATCH((CUADRO!N$5&amp;$E522),'Hoja de Trabajo para listado'!$AB$151:$BA$151,0)),0)+IFERROR(INDEX('Hoja de Trabajo para listado'!$BC$155:$CB$1048576,MATCH($A522,'Hoja de Trabajo para listado'!$BC$155:$BC$1048576,0),MATCH((CUADRO!N$5&amp;$E522),'Hoja de Trabajo para listado'!$BC$151:$CB$151,0)),0)+IFERROR(INDEX('Hoja de Trabajo para listado'!$DE$153:$DG$274,MATCH($A522,'Hoja de Trabajo para listado'!$DE$153:$DE$1048576,0),MATCH((CUADRO!N$5&amp;$E522),'Hoja de Trabajo para listado'!$DE$151:$DG$151,0)),0)+IFERROR(INDEX('Hoja de Trabajo para listado'!$CD$155:$DC$1048576,MATCH($A522,'Hoja de Trabajo para listado'!$CD$155:$CD$1048576,0),MATCH((CUADRO!N$5&amp;$E522),'Hoja de Trabajo para listado'!$CD$151:$DC$151,0)),0)</f>
        <v>0</v>
      </c>
      <c r="O522" s="314">
        <f ca="1">+IFERROR(INDEX('Hoja de Trabajo para listado'!$A$155:$Z$1048576,MATCH($A522,'Hoja de Trabajo para listado'!$A$155:$A$1048576,0),MATCH((CUADRO!O$5&amp;$E522),'Hoja de Trabajo para listado'!$A$151:$Z$151,0)),0)+IFERROR(INDEX('Hoja de Trabajo para listado'!$AB$155:$BA$1048576,MATCH($A522,'Hoja de Trabajo para listado'!$AB$155:$AB$1048576,0),MATCH((CUADRO!O$5&amp;$E522),'Hoja de Trabajo para listado'!$AB$151:$BA$151,0)),0)+IFERROR(INDEX('Hoja de Trabajo para listado'!$BC$155:$CB$1048576,MATCH($A522,'Hoja de Trabajo para listado'!$BC$155:$BC$1048576,0),MATCH((CUADRO!O$5&amp;$E522),'Hoja de Trabajo para listado'!$BC$151:$CB$151,0)),0)+IFERROR(INDEX('Hoja de Trabajo para listado'!$DE$153:$DG$274,MATCH($A522,'Hoja de Trabajo para listado'!$DE$153:$DE$1048576,0),MATCH((CUADRO!O$5&amp;$E522),'Hoja de Trabajo para listado'!$DE$151:$DG$151,0)),0)+IFERROR(INDEX('Hoja de Trabajo para listado'!$CD$155:$DC$1048576,MATCH($A522,'Hoja de Trabajo para listado'!$CD$155:$CD$1048576,0),MATCH((CUADRO!O$5&amp;$E522),'Hoja de Trabajo para listado'!$CD$151:$DC$151,0)),0)</f>
        <v>0</v>
      </c>
      <c r="P522" s="314">
        <f ca="1">+IFERROR(INDEX('Hoja de Trabajo para listado'!$A$155:$Z$1048576,MATCH($A522,'Hoja de Trabajo para listado'!$A$155:$A$1048576,0),MATCH((CUADRO!P$5&amp;$E522),'Hoja de Trabajo para listado'!$A$151:$Z$151,0)),0)+IFERROR(INDEX('Hoja de Trabajo para listado'!$AB$155:$BA$1048576,MATCH($A522,'Hoja de Trabajo para listado'!$AB$155:$AB$1048576,0),MATCH((CUADRO!P$5&amp;$E522),'Hoja de Trabajo para listado'!$AB$151:$BA$151,0)),0)+IFERROR(INDEX('Hoja de Trabajo para listado'!$BC$155:$CB$1048576,MATCH($A522,'Hoja de Trabajo para listado'!$BC$155:$BC$1048576,0),MATCH((CUADRO!P$5&amp;$E522),'Hoja de Trabajo para listado'!$BC$151:$CB$151,0)),0)+IFERROR(INDEX('Hoja de Trabajo para listado'!$DE$153:$DG$274,MATCH($A522,'Hoja de Trabajo para listado'!$DE$153:$DE$1048576,0),MATCH((CUADRO!P$5&amp;$E522),'Hoja de Trabajo para listado'!$DE$151:$DG$151,0)),0)+IFERROR(INDEX('Hoja de Trabajo para listado'!$CD$155:$DC$1048576,MATCH($A522,'Hoja de Trabajo para listado'!$CD$155:$CD$1048576,0),MATCH((CUADRO!P$5&amp;$E522),'Hoja de Trabajo para listado'!$CD$151:$DC$151,0)),0)</f>
        <v>0</v>
      </c>
      <c r="Q522" s="314">
        <f ca="1">+IFERROR(INDEX('Hoja de Trabajo para listado'!$A$155:$Z$1048576,MATCH($A522,'Hoja de Trabajo para listado'!$A$155:$A$1048576,0),MATCH((CUADRO!Q$5&amp;$E522),'Hoja de Trabajo para listado'!$A$151:$Z$151,0)),0)+IFERROR(INDEX('Hoja de Trabajo para listado'!$AB$155:$BA$1048576,MATCH($A522,'Hoja de Trabajo para listado'!$AB$155:$AB$1048576,0),MATCH((CUADRO!Q$5&amp;$E522),'Hoja de Trabajo para listado'!$AB$151:$BA$151,0)),0)+IFERROR(INDEX('Hoja de Trabajo para listado'!$BC$155:$CB$1048576,MATCH($A522,'Hoja de Trabajo para listado'!$BC$155:$BC$1048576,0),MATCH((CUADRO!Q$5&amp;$E522),'Hoja de Trabajo para listado'!$BC$151:$CB$151,0)),0)+IFERROR(INDEX('Hoja de Trabajo para listado'!$DE$153:$DG$274,MATCH($A522,'Hoja de Trabajo para listado'!$DE$153:$DE$1048576,0),MATCH((CUADRO!Q$5&amp;$E522),'Hoja de Trabajo para listado'!$DE$151:$DG$151,0)),0)+IFERROR(INDEX('Hoja de Trabajo para listado'!$CD$155:$DC$1048576,MATCH($A522,'Hoja de Trabajo para listado'!$CD$155:$CD$1048576,0),MATCH((CUADRO!Q$5&amp;$E522),'Hoja de Trabajo para listado'!$CD$151:$DC$151,0)),0)</f>
        <v>0</v>
      </c>
      <c r="R522" s="314">
        <f t="shared" ca="1" si="16"/>
        <v>0</v>
      </c>
      <c r="S522" s="322"/>
      <c r="T522" s="314">
        <f ca="1">+T523</f>
        <v>0</v>
      </c>
      <c r="U522" s="313">
        <f t="shared" si="17"/>
        <v>1</v>
      </c>
      <c r="V522" s="319" t="str">
        <f>+VLOOKUP(A522,bd_lista!$A$3:$E$593,5,FALSE)</f>
        <v>Gobiernos Autonomos Municipales</v>
      </c>
      <c r="W522" s="425" t="str">
        <f>+V522</f>
        <v>Gobiernos Autonomos Municipales</v>
      </c>
    </row>
    <row r="523" spans="1:23" customFormat="1" ht="27" hidden="1" customHeight="1">
      <c r="A523" s="323">
        <v>1433</v>
      </c>
      <c r="B523" s="428"/>
      <c r="C523" s="318" t="str">
        <f>+VLOOKUP(A523,bd_lista!$A$3:$C$593,3,FALSE)</f>
        <v>Gobierno Autónomo Municipal de Chipaya</v>
      </c>
      <c r="D523" s="430"/>
      <c r="E523" s="347" t="s">
        <v>1419</v>
      </c>
      <c r="F523" s="314">
        <f ca="1">+IFERROR(INDEX('Hoja de Trabajo para listado'!$A$155:$Z$1048576,MATCH($A523,'Hoja de Trabajo para listado'!$A$155:$A$1048576,0),MATCH((CUADRO!F$5&amp;$E523),'Hoja de Trabajo para listado'!$A$151:$Z$151,0)),0)+IFERROR(INDEX('Hoja de Trabajo para listado'!$AB$155:$BA$1048576,MATCH($A523,'Hoja de Trabajo para listado'!$AB$155:$AB$1048576,0),MATCH((CUADRO!F$5&amp;$E523),'Hoja de Trabajo para listado'!$AB$151:$BA$151,0)),0)+IFERROR(INDEX('Hoja de Trabajo para listado'!$BC$155:$CB$1048576,MATCH($A523,'Hoja de Trabajo para listado'!$BC$155:$BC$1048576,0),MATCH((CUADRO!F$5&amp;$E523),'Hoja de Trabajo para listado'!$BC$151:$CB$151,0)),0)+IFERROR(INDEX('Hoja de Trabajo para listado'!$DE$153:$DG$274,MATCH($A523,'Hoja de Trabajo para listado'!$DE$153:$DE$1048576,0),MATCH((CUADRO!F$5&amp;$E523),'Hoja de Trabajo para listado'!$DE$151:$DG$151,0)),0)+IFERROR(INDEX('Hoja de Trabajo para listado'!$CD$155:$DC$1048576,MATCH($A523,'Hoja de Trabajo para listado'!$CD$155:$CD$1048576,0),MATCH((CUADRO!F$5&amp;$E523),'Hoja de Trabajo para listado'!$CD$151:$DC$151,0)),0)</f>
        <v>0</v>
      </c>
      <c r="G523" s="314">
        <f ca="1">+IFERROR(INDEX('Hoja de Trabajo para listado'!$A$155:$Z$1048576,MATCH($A523,'Hoja de Trabajo para listado'!$A$155:$A$1048576,0),MATCH((CUADRO!G$5&amp;$E523),'Hoja de Trabajo para listado'!$A$151:$Z$151,0)),0)+IFERROR(INDEX('Hoja de Trabajo para listado'!$AB$155:$BA$1048576,MATCH($A523,'Hoja de Trabajo para listado'!$AB$155:$AB$1048576,0),MATCH((CUADRO!G$5&amp;$E523),'Hoja de Trabajo para listado'!$AB$151:$BA$151,0)),0)+IFERROR(INDEX('Hoja de Trabajo para listado'!$BC$155:$CB$1048576,MATCH($A523,'Hoja de Trabajo para listado'!$BC$155:$BC$1048576,0),MATCH((CUADRO!G$5&amp;$E523),'Hoja de Trabajo para listado'!$BC$151:$CB$151,0)),0)+IFERROR(INDEX('Hoja de Trabajo para listado'!$DE$153:$DG$274,MATCH($A523,'Hoja de Trabajo para listado'!$DE$153:$DE$1048576,0),MATCH((CUADRO!G$5&amp;$E523),'Hoja de Trabajo para listado'!$DE$151:$DG$151,0)),0)+IFERROR(INDEX('Hoja de Trabajo para listado'!$CD$155:$DC$1048576,MATCH($A523,'Hoja de Trabajo para listado'!$CD$155:$CD$1048576,0),MATCH((CUADRO!G$5&amp;$E523),'Hoja de Trabajo para listado'!$CD$151:$DC$151,0)),0)</f>
        <v>0</v>
      </c>
      <c r="H523" s="314">
        <f ca="1">+IFERROR(INDEX('Hoja de Trabajo para listado'!$A$155:$Z$1048576,MATCH($A523,'Hoja de Trabajo para listado'!$A$155:$A$1048576,0),MATCH((CUADRO!H$5&amp;$E523),'Hoja de Trabajo para listado'!$A$151:$Z$151,0)),0)+IFERROR(INDEX('Hoja de Trabajo para listado'!$AB$155:$BA$1048576,MATCH($A523,'Hoja de Trabajo para listado'!$AB$155:$AB$1048576,0),MATCH((CUADRO!H$5&amp;$E523),'Hoja de Trabajo para listado'!$AB$151:$BA$151,0)),0)+IFERROR(INDEX('Hoja de Trabajo para listado'!$BC$155:$CB$1048576,MATCH($A523,'Hoja de Trabajo para listado'!$BC$155:$BC$1048576,0),MATCH((CUADRO!H$5&amp;$E523),'Hoja de Trabajo para listado'!$BC$151:$CB$151,0)),0)+IFERROR(INDEX('Hoja de Trabajo para listado'!$DE$153:$DG$274,MATCH($A523,'Hoja de Trabajo para listado'!$DE$153:$DE$1048576,0),MATCH((CUADRO!H$5&amp;$E523),'Hoja de Trabajo para listado'!$DE$151:$DG$151,0)),0)+IFERROR(INDEX('Hoja de Trabajo para listado'!$CD$155:$DC$1048576,MATCH($A523,'Hoja de Trabajo para listado'!$CD$155:$CD$1048576,0),MATCH((CUADRO!H$5&amp;$E523),'Hoja de Trabajo para listado'!$CD$151:$DC$151,0)),0)</f>
        <v>0</v>
      </c>
      <c r="I523" s="314">
        <f ca="1">+IFERROR(INDEX('Hoja de Trabajo para listado'!$A$155:$Z$1048576,MATCH($A523,'Hoja de Trabajo para listado'!$A$155:$A$1048576,0),MATCH((CUADRO!I$5&amp;$E523),'Hoja de Trabajo para listado'!$A$151:$Z$151,0)),0)+IFERROR(INDEX('Hoja de Trabajo para listado'!$AB$155:$BA$1048576,MATCH($A523,'Hoja de Trabajo para listado'!$AB$155:$AB$1048576,0),MATCH((CUADRO!I$5&amp;$E523),'Hoja de Trabajo para listado'!$AB$151:$BA$151,0)),0)+IFERROR(INDEX('Hoja de Trabajo para listado'!$BC$155:$CB$1048576,MATCH($A523,'Hoja de Trabajo para listado'!$BC$155:$BC$1048576,0),MATCH((CUADRO!I$5&amp;$E523),'Hoja de Trabajo para listado'!$BC$151:$CB$151,0)),0)+IFERROR(INDEX('Hoja de Trabajo para listado'!$DE$153:$DG$274,MATCH($A523,'Hoja de Trabajo para listado'!$DE$153:$DE$1048576,0),MATCH((CUADRO!I$5&amp;$E523),'Hoja de Trabajo para listado'!$DE$151:$DG$151,0)),0)+IFERROR(INDEX('Hoja de Trabajo para listado'!$CD$155:$DC$1048576,MATCH($A523,'Hoja de Trabajo para listado'!$CD$155:$CD$1048576,0),MATCH((CUADRO!I$5&amp;$E523),'Hoja de Trabajo para listado'!$CD$151:$DC$151,0)),0)</f>
        <v>0</v>
      </c>
      <c r="J523" s="314">
        <f ca="1">+IFERROR(INDEX('Hoja de Trabajo para listado'!$A$155:$Z$1048576,MATCH($A523,'Hoja de Trabajo para listado'!$A$155:$A$1048576,0),MATCH((CUADRO!J$5&amp;$E523),'Hoja de Trabajo para listado'!$A$151:$Z$151,0)),0)+IFERROR(INDEX('Hoja de Trabajo para listado'!$AB$155:$BA$1048576,MATCH($A523,'Hoja de Trabajo para listado'!$AB$155:$AB$1048576,0),MATCH((CUADRO!J$5&amp;$E523),'Hoja de Trabajo para listado'!$AB$151:$BA$151,0)),0)+IFERROR(INDEX('Hoja de Trabajo para listado'!$BC$155:$CB$1048576,MATCH($A523,'Hoja de Trabajo para listado'!$BC$155:$BC$1048576,0),MATCH((CUADRO!J$5&amp;$E523),'Hoja de Trabajo para listado'!$BC$151:$CB$151,0)),0)+IFERROR(INDEX('Hoja de Trabajo para listado'!$DE$153:$DG$274,MATCH($A523,'Hoja de Trabajo para listado'!$DE$153:$DE$1048576,0),MATCH((CUADRO!J$5&amp;$E523),'Hoja de Trabajo para listado'!$DE$151:$DG$151,0)),0)+IFERROR(INDEX('Hoja de Trabajo para listado'!$CD$155:$DC$1048576,MATCH($A523,'Hoja de Trabajo para listado'!$CD$155:$CD$1048576,0),MATCH((CUADRO!J$5&amp;$E523),'Hoja de Trabajo para listado'!$CD$151:$DC$151,0)),0)</f>
        <v>0</v>
      </c>
      <c r="K523" s="314">
        <f ca="1">+IFERROR(INDEX('Hoja de Trabajo para listado'!$A$155:$Z$1048576,MATCH($A523,'Hoja de Trabajo para listado'!$A$155:$A$1048576,0),MATCH((CUADRO!K$5&amp;$E523),'Hoja de Trabajo para listado'!$A$151:$Z$151,0)),0)+IFERROR(INDEX('Hoja de Trabajo para listado'!$AB$155:$BA$1048576,MATCH($A523,'Hoja de Trabajo para listado'!$AB$155:$AB$1048576,0),MATCH((CUADRO!K$5&amp;$E523),'Hoja de Trabajo para listado'!$AB$151:$BA$151,0)),0)+IFERROR(INDEX('Hoja de Trabajo para listado'!$BC$155:$CB$1048576,MATCH($A523,'Hoja de Trabajo para listado'!$BC$155:$BC$1048576,0),MATCH((CUADRO!K$5&amp;$E523),'Hoja de Trabajo para listado'!$BC$151:$CB$151,0)),0)+IFERROR(INDEX('Hoja de Trabajo para listado'!$DE$153:$DG$274,MATCH($A523,'Hoja de Trabajo para listado'!$DE$153:$DE$1048576,0),MATCH((CUADRO!K$5&amp;$E523),'Hoja de Trabajo para listado'!$DE$151:$DG$151,0)),0)+IFERROR(INDEX('Hoja de Trabajo para listado'!$CD$155:$DC$1048576,MATCH($A523,'Hoja de Trabajo para listado'!$CD$155:$CD$1048576,0),MATCH((CUADRO!K$5&amp;$E523),'Hoja de Trabajo para listado'!$CD$151:$DC$151,0)),0)</f>
        <v>0</v>
      </c>
      <c r="L523" s="314">
        <f ca="1">+IFERROR(INDEX('Hoja de Trabajo para listado'!$A$155:$Z$1048576,MATCH($A523,'Hoja de Trabajo para listado'!$A$155:$A$1048576,0),MATCH((CUADRO!L$5&amp;$E523),'Hoja de Trabajo para listado'!$A$151:$Z$151,0)),0)+IFERROR(INDEX('Hoja de Trabajo para listado'!$AB$155:$BA$1048576,MATCH($A523,'Hoja de Trabajo para listado'!$AB$155:$AB$1048576,0),MATCH((CUADRO!L$5&amp;$E523),'Hoja de Trabajo para listado'!$AB$151:$BA$151,0)),0)+IFERROR(INDEX('Hoja de Trabajo para listado'!$BC$155:$CB$1048576,MATCH($A523,'Hoja de Trabajo para listado'!$BC$155:$BC$1048576,0),MATCH((CUADRO!L$5&amp;$E523),'Hoja de Trabajo para listado'!$BC$151:$CB$151,0)),0)+IFERROR(INDEX('Hoja de Trabajo para listado'!$DE$153:$DG$274,MATCH($A523,'Hoja de Trabajo para listado'!$DE$153:$DE$1048576,0),MATCH((CUADRO!L$5&amp;$E523),'Hoja de Trabajo para listado'!$DE$151:$DG$151,0)),0)+IFERROR(INDEX('Hoja de Trabajo para listado'!$CD$155:$DC$1048576,MATCH($A523,'Hoja de Trabajo para listado'!$CD$155:$CD$1048576,0),MATCH((CUADRO!L$5&amp;$E523),'Hoja de Trabajo para listado'!$CD$151:$DC$151,0)),0)</f>
        <v>0</v>
      </c>
      <c r="M523" s="314">
        <f ca="1">+IFERROR(INDEX('Hoja de Trabajo para listado'!$A$155:$Z$1048576,MATCH($A523,'Hoja de Trabajo para listado'!$A$155:$A$1048576,0),MATCH((CUADRO!M$5&amp;$E523),'Hoja de Trabajo para listado'!$A$151:$Z$151,0)),0)+IFERROR(INDEX('Hoja de Trabajo para listado'!$AB$155:$BA$1048576,MATCH($A523,'Hoja de Trabajo para listado'!$AB$155:$AB$1048576,0),MATCH((CUADRO!M$5&amp;$E523),'Hoja de Trabajo para listado'!$AB$151:$BA$151,0)),0)+IFERROR(INDEX('Hoja de Trabajo para listado'!$BC$155:$CB$1048576,MATCH($A523,'Hoja de Trabajo para listado'!$BC$155:$BC$1048576,0),MATCH((CUADRO!M$5&amp;$E523),'Hoja de Trabajo para listado'!$BC$151:$CB$151,0)),0)+IFERROR(INDEX('Hoja de Trabajo para listado'!$DE$153:$DG$274,MATCH($A523,'Hoja de Trabajo para listado'!$DE$153:$DE$1048576,0),MATCH((CUADRO!M$5&amp;$E523),'Hoja de Trabajo para listado'!$DE$151:$DG$151,0)),0)+IFERROR(INDEX('Hoja de Trabajo para listado'!$CD$155:$DC$1048576,MATCH($A523,'Hoja de Trabajo para listado'!$CD$155:$CD$1048576,0),MATCH((CUADRO!M$5&amp;$E523),'Hoja de Trabajo para listado'!$CD$151:$DC$151,0)),0)</f>
        <v>0</v>
      </c>
      <c r="N523" s="314">
        <f ca="1">+IFERROR(INDEX('Hoja de Trabajo para listado'!$A$155:$Z$1048576,MATCH($A523,'Hoja de Trabajo para listado'!$A$155:$A$1048576,0),MATCH((CUADRO!N$5&amp;$E523),'Hoja de Trabajo para listado'!$A$151:$Z$151,0)),0)+IFERROR(INDEX('Hoja de Trabajo para listado'!$AB$155:$BA$1048576,MATCH($A523,'Hoja de Trabajo para listado'!$AB$155:$AB$1048576,0),MATCH((CUADRO!N$5&amp;$E523),'Hoja de Trabajo para listado'!$AB$151:$BA$151,0)),0)+IFERROR(INDEX('Hoja de Trabajo para listado'!$BC$155:$CB$1048576,MATCH($A523,'Hoja de Trabajo para listado'!$BC$155:$BC$1048576,0),MATCH((CUADRO!N$5&amp;$E523),'Hoja de Trabajo para listado'!$BC$151:$CB$151,0)),0)+IFERROR(INDEX('Hoja de Trabajo para listado'!$DE$153:$DG$274,MATCH($A523,'Hoja de Trabajo para listado'!$DE$153:$DE$1048576,0),MATCH((CUADRO!N$5&amp;$E523),'Hoja de Trabajo para listado'!$DE$151:$DG$151,0)),0)+IFERROR(INDEX('Hoja de Trabajo para listado'!$CD$155:$DC$1048576,MATCH($A523,'Hoja de Trabajo para listado'!$CD$155:$CD$1048576,0),MATCH((CUADRO!N$5&amp;$E523),'Hoja de Trabajo para listado'!$CD$151:$DC$151,0)),0)</f>
        <v>0</v>
      </c>
      <c r="O523" s="314">
        <f ca="1">+IFERROR(INDEX('Hoja de Trabajo para listado'!$A$155:$Z$1048576,MATCH($A523,'Hoja de Trabajo para listado'!$A$155:$A$1048576,0),MATCH((CUADRO!O$5&amp;$E523),'Hoja de Trabajo para listado'!$A$151:$Z$151,0)),0)+IFERROR(INDEX('Hoja de Trabajo para listado'!$AB$155:$BA$1048576,MATCH($A523,'Hoja de Trabajo para listado'!$AB$155:$AB$1048576,0),MATCH((CUADRO!O$5&amp;$E523),'Hoja de Trabajo para listado'!$AB$151:$BA$151,0)),0)+IFERROR(INDEX('Hoja de Trabajo para listado'!$BC$155:$CB$1048576,MATCH($A523,'Hoja de Trabajo para listado'!$BC$155:$BC$1048576,0),MATCH((CUADRO!O$5&amp;$E523),'Hoja de Trabajo para listado'!$BC$151:$CB$151,0)),0)+IFERROR(INDEX('Hoja de Trabajo para listado'!$DE$153:$DG$274,MATCH($A523,'Hoja de Trabajo para listado'!$DE$153:$DE$1048576,0),MATCH((CUADRO!O$5&amp;$E523),'Hoja de Trabajo para listado'!$DE$151:$DG$151,0)),0)+IFERROR(INDEX('Hoja de Trabajo para listado'!$CD$155:$DC$1048576,MATCH($A523,'Hoja de Trabajo para listado'!$CD$155:$CD$1048576,0),MATCH((CUADRO!O$5&amp;$E523),'Hoja de Trabajo para listado'!$CD$151:$DC$151,0)),0)</f>
        <v>0</v>
      </c>
      <c r="P523" s="314">
        <f ca="1">+IFERROR(INDEX('Hoja de Trabajo para listado'!$A$155:$Z$1048576,MATCH($A523,'Hoja de Trabajo para listado'!$A$155:$A$1048576,0),MATCH((CUADRO!P$5&amp;$E523),'Hoja de Trabajo para listado'!$A$151:$Z$151,0)),0)+IFERROR(INDEX('Hoja de Trabajo para listado'!$AB$155:$BA$1048576,MATCH($A523,'Hoja de Trabajo para listado'!$AB$155:$AB$1048576,0),MATCH((CUADRO!P$5&amp;$E523),'Hoja de Trabajo para listado'!$AB$151:$BA$151,0)),0)+IFERROR(INDEX('Hoja de Trabajo para listado'!$BC$155:$CB$1048576,MATCH($A523,'Hoja de Trabajo para listado'!$BC$155:$BC$1048576,0),MATCH((CUADRO!P$5&amp;$E523),'Hoja de Trabajo para listado'!$BC$151:$CB$151,0)),0)+IFERROR(INDEX('Hoja de Trabajo para listado'!$DE$153:$DG$274,MATCH($A523,'Hoja de Trabajo para listado'!$DE$153:$DE$1048576,0),MATCH((CUADRO!P$5&amp;$E523),'Hoja de Trabajo para listado'!$DE$151:$DG$151,0)),0)+IFERROR(INDEX('Hoja de Trabajo para listado'!$CD$155:$DC$1048576,MATCH($A523,'Hoja de Trabajo para listado'!$CD$155:$CD$1048576,0),MATCH((CUADRO!P$5&amp;$E523),'Hoja de Trabajo para listado'!$CD$151:$DC$151,0)),0)</f>
        <v>0</v>
      </c>
      <c r="Q523" s="314">
        <f ca="1">+IFERROR(INDEX('Hoja de Trabajo para listado'!$A$155:$Z$1048576,MATCH($A523,'Hoja de Trabajo para listado'!$A$155:$A$1048576,0),MATCH((CUADRO!Q$5&amp;$E523),'Hoja de Trabajo para listado'!$A$151:$Z$151,0)),0)+IFERROR(INDEX('Hoja de Trabajo para listado'!$AB$155:$BA$1048576,MATCH($A523,'Hoja de Trabajo para listado'!$AB$155:$AB$1048576,0),MATCH((CUADRO!Q$5&amp;$E523),'Hoja de Trabajo para listado'!$AB$151:$BA$151,0)),0)+IFERROR(INDEX('Hoja de Trabajo para listado'!$BC$155:$CB$1048576,MATCH($A523,'Hoja de Trabajo para listado'!$BC$155:$BC$1048576,0),MATCH((CUADRO!Q$5&amp;$E523),'Hoja de Trabajo para listado'!$BC$151:$CB$151,0)),0)+IFERROR(INDEX('Hoja de Trabajo para listado'!$DE$153:$DG$274,MATCH($A523,'Hoja de Trabajo para listado'!$DE$153:$DE$1048576,0),MATCH((CUADRO!Q$5&amp;$E523),'Hoja de Trabajo para listado'!$DE$151:$DG$151,0)),0)+IFERROR(INDEX('Hoja de Trabajo para listado'!$CD$155:$DC$1048576,MATCH($A523,'Hoja de Trabajo para listado'!$CD$155:$CD$1048576,0),MATCH((CUADRO!Q$5&amp;$E523),'Hoja de Trabajo para listado'!$CD$151:$DC$151,0)),0)</f>
        <v>0</v>
      </c>
      <c r="R523" s="314">
        <f t="shared" ca="1" si="16"/>
        <v>0</v>
      </c>
      <c r="S523" s="322">
        <f ca="1">+R522+R523</f>
        <v>0</v>
      </c>
      <c r="T523" s="314">
        <f ca="1">+S523</f>
        <v>0</v>
      </c>
      <c r="U523" s="313">
        <f t="shared" si="17"/>
        <v>2</v>
      </c>
      <c r="V523" s="319" t="str">
        <f>+VLOOKUP(A523,bd_lista!$A$3:$E$593,5,FALSE)</f>
        <v>Gobiernos Autonomos Municipales</v>
      </c>
      <c r="W523" s="426"/>
    </row>
    <row r="524" spans="1:23" customFormat="1" ht="15" hidden="1" customHeight="1">
      <c r="A524" s="323">
        <v>1434</v>
      </c>
      <c r="B524" s="427">
        <f>+A524</f>
        <v>1434</v>
      </c>
      <c r="C524" s="318" t="str">
        <f>+VLOOKUP(A524,bd_lista!$A$3:$C$593,3,FALSE)</f>
        <v>Gobierno Autónomo Municipal de Huayllamarca (Santiago de Huayllamarca)</v>
      </c>
      <c r="D524" s="429" t="str">
        <f>+C524</f>
        <v>Gobierno Autónomo Municipal de Huayllamarca (Santiago de Huayllamarca)</v>
      </c>
      <c r="E524" s="346" t="s">
        <v>1418</v>
      </c>
      <c r="F524" s="314">
        <f ca="1">+IFERROR(INDEX('Hoja de Trabajo para listado'!$A$155:$Z$1048576,MATCH($A524,'Hoja de Trabajo para listado'!$A$155:$A$1048576,0),MATCH((CUADRO!F$5&amp;$E524),'Hoja de Trabajo para listado'!$A$151:$Z$151,0)),0)+IFERROR(INDEX('Hoja de Trabajo para listado'!$AB$155:$BA$1048576,MATCH($A524,'Hoja de Trabajo para listado'!$AB$155:$AB$1048576,0),MATCH((CUADRO!F$5&amp;$E524),'Hoja de Trabajo para listado'!$AB$151:$BA$151,0)),0)+IFERROR(INDEX('Hoja de Trabajo para listado'!$BC$155:$CB$1048576,MATCH($A524,'Hoja de Trabajo para listado'!$BC$155:$BC$1048576,0),MATCH((CUADRO!F$5&amp;$E524),'Hoja de Trabajo para listado'!$BC$151:$CB$151,0)),0)+IFERROR(INDEX('Hoja de Trabajo para listado'!$DE$153:$DG$274,MATCH($A524,'Hoja de Trabajo para listado'!$DE$153:$DE$1048576,0),MATCH((CUADRO!F$5&amp;$E524),'Hoja de Trabajo para listado'!$DE$151:$DG$151,0)),0)+IFERROR(INDEX('Hoja de Trabajo para listado'!$CD$155:$DC$1048576,MATCH($A524,'Hoja de Trabajo para listado'!$CD$155:$CD$1048576,0),MATCH((CUADRO!F$5&amp;$E524),'Hoja de Trabajo para listado'!$CD$151:$DC$151,0)),0)</f>
        <v>0</v>
      </c>
      <c r="G524" s="314">
        <f ca="1">+IFERROR(INDEX('Hoja de Trabajo para listado'!$A$155:$Z$1048576,MATCH($A524,'Hoja de Trabajo para listado'!$A$155:$A$1048576,0),MATCH((CUADRO!G$5&amp;$E524),'Hoja de Trabajo para listado'!$A$151:$Z$151,0)),0)+IFERROR(INDEX('Hoja de Trabajo para listado'!$AB$155:$BA$1048576,MATCH($A524,'Hoja de Trabajo para listado'!$AB$155:$AB$1048576,0),MATCH((CUADRO!G$5&amp;$E524),'Hoja de Trabajo para listado'!$AB$151:$BA$151,0)),0)+IFERROR(INDEX('Hoja de Trabajo para listado'!$BC$155:$CB$1048576,MATCH($A524,'Hoja de Trabajo para listado'!$BC$155:$BC$1048576,0),MATCH((CUADRO!G$5&amp;$E524),'Hoja de Trabajo para listado'!$BC$151:$CB$151,0)),0)+IFERROR(INDEX('Hoja de Trabajo para listado'!$DE$153:$DG$274,MATCH($A524,'Hoja de Trabajo para listado'!$DE$153:$DE$1048576,0),MATCH((CUADRO!G$5&amp;$E524),'Hoja de Trabajo para listado'!$DE$151:$DG$151,0)),0)+IFERROR(INDEX('Hoja de Trabajo para listado'!$CD$155:$DC$1048576,MATCH($A524,'Hoja de Trabajo para listado'!$CD$155:$CD$1048576,0),MATCH((CUADRO!G$5&amp;$E524),'Hoja de Trabajo para listado'!$CD$151:$DC$151,0)),0)</f>
        <v>0</v>
      </c>
      <c r="H524" s="314">
        <f ca="1">+IFERROR(INDEX('Hoja de Trabajo para listado'!$A$155:$Z$1048576,MATCH($A524,'Hoja de Trabajo para listado'!$A$155:$A$1048576,0),MATCH((CUADRO!H$5&amp;$E524),'Hoja de Trabajo para listado'!$A$151:$Z$151,0)),0)+IFERROR(INDEX('Hoja de Trabajo para listado'!$AB$155:$BA$1048576,MATCH($A524,'Hoja de Trabajo para listado'!$AB$155:$AB$1048576,0),MATCH((CUADRO!H$5&amp;$E524),'Hoja de Trabajo para listado'!$AB$151:$BA$151,0)),0)+IFERROR(INDEX('Hoja de Trabajo para listado'!$BC$155:$CB$1048576,MATCH($A524,'Hoja de Trabajo para listado'!$BC$155:$BC$1048576,0),MATCH((CUADRO!H$5&amp;$E524),'Hoja de Trabajo para listado'!$BC$151:$CB$151,0)),0)+IFERROR(INDEX('Hoja de Trabajo para listado'!$DE$153:$DG$274,MATCH($A524,'Hoja de Trabajo para listado'!$DE$153:$DE$1048576,0),MATCH((CUADRO!H$5&amp;$E524),'Hoja de Trabajo para listado'!$DE$151:$DG$151,0)),0)+IFERROR(INDEX('Hoja de Trabajo para listado'!$CD$155:$DC$1048576,MATCH($A524,'Hoja de Trabajo para listado'!$CD$155:$CD$1048576,0),MATCH((CUADRO!H$5&amp;$E524),'Hoja de Trabajo para listado'!$CD$151:$DC$151,0)),0)</f>
        <v>0</v>
      </c>
      <c r="I524" s="314">
        <f ca="1">+IFERROR(INDEX('Hoja de Trabajo para listado'!$A$155:$Z$1048576,MATCH($A524,'Hoja de Trabajo para listado'!$A$155:$A$1048576,0),MATCH((CUADRO!I$5&amp;$E524),'Hoja de Trabajo para listado'!$A$151:$Z$151,0)),0)+IFERROR(INDEX('Hoja de Trabajo para listado'!$AB$155:$BA$1048576,MATCH($A524,'Hoja de Trabajo para listado'!$AB$155:$AB$1048576,0),MATCH((CUADRO!I$5&amp;$E524),'Hoja de Trabajo para listado'!$AB$151:$BA$151,0)),0)+IFERROR(INDEX('Hoja de Trabajo para listado'!$BC$155:$CB$1048576,MATCH($A524,'Hoja de Trabajo para listado'!$BC$155:$BC$1048576,0),MATCH((CUADRO!I$5&amp;$E524),'Hoja de Trabajo para listado'!$BC$151:$CB$151,0)),0)+IFERROR(INDEX('Hoja de Trabajo para listado'!$DE$153:$DG$274,MATCH($A524,'Hoja de Trabajo para listado'!$DE$153:$DE$1048576,0),MATCH((CUADRO!I$5&amp;$E524),'Hoja de Trabajo para listado'!$DE$151:$DG$151,0)),0)+IFERROR(INDEX('Hoja de Trabajo para listado'!$CD$155:$DC$1048576,MATCH($A524,'Hoja de Trabajo para listado'!$CD$155:$CD$1048576,0),MATCH((CUADRO!I$5&amp;$E524),'Hoja de Trabajo para listado'!$CD$151:$DC$151,0)),0)</f>
        <v>0</v>
      </c>
      <c r="J524" s="314">
        <f ca="1">+IFERROR(INDEX('Hoja de Trabajo para listado'!$A$155:$Z$1048576,MATCH($A524,'Hoja de Trabajo para listado'!$A$155:$A$1048576,0),MATCH((CUADRO!J$5&amp;$E524),'Hoja de Trabajo para listado'!$A$151:$Z$151,0)),0)+IFERROR(INDEX('Hoja de Trabajo para listado'!$AB$155:$BA$1048576,MATCH($A524,'Hoja de Trabajo para listado'!$AB$155:$AB$1048576,0),MATCH((CUADRO!J$5&amp;$E524),'Hoja de Trabajo para listado'!$AB$151:$BA$151,0)),0)+IFERROR(INDEX('Hoja de Trabajo para listado'!$BC$155:$CB$1048576,MATCH($A524,'Hoja de Trabajo para listado'!$BC$155:$BC$1048576,0),MATCH((CUADRO!J$5&amp;$E524),'Hoja de Trabajo para listado'!$BC$151:$CB$151,0)),0)+IFERROR(INDEX('Hoja de Trabajo para listado'!$DE$153:$DG$274,MATCH($A524,'Hoja de Trabajo para listado'!$DE$153:$DE$1048576,0),MATCH((CUADRO!J$5&amp;$E524),'Hoja de Trabajo para listado'!$DE$151:$DG$151,0)),0)+IFERROR(INDEX('Hoja de Trabajo para listado'!$CD$155:$DC$1048576,MATCH($A524,'Hoja de Trabajo para listado'!$CD$155:$CD$1048576,0),MATCH((CUADRO!J$5&amp;$E524),'Hoja de Trabajo para listado'!$CD$151:$DC$151,0)),0)</f>
        <v>0</v>
      </c>
      <c r="K524" s="314">
        <f ca="1">+IFERROR(INDEX('Hoja de Trabajo para listado'!$A$155:$Z$1048576,MATCH($A524,'Hoja de Trabajo para listado'!$A$155:$A$1048576,0),MATCH((CUADRO!K$5&amp;$E524),'Hoja de Trabajo para listado'!$A$151:$Z$151,0)),0)+IFERROR(INDEX('Hoja de Trabajo para listado'!$AB$155:$BA$1048576,MATCH($A524,'Hoja de Trabajo para listado'!$AB$155:$AB$1048576,0),MATCH((CUADRO!K$5&amp;$E524),'Hoja de Trabajo para listado'!$AB$151:$BA$151,0)),0)+IFERROR(INDEX('Hoja de Trabajo para listado'!$BC$155:$CB$1048576,MATCH($A524,'Hoja de Trabajo para listado'!$BC$155:$BC$1048576,0),MATCH((CUADRO!K$5&amp;$E524),'Hoja de Trabajo para listado'!$BC$151:$CB$151,0)),0)+IFERROR(INDEX('Hoja de Trabajo para listado'!$DE$153:$DG$274,MATCH($A524,'Hoja de Trabajo para listado'!$DE$153:$DE$1048576,0),MATCH((CUADRO!K$5&amp;$E524),'Hoja de Trabajo para listado'!$DE$151:$DG$151,0)),0)+IFERROR(INDEX('Hoja de Trabajo para listado'!$CD$155:$DC$1048576,MATCH($A524,'Hoja de Trabajo para listado'!$CD$155:$CD$1048576,0),MATCH((CUADRO!K$5&amp;$E524),'Hoja de Trabajo para listado'!$CD$151:$DC$151,0)),0)</f>
        <v>0</v>
      </c>
      <c r="L524" s="314">
        <f ca="1">+IFERROR(INDEX('Hoja de Trabajo para listado'!$A$155:$Z$1048576,MATCH($A524,'Hoja de Trabajo para listado'!$A$155:$A$1048576,0),MATCH((CUADRO!L$5&amp;$E524),'Hoja de Trabajo para listado'!$A$151:$Z$151,0)),0)+IFERROR(INDEX('Hoja de Trabajo para listado'!$AB$155:$BA$1048576,MATCH($A524,'Hoja de Trabajo para listado'!$AB$155:$AB$1048576,0),MATCH((CUADRO!L$5&amp;$E524),'Hoja de Trabajo para listado'!$AB$151:$BA$151,0)),0)+IFERROR(INDEX('Hoja de Trabajo para listado'!$BC$155:$CB$1048576,MATCH($A524,'Hoja de Trabajo para listado'!$BC$155:$BC$1048576,0),MATCH((CUADRO!L$5&amp;$E524),'Hoja de Trabajo para listado'!$BC$151:$CB$151,0)),0)+IFERROR(INDEX('Hoja de Trabajo para listado'!$DE$153:$DG$274,MATCH($A524,'Hoja de Trabajo para listado'!$DE$153:$DE$1048576,0),MATCH((CUADRO!L$5&amp;$E524),'Hoja de Trabajo para listado'!$DE$151:$DG$151,0)),0)+IFERROR(INDEX('Hoja de Trabajo para listado'!$CD$155:$DC$1048576,MATCH($A524,'Hoja de Trabajo para listado'!$CD$155:$CD$1048576,0),MATCH((CUADRO!L$5&amp;$E524),'Hoja de Trabajo para listado'!$CD$151:$DC$151,0)),0)</f>
        <v>0</v>
      </c>
      <c r="M524" s="314">
        <f ca="1">+IFERROR(INDEX('Hoja de Trabajo para listado'!$A$155:$Z$1048576,MATCH($A524,'Hoja de Trabajo para listado'!$A$155:$A$1048576,0),MATCH((CUADRO!M$5&amp;$E524),'Hoja de Trabajo para listado'!$A$151:$Z$151,0)),0)+IFERROR(INDEX('Hoja de Trabajo para listado'!$AB$155:$BA$1048576,MATCH($A524,'Hoja de Trabajo para listado'!$AB$155:$AB$1048576,0),MATCH((CUADRO!M$5&amp;$E524),'Hoja de Trabajo para listado'!$AB$151:$BA$151,0)),0)+IFERROR(INDEX('Hoja de Trabajo para listado'!$BC$155:$CB$1048576,MATCH($A524,'Hoja de Trabajo para listado'!$BC$155:$BC$1048576,0),MATCH((CUADRO!M$5&amp;$E524),'Hoja de Trabajo para listado'!$BC$151:$CB$151,0)),0)+IFERROR(INDEX('Hoja de Trabajo para listado'!$DE$153:$DG$274,MATCH($A524,'Hoja de Trabajo para listado'!$DE$153:$DE$1048576,0),MATCH((CUADRO!M$5&amp;$E524),'Hoja de Trabajo para listado'!$DE$151:$DG$151,0)),0)+IFERROR(INDEX('Hoja de Trabajo para listado'!$CD$155:$DC$1048576,MATCH($A524,'Hoja de Trabajo para listado'!$CD$155:$CD$1048576,0),MATCH((CUADRO!M$5&amp;$E524),'Hoja de Trabajo para listado'!$CD$151:$DC$151,0)),0)</f>
        <v>0</v>
      </c>
      <c r="N524" s="314">
        <f ca="1">+IFERROR(INDEX('Hoja de Trabajo para listado'!$A$155:$Z$1048576,MATCH($A524,'Hoja de Trabajo para listado'!$A$155:$A$1048576,0),MATCH((CUADRO!N$5&amp;$E524),'Hoja de Trabajo para listado'!$A$151:$Z$151,0)),0)+IFERROR(INDEX('Hoja de Trabajo para listado'!$AB$155:$BA$1048576,MATCH($A524,'Hoja de Trabajo para listado'!$AB$155:$AB$1048576,0),MATCH((CUADRO!N$5&amp;$E524),'Hoja de Trabajo para listado'!$AB$151:$BA$151,0)),0)+IFERROR(INDEX('Hoja de Trabajo para listado'!$BC$155:$CB$1048576,MATCH($A524,'Hoja de Trabajo para listado'!$BC$155:$BC$1048576,0),MATCH((CUADRO!N$5&amp;$E524),'Hoja de Trabajo para listado'!$BC$151:$CB$151,0)),0)+IFERROR(INDEX('Hoja de Trabajo para listado'!$DE$153:$DG$274,MATCH($A524,'Hoja de Trabajo para listado'!$DE$153:$DE$1048576,0),MATCH((CUADRO!N$5&amp;$E524),'Hoja de Trabajo para listado'!$DE$151:$DG$151,0)),0)+IFERROR(INDEX('Hoja de Trabajo para listado'!$CD$155:$DC$1048576,MATCH($A524,'Hoja de Trabajo para listado'!$CD$155:$CD$1048576,0),MATCH((CUADRO!N$5&amp;$E524),'Hoja de Trabajo para listado'!$CD$151:$DC$151,0)),0)</f>
        <v>0</v>
      </c>
      <c r="O524" s="314">
        <f ca="1">+IFERROR(INDEX('Hoja de Trabajo para listado'!$A$155:$Z$1048576,MATCH($A524,'Hoja de Trabajo para listado'!$A$155:$A$1048576,0),MATCH((CUADRO!O$5&amp;$E524),'Hoja de Trabajo para listado'!$A$151:$Z$151,0)),0)+IFERROR(INDEX('Hoja de Trabajo para listado'!$AB$155:$BA$1048576,MATCH($A524,'Hoja de Trabajo para listado'!$AB$155:$AB$1048576,0),MATCH((CUADRO!O$5&amp;$E524),'Hoja de Trabajo para listado'!$AB$151:$BA$151,0)),0)+IFERROR(INDEX('Hoja de Trabajo para listado'!$BC$155:$CB$1048576,MATCH($A524,'Hoja de Trabajo para listado'!$BC$155:$BC$1048576,0),MATCH((CUADRO!O$5&amp;$E524),'Hoja de Trabajo para listado'!$BC$151:$CB$151,0)),0)+IFERROR(INDEX('Hoja de Trabajo para listado'!$DE$153:$DG$274,MATCH($A524,'Hoja de Trabajo para listado'!$DE$153:$DE$1048576,0),MATCH((CUADRO!O$5&amp;$E524),'Hoja de Trabajo para listado'!$DE$151:$DG$151,0)),0)+IFERROR(INDEX('Hoja de Trabajo para listado'!$CD$155:$DC$1048576,MATCH($A524,'Hoja de Trabajo para listado'!$CD$155:$CD$1048576,0),MATCH((CUADRO!O$5&amp;$E524),'Hoja de Trabajo para listado'!$CD$151:$DC$151,0)),0)</f>
        <v>0</v>
      </c>
      <c r="P524" s="314">
        <f ca="1">+IFERROR(INDEX('Hoja de Trabajo para listado'!$A$155:$Z$1048576,MATCH($A524,'Hoja de Trabajo para listado'!$A$155:$A$1048576,0),MATCH((CUADRO!P$5&amp;$E524),'Hoja de Trabajo para listado'!$A$151:$Z$151,0)),0)+IFERROR(INDEX('Hoja de Trabajo para listado'!$AB$155:$BA$1048576,MATCH($A524,'Hoja de Trabajo para listado'!$AB$155:$AB$1048576,0),MATCH((CUADRO!P$5&amp;$E524),'Hoja de Trabajo para listado'!$AB$151:$BA$151,0)),0)+IFERROR(INDEX('Hoja de Trabajo para listado'!$BC$155:$CB$1048576,MATCH($A524,'Hoja de Trabajo para listado'!$BC$155:$BC$1048576,0),MATCH((CUADRO!P$5&amp;$E524),'Hoja de Trabajo para listado'!$BC$151:$CB$151,0)),0)+IFERROR(INDEX('Hoja de Trabajo para listado'!$DE$153:$DG$274,MATCH($A524,'Hoja de Trabajo para listado'!$DE$153:$DE$1048576,0),MATCH((CUADRO!P$5&amp;$E524),'Hoja de Trabajo para listado'!$DE$151:$DG$151,0)),0)+IFERROR(INDEX('Hoja de Trabajo para listado'!$CD$155:$DC$1048576,MATCH($A524,'Hoja de Trabajo para listado'!$CD$155:$CD$1048576,0),MATCH((CUADRO!P$5&amp;$E524),'Hoja de Trabajo para listado'!$CD$151:$DC$151,0)),0)</f>
        <v>0</v>
      </c>
      <c r="Q524" s="314">
        <f ca="1">+IFERROR(INDEX('Hoja de Trabajo para listado'!$A$155:$Z$1048576,MATCH($A524,'Hoja de Trabajo para listado'!$A$155:$A$1048576,0),MATCH((CUADRO!Q$5&amp;$E524),'Hoja de Trabajo para listado'!$A$151:$Z$151,0)),0)+IFERROR(INDEX('Hoja de Trabajo para listado'!$AB$155:$BA$1048576,MATCH($A524,'Hoja de Trabajo para listado'!$AB$155:$AB$1048576,0),MATCH((CUADRO!Q$5&amp;$E524),'Hoja de Trabajo para listado'!$AB$151:$BA$151,0)),0)+IFERROR(INDEX('Hoja de Trabajo para listado'!$BC$155:$CB$1048576,MATCH($A524,'Hoja de Trabajo para listado'!$BC$155:$BC$1048576,0),MATCH((CUADRO!Q$5&amp;$E524),'Hoja de Trabajo para listado'!$BC$151:$CB$151,0)),0)+IFERROR(INDEX('Hoja de Trabajo para listado'!$DE$153:$DG$274,MATCH($A524,'Hoja de Trabajo para listado'!$DE$153:$DE$1048576,0),MATCH((CUADRO!Q$5&amp;$E524),'Hoja de Trabajo para listado'!$DE$151:$DG$151,0)),0)+IFERROR(INDEX('Hoja de Trabajo para listado'!$CD$155:$DC$1048576,MATCH($A524,'Hoja de Trabajo para listado'!$CD$155:$CD$1048576,0),MATCH((CUADRO!Q$5&amp;$E524),'Hoja de Trabajo para listado'!$CD$151:$DC$151,0)),0)</f>
        <v>0</v>
      </c>
      <c r="R524" s="314">
        <f t="shared" ca="1" si="16"/>
        <v>0</v>
      </c>
      <c r="S524" s="322"/>
      <c r="T524" s="314">
        <f ca="1">+T525</f>
        <v>0</v>
      </c>
      <c r="U524" s="313">
        <f t="shared" si="17"/>
        <v>1</v>
      </c>
      <c r="V524" s="319" t="str">
        <f>+VLOOKUP(A524,bd_lista!$A$3:$E$593,5,FALSE)</f>
        <v>Gobiernos Autonomos Municipales</v>
      </c>
      <c r="W524" s="425" t="str">
        <f>+V524</f>
        <v>Gobiernos Autonomos Municipales</v>
      </c>
    </row>
    <row r="525" spans="1:23" customFormat="1" ht="15" hidden="1" customHeight="1">
      <c r="A525" s="323">
        <v>1434</v>
      </c>
      <c r="B525" s="428"/>
      <c r="C525" s="318" t="str">
        <f>+VLOOKUP(A525,bd_lista!$A$3:$C$593,3,FALSE)</f>
        <v>Gobierno Autónomo Municipal de Huayllamarca (Santiago de Huayllamarca)</v>
      </c>
      <c r="D525" s="430"/>
      <c r="E525" s="347" t="s">
        <v>1419</v>
      </c>
      <c r="F525" s="314">
        <f ca="1">+IFERROR(INDEX('Hoja de Trabajo para listado'!$A$155:$Z$1048576,MATCH($A525,'Hoja de Trabajo para listado'!$A$155:$A$1048576,0),MATCH((CUADRO!F$5&amp;$E525),'Hoja de Trabajo para listado'!$A$151:$Z$151,0)),0)+IFERROR(INDEX('Hoja de Trabajo para listado'!$AB$155:$BA$1048576,MATCH($A525,'Hoja de Trabajo para listado'!$AB$155:$AB$1048576,0),MATCH((CUADRO!F$5&amp;$E525),'Hoja de Trabajo para listado'!$AB$151:$BA$151,0)),0)+IFERROR(INDEX('Hoja de Trabajo para listado'!$BC$155:$CB$1048576,MATCH($A525,'Hoja de Trabajo para listado'!$BC$155:$BC$1048576,0),MATCH((CUADRO!F$5&amp;$E525),'Hoja de Trabajo para listado'!$BC$151:$CB$151,0)),0)+IFERROR(INDEX('Hoja de Trabajo para listado'!$DE$153:$DG$274,MATCH($A525,'Hoja de Trabajo para listado'!$DE$153:$DE$1048576,0),MATCH((CUADRO!F$5&amp;$E525),'Hoja de Trabajo para listado'!$DE$151:$DG$151,0)),0)+IFERROR(INDEX('Hoja de Trabajo para listado'!$CD$155:$DC$1048576,MATCH($A525,'Hoja de Trabajo para listado'!$CD$155:$CD$1048576,0),MATCH((CUADRO!F$5&amp;$E525),'Hoja de Trabajo para listado'!$CD$151:$DC$151,0)),0)</f>
        <v>0</v>
      </c>
      <c r="G525" s="314">
        <f ca="1">+IFERROR(INDEX('Hoja de Trabajo para listado'!$A$155:$Z$1048576,MATCH($A525,'Hoja de Trabajo para listado'!$A$155:$A$1048576,0),MATCH((CUADRO!G$5&amp;$E525),'Hoja de Trabajo para listado'!$A$151:$Z$151,0)),0)+IFERROR(INDEX('Hoja de Trabajo para listado'!$AB$155:$BA$1048576,MATCH($A525,'Hoja de Trabajo para listado'!$AB$155:$AB$1048576,0),MATCH((CUADRO!G$5&amp;$E525),'Hoja de Trabajo para listado'!$AB$151:$BA$151,0)),0)+IFERROR(INDEX('Hoja de Trabajo para listado'!$BC$155:$CB$1048576,MATCH($A525,'Hoja de Trabajo para listado'!$BC$155:$BC$1048576,0),MATCH((CUADRO!G$5&amp;$E525),'Hoja de Trabajo para listado'!$BC$151:$CB$151,0)),0)+IFERROR(INDEX('Hoja de Trabajo para listado'!$DE$153:$DG$274,MATCH($A525,'Hoja de Trabajo para listado'!$DE$153:$DE$1048576,0),MATCH((CUADRO!G$5&amp;$E525),'Hoja de Trabajo para listado'!$DE$151:$DG$151,0)),0)+IFERROR(INDEX('Hoja de Trabajo para listado'!$CD$155:$DC$1048576,MATCH($A525,'Hoja de Trabajo para listado'!$CD$155:$CD$1048576,0),MATCH((CUADRO!G$5&amp;$E525),'Hoja de Trabajo para listado'!$CD$151:$DC$151,0)),0)</f>
        <v>0</v>
      </c>
      <c r="H525" s="314">
        <f ca="1">+IFERROR(INDEX('Hoja de Trabajo para listado'!$A$155:$Z$1048576,MATCH($A525,'Hoja de Trabajo para listado'!$A$155:$A$1048576,0),MATCH((CUADRO!H$5&amp;$E525),'Hoja de Trabajo para listado'!$A$151:$Z$151,0)),0)+IFERROR(INDEX('Hoja de Trabajo para listado'!$AB$155:$BA$1048576,MATCH($A525,'Hoja de Trabajo para listado'!$AB$155:$AB$1048576,0),MATCH((CUADRO!H$5&amp;$E525),'Hoja de Trabajo para listado'!$AB$151:$BA$151,0)),0)+IFERROR(INDEX('Hoja de Trabajo para listado'!$BC$155:$CB$1048576,MATCH($A525,'Hoja de Trabajo para listado'!$BC$155:$BC$1048576,0),MATCH((CUADRO!H$5&amp;$E525),'Hoja de Trabajo para listado'!$BC$151:$CB$151,0)),0)+IFERROR(INDEX('Hoja de Trabajo para listado'!$DE$153:$DG$274,MATCH($A525,'Hoja de Trabajo para listado'!$DE$153:$DE$1048576,0),MATCH((CUADRO!H$5&amp;$E525),'Hoja de Trabajo para listado'!$DE$151:$DG$151,0)),0)+IFERROR(INDEX('Hoja de Trabajo para listado'!$CD$155:$DC$1048576,MATCH($A525,'Hoja de Trabajo para listado'!$CD$155:$CD$1048576,0),MATCH((CUADRO!H$5&amp;$E525),'Hoja de Trabajo para listado'!$CD$151:$DC$151,0)),0)</f>
        <v>0</v>
      </c>
      <c r="I525" s="314">
        <f ca="1">+IFERROR(INDEX('Hoja de Trabajo para listado'!$A$155:$Z$1048576,MATCH($A525,'Hoja de Trabajo para listado'!$A$155:$A$1048576,0),MATCH((CUADRO!I$5&amp;$E525),'Hoja de Trabajo para listado'!$A$151:$Z$151,0)),0)+IFERROR(INDEX('Hoja de Trabajo para listado'!$AB$155:$BA$1048576,MATCH($A525,'Hoja de Trabajo para listado'!$AB$155:$AB$1048576,0),MATCH((CUADRO!I$5&amp;$E525),'Hoja de Trabajo para listado'!$AB$151:$BA$151,0)),0)+IFERROR(INDEX('Hoja de Trabajo para listado'!$BC$155:$CB$1048576,MATCH($A525,'Hoja de Trabajo para listado'!$BC$155:$BC$1048576,0),MATCH((CUADRO!I$5&amp;$E525),'Hoja de Trabajo para listado'!$BC$151:$CB$151,0)),0)+IFERROR(INDEX('Hoja de Trabajo para listado'!$DE$153:$DG$274,MATCH($A525,'Hoja de Trabajo para listado'!$DE$153:$DE$1048576,0),MATCH((CUADRO!I$5&amp;$E525),'Hoja de Trabajo para listado'!$DE$151:$DG$151,0)),0)+IFERROR(INDEX('Hoja de Trabajo para listado'!$CD$155:$DC$1048576,MATCH($A525,'Hoja de Trabajo para listado'!$CD$155:$CD$1048576,0),MATCH((CUADRO!I$5&amp;$E525),'Hoja de Trabajo para listado'!$CD$151:$DC$151,0)),0)</f>
        <v>0</v>
      </c>
      <c r="J525" s="314">
        <f ca="1">+IFERROR(INDEX('Hoja de Trabajo para listado'!$A$155:$Z$1048576,MATCH($A525,'Hoja de Trabajo para listado'!$A$155:$A$1048576,0),MATCH((CUADRO!J$5&amp;$E525),'Hoja de Trabajo para listado'!$A$151:$Z$151,0)),0)+IFERROR(INDEX('Hoja de Trabajo para listado'!$AB$155:$BA$1048576,MATCH($A525,'Hoja de Trabajo para listado'!$AB$155:$AB$1048576,0),MATCH((CUADRO!J$5&amp;$E525),'Hoja de Trabajo para listado'!$AB$151:$BA$151,0)),0)+IFERROR(INDEX('Hoja de Trabajo para listado'!$BC$155:$CB$1048576,MATCH($A525,'Hoja de Trabajo para listado'!$BC$155:$BC$1048576,0),MATCH((CUADRO!J$5&amp;$E525),'Hoja de Trabajo para listado'!$BC$151:$CB$151,0)),0)+IFERROR(INDEX('Hoja de Trabajo para listado'!$DE$153:$DG$274,MATCH($A525,'Hoja de Trabajo para listado'!$DE$153:$DE$1048576,0),MATCH((CUADRO!J$5&amp;$E525),'Hoja de Trabajo para listado'!$DE$151:$DG$151,0)),0)+IFERROR(INDEX('Hoja de Trabajo para listado'!$CD$155:$DC$1048576,MATCH($A525,'Hoja de Trabajo para listado'!$CD$155:$CD$1048576,0),MATCH((CUADRO!J$5&amp;$E525),'Hoja de Trabajo para listado'!$CD$151:$DC$151,0)),0)</f>
        <v>0</v>
      </c>
      <c r="K525" s="314">
        <f ca="1">+IFERROR(INDEX('Hoja de Trabajo para listado'!$A$155:$Z$1048576,MATCH($A525,'Hoja de Trabajo para listado'!$A$155:$A$1048576,0),MATCH((CUADRO!K$5&amp;$E525),'Hoja de Trabajo para listado'!$A$151:$Z$151,0)),0)+IFERROR(INDEX('Hoja de Trabajo para listado'!$AB$155:$BA$1048576,MATCH($A525,'Hoja de Trabajo para listado'!$AB$155:$AB$1048576,0),MATCH((CUADRO!K$5&amp;$E525),'Hoja de Trabajo para listado'!$AB$151:$BA$151,0)),0)+IFERROR(INDEX('Hoja de Trabajo para listado'!$BC$155:$CB$1048576,MATCH($A525,'Hoja de Trabajo para listado'!$BC$155:$BC$1048576,0),MATCH((CUADRO!K$5&amp;$E525),'Hoja de Trabajo para listado'!$BC$151:$CB$151,0)),0)+IFERROR(INDEX('Hoja de Trabajo para listado'!$DE$153:$DG$274,MATCH($A525,'Hoja de Trabajo para listado'!$DE$153:$DE$1048576,0),MATCH((CUADRO!K$5&amp;$E525),'Hoja de Trabajo para listado'!$DE$151:$DG$151,0)),0)+IFERROR(INDEX('Hoja de Trabajo para listado'!$CD$155:$DC$1048576,MATCH($A525,'Hoja de Trabajo para listado'!$CD$155:$CD$1048576,0),MATCH((CUADRO!K$5&amp;$E525),'Hoja de Trabajo para listado'!$CD$151:$DC$151,0)),0)</f>
        <v>0</v>
      </c>
      <c r="L525" s="314">
        <f ca="1">+IFERROR(INDEX('Hoja de Trabajo para listado'!$A$155:$Z$1048576,MATCH($A525,'Hoja de Trabajo para listado'!$A$155:$A$1048576,0),MATCH((CUADRO!L$5&amp;$E525),'Hoja de Trabajo para listado'!$A$151:$Z$151,0)),0)+IFERROR(INDEX('Hoja de Trabajo para listado'!$AB$155:$BA$1048576,MATCH($A525,'Hoja de Trabajo para listado'!$AB$155:$AB$1048576,0),MATCH((CUADRO!L$5&amp;$E525),'Hoja de Trabajo para listado'!$AB$151:$BA$151,0)),0)+IFERROR(INDEX('Hoja de Trabajo para listado'!$BC$155:$CB$1048576,MATCH($A525,'Hoja de Trabajo para listado'!$BC$155:$BC$1048576,0),MATCH((CUADRO!L$5&amp;$E525),'Hoja de Trabajo para listado'!$BC$151:$CB$151,0)),0)+IFERROR(INDEX('Hoja de Trabajo para listado'!$DE$153:$DG$274,MATCH($A525,'Hoja de Trabajo para listado'!$DE$153:$DE$1048576,0),MATCH((CUADRO!L$5&amp;$E525),'Hoja de Trabajo para listado'!$DE$151:$DG$151,0)),0)+IFERROR(INDEX('Hoja de Trabajo para listado'!$CD$155:$DC$1048576,MATCH($A525,'Hoja de Trabajo para listado'!$CD$155:$CD$1048576,0),MATCH((CUADRO!L$5&amp;$E525),'Hoja de Trabajo para listado'!$CD$151:$DC$151,0)),0)</f>
        <v>0</v>
      </c>
      <c r="M525" s="314">
        <f ca="1">+IFERROR(INDEX('Hoja de Trabajo para listado'!$A$155:$Z$1048576,MATCH($A525,'Hoja de Trabajo para listado'!$A$155:$A$1048576,0),MATCH((CUADRO!M$5&amp;$E525),'Hoja de Trabajo para listado'!$A$151:$Z$151,0)),0)+IFERROR(INDEX('Hoja de Trabajo para listado'!$AB$155:$BA$1048576,MATCH($A525,'Hoja de Trabajo para listado'!$AB$155:$AB$1048576,0),MATCH((CUADRO!M$5&amp;$E525),'Hoja de Trabajo para listado'!$AB$151:$BA$151,0)),0)+IFERROR(INDEX('Hoja de Trabajo para listado'!$BC$155:$CB$1048576,MATCH($A525,'Hoja de Trabajo para listado'!$BC$155:$BC$1048576,0),MATCH((CUADRO!M$5&amp;$E525),'Hoja de Trabajo para listado'!$BC$151:$CB$151,0)),0)+IFERROR(INDEX('Hoja de Trabajo para listado'!$DE$153:$DG$274,MATCH($A525,'Hoja de Trabajo para listado'!$DE$153:$DE$1048576,0),MATCH((CUADRO!M$5&amp;$E525),'Hoja de Trabajo para listado'!$DE$151:$DG$151,0)),0)+IFERROR(INDEX('Hoja de Trabajo para listado'!$CD$155:$DC$1048576,MATCH($A525,'Hoja de Trabajo para listado'!$CD$155:$CD$1048576,0),MATCH((CUADRO!M$5&amp;$E525),'Hoja de Trabajo para listado'!$CD$151:$DC$151,0)),0)</f>
        <v>0</v>
      </c>
      <c r="N525" s="314">
        <f ca="1">+IFERROR(INDEX('Hoja de Trabajo para listado'!$A$155:$Z$1048576,MATCH($A525,'Hoja de Trabajo para listado'!$A$155:$A$1048576,0),MATCH((CUADRO!N$5&amp;$E525),'Hoja de Trabajo para listado'!$A$151:$Z$151,0)),0)+IFERROR(INDEX('Hoja de Trabajo para listado'!$AB$155:$BA$1048576,MATCH($A525,'Hoja de Trabajo para listado'!$AB$155:$AB$1048576,0),MATCH((CUADRO!N$5&amp;$E525),'Hoja de Trabajo para listado'!$AB$151:$BA$151,0)),0)+IFERROR(INDEX('Hoja de Trabajo para listado'!$BC$155:$CB$1048576,MATCH($A525,'Hoja de Trabajo para listado'!$BC$155:$BC$1048576,0),MATCH((CUADRO!N$5&amp;$E525),'Hoja de Trabajo para listado'!$BC$151:$CB$151,0)),0)+IFERROR(INDEX('Hoja de Trabajo para listado'!$DE$153:$DG$274,MATCH($A525,'Hoja de Trabajo para listado'!$DE$153:$DE$1048576,0),MATCH((CUADRO!N$5&amp;$E525),'Hoja de Trabajo para listado'!$DE$151:$DG$151,0)),0)+IFERROR(INDEX('Hoja de Trabajo para listado'!$CD$155:$DC$1048576,MATCH($A525,'Hoja de Trabajo para listado'!$CD$155:$CD$1048576,0),MATCH((CUADRO!N$5&amp;$E525),'Hoja de Trabajo para listado'!$CD$151:$DC$151,0)),0)</f>
        <v>0</v>
      </c>
      <c r="O525" s="314">
        <f ca="1">+IFERROR(INDEX('Hoja de Trabajo para listado'!$A$155:$Z$1048576,MATCH($A525,'Hoja de Trabajo para listado'!$A$155:$A$1048576,0),MATCH((CUADRO!O$5&amp;$E525),'Hoja de Trabajo para listado'!$A$151:$Z$151,0)),0)+IFERROR(INDEX('Hoja de Trabajo para listado'!$AB$155:$BA$1048576,MATCH($A525,'Hoja de Trabajo para listado'!$AB$155:$AB$1048576,0),MATCH((CUADRO!O$5&amp;$E525),'Hoja de Trabajo para listado'!$AB$151:$BA$151,0)),0)+IFERROR(INDEX('Hoja de Trabajo para listado'!$BC$155:$CB$1048576,MATCH($A525,'Hoja de Trabajo para listado'!$BC$155:$BC$1048576,0),MATCH((CUADRO!O$5&amp;$E525),'Hoja de Trabajo para listado'!$BC$151:$CB$151,0)),0)+IFERROR(INDEX('Hoja de Trabajo para listado'!$DE$153:$DG$274,MATCH($A525,'Hoja de Trabajo para listado'!$DE$153:$DE$1048576,0),MATCH((CUADRO!O$5&amp;$E525),'Hoja de Trabajo para listado'!$DE$151:$DG$151,0)),0)+IFERROR(INDEX('Hoja de Trabajo para listado'!$CD$155:$DC$1048576,MATCH($A525,'Hoja de Trabajo para listado'!$CD$155:$CD$1048576,0),MATCH((CUADRO!O$5&amp;$E525),'Hoja de Trabajo para listado'!$CD$151:$DC$151,0)),0)</f>
        <v>0</v>
      </c>
      <c r="P525" s="314">
        <f ca="1">+IFERROR(INDEX('Hoja de Trabajo para listado'!$A$155:$Z$1048576,MATCH($A525,'Hoja de Trabajo para listado'!$A$155:$A$1048576,0),MATCH((CUADRO!P$5&amp;$E525),'Hoja de Trabajo para listado'!$A$151:$Z$151,0)),0)+IFERROR(INDEX('Hoja de Trabajo para listado'!$AB$155:$BA$1048576,MATCH($A525,'Hoja de Trabajo para listado'!$AB$155:$AB$1048576,0),MATCH((CUADRO!P$5&amp;$E525),'Hoja de Trabajo para listado'!$AB$151:$BA$151,0)),0)+IFERROR(INDEX('Hoja de Trabajo para listado'!$BC$155:$CB$1048576,MATCH($A525,'Hoja de Trabajo para listado'!$BC$155:$BC$1048576,0),MATCH((CUADRO!P$5&amp;$E525),'Hoja de Trabajo para listado'!$BC$151:$CB$151,0)),0)+IFERROR(INDEX('Hoja de Trabajo para listado'!$DE$153:$DG$274,MATCH($A525,'Hoja de Trabajo para listado'!$DE$153:$DE$1048576,0),MATCH((CUADRO!P$5&amp;$E525),'Hoja de Trabajo para listado'!$DE$151:$DG$151,0)),0)+IFERROR(INDEX('Hoja de Trabajo para listado'!$CD$155:$DC$1048576,MATCH($A525,'Hoja de Trabajo para listado'!$CD$155:$CD$1048576,0),MATCH((CUADRO!P$5&amp;$E525),'Hoja de Trabajo para listado'!$CD$151:$DC$151,0)),0)</f>
        <v>0</v>
      </c>
      <c r="Q525" s="314">
        <f ca="1">+IFERROR(INDEX('Hoja de Trabajo para listado'!$A$155:$Z$1048576,MATCH($A525,'Hoja de Trabajo para listado'!$A$155:$A$1048576,0),MATCH((CUADRO!Q$5&amp;$E525),'Hoja de Trabajo para listado'!$A$151:$Z$151,0)),0)+IFERROR(INDEX('Hoja de Trabajo para listado'!$AB$155:$BA$1048576,MATCH($A525,'Hoja de Trabajo para listado'!$AB$155:$AB$1048576,0),MATCH((CUADRO!Q$5&amp;$E525),'Hoja de Trabajo para listado'!$AB$151:$BA$151,0)),0)+IFERROR(INDEX('Hoja de Trabajo para listado'!$BC$155:$CB$1048576,MATCH($A525,'Hoja de Trabajo para listado'!$BC$155:$BC$1048576,0),MATCH((CUADRO!Q$5&amp;$E525),'Hoja de Trabajo para listado'!$BC$151:$CB$151,0)),0)+IFERROR(INDEX('Hoja de Trabajo para listado'!$DE$153:$DG$274,MATCH($A525,'Hoja de Trabajo para listado'!$DE$153:$DE$1048576,0),MATCH((CUADRO!Q$5&amp;$E525),'Hoja de Trabajo para listado'!$DE$151:$DG$151,0)),0)+IFERROR(INDEX('Hoja de Trabajo para listado'!$CD$155:$DC$1048576,MATCH($A525,'Hoja de Trabajo para listado'!$CD$155:$CD$1048576,0),MATCH((CUADRO!Q$5&amp;$E525),'Hoja de Trabajo para listado'!$CD$151:$DC$151,0)),0)</f>
        <v>0</v>
      </c>
      <c r="R525" s="314">
        <f t="shared" ca="1" si="16"/>
        <v>0</v>
      </c>
      <c r="S525" s="322">
        <f ca="1">+R524+R525</f>
        <v>0</v>
      </c>
      <c r="T525" s="314">
        <f ca="1">+S525</f>
        <v>0</v>
      </c>
      <c r="U525" s="313">
        <f t="shared" si="17"/>
        <v>2</v>
      </c>
      <c r="V525" s="319" t="str">
        <f>+VLOOKUP(A525,bd_lista!$A$3:$E$593,5,FALSE)</f>
        <v>Gobiernos Autonomos Municipales</v>
      </c>
      <c r="W525" s="426"/>
    </row>
    <row r="526" spans="1:23" customFormat="1" ht="15" hidden="1" customHeight="1">
      <c r="A526" s="323">
        <v>1435</v>
      </c>
      <c r="B526" s="427">
        <f>+A526</f>
        <v>1435</v>
      </c>
      <c r="C526" s="318" t="str">
        <f>+VLOOKUP(A526,bd_lista!$A$3:$C$593,3,FALSE)</f>
        <v>Gobierno Autónomo Municipal de Soracachi</v>
      </c>
      <c r="D526" s="429" t="str">
        <f>+C526</f>
        <v>Gobierno Autónomo Municipal de Soracachi</v>
      </c>
      <c r="E526" s="346" t="s">
        <v>1418</v>
      </c>
      <c r="F526" s="314">
        <f ca="1">+IFERROR(INDEX('Hoja de Trabajo para listado'!$A$155:$Z$1048576,MATCH($A526,'Hoja de Trabajo para listado'!$A$155:$A$1048576,0),MATCH((CUADRO!F$5&amp;$E526),'Hoja de Trabajo para listado'!$A$151:$Z$151,0)),0)+IFERROR(INDEX('Hoja de Trabajo para listado'!$AB$155:$BA$1048576,MATCH($A526,'Hoja de Trabajo para listado'!$AB$155:$AB$1048576,0),MATCH((CUADRO!F$5&amp;$E526),'Hoja de Trabajo para listado'!$AB$151:$BA$151,0)),0)+IFERROR(INDEX('Hoja de Trabajo para listado'!$BC$155:$CB$1048576,MATCH($A526,'Hoja de Trabajo para listado'!$BC$155:$BC$1048576,0),MATCH((CUADRO!F$5&amp;$E526),'Hoja de Trabajo para listado'!$BC$151:$CB$151,0)),0)+IFERROR(INDEX('Hoja de Trabajo para listado'!$DE$153:$DG$274,MATCH($A526,'Hoja de Trabajo para listado'!$DE$153:$DE$1048576,0),MATCH((CUADRO!F$5&amp;$E526),'Hoja de Trabajo para listado'!$DE$151:$DG$151,0)),0)+IFERROR(INDEX('Hoja de Trabajo para listado'!$CD$155:$DC$1048576,MATCH($A526,'Hoja de Trabajo para listado'!$CD$155:$CD$1048576,0),MATCH((CUADRO!F$5&amp;$E526),'Hoja de Trabajo para listado'!$CD$151:$DC$151,0)),0)</f>
        <v>0</v>
      </c>
      <c r="G526" s="314">
        <f ca="1">+IFERROR(INDEX('Hoja de Trabajo para listado'!$A$155:$Z$1048576,MATCH($A526,'Hoja de Trabajo para listado'!$A$155:$A$1048576,0),MATCH((CUADRO!G$5&amp;$E526),'Hoja de Trabajo para listado'!$A$151:$Z$151,0)),0)+IFERROR(INDEX('Hoja de Trabajo para listado'!$AB$155:$BA$1048576,MATCH($A526,'Hoja de Trabajo para listado'!$AB$155:$AB$1048576,0),MATCH((CUADRO!G$5&amp;$E526),'Hoja de Trabajo para listado'!$AB$151:$BA$151,0)),0)+IFERROR(INDEX('Hoja de Trabajo para listado'!$BC$155:$CB$1048576,MATCH($A526,'Hoja de Trabajo para listado'!$BC$155:$BC$1048576,0),MATCH((CUADRO!G$5&amp;$E526),'Hoja de Trabajo para listado'!$BC$151:$CB$151,0)),0)+IFERROR(INDEX('Hoja de Trabajo para listado'!$DE$153:$DG$274,MATCH($A526,'Hoja de Trabajo para listado'!$DE$153:$DE$1048576,0),MATCH((CUADRO!G$5&amp;$E526),'Hoja de Trabajo para listado'!$DE$151:$DG$151,0)),0)+IFERROR(INDEX('Hoja de Trabajo para listado'!$CD$155:$DC$1048576,MATCH($A526,'Hoja de Trabajo para listado'!$CD$155:$CD$1048576,0),MATCH((CUADRO!G$5&amp;$E526),'Hoja de Trabajo para listado'!$CD$151:$DC$151,0)),0)</f>
        <v>0</v>
      </c>
      <c r="H526" s="314">
        <f ca="1">+IFERROR(INDEX('Hoja de Trabajo para listado'!$A$155:$Z$1048576,MATCH($A526,'Hoja de Trabajo para listado'!$A$155:$A$1048576,0),MATCH((CUADRO!H$5&amp;$E526),'Hoja de Trabajo para listado'!$A$151:$Z$151,0)),0)+IFERROR(INDEX('Hoja de Trabajo para listado'!$AB$155:$BA$1048576,MATCH($A526,'Hoja de Trabajo para listado'!$AB$155:$AB$1048576,0),MATCH((CUADRO!H$5&amp;$E526),'Hoja de Trabajo para listado'!$AB$151:$BA$151,0)),0)+IFERROR(INDEX('Hoja de Trabajo para listado'!$BC$155:$CB$1048576,MATCH($A526,'Hoja de Trabajo para listado'!$BC$155:$BC$1048576,0),MATCH((CUADRO!H$5&amp;$E526),'Hoja de Trabajo para listado'!$BC$151:$CB$151,0)),0)+IFERROR(INDEX('Hoja de Trabajo para listado'!$DE$153:$DG$274,MATCH($A526,'Hoja de Trabajo para listado'!$DE$153:$DE$1048576,0),MATCH((CUADRO!H$5&amp;$E526),'Hoja de Trabajo para listado'!$DE$151:$DG$151,0)),0)+IFERROR(INDEX('Hoja de Trabajo para listado'!$CD$155:$DC$1048576,MATCH($A526,'Hoja de Trabajo para listado'!$CD$155:$CD$1048576,0),MATCH((CUADRO!H$5&amp;$E526),'Hoja de Trabajo para listado'!$CD$151:$DC$151,0)),0)</f>
        <v>0</v>
      </c>
      <c r="I526" s="314">
        <f ca="1">+IFERROR(INDEX('Hoja de Trabajo para listado'!$A$155:$Z$1048576,MATCH($A526,'Hoja de Trabajo para listado'!$A$155:$A$1048576,0),MATCH((CUADRO!I$5&amp;$E526),'Hoja de Trabajo para listado'!$A$151:$Z$151,0)),0)+IFERROR(INDEX('Hoja de Trabajo para listado'!$AB$155:$BA$1048576,MATCH($A526,'Hoja de Trabajo para listado'!$AB$155:$AB$1048576,0),MATCH((CUADRO!I$5&amp;$E526),'Hoja de Trabajo para listado'!$AB$151:$BA$151,0)),0)+IFERROR(INDEX('Hoja de Trabajo para listado'!$BC$155:$CB$1048576,MATCH($A526,'Hoja de Trabajo para listado'!$BC$155:$BC$1048576,0),MATCH((CUADRO!I$5&amp;$E526),'Hoja de Trabajo para listado'!$BC$151:$CB$151,0)),0)+IFERROR(INDEX('Hoja de Trabajo para listado'!$DE$153:$DG$274,MATCH($A526,'Hoja de Trabajo para listado'!$DE$153:$DE$1048576,0),MATCH((CUADRO!I$5&amp;$E526),'Hoja de Trabajo para listado'!$DE$151:$DG$151,0)),0)+IFERROR(INDEX('Hoja de Trabajo para listado'!$CD$155:$DC$1048576,MATCH($A526,'Hoja de Trabajo para listado'!$CD$155:$CD$1048576,0),MATCH((CUADRO!I$5&amp;$E526),'Hoja de Trabajo para listado'!$CD$151:$DC$151,0)),0)</f>
        <v>0</v>
      </c>
      <c r="J526" s="314">
        <f ca="1">+IFERROR(INDEX('Hoja de Trabajo para listado'!$A$155:$Z$1048576,MATCH($A526,'Hoja de Trabajo para listado'!$A$155:$A$1048576,0),MATCH((CUADRO!J$5&amp;$E526),'Hoja de Trabajo para listado'!$A$151:$Z$151,0)),0)+IFERROR(INDEX('Hoja de Trabajo para listado'!$AB$155:$BA$1048576,MATCH($A526,'Hoja de Trabajo para listado'!$AB$155:$AB$1048576,0),MATCH((CUADRO!J$5&amp;$E526),'Hoja de Trabajo para listado'!$AB$151:$BA$151,0)),0)+IFERROR(INDEX('Hoja de Trabajo para listado'!$BC$155:$CB$1048576,MATCH($A526,'Hoja de Trabajo para listado'!$BC$155:$BC$1048576,0),MATCH((CUADRO!J$5&amp;$E526),'Hoja de Trabajo para listado'!$BC$151:$CB$151,0)),0)+IFERROR(INDEX('Hoja de Trabajo para listado'!$DE$153:$DG$274,MATCH($A526,'Hoja de Trabajo para listado'!$DE$153:$DE$1048576,0),MATCH((CUADRO!J$5&amp;$E526),'Hoja de Trabajo para listado'!$DE$151:$DG$151,0)),0)+IFERROR(INDEX('Hoja de Trabajo para listado'!$CD$155:$DC$1048576,MATCH($A526,'Hoja de Trabajo para listado'!$CD$155:$CD$1048576,0),MATCH((CUADRO!J$5&amp;$E526),'Hoja de Trabajo para listado'!$CD$151:$DC$151,0)),0)</f>
        <v>0</v>
      </c>
      <c r="K526" s="314">
        <f ca="1">+IFERROR(INDEX('Hoja de Trabajo para listado'!$A$155:$Z$1048576,MATCH($A526,'Hoja de Trabajo para listado'!$A$155:$A$1048576,0),MATCH((CUADRO!K$5&amp;$E526),'Hoja de Trabajo para listado'!$A$151:$Z$151,0)),0)+IFERROR(INDEX('Hoja de Trabajo para listado'!$AB$155:$BA$1048576,MATCH($A526,'Hoja de Trabajo para listado'!$AB$155:$AB$1048576,0),MATCH((CUADRO!K$5&amp;$E526),'Hoja de Trabajo para listado'!$AB$151:$BA$151,0)),0)+IFERROR(INDEX('Hoja de Trabajo para listado'!$BC$155:$CB$1048576,MATCH($A526,'Hoja de Trabajo para listado'!$BC$155:$BC$1048576,0),MATCH((CUADRO!K$5&amp;$E526),'Hoja de Trabajo para listado'!$BC$151:$CB$151,0)),0)+IFERROR(INDEX('Hoja de Trabajo para listado'!$DE$153:$DG$274,MATCH($A526,'Hoja de Trabajo para listado'!$DE$153:$DE$1048576,0),MATCH((CUADRO!K$5&amp;$E526),'Hoja de Trabajo para listado'!$DE$151:$DG$151,0)),0)+IFERROR(INDEX('Hoja de Trabajo para listado'!$CD$155:$DC$1048576,MATCH($A526,'Hoja de Trabajo para listado'!$CD$155:$CD$1048576,0),MATCH((CUADRO!K$5&amp;$E526),'Hoja de Trabajo para listado'!$CD$151:$DC$151,0)),0)</f>
        <v>0</v>
      </c>
      <c r="L526" s="314">
        <f ca="1">+IFERROR(INDEX('Hoja de Trabajo para listado'!$A$155:$Z$1048576,MATCH($A526,'Hoja de Trabajo para listado'!$A$155:$A$1048576,0),MATCH((CUADRO!L$5&amp;$E526),'Hoja de Trabajo para listado'!$A$151:$Z$151,0)),0)+IFERROR(INDEX('Hoja de Trabajo para listado'!$AB$155:$BA$1048576,MATCH($A526,'Hoja de Trabajo para listado'!$AB$155:$AB$1048576,0),MATCH((CUADRO!L$5&amp;$E526),'Hoja de Trabajo para listado'!$AB$151:$BA$151,0)),0)+IFERROR(INDEX('Hoja de Trabajo para listado'!$BC$155:$CB$1048576,MATCH($A526,'Hoja de Trabajo para listado'!$BC$155:$BC$1048576,0),MATCH((CUADRO!L$5&amp;$E526),'Hoja de Trabajo para listado'!$BC$151:$CB$151,0)),0)+IFERROR(INDEX('Hoja de Trabajo para listado'!$DE$153:$DG$274,MATCH($A526,'Hoja de Trabajo para listado'!$DE$153:$DE$1048576,0),MATCH((CUADRO!L$5&amp;$E526),'Hoja de Trabajo para listado'!$DE$151:$DG$151,0)),0)+IFERROR(INDEX('Hoja de Trabajo para listado'!$CD$155:$DC$1048576,MATCH($A526,'Hoja de Trabajo para listado'!$CD$155:$CD$1048576,0),MATCH((CUADRO!L$5&amp;$E526),'Hoja de Trabajo para listado'!$CD$151:$DC$151,0)),0)</f>
        <v>0</v>
      </c>
      <c r="M526" s="314">
        <f ca="1">+IFERROR(INDEX('Hoja de Trabajo para listado'!$A$155:$Z$1048576,MATCH($A526,'Hoja de Trabajo para listado'!$A$155:$A$1048576,0),MATCH((CUADRO!M$5&amp;$E526),'Hoja de Trabajo para listado'!$A$151:$Z$151,0)),0)+IFERROR(INDEX('Hoja de Trabajo para listado'!$AB$155:$BA$1048576,MATCH($A526,'Hoja de Trabajo para listado'!$AB$155:$AB$1048576,0),MATCH((CUADRO!M$5&amp;$E526),'Hoja de Trabajo para listado'!$AB$151:$BA$151,0)),0)+IFERROR(INDEX('Hoja de Trabajo para listado'!$BC$155:$CB$1048576,MATCH($A526,'Hoja de Trabajo para listado'!$BC$155:$BC$1048576,0),MATCH((CUADRO!M$5&amp;$E526),'Hoja de Trabajo para listado'!$BC$151:$CB$151,0)),0)+IFERROR(INDEX('Hoja de Trabajo para listado'!$DE$153:$DG$274,MATCH($A526,'Hoja de Trabajo para listado'!$DE$153:$DE$1048576,0),MATCH((CUADRO!M$5&amp;$E526),'Hoja de Trabajo para listado'!$DE$151:$DG$151,0)),0)+IFERROR(INDEX('Hoja de Trabajo para listado'!$CD$155:$DC$1048576,MATCH($A526,'Hoja de Trabajo para listado'!$CD$155:$CD$1048576,0),MATCH((CUADRO!M$5&amp;$E526),'Hoja de Trabajo para listado'!$CD$151:$DC$151,0)),0)</f>
        <v>0</v>
      </c>
      <c r="N526" s="314">
        <f ca="1">+IFERROR(INDEX('Hoja de Trabajo para listado'!$A$155:$Z$1048576,MATCH($A526,'Hoja de Trabajo para listado'!$A$155:$A$1048576,0),MATCH((CUADRO!N$5&amp;$E526),'Hoja de Trabajo para listado'!$A$151:$Z$151,0)),0)+IFERROR(INDEX('Hoja de Trabajo para listado'!$AB$155:$BA$1048576,MATCH($A526,'Hoja de Trabajo para listado'!$AB$155:$AB$1048576,0),MATCH((CUADRO!N$5&amp;$E526),'Hoja de Trabajo para listado'!$AB$151:$BA$151,0)),0)+IFERROR(INDEX('Hoja de Trabajo para listado'!$BC$155:$CB$1048576,MATCH($A526,'Hoja de Trabajo para listado'!$BC$155:$BC$1048576,0),MATCH((CUADRO!N$5&amp;$E526),'Hoja de Trabajo para listado'!$BC$151:$CB$151,0)),0)+IFERROR(INDEX('Hoja de Trabajo para listado'!$DE$153:$DG$274,MATCH($A526,'Hoja de Trabajo para listado'!$DE$153:$DE$1048576,0),MATCH((CUADRO!N$5&amp;$E526),'Hoja de Trabajo para listado'!$DE$151:$DG$151,0)),0)+IFERROR(INDEX('Hoja de Trabajo para listado'!$CD$155:$DC$1048576,MATCH($A526,'Hoja de Trabajo para listado'!$CD$155:$CD$1048576,0),MATCH((CUADRO!N$5&amp;$E526),'Hoja de Trabajo para listado'!$CD$151:$DC$151,0)),0)</f>
        <v>0</v>
      </c>
      <c r="O526" s="314">
        <f ca="1">+IFERROR(INDEX('Hoja de Trabajo para listado'!$A$155:$Z$1048576,MATCH($A526,'Hoja de Trabajo para listado'!$A$155:$A$1048576,0),MATCH((CUADRO!O$5&amp;$E526),'Hoja de Trabajo para listado'!$A$151:$Z$151,0)),0)+IFERROR(INDEX('Hoja de Trabajo para listado'!$AB$155:$BA$1048576,MATCH($A526,'Hoja de Trabajo para listado'!$AB$155:$AB$1048576,0),MATCH((CUADRO!O$5&amp;$E526),'Hoja de Trabajo para listado'!$AB$151:$BA$151,0)),0)+IFERROR(INDEX('Hoja de Trabajo para listado'!$BC$155:$CB$1048576,MATCH($A526,'Hoja de Trabajo para listado'!$BC$155:$BC$1048576,0),MATCH((CUADRO!O$5&amp;$E526),'Hoja de Trabajo para listado'!$BC$151:$CB$151,0)),0)+IFERROR(INDEX('Hoja de Trabajo para listado'!$DE$153:$DG$274,MATCH($A526,'Hoja de Trabajo para listado'!$DE$153:$DE$1048576,0),MATCH((CUADRO!O$5&amp;$E526),'Hoja de Trabajo para listado'!$DE$151:$DG$151,0)),0)+IFERROR(INDEX('Hoja de Trabajo para listado'!$CD$155:$DC$1048576,MATCH($A526,'Hoja de Trabajo para listado'!$CD$155:$CD$1048576,0),MATCH((CUADRO!O$5&amp;$E526),'Hoja de Trabajo para listado'!$CD$151:$DC$151,0)),0)</f>
        <v>0</v>
      </c>
      <c r="P526" s="314">
        <f ca="1">+IFERROR(INDEX('Hoja de Trabajo para listado'!$A$155:$Z$1048576,MATCH($A526,'Hoja de Trabajo para listado'!$A$155:$A$1048576,0),MATCH((CUADRO!P$5&amp;$E526),'Hoja de Trabajo para listado'!$A$151:$Z$151,0)),0)+IFERROR(INDEX('Hoja de Trabajo para listado'!$AB$155:$BA$1048576,MATCH($A526,'Hoja de Trabajo para listado'!$AB$155:$AB$1048576,0),MATCH((CUADRO!P$5&amp;$E526),'Hoja de Trabajo para listado'!$AB$151:$BA$151,0)),0)+IFERROR(INDEX('Hoja de Trabajo para listado'!$BC$155:$CB$1048576,MATCH($A526,'Hoja de Trabajo para listado'!$BC$155:$BC$1048576,0),MATCH((CUADRO!P$5&amp;$E526),'Hoja de Trabajo para listado'!$BC$151:$CB$151,0)),0)+IFERROR(INDEX('Hoja de Trabajo para listado'!$DE$153:$DG$274,MATCH($A526,'Hoja de Trabajo para listado'!$DE$153:$DE$1048576,0),MATCH((CUADRO!P$5&amp;$E526),'Hoja de Trabajo para listado'!$DE$151:$DG$151,0)),0)+IFERROR(INDEX('Hoja de Trabajo para listado'!$CD$155:$DC$1048576,MATCH($A526,'Hoja de Trabajo para listado'!$CD$155:$CD$1048576,0),MATCH((CUADRO!P$5&amp;$E526),'Hoja de Trabajo para listado'!$CD$151:$DC$151,0)),0)</f>
        <v>0</v>
      </c>
      <c r="Q526" s="314">
        <f ca="1">+IFERROR(INDEX('Hoja de Trabajo para listado'!$A$155:$Z$1048576,MATCH($A526,'Hoja de Trabajo para listado'!$A$155:$A$1048576,0),MATCH((CUADRO!Q$5&amp;$E526),'Hoja de Trabajo para listado'!$A$151:$Z$151,0)),0)+IFERROR(INDEX('Hoja de Trabajo para listado'!$AB$155:$BA$1048576,MATCH($A526,'Hoja de Trabajo para listado'!$AB$155:$AB$1048576,0),MATCH((CUADRO!Q$5&amp;$E526),'Hoja de Trabajo para listado'!$AB$151:$BA$151,0)),0)+IFERROR(INDEX('Hoja de Trabajo para listado'!$BC$155:$CB$1048576,MATCH($A526,'Hoja de Trabajo para listado'!$BC$155:$BC$1048576,0),MATCH((CUADRO!Q$5&amp;$E526),'Hoja de Trabajo para listado'!$BC$151:$CB$151,0)),0)+IFERROR(INDEX('Hoja de Trabajo para listado'!$DE$153:$DG$274,MATCH($A526,'Hoja de Trabajo para listado'!$DE$153:$DE$1048576,0),MATCH((CUADRO!Q$5&amp;$E526),'Hoja de Trabajo para listado'!$DE$151:$DG$151,0)),0)+IFERROR(INDEX('Hoja de Trabajo para listado'!$CD$155:$DC$1048576,MATCH($A526,'Hoja de Trabajo para listado'!$CD$155:$CD$1048576,0),MATCH((CUADRO!Q$5&amp;$E526),'Hoja de Trabajo para listado'!$CD$151:$DC$151,0)),0)</f>
        <v>0</v>
      </c>
      <c r="R526" s="314">
        <f t="shared" ca="1" si="16"/>
        <v>0</v>
      </c>
      <c r="S526" s="322"/>
      <c r="T526" s="314">
        <f ca="1">+T527</f>
        <v>0</v>
      </c>
      <c r="U526" s="313">
        <f t="shared" si="17"/>
        <v>1</v>
      </c>
      <c r="V526" s="319" t="str">
        <f>+VLOOKUP(A526,bd_lista!$A$3:$E$593,5,FALSE)</f>
        <v>Gobiernos Autonomos Municipales</v>
      </c>
      <c r="W526" s="425" t="str">
        <f>+V526</f>
        <v>Gobiernos Autonomos Municipales</v>
      </c>
    </row>
    <row r="527" spans="1:23" customFormat="1" ht="15" hidden="1" customHeight="1">
      <c r="A527" s="323">
        <v>1435</v>
      </c>
      <c r="B527" s="428"/>
      <c r="C527" s="318" t="str">
        <f>+VLOOKUP(A527,bd_lista!$A$3:$C$593,3,FALSE)</f>
        <v>Gobierno Autónomo Municipal de Soracachi</v>
      </c>
      <c r="D527" s="430"/>
      <c r="E527" s="347" t="s">
        <v>1419</v>
      </c>
      <c r="F527" s="314">
        <f ca="1">+IFERROR(INDEX('Hoja de Trabajo para listado'!$A$155:$Z$1048576,MATCH($A527,'Hoja de Trabajo para listado'!$A$155:$A$1048576,0),MATCH((CUADRO!F$5&amp;$E527),'Hoja de Trabajo para listado'!$A$151:$Z$151,0)),0)+IFERROR(INDEX('Hoja de Trabajo para listado'!$AB$155:$BA$1048576,MATCH($A527,'Hoja de Trabajo para listado'!$AB$155:$AB$1048576,0),MATCH((CUADRO!F$5&amp;$E527),'Hoja de Trabajo para listado'!$AB$151:$BA$151,0)),0)+IFERROR(INDEX('Hoja de Trabajo para listado'!$BC$155:$CB$1048576,MATCH($A527,'Hoja de Trabajo para listado'!$BC$155:$BC$1048576,0),MATCH((CUADRO!F$5&amp;$E527),'Hoja de Trabajo para listado'!$BC$151:$CB$151,0)),0)+IFERROR(INDEX('Hoja de Trabajo para listado'!$DE$153:$DG$274,MATCH($A527,'Hoja de Trabajo para listado'!$DE$153:$DE$1048576,0),MATCH((CUADRO!F$5&amp;$E527),'Hoja de Trabajo para listado'!$DE$151:$DG$151,0)),0)+IFERROR(INDEX('Hoja de Trabajo para listado'!$CD$155:$DC$1048576,MATCH($A527,'Hoja de Trabajo para listado'!$CD$155:$CD$1048576,0),MATCH((CUADRO!F$5&amp;$E527),'Hoja de Trabajo para listado'!$CD$151:$DC$151,0)),0)</f>
        <v>0</v>
      </c>
      <c r="G527" s="314">
        <f ca="1">+IFERROR(INDEX('Hoja de Trabajo para listado'!$A$155:$Z$1048576,MATCH($A527,'Hoja de Trabajo para listado'!$A$155:$A$1048576,0),MATCH((CUADRO!G$5&amp;$E527),'Hoja de Trabajo para listado'!$A$151:$Z$151,0)),0)+IFERROR(INDEX('Hoja de Trabajo para listado'!$AB$155:$BA$1048576,MATCH($A527,'Hoja de Trabajo para listado'!$AB$155:$AB$1048576,0),MATCH((CUADRO!G$5&amp;$E527),'Hoja de Trabajo para listado'!$AB$151:$BA$151,0)),0)+IFERROR(INDEX('Hoja de Trabajo para listado'!$BC$155:$CB$1048576,MATCH($A527,'Hoja de Trabajo para listado'!$BC$155:$BC$1048576,0),MATCH((CUADRO!G$5&amp;$E527),'Hoja de Trabajo para listado'!$BC$151:$CB$151,0)),0)+IFERROR(INDEX('Hoja de Trabajo para listado'!$DE$153:$DG$274,MATCH($A527,'Hoja de Trabajo para listado'!$DE$153:$DE$1048576,0),MATCH((CUADRO!G$5&amp;$E527),'Hoja de Trabajo para listado'!$DE$151:$DG$151,0)),0)+IFERROR(INDEX('Hoja de Trabajo para listado'!$CD$155:$DC$1048576,MATCH($A527,'Hoja de Trabajo para listado'!$CD$155:$CD$1048576,0),MATCH((CUADRO!G$5&amp;$E527),'Hoja de Trabajo para listado'!$CD$151:$DC$151,0)),0)</f>
        <v>0</v>
      </c>
      <c r="H527" s="314">
        <f ca="1">+IFERROR(INDEX('Hoja de Trabajo para listado'!$A$155:$Z$1048576,MATCH($A527,'Hoja de Trabajo para listado'!$A$155:$A$1048576,0),MATCH((CUADRO!H$5&amp;$E527),'Hoja de Trabajo para listado'!$A$151:$Z$151,0)),0)+IFERROR(INDEX('Hoja de Trabajo para listado'!$AB$155:$BA$1048576,MATCH($A527,'Hoja de Trabajo para listado'!$AB$155:$AB$1048576,0),MATCH((CUADRO!H$5&amp;$E527),'Hoja de Trabajo para listado'!$AB$151:$BA$151,0)),0)+IFERROR(INDEX('Hoja de Trabajo para listado'!$BC$155:$CB$1048576,MATCH($A527,'Hoja de Trabajo para listado'!$BC$155:$BC$1048576,0),MATCH((CUADRO!H$5&amp;$E527),'Hoja de Trabajo para listado'!$BC$151:$CB$151,0)),0)+IFERROR(INDEX('Hoja de Trabajo para listado'!$DE$153:$DG$274,MATCH($A527,'Hoja de Trabajo para listado'!$DE$153:$DE$1048576,0),MATCH((CUADRO!H$5&amp;$E527),'Hoja de Trabajo para listado'!$DE$151:$DG$151,0)),0)+IFERROR(INDEX('Hoja de Trabajo para listado'!$CD$155:$DC$1048576,MATCH($A527,'Hoja de Trabajo para listado'!$CD$155:$CD$1048576,0),MATCH((CUADRO!H$5&amp;$E527),'Hoja de Trabajo para listado'!$CD$151:$DC$151,0)),0)</f>
        <v>0</v>
      </c>
      <c r="I527" s="314">
        <f ca="1">+IFERROR(INDEX('Hoja de Trabajo para listado'!$A$155:$Z$1048576,MATCH($A527,'Hoja de Trabajo para listado'!$A$155:$A$1048576,0),MATCH((CUADRO!I$5&amp;$E527),'Hoja de Trabajo para listado'!$A$151:$Z$151,0)),0)+IFERROR(INDEX('Hoja de Trabajo para listado'!$AB$155:$BA$1048576,MATCH($A527,'Hoja de Trabajo para listado'!$AB$155:$AB$1048576,0),MATCH((CUADRO!I$5&amp;$E527),'Hoja de Trabajo para listado'!$AB$151:$BA$151,0)),0)+IFERROR(INDEX('Hoja de Trabajo para listado'!$BC$155:$CB$1048576,MATCH($A527,'Hoja de Trabajo para listado'!$BC$155:$BC$1048576,0),MATCH((CUADRO!I$5&amp;$E527),'Hoja de Trabajo para listado'!$BC$151:$CB$151,0)),0)+IFERROR(INDEX('Hoja de Trabajo para listado'!$DE$153:$DG$274,MATCH($A527,'Hoja de Trabajo para listado'!$DE$153:$DE$1048576,0),MATCH((CUADRO!I$5&amp;$E527),'Hoja de Trabajo para listado'!$DE$151:$DG$151,0)),0)+IFERROR(INDEX('Hoja de Trabajo para listado'!$CD$155:$DC$1048576,MATCH($A527,'Hoja de Trabajo para listado'!$CD$155:$CD$1048576,0),MATCH((CUADRO!I$5&amp;$E527),'Hoja de Trabajo para listado'!$CD$151:$DC$151,0)),0)</f>
        <v>0</v>
      </c>
      <c r="J527" s="314">
        <f ca="1">+IFERROR(INDEX('Hoja de Trabajo para listado'!$A$155:$Z$1048576,MATCH($A527,'Hoja de Trabajo para listado'!$A$155:$A$1048576,0),MATCH((CUADRO!J$5&amp;$E527),'Hoja de Trabajo para listado'!$A$151:$Z$151,0)),0)+IFERROR(INDEX('Hoja de Trabajo para listado'!$AB$155:$BA$1048576,MATCH($A527,'Hoja de Trabajo para listado'!$AB$155:$AB$1048576,0),MATCH((CUADRO!J$5&amp;$E527),'Hoja de Trabajo para listado'!$AB$151:$BA$151,0)),0)+IFERROR(INDEX('Hoja de Trabajo para listado'!$BC$155:$CB$1048576,MATCH($A527,'Hoja de Trabajo para listado'!$BC$155:$BC$1048576,0),MATCH((CUADRO!J$5&amp;$E527),'Hoja de Trabajo para listado'!$BC$151:$CB$151,0)),0)+IFERROR(INDEX('Hoja de Trabajo para listado'!$DE$153:$DG$274,MATCH($A527,'Hoja de Trabajo para listado'!$DE$153:$DE$1048576,0),MATCH((CUADRO!J$5&amp;$E527),'Hoja de Trabajo para listado'!$DE$151:$DG$151,0)),0)+IFERROR(INDEX('Hoja de Trabajo para listado'!$CD$155:$DC$1048576,MATCH($A527,'Hoja de Trabajo para listado'!$CD$155:$CD$1048576,0),MATCH((CUADRO!J$5&amp;$E527),'Hoja de Trabajo para listado'!$CD$151:$DC$151,0)),0)</f>
        <v>0</v>
      </c>
      <c r="K527" s="314">
        <f ca="1">+IFERROR(INDEX('Hoja de Trabajo para listado'!$A$155:$Z$1048576,MATCH($A527,'Hoja de Trabajo para listado'!$A$155:$A$1048576,0),MATCH((CUADRO!K$5&amp;$E527),'Hoja de Trabajo para listado'!$A$151:$Z$151,0)),0)+IFERROR(INDEX('Hoja de Trabajo para listado'!$AB$155:$BA$1048576,MATCH($A527,'Hoja de Trabajo para listado'!$AB$155:$AB$1048576,0),MATCH((CUADRO!K$5&amp;$E527),'Hoja de Trabajo para listado'!$AB$151:$BA$151,0)),0)+IFERROR(INDEX('Hoja de Trabajo para listado'!$BC$155:$CB$1048576,MATCH($A527,'Hoja de Trabajo para listado'!$BC$155:$BC$1048576,0),MATCH((CUADRO!K$5&amp;$E527),'Hoja de Trabajo para listado'!$BC$151:$CB$151,0)),0)+IFERROR(INDEX('Hoja de Trabajo para listado'!$DE$153:$DG$274,MATCH($A527,'Hoja de Trabajo para listado'!$DE$153:$DE$1048576,0),MATCH((CUADRO!K$5&amp;$E527),'Hoja de Trabajo para listado'!$DE$151:$DG$151,0)),0)+IFERROR(INDEX('Hoja de Trabajo para listado'!$CD$155:$DC$1048576,MATCH($A527,'Hoja de Trabajo para listado'!$CD$155:$CD$1048576,0),MATCH((CUADRO!K$5&amp;$E527),'Hoja de Trabajo para listado'!$CD$151:$DC$151,0)),0)</f>
        <v>0</v>
      </c>
      <c r="L527" s="314">
        <f ca="1">+IFERROR(INDEX('Hoja de Trabajo para listado'!$A$155:$Z$1048576,MATCH($A527,'Hoja de Trabajo para listado'!$A$155:$A$1048576,0),MATCH((CUADRO!L$5&amp;$E527),'Hoja de Trabajo para listado'!$A$151:$Z$151,0)),0)+IFERROR(INDEX('Hoja de Trabajo para listado'!$AB$155:$BA$1048576,MATCH($A527,'Hoja de Trabajo para listado'!$AB$155:$AB$1048576,0),MATCH((CUADRO!L$5&amp;$E527),'Hoja de Trabajo para listado'!$AB$151:$BA$151,0)),0)+IFERROR(INDEX('Hoja de Trabajo para listado'!$BC$155:$CB$1048576,MATCH($A527,'Hoja de Trabajo para listado'!$BC$155:$BC$1048576,0),MATCH((CUADRO!L$5&amp;$E527),'Hoja de Trabajo para listado'!$BC$151:$CB$151,0)),0)+IFERROR(INDEX('Hoja de Trabajo para listado'!$DE$153:$DG$274,MATCH($A527,'Hoja de Trabajo para listado'!$DE$153:$DE$1048576,0),MATCH((CUADRO!L$5&amp;$E527),'Hoja de Trabajo para listado'!$DE$151:$DG$151,0)),0)+IFERROR(INDEX('Hoja de Trabajo para listado'!$CD$155:$DC$1048576,MATCH($A527,'Hoja de Trabajo para listado'!$CD$155:$CD$1048576,0),MATCH((CUADRO!L$5&amp;$E527),'Hoja de Trabajo para listado'!$CD$151:$DC$151,0)),0)</f>
        <v>0</v>
      </c>
      <c r="M527" s="314">
        <f ca="1">+IFERROR(INDEX('Hoja de Trabajo para listado'!$A$155:$Z$1048576,MATCH($A527,'Hoja de Trabajo para listado'!$A$155:$A$1048576,0),MATCH((CUADRO!M$5&amp;$E527),'Hoja de Trabajo para listado'!$A$151:$Z$151,0)),0)+IFERROR(INDEX('Hoja de Trabajo para listado'!$AB$155:$BA$1048576,MATCH($A527,'Hoja de Trabajo para listado'!$AB$155:$AB$1048576,0),MATCH((CUADRO!M$5&amp;$E527),'Hoja de Trabajo para listado'!$AB$151:$BA$151,0)),0)+IFERROR(INDEX('Hoja de Trabajo para listado'!$BC$155:$CB$1048576,MATCH($A527,'Hoja de Trabajo para listado'!$BC$155:$BC$1048576,0),MATCH((CUADRO!M$5&amp;$E527),'Hoja de Trabajo para listado'!$BC$151:$CB$151,0)),0)+IFERROR(INDEX('Hoja de Trabajo para listado'!$DE$153:$DG$274,MATCH($A527,'Hoja de Trabajo para listado'!$DE$153:$DE$1048576,0),MATCH((CUADRO!M$5&amp;$E527),'Hoja de Trabajo para listado'!$DE$151:$DG$151,0)),0)+IFERROR(INDEX('Hoja de Trabajo para listado'!$CD$155:$DC$1048576,MATCH($A527,'Hoja de Trabajo para listado'!$CD$155:$CD$1048576,0),MATCH((CUADRO!M$5&amp;$E527),'Hoja de Trabajo para listado'!$CD$151:$DC$151,0)),0)</f>
        <v>0</v>
      </c>
      <c r="N527" s="314">
        <f ca="1">+IFERROR(INDEX('Hoja de Trabajo para listado'!$A$155:$Z$1048576,MATCH($A527,'Hoja de Trabajo para listado'!$A$155:$A$1048576,0),MATCH((CUADRO!N$5&amp;$E527),'Hoja de Trabajo para listado'!$A$151:$Z$151,0)),0)+IFERROR(INDEX('Hoja de Trabajo para listado'!$AB$155:$BA$1048576,MATCH($A527,'Hoja de Trabajo para listado'!$AB$155:$AB$1048576,0),MATCH((CUADRO!N$5&amp;$E527),'Hoja de Trabajo para listado'!$AB$151:$BA$151,0)),0)+IFERROR(INDEX('Hoja de Trabajo para listado'!$BC$155:$CB$1048576,MATCH($A527,'Hoja de Trabajo para listado'!$BC$155:$BC$1048576,0),MATCH((CUADRO!N$5&amp;$E527),'Hoja de Trabajo para listado'!$BC$151:$CB$151,0)),0)+IFERROR(INDEX('Hoja de Trabajo para listado'!$DE$153:$DG$274,MATCH($A527,'Hoja de Trabajo para listado'!$DE$153:$DE$1048576,0),MATCH((CUADRO!N$5&amp;$E527),'Hoja de Trabajo para listado'!$DE$151:$DG$151,0)),0)+IFERROR(INDEX('Hoja de Trabajo para listado'!$CD$155:$DC$1048576,MATCH($A527,'Hoja de Trabajo para listado'!$CD$155:$CD$1048576,0),MATCH((CUADRO!N$5&amp;$E527),'Hoja de Trabajo para listado'!$CD$151:$DC$151,0)),0)</f>
        <v>0</v>
      </c>
      <c r="O527" s="314">
        <f ca="1">+IFERROR(INDEX('Hoja de Trabajo para listado'!$A$155:$Z$1048576,MATCH($A527,'Hoja de Trabajo para listado'!$A$155:$A$1048576,0),MATCH((CUADRO!O$5&amp;$E527),'Hoja de Trabajo para listado'!$A$151:$Z$151,0)),0)+IFERROR(INDEX('Hoja de Trabajo para listado'!$AB$155:$BA$1048576,MATCH($A527,'Hoja de Trabajo para listado'!$AB$155:$AB$1048576,0),MATCH((CUADRO!O$5&amp;$E527),'Hoja de Trabajo para listado'!$AB$151:$BA$151,0)),0)+IFERROR(INDEX('Hoja de Trabajo para listado'!$BC$155:$CB$1048576,MATCH($A527,'Hoja de Trabajo para listado'!$BC$155:$BC$1048576,0),MATCH((CUADRO!O$5&amp;$E527),'Hoja de Trabajo para listado'!$BC$151:$CB$151,0)),0)+IFERROR(INDEX('Hoja de Trabajo para listado'!$DE$153:$DG$274,MATCH($A527,'Hoja de Trabajo para listado'!$DE$153:$DE$1048576,0),MATCH((CUADRO!O$5&amp;$E527),'Hoja de Trabajo para listado'!$DE$151:$DG$151,0)),0)+IFERROR(INDEX('Hoja de Trabajo para listado'!$CD$155:$DC$1048576,MATCH($A527,'Hoja de Trabajo para listado'!$CD$155:$CD$1048576,0),MATCH((CUADRO!O$5&amp;$E527),'Hoja de Trabajo para listado'!$CD$151:$DC$151,0)),0)</f>
        <v>0</v>
      </c>
      <c r="P527" s="314">
        <f ca="1">+IFERROR(INDEX('Hoja de Trabajo para listado'!$A$155:$Z$1048576,MATCH($A527,'Hoja de Trabajo para listado'!$A$155:$A$1048576,0),MATCH((CUADRO!P$5&amp;$E527),'Hoja de Trabajo para listado'!$A$151:$Z$151,0)),0)+IFERROR(INDEX('Hoja de Trabajo para listado'!$AB$155:$BA$1048576,MATCH($A527,'Hoja de Trabajo para listado'!$AB$155:$AB$1048576,0),MATCH((CUADRO!P$5&amp;$E527),'Hoja de Trabajo para listado'!$AB$151:$BA$151,0)),0)+IFERROR(INDEX('Hoja de Trabajo para listado'!$BC$155:$CB$1048576,MATCH($A527,'Hoja de Trabajo para listado'!$BC$155:$BC$1048576,0),MATCH((CUADRO!P$5&amp;$E527),'Hoja de Trabajo para listado'!$BC$151:$CB$151,0)),0)+IFERROR(INDEX('Hoja de Trabajo para listado'!$DE$153:$DG$274,MATCH($A527,'Hoja de Trabajo para listado'!$DE$153:$DE$1048576,0),MATCH((CUADRO!P$5&amp;$E527),'Hoja de Trabajo para listado'!$DE$151:$DG$151,0)),0)+IFERROR(INDEX('Hoja de Trabajo para listado'!$CD$155:$DC$1048576,MATCH($A527,'Hoja de Trabajo para listado'!$CD$155:$CD$1048576,0),MATCH((CUADRO!P$5&amp;$E527),'Hoja de Trabajo para listado'!$CD$151:$DC$151,0)),0)</f>
        <v>0</v>
      </c>
      <c r="Q527" s="314">
        <f ca="1">+IFERROR(INDEX('Hoja de Trabajo para listado'!$A$155:$Z$1048576,MATCH($A527,'Hoja de Trabajo para listado'!$A$155:$A$1048576,0),MATCH((CUADRO!Q$5&amp;$E527),'Hoja de Trabajo para listado'!$A$151:$Z$151,0)),0)+IFERROR(INDEX('Hoja de Trabajo para listado'!$AB$155:$BA$1048576,MATCH($A527,'Hoja de Trabajo para listado'!$AB$155:$AB$1048576,0),MATCH((CUADRO!Q$5&amp;$E527),'Hoja de Trabajo para listado'!$AB$151:$BA$151,0)),0)+IFERROR(INDEX('Hoja de Trabajo para listado'!$BC$155:$CB$1048576,MATCH($A527,'Hoja de Trabajo para listado'!$BC$155:$BC$1048576,0),MATCH((CUADRO!Q$5&amp;$E527),'Hoja de Trabajo para listado'!$BC$151:$CB$151,0)),0)+IFERROR(INDEX('Hoja de Trabajo para listado'!$DE$153:$DG$274,MATCH($A527,'Hoja de Trabajo para listado'!$DE$153:$DE$1048576,0),MATCH((CUADRO!Q$5&amp;$E527),'Hoja de Trabajo para listado'!$DE$151:$DG$151,0)),0)+IFERROR(INDEX('Hoja de Trabajo para listado'!$CD$155:$DC$1048576,MATCH($A527,'Hoja de Trabajo para listado'!$CD$155:$CD$1048576,0),MATCH((CUADRO!Q$5&amp;$E527),'Hoja de Trabajo para listado'!$CD$151:$DC$151,0)),0)</f>
        <v>0</v>
      </c>
      <c r="R527" s="314">
        <f t="shared" ca="1" si="16"/>
        <v>0</v>
      </c>
      <c r="S527" s="322">
        <f ca="1">+R526+R527</f>
        <v>0</v>
      </c>
      <c r="T527" s="314">
        <f ca="1">+S527</f>
        <v>0</v>
      </c>
      <c r="U527" s="313">
        <f t="shared" si="17"/>
        <v>2</v>
      </c>
      <c r="V527" s="319" t="str">
        <f>+VLOOKUP(A527,bd_lista!$A$3:$E$593,5,FALSE)</f>
        <v>Gobiernos Autonomos Municipales</v>
      </c>
      <c r="W527" s="426"/>
    </row>
    <row r="528" spans="1:23" customFormat="1" ht="15" hidden="1" customHeight="1">
      <c r="A528" s="323">
        <v>1501</v>
      </c>
      <c r="B528" s="427">
        <f>+A528</f>
        <v>1501</v>
      </c>
      <c r="C528" s="318" t="str">
        <f>+VLOOKUP(A528,bd_lista!$A$3:$C$593,3,FALSE)</f>
        <v>Gobierno Autónomo Municipal de Potosí</v>
      </c>
      <c r="D528" s="429" t="str">
        <f>+C528</f>
        <v>Gobierno Autónomo Municipal de Potosí</v>
      </c>
      <c r="E528" s="346" t="s">
        <v>1418</v>
      </c>
      <c r="F528" s="314">
        <f ca="1">+IFERROR(INDEX('Hoja de Trabajo para listado'!$A$155:$Z$1048576,MATCH($A528,'Hoja de Trabajo para listado'!$A$155:$A$1048576,0),MATCH((CUADRO!F$5&amp;$E528),'Hoja de Trabajo para listado'!$A$151:$Z$151,0)),0)+IFERROR(INDEX('Hoja de Trabajo para listado'!$AB$155:$BA$1048576,MATCH($A528,'Hoja de Trabajo para listado'!$AB$155:$AB$1048576,0),MATCH((CUADRO!F$5&amp;$E528),'Hoja de Trabajo para listado'!$AB$151:$BA$151,0)),0)+IFERROR(INDEX('Hoja de Trabajo para listado'!$BC$155:$CB$1048576,MATCH($A528,'Hoja de Trabajo para listado'!$BC$155:$BC$1048576,0),MATCH((CUADRO!F$5&amp;$E528),'Hoja de Trabajo para listado'!$BC$151:$CB$151,0)),0)+IFERROR(INDEX('Hoja de Trabajo para listado'!$DE$153:$DG$274,MATCH($A528,'Hoja de Trabajo para listado'!$DE$153:$DE$1048576,0),MATCH((CUADRO!F$5&amp;$E528),'Hoja de Trabajo para listado'!$DE$151:$DG$151,0)),0)+IFERROR(INDEX('Hoja de Trabajo para listado'!$CD$155:$DC$1048576,MATCH($A528,'Hoja de Trabajo para listado'!$CD$155:$CD$1048576,0),MATCH((CUADRO!F$5&amp;$E528),'Hoja de Trabajo para listado'!$CD$151:$DC$151,0)),0)</f>
        <v>0</v>
      </c>
      <c r="G528" s="314">
        <f ca="1">+IFERROR(INDEX('Hoja de Trabajo para listado'!$A$155:$Z$1048576,MATCH($A528,'Hoja de Trabajo para listado'!$A$155:$A$1048576,0),MATCH((CUADRO!G$5&amp;$E528),'Hoja de Trabajo para listado'!$A$151:$Z$151,0)),0)+IFERROR(INDEX('Hoja de Trabajo para listado'!$AB$155:$BA$1048576,MATCH($A528,'Hoja de Trabajo para listado'!$AB$155:$AB$1048576,0),MATCH((CUADRO!G$5&amp;$E528),'Hoja de Trabajo para listado'!$AB$151:$BA$151,0)),0)+IFERROR(INDEX('Hoja de Trabajo para listado'!$BC$155:$CB$1048576,MATCH($A528,'Hoja de Trabajo para listado'!$BC$155:$BC$1048576,0),MATCH((CUADRO!G$5&amp;$E528),'Hoja de Trabajo para listado'!$BC$151:$CB$151,0)),0)+IFERROR(INDEX('Hoja de Trabajo para listado'!$DE$153:$DG$274,MATCH($A528,'Hoja de Trabajo para listado'!$DE$153:$DE$1048576,0),MATCH((CUADRO!G$5&amp;$E528),'Hoja de Trabajo para listado'!$DE$151:$DG$151,0)),0)+IFERROR(INDEX('Hoja de Trabajo para listado'!$CD$155:$DC$1048576,MATCH($A528,'Hoja de Trabajo para listado'!$CD$155:$CD$1048576,0),MATCH((CUADRO!G$5&amp;$E528),'Hoja de Trabajo para listado'!$CD$151:$DC$151,0)),0)</f>
        <v>0</v>
      </c>
      <c r="H528" s="314">
        <f ca="1">+IFERROR(INDEX('Hoja de Trabajo para listado'!$A$155:$Z$1048576,MATCH($A528,'Hoja de Trabajo para listado'!$A$155:$A$1048576,0),MATCH((CUADRO!H$5&amp;$E528),'Hoja de Trabajo para listado'!$A$151:$Z$151,0)),0)+IFERROR(INDEX('Hoja de Trabajo para listado'!$AB$155:$BA$1048576,MATCH($A528,'Hoja de Trabajo para listado'!$AB$155:$AB$1048576,0),MATCH((CUADRO!H$5&amp;$E528),'Hoja de Trabajo para listado'!$AB$151:$BA$151,0)),0)+IFERROR(INDEX('Hoja de Trabajo para listado'!$BC$155:$CB$1048576,MATCH($A528,'Hoja de Trabajo para listado'!$BC$155:$BC$1048576,0),MATCH((CUADRO!H$5&amp;$E528),'Hoja de Trabajo para listado'!$BC$151:$CB$151,0)),0)+IFERROR(INDEX('Hoja de Trabajo para listado'!$DE$153:$DG$274,MATCH($A528,'Hoja de Trabajo para listado'!$DE$153:$DE$1048576,0),MATCH((CUADRO!H$5&amp;$E528),'Hoja de Trabajo para listado'!$DE$151:$DG$151,0)),0)+IFERROR(INDEX('Hoja de Trabajo para listado'!$CD$155:$DC$1048576,MATCH($A528,'Hoja de Trabajo para listado'!$CD$155:$CD$1048576,0),MATCH((CUADRO!H$5&amp;$E528),'Hoja de Trabajo para listado'!$CD$151:$DC$151,0)),0)</f>
        <v>0</v>
      </c>
      <c r="I528" s="314">
        <f ca="1">+IFERROR(INDEX('Hoja de Trabajo para listado'!$A$155:$Z$1048576,MATCH($A528,'Hoja de Trabajo para listado'!$A$155:$A$1048576,0),MATCH((CUADRO!I$5&amp;$E528),'Hoja de Trabajo para listado'!$A$151:$Z$151,0)),0)+IFERROR(INDEX('Hoja de Trabajo para listado'!$AB$155:$BA$1048576,MATCH($A528,'Hoja de Trabajo para listado'!$AB$155:$AB$1048576,0),MATCH((CUADRO!I$5&amp;$E528),'Hoja de Trabajo para listado'!$AB$151:$BA$151,0)),0)+IFERROR(INDEX('Hoja de Trabajo para listado'!$BC$155:$CB$1048576,MATCH($A528,'Hoja de Trabajo para listado'!$BC$155:$BC$1048576,0),MATCH((CUADRO!I$5&amp;$E528),'Hoja de Trabajo para listado'!$BC$151:$CB$151,0)),0)+IFERROR(INDEX('Hoja de Trabajo para listado'!$DE$153:$DG$274,MATCH($A528,'Hoja de Trabajo para listado'!$DE$153:$DE$1048576,0),MATCH((CUADRO!I$5&amp;$E528),'Hoja de Trabajo para listado'!$DE$151:$DG$151,0)),0)+IFERROR(INDEX('Hoja de Trabajo para listado'!$CD$155:$DC$1048576,MATCH($A528,'Hoja de Trabajo para listado'!$CD$155:$CD$1048576,0),MATCH((CUADRO!I$5&amp;$E528),'Hoja de Trabajo para listado'!$CD$151:$DC$151,0)),0)</f>
        <v>0</v>
      </c>
      <c r="J528" s="314">
        <f ca="1">+IFERROR(INDEX('Hoja de Trabajo para listado'!$A$155:$Z$1048576,MATCH($A528,'Hoja de Trabajo para listado'!$A$155:$A$1048576,0),MATCH((CUADRO!J$5&amp;$E528),'Hoja de Trabajo para listado'!$A$151:$Z$151,0)),0)+IFERROR(INDEX('Hoja de Trabajo para listado'!$AB$155:$BA$1048576,MATCH($A528,'Hoja de Trabajo para listado'!$AB$155:$AB$1048576,0),MATCH((CUADRO!J$5&amp;$E528),'Hoja de Trabajo para listado'!$AB$151:$BA$151,0)),0)+IFERROR(INDEX('Hoja de Trabajo para listado'!$BC$155:$CB$1048576,MATCH($A528,'Hoja de Trabajo para listado'!$BC$155:$BC$1048576,0),MATCH((CUADRO!J$5&amp;$E528),'Hoja de Trabajo para listado'!$BC$151:$CB$151,0)),0)+IFERROR(INDEX('Hoja de Trabajo para listado'!$DE$153:$DG$274,MATCH($A528,'Hoja de Trabajo para listado'!$DE$153:$DE$1048576,0),MATCH((CUADRO!J$5&amp;$E528),'Hoja de Trabajo para listado'!$DE$151:$DG$151,0)),0)+IFERROR(INDEX('Hoja de Trabajo para listado'!$CD$155:$DC$1048576,MATCH($A528,'Hoja de Trabajo para listado'!$CD$155:$CD$1048576,0),MATCH((CUADRO!J$5&amp;$E528),'Hoja de Trabajo para listado'!$CD$151:$DC$151,0)),0)</f>
        <v>0</v>
      </c>
      <c r="K528" s="314">
        <f ca="1">+IFERROR(INDEX('Hoja de Trabajo para listado'!$A$155:$Z$1048576,MATCH($A528,'Hoja de Trabajo para listado'!$A$155:$A$1048576,0),MATCH((CUADRO!K$5&amp;$E528),'Hoja de Trabajo para listado'!$A$151:$Z$151,0)),0)+IFERROR(INDEX('Hoja de Trabajo para listado'!$AB$155:$BA$1048576,MATCH($A528,'Hoja de Trabajo para listado'!$AB$155:$AB$1048576,0),MATCH((CUADRO!K$5&amp;$E528),'Hoja de Trabajo para listado'!$AB$151:$BA$151,0)),0)+IFERROR(INDEX('Hoja de Trabajo para listado'!$BC$155:$CB$1048576,MATCH($A528,'Hoja de Trabajo para listado'!$BC$155:$BC$1048576,0),MATCH((CUADRO!K$5&amp;$E528),'Hoja de Trabajo para listado'!$BC$151:$CB$151,0)),0)+IFERROR(INDEX('Hoja de Trabajo para listado'!$DE$153:$DG$274,MATCH($A528,'Hoja de Trabajo para listado'!$DE$153:$DE$1048576,0),MATCH((CUADRO!K$5&amp;$E528),'Hoja de Trabajo para listado'!$DE$151:$DG$151,0)),0)+IFERROR(INDEX('Hoja de Trabajo para listado'!$CD$155:$DC$1048576,MATCH($A528,'Hoja de Trabajo para listado'!$CD$155:$CD$1048576,0),MATCH((CUADRO!K$5&amp;$E528),'Hoja de Trabajo para listado'!$CD$151:$DC$151,0)),0)</f>
        <v>0</v>
      </c>
      <c r="L528" s="314">
        <f ca="1">+IFERROR(INDEX('Hoja de Trabajo para listado'!$A$155:$Z$1048576,MATCH($A528,'Hoja de Trabajo para listado'!$A$155:$A$1048576,0),MATCH((CUADRO!L$5&amp;$E528),'Hoja de Trabajo para listado'!$A$151:$Z$151,0)),0)+IFERROR(INDEX('Hoja de Trabajo para listado'!$AB$155:$BA$1048576,MATCH($A528,'Hoja de Trabajo para listado'!$AB$155:$AB$1048576,0),MATCH((CUADRO!L$5&amp;$E528),'Hoja de Trabajo para listado'!$AB$151:$BA$151,0)),0)+IFERROR(INDEX('Hoja de Trabajo para listado'!$BC$155:$CB$1048576,MATCH($A528,'Hoja de Trabajo para listado'!$BC$155:$BC$1048576,0),MATCH((CUADRO!L$5&amp;$E528),'Hoja de Trabajo para listado'!$BC$151:$CB$151,0)),0)+IFERROR(INDEX('Hoja de Trabajo para listado'!$DE$153:$DG$274,MATCH($A528,'Hoja de Trabajo para listado'!$DE$153:$DE$1048576,0),MATCH((CUADRO!L$5&amp;$E528),'Hoja de Trabajo para listado'!$DE$151:$DG$151,0)),0)+IFERROR(INDEX('Hoja de Trabajo para listado'!$CD$155:$DC$1048576,MATCH($A528,'Hoja de Trabajo para listado'!$CD$155:$CD$1048576,0),MATCH((CUADRO!L$5&amp;$E528),'Hoja de Trabajo para listado'!$CD$151:$DC$151,0)),0)</f>
        <v>0</v>
      </c>
      <c r="M528" s="314">
        <f ca="1">+IFERROR(INDEX('Hoja de Trabajo para listado'!$A$155:$Z$1048576,MATCH($A528,'Hoja de Trabajo para listado'!$A$155:$A$1048576,0),MATCH((CUADRO!M$5&amp;$E528),'Hoja de Trabajo para listado'!$A$151:$Z$151,0)),0)+IFERROR(INDEX('Hoja de Trabajo para listado'!$AB$155:$BA$1048576,MATCH($A528,'Hoja de Trabajo para listado'!$AB$155:$AB$1048576,0),MATCH((CUADRO!M$5&amp;$E528),'Hoja de Trabajo para listado'!$AB$151:$BA$151,0)),0)+IFERROR(INDEX('Hoja de Trabajo para listado'!$BC$155:$CB$1048576,MATCH($A528,'Hoja de Trabajo para listado'!$BC$155:$BC$1048576,0),MATCH((CUADRO!M$5&amp;$E528),'Hoja de Trabajo para listado'!$BC$151:$CB$151,0)),0)+IFERROR(INDEX('Hoja de Trabajo para listado'!$DE$153:$DG$274,MATCH($A528,'Hoja de Trabajo para listado'!$DE$153:$DE$1048576,0),MATCH((CUADRO!M$5&amp;$E528),'Hoja de Trabajo para listado'!$DE$151:$DG$151,0)),0)+IFERROR(INDEX('Hoja de Trabajo para listado'!$CD$155:$DC$1048576,MATCH($A528,'Hoja de Trabajo para listado'!$CD$155:$CD$1048576,0),MATCH((CUADRO!M$5&amp;$E528),'Hoja de Trabajo para listado'!$CD$151:$DC$151,0)),0)</f>
        <v>0</v>
      </c>
      <c r="N528" s="314">
        <f ca="1">+IFERROR(INDEX('Hoja de Trabajo para listado'!$A$155:$Z$1048576,MATCH($A528,'Hoja de Trabajo para listado'!$A$155:$A$1048576,0),MATCH((CUADRO!N$5&amp;$E528),'Hoja de Trabajo para listado'!$A$151:$Z$151,0)),0)+IFERROR(INDEX('Hoja de Trabajo para listado'!$AB$155:$BA$1048576,MATCH($A528,'Hoja de Trabajo para listado'!$AB$155:$AB$1048576,0),MATCH((CUADRO!N$5&amp;$E528),'Hoja de Trabajo para listado'!$AB$151:$BA$151,0)),0)+IFERROR(INDEX('Hoja de Trabajo para listado'!$BC$155:$CB$1048576,MATCH($A528,'Hoja de Trabajo para listado'!$BC$155:$BC$1048576,0),MATCH((CUADRO!N$5&amp;$E528),'Hoja de Trabajo para listado'!$BC$151:$CB$151,0)),0)+IFERROR(INDEX('Hoja de Trabajo para listado'!$DE$153:$DG$274,MATCH($A528,'Hoja de Trabajo para listado'!$DE$153:$DE$1048576,0),MATCH((CUADRO!N$5&amp;$E528),'Hoja de Trabajo para listado'!$DE$151:$DG$151,0)),0)+IFERROR(INDEX('Hoja de Trabajo para listado'!$CD$155:$DC$1048576,MATCH($A528,'Hoja de Trabajo para listado'!$CD$155:$CD$1048576,0),MATCH((CUADRO!N$5&amp;$E528),'Hoja de Trabajo para listado'!$CD$151:$DC$151,0)),0)</f>
        <v>0</v>
      </c>
      <c r="O528" s="314">
        <f ca="1">+IFERROR(INDEX('Hoja de Trabajo para listado'!$A$155:$Z$1048576,MATCH($A528,'Hoja de Trabajo para listado'!$A$155:$A$1048576,0),MATCH((CUADRO!O$5&amp;$E528),'Hoja de Trabajo para listado'!$A$151:$Z$151,0)),0)+IFERROR(INDEX('Hoja de Trabajo para listado'!$AB$155:$BA$1048576,MATCH($A528,'Hoja de Trabajo para listado'!$AB$155:$AB$1048576,0),MATCH((CUADRO!O$5&amp;$E528),'Hoja de Trabajo para listado'!$AB$151:$BA$151,0)),0)+IFERROR(INDEX('Hoja de Trabajo para listado'!$BC$155:$CB$1048576,MATCH($A528,'Hoja de Trabajo para listado'!$BC$155:$BC$1048576,0),MATCH((CUADRO!O$5&amp;$E528),'Hoja de Trabajo para listado'!$BC$151:$CB$151,0)),0)+IFERROR(INDEX('Hoja de Trabajo para listado'!$DE$153:$DG$274,MATCH($A528,'Hoja de Trabajo para listado'!$DE$153:$DE$1048576,0),MATCH((CUADRO!O$5&amp;$E528),'Hoja de Trabajo para listado'!$DE$151:$DG$151,0)),0)+IFERROR(INDEX('Hoja de Trabajo para listado'!$CD$155:$DC$1048576,MATCH($A528,'Hoja de Trabajo para listado'!$CD$155:$CD$1048576,0),MATCH((CUADRO!O$5&amp;$E528),'Hoja de Trabajo para listado'!$CD$151:$DC$151,0)),0)</f>
        <v>0</v>
      </c>
      <c r="P528" s="314">
        <f ca="1">+IFERROR(INDEX('Hoja de Trabajo para listado'!$A$155:$Z$1048576,MATCH($A528,'Hoja de Trabajo para listado'!$A$155:$A$1048576,0),MATCH((CUADRO!P$5&amp;$E528),'Hoja de Trabajo para listado'!$A$151:$Z$151,0)),0)+IFERROR(INDEX('Hoja de Trabajo para listado'!$AB$155:$BA$1048576,MATCH($A528,'Hoja de Trabajo para listado'!$AB$155:$AB$1048576,0),MATCH((CUADRO!P$5&amp;$E528),'Hoja de Trabajo para listado'!$AB$151:$BA$151,0)),0)+IFERROR(INDEX('Hoja de Trabajo para listado'!$BC$155:$CB$1048576,MATCH($A528,'Hoja de Trabajo para listado'!$BC$155:$BC$1048576,0),MATCH((CUADRO!P$5&amp;$E528),'Hoja de Trabajo para listado'!$BC$151:$CB$151,0)),0)+IFERROR(INDEX('Hoja de Trabajo para listado'!$DE$153:$DG$274,MATCH($A528,'Hoja de Trabajo para listado'!$DE$153:$DE$1048576,0),MATCH((CUADRO!P$5&amp;$E528),'Hoja de Trabajo para listado'!$DE$151:$DG$151,0)),0)+IFERROR(INDEX('Hoja de Trabajo para listado'!$CD$155:$DC$1048576,MATCH($A528,'Hoja de Trabajo para listado'!$CD$155:$CD$1048576,0),MATCH((CUADRO!P$5&amp;$E528),'Hoja de Trabajo para listado'!$CD$151:$DC$151,0)),0)</f>
        <v>0</v>
      </c>
      <c r="Q528" s="314">
        <f ca="1">+IFERROR(INDEX('Hoja de Trabajo para listado'!$A$155:$Z$1048576,MATCH($A528,'Hoja de Trabajo para listado'!$A$155:$A$1048576,0),MATCH((CUADRO!Q$5&amp;$E528),'Hoja de Trabajo para listado'!$A$151:$Z$151,0)),0)+IFERROR(INDEX('Hoja de Trabajo para listado'!$AB$155:$BA$1048576,MATCH($A528,'Hoja de Trabajo para listado'!$AB$155:$AB$1048576,0),MATCH((CUADRO!Q$5&amp;$E528),'Hoja de Trabajo para listado'!$AB$151:$BA$151,0)),0)+IFERROR(INDEX('Hoja de Trabajo para listado'!$BC$155:$CB$1048576,MATCH($A528,'Hoja de Trabajo para listado'!$BC$155:$BC$1048576,0),MATCH((CUADRO!Q$5&amp;$E528),'Hoja de Trabajo para listado'!$BC$151:$CB$151,0)),0)+IFERROR(INDEX('Hoja de Trabajo para listado'!$DE$153:$DG$274,MATCH($A528,'Hoja de Trabajo para listado'!$DE$153:$DE$1048576,0),MATCH((CUADRO!Q$5&amp;$E528),'Hoja de Trabajo para listado'!$DE$151:$DG$151,0)),0)+IFERROR(INDEX('Hoja de Trabajo para listado'!$CD$155:$DC$1048576,MATCH($A528,'Hoja de Trabajo para listado'!$CD$155:$CD$1048576,0),MATCH((CUADRO!Q$5&amp;$E528),'Hoja de Trabajo para listado'!$CD$151:$DC$151,0)),0)</f>
        <v>0</v>
      </c>
      <c r="R528" s="314">
        <f t="shared" ca="1" si="16"/>
        <v>0</v>
      </c>
      <c r="S528" s="322"/>
      <c r="T528" s="314">
        <f ca="1">+T529</f>
        <v>0</v>
      </c>
      <c r="U528" s="313">
        <f t="shared" si="17"/>
        <v>1</v>
      </c>
      <c r="V528" s="319" t="str">
        <f>+VLOOKUP(A528,bd_lista!$A$3:$E$593,5,FALSE)</f>
        <v>Gobiernos Autonomos Municipales</v>
      </c>
      <c r="W528" s="425" t="str">
        <f>+V528</f>
        <v>Gobiernos Autonomos Municipales</v>
      </c>
    </row>
    <row r="529" spans="1:23" customFormat="1" ht="15" hidden="1" customHeight="1">
      <c r="A529" s="323">
        <v>1501</v>
      </c>
      <c r="B529" s="428"/>
      <c r="C529" s="318" t="str">
        <f>+VLOOKUP(A529,bd_lista!$A$3:$C$593,3,FALSE)</f>
        <v>Gobierno Autónomo Municipal de Potosí</v>
      </c>
      <c r="D529" s="430"/>
      <c r="E529" s="347" t="s">
        <v>1419</v>
      </c>
      <c r="F529" s="314">
        <f ca="1">+IFERROR(INDEX('Hoja de Trabajo para listado'!$A$155:$Z$1048576,MATCH($A529,'Hoja de Trabajo para listado'!$A$155:$A$1048576,0),MATCH((CUADRO!F$5&amp;$E529),'Hoja de Trabajo para listado'!$A$151:$Z$151,0)),0)+IFERROR(INDEX('Hoja de Trabajo para listado'!$AB$155:$BA$1048576,MATCH($A529,'Hoja de Trabajo para listado'!$AB$155:$AB$1048576,0),MATCH((CUADRO!F$5&amp;$E529),'Hoja de Trabajo para listado'!$AB$151:$BA$151,0)),0)+IFERROR(INDEX('Hoja de Trabajo para listado'!$BC$155:$CB$1048576,MATCH($A529,'Hoja de Trabajo para listado'!$BC$155:$BC$1048576,0),MATCH((CUADRO!F$5&amp;$E529),'Hoja de Trabajo para listado'!$BC$151:$CB$151,0)),0)+IFERROR(INDEX('Hoja de Trabajo para listado'!$DE$153:$DG$274,MATCH($A529,'Hoja de Trabajo para listado'!$DE$153:$DE$1048576,0),MATCH((CUADRO!F$5&amp;$E529),'Hoja de Trabajo para listado'!$DE$151:$DG$151,0)),0)+IFERROR(INDEX('Hoja de Trabajo para listado'!$CD$155:$DC$1048576,MATCH($A529,'Hoja de Trabajo para listado'!$CD$155:$CD$1048576,0),MATCH((CUADRO!F$5&amp;$E529),'Hoja de Trabajo para listado'!$CD$151:$DC$151,0)),0)</f>
        <v>0</v>
      </c>
      <c r="G529" s="314">
        <f ca="1">+IFERROR(INDEX('Hoja de Trabajo para listado'!$A$155:$Z$1048576,MATCH($A529,'Hoja de Trabajo para listado'!$A$155:$A$1048576,0),MATCH((CUADRO!G$5&amp;$E529),'Hoja de Trabajo para listado'!$A$151:$Z$151,0)),0)+IFERROR(INDEX('Hoja de Trabajo para listado'!$AB$155:$BA$1048576,MATCH($A529,'Hoja de Trabajo para listado'!$AB$155:$AB$1048576,0),MATCH((CUADRO!G$5&amp;$E529),'Hoja de Trabajo para listado'!$AB$151:$BA$151,0)),0)+IFERROR(INDEX('Hoja de Trabajo para listado'!$BC$155:$CB$1048576,MATCH($A529,'Hoja de Trabajo para listado'!$BC$155:$BC$1048576,0),MATCH((CUADRO!G$5&amp;$E529),'Hoja de Trabajo para listado'!$BC$151:$CB$151,0)),0)+IFERROR(INDEX('Hoja de Trabajo para listado'!$DE$153:$DG$274,MATCH($A529,'Hoja de Trabajo para listado'!$DE$153:$DE$1048576,0),MATCH((CUADRO!G$5&amp;$E529),'Hoja de Trabajo para listado'!$DE$151:$DG$151,0)),0)+IFERROR(INDEX('Hoja de Trabajo para listado'!$CD$155:$DC$1048576,MATCH($A529,'Hoja de Trabajo para listado'!$CD$155:$CD$1048576,0),MATCH((CUADRO!G$5&amp;$E529),'Hoja de Trabajo para listado'!$CD$151:$DC$151,0)),0)</f>
        <v>0</v>
      </c>
      <c r="H529" s="314">
        <f ca="1">+IFERROR(INDEX('Hoja de Trabajo para listado'!$A$155:$Z$1048576,MATCH($A529,'Hoja de Trabajo para listado'!$A$155:$A$1048576,0),MATCH((CUADRO!H$5&amp;$E529),'Hoja de Trabajo para listado'!$A$151:$Z$151,0)),0)+IFERROR(INDEX('Hoja de Trabajo para listado'!$AB$155:$BA$1048576,MATCH($A529,'Hoja de Trabajo para listado'!$AB$155:$AB$1048576,0),MATCH((CUADRO!H$5&amp;$E529),'Hoja de Trabajo para listado'!$AB$151:$BA$151,0)),0)+IFERROR(INDEX('Hoja de Trabajo para listado'!$BC$155:$CB$1048576,MATCH($A529,'Hoja de Trabajo para listado'!$BC$155:$BC$1048576,0),MATCH((CUADRO!H$5&amp;$E529),'Hoja de Trabajo para listado'!$BC$151:$CB$151,0)),0)+IFERROR(INDEX('Hoja de Trabajo para listado'!$DE$153:$DG$274,MATCH($A529,'Hoja de Trabajo para listado'!$DE$153:$DE$1048576,0),MATCH((CUADRO!H$5&amp;$E529),'Hoja de Trabajo para listado'!$DE$151:$DG$151,0)),0)+IFERROR(INDEX('Hoja de Trabajo para listado'!$CD$155:$DC$1048576,MATCH($A529,'Hoja de Trabajo para listado'!$CD$155:$CD$1048576,0),MATCH((CUADRO!H$5&amp;$E529),'Hoja de Trabajo para listado'!$CD$151:$DC$151,0)),0)</f>
        <v>0</v>
      </c>
      <c r="I529" s="314">
        <f ca="1">+IFERROR(INDEX('Hoja de Trabajo para listado'!$A$155:$Z$1048576,MATCH($A529,'Hoja de Trabajo para listado'!$A$155:$A$1048576,0),MATCH((CUADRO!I$5&amp;$E529),'Hoja de Trabajo para listado'!$A$151:$Z$151,0)),0)+IFERROR(INDEX('Hoja de Trabajo para listado'!$AB$155:$BA$1048576,MATCH($A529,'Hoja de Trabajo para listado'!$AB$155:$AB$1048576,0),MATCH((CUADRO!I$5&amp;$E529),'Hoja de Trabajo para listado'!$AB$151:$BA$151,0)),0)+IFERROR(INDEX('Hoja de Trabajo para listado'!$BC$155:$CB$1048576,MATCH($A529,'Hoja de Trabajo para listado'!$BC$155:$BC$1048576,0),MATCH((CUADRO!I$5&amp;$E529),'Hoja de Trabajo para listado'!$BC$151:$CB$151,0)),0)+IFERROR(INDEX('Hoja de Trabajo para listado'!$DE$153:$DG$274,MATCH($A529,'Hoja de Trabajo para listado'!$DE$153:$DE$1048576,0),MATCH((CUADRO!I$5&amp;$E529),'Hoja de Trabajo para listado'!$DE$151:$DG$151,0)),0)+IFERROR(INDEX('Hoja de Trabajo para listado'!$CD$155:$DC$1048576,MATCH($A529,'Hoja de Trabajo para listado'!$CD$155:$CD$1048576,0),MATCH((CUADRO!I$5&amp;$E529),'Hoja de Trabajo para listado'!$CD$151:$DC$151,0)),0)</f>
        <v>0</v>
      </c>
      <c r="J529" s="314">
        <f ca="1">+IFERROR(INDEX('Hoja de Trabajo para listado'!$A$155:$Z$1048576,MATCH($A529,'Hoja de Trabajo para listado'!$A$155:$A$1048576,0),MATCH((CUADRO!J$5&amp;$E529),'Hoja de Trabajo para listado'!$A$151:$Z$151,0)),0)+IFERROR(INDEX('Hoja de Trabajo para listado'!$AB$155:$BA$1048576,MATCH($A529,'Hoja de Trabajo para listado'!$AB$155:$AB$1048576,0),MATCH((CUADRO!J$5&amp;$E529),'Hoja de Trabajo para listado'!$AB$151:$BA$151,0)),0)+IFERROR(INDEX('Hoja de Trabajo para listado'!$BC$155:$CB$1048576,MATCH($A529,'Hoja de Trabajo para listado'!$BC$155:$BC$1048576,0),MATCH((CUADRO!J$5&amp;$E529),'Hoja de Trabajo para listado'!$BC$151:$CB$151,0)),0)+IFERROR(INDEX('Hoja de Trabajo para listado'!$DE$153:$DG$274,MATCH($A529,'Hoja de Trabajo para listado'!$DE$153:$DE$1048576,0),MATCH((CUADRO!J$5&amp;$E529),'Hoja de Trabajo para listado'!$DE$151:$DG$151,0)),0)+IFERROR(INDEX('Hoja de Trabajo para listado'!$CD$155:$DC$1048576,MATCH($A529,'Hoja de Trabajo para listado'!$CD$155:$CD$1048576,0),MATCH((CUADRO!J$5&amp;$E529),'Hoja de Trabajo para listado'!$CD$151:$DC$151,0)),0)</f>
        <v>0</v>
      </c>
      <c r="K529" s="314">
        <f ca="1">+IFERROR(INDEX('Hoja de Trabajo para listado'!$A$155:$Z$1048576,MATCH($A529,'Hoja de Trabajo para listado'!$A$155:$A$1048576,0),MATCH((CUADRO!K$5&amp;$E529),'Hoja de Trabajo para listado'!$A$151:$Z$151,0)),0)+IFERROR(INDEX('Hoja de Trabajo para listado'!$AB$155:$BA$1048576,MATCH($A529,'Hoja de Trabajo para listado'!$AB$155:$AB$1048576,0),MATCH((CUADRO!K$5&amp;$E529),'Hoja de Trabajo para listado'!$AB$151:$BA$151,0)),0)+IFERROR(INDEX('Hoja de Trabajo para listado'!$BC$155:$CB$1048576,MATCH($A529,'Hoja de Trabajo para listado'!$BC$155:$BC$1048576,0),MATCH((CUADRO!K$5&amp;$E529),'Hoja de Trabajo para listado'!$BC$151:$CB$151,0)),0)+IFERROR(INDEX('Hoja de Trabajo para listado'!$DE$153:$DG$274,MATCH($A529,'Hoja de Trabajo para listado'!$DE$153:$DE$1048576,0),MATCH((CUADRO!K$5&amp;$E529),'Hoja de Trabajo para listado'!$DE$151:$DG$151,0)),0)+IFERROR(INDEX('Hoja de Trabajo para listado'!$CD$155:$DC$1048576,MATCH($A529,'Hoja de Trabajo para listado'!$CD$155:$CD$1048576,0),MATCH((CUADRO!K$5&amp;$E529),'Hoja de Trabajo para listado'!$CD$151:$DC$151,0)),0)</f>
        <v>0</v>
      </c>
      <c r="L529" s="314">
        <f ca="1">+IFERROR(INDEX('Hoja de Trabajo para listado'!$A$155:$Z$1048576,MATCH($A529,'Hoja de Trabajo para listado'!$A$155:$A$1048576,0),MATCH((CUADRO!L$5&amp;$E529),'Hoja de Trabajo para listado'!$A$151:$Z$151,0)),0)+IFERROR(INDEX('Hoja de Trabajo para listado'!$AB$155:$BA$1048576,MATCH($A529,'Hoja de Trabajo para listado'!$AB$155:$AB$1048576,0),MATCH((CUADRO!L$5&amp;$E529),'Hoja de Trabajo para listado'!$AB$151:$BA$151,0)),0)+IFERROR(INDEX('Hoja de Trabajo para listado'!$BC$155:$CB$1048576,MATCH($A529,'Hoja de Trabajo para listado'!$BC$155:$BC$1048576,0),MATCH((CUADRO!L$5&amp;$E529),'Hoja de Trabajo para listado'!$BC$151:$CB$151,0)),0)+IFERROR(INDEX('Hoja de Trabajo para listado'!$DE$153:$DG$274,MATCH($A529,'Hoja de Trabajo para listado'!$DE$153:$DE$1048576,0),MATCH((CUADRO!L$5&amp;$E529),'Hoja de Trabajo para listado'!$DE$151:$DG$151,0)),0)+IFERROR(INDEX('Hoja de Trabajo para listado'!$CD$155:$DC$1048576,MATCH($A529,'Hoja de Trabajo para listado'!$CD$155:$CD$1048576,0),MATCH((CUADRO!L$5&amp;$E529),'Hoja de Trabajo para listado'!$CD$151:$DC$151,0)),0)</f>
        <v>0</v>
      </c>
      <c r="M529" s="314">
        <f ca="1">+IFERROR(INDEX('Hoja de Trabajo para listado'!$A$155:$Z$1048576,MATCH($A529,'Hoja de Trabajo para listado'!$A$155:$A$1048576,0),MATCH((CUADRO!M$5&amp;$E529),'Hoja de Trabajo para listado'!$A$151:$Z$151,0)),0)+IFERROR(INDEX('Hoja de Trabajo para listado'!$AB$155:$BA$1048576,MATCH($A529,'Hoja de Trabajo para listado'!$AB$155:$AB$1048576,0),MATCH((CUADRO!M$5&amp;$E529),'Hoja de Trabajo para listado'!$AB$151:$BA$151,0)),0)+IFERROR(INDEX('Hoja de Trabajo para listado'!$BC$155:$CB$1048576,MATCH($A529,'Hoja de Trabajo para listado'!$BC$155:$BC$1048576,0),MATCH((CUADRO!M$5&amp;$E529),'Hoja de Trabajo para listado'!$BC$151:$CB$151,0)),0)+IFERROR(INDEX('Hoja de Trabajo para listado'!$DE$153:$DG$274,MATCH($A529,'Hoja de Trabajo para listado'!$DE$153:$DE$1048576,0),MATCH((CUADRO!M$5&amp;$E529),'Hoja de Trabajo para listado'!$DE$151:$DG$151,0)),0)+IFERROR(INDEX('Hoja de Trabajo para listado'!$CD$155:$DC$1048576,MATCH($A529,'Hoja de Trabajo para listado'!$CD$155:$CD$1048576,0),MATCH((CUADRO!M$5&amp;$E529),'Hoja de Trabajo para listado'!$CD$151:$DC$151,0)),0)</f>
        <v>0</v>
      </c>
      <c r="N529" s="314">
        <f ca="1">+IFERROR(INDEX('Hoja de Trabajo para listado'!$A$155:$Z$1048576,MATCH($A529,'Hoja de Trabajo para listado'!$A$155:$A$1048576,0),MATCH((CUADRO!N$5&amp;$E529),'Hoja de Trabajo para listado'!$A$151:$Z$151,0)),0)+IFERROR(INDEX('Hoja de Trabajo para listado'!$AB$155:$BA$1048576,MATCH($A529,'Hoja de Trabajo para listado'!$AB$155:$AB$1048576,0),MATCH((CUADRO!N$5&amp;$E529),'Hoja de Trabajo para listado'!$AB$151:$BA$151,0)),0)+IFERROR(INDEX('Hoja de Trabajo para listado'!$BC$155:$CB$1048576,MATCH($A529,'Hoja de Trabajo para listado'!$BC$155:$BC$1048576,0),MATCH((CUADRO!N$5&amp;$E529),'Hoja de Trabajo para listado'!$BC$151:$CB$151,0)),0)+IFERROR(INDEX('Hoja de Trabajo para listado'!$DE$153:$DG$274,MATCH($A529,'Hoja de Trabajo para listado'!$DE$153:$DE$1048576,0),MATCH((CUADRO!N$5&amp;$E529),'Hoja de Trabajo para listado'!$DE$151:$DG$151,0)),0)+IFERROR(INDEX('Hoja de Trabajo para listado'!$CD$155:$DC$1048576,MATCH($A529,'Hoja de Trabajo para listado'!$CD$155:$CD$1048576,0),MATCH((CUADRO!N$5&amp;$E529),'Hoja de Trabajo para listado'!$CD$151:$DC$151,0)),0)</f>
        <v>0</v>
      </c>
      <c r="O529" s="314">
        <f ca="1">+IFERROR(INDEX('Hoja de Trabajo para listado'!$A$155:$Z$1048576,MATCH($A529,'Hoja de Trabajo para listado'!$A$155:$A$1048576,0),MATCH((CUADRO!O$5&amp;$E529),'Hoja de Trabajo para listado'!$A$151:$Z$151,0)),0)+IFERROR(INDEX('Hoja de Trabajo para listado'!$AB$155:$BA$1048576,MATCH($A529,'Hoja de Trabajo para listado'!$AB$155:$AB$1048576,0),MATCH((CUADRO!O$5&amp;$E529),'Hoja de Trabajo para listado'!$AB$151:$BA$151,0)),0)+IFERROR(INDEX('Hoja de Trabajo para listado'!$BC$155:$CB$1048576,MATCH($A529,'Hoja de Trabajo para listado'!$BC$155:$BC$1048576,0),MATCH((CUADRO!O$5&amp;$E529),'Hoja de Trabajo para listado'!$BC$151:$CB$151,0)),0)+IFERROR(INDEX('Hoja de Trabajo para listado'!$DE$153:$DG$274,MATCH($A529,'Hoja de Trabajo para listado'!$DE$153:$DE$1048576,0),MATCH((CUADRO!O$5&amp;$E529),'Hoja de Trabajo para listado'!$DE$151:$DG$151,0)),0)+IFERROR(INDEX('Hoja de Trabajo para listado'!$CD$155:$DC$1048576,MATCH($A529,'Hoja de Trabajo para listado'!$CD$155:$CD$1048576,0),MATCH((CUADRO!O$5&amp;$E529),'Hoja de Trabajo para listado'!$CD$151:$DC$151,0)),0)</f>
        <v>0</v>
      </c>
      <c r="P529" s="314">
        <f ca="1">+IFERROR(INDEX('Hoja de Trabajo para listado'!$A$155:$Z$1048576,MATCH($A529,'Hoja de Trabajo para listado'!$A$155:$A$1048576,0),MATCH((CUADRO!P$5&amp;$E529),'Hoja de Trabajo para listado'!$A$151:$Z$151,0)),0)+IFERROR(INDEX('Hoja de Trabajo para listado'!$AB$155:$BA$1048576,MATCH($A529,'Hoja de Trabajo para listado'!$AB$155:$AB$1048576,0),MATCH((CUADRO!P$5&amp;$E529),'Hoja de Trabajo para listado'!$AB$151:$BA$151,0)),0)+IFERROR(INDEX('Hoja de Trabajo para listado'!$BC$155:$CB$1048576,MATCH($A529,'Hoja de Trabajo para listado'!$BC$155:$BC$1048576,0),MATCH((CUADRO!P$5&amp;$E529),'Hoja de Trabajo para listado'!$BC$151:$CB$151,0)),0)+IFERROR(INDEX('Hoja de Trabajo para listado'!$DE$153:$DG$274,MATCH($A529,'Hoja de Trabajo para listado'!$DE$153:$DE$1048576,0),MATCH((CUADRO!P$5&amp;$E529),'Hoja de Trabajo para listado'!$DE$151:$DG$151,0)),0)+IFERROR(INDEX('Hoja de Trabajo para listado'!$CD$155:$DC$1048576,MATCH($A529,'Hoja de Trabajo para listado'!$CD$155:$CD$1048576,0),MATCH((CUADRO!P$5&amp;$E529),'Hoja de Trabajo para listado'!$CD$151:$DC$151,0)),0)</f>
        <v>0</v>
      </c>
      <c r="Q529" s="314">
        <f ca="1">+IFERROR(INDEX('Hoja de Trabajo para listado'!$A$155:$Z$1048576,MATCH($A529,'Hoja de Trabajo para listado'!$A$155:$A$1048576,0),MATCH((CUADRO!Q$5&amp;$E529),'Hoja de Trabajo para listado'!$A$151:$Z$151,0)),0)+IFERROR(INDEX('Hoja de Trabajo para listado'!$AB$155:$BA$1048576,MATCH($A529,'Hoja de Trabajo para listado'!$AB$155:$AB$1048576,0),MATCH((CUADRO!Q$5&amp;$E529),'Hoja de Trabajo para listado'!$AB$151:$BA$151,0)),0)+IFERROR(INDEX('Hoja de Trabajo para listado'!$BC$155:$CB$1048576,MATCH($A529,'Hoja de Trabajo para listado'!$BC$155:$BC$1048576,0),MATCH((CUADRO!Q$5&amp;$E529),'Hoja de Trabajo para listado'!$BC$151:$CB$151,0)),0)+IFERROR(INDEX('Hoja de Trabajo para listado'!$DE$153:$DG$274,MATCH($A529,'Hoja de Trabajo para listado'!$DE$153:$DE$1048576,0),MATCH((CUADRO!Q$5&amp;$E529),'Hoja de Trabajo para listado'!$DE$151:$DG$151,0)),0)+IFERROR(INDEX('Hoja de Trabajo para listado'!$CD$155:$DC$1048576,MATCH($A529,'Hoja de Trabajo para listado'!$CD$155:$CD$1048576,0),MATCH((CUADRO!Q$5&amp;$E529),'Hoja de Trabajo para listado'!$CD$151:$DC$151,0)),0)</f>
        <v>0</v>
      </c>
      <c r="R529" s="314">
        <f t="shared" ca="1" si="16"/>
        <v>0</v>
      </c>
      <c r="S529" s="322">
        <f ca="1">+R528+R529</f>
        <v>0</v>
      </c>
      <c r="T529" s="314">
        <f ca="1">+S529</f>
        <v>0</v>
      </c>
      <c r="U529" s="313">
        <f t="shared" si="17"/>
        <v>2</v>
      </c>
      <c r="V529" s="319" t="str">
        <f>+VLOOKUP(A529,bd_lista!$A$3:$E$593,5,FALSE)</f>
        <v>Gobiernos Autonomos Municipales</v>
      </c>
      <c r="W529" s="426"/>
    </row>
    <row r="530" spans="1:23" customFormat="1" ht="15" hidden="1" customHeight="1">
      <c r="A530" s="323">
        <v>1502</v>
      </c>
      <c r="B530" s="427">
        <f>+A530</f>
        <v>1502</v>
      </c>
      <c r="C530" s="318" t="str">
        <f>+VLOOKUP(A530,bd_lista!$A$3:$C$593,3,FALSE)</f>
        <v>Gobierno Autónomo Municipal de Tinguipaya</v>
      </c>
      <c r="D530" s="429" t="str">
        <f>+C530</f>
        <v>Gobierno Autónomo Municipal de Tinguipaya</v>
      </c>
      <c r="E530" s="346" t="s">
        <v>1418</v>
      </c>
      <c r="F530" s="314">
        <f ca="1">+IFERROR(INDEX('Hoja de Trabajo para listado'!$A$155:$Z$1048576,MATCH($A530,'Hoja de Trabajo para listado'!$A$155:$A$1048576,0),MATCH((CUADRO!F$5&amp;$E530),'Hoja de Trabajo para listado'!$A$151:$Z$151,0)),0)+IFERROR(INDEX('Hoja de Trabajo para listado'!$AB$155:$BA$1048576,MATCH($A530,'Hoja de Trabajo para listado'!$AB$155:$AB$1048576,0),MATCH((CUADRO!F$5&amp;$E530),'Hoja de Trabajo para listado'!$AB$151:$BA$151,0)),0)+IFERROR(INDEX('Hoja de Trabajo para listado'!$BC$155:$CB$1048576,MATCH($A530,'Hoja de Trabajo para listado'!$BC$155:$BC$1048576,0),MATCH((CUADRO!F$5&amp;$E530),'Hoja de Trabajo para listado'!$BC$151:$CB$151,0)),0)+IFERROR(INDEX('Hoja de Trabajo para listado'!$DE$153:$DG$274,MATCH($A530,'Hoja de Trabajo para listado'!$DE$153:$DE$1048576,0),MATCH((CUADRO!F$5&amp;$E530),'Hoja de Trabajo para listado'!$DE$151:$DG$151,0)),0)+IFERROR(INDEX('Hoja de Trabajo para listado'!$CD$155:$DC$1048576,MATCH($A530,'Hoja de Trabajo para listado'!$CD$155:$CD$1048576,0),MATCH((CUADRO!F$5&amp;$E530),'Hoja de Trabajo para listado'!$CD$151:$DC$151,0)),0)</f>
        <v>0</v>
      </c>
      <c r="G530" s="314">
        <f ca="1">+IFERROR(INDEX('Hoja de Trabajo para listado'!$A$155:$Z$1048576,MATCH($A530,'Hoja de Trabajo para listado'!$A$155:$A$1048576,0),MATCH((CUADRO!G$5&amp;$E530),'Hoja de Trabajo para listado'!$A$151:$Z$151,0)),0)+IFERROR(INDEX('Hoja de Trabajo para listado'!$AB$155:$BA$1048576,MATCH($A530,'Hoja de Trabajo para listado'!$AB$155:$AB$1048576,0),MATCH((CUADRO!G$5&amp;$E530),'Hoja de Trabajo para listado'!$AB$151:$BA$151,0)),0)+IFERROR(INDEX('Hoja de Trabajo para listado'!$BC$155:$CB$1048576,MATCH($A530,'Hoja de Trabajo para listado'!$BC$155:$BC$1048576,0),MATCH((CUADRO!G$5&amp;$E530),'Hoja de Trabajo para listado'!$BC$151:$CB$151,0)),0)+IFERROR(INDEX('Hoja de Trabajo para listado'!$DE$153:$DG$274,MATCH($A530,'Hoja de Trabajo para listado'!$DE$153:$DE$1048576,0),MATCH((CUADRO!G$5&amp;$E530),'Hoja de Trabajo para listado'!$DE$151:$DG$151,0)),0)+IFERROR(INDEX('Hoja de Trabajo para listado'!$CD$155:$DC$1048576,MATCH($A530,'Hoja de Trabajo para listado'!$CD$155:$CD$1048576,0),MATCH((CUADRO!G$5&amp;$E530),'Hoja de Trabajo para listado'!$CD$151:$DC$151,0)),0)</f>
        <v>0</v>
      </c>
      <c r="H530" s="314">
        <f ca="1">+IFERROR(INDEX('Hoja de Trabajo para listado'!$A$155:$Z$1048576,MATCH($A530,'Hoja de Trabajo para listado'!$A$155:$A$1048576,0),MATCH((CUADRO!H$5&amp;$E530),'Hoja de Trabajo para listado'!$A$151:$Z$151,0)),0)+IFERROR(INDEX('Hoja de Trabajo para listado'!$AB$155:$BA$1048576,MATCH($A530,'Hoja de Trabajo para listado'!$AB$155:$AB$1048576,0),MATCH((CUADRO!H$5&amp;$E530),'Hoja de Trabajo para listado'!$AB$151:$BA$151,0)),0)+IFERROR(INDEX('Hoja de Trabajo para listado'!$BC$155:$CB$1048576,MATCH($A530,'Hoja de Trabajo para listado'!$BC$155:$BC$1048576,0),MATCH((CUADRO!H$5&amp;$E530),'Hoja de Trabajo para listado'!$BC$151:$CB$151,0)),0)+IFERROR(INDEX('Hoja de Trabajo para listado'!$DE$153:$DG$274,MATCH($A530,'Hoja de Trabajo para listado'!$DE$153:$DE$1048576,0),MATCH((CUADRO!H$5&amp;$E530),'Hoja de Trabajo para listado'!$DE$151:$DG$151,0)),0)+IFERROR(INDEX('Hoja de Trabajo para listado'!$CD$155:$DC$1048576,MATCH($A530,'Hoja de Trabajo para listado'!$CD$155:$CD$1048576,0),MATCH((CUADRO!H$5&amp;$E530),'Hoja de Trabajo para listado'!$CD$151:$DC$151,0)),0)</f>
        <v>0</v>
      </c>
      <c r="I530" s="314">
        <f ca="1">+IFERROR(INDEX('Hoja de Trabajo para listado'!$A$155:$Z$1048576,MATCH($A530,'Hoja de Trabajo para listado'!$A$155:$A$1048576,0),MATCH((CUADRO!I$5&amp;$E530),'Hoja de Trabajo para listado'!$A$151:$Z$151,0)),0)+IFERROR(INDEX('Hoja de Trabajo para listado'!$AB$155:$BA$1048576,MATCH($A530,'Hoja de Trabajo para listado'!$AB$155:$AB$1048576,0),MATCH((CUADRO!I$5&amp;$E530),'Hoja de Trabajo para listado'!$AB$151:$BA$151,0)),0)+IFERROR(INDEX('Hoja de Trabajo para listado'!$BC$155:$CB$1048576,MATCH($A530,'Hoja de Trabajo para listado'!$BC$155:$BC$1048576,0),MATCH((CUADRO!I$5&amp;$E530),'Hoja de Trabajo para listado'!$BC$151:$CB$151,0)),0)+IFERROR(INDEX('Hoja de Trabajo para listado'!$DE$153:$DG$274,MATCH($A530,'Hoja de Trabajo para listado'!$DE$153:$DE$1048576,0),MATCH((CUADRO!I$5&amp;$E530),'Hoja de Trabajo para listado'!$DE$151:$DG$151,0)),0)+IFERROR(INDEX('Hoja de Trabajo para listado'!$CD$155:$DC$1048576,MATCH($A530,'Hoja de Trabajo para listado'!$CD$155:$CD$1048576,0),MATCH((CUADRO!I$5&amp;$E530),'Hoja de Trabajo para listado'!$CD$151:$DC$151,0)),0)</f>
        <v>0</v>
      </c>
      <c r="J530" s="314">
        <f ca="1">+IFERROR(INDEX('Hoja de Trabajo para listado'!$A$155:$Z$1048576,MATCH($A530,'Hoja de Trabajo para listado'!$A$155:$A$1048576,0),MATCH((CUADRO!J$5&amp;$E530),'Hoja de Trabajo para listado'!$A$151:$Z$151,0)),0)+IFERROR(INDEX('Hoja de Trabajo para listado'!$AB$155:$BA$1048576,MATCH($A530,'Hoja de Trabajo para listado'!$AB$155:$AB$1048576,0),MATCH((CUADRO!J$5&amp;$E530),'Hoja de Trabajo para listado'!$AB$151:$BA$151,0)),0)+IFERROR(INDEX('Hoja de Trabajo para listado'!$BC$155:$CB$1048576,MATCH($A530,'Hoja de Trabajo para listado'!$BC$155:$BC$1048576,0),MATCH((CUADRO!J$5&amp;$E530),'Hoja de Trabajo para listado'!$BC$151:$CB$151,0)),0)+IFERROR(INDEX('Hoja de Trabajo para listado'!$DE$153:$DG$274,MATCH($A530,'Hoja de Trabajo para listado'!$DE$153:$DE$1048576,0),MATCH((CUADRO!J$5&amp;$E530),'Hoja de Trabajo para listado'!$DE$151:$DG$151,0)),0)+IFERROR(INDEX('Hoja de Trabajo para listado'!$CD$155:$DC$1048576,MATCH($A530,'Hoja de Trabajo para listado'!$CD$155:$CD$1048576,0),MATCH((CUADRO!J$5&amp;$E530),'Hoja de Trabajo para listado'!$CD$151:$DC$151,0)),0)</f>
        <v>0</v>
      </c>
      <c r="K530" s="314">
        <f ca="1">+IFERROR(INDEX('Hoja de Trabajo para listado'!$A$155:$Z$1048576,MATCH($A530,'Hoja de Trabajo para listado'!$A$155:$A$1048576,0),MATCH((CUADRO!K$5&amp;$E530),'Hoja de Trabajo para listado'!$A$151:$Z$151,0)),0)+IFERROR(INDEX('Hoja de Trabajo para listado'!$AB$155:$BA$1048576,MATCH($A530,'Hoja de Trabajo para listado'!$AB$155:$AB$1048576,0),MATCH((CUADRO!K$5&amp;$E530),'Hoja de Trabajo para listado'!$AB$151:$BA$151,0)),0)+IFERROR(INDEX('Hoja de Trabajo para listado'!$BC$155:$CB$1048576,MATCH($A530,'Hoja de Trabajo para listado'!$BC$155:$BC$1048576,0),MATCH((CUADRO!K$5&amp;$E530),'Hoja de Trabajo para listado'!$BC$151:$CB$151,0)),0)+IFERROR(INDEX('Hoja de Trabajo para listado'!$DE$153:$DG$274,MATCH($A530,'Hoja de Trabajo para listado'!$DE$153:$DE$1048576,0),MATCH((CUADRO!K$5&amp;$E530),'Hoja de Trabajo para listado'!$DE$151:$DG$151,0)),0)+IFERROR(INDEX('Hoja de Trabajo para listado'!$CD$155:$DC$1048576,MATCH($A530,'Hoja de Trabajo para listado'!$CD$155:$CD$1048576,0),MATCH((CUADRO!K$5&amp;$E530),'Hoja de Trabajo para listado'!$CD$151:$DC$151,0)),0)</f>
        <v>0</v>
      </c>
      <c r="L530" s="314">
        <f ca="1">+IFERROR(INDEX('Hoja de Trabajo para listado'!$A$155:$Z$1048576,MATCH($A530,'Hoja de Trabajo para listado'!$A$155:$A$1048576,0),MATCH((CUADRO!L$5&amp;$E530),'Hoja de Trabajo para listado'!$A$151:$Z$151,0)),0)+IFERROR(INDEX('Hoja de Trabajo para listado'!$AB$155:$BA$1048576,MATCH($A530,'Hoja de Trabajo para listado'!$AB$155:$AB$1048576,0),MATCH((CUADRO!L$5&amp;$E530),'Hoja de Trabajo para listado'!$AB$151:$BA$151,0)),0)+IFERROR(INDEX('Hoja de Trabajo para listado'!$BC$155:$CB$1048576,MATCH($A530,'Hoja de Trabajo para listado'!$BC$155:$BC$1048576,0),MATCH((CUADRO!L$5&amp;$E530),'Hoja de Trabajo para listado'!$BC$151:$CB$151,0)),0)+IFERROR(INDEX('Hoja de Trabajo para listado'!$DE$153:$DG$274,MATCH($A530,'Hoja de Trabajo para listado'!$DE$153:$DE$1048576,0),MATCH((CUADRO!L$5&amp;$E530),'Hoja de Trabajo para listado'!$DE$151:$DG$151,0)),0)+IFERROR(INDEX('Hoja de Trabajo para listado'!$CD$155:$DC$1048576,MATCH($A530,'Hoja de Trabajo para listado'!$CD$155:$CD$1048576,0),MATCH((CUADRO!L$5&amp;$E530),'Hoja de Trabajo para listado'!$CD$151:$DC$151,0)),0)</f>
        <v>0</v>
      </c>
      <c r="M530" s="314">
        <f ca="1">+IFERROR(INDEX('Hoja de Trabajo para listado'!$A$155:$Z$1048576,MATCH($A530,'Hoja de Trabajo para listado'!$A$155:$A$1048576,0),MATCH((CUADRO!M$5&amp;$E530),'Hoja de Trabajo para listado'!$A$151:$Z$151,0)),0)+IFERROR(INDEX('Hoja de Trabajo para listado'!$AB$155:$BA$1048576,MATCH($A530,'Hoja de Trabajo para listado'!$AB$155:$AB$1048576,0),MATCH((CUADRO!M$5&amp;$E530),'Hoja de Trabajo para listado'!$AB$151:$BA$151,0)),0)+IFERROR(INDEX('Hoja de Trabajo para listado'!$BC$155:$CB$1048576,MATCH($A530,'Hoja de Trabajo para listado'!$BC$155:$BC$1048576,0),MATCH((CUADRO!M$5&amp;$E530),'Hoja de Trabajo para listado'!$BC$151:$CB$151,0)),0)+IFERROR(INDEX('Hoja de Trabajo para listado'!$DE$153:$DG$274,MATCH($A530,'Hoja de Trabajo para listado'!$DE$153:$DE$1048576,0),MATCH((CUADRO!M$5&amp;$E530),'Hoja de Trabajo para listado'!$DE$151:$DG$151,0)),0)+IFERROR(INDEX('Hoja de Trabajo para listado'!$CD$155:$DC$1048576,MATCH($A530,'Hoja de Trabajo para listado'!$CD$155:$CD$1048576,0),MATCH((CUADRO!M$5&amp;$E530),'Hoja de Trabajo para listado'!$CD$151:$DC$151,0)),0)</f>
        <v>0</v>
      </c>
      <c r="N530" s="314">
        <f ca="1">+IFERROR(INDEX('Hoja de Trabajo para listado'!$A$155:$Z$1048576,MATCH($A530,'Hoja de Trabajo para listado'!$A$155:$A$1048576,0),MATCH((CUADRO!N$5&amp;$E530),'Hoja de Trabajo para listado'!$A$151:$Z$151,0)),0)+IFERROR(INDEX('Hoja de Trabajo para listado'!$AB$155:$BA$1048576,MATCH($A530,'Hoja de Trabajo para listado'!$AB$155:$AB$1048576,0),MATCH((CUADRO!N$5&amp;$E530),'Hoja de Trabajo para listado'!$AB$151:$BA$151,0)),0)+IFERROR(INDEX('Hoja de Trabajo para listado'!$BC$155:$CB$1048576,MATCH($A530,'Hoja de Trabajo para listado'!$BC$155:$BC$1048576,0),MATCH((CUADRO!N$5&amp;$E530),'Hoja de Trabajo para listado'!$BC$151:$CB$151,0)),0)+IFERROR(INDEX('Hoja de Trabajo para listado'!$DE$153:$DG$274,MATCH($A530,'Hoja de Trabajo para listado'!$DE$153:$DE$1048576,0),MATCH((CUADRO!N$5&amp;$E530),'Hoja de Trabajo para listado'!$DE$151:$DG$151,0)),0)+IFERROR(INDEX('Hoja de Trabajo para listado'!$CD$155:$DC$1048576,MATCH($A530,'Hoja de Trabajo para listado'!$CD$155:$CD$1048576,0),MATCH((CUADRO!N$5&amp;$E530),'Hoja de Trabajo para listado'!$CD$151:$DC$151,0)),0)</f>
        <v>0</v>
      </c>
      <c r="O530" s="314">
        <f ca="1">+IFERROR(INDEX('Hoja de Trabajo para listado'!$A$155:$Z$1048576,MATCH($A530,'Hoja de Trabajo para listado'!$A$155:$A$1048576,0),MATCH((CUADRO!O$5&amp;$E530),'Hoja de Trabajo para listado'!$A$151:$Z$151,0)),0)+IFERROR(INDEX('Hoja de Trabajo para listado'!$AB$155:$BA$1048576,MATCH($A530,'Hoja de Trabajo para listado'!$AB$155:$AB$1048576,0),MATCH((CUADRO!O$5&amp;$E530),'Hoja de Trabajo para listado'!$AB$151:$BA$151,0)),0)+IFERROR(INDEX('Hoja de Trabajo para listado'!$BC$155:$CB$1048576,MATCH($A530,'Hoja de Trabajo para listado'!$BC$155:$BC$1048576,0),MATCH((CUADRO!O$5&amp;$E530),'Hoja de Trabajo para listado'!$BC$151:$CB$151,0)),0)+IFERROR(INDEX('Hoja de Trabajo para listado'!$DE$153:$DG$274,MATCH($A530,'Hoja de Trabajo para listado'!$DE$153:$DE$1048576,0),MATCH((CUADRO!O$5&amp;$E530),'Hoja de Trabajo para listado'!$DE$151:$DG$151,0)),0)+IFERROR(INDEX('Hoja de Trabajo para listado'!$CD$155:$DC$1048576,MATCH($A530,'Hoja de Trabajo para listado'!$CD$155:$CD$1048576,0),MATCH((CUADRO!O$5&amp;$E530),'Hoja de Trabajo para listado'!$CD$151:$DC$151,0)),0)</f>
        <v>0</v>
      </c>
      <c r="P530" s="314">
        <f ca="1">+IFERROR(INDEX('Hoja de Trabajo para listado'!$A$155:$Z$1048576,MATCH($A530,'Hoja de Trabajo para listado'!$A$155:$A$1048576,0),MATCH((CUADRO!P$5&amp;$E530),'Hoja de Trabajo para listado'!$A$151:$Z$151,0)),0)+IFERROR(INDEX('Hoja de Trabajo para listado'!$AB$155:$BA$1048576,MATCH($A530,'Hoja de Trabajo para listado'!$AB$155:$AB$1048576,0),MATCH((CUADRO!P$5&amp;$E530),'Hoja de Trabajo para listado'!$AB$151:$BA$151,0)),0)+IFERROR(INDEX('Hoja de Trabajo para listado'!$BC$155:$CB$1048576,MATCH($A530,'Hoja de Trabajo para listado'!$BC$155:$BC$1048576,0),MATCH((CUADRO!P$5&amp;$E530),'Hoja de Trabajo para listado'!$BC$151:$CB$151,0)),0)+IFERROR(INDEX('Hoja de Trabajo para listado'!$DE$153:$DG$274,MATCH($A530,'Hoja de Trabajo para listado'!$DE$153:$DE$1048576,0),MATCH((CUADRO!P$5&amp;$E530),'Hoja de Trabajo para listado'!$DE$151:$DG$151,0)),0)+IFERROR(INDEX('Hoja de Trabajo para listado'!$CD$155:$DC$1048576,MATCH($A530,'Hoja de Trabajo para listado'!$CD$155:$CD$1048576,0),MATCH((CUADRO!P$5&amp;$E530),'Hoja de Trabajo para listado'!$CD$151:$DC$151,0)),0)</f>
        <v>0</v>
      </c>
      <c r="Q530" s="314">
        <f ca="1">+IFERROR(INDEX('Hoja de Trabajo para listado'!$A$155:$Z$1048576,MATCH($A530,'Hoja de Trabajo para listado'!$A$155:$A$1048576,0),MATCH((CUADRO!Q$5&amp;$E530),'Hoja de Trabajo para listado'!$A$151:$Z$151,0)),0)+IFERROR(INDEX('Hoja de Trabajo para listado'!$AB$155:$BA$1048576,MATCH($A530,'Hoja de Trabajo para listado'!$AB$155:$AB$1048576,0),MATCH((CUADRO!Q$5&amp;$E530),'Hoja de Trabajo para listado'!$AB$151:$BA$151,0)),0)+IFERROR(INDEX('Hoja de Trabajo para listado'!$BC$155:$CB$1048576,MATCH($A530,'Hoja de Trabajo para listado'!$BC$155:$BC$1048576,0),MATCH((CUADRO!Q$5&amp;$E530),'Hoja de Trabajo para listado'!$BC$151:$CB$151,0)),0)+IFERROR(INDEX('Hoja de Trabajo para listado'!$DE$153:$DG$274,MATCH($A530,'Hoja de Trabajo para listado'!$DE$153:$DE$1048576,0),MATCH((CUADRO!Q$5&amp;$E530),'Hoja de Trabajo para listado'!$DE$151:$DG$151,0)),0)+IFERROR(INDEX('Hoja de Trabajo para listado'!$CD$155:$DC$1048576,MATCH($A530,'Hoja de Trabajo para listado'!$CD$155:$CD$1048576,0),MATCH((CUADRO!Q$5&amp;$E530),'Hoja de Trabajo para listado'!$CD$151:$DC$151,0)),0)</f>
        <v>0</v>
      </c>
      <c r="R530" s="314">
        <f t="shared" ca="1" si="16"/>
        <v>0</v>
      </c>
      <c r="S530" s="322"/>
      <c r="T530" s="314">
        <f ca="1">+T531</f>
        <v>0</v>
      </c>
      <c r="U530" s="313">
        <f t="shared" si="17"/>
        <v>1</v>
      </c>
      <c r="V530" s="319" t="str">
        <f>+VLOOKUP(A530,bd_lista!$A$3:$E$593,5,FALSE)</f>
        <v>Gobiernos Autonomos Municipales</v>
      </c>
      <c r="W530" s="425" t="str">
        <f>+V530</f>
        <v>Gobiernos Autonomos Municipales</v>
      </c>
    </row>
    <row r="531" spans="1:23" customFormat="1" ht="15" hidden="1" customHeight="1">
      <c r="A531" s="323">
        <v>1502</v>
      </c>
      <c r="B531" s="428"/>
      <c r="C531" s="318" t="str">
        <f>+VLOOKUP(A531,bd_lista!$A$3:$C$593,3,FALSE)</f>
        <v>Gobierno Autónomo Municipal de Tinguipaya</v>
      </c>
      <c r="D531" s="430"/>
      <c r="E531" s="347" t="s">
        <v>1419</v>
      </c>
      <c r="F531" s="314">
        <f ca="1">+IFERROR(INDEX('Hoja de Trabajo para listado'!$A$155:$Z$1048576,MATCH($A531,'Hoja de Trabajo para listado'!$A$155:$A$1048576,0),MATCH((CUADRO!F$5&amp;$E531),'Hoja de Trabajo para listado'!$A$151:$Z$151,0)),0)+IFERROR(INDEX('Hoja de Trabajo para listado'!$AB$155:$BA$1048576,MATCH($A531,'Hoja de Trabajo para listado'!$AB$155:$AB$1048576,0),MATCH((CUADRO!F$5&amp;$E531),'Hoja de Trabajo para listado'!$AB$151:$BA$151,0)),0)+IFERROR(INDEX('Hoja de Trabajo para listado'!$BC$155:$CB$1048576,MATCH($A531,'Hoja de Trabajo para listado'!$BC$155:$BC$1048576,0),MATCH((CUADRO!F$5&amp;$E531),'Hoja de Trabajo para listado'!$BC$151:$CB$151,0)),0)+IFERROR(INDEX('Hoja de Trabajo para listado'!$DE$153:$DG$274,MATCH($A531,'Hoja de Trabajo para listado'!$DE$153:$DE$1048576,0),MATCH((CUADRO!F$5&amp;$E531),'Hoja de Trabajo para listado'!$DE$151:$DG$151,0)),0)+IFERROR(INDEX('Hoja de Trabajo para listado'!$CD$155:$DC$1048576,MATCH($A531,'Hoja de Trabajo para listado'!$CD$155:$CD$1048576,0),MATCH((CUADRO!F$5&amp;$E531),'Hoja de Trabajo para listado'!$CD$151:$DC$151,0)),0)</f>
        <v>0</v>
      </c>
      <c r="G531" s="314">
        <f ca="1">+IFERROR(INDEX('Hoja de Trabajo para listado'!$A$155:$Z$1048576,MATCH($A531,'Hoja de Trabajo para listado'!$A$155:$A$1048576,0),MATCH((CUADRO!G$5&amp;$E531),'Hoja de Trabajo para listado'!$A$151:$Z$151,0)),0)+IFERROR(INDEX('Hoja de Trabajo para listado'!$AB$155:$BA$1048576,MATCH($A531,'Hoja de Trabajo para listado'!$AB$155:$AB$1048576,0),MATCH((CUADRO!G$5&amp;$E531),'Hoja de Trabajo para listado'!$AB$151:$BA$151,0)),0)+IFERROR(INDEX('Hoja de Trabajo para listado'!$BC$155:$CB$1048576,MATCH($A531,'Hoja de Trabajo para listado'!$BC$155:$BC$1048576,0),MATCH((CUADRO!G$5&amp;$E531),'Hoja de Trabajo para listado'!$BC$151:$CB$151,0)),0)+IFERROR(INDEX('Hoja de Trabajo para listado'!$DE$153:$DG$274,MATCH($A531,'Hoja de Trabajo para listado'!$DE$153:$DE$1048576,0),MATCH((CUADRO!G$5&amp;$E531),'Hoja de Trabajo para listado'!$DE$151:$DG$151,0)),0)+IFERROR(INDEX('Hoja de Trabajo para listado'!$CD$155:$DC$1048576,MATCH($A531,'Hoja de Trabajo para listado'!$CD$155:$CD$1048576,0),MATCH((CUADRO!G$5&amp;$E531),'Hoja de Trabajo para listado'!$CD$151:$DC$151,0)),0)</f>
        <v>0</v>
      </c>
      <c r="H531" s="314">
        <f ca="1">+IFERROR(INDEX('Hoja de Trabajo para listado'!$A$155:$Z$1048576,MATCH($A531,'Hoja de Trabajo para listado'!$A$155:$A$1048576,0),MATCH((CUADRO!H$5&amp;$E531),'Hoja de Trabajo para listado'!$A$151:$Z$151,0)),0)+IFERROR(INDEX('Hoja de Trabajo para listado'!$AB$155:$BA$1048576,MATCH($A531,'Hoja de Trabajo para listado'!$AB$155:$AB$1048576,0),MATCH((CUADRO!H$5&amp;$E531),'Hoja de Trabajo para listado'!$AB$151:$BA$151,0)),0)+IFERROR(INDEX('Hoja de Trabajo para listado'!$BC$155:$CB$1048576,MATCH($A531,'Hoja de Trabajo para listado'!$BC$155:$BC$1048576,0),MATCH((CUADRO!H$5&amp;$E531),'Hoja de Trabajo para listado'!$BC$151:$CB$151,0)),0)+IFERROR(INDEX('Hoja de Trabajo para listado'!$DE$153:$DG$274,MATCH($A531,'Hoja de Trabajo para listado'!$DE$153:$DE$1048576,0),MATCH((CUADRO!H$5&amp;$E531),'Hoja de Trabajo para listado'!$DE$151:$DG$151,0)),0)+IFERROR(INDEX('Hoja de Trabajo para listado'!$CD$155:$DC$1048576,MATCH($A531,'Hoja de Trabajo para listado'!$CD$155:$CD$1048576,0),MATCH((CUADRO!H$5&amp;$E531),'Hoja de Trabajo para listado'!$CD$151:$DC$151,0)),0)</f>
        <v>0</v>
      </c>
      <c r="I531" s="314">
        <f ca="1">+IFERROR(INDEX('Hoja de Trabajo para listado'!$A$155:$Z$1048576,MATCH($A531,'Hoja de Trabajo para listado'!$A$155:$A$1048576,0),MATCH((CUADRO!I$5&amp;$E531),'Hoja de Trabajo para listado'!$A$151:$Z$151,0)),0)+IFERROR(INDEX('Hoja de Trabajo para listado'!$AB$155:$BA$1048576,MATCH($A531,'Hoja de Trabajo para listado'!$AB$155:$AB$1048576,0),MATCH((CUADRO!I$5&amp;$E531),'Hoja de Trabajo para listado'!$AB$151:$BA$151,0)),0)+IFERROR(INDEX('Hoja de Trabajo para listado'!$BC$155:$CB$1048576,MATCH($A531,'Hoja de Trabajo para listado'!$BC$155:$BC$1048576,0),MATCH((CUADRO!I$5&amp;$E531),'Hoja de Trabajo para listado'!$BC$151:$CB$151,0)),0)+IFERROR(INDEX('Hoja de Trabajo para listado'!$DE$153:$DG$274,MATCH($A531,'Hoja de Trabajo para listado'!$DE$153:$DE$1048576,0),MATCH((CUADRO!I$5&amp;$E531),'Hoja de Trabajo para listado'!$DE$151:$DG$151,0)),0)+IFERROR(INDEX('Hoja de Trabajo para listado'!$CD$155:$DC$1048576,MATCH($A531,'Hoja de Trabajo para listado'!$CD$155:$CD$1048576,0),MATCH((CUADRO!I$5&amp;$E531),'Hoja de Trabajo para listado'!$CD$151:$DC$151,0)),0)</f>
        <v>0</v>
      </c>
      <c r="J531" s="314">
        <f ca="1">+IFERROR(INDEX('Hoja de Trabajo para listado'!$A$155:$Z$1048576,MATCH($A531,'Hoja de Trabajo para listado'!$A$155:$A$1048576,0),MATCH((CUADRO!J$5&amp;$E531),'Hoja de Trabajo para listado'!$A$151:$Z$151,0)),0)+IFERROR(INDEX('Hoja de Trabajo para listado'!$AB$155:$BA$1048576,MATCH($A531,'Hoja de Trabajo para listado'!$AB$155:$AB$1048576,0),MATCH((CUADRO!J$5&amp;$E531),'Hoja de Trabajo para listado'!$AB$151:$BA$151,0)),0)+IFERROR(INDEX('Hoja de Trabajo para listado'!$BC$155:$CB$1048576,MATCH($A531,'Hoja de Trabajo para listado'!$BC$155:$BC$1048576,0),MATCH((CUADRO!J$5&amp;$E531),'Hoja de Trabajo para listado'!$BC$151:$CB$151,0)),0)+IFERROR(INDEX('Hoja de Trabajo para listado'!$DE$153:$DG$274,MATCH($A531,'Hoja de Trabajo para listado'!$DE$153:$DE$1048576,0),MATCH((CUADRO!J$5&amp;$E531),'Hoja de Trabajo para listado'!$DE$151:$DG$151,0)),0)+IFERROR(INDEX('Hoja de Trabajo para listado'!$CD$155:$DC$1048576,MATCH($A531,'Hoja de Trabajo para listado'!$CD$155:$CD$1048576,0),MATCH((CUADRO!J$5&amp;$E531),'Hoja de Trabajo para listado'!$CD$151:$DC$151,0)),0)</f>
        <v>0</v>
      </c>
      <c r="K531" s="314">
        <f ca="1">+IFERROR(INDEX('Hoja de Trabajo para listado'!$A$155:$Z$1048576,MATCH($A531,'Hoja de Trabajo para listado'!$A$155:$A$1048576,0),MATCH((CUADRO!K$5&amp;$E531),'Hoja de Trabajo para listado'!$A$151:$Z$151,0)),0)+IFERROR(INDEX('Hoja de Trabajo para listado'!$AB$155:$BA$1048576,MATCH($A531,'Hoja de Trabajo para listado'!$AB$155:$AB$1048576,0),MATCH((CUADRO!K$5&amp;$E531),'Hoja de Trabajo para listado'!$AB$151:$BA$151,0)),0)+IFERROR(INDEX('Hoja de Trabajo para listado'!$BC$155:$CB$1048576,MATCH($A531,'Hoja de Trabajo para listado'!$BC$155:$BC$1048576,0),MATCH((CUADRO!K$5&amp;$E531),'Hoja de Trabajo para listado'!$BC$151:$CB$151,0)),0)+IFERROR(INDEX('Hoja de Trabajo para listado'!$DE$153:$DG$274,MATCH($A531,'Hoja de Trabajo para listado'!$DE$153:$DE$1048576,0),MATCH((CUADRO!K$5&amp;$E531),'Hoja de Trabajo para listado'!$DE$151:$DG$151,0)),0)+IFERROR(INDEX('Hoja de Trabajo para listado'!$CD$155:$DC$1048576,MATCH($A531,'Hoja de Trabajo para listado'!$CD$155:$CD$1048576,0),MATCH((CUADRO!K$5&amp;$E531),'Hoja de Trabajo para listado'!$CD$151:$DC$151,0)),0)</f>
        <v>0</v>
      </c>
      <c r="L531" s="314">
        <f ca="1">+IFERROR(INDEX('Hoja de Trabajo para listado'!$A$155:$Z$1048576,MATCH($A531,'Hoja de Trabajo para listado'!$A$155:$A$1048576,0),MATCH((CUADRO!L$5&amp;$E531),'Hoja de Trabajo para listado'!$A$151:$Z$151,0)),0)+IFERROR(INDEX('Hoja de Trabajo para listado'!$AB$155:$BA$1048576,MATCH($A531,'Hoja de Trabajo para listado'!$AB$155:$AB$1048576,0),MATCH((CUADRO!L$5&amp;$E531),'Hoja de Trabajo para listado'!$AB$151:$BA$151,0)),0)+IFERROR(INDEX('Hoja de Trabajo para listado'!$BC$155:$CB$1048576,MATCH($A531,'Hoja de Trabajo para listado'!$BC$155:$BC$1048576,0),MATCH((CUADRO!L$5&amp;$E531),'Hoja de Trabajo para listado'!$BC$151:$CB$151,0)),0)+IFERROR(INDEX('Hoja de Trabajo para listado'!$DE$153:$DG$274,MATCH($A531,'Hoja de Trabajo para listado'!$DE$153:$DE$1048576,0),MATCH((CUADRO!L$5&amp;$E531),'Hoja de Trabajo para listado'!$DE$151:$DG$151,0)),0)+IFERROR(INDEX('Hoja de Trabajo para listado'!$CD$155:$DC$1048576,MATCH($A531,'Hoja de Trabajo para listado'!$CD$155:$CD$1048576,0),MATCH((CUADRO!L$5&amp;$E531),'Hoja de Trabajo para listado'!$CD$151:$DC$151,0)),0)</f>
        <v>0</v>
      </c>
      <c r="M531" s="314">
        <f ca="1">+IFERROR(INDEX('Hoja de Trabajo para listado'!$A$155:$Z$1048576,MATCH($A531,'Hoja de Trabajo para listado'!$A$155:$A$1048576,0),MATCH((CUADRO!M$5&amp;$E531),'Hoja de Trabajo para listado'!$A$151:$Z$151,0)),0)+IFERROR(INDEX('Hoja de Trabajo para listado'!$AB$155:$BA$1048576,MATCH($A531,'Hoja de Trabajo para listado'!$AB$155:$AB$1048576,0),MATCH((CUADRO!M$5&amp;$E531),'Hoja de Trabajo para listado'!$AB$151:$BA$151,0)),0)+IFERROR(INDEX('Hoja de Trabajo para listado'!$BC$155:$CB$1048576,MATCH($A531,'Hoja de Trabajo para listado'!$BC$155:$BC$1048576,0),MATCH((CUADRO!M$5&amp;$E531),'Hoja de Trabajo para listado'!$BC$151:$CB$151,0)),0)+IFERROR(INDEX('Hoja de Trabajo para listado'!$DE$153:$DG$274,MATCH($A531,'Hoja de Trabajo para listado'!$DE$153:$DE$1048576,0),MATCH((CUADRO!M$5&amp;$E531),'Hoja de Trabajo para listado'!$DE$151:$DG$151,0)),0)+IFERROR(INDEX('Hoja de Trabajo para listado'!$CD$155:$DC$1048576,MATCH($A531,'Hoja de Trabajo para listado'!$CD$155:$CD$1048576,0),MATCH((CUADRO!M$5&amp;$E531),'Hoja de Trabajo para listado'!$CD$151:$DC$151,0)),0)</f>
        <v>0</v>
      </c>
      <c r="N531" s="314">
        <f ca="1">+IFERROR(INDEX('Hoja de Trabajo para listado'!$A$155:$Z$1048576,MATCH($A531,'Hoja de Trabajo para listado'!$A$155:$A$1048576,0),MATCH((CUADRO!N$5&amp;$E531),'Hoja de Trabajo para listado'!$A$151:$Z$151,0)),0)+IFERROR(INDEX('Hoja de Trabajo para listado'!$AB$155:$BA$1048576,MATCH($A531,'Hoja de Trabajo para listado'!$AB$155:$AB$1048576,0),MATCH((CUADRO!N$5&amp;$E531),'Hoja de Trabajo para listado'!$AB$151:$BA$151,0)),0)+IFERROR(INDEX('Hoja de Trabajo para listado'!$BC$155:$CB$1048576,MATCH($A531,'Hoja de Trabajo para listado'!$BC$155:$BC$1048576,0),MATCH((CUADRO!N$5&amp;$E531),'Hoja de Trabajo para listado'!$BC$151:$CB$151,0)),0)+IFERROR(INDEX('Hoja de Trabajo para listado'!$DE$153:$DG$274,MATCH($A531,'Hoja de Trabajo para listado'!$DE$153:$DE$1048576,0),MATCH((CUADRO!N$5&amp;$E531),'Hoja de Trabajo para listado'!$DE$151:$DG$151,0)),0)+IFERROR(INDEX('Hoja de Trabajo para listado'!$CD$155:$DC$1048576,MATCH($A531,'Hoja de Trabajo para listado'!$CD$155:$CD$1048576,0),MATCH((CUADRO!N$5&amp;$E531),'Hoja de Trabajo para listado'!$CD$151:$DC$151,0)),0)</f>
        <v>0</v>
      </c>
      <c r="O531" s="314">
        <f ca="1">+IFERROR(INDEX('Hoja de Trabajo para listado'!$A$155:$Z$1048576,MATCH($A531,'Hoja de Trabajo para listado'!$A$155:$A$1048576,0),MATCH((CUADRO!O$5&amp;$E531),'Hoja de Trabajo para listado'!$A$151:$Z$151,0)),0)+IFERROR(INDEX('Hoja de Trabajo para listado'!$AB$155:$BA$1048576,MATCH($A531,'Hoja de Trabajo para listado'!$AB$155:$AB$1048576,0),MATCH((CUADRO!O$5&amp;$E531),'Hoja de Trabajo para listado'!$AB$151:$BA$151,0)),0)+IFERROR(INDEX('Hoja de Trabajo para listado'!$BC$155:$CB$1048576,MATCH($A531,'Hoja de Trabajo para listado'!$BC$155:$BC$1048576,0),MATCH((CUADRO!O$5&amp;$E531),'Hoja de Trabajo para listado'!$BC$151:$CB$151,0)),0)+IFERROR(INDEX('Hoja de Trabajo para listado'!$DE$153:$DG$274,MATCH($A531,'Hoja de Trabajo para listado'!$DE$153:$DE$1048576,0),MATCH((CUADRO!O$5&amp;$E531),'Hoja de Trabajo para listado'!$DE$151:$DG$151,0)),0)+IFERROR(INDEX('Hoja de Trabajo para listado'!$CD$155:$DC$1048576,MATCH($A531,'Hoja de Trabajo para listado'!$CD$155:$CD$1048576,0),MATCH((CUADRO!O$5&amp;$E531),'Hoja de Trabajo para listado'!$CD$151:$DC$151,0)),0)</f>
        <v>0</v>
      </c>
      <c r="P531" s="314">
        <f ca="1">+IFERROR(INDEX('Hoja de Trabajo para listado'!$A$155:$Z$1048576,MATCH($A531,'Hoja de Trabajo para listado'!$A$155:$A$1048576,0),MATCH((CUADRO!P$5&amp;$E531),'Hoja de Trabajo para listado'!$A$151:$Z$151,0)),0)+IFERROR(INDEX('Hoja de Trabajo para listado'!$AB$155:$BA$1048576,MATCH($A531,'Hoja de Trabajo para listado'!$AB$155:$AB$1048576,0),MATCH((CUADRO!P$5&amp;$E531),'Hoja de Trabajo para listado'!$AB$151:$BA$151,0)),0)+IFERROR(INDEX('Hoja de Trabajo para listado'!$BC$155:$CB$1048576,MATCH($A531,'Hoja de Trabajo para listado'!$BC$155:$BC$1048576,0),MATCH((CUADRO!P$5&amp;$E531),'Hoja de Trabajo para listado'!$BC$151:$CB$151,0)),0)+IFERROR(INDEX('Hoja de Trabajo para listado'!$DE$153:$DG$274,MATCH($A531,'Hoja de Trabajo para listado'!$DE$153:$DE$1048576,0),MATCH((CUADRO!P$5&amp;$E531),'Hoja de Trabajo para listado'!$DE$151:$DG$151,0)),0)+IFERROR(INDEX('Hoja de Trabajo para listado'!$CD$155:$DC$1048576,MATCH($A531,'Hoja de Trabajo para listado'!$CD$155:$CD$1048576,0),MATCH((CUADRO!P$5&amp;$E531),'Hoja de Trabajo para listado'!$CD$151:$DC$151,0)),0)</f>
        <v>0</v>
      </c>
      <c r="Q531" s="314">
        <f ca="1">+IFERROR(INDEX('Hoja de Trabajo para listado'!$A$155:$Z$1048576,MATCH($A531,'Hoja de Trabajo para listado'!$A$155:$A$1048576,0),MATCH((CUADRO!Q$5&amp;$E531),'Hoja de Trabajo para listado'!$A$151:$Z$151,0)),0)+IFERROR(INDEX('Hoja de Trabajo para listado'!$AB$155:$BA$1048576,MATCH($A531,'Hoja de Trabajo para listado'!$AB$155:$AB$1048576,0),MATCH((CUADRO!Q$5&amp;$E531),'Hoja de Trabajo para listado'!$AB$151:$BA$151,0)),0)+IFERROR(INDEX('Hoja de Trabajo para listado'!$BC$155:$CB$1048576,MATCH($A531,'Hoja de Trabajo para listado'!$BC$155:$BC$1048576,0),MATCH((CUADRO!Q$5&amp;$E531),'Hoja de Trabajo para listado'!$BC$151:$CB$151,0)),0)+IFERROR(INDEX('Hoja de Trabajo para listado'!$DE$153:$DG$274,MATCH($A531,'Hoja de Trabajo para listado'!$DE$153:$DE$1048576,0),MATCH((CUADRO!Q$5&amp;$E531),'Hoja de Trabajo para listado'!$DE$151:$DG$151,0)),0)+IFERROR(INDEX('Hoja de Trabajo para listado'!$CD$155:$DC$1048576,MATCH($A531,'Hoja de Trabajo para listado'!$CD$155:$CD$1048576,0),MATCH((CUADRO!Q$5&amp;$E531),'Hoja de Trabajo para listado'!$CD$151:$DC$151,0)),0)</f>
        <v>0</v>
      </c>
      <c r="R531" s="314">
        <f t="shared" ca="1" si="16"/>
        <v>0</v>
      </c>
      <c r="S531" s="322">
        <f ca="1">+R530+R531</f>
        <v>0</v>
      </c>
      <c r="T531" s="314">
        <f ca="1">+S531</f>
        <v>0</v>
      </c>
      <c r="U531" s="313">
        <f t="shared" si="17"/>
        <v>2</v>
      </c>
      <c r="V531" s="319" t="str">
        <f>+VLOOKUP(A531,bd_lista!$A$3:$E$593,5,FALSE)</f>
        <v>Gobiernos Autonomos Municipales</v>
      </c>
      <c r="W531" s="426"/>
    </row>
    <row r="532" spans="1:23" customFormat="1" ht="15" hidden="1" customHeight="1">
      <c r="A532" s="323">
        <v>1503</v>
      </c>
      <c r="B532" s="427">
        <f>+A532</f>
        <v>1503</v>
      </c>
      <c r="C532" s="318" t="str">
        <f>+VLOOKUP(A532,bd_lista!$A$3:$C$593,3,FALSE)</f>
        <v>Gobierno Autónomo Municipal de Yocalla</v>
      </c>
      <c r="D532" s="429" t="str">
        <f>+C532</f>
        <v>Gobierno Autónomo Municipal de Yocalla</v>
      </c>
      <c r="E532" s="346" t="s">
        <v>1418</v>
      </c>
      <c r="F532" s="314">
        <f ca="1">+IFERROR(INDEX('Hoja de Trabajo para listado'!$A$155:$Z$1048576,MATCH($A532,'Hoja de Trabajo para listado'!$A$155:$A$1048576,0),MATCH((CUADRO!F$5&amp;$E532),'Hoja de Trabajo para listado'!$A$151:$Z$151,0)),0)+IFERROR(INDEX('Hoja de Trabajo para listado'!$AB$155:$BA$1048576,MATCH($A532,'Hoja de Trabajo para listado'!$AB$155:$AB$1048576,0),MATCH((CUADRO!F$5&amp;$E532),'Hoja de Trabajo para listado'!$AB$151:$BA$151,0)),0)+IFERROR(INDEX('Hoja de Trabajo para listado'!$BC$155:$CB$1048576,MATCH($A532,'Hoja de Trabajo para listado'!$BC$155:$BC$1048576,0),MATCH((CUADRO!F$5&amp;$E532),'Hoja de Trabajo para listado'!$BC$151:$CB$151,0)),0)+IFERROR(INDEX('Hoja de Trabajo para listado'!$DE$153:$DG$274,MATCH($A532,'Hoja de Trabajo para listado'!$DE$153:$DE$1048576,0),MATCH((CUADRO!F$5&amp;$E532),'Hoja de Trabajo para listado'!$DE$151:$DG$151,0)),0)+IFERROR(INDEX('Hoja de Trabajo para listado'!$CD$155:$DC$1048576,MATCH($A532,'Hoja de Trabajo para listado'!$CD$155:$CD$1048576,0),MATCH((CUADRO!F$5&amp;$E532),'Hoja de Trabajo para listado'!$CD$151:$DC$151,0)),0)</f>
        <v>0</v>
      </c>
      <c r="G532" s="314">
        <f ca="1">+IFERROR(INDEX('Hoja de Trabajo para listado'!$A$155:$Z$1048576,MATCH($A532,'Hoja de Trabajo para listado'!$A$155:$A$1048576,0),MATCH((CUADRO!G$5&amp;$E532),'Hoja de Trabajo para listado'!$A$151:$Z$151,0)),0)+IFERROR(INDEX('Hoja de Trabajo para listado'!$AB$155:$BA$1048576,MATCH($A532,'Hoja de Trabajo para listado'!$AB$155:$AB$1048576,0),MATCH((CUADRO!G$5&amp;$E532),'Hoja de Trabajo para listado'!$AB$151:$BA$151,0)),0)+IFERROR(INDEX('Hoja de Trabajo para listado'!$BC$155:$CB$1048576,MATCH($A532,'Hoja de Trabajo para listado'!$BC$155:$BC$1048576,0),MATCH((CUADRO!G$5&amp;$E532),'Hoja de Trabajo para listado'!$BC$151:$CB$151,0)),0)+IFERROR(INDEX('Hoja de Trabajo para listado'!$DE$153:$DG$274,MATCH($A532,'Hoja de Trabajo para listado'!$DE$153:$DE$1048576,0),MATCH((CUADRO!G$5&amp;$E532),'Hoja de Trabajo para listado'!$DE$151:$DG$151,0)),0)+IFERROR(INDEX('Hoja de Trabajo para listado'!$CD$155:$DC$1048576,MATCH($A532,'Hoja de Trabajo para listado'!$CD$155:$CD$1048576,0),MATCH((CUADRO!G$5&amp;$E532),'Hoja de Trabajo para listado'!$CD$151:$DC$151,0)),0)</f>
        <v>0</v>
      </c>
      <c r="H532" s="314">
        <f ca="1">+IFERROR(INDEX('Hoja de Trabajo para listado'!$A$155:$Z$1048576,MATCH($A532,'Hoja de Trabajo para listado'!$A$155:$A$1048576,0),MATCH((CUADRO!H$5&amp;$E532),'Hoja de Trabajo para listado'!$A$151:$Z$151,0)),0)+IFERROR(INDEX('Hoja de Trabajo para listado'!$AB$155:$BA$1048576,MATCH($A532,'Hoja de Trabajo para listado'!$AB$155:$AB$1048576,0),MATCH((CUADRO!H$5&amp;$E532),'Hoja de Trabajo para listado'!$AB$151:$BA$151,0)),0)+IFERROR(INDEX('Hoja de Trabajo para listado'!$BC$155:$CB$1048576,MATCH($A532,'Hoja de Trabajo para listado'!$BC$155:$BC$1048576,0),MATCH((CUADRO!H$5&amp;$E532),'Hoja de Trabajo para listado'!$BC$151:$CB$151,0)),0)+IFERROR(INDEX('Hoja de Trabajo para listado'!$DE$153:$DG$274,MATCH($A532,'Hoja de Trabajo para listado'!$DE$153:$DE$1048576,0),MATCH((CUADRO!H$5&amp;$E532),'Hoja de Trabajo para listado'!$DE$151:$DG$151,0)),0)+IFERROR(INDEX('Hoja de Trabajo para listado'!$CD$155:$DC$1048576,MATCH($A532,'Hoja de Trabajo para listado'!$CD$155:$CD$1048576,0),MATCH((CUADRO!H$5&amp;$E532),'Hoja de Trabajo para listado'!$CD$151:$DC$151,0)),0)</f>
        <v>0</v>
      </c>
      <c r="I532" s="314">
        <f ca="1">+IFERROR(INDEX('Hoja de Trabajo para listado'!$A$155:$Z$1048576,MATCH($A532,'Hoja de Trabajo para listado'!$A$155:$A$1048576,0),MATCH((CUADRO!I$5&amp;$E532),'Hoja de Trabajo para listado'!$A$151:$Z$151,0)),0)+IFERROR(INDEX('Hoja de Trabajo para listado'!$AB$155:$BA$1048576,MATCH($A532,'Hoja de Trabajo para listado'!$AB$155:$AB$1048576,0),MATCH((CUADRO!I$5&amp;$E532),'Hoja de Trabajo para listado'!$AB$151:$BA$151,0)),0)+IFERROR(INDEX('Hoja de Trabajo para listado'!$BC$155:$CB$1048576,MATCH($A532,'Hoja de Trabajo para listado'!$BC$155:$BC$1048576,0),MATCH((CUADRO!I$5&amp;$E532),'Hoja de Trabajo para listado'!$BC$151:$CB$151,0)),0)+IFERROR(INDEX('Hoja de Trabajo para listado'!$DE$153:$DG$274,MATCH($A532,'Hoja de Trabajo para listado'!$DE$153:$DE$1048576,0),MATCH((CUADRO!I$5&amp;$E532),'Hoja de Trabajo para listado'!$DE$151:$DG$151,0)),0)+IFERROR(INDEX('Hoja de Trabajo para listado'!$CD$155:$DC$1048576,MATCH($A532,'Hoja de Trabajo para listado'!$CD$155:$CD$1048576,0),MATCH((CUADRO!I$5&amp;$E532),'Hoja de Trabajo para listado'!$CD$151:$DC$151,0)),0)</f>
        <v>0</v>
      </c>
      <c r="J532" s="314">
        <f ca="1">+IFERROR(INDEX('Hoja de Trabajo para listado'!$A$155:$Z$1048576,MATCH($A532,'Hoja de Trabajo para listado'!$A$155:$A$1048576,0),MATCH((CUADRO!J$5&amp;$E532),'Hoja de Trabajo para listado'!$A$151:$Z$151,0)),0)+IFERROR(INDEX('Hoja de Trabajo para listado'!$AB$155:$BA$1048576,MATCH($A532,'Hoja de Trabajo para listado'!$AB$155:$AB$1048576,0),MATCH((CUADRO!J$5&amp;$E532),'Hoja de Trabajo para listado'!$AB$151:$BA$151,0)),0)+IFERROR(INDEX('Hoja de Trabajo para listado'!$BC$155:$CB$1048576,MATCH($A532,'Hoja de Trabajo para listado'!$BC$155:$BC$1048576,0),MATCH((CUADRO!J$5&amp;$E532),'Hoja de Trabajo para listado'!$BC$151:$CB$151,0)),0)+IFERROR(INDEX('Hoja de Trabajo para listado'!$DE$153:$DG$274,MATCH($A532,'Hoja de Trabajo para listado'!$DE$153:$DE$1048576,0),MATCH((CUADRO!J$5&amp;$E532),'Hoja de Trabajo para listado'!$DE$151:$DG$151,0)),0)+IFERROR(INDEX('Hoja de Trabajo para listado'!$CD$155:$DC$1048576,MATCH($A532,'Hoja de Trabajo para listado'!$CD$155:$CD$1048576,0),MATCH((CUADRO!J$5&amp;$E532),'Hoja de Trabajo para listado'!$CD$151:$DC$151,0)),0)</f>
        <v>0</v>
      </c>
      <c r="K532" s="314">
        <f ca="1">+IFERROR(INDEX('Hoja de Trabajo para listado'!$A$155:$Z$1048576,MATCH($A532,'Hoja de Trabajo para listado'!$A$155:$A$1048576,0),MATCH((CUADRO!K$5&amp;$E532),'Hoja de Trabajo para listado'!$A$151:$Z$151,0)),0)+IFERROR(INDEX('Hoja de Trabajo para listado'!$AB$155:$BA$1048576,MATCH($A532,'Hoja de Trabajo para listado'!$AB$155:$AB$1048576,0),MATCH((CUADRO!K$5&amp;$E532),'Hoja de Trabajo para listado'!$AB$151:$BA$151,0)),0)+IFERROR(INDEX('Hoja de Trabajo para listado'!$BC$155:$CB$1048576,MATCH($A532,'Hoja de Trabajo para listado'!$BC$155:$BC$1048576,0),MATCH((CUADRO!K$5&amp;$E532),'Hoja de Trabajo para listado'!$BC$151:$CB$151,0)),0)+IFERROR(INDEX('Hoja de Trabajo para listado'!$DE$153:$DG$274,MATCH($A532,'Hoja de Trabajo para listado'!$DE$153:$DE$1048576,0),MATCH((CUADRO!K$5&amp;$E532),'Hoja de Trabajo para listado'!$DE$151:$DG$151,0)),0)+IFERROR(INDEX('Hoja de Trabajo para listado'!$CD$155:$DC$1048576,MATCH($A532,'Hoja de Trabajo para listado'!$CD$155:$CD$1048576,0),MATCH((CUADRO!K$5&amp;$E532),'Hoja de Trabajo para listado'!$CD$151:$DC$151,0)),0)</f>
        <v>0</v>
      </c>
      <c r="L532" s="314">
        <f ca="1">+IFERROR(INDEX('Hoja de Trabajo para listado'!$A$155:$Z$1048576,MATCH($A532,'Hoja de Trabajo para listado'!$A$155:$A$1048576,0),MATCH((CUADRO!L$5&amp;$E532),'Hoja de Trabajo para listado'!$A$151:$Z$151,0)),0)+IFERROR(INDEX('Hoja de Trabajo para listado'!$AB$155:$BA$1048576,MATCH($A532,'Hoja de Trabajo para listado'!$AB$155:$AB$1048576,0),MATCH((CUADRO!L$5&amp;$E532),'Hoja de Trabajo para listado'!$AB$151:$BA$151,0)),0)+IFERROR(INDEX('Hoja de Trabajo para listado'!$BC$155:$CB$1048576,MATCH($A532,'Hoja de Trabajo para listado'!$BC$155:$BC$1048576,0),MATCH((CUADRO!L$5&amp;$E532),'Hoja de Trabajo para listado'!$BC$151:$CB$151,0)),0)+IFERROR(INDEX('Hoja de Trabajo para listado'!$DE$153:$DG$274,MATCH($A532,'Hoja de Trabajo para listado'!$DE$153:$DE$1048576,0),MATCH((CUADRO!L$5&amp;$E532),'Hoja de Trabajo para listado'!$DE$151:$DG$151,0)),0)+IFERROR(INDEX('Hoja de Trabajo para listado'!$CD$155:$DC$1048576,MATCH($A532,'Hoja de Trabajo para listado'!$CD$155:$CD$1048576,0),MATCH((CUADRO!L$5&amp;$E532),'Hoja de Trabajo para listado'!$CD$151:$DC$151,0)),0)</f>
        <v>0</v>
      </c>
      <c r="M532" s="314">
        <f ca="1">+IFERROR(INDEX('Hoja de Trabajo para listado'!$A$155:$Z$1048576,MATCH($A532,'Hoja de Trabajo para listado'!$A$155:$A$1048576,0),MATCH((CUADRO!M$5&amp;$E532),'Hoja de Trabajo para listado'!$A$151:$Z$151,0)),0)+IFERROR(INDEX('Hoja de Trabajo para listado'!$AB$155:$BA$1048576,MATCH($A532,'Hoja de Trabajo para listado'!$AB$155:$AB$1048576,0),MATCH((CUADRO!M$5&amp;$E532),'Hoja de Trabajo para listado'!$AB$151:$BA$151,0)),0)+IFERROR(INDEX('Hoja de Trabajo para listado'!$BC$155:$CB$1048576,MATCH($A532,'Hoja de Trabajo para listado'!$BC$155:$BC$1048576,0),MATCH((CUADRO!M$5&amp;$E532),'Hoja de Trabajo para listado'!$BC$151:$CB$151,0)),0)+IFERROR(INDEX('Hoja de Trabajo para listado'!$DE$153:$DG$274,MATCH($A532,'Hoja de Trabajo para listado'!$DE$153:$DE$1048576,0),MATCH((CUADRO!M$5&amp;$E532),'Hoja de Trabajo para listado'!$DE$151:$DG$151,0)),0)+IFERROR(INDEX('Hoja de Trabajo para listado'!$CD$155:$DC$1048576,MATCH($A532,'Hoja de Trabajo para listado'!$CD$155:$CD$1048576,0),MATCH((CUADRO!M$5&amp;$E532),'Hoja de Trabajo para listado'!$CD$151:$DC$151,0)),0)</f>
        <v>0</v>
      </c>
      <c r="N532" s="314">
        <f ca="1">+IFERROR(INDEX('Hoja de Trabajo para listado'!$A$155:$Z$1048576,MATCH($A532,'Hoja de Trabajo para listado'!$A$155:$A$1048576,0),MATCH((CUADRO!N$5&amp;$E532),'Hoja de Trabajo para listado'!$A$151:$Z$151,0)),0)+IFERROR(INDEX('Hoja de Trabajo para listado'!$AB$155:$BA$1048576,MATCH($A532,'Hoja de Trabajo para listado'!$AB$155:$AB$1048576,0),MATCH((CUADRO!N$5&amp;$E532),'Hoja de Trabajo para listado'!$AB$151:$BA$151,0)),0)+IFERROR(INDEX('Hoja de Trabajo para listado'!$BC$155:$CB$1048576,MATCH($A532,'Hoja de Trabajo para listado'!$BC$155:$BC$1048576,0),MATCH((CUADRO!N$5&amp;$E532),'Hoja de Trabajo para listado'!$BC$151:$CB$151,0)),0)+IFERROR(INDEX('Hoja de Trabajo para listado'!$DE$153:$DG$274,MATCH($A532,'Hoja de Trabajo para listado'!$DE$153:$DE$1048576,0),MATCH((CUADRO!N$5&amp;$E532),'Hoja de Trabajo para listado'!$DE$151:$DG$151,0)),0)+IFERROR(INDEX('Hoja de Trabajo para listado'!$CD$155:$DC$1048576,MATCH($A532,'Hoja de Trabajo para listado'!$CD$155:$CD$1048576,0),MATCH((CUADRO!N$5&amp;$E532),'Hoja de Trabajo para listado'!$CD$151:$DC$151,0)),0)</f>
        <v>0</v>
      </c>
      <c r="O532" s="314">
        <f ca="1">+IFERROR(INDEX('Hoja de Trabajo para listado'!$A$155:$Z$1048576,MATCH($A532,'Hoja de Trabajo para listado'!$A$155:$A$1048576,0),MATCH((CUADRO!O$5&amp;$E532),'Hoja de Trabajo para listado'!$A$151:$Z$151,0)),0)+IFERROR(INDEX('Hoja de Trabajo para listado'!$AB$155:$BA$1048576,MATCH($A532,'Hoja de Trabajo para listado'!$AB$155:$AB$1048576,0),MATCH((CUADRO!O$5&amp;$E532),'Hoja de Trabajo para listado'!$AB$151:$BA$151,0)),0)+IFERROR(INDEX('Hoja de Trabajo para listado'!$BC$155:$CB$1048576,MATCH($A532,'Hoja de Trabajo para listado'!$BC$155:$BC$1048576,0),MATCH((CUADRO!O$5&amp;$E532),'Hoja de Trabajo para listado'!$BC$151:$CB$151,0)),0)+IFERROR(INDEX('Hoja de Trabajo para listado'!$DE$153:$DG$274,MATCH($A532,'Hoja de Trabajo para listado'!$DE$153:$DE$1048576,0),MATCH((CUADRO!O$5&amp;$E532),'Hoja de Trabajo para listado'!$DE$151:$DG$151,0)),0)+IFERROR(INDEX('Hoja de Trabajo para listado'!$CD$155:$DC$1048576,MATCH($A532,'Hoja de Trabajo para listado'!$CD$155:$CD$1048576,0),MATCH((CUADRO!O$5&amp;$E532),'Hoja de Trabajo para listado'!$CD$151:$DC$151,0)),0)</f>
        <v>0</v>
      </c>
      <c r="P532" s="314">
        <f ca="1">+IFERROR(INDEX('Hoja de Trabajo para listado'!$A$155:$Z$1048576,MATCH($A532,'Hoja de Trabajo para listado'!$A$155:$A$1048576,0),MATCH((CUADRO!P$5&amp;$E532),'Hoja de Trabajo para listado'!$A$151:$Z$151,0)),0)+IFERROR(INDEX('Hoja de Trabajo para listado'!$AB$155:$BA$1048576,MATCH($A532,'Hoja de Trabajo para listado'!$AB$155:$AB$1048576,0),MATCH((CUADRO!P$5&amp;$E532),'Hoja de Trabajo para listado'!$AB$151:$BA$151,0)),0)+IFERROR(INDEX('Hoja de Trabajo para listado'!$BC$155:$CB$1048576,MATCH($A532,'Hoja de Trabajo para listado'!$BC$155:$BC$1048576,0),MATCH((CUADRO!P$5&amp;$E532),'Hoja de Trabajo para listado'!$BC$151:$CB$151,0)),0)+IFERROR(INDEX('Hoja de Trabajo para listado'!$DE$153:$DG$274,MATCH($A532,'Hoja de Trabajo para listado'!$DE$153:$DE$1048576,0),MATCH((CUADRO!P$5&amp;$E532),'Hoja de Trabajo para listado'!$DE$151:$DG$151,0)),0)+IFERROR(INDEX('Hoja de Trabajo para listado'!$CD$155:$DC$1048576,MATCH($A532,'Hoja de Trabajo para listado'!$CD$155:$CD$1048576,0),MATCH((CUADRO!P$5&amp;$E532),'Hoja de Trabajo para listado'!$CD$151:$DC$151,0)),0)</f>
        <v>0</v>
      </c>
      <c r="Q532" s="314">
        <f ca="1">+IFERROR(INDEX('Hoja de Trabajo para listado'!$A$155:$Z$1048576,MATCH($A532,'Hoja de Trabajo para listado'!$A$155:$A$1048576,0),MATCH((CUADRO!Q$5&amp;$E532),'Hoja de Trabajo para listado'!$A$151:$Z$151,0)),0)+IFERROR(INDEX('Hoja de Trabajo para listado'!$AB$155:$BA$1048576,MATCH($A532,'Hoja de Trabajo para listado'!$AB$155:$AB$1048576,0),MATCH((CUADRO!Q$5&amp;$E532),'Hoja de Trabajo para listado'!$AB$151:$BA$151,0)),0)+IFERROR(INDEX('Hoja de Trabajo para listado'!$BC$155:$CB$1048576,MATCH($A532,'Hoja de Trabajo para listado'!$BC$155:$BC$1048576,0),MATCH((CUADRO!Q$5&amp;$E532),'Hoja de Trabajo para listado'!$BC$151:$CB$151,0)),0)+IFERROR(INDEX('Hoja de Trabajo para listado'!$DE$153:$DG$274,MATCH($A532,'Hoja de Trabajo para listado'!$DE$153:$DE$1048576,0),MATCH((CUADRO!Q$5&amp;$E532),'Hoja de Trabajo para listado'!$DE$151:$DG$151,0)),0)+IFERROR(INDEX('Hoja de Trabajo para listado'!$CD$155:$DC$1048576,MATCH($A532,'Hoja de Trabajo para listado'!$CD$155:$CD$1048576,0),MATCH((CUADRO!Q$5&amp;$E532),'Hoja de Trabajo para listado'!$CD$151:$DC$151,0)),0)</f>
        <v>0</v>
      </c>
      <c r="R532" s="314">
        <f t="shared" ca="1" si="16"/>
        <v>0</v>
      </c>
      <c r="S532" s="322"/>
      <c r="T532" s="314">
        <f ca="1">+T533</f>
        <v>0</v>
      </c>
      <c r="U532" s="313">
        <f t="shared" si="17"/>
        <v>1</v>
      </c>
      <c r="V532" s="319" t="str">
        <f>+VLOOKUP(A532,bd_lista!$A$3:$E$593,5,FALSE)</f>
        <v>Gobiernos Autonomos Municipales</v>
      </c>
      <c r="W532" s="425" t="str">
        <f>+V532</f>
        <v>Gobiernos Autonomos Municipales</v>
      </c>
    </row>
    <row r="533" spans="1:23" customFormat="1" ht="15" hidden="1" customHeight="1">
      <c r="A533" s="323">
        <v>1503</v>
      </c>
      <c r="B533" s="428"/>
      <c r="C533" s="318" t="str">
        <f>+VLOOKUP(A533,bd_lista!$A$3:$C$593,3,FALSE)</f>
        <v>Gobierno Autónomo Municipal de Yocalla</v>
      </c>
      <c r="D533" s="430"/>
      <c r="E533" s="347" t="s">
        <v>1419</v>
      </c>
      <c r="F533" s="314">
        <f ca="1">+IFERROR(INDEX('Hoja de Trabajo para listado'!$A$155:$Z$1048576,MATCH($A533,'Hoja de Trabajo para listado'!$A$155:$A$1048576,0),MATCH((CUADRO!F$5&amp;$E533),'Hoja de Trabajo para listado'!$A$151:$Z$151,0)),0)+IFERROR(INDEX('Hoja de Trabajo para listado'!$AB$155:$BA$1048576,MATCH($A533,'Hoja de Trabajo para listado'!$AB$155:$AB$1048576,0),MATCH((CUADRO!F$5&amp;$E533),'Hoja de Trabajo para listado'!$AB$151:$BA$151,0)),0)+IFERROR(INDEX('Hoja de Trabajo para listado'!$BC$155:$CB$1048576,MATCH($A533,'Hoja de Trabajo para listado'!$BC$155:$BC$1048576,0),MATCH((CUADRO!F$5&amp;$E533),'Hoja de Trabajo para listado'!$BC$151:$CB$151,0)),0)+IFERROR(INDEX('Hoja de Trabajo para listado'!$DE$153:$DG$274,MATCH($A533,'Hoja de Trabajo para listado'!$DE$153:$DE$1048576,0),MATCH((CUADRO!F$5&amp;$E533),'Hoja de Trabajo para listado'!$DE$151:$DG$151,0)),0)+IFERROR(INDEX('Hoja de Trabajo para listado'!$CD$155:$DC$1048576,MATCH($A533,'Hoja de Trabajo para listado'!$CD$155:$CD$1048576,0),MATCH((CUADRO!F$5&amp;$E533),'Hoja de Trabajo para listado'!$CD$151:$DC$151,0)),0)</f>
        <v>0</v>
      </c>
      <c r="G533" s="314">
        <f ca="1">+IFERROR(INDEX('Hoja de Trabajo para listado'!$A$155:$Z$1048576,MATCH($A533,'Hoja de Trabajo para listado'!$A$155:$A$1048576,0),MATCH((CUADRO!G$5&amp;$E533),'Hoja de Trabajo para listado'!$A$151:$Z$151,0)),0)+IFERROR(INDEX('Hoja de Trabajo para listado'!$AB$155:$BA$1048576,MATCH($A533,'Hoja de Trabajo para listado'!$AB$155:$AB$1048576,0),MATCH((CUADRO!G$5&amp;$E533),'Hoja de Trabajo para listado'!$AB$151:$BA$151,0)),0)+IFERROR(INDEX('Hoja de Trabajo para listado'!$BC$155:$CB$1048576,MATCH($A533,'Hoja de Trabajo para listado'!$BC$155:$BC$1048576,0),MATCH((CUADRO!G$5&amp;$E533),'Hoja de Trabajo para listado'!$BC$151:$CB$151,0)),0)+IFERROR(INDEX('Hoja de Trabajo para listado'!$DE$153:$DG$274,MATCH($A533,'Hoja de Trabajo para listado'!$DE$153:$DE$1048576,0),MATCH((CUADRO!G$5&amp;$E533),'Hoja de Trabajo para listado'!$DE$151:$DG$151,0)),0)+IFERROR(INDEX('Hoja de Trabajo para listado'!$CD$155:$DC$1048576,MATCH($A533,'Hoja de Trabajo para listado'!$CD$155:$CD$1048576,0),MATCH((CUADRO!G$5&amp;$E533),'Hoja de Trabajo para listado'!$CD$151:$DC$151,0)),0)</f>
        <v>0</v>
      </c>
      <c r="H533" s="314">
        <f ca="1">+IFERROR(INDEX('Hoja de Trabajo para listado'!$A$155:$Z$1048576,MATCH($A533,'Hoja de Trabajo para listado'!$A$155:$A$1048576,0),MATCH((CUADRO!H$5&amp;$E533),'Hoja de Trabajo para listado'!$A$151:$Z$151,0)),0)+IFERROR(INDEX('Hoja de Trabajo para listado'!$AB$155:$BA$1048576,MATCH($A533,'Hoja de Trabajo para listado'!$AB$155:$AB$1048576,0),MATCH((CUADRO!H$5&amp;$E533),'Hoja de Trabajo para listado'!$AB$151:$BA$151,0)),0)+IFERROR(INDEX('Hoja de Trabajo para listado'!$BC$155:$CB$1048576,MATCH($A533,'Hoja de Trabajo para listado'!$BC$155:$BC$1048576,0),MATCH((CUADRO!H$5&amp;$E533),'Hoja de Trabajo para listado'!$BC$151:$CB$151,0)),0)+IFERROR(INDEX('Hoja de Trabajo para listado'!$DE$153:$DG$274,MATCH($A533,'Hoja de Trabajo para listado'!$DE$153:$DE$1048576,0),MATCH((CUADRO!H$5&amp;$E533),'Hoja de Trabajo para listado'!$DE$151:$DG$151,0)),0)+IFERROR(INDEX('Hoja de Trabajo para listado'!$CD$155:$DC$1048576,MATCH($A533,'Hoja de Trabajo para listado'!$CD$155:$CD$1048576,0),MATCH((CUADRO!H$5&amp;$E533),'Hoja de Trabajo para listado'!$CD$151:$DC$151,0)),0)</f>
        <v>0</v>
      </c>
      <c r="I533" s="314">
        <f ca="1">+IFERROR(INDEX('Hoja de Trabajo para listado'!$A$155:$Z$1048576,MATCH($A533,'Hoja de Trabajo para listado'!$A$155:$A$1048576,0),MATCH((CUADRO!I$5&amp;$E533),'Hoja de Trabajo para listado'!$A$151:$Z$151,0)),0)+IFERROR(INDEX('Hoja de Trabajo para listado'!$AB$155:$BA$1048576,MATCH($A533,'Hoja de Trabajo para listado'!$AB$155:$AB$1048576,0),MATCH((CUADRO!I$5&amp;$E533),'Hoja de Trabajo para listado'!$AB$151:$BA$151,0)),0)+IFERROR(INDEX('Hoja de Trabajo para listado'!$BC$155:$CB$1048576,MATCH($A533,'Hoja de Trabajo para listado'!$BC$155:$BC$1048576,0),MATCH((CUADRO!I$5&amp;$E533),'Hoja de Trabajo para listado'!$BC$151:$CB$151,0)),0)+IFERROR(INDEX('Hoja de Trabajo para listado'!$DE$153:$DG$274,MATCH($A533,'Hoja de Trabajo para listado'!$DE$153:$DE$1048576,0),MATCH((CUADRO!I$5&amp;$E533),'Hoja de Trabajo para listado'!$DE$151:$DG$151,0)),0)+IFERROR(INDEX('Hoja de Trabajo para listado'!$CD$155:$DC$1048576,MATCH($A533,'Hoja de Trabajo para listado'!$CD$155:$CD$1048576,0),MATCH((CUADRO!I$5&amp;$E533),'Hoja de Trabajo para listado'!$CD$151:$DC$151,0)),0)</f>
        <v>0</v>
      </c>
      <c r="J533" s="314">
        <f ca="1">+IFERROR(INDEX('Hoja de Trabajo para listado'!$A$155:$Z$1048576,MATCH($A533,'Hoja de Trabajo para listado'!$A$155:$A$1048576,0),MATCH((CUADRO!J$5&amp;$E533),'Hoja de Trabajo para listado'!$A$151:$Z$151,0)),0)+IFERROR(INDEX('Hoja de Trabajo para listado'!$AB$155:$BA$1048576,MATCH($A533,'Hoja de Trabajo para listado'!$AB$155:$AB$1048576,0),MATCH((CUADRO!J$5&amp;$E533),'Hoja de Trabajo para listado'!$AB$151:$BA$151,0)),0)+IFERROR(INDEX('Hoja de Trabajo para listado'!$BC$155:$CB$1048576,MATCH($A533,'Hoja de Trabajo para listado'!$BC$155:$BC$1048576,0),MATCH((CUADRO!J$5&amp;$E533),'Hoja de Trabajo para listado'!$BC$151:$CB$151,0)),0)+IFERROR(INDEX('Hoja de Trabajo para listado'!$DE$153:$DG$274,MATCH($A533,'Hoja de Trabajo para listado'!$DE$153:$DE$1048576,0),MATCH((CUADRO!J$5&amp;$E533),'Hoja de Trabajo para listado'!$DE$151:$DG$151,0)),0)+IFERROR(INDEX('Hoja de Trabajo para listado'!$CD$155:$DC$1048576,MATCH($A533,'Hoja de Trabajo para listado'!$CD$155:$CD$1048576,0),MATCH((CUADRO!J$5&amp;$E533),'Hoja de Trabajo para listado'!$CD$151:$DC$151,0)),0)</f>
        <v>0</v>
      </c>
      <c r="K533" s="314">
        <f ca="1">+IFERROR(INDEX('Hoja de Trabajo para listado'!$A$155:$Z$1048576,MATCH($A533,'Hoja de Trabajo para listado'!$A$155:$A$1048576,0),MATCH((CUADRO!K$5&amp;$E533),'Hoja de Trabajo para listado'!$A$151:$Z$151,0)),0)+IFERROR(INDEX('Hoja de Trabajo para listado'!$AB$155:$BA$1048576,MATCH($A533,'Hoja de Trabajo para listado'!$AB$155:$AB$1048576,0),MATCH((CUADRO!K$5&amp;$E533),'Hoja de Trabajo para listado'!$AB$151:$BA$151,0)),0)+IFERROR(INDEX('Hoja de Trabajo para listado'!$BC$155:$CB$1048576,MATCH($A533,'Hoja de Trabajo para listado'!$BC$155:$BC$1048576,0),MATCH((CUADRO!K$5&amp;$E533),'Hoja de Trabajo para listado'!$BC$151:$CB$151,0)),0)+IFERROR(INDEX('Hoja de Trabajo para listado'!$DE$153:$DG$274,MATCH($A533,'Hoja de Trabajo para listado'!$DE$153:$DE$1048576,0),MATCH((CUADRO!K$5&amp;$E533),'Hoja de Trabajo para listado'!$DE$151:$DG$151,0)),0)+IFERROR(INDEX('Hoja de Trabajo para listado'!$CD$155:$DC$1048576,MATCH($A533,'Hoja de Trabajo para listado'!$CD$155:$CD$1048576,0),MATCH((CUADRO!K$5&amp;$E533),'Hoja de Trabajo para listado'!$CD$151:$DC$151,0)),0)</f>
        <v>0</v>
      </c>
      <c r="L533" s="314">
        <f ca="1">+IFERROR(INDEX('Hoja de Trabajo para listado'!$A$155:$Z$1048576,MATCH($A533,'Hoja de Trabajo para listado'!$A$155:$A$1048576,0),MATCH((CUADRO!L$5&amp;$E533),'Hoja de Trabajo para listado'!$A$151:$Z$151,0)),0)+IFERROR(INDEX('Hoja de Trabajo para listado'!$AB$155:$BA$1048576,MATCH($A533,'Hoja de Trabajo para listado'!$AB$155:$AB$1048576,0),MATCH((CUADRO!L$5&amp;$E533),'Hoja de Trabajo para listado'!$AB$151:$BA$151,0)),0)+IFERROR(INDEX('Hoja de Trabajo para listado'!$BC$155:$CB$1048576,MATCH($A533,'Hoja de Trabajo para listado'!$BC$155:$BC$1048576,0),MATCH((CUADRO!L$5&amp;$E533),'Hoja de Trabajo para listado'!$BC$151:$CB$151,0)),0)+IFERROR(INDEX('Hoja de Trabajo para listado'!$DE$153:$DG$274,MATCH($A533,'Hoja de Trabajo para listado'!$DE$153:$DE$1048576,0),MATCH((CUADRO!L$5&amp;$E533),'Hoja de Trabajo para listado'!$DE$151:$DG$151,0)),0)+IFERROR(INDEX('Hoja de Trabajo para listado'!$CD$155:$DC$1048576,MATCH($A533,'Hoja de Trabajo para listado'!$CD$155:$CD$1048576,0),MATCH((CUADRO!L$5&amp;$E533),'Hoja de Trabajo para listado'!$CD$151:$DC$151,0)),0)</f>
        <v>0</v>
      </c>
      <c r="M533" s="314">
        <f ca="1">+IFERROR(INDEX('Hoja de Trabajo para listado'!$A$155:$Z$1048576,MATCH($A533,'Hoja de Trabajo para listado'!$A$155:$A$1048576,0),MATCH((CUADRO!M$5&amp;$E533),'Hoja de Trabajo para listado'!$A$151:$Z$151,0)),0)+IFERROR(INDEX('Hoja de Trabajo para listado'!$AB$155:$BA$1048576,MATCH($A533,'Hoja de Trabajo para listado'!$AB$155:$AB$1048576,0),MATCH((CUADRO!M$5&amp;$E533),'Hoja de Trabajo para listado'!$AB$151:$BA$151,0)),0)+IFERROR(INDEX('Hoja de Trabajo para listado'!$BC$155:$CB$1048576,MATCH($A533,'Hoja de Trabajo para listado'!$BC$155:$BC$1048576,0),MATCH((CUADRO!M$5&amp;$E533),'Hoja de Trabajo para listado'!$BC$151:$CB$151,0)),0)+IFERROR(INDEX('Hoja de Trabajo para listado'!$DE$153:$DG$274,MATCH($A533,'Hoja de Trabajo para listado'!$DE$153:$DE$1048576,0),MATCH((CUADRO!M$5&amp;$E533),'Hoja de Trabajo para listado'!$DE$151:$DG$151,0)),0)+IFERROR(INDEX('Hoja de Trabajo para listado'!$CD$155:$DC$1048576,MATCH($A533,'Hoja de Trabajo para listado'!$CD$155:$CD$1048576,0),MATCH((CUADRO!M$5&amp;$E533),'Hoja de Trabajo para listado'!$CD$151:$DC$151,0)),0)</f>
        <v>0</v>
      </c>
      <c r="N533" s="314">
        <f ca="1">+IFERROR(INDEX('Hoja de Trabajo para listado'!$A$155:$Z$1048576,MATCH($A533,'Hoja de Trabajo para listado'!$A$155:$A$1048576,0),MATCH((CUADRO!N$5&amp;$E533),'Hoja de Trabajo para listado'!$A$151:$Z$151,0)),0)+IFERROR(INDEX('Hoja de Trabajo para listado'!$AB$155:$BA$1048576,MATCH($A533,'Hoja de Trabajo para listado'!$AB$155:$AB$1048576,0),MATCH((CUADRO!N$5&amp;$E533),'Hoja de Trabajo para listado'!$AB$151:$BA$151,0)),0)+IFERROR(INDEX('Hoja de Trabajo para listado'!$BC$155:$CB$1048576,MATCH($A533,'Hoja de Trabajo para listado'!$BC$155:$BC$1048576,0),MATCH((CUADRO!N$5&amp;$E533),'Hoja de Trabajo para listado'!$BC$151:$CB$151,0)),0)+IFERROR(INDEX('Hoja de Trabajo para listado'!$DE$153:$DG$274,MATCH($A533,'Hoja de Trabajo para listado'!$DE$153:$DE$1048576,0),MATCH((CUADRO!N$5&amp;$E533),'Hoja de Trabajo para listado'!$DE$151:$DG$151,0)),0)+IFERROR(INDEX('Hoja de Trabajo para listado'!$CD$155:$DC$1048576,MATCH($A533,'Hoja de Trabajo para listado'!$CD$155:$CD$1048576,0),MATCH((CUADRO!N$5&amp;$E533),'Hoja de Trabajo para listado'!$CD$151:$DC$151,0)),0)</f>
        <v>0</v>
      </c>
      <c r="O533" s="314">
        <f ca="1">+IFERROR(INDEX('Hoja de Trabajo para listado'!$A$155:$Z$1048576,MATCH($A533,'Hoja de Trabajo para listado'!$A$155:$A$1048576,0),MATCH((CUADRO!O$5&amp;$E533),'Hoja de Trabajo para listado'!$A$151:$Z$151,0)),0)+IFERROR(INDEX('Hoja de Trabajo para listado'!$AB$155:$BA$1048576,MATCH($A533,'Hoja de Trabajo para listado'!$AB$155:$AB$1048576,0),MATCH((CUADRO!O$5&amp;$E533),'Hoja de Trabajo para listado'!$AB$151:$BA$151,0)),0)+IFERROR(INDEX('Hoja de Trabajo para listado'!$BC$155:$CB$1048576,MATCH($A533,'Hoja de Trabajo para listado'!$BC$155:$BC$1048576,0),MATCH((CUADRO!O$5&amp;$E533),'Hoja de Trabajo para listado'!$BC$151:$CB$151,0)),0)+IFERROR(INDEX('Hoja de Trabajo para listado'!$DE$153:$DG$274,MATCH($A533,'Hoja de Trabajo para listado'!$DE$153:$DE$1048576,0),MATCH((CUADRO!O$5&amp;$E533),'Hoja de Trabajo para listado'!$DE$151:$DG$151,0)),0)+IFERROR(INDEX('Hoja de Trabajo para listado'!$CD$155:$DC$1048576,MATCH($A533,'Hoja de Trabajo para listado'!$CD$155:$CD$1048576,0),MATCH((CUADRO!O$5&amp;$E533),'Hoja de Trabajo para listado'!$CD$151:$DC$151,0)),0)</f>
        <v>0</v>
      </c>
      <c r="P533" s="314">
        <f ca="1">+IFERROR(INDEX('Hoja de Trabajo para listado'!$A$155:$Z$1048576,MATCH($A533,'Hoja de Trabajo para listado'!$A$155:$A$1048576,0),MATCH((CUADRO!P$5&amp;$E533),'Hoja de Trabajo para listado'!$A$151:$Z$151,0)),0)+IFERROR(INDEX('Hoja de Trabajo para listado'!$AB$155:$BA$1048576,MATCH($A533,'Hoja de Trabajo para listado'!$AB$155:$AB$1048576,0),MATCH((CUADRO!P$5&amp;$E533),'Hoja de Trabajo para listado'!$AB$151:$BA$151,0)),0)+IFERROR(INDEX('Hoja de Trabajo para listado'!$BC$155:$CB$1048576,MATCH($A533,'Hoja de Trabajo para listado'!$BC$155:$BC$1048576,0),MATCH((CUADRO!P$5&amp;$E533),'Hoja de Trabajo para listado'!$BC$151:$CB$151,0)),0)+IFERROR(INDEX('Hoja de Trabajo para listado'!$DE$153:$DG$274,MATCH($A533,'Hoja de Trabajo para listado'!$DE$153:$DE$1048576,0),MATCH((CUADRO!P$5&amp;$E533),'Hoja de Trabajo para listado'!$DE$151:$DG$151,0)),0)+IFERROR(INDEX('Hoja de Trabajo para listado'!$CD$155:$DC$1048576,MATCH($A533,'Hoja de Trabajo para listado'!$CD$155:$CD$1048576,0),MATCH((CUADRO!P$5&amp;$E533),'Hoja de Trabajo para listado'!$CD$151:$DC$151,0)),0)</f>
        <v>0</v>
      </c>
      <c r="Q533" s="314">
        <f ca="1">+IFERROR(INDEX('Hoja de Trabajo para listado'!$A$155:$Z$1048576,MATCH($A533,'Hoja de Trabajo para listado'!$A$155:$A$1048576,0),MATCH((CUADRO!Q$5&amp;$E533),'Hoja de Trabajo para listado'!$A$151:$Z$151,0)),0)+IFERROR(INDEX('Hoja de Trabajo para listado'!$AB$155:$BA$1048576,MATCH($A533,'Hoja de Trabajo para listado'!$AB$155:$AB$1048576,0),MATCH((CUADRO!Q$5&amp;$E533),'Hoja de Trabajo para listado'!$AB$151:$BA$151,0)),0)+IFERROR(INDEX('Hoja de Trabajo para listado'!$BC$155:$CB$1048576,MATCH($A533,'Hoja de Trabajo para listado'!$BC$155:$BC$1048576,0),MATCH((CUADRO!Q$5&amp;$E533),'Hoja de Trabajo para listado'!$BC$151:$CB$151,0)),0)+IFERROR(INDEX('Hoja de Trabajo para listado'!$DE$153:$DG$274,MATCH($A533,'Hoja de Trabajo para listado'!$DE$153:$DE$1048576,0),MATCH((CUADRO!Q$5&amp;$E533),'Hoja de Trabajo para listado'!$DE$151:$DG$151,0)),0)+IFERROR(INDEX('Hoja de Trabajo para listado'!$CD$155:$DC$1048576,MATCH($A533,'Hoja de Trabajo para listado'!$CD$155:$CD$1048576,0),MATCH((CUADRO!Q$5&amp;$E533),'Hoja de Trabajo para listado'!$CD$151:$DC$151,0)),0)</f>
        <v>0</v>
      </c>
      <c r="R533" s="314">
        <f t="shared" ca="1" si="16"/>
        <v>0</v>
      </c>
      <c r="S533" s="322">
        <f ca="1">+R532+R533</f>
        <v>0</v>
      </c>
      <c r="T533" s="314">
        <f ca="1">+S533</f>
        <v>0</v>
      </c>
      <c r="U533" s="313">
        <f t="shared" si="17"/>
        <v>2</v>
      </c>
      <c r="V533" s="319" t="str">
        <f>+VLOOKUP(A533,bd_lista!$A$3:$E$593,5,FALSE)</f>
        <v>Gobiernos Autonomos Municipales</v>
      </c>
      <c r="W533" s="426"/>
    </row>
    <row r="534" spans="1:23" customFormat="1" ht="15" hidden="1" customHeight="1">
      <c r="A534" s="323">
        <v>1504</v>
      </c>
      <c r="B534" s="427">
        <f>+A534</f>
        <v>1504</v>
      </c>
      <c r="C534" s="318" t="str">
        <f>+VLOOKUP(A534,bd_lista!$A$3:$C$593,3,FALSE)</f>
        <v>Gobierno Autónomo Municipal de Urmiri</v>
      </c>
      <c r="D534" s="429" t="str">
        <f>+C534</f>
        <v>Gobierno Autónomo Municipal de Urmiri</v>
      </c>
      <c r="E534" s="346" t="s">
        <v>1418</v>
      </c>
      <c r="F534" s="314">
        <f ca="1">+IFERROR(INDEX('Hoja de Trabajo para listado'!$A$155:$Z$1048576,MATCH($A534,'Hoja de Trabajo para listado'!$A$155:$A$1048576,0),MATCH((CUADRO!F$5&amp;$E534),'Hoja de Trabajo para listado'!$A$151:$Z$151,0)),0)+IFERROR(INDEX('Hoja de Trabajo para listado'!$AB$155:$BA$1048576,MATCH($A534,'Hoja de Trabajo para listado'!$AB$155:$AB$1048576,0),MATCH((CUADRO!F$5&amp;$E534),'Hoja de Trabajo para listado'!$AB$151:$BA$151,0)),0)+IFERROR(INDEX('Hoja de Trabajo para listado'!$BC$155:$CB$1048576,MATCH($A534,'Hoja de Trabajo para listado'!$BC$155:$BC$1048576,0),MATCH((CUADRO!F$5&amp;$E534),'Hoja de Trabajo para listado'!$BC$151:$CB$151,0)),0)+IFERROR(INDEX('Hoja de Trabajo para listado'!$DE$153:$DG$274,MATCH($A534,'Hoja de Trabajo para listado'!$DE$153:$DE$1048576,0),MATCH((CUADRO!F$5&amp;$E534),'Hoja de Trabajo para listado'!$DE$151:$DG$151,0)),0)+IFERROR(INDEX('Hoja de Trabajo para listado'!$CD$155:$DC$1048576,MATCH($A534,'Hoja de Trabajo para listado'!$CD$155:$CD$1048576,0),MATCH((CUADRO!F$5&amp;$E534),'Hoja de Trabajo para listado'!$CD$151:$DC$151,0)),0)</f>
        <v>0</v>
      </c>
      <c r="G534" s="314">
        <f ca="1">+IFERROR(INDEX('Hoja de Trabajo para listado'!$A$155:$Z$1048576,MATCH($A534,'Hoja de Trabajo para listado'!$A$155:$A$1048576,0),MATCH((CUADRO!G$5&amp;$E534),'Hoja de Trabajo para listado'!$A$151:$Z$151,0)),0)+IFERROR(INDEX('Hoja de Trabajo para listado'!$AB$155:$BA$1048576,MATCH($A534,'Hoja de Trabajo para listado'!$AB$155:$AB$1048576,0),MATCH((CUADRO!G$5&amp;$E534),'Hoja de Trabajo para listado'!$AB$151:$BA$151,0)),0)+IFERROR(INDEX('Hoja de Trabajo para listado'!$BC$155:$CB$1048576,MATCH($A534,'Hoja de Trabajo para listado'!$BC$155:$BC$1048576,0),MATCH((CUADRO!G$5&amp;$E534),'Hoja de Trabajo para listado'!$BC$151:$CB$151,0)),0)+IFERROR(INDEX('Hoja de Trabajo para listado'!$DE$153:$DG$274,MATCH($A534,'Hoja de Trabajo para listado'!$DE$153:$DE$1048576,0),MATCH((CUADRO!G$5&amp;$E534),'Hoja de Trabajo para listado'!$DE$151:$DG$151,0)),0)+IFERROR(INDEX('Hoja de Trabajo para listado'!$CD$155:$DC$1048576,MATCH($A534,'Hoja de Trabajo para listado'!$CD$155:$CD$1048576,0),MATCH((CUADRO!G$5&amp;$E534),'Hoja de Trabajo para listado'!$CD$151:$DC$151,0)),0)</f>
        <v>0</v>
      </c>
      <c r="H534" s="314">
        <f ca="1">+IFERROR(INDEX('Hoja de Trabajo para listado'!$A$155:$Z$1048576,MATCH($A534,'Hoja de Trabajo para listado'!$A$155:$A$1048576,0),MATCH((CUADRO!H$5&amp;$E534),'Hoja de Trabajo para listado'!$A$151:$Z$151,0)),0)+IFERROR(INDEX('Hoja de Trabajo para listado'!$AB$155:$BA$1048576,MATCH($A534,'Hoja de Trabajo para listado'!$AB$155:$AB$1048576,0),MATCH((CUADRO!H$5&amp;$E534),'Hoja de Trabajo para listado'!$AB$151:$BA$151,0)),0)+IFERROR(INDEX('Hoja de Trabajo para listado'!$BC$155:$CB$1048576,MATCH($A534,'Hoja de Trabajo para listado'!$BC$155:$BC$1048576,0),MATCH((CUADRO!H$5&amp;$E534),'Hoja de Trabajo para listado'!$BC$151:$CB$151,0)),0)+IFERROR(INDEX('Hoja de Trabajo para listado'!$DE$153:$DG$274,MATCH($A534,'Hoja de Trabajo para listado'!$DE$153:$DE$1048576,0),MATCH((CUADRO!H$5&amp;$E534),'Hoja de Trabajo para listado'!$DE$151:$DG$151,0)),0)+IFERROR(INDEX('Hoja de Trabajo para listado'!$CD$155:$DC$1048576,MATCH($A534,'Hoja de Trabajo para listado'!$CD$155:$CD$1048576,0),MATCH((CUADRO!H$5&amp;$E534),'Hoja de Trabajo para listado'!$CD$151:$DC$151,0)),0)</f>
        <v>0</v>
      </c>
      <c r="I534" s="314">
        <f ca="1">+IFERROR(INDEX('Hoja de Trabajo para listado'!$A$155:$Z$1048576,MATCH($A534,'Hoja de Trabajo para listado'!$A$155:$A$1048576,0),MATCH((CUADRO!I$5&amp;$E534),'Hoja de Trabajo para listado'!$A$151:$Z$151,0)),0)+IFERROR(INDEX('Hoja de Trabajo para listado'!$AB$155:$BA$1048576,MATCH($A534,'Hoja de Trabajo para listado'!$AB$155:$AB$1048576,0),MATCH((CUADRO!I$5&amp;$E534),'Hoja de Trabajo para listado'!$AB$151:$BA$151,0)),0)+IFERROR(INDEX('Hoja de Trabajo para listado'!$BC$155:$CB$1048576,MATCH($A534,'Hoja de Trabajo para listado'!$BC$155:$BC$1048576,0),MATCH((CUADRO!I$5&amp;$E534),'Hoja de Trabajo para listado'!$BC$151:$CB$151,0)),0)+IFERROR(INDEX('Hoja de Trabajo para listado'!$DE$153:$DG$274,MATCH($A534,'Hoja de Trabajo para listado'!$DE$153:$DE$1048576,0),MATCH((CUADRO!I$5&amp;$E534),'Hoja de Trabajo para listado'!$DE$151:$DG$151,0)),0)+IFERROR(INDEX('Hoja de Trabajo para listado'!$CD$155:$DC$1048576,MATCH($A534,'Hoja de Trabajo para listado'!$CD$155:$CD$1048576,0),MATCH((CUADRO!I$5&amp;$E534),'Hoja de Trabajo para listado'!$CD$151:$DC$151,0)),0)</f>
        <v>0</v>
      </c>
      <c r="J534" s="314">
        <f ca="1">+IFERROR(INDEX('Hoja de Trabajo para listado'!$A$155:$Z$1048576,MATCH($A534,'Hoja de Trabajo para listado'!$A$155:$A$1048576,0),MATCH((CUADRO!J$5&amp;$E534),'Hoja de Trabajo para listado'!$A$151:$Z$151,0)),0)+IFERROR(INDEX('Hoja de Trabajo para listado'!$AB$155:$BA$1048576,MATCH($A534,'Hoja de Trabajo para listado'!$AB$155:$AB$1048576,0),MATCH((CUADRO!J$5&amp;$E534),'Hoja de Trabajo para listado'!$AB$151:$BA$151,0)),0)+IFERROR(INDEX('Hoja de Trabajo para listado'!$BC$155:$CB$1048576,MATCH($A534,'Hoja de Trabajo para listado'!$BC$155:$BC$1048576,0),MATCH((CUADRO!J$5&amp;$E534),'Hoja de Trabajo para listado'!$BC$151:$CB$151,0)),0)+IFERROR(INDEX('Hoja de Trabajo para listado'!$DE$153:$DG$274,MATCH($A534,'Hoja de Trabajo para listado'!$DE$153:$DE$1048576,0),MATCH((CUADRO!J$5&amp;$E534),'Hoja de Trabajo para listado'!$DE$151:$DG$151,0)),0)+IFERROR(INDEX('Hoja de Trabajo para listado'!$CD$155:$DC$1048576,MATCH($A534,'Hoja de Trabajo para listado'!$CD$155:$CD$1048576,0),MATCH((CUADRO!J$5&amp;$E534),'Hoja de Trabajo para listado'!$CD$151:$DC$151,0)),0)</f>
        <v>0</v>
      </c>
      <c r="K534" s="314">
        <f ca="1">+IFERROR(INDEX('Hoja de Trabajo para listado'!$A$155:$Z$1048576,MATCH($A534,'Hoja de Trabajo para listado'!$A$155:$A$1048576,0),MATCH((CUADRO!K$5&amp;$E534),'Hoja de Trabajo para listado'!$A$151:$Z$151,0)),0)+IFERROR(INDEX('Hoja de Trabajo para listado'!$AB$155:$BA$1048576,MATCH($A534,'Hoja de Trabajo para listado'!$AB$155:$AB$1048576,0),MATCH((CUADRO!K$5&amp;$E534),'Hoja de Trabajo para listado'!$AB$151:$BA$151,0)),0)+IFERROR(INDEX('Hoja de Trabajo para listado'!$BC$155:$CB$1048576,MATCH($A534,'Hoja de Trabajo para listado'!$BC$155:$BC$1048576,0),MATCH((CUADRO!K$5&amp;$E534),'Hoja de Trabajo para listado'!$BC$151:$CB$151,0)),0)+IFERROR(INDEX('Hoja de Trabajo para listado'!$DE$153:$DG$274,MATCH($A534,'Hoja de Trabajo para listado'!$DE$153:$DE$1048576,0),MATCH((CUADRO!K$5&amp;$E534),'Hoja de Trabajo para listado'!$DE$151:$DG$151,0)),0)+IFERROR(INDEX('Hoja de Trabajo para listado'!$CD$155:$DC$1048576,MATCH($A534,'Hoja de Trabajo para listado'!$CD$155:$CD$1048576,0),MATCH((CUADRO!K$5&amp;$E534),'Hoja de Trabajo para listado'!$CD$151:$DC$151,0)),0)</f>
        <v>0</v>
      </c>
      <c r="L534" s="314">
        <f ca="1">+IFERROR(INDEX('Hoja de Trabajo para listado'!$A$155:$Z$1048576,MATCH($A534,'Hoja de Trabajo para listado'!$A$155:$A$1048576,0),MATCH((CUADRO!L$5&amp;$E534),'Hoja de Trabajo para listado'!$A$151:$Z$151,0)),0)+IFERROR(INDEX('Hoja de Trabajo para listado'!$AB$155:$BA$1048576,MATCH($A534,'Hoja de Trabajo para listado'!$AB$155:$AB$1048576,0),MATCH((CUADRO!L$5&amp;$E534),'Hoja de Trabajo para listado'!$AB$151:$BA$151,0)),0)+IFERROR(INDEX('Hoja de Trabajo para listado'!$BC$155:$CB$1048576,MATCH($A534,'Hoja de Trabajo para listado'!$BC$155:$BC$1048576,0),MATCH((CUADRO!L$5&amp;$E534),'Hoja de Trabajo para listado'!$BC$151:$CB$151,0)),0)+IFERROR(INDEX('Hoja de Trabajo para listado'!$DE$153:$DG$274,MATCH($A534,'Hoja de Trabajo para listado'!$DE$153:$DE$1048576,0),MATCH((CUADRO!L$5&amp;$E534),'Hoja de Trabajo para listado'!$DE$151:$DG$151,0)),0)+IFERROR(INDEX('Hoja de Trabajo para listado'!$CD$155:$DC$1048576,MATCH($A534,'Hoja de Trabajo para listado'!$CD$155:$CD$1048576,0),MATCH((CUADRO!L$5&amp;$E534),'Hoja de Trabajo para listado'!$CD$151:$DC$151,0)),0)</f>
        <v>0</v>
      </c>
      <c r="M534" s="314">
        <f ca="1">+IFERROR(INDEX('Hoja de Trabajo para listado'!$A$155:$Z$1048576,MATCH($A534,'Hoja de Trabajo para listado'!$A$155:$A$1048576,0),MATCH((CUADRO!M$5&amp;$E534),'Hoja de Trabajo para listado'!$A$151:$Z$151,0)),0)+IFERROR(INDEX('Hoja de Trabajo para listado'!$AB$155:$BA$1048576,MATCH($A534,'Hoja de Trabajo para listado'!$AB$155:$AB$1048576,0),MATCH((CUADRO!M$5&amp;$E534),'Hoja de Trabajo para listado'!$AB$151:$BA$151,0)),0)+IFERROR(INDEX('Hoja de Trabajo para listado'!$BC$155:$CB$1048576,MATCH($A534,'Hoja de Trabajo para listado'!$BC$155:$BC$1048576,0),MATCH((CUADRO!M$5&amp;$E534),'Hoja de Trabajo para listado'!$BC$151:$CB$151,0)),0)+IFERROR(INDEX('Hoja de Trabajo para listado'!$DE$153:$DG$274,MATCH($A534,'Hoja de Trabajo para listado'!$DE$153:$DE$1048576,0),MATCH((CUADRO!M$5&amp;$E534),'Hoja de Trabajo para listado'!$DE$151:$DG$151,0)),0)+IFERROR(INDEX('Hoja de Trabajo para listado'!$CD$155:$DC$1048576,MATCH($A534,'Hoja de Trabajo para listado'!$CD$155:$CD$1048576,0),MATCH((CUADRO!M$5&amp;$E534),'Hoja de Trabajo para listado'!$CD$151:$DC$151,0)),0)</f>
        <v>0</v>
      </c>
      <c r="N534" s="314">
        <f ca="1">+IFERROR(INDEX('Hoja de Trabajo para listado'!$A$155:$Z$1048576,MATCH($A534,'Hoja de Trabajo para listado'!$A$155:$A$1048576,0),MATCH((CUADRO!N$5&amp;$E534),'Hoja de Trabajo para listado'!$A$151:$Z$151,0)),0)+IFERROR(INDEX('Hoja de Trabajo para listado'!$AB$155:$BA$1048576,MATCH($A534,'Hoja de Trabajo para listado'!$AB$155:$AB$1048576,0),MATCH((CUADRO!N$5&amp;$E534),'Hoja de Trabajo para listado'!$AB$151:$BA$151,0)),0)+IFERROR(INDEX('Hoja de Trabajo para listado'!$BC$155:$CB$1048576,MATCH($A534,'Hoja de Trabajo para listado'!$BC$155:$BC$1048576,0),MATCH((CUADRO!N$5&amp;$E534),'Hoja de Trabajo para listado'!$BC$151:$CB$151,0)),0)+IFERROR(INDEX('Hoja de Trabajo para listado'!$DE$153:$DG$274,MATCH($A534,'Hoja de Trabajo para listado'!$DE$153:$DE$1048576,0),MATCH((CUADRO!N$5&amp;$E534),'Hoja de Trabajo para listado'!$DE$151:$DG$151,0)),0)+IFERROR(INDEX('Hoja de Trabajo para listado'!$CD$155:$DC$1048576,MATCH($A534,'Hoja de Trabajo para listado'!$CD$155:$CD$1048576,0),MATCH((CUADRO!N$5&amp;$E534),'Hoja de Trabajo para listado'!$CD$151:$DC$151,0)),0)</f>
        <v>0</v>
      </c>
      <c r="O534" s="314">
        <f ca="1">+IFERROR(INDEX('Hoja de Trabajo para listado'!$A$155:$Z$1048576,MATCH($A534,'Hoja de Trabajo para listado'!$A$155:$A$1048576,0),MATCH((CUADRO!O$5&amp;$E534),'Hoja de Trabajo para listado'!$A$151:$Z$151,0)),0)+IFERROR(INDEX('Hoja de Trabajo para listado'!$AB$155:$BA$1048576,MATCH($A534,'Hoja de Trabajo para listado'!$AB$155:$AB$1048576,0),MATCH((CUADRO!O$5&amp;$E534),'Hoja de Trabajo para listado'!$AB$151:$BA$151,0)),0)+IFERROR(INDEX('Hoja de Trabajo para listado'!$BC$155:$CB$1048576,MATCH($A534,'Hoja de Trabajo para listado'!$BC$155:$BC$1048576,0),MATCH((CUADRO!O$5&amp;$E534),'Hoja de Trabajo para listado'!$BC$151:$CB$151,0)),0)+IFERROR(INDEX('Hoja de Trabajo para listado'!$DE$153:$DG$274,MATCH($A534,'Hoja de Trabajo para listado'!$DE$153:$DE$1048576,0),MATCH((CUADRO!O$5&amp;$E534),'Hoja de Trabajo para listado'!$DE$151:$DG$151,0)),0)+IFERROR(INDEX('Hoja de Trabajo para listado'!$CD$155:$DC$1048576,MATCH($A534,'Hoja de Trabajo para listado'!$CD$155:$CD$1048576,0),MATCH((CUADRO!O$5&amp;$E534),'Hoja de Trabajo para listado'!$CD$151:$DC$151,0)),0)</f>
        <v>0</v>
      </c>
      <c r="P534" s="314">
        <f ca="1">+IFERROR(INDEX('Hoja de Trabajo para listado'!$A$155:$Z$1048576,MATCH($A534,'Hoja de Trabajo para listado'!$A$155:$A$1048576,0),MATCH((CUADRO!P$5&amp;$E534),'Hoja de Trabajo para listado'!$A$151:$Z$151,0)),0)+IFERROR(INDEX('Hoja de Trabajo para listado'!$AB$155:$BA$1048576,MATCH($A534,'Hoja de Trabajo para listado'!$AB$155:$AB$1048576,0),MATCH((CUADRO!P$5&amp;$E534),'Hoja de Trabajo para listado'!$AB$151:$BA$151,0)),0)+IFERROR(INDEX('Hoja de Trabajo para listado'!$BC$155:$CB$1048576,MATCH($A534,'Hoja de Trabajo para listado'!$BC$155:$BC$1048576,0),MATCH((CUADRO!P$5&amp;$E534),'Hoja de Trabajo para listado'!$BC$151:$CB$151,0)),0)+IFERROR(INDEX('Hoja de Trabajo para listado'!$DE$153:$DG$274,MATCH($A534,'Hoja de Trabajo para listado'!$DE$153:$DE$1048576,0),MATCH((CUADRO!P$5&amp;$E534),'Hoja de Trabajo para listado'!$DE$151:$DG$151,0)),0)+IFERROR(INDEX('Hoja de Trabajo para listado'!$CD$155:$DC$1048576,MATCH($A534,'Hoja de Trabajo para listado'!$CD$155:$CD$1048576,0),MATCH((CUADRO!P$5&amp;$E534),'Hoja de Trabajo para listado'!$CD$151:$DC$151,0)),0)</f>
        <v>0</v>
      </c>
      <c r="Q534" s="314">
        <f ca="1">+IFERROR(INDEX('Hoja de Trabajo para listado'!$A$155:$Z$1048576,MATCH($A534,'Hoja de Trabajo para listado'!$A$155:$A$1048576,0),MATCH((CUADRO!Q$5&amp;$E534),'Hoja de Trabajo para listado'!$A$151:$Z$151,0)),0)+IFERROR(INDEX('Hoja de Trabajo para listado'!$AB$155:$BA$1048576,MATCH($A534,'Hoja de Trabajo para listado'!$AB$155:$AB$1048576,0),MATCH((CUADRO!Q$5&amp;$E534),'Hoja de Trabajo para listado'!$AB$151:$BA$151,0)),0)+IFERROR(INDEX('Hoja de Trabajo para listado'!$BC$155:$CB$1048576,MATCH($A534,'Hoja de Trabajo para listado'!$BC$155:$BC$1048576,0),MATCH((CUADRO!Q$5&amp;$E534),'Hoja de Trabajo para listado'!$BC$151:$CB$151,0)),0)+IFERROR(INDEX('Hoja de Trabajo para listado'!$DE$153:$DG$274,MATCH($A534,'Hoja de Trabajo para listado'!$DE$153:$DE$1048576,0),MATCH((CUADRO!Q$5&amp;$E534),'Hoja de Trabajo para listado'!$DE$151:$DG$151,0)),0)+IFERROR(INDEX('Hoja de Trabajo para listado'!$CD$155:$DC$1048576,MATCH($A534,'Hoja de Trabajo para listado'!$CD$155:$CD$1048576,0),MATCH((CUADRO!Q$5&amp;$E534),'Hoja de Trabajo para listado'!$CD$151:$DC$151,0)),0)</f>
        <v>0</v>
      </c>
      <c r="R534" s="314">
        <f t="shared" ca="1" si="16"/>
        <v>0</v>
      </c>
      <c r="S534" s="322"/>
      <c r="T534" s="314">
        <f ca="1">+T535</f>
        <v>0</v>
      </c>
      <c r="U534" s="313">
        <f t="shared" si="17"/>
        <v>1</v>
      </c>
      <c r="V534" s="319" t="str">
        <f>+VLOOKUP(A534,bd_lista!$A$3:$E$593,5,FALSE)</f>
        <v>Gobiernos Autonomos Municipales</v>
      </c>
      <c r="W534" s="425" t="str">
        <f>+V534</f>
        <v>Gobiernos Autonomos Municipales</v>
      </c>
    </row>
    <row r="535" spans="1:23" customFormat="1" ht="15" hidden="1" customHeight="1">
      <c r="A535" s="323">
        <v>1504</v>
      </c>
      <c r="B535" s="428"/>
      <c r="C535" s="318" t="str">
        <f>+VLOOKUP(A535,bd_lista!$A$3:$C$593,3,FALSE)</f>
        <v>Gobierno Autónomo Municipal de Urmiri</v>
      </c>
      <c r="D535" s="430"/>
      <c r="E535" s="347" t="s">
        <v>1419</v>
      </c>
      <c r="F535" s="314">
        <f ca="1">+IFERROR(INDEX('Hoja de Trabajo para listado'!$A$155:$Z$1048576,MATCH($A535,'Hoja de Trabajo para listado'!$A$155:$A$1048576,0),MATCH((CUADRO!F$5&amp;$E535),'Hoja de Trabajo para listado'!$A$151:$Z$151,0)),0)+IFERROR(INDEX('Hoja de Trabajo para listado'!$AB$155:$BA$1048576,MATCH($A535,'Hoja de Trabajo para listado'!$AB$155:$AB$1048576,0),MATCH((CUADRO!F$5&amp;$E535),'Hoja de Trabajo para listado'!$AB$151:$BA$151,0)),0)+IFERROR(INDEX('Hoja de Trabajo para listado'!$BC$155:$CB$1048576,MATCH($A535,'Hoja de Trabajo para listado'!$BC$155:$BC$1048576,0),MATCH((CUADRO!F$5&amp;$E535),'Hoja de Trabajo para listado'!$BC$151:$CB$151,0)),0)+IFERROR(INDEX('Hoja de Trabajo para listado'!$DE$153:$DG$274,MATCH($A535,'Hoja de Trabajo para listado'!$DE$153:$DE$1048576,0),MATCH((CUADRO!F$5&amp;$E535),'Hoja de Trabajo para listado'!$DE$151:$DG$151,0)),0)+IFERROR(INDEX('Hoja de Trabajo para listado'!$CD$155:$DC$1048576,MATCH($A535,'Hoja de Trabajo para listado'!$CD$155:$CD$1048576,0),MATCH((CUADRO!F$5&amp;$E535),'Hoja de Trabajo para listado'!$CD$151:$DC$151,0)),0)</f>
        <v>0</v>
      </c>
      <c r="G535" s="314">
        <f ca="1">+IFERROR(INDEX('Hoja de Trabajo para listado'!$A$155:$Z$1048576,MATCH($A535,'Hoja de Trabajo para listado'!$A$155:$A$1048576,0),MATCH((CUADRO!G$5&amp;$E535),'Hoja de Trabajo para listado'!$A$151:$Z$151,0)),0)+IFERROR(INDEX('Hoja de Trabajo para listado'!$AB$155:$BA$1048576,MATCH($A535,'Hoja de Trabajo para listado'!$AB$155:$AB$1048576,0),MATCH((CUADRO!G$5&amp;$E535),'Hoja de Trabajo para listado'!$AB$151:$BA$151,0)),0)+IFERROR(INDEX('Hoja de Trabajo para listado'!$BC$155:$CB$1048576,MATCH($A535,'Hoja de Trabajo para listado'!$BC$155:$BC$1048576,0),MATCH((CUADRO!G$5&amp;$E535),'Hoja de Trabajo para listado'!$BC$151:$CB$151,0)),0)+IFERROR(INDEX('Hoja de Trabajo para listado'!$DE$153:$DG$274,MATCH($A535,'Hoja de Trabajo para listado'!$DE$153:$DE$1048576,0),MATCH((CUADRO!G$5&amp;$E535),'Hoja de Trabajo para listado'!$DE$151:$DG$151,0)),0)+IFERROR(INDEX('Hoja de Trabajo para listado'!$CD$155:$DC$1048576,MATCH($A535,'Hoja de Trabajo para listado'!$CD$155:$CD$1048576,0),MATCH((CUADRO!G$5&amp;$E535),'Hoja de Trabajo para listado'!$CD$151:$DC$151,0)),0)</f>
        <v>0</v>
      </c>
      <c r="H535" s="314">
        <f ca="1">+IFERROR(INDEX('Hoja de Trabajo para listado'!$A$155:$Z$1048576,MATCH($A535,'Hoja de Trabajo para listado'!$A$155:$A$1048576,0),MATCH((CUADRO!H$5&amp;$E535),'Hoja de Trabajo para listado'!$A$151:$Z$151,0)),0)+IFERROR(INDEX('Hoja de Trabajo para listado'!$AB$155:$BA$1048576,MATCH($A535,'Hoja de Trabajo para listado'!$AB$155:$AB$1048576,0),MATCH((CUADRO!H$5&amp;$E535),'Hoja de Trabajo para listado'!$AB$151:$BA$151,0)),0)+IFERROR(INDEX('Hoja de Trabajo para listado'!$BC$155:$CB$1048576,MATCH($A535,'Hoja de Trabajo para listado'!$BC$155:$BC$1048576,0),MATCH((CUADRO!H$5&amp;$E535),'Hoja de Trabajo para listado'!$BC$151:$CB$151,0)),0)+IFERROR(INDEX('Hoja de Trabajo para listado'!$DE$153:$DG$274,MATCH($A535,'Hoja de Trabajo para listado'!$DE$153:$DE$1048576,0),MATCH((CUADRO!H$5&amp;$E535),'Hoja de Trabajo para listado'!$DE$151:$DG$151,0)),0)+IFERROR(INDEX('Hoja de Trabajo para listado'!$CD$155:$DC$1048576,MATCH($A535,'Hoja de Trabajo para listado'!$CD$155:$CD$1048576,0),MATCH((CUADRO!H$5&amp;$E535),'Hoja de Trabajo para listado'!$CD$151:$DC$151,0)),0)</f>
        <v>0</v>
      </c>
      <c r="I535" s="314">
        <f ca="1">+IFERROR(INDEX('Hoja de Trabajo para listado'!$A$155:$Z$1048576,MATCH($A535,'Hoja de Trabajo para listado'!$A$155:$A$1048576,0),MATCH((CUADRO!I$5&amp;$E535),'Hoja de Trabajo para listado'!$A$151:$Z$151,0)),0)+IFERROR(INDEX('Hoja de Trabajo para listado'!$AB$155:$BA$1048576,MATCH($A535,'Hoja de Trabajo para listado'!$AB$155:$AB$1048576,0),MATCH((CUADRO!I$5&amp;$E535),'Hoja de Trabajo para listado'!$AB$151:$BA$151,0)),0)+IFERROR(INDEX('Hoja de Trabajo para listado'!$BC$155:$CB$1048576,MATCH($A535,'Hoja de Trabajo para listado'!$BC$155:$BC$1048576,0),MATCH((CUADRO!I$5&amp;$E535),'Hoja de Trabajo para listado'!$BC$151:$CB$151,0)),0)+IFERROR(INDEX('Hoja de Trabajo para listado'!$DE$153:$DG$274,MATCH($A535,'Hoja de Trabajo para listado'!$DE$153:$DE$1048576,0),MATCH((CUADRO!I$5&amp;$E535),'Hoja de Trabajo para listado'!$DE$151:$DG$151,0)),0)+IFERROR(INDEX('Hoja de Trabajo para listado'!$CD$155:$DC$1048576,MATCH($A535,'Hoja de Trabajo para listado'!$CD$155:$CD$1048576,0),MATCH((CUADRO!I$5&amp;$E535),'Hoja de Trabajo para listado'!$CD$151:$DC$151,0)),0)</f>
        <v>0</v>
      </c>
      <c r="J535" s="314">
        <f ca="1">+IFERROR(INDEX('Hoja de Trabajo para listado'!$A$155:$Z$1048576,MATCH($A535,'Hoja de Trabajo para listado'!$A$155:$A$1048576,0),MATCH((CUADRO!J$5&amp;$E535),'Hoja de Trabajo para listado'!$A$151:$Z$151,0)),0)+IFERROR(INDEX('Hoja de Trabajo para listado'!$AB$155:$BA$1048576,MATCH($A535,'Hoja de Trabajo para listado'!$AB$155:$AB$1048576,0),MATCH((CUADRO!J$5&amp;$E535),'Hoja de Trabajo para listado'!$AB$151:$BA$151,0)),0)+IFERROR(INDEX('Hoja de Trabajo para listado'!$BC$155:$CB$1048576,MATCH($A535,'Hoja de Trabajo para listado'!$BC$155:$BC$1048576,0),MATCH((CUADRO!J$5&amp;$E535),'Hoja de Trabajo para listado'!$BC$151:$CB$151,0)),0)+IFERROR(INDEX('Hoja de Trabajo para listado'!$DE$153:$DG$274,MATCH($A535,'Hoja de Trabajo para listado'!$DE$153:$DE$1048576,0),MATCH((CUADRO!J$5&amp;$E535),'Hoja de Trabajo para listado'!$DE$151:$DG$151,0)),0)+IFERROR(INDEX('Hoja de Trabajo para listado'!$CD$155:$DC$1048576,MATCH($A535,'Hoja de Trabajo para listado'!$CD$155:$CD$1048576,0),MATCH((CUADRO!J$5&amp;$E535),'Hoja de Trabajo para listado'!$CD$151:$DC$151,0)),0)</f>
        <v>0</v>
      </c>
      <c r="K535" s="314">
        <f ca="1">+IFERROR(INDEX('Hoja de Trabajo para listado'!$A$155:$Z$1048576,MATCH($A535,'Hoja de Trabajo para listado'!$A$155:$A$1048576,0),MATCH((CUADRO!K$5&amp;$E535),'Hoja de Trabajo para listado'!$A$151:$Z$151,0)),0)+IFERROR(INDEX('Hoja de Trabajo para listado'!$AB$155:$BA$1048576,MATCH($A535,'Hoja de Trabajo para listado'!$AB$155:$AB$1048576,0),MATCH((CUADRO!K$5&amp;$E535),'Hoja de Trabajo para listado'!$AB$151:$BA$151,0)),0)+IFERROR(INDEX('Hoja de Trabajo para listado'!$BC$155:$CB$1048576,MATCH($A535,'Hoja de Trabajo para listado'!$BC$155:$BC$1048576,0),MATCH((CUADRO!K$5&amp;$E535),'Hoja de Trabajo para listado'!$BC$151:$CB$151,0)),0)+IFERROR(INDEX('Hoja de Trabajo para listado'!$DE$153:$DG$274,MATCH($A535,'Hoja de Trabajo para listado'!$DE$153:$DE$1048576,0),MATCH((CUADRO!K$5&amp;$E535),'Hoja de Trabajo para listado'!$DE$151:$DG$151,0)),0)+IFERROR(INDEX('Hoja de Trabajo para listado'!$CD$155:$DC$1048576,MATCH($A535,'Hoja de Trabajo para listado'!$CD$155:$CD$1048576,0),MATCH((CUADRO!K$5&amp;$E535),'Hoja de Trabajo para listado'!$CD$151:$DC$151,0)),0)</f>
        <v>0</v>
      </c>
      <c r="L535" s="314">
        <f ca="1">+IFERROR(INDEX('Hoja de Trabajo para listado'!$A$155:$Z$1048576,MATCH($A535,'Hoja de Trabajo para listado'!$A$155:$A$1048576,0),MATCH((CUADRO!L$5&amp;$E535),'Hoja de Trabajo para listado'!$A$151:$Z$151,0)),0)+IFERROR(INDEX('Hoja de Trabajo para listado'!$AB$155:$BA$1048576,MATCH($A535,'Hoja de Trabajo para listado'!$AB$155:$AB$1048576,0),MATCH((CUADRO!L$5&amp;$E535),'Hoja de Trabajo para listado'!$AB$151:$BA$151,0)),0)+IFERROR(INDEX('Hoja de Trabajo para listado'!$BC$155:$CB$1048576,MATCH($A535,'Hoja de Trabajo para listado'!$BC$155:$BC$1048576,0),MATCH((CUADRO!L$5&amp;$E535),'Hoja de Trabajo para listado'!$BC$151:$CB$151,0)),0)+IFERROR(INDEX('Hoja de Trabajo para listado'!$DE$153:$DG$274,MATCH($A535,'Hoja de Trabajo para listado'!$DE$153:$DE$1048576,0),MATCH((CUADRO!L$5&amp;$E535),'Hoja de Trabajo para listado'!$DE$151:$DG$151,0)),0)+IFERROR(INDEX('Hoja de Trabajo para listado'!$CD$155:$DC$1048576,MATCH($A535,'Hoja de Trabajo para listado'!$CD$155:$CD$1048576,0),MATCH((CUADRO!L$5&amp;$E535),'Hoja de Trabajo para listado'!$CD$151:$DC$151,0)),0)</f>
        <v>0</v>
      </c>
      <c r="M535" s="314">
        <f ca="1">+IFERROR(INDEX('Hoja de Trabajo para listado'!$A$155:$Z$1048576,MATCH($A535,'Hoja de Trabajo para listado'!$A$155:$A$1048576,0),MATCH((CUADRO!M$5&amp;$E535),'Hoja de Trabajo para listado'!$A$151:$Z$151,0)),0)+IFERROR(INDEX('Hoja de Trabajo para listado'!$AB$155:$BA$1048576,MATCH($A535,'Hoja de Trabajo para listado'!$AB$155:$AB$1048576,0),MATCH((CUADRO!M$5&amp;$E535),'Hoja de Trabajo para listado'!$AB$151:$BA$151,0)),0)+IFERROR(INDEX('Hoja de Trabajo para listado'!$BC$155:$CB$1048576,MATCH($A535,'Hoja de Trabajo para listado'!$BC$155:$BC$1048576,0),MATCH((CUADRO!M$5&amp;$E535),'Hoja de Trabajo para listado'!$BC$151:$CB$151,0)),0)+IFERROR(INDEX('Hoja de Trabajo para listado'!$DE$153:$DG$274,MATCH($A535,'Hoja de Trabajo para listado'!$DE$153:$DE$1048576,0),MATCH((CUADRO!M$5&amp;$E535),'Hoja de Trabajo para listado'!$DE$151:$DG$151,0)),0)+IFERROR(INDEX('Hoja de Trabajo para listado'!$CD$155:$DC$1048576,MATCH($A535,'Hoja de Trabajo para listado'!$CD$155:$CD$1048576,0),MATCH((CUADRO!M$5&amp;$E535),'Hoja de Trabajo para listado'!$CD$151:$DC$151,0)),0)</f>
        <v>0</v>
      </c>
      <c r="N535" s="314">
        <f ca="1">+IFERROR(INDEX('Hoja de Trabajo para listado'!$A$155:$Z$1048576,MATCH($A535,'Hoja de Trabajo para listado'!$A$155:$A$1048576,0),MATCH((CUADRO!N$5&amp;$E535),'Hoja de Trabajo para listado'!$A$151:$Z$151,0)),0)+IFERROR(INDEX('Hoja de Trabajo para listado'!$AB$155:$BA$1048576,MATCH($A535,'Hoja de Trabajo para listado'!$AB$155:$AB$1048576,0),MATCH((CUADRO!N$5&amp;$E535),'Hoja de Trabajo para listado'!$AB$151:$BA$151,0)),0)+IFERROR(INDEX('Hoja de Trabajo para listado'!$BC$155:$CB$1048576,MATCH($A535,'Hoja de Trabajo para listado'!$BC$155:$BC$1048576,0),MATCH((CUADRO!N$5&amp;$E535),'Hoja de Trabajo para listado'!$BC$151:$CB$151,0)),0)+IFERROR(INDEX('Hoja de Trabajo para listado'!$DE$153:$DG$274,MATCH($A535,'Hoja de Trabajo para listado'!$DE$153:$DE$1048576,0),MATCH((CUADRO!N$5&amp;$E535),'Hoja de Trabajo para listado'!$DE$151:$DG$151,0)),0)+IFERROR(INDEX('Hoja de Trabajo para listado'!$CD$155:$DC$1048576,MATCH($A535,'Hoja de Trabajo para listado'!$CD$155:$CD$1048576,0),MATCH((CUADRO!N$5&amp;$E535),'Hoja de Trabajo para listado'!$CD$151:$DC$151,0)),0)</f>
        <v>0</v>
      </c>
      <c r="O535" s="314">
        <f ca="1">+IFERROR(INDEX('Hoja de Trabajo para listado'!$A$155:$Z$1048576,MATCH($A535,'Hoja de Trabajo para listado'!$A$155:$A$1048576,0),MATCH((CUADRO!O$5&amp;$E535),'Hoja de Trabajo para listado'!$A$151:$Z$151,0)),0)+IFERROR(INDEX('Hoja de Trabajo para listado'!$AB$155:$BA$1048576,MATCH($A535,'Hoja de Trabajo para listado'!$AB$155:$AB$1048576,0),MATCH((CUADRO!O$5&amp;$E535),'Hoja de Trabajo para listado'!$AB$151:$BA$151,0)),0)+IFERROR(INDEX('Hoja de Trabajo para listado'!$BC$155:$CB$1048576,MATCH($A535,'Hoja de Trabajo para listado'!$BC$155:$BC$1048576,0),MATCH((CUADRO!O$5&amp;$E535),'Hoja de Trabajo para listado'!$BC$151:$CB$151,0)),0)+IFERROR(INDEX('Hoja de Trabajo para listado'!$DE$153:$DG$274,MATCH($A535,'Hoja de Trabajo para listado'!$DE$153:$DE$1048576,0),MATCH((CUADRO!O$5&amp;$E535),'Hoja de Trabajo para listado'!$DE$151:$DG$151,0)),0)+IFERROR(INDEX('Hoja de Trabajo para listado'!$CD$155:$DC$1048576,MATCH($A535,'Hoja de Trabajo para listado'!$CD$155:$CD$1048576,0),MATCH((CUADRO!O$5&amp;$E535),'Hoja de Trabajo para listado'!$CD$151:$DC$151,0)),0)</f>
        <v>0</v>
      </c>
      <c r="P535" s="314">
        <f ca="1">+IFERROR(INDEX('Hoja de Trabajo para listado'!$A$155:$Z$1048576,MATCH($A535,'Hoja de Trabajo para listado'!$A$155:$A$1048576,0),MATCH((CUADRO!P$5&amp;$E535),'Hoja de Trabajo para listado'!$A$151:$Z$151,0)),0)+IFERROR(INDEX('Hoja de Trabajo para listado'!$AB$155:$BA$1048576,MATCH($A535,'Hoja de Trabajo para listado'!$AB$155:$AB$1048576,0),MATCH((CUADRO!P$5&amp;$E535),'Hoja de Trabajo para listado'!$AB$151:$BA$151,0)),0)+IFERROR(INDEX('Hoja de Trabajo para listado'!$BC$155:$CB$1048576,MATCH($A535,'Hoja de Trabajo para listado'!$BC$155:$BC$1048576,0),MATCH((CUADRO!P$5&amp;$E535),'Hoja de Trabajo para listado'!$BC$151:$CB$151,0)),0)+IFERROR(INDEX('Hoja de Trabajo para listado'!$DE$153:$DG$274,MATCH($A535,'Hoja de Trabajo para listado'!$DE$153:$DE$1048576,0),MATCH((CUADRO!P$5&amp;$E535),'Hoja de Trabajo para listado'!$DE$151:$DG$151,0)),0)+IFERROR(INDEX('Hoja de Trabajo para listado'!$CD$155:$DC$1048576,MATCH($A535,'Hoja de Trabajo para listado'!$CD$155:$CD$1048576,0),MATCH((CUADRO!P$5&amp;$E535),'Hoja de Trabajo para listado'!$CD$151:$DC$151,0)),0)</f>
        <v>0</v>
      </c>
      <c r="Q535" s="314">
        <f ca="1">+IFERROR(INDEX('Hoja de Trabajo para listado'!$A$155:$Z$1048576,MATCH($A535,'Hoja de Trabajo para listado'!$A$155:$A$1048576,0),MATCH((CUADRO!Q$5&amp;$E535),'Hoja de Trabajo para listado'!$A$151:$Z$151,0)),0)+IFERROR(INDEX('Hoja de Trabajo para listado'!$AB$155:$BA$1048576,MATCH($A535,'Hoja de Trabajo para listado'!$AB$155:$AB$1048576,0),MATCH((CUADRO!Q$5&amp;$E535),'Hoja de Trabajo para listado'!$AB$151:$BA$151,0)),0)+IFERROR(INDEX('Hoja de Trabajo para listado'!$BC$155:$CB$1048576,MATCH($A535,'Hoja de Trabajo para listado'!$BC$155:$BC$1048576,0),MATCH((CUADRO!Q$5&amp;$E535),'Hoja de Trabajo para listado'!$BC$151:$CB$151,0)),0)+IFERROR(INDEX('Hoja de Trabajo para listado'!$DE$153:$DG$274,MATCH($A535,'Hoja de Trabajo para listado'!$DE$153:$DE$1048576,0),MATCH((CUADRO!Q$5&amp;$E535),'Hoja de Trabajo para listado'!$DE$151:$DG$151,0)),0)+IFERROR(INDEX('Hoja de Trabajo para listado'!$CD$155:$DC$1048576,MATCH($A535,'Hoja de Trabajo para listado'!$CD$155:$CD$1048576,0),MATCH((CUADRO!Q$5&amp;$E535),'Hoja de Trabajo para listado'!$CD$151:$DC$151,0)),0)</f>
        <v>0</v>
      </c>
      <c r="R535" s="314">
        <f t="shared" ca="1" si="16"/>
        <v>0</v>
      </c>
      <c r="S535" s="322">
        <f ca="1">+R534+R535</f>
        <v>0</v>
      </c>
      <c r="T535" s="314">
        <f ca="1">+S535</f>
        <v>0</v>
      </c>
      <c r="U535" s="313">
        <f t="shared" si="17"/>
        <v>2</v>
      </c>
      <c r="V535" s="319" t="str">
        <f>+VLOOKUP(A535,bd_lista!$A$3:$E$593,5,FALSE)</f>
        <v>Gobiernos Autonomos Municipales</v>
      </c>
      <c r="W535" s="426"/>
    </row>
    <row r="536" spans="1:23" customFormat="1" ht="15" hidden="1" customHeight="1">
      <c r="A536" s="323">
        <v>1505</v>
      </c>
      <c r="B536" s="427">
        <f>+A536</f>
        <v>1505</v>
      </c>
      <c r="C536" s="318" t="str">
        <f>+VLOOKUP(A536,bd_lista!$A$3:$C$593,3,FALSE)</f>
        <v>Gobierno Autónomo Municipal de Uncía</v>
      </c>
      <c r="D536" s="429" t="str">
        <f>+C536</f>
        <v>Gobierno Autónomo Municipal de Uncía</v>
      </c>
      <c r="E536" s="346" t="s">
        <v>1418</v>
      </c>
      <c r="F536" s="314">
        <f ca="1">+IFERROR(INDEX('Hoja de Trabajo para listado'!$A$155:$Z$1048576,MATCH($A536,'Hoja de Trabajo para listado'!$A$155:$A$1048576,0),MATCH((CUADRO!F$5&amp;$E536),'Hoja de Trabajo para listado'!$A$151:$Z$151,0)),0)+IFERROR(INDEX('Hoja de Trabajo para listado'!$AB$155:$BA$1048576,MATCH($A536,'Hoja de Trabajo para listado'!$AB$155:$AB$1048576,0),MATCH((CUADRO!F$5&amp;$E536),'Hoja de Trabajo para listado'!$AB$151:$BA$151,0)),0)+IFERROR(INDEX('Hoja de Trabajo para listado'!$BC$155:$CB$1048576,MATCH($A536,'Hoja de Trabajo para listado'!$BC$155:$BC$1048576,0),MATCH((CUADRO!F$5&amp;$E536),'Hoja de Trabajo para listado'!$BC$151:$CB$151,0)),0)+IFERROR(INDEX('Hoja de Trabajo para listado'!$DE$153:$DG$274,MATCH($A536,'Hoja de Trabajo para listado'!$DE$153:$DE$1048576,0),MATCH((CUADRO!F$5&amp;$E536),'Hoja de Trabajo para listado'!$DE$151:$DG$151,0)),0)+IFERROR(INDEX('Hoja de Trabajo para listado'!$CD$155:$DC$1048576,MATCH($A536,'Hoja de Trabajo para listado'!$CD$155:$CD$1048576,0),MATCH((CUADRO!F$5&amp;$E536),'Hoja de Trabajo para listado'!$CD$151:$DC$151,0)),0)</f>
        <v>0</v>
      </c>
      <c r="G536" s="314">
        <f ca="1">+IFERROR(INDEX('Hoja de Trabajo para listado'!$A$155:$Z$1048576,MATCH($A536,'Hoja de Trabajo para listado'!$A$155:$A$1048576,0),MATCH((CUADRO!G$5&amp;$E536),'Hoja de Trabajo para listado'!$A$151:$Z$151,0)),0)+IFERROR(INDEX('Hoja de Trabajo para listado'!$AB$155:$BA$1048576,MATCH($A536,'Hoja de Trabajo para listado'!$AB$155:$AB$1048576,0),MATCH((CUADRO!G$5&amp;$E536),'Hoja de Trabajo para listado'!$AB$151:$BA$151,0)),0)+IFERROR(INDEX('Hoja de Trabajo para listado'!$BC$155:$CB$1048576,MATCH($A536,'Hoja de Trabajo para listado'!$BC$155:$BC$1048576,0),MATCH((CUADRO!G$5&amp;$E536),'Hoja de Trabajo para listado'!$BC$151:$CB$151,0)),0)+IFERROR(INDEX('Hoja de Trabajo para listado'!$DE$153:$DG$274,MATCH($A536,'Hoja de Trabajo para listado'!$DE$153:$DE$1048576,0),MATCH((CUADRO!G$5&amp;$E536),'Hoja de Trabajo para listado'!$DE$151:$DG$151,0)),0)+IFERROR(INDEX('Hoja de Trabajo para listado'!$CD$155:$DC$1048576,MATCH($A536,'Hoja de Trabajo para listado'!$CD$155:$CD$1048576,0),MATCH((CUADRO!G$5&amp;$E536),'Hoja de Trabajo para listado'!$CD$151:$DC$151,0)),0)</f>
        <v>0</v>
      </c>
      <c r="H536" s="314">
        <f ca="1">+IFERROR(INDEX('Hoja de Trabajo para listado'!$A$155:$Z$1048576,MATCH($A536,'Hoja de Trabajo para listado'!$A$155:$A$1048576,0),MATCH((CUADRO!H$5&amp;$E536),'Hoja de Trabajo para listado'!$A$151:$Z$151,0)),0)+IFERROR(INDEX('Hoja de Trabajo para listado'!$AB$155:$BA$1048576,MATCH($A536,'Hoja de Trabajo para listado'!$AB$155:$AB$1048576,0),MATCH((CUADRO!H$5&amp;$E536),'Hoja de Trabajo para listado'!$AB$151:$BA$151,0)),0)+IFERROR(INDEX('Hoja de Trabajo para listado'!$BC$155:$CB$1048576,MATCH($A536,'Hoja de Trabajo para listado'!$BC$155:$BC$1048576,0),MATCH((CUADRO!H$5&amp;$E536),'Hoja de Trabajo para listado'!$BC$151:$CB$151,0)),0)+IFERROR(INDEX('Hoja de Trabajo para listado'!$DE$153:$DG$274,MATCH($A536,'Hoja de Trabajo para listado'!$DE$153:$DE$1048576,0),MATCH((CUADRO!H$5&amp;$E536),'Hoja de Trabajo para listado'!$DE$151:$DG$151,0)),0)+IFERROR(INDEX('Hoja de Trabajo para listado'!$CD$155:$DC$1048576,MATCH($A536,'Hoja de Trabajo para listado'!$CD$155:$CD$1048576,0),MATCH((CUADRO!H$5&amp;$E536),'Hoja de Trabajo para listado'!$CD$151:$DC$151,0)),0)</f>
        <v>0</v>
      </c>
      <c r="I536" s="314">
        <f ca="1">+IFERROR(INDEX('Hoja de Trabajo para listado'!$A$155:$Z$1048576,MATCH($A536,'Hoja de Trabajo para listado'!$A$155:$A$1048576,0),MATCH((CUADRO!I$5&amp;$E536),'Hoja de Trabajo para listado'!$A$151:$Z$151,0)),0)+IFERROR(INDEX('Hoja de Trabajo para listado'!$AB$155:$BA$1048576,MATCH($A536,'Hoja de Trabajo para listado'!$AB$155:$AB$1048576,0),MATCH((CUADRO!I$5&amp;$E536),'Hoja de Trabajo para listado'!$AB$151:$BA$151,0)),0)+IFERROR(INDEX('Hoja de Trabajo para listado'!$BC$155:$CB$1048576,MATCH($A536,'Hoja de Trabajo para listado'!$BC$155:$BC$1048576,0),MATCH((CUADRO!I$5&amp;$E536),'Hoja de Trabajo para listado'!$BC$151:$CB$151,0)),0)+IFERROR(INDEX('Hoja de Trabajo para listado'!$DE$153:$DG$274,MATCH($A536,'Hoja de Trabajo para listado'!$DE$153:$DE$1048576,0),MATCH((CUADRO!I$5&amp;$E536),'Hoja de Trabajo para listado'!$DE$151:$DG$151,0)),0)+IFERROR(INDEX('Hoja de Trabajo para listado'!$CD$155:$DC$1048576,MATCH($A536,'Hoja de Trabajo para listado'!$CD$155:$CD$1048576,0),MATCH((CUADRO!I$5&amp;$E536),'Hoja de Trabajo para listado'!$CD$151:$DC$151,0)),0)</f>
        <v>0</v>
      </c>
      <c r="J536" s="314">
        <f ca="1">+IFERROR(INDEX('Hoja de Trabajo para listado'!$A$155:$Z$1048576,MATCH($A536,'Hoja de Trabajo para listado'!$A$155:$A$1048576,0),MATCH((CUADRO!J$5&amp;$E536),'Hoja de Trabajo para listado'!$A$151:$Z$151,0)),0)+IFERROR(INDEX('Hoja de Trabajo para listado'!$AB$155:$BA$1048576,MATCH($A536,'Hoja de Trabajo para listado'!$AB$155:$AB$1048576,0),MATCH((CUADRO!J$5&amp;$E536),'Hoja de Trabajo para listado'!$AB$151:$BA$151,0)),0)+IFERROR(INDEX('Hoja de Trabajo para listado'!$BC$155:$CB$1048576,MATCH($A536,'Hoja de Trabajo para listado'!$BC$155:$BC$1048576,0),MATCH((CUADRO!J$5&amp;$E536),'Hoja de Trabajo para listado'!$BC$151:$CB$151,0)),0)+IFERROR(INDEX('Hoja de Trabajo para listado'!$DE$153:$DG$274,MATCH($A536,'Hoja de Trabajo para listado'!$DE$153:$DE$1048576,0),MATCH((CUADRO!J$5&amp;$E536),'Hoja de Trabajo para listado'!$DE$151:$DG$151,0)),0)+IFERROR(INDEX('Hoja de Trabajo para listado'!$CD$155:$DC$1048576,MATCH($A536,'Hoja de Trabajo para listado'!$CD$155:$CD$1048576,0),MATCH((CUADRO!J$5&amp;$E536),'Hoja de Trabajo para listado'!$CD$151:$DC$151,0)),0)</f>
        <v>0</v>
      </c>
      <c r="K536" s="314">
        <f ca="1">+IFERROR(INDEX('Hoja de Trabajo para listado'!$A$155:$Z$1048576,MATCH($A536,'Hoja de Trabajo para listado'!$A$155:$A$1048576,0),MATCH((CUADRO!K$5&amp;$E536),'Hoja de Trabajo para listado'!$A$151:$Z$151,0)),0)+IFERROR(INDEX('Hoja de Trabajo para listado'!$AB$155:$BA$1048576,MATCH($A536,'Hoja de Trabajo para listado'!$AB$155:$AB$1048576,0),MATCH((CUADRO!K$5&amp;$E536),'Hoja de Trabajo para listado'!$AB$151:$BA$151,0)),0)+IFERROR(INDEX('Hoja de Trabajo para listado'!$BC$155:$CB$1048576,MATCH($A536,'Hoja de Trabajo para listado'!$BC$155:$BC$1048576,0),MATCH((CUADRO!K$5&amp;$E536),'Hoja de Trabajo para listado'!$BC$151:$CB$151,0)),0)+IFERROR(INDEX('Hoja de Trabajo para listado'!$DE$153:$DG$274,MATCH($A536,'Hoja de Trabajo para listado'!$DE$153:$DE$1048576,0),MATCH((CUADRO!K$5&amp;$E536),'Hoja de Trabajo para listado'!$DE$151:$DG$151,0)),0)+IFERROR(INDEX('Hoja de Trabajo para listado'!$CD$155:$DC$1048576,MATCH($A536,'Hoja de Trabajo para listado'!$CD$155:$CD$1048576,0),MATCH((CUADRO!K$5&amp;$E536),'Hoja de Trabajo para listado'!$CD$151:$DC$151,0)),0)</f>
        <v>0</v>
      </c>
      <c r="L536" s="314">
        <f ca="1">+IFERROR(INDEX('Hoja de Trabajo para listado'!$A$155:$Z$1048576,MATCH($A536,'Hoja de Trabajo para listado'!$A$155:$A$1048576,0),MATCH((CUADRO!L$5&amp;$E536),'Hoja de Trabajo para listado'!$A$151:$Z$151,0)),0)+IFERROR(INDEX('Hoja de Trabajo para listado'!$AB$155:$BA$1048576,MATCH($A536,'Hoja de Trabajo para listado'!$AB$155:$AB$1048576,0),MATCH((CUADRO!L$5&amp;$E536),'Hoja de Trabajo para listado'!$AB$151:$BA$151,0)),0)+IFERROR(INDEX('Hoja de Trabajo para listado'!$BC$155:$CB$1048576,MATCH($A536,'Hoja de Trabajo para listado'!$BC$155:$BC$1048576,0),MATCH((CUADRO!L$5&amp;$E536),'Hoja de Trabajo para listado'!$BC$151:$CB$151,0)),0)+IFERROR(INDEX('Hoja de Trabajo para listado'!$DE$153:$DG$274,MATCH($A536,'Hoja de Trabajo para listado'!$DE$153:$DE$1048576,0),MATCH((CUADRO!L$5&amp;$E536),'Hoja de Trabajo para listado'!$DE$151:$DG$151,0)),0)+IFERROR(INDEX('Hoja de Trabajo para listado'!$CD$155:$DC$1048576,MATCH($A536,'Hoja de Trabajo para listado'!$CD$155:$CD$1048576,0),MATCH((CUADRO!L$5&amp;$E536),'Hoja de Trabajo para listado'!$CD$151:$DC$151,0)),0)</f>
        <v>0</v>
      </c>
      <c r="M536" s="314">
        <f ca="1">+IFERROR(INDEX('Hoja de Trabajo para listado'!$A$155:$Z$1048576,MATCH($A536,'Hoja de Trabajo para listado'!$A$155:$A$1048576,0),MATCH((CUADRO!M$5&amp;$E536),'Hoja de Trabajo para listado'!$A$151:$Z$151,0)),0)+IFERROR(INDEX('Hoja de Trabajo para listado'!$AB$155:$BA$1048576,MATCH($A536,'Hoja de Trabajo para listado'!$AB$155:$AB$1048576,0),MATCH((CUADRO!M$5&amp;$E536),'Hoja de Trabajo para listado'!$AB$151:$BA$151,0)),0)+IFERROR(INDEX('Hoja de Trabajo para listado'!$BC$155:$CB$1048576,MATCH($A536,'Hoja de Trabajo para listado'!$BC$155:$BC$1048576,0),MATCH((CUADRO!M$5&amp;$E536),'Hoja de Trabajo para listado'!$BC$151:$CB$151,0)),0)+IFERROR(INDEX('Hoja de Trabajo para listado'!$DE$153:$DG$274,MATCH($A536,'Hoja de Trabajo para listado'!$DE$153:$DE$1048576,0),MATCH((CUADRO!M$5&amp;$E536),'Hoja de Trabajo para listado'!$DE$151:$DG$151,0)),0)+IFERROR(INDEX('Hoja de Trabajo para listado'!$CD$155:$DC$1048576,MATCH($A536,'Hoja de Trabajo para listado'!$CD$155:$CD$1048576,0),MATCH((CUADRO!M$5&amp;$E536),'Hoja de Trabajo para listado'!$CD$151:$DC$151,0)),0)</f>
        <v>0</v>
      </c>
      <c r="N536" s="314">
        <f ca="1">+IFERROR(INDEX('Hoja de Trabajo para listado'!$A$155:$Z$1048576,MATCH($A536,'Hoja de Trabajo para listado'!$A$155:$A$1048576,0),MATCH((CUADRO!N$5&amp;$E536),'Hoja de Trabajo para listado'!$A$151:$Z$151,0)),0)+IFERROR(INDEX('Hoja de Trabajo para listado'!$AB$155:$BA$1048576,MATCH($A536,'Hoja de Trabajo para listado'!$AB$155:$AB$1048576,0),MATCH((CUADRO!N$5&amp;$E536),'Hoja de Trabajo para listado'!$AB$151:$BA$151,0)),0)+IFERROR(INDEX('Hoja de Trabajo para listado'!$BC$155:$CB$1048576,MATCH($A536,'Hoja de Trabajo para listado'!$BC$155:$BC$1048576,0),MATCH((CUADRO!N$5&amp;$E536),'Hoja de Trabajo para listado'!$BC$151:$CB$151,0)),0)+IFERROR(INDEX('Hoja de Trabajo para listado'!$DE$153:$DG$274,MATCH($A536,'Hoja de Trabajo para listado'!$DE$153:$DE$1048576,0),MATCH((CUADRO!N$5&amp;$E536),'Hoja de Trabajo para listado'!$DE$151:$DG$151,0)),0)+IFERROR(INDEX('Hoja de Trabajo para listado'!$CD$155:$DC$1048576,MATCH($A536,'Hoja de Trabajo para listado'!$CD$155:$CD$1048576,0),MATCH((CUADRO!N$5&amp;$E536),'Hoja de Trabajo para listado'!$CD$151:$DC$151,0)),0)</f>
        <v>0</v>
      </c>
      <c r="O536" s="314">
        <f ca="1">+IFERROR(INDEX('Hoja de Trabajo para listado'!$A$155:$Z$1048576,MATCH($A536,'Hoja de Trabajo para listado'!$A$155:$A$1048576,0),MATCH((CUADRO!O$5&amp;$E536),'Hoja de Trabajo para listado'!$A$151:$Z$151,0)),0)+IFERROR(INDEX('Hoja de Trabajo para listado'!$AB$155:$BA$1048576,MATCH($A536,'Hoja de Trabajo para listado'!$AB$155:$AB$1048576,0),MATCH((CUADRO!O$5&amp;$E536),'Hoja de Trabajo para listado'!$AB$151:$BA$151,0)),0)+IFERROR(INDEX('Hoja de Trabajo para listado'!$BC$155:$CB$1048576,MATCH($A536,'Hoja de Trabajo para listado'!$BC$155:$BC$1048576,0),MATCH((CUADRO!O$5&amp;$E536),'Hoja de Trabajo para listado'!$BC$151:$CB$151,0)),0)+IFERROR(INDEX('Hoja de Trabajo para listado'!$DE$153:$DG$274,MATCH($A536,'Hoja de Trabajo para listado'!$DE$153:$DE$1048576,0),MATCH((CUADRO!O$5&amp;$E536),'Hoja de Trabajo para listado'!$DE$151:$DG$151,0)),0)+IFERROR(INDEX('Hoja de Trabajo para listado'!$CD$155:$DC$1048576,MATCH($A536,'Hoja de Trabajo para listado'!$CD$155:$CD$1048576,0),MATCH((CUADRO!O$5&amp;$E536),'Hoja de Trabajo para listado'!$CD$151:$DC$151,0)),0)</f>
        <v>0</v>
      </c>
      <c r="P536" s="314">
        <f ca="1">+IFERROR(INDEX('Hoja de Trabajo para listado'!$A$155:$Z$1048576,MATCH($A536,'Hoja de Trabajo para listado'!$A$155:$A$1048576,0),MATCH((CUADRO!P$5&amp;$E536),'Hoja de Trabajo para listado'!$A$151:$Z$151,0)),0)+IFERROR(INDEX('Hoja de Trabajo para listado'!$AB$155:$BA$1048576,MATCH($A536,'Hoja de Trabajo para listado'!$AB$155:$AB$1048576,0),MATCH((CUADRO!P$5&amp;$E536),'Hoja de Trabajo para listado'!$AB$151:$BA$151,0)),0)+IFERROR(INDEX('Hoja de Trabajo para listado'!$BC$155:$CB$1048576,MATCH($A536,'Hoja de Trabajo para listado'!$BC$155:$BC$1048576,0),MATCH((CUADRO!P$5&amp;$E536),'Hoja de Trabajo para listado'!$BC$151:$CB$151,0)),0)+IFERROR(INDEX('Hoja de Trabajo para listado'!$DE$153:$DG$274,MATCH($A536,'Hoja de Trabajo para listado'!$DE$153:$DE$1048576,0),MATCH((CUADRO!P$5&amp;$E536),'Hoja de Trabajo para listado'!$DE$151:$DG$151,0)),0)+IFERROR(INDEX('Hoja de Trabajo para listado'!$CD$155:$DC$1048576,MATCH($A536,'Hoja de Trabajo para listado'!$CD$155:$CD$1048576,0),MATCH((CUADRO!P$5&amp;$E536),'Hoja de Trabajo para listado'!$CD$151:$DC$151,0)),0)</f>
        <v>0</v>
      </c>
      <c r="Q536" s="314">
        <f ca="1">+IFERROR(INDEX('Hoja de Trabajo para listado'!$A$155:$Z$1048576,MATCH($A536,'Hoja de Trabajo para listado'!$A$155:$A$1048576,0),MATCH((CUADRO!Q$5&amp;$E536),'Hoja de Trabajo para listado'!$A$151:$Z$151,0)),0)+IFERROR(INDEX('Hoja de Trabajo para listado'!$AB$155:$BA$1048576,MATCH($A536,'Hoja de Trabajo para listado'!$AB$155:$AB$1048576,0),MATCH((CUADRO!Q$5&amp;$E536),'Hoja de Trabajo para listado'!$AB$151:$BA$151,0)),0)+IFERROR(INDEX('Hoja de Trabajo para listado'!$BC$155:$CB$1048576,MATCH($A536,'Hoja de Trabajo para listado'!$BC$155:$BC$1048576,0),MATCH((CUADRO!Q$5&amp;$E536),'Hoja de Trabajo para listado'!$BC$151:$CB$151,0)),0)+IFERROR(INDEX('Hoja de Trabajo para listado'!$DE$153:$DG$274,MATCH($A536,'Hoja de Trabajo para listado'!$DE$153:$DE$1048576,0),MATCH((CUADRO!Q$5&amp;$E536),'Hoja de Trabajo para listado'!$DE$151:$DG$151,0)),0)+IFERROR(INDEX('Hoja de Trabajo para listado'!$CD$155:$DC$1048576,MATCH($A536,'Hoja de Trabajo para listado'!$CD$155:$CD$1048576,0),MATCH((CUADRO!Q$5&amp;$E536),'Hoja de Trabajo para listado'!$CD$151:$DC$151,0)),0)</f>
        <v>0</v>
      </c>
      <c r="R536" s="314">
        <f t="shared" ca="1" si="16"/>
        <v>0</v>
      </c>
      <c r="S536" s="322"/>
      <c r="T536" s="314">
        <f ca="1">+T537</f>
        <v>0</v>
      </c>
      <c r="U536" s="313">
        <f t="shared" si="17"/>
        <v>1</v>
      </c>
      <c r="V536" s="319" t="str">
        <f>+VLOOKUP(A536,bd_lista!$A$3:$E$593,5,FALSE)</f>
        <v>Gobiernos Autonomos Municipales</v>
      </c>
      <c r="W536" s="425" t="str">
        <f>+V536</f>
        <v>Gobiernos Autonomos Municipales</v>
      </c>
    </row>
    <row r="537" spans="1:23" customFormat="1" ht="15" hidden="1" customHeight="1">
      <c r="A537" s="323">
        <v>1505</v>
      </c>
      <c r="B537" s="428"/>
      <c r="C537" s="318" t="str">
        <f>+VLOOKUP(A537,bd_lista!$A$3:$C$593,3,FALSE)</f>
        <v>Gobierno Autónomo Municipal de Uncía</v>
      </c>
      <c r="D537" s="430"/>
      <c r="E537" s="347" t="s">
        <v>1419</v>
      </c>
      <c r="F537" s="314">
        <f ca="1">+IFERROR(INDEX('Hoja de Trabajo para listado'!$A$155:$Z$1048576,MATCH($A537,'Hoja de Trabajo para listado'!$A$155:$A$1048576,0),MATCH((CUADRO!F$5&amp;$E537),'Hoja de Trabajo para listado'!$A$151:$Z$151,0)),0)+IFERROR(INDEX('Hoja de Trabajo para listado'!$AB$155:$BA$1048576,MATCH($A537,'Hoja de Trabajo para listado'!$AB$155:$AB$1048576,0),MATCH((CUADRO!F$5&amp;$E537),'Hoja de Trabajo para listado'!$AB$151:$BA$151,0)),0)+IFERROR(INDEX('Hoja de Trabajo para listado'!$BC$155:$CB$1048576,MATCH($A537,'Hoja de Trabajo para listado'!$BC$155:$BC$1048576,0),MATCH((CUADRO!F$5&amp;$E537),'Hoja de Trabajo para listado'!$BC$151:$CB$151,0)),0)+IFERROR(INDEX('Hoja de Trabajo para listado'!$DE$153:$DG$274,MATCH($A537,'Hoja de Trabajo para listado'!$DE$153:$DE$1048576,0),MATCH((CUADRO!F$5&amp;$E537),'Hoja de Trabajo para listado'!$DE$151:$DG$151,0)),0)+IFERROR(INDEX('Hoja de Trabajo para listado'!$CD$155:$DC$1048576,MATCH($A537,'Hoja de Trabajo para listado'!$CD$155:$CD$1048576,0),MATCH((CUADRO!F$5&amp;$E537),'Hoja de Trabajo para listado'!$CD$151:$DC$151,0)),0)</f>
        <v>0</v>
      </c>
      <c r="G537" s="314">
        <f ca="1">+IFERROR(INDEX('Hoja de Trabajo para listado'!$A$155:$Z$1048576,MATCH($A537,'Hoja de Trabajo para listado'!$A$155:$A$1048576,0),MATCH((CUADRO!G$5&amp;$E537),'Hoja de Trabajo para listado'!$A$151:$Z$151,0)),0)+IFERROR(INDEX('Hoja de Trabajo para listado'!$AB$155:$BA$1048576,MATCH($A537,'Hoja de Trabajo para listado'!$AB$155:$AB$1048576,0),MATCH((CUADRO!G$5&amp;$E537),'Hoja de Trabajo para listado'!$AB$151:$BA$151,0)),0)+IFERROR(INDEX('Hoja de Trabajo para listado'!$BC$155:$CB$1048576,MATCH($A537,'Hoja de Trabajo para listado'!$BC$155:$BC$1048576,0),MATCH((CUADRO!G$5&amp;$E537),'Hoja de Trabajo para listado'!$BC$151:$CB$151,0)),0)+IFERROR(INDEX('Hoja de Trabajo para listado'!$DE$153:$DG$274,MATCH($A537,'Hoja de Trabajo para listado'!$DE$153:$DE$1048576,0),MATCH((CUADRO!G$5&amp;$E537),'Hoja de Trabajo para listado'!$DE$151:$DG$151,0)),0)+IFERROR(INDEX('Hoja de Trabajo para listado'!$CD$155:$DC$1048576,MATCH($A537,'Hoja de Trabajo para listado'!$CD$155:$CD$1048576,0),MATCH((CUADRO!G$5&amp;$E537),'Hoja de Trabajo para listado'!$CD$151:$DC$151,0)),0)</f>
        <v>0</v>
      </c>
      <c r="H537" s="314">
        <f ca="1">+IFERROR(INDEX('Hoja de Trabajo para listado'!$A$155:$Z$1048576,MATCH($A537,'Hoja de Trabajo para listado'!$A$155:$A$1048576,0),MATCH((CUADRO!H$5&amp;$E537),'Hoja de Trabajo para listado'!$A$151:$Z$151,0)),0)+IFERROR(INDEX('Hoja de Trabajo para listado'!$AB$155:$BA$1048576,MATCH($A537,'Hoja de Trabajo para listado'!$AB$155:$AB$1048576,0),MATCH((CUADRO!H$5&amp;$E537),'Hoja de Trabajo para listado'!$AB$151:$BA$151,0)),0)+IFERROR(INDEX('Hoja de Trabajo para listado'!$BC$155:$CB$1048576,MATCH($A537,'Hoja de Trabajo para listado'!$BC$155:$BC$1048576,0),MATCH((CUADRO!H$5&amp;$E537),'Hoja de Trabajo para listado'!$BC$151:$CB$151,0)),0)+IFERROR(INDEX('Hoja de Trabajo para listado'!$DE$153:$DG$274,MATCH($A537,'Hoja de Trabajo para listado'!$DE$153:$DE$1048576,0),MATCH((CUADRO!H$5&amp;$E537),'Hoja de Trabajo para listado'!$DE$151:$DG$151,0)),0)+IFERROR(INDEX('Hoja de Trabajo para listado'!$CD$155:$DC$1048576,MATCH($A537,'Hoja de Trabajo para listado'!$CD$155:$CD$1048576,0),MATCH((CUADRO!H$5&amp;$E537),'Hoja de Trabajo para listado'!$CD$151:$DC$151,0)),0)</f>
        <v>0</v>
      </c>
      <c r="I537" s="314">
        <f ca="1">+IFERROR(INDEX('Hoja de Trabajo para listado'!$A$155:$Z$1048576,MATCH($A537,'Hoja de Trabajo para listado'!$A$155:$A$1048576,0),MATCH((CUADRO!I$5&amp;$E537),'Hoja de Trabajo para listado'!$A$151:$Z$151,0)),0)+IFERROR(INDEX('Hoja de Trabajo para listado'!$AB$155:$BA$1048576,MATCH($A537,'Hoja de Trabajo para listado'!$AB$155:$AB$1048576,0),MATCH((CUADRO!I$5&amp;$E537),'Hoja de Trabajo para listado'!$AB$151:$BA$151,0)),0)+IFERROR(INDEX('Hoja de Trabajo para listado'!$BC$155:$CB$1048576,MATCH($A537,'Hoja de Trabajo para listado'!$BC$155:$BC$1048576,0),MATCH((CUADRO!I$5&amp;$E537),'Hoja de Trabajo para listado'!$BC$151:$CB$151,0)),0)+IFERROR(INDEX('Hoja de Trabajo para listado'!$DE$153:$DG$274,MATCH($A537,'Hoja de Trabajo para listado'!$DE$153:$DE$1048576,0),MATCH((CUADRO!I$5&amp;$E537),'Hoja de Trabajo para listado'!$DE$151:$DG$151,0)),0)+IFERROR(INDEX('Hoja de Trabajo para listado'!$CD$155:$DC$1048576,MATCH($A537,'Hoja de Trabajo para listado'!$CD$155:$CD$1048576,0),MATCH((CUADRO!I$5&amp;$E537),'Hoja de Trabajo para listado'!$CD$151:$DC$151,0)),0)</f>
        <v>0</v>
      </c>
      <c r="J537" s="314">
        <f ca="1">+IFERROR(INDEX('Hoja de Trabajo para listado'!$A$155:$Z$1048576,MATCH($A537,'Hoja de Trabajo para listado'!$A$155:$A$1048576,0),MATCH((CUADRO!J$5&amp;$E537),'Hoja de Trabajo para listado'!$A$151:$Z$151,0)),0)+IFERROR(INDEX('Hoja de Trabajo para listado'!$AB$155:$BA$1048576,MATCH($A537,'Hoja de Trabajo para listado'!$AB$155:$AB$1048576,0),MATCH((CUADRO!J$5&amp;$E537),'Hoja de Trabajo para listado'!$AB$151:$BA$151,0)),0)+IFERROR(INDEX('Hoja de Trabajo para listado'!$BC$155:$CB$1048576,MATCH($A537,'Hoja de Trabajo para listado'!$BC$155:$BC$1048576,0),MATCH((CUADRO!J$5&amp;$E537),'Hoja de Trabajo para listado'!$BC$151:$CB$151,0)),0)+IFERROR(INDEX('Hoja de Trabajo para listado'!$DE$153:$DG$274,MATCH($A537,'Hoja de Trabajo para listado'!$DE$153:$DE$1048576,0),MATCH((CUADRO!J$5&amp;$E537),'Hoja de Trabajo para listado'!$DE$151:$DG$151,0)),0)+IFERROR(INDEX('Hoja de Trabajo para listado'!$CD$155:$DC$1048576,MATCH($A537,'Hoja de Trabajo para listado'!$CD$155:$CD$1048576,0),MATCH((CUADRO!J$5&amp;$E537),'Hoja de Trabajo para listado'!$CD$151:$DC$151,0)),0)</f>
        <v>0</v>
      </c>
      <c r="K537" s="314">
        <f ca="1">+IFERROR(INDEX('Hoja de Trabajo para listado'!$A$155:$Z$1048576,MATCH($A537,'Hoja de Trabajo para listado'!$A$155:$A$1048576,0),MATCH((CUADRO!K$5&amp;$E537),'Hoja de Trabajo para listado'!$A$151:$Z$151,0)),0)+IFERROR(INDEX('Hoja de Trabajo para listado'!$AB$155:$BA$1048576,MATCH($A537,'Hoja de Trabajo para listado'!$AB$155:$AB$1048576,0),MATCH((CUADRO!K$5&amp;$E537),'Hoja de Trabajo para listado'!$AB$151:$BA$151,0)),0)+IFERROR(INDEX('Hoja de Trabajo para listado'!$BC$155:$CB$1048576,MATCH($A537,'Hoja de Trabajo para listado'!$BC$155:$BC$1048576,0),MATCH((CUADRO!K$5&amp;$E537),'Hoja de Trabajo para listado'!$BC$151:$CB$151,0)),0)+IFERROR(INDEX('Hoja de Trabajo para listado'!$DE$153:$DG$274,MATCH($A537,'Hoja de Trabajo para listado'!$DE$153:$DE$1048576,0),MATCH((CUADRO!K$5&amp;$E537),'Hoja de Trabajo para listado'!$DE$151:$DG$151,0)),0)+IFERROR(INDEX('Hoja de Trabajo para listado'!$CD$155:$DC$1048576,MATCH($A537,'Hoja de Trabajo para listado'!$CD$155:$CD$1048576,0),MATCH((CUADRO!K$5&amp;$E537),'Hoja de Trabajo para listado'!$CD$151:$DC$151,0)),0)</f>
        <v>0</v>
      </c>
      <c r="L537" s="314">
        <f ca="1">+IFERROR(INDEX('Hoja de Trabajo para listado'!$A$155:$Z$1048576,MATCH($A537,'Hoja de Trabajo para listado'!$A$155:$A$1048576,0),MATCH((CUADRO!L$5&amp;$E537),'Hoja de Trabajo para listado'!$A$151:$Z$151,0)),0)+IFERROR(INDEX('Hoja de Trabajo para listado'!$AB$155:$BA$1048576,MATCH($A537,'Hoja de Trabajo para listado'!$AB$155:$AB$1048576,0),MATCH((CUADRO!L$5&amp;$E537),'Hoja de Trabajo para listado'!$AB$151:$BA$151,0)),0)+IFERROR(INDEX('Hoja de Trabajo para listado'!$BC$155:$CB$1048576,MATCH($A537,'Hoja de Trabajo para listado'!$BC$155:$BC$1048576,0),MATCH((CUADRO!L$5&amp;$E537),'Hoja de Trabajo para listado'!$BC$151:$CB$151,0)),0)+IFERROR(INDEX('Hoja de Trabajo para listado'!$DE$153:$DG$274,MATCH($A537,'Hoja de Trabajo para listado'!$DE$153:$DE$1048576,0),MATCH((CUADRO!L$5&amp;$E537),'Hoja de Trabajo para listado'!$DE$151:$DG$151,0)),0)+IFERROR(INDEX('Hoja de Trabajo para listado'!$CD$155:$DC$1048576,MATCH($A537,'Hoja de Trabajo para listado'!$CD$155:$CD$1048576,0),MATCH((CUADRO!L$5&amp;$E537),'Hoja de Trabajo para listado'!$CD$151:$DC$151,0)),0)</f>
        <v>0</v>
      </c>
      <c r="M537" s="314">
        <f ca="1">+IFERROR(INDEX('Hoja de Trabajo para listado'!$A$155:$Z$1048576,MATCH($A537,'Hoja de Trabajo para listado'!$A$155:$A$1048576,0),MATCH((CUADRO!M$5&amp;$E537),'Hoja de Trabajo para listado'!$A$151:$Z$151,0)),0)+IFERROR(INDEX('Hoja de Trabajo para listado'!$AB$155:$BA$1048576,MATCH($A537,'Hoja de Trabajo para listado'!$AB$155:$AB$1048576,0),MATCH((CUADRO!M$5&amp;$E537),'Hoja de Trabajo para listado'!$AB$151:$BA$151,0)),0)+IFERROR(INDEX('Hoja de Trabajo para listado'!$BC$155:$CB$1048576,MATCH($A537,'Hoja de Trabajo para listado'!$BC$155:$BC$1048576,0),MATCH((CUADRO!M$5&amp;$E537),'Hoja de Trabajo para listado'!$BC$151:$CB$151,0)),0)+IFERROR(INDEX('Hoja de Trabajo para listado'!$DE$153:$DG$274,MATCH($A537,'Hoja de Trabajo para listado'!$DE$153:$DE$1048576,0),MATCH((CUADRO!M$5&amp;$E537),'Hoja de Trabajo para listado'!$DE$151:$DG$151,0)),0)+IFERROR(INDEX('Hoja de Trabajo para listado'!$CD$155:$DC$1048576,MATCH($A537,'Hoja de Trabajo para listado'!$CD$155:$CD$1048576,0),MATCH((CUADRO!M$5&amp;$E537),'Hoja de Trabajo para listado'!$CD$151:$DC$151,0)),0)</f>
        <v>0</v>
      </c>
      <c r="N537" s="314">
        <f ca="1">+IFERROR(INDEX('Hoja de Trabajo para listado'!$A$155:$Z$1048576,MATCH($A537,'Hoja de Trabajo para listado'!$A$155:$A$1048576,0),MATCH((CUADRO!N$5&amp;$E537),'Hoja de Trabajo para listado'!$A$151:$Z$151,0)),0)+IFERROR(INDEX('Hoja de Trabajo para listado'!$AB$155:$BA$1048576,MATCH($A537,'Hoja de Trabajo para listado'!$AB$155:$AB$1048576,0),MATCH((CUADRO!N$5&amp;$E537),'Hoja de Trabajo para listado'!$AB$151:$BA$151,0)),0)+IFERROR(INDEX('Hoja de Trabajo para listado'!$BC$155:$CB$1048576,MATCH($A537,'Hoja de Trabajo para listado'!$BC$155:$BC$1048576,0),MATCH((CUADRO!N$5&amp;$E537),'Hoja de Trabajo para listado'!$BC$151:$CB$151,0)),0)+IFERROR(INDEX('Hoja de Trabajo para listado'!$DE$153:$DG$274,MATCH($A537,'Hoja de Trabajo para listado'!$DE$153:$DE$1048576,0),MATCH((CUADRO!N$5&amp;$E537),'Hoja de Trabajo para listado'!$DE$151:$DG$151,0)),0)+IFERROR(INDEX('Hoja de Trabajo para listado'!$CD$155:$DC$1048576,MATCH($A537,'Hoja de Trabajo para listado'!$CD$155:$CD$1048576,0),MATCH((CUADRO!N$5&amp;$E537),'Hoja de Trabajo para listado'!$CD$151:$DC$151,0)),0)</f>
        <v>0</v>
      </c>
      <c r="O537" s="314">
        <f ca="1">+IFERROR(INDEX('Hoja de Trabajo para listado'!$A$155:$Z$1048576,MATCH($A537,'Hoja de Trabajo para listado'!$A$155:$A$1048576,0),MATCH((CUADRO!O$5&amp;$E537),'Hoja de Trabajo para listado'!$A$151:$Z$151,0)),0)+IFERROR(INDEX('Hoja de Trabajo para listado'!$AB$155:$BA$1048576,MATCH($A537,'Hoja de Trabajo para listado'!$AB$155:$AB$1048576,0),MATCH((CUADRO!O$5&amp;$E537),'Hoja de Trabajo para listado'!$AB$151:$BA$151,0)),0)+IFERROR(INDEX('Hoja de Trabajo para listado'!$BC$155:$CB$1048576,MATCH($A537,'Hoja de Trabajo para listado'!$BC$155:$BC$1048576,0),MATCH((CUADRO!O$5&amp;$E537),'Hoja de Trabajo para listado'!$BC$151:$CB$151,0)),0)+IFERROR(INDEX('Hoja de Trabajo para listado'!$DE$153:$DG$274,MATCH($A537,'Hoja de Trabajo para listado'!$DE$153:$DE$1048576,0),MATCH((CUADRO!O$5&amp;$E537),'Hoja de Trabajo para listado'!$DE$151:$DG$151,0)),0)+IFERROR(INDEX('Hoja de Trabajo para listado'!$CD$155:$DC$1048576,MATCH($A537,'Hoja de Trabajo para listado'!$CD$155:$CD$1048576,0),MATCH((CUADRO!O$5&amp;$E537),'Hoja de Trabajo para listado'!$CD$151:$DC$151,0)),0)</f>
        <v>0</v>
      </c>
      <c r="P537" s="314">
        <f ca="1">+IFERROR(INDEX('Hoja de Trabajo para listado'!$A$155:$Z$1048576,MATCH($A537,'Hoja de Trabajo para listado'!$A$155:$A$1048576,0),MATCH((CUADRO!P$5&amp;$E537),'Hoja de Trabajo para listado'!$A$151:$Z$151,0)),0)+IFERROR(INDEX('Hoja de Trabajo para listado'!$AB$155:$BA$1048576,MATCH($A537,'Hoja de Trabajo para listado'!$AB$155:$AB$1048576,0),MATCH((CUADRO!P$5&amp;$E537),'Hoja de Trabajo para listado'!$AB$151:$BA$151,0)),0)+IFERROR(INDEX('Hoja de Trabajo para listado'!$BC$155:$CB$1048576,MATCH($A537,'Hoja de Trabajo para listado'!$BC$155:$BC$1048576,0),MATCH((CUADRO!P$5&amp;$E537),'Hoja de Trabajo para listado'!$BC$151:$CB$151,0)),0)+IFERROR(INDEX('Hoja de Trabajo para listado'!$DE$153:$DG$274,MATCH($A537,'Hoja de Trabajo para listado'!$DE$153:$DE$1048576,0),MATCH((CUADRO!P$5&amp;$E537),'Hoja de Trabajo para listado'!$DE$151:$DG$151,0)),0)+IFERROR(INDEX('Hoja de Trabajo para listado'!$CD$155:$DC$1048576,MATCH($A537,'Hoja de Trabajo para listado'!$CD$155:$CD$1048576,0),MATCH((CUADRO!P$5&amp;$E537),'Hoja de Trabajo para listado'!$CD$151:$DC$151,0)),0)</f>
        <v>0</v>
      </c>
      <c r="Q537" s="314">
        <f ca="1">+IFERROR(INDEX('Hoja de Trabajo para listado'!$A$155:$Z$1048576,MATCH($A537,'Hoja de Trabajo para listado'!$A$155:$A$1048576,0),MATCH((CUADRO!Q$5&amp;$E537),'Hoja de Trabajo para listado'!$A$151:$Z$151,0)),0)+IFERROR(INDEX('Hoja de Trabajo para listado'!$AB$155:$BA$1048576,MATCH($A537,'Hoja de Trabajo para listado'!$AB$155:$AB$1048576,0),MATCH((CUADRO!Q$5&amp;$E537),'Hoja de Trabajo para listado'!$AB$151:$BA$151,0)),0)+IFERROR(INDEX('Hoja de Trabajo para listado'!$BC$155:$CB$1048576,MATCH($A537,'Hoja de Trabajo para listado'!$BC$155:$BC$1048576,0),MATCH((CUADRO!Q$5&amp;$E537),'Hoja de Trabajo para listado'!$BC$151:$CB$151,0)),0)+IFERROR(INDEX('Hoja de Trabajo para listado'!$DE$153:$DG$274,MATCH($A537,'Hoja de Trabajo para listado'!$DE$153:$DE$1048576,0),MATCH((CUADRO!Q$5&amp;$E537),'Hoja de Trabajo para listado'!$DE$151:$DG$151,0)),0)+IFERROR(INDEX('Hoja de Trabajo para listado'!$CD$155:$DC$1048576,MATCH($A537,'Hoja de Trabajo para listado'!$CD$155:$CD$1048576,0),MATCH((CUADRO!Q$5&amp;$E537),'Hoja de Trabajo para listado'!$CD$151:$DC$151,0)),0)</f>
        <v>0</v>
      </c>
      <c r="R537" s="314">
        <f t="shared" ca="1" si="16"/>
        <v>0</v>
      </c>
      <c r="S537" s="322">
        <f ca="1">+R536+R537</f>
        <v>0</v>
      </c>
      <c r="T537" s="314">
        <f ca="1">+S537</f>
        <v>0</v>
      </c>
      <c r="U537" s="313">
        <f t="shared" si="17"/>
        <v>2</v>
      </c>
      <c r="V537" s="319" t="str">
        <f>+VLOOKUP(A537,bd_lista!$A$3:$E$593,5,FALSE)</f>
        <v>Gobiernos Autonomos Municipales</v>
      </c>
      <c r="W537" s="426"/>
    </row>
    <row r="538" spans="1:23" customFormat="1" ht="15" hidden="1" customHeight="1">
      <c r="A538" s="323">
        <v>1506</v>
      </c>
      <c r="B538" s="427">
        <f>+A538</f>
        <v>1506</v>
      </c>
      <c r="C538" s="318" t="str">
        <f>+VLOOKUP(A538,bd_lista!$A$3:$C$593,3,FALSE)</f>
        <v>Gobierno Autónomo Municipal de Chayanta</v>
      </c>
      <c r="D538" s="429" t="str">
        <f>+C538</f>
        <v>Gobierno Autónomo Municipal de Chayanta</v>
      </c>
      <c r="E538" s="346" t="s">
        <v>1418</v>
      </c>
      <c r="F538" s="314">
        <f ca="1">+IFERROR(INDEX('Hoja de Trabajo para listado'!$A$155:$Z$1048576,MATCH($A538,'Hoja de Trabajo para listado'!$A$155:$A$1048576,0),MATCH((CUADRO!F$5&amp;$E538),'Hoja de Trabajo para listado'!$A$151:$Z$151,0)),0)+IFERROR(INDEX('Hoja de Trabajo para listado'!$AB$155:$BA$1048576,MATCH($A538,'Hoja de Trabajo para listado'!$AB$155:$AB$1048576,0),MATCH((CUADRO!F$5&amp;$E538),'Hoja de Trabajo para listado'!$AB$151:$BA$151,0)),0)+IFERROR(INDEX('Hoja de Trabajo para listado'!$BC$155:$CB$1048576,MATCH($A538,'Hoja de Trabajo para listado'!$BC$155:$BC$1048576,0),MATCH((CUADRO!F$5&amp;$E538),'Hoja de Trabajo para listado'!$BC$151:$CB$151,0)),0)+IFERROR(INDEX('Hoja de Trabajo para listado'!$DE$153:$DG$274,MATCH($A538,'Hoja de Trabajo para listado'!$DE$153:$DE$1048576,0),MATCH((CUADRO!F$5&amp;$E538),'Hoja de Trabajo para listado'!$DE$151:$DG$151,0)),0)+IFERROR(INDEX('Hoja de Trabajo para listado'!$CD$155:$DC$1048576,MATCH($A538,'Hoja de Trabajo para listado'!$CD$155:$CD$1048576,0),MATCH((CUADRO!F$5&amp;$E538),'Hoja de Trabajo para listado'!$CD$151:$DC$151,0)),0)</f>
        <v>0</v>
      </c>
      <c r="G538" s="314">
        <f ca="1">+IFERROR(INDEX('Hoja de Trabajo para listado'!$A$155:$Z$1048576,MATCH($A538,'Hoja de Trabajo para listado'!$A$155:$A$1048576,0),MATCH((CUADRO!G$5&amp;$E538),'Hoja de Trabajo para listado'!$A$151:$Z$151,0)),0)+IFERROR(INDEX('Hoja de Trabajo para listado'!$AB$155:$BA$1048576,MATCH($A538,'Hoja de Trabajo para listado'!$AB$155:$AB$1048576,0),MATCH((CUADRO!G$5&amp;$E538),'Hoja de Trabajo para listado'!$AB$151:$BA$151,0)),0)+IFERROR(INDEX('Hoja de Trabajo para listado'!$BC$155:$CB$1048576,MATCH($A538,'Hoja de Trabajo para listado'!$BC$155:$BC$1048576,0),MATCH((CUADRO!G$5&amp;$E538),'Hoja de Trabajo para listado'!$BC$151:$CB$151,0)),0)+IFERROR(INDEX('Hoja de Trabajo para listado'!$DE$153:$DG$274,MATCH($A538,'Hoja de Trabajo para listado'!$DE$153:$DE$1048576,0),MATCH((CUADRO!G$5&amp;$E538),'Hoja de Trabajo para listado'!$DE$151:$DG$151,0)),0)+IFERROR(INDEX('Hoja de Trabajo para listado'!$CD$155:$DC$1048576,MATCH($A538,'Hoja de Trabajo para listado'!$CD$155:$CD$1048576,0),MATCH((CUADRO!G$5&amp;$E538),'Hoja de Trabajo para listado'!$CD$151:$DC$151,0)),0)</f>
        <v>0</v>
      </c>
      <c r="H538" s="314">
        <f ca="1">+IFERROR(INDEX('Hoja de Trabajo para listado'!$A$155:$Z$1048576,MATCH($A538,'Hoja de Trabajo para listado'!$A$155:$A$1048576,0),MATCH((CUADRO!H$5&amp;$E538),'Hoja de Trabajo para listado'!$A$151:$Z$151,0)),0)+IFERROR(INDEX('Hoja de Trabajo para listado'!$AB$155:$BA$1048576,MATCH($A538,'Hoja de Trabajo para listado'!$AB$155:$AB$1048576,0),MATCH((CUADRO!H$5&amp;$E538),'Hoja de Trabajo para listado'!$AB$151:$BA$151,0)),0)+IFERROR(INDEX('Hoja de Trabajo para listado'!$BC$155:$CB$1048576,MATCH($A538,'Hoja de Trabajo para listado'!$BC$155:$BC$1048576,0),MATCH((CUADRO!H$5&amp;$E538),'Hoja de Trabajo para listado'!$BC$151:$CB$151,0)),0)+IFERROR(INDEX('Hoja de Trabajo para listado'!$DE$153:$DG$274,MATCH($A538,'Hoja de Trabajo para listado'!$DE$153:$DE$1048576,0),MATCH((CUADRO!H$5&amp;$E538),'Hoja de Trabajo para listado'!$DE$151:$DG$151,0)),0)+IFERROR(INDEX('Hoja de Trabajo para listado'!$CD$155:$DC$1048576,MATCH($A538,'Hoja de Trabajo para listado'!$CD$155:$CD$1048576,0),MATCH((CUADRO!H$5&amp;$E538),'Hoja de Trabajo para listado'!$CD$151:$DC$151,0)),0)</f>
        <v>0</v>
      </c>
      <c r="I538" s="314">
        <f ca="1">+IFERROR(INDEX('Hoja de Trabajo para listado'!$A$155:$Z$1048576,MATCH($A538,'Hoja de Trabajo para listado'!$A$155:$A$1048576,0),MATCH((CUADRO!I$5&amp;$E538),'Hoja de Trabajo para listado'!$A$151:$Z$151,0)),0)+IFERROR(INDEX('Hoja de Trabajo para listado'!$AB$155:$BA$1048576,MATCH($A538,'Hoja de Trabajo para listado'!$AB$155:$AB$1048576,0),MATCH((CUADRO!I$5&amp;$E538),'Hoja de Trabajo para listado'!$AB$151:$BA$151,0)),0)+IFERROR(INDEX('Hoja de Trabajo para listado'!$BC$155:$CB$1048576,MATCH($A538,'Hoja de Trabajo para listado'!$BC$155:$BC$1048576,0),MATCH((CUADRO!I$5&amp;$E538),'Hoja de Trabajo para listado'!$BC$151:$CB$151,0)),0)+IFERROR(INDEX('Hoja de Trabajo para listado'!$DE$153:$DG$274,MATCH($A538,'Hoja de Trabajo para listado'!$DE$153:$DE$1048576,0),MATCH((CUADRO!I$5&amp;$E538),'Hoja de Trabajo para listado'!$DE$151:$DG$151,0)),0)+IFERROR(INDEX('Hoja de Trabajo para listado'!$CD$155:$DC$1048576,MATCH($A538,'Hoja de Trabajo para listado'!$CD$155:$CD$1048576,0),MATCH((CUADRO!I$5&amp;$E538),'Hoja de Trabajo para listado'!$CD$151:$DC$151,0)),0)</f>
        <v>0</v>
      </c>
      <c r="J538" s="314">
        <f ca="1">+IFERROR(INDEX('Hoja de Trabajo para listado'!$A$155:$Z$1048576,MATCH($A538,'Hoja de Trabajo para listado'!$A$155:$A$1048576,0),MATCH((CUADRO!J$5&amp;$E538),'Hoja de Trabajo para listado'!$A$151:$Z$151,0)),0)+IFERROR(INDEX('Hoja de Trabajo para listado'!$AB$155:$BA$1048576,MATCH($A538,'Hoja de Trabajo para listado'!$AB$155:$AB$1048576,0),MATCH((CUADRO!J$5&amp;$E538),'Hoja de Trabajo para listado'!$AB$151:$BA$151,0)),0)+IFERROR(INDEX('Hoja de Trabajo para listado'!$BC$155:$CB$1048576,MATCH($A538,'Hoja de Trabajo para listado'!$BC$155:$BC$1048576,0),MATCH((CUADRO!J$5&amp;$E538),'Hoja de Trabajo para listado'!$BC$151:$CB$151,0)),0)+IFERROR(INDEX('Hoja de Trabajo para listado'!$DE$153:$DG$274,MATCH($A538,'Hoja de Trabajo para listado'!$DE$153:$DE$1048576,0),MATCH((CUADRO!J$5&amp;$E538),'Hoja de Trabajo para listado'!$DE$151:$DG$151,0)),0)+IFERROR(INDEX('Hoja de Trabajo para listado'!$CD$155:$DC$1048576,MATCH($A538,'Hoja de Trabajo para listado'!$CD$155:$CD$1048576,0),MATCH((CUADRO!J$5&amp;$E538),'Hoja de Trabajo para listado'!$CD$151:$DC$151,0)),0)</f>
        <v>0</v>
      </c>
      <c r="K538" s="314">
        <f ca="1">+IFERROR(INDEX('Hoja de Trabajo para listado'!$A$155:$Z$1048576,MATCH($A538,'Hoja de Trabajo para listado'!$A$155:$A$1048576,0),MATCH((CUADRO!K$5&amp;$E538),'Hoja de Trabajo para listado'!$A$151:$Z$151,0)),0)+IFERROR(INDEX('Hoja de Trabajo para listado'!$AB$155:$BA$1048576,MATCH($A538,'Hoja de Trabajo para listado'!$AB$155:$AB$1048576,0),MATCH((CUADRO!K$5&amp;$E538),'Hoja de Trabajo para listado'!$AB$151:$BA$151,0)),0)+IFERROR(INDEX('Hoja de Trabajo para listado'!$BC$155:$CB$1048576,MATCH($A538,'Hoja de Trabajo para listado'!$BC$155:$BC$1048576,0),MATCH((CUADRO!K$5&amp;$E538),'Hoja de Trabajo para listado'!$BC$151:$CB$151,0)),0)+IFERROR(INDEX('Hoja de Trabajo para listado'!$DE$153:$DG$274,MATCH($A538,'Hoja de Trabajo para listado'!$DE$153:$DE$1048576,0),MATCH((CUADRO!K$5&amp;$E538),'Hoja de Trabajo para listado'!$DE$151:$DG$151,0)),0)+IFERROR(INDEX('Hoja de Trabajo para listado'!$CD$155:$DC$1048576,MATCH($A538,'Hoja de Trabajo para listado'!$CD$155:$CD$1048576,0),MATCH((CUADRO!K$5&amp;$E538),'Hoja de Trabajo para listado'!$CD$151:$DC$151,0)),0)</f>
        <v>0</v>
      </c>
      <c r="L538" s="314">
        <f ca="1">+IFERROR(INDEX('Hoja de Trabajo para listado'!$A$155:$Z$1048576,MATCH($A538,'Hoja de Trabajo para listado'!$A$155:$A$1048576,0),MATCH((CUADRO!L$5&amp;$E538),'Hoja de Trabajo para listado'!$A$151:$Z$151,0)),0)+IFERROR(INDEX('Hoja de Trabajo para listado'!$AB$155:$BA$1048576,MATCH($A538,'Hoja de Trabajo para listado'!$AB$155:$AB$1048576,0),MATCH((CUADRO!L$5&amp;$E538),'Hoja de Trabajo para listado'!$AB$151:$BA$151,0)),0)+IFERROR(INDEX('Hoja de Trabajo para listado'!$BC$155:$CB$1048576,MATCH($A538,'Hoja de Trabajo para listado'!$BC$155:$BC$1048576,0),MATCH((CUADRO!L$5&amp;$E538),'Hoja de Trabajo para listado'!$BC$151:$CB$151,0)),0)+IFERROR(INDEX('Hoja de Trabajo para listado'!$DE$153:$DG$274,MATCH($A538,'Hoja de Trabajo para listado'!$DE$153:$DE$1048576,0),MATCH((CUADRO!L$5&amp;$E538),'Hoja de Trabajo para listado'!$DE$151:$DG$151,0)),0)+IFERROR(INDEX('Hoja de Trabajo para listado'!$CD$155:$DC$1048576,MATCH($A538,'Hoja de Trabajo para listado'!$CD$155:$CD$1048576,0),MATCH((CUADRO!L$5&amp;$E538),'Hoja de Trabajo para listado'!$CD$151:$DC$151,0)),0)</f>
        <v>0</v>
      </c>
      <c r="M538" s="314">
        <f ca="1">+IFERROR(INDEX('Hoja de Trabajo para listado'!$A$155:$Z$1048576,MATCH($A538,'Hoja de Trabajo para listado'!$A$155:$A$1048576,0),MATCH((CUADRO!M$5&amp;$E538),'Hoja de Trabajo para listado'!$A$151:$Z$151,0)),0)+IFERROR(INDEX('Hoja de Trabajo para listado'!$AB$155:$BA$1048576,MATCH($A538,'Hoja de Trabajo para listado'!$AB$155:$AB$1048576,0),MATCH((CUADRO!M$5&amp;$E538),'Hoja de Trabajo para listado'!$AB$151:$BA$151,0)),0)+IFERROR(INDEX('Hoja de Trabajo para listado'!$BC$155:$CB$1048576,MATCH($A538,'Hoja de Trabajo para listado'!$BC$155:$BC$1048576,0),MATCH((CUADRO!M$5&amp;$E538),'Hoja de Trabajo para listado'!$BC$151:$CB$151,0)),0)+IFERROR(INDEX('Hoja de Trabajo para listado'!$DE$153:$DG$274,MATCH($A538,'Hoja de Trabajo para listado'!$DE$153:$DE$1048576,0),MATCH((CUADRO!M$5&amp;$E538),'Hoja de Trabajo para listado'!$DE$151:$DG$151,0)),0)+IFERROR(INDEX('Hoja de Trabajo para listado'!$CD$155:$DC$1048576,MATCH($A538,'Hoja de Trabajo para listado'!$CD$155:$CD$1048576,0),MATCH((CUADRO!M$5&amp;$E538),'Hoja de Trabajo para listado'!$CD$151:$DC$151,0)),0)</f>
        <v>0</v>
      </c>
      <c r="N538" s="314">
        <f ca="1">+IFERROR(INDEX('Hoja de Trabajo para listado'!$A$155:$Z$1048576,MATCH($A538,'Hoja de Trabajo para listado'!$A$155:$A$1048576,0),MATCH((CUADRO!N$5&amp;$E538),'Hoja de Trabajo para listado'!$A$151:$Z$151,0)),0)+IFERROR(INDEX('Hoja de Trabajo para listado'!$AB$155:$BA$1048576,MATCH($A538,'Hoja de Trabajo para listado'!$AB$155:$AB$1048576,0),MATCH((CUADRO!N$5&amp;$E538),'Hoja de Trabajo para listado'!$AB$151:$BA$151,0)),0)+IFERROR(INDEX('Hoja de Trabajo para listado'!$BC$155:$CB$1048576,MATCH($A538,'Hoja de Trabajo para listado'!$BC$155:$BC$1048576,0),MATCH((CUADRO!N$5&amp;$E538),'Hoja de Trabajo para listado'!$BC$151:$CB$151,0)),0)+IFERROR(INDEX('Hoja de Trabajo para listado'!$DE$153:$DG$274,MATCH($A538,'Hoja de Trabajo para listado'!$DE$153:$DE$1048576,0),MATCH((CUADRO!N$5&amp;$E538),'Hoja de Trabajo para listado'!$DE$151:$DG$151,0)),0)+IFERROR(INDEX('Hoja de Trabajo para listado'!$CD$155:$DC$1048576,MATCH($A538,'Hoja de Trabajo para listado'!$CD$155:$CD$1048576,0),MATCH((CUADRO!N$5&amp;$E538),'Hoja de Trabajo para listado'!$CD$151:$DC$151,0)),0)</f>
        <v>0</v>
      </c>
      <c r="O538" s="314">
        <f ca="1">+IFERROR(INDEX('Hoja de Trabajo para listado'!$A$155:$Z$1048576,MATCH($A538,'Hoja de Trabajo para listado'!$A$155:$A$1048576,0),MATCH((CUADRO!O$5&amp;$E538),'Hoja de Trabajo para listado'!$A$151:$Z$151,0)),0)+IFERROR(INDEX('Hoja de Trabajo para listado'!$AB$155:$BA$1048576,MATCH($A538,'Hoja de Trabajo para listado'!$AB$155:$AB$1048576,0),MATCH((CUADRO!O$5&amp;$E538),'Hoja de Trabajo para listado'!$AB$151:$BA$151,0)),0)+IFERROR(INDEX('Hoja de Trabajo para listado'!$BC$155:$CB$1048576,MATCH($A538,'Hoja de Trabajo para listado'!$BC$155:$BC$1048576,0),MATCH((CUADRO!O$5&amp;$E538),'Hoja de Trabajo para listado'!$BC$151:$CB$151,0)),0)+IFERROR(INDEX('Hoja de Trabajo para listado'!$DE$153:$DG$274,MATCH($A538,'Hoja de Trabajo para listado'!$DE$153:$DE$1048576,0),MATCH((CUADRO!O$5&amp;$E538),'Hoja de Trabajo para listado'!$DE$151:$DG$151,0)),0)+IFERROR(INDEX('Hoja de Trabajo para listado'!$CD$155:$DC$1048576,MATCH($A538,'Hoja de Trabajo para listado'!$CD$155:$CD$1048576,0),MATCH((CUADRO!O$5&amp;$E538),'Hoja de Trabajo para listado'!$CD$151:$DC$151,0)),0)</f>
        <v>0</v>
      </c>
      <c r="P538" s="314">
        <f ca="1">+IFERROR(INDEX('Hoja de Trabajo para listado'!$A$155:$Z$1048576,MATCH($A538,'Hoja de Trabajo para listado'!$A$155:$A$1048576,0),MATCH((CUADRO!P$5&amp;$E538),'Hoja de Trabajo para listado'!$A$151:$Z$151,0)),0)+IFERROR(INDEX('Hoja de Trabajo para listado'!$AB$155:$BA$1048576,MATCH($A538,'Hoja de Trabajo para listado'!$AB$155:$AB$1048576,0),MATCH((CUADRO!P$5&amp;$E538),'Hoja de Trabajo para listado'!$AB$151:$BA$151,0)),0)+IFERROR(INDEX('Hoja de Trabajo para listado'!$BC$155:$CB$1048576,MATCH($A538,'Hoja de Trabajo para listado'!$BC$155:$BC$1048576,0),MATCH((CUADRO!P$5&amp;$E538),'Hoja de Trabajo para listado'!$BC$151:$CB$151,0)),0)+IFERROR(INDEX('Hoja de Trabajo para listado'!$DE$153:$DG$274,MATCH($A538,'Hoja de Trabajo para listado'!$DE$153:$DE$1048576,0),MATCH((CUADRO!P$5&amp;$E538),'Hoja de Trabajo para listado'!$DE$151:$DG$151,0)),0)+IFERROR(INDEX('Hoja de Trabajo para listado'!$CD$155:$DC$1048576,MATCH($A538,'Hoja de Trabajo para listado'!$CD$155:$CD$1048576,0),MATCH((CUADRO!P$5&amp;$E538),'Hoja de Trabajo para listado'!$CD$151:$DC$151,0)),0)</f>
        <v>0</v>
      </c>
      <c r="Q538" s="314">
        <f ca="1">+IFERROR(INDEX('Hoja de Trabajo para listado'!$A$155:$Z$1048576,MATCH($A538,'Hoja de Trabajo para listado'!$A$155:$A$1048576,0),MATCH((CUADRO!Q$5&amp;$E538),'Hoja de Trabajo para listado'!$A$151:$Z$151,0)),0)+IFERROR(INDEX('Hoja de Trabajo para listado'!$AB$155:$BA$1048576,MATCH($A538,'Hoja de Trabajo para listado'!$AB$155:$AB$1048576,0),MATCH((CUADRO!Q$5&amp;$E538),'Hoja de Trabajo para listado'!$AB$151:$BA$151,0)),0)+IFERROR(INDEX('Hoja de Trabajo para listado'!$BC$155:$CB$1048576,MATCH($A538,'Hoja de Trabajo para listado'!$BC$155:$BC$1048576,0),MATCH((CUADRO!Q$5&amp;$E538),'Hoja de Trabajo para listado'!$BC$151:$CB$151,0)),0)+IFERROR(INDEX('Hoja de Trabajo para listado'!$DE$153:$DG$274,MATCH($A538,'Hoja de Trabajo para listado'!$DE$153:$DE$1048576,0),MATCH((CUADRO!Q$5&amp;$E538),'Hoja de Trabajo para listado'!$DE$151:$DG$151,0)),0)+IFERROR(INDEX('Hoja de Trabajo para listado'!$CD$155:$DC$1048576,MATCH($A538,'Hoja de Trabajo para listado'!$CD$155:$CD$1048576,0),MATCH((CUADRO!Q$5&amp;$E538),'Hoja de Trabajo para listado'!$CD$151:$DC$151,0)),0)</f>
        <v>0</v>
      </c>
      <c r="R538" s="314">
        <f t="shared" ca="1" si="16"/>
        <v>0</v>
      </c>
      <c r="S538" s="322"/>
      <c r="T538" s="314">
        <f ca="1">+T539</f>
        <v>0</v>
      </c>
      <c r="U538" s="313">
        <f t="shared" si="17"/>
        <v>1</v>
      </c>
      <c r="V538" s="319" t="str">
        <f>+VLOOKUP(A538,bd_lista!$A$3:$E$593,5,FALSE)</f>
        <v>Gobiernos Autonomos Municipales</v>
      </c>
      <c r="W538" s="425" t="str">
        <f>+V538</f>
        <v>Gobiernos Autonomos Municipales</v>
      </c>
    </row>
    <row r="539" spans="1:23" customFormat="1" ht="15" hidden="1" customHeight="1">
      <c r="A539" s="323">
        <v>1506</v>
      </c>
      <c r="B539" s="428"/>
      <c r="C539" s="318" t="str">
        <f>+VLOOKUP(A539,bd_lista!$A$3:$C$593,3,FALSE)</f>
        <v>Gobierno Autónomo Municipal de Chayanta</v>
      </c>
      <c r="D539" s="430"/>
      <c r="E539" s="347" t="s">
        <v>1419</v>
      </c>
      <c r="F539" s="314">
        <f ca="1">+IFERROR(INDEX('Hoja de Trabajo para listado'!$A$155:$Z$1048576,MATCH($A539,'Hoja de Trabajo para listado'!$A$155:$A$1048576,0),MATCH((CUADRO!F$5&amp;$E539),'Hoja de Trabajo para listado'!$A$151:$Z$151,0)),0)+IFERROR(INDEX('Hoja de Trabajo para listado'!$AB$155:$BA$1048576,MATCH($A539,'Hoja de Trabajo para listado'!$AB$155:$AB$1048576,0),MATCH((CUADRO!F$5&amp;$E539),'Hoja de Trabajo para listado'!$AB$151:$BA$151,0)),0)+IFERROR(INDEX('Hoja de Trabajo para listado'!$BC$155:$CB$1048576,MATCH($A539,'Hoja de Trabajo para listado'!$BC$155:$BC$1048576,0),MATCH((CUADRO!F$5&amp;$E539),'Hoja de Trabajo para listado'!$BC$151:$CB$151,0)),0)+IFERROR(INDEX('Hoja de Trabajo para listado'!$DE$153:$DG$274,MATCH($A539,'Hoja de Trabajo para listado'!$DE$153:$DE$1048576,0),MATCH((CUADRO!F$5&amp;$E539),'Hoja de Trabajo para listado'!$DE$151:$DG$151,0)),0)+IFERROR(INDEX('Hoja de Trabajo para listado'!$CD$155:$DC$1048576,MATCH($A539,'Hoja de Trabajo para listado'!$CD$155:$CD$1048576,0),MATCH((CUADRO!F$5&amp;$E539),'Hoja de Trabajo para listado'!$CD$151:$DC$151,0)),0)</f>
        <v>0</v>
      </c>
      <c r="G539" s="314">
        <f ca="1">+IFERROR(INDEX('Hoja de Trabajo para listado'!$A$155:$Z$1048576,MATCH($A539,'Hoja de Trabajo para listado'!$A$155:$A$1048576,0),MATCH((CUADRO!G$5&amp;$E539),'Hoja de Trabajo para listado'!$A$151:$Z$151,0)),0)+IFERROR(INDEX('Hoja de Trabajo para listado'!$AB$155:$BA$1048576,MATCH($A539,'Hoja de Trabajo para listado'!$AB$155:$AB$1048576,0),MATCH((CUADRO!G$5&amp;$E539),'Hoja de Trabajo para listado'!$AB$151:$BA$151,0)),0)+IFERROR(INDEX('Hoja de Trabajo para listado'!$BC$155:$CB$1048576,MATCH($A539,'Hoja de Trabajo para listado'!$BC$155:$BC$1048576,0),MATCH((CUADRO!G$5&amp;$E539),'Hoja de Trabajo para listado'!$BC$151:$CB$151,0)),0)+IFERROR(INDEX('Hoja de Trabajo para listado'!$DE$153:$DG$274,MATCH($A539,'Hoja de Trabajo para listado'!$DE$153:$DE$1048576,0),MATCH((CUADRO!G$5&amp;$E539),'Hoja de Trabajo para listado'!$DE$151:$DG$151,0)),0)+IFERROR(INDEX('Hoja de Trabajo para listado'!$CD$155:$DC$1048576,MATCH($A539,'Hoja de Trabajo para listado'!$CD$155:$CD$1048576,0),MATCH((CUADRO!G$5&amp;$E539),'Hoja de Trabajo para listado'!$CD$151:$DC$151,0)),0)</f>
        <v>0</v>
      </c>
      <c r="H539" s="314">
        <f ca="1">+IFERROR(INDEX('Hoja de Trabajo para listado'!$A$155:$Z$1048576,MATCH($A539,'Hoja de Trabajo para listado'!$A$155:$A$1048576,0),MATCH((CUADRO!H$5&amp;$E539),'Hoja de Trabajo para listado'!$A$151:$Z$151,0)),0)+IFERROR(INDEX('Hoja de Trabajo para listado'!$AB$155:$BA$1048576,MATCH($A539,'Hoja de Trabajo para listado'!$AB$155:$AB$1048576,0),MATCH((CUADRO!H$5&amp;$E539),'Hoja de Trabajo para listado'!$AB$151:$BA$151,0)),0)+IFERROR(INDEX('Hoja de Trabajo para listado'!$BC$155:$CB$1048576,MATCH($A539,'Hoja de Trabajo para listado'!$BC$155:$BC$1048576,0),MATCH((CUADRO!H$5&amp;$E539),'Hoja de Trabajo para listado'!$BC$151:$CB$151,0)),0)+IFERROR(INDEX('Hoja de Trabajo para listado'!$DE$153:$DG$274,MATCH($A539,'Hoja de Trabajo para listado'!$DE$153:$DE$1048576,0),MATCH((CUADRO!H$5&amp;$E539),'Hoja de Trabajo para listado'!$DE$151:$DG$151,0)),0)+IFERROR(INDEX('Hoja de Trabajo para listado'!$CD$155:$DC$1048576,MATCH($A539,'Hoja de Trabajo para listado'!$CD$155:$CD$1048576,0),MATCH((CUADRO!H$5&amp;$E539),'Hoja de Trabajo para listado'!$CD$151:$DC$151,0)),0)</f>
        <v>0</v>
      </c>
      <c r="I539" s="314">
        <f ca="1">+IFERROR(INDEX('Hoja de Trabajo para listado'!$A$155:$Z$1048576,MATCH($A539,'Hoja de Trabajo para listado'!$A$155:$A$1048576,0),MATCH((CUADRO!I$5&amp;$E539),'Hoja de Trabajo para listado'!$A$151:$Z$151,0)),0)+IFERROR(INDEX('Hoja de Trabajo para listado'!$AB$155:$BA$1048576,MATCH($A539,'Hoja de Trabajo para listado'!$AB$155:$AB$1048576,0),MATCH((CUADRO!I$5&amp;$E539),'Hoja de Trabajo para listado'!$AB$151:$BA$151,0)),0)+IFERROR(INDEX('Hoja de Trabajo para listado'!$BC$155:$CB$1048576,MATCH($A539,'Hoja de Trabajo para listado'!$BC$155:$BC$1048576,0),MATCH((CUADRO!I$5&amp;$E539),'Hoja de Trabajo para listado'!$BC$151:$CB$151,0)),0)+IFERROR(INDEX('Hoja de Trabajo para listado'!$DE$153:$DG$274,MATCH($A539,'Hoja de Trabajo para listado'!$DE$153:$DE$1048576,0),MATCH((CUADRO!I$5&amp;$E539),'Hoja de Trabajo para listado'!$DE$151:$DG$151,0)),0)+IFERROR(INDEX('Hoja de Trabajo para listado'!$CD$155:$DC$1048576,MATCH($A539,'Hoja de Trabajo para listado'!$CD$155:$CD$1048576,0),MATCH((CUADRO!I$5&amp;$E539),'Hoja de Trabajo para listado'!$CD$151:$DC$151,0)),0)</f>
        <v>0</v>
      </c>
      <c r="J539" s="314">
        <f ca="1">+IFERROR(INDEX('Hoja de Trabajo para listado'!$A$155:$Z$1048576,MATCH($A539,'Hoja de Trabajo para listado'!$A$155:$A$1048576,0),MATCH((CUADRO!J$5&amp;$E539),'Hoja de Trabajo para listado'!$A$151:$Z$151,0)),0)+IFERROR(INDEX('Hoja de Trabajo para listado'!$AB$155:$BA$1048576,MATCH($A539,'Hoja de Trabajo para listado'!$AB$155:$AB$1048576,0),MATCH((CUADRO!J$5&amp;$E539),'Hoja de Trabajo para listado'!$AB$151:$BA$151,0)),0)+IFERROR(INDEX('Hoja de Trabajo para listado'!$BC$155:$CB$1048576,MATCH($A539,'Hoja de Trabajo para listado'!$BC$155:$BC$1048576,0),MATCH((CUADRO!J$5&amp;$E539),'Hoja de Trabajo para listado'!$BC$151:$CB$151,0)),0)+IFERROR(INDEX('Hoja de Trabajo para listado'!$DE$153:$DG$274,MATCH($A539,'Hoja de Trabajo para listado'!$DE$153:$DE$1048576,0),MATCH((CUADRO!J$5&amp;$E539),'Hoja de Trabajo para listado'!$DE$151:$DG$151,0)),0)+IFERROR(INDEX('Hoja de Trabajo para listado'!$CD$155:$DC$1048576,MATCH($A539,'Hoja de Trabajo para listado'!$CD$155:$CD$1048576,0),MATCH((CUADRO!J$5&amp;$E539),'Hoja de Trabajo para listado'!$CD$151:$DC$151,0)),0)</f>
        <v>0</v>
      </c>
      <c r="K539" s="314">
        <f ca="1">+IFERROR(INDEX('Hoja de Trabajo para listado'!$A$155:$Z$1048576,MATCH($A539,'Hoja de Trabajo para listado'!$A$155:$A$1048576,0),MATCH((CUADRO!K$5&amp;$E539),'Hoja de Trabajo para listado'!$A$151:$Z$151,0)),0)+IFERROR(INDEX('Hoja de Trabajo para listado'!$AB$155:$BA$1048576,MATCH($A539,'Hoja de Trabajo para listado'!$AB$155:$AB$1048576,0),MATCH((CUADRO!K$5&amp;$E539),'Hoja de Trabajo para listado'!$AB$151:$BA$151,0)),0)+IFERROR(INDEX('Hoja de Trabajo para listado'!$BC$155:$CB$1048576,MATCH($A539,'Hoja de Trabajo para listado'!$BC$155:$BC$1048576,0),MATCH((CUADRO!K$5&amp;$E539),'Hoja de Trabajo para listado'!$BC$151:$CB$151,0)),0)+IFERROR(INDEX('Hoja de Trabajo para listado'!$DE$153:$DG$274,MATCH($A539,'Hoja de Trabajo para listado'!$DE$153:$DE$1048576,0),MATCH((CUADRO!K$5&amp;$E539),'Hoja de Trabajo para listado'!$DE$151:$DG$151,0)),0)+IFERROR(INDEX('Hoja de Trabajo para listado'!$CD$155:$DC$1048576,MATCH($A539,'Hoja de Trabajo para listado'!$CD$155:$CD$1048576,0),MATCH((CUADRO!K$5&amp;$E539),'Hoja de Trabajo para listado'!$CD$151:$DC$151,0)),0)</f>
        <v>0</v>
      </c>
      <c r="L539" s="314">
        <f ca="1">+IFERROR(INDEX('Hoja de Trabajo para listado'!$A$155:$Z$1048576,MATCH($A539,'Hoja de Trabajo para listado'!$A$155:$A$1048576,0),MATCH((CUADRO!L$5&amp;$E539),'Hoja de Trabajo para listado'!$A$151:$Z$151,0)),0)+IFERROR(INDEX('Hoja de Trabajo para listado'!$AB$155:$BA$1048576,MATCH($A539,'Hoja de Trabajo para listado'!$AB$155:$AB$1048576,0),MATCH((CUADRO!L$5&amp;$E539),'Hoja de Trabajo para listado'!$AB$151:$BA$151,0)),0)+IFERROR(INDEX('Hoja de Trabajo para listado'!$BC$155:$CB$1048576,MATCH($A539,'Hoja de Trabajo para listado'!$BC$155:$BC$1048576,0),MATCH((CUADRO!L$5&amp;$E539),'Hoja de Trabajo para listado'!$BC$151:$CB$151,0)),0)+IFERROR(INDEX('Hoja de Trabajo para listado'!$DE$153:$DG$274,MATCH($A539,'Hoja de Trabajo para listado'!$DE$153:$DE$1048576,0),MATCH((CUADRO!L$5&amp;$E539),'Hoja de Trabajo para listado'!$DE$151:$DG$151,0)),0)+IFERROR(INDEX('Hoja de Trabajo para listado'!$CD$155:$DC$1048576,MATCH($A539,'Hoja de Trabajo para listado'!$CD$155:$CD$1048576,0),MATCH((CUADRO!L$5&amp;$E539),'Hoja de Trabajo para listado'!$CD$151:$DC$151,0)),0)</f>
        <v>0</v>
      </c>
      <c r="M539" s="314">
        <f ca="1">+IFERROR(INDEX('Hoja de Trabajo para listado'!$A$155:$Z$1048576,MATCH($A539,'Hoja de Trabajo para listado'!$A$155:$A$1048576,0),MATCH((CUADRO!M$5&amp;$E539),'Hoja de Trabajo para listado'!$A$151:$Z$151,0)),0)+IFERROR(INDEX('Hoja de Trabajo para listado'!$AB$155:$BA$1048576,MATCH($A539,'Hoja de Trabajo para listado'!$AB$155:$AB$1048576,0),MATCH((CUADRO!M$5&amp;$E539),'Hoja de Trabajo para listado'!$AB$151:$BA$151,0)),0)+IFERROR(INDEX('Hoja de Trabajo para listado'!$BC$155:$CB$1048576,MATCH($A539,'Hoja de Trabajo para listado'!$BC$155:$BC$1048576,0),MATCH((CUADRO!M$5&amp;$E539),'Hoja de Trabajo para listado'!$BC$151:$CB$151,0)),0)+IFERROR(INDEX('Hoja de Trabajo para listado'!$DE$153:$DG$274,MATCH($A539,'Hoja de Trabajo para listado'!$DE$153:$DE$1048576,0),MATCH((CUADRO!M$5&amp;$E539),'Hoja de Trabajo para listado'!$DE$151:$DG$151,0)),0)+IFERROR(INDEX('Hoja de Trabajo para listado'!$CD$155:$DC$1048576,MATCH($A539,'Hoja de Trabajo para listado'!$CD$155:$CD$1048576,0),MATCH((CUADRO!M$5&amp;$E539),'Hoja de Trabajo para listado'!$CD$151:$DC$151,0)),0)</f>
        <v>0</v>
      </c>
      <c r="N539" s="314">
        <f ca="1">+IFERROR(INDEX('Hoja de Trabajo para listado'!$A$155:$Z$1048576,MATCH($A539,'Hoja de Trabajo para listado'!$A$155:$A$1048576,0),MATCH((CUADRO!N$5&amp;$E539),'Hoja de Trabajo para listado'!$A$151:$Z$151,0)),0)+IFERROR(INDEX('Hoja de Trabajo para listado'!$AB$155:$BA$1048576,MATCH($A539,'Hoja de Trabajo para listado'!$AB$155:$AB$1048576,0),MATCH((CUADRO!N$5&amp;$E539),'Hoja de Trabajo para listado'!$AB$151:$BA$151,0)),0)+IFERROR(INDEX('Hoja de Trabajo para listado'!$BC$155:$CB$1048576,MATCH($A539,'Hoja de Trabajo para listado'!$BC$155:$BC$1048576,0),MATCH((CUADRO!N$5&amp;$E539),'Hoja de Trabajo para listado'!$BC$151:$CB$151,0)),0)+IFERROR(INDEX('Hoja de Trabajo para listado'!$DE$153:$DG$274,MATCH($A539,'Hoja de Trabajo para listado'!$DE$153:$DE$1048576,0),MATCH((CUADRO!N$5&amp;$E539),'Hoja de Trabajo para listado'!$DE$151:$DG$151,0)),0)+IFERROR(INDEX('Hoja de Trabajo para listado'!$CD$155:$DC$1048576,MATCH($A539,'Hoja de Trabajo para listado'!$CD$155:$CD$1048576,0),MATCH((CUADRO!N$5&amp;$E539),'Hoja de Trabajo para listado'!$CD$151:$DC$151,0)),0)</f>
        <v>0</v>
      </c>
      <c r="O539" s="314">
        <f ca="1">+IFERROR(INDEX('Hoja de Trabajo para listado'!$A$155:$Z$1048576,MATCH($A539,'Hoja de Trabajo para listado'!$A$155:$A$1048576,0),MATCH((CUADRO!O$5&amp;$E539),'Hoja de Trabajo para listado'!$A$151:$Z$151,0)),0)+IFERROR(INDEX('Hoja de Trabajo para listado'!$AB$155:$BA$1048576,MATCH($A539,'Hoja de Trabajo para listado'!$AB$155:$AB$1048576,0),MATCH((CUADRO!O$5&amp;$E539),'Hoja de Trabajo para listado'!$AB$151:$BA$151,0)),0)+IFERROR(INDEX('Hoja de Trabajo para listado'!$BC$155:$CB$1048576,MATCH($A539,'Hoja de Trabajo para listado'!$BC$155:$BC$1048576,0),MATCH((CUADRO!O$5&amp;$E539),'Hoja de Trabajo para listado'!$BC$151:$CB$151,0)),0)+IFERROR(INDEX('Hoja de Trabajo para listado'!$DE$153:$DG$274,MATCH($A539,'Hoja de Trabajo para listado'!$DE$153:$DE$1048576,0),MATCH((CUADRO!O$5&amp;$E539),'Hoja de Trabajo para listado'!$DE$151:$DG$151,0)),0)+IFERROR(INDEX('Hoja de Trabajo para listado'!$CD$155:$DC$1048576,MATCH($A539,'Hoja de Trabajo para listado'!$CD$155:$CD$1048576,0),MATCH((CUADRO!O$5&amp;$E539),'Hoja de Trabajo para listado'!$CD$151:$DC$151,0)),0)</f>
        <v>0</v>
      </c>
      <c r="P539" s="314">
        <f ca="1">+IFERROR(INDEX('Hoja de Trabajo para listado'!$A$155:$Z$1048576,MATCH($A539,'Hoja de Trabajo para listado'!$A$155:$A$1048576,0),MATCH((CUADRO!P$5&amp;$E539),'Hoja de Trabajo para listado'!$A$151:$Z$151,0)),0)+IFERROR(INDEX('Hoja de Trabajo para listado'!$AB$155:$BA$1048576,MATCH($A539,'Hoja de Trabajo para listado'!$AB$155:$AB$1048576,0),MATCH((CUADRO!P$5&amp;$E539),'Hoja de Trabajo para listado'!$AB$151:$BA$151,0)),0)+IFERROR(INDEX('Hoja de Trabajo para listado'!$BC$155:$CB$1048576,MATCH($A539,'Hoja de Trabajo para listado'!$BC$155:$BC$1048576,0),MATCH((CUADRO!P$5&amp;$E539),'Hoja de Trabajo para listado'!$BC$151:$CB$151,0)),0)+IFERROR(INDEX('Hoja de Trabajo para listado'!$DE$153:$DG$274,MATCH($A539,'Hoja de Trabajo para listado'!$DE$153:$DE$1048576,0),MATCH((CUADRO!P$5&amp;$E539),'Hoja de Trabajo para listado'!$DE$151:$DG$151,0)),0)+IFERROR(INDEX('Hoja de Trabajo para listado'!$CD$155:$DC$1048576,MATCH($A539,'Hoja de Trabajo para listado'!$CD$155:$CD$1048576,0),MATCH((CUADRO!P$5&amp;$E539),'Hoja de Trabajo para listado'!$CD$151:$DC$151,0)),0)</f>
        <v>0</v>
      </c>
      <c r="Q539" s="314">
        <f ca="1">+IFERROR(INDEX('Hoja de Trabajo para listado'!$A$155:$Z$1048576,MATCH($A539,'Hoja de Trabajo para listado'!$A$155:$A$1048576,0),MATCH((CUADRO!Q$5&amp;$E539),'Hoja de Trabajo para listado'!$A$151:$Z$151,0)),0)+IFERROR(INDEX('Hoja de Trabajo para listado'!$AB$155:$BA$1048576,MATCH($A539,'Hoja de Trabajo para listado'!$AB$155:$AB$1048576,0),MATCH((CUADRO!Q$5&amp;$E539),'Hoja de Trabajo para listado'!$AB$151:$BA$151,0)),0)+IFERROR(INDEX('Hoja de Trabajo para listado'!$BC$155:$CB$1048576,MATCH($A539,'Hoja de Trabajo para listado'!$BC$155:$BC$1048576,0),MATCH((CUADRO!Q$5&amp;$E539),'Hoja de Trabajo para listado'!$BC$151:$CB$151,0)),0)+IFERROR(INDEX('Hoja de Trabajo para listado'!$DE$153:$DG$274,MATCH($A539,'Hoja de Trabajo para listado'!$DE$153:$DE$1048576,0),MATCH((CUADRO!Q$5&amp;$E539),'Hoja de Trabajo para listado'!$DE$151:$DG$151,0)),0)+IFERROR(INDEX('Hoja de Trabajo para listado'!$CD$155:$DC$1048576,MATCH($A539,'Hoja de Trabajo para listado'!$CD$155:$CD$1048576,0),MATCH((CUADRO!Q$5&amp;$E539),'Hoja de Trabajo para listado'!$CD$151:$DC$151,0)),0)</f>
        <v>0</v>
      </c>
      <c r="R539" s="314">
        <f t="shared" ca="1" si="16"/>
        <v>0</v>
      </c>
      <c r="S539" s="322">
        <f ca="1">+R538+R539</f>
        <v>0</v>
      </c>
      <c r="T539" s="314">
        <f ca="1">+S539</f>
        <v>0</v>
      </c>
      <c r="U539" s="313">
        <f t="shared" si="17"/>
        <v>2</v>
      </c>
      <c r="V539" s="319" t="str">
        <f>+VLOOKUP(A539,bd_lista!$A$3:$E$593,5,FALSE)</f>
        <v>Gobiernos Autonomos Municipales</v>
      </c>
      <c r="W539" s="426"/>
    </row>
    <row r="540" spans="1:23" customFormat="1" ht="15" hidden="1" customHeight="1">
      <c r="A540" s="323">
        <v>1507</v>
      </c>
      <c r="B540" s="427">
        <f>+A540</f>
        <v>1507</v>
      </c>
      <c r="C540" s="318" t="str">
        <f>+VLOOKUP(A540,bd_lista!$A$3:$C$593,3,FALSE)</f>
        <v>Gobierno Autónomo Municipal de Llallagua</v>
      </c>
      <c r="D540" s="429" t="str">
        <f>+C540</f>
        <v>Gobierno Autónomo Municipal de Llallagua</v>
      </c>
      <c r="E540" s="346" t="s">
        <v>1418</v>
      </c>
      <c r="F540" s="314">
        <f ca="1">+IFERROR(INDEX('Hoja de Trabajo para listado'!$A$155:$Z$1048576,MATCH($A540,'Hoja de Trabajo para listado'!$A$155:$A$1048576,0),MATCH((CUADRO!F$5&amp;$E540),'Hoja de Trabajo para listado'!$A$151:$Z$151,0)),0)+IFERROR(INDEX('Hoja de Trabajo para listado'!$AB$155:$BA$1048576,MATCH($A540,'Hoja de Trabajo para listado'!$AB$155:$AB$1048576,0),MATCH((CUADRO!F$5&amp;$E540),'Hoja de Trabajo para listado'!$AB$151:$BA$151,0)),0)+IFERROR(INDEX('Hoja de Trabajo para listado'!$BC$155:$CB$1048576,MATCH($A540,'Hoja de Trabajo para listado'!$BC$155:$BC$1048576,0),MATCH((CUADRO!F$5&amp;$E540),'Hoja de Trabajo para listado'!$BC$151:$CB$151,0)),0)+IFERROR(INDEX('Hoja de Trabajo para listado'!$DE$153:$DG$274,MATCH($A540,'Hoja de Trabajo para listado'!$DE$153:$DE$1048576,0),MATCH((CUADRO!F$5&amp;$E540),'Hoja de Trabajo para listado'!$DE$151:$DG$151,0)),0)+IFERROR(INDEX('Hoja de Trabajo para listado'!$CD$155:$DC$1048576,MATCH($A540,'Hoja de Trabajo para listado'!$CD$155:$CD$1048576,0),MATCH((CUADRO!F$5&amp;$E540),'Hoja de Trabajo para listado'!$CD$151:$DC$151,0)),0)</f>
        <v>0</v>
      </c>
      <c r="G540" s="314">
        <f ca="1">+IFERROR(INDEX('Hoja de Trabajo para listado'!$A$155:$Z$1048576,MATCH($A540,'Hoja de Trabajo para listado'!$A$155:$A$1048576,0),MATCH((CUADRO!G$5&amp;$E540),'Hoja de Trabajo para listado'!$A$151:$Z$151,0)),0)+IFERROR(INDEX('Hoja de Trabajo para listado'!$AB$155:$BA$1048576,MATCH($A540,'Hoja de Trabajo para listado'!$AB$155:$AB$1048576,0),MATCH((CUADRO!G$5&amp;$E540),'Hoja de Trabajo para listado'!$AB$151:$BA$151,0)),0)+IFERROR(INDEX('Hoja de Trabajo para listado'!$BC$155:$CB$1048576,MATCH($A540,'Hoja de Trabajo para listado'!$BC$155:$BC$1048576,0),MATCH((CUADRO!G$5&amp;$E540),'Hoja de Trabajo para listado'!$BC$151:$CB$151,0)),0)+IFERROR(INDEX('Hoja de Trabajo para listado'!$DE$153:$DG$274,MATCH($A540,'Hoja de Trabajo para listado'!$DE$153:$DE$1048576,0),MATCH((CUADRO!G$5&amp;$E540),'Hoja de Trabajo para listado'!$DE$151:$DG$151,0)),0)+IFERROR(INDEX('Hoja de Trabajo para listado'!$CD$155:$DC$1048576,MATCH($A540,'Hoja de Trabajo para listado'!$CD$155:$CD$1048576,0),MATCH((CUADRO!G$5&amp;$E540),'Hoja de Trabajo para listado'!$CD$151:$DC$151,0)),0)</f>
        <v>0</v>
      </c>
      <c r="H540" s="314">
        <f ca="1">+IFERROR(INDEX('Hoja de Trabajo para listado'!$A$155:$Z$1048576,MATCH($A540,'Hoja de Trabajo para listado'!$A$155:$A$1048576,0),MATCH((CUADRO!H$5&amp;$E540),'Hoja de Trabajo para listado'!$A$151:$Z$151,0)),0)+IFERROR(INDEX('Hoja de Trabajo para listado'!$AB$155:$BA$1048576,MATCH($A540,'Hoja de Trabajo para listado'!$AB$155:$AB$1048576,0),MATCH((CUADRO!H$5&amp;$E540),'Hoja de Trabajo para listado'!$AB$151:$BA$151,0)),0)+IFERROR(INDEX('Hoja de Trabajo para listado'!$BC$155:$CB$1048576,MATCH($A540,'Hoja de Trabajo para listado'!$BC$155:$BC$1048576,0),MATCH((CUADRO!H$5&amp;$E540),'Hoja de Trabajo para listado'!$BC$151:$CB$151,0)),0)+IFERROR(INDEX('Hoja de Trabajo para listado'!$DE$153:$DG$274,MATCH($A540,'Hoja de Trabajo para listado'!$DE$153:$DE$1048576,0),MATCH((CUADRO!H$5&amp;$E540),'Hoja de Trabajo para listado'!$DE$151:$DG$151,0)),0)+IFERROR(INDEX('Hoja de Trabajo para listado'!$CD$155:$DC$1048576,MATCH($A540,'Hoja de Trabajo para listado'!$CD$155:$CD$1048576,0),MATCH((CUADRO!H$5&amp;$E540),'Hoja de Trabajo para listado'!$CD$151:$DC$151,0)),0)</f>
        <v>0</v>
      </c>
      <c r="I540" s="314">
        <f ca="1">+IFERROR(INDEX('Hoja de Trabajo para listado'!$A$155:$Z$1048576,MATCH($A540,'Hoja de Trabajo para listado'!$A$155:$A$1048576,0),MATCH((CUADRO!I$5&amp;$E540),'Hoja de Trabajo para listado'!$A$151:$Z$151,0)),0)+IFERROR(INDEX('Hoja de Trabajo para listado'!$AB$155:$BA$1048576,MATCH($A540,'Hoja de Trabajo para listado'!$AB$155:$AB$1048576,0),MATCH((CUADRO!I$5&amp;$E540),'Hoja de Trabajo para listado'!$AB$151:$BA$151,0)),0)+IFERROR(INDEX('Hoja de Trabajo para listado'!$BC$155:$CB$1048576,MATCH($A540,'Hoja de Trabajo para listado'!$BC$155:$BC$1048576,0),MATCH((CUADRO!I$5&amp;$E540),'Hoja de Trabajo para listado'!$BC$151:$CB$151,0)),0)+IFERROR(INDEX('Hoja de Trabajo para listado'!$DE$153:$DG$274,MATCH($A540,'Hoja de Trabajo para listado'!$DE$153:$DE$1048576,0),MATCH((CUADRO!I$5&amp;$E540),'Hoja de Trabajo para listado'!$DE$151:$DG$151,0)),0)+IFERROR(INDEX('Hoja de Trabajo para listado'!$CD$155:$DC$1048576,MATCH($A540,'Hoja de Trabajo para listado'!$CD$155:$CD$1048576,0),MATCH((CUADRO!I$5&amp;$E540),'Hoja de Trabajo para listado'!$CD$151:$DC$151,0)),0)</f>
        <v>0</v>
      </c>
      <c r="J540" s="314">
        <f ca="1">+IFERROR(INDEX('Hoja de Trabajo para listado'!$A$155:$Z$1048576,MATCH($A540,'Hoja de Trabajo para listado'!$A$155:$A$1048576,0),MATCH((CUADRO!J$5&amp;$E540),'Hoja de Trabajo para listado'!$A$151:$Z$151,0)),0)+IFERROR(INDEX('Hoja de Trabajo para listado'!$AB$155:$BA$1048576,MATCH($A540,'Hoja de Trabajo para listado'!$AB$155:$AB$1048576,0),MATCH((CUADRO!J$5&amp;$E540),'Hoja de Trabajo para listado'!$AB$151:$BA$151,0)),0)+IFERROR(INDEX('Hoja de Trabajo para listado'!$BC$155:$CB$1048576,MATCH($A540,'Hoja de Trabajo para listado'!$BC$155:$BC$1048576,0),MATCH((CUADRO!J$5&amp;$E540),'Hoja de Trabajo para listado'!$BC$151:$CB$151,0)),0)+IFERROR(INDEX('Hoja de Trabajo para listado'!$DE$153:$DG$274,MATCH($A540,'Hoja de Trabajo para listado'!$DE$153:$DE$1048576,0),MATCH((CUADRO!J$5&amp;$E540),'Hoja de Trabajo para listado'!$DE$151:$DG$151,0)),0)+IFERROR(INDEX('Hoja de Trabajo para listado'!$CD$155:$DC$1048576,MATCH($A540,'Hoja de Trabajo para listado'!$CD$155:$CD$1048576,0),MATCH((CUADRO!J$5&amp;$E540),'Hoja de Trabajo para listado'!$CD$151:$DC$151,0)),0)</f>
        <v>0</v>
      </c>
      <c r="K540" s="314">
        <f ca="1">+IFERROR(INDEX('Hoja de Trabajo para listado'!$A$155:$Z$1048576,MATCH($A540,'Hoja de Trabajo para listado'!$A$155:$A$1048576,0),MATCH((CUADRO!K$5&amp;$E540),'Hoja de Trabajo para listado'!$A$151:$Z$151,0)),0)+IFERROR(INDEX('Hoja de Trabajo para listado'!$AB$155:$BA$1048576,MATCH($A540,'Hoja de Trabajo para listado'!$AB$155:$AB$1048576,0),MATCH((CUADRO!K$5&amp;$E540),'Hoja de Trabajo para listado'!$AB$151:$BA$151,0)),0)+IFERROR(INDEX('Hoja de Trabajo para listado'!$BC$155:$CB$1048576,MATCH($A540,'Hoja de Trabajo para listado'!$BC$155:$BC$1048576,0),MATCH((CUADRO!K$5&amp;$E540),'Hoja de Trabajo para listado'!$BC$151:$CB$151,0)),0)+IFERROR(INDEX('Hoja de Trabajo para listado'!$DE$153:$DG$274,MATCH($A540,'Hoja de Trabajo para listado'!$DE$153:$DE$1048576,0),MATCH((CUADRO!K$5&amp;$E540),'Hoja de Trabajo para listado'!$DE$151:$DG$151,0)),0)+IFERROR(INDEX('Hoja de Trabajo para listado'!$CD$155:$DC$1048576,MATCH($A540,'Hoja de Trabajo para listado'!$CD$155:$CD$1048576,0),MATCH((CUADRO!K$5&amp;$E540),'Hoja de Trabajo para listado'!$CD$151:$DC$151,0)),0)</f>
        <v>0</v>
      </c>
      <c r="L540" s="314">
        <f ca="1">+IFERROR(INDEX('Hoja de Trabajo para listado'!$A$155:$Z$1048576,MATCH($A540,'Hoja de Trabajo para listado'!$A$155:$A$1048576,0),MATCH((CUADRO!L$5&amp;$E540),'Hoja de Trabajo para listado'!$A$151:$Z$151,0)),0)+IFERROR(INDEX('Hoja de Trabajo para listado'!$AB$155:$BA$1048576,MATCH($A540,'Hoja de Trabajo para listado'!$AB$155:$AB$1048576,0),MATCH((CUADRO!L$5&amp;$E540),'Hoja de Trabajo para listado'!$AB$151:$BA$151,0)),0)+IFERROR(INDEX('Hoja de Trabajo para listado'!$BC$155:$CB$1048576,MATCH($A540,'Hoja de Trabajo para listado'!$BC$155:$BC$1048576,0),MATCH((CUADRO!L$5&amp;$E540),'Hoja de Trabajo para listado'!$BC$151:$CB$151,0)),0)+IFERROR(INDEX('Hoja de Trabajo para listado'!$DE$153:$DG$274,MATCH($A540,'Hoja de Trabajo para listado'!$DE$153:$DE$1048576,0),MATCH((CUADRO!L$5&amp;$E540),'Hoja de Trabajo para listado'!$DE$151:$DG$151,0)),0)+IFERROR(INDEX('Hoja de Trabajo para listado'!$CD$155:$DC$1048576,MATCH($A540,'Hoja de Trabajo para listado'!$CD$155:$CD$1048576,0),MATCH((CUADRO!L$5&amp;$E540),'Hoja de Trabajo para listado'!$CD$151:$DC$151,0)),0)</f>
        <v>0</v>
      </c>
      <c r="M540" s="314">
        <f ca="1">+IFERROR(INDEX('Hoja de Trabajo para listado'!$A$155:$Z$1048576,MATCH($A540,'Hoja de Trabajo para listado'!$A$155:$A$1048576,0),MATCH((CUADRO!M$5&amp;$E540),'Hoja de Trabajo para listado'!$A$151:$Z$151,0)),0)+IFERROR(INDEX('Hoja de Trabajo para listado'!$AB$155:$BA$1048576,MATCH($A540,'Hoja de Trabajo para listado'!$AB$155:$AB$1048576,0),MATCH((CUADRO!M$5&amp;$E540),'Hoja de Trabajo para listado'!$AB$151:$BA$151,0)),0)+IFERROR(INDEX('Hoja de Trabajo para listado'!$BC$155:$CB$1048576,MATCH($A540,'Hoja de Trabajo para listado'!$BC$155:$BC$1048576,0),MATCH((CUADRO!M$5&amp;$E540),'Hoja de Trabajo para listado'!$BC$151:$CB$151,0)),0)+IFERROR(INDEX('Hoja de Trabajo para listado'!$DE$153:$DG$274,MATCH($A540,'Hoja de Trabajo para listado'!$DE$153:$DE$1048576,0),MATCH((CUADRO!M$5&amp;$E540),'Hoja de Trabajo para listado'!$DE$151:$DG$151,0)),0)+IFERROR(INDEX('Hoja de Trabajo para listado'!$CD$155:$DC$1048576,MATCH($A540,'Hoja de Trabajo para listado'!$CD$155:$CD$1048576,0),MATCH((CUADRO!M$5&amp;$E540),'Hoja de Trabajo para listado'!$CD$151:$DC$151,0)),0)</f>
        <v>0</v>
      </c>
      <c r="N540" s="314">
        <f ca="1">+IFERROR(INDEX('Hoja de Trabajo para listado'!$A$155:$Z$1048576,MATCH($A540,'Hoja de Trabajo para listado'!$A$155:$A$1048576,0),MATCH((CUADRO!N$5&amp;$E540),'Hoja de Trabajo para listado'!$A$151:$Z$151,0)),0)+IFERROR(INDEX('Hoja de Trabajo para listado'!$AB$155:$BA$1048576,MATCH($A540,'Hoja de Trabajo para listado'!$AB$155:$AB$1048576,0),MATCH((CUADRO!N$5&amp;$E540),'Hoja de Trabajo para listado'!$AB$151:$BA$151,0)),0)+IFERROR(INDEX('Hoja de Trabajo para listado'!$BC$155:$CB$1048576,MATCH($A540,'Hoja de Trabajo para listado'!$BC$155:$BC$1048576,0),MATCH((CUADRO!N$5&amp;$E540),'Hoja de Trabajo para listado'!$BC$151:$CB$151,0)),0)+IFERROR(INDEX('Hoja de Trabajo para listado'!$DE$153:$DG$274,MATCH($A540,'Hoja de Trabajo para listado'!$DE$153:$DE$1048576,0),MATCH((CUADRO!N$5&amp;$E540),'Hoja de Trabajo para listado'!$DE$151:$DG$151,0)),0)+IFERROR(INDEX('Hoja de Trabajo para listado'!$CD$155:$DC$1048576,MATCH($A540,'Hoja de Trabajo para listado'!$CD$155:$CD$1048576,0),MATCH((CUADRO!N$5&amp;$E540),'Hoja de Trabajo para listado'!$CD$151:$DC$151,0)),0)</f>
        <v>0</v>
      </c>
      <c r="O540" s="314">
        <f ca="1">+IFERROR(INDEX('Hoja de Trabajo para listado'!$A$155:$Z$1048576,MATCH($A540,'Hoja de Trabajo para listado'!$A$155:$A$1048576,0),MATCH((CUADRO!O$5&amp;$E540),'Hoja de Trabajo para listado'!$A$151:$Z$151,0)),0)+IFERROR(INDEX('Hoja de Trabajo para listado'!$AB$155:$BA$1048576,MATCH($A540,'Hoja de Trabajo para listado'!$AB$155:$AB$1048576,0),MATCH((CUADRO!O$5&amp;$E540),'Hoja de Trabajo para listado'!$AB$151:$BA$151,0)),0)+IFERROR(INDEX('Hoja de Trabajo para listado'!$BC$155:$CB$1048576,MATCH($A540,'Hoja de Trabajo para listado'!$BC$155:$BC$1048576,0),MATCH((CUADRO!O$5&amp;$E540),'Hoja de Trabajo para listado'!$BC$151:$CB$151,0)),0)+IFERROR(INDEX('Hoja de Trabajo para listado'!$DE$153:$DG$274,MATCH($A540,'Hoja de Trabajo para listado'!$DE$153:$DE$1048576,0),MATCH((CUADRO!O$5&amp;$E540),'Hoja de Trabajo para listado'!$DE$151:$DG$151,0)),0)+IFERROR(INDEX('Hoja de Trabajo para listado'!$CD$155:$DC$1048576,MATCH($A540,'Hoja de Trabajo para listado'!$CD$155:$CD$1048576,0),MATCH((CUADRO!O$5&amp;$E540),'Hoja de Trabajo para listado'!$CD$151:$DC$151,0)),0)</f>
        <v>0</v>
      </c>
      <c r="P540" s="314">
        <f ca="1">+IFERROR(INDEX('Hoja de Trabajo para listado'!$A$155:$Z$1048576,MATCH($A540,'Hoja de Trabajo para listado'!$A$155:$A$1048576,0),MATCH((CUADRO!P$5&amp;$E540),'Hoja de Trabajo para listado'!$A$151:$Z$151,0)),0)+IFERROR(INDEX('Hoja de Trabajo para listado'!$AB$155:$BA$1048576,MATCH($A540,'Hoja de Trabajo para listado'!$AB$155:$AB$1048576,0),MATCH((CUADRO!P$5&amp;$E540),'Hoja de Trabajo para listado'!$AB$151:$BA$151,0)),0)+IFERROR(INDEX('Hoja de Trabajo para listado'!$BC$155:$CB$1048576,MATCH($A540,'Hoja de Trabajo para listado'!$BC$155:$BC$1048576,0),MATCH((CUADRO!P$5&amp;$E540),'Hoja de Trabajo para listado'!$BC$151:$CB$151,0)),0)+IFERROR(INDEX('Hoja de Trabajo para listado'!$DE$153:$DG$274,MATCH($A540,'Hoja de Trabajo para listado'!$DE$153:$DE$1048576,0),MATCH((CUADRO!P$5&amp;$E540),'Hoja de Trabajo para listado'!$DE$151:$DG$151,0)),0)+IFERROR(INDEX('Hoja de Trabajo para listado'!$CD$155:$DC$1048576,MATCH($A540,'Hoja de Trabajo para listado'!$CD$155:$CD$1048576,0),MATCH((CUADRO!P$5&amp;$E540),'Hoja de Trabajo para listado'!$CD$151:$DC$151,0)),0)</f>
        <v>0</v>
      </c>
      <c r="Q540" s="314">
        <f ca="1">+IFERROR(INDEX('Hoja de Trabajo para listado'!$A$155:$Z$1048576,MATCH($A540,'Hoja de Trabajo para listado'!$A$155:$A$1048576,0),MATCH((CUADRO!Q$5&amp;$E540),'Hoja de Trabajo para listado'!$A$151:$Z$151,0)),0)+IFERROR(INDEX('Hoja de Trabajo para listado'!$AB$155:$BA$1048576,MATCH($A540,'Hoja de Trabajo para listado'!$AB$155:$AB$1048576,0),MATCH((CUADRO!Q$5&amp;$E540),'Hoja de Trabajo para listado'!$AB$151:$BA$151,0)),0)+IFERROR(INDEX('Hoja de Trabajo para listado'!$BC$155:$CB$1048576,MATCH($A540,'Hoja de Trabajo para listado'!$BC$155:$BC$1048576,0),MATCH((CUADRO!Q$5&amp;$E540),'Hoja de Trabajo para listado'!$BC$151:$CB$151,0)),0)+IFERROR(INDEX('Hoja de Trabajo para listado'!$DE$153:$DG$274,MATCH($A540,'Hoja de Trabajo para listado'!$DE$153:$DE$1048576,0),MATCH((CUADRO!Q$5&amp;$E540),'Hoja de Trabajo para listado'!$DE$151:$DG$151,0)),0)+IFERROR(INDEX('Hoja de Trabajo para listado'!$CD$155:$DC$1048576,MATCH($A540,'Hoja de Trabajo para listado'!$CD$155:$CD$1048576,0),MATCH((CUADRO!Q$5&amp;$E540),'Hoja de Trabajo para listado'!$CD$151:$DC$151,0)),0)</f>
        <v>0</v>
      </c>
      <c r="R540" s="314">
        <f t="shared" ca="1" si="16"/>
        <v>0</v>
      </c>
      <c r="S540" s="322"/>
      <c r="T540" s="314">
        <f ca="1">+T541</f>
        <v>0</v>
      </c>
      <c r="U540" s="313">
        <f t="shared" si="17"/>
        <v>1</v>
      </c>
      <c r="V540" s="319" t="str">
        <f>+VLOOKUP(A540,bd_lista!$A$3:$E$593,5,FALSE)</f>
        <v>Gobiernos Autonomos Municipales</v>
      </c>
      <c r="W540" s="425" t="str">
        <f>+V540</f>
        <v>Gobiernos Autonomos Municipales</v>
      </c>
    </row>
    <row r="541" spans="1:23" customFormat="1" ht="15" hidden="1" customHeight="1">
      <c r="A541" s="323">
        <v>1507</v>
      </c>
      <c r="B541" s="428"/>
      <c r="C541" s="318" t="str">
        <f>+VLOOKUP(A541,bd_lista!$A$3:$C$593,3,FALSE)</f>
        <v>Gobierno Autónomo Municipal de Llallagua</v>
      </c>
      <c r="D541" s="430"/>
      <c r="E541" s="347" t="s">
        <v>1419</v>
      </c>
      <c r="F541" s="314">
        <f ca="1">+IFERROR(INDEX('Hoja de Trabajo para listado'!$A$155:$Z$1048576,MATCH($A541,'Hoja de Trabajo para listado'!$A$155:$A$1048576,0),MATCH((CUADRO!F$5&amp;$E541),'Hoja de Trabajo para listado'!$A$151:$Z$151,0)),0)+IFERROR(INDEX('Hoja de Trabajo para listado'!$AB$155:$BA$1048576,MATCH($A541,'Hoja de Trabajo para listado'!$AB$155:$AB$1048576,0),MATCH((CUADRO!F$5&amp;$E541),'Hoja de Trabajo para listado'!$AB$151:$BA$151,0)),0)+IFERROR(INDEX('Hoja de Trabajo para listado'!$BC$155:$CB$1048576,MATCH($A541,'Hoja de Trabajo para listado'!$BC$155:$BC$1048576,0),MATCH((CUADRO!F$5&amp;$E541),'Hoja de Trabajo para listado'!$BC$151:$CB$151,0)),0)+IFERROR(INDEX('Hoja de Trabajo para listado'!$DE$153:$DG$274,MATCH($A541,'Hoja de Trabajo para listado'!$DE$153:$DE$1048576,0),MATCH((CUADRO!F$5&amp;$E541),'Hoja de Trabajo para listado'!$DE$151:$DG$151,0)),0)+IFERROR(INDEX('Hoja de Trabajo para listado'!$CD$155:$DC$1048576,MATCH($A541,'Hoja de Trabajo para listado'!$CD$155:$CD$1048576,0),MATCH((CUADRO!F$5&amp;$E541),'Hoja de Trabajo para listado'!$CD$151:$DC$151,0)),0)</f>
        <v>0</v>
      </c>
      <c r="G541" s="314">
        <f ca="1">+IFERROR(INDEX('Hoja de Trabajo para listado'!$A$155:$Z$1048576,MATCH($A541,'Hoja de Trabajo para listado'!$A$155:$A$1048576,0),MATCH((CUADRO!G$5&amp;$E541),'Hoja de Trabajo para listado'!$A$151:$Z$151,0)),0)+IFERROR(INDEX('Hoja de Trabajo para listado'!$AB$155:$BA$1048576,MATCH($A541,'Hoja de Trabajo para listado'!$AB$155:$AB$1048576,0),MATCH((CUADRO!G$5&amp;$E541),'Hoja de Trabajo para listado'!$AB$151:$BA$151,0)),0)+IFERROR(INDEX('Hoja de Trabajo para listado'!$BC$155:$CB$1048576,MATCH($A541,'Hoja de Trabajo para listado'!$BC$155:$BC$1048576,0),MATCH((CUADRO!G$5&amp;$E541),'Hoja de Trabajo para listado'!$BC$151:$CB$151,0)),0)+IFERROR(INDEX('Hoja de Trabajo para listado'!$DE$153:$DG$274,MATCH($A541,'Hoja de Trabajo para listado'!$DE$153:$DE$1048576,0),MATCH((CUADRO!G$5&amp;$E541),'Hoja de Trabajo para listado'!$DE$151:$DG$151,0)),0)+IFERROR(INDEX('Hoja de Trabajo para listado'!$CD$155:$DC$1048576,MATCH($A541,'Hoja de Trabajo para listado'!$CD$155:$CD$1048576,0),MATCH((CUADRO!G$5&amp;$E541),'Hoja de Trabajo para listado'!$CD$151:$DC$151,0)),0)</f>
        <v>0</v>
      </c>
      <c r="H541" s="314">
        <f ca="1">+IFERROR(INDEX('Hoja de Trabajo para listado'!$A$155:$Z$1048576,MATCH($A541,'Hoja de Trabajo para listado'!$A$155:$A$1048576,0),MATCH((CUADRO!H$5&amp;$E541),'Hoja de Trabajo para listado'!$A$151:$Z$151,0)),0)+IFERROR(INDEX('Hoja de Trabajo para listado'!$AB$155:$BA$1048576,MATCH($A541,'Hoja de Trabajo para listado'!$AB$155:$AB$1048576,0),MATCH((CUADRO!H$5&amp;$E541),'Hoja de Trabajo para listado'!$AB$151:$BA$151,0)),0)+IFERROR(INDEX('Hoja de Trabajo para listado'!$BC$155:$CB$1048576,MATCH($A541,'Hoja de Trabajo para listado'!$BC$155:$BC$1048576,0),MATCH((CUADRO!H$5&amp;$E541),'Hoja de Trabajo para listado'!$BC$151:$CB$151,0)),0)+IFERROR(INDEX('Hoja de Trabajo para listado'!$DE$153:$DG$274,MATCH($A541,'Hoja de Trabajo para listado'!$DE$153:$DE$1048576,0),MATCH((CUADRO!H$5&amp;$E541),'Hoja de Trabajo para listado'!$DE$151:$DG$151,0)),0)+IFERROR(INDEX('Hoja de Trabajo para listado'!$CD$155:$DC$1048576,MATCH($A541,'Hoja de Trabajo para listado'!$CD$155:$CD$1048576,0),MATCH((CUADRO!H$5&amp;$E541),'Hoja de Trabajo para listado'!$CD$151:$DC$151,0)),0)</f>
        <v>0</v>
      </c>
      <c r="I541" s="314">
        <f ca="1">+IFERROR(INDEX('Hoja de Trabajo para listado'!$A$155:$Z$1048576,MATCH($A541,'Hoja de Trabajo para listado'!$A$155:$A$1048576,0),MATCH((CUADRO!I$5&amp;$E541),'Hoja de Trabajo para listado'!$A$151:$Z$151,0)),0)+IFERROR(INDEX('Hoja de Trabajo para listado'!$AB$155:$BA$1048576,MATCH($A541,'Hoja de Trabajo para listado'!$AB$155:$AB$1048576,0),MATCH((CUADRO!I$5&amp;$E541),'Hoja de Trabajo para listado'!$AB$151:$BA$151,0)),0)+IFERROR(INDEX('Hoja de Trabajo para listado'!$BC$155:$CB$1048576,MATCH($A541,'Hoja de Trabajo para listado'!$BC$155:$BC$1048576,0),MATCH((CUADRO!I$5&amp;$E541),'Hoja de Trabajo para listado'!$BC$151:$CB$151,0)),0)+IFERROR(INDEX('Hoja de Trabajo para listado'!$DE$153:$DG$274,MATCH($A541,'Hoja de Trabajo para listado'!$DE$153:$DE$1048576,0),MATCH((CUADRO!I$5&amp;$E541),'Hoja de Trabajo para listado'!$DE$151:$DG$151,0)),0)+IFERROR(INDEX('Hoja de Trabajo para listado'!$CD$155:$DC$1048576,MATCH($A541,'Hoja de Trabajo para listado'!$CD$155:$CD$1048576,0),MATCH((CUADRO!I$5&amp;$E541),'Hoja de Trabajo para listado'!$CD$151:$DC$151,0)),0)</f>
        <v>0</v>
      </c>
      <c r="J541" s="314">
        <f ca="1">+IFERROR(INDEX('Hoja de Trabajo para listado'!$A$155:$Z$1048576,MATCH($A541,'Hoja de Trabajo para listado'!$A$155:$A$1048576,0),MATCH((CUADRO!J$5&amp;$E541),'Hoja de Trabajo para listado'!$A$151:$Z$151,0)),0)+IFERROR(INDEX('Hoja de Trabajo para listado'!$AB$155:$BA$1048576,MATCH($A541,'Hoja de Trabajo para listado'!$AB$155:$AB$1048576,0),MATCH((CUADRO!J$5&amp;$E541),'Hoja de Trabajo para listado'!$AB$151:$BA$151,0)),0)+IFERROR(INDEX('Hoja de Trabajo para listado'!$BC$155:$CB$1048576,MATCH($A541,'Hoja de Trabajo para listado'!$BC$155:$BC$1048576,0),MATCH((CUADRO!J$5&amp;$E541),'Hoja de Trabajo para listado'!$BC$151:$CB$151,0)),0)+IFERROR(INDEX('Hoja de Trabajo para listado'!$DE$153:$DG$274,MATCH($A541,'Hoja de Trabajo para listado'!$DE$153:$DE$1048576,0),MATCH((CUADRO!J$5&amp;$E541),'Hoja de Trabajo para listado'!$DE$151:$DG$151,0)),0)+IFERROR(INDEX('Hoja de Trabajo para listado'!$CD$155:$DC$1048576,MATCH($A541,'Hoja de Trabajo para listado'!$CD$155:$CD$1048576,0),MATCH((CUADRO!J$5&amp;$E541),'Hoja de Trabajo para listado'!$CD$151:$DC$151,0)),0)</f>
        <v>0</v>
      </c>
      <c r="K541" s="314">
        <f ca="1">+IFERROR(INDEX('Hoja de Trabajo para listado'!$A$155:$Z$1048576,MATCH($A541,'Hoja de Trabajo para listado'!$A$155:$A$1048576,0),MATCH((CUADRO!K$5&amp;$E541),'Hoja de Trabajo para listado'!$A$151:$Z$151,0)),0)+IFERROR(INDEX('Hoja de Trabajo para listado'!$AB$155:$BA$1048576,MATCH($A541,'Hoja de Trabajo para listado'!$AB$155:$AB$1048576,0),MATCH((CUADRO!K$5&amp;$E541),'Hoja de Trabajo para listado'!$AB$151:$BA$151,0)),0)+IFERROR(INDEX('Hoja de Trabajo para listado'!$BC$155:$CB$1048576,MATCH($A541,'Hoja de Trabajo para listado'!$BC$155:$BC$1048576,0),MATCH((CUADRO!K$5&amp;$E541),'Hoja de Trabajo para listado'!$BC$151:$CB$151,0)),0)+IFERROR(INDEX('Hoja de Trabajo para listado'!$DE$153:$DG$274,MATCH($A541,'Hoja de Trabajo para listado'!$DE$153:$DE$1048576,0),MATCH((CUADRO!K$5&amp;$E541),'Hoja de Trabajo para listado'!$DE$151:$DG$151,0)),0)+IFERROR(INDEX('Hoja de Trabajo para listado'!$CD$155:$DC$1048576,MATCH($A541,'Hoja de Trabajo para listado'!$CD$155:$CD$1048576,0),MATCH((CUADRO!K$5&amp;$E541),'Hoja de Trabajo para listado'!$CD$151:$DC$151,0)),0)</f>
        <v>0</v>
      </c>
      <c r="L541" s="314">
        <f ca="1">+IFERROR(INDEX('Hoja de Trabajo para listado'!$A$155:$Z$1048576,MATCH($A541,'Hoja de Trabajo para listado'!$A$155:$A$1048576,0),MATCH((CUADRO!L$5&amp;$E541),'Hoja de Trabajo para listado'!$A$151:$Z$151,0)),0)+IFERROR(INDEX('Hoja de Trabajo para listado'!$AB$155:$BA$1048576,MATCH($A541,'Hoja de Trabajo para listado'!$AB$155:$AB$1048576,0),MATCH((CUADRO!L$5&amp;$E541),'Hoja de Trabajo para listado'!$AB$151:$BA$151,0)),0)+IFERROR(INDEX('Hoja de Trabajo para listado'!$BC$155:$CB$1048576,MATCH($A541,'Hoja de Trabajo para listado'!$BC$155:$BC$1048576,0),MATCH((CUADRO!L$5&amp;$E541),'Hoja de Trabajo para listado'!$BC$151:$CB$151,0)),0)+IFERROR(INDEX('Hoja de Trabajo para listado'!$DE$153:$DG$274,MATCH($A541,'Hoja de Trabajo para listado'!$DE$153:$DE$1048576,0),MATCH((CUADRO!L$5&amp;$E541),'Hoja de Trabajo para listado'!$DE$151:$DG$151,0)),0)+IFERROR(INDEX('Hoja de Trabajo para listado'!$CD$155:$DC$1048576,MATCH($A541,'Hoja de Trabajo para listado'!$CD$155:$CD$1048576,0),MATCH((CUADRO!L$5&amp;$E541),'Hoja de Trabajo para listado'!$CD$151:$DC$151,0)),0)</f>
        <v>0</v>
      </c>
      <c r="M541" s="314">
        <f ca="1">+IFERROR(INDEX('Hoja de Trabajo para listado'!$A$155:$Z$1048576,MATCH($A541,'Hoja de Trabajo para listado'!$A$155:$A$1048576,0),MATCH((CUADRO!M$5&amp;$E541),'Hoja de Trabajo para listado'!$A$151:$Z$151,0)),0)+IFERROR(INDEX('Hoja de Trabajo para listado'!$AB$155:$BA$1048576,MATCH($A541,'Hoja de Trabajo para listado'!$AB$155:$AB$1048576,0),MATCH((CUADRO!M$5&amp;$E541),'Hoja de Trabajo para listado'!$AB$151:$BA$151,0)),0)+IFERROR(INDEX('Hoja de Trabajo para listado'!$BC$155:$CB$1048576,MATCH($A541,'Hoja de Trabajo para listado'!$BC$155:$BC$1048576,0),MATCH((CUADRO!M$5&amp;$E541),'Hoja de Trabajo para listado'!$BC$151:$CB$151,0)),0)+IFERROR(INDEX('Hoja de Trabajo para listado'!$DE$153:$DG$274,MATCH($A541,'Hoja de Trabajo para listado'!$DE$153:$DE$1048576,0),MATCH((CUADRO!M$5&amp;$E541),'Hoja de Trabajo para listado'!$DE$151:$DG$151,0)),0)+IFERROR(INDEX('Hoja de Trabajo para listado'!$CD$155:$DC$1048576,MATCH($A541,'Hoja de Trabajo para listado'!$CD$155:$CD$1048576,0),MATCH((CUADRO!M$5&amp;$E541),'Hoja de Trabajo para listado'!$CD$151:$DC$151,0)),0)</f>
        <v>0</v>
      </c>
      <c r="N541" s="314">
        <f ca="1">+IFERROR(INDEX('Hoja de Trabajo para listado'!$A$155:$Z$1048576,MATCH($A541,'Hoja de Trabajo para listado'!$A$155:$A$1048576,0),MATCH((CUADRO!N$5&amp;$E541),'Hoja de Trabajo para listado'!$A$151:$Z$151,0)),0)+IFERROR(INDEX('Hoja de Trabajo para listado'!$AB$155:$BA$1048576,MATCH($A541,'Hoja de Trabajo para listado'!$AB$155:$AB$1048576,0),MATCH((CUADRO!N$5&amp;$E541),'Hoja de Trabajo para listado'!$AB$151:$BA$151,0)),0)+IFERROR(INDEX('Hoja de Trabajo para listado'!$BC$155:$CB$1048576,MATCH($A541,'Hoja de Trabajo para listado'!$BC$155:$BC$1048576,0),MATCH((CUADRO!N$5&amp;$E541),'Hoja de Trabajo para listado'!$BC$151:$CB$151,0)),0)+IFERROR(INDEX('Hoja de Trabajo para listado'!$DE$153:$DG$274,MATCH($A541,'Hoja de Trabajo para listado'!$DE$153:$DE$1048576,0),MATCH((CUADRO!N$5&amp;$E541),'Hoja de Trabajo para listado'!$DE$151:$DG$151,0)),0)+IFERROR(INDEX('Hoja de Trabajo para listado'!$CD$155:$DC$1048576,MATCH($A541,'Hoja de Trabajo para listado'!$CD$155:$CD$1048576,0),MATCH((CUADRO!N$5&amp;$E541),'Hoja de Trabajo para listado'!$CD$151:$DC$151,0)),0)</f>
        <v>0</v>
      </c>
      <c r="O541" s="314">
        <f ca="1">+IFERROR(INDEX('Hoja de Trabajo para listado'!$A$155:$Z$1048576,MATCH($A541,'Hoja de Trabajo para listado'!$A$155:$A$1048576,0),MATCH((CUADRO!O$5&amp;$E541),'Hoja de Trabajo para listado'!$A$151:$Z$151,0)),0)+IFERROR(INDEX('Hoja de Trabajo para listado'!$AB$155:$BA$1048576,MATCH($A541,'Hoja de Trabajo para listado'!$AB$155:$AB$1048576,0),MATCH((CUADRO!O$5&amp;$E541),'Hoja de Trabajo para listado'!$AB$151:$BA$151,0)),0)+IFERROR(INDEX('Hoja de Trabajo para listado'!$BC$155:$CB$1048576,MATCH($A541,'Hoja de Trabajo para listado'!$BC$155:$BC$1048576,0),MATCH((CUADRO!O$5&amp;$E541),'Hoja de Trabajo para listado'!$BC$151:$CB$151,0)),0)+IFERROR(INDEX('Hoja de Trabajo para listado'!$DE$153:$DG$274,MATCH($A541,'Hoja de Trabajo para listado'!$DE$153:$DE$1048576,0),MATCH((CUADRO!O$5&amp;$E541),'Hoja de Trabajo para listado'!$DE$151:$DG$151,0)),0)+IFERROR(INDEX('Hoja de Trabajo para listado'!$CD$155:$DC$1048576,MATCH($A541,'Hoja de Trabajo para listado'!$CD$155:$CD$1048576,0),MATCH((CUADRO!O$5&amp;$E541),'Hoja de Trabajo para listado'!$CD$151:$DC$151,0)),0)</f>
        <v>0</v>
      </c>
      <c r="P541" s="314">
        <f ca="1">+IFERROR(INDEX('Hoja de Trabajo para listado'!$A$155:$Z$1048576,MATCH($A541,'Hoja de Trabajo para listado'!$A$155:$A$1048576,0),MATCH((CUADRO!P$5&amp;$E541),'Hoja de Trabajo para listado'!$A$151:$Z$151,0)),0)+IFERROR(INDEX('Hoja de Trabajo para listado'!$AB$155:$BA$1048576,MATCH($A541,'Hoja de Trabajo para listado'!$AB$155:$AB$1048576,0),MATCH((CUADRO!P$5&amp;$E541),'Hoja de Trabajo para listado'!$AB$151:$BA$151,0)),0)+IFERROR(INDEX('Hoja de Trabajo para listado'!$BC$155:$CB$1048576,MATCH($A541,'Hoja de Trabajo para listado'!$BC$155:$BC$1048576,0),MATCH((CUADRO!P$5&amp;$E541),'Hoja de Trabajo para listado'!$BC$151:$CB$151,0)),0)+IFERROR(INDEX('Hoja de Trabajo para listado'!$DE$153:$DG$274,MATCH($A541,'Hoja de Trabajo para listado'!$DE$153:$DE$1048576,0),MATCH((CUADRO!P$5&amp;$E541),'Hoja de Trabajo para listado'!$DE$151:$DG$151,0)),0)+IFERROR(INDEX('Hoja de Trabajo para listado'!$CD$155:$DC$1048576,MATCH($A541,'Hoja de Trabajo para listado'!$CD$155:$CD$1048576,0),MATCH((CUADRO!P$5&amp;$E541),'Hoja de Trabajo para listado'!$CD$151:$DC$151,0)),0)</f>
        <v>0</v>
      </c>
      <c r="Q541" s="314">
        <f ca="1">+IFERROR(INDEX('Hoja de Trabajo para listado'!$A$155:$Z$1048576,MATCH($A541,'Hoja de Trabajo para listado'!$A$155:$A$1048576,0),MATCH((CUADRO!Q$5&amp;$E541),'Hoja de Trabajo para listado'!$A$151:$Z$151,0)),0)+IFERROR(INDEX('Hoja de Trabajo para listado'!$AB$155:$BA$1048576,MATCH($A541,'Hoja de Trabajo para listado'!$AB$155:$AB$1048576,0),MATCH((CUADRO!Q$5&amp;$E541),'Hoja de Trabajo para listado'!$AB$151:$BA$151,0)),0)+IFERROR(INDEX('Hoja de Trabajo para listado'!$BC$155:$CB$1048576,MATCH($A541,'Hoja de Trabajo para listado'!$BC$155:$BC$1048576,0),MATCH((CUADRO!Q$5&amp;$E541),'Hoja de Trabajo para listado'!$BC$151:$CB$151,0)),0)+IFERROR(INDEX('Hoja de Trabajo para listado'!$DE$153:$DG$274,MATCH($A541,'Hoja de Trabajo para listado'!$DE$153:$DE$1048576,0),MATCH((CUADRO!Q$5&amp;$E541),'Hoja de Trabajo para listado'!$DE$151:$DG$151,0)),0)+IFERROR(INDEX('Hoja de Trabajo para listado'!$CD$155:$DC$1048576,MATCH($A541,'Hoja de Trabajo para listado'!$CD$155:$CD$1048576,0),MATCH((CUADRO!Q$5&amp;$E541),'Hoja de Trabajo para listado'!$CD$151:$DC$151,0)),0)</f>
        <v>0</v>
      </c>
      <c r="R541" s="314">
        <f t="shared" ca="1" si="16"/>
        <v>0</v>
      </c>
      <c r="S541" s="322">
        <f ca="1">+R540+R541</f>
        <v>0</v>
      </c>
      <c r="T541" s="314">
        <f ca="1">+S541</f>
        <v>0</v>
      </c>
      <c r="U541" s="313">
        <f t="shared" si="17"/>
        <v>2</v>
      </c>
      <c r="V541" s="319" t="str">
        <f>+VLOOKUP(A541,bd_lista!$A$3:$E$593,5,FALSE)</f>
        <v>Gobiernos Autonomos Municipales</v>
      </c>
      <c r="W541" s="426"/>
    </row>
    <row r="542" spans="1:23" customFormat="1" ht="15" hidden="1" customHeight="1">
      <c r="A542" s="323">
        <v>1508</v>
      </c>
      <c r="B542" s="427">
        <f>+A542</f>
        <v>1508</v>
      </c>
      <c r="C542" s="318" t="str">
        <f>+VLOOKUP(A542,bd_lista!$A$3:$C$593,3,FALSE)</f>
        <v>Gobierno Autónomo Municipal de Betanzos</v>
      </c>
      <c r="D542" s="429" t="str">
        <f>+C542</f>
        <v>Gobierno Autónomo Municipal de Betanzos</v>
      </c>
      <c r="E542" s="346" t="s">
        <v>1418</v>
      </c>
      <c r="F542" s="314">
        <f ca="1">+IFERROR(INDEX('Hoja de Trabajo para listado'!$A$155:$Z$1048576,MATCH($A542,'Hoja de Trabajo para listado'!$A$155:$A$1048576,0),MATCH((CUADRO!F$5&amp;$E542),'Hoja de Trabajo para listado'!$A$151:$Z$151,0)),0)+IFERROR(INDEX('Hoja de Trabajo para listado'!$AB$155:$BA$1048576,MATCH($A542,'Hoja de Trabajo para listado'!$AB$155:$AB$1048576,0),MATCH((CUADRO!F$5&amp;$E542),'Hoja de Trabajo para listado'!$AB$151:$BA$151,0)),0)+IFERROR(INDEX('Hoja de Trabajo para listado'!$BC$155:$CB$1048576,MATCH($A542,'Hoja de Trabajo para listado'!$BC$155:$BC$1048576,0),MATCH((CUADRO!F$5&amp;$E542),'Hoja de Trabajo para listado'!$BC$151:$CB$151,0)),0)+IFERROR(INDEX('Hoja de Trabajo para listado'!$DE$153:$DG$274,MATCH($A542,'Hoja de Trabajo para listado'!$DE$153:$DE$1048576,0),MATCH((CUADRO!F$5&amp;$E542),'Hoja de Trabajo para listado'!$DE$151:$DG$151,0)),0)+IFERROR(INDEX('Hoja de Trabajo para listado'!$CD$155:$DC$1048576,MATCH($A542,'Hoja de Trabajo para listado'!$CD$155:$CD$1048576,0),MATCH((CUADRO!F$5&amp;$E542),'Hoja de Trabajo para listado'!$CD$151:$DC$151,0)),0)</f>
        <v>0</v>
      </c>
      <c r="G542" s="314">
        <f ca="1">+IFERROR(INDEX('Hoja de Trabajo para listado'!$A$155:$Z$1048576,MATCH($A542,'Hoja de Trabajo para listado'!$A$155:$A$1048576,0),MATCH((CUADRO!G$5&amp;$E542),'Hoja de Trabajo para listado'!$A$151:$Z$151,0)),0)+IFERROR(INDEX('Hoja de Trabajo para listado'!$AB$155:$BA$1048576,MATCH($A542,'Hoja de Trabajo para listado'!$AB$155:$AB$1048576,0),MATCH((CUADRO!G$5&amp;$E542),'Hoja de Trabajo para listado'!$AB$151:$BA$151,0)),0)+IFERROR(INDEX('Hoja de Trabajo para listado'!$BC$155:$CB$1048576,MATCH($A542,'Hoja de Trabajo para listado'!$BC$155:$BC$1048576,0),MATCH((CUADRO!G$5&amp;$E542),'Hoja de Trabajo para listado'!$BC$151:$CB$151,0)),0)+IFERROR(INDEX('Hoja de Trabajo para listado'!$DE$153:$DG$274,MATCH($A542,'Hoja de Trabajo para listado'!$DE$153:$DE$1048576,0),MATCH((CUADRO!G$5&amp;$E542),'Hoja de Trabajo para listado'!$DE$151:$DG$151,0)),0)+IFERROR(INDEX('Hoja de Trabajo para listado'!$CD$155:$DC$1048576,MATCH($A542,'Hoja de Trabajo para listado'!$CD$155:$CD$1048576,0),MATCH((CUADRO!G$5&amp;$E542),'Hoja de Trabajo para listado'!$CD$151:$DC$151,0)),0)</f>
        <v>0</v>
      </c>
      <c r="H542" s="314">
        <f ca="1">+IFERROR(INDEX('Hoja de Trabajo para listado'!$A$155:$Z$1048576,MATCH($A542,'Hoja de Trabajo para listado'!$A$155:$A$1048576,0),MATCH((CUADRO!H$5&amp;$E542),'Hoja de Trabajo para listado'!$A$151:$Z$151,0)),0)+IFERROR(INDEX('Hoja de Trabajo para listado'!$AB$155:$BA$1048576,MATCH($A542,'Hoja de Trabajo para listado'!$AB$155:$AB$1048576,0),MATCH((CUADRO!H$5&amp;$E542),'Hoja de Trabajo para listado'!$AB$151:$BA$151,0)),0)+IFERROR(INDEX('Hoja de Trabajo para listado'!$BC$155:$CB$1048576,MATCH($A542,'Hoja de Trabajo para listado'!$BC$155:$BC$1048576,0),MATCH((CUADRO!H$5&amp;$E542),'Hoja de Trabajo para listado'!$BC$151:$CB$151,0)),0)+IFERROR(INDEX('Hoja de Trabajo para listado'!$DE$153:$DG$274,MATCH($A542,'Hoja de Trabajo para listado'!$DE$153:$DE$1048576,0),MATCH((CUADRO!H$5&amp;$E542),'Hoja de Trabajo para listado'!$DE$151:$DG$151,0)),0)+IFERROR(INDEX('Hoja de Trabajo para listado'!$CD$155:$DC$1048576,MATCH($A542,'Hoja de Trabajo para listado'!$CD$155:$CD$1048576,0),MATCH((CUADRO!H$5&amp;$E542),'Hoja de Trabajo para listado'!$CD$151:$DC$151,0)),0)</f>
        <v>0</v>
      </c>
      <c r="I542" s="314">
        <f ca="1">+IFERROR(INDEX('Hoja de Trabajo para listado'!$A$155:$Z$1048576,MATCH($A542,'Hoja de Trabajo para listado'!$A$155:$A$1048576,0),MATCH((CUADRO!I$5&amp;$E542),'Hoja de Trabajo para listado'!$A$151:$Z$151,0)),0)+IFERROR(INDEX('Hoja de Trabajo para listado'!$AB$155:$BA$1048576,MATCH($A542,'Hoja de Trabajo para listado'!$AB$155:$AB$1048576,0),MATCH((CUADRO!I$5&amp;$E542),'Hoja de Trabajo para listado'!$AB$151:$BA$151,0)),0)+IFERROR(INDEX('Hoja de Trabajo para listado'!$BC$155:$CB$1048576,MATCH($A542,'Hoja de Trabajo para listado'!$BC$155:$BC$1048576,0),MATCH((CUADRO!I$5&amp;$E542),'Hoja de Trabajo para listado'!$BC$151:$CB$151,0)),0)+IFERROR(INDEX('Hoja de Trabajo para listado'!$DE$153:$DG$274,MATCH($A542,'Hoja de Trabajo para listado'!$DE$153:$DE$1048576,0),MATCH((CUADRO!I$5&amp;$E542),'Hoja de Trabajo para listado'!$DE$151:$DG$151,0)),0)+IFERROR(INDEX('Hoja de Trabajo para listado'!$CD$155:$DC$1048576,MATCH($A542,'Hoja de Trabajo para listado'!$CD$155:$CD$1048576,0),MATCH((CUADRO!I$5&amp;$E542),'Hoja de Trabajo para listado'!$CD$151:$DC$151,0)),0)</f>
        <v>0</v>
      </c>
      <c r="J542" s="314">
        <f ca="1">+IFERROR(INDEX('Hoja de Trabajo para listado'!$A$155:$Z$1048576,MATCH($A542,'Hoja de Trabajo para listado'!$A$155:$A$1048576,0),MATCH((CUADRO!J$5&amp;$E542),'Hoja de Trabajo para listado'!$A$151:$Z$151,0)),0)+IFERROR(INDEX('Hoja de Trabajo para listado'!$AB$155:$BA$1048576,MATCH($A542,'Hoja de Trabajo para listado'!$AB$155:$AB$1048576,0),MATCH((CUADRO!J$5&amp;$E542),'Hoja de Trabajo para listado'!$AB$151:$BA$151,0)),0)+IFERROR(INDEX('Hoja de Trabajo para listado'!$BC$155:$CB$1048576,MATCH($A542,'Hoja de Trabajo para listado'!$BC$155:$BC$1048576,0),MATCH((CUADRO!J$5&amp;$E542),'Hoja de Trabajo para listado'!$BC$151:$CB$151,0)),0)+IFERROR(INDEX('Hoja de Trabajo para listado'!$DE$153:$DG$274,MATCH($A542,'Hoja de Trabajo para listado'!$DE$153:$DE$1048576,0),MATCH((CUADRO!J$5&amp;$E542),'Hoja de Trabajo para listado'!$DE$151:$DG$151,0)),0)+IFERROR(INDEX('Hoja de Trabajo para listado'!$CD$155:$DC$1048576,MATCH($A542,'Hoja de Trabajo para listado'!$CD$155:$CD$1048576,0),MATCH((CUADRO!J$5&amp;$E542),'Hoja de Trabajo para listado'!$CD$151:$DC$151,0)),0)</f>
        <v>0</v>
      </c>
      <c r="K542" s="314">
        <f ca="1">+IFERROR(INDEX('Hoja de Trabajo para listado'!$A$155:$Z$1048576,MATCH($A542,'Hoja de Trabajo para listado'!$A$155:$A$1048576,0),MATCH((CUADRO!K$5&amp;$E542),'Hoja de Trabajo para listado'!$A$151:$Z$151,0)),0)+IFERROR(INDEX('Hoja de Trabajo para listado'!$AB$155:$BA$1048576,MATCH($A542,'Hoja de Trabajo para listado'!$AB$155:$AB$1048576,0),MATCH((CUADRO!K$5&amp;$E542),'Hoja de Trabajo para listado'!$AB$151:$BA$151,0)),0)+IFERROR(INDEX('Hoja de Trabajo para listado'!$BC$155:$CB$1048576,MATCH($A542,'Hoja de Trabajo para listado'!$BC$155:$BC$1048576,0),MATCH((CUADRO!K$5&amp;$E542),'Hoja de Trabajo para listado'!$BC$151:$CB$151,0)),0)+IFERROR(INDEX('Hoja de Trabajo para listado'!$DE$153:$DG$274,MATCH($A542,'Hoja de Trabajo para listado'!$DE$153:$DE$1048576,0),MATCH((CUADRO!K$5&amp;$E542),'Hoja de Trabajo para listado'!$DE$151:$DG$151,0)),0)+IFERROR(INDEX('Hoja de Trabajo para listado'!$CD$155:$DC$1048576,MATCH($A542,'Hoja de Trabajo para listado'!$CD$155:$CD$1048576,0),MATCH((CUADRO!K$5&amp;$E542),'Hoja de Trabajo para listado'!$CD$151:$DC$151,0)),0)</f>
        <v>0</v>
      </c>
      <c r="L542" s="314">
        <f ca="1">+IFERROR(INDEX('Hoja de Trabajo para listado'!$A$155:$Z$1048576,MATCH($A542,'Hoja de Trabajo para listado'!$A$155:$A$1048576,0),MATCH((CUADRO!L$5&amp;$E542),'Hoja de Trabajo para listado'!$A$151:$Z$151,0)),0)+IFERROR(INDEX('Hoja de Trabajo para listado'!$AB$155:$BA$1048576,MATCH($A542,'Hoja de Trabajo para listado'!$AB$155:$AB$1048576,0),MATCH((CUADRO!L$5&amp;$E542),'Hoja de Trabajo para listado'!$AB$151:$BA$151,0)),0)+IFERROR(INDEX('Hoja de Trabajo para listado'!$BC$155:$CB$1048576,MATCH($A542,'Hoja de Trabajo para listado'!$BC$155:$BC$1048576,0),MATCH((CUADRO!L$5&amp;$E542),'Hoja de Trabajo para listado'!$BC$151:$CB$151,0)),0)+IFERROR(INDEX('Hoja de Trabajo para listado'!$DE$153:$DG$274,MATCH($A542,'Hoja de Trabajo para listado'!$DE$153:$DE$1048576,0),MATCH((CUADRO!L$5&amp;$E542),'Hoja de Trabajo para listado'!$DE$151:$DG$151,0)),0)+IFERROR(INDEX('Hoja de Trabajo para listado'!$CD$155:$DC$1048576,MATCH($A542,'Hoja de Trabajo para listado'!$CD$155:$CD$1048576,0),MATCH((CUADRO!L$5&amp;$E542),'Hoja de Trabajo para listado'!$CD$151:$DC$151,0)),0)</f>
        <v>0</v>
      </c>
      <c r="M542" s="314">
        <f ca="1">+IFERROR(INDEX('Hoja de Trabajo para listado'!$A$155:$Z$1048576,MATCH($A542,'Hoja de Trabajo para listado'!$A$155:$A$1048576,0),MATCH((CUADRO!M$5&amp;$E542),'Hoja de Trabajo para listado'!$A$151:$Z$151,0)),0)+IFERROR(INDEX('Hoja de Trabajo para listado'!$AB$155:$BA$1048576,MATCH($A542,'Hoja de Trabajo para listado'!$AB$155:$AB$1048576,0),MATCH((CUADRO!M$5&amp;$E542),'Hoja de Trabajo para listado'!$AB$151:$BA$151,0)),0)+IFERROR(INDEX('Hoja de Trabajo para listado'!$BC$155:$CB$1048576,MATCH($A542,'Hoja de Trabajo para listado'!$BC$155:$BC$1048576,0),MATCH((CUADRO!M$5&amp;$E542),'Hoja de Trabajo para listado'!$BC$151:$CB$151,0)),0)+IFERROR(INDEX('Hoja de Trabajo para listado'!$DE$153:$DG$274,MATCH($A542,'Hoja de Trabajo para listado'!$DE$153:$DE$1048576,0),MATCH((CUADRO!M$5&amp;$E542),'Hoja de Trabajo para listado'!$DE$151:$DG$151,0)),0)+IFERROR(INDEX('Hoja de Trabajo para listado'!$CD$155:$DC$1048576,MATCH($A542,'Hoja de Trabajo para listado'!$CD$155:$CD$1048576,0),MATCH((CUADRO!M$5&amp;$E542),'Hoja de Trabajo para listado'!$CD$151:$DC$151,0)),0)</f>
        <v>0</v>
      </c>
      <c r="N542" s="314">
        <f ca="1">+IFERROR(INDEX('Hoja de Trabajo para listado'!$A$155:$Z$1048576,MATCH($A542,'Hoja de Trabajo para listado'!$A$155:$A$1048576,0),MATCH((CUADRO!N$5&amp;$E542),'Hoja de Trabajo para listado'!$A$151:$Z$151,0)),0)+IFERROR(INDEX('Hoja de Trabajo para listado'!$AB$155:$BA$1048576,MATCH($A542,'Hoja de Trabajo para listado'!$AB$155:$AB$1048576,0),MATCH((CUADRO!N$5&amp;$E542),'Hoja de Trabajo para listado'!$AB$151:$BA$151,0)),0)+IFERROR(INDEX('Hoja de Trabajo para listado'!$BC$155:$CB$1048576,MATCH($A542,'Hoja de Trabajo para listado'!$BC$155:$BC$1048576,0),MATCH((CUADRO!N$5&amp;$E542),'Hoja de Trabajo para listado'!$BC$151:$CB$151,0)),0)+IFERROR(INDEX('Hoja de Trabajo para listado'!$DE$153:$DG$274,MATCH($A542,'Hoja de Trabajo para listado'!$DE$153:$DE$1048576,0),MATCH((CUADRO!N$5&amp;$E542),'Hoja de Trabajo para listado'!$DE$151:$DG$151,0)),0)+IFERROR(INDEX('Hoja de Trabajo para listado'!$CD$155:$DC$1048576,MATCH($A542,'Hoja de Trabajo para listado'!$CD$155:$CD$1048576,0),MATCH((CUADRO!N$5&amp;$E542),'Hoja de Trabajo para listado'!$CD$151:$DC$151,0)),0)</f>
        <v>0</v>
      </c>
      <c r="O542" s="314">
        <f ca="1">+IFERROR(INDEX('Hoja de Trabajo para listado'!$A$155:$Z$1048576,MATCH($A542,'Hoja de Trabajo para listado'!$A$155:$A$1048576,0),MATCH((CUADRO!O$5&amp;$E542),'Hoja de Trabajo para listado'!$A$151:$Z$151,0)),0)+IFERROR(INDEX('Hoja de Trabajo para listado'!$AB$155:$BA$1048576,MATCH($A542,'Hoja de Trabajo para listado'!$AB$155:$AB$1048576,0),MATCH((CUADRO!O$5&amp;$E542),'Hoja de Trabajo para listado'!$AB$151:$BA$151,0)),0)+IFERROR(INDEX('Hoja de Trabajo para listado'!$BC$155:$CB$1048576,MATCH($A542,'Hoja de Trabajo para listado'!$BC$155:$BC$1048576,0),MATCH((CUADRO!O$5&amp;$E542),'Hoja de Trabajo para listado'!$BC$151:$CB$151,0)),0)+IFERROR(INDEX('Hoja de Trabajo para listado'!$DE$153:$DG$274,MATCH($A542,'Hoja de Trabajo para listado'!$DE$153:$DE$1048576,0),MATCH((CUADRO!O$5&amp;$E542),'Hoja de Trabajo para listado'!$DE$151:$DG$151,0)),0)+IFERROR(INDEX('Hoja de Trabajo para listado'!$CD$155:$DC$1048576,MATCH($A542,'Hoja de Trabajo para listado'!$CD$155:$CD$1048576,0),MATCH((CUADRO!O$5&amp;$E542),'Hoja de Trabajo para listado'!$CD$151:$DC$151,0)),0)</f>
        <v>0</v>
      </c>
      <c r="P542" s="314">
        <f ca="1">+IFERROR(INDEX('Hoja de Trabajo para listado'!$A$155:$Z$1048576,MATCH($A542,'Hoja de Trabajo para listado'!$A$155:$A$1048576,0),MATCH((CUADRO!P$5&amp;$E542),'Hoja de Trabajo para listado'!$A$151:$Z$151,0)),0)+IFERROR(INDEX('Hoja de Trabajo para listado'!$AB$155:$BA$1048576,MATCH($A542,'Hoja de Trabajo para listado'!$AB$155:$AB$1048576,0),MATCH((CUADRO!P$5&amp;$E542),'Hoja de Trabajo para listado'!$AB$151:$BA$151,0)),0)+IFERROR(INDEX('Hoja de Trabajo para listado'!$BC$155:$CB$1048576,MATCH($A542,'Hoja de Trabajo para listado'!$BC$155:$BC$1048576,0),MATCH((CUADRO!P$5&amp;$E542),'Hoja de Trabajo para listado'!$BC$151:$CB$151,0)),0)+IFERROR(INDEX('Hoja de Trabajo para listado'!$DE$153:$DG$274,MATCH($A542,'Hoja de Trabajo para listado'!$DE$153:$DE$1048576,0),MATCH((CUADRO!P$5&amp;$E542),'Hoja de Trabajo para listado'!$DE$151:$DG$151,0)),0)+IFERROR(INDEX('Hoja de Trabajo para listado'!$CD$155:$DC$1048576,MATCH($A542,'Hoja de Trabajo para listado'!$CD$155:$CD$1048576,0),MATCH((CUADRO!P$5&amp;$E542),'Hoja de Trabajo para listado'!$CD$151:$DC$151,0)),0)</f>
        <v>0</v>
      </c>
      <c r="Q542" s="314">
        <f ca="1">+IFERROR(INDEX('Hoja de Trabajo para listado'!$A$155:$Z$1048576,MATCH($A542,'Hoja de Trabajo para listado'!$A$155:$A$1048576,0),MATCH((CUADRO!Q$5&amp;$E542),'Hoja de Trabajo para listado'!$A$151:$Z$151,0)),0)+IFERROR(INDEX('Hoja de Trabajo para listado'!$AB$155:$BA$1048576,MATCH($A542,'Hoja de Trabajo para listado'!$AB$155:$AB$1048576,0),MATCH((CUADRO!Q$5&amp;$E542),'Hoja de Trabajo para listado'!$AB$151:$BA$151,0)),0)+IFERROR(INDEX('Hoja de Trabajo para listado'!$BC$155:$CB$1048576,MATCH($A542,'Hoja de Trabajo para listado'!$BC$155:$BC$1048576,0),MATCH((CUADRO!Q$5&amp;$E542),'Hoja de Trabajo para listado'!$BC$151:$CB$151,0)),0)+IFERROR(INDEX('Hoja de Trabajo para listado'!$DE$153:$DG$274,MATCH($A542,'Hoja de Trabajo para listado'!$DE$153:$DE$1048576,0),MATCH((CUADRO!Q$5&amp;$E542),'Hoja de Trabajo para listado'!$DE$151:$DG$151,0)),0)+IFERROR(INDEX('Hoja de Trabajo para listado'!$CD$155:$DC$1048576,MATCH($A542,'Hoja de Trabajo para listado'!$CD$155:$CD$1048576,0),MATCH((CUADRO!Q$5&amp;$E542),'Hoja de Trabajo para listado'!$CD$151:$DC$151,0)),0)</f>
        <v>0</v>
      </c>
      <c r="R542" s="314">
        <f t="shared" ca="1" si="16"/>
        <v>0</v>
      </c>
      <c r="S542" s="322"/>
      <c r="T542" s="314">
        <f ca="1">+T543</f>
        <v>0</v>
      </c>
      <c r="U542" s="313">
        <f t="shared" si="17"/>
        <v>1</v>
      </c>
      <c r="V542" s="319" t="str">
        <f>+VLOOKUP(A542,bd_lista!$A$3:$E$593,5,FALSE)</f>
        <v>Gobiernos Autonomos Municipales</v>
      </c>
      <c r="W542" s="425" t="str">
        <f>+V542</f>
        <v>Gobiernos Autonomos Municipales</v>
      </c>
    </row>
    <row r="543" spans="1:23" customFormat="1" ht="15" hidden="1" customHeight="1">
      <c r="A543" s="323">
        <v>1508</v>
      </c>
      <c r="B543" s="428"/>
      <c r="C543" s="318" t="str">
        <f>+VLOOKUP(A543,bd_lista!$A$3:$C$593,3,FALSE)</f>
        <v>Gobierno Autónomo Municipal de Betanzos</v>
      </c>
      <c r="D543" s="430"/>
      <c r="E543" s="347" t="s">
        <v>1419</v>
      </c>
      <c r="F543" s="314">
        <f ca="1">+IFERROR(INDEX('Hoja de Trabajo para listado'!$A$155:$Z$1048576,MATCH($A543,'Hoja de Trabajo para listado'!$A$155:$A$1048576,0),MATCH((CUADRO!F$5&amp;$E543),'Hoja de Trabajo para listado'!$A$151:$Z$151,0)),0)+IFERROR(INDEX('Hoja de Trabajo para listado'!$AB$155:$BA$1048576,MATCH($A543,'Hoja de Trabajo para listado'!$AB$155:$AB$1048576,0),MATCH((CUADRO!F$5&amp;$E543),'Hoja de Trabajo para listado'!$AB$151:$BA$151,0)),0)+IFERROR(INDEX('Hoja de Trabajo para listado'!$BC$155:$CB$1048576,MATCH($A543,'Hoja de Trabajo para listado'!$BC$155:$BC$1048576,0),MATCH((CUADRO!F$5&amp;$E543),'Hoja de Trabajo para listado'!$BC$151:$CB$151,0)),0)+IFERROR(INDEX('Hoja de Trabajo para listado'!$DE$153:$DG$274,MATCH($A543,'Hoja de Trabajo para listado'!$DE$153:$DE$1048576,0),MATCH((CUADRO!F$5&amp;$E543),'Hoja de Trabajo para listado'!$DE$151:$DG$151,0)),0)+IFERROR(INDEX('Hoja de Trabajo para listado'!$CD$155:$DC$1048576,MATCH($A543,'Hoja de Trabajo para listado'!$CD$155:$CD$1048576,0),MATCH((CUADRO!F$5&amp;$E543),'Hoja de Trabajo para listado'!$CD$151:$DC$151,0)),0)</f>
        <v>0</v>
      </c>
      <c r="G543" s="314">
        <f ca="1">+IFERROR(INDEX('Hoja de Trabajo para listado'!$A$155:$Z$1048576,MATCH($A543,'Hoja de Trabajo para listado'!$A$155:$A$1048576,0),MATCH((CUADRO!G$5&amp;$E543),'Hoja de Trabajo para listado'!$A$151:$Z$151,0)),0)+IFERROR(INDEX('Hoja de Trabajo para listado'!$AB$155:$BA$1048576,MATCH($A543,'Hoja de Trabajo para listado'!$AB$155:$AB$1048576,0),MATCH((CUADRO!G$5&amp;$E543),'Hoja de Trabajo para listado'!$AB$151:$BA$151,0)),0)+IFERROR(INDEX('Hoja de Trabajo para listado'!$BC$155:$CB$1048576,MATCH($A543,'Hoja de Trabajo para listado'!$BC$155:$BC$1048576,0),MATCH((CUADRO!G$5&amp;$E543),'Hoja de Trabajo para listado'!$BC$151:$CB$151,0)),0)+IFERROR(INDEX('Hoja de Trabajo para listado'!$DE$153:$DG$274,MATCH($A543,'Hoja de Trabajo para listado'!$DE$153:$DE$1048576,0),MATCH((CUADRO!G$5&amp;$E543),'Hoja de Trabajo para listado'!$DE$151:$DG$151,0)),0)+IFERROR(INDEX('Hoja de Trabajo para listado'!$CD$155:$DC$1048576,MATCH($A543,'Hoja de Trabajo para listado'!$CD$155:$CD$1048576,0),MATCH((CUADRO!G$5&amp;$E543),'Hoja de Trabajo para listado'!$CD$151:$DC$151,0)),0)</f>
        <v>0</v>
      </c>
      <c r="H543" s="314">
        <f ca="1">+IFERROR(INDEX('Hoja de Trabajo para listado'!$A$155:$Z$1048576,MATCH($A543,'Hoja de Trabajo para listado'!$A$155:$A$1048576,0),MATCH((CUADRO!H$5&amp;$E543),'Hoja de Trabajo para listado'!$A$151:$Z$151,0)),0)+IFERROR(INDEX('Hoja de Trabajo para listado'!$AB$155:$BA$1048576,MATCH($A543,'Hoja de Trabajo para listado'!$AB$155:$AB$1048576,0),MATCH((CUADRO!H$5&amp;$E543),'Hoja de Trabajo para listado'!$AB$151:$BA$151,0)),0)+IFERROR(INDEX('Hoja de Trabajo para listado'!$BC$155:$CB$1048576,MATCH($A543,'Hoja de Trabajo para listado'!$BC$155:$BC$1048576,0),MATCH((CUADRO!H$5&amp;$E543),'Hoja de Trabajo para listado'!$BC$151:$CB$151,0)),0)+IFERROR(INDEX('Hoja de Trabajo para listado'!$DE$153:$DG$274,MATCH($A543,'Hoja de Trabajo para listado'!$DE$153:$DE$1048576,0),MATCH((CUADRO!H$5&amp;$E543),'Hoja de Trabajo para listado'!$DE$151:$DG$151,0)),0)+IFERROR(INDEX('Hoja de Trabajo para listado'!$CD$155:$DC$1048576,MATCH($A543,'Hoja de Trabajo para listado'!$CD$155:$CD$1048576,0),MATCH((CUADRO!H$5&amp;$E543),'Hoja de Trabajo para listado'!$CD$151:$DC$151,0)),0)</f>
        <v>0</v>
      </c>
      <c r="I543" s="314">
        <f ca="1">+IFERROR(INDEX('Hoja de Trabajo para listado'!$A$155:$Z$1048576,MATCH($A543,'Hoja de Trabajo para listado'!$A$155:$A$1048576,0),MATCH((CUADRO!I$5&amp;$E543),'Hoja de Trabajo para listado'!$A$151:$Z$151,0)),0)+IFERROR(INDEX('Hoja de Trabajo para listado'!$AB$155:$BA$1048576,MATCH($A543,'Hoja de Trabajo para listado'!$AB$155:$AB$1048576,0),MATCH((CUADRO!I$5&amp;$E543),'Hoja de Trabajo para listado'!$AB$151:$BA$151,0)),0)+IFERROR(INDEX('Hoja de Trabajo para listado'!$BC$155:$CB$1048576,MATCH($A543,'Hoja de Trabajo para listado'!$BC$155:$BC$1048576,0),MATCH((CUADRO!I$5&amp;$E543),'Hoja de Trabajo para listado'!$BC$151:$CB$151,0)),0)+IFERROR(INDEX('Hoja de Trabajo para listado'!$DE$153:$DG$274,MATCH($A543,'Hoja de Trabajo para listado'!$DE$153:$DE$1048576,0),MATCH((CUADRO!I$5&amp;$E543),'Hoja de Trabajo para listado'!$DE$151:$DG$151,0)),0)+IFERROR(INDEX('Hoja de Trabajo para listado'!$CD$155:$DC$1048576,MATCH($A543,'Hoja de Trabajo para listado'!$CD$155:$CD$1048576,0),MATCH((CUADRO!I$5&amp;$E543),'Hoja de Trabajo para listado'!$CD$151:$DC$151,0)),0)</f>
        <v>0</v>
      </c>
      <c r="J543" s="314">
        <f ca="1">+IFERROR(INDEX('Hoja de Trabajo para listado'!$A$155:$Z$1048576,MATCH($A543,'Hoja de Trabajo para listado'!$A$155:$A$1048576,0),MATCH((CUADRO!J$5&amp;$E543),'Hoja de Trabajo para listado'!$A$151:$Z$151,0)),0)+IFERROR(INDEX('Hoja de Trabajo para listado'!$AB$155:$BA$1048576,MATCH($A543,'Hoja de Trabajo para listado'!$AB$155:$AB$1048576,0),MATCH((CUADRO!J$5&amp;$E543),'Hoja de Trabajo para listado'!$AB$151:$BA$151,0)),0)+IFERROR(INDEX('Hoja de Trabajo para listado'!$BC$155:$CB$1048576,MATCH($A543,'Hoja de Trabajo para listado'!$BC$155:$BC$1048576,0),MATCH((CUADRO!J$5&amp;$E543),'Hoja de Trabajo para listado'!$BC$151:$CB$151,0)),0)+IFERROR(INDEX('Hoja de Trabajo para listado'!$DE$153:$DG$274,MATCH($A543,'Hoja de Trabajo para listado'!$DE$153:$DE$1048576,0),MATCH((CUADRO!J$5&amp;$E543),'Hoja de Trabajo para listado'!$DE$151:$DG$151,0)),0)+IFERROR(INDEX('Hoja de Trabajo para listado'!$CD$155:$DC$1048576,MATCH($A543,'Hoja de Trabajo para listado'!$CD$155:$CD$1048576,0),MATCH((CUADRO!J$5&amp;$E543),'Hoja de Trabajo para listado'!$CD$151:$DC$151,0)),0)</f>
        <v>0</v>
      </c>
      <c r="K543" s="314">
        <f ca="1">+IFERROR(INDEX('Hoja de Trabajo para listado'!$A$155:$Z$1048576,MATCH($A543,'Hoja de Trabajo para listado'!$A$155:$A$1048576,0),MATCH((CUADRO!K$5&amp;$E543),'Hoja de Trabajo para listado'!$A$151:$Z$151,0)),0)+IFERROR(INDEX('Hoja de Trabajo para listado'!$AB$155:$BA$1048576,MATCH($A543,'Hoja de Trabajo para listado'!$AB$155:$AB$1048576,0),MATCH((CUADRO!K$5&amp;$E543),'Hoja de Trabajo para listado'!$AB$151:$BA$151,0)),0)+IFERROR(INDEX('Hoja de Trabajo para listado'!$BC$155:$CB$1048576,MATCH($A543,'Hoja de Trabajo para listado'!$BC$155:$BC$1048576,0),MATCH((CUADRO!K$5&amp;$E543),'Hoja de Trabajo para listado'!$BC$151:$CB$151,0)),0)+IFERROR(INDEX('Hoja de Trabajo para listado'!$DE$153:$DG$274,MATCH($A543,'Hoja de Trabajo para listado'!$DE$153:$DE$1048576,0),MATCH((CUADRO!K$5&amp;$E543),'Hoja de Trabajo para listado'!$DE$151:$DG$151,0)),0)+IFERROR(INDEX('Hoja de Trabajo para listado'!$CD$155:$DC$1048576,MATCH($A543,'Hoja de Trabajo para listado'!$CD$155:$CD$1048576,0),MATCH((CUADRO!K$5&amp;$E543),'Hoja de Trabajo para listado'!$CD$151:$DC$151,0)),0)</f>
        <v>0</v>
      </c>
      <c r="L543" s="314">
        <f ca="1">+IFERROR(INDEX('Hoja de Trabajo para listado'!$A$155:$Z$1048576,MATCH($A543,'Hoja de Trabajo para listado'!$A$155:$A$1048576,0),MATCH((CUADRO!L$5&amp;$E543),'Hoja de Trabajo para listado'!$A$151:$Z$151,0)),0)+IFERROR(INDEX('Hoja de Trabajo para listado'!$AB$155:$BA$1048576,MATCH($A543,'Hoja de Trabajo para listado'!$AB$155:$AB$1048576,0),MATCH((CUADRO!L$5&amp;$E543),'Hoja de Trabajo para listado'!$AB$151:$BA$151,0)),0)+IFERROR(INDEX('Hoja de Trabajo para listado'!$BC$155:$CB$1048576,MATCH($A543,'Hoja de Trabajo para listado'!$BC$155:$BC$1048576,0),MATCH((CUADRO!L$5&amp;$E543),'Hoja de Trabajo para listado'!$BC$151:$CB$151,0)),0)+IFERROR(INDEX('Hoja de Trabajo para listado'!$DE$153:$DG$274,MATCH($A543,'Hoja de Trabajo para listado'!$DE$153:$DE$1048576,0),MATCH((CUADRO!L$5&amp;$E543),'Hoja de Trabajo para listado'!$DE$151:$DG$151,0)),0)+IFERROR(INDEX('Hoja de Trabajo para listado'!$CD$155:$DC$1048576,MATCH($A543,'Hoja de Trabajo para listado'!$CD$155:$CD$1048576,0),MATCH((CUADRO!L$5&amp;$E543),'Hoja de Trabajo para listado'!$CD$151:$DC$151,0)),0)</f>
        <v>0</v>
      </c>
      <c r="M543" s="314">
        <f ca="1">+IFERROR(INDEX('Hoja de Trabajo para listado'!$A$155:$Z$1048576,MATCH($A543,'Hoja de Trabajo para listado'!$A$155:$A$1048576,0),MATCH((CUADRO!M$5&amp;$E543),'Hoja de Trabajo para listado'!$A$151:$Z$151,0)),0)+IFERROR(INDEX('Hoja de Trabajo para listado'!$AB$155:$BA$1048576,MATCH($A543,'Hoja de Trabajo para listado'!$AB$155:$AB$1048576,0),MATCH((CUADRO!M$5&amp;$E543),'Hoja de Trabajo para listado'!$AB$151:$BA$151,0)),0)+IFERROR(INDEX('Hoja de Trabajo para listado'!$BC$155:$CB$1048576,MATCH($A543,'Hoja de Trabajo para listado'!$BC$155:$BC$1048576,0),MATCH((CUADRO!M$5&amp;$E543),'Hoja de Trabajo para listado'!$BC$151:$CB$151,0)),0)+IFERROR(INDEX('Hoja de Trabajo para listado'!$DE$153:$DG$274,MATCH($A543,'Hoja de Trabajo para listado'!$DE$153:$DE$1048576,0),MATCH((CUADRO!M$5&amp;$E543),'Hoja de Trabajo para listado'!$DE$151:$DG$151,0)),0)+IFERROR(INDEX('Hoja de Trabajo para listado'!$CD$155:$DC$1048576,MATCH($A543,'Hoja de Trabajo para listado'!$CD$155:$CD$1048576,0),MATCH((CUADRO!M$5&amp;$E543),'Hoja de Trabajo para listado'!$CD$151:$DC$151,0)),0)</f>
        <v>0</v>
      </c>
      <c r="N543" s="314">
        <f ca="1">+IFERROR(INDEX('Hoja de Trabajo para listado'!$A$155:$Z$1048576,MATCH($A543,'Hoja de Trabajo para listado'!$A$155:$A$1048576,0),MATCH((CUADRO!N$5&amp;$E543),'Hoja de Trabajo para listado'!$A$151:$Z$151,0)),0)+IFERROR(INDEX('Hoja de Trabajo para listado'!$AB$155:$BA$1048576,MATCH($A543,'Hoja de Trabajo para listado'!$AB$155:$AB$1048576,0),MATCH((CUADRO!N$5&amp;$E543),'Hoja de Trabajo para listado'!$AB$151:$BA$151,0)),0)+IFERROR(INDEX('Hoja de Trabajo para listado'!$BC$155:$CB$1048576,MATCH($A543,'Hoja de Trabajo para listado'!$BC$155:$BC$1048576,0),MATCH((CUADRO!N$5&amp;$E543),'Hoja de Trabajo para listado'!$BC$151:$CB$151,0)),0)+IFERROR(INDEX('Hoja de Trabajo para listado'!$DE$153:$DG$274,MATCH($A543,'Hoja de Trabajo para listado'!$DE$153:$DE$1048576,0),MATCH((CUADRO!N$5&amp;$E543),'Hoja de Trabajo para listado'!$DE$151:$DG$151,0)),0)+IFERROR(INDEX('Hoja de Trabajo para listado'!$CD$155:$DC$1048576,MATCH($A543,'Hoja de Trabajo para listado'!$CD$155:$CD$1048576,0),MATCH((CUADRO!N$5&amp;$E543),'Hoja de Trabajo para listado'!$CD$151:$DC$151,0)),0)</f>
        <v>0</v>
      </c>
      <c r="O543" s="314">
        <f ca="1">+IFERROR(INDEX('Hoja de Trabajo para listado'!$A$155:$Z$1048576,MATCH($A543,'Hoja de Trabajo para listado'!$A$155:$A$1048576,0),MATCH((CUADRO!O$5&amp;$E543),'Hoja de Trabajo para listado'!$A$151:$Z$151,0)),0)+IFERROR(INDEX('Hoja de Trabajo para listado'!$AB$155:$BA$1048576,MATCH($A543,'Hoja de Trabajo para listado'!$AB$155:$AB$1048576,0),MATCH((CUADRO!O$5&amp;$E543),'Hoja de Trabajo para listado'!$AB$151:$BA$151,0)),0)+IFERROR(INDEX('Hoja de Trabajo para listado'!$BC$155:$CB$1048576,MATCH($A543,'Hoja de Trabajo para listado'!$BC$155:$BC$1048576,0),MATCH((CUADRO!O$5&amp;$E543),'Hoja de Trabajo para listado'!$BC$151:$CB$151,0)),0)+IFERROR(INDEX('Hoja de Trabajo para listado'!$DE$153:$DG$274,MATCH($A543,'Hoja de Trabajo para listado'!$DE$153:$DE$1048576,0),MATCH((CUADRO!O$5&amp;$E543),'Hoja de Trabajo para listado'!$DE$151:$DG$151,0)),0)+IFERROR(INDEX('Hoja de Trabajo para listado'!$CD$155:$DC$1048576,MATCH($A543,'Hoja de Trabajo para listado'!$CD$155:$CD$1048576,0),MATCH((CUADRO!O$5&amp;$E543),'Hoja de Trabajo para listado'!$CD$151:$DC$151,0)),0)</f>
        <v>0</v>
      </c>
      <c r="P543" s="314">
        <f ca="1">+IFERROR(INDEX('Hoja de Trabajo para listado'!$A$155:$Z$1048576,MATCH($A543,'Hoja de Trabajo para listado'!$A$155:$A$1048576,0),MATCH((CUADRO!P$5&amp;$E543),'Hoja de Trabajo para listado'!$A$151:$Z$151,0)),0)+IFERROR(INDEX('Hoja de Trabajo para listado'!$AB$155:$BA$1048576,MATCH($A543,'Hoja de Trabajo para listado'!$AB$155:$AB$1048576,0),MATCH((CUADRO!P$5&amp;$E543),'Hoja de Trabajo para listado'!$AB$151:$BA$151,0)),0)+IFERROR(INDEX('Hoja de Trabajo para listado'!$BC$155:$CB$1048576,MATCH($A543,'Hoja de Trabajo para listado'!$BC$155:$BC$1048576,0),MATCH((CUADRO!P$5&amp;$E543),'Hoja de Trabajo para listado'!$BC$151:$CB$151,0)),0)+IFERROR(INDEX('Hoja de Trabajo para listado'!$DE$153:$DG$274,MATCH($A543,'Hoja de Trabajo para listado'!$DE$153:$DE$1048576,0),MATCH((CUADRO!P$5&amp;$E543),'Hoja de Trabajo para listado'!$DE$151:$DG$151,0)),0)+IFERROR(INDEX('Hoja de Trabajo para listado'!$CD$155:$DC$1048576,MATCH($A543,'Hoja de Trabajo para listado'!$CD$155:$CD$1048576,0),MATCH((CUADRO!P$5&amp;$E543),'Hoja de Trabajo para listado'!$CD$151:$DC$151,0)),0)</f>
        <v>0</v>
      </c>
      <c r="Q543" s="314">
        <f ca="1">+IFERROR(INDEX('Hoja de Trabajo para listado'!$A$155:$Z$1048576,MATCH($A543,'Hoja de Trabajo para listado'!$A$155:$A$1048576,0),MATCH((CUADRO!Q$5&amp;$E543),'Hoja de Trabajo para listado'!$A$151:$Z$151,0)),0)+IFERROR(INDEX('Hoja de Trabajo para listado'!$AB$155:$BA$1048576,MATCH($A543,'Hoja de Trabajo para listado'!$AB$155:$AB$1048576,0),MATCH((CUADRO!Q$5&amp;$E543),'Hoja de Trabajo para listado'!$AB$151:$BA$151,0)),0)+IFERROR(INDEX('Hoja de Trabajo para listado'!$BC$155:$CB$1048576,MATCH($A543,'Hoja de Trabajo para listado'!$BC$155:$BC$1048576,0),MATCH((CUADRO!Q$5&amp;$E543),'Hoja de Trabajo para listado'!$BC$151:$CB$151,0)),0)+IFERROR(INDEX('Hoja de Trabajo para listado'!$DE$153:$DG$274,MATCH($A543,'Hoja de Trabajo para listado'!$DE$153:$DE$1048576,0),MATCH((CUADRO!Q$5&amp;$E543),'Hoja de Trabajo para listado'!$DE$151:$DG$151,0)),0)+IFERROR(INDEX('Hoja de Trabajo para listado'!$CD$155:$DC$1048576,MATCH($A543,'Hoja de Trabajo para listado'!$CD$155:$CD$1048576,0),MATCH((CUADRO!Q$5&amp;$E543),'Hoja de Trabajo para listado'!$CD$151:$DC$151,0)),0)</f>
        <v>0</v>
      </c>
      <c r="R543" s="314">
        <f t="shared" ca="1" si="16"/>
        <v>0</v>
      </c>
      <c r="S543" s="322">
        <f ca="1">+R542+R543</f>
        <v>0</v>
      </c>
      <c r="T543" s="314">
        <f ca="1">+S543</f>
        <v>0</v>
      </c>
      <c r="U543" s="313">
        <f t="shared" si="17"/>
        <v>2</v>
      </c>
      <c r="V543" s="319" t="str">
        <f>+VLOOKUP(A543,bd_lista!$A$3:$E$593,5,FALSE)</f>
        <v>Gobiernos Autonomos Municipales</v>
      </c>
      <c r="W543" s="426"/>
    </row>
    <row r="544" spans="1:23" customFormat="1" ht="15" hidden="1" customHeight="1">
      <c r="A544" s="323">
        <v>1509</v>
      </c>
      <c r="B544" s="427">
        <f>+A544</f>
        <v>1509</v>
      </c>
      <c r="C544" s="318" t="str">
        <f>+VLOOKUP(A544,bd_lista!$A$3:$C$593,3,FALSE)</f>
        <v>Gobierno Autónomo Municipal de Chaqui</v>
      </c>
      <c r="D544" s="429" t="str">
        <f>+C544</f>
        <v>Gobierno Autónomo Municipal de Chaqui</v>
      </c>
      <c r="E544" s="346" t="s">
        <v>1418</v>
      </c>
      <c r="F544" s="314">
        <f ca="1">+IFERROR(INDEX('Hoja de Trabajo para listado'!$A$155:$Z$1048576,MATCH($A544,'Hoja de Trabajo para listado'!$A$155:$A$1048576,0),MATCH((CUADRO!F$5&amp;$E544),'Hoja de Trabajo para listado'!$A$151:$Z$151,0)),0)+IFERROR(INDEX('Hoja de Trabajo para listado'!$AB$155:$BA$1048576,MATCH($A544,'Hoja de Trabajo para listado'!$AB$155:$AB$1048576,0),MATCH((CUADRO!F$5&amp;$E544),'Hoja de Trabajo para listado'!$AB$151:$BA$151,0)),0)+IFERROR(INDEX('Hoja de Trabajo para listado'!$BC$155:$CB$1048576,MATCH($A544,'Hoja de Trabajo para listado'!$BC$155:$BC$1048576,0),MATCH((CUADRO!F$5&amp;$E544),'Hoja de Trabajo para listado'!$BC$151:$CB$151,0)),0)+IFERROR(INDEX('Hoja de Trabajo para listado'!$DE$153:$DG$274,MATCH($A544,'Hoja de Trabajo para listado'!$DE$153:$DE$1048576,0),MATCH((CUADRO!F$5&amp;$E544),'Hoja de Trabajo para listado'!$DE$151:$DG$151,0)),0)+IFERROR(INDEX('Hoja de Trabajo para listado'!$CD$155:$DC$1048576,MATCH($A544,'Hoja de Trabajo para listado'!$CD$155:$CD$1048576,0),MATCH((CUADRO!F$5&amp;$E544),'Hoja de Trabajo para listado'!$CD$151:$DC$151,0)),0)</f>
        <v>0</v>
      </c>
      <c r="G544" s="314">
        <f ca="1">+IFERROR(INDEX('Hoja de Trabajo para listado'!$A$155:$Z$1048576,MATCH($A544,'Hoja de Trabajo para listado'!$A$155:$A$1048576,0),MATCH((CUADRO!G$5&amp;$E544),'Hoja de Trabajo para listado'!$A$151:$Z$151,0)),0)+IFERROR(INDEX('Hoja de Trabajo para listado'!$AB$155:$BA$1048576,MATCH($A544,'Hoja de Trabajo para listado'!$AB$155:$AB$1048576,0),MATCH((CUADRO!G$5&amp;$E544),'Hoja de Trabajo para listado'!$AB$151:$BA$151,0)),0)+IFERROR(INDEX('Hoja de Trabajo para listado'!$BC$155:$CB$1048576,MATCH($A544,'Hoja de Trabajo para listado'!$BC$155:$BC$1048576,0),MATCH((CUADRO!G$5&amp;$E544),'Hoja de Trabajo para listado'!$BC$151:$CB$151,0)),0)+IFERROR(INDEX('Hoja de Trabajo para listado'!$DE$153:$DG$274,MATCH($A544,'Hoja de Trabajo para listado'!$DE$153:$DE$1048576,0),MATCH((CUADRO!G$5&amp;$E544),'Hoja de Trabajo para listado'!$DE$151:$DG$151,0)),0)+IFERROR(INDEX('Hoja de Trabajo para listado'!$CD$155:$DC$1048576,MATCH($A544,'Hoja de Trabajo para listado'!$CD$155:$CD$1048576,0),MATCH((CUADRO!G$5&amp;$E544),'Hoja de Trabajo para listado'!$CD$151:$DC$151,0)),0)</f>
        <v>0</v>
      </c>
      <c r="H544" s="314">
        <f ca="1">+IFERROR(INDEX('Hoja de Trabajo para listado'!$A$155:$Z$1048576,MATCH($A544,'Hoja de Trabajo para listado'!$A$155:$A$1048576,0),MATCH((CUADRO!H$5&amp;$E544),'Hoja de Trabajo para listado'!$A$151:$Z$151,0)),0)+IFERROR(INDEX('Hoja de Trabajo para listado'!$AB$155:$BA$1048576,MATCH($A544,'Hoja de Trabajo para listado'!$AB$155:$AB$1048576,0),MATCH((CUADRO!H$5&amp;$E544),'Hoja de Trabajo para listado'!$AB$151:$BA$151,0)),0)+IFERROR(INDEX('Hoja de Trabajo para listado'!$BC$155:$CB$1048576,MATCH($A544,'Hoja de Trabajo para listado'!$BC$155:$BC$1048576,0),MATCH((CUADRO!H$5&amp;$E544),'Hoja de Trabajo para listado'!$BC$151:$CB$151,0)),0)+IFERROR(INDEX('Hoja de Trabajo para listado'!$DE$153:$DG$274,MATCH($A544,'Hoja de Trabajo para listado'!$DE$153:$DE$1048576,0),MATCH((CUADRO!H$5&amp;$E544),'Hoja de Trabajo para listado'!$DE$151:$DG$151,0)),0)+IFERROR(INDEX('Hoja de Trabajo para listado'!$CD$155:$DC$1048576,MATCH($A544,'Hoja de Trabajo para listado'!$CD$155:$CD$1048576,0),MATCH((CUADRO!H$5&amp;$E544),'Hoja de Trabajo para listado'!$CD$151:$DC$151,0)),0)</f>
        <v>0</v>
      </c>
      <c r="I544" s="314">
        <f ca="1">+IFERROR(INDEX('Hoja de Trabajo para listado'!$A$155:$Z$1048576,MATCH($A544,'Hoja de Trabajo para listado'!$A$155:$A$1048576,0),MATCH((CUADRO!I$5&amp;$E544),'Hoja de Trabajo para listado'!$A$151:$Z$151,0)),0)+IFERROR(INDEX('Hoja de Trabajo para listado'!$AB$155:$BA$1048576,MATCH($A544,'Hoja de Trabajo para listado'!$AB$155:$AB$1048576,0),MATCH((CUADRO!I$5&amp;$E544),'Hoja de Trabajo para listado'!$AB$151:$BA$151,0)),0)+IFERROR(INDEX('Hoja de Trabajo para listado'!$BC$155:$CB$1048576,MATCH($A544,'Hoja de Trabajo para listado'!$BC$155:$BC$1048576,0),MATCH((CUADRO!I$5&amp;$E544),'Hoja de Trabajo para listado'!$BC$151:$CB$151,0)),0)+IFERROR(INDEX('Hoja de Trabajo para listado'!$DE$153:$DG$274,MATCH($A544,'Hoja de Trabajo para listado'!$DE$153:$DE$1048576,0),MATCH((CUADRO!I$5&amp;$E544),'Hoja de Trabajo para listado'!$DE$151:$DG$151,0)),0)+IFERROR(INDEX('Hoja de Trabajo para listado'!$CD$155:$DC$1048576,MATCH($A544,'Hoja de Trabajo para listado'!$CD$155:$CD$1048576,0),MATCH((CUADRO!I$5&amp;$E544),'Hoja de Trabajo para listado'!$CD$151:$DC$151,0)),0)</f>
        <v>0</v>
      </c>
      <c r="J544" s="314">
        <f ca="1">+IFERROR(INDEX('Hoja de Trabajo para listado'!$A$155:$Z$1048576,MATCH($A544,'Hoja de Trabajo para listado'!$A$155:$A$1048576,0),MATCH((CUADRO!J$5&amp;$E544),'Hoja de Trabajo para listado'!$A$151:$Z$151,0)),0)+IFERROR(INDEX('Hoja de Trabajo para listado'!$AB$155:$BA$1048576,MATCH($A544,'Hoja de Trabajo para listado'!$AB$155:$AB$1048576,0),MATCH((CUADRO!J$5&amp;$E544),'Hoja de Trabajo para listado'!$AB$151:$BA$151,0)),0)+IFERROR(INDEX('Hoja de Trabajo para listado'!$BC$155:$CB$1048576,MATCH($A544,'Hoja de Trabajo para listado'!$BC$155:$BC$1048576,0),MATCH((CUADRO!J$5&amp;$E544),'Hoja de Trabajo para listado'!$BC$151:$CB$151,0)),0)+IFERROR(INDEX('Hoja de Trabajo para listado'!$DE$153:$DG$274,MATCH($A544,'Hoja de Trabajo para listado'!$DE$153:$DE$1048576,0),MATCH((CUADRO!J$5&amp;$E544),'Hoja de Trabajo para listado'!$DE$151:$DG$151,0)),0)+IFERROR(INDEX('Hoja de Trabajo para listado'!$CD$155:$DC$1048576,MATCH($A544,'Hoja de Trabajo para listado'!$CD$155:$CD$1048576,0),MATCH((CUADRO!J$5&amp;$E544),'Hoja de Trabajo para listado'!$CD$151:$DC$151,0)),0)</f>
        <v>0</v>
      </c>
      <c r="K544" s="314">
        <f ca="1">+IFERROR(INDEX('Hoja de Trabajo para listado'!$A$155:$Z$1048576,MATCH($A544,'Hoja de Trabajo para listado'!$A$155:$A$1048576,0),MATCH((CUADRO!K$5&amp;$E544),'Hoja de Trabajo para listado'!$A$151:$Z$151,0)),0)+IFERROR(INDEX('Hoja de Trabajo para listado'!$AB$155:$BA$1048576,MATCH($A544,'Hoja de Trabajo para listado'!$AB$155:$AB$1048576,0),MATCH((CUADRO!K$5&amp;$E544),'Hoja de Trabajo para listado'!$AB$151:$BA$151,0)),0)+IFERROR(INDEX('Hoja de Trabajo para listado'!$BC$155:$CB$1048576,MATCH($A544,'Hoja de Trabajo para listado'!$BC$155:$BC$1048576,0),MATCH((CUADRO!K$5&amp;$E544),'Hoja de Trabajo para listado'!$BC$151:$CB$151,0)),0)+IFERROR(INDEX('Hoja de Trabajo para listado'!$DE$153:$DG$274,MATCH($A544,'Hoja de Trabajo para listado'!$DE$153:$DE$1048576,0),MATCH((CUADRO!K$5&amp;$E544),'Hoja de Trabajo para listado'!$DE$151:$DG$151,0)),0)+IFERROR(INDEX('Hoja de Trabajo para listado'!$CD$155:$DC$1048576,MATCH($A544,'Hoja de Trabajo para listado'!$CD$155:$CD$1048576,0),MATCH((CUADRO!K$5&amp;$E544),'Hoja de Trabajo para listado'!$CD$151:$DC$151,0)),0)</f>
        <v>0</v>
      </c>
      <c r="L544" s="314">
        <f ca="1">+IFERROR(INDEX('Hoja de Trabajo para listado'!$A$155:$Z$1048576,MATCH($A544,'Hoja de Trabajo para listado'!$A$155:$A$1048576,0),MATCH((CUADRO!L$5&amp;$E544),'Hoja de Trabajo para listado'!$A$151:$Z$151,0)),0)+IFERROR(INDEX('Hoja de Trabajo para listado'!$AB$155:$BA$1048576,MATCH($A544,'Hoja de Trabajo para listado'!$AB$155:$AB$1048576,0),MATCH((CUADRO!L$5&amp;$E544),'Hoja de Trabajo para listado'!$AB$151:$BA$151,0)),0)+IFERROR(INDEX('Hoja de Trabajo para listado'!$BC$155:$CB$1048576,MATCH($A544,'Hoja de Trabajo para listado'!$BC$155:$BC$1048576,0),MATCH((CUADRO!L$5&amp;$E544),'Hoja de Trabajo para listado'!$BC$151:$CB$151,0)),0)+IFERROR(INDEX('Hoja de Trabajo para listado'!$DE$153:$DG$274,MATCH($A544,'Hoja de Trabajo para listado'!$DE$153:$DE$1048576,0),MATCH((CUADRO!L$5&amp;$E544),'Hoja de Trabajo para listado'!$DE$151:$DG$151,0)),0)+IFERROR(INDEX('Hoja de Trabajo para listado'!$CD$155:$DC$1048576,MATCH($A544,'Hoja de Trabajo para listado'!$CD$155:$CD$1048576,0),MATCH((CUADRO!L$5&amp;$E544),'Hoja de Trabajo para listado'!$CD$151:$DC$151,0)),0)</f>
        <v>0</v>
      </c>
      <c r="M544" s="314">
        <f ca="1">+IFERROR(INDEX('Hoja de Trabajo para listado'!$A$155:$Z$1048576,MATCH($A544,'Hoja de Trabajo para listado'!$A$155:$A$1048576,0),MATCH((CUADRO!M$5&amp;$E544),'Hoja de Trabajo para listado'!$A$151:$Z$151,0)),0)+IFERROR(INDEX('Hoja de Trabajo para listado'!$AB$155:$BA$1048576,MATCH($A544,'Hoja de Trabajo para listado'!$AB$155:$AB$1048576,0),MATCH((CUADRO!M$5&amp;$E544),'Hoja de Trabajo para listado'!$AB$151:$BA$151,0)),0)+IFERROR(INDEX('Hoja de Trabajo para listado'!$BC$155:$CB$1048576,MATCH($A544,'Hoja de Trabajo para listado'!$BC$155:$BC$1048576,0),MATCH((CUADRO!M$5&amp;$E544),'Hoja de Trabajo para listado'!$BC$151:$CB$151,0)),0)+IFERROR(INDEX('Hoja de Trabajo para listado'!$DE$153:$DG$274,MATCH($A544,'Hoja de Trabajo para listado'!$DE$153:$DE$1048576,0),MATCH((CUADRO!M$5&amp;$E544),'Hoja de Trabajo para listado'!$DE$151:$DG$151,0)),0)+IFERROR(INDEX('Hoja de Trabajo para listado'!$CD$155:$DC$1048576,MATCH($A544,'Hoja de Trabajo para listado'!$CD$155:$CD$1048576,0),MATCH((CUADRO!M$5&amp;$E544),'Hoja de Trabajo para listado'!$CD$151:$DC$151,0)),0)</f>
        <v>0</v>
      </c>
      <c r="N544" s="314">
        <f ca="1">+IFERROR(INDEX('Hoja de Trabajo para listado'!$A$155:$Z$1048576,MATCH($A544,'Hoja de Trabajo para listado'!$A$155:$A$1048576,0),MATCH((CUADRO!N$5&amp;$E544),'Hoja de Trabajo para listado'!$A$151:$Z$151,0)),0)+IFERROR(INDEX('Hoja de Trabajo para listado'!$AB$155:$BA$1048576,MATCH($A544,'Hoja de Trabajo para listado'!$AB$155:$AB$1048576,0),MATCH((CUADRO!N$5&amp;$E544),'Hoja de Trabajo para listado'!$AB$151:$BA$151,0)),0)+IFERROR(INDEX('Hoja de Trabajo para listado'!$BC$155:$CB$1048576,MATCH($A544,'Hoja de Trabajo para listado'!$BC$155:$BC$1048576,0),MATCH((CUADRO!N$5&amp;$E544),'Hoja de Trabajo para listado'!$BC$151:$CB$151,0)),0)+IFERROR(INDEX('Hoja de Trabajo para listado'!$DE$153:$DG$274,MATCH($A544,'Hoja de Trabajo para listado'!$DE$153:$DE$1048576,0),MATCH((CUADRO!N$5&amp;$E544),'Hoja de Trabajo para listado'!$DE$151:$DG$151,0)),0)+IFERROR(INDEX('Hoja de Trabajo para listado'!$CD$155:$DC$1048576,MATCH($A544,'Hoja de Trabajo para listado'!$CD$155:$CD$1048576,0),MATCH((CUADRO!N$5&amp;$E544),'Hoja de Trabajo para listado'!$CD$151:$DC$151,0)),0)</f>
        <v>0</v>
      </c>
      <c r="O544" s="314">
        <f ca="1">+IFERROR(INDEX('Hoja de Trabajo para listado'!$A$155:$Z$1048576,MATCH($A544,'Hoja de Trabajo para listado'!$A$155:$A$1048576,0),MATCH((CUADRO!O$5&amp;$E544),'Hoja de Trabajo para listado'!$A$151:$Z$151,0)),0)+IFERROR(INDEX('Hoja de Trabajo para listado'!$AB$155:$BA$1048576,MATCH($A544,'Hoja de Trabajo para listado'!$AB$155:$AB$1048576,0),MATCH((CUADRO!O$5&amp;$E544),'Hoja de Trabajo para listado'!$AB$151:$BA$151,0)),0)+IFERROR(INDEX('Hoja de Trabajo para listado'!$BC$155:$CB$1048576,MATCH($A544,'Hoja de Trabajo para listado'!$BC$155:$BC$1048576,0),MATCH((CUADRO!O$5&amp;$E544),'Hoja de Trabajo para listado'!$BC$151:$CB$151,0)),0)+IFERROR(INDEX('Hoja de Trabajo para listado'!$DE$153:$DG$274,MATCH($A544,'Hoja de Trabajo para listado'!$DE$153:$DE$1048576,0),MATCH((CUADRO!O$5&amp;$E544),'Hoja de Trabajo para listado'!$DE$151:$DG$151,0)),0)+IFERROR(INDEX('Hoja de Trabajo para listado'!$CD$155:$DC$1048576,MATCH($A544,'Hoja de Trabajo para listado'!$CD$155:$CD$1048576,0),MATCH((CUADRO!O$5&amp;$E544),'Hoja de Trabajo para listado'!$CD$151:$DC$151,0)),0)</f>
        <v>0</v>
      </c>
      <c r="P544" s="314">
        <f ca="1">+IFERROR(INDEX('Hoja de Trabajo para listado'!$A$155:$Z$1048576,MATCH($A544,'Hoja de Trabajo para listado'!$A$155:$A$1048576,0),MATCH((CUADRO!P$5&amp;$E544),'Hoja de Trabajo para listado'!$A$151:$Z$151,0)),0)+IFERROR(INDEX('Hoja de Trabajo para listado'!$AB$155:$BA$1048576,MATCH($A544,'Hoja de Trabajo para listado'!$AB$155:$AB$1048576,0),MATCH((CUADRO!P$5&amp;$E544),'Hoja de Trabajo para listado'!$AB$151:$BA$151,0)),0)+IFERROR(INDEX('Hoja de Trabajo para listado'!$BC$155:$CB$1048576,MATCH($A544,'Hoja de Trabajo para listado'!$BC$155:$BC$1048576,0),MATCH((CUADRO!P$5&amp;$E544),'Hoja de Trabajo para listado'!$BC$151:$CB$151,0)),0)+IFERROR(INDEX('Hoja de Trabajo para listado'!$DE$153:$DG$274,MATCH($A544,'Hoja de Trabajo para listado'!$DE$153:$DE$1048576,0),MATCH((CUADRO!P$5&amp;$E544),'Hoja de Trabajo para listado'!$DE$151:$DG$151,0)),0)+IFERROR(INDEX('Hoja de Trabajo para listado'!$CD$155:$DC$1048576,MATCH($A544,'Hoja de Trabajo para listado'!$CD$155:$CD$1048576,0),MATCH((CUADRO!P$5&amp;$E544),'Hoja de Trabajo para listado'!$CD$151:$DC$151,0)),0)</f>
        <v>0</v>
      </c>
      <c r="Q544" s="314">
        <f ca="1">+IFERROR(INDEX('Hoja de Trabajo para listado'!$A$155:$Z$1048576,MATCH($A544,'Hoja de Trabajo para listado'!$A$155:$A$1048576,0),MATCH((CUADRO!Q$5&amp;$E544),'Hoja de Trabajo para listado'!$A$151:$Z$151,0)),0)+IFERROR(INDEX('Hoja de Trabajo para listado'!$AB$155:$BA$1048576,MATCH($A544,'Hoja de Trabajo para listado'!$AB$155:$AB$1048576,0),MATCH((CUADRO!Q$5&amp;$E544),'Hoja de Trabajo para listado'!$AB$151:$BA$151,0)),0)+IFERROR(INDEX('Hoja de Trabajo para listado'!$BC$155:$CB$1048576,MATCH($A544,'Hoja de Trabajo para listado'!$BC$155:$BC$1048576,0),MATCH((CUADRO!Q$5&amp;$E544),'Hoja de Trabajo para listado'!$BC$151:$CB$151,0)),0)+IFERROR(INDEX('Hoja de Trabajo para listado'!$DE$153:$DG$274,MATCH($A544,'Hoja de Trabajo para listado'!$DE$153:$DE$1048576,0),MATCH((CUADRO!Q$5&amp;$E544),'Hoja de Trabajo para listado'!$DE$151:$DG$151,0)),0)+IFERROR(INDEX('Hoja de Trabajo para listado'!$CD$155:$DC$1048576,MATCH($A544,'Hoja de Trabajo para listado'!$CD$155:$CD$1048576,0),MATCH((CUADRO!Q$5&amp;$E544),'Hoja de Trabajo para listado'!$CD$151:$DC$151,0)),0)</f>
        <v>0</v>
      </c>
      <c r="R544" s="314">
        <f t="shared" ca="1" si="16"/>
        <v>0</v>
      </c>
      <c r="S544" s="322"/>
      <c r="T544" s="314">
        <f ca="1">+T545</f>
        <v>0</v>
      </c>
      <c r="U544" s="313">
        <f t="shared" si="17"/>
        <v>1</v>
      </c>
      <c r="V544" s="319" t="str">
        <f>+VLOOKUP(A544,bd_lista!$A$3:$E$593,5,FALSE)</f>
        <v>Gobiernos Autonomos Municipales</v>
      </c>
      <c r="W544" s="425" t="str">
        <f>+V544</f>
        <v>Gobiernos Autonomos Municipales</v>
      </c>
    </row>
    <row r="545" spans="1:23" customFormat="1" ht="15" hidden="1" customHeight="1">
      <c r="A545" s="323">
        <v>1509</v>
      </c>
      <c r="B545" s="428"/>
      <c r="C545" s="318" t="str">
        <f>+VLOOKUP(A545,bd_lista!$A$3:$C$593,3,FALSE)</f>
        <v>Gobierno Autónomo Municipal de Chaqui</v>
      </c>
      <c r="D545" s="430"/>
      <c r="E545" s="347" t="s">
        <v>1419</v>
      </c>
      <c r="F545" s="314">
        <f ca="1">+IFERROR(INDEX('Hoja de Trabajo para listado'!$A$155:$Z$1048576,MATCH($A545,'Hoja de Trabajo para listado'!$A$155:$A$1048576,0),MATCH((CUADRO!F$5&amp;$E545),'Hoja de Trabajo para listado'!$A$151:$Z$151,0)),0)+IFERROR(INDEX('Hoja de Trabajo para listado'!$AB$155:$BA$1048576,MATCH($A545,'Hoja de Trabajo para listado'!$AB$155:$AB$1048576,0),MATCH((CUADRO!F$5&amp;$E545),'Hoja de Trabajo para listado'!$AB$151:$BA$151,0)),0)+IFERROR(INDEX('Hoja de Trabajo para listado'!$BC$155:$CB$1048576,MATCH($A545,'Hoja de Trabajo para listado'!$BC$155:$BC$1048576,0),MATCH((CUADRO!F$5&amp;$E545),'Hoja de Trabajo para listado'!$BC$151:$CB$151,0)),0)+IFERROR(INDEX('Hoja de Trabajo para listado'!$DE$153:$DG$274,MATCH($A545,'Hoja de Trabajo para listado'!$DE$153:$DE$1048576,0),MATCH((CUADRO!F$5&amp;$E545),'Hoja de Trabajo para listado'!$DE$151:$DG$151,0)),0)+IFERROR(INDEX('Hoja de Trabajo para listado'!$CD$155:$DC$1048576,MATCH($A545,'Hoja de Trabajo para listado'!$CD$155:$CD$1048576,0),MATCH((CUADRO!F$5&amp;$E545),'Hoja de Trabajo para listado'!$CD$151:$DC$151,0)),0)</f>
        <v>0</v>
      </c>
      <c r="G545" s="314">
        <f ca="1">+IFERROR(INDEX('Hoja de Trabajo para listado'!$A$155:$Z$1048576,MATCH($A545,'Hoja de Trabajo para listado'!$A$155:$A$1048576,0),MATCH((CUADRO!G$5&amp;$E545),'Hoja de Trabajo para listado'!$A$151:$Z$151,0)),0)+IFERROR(INDEX('Hoja de Trabajo para listado'!$AB$155:$BA$1048576,MATCH($A545,'Hoja de Trabajo para listado'!$AB$155:$AB$1048576,0),MATCH((CUADRO!G$5&amp;$E545),'Hoja de Trabajo para listado'!$AB$151:$BA$151,0)),0)+IFERROR(INDEX('Hoja de Trabajo para listado'!$BC$155:$CB$1048576,MATCH($A545,'Hoja de Trabajo para listado'!$BC$155:$BC$1048576,0),MATCH((CUADRO!G$5&amp;$E545),'Hoja de Trabajo para listado'!$BC$151:$CB$151,0)),0)+IFERROR(INDEX('Hoja de Trabajo para listado'!$DE$153:$DG$274,MATCH($A545,'Hoja de Trabajo para listado'!$DE$153:$DE$1048576,0),MATCH((CUADRO!G$5&amp;$E545),'Hoja de Trabajo para listado'!$DE$151:$DG$151,0)),0)+IFERROR(INDEX('Hoja de Trabajo para listado'!$CD$155:$DC$1048576,MATCH($A545,'Hoja de Trabajo para listado'!$CD$155:$CD$1048576,0),MATCH((CUADRO!G$5&amp;$E545),'Hoja de Trabajo para listado'!$CD$151:$DC$151,0)),0)</f>
        <v>0</v>
      </c>
      <c r="H545" s="314">
        <f ca="1">+IFERROR(INDEX('Hoja de Trabajo para listado'!$A$155:$Z$1048576,MATCH($A545,'Hoja de Trabajo para listado'!$A$155:$A$1048576,0),MATCH((CUADRO!H$5&amp;$E545),'Hoja de Trabajo para listado'!$A$151:$Z$151,0)),0)+IFERROR(INDEX('Hoja de Trabajo para listado'!$AB$155:$BA$1048576,MATCH($A545,'Hoja de Trabajo para listado'!$AB$155:$AB$1048576,0),MATCH((CUADRO!H$5&amp;$E545),'Hoja de Trabajo para listado'!$AB$151:$BA$151,0)),0)+IFERROR(INDEX('Hoja de Trabajo para listado'!$BC$155:$CB$1048576,MATCH($A545,'Hoja de Trabajo para listado'!$BC$155:$BC$1048576,0),MATCH((CUADRO!H$5&amp;$E545),'Hoja de Trabajo para listado'!$BC$151:$CB$151,0)),0)+IFERROR(INDEX('Hoja de Trabajo para listado'!$DE$153:$DG$274,MATCH($A545,'Hoja de Trabajo para listado'!$DE$153:$DE$1048576,0),MATCH((CUADRO!H$5&amp;$E545),'Hoja de Trabajo para listado'!$DE$151:$DG$151,0)),0)+IFERROR(INDEX('Hoja de Trabajo para listado'!$CD$155:$DC$1048576,MATCH($A545,'Hoja de Trabajo para listado'!$CD$155:$CD$1048576,0),MATCH((CUADRO!H$5&amp;$E545),'Hoja de Trabajo para listado'!$CD$151:$DC$151,0)),0)</f>
        <v>0</v>
      </c>
      <c r="I545" s="314">
        <f ca="1">+IFERROR(INDEX('Hoja de Trabajo para listado'!$A$155:$Z$1048576,MATCH($A545,'Hoja de Trabajo para listado'!$A$155:$A$1048576,0),MATCH((CUADRO!I$5&amp;$E545),'Hoja de Trabajo para listado'!$A$151:$Z$151,0)),0)+IFERROR(INDEX('Hoja de Trabajo para listado'!$AB$155:$BA$1048576,MATCH($A545,'Hoja de Trabajo para listado'!$AB$155:$AB$1048576,0),MATCH((CUADRO!I$5&amp;$E545),'Hoja de Trabajo para listado'!$AB$151:$BA$151,0)),0)+IFERROR(INDEX('Hoja de Trabajo para listado'!$BC$155:$CB$1048576,MATCH($A545,'Hoja de Trabajo para listado'!$BC$155:$BC$1048576,0),MATCH((CUADRO!I$5&amp;$E545),'Hoja de Trabajo para listado'!$BC$151:$CB$151,0)),0)+IFERROR(INDEX('Hoja de Trabajo para listado'!$DE$153:$DG$274,MATCH($A545,'Hoja de Trabajo para listado'!$DE$153:$DE$1048576,0),MATCH((CUADRO!I$5&amp;$E545),'Hoja de Trabajo para listado'!$DE$151:$DG$151,0)),0)+IFERROR(INDEX('Hoja de Trabajo para listado'!$CD$155:$DC$1048576,MATCH($A545,'Hoja de Trabajo para listado'!$CD$155:$CD$1048576,0),MATCH((CUADRO!I$5&amp;$E545),'Hoja de Trabajo para listado'!$CD$151:$DC$151,0)),0)</f>
        <v>0</v>
      </c>
      <c r="J545" s="314">
        <f ca="1">+IFERROR(INDEX('Hoja de Trabajo para listado'!$A$155:$Z$1048576,MATCH($A545,'Hoja de Trabajo para listado'!$A$155:$A$1048576,0),MATCH((CUADRO!J$5&amp;$E545),'Hoja de Trabajo para listado'!$A$151:$Z$151,0)),0)+IFERROR(INDEX('Hoja de Trabajo para listado'!$AB$155:$BA$1048576,MATCH($A545,'Hoja de Trabajo para listado'!$AB$155:$AB$1048576,0),MATCH((CUADRO!J$5&amp;$E545),'Hoja de Trabajo para listado'!$AB$151:$BA$151,0)),0)+IFERROR(INDEX('Hoja de Trabajo para listado'!$BC$155:$CB$1048576,MATCH($A545,'Hoja de Trabajo para listado'!$BC$155:$BC$1048576,0),MATCH((CUADRO!J$5&amp;$E545),'Hoja de Trabajo para listado'!$BC$151:$CB$151,0)),0)+IFERROR(INDEX('Hoja de Trabajo para listado'!$DE$153:$DG$274,MATCH($A545,'Hoja de Trabajo para listado'!$DE$153:$DE$1048576,0),MATCH((CUADRO!J$5&amp;$E545),'Hoja de Trabajo para listado'!$DE$151:$DG$151,0)),0)+IFERROR(INDEX('Hoja de Trabajo para listado'!$CD$155:$DC$1048576,MATCH($A545,'Hoja de Trabajo para listado'!$CD$155:$CD$1048576,0),MATCH((CUADRO!J$5&amp;$E545),'Hoja de Trabajo para listado'!$CD$151:$DC$151,0)),0)</f>
        <v>0</v>
      </c>
      <c r="K545" s="314">
        <f ca="1">+IFERROR(INDEX('Hoja de Trabajo para listado'!$A$155:$Z$1048576,MATCH($A545,'Hoja de Trabajo para listado'!$A$155:$A$1048576,0),MATCH((CUADRO!K$5&amp;$E545),'Hoja de Trabajo para listado'!$A$151:$Z$151,0)),0)+IFERROR(INDEX('Hoja de Trabajo para listado'!$AB$155:$BA$1048576,MATCH($A545,'Hoja de Trabajo para listado'!$AB$155:$AB$1048576,0),MATCH((CUADRO!K$5&amp;$E545),'Hoja de Trabajo para listado'!$AB$151:$BA$151,0)),0)+IFERROR(INDEX('Hoja de Trabajo para listado'!$BC$155:$CB$1048576,MATCH($A545,'Hoja de Trabajo para listado'!$BC$155:$BC$1048576,0),MATCH((CUADRO!K$5&amp;$E545),'Hoja de Trabajo para listado'!$BC$151:$CB$151,0)),0)+IFERROR(INDEX('Hoja de Trabajo para listado'!$DE$153:$DG$274,MATCH($A545,'Hoja de Trabajo para listado'!$DE$153:$DE$1048576,0),MATCH((CUADRO!K$5&amp;$E545),'Hoja de Trabajo para listado'!$DE$151:$DG$151,0)),0)+IFERROR(INDEX('Hoja de Trabajo para listado'!$CD$155:$DC$1048576,MATCH($A545,'Hoja de Trabajo para listado'!$CD$155:$CD$1048576,0),MATCH((CUADRO!K$5&amp;$E545),'Hoja de Trabajo para listado'!$CD$151:$DC$151,0)),0)</f>
        <v>0</v>
      </c>
      <c r="L545" s="314">
        <f ca="1">+IFERROR(INDEX('Hoja de Trabajo para listado'!$A$155:$Z$1048576,MATCH($A545,'Hoja de Trabajo para listado'!$A$155:$A$1048576,0),MATCH((CUADRO!L$5&amp;$E545),'Hoja de Trabajo para listado'!$A$151:$Z$151,0)),0)+IFERROR(INDEX('Hoja de Trabajo para listado'!$AB$155:$BA$1048576,MATCH($A545,'Hoja de Trabajo para listado'!$AB$155:$AB$1048576,0),MATCH((CUADRO!L$5&amp;$E545),'Hoja de Trabajo para listado'!$AB$151:$BA$151,0)),0)+IFERROR(INDEX('Hoja de Trabajo para listado'!$BC$155:$CB$1048576,MATCH($A545,'Hoja de Trabajo para listado'!$BC$155:$BC$1048576,0),MATCH((CUADRO!L$5&amp;$E545),'Hoja de Trabajo para listado'!$BC$151:$CB$151,0)),0)+IFERROR(INDEX('Hoja de Trabajo para listado'!$DE$153:$DG$274,MATCH($A545,'Hoja de Trabajo para listado'!$DE$153:$DE$1048576,0),MATCH((CUADRO!L$5&amp;$E545),'Hoja de Trabajo para listado'!$DE$151:$DG$151,0)),0)+IFERROR(INDEX('Hoja de Trabajo para listado'!$CD$155:$DC$1048576,MATCH($A545,'Hoja de Trabajo para listado'!$CD$155:$CD$1048576,0),MATCH((CUADRO!L$5&amp;$E545),'Hoja de Trabajo para listado'!$CD$151:$DC$151,0)),0)</f>
        <v>0</v>
      </c>
      <c r="M545" s="314">
        <f ca="1">+IFERROR(INDEX('Hoja de Trabajo para listado'!$A$155:$Z$1048576,MATCH($A545,'Hoja de Trabajo para listado'!$A$155:$A$1048576,0),MATCH((CUADRO!M$5&amp;$E545),'Hoja de Trabajo para listado'!$A$151:$Z$151,0)),0)+IFERROR(INDEX('Hoja de Trabajo para listado'!$AB$155:$BA$1048576,MATCH($A545,'Hoja de Trabajo para listado'!$AB$155:$AB$1048576,0),MATCH((CUADRO!M$5&amp;$E545),'Hoja de Trabajo para listado'!$AB$151:$BA$151,0)),0)+IFERROR(INDEX('Hoja de Trabajo para listado'!$BC$155:$CB$1048576,MATCH($A545,'Hoja de Trabajo para listado'!$BC$155:$BC$1048576,0),MATCH((CUADRO!M$5&amp;$E545),'Hoja de Trabajo para listado'!$BC$151:$CB$151,0)),0)+IFERROR(INDEX('Hoja de Trabajo para listado'!$DE$153:$DG$274,MATCH($A545,'Hoja de Trabajo para listado'!$DE$153:$DE$1048576,0),MATCH((CUADRO!M$5&amp;$E545),'Hoja de Trabajo para listado'!$DE$151:$DG$151,0)),0)+IFERROR(INDEX('Hoja de Trabajo para listado'!$CD$155:$DC$1048576,MATCH($A545,'Hoja de Trabajo para listado'!$CD$155:$CD$1048576,0),MATCH((CUADRO!M$5&amp;$E545),'Hoja de Trabajo para listado'!$CD$151:$DC$151,0)),0)</f>
        <v>0</v>
      </c>
      <c r="N545" s="314">
        <f ca="1">+IFERROR(INDEX('Hoja de Trabajo para listado'!$A$155:$Z$1048576,MATCH($A545,'Hoja de Trabajo para listado'!$A$155:$A$1048576,0),MATCH((CUADRO!N$5&amp;$E545),'Hoja de Trabajo para listado'!$A$151:$Z$151,0)),0)+IFERROR(INDEX('Hoja de Trabajo para listado'!$AB$155:$BA$1048576,MATCH($A545,'Hoja de Trabajo para listado'!$AB$155:$AB$1048576,0),MATCH((CUADRO!N$5&amp;$E545),'Hoja de Trabajo para listado'!$AB$151:$BA$151,0)),0)+IFERROR(INDEX('Hoja de Trabajo para listado'!$BC$155:$CB$1048576,MATCH($A545,'Hoja de Trabajo para listado'!$BC$155:$BC$1048576,0),MATCH((CUADRO!N$5&amp;$E545),'Hoja de Trabajo para listado'!$BC$151:$CB$151,0)),0)+IFERROR(INDEX('Hoja de Trabajo para listado'!$DE$153:$DG$274,MATCH($A545,'Hoja de Trabajo para listado'!$DE$153:$DE$1048576,0),MATCH((CUADRO!N$5&amp;$E545),'Hoja de Trabajo para listado'!$DE$151:$DG$151,0)),0)+IFERROR(INDEX('Hoja de Trabajo para listado'!$CD$155:$DC$1048576,MATCH($A545,'Hoja de Trabajo para listado'!$CD$155:$CD$1048576,0),MATCH((CUADRO!N$5&amp;$E545),'Hoja de Trabajo para listado'!$CD$151:$DC$151,0)),0)</f>
        <v>0</v>
      </c>
      <c r="O545" s="314">
        <f ca="1">+IFERROR(INDEX('Hoja de Trabajo para listado'!$A$155:$Z$1048576,MATCH($A545,'Hoja de Trabajo para listado'!$A$155:$A$1048576,0),MATCH((CUADRO!O$5&amp;$E545),'Hoja de Trabajo para listado'!$A$151:$Z$151,0)),0)+IFERROR(INDEX('Hoja de Trabajo para listado'!$AB$155:$BA$1048576,MATCH($A545,'Hoja de Trabajo para listado'!$AB$155:$AB$1048576,0),MATCH((CUADRO!O$5&amp;$E545),'Hoja de Trabajo para listado'!$AB$151:$BA$151,0)),0)+IFERROR(INDEX('Hoja de Trabajo para listado'!$BC$155:$CB$1048576,MATCH($A545,'Hoja de Trabajo para listado'!$BC$155:$BC$1048576,0),MATCH((CUADRO!O$5&amp;$E545),'Hoja de Trabajo para listado'!$BC$151:$CB$151,0)),0)+IFERROR(INDEX('Hoja de Trabajo para listado'!$DE$153:$DG$274,MATCH($A545,'Hoja de Trabajo para listado'!$DE$153:$DE$1048576,0),MATCH((CUADRO!O$5&amp;$E545),'Hoja de Trabajo para listado'!$DE$151:$DG$151,0)),0)+IFERROR(INDEX('Hoja de Trabajo para listado'!$CD$155:$DC$1048576,MATCH($A545,'Hoja de Trabajo para listado'!$CD$155:$CD$1048576,0),MATCH((CUADRO!O$5&amp;$E545),'Hoja de Trabajo para listado'!$CD$151:$DC$151,0)),0)</f>
        <v>0</v>
      </c>
      <c r="P545" s="314">
        <f ca="1">+IFERROR(INDEX('Hoja de Trabajo para listado'!$A$155:$Z$1048576,MATCH($A545,'Hoja de Trabajo para listado'!$A$155:$A$1048576,0),MATCH((CUADRO!P$5&amp;$E545),'Hoja de Trabajo para listado'!$A$151:$Z$151,0)),0)+IFERROR(INDEX('Hoja de Trabajo para listado'!$AB$155:$BA$1048576,MATCH($A545,'Hoja de Trabajo para listado'!$AB$155:$AB$1048576,0),MATCH((CUADRO!P$5&amp;$E545),'Hoja de Trabajo para listado'!$AB$151:$BA$151,0)),0)+IFERROR(INDEX('Hoja de Trabajo para listado'!$BC$155:$CB$1048576,MATCH($A545,'Hoja de Trabajo para listado'!$BC$155:$BC$1048576,0),MATCH((CUADRO!P$5&amp;$E545),'Hoja de Trabajo para listado'!$BC$151:$CB$151,0)),0)+IFERROR(INDEX('Hoja de Trabajo para listado'!$DE$153:$DG$274,MATCH($A545,'Hoja de Trabajo para listado'!$DE$153:$DE$1048576,0),MATCH((CUADRO!P$5&amp;$E545),'Hoja de Trabajo para listado'!$DE$151:$DG$151,0)),0)+IFERROR(INDEX('Hoja de Trabajo para listado'!$CD$155:$DC$1048576,MATCH($A545,'Hoja de Trabajo para listado'!$CD$155:$CD$1048576,0),MATCH((CUADRO!P$5&amp;$E545),'Hoja de Trabajo para listado'!$CD$151:$DC$151,0)),0)</f>
        <v>0</v>
      </c>
      <c r="Q545" s="314">
        <f ca="1">+IFERROR(INDEX('Hoja de Trabajo para listado'!$A$155:$Z$1048576,MATCH($A545,'Hoja de Trabajo para listado'!$A$155:$A$1048576,0),MATCH((CUADRO!Q$5&amp;$E545),'Hoja de Trabajo para listado'!$A$151:$Z$151,0)),0)+IFERROR(INDEX('Hoja de Trabajo para listado'!$AB$155:$BA$1048576,MATCH($A545,'Hoja de Trabajo para listado'!$AB$155:$AB$1048576,0),MATCH((CUADRO!Q$5&amp;$E545),'Hoja de Trabajo para listado'!$AB$151:$BA$151,0)),0)+IFERROR(INDEX('Hoja de Trabajo para listado'!$BC$155:$CB$1048576,MATCH($A545,'Hoja de Trabajo para listado'!$BC$155:$BC$1048576,0),MATCH((CUADRO!Q$5&amp;$E545),'Hoja de Trabajo para listado'!$BC$151:$CB$151,0)),0)+IFERROR(INDEX('Hoja de Trabajo para listado'!$DE$153:$DG$274,MATCH($A545,'Hoja de Trabajo para listado'!$DE$153:$DE$1048576,0),MATCH((CUADRO!Q$5&amp;$E545),'Hoja de Trabajo para listado'!$DE$151:$DG$151,0)),0)+IFERROR(INDEX('Hoja de Trabajo para listado'!$CD$155:$DC$1048576,MATCH($A545,'Hoja de Trabajo para listado'!$CD$155:$CD$1048576,0),MATCH((CUADRO!Q$5&amp;$E545),'Hoja de Trabajo para listado'!$CD$151:$DC$151,0)),0)</f>
        <v>0</v>
      </c>
      <c r="R545" s="314">
        <f t="shared" ca="1" si="16"/>
        <v>0</v>
      </c>
      <c r="S545" s="322">
        <f ca="1">+R544+R545</f>
        <v>0</v>
      </c>
      <c r="T545" s="314">
        <f ca="1">+S545</f>
        <v>0</v>
      </c>
      <c r="U545" s="313">
        <f t="shared" si="17"/>
        <v>2</v>
      </c>
      <c r="V545" s="319" t="str">
        <f>+VLOOKUP(A545,bd_lista!$A$3:$E$593,5,FALSE)</f>
        <v>Gobiernos Autonomos Municipales</v>
      </c>
      <c r="W545" s="426"/>
    </row>
    <row r="546" spans="1:23" customFormat="1" ht="27" hidden="1" customHeight="1">
      <c r="A546" s="323">
        <v>1510</v>
      </c>
      <c r="B546" s="427">
        <f>+A546</f>
        <v>1510</v>
      </c>
      <c r="C546" s="318" t="str">
        <f>+VLOOKUP(A546,bd_lista!$A$3:$C$593,3,FALSE)</f>
        <v>Gobierno Autónomo Municipal de Tacobamba</v>
      </c>
      <c r="D546" s="429" t="str">
        <f>+C546</f>
        <v>Gobierno Autónomo Municipal de Tacobamba</v>
      </c>
      <c r="E546" s="346" t="s">
        <v>1418</v>
      </c>
      <c r="F546" s="314">
        <f ca="1">+IFERROR(INDEX('Hoja de Trabajo para listado'!$A$155:$Z$1048576,MATCH($A546,'Hoja de Trabajo para listado'!$A$155:$A$1048576,0),MATCH((CUADRO!F$5&amp;$E546),'Hoja de Trabajo para listado'!$A$151:$Z$151,0)),0)+IFERROR(INDEX('Hoja de Trabajo para listado'!$AB$155:$BA$1048576,MATCH($A546,'Hoja de Trabajo para listado'!$AB$155:$AB$1048576,0),MATCH((CUADRO!F$5&amp;$E546),'Hoja de Trabajo para listado'!$AB$151:$BA$151,0)),0)+IFERROR(INDEX('Hoja de Trabajo para listado'!$BC$155:$CB$1048576,MATCH($A546,'Hoja de Trabajo para listado'!$BC$155:$BC$1048576,0),MATCH((CUADRO!F$5&amp;$E546),'Hoja de Trabajo para listado'!$BC$151:$CB$151,0)),0)+IFERROR(INDEX('Hoja de Trabajo para listado'!$DE$153:$DG$274,MATCH($A546,'Hoja de Trabajo para listado'!$DE$153:$DE$1048576,0),MATCH((CUADRO!F$5&amp;$E546),'Hoja de Trabajo para listado'!$DE$151:$DG$151,0)),0)+IFERROR(INDEX('Hoja de Trabajo para listado'!$CD$155:$DC$1048576,MATCH($A546,'Hoja de Trabajo para listado'!$CD$155:$CD$1048576,0),MATCH((CUADRO!F$5&amp;$E546),'Hoja de Trabajo para listado'!$CD$151:$DC$151,0)),0)</f>
        <v>0</v>
      </c>
      <c r="G546" s="314">
        <f ca="1">+IFERROR(INDEX('Hoja de Trabajo para listado'!$A$155:$Z$1048576,MATCH($A546,'Hoja de Trabajo para listado'!$A$155:$A$1048576,0),MATCH((CUADRO!G$5&amp;$E546),'Hoja de Trabajo para listado'!$A$151:$Z$151,0)),0)+IFERROR(INDEX('Hoja de Trabajo para listado'!$AB$155:$BA$1048576,MATCH($A546,'Hoja de Trabajo para listado'!$AB$155:$AB$1048576,0),MATCH((CUADRO!G$5&amp;$E546),'Hoja de Trabajo para listado'!$AB$151:$BA$151,0)),0)+IFERROR(INDEX('Hoja de Trabajo para listado'!$BC$155:$CB$1048576,MATCH($A546,'Hoja de Trabajo para listado'!$BC$155:$BC$1048576,0),MATCH((CUADRO!G$5&amp;$E546),'Hoja de Trabajo para listado'!$BC$151:$CB$151,0)),0)+IFERROR(INDEX('Hoja de Trabajo para listado'!$DE$153:$DG$274,MATCH($A546,'Hoja de Trabajo para listado'!$DE$153:$DE$1048576,0),MATCH((CUADRO!G$5&amp;$E546),'Hoja de Trabajo para listado'!$DE$151:$DG$151,0)),0)+IFERROR(INDEX('Hoja de Trabajo para listado'!$CD$155:$DC$1048576,MATCH($A546,'Hoja de Trabajo para listado'!$CD$155:$CD$1048576,0),MATCH((CUADRO!G$5&amp;$E546),'Hoja de Trabajo para listado'!$CD$151:$DC$151,0)),0)</f>
        <v>0</v>
      </c>
      <c r="H546" s="314">
        <f ca="1">+IFERROR(INDEX('Hoja de Trabajo para listado'!$A$155:$Z$1048576,MATCH($A546,'Hoja de Trabajo para listado'!$A$155:$A$1048576,0),MATCH((CUADRO!H$5&amp;$E546),'Hoja de Trabajo para listado'!$A$151:$Z$151,0)),0)+IFERROR(INDEX('Hoja de Trabajo para listado'!$AB$155:$BA$1048576,MATCH($A546,'Hoja de Trabajo para listado'!$AB$155:$AB$1048576,0),MATCH((CUADRO!H$5&amp;$E546),'Hoja de Trabajo para listado'!$AB$151:$BA$151,0)),0)+IFERROR(INDEX('Hoja de Trabajo para listado'!$BC$155:$CB$1048576,MATCH($A546,'Hoja de Trabajo para listado'!$BC$155:$BC$1048576,0),MATCH((CUADRO!H$5&amp;$E546),'Hoja de Trabajo para listado'!$BC$151:$CB$151,0)),0)+IFERROR(INDEX('Hoja de Trabajo para listado'!$DE$153:$DG$274,MATCH($A546,'Hoja de Trabajo para listado'!$DE$153:$DE$1048576,0),MATCH((CUADRO!H$5&amp;$E546),'Hoja de Trabajo para listado'!$DE$151:$DG$151,0)),0)+IFERROR(INDEX('Hoja de Trabajo para listado'!$CD$155:$DC$1048576,MATCH($A546,'Hoja de Trabajo para listado'!$CD$155:$CD$1048576,0),MATCH((CUADRO!H$5&amp;$E546),'Hoja de Trabajo para listado'!$CD$151:$DC$151,0)),0)</f>
        <v>0</v>
      </c>
      <c r="I546" s="314">
        <f ca="1">+IFERROR(INDEX('Hoja de Trabajo para listado'!$A$155:$Z$1048576,MATCH($A546,'Hoja de Trabajo para listado'!$A$155:$A$1048576,0),MATCH((CUADRO!I$5&amp;$E546),'Hoja de Trabajo para listado'!$A$151:$Z$151,0)),0)+IFERROR(INDEX('Hoja de Trabajo para listado'!$AB$155:$BA$1048576,MATCH($A546,'Hoja de Trabajo para listado'!$AB$155:$AB$1048576,0),MATCH((CUADRO!I$5&amp;$E546),'Hoja de Trabajo para listado'!$AB$151:$BA$151,0)),0)+IFERROR(INDEX('Hoja de Trabajo para listado'!$BC$155:$CB$1048576,MATCH($A546,'Hoja de Trabajo para listado'!$BC$155:$BC$1048576,0),MATCH((CUADRO!I$5&amp;$E546),'Hoja de Trabajo para listado'!$BC$151:$CB$151,0)),0)+IFERROR(INDEX('Hoja de Trabajo para listado'!$DE$153:$DG$274,MATCH($A546,'Hoja de Trabajo para listado'!$DE$153:$DE$1048576,0),MATCH((CUADRO!I$5&amp;$E546),'Hoja de Trabajo para listado'!$DE$151:$DG$151,0)),0)+IFERROR(INDEX('Hoja de Trabajo para listado'!$CD$155:$DC$1048576,MATCH($A546,'Hoja de Trabajo para listado'!$CD$155:$CD$1048576,0),MATCH((CUADRO!I$5&amp;$E546),'Hoja de Trabajo para listado'!$CD$151:$DC$151,0)),0)</f>
        <v>0</v>
      </c>
      <c r="J546" s="314">
        <f ca="1">+IFERROR(INDEX('Hoja de Trabajo para listado'!$A$155:$Z$1048576,MATCH($A546,'Hoja de Trabajo para listado'!$A$155:$A$1048576,0),MATCH((CUADRO!J$5&amp;$E546),'Hoja de Trabajo para listado'!$A$151:$Z$151,0)),0)+IFERROR(INDEX('Hoja de Trabajo para listado'!$AB$155:$BA$1048576,MATCH($A546,'Hoja de Trabajo para listado'!$AB$155:$AB$1048576,0),MATCH((CUADRO!J$5&amp;$E546),'Hoja de Trabajo para listado'!$AB$151:$BA$151,0)),0)+IFERROR(INDEX('Hoja de Trabajo para listado'!$BC$155:$CB$1048576,MATCH($A546,'Hoja de Trabajo para listado'!$BC$155:$BC$1048576,0),MATCH((CUADRO!J$5&amp;$E546),'Hoja de Trabajo para listado'!$BC$151:$CB$151,0)),0)+IFERROR(INDEX('Hoja de Trabajo para listado'!$DE$153:$DG$274,MATCH($A546,'Hoja de Trabajo para listado'!$DE$153:$DE$1048576,0),MATCH((CUADRO!J$5&amp;$E546),'Hoja de Trabajo para listado'!$DE$151:$DG$151,0)),0)+IFERROR(INDEX('Hoja de Trabajo para listado'!$CD$155:$DC$1048576,MATCH($A546,'Hoja de Trabajo para listado'!$CD$155:$CD$1048576,0),MATCH((CUADRO!J$5&amp;$E546),'Hoja de Trabajo para listado'!$CD$151:$DC$151,0)),0)</f>
        <v>0</v>
      </c>
      <c r="K546" s="314">
        <f ca="1">+IFERROR(INDEX('Hoja de Trabajo para listado'!$A$155:$Z$1048576,MATCH($A546,'Hoja de Trabajo para listado'!$A$155:$A$1048576,0),MATCH((CUADRO!K$5&amp;$E546),'Hoja de Trabajo para listado'!$A$151:$Z$151,0)),0)+IFERROR(INDEX('Hoja de Trabajo para listado'!$AB$155:$BA$1048576,MATCH($A546,'Hoja de Trabajo para listado'!$AB$155:$AB$1048576,0),MATCH((CUADRO!K$5&amp;$E546),'Hoja de Trabajo para listado'!$AB$151:$BA$151,0)),0)+IFERROR(INDEX('Hoja de Trabajo para listado'!$BC$155:$CB$1048576,MATCH($A546,'Hoja de Trabajo para listado'!$BC$155:$BC$1048576,0),MATCH((CUADRO!K$5&amp;$E546),'Hoja de Trabajo para listado'!$BC$151:$CB$151,0)),0)+IFERROR(INDEX('Hoja de Trabajo para listado'!$DE$153:$DG$274,MATCH($A546,'Hoja de Trabajo para listado'!$DE$153:$DE$1048576,0),MATCH((CUADRO!K$5&amp;$E546),'Hoja de Trabajo para listado'!$DE$151:$DG$151,0)),0)+IFERROR(INDEX('Hoja de Trabajo para listado'!$CD$155:$DC$1048576,MATCH($A546,'Hoja de Trabajo para listado'!$CD$155:$CD$1048576,0),MATCH((CUADRO!K$5&amp;$E546),'Hoja de Trabajo para listado'!$CD$151:$DC$151,0)),0)</f>
        <v>0</v>
      </c>
      <c r="L546" s="314">
        <f ca="1">+IFERROR(INDEX('Hoja de Trabajo para listado'!$A$155:$Z$1048576,MATCH($A546,'Hoja de Trabajo para listado'!$A$155:$A$1048576,0),MATCH((CUADRO!L$5&amp;$E546),'Hoja de Trabajo para listado'!$A$151:$Z$151,0)),0)+IFERROR(INDEX('Hoja de Trabajo para listado'!$AB$155:$BA$1048576,MATCH($A546,'Hoja de Trabajo para listado'!$AB$155:$AB$1048576,0),MATCH((CUADRO!L$5&amp;$E546),'Hoja de Trabajo para listado'!$AB$151:$BA$151,0)),0)+IFERROR(INDEX('Hoja de Trabajo para listado'!$BC$155:$CB$1048576,MATCH($A546,'Hoja de Trabajo para listado'!$BC$155:$BC$1048576,0),MATCH((CUADRO!L$5&amp;$E546),'Hoja de Trabajo para listado'!$BC$151:$CB$151,0)),0)+IFERROR(INDEX('Hoja de Trabajo para listado'!$DE$153:$DG$274,MATCH($A546,'Hoja de Trabajo para listado'!$DE$153:$DE$1048576,0),MATCH((CUADRO!L$5&amp;$E546),'Hoja de Trabajo para listado'!$DE$151:$DG$151,0)),0)+IFERROR(INDEX('Hoja de Trabajo para listado'!$CD$155:$DC$1048576,MATCH($A546,'Hoja de Trabajo para listado'!$CD$155:$CD$1048576,0),MATCH((CUADRO!L$5&amp;$E546),'Hoja de Trabajo para listado'!$CD$151:$DC$151,0)),0)</f>
        <v>0</v>
      </c>
      <c r="M546" s="314">
        <f ca="1">+IFERROR(INDEX('Hoja de Trabajo para listado'!$A$155:$Z$1048576,MATCH($A546,'Hoja de Trabajo para listado'!$A$155:$A$1048576,0),MATCH((CUADRO!M$5&amp;$E546),'Hoja de Trabajo para listado'!$A$151:$Z$151,0)),0)+IFERROR(INDEX('Hoja de Trabajo para listado'!$AB$155:$BA$1048576,MATCH($A546,'Hoja de Trabajo para listado'!$AB$155:$AB$1048576,0),MATCH((CUADRO!M$5&amp;$E546),'Hoja de Trabajo para listado'!$AB$151:$BA$151,0)),0)+IFERROR(INDEX('Hoja de Trabajo para listado'!$BC$155:$CB$1048576,MATCH($A546,'Hoja de Trabajo para listado'!$BC$155:$BC$1048576,0),MATCH((CUADRO!M$5&amp;$E546),'Hoja de Trabajo para listado'!$BC$151:$CB$151,0)),0)+IFERROR(INDEX('Hoja de Trabajo para listado'!$DE$153:$DG$274,MATCH($A546,'Hoja de Trabajo para listado'!$DE$153:$DE$1048576,0),MATCH((CUADRO!M$5&amp;$E546),'Hoja de Trabajo para listado'!$DE$151:$DG$151,0)),0)+IFERROR(INDEX('Hoja de Trabajo para listado'!$CD$155:$DC$1048576,MATCH($A546,'Hoja de Trabajo para listado'!$CD$155:$CD$1048576,0),MATCH((CUADRO!M$5&amp;$E546),'Hoja de Trabajo para listado'!$CD$151:$DC$151,0)),0)</f>
        <v>0</v>
      </c>
      <c r="N546" s="314">
        <f ca="1">+IFERROR(INDEX('Hoja de Trabajo para listado'!$A$155:$Z$1048576,MATCH($A546,'Hoja de Trabajo para listado'!$A$155:$A$1048576,0),MATCH((CUADRO!N$5&amp;$E546),'Hoja de Trabajo para listado'!$A$151:$Z$151,0)),0)+IFERROR(INDEX('Hoja de Trabajo para listado'!$AB$155:$BA$1048576,MATCH($A546,'Hoja de Trabajo para listado'!$AB$155:$AB$1048576,0),MATCH((CUADRO!N$5&amp;$E546),'Hoja de Trabajo para listado'!$AB$151:$BA$151,0)),0)+IFERROR(INDEX('Hoja de Trabajo para listado'!$BC$155:$CB$1048576,MATCH($A546,'Hoja de Trabajo para listado'!$BC$155:$BC$1048576,0),MATCH((CUADRO!N$5&amp;$E546),'Hoja de Trabajo para listado'!$BC$151:$CB$151,0)),0)+IFERROR(INDEX('Hoja de Trabajo para listado'!$DE$153:$DG$274,MATCH($A546,'Hoja de Trabajo para listado'!$DE$153:$DE$1048576,0),MATCH((CUADRO!N$5&amp;$E546),'Hoja de Trabajo para listado'!$DE$151:$DG$151,0)),0)+IFERROR(INDEX('Hoja de Trabajo para listado'!$CD$155:$DC$1048576,MATCH($A546,'Hoja de Trabajo para listado'!$CD$155:$CD$1048576,0),MATCH((CUADRO!N$5&amp;$E546),'Hoja de Trabajo para listado'!$CD$151:$DC$151,0)),0)</f>
        <v>0</v>
      </c>
      <c r="O546" s="314">
        <f ca="1">+IFERROR(INDEX('Hoja de Trabajo para listado'!$A$155:$Z$1048576,MATCH($A546,'Hoja de Trabajo para listado'!$A$155:$A$1048576,0),MATCH((CUADRO!O$5&amp;$E546),'Hoja de Trabajo para listado'!$A$151:$Z$151,0)),0)+IFERROR(INDEX('Hoja de Trabajo para listado'!$AB$155:$BA$1048576,MATCH($A546,'Hoja de Trabajo para listado'!$AB$155:$AB$1048576,0),MATCH((CUADRO!O$5&amp;$E546),'Hoja de Trabajo para listado'!$AB$151:$BA$151,0)),0)+IFERROR(INDEX('Hoja de Trabajo para listado'!$BC$155:$CB$1048576,MATCH($A546,'Hoja de Trabajo para listado'!$BC$155:$BC$1048576,0),MATCH((CUADRO!O$5&amp;$E546),'Hoja de Trabajo para listado'!$BC$151:$CB$151,0)),0)+IFERROR(INDEX('Hoja de Trabajo para listado'!$DE$153:$DG$274,MATCH($A546,'Hoja de Trabajo para listado'!$DE$153:$DE$1048576,0),MATCH((CUADRO!O$5&amp;$E546),'Hoja de Trabajo para listado'!$DE$151:$DG$151,0)),0)+IFERROR(INDEX('Hoja de Trabajo para listado'!$CD$155:$DC$1048576,MATCH($A546,'Hoja de Trabajo para listado'!$CD$155:$CD$1048576,0),MATCH((CUADRO!O$5&amp;$E546),'Hoja de Trabajo para listado'!$CD$151:$DC$151,0)),0)</f>
        <v>0</v>
      </c>
      <c r="P546" s="314">
        <f ca="1">+IFERROR(INDEX('Hoja de Trabajo para listado'!$A$155:$Z$1048576,MATCH($A546,'Hoja de Trabajo para listado'!$A$155:$A$1048576,0),MATCH((CUADRO!P$5&amp;$E546),'Hoja de Trabajo para listado'!$A$151:$Z$151,0)),0)+IFERROR(INDEX('Hoja de Trabajo para listado'!$AB$155:$BA$1048576,MATCH($A546,'Hoja de Trabajo para listado'!$AB$155:$AB$1048576,0),MATCH((CUADRO!P$5&amp;$E546),'Hoja de Trabajo para listado'!$AB$151:$BA$151,0)),0)+IFERROR(INDEX('Hoja de Trabajo para listado'!$BC$155:$CB$1048576,MATCH($A546,'Hoja de Trabajo para listado'!$BC$155:$BC$1048576,0),MATCH((CUADRO!P$5&amp;$E546),'Hoja de Trabajo para listado'!$BC$151:$CB$151,0)),0)+IFERROR(INDEX('Hoja de Trabajo para listado'!$DE$153:$DG$274,MATCH($A546,'Hoja de Trabajo para listado'!$DE$153:$DE$1048576,0),MATCH((CUADRO!P$5&amp;$E546),'Hoja de Trabajo para listado'!$DE$151:$DG$151,0)),0)+IFERROR(INDEX('Hoja de Trabajo para listado'!$CD$155:$DC$1048576,MATCH($A546,'Hoja de Trabajo para listado'!$CD$155:$CD$1048576,0),MATCH((CUADRO!P$5&amp;$E546),'Hoja de Trabajo para listado'!$CD$151:$DC$151,0)),0)</f>
        <v>0</v>
      </c>
      <c r="Q546" s="314">
        <f ca="1">+IFERROR(INDEX('Hoja de Trabajo para listado'!$A$155:$Z$1048576,MATCH($A546,'Hoja de Trabajo para listado'!$A$155:$A$1048576,0),MATCH((CUADRO!Q$5&amp;$E546),'Hoja de Trabajo para listado'!$A$151:$Z$151,0)),0)+IFERROR(INDEX('Hoja de Trabajo para listado'!$AB$155:$BA$1048576,MATCH($A546,'Hoja de Trabajo para listado'!$AB$155:$AB$1048576,0),MATCH((CUADRO!Q$5&amp;$E546),'Hoja de Trabajo para listado'!$AB$151:$BA$151,0)),0)+IFERROR(INDEX('Hoja de Trabajo para listado'!$BC$155:$CB$1048576,MATCH($A546,'Hoja de Trabajo para listado'!$BC$155:$BC$1048576,0),MATCH((CUADRO!Q$5&amp;$E546),'Hoja de Trabajo para listado'!$BC$151:$CB$151,0)),0)+IFERROR(INDEX('Hoja de Trabajo para listado'!$DE$153:$DG$274,MATCH($A546,'Hoja de Trabajo para listado'!$DE$153:$DE$1048576,0),MATCH((CUADRO!Q$5&amp;$E546),'Hoja de Trabajo para listado'!$DE$151:$DG$151,0)),0)+IFERROR(INDEX('Hoja de Trabajo para listado'!$CD$155:$DC$1048576,MATCH($A546,'Hoja de Trabajo para listado'!$CD$155:$CD$1048576,0),MATCH((CUADRO!Q$5&amp;$E546),'Hoja de Trabajo para listado'!$CD$151:$DC$151,0)),0)</f>
        <v>0</v>
      </c>
      <c r="R546" s="314">
        <f t="shared" ca="1" si="16"/>
        <v>0</v>
      </c>
      <c r="S546" s="322"/>
      <c r="T546" s="314">
        <f ca="1">+T547</f>
        <v>0</v>
      </c>
      <c r="U546" s="313">
        <f t="shared" si="17"/>
        <v>1</v>
      </c>
      <c r="V546" s="319" t="str">
        <f>+VLOOKUP(A546,bd_lista!$A$3:$E$593,5,FALSE)</f>
        <v>Gobiernos Autonomos Municipales</v>
      </c>
      <c r="W546" s="425" t="str">
        <f>+V546</f>
        <v>Gobiernos Autonomos Municipales</v>
      </c>
    </row>
    <row r="547" spans="1:23" customFormat="1" ht="27" hidden="1" customHeight="1">
      <c r="A547" s="323">
        <v>1510</v>
      </c>
      <c r="B547" s="428"/>
      <c r="C547" s="318" t="str">
        <f>+VLOOKUP(A547,bd_lista!$A$3:$C$593,3,FALSE)</f>
        <v>Gobierno Autónomo Municipal de Tacobamba</v>
      </c>
      <c r="D547" s="430"/>
      <c r="E547" s="347" t="s">
        <v>1419</v>
      </c>
      <c r="F547" s="314">
        <f ca="1">+IFERROR(INDEX('Hoja de Trabajo para listado'!$A$155:$Z$1048576,MATCH($A547,'Hoja de Trabajo para listado'!$A$155:$A$1048576,0),MATCH((CUADRO!F$5&amp;$E547),'Hoja de Trabajo para listado'!$A$151:$Z$151,0)),0)+IFERROR(INDEX('Hoja de Trabajo para listado'!$AB$155:$BA$1048576,MATCH($A547,'Hoja de Trabajo para listado'!$AB$155:$AB$1048576,0),MATCH((CUADRO!F$5&amp;$E547),'Hoja de Trabajo para listado'!$AB$151:$BA$151,0)),0)+IFERROR(INDEX('Hoja de Trabajo para listado'!$BC$155:$CB$1048576,MATCH($A547,'Hoja de Trabajo para listado'!$BC$155:$BC$1048576,0),MATCH((CUADRO!F$5&amp;$E547),'Hoja de Trabajo para listado'!$BC$151:$CB$151,0)),0)+IFERROR(INDEX('Hoja de Trabajo para listado'!$DE$153:$DG$274,MATCH($A547,'Hoja de Trabajo para listado'!$DE$153:$DE$1048576,0),MATCH((CUADRO!F$5&amp;$E547),'Hoja de Trabajo para listado'!$DE$151:$DG$151,0)),0)+IFERROR(INDEX('Hoja de Trabajo para listado'!$CD$155:$DC$1048576,MATCH($A547,'Hoja de Trabajo para listado'!$CD$155:$CD$1048576,0),MATCH((CUADRO!F$5&amp;$E547),'Hoja de Trabajo para listado'!$CD$151:$DC$151,0)),0)</f>
        <v>0</v>
      </c>
      <c r="G547" s="314">
        <f ca="1">+IFERROR(INDEX('Hoja de Trabajo para listado'!$A$155:$Z$1048576,MATCH($A547,'Hoja de Trabajo para listado'!$A$155:$A$1048576,0),MATCH((CUADRO!G$5&amp;$E547),'Hoja de Trabajo para listado'!$A$151:$Z$151,0)),0)+IFERROR(INDEX('Hoja de Trabajo para listado'!$AB$155:$BA$1048576,MATCH($A547,'Hoja de Trabajo para listado'!$AB$155:$AB$1048576,0),MATCH((CUADRO!G$5&amp;$E547),'Hoja de Trabajo para listado'!$AB$151:$BA$151,0)),0)+IFERROR(INDEX('Hoja de Trabajo para listado'!$BC$155:$CB$1048576,MATCH($A547,'Hoja de Trabajo para listado'!$BC$155:$BC$1048576,0),MATCH((CUADRO!G$5&amp;$E547),'Hoja de Trabajo para listado'!$BC$151:$CB$151,0)),0)+IFERROR(INDEX('Hoja de Trabajo para listado'!$DE$153:$DG$274,MATCH($A547,'Hoja de Trabajo para listado'!$DE$153:$DE$1048576,0),MATCH((CUADRO!G$5&amp;$E547),'Hoja de Trabajo para listado'!$DE$151:$DG$151,0)),0)+IFERROR(INDEX('Hoja de Trabajo para listado'!$CD$155:$DC$1048576,MATCH($A547,'Hoja de Trabajo para listado'!$CD$155:$CD$1048576,0),MATCH((CUADRO!G$5&amp;$E547),'Hoja de Trabajo para listado'!$CD$151:$DC$151,0)),0)</f>
        <v>0</v>
      </c>
      <c r="H547" s="314">
        <f ca="1">+IFERROR(INDEX('Hoja de Trabajo para listado'!$A$155:$Z$1048576,MATCH($A547,'Hoja de Trabajo para listado'!$A$155:$A$1048576,0),MATCH((CUADRO!H$5&amp;$E547),'Hoja de Trabajo para listado'!$A$151:$Z$151,0)),0)+IFERROR(INDEX('Hoja de Trabajo para listado'!$AB$155:$BA$1048576,MATCH($A547,'Hoja de Trabajo para listado'!$AB$155:$AB$1048576,0),MATCH((CUADRO!H$5&amp;$E547),'Hoja de Trabajo para listado'!$AB$151:$BA$151,0)),0)+IFERROR(INDEX('Hoja de Trabajo para listado'!$BC$155:$CB$1048576,MATCH($A547,'Hoja de Trabajo para listado'!$BC$155:$BC$1048576,0),MATCH((CUADRO!H$5&amp;$E547),'Hoja de Trabajo para listado'!$BC$151:$CB$151,0)),0)+IFERROR(INDEX('Hoja de Trabajo para listado'!$DE$153:$DG$274,MATCH($A547,'Hoja de Trabajo para listado'!$DE$153:$DE$1048576,0),MATCH((CUADRO!H$5&amp;$E547),'Hoja de Trabajo para listado'!$DE$151:$DG$151,0)),0)+IFERROR(INDEX('Hoja de Trabajo para listado'!$CD$155:$DC$1048576,MATCH($A547,'Hoja de Trabajo para listado'!$CD$155:$CD$1048576,0),MATCH((CUADRO!H$5&amp;$E547),'Hoja de Trabajo para listado'!$CD$151:$DC$151,0)),0)</f>
        <v>0</v>
      </c>
      <c r="I547" s="314">
        <f ca="1">+IFERROR(INDEX('Hoja de Trabajo para listado'!$A$155:$Z$1048576,MATCH($A547,'Hoja de Trabajo para listado'!$A$155:$A$1048576,0),MATCH((CUADRO!I$5&amp;$E547),'Hoja de Trabajo para listado'!$A$151:$Z$151,0)),0)+IFERROR(INDEX('Hoja de Trabajo para listado'!$AB$155:$BA$1048576,MATCH($A547,'Hoja de Trabajo para listado'!$AB$155:$AB$1048576,0),MATCH((CUADRO!I$5&amp;$E547),'Hoja de Trabajo para listado'!$AB$151:$BA$151,0)),0)+IFERROR(INDEX('Hoja de Trabajo para listado'!$BC$155:$CB$1048576,MATCH($A547,'Hoja de Trabajo para listado'!$BC$155:$BC$1048576,0),MATCH((CUADRO!I$5&amp;$E547),'Hoja de Trabajo para listado'!$BC$151:$CB$151,0)),0)+IFERROR(INDEX('Hoja de Trabajo para listado'!$DE$153:$DG$274,MATCH($A547,'Hoja de Trabajo para listado'!$DE$153:$DE$1048576,0),MATCH((CUADRO!I$5&amp;$E547),'Hoja de Trabajo para listado'!$DE$151:$DG$151,0)),0)+IFERROR(INDEX('Hoja de Trabajo para listado'!$CD$155:$DC$1048576,MATCH($A547,'Hoja de Trabajo para listado'!$CD$155:$CD$1048576,0),MATCH((CUADRO!I$5&amp;$E547),'Hoja de Trabajo para listado'!$CD$151:$DC$151,0)),0)</f>
        <v>0</v>
      </c>
      <c r="J547" s="314">
        <f ca="1">+IFERROR(INDEX('Hoja de Trabajo para listado'!$A$155:$Z$1048576,MATCH($A547,'Hoja de Trabajo para listado'!$A$155:$A$1048576,0),MATCH((CUADRO!J$5&amp;$E547),'Hoja de Trabajo para listado'!$A$151:$Z$151,0)),0)+IFERROR(INDEX('Hoja de Trabajo para listado'!$AB$155:$BA$1048576,MATCH($A547,'Hoja de Trabajo para listado'!$AB$155:$AB$1048576,0),MATCH((CUADRO!J$5&amp;$E547),'Hoja de Trabajo para listado'!$AB$151:$BA$151,0)),0)+IFERROR(INDEX('Hoja de Trabajo para listado'!$BC$155:$CB$1048576,MATCH($A547,'Hoja de Trabajo para listado'!$BC$155:$BC$1048576,0),MATCH((CUADRO!J$5&amp;$E547),'Hoja de Trabajo para listado'!$BC$151:$CB$151,0)),0)+IFERROR(INDEX('Hoja de Trabajo para listado'!$DE$153:$DG$274,MATCH($A547,'Hoja de Trabajo para listado'!$DE$153:$DE$1048576,0),MATCH((CUADRO!J$5&amp;$E547),'Hoja de Trabajo para listado'!$DE$151:$DG$151,0)),0)+IFERROR(INDEX('Hoja de Trabajo para listado'!$CD$155:$DC$1048576,MATCH($A547,'Hoja de Trabajo para listado'!$CD$155:$CD$1048576,0),MATCH((CUADRO!J$5&amp;$E547),'Hoja de Trabajo para listado'!$CD$151:$DC$151,0)),0)</f>
        <v>0</v>
      </c>
      <c r="K547" s="314">
        <f ca="1">+IFERROR(INDEX('Hoja de Trabajo para listado'!$A$155:$Z$1048576,MATCH($A547,'Hoja de Trabajo para listado'!$A$155:$A$1048576,0),MATCH((CUADRO!K$5&amp;$E547),'Hoja de Trabajo para listado'!$A$151:$Z$151,0)),0)+IFERROR(INDEX('Hoja de Trabajo para listado'!$AB$155:$BA$1048576,MATCH($A547,'Hoja de Trabajo para listado'!$AB$155:$AB$1048576,0),MATCH((CUADRO!K$5&amp;$E547),'Hoja de Trabajo para listado'!$AB$151:$BA$151,0)),0)+IFERROR(INDEX('Hoja de Trabajo para listado'!$BC$155:$CB$1048576,MATCH($A547,'Hoja de Trabajo para listado'!$BC$155:$BC$1048576,0),MATCH((CUADRO!K$5&amp;$E547),'Hoja de Trabajo para listado'!$BC$151:$CB$151,0)),0)+IFERROR(INDEX('Hoja de Trabajo para listado'!$DE$153:$DG$274,MATCH($A547,'Hoja de Trabajo para listado'!$DE$153:$DE$1048576,0),MATCH((CUADRO!K$5&amp;$E547),'Hoja de Trabajo para listado'!$DE$151:$DG$151,0)),0)+IFERROR(INDEX('Hoja de Trabajo para listado'!$CD$155:$DC$1048576,MATCH($A547,'Hoja de Trabajo para listado'!$CD$155:$CD$1048576,0),MATCH((CUADRO!K$5&amp;$E547),'Hoja de Trabajo para listado'!$CD$151:$DC$151,0)),0)</f>
        <v>0</v>
      </c>
      <c r="L547" s="314">
        <f ca="1">+IFERROR(INDEX('Hoja de Trabajo para listado'!$A$155:$Z$1048576,MATCH($A547,'Hoja de Trabajo para listado'!$A$155:$A$1048576,0),MATCH((CUADRO!L$5&amp;$E547),'Hoja de Trabajo para listado'!$A$151:$Z$151,0)),0)+IFERROR(INDEX('Hoja de Trabajo para listado'!$AB$155:$BA$1048576,MATCH($A547,'Hoja de Trabajo para listado'!$AB$155:$AB$1048576,0),MATCH((CUADRO!L$5&amp;$E547),'Hoja de Trabajo para listado'!$AB$151:$BA$151,0)),0)+IFERROR(INDEX('Hoja de Trabajo para listado'!$BC$155:$CB$1048576,MATCH($A547,'Hoja de Trabajo para listado'!$BC$155:$BC$1048576,0),MATCH((CUADRO!L$5&amp;$E547),'Hoja de Trabajo para listado'!$BC$151:$CB$151,0)),0)+IFERROR(INDEX('Hoja de Trabajo para listado'!$DE$153:$DG$274,MATCH($A547,'Hoja de Trabajo para listado'!$DE$153:$DE$1048576,0),MATCH((CUADRO!L$5&amp;$E547),'Hoja de Trabajo para listado'!$DE$151:$DG$151,0)),0)+IFERROR(INDEX('Hoja de Trabajo para listado'!$CD$155:$DC$1048576,MATCH($A547,'Hoja de Trabajo para listado'!$CD$155:$CD$1048576,0),MATCH((CUADRO!L$5&amp;$E547),'Hoja de Trabajo para listado'!$CD$151:$DC$151,0)),0)</f>
        <v>0</v>
      </c>
      <c r="M547" s="314">
        <f ca="1">+IFERROR(INDEX('Hoja de Trabajo para listado'!$A$155:$Z$1048576,MATCH($A547,'Hoja de Trabajo para listado'!$A$155:$A$1048576,0),MATCH((CUADRO!M$5&amp;$E547),'Hoja de Trabajo para listado'!$A$151:$Z$151,0)),0)+IFERROR(INDEX('Hoja de Trabajo para listado'!$AB$155:$BA$1048576,MATCH($A547,'Hoja de Trabajo para listado'!$AB$155:$AB$1048576,0),MATCH((CUADRO!M$5&amp;$E547),'Hoja de Trabajo para listado'!$AB$151:$BA$151,0)),0)+IFERROR(INDEX('Hoja de Trabajo para listado'!$BC$155:$CB$1048576,MATCH($A547,'Hoja de Trabajo para listado'!$BC$155:$BC$1048576,0),MATCH((CUADRO!M$5&amp;$E547),'Hoja de Trabajo para listado'!$BC$151:$CB$151,0)),0)+IFERROR(INDEX('Hoja de Trabajo para listado'!$DE$153:$DG$274,MATCH($A547,'Hoja de Trabajo para listado'!$DE$153:$DE$1048576,0),MATCH((CUADRO!M$5&amp;$E547),'Hoja de Trabajo para listado'!$DE$151:$DG$151,0)),0)+IFERROR(INDEX('Hoja de Trabajo para listado'!$CD$155:$DC$1048576,MATCH($A547,'Hoja de Trabajo para listado'!$CD$155:$CD$1048576,0),MATCH((CUADRO!M$5&amp;$E547),'Hoja de Trabajo para listado'!$CD$151:$DC$151,0)),0)</f>
        <v>0</v>
      </c>
      <c r="N547" s="314">
        <f ca="1">+IFERROR(INDEX('Hoja de Trabajo para listado'!$A$155:$Z$1048576,MATCH($A547,'Hoja de Trabajo para listado'!$A$155:$A$1048576,0),MATCH((CUADRO!N$5&amp;$E547),'Hoja de Trabajo para listado'!$A$151:$Z$151,0)),0)+IFERROR(INDEX('Hoja de Trabajo para listado'!$AB$155:$BA$1048576,MATCH($A547,'Hoja de Trabajo para listado'!$AB$155:$AB$1048576,0),MATCH((CUADRO!N$5&amp;$E547),'Hoja de Trabajo para listado'!$AB$151:$BA$151,0)),0)+IFERROR(INDEX('Hoja de Trabajo para listado'!$BC$155:$CB$1048576,MATCH($A547,'Hoja de Trabajo para listado'!$BC$155:$BC$1048576,0),MATCH((CUADRO!N$5&amp;$E547),'Hoja de Trabajo para listado'!$BC$151:$CB$151,0)),0)+IFERROR(INDEX('Hoja de Trabajo para listado'!$DE$153:$DG$274,MATCH($A547,'Hoja de Trabajo para listado'!$DE$153:$DE$1048576,0),MATCH((CUADRO!N$5&amp;$E547),'Hoja de Trabajo para listado'!$DE$151:$DG$151,0)),0)+IFERROR(INDEX('Hoja de Trabajo para listado'!$CD$155:$DC$1048576,MATCH($A547,'Hoja de Trabajo para listado'!$CD$155:$CD$1048576,0),MATCH((CUADRO!N$5&amp;$E547),'Hoja de Trabajo para listado'!$CD$151:$DC$151,0)),0)</f>
        <v>0</v>
      </c>
      <c r="O547" s="314">
        <f ca="1">+IFERROR(INDEX('Hoja de Trabajo para listado'!$A$155:$Z$1048576,MATCH($A547,'Hoja de Trabajo para listado'!$A$155:$A$1048576,0),MATCH((CUADRO!O$5&amp;$E547),'Hoja de Trabajo para listado'!$A$151:$Z$151,0)),0)+IFERROR(INDEX('Hoja de Trabajo para listado'!$AB$155:$BA$1048576,MATCH($A547,'Hoja de Trabajo para listado'!$AB$155:$AB$1048576,0),MATCH((CUADRO!O$5&amp;$E547),'Hoja de Trabajo para listado'!$AB$151:$BA$151,0)),0)+IFERROR(INDEX('Hoja de Trabajo para listado'!$BC$155:$CB$1048576,MATCH($A547,'Hoja de Trabajo para listado'!$BC$155:$BC$1048576,0),MATCH((CUADRO!O$5&amp;$E547),'Hoja de Trabajo para listado'!$BC$151:$CB$151,0)),0)+IFERROR(INDEX('Hoja de Trabajo para listado'!$DE$153:$DG$274,MATCH($A547,'Hoja de Trabajo para listado'!$DE$153:$DE$1048576,0),MATCH((CUADRO!O$5&amp;$E547),'Hoja de Trabajo para listado'!$DE$151:$DG$151,0)),0)+IFERROR(INDEX('Hoja de Trabajo para listado'!$CD$155:$DC$1048576,MATCH($A547,'Hoja de Trabajo para listado'!$CD$155:$CD$1048576,0),MATCH((CUADRO!O$5&amp;$E547),'Hoja de Trabajo para listado'!$CD$151:$DC$151,0)),0)</f>
        <v>0</v>
      </c>
      <c r="P547" s="314">
        <f ca="1">+IFERROR(INDEX('Hoja de Trabajo para listado'!$A$155:$Z$1048576,MATCH($A547,'Hoja de Trabajo para listado'!$A$155:$A$1048576,0),MATCH((CUADRO!P$5&amp;$E547),'Hoja de Trabajo para listado'!$A$151:$Z$151,0)),0)+IFERROR(INDEX('Hoja de Trabajo para listado'!$AB$155:$BA$1048576,MATCH($A547,'Hoja de Trabajo para listado'!$AB$155:$AB$1048576,0),MATCH((CUADRO!P$5&amp;$E547),'Hoja de Trabajo para listado'!$AB$151:$BA$151,0)),0)+IFERROR(INDEX('Hoja de Trabajo para listado'!$BC$155:$CB$1048576,MATCH($A547,'Hoja de Trabajo para listado'!$BC$155:$BC$1048576,0),MATCH((CUADRO!P$5&amp;$E547),'Hoja de Trabajo para listado'!$BC$151:$CB$151,0)),0)+IFERROR(INDEX('Hoja de Trabajo para listado'!$DE$153:$DG$274,MATCH($A547,'Hoja de Trabajo para listado'!$DE$153:$DE$1048576,0),MATCH((CUADRO!P$5&amp;$E547),'Hoja de Trabajo para listado'!$DE$151:$DG$151,0)),0)+IFERROR(INDEX('Hoja de Trabajo para listado'!$CD$155:$DC$1048576,MATCH($A547,'Hoja de Trabajo para listado'!$CD$155:$CD$1048576,0),MATCH((CUADRO!P$5&amp;$E547),'Hoja de Trabajo para listado'!$CD$151:$DC$151,0)),0)</f>
        <v>0</v>
      </c>
      <c r="Q547" s="314">
        <f ca="1">+IFERROR(INDEX('Hoja de Trabajo para listado'!$A$155:$Z$1048576,MATCH($A547,'Hoja de Trabajo para listado'!$A$155:$A$1048576,0),MATCH((CUADRO!Q$5&amp;$E547),'Hoja de Trabajo para listado'!$A$151:$Z$151,0)),0)+IFERROR(INDEX('Hoja de Trabajo para listado'!$AB$155:$BA$1048576,MATCH($A547,'Hoja de Trabajo para listado'!$AB$155:$AB$1048576,0),MATCH((CUADRO!Q$5&amp;$E547),'Hoja de Trabajo para listado'!$AB$151:$BA$151,0)),0)+IFERROR(INDEX('Hoja de Trabajo para listado'!$BC$155:$CB$1048576,MATCH($A547,'Hoja de Trabajo para listado'!$BC$155:$BC$1048576,0),MATCH((CUADRO!Q$5&amp;$E547),'Hoja de Trabajo para listado'!$BC$151:$CB$151,0)),0)+IFERROR(INDEX('Hoja de Trabajo para listado'!$DE$153:$DG$274,MATCH($A547,'Hoja de Trabajo para listado'!$DE$153:$DE$1048576,0),MATCH((CUADRO!Q$5&amp;$E547),'Hoja de Trabajo para listado'!$DE$151:$DG$151,0)),0)+IFERROR(INDEX('Hoja de Trabajo para listado'!$CD$155:$DC$1048576,MATCH($A547,'Hoja de Trabajo para listado'!$CD$155:$CD$1048576,0),MATCH((CUADRO!Q$5&amp;$E547),'Hoja de Trabajo para listado'!$CD$151:$DC$151,0)),0)</f>
        <v>0</v>
      </c>
      <c r="R547" s="314">
        <f t="shared" ca="1" si="16"/>
        <v>0</v>
      </c>
      <c r="S547" s="322">
        <f ca="1">+R546+R547</f>
        <v>0</v>
      </c>
      <c r="T547" s="314">
        <f ca="1">+S547</f>
        <v>0</v>
      </c>
      <c r="U547" s="313">
        <f t="shared" si="17"/>
        <v>2</v>
      </c>
      <c r="V547" s="319" t="str">
        <f>+VLOOKUP(A547,bd_lista!$A$3:$E$593,5,FALSE)</f>
        <v>Gobiernos Autonomos Municipales</v>
      </c>
      <c r="W547" s="426"/>
    </row>
    <row r="548" spans="1:23" customFormat="1" ht="15" hidden="1" customHeight="1">
      <c r="A548" s="323">
        <v>1511</v>
      </c>
      <c r="B548" s="427">
        <f>+A548</f>
        <v>1511</v>
      </c>
      <c r="C548" s="318" t="str">
        <f>+VLOOKUP(A548,bd_lista!$A$3:$C$593,3,FALSE)</f>
        <v>Gobierno Autónomo Municipal de Colquechaca</v>
      </c>
      <c r="D548" s="429" t="str">
        <f>+C548</f>
        <v>Gobierno Autónomo Municipal de Colquechaca</v>
      </c>
      <c r="E548" s="346" t="s">
        <v>1418</v>
      </c>
      <c r="F548" s="314">
        <f ca="1">+IFERROR(INDEX('Hoja de Trabajo para listado'!$A$155:$Z$1048576,MATCH($A548,'Hoja de Trabajo para listado'!$A$155:$A$1048576,0),MATCH((CUADRO!F$5&amp;$E548),'Hoja de Trabajo para listado'!$A$151:$Z$151,0)),0)+IFERROR(INDEX('Hoja de Trabajo para listado'!$AB$155:$BA$1048576,MATCH($A548,'Hoja de Trabajo para listado'!$AB$155:$AB$1048576,0),MATCH((CUADRO!F$5&amp;$E548),'Hoja de Trabajo para listado'!$AB$151:$BA$151,0)),0)+IFERROR(INDEX('Hoja de Trabajo para listado'!$BC$155:$CB$1048576,MATCH($A548,'Hoja de Trabajo para listado'!$BC$155:$BC$1048576,0),MATCH((CUADRO!F$5&amp;$E548),'Hoja de Trabajo para listado'!$BC$151:$CB$151,0)),0)+IFERROR(INDEX('Hoja de Trabajo para listado'!$DE$153:$DG$274,MATCH($A548,'Hoja de Trabajo para listado'!$DE$153:$DE$1048576,0),MATCH((CUADRO!F$5&amp;$E548),'Hoja de Trabajo para listado'!$DE$151:$DG$151,0)),0)+IFERROR(INDEX('Hoja de Trabajo para listado'!$CD$155:$DC$1048576,MATCH($A548,'Hoja de Trabajo para listado'!$CD$155:$CD$1048576,0),MATCH((CUADRO!F$5&amp;$E548),'Hoja de Trabajo para listado'!$CD$151:$DC$151,0)),0)</f>
        <v>0</v>
      </c>
      <c r="G548" s="314">
        <f ca="1">+IFERROR(INDEX('Hoja de Trabajo para listado'!$A$155:$Z$1048576,MATCH($A548,'Hoja de Trabajo para listado'!$A$155:$A$1048576,0),MATCH((CUADRO!G$5&amp;$E548),'Hoja de Trabajo para listado'!$A$151:$Z$151,0)),0)+IFERROR(INDEX('Hoja de Trabajo para listado'!$AB$155:$BA$1048576,MATCH($A548,'Hoja de Trabajo para listado'!$AB$155:$AB$1048576,0),MATCH((CUADRO!G$5&amp;$E548),'Hoja de Trabajo para listado'!$AB$151:$BA$151,0)),0)+IFERROR(INDEX('Hoja de Trabajo para listado'!$BC$155:$CB$1048576,MATCH($A548,'Hoja de Trabajo para listado'!$BC$155:$BC$1048576,0),MATCH((CUADRO!G$5&amp;$E548),'Hoja de Trabajo para listado'!$BC$151:$CB$151,0)),0)+IFERROR(INDEX('Hoja de Trabajo para listado'!$DE$153:$DG$274,MATCH($A548,'Hoja de Trabajo para listado'!$DE$153:$DE$1048576,0),MATCH((CUADRO!G$5&amp;$E548),'Hoja de Trabajo para listado'!$DE$151:$DG$151,0)),0)+IFERROR(INDEX('Hoja de Trabajo para listado'!$CD$155:$DC$1048576,MATCH($A548,'Hoja de Trabajo para listado'!$CD$155:$CD$1048576,0),MATCH((CUADRO!G$5&amp;$E548),'Hoja de Trabajo para listado'!$CD$151:$DC$151,0)),0)</f>
        <v>0</v>
      </c>
      <c r="H548" s="314">
        <f ca="1">+IFERROR(INDEX('Hoja de Trabajo para listado'!$A$155:$Z$1048576,MATCH($A548,'Hoja de Trabajo para listado'!$A$155:$A$1048576,0),MATCH((CUADRO!H$5&amp;$E548),'Hoja de Trabajo para listado'!$A$151:$Z$151,0)),0)+IFERROR(INDEX('Hoja de Trabajo para listado'!$AB$155:$BA$1048576,MATCH($A548,'Hoja de Trabajo para listado'!$AB$155:$AB$1048576,0),MATCH((CUADRO!H$5&amp;$E548),'Hoja de Trabajo para listado'!$AB$151:$BA$151,0)),0)+IFERROR(INDEX('Hoja de Trabajo para listado'!$BC$155:$CB$1048576,MATCH($A548,'Hoja de Trabajo para listado'!$BC$155:$BC$1048576,0),MATCH((CUADRO!H$5&amp;$E548),'Hoja de Trabajo para listado'!$BC$151:$CB$151,0)),0)+IFERROR(INDEX('Hoja de Trabajo para listado'!$DE$153:$DG$274,MATCH($A548,'Hoja de Trabajo para listado'!$DE$153:$DE$1048576,0),MATCH((CUADRO!H$5&amp;$E548),'Hoja de Trabajo para listado'!$DE$151:$DG$151,0)),0)+IFERROR(INDEX('Hoja de Trabajo para listado'!$CD$155:$DC$1048576,MATCH($A548,'Hoja de Trabajo para listado'!$CD$155:$CD$1048576,0),MATCH((CUADRO!H$5&amp;$E548),'Hoja de Trabajo para listado'!$CD$151:$DC$151,0)),0)</f>
        <v>0</v>
      </c>
      <c r="I548" s="314">
        <f ca="1">+IFERROR(INDEX('Hoja de Trabajo para listado'!$A$155:$Z$1048576,MATCH($A548,'Hoja de Trabajo para listado'!$A$155:$A$1048576,0),MATCH((CUADRO!I$5&amp;$E548),'Hoja de Trabajo para listado'!$A$151:$Z$151,0)),0)+IFERROR(INDEX('Hoja de Trabajo para listado'!$AB$155:$BA$1048576,MATCH($A548,'Hoja de Trabajo para listado'!$AB$155:$AB$1048576,0),MATCH((CUADRO!I$5&amp;$E548),'Hoja de Trabajo para listado'!$AB$151:$BA$151,0)),0)+IFERROR(INDEX('Hoja de Trabajo para listado'!$BC$155:$CB$1048576,MATCH($A548,'Hoja de Trabajo para listado'!$BC$155:$BC$1048576,0),MATCH((CUADRO!I$5&amp;$E548),'Hoja de Trabajo para listado'!$BC$151:$CB$151,0)),0)+IFERROR(INDEX('Hoja de Trabajo para listado'!$DE$153:$DG$274,MATCH($A548,'Hoja de Trabajo para listado'!$DE$153:$DE$1048576,0),MATCH((CUADRO!I$5&amp;$E548),'Hoja de Trabajo para listado'!$DE$151:$DG$151,0)),0)+IFERROR(INDEX('Hoja de Trabajo para listado'!$CD$155:$DC$1048576,MATCH($A548,'Hoja de Trabajo para listado'!$CD$155:$CD$1048576,0),MATCH((CUADRO!I$5&amp;$E548),'Hoja de Trabajo para listado'!$CD$151:$DC$151,0)),0)</f>
        <v>0</v>
      </c>
      <c r="J548" s="314">
        <f ca="1">+IFERROR(INDEX('Hoja de Trabajo para listado'!$A$155:$Z$1048576,MATCH($A548,'Hoja de Trabajo para listado'!$A$155:$A$1048576,0),MATCH((CUADRO!J$5&amp;$E548),'Hoja de Trabajo para listado'!$A$151:$Z$151,0)),0)+IFERROR(INDEX('Hoja de Trabajo para listado'!$AB$155:$BA$1048576,MATCH($A548,'Hoja de Trabajo para listado'!$AB$155:$AB$1048576,0),MATCH((CUADRO!J$5&amp;$E548),'Hoja de Trabajo para listado'!$AB$151:$BA$151,0)),0)+IFERROR(INDEX('Hoja de Trabajo para listado'!$BC$155:$CB$1048576,MATCH($A548,'Hoja de Trabajo para listado'!$BC$155:$BC$1048576,0),MATCH((CUADRO!J$5&amp;$E548),'Hoja de Trabajo para listado'!$BC$151:$CB$151,0)),0)+IFERROR(INDEX('Hoja de Trabajo para listado'!$DE$153:$DG$274,MATCH($A548,'Hoja de Trabajo para listado'!$DE$153:$DE$1048576,0),MATCH((CUADRO!J$5&amp;$E548),'Hoja de Trabajo para listado'!$DE$151:$DG$151,0)),0)+IFERROR(INDEX('Hoja de Trabajo para listado'!$CD$155:$DC$1048576,MATCH($A548,'Hoja de Trabajo para listado'!$CD$155:$CD$1048576,0),MATCH((CUADRO!J$5&amp;$E548),'Hoja de Trabajo para listado'!$CD$151:$DC$151,0)),0)</f>
        <v>0</v>
      </c>
      <c r="K548" s="314">
        <f ca="1">+IFERROR(INDEX('Hoja de Trabajo para listado'!$A$155:$Z$1048576,MATCH($A548,'Hoja de Trabajo para listado'!$A$155:$A$1048576,0),MATCH((CUADRO!K$5&amp;$E548),'Hoja de Trabajo para listado'!$A$151:$Z$151,0)),0)+IFERROR(INDEX('Hoja de Trabajo para listado'!$AB$155:$BA$1048576,MATCH($A548,'Hoja de Trabajo para listado'!$AB$155:$AB$1048576,0),MATCH((CUADRO!K$5&amp;$E548),'Hoja de Trabajo para listado'!$AB$151:$BA$151,0)),0)+IFERROR(INDEX('Hoja de Trabajo para listado'!$BC$155:$CB$1048576,MATCH($A548,'Hoja de Trabajo para listado'!$BC$155:$BC$1048576,0),MATCH((CUADRO!K$5&amp;$E548),'Hoja de Trabajo para listado'!$BC$151:$CB$151,0)),0)+IFERROR(INDEX('Hoja de Trabajo para listado'!$DE$153:$DG$274,MATCH($A548,'Hoja de Trabajo para listado'!$DE$153:$DE$1048576,0),MATCH((CUADRO!K$5&amp;$E548),'Hoja de Trabajo para listado'!$DE$151:$DG$151,0)),0)+IFERROR(INDEX('Hoja de Trabajo para listado'!$CD$155:$DC$1048576,MATCH($A548,'Hoja de Trabajo para listado'!$CD$155:$CD$1048576,0),MATCH((CUADRO!K$5&amp;$E548),'Hoja de Trabajo para listado'!$CD$151:$DC$151,0)),0)</f>
        <v>0</v>
      </c>
      <c r="L548" s="314">
        <f ca="1">+IFERROR(INDEX('Hoja de Trabajo para listado'!$A$155:$Z$1048576,MATCH($A548,'Hoja de Trabajo para listado'!$A$155:$A$1048576,0),MATCH((CUADRO!L$5&amp;$E548),'Hoja de Trabajo para listado'!$A$151:$Z$151,0)),0)+IFERROR(INDEX('Hoja de Trabajo para listado'!$AB$155:$BA$1048576,MATCH($A548,'Hoja de Trabajo para listado'!$AB$155:$AB$1048576,0),MATCH((CUADRO!L$5&amp;$E548),'Hoja de Trabajo para listado'!$AB$151:$BA$151,0)),0)+IFERROR(INDEX('Hoja de Trabajo para listado'!$BC$155:$CB$1048576,MATCH($A548,'Hoja de Trabajo para listado'!$BC$155:$BC$1048576,0),MATCH((CUADRO!L$5&amp;$E548),'Hoja de Trabajo para listado'!$BC$151:$CB$151,0)),0)+IFERROR(INDEX('Hoja de Trabajo para listado'!$DE$153:$DG$274,MATCH($A548,'Hoja de Trabajo para listado'!$DE$153:$DE$1048576,0),MATCH((CUADRO!L$5&amp;$E548),'Hoja de Trabajo para listado'!$DE$151:$DG$151,0)),0)+IFERROR(INDEX('Hoja de Trabajo para listado'!$CD$155:$DC$1048576,MATCH($A548,'Hoja de Trabajo para listado'!$CD$155:$CD$1048576,0),MATCH((CUADRO!L$5&amp;$E548),'Hoja de Trabajo para listado'!$CD$151:$DC$151,0)),0)</f>
        <v>0</v>
      </c>
      <c r="M548" s="314">
        <f ca="1">+IFERROR(INDEX('Hoja de Trabajo para listado'!$A$155:$Z$1048576,MATCH($A548,'Hoja de Trabajo para listado'!$A$155:$A$1048576,0),MATCH((CUADRO!M$5&amp;$E548),'Hoja de Trabajo para listado'!$A$151:$Z$151,0)),0)+IFERROR(INDEX('Hoja de Trabajo para listado'!$AB$155:$BA$1048576,MATCH($A548,'Hoja de Trabajo para listado'!$AB$155:$AB$1048576,0),MATCH((CUADRO!M$5&amp;$E548),'Hoja de Trabajo para listado'!$AB$151:$BA$151,0)),0)+IFERROR(INDEX('Hoja de Trabajo para listado'!$BC$155:$CB$1048576,MATCH($A548,'Hoja de Trabajo para listado'!$BC$155:$BC$1048576,0),MATCH((CUADRO!M$5&amp;$E548),'Hoja de Trabajo para listado'!$BC$151:$CB$151,0)),0)+IFERROR(INDEX('Hoja de Trabajo para listado'!$DE$153:$DG$274,MATCH($A548,'Hoja de Trabajo para listado'!$DE$153:$DE$1048576,0),MATCH((CUADRO!M$5&amp;$E548),'Hoja de Trabajo para listado'!$DE$151:$DG$151,0)),0)+IFERROR(INDEX('Hoja de Trabajo para listado'!$CD$155:$DC$1048576,MATCH($A548,'Hoja de Trabajo para listado'!$CD$155:$CD$1048576,0),MATCH((CUADRO!M$5&amp;$E548),'Hoja de Trabajo para listado'!$CD$151:$DC$151,0)),0)</f>
        <v>0</v>
      </c>
      <c r="N548" s="314">
        <f ca="1">+IFERROR(INDEX('Hoja de Trabajo para listado'!$A$155:$Z$1048576,MATCH($A548,'Hoja de Trabajo para listado'!$A$155:$A$1048576,0),MATCH((CUADRO!N$5&amp;$E548),'Hoja de Trabajo para listado'!$A$151:$Z$151,0)),0)+IFERROR(INDEX('Hoja de Trabajo para listado'!$AB$155:$BA$1048576,MATCH($A548,'Hoja de Trabajo para listado'!$AB$155:$AB$1048576,0),MATCH((CUADRO!N$5&amp;$E548),'Hoja de Trabajo para listado'!$AB$151:$BA$151,0)),0)+IFERROR(INDEX('Hoja de Trabajo para listado'!$BC$155:$CB$1048576,MATCH($A548,'Hoja de Trabajo para listado'!$BC$155:$BC$1048576,0),MATCH((CUADRO!N$5&amp;$E548),'Hoja de Trabajo para listado'!$BC$151:$CB$151,0)),0)+IFERROR(INDEX('Hoja de Trabajo para listado'!$DE$153:$DG$274,MATCH($A548,'Hoja de Trabajo para listado'!$DE$153:$DE$1048576,0),MATCH((CUADRO!N$5&amp;$E548),'Hoja de Trabajo para listado'!$DE$151:$DG$151,0)),0)+IFERROR(INDEX('Hoja de Trabajo para listado'!$CD$155:$DC$1048576,MATCH($A548,'Hoja de Trabajo para listado'!$CD$155:$CD$1048576,0),MATCH((CUADRO!N$5&amp;$E548),'Hoja de Trabajo para listado'!$CD$151:$DC$151,0)),0)</f>
        <v>0</v>
      </c>
      <c r="O548" s="314">
        <f ca="1">+IFERROR(INDEX('Hoja de Trabajo para listado'!$A$155:$Z$1048576,MATCH($A548,'Hoja de Trabajo para listado'!$A$155:$A$1048576,0),MATCH((CUADRO!O$5&amp;$E548),'Hoja de Trabajo para listado'!$A$151:$Z$151,0)),0)+IFERROR(INDEX('Hoja de Trabajo para listado'!$AB$155:$BA$1048576,MATCH($A548,'Hoja de Trabajo para listado'!$AB$155:$AB$1048576,0),MATCH((CUADRO!O$5&amp;$E548),'Hoja de Trabajo para listado'!$AB$151:$BA$151,0)),0)+IFERROR(INDEX('Hoja de Trabajo para listado'!$BC$155:$CB$1048576,MATCH($A548,'Hoja de Trabajo para listado'!$BC$155:$BC$1048576,0),MATCH((CUADRO!O$5&amp;$E548),'Hoja de Trabajo para listado'!$BC$151:$CB$151,0)),0)+IFERROR(INDEX('Hoja de Trabajo para listado'!$DE$153:$DG$274,MATCH($A548,'Hoja de Trabajo para listado'!$DE$153:$DE$1048576,0),MATCH((CUADRO!O$5&amp;$E548),'Hoja de Trabajo para listado'!$DE$151:$DG$151,0)),0)+IFERROR(INDEX('Hoja de Trabajo para listado'!$CD$155:$DC$1048576,MATCH($A548,'Hoja de Trabajo para listado'!$CD$155:$CD$1048576,0),MATCH((CUADRO!O$5&amp;$E548),'Hoja de Trabajo para listado'!$CD$151:$DC$151,0)),0)</f>
        <v>0</v>
      </c>
      <c r="P548" s="314">
        <f ca="1">+IFERROR(INDEX('Hoja de Trabajo para listado'!$A$155:$Z$1048576,MATCH($A548,'Hoja de Trabajo para listado'!$A$155:$A$1048576,0),MATCH((CUADRO!P$5&amp;$E548),'Hoja de Trabajo para listado'!$A$151:$Z$151,0)),0)+IFERROR(INDEX('Hoja de Trabajo para listado'!$AB$155:$BA$1048576,MATCH($A548,'Hoja de Trabajo para listado'!$AB$155:$AB$1048576,0),MATCH((CUADRO!P$5&amp;$E548),'Hoja de Trabajo para listado'!$AB$151:$BA$151,0)),0)+IFERROR(INDEX('Hoja de Trabajo para listado'!$BC$155:$CB$1048576,MATCH($A548,'Hoja de Trabajo para listado'!$BC$155:$BC$1048576,0),MATCH((CUADRO!P$5&amp;$E548),'Hoja de Trabajo para listado'!$BC$151:$CB$151,0)),0)+IFERROR(INDEX('Hoja de Trabajo para listado'!$DE$153:$DG$274,MATCH($A548,'Hoja de Trabajo para listado'!$DE$153:$DE$1048576,0),MATCH((CUADRO!P$5&amp;$E548),'Hoja de Trabajo para listado'!$DE$151:$DG$151,0)),0)+IFERROR(INDEX('Hoja de Trabajo para listado'!$CD$155:$DC$1048576,MATCH($A548,'Hoja de Trabajo para listado'!$CD$155:$CD$1048576,0),MATCH((CUADRO!P$5&amp;$E548),'Hoja de Trabajo para listado'!$CD$151:$DC$151,0)),0)</f>
        <v>0</v>
      </c>
      <c r="Q548" s="314">
        <f ca="1">+IFERROR(INDEX('Hoja de Trabajo para listado'!$A$155:$Z$1048576,MATCH($A548,'Hoja de Trabajo para listado'!$A$155:$A$1048576,0),MATCH((CUADRO!Q$5&amp;$E548),'Hoja de Trabajo para listado'!$A$151:$Z$151,0)),0)+IFERROR(INDEX('Hoja de Trabajo para listado'!$AB$155:$BA$1048576,MATCH($A548,'Hoja de Trabajo para listado'!$AB$155:$AB$1048576,0),MATCH((CUADRO!Q$5&amp;$E548),'Hoja de Trabajo para listado'!$AB$151:$BA$151,0)),0)+IFERROR(INDEX('Hoja de Trabajo para listado'!$BC$155:$CB$1048576,MATCH($A548,'Hoja de Trabajo para listado'!$BC$155:$BC$1048576,0),MATCH((CUADRO!Q$5&amp;$E548),'Hoja de Trabajo para listado'!$BC$151:$CB$151,0)),0)+IFERROR(INDEX('Hoja de Trabajo para listado'!$DE$153:$DG$274,MATCH($A548,'Hoja de Trabajo para listado'!$DE$153:$DE$1048576,0),MATCH((CUADRO!Q$5&amp;$E548),'Hoja de Trabajo para listado'!$DE$151:$DG$151,0)),0)+IFERROR(INDEX('Hoja de Trabajo para listado'!$CD$155:$DC$1048576,MATCH($A548,'Hoja de Trabajo para listado'!$CD$155:$CD$1048576,0),MATCH((CUADRO!Q$5&amp;$E548),'Hoja de Trabajo para listado'!$CD$151:$DC$151,0)),0)</f>
        <v>0</v>
      </c>
      <c r="R548" s="314">
        <f t="shared" ca="1" si="16"/>
        <v>0</v>
      </c>
      <c r="S548" s="322"/>
      <c r="T548" s="314">
        <f ca="1">+T549</f>
        <v>0</v>
      </c>
      <c r="U548" s="313">
        <f t="shared" si="17"/>
        <v>1</v>
      </c>
      <c r="V548" s="319" t="str">
        <f>+VLOOKUP(A548,bd_lista!$A$3:$E$593,5,FALSE)</f>
        <v>Gobiernos Autonomos Municipales</v>
      </c>
      <c r="W548" s="425" t="str">
        <f>+V548</f>
        <v>Gobiernos Autonomos Municipales</v>
      </c>
    </row>
    <row r="549" spans="1:23" customFormat="1" ht="15" hidden="1" customHeight="1">
      <c r="A549" s="323">
        <v>1511</v>
      </c>
      <c r="B549" s="428"/>
      <c r="C549" s="318" t="str">
        <f>+VLOOKUP(A549,bd_lista!$A$3:$C$593,3,FALSE)</f>
        <v>Gobierno Autónomo Municipal de Colquechaca</v>
      </c>
      <c r="D549" s="430"/>
      <c r="E549" s="347" t="s">
        <v>1419</v>
      </c>
      <c r="F549" s="314">
        <f ca="1">+IFERROR(INDEX('Hoja de Trabajo para listado'!$A$155:$Z$1048576,MATCH($A549,'Hoja de Trabajo para listado'!$A$155:$A$1048576,0),MATCH((CUADRO!F$5&amp;$E549),'Hoja de Trabajo para listado'!$A$151:$Z$151,0)),0)+IFERROR(INDEX('Hoja de Trabajo para listado'!$AB$155:$BA$1048576,MATCH($A549,'Hoja de Trabajo para listado'!$AB$155:$AB$1048576,0),MATCH((CUADRO!F$5&amp;$E549),'Hoja de Trabajo para listado'!$AB$151:$BA$151,0)),0)+IFERROR(INDEX('Hoja de Trabajo para listado'!$BC$155:$CB$1048576,MATCH($A549,'Hoja de Trabajo para listado'!$BC$155:$BC$1048576,0),MATCH((CUADRO!F$5&amp;$E549),'Hoja de Trabajo para listado'!$BC$151:$CB$151,0)),0)+IFERROR(INDEX('Hoja de Trabajo para listado'!$DE$153:$DG$274,MATCH($A549,'Hoja de Trabajo para listado'!$DE$153:$DE$1048576,0),MATCH((CUADRO!F$5&amp;$E549),'Hoja de Trabajo para listado'!$DE$151:$DG$151,0)),0)+IFERROR(INDEX('Hoja de Trabajo para listado'!$CD$155:$DC$1048576,MATCH($A549,'Hoja de Trabajo para listado'!$CD$155:$CD$1048576,0),MATCH((CUADRO!F$5&amp;$E549),'Hoja de Trabajo para listado'!$CD$151:$DC$151,0)),0)</f>
        <v>0</v>
      </c>
      <c r="G549" s="314">
        <f ca="1">+IFERROR(INDEX('Hoja de Trabajo para listado'!$A$155:$Z$1048576,MATCH($A549,'Hoja de Trabajo para listado'!$A$155:$A$1048576,0),MATCH((CUADRO!G$5&amp;$E549),'Hoja de Trabajo para listado'!$A$151:$Z$151,0)),0)+IFERROR(INDEX('Hoja de Trabajo para listado'!$AB$155:$BA$1048576,MATCH($A549,'Hoja de Trabajo para listado'!$AB$155:$AB$1048576,0),MATCH((CUADRO!G$5&amp;$E549),'Hoja de Trabajo para listado'!$AB$151:$BA$151,0)),0)+IFERROR(INDEX('Hoja de Trabajo para listado'!$BC$155:$CB$1048576,MATCH($A549,'Hoja de Trabajo para listado'!$BC$155:$BC$1048576,0),MATCH((CUADRO!G$5&amp;$E549),'Hoja de Trabajo para listado'!$BC$151:$CB$151,0)),0)+IFERROR(INDEX('Hoja de Trabajo para listado'!$DE$153:$DG$274,MATCH($A549,'Hoja de Trabajo para listado'!$DE$153:$DE$1048576,0),MATCH((CUADRO!G$5&amp;$E549),'Hoja de Trabajo para listado'!$DE$151:$DG$151,0)),0)+IFERROR(INDEX('Hoja de Trabajo para listado'!$CD$155:$DC$1048576,MATCH($A549,'Hoja de Trabajo para listado'!$CD$155:$CD$1048576,0),MATCH((CUADRO!G$5&amp;$E549),'Hoja de Trabajo para listado'!$CD$151:$DC$151,0)),0)</f>
        <v>0</v>
      </c>
      <c r="H549" s="314">
        <f ca="1">+IFERROR(INDEX('Hoja de Trabajo para listado'!$A$155:$Z$1048576,MATCH($A549,'Hoja de Trabajo para listado'!$A$155:$A$1048576,0),MATCH((CUADRO!H$5&amp;$E549),'Hoja de Trabajo para listado'!$A$151:$Z$151,0)),0)+IFERROR(INDEX('Hoja de Trabajo para listado'!$AB$155:$BA$1048576,MATCH($A549,'Hoja de Trabajo para listado'!$AB$155:$AB$1048576,0),MATCH((CUADRO!H$5&amp;$E549),'Hoja de Trabajo para listado'!$AB$151:$BA$151,0)),0)+IFERROR(INDEX('Hoja de Trabajo para listado'!$BC$155:$CB$1048576,MATCH($A549,'Hoja de Trabajo para listado'!$BC$155:$BC$1048576,0),MATCH((CUADRO!H$5&amp;$E549),'Hoja de Trabajo para listado'!$BC$151:$CB$151,0)),0)+IFERROR(INDEX('Hoja de Trabajo para listado'!$DE$153:$DG$274,MATCH($A549,'Hoja de Trabajo para listado'!$DE$153:$DE$1048576,0),MATCH((CUADRO!H$5&amp;$E549),'Hoja de Trabajo para listado'!$DE$151:$DG$151,0)),0)+IFERROR(INDEX('Hoja de Trabajo para listado'!$CD$155:$DC$1048576,MATCH($A549,'Hoja de Trabajo para listado'!$CD$155:$CD$1048576,0),MATCH((CUADRO!H$5&amp;$E549),'Hoja de Trabajo para listado'!$CD$151:$DC$151,0)),0)</f>
        <v>0</v>
      </c>
      <c r="I549" s="314">
        <f ca="1">+IFERROR(INDEX('Hoja de Trabajo para listado'!$A$155:$Z$1048576,MATCH($A549,'Hoja de Trabajo para listado'!$A$155:$A$1048576,0),MATCH((CUADRO!I$5&amp;$E549),'Hoja de Trabajo para listado'!$A$151:$Z$151,0)),0)+IFERROR(INDEX('Hoja de Trabajo para listado'!$AB$155:$BA$1048576,MATCH($A549,'Hoja de Trabajo para listado'!$AB$155:$AB$1048576,0),MATCH((CUADRO!I$5&amp;$E549),'Hoja de Trabajo para listado'!$AB$151:$BA$151,0)),0)+IFERROR(INDEX('Hoja de Trabajo para listado'!$BC$155:$CB$1048576,MATCH($A549,'Hoja de Trabajo para listado'!$BC$155:$BC$1048576,0),MATCH((CUADRO!I$5&amp;$E549),'Hoja de Trabajo para listado'!$BC$151:$CB$151,0)),0)+IFERROR(INDEX('Hoja de Trabajo para listado'!$DE$153:$DG$274,MATCH($A549,'Hoja de Trabajo para listado'!$DE$153:$DE$1048576,0),MATCH((CUADRO!I$5&amp;$E549),'Hoja de Trabajo para listado'!$DE$151:$DG$151,0)),0)+IFERROR(INDEX('Hoja de Trabajo para listado'!$CD$155:$DC$1048576,MATCH($A549,'Hoja de Trabajo para listado'!$CD$155:$CD$1048576,0),MATCH((CUADRO!I$5&amp;$E549),'Hoja de Trabajo para listado'!$CD$151:$DC$151,0)),0)</f>
        <v>0</v>
      </c>
      <c r="J549" s="314">
        <f ca="1">+IFERROR(INDEX('Hoja de Trabajo para listado'!$A$155:$Z$1048576,MATCH($A549,'Hoja de Trabajo para listado'!$A$155:$A$1048576,0),MATCH((CUADRO!J$5&amp;$E549),'Hoja de Trabajo para listado'!$A$151:$Z$151,0)),0)+IFERROR(INDEX('Hoja de Trabajo para listado'!$AB$155:$BA$1048576,MATCH($A549,'Hoja de Trabajo para listado'!$AB$155:$AB$1048576,0),MATCH((CUADRO!J$5&amp;$E549),'Hoja de Trabajo para listado'!$AB$151:$BA$151,0)),0)+IFERROR(INDEX('Hoja de Trabajo para listado'!$BC$155:$CB$1048576,MATCH($A549,'Hoja de Trabajo para listado'!$BC$155:$BC$1048576,0),MATCH((CUADRO!J$5&amp;$E549),'Hoja de Trabajo para listado'!$BC$151:$CB$151,0)),0)+IFERROR(INDEX('Hoja de Trabajo para listado'!$DE$153:$DG$274,MATCH($A549,'Hoja de Trabajo para listado'!$DE$153:$DE$1048576,0),MATCH((CUADRO!J$5&amp;$E549),'Hoja de Trabajo para listado'!$DE$151:$DG$151,0)),0)+IFERROR(INDEX('Hoja de Trabajo para listado'!$CD$155:$DC$1048576,MATCH($A549,'Hoja de Trabajo para listado'!$CD$155:$CD$1048576,0),MATCH((CUADRO!J$5&amp;$E549),'Hoja de Trabajo para listado'!$CD$151:$DC$151,0)),0)</f>
        <v>0</v>
      </c>
      <c r="K549" s="314">
        <f ca="1">+IFERROR(INDEX('Hoja de Trabajo para listado'!$A$155:$Z$1048576,MATCH($A549,'Hoja de Trabajo para listado'!$A$155:$A$1048576,0),MATCH((CUADRO!K$5&amp;$E549),'Hoja de Trabajo para listado'!$A$151:$Z$151,0)),0)+IFERROR(INDEX('Hoja de Trabajo para listado'!$AB$155:$BA$1048576,MATCH($A549,'Hoja de Trabajo para listado'!$AB$155:$AB$1048576,0),MATCH((CUADRO!K$5&amp;$E549),'Hoja de Trabajo para listado'!$AB$151:$BA$151,0)),0)+IFERROR(INDEX('Hoja de Trabajo para listado'!$BC$155:$CB$1048576,MATCH($A549,'Hoja de Trabajo para listado'!$BC$155:$BC$1048576,0),MATCH((CUADRO!K$5&amp;$E549),'Hoja de Trabajo para listado'!$BC$151:$CB$151,0)),0)+IFERROR(INDEX('Hoja de Trabajo para listado'!$DE$153:$DG$274,MATCH($A549,'Hoja de Trabajo para listado'!$DE$153:$DE$1048576,0),MATCH((CUADRO!K$5&amp;$E549),'Hoja de Trabajo para listado'!$DE$151:$DG$151,0)),0)+IFERROR(INDEX('Hoja de Trabajo para listado'!$CD$155:$DC$1048576,MATCH($A549,'Hoja de Trabajo para listado'!$CD$155:$CD$1048576,0),MATCH((CUADRO!K$5&amp;$E549),'Hoja de Trabajo para listado'!$CD$151:$DC$151,0)),0)</f>
        <v>0</v>
      </c>
      <c r="L549" s="314">
        <f ca="1">+IFERROR(INDEX('Hoja de Trabajo para listado'!$A$155:$Z$1048576,MATCH($A549,'Hoja de Trabajo para listado'!$A$155:$A$1048576,0),MATCH((CUADRO!L$5&amp;$E549),'Hoja de Trabajo para listado'!$A$151:$Z$151,0)),0)+IFERROR(INDEX('Hoja de Trabajo para listado'!$AB$155:$BA$1048576,MATCH($A549,'Hoja de Trabajo para listado'!$AB$155:$AB$1048576,0),MATCH((CUADRO!L$5&amp;$E549),'Hoja de Trabajo para listado'!$AB$151:$BA$151,0)),0)+IFERROR(INDEX('Hoja de Trabajo para listado'!$BC$155:$CB$1048576,MATCH($A549,'Hoja de Trabajo para listado'!$BC$155:$BC$1048576,0),MATCH((CUADRO!L$5&amp;$E549),'Hoja de Trabajo para listado'!$BC$151:$CB$151,0)),0)+IFERROR(INDEX('Hoja de Trabajo para listado'!$DE$153:$DG$274,MATCH($A549,'Hoja de Trabajo para listado'!$DE$153:$DE$1048576,0),MATCH((CUADRO!L$5&amp;$E549),'Hoja de Trabajo para listado'!$DE$151:$DG$151,0)),0)+IFERROR(INDEX('Hoja de Trabajo para listado'!$CD$155:$DC$1048576,MATCH($A549,'Hoja de Trabajo para listado'!$CD$155:$CD$1048576,0),MATCH((CUADRO!L$5&amp;$E549),'Hoja de Trabajo para listado'!$CD$151:$DC$151,0)),0)</f>
        <v>0</v>
      </c>
      <c r="M549" s="314">
        <f ca="1">+IFERROR(INDEX('Hoja de Trabajo para listado'!$A$155:$Z$1048576,MATCH($A549,'Hoja de Trabajo para listado'!$A$155:$A$1048576,0),MATCH((CUADRO!M$5&amp;$E549),'Hoja de Trabajo para listado'!$A$151:$Z$151,0)),0)+IFERROR(INDEX('Hoja de Trabajo para listado'!$AB$155:$BA$1048576,MATCH($A549,'Hoja de Trabajo para listado'!$AB$155:$AB$1048576,0),MATCH((CUADRO!M$5&amp;$E549),'Hoja de Trabajo para listado'!$AB$151:$BA$151,0)),0)+IFERROR(INDEX('Hoja de Trabajo para listado'!$BC$155:$CB$1048576,MATCH($A549,'Hoja de Trabajo para listado'!$BC$155:$BC$1048576,0),MATCH((CUADRO!M$5&amp;$E549),'Hoja de Trabajo para listado'!$BC$151:$CB$151,0)),0)+IFERROR(INDEX('Hoja de Trabajo para listado'!$DE$153:$DG$274,MATCH($A549,'Hoja de Trabajo para listado'!$DE$153:$DE$1048576,0),MATCH((CUADRO!M$5&amp;$E549),'Hoja de Trabajo para listado'!$DE$151:$DG$151,0)),0)+IFERROR(INDEX('Hoja de Trabajo para listado'!$CD$155:$DC$1048576,MATCH($A549,'Hoja de Trabajo para listado'!$CD$155:$CD$1048576,0),MATCH((CUADRO!M$5&amp;$E549),'Hoja de Trabajo para listado'!$CD$151:$DC$151,0)),0)</f>
        <v>0</v>
      </c>
      <c r="N549" s="314">
        <f ca="1">+IFERROR(INDEX('Hoja de Trabajo para listado'!$A$155:$Z$1048576,MATCH($A549,'Hoja de Trabajo para listado'!$A$155:$A$1048576,0),MATCH((CUADRO!N$5&amp;$E549),'Hoja de Trabajo para listado'!$A$151:$Z$151,0)),0)+IFERROR(INDEX('Hoja de Trabajo para listado'!$AB$155:$BA$1048576,MATCH($A549,'Hoja de Trabajo para listado'!$AB$155:$AB$1048576,0),MATCH((CUADRO!N$5&amp;$E549),'Hoja de Trabajo para listado'!$AB$151:$BA$151,0)),0)+IFERROR(INDEX('Hoja de Trabajo para listado'!$BC$155:$CB$1048576,MATCH($A549,'Hoja de Trabajo para listado'!$BC$155:$BC$1048576,0),MATCH((CUADRO!N$5&amp;$E549),'Hoja de Trabajo para listado'!$BC$151:$CB$151,0)),0)+IFERROR(INDEX('Hoja de Trabajo para listado'!$DE$153:$DG$274,MATCH($A549,'Hoja de Trabajo para listado'!$DE$153:$DE$1048576,0),MATCH((CUADRO!N$5&amp;$E549),'Hoja de Trabajo para listado'!$DE$151:$DG$151,0)),0)+IFERROR(INDEX('Hoja de Trabajo para listado'!$CD$155:$DC$1048576,MATCH($A549,'Hoja de Trabajo para listado'!$CD$155:$CD$1048576,0),MATCH((CUADRO!N$5&amp;$E549),'Hoja de Trabajo para listado'!$CD$151:$DC$151,0)),0)</f>
        <v>0</v>
      </c>
      <c r="O549" s="314">
        <f ca="1">+IFERROR(INDEX('Hoja de Trabajo para listado'!$A$155:$Z$1048576,MATCH($A549,'Hoja de Trabajo para listado'!$A$155:$A$1048576,0),MATCH((CUADRO!O$5&amp;$E549),'Hoja de Trabajo para listado'!$A$151:$Z$151,0)),0)+IFERROR(INDEX('Hoja de Trabajo para listado'!$AB$155:$BA$1048576,MATCH($A549,'Hoja de Trabajo para listado'!$AB$155:$AB$1048576,0),MATCH((CUADRO!O$5&amp;$E549),'Hoja de Trabajo para listado'!$AB$151:$BA$151,0)),0)+IFERROR(INDEX('Hoja de Trabajo para listado'!$BC$155:$CB$1048576,MATCH($A549,'Hoja de Trabajo para listado'!$BC$155:$BC$1048576,0),MATCH((CUADRO!O$5&amp;$E549),'Hoja de Trabajo para listado'!$BC$151:$CB$151,0)),0)+IFERROR(INDEX('Hoja de Trabajo para listado'!$DE$153:$DG$274,MATCH($A549,'Hoja de Trabajo para listado'!$DE$153:$DE$1048576,0),MATCH((CUADRO!O$5&amp;$E549),'Hoja de Trabajo para listado'!$DE$151:$DG$151,0)),0)+IFERROR(INDEX('Hoja de Trabajo para listado'!$CD$155:$DC$1048576,MATCH($A549,'Hoja de Trabajo para listado'!$CD$155:$CD$1048576,0),MATCH((CUADRO!O$5&amp;$E549),'Hoja de Trabajo para listado'!$CD$151:$DC$151,0)),0)</f>
        <v>0</v>
      </c>
      <c r="P549" s="314">
        <f ca="1">+IFERROR(INDEX('Hoja de Trabajo para listado'!$A$155:$Z$1048576,MATCH($A549,'Hoja de Trabajo para listado'!$A$155:$A$1048576,0),MATCH((CUADRO!P$5&amp;$E549),'Hoja de Trabajo para listado'!$A$151:$Z$151,0)),0)+IFERROR(INDEX('Hoja de Trabajo para listado'!$AB$155:$BA$1048576,MATCH($A549,'Hoja de Trabajo para listado'!$AB$155:$AB$1048576,0),MATCH((CUADRO!P$5&amp;$E549),'Hoja de Trabajo para listado'!$AB$151:$BA$151,0)),0)+IFERROR(INDEX('Hoja de Trabajo para listado'!$BC$155:$CB$1048576,MATCH($A549,'Hoja de Trabajo para listado'!$BC$155:$BC$1048576,0),MATCH((CUADRO!P$5&amp;$E549),'Hoja de Trabajo para listado'!$BC$151:$CB$151,0)),0)+IFERROR(INDEX('Hoja de Trabajo para listado'!$DE$153:$DG$274,MATCH($A549,'Hoja de Trabajo para listado'!$DE$153:$DE$1048576,0),MATCH((CUADRO!P$5&amp;$E549),'Hoja de Trabajo para listado'!$DE$151:$DG$151,0)),0)+IFERROR(INDEX('Hoja de Trabajo para listado'!$CD$155:$DC$1048576,MATCH($A549,'Hoja de Trabajo para listado'!$CD$155:$CD$1048576,0),MATCH((CUADRO!P$5&amp;$E549),'Hoja de Trabajo para listado'!$CD$151:$DC$151,0)),0)</f>
        <v>0</v>
      </c>
      <c r="Q549" s="314">
        <f ca="1">+IFERROR(INDEX('Hoja de Trabajo para listado'!$A$155:$Z$1048576,MATCH($A549,'Hoja de Trabajo para listado'!$A$155:$A$1048576,0),MATCH((CUADRO!Q$5&amp;$E549),'Hoja de Trabajo para listado'!$A$151:$Z$151,0)),0)+IFERROR(INDEX('Hoja de Trabajo para listado'!$AB$155:$BA$1048576,MATCH($A549,'Hoja de Trabajo para listado'!$AB$155:$AB$1048576,0),MATCH((CUADRO!Q$5&amp;$E549),'Hoja de Trabajo para listado'!$AB$151:$BA$151,0)),0)+IFERROR(INDEX('Hoja de Trabajo para listado'!$BC$155:$CB$1048576,MATCH($A549,'Hoja de Trabajo para listado'!$BC$155:$BC$1048576,0),MATCH((CUADRO!Q$5&amp;$E549),'Hoja de Trabajo para listado'!$BC$151:$CB$151,0)),0)+IFERROR(INDEX('Hoja de Trabajo para listado'!$DE$153:$DG$274,MATCH($A549,'Hoja de Trabajo para listado'!$DE$153:$DE$1048576,0),MATCH((CUADRO!Q$5&amp;$E549),'Hoja de Trabajo para listado'!$DE$151:$DG$151,0)),0)+IFERROR(INDEX('Hoja de Trabajo para listado'!$CD$155:$DC$1048576,MATCH($A549,'Hoja de Trabajo para listado'!$CD$155:$CD$1048576,0),MATCH((CUADRO!Q$5&amp;$E549),'Hoja de Trabajo para listado'!$CD$151:$DC$151,0)),0)</f>
        <v>0</v>
      </c>
      <c r="R549" s="314">
        <f t="shared" ca="1" si="16"/>
        <v>0</v>
      </c>
      <c r="S549" s="322">
        <f ca="1">+R548+R549</f>
        <v>0</v>
      </c>
      <c r="T549" s="314">
        <f ca="1">+S549</f>
        <v>0</v>
      </c>
      <c r="U549" s="313">
        <f t="shared" si="17"/>
        <v>2</v>
      </c>
      <c r="V549" s="319" t="str">
        <f>+VLOOKUP(A549,bd_lista!$A$3:$E$593,5,FALSE)</f>
        <v>Gobiernos Autonomos Municipales</v>
      </c>
      <c r="W549" s="426"/>
    </row>
    <row r="550" spans="1:23" customFormat="1" ht="15" hidden="1" customHeight="1">
      <c r="A550" s="323">
        <v>1512</v>
      </c>
      <c r="B550" s="427">
        <f>+A550</f>
        <v>1512</v>
      </c>
      <c r="C550" s="318" t="str">
        <f>+VLOOKUP(A550,bd_lista!$A$3:$C$593,3,FALSE)</f>
        <v>Gobierno Autónomo Municipal de Ravelo</v>
      </c>
      <c r="D550" s="429" t="str">
        <f>+C550</f>
        <v>Gobierno Autónomo Municipal de Ravelo</v>
      </c>
      <c r="E550" s="346" t="s">
        <v>1418</v>
      </c>
      <c r="F550" s="314">
        <f ca="1">+IFERROR(INDEX('Hoja de Trabajo para listado'!$A$155:$Z$1048576,MATCH($A550,'Hoja de Trabajo para listado'!$A$155:$A$1048576,0),MATCH((CUADRO!F$5&amp;$E550),'Hoja de Trabajo para listado'!$A$151:$Z$151,0)),0)+IFERROR(INDEX('Hoja de Trabajo para listado'!$AB$155:$BA$1048576,MATCH($A550,'Hoja de Trabajo para listado'!$AB$155:$AB$1048576,0),MATCH((CUADRO!F$5&amp;$E550),'Hoja de Trabajo para listado'!$AB$151:$BA$151,0)),0)+IFERROR(INDEX('Hoja de Trabajo para listado'!$BC$155:$CB$1048576,MATCH($A550,'Hoja de Trabajo para listado'!$BC$155:$BC$1048576,0),MATCH((CUADRO!F$5&amp;$E550),'Hoja de Trabajo para listado'!$BC$151:$CB$151,0)),0)+IFERROR(INDEX('Hoja de Trabajo para listado'!$DE$153:$DG$274,MATCH($A550,'Hoja de Trabajo para listado'!$DE$153:$DE$1048576,0),MATCH((CUADRO!F$5&amp;$E550),'Hoja de Trabajo para listado'!$DE$151:$DG$151,0)),0)+IFERROR(INDEX('Hoja de Trabajo para listado'!$CD$155:$DC$1048576,MATCH($A550,'Hoja de Trabajo para listado'!$CD$155:$CD$1048576,0),MATCH((CUADRO!F$5&amp;$E550),'Hoja de Trabajo para listado'!$CD$151:$DC$151,0)),0)</f>
        <v>0</v>
      </c>
      <c r="G550" s="314">
        <f ca="1">+IFERROR(INDEX('Hoja de Trabajo para listado'!$A$155:$Z$1048576,MATCH($A550,'Hoja de Trabajo para listado'!$A$155:$A$1048576,0),MATCH((CUADRO!G$5&amp;$E550),'Hoja de Trabajo para listado'!$A$151:$Z$151,0)),0)+IFERROR(INDEX('Hoja de Trabajo para listado'!$AB$155:$BA$1048576,MATCH($A550,'Hoja de Trabajo para listado'!$AB$155:$AB$1048576,0),MATCH((CUADRO!G$5&amp;$E550),'Hoja de Trabajo para listado'!$AB$151:$BA$151,0)),0)+IFERROR(INDEX('Hoja de Trabajo para listado'!$BC$155:$CB$1048576,MATCH($A550,'Hoja de Trabajo para listado'!$BC$155:$BC$1048576,0),MATCH((CUADRO!G$5&amp;$E550),'Hoja de Trabajo para listado'!$BC$151:$CB$151,0)),0)+IFERROR(INDEX('Hoja de Trabajo para listado'!$DE$153:$DG$274,MATCH($A550,'Hoja de Trabajo para listado'!$DE$153:$DE$1048576,0),MATCH((CUADRO!G$5&amp;$E550),'Hoja de Trabajo para listado'!$DE$151:$DG$151,0)),0)+IFERROR(INDEX('Hoja de Trabajo para listado'!$CD$155:$DC$1048576,MATCH($A550,'Hoja de Trabajo para listado'!$CD$155:$CD$1048576,0),MATCH((CUADRO!G$5&amp;$E550),'Hoja de Trabajo para listado'!$CD$151:$DC$151,0)),0)</f>
        <v>0</v>
      </c>
      <c r="H550" s="314">
        <f ca="1">+IFERROR(INDEX('Hoja de Trabajo para listado'!$A$155:$Z$1048576,MATCH($A550,'Hoja de Trabajo para listado'!$A$155:$A$1048576,0),MATCH((CUADRO!H$5&amp;$E550),'Hoja de Trabajo para listado'!$A$151:$Z$151,0)),0)+IFERROR(INDEX('Hoja de Trabajo para listado'!$AB$155:$BA$1048576,MATCH($A550,'Hoja de Trabajo para listado'!$AB$155:$AB$1048576,0),MATCH((CUADRO!H$5&amp;$E550),'Hoja de Trabajo para listado'!$AB$151:$BA$151,0)),0)+IFERROR(INDEX('Hoja de Trabajo para listado'!$BC$155:$CB$1048576,MATCH($A550,'Hoja de Trabajo para listado'!$BC$155:$BC$1048576,0),MATCH((CUADRO!H$5&amp;$E550),'Hoja de Trabajo para listado'!$BC$151:$CB$151,0)),0)+IFERROR(INDEX('Hoja de Trabajo para listado'!$DE$153:$DG$274,MATCH($A550,'Hoja de Trabajo para listado'!$DE$153:$DE$1048576,0),MATCH((CUADRO!H$5&amp;$E550),'Hoja de Trabajo para listado'!$DE$151:$DG$151,0)),0)+IFERROR(INDEX('Hoja de Trabajo para listado'!$CD$155:$DC$1048576,MATCH($A550,'Hoja de Trabajo para listado'!$CD$155:$CD$1048576,0),MATCH((CUADRO!H$5&amp;$E550),'Hoja de Trabajo para listado'!$CD$151:$DC$151,0)),0)</f>
        <v>0</v>
      </c>
      <c r="I550" s="314">
        <f ca="1">+IFERROR(INDEX('Hoja de Trabajo para listado'!$A$155:$Z$1048576,MATCH($A550,'Hoja de Trabajo para listado'!$A$155:$A$1048576,0),MATCH((CUADRO!I$5&amp;$E550),'Hoja de Trabajo para listado'!$A$151:$Z$151,0)),0)+IFERROR(INDEX('Hoja de Trabajo para listado'!$AB$155:$BA$1048576,MATCH($A550,'Hoja de Trabajo para listado'!$AB$155:$AB$1048576,0),MATCH((CUADRO!I$5&amp;$E550),'Hoja de Trabajo para listado'!$AB$151:$BA$151,0)),0)+IFERROR(INDEX('Hoja de Trabajo para listado'!$BC$155:$CB$1048576,MATCH($A550,'Hoja de Trabajo para listado'!$BC$155:$BC$1048576,0),MATCH((CUADRO!I$5&amp;$E550),'Hoja de Trabajo para listado'!$BC$151:$CB$151,0)),0)+IFERROR(INDEX('Hoja de Trabajo para listado'!$DE$153:$DG$274,MATCH($A550,'Hoja de Trabajo para listado'!$DE$153:$DE$1048576,0),MATCH((CUADRO!I$5&amp;$E550),'Hoja de Trabajo para listado'!$DE$151:$DG$151,0)),0)+IFERROR(INDEX('Hoja de Trabajo para listado'!$CD$155:$DC$1048576,MATCH($A550,'Hoja de Trabajo para listado'!$CD$155:$CD$1048576,0),MATCH((CUADRO!I$5&amp;$E550),'Hoja de Trabajo para listado'!$CD$151:$DC$151,0)),0)</f>
        <v>0</v>
      </c>
      <c r="J550" s="314">
        <f ca="1">+IFERROR(INDEX('Hoja de Trabajo para listado'!$A$155:$Z$1048576,MATCH($A550,'Hoja de Trabajo para listado'!$A$155:$A$1048576,0),MATCH((CUADRO!J$5&amp;$E550),'Hoja de Trabajo para listado'!$A$151:$Z$151,0)),0)+IFERROR(INDEX('Hoja de Trabajo para listado'!$AB$155:$BA$1048576,MATCH($A550,'Hoja de Trabajo para listado'!$AB$155:$AB$1048576,0),MATCH((CUADRO!J$5&amp;$E550),'Hoja de Trabajo para listado'!$AB$151:$BA$151,0)),0)+IFERROR(INDEX('Hoja de Trabajo para listado'!$BC$155:$CB$1048576,MATCH($A550,'Hoja de Trabajo para listado'!$BC$155:$BC$1048576,0),MATCH((CUADRO!J$5&amp;$E550),'Hoja de Trabajo para listado'!$BC$151:$CB$151,0)),0)+IFERROR(INDEX('Hoja de Trabajo para listado'!$DE$153:$DG$274,MATCH($A550,'Hoja de Trabajo para listado'!$DE$153:$DE$1048576,0),MATCH((CUADRO!J$5&amp;$E550),'Hoja de Trabajo para listado'!$DE$151:$DG$151,0)),0)+IFERROR(INDEX('Hoja de Trabajo para listado'!$CD$155:$DC$1048576,MATCH($A550,'Hoja de Trabajo para listado'!$CD$155:$CD$1048576,0),MATCH((CUADRO!J$5&amp;$E550),'Hoja de Trabajo para listado'!$CD$151:$DC$151,0)),0)</f>
        <v>0</v>
      </c>
      <c r="K550" s="314">
        <f ca="1">+IFERROR(INDEX('Hoja de Trabajo para listado'!$A$155:$Z$1048576,MATCH($A550,'Hoja de Trabajo para listado'!$A$155:$A$1048576,0),MATCH((CUADRO!K$5&amp;$E550),'Hoja de Trabajo para listado'!$A$151:$Z$151,0)),0)+IFERROR(INDEX('Hoja de Trabajo para listado'!$AB$155:$BA$1048576,MATCH($A550,'Hoja de Trabajo para listado'!$AB$155:$AB$1048576,0),MATCH((CUADRO!K$5&amp;$E550),'Hoja de Trabajo para listado'!$AB$151:$BA$151,0)),0)+IFERROR(INDEX('Hoja de Trabajo para listado'!$BC$155:$CB$1048576,MATCH($A550,'Hoja de Trabajo para listado'!$BC$155:$BC$1048576,0),MATCH((CUADRO!K$5&amp;$E550),'Hoja de Trabajo para listado'!$BC$151:$CB$151,0)),0)+IFERROR(INDEX('Hoja de Trabajo para listado'!$DE$153:$DG$274,MATCH($A550,'Hoja de Trabajo para listado'!$DE$153:$DE$1048576,0),MATCH((CUADRO!K$5&amp;$E550),'Hoja de Trabajo para listado'!$DE$151:$DG$151,0)),0)+IFERROR(INDEX('Hoja de Trabajo para listado'!$CD$155:$DC$1048576,MATCH($A550,'Hoja de Trabajo para listado'!$CD$155:$CD$1048576,0),MATCH((CUADRO!K$5&amp;$E550),'Hoja de Trabajo para listado'!$CD$151:$DC$151,0)),0)</f>
        <v>0</v>
      </c>
      <c r="L550" s="314">
        <f ca="1">+IFERROR(INDEX('Hoja de Trabajo para listado'!$A$155:$Z$1048576,MATCH($A550,'Hoja de Trabajo para listado'!$A$155:$A$1048576,0),MATCH((CUADRO!L$5&amp;$E550),'Hoja de Trabajo para listado'!$A$151:$Z$151,0)),0)+IFERROR(INDEX('Hoja de Trabajo para listado'!$AB$155:$BA$1048576,MATCH($A550,'Hoja de Trabajo para listado'!$AB$155:$AB$1048576,0),MATCH((CUADRO!L$5&amp;$E550),'Hoja de Trabajo para listado'!$AB$151:$BA$151,0)),0)+IFERROR(INDEX('Hoja de Trabajo para listado'!$BC$155:$CB$1048576,MATCH($A550,'Hoja de Trabajo para listado'!$BC$155:$BC$1048576,0),MATCH((CUADRO!L$5&amp;$E550),'Hoja de Trabajo para listado'!$BC$151:$CB$151,0)),0)+IFERROR(INDEX('Hoja de Trabajo para listado'!$DE$153:$DG$274,MATCH($A550,'Hoja de Trabajo para listado'!$DE$153:$DE$1048576,0),MATCH((CUADRO!L$5&amp;$E550),'Hoja de Trabajo para listado'!$DE$151:$DG$151,0)),0)+IFERROR(INDEX('Hoja de Trabajo para listado'!$CD$155:$DC$1048576,MATCH($A550,'Hoja de Trabajo para listado'!$CD$155:$CD$1048576,0),MATCH((CUADRO!L$5&amp;$E550),'Hoja de Trabajo para listado'!$CD$151:$DC$151,0)),0)</f>
        <v>0</v>
      </c>
      <c r="M550" s="314">
        <f ca="1">+IFERROR(INDEX('Hoja de Trabajo para listado'!$A$155:$Z$1048576,MATCH($A550,'Hoja de Trabajo para listado'!$A$155:$A$1048576,0),MATCH((CUADRO!M$5&amp;$E550),'Hoja de Trabajo para listado'!$A$151:$Z$151,0)),0)+IFERROR(INDEX('Hoja de Trabajo para listado'!$AB$155:$BA$1048576,MATCH($A550,'Hoja de Trabajo para listado'!$AB$155:$AB$1048576,0),MATCH((CUADRO!M$5&amp;$E550),'Hoja de Trabajo para listado'!$AB$151:$BA$151,0)),0)+IFERROR(INDEX('Hoja de Trabajo para listado'!$BC$155:$CB$1048576,MATCH($A550,'Hoja de Trabajo para listado'!$BC$155:$BC$1048576,0),MATCH((CUADRO!M$5&amp;$E550),'Hoja de Trabajo para listado'!$BC$151:$CB$151,0)),0)+IFERROR(INDEX('Hoja de Trabajo para listado'!$DE$153:$DG$274,MATCH($A550,'Hoja de Trabajo para listado'!$DE$153:$DE$1048576,0),MATCH((CUADRO!M$5&amp;$E550),'Hoja de Trabajo para listado'!$DE$151:$DG$151,0)),0)+IFERROR(INDEX('Hoja de Trabajo para listado'!$CD$155:$DC$1048576,MATCH($A550,'Hoja de Trabajo para listado'!$CD$155:$CD$1048576,0),MATCH((CUADRO!M$5&amp;$E550),'Hoja de Trabajo para listado'!$CD$151:$DC$151,0)),0)</f>
        <v>0</v>
      </c>
      <c r="N550" s="314">
        <f ca="1">+IFERROR(INDEX('Hoja de Trabajo para listado'!$A$155:$Z$1048576,MATCH($A550,'Hoja de Trabajo para listado'!$A$155:$A$1048576,0),MATCH((CUADRO!N$5&amp;$E550),'Hoja de Trabajo para listado'!$A$151:$Z$151,0)),0)+IFERROR(INDEX('Hoja de Trabajo para listado'!$AB$155:$BA$1048576,MATCH($A550,'Hoja de Trabajo para listado'!$AB$155:$AB$1048576,0),MATCH((CUADRO!N$5&amp;$E550),'Hoja de Trabajo para listado'!$AB$151:$BA$151,0)),0)+IFERROR(INDEX('Hoja de Trabajo para listado'!$BC$155:$CB$1048576,MATCH($A550,'Hoja de Trabajo para listado'!$BC$155:$BC$1048576,0),MATCH((CUADRO!N$5&amp;$E550),'Hoja de Trabajo para listado'!$BC$151:$CB$151,0)),0)+IFERROR(INDEX('Hoja de Trabajo para listado'!$DE$153:$DG$274,MATCH($A550,'Hoja de Trabajo para listado'!$DE$153:$DE$1048576,0),MATCH((CUADRO!N$5&amp;$E550),'Hoja de Trabajo para listado'!$DE$151:$DG$151,0)),0)+IFERROR(INDEX('Hoja de Trabajo para listado'!$CD$155:$DC$1048576,MATCH($A550,'Hoja de Trabajo para listado'!$CD$155:$CD$1048576,0),MATCH((CUADRO!N$5&amp;$E550),'Hoja de Trabajo para listado'!$CD$151:$DC$151,0)),0)</f>
        <v>0</v>
      </c>
      <c r="O550" s="314">
        <f ca="1">+IFERROR(INDEX('Hoja de Trabajo para listado'!$A$155:$Z$1048576,MATCH($A550,'Hoja de Trabajo para listado'!$A$155:$A$1048576,0),MATCH((CUADRO!O$5&amp;$E550),'Hoja de Trabajo para listado'!$A$151:$Z$151,0)),0)+IFERROR(INDEX('Hoja de Trabajo para listado'!$AB$155:$BA$1048576,MATCH($A550,'Hoja de Trabajo para listado'!$AB$155:$AB$1048576,0),MATCH((CUADRO!O$5&amp;$E550),'Hoja de Trabajo para listado'!$AB$151:$BA$151,0)),0)+IFERROR(INDEX('Hoja de Trabajo para listado'!$BC$155:$CB$1048576,MATCH($A550,'Hoja de Trabajo para listado'!$BC$155:$BC$1048576,0),MATCH((CUADRO!O$5&amp;$E550),'Hoja de Trabajo para listado'!$BC$151:$CB$151,0)),0)+IFERROR(INDEX('Hoja de Trabajo para listado'!$DE$153:$DG$274,MATCH($A550,'Hoja de Trabajo para listado'!$DE$153:$DE$1048576,0),MATCH((CUADRO!O$5&amp;$E550),'Hoja de Trabajo para listado'!$DE$151:$DG$151,0)),0)+IFERROR(INDEX('Hoja de Trabajo para listado'!$CD$155:$DC$1048576,MATCH($A550,'Hoja de Trabajo para listado'!$CD$155:$CD$1048576,0),MATCH((CUADRO!O$5&amp;$E550),'Hoja de Trabajo para listado'!$CD$151:$DC$151,0)),0)</f>
        <v>0</v>
      </c>
      <c r="P550" s="314">
        <f ca="1">+IFERROR(INDEX('Hoja de Trabajo para listado'!$A$155:$Z$1048576,MATCH($A550,'Hoja de Trabajo para listado'!$A$155:$A$1048576,0),MATCH((CUADRO!P$5&amp;$E550),'Hoja de Trabajo para listado'!$A$151:$Z$151,0)),0)+IFERROR(INDEX('Hoja de Trabajo para listado'!$AB$155:$BA$1048576,MATCH($A550,'Hoja de Trabajo para listado'!$AB$155:$AB$1048576,0),MATCH((CUADRO!P$5&amp;$E550),'Hoja de Trabajo para listado'!$AB$151:$BA$151,0)),0)+IFERROR(INDEX('Hoja de Trabajo para listado'!$BC$155:$CB$1048576,MATCH($A550,'Hoja de Trabajo para listado'!$BC$155:$BC$1048576,0),MATCH((CUADRO!P$5&amp;$E550),'Hoja de Trabajo para listado'!$BC$151:$CB$151,0)),0)+IFERROR(INDEX('Hoja de Trabajo para listado'!$DE$153:$DG$274,MATCH($A550,'Hoja de Trabajo para listado'!$DE$153:$DE$1048576,0),MATCH((CUADRO!P$5&amp;$E550),'Hoja de Trabajo para listado'!$DE$151:$DG$151,0)),0)+IFERROR(INDEX('Hoja de Trabajo para listado'!$CD$155:$DC$1048576,MATCH($A550,'Hoja de Trabajo para listado'!$CD$155:$CD$1048576,0),MATCH((CUADRO!P$5&amp;$E550),'Hoja de Trabajo para listado'!$CD$151:$DC$151,0)),0)</f>
        <v>0</v>
      </c>
      <c r="Q550" s="314">
        <f ca="1">+IFERROR(INDEX('Hoja de Trabajo para listado'!$A$155:$Z$1048576,MATCH($A550,'Hoja de Trabajo para listado'!$A$155:$A$1048576,0),MATCH((CUADRO!Q$5&amp;$E550),'Hoja de Trabajo para listado'!$A$151:$Z$151,0)),0)+IFERROR(INDEX('Hoja de Trabajo para listado'!$AB$155:$BA$1048576,MATCH($A550,'Hoja de Trabajo para listado'!$AB$155:$AB$1048576,0),MATCH((CUADRO!Q$5&amp;$E550),'Hoja de Trabajo para listado'!$AB$151:$BA$151,0)),0)+IFERROR(INDEX('Hoja de Trabajo para listado'!$BC$155:$CB$1048576,MATCH($A550,'Hoja de Trabajo para listado'!$BC$155:$BC$1048576,0),MATCH((CUADRO!Q$5&amp;$E550),'Hoja de Trabajo para listado'!$BC$151:$CB$151,0)),0)+IFERROR(INDEX('Hoja de Trabajo para listado'!$DE$153:$DG$274,MATCH($A550,'Hoja de Trabajo para listado'!$DE$153:$DE$1048576,0),MATCH((CUADRO!Q$5&amp;$E550),'Hoja de Trabajo para listado'!$DE$151:$DG$151,0)),0)+IFERROR(INDEX('Hoja de Trabajo para listado'!$CD$155:$DC$1048576,MATCH($A550,'Hoja de Trabajo para listado'!$CD$155:$CD$1048576,0),MATCH((CUADRO!Q$5&amp;$E550),'Hoja de Trabajo para listado'!$CD$151:$DC$151,0)),0)</f>
        <v>0</v>
      </c>
      <c r="R550" s="314">
        <f t="shared" ca="1" si="16"/>
        <v>0</v>
      </c>
      <c r="S550" s="322"/>
      <c r="T550" s="314">
        <f ca="1">+T551</f>
        <v>0</v>
      </c>
      <c r="U550" s="313">
        <f t="shared" si="17"/>
        <v>1</v>
      </c>
      <c r="V550" s="319" t="str">
        <f>+VLOOKUP(A550,bd_lista!$A$3:$E$593,5,FALSE)</f>
        <v>Gobiernos Autonomos Municipales</v>
      </c>
      <c r="W550" s="425" t="str">
        <f>+V550</f>
        <v>Gobiernos Autonomos Municipales</v>
      </c>
    </row>
    <row r="551" spans="1:23" customFormat="1" ht="15" hidden="1" customHeight="1">
      <c r="A551" s="323">
        <v>1512</v>
      </c>
      <c r="B551" s="428"/>
      <c r="C551" s="318" t="str">
        <f>+VLOOKUP(A551,bd_lista!$A$3:$C$593,3,FALSE)</f>
        <v>Gobierno Autónomo Municipal de Ravelo</v>
      </c>
      <c r="D551" s="430"/>
      <c r="E551" s="347" t="s">
        <v>1419</v>
      </c>
      <c r="F551" s="314">
        <f ca="1">+IFERROR(INDEX('Hoja de Trabajo para listado'!$A$155:$Z$1048576,MATCH($A551,'Hoja de Trabajo para listado'!$A$155:$A$1048576,0),MATCH((CUADRO!F$5&amp;$E551),'Hoja de Trabajo para listado'!$A$151:$Z$151,0)),0)+IFERROR(INDEX('Hoja de Trabajo para listado'!$AB$155:$BA$1048576,MATCH($A551,'Hoja de Trabajo para listado'!$AB$155:$AB$1048576,0),MATCH((CUADRO!F$5&amp;$E551),'Hoja de Trabajo para listado'!$AB$151:$BA$151,0)),0)+IFERROR(INDEX('Hoja de Trabajo para listado'!$BC$155:$CB$1048576,MATCH($A551,'Hoja de Trabajo para listado'!$BC$155:$BC$1048576,0),MATCH((CUADRO!F$5&amp;$E551),'Hoja de Trabajo para listado'!$BC$151:$CB$151,0)),0)+IFERROR(INDEX('Hoja de Trabajo para listado'!$DE$153:$DG$274,MATCH($A551,'Hoja de Trabajo para listado'!$DE$153:$DE$1048576,0),MATCH((CUADRO!F$5&amp;$E551),'Hoja de Trabajo para listado'!$DE$151:$DG$151,0)),0)+IFERROR(INDEX('Hoja de Trabajo para listado'!$CD$155:$DC$1048576,MATCH($A551,'Hoja de Trabajo para listado'!$CD$155:$CD$1048576,0),MATCH((CUADRO!F$5&amp;$E551),'Hoja de Trabajo para listado'!$CD$151:$DC$151,0)),0)</f>
        <v>0</v>
      </c>
      <c r="G551" s="314">
        <f ca="1">+IFERROR(INDEX('Hoja de Trabajo para listado'!$A$155:$Z$1048576,MATCH($A551,'Hoja de Trabajo para listado'!$A$155:$A$1048576,0),MATCH((CUADRO!G$5&amp;$E551),'Hoja de Trabajo para listado'!$A$151:$Z$151,0)),0)+IFERROR(INDEX('Hoja de Trabajo para listado'!$AB$155:$BA$1048576,MATCH($A551,'Hoja de Trabajo para listado'!$AB$155:$AB$1048576,0),MATCH((CUADRO!G$5&amp;$E551),'Hoja de Trabajo para listado'!$AB$151:$BA$151,0)),0)+IFERROR(INDEX('Hoja de Trabajo para listado'!$BC$155:$CB$1048576,MATCH($A551,'Hoja de Trabajo para listado'!$BC$155:$BC$1048576,0),MATCH((CUADRO!G$5&amp;$E551),'Hoja de Trabajo para listado'!$BC$151:$CB$151,0)),0)+IFERROR(INDEX('Hoja de Trabajo para listado'!$DE$153:$DG$274,MATCH($A551,'Hoja de Trabajo para listado'!$DE$153:$DE$1048576,0),MATCH((CUADRO!G$5&amp;$E551),'Hoja de Trabajo para listado'!$DE$151:$DG$151,0)),0)+IFERROR(INDEX('Hoja de Trabajo para listado'!$CD$155:$DC$1048576,MATCH($A551,'Hoja de Trabajo para listado'!$CD$155:$CD$1048576,0),MATCH((CUADRO!G$5&amp;$E551),'Hoja de Trabajo para listado'!$CD$151:$DC$151,0)),0)</f>
        <v>0</v>
      </c>
      <c r="H551" s="314">
        <f ca="1">+IFERROR(INDEX('Hoja de Trabajo para listado'!$A$155:$Z$1048576,MATCH($A551,'Hoja de Trabajo para listado'!$A$155:$A$1048576,0),MATCH((CUADRO!H$5&amp;$E551),'Hoja de Trabajo para listado'!$A$151:$Z$151,0)),0)+IFERROR(INDEX('Hoja de Trabajo para listado'!$AB$155:$BA$1048576,MATCH($A551,'Hoja de Trabajo para listado'!$AB$155:$AB$1048576,0),MATCH((CUADRO!H$5&amp;$E551),'Hoja de Trabajo para listado'!$AB$151:$BA$151,0)),0)+IFERROR(INDEX('Hoja de Trabajo para listado'!$BC$155:$CB$1048576,MATCH($A551,'Hoja de Trabajo para listado'!$BC$155:$BC$1048576,0),MATCH((CUADRO!H$5&amp;$E551),'Hoja de Trabajo para listado'!$BC$151:$CB$151,0)),0)+IFERROR(INDEX('Hoja de Trabajo para listado'!$DE$153:$DG$274,MATCH($A551,'Hoja de Trabajo para listado'!$DE$153:$DE$1048576,0),MATCH((CUADRO!H$5&amp;$E551),'Hoja de Trabajo para listado'!$DE$151:$DG$151,0)),0)+IFERROR(INDEX('Hoja de Trabajo para listado'!$CD$155:$DC$1048576,MATCH($A551,'Hoja de Trabajo para listado'!$CD$155:$CD$1048576,0),MATCH((CUADRO!H$5&amp;$E551),'Hoja de Trabajo para listado'!$CD$151:$DC$151,0)),0)</f>
        <v>0</v>
      </c>
      <c r="I551" s="314">
        <f ca="1">+IFERROR(INDEX('Hoja de Trabajo para listado'!$A$155:$Z$1048576,MATCH($A551,'Hoja de Trabajo para listado'!$A$155:$A$1048576,0),MATCH((CUADRO!I$5&amp;$E551),'Hoja de Trabajo para listado'!$A$151:$Z$151,0)),0)+IFERROR(INDEX('Hoja de Trabajo para listado'!$AB$155:$BA$1048576,MATCH($A551,'Hoja de Trabajo para listado'!$AB$155:$AB$1048576,0),MATCH((CUADRO!I$5&amp;$E551),'Hoja de Trabajo para listado'!$AB$151:$BA$151,0)),0)+IFERROR(INDEX('Hoja de Trabajo para listado'!$BC$155:$CB$1048576,MATCH($A551,'Hoja de Trabajo para listado'!$BC$155:$BC$1048576,0),MATCH((CUADRO!I$5&amp;$E551),'Hoja de Trabajo para listado'!$BC$151:$CB$151,0)),0)+IFERROR(INDEX('Hoja de Trabajo para listado'!$DE$153:$DG$274,MATCH($A551,'Hoja de Trabajo para listado'!$DE$153:$DE$1048576,0),MATCH((CUADRO!I$5&amp;$E551),'Hoja de Trabajo para listado'!$DE$151:$DG$151,0)),0)+IFERROR(INDEX('Hoja de Trabajo para listado'!$CD$155:$DC$1048576,MATCH($A551,'Hoja de Trabajo para listado'!$CD$155:$CD$1048576,0),MATCH((CUADRO!I$5&amp;$E551),'Hoja de Trabajo para listado'!$CD$151:$DC$151,0)),0)</f>
        <v>0</v>
      </c>
      <c r="J551" s="314">
        <f ca="1">+IFERROR(INDEX('Hoja de Trabajo para listado'!$A$155:$Z$1048576,MATCH($A551,'Hoja de Trabajo para listado'!$A$155:$A$1048576,0),MATCH((CUADRO!J$5&amp;$E551),'Hoja de Trabajo para listado'!$A$151:$Z$151,0)),0)+IFERROR(INDEX('Hoja de Trabajo para listado'!$AB$155:$BA$1048576,MATCH($A551,'Hoja de Trabajo para listado'!$AB$155:$AB$1048576,0),MATCH((CUADRO!J$5&amp;$E551),'Hoja de Trabajo para listado'!$AB$151:$BA$151,0)),0)+IFERROR(INDEX('Hoja de Trabajo para listado'!$BC$155:$CB$1048576,MATCH($A551,'Hoja de Trabajo para listado'!$BC$155:$BC$1048576,0),MATCH((CUADRO!J$5&amp;$E551),'Hoja de Trabajo para listado'!$BC$151:$CB$151,0)),0)+IFERROR(INDEX('Hoja de Trabajo para listado'!$DE$153:$DG$274,MATCH($A551,'Hoja de Trabajo para listado'!$DE$153:$DE$1048576,0),MATCH((CUADRO!J$5&amp;$E551),'Hoja de Trabajo para listado'!$DE$151:$DG$151,0)),0)+IFERROR(INDEX('Hoja de Trabajo para listado'!$CD$155:$DC$1048576,MATCH($A551,'Hoja de Trabajo para listado'!$CD$155:$CD$1048576,0),MATCH((CUADRO!J$5&amp;$E551),'Hoja de Trabajo para listado'!$CD$151:$DC$151,0)),0)</f>
        <v>0</v>
      </c>
      <c r="K551" s="314">
        <f ca="1">+IFERROR(INDEX('Hoja de Trabajo para listado'!$A$155:$Z$1048576,MATCH($A551,'Hoja de Trabajo para listado'!$A$155:$A$1048576,0),MATCH((CUADRO!K$5&amp;$E551),'Hoja de Trabajo para listado'!$A$151:$Z$151,0)),0)+IFERROR(INDEX('Hoja de Trabajo para listado'!$AB$155:$BA$1048576,MATCH($A551,'Hoja de Trabajo para listado'!$AB$155:$AB$1048576,0),MATCH((CUADRO!K$5&amp;$E551),'Hoja de Trabajo para listado'!$AB$151:$BA$151,0)),0)+IFERROR(INDEX('Hoja de Trabajo para listado'!$BC$155:$CB$1048576,MATCH($A551,'Hoja de Trabajo para listado'!$BC$155:$BC$1048576,0),MATCH((CUADRO!K$5&amp;$E551),'Hoja de Trabajo para listado'!$BC$151:$CB$151,0)),0)+IFERROR(INDEX('Hoja de Trabajo para listado'!$DE$153:$DG$274,MATCH($A551,'Hoja de Trabajo para listado'!$DE$153:$DE$1048576,0),MATCH((CUADRO!K$5&amp;$E551),'Hoja de Trabajo para listado'!$DE$151:$DG$151,0)),0)+IFERROR(INDEX('Hoja de Trabajo para listado'!$CD$155:$DC$1048576,MATCH($A551,'Hoja de Trabajo para listado'!$CD$155:$CD$1048576,0),MATCH((CUADRO!K$5&amp;$E551),'Hoja de Trabajo para listado'!$CD$151:$DC$151,0)),0)</f>
        <v>0</v>
      </c>
      <c r="L551" s="314">
        <f ca="1">+IFERROR(INDEX('Hoja de Trabajo para listado'!$A$155:$Z$1048576,MATCH($A551,'Hoja de Trabajo para listado'!$A$155:$A$1048576,0),MATCH((CUADRO!L$5&amp;$E551),'Hoja de Trabajo para listado'!$A$151:$Z$151,0)),0)+IFERROR(INDEX('Hoja de Trabajo para listado'!$AB$155:$BA$1048576,MATCH($A551,'Hoja de Trabajo para listado'!$AB$155:$AB$1048576,0),MATCH((CUADRO!L$5&amp;$E551),'Hoja de Trabajo para listado'!$AB$151:$BA$151,0)),0)+IFERROR(INDEX('Hoja de Trabajo para listado'!$BC$155:$CB$1048576,MATCH($A551,'Hoja de Trabajo para listado'!$BC$155:$BC$1048576,0),MATCH((CUADRO!L$5&amp;$E551),'Hoja de Trabajo para listado'!$BC$151:$CB$151,0)),0)+IFERROR(INDEX('Hoja de Trabajo para listado'!$DE$153:$DG$274,MATCH($A551,'Hoja de Trabajo para listado'!$DE$153:$DE$1048576,0),MATCH((CUADRO!L$5&amp;$E551),'Hoja de Trabajo para listado'!$DE$151:$DG$151,0)),0)+IFERROR(INDEX('Hoja de Trabajo para listado'!$CD$155:$DC$1048576,MATCH($A551,'Hoja de Trabajo para listado'!$CD$155:$CD$1048576,0),MATCH((CUADRO!L$5&amp;$E551),'Hoja de Trabajo para listado'!$CD$151:$DC$151,0)),0)</f>
        <v>0</v>
      </c>
      <c r="M551" s="314">
        <f ca="1">+IFERROR(INDEX('Hoja de Trabajo para listado'!$A$155:$Z$1048576,MATCH($A551,'Hoja de Trabajo para listado'!$A$155:$A$1048576,0),MATCH((CUADRO!M$5&amp;$E551),'Hoja de Trabajo para listado'!$A$151:$Z$151,0)),0)+IFERROR(INDEX('Hoja de Trabajo para listado'!$AB$155:$BA$1048576,MATCH($A551,'Hoja de Trabajo para listado'!$AB$155:$AB$1048576,0),MATCH((CUADRO!M$5&amp;$E551),'Hoja de Trabajo para listado'!$AB$151:$BA$151,0)),0)+IFERROR(INDEX('Hoja de Trabajo para listado'!$BC$155:$CB$1048576,MATCH($A551,'Hoja de Trabajo para listado'!$BC$155:$BC$1048576,0),MATCH((CUADRO!M$5&amp;$E551),'Hoja de Trabajo para listado'!$BC$151:$CB$151,0)),0)+IFERROR(INDEX('Hoja de Trabajo para listado'!$DE$153:$DG$274,MATCH($A551,'Hoja de Trabajo para listado'!$DE$153:$DE$1048576,0),MATCH((CUADRO!M$5&amp;$E551),'Hoja de Trabajo para listado'!$DE$151:$DG$151,0)),0)+IFERROR(INDEX('Hoja de Trabajo para listado'!$CD$155:$DC$1048576,MATCH($A551,'Hoja de Trabajo para listado'!$CD$155:$CD$1048576,0),MATCH((CUADRO!M$5&amp;$E551),'Hoja de Trabajo para listado'!$CD$151:$DC$151,0)),0)</f>
        <v>0</v>
      </c>
      <c r="N551" s="314">
        <f ca="1">+IFERROR(INDEX('Hoja de Trabajo para listado'!$A$155:$Z$1048576,MATCH($A551,'Hoja de Trabajo para listado'!$A$155:$A$1048576,0),MATCH((CUADRO!N$5&amp;$E551),'Hoja de Trabajo para listado'!$A$151:$Z$151,0)),0)+IFERROR(INDEX('Hoja de Trabajo para listado'!$AB$155:$BA$1048576,MATCH($A551,'Hoja de Trabajo para listado'!$AB$155:$AB$1048576,0),MATCH((CUADRO!N$5&amp;$E551),'Hoja de Trabajo para listado'!$AB$151:$BA$151,0)),0)+IFERROR(INDEX('Hoja de Trabajo para listado'!$BC$155:$CB$1048576,MATCH($A551,'Hoja de Trabajo para listado'!$BC$155:$BC$1048576,0),MATCH((CUADRO!N$5&amp;$E551),'Hoja de Trabajo para listado'!$BC$151:$CB$151,0)),0)+IFERROR(INDEX('Hoja de Trabajo para listado'!$DE$153:$DG$274,MATCH($A551,'Hoja de Trabajo para listado'!$DE$153:$DE$1048576,0),MATCH((CUADRO!N$5&amp;$E551),'Hoja de Trabajo para listado'!$DE$151:$DG$151,0)),0)+IFERROR(INDEX('Hoja de Trabajo para listado'!$CD$155:$DC$1048576,MATCH($A551,'Hoja de Trabajo para listado'!$CD$155:$CD$1048576,0),MATCH((CUADRO!N$5&amp;$E551),'Hoja de Trabajo para listado'!$CD$151:$DC$151,0)),0)</f>
        <v>0</v>
      </c>
      <c r="O551" s="314">
        <f ca="1">+IFERROR(INDEX('Hoja de Trabajo para listado'!$A$155:$Z$1048576,MATCH($A551,'Hoja de Trabajo para listado'!$A$155:$A$1048576,0),MATCH((CUADRO!O$5&amp;$E551),'Hoja de Trabajo para listado'!$A$151:$Z$151,0)),0)+IFERROR(INDEX('Hoja de Trabajo para listado'!$AB$155:$BA$1048576,MATCH($A551,'Hoja de Trabajo para listado'!$AB$155:$AB$1048576,0),MATCH((CUADRO!O$5&amp;$E551),'Hoja de Trabajo para listado'!$AB$151:$BA$151,0)),0)+IFERROR(INDEX('Hoja de Trabajo para listado'!$BC$155:$CB$1048576,MATCH($A551,'Hoja de Trabajo para listado'!$BC$155:$BC$1048576,0),MATCH((CUADRO!O$5&amp;$E551),'Hoja de Trabajo para listado'!$BC$151:$CB$151,0)),0)+IFERROR(INDEX('Hoja de Trabajo para listado'!$DE$153:$DG$274,MATCH($A551,'Hoja de Trabajo para listado'!$DE$153:$DE$1048576,0),MATCH((CUADRO!O$5&amp;$E551),'Hoja de Trabajo para listado'!$DE$151:$DG$151,0)),0)+IFERROR(INDEX('Hoja de Trabajo para listado'!$CD$155:$DC$1048576,MATCH($A551,'Hoja de Trabajo para listado'!$CD$155:$CD$1048576,0),MATCH((CUADRO!O$5&amp;$E551),'Hoja de Trabajo para listado'!$CD$151:$DC$151,0)),0)</f>
        <v>0</v>
      </c>
      <c r="P551" s="314">
        <f ca="1">+IFERROR(INDEX('Hoja de Trabajo para listado'!$A$155:$Z$1048576,MATCH($A551,'Hoja de Trabajo para listado'!$A$155:$A$1048576,0),MATCH((CUADRO!P$5&amp;$E551),'Hoja de Trabajo para listado'!$A$151:$Z$151,0)),0)+IFERROR(INDEX('Hoja de Trabajo para listado'!$AB$155:$BA$1048576,MATCH($A551,'Hoja de Trabajo para listado'!$AB$155:$AB$1048576,0),MATCH((CUADRO!P$5&amp;$E551),'Hoja de Trabajo para listado'!$AB$151:$BA$151,0)),0)+IFERROR(INDEX('Hoja de Trabajo para listado'!$BC$155:$CB$1048576,MATCH($A551,'Hoja de Trabajo para listado'!$BC$155:$BC$1048576,0),MATCH((CUADRO!P$5&amp;$E551),'Hoja de Trabajo para listado'!$BC$151:$CB$151,0)),0)+IFERROR(INDEX('Hoja de Trabajo para listado'!$DE$153:$DG$274,MATCH($A551,'Hoja de Trabajo para listado'!$DE$153:$DE$1048576,0),MATCH((CUADRO!P$5&amp;$E551),'Hoja de Trabajo para listado'!$DE$151:$DG$151,0)),0)+IFERROR(INDEX('Hoja de Trabajo para listado'!$CD$155:$DC$1048576,MATCH($A551,'Hoja de Trabajo para listado'!$CD$155:$CD$1048576,0),MATCH((CUADRO!P$5&amp;$E551),'Hoja de Trabajo para listado'!$CD$151:$DC$151,0)),0)</f>
        <v>0</v>
      </c>
      <c r="Q551" s="314">
        <f ca="1">+IFERROR(INDEX('Hoja de Trabajo para listado'!$A$155:$Z$1048576,MATCH($A551,'Hoja de Trabajo para listado'!$A$155:$A$1048576,0),MATCH((CUADRO!Q$5&amp;$E551),'Hoja de Trabajo para listado'!$A$151:$Z$151,0)),0)+IFERROR(INDEX('Hoja de Trabajo para listado'!$AB$155:$BA$1048576,MATCH($A551,'Hoja de Trabajo para listado'!$AB$155:$AB$1048576,0),MATCH((CUADRO!Q$5&amp;$E551),'Hoja de Trabajo para listado'!$AB$151:$BA$151,0)),0)+IFERROR(INDEX('Hoja de Trabajo para listado'!$BC$155:$CB$1048576,MATCH($A551,'Hoja de Trabajo para listado'!$BC$155:$BC$1048576,0),MATCH((CUADRO!Q$5&amp;$E551),'Hoja de Trabajo para listado'!$BC$151:$CB$151,0)),0)+IFERROR(INDEX('Hoja de Trabajo para listado'!$DE$153:$DG$274,MATCH($A551,'Hoja de Trabajo para listado'!$DE$153:$DE$1048576,0),MATCH((CUADRO!Q$5&amp;$E551),'Hoja de Trabajo para listado'!$DE$151:$DG$151,0)),0)+IFERROR(INDEX('Hoja de Trabajo para listado'!$CD$155:$DC$1048576,MATCH($A551,'Hoja de Trabajo para listado'!$CD$155:$CD$1048576,0),MATCH((CUADRO!Q$5&amp;$E551),'Hoja de Trabajo para listado'!$CD$151:$DC$151,0)),0)</f>
        <v>0</v>
      </c>
      <c r="R551" s="314">
        <f t="shared" ca="1" si="16"/>
        <v>0</v>
      </c>
      <c r="S551" s="322">
        <f ca="1">+R550+R551</f>
        <v>0</v>
      </c>
      <c r="T551" s="314">
        <f ca="1">+S551</f>
        <v>0</v>
      </c>
      <c r="U551" s="313">
        <f t="shared" si="17"/>
        <v>2</v>
      </c>
      <c r="V551" s="319" t="str">
        <f>+VLOOKUP(A551,bd_lista!$A$3:$E$593,5,FALSE)</f>
        <v>Gobiernos Autonomos Municipales</v>
      </c>
      <c r="W551" s="426"/>
    </row>
    <row r="552" spans="1:23" customFormat="1" ht="15" hidden="1" customHeight="1">
      <c r="A552" s="323">
        <v>1513</v>
      </c>
      <c r="B552" s="427">
        <f>+A552</f>
        <v>1513</v>
      </c>
      <c r="C552" s="318" t="str">
        <f>+VLOOKUP(A552,bd_lista!$A$3:$C$593,3,FALSE)</f>
        <v>Gobierno Autónomo Municipal de Pocoata</v>
      </c>
      <c r="D552" s="429" t="str">
        <f>+C552</f>
        <v>Gobierno Autónomo Municipal de Pocoata</v>
      </c>
      <c r="E552" s="346" t="s">
        <v>1418</v>
      </c>
      <c r="F552" s="314">
        <f ca="1">+IFERROR(INDEX('Hoja de Trabajo para listado'!$A$155:$Z$1048576,MATCH($A552,'Hoja de Trabajo para listado'!$A$155:$A$1048576,0),MATCH((CUADRO!F$5&amp;$E552),'Hoja de Trabajo para listado'!$A$151:$Z$151,0)),0)+IFERROR(INDEX('Hoja de Trabajo para listado'!$AB$155:$BA$1048576,MATCH($A552,'Hoja de Trabajo para listado'!$AB$155:$AB$1048576,0),MATCH((CUADRO!F$5&amp;$E552),'Hoja de Trabajo para listado'!$AB$151:$BA$151,0)),0)+IFERROR(INDEX('Hoja de Trabajo para listado'!$BC$155:$CB$1048576,MATCH($A552,'Hoja de Trabajo para listado'!$BC$155:$BC$1048576,0),MATCH((CUADRO!F$5&amp;$E552),'Hoja de Trabajo para listado'!$BC$151:$CB$151,0)),0)+IFERROR(INDEX('Hoja de Trabajo para listado'!$DE$153:$DG$274,MATCH($A552,'Hoja de Trabajo para listado'!$DE$153:$DE$1048576,0),MATCH((CUADRO!F$5&amp;$E552),'Hoja de Trabajo para listado'!$DE$151:$DG$151,0)),0)+IFERROR(INDEX('Hoja de Trabajo para listado'!$CD$155:$DC$1048576,MATCH($A552,'Hoja de Trabajo para listado'!$CD$155:$CD$1048576,0),MATCH((CUADRO!F$5&amp;$E552),'Hoja de Trabajo para listado'!$CD$151:$DC$151,0)),0)</f>
        <v>0</v>
      </c>
      <c r="G552" s="314">
        <f ca="1">+IFERROR(INDEX('Hoja de Trabajo para listado'!$A$155:$Z$1048576,MATCH($A552,'Hoja de Trabajo para listado'!$A$155:$A$1048576,0),MATCH((CUADRO!G$5&amp;$E552),'Hoja de Trabajo para listado'!$A$151:$Z$151,0)),0)+IFERROR(INDEX('Hoja de Trabajo para listado'!$AB$155:$BA$1048576,MATCH($A552,'Hoja de Trabajo para listado'!$AB$155:$AB$1048576,0),MATCH((CUADRO!G$5&amp;$E552),'Hoja de Trabajo para listado'!$AB$151:$BA$151,0)),0)+IFERROR(INDEX('Hoja de Trabajo para listado'!$BC$155:$CB$1048576,MATCH($A552,'Hoja de Trabajo para listado'!$BC$155:$BC$1048576,0),MATCH((CUADRO!G$5&amp;$E552),'Hoja de Trabajo para listado'!$BC$151:$CB$151,0)),0)+IFERROR(INDEX('Hoja de Trabajo para listado'!$DE$153:$DG$274,MATCH($A552,'Hoja de Trabajo para listado'!$DE$153:$DE$1048576,0),MATCH((CUADRO!G$5&amp;$E552),'Hoja de Trabajo para listado'!$DE$151:$DG$151,0)),0)+IFERROR(INDEX('Hoja de Trabajo para listado'!$CD$155:$DC$1048576,MATCH($A552,'Hoja de Trabajo para listado'!$CD$155:$CD$1048576,0),MATCH((CUADRO!G$5&amp;$E552),'Hoja de Trabajo para listado'!$CD$151:$DC$151,0)),0)</f>
        <v>0</v>
      </c>
      <c r="H552" s="314">
        <f ca="1">+IFERROR(INDEX('Hoja de Trabajo para listado'!$A$155:$Z$1048576,MATCH($A552,'Hoja de Trabajo para listado'!$A$155:$A$1048576,0),MATCH((CUADRO!H$5&amp;$E552),'Hoja de Trabajo para listado'!$A$151:$Z$151,0)),0)+IFERROR(INDEX('Hoja de Trabajo para listado'!$AB$155:$BA$1048576,MATCH($A552,'Hoja de Trabajo para listado'!$AB$155:$AB$1048576,0),MATCH((CUADRO!H$5&amp;$E552),'Hoja de Trabajo para listado'!$AB$151:$BA$151,0)),0)+IFERROR(INDEX('Hoja de Trabajo para listado'!$BC$155:$CB$1048576,MATCH($A552,'Hoja de Trabajo para listado'!$BC$155:$BC$1048576,0),MATCH((CUADRO!H$5&amp;$E552),'Hoja de Trabajo para listado'!$BC$151:$CB$151,0)),0)+IFERROR(INDEX('Hoja de Trabajo para listado'!$DE$153:$DG$274,MATCH($A552,'Hoja de Trabajo para listado'!$DE$153:$DE$1048576,0),MATCH((CUADRO!H$5&amp;$E552),'Hoja de Trabajo para listado'!$DE$151:$DG$151,0)),0)+IFERROR(INDEX('Hoja de Trabajo para listado'!$CD$155:$DC$1048576,MATCH($A552,'Hoja de Trabajo para listado'!$CD$155:$CD$1048576,0),MATCH((CUADRO!H$5&amp;$E552),'Hoja de Trabajo para listado'!$CD$151:$DC$151,0)),0)</f>
        <v>0</v>
      </c>
      <c r="I552" s="314">
        <f ca="1">+IFERROR(INDEX('Hoja de Trabajo para listado'!$A$155:$Z$1048576,MATCH($A552,'Hoja de Trabajo para listado'!$A$155:$A$1048576,0),MATCH((CUADRO!I$5&amp;$E552),'Hoja de Trabajo para listado'!$A$151:$Z$151,0)),0)+IFERROR(INDEX('Hoja de Trabajo para listado'!$AB$155:$BA$1048576,MATCH($A552,'Hoja de Trabajo para listado'!$AB$155:$AB$1048576,0),MATCH((CUADRO!I$5&amp;$E552),'Hoja de Trabajo para listado'!$AB$151:$BA$151,0)),0)+IFERROR(INDEX('Hoja de Trabajo para listado'!$BC$155:$CB$1048576,MATCH($A552,'Hoja de Trabajo para listado'!$BC$155:$BC$1048576,0),MATCH((CUADRO!I$5&amp;$E552),'Hoja de Trabajo para listado'!$BC$151:$CB$151,0)),0)+IFERROR(INDEX('Hoja de Trabajo para listado'!$DE$153:$DG$274,MATCH($A552,'Hoja de Trabajo para listado'!$DE$153:$DE$1048576,0),MATCH((CUADRO!I$5&amp;$E552),'Hoja de Trabajo para listado'!$DE$151:$DG$151,0)),0)+IFERROR(INDEX('Hoja de Trabajo para listado'!$CD$155:$DC$1048576,MATCH($A552,'Hoja de Trabajo para listado'!$CD$155:$CD$1048576,0),MATCH((CUADRO!I$5&amp;$E552),'Hoja de Trabajo para listado'!$CD$151:$DC$151,0)),0)</f>
        <v>0</v>
      </c>
      <c r="J552" s="314">
        <f ca="1">+IFERROR(INDEX('Hoja de Trabajo para listado'!$A$155:$Z$1048576,MATCH($A552,'Hoja de Trabajo para listado'!$A$155:$A$1048576,0),MATCH((CUADRO!J$5&amp;$E552),'Hoja de Trabajo para listado'!$A$151:$Z$151,0)),0)+IFERROR(INDEX('Hoja de Trabajo para listado'!$AB$155:$BA$1048576,MATCH($A552,'Hoja de Trabajo para listado'!$AB$155:$AB$1048576,0),MATCH((CUADRO!J$5&amp;$E552),'Hoja de Trabajo para listado'!$AB$151:$BA$151,0)),0)+IFERROR(INDEX('Hoja de Trabajo para listado'!$BC$155:$CB$1048576,MATCH($A552,'Hoja de Trabajo para listado'!$BC$155:$BC$1048576,0),MATCH((CUADRO!J$5&amp;$E552),'Hoja de Trabajo para listado'!$BC$151:$CB$151,0)),0)+IFERROR(INDEX('Hoja de Trabajo para listado'!$DE$153:$DG$274,MATCH($A552,'Hoja de Trabajo para listado'!$DE$153:$DE$1048576,0),MATCH((CUADRO!J$5&amp;$E552),'Hoja de Trabajo para listado'!$DE$151:$DG$151,0)),0)+IFERROR(INDEX('Hoja de Trabajo para listado'!$CD$155:$DC$1048576,MATCH($A552,'Hoja de Trabajo para listado'!$CD$155:$CD$1048576,0),MATCH((CUADRO!J$5&amp;$E552),'Hoja de Trabajo para listado'!$CD$151:$DC$151,0)),0)</f>
        <v>0</v>
      </c>
      <c r="K552" s="314">
        <f ca="1">+IFERROR(INDEX('Hoja de Trabajo para listado'!$A$155:$Z$1048576,MATCH($A552,'Hoja de Trabajo para listado'!$A$155:$A$1048576,0),MATCH((CUADRO!K$5&amp;$E552),'Hoja de Trabajo para listado'!$A$151:$Z$151,0)),0)+IFERROR(INDEX('Hoja de Trabajo para listado'!$AB$155:$BA$1048576,MATCH($A552,'Hoja de Trabajo para listado'!$AB$155:$AB$1048576,0),MATCH((CUADRO!K$5&amp;$E552),'Hoja de Trabajo para listado'!$AB$151:$BA$151,0)),0)+IFERROR(INDEX('Hoja de Trabajo para listado'!$BC$155:$CB$1048576,MATCH($A552,'Hoja de Trabajo para listado'!$BC$155:$BC$1048576,0),MATCH((CUADRO!K$5&amp;$E552),'Hoja de Trabajo para listado'!$BC$151:$CB$151,0)),0)+IFERROR(INDEX('Hoja de Trabajo para listado'!$DE$153:$DG$274,MATCH($A552,'Hoja de Trabajo para listado'!$DE$153:$DE$1048576,0),MATCH((CUADRO!K$5&amp;$E552),'Hoja de Trabajo para listado'!$DE$151:$DG$151,0)),0)+IFERROR(INDEX('Hoja de Trabajo para listado'!$CD$155:$DC$1048576,MATCH($A552,'Hoja de Trabajo para listado'!$CD$155:$CD$1048576,0),MATCH((CUADRO!K$5&amp;$E552),'Hoja de Trabajo para listado'!$CD$151:$DC$151,0)),0)</f>
        <v>0</v>
      </c>
      <c r="L552" s="314">
        <f ca="1">+IFERROR(INDEX('Hoja de Trabajo para listado'!$A$155:$Z$1048576,MATCH($A552,'Hoja de Trabajo para listado'!$A$155:$A$1048576,0),MATCH((CUADRO!L$5&amp;$E552),'Hoja de Trabajo para listado'!$A$151:$Z$151,0)),0)+IFERROR(INDEX('Hoja de Trabajo para listado'!$AB$155:$BA$1048576,MATCH($A552,'Hoja de Trabajo para listado'!$AB$155:$AB$1048576,0),MATCH((CUADRO!L$5&amp;$E552),'Hoja de Trabajo para listado'!$AB$151:$BA$151,0)),0)+IFERROR(INDEX('Hoja de Trabajo para listado'!$BC$155:$CB$1048576,MATCH($A552,'Hoja de Trabajo para listado'!$BC$155:$BC$1048576,0),MATCH((CUADRO!L$5&amp;$E552),'Hoja de Trabajo para listado'!$BC$151:$CB$151,0)),0)+IFERROR(INDEX('Hoja de Trabajo para listado'!$DE$153:$DG$274,MATCH($A552,'Hoja de Trabajo para listado'!$DE$153:$DE$1048576,0),MATCH((CUADRO!L$5&amp;$E552),'Hoja de Trabajo para listado'!$DE$151:$DG$151,0)),0)+IFERROR(INDEX('Hoja de Trabajo para listado'!$CD$155:$DC$1048576,MATCH($A552,'Hoja de Trabajo para listado'!$CD$155:$CD$1048576,0),MATCH((CUADRO!L$5&amp;$E552),'Hoja de Trabajo para listado'!$CD$151:$DC$151,0)),0)</f>
        <v>0</v>
      </c>
      <c r="M552" s="314">
        <f ca="1">+IFERROR(INDEX('Hoja de Trabajo para listado'!$A$155:$Z$1048576,MATCH($A552,'Hoja de Trabajo para listado'!$A$155:$A$1048576,0),MATCH((CUADRO!M$5&amp;$E552),'Hoja de Trabajo para listado'!$A$151:$Z$151,0)),0)+IFERROR(INDEX('Hoja de Trabajo para listado'!$AB$155:$BA$1048576,MATCH($A552,'Hoja de Trabajo para listado'!$AB$155:$AB$1048576,0),MATCH((CUADRO!M$5&amp;$E552),'Hoja de Trabajo para listado'!$AB$151:$BA$151,0)),0)+IFERROR(INDEX('Hoja de Trabajo para listado'!$BC$155:$CB$1048576,MATCH($A552,'Hoja de Trabajo para listado'!$BC$155:$BC$1048576,0),MATCH((CUADRO!M$5&amp;$E552),'Hoja de Trabajo para listado'!$BC$151:$CB$151,0)),0)+IFERROR(INDEX('Hoja de Trabajo para listado'!$DE$153:$DG$274,MATCH($A552,'Hoja de Trabajo para listado'!$DE$153:$DE$1048576,0),MATCH((CUADRO!M$5&amp;$E552),'Hoja de Trabajo para listado'!$DE$151:$DG$151,0)),0)+IFERROR(INDEX('Hoja de Trabajo para listado'!$CD$155:$DC$1048576,MATCH($A552,'Hoja de Trabajo para listado'!$CD$155:$CD$1048576,0),MATCH((CUADRO!M$5&amp;$E552),'Hoja de Trabajo para listado'!$CD$151:$DC$151,0)),0)</f>
        <v>0</v>
      </c>
      <c r="N552" s="314">
        <f ca="1">+IFERROR(INDEX('Hoja de Trabajo para listado'!$A$155:$Z$1048576,MATCH($A552,'Hoja de Trabajo para listado'!$A$155:$A$1048576,0),MATCH((CUADRO!N$5&amp;$E552),'Hoja de Trabajo para listado'!$A$151:$Z$151,0)),0)+IFERROR(INDEX('Hoja de Trabajo para listado'!$AB$155:$BA$1048576,MATCH($A552,'Hoja de Trabajo para listado'!$AB$155:$AB$1048576,0),MATCH((CUADRO!N$5&amp;$E552),'Hoja de Trabajo para listado'!$AB$151:$BA$151,0)),0)+IFERROR(INDEX('Hoja de Trabajo para listado'!$BC$155:$CB$1048576,MATCH($A552,'Hoja de Trabajo para listado'!$BC$155:$BC$1048576,0),MATCH((CUADRO!N$5&amp;$E552),'Hoja de Trabajo para listado'!$BC$151:$CB$151,0)),0)+IFERROR(INDEX('Hoja de Trabajo para listado'!$DE$153:$DG$274,MATCH($A552,'Hoja de Trabajo para listado'!$DE$153:$DE$1048576,0),MATCH((CUADRO!N$5&amp;$E552),'Hoja de Trabajo para listado'!$DE$151:$DG$151,0)),0)+IFERROR(INDEX('Hoja de Trabajo para listado'!$CD$155:$DC$1048576,MATCH($A552,'Hoja de Trabajo para listado'!$CD$155:$CD$1048576,0),MATCH((CUADRO!N$5&amp;$E552),'Hoja de Trabajo para listado'!$CD$151:$DC$151,0)),0)</f>
        <v>0</v>
      </c>
      <c r="O552" s="314">
        <f ca="1">+IFERROR(INDEX('Hoja de Trabajo para listado'!$A$155:$Z$1048576,MATCH($A552,'Hoja de Trabajo para listado'!$A$155:$A$1048576,0),MATCH((CUADRO!O$5&amp;$E552),'Hoja de Trabajo para listado'!$A$151:$Z$151,0)),0)+IFERROR(INDEX('Hoja de Trabajo para listado'!$AB$155:$BA$1048576,MATCH($A552,'Hoja de Trabajo para listado'!$AB$155:$AB$1048576,0),MATCH((CUADRO!O$5&amp;$E552),'Hoja de Trabajo para listado'!$AB$151:$BA$151,0)),0)+IFERROR(INDEX('Hoja de Trabajo para listado'!$BC$155:$CB$1048576,MATCH($A552,'Hoja de Trabajo para listado'!$BC$155:$BC$1048576,0),MATCH((CUADRO!O$5&amp;$E552),'Hoja de Trabajo para listado'!$BC$151:$CB$151,0)),0)+IFERROR(INDEX('Hoja de Trabajo para listado'!$DE$153:$DG$274,MATCH($A552,'Hoja de Trabajo para listado'!$DE$153:$DE$1048576,0),MATCH((CUADRO!O$5&amp;$E552),'Hoja de Trabajo para listado'!$DE$151:$DG$151,0)),0)+IFERROR(INDEX('Hoja de Trabajo para listado'!$CD$155:$DC$1048576,MATCH($A552,'Hoja de Trabajo para listado'!$CD$155:$CD$1048576,0),MATCH((CUADRO!O$5&amp;$E552),'Hoja de Trabajo para listado'!$CD$151:$DC$151,0)),0)</f>
        <v>0</v>
      </c>
      <c r="P552" s="314">
        <f ca="1">+IFERROR(INDEX('Hoja de Trabajo para listado'!$A$155:$Z$1048576,MATCH($A552,'Hoja de Trabajo para listado'!$A$155:$A$1048576,0),MATCH((CUADRO!P$5&amp;$E552),'Hoja de Trabajo para listado'!$A$151:$Z$151,0)),0)+IFERROR(INDEX('Hoja de Trabajo para listado'!$AB$155:$BA$1048576,MATCH($A552,'Hoja de Trabajo para listado'!$AB$155:$AB$1048576,0),MATCH((CUADRO!P$5&amp;$E552),'Hoja de Trabajo para listado'!$AB$151:$BA$151,0)),0)+IFERROR(INDEX('Hoja de Trabajo para listado'!$BC$155:$CB$1048576,MATCH($A552,'Hoja de Trabajo para listado'!$BC$155:$BC$1048576,0),MATCH((CUADRO!P$5&amp;$E552),'Hoja de Trabajo para listado'!$BC$151:$CB$151,0)),0)+IFERROR(INDEX('Hoja de Trabajo para listado'!$DE$153:$DG$274,MATCH($A552,'Hoja de Trabajo para listado'!$DE$153:$DE$1048576,0),MATCH((CUADRO!P$5&amp;$E552),'Hoja de Trabajo para listado'!$DE$151:$DG$151,0)),0)+IFERROR(INDEX('Hoja de Trabajo para listado'!$CD$155:$DC$1048576,MATCH($A552,'Hoja de Trabajo para listado'!$CD$155:$CD$1048576,0),MATCH((CUADRO!P$5&amp;$E552),'Hoja de Trabajo para listado'!$CD$151:$DC$151,0)),0)</f>
        <v>0</v>
      </c>
      <c r="Q552" s="314">
        <f ca="1">+IFERROR(INDEX('Hoja de Trabajo para listado'!$A$155:$Z$1048576,MATCH($A552,'Hoja de Trabajo para listado'!$A$155:$A$1048576,0),MATCH((CUADRO!Q$5&amp;$E552),'Hoja de Trabajo para listado'!$A$151:$Z$151,0)),0)+IFERROR(INDEX('Hoja de Trabajo para listado'!$AB$155:$BA$1048576,MATCH($A552,'Hoja de Trabajo para listado'!$AB$155:$AB$1048576,0),MATCH((CUADRO!Q$5&amp;$E552),'Hoja de Trabajo para listado'!$AB$151:$BA$151,0)),0)+IFERROR(INDEX('Hoja de Trabajo para listado'!$BC$155:$CB$1048576,MATCH($A552,'Hoja de Trabajo para listado'!$BC$155:$BC$1048576,0),MATCH((CUADRO!Q$5&amp;$E552),'Hoja de Trabajo para listado'!$BC$151:$CB$151,0)),0)+IFERROR(INDEX('Hoja de Trabajo para listado'!$DE$153:$DG$274,MATCH($A552,'Hoja de Trabajo para listado'!$DE$153:$DE$1048576,0),MATCH((CUADRO!Q$5&amp;$E552),'Hoja de Trabajo para listado'!$DE$151:$DG$151,0)),0)+IFERROR(INDEX('Hoja de Trabajo para listado'!$CD$155:$DC$1048576,MATCH($A552,'Hoja de Trabajo para listado'!$CD$155:$CD$1048576,0),MATCH((CUADRO!Q$5&amp;$E552),'Hoja de Trabajo para listado'!$CD$151:$DC$151,0)),0)</f>
        <v>0</v>
      </c>
      <c r="R552" s="314">
        <f t="shared" ca="1" si="16"/>
        <v>0</v>
      </c>
      <c r="S552" s="322"/>
      <c r="T552" s="314">
        <f ca="1">+T553</f>
        <v>0</v>
      </c>
      <c r="U552" s="313">
        <f t="shared" si="17"/>
        <v>1</v>
      </c>
      <c r="V552" s="319" t="str">
        <f>+VLOOKUP(A552,bd_lista!$A$3:$E$593,5,FALSE)</f>
        <v>Gobiernos Autonomos Municipales</v>
      </c>
      <c r="W552" s="425" t="str">
        <f>+V552</f>
        <v>Gobiernos Autonomos Municipales</v>
      </c>
    </row>
    <row r="553" spans="1:23" customFormat="1" ht="15" hidden="1" customHeight="1">
      <c r="A553" s="323">
        <v>1513</v>
      </c>
      <c r="B553" s="428"/>
      <c r="C553" s="318" t="str">
        <f>+VLOOKUP(A553,bd_lista!$A$3:$C$593,3,FALSE)</f>
        <v>Gobierno Autónomo Municipal de Pocoata</v>
      </c>
      <c r="D553" s="430"/>
      <c r="E553" s="347" t="s">
        <v>1419</v>
      </c>
      <c r="F553" s="314">
        <f ca="1">+IFERROR(INDEX('Hoja de Trabajo para listado'!$A$155:$Z$1048576,MATCH($A553,'Hoja de Trabajo para listado'!$A$155:$A$1048576,0),MATCH((CUADRO!F$5&amp;$E553),'Hoja de Trabajo para listado'!$A$151:$Z$151,0)),0)+IFERROR(INDEX('Hoja de Trabajo para listado'!$AB$155:$BA$1048576,MATCH($A553,'Hoja de Trabajo para listado'!$AB$155:$AB$1048576,0),MATCH((CUADRO!F$5&amp;$E553),'Hoja de Trabajo para listado'!$AB$151:$BA$151,0)),0)+IFERROR(INDEX('Hoja de Trabajo para listado'!$BC$155:$CB$1048576,MATCH($A553,'Hoja de Trabajo para listado'!$BC$155:$BC$1048576,0),MATCH((CUADRO!F$5&amp;$E553),'Hoja de Trabajo para listado'!$BC$151:$CB$151,0)),0)+IFERROR(INDEX('Hoja de Trabajo para listado'!$DE$153:$DG$274,MATCH($A553,'Hoja de Trabajo para listado'!$DE$153:$DE$1048576,0),MATCH((CUADRO!F$5&amp;$E553),'Hoja de Trabajo para listado'!$DE$151:$DG$151,0)),0)+IFERROR(INDEX('Hoja de Trabajo para listado'!$CD$155:$DC$1048576,MATCH($A553,'Hoja de Trabajo para listado'!$CD$155:$CD$1048576,0),MATCH((CUADRO!F$5&amp;$E553),'Hoja de Trabajo para listado'!$CD$151:$DC$151,0)),0)</f>
        <v>0</v>
      </c>
      <c r="G553" s="314">
        <f ca="1">+IFERROR(INDEX('Hoja de Trabajo para listado'!$A$155:$Z$1048576,MATCH($A553,'Hoja de Trabajo para listado'!$A$155:$A$1048576,0),MATCH((CUADRO!G$5&amp;$E553),'Hoja de Trabajo para listado'!$A$151:$Z$151,0)),0)+IFERROR(INDEX('Hoja de Trabajo para listado'!$AB$155:$BA$1048576,MATCH($A553,'Hoja de Trabajo para listado'!$AB$155:$AB$1048576,0),MATCH((CUADRO!G$5&amp;$E553),'Hoja de Trabajo para listado'!$AB$151:$BA$151,0)),0)+IFERROR(INDEX('Hoja de Trabajo para listado'!$BC$155:$CB$1048576,MATCH($A553,'Hoja de Trabajo para listado'!$BC$155:$BC$1048576,0),MATCH((CUADRO!G$5&amp;$E553),'Hoja de Trabajo para listado'!$BC$151:$CB$151,0)),0)+IFERROR(INDEX('Hoja de Trabajo para listado'!$DE$153:$DG$274,MATCH($A553,'Hoja de Trabajo para listado'!$DE$153:$DE$1048576,0),MATCH((CUADRO!G$5&amp;$E553),'Hoja de Trabajo para listado'!$DE$151:$DG$151,0)),0)+IFERROR(INDEX('Hoja de Trabajo para listado'!$CD$155:$DC$1048576,MATCH($A553,'Hoja de Trabajo para listado'!$CD$155:$CD$1048576,0),MATCH((CUADRO!G$5&amp;$E553),'Hoja de Trabajo para listado'!$CD$151:$DC$151,0)),0)</f>
        <v>0</v>
      </c>
      <c r="H553" s="314">
        <f ca="1">+IFERROR(INDEX('Hoja de Trabajo para listado'!$A$155:$Z$1048576,MATCH($A553,'Hoja de Trabajo para listado'!$A$155:$A$1048576,0),MATCH((CUADRO!H$5&amp;$E553),'Hoja de Trabajo para listado'!$A$151:$Z$151,0)),0)+IFERROR(INDEX('Hoja de Trabajo para listado'!$AB$155:$BA$1048576,MATCH($A553,'Hoja de Trabajo para listado'!$AB$155:$AB$1048576,0),MATCH((CUADRO!H$5&amp;$E553),'Hoja de Trabajo para listado'!$AB$151:$BA$151,0)),0)+IFERROR(INDEX('Hoja de Trabajo para listado'!$BC$155:$CB$1048576,MATCH($A553,'Hoja de Trabajo para listado'!$BC$155:$BC$1048576,0),MATCH((CUADRO!H$5&amp;$E553),'Hoja de Trabajo para listado'!$BC$151:$CB$151,0)),0)+IFERROR(INDEX('Hoja de Trabajo para listado'!$DE$153:$DG$274,MATCH($A553,'Hoja de Trabajo para listado'!$DE$153:$DE$1048576,0),MATCH((CUADRO!H$5&amp;$E553),'Hoja de Trabajo para listado'!$DE$151:$DG$151,0)),0)+IFERROR(INDEX('Hoja de Trabajo para listado'!$CD$155:$DC$1048576,MATCH($A553,'Hoja de Trabajo para listado'!$CD$155:$CD$1048576,0),MATCH((CUADRO!H$5&amp;$E553),'Hoja de Trabajo para listado'!$CD$151:$DC$151,0)),0)</f>
        <v>0</v>
      </c>
      <c r="I553" s="314">
        <f ca="1">+IFERROR(INDEX('Hoja de Trabajo para listado'!$A$155:$Z$1048576,MATCH($A553,'Hoja de Trabajo para listado'!$A$155:$A$1048576,0),MATCH((CUADRO!I$5&amp;$E553),'Hoja de Trabajo para listado'!$A$151:$Z$151,0)),0)+IFERROR(INDEX('Hoja de Trabajo para listado'!$AB$155:$BA$1048576,MATCH($A553,'Hoja de Trabajo para listado'!$AB$155:$AB$1048576,0),MATCH((CUADRO!I$5&amp;$E553),'Hoja de Trabajo para listado'!$AB$151:$BA$151,0)),0)+IFERROR(INDEX('Hoja de Trabajo para listado'!$BC$155:$CB$1048576,MATCH($A553,'Hoja de Trabajo para listado'!$BC$155:$BC$1048576,0),MATCH((CUADRO!I$5&amp;$E553),'Hoja de Trabajo para listado'!$BC$151:$CB$151,0)),0)+IFERROR(INDEX('Hoja de Trabajo para listado'!$DE$153:$DG$274,MATCH($A553,'Hoja de Trabajo para listado'!$DE$153:$DE$1048576,0),MATCH((CUADRO!I$5&amp;$E553),'Hoja de Trabajo para listado'!$DE$151:$DG$151,0)),0)+IFERROR(INDEX('Hoja de Trabajo para listado'!$CD$155:$DC$1048576,MATCH($A553,'Hoja de Trabajo para listado'!$CD$155:$CD$1048576,0),MATCH((CUADRO!I$5&amp;$E553),'Hoja de Trabajo para listado'!$CD$151:$DC$151,0)),0)</f>
        <v>0</v>
      </c>
      <c r="J553" s="314">
        <f ca="1">+IFERROR(INDEX('Hoja de Trabajo para listado'!$A$155:$Z$1048576,MATCH($A553,'Hoja de Trabajo para listado'!$A$155:$A$1048576,0),MATCH((CUADRO!J$5&amp;$E553),'Hoja de Trabajo para listado'!$A$151:$Z$151,0)),0)+IFERROR(INDEX('Hoja de Trabajo para listado'!$AB$155:$BA$1048576,MATCH($A553,'Hoja de Trabajo para listado'!$AB$155:$AB$1048576,0),MATCH((CUADRO!J$5&amp;$E553),'Hoja de Trabajo para listado'!$AB$151:$BA$151,0)),0)+IFERROR(INDEX('Hoja de Trabajo para listado'!$BC$155:$CB$1048576,MATCH($A553,'Hoja de Trabajo para listado'!$BC$155:$BC$1048576,0),MATCH((CUADRO!J$5&amp;$E553),'Hoja de Trabajo para listado'!$BC$151:$CB$151,0)),0)+IFERROR(INDEX('Hoja de Trabajo para listado'!$DE$153:$DG$274,MATCH($A553,'Hoja de Trabajo para listado'!$DE$153:$DE$1048576,0),MATCH((CUADRO!J$5&amp;$E553),'Hoja de Trabajo para listado'!$DE$151:$DG$151,0)),0)+IFERROR(INDEX('Hoja de Trabajo para listado'!$CD$155:$DC$1048576,MATCH($A553,'Hoja de Trabajo para listado'!$CD$155:$CD$1048576,0),MATCH((CUADRO!J$5&amp;$E553),'Hoja de Trabajo para listado'!$CD$151:$DC$151,0)),0)</f>
        <v>0</v>
      </c>
      <c r="K553" s="314">
        <f ca="1">+IFERROR(INDEX('Hoja de Trabajo para listado'!$A$155:$Z$1048576,MATCH($A553,'Hoja de Trabajo para listado'!$A$155:$A$1048576,0),MATCH((CUADRO!K$5&amp;$E553),'Hoja de Trabajo para listado'!$A$151:$Z$151,0)),0)+IFERROR(INDEX('Hoja de Trabajo para listado'!$AB$155:$BA$1048576,MATCH($A553,'Hoja de Trabajo para listado'!$AB$155:$AB$1048576,0),MATCH((CUADRO!K$5&amp;$E553),'Hoja de Trabajo para listado'!$AB$151:$BA$151,0)),0)+IFERROR(INDEX('Hoja de Trabajo para listado'!$BC$155:$CB$1048576,MATCH($A553,'Hoja de Trabajo para listado'!$BC$155:$BC$1048576,0),MATCH((CUADRO!K$5&amp;$E553),'Hoja de Trabajo para listado'!$BC$151:$CB$151,0)),0)+IFERROR(INDEX('Hoja de Trabajo para listado'!$DE$153:$DG$274,MATCH($A553,'Hoja de Trabajo para listado'!$DE$153:$DE$1048576,0),MATCH((CUADRO!K$5&amp;$E553),'Hoja de Trabajo para listado'!$DE$151:$DG$151,0)),0)+IFERROR(INDEX('Hoja de Trabajo para listado'!$CD$155:$DC$1048576,MATCH($A553,'Hoja de Trabajo para listado'!$CD$155:$CD$1048576,0),MATCH((CUADRO!K$5&amp;$E553),'Hoja de Trabajo para listado'!$CD$151:$DC$151,0)),0)</f>
        <v>0</v>
      </c>
      <c r="L553" s="314">
        <f ca="1">+IFERROR(INDEX('Hoja de Trabajo para listado'!$A$155:$Z$1048576,MATCH($A553,'Hoja de Trabajo para listado'!$A$155:$A$1048576,0),MATCH((CUADRO!L$5&amp;$E553),'Hoja de Trabajo para listado'!$A$151:$Z$151,0)),0)+IFERROR(INDEX('Hoja de Trabajo para listado'!$AB$155:$BA$1048576,MATCH($A553,'Hoja de Trabajo para listado'!$AB$155:$AB$1048576,0),MATCH((CUADRO!L$5&amp;$E553),'Hoja de Trabajo para listado'!$AB$151:$BA$151,0)),0)+IFERROR(INDEX('Hoja de Trabajo para listado'!$BC$155:$CB$1048576,MATCH($A553,'Hoja de Trabajo para listado'!$BC$155:$BC$1048576,0),MATCH((CUADRO!L$5&amp;$E553),'Hoja de Trabajo para listado'!$BC$151:$CB$151,0)),0)+IFERROR(INDEX('Hoja de Trabajo para listado'!$DE$153:$DG$274,MATCH($A553,'Hoja de Trabajo para listado'!$DE$153:$DE$1048576,0),MATCH((CUADRO!L$5&amp;$E553),'Hoja de Trabajo para listado'!$DE$151:$DG$151,0)),0)+IFERROR(INDEX('Hoja de Trabajo para listado'!$CD$155:$DC$1048576,MATCH($A553,'Hoja de Trabajo para listado'!$CD$155:$CD$1048576,0),MATCH((CUADRO!L$5&amp;$E553),'Hoja de Trabajo para listado'!$CD$151:$DC$151,0)),0)</f>
        <v>0</v>
      </c>
      <c r="M553" s="314">
        <f ca="1">+IFERROR(INDEX('Hoja de Trabajo para listado'!$A$155:$Z$1048576,MATCH($A553,'Hoja de Trabajo para listado'!$A$155:$A$1048576,0),MATCH((CUADRO!M$5&amp;$E553),'Hoja de Trabajo para listado'!$A$151:$Z$151,0)),0)+IFERROR(INDEX('Hoja de Trabajo para listado'!$AB$155:$BA$1048576,MATCH($A553,'Hoja de Trabajo para listado'!$AB$155:$AB$1048576,0),MATCH((CUADRO!M$5&amp;$E553),'Hoja de Trabajo para listado'!$AB$151:$BA$151,0)),0)+IFERROR(INDEX('Hoja de Trabajo para listado'!$BC$155:$CB$1048576,MATCH($A553,'Hoja de Trabajo para listado'!$BC$155:$BC$1048576,0),MATCH((CUADRO!M$5&amp;$E553),'Hoja de Trabajo para listado'!$BC$151:$CB$151,0)),0)+IFERROR(INDEX('Hoja de Trabajo para listado'!$DE$153:$DG$274,MATCH($A553,'Hoja de Trabajo para listado'!$DE$153:$DE$1048576,0),MATCH((CUADRO!M$5&amp;$E553),'Hoja de Trabajo para listado'!$DE$151:$DG$151,0)),0)+IFERROR(INDEX('Hoja de Trabajo para listado'!$CD$155:$DC$1048576,MATCH($A553,'Hoja de Trabajo para listado'!$CD$155:$CD$1048576,0),MATCH((CUADRO!M$5&amp;$E553),'Hoja de Trabajo para listado'!$CD$151:$DC$151,0)),0)</f>
        <v>0</v>
      </c>
      <c r="N553" s="314">
        <f ca="1">+IFERROR(INDEX('Hoja de Trabajo para listado'!$A$155:$Z$1048576,MATCH($A553,'Hoja de Trabajo para listado'!$A$155:$A$1048576,0),MATCH((CUADRO!N$5&amp;$E553),'Hoja de Trabajo para listado'!$A$151:$Z$151,0)),0)+IFERROR(INDEX('Hoja de Trabajo para listado'!$AB$155:$BA$1048576,MATCH($A553,'Hoja de Trabajo para listado'!$AB$155:$AB$1048576,0),MATCH((CUADRO!N$5&amp;$E553),'Hoja de Trabajo para listado'!$AB$151:$BA$151,0)),0)+IFERROR(INDEX('Hoja de Trabajo para listado'!$BC$155:$CB$1048576,MATCH($A553,'Hoja de Trabajo para listado'!$BC$155:$BC$1048576,0),MATCH((CUADRO!N$5&amp;$E553),'Hoja de Trabajo para listado'!$BC$151:$CB$151,0)),0)+IFERROR(INDEX('Hoja de Trabajo para listado'!$DE$153:$DG$274,MATCH($A553,'Hoja de Trabajo para listado'!$DE$153:$DE$1048576,0),MATCH((CUADRO!N$5&amp;$E553),'Hoja de Trabajo para listado'!$DE$151:$DG$151,0)),0)+IFERROR(INDEX('Hoja de Trabajo para listado'!$CD$155:$DC$1048576,MATCH($A553,'Hoja de Trabajo para listado'!$CD$155:$CD$1048576,0),MATCH((CUADRO!N$5&amp;$E553),'Hoja de Trabajo para listado'!$CD$151:$DC$151,0)),0)</f>
        <v>0</v>
      </c>
      <c r="O553" s="314">
        <f ca="1">+IFERROR(INDEX('Hoja de Trabajo para listado'!$A$155:$Z$1048576,MATCH($A553,'Hoja de Trabajo para listado'!$A$155:$A$1048576,0),MATCH((CUADRO!O$5&amp;$E553),'Hoja de Trabajo para listado'!$A$151:$Z$151,0)),0)+IFERROR(INDEX('Hoja de Trabajo para listado'!$AB$155:$BA$1048576,MATCH($A553,'Hoja de Trabajo para listado'!$AB$155:$AB$1048576,0),MATCH((CUADRO!O$5&amp;$E553),'Hoja de Trabajo para listado'!$AB$151:$BA$151,0)),0)+IFERROR(INDEX('Hoja de Trabajo para listado'!$BC$155:$CB$1048576,MATCH($A553,'Hoja de Trabajo para listado'!$BC$155:$BC$1048576,0),MATCH((CUADRO!O$5&amp;$E553),'Hoja de Trabajo para listado'!$BC$151:$CB$151,0)),0)+IFERROR(INDEX('Hoja de Trabajo para listado'!$DE$153:$DG$274,MATCH($A553,'Hoja de Trabajo para listado'!$DE$153:$DE$1048576,0),MATCH((CUADRO!O$5&amp;$E553),'Hoja de Trabajo para listado'!$DE$151:$DG$151,0)),0)+IFERROR(INDEX('Hoja de Trabajo para listado'!$CD$155:$DC$1048576,MATCH($A553,'Hoja de Trabajo para listado'!$CD$155:$CD$1048576,0),MATCH((CUADRO!O$5&amp;$E553),'Hoja de Trabajo para listado'!$CD$151:$DC$151,0)),0)</f>
        <v>0</v>
      </c>
      <c r="P553" s="314">
        <f ca="1">+IFERROR(INDEX('Hoja de Trabajo para listado'!$A$155:$Z$1048576,MATCH($A553,'Hoja de Trabajo para listado'!$A$155:$A$1048576,0),MATCH((CUADRO!P$5&amp;$E553),'Hoja de Trabajo para listado'!$A$151:$Z$151,0)),0)+IFERROR(INDEX('Hoja de Trabajo para listado'!$AB$155:$BA$1048576,MATCH($A553,'Hoja de Trabajo para listado'!$AB$155:$AB$1048576,0),MATCH((CUADRO!P$5&amp;$E553),'Hoja de Trabajo para listado'!$AB$151:$BA$151,0)),0)+IFERROR(INDEX('Hoja de Trabajo para listado'!$BC$155:$CB$1048576,MATCH($A553,'Hoja de Trabajo para listado'!$BC$155:$BC$1048576,0),MATCH((CUADRO!P$5&amp;$E553),'Hoja de Trabajo para listado'!$BC$151:$CB$151,0)),0)+IFERROR(INDEX('Hoja de Trabajo para listado'!$DE$153:$DG$274,MATCH($A553,'Hoja de Trabajo para listado'!$DE$153:$DE$1048576,0),MATCH((CUADRO!P$5&amp;$E553),'Hoja de Trabajo para listado'!$DE$151:$DG$151,0)),0)+IFERROR(INDEX('Hoja de Trabajo para listado'!$CD$155:$DC$1048576,MATCH($A553,'Hoja de Trabajo para listado'!$CD$155:$CD$1048576,0),MATCH((CUADRO!P$5&amp;$E553),'Hoja de Trabajo para listado'!$CD$151:$DC$151,0)),0)</f>
        <v>0</v>
      </c>
      <c r="Q553" s="314">
        <f ca="1">+IFERROR(INDEX('Hoja de Trabajo para listado'!$A$155:$Z$1048576,MATCH($A553,'Hoja de Trabajo para listado'!$A$155:$A$1048576,0),MATCH((CUADRO!Q$5&amp;$E553),'Hoja de Trabajo para listado'!$A$151:$Z$151,0)),0)+IFERROR(INDEX('Hoja de Trabajo para listado'!$AB$155:$BA$1048576,MATCH($A553,'Hoja de Trabajo para listado'!$AB$155:$AB$1048576,0),MATCH((CUADRO!Q$5&amp;$E553),'Hoja de Trabajo para listado'!$AB$151:$BA$151,0)),0)+IFERROR(INDEX('Hoja de Trabajo para listado'!$BC$155:$CB$1048576,MATCH($A553,'Hoja de Trabajo para listado'!$BC$155:$BC$1048576,0),MATCH((CUADRO!Q$5&amp;$E553),'Hoja de Trabajo para listado'!$BC$151:$CB$151,0)),0)+IFERROR(INDEX('Hoja de Trabajo para listado'!$DE$153:$DG$274,MATCH($A553,'Hoja de Trabajo para listado'!$DE$153:$DE$1048576,0),MATCH((CUADRO!Q$5&amp;$E553),'Hoja de Trabajo para listado'!$DE$151:$DG$151,0)),0)+IFERROR(INDEX('Hoja de Trabajo para listado'!$CD$155:$DC$1048576,MATCH($A553,'Hoja de Trabajo para listado'!$CD$155:$CD$1048576,0),MATCH((CUADRO!Q$5&amp;$E553),'Hoja de Trabajo para listado'!$CD$151:$DC$151,0)),0)</f>
        <v>0</v>
      </c>
      <c r="R553" s="314">
        <f t="shared" ca="1" si="16"/>
        <v>0</v>
      </c>
      <c r="S553" s="322">
        <f ca="1">+R552+R553</f>
        <v>0</v>
      </c>
      <c r="T553" s="314">
        <f ca="1">+S553</f>
        <v>0</v>
      </c>
      <c r="U553" s="313">
        <f t="shared" si="17"/>
        <v>2</v>
      </c>
      <c r="V553" s="319" t="str">
        <f>+VLOOKUP(A553,bd_lista!$A$3:$E$593,5,FALSE)</f>
        <v>Gobiernos Autonomos Municipales</v>
      </c>
      <c r="W553" s="426"/>
    </row>
    <row r="554" spans="1:23" customFormat="1" ht="15" hidden="1" customHeight="1">
      <c r="A554" s="323">
        <v>1514</v>
      </c>
      <c r="B554" s="427">
        <f>+A554</f>
        <v>1514</v>
      </c>
      <c r="C554" s="318" t="str">
        <f>+VLOOKUP(A554,bd_lista!$A$3:$C$593,3,FALSE)</f>
        <v>Gobierno Autónomo Municipal de Ocurí</v>
      </c>
      <c r="D554" s="429" t="str">
        <f>+C554</f>
        <v>Gobierno Autónomo Municipal de Ocurí</v>
      </c>
      <c r="E554" s="346" t="s">
        <v>1418</v>
      </c>
      <c r="F554" s="314">
        <f ca="1">+IFERROR(INDEX('Hoja de Trabajo para listado'!$A$155:$Z$1048576,MATCH($A554,'Hoja de Trabajo para listado'!$A$155:$A$1048576,0),MATCH((CUADRO!F$5&amp;$E554),'Hoja de Trabajo para listado'!$A$151:$Z$151,0)),0)+IFERROR(INDEX('Hoja de Trabajo para listado'!$AB$155:$BA$1048576,MATCH($A554,'Hoja de Trabajo para listado'!$AB$155:$AB$1048576,0),MATCH((CUADRO!F$5&amp;$E554),'Hoja de Trabajo para listado'!$AB$151:$BA$151,0)),0)+IFERROR(INDEX('Hoja de Trabajo para listado'!$BC$155:$CB$1048576,MATCH($A554,'Hoja de Trabajo para listado'!$BC$155:$BC$1048576,0),MATCH((CUADRO!F$5&amp;$E554),'Hoja de Trabajo para listado'!$BC$151:$CB$151,0)),0)+IFERROR(INDEX('Hoja de Trabajo para listado'!$DE$153:$DG$274,MATCH($A554,'Hoja de Trabajo para listado'!$DE$153:$DE$1048576,0),MATCH((CUADRO!F$5&amp;$E554),'Hoja de Trabajo para listado'!$DE$151:$DG$151,0)),0)+IFERROR(INDEX('Hoja de Trabajo para listado'!$CD$155:$DC$1048576,MATCH($A554,'Hoja de Trabajo para listado'!$CD$155:$CD$1048576,0),MATCH((CUADRO!F$5&amp;$E554),'Hoja de Trabajo para listado'!$CD$151:$DC$151,0)),0)</f>
        <v>0</v>
      </c>
      <c r="G554" s="314">
        <f ca="1">+IFERROR(INDEX('Hoja de Trabajo para listado'!$A$155:$Z$1048576,MATCH($A554,'Hoja de Trabajo para listado'!$A$155:$A$1048576,0),MATCH((CUADRO!G$5&amp;$E554),'Hoja de Trabajo para listado'!$A$151:$Z$151,0)),0)+IFERROR(INDEX('Hoja de Trabajo para listado'!$AB$155:$BA$1048576,MATCH($A554,'Hoja de Trabajo para listado'!$AB$155:$AB$1048576,0),MATCH((CUADRO!G$5&amp;$E554),'Hoja de Trabajo para listado'!$AB$151:$BA$151,0)),0)+IFERROR(INDEX('Hoja de Trabajo para listado'!$BC$155:$CB$1048576,MATCH($A554,'Hoja de Trabajo para listado'!$BC$155:$BC$1048576,0),MATCH((CUADRO!G$5&amp;$E554),'Hoja de Trabajo para listado'!$BC$151:$CB$151,0)),0)+IFERROR(INDEX('Hoja de Trabajo para listado'!$DE$153:$DG$274,MATCH($A554,'Hoja de Trabajo para listado'!$DE$153:$DE$1048576,0),MATCH((CUADRO!G$5&amp;$E554),'Hoja de Trabajo para listado'!$DE$151:$DG$151,0)),0)+IFERROR(INDEX('Hoja de Trabajo para listado'!$CD$155:$DC$1048576,MATCH($A554,'Hoja de Trabajo para listado'!$CD$155:$CD$1048576,0),MATCH((CUADRO!G$5&amp;$E554),'Hoja de Trabajo para listado'!$CD$151:$DC$151,0)),0)</f>
        <v>0</v>
      </c>
      <c r="H554" s="314">
        <f ca="1">+IFERROR(INDEX('Hoja de Trabajo para listado'!$A$155:$Z$1048576,MATCH($A554,'Hoja de Trabajo para listado'!$A$155:$A$1048576,0),MATCH((CUADRO!H$5&amp;$E554),'Hoja de Trabajo para listado'!$A$151:$Z$151,0)),0)+IFERROR(INDEX('Hoja de Trabajo para listado'!$AB$155:$BA$1048576,MATCH($A554,'Hoja de Trabajo para listado'!$AB$155:$AB$1048576,0),MATCH((CUADRO!H$5&amp;$E554),'Hoja de Trabajo para listado'!$AB$151:$BA$151,0)),0)+IFERROR(INDEX('Hoja de Trabajo para listado'!$BC$155:$CB$1048576,MATCH($A554,'Hoja de Trabajo para listado'!$BC$155:$BC$1048576,0),MATCH((CUADRO!H$5&amp;$E554),'Hoja de Trabajo para listado'!$BC$151:$CB$151,0)),0)+IFERROR(INDEX('Hoja de Trabajo para listado'!$DE$153:$DG$274,MATCH($A554,'Hoja de Trabajo para listado'!$DE$153:$DE$1048576,0),MATCH((CUADRO!H$5&amp;$E554),'Hoja de Trabajo para listado'!$DE$151:$DG$151,0)),0)+IFERROR(INDEX('Hoja de Trabajo para listado'!$CD$155:$DC$1048576,MATCH($A554,'Hoja de Trabajo para listado'!$CD$155:$CD$1048576,0),MATCH((CUADRO!H$5&amp;$E554),'Hoja de Trabajo para listado'!$CD$151:$DC$151,0)),0)</f>
        <v>0</v>
      </c>
      <c r="I554" s="314">
        <f ca="1">+IFERROR(INDEX('Hoja de Trabajo para listado'!$A$155:$Z$1048576,MATCH($A554,'Hoja de Trabajo para listado'!$A$155:$A$1048576,0),MATCH((CUADRO!I$5&amp;$E554),'Hoja de Trabajo para listado'!$A$151:$Z$151,0)),0)+IFERROR(INDEX('Hoja de Trabajo para listado'!$AB$155:$BA$1048576,MATCH($A554,'Hoja de Trabajo para listado'!$AB$155:$AB$1048576,0),MATCH((CUADRO!I$5&amp;$E554),'Hoja de Trabajo para listado'!$AB$151:$BA$151,0)),0)+IFERROR(INDEX('Hoja de Trabajo para listado'!$BC$155:$CB$1048576,MATCH($A554,'Hoja de Trabajo para listado'!$BC$155:$BC$1048576,0),MATCH((CUADRO!I$5&amp;$E554),'Hoja de Trabajo para listado'!$BC$151:$CB$151,0)),0)+IFERROR(INDEX('Hoja de Trabajo para listado'!$DE$153:$DG$274,MATCH($A554,'Hoja de Trabajo para listado'!$DE$153:$DE$1048576,0),MATCH((CUADRO!I$5&amp;$E554),'Hoja de Trabajo para listado'!$DE$151:$DG$151,0)),0)+IFERROR(INDEX('Hoja de Trabajo para listado'!$CD$155:$DC$1048576,MATCH($A554,'Hoja de Trabajo para listado'!$CD$155:$CD$1048576,0),MATCH((CUADRO!I$5&amp;$E554),'Hoja de Trabajo para listado'!$CD$151:$DC$151,0)),0)</f>
        <v>0</v>
      </c>
      <c r="J554" s="314">
        <f ca="1">+IFERROR(INDEX('Hoja de Trabajo para listado'!$A$155:$Z$1048576,MATCH($A554,'Hoja de Trabajo para listado'!$A$155:$A$1048576,0),MATCH((CUADRO!J$5&amp;$E554),'Hoja de Trabajo para listado'!$A$151:$Z$151,0)),0)+IFERROR(INDEX('Hoja de Trabajo para listado'!$AB$155:$BA$1048576,MATCH($A554,'Hoja de Trabajo para listado'!$AB$155:$AB$1048576,0),MATCH((CUADRO!J$5&amp;$E554),'Hoja de Trabajo para listado'!$AB$151:$BA$151,0)),0)+IFERROR(INDEX('Hoja de Trabajo para listado'!$BC$155:$CB$1048576,MATCH($A554,'Hoja de Trabajo para listado'!$BC$155:$BC$1048576,0),MATCH((CUADRO!J$5&amp;$E554),'Hoja de Trabajo para listado'!$BC$151:$CB$151,0)),0)+IFERROR(INDEX('Hoja de Trabajo para listado'!$DE$153:$DG$274,MATCH($A554,'Hoja de Trabajo para listado'!$DE$153:$DE$1048576,0),MATCH((CUADRO!J$5&amp;$E554),'Hoja de Trabajo para listado'!$DE$151:$DG$151,0)),0)+IFERROR(INDEX('Hoja de Trabajo para listado'!$CD$155:$DC$1048576,MATCH($A554,'Hoja de Trabajo para listado'!$CD$155:$CD$1048576,0),MATCH((CUADRO!J$5&amp;$E554),'Hoja de Trabajo para listado'!$CD$151:$DC$151,0)),0)</f>
        <v>0</v>
      </c>
      <c r="K554" s="314">
        <f ca="1">+IFERROR(INDEX('Hoja de Trabajo para listado'!$A$155:$Z$1048576,MATCH($A554,'Hoja de Trabajo para listado'!$A$155:$A$1048576,0),MATCH((CUADRO!K$5&amp;$E554),'Hoja de Trabajo para listado'!$A$151:$Z$151,0)),0)+IFERROR(INDEX('Hoja de Trabajo para listado'!$AB$155:$BA$1048576,MATCH($A554,'Hoja de Trabajo para listado'!$AB$155:$AB$1048576,0),MATCH((CUADRO!K$5&amp;$E554),'Hoja de Trabajo para listado'!$AB$151:$BA$151,0)),0)+IFERROR(INDEX('Hoja de Trabajo para listado'!$BC$155:$CB$1048576,MATCH($A554,'Hoja de Trabajo para listado'!$BC$155:$BC$1048576,0),MATCH((CUADRO!K$5&amp;$E554),'Hoja de Trabajo para listado'!$BC$151:$CB$151,0)),0)+IFERROR(INDEX('Hoja de Trabajo para listado'!$DE$153:$DG$274,MATCH($A554,'Hoja de Trabajo para listado'!$DE$153:$DE$1048576,0),MATCH((CUADRO!K$5&amp;$E554),'Hoja de Trabajo para listado'!$DE$151:$DG$151,0)),0)+IFERROR(INDEX('Hoja de Trabajo para listado'!$CD$155:$DC$1048576,MATCH($A554,'Hoja de Trabajo para listado'!$CD$155:$CD$1048576,0),MATCH((CUADRO!K$5&amp;$E554),'Hoja de Trabajo para listado'!$CD$151:$DC$151,0)),0)</f>
        <v>0</v>
      </c>
      <c r="L554" s="314">
        <f ca="1">+IFERROR(INDEX('Hoja de Trabajo para listado'!$A$155:$Z$1048576,MATCH($A554,'Hoja de Trabajo para listado'!$A$155:$A$1048576,0),MATCH((CUADRO!L$5&amp;$E554),'Hoja de Trabajo para listado'!$A$151:$Z$151,0)),0)+IFERROR(INDEX('Hoja de Trabajo para listado'!$AB$155:$BA$1048576,MATCH($A554,'Hoja de Trabajo para listado'!$AB$155:$AB$1048576,0),MATCH((CUADRO!L$5&amp;$E554),'Hoja de Trabajo para listado'!$AB$151:$BA$151,0)),0)+IFERROR(INDEX('Hoja de Trabajo para listado'!$BC$155:$CB$1048576,MATCH($A554,'Hoja de Trabajo para listado'!$BC$155:$BC$1048576,0),MATCH((CUADRO!L$5&amp;$E554),'Hoja de Trabajo para listado'!$BC$151:$CB$151,0)),0)+IFERROR(INDEX('Hoja de Trabajo para listado'!$DE$153:$DG$274,MATCH($A554,'Hoja de Trabajo para listado'!$DE$153:$DE$1048576,0),MATCH((CUADRO!L$5&amp;$E554),'Hoja de Trabajo para listado'!$DE$151:$DG$151,0)),0)+IFERROR(INDEX('Hoja de Trabajo para listado'!$CD$155:$DC$1048576,MATCH($A554,'Hoja de Trabajo para listado'!$CD$155:$CD$1048576,0),MATCH((CUADRO!L$5&amp;$E554),'Hoja de Trabajo para listado'!$CD$151:$DC$151,0)),0)</f>
        <v>0</v>
      </c>
      <c r="M554" s="314">
        <f ca="1">+IFERROR(INDEX('Hoja de Trabajo para listado'!$A$155:$Z$1048576,MATCH($A554,'Hoja de Trabajo para listado'!$A$155:$A$1048576,0),MATCH((CUADRO!M$5&amp;$E554),'Hoja de Trabajo para listado'!$A$151:$Z$151,0)),0)+IFERROR(INDEX('Hoja de Trabajo para listado'!$AB$155:$BA$1048576,MATCH($A554,'Hoja de Trabajo para listado'!$AB$155:$AB$1048576,0),MATCH((CUADRO!M$5&amp;$E554),'Hoja de Trabajo para listado'!$AB$151:$BA$151,0)),0)+IFERROR(INDEX('Hoja de Trabajo para listado'!$BC$155:$CB$1048576,MATCH($A554,'Hoja de Trabajo para listado'!$BC$155:$BC$1048576,0),MATCH((CUADRO!M$5&amp;$E554),'Hoja de Trabajo para listado'!$BC$151:$CB$151,0)),0)+IFERROR(INDEX('Hoja de Trabajo para listado'!$DE$153:$DG$274,MATCH($A554,'Hoja de Trabajo para listado'!$DE$153:$DE$1048576,0),MATCH((CUADRO!M$5&amp;$E554),'Hoja de Trabajo para listado'!$DE$151:$DG$151,0)),0)+IFERROR(INDEX('Hoja de Trabajo para listado'!$CD$155:$DC$1048576,MATCH($A554,'Hoja de Trabajo para listado'!$CD$155:$CD$1048576,0),MATCH((CUADRO!M$5&amp;$E554),'Hoja de Trabajo para listado'!$CD$151:$DC$151,0)),0)</f>
        <v>0</v>
      </c>
      <c r="N554" s="314">
        <f ca="1">+IFERROR(INDEX('Hoja de Trabajo para listado'!$A$155:$Z$1048576,MATCH($A554,'Hoja de Trabajo para listado'!$A$155:$A$1048576,0),MATCH((CUADRO!N$5&amp;$E554),'Hoja de Trabajo para listado'!$A$151:$Z$151,0)),0)+IFERROR(INDEX('Hoja de Trabajo para listado'!$AB$155:$BA$1048576,MATCH($A554,'Hoja de Trabajo para listado'!$AB$155:$AB$1048576,0),MATCH((CUADRO!N$5&amp;$E554),'Hoja de Trabajo para listado'!$AB$151:$BA$151,0)),0)+IFERROR(INDEX('Hoja de Trabajo para listado'!$BC$155:$CB$1048576,MATCH($A554,'Hoja de Trabajo para listado'!$BC$155:$BC$1048576,0),MATCH((CUADRO!N$5&amp;$E554),'Hoja de Trabajo para listado'!$BC$151:$CB$151,0)),0)+IFERROR(INDEX('Hoja de Trabajo para listado'!$DE$153:$DG$274,MATCH($A554,'Hoja de Trabajo para listado'!$DE$153:$DE$1048576,0),MATCH((CUADRO!N$5&amp;$E554),'Hoja de Trabajo para listado'!$DE$151:$DG$151,0)),0)+IFERROR(INDEX('Hoja de Trabajo para listado'!$CD$155:$DC$1048576,MATCH($A554,'Hoja de Trabajo para listado'!$CD$155:$CD$1048576,0),MATCH((CUADRO!N$5&amp;$E554),'Hoja de Trabajo para listado'!$CD$151:$DC$151,0)),0)</f>
        <v>0</v>
      </c>
      <c r="O554" s="314">
        <f ca="1">+IFERROR(INDEX('Hoja de Trabajo para listado'!$A$155:$Z$1048576,MATCH($A554,'Hoja de Trabajo para listado'!$A$155:$A$1048576,0),MATCH((CUADRO!O$5&amp;$E554),'Hoja de Trabajo para listado'!$A$151:$Z$151,0)),0)+IFERROR(INDEX('Hoja de Trabajo para listado'!$AB$155:$BA$1048576,MATCH($A554,'Hoja de Trabajo para listado'!$AB$155:$AB$1048576,0),MATCH((CUADRO!O$5&amp;$E554),'Hoja de Trabajo para listado'!$AB$151:$BA$151,0)),0)+IFERROR(INDEX('Hoja de Trabajo para listado'!$BC$155:$CB$1048576,MATCH($A554,'Hoja de Trabajo para listado'!$BC$155:$BC$1048576,0),MATCH((CUADRO!O$5&amp;$E554),'Hoja de Trabajo para listado'!$BC$151:$CB$151,0)),0)+IFERROR(INDEX('Hoja de Trabajo para listado'!$DE$153:$DG$274,MATCH($A554,'Hoja de Trabajo para listado'!$DE$153:$DE$1048576,0),MATCH((CUADRO!O$5&amp;$E554),'Hoja de Trabajo para listado'!$DE$151:$DG$151,0)),0)+IFERROR(INDEX('Hoja de Trabajo para listado'!$CD$155:$DC$1048576,MATCH($A554,'Hoja de Trabajo para listado'!$CD$155:$CD$1048576,0),MATCH((CUADRO!O$5&amp;$E554),'Hoja de Trabajo para listado'!$CD$151:$DC$151,0)),0)</f>
        <v>0</v>
      </c>
      <c r="P554" s="314">
        <f ca="1">+IFERROR(INDEX('Hoja de Trabajo para listado'!$A$155:$Z$1048576,MATCH($A554,'Hoja de Trabajo para listado'!$A$155:$A$1048576,0),MATCH((CUADRO!P$5&amp;$E554),'Hoja de Trabajo para listado'!$A$151:$Z$151,0)),0)+IFERROR(INDEX('Hoja de Trabajo para listado'!$AB$155:$BA$1048576,MATCH($A554,'Hoja de Trabajo para listado'!$AB$155:$AB$1048576,0),MATCH((CUADRO!P$5&amp;$E554),'Hoja de Trabajo para listado'!$AB$151:$BA$151,0)),0)+IFERROR(INDEX('Hoja de Trabajo para listado'!$BC$155:$CB$1048576,MATCH($A554,'Hoja de Trabajo para listado'!$BC$155:$BC$1048576,0),MATCH((CUADRO!P$5&amp;$E554),'Hoja de Trabajo para listado'!$BC$151:$CB$151,0)),0)+IFERROR(INDEX('Hoja de Trabajo para listado'!$DE$153:$DG$274,MATCH($A554,'Hoja de Trabajo para listado'!$DE$153:$DE$1048576,0),MATCH((CUADRO!P$5&amp;$E554),'Hoja de Trabajo para listado'!$DE$151:$DG$151,0)),0)+IFERROR(INDEX('Hoja de Trabajo para listado'!$CD$155:$DC$1048576,MATCH($A554,'Hoja de Trabajo para listado'!$CD$155:$CD$1048576,0),MATCH((CUADRO!P$5&amp;$E554),'Hoja de Trabajo para listado'!$CD$151:$DC$151,0)),0)</f>
        <v>0</v>
      </c>
      <c r="Q554" s="314">
        <f ca="1">+IFERROR(INDEX('Hoja de Trabajo para listado'!$A$155:$Z$1048576,MATCH($A554,'Hoja de Trabajo para listado'!$A$155:$A$1048576,0),MATCH((CUADRO!Q$5&amp;$E554),'Hoja de Trabajo para listado'!$A$151:$Z$151,0)),0)+IFERROR(INDEX('Hoja de Trabajo para listado'!$AB$155:$BA$1048576,MATCH($A554,'Hoja de Trabajo para listado'!$AB$155:$AB$1048576,0),MATCH((CUADRO!Q$5&amp;$E554),'Hoja de Trabajo para listado'!$AB$151:$BA$151,0)),0)+IFERROR(INDEX('Hoja de Trabajo para listado'!$BC$155:$CB$1048576,MATCH($A554,'Hoja de Trabajo para listado'!$BC$155:$BC$1048576,0),MATCH((CUADRO!Q$5&amp;$E554),'Hoja de Trabajo para listado'!$BC$151:$CB$151,0)),0)+IFERROR(INDEX('Hoja de Trabajo para listado'!$DE$153:$DG$274,MATCH($A554,'Hoja de Trabajo para listado'!$DE$153:$DE$1048576,0),MATCH((CUADRO!Q$5&amp;$E554),'Hoja de Trabajo para listado'!$DE$151:$DG$151,0)),0)+IFERROR(INDEX('Hoja de Trabajo para listado'!$CD$155:$DC$1048576,MATCH($A554,'Hoja de Trabajo para listado'!$CD$155:$CD$1048576,0),MATCH((CUADRO!Q$5&amp;$E554),'Hoja de Trabajo para listado'!$CD$151:$DC$151,0)),0)</f>
        <v>0</v>
      </c>
      <c r="R554" s="314">
        <f t="shared" ca="1" si="16"/>
        <v>0</v>
      </c>
      <c r="S554" s="322"/>
      <c r="T554" s="314">
        <f ca="1">+T555</f>
        <v>0</v>
      </c>
      <c r="U554" s="313">
        <f t="shared" si="17"/>
        <v>1</v>
      </c>
      <c r="V554" s="319" t="str">
        <f>+VLOOKUP(A554,bd_lista!$A$3:$E$593,5,FALSE)</f>
        <v>Gobiernos Autonomos Municipales</v>
      </c>
      <c r="W554" s="425" t="str">
        <f>+V554</f>
        <v>Gobiernos Autonomos Municipales</v>
      </c>
    </row>
    <row r="555" spans="1:23" customFormat="1" ht="15" hidden="1" customHeight="1">
      <c r="A555" s="323">
        <v>1514</v>
      </c>
      <c r="B555" s="428"/>
      <c r="C555" s="318" t="str">
        <f>+VLOOKUP(A555,bd_lista!$A$3:$C$593,3,FALSE)</f>
        <v>Gobierno Autónomo Municipal de Ocurí</v>
      </c>
      <c r="D555" s="430"/>
      <c r="E555" s="347" t="s">
        <v>1419</v>
      </c>
      <c r="F555" s="314">
        <f ca="1">+IFERROR(INDEX('Hoja de Trabajo para listado'!$A$155:$Z$1048576,MATCH($A555,'Hoja de Trabajo para listado'!$A$155:$A$1048576,0),MATCH((CUADRO!F$5&amp;$E555),'Hoja de Trabajo para listado'!$A$151:$Z$151,0)),0)+IFERROR(INDEX('Hoja de Trabajo para listado'!$AB$155:$BA$1048576,MATCH($A555,'Hoja de Trabajo para listado'!$AB$155:$AB$1048576,0),MATCH((CUADRO!F$5&amp;$E555),'Hoja de Trabajo para listado'!$AB$151:$BA$151,0)),0)+IFERROR(INDEX('Hoja de Trabajo para listado'!$BC$155:$CB$1048576,MATCH($A555,'Hoja de Trabajo para listado'!$BC$155:$BC$1048576,0),MATCH((CUADRO!F$5&amp;$E555),'Hoja de Trabajo para listado'!$BC$151:$CB$151,0)),0)+IFERROR(INDEX('Hoja de Trabajo para listado'!$DE$153:$DG$274,MATCH($A555,'Hoja de Trabajo para listado'!$DE$153:$DE$1048576,0),MATCH((CUADRO!F$5&amp;$E555),'Hoja de Trabajo para listado'!$DE$151:$DG$151,0)),0)+IFERROR(INDEX('Hoja de Trabajo para listado'!$CD$155:$DC$1048576,MATCH($A555,'Hoja de Trabajo para listado'!$CD$155:$CD$1048576,0),MATCH((CUADRO!F$5&amp;$E555),'Hoja de Trabajo para listado'!$CD$151:$DC$151,0)),0)</f>
        <v>0</v>
      </c>
      <c r="G555" s="314">
        <f ca="1">+IFERROR(INDEX('Hoja de Trabajo para listado'!$A$155:$Z$1048576,MATCH($A555,'Hoja de Trabajo para listado'!$A$155:$A$1048576,0),MATCH((CUADRO!G$5&amp;$E555),'Hoja de Trabajo para listado'!$A$151:$Z$151,0)),0)+IFERROR(INDEX('Hoja de Trabajo para listado'!$AB$155:$BA$1048576,MATCH($A555,'Hoja de Trabajo para listado'!$AB$155:$AB$1048576,0),MATCH((CUADRO!G$5&amp;$E555),'Hoja de Trabajo para listado'!$AB$151:$BA$151,0)),0)+IFERROR(INDEX('Hoja de Trabajo para listado'!$BC$155:$CB$1048576,MATCH($A555,'Hoja de Trabajo para listado'!$BC$155:$BC$1048576,0),MATCH((CUADRO!G$5&amp;$E555),'Hoja de Trabajo para listado'!$BC$151:$CB$151,0)),0)+IFERROR(INDEX('Hoja de Trabajo para listado'!$DE$153:$DG$274,MATCH($A555,'Hoja de Trabajo para listado'!$DE$153:$DE$1048576,0),MATCH((CUADRO!G$5&amp;$E555),'Hoja de Trabajo para listado'!$DE$151:$DG$151,0)),0)+IFERROR(INDEX('Hoja de Trabajo para listado'!$CD$155:$DC$1048576,MATCH($A555,'Hoja de Trabajo para listado'!$CD$155:$CD$1048576,0),MATCH((CUADRO!G$5&amp;$E555),'Hoja de Trabajo para listado'!$CD$151:$DC$151,0)),0)</f>
        <v>0</v>
      </c>
      <c r="H555" s="314">
        <f ca="1">+IFERROR(INDEX('Hoja de Trabajo para listado'!$A$155:$Z$1048576,MATCH($A555,'Hoja de Trabajo para listado'!$A$155:$A$1048576,0),MATCH((CUADRO!H$5&amp;$E555),'Hoja de Trabajo para listado'!$A$151:$Z$151,0)),0)+IFERROR(INDEX('Hoja de Trabajo para listado'!$AB$155:$BA$1048576,MATCH($A555,'Hoja de Trabajo para listado'!$AB$155:$AB$1048576,0),MATCH((CUADRO!H$5&amp;$E555),'Hoja de Trabajo para listado'!$AB$151:$BA$151,0)),0)+IFERROR(INDEX('Hoja de Trabajo para listado'!$BC$155:$CB$1048576,MATCH($A555,'Hoja de Trabajo para listado'!$BC$155:$BC$1048576,0),MATCH((CUADRO!H$5&amp;$E555),'Hoja de Trabajo para listado'!$BC$151:$CB$151,0)),0)+IFERROR(INDEX('Hoja de Trabajo para listado'!$DE$153:$DG$274,MATCH($A555,'Hoja de Trabajo para listado'!$DE$153:$DE$1048576,0),MATCH((CUADRO!H$5&amp;$E555),'Hoja de Trabajo para listado'!$DE$151:$DG$151,0)),0)+IFERROR(INDEX('Hoja de Trabajo para listado'!$CD$155:$DC$1048576,MATCH($A555,'Hoja de Trabajo para listado'!$CD$155:$CD$1048576,0),MATCH((CUADRO!H$5&amp;$E555),'Hoja de Trabajo para listado'!$CD$151:$DC$151,0)),0)</f>
        <v>0</v>
      </c>
      <c r="I555" s="314">
        <f ca="1">+IFERROR(INDEX('Hoja de Trabajo para listado'!$A$155:$Z$1048576,MATCH($A555,'Hoja de Trabajo para listado'!$A$155:$A$1048576,0),MATCH((CUADRO!I$5&amp;$E555),'Hoja de Trabajo para listado'!$A$151:$Z$151,0)),0)+IFERROR(INDEX('Hoja de Trabajo para listado'!$AB$155:$BA$1048576,MATCH($A555,'Hoja de Trabajo para listado'!$AB$155:$AB$1048576,0),MATCH((CUADRO!I$5&amp;$E555),'Hoja de Trabajo para listado'!$AB$151:$BA$151,0)),0)+IFERROR(INDEX('Hoja de Trabajo para listado'!$BC$155:$CB$1048576,MATCH($A555,'Hoja de Trabajo para listado'!$BC$155:$BC$1048576,0),MATCH((CUADRO!I$5&amp;$E555),'Hoja de Trabajo para listado'!$BC$151:$CB$151,0)),0)+IFERROR(INDEX('Hoja de Trabajo para listado'!$DE$153:$DG$274,MATCH($A555,'Hoja de Trabajo para listado'!$DE$153:$DE$1048576,0),MATCH((CUADRO!I$5&amp;$E555),'Hoja de Trabajo para listado'!$DE$151:$DG$151,0)),0)+IFERROR(INDEX('Hoja de Trabajo para listado'!$CD$155:$DC$1048576,MATCH($A555,'Hoja de Trabajo para listado'!$CD$155:$CD$1048576,0),MATCH((CUADRO!I$5&amp;$E555),'Hoja de Trabajo para listado'!$CD$151:$DC$151,0)),0)</f>
        <v>0</v>
      </c>
      <c r="J555" s="314">
        <f ca="1">+IFERROR(INDEX('Hoja de Trabajo para listado'!$A$155:$Z$1048576,MATCH($A555,'Hoja de Trabajo para listado'!$A$155:$A$1048576,0),MATCH((CUADRO!J$5&amp;$E555),'Hoja de Trabajo para listado'!$A$151:$Z$151,0)),0)+IFERROR(INDEX('Hoja de Trabajo para listado'!$AB$155:$BA$1048576,MATCH($A555,'Hoja de Trabajo para listado'!$AB$155:$AB$1048576,0),MATCH((CUADRO!J$5&amp;$E555),'Hoja de Trabajo para listado'!$AB$151:$BA$151,0)),0)+IFERROR(INDEX('Hoja de Trabajo para listado'!$BC$155:$CB$1048576,MATCH($A555,'Hoja de Trabajo para listado'!$BC$155:$BC$1048576,0),MATCH((CUADRO!J$5&amp;$E555),'Hoja de Trabajo para listado'!$BC$151:$CB$151,0)),0)+IFERROR(INDEX('Hoja de Trabajo para listado'!$DE$153:$DG$274,MATCH($A555,'Hoja de Trabajo para listado'!$DE$153:$DE$1048576,0),MATCH((CUADRO!J$5&amp;$E555),'Hoja de Trabajo para listado'!$DE$151:$DG$151,0)),0)+IFERROR(INDEX('Hoja de Trabajo para listado'!$CD$155:$DC$1048576,MATCH($A555,'Hoja de Trabajo para listado'!$CD$155:$CD$1048576,0),MATCH((CUADRO!J$5&amp;$E555),'Hoja de Trabajo para listado'!$CD$151:$DC$151,0)),0)</f>
        <v>0</v>
      </c>
      <c r="K555" s="314">
        <f ca="1">+IFERROR(INDEX('Hoja de Trabajo para listado'!$A$155:$Z$1048576,MATCH($A555,'Hoja de Trabajo para listado'!$A$155:$A$1048576,0),MATCH((CUADRO!K$5&amp;$E555),'Hoja de Trabajo para listado'!$A$151:$Z$151,0)),0)+IFERROR(INDEX('Hoja de Trabajo para listado'!$AB$155:$BA$1048576,MATCH($A555,'Hoja de Trabajo para listado'!$AB$155:$AB$1048576,0),MATCH((CUADRO!K$5&amp;$E555),'Hoja de Trabajo para listado'!$AB$151:$BA$151,0)),0)+IFERROR(INDEX('Hoja de Trabajo para listado'!$BC$155:$CB$1048576,MATCH($A555,'Hoja de Trabajo para listado'!$BC$155:$BC$1048576,0),MATCH((CUADRO!K$5&amp;$E555),'Hoja de Trabajo para listado'!$BC$151:$CB$151,0)),0)+IFERROR(INDEX('Hoja de Trabajo para listado'!$DE$153:$DG$274,MATCH($A555,'Hoja de Trabajo para listado'!$DE$153:$DE$1048576,0),MATCH((CUADRO!K$5&amp;$E555),'Hoja de Trabajo para listado'!$DE$151:$DG$151,0)),0)+IFERROR(INDEX('Hoja de Trabajo para listado'!$CD$155:$DC$1048576,MATCH($A555,'Hoja de Trabajo para listado'!$CD$155:$CD$1048576,0),MATCH((CUADRO!K$5&amp;$E555),'Hoja de Trabajo para listado'!$CD$151:$DC$151,0)),0)</f>
        <v>0</v>
      </c>
      <c r="L555" s="314">
        <f ca="1">+IFERROR(INDEX('Hoja de Trabajo para listado'!$A$155:$Z$1048576,MATCH($A555,'Hoja de Trabajo para listado'!$A$155:$A$1048576,0),MATCH((CUADRO!L$5&amp;$E555),'Hoja de Trabajo para listado'!$A$151:$Z$151,0)),0)+IFERROR(INDEX('Hoja de Trabajo para listado'!$AB$155:$BA$1048576,MATCH($A555,'Hoja de Trabajo para listado'!$AB$155:$AB$1048576,0),MATCH((CUADRO!L$5&amp;$E555),'Hoja de Trabajo para listado'!$AB$151:$BA$151,0)),0)+IFERROR(INDEX('Hoja de Trabajo para listado'!$BC$155:$CB$1048576,MATCH($A555,'Hoja de Trabajo para listado'!$BC$155:$BC$1048576,0),MATCH((CUADRO!L$5&amp;$E555),'Hoja de Trabajo para listado'!$BC$151:$CB$151,0)),0)+IFERROR(INDEX('Hoja de Trabajo para listado'!$DE$153:$DG$274,MATCH($A555,'Hoja de Trabajo para listado'!$DE$153:$DE$1048576,0),MATCH((CUADRO!L$5&amp;$E555),'Hoja de Trabajo para listado'!$DE$151:$DG$151,0)),0)+IFERROR(INDEX('Hoja de Trabajo para listado'!$CD$155:$DC$1048576,MATCH($A555,'Hoja de Trabajo para listado'!$CD$155:$CD$1048576,0),MATCH((CUADRO!L$5&amp;$E555),'Hoja de Trabajo para listado'!$CD$151:$DC$151,0)),0)</f>
        <v>0</v>
      </c>
      <c r="M555" s="314">
        <f ca="1">+IFERROR(INDEX('Hoja de Trabajo para listado'!$A$155:$Z$1048576,MATCH($A555,'Hoja de Trabajo para listado'!$A$155:$A$1048576,0),MATCH((CUADRO!M$5&amp;$E555),'Hoja de Trabajo para listado'!$A$151:$Z$151,0)),0)+IFERROR(INDEX('Hoja de Trabajo para listado'!$AB$155:$BA$1048576,MATCH($A555,'Hoja de Trabajo para listado'!$AB$155:$AB$1048576,0),MATCH((CUADRO!M$5&amp;$E555),'Hoja de Trabajo para listado'!$AB$151:$BA$151,0)),0)+IFERROR(INDEX('Hoja de Trabajo para listado'!$BC$155:$CB$1048576,MATCH($A555,'Hoja de Trabajo para listado'!$BC$155:$BC$1048576,0),MATCH((CUADRO!M$5&amp;$E555),'Hoja de Trabajo para listado'!$BC$151:$CB$151,0)),0)+IFERROR(INDEX('Hoja de Trabajo para listado'!$DE$153:$DG$274,MATCH($A555,'Hoja de Trabajo para listado'!$DE$153:$DE$1048576,0),MATCH((CUADRO!M$5&amp;$E555),'Hoja de Trabajo para listado'!$DE$151:$DG$151,0)),0)+IFERROR(INDEX('Hoja de Trabajo para listado'!$CD$155:$DC$1048576,MATCH($A555,'Hoja de Trabajo para listado'!$CD$155:$CD$1048576,0),MATCH((CUADRO!M$5&amp;$E555),'Hoja de Trabajo para listado'!$CD$151:$DC$151,0)),0)</f>
        <v>0</v>
      </c>
      <c r="N555" s="314">
        <f ca="1">+IFERROR(INDEX('Hoja de Trabajo para listado'!$A$155:$Z$1048576,MATCH($A555,'Hoja de Trabajo para listado'!$A$155:$A$1048576,0),MATCH((CUADRO!N$5&amp;$E555),'Hoja de Trabajo para listado'!$A$151:$Z$151,0)),0)+IFERROR(INDEX('Hoja de Trabajo para listado'!$AB$155:$BA$1048576,MATCH($A555,'Hoja de Trabajo para listado'!$AB$155:$AB$1048576,0),MATCH((CUADRO!N$5&amp;$E555),'Hoja de Trabajo para listado'!$AB$151:$BA$151,0)),0)+IFERROR(INDEX('Hoja de Trabajo para listado'!$BC$155:$CB$1048576,MATCH($A555,'Hoja de Trabajo para listado'!$BC$155:$BC$1048576,0),MATCH((CUADRO!N$5&amp;$E555),'Hoja de Trabajo para listado'!$BC$151:$CB$151,0)),0)+IFERROR(INDEX('Hoja de Trabajo para listado'!$DE$153:$DG$274,MATCH($A555,'Hoja de Trabajo para listado'!$DE$153:$DE$1048576,0),MATCH((CUADRO!N$5&amp;$E555),'Hoja de Trabajo para listado'!$DE$151:$DG$151,0)),0)+IFERROR(INDEX('Hoja de Trabajo para listado'!$CD$155:$DC$1048576,MATCH($A555,'Hoja de Trabajo para listado'!$CD$155:$CD$1048576,0),MATCH((CUADRO!N$5&amp;$E555),'Hoja de Trabajo para listado'!$CD$151:$DC$151,0)),0)</f>
        <v>0</v>
      </c>
      <c r="O555" s="314">
        <f ca="1">+IFERROR(INDEX('Hoja de Trabajo para listado'!$A$155:$Z$1048576,MATCH($A555,'Hoja de Trabajo para listado'!$A$155:$A$1048576,0),MATCH((CUADRO!O$5&amp;$E555),'Hoja de Trabajo para listado'!$A$151:$Z$151,0)),0)+IFERROR(INDEX('Hoja de Trabajo para listado'!$AB$155:$BA$1048576,MATCH($A555,'Hoja de Trabajo para listado'!$AB$155:$AB$1048576,0),MATCH((CUADRO!O$5&amp;$E555),'Hoja de Trabajo para listado'!$AB$151:$BA$151,0)),0)+IFERROR(INDEX('Hoja de Trabajo para listado'!$BC$155:$CB$1048576,MATCH($A555,'Hoja de Trabajo para listado'!$BC$155:$BC$1048576,0),MATCH((CUADRO!O$5&amp;$E555),'Hoja de Trabajo para listado'!$BC$151:$CB$151,0)),0)+IFERROR(INDEX('Hoja de Trabajo para listado'!$DE$153:$DG$274,MATCH($A555,'Hoja de Trabajo para listado'!$DE$153:$DE$1048576,0),MATCH((CUADRO!O$5&amp;$E555),'Hoja de Trabajo para listado'!$DE$151:$DG$151,0)),0)+IFERROR(INDEX('Hoja de Trabajo para listado'!$CD$155:$DC$1048576,MATCH($A555,'Hoja de Trabajo para listado'!$CD$155:$CD$1048576,0),MATCH((CUADRO!O$5&amp;$E555),'Hoja de Trabajo para listado'!$CD$151:$DC$151,0)),0)</f>
        <v>0</v>
      </c>
      <c r="P555" s="314">
        <f ca="1">+IFERROR(INDEX('Hoja de Trabajo para listado'!$A$155:$Z$1048576,MATCH($A555,'Hoja de Trabajo para listado'!$A$155:$A$1048576,0),MATCH((CUADRO!P$5&amp;$E555),'Hoja de Trabajo para listado'!$A$151:$Z$151,0)),0)+IFERROR(INDEX('Hoja de Trabajo para listado'!$AB$155:$BA$1048576,MATCH($A555,'Hoja de Trabajo para listado'!$AB$155:$AB$1048576,0),MATCH((CUADRO!P$5&amp;$E555),'Hoja de Trabajo para listado'!$AB$151:$BA$151,0)),0)+IFERROR(INDEX('Hoja de Trabajo para listado'!$BC$155:$CB$1048576,MATCH($A555,'Hoja de Trabajo para listado'!$BC$155:$BC$1048576,0),MATCH((CUADRO!P$5&amp;$E555),'Hoja de Trabajo para listado'!$BC$151:$CB$151,0)),0)+IFERROR(INDEX('Hoja de Trabajo para listado'!$DE$153:$DG$274,MATCH($A555,'Hoja de Trabajo para listado'!$DE$153:$DE$1048576,0),MATCH((CUADRO!P$5&amp;$E555),'Hoja de Trabajo para listado'!$DE$151:$DG$151,0)),0)+IFERROR(INDEX('Hoja de Trabajo para listado'!$CD$155:$DC$1048576,MATCH($A555,'Hoja de Trabajo para listado'!$CD$155:$CD$1048576,0),MATCH((CUADRO!P$5&amp;$E555),'Hoja de Trabajo para listado'!$CD$151:$DC$151,0)),0)</f>
        <v>0</v>
      </c>
      <c r="Q555" s="314">
        <f ca="1">+IFERROR(INDEX('Hoja de Trabajo para listado'!$A$155:$Z$1048576,MATCH($A555,'Hoja de Trabajo para listado'!$A$155:$A$1048576,0),MATCH((CUADRO!Q$5&amp;$E555),'Hoja de Trabajo para listado'!$A$151:$Z$151,0)),0)+IFERROR(INDEX('Hoja de Trabajo para listado'!$AB$155:$BA$1048576,MATCH($A555,'Hoja de Trabajo para listado'!$AB$155:$AB$1048576,0),MATCH((CUADRO!Q$5&amp;$E555),'Hoja de Trabajo para listado'!$AB$151:$BA$151,0)),0)+IFERROR(INDEX('Hoja de Trabajo para listado'!$BC$155:$CB$1048576,MATCH($A555,'Hoja de Trabajo para listado'!$BC$155:$BC$1048576,0),MATCH((CUADRO!Q$5&amp;$E555),'Hoja de Trabajo para listado'!$BC$151:$CB$151,0)),0)+IFERROR(INDEX('Hoja de Trabajo para listado'!$DE$153:$DG$274,MATCH($A555,'Hoja de Trabajo para listado'!$DE$153:$DE$1048576,0),MATCH((CUADRO!Q$5&amp;$E555),'Hoja de Trabajo para listado'!$DE$151:$DG$151,0)),0)+IFERROR(INDEX('Hoja de Trabajo para listado'!$CD$155:$DC$1048576,MATCH($A555,'Hoja de Trabajo para listado'!$CD$155:$CD$1048576,0),MATCH((CUADRO!Q$5&amp;$E555),'Hoja de Trabajo para listado'!$CD$151:$DC$151,0)),0)</f>
        <v>0</v>
      </c>
      <c r="R555" s="314">
        <f t="shared" ca="1" si="16"/>
        <v>0</v>
      </c>
      <c r="S555" s="322">
        <f ca="1">+R554+R555</f>
        <v>0</v>
      </c>
      <c r="T555" s="314">
        <f ca="1">+S555</f>
        <v>0</v>
      </c>
      <c r="U555" s="313">
        <f t="shared" si="17"/>
        <v>2</v>
      </c>
      <c r="V555" s="319" t="str">
        <f>+VLOOKUP(A555,bd_lista!$A$3:$E$593,5,FALSE)</f>
        <v>Gobiernos Autonomos Municipales</v>
      </c>
      <c r="W555" s="426"/>
    </row>
    <row r="556" spans="1:23" customFormat="1" ht="15" hidden="1" customHeight="1">
      <c r="A556" s="323">
        <v>1515</v>
      </c>
      <c r="B556" s="427">
        <f>+A556</f>
        <v>1515</v>
      </c>
      <c r="C556" s="318" t="str">
        <f>+VLOOKUP(A556,bd_lista!$A$3:$C$593,3,FALSE)</f>
        <v>Gobierno Autónomo Municipal de San Pedro de Buena Vista</v>
      </c>
      <c r="D556" s="429" t="str">
        <f>+C556</f>
        <v>Gobierno Autónomo Municipal de San Pedro de Buena Vista</v>
      </c>
      <c r="E556" s="346" t="s">
        <v>1418</v>
      </c>
      <c r="F556" s="314">
        <f ca="1">+IFERROR(INDEX('Hoja de Trabajo para listado'!$A$155:$Z$1048576,MATCH($A556,'Hoja de Trabajo para listado'!$A$155:$A$1048576,0),MATCH((CUADRO!F$5&amp;$E556),'Hoja de Trabajo para listado'!$A$151:$Z$151,0)),0)+IFERROR(INDEX('Hoja de Trabajo para listado'!$AB$155:$BA$1048576,MATCH($A556,'Hoja de Trabajo para listado'!$AB$155:$AB$1048576,0),MATCH((CUADRO!F$5&amp;$E556),'Hoja de Trabajo para listado'!$AB$151:$BA$151,0)),0)+IFERROR(INDEX('Hoja de Trabajo para listado'!$BC$155:$CB$1048576,MATCH($A556,'Hoja de Trabajo para listado'!$BC$155:$BC$1048576,0),MATCH((CUADRO!F$5&amp;$E556),'Hoja de Trabajo para listado'!$BC$151:$CB$151,0)),0)+IFERROR(INDEX('Hoja de Trabajo para listado'!$DE$153:$DG$274,MATCH($A556,'Hoja de Trabajo para listado'!$DE$153:$DE$1048576,0),MATCH((CUADRO!F$5&amp;$E556),'Hoja de Trabajo para listado'!$DE$151:$DG$151,0)),0)+IFERROR(INDEX('Hoja de Trabajo para listado'!$CD$155:$DC$1048576,MATCH($A556,'Hoja de Trabajo para listado'!$CD$155:$CD$1048576,0),MATCH((CUADRO!F$5&amp;$E556),'Hoja de Trabajo para listado'!$CD$151:$DC$151,0)),0)</f>
        <v>0</v>
      </c>
      <c r="G556" s="314">
        <f ca="1">+IFERROR(INDEX('Hoja de Trabajo para listado'!$A$155:$Z$1048576,MATCH($A556,'Hoja de Trabajo para listado'!$A$155:$A$1048576,0),MATCH((CUADRO!G$5&amp;$E556),'Hoja de Trabajo para listado'!$A$151:$Z$151,0)),0)+IFERROR(INDEX('Hoja de Trabajo para listado'!$AB$155:$BA$1048576,MATCH($A556,'Hoja de Trabajo para listado'!$AB$155:$AB$1048576,0),MATCH((CUADRO!G$5&amp;$E556),'Hoja de Trabajo para listado'!$AB$151:$BA$151,0)),0)+IFERROR(INDEX('Hoja de Trabajo para listado'!$BC$155:$CB$1048576,MATCH($A556,'Hoja de Trabajo para listado'!$BC$155:$BC$1048576,0),MATCH((CUADRO!G$5&amp;$E556),'Hoja de Trabajo para listado'!$BC$151:$CB$151,0)),0)+IFERROR(INDEX('Hoja de Trabajo para listado'!$DE$153:$DG$274,MATCH($A556,'Hoja de Trabajo para listado'!$DE$153:$DE$1048576,0),MATCH((CUADRO!G$5&amp;$E556),'Hoja de Trabajo para listado'!$DE$151:$DG$151,0)),0)+IFERROR(INDEX('Hoja de Trabajo para listado'!$CD$155:$DC$1048576,MATCH($A556,'Hoja de Trabajo para listado'!$CD$155:$CD$1048576,0),MATCH((CUADRO!G$5&amp;$E556),'Hoja de Trabajo para listado'!$CD$151:$DC$151,0)),0)</f>
        <v>0</v>
      </c>
      <c r="H556" s="314">
        <f ca="1">+IFERROR(INDEX('Hoja de Trabajo para listado'!$A$155:$Z$1048576,MATCH($A556,'Hoja de Trabajo para listado'!$A$155:$A$1048576,0),MATCH((CUADRO!H$5&amp;$E556),'Hoja de Trabajo para listado'!$A$151:$Z$151,0)),0)+IFERROR(INDEX('Hoja de Trabajo para listado'!$AB$155:$BA$1048576,MATCH($A556,'Hoja de Trabajo para listado'!$AB$155:$AB$1048576,0),MATCH((CUADRO!H$5&amp;$E556),'Hoja de Trabajo para listado'!$AB$151:$BA$151,0)),0)+IFERROR(INDEX('Hoja de Trabajo para listado'!$BC$155:$CB$1048576,MATCH($A556,'Hoja de Trabajo para listado'!$BC$155:$BC$1048576,0),MATCH((CUADRO!H$5&amp;$E556),'Hoja de Trabajo para listado'!$BC$151:$CB$151,0)),0)+IFERROR(INDEX('Hoja de Trabajo para listado'!$DE$153:$DG$274,MATCH($A556,'Hoja de Trabajo para listado'!$DE$153:$DE$1048576,0),MATCH((CUADRO!H$5&amp;$E556),'Hoja de Trabajo para listado'!$DE$151:$DG$151,0)),0)+IFERROR(INDEX('Hoja de Trabajo para listado'!$CD$155:$DC$1048576,MATCH($A556,'Hoja de Trabajo para listado'!$CD$155:$CD$1048576,0),MATCH((CUADRO!H$5&amp;$E556),'Hoja de Trabajo para listado'!$CD$151:$DC$151,0)),0)</f>
        <v>0</v>
      </c>
      <c r="I556" s="314">
        <f ca="1">+IFERROR(INDEX('Hoja de Trabajo para listado'!$A$155:$Z$1048576,MATCH($A556,'Hoja de Trabajo para listado'!$A$155:$A$1048576,0),MATCH((CUADRO!I$5&amp;$E556),'Hoja de Trabajo para listado'!$A$151:$Z$151,0)),0)+IFERROR(INDEX('Hoja de Trabajo para listado'!$AB$155:$BA$1048576,MATCH($A556,'Hoja de Trabajo para listado'!$AB$155:$AB$1048576,0),MATCH((CUADRO!I$5&amp;$E556),'Hoja de Trabajo para listado'!$AB$151:$BA$151,0)),0)+IFERROR(INDEX('Hoja de Trabajo para listado'!$BC$155:$CB$1048576,MATCH($A556,'Hoja de Trabajo para listado'!$BC$155:$BC$1048576,0),MATCH((CUADRO!I$5&amp;$E556),'Hoja de Trabajo para listado'!$BC$151:$CB$151,0)),0)+IFERROR(INDEX('Hoja de Trabajo para listado'!$DE$153:$DG$274,MATCH($A556,'Hoja de Trabajo para listado'!$DE$153:$DE$1048576,0),MATCH((CUADRO!I$5&amp;$E556),'Hoja de Trabajo para listado'!$DE$151:$DG$151,0)),0)+IFERROR(INDEX('Hoja de Trabajo para listado'!$CD$155:$DC$1048576,MATCH($A556,'Hoja de Trabajo para listado'!$CD$155:$CD$1048576,0),MATCH((CUADRO!I$5&amp;$E556),'Hoja de Trabajo para listado'!$CD$151:$DC$151,0)),0)</f>
        <v>0</v>
      </c>
      <c r="J556" s="314">
        <f ca="1">+IFERROR(INDEX('Hoja de Trabajo para listado'!$A$155:$Z$1048576,MATCH($A556,'Hoja de Trabajo para listado'!$A$155:$A$1048576,0),MATCH((CUADRO!J$5&amp;$E556),'Hoja de Trabajo para listado'!$A$151:$Z$151,0)),0)+IFERROR(INDEX('Hoja de Trabajo para listado'!$AB$155:$BA$1048576,MATCH($A556,'Hoja de Trabajo para listado'!$AB$155:$AB$1048576,0),MATCH((CUADRO!J$5&amp;$E556),'Hoja de Trabajo para listado'!$AB$151:$BA$151,0)),0)+IFERROR(INDEX('Hoja de Trabajo para listado'!$BC$155:$CB$1048576,MATCH($A556,'Hoja de Trabajo para listado'!$BC$155:$BC$1048576,0),MATCH((CUADRO!J$5&amp;$E556),'Hoja de Trabajo para listado'!$BC$151:$CB$151,0)),0)+IFERROR(INDEX('Hoja de Trabajo para listado'!$DE$153:$DG$274,MATCH($A556,'Hoja de Trabajo para listado'!$DE$153:$DE$1048576,0),MATCH((CUADRO!J$5&amp;$E556),'Hoja de Trabajo para listado'!$DE$151:$DG$151,0)),0)+IFERROR(INDEX('Hoja de Trabajo para listado'!$CD$155:$DC$1048576,MATCH($A556,'Hoja de Trabajo para listado'!$CD$155:$CD$1048576,0),MATCH((CUADRO!J$5&amp;$E556),'Hoja de Trabajo para listado'!$CD$151:$DC$151,0)),0)</f>
        <v>0</v>
      </c>
      <c r="K556" s="314">
        <f ca="1">+IFERROR(INDEX('Hoja de Trabajo para listado'!$A$155:$Z$1048576,MATCH($A556,'Hoja de Trabajo para listado'!$A$155:$A$1048576,0),MATCH((CUADRO!K$5&amp;$E556),'Hoja de Trabajo para listado'!$A$151:$Z$151,0)),0)+IFERROR(INDEX('Hoja de Trabajo para listado'!$AB$155:$BA$1048576,MATCH($A556,'Hoja de Trabajo para listado'!$AB$155:$AB$1048576,0),MATCH((CUADRO!K$5&amp;$E556),'Hoja de Trabajo para listado'!$AB$151:$BA$151,0)),0)+IFERROR(INDEX('Hoja de Trabajo para listado'!$BC$155:$CB$1048576,MATCH($A556,'Hoja de Trabajo para listado'!$BC$155:$BC$1048576,0),MATCH((CUADRO!K$5&amp;$E556),'Hoja de Trabajo para listado'!$BC$151:$CB$151,0)),0)+IFERROR(INDEX('Hoja de Trabajo para listado'!$DE$153:$DG$274,MATCH($A556,'Hoja de Trabajo para listado'!$DE$153:$DE$1048576,0),MATCH((CUADRO!K$5&amp;$E556),'Hoja de Trabajo para listado'!$DE$151:$DG$151,0)),0)+IFERROR(INDEX('Hoja de Trabajo para listado'!$CD$155:$DC$1048576,MATCH($A556,'Hoja de Trabajo para listado'!$CD$155:$CD$1048576,0),MATCH((CUADRO!K$5&amp;$E556),'Hoja de Trabajo para listado'!$CD$151:$DC$151,0)),0)</f>
        <v>0</v>
      </c>
      <c r="L556" s="314">
        <f ca="1">+IFERROR(INDEX('Hoja de Trabajo para listado'!$A$155:$Z$1048576,MATCH($A556,'Hoja de Trabajo para listado'!$A$155:$A$1048576,0),MATCH((CUADRO!L$5&amp;$E556),'Hoja de Trabajo para listado'!$A$151:$Z$151,0)),0)+IFERROR(INDEX('Hoja de Trabajo para listado'!$AB$155:$BA$1048576,MATCH($A556,'Hoja de Trabajo para listado'!$AB$155:$AB$1048576,0),MATCH((CUADRO!L$5&amp;$E556),'Hoja de Trabajo para listado'!$AB$151:$BA$151,0)),0)+IFERROR(INDEX('Hoja de Trabajo para listado'!$BC$155:$CB$1048576,MATCH($A556,'Hoja de Trabajo para listado'!$BC$155:$BC$1048576,0),MATCH((CUADRO!L$5&amp;$E556),'Hoja de Trabajo para listado'!$BC$151:$CB$151,0)),0)+IFERROR(INDEX('Hoja de Trabajo para listado'!$DE$153:$DG$274,MATCH($A556,'Hoja de Trabajo para listado'!$DE$153:$DE$1048576,0),MATCH((CUADRO!L$5&amp;$E556),'Hoja de Trabajo para listado'!$DE$151:$DG$151,0)),0)+IFERROR(INDEX('Hoja de Trabajo para listado'!$CD$155:$DC$1048576,MATCH($A556,'Hoja de Trabajo para listado'!$CD$155:$CD$1048576,0),MATCH((CUADRO!L$5&amp;$E556),'Hoja de Trabajo para listado'!$CD$151:$DC$151,0)),0)</f>
        <v>0</v>
      </c>
      <c r="M556" s="314">
        <f ca="1">+IFERROR(INDEX('Hoja de Trabajo para listado'!$A$155:$Z$1048576,MATCH($A556,'Hoja de Trabajo para listado'!$A$155:$A$1048576,0),MATCH((CUADRO!M$5&amp;$E556),'Hoja de Trabajo para listado'!$A$151:$Z$151,0)),0)+IFERROR(INDEX('Hoja de Trabajo para listado'!$AB$155:$BA$1048576,MATCH($A556,'Hoja de Trabajo para listado'!$AB$155:$AB$1048576,0),MATCH((CUADRO!M$5&amp;$E556),'Hoja de Trabajo para listado'!$AB$151:$BA$151,0)),0)+IFERROR(INDEX('Hoja de Trabajo para listado'!$BC$155:$CB$1048576,MATCH($A556,'Hoja de Trabajo para listado'!$BC$155:$BC$1048576,0),MATCH((CUADRO!M$5&amp;$E556),'Hoja de Trabajo para listado'!$BC$151:$CB$151,0)),0)+IFERROR(INDEX('Hoja de Trabajo para listado'!$DE$153:$DG$274,MATCH($A556,'Hoja de Trabajo para listado'!$DE$153:$DE$1048576,0),MATCH((CUADRO!M$5&amp;$E556),'Hoja de Trabajo para listado'!$DE$151:$DG$151,0)),0)+IFERROR(INDEX('Hoja de Trabajo para listado'!$CD$155:$DC$1048576,MATCH($A556,'Hoja de Trabajo para listado'!$CD$155:$CD$1048576,0),MATCH((CUADRO!M$5&amp;$E556),'Hoja de Trabajo para listado'!$CD$151:$DC$151,0)),0)</f>
        <v>0</v>
      </c>
      <c r="N556" s="314">
        <f ca="1">+IFERROR(INDEX('Hoja de Trabajo para listado'!$A$155:$Z$1048576,MATCH($A556,'Hoja de Trabajo para listado'!$A$155:$A$1048576,0),MATCH((CUADRO!N$5&amp;$E556),'Hoja de Trabajo para listado'!$A$151:$Z$151,0)),0)+IFERROR(INDEX('Hoja de Trabajo para listado'!$AB$155:$BA$1048576,MATCH($A556,'Hoja de Trabajo para listado'!$AB$155:$AB$1048576,0),MATCH((CUADRO!N$5&amp;$E556),'Hoja de Trabajo para listado'!$AB$151:$BA$151,0)),0)+IFERROR(INDEX('Hoja de Trabajo para listado'!$BC$155:$CB$1048576,MATCH($A556,'Hoja de Trabajo para listado'!$BC$155:$BC$1048576,0),MATCH((CUADRO!N$5&amp;$E556),'Hoja de Trabajo para listado'!$BC$151:$CB$151,0)),0)+IFERROR(INDEX('Hoja de Trabajo para listado'!$DE$153:$DG$274,MATCH($A556,'Hoja de Trabajo para listado'!$DE$153:$DE$1048576,0),MATCH((CUADRO!N$5&amp;$E556),'Hoja de Trabajo para listado'!$DE$151:$DG$151,0)),0)+IFERROR(INDEX('Hoja de Trabajo para listado'!$CD$155:$DC$1048576,MATCH($A556,'Hoja de Trabajo para listado'!$CD$155:$CD$1048576,0),MATCH((CUADRO!N$5&amp;$E556),'Hoja de Trabajo para listado'!$CD$151:$DC$151,0)),0)</f>
        <v>0</v>
      </c>
      <c r="O556" s="314">
        <f ca="1">+IFERROR(INDEX('Hoja de Trabajo para listado'!$A$155:$Z$1048576,MATCH($A556,'Hoja de Trabajo para listado'!$A$155:$A$1048576,0),MATCH((CUADRO!O$5&amp;$E556),'Hoja de Trabajo para listado'!$A$151:$Z$151,0)),0)+IFERROR(INDEX('Hoja de Trabajo para listado'!$AB$155:$BA$1048576,MATCH($A556,'Hoja de Trabajo para listado'!$AB$155:$AB$1048576,0),MATCH((CUADRO!O$5&amp;$E556),'Hoja de Trabajo para listado'!$AB$151:$BA$151,0)),0)+IFERROR(INDEX('Hoja de Trabajo para listado'!$BC$155:$CB$1048576,MATCH($A556,'Hoja de Trabajo para listado'!$BC$155:$BC$1048576,0),MATCH((CUADRO!O$5&amp;$E556),'Hoja de Trabajo para listado'!$BC$151:$CB$151,0)),0)+IFERROR(INDEX('Hoja de Trabajo para listado'!$DE$153:$DG$274,MATCH($A556,'Hoja de Trabajo para listado'!$DE$153:$DE$1048576,0),MATCH((CUADRO!O$5&amp;$E556),'Hoja de Trabajo para listado'!$DE$151:$DG$151,0)),0)+IFERROR(INDEX('Hoja de Trabajo para listado'!$CD$155:$DC$1048576,MATCH($A556,'Hoja de Trabajo para listado'!$CD$155:$CD$1048576,0),MATCH((CUADRO!O$5&amp;$E556),'Hoja de Trabajo para listado'!$CD$151:$DC$151,0)),0)</f>
        <v>0</v>
      </c>
      <c r="P556" s="314">
        <f ca="1">+IFERROR(INDEX('Hoja de Trabajo para listado'!$A$155:$Z$1048576,MATCH($A556,'Hoja de Trabajo para listado'!$A$155:$A$1048576,0),MATCH((CUADRO!P$5&amp;$E556),'Hoja de Trabajo para listado'!$A$151:$Z$151,0)),0)+IFERROR(INDEX('Hoja de Trabajo para listado'!$AB$155:$BA$1048576,MATCH($A556,'Hoja de Trabajo para listado'!$AB$155:$AB$1048576,0),MATCH((CUADRO!P$5&amp;$E556),'Hoja de Trabajo para listado'!$AB$151:$BA$151,0)),0)+IFERROR(INDEX('Hoja de Trabajo para listado'!$BC$155:$CB$1048576,MATCH($A556,'Hoja de Trabajo para listado'!$BC$155:$BC$1048576,0),MATCH((CUADRO!P$5&amp;$E556),'Hoja de Trabajo para listado'!$BC$151:$CB$151,0)),0)+IFERROR(INDEX('Hoja de Trabajo para listado'!$DE$153:$DG$274,MATCH($A556,'Hoja de Trabajo para listado'!$DE$153:$DE$1048576,0),MATCH((CUADRO!P$5&amp;$E556),'Hoja de Trabajo para listado'!$DE$151:$DG$151,0)),0)+IFERROR(INDEX('Hoja de Trabajo para listado'!$CD$155:$DC$1048576,MATCH($A556,'Hoja de Trabajo para listado'!$CD$155:$CD$1048576,0),MATCH((CUADRO!P$5&amp;$E556),'Hoja de Trabajo para listado'!$CD$151:$DC$151,0)),0)</f>
        <v>0</v>
      </c>
      <c r="Q556" s="314">
        <f ca="1">+IFERROR(INDEX('Hoja de Trabajo para listado'!$A$155:$Z$1048576,MATCH($A556,'Hoja de Trabajo para listado'!$A$155:$A$1048576,0),MATCH((CUADRO!Q$5&amp;$E556),'Hoja de Trabajo para listado'!$A$151:$Z$151,0)),0)+IFERROR(INDEX('Hoja de Trabajo para listado'!$AB$155:$BA$1048576,MATCH($A556,'Hoja de Trabajo para listado'!$AB$155:$AB$1048576,0),MATCH((CUADRO!Q$5&amp;$E556),'Hoja de Trabajo para listado'!$AB$151:$BA$151,0)),0)+IFERROR(INDEX('Hoja de Trabajo para listado'!$BC$155:$CB$1048576,MATCH($A556,'Hoja de Trabajo para listado'!$BC$155:$BC$1048576,0),MATCH((CUADRO!Q$5&amp;$E556),'Hoja de Trabajo para listado'!$BC$151:$CB$151,0)),0)+IFERROR(INDEX('Hoja de Trabajo para listado'!$DE$153:$DG$274,MATCH($A556,'Hoja de Trabajo para listado'!$DE$153:$DE$1048576,0),MATCH((CUADRO!Q$5&amp;$E556),'Hoja de Trabajo para listado'!$DE$151:$DG$151,0)),0)+IFERROR(INDEX('Hoja de Trabajo para listado'!$CD$155:$DC$1048576,MATCH($A556,'Hoja de Trabajo para listado'!$CD$155:$CD$1048576,0),MATCH((CUADRO!Q$5&amp;$E556),'Hoja de Trabajo para listado'!$CD$151:$DC$151,0)),0)</f>
        <v>0</v>
      </c>
      <c r="R556" s="314">
        <f t="shared" ca="1" si="16"/>
        <v>0</v>
      </c>
      <c r="S556" s="322"/>
      <c r="T556" s="314">
        <f ca="1">+T557</f>
        <v>0</v>
      </c>
      <c r="U556" s="313">
        <f t="shared" si="17"/>
        <v>1</v>
      </c>
      <c r="V556" s="319" t="str">
        <f>+VLOOKUP(A556,bd_lista!$A$3:$E$593,5,FALSE)</f>
        <v>Gobiernos Autonomos Municipales</v>
      </c>
      <c r="W556" s="425" t="str">
        <f>+V556</f>
        <v>Gobiernos Autonomos Municipales</v>
      </c>
    </row>
    <row r="557" spans="1:23" customFormat="1" ht="15" hidden="1" customHeight="1">
      <c r="A557" s="323">
        <v>1515</v>
      </c>
      <c r="B557" s="428"/>
      <c r="C557" s="318" t="str">
        <f>+VLOOKUP(A557,bd_lista!$A$3:$C$593,3,FALSE)</f>
        <v>Gobierno Autónomo Municipal de San Pedro de Buena Vista</v>
      </c>
      <c r="D557" s="430"/>
      <c r="E557" s="347" t="s">
        <v>1419</v>
      </c>
      <c r="F557" s="314">
        <f ca="1">+IFERROR(INDEX('Hoja de Trabajo para listado'!$A$155:$Z$1048576,MATCH($A557,'Hoja de Trabajo para listado'!$A$155:$A$1048576,0),MATCH((CUADRO!F$5&amp;$E557),'Hoja de Trabajo para listado'!$A$151:$Z$151,0)),0)+IFERROR(INDEX('Hoja de Trabajo para listado'!$AB$155:$BA$1048576,MATCH($A557,'Hoja de Trabajo para listado'!$AB$155:$AB$1048576,0),MATCH((CUADRO!F$5&amp;$E557),'Hoja de Trabajo para listado'!$AB$151:$BA$151,0)),0)+IFERROR(INDEX('Hoja de Trabajo para listado'!$BC$155:$CB$1048576,MATCH($A557,'Hoja de Trabajo para listado'!$BC$155:$BC$1048576,0),MATCH((CUADRO!F$5&amp;$E557),'Hoja de Trabajo para listado'!$BC$151:$CB$151,0)),0)+IFERROR(INDEX('Hoja de Trabajo para listado'!$DE$153:$DG$274,MATCH($A557,'Hoja de Trabajo para listado'!$DE$153:$DE$1048576,0),MATCH((CUADRO!F$5&amp;$E557),'Hoja de Trabajo para listado'!$DE$151:$DG$151,0)),0)+IFERROR(INDEX('Hoja de Trabajo para listado'!$CD$155:$DC$1048576,MATCH($A557,'Hoja de Trabajo para listado'!$CD$155:$CD$1048576,0),MATCH((CUADRO!F$5&amp;$E557),'Hoja de Trabajo para listado'!$CD$151:$DC$151,0)),0)</f>
        <v>0</v>
      </c>
      <c r="G557" s="314">
        <f ca="1">+IFERROR(INDEX('Hoja de Trabajo para listado'!$A$155:$Z$1048576,MATCH($A557,'Hoja de Trabajo para listado'!$A$155:$A$1048576,0),MATCH((CUADRO!G$5&amp;$E557),'Hoja de Trabajo para listado'!$A$151:$Z$151,0)),0)+IFERROR(INDEX('Hoja de Trabajo para listado'!$AB$155:$BA$1048576,MATCH($A557,'Hoja de Trabajo para listado'!$AB$155:$AB$1048576,0),MATCH((CUADRO!G$5&amp;$E557),'Hoja de Trabajo para listado'!$AB$151:$BA$151,0)),0)+IFERROR(INDEX('Hoja de Trabajo para listado'!$BC$155:$CB$1048576,MATCH($A557,'Hoja de Trabajo para listado'!$BC$155:$BC$1048576,0),MATCH((CUADRO!G$5&amp;$E557),'Hoja de Trabajo para listado'!$BC$151:$CB$151,0)),0)+IFERROR(INDEX('Hoja de Trabajo para listado'!$DE$153:$DG$274,MATCH($A557,'Hoja de Trabajo para listado'!$DE$153:$DE$1048576,0),MATCH((CUADRO!G$5&amp;$E557),'Hoja de Trabajo para listado'!$DE$151:$DG$151,0)),0)+IFERROR(INDEX('Hoja de Trabajo para listado'!$CD$155:$DC$1048576,MATCH($A557,'Hoja de Trabajo para listado'!$CD$155:$CD$1048576,0),MATCH((CUADRO!G$5&amp;$E557),'Hoja de Trabajo para listado'!$CD$151:$DC$151,0)),0)</f>
        <v>0</v>
      </c>
      <c r="H557" s="314">
        <f ca="1">+IFERROR(INDEX('Hoja de Trabajo para listado'!$A$155:$Z$1048576,MATCH($A557,'Hoja de Trabajo para listado'!$A$155:$A$1048576,0),MATCH((CUADRO!H$5&amp;$E557),'Hoja de Trabajo para listado'!$A$151:$Z$151,0)),0)+IFERROR(INDEX('Hoja de Trabajo para listado'!$AB$155:$BA$1048576,MATCH($A557,'Hoja de Trabajo para listado'!$AB$155:$AB$1048576,0),MATCH((CUADRO!H$5&amp;$E557),'Hoja de Trabajo para listado'!$AB$151:$BA$151,0)),0)+IFERROR(INDEX('Hoja de Trabajo para listado'!$BC$155:$CB$1048576,MATCH($A557,'Hoja de Trabajo para listado'!$BC$155:$BC$1048576,0),MATCH((CUADRO!H$5&amp;$E557),'Hoja de Trabajo para listado'!$BC$151:$CB$151,0)),0)+IFERROR(INDEX('Hoja de Trabajo para listado'!$DE$153:$DG$274,MATCH($A557,'Hoja de Trabajo para listado'!$DE$153:$DE$1048576,0),MATCH((CUADRO!H$5&amp;$E557),'Hoja de Trabajo para listado'!$DE$151:$DG$151,0)),0)+IFERROR(INDEX('Hoja de Trabajo para listado'!$CD$155:$DC$1048576,MATCH($A557,'Hoja de Trabajo para listado'!$CD$155:$CD$1048576,0),MATCH((CUADRO!H$5&amp;$E557),'Hoja de Trabajo para listado'!$CD$151:$DC$151,0)),0)</f>
        <v>0</v>
      </c>
      <c r="I557" s="314">
        <f ca="1">+IFERROR(INDEX('Hoja de Trabajo para listado'!$A$155:$Z$1048576,MATCH($A557,'Hoja de Trabajo para listado'!$A$155:$A$1048576,0),MATCH((CUADRO!I$5&amp;$E557),'Hoja de Trabajo para listado'!$A$151:$Z$151,0)),0)+IFERROR(INDEX('Hoja de Trabajo para listado'!$AB$155:$BA$1048576,MATCH($A557,'Hoja de Trabajo para listado'!$AB$155:$AB$1048576,0),MATCH((CUADRO!I$5&amp;$E557),'Hoja de Trabajo para listado'!$AB$151:$BA$151,0)),0)+IFERROR(INDEX('Hoja de Trabajo para listado'!$BC$155:$CB$1048576,MATCH($A557,'Hoja de Trabajo para listado'!$BC$155:$BC$1048576,0),MATCH((CUADRO!I$5&amp;$E557),'Hoja de Trabajo para listado'!$BC$151:$CB$151,0)),0)+IFERROR(INDEX('Hoja de Trabajo para listado'!$DE$153:$DG$274,MATCH($A557,'Hoja de Trabajo para listado'!$DE$153:$DE$1048576,0),MATCH((CUADRO!I$5&amp;$E557),'Hoja de Trabajo para listado'!$DE$151:$DG$151,0)),0)+IFERROR(INDEX('Hoja de Trabajo para listado'!$CD$155:$DC$1048576,MATCH($A557,'Hoja de Trabajo para listado'!$CD$155:$CD$1048576,0),MATCH((CUADRO!I$5&amp;$E557),'Hoja de Trabajo para listado'!$CD$151:$DC$151,0)),0)</f>
        <v>0</v>
      </c>
      <c r="J557" s="314">
        <f ca="1">+IFERROR(INDEX('Hoja de Trabajo para listado'!$A$155:$Z$1048576,MATCH($A557,'Hoja de Trabajo para listado'!$A$155:$A$1048576,0),MATCH((CUADRO!J$5&amp;$E557),'Hoja de Trabajo para listado'!$A$151:$Z$151,0)),0)+IFERROR(INDEX('Hoja de Trabajo para listado'!$AB$155:$BA$1048576,MATCH($A557,'Hoja de Trabajo para listado'!$AB$155:$AB$1048576,0),MATCH((CUADRO!J$5&amp;$E557),'Hoja de Trabajo para listado'!$AB$151:$BA$151,0)),0)+IFERROR(INDEX('Hoja de Trabajo para listado'!$BC$155:$CB$1048576,MATCH($A557,'Hoja de Trabajo para listado'!$BC$155:$BC$1048576,0),MATCH((CUADRO!J$5&amp;$E557),'Hoja de Trabajo para listado'!$BC$151:$CB$151,0)),0)+IFERROR(INDEX('Hoja de Trabajo para listado'!$DE$153:$DG$274,MATCH($A557,'Hoja de Trabajo para listado'!$DE$153:$DE$1048576,0),MATCH((CUADRO!J$5&amp;$E557),'Hoja de Trabajo para listado'!$DE$151:$DG$151,0)),0)+IFERROR(INDEX('Hoja de Trabajo para listado'!$CD$155:$DC$1048576,MATCH($A557,'Hoja de Trabajo para listado'!$CD$155:$CD$1048576,0),MATCH((CUADRO!J$5&amp;$E557),'Hoja de Trabajo para listado'!$CD$151:$DC$151,0)),0)</f>
        <v>0</v>
      </c>
      <c r="K557" s="314">
        <f ca="1">+IFERROR(INDEX('Hoja de Trabajo para listado'!$A$155:$Z$1048576,MATCH($A557,'Hoja de Trabajo para listado'!$A$155:$A$1048576,0),MATCH((CUADRO!K$5&amp;$E557),'Hoja de Trabajo para listado'!$A$151:$Z$151,0)),0)+IFERROR(INDEX('Hoja de Trabajo para listado'!$AB$155:$BA$1048576,MATCH($A557,'Hoja de Trabajo para listado'!$AB$155:$AB$1048576,0),MATCH((CUADRO!K$5&amp;$E557),'Hoja de Trabajo para listado'!$AB$151:$BA$151,0)),0)+IFERROR(INDEX('Hoja de Trabajo para listado'!$BC$155:$CB$1048576,MATCH($A557,'Hoja de Trabajo para listado'!$BC$155:$BC$1048576,0),MATCH((CUADRO!K$5&amp;$E557),'Hoja de Trabajo para listado'!$BC$151:$CB$151,0)),0)+IFERROR(INDEX('Hoja de Trabajo para listado'!$DE$153:$DG$274,MATCH($A557,'Hoja de Trabajo para listado'!$DE$153:$DE$1048576,0),MATCH((CUADRO!K$5&amp;$E557),'Hoja de Trabajo para listado'!$DE$151:$DG$151,0)),0)+IFERROR(INDEX('Hoja de Trabajo para listado'!$CD$155:$DC$1048576,MATCH($A557,'Hoja de Trabajo para listado'!$CD$155:$CD$1048576,0),MATCH((CUADRO!K$5&amp;$E557),'Hoja de Trabajo para listado'!$CD$151:$DC$151,0)),0)</f>
        <v>0</v>
      </c>
      <c r="L557" s="314">
        <f ca="1">+IFERROR(INDEX('Hoja de Trabajo para listado'!$A$155:$Z$1048576,MATCH($A557,'Hoja de Trabajo para listado'!$A$155:$A$1048576,0),MATCH((CUADRO!L$5&amp;$E557),'Hoja de Trabajo para listado'!$A$151:$Z$151,0)),0)+IFERROR(INDEX('Hoja de Trabajo para listado'!$AB$155:$BA$1048576,MATCH($A557,'Hoja de Trabajo para listado'!$AB$155:$AB$1048576,0),MATCH((CUADRO!L$5&amp;$E557),'Hoja de Trabajo para listado'!$AB$151:$BA$151,0)),0)+IFERROR(INDEX('Hoja de Trabajo para listado'!$BC$155:$CB$1048576,MATCH($A557,'Hoja de Trabajo para listado'!$BC$155:$BC$1048576,0),MATCH((CUADRO!L$5&amp;$E557),'Hoja de Trabajo para listado'!$BC$151:$CB$151,0)),0)+IFERROR(INDEX('Hoja de Trabajo para listado'!$DE$153:$DG$274,MATCH($A557,'Hoja de Trabajo para listado'!$DE$153:$DE$1048576,0),MATCH((CUADRO!L$5&amp;$E557),'Hoja de Trabajo para listado'!$DE$151:$DG$151,0)),0)+IFERROR(INDEX('Hoja de Trabajo para listado'!$CD$155:$DC$1048576,MATCH($A557,'Hoja de Trabajo para listado'!$CD$155:$CD$1048576,0),MATCH((CUADRO!L$5&amp;$E557),'Hoja de Trabajo para listado'!$CD$151:$DC$151,0)),0)</f>
        <v>0</v>
      </c>
      <c r="M557" s="314">
        <f ca="1">+IFERROR(INDEX('Hoja de Trabajo para listado'!$A$155:$Z$1048576,MATCH($A557,'Hoja de Trabajo para listado'!$A$155:$A$1048576,0),MATCH((CUADRO!M$5&amp;$E557),'Hoja de Trabajo para listado'!$A$151:$Z$151,0)),0)+IFERROR(INDEX('Hoja de Trabajo para listado'!$AB$155:$BA$1048576,MATCH($A557,'Hoja de Trabajo para listado'!$AB$155:$AB$1048576,0),MATCH((CUADRO!M$5&amp;$E557),'Hoja de Trabajo para listado'!$AB$151:$BA$151,0)),0)+IFERROR(INDEX('Hoja de Trabajo para listado'!$BC$155:$CB$1048576,MATCH($A557,'Hoja de Trabajo para listado'!$BC$155:$BC$1048576,0),MATCH((CUADRO!M$5&amp;$E557),'Hoja de Trabajo para listado'!$BC$151:$CB$151,0)),0)+IFERROR(INDEX('Hoja de Trabajo para listado'!$DE$153:$DG$274,MATCH($A557,'Hoja de Trabajo para listado'!$DE$153:$DE$1048576,0),MATCH((CUADRO!M$5&amp;$E557),'Hoja de Trabajo para listado'!$DE$151:$DG$151,0)),0)+IFERROR(INDEX('Hoja de Trabajo para listado'!$CD$155:$DC$1048576,MATCH($A557,'Hoja de Trabajo para listado'!$CD$155:$CD$1048576,0),MATCH((CUADRO!M$5&amp;$E557),'Hoja de Trabajo para listado'!$CD$151:$DC$151,0)),0)</f>
        <v>0</v>
      </c>
      <c r="N557" s="314">
        <f ca="1">+IFERROR(INDEX('Hoja de Trabajo para listado'!$A$155:$Z$1048576,MATCH($A557,'Hoja de Trabajo para listado'!$A$155:$A$1048576,0),MATCH((CUADRO!N$5&amp;$E557),'Hoja de Trabajo para listado'!$A$151:$Z$151,0)),0)+IFERROR(INDEX('Hoja de Trabajo para listado'!$AB$155:$BA$1048576,MATCH($A557,'Hoja de Trabajo para listado'!$AB$155:$AB$1048576,0),MATCH((CUADRO!N$5&amp;$E557),'Hoja de Trabajo para listado'!$AB$151:$BA$151,0)),0)+IFERROR(INDEX('Hoja de Trabajo para listado'!$BC$155:$CB$1048576,MATCH($A557,'Hoja de Trabajo para listado'!$BC$155:$BC$1048576,0),MATCH((CUADRO!N$5&amp;$E557),'Hoja de Trabajo para listado'!$BC$151:$CB$151,0)),0)+IFERROR(INDEX('Hoja de Trabajo para listado'!$DE$153:$DG$274,MATCH($A557,'Hoja de Trabajo para listado'!$DE$153:$DE$1048576,0),MATCH((CUADRO!N$5&amp;$E557),'Hoja de Trabajo para listado'!$DE$151:$DG$151,0)),0)+IFERROR(INDEX('Hoja de Trabajo para listado'!$CD$155:$DC$1048576,MATCH($A557,'Hoja de Trabajo para listado'!$CD$155:$CD$1048576,0),MATCH((CUADRO!N$5&amp;$E557),'Hoja de Trabajo para listado'!$CD$151:$DC$151,0)),0)</f>
        <v>0</v>
      </c>
      <c r="O557" s="314">
        <f ca="1">+IFERROR(INDEX('Hoja de Trabajo para listado'!$A$155:$Z$1048576,MATCH($A557,'Hoja de Trabajo para listado'!$A$155:$A$1048576,0),MATCH((CUADRO!O$5&amp;$E557),'Hoja de Trabajo para listado'!$A$151:$Z$151,0)),0)+IFERROR(INDEX('Hoja de Trabajo para listado'!$AB$155:$BA$1048576,MATCH($A557,'Hoja de Trabajo para listado'!$AB$155:$AB$1048576,0),MATCH((CUADRO!O$5&amp;$E557),'Hoja de Trabajo para listado'!$AB$151:$BA$151,0)),0)+IFERROR(INDEX('Hoja de Trabajo para listado'!$BC$155:$CB$1048576,MATCH($A557,'Hoja de Trabajo para listado'!$BC$155:$BC$1048576,0),MATCH((CUADRO!O$5&amp;$E557),'Hoja de Trabajo para listado'!$BC$151:$CB$151,0)),0)+IFERROR(INDEX('Hoja de Trabajo para listado'!$DE$153:$DG$274,MATCH($A557,'Hoja de Trabajo para listado'!$DE$153:$DE$1048576,0),MATCH((CUADRO!O$5&amp;$E557),'Hoja de Trabajo para listado'!$DE$151:$DG$151,0)),0)+IFERROR(INDEX('Hoja de Trabajo para listado'!$CD$155:$DC$1048576,MATCH($A557,'Hoja de Trabajo para listado'!$CD$155:$CD$1048576,0),MATCH((CUADRO!O$5&amp;$E557),'Hoja de Trabajo para listado'!$CD$151:$DC$151,0)),0)</f>
        <v>0</v>
      </c>
      <c r="P557" s="314">
        <f ca="1">+IFERROR(INDEX('Hoja de Trabajo para listado'!$A$155:$Z$1048576,MATCH($A557,'Hoja de Trabajo para listado'!$A$155:$A$1048576,0),MATCH((CUADRO!P$5&amp;$E557),'Hoja de Trabajo para listado'!$A$151:$Z$151,0)),0)+IFERROR(INDEX('Hoja de Trabajo para listado'!$AB$155:$BA$1048576,MATCH($A557,'Hoja de Trabajo para listado'!$AB$155:$AB$1048576,0),MATCH((CUADRO!P$5&amp;$E557),'Hoja de Trabajo para listado'!$AB$151:$BA$151,0)),0)+IFERROR(INDEX('Hoja de Trabajo para listado'!$BC$155:$CB$1048576,MATCH($A557,'Hoja de Trabajo para listado'!$BC$155:$BC$1048576,0),MATCH((CUADRO!P$5&amp;$E557),'Hoja de Trabajo para listado'!$BC$151:$CB$151,0)),0)+IFERROR(INDEX('Hoja de Trabajo para listado'!$DE$153:$DG$274,MATCH($A557,'Hoja de Trabajo para listado'!$DE$153:$DE$1048576,0),MATCH((CUADRO!P$5&amp;$E557),'Hoja de Trabajo para listado'!$DE$151:$DG$151,0)),0)+IFERROR(INDEX('Hoja de Trabajo para listado'!$CD$155:$DC$1048576,MATCH($A557,'Hoja de Trabajo para listado'!$CD$155:$CD$1048576,0),MATCH((CUADRO!P$5&amp;$E557),'Hoja de Trabajo para listado'!$CD$151:$DC$151,0)),0)</f>
        <v>0</v>
      </c>
      <c r="Q557" s="314">
        <f ca="1">+IFERROR(INDEX('Hoja de Trabajo para listado'!$A$155:$Z$1048576,MATCH($A557,'Hoja de Trabajo para listado'!$A$155:$A$1048576,0),MATCH((CUADRO!Q$5&amp;$E557),'Hoja de Trabajo para listado'!$A$151:$Z$151,0)),0)+IFERROR(INDEX('Hoja de Trabajo para listado'!$AB$155:$BA$1048576,MATCH($A557,'Hoja de Trabajo para listado'!$AB$155:$AB$1048576,0),MATCH((CUADRO!Q$5&amp;$E557),'Hoja de Trabajo para listado'!$AB$151:$BA$151,0)),0)+IFERROR(INDEX('Hoja de Trabajo para listado'!$BC$155:$CB$1048576,MATCH($A557,'Hoja de Trabajo para listado'!$BC$155:$BC$1048576,0),MATCH((CUADRO!Q$5&amp;$E557),'Hoja de Trabajo para listado'!$BC$151:$CB$151,0)),0)+IFERROR(INDEX('Hoja de Trabajo para listado'!$DE$153:$DG$274,MATCH($A557,'Hoja de Trabajo para listado'!$DE$153:$DE$1048576,0),MATCH((CUADRO!Q$5&amp;$E557),'Hoja de Trabajo para listado'!$DE$151:$DG$151,0)),0)+IFERROR(INDEX('Hoja de Trabajo para listado'!$CD$155:$DC$1048576,MATCH($A557,'Hoja de Trabajo para listado'!$CD$155:$CD$1048576,0),MATCH((CUADRO!Q$5&amp;$E557),'Hoja de Trabajo para listado'!$CD$151:$DC$151,0)),0)</f>
        <v>0</v>
      </c>
      <c r="R557" s="314">
        <f t="shared" ca="1" si="16"/>
        <v>0</v>
      </c>
      <c r="S557" s="322">
        <f ca="1">+R556+R557</f>
        <v>0</v>
      </c>
      <c r="T557" s="314">
        <f ca="1">+S557</f>
        <v>0</v>
      </c>
      <c r="U557" s="313">
        <f t="shared" si="17"/>
        <v>2</v>
      </c>
      <c r="V557" s="319" t="str">
        <f>+VLOOKUP(A557,bd_lista!$A$3:$E$593,5,FALSE)</f>
        <v>Gobiernos Autonomos Municipales</v>
      </c>
      <c r="W557" s="426"/>
    </row>
    <row r="558" spans="1:23" customFormat="1" ht="15" hidden="1" customHeight="1">
      <c r="A558" s="323">
        <v>1516</v>
      </c>
      <c r="B558" s="427">
        <f>+A558</f>
        <v>1516</v>
      </c>
      <c r="C558" s="318" t="str">
        <f>+VLOOKUP(A558,bd_lista!$A$3:$C$593,3,FALSE)</f>
        <v>Gobierno Autónomo Municipal de Toro Toro</v>
      </c>
      <c r="D558" s="429" t="str">
        <f>+C558</f>
        <v>Gobierno Autónomo Municipal de Toro Toro</v>
      </c>
      <c r="E558" s="346" t="s">
        <v>1418</v>
      </c>
      <c r="F558" s="314">
        <f ca="1">+IFERROR(INDEX('Hoja de Trabajo para listado'!$A$155:$Z$1048576,MATCH($A558,'Hoja de Trabajo para listado'!$A$155:$A$1048576,0),MATCH((CUADRO!F$5&amp;$E558),'Hoja de Trabajo para listado'!$A$151:$Z$151,0)),0)+IFERROR(INDEX('Hoja de Trabajo para listado'!$AB$155:$BA$1048576,MATCH($A558,'Hoja de Trabajo para listado'!$AB$155:$AB$1048576,0),MATCH((CUADRO!F$5&amp;$E558),'Hoja de Trabajo para listado'!$AB$151:$BA$151,0)),0)+IFERROR(INDEX('Hoja de Trabajo para listado'!$BC$155:$CB$1048576,MATCH($A558,'Hoja de Trabajo para listado'!$BC$155:$BC$1048576,0),MATCH((CUADRO!F$5&amp;$E558),'Hoja de Trabajo para listado'!$BC$151:$CB$151,0)),0)+IFERROR(INDEX('Hoja de Trabajo para listado'!$DE$153:$DG$274,MATCH($A558,'Hoja de Trabajo para listado'!$DE$153:$DE$1048576,0),MATCH((CUADRO!F$5&amp;$E558),'Hoja de Trabajo para listado'!$DE$151:$DG$151,0)),0)+IFERROR(INDEX('Hoja de Trabajo para listado'!$CD$155:$DC$1048576,MATCH($A558,'Hoja de Trabajo para listado'!$CD$155:$CD$1048576,0),MATCH((CUADRO!F$5&amp;$E558),'Hoja de Trabajo para listado'!$CD$151:$DC$151,0)),0)</f>
        <v>0</v>
      </c>
      <c r="G558" s="314">
        <f ca="1">+IFERROR(INDEX('Hoja de Trabajo para listado'!$A$155:$Z$1048576,MATCH($A558,'Hoja de Trabajo para listado'!$A$155:$A$1048576,0),MATCH((CUADRO!G$5&amp;$E558),'Hoja de Trabajo para listado'!$A$151:$Z$151,0)),0)+IFERROR(INDEX('Hoja de Trabajo para listado'!$AB$155:$BA$1048576,MATCH($A558,'Hoja de Trabajo para listado'!$AB$155:$AB$1048576,0),MATCH((CUADRO!G$5&amp;$E558),'Hoja de Trabajo para listado'!$AB$151:$BA$151,0)),0)+IFERROR(INDEX('Hoja de Trabajo para listado'!$BC$155:$CB$1048576,MATCH($A558,'Hoja de Trabajo para listado'!$BC$155:$BC$1048576,0),MATCH((CUADRO!G$5&amp;$E558),'Hoja de Trabajo para listado'!$BC$151:$CB$151,0)),0)+IFERROR(INDEX('Hoja de Trabajo para listado'!$DE$153:$DG$274,MATCH($A558,'Hoja de Trabajo para listado'!$DE$153:$DE$1048576,0),MATCH((CUADRO!G$5&amp;$E558),'Hoja de Trabajo para listado'!$DE$151:$DG$151,0)),0)+IFERROR(INDEX('Hoja de Trabajo para listado'!$CD$155:$DC$1048576,MATCH($A558,'Hoja de Trabajo para listado'!$CD$155:$CD$1048576,0),MATCH((CUADRO!G$5&amp;$E558),'Hoja de Trabajo para listado'!$CD$151:$DC$151,0)),0)</f>
        <v>0</v>
      </c>
      <c r="H558" s="314">
        <f ca="1">+IFERROR(INDEX('Hoja de Trabajo para listado'!$A$155:$Z$1048576,MATCH($A558,'Hoja de Trabajo para listado'!$A$155:$A$1048576,0),MATCH((CUADRO!H$5&amp;$E558),'Hoja de Trabajo para listado'!$A$151:$Z$151,0)),0)+IFERROR(INDEX('Hoja de Trabajo para listado'!$AB$155:$BA$1048576,MATCH($A558,'Hoja de Trabajo para listado'!$AB$155:$AB$1048576,0),MATCH((CUADRO!H$5&amp;$E558),'Hoja de Trabajo para listado'!$AB$151:$BA$151,0)),0)+IFERROR(INDEX('Hoja de Trabajo para listado'!$BC$155:$CB$1048576,MATCH($A558,'Hoja de Trabajo para listado'!$BC$155:$BC$1048576,0),MATCH((CUADRO!H$5&amp;$E558),'Hoja de Trabajo para listado'!$BC$151:$CB$151,0)),0)+IFERROR(INDEX('Hoja de Trabajo para listado'!$DE$153:$DG$274,MATCH($A558,'Hoja de Trabajo para listado'!$DE$153:$DE$1048576,0),MATCH((CUADRO!H$5&amp;$E558),'Hoja de Trabajo para listado'!$DE$151:$DG$151,0)),0)+IFERROR(INDEX('Hoja de Trabajo para listado'!$CD$155:$DC$1048576,MATCH($A558,'Hoja de Trabajo para listado'!$CD$155:$CD$1048576,0),MATCH((CUADRO!H$5&amp;$E558),'Hoja de Trabajo para listado'!$CD$151:$DC$151,0)),0)</f>
        <v>0</v>
      </c>
      <c r="I558" s="314">
        <f ca="1">+IFERROR(INDEX('Hoja de Trabajo para listado'!$A$155:$Z$1048576,MATCH($A558,'Hoja de Trabajo para listado'!$A$155:$A$1048576,0),MATCH((CUADRO!I$5&amp;$E558),'Hoja de Trabajo para listado'!$A$151:$Z$151,0)),0)+IFERROR(INDEX('Hoja de Trabajo para listado'!$AB$155:$BA$1048576,MATCH($A558,'Hoja de Trabajo para listado'!$AB$155:$AB$1048576,0),MATCH((CUADRO!I$5&amp;$E558),'Hoja de Trabajo para listado'!$AB$151:$BA$151,0)),0)+IFERROR(INDEX('Hoja de Trabajo para listado'!$BC$155:$CB$1048576,MATCH($A558,'Hoja de Trabajo para listado'!$BC$155:$BC$1048576,0),MATCH((CUADRO!I$5&amp;$E558),'Hoja de Trabajo para listado'!$BC$151:$CB$151,0)),0)+IFERROR(INDEX('Hoja de Trabajo para listado'!$DE$153:$DG$274,MATCH($A558,'Hoja de Trabajo para listado'!$DE$153:$DE$1048576,0),MATCH((CUADRO!I$5&amp;$E558),'Hoja de Trabajo para listado'!$DE$151:$DG$151,0)),0)+IFERROR(INDEX('Hoja de Trabajo para listado'!$CD$155:$DC$1048576,MATCH($A558,'Hoja de Trabajo para listado'!$CD$155:$CD$1048576,0),MATCH((CUADRO!I$5&amp;$E558),'Hoja de Trabajo para listado'!$CD$151:$DC$151,0)),0)</f>
        <v>0</v>
      </c>
      <c r="J558" s="314">
        <f ca="1">+IFERROR(INDEX('Hoja de Trabajo para listado'!$A$155:$Z$1048576,MATCH($A558,'Hoja de Trabajo para listado'!$A$155:$A$1048576,0),MATCH((CUADRO!J$5&amp;$E558),'Hoja de Trabajo para listado'!$A$151:$Z$151,0)),0)+IFERROR(INDEX('Hoja de Trabajo para listado'!$AB$155:$BA$1048576,MATCH($A558,'Hoja de Trabajo para listado'!$AB$155:$AB$1048576,0),MATCH((CUADRO!J$5&amp;$E558),'Hoja de Trabajo para listado'!$AB$151:$BA$151,0)),0)+IFERROR(INDEX('Hoja de Trabajo para listado'!$BC$155:$CB$1048576,MATCH($A558,'Hoja de Trabajo para listado'!$BC$155:$BC$1048576,0),MATCH((CUADRO!J$5&amp;$E558),'Hoja de Trabajo para listado'!$BC$151:$CB$151,0)),0)+IFERROR(INDEX('Hoja de Trabajo para listado'!$DE$153:$DG$274,MATCH($A558,'Hoja de Trabajo para listado'!$DE$153:$DE$1048576,0),MATCH((CUADRO!J$5&amp;$E558),'Hoja de Trabajo para listado'!$DE$151:$DG$151,0)),0)+IFERROR(INDEX('Hoja de Trabajo para listado'!$CD$155:$DC$1048576,MATCH($A558,'Hoja de Trabajo para listado'!$CD$155:$CD$1048576,0),MATCH((CUADRO!J$5&amp;$E558),'Hoja de Trabajo para listado'!$CD$151:$DC$151,0)),0)</f>
        <v>0</v>
      </c>
      <c r="K558" s="314">
        <f ca="1">+IFERROR(INDEX('Hoja de Trabajo para listado'!$A$155:$Z$1048576,MATCH($A558,'Hoja de Trabajo para listado'!$A$155:$A$1048576,0),MATCH((CUADRO!K$5&amp;$E558),'Hoja de Trabajo para listado'!$A$151:$Z$151,0)),0)+IFERROR(INDEX('Hoja de Trabajo para listado'!$AB$155:$BA$1048576,MATCH($A558,'Hoja de Trabajo para listado'!$AB$155:$AB$1048576,0),MATCH((CUADRO!K$5&amp;$E558),'Hoja de Trabajo para listado'!$AB$151:$BA$151,0)),0)+IFERROR(INDEX('Hoja de Trabajo para listado'!$BC$155:$CB$1048576,MATCH($A558,'Hoja de Trabajo para listado'!$BC$155:$BC$1048576,0),MATCH((CUADRO!K$5&amp;$E558),'Hoja de Trabajo para listado'!$BC$151:$CB$151,0)),0)+IFERROR(INDEX('Hoja de Trabajo para listado'!$DE$153:$DG$274,MATCH($A558,'Hoja de Trabajo para listado'!$DE$153:$DE$1048576,0),MATCH((CUADRO!K$5&amp;$E558),'Hoja de Trabajo para listado'!$DE$151:$DG$151,0)),0)+IFERROR(INDEX('Hoja de Trabajo para listado'!$CD$155:$DC$1048576,MATCH($A558,'Hoja de Trabajo para listado'!$CD$155:$CD$1048576,0),MATCH((CUADRO!K$5&amp;$E558),'Hoja de Trabajo para listado'!$CD$151:$DC$151,0)),0)</f>
        <v>0</v>
      </c>
      <c r="L558" s="314">
        <f ca="1">+IFERROR(INDEX('Hoja de Trabajo para listado'!$A$155:$Z$1048576,MATCH($A558,'Hoja de Trabajo para listado'!$A$155:$A$1048576,0),MATCH((CUADRO!L$5&amp;$E558),'Hoja de Trabajo para listado'!$A$151:$Z$151,0)),0)+IFERROR(INDEX('Hoja de Trabajo para listado'!$AB$155:$BA$1048576,MATCH($A558,'Hoja de Trabajo para listado'!$AB$155:$AB$1048576,0),MATCH((CUADRO!L$5&amp;$E558),'Hoja de Trabajo para listado'!$AB$151:$BA$151,0)),0)+IFERROR(INDEX('Hoja de Trabajo para listado'!$BC$155:$CB$1048576,MATCH($A558,'Hoja de Trabajo para listado'!$BC$155:$BC$1048576,0),MATCH((CUADRO!L$5&amp;$E558),'Hoja de Trabajo para listado'!$BC$151:$CB$151,0)),0)+IFERROR(INDEX('Hoja de Trabajo para listado'!$DE$153:$DG$274,MATCH($A558,'Hoja de Trabajo para listado'!$DE$153:$DE$1048576,0),MATCH((CUADRO!L$5&amp;$E558),'Hoja de Trabajo para listado'!$DE$151:$DG$151,0)),0)+IFERROR(INDEX('Hoja de Trabajo para listado'!$CD$155:$DC$1048576,MATCH($A558,'Hoja de Trabajo para listado'!$CD$155:$CD$1048576,0),MATCH((CUADRO!L$5&amp;$E558),'Hoja de Trabajo para listado'!$CD$151:$DC$151,0)),0)</f>
        <v>0</v>
      </c>
      <c r="M558" s="314">
        <f ca="1">+IFERROR(INDEX('Hoja de Trabajo para listado'!$A$155:$Z$1048576,MATCH($A558,'Hoja de Trabajo para listado'!$A$155:$A$1048576,0),MATCH((CUADRO!M$5&amp;$E558),'Hoja de Trabajo para listado'!$A$151:$Z$151,0)),0)+IFERROR(INDEX('Hoja de Trabajo para listado'!$AB$155:$BA$1048576,MATCH($A558,'Hoja de Trabajo para listado'!$AB$155:$AB$1048576,0),MATCH((CUADRO!M$5&amp;$E558),'Hoja de Trabajo para listado'!$AB$151:$BA$151,0)),0)+IFERROR(INDEX('Hoja de Trabajo para listado'!$BC$155:$CB$1048576,MATCH($A558,'Hoja de Trabajo para listado'!$BC$155:$BC$1048576,0),MATCH((CUADRO!M$5&amp;$E558),'Hoja de Trabajo para listado'!$BC$151:$CB$151,0)),0)+IFERROR(INDEX('Hoja de Trabajo para listado'!$DE$153:$DG$274,MATCH($A558,'Hoja de Trabajo para listado'!$DE$153:$DE$1048576,0),MATCH((CUADRO!M$5&amp;$E558),'Hoja de Trabajo para listado'!$DE$151:$DG$151,0)),0)+IFERROR(INDEX('Hoja de Trabajo para listado'!$CD$155:$DC$1048576,MATCH($A558,'Hoja de Trabajo para listado'!$CD$155:$CD$1048576,0),MATCH((CUADRO!M$5&amp;$E558),'Hoja de Trabajo para listado'!$CD$151:$DC$151,0)),0)</f>
        <v>0</v>
      </c>
      <c r="N558" s="314">
        <f ca="1">+IFERROR(INDEX('Hoja de Trabajo para listado'!$A$155:$Z$1048576,MATCH($A558,'Hoja de Trabajo para listado'!$A$155:$A$1048576,0),MATCH((CUADRO!N$5&amp;$E558),'Hoja de Trabajo para listado'!$A$151:$Z$151,0)),0)+IFERROR(INDEX('Hoja de Trabajo para listado'!$AB$155:$BA$1048576,MATCH($A558,'Hoja de Trabajo para listado'!$AB$155:$AB$1048576,0),MATCH((CUADRO!N$5&amp;$E558),'Hoja de Trabajo para listado'!$AB$151:$BA$151,0)),0)+IFERROR(INDEX('Hoja de Trabajo para listado'!$BC$155:$CB$1048576,MATCH($A558,'Hoja de Trabajo para listado'!$BC$155:$BC$1048576,0),MATCH((CUADRO!N$5&amp;$E558),'Hoja de Trabajo para listado'!$BC$151:$CB$151,0)),0)+IFERROR(INDEX('Hoja de Trabajo para listado'!$DE$153:$DG$274,MATCH($A558,'Hoja de Trabajo para listado'!$DE$153:$DE$1048576,0),MATCH((CUADRO!N$5&amp;$E558),'Hoja de Trabajo para listado'!$DE$151:$DG$151,0)),0)+IFERROR(INDEX('Hoja de Trabajo para listado'!$CD$155:$DC$1048576,MATCH($A558,'Hoja de Trabajo para listado'!$CD$155:$CD$1048576,0),MATCH((CUADRO!N$5&amp;$E558),'Hoja de Trabajo para listado'!$CD$151:$DC$151,0)),0)</f>
        <v>0</v>
      </c>
      <c r="O558" s="314">
        <f ca="1">+IFERROR(INDEX('Hoja de Trabajo para listado'!$A$155:$Z$1048576,MATCH($A558,'Hoja de Trabajo para listado'!$A$155:$A$1048576,0),MATCH((CUADRO!O$5&amp;$E558),'Hoja de Trabajo para listado'!$A$151:$Z$151,0)),0)+IFERROR(INDEX('Hoja de Trabajo para listado'!$AB$155:$BA$1048576,MATCH($A558,'Hoja de Trabajo para listado'!$AB$155:$AB$1048576,0),MATCH((CUADRO!O$5&amp;$E558),'Hoja de Trabajo para listado'!$AB$151:$BA$151,0)),0)+IFERROR(INDEX('Hoja de Trabajo para listado'!$BC$155:$CB$1048576,MATCH($A558,'Hoja de Trabajo para listado'!$BC$155:$BC$1048576,0),MATCH((CUADRO!O$5&amp;$E558),'Hoja de Trabajo para listado'!$BC$151:$CB$151,0)),0)+IFERROR(INDEX('Hoja de Trabajo para listado'!$DE$153:$DG$274,MATCH($A558,'Hoja de Trabajo para listado'!$DE$153:$DE$1048576,0),MATCH((CUADRO!O$5&amp;$E558),'Hoja de Trabajo para listado'!$DE$151:$DG$151,0)),0)+IFERROR(INDEX('Hoja de Trabajo para listado'!$CD$155:$DC$1048576,MATCH($A558,'Hoja de Trabajo para listado'!$CD$155:$CD$1048576,0),MATCH((CUADRO!O$5&amp;$E558),'Hoja de Trabajo para listado'!$CD$151:$DC$151,0)),0)</f>
        <v>0</v>
      </c>
      <c r="P558" s="314">
        <f ca="1">+IFERROR(INDEX('Hoja de Trabajo para listado'!$A$155:$Z$1048576,MATCH($A558,'Hoja de Trabajo para listado'!$A$155:$A$1048576,0),MATCH((CUADRO!P$5&amp;$E558),'Hoja de Trabajo para listado'!$A$151:$Z$151,0)),0)+IFERROR(INDEX('Hoja de Trabajo para listado'!$AB$155:$BA$1048576,MATCH($A558,'Hoja de Trabajo para listado'!$AB$155:$AB$1048576,0),MATCH((CUADRO!P$5&amp;$E558),'Hoja de Trabajo para listado'!$AB$151:$BA$151,0)),0)+IFERROR(INDEX('Hoja de Trabajo para listado'!$BC$155:$CB$1048576,MATCH($A558,'Hoja de Trabajo para listado'!$BC$155:$BC$1048576,0),MATCH((CUADRO!P$5&amp;$E558),'Hoja de Trabajo para listado'!$BC$151:$CB$151,0)),0)+IFERROR(INDEX('Hoja de Trabajo para listado'!$DE$153:$DG$274,MATCH($A558,'Hoja de Trabajo para listado'!$DE$153:$DE$1048576,0),MATCH((CUADRO!P$5&amp;$E558),'Hoja de Trabajo para listado'!$DE$151:$DG$151,0)),0)+IFERROR(INDEX('Hoja de Trabajo para listado'!$CD$155:$DC$1048576,MATCH($A558,'Hoja de Trabajo para listado'!$CD$155:$CD$1048576,0),MATCH((CUADRO!P$5&amp;$E558),'Hoja de Trabajo para listado'!$CD$151:$DC$151,0)),0)</f>
        <v>0</v>
      </c>
      <c r="Q558" s="314">
        <f ca="1">+IFERROR(INDEX('Hoja de Trabajo para listado'!$A$155:$Z$1048576,MATCH($A558,'Hoja de Trabajo para listado'!$A$155:$A$1048576,0),MATCH((CUADRO!Q$5&amp;$E558),'Hoja de Trabajo para listado'!$A$151:$Z$151,0)),0)+IFERROR(INDEX('Hoja de Trabajo para listado'!$AB$155:$BA$1048576,MATCH($A558,'Hoja de Trabajo para listado'!$AB$155:$AB$1048576,0),MATCH((CUADRO!Q$5&amp;$E558),'Hoja de Trabajo para listado'!$AB$151:$BA$151,0)),0)+IFERROR(INDEX('Hoja de Trabajo para listado'!$BC$155:$CB$1048576,MATCH($A558,'Hoja de Trabajo para listado'!$BC$155:$BC$1048576,0),MATCH((CUADRO!Q$5&amp;$E558),'Hoja de Trabajo para listado'!$BC$151:$CB$151,0)),0)+IFERROR(INDEX('Hoja de Trabajo para listado'!$DE$153:$DG$274,MATCH($A558,'Hoja de Trabajo para listado'!$DE$153:$DE$1048576,0),MATCH((CUADRO!Q$5&amp;$E558),'Hoja de Trabajo para listado'!$DE$151:$DG$151,0)),0)+IFERROR(INDEX('Hoja de Trabajo para listado'!$CD$155:$DC$1048576,MATCH($A558,'Hoja de Trabajo para listado'!$CD$155:$CD$1048576,0),MATCH((CUADRO!Q$5&amp;$E558),'Hoja de Trabajo para listado'!$CD$151:$DC$151,0)),0)</f>
        <v>0</v>
      </c>
      <c r="R558" s="314">
        <f t="shared" ca="1" si="16"/>
        <v>0</v>
      </c>
      <c r="S558" s="322"/>
      <c r="T558" s="314">
        <f ca="1">+T559</f>
        <v>0</v>
      </c>
      <c r="U558" s="313">
        <f t="shared" si="17"/>
        <v>1</v>
      </c>
      <c r="V558" s="319" t="str">
        <f>+VLOOKUP(A558,bd_lista!$A$3:$E$593,5,FALSE)</f>
        <v>Gobiernos Autonomos Municipales</v>
      </c>
      <c r="W558" s="425" t="str">
        <f>+V558</f>
        <v>Gobiernos Autonomos Municipales</v>
      </c>
    </row>
    <row r="559" spans="1:23" customFormat="1" ht="15" hidden="1" customHeight="1">
      <c r="A559" s="323">
        <v>1516</v>
      </c>
      <c r="B559" s="428"/>
      <c r="C559" s="318" t="str">
        <f>+VLOOKUP(A559,bd_lista!$A$3:$C$593,3,FALSE)</f>
        <v>Gobierno Autónomo Municipal de Toro Toro</v>
      </c>
      <c r="D559" s="430"/>
      <c r="E559" s="347" t="s">
        <v>1419</v>
      </c>
      <c r="F559" s="314">
        <f ca="1">+IFERROR(INDEX('Hoja de Trabajo para listado'!$A$155:$Z$1048576,MATCH($A559,'Hoja de Trabajo para listado'!$A$155:$A$1048576,0),MATCH((CUADRO!F$5&amp;$E559),'Hoja de Trabajo para listado'!$A$151:$Z$151,0)),0)+IFERROR(INDEX('Hoja de Trabajo para listado'!$AB$155:$BA$1048576,MATCH($A559,'Hoja de Trabajo para listado'!$AB$155:$AB$1048576,0),MATCH((CUADRO!F$5&amp;$E559),'Hoja de Trabajo para listado'!$AB$151:$BA$151,0)),0)+IFERROR(INDEX('Hoja de Trabajo para listado'!$BC$155:$CB$1048576,MATCH($A559,'Hoja de Trabajo para listado'!$BC$155:$BC$1048576,0),MATCH((CUADRO!F$5&amp;$E559),'Hoja de Trabajo para listado'!$BC$151:$CB$151,0)),0)+IFERROR(INDEX('Hoja de Trabajo para listado'!$DE$153:$DG$274,MATCH($A559,'Hoja de Trabajo para listado'!$DE$153:$DE$1048576,0),MATCH((CUADRO!F$5&amp;$E559),'Hoja de Trabajo para listado'!$DE$151:$DG$151,0)),0)+IFERROR(INDEX('Hoja de Trabajo para listado'!$CD$155:$DC$1048576,MATCH($A559,'Hoja de Trabajo para listado'!$CD$155:$CD$1048576,0),MATCH((CUADRO!F$5&amp;$E559),'Hoja de Trabajo para listado'!$CD$151:$DC$151,0)),0)</f>
        <v>0</v>
      </c>
      <c r="G559" s="314">
        <f ca="1">+IFERROR(INDEX('Hoja de Trabajo para listado'!$A$155:$Z$1048576,MATCH($A559,'Hoja de Trabajo para listado'!$A$155:$A$1048576,0),MATCH((CUADRO!G$5&amp;$E559),'Hoja de Trabajo para listado'!$A$151:$Z$151,0)),0)+IFERROR(INDEX('Hoja de Trabajo para listado'!$AB$155:$BA$1048576,MATCH($A559,'Hoja de Trabajo para listado'!$AB$155:$AB$1048576,0),MATCH((CUADRO!G$5&amp;$E559),'Hoja de Trabajo para listado'!$AB$151:$BA$151,0)),0)+IFERROR(INDEX('Hoja de Trabajo para listado'!$BC$155:$CB$1048576,MATCH($A559,'Hoja de Trabajo para listado'!$BC$155:$BC$1048576,0),MATCH((CUADRO!G$5&amp;$E559),'Hoja de Trabajo para listado'!$BC$151:$CB$151,0)),0)+IFERROR(INDEX('Hoja de Trabajo para listado'!$DE$153:$DG$274,MATCH($A559,'Hoja de Trabajo para listado'!$DE$153:$DE$1048576,0),MATCH((CUADRO!G$5&amp;$E559),'Hoja de Trabajo para listado'!$DE$151:$DG$151,0)),0)+IFERROR(INDEX('Hoja de Trabajo para listado'!$CD$155:$DC$1048576,MATCH($A559,'Hoja de Trabajo para listado'!$CD$155:$CD$1048576,0),MATCH((CUADRO!G$5&amp;$E559),'Hoja de Trabajo para listado'!$CD$151:$DC$151,0)),0)</f>
        <v>0</v>
      </c>
      <c r="H559" s="314">
        <f ca="1">+IFERROR(INDEX('Hoja de Trabajo para listado'!$A$155:$Z$1048576,MATCH($A559,'Hoja de Trabajo para listado'!$A$155:$A$1048576,0),MATCH((CUADRO!H$5&amp;$E559),'Hoja de Trabajo para listado'!$A$151:$Z$151,0)),0)+IFERROR(INDEX('Hoja de Trabajo para listado'!$AB$155:$BA$1048576,MATCH($A559,'Hoja de Trabajo para listado'!$AB$155:$AB$1048576,0),MATCH((CUADRO!H$5&amp;$E559),'Hoja de Trabajo para listado'!$AB$151:$BA$151,0)),0)+IFERROR(INDEX('Hoja de Trabajo para listado'!$BC$155:$CB$1048576,MATCH($A559,'Hoja de Trabajo para listado'!$BC$155:$BC$1048576,0),MATCH((CUADRO!H$5&amp;$E559),'Hoja de Trabajo para listado'!$BC$151:$CB$151,0)),0)+IFERROR(INDEX('Hoja de Trabajo para listado'!$DE$153:$DG$274,MATCH($A559,'Hoja de Trabajo para listado'!$DE$153:$DE$1048576,0),MATCH((CUADRO!H$5&amp;$E559),'Hoja de Trabajo para listado'!$DE$151:$DG$151,0)),0)+IFERROR(INDEX('Hoja de Trabajo para listado'!$CD$155:$DC$1048576,MATCH($A559,'Hoja de Trabajo para listado'!$CD$155:$CD$1048576,0),MATCH((CUADRO!H$5&amp;$E559),'Hoja de Trabajo para listado'!$CD$151:$DC$151,0)),0)</f>
        <v>0</v>
      </c>
      <c r="I559" s="314">
        <f ca="1">+IFERROR(INDEX('Hoja de Trabajo para listado'!$A$155:$Z$1048576,MATCH($A559,'Hoja de Trabajo para listado'!$A$155:$A$1048576,0),MATCH((CUADRO!I$5&amp;$E559),'Hoja de Trabajo para listado'!$A$151:$Z$151,0)),0)+IFERROR(INDEX('Hoja de Trabajo para listado'!$AB$155:$BA$1048576,MATCH($A559,'Hoja de Trabajo para listado'!$AB$155:$AB$1048576,0),MATCH((CUADRO!I$5&amp;$E559),'Hoja de Trabajo para listado'!$AB$151:$BA$151,0)),0)+IFERROR(INDEX('Hoja de Trabajo para listado'!$BC$155:$CB$1048576,MATCH($A559,'Hoja de Trabajo para listado'!$BC$155:$BC$1048576,0),MATCH((CUADRO!I$5&amp;$E559),'Hoja de Trabajo para listado'!$BC$151:$CB$151,0)),0)+IFERROR(INDEX('Hoja de Trabajo para listado'!$DE$153:$DG$274,MATCH($A559,'Hoja de Trabajo para listado'!$DE$153:$DE$1048576,0),MATCH((CUADRO!I$5&amp;$E559),'Hoja de Trabajo para listado'!$DE$151:$DG$151,0)),0)+IFERROR(INDEX('Hoja de Trabajo para listado'!$CD$155:$DC$1048576,MATCH($A559,'Hoja de Trabajo para listado'!$CD$155:$CD$1048576,0),MATCH((CUADRO!I$5&amp;$E559),'Hoja de Trabajo para listado'!$CD$151:$DC$151,0)),0)</f>
        <v>0</v>
      </c>
      <c r="J559" s="314">
        <f ca="1">+IFERROR(INDEX('Hoja de Trabajo para listado'!$A$155:$Z$1048576,MATCH($A559,'Hoja de Trabajo para listado'!$A$155:$A$1048576,0),MATCH((CUADRO!J$5&amp;$E559),'Hoja de Trabajo para listado'!$A$151:$Z$151,0)),0)+IFERROR(INDEX('Hoja de Trabajo para listado'!$AB$155:$BA$1048576,MATCH($A559,'Hoja de Trabajo para listado'!$AB$155:$AB$1048576,0),MATCH((CUADRO!J$5&amp;$E559),'Hoja de Trabajo para listado'!$AB$151:$BA$151,0)),0)+IFERROR(INDEX('Hoja de Trabajo para listado'!$BC$155:$CB$1048576,MATCH($A559,'Hoja de Trabajo para listado'!$BC$155:$BC$1048576,0),MATCH((CUADRO!J$5&amp;$E559),'Hoja de Trabajo para listado'!$BC$151:$CB$151,0)),0)+IFERROR(INDEX('Hoja de Trabajo para listado'!$DE$153:$DG$274,MATCH($A559,'Hoja de Trabajo para listado'!$DE$153:$DE$1048576,0),MATCH((CUADRO!J$5&amp;$E559),'Hoja de Trabajo para listado'!$DE$151:$DG$151,0)),0)+IFERROR(INDEX('Hoja de Trabajo para listado'!$CD$155:$DC$1048576,MATCH($A559,'Hoja de Trabajo para listado'!$CD$155:$CD$1048576,0),MATCH((CUADRO!J$5&amp;$E559),'Hoja de Trabajo para listado'!$CD$151:$DC$151,0)),0)</f>
        <v>0</v>
      </c>
      <c r="K559" s="314">
        <f ca="1">+IFERROR(INDEX('Hoja de Trabajo para listado'!$A$155:$Z$1048576,MATCH($A559,'Hoja de Trabajo para listado'!$A$155:$A$1048576,0),MATCH((CUADRO!K$5&amp;$E559),'Hoja de Trabajo para listado'!$A$151:$Z$151,0)),0)+IFERROR(INDEX('Hoja de Trabajo para listado'!$AB$155:$BA$1048576,MATCH($A559,'Hoja de Trabajo para listado'!$AB$155:$AB$1048576,0),MATCH((CUADRO!K$5&amp;$E559),'Hoja de Trabajo para listado'!$AB$151:$BA$151,0)),0)+IFERROR(INDEX('Hoja de Trabajo para listado'!$BC$155:$CB$1048576,MATCH($A559,'Hoja de Trabajo para listado'!$BC$155:$BC$1048576,0),MATCH((CUADRO!K$5&amp;$E559),'Hoja de Trabajo para listado'!$BC$151:$CB$151,0)),0)+IFERROR(INDEX('Hoja de Trabajo para listado'!$DE$153:$DG$274,MATCH($A559,'Hoja de Trabajo para listado'!$DE$153:$DE$1048576,0),MATCH((CUADRO!K$5&amp;$E559),'Hoja de Trabajo para listado'!$DE$151:$DG$151,0)),0)+IFERROR(INDEX('Hoja de Trabajo para listado'!$CD$155:$DC$1048576,MATCH($A559,'Hoja de Trabajo para listado'!$CD$155:$CD$1048576,0),MATCH((CUADRO!K$5&amp;$E559),'Hoja de Trabajo para listado'!$CD$151:$DC$151,0)),0)</f>
        <v>0</v>
      </c>
      <c r="L559" s="314">
        <f ca="1">+IFERROR(INDEX('Hoja de Trabajo para listado'!$A$155:$Z$1048576,MATCH($A559,'Hoja de Trabajo para listado'!$A$155:$A$1048576,0),MATCH((CUADRO!L$5&amp;$E559),'Hoja de Trabajo para listado'!$A$151:$Z$151,0)),0)+IFERROR(INDEX('Hoja de Trabajo para listado'!$AB$155:$BA$1048576,MATCH($A559,'Hoja de Trabajo para listado'!$AB$155:$AB$1048576,0),MATCH((CUADRO!L$5&amp;$E559),'Hoja de Trabajo para listado'!$AB$151:$BA$151,0)),0)+IFERROR(INDEX('Hoja de Trabajo para listado'!$BC$155:$CB$1048576,MATCH($A559,'Hoja de Trabajo para listado'!$BC$155:$BC$1048576,0),MATCH((CUADRO!L$5&amp;$E559),'Hoja de Trabajo para listado'!$BC$151:$CB$151,0)),0)+IFERROR(INDEX('Hoja de Trabajo para listado'!$DE$153:$DG$274,MATCH($A559,'Hoja de Trabajo para listado'!$DE$153:$DE$1048576,0),MATCH((CUADRO!L$5&amp;$E559),'Hoja de Trabajo para listado'!$DE$151:$DG$151,0)),0)+IFERROR(INDEX('Hoja de Trabajo para listado'!$CD$155:$DC$1048576,MATCH($A559,'Hoja de Trabajo para listado'!$CD$155:$CD$1048576,0),MATCH((CUADRO!L$5&amp;$E559),'Hoja de Trabajo para listado'!$CD$151:$DC$151,0)),0)</f>
        <v>0</v>
      </c>
      <c r="M559" s="314">
        <f ca="1">+IFERROR(INDEX('Hoja de Trabajo para listado'!$A$155:$Z$1048576,MATCH($A559,'Hoja de Trabajo para listado'!$A$155:$A$1048576,0),MATCH((CUADRO!M$5&amp;$E559),'Hoja de Trabajo para listado'!$A$151:$Z$151,0)),0)+IFERROR(INDEX('Hoja de Trabajo para listado'!$AB$155:$BA$1048576,MATCH($A559,'Hoja de Trabajo para listado'!$AB$155:$AB$1048576,0),MATCH((CUADRO!M$5&amp;$E559),'Hoja de Trabajo para listado'!$AB$151:$BA$151,0)),0)+IFERROR(INDEX('Hoja de Trabajo para listado'!$BC$155:$CB$1048576,MATCH($A559,'Hoja de Trabajo para listado'!$BC$155:$BC$1048576,0),MATCH((CUADRO!M$5&amp;$E559),'Hoja de Trabajo para listado'!$BC$151:$CB$151,0)),0)+IFERROR(INDEX('Hoja de Trabajo para listado'!$DE$153:$DG$274,MATCH($A559,'Hoja de Trabajo para listado'!$DE$153:$DE$1048576,0),MATCH((CUADRO!M$5&amp;$E559),'Hoja de Trabajo para listado'!$DE$151:$DG$151,0)),0)+IFERROR(INDEX('Hoja de Trabajo para listado'!$CD$155:$DC$1048576,MATCH($A559,'Hoja de Trabajo para listado'!$CD$155:$CD$1048576,0),MATCH((CUADRO!M$5&amp;$E559),'Hoja de Trabajo para listado'!$CD$151:$DC$151,0)),0)</f>
        <v>0</v>
      </c>
      <c r="N559" s="314">
        <f ca="1">+IFERROR(INDEX('Hoja de Trabajo para listado'!$A$155:$Z$1048576,MATCH($A559,'Hoja de Trabajo para listado'!$A$155:$A$1048576,0),MATCH((CUADRO!N$5&amp;$E559),'Hoja de Trabajo para listado'!$A$151:$Z$151,0)),0)+IFERROR(INDEX('Hoja de Trabajo para listado'!$AB$155:$BA$1048576,MATCH($A559,'Hoja de Trabajo para listado'!$AB$155:$AB$1048576,0),MATCH((CUADRO!N$5&amp;$E559),'Hoja de Trabajo para listado'!$AB$151:$BA$151,0)),0)+IFERROR(INDEX('Hoja de Trabajo para listado'!$BC$155:$CB$1048576,MATCH($A559,'Hoja de Trabajo para listado'!$BC$155:$BC$1048576,0),MATCH((CUADRO!N$5&amp;$E559),'Hoja de Trabajo para listado'!$BC$151:$CB$151,0)),0)+IFERROR(INDEX('Hoja de Trabajo para listado'!$DE$153:$DG$274,MATCH($A559,'Hoja de Trabajo para listado'!$DE$153:$DE$1048576,0),MATCH((CUADRO!N$5&amp;$E559),'Hoja de Trabajo para listado'!$DE$151:$DG$151,0)),0)+IFERROR(INDEX('Hoja de Trabajo para listado'!$CD$155:$DC$1048576,MATCH($A559,'Hoja de Trabajo para listado'!$CD$155:$CD$1048576,0),MATCH((CUADRO!N$5&amp;$E559),'Hoja de Trabajo para listado'!$CD$151:$DC$151,0)),0)</f>
        <v>0</v>
      </c>
      <c r="O559" s="314">
        <f ca="1">+IFERROR(INDEX('Hoja de Trabajo para listado'!$A$155:$Z$1048576,MATCH($A559,'Hoja de Trabajo para listado'!$A$155:$A$1048576,0),MATCH((CUADRO!O$5&amp;$E559),'Hoja de Trabajo para listado'!$A$151:$Z$151,0)),0)+IFERROR(INDEX('Hoja de Trabajo para listado'!$AB$155:$BA$1048576,MATCH($A559,'Hoja de Trabajo para listado'!$AB$155:$AB$1048576,0),MATCH((CUADRO!O$5&amp;$E559),'Hoja de Trabajo para listado'!$AB$151:$BA$151,0)),0)+IFERROR(INDEX('Hoja de Trabajo para listado'!$BC$155:$CB$1048576,MATCH($A559,'Hoja de Trabajo para listado'!$BC$155:$BC$1048576,0),MATCH((CUADRO!O$5&amp;$E559),'Hoja de Trabajo para listado'!$BC$151:$CB$151,0)),0)+IFERROR(INDEX('Hoja de Trabajo para listado'!$DE$153:$DG$274,MATCH($A559,'Hoja de Trabajo para listado'!$DE$153:$DE$1048576,0),MATCH((CUADRO!O$5&amp;$E559),'Hoja de Trabajo para listado'!$DE$151:$DG$151,0)),0)+IFERROR(INDEX('Hoja de Trabajo para listado'!$CD$155:$DC$1048576,MATCH($A559,'Hoja de Trabajo para listado'!$CD$155:$CD$1048576,0),MATCH((CUADRO!O$5&amp;$E559),'Hoja de Trabajo para listado'!$CD$151:$DC$151,0)),0)</f>
        <v>0</v>
      </c>
      <c r="P559" s="314">
        <f ca="1">+IFERROR(INDEX('Hoja de Trabajo para listado'!$A$155:$Z$1048576,MATCH($A559,'Hoja de Trabajo para listado'!$A$155:$A$1048576,0),MATCH((CUADRO!P$5&amp;$E559),'Hoja de Trabajo para listado'!$A$151:$Z$151,0)),0)+IFERROR(INDEX('Hoja de Trabajo para listado'!$AB$155:$BA$1048576,MATCH($A559,'Hoja de Trabajo para listado'!$AB$155:$AB$1048576,0),MATCH((CUADRO!P$5&amp;$E559),'Hoja de Trabajo para listado'!$AB$151:$BA$151,0)),0)+IFERROR(INDEX('Hoja de Trabajo para listado'!$BC$155:$CB$1048576,MATCH($A559,'Hoja de Trabajo para listado'!$BC$155:$BC$1048576,0),MATCH((CUADRO!P$5&amp;$E559),'Hoja de Trabajo para listado'!$BC$151:$CB$151,0)),0)+IFERROR(INDEX('Hoja de Trabajo para listado'!$DE$153:$DG$274,MATCH($A559,'Hoja de Trabajo para listado'!$DE$153:$DE$1048576,0),MATCH((CUADRO!P$5&amp;$E559),'Hoja de Trabajo para listado'!$DE$151:$DG$151,0)),0)+IFERROR(INDEX('Hoja de Trabajo para listado'!$CD$155:$DC$1048576,MATCH($A559,'Hoja de Trabajo para listado'!$CD$155:$CD$1048576,0),MATCH((CUADRO!P$5&amp;$E559),'Hoja de Trabajo para listado'!$CD$151:$DC$151,0)),0)</f>
        <v>0</v>
      </c>
      <c r="Q559" s="314">
        <f ca="1">+IFERROR(INDEX('Hoja de Trabajo para listado'!$A$155:$Z$1048576,MATCH($A559,'Hoja de Trabajo para listado'!$A$155:$A$1048576,0),MATCH((CUADRO!Q$5&amp;$E559),'Hoja de Trabajo para listado'!$A$151:$Z$151,0)),0)+IFERROR(INDEX('Hoja de Trabajo para listado'!$AB$155:$BA$1048576,MATCH($A559,'Hoja de Trabajo para listado'!$AB$155:$AB$1048576,0),MATCH((CUADRO!Q$5&amp;$E559),'Hoja de Trabajo para listado'!$AB$151:$BA$151,0)),0)+IFERROR(INDEX('Hoja de Trabajo para listado'!$BC$155:$CB$1048576,MATCH($A559,'Hoja de Trabajo para listado'!$BC$155:$BC$1048576,0),MATCH((CUADRO!Q$5&amp;$E559),'Hoja de Trabajo para listado'!$BC$151:$CB$151,0)),0)+IFERROR(INDEX('Hoja de Trabajo para listado'!$DE$153:$DG$274,MATCH($A559,'Hoja de Trabajo para listado'!$DE$153:$DE$1048576,0),MATCH((CUADRO!Q$5&amp;$E559),'Hoja de Trabajo para listado'!$DE$151:$DG$151,0)),0)+IFERROR(INDEX('Hoja de Trabajo para listado'!$CD$155:$DC$1048576,MATCH($A559,'Hoja de Trabajo para listado'!$CD$155:$CD$1048576,0),MATCH((CUADRO!Q$5&amp;$E559),'Hoja de Trabajo para listado'!$CD$151:$DC$151,0)),0)</f>
        <v>0</v>
      </c>
      <c r="R559" s="314">
        <f t="shared" ca="1" si="16"/>
        <v>0</v>
      </c>
      <c r="S559" s="322">
        <f ca="1">+R558+R559</f>
        <v>0</v>
      </c>
      <c r="T559" s="314">
        <f ca="1">+S559</f>
        <v>0</v>
      </c>
      <c r="U559" s="313">
        <f t="shared" si="17"/>
        <v>2</v>
      </c>
      <c r="V559" s="319" t="str">
        <f>+VLOOKUP(A559,bd_lista!$A$3:$E$593,5,FALSE)</f>
        <v>Gobiernos Autonomos Municipales</v>
      </c>
      <c r="W559" s="426"/>
    </row>
    <row r="560" spans="1:23" customFormat="1" ht="15" hidden="1" customHeight="1">
      <c r="A560" s="323">
        <v>1517</v>
      </c>
      <c r="B560" s="427">
        <f>+A560</f>
        <v>1517</v>
      </c>
      <c r="C560" s="318" t="str">
        <f>+VLOOKUP(A560,bd_lista!$A$3:$C$593,3,FALSE)</f>
        <v>Gobierno Autónomo Municipal de Cotagaita</v>
      </c>
      <c r="D560" s="429" t="str">
        <f>+C560</f>
        <v>Gobierno Autónomo Municipal de Cotagaita</v>
      </c>
      <c r="E560" s="346" t="s">
        <v>1418</v>
      </c>
      <c r="F560" s="314">
        <f ca="1">+IFERROR(INDEX('Hoja de Trabajo para listado'!$A$155:$Z$1048576,MATCH($A560,'Hoja de Trabajo para listado'!$A$155:$A$1048576,0),MATCH((CUADRO!F$5&amp;$E560),'Hoja de Trabajo para listado'!$A$151:$Z$151,0)),0)+IFERROR(INDEX('Hoja de Trabajo para listado'!$AB$155:$BA$1048576,MATCH($A560,'Hoja de Trabajo para listado'!$AB$155:$AB$1048576,0),MATCH((CUADRO!F$5&amp;$E560),'Hoja de Trabajo para listado'!$AB$151:$BA$151,0)),0)+IFERROR(INDEX('Hoja de Trabajo para listado'!$BC$155:$CB$1048576,MATCH($A560,'Hoja de Trabajo para listado'!$BC$155:$BC$1048576,0),MATCH((CUADRO!F$5&amp;$E560),'Hoja de Trabajo para listado'!$BC$151:$CB$151,0)),0)+IFERROR(INDEX('Hoja de Trabajo para listado'!$DE$153:$DG$274,MATCH($A560,'Hoja de Trabajo para listado'!$DE$153:$DE$1048576,0),MATCH((CUADRO!F$5&amp;$E560),'Hoja de Trabajo para listado'!$DE$151:$DG$151,0)),0)+IFERROR(INDEX('Hoja de Trabajo para listado'!$CD$155:$DC$1048576,MATCH($A560,'Hoja de Trabajo para listado'!$CD$155:$CD$1048576,0),MATCH((CUADRO!F$5&amp;$E560),'Hoja de Trabajo para listado'!$CD$151:$DC$151,0)),0)</f>
        <v>0</v>
      </c>
      <c r="G560" s="314">
        <f ca="1">+IFERROR(INDEX('Hoja de Trabajo para listado'!$A$155:$Z$1048576,MATCH($A560,'Hoja de Trabajo para listado'!$A$155:$A$1048576,0),MATCH((CUADRO!G$5&amp;$E560),'Hoja de Trabajo para listado'!$A$151:$Z$151,0)),0)+IFERROR(INDEX('Hoja de Trabajo para listado'!$AB$155:$BA$1048576,MATCH($A560,'Hoja de Trabajo para listado'!$AB$155:$AB$1048576,0),MATCH((CUADRO!G$5&amp;$E560),'Hoja de Trabajo para listado'!$AB$151:$BA$151,0)),0)+IFERROR(INDEX('Hoja de Trabajo para listado'!$BC$155:$CB$1048576,MATCH($A560,'Hoja de Trabajo para listado'!$BC$155:$BC$1048576,0),MATCH((CUADRO!G$5&amp;$E560),'Hoja de Trabajo para listado'!$BC$151:$CB$151,0)),0)+IFERROR(INDEX('Hoja de Trabajo para listado'!$DE$153:$DG$274,MATCH($A560,'Hoja de Trabajo para listado'!$DE$153:$DE$1048576,0),MATCH((CUADRO!G$5&amp;$E560),'Hoja de Trabajo para listado'!$DE$151:$DG$151,0)),0)+IFERROR(INDEX('Hoja de Trabajo para listado'!$CD$155:$DC$1048576,MATCH($A560,'Hoja de Trabajo para listado'!$CD$155:$CD$1048576,0),MATCH((CUADRO!G$5&amp;$E560),'Hoja de Trabajo para listado'!$CD$151:$DC$151,0)),0)</f>
        <v>0</v>
      </c>
      <c r="H560" s="314">
        <f ca="1">+IFERROR(INDEX('Hoja de Trabajo para listado'!$A$155:$Z$1048576,MATCH($A560,'Hoja de Trabajo para listado'!$A$155:$A$1048576,0),MATCH((CUADRO!H$5&amp;$E560),'Hoja de Trabajo para listado'!$A$151:$Z$151,0)),0)+IFERROR(INDEX('Hoja de Trabajo para listado'!$AB$155:$BA$1048576,MATCH($A560,'Hoja de Trabajo para listado'!$AB$155:$AB$1048576,0),MATCH((CUADRO!H$5&amp;$E560),'Hoja de Trabajo para listado'!$AB$151:$BA$151,0)),0)+IFERROR(INDEX('Hoja de Trabajo para listado'!$BC$155:$CB$1048576,MATCH($A560,'Hoja de Trabajo para listado'!$BC$155:$BC$1048576,0),MATCH((CUADRO!H$5&amp;$E560),'Hoja de Trabajo para listado'!$BC$151:$CB$151,0)),0)+IFERROR(INDEX('Hoja de Trabajo para listado'!$DE$153:$DG$274,MATCH($A560,'Hoja de Trabajo para listado'!$DE$153:$DE$1048576,0),MATCH((CUADRO!H$5&amp;$E560),'Hoja de Trabajo para listado'!$DE$151:$DG$151,0)),0)+IFERROR(INDEX('Hoja de Trabajo para listado'!$CD$155:$DC$1048576,MATCH($A560,'Hoja de Trabajo para listado'!$CD$155:$CD$1048576,0),MATCH((CUADRO!H$5&amp;$E560),'Hoja de Trabajo para listado'!$CD$151:$DC$151,0)),0)</f>
        <v>0</v>
      </c>
      <c r="I560" s="314">
        <f ca="1">+IFERROR(INDEX('Hoja de Trabajo para listado'!$A$155:$Z$1048576,MATCH($A560,'Hoja de Trabajo para listado'!$A$155:$A$1048576,0),MATCH((CUADRO!I$5&amp;$E560),'Hoja de Trabajo para listado'!$A$151:$Z$151,0)),0)+IFERROR(INDEX('Hoja de Trabajo para listado'!$AB$155:$BA$1048576,MATCH($A560,'Hoja de Trabajo para listado'!$AB$155:$AB$1048576,0),MATCH((CUADRO!I$5&amp;$E560),'Hoja de Trabajo para listado'!$AB$151:$BA$151,0)),0)+IFERROR(INDEX('Hoja de Trabajo para listado'!$BC$155:$CB$1048576,MATCH($A560,'Hoja de Trabajo para listado'!$BC$155:$BC$1048576,0),MATCH((CUADRO!I$5&amp;$E560),'Hoja de Trabajo para listado'!$BC$151:$CB$151,0)),0)+IFERROR(INDEX('Hoja de Trabajo para listado'!$DE$153:$DG$274,MATCH($A560,'Hoja de Trabajo para listado'!$DE$153:$DE$1048576,0),MATCH((CUADRO!I$5&amp;$E560),'Hoja de Trabajo para listado'!$DE$151:$DG$151,0)),0)+IFERROR(INDEX('Hoja de Trabajo para listado'!$CD$155:$DC$1048576,MATCH($A560,'Hoja de Trabajo para listado'!$CD$155:$CD$1048576,0),MATCH((CUADRO!I$5&amp;$E560),'Hoja de Trabajo para listado'!$CD$151:$DC$151,0)),0)</f>
        <v>0</v>
      </c>
      <c r="J560" s="314">
        <f ca="1">+IFERROR(INDEX('Hoja de Trabajo para listado'!$A$155:$Z$1048576,MATCH($A560,'Hoja de Trabajo para listado'!$A$155:$A$1048576,0),MATCH((CUADRO!J$5&amp;$E560),'Hoja de Trabajo para listado'!$A$151:$Z$151,0)),0)+IFERROR(INDEX('Hoja de Trabajo para listado'!$AB$155:$BA$1048576,MATCH($A560,'Hoja de Trabajo para listado'!$AB$155:$AB$1048576,0),MATCH((CUADRO!J$5&amp;$E560),'Hoja de Trabajo para listado'!$AB$151:$BA$151,0)),0)+IFERROR(INDEX('Hoja de Trabajo para listado'!$BC$155:$CB$1048576,MATCH($A560,'Hoja de Trabajo para listado'!$BC$155:$BC$1048576,0),MATCH((CUADRO!J$5&amp;$E560),'Hoja de Trabajo para listado'!$BC$151:$CB$151,0)),0)+IFERROR(INDEX('Hoja de Trabajo para listado'!$DE$153:$DG$274,MATCH($A560,'Hoja de Trabajo para listado'!$DE$153:$DE$1048576,0),MATCH((CUADRO!J$5&amp;$E560),'Hoja de Trabajo para listado'!$DE$151:$DG$151,0)),0)+IFERROR(INDEX('Hoja de Trabajo para listado'!$CD$155:$DC$1048576,MATCH($A560,'Hoja de Trabajo para listado'!$CD$155:$CD$1048576,0),MATCH((CUADRO!J$5&amp;$E560),'Hoja de Trabajo para listado'!$CD$151:$DC$151,0)),0)</f>
        <v>0</v>
      </c>
      <c r="K560" s="314">
        <f ca="1">+IFERROR(INDEX('Hoja de Trabajo para listado'!$A$155:$Z$1048576,MATCH($A560,'Hoja de Trabajo para listado'!$A$155:$A$1048576,0),MATCH((CUADRO!K$5&amp;$E560),'Hoja de Trabajo para listado'!$A$151:$Z$151,0)),0)+IFERROR(INDEX('Hoja de Trabajo para listado'!$AB$155:$BA$1048576,MATCH($A560,'Hoja de Trabajo para listado'!$AB$155:$AB$1048576,0),MATCH((CUADRO!K$5&amp;$E560),'Hoja de Trabajo para listado'!$AB$151:$BA$151,0)),0)+IFERROR(INDEX('Hoja de Trabajo para listado'!$BC$155:$CB$1048576,MATCH($A560,'Hoja de Trabajo para listado'!$BC$155:$BC$1048576,0),MATCH((CUADRO!K$5&amp;$E560),'Hoja de Trabajo para listado'!$BC$151:$CB$151,0)),0)+IFERROR(INDEX('Hoja de Trabajo para listado'!$DE$153:$DG$274,MATCH($A560,'Hoja de Trabajo para listado'!$DE$153:$DE$1048576,0),MATCH((CUADRO!K$5&amp;$E560),'Hoja de Trabajo para listado'!$DE$151:$DG$151,0)),0)+IFERROR(INDEX('Hoja de Trabajo para listado'!$CD$155:$DC$1048576,MATCH($A560,'Hoja de Trabajo para listado'!$CD$155:$CD$1048576,0),MATCH((CUADRO!K$5&amp;$E560),'Hoja de Trabajo para listado'!$CD$151:$DC$151,0)),0)</f>
        <v>0</v>
      </c>
      <c r="L560" s="314">
        <f ca="1">+IFERROR(INDEX('Hoja de Trabajo para listado'!$A$155:$Z$1048576,MATCH($A560,'Hoja de Trabajo para listado'!$A$155:$A$1048576,0),MATCH((CUADRO!L$5&amp;$E560),'Hoja de Trabajo para listado'!$A$151:$Z$151,0)),0)+IFERROR(INDEX('Hoja de Trabajo para listado'!$AB$155:$BA$1048576,MATCH($A560,'Hoja de Trabajo para listado'!$AB$155:$AB$1048576,0),MATCH((CUADRO!L$5&amp;$E560),'Hoja de Trabajo para listado'!$AB$151:$BA$151,0)),0)+IFERROR(INDEX('Hoja de Trabajo para listado'!$BC$155:$CB$1048576,MATCH($A560,'Hoja de Trabajo para listado'!$BC$155:$BC$1048576,0),MATCH((CUADRO!L$5&amp;$E560),'Hoja de Trabajo para listado'!$BC$151:$CB$151,0)),0)+IFERROR(INDEX('Hoja de Trabajo para listado'!$DE$153:$DG$274,MATCH($A560,'Hoja de Trabajo para listado'!$DE$153:$DE$1048576,0),MATCH((CUADRO!L$5&amp;$E560),'Hoja de Trabajo para listado'!$DE$151:$DG$151,0)),0)+IFERROR(INDEX('Hoja de Trabajo para listado'!$CD$155:$DC$1048576,MATCH($A560,'Hoja de Trabajo para listado'!$CD$155:$CD$1048576,0),MATCH((CUADRO!L$5&amp;$E560),'Hoja de Trabajo para listado'!$CD$151:$DC$151,0)),0)</f>
        <v>0</v>
      </c>
      <c r="M560" s="314">
        <f ca="1">+IFERROR(INDEX('Hoja de Trabajo para listado'!$A$155:$Z$1048576,MATCH($A560,'Hoja de Trabajo para listado'!$A$155:$A$1048576,0),MATCH((CUADRO!M$5&amp;$E560),'Hoja de Trabajo para listado'!$A$151:$Z$151,0)),0)+IFERROR(INDEX('Hoja de Trabajo para listado'!$AB$155:$BA$1048576,MATCH($A560,'Hoja de Trabajo para listado'!$AB$155:$AB$1048576,0),MATCH((CUADRO!M$5&amp;$E560),'Hoja de Trabajo para listado'!$AB$151:$BA$151,0)),0)+IFERROR(INDEX('Hoja de Trabajo para listado'!$BC$155:$CB$1048576,MATCH($A560,'Hoja de Trabajo para listado'!$BC$155:$BC$1048576,0),MATCH((CUADRO!M$5&amp;$E560),'Hoja de Trabajo para listado'!$BC$151:$CB$151,0)),0)+IFERROR(INDEX('Hoja de Trabajo para listado'!$DE$153:$DG$274,MATCH($A560,'Hoja de Trabajo para listado'!$DE$153:$DE$1048576,0),MATCH((CUADRO!M$5&amp;$E560),'Hoja de Trabajo para listado'!$DE$151:$DG$151,0)),0)+IFERROR(INDEX('Hoja de Trabajo para listado'!$CD$155:$DC$1048576,MATCH($A560,'Hoja de Trabajo para listado'!$CD$155:$CD$1048576,0),MATCH((CUADRO!M$5&amp;$E560),'Hoja de Trabajo para listado'!$CD$151:$DC$151,0)),0)</f>
        <v>0</v>
      </c>
      <c r="N560" s="314">
        <f ca="1">+IFERROR(INDEX('Hoja de Trabajo para listado'!$A$155:$Z$1048576,MATCH($A560,'Hoja de Trabajo para listado'!$A$155:$A$1048576,0),MATCH((CUADRO!N$5&amp;$E560),'Hoja de Trabajo para listado'!$A$151:$Z$151,0)),0)+IFERROR(INDEX('Hoja de Trabajo para listado'!$AB$155:$BA$1048576,MATCH($A560,'Hoja de Trabajo para listado'!$AB$155:$AB$1048576,0),MATCH((CUADRO!N$5&amp;$E560),'Hoja de Trabajo para listado'!$AB$151:$BA$151,0)),0)+IFERROR(INDEX('Hoja de Trabajo para listado'!$BC$155:$CB$1048576,MATCH($A560,'Hoja de Trabajo para listado'!$BC$155:$BC$1048576,0),MATCH((CUADRO!N$5&amp;$E560),'Hoja de Trabajo para listado'!$BC$151:$CB$151,0)),0)+IFERROR(INDEX('Hoja de Trabajo para listado'!$DE$153:$DG$274,MATCH($A560,'Hoja de Trabajo para listado'!$DE$153:$DE$1048576,0),MATCH((CUADRO!N$5&amp;$E560),'Hoja de Trabajo para listado'!$DE$151:$DG$151,0)),0)+IFERROR(INDEX('Hoja de Trabajo para listado'!$CD$155:$DC$1048576,MATCH($A560,'Hoja de Trabajo para listado'!$CD$155:$CD$1048576,0),MATCH((CUADRO!N$5&amp;$E560),'Hoja de Trabajo para listado'!$CD$151:$DC$151,0)),0)</f>
        <v>0</v>
      </c>
      <c r="O560" s="314">
        <f ca="1">+IFERROR(INDEX('Hoja de Trabajo para listado'!$A$155:$Z$1048576,MATCH($A560,'Hoja de Trabajo para listado'!$A$155:$A$1048576,0),MATCH((CUADRO!O$5&amp;$E560),'Hoja de Trabajo para listado'!$A$151:$Z$151,0)),0)+IFERROR(INDEX('Hoja de Trabajo para listado'!$AB$155:$BA$1048576,MATCH($A560,'Hoja de Trabajo para listado'!$AB$155:$AB$1048576,0),MATCH((CUADRO!O$5&amp;$E560),'Hoja de Trabajo para listado'!$AB$151:$BA$151,0)),0)+IFERROR(INDEX('Hoja de Trabajo para listado'!$BC$155:$CB$1048576,MATCH($A560,'Hoja de Trabajo para listado'!$BC$155:$BC$1048576,0),MATCH((CUADRO!O$5&amp;$E560),'Hoja de Trabajo para listado'!$BC$151:$CB$151,0)),0)+IFERROR(INDEX('Hoja de Trabajo para listado'!$DE$153:$DG$274,MATCH($A560,'Hoja de Trabajo para listado'!$DE$153:$DE$1048576,0),MATCH((CUADRO!O$5&amp;$E560),'Hoja de Trabajo para listado'!$DE$151:$DG$151,0)),0)+IFERROR(INDEX('Hoja de Trabajo para listado'!$CD$155:$DC$1048576,MATCH($A560,'Hoja de Trabajo para listado'!$CD$155:$CD$1048576,0),MATCH((CUADRO!O$5&amp;$E560),'Hoja de Trabajo para listado'!$CD$151:$DC$151,0)),0)</f>
        <v>0</v>
      </c>
      <c r="P560" s="314">
        <f ca="1">+IFERROR(INDEX('Hoja de Trabajo para listado'!$A$155:$Z$1048576,MATCH($A560,'Hoja de Trabajo para listado'!$A$155:$A$1048576,0),MATCH((CUADRO!P$5&amp;$E560),'Hoja de Trabajo para listado'!$A$151:$Z$151,0)),0)+IFERROR(INDEX('Hoja de Trabajo para listado'!$AB$155:$BA$1048576,MATCH($A560,'Hoja de Trabajo para listado'!$AB$155:$AB$1048576,0),MATCH((CUADRO!P$5&amp;$E560),'Hoja de Trabajo para listado'!$AB$151:$BA$151,0)),0)+IFERROR(INDEX('Hoja de Trabajo para listado'!$BC$155:$CB$1048576,MATCH($A560,'Hoja de Trabajo para listado'!$BC$155:$BC$1048576,0),MATCH((CUADRO!P$5&amp;$E560),'Hoja de Trabajo para listado'!$BC$151:$CB$151,0)),0)+IFERROR(INDEX('Hoja de Trabajo para listado'!$DE$153:$DG$274,MATCH($A560,'Hoja de Trabajo para listado'!$DE$153:$DE$1048576,0),MATCH((CUADRO!P$5&amp;$E560),'Hoja de Trabajo para listado'!$DE$151:$DG$151,0)),0)+IFERROR(INDEX('Hoja de Trabajo para listado'!$CD$155:$DC$1048576,MATCH($A560,'Hoja de Trabajo para listado'!$CD$155:$CD$1048576,0),MATCH((CUADRO!P$5&amp;$E560),'Hoja de Trabajo para listado'!$CD$151:$DC$151,0)),0)</f>
        <v>0</v>
      </c>
      <c r="Q560" s="314">
        <f ca="1">+IFERROR(INDEX('Hoja de Trabajo para listado'!$A$155:$Z$1048576,MATCH($A560,'Hoja de Trabajo para listado'!$A$155:$A$1048576,0),MATCH((CUADRO!Q$5&amp;$E560),'Hoja de Trabajo para listado'!$A$151:$Z$151,0)),0)+IFERROR(INDEX('Hoja de Trabajo para listado'!$AB$155:$BA$1048576,MATCH($A560,'Hoja de Trabajo para listado'!$AB$155:$AB$1048576,0),MATCH((CUADRO!Q$5&amp;$E560),'Hoja de Trabajo para listado'!$AB$151:$BA$151,0)),0)+IFERROR(INDEX('Hoja de Trabajo para listado'!$BC$155:$CB$1048576,MATCH($A560,'Hoja de Trabajo para listado'!$BC$155:$BC$1048576,0),MATCH((CUADRO!Q$5&amp;$E560),'Hoja de Trabajo para listado'!$BC$151:$CB$151,0)),0)+IFERROR(INDEX('Hoja de Trabajo para listado'!$DE$153:$DG$274,MATCH($A560,'Hoja de Trabajo para listado'!$DE$153:$DE$1048576,0),MATCH((CUADRO!Q$5&amp;$E560),'Hoja de Trabajo para listado'!$DE$151:$DG$151,0)),0)+IFERROR(INDEX('Hoja de Trabajo para listado'!$CD$155:$DC$1048576,MATCH($A560,'Hoja de Trabajo para listado'!$CD$155:$CD$1048576,0),MATCH((CUADRO!Q$5&amp;$E560),'Hoja de Trabajo para listado'!$CD$151:$DC$151,0)),0)</f>
        <v>0</v>
      </c>
      <c r="R560" s="314">
        <f t="shared" ca="1" si="16"/>
        <v>0</v>
      </c>
      <c r="S560" s="322"/>
      <c r="T560" s="314">
        <f ca="1">+T561</f>
        <v>0</v>
      </c>
      <c r="U560" s="313">
        <f t="shared" si="17"/>
        <v>1</v>
      </c>
      <c r="V560" s="319" t="str">
        <f>+VLOOKUP(A560,bd_lista!$A$3:$E$593,5,FALSE)</f>
        <v>Gobiernos Autonomos Municipales</v>
      </c>
      <c r="W560" s="425" t="str">
        <f>+V560</f>
        <v>Gobiernos Autonomos Municipales</v>
      </c>
    </row>
    <row r="561" spans="1:23" customFormat="1" ht="15" hidden="1" customHeight="1">
      <c r="A561" s="323">
        <v>1517</v>
      </c>
      <c r="B561" s="428"/>
      <c r="C561" s="318" t="str">
        <f>+VLOOKUP(A561,bd_lista!$A$3:$C$593,3,FALSE)</f>
        <v>Gobierno Autónomo Municipal de Cotagaita</v>
      </c>
      <c r="D561" s="430"/>
      <c r="E561" s="347" t="s">
        <v>1419</v>
      </c>
      <c r="F561" s="314">
        <f ca="1">+IFERROR(INDEX('Hoja de Trabajo para listado'!$A$155:$Z$1048576,MATCH($A561,'Hoja de Trabajo para listado'!$A$155:$A$1048576,0),MATCH((CUADRO!F$5&amp;$E561),'Hoja de Trabajo para listado'!$A$151:$Z$151,0)),0)+IFERROR(INDEX('Hoja de Trabajo para listado'!$AB$155:$BA$1048576,MATCH($A561,'Hoja de Trabajo para listado'!$AB$155:$AB$1048576,0),MATCH((CUADRO!F$5&amp;$E561),'Hoja de Trabajo para listado'!$AB$151:$BA$151,0)),0)+IFERROR(INDEX('Hoja de Trabajo para listado'!$BC$155:$CB$1048576,MATCH($A561,'Hoja de Trabajo para listado'!$BC$155:$BC$1048576,0),MATCH((CUADRO!F$5&amp;$E561),'Hoja de Trabajo para listado'!$BC$151:$CB$151,0)),0)+IFERROR(INDEX('Hoja de Trabajo para listado'!$DE$153:$DG$274,MATCH($A561,'Hoja de Trabajo para listado'!$DE$153:$DE$1048576,0),MATCH((CUADRO!F$5&amp;$E561),'Hoja de Trabajo para listado'!$DE$151:$DG$151,0)),0)+IFERROR(INDEX('Hoja de Trabajo para listado'!$CD$155:$DC$1048576,MATCH($A561,'Hoja de Trabajo para listado'!$CD$155:$CD$1048576,0),MATCH((CUADRO!F$5&amp;$E561),'Hoja de Trabajo para listado'!$CD$151:$DC$151,0)),0)</f>
        <v>0</v>
      </c>
      <c r="G561" s="314">
        <f ca="1">+IFERROR(INDEX('Hoja de Trabajo para listado'!$A$155:$Z$1048576,MATCH($A561,'Hoja de Trabajo para listado'!$A$155:$A$1048576,0),MATCH((CUADRO!G$5&amp;$E561),'Hoja de Trabajo para listado'!$A$151:$Z$151,0)),0)+IFERROR(INDEX('Hoja de Trabajo para listado'!$AB$155:$BA$1048576,MATCH($A561,'Hoja de Trabajo para listado'!$AB$155:$AB$1048576,0),MATCH((CUADRO!G$5&amp;$E561),'Hoja de Trabajo para listado'!$AB$151:$BA$151,0)),0)+IFERROR(INDEX('Hoja de Trabajo para listado'!$BC$155:$CB$1048576,MATCH($A561,'Hoja de Trabajo para listado'!$BC$155:$BC$1048576,0),MATCH((CUADRO!G$5&amp;$E561),'Hoja de Trabajo para listado'!$BC$151:$CB$151,0)),0)+IFERROR(INDEX('Hoja de Trabajo para listado'!$DE$153:$DG$274,MATCH($A561,'Hoja de Trabajo para listado'!$DE$153:$DE$1048576,0),MATCH((CUADRO!G$5&amp;$E561),'Hoja de Trabajo para listado'!$DE$151:$DG$151,0)),0)+IFERROR(INDEX('Hoja de Trabajo para listado'!$CD$155:$DC$1048576,MATCH($A561,'Hoja de Trabajo para listado'!$CD$155:$CD$1048576,0),MATCH((CUADRO!G$5&amp;$E561),'Hoja de Trabajo para listado'!$CD$151:$DC$151,0)),0)</f>
        <v>0</v>
      </c>
      <c r="H561" s="314">
        <f ca="1">+IFERROR(INDEX('Hoja de Trabajo para listado'!$A$155:$Z$1048576,MATCH($A561,'Hoja de Trabajo para listado'!$A$155:$A$1048576,0),MATCH((CUADRO!H$5&amp;$E561),'Hoja de Trabajo para listado'!$A$151:$Z$151,0)),0)+IFERROR(INDEX('Hoja de Trabajo para listado'!$AB$155:$BA$1048576,MATCH($A561,'Hoja de Trabajo para listado'!$AB$155:$AB$1048576,0),MATCH((CUADRO!H$5&amp;$E561),'Hoja de Trabajo para listado'!$AB$151:$BA$151,0)),0)+IFERROR(INDEX('Hoja de Trabajo para listado'!$BC$155:$CB$1048576,MATCH($A561,'Hoja de Trabajo para listado'!$BC$155:$BC$1048576,0),MATCH((CUADRO!H$5&amp;$E561),'Hoja de Trabajo para listado'!$BC$151:$CB$151,0)),0)+IFERROR(INDEX('Hoja de Trabajo para listado'!$DE$153:$DG$274,MATCH($A561,'Hoja de Trabajo para listado'!$DE$153:$DE$1048576,0),MATCH((CUADRO!H$5&amp;$E561),'Hoja de Trabajo para listado'!$DE$151:$DG$151,0)),0)+IFERROR(INDEX('Hoja de Trabajo para listado'!$CD$155:$DC$1048576,MATCH($A561,'Hoja de Trabajo para listado'!$CD$155:$CD$1048576,0),MATCH((CUADRO!H$5&amp;$E561),'Hoja de Trabajo para listado'!$CD$151:$DC$151,0)),0)</f>
        <v>0</v>
      </c>
      <c r="I561" s="314">
        <f ca="1">+IFERROR(INDEX('Hoja de Trabajo para listado'!$A$155:$Z$1048576,MATCH($A561,'Hoja de Trabajo para listado'!$A$155:$A$1048576,0),MATCH((CUADRO!I$5&amp;$E561),'Hoja de Trabajo para listado'!$A$151:$Z$151,0)),0)+IFERROR(INDEX('Hoja de Trabajo para listado'!$AB$155:$BA$1048576,MATCH($A561,'Hoja de Trabajo para listado'!$AB$155:$AB$1048576,0),MATCH((CUADRO!I$5&amp;$E561),'Hoja de Trabajo para listado'!$AB$151:$BA$151,0)),0)+IFERROR(INDEX('Hoja de Trabajo para listado'!$BC$155:$CB$1048576,MATCH($A561,'Hoja de Trabajo para listado'!$BC$155:$BC$1048576,0),MATCH((CUADRO!I$5&amp;$E561),'Hoja de Trabajo para listado'!$BC$151:$CB$151,0)),0)+IFERROR(INDEX('Hoja de Trabajo para listado'!$DE$153:$DG$274,MATCH($A561,'Hoja de Trabajo para listado'!$DE$153:$DE$1048576,0),MATCH((CUADRO!I$5&amp;$E561),'Hoja de Trabajo para listado'!$DE$151:$DG$151,0)),0)+IFERROR(INDEX('Hoja de Trabajo para listado'!$CD$155:$DC$1048576,MATCH($A561,'Hoja de Trabajo para listado'!$CD$155:$CD$1048576,0),MATCH((CUADRO!I$5&amp;$E561),'Hoja de Trabajo para listado'!$CD$151:$DC$151,0)),0)</f>
        <v>0</v>
      </c>
      <c r="J561" s="314">
        <f ca="1">+IFERROR(INDEX('Hoja de Trabajo para listado'!$A$155:$Z$1048576,MATCH($A561,'Hoja de Trabajo para listado'!$A$155:$A$1048576,0),MATCH((CUADRO!J$5&amp;$E561),'Hoja de Trabajo para listado'!$A$151:$Z$151,0)),0)+IFERROR(INDEX('Hoja de Trabajo para listado'!$AB$155:$BA$1048576,MATCH($A561,'Hoja de Trabajo para listado'!$AB$155:$AB$1048576,0),MATCH((CUADRO!J$5&amp;$E561),'Hoja de Trabajo para listado'!$AB$151:$BA$151,0)),0)+IFERROR(INDEX('Hoja de Trabajo para listado'!$BC$155:$CB$1048576,MATCH($A561,'Hoja de Trabajo para listado'!$BC$155:$BC$1048576,0),MATCH((CUADRO!J$5&amp;$E561),'Hoja de Trabajo para listado'!$BC$151:$CB$151,0)),0)+IFERROR(INDEX('Hoja de Trabajo para listado'!$DE$153:$DG$274,MATCH($A561,'Hoja de Trabajo para listado'!$DE$153:$DE$1048576,0),MATCH((CUADRO!J$5&amp;$E561),'Hoja de Trabajo para listado'!$DE$151:$DG$151,0)),0)+IFERROR(INDEX('Hoja de Trabajo para listado'!$CD$155:$DC$1048576,MATCH($A561,'Hoja de Trabajo para listado'!$CD$155:$CD$1048576,0),MATCH((CUADRO!J$5&amp;$E561),'Hoja de Trabajo para listado'!$CD$151:$DC$151,0)),0)</f>
        <v>0</v>
      </c>
      <c r="K561" s="314">
        <f ca="1">+IFERROR(INDEX('Hoja de Trabajo para listado'!$A$155:$Z$1048576,MATCH($A561,'Hoja de Trabajo para listado'!$A$155:$A$1048576,0),MATCH((CUADRO!K$5&amp;$E561),'Hoja de Trabajo para listado'!$A$151:$Z$151,0)),0)+IFERROR(INDEX('Hoja de Trabajo para listado'!$AB$155:$BA$1048576,MATCH($A561,'Hoja de Trabajo para listado'!$AB$155:$AB$1048576,0),MATCH((CUADRO!K$5&amp;$E561),'Hoja de Trabajo para listado'!$AB$151:$BA$151,0)),0)+IFERROR(INDEX('Hoja de Trabajo para listado'!$BC$155:$CB$1048576,MATCH($A561,'Hoja de Trabajo para listado'!$BC$155:$BC$1048576,0),MATCH((CUADRO!K$5&amp;$E561),'Hoja de Trabajo para listado'!$BC$151:$CB$151,0)),0)+IFERROR(INDEX('Hoja de Trabajo para listado'!$DE$153:$DG$274,MATCH($A561,'Hoja de Trabajo para listado'!$DE$153:$DE$1048576,0),MATCH((CUADRO!K$5&amp;$E561),'Hoja de Trabajo para listado'!$DE$151:$DG$151,0)),0)+IFERROR(INDEX('Hoja de Trabajo para listado'!$CD$155:$DC$1048576,MATCH($A561,'Hoja de Trabajo para listado'!$CD$155:$CD$1048576,0),MATCH((CUADRO!K$5&amp;$E561),'Hoja de Trabajo para listado'!$CD$151:$DC$151,0)),0)</f>
        <v>0</v>
      </c>
      <c r="L561" s="314">
        <f ca="1">+IFERROR(INDEX('Hoja de Trabajo para listado'!$A$155:$Z$1048576,MATCH($A561,'Hoja de Trabajo para listado'!$A$155:$A$1048576,0),MATCH((CUADRO!L$5&amp;$E561),'Hoja de Trabajo para listado'!$A$151:$Z$151,0)),0)+IFERROR(INDEX('Hoja de Trabajo para listado'!$AB$155:$BA$1048576,MATCH($A561,'Hoja de Trabajo para listado'!$AB$155:$AB$1048576,0),MATCH((CUADRO!L$5&amp;$E561),'Hoja de Trabajo para listado'!$AB$151:$BA$151,0)),0)+IFERROR(INDEX('Hoja de Trabajo para listado'!$BC$155:$CB$1048576,MATCH($A561,'Hoja de Trabajo para listado'!$BC$155:$BC$1048576,0),MATCH((CUADRO!L$5&amp;$E561),'Hoja de Trabajo para listado'!$BC$151:$CB$151,0)),0)+IFERROR(INDEX('Hoja de Trabajo para listado'!$DE$153:$DG$274,MATCH($A561,'Hoja de Trabajo para listado'!$DE$153:$DE$1048576,0),MATCH((CUADRO!L$5&amp;$E561),'Hoja de Trabajo para listado'!$DE$151:$DG$151,0)),0)+IFERROR(INDEX('Hoja de Trabajo para listado'!$CD$155:$DC$1048576,MATCH($A561,'Hoja de Trabajo para listado'!$CD$155:$CD$1048576,0),MATCH((CUADRO!L$5&amp;$E561),'Hoja de Trabajo para listado'!$CD$151:$DC$151,0)),0)</f>
        <v>0</v>
      </c>
      <c r="M561" s="314">
        <f ca="1">+IFERROR(INDEX('Hoja de Trabajo para listado'!$A$155:$Z$1048576,MATCH($A561,'Hoja de Trabajo para listado'!$A$155:$A$1048576,0),MATCH((CUADRO!M$5&amp;$E561),'Hoja de Trabajo para listado'!$A$151:$Z$151,0)),0)+IFERROR(INDEX('Hoja de Trabajo para listado'!$AB$155:$BA$1048576,MATCH($A561,'Hoja de Trabajo para listado'!$AB$155:$AB$1048576,0),MATCH((CUADRO!M$5&amp;$E561),'Hoja de Trabajo para listado'!$AB$151:$BA$151,0)),0)+IFERROR(INDEX('Hoja de Trabajo para listado'!$BC$155:$CB$1048576,MATCH($A561,'Hoja de Trabajo para listado'!$BC$155:$BC$1048576,0),MATCH((CUADRO!M$5&amp;$E561),'Hoja de Trabajo para listado'!$BC$151:$CB$151,0)),0)+IFERROR(INDEX('Hoja de Trabajo para listado'!$DE$153:$DG$274,MATCH($A561,'Hoja de Trabajo para listado'!$DE$153:$DE$1048576,0),MATCH((CUADRO!M$5&amp;$E561),'Hoja de Trabajo para listado'!$DE$151:$DG$151,0)),0)+IFERROR(INDEX('Hoja de Trabajo para listado'!$CD$155:$DC$1048576,MATCH($A561,'Hoja de Trabajo para listado'!$CD$155:$CD$1048576,0),MATCH((CUADRO!M$5&amp;$E561),'Hoja de Trabajo para listado'!$CD$151:$DC$151,0)),0)</f>
        <v>0</v>
      </c>
      <c r="N561" s="314">
        <f ca="1">+IFERROR(INDEX('Hoja de Trabajo para listado'!$A$155:$Z$1048576,MATCH($A561,'Hoja de Trabajo para listado'!$A$155:$A$1048576,0),MATCH((CUADRO!N$5&amp;$E561),'Hoja de Trabajo para listado'!$A$151:$Z$151,0)),0)+IFERROR(INDEX('Hoja de Trabajo para listado'!$AB$155:$BA$1048576,MATCH($A561,'Hoja de Trabajo para listado'!$AB$155:$AB$1048576,0),MATCH((CUADRO!N$5&amp;$E561),'Hoja de Trabajo para listado'!$AB$151:$BA$151,0)),0)+IFERROR(INDEX('Hoja de Trabajo para listado'!$BC$155:$CB$1048576,MATCH($A561,'Hoja de Trabajo para listado'!$BC$155:$BC$1048576,0),MATCH((CUADRO!N$5&amp;$E561),'Hoja de Trabajo para listado'!$BC$151:$CB$151,0)),0)+IFERROR(INDEX('Hoja de Trabajo para listado'!$DE$153:$DG$274,MATCH($A561,'Hoja de Trabajo para listado'!$DE$153:$DE$1048576,0),MATCH((CUADRO!N$5&amp;$E561),'Hoja de Trabajo para listado'!$DE$151:$DG$151,0)),0)+IFERROR(INDEX('Hoja de Trabajo para listado'!$CD$155:$DC$1048576,MATCH($A561,'Hoja de Trabajo para listado'!$CD$155:$CD$1048576,0),MATCH((CUADRO!N$5&amp;$E561),'Hoja de Trabajo para listado'!$CD$151:$DC$151,0)),0)</f>
        <v>0</v>
      </c>
      <c r="O561" s="314">
        <f ca="1">+IFERROR(INDEX('Hoja de Trabajo para listado'!$A$155:$Z$1048576,MATCH($A561,'Hoja de Trabajo para listado'!$A$155:$A$1048576,0),MATCH((CUADRO!O$5&amp;$E561),'Hoja de Trabajo para listado'!$A$151:$Z$151,0)),0)+IFERROR(INDEX('Hoja de Trabajo para listado'!$AB$155:$BA$1048576,MATCH($A561,'Hoja de Trabajo para listado'!$AB$155:$AB$1048576,0),MATCH((CUADRO!O$5&amp;$E561),'Hoja de Trabajo para listado'!$AB$151:$BA$151,0)),0)+IFERROR(INDEX('Hoja de Trabajo para listado'!$BC$155:$CB$1048576,MATCH($A561,'Hoja de Trabajo para listado'!$BC$155:$BC$1048576,0),MATCH((CUADRO!O$5&amp;$E561),'Hoja de Trabajo para listado'!$BC$151:$CB$151,0)),0)+IFERROR(INDEX('Hoja de Trabajo para listado'!$DE$153:$DG$274,MATCH($A561,'Hoja de Trabajo para listado'!$DE$153:$DE$1048576,0),MATCH((CUADRO!O$5&amp;$E561),'Hoja de Trabajo para listado'!$DE$151:$DG$151,0)),0)+IFERROR(INDEX('Hoja de Trabajo para listado'!$CD$155:$DC$1048576,MATCH($A561,'Hoja de Trabajo para listado'!$CD$155:$CD$1048576,0),MATCH((CUADRO!O$5&amp;$E561),'Hoja de Trabajo para listado'!$CD$151:$DC$151,0)),0)</f>
        <v>0</v>
      </c>
      <c r="P561" s="314">
        <f ca="1">+IFERROR(INDEX('Hoja de Trabajo para listado'!$A$155:$Z$1048576,MATCH($A561,'Hoja de Trabajo para listado'!$A$155:$A$1048576,0),MATCH((CUADRO!P$5&amp;$E561),'Hoja de Trabajo para listado'!$A$151:$Z$151,0)),0)+IFERROR(INDEX('Hoja de Trabajo para listado'!$AB$155:$BA$1048576,MATCH($A561,'Hoja de Trabajo para listado'!$AB$155:$AB$1048576,0),MATCH((CUADRO!P$5&amp;$E561),'Hoja de Trabajo para listado'!$AB$151:$BA$151,0)),0)+IFERROR(INDEX('Hoja de Trabajo para listado'!$BC$155:$CB$1048576,MATCH($A561,'Hoja de Trabajo para listado'!$BC$155:$BC$1048576,0),MATCH((CUADRO!P$5&amp;$E561),'Hoja de Trabajo para listado'!$BC$151:$CB$151,0)),0)+IFERROR(INDEX('Hoja de Trabajo para listado'!$DE$153:$DG$274,MATCH($A561,'Hoja de Trabajo para listado'!$DE$153:$DE$1048576,0),MATCH((CUADRO!P$5&amp;$E561),'Hoja de Trabajo para listado'!$DE$151:$DG$151,0)),0)+IFERROR(INDEX('Hoja de Trabajo para listado'!$CD$155:$DC$1048576,MATCH($A561,'Hoja de Trabajo para listado'!$CD$155:$CD$1048576,0),MATCH((CUADRO!P$5&amp;$E561),'Hoja de Trabajo para listado'!$CD$151:$DC$151,0)),0)</f>
        <v>0</v>
      </c>
      <c r="Q561" s="314">
        <f ca="1">+IFERROR(INDEX('Hoja de Trabajo para listado'!$A$155:$Z$1048576,MATCH($A561,'Hoja de Trabajo para listado'!$A$155:$A$1048576,0),MATCH((CUADRO!Q$5&amp;$E561),'Hoja de Trabajo para listado'!$A$151:$Z$151,0)),0)+IFERROR(INDEX('Hoja de Trabajo para listado'!$AB$155:$BA$1048576,MATCH($A561,'Hoja de Trabajo para listado'!$AB$155:$AB$1048576,0),MATCH((CUADRO!Q$5&amp;$E561),'Hoja de Trabajo para listado'!$AB$151:$BA$151,0)),0)+IFERROR(INDEX('Hoja de Trabajo para listado'!$BC$155:$CB$1048576,MATCH($A561,'Hoja de Trabajo para listado'!$BC$155:$BC$1048576,0),MATCH((CUADRO!Q$5&amp;$E561),'Hoja de Trabajo para listado'!$BC$151:$CB$151,0)),0)+IFERROR(INDEX('Hoja de Trabajo para listado'!$DE$153:$DG$274,MATCH($A561,'Hoja de Trabajo para listado'!$DE$153:$DE$1048576,0),MATCH((CUADRO!Q$5&amp;$E561),'Hoja de Trabajo para listado'!$DE$151:$DG$151,0)),0)+IFERROR(INDEX('Hoja de Trabajo para listado'!$CD$155:$DC$1048576,MATCH($A561,'Hoja de Trabajo para listado'!$CD$155:$CD$1048576,0),MATCH((CUADRO!Q$5&amp;$E561),'Hoja de Trabajo para listado'!$CD$151:$DC$151,0)),0)</f>
        <v>0</v>
      </c>
      <c r="R561" s="314">
        <f t="shared" ca="1" si="16"/>
        <v>0</v>
      </c>
      <c r="S561" s="322">
        <f ca="1">+R560+R561</f>
        <v>0</v>
      </c>
      <c r="T561" s="314">
        <f ca="1">+S561</f>
        <v>0</v>
      </c>
      <c r="U561" s="313">
        <f t="shared" si="17"/>
        <v>2</v>
      </c>
      <c r="V561" s="319" t="str">
        <f>+VLOOKUP(A561,bd_lista!$A$3:$E$593,5,FALSE)</f>
        <v>Gobiernos Autonomos Municipales</v>
      </c>
      <c r="W561" s="426"/>
    </row>
    <row r="562" spans="1:23" customFormat="1" ht="15" hidden="1" customHeight="1">
      <c r="A562" s="323">
        <v>1518</v>
      </c>
      <c r="B562" s="427">
        <f>+A562</f>
        <v>1518</v>
      </c>
      <c r="C562" s="318" t="str">
        <f>+VLOOKUP(A562,bd_lista!$A$3:$C$593,3,FALSE)</f>
        <v>Gobierno Autónomo Municipal de Vitichi</v>
      </c>
      <c r="D562" s="429" t="str">
        <f>+C562</f>
        <v>Gobierno Autónomo Municipal de Vitichi</v>
      </c>
      <c r="E562" s="346" t="s">
        <v>1418</v>
      </c>
      <c r="F562" s="314">
        <f ca="1">+IFERROR(INDEX('Hoja de Trabajo para listado'!$A$155:$Z$1048576,MATCH($A562,'Hoja de Trabajo para listado'!$A$155:$A$1048576,0),MATCH((CUADRO!F$5&amp;$E562),'Hoja de Trabajo para listado'!$A$151:$Z$151,0)),0)+IFERROR(INDEX('Hoja de Trabajo para listado'!$AB$155:$BA$1048576,MATCH($A562,'Hoja de Trabajo para listado'!$AB$155:$AB$1048576,0),MATCH((CUADRO!F$5&amp;$E562),'Hoja de Trabajo para listado'!$AB$151:$BA$151,0)),0)+IFERROR(INDEX('Hoja de Trabajo para listado'!$BC$155:$CB$1048576,MATCH($A562,'Hoja de Trabajo para listado'!$BC$155:$BC$1048576,0),MATCH((CUADRO!F$5&amp;$E562),'Hoja de Trabajo para listado'!$BC$151:$CB$151,0)),0)+IFERROR(INDEX('Hoja de Trabajo para listado'!$DE$153:$DG$274,MATCH($A562,'Hoja de Trabajo para listado'!$DE$153:$DE$1048576,0),MATCH((CUADRO!F$5&amp;$E562),'Hoja de Trabajo para listado'!$DE$151:$DG$151,0)),0)+IFERROR(INDEX('Hoja de Trabajo para listado'!$CD$155:$DC$1048576,MATCH($A562,'Hoja de Trabajo para listado'!$CD$155:$CD$1048576,0),MATCH((CUADRO!F$5&amp;$E562),'Hoja de Trabajo para listado'!$CD$151:$DC$151,0)),0)</f>
        <v>0</v>
      </c>
      <c r="G562" s="314">
        <f ca="1">+IFERROR(INDEX('Hoja de Trabajo para listado'!$A$155:$Z$1048576,MATCH($A562,'Hoja de Trabajo para listado'!$A$155:$A$1048576,0),MATCH((CUADRO!G$5&amp;$E562),'Hoja de Trabajo para listado'!$A$151:$Z$151,0)),0)+IFERROR(INDEX('Hoja de Trabajo para listado'!$AB$155:$BA$1048576,MATCH($A562,'Hoja de Trabajo para listado'!$AB$155:$AB$1048576,0),MATCH((CUADRO!G$5&amp;$E562),'Hoja de Trabajo para listado'!$AB$151:$BA$151,0)),0)+IFERROR(INDEX('Hoja de Trabajo para listado'!$BC$155:$CB$1048576,MATCH($A562,'Hoja de Trabajo para listado'!$BC$155:$BC$1048576,0),MATCH((CUADRO!G$5&amp;$E562),'Hoja de Trabajo para listado'!$BC$151:$CB$151,0)),0)+IFERROR(INDEX('Hoja de Trabajo para listado'!$DE$153:$DG$274,MATCH($A562,'Hoja de Trabajo para listado'!$DE$153:$DE$1048576,0),MATCH((CUADRO!G$5&amp;$E562),'Hoja de Trabajo para listado'!$DE$151:$DG$151,0)),0)+IFERROR(INDEX('Hoja de Trabajo para listado'!$CD$155:$DC$1048576,MATCH($A562,'Hoja de Trabajo para listado'!$CD$155:$CD$1048576,0),MATCH((CUADRO!G$5&amp;$E562),'Hoja de Trabajo para listado'!$CD$151:$DC$151,0)),0)</f>
        <v>0</v>
      </c>
      <c r="H562" s="314">
        <f ca="1">+IFERROR(INDEX('Hoja de Trabajo para listado'!$A$155:$Z$1048576,MATCH($A562,'Hoja de Trabajo para listado'!$A$155:$A$1048576,0),MATCH((CUADRO!H$5&amp;$E562),'Hoja de Trabajo para listado'!$A$151:$Z$151,0)),0)+IFERROR(INDEX('Hoja de Trabajo para listado'!$AB$155:$BA$1048576,MATCH($A562,'Hoja de Trabajo para listado'!$AB$155:$AB$1048576,0),MATCH((CUADRO!H$5&amp;$E562),'Hoja de Trabajo para listado'!$AB$151:$BA$151,0)),0)+IFERROR(INDEX('Hoja de Trabajo para listado'!$BC$155:$CB$1048576,MATCH($A562,'Hoja de Trabajo para listado'!$BC$155:$BC$1048576,0),MATCH((CUADRO!H$5&amp;$E562),'Hoja de Trabajo para listado'!$BC$151:$CB$151,0)),0)+IFERROR(INDEX('Hoja de Trabajo para listado'!$DE$153:$DG$274,MATCH($A562,'Hoja de Trabajo para listado'!$DE$153:$DE$1048576,0),MATCH((CUADRO!H$5&amp;$E562),'Hoja de Trabajo para listado'!$DE$151:$DG$151,0)),0)+IFERROR(INDEX('Hoja de Trabajo para listado'!$CD$155:$DC$1048576,MATCH($A562,'Hoja de Trabajo para listado'!$CD$155:$CD$1048576,0),MATCH((CUADRO!H$5&amp;$E562),'Hoja de Trabajo para listado'!$CD$151:$DC$151,0)),0)</f>
        <v>0</v>
      </c>
      <c r="I562" s="314">
        <f ca="1">+IFERROR(INDEX('Hoja de Trabajo para listado'!$A$155:$Z$1048576,MATCH($A562,'Hoja de Trabajo para listado'!$A$155:$A$1048576,0),MATCH((CUADRO!I$5&amp;$E562),'Hoja de Trabajo para listado'!$A$151:$Z$151,0)),0)+IFERROR(INDEX('Hoja de Trabajo para listado'!$AB$155:$BA$1048576,MATCH($A562,'Hoja de Trabajo para listado'!$AB$155:$AB$1048576,0),MATCH((CUADRO!I$5&amp;$E562),'Hoja de Trabajo para listado'!$AB$151:$BA$151,0)),0)+IFERROR(INDEX('Hoja de Trabajo para listado'!$BC$155:$CB$1048576,MATCH($A562,'Hoja de Trabajo para listado'!$BC$155:$BC$1048576,0),MATCH((CUADRO!I$5&amp;$E562),'Hoja de Trabajo para listado'!$BC$151:$CB$151,0)),0)+IFERROR(INDEX('Hoja de Trabajo para listado'!$DE$153:$DG$274,MATCH($A562,'Hoja de Trabajo para listado'!$DE$153:$DE$1048576,0),MATCH((CUADRO!I$5&amp;$E562),'Hoja de Trabajo para listado'!$DE$151:$DG$151,0)),0)+IFERROR(INDEX('Hoja de Trabajo para listado'!$CD$155:$DC$1048576,MATCH($A562,'Hoja de Trabajo para listado'!$CD$155:$CD$1048576,0),MATCH((CUADRO!I$5&amp;$E562),'Hoja de Trabajo para listado'!$CD$151:$DC$151,0)),0)</f>
        <v>0</v>
      </c>
      <c r="J562" s="314">
        <f ca="1">+IFERROR(INDEX('Hoja de Trabajo para listado'!$A$155:$Z$1048576,MATCH($A562,'Hoja de Trabajo para listado'!$A$155:$A$1048576,0),MATCH((CUADRO!J$5&amp;$E562),'Hoja de Trabajo para listado'!$A$151:$Z$151,0)),0)+IFERROR(INDEX('Hoja de Trabajo para listado'!$AB$155:$BA$1048576,MATCH($A562,'Hoja de Trabajo para listado'!$AB$155:$AB$1048576,0),MATCH((CUADRO!J$5&amp;$E562),'Hoja de Trabajo para listado'!$AB$151:$BA$151,0)),0)+IFERROR(INDEX('Hoja de Trabajo para listado'!$BC$155:$CB$1048576,MATCH($A562,'Hoja de Trabajo para listado'!$BC$155:$BC$1048576,0),MATCH((CUADRO!J$5&amp;$E562),'Hoja de Trabajo para listado'!$BC$151:$CB$151,0)),0)+IFERROR(INDEX('Hoja de Trabajo para listado'!$DE$153:$DG$274,MATCH($A562,'Hoja de Trabajo para listado'!$DE$153:$DE$1048576,0),MATCH((CUADRO!J$5&amp;$E562),'Hoja de Trabajo para listado'!$DE$151:$DG$151,0)),0)+IFERROR(INDEX('Hoja de Trabajo para listado'!$CD$155:$DC$1048576,MATCH($A562,'Hoja de Trabajo para listado'!$CD$155:$CD$1048576,0),MATCH((CUADRO!J$5&amp;$E562),'Hoja de Trabajo para listado'!$CD$151:$DC$151,0)),0)</f>
        <v>0</v>
      </c>
      <c r="K562" s="314">
        <f ca="1">+IFERROR(INDEX('Hoja de Trabajo para listado'!$A$155:$Z$1048576,MATCH($A562,'Hoja de Trabajo para listado'!$A$155:$A$1048576,0),MATCH((CUADRO!K$5&amp;$E562),'Hoja de Trabajo para listado'!$A$151:$Z$151,0)),0)+IFERROR(INDEX('Hoja de Trabajo para listado'!$AB$155:$BA$1048576,MATCH($A562,'Hoja de Trabajo para listado'!$AB$155:$AB$1048576,0),MATCH((CUADRO!K$5&amp;$E562),'Hoja de Trabajo para listado'!$AB$151:$BA$151,0)),0)+IFERROR(INDEX('Hoja de Trabajo para listado'!$BC$155:$CB$1048576,MATCH($A562,'Hoja de Trabajo para listado'!$BC$155:$BC$1048576,0),MATCH((CUADRO!K$5&amp;$E562),'Hoja de Trabajo para listado'!$BC$151:$CB$151,0)),0)+IFERROR(INDEX('Hoja de Trabajo para listado'!$DE$153:$DG$274,MATCH($A562,'Hoja de Trabajo para listado'!$DE$153:$DE$1048576,0),MATCH((CUADRO!K$5&amp;$E562),'Hoja de Trabajo para listado'!$DE$151:$DG$151,0)),0)+IFERROR(INDEX('Hoja de Trabajo para listado'!$CD$155:$DC$1048576,MATCH($A562,'Hoja de Trabajo para listado'!$CD$155:$CD$1048576,0),MATCH((CUADRO!K$5&amp;$E562),'Hoja de Trabajo para listado'!$CD$151:$DC$151,0)),0)</f>
        <v>0</v>
      </c>
      <c r="L562" s="314">
        <f ca="1">+IFERROR(INDEX('Hoja de Trabajo para listado'!$A$155:$Z$1048576,MATCH($A562,'Hoja de Trabajo para listado'!$A$155:$A$1048576,0),MATCH((CUADRO!L$5&amp;$E562),'Hoja de Trabajo para listado'!$A$151:$Z$151,0)),0)+IFERROR(INDEX('Hoja de Trabajo para listado'!$AB$155:$BA$1048576,MATCH($A562,'Hoja de Trabajo para listado'!$AB$155:$AB$1048576,0),MATCH((CUADRO!L$5&amp;$E562),'Hoja de Trabajo para listado'!$AB$151:$BA$151,0)),0)+IFERROR(INDEX('Hoja de Trabajo para listado'!$BC$155:$CB$1048576,MATCH($A562,'Hoja de Trabajo para listado'!$BC$155:$BC$1048576,0),MATCH((CUADRO!L$5&amp;$E562),'Hoja de Trabajo para listado'!$BC$151:$CB$151,0)),0)+IFERROR(INDEX('Hoja de Trabajo para listado'!$DE$153:$DG$274,MATCH($A562,'Hoja de Trabajo para listado'!$DE$153:$DE$1048576,0),MATCH((CUADRO!L$5&amp;$E562),'Hoja de Trabajo para listado'!$DE$151:$DG$151,0)),0)+IFERROR(INDEX('Hoja de Trabajo para listado'!$CD$155:$DC$1048576,MATCH($A562,'Hoja de Trabajo para listado'!$CD$155:$CD$1048576,0),MATCH((CUADRO!L$5&amp;$E562),'Hoja de Trabajo para listado'!$CD$151:$DC$151,0)),0)</f>
        <v>0</v>
      </c>
      <c r="M562" s="314">
        <f ca="1">+IFERROR(INDEX('Hoja de Trabajo para listado'!$A$155:$Z$1048576,MATCH($A562,'Hoja de Trabajo para listado'!$A$155:$A$1048576,0),MATCH((CUADRO!M$5&amp;$E562),'Hoja de Trabajo para listado'!$A$151:$Z$151,0)),0)+IFERROR(INDEX('Hoja de Trabajo para listado'!$AB$155:$BA$1048576,MATCH($A562,'Hoja de Trabajo para listado'!$AB$155:$AB$1048576,0),MATCH((CUADRO!M$5&amp;$E562),'Hoja de Trabajo para listado'!$AB$151:$BA$151,0)),0)+IFERROR(INDEX('Hoja de Trabajo para listado'!$BC$155:$CB$1048576,MATCH($A562,'Hoja de Trabajo para listado'!$BC$155:$BC$1048576,0),MATCH((CUADRO!M$5&amp;$E562),'Hoja de Trabajo para listado'!$BC$151:$CB$151,0)),0)+IFERROR(INDEX('Hoja de Trabajo para listado'!$DE$153:$DG$274,MATCH($A562,'Hoja de Trabajo para listado'!$DE$153:$DE$1048576,0),MATCH((CUADRO!M$5&amp;$E562),'Hoja de Trabajo para listado'!$DE$151:$DG$151,0)),0)+IFERROR(INDEX('Hoja de Trabajo para listado'!$CD$155:$DC$1048576,MATCH($A562,'Hoja de Trabajo para listado'!$CD$155:$CD$1048576,0),MATCH((CUADRO!M$5&amp;$E562),'Hoja de Trabajo para listado'!$CD$151:$DC$151,0)),0)</f>
        <v>0</v>
      </c>
      <c r="N562" s="314">
        <f ca="1">+IFERROR(INDEX('Hoja de Trabajo para listado'!$A$155:$Z$1048576,MATCH($A562,'Hoja de Trabajo para listado'!$A$155:$A$1048576,0),MATCH((CUADRO!N$5&amp;$E562),'Hoja de Trabajo para listado'!$A$151:$Z$151,0)),0)+IFERROR(INDEX('Hoja de Trabajo para listado'!$AB$155:$BA$1048576,MATCH($A562,'Hoja de Trabajo para listado'!$AB$155:$AB$1048576,0),MATCH((CUADRO!N$5&amp;$E562),'Hoja de Trabajo para listado'!$AB$151:$BA$151,0)),0)+IFERROR(INDEX('Hoja de Trabajo para listado'!$BC$155:$CB$1048576,MATCH($A562,'Hoja de Trabajo para listado'!$BC$155:$BC$1048576,0),MATCH((CUADRO!N$5&amp;$E562),'Hoja de Trabajo para listado'!$BC$151:$CB$151,0)),0)+IFERROR(INDEX('Hoja de Trabajo para listado'!$DE$153:$DG$274,MATCH($A562,'Hoja de Trabajo para listado'!$DE$153:$DE$1048576,0),MATCH((CUADRO!N$5&amp;$E562),'Hoja de Trabajo para listado'!$DE$151:$DG$151,0)),0)+IFERROR(INDEX('Hoja de Trabajo para listado'!$CD$155:$DC$1048576,MATCH($A562,'Hoja de Trabajo para listado'!$CD$155:$CD$1048576,0),MATCH((CUADRO!N$5&amp;$E562),'Hoja de Trabajo para listado'!$CD$151:$DC$151,0)),0)</f>
        <v>0</v>
      </c>
      <c r="O562" s="314">
        <f ca="1">+IFERROR(INDEX('Hoja de Trabajo para listado'!$A$155:$Z$1048576,MATCH($A562,'Hoja de Trabajo para listado'!$A$155:$A$1048576,0),MATCH((CUADRO!O$5&amp;$E562),'Hoja de Trabajo para listado'!$A$151:$Z$151,0)),0)+IFERROR(INDEX('Hoja de Trabajo para listado'!$AB$155:$BA$1048576,MATCH($A562,'Hoja de Trabajo para listado'!$AB$155:$AB$1048576,0),MATCH((CUADRO!O$5&amp;$E562),'Hoja de Trabajo para listado'!$AB$151:$BA$151,0)),0)+IFERROR(INDEX('Hoja de Trabajo para listado'!$BC$155:$CB$1048576,MATCH($A562,'Hoja de Trabajo para listado'!$BC$155:$BC$1048576,0),MATCH((CUADRO!O$5&amp;$E562),'Hoja de Trabajo para listado'!$BC$151:$CB$151,0)),0)+IFERROR(INDEX('Hoja de Trabajo para listado'!$DE$153:$DG$274,MATCH($A562,'Hoja de Trabajo para listado'!$DE$153:$DE$1048576,0),MATCH((CUADRO!O$5&amp;$E562),'Hoja de Trabajo para listado'!$DE$151:$DG$151,0)),0)+IFERROR(INDEX('Hoja de Trabajo para listado'!$CD$155:$DC$1048576,MATCH($A562,'Hoja de Trabajo para listado'!$CD$155:$CD$1048576,0),MATCH((CUADRO!O$5&amp;$E562),'Hoja de Trabajo para listado'!$CD$151:$DC$151,0)),0)</f>
        <v>0</v>
      </c>
      <c r="P562" s="314">
        <f ca="1">+IFERROR(INDEX('Hoja de Trabajo para listado'!$A$155:$Z$1048576,MATCH($A562,'Hoja de Trabajo para listado'!$A$155:$A$1048576,0),MATCH((CUADRO!P$5&amp;$E562),'Hoja de Trabajo para listado'!$A$151:$Z$151,0)),0)+IFERROR(INDEX('Hoja de Trabajo para listado'!$AB$155:$BA$1048576,MATCH($A562,'Hoja de Trabajo para listado'!$AB$155:$AB$1048576,0),MATCH((CUADRO!P$5&amp;$E562),'Hoja de Trabajo para listado'!$AB$151:$BA$151,0)),0)+IFERROR(INDEX('Hoja de Trabajo para listado'!$BC$155:$CB$1048576,MATCH($A562,'Hoja de Trabajo para listado'!$BC$155:$BC$1048576,0),MATCH((CUADRO!P$5&amp;$E562),'Hoja de Trabajo para listado'!$BC$151:$CB$151,0)),0)+IFERROR(INDEX('Hoja de Trabajo para listado'!$DE$153:$DG$274,MATCH($A562,'Hoja de Trabajo para listado'!$DE$153:$DE$1048576,0),MATCH((CUADRO!P$5&amp;$E562),'Hoja de Trabajo para listado'!$DE$151:$DG$151,0)),0)+IFERROR(INDEX('Hoja de Trabajo para listado'!$CD$155:$DC$1048576,MATCH($A562,'Hoja de Trabajo para listado'!$CD$155:$CD$1048576,0),MATCH((CUADRO!P$5&amp;$E562),'Hoja de Trabajo para listado'!$CD$151:$DC$151,0)),0)</f>
        <v>0</v>
      </c>
      <c r="Q562" s="314">
        <f ca="1">+IFERROR(INDEX('Hoja de Trabajo para listado'!$A$155:$Z$1048576,MATCH($A562,'Hoja de Trabajo para listado'!$A$155:$A$1048576,0),MATCH((CUADRO!Q$5&amp;$E562),'Hoja de Trabajo para listado'!$A$151:$Z$151,0)),0)+IFERROR(INDEX('Hoja de Trabajo para listado'!$AB$155:$BA$1048576,MATCH($A562,'Hoja de Trabajo para listado'!$AB$155:$AB$1048576,0),MATCH((CUADRO!Q$5&amp;$E562),'Hoja de Trabajo para listado'!$AB$151:$BA$151,0)),0)+IFERROR(INDEX('Hoja de Trabajo para listado'!$BC$155:$CB$1048576,MATCH($A562,'Hoja de Trabajo para listado'!$BC$155:$BC$1048576,0),MATCH((CUADRO!Q$5&amp;$E562),'Hoja de Trabajo para listado'!$BC$151:$CB$151,0)),0)+IFERROR(INDEX('Hoja de Trabajo para listado'!$DE$153:$DG$274,MATCH($A562,'Hoja de Trabajo para listado'!$DE$153:$DE$1048576,0),MATCH((CUADRO!Q$5&amp;$E562),'Hoja de Trabajo para listado'!$DE$151:$DG$151,0)),0)+IFERROR(INDEX('Hoja de Trabajo para listado'!$CD$155:$DC$1048576,MATCH($A562,'Hoja de Trabajo para listado'!$CD$155:$CD$1048576,0),MATCH((CUADRO!Q$5&amp;$E562),'Hoja de Trabajo para listado'!$CD$151:$DC$151,0)),0)</f>
        <v>0</v>
      </c>
      <c r="R562" s="314">
        <f t="shared" ca="1" si="16"/>
        <v>0</v>
      </c>
      <c r="S562" s="322"/>
      <c r="T562" s="314">
        <f ca="1">+T563</f>
        <v>0</v>
      </c>
      <c r="U562" s="313">
        <f t="shared" si="17"/>
        <v>1</v>
      </c>
      <c r="V562" s="319" t="str">
        <f>+VLOOKUP(A562,bd_lista!$A$3:$E$593,5,FALSE)</f>
        <v>Gobiernos Autonomos Municipales</v>
      </c>
      <c r="W562" s="425" t="str">
        <f>+V562</f>
        <v>Gobiernos Autonomos Municipales</v>
      </c>
    </row>
    <row r="563" spans="1:23" customFormat="1" ht="15" hidden="1" customHeight="1">
      <c r="A563" s="323">
        <v>1518</v>
      </c>
      <c r="B563" s="428"/>
      <c r="C563" s="318" t="str">
        <f>+VLOOKUP(A563,bd_lista!$A$3:$C$593,3,FALSE)</f>
        <v>Gobierno Autónomo Municipal de Vitichi</v>
      </c>
      <c r="D563" s="430"/>
      <c r="E563" s="347" t="s">
        <v>1419</v>
      </c>
      <c r="F563" s="314">
        <f ca="1">+IFERROR(INDEX('Hoja de Trabajo para listado'!$A$155:$Z$1048576,MATCH($A563,'Hoja de Trabajo para listado'!$A$155:$A$1048576,0),MATCH((CUADRO!F$5&amp;$E563),'Hoja de Trabajo para listado'!$A$151:$Z$151,0)),0)+IFERROR(INDEX('Hoja de Trabajo para listado'!$AB$155:$BA$1048576,MATCH($A563,'Hoja de Trabajo para listado'!$AB$155:$AB$1048576,0),MATCH((CUADRO!F$5&amp;$E563),'Hoja de Trabajo para listado'!$AB$151:$BA$151,0)),0)+IFERROR(INDEX('Hoja de Trabajo para listado'!$BC$155:$CB$1048576,MATCH($A563,'Hoja de Trabajo para listado'!$BC$155:$BC$1048576,0),MATCH((CUADRO!F$5&amp;$E563),'Hoja de Trabajo para listado'!$BC$151:$CB$151,0)),0)+IFERROR(INDEX('Hoja de Trabajo para listado'!$DE$153:$DG$274,MATCH($A563,'Hoja de Trabajo para listado'!$DE$153:$DE$1048576,0),MATCH((CUADRO!F$5&amp;$E563),'Hoja de Trabajo para listado'!$DE$151:$DG$151,0)),0)+IFERROR(INDEX('Hoja de Trabajo para listado'!$CD$155:$DC$1048576,MATCH($A563,'Hoja de Trabajo para listado'!$CD$155:$CD$1048576,0),MATCH((CUADRO!F$5&amp;$E563),'Hoja de Trabajo para listado'!$CD$151:$DC$151,0)),0)</f>
        <v>0</v>
      </c>
      <c r="G563" s="314">
        <f ca="1">+IFERROR(INDEX('Hoja de Trabajo para listado'!$A$155:$Z$1048576,MATCH($A563,'Hoja de Trabajo para listado'!$A$155:$A$1048576,0),MATCH((CUADRO!G$5&amp;$E563),'Hoja de Trabajo para listado'!$A$151:$Z$151,0)),0)+IFERROR(INDEX('Hoja de Trabajo para listado'!$AB$155:$BA$1048576,MATCH($A563,'Hoja de Trabajo para listado'!$AB$155:$AB$1048576,0),MATCH((CUADRO!G$5&amp;$E563),'Hoja de Trabajo para listado'!$AB$151:$BA$151,0)),0)+IFERROR(INDEX('Hoja de Trabajo para listado'!$BC$155:$CB$1048576,MATCH($A563,'Hoja de Trabajo para listado'!$BC$155:$BC$1048576,0),MATCH((CUADRO!G$5&amp;$E563),'Hoja de Trabajo para listado'!$BC$151:$CB$151,0)),0)+IFERROR(INDEX('Hoja de Trabajo para listado'!$DE$153:$DG$274,MATCH($A563,'Hoja de Trabajo para listado'!$DE$153:$DE$1048576,0),MATCH((CUADRO!G$5&amp;$E563),'Hoja de Trabajo para listado'!$DE$151:$DG$151,0)),0)+IFERROR(INDEX('Hoja de Trabajo para listado'!$CD$155:$DC$1048576,MATCH($A563,'Hoja de Trabajo para listado'!$CD$155:$CD$1048576,0),MATCH((CUADRO!G$5&amp;$E563),'Hoja de Trabajo para listado'!$CD$151:$DC$151,0)),0)</f>
        <v>0</v>
      </c>
      <c r="H563" s="314">
        <f ca="1">+IFERROR(INDEX('Hoja de Trabajo para listado'!$A$155:$Z$1048576,MATCH($A563,'Hoja de Trabajo para listado'!$A$155:$A$1048576,0),MATCH((CUADRO!H$5&amp;$E563),'Hoja de Trabajo para listado'!$A$151:$Z$151,0)),0)+IFERROR(INDEX('Hoja de Trabajo para listado'!$AB$155:$BA$1048576,MATCH($A563,'Hoja de Trabajo para listado'!$AB$155:$AB$1048576,0),MATCH((CUADRO!H$5&amp;$E563),'Hoja de Trabajo para listado'!$AB$151:$BA$151,0)),0)+IFERROR(INDEX('Hoja de Trabajo para listado'!$BC$155:$CB$1048576,MATCH($A563,'Hoja de Trabajo para listado'!$BC$155:$BC$1048576,0),MATCH((CUADRO!H$5&amp;$E563),'Hoja de Trabajo para listado'!$BC$151:$CB$151,0)),0)+IFERROR(INDEX('Hoja de Trabajo para listado'!$DE$153:$DG$274,MATCH($A563,'Hoja de Trabajo para listado'!$DE$153:$DE$1048576,0),MATCH((CUADRO!H$5&amp;$E563),'Hoja de Trabajo para listado'!$DE$151:$DG$151,0)),0)+IFERROR(INDEX('Hoja de Trabajo para listado'!$CD$155:$DC$1048576,MATCH($A563,'Hoja de Trabajo para listado'!$CD$155:$CD$1048576,0),MATCH((CUADRO!H$5&amp;$E563),'Hoja de Trabajo para listado'!$CD$151:$DC$151,0)),0)</f>
        <v>0</v>
      </c>
      <c r="I563" s="314">
        <f ca="1">+IFERROR(INDEX('Hoja de Trabajo para listado'!$A$155:$Z$1048576,MATCH($A563,'Hoja de Trabajo para listado'!$A$155:$A$1048576,0),MATCH((CUADRO!I$5&amp;$E563),'Hoja de Trabajo para listado'!$A$151:$Z$151,0)),0)+IFERROR(INDEX('Hoja de Trabajo para listado'!$AB$155:$BA$1048576,MATCH($A563,'Hoja de Trabajo para listado'!$AB$155:$AB$1048576,0),MATCH((CUADRO!I$5&amp;$E563),'Hoja de Trabajo para listado'!$AB$151:$BA$151,0)),0)+IFERROR(INDEX('Hoja de Trabajo para listado'!$BC$155:$CB$1048576,MATCH($A563,'Hoja de Trabajo para listado'!$BC$155:$BC$1048576,0),MATCH((CUADRO!I$5&amp;$E563),'Hoja de Trabajo para listado'!$BC$151:$CB$151,0)),0)+IFERROR(INDEX('Hoja de Trabajo para listado'!$DE$153:$DG$274,MATCH($A563,'Hoja de Trabajo para listado'!$DE$153:$DE$1048576,0),MATCH((CUADRO!I$5&amp;$E563),'Hoja de Trabajo para listado'!$DE$151:$DG$151,0)),0)+IFERROR(INDEX('Hoja de Trabajo para listado'!$CD$155:$DC$1048576,MATCH($A563,'Hoja de Trabajo para listado'!$CD$155:$CD$1048576,0),MATCH((CUADRO!I$5&amp;$E563),'Hoja de Trabajo para listado'!$CD$151:$DC$151,0)),0)</f>
        <v>0</v>
      </c>
      <c r="J563" s="314">
        <f ca="1">+IFERROR(INDEX('Hoja de Trabajo para listado'!$A$155:$Z$1048576,MATCH($A563,'Hoja de Trabajo para listado'!$A$155:$A$1048576,0),MATCH((CUADRO!J$5&amp;$E563),'Hoja de Trabajo para listado'!$A$151:$Z$151,0)),0)+IFERROR(INDEX('Hoja de Trabajo para listado'!$AB$155:$BA$1048576,MATCH($A563,'Hoja de Trabajo para listado'!$AB$155:$AB$1048576,0),MATCH((CUADRO!J$5&amp;$E563),'Hoja de Trabajo para listado'!$AB$151:$BA$151,0)),0)+IFERROR(INDEX('Hoja de Trabajo para listado'!$BC$155:$CB$1048576,MATCH($A563,'Hoja de Trabajo para listado'!$BC$155:$BC$1048576,0),MATCH((CUADRO!J$5&amp;$E563),'Hoja de Trabajo para listado'!$BC$151:$CB$151,0)),0)+IFERROR(INDEX('Hoja de Trabajo para listado'!$DE$153:$DG$274,MATCH($A563,'Hoja de Trabajo para listado'!$DE$153:$DE$1048576,0),MATCH((CUADRO!J$5&amp;$E563),'Hoja de Trabajo para listado'!$DE$151:$DG$151,0)),0)+IFERROR(INDEX('Hoja de Trabajo para listado'!$CD$155:$DC$1048576,MATCH($A563,'Hoja de Trabajo para listado'!$CD$155:$CD$1048576,0),MATCH((CUADRO!J$5&amp;$E563),'Hoja de Trabajo para listado'!$CD$151:$DC$151,0)),0)</f>
        <v>0</v>
      </c>
      <c r="K563" s="314">
        <f ca="1">+IFERROR(INDEX('Hoja de Trabajo para listado'!$A$155:$Z$1048576,MATCH($A563,'Hoja de Trabajo para listado'!$A$155:$A$1048576,0),MATCH((CUADRO!K$5&amp;$E563),'Hoja de Trabajo para listado'!$A$151:$Z$151,0)),0)+IFERROR(INDEX('Hoja de Trabajo para listado'!$AB$155:$BA$1048576,MATCH($A563,'Hoja de Trabajo para listado'!$AB$155:$AB$1048576,0),MATCH((CUADRO!K$5&amp;$E563),'Hoja de Trabajo para listado'!$AB$151:$BA$151,0)),0)+IFERROR(INDEX('Hoja de Trabajo para listado'!$BC$155:$CB$1048576,MATCH($A563,'Hoja de Trabajo para listado'!$BC$155:$BC$1048576,0),MATCH((CUADRO!K$5&amp;$E563),'Hoja de Trabajo para listado'!$BC$151:$CB$151,0)),0)+IFERROR(INDEX('Hoja de Trabajo para listado'!$DE$153:$DG$274,MATCH($A563,'Hoja de Trabajo para listado'!$DE$153:$DE$1048576,0),MATCH((CUADRO!K$5&amp;$E563),'Hoja de Trabajo para listado'!$DE$151:$DG$151,0)),0)+IFERROR(INDEX('Hoja de Trabajo para listado'!$CD$155:$DC$1048576,MATCH($A563,'Hoja de Trabajo para listado'!$CD$155:$CD$1048576,0),MATCH((CUADRO!K$5&amp;$E563),'Hoja de Trabajo para listado'!$CD$151:$DC$151,0)),0)</f>
        <v>0</v>
      </c>
      <c r="L563" s="314">
        <f ca="1">+IFERROR(INDEX('Hoja de Trabajo para listado'!$A$155:$Z$1048576,MATCH($A563,'Hoja de Trabajo para listado'!$A$155:$A$1048576,0),MATCH((CUADRO!L$5&amp;$E563),'Hoja de Trabajo para listado'!$A$151:$Z$151,0)),0)+IFERROR(INDEX('Hoja de Trabajo para listado'!$AB$155:$BA$1048576,MATCH($A563,'Hoja de Trabajo para listado'!$AB$155:$AB$1048576,0),MATCH((CUADRO!L$5&amp;$E563),'Hoja de Trabajo para listado'!$AB$151:$BA$151,0)),0)+IFERROR(INDEX('Hoja de Trabajo para listado'!$BC$155:$CB$1048576,MATCH($A563,'Hoja de Trabajo para listado'!$BC$155:$BC$1048576,0),MATCH((CUADRO!L$5&amp;$E563),'Hoja de Trabajo para listado'!$BC$151:$CB$151,0)),0)+IFERROR(INDEX('Hoja de Trabajo para listado'!$DE$153:$DG$274,MATCH($A563,'Hoja de Trabajo para listado'!$DE$153:$DE$1048576,0),MATCH((CUADRO!L$5&amp;$E563),'Hoja de Trabajo para listado'!$DE$151:$DG$151,0)),0)+IFERROR(INDEX('Hoja de Trabajo para listado'!$CD$155:$DC$1048576,MATCH($A563,'Hoja de Trabajo para listado'!$CD$155:$CD$1048576,0),MATCH((CUADRO!L$5&amp;$E563),'Hoja de Trabajo para listado'!$CD$151:$DC$151,0)),0)</f>
        <v>0</v>
      </c>
      <c r="M563" s="314">
        <f ca="1">+IFERROR(INDEX('Hoja de Trabajo para listado'!$A$155:$Z$1048576,MATCH($A563,'Hoja de Trabajo para listado'!$A$155:$A$1048576,0),MATCH((CUADRO!M$5&amp;$E563),'Hoja de Trabajo para listado'!$A$151:$Z$151,0)),0)+IFERROR(INDEX('Hoja de Trabajo para listado'!$AB$155:$BA$1048576,MATCH($A563,'Hoja de Trabajo para listado'!$AB$155:$AB$1048576,0),MATCH((CUADRO!M$5&amp;$E563),'Hoja de Trabajo para listado'!$AB$151:$BA$151,0)),0)+IFERROR(INDEX('Hoja de Trabajo para listado'!$BC$155:$CB$1048576,MATCH($A563,'Hoja de Trabajo para listado'!$BC$155:$BC$1048576,0),MATCH((CUADRO!M$5&amp;$E563),'Hoja de Trabajo para listado'!$BC$151:$CB$151,0)),0)+IFERROR(INDEX('Hoja de Trabajo para listado'!$DE$153:$DG$274,MATCH($A563,'Hoja de Trabajo para listado'!$DE$153:$DE$1048576,0),MATCH((CUADRO!M$5&amp;$E563),'Hoja de Trabajo para listado'!$DE$151:$DG$151,0)),0)+IFERROR(INDEX('Hoja de Trabajo para listado'!$CD$155:$DC$1048576,MATCH($A563,'Hoja de Trabajo para listado'!$CD$155:$CD$1048576,0),MATCH((CUADRO!M$5&amp;$E563),'Hoja de Trabajo para listado'!$CD$151:$DC$151,0)),0)</f>
        <v>0</v>
      </c>
      <c r="N563" s="314">
        <f ca="1">+IFERROR(INDEX('Hoja de Trabajo para listado'!$A$155:$Z$1048576,MATCH($A563,'Hoja de Trabajo para listado'!$A$155:$A$1048576,0),MATCH((CUADRO!N$5&amp;$E563),'Hoja de Trabajo para listado'!$A$151:$Z$151,0)),0)+IFERROR(INDEX('Hoja de Trabajo para listado'!$AB$155:$BA$1048576,MATCH($A563,'Hoja de Trabajo para listado'!$AB$155:$AB$1048576,0),MATCH((CUADRO!N$5&amp;$E563),'Hoja de Trabajo para listado'!$AB$151:$BA$151,0)),0)+IFERROR(INDEX('Hoja de Trabajo para listado'!$BC$155:$CB$1048576,MATCH($A563,'Hoja de Trabajo para listado'!$BC$155:$BC$1048576,0),MATCH((CUADRO!N$5&amp;$E563),'Hoja de Trabajo para listado'!$BC$151:$CB$151,0)),0)+IFERROR(INDEX('Hoja de Trabajo para listado'!$DE$153:$DG$274,MATCH($A563,'Hoja de Trabajo para listado'!$DE$153:$DE$1048576,0),MATCH((CUADRO!N$5&amp;$E563),'Hoja de Trabajo para listado'!$DE$151:$DG$151,0)),0)+IFERROR(INDEX('Hoja de Trabajo para listado'!$CD$155:$DC$1048576,MATCH($A563,'Hoja de Trabajo para listado'!$CD$155:$CD$1048576,0),MATCH((CUADRO!N$5&amp;$E563),'Hoja de Trabajo para listado'!$CD$151:$DC$151,0)),0)</f>
        <v>0</v>
      </c>
      <c r="O563" s="314">
        <f ca="1">+IFERROR(INDEX('Hoja de Trabajo para listado'!$A$155:$Z$1048576,MATCH($A563,'Hoja de Trabajo para listado'!$A$155:$A$1048576,0),MATCH((CUADRO!O$5&amp;$E563),'Hoja de Trabajo para listado'!$A$151:$Z$151,0)),0)+IFERROR(INDEX('Hoja de Trabajo para listado'!$AB$155:$BA$1048576,MATCH($A563,'Hoja de Trabajo para listado'!$AB$155:$AB$1048576,0),MATCH((CUADRO!O$5&amp;$E563),'Hoja de Trabajo para listado'!$AB$151:$BA$151,0)),0)+IFERROR(INDEX('Hoja de Trabajo para listado'!$BC$155:$CB$1048576,MATCH($A563,'Hoja de Trabajo para listado'!$BC$155:$BC$1048576,0),MATCH((CUADRO!O$5&amp;$E563),'Hoja de Trabajo para listado'!$BC$151:$CB$151,0)),0)+IFERROR(INDEX('Hoja de Trabajo para listado'!$DE$153:$DG$274,MATCH($A563,'Hoja de Trabajo para listado'!$DE$153:$DE$1048576,0),MATCH((CUADRO!O$5&amp;$E563),'Hoja de Trabajo para listado'!$DE$151:$DG$151,0)),0)+IFERROR(INDEX('Hoja de Trabajo para listado'!$CD$155:$DC$1048576,MATCH($A563,'Hoja de Trabajo para listado'!$CD$155:$CD$1048576,0),MATCH((CUADRO!O$5&amp;$E563),'Hoja de Trabajo para listado'!$CD$151:$DC$151,0)),0)</f>
        <v>0</v>
      </c>
      <c r="P563" s="314">
        <f ca="1">+IFERROR(INDEX('Hoja de Trabajo para listado'!$A$155:$Z$1048576,MATCH($A563,'Hoja de Trabajo para listado'!$A$155:$A$1048576,0),MATCH((CUADRO!P$5&amp;$E563),'Hoja de Trabajo para listado'!$A$151:$Z$151,0)),0)+IFERROR(INDEX('Hoja de Trabajo para listado'!$AB$155:$BA$1048576,MATCH($A563,'Hoja de Trabajo para listado'!$AB$155:$AB$1048576,0),MATCH((CUADRO!P$5&amp;$E563),'Hoja de Trabajo para listado'!$AB$151:$BA$151,0)),0)+IFERROR(INDEX('Hoja de Trabajo para listado'!$BC$155:$CB$1048576,MATCH($A563,'Hoja de Trabajo para listado'!$BC$155:$BC$1048576,0),MATCH((CUADRO!P$5&amp;$E563),'Hoja de Trabajo para listado'!$BC$151:$CB$151,0)),0)+IFERROR(INDEX('Hoja de Trabajo para listado'!$DE$153:$DG$274,MATCH($A563,'Hoja de Trabajo para listado'!$DE$153:$DE$1048576,0),MATCH((CUADRO!P$5&amp;$E563),'Hoja de Trabajo para listado'!$DE$151:$DG$151,0)),0)+IFERROR(INDEX('Hoja de Trabajo para listado'!$CD$155:$DC$1048576,MATCH($A563,'Hoja de Trabajo para listado'!$CD$155:$CD$1048576,0),MATCH((CUADRO!P$5&amp;$E563),'Hoja de Trabajo para listado'!$CD$151:$DC$151,0)),0)</f>
        <v>0</v>
      </c>
      <c r="Q563" s="314">
        <f ca="1">+IFERROR(INDEX('Hoja de Trabajo para listado'!$A$155:$Z$1048576,MATCH($A563,'Hoja de Trabajo para listado'!$A$155:$A$1048576,0),MATCH((CUADRO!Q$5&amp;$E563),'Hoja de Trabajo para listado'!$A$151:$Z$151,0)),0)+IFERROR(INDEX('Hoja de Trabajo para listado'!$AB$155:$BA$1048576,MATCH($A563,'Hoja de Trabajo para listado'!$AB$155:$AB$1048576,0),MATCH((CUADRO!Q$5&amp;$E563),'Hoja de Trabajo para listado'!$AB$151:$BA$151,0)),0)+IFERROR(INDEX('Hoja de Trabajo para listado'!$BC$155:$CB$1048576,MATCH($A563,'Hoja de Trabajo para listado'!$BC$155:$BC$1048576,0),MATCH((CUADRO!Q$5&amp;$E563),'Hoja de Trabajo para listado'!$BC$151:$CB$151,0)),0)+IFERROR(INDEX('Hoja de Trabajo para listado'!$DE$153:$DG$274,MATCH($A563,'Hoja de Trabajo para listado'!$DE$153:$DE$1048576,0),MATCH((CUADRO!Q$5&amp;$E563),'Hoja de Trabajo para listado'!$DE$151:$DG$151,0)),0)+IFERROR(INDEX('Hoja de Trabajo para listado'!$CD$155:$DC$1048576,MATCH($A563,'Hoja de Trabajo para listado'!$CD$155:$CD$1048576,0),MATCH((CUADRO!Q$5&amp;$E563),'Hoja de Trabajo para listado'!$CD$151:$DC$151,0)),0)</f>
        <v>0</v>
      </c>
      <c r="R563" s="314">
        <f t="shared" ca="1" si="16"/>
        <v>0</v>
      </c>
      <c r="S563" s="322">
        <f ca="1">+R562+R563</f>
        <v>0</v>
      </c>
      <c r="T563" s="314">
        <f ca="1">+S563</f>
        <v>0</v>
      </c>
      <c r="U563" s="313">
        <f t="shared" si="17"/>
        <v>2</v>
      </c>
      <c r="V563" s="319" t="str">
        <f>+VLOOKUP(A563,bd_lista!$A$3:$E$593,5,FALSE)</f>
        <v>Gobiernos Autonomos Municipales</v>
      </c>
      <c r="W563" s="426"/>
    </row>
    <row r="564" spans="1:23" customFormat="1" ht="15" hidden="1" customHeight="1">
      <c r="A564" s="323">
        <v>1519</v>
      </c>
      <c r="B564" s="427">
        <f>+A564</f>
        <v>1519</v>
      </c>
      <c r="C564" s="318" t="str">
        <f>+VLOOKUP(A564,bd_lista!$A$3:$C$593,3,FALSE)</f>
        <v>Gobierno Autónomo Municipal de Tupiza</v>
      </c>
      <c r="D564" s="429" t="str">
        <f>+C564</f>
        <v>Gobierno Autónomo Municipal de Tupiza</v>
      </c>
      <c r="E564" s="346" t="s">
        <v>1418</v>
      </c>
      <c r="F564" s="314">
        <f ca="1">+IFERROR(INDEX('Hoja de Trabajo para listado'!$A$155:$Z$1048576,MATCH($A564,'Hoja de Trabajo para listado'!$A$155:$A$1048576,0),MATCH((CUADRO!F$5&amp;$E564),'Hoja de Trabajo para listado'!$A$151:$Z$151,0)),0)+IFERROR(INDEX('Hoja de Trabajo para listado'!$AB$155:$BA$1048576,MATCH($A564,'Hoja de Trabajo para listado'!$AB$155:$AB$1048576,0),MATCH((CUADRO!F$5&amp;$E564),'Hoja de Trabajo para listado'!$AB$151:$BA$151,0)),0)+IFERROR(INDEX('Hoja de Trabajo para listado'!$BC$155:$CB$1048576,MATCH($A564,'Hoja de Trabajo para listado'!$BC$155:$BC$1048576,0),MATCH((CUADRO!F$5&amp;$E564),'Hoja de Trabajo para listado'!$BC$151:$CB$151,0)),0)+IFERROR(INDEX('Hoja de Trabajo para listado'!$DE$153:$DG$274,MATCH($A564,'Hoja de Trabajo para listado'!$DE$153:$DE$1048576,0),MATCH((CUADRO!F$5&amp;$E564),'Hoja de Trabajo para listado'!$DE$151:$DG$151,0)),0)+IFERROR(INDEX('Hoja de Trabajo para listado'!$CD$155:$DC$1048576,MATCH($A564,'Hoja de Trabajo para listado'!$CD$155:$CD$1048576,0),MATCH((CUADRO!F$5&amp;$E564),'Hoja de Trabajo para listado'!$CD$151:$DC$151,0)),0)</f>
        <v>0</v>
      </c>
      <c r="G564" s="314">
        <f ca="1">+IFERROR(INDEX('Hoja de Trabajo para listado'!$A$155:$Z$1048576,MATCH($A564,'Hoja de Trabajo para listado'!$A$155:$A$1048576,0),MATCH((CUADRO!G$5&amp;$E564),'Hoja de Trabajo para listado'!$A$151:$Z$151,0)),0)+IFERROR(INDEX('Hoja de Trabajo para listado'!$AB$155:$BA$1048576,MATCH($A564,'Hoja de Trabajo para listado'!$AB$155:$AB$1048576,0),MATCH((CUADRO!G$5&amp;$E564),'Hoja de Trabajo para listado'!$AB$151:$BA$151,0)),0)+IFERROR(INDEX('Hoja de Trabajo para listado'!$BC$155:$CB$1048576,MATCH($A564,'Hoja de Trabajo para listado'!$BC$155:$BC$1048576,0),MATCH((CUADRO!G$5&amp;$E564),'Hoja de Trabajo para listado'!$BC$151:$CB$151,0)),0)+IFERROR(INDEX('Hoja de Trabajo para listado'!$DE$153:$DG$274,MATCH($A564,'Hoja de Trabajo para listado'!$DE$153:$DE$1048576,0),MATCH((CUADRO!G$5&amp;$E564),'Hoja de Trabajo para listado'!$DE$151:$DG$151,0)),0)+IFERROR(INDEX('Hoja de Trabajo para listado'!$CD$155:$DC$1048576,MATCH($A564,'Hoja de Trabajo para listado'!$CD$155:$CD$1048576,0),MATCH((CUADRO!G$5&amp;$E564),'Hoja de Trabajo para listado'!$CD$151:$DC$151,0)),0)</f>
        <v>0</v>
      </c>
      <c r="H564" s="314">
        <f ca="1">+IFERROR(INDEX('Hoja de Trabajo para listado'!$A$155:$Z$1048576,MATCH($A564,'Hoja de Trabajo para listado'!$A$155:$A$1048576,0),MATCH((CUADRO!H$5&amp;$E564),'Hoja de Trabajo para listado'!$A$151:$Z$151,0)),0)+IFERROR(INDEX('Hoja de Trabajo para listado'!$AB$155:$BA$1048576,MATCH($A564,'Hoja de Trabajo para listado'!$AB$155:$AB$1048576,0),MATCH((CUADRO!H$5&amp;$E564),'Hoja de Trabajo para listado'!$AB$151:$BA$151,0)),0)+IFERROR(INDEX('Hoja de Trabajo para listado'!$BC$155:$CB$1048576,MATCH($A564,'Hoja de Trabajo para listado'!$BC$155:$BC$1048576,0),MATCH((CUADRO!H$5&amp;$E564),'Hoja de Trabajo para listado'!$BC$151:$CB$151,0)),0)+IFERROR(INDEX('Hoja de Trabajo para listado'!$DE$153:$DG$274,MATCH($A564,'Hoja de Trabajo para listado'!$DE$153:$DE$1048576,0),MATCH((CUADRO!H$5&amp;$E564),'Hoja de Trabajo para listado'!$DE$151:$DG$151,0)),0)+IFERROR(INDEX('Hoja de Trabajo para listado'!$CD$155:$DC$1048576,MATCH($A564,'Hoja de Trabajo para listado'!$CD$155:$CD$1048576,0),MATCH((CUADRO!H$5&amp;$E564),'Hoja de Trabajo para listado'!$CD$151:$DC$151,0)),0)</f>
        <v>0</v>
      </c>
      <c r="I564" s="314">
        <f ca="1">+IFERROR(INDEX('Hoja de Trabajo para listado'!$A$155:$Z$1048576,MATCH($A564,'Hoja de Trabajo para listado'!$A$155:$A$1048576,0),MATCH((CUADRO!I$5&amp;$E564),'Hoja de Trabajo para listado'!$A$151:$Z$151,0)),0)+IFERROR(INDEX('Hoja de Trabajo para listado'!$AB$155:$BA$1048576,MATCH($A564,'Hoja de Trabajo para listado'!$AB$155:$AB$1048576,0),MATCH((CUADRO!I$5&amp;$E564),'Hoja de Trabajo para listado'!$AB$151:$BA$151,0)),0)+IFERROR(INDEX('Hoja de Trabajo para listado'!$BC$155:$CB$1048576,MATCH($A564,'Hoja de Trabajo para listado'!$BC$155:$BC$1048576,0),MATCH((CUADRO!I$5&amp;$E564),'Hoja de Trabajo para listado'!$BC$151:$CB$151,0)),0)+IFERROR(INDEX('Hoja de Trabajo para listado'!$DE$153:$DG$274,MATCH($A564,'Hoja de Trabajo para listado'!$DE$153:$DE$1048576,0),MATCH((CUADRO!I$5&amp;$E564),'Hoja de Trabajo para listado'!$DE$151:$DG$151,0)),0)+IFERROR(INDEX('Hoja de Trabajo para listado'!$CD$155:$DC$1048576,MATCH($A564,'Hoja de Trabajo para listado'!$CD$155:$CD$1048576,0),MATCH((CUADRO!I$5&amp;$E564),'Hoja de Trabajo para listado'!$CD$151:$DC$151,0)),0)</f>
        <v>0</v>
      </c>
      <c r="J564" s="314">
        <f ca="1">+IFERROR(INDEX('Hoja de Trabajo para listado'!$A$155:$Z$1048576,MATCH($A564,'Hoja de Trabajo para listado'!$A$155:$A$1048576,0),MATCH((CUADRO!J$5&amp;$E564),'Hoja de Trabajo para listado'!$A$151:$Z$151,0)),0)+IFERROR(INDEX('Hoja de Trabajo para listado'!$AB$155:$BA$1048576,MATCH($A564,'Hoja de Trabajo para listado'!$AB$155:$AB$1048576,0),MATCH((CUADRO!J$5&amp;$E564),'Hoja de Trabajo para listado'!$AB$151:$BA$151,0)),0)+IFERROR(INDEX('Hoja de Trabajo para listado'!$BC$155:$CB$1048576,MATCH($A564,'Hoja de Trabajo para listado'!$BC$155:$BC$1048576,0),MATCH((CUADRO!J$5&amp;$E564),'Hoja de Trabajo para listado'!$BC$151:$CB$151,0)),0)+IFERROR(INDEX('Hoja de Trabajo para listado'!$DE$153:$DG$274,MATCH($A564,'Hoja de Trabajo para listado'!$DE$153:$DE$1048576,0),MATCH((CUADRO!J$5&amp;$E564),'Hoja de Trabajo para listado'!$DE$151:$DG$151,0)),0)+IFERROR(INDEX('Hoja de Trabajo para listado'!$CD$155:$DC$1048576,MATCH($A564,'Hoja de Trabajo para listado'!$CD$155:$CD$1048576,0),MATCH((CUADRO!J$5&amp;$E564),'Hoja de Trabajo para listado'!$CD$151:$DC$151,0)),0)</f>
        <v>0</v>
      </c>
      <c r="K564" s="314">
        <f ca="1">+IFERROR(INDEX('Hoja de Trabajo para listado'!$A$155:$Z$1048576,MATCH($A564,'Hoja de Trabajo para listado'!$A$155:$A$1048576,0),MATCH((CUADRO!K$5&amp;$E564),'Hoja de Trabajo para listado'!$A$151:$Z$151,0)),0)+IFERROR(INDEX('Hoja de Trabajo para listado'!$AB$155:$BA$1048576,MATCH($A564,'Hoja de Trabajo para listado'!$AB$155:$AB$1048576,0),MATCH((CUADRO!K$5&amp;$E564),'Hoja de Trabajo para listado'!$AB$151:$BA$151,0)),0)+IFERROR(INDEX('Hoja de Trabajo para listado'!$BC$155:$CB$1048576,MATCH($A564,'Hoja de Trabajo para listado'!$BC$155:$BC$1048576,0),MATCH((CUADRO!K$5&amp;$E564),'Hoja de Trabajo para listado'!$BC$151:$CB$151,0)),0)+IFERROR(INDEX('Hoja de Trabajo para listado'!$DE$153:$DG$274,MATCH($A564,'Hoja de Trabajo para listado'!$DE$153:$DE$1048576,0),MATCH((CUADRO!K$5&amp;$E564),'Hoja de Trabajo para listado'!$DE$151:$DG$151,0)),0)+IFERROR(INDEX('Hoja de Trabajo para listado'!$CD$155:$DC$1048576,MATCH($A564,'Hoja de Trabajo para listado'!$CD$155:$CD$1048576,0),MATCH((CUADRO!K$5&amp;$E564),'Hoja de Trabajo para listado'!$CD$151:$DC$151,0)),0)</f>
        <v>0</v>
      </c>
      <c r="L564" s="314">
        <f ca="1">+IFERROR(INDEX('Hoja de Trabajo para listado'!$A$155:$Z$1048576,MATCH($A564,'Hoja de Trabajo para listado'!$A$155:$A$1048576,0),MATCH((CUADRO!L$5&amp;$E564),'Hoja de Trabajo para listado'!$A$151:$Z$151,0)),0)+IFERROR(INDEX('Hoja de Trabajo para listado'!$AB$155:$BA$1048576,MATCH($A564,'Hoja de Trabajo para listado'!$AB$155:$AB$1048576,0),MATCH((CUADRO!L$5&amp;$E564),'Hoja de Trabajo para listado'!$AB$151:$BA$151,0)),0)+IFERROR(INDEX('Hoja de Trabajo para listado'!$BC$155:$CB$1048576,MATCH($A564,'Hoja de Trabajo para listado'!$BC$155:$BC$1048576,0),MATCH((CUADRO!L$5&amp;$E564),'Hoja de Trabajo para listado'!$BC$151:$CB$151,0)),0)+IFERROR(INDEX('Hoja de Trabajo para listado'!$DE$153:$DG$274,MATCH($A564,'Hoja de Trabajo para listado'!$DE$153:$DE$1048576,0),MATCH((CUADRO!L$5&amp;$E564),'Hoja de Trabajo para listado'!$DE$151:$DG$151,0)),0)+IFERROR(INDEX('Hoja de Trabajo para listado'!$CD$155:$DC$1048576,MATCH($A564,'Hoja de Trabajo para listado'!$CD$155:$CD$1048576,0),MATCH((CUADRO!L$5&amp;$E564),'Hoja de Trabajo para listado'!$CD$151:$DC$151,0)),0)</f>
        <v>0</v>
      </c>
      <c r="M564" s="314">
        <f ca="1">+IFERROR(INDEX('Hoja de Trabajo para listado'!$A$155:$Z$1048576,MATCH($A564,'Hoja de Trabajo para listado'!$A$155:$A$1048576,0),MATCH((CUADRO!M$5&amp;$E564),'Hoja de Trabajo para listado'!$A$151:$Z$151,0)),0)+IFERROR(INDEX('Hoja de Trabajo para listado'!$AB$155:$BA$1048576,MATCH($A564,'Hoja de Trabajo para listado'!$AB$155:$AB$1048576,0),MATCH((CUADRO!M$5&amp;$E564),'Hoja de Trabajo para listado'!$AB$151:$BA$151,0)),0)+IFERROR(INDEX('Hoja de Trabajo para listado'!$BC$155:$CB$1048576,MATCH($A564,'Hoja de Trabajo para listado'!$BC$155:$BC$1048576,0),MATCH((CUADRO!M$5&amp;$E564),'Hoja de Trabajo para listado'!$BC$151:$CB$151,0)),0)+IFERROR(INDEX('Hoja de Trabajo para listado'!$DE$153:$DG$274,MATCH($A564,'Hoja de Trabajo para listado'!$DE$153:$DE$1048576,0),MATCH((CUADRO!M$5&amp;$E564),'Hoja de Trabajo para listado'!$DE$151:$DG$151,0)),0)+IFERROR(INDEX('Hoja de Trabajo para listado'!$CD$155:$DC$1048576,MATCH($A564,'Hoja de Trabajo para listado'!$CD$155:$CD$1048576,0),MATCH((CUADRO!M$5&amp;$E564),'Hoja de Trabajo para listado'!$CD$151:$DC$151,0)),0)</f>
        <v>0</v>
      </c>
      <c r="N564" s="314">
        <f ca="1">+IFERROR(INDEX('Hoja de Trabajo para listado'!$A$155:$Z$1048576,MATCH($A564,'Hoja de Trabajo para listado'!$A$155:$A$1048576,0),MATCH((CUADRO!N$5&amp;$E564),'Hoja de Trabajo para listado'!$A$151:$Z$151,0)),0)+IFERROR(INDEX('Hoja de Trabajo para listado'!$AB$155:$BA$1048576,MATCH($A564,'Hoja de Trabajo para listado'!$AB$155:$AB$1048576,0),MATCH((CUADRO!N$5&amp;$E564),'Hoja de Trabajo para listado'!$AB$151:$BA$151,0)),0)+IFERROR(INDEX('Hoja de Trabajo para listado'!$BC$155:$CB$1048576,MATCH($A564,'Hoja de Trabajo para listado'!$BC$155:$BC$1048576,0),MATCH((CUADRO!N$5&amp;$E564),'Hoja de Trabajo para listado'!$BC$151:$CB$151,0)),0)+IFERROR(INDEX('Hoja de Trabajo para listado'!$DE$153:$DG$274,MATCH($A564,'Hoja de Trabajo para listado'!$DE$153:$DE$1048576,0),MATCH((CUADRO!N$5&amp;$E564),'Hoja de Trabajo para listado'!$DE$151:$DG$151,0)),0)+IFERROR(INDEX('Hoja de Trabajo para listado'!$CD$155:$DC$1048576,MATCH($A564,'Hoja de Trabajo para listado'!$CD$155:$CD$1048576,0),MATCH((CUADRO!N$5&amp;$E564),'Hoja de Trabajo para listado'!$CD$151:$DC$151,0)),0)</f>
        <v>0</v>
      </c>
      <c r="O564" s="314">
        <f ca="1">+IFERROR(INDEX('Hoja de Trabajo para listado'!$A$155:$Z$1048576,MATCH($A564,'Hoja de Trabajo para listado'!$A$155:$A$1048576,0),MATCH((CUADRO!O$5&amp;$E564),'Hoja de Trabajo para listado'!$A$151:$Z$151,0)),0)+IFERROR(INDEX('Hoja de Trabajo para listado'!$AB$155:$BA$1048576,MATCH($A564,'Hoja de Trabajo para listado'!$AB$155:$AB$1048576,0),MATCH((CUADRO!O$5&amp;$E564),'Hoja de Trabajo para listado'!$AB$151:$BA$151,0)),0)+IFERROR(INDEX('Hoja de Trabajo para listado'!$BC$155:$CB$1048576,MATCH($A564,'Hoja de Trabajo para listado'!$BC$155:$BC$1048576,0),MATCH((CUADRO!O$5&amp;$E564),'Hoja de Trabajo para listado'!$BC$151:$CB$151,0)),0)+IFERROR(INDEX('Hoja de Trabajo para listado'!$DE$153:$DG$274,MATCH($A564,'Hoja de Trabajo para listado'!$DE$153:$DE$1048576,0),MATCH((CUADRO!O$5&amp;$E564),'Hoja de Trabajo para listado'!$DE$151:$DG$151,0)),0)+IFERROR(INDEX('Hoja de Trabajo para listado'!$CD$155:$DC$1048576,MATCH($A564,'Hoja de Trabajo para listado'!$CD$155:$CD$1048576,0),MATCH((CUADRO!O$5&amp;$E564),'Hoja de Trabajo para listado'!$CD$151:$DC$151,0)),0)</f>
        <v>0</v>
      </c>
      <c r="P564" s="314">
        <f ca="1">+IFERROR(INDEX('Hoja de Trabajo para listado'!$A$155:$Z$1048576,MATCH($A564,'Hoja de Trabajo para listado'!$A$155:$A$1048576,0),MATCH((CUADRO!P$5&amp;$E564),'Hoja de Trabajo para listado'!$A$151:$Z$151,0)),0)+IFERROR(INDEX('Hoja de Trabajo para listado'!$AB$155:$BA$1048576,MATCH($A564,'Hoja de Trabajo para listado'!$AB$155:$AB$1048576,0),MATCH((CUADRO!P$5&amp;$E564),'Hoja de Trabajo para listado'!$AB$151:$BA$151,0)),0)+IFERROR(INDEX('Hoja de Trabajo para listado'!$BC$155:$CB$1048576,MATCH($A564,'Hoja de Trabajo para listado'!$BC$155:$BC$1048576,0),MATCH((CUADRO!P$5&amp;$E564),'Hoja de Trabajo para listado'!$BC$151:$CB$151,0)),0)+IFERROR(INDEX('Hoja de Trabajo para listado'!$DE$153:$DG$274,MATCH($A564,'Hoja de Trabajo para listado'!$DE$153:$DE$1048576,0),MATCH((CUADRO!P$5&amp;$E564),'Hoja de Trabajo para listado'!$DE$151:$DG$151,0)),0)+IFERROR(INDEX('Hoja de Trabajo para listado'!$CD$155:$DC$1048576,MATCH($A564,'Hoja de Trabajo para listado'!$CD$155:$CD$1048576,0),MATCH((CUADRO!P$5&amp;$E564),'Hoja de Trabajo para listado'!$CD$151:$DC$151,0)),0)</f>
        <v>0</v>
      </c>
      <c r="Q564" s="314">
        <f ca="1">+IFERROR(INDEX('Hoja de Trabajo para listado'!$A$155:$Z$1048576,MATCH($A564,'Hoja de Trabajo para listado'!$A$155:$A$1048576,0),MATCH((CUADRO!Q$5&amp;$E564),'Hoja de Trabajo para listado'!$A$151:$Z$151,0)),0)+IFERROR(INDEX('Hoja de Trabajo para listado'!$AB$155:$BA$1048576,MATCH($A564,'Hoja de Trabajo para listado'!$AB$155:$AB$1048576,0),MATCH((CUADRO!Q$5&amp;$E564),'Hoja de Trabajo para listado'!$AB$151:$BA$151,0)),0)+IFERROR(INDEX('Hoja de Trabajo para listado'!$BC$155:$CB$1048576,MATCH($A564,'Hoja de Trabajo para listado'!$BC$155:$BC$1048576,0),MATCH((CUADRO!Q$5&amp;$E564),'Hoja de Trabajo para listado'!$BC$151:$CB$151,0)),0)+IFERROR(INDEX('Hoja de Trabajo para listado'!$DE$153:$DG$274,MATCH($A564,'Hoja de Trabajo para listado'!$DE$153:$DE$1048576,0),MATCH((CUADRO!Q$5&amp;$E564),'Hoja de Trabajo para listado'!$DE$151:$DG$151,0)),0)+IFERROR(INDEX('Hoja de Trabajo para listado'!$CD$155:$DC$1048576,MATCH($A564,'Hoja de Trabajo para listado'!$CD$155:$CD$1048576,0),MATCH((CUADRO!Q$5&amp;$E564),'Hoja de Trabajo para listado'!$CD$151:$DC$151,0)),0)</f>
        <v>0</v>
      </c>
      <c r="R564" s="314">
        <f t="shared" ca="1" si="16"/>
        <v>0</v>
      </c>
      <c r="S564" s="322"/>
      <c r="T564" s="314">
        <f ca="1">+T565</f>
        <v>0</v>
      </c>
      <c r="U564" s="313">
        <f t="shared" si="17"/>
        <v>1</v>
      </c>
      <c r="V564" s="319" t="str">
        <f>+VLOOKUP(A564,bd_lista!$A$3:$E$593,5,FALSE)</f>
        <v>Gobiernos Autonomos Municipales</v>
      </c>
      <c r="W564" s="425" t="str">
        <f>+V564</f>
        <v>Gobiernos Autonomos Municipales</v>
      </c>
    </row>
    <row r="565" spans="1:23" customFormat="1" ht="15" hidden="1" customHeight="1">
      <c r="A565" s="323">
        <v>1519</v>
      </c>
      <c r="B565" s="428"/>
      <c r="C565" s="318" t="str">
        <f>+VLOOKUP(A565,bd_lista!$A$3:$C$593,3,FALSE)</f>
        <v>Gobierno Autónomo Municipal de Tupiza</v>
      </c>
      <c r="D565" s="430"/>
      <c r="E565" s="347" t="s">
        <v>1419</v>
      </c>
      <c r="F565" s="314">
        <f ca="1">+IFERROR(INDEX('Hoja de Trabajo para listado'!$A$155:$Z$1048576,MATCH($A565,'Hoja de Trabajo para listado'!$A$155:$A$1048576,0),MATCH((CUADRO!F$5&amp;$E565),'Hoja de Trabajo para listado'!$A$151:$Z$151,0)),0)+IFERROR(INDEX('Hoja de Trabajo para listado'!$AB$155:$BA$1048576,MATCH($A565,'Hoja de Trabajo para listado'!$AB$155:$AB$1048576,0),MATCH((CUADRO!F$5&amp;$E565),'Hoja de Trabajo para listado'!$AB$151:$BA$151,0)),0)+IFERROR(INDEX('Hoja de Trabajo para listado'!$BC$155:$CB$1048576,MATCH($A565,'Hoja de Trabajo para listado'!$BC$155:$BC$1048576,0),MATCH((CUADRO!F$5&amp;$E565),'Hoja de Trabajo para listado'!$BC$151:$CB$151,0)),0)+IFERROR(INDEX('Hoja de Trabajo para listado'!$DE$153:$DG$274,MATCH($A565,'Hoja de Trabajo para listado'!$DE$153:$DE$1048576,0),MATCH((CUADRO!F$5&amp;$E565),'Hoja de Trabajo para listado'!$DE$151:$DG$151,0)),0)+IFERROR(INDEX('Hoja de Trabajo para listado'!$CD$155:$DC$1048576,MATCH($A565,'Hoja de Trabajo para listado'!$CD$155:$CD$1048576,0),MATCH((CUADRO!F$5&amp;$E565),'Hoja de Trabajo para listado'!$CD$151:$DC$151,0)),0)</f>
        <v>0</v>
      </c>
      <c r="G565" s="314">
        <f ca="1">+IFERROR(INDEX('Hoja de Trabajo para listado'!$A$155:$Z$1048576,MATCH($A565,'Hoja de Trabajo para listado'!$A$155:$A$1048576,0),MATCH((CUADRO!G$5&amp;$E565),'Hoja de Trabajo para listado'!$A$151:$Z$151,0)),0)+IFERROR(INDEX('Hoja de Trabajo para listado'!$AB$155:$BA$1048576,MATCH($A565,'Hoja de Trabajo para listado'!$AB$155:$AB$1048576,0),MATCH((CUADRO!G$5&amp;$E565),'Hoja de Trabajo para listado'!$AB$151:$BA$151,0)),0)+IFERROR(INDEX('Hoja de Trabajo para listado'!$BC$155:$CB$1048576,MATCH($A565,'Hoja de Trabajo para listado'!$BC$155:$BC$1048576,0),MATCH((CUADRO!G$5&amp;$E565),'Hoja de Trabajo para listado'!$BC$151:$CB$151,0)),0)+IFERROR(INDEX('Hoja de Trabajo para listado'!$DE$153:$DG$274,MATCH($A565,'Hoja de Trabajo para listado'!$DE$153:$DE$1048576,0),MATCH((CUADRO!G$5&amp;$E565),'Hoja de Trabajo para listado'!$DE$151:$DG$151,0)),0)+IFERROR(INDEX('Hoja de Trabajo para listado'!$CD$155:$DC$1048576,MATCH($A565,'Hoja de Trabajo para listado'!$CD$155:$CD$1048576,0),MATCH((CUADRO!G$5&amp;$E565),'Hoja de Trabajo para listado'!$CD$151:$DC$151,0)),0)</f>
        <v>0</v>
      </c>
      <c r="H565" s="314">
        <f ca="1">+IFERROR(INDEX('Hoja de Trabajo para listado'!$A$155:$Z$1048576,MATCH($A565,'Hoja de Trabajo para listado'!$A$155:$A$1048576,0),MATCH((CUADRO!H$5&amp;$E565),'Hoja de Trabajo para listado'!$A$151:$Z$151,0)),0)+IFERROR(INDEX('Hoja de Trabajo para listado'!$AB$155:$BA$1048576,MATCH($A565,'Hoja de Trabajo para listado'!$AB$155:$AB$1048576,0),MATCH((CUADRO!H$5&amp;$E565),'Hoja de Trabajo para listado'!$AB$151:$BA$151,0)),0)+IFERROR(INDEX('Hoja de Trabajo para listado'!$BC$155:$CB$1048576,MATCH($A565,'Hoja de Trabajo para listado'!$BC$155:$BC$1048576,0),MATCH((CUADRO!H$5&amp;$E565),'Hoja de Trabajo para listado'!$BC$151:$CB$151,0)),0)+IFERROR(INDEX('Hoja de Trabajo para listado'!$DE$153:$DG$274,MATCH($A565,'Hoja de Trabajo para listado'!$DE$153:$DE$1048576,0),MATCH((CUADRO!H$5&amp;$E565),'Hoja de Trabajo para listado'!$DE$151:$DG$151,0)),0)+IFERROR(INDEX('Hoja de Trabajo para listado'!$CD$155:$DC$1048576,MATCH($A565,'Hoja de Trabajo para listado'!$CD$155:$CD$1048576,0),MATCH((CUADRO!H$5&amp;$E565),'Hoja de Trabajo para listado'!$CD$151:$DC$151,0)),0)</f>
        <v>0</v>
      </c>
      <c r="I565" s="314">
        <f ca="1">+IFERROR(INDEX('Hoja de Trabajo para listado'!$A$155:$Z$1048576,MATCH($A565,'Hoja de Trabajo para listado'!$A$155:$A$1048576,0),MATCH((CUADRO!I$5&amp;$E565),'Hoja de Trabajo para listado'!$A$151:$Z$151,0)),0)+IFERROR(INDEX('Hoja de Trabajo para listado'!$AB$155:$BA$1048576,MATCH($A565,'Hoja de Trabajo para listado'!$AB$155:$AB$1048576,0),MATCH((CUADRO!I$5&amp;$E565),'Hoja de Trabajo para listado'!$AB$151:$BA$151,0)),0)+IFERROR(INDEX('Hoja de Trabajo para listado'!$BC$155:$CB$1048576,MATCH($A565,'Hoja de Trabajo para listado'!$BC$155:$BC$1048576,0),MATCH((CUADRO!I$5&amp;$E565),'Hoja de Trabajo para listado'!$BC$151:$CB$151,0)),0)+IFERROR(INDEX('Hoja de Trabajo para listado'!$DE$153:$DG$274,MATCH($A565,'Hoja de Trabajo para listado'!$DE$153:$DE$1048576,0),MATCH((CUADRO!I$5&amp;$E565),'Hoja de Trabajo para listado'!$DE$151:$DG$151,0)),0)+IFERROR(INDEX('Hoja de Trabajo para listado'!$CD$155:$DC$1048576,MATCH($A565,'Hoja de Trabajo para listado'!$CD$155:$CD$1048576,0),MATCH((CUADRO!I$5&amp;$E565),'Hoja de Trabajo para listado'!$CD$151:$DC$151,0)),0)</f>
        <v>0</v>
      </c>
      <c r="J565" s="314">
        <f ca="1">+IFERROR(INDEX('Hoja de Trabajo para listado'!$A$155:$Z$1048576,MATCH($A565,'Hoja de Trabajo para listado'!$A$155:$A$1048576,0),MATCH((CUADRO!J$5&amp;$E565),'Hoja de Trabajo para listado'!$A$151:$Z$151,0)),0)+IFERROR(INDEX('Hoja de Trabajo para listado'!$AB$155:$BA$1048576,MATCH($A565,'Hoja de Trabajo para listado'!$AB$155:$AB$1048576,0),MATCH((CUADRO!J$5&amp;$E565),'Hoja de Trabajo para listado'!$AB$151:$BA$151,0)),0)+IFERROR(INDEX('Hoja de Trabajo para listado'!$BC$155:$CB$1048576,MATCH($A565,'Hoja de Trabajo para listado'!$BC$155:$BC$1048576,0),MATCH((CUADRO!J$5&amp;$E565),'Hoja de Trabajo para listado'!$BC$151:$CB$151,0)),0)+IFERROR(INDEX('Hoja de Trabajo para listado'!$DE$153:$DG$274,MATCH($A565,'Hoja de Trabajo para listado'!$DE$153:$DE$1048576,0),MATCH((CUADRO!J$5&amp;$E565),'Hoja de Trabajo para listado'!$DE$151:$DG$151,0)),0)+IFERROR(INDEX('Hoja de Trabajo para listado'!$CD$155:$DC$1048576,MATCH($A565,'Hoja de Trabajo para listado'!$CD$155:$CD$1048576,0),MATCH((CUADRO!J$5&amp;$E565),'Hoja de Trabajo para listado'!$CD$151:$DC$151,0)),0)</f>
        <v>0</v>
      </c>
      <c r="K565" s="314">
        <f ca="1">+IFERROR(INDEX('Hoja de Trabajo para listado'!$A$155:$Z$1048576,MATCH($A565,'Hoja de Trabajo para listado'!$A$155:$A$1048576,0),MATCH((CUADRO!K$5&amp;$E565),'Hoja de Trabajo para listado'!$A$151:$Z$151,0)),0)+IFERROR(INDEX('Hoja de Trabajo para listado'!$AB$155:$BA$1048576,MATCH($A565,'Hoja de Trabajo para listado'!$AB$155:$AB$1048576,0),MATCH((CUADRO!K$5&amp;$E565),'Hoja de Trabajo para listado'!$AB$151:$BA$151,0)),0)+IFERROR(INDEX('Hoja de Trabajo para listado'!$BC$155:$CB$1048576,MATCH($A565,'Hoja de Trabajo para listado'!$BC$155:$BC$1048576,0),MATCH((CUADRO!K$5&amp;$E565),'Hoja de Trabajo para listado'!$BC$151:$CB$151,0)),0)+IFERROR(INDEX('Hoja de Trabajo para listado'!$DE$153:$DG$274,MATCH($A565,'Hoja de Trabajo para listado'!$DE$153:$DE$1048576,0),MATCH((CUADRO!K$5&amp;$E565),'Hoja de Trabajo para listado'!$DE$151:$DG$151,0)),0)+IFERROR(INDEX('Hoja de Trabajo para listado'!$CD$155:$DC$1048576,MATCH($A565,'Hoja de Trabajo para listado'!$CD$155:$CD$1048576,0),MATCH((CUADRO!K$5&amp;$E565),'Hoja de Trabajo para listado'!$CD$151:$DC$151,0)),0)</f>
        <v>0</v>
      </c>
      <c r="L565" s="314">
        <f ca="1">+IFERROR(INDEX('Hoja de Trabajo para listado'!$A$155:$Z$1048576,MATCH($A565,'Hoja de Trabajo para listado'!$A$155:$A$1048576,0),MATCH((CUADRO!L$5&amp;$E565),'Hoja de Trabajo para listado'!$A$151:$Z$151,0)),0)+IFERROR(INDEX('Hoja de Trabajo para listado'!$AB$155:$BA$1048576,MATCH($A565,'Hoja de Trabajo para listado'!$AB$155:$AB$1048576,0),MATCH((CUADRO!L$5&amp;$E565),'Hoja de Trabajo para listado'!$AB$151:$BA$151,0)),0)+IFERROR(INDEX('Hoja de Trabajo para listado'!$BC$155:$CB$1048576,MATCH($A565,'Hoja de Trabajo para listado'!$BC$155:$BC$1048576,0),MATCH((CUADRO!L$5&amp;$E565),'Hoja de Trabajo para listado'!$BC$151:$CB$151,0)),0)+IFERROR(INDEX('Hoja de Trabajo para listado'!$DE$153:$DG$274,MATCH($A565,'Hoja de Trabajo para listado'!$DE$153:$DE$1048576,0),MATCH((CUADRO!L$5&amp;$E565),'Hoja de Trabajo para listado'!$DE$151:$DG$151,0)),0)+IFERROR(INDEX('Hoja de Trabajo para listado'!$CD$155:$DC$1048576,MATCH($A565,'Hoja de Trabajo para listado'!$CD$155:$CD$1048576,0),MATCH((CUADRO!L$5&amp;$E565),'Hoja de Trabajo para listado'!$CD$151:$DC$151,0)),0)</f>
        <v>0</v>
      </c>
      <c r="M565" s="314">
        <f ca="1">+IFERROR(INDEX('Hoja de Trabajo para listado'!$A$155:$Z$1048576,MATCH($A565,'Hoja de Trabajo para listado'!$A$155:$A$1048576,0),MATCH((CUADRO!M$5&amp;$E565),'Hoja de Trabajo para listado'!$A$151:$Z$151,0)),0)+IFERROR(INDEX('Hoja de Trabajo para listado'!$AB$155:$BA$1048576,MATCH($A565,'Hoja de Trabajo para listado'!$AB$155:$AB$1048576,0),MATCH((CUADRO!M$5&amp;$E565),'Hoja de Trabajo para listado'!$AB$151:$BA$151,0)),0)+IFERROR(INDEX('Hoja de Trabajo para listado'!$BC$155:$CB$1048576,MATCH($A565,'Hoja de Trabajo para listado'!$BC$155:$BC$1048576,0),MATCH((CUADRO!M$5&amp;$E565),'Hoja de Trabajo para listado'!$BC$151:$CB$151,0)),0)+IFERROR(INDEX('Hoja de Trabajo para listado'!$DE$153:$DG$274,MATCH($A565,'Hoja de Trabajo para listado'!$DE$153:$DE$1048576,0),MATCH((CUADRO!M$5&amp;$E565),'Hoja de Trabajo para listado'!$DE$151:$DG$151,0)),0)+IFERROR(INDEX('Hoja de Trabajo para listado'!$CD$155:$DC$1048576,MATCH($A565,'Hoja de Trabajo para listado'!$CD$155:$CD$1048576,0),MATCH((CUADRO!M$5&amp;$E565),'Hoja de Trabajo para listado'!$CD$151:$DC$151,0)),0)</f>
        <v>0</v>
      </c>
      <c r="N565" s="314">
        <f ca="1">+IFERROR(INDEX('Hoja de Trabajo para listado'!$A$155:$Z$1048576,MATCH($A565,'Hoja de Trabajo para listado'!$A$155:$A$1048576,0),MATCH((CUADRO!N$5&amp;$E565),'Hoja de Trabajo para listado'!$A$151:$Z$151,0)),0)+IFERROR(INDEX('Hoja de Trabajo para listado'!$AB$155:$BA$1048576,MATCH($A565,'Hoja de Trabajo para listado'!$AB$155:$AB$1048576,0),MATCH((CUADRO!N$5&amp;$E565),'Hoja de Trabajo para listado'!$AB$151:$BA$151,0)),0)+IFERROR(INDEX('Hoja de Trabajo para listado'!$BC$155:$CB$1048576,MATCH($A565,'Hoja de Trabajo para listado'!$BC$155:$BC$1048576,0),MATCH((CUADRO!N$5&amp;$E565),'Hoja de Trabajo para listado'!$BC$151:$CB$151,0)),0)+IFERROR(INDEX('Hoja de Trabajo para listado'!$DE$153:$DG$274,MATCH($A565,'Hoja de Trabajo para listado'!$DE$153:$DE$1048576,0),MATCH((CUADRO!N$5&amp;$E565),'Hoja de Trabajo para listado'!$DE$151:$DG$151,0)),0)+IFERROR(INDEX('Hoja de Trabajo para listado'!$CD$155:$DC$1048576,MATCH($A565,'Hoja de Trabajo para listado'!$CD$155:$CD$1048576,0),MATCH((CUADRO!N$5&amp;$E565),'Hoja de Trabajo para listado'!$CD$151:$DC$151,0)),0)</f>
        <v>0</v>
      </c>
      <c r="O565" s="314">
        <f ca="1">+IFERROR(INDEX('Hoja de Trabajo para listado'!$A$155:$Z$1048576,MATCH($A565,'Hoja de Trabajo para listado'!$A$155:$A$1048576,0),MATCH((CUADRO!O$5&amp;$E565),'Hoja de Trabajo para listado'!$A$151:$Z$151,0)),0)+IFERROR(INDEX('Hoja de Trabajo para listado'!$AB$155:$BA$1048576,MATCH($A565,'Hoja de Trabajo para listado'!$AB$155:$AB$1048576,0),MATCH((CUADRO!O$5&amp;$E565),'Hoja de Trabajo para listado'!$AB$151:$BA$151,0)),0)+IFERROR(INDEX('Hoja de Trabajo para listado'!$BC$155:$CB$1048576,MATCH($A565,'Hoja de Trabajo para listado'!$BC$155:$BC$1048576,0),MATCH((CUADRO!O$5&amp;$E565),'Hoja de Trabajo para listado'!$BC$151:$CB$151,0)),0)+IFERROR(INDEX('Hoja de Trabajo para listado'!$DE$153:$DG$274,MATCH($A565,'Hoja de Trabajo para listado'!$DE$153:$DE$1048576,0),MATCH((CUADRO!O$5&amp;$E565),'Hoja de Trabajo para listado'!$DE$151:$DG$151,0)),0)+IFERROR(INDEX('Hoja de Trabajo para listado'!$CD$155:$DC$1048576,MATCH($A565,'Hoja de Trabajo para listado'!$CD$155:$CD$1048576,0),MATCH((CUADRO!O$5&amp;$E565),'Hoja de Trabajo para listado'!$CD$151:$DC$151,0)),0)</f>
        <v>0</v>
      </c>
      <c r="P565" s="314">
        <f ca="1">+IFERROR(INDEX('Hoja de Trabajo para listado'!$A$155:$Z$1048576,MATCH($A565,'Hoja de Trabajo para listado'!$A$155:$A$1048576,0),MATCH((CUADRO!P$5&amp;$E565),'Hoja de Trabajo para listado'!$A$151:$Z$151,0)),0)+IFERROR(INDEX('Hoja de Trabajo para listado'!$AB$155:$BA$1048576,MATCH($A565,'Hoja de Trabajo para listado'!$AB$155:$AB$1048576,0),MATCH((CUADRO!P$5&amp;$E565),'Hoja de Trabajo para listado'!$AB$151:$BA$151,0)),0)+IFERROR(INDEX('Hoja de Trabajo para listado'!$BC$155:$CB$1048576,MATCH($A565,'Hoja de Trabajo para listado'!$BC$155:$BC$1048576,0),MATCH((CUADRO!P$5&amp;$E565),'Hoja de Trabajo para listado'!$BC$151:$CB$151,0)),0)+IFERROR(INDEX('Hoja de Trabajo para listado'!$DE$153:$DG$274,MATCH($A565,'Hoja de Trabajo para listado'!$DE$153:$DE$1048576,0),MATCH((CUADRO!P$5&amp;$E565),'Hoja de Trabajo para listado'!$DE$151:$DG$151,0)),0)+IFERROR(INDEX('Hoja de Trabajo para listado'!$CD$155:$DC$1048576,MATCH($A565,'Hoja de Trabajo para listado'!$CD$155:$CD$1048576,0),MATCH((CUADRO!P$5&amp;$E565),'Hoja de Trabajo para listado'!$CD$151:$DC$151,0)),0)</f>
        <v>0</v>
      </c>
      <c r="Q565" s="314">
        <f ca="1">+IFERROR(INDEX('Hoja de Trabajo para listado'!$A$155:$Z$1048576,MATCH($A565,'Hoja de Trabajo para listado'!$A$155:$A$1048576,0),MATCH((CUADRO!Q$5&amp;$E565),'Hoja de Trabajo para listado'!$A$151:$Z$151,0)),0)+IFERROR(INDEX('Hoja de Trabajo para listado'!$AB$155:$BA$1048576,MATCH($A565,'Hoja de Trabajo para listado'!$AB$155:$AB$1048576,0),MATCH((CUADRO!Q$5&amp;$E565),'Hoja de Trabajo para listado'!$AB$151:$BA$151,0)),0)+IFERROR(INDEX('Hoja de Trabajo para listado'!$BC$155:$CB$1048576,MATCH($A565,'Hoja de Trabajo para listado'!$BC$155:$BC$1048576,0),MATCH((CUADRO!Q$5&amp;$E565),'Hoja de Trabajo para listado'!$BC$151:$CB$151,0)),0)+IFERROR(INDEX('Hoja de Trabajo para listado'!$DE$153:$DG$274,MATCH($A565,'Hoja de Trabajo para listado'!$DE$153:$DE$1048576,0),MATCH((CUADRO!Q$5&amp;$E565),'Hoja de Trabajo para listado'!$DE$151:$DG$151,0)),0)+IFERROR(INDEX('Hoja de Trabajo para listado'!$CD$155:$DC$1048576,MATCH($A565,'Hoja de Trabajo para listado'!$CD$155:$CD$1048576,0),MATCH((CUADRO!Q$5&amp;$E565),'Hoja de Trabajo para listado'!$CD$151:$DC$151,0)),0)</f>
        <v>0</v>
      </c>
      <c r="R565" s="314">
        <f t="shared" ca="1" si="16"/>
        <v>0</v>
      </c>
      <c r="S565" s="322">
        <f ca="1">+R564+R565</f>
        <v>0</v>
      </c>
      <c r="T565" s="314">
        <f ca="1">+S565</f>
        <v>0</v>
      </c>
      <c r="U565" s="313">
        <f t="shared" si="17"/>
        <v>2</v>
      </c>
      <c r="V565" s="319" t="str">
        <f>+VLOOKUP(A565,bd_lista!$A$3:$E$593,5,FALSE)</f>
        <v>Gobiernos Autonomos Municipales</v>
      </c>
      <c r="W565" s="426"/>
    </row>
    <row r="566" spans="1:23" customFormat="1" ht="27" hidden="1" customHeight="1">
      <c r="A566" s="323">
        <v>1520</v>
      </c>
      <c r="B566" s="427">
        <f>+A566</f>
        <v>1520</v>
      </c>
      <c r="C566" s="318" t="str">
        <f>+VLOOKUP(A566,bd_lista!$A$3:$C$593,3,FALSE)</f>
        <v>Gobierno Autónomo Municipal de Atocha</v>
      </c>
      <c r="D566" s="429" t="str">
        <f>+C566</f>
        <v>Gobierno Autónomo Municipal de Atocha</v>
      </c>
      <c r="E566" s="346" t="s">
        <v>1418</v>
      </c>
      <c r="F566" s="314">
        <f ca="1">+IFERROR(INDEX('Hoja de Trabajo para listado'!$A$155:$Z$1048576,MATCH($A566,'Hoja de Trabajo para listado'!$A$155:$A$1048576,0),MATCH((CUADRO!F$5&amp;$E566),'Hoja de Trabajo para listado'!$A$151:$Z$151,0)),0)+IFERROR(INDEX('Hoja de Trabajo para listado'!$AB$155:$BA$1048576,MATCH($A566,'Hoja de Trabajo para listado'!$AB$155:$AB$1048576,0),MATCH((CUADRO!F$5&amp;$E566),'Hoja de Trabajo para listado'!$AB$151:$BA$151,0)),0)+IFERROR(INDEX('Hoja de Trabajo para listado'!$BC$155:$CB$1048576,MATCH($A566,'Hoja de Trabajo para listado'!$BC$155:$BC$1048576,0),MATCH((CUADRO!F$5&amp;$E566),'Hoja de Trabajo para listado'!$BC$151:$CB$151,0)),0)+IFERROR(INDEX('Hoja de Trabajo para listado'!$DE$153:$DG$274,MATCH($A566,'Hoja de Trabajo para listado'!$DE$153:$DE$1048576,0),MATCH((CUADRO!F$5&amp;$E566),'Hoja de Trabajo para listado'!$DE$151:$DG$151,0)),0)+IFERROR(INDEX('Hoja de Trabajo para listado'!$CD$155:$DC$1048576,MATCH($A566,'Hoja de Trabajo para listado'!$CD$155:$CD$1048576,0),MATCH((CUADRO!F$5&amp;$E566),'Hoja de Trabajo para listado'!$CD$151:$DC$151,0)),0)</f>
        <v>0</v>
      </c>
      <c r="G566" s="314">
        <f ca="1">+IFERROR(INDEX('Hoja de Trabajo para listado'!$A$155:$Z$1048576,MATCH($A566,'Hoja de Trabajo para listado'!$A$155:$A$1048576,0),MATCH((CUADRO!G$5&amp;$E566),'Hoja de Trabajo para listado'!$A$151:$Z$151,0)),0)+IFERROR(INDEX('Hoja de Trabajo para listado'!$AB$155:$BA$1048576,MATCH($A566,'Hoja de Trabajo para listado'!$AB$155:$AB$1048576,0),MATCH((CUADRO!G$5&amp;$E566),'Hoja de Trabajo para listado'!$AB$151:$BA$151,0)),0)+IFERROR(INDEX('Hoja de Trabajo para listado'!$BC$155:$CB$1048576,MATCH($A566,'Hoja de Trabajo para listado'!$BC$155:$BC$1048576,0),MATCH((CUADRO!G$5&amp;$E566),'Hoja de Trabajo para listado'!$BC$151:$CB$151,0)),0)+IFERROR(INDEX('Hoja de Trabajo para listado'!$DE$153:$DG$274,MATCH($A566,'Hoja de Trabajo para listado'!$DE$153:$DE$1048576,0),MATCH((CUADRO!G$5&amp;$E566),'Hoja de Trabajo para listado'!$DE$151:$DG$151,0)),0)+IFERROR(INDEX('Hoja de Trabajo para listado'!$CD$155:$DC$1048576,MATCH($A566,'Hoja de Trabajo para listado'!$CD$155:$CD$1048576,0),MATCH((CUADRO!G$5&amp;$E566),'Hoja de Trabajo para listado'!$CD$151:$DC$151,0)),0)</f>
        <v>0</v>
      </c>
      <c r="H566" s="314">
        <f ca="1">+IFERROR(INDEX('Hoja de Trabajo para listado'!$A$155:$Z$1048576,MATCH($A566,'Hoja de Trabajo para listado'!$A$155:$A$1048576,0),MATCH((CUADRO!H$5&amp;$E566),'Hoja de Trabajo para listado'!$A$151:$Z$151,0)),0)+IFERROR(INDEX('Hoja de Trabajo para listado'!$AB$155:$BA$1048576,MATCH($A566,'Hoja de Trabajo para listado'!$AB$155:$AB$1048576,0),MATCH((CUADRO!H$5&amp;$E566),'Hoja de Trabajo para listado'!$AB$151:$BA$151,0)),0)+IFERROR(INDEX('Hoja de Trabajo para listado'!$BC$155:$CB$1048576,MATCH($A566,'Hoja de Trabajo para listado'!$BC$155:$BC$1048576,0),MATCH((CUADRO!H$5&amp;$E566),'Hoja de Trabajo para listado'!$BC$151:$CB$151,0)),0)+IFERROR(INDEX('Hoja de Trabajo para listado'!$DE$153:$DG$274,MATCH($A566,'Hoja de Trabajo para listado'!$DE$153:$DE$1048576,0),MATCH((CUADRO!H$5&amp;$E566),'Hoja de Trabajo para listado'!$DE$151:$DG$151,0)),0)+IFERROR(INDEX('Hoja de Trabajo para listado'!$CD$155:$DC$1048576,MATCH($A566,'Hoja de Trabajo para listado'!$CD$155:$CD$1048576,0),MATCH((CUADRO!H$5&amp;$E566),'Hoja de Trabajo para listado'!$CD$151:$DC$151,0)),0)</f>
        <v>0</v>
      </c>
      <c r="I566" s="314">
        <f ca="1">+IFERROR(INDEX('Hoja de Trabajo para listado'!$A$155:$Z$1048576,MATCH($A566,'Hoja de Trabajo para listado'!$A$155:$A$1048576,0),MATCH((CUADRO!I$5&amp;$E566),'Hoja de Trabajo para listado'!$A$151:$Z$151,0)),0)+IFERROR(INDEX('Hoja de Trabajo para listado'!$AB$155:$BA$1048576,MATCH($A566,'Hoja de Trabajo para listado'!$AB$155:$AB$1048576,0),MATCH((CUADRO!I$5&amp;$E566),'Hoja de Trabajo para listado'!$AB$151:$BA$151,0)),0)+IFERROR(INDEX('Hoja de Trabajo para listado'!$BC$155:$CB$1048576,MATCH($A566,'Hoja de Trabajo para listado'!$BC$155:$BC$1048576,0),MATCH((CUADRO!I$5&amp;$E566),'Hoja de Trabajo para listado'!$BC$151:$CB$151,0)),0)+IFERROR(INDEX('Hoja de Trabajo para listado'!$DE$153:$DG$274,MATCH($A566,'Hoja de Trabajo para listado'!$DE$153:$DE$1048576,0),MATCH((CUADRO!I$5&amp;$E566),'Hoja de Trabajo para listado'!$DE$151:$DG$151,0)),0)+IFERROR(INDEX('Hoja de Trabajo para listado'!$CD$155:$DC$1048576,MATCH($A566,'Hoja de Trabajo para listado'!$CD$155:$CD$1048576,0),MATCH((CUADRO!I$5&amp;$E566),'Hoja de Trabajo para listado'!$CD$151:$DC$151,0)),0)</f>
        <v>0</v>
      </c>
      <c r="J566" s="314">
        <f ca="1">+IFERROR(INDEX('Hoja de Trabajo para listado'!$A$155:$Z$1048576,MATCH($A566,'Hoja de Trabajo para listado'!$A$155:$A$1048576,0),MATCH((CUADRO!J$5&amp;$E566),'Hoja de Trabajo para listado'!$A$151:$Z$151,0)),0)+IFERROR(INDEX('Hoja de Trabajo para listado'!$AB$155:$BA$1048576,MATCH($A566,'Hoja de Trabajo para listado'!$AB$155:$AB$1048576,0),MATCH((CUADRO!J$5&amp;$E566),'Hoja de Trabajo para listado'!$AB$151:$BA$151,0)),0)+IFERROR(INDEX('Hoja de Trabajo para listado'!$BC$155:$CB$1048576,MATCH($A566,'Hoja de Trabajo para listado'!$BC$155:$BC$1048576,0),MATCH((CUADRO!J$5&amp;$E566),'Hoja de Trabajo para listado'!$BC$151:$CB$151,0)),0)+IFERROR(INDEX('Hoja de Trabajo para listado'!$DE$153:$DG$274,MATCH($A566,'Hoja de Trabajo para listado'!$DE$153:$DE$1048576,0),MATCH((CUADRO!J$5&amp;$E566),'Hoja de Trabajo para listado'!$DE$151:$DG$151,0)),0)+IFERROR(INDEX('Hoja de Trabajo para listado'!$CD$155:$DC$1048576,MATCH($A566,'Hoja de Trabajo para listado'!$CD$155:$CD$1048576,0),MATCH((CUADRO!J$5&amp;$E566),'Hoja de Trabajo para listado'!$CD$151:$DC$151,0)),0)</f>
        <v>0</v>
      </c>
      <c r="K566" s="314">
        <f ca="1">+IFERROR(INDEX('Hoja de Trabajo para listado'!$A$155:$Z$1048576,MATCH($A566,'Hoja de Trabajo para listado'!$A$155:$A$1048576,0),MATCH((CUADRO!K$5&amp;$E566),'Hoja de Trabajo para listado'!$A$151:$Z$151,0)),0)+IFERROR(INDEX('Hoja de Trabajo para listado'!$AB$155:$BA$1048576,MATCH($A566,'Hoja de Trabajo para listado'!$AB$155:$AB$1048576,0),MATCH((CUADRO!K$5&amp;$E566),'Hoja de Trabajo para listado'!$AB$151:$BA$151,0)),0)+IFERROR(INDEX('Hoja de Trabajo para listado'!$BC$155:$CB$1048576,MATCH($A566,'Hoja de Trabajo para listado'!$BC$155:$BC$1048576,0),MATCH((CUADRO!K$5&amp;$E566),'Hoja de Trabajo para listado'!$BC$151:$CB$151,0)),0)+IFERROR(INDEX('Hoja de Trabajo para listado'!$DE$153:$DG$274,MATCH($A566,'Hoja de Trabajo para listado'!$DE$153:$DE$1048576,0),MATCH((CUADRO!K$5&amp;$E566),'Hoja de Trabajo para listado'!$DE$151:$DG$151,0)),0)+IFERROR(INDEX('Hoja de Trabajo para listado'!$CD$155:$DC$1048576,MATCH($A566,'Hoja de Trabajo para listado'!$CD$155:$CD$1048576,0),MATCH((CUADRO!K$5&amp;$E566),'Hoja de Trabajo para listado'!$CD$151:$DC$151,0)),0)</f>
        <v>0</v>
      </c>
      <c r="L566" s="314">
        <f ca="1">+IFERROR(INDEX('Hoja de Trabajo para listado'!$A$155:$Z$1048576,MATCH($A566,'Hoja de Trabajo para listado'!$A$155:$A$1048576,0),MATCH((CUADRO!L$5&amp;$E566),'Hoja de Trabajo para listado'!$A$151:$Z$151,0)),0)+IFERROR(INDEX('Hoja de Trabajo para listado'!$AB$155:$BA$1048576,MATCH($A566,'Hoja de Trabajo para listado'!$AB$155:$AB$1048576,0),MATCH((CUADRO!L$5&amp;$E566),'Hoja de Trabajo para listado'!$AB$151:$BA$151,0)),0)+IFERROR(INDEX('Hoja de Trabajo para listado'!$BC$155:$CB$1048576,MATCH($A566,'Hoja de Trabajo para listado'!$BC$155:$BC$1048576,0),MATCH((CUADRO!L$5&amp;$E566),'Hoja de Trabajo para listado'!$BC$151:$CB$151,0)),0)+IFERROR(INDEX('Hoja de Trabajo para listado'!$DE$153:$DG$274,MATCH($A566,'Hoja de Trabajo para listado'!$DE$153:$DE$1048576,0),MATCH((CUADRO!L$5&amp;$E566),'Hoja de Trabajo para listado'!$DE$151:$DG$151,0)),0)+IFERROR(INDEX('Hoja de Trabajo para listado'!$CD$155:$DC$1048576,MATCH($A566,'Hoja de Trabajo para listado'!$CD$155:$CD$1048576,0),MATCH((CUADRO!L$5&amp;$E566),'Hoja de Trabajo para listado'!$CD$151:$DC$151,0)),0)</f>
        <v>0</v>
      </c>
      <c r="M566" s="314">
        <f ca="1">+IFERROR(INDEX('Hoja de Trabajo para listado'!$A$155:$Z$1048576,MATCH($A566,'Hoja de Trabajo para listado'!$A$155:$A$1048576,0),MATCH((CUADRO!M$5&amp;$E566),'Hoja de Trabajo para listado'!$A$151:$Z$151,0)),0)+IFERROR(INDEX('Hoja de Trabajo para listado'!$AB$155:$BA$1048576,MATCH($A566,'Hoja de Trabajo para listado'!$AB$155:$AB$1048576,0),MATCH((CUADRO!M$5&amp;$E566),'Hoja de Trabajo para listado'!$AB$151:$BA$151,0)),0)+IFERROR(INDEX('Hoja de Trabajo para listado'!$BC$155:$CB$1048576,MATCH($A566,'Hoja de Trabajo para listado'!$BC$155:$BC$1048576,0),MATCH((CUADRO!M$5&amp;$E566),'Hoja de Trabajo para listado'!$BC$151:$CB$151,0)),0)+IFERROR(INDEX('Hoja de Trabajo para listado'!$DE$153:$DG$274,MATCH($A566,'Hoja de Trabajo para listado'!$DE$153:$DE$1048576,0),MATCH((CUADRO!M$5&amp;$E566),'Hoja de Trabajo para listado'!$DE$151:$DG$151,0)),0)+IFERROR(INDEX('Hoja de Trabajo para listado'!$CD$155:$DC$1048576,MATCH($A566,'Hoja de Trabajo para listado'!$CD$155:$CD$1048576,0),MATCH((CUADRO!M$5&amp;$E566),'Hoja de Trabajo para listado'!$CD$151:$DC$151,0)),0)</f>
        <v>0</v>
      </c>
      <c r="N566" s="314">
        <f ca="1">+IFERROR(INDEX('Hoja de Trabajo para listado'!$A$155:$Z$1048576,MATCH($A566,'Hoja de Trabajo para listado'!$A$155:$A$1048576,0),MATCH((CUADRO!N$5&amp;$E566),'Hoja de Trabajo para listado'!$A$151:$Z$151,0)),0)+IFERROR(INDEX('Hoja de Trabajo para listado'!$AB$155:$BA$1048576,MATCH($A566,'Hoja de Trabajo para listado'!$AB$155:$AB$1048576,0),MATCH((CUADRO!N$5&amp;$E566),'Hoja de Trabajo para listado'!$AB$151:$BA$151,0)),0)+IFERROR(INDEX('Hoja de Trabajo para listado'!$BC$155:$CB$1048576,MATCH($A566,'Hoja de Trabajo para listado'!$BC$155:$BC$1048576,0),MATCH((CUADRO!N$5&amp;$E566),'Hoja de Trabajo para listado'!$BC$151:$CB$151,0)),0)+IFERROR(INDEX('Hoja de Trabajo para listado'!$DE$153:$DG$274,MATCH($A566,'Hoja de Trabajo para listado'!$DE$153:$DE$1048576,0),MATCH((CUADRO!N$5&amp;$E566),'Hoja de Trabajo para listado'!$DE$151:$DG$151,0)),0)+IFERROR(INDEX('Hoja de Trabajo para listado'!$CD$155:$DC$1048576,MATCH($A566,'Hoja de Trabajo para listado'!$CD$155:$CD$1048576,0),MATCH((CUADRO!N$5&amp;$E566),'Hoja de Trabajo para listado'!$CD$151:$DC$151,0)),0)</f>
        <v>0</v>
      </c>
      <c r="O566" s="314">
        <f ca="1">+IFERROR(INDEX('Hoja de Trabajo para listado'!$A$155:$Z$1048576,MATCH($A566,'Hoja de Trabajo para listado'!$A$155:$A$1048576,0),MATCH((CUADRO!O$5&amp;$E566),'Hoja de Trabajo para listado'!$A$151:$Z$151,0)),0)+IFERROR(INDEX('Hoja de Trabajo para listado'!$AB$155:$BA$1048576,MATCH($A566,'Hoja de Trabajo para listado'!$AB$155:$AB$1048576,0),MATCH((CUADRO!O$5&amp;$E566),'Hoja de Trabajo para listado'!$AB$151:$BA$151,0)),0)+IFERROR(INDEX('Hoja de Trabajo para listado'!$BC$155:$CB$1048576,MATCH($A566,'Hoja de Trabajo para listado'!$BC$155:$BC$1048576,0),MATCH((CUADRO!O$5&amp;$E566),'Hoja de Trabajo para listado'!$BC$151:$CB$151,0)),0)+IFERROR(INDEX('Hoja de Trabajo para listado'!$DE$153:$DG$274,MATCH($A566,'Hoja de Trabajo para listado'!$DE$153:$DE$1048576,0),MATCH((CUADRO!O$5&amp;$E566),'Hoja de Trabajo para listado'!$DE$151:$DG$151,0)),0)+IFERROR(INDEX('Hoja de Trabajo para listado'!$CD$155:$DC$1048576,MATCH($A566,'Hoja de Trabajo para listado'!$CD$155:$CD$1048576,0),MATCH((CUADRO!O$5&amp;$E566),'Hoja de Trabajo para listado'!$CD$151:$DC$151,0)),0)</f>
        <v>0</v>
      </c>
      <c r="P566" s="314">
        <f ca="1">+IFERROR(INDEX('Hoja de Trabajo para listado'!$A$155:$Z$1048576,MATCH($A566,'Hoja de Trabajo para listado'!$A$155:$A$1048576,0),MATCH((CUADRO!P$5&amp;$E566),'Hoja de Trabajo para listado'!$A$151:$Z$151,0)),0)+IFERROR(INDEX('Hoja de Trabajo para listado'!$AB$155:$BA$1048576,MATCH($A566,'Hoja de Trabajo para listado'!$AB$155:$AB$1048576,0),MATCH((CUADRO!P$5&amp;$E566),'Hoja de Trabajo para listado'!$AB$151:$BA$151,0)),0)+IFERROR(INDEX('Hoja de Trabajo para listado'!$BC$155:$CB$1048576,MATCH($A566,'Hoja de Trabajo para listado'!$BC$155:$BC$1048576,0),MATCH((CUADRO!P$5&amp;$E566),'Hoja de Trabajo para listado'!$BC$151:$CB$151,0)),0)+IFERROR(INDEX('Hoja de Trabajo para listado'!$DE$153:$DG$274,MATCH($A566,'Hoja de Trabajo para listado'!$DE$153:$DE$1048576,0),MATCH((CUADRO!P$5&amp;$E566),'Hoja de Trabajo para listado'!$DE$151:$DG$151,0)),0)+IFERROR(INDEX('Hoja de Trabajo para listado'!$CD$155:$DC$1048576,MATCH($A566,'Hoja de Trabajo para listado'!$CD$155:$CD$1048576,0),MATCH((CUADRO!P$5&amp;$E566),'Hoja de Trabajo para listado'!$CD$151:$DC$151,0)),0)</f>
        <v>0</v>
      </c>
      <c r="Q566" s="314">
        <f ca="1">+IFERROR(INDEX('Hoja de Trabajo para listado'!$A$155:$Z$1048576,MATCH($A566,'Hoja de Trabajo para listado'!$A$155:$A$1048576,0),MATCH((CUADRO!Q$5&amp;$E566),'Hoja de Trabajo para listado'!$A$151:$Z$151,0)),0)+IFERROR(INDEX('Hoja de Trabajo para listado'!$AB$155:$BA$1048576,MATCH($A566,'Hoja de Trabajo para listado'!$AB$155:$AB$1048576,0),MATCH((CUADRO!Q$5&amp;$E566),'Hoja de Trabajo para listado'!$AB$151:$BA$151,0)),0)+IFERROR(INDEX('Hoja de Trabajo para listado'!$BC$155:$CB$1048576,MATCH($A566,'Hoja de Trabajo para listado'!$BC$155:$BC$1048576,0),MATCH((CUADRO!Q$5&amp;$E566),'Hoja de Trabajo para listado'!$BC$151:$CB$151,0)),0)+IFERROR(INDEX('Hoja de Trabajo para listado'!$DE$153:$DG$274,MATCH($A566,'Hoja de Trabajo para listado'!$DE$153:$DE$1048576,0),MATCH((CUADRO!Q$5&amp;$E566),'Hoja de Trabajo para listado'!$DE$151:$DG$151,0)),0)+IFERROR(INDEX('Hoja de Trabajo para listado'!$CD$155:$DC$1048576,MATCH($A566,'Hoja de Trabajo para listado'!$CD$155:$CD$1048576,0),MATCH((CUADRO!Q$5&amp;$E566),'Hoja de Trabajo para listado'!$CD$151:$DC$151,0)),0)</f>
        <v>0</v>
      </c>
      <c r="R566" s="314">
        <f t="shared" ca="1" si="16"/>
        <v>0</v>
      </c>
      <c r="S566" s="322"/>
      <c r="T566" s="314">
        <f ca="1">+T567</f>
        <v>0</v>
      </c>
      <c r="U566" s="313">
        <f t="shared" si="17"/>
        <v>1</v>
      </c>
      <c r="V566" s="319" t="str">
        <f>+VLOOKUP(A566,bd_lista!$A$3:$E$593,5,FALSE)</f>
        <v>Gobiernos Autonomos Municipales</v>
      </c>
      <c r="W566" s="425" t="str">
        <f>+V566</f>
        <v>Gobiernos Autonomos Municipales</v>
      </c>
    </row>
    <row r="567" spans="1:23" customFormat="1" ht="27" hidden="1" customHeight="1">
      <c r="A567" s="323">
        <v>1520</v>
      </c>
      <c r="B567" s="428"/>
      <c r="C567" s="318" t="str">
        <f>+VLOOKUP(A567,bd_lista!$A$3:$C$593,3,FALSE)</f>
        <v>Gobierno Autónomo Municipal de Atocha</v>
      </c>
      <c r="D567" s="430"/>
      <c r="E567" s="347" t="s">
        <v>1419</v>
      </c>
      <c r="F567" s="314">
        <f ca="1">+IFERROR(INDEX('Hoja de Trabajo para listado'!$A$155:$Z$1048576,MATCH($A567,'Hoja de Trabajo para listado'!$A$155:$A$1048576,0),MATCH((CUADRO!F$5&amp;$E567),'Hoja de Trabajo para listado'!$A$151:$Z$151,0)),0)+IFERROR(INDEX('Hoja de Trabajo para listado'!$AB$155:$BA$1048576,MATCH($A567,'Hoja de Trabajo para listado'!$AB$155:$AB$1048576,0),MATCH((CUADRO!F$5&amp;$E567),'Hoja de Trabajo para listado'!$AB$151:$BA$151,0)),0)+IFERROR(INDEX('Hoja de Trabajo para listado'!$BC$155:$CB$1048576,MATCH($A567,'Hoja de Trabajo para listado'!$BC$155:$BC$1048576,0),MATCH((CUADRO!F$5&amp;$E567),'Hoja de Trabajo para listado'!$BC$151:$CB$151,0)),0)+IFERROR(INDEX('Hoja de Trabajo para listado'!$DE$153:$DG$274,MATCH($A567,'Hoja de Trabajo para listado'!$DE$153:$DE$1048576,0),MATCH((CUADRO!F$5&amp;$E567),'Hoja de Trabajo para listado'!$DE$151:$DG$151,0)),0)+IFERROR(INDEX('Hoja de Trabajo para listado'!$CD$155:$DC$1048576,MATCH($A567,'Hoja de Trabajo para listado'!$CD$155:$CD$1048576,0),MATCH((CUADRO!F$5&amp;$E567),'Hoja de Trabajo para listado'!$CD$151:$DC$151,0)),0)</f>
        <v>0</v>
      </c>
      <c r="G567" s="314">
        <f ca="1">+IFERROR(INDEX('Hoja de Trabajo para listado'!$A$155:$Z$1048576,MATCH($A567,'Hoja de Trabajo para listado'!$A$155:$A$1048576,0),MATCH((CUADRO!G$5&amp;$E567),'Hoja de Trabajo para listado'!$A$151:$Z$151,0)),0)+IFERROR(INDEX('Hoja de Trabajo para listado'!$AB$155:$BA$1048576,MATCH($A567,'Hoja de Trabajo para listado'!$AB$155:$AB$1048576,0),MATCH((CUADRO!G$5&amp;$E567),'Hoja de Trabajo para listado'!$AB$151:$BA$151,0)),0)+IFERROR(INDEX('Hoja de Trabajo para listado'!$BC$155:$CB$1048576,MATCH($A567,'Hoja de Trabajo para listado'!$BC$155:$BC$1048576,0),MATCH((CUADRO!G$5&amp;$E567),'Hoja de Trabajo para listado'!$BC$151:$CB$151,0)),0)+IFERROR(INDEX('Hoja de Trabajo para listado'!$DE$153:$DG$274,MATCH($A567,'Hoja de Trabajo para listado'!$DE$153:$DE$1048576,0),MATCH((CUADRO!G$5&amp;$E567),'Hoja de Trabajo para listado'!$DE$151:$DG$151,0)),0)+IFERROR(INDEX('Hoja de Trabajo para listado'!$CD$155:$DC$1048576,MATCH($A567,'Hoja de Trabajo para listado'!$CD$155:$CD$1048576,0),MATCH((CUADRO!G$5&amp;$E567),'Hoja de Trabajo para listado'!$CD$151:$DC$151,0)),0)</f>
        <v>0</v>
      </c>
      <c r="H567" s="314">
        <f ca="1">+IFERROR(INDEX('Hoja de Trabajo para listado'!$A$155:$Z$1048576,MATCH($A567,'Hoja de Trabajo para listado'!$A$155:$A$1048576,0),MATCH((CUADRO!H$5&amp;$E567),'Hoja de Trabajo para listado'!$A$151:$Z$151,0)),0)+IFERROR(INDEX('Hoja de Trabajo para listado'!$AB$155:$BA$1048576,MATCH($A567,'Hoja de Trabajo para listado'!$AB$155:$AB$1048576,0),MATCH((CUADRO!H$5&amp;$E567),'Hoja de Trabajo para listado'!$AB$151:$BA$151,0)),0)+IFERROR(INDEX('Hoja de Trabajo para listado'!$BC$155:$CB$1048576,MATCH($A567,'Hoja de Trabajo para listado'!$BC$155:$BC$1048576,0),MATCH((CUADRO!H$5&amp;$E567),'Hoja de Trabajo para listado'!$BC$151:$CB$151,0)),0)+IFERROR(INDEX('Hoja de Trabajo para listado'!$DE$153:$DG$274,MATCH($A567,'Hoja de Trabajo para listado'!$DE$153:$DE$1048576,0),MATCH((CUADRO!H$5&amp;$E567),'Hoja de Trabajo para listado'!$DE$151:$DG$151,0)),0)+IFERROR(INDEX('Hoja de Trabajo para listado'!$CD$155:$DC$1048576,MATCH($A567,'Hoja de Trabajo para listado'!$CD$155:$CD$1048576,0),MATCH((CUADRO!H$5&amp;$E567),'Hoja de Trabajo para listado'!$CD$151:$DC$151,0)),0)</f>
        <v>0</v>
      </c>
      <c r="I567" s="314">
        <f ca="1">+IFERROR(INDEX('Hoja de Trabajo para listado'!$A$155:$Z$1048576,MATCH($A567,'Hoja de Trabajo para listado'!$A$155:$A$1048576,0),MATCH((CUADRO!I$5&amp;$E567),'Hoja de Trabajo para listado'!$A$151:$Z$151,0)),0)+IFERROR(INDEX('Hoja de Trabajo para listado'!$AB$155:$BA$1048576,MATCH($A567,'Hoja de Trabajo para listado'!$AB$155:$AB$1048576,0),MATCH((CUADRO!I$5&amp;$E567),'Hoja de Trabajo para listado'!$AB$151:$BA$151,0)),0)+IFERROR(INDEX('Hoja de Trabajo para listado'!$BC$155:$CB$1048576,MATCH($A567,'Hoja de Trabajo para listado'!$BC$155:$BC$1048576,0),MATCH((CUADRO!I$5&amp;$E567),'Hoja de Trabajo para listado'!$BC$151:$CB$151,0)),0)+IFERROR(INDEX('Hoja de Trabajo para listado'!$DE$153:$DG$274,MATCH($A567,'Hoja de Trabajo para listado'!$DE$153:$DE$1048576,0),MATCH((CUADRO!I$5&amp;$E567),'Hoja de Trabajo para listado'!$DE$151:$DG$151,0)),0)+IFERROR(INDEX('Hoja de Trabajo para listado'!$CD$155:$DC$1048576,MATCH($A567,'Hoja de Trabajo para listado'!$CD$155:$CD$1048576,0),MATCH((CUADRO!I$5&amp;$E567),'Hoja de Trabajo para listado'!$CD$151:$DC$151,0)),0)</f>
        <v>0</v>
      </c>
      <c r="J567" s="314">
        <f ca="1">+IFERROR(INDEX('Hoja de Trabajo para listado'!$A$155:$Z$1048576,MATCH($A567,'Hoja de Trabajo para listado'!$A$155:$A$1048576,0),MATCH((CUADRO!J$5&amp;$E567),'Hoja de Trabajo para listado'!$A$151:$Z$151,0)),0)+IFERROR(INDEX('Hoja de Trabajo para listado'!$AB$155:$BA$1048576,MATCH($A567,'Hoja de Trabajo para listado'!$AB$155:$AB$1048576,0),MATCH((CUADRO!J$5&amp;$E567),'Hoja de Trabajo para listado'!$AB$151:$BA$151,0)),0)+IFERROR(INDEX('Hoja de Trabajo para listado'!$BC$155:$CB$1048576,MATCH($A567,'Hoja de Trabajo para listado'!$BC$155:$BC$1048576,0),MATCH((CUADRO!J$5&amp;$E567),'Hoja de Trabajo para listado'!$BC$151:$CB$151,0)),0)+IFERROR(INDEX('Hoja de Trabajo para listado'!$DE$153:$DG$274,MATCH($A567,'Hoja de Trabajo para listado'!$DE$153:$DE$1048576,0),MATCH((CUADRO!J$5&amp;$E567),'Hoja de Trabajo para listado'!$DE$151:$DG$151,0)),0)+IFERROR(INDEX('Hoja de Trabajo para listado'!$CD$155:$DC$1048576,MATCH($A567,'Hoja de Trabajo para listado'!$CD$155:$CD$1048576,0),MATCH((CUADRO!J$5&amp;$E567),'Hoja de Trabajo para listado'!$CD$151:$DC$151,0)),0)</f>
        <v>0</v>
      </c>
      <c r="K567" s="314">
        <f ca="1">+IFERROR(INDEX('Hoja de Trabajo para listado'!$A$155:$Z$1048576,MATCH($A567,'Hoja de Trabajo para listado'!$A$155:$A$1048576,0),MATCH((CUADRO!K$5&amp;$E567),'Hoja de Trabajo para listado'!$A$151:$Z$151,0)),0)+IFERROR(INDEX('Hoja de Trabajo para listado'!$AB$155:$BA$1048576,MATCH($A567,'Hoja de Trabajo para listado'!$AB$155:$AB$1048576,0),MATCH((CUADRO!K$5&amp;$E567),'Hoja de Trabajo para listado'!$AB$151:$BA$151,0)),0)+IFERROR(INDEX('Hoja de Trabajo para listado'!$BC$155:$CB$1048576,MATCH($A567,'Hoja de Trabajo para listado'!$BC$155:$BC$1048576,0),MATCH((CUADRO!K$5&amp;$E567),'Hoja de Trabajo para listado'!$BC$151:$CB$151,0)),0)+IFERROR(INDEX('Hoja de Trabajo para listado'!$DE$153:$DG$274,MATCH($A567,'Hoja de Trabajo para listado'!$DE$153:$DE$1048576,0),MATCH((CUADRO!K$5&amp;$E567),'Hoja de Trabajo para listado'!$DE$151:$DG$151,0)),0)+IFERROR(INDEX('Hoja de Trabajo para listado'!$CD$155:$DC$1048576,MATCH($A567,'Hoja de Trabajo para listado'!$CD$155:$CD$1048576,0),MATCH((CUADRO!K$5&amp;$E567),'Hoja de Trabajo para listado'!$CD$151:$DC$151,0)),0)</f>
        <v>0</v>
      </c>
      <c r="L567" s="314">
        <f ca="1">+IFERROR(INDEX('Hoja de Trabajo para listado'!$A$155:$Z$1048576,MATCH($A567,'Hoja de Trabajo para listado'!$A$155:$A$1048576,0),MATCH((CUADRO!L$5&amp;$E567),'Hoja de Trabajo para listado'!$A$151:$Z$151,0)),0)+IFERROR(INDEX('Hoja de Trabajo para listado'!$AB$155:$BA$1048576,MATCH($A567,'Hoja de Trabajo para listado'!$AB$155:$AB$1048576,0),MATCH((CUADRO!L$5&amp;$E567),'Hoja de Trabajo para listado'!$AB$151:$BA$151,0)),0)+IFERROR(INDEX('Hoja de Trabajo para listado'!$BC$155:$CB$1048576,MATCH($A567,'Hoja de Trabajo para listado'!$BC$155:$BC$1048576,0),MATCH((CUADRO!L$5&amp;$E567),'Hoja de Trabajo para listado'!$BC$151:$CB$151,0)),0)+IFERROR(INDEX('Hoja de Trabajo para listado'!$DE$153:$DG$274,MATCH($A567,'Hoja de Trabajo para listado'!$DE$153:$DE$1048576,0),MATCH((CUADRO!L$5&amp;$E567),'Hoja de Trabajo para listado'!$DE$151:$DG$151,0)),0)+IFERROR(INDEX('Hoja de Trabajo para listado'!$CD$155:$DC$1048576,MATCH($A567,'Hoja de Trabajo para listado'!$CD$155:$CD$1048576,0),MATCH((CUADRO!L$5&amp;$E567),'Hoja de Trabajo para listado'!$CD$151:$DC$151,0)),0)</f>
        <v>0</v>
      </c>
      <c r="M567" s="314">
        <f ca="1">+IFERROR(INDEX('Hoja de Trabajo para listado'!$A$155:$Z$1048576,MATCH($A567,'Hoja de Trabajo para listado'!$A$155:$A$1048576,0),MATCH((CUADRO!M$5&amp;$E567),'Hoja de Trabajo para listado'!$A$151:$Z$151,0)),0)+IFERROR(INDEX('Hoja de Trabajo para listado'!$AB$155:$BA$1048576,MATCH($A567,'Hoja de Trabajo para listado'!$AB$155:$AB$1048576,0),MATCH((CUADRO!M$5&amp;$E567),'Hoja de Trabajo para listado'!$AB$151:$BA$151,0)),0)+IFERROR(INDEX('Hoja de Trabajo para listado'!$BC$155:$CB$1048576,MATCH($A567,'Hoja de Trabajo para listado'!$BC$155:$BC$1048576,0),MATCH((CUADRO!M$5&amp;$E567),'Hoja de Trabajo para listado'!$BC$151:$CB$151,0)),0)+IFERROR(INDEX('Hoja de Trabajo para listado'!$DE$153:$DG$274,MATCH($A567,'Hoja de Trabajo para listado'!$DE$153:$DE$1048576,0),MATCH((CUADRO!M$5&amp;$E567),'Hoja de Trabajo para listado'!$DE$151:$DG$151,0)),0)+IFERROR(INDEX('Hoja de Trabajo para listado'!$CD$155:$DC$1048576,MATCH($A567,'Hoja de Trabajo para listado'!$CD$155:$CD$1048576,0),MATCH((CUADRO!M$5&amp;$E567),'Hoja de Trabajo para listado'!$CD$151:$DC$151,0)),0)</f>
        <v>0</v>
      </c>
      <c r="N567" s="314">
        <f ca="1">+IFERROR(INDEX('Hoja de Trabajo para listado'!$A$155:$Z$1048576,MATCH($A567,'Hoja de Trabajo para listado'!$A$155:$A$1048576,0),MATCH((CUADRO!N$5&amp;$E567),'Hoja de Trabajo para listado'!$A$151:$Z$151,0)),0)+IFERROR(INDEX('Hoja de Trabajo para listado'!$AB$155:$BA$1048576,MATCH($A567,'Hoja de Trabajo para listado'!$AB$155:$AB$1048576,0),MATCH((CUADRO!N$5&amp;$E567),'Hoja de Trabajo para listado'!$AB$151:$BA$151,0)),0)+IFERROR(INDEX('Hoja de Trabajo para listado'!$BC$155:$CB$1048576,MATCH($A567,'Hoja de Trabajo para listado'!$BC$155:$BC$1048576,0),MATCH((CUADRO!N$5&amp;$E567),'Hoja de Trabajo para listado'!$BC$151:$CB$151,0)),0)+IFERROR(INDEX('Hoja de Trabajo para listado'!$DE$153:$DG$274,MATCH($A567,'Hoja de Trabajo para listado'!$DE$153:$DE$1048576,0),MATCH((CUADRO!N$5&amp;$E567),'Hoja de Trabajo para listado'!$DE$151:$DG$151,0)),0)+IFERROR(INDEX('Hoja de Trabajo para listado'!$CD$155:$DC$1048576,MATCH($A567,'Hoja de Trabajo para listado'!$CD$155:$CD$1048576,0),MATCH((CUADRO!N$5&amp;$E567),'Hoja de Trabajo para listado'!$CD$151:$DC$151,0)),0)</f>
        <v>0</v>
      </c>
      <c r="O567" s="314">
        <f ca="1">+IFERROR(INDEX('Hoja de Trabajo para listado'!$A$155:$Z$1048576,MATCH($A567,'Hoja de Trabajo para listado'!$A$155:$A$1048576,0),MATCH((CUADRO!O$5&amp;$E567),'Hoja de Trabajo para listado'!$A$151:$Z$151,0)),0)+IFERROR(INDEX('Hoja de Trabajo para listado'!$AB$155:$BA$1048576,MATCH($A567,'Hoja de Trabajo para listado'!$AB$155:$AB$1048576,0),MATCH((CUADRO!O$5&amp;$E567),'Hoja de Trabajo para listado'!$AB$151:$BA$151,0)),0)+IFERROR(INDEX('Hoja de Trabajo para listado'!$BC$155:$CB$1048576,MATCH($A567,'Hoja de Trabajo para listado'!$BC$155:$BC$1048576,0),MATCH((CUADRO!O$5&amp;$E567),'Hoja de Trabajo para listado'!$BC$151:$CB$151,0)),0)+IFERROR(INDEX('Hoja de Trabajo para listado'!$DE$153:$DG$274,MATCH($A567,'Hoja de Trabajo para listado'!$DE$153:$DE$1048576,0),MATCH((CUADRO!O$5&amp;$E567),'Hoja de Trabajo para listado'!$DE$151:$DG$151,0)),0)+IFERROR(INDEX('Hoja de Trabajo para listado'!$CD$155:$DC$1048576,MATCH($A567,'Hoja de Trabajo para listado'!$CD$155:$CD$1048576,0),MATCH((CUADRO!O$5&amp;$E567),'Hoja de Trabajo para listado'!$CD$151:$DC$151,0)),0)</f>
        <v>0</v>
      </c>
      <c r="P567" s="314">
        <f ca="1">+IFERROR(INDEX('Hoja de Trabajo para listado'!$A$155:$Z$1048576,MATCH($A567,'Hoja de Trabajo para listado'!$A$155:$A$1048576,0),MATCH((CUADRO!P$5&amp;$E567),'Hoja de Trabajo para listado'!$A$151:$Z$151,0)),0)+IFERROR(INDEX('Hoja de Trabajo para listado'!$AB$155:$BA$1048576,MATCH($A567,'Hoja de Trabajo para listado'!$AB$155:$AB$1048576,0),MATCH((CUADRO!P$5&amp;$E567),'Hoja de Trabajo para listado'!$AB$151:$BA$151,0)),0)+IFERROR(INDEX('Hoja de Trabajo para listado'!$BC$155:$CB$1048576,MATCH($A567,'Hoja de Trabajo para listado'!$BC$155:$BC$1048576,0),MATCH((CUADRO!P$5&amp;$E567),'Hoja de Trabajo para listado'!$BC$151:$CB$151,0)),0)+IFERROR(INDEX('Hoja de Trabajo para listado'!$DE$153:$DG$274,MATCH($A567,'Hoja de Trabajo para listado'!$DE$153:$DE$1048576,0),MATCH((CUADRO!P$5&amp;$E567),'Hoja de Trabajo para listado'!$DE$151:$DG$151,0)),0)+IFERROR(INDEX('Hoja de Trabajo para listado'!$CD$155:$DC$1048576,MATCH($A567,'Hoja de Trabajo para listado'!$CD$155:$CD$1048576,0),MATCH((CUADRO!P$5&amp;$E567),'Hoja de Trabajo para listado'!$CD$151:$DC$151,0)),0)</f>
        <v>0</v>
      </c>
      <c r="Q567" s="314">
        <f ca="1">+IFERROR(INDEX('Hoja de Trabajo para listado'!$A$155:$Z$1048576,MATCH($A567,'Hoja de Trabajo para listado'!$A$155:$A$1048576,0),MATCH((CUADRO!Q$5&amp;$E567),'Hoja de Trabajo para listado'!$A$151:$Z$151,0)),0)+IFERROR(INDEX('Hoja de Trabajo para listado'!$AB$155:$BA$1048576,MATCH($A567,'Hoja de Trabajo para listado'!$AB$155:$AB$1048576,0),MATCH((CUADRO!Q$5&amp;$E567),'Hoja de Trabajo para listado'!$AB$151:$BA$151,0)),0)+IFERROR(INDEX('Hoja de Trabajo para listado'!$BC$155:$CB$1048576,MATCH($A567,'Hoja de Trabajo para listado'!$BC$155:$BC$1048576,0),MATCH((CUADRO!Q$5&amp;$E567),'Hoja de Trabajo para listado'!$BC$151:$CB$151,0)),0)+IFERROR(INDEX('Hoja de Trabajo para listado'!$DE$153:$DG$274,MATCH($A567,'Hoja de Trabajo para listado'!$DE$153:$DE$1048576,0),MATCH((CUADRO!Q$5&amp;$E567),'Hoja de Trabajo para listado'!$DE$151:$DG$151,0)),0)+IFERROR(INDEX('Hoja de Trabajo para listado'!$CD$155:$DC$1048576,MATCH($A567,'Hoja de Trabajo para listado'!$CD$155:$CD$1048576,0),MATCH((CUADRO!Q$5&amp;$E567),'Hoja de Trabajo para listado'!$CD$151:$DC$151,0)),0)</f>
        <v>0</v>
      </c>
      <c r="R567" s="314">
        <f t="shared" ca="1" si="16"/>
        <v>0</v>
      </c>
      <c r="S567" s="322">
        <f ca="1">+R566+R567</f>
        <v>0</v>
      </c>
      <c r="T567" s="314">
        <f ca="1">+S567</f>
        <v>0</v>
      </c>
      <c r="U567" s="313">
        <f t="shared" si="17"/>
        <v>2</v>
      </c>
      <c r="V567" s="319" t="str">
        <f>+VLOOKUP(A567,bd_lista!$A$3:$E$593,5,FALSE)</f>
        <v>Gobiernos Autonomos Municipales</v>
      </c>
      <c r="W567" s="426"/>
    </row>
    <row r="568" spans="1:23" customFormat="1" ht="15" hidden="1" customHeight="1">
      <c r="A568" s="323">
        <v>1521</v>
      </c>
      <c r="B568" s="427">
        <f>+A568</f>
        <v>1521</v>
      </c>
      <c r="C568" s="318" t="str">
        <f>+VLOOKUP(A568,bd_lista!$A$3:$C$593,3,FALSE)</f>
        <v>Gobierno Autónomo Municipal de Colcha"K" (Villa Martín)</v>
      </c>
      <c r="D568" s="429" t="str">
        <f>+C568</f>
        <v>Gobierno Autónomo Municipal de Colcha"K" (Villa Martín)</v>
      </c>
      <c r="E568" s="346" t="s">
        <v>1418</v>
      </c>
      <c r="F568" s="314">
        <f ca="1">+IFERROR(INDEX('Hoja de Trabajo para listado'!$A$155:$Z$1048576,MATCH($A568,'Hoja de Trabajo para listado'!$A$155:$A$1048576,0),MATCH((CUADRO!F$5&amp;$E568),'Hoja de Trabajo para listado'!$A$151:$Z$151,0)),0)+IFERROR(INDEX('Hoja de Trabajo para listado'!$AB$155:$BA$1048576,MATCH($A568,'Hoja de Trabajo para listado'!$AB$155:$AB$1048576,0),MATCH((CUADRO!F$5&amp;$E568),'Hoja de Trabajo para listado'!$AB$151:$BA$151,0)),0)+IFERROR(INDEX('Hoja de Trabajo para listado'!$BC$155:$CB$1048576,MATCH($A568,'Hoja de Trabajo para listado'!$BC$155:$BC$1048576,0),MATCH((CUADRO!F$5&amp;$E568),'Hoja de Trabajo para listado'!$BC$151:$CB$151,0)),0)+IFERROR(INDEX('Hoja de Trabajo para listado'!$DE$153:$DG$274,MATCH($A568,'Hoja de Trabajo para listado'!$DE$153:$DE$1048576,0),MATCH((CUADRO!F$5&amp;$E568),'Hoja de Trabajo para listado'!$DE$151:$DG$151,0)),0)+IFERROR(INDEX('Hoja de Trabajo para listado'!$CD$155:$DC$1048576,MATCH($A568,'Hoja de Trabajo para listado'!$CD$155:$CD$1048576,0),MATCH((CUADRO!F$5&amp;$E568),'Hoja de Trabajo para listado'!$CD$151:$DC$151,0)),0)</f>
        <v>0</v>
      </c>
      <c r="G568" s="314">
        <f ca="1">+IFERROR(INDEX('Hoja de Trabajo para listado'!$A$155:$Z$1048576,MATCH($A568,'Hoja de Trabajo para listado'!$A$155:$A$1048576,0),MATCH((CUADRO!G$5&amp;$E568),'Hoja de Trabajo para listado'!$A$151:$Z$151,0)),0)+IFERROR(INDEX('Hoja de Trabajo para listado'!$AB$155:$BA$1048576,MATCH($A568,'Hoja de Trabajo para listado'!$AB$155:$AB$1048576,0),MATCH((CUADRO!G$5&amp;$E568),'Hoja de Trabajo para listado'!$AB$151:$BA$151,0)),0)+IFERROR(INDEX('Hoja de Trabajo para listado'!$BC$155:$CB$1048576,MATCH($A568,'Hoja de Trabajo para listado'!$BC$155:$BC$1048576,0),MATCH((CUADRO!G$5&amp;$E568),'Hoja de Trabajo para listado'!$BC$151:$CB$151,0)),0)+IFERROR(INDEX('Hoja de Trabajo para listado'!$DE$153:$DG$274,MATCH($A568,'Hoja de Trabajo para listado'!$DE$153:$DE$1048576,0),MATCH((CUADRO!G$5&amp;$E568),'Hoja de Trabajo para listado'!$DE$151:$DG$151,0)),0)+IFERROR(INDEX('Hoja de Trabajo para listado'!$CD$155:$DC$1048576,MATCH($A568,'Hoja de Trabajo para listado'!$CD$155:$CD$1048576,0),MATCH((CUADRO!G$5&amp;$E568),'Hoja de Trabajo para listado'!$CD$151:$DC$151,0)),0)</f>
        <v>0</v>
      </c>
      <c r="H568" s="314">
        <f ca="1">+IFERROR(INDEX('Hoja de Trabajo para listado'!$A$155:$Z$1048576,MATCH($A568,'Hoja de Trabajo para listado'!$A$155:$A$1048576,0),MATCH((CUADRO!H$5&amp;$E568),'Hoja de Trabajo para listado'!$A$151:$Z$151,0)),0)+IFERROR(INDEX('Hoja de Trabajo para listado'!$AB$155:$BA$1048576,MATCH($A568,'Hoja de Trabajo para listado'!$AB$155:$AB$1048576,0),MATCH((CUADRO!H$5&amp;$E568),'Hoja de Trabajo para listado'!$AB$151:$BA$151,0)),0)+IFERROR(INDEX('Hoja de Trabajo para listado'!$BC$155:$CB$1048576,MATCH($A568,'Hoja de Trabajo para listado'!$BC$155:$BC$1048576,0),MATCH((CUADRO!H$5&amp;$E568),'Hoja de Trabajo para listado'!$BC$151:$CB$151,0)),0)+IFERROR(INDEX('Hoja de Trabajo para listado'!$DE$153:$DG$274,MATCH($A568,'Hoja de Trabajo para listado'!$DE$153:$DE$1048576,0),MATCH((CUADRO!H$5&amp;$E568),'Hoja de Trabajo para listado'!$DE$151:$DG$151,0)),0)+IFERROR(INDEX('Hoja de Trabajo para listado'!$CD$155:$DC$1048576,MATCH($A568,'Hoja de Trabajo para listado'!$CD$155:$CD$1048576,0),MATCH((CUADRO!H$5&amp;$E568),'Hoja de Trabajo para listado'!$CD$151:$DC$151,0)),0)</f>
        <v>0</v>
      </c>
      <c r="I568" s="314">
        <f ca="1">+IFERROR(INDEX('Hoja de Trabajo para listado'!$A$155:$Z$1048576,MATCH($A568,'Hoja de Trabajo para listado'!$A$155:$A$1048576,0),MATCH((CUADRO!I$5&amp;$E568),'Hoja de Trabajo para listado'!$A$151:$Z$151,0)),0)+IFERROR(INDEX('Hoja de Trabajo para listado'!$AB$155:$BA$1048576,MATCH($A568,'Hoja de Trabajo para listado'!$AB$155:$AB$1048576,0),MATCH((CUADRO!I$5&amp;$E568),'Hoja de Trabajo para listado'!$AB$151:$BA$151,0)),0)+IFERROR(INDEX('Hoja de Trabajo para listado'!$BC$155:$CB$1048576,MATCH($A568,'Hoja de Trabajo para listado'!$BC$155:$BC$1048576,0),MATCH((CUADRO!I$5&amp;$E568),'Hoja de Trabajo para listado'!$BC$151:$CB$151,0)),0)+IFERROR(INDEX('Hoja de Trabajo para listado'!$DE$153:$DG$274,MATCH($A568,'Hoja de Trabajo para listado'!$DE$153:$DE$1048576,0),MATCH((CUADRO!I$5&amp;$E568),'Hoja de Trabajo para listado'!$DE$151:$DG$151,0)),0)+IFERROR(INDEX('Hoja de Trabajo para listado'!$CD$155:$DC$1048576,MATCH($A568,'Hoja de Trabajo para listado'!$CD$155:$CD$1048576,0),MATCH((CUADRO!I$5&amp;$E568),'Hoja de Trabajo para listado'!$CD$151:$DC$151,0)),0)</f>
        <v>0</v>
      </c>
      <c r="J568" s="314">
        <f ca="1">+IFERROR(INDEX('Hoja de Trabajo para listado'!$A$155:$Z$1048576,MATCH($A568,'Hoja de Trabajo para listado'!$A$155:$A$1048576,0),MATCH((CUADRO!J$5&amp;$E568),'Hoja de Trabajo para listado'!$A$151:$Z$151,0)),0)+IFERROR(INDEX('Hoja de Trabajo para listado'!$AB$155:$BA$1048576,MATCH($A568,'Hoja de Trabajo para listado'!$AB$155:$AB$1048576,0),MATCH((CUADRO!J$5&amp;$E568),'Hoja de Trabajo para listado'!$AB$151:$BA$151,0)),0)+IFERROR(INDEX('Hoja de Trabajo para listado'!$BC$155:$CB$1048576,MATCH($A568,'Hoja de Trabajo para listado'!$BC$155:$BC$1048576,0),MATCH((CUADRO!J$5&amp;$E568),'Hoja de Trabajo para listado'!$BC$151:$CB$151,0)),0)+IFERROR(INDEX('Hoja de Trabajo para listado'!$DE$153:$DG$274,MATCH($A568,'Hoja de Trabajo para listado'!$DE$153:$DE$1048576,0),MATCH((CUADRO!J$5&amp;$E568),'Hoja de Trabajo para listado'!$DE$151:$DG$151,0)),0)+IFERROR(INDEX('Hoja de Trabajo para listado'!$CD$155:$DC$1048576,MATCH($A568,'Hoja de Trabajo para listado'!$CD$155:$CD$1048576,0),MATCH((CUADRO!J$5&amp;$E568),'Hoja de Trabajo para listado'!$CD$151:$DC$151,0)),0)</f>
        <v>0</v>
      </c>
      <c r="K568" s="314">
        <f ca="1">+IFERROR(INDEX('Hoja de Trabajo para listado'!$A$155:$Z$1048576,MATCH($A568,'Hoja de Trabajo para listado'!$A$155:$A$1048576,0),MATCH((CUADRO!K$5&amp;$E568),'Hoja de Trabajo para listado'!$A$151:$Z$151,0)),0)+IFERROR(INDEX('Hoja de Trabajo para listado'!$AB$155:$BA$1048576,MATCH($A568,'Hoja de Trabajo para listado'!$AB$155:$AB$1048576,0),MATCH((CUADRO!K$5&amp;$E568),'Hoja de Trabajo para listado'!$AB$151:$BA$151,0)),0)+IFERROR(INDEX('Hoja de Trabajo para listado'!$BC$155:$CB$1048576,MATCH($A568,'Hoja de Trabajo para listado'!$BC$155:$BC$1048576,0),MATCH((CUADRO!K$5&amp;$E568),'Hoja de Trabajo para listado'!$BC$151:$CB$151,0)),0)+IFERROR(INDEX('Hoja de Trabajo para listado'!$DE$153:$DG$274,MATCH($A568,'Hoja de Trabajo para listado'!$DE$153:$DE$1048576,0),MATCH((CUADRO!K$5&amp;$E568),'Hoja de Trabajo para listado'!$DE$151:$DG$151,0)),0)+IFERROR(INDEX('Hoja de Trabajo para listado'!$CD$155:$DC$1048576,MATCH($A568,'Hoja de Trabajo para listado'!$CD$155:$CD$1048576,0),MATCH((CUADRO!K$5&amp;$E568),'Hoja de Trabajo para listado'!$CD$151:$DC$151,0)),0)</f>
        <v>0</v>
      </c>
      <c r="L568" s="314">
        <f ca="1">+IFERROR(INDEX('Hoja de Trabajo para listado'!$A$155:$Z$1048576,MATCH($A568,'Hoja de Trabajo para listado'!$A$155:$A$1048576,0),MATCH((CUADRO!L$5&amp;$E568),'Hoja de Trabajo para listado'!$A$151:$Z$151,0)),0)+IFERROR(INDEX('Hoja de Trabajo para listado'!$AB$155:$BA$1048576,MATCH($A568,'Hoja de Trabajo para listado'!$AB$155:$AB$1048576,0),MATCH((CUADRO!L$5&amp;$E568),'Hoja de Trabajo para listado'!$AB$151:$BA$151,0)),0)+IFERROR(INDEX('Hoja de Trabajo para listado'!$BC$155:$CB$1048576,MATCH($A568,'Hoja de Trabajo para listado'!$BC$155:$BC$1048576,0),MATCH((CUADRO!L$5&amp;$E568),'Hoja de Trabajo para listado'!$BC$151:$CB$151,0)),0)+IFERROR(INDEX('Hoja de Trabajo para listado'!$DE$153:$DG$274,MATCH($A568,'Hoja de Trabajo para listado'!$DE$153:$DE$1048576,0),MATCH((CUADRO!L$5&amp;$E568),'Hoja de Trabajo para listado'!$DE$151:$DG$151,0)),0)+IFERROR(INDEX('Hoja de Trabajo para listado'!$CD$155:$DC$1048576,MATCH($A568,'Hoja de Trabajo para listado'!$CD$155:$CD$1048576,0),MATCH((CUADRO!L$5&amp;$E568),'Hoja de Trabajo para listado'!$CD$151:$DC$151,0)),0)</f>
        <v>0</v>
      </c>
      <c r="M568" s="314">
        <f ca="1">+IFERROR(INDEX('Hoja de Trabajo para listado'!$A$155:$Z$1048576,MATCH($A568,'Hoja de Trabajo para listado'!$A$155:$A$1048576,0),MATCH((CUADRO!M$5&amp;$E568),'Hoja de Trabajo para listado'!$A$151:$Z$151,0)),0)+IFERROR(INDEX('Hoja de Trabajo para listado'!$AB$155:$BA$1048576,MATCH($A568,'Hoja de Trabajo para listado'!$AB$155:$AB$1048576,0),MATCH((CUADRO!M$5&amp;$E568),'Hoja de Trabajo para listado'!$AB$151:$BA$151,0)),0)+IFERROR(INDEX('Hoja de Trabajo para listado'!$BC$155:$CB$1048576,MATCH($A568,'Hoja de Trabajo para listado'!$BC$155:$BC$1048576,0),MATCH((CUADRO!M$5&amp;$E568),'Hoja de Trabajo para listado'!$BC$151:$CB$151,0)),0)+IFERROR(INDEX('Hoja de Trabajo para listado'!$DE$153:$DG$274,MATCH($A568,'Hoja de Trabajo para listado'!$DE$153:$DE$1048576,0),MATCH((CUADRO!M$5&amp;$E568),'Hoja de Trabajo para listado'!$DE$151:$DG$151,0)),0)+IFERROR(INDEX('Hoja de Trabajo para listado'!$CD$155:$DC$1048576,MATCH($A568,'Hoja de Trabajo para listado'!$CD$155:$CD$1048576,0),MATCH((CUADRO!M$5&amp;$E568),'Hoja de Trabajo para listado'!$CD$151:$DC$151,0)),0)</f>
        <v>0</v>
      </c>
      <c r="N568" s="314">
        <f ca="1">+IFERROR(INDEX('Hoja de Trabajo para listado'!$A$155:$Z$1048576,MATCH($A568,'Hoja de Trabajo para listado'!$A$155:$A$1048576,0),MATCH((CUADRO!N$5&amp;$E568),'Hoja de Trabajo para listado'!$A$151:$Z$151,0)),0)+IFERROR(INDEX('Hoja de Trabajo para listado'!$AB$155:$BA$1048576,MATCH($A568,'Hoja de Trabajo para listado'!$AB$155:$AB$1048576,0),MATCH((CUADRO!N$5&amp;$E568),'Hoja de Trabajo para listado'!$AB$151:$BA$151,0)),0)+IFERROR(INDEX('Hoja de Trabajo para listado'!$BC$155:$CB$1048576,MATCH($A568,'Hoja de Trabajo para listado'!$BC$155:$BC$1048576,0),MATCH((CUADRO!N$5&amp;$E568),'Hoja de Trabajo para listado'!$BC$151:$CB$151,0)),0)+IFERROR(INDEX('Hoja de Trabajo para listado'!$DE$153:$DG$274,MATCH($A568,'Hoja de Trabajo para listado'!$DE$153:$DE$1048576,0),MATCH((CUADRO!N$5&amp;$E568),'Hoja de Trabajo para listado'!$DE$151:$DG$151,0)),0)+IFERROR(INDEX('Hoja de Trabajo para listado'!$CD$155:$DC$1048576,MATCH($A568,'Hoja de Trabajo para listado'!$CD$155:$CD$1048576,0),MATCH((CUADRO!N$5&amp;$E568),'Hoja de Trabajo para listado'!$CD$151:$DC$151,0)),0)</f>
        <v>0</v>
      </c>
      <c r="O568" s="314">
        <f ca="1">+IFERROR(INDEX('Hoja de Trabajo para listado'!$A$155:$Z$1048576,MATCH($A568,'Hoja de Trabajo para listado'!$A$155:$A$1048576,0),MATCH((CUADRO!O$5&amp;$E568),'Hoja de Trabajo para listado'!$A$151:$Z$151,0)),0)+IFERROR(INDEX('Hoja de Trabajo para listado'!$AB$155:$BA$1048576,MATCH($A568,'Hoja de Trabajo para listado'!$AB$155:$AB$1048576,0),MATCH((CUADRO!O$5&amp;$E568),'Hoja de Trabajo para listado'!$AB$151:$BA$151,0)),0)+IFERROR(INDEX('Hoja de Trabajo para listado'!$BC$155:$CB$1048576,MATCH($A568,'Hoja de Trabajo para listado'!$BC$155:$BC$1048576,0),MATCH((CUADRO!O$5&amp;$E568),'Hoja de Trabajo para listado'!$BC$151:$CB$151,0)),0)+IFERROR(INDEX('Hoja de Trabajo para listado'!$DE$153:$DG$274,MATCH($A568,'Hoja de Trabajo para listado'!$DE$153:$DE$1048576,0),MATCH((CUADRO!O$5&amp;$E568),'Hoja de Trabajo para listado'!$DE$151:$DG$151,0)),0)+IFERROR(INDEX('Hoja de Trabajo para listado'!$CD$155:$DC$1048576,MATCH($A568,'Hoja de Trabajo para listado'!$CD$155:$CD$1048576,0),MATCH((CUADRO!O$5&amp;$E568),'Hoja de Trabajo para listado'!$CD$151:$DC$151,0)),0)</f>
        <v>0</v>
      </c>
      <c r="P568" s="314">
        <f ca="1">+IFERROR(INDEX('Hoja de Trabajo para listado'!$A$155:$Z$1048576,MATCH($A568,'Hoja de Trabajo para listado'!$A$155:$A$1048576,0),MATCH((CUADRO!P$5&amp;$E568),'Hoja de Trabajo para listado'!$A$151:$Z$151,0)),0)+IFERROR(INDEX('Hoja de Trabajo para listado'!$AB$155:$BA$1048576,MATCH($A568,'Hoja de Trabajo para listado'!$AB$155:$AB$1048576,0),MATCH((CUADRO!P$5&amp;$E568),'Hoja de Trabajo para listado'!$AB$151:$BA$151,0)),0)+IFERROR(INDEX('Hoja de Trabajo para listado'!$BC$155:$CB$1048576,MATCH($A568,'Hoja de Trabajo para listado'!$BC$155:$BC$1048576,0),MATCH((CUADRO!P$5&amp;$E568),'Hoja de Trabajo para listado'!$BC$151:$CB$151,0)),0)+IFERROR(INDEX('Hoja de Trabajo para listado'!$DE$153:$DG$274,MATCH($A568,'Hoja de Trabajo para listado'!$DE$153:$DE$1048576,0),MATCH((CUADRO!P$5&amp;$E568),'Hoja de Trabajo para listado'!$DE$151:$DG$151,0)),0)+IFERROR(INDEX('Hoja de Trabajo para listado'!$CD$155:$DC$1048576,MATCH($A568,'Hoja de Trabajo para listado'!$CD$155:$CD$1048576,0),MATCH((CUADRO!P$5&amp;$E568),'Hoja de Trabajo para listado'!$CD$151:$DC$151,0)),0)</f>
        <v>0</v>
      </c>
      <c r="Q568" s="314">
        <f ca="1">+IFERROR(INDEX('Hoja de Trabajo para listado'!$A$155:$Z$1048576,MATCH($A568,'Hoja de Trabajo para listado'!$A$155:$A$1048576,0),MATCH((CUADRO!Q$5&amp;$E568),'Hoja de Trabajo para listado'!$A$151:$Z$151,0)),0)+IFERROR(INDEX('Hoja de Trabajo para listado'!$AB$155:$BA$1048576,MATCH($A568,'Hoja de Trabajo para listado'!$AB$155:$AB$1048576,0),MATCH((CUADRO!Q$5&amp;$E568),'Hoja de Trabajo para listado'!$AB$151:$BA$151,0)),0)+IFERROR(INDEX('Hoja de Trabajo para listado'!$BC$155:$CB$1048576,MATCH($A568,'Hoja de Trabajo para listado'!$BC$155:$BC$1048576,0),MATCH((CUADRO!Q$5&amp;$E568),'Hoja de Trabajo para listado'!$BC$151:$CB$151,0)),0)+IFERROR(INDEX('Hoja de Trabajo para listado'!$DE$153:$DG$274,MATCH($A568,'Hoja de Trabajo para listado'!$DE$153:$DE$1048576,0),MATCH((CUADRO!Q$5&amp;$E568),'Hoja de Trabajo para listado'!$DE$151:$DG$151,0)),0)+IFERROR(INDEX('Hoja de Trabajo para listado'!$CD$155:$DC$1048576,MATCH($A568,'Hoja de Trabajo para listado'!$CD$155:$CD$1048576,0),MATCH((CUADRO!Q$5&amp;$E568),'Hoja de Trabajo para listado'!$CD$151:$DC$151,0)),0)</f>
        <v>0</v>
      </c>
      <c r="R568" s="314">
        <f t="shared" ca="1" si="16"/>
        <v>0</v>
      </c>
      <c r="S568" s="322"/>
      <c r="T568" s="314">
        <f ca="1">+T569</f>
        <v>0</v>
      </c>
      <c r="U568" s="313">
        <f t="shared" si="17"/>
        <v>1</v>
      </c>
      <c r="V568" s="319" t="str">
        <f>+VLOOKUP(A568,bd_lista!$A$3:$E$593,5,FALSE)</f>
        <v>Gobiernos Autonomos Municipales</v>
      </c>
      <c r="W568" s="425" t="str">
        <f>+V568</f>
        <v>Gobiernos Autonomos Municipales</v>
      </c>
    </row>
    <row r="569" spans="1:23" customFormat="1" ht="15" hidden="1" customHeight="1">
      <c r="A569" s="323">
        <v>1521</v>
      </c>
      <c r="B569" s="428"/>
      <c r="C569" s="318" t="str">
        <f>+VLOOKUP(A569,bd_lista!$A$3:$C$593,3,FALSE)</f>
        <v>Gobierno Autónomo Municipal de Colcha"K" (Villa Martín)</v>
      </c>
      <c r="D569" s="430"/>
      <c r="E569" s="347" t="s">
        <v>1419</v>
      </c>
      <c r="F569" s="314">
        <f ca="1">+IFERROR(INDEX('Hoja de Trabajo para listado'!$A$155:$Z$1048576,MATCH($A569,'Hoja de Trabajo para listado'!$A$155:$A$1048576,0),MATCH((CUADRO!F$5&amp;$E569),'Hoja de Trabajo para listado'!$A$151:$Z$151,0)),0)+IFERROR(INDEX('Hoja de Trabajo para listado'!$AB$155:$BA$1048576,MATCH($A569,'Hoja de Trabajo para listado'!$AB$155:$AB$1048576,0),MATCH((CUADRO!F$5&amp;$E569),'Hoja de Trabajo para listado'!$AB$151:$BA$151,0)),0)+IFERROR(INDEX('Hoja de Trabajo para listado'!$BC$155:$CB$1048576,MATCH($A569,'Hoja de Trabajo para listado'!$BC$155:$BC$1048576,0),MATCH((CUADRO!F$5&amp;$E569),'Hoja de Trabajo para listado'!$BC$151:$CB$151,0)),0)+IFERROR(INDEX('Hoja de Trabajo para listado'!$DE$153:$DG$274,MATCH($A569,'Hoja de Trabajo para listado'!$DE$153:$DE$1048576,0),MATCH((CUADRO!F$5&amp;$E569),'Hoja de Trabajo para listado'!$DE$151:$DG$151,0)),0)+IFERROR(INDEX('Hoja de Trabajo para listado'!$CD$155:$DC$1048576,MATCH($A569,'Hoja de Trabajo para listado'!$CD$155:$CD$1048576,0),MATCH((CUADRO!F$5&amp;$E569),'Hoja de Trabajo para listado'!$CD$151:$DC$151,0)),0)</f>
        <v>0</v>
      </c>
      <c r="G569" s="314">
        <f ca="1">+IFERROR(INDEX('Hoja de Trabajo para listado'!$A$155:$Z$1048576,MATCH($A569,'Hoja de Trabajo para listado'!$A$155:$A$1048576,0),MATCH((CUADRO!G$5&amp;$E569),'Hoja de Trabajo para listado'!$A$151:$Z$151,0)),0)+IFERROR(INDEX('Hoja de Trabajo para listado'!$AB$155:$BA$1048576,MATCH($A569,'Hoja de Trabajo para listado'!$AB$155:$AB$1048576,0),MATCH((CUADRO!G$5&amp;$E569),'Hoja de Trabajo para listado'!$AB$151:$BA$151,0)),0)+IFERROR(INDEX('Hoja de Trabajo para listado'!$BC$155:$CB$1048576,MATCH($A569,'Hoja de Trabajo para listado'!$BC$155:$BC$1048576,0),MATCH((CUADRO!G$5&amp;$E569),'Hoja de Trabajo para listado'!$BC$151:$CB$151,0)),0)+IFERROR(INDEX('Hoja de Trabajo para listado'!$DE$153:$DG$274,MATCH($A569,'Hoja de Trabajo para listado'!$DE$153:$DE$1048576,0),MATCH((CUADRO!G$5&amp;$E569),'Hoja de Trabajo para listado'!$DE$151:$DG$151,0)),0)+IFERROR(INDEX('Hoja de Trabajo para listado'!$CD$155:$DC$1048576,MATCH($A569,'Hoja de Trabajo para listado'!$CD$155:$CD$1048576,0),MATCH((CUADRO!G$5&amp;$E569),'Hoja de Trabajo para listado'!$CD$151:$DC$151,0)),0)</f>
        <v>0</v>
      </c>
      <c r="H569" s="314">
        <f ca="1">+IFERROR(INDEX('Hoja de Trabajo para listado'!$A$155:$Z$1048576,MATCH($A569,'Hoja de Trabajo para listado'!$A$155:$A$1048576,0),MATCH((CUADRO!H$5&amp;$E569),'Hoja de Trabajo para listado'!$A$151:$Z$151,0)),0)+IFERROR(INDEX('Hoja de Trabajo para listado'!$AB$155:$BA$1048576,MATCH($A569,'Hoja de Trabajo para listado'!$AB$155:$AB$1048576,0),MATCH((CUADRO!H$5&amp;$E569),'Hoja de Trabajo para listado'!$AB$151:$BA$151,0)),0)+IFERROR(INDEX('Hoja de Trabajo para listado'!$BC$155:$CB$1048576,MATCH($A569,'Hoja de Trabajo para listado'!$BC$155:$BC$1048576,0),MATCH((CUADRO!H$5&amp;$E569),'Hoja de Trabajo para listado'!$BC$151:$CB$151,0)),0)+IFERROR(INDEX('Hoja de Trabajo para listado'!$DE$153:$DG$274,MATCH($A569,'Hoja de Trabajo para listado'!$DE$153:$DE$1048576,0),MATCH((CUADRO!H$5&amp;$E569),'Hoja de Trabajo para listado'!$DE$151:$DG$151,0)),0)+IFERROR(INDEX('Hoja de Trabajo para listado'!$CD$155:$DC$1048576,MATCH($A569,'Hoja de Trabajo para listado'!$CD$155:$CD$1048576,0),MATCH((CUADRO!H$5&amp;$E569),'Hoja de Trabajo para listado'!$CD$151:$DC$151,0)),0)</f>
        <v>0</v>
      </c>
      <c r="I569" s="314">
        <f ca="1">+IFERROR(INDEX('Hoja de Trabajo para listado'!$A$155:$Z$1048576,MATCH($A569,'Hoja de Trabajo para listado'!$A$155:$A$1048576,0),MATCH((CUADRO!I$5&amp;$E569),'Hoja de Trabajo para listado'!$A$151:$Z$151,0)),0)+IFERROR(INDEX('Hoja de Trabajo para listado'!$AB$155:$BA$1048576,MATCH($A569,'Hoja de Trabajo para listado'!$AB$155:$AB$1048576,0),MATCH((CUADRO!I$5&amp;$E569),'Hoja de Trabajo para listado'!$AB$151:$BA$151,0)),0)+IFERROR(INDEX('Hoja de Trabajo para listado'!$BC$155:$CB$1048576,MATCH($A569,'Hoja de Trabajo para listado'!$BC$155:$BC$1048576,0),MATCH((CUADRO!I$5&amp;$E569),'Hoja de Trabajo para listado'!$BC$151:$CB$151,0)),0)+IFERROR(INDEX('Hoja de Trabajo para listado'!$DE$153:$DG$274,MATCH($A569,'Hoja de Trabajo para listado'!$DE$153:$DE$1048576,0),MATCH((CUADRO!I$5&amp;$E569),'Hoja de Trabajo para listado'!$DE$151:$DG$151,0)),0)+IFERROR(INDEX('Hoja de Trabajo para listado'!$CD$155:$DC$1048576,MATCH($A569,'Hoja de Trabajo para listado'!$CD$155:$CD$1048576,0),MATCH((CUADRO!I$5&amp;$E569),'Hoja de Trabajo para listado'!$CD$151:$DC$151,0)),0)</f>
        <v>0</v>
      </c>
      <c r="J569" s="314">
        <f ca="1">+IFERROR(INDEX('Hoja de Trabajo para listado'!$A$155:$Z$1048576,MATCH($A569,'Hoja de Trabajo para listado'!$A$155:$A$1048576,0),MATCH((CUADRO!J$5&amp;$E569),'Hoja de Trabajo para listado'!$A$151:$Z$151,0)),0)+IFERROR(INDEX('Hoja de Trabajo para listado'!$AB$155:$BA$1048576,MATCH($A569,'Hoja de Trabajo para listado'!$AB$155:$AB$1048576,0),MATCH((CUADRO!J$5&amp;$E569),'Hoja de Trabajo para listado'!$AB$151:$BA$151,0)),0)+IFERROR(INDEX('Hoja de Trabajo para listado'!$BC$155:$CB$1048576,MATCH($A569,'Hoja de Trabajo para listado'!$BC$155:$BC$1048576,0),MATCH((CUADRO!J$5&amp;$E569),'Hoja de Trabajo para listado'!$BC$151:$CB$151,0)),0)+IFERROR(INDEX('Hoja de Trabajo para listado'!$DE$153:$DG$274,MATCH($A569,'Hoja de Trabajo para listado'!$DE$153:$DE$1048576,0),MATCH((CUADRO!J$5&amp;$E569),'Hoja de Trabajo para listado'!$DE$151:$DG$151,0)),0)+IFERROR(INDEX('Hoja de Trabajo para listado'!$CD$155:$DC$1048576,MATCH($A569,'Hoja de Trabajo para listado'!$CD$155:$CD$1048576,0),MATCH((CUADRO!J$5&amp;$E569),'Hoja de Trabajo para listado'!$CD$151:$DC$151,0)),0)</f>
        <v>0</v>
      </c>
      <c r="K569" s="314">
        <f ca="1">+IFERROR(INDEX('Hoja de Trabajo para listado'!$A$155:$Z$1048576,MATCH($A569,'Hoja de Trabajo para listado'!$A$155:$A$1048576,0),MATCH((CUADRO!K$5&amp;$E569),'Hoja de Trabajo para listado'!$A$151:$Z$151,0)),0)+IFERROR(INDEX('Hoja de Trabajo para listado'!$AB$155:$BA$1048576,MATCH($A569,'Hoja de Trabajo para listado'!$AB$155:$AB$1048576,0),MATCH((CUADRO!K$5&amp;$E569),'Hoja de Trabajo para listado'!$AB$151:$BA$151,0)),0)+IFERROR(INDEX('Hoja de Trabajo para listado'!$BC$155:$CB$1048576,MATCH($A569,'Hoja de Trabajo para listado'!$BC$155:$BC$1048576,0),MATCH((CUADRO!K$5&amp;$E569),'Hoja de Trabajo para listado'!$BC$151:$CB$151,0)),0)+IFERROR(INDEX('Hoja de Trabajo para listado'!$DE$153:$DG$274,MATCH($A569,'Hoja de Trabajo para listado'!$DE$153:$DE$1048576,0),MATCH((CUADRO!K$5&amp;$E569),'Hoja de Trabajo para listado'!$DE$151:$DG$151,0)),0)+IFERROR(INDEX('Hoja de Trabajo para listado'!$CD$155:$DC$1048576,MATCH($A569,'Hoja de Trabajo para listado'!$CD$155:$CD$1048576,0),MATCH((CUADRO!K$5&amp;$E569),'Hoja de Trabajo para listado'!$CD$151:$DC$151,0)),0)</f>
        <v>0</v>
      </c>
      <c r="L569" s="314">
        <f ca="1">+IFERROR(INDEX('Hoja de Trabajo para listado'!$A$155:$Z$1048576,MATCH($A569,'Hoja de Trabajo para listado'!$A$155:$A$1048576,0),MATCH((CUADRO!L$5&amp;$E569),'Hoja de Trabajo para listado'!$A$151:$Z$151,0)),0)+IFERROR(INDEX('Hoja de Trabajo para listado'!$AB$155:$BA$1048576,MATCH($A569,'Hoja de Trabajo para listado'!$AB$155:$AB$1048576,0),MATCH((CUADRO!L$5&amp;$E569),'Hoja de Trabajo para listado'!$AB$151:$BA$151,0)),0)+IFERROR(INDEX('Hoja de Trabajo para listado'!$BC$155:$CB$1048576,MATCH($A569,'Hoja de Trabajo para listado'!$BC$155:$BC$1048576,0),MATCH((CUADRO!L$5&amp;$E569),'Hoja de Trabajo para listado'!$BC$151:$CB$151,0)),0)+IFERROR(INDEX('Hoja de Trabajo para listado'!$DE$153:$DG$274,MATCH($A569,'Hoja de Trabajo para listado'!$DE$153:$DE$1048576,0),MATCH((CUADRO!L$5&amp;$E569),'Hoja de Trabajo para listado'!$DE$151:$DG$151,0)),0)+IFERROR(INDEX('Hoja de Trabajo para listado'!$CD$155:$DC$1048576,MATCH($A569,'Hoja de Trabajo para listado'!$CD$155:$CD$1048576,0),MATCH((CUADRO!L$5&amp;$E569),'Hoja de Trabajo para listado'!$CD$151:$DC$151,0)),0)</f>
        <v>0</v>
      </c>
      <c r="M569" s="314">
        <f ca="1">+IFERROR(INDEX('Hoja de Trabajo para listado'!$A$155:$Z$1048576,MATCH($A569,'Hoja de Trabajo para listado'!$A$155:$A$1048576,0),MATCH((CUADRO!M$5&amp;$E569),'Hoja de Trabajo para listado'!$A$151:$Z$151,0)),0)+IFERROR(INDEX('Hoja de Trabajo para listado'!$AB$155:$BA$1048576,MATCH($A569,'Hoja de Trabajo para listado'!$AB$155:$AB$1048576,0),MATCH((CUADRO!M$5&amp;$E569),'Hoja de Trabajo para listado'!$AB$151:$BA$151,0)),0)+IFERROR(INDEX('Hoja de Trabajo para listado'!$BC$155:$CB$1048576,MATCH($A569,'Hoja de Trabajo para listado'!$BC$155:$BC$1048576,0),MATCH((CUADRO!M$5&amp;$E569),'Hoja de Trabajo para listado'!$BC$151:$CB$151,0)),0)+IFERROR(INDEX('Hoja de Trabajo para listado'!$DE$153:$DG$274,MATCH($A569,'Hoja de Trabajo para listado'!$DE$153:$DE$1048576,0),MATCH((CUADRO!M$5&amp;$E569),'Hoja de Trabajo para listado'!$DE$151:$DG$151,0)),0)+IFERROR(INDEX('Hoja de Trabajo para listado'!$CD$155:$DC$1048576,MATCH($A569,'Hoja de Trabajo para listado'!$CD$155:$CD$1048576,0),MATCH((CUADRO!M$5&amp;$E569),'Hoja de Trabajo para listado'!$CD$151:$DC$151,0)),0)</f>
        <v>0</v>
      </c>
      <c r="N569" s="314">
        <f ca="1">+IFERROR(INDEX('Hoja de Trabajo para listado'!$A$155:$Z$1048576,MATCH($A569,'Hoja de Trabajo para listado'!$A$155:$A$1048576,0),MATCH((CUADRO!N$5&amp;$E569),'Hoja de Trabajo para listado'!$A$151:$Z$151,0)),0)+IFERROR(INDEX('Hoja de Trabajo para listado'!$AB$155:$BA$1048576,MATCH($A569,'Hoja de Trabajo para listado'!$AB$155:$AB$1048576,0),MATCH((CUADRO!N$5&amp;$E569),'Hoja de Trabajo para listado'!$AB$151:$BA$151,0)),0)+IFERROR(INDEX('Hoja de Trabajo para listado'!$BC$155:$CB$1048576,MATCH($A569,'Hoja de Trabajo para listado'!$BC$155:$BC$1048576,0),MATCH((CUADRO!N$5&amp;$E569),'Hoja de Trabajo para listado'!$BC$151:$CB$151,0)),0)+IFERROR(INDEX('Hoja de Trabajo para listado'!$DE$153:$DG$274,MATCH($A569,'Hoja de Trabajo para listado'!$DE$153:$DE$1048576,0),MATCH((CUADRO!N$5&amp;$E569),'Hoja de Trabajo para listado'!$DE$151:$DG$151,0)),0)+IFERROR(INDEX('Hoja de Trabajo para listado'!$CD$155:$DC$1048576,MATCH($A569,'Hoja de Trabajo para listado'!$CD$155:$CD$1048576,0),MATCH((CUADRO!N$5&amp;$E569),'Hoja de Trabajo para listado'!$CD$151:$DC$151,0)),0)</f>
        <v>0</v>
      </c>
      <c r="O569" s="314">
        <f ca="1">+IFERROR(INDEX('Hoja de Trabajo para listado'!$A$155:$Z$1048576,MATCH($A569,'Hoja de Trabajo para listado'!$A$155:$A$1048576,0),MATCH((CUADRO!O$5&amp;$E569),'Hoja de Trabajo para listado'!$A$151:$Z$151,0)),0)+IFERROR(INDEX('Hoja de Trabajo para listado'!$AB$155:$BA$1048576,MATCH($A569,'Hoja de Trabajo para listado'!$AB$155:$AB$1048576,0),MATCH((CUADRO!O$5&amp;$E569),'Hoja de Trabajo para listado'!$AB$151:$BA$151,0)),0)+IFERROR(INDEX('Hoja de Trabajo para listado'!$BC$155:$CB$1048576,MATCH($A569,'Hoja de Trabajo para listado'!$BC$155:$BC$1048576,0),MATCH((CUADRO!O$5&amp;$E569),'Hoja de Trabajo para listado'!$BC$151:$CB$151,0)),0)+IFERROR(INDEX('Hoja de Trabajo para listado'!$DE$153:$DG$274,MATCH($A569,'Hoja de Trabajo para listado'!$DE$153:$DE$1048576,0),MATCH((CUADRO!O$5&amp;$E569),'Hoja de Trabajo para listado'!$DE$151:$DG$151,0)),0)+IFERROR(INDEX('Hoja de Trabajo para listado'!$CD$155:$DC$1048576,MATCH($A569,'Hoja de Trabajo para listado'!$CD$155:$CD$1048576,0),MATCH((CUADRO!O$5&amp;$E569),'Hoja de Trabajo para listado'!$CD$151:$DC$151,0)),0)</f>
        <v>0</v>
      </c>
      <c r="P569" s="314">
        <f ca="1">+IFERROR(INDEX('Hoja de Trabajo para listado'!$A$155:$Z$1048576,MATCH($A569,'Hoja de Trabajo para listado'!$A$155:$A$1048576,0),MATCH((CUADRO!P$5&amp;$E569),'Hoja de Trabajo para listado'!$A$151:$Z$151,0)),0)+IFERROR(INDEX('Hoja de Trabajo para listado'!$AB$155:$BA$1048576,MATCH($A569,'Hoja de Trabajo para listado'!$AB$155:$AB$1048576,0),MATCH((CUADRO!P$5&amp;$E569),'Hoja de Trabajo para listado'!$AB$151:$BA$151,0)),0)+IFERROR(INDEX('Hoja de Trabajo para listado'!$BC$155:$CB$1048576,MATCH($A569,'Hoja de Trabajo para listado'!$BC$155:$BC$1048576,0),MATCH((CUADRO!P$5&amp;$E569),'Hoja de Trabajo para listado'!$BC$151:$CB$151,0)),0)+IFERROR(INDEX('Hoja de Trabajo para listado'!$DE$153:$DG$274,MATCH($A569,'Hoja de Trabajo para listado'!$DE$153:$DE$1048576,0),MATCH((CUADRO!P$5&amp;$E569),'Hoja de Trabajo para listado'!$DE$151:$DG$151,0)),0)+IFERROR(INDEX('Hoja de Trabajo para listado'!$CD$155:$DC$1048576,MATCH($A569,'Hoja de Trabajo para listado'!$CD$155:$CD$1048576,0),MATCH((CUADRO!P$5&amp;$E569),'Hoja de Trabajo para listado'!$CD$151:$DC$151,0)),0)</f>
        <v>0</v>
      </c>
      <c r="Q569" s="314">
        <f ca="1">+IFERROR(INDEX('Hoja de Trabajo para listado'!$A$155:$Z$1048576,MATCH($A569,'Hoja de Trabajo para listado'!$A$155:$A$1048576,0),MATCH((CUADRO!Q$5&amp;$E569),'Hoja de Trabajo para listado'!$A$151:$Z$151,0)),0)+IFERROR(INDEX('Hoja de Trabajo para listado'!$AB$155:$BA$1048576,MATCH($A569,'Hoja de Trabajo para listado'!$AB$155:$AB$1048576,0),MATCH((CUADRO!Q$5&amp;$E569),'Hoja de Trabajo para listado'!$AB$151:$BA$151,0)),0)+IFERROR(INDEX('Hoja de Trabajo para listado'!$BC$155:$CB$1048576,MATCH($A569,'Hoja de Trabajo para listado'!$BC$155:$BC$1048576,0),MATCH((CUADRO!Q$5&amp;$E569),'Hoja de Trabajo para listado'!$BC$151:$CB$151,0)),0)+IFERROR(INDEX('Hoja de Trabajo para listado'!$DE$153:$DG$274,MATCH($A569,'Hoja de Trabajo para listado'!$DE$153:$DE$1048576,0),MATCH((CUADRO!Q$5&amp;$E569),'Hoja de Trabajo para listado'!$DE$151:$DG$151,0)),0)+IFERROR(INDEX('Hoja de Trabajo para listado'!$CD$155:$DC$1048576,MATCH($A569,'Hoja de Trabajo para listado'!$CD$155:$CD$1048576,0),MATCH((CUADRO!Q$5&amp;$E569),'Hoja de Trabajo para listado'!$CD$151:$DC$151,0)),0)</f>
        <v>0</v>
      </c>
      <c r="R569" s="314">
        <f t="shared" ca="1" si="16"/>
        <v>0</v>
      </c>
      <c r="S569" s="322">
        <f ca="1">+R568+R569</f>
        <v>0</v>
      </c>
      <c r="T569" s="314">
        <f ca="1">+S569</f>
        <v>0</v>
      </c>
      <c r="U569" s="313">
        <f t="shared" si="17"/>
        <v>2</v>
      </c>
      <c r="V569" s="319" t="str">
        <f>+VLOOKUP(A569,bd_lista!$A$3:$E$593,5,FALSE)</f>
        <v>Gobiernos Autonomos Municipales</v>
      </c>
      <c r="W569" s="426"/>
    </row>
    <row r="570" spans="1:23" customFormat="1" ht="15" hidden="1" customHeight="1">
      <c r="A570" s="323">
        <v>1522</v>
      </c>
      <c r="B570" s="427">
        <f>+A570</f>
        <v>1522</v>
      </c>
      <c r="C570" s="318" t="str">
        <f>+VLOOKUP(A570,bd_lista!$A$3:$C$593,3,FALSE)</f>
        <v>Gobierno Autónomo Municipal de San Pedro de Quemes</v>
      </c>
      <c r="D570" s="429" t="str">
        <f>+C570</f>
        <v>Gobierno Autónomo Municipal de San Pedro de Quemes</v>
      </c>
      <c r="E570" s="346" t="s">
        <v>1418</v>
      </c>
      <c r="F570" s="314">
        <f ca="1">+IFERROR(INDEX('Hoja de Trabajo para listado'!$A$155:$Z$1048576,MATCH($A570,'Hoja de Trabajo para listado'!$A$155:$A$1048576,0),MATCH((CUADRO!F$5&amp;$E570),'Hoja de Trabajo para listado'!$A$151:$Z$151,0)),0)+IFERROR(INDEX('Hoja de Trabajo para listado'!$AB$155:$BA$1048576,MATCH($A570,'Hoja de Trabajo para listado'!$AB$155:$AB$1048576,0),MATCH((CUADRO!F$5&amp;$E570),'Hoja de Trabajo para listado'!$AB$151:$BA$151,0)),0)+IFERROR(INDEX('Hoja de Trabajo para listado'!$BC$155:$CB$1048576,MATCH($A570,'Hoja de Trabajo para listado'!$BC$155:$BC$1048576,0),MATCH((CUADRO!F$5&amp;$E570),'Hoja de Trabajo para listado'!$BC$151:$CB$151,0)),0)+IFERROR(INDEX('Hoja de Trabajo para listado'!$DE$153:$DG$274,MATCH($A570,'Hoja de Trabajo para listado'!$DE$153:$DE$1048576,0),MATCH((CUADRO!F$5&amp;$E570),'Hoja de Trabajo para listado'!$DE$151:$DG$151,0)),0)+IFERROR(INDEX('Hoja de Trabajo para listado'!$CD$155:$DC$1048576,MATCH($A570,'Hoja de Trabajo para listado'!$CD$155:$CD$1048576,0),MATCH((CUADRO!F$5&amp;$E570),'Hoja de Trabajo para listado'!$CD$151:$DC$151,0)),0)</f>
        <v>0</v>
      </c>
      <c r="G570" s="314">
        <f ca="1">+IFERROR(INDEX('Hoja de Trabajo para listado'!$A$155:$Z$1048576,MATCH($A570,'Hoja de Trabajo para listado'!$A$155:$A$1048576,0),MATCH((CUADRO!G$5&amp;$E570),'Hoja de Trabajo para listado'!$A$151:$Z$151,0)),0)+IFERROR(INDEX('Hoja de Trabajo para listado'!$AB$155:$BA$1048576,MATCH($A570,'Hoja de Trabajo para listado'!$AB$155:$AB$1048576,0),MATCH((CUADRO!G$5&amp;$E570),'Hoja de Trabajo para listado'!$AB$151:$BA$151,0)),0)+IFERROR(INDEX('Hoja de Trabajo para listado'!$BC$155:$CB$1048576,MATCH($A570,'Hoja de Trabajo para listado'!$BC$155:$BC$1048576,0),MATCH((CUADRO!G$5&amp;$E570),'Hoja de Trabajo para listado'!$BC$151:$CB$151,0)),0)+IFERROR(INDEX('Hoja de Trabajo para listado'!$DE$153:$DG$274,MATCH($A570,'Hoja de Trabajo para listado'!$DE$153:$DE$1048576,0),MATCH((CUADRO!G$5&amp;$E570),'Hoja de Trabajo para listado'!$DE$151:$DG$151,0)),0)+IFERROR(INDEX('Hoja de Trabajo para listado'!$CD$155:$DC$1048576,MATCH($A570,'Hoja de Trabajo para listado'!$CD$155:$CD$1048576,0),MATCH((CUADRO!G$5&amp;$E570),'Hoja de Trabajo para listado'!$CD$151:$DC$151,0)),0)</f>
        <v>0</v>
      </c>
      <c r="H570" s="314">
        <f ca="1">+IFERROR(INDEX('Hoja de Trabajo para listado'!$A$155:$Z$1048576,MATCH($A570,'Hoja de Trabajo para listado'!$A$155:$A$1048576,0),MATCH((CUADRO!H$5&amp;$E570),'Hoja de Trabajo para listado'!$A$151:$Z$151,0)),0)+IFERROR(INDEX('Hoja de Trabajo para listado'!$AB$155:$BA$1048576,MATCH($A570,'Hoja de Trabajo para listado'!$AB$155:$AB$1048576,0),MATCH((CUADRO!H$5&amp;$E570),'Hoja de Trabajo para listado'!$AB$151:$BA$151,0)),0)+IFERROR(INDEX('Hoja de Trabajo para listado'!$BC$155:$CB$1048576,MATCH($A570,'Hoja de Trabajo para listado'!$BC$155:$BC$1048576,0),MATCH((CUADRO!H$5&amp;$E570),'Hoja de Trabajo para listado'!$BC$151:$CB$151,0)),0)+IFERROR(INDEX('Hoja de Trabajo para listado'!$DE$153:$DG$274,MATCH($A570,'Hoja de Trabajo para listado'!$DE$153:$DE$1048576,0),MATCH((CUADRO!H$5&amp;$E570),'Hoja de Trabajo para listado'!$DE$151:$DG$151,0)),0)+IFERROR(INDEX('Hoja de Trabajo para listado'!$CD$155:$DC$1048576,MATCH($A570,'Hoja de Trabajo para listado'!$CD$155:$CD$1048576,0),MATCH((CUADRO!H$5&amp;$E570),'Hoja de Trabajo para listado'!$CD$151:$DC$151,0)),0)</f>
        <v>0</v>
      </c>
      <c r="I570" s="314">
        <f ca="1">+IFERROR(INDEX('Hoja de Trabajo para listado'!$A$155:$Z$1048576,MATCH($A570,'Hoja de Trabajo para listado'!$A$155:$A$1048576,0),MATCH((CUADRO!I$5&amp;$E570),'Hoja de Trabajo para listado'!$A$151:$Z$151,0)),0)+IFERROR(INDEX('Hoja de Trabajo para listado'!$AB$155:$BA$1048576,MATCH($A570,'Hoja de Trabajo para listado'!$AB$155:$AB$1048576,0),MATCH((CUADRO!I$5&amp;$E570),'Hoja de Trabajo para listado'!$AB$151:$BA$151,0)),0)+IFERROR(INDEX('Hoja de Trabajo para listado'!$BC$155:$CB$1048576,MATCH($A570,'Hoja de Trabajo para listado'!$BC$155:$BC$1048576,0),MATCH((CUADRO!I$5&amp;$E570),'Hoja de Trabajo para listado'!$BC$151:$CB$151,0)),0)+IFERROR(INDEX('Hoja de Trabajo para listado'!$DE$153:$DG$274,MATCH($A570,'Hoja de Trabajo para listado'!$DE$153:$DE$1048576,0),MATCH((CUADRO!I$5&amp;$E570),'Hoja de Trabajo para listado'!$DE$151:$DG$151,0)),0)+IFERROR(INDEX('Hoja de Trabajo para listado'!$CD$155:$DC$1048576,MATCH($A570,'Hoja de Trabajo para listado'!$CD$155:$CD$1048576,0),MATCH((CUADRO!I$5&amp;$E570),'Hoja de Trabajo para listado'!$CD$151:$DC$151,0)),0)</f>
        <v>0</v>
      </c>
      <c r="J570" s="314">
        <f ca="1">+IFERROR(INDEX('Hoja de Trabajo para listado'!$A$155:$Z$1048576,MATCH($A570,'Hoja de Trabajo para listado'!$A$155:$A$1048576,0),MATCH((CUADRO!J$5&amp;$E570),'Hoja de Trabajo para listado'!$A$151:$Z$151,0)),0)+IFERROR(INDEX('Hoja de Trabajo para listado'!$AB$155:$BA$1048576,MATCH($A570,'Hoja de Trabajo para listado'!$AB$155:$AB$1048576,0),MATCH((CUADRO!J$5&amp;$E570),'Hoja de Trabajo para listado'!$AB$151:$BA$151,0)),0)+IFERROR(INDEX('Hoja de Trabajo para listado'!$BC$155:$CB$1048576,MATCH($A570,'Hoja de Trabajo para listado'!$BC$155:$BC$1048576,0),MATCH((CUADRO!J$5&amp;$E570),'Hoja de Trabajo para listado'!$BC$151:$CB$151,0)),0)+IFERROR(INDEX('Hoja de Trabajo para listado'!$DE$153:$DG$274,MATCH($A570,'Hoja de Trabajo para listado'!$DE$153:$DE$1048576,0),MATCH((CUADRO!J$5&amp;$E570),'Hoja de Trabajo para listado'!$DE$151:$DG$151,0)),0)+IFERROR(INDEX('Hoja de Trabajo para listado'!$CD$155:$DC$1048576,MATCH($A570,'Hoja de Trabajo para listado'!$CD$155:$CD$1048576,0),MATCH((CUADRO!J$5&amp;$E570),'Hoja de Trabajo para listado'!$CD$151:$DC$151,0)),0)</f>
        <v>0</v>
      </c>
      <c r="K570" s="314">
        <f ca="1">+IFERROR(INDEX('Hoja de Trabajo para listado'!$A$155:$Z$1048576,MATCH($A570,'Hoja de Trabajo para listado'!$A$155:$A$1048576,0),MATCH((CUADRO!K$5&amp;$E570),'Hoja de Trabajo para listado'!$A$151:$Z$151,0)),0)+IFERROR(INDEX('Hoja de Trabajo para listado'!$AB$155:$BA$1048576,MATCH($A570,'Hoja de Trabajo para listado'!$AB$155:$AB$1048576,0),MATCH((CUADRO!K$5&amp;$E570),'Hoja de Trabajo para listado'!$AB$151:$BA$151,0)),0)+IFERROR(INDEX('Hoja de Trabajo para listado'!$BC$155:$CB$1048576,MATCH($A570,'Hoja de Trabajo para listado'!$BC$155:$BC$1048576,0),MATCH((CUADRO!K$5&amp;$E570),'Hoja de Trabajo para listado'!$BC$151:$CB$151,0)),0)+IFERROR(INDEX('Hoja de Trabajo para listado'!$DE$153:$DG$274,MATCH($A570,'Hoja de Trabajo para listado'!$DE$153:$DE$1048576,0),MATCH((CUADRO!K$5&amp;$E570),'Hoja de Trabajo para listado'!$DE$151:$DG$151,0)),0)+IFERROR(INDEX('Hoja de Trabajo para listado'!$CD$155:$DC$1048576,MATCH($A570,'Hoja de Trabajo para listado'!$CD$155:$CD$1048576,0),MATCH((CUADRO!K$5&amp;$E570),'Hoja de Trabajo para listado'!$CD$151:$DC$151,0)),0)</f>
        <v>0</v>
      </c>
      <c r="L570" s="314">
        <f ca="1">+IFERROR(INDEX('Hoja de Trabajo para listado'!$A$155:$Z$1048576,MATCH($A570,'Hoja de Trabajo para listado'!$A$155:$A$1048576,0),MATCH((CUADRO!L$5&amp;$E570),'Hoja de Trabajo para listado'!$A$151:$Z$151,0)),0)+IFERROR(INDEX('Hoja de Trabajo para listado'!$AB$155:$BA$1048576,MATCH($A570,'Hoja de Trabajo para listado'!$AB$155:$AB$1048576,0),MATCH((CUADRO!L$5&amp;$E570),'Hoja de Trabajo para listado'!$AB$151:$BA$151,0)),0)+IFERROR(INDEX('Hoja de Trabajo para listado'!$BC$155:$CB$1048576,MATCH($A570,'Hoja de Trabajo para listado'!$BC$155:$BC$1048576,0),MATCH((CUADRO!L$5&amp;$E570),'Hoja de Trabajo para listado'!$BC$151:$CB$151,0)),0)+IFERROR(INDEX('Hoja de Trabajo para listado'!$DE$153:$DG$274,MATCH($A570,'Hoja de Trabajo para listado'!$DE$153:$DE$1048576,0),MATCH((CUADRO!L$5&amp;$E570),'Hoja de Trabajo para listado'!$DE$151:$DG$151,0)),0)+IFERROR(INDEX('Hoja de Trabajo para listado'!$CD$155:$DC$1048576,MATCH($A570,'Hoja de Trabajo para listado'!$CD$155:$CD$1048576,0),MATCH((CUADRO!L$5&amp;$E570),'Hoja de Trabajo para listado'!$CD$151:$DC$151,0)),0)</f>
        <v>0</v>
      </c>
      <c r="M570" s="314">
        <f ca="1">+IFERROR(INDEX('Hoja de Trabajo para listado'!$A$155:$Z$1048576,MATCH($A570,'Hoja de Trabajo para listado'!$A$155:$A$1048576,0),MATCH((CUADRO!M$5&amp;$E570),'Hoja de Trabajo para listado'!$A$151:$Z$151,0)),0)+IFERROR(INDEX('Hoja de Trabajo para listado'!$AB$155:$BA$1048576,MATCH($A570,'Hoja de Trabajo para listado'!$AB$155:$AB$1048576,0),MATCH((CUADRO!M$5&amp;$E570),'Hoja de Trabajo para listado'!$AB$151:$BA$151,0)),0)+IFERROR(INDEX('Hoja de Trabajo para listado'!$BC$155:$CB$1048576,MATCH($A570,'Hoja de Trabajo para listado'!$BC$155:$BC$1048576,0),MATCH((CUADRO!M$5&amp;$E570),'Hoja de Trabajo para listado'!$BC$151:$CB$151,0)),0)+IFERROR(INDEX('Hoja de Trabajo para listado'!$DE$153:$DG$274,MATCH($A570,'Hoja de Trabajo para listado'!$DE$153:$DE$1048576,0),MATCH((CUADRO!M$5&amp;$E570),'Hoja de Trabajo para listado'!$DE$151:$DG$151,0)),0)+IFERROR(INDEX('Hoja de Trabajo para listado'!$CD$155:$DC$1048576,MATCH($A570,'Hoja de Trabajo para listado'!$CD$155:$CD$1048576,0),MATCH((CUADRO!M$5&amp;$E570),'Hoja de Trabajo para listado'!$CD$151:$DC$151,0)),0)</f>
        <v>0</v>
      </c>
      <c r="N570" s="314">
        <f ca="1">+IFERROR(INDEX('Hoja de Trabajo para listado'!$A$155:$Z$1048576,MATCH($A570,'Hoja de Trabajo para listado'!$A$155:$A$1048576,0),MATCH((CUADRO!N$5&amp;$E570),'Hoja de Trabajo para listado'!$A$151:$Z$151,0)),0)+IFERROR(INDEX('Hoja de Trabajo para listado'!$AB$155:$BA$1048576,MATCH($A570,'Hoja de Trabajo para listado'!$AB$155:$AB$1048576,0),MATCH((CUADRO!N$5&amp;$E570),'Hoja de Trabajo para listado'!$AB$151:$BA$151,0)),0)+IFERROR(INDEX('Hoja de Trabajo para listado'!$BC$155:$CB$1048576,MATCH($A570,'Hoja de Trabajo para listado'!$BC$155:$BC$1048576,0),MATCH((CUADRO!N$5&amp;$E570),'Hoja de Trabajo para listado'!$BC$151:$CB$151,0)),0)+IFERROR(INDEX('Hoja de Trabajo para listado'!$DE$153:$DG$274,MATCH($A570,'Hoja de Trabajo para listado'!$DE$153:$DE$1048576,0),MATCH((CUADRO!N$5&amp;$E570),'Hoja de Trabajo para listado'!$DE$151:$DG$151,0)),0)+IFERROR(INDEX('Hoja de Trabajo para listado'!$CD$155:$DC$1048576,MATCH($A570,'Hoja de Trabajo para listado'!$CD$155:$CD$1048576,0),MATCH((CUADRO!N$5&amp;$E570),'Hoja de Trabajo para listado'!$CD$151:$DC$151,0)),0)</f>
        <v>0</v>
      </c>
      <c r="O570" s="314">
        <f ca="1">+IFERROR(INDEX('Hoja de Trabajo para listado'!$A$155:$Z$1048576,MATCH($A570,'Hoja de Trabajo para listado'!$A$155:$A$1048576,0),MATCH((CUADRO!O$5&amp;$E570),'Hoja de Trabajo para listado'!$A$151:$Z$151,0)),0)+IFERROR(INDEX('Hoja de Trabajo para listado'!$AB$155:$BA$1048576,MATCH($A570,'Hoja de Trabajo para listado'!$AB$155:$AB$1048576,0),MATCH((CUADRO!O$5&amp;$E570),'Hoja de Trabajo para listado'!$AB$151:$BA$151,0)),0)+IFERROR(INDEX('Hoja de Trabajo para listado'!$BC$155:$CB$1048576,MATCH($A570,'Hoja de Trabajo para listado'!$BC$155:$BC$1048576,0),MATCH((CUADRO!O$5&amp;$E570),'Hoja de Trabajo para listado'!$BC$151:$CB$151,0)),0)+IFERROR(INDEX('Hoja de Trabajo para listado'!$DE$153:$DG$274,MATCH($A570,'Hoja de Trabajo para listado'!$DE$153:$DE$1048576,0),MATCH((CUADRO!O$5&amp;$E570),'Hoja de Trabajo para listado'!$DE$151:$DG$151,0)),0)+IFERROR(INDEX('Hoja de Trabajo para listado'!$CD$155:$DC$1048576,MATCH($A570,'Hoja de Trabajo para listado'!$CD$155:$CD$1048576,0),MATCH((CUADRO!O$5&amp;$E570),'Hoja de Trabajo para listado'!$CD$151:$DC$151,0)),0)</f>
        <v>0</v>
      </c>
      <c r="P570" s="314">
        <f ca="1">+IFERROR(INDEX('Hoja de Trabajo para listado'!$A$155:$Z$1048576,MATCH($A570,'Hoja de Trabajo para listado'!$A$155:$A$1048576,0),MATCH((CUADRO!P$5&amp;$E570),'Hoja de Trabajo para listado'!$A$151:$Z$151,0)),0)+IFERROR(INDEX('Hoja de Trabajo para listado'!$AB$155:$BA$1048576,MATCH($A570,'Hoja de Trabajo para listado'!$AB$155:$AB$1048576,0),MATCH((CUADRO!P$5&amp;$E570),'Hoja de Trabajo para listado'!$AB$151:$BA$151,0)),0)+IFERROR(INDEX('Hoja de Trabajo para listado'!$BC$155:$CB$1048576,MATCH($A570,'Hoja de Trabajo para listado'!$BC$155:$BC$1048576,0),MATCH((CUADRO!P$5&amp;$E570),'Hoja de Trabajo para listado'!$BC$151:$CB$151,0)),0)+IFERROR(INDEX('Hoja de Trabajo para listado'!$DE$153:$DG$274,MATCH($A570,'Hoja de Trabajo para listado'!$DE$153:$DE$1048576,0),MATCH((CUADRO!P$5&amp;$E570),'Hoja de Trabajo para listado'!$DE$151:$DG$151,0)),0)+IFERROR(INDEX('Hoja de Trabajo para listado'!$CD$155:$DC$1048576,MATCH($A570,'Hoja de Trabajo para listado'!$CD$155:$CD$1048576,0),MATCH((CUADRO!P$5&amp;$E570),'Hoja de Trabajo para listado'!$CD$151:$DC$151,0)),0)</f>
        <v>0</v>
      </c>
      <c r="Q570" s="314">
        <f ca="1">+IFERROR(INDEX('Hoja de Trabajo para listado'!$A$155:$Z$1048576,MATCH($A570,'Hoja de Trabajo para listado'!$A$155:$A$1048576,0),MATCH((CUADRO!Q$5&amp;$E570),'Hoja de Trabajo para listado'!$A$151:$Z$151,0)),0)+IFERROR(INDEX('Hoja de Trabajo para listado'!$AB$155:$BA$1048576,MATCH($A570,'Hoja de Trabajo para listado'!$AB$155:$AB$1048576,0),MATCH((CUADRO!Q$5&amp;$E570),'Hoja de Trabajo para listado'!$AB$151:$BA$151,0)),0)+IFERROR(INDEX('Hoja de Trabajo para listado'!$BC$155:$CB$1048576,MATCH($A570,'Hoja de Trabajo para listado'!$BC$155:$BC$1048576,0),MATCH((CUADRO!Q$5&amp;$E570),'Hoja de Trabajo para listado'!$BC$151:$CB$151,0)),0)+IFERROR(INDEX('Hoja de Trabajo para listado'!$DE$153:$DG$274,MATCH($A570,'Hoja de Trabajo para listado'!$DE$153:$DE$1048576,0),MATCH((CUADRO!Q$5&amp;$E570),'Hoja de Trabajo para listado'!$DE$151:$DG$151,0)),0)+IFERROR(INDEX('Hoja de Trabajo para listado'!$CD$155:$DC$1048576,MATCH($A570,'Hoja de Trabajo para listado'!$CD$155:$CD$1048576,0),MATCH((CUADRO!Q$5&amp;$E570),'Hoja de Trabajo para listado'!$CD$151:$DC$151,0)),0)</f>
        <v>0</v>
      </c>
      <c r="R570" s="314">
        <f t="shared" ca="1" si="16"/>
        <v>0</v>
      </c>
      <c r="S570" s="322"/>
      <c r="T570" s="314">
        <f ca="1">+T571</f>
        <v>0</v>
      </c>
      <c r="U570" s="313">
        <f t="shared" si="17"/>
        <v>1</v>
      </c>
      <c r="V570" s="319" t="str">
        <f>+VLOOKUP(A570,bd_lista!$A$3:$E$593,5,FALSE)</f>
        <v>Gobiernos Autonomos Municipales</v>
      </c>
      <c r="W570" s="425" t="str">
        <f>+V570</f>
        <v>Gobiernos Autonomos Municipales</v>
      </c>
    </row>
    <row r="571" spans="1:23" customFormat="1" ht="15" hidden="1" customHeight="1">
      <c r="A571" s="323">
        <v>1522</v>
      </c>
      <c r="B571" s="428"/>
      <c r="C571" s="318" t="str">
        <f>+VLOOKUP(A571,bd_lista!$A$3:$C$593,3,FALSE)</f>
        <v>Gobierno Autónomo Municipal de San Pedro de Quemes</v>
      </c>
      <c r="D571" s="430"/>
      <c r="E571" s="347" t="s">
        <v>1419</v>
      </c>
      <c r="F571" s="314">
        <f ca="1">+IFERROR(INDEX('Hoja de Trabajo para listado'!$A$155:$Z$1048576,MATCH($A571,'Hoja de Trabajo para listado'!$A$155:$A$1048576,0),MATCH((CUADRO!F$5&amp;$E571),'Hoja de Trabajo para listado'!$A$151:$Z$151,0)),0)+IFERROR(INDEX('Hoja de Trabajo para listado'!$AB$155:$BA$1048576,MATCH($A571,'Hoja de Trabajo para listado'!$AB$155:$AB$1048576,0),MATCH((CUADRO!F$5&amp;$E571),'Hoja de Trabajo para listado'!$AB$151:$BA$151,0)),0)+IFERROR(INDEX('Hoja de Trabajo para listado'!$BC$155:$CB$1048576,MATCH($A571,'Hoja de Trabajo para listado'!$BC$155:$BC$1048576,0),MATCH((CUADRO!F$5&amp;$E571),'Hoja de Trabajo para listado'!$BC$151:$CB$151,0)),0)+IFERROR(INDEX('Hoja de Trabajo para listado'!$DE$153:$DG$274,MATCH($A571,'Hoja de Trabajo para listado'!$DE$153:$DE$1048576,0),MATCH((CUADRO!F$5&amp;$E571),'Hoja de Trabajo para listado'!$DE$151:$DG$151,0)),0)+IFERROR(INDEX('Hoja de Trabajo para listado'!$CD$155:$DC$1048576,MATCH($A571,'Hoja de Trabajo para listado'!$CD$155:$CD$1048576,0),MATCH((CUADRO!F$5&amp;$E571),'Hoja de Trabajo para listado'!$CD$151:$DC$151,0)),0)</f>
        <v>0</v>
      </c>
      <c r="G571" s="314">
        <f ca="1">+IFERROR(INDEX('Hoja de Trabajo para listado'!$A$155:$Z$1048576,MATCH($A571,'Hoja de Trabajo para listado'!$A$155:$A$1048576,0),MATCH((CUADRO!G$5&amp;$E571),'Hoja de Trabajo para listado'!$A$151:$Z$151,0)),0)+IFERROR(INDEX('Hoja de Trabajo para listado'!$AB$155:$BA$1048576,MATCH($A571,'Hoja de Trabajo para listado'!$AB$155:$AB$1048576,0),MATCH((CUADRO!G$5&amp;$E571),'Hoja de Trabajo para listado'!$AB$151:$BA$151,0)),0)+IFERROR(INDEX('Hoja de Trabajo para listado'!$BC$155:$CB$1048576,MATCH($A571,'Hoja de Trabajo para listado'!$BC$155:$BC$1048576,0),MATCH((CUADRO!G$5&amp;$E571),'Hoja de Trabajo para listado'!$BC$151:$CB$151,0)),0)+IFERROR(INDEX('Hoja de Trabajo para listado'!$DE$153:$DG$274,MATCH($A571,'Hoja de Trabajo para listado'!$DE$153:$DE$1048576,0),MATCH((CUADRO!G$5&amp;$E571),'Hoja de Trabajo para listado'!$DE$151:$DG$151,0)),0)+IFERROR(INDEX('Hoja de Trabajo para listado'!$CD$155:$DC$1048576,MATCH($A571,'Hoja de Trabajo para listado'!$CD$155:$CD$1048576,0),MATCH((CUADRO!G$5&amp;$E571),'Hoja de Trabajo para listado'!$CD$151:$DC$151,0)),0)</f>
        <v>0</v>
      </c>
      <c r="H571" s="314">
        <f ca="1">+IFERROR(INDEX('Hoja de Trabajo para listado'!$A$155:$Z$1048576,MATCH($A571,'Hoja de Trabajo para listado'!$A$155:$A$1048576,0),MATCH((CUADRO!H$5&amp;$E571),'Hoja de Trabajo para listado'!$A$151:$Z$151,0)),0)+IFERROR(INDEX('Hoja de Trabajo para listado'!$AB$155:$BA$1048576,MATCH($A571,'Hoja de Trabajo para listado'!$AB$155:$AB$1048576,0),MATCH((CUADRO!H$5&amp;$E571),'Hoja de Trabajo para listado'!$AB$151:$BA$151,0)),0)+IFERROR(INDEX('Hoja de Trabajo para listado'!$BC$155:$CB$1048576,MATCH($A571,'Hoja de Trabajo para listado'!$BC$155:$BC$1048576,0),MATCH((CUADRO!H$5&amp;$E571),'Hoja de Trabajo para listado'!$BC$151:$CB$151,0)),0)+IFERROR(INDEX('Hoja de Trabajo para listado'!$DE$153:$DG$274,MATCH($A571,'Hoja de Trabajo para listado'!$DE$153:$DE$1048576,0),MATCH((CUADRO!H$5&amp;$E571),'Hoja de Trabajo para listado'!$DE$151:$DG$151,0)),0)+IFERROR(INDEX('Hoja de Trabajo para listado'!$CD$155:$DC$1048576,MATCH($A571,'Hoja de Trabajo para listado'!$CD$155:$CD$1048576,0),MATCH((CUADRO!H$5&amp;$E571),'Hoja de Trabajo para listado'!$CD$151:$DC$151,0)),0)</f>
        <v>0</v>
      </c>
      <c r="I571" s="314">
        <f ca="1">+IFERROR(INDEX('Hoja de Trabajo para listado'!$A$155:$Z$1048576,MATCH($A571,'Hoja de Trabajo para listado'!$A$155:$A$1048576,0),MATCH((CUADRO!I$5&amp;$E571),'Hoja de Trabajo para listado'!$A$151:$Z$151,0)),0)+IFERROR(INDEX('Hoja de Trabajo para listado'!$AB$155:$BA$1048576,MATCH($A571,'Hoja de Trabajo para listado'!$AB$155:$AB$1048576,0),MATCH((CUADRO!I$5&amp;$E571),'Hoja de Trabajo para listado'!$AB$151:$BA$151,0)),0)+IFERROR(INDEX('Hoja de Trabajo para listado'!$BC$155:$CB$1048576,MATCH($A571,'Hoja de Trabajo para listado'!$BC$155:$BC$1048576,0),MATCH((CUADRO!I$5&amp;$E571),'Hoja de Trabajo para listado'!$BC$151:$CB$151,0)),0)+IFERROR(INDEX('Hoja de Trabajo para listado'!$DE$153:$DG$274,MATCH($A571,'Hoja de Trabajo para listado'!$DE$153:$DE$1048576,0),MATCH((CUADRO!I$5&amp;$E571),'Hoja de Trabajo para listado'!$DE$151:$DG$151,0)),0)+IFERROR(INDEX('Hoja de Trabajo para listado'!$CD$155:$DC$1048576,MATCH($A571,'Hoja de Trabajo para listado'!$CD$155:$CD$1048576,0),MATCH((CUADRO!I$5&amp;$E571),'Hoja de Trabajo para listado'!$CD$151:$DC$151,0)),0)</f>
        <v>0</v>
      </c>
      <c r="J571" s="314">
        <f ca="1">+IFERROR(INDEX('Hoja de Trabajo para listado'!$A$155:$Z$1048576,MATCH($A571,'Hoja de Trabajo para listado'!$A$155:$A$1048576,0),MATCH((CUADRO!J$5&amp;$E571),'Hoja de Trabajo para listado'!$A$151:$Z$151,0)),0)+IFERROR(INDEX('Hoja de Trabajo para listado'!$AB$155:$BA$1048576,MATCH($A571,'Hoja de Trabajo para listado'!$AB$155:$AB$1048576,0),MATCH((CUADRO!J$5&amp;$E571),'Hoja de Trabajo para listado'!$AB$151:$BA$151,0)),0)+IFERROR(INDEX('Hoja de Trabajo para listado'!$BC$155:$CB$1048576,MATCH($A571,'Hoja de Trabajo para listado'!$BC$155:$BC$1048576,0),MATCH((CUADRO!J$5&amp;$E571),'Hoja de Trabajo para listado'!$BC$151:$CB$151,0)),0)+IFERROR(INDEX('Hoja de Trabajo para listado'!$DE$153:$DG$274,MATCH($A571,'Hoja de Trabajo para listado'!$DE$153:$DE$1048576,0),MATCH((CUADRO!J$5&amp;$E571),'Hoja de Trabajo para listado'!$DE$151:$DG$151,0)),0)+IFERROR(INDEX('Hoja de Trabajo para listado'!$CD$155:$DC$1048576,MATCH($A571,'Hoja de Trabajo para listado'!$CD$155:$CD$1048576,0),MATCH((CUADRO!J$5&amp;$E571),'Hoja de Trabajo para listado'!$CD$151:$DC$151,0)),0)</f>
        <v>0</v>
      </c>
      <c r="K571" s="314">
        <f ca="1">+IFERROR(INDEX('Hoja de Trabajo para listado'!$A$155:$Z$1048576,MATCH($A571,'Hoja de Trabajo para listado'!$A$155:$A$1048576,0),MATCH((CUADRO!K$5&amp;$E571),'Hoja de Trabajo para listado'!$A$151:$Z$151,0)),0)+IFERROR(INDEX('Hoja de Trabajo para listado'!$AB$155:$BA$1048576,MATCH($A571,'Hoja de Trabajo para listado'!$AB$155:$AB$1048576,0),MATCH((CUADRO!K$5&amp;$E571),'Hoja de Trabajo para listado'!$AB$151:$BA$151,0)),0)+IFERROR(INDEX('Hoja de Trabajo para listado'!$BC$155:$CB$1048576,MATCH($A571,'Hoja de Trabajo para listado'!$BC$155:$BC$1048576,0),MATCH((CUADRO!K$5&amp;$E571),'Hoja de Trabajo para listado'!$BC$151:$CB$151,0)),0)+IFERROR(INDEX('Hoja de Trabajo para listado'!$DE$153:$DG$274,MATCH($A571,'Hoja de Trabajo para listado'!$DE$153:$DE$1048576,0),MATCH((CUADRO!K$5&amp;$E571),'Hoja de Trabajo para listado'!$DE$151:$DG$151,0)),0)+IFERROR(INDEX('Hoja de Trabajo para listado'!$CD$155:$DC$1048576,MATCH($A571,'Hoja de Trabajo para listado'!$CD$155:$CD$1048576,0),MATCH((CUADRO!K$5&amp;$E571),'Hoja de Trabajo para listado'!$CD$151:$DC$151,0)),0)</f>
        <v>0</v>
      </c>
      <c r="L571" s="314">
        <f ca="1">+IFERROR(INDEX('Hoja de Trabajo para listado'!$A$155:$Z$1048576,MATCH($A571,'Hoja de Trabajo para listado'!$A$155:$A$1048576,0),MATCH((CUADRO!L$5&amp;$E571),'Hoja de Trabajo para listado'!$A$151:$Z$151,0)),0)+IFERROR(INDEX('Hoja de Trabajo para listado'!$AB$155:$BA$1048576,MATCH($A571,'Hoja de Trabajo para listado'!$AB$155:$AB$1048576,0),MATCH((CUADRO!L$5&amp;$E571),'Hoja de Trabajo para listado'!$AB$151:$BA$151,0)),0)+IFERROR(INDEX('Hoja de Trabajo para listado'!$BC$155:$CB$1048576,MATCH($A571,'Hoja de Trabajo para listado'!$BC$155:$BC$1048576,0),MATCH((CUADRO!L$5&amp;$E571),'Hoja de Trabajo para listado'!$BC$151:$CB$151,0)),0)+IFERROR(INDEX('Hoja de Trabajo para listado'!$DE$153:$DG$274,MATCH($A571,'Hoja de Trabajo para listado'!$DE$153:$DE$1048576,0),MATCH((CUADRO!L$5&amp;$E571),'Hoja de Trabajo para listado'!$DE$151:$DG$151,0)),0)+IFERROR(INDEX('Hoja de Trabajo para listado'!$CD$155:$DC$1048576,MATCH($A571,'Hoja de Trabajo para listado'!$CD$155:$CD$1048576,0),MATCH((CUADRO!L$5&amp;$E571),'Hoja de Trabajo para listado'!$CD$151:$DC$151,0)),0)</f>
        <v>0</v>
      </c>
      <c r="M571" s="314">
        <f ca="1">+IFERROR(INDEX('Hoja de Trabajo para listado'!$A$155:$Z$1048576,MATCH($A571,'Hoja de Trabajo para listado'!$A$155:$A$1048576,0),MATCH((CUADRO!M$5&amp;$E571),'Hoja de Trabajo para listado'!$A$151:$Z$151,0)),0)+IFERROR(INDEX('Hoja de Trabajo para listado'!$AB$155:$BA$1048576,MATCH($A571,'Hoja de Trabajo para listado'!$AB$155:$AB$1048576,0),MATCH((CUADRO!M$5&amp;$E571),'Hoja de Trabajo para listado'!$AB$151:$BA$151,0)),0)+IFERROR(INDEX('Hoja de Trabajo para listado'!$BC$155:$CB$1048576,MATCH($A571,'Hoja de Trabajo para listado'!$BC$155:$BC$1048576,0),MATCH((CUADRO!M$5&amp;$E571),'Hoja de Trabajo para listado'!$BC$151:$CB$151,0)),0)+IFERROR(INDEX('Hoja de Trabajo para listado'!$DE$153:$DG$274,MATCH($A571,'Hoja de Trabajo para listado'!$DE$153:$DE$1048576,0),MATCH((CUADRO!M$5&amp;$E571),'Hoja de Trabajo para listado'!$DE$151:$DG$151,0)),0)+IFERROR(INDEX('Hoja de Trabajo para listado'!$CD$155:$DC$1048576,MATCH($A571,'Hoja de Trabajo para listado'!$CD$155:$CD$1048576,0),MATCH((CUADRO!M$5&amp;$E571),'Hoja de Trabajo para listado'!$CD$151:$DC$151,0)),0)</f>
        <v>0</v>
      </c>
      <c r="N571" s="314">
        <f ca="1">+IFERROR(INDEX('Hoja de Trabajo para listado'!$A$155:$Z$1048576,MATCH($A571,'Hoja de Trabajo para listado'!$A$155:$A$1048576,0),MATCH((CUADRO!N$5&amp;$E571),'Hoja de Trabajo para listado'!$A$151:$Z$151,0)),0)+IFERROR(INDEX('Hoja de Trabajo para listado'!$AB$155:$BA$1048576,MATCH($A571,'Hoja de Trabajo para listado'!$AB$155:$AB$1048576,0),MATCH((CUADRO!N$5&amp;$E571),'Hoja de Trabajo para listado'!$AB$151:$BA$151,0)),0)+IFERROR(INDEX('Hoja de Trabajo para listado'!$BC$155:$CB$1048576,MATCH($A571,'Hoja de Trabajo para listado'!$BC$155:$BC$1048576,0),MATCH((CUADRO!N$5&amp;$E571),'Hoja de Trabajo para listado'!$BC$151:$CB$151,0)),0)+IFERROR(INDEX('Hoja de Trabajo para listado'!$DE$153:$DG$274,MATCH($A571,'Hoja de Trabajo para listado'!$DE$153:$DE$1048576,0),MATCH((CUADRO!N$5&amp;$E571),'Hoja de Trabajo para listado'!$DE$151:$DG$151,0)),0)+IFERROR(INDEX('Hoja de Trabajo para listado'!$CD$155:$DC$1048576,MATCH($A571,'Hoja de Trabajo para listado'!$CD$155:$CD$1048576,0),MATCH((CUADRO!N$5&amp;$E571),'Hoja de Trabajo para listado'!$CD$151:$DC$151,0)),0)</f>
        <v>0</v>
      </c>
      <c r="O571" s="314">
        <f ca="1">+IFERROR(INDEX('Hoja de Trabajo para listado'!$A$155:$Z$1048576,MATCH($A571,'Hoja de Trabajo para listado'!$A$155:$A$1048576,0),MATCH((CUADRO!O$5&amp;$E571),'Hoja de Trabajo para listado'!$A$151:$Z$151,0)),0)+IFERROR(INDEX('Hoja de Trabajo para listado'!$AB$155:$BA$1048576,MATCH($A571,'Hoja de Trabajo para listado'!$AB$155:$AB$1048576,0),MATCH((CUADRO!O$5&amp;$E571),'Hoja de Trabajo para listado'!$AB$151:$BA$151,0)),0)+IFERROR(INDEX('Hoja de Trabajo para listado'!$BC$155:$CB$1048576,MATCH($A571,'Hoja de Trabajo para listado'!$BC$155:$BC$1048576,0),MATCH((CUADRO!O$5&amp;$E571),'Hoja de Trabajo para listado'!$BC$151:$CB$151,0)),0)+IFERROR(INDEX('Hoja de Trabajo para listado'!$DE$153:$DG$274,MATCH($A571,'Hoja de Trabajo para listado'!$DE$153:$DE$1048576,0),MATCH((CUADRO!O$5&amp;$E571),'Hoja de Trabajo para listado'!$DE$151:$DG$151,0)),0)+IFERROR(INDEX('Hoja de Trabajo para listado'!$CD$155:$DC$1048576,MATCH($A571,'Hoja de Trabajo para listado'!$CD$155:$CD$1048576,0),MATCH((CUADRO!O$5&amp;$E571),'Hoja de Trabajo para listado'!$CD$151:$DC$151,0)),0)</f>
        <v>0</v>
      </c>
      <c r="P571" s="314">
        <f ca="1">+IFERROR(INDEX('Hoja de Trabajo para listado'!$A$155:$Z$1048576,MATCH($A571,'Hoja de Trabajo para listado'!$A$155:$A$1048576,0),MATCH((CUADRO!P$5&amp;$E571),'Hoja de Trabajo para listado'!$A$151:$Z$151,0)),0)+IFERROR(INDEX('Hoja de Trabajo para listado'!$AB$155:$BA$1048576,MATCH($A571,'Hoja de Trabajo para listado'!$AB$155:$AB$1048576,0),MATCH((CUADRO!P$5&amp;$E571),'Hoja de Trabajo para listado'!$AB$151:$BA$151,0)),0)+IFERROR(INDEX('Hoja de Trabajo para listado'!$BC$155:$CB$1048576,MATCH($A571,'Hoja de Trabajo para listado'!$BC$155:$BC$1048576,0),MATCH((CUADRO!P$5&amp;$E571),'Hoja de Trabajo para listado'!$BC$151:$CB$151,0)),0)+IFERROR(INDEX('Hoja de Trabajo para listado'!$DE$153:$DG$274,MATCH($A571,'Hoja de Trabajo para listado'!$DE$153:$DE$1048576,0),MATCH((CUADRO!P$5&amp;$E571),'Hoja de Trabajo para listado'!$DE$151:$DG$151,0)),0)+IFERROR(INDEX('Hoja de Trabajo para listado'!$CD$155:$DC$1048576,MATCH($A571,'Hoja de Trabajo para listado'!$CD$155:$CD$1048576,0),MATCH((CUADRO!P$5&amp;$E571),'Hoja de Trabajo para listado'!$CD$151:$DC$151,0)),0)</f>
        <v>0</v>
      </c>
      <c r="Q571" s="314">
        <f ca="1">+IFERROR(INDEX('Hoja de Trabajo para listado'!$A$155:$Z$1048576,MATCH($A571,'Hoja de Trabajo para listado'!$A$155:$A$1048576,0),MATCH((CUADRO!Q$5&amp;$E571),'Hoja de Trabajo para listado'!$A$151:$Z$151,0)),0)+IFERROR(INDEX('Hoja de Trabajo para listado'!$AB$155:$BA$1048576,MATCH($A571,'Hoja de Trabajo para listado'!$AB$155:$AB$1048576,0),MATCH((CUADRO!Q$5&amp;$E571),'Hoja de Trabajo para listado'!$AB$151:$BA$151,0)),0)+IFERROR(INDEX('Hoja de Trabajo para listado'!$BC$155:$CB$1048576,MATCH($A571,'Hoja de Trabajo para listado'!$BC$155:$BC$1048576,0),MATCH((CUADRO!Q$5&amp;$E571),'Hoja de Trabajo para listado'!$BC$151:$CB$151,0)),0)+IFERROR(INDEX('Hoja de Trabajo para listado'!$DE$153:$DG$274,MATCH($A571,'Hoja de Trabajo para listado'!$DE$153:$DE$1048576,0),MATCH((CUADRO!Q$5&amp;$E571),'Hoja de Trabajo para listado'!$DE$151:$DG$151,0)),0)+IFERROR(INDEX('Hoja de Trabajo para listado'!$CD$155:$DC$1048576,MATCH($A571,'Hoja de Trabajo para listado'!$CD$155:$CD$1048576,0),MATCH((CUADRO!Q$5&amp;$E571),'Hoja de Trabajo para listado'!$CD$151:$DC$151,0)),0)</f>
        <v>0</v>
      </c>
      <c r="R571" s="314">
        <f t="shared" ca="1" si="16"/>
        <v>0</v>
      </c>
      <c r="S571" s="322">
        <f ca="1">+R570+R571</f>
        <v>0</v>
      </c>
      <c r="T571" s="314">
        <f ca="1">+S571</f>
        <v>0</v>
      </c>
      <c r="U571" s="313">
        <f t="shared" si="17"/>
        <v>2</v>
      </c>
      <c r="V571" s="319" t="str">
        <f>+VLOOKUP(A571,bd_lista!$A$3:$E$593,5,FALSE)</f>
        <v>Gobiernos Autonomos Municipales</v>
      </c>
      <c r="W571" s="426"/>
    </row>
    <row r="572" spans="1:23" customFormat="1" ht="15" hidden="1" customHeight="1">
      <c r="A572" s="323">
        <v>1523</v>
      </c>
      <c r="B572" s="427">
        <f>+A572</f>
        <v>1523</v>
      </c>
      <c r="C572" s="318" t="str">
        <f>+VLOOKUP(A572,bd_lista!$A$3:$C$593,3,FALSE)</f>
        <v>Gobierno Autónomo Municipal de San Pablo de Lípez</v>
      </c>
      <c r="D572" s="429" t="str">
        <f>+C572</f>
        <v>Gobierno Autónomo Municipal de San Pablo de Lípez</v>
      </c>
      <c r="E572" s="346" t="s">
        <v>1418</v>
      </c>
      <c r="F572" s="314">
        <f ca="1">+IFERROR(INDEX('Hoja de Trabajo para listado'!$A$155:$Z$1048576,MATCH($A572,'Hoja de Trabajo para listado'!$A$155:$A$1048576,0),MATCH((CUADRO!F$5&amp;$E572),'Hoja de Trabajo para listado'!$A$151:$Z$151,0)),0)+IFERROR(INDEX('Hoja de Trabajo para listado'!$AB$155:$BA$1048576,MATCH($A572,'Hoja de Trabajo para listado'!$AB$155:$AB$1048576,0),MATCH((CUADRO!F$5&amp;$E572),'Hoja de Trabajo para listado'!$AB$151:$BA$151,0)),0)+IFERROR(INDEX('Hoja de Trabajo para listado'!$BC$155:$CB$1048576,MATCH($A572,'Hoja de Trabajo para listado'!$BC$155:$BC$1048576,0),MATCH((CUADRO!F$5&amp;$E572),'Hoja de Trabajo para listado'!$BC$151:$CB$151,0)),0)+IFERROR(INDEX('Hoja de Trabajo para listado'!$DE$153:$DG$274,MATCH($A572,'Hoja de Trabajo para listado'!$DE$153:$DE$1048576,0),MATCH((CUADRO!F$5&amp;$E572),'Hoja de Trabajo para listado'!$DE$151:$DG$151,0)),0)+IFERROR(INDEX('Hoja de Trabajo para listado'!$CD$155:$DC$1048576,MATCH($A572,'Hoja de Trabajo para listado'!$CD$155:$CD$1048576,0),MATCH((CUADRO!F$5&amp;$E572),'Hoja de Trabajo para listado'!$CD$151:$DC$151,0)),0)</f>
        <v>0</v>
      </c>
      <c r="G572" s="314">
        <f ca="1">+IFERROR(INDEX('Hoja de Trabajo para listado'!$A$155:$Z$1048576,MATCH($A572,'Hoja de Trabajo para listado'!$A$155:$A$1048576,0),MATCH((CUADRO!G$5&amp;$E572),'Hoja de Trabajo para listado'!$A$151:$Z$151,0)),0)+IFERROR(INDEX('Hoja de Trabajo para listado'!$AB$155:$BA$1048576,MATCH($A572,'Hoja de Trabajo para listado'!$AB$155:$AB$1048576,0),MATCH((CUADRO!G$5&amp;$E572),'Hoja de Trabajo para listado'!$AB$151:$BA$151,0)),0)+IFERROR(INDEX('Hoja de Trabajo para listado'!$BC$155:$CB$1048576,MATCH($A572,'Hoja de Trabajo para listado'!$BC$155:$BC$1048576,0),MATCH((CUADRO!G$5&amp;$E572),'Hoja de Trabajo para listado'!$BC$151:$CB$151,0)),0)+IFERROR(INDEX('Hoja de Trabajo para listado'!$DE$153:$DG$274,MATCH($A572,'Hoja de Trabajo para listado'!$DE$153:$DE$1048576,0),MATCH((CUADRO!G$5&amp;$E572),'Hoja de Trabajo para listado'!$DE$151:$DG$151,0)),0)+IFERROR(INDEX('Hoja de Trabajo para listado'!$CD$155:$DC$1048576,MATCH($A572,'Hoja de Trabajo para listado'!$CD$155:$CD$1048576,0),MATCH((CUADRO!G$5&amp;$E572),'Hoja de Trabajo para listado'!$CD$151:$DC$151,0)),0)</f>
        <v>0</v>
      </c>
      <c r="H572" s="314">
        <f ca="1">+IFERROR(INDEX('Hoja de Trabajo para listado'!$A$155:$Z$1048576,MATCH($A572,'Hoja de Trabajo para listado'!$A$155:$A$1048576,0),MATCH((CUADRO!H$5&amp;$E572),'Hoja de Trabajo para listado'!$A$151:$Z$151,0)),0)+IFERROR(INDEX('Hoja de Trabajo para listado'!$AB$155:$BA$1048576,MATCH($A572,'Hoja de Trabajo para listado'!$AB$155:$AB$1048576,0),MATCH((CUADRO!H$5&amp;$E572),'Hoja de Trabajo para listado'!$AB$151:$BA$151,0)),0)+IFERROR(INDEX('Hoja de Trabajo para listado'!$BC$155:$CB$1048576,MATCH($A572,'Hoja de Trabajo para listado'!$BC$155:$BC$1048576,0),MATCH((CUADRO!H$5&amp;$E572),'Hoja de Trabajo para listado'!$BC$151:$CB$151,0)),0)+IFERROR(INDEX('Hoja de Trabajo para listado'!$DE$153:$DG$274,MATCH($A572,'Hoja de Trabajo para listado'!$DE$153:$DE$1048576,0),MATCH((CUADRO!H$5&amp;$E572),'Hoja de Trabajo para listado'!$DE$151:$DG$151,0)),0)+IFERROR(INDEX('Hoja de Trabajo para listado'!$CD$155:$DC$1048576,MATCH($A572,'Hoja de Trabajo para listado'!$CD$155:$CD$1048576,0),MATCH((CUADRO!H$5&amp;$E572),'Hoja de Trabajo para listado'!$CD$151:$DC$151,0)),0)</f>
        <v>0</v>
      </c>
      <c r="I572" s="314">
        <f ca="1">+IFERROR(INDEX('Hoja de Trabajo para listado'!$A$155:$Z$1048576,MATCH($A572,'Hoja de Trabajo para listado'!$A$155:$A$1048576,0),MATCH((CUADRO!I$5&amp;$E572),'Hoja de Trabajo para listado'!$A$151:$Z$151,0)),0)+IFERROR(INDEX('Hoja de Trabajo para listado'!$AB$155:$BA$1048576,MATCH($A572,'Hoja de Trabajo para listado'!$AB$155:$AB$1048576,0),MATCH((CUADRO!I$5&amp;$E572),'Hoja de Trabajo para listado'!$AB$151:$BA$151,0)),0)+IFERROR(INDEX('Hoja de Trabajo para listado'!$BC$155:$CB$1048576,MATCH($A572,'Hoja de Trabajo para listado'!$BC$155:$BC$1048576,0),MATCH((CUADRO!I$5&amp;$E572),'Hoja de Trabajo para listado'!$BC$151:$CB$151,0)),0)+IFERROR(INDEX('Hoja de Trabajo para listado'!$DE$153:$DG$274,MATCH($A572,'Hoja de Trabajo para listado'!$DE$153:$DE$1048576,0),MATCH((CUADRO!I$5&amp;$E572),'Hoja de Trabajo para listado'!$DE$151:$DG$151,0)),0)+IFERROR(INDEX('Hoja de Trabajo para listado'!$CD$155:$DC$1048576,MATCH($A572,'Hoja de Trabajo para listado'!$CD$155:$CD$1048576,0),MATCH((CUADRO!I$5&amp;$E572),'Hoja de Trabajo para listado'!$CD$151:$DC$151,0)),0)</f>
        <v>0</v>
      </c>
      <c r="J572" s="314">
        <f ca="1">+IFERROR(INDEX('Hoja de Trabajo para listado'!$A$155:$Z$1048576,MATCH($A572,'Hoja de Trabajo para listado'!$A$155:$A$1048576,0),MATCH((CUADRO!J$5&amp;$E572),'Hoja de Trabajo para listado'!$A$151:$Z$151,0)),0)+IFERROR(INDEX('Hoja de Trabajo para listado'!$AB$155:$BA$1048576,MATCH($A572,'Hoja de Trabajo para listado'!$AB$155:$AB$1048576,0),MATCH((CUADRO!J$5&amp;$E572),'Hoja de Trabajo para listado'!$AB$151:$BA$151,0)),0)+IFERROR(INDEX('Hoja de Trabajo para listado'!$BC$155:$CB$1048576,MATCH($A572,'Hoja de Trabajo para listado'!$BC$155:$BC$1048576,0),MATCH((CUADRO!J$5&amp;$E572),'Hoja de Trabajo para listado'!$BC$151:$CB$151,0)),0)+IFERROR(INDEX('Hoja de Trabajo para listado'!$DE$153:$DG$274,MATCH($A572,'Hoja de Trabajo para listado'!$DE$153:$DE$1048576,0),MATCH((CUADRO!J$5&amp;$E572),'Hoja de Trabajo para listado'!$DE$151:$DG$151,0)),0)+IFERROR(INDEX('Hoja de Trabajo para listado'!$CD$155:$DC$1048576,MATCH($A572,'Hoja de Trabajo para listado'!$CD$155:$CD$1048576,0),MATCH((CUADRO!J$5&amp;$E572),'Hoja de Trabajo para listado'!$CD$151:$DC$151,0)),0)</f>
        <v>0</v>
      </c>
      <c r="K572" s="314">
        <f ca="1">+IFERROR(INDEX('Hoja de Trabajo para listado'!$A$155:$Z$1048576,MATCH($A572,'Hoja de Trabajo para listado'!$A$155:$A$1048576,0),MATCH((CUADRO!K$5&amp;$E572),'Hoja de Trabajo para listado'!$A$151:$Z$151,0)),0)+IFERROR(INDEX('Hoja de Trabajo para listado'!$AB$155:$BA$1048576,MATCH($A572,'Hoja de Trabajo para listado'!$AB$155:$AB$1048576,0),MATCH((CUADRO!K$5&amp;$E572),'Hoja de Trabajo para listado'!$AB$151:$BA$151,0)),0)+IFERROR(INDEX('Hoja de Trabajo para listado'!$BC$155:$CB$1048576,MATCH($A572,'Hoja de Trabajo para listado'!$BC$155:$BC$1048576,0),MATCH((CUADRO!K$5&amp;$E572),'Hoja de Trabajo para listado'!$BC$151:$CB$151,0)),0)+IFERROR(INDEX('Hoja de Trabajo para listado'!$DE$153:$DG$274,MATCH($A572,'Hoja de Trabajo para listado'!$DE$153:$DE$1048576,0),MATCH((CUADRO!K$5&amp;$E572),'Hoja de Trabajo para listado'!$DE$151:$DG$151,0)),0)+IFERROR(INDEX('Hoja de Trabajo para listado'!$CD$155:$DC$1048576,MATCH($A572,'Hoja de Trabajo para listado'!$CD$155:$CD$1048576,0),MATCH((CUADRO!K$5&amp;$E572),'Hoja de Trabajo para listado'!$CD$151:$DC$151,0)),0)</f>
        <v>0</v>
      </c>
      <c r="L572" s="314">
        <f ca="1">+IFERROR(INDEX('Hoja de Trabajo para listado'!$A$155:$Z$1048576,MATCH($A572,'Hoja de Trabajo para listado'!$A$155:$A$1048576,0),MATCH((CUADRO!L$5&amp;$E572),'Hoja de Trabajo para listado'!$A$151:$Z$151,0)),0)+IFERROR(INDEX('Hoja de Trabajo para listado'!$AB$155:$BA$1048576,MATCH($A572,'Hoja de Trabajo para listado'!$AB$155:$AB$1048576,0),MATCH((CUADRO!L$5&amp;$E572),'Hoja de Trabajo para listado'!$AB$151:$BA$151,0)),0)+IFERROR(INDEX('Hoja de Trabajo para listado'!$BC$155:$CB$1048576,MATCH($A572,'Hoja de Trabajo para listado'!$BC$155:$BC$1048576,0),MATCH((CUADRO!L$5&amp;$E572),'Hoja de Trabajo para listado'!$BC$151:$CB$151,0)),0)+IFERROR(INDEX('Hoja de Trabajo para listado'!$DE$153:$DG$274,MATCH($A572,'Hoja de Trabajo para listado'!$DE$153:$DE$1048576,0),MATCH((CUADRO!L$5&amp;$E572),'Hoja de Trabajo para listado'!$DE$151:$DG$151,0)),0)+IFERROR(INDEX('Hoja de Trabajo para listado'!$CD$155:$DC$1048576,MATCH($A572,'Hoja de Trabajo para listado'!$CD$155:$CD$1048576,0),MATCH((CUADRO!L$5&amp;$E572),'Hoja de Trabajo para listado'!$CD$151:$DC$151,0)),0)</f>
        <v>0</v>
      </c>
      <c r="M572" s="314">
        <f ca="1">+IFERROR(INDEX('Hoja de Trabajo para listado'!$A$155:$Z$1048576,MATCH($A572,'Hoja de Trabajo para listado'!$A$155:$A$1048576,0),MATCH((CUADRO!M$5&amp;$E572),'Hoja de Trabajo para listado'!$A$151:$Z$151,0)),0)+IFERROR(INDEX('Hoja de Trabajo para listado'!$AB$155:$BA$1048576,MATCH($A572,'Hoja de Trabajo para listado'!$AB$155:$AB$1048576,0),MATCH((CUADRO!M$5&amp;$E572),'Hoja de Trabajo para listado'!$AB$151:$BA$151,0)),0)+IFERROR(INDEX('Hoja de Trabajo para listado'!$BC$155:$CB$1048576,MATCH($A572,'Hoja de Trabajo para listado'!$BC$155:$BC$1048576,0),MATCH((CUADRO!M$5&amp;$E572),'Hoja de Trabajo para listado'!$BC$151:$CB$151,0)),0)+IFERROR(INDEX('Hoja de Trabajo para listado'!$DE$153:$DG$274,MATCH($A572,'Hoja de Trabajo para listado'!$DE$153:$DE$1048576,0),MATCH((CUADRO!M$5&amp;$E572),'Hoja de Trabajo para listado'!$DE$151:$DG$151,0)),0)+IFERROR(INDEX('Hoja de Trabajo para listado'!$CD$155:$DC$1048576,MATCH($A572,'Hoja de Trabajo para listado'!$CD$155:$CD$1048576,0),MATCH((CUADRO!M$5&amp;$E572),'Hoja de Trabajo para listado'!$CD$151:$DC$151,0)),0)</f>
        <v>0</v>
      </c>
      <c r="N572" s="314">
        <f ca="1">+IFERROR(INDEX('Hoja de Trabajo para listado'!$A$155:$Z$1048576,MATCH($A572,'Hoja de Trabajo para listado'!$A$155:$A$1048576,0),MATCH((CUADRO!N$5&amp;$E572),'Hoja de Trabajo para listado'!$A$151:$Z$151,0)),0)+IFERROR(INDEX('Hoja de Trabajo para listado'!$AB$155:$BA$1048576,MATCH($A572,'Hoja de Trabajo para listado'!$AB$155:$AB$1048576,0),MATCH((CUADRO!N$5&amp;$E572),'Hoja de Trabajo para listado'!$AB$151:$BA$151,0)),0)+IFERROR(INDEX('Hoja de Trabajo para listado'!$BC$155:$CB$1048576,MATCH($A572,'Hoja de Trabajo para listado'!$BC$155:$BC$1048576,0),MATCH((CUADRO!N$5&amp;$E572),'Hoja de Trabajo para listado'!$BC$151:$CB$151,0)),0)+IFERROR(INDEX('Hoja de Trabajo para listado'!$DE$153:$DG$274,MATCH($A572,'Hoja de Trabajo para listado'!$DE$153:$DE$1048576,0),MATCH((CUADRO!N$5&amp;$E572),'Hoja de Trabajo para listado'!$DE$151:$DG$151,0)),0)+IFERROR(INDEX('Hoja de Trabajo para listado'!$CD$155:$DC$1048576,MATCH($A572,'Hoja de Trabajo para listado'!$CD$155:$CD$1048576,0),MATCH((CUADRO!N$5&amp;$E572),'Hoja de Trabajo para listado'!$CD$151:$DC$151,0)),0)</f>
        <v>0</v>
      </c>
      <c r="O572" s="314">
        <f ca="1">+IFERROR(INDEX('Hoja de Trabajo para listado'!$A$155:$Z$1048576,MATCH($A572,'Hoja de Trabajo para listado'!$A$155:$A$1048576,0),MATCH((CUADRO!O$5&amp;$E572),'Hoja de Trabajo para listado'!$A$151:$Z$151,0)),0)+IFERROR(INDEX('Hoja de Trabajo para listado'!$AB$155:$BA$1048576,MATCH($A572,'Hoja de Trabajo para listado'!$AB$155:$AB$1048576,0),MATCH((CUADRO!O$5&amp;$E572),'Hoja de Trabajo para listado'!$AB$151:$BA$151,0)),0)+IFERROR(INDEX('Hoja de Trabajo para listado'!$BC$155:$CB$1048576,MATCH($A572,'Hoja de Trabajo para listado'!$BC$155:$BC$1048576,0),MATCH((CUADRO!O$5&amp;$E572),'Hoja de Trabajo para listado'!$BC$151:$CB$151,0)),0)+IFERROR(INDEX('Hoja de Trabajo para listado'!$DE$153:$DG$274,MATCH($A572,'Hoja de Trabajo para listado'!$DE$153:$DE$1048576,0),MATCH((CUADRO!O$5&amp;$E572),'Hoja de Trabajo para listado'!$DE$151:$DG$151,0)),0)+IFERROR(INDEX('Hoja de Trabajo para listado'!$CD$155:$DC$1048576,MATCH($A572,'Hoja de Trabajo para listado'!$CD$155:$CD$1048576,0),MATCH((CUADRO!O$5&amp;$E572),'Hoja de Trabajo para listado'!$CD$151:$DC$151,0)),0)</f>
        <v>0</v>
      </c>
      <c r="P572" s="314">
        <f ca="1">+IFERROR(INDEX('Hoja de Trabajo para listado'!$A$155:$Z$1048576,MATCH($A572,'Hoja de Trabajo para listado'!$A$155:$A$1048576,0),MATCH((CUADRO!P$5&amp;$E572),'Hoja de Trabajo para listado'!$A$151:$Z$151,0)),0)+IFERROR(INDEX('Hoja de Trabajo para listado'!$AB$155:$BA$1048576,MATCH($A572,'Hoja de Trabajo para listado'!$AB$155:$AB$1048576,0),MATCH((CUADRO!P$5&amp;$E572),'Hoja de Trabajo para listado'!$AB$151:$BA$151,0)),0)+IFERROR(INDEX('Hoja de Trabajo para listado'!$BC$155:$CB$1048576,MATCH($A572,'Hoja de Trabajo para listado'!$BC$155:$BC$1048576,0),MATCH((CUADRO!P$5&amp;$E572),'Hoja de Trabajo para listado'!$BC$151:$CB$151,0)),0)+IFERROR(INDEX('Hoja de Trabajo para listado'!$DE$153:$DG$274,MATCH($A572,'Hoja de Trabajo para listado'!$DE$153:$DE$1048576,0),MATCH((CUADRO!P$5&amp;$E572),'Hoja de Trabajo para listado'!$DE$151:$DG$151,0)),0)+IFERROR(INDEX('Hoja de Trabajo para listado'!$CD$155:$DC$1048576,MATCH($A572,'Hoja de Trabajo para listado'!$CD$155:$CD$1048576,0),MATCH((CUADRO!P$5&amp;$E572),'Hoja de Trabajo para listado'!$CD$151:$DC$151,0)),0)</f>
        <v>0</v>
      </c>
      <c r="Q572" s="314">
        <f ca="1">+IFERROR(INDEX('Hoja de Trabajo para listado'!$A$155:$Z$1048576,MATCH($A572,'Hoja de Trabajo para listado'!$A$155:$A$1048576,0),MATCH((CUADRO!Q$5&amp;$E572),'Hoja de Trabajo para listado'!$A$151:$Z$151,0)),0)+IFERROR(INDEX('Hoja de Trabajo para listado'!$AB$155:$BA$1048576,MATCH($A572,'Hoja de Trabajo para listado'!$AB$155:$AB$1048576,0),MATCH((CUADRO!Q$5&amp;$E572),'Hoja de Trabajo para listado'!$AB$151:$BA$151,0)),0)+IFERROR(INDEX('Hoja de Trabajo para listado'!$BC$155:$CB$1048576,MATCH($A572,'Hoja de Trabajo para listado'!$BC$155:$BC$1048576,0),MATCH((CUADRO!Q$5&amp;$E572),'Hoja de Trabajo para listado'!$BC$151:$CB$151,0)),0)+IFERROR(INDEX('Hoja de Trabajo para listado'!$DE$153:$DG$274,MATCH($A572,'Hoja de Trabajo para listado'!$DE$153:$DE$1048576,0),MATCH((CUADRO!Q$5&amp;$E572),'Hoja de Trabajo para listado'!$DE$151:$DG$151,0)),0)+IFERROR(INDEX('Hoja de Trabajo para listado'!$CD$155:$DC$1048576,MATCH($A572,'Hoja de Trabajo para listado'!$CD$155:$CD$1048576,0),MATCH((CUADRO!Q$5&amp;$E572),'Hoja de Trabajo para listado'!$CD$151:$DC$151,0)),0)</f>
        <v>0</v>
      </c>
      <c r="R572" s="314">
        <f t="shared" ca="1" si="16"/>
        <v>0</v>
      </c>
      <c r="S572" s="322"/>
      <c r="T572" s="314">
        <f ca="1">+T573</f>
        <v>0</v>
      </c>
      <c r="U572" s="313">
        <f t="shared" si="17"/>
        <v>1</v>
      </c>
      <c r="V572" s="319" t="str">
        <f>+VLOOKUP(A572,bd_lista!$A$3:$E$593,5,FALSE)</f>
        <v>Gobiernos Autonomos Municipales</v>
      </c>
      <c r="W572" s="425" t="str">
        <f>+V572</f>
        <v>Gobiernos Autonomos Municipales</v>
      </c>
    </row>
    <row r="573" spans="1:23" customFormat="1" ht="15" hidden="1" customHeight="1">
      <c r="A573" s="323">
        <v>1523</v>
      </c>
      <c r="B573" s="428"/>
      <c r="C573" s="318" t="str">
        <f>+VLOOKUP(A573,bd_lista!$A$3:$C$593,3,FALSE)</f>
        <v>Gobierno Autónomo Municipal de San Pablo de Lípez</v>
      </c>
      <c r="D573" s="430"/>
      <c r="E573" s="347" t="s">
        <v>1419</v>
      </c>
      <c r="F573" s="314">
        <f ca="1">+IFERROR(INDEX('Hoja de Trabajo para listado'!$A$155:$Z$1048576,MATCH($A573,'Hoja de Trabajo para listado'!$A$155:$A$1048576,0),MATCH((CUADRO!F$5&amp;$E573),'Hoja de Trabajo para listado'!$A$151:$Z$151,0)),0)+IFERROR(INDEX('Hoja de Trabajo para listado'!$AB$155:$BA$1048576,MATCH($A573,'Hoja de Trabajo para listado'!$AB$155:$AB$1048576,0),MATCH((CUADRO!F$5&amp;$E573),'Hoja de Trabajo para listado'!$AB$151:$BA$151,0)),0)+IFERROR(INDEX('Hoja de Trabajo para listado'!$BC$155:$CB$1048576,MATCH($A573,'Hoja de Trabajo para listado'!$BC$155:$BC$1048576,0),MATCH((CUADRO!F$5&amp;$E573),'Hoja de Trabajo para listado'!$BC$151:$CB$151,0)),0)+IFERROR(INDEX('Hoja de Trabajo para listado'!$DE$153:$DG$274,MATCH($A573,'Hoja de Trabajo para listado'!$DE$153:$DE$1048576,0),MATCH((CUADRO!F$5&amp;$E573),'Hoja de Trabajo para listado'!$DE$151:$DG$151,0)),0)+IFERROR(INDEX('Hoja de Trabajo para listado'!$CD$155:$DC$1048576,MATCH($A573,'Hoja de Trabajo para listado'!$CD$155:$CD$1048576,0),MATCH((CUADRO!F$5&amp;$E573),'Hoja de Trabajo para listado'!$CD$151:$DC$151,0)),0)</f>
        <v>0</v>
      </c>
      <c r="G573" s="314">
        <f ca="1">+IFERROR(INDEX('Hoja de Trabajo para listado'!$A$155:$Z$1048576,MATCH($A573,'Hoja de Trabajo para listado'!$A$155:$A$1048576,0),MATCH((CUADRO!G$5&amp;$E573),'Hoja de Trabajo para listado'!$A$151:$Z$151,0)),0)+IFERROR(INDEX('Hoja de Trabajo para listado'!$AB$155:$BA$1048576,MATCH($A573,'Hoja de Trabajo para listado'!$AB$155:$AB$1048576,0),MATCH((CUADRO!G$5&amp;$E573),'Hoja de Trabajo para listado'!$AB$151:$BA$151,0)),0)+IFERROR(INDEX('Hoja de Trabajo para listado'!$BC$155:$CB$1048576,MATCH($A573,'Hoja de Trabajo para listado'!$BC$155:$BC$1048576,0),MATCH((CUADRO!G$5&amp;$E573),'Hoja de Trabajo para listado'!$BC$151:$CB$151,0)),0)+IFERROR(INDEX('Hoja de Trabajo para listado'!$DE$153:$DG$274,MATCH($A573,'Hoja de Trabajo para listado'!$DE$153:$DE$1048576,0),MATCH((CUADRO!G$5&amp;$E573),'Hoja de Trabajo para listado'!$DE$151:$DG$151,0)),0)+IFERROR(INDEX('Hoja de Trabajo para listado'!$CD$155:$DC$1048576,MATCH($A573,'Hoja de Trabajo para listado'!$CD$155:$CD$1048576,0),MATCH((CUADRO!G$5&amp;$E573),'Hoja de Trabajo para listado'!$CD$151:$DC$151,0)),0)</f>
        <v>0</v>
      </c>
      <c r="H573" s="314">
        <f ca="1">+IFERROR(INDEX('Hoja de Trabajo para listado'!$A$155:$Z$1048576,MATCH($A573,'Hoja de Trabajo para listado'!$A$155:$A$1048576,0),MATCH((CUADRO!H$5&amp;$E573),'Hoja de Trabajo para listado'!$A$151:$Z$151,0)),0)+IFERROR(INDEX('Hoja de Trabajo para listado'!$AB$155:$BA$1048576,MATCH($A573,'Hoja de Trabajo para listado'!$AB$155:$AB$1048576,0),MATCH((CUADRO!H$5&amp;$E573),'Hoja de Trabajo para listado'!$AB$151:$BA$151,0)),0)+IFERROR(INDEX('Hoja de Trabajo para listado'!$BC$155:$CB$1048576,MATCH($A573,'Hoja de Trabajo para listado'!$BC$155:$BC$1048576,0),MATCH((CUADRO!H$5&amp;$E573),'Hoja de Trabajo para listado'!$BC$151:$CB$151,0)),0)+IFERROR(INDEX('Hoja de Trabajo para listado'!$DE$153:$DG$274,MATCH($A573,'Hoja de Trabajo para listado'!$DE$153:$DE$1048576,0),MATCH((CUADRO!H$5&amp;$E573),'Hoja de Trabajo para listado'!$DE$151:$DG$151,0)),0)+IFERROR(INDEX('Hoja de Trabajo para listado'!$CD$155:$DC$1048576,MATCH($A573,'Hoja de Trabajo para listado'!$CD$155:$CD$1048576,0),MATCH((CUADRO!H$5&amp;$E573),'Hoja de Trabajo para listado'!$CD$151:$DC$151,0)),0)</f>
        <v>0</v>
      </c>
      <c r="I573" s="314">
        <f ca="1">+IFERROR(INDEX('Hoja de Trabajo para listado'!$A$155:$Z$1048576,MATCH($A573,'Hoja de Trabajo para listado'!$A$155:$A$1048576,0),MATCH((CUADRO!I$5&amp;$E573),'Hoja de Trabajo para listado'!$A$151:$Z$151,0)),0)+IFERROR(INDEX('Hoja de Trabajo para listado'!$AB$155:$BA$1048576,MATCH($A573,'Hoja de Trabajo para listado'!$AB$155:$AB$1048576,0),MATCH((CUADRO!I$5&amp;$E573),'Hoja de Trabajo para listado'!$AB$151:$BA$151,0)),0)+IFERROR(INDEX('Hoja de Trabajo para listado'!$BC$155:$CB$1048576,MATCH($A573,'Hoja de Trabajo para listado'!$BC$155:$BC$1048576,0),MATCH((CUADRO!I$5&amp;$E573),'Hoja de Trabajo para listado'!$BC$151:$CB$151,0)),0)+IFERROR(INDEX('Hoja de Trabajo para listado'!$DE$153:$DG$274,MATCH($A573,'Hoja de Trabajo para listado'!$DE$153:$DE$1048576,0),MATCH((CUADRO!I$5&amp;$E573),'Hoja de Trabajo para listado'!$DE$151:$DG$151,0)),0)+IFERROR(INDEX('Hoja de Trabajo para listado'!$CD$155:$DC$1048576,MATCH($A573,'Hoja de Trabajo para listado'!$CD$155:$CD$1048576,0),MATCH((CUADRO!I$5&amp;$E573),'Hoja de Trabajo para listado'!$CD$151:$DC$151,0)),0)</f>
        <v>0</v>
      </c>
      <c r="J573" s="314">
        <f ca="1">+IFERROR(INDEX('Hoja de Trabajo para listado'!$A$155:$Z$1048576,MATCH($A573,'Hoja de Trabajo para listado'!$A$155:$A$1048576,0),MATCH((CUADRO!J$5&amp;$E573),'Hoja de Trabajo para listado'!$A$151:$Z$151,0)),0)+IFERROR(INDEX('Hoja de Trabajo para listado'!$AB$155:$BA$1048576,MATCH($A573,'Hoja de Trabajo para listado'!$AB$155:$AB$1048576,0),MATCH((CUADRO!J$5&amp;$E573),'Hoja de Trabajo para listado'!$AB$151:$BA$151,0)),0)+IFERROR(INDEX('Hoja de Trabajo para listado'!$BC$155:$CB$1048576,MATCH($A573,'Hoja de Trabajo para listado'!$BC$155:$BC$1048576,0),MATCH((CUADRO!J$5&amp;$E573),'Hoja de Trabajo para listado'!$BC$151:$CB$151,0)),0)+IFERROR(INDEX('Hoja de Trabajo para listado'!$DE$153:$DG$274,MATCH($A573,'Hoja de Trabajo para listado'!$DE$153:$DE$1048576,0),MATCH((CUADRO!J$5&amp;$E573),'Hoja de Trabajo para listado'!$DE$151:$DG$151,0)),0)+IFERROR(INDEX('Hoja de Trabajo para listado'!$CD$155:$DC$1048576,MATCH($A573,'Hoja de Trabajo para listado'!$CD$155:$CD$1048576,0),MATCH((CUADRO!J$5&amp;$E573),'Hoja de Trabajo para listado'!$CD$151:$DC$151,0)),0)</f>
        <v>0</v>
      </c>
      <c r="K573" s="314">
        <f ca="1">+IFERROR(INDEX('Hoja de Trabajo para listado'!$A$155:$Z$1048576,MATCH($A573,'Hoja de Trabajo para listado'!$A$155:$A$1048576,0),MATCH((CUADRO!K$5&amp;$E573),'Hoja de Trabajo para listado'!$A$151:$Z$151,0)),0)+IFERROR(INDEX('Hoja de Trabajo para listado'!$AB$155:$BA$1048576,MATCH($A573,'Hoja de Trabajo para listado'!$AB$155:$AB$1048576,0),MATCH((CUADRO!K$5&amp;$E573),'Hoja de Trabajo para listado'!$AB$151:$BA$151,0)),0)+IFERROR(INDEX('Hoja de Trabajo para listado'!$BC$155:$CB$1048576,MATCH($A573,'Hoja de Trabajo para listado'!$BC$155:$BC$1048576,0),MATCH((CUADRO!K$5&amp;$E573),'Hoja de Trabajo para listado'!$BC$151:$CB$151,0)),0)+IFERROR(INDEX('Hoja de Trabajo para listado'!$DE$153:$DG$274,MATCH($A573,'Hoja de Trabajo para listado'!$DE$153:$DE$1048576,0),MATCH((CUADRO!K$5&amp;$E573),'Hoja de Trabajo para listado'!$DE$151:$DG$151,0)),0)+IFERROR(INDEX('Hoja de Trabajo para listado'!$CD$155:$DC$1048576,MATCH($A573,'Hoja de Trabajo para listado'!$CD$155:$CD$1048576,0),MATCH((CUADRO!K$5&amp;$E573),'Hoja de Trabajo para listado'!$CD$151:$DC$151,0)),0)</f>
        <v>0</v>
      </c>
      <c r="L573" s="314">
        <f ca="1">+IFERROR(INDEX('Hoja de Trabajo para listado'!$A$155:$Z$1048576,MATCH($A573,'Hoja de Trabajo para listado'!$A$155:$A$1048576,0),MATCH((CUADRO!L$5&amp;$E573),'Hoja de Trabajo para listado'!$A$151:$Z$151,0)),0)+IFERROR(INDEX('Hoja de Trabajo para listado'!$AB$155:$BA$1048576,MATCH($A573,'Hoja de Trabajo para listado'!$AB$155:$AB$1048576,0),MATCH((CUADRO!L$5&amp;$E573),'Hoja de Trabajo para listado'!$AB$151:$BA$151,0)),0)+IFERROR(INDEX('Hoja de Trabajo para listado'!$BC$155:$CB$1048576,MATCH($A573,'Hoja de Trabajo para listado'!$BC$155:$BC$1048576,0),MATCH((CUADRO!L$5&amp;$E573),'Hoja de Trabajo para listado'!$BC$151:$CB$151,0)),0)+IFERROR(INDEX('Hoja de Trabajo para listado'!$DE$153:$DG$274,MATCH($A573,'Hoja de Trabajo para listado'!$DE$153:$DE$1048576,0),MATCH((CUADRO!L$5&amp;$E573),'Hoja de Trabajo para listado'!$DE$151:$DG$151,0)),0)+IFERROR(INDEX('Hoja de Trabajo para listado'!$CD$155:$DC$1048576,MATCH($A573,'Hoja de Trabajo para listado'!$CD$155:$CD$1048576,0),MATCH((CUADRO!L$5&amp;$E573),'Hoja de Trabajo para listado'!$CD$151:$DC$151,0)),0)</f>
        <v>0</v>
      </c>
      <c r="M573" s="314">
        <f ca="1">+IFERROR(INDEX('Hoja de Trabajo para listado'!$A$155:$Z$1048576,MATCH($A573,'Hoja de Trabajo para listado'!$A$155:$A$1048576,0),MATCH((CUADRO!M$5&amp;$E573),'Hoja de Trabajo para listado'!$A$151:$Z$151,0)),0)+IFERROR(INDEX('Hoja de Trabajo para listado'!$AB$155:$BA$1048576,MATCH($A573,'Hoja de Trabajo para listado'!$AB$155:$AB$1048576,0),MATCH((CUADRO!M$5&amp;$E573),'Hoja de Trabajo para listado'!$AB$151:$BA$151,0)),0)+IFERROR(INDEX('Hoja de Trabajo para listado'!$BC$155:$CB$1048576,MATCH($A573,'Hoja de Trabajo para listado'!$BC$155:$BC$1048576,0),MATCH((CUADRO!M$5&amp;$E573),'Hoja de Trabajo para listado'!$BC$151:$CB$151,0)),0)+IFERROR(INDEX('Hoja de Trabajo para listado'!$DE$153:$DG$274,MATCH($A573,'Hoja de Trabajo para listado'!$DE$153:$DE$1048576,0),MATCH((CUADRO!M$5&amp;$E573),'Hoja de Trabajo para listado'!$DE$151:$DG$151,0)),0)+IFERROR(INDEX('Hoja de Trabajo para listado'!$CD$155:$DC$1048576,MATCH($A573,'Hoja de Trabajo para listado'!$CD$155:$CD$1048576,0),MATCH((CUADRO!M$5&amp;$E573),'Hoja de Trabajo para listado'!$CD$151:$DC$151,0)),0)</f>
        <v>0</v>
      </c>
      <c r="N573" s="314">
        <f ca="1">+IFERROR(INDEX('Hoja de Trabajo para listado'!$A$155:$Z$1048576,MATCH($A573,'Hoja de Trabajo para listado'!$A$155:$A$1048576,0),MATCH((CUADRO!N$5&amp;$E573),'Hoja de Trabajo para listado'!$A$151:$Z$151,0)),0)+IFERROR(INDEX('Hoja de Trabajo para listado'!$AB$155:$BA$1048576,MATCH($A573,'Hoja de Trabajo para listado'!$AB$155:$AB$1048576,0),MATCH((CUADRO!N$5&amp;$E573),'Hoja de Trabajo para listado'!$AB$151:$BA$151,0)),0)+IFERROR(INDEX('Hoja de Trabajo para listado'!$BC$155:$CB$1048576,MATCH($A573,'Hoja de Trabajo para listado'!$BC$155:$BC$1048576,0),MATCH((CUADRO!N$5&amp;$E573),'Hoja de Trabajo para listado'!$BC$151:$CB$151,0)),0)+IFERROR(INDEX('Hoja de Trabajo para listado'!$DE$153:$DG$274,MATCH($A573,'Hoja de Trabajo para listado'!$DE$153:$DE$1048576,0),MATCH((CUADRO!N$5&amp;$E573),'Hoja de Trabajo para listado'!$DE$151:$DG$151,0)),0)+IFERROR(INDEX('Hoja de Trabajo para listado'!$CD$155:$DC$1048576,MATCH($A573,'Hoja de Trabajo para listado'!$CD$155:$CD$1048576,0),MATCH((CUADRO!N$5&amp;$E573),'Hoja de Trabajo para listado'!$CD$151:$DC$151,0)),0)</f>
        <v>0</v>
      </c>
      <c r="O573" s="314">
        <f ca="1">+IFERROR(INDEX('Hoja de Trabajo para listado'!$A$155:$Z$1048576,MATCH($A573,'Hoja de Trabajo para listado'!$A$155:$A$1048576,0),MATCH((CUADRO!O$5&amp;$E573),'Hoja de Trabajo para listado'!$A$151:$Z$151,0)),0)+IFERROR(INDEX('Hoja de Trabajo para listado'!$AB$155:$BA$1048576,MATCH($A573,'Hoja de Trabajo para listado'!$AB$155:$AB$1048576,0),MATCH((CUADRO!O$5&amp;$E573),'Hoja de Trabajo para listado'!$AB$151:$BA$151,0)),0)+IFERROR(INDEX('Hoja de Trabajo para listado'!$BC$155:$CB$1048576,MATCH($A573,'Hoja de Trabajo para listado'!$BC$155:$BC$1048576,0),MATCH((CUADRO!O$5&amp;$E573),'Hoja de Trabajo para listado'!$BC$151:$CB$151,0)),0)+IFERROR(INDEX('Hoja de Trabajo para listado'!$DE$153:$DG$274,MATCH($A573,'Hoja de Trabajo para listado'!$DE$153:$DE$1048576,0),MATCH((CUADRO!O$5&amp;$E573),'Hoja de Trabajo para listado'!$DE$151:$DG$151,0)),0)+IFERROR(INDEX('Hoja de Trabajo para listado'!$CD$155:$DC$1048576,MATCH($A573,'Hoja de Trabajo para listado'!$CD$155:$CD$1048576,0),MATCH((CUADRO!O$5&amp;$E573),'Hoja de Trabajo para listado'!$CD$151:$DC$151,0)),0)</f>
        <v>0</v>
      </c>
      <c r="P573" s="314">
        <f ca="1">+IFERROR(INDEX('Hoja de Trabajo para listado'!$A$155:$Z$1048576,MATCH($A573,'Hoja de Trabajo para listado'!$A$155:$A$1048576,0),MATCH((CUADRO!P$5&amp;$E573),'Hoja de Trabajo para listado'!$A$151:$Z$151,0)),0)+IFERROR(INDEX('Hoja de Trabajo para listado'!$AB$155:$BA$1048576,MATCH($A573,'Hoja de Trabajo para listado'!$AB$155:$AB$1048576,0),MATCH((CUADRO!P$5&amp;$E573),'Hoja de Trabajo para listado'!$AB$151:$BA$151,0)),0)+IFERROR(INDEX('Hoja de Trabajo para listado'!$BC$155:$CB$1048576,MATCH($A573,'Hoja de Trabajo para listado'!$BC$155:$BC$1048576,0),MATCH((CUADRO!P$5&amp;$E573),'Hoja de Trabajo para listado'!$BC$151:$CB$151,0)),0)+IFERROR(INDEX('Hoja de Trabajo para listado'!$DE$153:$DG$274,MATCH($A573,'Hoja de Trabajo para listado'!$DE$153:$DE$1048576,0),MATCH((CUADRO!P$5&amp;$E573),'Hoja de Trabajo para listado'!$DE$151:$DG$151,0)),0)+IFERROR(INDEX('Hoja de Trabajo para listado'!$CD$155:$DC$1048576,MATCH($A573,'Hoja de Trabajo para listado'!$CD$155:$CD$1048576,0),MATCH((CUADRO!P$5&amp;$E573),'Hoja de Trabajo para listado'!$CD$151:$DC$151,0)),0)</f>
        <v>0</v>
      </c>
      <c r="Q573" s="314">
        <f ca="1">+IFERROR(INDEX('Hoja de Trabajo para listado'!$A$155:$Z$1048576,MATCH($A573,'Hoja de Trabajo para listado'!$A$155:$A$1048576,0),MATCH((CUADRO!Q$5&amp;$E573),'Hoja de Trabajo para listado'!$A$151:$Z$151,0)),0)+IFERROR(INDEX('Hoja de Trabajo para listado'!$AB$155:$BA$1048576,MATCH($A573,'Hoja de Trabajo para listado'!$AB$155:$AB$1048576,0),MATCH((CUADRO!Q$5&amp;$E573),'Hoja de Trabajo para listado'!$AB$151:$BA$151,0)),0)+IFERROR(INDEX('Hoja de Trabajo para listado'!$BC$155:$CB$1048576,MATCH($A573,'Hoja de Trabajo para listado'!$BC$155:$BC$1048576,0),MATCH((CUADRO!Q$5&amp;$E573),'Hoja de Trabajo para listado'!$BC$151:$CB$151,0)),0)+IFERROR(INDEX('Hoja de Trabajo para listado'!$DE$153:$DG$274,MATCH($A573,'Hoja de Trabajo para listado'!$DE$153:$DE$1048576,0),MATCH((CUADRO!Q$5&amp;$E573),'Hoja de Trabajo para listado'!$DE$151:$DG$151,0)),0)+IFERROR(INDEX('Hoja de Trabajo para listado'!$CD$155:$DC$1048576,MATCH($A573,'Hoja de Trabajo para listado'!$CD$155:$CD$1048576,0),MATCH((CUADRO!Q$5&amp;$E573),'Hoja de Trabajo para listado'!$CD$151:$DC$151,0)),0)</f>
        <v>0</v>
      </c>
      <c r="R573" s="314">
        <f t="shared" ca="1" si="16"/>
        <v>0</v>
      </c>
      <c r="S573" s="322">
        <f ca="1">+R572+R573</f>
        <v>0</v>
      </c>
      <c r="T573" s="314">
        <f ca="1">+S573</f>
        <v>0</v>
      </c>
      <c r="U573" s="313">
        <f t="shared" si="17"/>
        <v>2</v>
      </c>
      <c r="V573" s="319" t="str">
        <f>+VLOOKUP(A573,bd_lista!$A$3:$E$593,5,FALSE)</f>
        <v>Gobiernos Autonomos Municipales</v>
      </c>
      <c r="W573" s="426"/>
    </row>
    <row r="574" spans="1:23" customFormat="1" ht="15" hidden="1" customHeight="1">
      <c r="A574" s="323">
        <v>1524</v>
      </c>
      <c r="B574" s="427">
        <f>+A574</f>
        <v>1524</v>
      </c>
      <c r="C574" s="318" t="str">
        <f>+VLOOKUP(A574,bd_lista!$A$3:$C$593,3,FALSE)</f>
        <v>Gobierno Autónomo Municipal de Mojinete</v>
      </c>
      <c r="D574" s="429" t="str">
        <f>+C574</f>
        <v>Gobierno Autónomo Municipal de Mojinete</v>
      </c>
      <c r="E574" s="346" t="s">
        <v>1418</v>
      </c>
      <c r="F574" s="314">
        <f ca="1">+IFERROR(INDEX('Hoja de Trabajo para listado'!$A$155:$Z$1048576,MATCH($A574,'Hoja de Trabajo para listado'!$A$155:$A$1048576,0),MATCH((CUADRO!F$5&amp;$E574),'Hoja de Trabajo para listado'!$A$151:$Z$151,0)),0)+IFERROR(INDEX('Hoja de Trabajo para listado'!$AB$155:$BA$1048576,MATCH($A574,'Hoja de Trabajo para listado'!$AB$155:$AB$1048576,0),MATCH((CUADRO!F$5&amp;$E574),'Hoja de Trabajo para listado'!$AB$151:$BA$151,0)),0)+IFERROR(INDEX('Hoja de Trabajo para listado'!$BC$155:$CB$1048576,MATCH($A574,'Hoja de Trabajo para listado'!$BC$155:$BC$1048576,0),MATCH((CUADRO!F$5&amp;$E574),'Hoja de Trabajo para listado'!$BC$151:$CB$151,0)),0)+IFERROR(INDEX('Hoja de Trabajo para listado'!$DE$153:$DG$274,MATCH($A574,'Hoja de Trabajo para listado'!$DE$153:$DE$1048576,0),MATCH((CUADRO!F$5&amp;$E574),'Hoja de Trabajo para listado'!$DE$151:$DG$151,0)),0)+IFERROR(INDEX('Hoja de Trabajo para listado'!$CD$155:$DC$1048576,MATCH($A574,'Hoja de Trabajo para listado'!$CD$155:$CD$1048576,0),MATCH((CUADRO!F$5&amp;$E574),'Hoja de Trabajo para listado'!$CD$151:$DC$151,0)),0)</f>
        <v>0</v>
      </c>
      <c r="G574" s="314">
        <f ca="1">+IFERROR(INDEX('Hoja de Trabajo para listado'!$A$155:$Z$1048576,MATCH($A574,'Hoja de Trabajo para listado'!$A$155:$A$1048576,0),MATCH((CUADRO!G$5&amp;$E574),'Hoja de Trabajo para listado'!$A$151:$Z$151,0)),0)+IFERROR(INDEX('Hoja de Trabajo para listado'!$AB$155:$BA$1048576,MATCH($A574,'Hoja de Trabajo para listado'!$AB$155:$AB$1048576,0),MATCH((CUADRO!G$5&amp;$E574),'Hoja de Trabajo para listado'!$AB$151:$BA$151,0)),0)+IFERROR(INDEX('Hoja de Trabajo para listado'!$BC$155:$CB$1048576,MATCH($A574,'Hoja de Trabajo para listado'!$BC$155:$BC$1048576,0),MATCH((CUADRO!G$5&amp;$E574),'Hoja de Trabajo para listado'!$BC$151:$CB$151,0)),0)+IFERROR(INDEX('Hoja de Trabajo para listado'!$DE$153:$DG$274,MATCH($A574,'Hoja de Trabajo para listado'!$DE$153:$DE$1048576,0),MATCH((CUADRO!G$5&amp;$E574),'Hoja de Trabajo para listado'!$DE$151:$DG$151,0)),0)+IFERROR(INDEX('Hoja de Trabajo para listado'!$CD$155:$DC$1048576,MATCH($A574,'Hoja de Trabajo para listado'!$CD$155:$CD$1048576,0),MATCH((CUADRO!G$5&amp;$E574),'Hoja de Trabajo para listado'!$CD$151:$DC$151,0)),0)</f>
        <v>0</v>
      </c>
      <c r="H574" s="314">
        <f ca="1">+IFERROR(INDEX('Hoja de Trabajo para listado'!$A$155:$Z$1048576,MATCH($A574,'Hoja de Trabajo para listado'!$A$155:$A$1048576,0),MATCH((CUADRO!H$5&amp;$E574),'Hoja de Trabajo para listado'!$A$151:$Z$151,0)),0)+IFERROR(INDEX('Hoja de Trabajo para listado'!$AB$155:$BA$1048576,MATCH($A574,'Hoja de Trabajo para listado'!$AB$155:$AB$1048576,0),MATCH((CUADRO!H$5&amp;$E574),'Hoja de Trabajo para listado'!$AB$151:$BA$151,0)),0)+IFERROR(INDEX('Hoja de Trabajo para listado'!$BC$155:$CB$1048576,MATCH($A574,'Hoja de Trabajo para listado'!$BC$155:$BC$1048576,0),MATCH((CUADRO!H$5&amp;$E574),'Hoja de Trabajo para listado'!$BC$151:$CB$151,0)),0)+IFERROR(INDEX('Hoja de Trabajo para listado'!$DE$153:$DG$274,MATCH($A574,'Hoja de Trabajo para listado'!$DE$153:$DE$1048576,0),MATCH((CUADRO!H$5&amp;$E574),'Hoja de Trabajo para listado'!$DE$151:$DG$151,0)),0)+IFERROR(INDEX('Hoja de Trabajo para listado'!$CD$155:$DC$1048576,MATCH($A574,'Hoja de Trabajo para listado'!$CD$155:$CD$1048576,0),MATCH((CUADRO!H$5&amp;$E574),'Hoja de Trabajo para listado'!$CD$151:$DC$151,0)),0)</f>
        <v>0</v>
      </c>
      <c r="I574" s="314">
        <f ca="1">+IFERROR(INDEX('Hoja de Trabajo para listado'!$A$155:$Z$1048576,MATCH($A574,'Hoja de Trabajo para listado'!$A$155:$A$1048576,0),MATCH((CUADRO!I$5&amp;$E574),'Hoja de Trabajo para listado'!$A$151:$Z$151,0)),0)+IFERROR(INDEX('Hoja de Trabajo para listado'!$AB$155:$BA$1048576,MATCH($A574,'Hoja de Trabajo para listado'!$AB$155:$AB$1048576,0),MATCH((CUADRO!I$5&amp;$E574),'Hoja de Trabajo para listado'!$AB$151:$BA$151,0)),0)+IFERROR(INDEX('Hoja de Trabajo para listado'!$BC$155:$CB$1048576,MATCH($A574,'Hoja de Trabajo para listado'!$BC$155:$BC$1048576,0),MATCH((CUADRO!I$5&amp;$E574),'Hoja de Trabajo para listado'!$BC$151:$CB$151,0)),0)+IFERROR(INDEX('Hoja de Trabajo para listado'!$DE$153:$DG$274,MATCH($A574,'Hoja de Trabajo para listado'!$DE$153:$DE$1048576,0),MATCH((CUADRO!I$5&amp;$E574),'Hoja de Trabajo para listado'!$DE$151:$DG$151,0)),0)+IFERROR(INDEX('Hoja de Trabajo para listado'!$CD$155:$DC$1048576,MATCH($A574,'Hoja de Trabajo para listado'!$CD$155:$CD$1048576,0),MATCH((CUADRO!I$5&amp;$E574),'Hoja de Trabajo para listado'!$CD$151:$DC$151,0)),0)</f>
        <v>0</v>
      </c>
      <c r="J574" s="314">
        <f ca="1">+IFERROR(INDEX('Hoja de Trabajo para listado'!$A$155:$Z$1048576,MATCH($A574,'Hoja de Trabajo para listado'!$A$155:$A$1048576,0),MATCH((CUADRO!J$5&amp;$E574),'Hoja de Trabajo para listado'!$A$151:$Z$151,0)),0)+IFERROR(INDEX('Hoja de Trabajo para listado'!$AB$155:$BA$1048576,MATCH($A574,'Hoja de Trabajo para listado'!$AB$155:$AB$1048576,0),MATCH((CUADRO!J$5&amp;$E574),'Hoja de Trabajo para listado'!$AB$151:$BA$151,0)),0)+IFERROR(INDEX('Hoja de Trabajo para listado'!$BC$155:$CB$1048576,MATCH($A574,'Hoja de Trabajo para listado'!$BC$155:$BC$1048576,0),MATCH((CUADRO!J$5&amp;$E574),'Hoja de Trabajo para listado'!$BC$151:$CB$151,0)),0)+IFERROR(INDEX('Hoja de Trabajo para listado'!$DE$153:$DG$274,MATCH($A574,'Hoja de Trabajo para listado'!$DE$153:$DE$1048576,0),MATCH((CUADRO!J$5&amp;$E574),'Hoja de Trabajo para listado'!$DE$151:$DG$151,0)),0)+IFERROR(INDEX('Hoja de Trabajo para listado'!$CD$155:$DC$1048576,MATCH($A574,'Hoja de Trabajo para listado'!$CD$155:$CD$1048576,0),MATCH((CUADRO!J$5&amp;$E574),'Hoja de Trabajo para listado'!$CD$151:$DC$151,0)),0)</f>
        <v>0</v>
      </c>
      <c r="K574" s="314">
        <f ca="1">+IFERROR(INDEX('Hoja de Trabajo para listado'!$A$155:$Z$1048576,MATCH($A574,'Hoja de Trabajo para listado'!$A$155:$A$1048576,0),MATCH((CUADRO!K$5&amp;$E574),'Hoja de Trabajo para listado'!$A$151:$Z$151,0)),0)+IFERROR(INDEX('Hoja de Trabajo para listado'!$AB$155:$BA$1048576,MATCH($A574,'Hoja de Trabajo para listado'!$AB$155:$AB$1048576,0),MATCH((CUADRO!K$5&amp;$E574),'Hoja de Trabajo para listado'!$AB$151:$BA$151,0)),0)+IFERROR(INDEX('Hoja de Trabajo para listado'!$BC$155:$CB$1048576,MATCH($A574,'Hoja de Trabajo para listado'!$BC$155:$BC$1048576,0),MATCH((CUADRO!K$5&amp;$E574),'Hoja de Trabajo para listado'!$BC$151:$CB$151,0)),0)+IFERROR(INDEX('Hoja de Trabajo para listado'!$DE$153:$DG$274,MATCH($A574,'Hoja de Trabajo para listado'!$DE$153:$DE$1048576,0),MATCH((CUADRO!K$5&amp;$E574),'Hoja de Trabajo para listado'!$DE$151:$DG$151,0)),0)+IFERROR(INDEX('Hoja de Trabajo para listado'!$CD$155:$DC$1048576,MATCH($A574,'Hoja de Trabajo para listado'!$CD$155:$CD$1048576,0),MATCH((CUADRO!K$5&amp;$E574),'Hoja de Trabajo para listado'!$CD$151:$DC$151,0)),0)</f>
        <v>0</v>
      </c>
      <c r="L574" s="314">
        <f ca="1">+IFERROR(INDEX('Hoja de Trabajo para listado'!$A$155:$Z$1048576,MATCH($A574,'Hoja de Trabajo para listado'!$A$155:$A$1048576,0),MATCH((CUADRO!L$5&amp;$E574),'Hoja de Trabajo para listado'!$A$151:$Z$151,0)),0)+IFERROR(INDEX('Hoja de Trabajo para listado'!$AB$155:$BA$1048576,MATCH($A574,'Hoja de Trabajo para listado'!$AB$155:$AB$1048576,0),MATCH((CUADRO!L$5&amp;$E574),'Hoja de Trabajo para listado'!$AB$151:$BA$151,0)),0)+IFERROR(INDEX('Hoja de Trabajo para listado'!$BC$155:$CB$1048576,MATCH($A574,'Hoja de Trabajo para listado'!$BC$155:$BC$1048576,0),MATCH((CUADRO!L$5&amp;$E574),'Hoja de Trabajo para listado'!$BC$151:$CB$151,0)),0)+IFERROR(INDEX('Hoja de Trabajo para listado'!$DE$153:$DG$274,MATCH($A574,'Hoja de Trabajo para listado'!$DE$153:$DE$1048576,0),MATCH((CUADRO!L$5&amp;$E574),'Hoja de Trabajo para listado'!$DE$151:$DG$151,0)),0)+IFERROR(INDEX('Hoja de Trabajo para listado'!$CD$155:$DC$1048576,MATCH($A574,'Hoja de Trabajo para listado'!$CD$155:$CD$1048576,0),MATCH((CUADRO!L$5&amp;$E574),'Hoja de Trabajo para listado'!$CD$151:$DC$151,0)),0)</f>
        <v>0</v>
      </c>
      <c r="M574" s="314">
        <f ca="1">+IFERROR(INDEX('Hoja de Trabajo para listado'!$A$155:$Z$1048576,MATCH($A574,'Hoja de Trabajo para listado'!$A$155:$A$1048576,0),MATCH((CUADRO!M$5&amp;$E574),'Hoja de Trabajo para listado'!$A$151:$Z$151,0)),0)+IFERROR(INDEX('Hoja de Trabajo para listado'!$AB$155:$BA$1048576,MATCH($A574,'Hoja de Trabajo para listado'!$AB$155:$AB$1048576,0),MATCH((CUADRO!M$5&amp;$E574),'Hoja de Trabajo para listado'!$AB$151:$BA$151,0)),0)+IFERROR(INDEX('Hoja de Trabajo para listado'!$BC$155:$CB$1048576,MATCH($A574,'Hoja de Trabajo para listado'!$BC$155:$BC$1048576,0),MATCH((CUADRO!M$5&amp;$E574),'Hoja de Trabajo para listado'!$BC$151:$CB$151,0)),0)+IFERROR(INDEX('Hoja de Trabajo para listado'!$DE$153:$DG$274,MATCH($A574,'Hoja de Trabajo para listado'!$DE$153:$DE$1048576,0),MATCH((CUADRO!M$5&amp;$E574),'Hoja de Trabajo para listado'!$DE$151:$DG$151,0)),0)+IFERROR(INDEX('Hoja de Trabajo para listado'!$CD$155:$DC$1048576,MATCH($A574,'Hoja de Trabajo para listado'!$CD$155:$CD$1048576,0),MATCH((CUADRO!M$5&amp;$E574),'Hoja de Trabajo para listado'!$CD$151:$DC$151,0)),0)</f>
        <v>0</v>
      </c>
      <c r="N574" s="314">
        <f ca="1">+IFERROR(INDEX('Hoja de Trabajo para listado'!$A$155:$Z$1048576,MATCH($A574,'Hoja de Trabajo para listado'!$A$155:$A$1048576,0),MATCH((CUADRO!N$5&amp;$E574),'Hoja de Trabajo para listado'!$A$151:$Z$151,0)),0)+IFERROR(INDEX('Hoja de Trabajo para listado'!$AB$155:$BA$1048576,MATCH($A574,'Hoja de Trabajo para listado'!$AB$155:$AB$1048576,0),MATCH((CUADRO!N$5&amp;$E574),'Hoja de Trabajo para listado'!$AB$151:$BA$151,0)),0)+IFERROR(INDEX('Hoja de Trabajo para listado'!$BC$155:$CB$1048576,MATCH($A574,'Hoja de Trabajo para listado'!$BC$155:$BC$1048576,0),MATCH((CUADRO!N$5&amp;$E574),'Hoja de Trabajo para listado'!$BC$151:$CB$151,0)),0)+IFERROR(INDEX('Hoja de Trabajo para listado'!$DE$153:$DG$274,MATCH($A574,'Hoja de Trabajo para listado'!$DE$153:$DE$1048576,0),MATCH((CUADRO!N$5&amp;$E574),'Hoja de Trabajo para listado'!$DE$151:$DG$151,0)),0)+IFERROR(INDEX('Hoja de Trabajo para listado'!$CD$155:$DC$1048576,MATCH($A574,'Hoja de Trabajo para listado'!$CD$155:$CD$1048576,0),MATCH((CUADRO!N$5&amp;$E574),'Hoja de Trabajo para listado'!$CD$151:$DC$151,0)),0)</f>
        <v>0</v>
      </c>
      <c r="O574" s="314">
        <f ca="1">+IFERROR(INDEX('Hoja de Trabajo para listado'!$A$155:$Z$1048576,MATCH($A574,'Hoja de Trabajo para listado'!$A$155:$A$1048576,0),MATCH((CUADRO!O$5&amp;$E574),'Hoja de Trabajo para listado'!$A$151:$Z$151,0)),0)+IFERROR(INDEX('Hoja de Trabajo para listado'!$AB$155:$BA$1048576,MATCH($A574,'Hoja de Trabajo para listado'!$AB$155:$AB$1048576,0),MATCH((CUADRO!O$5&amp;$E574),'Hoja de Trabajo para listado'!$AB$151:$BA$151,0)),0)+IFERROR(INDEX('Hoja de Trabajo para listado'!$BC$155:$CB$1048576,MATCH($A574,'Hoja de Trabajo para listado'!$BC$155:$BC$1048576,0),MATCH((CUADRO!O$5&amp;$E574),'Hoja de Trabajo para listado'!$BC$151:$CB$151,0)),0)+IFERROR(INDEX('Hoja de Trabajo para listado'!$DE$153:$DG$274,MATCH($A574,'Hoja de Trabajo para listado'!$DE$153:$DE$1048576,0),MATCH((CUADRO!O$5&amp;$E574),'Hoja de Trabajo para listado'!$DE$151:$DG$151,0)),0)+IFERROR(INDEX('Hoja de Trabajo para listado'!$CD$155:$DC$1048576,MATCH($A574,'Hoja de Trabajo para listado'!$CD$155:$CD$1048576,0),MATCH((CUADRO!O$5&amp;$E574),'Hoja de Trabajo para listado'!$CD$151:$DC$151,0)),0)</f>
        <v>0</v>
      </c>
      <c r="P574" s="314">
        <f ca="1">+IFERROR(INDEX('Hoja de Trabajo para listado'!$A$155:$Z$1048576,MATCH($A574,'Hoja de Trabajo para listado'!$A$155:$A$1048576,0),MATCH((CUADRO!P$5&amp;$E574),'Hoja de Trabajo para listado'!$A$151:$Z$151,0)),0)+IFERROR(INDEX('Hoja de Trabajo para listado'!$AB$155:$BA$1048576,MATCH($A574,'Hoja de Trabajo para listado'!$AB$155:$AB$1048576,0),MATCH((CUADRO!P$5&amp;$E574),'Hoja de Trabajo para listado'!$AB$151:$BA$151,0)),0)+IFERROR(INDEX('Hoja de Trabajo para listado'!$BC$155:$CB$1048576,MATCH($A574,'Hoja de Trabajo para listado'!$BC$155:$BC$1048576,0),MATCH((CUADRO!P$5&amp;$E574),'Hoja de Trabajo para listado'!$BC$151:$CB$151,0)),0)+IFERROR(INDEX('Hoja de Trabajo para listado'!$DE$153:$DG$274,MATCH($A574,'Hoja de Trabajo para listado'!$DE$153:$DE$1048576,0),MATCH((CUADRO!P$5&amp;$E574),'Hoja de Trabajo para listado'!$DE$151:$DG$151,0)),0)+IFERROR(INDEX('Hoja de Trabajo para listado'!$CD$155:$DC$1048576,MATCH($A574,'Hoja de Trabajo para listado'!$CD$155:$CD$1048576,0),MATCH((CUADRO!P$5&amp;$E574),'Hoja de Trabajo para listado'!$CD$151:$DC$151,0)),0)</f>
        <v>0</v>
      </c>
      <c r="Q574" s="314">
        <f ca="1">+IFERROR(INDEX('Hoja de Trabajo para listado'!$A$155:$Z$1048576,MATCH($A574,'Hoja de Trabajo para listado'!$A$155:$A$1048576,0),MATCH((CUADRO!Q$5&amp;$E574),'Hoja de Trabajo para listado'!$A$151:$Z$151,0)),0)+IFERROR(INDEX('Hoja de Trabajo para listado'!$AB$155:$BA$1048576,MATCH($A574,'Hoja de Trabajo para listado'!$AB$155:$AB$1048576,0),MATCH((CUADRO!Q$5&amp;$E574),'Hoja de Trabajo para listado'!$AB$151:$BA$151,0)),0)+IFERROR(INDEX('Hoja de Trabajo para listado'!$BC$155:$CB$1048576,MATCH($A574,'Hoja de Trabajo para listado'!$BC$155:$BC$1048576,0),MATCH((CUADRO!Q$5&amp;$E574),'Hoja de Trabajo para listado'!$BC$151:$CB$151,0)),0)+IFERROR(INDEX('Hoja de Trabajo para listado'!$DE$153:$DG$274,MATCH($A574,'Hoja de Trabajo para listado'!$DE$153:$DE$1048576,0),MATCH((CUADRO!Q$5&amp;$E574),'Hoja de Trabajo para listado'!$DE$151:$DG$151,0)),0)+IFERROR(INDEX('Hoja de Trabajo para listado'!$CD$155:$DC$1048576,MATCH($A574,'Hoja de Trabajo para listado'!$CD$155:$CD$1048576,0),MATCH((CUADRO!Q$5&amp;$E574),'Hoja de Trabajo para listado'!$CD$151:$DC$151,0)),0)</f>
        <v>0</v>
      </c>
      <c r="R574" s="314">
        <f t="shared" ca="1" si="16"/>
        <v>0</v>
      </c>
      <c r="S574" s="322"/>
      <c r="T574" s="314">
        <f ca="1">+T575</f>
        <v>0</v>
      </c>
      <c r="U574" s="313">
        <f t="shared" si="17"/>
        <v>1</v>
      </c>
      <c r="V574" s="319" t="str">
        <f>+VLOOKUP(A574,bd_lista!$A$3:$E$593,5,FALSE)</f>
        <v>Gobiernos Autonomos Municipales</v>
      </c>
      <c r="W574" s="425" t="str">
        <f>+V574</f>
        <v>Gobiernos Autonomos Municipales</v>
      </c>
    </row>
    <row r="575" spans="1:23" customFormat="1" ht="15" hidden="1" customHeight="1">
      <c r="A575" s="323">
        <v>1524</v>
      </c>
      <c r="B575" s="428"/>
      <c r="C575" s="318" t="str">
        <f>+VLOOKUP(A575,bd_lista!$A$3:$C$593,3,FALSE)</f>
        <v>Gobierno Autónomo Municipal de Mojinete</v>
      </c>
      <c r="D575" s="430"/>
      <c r="E575" s="347" t="s">
        <v>1419</v>
      </c>
      <c r="F575" s="314">
        <f ca="1">+IFERROR(INDEX('Hoja de Trabajo para listado'!$A$155:$Z$1048576,MATCH($A575,'Hoja de Trabajo para listado'!$A$155:$A$1048576,0),MATCH((CUADRO!F$5&amp;$E575),'Hoja de Trabajo para listado'!$A$151:$Z$151,0)),0)+IFERROR(INDEX('Hoja de Trabajo para listado'!$AB$155:$BA$1048576,MATCH($A575,'Hoja de Trabajo para listado'!$AB$155:$AB$1048576,0),MATCH((CUADRO!F$5&amp;$E575),'Hoja de Trabajo para listado'!$AB$151:$BA$151,0)),0)+IFERROR(INDEX('Hoja de Trabajo para listado'!$BC$155:$CB$1048576,MATCH($A575,'Hoja de Trabajo para listado'!$BC$155:$BC$1048576,0),MATCH((CUADRO!F$5&amp;$E575),'Hoja de Trabajo para listado'!$BC$151:$CB$151,0)),0)+IFERROR(INDEX('Hoja de Trabajo para listado'!$DE$153:$DG$274,MATCH($A575,'Hoja de Trabajo para listado'!$DE$153:$DE$1048576,0),MATCH((CUADRO!F$5&amp;$E575),'Hoja de Trabajo para listado'!$DE$151:$DG$151,0)),0)+IFERROR(INDEX('Hoja de Trabajo para listado'!$CD$155:$DC$1048576,MATCH($A575,'Hoja de Trabajo para listado'!$CD$155:$CD$1048576,0),MATCH((CUADRO!F$5&amp;$E575),'Hoja de Trabajo para listado'!$CD$151:$DC$151,0)),0)</f>
        <v>0</v>
      </c>
      <c r="G575" s="314">
        <f ca="1">+IFERROR(INDEX('Hoja de Trabajo para listado'!$A$155:$Z$1048576,MATCH($A575,'Hoja de Trabajo para listado'!$A$155:$A$1048576,0),MATCH((CUADRO!G$5&amp;$E575),'Hoja de Trabajo para listado'!$A$151:$Z$151,0)),0)+IFERROR(INDEX('Hoja de Trabajo para listado'!$AB$155:$BA$1048576,MATCH($A575,'Hoja de Trabajo para listado'!$AB$155:$AB$1048576,0),MATCH((CUADRO!G$5&amp;$E575),'Hoja de Trabajo para listado'!$AB$151:$BA$151,0)),0)+IFERROR(INDEX('Hoja de Trabajo para listado'!$BC$155:$CB$1048576,MATCH($A575,'Hoja de Trabajo para listado'!$BC$155:$BC$1048576,0),MATCH((CUADRO!G$5&amp;$E575),'Hoja de Trabajo para listado'!$BC$151:$CB$151,0)),0)+IFERROR(INDEX('Hoja de Trabajo para listado'!$DE$153:$DG$274,MATCH($A575,'Hoja de Trabajo para listado'!$DE$153:$DE$1048576,0),MATCH((CUADRO!G$5&amp;$E575),'Hoja de Trabajo para listado'!$DE$151:$DG$151,0)),0)+IFERROR(INDEX('Hoja de Trabajo para listado'!$CD$155:$DC$1048576,MATCH($A575,'Hoja de Trabajo para listado'!$CD$155:$CD$1048576,0),MATCH((CUADRO!G$5&amp;$E575),'Hoja de Trabajo para listado'!$CD$151:$DC$151,0)),0)</f>
        <v>0</v>
      </c>
      <c r="H575" s="314">
        <f ca="1">+IFERROR(INDEX('Hoja de Trabajo para listado'!$A$155:$Z$1048576,MATCH($A575,'Hoja de Trabajo para listado'!$A$155:$A$1048576,0),MATCH((CUADRO!H$5&amp;$E575),'Hoja de Trabajo para listado'!$A$151:$Z$151,0)),0)+IFERROR(INDEX('Hoja de Trabajo para listado'!$AB$155:$BA$1048576,MATCH($A575,'Hoja de Trabajo para listado'!$AB$155:$AB$1048576,0),MATCH((CUADRO!H$5&amp;$E575),'Hoja de Trabajo para listado'!$AB$151:$BA$151,0)),0)+IFERROR(INDEX('Hoja de Trabajo para listado'!$BC$155:$CB$1048576,MATCH($A575,'Hoja de Trabajo para listado'!$BC$155:$BC$1048576,0),MATCH((CUADRO!H$5&amp;$E575),'Hoja de Trabajo para listado'!$BC$151:$CB$151,0)),0)+IFERROR(INDEX('Hoja de Trabajo para listado'!$DE$153:$DG$274,MATCH($A575,'Hoja de Trabajo para listado'!$DE$153:$DE$1048576,0),MATCH((CUADRO!H$5&amp;$E575),'Hoja de Trabajo para listado'!$DE$151:$DG$151,0)),0)+IFERROR(INDEX('Hoja de Trabajo para listado'!$CD$155:$DC$1048576,MATCH($A575,'Hoja de Trabajo para listado'!$CD$155:$CD$1048576,0),MATCH((CUADRO!H$5&amp;$E575),'Hoja de Trabajo para listado'!$CD$151:$DC$151,0)),0)</f>
        <v>0</v>
      </c>
      <c r="I575" s="314">
        <f ca="1">+IFERROR(INDEX('Hoja de Trabajo para listado'!$A$155:$Z$1048576,MATCH($A575,'Hoja de Trabajo para listado'!$A$155:$A$1048576,0),MATCH((CUADRO!I$5&amp;$E575),'Hoja de Trabajo para listado'!$A$151:$Z$151,0)),0)+IFERROR(INDEX('Hoja de Trabajo para listado'!$AB$155:$BA$1048576,MATCH($A575,'Hoja de Trabajo para listado'!$AB$155:$AB$1048576,0),MATCH((CUADRO!I$5&amp;$E575),'Hoja de Trabajo para listado'!$AB$151:$BA$151,0)),0)+IFERROR(INDEX('Hoja de Trabajo para listado'!$BC$155:$CB$1048576,MATCH($A575,'Hoja de Trabajo para listado'!$BC$155:$BC$1048576,0),MATCH((CUADRO!I$5&amp;$E575),'Hoja de Trabajo para listado'!$BC$151:$CB$151,0)),0)+IFERROR(INDEX('Hoja de Trabajo para listado'!$DE$153:$DG$274,MATCH($A575,'Hoja de Trabajo para listado'!$DE$153:$DE$1048576,0),MATCH((CUADRO!I$5&amp;$E575),'Hoja de Trabajo para listado'!$DE$151:$DG$151,0)),0)+IFERROR(INDEX('Hoja de Trabajo para listado'!$CD$155:$DC$1048576,MATCH($A575,'Hoja de Trabajo para listado'!$CD$155:$CD$1048576,0),MATCH((CUADRO!I$5&amp;$E575),'Hoja de Trabajo para listado'!$CD$151:$DC$151,0)),0)</f>
        <v>0</v>
      </c>
      <c r="J575" s="314">
        <f ca="1">+IFERROR(INDEX('Hoja de Trabajo para listado'!$A$155:$Z$1048576,MATCH($A575,'Hoja de Trabajo para listado'!$A$155:$A$1048576,0),MATCH((CUADRO!J$5&amp;$E575),'Hoja de Trabajo para listado'!$A$151:$Z$151,0)),0)+IFERROR(INDEX('Hoja de Trabajo para listado'!$AB$155:$BA$1048576,MATCH($A575,'Hoja de Trabajo para listado'!$AB$155:$AB$1048576,0),MATCH((CUADRO!J$5&amp;$E575),'Hoja de Trabajo para listado'!$AB$151:$BA$151,0)),0)+IFERROR(INDEX('Hoja de Trabajo para listado'!$BC$155:$CB$1048576,MATCH($A575,'Hoja de Trabajo para listado'!$BC$155:$BC$1048576,0),MATCH((CUADRO!J$5&amp;$E575),'Hoja de Trabajo para listado'!$BC$151:$CB$151,0)),0)+IFERROR(INDEX('Hoja de Trabajo para listado'!$DE$153:$DG$274,MATCH($A575,'Hoja de Trabajo para listado'!$DE$153:$DE$1048576,0),MATCH((CUADRO!J$5&amp;$E575),'Hoja de Trabajo para listado'!$DE$151:$DG$151,0)),0)+IFERROR(INDEX('Hoja de Trabajo para listado'!$CD$155:$DC$1048576,MATCH($A575,'Hoja de Trabajo para listado'!$CD$155:$CD$1048576,0),MATCH((CUADRO!J$5&amp;$E575),'Hoja de Trabajo para listado'!$CD$151:$DC$151,0)),0)</f>
        <v>0</v>
      </c>
      <c r="K575" s="314">
        <f ca="1">+IFERROR(INDEX('Hoja de Trabajo para listado'!$A$155:$Z$1048576,MATCH($A575,'Hoja de Trabajo para listado'!$A$155:$A$1048576,0),MATCH((CUADRO!K$5&amp;$E575),'Hoja de Trabajo para listado'!$A$151:$Z$151,0)),0)+IFERROR(INDEX('Hoja de Trabajo para listado'!$AB$155:$BA$1048576,MATCH($A575,'Hoja de Trabajo para listado'!$AB$155:$AB$1048576,0),MATCH((CUADRO!K$5&amp;$E575),'Hoja de Trabajo para listado'!$AB$151:$BA$151,0)),0)+IFERROR(INDEX('Hoja de Trabajo para listado'!$BC$155:$CB$1048576,MATCH($A575,'Hoja de Trabajo para listado'!$BC$155:$BC$1048576,0),MATCH((CUADRO!K$5&amp;$E575),'Hoja de Trabajo para listado'!$BC$151:$CB$151,0)),0)+IFERROR(INDEX('Hoja de Trabajo para listado'!$DE$153:$DG$274,MATCH($A575,'Hoja de Trabajo para listado'!$DE$153:$DE$1048576,0),MATCH((CUADRO!K$5&amp;$E575),'Hoja de Trabajo para listado'!$DE$151:$DG$151,0)),0)+IFERROR(INDEX('Hoja de Trabajo para listado'!$CD$155:$DC$1048576,MATCH($A575,'Hoja de Trabajo para listado'!$CD$155:$CD$1048576,0),MATCH((CUADRO!K$5&amp;$E575),'Hoja de Trabajo para listado'!$CD$151:$DC$151,0)),0)</f>
        <v>0</v>
      </c>
      <c r="L575" s="314">
        <f ca="1">+IFERROR(INDEX('Hoja de Trabajo para listado'!$A$155:$Z$1048576,MATCH($A575,'Hoja de Trabajo para listado'!$A$155:$A$1048576,0),MATCH((CUADRO!L$5&amp;$E575),'Hoja de Trabajo para listado'!$A$151:$Z$151,0)),0)+IFERROR(INDEX('Hoja de Trabajo para listado'!$AB$155:$BA$1048576,MATCH($A575,'Hoja de Trabajo para listado'!$AB$155:$AB$1048576,0),MATCH((CUADRO!L$5&amp;$E575),'Hoja de Trabajo para listado'!$AB$151:$BA$151,0)),0)+IFERROR(INDEX('Hoja de Trabajo para listado'!$BC$155:$CB$1048576,MATCH($A575,'Hoja de Trabajo para listado'!$BC$155:$BC$1048576,0),MATCH((CUADRO!L$5&amp;$E575),'Hoja de Trabajo para listado'!$BC$151:$CB$151,0)),0)+IFERROR(INDEX('Hoja de Trabajo para listado'!$DE$153:$DG$274,MATCH($A575,'Hoja de Trabajo para listado'!$DE$153:$DE$1048576,0),MATCH((CUADRO!L$5&amp;$E575),'Hoja de Trabajo para listado'!$DE$151:$DG$151,0)),0)+IFERROR(INDEX('Hoja de Trabajo para listado'!$CD$155:$DC$1048576,MATCH($A575,'Hoja de Trabajo para listado'!$CD$155:$CD$1048576,0),MATCH((CUADRO!L$5&amp;$E575),'Hoja de Trabajo para listado'!$CD$151:$DC$151,0)),0)</f>
        <v>0</v>
      </c>
      <c r="M575" s="314">
        <f ca="1">+IFERROR(INDEX('Hoja de Trabajo para listado'!$A$155:$Z$1048576,MATCH($A575,'Hoja de Trabajo para listado'!$A$155:$A$1048576,0),MATCH((CUADRO!M$5&amp;$E575),'Hoja de Trabajo para listado'!$A$151:$Z$151,0)),0)+IFERROR(INDEX('Hoja de Trabajo para listado'!$AB$155:$BA$1048576,MATCH($A575,'Hoja de Trabajo para listado'!$AB$155:$AB$1048576,0),MATCH((CUADRO!M$5&amp;$E575),'Hoja de Trabajo para listado'!$AB$151:$BA$151,0)),0)+IFERROR(INDEX('Hoja de Trabajo para listado'!$BC$155:$CB$1048576,MATCH($A575,'Hoja de Trabajo para listado'!$BC$155:$BC$1048576,0),MATCH((CUADRO!M$5&amp;$E575),'Hoja de Trabajo para listado'!$BC$151:$CB$151,0)),0)+IFERROR(INDEX('Hoja de Trabajo para listado'!$DE$153:$DG$274,MATCH($A575,'Hoja de Trabajo para listado'!$DE$153:$DE$1048576,0),MATCH((CUADRO!M$5&amp;$E575),'Hoja de Trabajo para listado'!$DE$151:$DG$151,0)),0)+IFERROR(INDEX('Hoja de Trabajo para listado'!$CD$155:$DC$1048576,MATCH($A575,'Hoja de Trabajo para listado'!$CD$155:$CD$1048576,0),MATCH((CUADRO!M$5&amp;$E575),'Hoja de Trabajo para listado'!$CD$151:$DC$151,0)),0)</f>
        <v>0</v>
      </c>
      <c r="N575" s="314">
        <f ca="1">+IFERROR(INDEX('Hoja de Trabajo para listado'!$A$155:$Z$1048576,MATCH($A575,'Hoja de Trabajo para listado'!$A$155:$A$1048576,0),MATCH((CUADRO!N$5&amp;$E575),'Hoja de Trabajo para listado'!$A$151:$Z$151,0)),0)+IFERROR(INDEX('Hoja de Trabajo para listado'!$AB$155:$BA$1048576,MATCH($A575,'Hoja de Trabajo para listado'!$AB$155:$AB$1048576,0),MATCH((CUADRO!N$5&amp;$E575),'Hoja de Trabajo para listado'!$AB$151:$BA$151,0)),0)+IFERROR(INDEX('Hoja de Trabajo para listado'!$BC$155:$CB$1048576,MATCH($A575,'Hoja de Trabajo para listado'!$BC$155:$BC$1048576,0),MATCH((CUADRO!N$5&amp;$E575),'Hoja de Trabajo para listado'!$BC$151:$CB$151,0)),0)+IFERROR(INDEX('Hoja de Trabajo para listado'!$DE$153:$DG$274,MATCH($A575,'Hoja de Trabajo para listado'!$DE$153:$DE$1048576,0),MATCH((CUADRO!N$5&amp;$E575),'Hoja de Trabajo para listado'!$DE$151:$DG$151,0)),0)+IFERROR(INDEX('Hoja de Trabajo para listado'!$CD$155:$DC$1048576,MATCH($A575,'Hoja de Trabajo para listado'!$CD$155:$CD$1048576,0),MATCH((CUADRO!N$5&amp;$E575),'Hoja de Trabajo para listado'!$CD$151:$DC$151,0)),0)</f>
        <v>0</v>
      </c>
      <c r="O575" s="314">
        <f ca="1">+IFERROR(INDEX('Hoja de Trabajo para listado'!$A$155:$Z$1048576,MATCH($A575,'Hoja de Trabajo para listado'!$A$155:$A$1048576,0),MATCH((CUADRO!O$5&amp;$E575),'Hoja de Trabajo para listado'!$A$151:$Z$151,0)),0)+IFERROR(INDEX('Hoja de Trabajo para listado'!$AB$155:$BA$1048576,MATCH($A575,'Hoja de Trabajo para listado'!$AB$155:$AB$1048576,0),MATCH((CUADRO!O$5&amp;$E575),'Hoja de Trabajo para listado'!$AB$151:$BA$151,0)),0)+IFERROR(INDEX('Hoja de Trabajo para listado'!$BC$155:$CB$1048576,MATCH($A575,'Hoja de Trabajo para listado'!$BC$155:$BC$1048576,0),MATCH((CUADRO!O$5&amp;$E575),'Hoja de Trabajo para listado'!$BC$151:$CB$151,0)),0)+IFERROR(INDEX('Hoja de Trabajo para listado'!$DE$153:$DG$274,MATCH($A575,'Hoja de Trabajo para listado'!$DE$153:$DE$1048576,0),MATCH((CUADRO!O$5&amp;$E575),'Hoja de Trabajo para listado'!$DE$151:$DG$151,0)),0)+IFERROR(INDEX('Hoja de Trabajo para listado'!$CD$155:$DC$1048576,MATCH($A575,'Hoja de Trabajo para listado'!$CD$155:$CD$1048576,0),MATCH((CUADRO!O$5&amp;$E575),'Hoja de Trabajo para listado'!$CD$151:$DC$151,0)),0)</f>
        <v>0</v>
      </c>
      <c r="P575" s="314">
        <f ca="1">+IFERROR(INDEX('Hoja de Trabajo para listado'!$A$155:$Z$1048576,MATCH($A575,'Hoja de Trabajo para listado'!$A$155:$A$1048576,0),MATCH((CUADRO!P$5&amp;$E575),'Hoja de Trabajo para listado'!$A$151:$Z$151,0)),0)+IFERROR(INDEX('Hoja de Trabajo para listado'!$AB$155:$BA$1048576,MATCH($A575,'Hoja de Trabajo para listado'!$AB$155:$AB$1048576,0),MATCH((CUADRO!P$5&amp;$E575),'Hoja de Trabajo para listado'!$AB$151:$BA$151,0)),0)+IFERROR(INDEX('Hoja de Trabajo para listado'!$BC$155:$CB$1048576,MATCH($A575,'Hoja de Trabajo para listado'!$BC$155:$BC$1048576,0),MATCH((CUADRO!P$5&amp;$E575),'Hoja de Trabajo para listado'!$BC$151:$CB$151,0)),0)+IFERROR(INDEX('Hoja de Trabajo para listado'!$DE$153:$DG$274,MATCH($A575,'Hoja de Trabajo para listado'!$DE$153:$DE$1048576,0),MATCH((CUADRO!P$5&amp;$E575),'Hoja de Trabajo para listado'!$DE$151:$DG$151,0)),0)+IFERROR(INDEX('Hoja de Trabajo para listado'!$CD$155:$DC$1048576,MATCH($A575,'Hoja de Trabajo para listado'!$CD$155:$CD$1048576,0),MATCH((CUADRO!P$5&amp;$E575),'Hoja de Trabajo para listado'!$CD$151:$DC$151,0)),0)</f>
        <v>0</v>
      </c>
      <c r="Q575" s="314">
        <f ca="1">+IFERROR(INDEX('Hoja de Trabajo para listado'!$A$155:$Z$1048576,MATCH($A575,'Hoja de Trabajo para listado'!$A$155:$A$1048576,0),MATCH((CUADRO!Q$5&amp;$E575),'Hoja de Trabajo para listado'!$A$151:$Z$151,0)),0)+IFERROR(INDEX('Hoja de Trabajo para listado'!$AB$155:$BA$1048576,MATCH($A575,'Hoja de Trabajo para listado'!$AB$155:$AB$1048576,0),MATCH((CUADRO!Q$5&amp;$E575),'Hoja de Trabajo para listado'!$AB$151:$BA$151,0)),0)+IFERROR(INDEX('Hoja de Trabajo para listado'!$BC$155:$CB$1048576,MATCH($A575,'Hoja de Trabajo para listado'!$BC$155:$BC$1048576,0),MATCH((CUADRO!Q$5&amp;$E575),'Hoja de Trabajo para listado'!$BC$151:$CB$151,0)),0)+IFERROR(INDEX('Hoja de Trabajo para listado'!$DE$153:$DG$274,MATCH($A575,'Hoja de Trabajo para listado'!$DE$153:$DE$1048576,0),MATCH((CUADRO!Q$5&amp;$E575),'Hoja de Trabajo para listado'!$DE$151:$DG$151,0)),0)+IFERROR(INDEX('Hoja de Trabajo para listado'!$CD$155:$DC$1048576,MATCH($A575,'Hoja de Trabajo para listado'!$CD$155:$CD$1048576,0),MATCH((CUADRO!Q$5&amp;$E575),'Hoja de Trabajo para listado'!$CD$151:$DC$151,0)),0)</f>
        <v>0</v>
      </c>
      <c r="R575" s="314">
        <f t="shared" ca="1" si="16"/>
        <v>0</v>
      </c>
      <c r="S575" s="322">
        <f ca="1">+R574+R575</f>
        <v>0</v>
      </c>
      <c r="T575" s="314">
        <f ca="1">+S575</f>
        <v>0</v>
      </c>
      <c r="U575" s="313">
        <f t="shared" si="17"/>
        <v>2</v>
      </c>
      <c r="V575" s="319" t="str">
        <f>+VLOOKUP(A575,bd_lista!$A$3:$E$593,5,FALSE)</f>
        <v>Gobiernos Autonomos Municipales</v>
      </c>
      <c r="W575" s="426"/>
    </row>
    <row r="576" spans="1:23" customFormat="1" ht="15" hidden="1" customHeight="1">
      <c r="A576" s="323">
        <v>1525</v>
      </c>
      <c r="B576" s="427">
        <f>+A576</f>
        <v>1525</v>
      </c>
      <c r="C576" s="318" t="str">
        <f>+VLOOKUP(A576,bd_lista!$A$3:$C$593,3,FALSE)</f>
        <v>Gobierno Autónomo Municipal de San Antonio de Esmoruco</v>
      </c>
      <c r="D576" s="429" t="str">
        <f>+C576</f>
        <v>Gobierno Autónomo Municipal de San Antonio de Esmoruco</v>
      </c>
      <c r="E576" s="346" t="s">
        <v>1418</v>
      </c>
      <c r="F576" s="314">
        <f ca="1">+IFERROR(INDEX('Hoja de Trabajo para listado'!$A$155:$Z$1048576,MATCH($A576,'Hoja de Trabajo para listado'!$A$155:$A$1048576,0),MATCH((CUADRO!F$5&amp;$E576),'Hoja de Trabajo para listado'!$A$151:$Z$151,0)),0)+IFERROR(INDEX('Hoja de Trabajo para listado'!$AB$155:$BA$1048576,MATCH($A576,'Hoja de Trabajo para listado'!$AB$155:$AB$1048576,0),MATCH((CUADRO!F$5&amp;$E576),'Hoja de Trabajo para listado'!$AB$151:$BA$151,0)),0)+IFERROR(INDEX('Hoja de Trabajo para listado'!$BC$155:$CB$1048576,MATCH($A576,'Hoja de Trabajo para listado'!$BC$155:$BC$1048576,0),MATCH((CUADRO!F$5&amp;$E576),'Hoja de Trabajo para listado'!$BC$151:$CB$151,0)),0)+IFERROR(INDEX('Hoja de Trabajo para listado'!$DE$153:$DG$274,MATCH($A576,'Hoja de Trabajo para listado'!$DE$153:$DE$1048576,0),MATCH((CUADRO!F$5&amp;$E576),'Hoja de Trabajo para listado'!$DE$151:$DG$151,0)),0)+IFERROR(INDEX('Hoja de Trabajo para listado'!$CD$155:$DC$1048576,MATCH($A576,'Hoja de Trabajo para listado'!$CD$155:$CD$1048576,0),MATCH((CUADRO!F$5&amp;$E576),'Hoja de Trabajo para listado'!$CD$151:$DC$151,0)),0)</f>
        <v>0</v>
      </c>
      <c r="G576" s="314">
        <f ca="1">+IFERROR(INDEX('Hoja de Trabajo para listado'!$A$155:$Z$1048576,MATCH($A576,'Hoja de Trabajo para listado'!$A$155:$A$1048576,0),MATCH((CUADRO!G$5&amp;$E576),'Hoja de Trabajo para listado'!$A$151:$Z$151,0)),0)+IFERROR(INDEX('Hoja de Trabajo para listado'!$AB$155:$BA$1048576,MATCH($A576,'Hoja de Trabajo para listado'!$AB$155:$AB$1048576,0),MATCH((CUADRO!G$5&amp;$E576),'Hoja de Trabajo para listado'!$AB$151:$BA$151,0)),0)+IFERROR(INDEX('Hoja de Trabajo para listado'!$BC$155:$CB$1048576,MATCH($A576,'Hoja de Trabajo para listado'!$BC$155:$BC$1048576,0),MATCH((CUADRO!G$5&amp;$E576),'Hoja de Trabajo para listado'!$BC$151:$CB$151,0)),0)+IFERROR(INDEX('Hoja de Trabajo para listado'!$DE$153:$DG$274,MATCH($A576,'Hoja de Trabajo para listado'!$DE$153:$DE$1048576,0),MATCH((CUADRO!G$5&amp;$E576),'Hoja de Trabajo para listado'!$DE$151:$DG$151,0)),0)+IFERROR(INDEX('Hoja de Trabajo para listado'!$CD$155:$DC$1048576,MATCH($A576,'Hoja de Trabajo para listado'!$CD$155:$CD$1048576,0),MATCH((CUADRO!G$5&amp;$E576),'Hoja de Trabajo para listado'!$CD$151:$DC$151,0)),0)</f>
        <v>0</v>
      </c>
      <c r="H576" s="314">
        <f ca="1">+IFERROR(INDEX('Hoja de Trabajo para listado'!$A$155:$Z$1048576,MATCH($A576,'Hoja de Trabajo para listado'!$A$155:$A$1048576,0),MATCH((CUADRO!H$5&amp;$E576),'Hoja de Trabajo para listado'!$A$151:$Z$151,0)),0)+IFERROR(INDEX('Hoja de Trabajo para listado'!$AB$155:$BA$1048576,MATCH($A576,'Hoja de Trabajo para listado'!$AB$155:$AB$1048576,0),MATCH((CUADRO!H$5&amp;$E576),'Hoja de Trabajo para listado'!$AB$151:$BA$151,0)),0)+IFERROR(INDEX('Hoja de Trabajo para listado'!$BC$155:$CB$1048576,MATCH($A576,'Hoja de Trabajo para listado'!$BC$155:$BC$1048576,0),MATCH((CUADRO!H$5&amp;$E576),'Hoja de Trabajo para listado'!$BC$151:$CB$151,0)),0)+IFERROR(INDEX('Hoja de Trabajo para listado'!$DE$153:$DG$274,MATCH($A576,'Hoja de Trabajo para listado'!$DE$153:$DE$1048576,0),MATCH((CUADRO!H$5&amp;$E576),'Hoja de Trabajo para listado'!$DE$151:$DG$151,0)),0)+IFERROR(INDEX('Hoja de Trabajo para listado'!$CD$155:$DC$1048576,MATCH($A576,'Hoja de Trabajo para listado'!$CD$155:$CD$1048576,0),MATCH((CUADRO!H$5&amp;$E576),'Hoja de Trabajo para listado'!$CD$151:$DC$151,0)),0)</f>
        <v>0</v>
      </c>
      <c r="I576" s="314">
        <f ca="1">+IFERROR(INDEX('Hoja de Trabajo para listado'!$A$155:$Z$1048576,MATCH($A576,'Hoja de Trabajo para listado'!$A$155:$A$1048576,0),MATCH((CUADRO!I$5&amp;$E576),'Hoja de Trabajo para listado'!$A$151:$Z$151,0)),0)+IFERROR(INDEX('Hoja de Trabajo para listado'!$AB$155:$BA$1048576,MATCH($A576,'Hoja de Trabajo para listado'!$AB$155:$AB$1048576,0),MATCH((CUADRO!I$5&amp;$E576),'Hoja de Trabajo para listado'!$AB$151:$BA$151,0)),0)+IFERROR(INDEX('Hoja de Trabajo para listado'!$BC$155:$CB$1048576,MATCH($A576,'Hoja de Trabajo para listado'!$BC$155:$BC$1048576,0),MATCH((CUADRO!I$5&amp;$E576),'Hoja de Trabajo para listado'!$BC$151:$CB$151,0)),0)+IFERROR(INDEX('Hoja de Trabajo para listado'!$DE$153:$DG$274,MATCH($A576,'Hoja de Trabajo para listado'!$DE$153:$DE$1048576,0),MATCH((CUADRO!I$5&amp;$E576),'Hoja de Trabajo para listado'!$DE$151:$DG$151,0)),0)+IFERROR(INDEX('Hoja de Trabajo para listado'!$CD$155:$DC$1048576,MATCH($A576,'Hoja de Trabajo para listado'!$CD$155:$CD$1048576,0),MATCH((CUADRO!I$5&amp;$E576),'Hoja de Trabajo para listado'!$CD$151:$DC$151,0)),0)</f>
        <v>0</v>
      </c>
      <c r="J576" s="314">
        <f ca="1">+IFERROR(INDEX('Hoja de Trabajo para listado'!$A$155:$Z$1048576,MATCH($A576,'Hoja de Trabajo para listado'!$A$155:$A$1048576,0),MATCH((CUADRO!J$5&amp;$E576),'Hoja de Trabajo para listado'!$A$151:$Z$151,0)),0)+IFERROR(INDEX('Hoja de Trabajo para listado'!$AB$155:$BA$1048576,MATCH($A576,'Hoja de Trabajo para listado'!$AB$155:$AB$1048576,0),MATCH((CUADRO!J$5&amp;$E576),'Hoja de Trabajo para listado'!$AB$151:$BA$151,0)),0)+IFERROR(INDEX('Hoja de Trabajo para listado'!$BC$155:$CB$1048576,MATCH($A576,'Hoja de Trabajo para listado'!$BC$155:$BC$1048576,0),MATCH((CUADRO!J$5&amp;$E576),'Hoja de Trabajo para listado'!$BC$151:$CB$151,0)),0)+IFERROR(INDEX('Hoja de Trabajo para listado'!$DE$153:$DG$274,MATCH($A576,'Hoja de Trabajo para listado'!$DE$153:$DE$1048576,0),MATCH((CUADRO!J$5&amp;$E576),'Hoja de Trabajo para listado'!$DE$151:$DG$151,0)),0)+IFERROR(INDEX('Hoja de Trabajo para listado'!$CD$155:$DC$1048576,MATCH($A576,'Hoja de Trabajo para listado'!$CD$155:$CD$1048576,0),MATCH((CUADRO!J$5&amp;$E576),'Hoja de Trabajo para listado'!$CD$151:$DC$151,0)),0)</f>
        <v>0</v>
      </c>
      <c r="K576" s="314">
        <f ca="1">+IFERROR(INDEX('Hoja de Trabajo para listado'!$A$155:$Z$1048576,MATCH($A576,'Hoja de Trabajo para listado'!$A$155:$A$1048576,0),MATCH((CUADRO!K$5&amp;$E576),'Hoja de Trabajo para listado'!$A$151:$Z$151,0)),0)+IFERROR(INDEX('Hoja de Trabajo para listado'!$AB$155:$BA$1048576,MATCH($A576,'Hoja de Trabajo para listado'!$AB$155:$AB$1048576,0),MATCH((CUADRO!K$5&amp;$E576),'Hoja de Trabajo para listado'!$AB$151:$BA$151,0)),0)+IFERROR(INDEX('Hoja de Trabajo para listado'!$BC$155:$CB$1048576,MATCH($A576,'Hoja de Trabajo para listado'!$BC$155:$BC$1048576,0),MATCH((CUADRO!K$5&amp;$E576),'Hoja de Trabajo para listado'!$BC$151:$CB$151,0)),0)+IFERROR(INDEX('Hoja de Trabajo para listado'!$DE$153:$DG$274,MATCH($A576,'Hoja de Trabajo para listado'!$DE$153:$DE$1048576,0),MATCH((CUADRO!K$5&amp;$E576),'Hoja de Trabajo para listado'!$DE$151:$DG$151,0)),0)+IFERROR(INDEX('Hoja de Trabajo para listado'!$CD$155:$DC$1048576,MATCH($A576,'Hoja de Trabajo para listado'!$CD$155:$CD$1048576,0),MATCH((CUADRO!K$5&amp;$E576),'Hoja de Trabajo para listado'!$CD$151:$DC$151,0)),0)</f>
        <v>0</v>
      </c>
      <c r="L576" s="314">
        <f ca="1">+IFERROR(INDEX('Hoja de Trabajo para listado'!$A$155:$Z$1048576,MATCH($A576,'Hoja de Trabajo para listado'!$A$155:$A$1048576,0),MATCH((CUADRO!L$5&amp;$E576),'Hoja de Trabajo para listado'!$A$151:$Z$151,0)),0)+IFERROR(INDEX('Hoja de Trabajo para listado'!$AB$155:$BA$1048576,MATCH($A576,'Hoja de Trabajo para listado'!$AB$155:$AB$1048576,0),MATCH((CUADRO!L$5&amp;$E576),'Hoja de Trabajo para listado'!$AB$151:$BA$151,0)),0)+IFERROR(INDEX('Hoja de Trabajo para listado'!$BC$155:$CB$1048576,MATCH($A576,'Hoja de Trabajo para listado'!$BC$155:$BC$1048576,0),MATCH((CUADRO!L$5&amp;$E576),'Hoja de Trabajo para listado'!$BC$151:$CB$151,0)),0)+IFERROR(INDEX('Hoja de Trabajo para listado'!$DE$153:$DG$274,MATCH($A576,'Hoja de Trabajo para listado'!$DE$153:$DE$1048576,0),MATCH((CUADRO!L$5&amp;$E576),'Hoja de Trabajo para listado'!$DE$151:$DG$151,0)),0)+IFERROR(INDEX('Hoja de Trabajo para listado'!$CD$155:$DC$1048576,MATCH($A576,'Hoja de Trabajo para listado'!$CD$155:$CD$1048576,0),MATCH((CUADRO!L$5&amp;$E576),'Hoja de Trabajo para listado'!$CD$151:$DC$151,0)),0)</f>
        <v>0</v>
      </c>
      <c r="M576" s="314">
        <f ca="1">+IFERROR(INDEX('Hoja de Trabajo para listado'!$A$155:$Z$1048576,MATCH($A576,'Hoja de Trabajo para listado'!$A$155:$A$1048576,0),MATCH((CUADRO!M$5&amp;$E576),'Hoja de Trabajo para listado'!$A$151:$Z$151,0)),0)+IFERROR(INDEX('Hoja de Trabajo para listado'!$AB$155:$BA$1048576,MATCH($A576,'Hoja de Trabajo para listado'!$AB$155:$AB$1048576,0),MATCH((CUADRO!M$5&amp;$E576),'Hoja de Trabajo para listado'!$AB$151:$BA$151,0)),0)+IFERROR(INDEX('Hoja de Trabajo para listado'!$BC$155:$CB$1048576,MATCH($A576,'Hoja de Trabajo para listado'!$BC$155:$BC$1048576,0),MATCH((CUADRO!M$5&amp;$E576),'Hoja de Trabajo para listado'!$BC$151:$CB$151,0)),0)+IFERROR(INDEX('Hoja de Trabajo para listado'!$DE$153:$DG$274,MATCH($A576,'Hoja de Trabajo para listado'!$DE$153:$DE$1048576,0),MATCH((CUADRO!M$5&amp;$E576),'Hoja de Trabajo para listado'!$DE$151:$DG$151,0)),0)+IFERROR(INDEX('Hoja de Trabajo para listado'!$CD$155:$DC$1048576,MATCH($A576,'Hoja de Trabajo para listado'!$CD$155:$CD$1048576,0),MATCH((CUADRO!M$5&amp;$E576),'Hoja de Trabajo para listado'!$CD$151:$DC$151,0)),0)</f>
        <v>0</v>
      </c>
      <c r="N576" s="314">
        <f ca="1">+IFERROR(INDEX('Hoja de Trabajo para listado'!$A$155:$Z$1048576,MATCH($A576,'Hoja de Trabajo para listado'!$A$155:$A$1048576,0),MATCH((CUADRO!N$5&amp;$E576),'Hoja de Trabajo para listado'!$A$151:$Z$151,0)),0)+IFERROR(INDEX('Hoja de Trabajo para listado'!$AB$155:$BA$1048576,MATCH($A576,'Hoja de Trabajo para listado'!$AB$155:$AB$1048576,0),MATCH((CUADRO!N$5&amp;$E576),'Hoja de Trabajo para listado'!$AB$151:$BA$151,0)),0)+IFERROR(INDEX('Hoja de Trabajo para listado'!$BC$155:$CB$1048576,MATCH($A576,'Hoja de Trabajo para listado'!$BC$155:$BC$1048576,0),MATCH((CUADRO!N$5&amp;$E576),'Hoja de Trabajo para listado'!$BC$151:$CB$151,0)),0)+IFERROR(INDEX('Hoja de Trabajo para listado'!$DE$153:$DG$274,MATCH($A576,'Hoja de Trabajo para listado'!$DE$153:$DE$1048576,0),MATCH((CUADRO!N$5&amp;$E576),'Hoja de Trabajo para listado'!$DE$151:$DG$151,0)),0)+IFERROR(INDEX('Hoja de Trabajo para listado'!$CD$155:$DC$1048576,MATCH($A576,'Hoja de Trabajo para listado'!$CD$155:$CD$1048576,0),MATCH((CUADRO!N$5&amp;$E576),'Hoja de Trabajo para listado'!$CD$151:$DC$151,0)),0)</f>
        <v>0</v>
      </c>
      <c r="O576" s="314">
        <f ca="1">+IFERROR(INDEX('Hoja de Trabajo para listado'!$A$155:$Z$1048576,MATCH($A576,'Hoja de Trabajo para listado'!$A$155:$A$1048576,0),MATCH((CUADRO!O$5&amp;$E576),'Hoja de Trabajo para listado'!$A$151:$Z$151,0)),0)+IFERROR(INDEX('Hoja de Trabajo para listado'!$AB$155:$BA$1048576,MATCH($A576,'Hoja de Trabajo para listado'!$AB$155:$AB$1048576,0),MATCH((CUADRO!O$5&amp;$E576),'Hoja de Trabajo para listado'!$AB$151:$BA$151,0)),0)+IFERROR(INDEX('Hoja de Trabajo para listado'!$BC$155:$CB$1048576,MATCH($A576,'Hoja de Trabajo para listado'!$BC$155:$BC$1048576,0),MATCH((CUADRO!O$5&amp;$E576),'Hoja de Trabajo para listado'!$BC$151:$CB$151,0)),0)+IFERROR(INDEX('Hoja de Trabajo para listado'!$DE$153:$DG$274,MATCH($A576,'Hoja de Trabajo para listado'!$DE$153:$DE$1048576,0),MATCH((CUADRO!O$5&amp;$E576),'Hoja de Trabajo para listado'!$DE$151:$DG$151,0)),0)+IFERROR(INDEX('Hoja de Trabajo para listado'!$CD$155:$DC$1048576,MATCH($A576,'Hoja de Trabajo para listado'!$CD$155:$CD$1048576,0),MATCH((CUADRO!O$5&amp;$E576),'Hoja de Trabajo para listado'!$CD$151:$DC$151,0)),0)</f>
        <v>0</v>
      </c>
      <c r="P576" s="314">
        <f ca="1">+IFERROR(INDEX('Hoja de Trabajo para listado'!$A$155:$Z$1048576,MATCH($A576,'Hoja de Trabajo para listado'!$A$155:$A$1048576,0),MATCH((CUADRO!P$5&amp;$E576),'Hoja de Trabajo para listado'!$A$151:$Z$151,0)),0)+IFERROR(INDEX('Hoja de Trabajo para listado'!$AB$155:$BA$1048576,MATCH($A576,'Hoja de Trabajo para listado'!$AB$155:$AB$1048576,0),MATCH((CUADRO!P$5&amp;$E576),'Hoja de Trabajo para listado'!$AB$151:$BA$151,0)),0)+IFERROR(INDEX('Hoja de Trabajo para listado'!$BC$155:$CB$1048576,MATCH($A576,'Hoja de Trabajo para listado'!$BC$155:$BC$1048576,0),MATCH((CUADRO!P$5&amp;$E576),'Hoja de Trabajo para listado'!$BC$151:$CB$151,0)),0)+IFERROR(INDEX('Hoja de Trabajo para listado'!$DE$153:$DG$274,MATCH($A576,'Hoja de Trabajo para listado'!$DE$153:$DE$1048576,0),MATCH((CUADRO!P$5&amp;$E576),'Hoja de Trabajo para listado'!$DE$151:$DG$151,0)),0)+IFERROR(INDEX('Hoja de Trabajo para listado'!$CD$155:$DC$1048576,MATCH($A576,'Hoja de Trabajo para listado'!$CD$155:$CD$1048576,0),MATCH((CUADRO!P$5&amp;$E576),'Hoja de Trabajo para listado'!$CD$151:$DC$151,0)),0)</f>
        <v>0</v>
      </c>
      <c r="Q576" s="314">
        <f ca="1">+IFERROR(INDEX('Hoja de Trabajo para listado'!$A$155:$Z$1048576,MATCH($A576,'Hoja de Trabajo para listado'!$A$155:$A$1048576,0),MATCH((CUADRO!Q$5&amp;$E576),'Hoja de Trabajo para listado'!$A$151:$Z$151,0)),0)+IFERROR(INDEX('Hoja de Trabajo para listado'!$AB$155:$BA$1048576,MATCH($A576,'Hoja de Trabajo para listado'!$AB$155:$AB$1048576,0),MATCH((CUADRO!Q$5&amp;$E576),'Hoja de Trabajo para listado'!$AB$151:$BA$151,0)),0)+IFERROR(INDEX('Hoja de Trabajo para listado'!$BC$155:$CB$1048576,MATCH($A576,'Hoja de Trabajo para listado'!$BC$155:$BC$1048576,0),MATCH((CUADRO!Q$5&amp;$E576),'Hoja de Trabajo para listado'!$BC$151:$CB$151,0)),0)+IFERROR(INDEX('Hoja de Trabajo para listado'!$DE$153:$DG$274,MATCH($A576,'Hoja de Trabajo para listado'!$DE$153:$DE$1048576,0),MATCH((CUADRO!Q$5&amp;$E576),'Hoja de Trabajo para listado'!$DE$151:$DG$151,0)),0)+IFERROR(INDEX('Hoja de Trabajo para listado'!$CD$155:$DC$1048576,MATCH($A576,'Hoja de Trabajo para listado'!$CD$155:$CD$1048576,0),MATCH((CUADRO!Q$5&amp;$E576),'Hoja de Trabajo para listado'!$CD$151:$DC$151,0)),0)</f>
        <v>0</v>
      </c>
      <c r="R576" s="314">
        <f t="shared" ca="1" si="16"/>
        <v>0</v>
      </c>
      <c r="S576" s="322"/>
      <c r="T576" s="314">
        <f ca="1">+T577</f>
        <v>0</v>
      </c>
      <c r="U576" s="313">
        <f t="shared" si="17"/>
        <v>1</v>
      </c>
      <c r="V576" s="319" t="str">
        <f>+VLOOKUP(A576,bd_lista!$A$3:$E$593,5,FALSE)</f>
        <v>Gobiernos Autonomos Municipales</v>
      </c>
      <c r="W576" s="425" t="str">
        <f>+V576</f>
        <v>Gobiernos Autonomos Municipales</v>
      </c>
    </row>
    <row r="577" spans="1:23" customFormat="1" ht="15" hidden="1" customHeight="1">
      <c r="A577" s="323">
        <v>1525</v>
      </c>
      <c r="B577" s="428"/>
      <c r="C577" s="318" t="str">
        <f>+VLOOKUP(A577,bd_lista!$A$3:$C$593,3,FALSE)</f>
        <v>Gobierno Autónomo Municipal de San Antonio de Esmoruco</v>
      </c>
      <c r="D577" s="430"/>
      <c r="E577" s="347" t="s">
        <v>1419</v>
      </c>
      <c r="F577" s="314">
        <f ca="1">+IFERROR(INDEX('Hoja de Trabajo para listado'!$A$155:$Z$1048576,MATCH($A577,'Hoja de Trabajo para listado'!$A$155:$A$1048576,0),MATCH((CUADRO!F$5&amp;$E577),'Hoja de Trabajo para listado'!$A$151:$Z$151,0)),0)+IFERROR(INDEX('Hoja de Trabajo para listado'!$AB$155:$BA$1048576,MATCH($A577,'Hoja de Trabajo para listado'!$AB$155:$AB$1048576,0),MATCH((CUADRO!F$5&amp;$E577),'Hoja de Trabajo para listado'!$AB$151:$BA$151,0)),0)+IFERROR(INDEX('Hoja de Trabajo para listado'!$BC$155:$CB$1048576,MATCH($A577,'Hoja de Trabajo para listado'!$BC$155:$BC$1048576,0),MATCH((CUADRO!F$5&amp;$E577),'Hoja de Trabajo para listado'!$BC$151:$CB$151,0)),0)+IFERROR(INDEX('Hoja de Trabajo para listado'!$DE$153:$DG$274,MATCH($A577,'Hoja de Trabajo para listado'!$DE$153:$DE$1048576,0),MATCH((CUADRO!F$5&amp;$E577),'Hoja de Trabajo para listado'!$DE$151:$DG$151,0)),0)+IFERROR(INDEX('Hoja de Trabajo para listado'!$CD$155:$DC$1048576,MATCH($A577,'Hoja de Trabajo para listado'!$CD$155:$CD$1048576,0),MATCH((CUADRO!F$5&amp;$E577),'Hoja de Trabajo para listado'!$CD$151:$DC$151,0)),0)</f>
        <v>0</v>
      </c>
      <c r="G577" s="314">
        <f ca="1">+IFERROR(INDEX('Hoja de Trabajo para listado'!$A$155:$Z$1048576,MATCH($A577,'Hoja de Trabajo para listado'!$A$155:$A$1048576,0),MATCH((CUADRO!G$5&amp;$E577),'Hoja de Trabajo para listado'!$A$151:$Z$151,0)),0)+IFERROR(INDEX('Hoja de Trabajo para listado'!$AB$155:$BA$1048576,MATCH($A577,'Hoja de Trabajo para listado'!$AB$155:$AB$1048576,0),MATCH((CUADRO!G$5&amp;$E577),'Hoja de Trabajo para listado'!$AB$151:$BA$151,0)),0)+IFERROR(INDEX('Hoja de Trabajo para listado'!$BC$155:$CB$1048576,MATCH($A577,'Hoja de Trabajo para listado'!$BC$155:$BC$1048576,0),MATCH((CUADRO!G$5&amp;$E577),'Hoja de Trabajo para listado'!$BC$151:$CB$151,0)),0)+IFERROR(INDEX('Hoja de Trabajo para listado'!$DE$153:$DG$274,MATCH($A577,'Hoja de Trabajo para listado'!$DE$153:$DE$1048576,0),MATCH((CUADRO!G$5&amp;$E577),'Hoja de Trabajo para listado'!$DE$151:$DG$151,0)),0)+IFERROR(INDEX('Hoja de Trabajo para listado'!$CD$155:$DC$1048576,MATCH($A577,'Hoja de Trabajo para listado'!$CD$155:$CD$1048576,0),MATCH((CUADRO!G$5&amp;$E577),'Hoja de Trabajo para listado'!$CD$151:$DC$151,0)),0)</f>
        <v>0</v>
      </c>
      <c r="H577" s="314">
        <f ca="1">+IFERROR(INDEX('Hoja de Trabajo para listado'!$A$155:$Z$1048576,MATCH($A577,'Hoja de Trabajo para listado'!$A$155:$A$1048576,0),MATCH((CUADRO!H$5&amp;$E577),'Hoja de Trabajo para listado'!$A$151:$Z$151,0)),0)+IFERROR(INDEX('Hoja de Trabajo para listado'!$AB$155:$BA$1048576,MATCH($A577,'Hoja de Trabajo para listado'!$AB$155:$AB$1048576,0),MATCH((CUADRO!H$5&amp;$E577),'Hoja de Trabajo para listado'!$AB$151:$BA$151,0)),0)+IFERROR(INDEX('Hoja de Trabajo para listado'!$BC$155:$CB$1048576,MATCH($A577,'Hoja de Trabajo para listado'!$BC$155:$BC$1048576,0),MATCH((CUADRO!H$5&amp;$E577),'Hoja de Trabajo para listado'!$BC$151:$CB$151,0)),0)+IFERROR(INDEX('Hoja de Trabajo para listado'!$DE$153:$DG$274,MATCH($A577,'Hoja de Trabajo para listado'!$DE$153:$DE$1048576,0),MATCH((CUADRO!H$5&amp;$E577),'Hoja de Trabajo para listado'!$DE$151:$DG$151,0)),0)+IFERROR(INDEX('Hoja de Trabajo para listado'!$CD$155:$DC$1048576,MATCH($A577,'Hoja de Trabajo para listado'!$CD$155:$CD$1048576,0),MATCH((CUADRO!H$5&amp;$E577),'Hoja de Trabajo para listado'!$CD$151:$DC$151,0)),0)</f>
        <v>0</v>
      </c>
      <c r="I577" s="314">
        <f ca="1">+IFERROR(INDEX('Hoja de Trabajo para listado'!$A$155:$Z$1048576,MATCH($A577,'Hoja de Trabajo para listado'!$A$155:$A$1048576,0),MATCH((CUADRO!I$5&amp;$E577),'Hoja de Trabajo para listado'!$A$151:$Z$151,0)),0)+IFERROR(INDEX('Hoja de Trabajo para listado'!$AB$155:$BA$1048576,MATCH($A577,'Hoja de Trabajo para listado'!$AB$155:$AB$1048576,0),MATCH((CUADRO!I$5&amp;$E577),'Hoja de Trabajo para listado'!$AB$151:$BA$151,0)),0)+IFERROR(INDEX('Hoja de Trabajo para listado'!$BC$155:$CB$1048576,MATCH($A577,'Hoja de Trabajo para listado'!$BC$155:$BC$1048576,0),MATCH((CUADRO!I$5&amp;$E577),'Hoja de Trabajo para listado'!$BC$151:$CB$151,0)),0)+IFERROR(INDEX('Hoja de Trabajo para listado'!$DE$153:$DG$274,MATCH($A577,'Hoja de Trabajo para listado'!$DE$153:$DE$1048576,0),MATCH((CUADRO!I$5&amp;$E577),'Hoja de Trabajo para listado'!$DE$151:$DG$151,0)),0)+IFERROR(INDEX('Hoja de Trabajo para listado'!$CD$155:$DC$1048576,MATCH($A577,'Hoja de Trabajo para listado'!$CD$155:$CD$1048576,0),MATCH((CUADRO!I$5&amp;$E577),'Hoja de Trabajo para listado'!$CD$151:$DC$151,0)),0)</f>
        <v>0</v>
      </c>
      <c r="J577" s="314">
        <f ca="1">+IFERROR(INDEX('Hoja de Trabajo para listado'!$A$155:$Z$1048576,MATCH($A577,'Hoja de Trabajo para listado'!$A$155:$A$1048576,0),MATCH((CUADRO!J$5&amp;$E577),'Hoja de Trabajo para listado'!$A$151:$Z$151,0)),0)+IFERROR(INDEX('Hoja de Trabajo para listado'!$AB$155:$BA$1048576,MATCH($A577,'Hoja de Trabajo para listado'!$AB$155:$AB$1048576,0),MATCH((CUADRO!J$5&amp;$E577),'Hoja de Trabajo para listado'!$AB$151:$BA$151,0)),0)+IFERROR(INDEX('Hoja de Trabajo para listado'!$BC$155:$CB$1048576,MATCH($A577,'Hoja de Trabajo para listado'!$BC$155:$BC$1048576,0),MATCH((CUADRO!J$5&amp;$E577),'Hoja de Trabajo para listado'!$BC$151:$CB$151,0)),0)+IFERROR(INDEX('Hoja de Trabajo para listado'!$DE$153:$DG$274,MATCH($A577,'Hoja de Trabajo para listado'!$DE$153:$DE$1048576,0),MATCH((CUADRO!J$5&amp;$E577),'Hoja de Trabajo para listado'!$DE$151:$DG$151,0)),0)+IFERROR(INDEX('Hoja de Trabajo para listado'!$CD$155:$DC$1048576,MATCH($A577,'Hoja de Trabajo para listado'!$CD$155:$CD$1048576,0),MATCH((CUADRO!J$5&amp;$E577),'Hoja de Trabajo para listado'!$CD$151:$DC$151,0)),0)</f>
        <v>0</v>
      </c>
      <c r="K577" s="314">
        <f ca="1">+IFERROR(INDEX('Hoja de Trabajo para listado'!$A$155:$Z$1048576,MATCH($A577,'Hoja de Trabajo para listado'!$A$155:$A$1048576,0),MATCH((CUADRO!K$5&amp;$E577),'Hoja de Trabajo para listado'!$A$151:$Z$151,0)),0)+IFERROR(INDEX('Hoja de Trabajo para listado'!$AB$155:$BA$1048576,MATCH($A577,'Hoja de Trabajo para listado'!$AB$155:$AB$1048576,0),MATCH((CUADRO!K$5&amp;$E577),'Hoja de Trabajo para listado'!$AB$151:$BA$151,0)),0)+IFERROR(INDEX('Hoja de Trabajo para listado'!$BC$155:$CB$1048576,MATCH($A577,'Hoja de Trabajo para listado'!$BC$155:$BC$1048576,0),MATCH((CUADRO!K$5&amp;$E577),'Hoja de Trabajo para listado'!$BC$151:$CB$151,0)),0)+IFERROR(INDEX('Hoja de Trabajo para listado'!$DE$153:$DG$274,MATCH($A577,'Hoja de Trabajo para listado'!$DE$153:$DE$1048576,0),MATCH((CUADRO!K$5&amp;$E577),'Hoja de Trabajo para listado'!$DE$151:$DG$151,0)),0)+IFERROR(INDEX('Hoja de Trabajo para listado'!$CD$155:$DC$1048576,MATCH($A577,'Hoja de Trabajo para listado'!$CD$155:$CD$1048576,0),MATCH((CUADRO!K$5&amp;$E577),'Hoja de Trabajo para listado'!$CD$151:$DC$151,0)),0)</f>
        <v>0</v>
      </c>
      <c r="L577" s="314">
        <f ca="1">+IFERROR(INDEX('Hoja de Trabajo para listado'!$A$155:$Z$1048576,MATCH($A577,'Hoja de Trabajo para listado'!$A$155:$A$1048576,0),MATCH((CUADRO!L$5&amp;$E577),'Hoja de Trabajo para listado'!$A$151:$Z$151,0)),0)+IFERROR(INDEX('Hoja de Trabajo para listado'!$AB$155:$BA$1048576,MATCH($A577,'Hoja de Trabajo para listado'!$AB$155:$AB$1048576,0),MATCH((CUADRO!L$5&amp;$E577),'Hoja de Trabajo para listado'!$AB$151:$BA$151,0)),0)+IFERROR(INDEX('Hoja de Trabajo para listado'!$BC$155:$CB$1048576,MATCH($A577,'Hoja de Trabajo para listado'!$BC$155:$BC$1048576,0),MATCH((CUADRO!L$5&amp;$E577),'Hoja de Trabajo para listado'!$BC$151:$CB$151,0)),0)+IFERROR(INDEX('Hoja de Trabajo para listado'!$DE$153:$DG$274,MATCH($A577,'Hoja de Trabajo para listado'!$DE$153:$DE$1048576,0),MATCH((CUADRO!L$5&amp;$E577),'Hoja de Trabajo para listado'!$DE$151:$DG$151,0)),0)+IFERROR(INDEX('Hoja de Trabajo para listado'!$CD$155:$DC$1048576,MATCH($A577,'Hoja de Trabajo para listado'!$CD$155:$CD$1048576,0),MATCH((CUADRO!L$5&amp;$E577),'Hoja de Trabajo para listado'!$CD$151:$DC$151,0)),0)</f>
        <v>0</v>
      </c>
      <c r="M577" s="314">
        <f ca="1">+IFERROR(INDEX('Hoja de Trabajo para listado'!$A$155:$Z$1048576,MATCH($A577,'Hoja de Trabajo para listado'!$A$155:$A$1048576,0),MATCH((CUADRO!M$5&amp;$E577),'Hoja de Trabajo para listado'!$A$151:$Z$151,0)),0)+IFERROR(INDEX('Hoja de Trabajo para listado'!$AB$155:$BA$1048576,MATCH($A577,'Hoja de Trabajo para listado'!$AB$155:$AB$1048576,0),MATCH((CUADRO!M$5&amp;$E577),'Hoja de Trabajo para listado'!$AB$151:$BA$151,0)),0)+IFERROR(INDEX('Hoja de Trabajo para listado'!$BC$155:$CB$1048576,MATCH($A577,'Hoja de Trabajo para listado'!$BC$155:$BC$1048576,0),MATCH((CUADRO!M$5&amp;$E577),'Hoja de Trabajo para listado'!$BC$151:$CB$151,0)),0)+IFERROR(INDEX('Hoja de Trabajo para listado'!$DE$153:$DG$274,MATCH($A577,'Hoja de Trabajo para listado'!$DE$153:$DE$1048576,0),MATCH((CUADRO!M$5&amp;$E577),'Hoja de Trabajo para listado'!$DE$151:$DG$151,0)),0)+IFERROR(INDEX('Hoja de Trabajo para listado'!$CD$155:$DC$1048576,MATCH($A577,'Hoja de Trabajo para listado'!$CD$155:$CD$1048576,0),MATCH((CUADRO!M$5&amp;$E577),'Hoja de Trabajo para listado'!$CD$151:$DC$151,0)),0)</f>
        <v>0</v>
      </c>
      <c r="N577" s="314">
        <f ca="1">+IFERROR(INDEX('Hoja de Trabajo para listado'!$A$155:$Z$1048576,MATCH($A577,'Hoja de Trabajo para listado'!$A$155:$A$1048576,0),MATCH((CUADRO!N$5&amp;$E577),'Hoja de Trabajo para listado'!$A$151:$Z$151,0)),0)+IFERROR(INDEX('Hoja de Trabajo para listado'!$AB$155:$BA$1048576,MATCH($A577,'Hoja de Trabajo para listado'!$AB$155:$AB$1048576,0),MATCH((CUADRO!N$5&amp;$E577),'Hoja de Trabajo para listado'!$AB$151:$BA$151,0)),0)+IFERROR(INDEX('Hoja de Trabajo para listado'!$BC$155:$CB$1048576,MATCH($A577,'Hoja de Trabajo para listado'!$BC$155:$BC$1048576,0),MATCH((CUADRO!N$5&amp;$E577),'Hoja de Trabajo para listado'!$BC$151:$CB$151,0)),0)+IFERROR(INDEX('Hoja de Trabajo para listado'!$DE$153:$DG$274,MATCH($A577,'Hoja de Trabajo para listado'!$DE$153:$DE$1048576,0),MATCH((CUADRO!N$5&amp;$E577),'Hoja de Trabajo para listado'!$DE$151:$DG$151,0)),0)+IFERROR(INDEX('Hoja de Trabajo para listado'!$CD$155:$DC$1048576,MATCH($A577,'Hoja de Trabajo para listado'!$CD$155:$CD$1048576,0),MATCH((CUADRO!N$5&amp;$E577),'Hoja de Trabajo para listado'!$CD$151:$DC$151,0)),0)</f>
        <v>0</v>
      </c>
      <c r="O577" s="314">
        <f ca="1">+IFERROR(INDEX('Hoja de Trabajo para listado'!$A$155:$Z$1048576,MATCH($A577,'Hoja de Trabajo para listado'!$A$155:$A$1048576,0),MATCH((CUADRO!O$5&amp;$E577),'Hoja de Trabajo para listado'!$A$151:$Z$151,0)),0)+IFERROR(INDEX('Hoja de Trabajo para listado'!$AB$155:$BA$1048576,MATCH($A577,'Hoja de Trabajo para listado'!$AB$155:$AB$1048576,0),MATCH((CUADRO!O$5&amp;$E577),'Hoja de Trabajo para listado'!$AB$151:$BA$151,0)),0)+IFERROR(INDEX('Hoja de Trabajo para listado'!$BC$155:$CB$1048576,MATCH($A577,'Hoja de Trabajo para listado'!$BC$155:$BC$1048576,0),MATCH((CUADRO!O$5&amp;$E577),'Hoja de Trabajo para listado'!$BC$151:$CB$151,0)),0)+IFERROR(INDEX('Hoja de Trabajo para listado'!$DE$153:$DG$274,MATCH($A577,'Hoja de Trabajo para listado'!$DE$153:$DE$1048576,0),MATCH((CUADRO!O$5&amp;$E577),'Hoja de Trabajo para listado'!$DE$151:$DG$151,0)),0)+IFERROR(INDEX('Hoja de Trabajo para listado'!$CD$155:$DC$1048576,MATCH($A577,'Hoja de Trabajo para listado'!$CD$155:$CD$1048576,0),MATCH((CUADRO!O$5&amp;$E577),'Hoja de Trabajo para listado'!$CD$151:$DC$151,0)),0)</f>
        <v>0</v>
      </c>
      <c r="P577" s="314">
        <f ca="1">+IFERROR(INDEX('Hoja de Trabajo para listado'!$A$155:$Z$1048576,MATCH($A577,'Hoja de Trabajo para listado'!$A$155:$A$1048576,0),MATCH((CUADRO!P$5&amp;$E577),'Hoja de Trabajo para listado'!$A$151:$Z$151,0)),0)+IFERROR(INDEX('Hoja de Trabajo para listado'!$AB$155:$BA$1048576,MATCH($A577,'Hoja de Trabajo para listado'!$AB$155:$AB$1048576,0),MATCH((CUADRO!P$5&amp;$E577),'Hoja de Trabajo para listado'!$AB$151:$BA$151,0)),0)+IFERROR(INDEX('Hoja de Trabajo para listado'!$BC$155:$CB$1048576,MATCH($A577,'Hoja de Trabajo para listado'!$BC$155:$BC$1048576,0),MATCH((CUADRO!P$5&amp;$E577),'Hoja de Trabajo para listado'!$BC$151:$CB$151,0)),0)+IFERROR(INDEX('Hoja de Trabajo para listado'!$DE$153:$DG$274,MATCH($A577,'Hoja de Trabajo para listado'!$DE$153:$DE$1048576,0),MATCH((CUADRO!P$5&amp;$E577),'Hoja de Trabajo para listado'!$DE$151:$DG$151,0)),0)+IFERROR(INDEX('Hoja de Trabajo para listado'!$CD$155:$DC$1048576,MATCH($A577,'Hoja de Trabajo para listado'!$CD$155:$CD$1048576,0),MATCH((CUADRO!P$5&amp;$E577),'Hoja de Trabajo para listado'!$CD$151:$DC$151,0)),0)</f>
        <v>0</v>
      </c>
      <c r="Q577" s="314">
        <f ca="1">+IFERROR(INDEX('Hoja de Trabajo para listado'!$A$155:$Z$1048576,MATCH($A577,'Hoja de Trabajo para listado'!$A$155:$A$1048576,0),MATCH((CUADRO!Q$5&amp;$E577),'Hoja de Trabajo para listado'!$A$151:$Z$151,0)),0)+IFERROR(INDEX('Hoja de Trabajo para listado'!$AB$155:$BA$1048576,MATCH($A577,'Hoja de Trabajo para listado'!$AB$155:$AB$1048576,0),MATCH((CUADRO!Q$5&amp;$E577),'Hoja de Trabajo para listado'!$AB$151:$BA$151,0)),0)+IFERROR(INDEX('Hoja de Trabajo para listado'!$BC$155:$CB$1048576,MATCH($A577,'Hoja de Trabajo para listado'!$BC$155:$BC$1048576,0),MATCH((CUADRO!Q$5&amp;$E577),'Hoja de Trabajo para listado'!$BC$151:$CB$151,0)),0)+IFERROR(INDEX('Hoja de Trabajo para listado'!$DE$153:$DG$274,MATCH($A577,'Hoja de Trabajo para listado'!$DE$153:$DE$1048576,0),MATCH((CUADRO!Q$5&amp;$E577),'Hoja de Trabajo para listado'!$DE$151:$DG$151,0)),0)+IFERROR(INDEX('Hoja de Trabajo para listado'!$CD$155:$DC$1048576,MATCH($A577,'Hoja de Trabajo para listado'!$CD$155:$CD$1048576,0),MATCH((CUADRO!Q$5&amp;$E577),'Hoja de Trabajo para listado'!$CD$151:$DC$151,0)),0)</f>
        <v>0</v>
      </c>
      <c r="R577" s="314">
        <f t="shared" ca="1" si="16"/>
        <v>0</v>
      </c>
      <c r="S577" s="322">
        <f ca="1">+R576+R577</f>
        <v>0</v>
      </c>
      <c r="T577" s="314">
        <f ca="1">+S577</f>
        <v>0</v>
      </c>
      <c r="U577" s="313">
        <f t="shared" si="17"/>
        <v>2</v>
      </c>
      <c r="V577" s="319" t="str">
        <f>+VLOOKUP(A577,bd_lista!$A$3:$E$593,5,FALSE)</f>
        <v>Gobiernos Autonomos Municipales</v>
      </c>
      <c r="W577" s="426"/>
    </row>
    <row r="578" spans="1:23" customFormat="1" ht="15" hidden="1" customHeight="1">
      <c r="A578" s="323">
        <v>1526</v>
      </c>
      <c r="B578" s="427">
        <f>+A578</f>
        <v>1526</v>
      </c>
      <c r="C578" s="318" t="str">
        <f>+VLOOKUP(A578,bd_lista!$A$3:$C$593,3,FALSE)</f>
        <v>Gobierno Autónomo Municipal de Sacaca (Villa de Sacaca)</v>
      </c>
      <c r="D578" s="429" t="str">
        <f>+C578</f>
        <v>Gobierno Autónomo Municipal de Sacaca (Villa de Sacaca)</v>
      </c>
      <c r="E578" s="346" t="s">
        <v>1418</v>
      </c>
      <c r="F578" s="314">
        <f ca="1">+IFERROR(INDEX('Hoja de Trabajo para listado'!$A$155:$Z$1048576,MATCH($A578,'Hoja de Trabajo para listado'!$A$155:$A$1048576,0),MATCH((CUADRO!F$5&amp;$E578),'Hoja de Trabajo para listado'!$A$151:$Z$151,0)),0)+IFERROR(INDEX('Hoja de Trabajo para listado'!$AB$155:$BA$1048576,MATCH($A578,'Hoja de Trabajo para listado'!$AB$155:$AB$1048576,0),MATCH((CUADRO!F$5&amp;$E578),'Hoja de Trabajo para listado'!$AB$151:$BA$151,0)),0)+IFERROR(INDEX('Hoja de Trabajo para listado'!$BC$155:$CB$1048576,MATCH($A578,'Hoja de Trabajo para listado'!$BC$155:$BC$1048576,0),MATCH((CUADRO!F$5&amp;$E578),'Hoja de Trabajo para listado'!$BC$151:$CB$151,0)),0)+IFERROR(INDEX('Hoja de Trabajo para listado'!$DE$153:$DG$274,MATCH($A578,'Hoja de Trabajo para listado'!$DE$153:$DE$1048576,0),MATCH((CUADRO!F$5&amp;$E578),'Hoja de Trabajo para listado'!$DE$151:$DG$151,0)),0)+IFERROR(INDEX('Hoja de Trabajo para listado'!$CD$155:$DC$1048576,MATCH($A578,'Hoja de Trabajo para listado'!$CD$155:$CD$1048576,0),MATCH((CUADRO!F$5&amp;$E578),'Hoja de Trabajo para listado'!$CD$151:$DC$151,0)),0)</f>
        <v>0</v>
      </c>
      <c r="G578" s="314">
        <f ca="1">+IFERROR(INDEX('Hoja de Trabajo para listado'!$A$155:$Z$1048576,MATCH($A578,'Hoja de Trabajo para listado'!$A$155:$A$1048576,0),MATCH((CUADRO!G$5&amp;$E578),'Hoja de Trabajo para listado'!$A$151:$Z$151,0)),0)+IFERROR(INDEX('Hoja de Trabajo para listado'!$AB$155:$BA$1048576,MATCH($A578,'Hoja de Trabajo para listado'!$AB$155:$AB$1048576,0),MATCH((CUADRO!G$5&amp;$E578),'Hoja de Trabajo para listado'!$AB$151:$BA$151,0)),0)+IFERROR(INDEX('Hoja de Trabajo para listado'!$BC$155:$CB$1048576,MATCH($A578,'Hoja de Trabajo para listado'!$BC$155:$BC$1048576,0),MATCH((CUADRO!G$5&amp;$E578),'Hoja de Trabajo para listado'!$BC$151:$CB$151,0)),0)+IFERROR(INDEX('Hoja de Trabajo para listado'!$DE$153:$DG$274,MATCH($A578,'Hoja de Trabajo para listado'!$DE$153:$DE$1048576,0),MATCH((CUADRO!G$5&amp;$E578),'Hoja de Trabajo para listado'!$DE$151:$DG$151,0)),0)+IFERROR(INDEX('Hoja de Trabajo para listado'!$CD$155:$DC$1048576,MATCH($A578,'Hoja de Trabajo para listado'!$CD$155:$CD$1048576,0),MATCH((CUADRO!G$5&amp;$E578),'Hoja de Trabajo para listado'!$CD$151:$DC$151,0)),0)</f>
        <v>0</v>
      </c>
      <c r="H578" s="314">
        <f ca="1">+IFERROR(INDEX('Hoja de Trabajo para listado'!$A$155:$Z$1048576,MATCH($A578,'Hoja de Trabajo para listado'!$A$155:$A$1048576,0),MATCH((CUADRO!H$5&amp;$E578),'Hoja de Trabajo para listado'!$A$151:$Z$151,0)),0)+IFERROR(INDEX('Hoja de Trabajo para listado'!$AB$155:$BA$1048576,MATCH($A578,'Hoja de Trabajo para listado'!$AB$155:$AB$1048576,0),MATCH((CUADRO!H$5&amp;$E578),'Hoja de Trabajo para listado'!$AB$151:$BA$151,0)),0)+IFERROR(INDEX('Hoja de Trabajo para listado'!$BC$155:$CB$1048576,MATCH($A578,'Hoja de Trabajo para listado'!$BC$155:$BC$1048576,0),MATCH((CUADRO!H$5&amp;$E578),'Hoja de Trabajo para listado'!$BC$151:$CB$151,0)),0)+IFERROR(INDEX('Hoja de Trabajo para listado'!$DE$153:$DG$274,MATCH($A578,'Hoja de Trabajo para listado'!$DE$153:$DE$1048576,0),MATCH((CUADRO!H$5&amp;$E578),'Hoja de Trabajo para listado'!$DE$151:$DG$151,0)),0)+IFERROR(INDEX('Hoja de Trabajo para listado'!$CD$155:$DC$1048576,MATCH($A578,'Hoja de Trabajo para listado'!$CD$155:$CD$1048576,0),MATCH((CUADRO!H$5&amp;$E578),'Hoja de Trabajo para listado'!$CD$151:$DC$151,0)),0)</f>
        <v>0</v>
      </c>
      <c r="I578" s="314">
        <f ca="1">+IFERROR(INDEX('Hoja de Trabajo para listado'!$A$155:$Z$1048576,MATCH($A578,'Hoja de Trabajo para listado'!$A$155:$A$1048576,0),MATCH((CUADRO!I$5&amp;$E578),'Hoja de Trabajo para listado'!$A$151:$Z$151,0)),0)+IFERROR(INDEX('Hoja de Trabajo para listado'!$AB$155:$BA$1048576,MATCH($A578,'Hoja de Trabajo para listado'!$AB$155:$AB$1048576,0),MATCH((CUADRO!I$5&amp;$E578),'Hoja de Trabajo para listado'!$AB$151:$BA$151,0)),0)+IFERROR(INDEX('Hoja de Trabajo para listado'!$BC$155:$CB$1048576,MATCH($A578,'Hoja de Trabajo para listado'!$BC$155:$BC$1048576,0),MATCH((CUADRO!I$5&amp;$E578),'Hoja de Trabajo para listado'!$BC$151:$CB$151,0)),0)+IFERROR(INDEX('Hoja de Trabajo para listado'!$DE$153:$DG$274,MATCH($A578,'Hoja de Trabajo para listado'!$DE$153:$DE$1048576,0),MATCH((CUADRO!I$5&amp;$E578),'Hoja de Trabajo para listado'!$DE$151:$DG$151,0)),0)+IFERROR(INDEX('Hoja de Trabajo para listado'!$CD$155:$DC$1048576,MATCH($A578,'Hoja de Trabajo para listado'!$CD$155:$CD$1048576,0),MATCH((CUADRO!I$5&amp;$E578),'Hoja de Trabajo para listado'!$CD$151:$DC$151,0)),0)</f>
        <v>0</v>
      </c>
      <c r="J578" s="314">
        <f ca="1">+IFERROR(INDEX('Hoja de Trabajo para listado'!$A$155:$Z$1048576,MATCH($A578,'Hoja de Trabajo para listado'!$A$155:$A$1048576,0),MATCH((CUADRO!J$5&amp;$E578),'Hoja de Trabajo para listado'!$A$151:$Z$151,0)),0)+IFERROR(INDEX('Hoja de Trabajo para listado'!$AB$155:$BA$1048576,MATCH($A578,'Hoja de Trabajo para listado'!$AB$155:$AB$1048576,0),MATCH((CUADRO!J$5&amp;$E578),'Hoja de Trabajo para listado'!$AB$151:$BA$151,0)),0)+IFERROR(INDEX('Hoja de Trabajo para listado'!$BC$155:$CB$1048576,MATCH($A578,'Hoja de Trabajo para listado'!$BC$155:$BC$1048576,0),MATCH((CUADRO!J$5&amp;$E578),'Hoja de Trabajo para listado'!$BC$151:$CB$151,0)),0)+IFERROR(INDEX('Hoja de Trabajo para listado'!$DE$153:$DG$274,MATCH($A578,'Hoja de Trabajo para listado'!$DE$153:$DE$1048576,0),MATCH((CUADRO!J$5&amp;$E578),'Hoja de Trabajo para listado'!$DE$151:$DG$151,0)),0)+IFERROR(INDEX('Hoja de Trabajo para listado'!$CD$155:$DC$1048576,MATCH($A578,'Hoja de Trabajo para listado'!$CD$155:$CD$1048576,0),MATCH((CUADRO!J$5&amp;$E578),'Hoja de Trabajo para listado'!$CD$151:$DC$151,0)),0)</f>
        <v>0</v>
      </c>
      <c r="K578" s="314">
        <f ca="1">+IFERROR(INDEX('Hoja de Trabajo para listado'!$A$155:$Z$1048576,MATCH($A578,'Hoja de Trabajo para listado'!$A$155:$A$1048576,0),MATCH((CUADRO!K$5&amp;$E578),'Hoja de Trabajo para listado'!$A$151:$Z$151,0)),0)+IFERROR(INDEX('Hoja de Trabajo para listado'!$AB$155:$BA$1048576,MATCH($A578,'Hoja de Trabajo para listado'!$AB$155:$AB$1048576,0),MATCH((CUADRO!K$5&amp;$E578),'Hoja de Trabajo para listado'!$AB$151:$BA$151,0)),0)+IFERROR(INDEX('Hoja de Trabajo para listado'!$BC$155:$CB$1048576,MATCH($A578,'Hoja de Trabajo para listado'!$BC$155:$BC$1048576,0),MATCH((CUADRO!K$5&amp;$E578),'Hoja de Trabajo para listado'!$BC$151:$CB$151,0)),0)+IFERROR(INDEX('Hoja de Trabajo para listado'!$DE$153:$DG$274,MATCH($A578,'Hoja de Trabajo para listado'!$DE$153:$DE$1048576,0),MATCH((CUADRO!K$5&amp;$E578),'Hoja de Trabajo para listado'!$DE$151:$DG$151,0)),0)+IFERROR(INDEX('Hoja de Trabajo para listado'!$CD$155:$DC$1048576,MATCH($A578,'Hoja de Trabajo para listado'!$CD$155:$CD$1048576,0),MATCH((CUADRO!K$5&amp;$E578),'Hoja de Trabajo para listado'!$CD$151:$DC$151,0)),0)</f>
        <v>0</v>
      </c>
      <c r="L578" s="314">
        <f ca="1">+IFERROR(INDEX('Hoja de Trabajo para listado'!$A$155:$Z$1048576,MATCH($A578,'Hoja de Trabajo para listado'!$A$155:$A$1048576,0),MATCH((CUADRO!L$5&amp;$E578),'Hoja de Trabajo para listado'!$A$151:$Z$151,0)),0)+IFERROR(INDEX('Hoja de Trabajo para listado'!$AB$155:$BA$1048576,MATCH($A578,'Hoja de Trabajo para listado'!$AB$155:$AB$1048576,0),MATCH((CUADRO!L$5&amp;$E578),'Hoja de Trabajo para listado'!$AB$151:$BA$151,0)),0)+IFERROR(INDEX('Hoja de Trabajo para listado'!$BC$155:$CB$1048576,MATCH($A578,'Hoja de Trabajo para listado'!$BC$155:$BC$1048576,0),MATCH((CUADRO!L$5&amp;$E578),'Hoja de Trabajo para listado'!$BC$151:$CB$151,0)),0)+IFERROR(INDEX('Hoja de Trabajo para listado'!$DE$153:$DG$274,MATCH($A578,'Hoja de Trabajo para listado'!$DE$153:$DE$1048576,0),MATCH((CUADRO!L$5&amp;$E578),'Hoja de Trabajo para listado'!$DE$151:$DG$151,0)),0)+IFERROR(INDEX('Hoja de Trabajo para listado'!$CD$155:$DC$1048576,MATCH($A578,'Hoja de Trabajo para listado'!$CD$155:$CD$1048576,0),MATCH((CUADRO!L$5&amp;$E578),'Hoja de Trabajo para listado'!$CD$151:$DC$151,0)),0)</f>
        <v>0</v>
      </c>
      <c r="M578" s="314">
        <f ca="1">+IFERROR(INDEX('Hoja de Trabajo para listado'!$A$155:$Z$1048576,MATCH($A578,'Hoja de Trabajo para listado'!$A$155:$A$1048576,0),MATCH((CUADRO!M$5&amp;$E578),'Hoja de Trabajo para listado'!$A$151:$Z$151,0)),0)+IFERROR(INDEX('Hoja de Trabajo para listado'!$AB$155:$BA$1048576,MATCH($A578,'Hoja de Trabajo para listado'!$AB$155:$AB$1048576,0),MATCH((CUADRO!M$5&amp;$E578),'Hoja de Trabajo para listado'!$AB$151:$BA$151,0)),0)+IFERROR(INDEX('Hoja de Trabajo para listado'!$BC$155:$CB$1048576,MATCH($A578,'Hoja de Trabajo para listado'!$BC$155:$BC$1048576,0),MATCH((CUADRO!M$5&amp;$E578),'Hoja de Trabajo para listado'!$BC$151:$CB$151,0)),0)+IFERROR(INDEX('Hoja de Trabajo para listado'!$DE$153:$DG$274,MATCH($A578,'Hoja de Trabajo para listado'!$DE$153:$DE$1048576,0),MATCH((CUADRO!M$5&amp;$E578),'Hoja de Trabajo para listado'!$DE$151:$DG$151,0)),0)+IFERROR(INDEX('Hoja de Trabajo para listado'!$CD$155:$DC$1048576,MATCH($A578,'Hoja de Trabajo para listado'!$CD$155:$CD$1048576,0),MATCH((CUADRO!M$5&amp;$E578),'Hoja de Trabajo para listado'!$CD$151:$DC$151,0)),0)</f>
        <v>0</v>
      </c>
      <c r="N578" s="314">
        <f ca="1">+IFERROR(INDEX('Hoja de Trabajo para listado'!$A$155:$Z$1048576,MATCH($A578,'Hoja de Trabajo para listado'!$A$155:$A$1048576,0),MATCH((CUADRO!N$5&amp;$E578),'Hoja de Trabajo para listado'!$A$151:$Z$151,0)),0)+IFERROR(INDEX('Hoja de Trabajo para listado'!$AB$155:$BA$1048576,MATCH($A578,'Hoja de Trabajo para listado'!$AB$155:$AB$1048576,0),MATCH((CUADRO!N$5&amp;$E578),'Hoja de Trabajo para listado'!$AB$151:$BA$151,0)),0)+IFERROR(INDEX('Hoja de Trabajo para listado'!$BC$155:$CB$1048576,MATCH($A578,'Hoja de Trabajo para listado'!$BC$155:$BC$1048576,0),MATCH((CUADRO!N$5&amp;$E578),'Hoja de Trabajo para listado'!$BC$151:$CB$151,0)),0)+IFERROR(INDEX('Hoja de Trabajo para listado'!$DE$153:$DG$274,MATCH($A578,'Hoja de Trabajo para listado'!$DE$153:$DE$1048576,0),MATCH((CUADRO!N$5&amp;$E578),'Hoja de Trabajo para listado'!$DE$151:$DG$151,0)),0)+IFERROR(INDEX('Hoja de Trabajo para listado'!$CD$155:$DC$1048576,MATCH($A578,'Hoja de Trabajo para listado'!$CD$155:$CD$1048576,0),MATCH((CUADRO!N$5&amp;$E578),'Hoja de Trabajo para listado'!$CD$151:$DC$151,0)),0)</f>
        <v>0</v>
      </c>
      <c r="O578" s="314">
        <f ca="1">+IFERROR(INDEX('Hoja de Trabajo para listado'!$A$155:$Z$1048576,MATCH($A578,'Hoja de Trabajo para listado'!$A$155:$A$1048576,0),MATCH((CUADRO!O$5&amp;$E578),'Hoja de Trabajo para listado'!$A$151:$Z$151,0)),0)+IFERROR(INDEX('Hoja de Trabajo para listado'!$AB$155:$BA$1048576,MATCH($A578,'Hoja de Trabajo para listado'!$AB$155:$AB$1048576,0),MATCH((CUADRO!O$5&amp;$E578),'Hoja de Trabajo para listado'!$AB$151:$BA$151,0)),0)+IFERROR(INDEX('Hoja de Trabajo para listado'!$BC$155:$CB$1048576,MATCH($A578,'Hoja de Trabajo para listado'!$BC$155:$BC$1048576,0),MATCH((CUADRO!O$5&amp;$E578),'Hoja de Trabajo para listado'!$BC$151:$CB$151,0)),0)+IFERROR(INDEX('Hoja de Trabajo para listado'!$DE$153:$DG$274,MATCH($A578,'Hoja de Trabajo para listado'!$DE$153:$DE$1048576,0),MATCH((CUADRO!O$5&amp;$E578),'Hoja de Trabajo para listado'!$DE$151:$DG$151,0)),0)+IFERROR(INDEX('Hoja de Trabajo para listado'!$CD$155:$DC$1048576,MATCH($A578,'Hoja de Trabajo para listado'!$CD$155:$CD$1048576,0),MATCH((CUADRO!O$5&amp;$E578),'Hoja de Trabajo para listado'!$CD$151:$DC$151,0)),0)</f>
        <v>0</v>
      </c>
      <c r="P578" s="314">
        <f ca="1">+IFERROR(INDEX('Hoja de Trabajo para listado'!$A$155:$Z$1048576,MATCH($A578,'Hoja de Trabajo para listado'!$A$155:$A$1048576,0),MATCH((CUADRO!P$5&amp;$E578),'Hoja de Trabajo para listado'!$A$151:$Z$151,0)),0)+IFERROR(INDEX('Hoja de Trabajo para listado'!$AB$155:$BA$1048576,MATCH($A578,'Hoja de Trabajo para listado'!$AB$155:$AB$1048576,0),MATCH((CUADRO!P$5&amp;$E578),'Hoja de Trabajo para listado'!$AB$151:$BA$151,0)),0)+IFERROR(INDEX('Hoja de Trabajo para listado'!$BC$155:$CB$1048576,MATCH($A578,'Hoja de Trabajo para listado'!$BC$155:$BC$1048576,0),MATCH((CUADRO!P$5&amp;$E578),'Hoja de Trabajo para listado'!$BC$151:$CB$151,0)),0)+IFERROR(INDEX('Hoja de Trabajo para listado'!$DE$153:$DG$274,MATCH($A578,'Hoja de Trabajo para listado'!$DE$153:$DE$1048576,0),MATCH((CUADRO!P$5&amp;$E578),'Hoja de Trabajo para listado'!$DE$151:$DG$151,0)),0)+IFERROR(INDEX('Hoja de Trabajo para listado'!$CD$155:$DC$1048576,MATCH($A578,'Hoja de Trabajo para listado'!$CD$155:$CD$1048576,0),MATCH((CUADRO!P$5&amp;$E578),'Hoja de Trabajo para listado'!$CD$151:$DC$151,0)),0)</f>
        <v>0</v>
      </c>
      <c r="Q578" s="314">
        <f ca="1">+IFERROR(INDEX('Hoja de Trabajo para listado'!$A$155:$Z$1048576,MATCH($A578,'Hoja de Trabajo para listado'!$A$155:$A$1048576,0),MATCH((CUADRO!Q$5&amp;$E578),'Hoja de Trabajo para listado'!$A$151:$Z$151,0)),0)+IFERROR(INDEX('Hoja de Trabajo para listado'!$AB$155:$BA$1048576,MATCH($A578,'Hoja de Trabajo para listado'!$AB$155:$AB$1048576,0),MATCH((CUADRO!Q$5&amp;$E578),'Hoja de Trabajo para listado'!$AB$151:$BA$151,0)),0)+IFERROR(INDEX('Hoja de Trabajo para listado'!$BC$155:$CB$1048576,MATCH($A578,'Hoja de Trabajo para listado'!$BC$155:$BC$1048576,0),MATCH((CUADRO!Q$5&amp;$E578),'Hoja de Trabajo para listado'!$BC$151:$CB$151,0)),0)+IFERROR(INDEX('Hoja de Trabajo para listado'!$DE$153:$DG$274,MATCH($A578,'Hoja de Trabajo para listado'!$DE$153:$DE$1048576,0),MATCH((CUADRO!Q$5&amp;$E578),'Hoja de Trabajo para listado'!$DE$151:$DG$151,0)),0)+IFERROR(INDEX('Hoja de Trabajo para listado'!$CD$155:$DC$1048576,MATCH($A578,'Hoja de Trabajo para listado'!$CD$155:$CD$1048576,0),MATCH((CUADRO!Q$5&amp;$E578),'Hoja de Trabajo para listado'!$CD$151:$DC$151,0)),0)</f>
        <v>0</v>
      </c>
      <c r="R578" s="314">
        <f t="shared" ca="1" si="16"/>
        <v>0</v>
      </c>
      <c r="S578" s="322"/>
      <c r="T578" s="314">
        <f ca="1">+T579</f>
        <v>0</v>
      </c>
      <c r="U578" s="313">
        <f t="shared" si="17"/>
        <v>1</v>
      </c>
      <c r="V578" s="319" t="str">
        <f>+VLOOKUP(A578,bd_lista!$A$3:$E$593,5,FALSE)</f>
        <v>Gobiernos Autonomos Municipales</v>
      </c>
      <c r="W578" s="425" t="str">
        <f>+V578</f>
        <v>Gobiernos Autonomos Municipales</v>
      </c>
    </row>
    <row r="579" spans="1:23" customFormat="1" ht="15" hidden="1" customHeight="1">
      <c r="A579" s="323">
        <v>1526</v>
      </c>
      <c r="B579" s="428"/>
      <c r="C579" s="318" t="str">
        <f>+VLOOKUP(A579,bd_lista!$A$3:$C$593,3,FALSE)</f>
        <v>Gobierno Autónomo Municipal de Sacaca (Villa de Sacaca)</v>
      </c>
      <c r="D579" s="430"/>
      <c r="E579" s="347" t="s">
        <v>1419</v>
      </c>
      <c r="F579" s="314">
        <f ca="1">+IFERROR(INDEX('Hoja de Trabajo para listado'!$A$155:$Z$1048576,MATCH($A579,'Hoja de Trabajo para listado'!$A$155:$A$1048576,0),MATCH((CUADRO!F$5&amp;$E579),'Hoja de Trabajo para listado'!$A$151:$Z$151,0)),0)+IFERROR(INDEX('Hoja de Trabajo para listado'!$AB$155:$BA$1048576,MATCH($A579,'Hoja de Trabajo para listado'!$AB$155:$AB$1048576,0),MATCH((CUADRO!F$5&amp;$E579),'Hoja de Trabajo para listado'!$AB$151:$BA$151,0)),0)+IFERROR(INDEX('Hoja de Trabajo para listado'!$BC$155:$CB$1048576,MATCH($A579,'Hoja de Trabajo para listado'!$BC$155:$BC$1048576,0),MATCH((CUADRO!F$5&amp;$E579),'Hoja de Trabajo para listado'!$BC$151:$CB$151,0)),0)+IFERROR(INDEX('Hoja de Trabajo para listado'!$DE$153:$DG$274,MATCH($A579,'Hoja de Trabajo para listado'!$DE$153:$DE$1048576,0),MATCH((CUADRO!F$5&amp;$E579),'Hoja de Trabajo para listado'!$DE$151:$DG$151,0)),0)+IFERROR(INDEX('Hoja de Trabajo para listado'!$CD$155:$DC$1048576,MATCH($A579,'Hoja de Trabajo para listado'!$CD$155:$CD$1048576,0),MATCH((CUADRO!F$5&amp;$E579),'Hoja de Trabajo para listado'!$CD$151:$DC$151,0)),0)</f>
        <v>0</v>
      </c>
      <c r="G579" s="314">
        <f ca="1">+IFERROR(INDEX('Hoja de Trabajo para listado'!$A$155:$Z$1048576,MATCH($A579,'Hoja de Trabajo para listado'!$A$155:$A$1048576,0),MATCH((CUADRO!G$5&amp;$E579),'Hoja de Trabajo para listado'!$A$151:$Z$151,0)),0)+IFERROR(INDEX('Hoja de Trabajo para listado'!$AB$155:$BA$1048576,MATCH($A579,'Hoja de Trabajo para listado'!$AB$155:$AB$1048576,0),MATCH((CUADRO!G$5&amp;$E579),'Hoja de Trabajo para listado'!$AB$151:$BA$151,0)),0)+IFERROR(INDEX('Hoja de Trabajo para listado'!$BC$155:$CB$1048576,MATCH($A579,'Hoja de Trabajo para listado'!$BC$155:$BC$1048576,0),MATCH((CUADRO!G$5&amp;$E579),'Hoja de Trabajo para listado'!$BC$151:$CB$151,0)),0)+IFERROR(INDEX('Hoja de Trabajo para listado'!$DE$153:$DG$274,MATCH($A579,'Hoja de Trabajo para listado'!$DE$153:$DE$1048576,0),MATCH((CUADRO!G$5&amp;$E579),'Hoja de Trabajo para listado'!$DE$151:$DG$151,0)),0)+IFERROR(INDEX('Hoja de Trabajo para listado'!$CD$155:$DC$1048576,MATCH($A579,'Hoja de Trabajo para listado'!$CD$155:$CD$1048576,0),MATCH((CUADRO!G$5&amp;$E579),'Hoja de Trabajo para listado'!$CD$151:$DC$151,0)),0)</f>
        <v>0</v>
      </c>
      <c r="H579" s="314">
        <f ca="1">+IFERROR(INDEX('Hoja de Trabajo para listado'!$A$155:$Z$1048576,MATCH($A579,'Hoja de Trabajo para listado'!$A$155:$A$1048576,0),MATCH((CUADRO!H$5&amp;$E579),'Hoja de Trabajo para listado'!$A$151:$Z$151,0)),0)+IFERROR(INDEX('Hoja de Trabajo para listado'!$AB$155:$BA$1048576,MATCH($A579,'Hoja de Trabajo para listado'!$AB$155:$AB$1048576,0),MATCH((CUADRO!H$5&amp;$E579),'Hoja de Trabajo para listado'!$AB$151:$BA$151,0)),0)+IFERROR(INDEX('Hoja de Trabajo para listado'!$BC$155:$CB$1048576,MATCH($A579,'Hoja de Trabajo para listado'!$BC$155:$BC$1048576,0),MATCH((CUADRO!H$5&amp;$E579),'Hoja de Trabajo para listado'!$BC$151:$CB$151,0)),0)+IFERROR(INDEX('Hoja de Trabajo para listado'!$DE$153:$DG$274,MATCH($A579,'Hoja de Trabajo para listado'!$DE$153:$DE$1048576,0),MATCH((CUADRO!H$5&amp;$E579),'Hoja de Trabajo para listado'!$DE$151:$DG$151,0)),0)+IFERROR(INDEX('Hoja de Trabajo para listado'!$CD$155:$DC$1048576,MATCH($A579,'Hoja de Trabajo para listado'!$CD$155:$CD$1048576,0),MATCH((CUADRO!H$5&amp;$E579),'Hoja de Trabajo para listado'!$CD$151:$DC$151,0)),0)</f>
        <v>0</v>
      </c>
      <c r="I579" s="314">
        <f ca="1">+IFERROR(INDEX('Hoja de Trabajo para listado'!$A$155:$Z$1048576,MATCH($A579,'Hoja de Trabajo para listado'!$A$155:$A$1048576,0),MATCH((CUADRO!I$5&amp;$E579),'Hoja de Trabajo para listado'!$A$151:$Z$151,0)),0)+IFERROR(INDEX('Hoja de Trabajo para listado'!$AB$155:$BA$1048576,MATCH($A579,'Hoja de Trabajo para listado'!$AB$155:$AB$1048576,0),MATCH((CUADRO!I$5&amp;$E579),'Hoja de Trabajo para listado'!$AB$151:$BA$151,0)),0)+IFERROR(INDEX('Hoja de Trabajo para listado'!$BC$155:$CB$1048576,MATCH($A579,'Hoja de Trabajo para listado'!$BC$155:$BC$1048576,0),MATCH((CUADRO!I$5&amp;$E579),'Hoja de Trabajo para listado'!$BC$151:$CB$151,0)),0)+IFERROR(INDEX('Hoja de Trabajo para listado'!$DE$153:$DG$274,MATCH($A579,'Hoja de Trabajo para listado'!$DE$153:$DE$1048576,0),MATCH((CUADRO!I$5&amp;$E579),'Hoja de Trabajo para listado'!$DE$151:$DG$151,0)),0)+IFERROR(INDEX('Hoja de Trabajo para listado'!$CD$155:$DC$1048576,MATCH($A579,'Hoja de Trabajo para listado'!$CD$155:$CD$1048576,0),MATCH((CUADRO!I$5&amp;$E579),'Hoja de Trabajo para listado'!$CD$151:$DC$151,0)),0)</f>
        <v>0</v>
      </c>
      <c r="J579" s="314">
        <f ca="1">+IFERROR(INDEX('Hoja de Trabajo para listado'!$A$155:$Z$1048576,MATCH($A579,'Hoja de Trabajo para listado'!$A$155:$A$1048576,0),MATCH((CUADRO!J$5&amp;$E579),'Hoja de Trabajo para listado'!$A$151:$Z$151,0)),0)+IFERROR(INDEX('Hoja de Trabajo para listado'!$AB$155:$BA$1048576,MATCH($A579,'Hoja de Trabajo para listado'!$AB$155:$AB$1048576,0),MATCH((CUADRO!J$5&amp;$E579),'Hoja de Trabajo para listado'!$AB$151:$BA$151,0)),0)+IFERROR(INDEX('Hoja de Trabajo para listado'!$BC$155:$CB$1048576,MATCH($A579,'Hoja de Trabajo para listado'!$BC$155:$BC$1048576,0),MATCH((CUADRO!J$5&amp;$E579),'Hoja de Trabajo para listado'!$BC$151:$CB$151,0)),0)+IFERROR(INDEX('Hoja de Trabajo para listado'!$DE$153:$DG$274,MATCH($A579,'Hoja de Trabajo para listado'!$DE$153:$DE$1048576,0),MATCH((CUADRO!J$5&amp;$E579),'Hoja de Trabajo para listado'!$DE$151:$DG$151,0)),0)+IFERROR(INDEX('Hoja de Trabajo para listado'!$CD$155:$DC$1048576,MATCH($A579,'Hoja de Trabajo para listado'!$CD$155:$CD$1048576,0),MATCH((CUADRO!J$5&amp;$E579),'Hoja de Trabajo para listado'!$CD$151:$DC$151,0)),0)</f>
        <v>0</v>
      </c>
      <c r="K579" s="314">
        <f ca="1">+IFERROR(INDEX('Hoja de Trabajo para listado'!$A$155:$Z$1048576,MATCH($A579,'Hoja de Trabajo para listado'!$A$155:$A$1048576,0),MATCH((CUADRO!K$5&amp;$E579),'Hoja de Trabajo para listado'!$A$151:$Z$151,0)),0)+IFERROR(INDEX('Hoja de Trabajo para listado'!$AB$155:$BA$1048576,MATCH($A579,'Hoja de Trabajo para listado'!$AB$155:$AB$1048576,0),MATCH((CUADRO!K$5&amp;$E579),'Hoja de Trabajo para listado'!$AB$151:$BA$151,0)),0)+IFERROR(INDEX('Hoja de Trabajo para listado'!$BC$155:$CB$1048576,MATCH($A579,'Hoja de Trabajo para listado'!$BC$155:$BC$1048576,0),MATCH((CUADRO!K$5&amp;$E579),'Hoja de Trabajo para listado'!$BC$151:$CB$151,0)),0)+IFERROR(INDEX('Hoja de Trabajo para listado'!$DE$153:$DG$274,MATCH($A579,'Hoja de Trabajo para listado'!$DE$153:$DE$1048576,0),MATCH((CUADRO!K$5&amp;$E579),'Hoja de Trabajo para listado'!$DE$151:$DG$151,0)),0)+IFERROR(INDEX('Hoja de Trabajo para listado'!$CD$155:$DC$1048576,MATCH($A579,'Hoja de Trabajo para listado'!$CD$155:$CD$1048576,0),MATCH((CUADRO!K$5&amp;$E579),'Hoja de Trabajo para listado'!$CD$151:$DC$151,0)),0)</f>
        <v>0</v>
      </c>
      <c r="L579" s="314">
        <f ca="1">+IFERROR(INDEX('Hoja de Trabajo para listado'!$A$155:$Z$1048576,MATCH($A579,'Hoja de Trabajo para listado'!$A$155:$A$1048576,0),MATCH((CUADRO!L$5&amp;$E579),'Hoja de Trabajo para listado'!$A$151:$Z$151,0)),0)+IFERROR(INDEX('Hoja de Trabajo para listado'!$AB$155:$BA$1048576,MATCH($A579,'Hoja de Trabajo para listado'!$AB$155:$AB$1048576,0),MATCH((CUADRO!L$5&amp;$E579),'Hoja de Trabajo para listado'!$AB$151:$BA$151,0)),0)+IFERROR(INDEX('Hoja de Trabajo para listado'!$BC$155:$CB$1048576,MATCH($A579,'Hoja de Trabajo para listado'!$BC$155:$BC$1048576,0),MATCH((CUADRO!L$5&amp;$E579),'Hoja de Trabajo para listado'!$BC$151:$CB$151,0)),0)+IFERROR(INDEX('Hoja de Trabajo para listado'!$DE$153:$DG$274,MATCH($A579,'Hoja de Trabajo para listado'!$DE$153:$DE$1048576,0),MATCH((CUADRO!L$5&amp;$E579),'Hoja de Trabajo para listado'!$DE$151:$DG$151,0)),0)+IFERROR(INDEX('Hoja de Trabajo para listado'!$CD$155:$DC$1048576,MATCH($A579,'Hoja de Trabajo para listado'!$CD$155:$CD$1048576,0),MATCH((CUADRO!L$5&amp;$E579),'Hoja de Trabajo para listado'!$CD$151:$DC$151,0)),0)</f>
        <v>0</v>
      </c>
      <c r="M579" s="314">
        <f ca="1">+IFERROR(INDEX('Hoja de Trabajo para listado'!$A$155:$Z$1048576,MATCH($A579,'Hoja de Trabajo para listado'!$A$155:$A$1048576,0),MATCH((CUADRO!M$5&amp;$E579),'Hoja de Trabajo para listado'!$A$151:$Z$151,0)),0)+IFERROR(INDEX('Hoja de Trabajo para listado'!$AB$155:$BA$1048576,MATCH($A579,'Hoja de Trabajo para listado'!$AB$155:$AB$1048576,0),MATCH((CUADRO!M$5&amp;$E579),'Hoja de Trabajo para listado'!$AB$151:$BA$151,0)),0)+IFERROR(INDEX('Hoja de Trabajo para listado'!$BC$155:$CB$1048576,MATCH($A579,'Hoja de Trabajo para listado'!$BC$155:$BC$1048576,0),MATCH((CUADRO!M$5&amp;$E579),'Hoja de Trabajo para listado'!$BC$151:$CB$151,0)),0)+IFERROR(INDEX('Hoja de Trabajo para listado'!$DE$153:$DG$274,MATCH($A579,'Hoja de Trabajo para listado'!$DE$153:$DE$1048576,0),MATCH((CUADRO!M$5&amp;$E579),'Hoja de Trabajo para listado'!$DE$151:$DG$151,0)),0)+IFERROR(INDEX('Hoja de Trabajo para listado'!$CD$155:$DC$1048576,MATCH($A579,'Hoja de Trabajo para listado'!$CD$155:$CD$1048576,0),MATCH((CUADRO!M$5&amp;$E579),'Hoja de Trabajo para listado'!$CD$151:$DC$151,0)),0)</f>
        <v>0</v>
      </c>
      <c r="N579" s="314">
        <f ca="1">+IFERROR(INDEX('Hoja de Trabajo para listado'!$A$155:$Z$1048576,MATCH($A579,'Hoja de Trabajo para listado'!$A$155:$A$1048576,0),MATCH((CUADRO!N$5&amp;$E579),'Hoja de Trabajo para listado'!$A$151:$Z$151,0)),0)+IFERROR(INDEX('Hoja de Trabajo para listado'!$AB$155:$BA$1048576,MATCH($A579,'Hoja de Trabajo para listado'!$AB$155:$AB$1048576,0),MATCH((CUADRO!N$5&amp;$E579),'Hoja de Trabajo para listado'!$AB$151:$BA$151,0)),0)+IFERROR(INDEX('Hoja de Trabajo para listado'!$BC$155:$CB$1048576,MATCH($A579,'Hoja de Trabajo para listado'!$BC$155:$BC$1048576,0),MATCH((CUADRO!N$5&amp;$E579),'Hoja de Trabajo para listado'!$BC$151:$CB$151,0)),0)+IFERROR(INDEX('Hoja de Trabajo para listado'!$DE$153:$DG$274,MATCH($A579,'Hoja de Trabajo para listado'!$DE$153:$DE$1048576,0),MATCH((CUADRO!N$5&amp;$E579),'Hoja de Trabajo para listado'!$DE$151:$DG$151,0)),0)+IFERROR(INDEX('Hoja de Trabajo para listado'!$CD$155:$DC$1048576,MATCH($A579,'Hoja de Trabajo para listado'!$CD$155:$CD$1048576,0),MATCH((CUADRO!N$5&amp;$E579),'Hoja de Trabajo para listado'!$CD$151:$DC$151,0)),0)</f>
        <v>0</v>
      </c>
      <c r="O579" s="314">
        <f ca="1">+IFERROR(INDEX('Hoja de Trabajo para listado'!$A$155:$Z$1048576,MATCH($A579,'Hoja de Trabajo para listado'!$A$155:$A$1048576,0),MATCH((CUADRO!O$5&amp;$E579),'Hoja de Trabajo para listado'!$A$151:$Z$151,0)),0)+IFERROR(INDEX('Hoja de Trabajo para listado'!$AB$155:$BA$1048576,MATCH($A579,'Hoja de Trabajo para listado'!$AB$155:$AB$1048576,0),MATCH((CUADRO!O$5&amp;$E579),'Hoja de Trabajo para listado'!$AB$151:$BA$151,0)),0)+IFERROR(INDEX('Hoja de Trabajo para listado'!$BC$155:$CB$1048576,MATCH($A579,'Hoja de Trabajo para listado'!$BC$155:$BC$1048576,0),MATCH((CUADRO!O$5&amp;$E579),'Hoja de Trabajo para listado'!$BC$151:$CB$151,0)),0)+IFERROR(INDEX('Hoja de Trabajo para listado'!$DE$153:$DG$274,MATCH($A579,'Hoja de Trabajo para listado'!$DE$153:$DE$1048576,0),MATCH((CUADRO!O$5&amp;$E579),'Hoja de Trabajo para listado'!$DE$151:$DG$151,0)),0)+IFERROR(INDEX('Hoja de Trabajo para listado'!$CD$155:$DC$1048576,MATCH($A579,'Hoja de Trabajo para listado'!$CD$155:$CD$1048576,0),MATCH((CUADRO!O$5&amp;$E579),'Hoja de Trabajo para listado'!$CD$151:$DC$151,0)),0)</f>
        <v>0</v>
      </c>
      <c r="P579" s="314">
        <f ca="1">+IFERROR(INDEX('Hoja de Trabajo para listado'!$A$155:$Z$1048576,MATCH($A579,'Hoja de Trabajo para listado'!$A$155:$A$1048576,0),MATCH((CUADRO!P$5&amp;$E579),'Hoja de Trabajo para listado'!$A$151:$Z$151,0)),0)+IFERROR(INDEX('Hoja de Trabajo para listado'!$AB$155:$BA$1048576,MATCH($A579,'Hoja de Trabajo para listado'!$AB$155:$AB$1048576,0),MATCH((CUADRO!P$5&amp;$E579),'Hoja de Trabajo para listado'!$AB$151:$BA$151,0)),0)+IFERROR(INDEX('Hoja de Trabajo para listado'!$BC$155:$CB$1048576,MATCH($A579,'Hoja de Trabajo para listado'!$BC$155:$BC$1048576,0),MATCH((CUADRO!P$5&amp;$E579),'Hoja de Trabajo para listado'!$BC$151:$CB$151,0)),0)+IFERROR(INDEX('Hoja de Trabajo para listado'!$DE$153:$DG$274,MATCH($A579,'Hoja de Trabajo para listado'!$DE$153:$DE$1048576,0),MATCH((CUADRO!P$5&amp;$E579),'Hoja de Trabajo para listado'!$DE$151:$DG$151,0)),0)+IFERROR(INDEX('Hoja de Trabajo para listado'!$CD$155:$DC$1048576,MATCH($A579,'Hoja de Trabajo para listado'!$CD$155:$CD$1048576,0),MATCH((CUADRO!P$5&amp;$E579),'Hoja de Trabajo para listado'!$CD$151:$DC$151,0)),0)</f>
        <v>0</v>
      </c>
      <c r="Q579" s="314">
        <f ca="1">+IFERROR(INDEX('Hoja de Trabajo para listado'!$A$155:$Z$1048576,MATCH($A579,'Hoja de Trabajo para listado'!$A$155:$A$1048576,0),MATCH((CUADRO!Q$5&amp;$E579),'Hoja de Trabajo para listado'!$A$151:$Z$151,0)),0)+IFERROR(INDEX('Hoja de Trabajo para listado'!$AB$155:$BA$1048576,MATCH($A579,'Hoja de Trabajo para listado'!$AB$155:$AB$1048576,0),MATCH((CUADRO!Q$5&amp;$E579),'Hoja de Trabajo para listado'!$AB$151:$BA$151,0)),0)+IFERROR(INDEX('Hoja de Trabajo para listado'!$BC$155:$CB$1048576,MATCH($A579,'Hoja de Trabajo para listado'!$BC$155:$BC$1048576,0),MATCH((CUADRO!Q$5&amp;$E579),'Hoja de Trabajo para listado'!$BC$151:$CB$151,0)),0)+IFERROR(INDEX('Hoja de Trabajo para listado'!$DE$153:$DG$274,MATCH($A579,'Hoja de Trabajo para listado'!$DE$153:$DE$1048576,0),MATCH((CUADRO!Q$5&amp;$E579),'Hoja de Trabajo para listado'!$DE$151:$DG$151,0)),0)+IFERROR(INDEX('Hoja de Trabajo para listado'!$CD$155:$DC$1048576,MATCH($A579,'Hoja de Trabajo para listado'!$CD$155:$CD$1048576,0),MATCH((CUADRO!Q$5&amp;$E579),'Hoja de Trabajo para listado'!$CD$151:$DC$151,0)),0)</f>
        <v>0</v>
      </c>
      <c r="R579" s="314">
        <f t="shared" ca="1" si="16"/>
        <v>0</v>
      </c>
      <c r="S579" s="322">
        <f ca="1">+R578+R579</f>
        <v>0</v>
      </c>
      <c r="T579" s="314">
        <f ca="1">+S579</f>
        <v>0</v>
      </c>
      <c r="U579" s="313">
        <f t="shared" si="17"/>
        <v>2</v>
      </c>
      <c r="V579" s="319" t="str">
        <f>+VLOOKUP(A579,bd_lista!$A$3:$E$593,5,FALSE)</f>
        <v>Gobiernos Autonomos Municipales</v>
      </c>
      <c r="W579" s="426"/>
    </row>
    <row r="580" spans="1:23" customFormat="1" ht="15" hidden="1" customHeight="1">
      <c r="A580" s="323">
        <v>1527</v>
      </c>
      <c r="B580" s="427">
        <f>+A580</f>
        <v>1527</v>
      </c>
      <c r="C580" s="318" t="str">
        <f>+VLOOKUP(A580,bd_lista!$A$3:$C$593,3,FALSE)</f>
        <v>Gobierno Autónomo Municipal de Caripuyo</v>
      </c>
      <c r="D580" s="429" t="str">
        <f>+C580</f>
        <v>Gobierno Autónomo Municipal de Caripuyo</v>
      </c>
      <c r="E580" s="346" t="s">
        <v>1418</v>
      </c>
      <c r="F580" s="314">
        <f ca="1">+IFERROR(INDEX('Hoja de Trabajo para listado'!$A$155:$Z$1048576,MATCH($A580,'Hoja de Trabajo para listado'!$A$155:$A$1048576,0),MATCH((CUADRO!F$5&amp;$E580),'Hoja de Trabajo para listado'!$A$151:$Z$151,0)),0)+IFERROR(INDEX('Hoja de Trabajo para listado'!$AB$155:$BA$1048576,MATCH($A580,'Hoja de Trabajo para listado'!$AB$155:$AB$1048576,0),MATCH((CUADRO!F$5&amp;$E580),'Hoja de Trabajo para listado'!$AB$151:$BA$151,0)),0)+IFERROR(INDEX('Hoja de Trabajo para listado'!$BC$155:$CB$1048576,MATCH($A580,'Hoja de Trabajo para listado'!$BC$155:$BC$1048576,0),MATCH((CUADRO!F$5&amp;$E580),'Hoja de Trabajo para listado'!$BC$151:$CB$151,0)),0)+IFERROR(INDEX('Hoja de Trabajo para listado'!$DE$153:$DG$274,MATCH($A580,'Hoja de Trabajo para listado'!$DE$153:$DE$1048576,0),MATCH((CUADRO!F$5&amp;$E580),'Hoja de Trabajo para listado'!$DE$151:$DG$151,0)),0)+IFERROR(INDEX('Hoja de Trabajo para listado'!$CD$155:$DC$1048576,MATCH($A580,'Hoja de Trabajo para listado'!$CD$155:$CD$1048576,0),MATCH((CUADRO!F$5&amp;$E580),'Hoja de Trabajo para listado'!$CD$151:$DC$151,0)),0)</f>
        <v>0</v>
      </c>
      <c r="G580" s="314">
        <f ca="1">+IFERROR(INDEX('Hoja de Trabajo para listado'!$A$155:$Z$1048576,MATCH($A580,'Hoja de Trabajo para listado'!$A$155:$A$1048576,0),MATCH((CUADRO!G$5&amp;$E580),'Hoja de Trabajo para listado'!$A$151:$Z$151,0)),0)+IFERROR(INDEX('Hoja de Trabajo para listado'!$AB$155:$BA$1048576,MATCH($A580,'Hoja de Trabajo para listado'!$AB$155:$AB$1048576,0),MATCH((CUADRO!G$5&amp;$E580),'Hoja de Trabajo para listado'!$AB$151:$BA$151,0)),0)+IFERROR(INDEX('Hoja de Trabajo para listado'!$BC$155:$CB$1048576,MATCH($A580,'Hoja de Trabajo para listado'!$BC$155:$BC$1048576,0),MATCH((CUADRO!G$5&amp;$E580),'Hoja de Trabajo para listado'!$BC$151:$CB$151,0)),0)+IFERROR(INDEX('Hoja de Trabajo para listado'!$DE$153:$DG$274,MATCH($A580,'Hoja de Trabajo para listado'!$DE$153:$DE$1048576,0),MATCH((CUADRO!G$5&amp;$E580),'Hoja de Trabajo para listado'!$DE$151:$DG$151,0)),0)+IFERROR(INDEX('Hoja de Trabajo para listado'!$CD$155:$DC$1048576,MATCH($A580,'Hoja de Trabajo para listado'!$CD$155:$CD$1048576,0),MATCH((CUADRO!G$5&amp;$E580),'Hoja de Trabajo para listado'!$CD$151:$DC$151,0)),0)</f>
        <v>0</v>
      </c>
      <c r="H580" s="314">
        <f ca="1">+IFERROR(INDEX('Hoja de Trabajo para listado'!$A$155:$Z$1048576,MATCH($A580,'Hoja de Trabajo para listado'!$A$155:$A$1048576,0),MATCH((CUADRO!H$5&amp;$E580),'Hoja de Trabajo para listado'!$A$151:$Z$151,0)),0)+IFERROR(INDEX('Hoja de Trabajo para listado'!$AB$155:$BA$1048576,MATCH($A580,'Hoja de Trabajo para listado'!$AB$155:$AB$1048576,0),MATCH((CUADRO!H$5&amp;$E580),'Hoja de Trabajo para listado'!$AB$151:$BA$151,0)),0)+IFERROR(INDEX('Hoja de Trabajo para listado'!$BC$155:$CB$1048576,MATCH($A580,'Hoja de Trabajo para listado'!$BC$155:$BC$1048576,0),MATCH((CUADRO!H$5&amp;$E580),'Hoja de Trabajo para listado'!$BC$151:$CB$151,0)),0)+IFERROR(INDEX('Hoja de Trabajo para listado'!$DE$153:$DG$274,MATCH($A580,'Hoja de Trabajo para listado'!$DE$153:$DE$1048576,0),MATCH((CUADRO!H$5&amp;$E580),'Hoja de Trabajo para listado'!$DE$151:$DG$151,0)),0)+IFERROR(INDEX('Hoja de Trabajo para listado'!$CD$155:$DC$1048576,MATCH($A580,'Hoja de Trabajo para listado'!$CD$155:$CD$1048576,0),MATCH((CUADRO!H$5&amp;$E580),'Hoja de Trabajo para listado'!$CD$151:$DC$151,0)),0)</f>
        <v>0</v>
      </c>
      <c r="I580" s="314">
        <f ca="1">+IFERROR(INDEX('Hoja de Trabajo para listado'!$A$155:$Z$1048576,MATCH($A580,'Hoja de Trabajo para listado'!$A$155:$A$1048576,0),MATCH((CUADRO!I$5&amp;$E580),'Hoja de Trabajo para listado'!$A$151:$Z$151,0)),0)+IFERROR(INDEX('Hoja de Trabajo para listado'!$AB$155:$BA$1048576,MATCH($A580,'Hoja de Trabajo para listado'!$AB$155:$AB$1048576,0),MATCH((CUADRO!I$5&amp;$E580),'Hoja de Trabajo para listado'!$AB$151:$BA$151,0)),0)+IFERROR(INDEX('Hoja de Trabajo para listado'!$BC$155:$CB$1048576,MATCH($A580,'Hoja de Trabajo para listado'!$BC$155:$BC$1048576,0),MATCH((CUADRO!I$5&amp;$E580),'Hoja de Trabajo para listado'!$BC$151:$CB$151,0)),0)+IFERROR(INDEX('Hoja de Trabajo para listado'!$DE$153:$DG$274,MATCH($A580,'Hoja de Trabajo para listado'!$DE$153:$DE$1048576,0),MATCH((CUADRO!I$5&amp;$E580),'Hoja de Trabajo para listado'!$DE$151:$DG$151,0)),0)+IFERROR(INDEX('Hoja de Trabajo para listado'!$CD$155:$DC$1048576,MATCH($A580,'Hoja de Trabajo para listado'!$CD$155:$CD$1048576,0),MATCH((CUADRO!I$5&amp;$E580),'Hoja de Trabajo para listado'!$CD$151:$DC$151,0)),0)</f>
        <v>0</v>
      </c>
      <c r="J580" s="314">
        <f ca="1">+IFERROR(INDEX('Hoja de Trabajo para listado'!$A$155:$Z$1048576,MATCH($A580,'Hoja de Trabajo para listado'!$A$155:$A$1048576,0),MATCH((CUADRO!J$5&amp;$E580),'Hoja de Trabajo para listado'!$A$151:$Z$151,0)),0)+IFERROR(INDEX('Hoja de Trabajo para listado'!$AB$155:$BA$1048576,MATCH($A580,'Hoja de Trabajo para listado'!$AB$155:$AB$1048576,0),MATCH((CUADRO!J$5&amp;$E580),'Hoja de Trabajo para listado'!$AB$151:$BA$151,0)),0)+IFERROR(INDEX('Hoja de Trabajo para listado'!$BC$155:$CB$1048576,MATCH($A580,'Hoja de Trabajo para listado'!$BC$155:$BC$1048576,0),MATCH((CUADRO!J$5&amp;$E580),'Hoja de Trabajo para listado'!$BC$151:$CB$151,0)),0)+IFERROR(INDEX('Hoja de Trabajo para listado'!$DE$153:$DG$274,MATCH($A580,'Hoja de Trabajo para listado'!$DE$153:$DE$1048576,0),MATCH((CUADRO!J$5&amp;$E580),'Hoja de Trabajo para listado'!$DE$151:$DG$151,0)),0)+IFERROR(INDEX('Hoja de Trabajo para listado'!$CD$155:$DC$1048576,MATCH($A580,'Hoja de Trabajo para listado'!$CD$155:$CD$1048576,0),MATCH((CUADRO!J$5&amp;$E580),'Hoja de Trabajo para listado'!$CD$151:$DC$151,0)),0)</f>
        <v>0</v>
      </c>
      <c r="K580" s="314">
        <f ca="1">+IFERROR(INDEX('Hoja de Trabajo para listado'!$A$155:$Z$1048576,MATCH($A580,'Hoja de Trabajo para listado'!$A$155:$A$1048576,0),MATCH((CUADRO!K$5&amp;$E580),'Hoja de Trabajo para listado'!$A$151:$Z$151,0)),0)+IFERROR(INDEX('Hoja de Trabajo para listado'!$AB$155:$BA$1048576,MATCH($A580,'Hoja de Trabajo para listado'!$AB$155:$AB$1048576,0),MATCH((CUADRO!K$5&amp;$E580),'Hoja de Trabajo para listado'!$AB$151:$BA$151,0)),0)+IFERROR(INDEX('Hoja de Trabajo para listado'!$BC$155:$CB$1048576,MATCH($A580,'Hoja de Trabajo para listado'!$BC$155:$BC$1048576,0),MATCH((CUADRO!K$5&amp;$E580),'Hoja de Trabajo para listado'!$BC$151:$CB$151,0)),0)+IFERROR(INDEX('Hoja de Trabajo para listado'!$DE$153:$DG$274,MATCH($A580,'Hoja de Trabajo para listado'!$DE$153:$DE$1048576,0),MATCH((CUADRO!K$5&amp;$E580),'Hoja de Trabajo para listado'!$DE$151:$DG$151,0)),0)+IFERROR(INDEX('Hoja de Trabajo para listado'!$CD$155:$DC$1048576,MATCH($A580,'Hoja de Trabajo para listado'!$CD$155:$CD$1048576,0),MATCH((CUADRO!K$5&amp;$E580),'Hoja de Trabajo para listado'!$CD$151:$DC$151,0)),0)</f>
        <v>0</v>
      </c>
      <c r="L580" s="314">
        <f ca="1">+IFERROR(INDEX('Hoja de Trabajo para listado'!$A$155:$Z$1048576,MATCH($A580,'Hoja de Trabajo para listado'!$A$155:$A$1048576,0),MATCH((CUADRO!L$5&amp;$E580),'Hoja de Trabajo para listado'!$A$151:$Z$151,0)),0)+IFERROR(INDEX('Hoja de Trabajo para listado'!$AB$155:$BA$1048576,MATCH($A580,'Hoja de Trabajo para listado'!$AB$155:$AB$1048576,0),MATCH((CUADRO!L$5&amp;$E580),'Hoja de Trabajo para listado'!$AB$151:$BA$151,0)),0)+IFERROR(INDEX('Hoja de Trabajo para listado'!$BC$155:$CB$1048576,MATCH($A580,'Hoja de Trabajo para listado'!$BC$155:$BC$1048576,0),MATCH((CUADRO!L$5&amp;$E580),'Hoja de Trabajo para listado'!$BC$151:$CB$151,0)),0)+IFERROR(INDEX('Hoja de Trabajo para listado'!$DE$153:$DG$274,MATCH($A580,'Hoja de Trabajo para listado'!$DE$153:$DE$1048576,0),MATCH((CUADRO!L$5&amp;$E580),'Hoja de Trabajo para listado'!$DE$151:$DG$151,0)),0)+IFERROR(INDEX('Hoja de Trabajo para listado'!$CD$155:$DC$1048576,MATCH($A580,'Hoja de Trabajo para listado'!$CD$155:$CD$1048576,0),MATCH((CUADRO!L$5&amp;$E580),'Hoja de Trabajo para listado'!$CD$151:$DC$151,0)),0)</f>
        <v>0</v>
      </c>
      <c r="M580" s="314">
        <f ca="1">+IFERROR(INDEX('Hoja de Trabajo para listado'!$A$155:$Z$1048576,MATCH($A580,'Hoja de Trabajo para listado'!$A$155:$A$1048576,0),MATCH((CUADRO!M$5&amp;$E580),'Hoja de Trabajo para listado'!$A$151:$Z$151,0)),0)+IFERROR(INDEX('Hoja de Trabajo para listado'!$AB$155:$BA$1048576,MATCH($A580,'Hoja de Trabajo para listado'!$AB$155:$AB$1048576,0),MATCH((CUADRO!M$5&amp;$E580),'Hoja de Trabajo para listado'!$AB$151:$BA$151,0)),0)+IFERROR(INDEX('Hoja de Trabajo para listado'!$BC$155:$CB$1048576,MATCH($A580,'Hoja de Trabajo para listado'!$BC$155:$BC$1048576,0),MATCH((CUADRO!M$5&amp;$E580),'Hoja de Trabajo para listado'!$BC$151:$CB$151,0)),0)+IFERROR(INDEX('Hoja de Trabajo para listado'!$DE$153:$DG$274,MATCH($A580,'Hoja de Trabajo para listado'!$DE$153:$DE$1048576,0),MATCH((CUADRO!M$5&amp;$E580),'Hoja de Trabajo para listado'!$DE$151:$DG$151,0)),0)+IFERROR(INDEX('Hoja de Trabajo para listado'!$CD$155:$DC$1048576,MATCH($A580,'Hoja de Trabajo para listado'!$CD$155:$CD$1048576,0),MATCH((CUADRO!M$5&amp;$E580),'Hoja de Trabajo para listado'!$CD$151:$DC$151,0)),0)</f>
        <v>0</v>
      </c>
      <c r="N580" s="314">
        <f ca="1">+IFERROR(INDEX('Hoja de Trabajo para listado'!$A$155:$Z$1048576,MATCH($A580,'Hoja de Trabajo para listado'!$A$155:$A$1048576,0),MATCH((CUADRO!N$5&amp;$E580),'Hoja de Trabajo para listado'!$A$151:$Z$151,0)),0)+IFERROR(INDEX('Hoja de Trabajo para listado'!$AB$155:$BA$1048576,MATCH($A580,'Hoja de Trabajo para listado'!$AB$155:$AB$1048576,0),MATCH((CUADRO!N$5&amp;$E580),'Hoja de Trabajo para listado'!$AB$151:$BA$151,0)),0)+IFERROR(INDEX('Hoja de Trabajo para listado'!$BC$155:$CB$1048576,MATCH($A580,'Hoja de Trabajo para listado'!$BC$155:$BC$1048576,0),MATCH((CUADRO!N$5&amp;$E580),'Hoja de Trabajo para listado'!$BC$151:$CB$151,0)),0)+IFERROR(INDEX('Hoja de Trabajo para listado'!$DE$153:$DG$274,MATCH($A580,'Hoja de Trabajo para listado'!$DE$153:$DE$1048576,0),MATCH((CUADRO!N$5&amp;$E580),'Hoja de Trabajo para listado'!$DE$151:$DG$151,0)),0)+IFERROR(INDEX('Hoja de Trabajo para listado'!$CD$155:$DC$1048576,MATCH($A580,'Hoja de Trabajo para listado'!$CD$155:$CD$1048576,0),MATCH((CUADRO!N$5&amp;$E580),'Hoja de Trabajo para listado'!$CD$151:$DC$151,0)),0)</f>
        <v>0</v>
      </c>
      <c r="O580" s="314">
        <f ca="1">+IFERROR(INDEX('Hoja de Trabajo para listado'!$A$155:$Z$1048576,MATCH($A580,'Hoja de Trabajo para listado'!$A$155:$A$1048576,0),MATCH((CUADRO!O$5&amp;$E580),'Hoja de Trabajo para listado'!$A$151:$Z$151,0)),0)+IFERROR(INDEX('Hoja de Trabajo para listado'!$AB$155:$BA$1048576,MATCH($A580,'Hoja de Trabajo para listado'!$AB$155:$AB$1048576,0),MATCH((CUADRO!O$5&amp;$E580),'Hoja de Trabajo para listado'!$AB$151:$BA$151,0)),0)+IFERROR(INDEX('Hoja de Trabajo para listado'!$BC$155:$CB$1048576,MATCH($A580,'Hoja de Trabajo para listado'!$BC$155:$BC$1048576,0),MATCH((CUADRO!O$5&amp;$E580),'Hoja de Trabajo para listado'!$BC$151:$CB$151,0)),0)+IFERROR(INDEX('Hoja de Trabajo para listado'!$DE$153:$DG$274,MATCH($A580,'Hoja de Trabajo para listado'!$DE$153:$DE$1048576,0),MATCH((CUADRO!O$5&amp;$E580),'Hoja de Trabajo para listado'!$DE$151:$DG$151,0)),0)+IFERROR(INDEX('Hoja de Trabajo para listado'!$CD$155:$DC$1048576,MATCH($A580,'Hoja de Trabajo para listado'!$CD$155:$CD$1048576,0),MATCH((CUADRO!O$5&amp;$E580),'Hoja de Trabajo para listado'!$CD$151:$DC$151,0)),0)</f>
        <v>0</v>
      </c>
      <c r="P580" s="314">
        <f ca="1">+IFERROR(INDEX('Hoja de Trabajo para listado'!$A$155:$Z$1048576,MATCH($A580,'Hoja de Trabajo para listado'!$A$155:$A$1048576,0),MATCH((CUADRO!P$5&amp;$E580),'Hoja de Trabajo para listado'!$A$151:$Z$151,0)),0)+IFERROR(INDEX('Hoja de Trabajo para listado'!$AB$155:$BA$1048576,MATCH($A580,'Hoja de Trabajo para listado'!$AB$155:$AB$1048576,0),MATCH((CUADRO!P$5&amp;$E580),'Hoja de Trabajo para listado'!$AB$151:$BA$151,0)),0)+IFERROR(INDEX('Hoja de Trabajo para listado'!$BC$155:$CB$1048576,MATCH($A580,'Hoja de Trabajo para listado'!$BC$155:$BC$1048576,0),MATCH((CUADRO!P$5&amp;$E580),'Hoja de Trabajo para listado'!$BC$151:$CB$151,0)),0)+IFERROR(INDEX('Hoja de Trabajo para listado'!$DE$153:$DG$274,MATCH($A580,'Hoja de Trabajo para listado'!$DE$153:$DE$1048576,0),MATCH((CUADRO!P$5&amp;$E580),'Hoja de Trabajo para listado'!$DE$151:$DG$151,0)),0)+IFERROR(INDEX('Hoja de Trabajo para listado'!$CD$155:$DC$1048576,MATCH($A580,'Hoja de Trabajo para listado'!$CD$155:$CD$1048576,0),MATCH((CUADRO!P$5&amp;$E580),'Hoja de Trabajo para listado'!$CD$151:$DC$151,0)),0)</f>
        <v>0</v>
      </c>
      <c r="Q580" s="314">
        <f ca="1">+IFERROR(INDEX('Hoja de Trabajo para listado'!$A$155:$Z$1048576,MATCH($A580,'Hoja de Trabajo para listado'!$A$155:$A$1048576,0),MATCH((CUADRO!Q$5&amp;$E580),'Hoja de Trabajo para listado'!$A$151:$Z$151,0)),0)+IFERROR(INDEX('Hoja de Trabajo para listado'!$AB$155:$BA$1048576,MATCH($A580,'Hoja de Trabajo para listado'!$AB$155:$AB$1048576,0),MATCH((CUADRO!Q$5&amp;$E580),'Hoja de Trabajo para listado'!$AB$151:$BA$151,0)),0)+IFERROR(INDEX('Hoja de Trabajo para listado'!$BC$155:$CB$1048576,MATCH($A580,'Hoja de Trabajo para listado'!$BC$155:$BC$1048576,0),MATCH((CUADRO!Q$5&amp;$E580),'Hoja de Trabajo para listado'!$BC$151:$CB$151,0)),0)+IFERROR(INDEX('Hoja de Trabajo para listado'!$DE$153:$DG$274,MATCH($A580,'Hoja de Trabajo para listado'!$DE$153:$DE$1048576,0),MATCH((CUADRO!Q$5&amp;$E580),'Hoja de Trabajo para listado'!$DE$151:$DG$151,0)),0)+IFERROR(INDEX('Hoja de Trabajo para listado'!$CD$155:$DC$1048576,MATCH($A580,'Hoja de Trabajo para listado'!$CD$155:$CD$1048576,0),MATCH((CUADRO!Q$5&amp;$E580),'Hoja de Trabajo para listado'!$CD$151:$DC$151,0)),0)</f>
        <v>0</v>
      </c>
      <c r="R580" s="314">
        <f t="shared" ca="1" si="16"/>
        <v>0</v>
      </c>
      <c r="S580" s="322"/>
      <c r="T580" s="314">
        <f ca="1">+T581</f>
        <v>0</v>
      </c>
      <c r="U580" s="313">
        <f t="shared" si="17"/>
        <v>1</v>
      </c>
      <c r="V580" s="319" t="str">
        <f>+VLOOKUP(A580,bd_lista!$A$3:$E$593,5,FALSE)</f>
        <v>Gobiernos Autonomos Municipales</v>
      </c>
      <c r="W580" s="425" t="str">
        <f>+V580</f>
        <v>Gobiernos Autonomos Municipales</v>
      </c>
    </row>
    <row r="581" spans="1:23" customFormat="1" ht="15" hidden="1" customHeight="1">
      <c r="A581" s="323">
        <v>1527</v>
      </c>
      <c r="B581" s="428"/>
      <c r="C581" s="318" t="str">
        <f>+VLOOKUP(A581,bd_lista!$A$3:$C$593,3,FALSE)</f>
        <v>Gobierno Autónomo Municipal de Caripuyo</v>
      </c>
      <c r="D581" s="430"/>
      <c r="E581" s="347" t="s">
        <v>1419</v>
      </c>
      <c r="F581" s="314">
        <f ca="1">+IFERROR(INDEX('Hoja de Trabajo para listado'!$A$155:$Z$1048576,MATCH($A581,'Hoja de Trabajo para listado'!$A$155:$A$1048576,0),MATCH((CUADRO!F$5&amp;$E581),'Hoja de Trabajo para listado'!$A$151:$Z$151,0)),0)+IFERROR(INDEX('Hoja de Trabajo para listado'!$AB$155:$BA$1048576,MATCH($A581,'Hoja de Trabajo para listado'!$AB$155:$AB$1048576,0),MATCH((CUADRO!F$5&amp;$E581),'Hoja de Trabajo para listado'!$AB$151:$BA$151,0)),0)+IFERROR(INDEX('Hoja de Trabajo para listado'!$BC$155:$CB$1048576,MATCH($A581,'Hoja de Trabajo para listado'!$BC$155:$BC$1048576,0),MATCH((CUADRO!F$5&amp;$E581),'Hoja de Trabajo para listado'!$BC$151:$CB$151,0)),0)+IFERROR(INDEX('Hoja de Trabajo para listado'!$DE$153:$DG$274,MATCH($A581,'Hoja de Trabajo para listado'!$DE$153:$DE$1048576,0),MATCH((CUADRO!F$5&amp;$E581),'Hoja de Trabajo para listado'!$DE$151:$DG$151,0)),0)+IFERROR(INDEX('Hoja de Trabajo para listado'!$CD$155:$DC$1048576,MATCH($A581,'Hoja de Trabajo para listado'!$CD$155:$CD$1048576,0),MATCH((CUADRO!F$5&amp;$E581),'Hoja de Trabajo para listado'!$CD$151:$DC$151,0)),0)</f>
        <v>0</v>
      </c>
      <c r="G581" s="314">
        <f ca="1">+IFERROR(INDEX('Hoja de Trabajo para listado'!$A$155:$Z$1048576,MATCH($A581,'Hoja de Trabajo para listado'!$A$155:$A$1048576,0),MATCH((CUADRO!G$5&amp;$E581),'Hoja de Trabajo para listado'!$A$151:$Z$151,0)),0)+IFERROR(INDEX('Hoja de Trabajo para listado'!$AB$155:$BA$1048576,MATCH($A581,'Hoja de Trabajo para listado'!$AB$155:$AB$1048576,0),MATCH((CUADRO!G$5&amp;$E581),'Hoja de Trabajo para listado'!$AB$151:$BA$151,0)),0)+IFERROR(INDEX('Hoja de Trabajo para listado'!$BC$155:$CB$1048576,MATCH($A581,'Hoja de Trabajo para listado'!$BC$155:$BC$1048576,0),MATCH((CUADRO!G$5&amp;$E581),'Hoja de Trabajo para listado'!$BC$151:$CB$151,0)),0)+IFERROR(INDEX('Hoja de Trabajo para listado'!$DE$153:$DG$274,MATCH($A581,'Hoja de Trabajo para listado'!$DE$153:$DE$1048576,0),MATCH((CUADRO!G$5&amp;$E581),'Hoja de Trabajo para listado'!$DE$151:$DG$151,0)),0)+IFERROR(INDEX('Hoja de Trabajo para listado'!$CD$155:$DC$1048576,MATCH($A581,'Hoja de Trabajo para listado'!$CD$155:$CD$1048576,0),MATCH((CUADRO!G$5&amp;$E581),'Hoja de Trabajo para listado'!$CD$151:$DC$151,0)),0)</f>
        <v>0</v>
      </c>
      <c r="H581" s="314">
        <f ca="1">+IFERROR(INDEX('Hoja de Trabajo para listado'!$A$155:$Z$1048576,MATCH($A581,'Hoja de Trabajo para listado'!$A$155:$A$1048576,0),MATCH((CUADRO!H$5&amp;$E581),'Hoja de Trabajo para listado'!$A$151:$Z$151,0)),0)+IFERROR(INDEX('Hoja de Trabajo para listado'!$AB$155:$BA$1048576,MATCH($A581,'Hoja de Trabajo para listado'!$AB$155:$AB$1048576,0),MATCH((CUADRO!H$5&amp;$E581),'Hoja de Trabajo para listado'!$AB$151:$BA$151,0)),0)+IFERROR(INDEX('Hoja de Trabajo para listado'!$BC$155:$CB$1048576,MATCH($A581,'Hoja de Trabajo para listado'!$BC$155:$BC$1048576,0),MATCH((CUADRO!H$5&amp;$E581),'Hoja de Trabajo para listado'!$BC$151:$CB$151,0)),0)+IFERROR(INDEX('Hoja de Trabajo para listado'!$DE$153:$DG$274,MATCH($A581,'Hoja de Trabajo para listado'!$DE$153:$DE$1048576,0),MATCH((CUADRO!H$5&amp;$E581),'Hoja de Trabajo para listado'!$DE$151:$DG$151,0)),0)+IFERROR(INDEX('Hoja de Trabajo para listado'!$CD$155:$DC$1048576,MATCH($A581,'Hoja de Trabajo para listado'!$CD$155:$CD$1048576,0),MATCH((CUADRO!H$5&amp;$E581),'Hoja de Trabajo para listado'!$CD$151:$DC$151,0)),0)</f>
        <v>0</v>
      </c>
      <c r="I581" s="314">
        <f ca="1">+IFERROR(INDEX('Hoja de Trabajo para listado'!$A$155:$Z$1048576,MATCH($A581,'Hoja de Trabajo para listado'!$A$155:$A$1048576,0),MATCH((CUADRO!I$5&amp;$E581),'Hoja de Trabajo para listado'!$A$151:$Z$151,0)),0)+IFERROR(INDEX('Hoja de Trabajo para listado'!$AB$155:$BA$1048576,MATCH($A581,'Hoja de Trabajo para listado'!$AB$155:$AB$1048576,0),MATCH((CUADRO!I$5&amp;$E581),'Hoja de Trabajo para listado'!$AB$151:$BA$151,0)),0)+IFERROR(INDEX('Hoja de Trabajo para listado'!$BC$155:$CB$1048576,MATCH($A581,'Hoja de Trabajo para listado'!$BC$155:$BC$1048576,0),MATCH((CUADRO!I$5&amp;$E581),'Hoja de Trabajo para listado'!$BC$151:$CB$151,0)),0)+IFERROR(INDEX('Hoja de Trabajo para listado'!$DE$153:$DG$274,MATCH($A581,'Hoja de Trabajo para listado'!$DE$153:$DE$1048576,0),MATCH((CUADRO!I$5&amp;$E581),'Hoja de Trabajo para listado'!$DE$151:$DG$151,0)),0)+IFERROR(INDEX('Hoja de Trabajo para listado'!$CD$155:$DC$1048576,MATCH($A581,'Hoja de Trabajo para listado'!$CD$155:$CD$1048576,0),MATCH((CUADRO!I$5&amp;$E581),'Hoja de Trabajo para listado'!$CD$151:$DC$151,0)),0)</f>
        <v>0</v>
      </c>
      <c r="J581" s="314">
        <f ca="1">+IFERROR(INDEX('Hoja de Trabajo para listado'!$A$155:$Z$1048576,MATCH($A581,'Hoja de Trabajo para listado'!$A$155:$A$1048576,0),MATCH((CUADRO!J$5&amp;$E581),'Hoja de Trabajo para listado'!$A$151:$Z$151,0)),0)+IFERROR(INDEX('Hoja de Trabajo para listado'!$AB$155:$BA$1048576,MATCH($A581,'Hoja de Trabajo para listado'!$AB$155:$AB$1048576,0),MATCH((CUADRO!J$5&amp;$E581),'Hoja de Trabajo para listado'!$AB$151:$BA$151,0)),0)+IFERROR(INDEX('Hoja de Trabajo para listado'!$BC$155:$CB$1048576,MATCH($A581,'Hoja de Trabajo para listado'!$BC$155:$BC$1048576,0),MATCH((CUADRO!J$5&amp;$E581),'Hoja de Trabajo para listado'!$BC$151:$CB$151,0)),0)+IFERROR(INDEX('Hoja de Trabajo para listado'!$DE$153:$DG$274,MATCH($A581,'Hoja de Trabajo para listado'!$DE$153:$DE$1048576,0),MATCH((CUADRO!J$5&amp;$E581),'Hoja de Trabajo para listado'!$DE$151:$DG$151,0)),0)+IFERROR(INDEX('Hoja de Trabajo para listado'!$CD$155:$DC$1048576,MATCH($A581,'Hoja de Trabajo para listado'!$CD$155:$CD$1048576,0),MATCH((CUADRO!J$5&amp;$E581),'Hoja de Trabajo para listado'!$CD$151:$DC$151,0)),0)</f>
        <v>0</v>
      </c>
      <c r="K581" s="314">
        <f ca="1">+IFERROR(INDEX('Hoja de Trabajo para listado'!$A$155:$Z$1048576,MATCH($A581,'Hoja de Trabajo para listado'!$A$155:$A$1048576,0),MATCH((CUADRO!K$5&amp;$E581),'Hoja de Trabajo para listado'!$A$151:$Z$151,0)),0)+IFERROR(INDEX('Hoja de Trabajo para listado'!$AB$155:$BA$1048576,MATCH($A581,'Hoja de Trabajo para listado'!$AB$155:$AB$1048576,0),MATCH((CUADRO!K$5&amp;$E581),'Hoja de Trabajo para listado'!$AB$151:$BA$151,0)),0)+IFERROR(INDEX('Hoja de Trabajo para listado'!$BC$155:$CB$1048576,MATCH($A581,'Hoja de Trabajo para listado'!$BC$155:$BC$1048576,0),MATCH((CUADRO!K$5&amp;$E581),'Hoja de Trabajo para listado'!$BC$151:$CB$151,0)),0)+IFERROR(INDEX('Hoja de Trabajo para listado'!$DE$153:$DG$274,MATCH($A581,'Hoja de Trabajo para listado'!$DE$153:$DE$1048576,0),MATCH((CUADRO!K$5&amp;$E581),'Hoja de Trabajo para listado'!$DE$151:$DG$151,0)),0)+IFERROR(INDEX('Hoja de Trabajo para listado'!$CD$155:$DC$1048576,MATCH($A581,'Hoja de Trabajo para listado'!$CD$155:$CD$1048576,0),MATCH((CUADRO!K$5&amp;$E581),'Hoja de Trabajo para listado'!$CD$151:$DC$151,0)),0)</f>
        <v>0</v>
      </c>
      <c r="L581" s="314">
        <f ca="1">+IFERROR(INDEX('Hoja de Trabajo para listado'!$A$155:$Z$1048576,MATCH($A581,'Hoja de Trabajo para listado'!$A$155:$A$1048576,0),MATCH((CUADRO!L$5&amp;$E581),'Hoja de Trabajo para listado'!$A$151:$Z$151,0)),0)+IFERROR(INDEX('Hoja de Trabajo para listado'!$AB$155:$BA$1048576,MATCH($A581,'Hoja de Trabajo para listado'!$AB$155:$AB$1048576,0),MATCH((CUADRO!L$5&amp;$E581),'Hoja de Trabajo para listado'!$AB$151:$BA$151,0)),0)+IFERROR(INDEX('Hoja de Trabajo para listado'!$BC$155:$CB$1048576,MATCH($A581,'Hoja de Trabajo para listado'!$BC$155:$BC$1048576,0),MATCH((CUADRO!L$5&amp;$E581),'Hoja de Trabajo para listado'!$BC$151:$CB$151,0)),0)+IFERROR(INDEX('Hoja de Trabajo para listado'!$DE$153:$DG$274,MATCH($A581,'Hoja de Trabajo para listado'!$DE$153:$DE$1048576,0),MATCH((CUADRO!L$5&amp;$E581),'Hoja de Trabajo para listado'!$DE$151:$DG$151,0)),0)+IFERROR(INDEX('Hoja de Trabajo para listado'!$CD$155:$DC$1048576,MATCH($A581,'Hoja de Trabajo para listado'!$CD$155:$CD$1048576,0),MATCH((CUADRO!L$5&amp;$E581),'Hoja de Trabajo para listado'!$CD$151:$DC$151,0)),0)</f>
        <v>0</v>
      </c>
      <c r="M581" s="314">
        <f ca="1">+IFERROR(INDEX('Hoja de Trabajo para listado'!$A$155:$Z$1048576,MATCH($A581,'Hoja de Trabajo para listado'!$A$155:$A$1048576,0),MATCH((CUADRO!M$5&amp;$E581),'Hoja de Trabajo para listado'!$A$151:$Z$151,0)),0)+IFERROR(INDEX('Hoja de Trabajo para listado'!$AB$155:$BA$1048576,MATCH($A581,'Hoja de Trabajo para listado'!$AB$155:$AB$1048576,0),MATCH((CUADRO!M$5&amp;$E581),'Hoja de Trabajo para listado'!$AB$151:$BA$151,0)),0)+IFERROR(INDEX('Hoja de Trabajo para listado'!$BC$155:$CB$1048576,MATCH($A581,'Hoja de Trabajo para listado'!$BC$155:$BC$1048576,0),MATCH((CUADRO!M$5&amp;$E581),'Hoja de Trabajo para listado'!$BC$151:$CB$151,0)),0)+IFERROR(INDEX('Hoja de Trabajo para listado'!$DE$153:$DG$274,MATCH($A581,'Hoja de Trabajo para listado'!$DE$153:$DE$1048576,0),MATCH((CUADRO!M$5&amp;$E581),'Hoja de Trabajo para listado'!$DE$151:$DG$151,0)),0)+IFERROR(INDEX('Hoja de Trabajo para listado'!$CD$155:$DC$1048576,MATCH($A581,'Hoja de Trabajo para listado'!$CD$155:$CD$1048576,0),MATCH((CUADRO!M$5&amp;$E581),'Hoja de Trabajo para listado'!$CD$151:$DC$151,0)),0)</f>
        <v>0</v>
      </c>
      <c r="N581" s="314">
        <f ca="1">+IFERROR(INDEX('Hoja de Trabajo para listado'!$A$155:$Z$1048576,MATCH($A581,'Hoja de Trabajo para listado'!$A$155:$A$1048576,0),MATCH((CUADRO!N$5&amp;$E581),'Hoja de Trabajo para listado'!$A$151:$Z$151,0)),0)+IFERROR(INDEX('Hoja de Trabajo para listado'!$AB$155:$BA$1048576,MATCH($A581,'Hoja de Trabajo para listado'!$AB$155:$AB$1048576,0),MATCH((CUADRO!N$5&amp;$E581),'Hoja de Trabajo para listado'!$AB$151:$BA$151,0)),0)+IFERROR(INDEX('Hoja de Trabajo para listado'!$BC$155:$CB$1048576,MATCH($A581,'Hoja de Trabajo para listado'!$BC$155:$BC$1048576,0),MATCH((CUADRO!N$5&amp;$E581),'Hoja de Trabajo para listado'!$BC$151:$CB$151,0)),0)+IFERROR(INDEX('Hoja de Trabajo para listado'!$DE$153:$DG$274,MATCH($A581,'Hoja de Trabajo para listado'!$DE$153:$DE$1048576,0),MATCH((CUADRO!N$5&amp;$E581),'Hoja de Trabajo para listado'!$DE$151:$DG$151,0)),0)+IFERROR(INDEX('Hoja de Trabajo para listado'!$CD$155:$DC$1048576,MATCH($A581,'Hoja de Trabajo para listado'!$CD$155:$CD$1048576,0),MATCH((CUADRO!N$5&amp;$E581),'Hoja de Trabajo para listado'!$CD$151:$DC$151,0)),0)</f>
        <v>0</v>
      </c>
      <c r="O581" s="314">
        <f ca="1">+IFERROR(INDEX('Hoja de Trabajo para listado'!$A$155:$Z$1048576,MATCH($A581,'Hoja de Trabajo para listado'!$A$155:$A$1048576,0),MATCH((CUADRO!O$5&amp;$E581),'Hoja de Trabajo para listado'!$A$151:$Z$151,0)),0)+IFERROR(INDEX('Hoja de Trabajo para listado'!$AB$155:$BA$1048576,MATCH($A581,'Hoja de Trabajo para listado'!$AB$155:$AB$1048576,0),MATCH((CUADRO!O$5&amp;$E581),'Hoja de Trabajo para listado'!$AB$151:$BA$151,0)),0)+IFERROR(INDEX('Hoja de Trabajo para listado'!$BC$155:$CB$1048576,MATCH($A581,'Hoja de Trabajo para listado'!$BC$155:$BC$1048576,0),MATCH((CUADRO!O$5&amp;$E581),'Hoja de Trabajo para listado'!$BC$151:$CB$151,0)),0)+IFERROR(INDEX('Hoja de Trabajo para listado'!$DE$153:$DG$274,MATCH($A581,'Hoja de Trabajo para listado'!$DE$153:$DE$1048576,0),MATCH((CUADRO!O$5&amp;$E581),'Hoja de Trabajo para listado'!$DE$151:$DG$151,0)),0)+IFERROR(INDEX('Hoja de Trabajo para listado'!$CD$155:$DC$1048576,MATCH($A581,'Hoja de Trabajo para listado'!$CD$155:$CD$1048576,0),MATCH((CUADRO!O$5&amp;$E581),'Hoja de Trabajo para listado'!$CD$151:$DC$151,0)),0)</f>
        <v>0</v>
      </c>
      <c r="P581" s="314">
        <f ca="1">+IFERROR(INDEX('Hoja de Trabajo para listado'!$A$155:$Z$1048576,MATCH($A581,'Hoja de Trabajo para listado'!$A$155:$A$1048576,0),MATCH((CUADRO!P$5&amp;$E581),'Hoja de Trabajo para listado'!$A$151:$Z$151,0)),0)+IFERROR(INDEX('Hoja de Trabajo para listado'!$AB$155:$BA$1048576,MATCH($A581,'Hoja de Trabajo para listado'!$AB$155:$AB$1048576,0),MATCH((CUADRO!P$5&amp;$E581),'Hoja de Trabajo para listado'!$AB$151:$BA$151,0)),0)+IFERROR(INDEX('Hoja de Trabajo para listado'!$BC$155:$CB$1048576,MATCH($A581,'Hoja de Trabajo para listado'!$BC$155:$BC$1048576,0),MATCH((CUADRO!P$5&amp;$E581),'Hoja de Trabajo para listado'!$BC$151:$CB$151,0)),0)+IFERROR(INDEX('Hoja de Trabajo para listado'!$DE$153:$DG$274,MATCH($A581,'Hoja de Trabajo para listado'!$DE$153:$DE$1048576,0),MATCH((CUADRO!P$5&amp;$E581),'Hoja de Trabajo para listado'!$DE$151:$DG$151,0)),0)+IFERROR(INDEX('Hoja de Trabajo para listado'!$CD$155:$DC$1048576,MATCH($A581,'Hoja de Trabajo para listado'!$CD$155:$CD$1048576,0),MATCH((CUADRO!P$5&amp;$E581),'Hoja de Trabajo para listado'!$CD$151:$DC$151,0)),0)</f>
        <v>0</v>
      </c>
      <c r="Q581" s="314">
        <f ca="1">+IFERROR(INDEX('Hoja de Trabajo para listado'!$A$155:$Z$1048576,MATCH($A581,'Hoja de Trabajo para listado'!$A$155:$A$1048576,0),MATCH((CUADRO!Q$5&amp;$E581),'Hoja de Trabajo para listado'!$A$151:$Z$151,0)),0)+IFERROR(INDEX('Hoja de Trabajo para listado'!$AB$155:$BA$1048576,MATCH($A581,'Hoja de Trabajo para listado'!$AB$155:$AB$1048576,0),MATCH((CUADRO!Q$5&amp;$E581),'Hoja de Trabajo para listado'!$AB$151:$BA$151,0)),0)+IFERROR(INDEX('Hoja de Trabajo para listado'!$BC$155:$CB$1048576,MATCH($A581,'Hoja de Trabajo para listado'!$BC$155:$BC$1048576,0),MATCH((CUADRO!Q$5&amp;$E581),'Hoja de Trabajo para listado'!$BC$151:$CB$151,0)),0)+IFERROR(INDEX('Hoja de Trabajo para listado'!$DE$153:$DG$274,MATCH($A581,'Hoja de Trabajo para listado'!$DE$153:$DE$1048576,0),MATCH((CUADRO!Q$5&amp;$E581),'Hoja de Trabajo para listado'!$DE$151:$DG$151,0)),0)+IFERROR(INDEX('Hoja de Trabajo para listado'!$CD$155:$DC$1048576,MATCH($A581,'Hoja de Trabajo para listado'!$CD$155:$CD$1048576,0),MATCH((CUADRO!Q$5&amp;$E581),'Hoja de Trabajo para listado'!$CD$151:$DC$151,0)),0)</f>
        <v>0</v>
      </c>
      <c r="R581" s="314">
        <f t="shared" ca="1" si="16"/>
        <v>0</v>
      </c>
      <c r="S581" s="322">
        <f ca="1">+R580+R581</f>
        <v>0</v>
      </c>
      <c r="T581" s="314">
        <f ca="1">+S581</f>
        <v>0</v>
      </c>
      <c r="U581" s="313">
        <f t="shared" si="17"/>
        <v>2</v>
      </c>
      <c r="V581" s="319" t="str">
        <f>+VLOOKUP(A581,bd_lista!$A$3:$E$593,5,FALSE)</f>
        <v>Gobiernos Autonomos Municipales</v>
      </c>
      <c r="W581" s="426"/>
    </row>
    <row r="582" spans="1:23" customFormat="1" ht="15" hidden="1" customHeight="1">
      <c r="A582" s="323">
        <v>1528</v>
      </c>
      <c r="B582" s="427">
        <f>+A582</f>
        <v>1528</v>
      </c>
      <c r="C582" s="318" t="str">
        <f>+VLOOKUP(A582,bd_lista!$A$3:$C$593,3,FALSE)</f>
        <v>Gobierno Autónomo Municipal de Puna (Villa Talavera)</v>
      </c>
      <c r="D582" s="429" t="str">
        <f>+C582</f>
        <v>Gobierno Autónomo Municipal de Puna (Villa Talavera)</v>
      </c>
      <c r="E582" s="346" t="s">
        <v>1418</v>
      </c>
      <c r="F582" s="314">
        <f ca="1">+IFERROR(INDEX('Hoja de Trabajo para listado'!$A$155:$Z$1048576,MATCH($A582,'Hoja de Trabajo para listado'!$A$155:$A$1048576,0),MATCH((CUADRO!F$5&amp;$E582),'Hoja de Trabajo para listado'!$A$151:$Z$151,0)),0)+IFERROR(INDEX('Hoja de Trabajo para listado'!$AB$155:$BA$1048576,MATCH($A582,'Hoja de Trabajo para listado'!$AB$155:$AB$1048576,0),MATCH((CUADRO!F$5&amp;$E582),'Hoja de Trabajo para listado'!$AB$151:$BA$151,0)),0)+IFERROR(INDEX('Hoja de Trabajo para listado'!$BC$155:$CB$1048576,MATCH($A582,'Hoja de Trabajo para listado'!$BC$155:$BC$1048576,0),MATCH((CUADRO!F$5&amp;$E582),'Hoja de Trabajo para listado'!$BC$151:$CB$151,0)),0)+IFERROR(INDEX('Hoja de Trabajo para listado'!$DE$153:$DG$274,MATCH($A582,'Hoja de Trabajo para listado'!$DE$153:$DE$1048576,0),MATCH((CUADRO!F$5&amp;$E582),'Hoja de Trabajo para listado'!$DE$151:$DG$151,0)),0)+IFERROR(INDEX('Hoja de Trabajo para listado'!$CD$155:$DC$1048576,MATCH($A582,'Hoja de Trabajo para listado'!$CD$155:$CD$1048576,0),MATCH((CUADRO!F$5&amp;$E582),'Hoja de Trabajo para listado'!$CD$151:$DC$151,0)),0)</f>
        <v>0</v>
      </c>
      <c r="G582" s="314">
        <f ca="1">+IFERROR(INDEX('Hoja de Trabajo para listado'!$A$155:$Z$1048576,MATCH($A582,'Hoja de Trabajo para listado'!$A$155:$A$1048576,0),MATCH((CUADRO!G$5&amp;$E582),'Hoja de Trabajo para listado'!$A$151:$Z$151,0)),0)+IFERROR(INDEX('Hoja de Trabajo para listado'!$AB$155:$BA$1048576,MATCH($A582,'Hoja de Trabajo para listado'!$AB$155:$AB$1048576,0),MATCH((CUADRO!G$5&amp;$E582),'Hoja de Trabajo para listado'!$AB$151:$BA$151,0)),0)+IFERROR(INDEX('Hoja de Trabajo para listado'!$BC$155:$CB$1048576,MATCH($A582,'Hoja de Trabajo para listado'!$BC$155:$BC$1048576,0),MATCH((CUADRO!G$5&amp;$E582),'Hoja de Trabajo para listado'!$BC$151:$CB$151,0)),0)+IFERROR(INDEX('Hoja de Trabajo para listado'!$DE$153:$DG$274,MATCH($A582,'Hoja de Trabajo para listado'!$DE$153:$DE$1048576,0),MATCH((CUADRO!G$5&amp;$E582),'Hoja de Trabajo para listado'!$DE$151:$DG$151,0)),0)+IFERROR(INDEX('Hoja de Trabajo para listado'!$CD$155:$DC$1048576,MATCH($A582,'Hoja de Trabajo para listado'!$CD$155:$CD$1048576,0),MATCH((CUADRO!G$5&amp;$E582),'Hoja de Trabajo para listado'!$CD$151:$DC$151,0)),0)</f>
        <v>0</v>
      </c>
      <c r="H582" s="314">
        <f ca="1">+IFERROR(INDEX('Hoja de Trabajo para listado'!$A$155:$Z$1048576,MATCH($A582,'Hoja de Trabajo para listado'!$A$155:$A$1048576,0),MATCH((CUADRO!H$5&amp;$E582),'Hoja de Trabajo para listado'!$A$151:$Z$151,0)),0)+IFERROR(INDEX('Hoja de Trabajo para listado'!$AB$155:$BA$1048576,MATCH($A582,'Hoja de Trabajo para listado'!$AB$155:$AB$1048576,0),MATCH((CUADRO!H$5&amp;$E582),'Hoja de Trabajo para listado'!$AB$151:$BA$151,0)),0)+IFERROR(INDEX('Hoja de Trabajo para listado'!$BC$155:$CB$1048576,MATCH($A582,'Hoja de Trabajo para listado'!$BC$155:$BC$1048576,0),MATCH((CUADRO!H$5&amp;$E582),'Hoja de Trabajo para listado'!$BC$151:$CB$151,0)),0)+IFERROR(INDEX('Hoja de Trabajo para listado'!$DE$153:$DG$274,MATCH($A582,'Hoja de Trabajo para listado'!$DE$153:$DE$1048576,0),MATCH((CUADRO!H$5&amp;$E582),'Hoja de Trabajo para listado'!$DE$151:$DG$151,0)),0)+IFERROR(INDEX('Hoja de Trabajo para listado'!$CD$155:$DC$1048576,MATCH($A582,'Hoja de Trabajo para listado'!$CD$155:$CD$1048576,0),MATCH((CUADRO!H$5&amp;$E582),'Hoja de Trabajo para listado'!$CD$151:$DC$151,0)),0)</f>
        <v>0</v>
      </c>
      <c r="I582" s="314">
        <f ca="1">+IFERROR(INDEX('Hoja de Trabajo para listado'!$A$155:$Z$1048576,MATCH($A582,'Hoja de Trabajo para listado'!$A$155:$A$1048576,0),MATCH((CUADRO!I$5&amp;$E582),'Hoja de Trabajo para listado'!$A$151:$Z$151,0)),0)+IFERROR(INDEX('Hoja de Trabajo para listado'!$AB$155:$BA$1048576,MATCH($A582,'Hoja de Trabajo para listado'!$AB$155:$AB$1048576,0),MATCH((CUADRO!I$5&amp;$E582),'Hoja de Trabajo para listado'!$AB$151:$BA$151,0)),0)+IFERROR(INDEX('Hoja de Trabajo para listado'!$BC$155:$CB$1048576,MATCH($A582,'Hoja de Trabajo para listado'!$BC$155:$BC$1048576,0),MATCH((CUADRO!I$5&amp;$E582),'Hoja de Trabajo para listado'!$BC$151:$CB$151,0)),0)+IFERROR(INDEX('Hoja de Trabajo para listado'!$DE$153:$DG$274,MATCH($A582,'Hoja de Trabajo para listado'!$DE$153:$DE$1048576,0),MATCH((CUADRO!I$5&amp;$E582),'Hoja de Trabajo para listado'!$DE$151:$DG$151,0)),0)+IFERROR(INDEX('Hoja de Trabajo para listado'!$CD$155:$DC$1048576,MATCH($A582,'Hoja de Trabajo para listado'!$CD$155:$CD$1048576,0),MATCH((CUADRO!I$5&amp;$E582),'Hoja de Trabajo para listado'!$CD$151:$DC$151,0)),0)</f>
        <v>0</v>
      </c>
      <c r="J582" s="314">
        <f ca="1">+IFERROR(INDEX('Hoja de Trabajo para listado'!$A$155:$Z$1048576,MATCH($A582,'Hoja de Trabajo para listado'!$A$155:$A$1048576,0),MATCH((CUADRO!J$5&amp;$E582),'Hoja de Trabajo para listado'!$A$151:$Z$151,0)),0)+IFERROR(INDEX('Hoja de Trabajo para listado'!$AB$155:$BA$1048576,MATCH($A582,'Hoja de Trabajo para listado'!$AB$155:$AB$1048576,0),MATCH((CUADRO!J$5&amp;$E582),'Hoja de Trabajo para listado'!$AB$151:$BA$151,0)),0)+IFERROR(INDEX('Hoja de Trabajo para listado'!$BC$155:$CB$1048576,MATCH($A582,'Hoja de Trabajo para listado'!$BC$155:$BC$1048576,0),MATCH((CUADRO!J$5&amp;$E582),'Hoja de Trabajo para listado'!$BC$151:$CB$151,0)),0)+IFERROR(INDEX('Hoja de Trabajo para listado'!$DE$153:$DG$274,MATCH($A582,'Hoja de Trabajo para listado'!$DE$153:$DE$1048576,0),MATCH((CUADRO!J$5&amp;$E582),'Hoja de Trabajo para listado'!$DE$151:$DG$151,0)),0)+IFERROR(INDEX('Hoja de Trabajo para listado'!$CD$155:$DC$1048576,MATCH($A582,'Hoja de Trabajo para listado'!$CD$155:$CD$1048576,0),MATCH((CUADRO!J$5&amp;$E582),'Hoja de Trabajo para listado'!$CD$151:$DC$151,0)),0)</f>
        <v>0</v>
      </c>
      <c r="K582" s="314">
        <f ca="1">+IFERROR(INDEX('Hoja de Trabajo para listado'!$A$155:$Z$1048576,MATCH($A582,'Hoja de Trabajo para listado'!$A$155:$A$1048576,0),MATCH((CUADRO!K$5&amp;$E582),'Hoja de Trabajo para listado'!$A$151:$Z$151,0)),0)+IFERROR(INDEX('Hoja de Trabajo para listado'!$AB$155:$BA$1048576,MATCH($A582,'Hoja de Trabajo para listado'!$AB$155:$AB$1048576,0),MATCH((CUADRO!K$5&amp;$E582),'Hoja de Trabajo para listado'!$AB$151:$BA$151,0)),0)+IFERROR(INDEX('Hoja de Trabajo para listado'!$BC$155:$CB$1048576,MATCH($A582,'Hoja de Trabajo para listado'!$BC$155:$BC$1048576,0),MATCH((CUADRO!K$5&amp;$E582),'Hoja de Trabajo para listado'!$BC$151:$CB$151,0)),0)+IFERROR(INDEX('Hoja de Trabajo para listado'!$DE$153:$DG$274,MATCH($A582,'Hoja de Trabajo para listado'!$DE$153:$DE$1048576,0),MATCH((CUADRO!K$5&amp;$E582),'Hoja de Trabajo para listado'!$DE$151:$DG$151,0)),0)+IFERROR(INDEX('Hoja de Trabajo para listado'!$CD$155:$DC$1048576,MATCH($A582,'Hoja de Trabajo para listado'!$CD$155:$CD$1048576,0),MATCH((CUADRO!K$5&amp;$E582),'Hoja de Trabajo para listado'!$CD$151:$DC$151,0)),0)</f>
        <v>0</v>
      </c>
      <c r="L582" s="314">
        <f ca="1">+IFERROR(INDEX('Hoja de Trabajo para listado'!$A$155:$Z$1048576,MATCH($A582,'Hoja de Trabajo para listado'!$A$155:$A$1048576,0),MATCH((CUADRO!L$5&amp;$E582),'Hoja de Trabajo para listado'!$A$151:$Z$151,0)),0)+IFERROR(INDEX('Hoja de Trabajo para listado'!$AB$155:$BA$1048576,MATCH($A582,'Hoja de Trabajo para listado'!$AB$155:$AB$1048576,0),MATCH((CUADRO!L$5&amp;$E582),'Hoja de Trabajo para listado'!$AB$151:$BA$151,0)),0)+IFERROR(INDEX('Hoja de Trabajo para listado'!$BC$155:$CB$1048576,MATCH($A582,'Hoja de Trabajo para listado'!$BC$155:$BC$1048576,0),MATCH((CUADRO!L$5&amp;$E582),'Hoja de Trabajo para listado'!$BC$151:$CB$151,0)),0)+IFERROR(INDEX('Hoja de Trabajo para listado'!$DE$153:$DG$274,MATCH($A582,'Hoja de Trabajo para listado'!$DE$153:$DE$1048576,0),MATCH((CUADRO!L$5&amp;$E582),'Hoja de Trabajo para listado'!$DE$151:$DG$151,0)),0)+IFERROR(INDEX('Hoja de Trabajo para listado'!$CD$155:$DC$1048576,MATCH($A582,'Hoja de Trabajo para listado'!$CD$155:$CD$1048576,0),MATCH((CUADRO!L$5&amp;$E582),'Hoja de Trabajo para listado'!$CD$151:$DC$151,0)),0)</f>
        <v>0</v>
      </c>
      <c r="M582" s="314">
        <f ca="1">+IFERROR(INDEX('Hoja de Trabajo para listado'!$A$155:$Z$1048576,MATCH($A582,'Hoja de Trabajo para listado'!$A$155:$A$1048576,0),MATCH((CUADRO!M$5&amp;$E582),'Hoja de Trabajo para listado'!$A$151:$Z$151,0)),0)+IFERROR(INDEX('Hoja de Trabajo para listado'!$AB$155:$BA$1048576,MATCH($A582,'Hoja de Trabajo para listado'!$AB$155:$AB$1048576,0),MATCH((CUADRO!M$5&amp;$E582),'Hoja de Trabajo para listado'!$AB$151:$BA$151,0)),0)+IFERROR(INDEX('Hoja de Trabajo para listado'!$BC$155:$CB$1048576,MATCH($A582,'Hoja de Trabajo para listado'!$BC$155:$BC$1048576,0),MATCH((CUADRO!M$5&amp;$E582),'Hoja de Trabajo para listado'!$BC$151:$CB$151,0)),0)+IFERROR(INDEX('Hoja de Trabajo para listado'!$DE$153:$DG$274,MATCH($A582,'Hoja de Trabajo para listado'!$DE$153:$DE$1048576,0),MATCH((CUADRO!M$5&amp;$E582),'Hoja de Trabajo para listado'!$DE$151:$DG$151,0)),0)+IFERROR(INDEX('Hoja de Trabajo para listado'!$CD$155:$DC$1048576,MATCH($A582,'Hoja de Trabajo para listado'!$CD$155:$CD$1048576,0),MATCH((CUADRO!M$5&amp;$E582),'Hoja de Trabajo para listado'!$CD$151:$DC$151,0)),0)</f>
        <v>0</v>
      </c>
      <c r="N582" s="314">
        <f ca="1">+IFERROR(INDEX('Hoja de Trabajo para listado'!$A$155:$Z$1048576,MATCH($A582,'Hoja de Trabajo para listado'!$A$155:$A$1048576,0),MATCH((CUADRO!N$5&amp;$E582),'Hoja de Trabajo para listado'!$A$151:$Z$151,0)),0)+IFERROR(INDEX('Hoja de Trabajo para listado'!$AB$155:$BA$1048576,MATCH($A582,'Hoja de Trabajo para listado'!$AB$155:$AB$1048576,0),MATCH((CUADRO!N$5&amp;$E582),'Hoja de Trabajo para listado'!$AB$151:$BA$151,0)),0)+IFERROR(INDEX('Hoja de Trabajo para listado'!$BC$155:$CB$1048576,MATCH($A582,'Hoja de Trabajo para listado'!$BC$155:$BC$1048576,0),MATCH((CUADRO!N$5&amp;$E582),'Hoja de Trabajo para listado'!$BC$151:$CB$151,0)),0)+IFERROR(INDEX('Hoja de Trabajo para listado'!$DE$153:$DG$274,MATCH($A582,'Hoja de Trabajo para listado'!$DE$153:$DE$1048576,0),MATCH((CUADRO!N$5&amp;$E582),'Hoja de Trabajo para listado'!$DE$151:$DG$151,0)),0)+IFERROR(INDEX('Hoja de Trabajo para listado'!$CD$155:$DC$1048576,MATCH($A582,'Hoja de Trabajo para listado'!$CD$155:$CD$1048576,0),MATCH((CUADRO!N$5&amp;$E582),'Hoja de Trabajo para listado'!$CD$151:$DC$151,0)),0)</f>
        <v>0</v>
      </c>
      <c r="O582" s="314">
        <f ca="1">+IFERROR(INDEX('Hoja de Trabajo para listado'!$A$155:$Z$1048576,MATCH($A582,'Hoja de Trabajo para listado'!$A$155:$A$1048576,0),MATCH((CUADRO!O$5&amp;$E582),'Hoja de Trabajo para listado'!$A$151:$Z$151,0)),0)+IFERROR(INDEX('Hoja de Trabajo para listado'!$AB$155:$BA$1048576,MATCH($A582,'Hoja de Trabajo para listado'!$AB$155:$AB$1048576,0),MATCH((CUADRO!O$5&amp;$E582),'Hoja de Trabajo para listado'!$AB$151:$BA$151,0)),0)+IFERROR(INDEX('Hoja de Trabajo para listado'!$BC$155:$CB$1048576,MATCH($A582,'Hoja de Trabajo para listado'!$BC$155:$BC$1048576,0),MATCH((CUADRO!O$5&amp;$E582),'Hoja de Trabajo para listado'!$BC$151:$CB$151,0)),0)+IFERROR(INDEX('Hoja de Trabajo para listado'!$DE$153:$DG$274,MATCH($A582,'Hoja de Trabajo para listado'!$DE$153:$DE$1048576,0),MATCH((CUADRO!O$5&amp;$E582),'Hoja de Trabajo para listado'!$DE$151:$DG$151,0)),0)+IFERROR(INDEX('Hoja de Trabajo para listado'!$CD$155:$DC$1048576,MATCH($A582,'Hoja de Trabajo para listado'!$CD$155:$CD$1048576,0),MATCH((CUADRO!O$5&amp;$E582),'Hoja de Trabajo para listado'!$CD$151:$DC$151,0)),0)</f>
        <v>0</v>
      </c>
      <c r="P582" s="314">
        <f ca="1">+IFERROR(INDEX('Hoja de Trabajo para listado'!$A$155:$Z$1048576,MATCH($A582,'Hoja de Trabajo para listado'!$A$155:$A$1048576,0),MATCH((CUADRO!P$5&amp;$E582),'Hoja de Trabajo para listado'!$A$151:$Z$151,0)),0)+IFERROR(INDEX('Hoja de Trabajo para listado'!$AB$155:$BA$1048576,MATCH($A582,'Hoja de Trabajo para listado'!$AB$155:$AB$1048576,0),MATCH((CUADRO!P$5&amp;$E582),'Hoja de Trabajo para listado'!$AB$151:$BA$151,0)),0)+IFERROR(INDEX('Hoja de Trabajo para listado'!$BC$155:$CB$1048576,MATCH($A582,'Hoja de Trabajo para listado'!$BC$155:$BC$1048576,0),MATCH((CUADRO!P$5&amp;$E582),'Hoja de Trabajo para listado'!$BC$151:$CB$151,0)),0)+IFERROR(INDEX('Hoja de Trabajo para listado'!$DE$153:$DG$274,MATCH($A582,'Hoja de Trabajo para listado'!$DE$153:$DE$1048576,0),MATCH((CUADRO!P$5&amp;$E582),'Hoja de Trabajo para listado'!$DE$151:$DG$151,0)),0)+IFERROR(INDEX('Hoja de Trabajo para listado'!$CD$155:$DC$1048576,MATCH($A582,'Hoja de Trabajo para listado'!$CD$155:$CD$1048576,0),MATCH((CUADRO!P$5&amp;$E582),'Hoja de Trabajo para listado'!$CD$151:$DC$151,0)),0)</f>
        <v>0</v>
      </c>
      <c r="Q582" s="314">
        <f ca="1">+IFERROR(INDEX('Hoja de Trabajo para listado'!$A$155:$Z$1048576,MATCH($A582,'Hoja de Trabajo para listado'!$A$155:$A$1048576,0),MATCH((CUADRO!Q$5&amp;$E582),'Hoja de Trabajo para listado'!$A$151:$Z$151,0)),0)+IFERROR(INDEX('Hoja de Trabajo para listado'!$AB$155:$BA$1048576,MATCH($A582,'Hoja de Trabajo para listado'!$AB$155:$AB$1048576,0),MATCH((CUADRO!Q$5&amp;$E582),'Hoja de Trabajo para listado'!$AB$151:$BA$151,0)),0)+IFERROR(INDEX('Hoja de Trabajo para listado'!$BC$155:$CB$1048576,MATCH($A582,'Hoja de Trabajo para listado'!$BC$155:$BC$1048576,0),MATCH((CUADRO!Q$5&amp;$E582),'Hoja de Trabajo para listado'!$BC$151:$CB$151,0)),0)+IFERROR(INDEX('Hoja de Trabajo para listado'!$DE$153:$DG$274,MATCH($A582,'Hoja de Trabajo para listado'!$DE$153:$DE$1048576,0),MATCH((CUADRO!Q$5&amp;$E582),'Hoja de Trabajo para listado'!$DE$151:$DG$151,0)),0)+IFERROR(INDEX('Hoja de Trabajo para listado'!$CD$155:$DC$1048576,MATCH($A582,'Hoja de Trabajo para listado'!$CD$155:$CD$1048576,0),MATCH((CUADRO!Q$5&amp;$E582),'Hoja de Trabajo para listado'!$CD$151:$DC$151,0)),0)</f>
        <v>0</v>
      </c>
      <c r="R582" s="314">
        <f t="shared" ref="R582:R645" ca="1" si="18">+SUM(F582:Q582)</f>
        <v>0</v>
      </c>
      <c r="S582" s="322"/>
      <c r="T582" s="314">
        <f ca="1">+T583</f>
        <v>0</v>
      </c>
      <c r="U582" s="313">
        <f t="shared" ref="U582:U645" si="19">+IF(E582="Débitos",1,2)</f>
        <v>1</v>
      </c>
      <c r="V582" s="319" t="str">
        <f>+VLOOKUP(A582,bd_lista!$A$3:$E$593,5,FALSE)</f>
        <v>Gobiernos Autonomos Municipales</v>
      </c>
      <c r="W582" s="425" t="str">
        <f>+V582</f>
        <v>Gobiernos Autonomos Municipales</v>
      </c>
    </row>
    <row r="583" spans="1:23" customFormat="1" ht="15" hidden="1" customHeight="1">
      <c r="A583" s="323">
        <v>1528</v>
      </c>
      <c r="B583" s="428"/>
      <c r="C583" s="318" t="str">
        <f>+VLOOKUP(A583,bd_lista!$A$3:$C$593,3,FALSE)</f>
        <v>Gobierno Autónomo Municipal de Puna (Villa Talavera)</v>
      </c>
      <c r="D583" s="430"/>
      <c r="E583" s="347" t="s">
        <v>1419</v>
      </c>
      <c r="F583" s="314">
        <f ca="1">+IFERROR(INDEX('Hoja de Trabajo para listado'!$A$155:$Z$1048576,MATCH($A583,'Hoja de Trabajo para listado'!$A$155:$A$1048576,0),MATCH((CUADRO!F$5&amp;$E583),'Hoja de Trabajo para listado'!$A$151:$Z$151,0)),0)+IFERROR(INDEX('Hoja de Trabajo para listado'!$AB$155:$BA$1048576,MATCH($A583,'Hoja de Trabajo para listado'!$AB$155:$AB$1048576,0),MATCH((CUADRO!F$5&amp;$E583),'Hoja de Trabajo para listado'!$AB$151:$BA$151,0)),0)+IFERROR(INDEX('Hoja de Trabajo para listado'!$BC$155:$CB$1048576,MATCH($A583,'Hoja de Trabajo para listado'!$BC$155:$BC$1048576,0),MATCH((CUADRO!F$5&amp;$E583),'Hoja de Trabajo para listado'!$BC$151:$CB$151,0)),0)+IFERROR(INDEX('Hoja de Trabajo para listado'!$DE$153:$DG$274,MATCH($A583,'Hoja de Trabajo para listado'!$DE$153:$DE$1048576,0),MATCH((CUADRO!F$5&amp;$E583),'Hoja de Trabajo para listado'!$DE$151:$DG$151,0)),0)+IFERROR(INDEX('Hoja de Trabajo para listado'!$CD$155:$DC$1048576,MATCH($A583,'Hoja de Trabajo para listado'!$CD$155:$CD$1048576,0),MATCH((CUADRO!F$5&amp;$E583),'Hoja de Trabajo para listado'!$CD$151:$DC$151,0)),0)</f>
        <v>0</v>
      </c>
      <c r="G583" s="314">
        <f ca="1">+IFERROR(INDEX('Hoja de Trabajo para listado'!$A$155:$Z$1048576,MATCH($A583,'Hoja de Trabajo para listado'!$A$155:$A$1048576,0),MATCH((CUADRO!G$5&amp;$E583),'Hoja de Trabajo para listado'!$A$151:$Z$151,0)),0)+IFERROR(INDEX('Hoja de Trabajo para listado'!$AB$155:$BA$1048576,MATCH($A583,'Hoja de Trabajo para listado'!$AB$155:$AB$1048576,0),MATCH((CUADRO!G$5&amp;$E583),'Hoja de Trabajo para listado'!$AB$151:$BA$151,0)),0)+IFERROR(INDEX('Hoja de Trabajo para listado'!$BC$155:$CB$1048576,MATCH($A583,'Hoja de Trabajo para listado'!$BC$155:$BC$1048576,0),MATCH((CUADRO!G$5&amp;$E583),'Hoja de Trabajo para listado'!$BC$151:$CB$151,0)),0)+IFERROR(INDEX('Hoja de Trabajo para listado'!$DE$153:$DG$274,MATCH($A583,'Hoja de Trabajo para listado'!$DE$153:$DE$1048576,0),MATCH((CUADRO!G$5&amp;$E583),'Hoja de Trabajo para listado'!$DE$151:$DG$151,0)),0)+IFERROR(INDEX('Hoja de Trabajo para listado'!$CD$155:$DC$1048576,MATCH($A583,'Hoja de Trabajo para listado'!$CD$155:$CD$1048576,0),MATCH((CUADRO!G$5&amp;$E583),'Hoja de Trabajo para listado'!$CD$151:$DC$151,0)),0)</f>
        <v>0</v>
      </c>
      <c r="H583" s="314">
        <f ca="1">+IFERROR(INDEX('Hoja de Trabajo para listado'!$A$155:$Z$1048576,MATCH($A583,'Hoja de Trabajo para listado'!$A$155:$A$1048576,0),MATCH((CUADRO!H$5&amp;$E583),'Hoja de Trabajo para listado'!$A$151:$Z$151,0)),0)+IFERROR(INDEX('Hoja de Trabajo para listado'!$AB$155:$BA$1048576,MATCH($A583,'Hoja de Trabajo para listado'!$AB$155:$AB$1048576,0),MATCH((CUADRO!H$5&amp;$E583),'Hoja de Trabajo para listado'!$AB$151:$BA$151,0)),0)+IFERROR(INDEX('Hoja de Trabajo para listado'!$BC$155:$CB$1048576,MATCH($A583,'Hoja de Trabajo para listado'!$BC$155:$BC$1048576,0),MATCH((CUADRO!H$5&amp;$E583),'Hoja de Trabajo para listado'!$BC$151:$CB$151,0)),0)+IFERROR(INDEX('Hoja de Trabajo para listado'!$DE$153:$DG$274,MATCH($A583,'Hoja de Trabajo para listado'!$DE$153:$DE$1048576,0),MATCH((CUADRO!H$5&amp;$E583),'Hoja de Trabajo para listado'!$DE$151:$DG$151,0)),0)+IFERROR(INDEX('Hoja de Trabajo para listado'!$CD$155:$DC$1048576,MATCH($A583,'Hoja de Trabajo para listado'!$CD$155:$CD$1048576,0),MATCH((CUADRO!H$5&amp;$E583),'Hoja de Trabajo para listado'!$CD$151:$DC$151,0)),0)</f>
        <v>0</v>
      </c>
      <c r="I583" s="314">
        <f ca="1">+IFERROR(INDEX('Hoja de Trabajo para listado'!$A$155:$Z$1048576,MATCH($A583,'Hoja de Trabajo para listado'!$A$155:$A$1048576,0),MATCH((CUADRO!I$5&amp;$E583),'Hoja de Trabajo para listado'!$A$151:$Z$151,0)),0)+IFERROR(INDEX('Hoja de Trabajo para listado'!$AB$155:$BA$1048576,MATCH($A583,'Hoja de Trabajo para listado'!$AB$155:$AB$1048576,0),MATCH((CUADRO!I$5&amp;$E583),'Hoja de Trabajo para listado'!$AB$151:$BA$151,0)),0)+IFERROR(INDEX('Hoja de Trabajo para listado'!$BC$155:$CB$1048576,MATCH($A583,'Hoja de Trabajo para listado'!$BC$155:$BC$1048576,0),MATCH((CUADRO!I$5&amp;$E583),'Hoja de Trabajo para listado'!$BC$151:$CB$151,0)),0)+IFERROR(INDEX('Hoja de Trabajo para listado'!$DE$153:$DG$274,MATCH($A583,'Hoja de Trabajo para listado'!$DE$153:$DE$1048576,0),MATCH((CUADRO!I$5&amp;$E583),'Hoja de Trabajo para listado'!$DE$151:$DG$151,0)),0)+IFERROR(INDEX('Hoja de Trabajo para listado'!$CD$155:$DC$1048576,MATCH($A583,'Hoja de Trabajo para listado'!$CD$155:$CD$1048576,0),MATCH((CUADRO!I$5&amp;$E583),'Hoja de Trabajo para listado'!$CD$151:$DC$151,0)),0)</f>
        <v>0</v>
      </c>
      <c r="J583" s="314">
        <f ca="1">+IFERROR(INDEX('Hoja de Trabajo para listado'!$A$155:$Z$1048576,MATCH($A583,'Hoja de Trabajo para listado'!$A$155:$A$1048576,0),MATCH((CUADRO!J$5&amp;$E583),'Hoja de Trabajo para listado'!$A$151:$Z$151,0)),0)+IFERROR(INDEX('Hoja de Trabajo para listado'!$AB$155:$BA$1048576,MATCH($A583,'Hoja de Trabajo para listado'!$AB$155:$AB$1048576,0),MATCH((CUADRO!J$5&amp;$E583),'Hoja de Trabajo para listado'!$AB$151:$BA$151,0)),0)+IFERROR(INDEX('Hoja de Trabajo para listado'!$BC$155:$CB$1048576,MATCH($A583,'Hoja de Trabajo para listado'!$BC$155:$BC$1048576,0),MATCH((CUADRO!J$5&amp;$E583),'Hoja de Trabajo para listado'!$BC$151:$CB$151,0)),0)+IFERROR(INDEX('Hoja de Trabajo para listado'!$DE$153:$DG$274,MATCH($A583,'Hoja de Trabajo para listado'!$DE$153:$DE$1048576,0),MATCH((CUADRO!J$5&amp;$E583),'Hoja de Trabajo para listado'!$DE$151:$DG$151,0)),0)+IFERROR(INDEX('Hoja de Trabajo para listado'!$CD$155:$DC$1048576,MATCH($A583,'Hoja de Trabajo para listado'!$CD$155:$CD$1048576,0),MATCH((CUADRO!J$5&amp;$E583),'Hoja de Trabajo para listado'!$CD$151:$DC$151,0)),0)</f>
        <v>0</v>
      </c>
      <c r="K583" s="314">
        <f ca="1">+IFERROR(INDEX('Hoja de Trabajo para listado'!$A$155:$Z$1048576,MATCH($A583,'Hoja de Trabajo para listado'!$A$155:$A$1048576,0),MATCH((CUADRO!K$5&amp;$E583),'Hoja de Trabajo para listado'!$A$151:$Z$151,0)),0)+IFERROR(INDEX('Hoja de Trabajo para listado'!$AB$155:$BA$1048576,MATCH($A583,'Hoja de Trabajo para listado'!$AB$155:$AB$1048576,0),MATCH((CUADRO!K$5&amp;$E583),'Hoja de Trabajo para listado'!$AB$151:$BA$151,0)),0)+IFERROR(INDEX('Hoja de Trabajo para listado'!$BC$155:$CB$1048576,MATCH($A583,'Hoja de Trabajo para listado'!$BC$155:$BC$1048576,0),MATCH((CUADRO!K$5&amp;$E583),'Hoja de Trabajo para listado'!$BC$151:$CB$151,0)),0)+IFERROR(INDEX('Hoja de Trabajo para listado'!$DE$153:$DG$274,MATCH($A583,'Hoja de Trabajo para listado'!$DE$153:$DE$1048576,0),MATCH((CUADRO!K$5&amp;$E583),'Hoja de Trabajo para listado'!$DE$151:$DG$151,0)),0)+IFERROR(INDEX('Hoja de Trabajo para listado'!$CD$155:$DC$1048576,MATCH($A583,'Hoja de Trabajo para listado'!$CD$155:$CD$1048576,0),MATCH((CUADRO!K$5&amp;$E583),'Hoja de Trabajo para listado'!$CD$151:$DC$151,0)),0)</f>
        <v>0</v>
      </c>
      <c r="L583" s="314">
        <f ca="1">+IFERROR(INDEX('Hoja de Trabajo para listado'!$A$155:$Z$1048576,MATCH($A583,'Hoja de Trabajo para listado'!$A$155:$A$1048576,0),MATCH((CUADRO!L$5&amp;$E583),'Hoja de Trabajo para listado'!$A$151:$Z$151,0)),0)+IFERROR(INDEX('Hoja de Trabajo para listado'!$AB$155:$BA$1048576,MATCH($A583,'Hoja de Trabajo para listado'!$AB$155:$AB$1048576,0),MATCH((CUADRO!L$5&amp;$E583),'Hoja de Trabajo para listado'!$AB$151:$BA$151,0)),0)+IFERROR(INDEX('Hoja de Trabajo para listado'!$BC$155:$CB$1048576,MATCH($A583,'Hoja de Trabajo para listado'!$BC$155:$BC$1048576,0),MATCH((CUADRO!L$5&amp;$E583),'Hoja de Trabajo para listado'!$BC$151:$CB$151,0)),0)+IFERROR(INDEX('Hoja de Trabajo para listado'!$DE$153:$DG$274,MATCH($A583,'Hoja de Trabajo para listado'!$DE$153:$DE$1048576,0),MATCH((CUADRO!L$5&amp;$E583),'Hoja de Trabajo para listado'!$DE$151:$DG$151,0)),0)+IFERROR(INDEX('Hoja de Trabajo para listado'!$CD$155:$DC$1048576,MATCH($A583,'Hoja de Trabajo para listado'!$CD$155:$CD$1048576,0),MATCH((CUADRO!L$5&amp;$E583),'Hoja de Trabajo para listado'!$CD$151:$DC$151,0)),0)</f>
        <v>0</v>
      </c>
      <c r="M583" s="314">
        <f ca="1">+IFERROR(INDEX('Hoja de Trabajo para listado'!$A$155:$Z$1048576,MATCH($A583,'Hoja de Trabajo para listado'!$A$155:$A$1048576,0),MATCH((CUADRO!M$5&amp;$E583),'Hoja de Trabajo para listado'!$A$151:$Z$151,0)),0)+IFERROR(INDEX('Hoja de Trabajo para listado'!$AB$155:$BA$1048576,MATCH($A583,'Hoja de Trabajo para listado'!$AB$155:$AB$1048576,0),MATCH((CUADRO!M$5&amp;$E583),'Hoja de Trabajo para listado'!$AB$151:$BA$151,0)),0)+IFERROR(INDEX('Hoja de Trabajo para listado'!$BC$155:$CB$1048576,MATCH($A583,'Hoja de Trabajo para listado'!$BC$155:$BC$1048576,0),MATCH((CUADRO!M$5&amp;$E583),'Hoja de Trabajo para listado'!$BC$151:$CB$151,0)),0)+IFERROR(INDEX('Hoja de Trabajo para listado'!$DE$153:$DG$274,MATCH($A583,'Hoja de Trabajo para listado'!$DE$153:$DE$1048576,0),MATCH((CUADRO!M$5&amp;$E583),'Hoja de Trabajo para listado'!$DE$151:$DG$151,0)),0)+IFERROR(INDEX('Hoja de Trabajo para listado'!$CD$155:$DC$1048576,MATCH($A583,'Hoja de Trabajo para listado'!$CD$155:$CD$1048576,0),MATCH((CUADRO!M$5&amp;$E583),'Hoja de Trabajo para listado'!$CD$151:$DC$151,0)),0)</f>
        <v>0</v>
      </c>
      <c r="N583" s="314">
        <f ca="1">+IFERROR(INDEX('Hoja de Trabajo para listado'!$A$155:$Z$1048576,MATCH($A583,'Hoja de Trabajo para listado'!$A$155:$A$1048576,0),MATCH((CUADRO!N$5&amp;$E583),'Hoja de Trabajo para listado'!$A$151:$Z$151,0)),0)+IFERROR(INDEX('Hoja de Trabajo para listado'!$AB$155:$BA$1048576,MATCH($A583,'Hoja de Trabajo para listado'!$AB$155:$AB$1048576,0),MATCH((CUADRO!N$5&amp;$E583),'Hoja de Trabajo para listado'!$AB$151:$BA$151,0)),0)+IFERROR(INDEX('Hoja de Trabajo para listado'!$BC$155:$CB$1048576,MATCH($A583,'Hoja de Trabajo para listado'!$BC$155:$BC$1048576,0),MATCH((CUADRO!N$5&amp;$E583),'Hoja de Trabajo para listado'!$BC$151:$CB$151,0)),0)+IFERROR(INDEX('Hoja de Trabajo para listado'!$DE$153:$DG$274,MATCH($A583,'Hoja de Trabajo para listado'!$DE$153:$DE$1048576,0),MATCH((CUADRO!N$5&amp;$E583),'Hoja de Trabajo para listado'!$DE$151:$DG$151,0)),0)+IFERROR(INDEX('Hoja de Trabajo para listado'!$CD$155:$DC$1048576,MATCH($A583,'Hoja de Trabajo para listado'!$CD$155:$CD$1048576,0),MATCH((CUADRO!N$5&amp;$E583),'Hoja de Trabajo para listado'!$CD$151:$DC$151,0)),0)</f>
        <v>0</v>
      </c>
      <c r="O583" s="314">
        <f ca="1">+IFERROR(INDEX('Hoja de Trabajo para listado'!$A$155:$Z$1048576,MATCH($A583,'Hoja de Trabajo para listado'!$A$155:$A$1048576,0),MATCH((CUADRO!O$5&amp;$E583),'Hoja de Trabajo para listado'!$A$151:$Z$151,0)),0)+IFERROR(INDEX('Hoja de Trabajo para listado'!$AB$155:$BA$1048576,MATCH($A583,'Hoja de Trabajo para listado'!$AB$155:$AB$1048576,0),MATCH((CUADRO!O$5&amp;$E583),'Hoja de Trabajo para listado'!$AB$151:$BA$151,0)),0)+IFERROR(INDEX('Hoja de Trabajo para listado'!$BC$155:$CB$1048576,MATCH($A583,'Hoja de Trabajo para listado'!$BC$155:$BC$1048576,0),MATCH((CUADRO!O$5&amp;$E583),'Hoja de Trabajo para listado'!$BC$151:$CB$151,0)),0)+IFERROR(INDEX('Hoja de Trabajo para listado'!$DE$153:$DG$274,MATCH($A583,'Hoja de Trabajo para listado'!$DE$153:$DE$1048576,0),MATCH((CUADRO!O$5&amp;$E583),'Hoja de Trabajo para listado'!$DE$151:$DG$151,0)),0)+IFERROR(INDEX('Hoja de Trabajo para listado'!$CD$155:$DC$1048576,MATCH($A583,'Hoja de Trabajo para listado'!$CD$155:$CD$1048576,0),MATCH((CUADRO!O$5&amp;$E583),'Hoja de Trabajo para listado'!$CD$151:$DC$151,0)),0)</f>
        <v>0</v>
      </c>
      <c r="P583" s="314">
        <f ca="1">+IFERROR(INDEX('Hoja de Trabajo para listado'!$A$155:$Z$1048576,MATCH($A583,'Hoja de Trabajo para listado'!$A$155:$A$1048576,0),MATCH((CUADRO!P$5&amp;$E583),'Hoja de Trabajo para listado'!$A$151:$Z$151,0)),0)+IFERROR(INDEX('Hoja de Trabajo para listado'!$AB$155:$BA$1048576,MATCH($A583,'Hoja de Trabajo para listado'!$AB$155:$AB$1048576,0),MATCH((CUADRO!P$5&amp;$E583),'Hoja de Trabajo para listado'!$AB$151:$BA$151,0)),0)+IFERROR(INDEX('Hoja de Trabajo para listado'!$BC$155:$CB$1048576,MATCH($A583,'Hoja de Trabajo para listado'!$BC$155:$BC$1048576,0),MATCH((CUADRO!P$5&amp;$E583),'Hoja de Trabajo para listado'!$BC$151:$CB$151,0)),0)+IFERROR(INDEX('Hoja de Trabajo para listado'!$DE$153:$DG$274,MATCH($A583,'Hoja de Trabajo para listado'!$DE$153:$DE$1048576,0),MATCH((CUADRO!P$5&amp;$E583),'Hoja de Trabajo para listado'!$DE$151:$DG$151,0)),0)+IFERROR(INDEX('Hoja de Trabajo para listado'!$CD$155:$DC$1048576,MATCH($A583,'Hoja de Trabajo para listado'!$CD$155:$CD$1048576,0),MATCH((CUADRO!P$5&amp;$E583),'Hoja de Trabajo para listado'!$CD$151:$DC$151,0)),0)</f>
        <v>0</v>
      </c>
      <c r="Q583" s="314">
        <f ca="1">+IFERROR(INDEX('Hoja de Trabajo para listado'!$A$155:$Z$1048576,MATCH($A583,'Hoja de Trabajo para listado'!$A$155:$A$1048576,0),MATCH((CUADRO!Q$5&amp;$E583),'Hoja de Trabajo para listado'!$A$151:$Z$151,0)),0)+IFERROR(INDEX('Hoja de Trabajo para listado'!$AB$155:$BA$1048576,MATCH($A583,'Hoja de Trabajo para listado'!$AB$155:$AB$1048576,0),MATCH((CUADRO!Q$5&amp;$E583),'Hoja de Trabajo para listado'!$AB$151:$BA$151,0)),0)+IFERROR(INDEX('Hoja de Trabajo para listado'!$BC$155:$CB$1048576,MATCH($A583,'Hoja de Trabajo para listado'!$BC$155:$BC$1048576,0),MATCH((CUADRO!Q$5&amp;$E583),'Hoja de Trabajo para listado'!$BC$151:$CB$151,0)),0)+IFERROR(INDEX('Hoja de Trabajo para listado'!$DE$153:$DG$274,MATCH($A583,'Hoja de Trabajo para listado'!$DE$153:$DE$1048576,0),MATCH((CUADRO!Q$5&amp;$E583),'Hoja de Trabajo para listado'!$DE$151:$DG$151,0)),0)+IFERROR(INDEX('Hoja de Trabajo para listado'!$CD$155:$DC$1048576,MATCH($A583,'Hoja de Trabajo para listado'!$CD$155:$CD$1048576,0),MATCH((CUADRO!Q$5&amp;$E583),'Hoja de Trabajo para listado'!$CD$151:$DC$151,0)),0)</f>
        <v>0</v>
      </c>
      <c r="R583" s="314">
        <f t="shared" ca="1" si="18"/>
        <v>0</v>
      </c>
      <c r="S583" s="322">
        <f ca="1">+R582+R583</f>
        <v>0</v>
      </c>
      <c r="T583" s="314">
        <f ca="1">+S583</f>
        <v>0</v>
      </c>
      <c r="U583" s="313">
        <f t="shared" si="19"/>
        <v>2</v>
      </c>
      <c r="V583" s="319" t="str">
        <f>+VLOOKUP(A583,bd_lista!$A$3:$E$593,5,FALSE)</f>
        <v>Gobiernos Autonomos Municipales</v>
      </c>
      <c r="W583" s="426"/>
    </row>
    <row r="584" spans="1:23" customFormat="1" ht="15" hidden="1" customHeight="1">
      <c r="A584" s="323">
        <v>1529</v>
      </c>
      <c r="B584" s="427">
        <f>+A584</f>
        <v>1529</v>
      </c>
      <c r="C584" s="318" t="str">
        <f>+VLOOKUP(A584,bd_lista!$A$3:$C$593,3,FALSE)</f>
        <v>Gobierno Autónomo Municipal de Caiza "D"</v>
      </c>
      <c r="D584" s="429" t="str">
        <f>+C584</f>
        <v>Gobierno Autónomo Municipal de Caiza "D"</v>
      </c>
      <c r="E584" s="346" t="s">
        <v>1418</v>
      </c>
      <c r="F584" s="314">
        <f ca="1">+IFERROR(INDEX('Hoja de Trabajo para listado'!$A$155:$Z$1048576,MATCH($A584,'Hoja de Trabajo para listado'!$A$155:$A$1048576,0),MATCH((CUADRO!F$5&amp;$E584),'Hoja de Trabajo para listado'!$A$151:$Z$151,0)),0)+IFERROR(INDEX('Hoja de Trabajo para listado'!$AB$155:$BA$1048576,MATCH($A584,'Hoja de Trabajo para listado'!$AB$155:$AB$1048576,0),MATCH((CUADRO!F$5&amp;$E584),'Hoja de Trabajo para listado'!$AB$151:$BA$151,0)),0)+IFERROR(INDEX('Hoja de Trabajo para listado'!$BC$155:$CB$1048576,MATCH($A584,'Hoja de Trabajo para listado'!$BC$155:$BC$1048576,0),MATCH((CUADRO!F$5&amp;$E584),'Hoja de Trabajo para listado'!$BC$151:$CB$151,0)),0)+IFERROR(INDEX('Hoja de Trabajo para listado'!$DE$153:$DG$274,MATCH($A584,'Hoja de Trabajo para listado'!$DE$153:$DE$1048576,0),MATCH((CUADRO!F$5&amp;$E584),'Hoja de Trabajo para listado'!$DE$151:$DG$151,0)),0)+IFERROR(INDEX('Hoja de Trabajo para listado'!$CD$155:$DC$1048576,MATCH($A584,'Hoja de Trabajo para listado'!$CD$155:$CD$1048576,0),MATCH((CUADRO!F$5&amp;$E584),'Hoja de Trabajo para listado'!$CD$151:$DC$151,0)),0)</f>
        <v>0</v>
      </c>
      <c r="G584" s="314">
        <f ca="1">+IFERROR(INDEX('Hoja de Trabajo para listado'!$A$155:$Z$1048576,MATCH($A584,'Hoja de Trabajo para listado'!$A$155:$A$1048576,0),MATCH((CUADRO!G$5&amp;$E584),'Hoja de Trabajo para listado'!$A$151:$Z$151,0)),0)+IFERROR(INDEX('Hoja de Trabajo para listado'!$AB$155:$BA$1048576,MATCH($A584,'Hoja de Trabajo para listado'!$AB$155:$AB$1048576,0),MATCH((CUADRO!G$5&amp;$E584),'Hoja de Trabajo para listado'!$AB$151:$BA$151,0)),0)+IFERROR(INDEX('Hoja de Trabajo para listado'!$BC$155:$CB$1048576,MATCH($A584,'Hoja de Trabajo para listado'!$BC$155:$BC$1048576,0),MATCH((CUADRO!G$5&amp;$E584),'Hoja de Trabajo para listado'!$BC$151:$CB$151,0)),0)+IFERROR(INDEX('Hoja de Trabajo para listado'!$DE$153:$DG$274,MATCH($A584,'Hoja de Trabajo para listado'!$DE$153:$DE$1048576,0),MATCH((CUADRO!G$5&amp;$E584),'Hoja de Trabajo para listado'!$DE$151:$DG$151,0)),0)+IFERROR(INDEX('Hoja de Trabajo para listado'!$CD$155:$DC$1048576,MATCH($A584,'Hoja de Trabajo para listado'!$CD$155:$CD$1048576,0),MATCH((CUADRO!G$5&amp;$E584),'Hoja de Trabajo para listado'!$CD$151:$DC$151,0)),0)</f>
        <v>0</v>
      </c>
      <c r="H584" s="314">
        <f ca="1">+IFERROR(INDEX('Hoja de Trabajo para listado'!$A$155:$Z$1048576,MATCH($A584,'Hoja de Trabajo para listado'!$A$155:$A$1048576,0),MATCH((CUADRO!H$5&amp;$E584),'Hoja de Trabajo para listado'!$A$151:$Z$151,0)),0)+IFERROR(INDEX('Hoja de Trabajo para listado'!$AB$155:$BA$1048576,MATCH($A584,'Hoja de Trabajo para listado'!$AB$155:$AB$1048576,0),MATCH((CUADRO!H$5&amp;$E584),'Hoja de Trabajo para listado'!$AB$151:$BA$151,0)),0)+IFERROR(INDEX('Hoja de Trabajo para listado'!$BC$155:$CB$1048576,MATCH($A584,'Hoja de Trabajo para listado'!$BC$155:$BC$1048576,0),MATCH((CUADRO!H$5&amp;$E584),'Hoja de Trabajo para listado'!$BC$151:$CB$151,0)),0)+IFERROR(INDEX('Hoja de Trabajo para listado'!$DE$153:$DG$274,MATCH($A584,'Hoja de Trabajo para listado'!$DE$153:$DE$1048576,0),MATCH((CUADRO!H$5&amp;$E584),'Hoja de Trabajo para listado'!$DE$151:$DG$151,0)),0)+IFERROR(INDEX('Hoja de Trabajo para listado'!$CD$155:$DC$1048576,MATCH($A584,'Hoja de Trabajo para listado'!$CD$155:$CD$1048576,0),MATCH((CUADRO!H$5&amp;$E584),'Hoja de Trabajo para listado'!$CD$151:$DC$151,0)),0)</f>
        <v>0</v>
      </c>
      <c r="I584" s="314">
        <f ca="1">+IFERROR(INDEX('Hoja de Trabajo para listado'!$A$155:$Z$1048576,MATCH($A584,'Hoja de Trabajo para listado'!$A$155:$A$1048576,0),MATCH((CUADRO!I$5&amp;$E584),'Hoja de Trabajo para listado'!$A$151:$Z$151,0)),0)+IFERROR(INDEX('Hoja de Trabajo para listado'!$AB$155:$BA$1048576,MATCH($A584,'Hoja de Trabajo para listado'!$AB$155:$AB$1048576,0),MATCH((CUADRO!I$5&amp;$E584),'Hoja de Trabajo para listado'!$AB$151:$BA$151,0)),0)+IFERROR(INDEX('Hoja de Trabajo para listado'!$BC$155:$CB$1048576,MATCH($A584,'Hoja de Trabajo para listado'!$BC$155:$BC$1048576,0),MATCH((CUADRO!I$5&amp;$E584),'Hoja de Trabajo para listado'!$BC$151:$CB$151,0)),0)+IFERROR(INDEX('Hoja de Trabajo para listado'!$DE$153:$DG$274,MATCH($A584,'Hoja de Trabajo para listado'!$DE$153:$DE$1048576,0),MATCH((CUADRO!I$5&amp;$E584),'Hoja de Trabajo para listado'!$DE$151:$DG$151,0)),0)+IFERROR(INDEX('Hoja de Trabajo para listado'!$CD$155:$DC$1048576,MATCH($A584,'Hoja de Trabajo para listado'!$CD$155:$CD$1048576,0),MATCH((CUADRO!I$5&amp;$E584),'Hoja de Trabajo para listado'!$CD$151:$DC$151,0)),0)</f>
        <v>0</v>
      </c>
      <c r="J584" s="314">
        <f ca="1">+IFERROR(INDEX('Hoja de Trabajo para listado'!$A$155:$Z$1048576,MATCH($A584,'Hoja de Trabajo para listado'!$A$155:$A$1048576,0),MATCH((CUADRO!J$5&amp;$E584),'Hoja de Trabajo para listado'!$A$151:$Z$151,0)),0)+IFERROR(INDEX('Hoja de Trabajo para listado'!$AB$155:$BA$1048576,MATCH($A584,'Hoja de Trabajo para listado'!$AB$155:$AB$1048576,0),MATCH((CUADRO!J$5&amp;$E584),'Hoja de Trabajo para listado'!$AB$151:$BA$151,0)),0)+IFERROR(INDEX('Hoja de Trabajo para listado'!$BC$155:$CB$1048576,MATCH($A584,'Hoja de Trabajo para listado'!$BC$155:$BC$1048576,0),MATCH((CUADRO!J$5&amp;$E584),'Hoja de Trabajo para listado'!$BC$151:$CB$151,0)),0)+IFERROR(INDEX('Hoja de Trabajo para listado'!$DE$153:$DG$274,MATCH($A584,'Hoja de Trabajo para listado'!$DE$153:$DE$1048576,0),MATCH((CUADRO!J$5&amp;$E584),'Hoja de Trabajo para listado'!$DE$151:$DG$151,0)),0)+IFERROR(INDEX('Hoja de Trabajo para listado'!$CD$155:$DC$1048576,MATCH($A584,'Hoja de Trabajo para listado'!$CD$155:$CD$1048576,0),MATCH((CUADRO!J$5&amp;$E584),'Hoja de Trabajo para listado'!$CD$151:$DC$151,0)),0)</f>
        <v>0</v>
      </c>
      <c r="K584" s="314">
        <f ca="1">+IFERROR(INDEX('Hoja de Trabajo para listado'!$A$155:$Z$1048576,MATCH($A584,'Hoja de Trabajo para listado'!$A$155:$A$1048576,0),MATCH((CUADRO!K$5&amp;$E584),'Hoja de Trabajo para listado'!$A$151:$Z$151,0)),0)+IFERROR(INDEX('Hoja de Trabajo para listado'!$AB$155:$BA$1048576,MATCH($A584,'Hoja de Trabajo para listado'!$AB$155:$AB$1048576,0),MATCH((CUADRO!K$5&amp;$E584),'Hoja de Trabajo para listado'!$AB$151:$BA$151,0)),0)+IFERROR(INDEX('Hoja de Trabajo para listado'!$BC$155:$CB$1048576,MATCH($A584,'Hoja de Trabajo para listado'!$BC$155:$BC$1048576,0),MATCH((CUADRO!K$5&amp;$E584),'Hoja de Trabajo para listado'!$BC$151:$CB$151,0)),0)+IFERROR(INDEX('Hoja de Trabajo para listado'!$DE$153:$DG$274,MATCH($A584,'Hoja de Trabajo para listado'!$DE$153:$DE$1048576,0),MATCH((CUADRO!K$5&amp;$E584),'Hoja de Trabajo para listado'!$DE$151:$DG$151,0)),0)+IFERROR(INDEX('Hoja de Trabajo para listado'!$CD$155:$DC$1048576,MATCH($A584,'Hoja de Trabajo para listado'!$CD$155:$CD$1048576,0),MATCH((CUADRO!K$5&amp;$E584),'Hoja de Trabajo para listado'!$CD$151:$DC$151,0)),0)</f>
        <v>0</v>
      </c>
      <c r="L584" s="314">
        <f ca="1">+IFERROR(INDEX('Hoja de Trabajo para listado'!$A$155:$Z$1048576,MATCH($A584,'Hoja de Trabajo para listado'!$A$155:$A$1048576,0),MATCH((CUADRO!L$5&amp;$E584),'Hoja de Trabajo para listado'!$A$151:$Z$151,0)),0)+IFERROR(INDEX('Hoja de Trabajo para listado'!$AB$155:$BA$1048576,MATCH($A584,'Hoja de Trabajo para listado'!$AB$155:$AB$1048576,0),MATCH((CUADRO!L$5&amp;$E584),'Hoja de Trabajo para listado'!$AB$151:$BA$151,0)),0)+IFERROR(INDEX('Hoja de Trabajo para listado'!$BC$155:$CB$1048576,MATCH($A584,'Hoja de Trabajo para listado'!$BC$155:$BC$1048576,0),MATCH((CUADRO!L$5&amp;$E584),'Hoja de Trabajo para listado'!$BC$151:$CB$151,0)),0)+IFERROR(INDEX('Hoja de Trabajo para listado'!$DE$153:$DG$274,MATCH($A584,'Hoja de Trabajo para listado'!$DE$153:$DE$1048576,0),MATCH((CUADRO!L$5&amp;$E584),'Hoja de Trabajo para listado'!$DE$151:$DG$151,0)),0)+IFERROR(INDEX('Hoja de Trabajo para listado'!$CD$155:$DC$1048576,MATCH($A584,'Hoja de Trabajo para listado'!$CD$155:$CD$1048576,0),MATCH((CUADRO!L$5&amp;$E584),'Hoja de Trabajo para listado'!$CD$151:$DC$151,0)),0)</f>
        <v>0</v>
      </c>
      <c r="M584" s="314">
        <f ca="1">+IFERROR(INDEX('Hoja de Trabajo para listado'!$A$155:$Z$1048576,MATCH($A584,'Hoja de Trabajo para listado'!$A$155:$A$1048576,0),MATCH((CUADRO!M$5&amp;$E584),'Hoja de Trabajo para listado'!$A$151:$Z$151,0)),0)+IFERROR(INDEX('Hoja de Trabajo para listado'!$AB$155:$BA$1048576,MATCH($A584,'Hoja de Trabajo para listado'!$AB$155:$AB$1048576,0),MATCH((CUADRO!M$5&amp;$E584),'Hoja de Trabajo para listado'!$AB$151:$BA$151,0)),0)+IFERROR(INDEX('Hoja de Trabajo para listado'!$BC$155:$CB$1048576,MATCH($A584,'Hoja de Trabajo para listado'!$BC$155:$BC$1048576,0),MATCH((CUADRO!M$5&amp;$E584),'Hoja de Trabajo para listado'!$BC$151:$CB$151,0)),0)+IFERROR(INDEX('Hoja de Trabajo para listado'!$DE$153:$DG$274,MATCH($A584,'Hoja de Trabajo para listado'!$DE$153:$DE$1048576,0),MATCH((CUADRO!M$5&amp;$E584),'Hoja de Trabajo para listado'!$DE$151:$DG$151,0)),0)+IFERROR(INDEX('Hoja de Trabajo para listado'!$CD$155:$DC$1048576,MATCH($A584,'Hoja de Trabajo para listado'!$CD$155:$CD$1048576,0),MATCH((CUADRO!M$5&amp;$E584),'Hoja de Trabajo para listado'!$CD$151:$DC$151,0)),0)</f>
        <v>0</v>
      </c>
      <c r="N584" s="314">
        <f ca="1">+IFERROR(INDEX('Hoja de Trabajo para listado'!$A$155:$Z$1048576,MATCH($A584,'Hoja de Trabajo para listado'!$A$155:$A$1048576,0),MATCH((CUADRO!N$5&amp;$E584),'Hoja de Trabajo para listado'!$A$151:$Z$151,0)),0)+IFERROR(INDEX('Hoja de Trabajo para listado'!$AB$155:$BA$1048576,MATCH($A584,'Hoja de Trabajo para listado'!$AB$155:$AB$1048576,0),MATCH((CUADRO!N$5&amp;$E584),'Hoja de Trabajo para listado'!$AB$151:$BA$151,0)),0)+IFERROR(INDEX('Hoja de Trabajo para listado'!$BC$155:$CB$1048576,MATCH($A584,'Hoja de Trabajo para listado'!$BC$155:$BC$1048576,0),MATCH((CUADRO!N$5&amp;$E584),'Hoja de Trabajo para listado'!$BC$151:$CB$151,0)),0)+IFERROR(INDEX('Hoja de Trabajo para listado'!$DE$153:$DG$274,MATCH($A584,'Hoja de Trabajo para listado'!$DE$153:$DE$1048576,0),MATCH((CUADRO!N$5&amp;$E584),'Hoja de Trabajo para listado'!$DE$151:$DG$151,0)),0)+IFERROR(INDEX('Hoja de Trabajo para listado'!$CD$155:$DC$1048576,MATCH($A584,'Hoja de Trabajo para listado'!$CD$155:$CD$1048576,0),MATCH((CUADRO!N$5&amp;$E584),'Hoja de Trabajo para listado'!$CD$151:$DC$151,0)),0)</f>
        <v>0</v>
      </c>
      <c r="O584" s="314">
        <f ca="1">+IFERROR(INDEX('Hoja de Trabajo para listado'!$A$155:$Z$1048576,MATCH($A584,'Hoja de Trabajo para listado'!$A$155:$A$1048576,0),MATCH((CUADRO!O$5&amp;$E584),'Hoja de Trabajo para listado'!$A$151:$Z$151,0)),0)+IFERROR(INDEX('Hoja de Trabajo para listado'!$AB$155:$BA$1048576,MATCH($A584,'Hoja de Trabajo para listado'!$AB$155:$AB$1048576,0),MATCH((CUADRO!O$5&amp;$E584),'Hoja de Trabajo para listado'!$AB$151:$BA$151,0)),0)+IFERROR(INDEX('Hoja de Trabajo para listado'!$BC$155:$CB$1048576,MATCH($A584,'Hoja de Trabajo para listado'!$BC$155:$BC$1048576,0),MATCH((CUADRO!O$5&amp;$E584),'Hoja de Trabajo para listado'!$BC$151:$CB$151,0)),0)+IFERROR(INDEX('Hoja de Trabajo para listado'!$DE$153:$DG$274,MATCH($A584,'Hoja de Trabajo para listado'!$DE$153:$DE$1048576,0),MATCH((CUADRO!O$5&amp;$E584),'Hoja de Trabajo para listado'!$DE$151:$DG$151,0)),0)+IFERROR(INDEX('Hoja de Trabajo para listado'!$CD$155:$DC$1048576,MATCH($A584,'Hoja de Trabajo para listado'!$CD$155:$CD$1048576,0),MATCH((CUADRO!O$5&amp;$E584),'Hoja de Trabajo para listado'!$CD$151:$DC$151,0)),0)</f>
        <v>0</v>
      </c>
      <c r="P584" s="314">
        <f ca="1">+IFERROR(INDEX('Hoja de Trabajo para listado'!$A$155:$Z$1048576,MATCH($A584,'Hoja de Trabajo para listado'!$A$155:$A$1048576,0),MATCH((CUADRO!P$5&amp;$E584),'Hoja de Trabajo para listado'!$A$151:$Z$151,0)),0)+IFERROR(INDEX('Hoja de Trabajo para listado'!$AB$155:$BA$1048576,MATCH($A584,'Hoja de Trabajo para listado'!$AB$155:$AB$1048576,0),MATCH((CUADRO!P$5&amp;$E584),'Hoja de Trabajo para listado'!$AB$151:$BA$151,0)),0)+IFERROR(INDEX('Hoja de Trabajo para listado'!$BC$155:$CB$1048576,MATCH($A584,'Hoja de Trabajo para listado'!$BC$155:$BC$1048576,0),MATCH((CUADRO!P$5&amp;$E584),'Hoja de Trabajo para listado'!$BC$151:$CB$151,0)),0)+IFERROR(INDEX('Hoja de Trabajo para listado'!$DE$153:$DG$274,MATCH($A584,'Hoja de Trabajo para listado'!$DE$153:$DE$1048576,0),MATCH((CUADRO!P$5&amp;$E584),'Hoja de Trabajo para listado'!$DE$151:$DG$151,0)),0)+IFERROR(INDEX('Hoja de Trabajo para listado'!$CD$155:$DC$1048576,MATCH($A584,'Hoja de Trabajo para listado'!$CD$155:$CD$1048576,0),MATCH((CUADRO!P$5&amp;$E584),'Hoja de Trabajo para listado'!$CD$151:$DC$151,0)),0)</f>
        <v>0</v>
      </c>
      <c r="Q584" s="314">
        <f ca="1">+IFERROR(INDEX('Hoja de Trabajo para listado'!$A$155:$Z$1048576,MATCH($A584,'Hoja de Trabajo para listado'!$A$155:$A$1048576,0),MATCH((CUADRO!Q$5&amp;$E584),'Hoja de Trabajo para listado'!$A$151:$Z$151,0)),0)+IFERROR(INDEX('Hoja de Trabajo para listado'!$AB$155:$BA$1048576,MATCH($A584,'Hoja de Trabajo para listado'!$AB$155:$AB$1048576,0),MATCH((CUADRO!Q$5&amp;$E584),'Hoja de Trabajo para listado'!$AB$151:$BA$151,0)),0)+IFERROR(INDEX('Hoja de Trabajo para listado'!$BC$155:$CB$1048576,MATCH($A584,'Hoja de Trabajo para listado'!$BC$155:$BC$1048576,0),MATCH((CUADRO!Q$5&amp;$E584),'Hoja de Trabajo para listado'!$BC$151:$CB$151,0)),0)+IFERROR(INDEX('Hoja de Trabajo para listado'!$DE$153:$DG$274,MATCH($A584,'Hoja de Trabajo para listado'!$DE$153:$DE$1048576,0),MATCH((CUADRO!Q$5&amp;$E584),'Hoja de Trabajo para listado'!$DE$151:$DG$151,0)),0)+IFERROR(INDEX('Hoja de Trabajo para listado'!$CD$155:$DC$1048576,MATCH($A584,'Hoja de Trabajo para listado'!$CD$155:$CD$1048576,0),MATCH((CUADRO!Q$5&amp;$E584),'Hoja de Trabajo para listado'!$CD$151:$DC$151,0)),0)</f>
        <v>0</v>
      </c>
      <c r="R584" s="314">
        <f t="shared" ca="1" si="18"/>
        <v>0</v>
      </c>
      <c r="S584" s="322"/>
      <c r="T584" s="314">
        <f ca="1">+T585</f>
        <v>0</v>
      </c>
      <c r="U584" s="313">
        <f t="shared" si="19"/>
        <v>1</v>
      </c>
      <c r="V584" s="319" t="str">
        <f>+VLOOKUP(A584,bd_lista!$A$3:$E$593,5,FALSE)</f>
        <v>Gobiernos Autonomos Municipales</v>
      </c>
      <c r="W584" s="425" t="str">
        <f>+V584</f>
        <v>Gobiernos Autonomos Municipales</v>
      </c>
    </row>
    <row r="585" spans="1:23" customFormat="1" ht="15" hidden="1" customHeight="1">
      <c r="A585" s="323">
        <v>1529</v>
      </c>
      <c r="B585" s="428"/>
      <c r="C585" s="318" t="str">
        <f>+VLOOKUP(A585,bd_lista!$A$3:$C$593,3,FALSE)</f>
        <v>Gobierno Autónomo Municipal de Caiza "D"</v>
      </c>
      <c r="D585" s="430"/>
      <c r="E585" s="347" t="s">
        <v>1419</v>
      </c>
      <c r="F585" s="314">
        <f ca="1">+IFERROR(INDEX('Hoja de Trabajo para listado'!$A$155:$Z$1048576,MATCH($A585,'Hoja de Trabajo para listado'!$A$155:$A$1048576,0),MATCH((CUADRO!F$5&amp;$E585),'Hoja de Trabajo para listado'!$A$151:$Z$151,0)),0)+IFERROR(INDEX('Hoja de Trabajo para listado'!$AB$155:$BA$1048576,MATCH($A585,'Hoja de Trabajo para listado'!$AB$155:$AB$1048576,0),MATCH((CUADRO!F$5&amp;$E585),'Hoja de Trabajo para listado'!$AB$151:$BA$151,0)),0)+IFERROR(INDEX('Hoja de Trabajo para listado'!$BC$155:$CB$1048576,MATCH($A585,'Hoja de Trabajo para listado'!$BC$155:$BC$1048576,0),MATCH((CUADRO!F$5&amp;$E585),'Hoja de Trabajo para listado'!$BC$151:$CB$151,0)),0)+IFERROR(INDEX('Hoja de Trabajo para listado'!$DE$153:$DG$274,MATCH($A585,'Hoja de Trabajo para listado'!$DE$153:$DE$1048576,0),MATCH((CUADRO!F$5&amp;$E585),'Hoja de Trabajo para listado'!$DE$151:$DG$151,0)),0)+IFERROR(INDEX('Hoja de Trabajo para listado'!$CD$155:$DC$1048576,MATCH($A585,'Hoja de Trabajo para listado'!$CD$155:$CD$1048576,0),MATCH((CUADRO!F$5&amp;$E585),'Hoja de Trabajo para listado'!$CD$151:$DC$151,0)),0)</f>
        <v>0</v>
      </c>
      <c r="G585" s="314">
        <f ca="1">+IFERROR(INDEX('Hoja de Trabajo para listado'!$A$155:$Z$1048576,MATCH($A585,'Hoja de Trabajo para listado'!$A$155:$A$1048576,0),MATCH((CUADRO!G$5&amp;$E585),'Hoja de Trabajo para listado'!$A$151:$Z$151,0)),0)+IFERROR(INDEX('Hoja de Trabajo para listado'!$AB$155:$BA$1048576,MATCH($A585,'Hoja de Trabajo para listado'!$AB$155:$AB$1048576,0),MATCH((CUADRO!G$5&amp;$E585),'Hoja de Trabajo para listado'!$AB$151:$BA$151,0)),0)+IFERROR(INDEX('Hoja de Trabajo para listado'!$BC$155:$CB$1048576,MATCH($A585,'Hoja de Trabajo para listado'!$BC$155:$BC$1048576,0),MATCH((CUADRO!G$5&amp;$E585),'Hoja de Trabajo para listado'!$BC$151:$CB$151,0)),0)+IFERROR(INDEX('Hoja de Trabajo para listado'!$DE$153:$DG$274,MATCH($A585,'Hoja de Trabajo para listado'!$DE$153:$DE$1048576,0),MATCH((CUADRO!G$5&amp;$E585),'Hoja de Trabajo para listado'!$DE$151:$DG$151,0)),0)+IFERROR(INDEX('Hoja de Trabajo para listado'!$CD$155:$DC$1048576,MATCH($A585,'Hoja de Trabajo para listado'!$CD$155:$CD$1048576,0),MATCH((CUADRO!G$5&amp;$E585),'Hoja de Trabajo para listado'!$CD$151:$DC$151,0)),0)</f>
        <v>0</v>
      </c>
      <c r="H585" s="314">
        <f ca="1">+IFERROR(INDEX('Hoja de Trabajo para listado'!$A$155:$Z$1048576,MATCH($A585,'Hoja de Trabajo para listado'!$A$155:$A$1048576,0),MATCH((CUADRO!H$5&amp;$E585),'Hoja de Trabajo para listado'!$A$151:$Z$151,0)),0)+IFERROR(INDEX('Hoja de Trabajo para listado'!$AB$155:$BA$1048576,MATCH($A585,'Hoja de Trabajo para listado'!$AB$155:$AB$1048576,0),MATCH((CUADRO!H$5&amp;$E585),'Hoja de Trabajo para listado'!$AB$151:$BA$151,0)),0)+IFERROR(INDEX('Hoja de Trabajo para listado'!$BC$155:$CB$1048576,MATCH($A585,'Hoja de Trabajo para listado'!$BC$155:$BC$1048576,0),MATCH((CUADRO!H$5&amp;$E585),'Hoja de Trabajo para listado'!$BC$151:$CB$151,0)),0)+IFERROR(INDEX('Hoja de Trabajo para listado'!$DE$153:$DG$274,MATCH($A585,'Hoja de Trabajo para listado'!$DE$153:$DE$1048576,0),MATCH((CUADRO!H$5&amp;$E585),'Hoja de Trabajo para listado'!$DE$151:$DG$151,0)),0)+IFERROR(INDEX('Hoja de Trabajo para listado'!$CD$155:$DC$1048576,MATCH($A585,'Hoja de Trabajo para listado'!$CD$155:$CD$1048576,0),MATCH((CUADRO!H$5&amp;$E585),'Hoja de Trabajo para listado'!$CD$151:$DC$151,0)),0)</f>
        <v>0</v>
      </c>
      <c r="I585" s="314">
        <f ca="1">+IFERROR(INDEX('Hoja de Trabajo para listado'!$A$155:$Z$1048576,MATCH($A585,'Hoja de Trabajo para listado'!$A$155:$A$1048576,0),MATCH((CUADRO!I$5&amp;$E585),'Hoja de Trabajo para listado'!$A$151:$Z$151,0)),0)+IFERROR(INDEX('Hoja de Trabajo para listado'!$AB$155:$BA$1048576,MATCH($A585,'Hoja de Trabajo para listado'!$AB$155:$AB$1048576,0),MATCH((CUADRO!I$5&amp;$E585),'Hoja de Trabajo para listado'!$AB$151:$BA$151,0)),0)+IFERROR(INDEX('Hoja de Trabajo para listado'!$BC$155:$CB$1048576,MATCH($A585,'Hoja de Trabajo para listado'!$BC$155:$BC$1048576,0),MATCH((CUADRO!I$5&amp;$E585),'Hoja de Trabajo para listado'!$BC$151:$CB$151,0)),0)+IFERROR(INDEX('Hoja de Trabajo para listado'!$DE$153:$DG$274,MATCH($A585,'Hoja de Trabajo para listado'!$DE$153:$DE$1048576,0),MATCH((CUADRO!I$5&amp;$E585),'Hoja de Trabajo para listado'!$DE$151:$DG$151,0)),0)+IFERROR(INDEX('Hoja de Trabajo para listado'!$CD$155:$DC$1048576,MATCH($A585,'Hoja de Trabajo para listado'!$CD$155:$CD$1048576,0),MATCH((CUADRO!I$5&amp;$E585),'Hoja de Trabajo para listado'!$CD$151:$DC$151,0)),0)</f>
        <v>0</v>
      </c>
      <c r="J585" s="314">
        <f ca="1">+IFERROR(INDEX('Hoja de Trabajo para listado'!$A$155:$Z$1048576,MATCH($A585,'Hoja de Trabajo para listado'!$A$155:$A$1048576,0),MATCH((CUADRO!J$5&amp;$E585),'Hoja de Trabajo para listado'!$A$151:$Z$151,0)),0)+IFERROR(INDEX('Hoja de Trabajo para listado'!$AB$155:$BA$1048576,MATCH($A585,'Hoja de Trabajo para listado'!$AB$155:$AB$1048576,0),MATCH((CUADRO!J$5&amp;$E585),'Hoja de Trabajo para listado'!$AB$151:$BA$151,0)),0)+IFERROR(INDEX('Hoja de Trabajo para listado'!$BC$155:$CB$1048576,MATCH($A585,'Hoja de Trabajo para listado'!$BC$155:$BC$1048576,0),MATCH((CUADRO!J$5&amp;$E585),'Hoja de Trabajo para listado'!$BC$151:$CB$151,0)),0)+IFERROR(INDEX('Hoja de Trabajo para listado'!$DE$153:$DG$274,MATCH($A585,'Hoja de Trabajo para listado'!$DE$153:$DE$1048576,0),MATCH((CUADRO!J$5&amp;$E585),'Hoja de Trabajo para listado'!$DE$151:$DG$151,0)),0)+IFERROR(INDEX('Hoja de Trabajo para listado'!$CD$155:$DC$1048576,MATCH($A585,'Hoja de Trabajo para listado'!$CD$155:$CD$1048576,0),MATCH((CUADRO!J$5&amp;$E585),'Hoja de Trabajo para listado'!$CD$151:$DC$151,0)),0)</f>
        <v>0</v>
      </c>
      <c r="K585" s="314">
        <f ca="1">+IFERROR(INDEX('Hoja de Trabajo para listado'!$A$155:$Z$1048576,MATCH($A585,'Hoja de Trabajo para listado'!$A$155:$A$1048576,0),MATCH((CUADRO!K$5&amp;$E585),'Hoja de Trabajo para listado'!$A$151:$Z$151,0)),0)+IFERROR(INDEX('Hoja de Trabajo para listado'!$AB$155:$BA$1048576,MATCH($A585,'Hoja de Trabajo para listado'!$AB$155:$AB$1048576,0),MATCH((CUADRO!K$5&amp;$E585),'Hoja de Trabajo para listado'!$AB$151:$BA$151,0)),0)+IFERROR(INDEX('Hoja de Trabajo para listado'!$BC$155:$CB$1048576,MATCH($A585,'Hoja de Trabajo para listado'!$BC$155:$BC$1048576,0),MATCH((CUADRO!K$5&amp;$E585),'Hoja de Trabajo para listado'!$BC$151:$CB$151,0)),0)+IFERROR(INDEX('Hoja de Trabajo para listado'!$DE$153:$DG$274,MATCH($A585,'Hoja de Trabajo para listado'!$DE$153:$DE$1048576,0),MATCH((CUADRO!K$5&amp;$E585),'Hoja de Trabajo para listado'!$DE$151:$DG$151,0)),0)+IFERROR(INDEX('Hoja de Trabajo para listado'!$CD$155:$DC$1048576,MATCH($A585,'Hoja de Trabajo para listado'!$CD$155:$CD$1048576,0),MATCH((CUADRO!K$5&amp;$E585),'Hoja de Trabajo para listado'!$CD$151:$DC$151,0)),0)</f>
        <v>0</v>
      </c>
      <c r="L585" s="314">
        <f ca="1">+IFERROR(INDEX('Hoja de Trabajo para listado'!$A$155:$Z$1048576,MATCH($A585,'Hoja de Trabajo para listado'!$A$155:$A$1048576,0),MATCH((CUADRO!L$5&amp;$E585),'Hoja de Trabajo para listado'!$A$151:$Z$151,0)),0)+IFERROR(INDEX('Hoja de Trabajo para listado'!$AB$155:$BA$1048576,MATCH($A585,'Hoja de Trabajo para listado'!$AB$155:$AB$1048576,0),MATCH((CUADRO!L$5&amp;$E585),'Hoja de Trabajo para listado'!$AB$151:$BA$151,0)),0)+IFERROR(INDEX('Hoja de Trabajo para listado'!$BC$155:$CB$1048576,MATCH($A585,'Hoja de Trabajo para listado'!$BC$155:$BC$1048576,0),MATCH((CUADRO!L$5&amp;$E585),'Hoja de Trabajo para listado'!$BC$151:$CB$151,0)),0)+IFERROR(INDEX('Hoja de Trabajo para listado'!$DE$153:$DG$274,MATCH($A585,'Hoja de Trabajo para listado'!$DE$153:$DE$1048576,0),MATCH((CUADRO!L$5&amp;$E585),'Hoja de Trabajo para listado'!$DE$151:$DG$151,0)),0)+IFERROR(INDEX('Hoja de Trabajo para listado'!$CD$155:$DC$1048576,MATCH($A585,'Hoja de Trabajo para listado'!$CD$155:$CD$1048576,0),MATCH((CUADRO!L$5&amp;$E585),'Hoja de Trabajo para listado'!$CD$151:$DC$151,0)),0)</f>
        <v>0</v>
      </c>
      <c r="M585" s="314">
        <f ca="1">+IFERROR(INDEX('Hoja de Trabajo para listado'!$A$155:$Z$1048576,MATCH($A585,'Hoja de Trabajo para listado'!$A$155:$A$1048576,0),MATCH((CUADRO!M$5&amp;$E585),'Hoja de Trabajo para listado'!$A$151:$Z$151,0)),0)+IFERROR(INDEX('Hoja de Trabajo para listado'!$AB$155:$BA$1048576,MATCH($A585,'Hoja de Trabajo para listado'!$AB$155:$AB$1048576,0),MATCH((CUADRO!M$5&amp;$E585),'Hoja de Trabajo para listado'!$AB$151:$BA$151,0)),0)+IFERROR(INDEX('Hoja de Trabajo para listado'!$BC$155:$CB$1048576,MATCH($A585,'Hoja de Trabajo para listado'!$BC$155:$BC$1048576,0),MATCH((CUADRO!M$5&amp;$E585),'Hoja de Trabajo para listado'!$BC$151:$CB$151,0)),0)+IFERROR(INDEX('Hoja de Trabajo para listado'!$DE$153:$DG$274,MATCH($A585,'Hoja de Trabajo para listado'!$DE$153:$DE$1048576,0),MATCH((CUADRO!M$5&amp;$E585),'Hoja de Trabajo para listado'!$DE$151:$DG$151,0)),0)+IFERROR(INDEX('Hoja de Trabajo para listado'!$CD$155:$DC$1048576,MATCH($A585,'Hoja de Trabajo para listado'!$CD$155:$CD$1048576,0),MATCH((CUADRO!M$5&amp;$E585),'Hoja de Trabajo para listado'!$CD$151:$DC$151,0)),0)</f>
        <v>0</v>
      </c>
      <c r="N585" s="314">
        <f ca="1">+IFERROR(INDEX('Hoja de Trabajo para listado'!$A$155:$Z$1048576,MATCH($A585,'Hoja de Trabajo para listado'!$A$155:$A$1048576,0),MATCH((CUADRO!N$5&amp;$E585),'Hoja de Trabajo para listado'!$A$151:$Z$151,0)),0)+IFERROR(INDEX('Hoja de Trabajo para listado'!$AB$155:$BA$1048576,MATCH($A585,'Hoja de Trabajo para listado'!$AB$155:$AB$1048576,0),MATCH((CUADRO!N$5&amp;$E585),'Hoja de Trabajo para listado'!$AB$151:$BA$151,0)),0)+IFERROR(INDEX('Hoja de Trabajo para listado'!$BC$155:$CB$1048576,MATCH($A585,'Hoja de Trabajo para listado'!$BC$155:$BC$1048576,0),MATCH((CUADRO!N$5&amp;$E585),'Hoja de Trabajo para listado'!$BC$151:$CB$151,0)),0)+IFERROR(INDEX('Hoja de Trabajo para listado'!$DE$153:$DG$274,MATCH($A585,'Hoja de Trabajo para listado'!$DE$153:$DE$1048576,0),MATCH((CUADRO!N$5&amp;$E585),'Hoja de Trabajo para listado'!$DE$151:$DG$151,0)),0)+IFERROR(INDEX('Hoja de Trabajo para listado'!$CD$155:$DC$1048576,MATCH($A585,'Hoja de Trabajo para listado'!$CD$155:$CD$1048576,0),MATCH((CUADRO!N$5&amp;$E585),'Hoja de Trabajo para listado'!$CD$151:$DC$151,0)),0)</f>
        <v>0</v>
      </c>
      <c r="O585" s="314">
        <f ca="1">+IFERROR(INDEX('Hoja de Trabajo para listado'!$A$155:$Z$1048576,MATCH($A585,'Hoja de Trabajo para listado'!$A$155:$A$1048576,0),MATCH((CUADRO!O$5&amp;$E585),'Hoja de Trabajo para listado'!$A$151:$Z$151,0)),0)+IFERROR(INDEX('Hoja de Trabajo para listado'!$AB$155:$BA$1048576,MATCH($A585,'Hoja de Trabajo para listado'!$AB$155:$AB$1048576,0),MATCH((CUADRO!O$5&amp;$E585),'Hoja de Trabajo para listado'!$AB$151:$BA$151,0)),0)+IFERROR(INDEX('Hoja de Trabajo para listado'!$BC$155:$CB$1048576,MATCH($A585,'Hoja de Trabajo para listado'!$BC$155:$BC$1048576,0),MATCH((CUADRO!O$5&amp;$E585),'Hoja de Trabajo para listado'!$BC$151:$CB$151,0)),0)+IFERROR(INDEX('Hoja de Trabajo para listado'!$DE$153:$DG$274,MATCH($A585,'Hoja de Trabajo para listado'!$DE$153:$DE$1048576,0),MATCH((CUADRO!O$5&amp;$E585),'Hoja de Trabajo para listado'!$DE$151:$DG$151,0)),0)+IFERROR(INDEX('Hoja de Trabajo para listado'!$CD$155:$DC$1048576,MATCH($A585,'Hoja de Trabajo para listado'!$CD$155:$CD$1048576,0),MATCH((CUADRO!O$5&amp;$E585),'Hoja de Trabajo para listado'!$CD$151:$DC$151,0)),0)</f>
        <v>0</v>
      </c>
      <c r="P585" s="314">
        <f ca="1">+IFERROR(INDEX('Hoja de Trabajo para listado'!$A$155:$Z$1048576,MATCH($A585,'Hoja de Trabajo para listado'!$A$155:$A$1048576,0),MATCH((CUADRO!P$5&amp;$E585),'Hoja de Trabajo para listado'!$A$151:$Z$151,0)),0)+IFERROR(INDEX('Hoja de Trabajo para listado'!$AB$155:$BA$1048576,MATCH($A585,'Hoja de Trabajo para listado'!$AB$155:$AB$1048576,0),MATCH((CUADRO!P$5&amp;$E585),'Hoja de Trabajo para listado'!$AB$151:$BA$151,0)),0)+IFERROR(INDEX('Hoja de Trabajo para listado'!$BC$155:$CB$1048576,MATCH($A585,'Hoja de Trabajo para listado'!$BC$155:$BC$1048576,0),MATCH((CUADRO!P$5&amp;$E585),'Hoja de Trabajo para listado'!$BC$151:$CB$151,0)),0)+IFERROR(INDEX('Hoja de Trabajo para listado'!$DE$153:$DG$274,MATCH($A585,'Hoja de Trabajo para listado'!$DE$153:$DE$1048576,0),MATCH((CUADRO!P$5&amp;$E585),'Hoja de Trabajo para listado'!$DE$151:$DG$151,0)),0)+IFERROR(INDEX('Hoja de Trabajo para listado'!$CD$155:$DC$1048576,MATCH($A585,'Hoja de Trabajo para listado'!$CD$155:$CD$1048576,0),MATCH((CUADRO!P$5&amp;$E585),'Hoja de Trabajo para listado'!$CD$151:$DC$151,0)),0)</f>
        <v>0</v>
      </c>
      <c r="Q585" s="314">
        <f ca="1">+IFERROR(INDEX('Hoja de Trabajo para listado'!$A$155:$Z$1048576,MATCH($A585,'Hoja de Trabajo para listado'!$A$155:$A$1048576,0),MATCH((CUADRO!Q$5&amp;$E585),'Hoja de Trabajo para listado'!$A$151:$Z$151,0)),0)+IFERROR(INDEX('Hoja de Trabajo para listado'!$AB$155:$BA$1048576,MATCH($A585,'Hoja de Trabajo para listado'!$AB$155:$AB$1048576,0),MATCH((CUADRO!Q$5&amp;$E585),'Hoja de Trabajo para listado'!$AB$151:$BA$151,0)),0)+IFERROR(INDEX('Hoja de Trabajo para listado'!$BC$155:$CB$1048576,MATCH($A585,'Hoja de Trabajo para listado'!$BC$155:$BC$1048576,0),MATCH((CUADRO!Q$5&amp;$E585),'Hoja de Trabajo para listado'!$BC$151:$CB$151,0)),0)+IFERROR(INDEX('Hoja de Trabajo para listado'!$DE$153:$DG$274,MATCH($A585,'Hoja de Trabajo para listado'!$DE$153:$DE$1048576,0),MATCH((CUADRO!Q$5&amp;$E585),'Hoja de Trabajo para listado'!$DE$151:$DG$151,0)),0)+IFERROR(INDEX('Hoja de Trabajo para listado'!$CD$155:$DC$1048576,MATCH($A585,'Hoja de Trabajo para listado'!$CD$155:$CD$1048576,0),MATCH((CUADRO!Q$5&amp;$E585),'Hoja de Trabajo para listado'!$CD$151:$DC$151,0)),0)</f>
        <v>0</v>
      </c>
      <c r="R585" s="314">
        <f t="shared" ca="1" si="18"/>
        <v>0</v>
      </c>
      <c r="S585" s="322">
        <f ca="1">+R584+R585</f>
        <v>0</v>
      </c>
      <c r="T585" s="314">
        <f ca="1">+S585</f>
        <v>0</v>
      </c>
      <c r="U585" s="313">
        <f t="shared" si="19"/>
        <v>2</v>
      </c>
      <c r="V585" s="319" t="str">
        <f>+VLOOKUP(A585,bd_lista!$A$3:$E$593,5,FALSE)</f>
        <v>Gobiernos Autonomos Municipales</v>
      </c>
      <c r="W585" s="426"/>
    </row>
    <row r="586" spans="1:23" customFormat="1" ht="15" hidden="1" customHeight="1">
      <c r="A586" s="323">
        <v>1530</v>
      </c>
      <c r="B586" s="427">
        <f>+A586</f>
        <v>1530</v>
      </c>
      <c r="C586" s="318" t="str">
        <f>+VLOOKUP(A586,bd_lista!$A$3:$C$593,3,FALSE)</f>
        <v>Gobierno Autónomo Municipal de Uyuni</v>
      </c>
      <c r="D586" s="429" t="str">
        <f>+C586</f>
        <v>Gobierno Autónomo Municipal de Uyuni</v>
      </c>
      <c r="E586" s="346" t="s">
        <v>1418</v>
      </c>
      <c r="F586" s="314">
        <f ca="1">+IFERROR(INDEX('Hoja de Trabajo para listado'!$A$155:$Z$1048576,MATCH($A586,'Hoja de Trabajo para listado'!$A$155:$A$1048576,0),MATCH((CUADRO!F$5&amp;$E586),'Hoja de Trabajo para listado'!$A$151:$Z$151,0)),0)+IFERROR(INDEX('Hoja de Trabajo para listado'!$AB$155:$BA$1048576,MATCH($A586,'Hoja de Trabajo para listado'!$AB$155:$AB$1048576,0),MATCH((CUADRO!F$5&amp;$E586),'Hoja de Trabajo para listado'!$AB$151:$BA$151,0)),0)+IFERROR(INDEX('Hoja de Trabajo para listado'!$BC$155:$CB$1048576,MATCH($A586,'Hoja de Trabajo para listado'!$BC$155:$BC$1048576,0),MATCH((CUADRO!F$5&amp;$E586),'Hoja de Trabajo para listado'!$BC$151:$CB$151,0)),0)+IFERROR(INDEX('Hoja de Trabajo para listado'!$DE$153:$DG$274,MATCH($A586,'Hoja de Trabajo para listado'!$DE$153:$DE$1048576,0),MATCH((CUADRO!F$5&amp;$E586),'Hoja de Trabajo para listado'!$DE$151:$DG$151,0)),0)+IFERROR(INDEX('Hoja de Trabajo para listado'!$CD$155:$DC$1048576,MATCH($A586,'Hoja de Trabajo para listado'!$CD$155:$CD$1048576,0),MATCH((CUADRO!F$5&amp;$E586),'Hoja de Trabajo para listado'!$CD$151:$DC$151,0)),0)</f>
        <v>0</v>
      </c>
      <c r="G586" s="314">
        <f ca="1">+IFERROR(INDEX('Hoja de Trabajo para listado'!$A$155:$Z$1048576,MATCH($A586,'Hoja de Trabajo para listado'!$A$155:$A$1048576,0),MATCH((CUADRO!G$5&amp;$E586),'Hoja de Trabajo para listado'!$A$151:$Z$151,0)),0)+IFERROR(INDEX('Hoja de Trabajo para listado'!$AB$155:$BA$1048576,MATCH($A586,'Hoja de Trabajo para listado'!$AB$155:$AB$1048576,0),MATCH((CUADRO!G$5&amp;$E586),'Hoja de Trabajo para listado'!$AB$151:$BA$151,0)),0)+IFERROR(INDEX('Hoja de Trabajo para listado'!$BC$155:$CB$1048576,MATCH($A586,'Hoja de Trabajo para listado'!$BC$155:$BC$1048576,0),MATCH((CUADRO!G$5&amp;$E586),'Hoja de Trabajo para listado'!$BC$151:$CB$151,0)),0)+IFERROR(INDEX('Hoja de Trabajo para listado'!$DE$153:$DG$274,MATCH($A586,'Hoja de Trabajo para listado'!$DE$153:$DE$1048576,0),MATCH((CUADRO!G$5&amp;$E586),'Hoja de Trabajo para listado'!$DE$151:$DG$151,0)),0)+IFERROR(INDEX('Hoja de Trabajo para listado'!$CD$155:$DC$1048576,MATCH($A586,'Hoja de Trabajo para listado'!$CD$155:$CD$1048576,0),MATCH((CUADRO!G$5&amp;$E586),'Hoja de Trabajo para listado'!$CD$151:$DC$151,0)),0)</f>
        <v>0</v>
      </c>
      <c r="H586" s="314">
        <f ca="1">+IFERROR(INDEX('Hoja de Trabajo para listado'!$A$155:$Z$1048576,MATCH($A586,'Hoja de Trabajo para listado'!$A$155:$A$1048576,0),MATCH((CUADRO!H$5&amp;$E586),'Hoja de Trabajo para listado'!$A$151:$Z$151,0)),0)+IFERROR(INDEX('Hoja de Trabajo para listado'!$AB$155:$BA$1048576,MATCH($A586,'Hoja de Trabajo para listado'!$AB$155:$AB$1048576,0),MATCH((CUADRO!H$5&amp;$E586),'Hoja de Trabajo para listado'!$AB$151:$BA$151,0)),0)+IFERROR(INDEX('Hoja de Trabajo para listado'!$BC$155:$CB$1048576,MATCH($A586,'Hoja de Trabajo para listado'!$BC$155:$BC$1048576,0),MATCH((CUADRO!H$5&amp;$E586),'Hoja de Trabajo para listado'!$BC$151:$CB$151,0)),0)+IFERROR(INDEX('Hoja de Trabajo para listado'!$DE$153:$DG$274,MATCH($A586,'Hoja de Trabajo para listado'!$DE$153:$DE$1048576,0),MATCH((CUADRO!H$5&amp;$E586),'Hoja de Trabajo para listado'!$DE$151:$DG$151,0)),0)+IFERROR(INDEX('Hoja de Trabajo para listado'!$CD$155:$DC$1048576,MATCH($A586,'Hoja de Trabajo para listado'!$CD$155:$CD$1048576,0),MATCH((CUADRO!H$5&amp;$E586),'Hoja de Trabajo para listado'!$CD$151:$DC$151,0)),0)</f>
        <v>0</v>
      </c>
      <c r="I586" s="314">
        <f ca="1">+IFERROR(INDEX('Hoja de Trabajo para listado'!$A$155:$Z$1048576,MATCH($A586,'Hoja de Trabajo para listado'!$A$155:$A$1048576,0),MATCH((CUADRO!I$5&amp;$E586),'Hoja de Trabajo para listado'!$A$151:$Z$151,0)),0)+IFERROR(INDEX('Hoja de Trabajo para listado'!$AB$155:$BA$1048576,MATCH($A586,'Hoja de Trabajo para listado'!$AB$155:$AB$1048576,0),MATCH((CUADRO!I$5&amp;$E586),'Hoja de Trabajo para listado'!$AB$151:$BA$151,0)),0)+IFERROR(INDEX('Hoja de Trabajo para listado'!$BC$155:$CB$1048576,MATCH($A586,'Hoja de Trabajo para listado'!$BC$155:$BC$1048576,0),MATCH((CUADRO!I$5&amp;$E586),'Hoja de Trabajo para listado'!$BC$151:$CB$151,0)),0)+IFERROR(INDEX('Hoja de Trabajo para listado'!$DE$153:$DG$274,MATCH($A586,'Hoja de Trabajo para listado'!$DE$153:$DE$1048576,0),MATCH((CUADRO!I$5&amp;$E586),'Hoja de Trabajo para listado'!$DE$151:$DG$151,0)),0)+IFERROR(INDEX('Hoja de Trabajo para listado'!$CD$155:$DC$1048576,MATCH($A586,'Hoja de Trabajo para listado'!$CD$155:$CD$1048576,0),MATCH((CUADRO!I$5&amp;$E586),'Hoja de Trabajo para listado'!$CD$151:$DC$151,0)),0)</f>
        <v>0</v>
      </c>
      <c r="J586" s="314">
        <f ca="1">+IFERROR(INDEX('Hoja de Trabajo para listado'!$A$155:$Z$1048576,MATCH($A586,'Hoja de Trabajo para listado'!$A$155:$A$1048576,0),MATCH((CUADRO!J$5&amp;$E586),'Hoja de Trabajo para listado'!$A$151:$Z$151,0)),0)+IFERROR(INDEX('Hoja de Trabajo para listado'!$AB$155:$BA$1048576,MATCH($A586,'Hoja de Trabajo para listado'!$AB$155:$AB$1048576,0),MATCH((CUADRO!J$5&amp;$E586),'Hoja de Trabajo para listado'!$AB$151:$BA$151,0)),0)+IFERROR(INDEX('Hoja de Trabajo para listado'!$BC$155:$CB$1048576,MATCH($A586,'Hoja de Trabajo para listado'!$BC$155:$BC$1048576,0),MATCH((CUADRO!J$5&amp;$E586),'Hoja de Trabajo para listado'!$BC$151:$CB$151,0)),0)+IFERROR(INDEX('Hoja de Trabajo para listado'!$DE$153:$DG$274,MATCH($A586,'Hoja de Trabajo para listado'!$DE$153:$DE$1048576,0),MATCH((CUADRO!J$5&amp;$E586),'Hoja de Trabajo para listado'!$DE$151:$DG$151,0)),0)+IFERROR(INDEX('Hoja de Trabajo para listado'!$CD$155:$DC$1048576,MATCH($A586,'Hoja de Trabajo para listado'!$CD$155:$CD$1048576,0),MATCH((CUADRO!J$5&amp;$E586),'Hoja de Trabajo para listado'!$CD$151:$DC$151,0)),0)</f>
        <v>0</v>
      </c>
      <c r="K586" s="314">
        <f ca="1">+IFERROR(INDEX('Hoja de Trabajo para listado'!$A$155:$Z$1048576,MATCH($A586,'Hoja de Trabajo para listado'!$A$155:$A$1048576,0),MATCH((CUADRO!K$5&amp;$E586),'Hoja de Trabajo para listado'!$A$151:$Z$151,0)),0)+IFERROR(INDEX('Hoja de Trabajo para listado'!$AB$155:$BA$1048576,MATCH($A586,'Hoja de Trabajo para listado'!$AB$155:$AB$1048576,0),MATCH((CUADRO!K$5&amp;$E586),'Hoja de Trabajo para listado'!$AB$151:$BA$151,0)),0)+IFERROR(INDEX('Hoja de Trabajo para listado'!$BC$155:$CB$1048576,MATCH($A586,'Hoja de Trabajo para listado'!$BC$155:$BC$1048576,0),MATCH((CUADRO!K$5&amp;$E586),'Hoja de Trabajo para listado'!$BC$151:$CB$151,0)),0)+IFERROR(INDEX('Hoja de Trabajo para listado'!$DE$153:$DG$274,MATCH($A586,'Hoja de Trabajo para listado'!$DE$153:$DE$1048576,0),MATCH((CUADRO!K$5&amp;$E586),'Hoja de Trabajo para listado'!$DE$151:$DG$151,0)),0)+IFERROR(INDEX('Hoja de Trabajo para listado'!$CD$155:$DC$1048576,MATCH($A586,'Hoja de Trabajo para listado'!$CD$155:$CD$1048576,0),MATCH((CUADRO!K$5&amp;$E586),'Hoja de Trabajo para listado'!$CD$151:$DC$151,0)),0)</f>
        <v>0</v>
      </c>
      <c r="L586" s="314">
        <f ca="1">+IFERROR(INDEX('Hoja de Trabajo para listado'!$A$155:$Z$1048576,MATCH($A586,'Hoja de Trabajo para listado'!$A$155:$A$1048576,0),MATCH((CUADRO!L$5&amp;$E586),'Hoja de Trabajo para listado'!$A$151:$Z$151,0)),0)+IFERROR(INDEX('Hoja de Trabajo para listado'!$AB$155:$BA$1048576,MATCH($A586,'Hoja de Trabajo para listado'!$AB$155:$AB$1048576,0),MATCH((CUADRO!L$5&amp;$E586),'Hoja de Trabajo para listado'!$AB$151:$BA$151,0)),0)+IFERROR(INDEX('Hoja de Trabajo para listado'!$BC$155:$CB$1048576,MATCH($A586,'Hoja de Trabajo para listado'!$BC$155:$BC$1048576,0),MATCH((CUADRO!L$5&amp;$E586),'Hoja de Trabajo para listado'!$BC$151:$CB$151,0)),0)+IFERROR(INDEX('Hoja de Trabajo para listado'!$DE$153:$DG$274,MATCH($A586,'Hoja de Trabajo para listado'!$DE$153:$DE$1048576,0),MATCH((CUADRO!L$5&amp;$E586),'Hoja de Trabajo para listado'!$DE$151:$DG$151,0)),0)+IFERROR(INDEX('Hoja de Trabajo para listado'!$CD$155:$DC$1048576,MATCH($A586,'Hoja de Trabajo para listado'!$CD$155:$CD$1048576,0),MATCH((CUADRO!L$5&amp;$E586),'Hoja de Trabajo para listado'!$CD$151:$DC$151,0)),0)</f>
        <v>0</v>
      </c>
      <c r="M586" s="314">
        <f ca="1">+IFERROR(INDEX('Hoja de Trabajo para listado'!$A$155:$Z$1048576,MATCH($A586,'Hoja de Trabajo para listado'!$A$155:$A$1048576,0),MATCH((CUADRO!M$5&amp;$E586),'Hoja de Trabajo para listado'!$A$151:$Z$151,0)),0)+IFERROR(INDEX('Hoja de Trabajo para listado'!$AB$155:$BA$1048576,MATCH($A586,'Hoja de Trabajo para listado'!$AB$155:$AB$1048576,0),MATCH((CUADRO!M$5&amp;$E586),'Hoja de Trabajo para listado'!$AB$151:$BA$151,0)),0)+IFERROR(INDEX('Hoja de Trabajo para listado'!$BC$155:$CB$1048576,MATCH($A586,'Hoja de Trabajo para listado'!$BC$155:$BC$1048576,0),MATCH((CUADRO!M$5&amp;$E586),'Hoja de Trabajo para listado'!$BC$151:$CB$151,0)),0)+IFERROR(INDEX('Hoja de Trabajo para listado'!$DE$153:$DG$274,MATCH($A586,'Hoja de Trabajo para listado'!$DE$153:$DE$1048576,0),MATCH((CUADRO!M$5&amp;$E586),'Hoja de Trabajo para listado'!$DE$151:$DG$151,0)),0)+IFERROR(INDEX('Hoja de Trabajo para listado'!$CD$155:$DC$1048576,MATCH($A586,'Hoja de Trabajo para listado'!$CD$155:$CD$1048576,0),MATCH((CUADRO!M$5&amp;$E586),'Hoja de Trabajo para listado'!$CD$151:$DC$151,0)),0)</f>
        <v>0</v>
      </c>
      <c r="N586" s="314">
        <f ca="1">+IFERROR(INDEX('Hoja de Trabajo para listado'!$A$155:$Z$1048576,MATCH($A586,'Hoja de Trabajo para listado'!$A$155:$A$1048576,0),MATCH((CUADRO!N$5&amp;$E586),'Hoja de Trabajo para listado'!$A$151:$Z$151,0)),0)+IFERROR(INDEX('Hoja de Trabajo para listado'!$AB$155:$BA$1048576,MATCH($A586,'Hoja de Trabajo para listado'!$AB$155:$AB$1048576,0),MATCH((CUADRO!N$5&amp;$E586),'Hoja de Trabajo para listado'!$AB$151:$BA$151,0)),0)+IFERROR(INDEX('Hoja de Trabajo para listado'!$BC$155:$CB$1048576,MATCH($A586,'Hoja de Trabajo para listado'!$BC$155:$BC$1048576,0),MATCH((CUADRO!N$5&amp;$E586),'Hoja de Trabajo para listado'!$BC$151:$CB$151,0)),0)+IFERROR(INDEX('Hoja de Trabajo para listado'!$DE$153:$DG$274,MATCH($A586,'Hoja de Trabajo para listado'!$DE$153:$DE$1048576,0),MATCH((CUADRO!N$5&amp;$E586),'Hoja de Trabajo para listado'!$DE$151:$DG$151,0)),0)+IFERROR(INDEX('Hoja de Trabajo para listado'!$CD$155:$DC$1048576,MATCH($A586,'Hoja de Trabajo para listado'!$CD$155:$CD$1048576,0),MATCH((CUADRO!N$5&amp;$E586),'Hoja de Trabajo para listado'!$CD$151:$DC$151,0)),0)</f>
        <v>0</v>
      </c>
      <c r="O586" s="314">
        <f ca="1">+IFERROR(INDEX('Hoja de Trabajo para listado'!$A$155:$Z$1048576,MATCH($A586,'Hoja de Trabajo para listado'!$A$155:$A$1048576,0),MATCH((CUADRO!O$5&amp;$E586),'Hoja de Trabajo para listado'!$A$151:$Z$151,0)),0)+IFERROR(INDEX('Hoja de Trabajo para listado'!$AB$155:$BA$1048576,MATCH($A586,'Hoja de Trabajo para listado'!$AB$155:$AB$1048576,0),MATCH((CUADRO!O$5&amp;$E586),'Hoja de Trabajo para listado'!$AB$151:$BA$151,0)),0)+IFERROR(INDEX('Hoja de Trabajo para listado'!$BC$155:$CB$1048576,MATCH($A586,'Hoja de Trabajo para listado'!$BC$155:$BC$1048576,0),MATCH((CUADRO!O$5&amp;$E586),'Hoja de Trabajo para listado'!$BC$151:$CB$151,0)),0)+IFERROR(INDEX('Hoja de Trabajo para listado'!$DE$153:$DG$274,MATCH($A586,'Hoja de Trabajo para listado'!$DE$153:$DE$1048576,0),MATCH((CUADRO!O$5&amp;$E586),'Hoja de Trabajo para listado'!$DE$151:$DG$151,0)),0)+IFERROR(INDEX('Hoja de Trabajo para listado'!$CD$155:$DC$1048576,MATCH($A586,'Hoja de Trabajo para listado'!$CD$155:$CD$1048576,0),MATCH((CUADRO!O$5&amp;$E586),'Hoja de Trabajo para listado'!$CD$151:$DC$151,0)),0)</f>
        <v>0</v>
      </c>
      <c r="P586" s="314">
        <f ca="1">+IFERROR(INDEX('Hoja de Trabajo para listado'!$A$155:$Z$1048576,MATCH($A586,'Hoja de Trabajo para listado'!$A$155:$A$1048576,0),MATCH((CUADRO!P$5&amp;$E586),'Hoja de Trabajo para listado'!$A$151:$Z$151,0)),0)+IFERROR(INDEX('Hoja de Trabajo para listado'!$AB$155:$BA$1048576,MATCH($A586,'Hoja de Trabajo para listado'!$AB$155:$AB$1048576,0),MATCH((CUADRO!P$5&amp;$E586),'Hoja de Trabajo para listado'!$AB$151:$BA$151,0)),0)+IFERROR(INDEX('Hoja de Trabajo para listado'!$BC$155:$CB$1048576,MATCH($A586,'Hoja de Trabajo para listado'!$BC$155:$BC$1048576,0),MATCH((CUADRO!P$5&amp;$E586),'Hoja de Trabajo para listado'!$BC$151:$CB$151,0)),0)+IFERROR(INDEX('Hoja de Trabajo para listado'!$DE$153:$DG$274,MATCH($A586,'Hoja de Trabajo para listado'!$DE$153:$DE$1048576,0),MATCH((CUADRO!P$5&amp;$E586),'Hoja de Trabajo para listado'!$DE$151:$DG$151,0)),0)+IFERROR(INDEX('Hoja de Trabajo para listado'!$CD$155:$DC$1048576,MATCH($A586,'Hoja de Trabajo para listado'!$CD$155:$CD$1048576,0),MATCH((CUADRO!P$5&amp;$E586),'Hoja de Trabajo para listado'!$CD$151:$DC$151,0)),0)</f>
        <v>0</v>
      </c>
      <c r="Q586" s="314">
        <f ca="1">+IFERROR(INDEX('Hoja de Trabajo para listado'!$A$155:$Z$1048576,MATCH($A586,'Hoja de Trabajo para listado'!$A$155:$A$1048576,0),MATCH((CUADRO!Q$5&amp;$E586),'Hoja de Trabajo para listado'!$A$151:$Z$151,0)),0)+IFERROR(INDEX('Hoja de Trabajo para listado'!$AB$155:$BA$1048576,MATCH($A586,'Hoja de Trabajo para listado'!$AB$155:$AB$1048576,0),MATCH((CUADRO!Q$5&amp;$E586),'Hoja de Trabajo para listado'!$AB$151:$BA$151,0)),0)+IFERROR(INDEX('Hoja de Trabajo para listado'!$BC$155:$CB$1048576,MATCH($A586,'Hoja de Trabajo para listado'!$BC$155:$BC$1048576,0),MATCH((CUADRO!Q$5&amp;$E586),'Hoja de Trabajo para listado'!$BC$151:$CB$151,0)),0)+IFERROR(INDEX('Hoja de Trabajo para listado'!$DE$153:$DG$274,MATCH($A586,'Hoja de Trabajo para listado'!$DE$153:$DE$1048576,0),MATCH((CUADRO!Q$5&amp;$E586),'Hoja de Trabajo para listado'!$DE$151:$DG$151,0)),0)+IFERROR(INDEX('Hoja de Trabajo para listado'!$CD$155:$DC$1048576,MATCH($A586,'Hoja de Trabajo para listado'!$CD$155:$CD$1048576,0),MATCH((CUADRO!Q$5&amp;$E586),'Hoja de Trabajo para listado'!$CD$151:$DC$151,0)),0)</f>
        <v>0</v>
      </c>
      <c r="R586" s="314">
        <f t="shared" ca="1" si="18"/>
        <v>0</v>
      </c>
      <c r="S586" s="322"/>
      <c r="T586" s="314">
        <f ca="1">+T587</f>
        <v>0</v>
      </c>
      <c r="U586" s="313">
        <f t="shared" si="19"/>
        <v>1</v>
      </c>
      <c r="V586" s="319" t="str">
        <f>+VLOOKUP(A586,bd_lista!$A$3:$E$593,5,FALSE)</f>
        <v>Gobiernos Autonomos Municipales</v>
      </c>
      <c r="W586" s="425" t="str">
        <f>+V586</f>
        <v>Gobiernos Autonomos Municipales</v>
      </c>
    </row>
    <row r="587" spans="1:23" customFormat="1" ht="15" hidden="1" customHeight="1">
      <c r="A587" s="323">
        <v>1530</v>
      </c>
      <c r="B587" s="428"/>
      <c r="C587" s="318" t="str">
        <f>+VLOOKUP(A587,bd_lista!$A$3:$C$593,3,FALSE)</f>
        <v>Gobierno Autónomo Municipal de Uyuni</v>
      </c>
      <c r="D587" s="430"/>
      <c r="E587" s="347" t="s">
        <v>1419</v>
      </c>
      <c r="F587" s="314">
        <f ca="1">+IFERROR(INDEX('Hoja de Trabajo para listado'!$A$155:$Z$1048576,MATCH($A587,'Hoja de Trabajo para listado'!$A$155:$A$1048576,0),MATCH((CUADRO!F$5&amp;$E587),'Hoja de Trabajo para listado'!$A$151:$Z$151,0)),0)+IFERROR(INDEX('Hoja de Trabajo para listado'!$AB$155:$BA$1048576,MATCH($A587,'Hoja de Trabajo para listado'!$AB$155:$AB$1048576,0),MATCH((CUADRO!F$5&amp;$E587),'Hoja de Trabajo para listado'!$AB$151:$BA$151,0)),0)+IFERROR(INDEX('Hoja de Trabajo para listado'!$BC$155:$CB$1048576,MATCH($A587,'Hoja de Trabajo para listado'!$BC$155:$BC$1048576,0),MATCH((CUADRO!F$5&amp;$E587),'Hoja de Trabajo para listado'!$BC$151:$CB$151,0)),0)+IFERROR(INDEX('Hoja de Trabajo para listado'!$DE$153:$DG$274,MATCH($A587,'Hoja de Trabajo para listado'!$DE$153:$DE$1048576,0),MATCH((CUADRO!F$5&amp;$E587),'Hoja de Trabajo para listado'!$DE$151:$DG$151,0)),0)+IFERROR(INDEX('Hoja de Trabajo para listado'!$CD$155:$DC$1048576,MATCH($A587,'Hoja de Trabajo para listado'!$CD$155:$CD$1048576,0),MATCH((CUADRO!F$5&amp;$E587),'Hoja de Trabajo para listado'!$CD$151:$DC$151,0)),0)</f>
        <v>0</v>
      </c>
      <c r="G587" s="314">
        <f ca="1">+IFERROR(INDEX('Hoja de Trabajo para listado'!$A$155:$Z$1048576,MATCH($A587,'Hoja de Trabajo para listado'!$A$155:$A$1048576,0),MATCH((CUADRO!G$5&amp;$E587),'Hoja de Trabajo para listado'!$A$151:$Z$151,0)),0)+IFERROR(INDEX('Hoja de Trabajo para listado'!$AB$155:$BA$1048576,MATCH($A587,'Hoja de Trabajo para listado'!$AB$155:$AB$1048576,0),MATCH((CUADRO!G$5&amp;$E587),'Hoja de Trabajo para listado'!$AB$151:$BA$151,0)),0)+IFERROR(INDEX('Hoja de Trabajo para listado'!$BC$155:$CB$1048576,MATCH($A587,'Hoja de Trabajo para listado'!$BC$155:$BC$1048576,0),MATCH((CUADRO!G$5&amp;$E587),'Hoja de Trabajo para listado'!$BC$151:$CB$151,0)),0)+IFERROR(INDEX('Hoja de Trabajo para listado'!$DE$153:$DG$274,MATCH($A587,'Hoja de Trabajo para listado'!$DE$153:$DE$1048576,0),MATCH((CUADRO!G$5&amp;$E587),'Hoja de Trabajo para listado'!$DE$151:$DG$151,0)),0)+IFERROR(INDEX('Hoja de Trabajo para listado'!$CD$155:$DC$1048576,MATCH($A587,'Hoja de Trabajo para listado'!$CD$155:$CD$1048576,0),MATCH((CUADRO!G$5&amp;$E587),'Hoja de Trabajo para listado'!$CD$151:$DC$151,0)),0)</f>
        <v>0</v>
      </c>
      <c r="H587" s="314">
        <f ca="1">+IFERROR(INDEX('Hoja de Trabajo para listado'!$A$155:$Z$1048576,MATCH($A587,'Hoja de Trabajo para listado'!$A$155:$A$1048576,0),MATCH((CUADRO!H$5&amp;$E587),'Hoja de Trabajo para listado'!$A$151:$Z$151,0)),0)+IFERROR(INDEX('Hoja de Trabajo para listado'!$AB$155:$BA$1048576,MATCH($A587,'Hoja de Trabajo para listado'!$AB$155:$AB$1048576,0),MATCH((CUADRO!H$5&amp;$E587),'Hoja de Trabajo para listado'!$AB$151:$BA$151,0)),0)+IFERROR(INDEX('Hoja de Trabajo para listado'!$BC$155:$CB$1048576,MATCH($A587,'Hoja de Trabajo para listado'!$BC$155:$BC$1048576,0),MATCH((CUADRO!H$5&amp;$E587),'Hoja de Trabajo para listado'!$BC$151:$CB$151,0)),0)+IFERROR(INDEX('Hoja de Trabajo para listado'!$DE$153:$DG$274,MATCH($A587,'Hoja de Trabajo para listado'!$DE$153:$DE$1048576,0),MATCH((CUADRO!H$5&amp;$E587),'Hoja de Trabajo para listado'!$DE$151:$DG$151,0)),0)+IFERROR(INDEX('Hoja de Trabajo para listado'!$CD$155:$DC$1048576,MATCH($A587,'Hoja de Trabajo para listado'!$CD$155:$CD$1048576,0),MATCH((CUADRO!H$5&amp;$E587),'Hoja de Trabajo para listado'!$CD$151:$DC$151,0)),0)</f>
        <v>0</v>
      </c>
      <c r="I587" s="314">
        <f ca="1">+IFERROR(INDEX('Hoja de Trabajo para listado'!$A$155:$Z$1048576,MATCH($A587,'Hoja de Trabajo para listado'!$A$155:$A$1048576,0),MATCH((CUADRO!I$5&amp;$E587),'Hoja de Trabajo para listado'!$A$151:$Z$151,0)),0)+IFERROR(INDEX('Hoja de Trabajo para listado'!$AB$155:$BA$1048576,MATCH($A587,'Hoja de Trabajo para listado'!$AB$155:$AB$1048576,0),MATCH((CUADRO!I$5&amp;$E587),'Hoja de Trabajo para listado'!$AB$151:$BA$151,0)),0)+IFERROR(INDEX('Hoja de Trabajo para listado'!$BC$155:$CB$1048576,MATCH($A587,'Hoja de Trabajo para listado'!$BC$155:$BC$1048576,0),MATCH((CUADRO!I$5&amp;$E587),'Hoja de Trabajo para listado'!$BC$151:$CB$151,0)),0)+IFERROR(INDEX('Hoja de Trabajo para listado'!$DE$153:$DG$274,MATCH($A587,'Hoja de Trabajo para listado'!$DE$153:$DE$1048576,0),MATCH((CUADRO!I$5&amp;$E587),'Hoja de Trabajo para listado'!$DE$151:$DG$151,0)),0)+IFERROR(INDEX('Hoja de Trabajo para listado'!$CD$155:$DC$1048576,MATCH($A587,'Hoja de Trabajo para listado'!$CD$155:$CD$1048576,0),MATCH((CUADRO!I$5&amp;$E587),'Hoja de Trabajo para listado'!$CD$151:$DC$151,0)),0)</f>
        <v>0</v>
      </c>
      <c r="J587" s="314">
        <f ca="1">+IFERROR(INDEX('Hoja de Trabajo para listado'!$A$155:$Z$1048576,MATCH($A587,'Hoja de Trabajo para listado'!$A$155:$A$1048576,0),MATCH((CUADRO!J$5&amp;$E587),'Hoja de Trabajo para listado'!$A$151:$Z$151,0)),0)+IFERROR(INDEX('Hoja de Trabajo para listado'!$AB$155:$BA$1048576,MATCH($A587,'Hoja de Trabajo para listado'!$AB$155:$AB$1048576,0),MATCH((CUADRO!J$5&amp;$E587),'Hoja de Trabajo para listado'!$AB$151:$BA$151,0)),0)+IFERROR(INDEX('Hoja de Trabajo para listado'!$BC$155:$CB$1048576,MATCH($A587,'Hoja de Trabajo para listado'!$BC$155:$BC$1048576,0),MATCH((CUADRO!J$5&amp;$E587),'Hoja de Trabajo para listado'!$BC$151:$CB$151,0)),0)+IFERROR(INDEX('Hoja de Trabajo para listado'!$DE$153:$DG$274,MATCH($A587,'Hoja de Trabajo para listado'!$DE$153:$DE$1048576,0),MATCH((CUADRO!J$5&amp;$E587),'Hoja de Trabajo para listado'!$DE$151:$DG$151,0)),0)+IFERROR(INDEX('Hoja de Trabajo para listado'!$CD$155:$DC$1048576,MATCH($A587,'Hoja de Trabajo para listado'!$CD$155:$CD$1048576,0),MATCH((CUADRO!J$5&amp;$E587),'Hoja de Trabajo para listado'!$CD$151:$DC$151,0)),0)</f>
        <v>0</v>
      </c>
      <c r="K587" s="314">
        <f ca="1">+IFERROR(INDEX('Hoja de Trabajo para listado'!$A$155:$Z$1048576,MATCH($A587,'Hoja de Trabajo para listado'!$A$155:$A$1048576,0),MATCH((CUADRO!K$5&amp;$E587),'Hoja de Trabajo para listado'!$A$151:$Z$151,0)),0)+IFERROR(INDEX('Hoja de Trabajo para listado'!$AB$155:$BA$1048576,MATCH($A587,'Hoja de Trabajo para listado'!$AB$155:$AB$1048576,0),MATCH((CUADRO!K$5&amp;$E587),'Hoja de Trabajo para listado'!$AB$151:$BA$151,0)),0)+IFERROR(INDEX('Hoja de Trabajo para listado'!$BC$155:$CB$1048576,MATCH($A587,'Hoja de Trabajo para listado'!$BC$155:$BC$1048576,0),MATCH((CUADRO!K$5&amp;$E587),'Hoja de Trabajo para listado'!$BC$151:$CB$151,0)),0)+IFERROR(INDEX('Hoja de Trabajo para listado'!$DE$153:$DG$274,MATCH($A587,'Hoja de Trabajo para listado'!$DE$153:$DE$1048576,0),MATCH((CUADRO!K$5&amp;$E587),'Hoja de Trabajo para listado'!$DE$151:$DG$151,0)),0)+IFERROR(INDEX('Hoja de Trabajo para listado'!$CD$155:$DC$1048576,MATCH($A587,'Hoja de Trabajo para listado'!$CD$155:$CD$1048576,0),MATCH((CUADRO!K$5&amp;$E587),'Hoja de Trabajo para listado'!$CD$151:$DC$151,0)),0)</f>
        <v>0</v>
      </c>
      <c r="L587" s="314">
        <f ca="1">+IFERROR(INDEX('Hoja de Trabajo para listado'!$A$155:$Z$1048576,MATCH($A587,'Hoja de Trabajo para listado'!$A$155:$A$1048576,0),MATCH((CUADRO!L$5&amp;$E587),'Hoja de Trabajo para listado'!$A$151:$Z$151,0)),0)+IFERROR(INDEX('Hoja de Trabajo para listado'!$AB$155:$BA$1048576,MATCH($A587,'Hoja de Trabajo para listado'!$AB$155:$AB$1048576,0),MATCH((CUADRO!L$5&amp;$E587),'Hoja de Trabajo para listado'!$AB$151:$BA$151,0)),0)+IFERROR(INDEX('Hoja de Trabajo para listado'!$BC$155:$CB$1048576,MATCH($A587,'Hoja de Trabajo para listado'!$BC$155:$BC$1048576,0),MATCH((CUADRO!L$5&amp;$E587),'Hoja de Trabajo para listado'!$BC$151:$CB$151,0)),0)+IFERROR(INDEX('Hoja de Trabajo para listado'!$DE$153:$DG$274,MATCH($A587,'Hoja de Trabajo para listado'!$DE$153:$DE$1048576,0),MATCH((CUADRO!L$5&amp;$E587),'Hoja de Trabajo para listado'!$DE$151:$DG$151,0)),0)+IFERROR(INDEX('Hoja de Trabajo para listado'!$CD$155:$DC$1048576,MATCH($A587,'Hoja de Trabajo para listado'!$CD$155:$CD$1048576,0),MATCH((CUADRO!L$5&amp;$E587),'Hoja de Trabajo para listado'!$CD$151:$DC$151,0)),0)</f>
        <v>0</v>
      </c>
      <c r="M587" s="314">
        <f ca="1">+IFERROR(INDEX('Hoja de Trabajo para listado'!$A$155:$Z$1048576,MATCH($A587,'Hoja de Trabajo para listado'!$A$155:$A$1048576,0),MATCH((CUADRO!M$5&amp;$E587),'Hoja de Trabajo para listado'!$A$151:$Z$151,0)),0)+IFERROR(INDEX('Hoja de Trabajo para listado'!$AB$155:$BA$1048576,MATCH($A587,'Hoja de Trabajo para listado'!$AB$155:$AB$1048576,0),MATCH((CUADRO!M$5&amp;$E587),'Hoja de Trabajo para listado'!$AB$151:$BA$151,0)),0)+IFERROR(INDEX('Hoja de Trabajo para listado'!$BC$155:$CB$1048576,MATCH($A587,'Hoja de Trabajo para listado'!$BC$155:$BC$1048576,0),MATCH((CUADRO!M$5&amp;$E587),'Hoja de Trabajo para listado'!$BC$151:$CB$151,0)),0)+IFERROR(INDEX('Hoja de Trabajo para listado'!$DE$153:$DG$274,MATCH($A587,'Hoja de Trabajo para listado'!$DE$153:$DE$1048576,0),MATCH((CUADRO!M$5&amp;$E587),'Hoja de Trabajo para listado'!$DE$151:$DG$151,0)),0)+IFERROR(INDEX('Hoja de Trabajo para listado'!$CD$155:$DC$1048576,MATCH($A587,'Hoja de Trabajo para listado'!$CD$155:$CD$1048576,0),MATCH((CUADRO!M$5&amp;$E587),'Hoja de Trabajo para listado'!$CD$151:$DC$151,0)),0)</f>
        <v>0</v>
      </c>
      <c r="N587" s="314">
        <f ca="1">+IFERROR(INDEX('Hoja de Trabajo para listado'!$A$155:$Z$1048576,MATCH($A587,'Hoja de Trabajo para listado'!$A$155:$A$1048576,0),MATCH((CUADRO!N$5&amp;$E587),'Hoja de Trabajo para listado'!$A$151:$Z$151,0)),0)+IFERROR(INDEX('Hoja de Trabajo para listado'!$AB$155:$BA$1048576,MATCH($A587,'Hoja de Trabajo para listado'!$AB$155:$AB$1048576,0),MATCH((CUADRO!N$5&amp;$E587),'Hoja de Trabajo para listado'!$AB$151:$BA$151,0)),0)+IFERROR(INDEX('Hoja de Trabajo para listado'!$BC$155:$CB$1048576,MATCH($A587,'Hoja de Trabajo para listado'!$BC$155:$BC$1048576,0),MATCH((CUADRO!N$5&amp;$E587),'Hoja de Trabajo para listado'!$BC$151:$CB$151,0)),0)+IFERROR(INDEX('Hoja de Trabajo para listado'!$DE$153:$DG$274,MATCH($A587,'Hoja de Trabajo para listado'!$DE$153:$DE$1048576,0),MATCH((CUADRO!N$5&amp;$E587),'Hoja de Trabajo para listado'!$DE$151:$DG$151,0)),0)+IFERROR(INDEX('Hoja de Trabajo para listado'!$CD$155:$DC$1048576,MATCH($A587,'Hoja de Trabajo para listado'!$CD$155:$CD$1048576,0),MATCH((CUADRO!N$5&amp;$E587),'Hoja de Trabajo para listado'!$CD$151:$DC$151,0)),0)</f>
        <v>0</v>
      </c>
      <c r="O587" s="314">
        <f ca="1">+IFERROR(INDEX('Hoja de Trabajo para listado'!$A$155:$Z$1048576,MATCH($A587,'Hoja de Trabajo para listado'!$A$155:$A$1048576,0),MATCH((CUADRO!O$5&amp;$E587),'Hoja de Trabajo para listado'!$A$151:$Z$151,0)),0)+IFERROR(INDEX('Hoja de Trabajo para listado'!$AB$155:$BA$1048576,MATCH($A587,'Hoja de Trabajo para listado'!$AB$155:$AB$1048576,0),MATCH((CUADRO!O$5&amp;$E587),'Hoja de Trabajo para listado'!$AB$151:$BA$151,0)),0)+IFERROR(INDEX('Hoja de Trabajo para listado'!$BC$155:$CB$1048576,MATCH($A587,'Hoja de Trabajo para listado'!$BC$155:$BC$1048576,0),MATCH((CUADRO!O$5&amp;$E587),'Hoja de Trabajo para listado'!$BC$151:$CB$151,0)),0)+IFERROR(INDEX('Hoja de Trabajo para listado'!$DE$153:$DG$274,MATCH($A587,'Hoja de Trabajo para listado'!$DE$153:$DE$1048576,0),MATCH((CUADRO!O$5&amp;$E587),'Hoja de Trabajo para listado'!$DE$151:$DG$151,0)),0)+IFERROR(INDEX('Hoja de Trabajo para listado'!$CD$155:$DC$1048576,MATCH($A587,'Hoja de Trabajo para listado'!$CD$155:$CD$1048576,0),MATCH((CUADRO!O$5&amp;$E587),'Hoja de Trabajo para listado'!$CD$151:$DC$151,0)),0)</f>
        <v>0</v>
      </c>
      <c r="P587" s="314">
        <f ca="1">+IFERROR(INDEX('Hoja de Trabajo para listado'!$A$155:$Z$1048576,MATCH($A587,'Hoja de Trabajo para listado'!$A$155:$A$1048576,0),MATCH((CUADRO!P$5&amp;$E587),'Hoja de Trabajo para listado'!$A$151:$Z$151,0)),0)+IFERROR(INDEX('Hoja de Trabajo para listado'!$AB$155:$BA$1048576,MATCH($A587,'Hoja de Trabajo para listado'!$AB$155:$AB$1048576,0),MATCH((CUADRO!P$5&amp;$E587),'Hoja de Trabajo para listado'!$AB$151:$BA$151,0)),0)+IFERROR(INDEX('Hoja de Trabajo para listado'!$BC$155:$CB$1048576,MATCH($A587,'Hoja de Trabajo para listado'!$BC$155:$BC$1048576,0),MATCH((CUADRO!P$5&amp;$E587),'Hoja de Trabajo para listado'!$BC$151:$CB$151,0)),0)+IFERROR(INDEX('Hoja de Trabajo para listado'!$DE$153:$DG$274,MATCH($A587,'Hoja de Trabajo para listado'!$DE$153:$DE$1048576,0),MATCH((CUADRO!P$5&amp;$E587),'Hoja de Trabajo para listado'!$DE$151:$DG$151,0)),0)+IFERROR(INDEX('Hoja de Trabajo para listado'!$CD$155:$DC$1048576,MATCH($A587,'Hoja de Trabajo para listado'!$CD$155:$CD$1048576,0),MATCH((CUADRO!P$5&amp;$E587),'Hoja de Trabajo para listado'!$CD$151:$DC$151,0)),0)</f>
        <v>0</v>
      </c>
      <c r="Q587" s="314">
        <f ca="1">+IFERROR(INDEX('Hoja de Trabajo para listado'!$A$155:$Z$1048576,MATCH($A587,'Hoja de Trabajo para listado'!$A$155:$A$1048576,0),MATCH((CUADRO!Q$5&amp;$E587),'Hoja de Trabajo para listado'!$A$151:$Z$151,0)),0)+IFERROR(INDEX('Hoja de Trabajo para listado'!$AB$155:$BA$1048576,MATCH($A587,'Hoja de Trabajo para listado'!$AB$155:$AB$1048576,0),MATCH((CUADRO!Q$5&amp;$E587),'Hoja de Trabajo para listado'!$AB$151:$BA$151,0)),0)+IFERROR(INDEX('Hoja de Trabajo para listado'!$BC$155:$CB$1048576,MATCH($A587,'Hoja de Trabajo para listado'!$BC$155:$BC$1048576,0),MATCH((CUADRO!Q$5&amp;$E587),'Hoja de Trabajo para listado'!$BC$151:$CB$151,0)),0)+IFERROR(INDEX('Hoja de Trabajo para listado'!$DE$153:$DG$274,MATCH($A587,'Hoja de Trabajo para listado'!$DE$153:$DE$1048576,0),MATCH((CUADRO!Q$5&amp;$E587),'Hoja de Trabajo para listado'!$DE$151:$DG$151,0)),0)+IFERROR(INDEX('Hoja de Trabajo para listado'!$CD$155:$DC$1048576,MATCH($A587,'Hoja de Trabajo para listado'!$CD$155:$CD$1048576,0),MATCH((CUADRO!Q$5&amp;$E587),'Hoja de Trabajo para listado'!$CD$151:$DC$151,0)),0)</f>
        <v>0</v>
      </c>
      <c r="R587" s="314">
        <f t="shared" ca="1" si="18"/>
        <v>0</v>
      </c>
      <c r="S587" s="322">
        <f ca="1">+R586+R587</f>
        <v>0</v>
      </c>
      <c r="T587" s="314">
        <f ca="1">+S587</f>
        <v>0</v>
      </c>
      <c r="U587" s="313">
        <f t="shared" si="19"/>
        <v>2</v>
      </c>
      <c r="V587" s="319" t="str">
        <f>+VLOOKUP(A587,bd_lista!$A$3:$E$593,5,FALSE)</f>
        <v>Gobiernos Autonomos Municipales</v>
      </c>
      <c r="W587" s="426"/>
    </row>
    <row r="588" spans="1:23" customFormat="1" ht="27" hidden="1" customHeight="1">
      <c r="A588" s="323">
        <v>1531</v>
      </c>
      <c r="B588" s="427">
        <f>+A588</f>
        <v>1531</v>
      </c>
      <c r="C588" s="318" t="str">
        <f>+VLOOKUP(A588,bd_lista!$A$3:$C$593,3,FALSE)</f>
        <v>Gobierno Autónomo Municipal de Tomave</v>
      </c>
      <c r="D588" s="429" t="str">
        <f>+C588</f>
        <v>Gobierno Autónomo Municipal de Tomave</v>
      </c>
      <c r="E588" s="346" t="s">
        <v>1418</v>
      </c>
      <c r="F588" s="314">
        <f ca="1">+IFERROR(INDEX('Hoja de Trabajo para listado'!$A$155:$Z$1048576,MATCH($A588,'Hoja de Trabajo para listado'!$A$155:$A$1048576,0),MATCH((CUADRO!F$5&amp;$E588),'Hoja de Trabajo para listado'!$A$151:$Z$151,0)),0)+IFERROR(INDEX('Hoja de Trabajo para listado'!$AB$155:$BA$1048576,MATCH($A588,'Hoja de Trabajo para listado'!$AB$155:$AB$1048576,0),MATCH((CUADRO!F$5&amp;$E588),'Hoja de Trabajo para listado'!$AB$151:$BA$151,0)),0)+IFERROR(INDEX('Hoja de Trabajo para listado'!$BC$155:$CB$1048576,MATCH($A588,'Hoja de Trabajo para listado'!$BC$155:$BC$1048576,0),MATCH((CUADRO!F$5&amp;$E588),'Hoja de Trabajo para listado'!$BC$151:$CB$151,0)),0)+IFERROR(INDEX('Hoja de Trabajo para listado'!$DE$153:$DG$274,MATCH($A588,'Hoja de Trabajo para listado'!$DE$153:$DE$1048576,0),MATCH((CUADRO!F$5&amp;$E588),'Hoja de Trabajo para listado'!$DE$151:$DG$151,0)),0)+IFERROR(INDEX('Hoja de Trabajo para listado'!$CD$155:$DC$1048576,MATCH($A588,'Hoja de Trabajo para listado'!$CD$155:$CD$1048576,0),MATCH((CUADRO!F$5&amp;$E588),'Hoja de Trabajo para listado'!$CD$151:$DC$151,0)),0)</f>
        <v>0</v>
      </c>
      <c r="G588" s="314">
        <f ca="1">+IFERROR(INDEX('Hoja de Trabajo para listado'!$A$155:$Z$1048576,MATCH($A588,'Hoja de Trabajo para listado'!$A$155:$A$1048576,0),MATCH((CUADRO!G$5&amp;$E588),'Hoja de Trabajo para listado'!$A$151:$Z$151,0)),0)+IFERROR(INDEX('Hoja de Trabajo para listado'!$AB$155:$BA$1048576,MATCH($A588,'Hoja de Trabajo para listado'!$AB$155:$AB$1048576,0),MATCH((CUADRO!G$5&amp;$E588),'Hoja de Trabajo para listado'!$AB$151:$BA$151,0)),0)+IFERROR(INDEX('Hoja de Trabajo para listado'!$BC$155:$CB$1048576,MATCH($A588,'Hoja de Trabajo para listado'!$BC$155:$BC$1048576,0),MATCH((CUADRO!G$5&amp;$E588),'Hoja de Trabajo para listado'!$BC$151:$CB$151,0)),0)+IFERROR(INDEX('Hoja de Trabajo para listado'!$DE$153:$DG$274,MATCH($A588,'Hoja de Trabajo para listado'!$DE$153:$DE$1048576,0),MATCH((CUADRO!G$5&amp;$E588),'Hoja de Trabajo para listado'!$DE$151:$DG$151,0)),0)+IFERROR(INDEX('Hoja de Trabajo para listado'!$CD$155:$DC$1048576,MATCH($A588,'Hoja de Trabajo para listado'!$CD$155:$CD$1048576,0),MATCH((CUADRO!G$5&amp;$E588),'Hoja de Trabajo para listado'!$CD$151:$DC$151,0)),0)</f>
        <v>0</v>
      </c>
      <c r="H588" s="314">
        <f ca="1">+IFERROR(INDEX('Hoja de Trabajo para listado'!$A$155:$Z$1048576,MATCH($A588,'Hoja de Trabajo para listado'!$A$155:$A$1048576,0),MATCH((CUADRO!H$5&amp;$E588),'Hoja de Trabajo para listado'!$A$151:$Z$151,0)),0)+IFERROR(INDEX('Hoja de Trabajo para listado'!$AB$155:$BA$1048576,MATCH($A588,'Hoja de Trabajo para listado'!$AB$155:$AB$1048576,0),MATCH((CUADRO!H$5&amp;$E588),'Hoja de Trabajo para listado'!$AB$151:$BA$151,0)),0)+IFERROR(INDEX('Hoja de Trabajo para listado'!$BC$155:$CB$1048576,MATCH($A588,'Hoja de Trabajo para listado'!$BC$155:$BC$1048576,0),MATCH((CUADRO!H$5&amp;$E588),'Hoja de Trabajo para listado'!$BC$151:$CB$151,0)),0)+IFERROR(INDEX('Hoja de Trabajo para listado'!$DE$153:$DG$274,MATCH($A588,'Hoja de Trabajo para listado'!$DE$153:$DE$1048576,0),MATCH((CUADRO!H$5&amp;$E588),'Hoja de Trabajo para listado'!$DE$151:$DG$151,0)),0)+IFERROR(INDEX('Hoja de Trabajo para listado'!$CD$155:$DC$1048576,MATCH($A588,'Hoja de Trabajo para listado'!$CD$155:$CD$1048576,0),MATCH((CUADRO!H$5&amp;$E588),'Hoja de Trabajo para listado'!$CD$151:$DC$151,0)),0)</f>
        <v>0</v>
      </c>
      <c r="I588" s="314">
        <f ca="1">+IFERROR(INDEX('Hoja de Trabajo para listado'!$A$155:$Z$1048576,MATCH($A588,'Hoja de Trabajo para listado'!$A$155:$A$1048576,0),MATCH((CUADRO!I$5&amp;$E588),'Hoja de Trabajo para listado'!$A$151:$Z$151,0)),0)+IFERROR(INDEX('Hoja de Trabajo para listado'!$AB$155:$BA$1048576,MATCH($A588,'Hoja de Trabajo para listado'!$AB$155:$AB$1048576,0),MATCH((CUADRO!I$5&amp;$E588),'Hoja de Trabajo para listado'!$AB$151:$BA$151,0)),0)+IFERROR(INDEX('Hoja de Trabajo para listado'!$BC$155:$CB$1048576,MATCH($A588,'Hoja de Trabajo para listado'!$BC$155:$BC$1048576,0),MATCH((CUADRO!I$5&amp;$E588),'Hoja de Trabajo para listado'!$BC$151:$CB$151,0)),0)+IFERROR(INDEX('Hoja de Trabajo para listado'!$DE$153:$DG$274,MATCH($A588,'Hoja de Trabajo para listado'!$DE$153:$DE$1048576,0),MATCH((CUADRO!I$5&amp;$E588),'Hoja de Trabajo para listado'!$DE$151:$DG$151,0)),0)+IFERROR(INDEX('Hoja de Trabajo para listado'!$CD$155:$DC$1048576,MATCH($A588,'Hoja de Trabajo para listado'!$CD$155:$CD$1048576,0),MATCH((CUADRO!I$5&amp;$E588),'Hoja de Trabajo para listado'!$CD$151:$DC$151,0)),0)</f>
        <v>0</v>
      </c>
      <c r="J588" s="314">
        <f ca="1">+IFERROR(INDEX('Hoja de Trabajo para listado'!$A$155:$Z$1048576,MATCH($A588,'Hoja de Trabajo para listado'!$A$155:$A$1048576,0),MATCH((CUADRO!J$5&amp;$E588),'Hoja de Trabajo para listado'!$A$151:$Z$151,0)),0)+IFERROR(INDEX('Hoja de Trabajo para listado'!$AB$155:$BA$1048576,MATCH($A588,'Hoja de Trabajo para listado'!$AB$155:$AB$1048576,0),MATCH((CUADRO!J$5&amp;$E588),'Hoja de Trabajo para listado'!$AB$151:$BA$151,0)),0)+IFERROR(INDEX('Hoja de Trabajo para listado'!$BC$155:$CB$1048576,MATCH($A588,'Hoja de Trabajo para listado'!$BC$155:$BC$1048576,0),MATCH((CUADRO!J$5&amp;$E588),'Hoja de Trabajo para listado'!$BC$151:$CB$151,0)),0)+IFERROR(INDEX('Hoja de Trabajo para listado'!$DE$153:$DG$274,MATCH($A588,'Hoja de Trabajo para listado'!$DE$153:$DE$1048576,0),MATCH((CUADRO!J$5&amp;$E588),'Hoja de Trabajo para listado'!$DE$151:$DG$151,0)),0)+IFERROR(INDEX('Hoja de Trabajo para listado'!$CD$155:$DC$1048576,MATCH($A588,'Hoja de Trabajo para listado'!$CD$155:$CD$1048576,0),MATCH((CUADRO!J$5&amp;$E588),'Hoja de Trabajo para listado'!$CD$151:$DC$151,0)),0)</f>
        <v>0</v>
      </c>
      <c r="K588" s="314">
        <f ca="1">+IFERROR(INDEX('Hoja de Trabajo para listado'!$A$155:$Z$1048576,MATCH($A588,'Hoja de Trabajo para listado'!$A$155:$A$1048576,0),MATCH((CUADRO!K$5&amp;$E588),'Hoja de Trabajo para listado'!$A$151:$Z$151,0)),0)+IFERROR(INDEX('Hoja de Trabajo para listado'!$AB$155:$BA$1048576,MATCH($A588,'Hoja de Trabajo para listado'!$AB$155:$AB$1048576,0),MATCH((CUADRO!K$5&amp;$E588),'Hoja de Trabajo para listado'!$AB$151:$BA$151,0)),0)+IFERROR(INDEX('Hoja de Trabajo para listado'!$BC$155:$CB$1048576,MATCH($A588,'Hoja de Trabajo para listado'!$BC$155:$BC$1048576,0),MATCH((CUADRO!K$5&amp;$E588),'Hoja de Trabajo para listado'!$BC$151:$CB$151,0)),0)+IFERROR(INDEX('Hoja de Trabajo para listado'!$DE$153:$DG$274,MATCH($A588,'Hoja de Trabajo para listado'!$DE$153:$DE$1048576,0),MATCH((CUADRO!K$5&amp;$E588),'Hoja de Trabajo para listado'!$DE$151:$DG$151,0)),0)+IFERROR(INDEX('Hoja de Trabajo para listado'!$CD$155:$DC$1048576,MATCH($A588,'Hoja de Trabajo para listado'!$CD$155:$CD$1048576,0),MATCH((CUADRO!K$5&amp;$E588),'Hoja de Trabajo para listado'!$CD$151:$DC$151,0)),0)</f>
        <v>0</v>
      </c>
      <c r="L588" s="314">
        <f ca="1">+IFERROR(INDEX('Hoja de Trabajo para listado'!$A$155:$Z$1048576,MATCH($A588,'Hoja de Trabajo para listado'!$A$155:$A$1048576,0),MATCH((CUADRO!L$5&amp;$E588),'Hoja de Trabajo para listado'!$A$151:$Z$151,0)),0)+IFERROR(INDEX('Hoja de Trabajo para listado'!$AB$155:$BA$1048576,MATCH($A588,'Hoja de Trabajo para listado'!$AB$155:$AB$1048576,0),MATCH((CUADRO!L$5&amp;$E588),'Hoja de Trabajo para listado'!$AB$151:$BA$151,0)),0)+IFERROR(INDEX('Hoja de Trabajo para listado'!$BC$155:$CB$1048576,MATCH($A588,'Hoja de Trabajo para listado'!$BC$155:$BC$1048576,0),MATCH((CUADRO!L$5&amp;$E588),'Hoja de Trabajo para listado'!$BC$151:$CB$151,0)),0)+IFERROR(INDEX('Hoja de Trabajo para listado'!$DE$153:$DG$274,MATCH($A588,'Hoja de Trabajo para listado'!$DE$153:$DE$1048576,0),MATCH((CUADRO!L$5&amp;$E588),'Hoja de Trabajo para listado'!$DE$151:$DG$151,0)),0)+IFERROR(INDEX('Hoja de Trabajo para listado'!$CD$155:$DC$1048576,MATCH($A588,'Hoja de Trabajo para listado'!$CD$155:$CD$1048576,0),MATCH((CUADRO!L$5&amp;$E588),'Hoja de Trabajo para listado'!$CD$151:$DC$151,0)),0)</f>
        <v>0</v>
      </c>
      <c r="M588" s="314">
        <f ca="1">+IFERROR(INDEX('Hoja de Trabajo para listado'!$A$155:$Z$1048576,MATCH($A588,'Hoja de Trabajo para listado'!$A$155:$A$1048576,0),MATCH((CUADRO!M$5&amp;$E588),'Hoja de Trabajo para listado'!$A$151:$Z$151,0)),0)+IFERROR(INDEX('Hoja de Trabajo para listado'!$AB$155:$BA$1048576,MATCH($A588,'Hoja de Trabajo para listado'!$AB$155:$AB$1048576,0),MATCH((CUADRO!M$5&amp;$E588),'Hoja de Trabajo para listado'!$AB$151:$BA$151,0)),0)+IFERROR(INDEX('Hoja de Trabajo para listado'!$BC$155:$CB$1048576,MATCH($A588,'Hoja de Trabajo para listado'!$BC$155:$BC$1048576,0),MATCH((CUADRO!M$5&amp;$E588),'Hoja de Trabajo para listado'!$BC$151:$CB$151,0)),0)+IFERROR(INDEX('Hoja de Trabajo para listado'!$DE$153:$DG$274,MATCH($A588,'Hoja de Trabajo para listado'!$DE$153:$DE$1048576,0),MATCH((CUADRO!M$5&amp;$E588),'Hoja de Trabajo para listado'!$DE$151:$DG$151,0)),0)+IFERROR(INDEX('Hoja de Trabajo para listado'!$CD$155:$DC$1048576,MATCH($A588,'Hoja de Trabajo para listado'!$CD$155:$CD$1048576,0),MATCH((CUADRO!M$5&amp;$E588),'Hoja de Trabajo para listado'!$CD$151:$DC$151,0)),0)</f>
        <v>0</v>
      </c>
      <c r="N588" s="314">
        <f ca="1">+IFERROR(INDEX('Hoja de Trabajo para listado'!$A$155:$Z$1048576,MATCH($A588,'Hoja de Trabajo para listado'!$A$155:$A$1048576,0),MATCH((CUADRO!N$5&amp;$E588),'Hoja de Trabajo para listado'!$A$151:$Z$151,0)),0)+IFERROR(INDEX('Hoja de Trabajo para listado'!$AB$155:$BA$1048576,MATCH($A588,'Hoja de Trabajo para listado'!$AB$155:$AB$1048576,0),MATCH((CUADRO!N$5&amp;$E588),'Hoja de Trabajo para listado'!$AB$151:$BA$151,0)),0)+IFERROR(INDEX('Hoja de Trabajo para listado'!$BC$155:$CB$1048576,MATCH($A588,'Hoja de Trabajo para listado'!$BC$155:$BC$1048576,0),MATCH((CUADRO!N$5&amp;$E588),'Hoja de Trabajo para listado'!$BC$151:$CB$151,0)),0)+IFERROR(INDEX('Hoja de Trabajo para listado'!$DE$153:$DG$274,MATCH($A588,'Hoja de Trabajo para listado'!$DE$153:$DE$1048576,0),MATCH((CUADRO!N$5&amp;$E588),'Hoja de Trabajo para listado'!$DE$151:$DG$151,0)),0)+IFERROR(INDEX('Hoja de Trabajo para listado'!$CD$155:$DC$1048576,MATCH($A588,'Hoja de Trabajo para listado'!$CD$155:$CD$1048576,0),MATCH((CUADRO!N$5&amp;$E588),'Hoja de Trabajo para listado'!$CD$151:$DC$151,0)),0)</f>
        <v>0</v>
      </c>
      <c r="O588" s="314">
        <f ca="1">+IFERROR(INDEX('Hoja de Trabajo para listado'!$A$155:$Z$1048576,MATCH($A588,'Hoja de Trabajo para listado'!$A$155:$A$1048576,0),MATCH((CUADRO!O$5&amp;$E588),'Hoja de Trabajo para listado'!$A$151:$Z$151,0)),0)+IFERROR(INDEX('Hoja de Trabajo para listado'!$AB$155:$BA$1048576,MATCH($A588,'Hoja de Trabajo para listado'!$AB$155:$AB$1048576,0),MATCH((CUADRO!O$5&amp;$E588),'Hoja de Trabajo para listado'!$AB$151:$BA$151,0)),0)+IFERROR(INDEX('Hoja de Trabajo para listado'!$BC$155:$CB$1048576,MATCH($A588,'Hoja de Trabajo para listado'!$BC$155:$BC$1048576,0),MATCH((CUADRO!O$5&amp;$E588),'Hoja de Trabajo para listado'!$BC$151:$CB$151,0)),0)+IFERROR(INDEX('Hoja de Trabajo para listado'!$DE$153:$DG$274,MATCH($A588,'Hoja de Trabajo para listado'!$DE$153:$DE$1048576,0),MATCH((CUADRO!O$5&amp;$E588),'Hoja de Trabajo para listado'!$DE$151:$DG$151,0)),0)+IFERROR(INDEX('Hoja de Trabajo para listado'!$CD$155:$DC$1048576,MATCH($A588,'Hoja de Trabajo para listado'!$CD$155:$CD$1048576,0),MATCH((CUADRO!O$5&amp;$E588),'Hoja de Trabajo para listado'!$CD$151:$DC$151,0)),0)</f>
        <v>0</v>
      </c>
      <c r="P588" s="314">
        <f ca="1">+IFERROR(INDEX('Hoja de Trabajo para listado'!$A$155:$Z$1048576,MATCH($A588,'Hoja de Trabajo para listado'!$A$155:$A$1048576,0),MATCH((CUADRO!P$5&amp;$E588),'Hoja de Trabajo para listado'!$A$151:$Z$151,0)),0)+IFERROR(INDEX('Hoja de Trabajo para listado'!$AB$155:$BA$1048576,MATCH($A588,'Hoja de Trabajo para listado'!$AB$155:$AB$1048576,0),MATCH((CUADRO!P$5&amp;$E588),'Hoja de Trabajo para listado'!$AB$151:$BA$151,0)),0)+IFERROR(INDEX('Hoja de Trabajo para listado'!$BC$155:$CB$1048576,MATCH($A588,'Hoja de Trabajo para listado'!$BC$155:$BC$1048576,0),MATCH((CUADRO!P$5&amp;$E588),'Hoja de Trabajo para listado'!$BC$151:$CB$151,0)),0)+IFERROR(INDEX('Hoja de Trabajo para listado'!$DE$153:$DG$274,MATCH($A588,'Hoja de Trabajo para listado'!$DE$153:$DE$1048576,0),MATCH((CUADRO!P$5&amp;$E588),'Hoja de Trabajo para listado'!$DE$151:$DG$151,0)),0)+IFERROR(INDEX('Hoja de Trabajo para listado'!$CD$155:$DC$1048576,MATCH($A588,'Hoja de Trabajo para listado'!$CD$155:$CD$1048576,0),MATCH((CUADRO!P$5&amp;$E588),'Hoja de Trabajo para listado'!$CD$151:$DC$151,0)),0)</f>
        <v>0</v>
      </c>
      <c r="Q588" s="314">
        <f ca="1">+IFERROR(INDEX('Hoja de Trabajo para listado'!$A$155:$Z$1048576,MATCH($A588,'Hoja de Trabajo para listado'!$A$155:$A$1048576,0),MATCH((CUADRO!Q$5&amp;$E588),'Hoja de Trabajo para listado'!$A$151:$Z$151,0)),0)+IFERROR(INDEX('Hoja de Trabajo para listado'!$AB$155:$BA$1048576,MATCH($A588,'Hoja de Trabajo para listado'!$AB$155:$AB$1048576,0),MATCH((CUADRO!Q$5&amp;$E588),'Hoja de Trabajo para listado'!$AB$151:$BA$151,0)),0)+IFERROR(INDEX('Hoja de Trabajo para listado'!$BC$155:$CB$1048576,MATCH($A588,'Hoja de Trabajo para listado'!$BC$155:$BC$1048576,0),MATCH((CUADRO!Q$5&amp;$E588),'Hoja de Trabajo para listado'!$BC$151:$CB$151,0)),0)+IFERROR(INDEX('Hoja de Trabajo para listado'!$DE$153:$DG$274,MATCH($A588,'Hoja de Trabajo para listado'!$DE$153:$DE$1048576,0),MATCH((CUADRO!Q$5&amp;$E588),'Hoja de Trabajo para listado'!$DE$151:$DG$151,0)),0)+IFERROR(INDEX('Hoja de Trabajo para listado'!$CD$155:$DC$1048576,MATCH($A588,'Hoja de Trabajo para listado'!$CD$155:$CD$1048576,0),MATCH((CUADRO!Q$5&amp;$E588),'Hoja de Trabajo para listado'!$CD$151:$DC$151,0)),0)</f>
        <v>0</v>
      </c>
      <c r="R588" s="314">
        <f t="shared" ca="1" si="18"/>
        <v>0</v>
      </c>
      <c r="S588" s="322"/>
      <c r="T588" s="314">
        <f ca="1">+T589</f>
        <v>0</v>
      </c>
      <c r="U588" s="313">
        <f t="shared" si="19"/>
        <v>1</v>
      </c>
      <c r="V588" s="319" t="str">
        <f>+VLOOKUP(A588,bd_lista!$A$3:$E$593,5,FALSE)</f>
        <v>Gobiernos Autonomos Municipales</v>
      </c>
      <c r="W588" s="425" t="str">
        <f>+V588</f>
        <v>Gobiernos Autonomos Municipales</v>
      </c>
    </row>
    <row r="589" spans="1:23" customFormat="1" ht="27" hidden="1" customHeight="1">
      <c r="A589" s="323">
        <v>1531</v>
      </c>
      <c r="B589" s="428"/>
      <c r="C589" s="318" t="str">
        <f>+VLOOKUP(A589,bd_lista!$A$3:$C$593,3,FALSE)</f>
        <v>Gobierno Autónomo Municipal de Tomave</v>
      </c>
      <c r="D589" s="430"/>
      <c r="E589" s="347" t="s">
        <v>1419</v>
      </c>
      <c r="F589" s="314">
        <f ca="1">+IFERROR(INDEX('Hoja de Trabajo para listado'!$A$155:$Z$1048576,MATCH($A589,'Hoja de Trabajo para listado'!$A$155:$A$1048576,0),MATCH((CUADRO!F$5&amp;$E589),'Hoja de Trabajo para listado'!$A$151:$Z$151,0)),0)+IFERROR(INDEX('Hoja de Trabajo para listado'!$AB$155:$BA$1048576,MATCH($A589,'Hoja de Trabajo para listado'!$AB$155:$AB$1048576,0),MATCH((CUADRO!F$5&amp;$E589),'Hoja de Trabajo para listado'!$AB$151:$BA$151,0)),0)+IFERROR(INDEX('Hoja de Trabajo para listado'!$BC$155:$CB$1048576,MATCH($A589,'Hoja de Trabajo para listado'!$BC$155:$BC$1048576,0),MATCH((CUADRO!F$5&amp;$E589),'Hoja de Trabajo para listado'!$BC$151:$CB$151,0)),0)+IFERROR(INDEX('Hoja de Trabajo para listado'!$DE$153:$DG$274,MATCH($A589,'Hoja de Trabajo para listado'!$DE$153:$DE$1048576,0),MATCH((CUADRO!F$5&amp;$E589),'Hoja de Trabajo para listado'!$DE$151:$DG$151,0)),0)+IFERROR(INDEX('Hoja de Trabajo para listado'!$CD$155:$DC$1048576,MATCH($A589,'Hoja de Trabajo para listado'!$CD$155:$CD$1048576,0),MATCH((CUADRO!F$5&amp;$E589),'Hoja de Trabajo para listado'!$CD$151:$DC$151,0)),0)</f>
        <v>0</v>
      </c>
      <c r="G589" s="314">
        <f ca="1">+IFERROR(INDEX('Hoja de Trabajo para listado'!$A$155:$Z$1048576,MATCH($A589,'Hoja de Trabajo para listado'!$A$155:$A$1048576,0),MATCH((CUADRO!G$5&amp;$E589),'Hoja de Trabajo para listado'!$A$151:$Z$151,0)),0)+IFERROR(INDEX('Hoja de Trabajo para listado'!$AB$155:$BA$1048576,MATCH($A589,'Hoja de Trabajo para listado'!$AB$155:$AB$1048576,0),MATCH((CUADRO!G$5&amp;$E589),'Hoja de Trabajo para listado'!$AB$151:$BA$151,0)),0)+IFERROR(INDEX('Hoja de Trabajo para listado'!$BC$155:$CB$1048576,MATCH($A589,'Hoja de Trabajo para listado'!$BC$155:$BC$1048576,0),MATCH((CUADRO!G$5&amp;$E589),'Hoja de Trabajo para listado'!$BC$151:$CB$151,0)),0)+IFERROR(INDEX('Hoja de Trabajo para listado'!$DE$153:$DG$274,MATCH($A589,'Hoja de Trabajo para listado'!$DE$153:$DE$1048576,0),MATCH((CUADRO!G$5&amp;$E589),'Hoja de Trabajo para listado'!$DE$151:$DG$151,0)),0)+IFERROR(INDEX('Hoja de Trabajo para listado'!$CD$155:$DC$1048576,MATCH($A589,'Hoja de Trabajo para listado'!$CD$155:$CD$1048576,0),MATCH((CUADRO!G$5&amp;$E589),'Hoja de Trabajo para listado'!$CD$151:$DC$151,0)),0)</f>
        <v>0</v>
      </c>
      <c r="H589" s="314">
        <f ca="1">+IFERROR(INDEX('Hoja de Trabajo para listado'!$A$155:$Z$1048576,MATCH($A589,'Hoja de Trabajo para listado'!$A$155:$A$1048576,0),MATCH((CUADRO!H$5&amp;$E589),'Hoja de Trabajo para listado'!$A$151:$Z$151,0)),0)+IFERROR(INDEX('Hoja de Trabajo para listado'!$AB$155:$BA$1048576,MATCH($A589,'Hoja de Trabajo para listado'!$AB$155:$AB$1048576,0),MATCH((CUADRO!H$5&amp;$E589),'Hoja de Trabajo para listado'!$AB$151:$BA$151,0)),0)+IFERROR(INDEX('Hoja de Trabajo para listado'!$BC$155:$CB$1048576,MATCH($A589,'Hoja de Trabajo para listado'!$BC$155:$BC$1048576,0),MATCH((CUADRO!H$5&amp;$E589),'Hoja de Trabajo para listado'!$BC$151:$CB$151,0)),0)+IFERROR(INDEX('Hoja de Trabajo para listado'!$DE$153:$DG$274,MATCH($A589,'Hoja de Trabajo para listado'!$DE$153:$DE$1048576,0),MATCH((CUADRO!H$5&amp;$E589),'Hoja de Trabajo para listado'!$DE$151:$DG$151,0)),0)+IFERROR(INDEX('Hoja de Trabajo para listado'!$CD$155:$DC$1048576,MATCH($A589,'Hoja de Trabajo para listado'!$CD$155:$CD$1048576,0),MATCH((CUADRO!H$5&amp;$E589),'Hoja de Trabajo para listado'!$CD$151:$DC$151,0)),0)</f>
        <v>0</v>
      </c>
      <c r="I589" s="314">
        <f ca="1">+IFERROR(INDEX('Hoja de Trabajo para listado'!$A$155:$Z$1048576,MATCH($A589,'Hoja de Trabajo para listado'!$A$155:$A$1048576,0),MATCH((CUADRO!I$5&amp;$E589),'Hoja de Trabajo para listado'!$A$151:$Z$151,0)),0)+IFERROR(INDEX('Hoja de Trabajo para listado'!$AB$155:$BA$1048576,MATCH($A589,'Hoja de Trabajo para listado'!$AB$155:$AB$1048576,0),MATCH((CUADRO!I$5&amp;$E589),'Hoja de Trabajo para listado'!$AB$151:$BA$151,0)),0)+IFERROR(INDEX('Hoja de Trabajo para listado'!$BC$155:$CB$1048576,MATCH($A589,'Hoja de Trabajo para listado'!$BC$155:$BC$1048576,0),MATCH((CUADRO!I$5&amp;$E589),'Hoja de Trabajo para listado'!$BC$151:$CB$151,0)),0)+IFERROR(INDEX('Hoja de Trabajo para listado'!$DE$153:$DG$274,MATCH($A589,'Hoja de Trabajo para listado'!$DE$153:$DE$1048576,0),MATCH((CUADRO!I$5&amp;$E589),'Hoja de Trabajo para listado'!$DE$151:$DG$151,0)),0)+IFERROR(INDEX('Hoja de Trabajo para listado'!$CD$155:$DC$1048576,MATCH($A589,'Hoja de Trabajo para listado'!$CD$155:$CD$1048576,0),MATCH((CUADRO!I$5&amp;$E589),'Hoja de Trabajo para listado'!$CD$151:$DC$151,0)),0)</f>
        <v>0</v>
      </c>
      <c r="J589" s="314">
        <f ca="1">+IFERROR(INDEX('Hoja de Trabajo para listado'!$A$155:$Z$1048576,MATCH($A589,'Hoja de Trabajo para listado'!$A$155:$A$1048576,0),MATCH((CUADRO!J$5&amp;$E589),'Hoja de Trabajo para listado'!$A$151:$Z$151,0)),0)+IFERROR(INDEX('Hoja de Trabajo para listado'!$AB$155:$BA$1048576,MATCH($A589,'Hoja de Trabajo para listado'!$AB$155:$AB$1048576,0),MATCH((CUADRO!J$5&amp;$E589),'Hoja de Trabajo para listado'!$AB$151:$BA$151,0)),0)+IFERROR(INDEX('Hoja de Trabajo para listado'!$BC$155:$CB$1048576,MATCH($A589,'Hoja de Trabajo para listado'!$BC$155:$BC$1048576,0),MATCH((CUADRO!J$5&amp;$E589),'Hoja de Trabajo para listado'!$BC$151:$CB$151,0)),0)+IFERROR(INDEX('Hoja de Trabajo para listado'!$DE$153:$DG$274,MATCH($A589,'Hoja de Trabajo para listado'!$DE$153:$DE$1048576,0),MATCH((CUADRO!J$5&amp;$E589),'Hoja de Trabajo para listado'!$DE$151:$DG$151,0)),0)+IFERROR(INDEX('Hoja de Trabajo para listado'!$CD$155:$DC$1048576,MATCH($A589,'Hoja de Trabajo para listado'!$CD$155:$CD$1048576,0),MATCH((CUADRO!J$5&amp;$E589),'Hoja de Trabajo para listado'!$CD$151:$DC$151,0)),0)</f>
        <v>0</v>
      </c>
      <c r="K589" s="314">
        <f ca="1">+IFERROR(INDEX('Hoja de Trabajo para listado'!$A$155:$Z$1048576,MATCH($A589,'Hoja de Trabajo para listado'!$A$155:$A$1048576,0),MATCH((CUADRO!K$5&amp;$E589),'Hoja de Trabajo para listado'!$A$151:$Z$151,0)),0)+IFERROR(INDEX('Hoja de Trabajo para listado'!$AB$155:$BA$1048576,MATCH($A589,'Hoja de Trabajo para listado'!$AB$155:$AB$1048576,0),MATCH((CUADRO!K$5&amp;$E589),'Hoja de Trabajo para listado'!$AB$151:$BA$151,0)),0)+IFERROR(INDEX('Hoja de Trabajo para listado'!$BC$155:$CB$1048576,MATCH($A589,'Hoja de Trabajo para listado'!$BC$155:$BC$1048576,0),MATCH((CUADRO!K$5&amp;$E589),'Hoja de Trabajo para listado'!$BC$151:$CB$151,0)),0)+IFERROR(INDEX('Hoja de Trabajo para listado'!$DE$153:$DG$274,MATCH($A589,'Hoja de Trabajo para listado'!$DE$153:$DE$1048576,0),MATCH((CUADRO!K$5&amp;$E589),'Hoja de Trabajo para listado'!$DE$151:$DG$151,0)),0)+IFERROR(INDEX('Hoja de Trabajo para listado'!$CD$155:$DC$1048576,MATCH($A589,'Hoja de Trabajo para listado'!$CD$155:$CD$1048576,0),MATCH((CUADRO!K$5&amp;$E589),'Hoja de Trabajo para listado'!$CD$151:$DC$151,0)),0)</f>
        <v>0</v>
      </c>
      <c r="L589" s="314">
        <f ca="1">+IFERROR(INDEX('Hoja de Trabajo para listado'!$A$155:$Z$1048576,MATCH($A589,'Hoja de Trabajo para listado'!$A$155:$A$1048576,0),MATCH((CUADRO!L$5&amp;$E589),'Hoja de Trabajo para listado'!$A$151:$Z$151,0)),0)+IFERROR(INDEX('Hoja de Trabajo para listado'!$AB$155:$BA$1048576,MATCH($A589,'Hoja de Trabajo para listado'!$AB$155:$AB$1048576,0),MATCH((CUADRO!L$5&amp;$E589),'Hoja de Trabajo para listado'!$AB$151:$BA$151,0)),0)+IFERROR(INDEX('Hoja de Trabajo para listado'!$BC$155:$CB$1048576,MATCH($A589,'Hoja de Trabajo para listado'!$BC$155:$BC$1048576,0),MATCH((CUADRO!L$5&amp;$E589),'Hoja de Trabajo para listado'!$BC$151:$CB$151,0)),0)+IFERROR(INDEX('Hoja de Trabajo para listado'!$DE$153:$DG$274,MATCH($A589,'Hoja de Trabajo para listado'!$DE$153:$DE$1048576,0),MATCH((CUADRO!L$5&amp;$E589),'Hoja de Trabajo para listado'!$DE$151:$DG$151,0)),0)+IFERROR(INDEX('Hoja de Trabajo para listado'!$CD$155:$DC$1048576,MATCH($A589,'Hoja de Trabajo para listado'!$CD$155:$CD$1048576,0),MATCH((CUADRO!L$5&amp;$E589),'Hoja de Trabajo para listado'!$CD$151:$DC$151,0)),0)</f>
        <v>0</v>
      </c>
      <c r="M589" s="314">
        <f ca="1">+IFERROR(INDEX('Hoja de Trabajo para listado'!$A$155:$Z$1048576,MATCH($A589,'Hoja de Trabajo para listado'!$A$155:$A$1048576,0),MATCH((CUADRO!M$5&amp;$E589),'Hoja de Trabajo para listado'!$A$151:$Z$151,0)),0)+IFERROR(INDEX('Hoja de Trabajo para listado'!$AB$155:$BA$1048576,MATCH($A589,'Hoja de Trabajo para listado'!$AB$155:$AB$1048576,0),MATCH((CUADRO!M$5&amp;$E589),'Hoja de Trabajo para listado'!$AB$151:$BA$151,0)),0)+IFERROR(INDEX('Hoja de Trabajo para listado'!$BC$155:$CB$1048576,MATCH($A589,'Hoja de Trabajo para listado'!$BC$155:$BC$1048576,0),MATCH((CUADRO!M$5&amp;$E589),'Hoja de Trabajo para listado'!$BC$151:$CB$151,0)),0)+IFERROR(INDEX('Hoja de Trabajo para listado'!$DE$153:$DG$274,MATCH($A589,'Hoja de Trabajo para listado'!$DE$153:$DE$1048576,0),MATCH((CUADRO!M$5&amp;$E589),'Hoja de Trabajo para listado'!$DE$151:$DG$151,0)),0)+IFERROR(INDEX('Hoja de Trabajo para listado'!$CD$155:$DC$1048576,MATCH($A589,'Hoja de Trabajo para listado'!$CD$155:$CD$1048576,0),MATCH((CUADRO!M$5&amp;$E589),'Hoja de Trabajo para listado'!$CD$151:$DC$151,0)),0)</f>
        <v>0</v>
      </c>
      <c r="N589" s="314">
        <f ca="1">+IFERROR(INDEX('Hoja de Trabajo para listado'!$A$155:$Z$1048576,MATCH($A589,'Hoja de Trabajo para listado'!$A$155:$A$1048576,0),MATCH((CUADRO!N$5&amp;$E589),'Hoja de Trabajo para listado'!$A$151:$Z$151,0)),0)+IFERROR(INDEX('Hoja de Trabajo para listado'!$AB$155:$BA$1048576,MATCH($A589,'Hoja de Trabajo para listado'!$AB$155:$AB$1048576,0),MATCH((CUADRO!N$5&amp;$E589),'Hoja de Trabajo para listado'!$AB$151:$BA$151,0)),0)+IFERROR(INDEX('Hoja de Trabajo para listado'!$BC$155:$CB$1048576,MATCH($A589,'Hoja de Trabajo para listado'!$BC$155:$BC$1048576,0),MATCH((CUADRO!N$5&amp;$E589),'Hoja de Trabajo para listado'!$BC$151:$CB$151,0)),0)+IFERROR(INDEX('Hoja de Trabajo para listado'!$DE$153:$DG$274,MATCH($A589,'Hoja de Trabajo para listado'!$DE$153:$DE$1048576,0),MATCH((CUADRO!N$5&amp;$E589),'Hoja de Trabajo para listado'!$DE$151:$DG$151,0)),0)+IFERROR(INDEX('Hoja de Trabajo para listado'!$CD$155:$DC$1048576,MATCH($A589,'Hoja de Trabajo para listado'!$CD$155:$CD$1048576,0),MATCH((CUADRO!N$5&amp;$E589),'Hoja de Trabajo para listado'!$CD$151:$DC$151,0)),0)</f>
        <v>0</v>
      </c>
      <c r="O589" s="314">
        <f ca="1">+IFERROR(INDEX('Hoja de Trabajo para listado'!$A$155:$Z$1048576,MATCH($A589,'Hoja de Trabajo para listado'!$A$155:$A$1048576,0),MATCH((CUADRO!O$5&amp;$E589),'Hoja de Trabajo para listado'!$A$151:$Z$151,0)),0)+IFERROR(INDEX('Hoja de Trabajo para listado'!$AB$155:$BA$1048576,MATCH($A589,'Hoja de Trabajo para listado'!$AB$155:$AB$1048576,0),MATCH((CUADRO!O$5&amp;$E589),'Hoja de Trabajo para listado'!$AB$151:$BA$151,0)),0)+IFERROR(INDEX('Hoja de Trabajo para listado'!$BC$155:$CB$1048576,MATCH($A589,'Hoja de Trabajo para listado'!$BC$155:$BC$1048576,0),MATCH((CUADRO!O$5&amp;$E589),'Hoja de Trabajo para listado'!$BC$151:$CB$151,0)),0)+IFERROR(INDEX('Hoja de Trabajo para listado'!$DE$153:$DG$274,MATCH($A589,'Hoja de Trabajo para listado'!$DE$153:$DE$1048576,0),MATCH((CUADRO!O$5&amp;$E589),'Hoja de Trabajo para listado'!$DE$151:$DG$151,0)),0)+IFERROR(INDEX('Hoja de Trabajo para listado'!$CD$155:$DC$1048576,MATCH($A589,'Hoja de Trabajo para listado'!$CD$155:$CD$1048576,0),MATCH((CUADRO!O$5&amp;$E589),'Hoja de Trabajo para listado'!$CD$151:$DC$151,0)),0)</f>
        <v>0</v>
      </c>
      <c r="P589" s="314">
        <f ca="1">+IFERROR(INDEX('Hoja de Trabajo para listado'!$A$155:$Z$1048576,MATCH($A589,'Hoja de Trabajo para listado'!$A$155:$A$1048576,0),MATCH((CUADRO!P$5&amp;$E589),'Hoja de Trabajo para listado'!$A$151:$Z$151,0)),0)+IFERROR(INDEX('Hoja de Trabajo para listado'!$AB$155:$BA$1048576,MATCH($A589,'Hoja de Trabajo para listado'!$AB$155:$AB$1048576,0),MATCH((CUADRO!P$5&amp;$E589),'Hoja de Trabajo para listado'!$AB$151:$BA$151,0)),0)+IFERROR(INDEX('Hoja de Trabajo para listado'!$BC$155:$CB$1048576,MATCH($A589,'Hoja de Trabajo para listado'!$BC$155:$BC$1048576,0),MATCH((CUADRO!P$5&amp;$E589),'Hoja de Trabajo para listado'!$BC$151:$CB$151,0)),0)+IFERROR(INDEX('Hoja de Trabajo para listado'!$DE$153:$DG$274,MATCH($A589,'Hoja de Trabajo para listado'!$DE$153:$DE$1048576,0),MATCH((CUADRO!P$5&amp;$E589),'Hoja de Trabajo para listado'!$DE$151:$DG$151,0)),0)+IFERROR(INDEX('Hoja de Trabajo para listado'!$CD$155:$DC$1048576,MATCH($A589,'Hoja de Trabajo para listado'!$CD$155:$CD$1048576,0),MATCH((CUADRO!P$5&amp;$E589),'Hoja de Trabajo para listado'!$CD$151:$DC$151,0)),0)</f>
        <v>0</v>
      </c>
      <c r="Q589" s="314">
        <f ca="1">+IFERROR(INDEX('Hoja de Trabajo para listado'!$A$155:$Z$1048576,MATCH($A589,'Hoja de Trabajo para listado'!$A$155:$A$1048576,0),MATCH((CUADRO!Q$5&amp;$E589),'Hoja de Trabajo para listado'!$A$151:$Z$151,0)),0)+IFERROR(INDEX('Hoja de Trabajo para listado'!$AB$155:$BA$1048576,MATCH($A589,'Hoja de Trabajo para listado'!$AB$155:$AB$1048576,0),MATCH((CUADRO!Q$5&amp;$E589),'Hoja de Trabajo para listado'!$AB$151:$BA$151,0)),0)+IFERROR(INDEX('Hoja de Trabajo para listado'!$BC$155:$CB$1048576,MATCH($A589,'Hoja de Trabajo para listado'!$BC$155:$BC$1048576,0),MATCH((CUADRO!Q$5&amp;$E589),'Hoja de Trabajo para listado'!$BC$151:$CB$151,0)),0)+IFERROR(INDEX('Hoja de Trabajo para listado'!$DE$153:$DG$274,MATCH($A589,'Hoja de Trabajo para listado'!$DE$153:$DE$1048576,0),MATCH((CUADRO!Q$5&amp;$E589),'Hoja de Trabajo para listado'!$DE$151:$DG$151,0)),0)+IFERROR(INDEX('Hoja de Trabajo para listado'!$CD$155:$DC$1048576,MATCH($A589,'Hoja de Trabajo para listado'!$CD$155:$CD$1048576,0),MATCH((CUADRO!Q$5&amp;$E589),'Hoja de Trabajo para listado'!$CD$151:$DC$151,0)),0)</f>
        <v>0</v>
      </c>
      <c r="R589" s="314">
        <f t="shared" ca="1" si="18"/>
        <v>0</v>
      </c>
      <c r="S589" s="322">
        <f ca="1">+R588+R589</f>
        <v>0</v>
      </c>
      <c r="T589" s="314">
        <f ca="1">+S589</f>
        <v>0</v>
      </c>
      <c r="U589" s="313">
        <f t="shared" si="19"/>
        <v>2</v>
      </c>
      <c r="V589" s="319" t="str">
        <f>+VLOOKUP(A589,bd_lista!$A$3:$E$593,5,FALSE)</f>
        <v>Gobiernos Autonomos Municipales</v>
      </c>
      <c r="W589" s="426"/>
    </row>
    <row r="590" spans="1:23" customFormat="1" ht="27" hidden="1" customHeight="1">
      <c r="A590" s="323">
        <v>1532</v>
      </c>
      <c r="B590" s="427">
        <f>+A590</f>
        <v>1532</v>
      </c>
      <c r="C590" s="318" t="str">
        <f>+VLOOKUP(A590,bd_lista!$A$3:$C$593,3,FALSE)</f>
        <v>Gobierno Autónomo Municipal de Porco</v>
      </c>
      <c r="D590" s="429" t="str">
        <f>+C590</f>
        <v>Gobierno Autónomo Municipal de Porco</v>
      </c>
      <c r="E590" s="346" t="s">
        <v>1418</v>
      </c>
      <c r="F590" s="314">
        <f ca="1">+IFERROR(INDEX('Hoja de Trabajo para listado'!$A$155:$Z$1048576,MATCH($A590,'Hoja de Trabajo para listado'!$A$155:$A$1048576,0),MATCH((CUADRO!F$5&amp;$E590),'Hoja de Trabajo para listado'!$A$151:$Z$151,0)),0)+IFERROR(INDEX('Hoja de Trabajo para listado'!$AB$155:$BA$1048576,MATCH($A590,'Hoja de Trabajo para listado'!$AB$155:$AB$1048576,0),MATCH((CUADRO!F$5&amp;$E590),'Hoja de Trabajo para listado'!$AB$151:$BA$151,0)),0)+IFERROR(INDEX('Hoja de Trabajo para listado'!$BC$155:$CB$1048576,MATCH($A590,'Hoja de Trabajo para listado'!$BC$155:$BC$1048576,0),MATCH((CUADRO!F$5&amp;$E590),'Hoja de Trabajo para listado'!$BC$151:$CB$151,0)),0)+IFERROR(INDEX('Hoja de Trabajo para listado'!$DE$153:$DG$274,MATCH($A590,'Hoja de Trabajo para listado'!$DE$153:$DE$1048576,0),MATCH((CUADRO!F$5&amp;$E590),'Hoja de Trabajo para listado'!$DE$151:$DG$151,0)),0)+IFERROR(INDEX('Hoja de Trabajo para listado'!$CD$155:$DC$1048576,MATCH($A590,'Hoja de Trabajo para listado'!$CD$155:$CD$1048576,0),MATCH((CUADRO!F$5&amp;$E590),'Hoja de Trabajo para listado'!$CD$151:$DC$151,0)),0)</f>
        <v>0</v>
      </c>
      <c r="G590" s="314">
        <f ca="1">+IFERROR(INDEX('Hoja de Trabajo para listado'!$A$155:$Z$1048576,MATCH($A590,'Hoja de Trabajo para listado'!$A$155:$A$1048576,0),MATCH((CUADRO!G$5&amp;$E590),'Hoja de Trabajo para listado'!$A$151:$Z$151,0)),0)+IFERROR(INDEX('Hoja de Trabajo para listado'!$AB$155:$BA$1048576,MATCH($A590,'Hoja de Trabajo para listado'!$AB$155:$AB$1048576,0),MATCH((CUADRO!G$5&amp;$E590),'Hoja de Trabajo para listado'!$AB$151:$BA$151,0)),0)+IFERROR(INDEX('Hoja de Trabajo para listado'!$BC$155:$CB$1048576,MATCH($A590,'Hoja de Trabajo para listado'!$BC$155:$BC$1048576,0),MATCH((CUADRO!G$5&amp;$E590),'Hoja de Trabajo para listado'!$BC$151:$CB$151,0)),0)+IFERROR(INDEX('Hoja de Trabajo para listado'!$DE$153:$DG$274,MATCH($A590,'Hoja de Trabajo para listado'!$DE$153:$DE$1048576,0),MATCH((CUADRO!G$5&amp;$E590),'Hoja de Trabajo para listado'!$DE$151:$DG$151,0)),0)+IFERROR(INDEX('Hoja de Trabajo para listado'!$CD$155:$DC$1048576,MATCH($A590,'Hoja de Trabajo para listado'!$CD$155:$CD$1048576,0),MATCH((CUADRO!G$5&amp;$E590),'Hoja de Trabajo para listado'!$CD$151:$DC$151,0)),0)</f>
        <v>0</v>
      </c>
      <c r="H590" s="314">
        <f ca="1">+IFERROR(INDEX('Hoja de Trabajo para listado'!$A$155:$Z$1048576,MATCH($A590,'Hoja de Trabajo para listado'!$A$155:$A$1048576,0),MATCH((CUADRO!H$5&amp;$E590),'Hoja de Trabajo para listado'!$A$151:$Z$151,0)),0)+IFERROR(INDEX('Hoja de Trabajo para listado'!$AB$155:$BA$1048576,MATCH($A590,'Hoja de Trabajo para listado'!$AB$155:$AB$1048576,0),MATCH((CUADRO!H$5&amp;$E590),'Hoja de Trabajo para listado'!$AB$151:$BA$151,0)),0)+IFERROR(INDEX('Hoja de Trabajo para listado'!$BC$155:$CB$1048576,MATCH($A590,'Hoja de Trabajo para listado'!$BC$155:$BC$1048576,0),MATCH((CUADRO!H$5&amp;$E590),'Hoja de Trabajo para listado'!$BC$151:$CB$151,0)),0)+IFERROR(INDEX('Hoja de Trabajo para listado'!$DE$153:$DG$274,MATCH($A590,'Hoja de Trabajo para listado'!$DE$153:$DE$1048576,0),MATCH((CUADRO!H$5&amp;$E590),'Hoja de Trabajo para listado'!$DE$151:$DG$151,0)),0)+IFERROR(INDEX('Hoja de Trabajo para listado'!$CD$155:$DC$1048576,MATCH($A590,'Hoja de Trabajo para listado'!$CD$155:$CD$1048576,0),MATCH((CUADRO!H$5&amp;$E590),'Hoja de Trabajo para listado'!$CD$151:$DC$151,0)),0)</f>
        <v>0</v>
      </c>
      <c r="I590" s="314">
        <f ca="1">+IFERROR(INDEX('Hoja de Trabajo para listado'!$A$155:$Z$1048576,MATCH($A590,'Hoja de Trabajo para listado'!$A$155:$A$1048576,0),MATCH((CUADRO!I$5&amp;$E590),'Hoja de Trabajo para listado'!$A$151:$Z$151,0)),0)+IFERROR(INDEX('Hoja de Trabajo para listado'!$AB$155:$BA$1048576,MATCH($A590,'Hoja de Trabajo para listado'!$AB$155:$AB$1048576,0),MATCH((CUADRO!I$5&amp;$E590),'Hoja de Trabajo para listado'!$AB$151:$BA$151,0)),0)+IFERROR(INDEX('Hoja de Trabajo para listado'!$BC$155:$CB$1048576,MATCH($A590,'Hoja de Trabajo para listado'!$BC$155:$BC$1048576,0),MATCH((CUADRO!I$5&amp;$E590),'Hoja de Trabajo para listado'!$BC$151:$CB$151,0)),0)+IFERROR(INDEX('Hoja de Trabajo para listado'!$DE$153:$DG$274,MATCH($A590,'Hoja de Trabajo para listado'!$DE$153:$DE$1048576,0),MATCH((CUADRO!I$5&amp;$E590),'Hoja de Trabajo para listado'!$DE$151:$DG$151,0)),0)+IFERROR(INDEX('Hoja de Trabajo para listado'!$CD$155:$DC$1048576,MATCH($A590,'Hoja de Trabajo para listado'!$CD$155:$CD$1048576,0),MATCH((CUADRO!I$5&amp;$E590),'Hoja de Trabajo para listado'!$CD$151:$DC$151,0)),0)</f>
        <v>0</v>
      </c>
      <c r="J590" s="314">
        <f ca="1">+IFERROR(INDEX('Hoja de Trabajo para listado'!$A$155:$Z$1048576,MATCH($A590,'Hoja de Trabajo para listado'!$A$155:$A$1048576,0),MATCH((CUADRO!J$5&amp;$E590),'Hoja de Trabajo para listado'!$A$151:$Z$151,0)),0)+IFERROR(INDEX('Hoja de Trabajo para listado'!$AB$155:$BA$1048576,MATCH($A590,'Hoja de Trabajo para listado'!$AB$155:$AB$1048576,0),MATCH((CUADRO!J$5&amp;$E590),'Hoja de Trabajo para listado'!$AB$151:$BA$151,0)),0)+IFERROR(INDEX('Hoja de Trabajo para listado'!$BC$155:$CB$1048576,MATCH($A590,'Hoja de Trabajo para listado'!$BC$155:$BC$1048576,0),MATCH((CUADRO!J$5&amp;$E590),'Hoja de Trabajo para listado'!$BC$151:$CB$151,0)),0)+IFERROR(INDEX('Hoja de Trabajo para listado'!$DE$153:$DG$274,MATCH($A590,'Hoja de Trabajo para listado'!$DE$153:$DE$1048576,0),MATCH((CUADRO!J$5&amp;$E590),'Hoja de Trabajo para listado'!$DE$151:$DG$151,0)),0)+IFERROR(INDEX('Hoja de Trabajo para listado'!$CD$155:$DC$1048576,MATCH($A590,'Hoja de Trabajo para listado'!$CD$155:$CD$1048576,0),MATCH((CUADRO!J$5&amp;$E590),'Hoja de Trabajo para listado'!$CD$151:$DC$151,0)),0)</f>
        <v>0</v>
      </c>
      <c r="K590" s="314">
        <f ca="1">+IFERROR(INDEX('Hoja de Trabajo para listado'!$A$155:$Z$1048576,MATCH($A590,'Hoja de Trabajo para listado'!$A$155:$A$1048576,0),MATCH((CUADRO!K$5&amp;$E590),'Hoja de Trabajo para listado'!$A$151:$Z$151,0)),0)+IFERROR(INDEX('Hoja de Trabajo para listado'!$AB$155:$BA$1048576,MATCH($A590,'Hoja de Trabajo para listado'!$AB$155:$AB$1048576,0),MATCH((CUADRO!K$5&amp;$E590),'Hoja de Trabajo para listado'!$AB$151:$BA$151,0)),0)+IFERROR(INDEX('Hoja de Trabajo para listado'!$BC$155:$CB$1048576,MATCH($A590,'Hoja de Trabajo para listado'!$BC$155:$BC$1048576,0),MATCH((CUADRO!K$5&amp;$E590),'Hoja de Trabajo para listado'!$BC$151:$CB$151,0)),0)+IFERROR(INDEX('Hoja de Trabajo para listado'!$DE$153:$DG$274,MATCH($A590,'Hoja de Trabajo para listado'!$DE$153:$DE$1048576,0),MATCH((CUADRO!K$5&amp;$E590),'Hoja de Trabajo para listado'!$DE$151:$DG$151,0)),0)+IFERROR(INDEX('Hoja de Trabajo para listado'!$CD$155:$DC$1048576,MATCH($A590,'Hoja de Trabajo para listado'!$CD$155:$CD$1048576,0),MATCH((CUADRO!K$5&amp;$E590),'Hoja de Trabajo para listado'!$CD$151:$DC$151,0)),0)</f>
        <v>0</v>
      </c>
      <c r="L590" s="314">
        <f ca="1">+IFERROR(INDEX('Hoja de Trabajo para listado'!$A$155:$Z$1048576,MATCH($A590,'Hoja de Trabajo para listado'!$A$155:$A$1048576,0),MATCH((CUADRO!L$5&amp;$E590),'Hoja de Trabajo para listado'!$A$151:$Z$151,0)),0)+IFERROR(INDEX('Hoja de Trabajo para listado'!$AB$155:$BA$1048576,MATCH($A590,'Hoja de Trabajo para listado'!$AB$155:$AB$1048576,0),MATCH((CUADRO!L$5&amp;$E590),'Hoja de Trabajo para listado'!$AB$151:$BA$151,0)),0)+IFERROR(INDEX('Hoja de Trabajo para listado'!$BC$155:$CB$1048576,MATCH($A590,'Hoja de Trabajo para listado'!$BC$155:$BC$1048576,0),MATCH((CUADRO!L$5&amp;$E590),'Hoja de Trabajo para listado'!$BC$151:$CB$151,0)),0)+IFERROR(INDEX('Hoja de Trabajo para listado'!$DE$153:$DG$274,MATCH($A590,'Hoja de Trabajo para listado'!$DE$153:$DE$1048576,0),MATCH((CUADRO!L$5&amp;$E590),'Hoja de Trabajo para listado'!$DE$151:$DG$151,0)),0)+IFERROR(INDEX('Hoja de Trabajo para listado'!$CD$155:$DC$1048576,MATCH($A590,'Hoja de Trabajo para listado'!$CD$155:$CD$1048576,0),MATCH((CUADRO!L$5&amp;$E590),'Hoja de Trabajo para listado'!$CD$151:$DC$151,0)),0)</f>
        <v>0</v>
      </c>
      <c r="M590" s="314">
        <f ca="1">+IFERROR(INDEX('Hoja de Trabajo para listado'!$A$155:$Z$1048576,MATCH($A590,'Hoja de Trabajo para listado'!$A$155:$A$1048576,0),MATCH((CUADRO!M$5&amp;$E590),'Hoja de Trabajo para listado'!$A$151:$Z$151,0)),0)+IFERROR(INDEX('Hoja de Trabajo para listado'!$AB$155:$BA$1048576,MATCH($A590,'Hoja de Trabajo para listado'!$AB$155:$AB$1048576,0),MATCH((CUADRO!M$5&amp;$E590),'Hoja de Trabajo para listado'!$AB$151:$BA$151,0)),0)+IFERROR(INDEX('Hoja de Trabajo para listado'!$BC$155:$CB$1048576,MATCH($A590,'Hoja de Trabajo para listado'!$BC$155:$BC$1048576,0),MATCH((CUADRO!M$5&amp;$E590),'Hoja de Trabajo para listado'!$BC$151:$CB$151,0)),0)+IFERROR(INDEX('Hoja de Trabajo para listado'!$DE$153:$DG$274,MATCH($A590,'Hoja de Trabajo para listado'!$DE$153:$DE$1048576,0),MATCH((CUADRO!M$5&amp;$E590),'Hoja de Trabajo para listado'!$DE$151:$DG$151,0)),0)+IFERROR(INDEX('Hoja de Trabajo para listado'!$CD$155:$DC$1048576,MATCH($A590,'Hoja de Trabajo para listado'!$CD$155:$CD$1048576,0),MATCH((CUADRO!M$5&amp;$E590),'Hoja de Trabajo para listado'!$CD$151:$DC$151,0)),0)</f>
        <v>0</v>
      </c>
      <c r="N590" s="314">
        <f ca="1">+IFERROR(INDEX('Hoja de Trabajo para listado'!$A$155:$Z$1048576,MATCH($A590,'Hoja de Trabajo para listado'!$A$155:$A$1048576,0),MATCH((CUADRO!N$5&amp;$E590),'Hoja de Trabajo para listado'!$A$151:$Z$151,0)),0)+IFERROR(INDEX('Hoja de Trabajo para listado'!$AB$155:$BA$1048576,MATCH($A590,'Hoja de Trabajo para listado'!$AB$155:$AB$1048576,0),MATCH((CUADRO!N$5&amp;$E590),'Hoja de Trabajo para listado'!$AB$151:$BA$151,0)),0)+IFERROR(INDEX('Hoja de Trabajo para listado'!$BC$155:$CB$1048576,MATCH($A590,'Hoja de Trabajo para listado'!$BC$155:$BC$1048576,0),MATCH((CUADRO!N$5&amp;$E590),'Hoja de Trabajo para listado'!$BC$151:$CB$151,0)),0)+IFERROR(INDEX('Hoja de Trabajo para listado'!$DE$153:$DG$274,MATCH($A590,'Hoja de Trabajo para listado'!$DE$153:$DE$1048576,0),MATCH((CUADRO!N$5&amp;$E590),'Hoja de Trabajo para listado'!$DE$151:$DG$151,0)),0)+IFERROR(INDEX('Hoja de Trabajo para listado'!$CD$155:$DC$1048576,MATCH($A590,'Hoja de Trabajo para listado'!$CD$155:$CD$1048576,0),MATCH((CUADRO!N$5&amp;$E590),'Hoja de Trabajo para listado'!$CD$151:$DC$151,0)),0)</f>
        <v>0</v>
      </c>
      <c r="O590" s="314">
        <f ca="1">+IFERROR(INDEX('Hoja de Trabajo para listado'!$A$155:$Z$1048576,MATCH($A590,'Hoja de Trabajo para listado'!$A$155:$A$1048576,0),MATCH((CUADRO!O$5&amp;$E590),'Hoja de Trabajo para listado'!$A$151:$Z$151,0)),0)+IFERROR(INDEX('Hoja de Trabajo para listado'!$AB$155:$BA$1048576,MATCH($A590,'Hoja de Trabajo para listado'!$AB$155:$AB$1048576,0),MATCH((CUADRO!O$5&amp;$E590),'Hoja de Trabajo para listado'!$AB$151:$BA$151,0)),0)+IFERROR(INDEX('Hoja de Trabajo para listado'!$BC$155:$CB$1048576,MATCH($A590,'Hoja de Trabajo para listado'!$BC$155:$BC$1048576,0),MATCH((CUADRO!O$5&amp;$E590),'Hoja de Trabajo para listado'!$BC$151:$CB$151,0)),0)+IFERROR(INDEX('Hoja de Trabajo para listado'!$DE$153:$DG$274,MATCH($A590,'Hoja de Trabajo para listado'!$DE$153:$DE$1048576,0),MATCH((CUADRO!O$5&amp;$E590),'Hoja de Trabajo para listado'!$DE$151:$DG$151,0)),0)+IFERROR(INDEX('Hoja de Trabajo para listado'!$CD$155:$DC$1048576,MATCH($A590,'Hoja de Trabajo para listado'!$CD$155:$CD$1048576,0),MATCH((CUADRO!O$5&amp;$E590),'Hoja de Trabajo para listado'!$CD$151:$DC$151,0)),0)</f>
        <v>0</v>
      </c>
      <c r="P590" s="314">
        <f ca="1">+IFERROR(INDEX('Hoja de Trabajo para listado'!$A$155:$Z$1048576,MATCH($A590,'Hoja de Trabajo para listado'!$A$155:$A$1048576,0),MATCH((CUADRO!P$5&amp;$E590),'Hoja de Trabajo para listado'!$A$151:$Z$151,0)),0)+IFERROR(INDEX('Hoja de Trabajo para listado'!$AB$155:$BA$1048576,MATCH($A590,'Hoja de Trabajo para listado'!$AB$155:$AB$1048576,0),MATCH((CUADRO!P$5&amp;$E590),'Hoja de Trabajo para listado'!$AB$151:$BA$151,0)),0)+IFERROR(INDEX('Hoja de Trabajo para listado'!$BC$155:$CB$1048576,MATCH($A590,'Hoja de Trabajo para listado'!$BC$155:$BC$1048576,0),MATCH((CUADRO!P$5&amp;$E590),'Hoja de Trabajo para listado'!$BC$151:$CB$151,0)),0)+IFERROR(INDEX('Hoja de Trabajo para listado'!$DE$153:$DG$274,MATCH($A590,'Hoja de Trabajo para listado'!$DE$153:$DE$1048576,0),MATCH((CUADRO!P$5&amp;$E590),'Hoja de Trabajo para listado'!$DE$151:$DG$151,0)),0)+IFERROR(INDEX('Hoja de Trabajo para listado'!$CD$155:$DC$1048576,MATCH($A590,'Hoja de Trabajo para listado'!$CD$155:$CD$1048576,0),MATCH((CUADRO!P$5&amp;$E590),'Hoja de Trabajo para listado'!$CD$151:$DC$151,0)),0)</f>
        <v>0</v>
      </c>
      <c r="Q590" s="314">
        <f ca="1">+IFERROR(INDEX('Hoja de Trabajo para listado'!$A$155:$Z$1048576,MATCH($A590,'Hoja de Trabajo para listado'!$A$155:$A$1048576,0),MATCH((CUADRO!Q$5&amp;$E590),'Hoja de Trabajo para listado'!$A$151:$Z$151,0)),0)+IFERROR(INDEX('Hoja de Trabajo para listado'!$AB$155:$BA$1048576,MATCH($A590,'Hoja de Trabajo para listado'!$AB$155:$AB$1048576,0),MATCH((CUADRO!Q$5&amp;$E590),'Hoja de Trabajo para listado'!$AB$151:$BA$151,0)),0)+IFERROR(INDEX('Hoja de Trabajo para listado'!$BC$155:$CB$1048576,MATCH($A590,'Hoja de Trabajo para listado'!$BC$155:$BC$1048576,0),MATCH((CUADRO!Q$5&amp;$E590),'Hoja de Trabajo para listado'!$BC$151:$CB$151,0)),0)+IFERROR(INDEX('Hoja de Trabajo para listado'!$DE$153:$DG$274,MATCH($A590,'Hoja de Trabajo para listado'!$DE$153:$DE$1048576,0),MATCH((CUADRO!Q$5&amp;$E590),'Hoja de Trabajo para listado'!$DE$151:$DG$151,0)),0)+IFERROR(INDEX('Hoja de Trabajo para listado'!$CD$155:$DC$1048576,MATCH($A590,'Hoja de Trabajo para listado'!$CD$155:$CD$1048576,0),MATCH((CUADRO!Q$5&amp;$E590),'Hoja de Trabajo para listado'!$CD$151:$DC$151,0)),0)</f>
        <v>0</v>
      </c>
      <c r="R590" s="314">
        <f t="shared" ca="1" si="18"/>
        <v>0</v>
      </c>
      <c r="S590" s="322"/>
      <c r="T590" s="314">
        <f ca="1">+T591</f>
        <v>0</v>
      </c>
      <c r="U590" s="313">
        <f t="shared" si="19"/>
        <v>1</v>
      </c>
      <c r="V590" s="319" t="str">
        <f>+VLOOKUP(A590,bd_lista!$A$3:$E$593,5,FALSE)</f>
        <v>Gobiernos Autonomos Municipales</v>
      </c>
      <c r="W590" s="425" t="str">
        <f>+V590</f>
        <v>Gobiernos Autonomos Municipales</v>
      </c>
    </row>
    <row r="591" spans="1:23" customFormat="1" ht="27" hidden="1" customHeight="1">
      <c r="A591" s="323">
        <v>1532</v>
      </c>
      <c r="B591" s="428"/>
      <c r="C591" s="318" t="str">
        <f>+VLOOKUP(A591,bd_lista!$A$3:$C$593,3,FALSE)</f>
        <v>Gobierno Autónomo Municipal de Porco</v>
      </c>
      <c r="D591" s="430"/>
      <c r="E591" s="347" t="s">
        <v>1419</v>
      </c>
      <c r="F591" s="314">
        <f ca="1">+IFERROR(INDEX('Hoja de Trabajo para listado'!$A$155:$Z$1048576,MATCH($A591,'Hoja de Trabajo para listado'!$A$155:$A$1048576,0),MATCH((CUADRO!F$5&amp;$E591),'Hoja de Trabajo para listado'!$A$151:$Z$151,0)),0)+IFERROR(INDEX('Hoja de Trabajo para listado'!$AB$155:$BA$1048576,MATCH($A591,'Hoja de Trabajo para listado'!$AB$155:$AB$1048576,0),MATCH((CUADRO!F$5&amp;$E591),'Hoja de Trabajo para listado'!$AB$151:$BA$151,0)),0)+IFERROR(INDEX('Hoja de Trabajo para listado'!$BC$155:$CB$1048576,MATCH($A591,'Hoja de Trabajo para listado'!$BC$155:$BC$1048576,0),MATCH((CUADRO!F$5&amp;$E591),'Hoja de Trabajo para listado'!$BC$151:$CB$151,0)),0)+IFERROR(INDEX('Hoja de Trabajo para listado'!$DE$153:$DG$274,MATCH($A591,'Hoja de Trabajo para listado'!$DE$153:$DE$1048576,0),MATCH((CUADRO!F$5&amp;$E591),'Hoja de Trabajo para listado'!$DE$151:$DG$151,0)),0)+IFERROR(INDEX('Hoja de Trabajo para listado'!$CD$155:$DC$1048576,MATCH($A591,'Hoja de Trabajo para listado'!$CD$155:$CD$1048576,0),MATCH((CUADRO!F$5&amp;$E591),'Hoja de Trabajo para listado'!$CD$151:$DC$151,0)),0)</f>
        <v>0</v>
      </c>
      <c r="G591" s="314">
        <f ca="1">+IFERROR(INDEX('Hoja de Trabajo para listado'!$A$155:$Z$1048576,MATCH($A591,'Hoja de Trabajo para listado'!$A$155:$A$1048576,0),MATCH((CUADRO!G$5&amp;$E591),'Hoja de Trabajo para listado'!$A$151:$Z$151,0)),0)+IFERROR(INDEX('Hoja de Trabajo para listado'!$AB$155:$BA$1048576,MATCH($A591,'Hoja de Trabajo para listado'!$AB$155:$AB$1048576,0),MATCH((CUADRO!G$5&amp;$E591),'Hoja de Trabajo para listado'!$AB$151:$BA$151,0)),0)+IFERROR(INDEX('Hoja de Trabajo para listado'!$BC$155:$CB$1048576,MATCH($A591,'Hoja de Trabajo para listado'!$BC$155:$BC$1048576,0),MATCH((CUADRO!G$5&amp;$E591),'Hoja de Trabajo para listado'!$BC$151:$CB$151,0)),0)+IFERROR(INDEX('Hoja de Trabajo para listado'!$DE$153:$DG$274,MATCH($A591,'Hoja de Trabajo para listado'!$DE$153:$DE$1048576,0),MATCH((CUADRO!G$5&amp;$E591),'Hoja de Trabajo para listado'!$DE$151:$DG$151,0)),0)+IFERROR(INDEX('Hoja de Trabajo para listado'!$CD$155:$DC$1048576,MATCH($A591,'Hoja de Trabajo para listado'!$CD$155:$CD$1048576,0),MATCH((CUADRO!G$5&amp;$E591),'Hoja de Trabajo para listado'!$CD$151:$DC$151,0)),0)</f>
        <v>0</v>
      </c>
      <c r="H591" s="314">
        <f ca="1">+IFERROR(INDEX('Hoja de Trabajo para listado'!$A$155:$Z$1048576,MATCH($A591,'Hoja de Trabajo para listado'!$A$155:$A$1048576,0),MATCH((CUADRO!H$5&amp;$E591),'Hoja de Trabajo para listado'!$A$151:$Z$151,0)),0)+IFERROR(INDEX('Hoja de Trabajo para listado'!$AB$155:$BA$1048576,MATCH($A591,'Hoja de Trabajo para listado'!$AB$155:$AB$1048576,0),MATCH((CUADRO!H$5&amp;$E591),'Hoja de Trabajo para listado'!$AB$151:$BA$151,0)),0)+IFERROR(INDEX('Hoja de Trabajo para listado'!$BC$155:$CB$1048576,MATCH($A591,'Hoja de Trabajo para listado'!$BC$155:$BC$1048576,0),MATCH((CUADRO!H$5&amp;$E591),'Hoja de Trabajo para listado'!$BC$151:$CB$151,0)),0)+IFERROR(INDEX('Hoja de Trabajo para listado'!$DE$153:$DG$274,MATCH($A591,'Hoja de Trabajo para listado'!$DE$153:$DE$1048576,0),MATCH((CUADRO!H$5&amp;$E591),'Hoja de Trabajo para listado'!$DE$151:$DG$151,0)),0)+IFERROR(INDEX('Hoja de Trabajo para listado'!$CD$155:$DC$1048576,MATCH($A591,'Hoja de Trabajo para listado'!$CD$155:$CD$1048576,0),MATCH((CUADRO!H$5&amp;$E591),'Hoja de Trabajo para listado'!$CD$151:$DC$151,0)),0)</f>
        <v>0</v>
      </c>
      <c r="I591" s="314">
        <f ca="1">+IFERROR(INDEX('Hoja de Trabajo para listado'!$A$155:$Z$1048576,MATCH($A591,'Hoja de Trabajo para listado'!$A$155:$A$1048576,0),MATCH((CUADRO!I$5&amp;$E591),'Hoja de Trabajo para listado'!$A$151:$Z$151,0)),0)+IFERROR(INDEX('Hoja de Trabajo para listado'!$AB$155:$BA$1048576,MATCH($A591,'Hoja de Trabajo para listado'!$AB$155:$AB$1048576,0),MATCH((CUADRO!I$5&amp;$E591),'Hoja de Trabajo para listado'!$AB$151:$BA$151,0)),0)+IFERROR(INDEX('Hoja de Trabajo para listado'!$BC$155:$CB$1048576,MATCH($A591,'Hoja de Trabajo para listado'!$BC$155:$BC$1048576,0),MATCH((CUADRO!I$5&amp;$E591),'Hoja de Trabajo para listado'!$BC$151:$CB$151,0)),0)+IFERROR(INDEX('Hoja de Trabajo para listado'!$DE$153:$DG$274,MATCH($A591,'Hoja de Trabajo para listado'!$DE$153:$DE$1048576,0),MATCH((CUADRO!I$5&amp;$E591),'Hoja de Trabajo para listado'!$DE$151:$DG$151,0)),0)+IFERROR(INDEX('Hoja de Trabajo para listado'!$CD$155:$DC$1048576,MATCH($A591,'Hoja de Trabajo para listado'!$CD$155:$CD$1048576,0),MATCH((CUADRO!I$5&amp;$E591),'Hoja de Trabajo para listado'!$CD$151:$DC$151,0)),0)</f>
        <v>0</v>
      </c>
      <c r="J591" s="314">
        <f ca="1">+IFERROR(INDEX('Hoja de Trabajo para listado'!$A$155:$Z$1048576,MATCH($A591,'Hoja de Trabajo para listado'!$A$155:$A$1048576,0),MATCH((CUADRO!J$5&amp;$E591),'Hoja de Trabajo para listado'!$A$151:$Z$151,0)),0)+IFERROR(INDEX('Hoja de Trabajo para listado'!$AB$155:$BA$1048576,MATCH($A591,'Hoja de Trabajo para listado'!$AB$155:$AB$1048576,0),MATCH((CUADRO!J$5&amp;$E591),'Hoja de Trabajo para listado'!$AB$151:$BA$151,0)),0)+IFERROR(INDEX('Hoja de Trabajo para listado'!$BC$155:$CB$1048576,MATCH($A591,'Hoja de Trabajo para listado'!$BC$155:$BC$1048576,0),MATCH((CUADRO!J$5&amp;$E591),'Hoja de Trabajo para listado'!$BC$151:$CB$151,0)),0)+IFERROR(INDEX('Hoja de Trabajo para listado'!$DE$153:$DG$274,MATCH($A591,'Hoja de Trabajo para listado'!$DE$153:$DE$1048576,0),MATCH((CUADRO!J$5&amp;$E591),'Hoja de Trabajo para listado'!$DE$151:$DG$151,0)),0)+IFERROR(INDEX('Hoja de Trabajo para listado'!$CD$155:$DC$1048576,MATCH($A591,'Hoja de Trabajo para listado'!$CD$155:$CD$1048576,0),MATCH((CUADRO!J$5&amp;$E591),'Hoja de Trabajo para listado'!$CD$151:$DC$151,0)),0)</f>
        <v>0</v>
      </c>
      <c r="K591" s="314">
        <f ca="1">+IFERROR(INDEX('Hoja de Trabajo para listado'!$A$155:$Z$1048576,MATCH($A591,'Hoja de Trabajo para listado'!$A$155:$A$1048576,0),MATCH((CUADRO!K$5&amp;$E591),'Hoja de Trabajo para listado'!$A$151:$Z$151,0)),0)+IFERROR(INDEX('Hoja de Trabajo para listado'!$AB$155:$BA$1048576,MATCH($A591,'Hoja de Trabajo para listado'!$AB$155:$AB$1048576,0),MATCH((CUADRO!K$5&amp;$E591),'Hoja de Trabajo para listado'!$AB$151:$BA$151,0)),0)+IFERROR(INDEX('Hoja de Trabajo para listado'!$BC$155:$CB$1048576,MATCH($A591,'Hoja de Trabajo para listado'!$BC$155:$BC$1048576,0),MATCH((CUADRO!K$5&amp;$E591),'Hoja de Trabajo para listado'!$BC$151:$CB$151,0)),0)+IFERROR(INDEX('Hoja de Trabajo para listado'!$DE$153:$DG$274,MATCH($A591,'Hoja de Trabajo para listado'!$DE$153:$DE$1048576,0),MATCH((CUADRO!K$5&amp;$E591),'Hoja de Trabajo para listado'!$DE$151:$DG$151,0)),0)+IFERROR(INDEX('Hoja de Trabajo para listado'!$CD$155:$DC$1048576,MATCH($A591,'Hoja de Trabajo para listado'!$CD$155:$CD$1048576,0),MATCH((CUADRO!K$5&amp;$E591),'Hoja de Trabajo para listado'!$CD$151:$DC$151,0)),0)</f>
        <v>0</v>
      </c>
      <c r="L591" s="314">
        <f ca="1">+IFERROR(INDEX('Hoja de Trabajo para listado'!$A$155:$Z$1048576,MATCH($A591,'Hoja de Trabajo para listado'!$A$155:$A$1048576,0),MATCH((CUADRO!L$5&amp;$E591),'Hoja de Trabajo para listado'!$A$151:$Z$151,0)),0)+IFERROR(INDEX('Hoja de Trabajo para listado'!$AB$155:$BA$1048576,MATCH($A591,'Hoja de Trabajo para listado'!$AB$155:$AB$1048576,0),MATCH((CUADRO!L$5&amp;$E591),'Hoja de Trabajo para listado'!$AB$151:$BA$151,0)),0)+IFERROR(INDEX('Hoja de Trabajo para listado'!$BC$155:$CB$1048576,MATCH($A591,'Hoja de Trabajo para listado'!$BC$155:$BC$1048576,0),MATCH((CUADRO!L$5&amp;$E591),'Hoja de Trabajo para listado'!$BC$151:$CB$151,0)),0)+IFERROR(INDEX('Hoja de Trabajo para listado'!$DE$153:$DG$274,MATCH($A591,'Hoja de Trabajo para listado'!$DE$153:$DE$1048576,0),MATCH((CUADRO!L$5&amp;$E591),'Hoja de Trabajo para listado'!$DE$151:$DG$151,0)),0)+IFERROR(INDEX('Hoja de Trabajo para listado'!$CD$155:$DC$1048576,MATCH($A591,'Hoja de Trabajo para listado'!$CD$155:$CD$1048576,0),MATCH((CUADRO!L$5&amp;$E591),'Hoja de Trabajo para listado'!$CD$151:$DC$151,0)),0)</f>
        <v>0</v>
      </c>
      <c r="M591" s="314">
        <f ca="1">+IFERROR(INDEX('Hoja de Trabajo para listado'!$A$155:$Z$1048576,MATCH($A591,'Hoja de Trabajo para listado'!$A$155:$A$1048576,0),MATCH((CUADRO!M$5&amp;$E591),'Hoja de Trabajo para listado'!$A$151:$Z$151,0)),0)+IFERROR(INDEX('Hoja de Trabajo para listado'!$AB$155:$BA$1048576,MATCH($A591,'Hoja de Trabajo para listado'!$AB$155:$AB$1048576,0),MATCH((CUADRO!M$5&amp;$E591),'Hoja de Trabajo para listado'!$AB$151:$BA$151,0)),0)+IFERROR(INDEX('Hoja de Trabajo para listado'!$BC$155:$CB$1048576,MATCH($A591,'Hoja de Trabajo para listado'!$BC$155:$BC$1048576,0),MATCH((CUADRO!M$5&amp;$E591),'Hoja de Trabajo para listado'!$BC$151:$CB$151,0)),0)+IFERROR(INDEX('Hoja de Trabajo para listado'!$DE$153:$DG$274,MATCH($A591,'Hoja de Trabajo para listado'!$DE$153:$DE$1048576,0),MATCH((CUADRO!M$5&amp;$E591),'Hoja de Trabajo para listado'!$DE$151:$DG$151,0)),0)+IFERROR(INDEX('Hoja de Trabajo para listado'!$CD$155:$DC$1048576,MATCH($A591,'Hoja de Trabajo para listado'!$CD$155:$CD$1048576,0),MATCH((CUADRO!M$5&amp;$E591),'Hoja de Trabajo para listado'!$CD$151:$DC$151,0)),0)</f>
        <v>0</v>
      </c>
      <c r="N591" s="314">
        <f ca="1">+IFERROR(INDEX('Hoja de Trabajo para listado'!$A$155:$Z$1048576,MATCH($A591,'Hoja de Trabajo para listado'!$A$155:$A$1048576,0),MATCH((CUADRO!N$5&amp;$E591),'Hoja de Trabajo para listado'!$A$151:$Z$151,0)),0)+IFERROR(INDEX('Hoja de Trabajo para listado'!$AB$155:$BA$1048576,MATCH($A591,'Hoja de Trabajo para listado'!$AB$155:$AB$1048576,0),MATCH((CUADRO!N$5&amp;$E591),'Hoja de Trabajo para listado'!$AB$151:$BA$151,0)),0)+IFERROR(INDEX('Hoja de Trabajo para listado'!$BC$155:$CB$1048576,MATCH($A591,'Hoja de Trabajo para listado'!$BC$155:$BC$1048576,0),MATCH((CUADRO!N$5&amp;$E591),'Hoja de Trabajo para listado'!$BC$151:$CB$151,0)),0)+IFERROR(INDEX('Hoja de Trabajo para listado'!$DE$153:$DG$274,MATCH($A591,'Hoja de Trabajo para listado'!$DE$153:$DE$1048576,0),MATCH((CUADRO!N$5&amp;$E591),'Hoja de Trabajo para listado'!$DE$151:$DG$151,0)),0)+IFERROR(INDEX('Hoja de Trabajo para listado'!$CD$155:$DC$1048576,MATCH($A591,'Hoja de Trabajo para listado'!$CD$155:$CD$1048576,0),MATCH((CUADRO!N$5&amp;$E591),'Hoja de Trabajo para listado'!$CD$151:$DC$151,0)),0)</f>
        <v>0</v>
      </c>
      <c r="O591" s="314">
        <f ca="1">+IFERROR(INDEX('Hoja de Trabajo para listado'!$A$155:$Z$1048576,MATCH($A591,'Hoja de Trabajo para listado'!$A$155:$A$1048576,0),MATCH((CUADRO!O$5&amp;$E591),'Hoja de Trabajo para listado'!$A$151:$Z$151,0)),0)+IFERROR(INDEX('Hoja de Trabajo para listado'!$AB$155:$BA$1048576,MATCH($A591,'Hoja de Trabajo para listado'!$AB$155:$AB$1048576,0),MATCH((CUADRO!O$5&amp;$E591),'Hoja de Trabajo para listado'!$AB$151:$BA$151,0)),0)+IFERROR(INDEX('Hoja de Trabajo para listado'!$BC$155:$CB$1048576,MATCH($A591,'Hoja de Trabajo para listado'!$BC$155:$BC$1048576,0),MATCH((CUADRO!O$5&amp;$E591),'Hoja de Trabajo para listado'!$BC$151:$CB$151,0)),0)+IFERROR(INDEX('Hoja de Trabajo para listado'!$DE$153:$DG$274,MATCH($A591,'Hoja de Trabajo para listado'!$DE$153:$DE$1048576,0),MATCH((CUADRO!O$5&amp;$E591),'Hoja de Trabajo para listado'!$DE$151:$DG$151,0)),0)+IFERROR(INDEX('Hoja de Trabajo para listado'!$CD$155:$DC$1048576,MATCH($A591,'Hoja de Trabajo para listado'!$CD$155:$CD$1048576,0),MATCH((CUADRO!O$5&amp;$E591),'Hoja de Trabajo para listado'!$CD$151:$DC$151,0)),0)</f>
        <v>0</v>
      </c>
      <c r="P591" s="314">
        <f ca="1">+IFERROR(INDEX('Hoja de Trabajo para listado'!$A$155:$Z$1048576,MATCH($A591,'Hoja de Trabajo para listado'!$A$155:$A$1048576,0),MATCH((CUADRO!P$5&amp;$E591),'Hoja de Trabajo para listado'!$A$151:$Z$151,0)),0)+IFERROR(INDEX('Hoja de Trabajo para listado'!$AB$155:$BA$1048576,MATCH($A591,'Hoja de Trabajo para listado'!$AB$155:$AB$1048576,0),MATCH((CUADRO!P$5&amp;$E591),'Hoja de Trabajo para listado'!$AB$151:$BA$151,0)),0)+IFERROR(INDEX('Hoja de Trabajo para listado'!$BC$155:$CB$1048576,MATCH($A591,'Hoja de Trabajo para listado'!$BC$155:$BC$1048576,0),MATCH((CUADRO!P$5&amp;$E591),'Hoja de Trabajo para listado'!$BC$151:$CB$151,0)),0)+IFERROR(INDEX('Hoja de Trabajo para listado'!$DE$153:$DG$274,MATCH($A591,'Hoja de Trabajo para listado'!$DE$153:$DE$1048576,0),MATCH((CUADRO!P$5&amp;$E591),'Hoja de Trabajo para listado'!$DE$151:$DG$151,0)),0)+IFERROR(INDEX('Hoja de Trabajo para listado'!$CD$155:$DC$1048576,MATCH($A591,'Hoja de Trabajo para listado'!$CD$155:$CD$1048576,0),MATCH((CUADRO!P$5&amp;$E591),'Hoja de Trabajo para listado'!$CD$151:$DC$151,0)),0)</f>
        <v>0</v>
      </c>
      <c r="Q591" s="314">
        <f ca="1">+IFERROR(INDEX('Hoja de Trabajo para listado'!$A$155:$Z$1048576,MATCH($A591,'Hoja de Trabajo para listado'!$A$155:$A$1048576,0),MATCH((CUADRO!Q$5&amp;$E591),'Hoja de Trabajo para listado'!$A$151:$Z$151,0)),0)+IFERROR(INDEX('Hoja de Trabajo para listado'!$AB$155:$BA$1048576,MATCH($A591,'Hoja de Trabajo para listado'!$AB$155:$AB$1048576,0),MATCH((CUADRO!Q$5&amp;$E591),'Hoja de Trabajo para listado'!$AB$151:$BA$151,0)),0)+IFERROR(INDEX('Hoja de Trabajo para listado'!$BC$155:$CB$1048576,MATCH($A591,'Hoja de Trabajo para listado'!$BC$155:$BC$1048576,0),MATCH((CUADRO!Q$5&amp;$E591),'Hoja de Trabajo para listado'!$BC$151:$CB$151,0)),0)+IFERROR(INDEX('Hoja de Trabajo para listado'!$DE$153:$DG$274,MATCH($A591,'Hoja de Trabajo para listado'!$DE$153:$DE$1048576,0),MATCH((CUADRO!Q$5&amp;$E591),'Hoja de Trabajo para listado'!$DE$151:$DG$151,0)),0)+IFERROR(INDEX('Hoja de Trabajo para listado'!$CD$155:$DC$1048576,MATCH($A591,'Hoja de Trabajo para listado'!$CD$155:$CD$1048576,0),MATCH((CUADRO!Q$5&amp;$E591),'Hoja de Trabajo para listado'!$CD$151:$DC$151,0)),0)</f>
        <v>0</v>
      </c>
      <c r="R591" s="314">
        <f t="shared" ca="1" si="18"/>
        <v>0</v>
      </c>
      <c r="S591" s="322">
        <f ca="1">+R590+R591</f>
        <v>0</v>
      </c>
      <c r="T591" s="314">
        <f ca="1">+S591</f>
        <v>0</v>
      </c>
      <c r="U591" s="313">
        <f t="shared" si="19"/>
        <v>2</v>
      </c>
      <c r="V591" s="319" t="str">
        <f>+VLOOKUP(A591,bd_lista!$A$3:$E$593,5,FALSE)</f>
        <v>Gobiernos Autonomos Municipales</v>
      </c>
      <c r="W591" s="426"/>
    </row>
    <row r="592" spans="1:23" customFormat="1" ht="15" hidden="1" customHeight="1">
      <c r="A592" s="323">
        <v>1533</v>
      </c>
      <c r="B592" s="427">
        <f>+A592</f>
        <v>1533</v>
      </c>
      <c r="C592" s="318" t="str">
        <f>+VLOOKUP(A592,bd_lista!$A$3:$C$593,3,FALSE)</f>
        <v>Gobierno Autónomo Municipal de Arampampa</v>
      </c>
      <c r="D592" s="429" t="str">
        <f>+C592</f>
        <v>Gobierno Autónomo Municipal de Arampampa</v>
      </c>
      <c r="E592" s="346" t="s">
        <v>1418</v>
      </c>
      <c r="F592" s="314">
        <f ca="1">+IFERROR(INDEX('Hoja de Trabajo para listado'!$A$155:$Z$1048576,MATCH($A592,'Hoja de Trabajo para listado'!$A$155:$A$1048576,0),MATCH((CUADRO!F$5&amp;$E592),'Hoja de Trabajo para listado'!$A$151:$Z$151,0)),0)+IFERROR(INDEX('Hoja de Trabajo para listado'!$AB$155:$BA$1048576,MATCH($A592,'Hoja de Trabajo para listado'!$AB$155:$AB$1048576,0),MATCH((CUADRO!F$5&amp;$E592),'Hoja de Trabajo para listado'!$AB$151:$BA$151,0)),0)+IFERROR(INDEX('Hoja de Trabajo para listado'!$BC$155:$CB$1048576,MATCH($A592,'Hoja de Trabajo para listado'!$BC$155:$BC$1048576,0),MATCH((CUADRO!F$5&amp;$E592),'Hoja de Trabajo para listado'!$BC$151:$CB$151,0)),0)+IFERROR(INDEX('Hoja de Trabajo para listado'!$DE$153:$DG$274,MATCH($A592,'Hoja de Trabajo para listado'!$DE$153:$DE$1048576,0),MATCH((CUADRO!F$5&amp;$E592),'Hoja de Trabajo para listado'!$DE$151:$DG$151,0)),0)+IFERROR(INDEX('Hoja de Trabajo para listado'!$CD$155:$DC$1048576,MATCH($A592,'Hoja de Trabajo para listado'!$CD$155:$CD$1048576,0),MATCH((CUADRO!F$5&amp;$E592),'Hoja de Trabajo para listado'!$CD$151:$DC$151,0)),0)</f>
        <v>0</v>
      </c>
      <c r="G592" s="314">
        <f ca="1">+IFERROR(INDEX('Hoja de Trabajo para listado'!$A$155:$Z$1048576,MATCH($A592,'Hoja de Trabajo para listado'!$A$155:$A$1048576,0),MATCH((CUADRO!G$5&amp;$E592),'Hoja de Trabajo para listado'!$A$151:$Z$151,0)),0)+IFERROR(INDEX('Hoja de Trabajo para listado'!$AB$155:$BA$1048576,MATCH($A592,'Hoja de Trabajo para listado'!$AB$155:$AB$1048576,0),MATCH((CUADRO!G$5&amp;$E592),'Hoja de Trabajo para listado'!$AB$151:$BA$151,0)),0)+IFERROR(INDEX('Hoja de Trabajo para listado'!$BC$155:$CB$1048576,MATCH($A592,'Hoja de Trabajo para listado'!$BC$155:$BC$1048576,0),MATCH((CUADRO!G$5&amp;$E592),'Hoja de Trabajo para listado'!$BC$151:$CB$151,0)),0)+IFERROR(INDEX('Hoja de Trabajo para listado'!$DE$153:$DG$274,MATCH($A592,'Hoja de Trabajo para listado'!$DE$153:$DE$1048576,0),MATCH((CUADRO!G$5&amp;$E592),'Hoja de Trabajo para listado'!$DE$151:$DG$151,0)),0)+IFERROR(INDEX('Hoja de Trabajo para listado'!$CD$155:$DC$1048576,MATCH($A592,'Hoja de Trabajo para listado'!$CD$155:$CD$1048576,0),MATCH((CUADRO!G$5&amp;$E592),'Hoja de Trabajo para listado'!$CD$151:$DC$151,0)),0)</f>
        <v>0</v>
      </c>
      <c r="H592" s="314">
        <f ca="1">+IFERROR(INDEX('Hoja de Trabajo para listado'!$A$155:$Z$1048576,MATCH($A592,'Hoja de Trabajo para listado'!$A$155:$A$1048576,0),MATCH((CUADRO!H$5&amp;$E592),'Hoja de Trabajo para listado'!$A$151:$Z$151,0)),0)+IFERROR(INDEX('Hoja de Trabajo para listado'!$AB$155:$BA$1048576,MATCH($A592,'Hoja de Trabajo para listado'!$AB$155:$AB$1048576,0),MATCH((CUADRO!H$5&amp;$E592),'Hoja de Trabajo para listado'!$AB$151:$BA$151,0)),0)+IFERROR(INDEX('Hoja de Trabajo para listado'!$BC$155:$CB$1048576,MATCH($A592,'Hoja de Trabajo para listado'!$BC$155:$BC$1048576,0),MATCH((CUADRO!H$5&amp;$E592),'Hoja de Trabajo para listado'!$BC$151:$CB$151,0)),0)+IFERROR(INDEX('Hoja de Trabajo para listado'!$DE$153:$DG$274,MATCH($A592,'Hoja de Trabajo para listado'!$DE$153:$DE$1048576,0),MATCH((CUADRO!H$5&amp;$E592),'Hoja de Trabajo para listado'!$DE$151:$DG$151,0)),0)+IFERROR(INDEX('Hoja de Trabajo para listado'!$CD$155:$DC$1048576,MATCH($A592,'Hoja de Trabajo para listado'!$CD$155:$CD$1048576,0),MATCH((CUADRO!H$5&amp;$E592),'Hoja de Trabajo para listado'!$CD$151:$DC$151,0)),0)</f>
        <v>0</v>
      </c>
      <c r="I592" s="314">
        <f ca="1">+IFERROR(INDEX('Hoja de Trabajo para listado'!$A$155:$Z$1048576,MATCH($A592,'Hoja de Trabajo para listado'!$A$155:$A$1048576,0),MATCH((CUADRO!I$5&amp;$E592),'Hoja de Trabajo para listado'!$A$151:$Z$151,0)),0)+IFERROR(INDEX('Hoja de Trabajo para listado'!$AB$155:$BA$1048576,MATCH($A592,'Hoja de Trabajo para listado'!$AB$155:$AB$1048576,0),MATCH((CUADRO!I$5&amp;$E592),'Hoja de Trabajo para listado'!$AB$151:$BA$151,0)),0)+IFERROR(INDEX('Hoja de Trabajo para listado'!$BC$155:$CB$1048576,MATCH($A592,'Hoja de Trabajo para listado'!$BC$155:$BC$1048576,0),MATCH((CUADRO!I$5&amp;$E592),'Hoja de Trabajo para listado'!$BC$151:$CB$151,0)),0)+IFERROR(INDEX('Hoja de Trabajo para listado'!$DE$153:$DG$274,MATCH($A592,'Hoja de Trabajo para listado'!$DE$153:$DE$1048576,0),MATCH((CUADRO!I$5&amp;$E592),'Hoja de Trabajo para listado'!$DE$151:$DG$151,0)),0)+IFERROR(INDEX('Hoja de Trabajo para listado'!$CD$155:$DC$1048576,MATCH($A592,'Hoja de Trabajo para listado'!$CD$155:$CD$1048576,0),MATCH((CUADRO!I$5&amp;$E592),'Hoja de Trabajo para listado'!$CD$151:$DC$151,0)),0)</f>
        <v>0</v>
      </c>
      <c r="J592" s="314">
        <f ca="1">+IFERROR(INDEX('Hoja de Trabajo para listado'!$A$155:$Z$1048576,MATCH($A592,'Hoja de Trabajo para listado'!$A$155:$A$1048576,0),MATCH((CUADRO!J$5&amp;$E592),'Hoja de Trabajo para listado'!$A$151:$Z$151,0)),0)+IFERROR(INDEX('Hoja de Trabajo para listado'!$AB$155:$BA$1048576,MATCH($A592,'Hoja de Trabajo para listado'!$AB$155:$AB$1048576,0),MATCH((CUADRO!J$5&amp;$E592),'Hoja de Trabajo para listado'!$AB$151:$BA$151,0)),0)+IFERROR(INDEX('Hoja de Trabajo para listado'!$BC$155:$CB$1048576,MATCH($A592,'Hoja de Trabajo para listado'!$BC$155:$BC$1048576,0),MATCH((CUADRO!J$5&amp;$E592),'Hoja de Trabajo para listado'!$BC$151:$CB$151,0)),0)+IFERROR(INDEX('Hoja de Trabajo para listado'!$DE$153:$DG$274,MATCH($A592,'Hoja de Trabajo para listado'!$DE$153:$DE$1048576,0),MATCH((CUADRO!J$5&amp;$E592),'Hoja de Trabajo para listado'!$DE$151:$DG$151,0)),0)+IFERROR(INDEX('Hoja de Trabajo para listado'!$CD$155:$DC$1048576,MATCH($A592,'Hoja de Trabajo para listado'!$CD$155:$CD$1048576,0),MATCH((CUADRO!J$5&amp;$E592),'Hoja de Trabajo para listado'!$CD$151:$DC$151,0)),0)</f>
        <v>0</v>
      </c>
      <c r="K592" s="314">
        <f ca="1">+IFERROR(INDEX('Hoja de Trabajo para listado'!$A$155:$Z$1048576,MATCH($A592,'Hoja de Trabajo para listado'!$A$155:$A$1048576,0),MATCH((CUADRO!K$5&amp;$E592),'Hoja de Trabajo para listado'!$A$151:$Z$151,0)),0)+IFERROR(INDEX('Hoja de Trabajo para listado'!$AB$155:$BA$1048576,MATCH($A592,'Hoja de Trabajo para listado'!$AB$155:$AB$1048576,0),MATCH((CUADRO!K$5&amp;$E592),'Hoja de Trabajo para listado'!$AB$151:$BA$151,0)),0)+IFERROR(INDEX('Hoja de Trabajo para listado'!$BC$155:$CB$1048576,MATCH($A592,'Hoja de Trabajo para listado'!$BC$155:$BC$1048576,0),MATCH((CUADRO!K$5&amp;$E592),'Hoja de Trabajo para listado'!$BC$151:$CB$151,0)),0)+IFERROR(INDEX('Hoja de Trabajo para listado'!$DE$153:$DG$274,MATCH($A592,'Hoja de Trabajo para listado'!$DE$153:$DE$1048576,0),MATCH((CUADRO!K$5&amp;$E592),'Hoja de Trabajo para listado'!$DE$151:$DG$151,0)),0)+IFERROR(INDEX('Hoja de Trabajo para listado'!$CD$155:$DC$1048576,MATCH($A592,'Hoja de Trabajo para listado'!$CD$155:$CD$1048576,0),MATCH((CUADRO!K$5&amp;$E592),'Hoja de Trabajo para listado'!$CD$151:$DC$151,0)),0)</f>
        <v>0</v>
      </c>
      <c r="L592" s="314">
        <f ca="1">+IFERROR(INDEX('Hoja de Trabajo para listado'!$A$155:$Z$1048576,MATCH($A592,'Hoja de Trabajo para listado'!$A$155:$A$1048576,0),MATCH((CUADRO!L$5&amp;$E592),'Hoja de Trabajo para listado'!$A$151:$Z$151,0)),0)+IFERROR(INDEX('Hoja de Trabajo para listado'!$AB$155:$BA$1048576,MATCH($A592,'Hoja de Trabajo para listado'!$AB$155:$AB$1048576,0),MATCH((CUADRO!L$5&amp;$E592),'Hoja de Trabajo para listado'!$AB$151:$BA$151,0)),0)+IFERROR(INDEX('Hoja de Trabajo para listado'!$BC$155:$CB$1048576,MATCH($A592,'Hoja de Trabajo para listado'!$BC$155:$BC$1048576,0),MATCH((CUADRO!L$5&amp;$E592),'Hoja de Trabajo para listado'!$BC$151:$CB$151,0)),0)+IFERROR(INDEX('Hoja de Trabajo para listado'!$DE$153:$DG$274,MATCH($A592,'Hoja de Trabajo para listado'!$DE$153:$DE$1048576,0),MATCH((CUADRO!L$5&amp;$E592),'Hoja de Trabajo para listado'!$DE$151:$DG$151,0)),0)+IFERROR(INDEX('Hoja de Trabajo para listado'!$CD$155:$DC$1048576,MATCH($A592,'Hoja de Trabajo para listado'!$CD$155:$CD$1048576,0),MATCH((CUADRO!L$5&amp;$E592),'Hoja de Trabajo para listado'!$CD$151:$DC$151,0)),0)</f>
        <v>0</v>
      </c>
      <c r="M592" s="314">
        <f ca="1">+IFERROR(INDEX('Hoja de Trabajo para listado'!$A$155:$Z$1048576,MATCH($A592,'Hoja de Trabajo para listado'!$A$155:$A$1048576,0),MATCH((CUADRO!M$5&amp;$E592),'Hoja de Trabajo para listado'!$A$151:$Z$151,0)),0)+IFERROR(INDEX('Hoja de Trabajo para listado'!$AB$155:$BA$1048576,MATCH($A592,'Hoja de Trabajo para listado'!$AB$155:$AB$1048576,0),MATCH((CUADRO!M$5&amp;$E592),'Hoja de Trabajo para listado'!$AB$151:$BA$151,0)),0)+IFERROR(INDEX('Hoja de Trabajo para listado'!$BC$155:$CB$1048576,MATCH($A592,'Hoja de Trabajo para listado'!$BC$155:$BC$1048576,0),MATCH((CUADRO!M$5&amp;$E592),'Hoja de Trabajo para listado'!$BC$151:$CB$151,0)),0)+IFERROR(INDEX('Hoja de Trabajo para listado'!$DE$153:$DG$274,MATCH($A592,'Hoja de Trabajo para listado'!$DE$153:$DE$1048576,0),MATCH((CUADRO!M$5&amp;$E592),'Hoja de Trabajo para listado'!$DE$151:$DG$151,0)),0)+IFERROR(INDEX('Hoja de Trabajo para listado'!$CD$155:$DC$1048576,MATCH($A592,'Hoja de Trabajo para listado'!$CD$155:$CD$1048576,0),MATCH((CUADRO!M$5&amp;$E592),'Hoja de Trabajo para listado'!$CD$151:$DC$151,0)),0)</f>
        <v>0</v>
      </c>
      <c r="N592" s="314">
        <f ca="1">+IFERROR(INDEX('Hoja de Trabajo para listado'!$A$155:$Z$1048576,MATCH($A592,'Hoja de Trabajo para listado'!$A$155:$A$1048576,0),MATCH((CUADRO!N$5&amp;$E592),'Hoja de Trabajo para listado'!$A$151:$Z$151,0)),0)+IFERROR(INDEX('Hoja de Trabajo para listado'!$AB$155:$BA$1048576,MATCH($A592,'Hoja de Trabajo para listado'!$AB$155:$AB$1048576,0),MATCH((CUADRO!N$5&amp;$E592),'Hoja de Trabajo para listado'!$AB$151:$BA$151,0)),0)+IFERROR(INDEX('Hoja de Trabajo para listado'!$BC$155:$CB$1048576,MATCH($A592,'Hoja de Trabajo para listado'!$BC$155:$BC$1048576,0),MATCH((CUADRO!N$5&amp;$E592),'Hoja de Trabajo para listado'!$BC$151:$CB$151,0)),0)+IFERROR(INDEX('Hoja de Trabajo para listado'!$DE$153:$DG$274,MATCH($A592,'Hoja de Trabajo para listado'!$DE$153:$DE$1048576,0),MATCH((CUADRO!N$5&amp;$E592),'Hoja de Trabajo para listado'!$DE$151:$DG$151,0)),0)+IFERROR(INDEX('Hoja de Trabajo para listado'!$CD$155:$DC$1048576,MATCH($A592,'Hoja de Trabajo para listado'!$CD$155:$CD$1048576,0),MATCH((CUADRO!N$5&amp;$E592),'Hoja de Trabajo para listado'!$CD$151:$DC$151,0)),0)</f>
        <v>0</v>
      </c>
      <c r="O592" s="314">
        <f ca="1">+IFERROR(INDEX('Hoja de Trabajo para listado'!$A$155:$Z$1048576,MATCH($A592,'Hoja de Trabajo para listado'!$A$155:$A$1048576,0),MATCH((CUADRO!O$5&amp;$E592),'Hoja de Trabajo para listado'!$A$151:$Z$151,0)),0)+IFERROR(INDEX('Hoja de Trabajo para listado'!$AB$155:$BA$1048576,MATCH($A592,'Hoja de Trabajo para listado'!$AB$155:$AB$1048576,0),MATCH((CUADRO!O$5&amp;$E592),'Hoja de Trabajo para listado'!$AB$151:$BA$151,0)),0)+IFERROR(INDEX('Hoja de Trabajo para listado'!$BC$155:$CB$1048576,MATCH($A592,'Hoja de Trabajo para listado'!$BC$155:$BC$1048576,0),MATCH((CUADRO!O$5&amp;$E592),'Hoja de Trabajo para listado'!$BC$151:$CB$151,0)),0)+IFERROR(INDEX('Hoja de Trabajo para listado'!$DE$153:$DG$274,MATCH($A592,'Hoja de Trabajo para listado'!$DE$153:$DE$1048576,0),MATCH((CUADRO!O$5&amp;$E592),'Hoja de Trabajo para listado'!$DE$151:$DG$151,0)),0)+IFERROR(INDEX('Hoja de Trabajo para listado'!$CD$155:$DC$1048576,MATCH($A592,'Hoja de Trabajo para listado'!$CD$155:$CD$1048576,0),MATCH((CUADRO!O$5&amp;$E592),'Hoja de Trabajo para listado'!$CD$151:$DC$151,0)),0)</f>
        <v>0</v>
      </c>
      <c r="P592" s="314">
        <f ca="1">+IFERROR(INDEX('Hoja de Trabajo para listado'!$A$155:$Z$1048576,MATCH($A592,'Hoja de Trabajo para listado'!$A$155:$A$1048576,0),MATCH((CUADRO!P$5&amp;$E592),'Hoja de Trabajo para listado'!$A$151:$Z$151,0)),0)+IFERROR(INDEX('Hoja de Trabajo para listado'!$AB$155:$BA$1048576,MATCH($A592,'Hoja de Trabajo para listado'!$AB$155:$AB$1048576,0),MATCH((CUADRO!P$5&amp;$E592),'Hoja de Trabajo para listado'!$AB$151:$BA$151,0)),0)+IFERROR(INDEX('Hoja de Trabajo para listado'!$BC$155:$CB$1048576,MATCH($A592,'Hoja de Trabajo para listado'!$BC$155:$BC$1048576,0),MATCH((CUADRO!P$5&amp;$E592),'Hoja de Trabajo para listado'!$BC$151:$CB$151,0)),0)+IFERROR(INDEX('Hoja de Trabajo para listado'!$DE$153:$DG$274,MATCH($A592,'Hoja de Trabajo para listado'!$DE$153:$DE$1048576,0),MATCH((CUADRO!P$5&amp;$E592),'Hoja de Trabajo para listado'!$DE$151:$DG$151,0)),0)+IFERROR(INDEX('Hoja de Trabajo para listado'!$CD$155:$DC$1048576,MATCH($A592,'Hoja de Trabajo para listado'!$CD$155:$CD$1048576,0),MATCH((CUADRO!P$5&amp;$E592),'Hoja de Trabajo para listado'!$CD$151:$DC$151,0)),0)</f>
        <v>0</v>
      </c>
      <c r="Q592" s="314">
        <f ca="1">+IFERROR(INDEX('Hoja de Trabajo para listado'!$A$155:$Z$1048576,MATCH($A592,'Hoja de Trabajo para listado'!$A$155:$A$1048576,0),MATCH((CUADRO!Q$5&amp;$E592),'Hoja de Trabajo para listado'!$A$151:$Z$151,0)),0)+IFERROR(INDEX('Hoja de Trabajo para listado'!$AB$155:$BA$1048576,MATCH($A592,'Hoja de Trabajo para listado'!$AB$155:$AB$1048576,0),MATCH((CUADRO!Q$5&amp;$E592),'Hoja de Trabajo para listado'!$AB$151:$BA$151,0)),0)+IFERROR(INDEX('Hoja de Trabajo para listado'!$BC$155:$CB$1048576,MATCH($A592,'Hoja de Trabajo para listado'!$BC$155:$BC$1048576,0),MATCH((CUADRO!Q$5&amp;$E592),'Hoja de Trabajo para listado'!$BC$151:$CB$151,0)),0)+IFERROR(INDEX('Hoja de Trabajo para listado'!$DE$153:$DG$274,MATCH($A592,'Hoja de Trabajo para listado'!$DE$153:$DE$1048576,0),MATCH((CUADRO!Q$5&amp;$E592),'Hoja de Trabajo para listado'!$DE$151:$DG$151,0)),0)+IFERROR(INDEX('Hoja de Trabajo para listado'!$CD$155:$DC$1048576,MATCH($A592,'Hoja de Trabajo para listado'!$CD$155:$CD$1048576,0),MATCH((CUADRO!Q$5&amp;$E592),'Hoja de Trabajo para listado'!$CD$151:$DC$151,0)),0)</f>
        <v>0</v>
      </c>
      <c r="R592" s="314">
        <f t="shared" ca="1" si="18"/>
        <v>0</v>
      </c>
      <c r="S592" s="322"/>
      <c r="T592" s="314">
        <f ca="1">+T593</f>
        <v>0</v>
      </c>
      <c r="U592" s="313">
        <f t="shared" si="19"/>
        <v>1</v>
      </c>
      <c r="V592" s="319" t="str">
        <f>+VLOOKUP(A592,bd_lista!$A$3:$E$593,5,FALSE)</f>
        <v>Gobiernos Autonomos Municipales</v>
      </c>
      <c r="W592" s="425" t="str">
        <f>+V592</f>
        <v>Gobiernos Autonomos Municipales</v>
      </c>
    </row>
    <row r="593" spans="1:23" customFormat="1" ht="15" hidden="1" customHeight="1">
      <c r="A593" s="323">
        <v>1533</v>
      </c>
      <c r="B593" s="428"/>
      <c r="C593" s="318" t="str">
        <f>+VLOOKUP(A593,bd_lista!$A$3:$C$593,3,FALSE)</f>
        <v>Gobierno Autónomo Municipal de Arampampa</v>
      </c>
      <c r="D593" s="430"/>
      <c r="E593" s="347" t="s">
        <v>1419</v>
      </c>
      <c r="F593" s="314">
        <f ca="1">+IFERROR(INDEX('Hoja de Trabajo para listado'!$A$155:$Z$1048576,MATCH($A593,'Hoja de Trabajo para listado'!$A$155:$A$1048576,0),MATCH((CUADRO!F$5&amp;$E593),'Hoja de Trabajo para listado'!$A$151:$Z$151,0)),0)+IFERROR(INDEX('Hoja de Trabajo para listado'!$AB$155:$BA$1048576,MATCH($A593,'Hoja de Trabajo para listado'!$AB$155:$AB$1048576,0),MATCH((CUADRO!F$5&amp;$E593),'Hoja de Trabajo para listado'!$AB$151:$BA$151,0)),0)+IFERROR(INDEX('Hoja de Trabajo para listado'!$BC$155:$CB$1048576,MATCH($A593,'Hoja de Trabajo para listado'!$BC$155:$BC$1048576,0),MATCH((CUADRO!F$5&amp;$E593),'Hoja de Trabajo para listado'!$BC$151:$CB$151,0)),0)+IFERROR(INDEX('Hoja de Trabajo para listado'!$DE$153:$DG$274,MATCH($A593,'Hoja de Trabajo para listado'!$DE$153:$DE$1048576,0),MATCH((CUADRO!F$5&amp;$E593),'Hoja de Trabajo para listado'!$DE$151:$DG$151,0)),0)+IFERROR(INDEX('Hoja de Trabajo para listado'!$CD$155:$DC$1048576,MATCH($A593,'Hoja de Trabajo para listado'!$CD$155:$CD$1048576,0),MATCH((CUADRO!F$5&amp;$E593),'Hoja de Trabajo para listado'!$CD$151:$DC$151,0)),0)</f>
        <v>0</v>
      </c>
      <c r="G593" s="314">
        <f ca="1">+IFERROR(INDEX('Hoja de Trabajo para listado'!$A$155:$Z$1048576,MATCH($A593,'Hoja de Trabajo para listado'!$A$155:$A$1048576,0),MATCH((CUADRO!G$5&amp;$E593),'Hoja de Trabajo para listado'!$A$151:$Z$151,0)),0)+IFERROR(INDEX('Hoja de Trabajo para listado'!$AB$155:$BA$1048576,MATCH($A593,'Hoja de Trabajo para listado'!$AB$155:$AB$1048576,0),MATCH((CUADRO!G$5&amp;$E593),'Hoja de Trabajo para listado'!$AB$151:$BA$151,0)),0)+IFERROR(INDEX('Hoja de Trabajo para listado'!$BC$155:$CB$1048576,MATCH($A593,'Hoja de Trabajo para listado'!$BC$155:$BC$1048576,0),MATCH((CUADRO!G$5&amp;$E593),'Hoja de Trabajo para listado'!$BC$151:$CB$151,0)),0)+IFERROR(INDEX('Hoja de Trabajo para listado'!$DE$153:$DG$274,MATCH($A593,'Hoja de Trabajo para listado'!$DE$153:$DE$1048576,0),MATCH((CUADRO!G$5&amp;$E593),'Hoja de Trabajo para listado'!$DE$151:$DG$151,0)),0)+IFERROR(INDEX('Hoja de Trabajo para listado'!$CD$155:$DC$1048576,MATCH($A593,'Hoja de Trabajo para listado'!$CD$155:$CD$1048576,0),MATCH((CUADRO!G$5&amp;$E593),'Hoja de Trabajo para listado'!$CD$151:$DC$151,0)),0)</f>
        <v>0</v>
      </c>
      <c r="H593" s="314">
        <f ca="1">+IFERROR(INDEX('Hoja de Trabajo para listado'!$A$155:$Z$1048576,MATCH($A593,'Hoja de Trabajo para listado'!$A$155:$A$1048576,0),MATCH((CUADRO!H$5&amp;$E593),'Hoja de Trabajo para listado'!$A$151:$Z$151,0)),0)+IFERROR(INDEX('Hoja de Trabajo para listado'!$AB$155:$BA$1048576,MATCH($A593,'Hoja de Trabajo para listado'!$AB$155:$AB$1048576,0),MATCH((CUADRO!H$5&amp;$E593),'Hoja de Trabajo para listado'!$AB$151:$BA$151,0)),0)+IFERROR(INDEX('Hoja de Trabajo para listado'!$BC$155:$CB$1048576,MATCH($A593,'Hoja de Trabajo para listado'!$BC$155:$BC$1048576,0),MATCH((CUADRO!H$5&amp;$E593),'Hoja de Trabajo para listado'!$BC$151:$CB$151,0)),0)+IFERROR(INDEX('Hoja de Trabajo para listado'!$DE$153:$DG$274,MATCH($A593,'Hoja de Trabajo para listado'!$DE$153:$DE$1048576,0),MATCH((CUADRO!H$5&amp;$E593),'Hoja de Trabajo para listado'!$DE$151:$DG$151,0)),0)+IFERROR(INDEX('Hoja de Trabajo para listado'!$CD$155:$DC$1048576,MATCH($A593,'Hoja de Trabajo para listado'!$CD$155:$CD$1048576,0),MATCH((CUADRO!H$5&amp;$E593),'Hoja de Trabajo para listado'!$CD$151:$DC$151,0)),0)</f>
        <v>0</v>
      </c>
      <c r="I593" s="314">
        <f ca="1">+IFERROR(INDEX('Hoja de Trabajo para listado'!$A$155:$Z$1048576,MATCH($A593,'Hoja de Trabajo para listado'!$A$155:$A$1048576,0),MATCH((CUADRO!I$5&amp;$E593),'Hoja de Trabajo para listado'!$A$151:$Z$151,0)),0)+IFERROR(INDEX('Hoja de Trabajo para listado'!$AB$155:$BA$1048576,MATCH($A593,'Hoja de Trabajo para listado'!$AB$155:$AB$1048576,0),MATCH((CUADRO!I$5&amp;$E593),'Hoja de Trabajo para listado'!$AB$151:$BA$151,0)),0)+IFERROR(INDEX('Hoja de Trabajo para listado'!$BC$155:$CB$1048576,MATCH($A593,'Hoja de Trabajo para listado'!$BC$155:$BC$1048576,0),MATCH((CUADRO!I$5&amp;$E593),'Hoja de Trabajo para listado'!$BC$151:$CB$151,0)),0)+IFERROR(INDEX('Hoja de Trabajo para listado'!$DE$153:$DG$274,MATCH($A593,'Hoja de Trabajo para listado'!$DE$153:$DE$1048576,0),MATCH((CUADRO!I$5&amp;$E593),'Hoja de Trabajo para listado'!$DE$151:$DG$151,0)),0)+IFERROR(INDEX('Hoja de Trabajo para listado'!$CD$155:$DC$1048576,MATCH($A593,'Hoja de Trabajo para listado'!$CD$155:$CD$1048576,0),MATCH((CUADRO!I$5&amp;$E593),'Hoja de Trabajo para listado'!$CD$151:$DC$151,0)),0)</f>
        <v>0</v>
      </c>
      <c r="J593" s="314">
        <f ca="1">+IFERROR(INDEX('Hoja de Trabajo para listado'!$A$155:$Z$1048576,MATCH($A593,'Hoja de Trabajo para listado'!$A$155:$A$1048576,0),MATCH((CUADRO!J$5&amp;$E593),'Hoja de Trabajo para listado'!$A$151:$Z$151,0)),0)+IFERROR(INDEX('Hoja de Trabajo para listado'!$AB$155:$BA$1048576,MATCH($A593,'Hoja de Trabajo para listado'!$AB$155:$AB$1048576,0),MATCH((CUADRO!J$5&amp;$E593),'Hoja de Trabajo para listado'!$AB$151:$BA$151,0)),0)+IFERROR(INDEX('Hoja de Trabajo para listado'!$BC$155:$CB$1048576,MATCH($A593,'Hoja de Trabajo para listado'!$BC$155:$BC$1048576,0),MATCH((CUADRO!J$5&amp;$E593),'Hoja de Trabajo para listado'!$BC$151:$CB$151,0)),0)+IFERROR(INDEX('Hoja de Trabajo para listado'!$DE$153:$DG$274,MATCH($A593,'Hoja de Trabajo para listado'!$DE$153:$DE$1048576,0),MATCH((CUADRO!J$5&amp;$E593),'Hoja de Trabajo para listado'!$DE$151:$DG$151,0)),0)+IFERROR(INDEX('Hoja de Trabajo para listado'!$CD$155:$DC$1048576,MATCH($A593,'Hoja de Trabajo para listado'!$CD$155:$CD$1048576,0),MATCH((CUADRO!J$5&amp;$E593),'Hoja de Trabajo para listado'!$CD$151:$DC$151,0)),0)</f>
        <v>0</v>
      </c>
      <c r="K593" s="314">
        <f ca="1">+IFERROR(INDEX('Hoja de Trabajo para listado'!$A$155:$Z$1048576,MATCH($A593,'Hoja de Trabajo para listado'!$A$155:$A$1048576,0),MATCH((CUADRO!K$5&amp;$E593),'Hoja de Trabajo para listado'!$A$151:$Z$151,0)),0)+IFERROR(INDEX('Hoja de Trabajo para listado'!$AB$155:$BA$1048576,MATCH($A593,'Hoja de Trabajo para listado'!$AB$155:$AB$1048576,0),MATCH((CUADRO!K$5&amp;$E593),'Hoja de Trabajo para listado'!$AB$151:$BA$151,0)),0)+IFERROR(INDEX('Hoja de Trabajo para listado'!$BC$155:$CB$1048576,MATCH($A593,'Hoja de Trabajo para listado'!$BC$155:$BC$1048576,0),MATCH((CUADRO!K$5&amp;$E593),'Hoja de Trabajo para listado'!$BC$151:$CB$151,0)),0)+IFERROR(INDEX('Hoja de Trabajo para listado'!$DE$153:$DG$274,MATCH($A593,'Hoja de Trabajo para listado'!$DE$153:$DE$1048576,0),MATCH((CUADRO!K$5&amp;$E593),'Hoja de Trabajo para listado'!$DE$151:$DG$151,0)),0)+IFERROR(INDEX('Hoja de Trabajo para listado'!$CD$155:$DC$1048576,MATCH($A593,'Hoja de Trabajo para listado'!$CD$155:$CD$1048576,0),MATCH((CUADRO!K$5&amp;$E593),'Hoja de Trabajo para listado'!$CD$151:$DC$151,0)),0)</f>
        <v>0</v>
      </c>
      <c r="L593" s="314">
        <f ca="1">+IFERROR(INDEX('Hoja de Trabajo para listado'!$A$155:$Z$1048576,MATCH($A593,'Hoja de Trabajo para listado'!$A$155:$A$1048576,0),MATCH((CUADRO!L$5&amp;$E593),'Hoja de Trabajo para listado'!$A$151:$Z$151,0)),0)+IFERROR(INDEX('Hoja de Trabajo para listado'!$AB$155:$BA$1048576,MATCH($A593,'Hoja de Trabajo para listado'!$AB$155:$AB$1048576,0),MATCH((CUADRO!L$5&amp;$E593),'Hoja de Trabajo para listado'!$AB$151:$BA$151,0)),0)+IFERROR(INDEX('Hoja de Trabajo para listado'!$BC$155:$CB$1048576,MATCH($A593,'Hoja de Trabajo para listado'!$BC$155:$BC$1048576,0),MATCH((CUADRO!L$5&amp;$E593),'Hoja de Trabajo para listado'!$BC$151:$CB$151,0)),0)+IFERROR(INDEX('Hoja de Trabajo para listado'!$DE$153:$DG$274,MATCH($A593,'Hoja de Trabajo para listado'!$DE$153:$DE$1048576,0),MATCH((CUADRO!L$5&amp;$E593),'Hoja de Trabajo para listado'!$DE$151:$DG$151,0)),0)+IFERROR(INDEX('Hoja de Trabajo para listado'!$CD$155:$DC$1048576,MATCH($A593,'Hoja de Trabajo para listado'!$CD$155:$CD$1048576,0),MATCH((CUADRO!L$5&amp;$E593),'Hoja de Trabajo para listado'!$CD$151:$DC$151,0)),0)</f>
        <v>0</v>
      </c>
      <c r="M593" s="314">
        <f ca="1">+IFERROR(INDEX('Hoja de Trabajo para listado'!$A$155:$Z$1048576,MATCH($A593,'Hoja de Trabajo para listado'!$A$155:$A$1048576,0),MATCH((CUADRO!M$5&amp;$E593),'Hoja de Trabajo para listado'!$A$151:$Z$151,0)),0)+IFERROR(INDEX('Hoja de Trabajo para listado'!$AB$155:$BA$1048576,MATCH($A593,'Hoja de Trabajo para listado'!$AB$155:$AB$1048576,0),MATCH((CUADRO!M$5&amp;$E593),'Hoja de Trabajo para listado'!$AB$151:$BA$151,0)),0)+IFERROR(INDEX('Hoja de Trabajo para listado'!$BC$155:$CB$1048576,MATCH($A593,'Hoja de Trabajo para listado'!$BC$155:$BC$1048576,0),MATCH((CUADRO!M$5&amp;$E593),'Hoja de Trabajo para listado'!$BC$151:$CB$151,0)),0)+IFERROR(INDEX('Hoja de Trabajo para listado'!$DE$153:$DG$274,MATCH($A593,'Hoja de Trabajo para listado'!$DE$153:$DE$1048576,0),MATCH((CUADRO!M$5&amp;$E593),'Hoja de Trabajo para listado'!$DE$151:$DG$151,0)),0)+IFERROR(INDEX('Hoja de Trabajo para listado'!$CD$155:$DC$1048576,MATCH($A593,'Hoja de Trabajo para listado'!$CD$155:$CD$1048576,0),MATCH((CUADRO!M$5&amp;$E593),'Hoja de Trabajo para listado'!$CD$151:$DC$151,0)),0)</f>
        <v>0</v>
      </c>
      <c r="N593" s="314">
        <f ca="1">+IFERROR(INDEX('Hoja de Trabajo para listado'!$A$155:$Z$1048576,MATCH($A593,'Hoja de Trabajo para listado'!$A$155:$A$1048576,0),MATCH((CUADRO!N$5&amp;$E593),'Hoja de Trabajo para listado'!$A$151:$Z$151,0)),0)+IFERROR(INDEX('Hoja de Trabajo para listado'!$AB$155:$BA$1048576,MATCH($A593,'Hoja de Trabajo para listado'!$AB$155:$AB$1048576,0),MATCH((CUADRO!N$5&amp;$E593),'Hoja de Trabajo para listado'!$AB$151:$BA$151,0)),0)+IFERROR(INDEX('Hoja de Trabajo para listado'!$BC$155:$CB$1048576,MATCH($A593,'Hoja de Trabajo para listado'!$BC$155:$BC$1048576,0),MATCH((CUADRO!N$5&amp;$E593),'Hoja de Trabajo para listado'!$BC$151:$CB$151,0)),0)+IFERROR(INDEX('Hoja de Trabajo para listado'!$DE$153:$DG$274,MATCH($A593,'Hoja de Trabajo para listado'!$DE$153:$DE$1048576,0),MATCH((CUADRO!N$5&amp;$E593),'Hoja de Trabajo para listado'!$DE$151:$DG$151,0)),0)+IFERROR(INDEX('Hoja de Trabajo para listado'!$CD$155:$DC$1048576,MATCH($A593,'Hoja de Trabajo para listado'!$CD$155:$CD$1048576,0),MATCH((CUADRO!N$5&amp;$E593),'Hoja de Trabajo para listado'!$CD$151:$DC$151,0)),0)</f>
        <v>0</v>
      </c>
      <c r="O593" s="314">
        <f ca="1">+IFERROR(INDEX('Hoja de Trabajo para listado'!$A$155:$Z$1048576,MATCH($A593,'Hoja de Trabajo para listado'!$A$155:$A$1048576,0),MATCH((CUADRO!O$5&amp;$E593),'Hoja de Trabajo para listado'!$A$151:$Z$151,0)),0)+IFERROR(INDEX('Hoja de Trabajo para listado'!$AB$155:$BA$1048576,MATCH($A593,'Hoja de Trabajo para listado'!$AB$155:$AB$1048576,0),MATCH((CUADRO!O$5&amp;$E593),'Hoja de Trabajo para listado'!$AB$151:$BA$151,0)),0)+IFERROR(INDEX('Hoja de Trabajo para listado'!$BC$155:$CB$1048576,MATCH($A593,'Hoja de Trabajo para listado'!$BC$155:$BC$1048576,0),MATCH((CUADRO!O$5&amp;$E593),'Hoja de Trabajo para listado'!$BC$151:$CB$151,0)),0)+IFERROR(INDEX('Hoja de Trabajo para listado'!$DE$153:$DG$274,MATCH($A593,'Hoja de Trabajo para listado'!$DE$153:$DE$1048576,0),MATCH((CUADRO!O$5&amp;$E593),'Hoja de Trabajo para listado'!$DE$151:$DG$151,0)),0)+IFERROR(INDEX('Hoja de Trabajo para listado'!$CD$155:$DC$1048576,MATCH($A593,'Hoja de Trabajo para listado'!$CD$155:$CD$1048576,0),MATCH((CUADRO!O$5&amp;$E593),'Hoja de Trabajo para listado'!$CD$151:$DC$151,0)),0)</f>
        <v>0</v>
      </c>
      <c r="P593" s="314">
        <f ca="1">+IFERROR(INDEX('Hoja de Trabajo para listado'!$A$155:$Z$1048576,MATCH($A593,'Hoja de Trabajo para listado'!$A$155:$A$1048576,0),MATCH((CUADRO!P$5&amp;$E593),'Hoja de Trabajo para listado'!$A$151:$Z$151,0)),0)+IFERROR(INDEX('Hoja de Trabajo para listado'!$AB$155:$BA$1048576,MATCH($A593,'Hoja de Trabajo para listado'!$AB$155:$AB$1048576,0),MATCH((CUADRO!P$5&amp;$E593),'Hoja de Trabajo para listado'!$AB$151:$BA$151,0)),0)+IFERROR(INDEX('Hoja de Trabajo para listado'!$BC$155:$CB$1048576,MATCH($A593,'Hoja de Trabajo para listado'!$BC$155:$BC$1048576,0),MATCH((CUADRO!P$5&amp;$E593),'Hoja de Trabajo para listado'!$BC$151:$CB$151,0)),0)+IFERROR(INDEX('Hoja de Trabajo para listado'!$DE$153:$DG$274,MATCH($A593,'Hoja de Trabajo para listado'!$DE$153:$DE$1048576,0),MATCH((CUADRO!P$5&amp;$E593),'Hoja de Trabajo para listado'!$DE$151:$DG$151,0)),0)+IFERROR(INDEX('Hoja de Trabajo para listado'!$CD$155:$DC$1048576,MATCH($A593,'Hoja de Trabajo para listado'!$CD$155:$CD$1048576,0),MATCH((CUADRO!P$5&amp;$E593),'Hoja de Trabajo para listado'!$CD$151:$DC$151,0)),0)</f>
        <v>0</v>
      </c>
      <c r="Q593" s="314">
        <f ca="1">+IFERROR(INDEX('Hoja de Trabajo para listado'!$A$155:$Z$1048576,MATCH($A593,'Hoja de Trabajo para listado'!$A$155:$A$1048576,0),MATCH((CUADRO!Q$5&amp;$E593),'Hoja de Trabajo para listado'!$A$151:$Z$151,0)),0)+IFERROR(INDEX('Hoja de Trabajo para listado'!$AB$155:$BA$1048576,MATCH($A593,'Hoja de Trabajo para listado'!$AB$155:$AB$1048576,0),MATCH((CUADRO!Q$5&amp;$E593),'Hoja de Trabajo para listado'!$AB$151:$BA$151,0)),0)+IFERROR(INDEX('Hoja de Trabajo para listado'!$BC$155:$CB$1048576,MATCH($A593,'Hoja de Trabajo para listado'!$BC$155:$BC$1048576,0),MATCH((CUADRO!Q$5&amp;$E593),'Hoja de Trabajo para listado'!$BC$151:$CB$151,0)),0)+IFERROR(INDEX('Hoja de Trabajo para listado'!$DE$153:$DG$274,MATCH($A593,'Hoja de Trabajo para listado'!$DE$153:$DE$1048576,0),MATCH((CUADRO!Q$5&amp;$E593),'Hoja de Trabajo para listado'!$DE$151:$DG$151,0)),0)+IFERROR(INDEX('Hoja de Trabajo para listado'!$CD$155:$DC$1048576,MATCH($A593,'Hoja de Trabajo para listado'!$CD$155:$CD$1048576,0),MATCH((CUADRO!Q$5&amp;$E593),'Hoja de Trabajo para listado'!$CD$151:$DC$151,0)),0)</f>
        <v>0</v>
      </c>
      <c r="R593" s="314">
        <f t="shared" ca="1" si="18"/>
        <v>0</v>
      </c>
      <c r="S593" s="322">
        <f ca="1">+R592+R593</f>
        <v>0</v>
      </c>
      <c r="T593" s="314">
        <f ca="1">+S593</f>
        <v>0</v>
      </c>
      <c r="U593" s="313">
        <f t="shared" si="19"/>
        <v>2</v>
      </c>
      <c r="V593" s="319" t="str">
        <f>+VLOOKUP(A593,bd_lista!$A$3:$E$593,5,FALSE)</f>
        <v>Gobiernos Autonomos Municipales</v>
      </c>
      <c r="W593" s="426"/>
    </row>
    <row r="594" spans="1:23" customFormat="1" ht="15" hidden="1" customHeight="1">
      <c r="A594" s="323">
        <v>1534</v>
      </c>
      <c r="B594" s="427">
        <f>+A594</f>
        <v>1534</v>
      </c>
      <c r="C594" s="318" t="str">
        <f>+VLOOKUP(A594,bd_lista!$A$3:$C$593,3,FALSE)</f>
        <v>Gobierno Autónomo Municipal de Acasio</v>
      </c>
      <c r="D594" s="429" t="str">
        <f>+C594</f>
        <v>Gobierno Autónomo Municipal de Acasio</v>
      </c>
      <c r="E594" s="346" t="s">
        <v>1418</v>
      </c>
      <c r="F594" s="314">
        <f ca="1">+IFERROR(INDEX('Hoja de Trabajo para listado'!$A$155:$Z$1048576,MATCH($A594,'Hoja de Trabajo para listado'!$A$155:$A$1048576,0),MATCH((CUADRO!F$5&amp;$E594),'Hoja de Trabajo para listado'!$A$151:$Z$151,0)),0)+IFERROR(INDEX('Hoja de Trabajo para listado'!$AB$155:$BA$1048576,MATCH($A594,'Hoja de Trabajo para listado'!$AB$155:$AB$1048576,0),MATCH((CUADRO!F$5&amp;$E594),'Hoja de Trabajo para listado'!$AB$151:$BA$151,0)),0)+IFERROR(INDEX('Hoja de Trabajo para listado'!$BC$155:$CB$1048576,MATCH($A594,'Hoja de Trabajo para listado'!$BC$155:$BC$1048576,0),MATCH((CUADRO!F$5&amp;$E594),'Hoja de Trabajo para listado'!$BC$151:$CB$151,0)),0)+IFERROR(INDEX('Hoja de Trabajo para listado'!$DE$153:$DG$274,MATCH($A594,'Hoja de Trabajo para listado'!$DE$153:$DE$1048576,0),MATCH((CUADRO!F$5&amp;$E594),'Hoja de Trabajo para listado'!$DE$151:$DG$151,0)),0)+IFERROR(INDEX('Hoja de Trabajo para listado'!$CD$155:$DC$1048576,MATCH($A594,'Hoja de Trabajo para listado'!$CD$155:$CD$1048576,0),MATCH((CUADRO!F$5&amp;$E594),'Hoja de Trabajo para listado'!$CD$151:$DC$151,0)),0)</f>
        <v>0</v>
      </c>
      <c r="G594" s="314">
        <f ca="1">+IFERROR(INDEX('Hoja de Trabajo para listado'!$A$155:$Z$1048576,MATCH($A594,'Hoja de Trabajo para listado'!$A$155:$A$1048576,0),MATCH((CUADRO!G$5&amp;$E594),'Hoja de Trabajo para listado'!$A$151:$Z$151,0)),0)+IFERROR(INDEX('Hoja de Trabajo para listado'!$AB$155:$BA$1048576,MATCH($A594,'Hoja de Trabajo para listado'!$AB$155:$AB$1048576,0),MATCH((CUADRO!G$5&amp;$E594),'Hoja de Trabajo para listado'!$AB$151:$BA$151,0)),0)+IFERROR(INDEX('Hoja de Trabajo para listado'!$BC$155:$CB$1048576,MATCH($A594,'Hoja de Trabajo para listado'!$BC$155:$BC$1048576,0),MATCH((CUADRO!G$5&amp;$E594),'Hoja de Trabajo para listado'!$BC$151:$CB$151,0)),0)+IFERROR(INDEX('Hoja de Trabajo para listado'!$DE$153:$DG$274,MATCH($A594,'Hoja de Trabajo para listado'!$DE$153:$DE$1048576,0),MATCH((CUADRO!G$5&amp;$E594),'Hoja de Trabajo para listado'!$DE$151:$DG$151,0)),0)+IFERROR(INDEX('Hoja de Trabajo para listado'!$CD$155:$DC$1048576,MATCH($A594,'Hoja de Trabajo para listado'!$CD$155:$CD$1048576,0),MATCH((CUADRO!G$5&amp;$E594),'Hoja de Trabajo para listado'!$CD$151:$DC$151,0)),0)</f>
        <v>0</v>
      </c>
      <c r="H594" s="314">
        <f ca="1">+IFERROR(INDEX('Hoja de Trabajo para listado'!$A$155:$Z$1048576,MATCH($A594,'Hoja de Trabajo para listado'!$A$155:$A$1048576,0),MATCH((CUADRO!H$5&amp;$E594),'Hoja de Trabajo para listado'!$A$151:$Z$151,0)),0)+IFERROR(INDEX('Hoja de Trabajo para listado'!$AB$155:$BA$1048576,MATCH($A594,'Hoja de Trabajo para listado'!$AB$155:$AB$1048576,0),MATCH((CUADRO!H$5&amp;$E594),'Hoja de Trabajo para listado'!$AB$151:$BA$151,0)),0)+IFERROR(INDEX('Hoja de Trabajo para listado'!$BC$155:$CB$1048576,MATCH($A594,'Hoja de Trabajo para listado'!$BC$155:$BC$1048576,0),MATCH((CUADRO!H$5&amp;$E594),'Hoja de Trabajo para listado'!$BC$151:$CB$151,0)),0)+IFERROR(INDEX('Hoja de Trabajo para listado'!$DE$153:$DG$274,MATCH($A594,'Hoja de Trabajo para listado'!$DE$153:$DE$1048576,0),MATCH((CUADRO!H$5&amp;$E594),'Hoja de Trabajo para listado'!$DE$151:$DG$151,0)),0)+IFERROR(INDEX('Hoja de Trabajo para listado'!$CD$155:$DC$1048576,MATCH($A594,'Hoja de Trabajo para listado'!$CD$155:$CD$1048576,0),MATCH((CUADRO!H$5&amp;$E594),'Hoja de Trabajo para listado'!$CD$151:$DC$151,0)),0)</f>
        <v>0</v>
      </c>
      <c r="I594" s="314">
        <f ca="1">+IFERROR(INDEX('Hoja de Trabajo para listado'!$A$155:$Z$1048576,MATCH($A594,'Hoja de Trabajo para listado'!$A$155:$A$1048576,0),MATCH((CUADRO!I$5&amp;$E594),'Hoja de Trabajo para listado'!$A$151:$Z$151,0)),0)+IFERROR(INDEX('Hoja de Trabajo para listado'!$AB$155:$BA$1048576,MATCH($A594,'Hoja de Trabajo para listado'!$AB$155:$AB$1048576,0),MATCH((CUADRO!I$5&amp;$E594),'Hoja de Trabajo para listado'!$AB$151:$BA$151,0)),0)+IFERROR(INDEX('Hoja de Trabajo para listado'!$BC$155:$CB$1048576,MATCH($A594,'Hoja de Trabajo para listado'!$BC$155:$BC$1048576,0),MATCH((CUADRO!I$5&amp;$E594),'Hoja de Trabajo para listado'!$BC$151:$CB$151,0)),0)+IFERROR(INDEX('Hoja de Trabajo para listado'!$DE$153:$DG$274,MATCH($A594,'Hoja de Trabajo para listado'!$DE$153:$DE$1048576,0),MATCH((CUADRO!I$5&amp;$E594),'Hoja de Trabajo para listado'!$DE$151:$DG$151,0)),0)+IFERROR(INDEX('Hoja de Trabajo para listado'!$CD$155:$DC$1048576,MATCH($A594,'Hoja de Trabajo para listado'!$CD$155:$CD$1048576,0),MATCH((CUADRO!I$5&amp;$E594),'Hoja de Trabajo para listado'!$CD$151:$DC$151,0)),0)</f>
        <v>0</v>
      </c>
      <c r="J594" s="314">
        <f ca="1">+IFERROR(INDEX('Hoja de Trabajo para listado'!$A$155:$Z$1048576,MATCH($A594,'Hoja de Trabajo para listado'!$A$155:$A$1048576,0),MATCH((CUADRO!J$5&amp;$E594),'Hoja de Trabajo para listado'!$A$151:$Z$151,0)),0)+IFERROR(INDEX('Hoja de Trabajo para listado'!$AB$155:$BA$1048576,MATCH($A594,'Hoja de Trabajo para listado'!$AB$155:$AB$1048576,0),MATCH((CUADRO!J$5&amp;$E594),'Hoja de Trabajo para listado'!$AB$151:$BA$151,0)),0)+IFERROR(INDEX('Hoja de Trabajo para listado'!$BC$155:$CB$1048576,MATCH($A594,'Hoja de Trabajo para listado'!$BC$155:$BC$1048576,0),MATCH((CUADRO!J$5&amp;$E594),'Hoja de Trabajo para listado'!$BC$151:$CB$151,0)),0)+IFERROR(INDEX('Hoja de Trabajo para listado'!$DE$153:$DG$274,MATCH($A594,'Hoja de Trabajo para listado'!$DE$153:$DE$1048576,0),MATCH((CUADRO!J$5&amp;$E594),'Hoja de Trabajo para listado'!$DE$151:$DG$151,0)),0)+IFERROR(INDEX('Hoja de Trabajo para listado'!$CD$155:$DC$1048576,MATCH($A594,'Hoja de Trabajo para listado'!$CD$155:$CD$1048576,0),MATCH((CUADRO!J$5&amp;$E594),'Hoja de Trabajo para listado'!$CD$151:$DC$151,0)),0)</f>
        <v>0</v>
      </c>
      <c r="K594" s="314">
        <f ca="1">+IFERROR(INDEX('Hoja de Trabajo para listado'!$A$155:$Z$1048576,MATCH($A594,'Hoja de Trabajo para listado'!$A$155:$A$1048576,0),MATCH((CUADRO!K$5&amp;$E594),'Hoja de Trabajo para listado'!$A$151:$Z$151,0)),0)+IFERROR(INDEX('Hoja de Trabajo para listado'!$AB$155:$BA$1048576,MATCH($A594,'Hoja de Trabajo para listado'!$AB$155:$AB$1048576,0),MATCH((CUADRO!K$5&amp;$E594),'Hoja de Trabajo para listado'!$AB$151:$BA$151,0)),0)+IFERROR(INDEX('Hoja de Trabajo para listado'!$BC$155:$CB$1048576,MATCH($A594,'Hoja de Trabajo para listado'!$BC$155:$BC$1048576,0),MATCH((CUADRO!K$5&amp;$E594),'Hoja de Trabajo para listado'!$BC$151:$CB$151,0)),0)+IFERROR(INDEX('Hoja de Trabajo para listado'!$DE$153:$DG$274,MATCH($A594,'Hoja de Trabajo para listado'!$DE$153:$DE$1048576,0),MATCH((CUADRO!K$5&amp;$E594),'Hoja de Trabajo para listado'!$DE$151:$DG$151,0)),0)+IFERROR(INDEX('Hoja de Trabajo para listado'!$CD$155:$DC$1048576,MATCH($A594,'Hoja de Trabajo para listado'!$CD$155:$CD$1048576,0),MATCH((CUADRO!K$5&amp;$E594),'Hoja de Trabajo para listado'!$CD$151:$DC$151,0)),0)</f>
        <v>0</v>
      </c>
      <c r="L594" s="314">
        <f ca="1">+IFERROR(INDEX('Hoja de Trabajo para listado'!$A$155:$Z$1048576,MATCH($A594,'Hoja de Trabajo para listado'!$A$155:$A$1048576,0),MATCH((CUADRO!L$5&amp;$E594),'Hoja de Trabajo para listado'!$A$151:$Z$151,0)),0)+IFERROR(INDEX('Hoja de Trabajo para listado'!$AB$155:$BA$1048576,MATCH($A594,'Hoja de Trabajo para listado'!$AB$155:$AB$1048576,0),MATCH((CUADRO!L$5&amp;$E594),'Hoja de Trabajo para listado'!$AB$151:$BA$151,0)),0)+IFERROR(INDEX('Hoja de Trabajo para listado'!$BC$155:$CB$1048576,MATCH($A594,'Hoja de Trabajo para listado'!$BC$155:$BC$1048576,0),MATCH((CUADRO!L$5&amp;$E594),'Hoja de Trabajo para listado'!$BC$151:$CB$151,0)),0)+IFERROR(INDEX('Hoja de Trabajo para listado'!$DE$153:$DG$274,MATCH($A594,'Hoja de Trabajo para listado'!$DE$153:$DE$1048576,0),MATCH((CUADRO!L$5&amp;$E594),'Hoja de Trabajo para listado'!$DE$151:$DG$151,0)),0)+IFERROR(INDEX('Hoja de Trabajo para listado'!$CD$155:$DC$1048576,MATCH($A594,'Hoja de Trabajo para listado'!$CD$155:$CD$1048576,0),MATCH((CUADRO!L$5&amp;$E594),'Hoja de Trabajo para listado'!$CD$151:$DC$151,0)),0)</f>
        <v>0</v>
      </c>
      <c r="M594" s="314">
        <f ca="1">+IFERROR(INDEX('Hoja de Trabajo para listado'!$A$155:$Z$1048576,MATCH($A594,'Hoja de Trabajo para listado'!$A$155:$A$1048576,0),MATCH((CUADRO!M$5&amp;$E594),'Hoja de Trabajo para listado'!$A$151:$Z$151,0)),0)+IFERROR(INDEX('Hoja de Trabajo para listado'!$AB$155:$BA$1048576,MATCH($A594,'Hoja de Trabajo para listado'!$AB$155:$AB$1048576,0),MATCH((CUADRO!M$5&amp;$E594),'Hoja de Trabajo para listado'!$AB$151:$BA$151,0)),0)+IFERROR(INDEX('Hoja de Trabajo para listado'!$BC$155:$CB$1048576,MATCH($A594,'Hoja de Trabajo para listado'!$BC$155:$BC$1048576,0),MATCH((CUADRO!M$5&amp;$E594),'Hoja de Trabajo para listado'!$BC$151:$CB$151,0)),0)+IFERROR(INDEX('Hoja de Trabajo para listado'!$DE$153:$DG$274,MATCH($A594,'Hoja de Trabajo para listado'!$DE$153:$DE$1048576,0),MATCH((CUADRO!M$5&amp;$E594),'Hoja de Trabajo para listado'!$DE$151:$DG$151,0)),0)+IFERROR(INDEX('Hoja de Trabajo para listado'!$CD$155:$DC$1048576,MATCH($A594,'Hoja de Trabajo para listado'!$CD$155:$CD$1048576,0),MATCH((CUADRO!M$5&amp;$E594),'Hoja de Trabajo para listado'!$CD$151:$DC$151,0)),0)</f>
        <v>0</v>
      </c>
      <c r="N594" s="314">
        <f ca="1">+IFERROR(INDEX('Hoja de Trabajo para listado'!$A$155:$Z$1048576,MATCH($A594,'Hoja de Trabajo para listado'!$A$155:$A$1048576,0),MATCH((CUADRO!N$5&amp;$E594),'Hoja de Trabajo para listado'!$A$151:$Z$151,0)),0)+IFERROR(INDEX('Hoja de Trabajo para listado'!$AB$155:$BA$1048576,MATCH($A594,'Hoja de Trabajo para listado'!$AB$155:$AB$1048576,0),MATCH((CUADRO!N$5&amp;$E594),'Hoja de Trabajo para listado'!$AB$151:$BA$151,0)),0)+IFERROR(INDEX('Hoja de Trabajo para listado'!$BC$155:$CB$1048576,MATCH($A594,'Hoja de Trabajo para listado'!$BC$155:$BC$1048576,0),MATCH((CUADRO!N$5&amp;$E594),'Hoja de Trabajo para listado'!$BC$151:$CB$151,0)),0)+IFERROR(INDEX('Hoja de Trabajo para listado'!$DE$153:$DG$274,MATCH($A594,'Hoja de Trabajo para listado'!$DE$153:$DE$1048576,0),MATCH((CUADRO!N$5&amp;$E594),'Hoja de Trabajo para listado'!$DE$151:$DG$151,0)),0)+IFERROR(INDEX('Hoja de Trabajo para listado'!$CD$155:$DC$1048576,MATCH($A594,'Hoja de Trabajo para listado'!$CD$155:$CD$1048576,0),MATCH((CUADRO!N$5&amp;$E594),'Hoja de Trabajo para listado'!$CD$151:$DC$151,0)),0)</f>
        <v>0</v>
      </c>
      <c r="O594" s="314">
        <f ca="1">+IFERROR(INDEX('Hoja de Trabajo para listado'!$A$155:$Z$1048576,MATCH($A594,'Hoja de Trabajo para listado'!$A$155:$A$1048576,0),MATCH((CUADRO!O$5&amp;$E594),'Hoja de Trabajo para listado'!$A$151:$Z$151,0)),0)+IFERROR(INDEX('Hoja de Trabajo para listado'!$AB$155:$BA$1048576,MATCH($A594,'Hoja de Trabajo para listado'!$AB$155:$AB$1048576,0),MATCH((CUADRO!O$5&amp;$E594),'Hoja de Trabajo para listado'!$AB$151:$BA$151,0)),0)+IFERROR(INDEX('Hoja de Trabajo para listado'!$BC$155:$CB$1048576,MATCH($A594,'Hoja de Trabajo para listado'!$BC$155:$BC$1048576,0),MATCH((CUADRO!O$5&amp;$E594),'Hoja de Trabajo para listado'!$BC$151:$CB$151,0)),0)+IFERROR(INDEX('Hoja de Trabajo para listado'!$DE$153:$DG$274,MATCH($A594,'Hoja de Trabajo para listado'!$DE$153:$DE$1048576,0),MATCH((CUADRO!O$5&amp;$E594),'Hoja de Trabajo para listado'!$DE$151:$DG$151,0)),0)+IFERROR(INDEX('Hoja de Trabajo para listado'!$CD$155:$DC$1048576,MATCH($A594,'Hoja de Trabajo para listado'!$CD$155:$CD$1048576,0),MATCH((CUADRO!O$5&amp;$E594),'Hoja de Trabajo para listado'!$CD$151:$DC$151,0)),0)</f>
        <v>0</v>
      </c>
      <c r="P594" s="314">
        <f ca="1">+IFERROR(INDEX('Hoja de Trabajo para listado'!$A$155:$Z$1048576,MATCH($A594,'Hoja de Trabajo para listado'!$A$155:$A$1048576,0),MATCH((CUADRO!P$5&amp;$E594),'Hoja de Trabajo para listado'!$A$151:$Z$151,0)),0)+IFERROR(INDEX('Hoja de Trabajo para listado'!$AB$155:$BA$1048576,MATCH($A594,'Hoja de Trabajo para listado'!$AB$155:$AB$1048576,0),MATCH((CUADRO!P$5&amp;$E594),'Hoja de Trabajo para listado'!$AB$151:$BA$151,0)),0)+IFERROR(INDEX('Hoja de Trabajo para listado'!$BC$155:$CB$1048576,MATCH($A594,'Hoja de Trabajo para listado'!$BC$155:$BC$1048576,0),MATCH((CUADRO!P$5&amp;$E594),'Hoja de Trabajo para listado'!$BC$151:$CB$151,0)),0)+IFERROR(INDEX('Hoja de Trabajo para listado'!$DE$153:$DG$274,MATCH($A594,'Hoja de Trabajo para listado'!$DE$153:$DE$1048576,0),MATCH((CUADRO!P$5&amp;$E594),'Hoja de Trabajo para listado'!$DE$151:$DG$151,0)),0)+IFERROR(INDEX('Hoja de Trabajo para listado'!$CD$155:$DC$1048576,MATCH($A594,'Hoja de Trabajo para listado'!$CD$155:$CD$1048576,0),MATCH((CUADRO!P$5&amp;$E594),'Hoja de Trabajo para listado'!$CD$151:$DC$151,0)),0)</f>
        <v>0</v>
      </c>
      <c r="Q594" s="314">
        <f ca="1">+IFERROR(INDEX('Hoja de Trabajo para listado'!$A$155:$Z$1048576,MATCH($A594,'Hoja de Trabajo para listado'!$A$155:$A$1048576,0),MATCH((CUADRO!Q$5&amp;$E594),'Hoja de Trabajo para listado'!$A$151:$Z$151,0)),0)+IFERROR(INDEX('Hoja de Trabajo para listado'!$AB$155:$BA$1048576,MATCH($A594,'Hoja de Trabajo para listado'!$AB$155:$AB$1048576,0),MATCH((CUADRO!Q$5&amp;$E594),'Hoja de Trabajo para listado'!$AB$151:$BA$151,0)),0)+IFERROR(INDEX('Hoja de Trabajo para listado'!$BC$155:$CB$1048576,MATCH($A594,'Hoja de Trabajo para listado'!$BC$155:$BC$1048576,0),MATCH((CUADRO!Q$5&amp;$E594),'Hoja de Trabajo para listado'!$BC$151:$CB$151,0)),0)+IFERROR(INDEX('Hoja de Trabajo para listado'!$DE$153:$DG$274,MATCH($A594,'Hoja de Trabajo para listado'!$DE$153:$DE$1048576,0),MATCH((CUADRO!Q$5&amp;$E594),'Hoja de Trabajo para listado'!$DE$151:$DG$151,0)),0)+IFERROR(INDEX('Hoja de Trabajo para listado'!$CD$155:$DC$1048576,MATCH($A594,'Hoja de Trabajo para listado'!$CD$155:$CD$1048576,0),MATCH((CUADRO!Q$5&amp;$E594),'Hoja de Trabajo para listado'!$CD$151:$DC$151,0)),0)</f>
        <v>0</v>
      </c>
      <c r="R594" s="314">
        <f t="shared" ca="1" si="18"/>
        <v>0</v>
      </c>
      <c r="S594" s="322"/>
      <c r="T594" s="314">
        <f ca="1">+T595</f>
        <v>0</v>
      </c>
      <c r="U594" s="313">
        <f t="shared" si="19"/>
        <v>1</v>
      </c>
      <c r="V594" s="319" t="str">
        <f>+VLOOKUP(A594,bd_lista!$A$3:$E$593,5,FALSE)</f>
        <v>Gobiernos Autonomos Municipales</v>
      </c>
      <c r="W594" s="425" t="str">
        <f>+V594</f>
        <v>Gobiernos Autonomos Municipales</v>
      </c>
    </row>
    <row r="595" spans="1:23" customFormat="1" ht="15" hidden="1" customHeight="1">
      <c r="A595" s="323">
        <v>1534</v>
      </c>
      <c r="B595" s="428"/>
      <c r="C595" s="318" t="str">
        <f>+VLOOKUP(A595,bd_lista!$A$3:$C$593,3,FALSE)</f>
        <v>Gobierno Autónomo Municipal de Acasio</v>
      </c>
      <c r="D595" s="430"/>
      <c r="E595" s="347" t="s">
        <v>1419</v>
      </c>
      <c r="F595" s="314">
        <f ca="1">+IFERROR(INDEX('Hoja de Trabajo para listado'!$A$155:$Z$1048576,MATCH($A595,'Hoja de Trabajo para listado'!$A$155:$A$1048576,0),MATCH((CUADRO!F$5&amp;$E595),'Hoja de Trabajo para listado'!$A$151:$Z$151,0)),0)+IFERROR(INDEX('Hoja de Trabajo para listado'!$AB$155:$BA$1048576,MATCH($A595,'Hoja de Trabajo para listado'!$AB$155:$AB$1048576,0),MATCH((CUADRO!F$5&amp;$E595),'Hoja de Trabajo para listado'!$AB$151:$BA$151,0)),0)+IFERROR(INDEX('Hoja de Trabajo para listado'!$BC$155:$CB$1048576,MATCH($A595,'Hoja de Trabajo para listado'!$BC$155:$BC$1048576,0),MATCH((CUADRO!F$5&amp;$E595),'Hoja de Trabajo para listado'!$BC$151:$CB$151,0)),0)+IFERROR(INDEX('Hoja de Trabajo para listado'!$DE$153:$DG$274,MATCH($A595,'Hoja de Trabajo para listado'!$DE$153:$DE$1048576,0),MATCH((CUADRO!F$5&amp;$E595),'Hoja de Trabajo para listado'!$DE$151:$DG$151,0)),0)+IFERROR(INDEX('Hoja de Trabajo para listado'!$CD$155:$DC$1048576,MATCH($A595,'Hoja de Trabajo para listado'!$CD$155:$CD$1048576,0),MATCH((CUADRO!F$5&amp;$E595),'Hoja de Trabajo para listado'!$CD$151:$DC$151,0)),0)</f>
        <v>0</v>
      </c>
      <c r="G595" s="314">
        <f ca="1">+IFERROR(INDEX('Hoja de Trabajo para listado'!$A$155:$Z$1048576,MATCH($A595,'Hoja de Trabajo para listado'!$A$155:$A$1048576,0),MATCH((CUADRO!G$5&amp;$E595),'Hoja de Trabajo para listado'!$A$151:$Z$151,0)),0)+IFERROR(INDEX('Hoja de Trabajo para listado'!$AB$155:$BA$1048576,MATCH($A595,'Hoja de Trabajo para listado'!$AB$155:$AB$1048576,0),MATCH((CUADRO!G$5&amp;$E595),'Hoja de Trabajo para listado'!$AB$151:$BA$151,0)),0)+IFERROR(INDEX('Hoja de Trabajo para listado'!$BC$155:$CB$1048576,MATCH($A595,'Hoja de Trabajo para listado'!$BC$155:$BC$1048576,0),MATCH((CUADRO!G$5&amp;$E595),'Hoja de Trabajo para listado'!$BC$151:$CB$151,0)),0)+IFERROR(INDEX('Hoja de Trabajo para listado'!$DE$153:$DG$274,MATCH($A595,'Hoja de Trabajo para listado'!$DE$153:$DE$1048576,0),MATCH((CUADRO!G$5&amp;$E595),'Hoja de Trabajo para listado'!$DE$151:$DG$151,0)),0)+IFERROR(INDEX('Hoja de Trabajo para listado'!$CD$155:$DC$1048576,MATCH($A595,'Hoja de Trabajo para listado'!$CD$155:$CD$1048576,0),MATCH((CUADRO!G$5&amp;$E595),'Hoja de Trabajo para listado'!$CD$151:$DC$151,0)),0)</f>
        <v>0</v>
      </c>
      <c r="H595" s="314">
        <f ca="1">+IFERROR(INDEX('Hoja de Trabajo para listado'!$A$155:$Z$1048576,MATCH($A595,'Hoja de Trabajo para listado'!$A$155:$A$1048576,0),MATCH((CUADRO!H$5&amp;$E595),'Hoja de Trabajo para listado'!$A$151:$Z$151,0)),0)+IFERROR(INDEX('Hoja de Trabajo para listado'!$AB$155:$BA$1048576,MATCH($A595,'Hoja de Trabajo para listado'!$AB$155:$AB$1048576,0),MATCH((CUADRO!H$5&amp;$E595),'Hoja de Trabajo para listado'!$AB$151:$BA$151,0)),0)+IFERROR(INDEX('Hoja de Trabajo para listado'!$BC$155:$CB$1048576,MATCH($A595,'Hoja de Trabajo para listado'!$BC$155:$BC$1048576,0),MATCH((CUADRO!H$5&amp;$E595),'Hoja de Trabajo para listado'!$BC$151:$CB$151,0)),0)+IFERROR(INDEX('Hoja de Trabajo para listado'!$DE$153:$DG$274,MATCH($A595,'Hoja de Trabajo para listado'!$DE$153:$DE$1048576,0),MATCH((CUADRO!H$5&amp;$E595),'Hoja de Trabajo para listado'!$DE$151:$DG$151,0)),0)+IFERROR(INDEX('Hoja de Trabajo para listado'!$CD$155:$DC$1048576,MATCH($A595,'Hoja de Trabajo para listado'!$CD$155:$CD$1048576,0),MATCH((CUADRO!H$5&amp;$E595),'Hoja de Trabajo para listado'!$CD$151:$DC$151,0)),0)</f>
        <v>0</v>
      </c>
      <c r="I595" s="314">
        <f ca="1">+IFERROR(INDEX('Hoja de Trabajo para listado'!$A$155:$Z$1048576,MATCH($A595,'Hoja de Trabajo para listado'!$A$155:$A$1048576,0),MATCH((CUADRO!I$5&amp;$E595),'Hoja de Trabajo para listado'!$A$151:$Z$151,0)),0)+IFERROR(INDEX('Hoja de Trabajo para listado'!$AB$155:$BA$1048576,MATCH($A595,'Hoja de Trabajo para listado'!$AB$155:$AB$1048576,0),MATCH((CUADRO!I$5&amp;$E595),'Hoja de Trabajo para listado'!$AB$151:$BA$151,0)),0)+IFERROR(INDEX('Hoja de Trabajo para listado'!$BC$155:$CB$1048576,MATCH($A595,'Hoja de Trabajo para listado'!$BC$155:$BC$1048576,0),MATCH((CUADRO!I$5&amp;$E595),'Hoja de Trabajo para listado'!$BC$151:$CB$151,0)),0)+IFERROR(INDEX('Hoja de Trabajo para listado'!$DE$153:$DG$274,MATCH($A595,'Hoja de Trabajo para listado'!$DE$153:$DE$1048576,0),MATCH((CUADRO!I$5&amp;$E595),'Hoja de Trabajo para listado'!$DE$151:$DG$151,0)),0)+IFERROR(INDEX('Hoja de Trabajo para listado'!$CD$155:$DC$1048576,MATCH($A595,'Hoja de Trabajo para listado'!$CD$155:$CD$1048576,0),MATCH((CUADRO!I$5&amp;$E595),'Hoja de Trabajo para listado'!$CD$151:$DC$151,0)),0)</f>
        <v>0</v>
      </c>
      <c r="J595" s="314">
        <f ca="1">+IFERROR(INDEX('Hoja de Trabajo para listado'!$A$155:$Z$1048576,MATCH($A595,'Hoja de Trabajo para listado'!$A$155:$A$1048576,0),MATCH((CUADRO!J$5&amp;$E595),'Hoja de Trabajo para listado'!$A$151:$Z$151,0)),0)+IFERROR(INDEX('Hoja de Trabajo para listado'!$AB$155:$BA$1048576,MATCH($A595,'Hoja de Trabajo para listado'!$AB$155:$AB$1048576,0),MATCH((CUADRO!J$5&amp;$E595),'Hoja de Trabajo para listado'!$AB$151:$BA$151,0)),0)+IFERROR(INDEX('Hoja de Trabajo para listado'!$BC$155:$CB$1048576,MATCH($A595,'Hoja de Trabajo para listado'!$BC$155:$BC$1048576,0),MATCH((CUADRO!J$5&amp;$E595),'Hoja de Trabajo para listado'!$BC$151:$CB$151,0)),0)+IFERROR(INDEX('Hoja de Trabajo para listado'!$DE$153:$DG$274,MATCH($A595,'Hoja de Trabajo para listado'!$DE$153:$DE$1048576,0),MATCH((CUADRO!J$5&amp;$E595),'Hoja de Trabajo para listado'!$DE$151:$DG$151,0)),0)+IFERROR(INDEX('Hoja de Trabajo para listado'!$CD$155:$DC$1048576,MATCH($A595,'Hoja de Trabajo para listado'!$CD$155:$CD$1048576,0),MATCH((CUADRO!J$5&amp;$E595),'Hoja de Trabajo para listado'!$CD$151:$DC$151,0)),0)</f>
        <v>0</v>
      </c>
      <c r="K595" s="314">
        <f ca="1">+IFERROR(INDEX('Hoja de Trabajo para listado'!$A$155:$Z$1048576,MATCH($A595,'Hoja de Trabajo para listado'!$A$155:$A$1048576,0),MATCH((CUADRO!K$5&amp;$E595),'Hoja de Trabajo para listado'!$A$151:$Z$151,0)),0)+IFERROR(INDEX('Hoja de Trabajo para listado'!$AB$155:$BA$1048576,MATCH($A595,'Hoja de Trabajo para listado'!$AB$155:$AB$1048576,0),MATCH((CUADRO!K$5&amp;$E595),'Hoja de Trabajo para listado'!$AB$151:$BA$151,0)),0)+IFERROR(INDEX('Hoja de Trabajo para listado'!$BC$155:$CB$1048576,MATCH($A595,'Hoja de Trabajo para listado'!$BC$155:$BC$1048576,0),MATCH((CUADRO!K$5&amp;$E595),'Hoja de Trabajo para listado'!$BC$151:$CB$151,0)),0)+IFERROR(INDEX('Hoja de Trabajo para listado'!$DE$153:$DG$274,MATCH($A595,'Hoja de Trabajo para listado'!$DE$153:$DE$1048576,0),MATCH((CUADRO!K$5&amp;$E595),'Hoja de Trabajo para listado'!$DE$151:$DG$151,0)),0)+IFERROR(INDEX('Hoja de Trabajo para listado'!$CD$155:$DC$1048576,MATCH($A595,'Hoja de Trabajo para listado'!$CD$155:$CD$1048576,0),MATCH((CUADRO!K$5&amp;$E595),'Hoja de Trabajo para listado'!$CD$151:$DC$151,0)),0)</f>
        <v>0</v>
      </c>
      <c r="L595" s="314">
        <f ca="1">+IFERROR(INDEX('Hoja de Trabajo para listado'!$A$155:$Z$1048576,MATCH($A595,'Hoja de Trabajo para listado'!$A$155:$A$1048576,0),MATCH((CUADRO!L$5&amp;$E595),'Hoja de Trabajo para listado'!$A$151:$Z$151,0)),0)+IFERROR(INDEX('Hoja de Trabajo para listado'!$AB$155:$BA$1048576,MATCH($A595,'Hoja de Trabajo para listado'!$AB$155:$AB$1048576,0),MATCH((CUADRO!L$5&amp;$E595),'Hoja de Trabajo para listado'!$AB$151:$BA$151,0)),0)+IFERROR(INDEX('Hoja de Trabajo para listado'!$BC$155:$CB$1048576,MATCH($A595,'Hoja de Trabajo para listado'!$BC$155:$BC$1048576,0),MATCH((CUADRO!L$5&amp;$E595),'Hoja de Trabajo para listado'!$BC$151:$CB$151,0)),0)+IFERROR(INDEX('Hoja de Trabajo para listado'!$DE$153:$DG$274,MATCH($A595,'Hoja de Trabajo para listado'!$DE$153:$DE$1048576,0),MATCH((CUADRO!L$5&amp;$E595),'Hoja de Trabajo para listado'!$DE$151:$DG$151,0)),0)+IFERROR(INDEX('Hoja de Trabajo para listado'!$CD$155:$DC$1048576,MATCH($A595,'Hoja de Trabajo para listado'!$CD$155:$CD$1048576,0),MATCH((CUADRO!L$5&amp;$E595),'Hoja de Trabajo para listado'!$CD$151:$DC$151,0)),0)</f>
        <v>0</v>
      </c>
      <c r="M595" s="314">
        <f ca="1">+IFERROR(INDEX('Hoja de Trabajo para listado'!$A$155:$Z$1048576,MATCH($A595,'Hoja de Trabajo para listado'!$A$155:$A$1048576,0),MATCH((CUADRO!M$5&amp;$E595),'Hoja de Trabajo para listado'!$A$151:$Z$151,0)),0)+IFERROR(INDEX('Hoja de Trabajo para listado'!$AB$155:$BA$1048576,MATCH($A595,'Hoja de Trabajo para listado'!$AB$155:$AB$1048576,0),MATCH((CUADRO!M$5&amp;$E595),'Hoja de Trabajo para listado'!$AB$151:$BA$151,0)),0)+IFERROR(INDEX('Hoja de Trabajo para listado'!$BC$155:$CB$1048576,MATCH($A595,'Hoja de Trabajo para listado'!$BC$155:$BC$1048576,0),MATCH((CUADRO!M$5&amp;$E595),'Hoja de Trabajo para listado'!$BC$151:$CB$151,0)),0)+IFERROR(INDEX('Hoja de Trabajo para listado'!$DE$153:$DG$274,MATCH($A595,'Hoja de Trabajo para listado'!$DE$153:$DE$1048576,0),MATCH((CUADRO!M$5&amp;$E595),'Hoja de Trabajo para listado'!$DE$151:$DG$151,0)),0)+IFERROR(INDEX('Hoja de Trabajo para listado'!$CD$155:$DC$1048576,MATCH($A595,'Hoja de Trabajo para listado'!$CD$155:$CD$1048576,0),MATCH((CUADRO!M$5&amp;$E595),'Hoja de Trabajo para listado'!$CD$151:$DC$151,0)),0)</f>
        <v>0</v>
      </c>
      <c r="N595" s="314">
        <f ca="1">+IFERROR(INDEX('Hoja de Trabajo para listado'!$A$155:$Z$1048576,MATCH($A595,'Hoja de Trabajo para listado'!$A$155:$A$1048576,0),MATCH((CUADRO!N$5&amp;$E595),'Hoja de Trabajo para listado'!$A$151:$Z$151,0)),0)+IFERROR(INDEX('Hoja de Trabajo para listado'!$AB$155:$BA$1048576,MATCH($A595,'Hoja de Trabajo para listado'!$AB$155:$AB$1048576,0),MATCH((CUADRO!N$5&amp;$E595),'Hoja de Trabajo para listado'!$AB$151:$BA$151,0)),0)+IFERROR(INDEX('Hoja de Trabajo para listado'!$BC$155:$CB$1048576,MATCH($A595,'Hoja de Trabajo para listado'!$BC$155:$BC$1048576,0),MATCH((CUADRO!N$5&amp;$E595),'Hoja de Trabajo para listado'!$BC$151:$CB$151,0)),0)+IFERROR(INDEX('Hoja de Trabajo para listado'!$DE$153:$DG$274,MATCH($A595,'Hoja de Trabajo para listado'!$DE$153:$DE$1048576,0),MATCH((CUADRO!N$5&amp;$E595),'Hoja de Trabajo para listado'!$DE$151:$DG$151,0)),0)+IFERROR(INDEX('Hoja de Trabajo para listado'!$CD$155:$DC$1048576,MATCH($A595,'Hoja de Trabajo para listado'!$CD$155:$CD$1048576,0),MATCH((CUADRO!N$5&amp;$E595),'Hoja de Trabajo para listado'!$CD$151:$DC$151,0)),0)</f>
        <v>0</v>
      </c>
      <c r="O595" s="314">
        <f ca="1">+IFERROR(INDEX('Hoja de Trabajo para listado'!$A$155:$Z$1048576,MATCH($A595,'Hoja de Trabajo para listado'!$A$155:$A$1048576,0),MATCH((CUADRO!O$5&amp;$E595),'Hoja de Trabajo para listado'!$A$151:$Z$151,0)),0)+IFERROR(INDEX('Hoja de Trabajo para listado'!$AB$155:$BA$1048576,MATCH($A595,'Hoja de Trabajo para listado'!$AB$155:$AB$1048576,0),MATCH((CUADRO!O$5&amp;$E595),'Hoja de Trabajo para listado'!$AB$151:$BA$151,0)),0)+IFERROR(INDEX('Hoja de Trabajo para listado'!$BC$155:$CB$1048576,MATCH($A595,'Hoja de Trabajo para listado'!$BC$155:$BC$1048576,0),MATCH((CUADRO!O$5&amp;$E595),'Hoja de Trabajo para listado'!$BC$151:$CB$151,0)),0)+IFERROR(INDEX('Hoja de Trabajo para listado'!$DE$153:$DG$274,MATCH($A595,'Hoja de Trabajo para listado'!$DE$153:$DE$1048576,0),MATCH((CUADRO!O$5&amp;$E595),'Hoja de Trabajo para listado'!$DE$151:$DG$151,0)),0)+IFERROR(INDEX('Hoja de Trabajo para listado'!$CD$155:$DC$1048576,MATCH($A595,'Hoja de Trabajo para listado'!$CD$155:$CD$1048576,0),MATCH((CUADRO!O$5&amp;$E595),'Hoja de Trabajo para listado'!$CD$151:$DC$151,0)),0)</f>
        <v>0</v>
      </c>
      <c r="P595" s="314">
        <f ca="1">+IFERROR(INDEX('Hoja de Trabajo para listado'!$A$155:$Z$1048576,MATCH($A595,'Hoja de Trabajo para listado'!$A$155:$A$1048576,0),MATCH((CUADRO!P$5&amp;$E595),'Hoja de Trabajo para listado'!$A$151:$Z$151,0)),0)+IFERROR(INDEX('Hoja de Trabajo para listado'!$AB$155:$BA$1048576,MATCH($A595,'Hoja de Trabajo para listado'!$AB$155:$AB$1048576,0),MATCH((CUADRO!P$5&amp;$E595),'Hoja de Trabajo para listado'!$AB$151:$BA$151,0)),0)+IFERROR(INDEX('Hoja de Trabajo para listado'!$BC$155:$CB$1048576,MATCH($A595,'Hoja de Trabajo para listado'!$BC$155:$BC$1048576,0),MATCH((CUADRO!P$5&amp;$E595),'Hoja de Trabajo para listado'!$BC$151:$CB$151,0)),0)+IFERROR(INDEX('Hoja de Trabajo para listado'!$DE$153:$DG$274,MATCH($A595,'Hoja de Trabajo para listado'!$DE$153:$DE$1048576,0),MATCH((CUADRO!P$5&amp;$E595),'Hoja de Trabajo para listado'!$DE$151:$DG$151,0)),0)+IFERROR(INDEX('Hoja de Trabajo para listado'!$CD$155:$DC$1048576,MATCH($A595,'Hoja de Trabajo para listado'!$CD$155:$CD$1048576,0),MATCH((CUADRO!P$5&amp;$E595),'Hoja de Trabajo para listado'!$CD$151:$DC$151,0)),0)</f>
        <v>0</v>
      </c>
      <c r="Q595" s="314">
        <f ca="1">+IFERROR(INDEX('Hoja de Trabajo para listado'!$A$155:$Z$1048576,MATCH($A595,'Hoja de Trabajo para listado'!$A$155:$A$1048576,0),MATCH((CUADRO!Q$5&amp;$E595),'Hoja de Trabajo para listado'!$A$151:$Z$151,0)),0)+IFERROR(INDEX('Hoja de Trabajo para listado'!$AB$155:$BA$1048576,MATCH($A595,'Hoja de Trabajo para listado'!$AB$155:$AB$1048576,0),MATCH((CUADRO!Q$5&amp;$E595),'Hoja de Trabajo para listado'!$AB$151:$BA$151,0)),0)+IFERROR(INDEX('Hoja de Trabajo para listado'!$BC$155:$CB$1048576,MATCH($A595,'Hoja de Trabajo para listado'!$BC$155:$BC$1048576,0),MATCH((CUADRO!Q$5&amp;$E595),'Hoja de Trabajo para listado'!$BC$151:$CB$151,0)),0)+IFERROR(INDEX('Hoja de Trabajo para listado'!$DE$153:$DG$274,MATCH($A595,'Hoja de Trabajo para listado'!$DE$153:$DE$1048576,0),MATCH((CUADRO!Q$5&amp;$E595),'Hoja de Trabajo para listado'!$DE$151:$DG$151,0)),0)+IFERROR(INDEX('Hoja de Trabajo para listado'!$CD$155:$DC$1048576,MATCH($A595,'Hoja de Trabajo para listado'!$CD$155:$CD$1048576,0),MATCH((CUADRO!Q$5&amp;$E595),'Hoja de Trabajo para listado'!$CD$151:$DC$151,0)),0)</f>
        <v>0</v>
      </c>
      <c r="R595" s="314">
        <f t="shared" ca="1" si="18"/>
        <v>0</v>
      </c>
      <c r="S595" s="322">
        <f ca="1">+R594+R595</f>
        <v>0</v>
      </c>
      <c r="T595" s="314">
        <f ca="1">+S595</f>
        <v>0</v>
      </c>
      <c r="U595" s="313">
        <f t="shared" si="19"/>
        <v>2</v>
      </c>
      <c r="V595" s="319" t="str">
        <f>+VLOOKUP(A595,bd_lista!$A$3:$E$593,5,FALSE)</f>
        <v>Gobiernos Autonomos Municipales</v>
      </c>
      <c r="W595" s="426"/>
    </row>
    <row r="596" spans="1:23" customFormat="1" ht="15" hidden="1" customHeight="1">
      <c r="A596" s="323">
        <v>1535</v>
      </c>
      <c r="B596" s="427">
        <f>+A596</f>
        <v>1535</v>
      </c>
      <c r="C596" s="318" t="str">
        <f>+VLOOKUP(A596,bd_lista!$A$3:$C$593,3,FALSE)</f>
        <v>Gobierno Autónomo Municipal de Llica</v>
      </c>
      <c r="D596" s="429" t="str">
        <f>+C596</f>
        <v>Gobierno Autónomo Municipal de Llica</v>
      </c>
      <c r="E596" s="346" t="s">
        <v>1418</v>
      </c>
      <c r="F596" s="314">
        <f ca="1">+IFERROR(INDEX('Hoja de Trabajo para listado'!$A$155:$Z$1048576,MATCH($A596,'Hoja de Trabajo para listado'!$A$155:$A$1048576,0),MATCH((CUADRO!F$5&amp;$E596),'Hoja de Trabajo para listado'!$A$151:$Z$151,0)),0)+IFERROR(INDEX('Hoja de Trabajo para listado'!$AB$155:$BA$1048576,MATCH($A596,'Hoja de Trabajo para listado'!$AB$155:$AB$1048576,0),MATCH((CUADRO!F$5&amp;$E596),'Hoja de Trabajo para listado'!$AB$151:$BA$151,0)),0)+IFERROR(INDEX('Hoja de Trabajo para listado'!$BC$155:$CB$1048576,MATCH($A596,'Hoja de Trabajo para listado'!$BC$155:$BC$1048576,0),MATCH((CUADRO!F$5&amp;$E596),'Hoja de Trabajo para listado'!$BC$151:$CB$151,0)),0)+IFERROR(INDEX('Hoja de Trabajo para listado'!$DE$153:$DG$274,MATCH($A596,'Hoja de Trabajo para listado'!$DE$153:$DE$1048576,0),MATCH((CUADRO!F$5&amp;$E596),'Hoja de Trabajo para listado'!$DE$151:$DG$151,0)),0)+IFERROR(INDEX('Hoja de Trabajo para listado'!$CD$155:$DC$1048576,MATCH($A596,'Hoja de Trabajo para listado'!$CD$155:$CD$1048576,0),MATCH((CUADRO!F$5&amp;$E596),'Hoja de Trabajo para listado'!$CD$151:$DC$151,0)),0)</f>
        <v>0</v>
      </c>
      <c r="G596" s="314">
        <f ca="1">+IFERROR(INDEX('Hoja de Trabajo para listado'!$A$155:$Z$1048576,MATCH($A596,'Hoja de Trabajo para listado'!$A$155:$A$1048576,0),MATCH((CUADRO!G$5&amp;$E596),'Hoja de Trabajo para listado'!$A$151:$Z$151,0)),0)+IFERROR(INDEX('Hoja de Trabajo para listado'!$AB$155:$BA$1048576,MATCH($A596,'Hoja de Trabajo para listado'!$AB$155:$AB$1048576,0),MATCH((CUADRO!G$5&amp;$E596),'Hoja de Trabajo para listado'!$AB$151:$BA$151,0)),0)+IFERROR(INDEX('Hoja de Trabajo para listado'!$BC$155:$CB$1048576,MATCH($A596,'Hoja de Trabajo para listado'!$BC$155:$BC$1048576,0),MATCH((CUADRO!G$5&amp;$E596),'Hoja de Trabajo para listado'!$BC$151:$CB$151,0)),0)+IFERROR(INDEX('Hoja de Trabajo para listado'!$DE$153:$DG$274,MATCH($A596,'Hoja de Trabajo para listado'!$DE$153:$DE$1048576,0),MATCH((CUADRO!G$5&amp;$E596),'Hoja de Trabajo para listado'!$DE$151:$DG$151,0)),0)+IFERROR(INDEX('Hoja de Trabajo para listado'!$CD$155:$DC$1048576,MATCH($A596,'Hoja de Trabajo para listado'!$CD$155:$CD$1048576,0),MATCH((CUADRO!G$5&amp;$E596),'Hoja de Trabajo para listado'!$CD$151:$DC$151,0)),0)</f>
        <v>0</v>
      </c>
      <c r="H596" s="314">
        <f ca="1">+IFERROR(INDEX('Hoja de Trabajo para listado'!$A$155:$Z$1048576,MATCH($A596,'Hoja de Trabajo para listado'!$A$155:$A$1048576,0),MATCH((CUADRO!H$5&amp;$E596),'Hoja de Trabajo para listado'!$A$151:$Z$151,0)),0)+IFERROR(INDEX('Hoja de Trabajo para listado'!$AB$155:$BA$1048576,MATCH($A596,'Hoja de Trabajo para listado'!$AB$155:$AB$1048576,0),MATCH((CUADRO!H$5&amp;$E596),'Hoja de Trabajo para listado'!$AB$151:$BA$151,0)),0)+IFERROR(INDEX('Hoja de Trabajo para listado'!$BC$155:$CB$1048576,MATCH($A596,'Hoja de Trabajo para listado'!$BC$155:$BC$1048576,0),MATCH((CUADRO!H$5&amp;$E596),'Hoja de Trabajo para listado'!$BC$151:$CB$151,0)),0)+IFERROR(INDEX('Hoja de Trabajo para listado'!$DE$153:$DG$274,MATCH($A596,'Hoja de Trabajo para listado'!$DE$153:$DE$1048576,0),MATCH((CUADRO!H$5&amp;$E596),'Hoja de Trabajo para listado'!$DE$151:$DG$151,0)),0)+IFERROR(INDEX('Hoja de Trabajo para listado'!$CD$155:$DC$1048576,MATCH($A596,'Hoja de Trabajo para listado'!$CD$155:$CD$1048576,0),MATCH((CUADRO!H$5&amp;$E596),'Hoja de Trabajo para listado'!$CD$151:$DC$151,0)),0)</f>
        <v>0</v>
      </c>
      <c r="I596" s="314">
        <f ca="1">+IFERROR(INDEX('Hoja de Trabajo para listado'!$A$155:$Z$1048576,MATCH($A596,'Hoja de Trabajo para listado'!$A$155:$A$1048576,0),MATCH((CUADRO!I$5&amp;$E596),'Hoja de Trabajo para listado'!$A$151:$Z$151,0)),0)+IFERROR(INDEX('Hoja de Trabajo para listado'!$AB$155:$BA$1048576,MATCH($A596,'Hoja de Trabajo para listado'!$AB$155:$AB$1048576,0),MATCH((CUADRO!I$5&amp;$E596),'Hoja de Trabajo para listado'!$AB$151:$BA$151,0)),0)+IFERROR(INDEX('Hoja de Trabajo para listado'!$BC$155:$CB$1048576,MATCH($A596,'Hoja de Trabajo para listado'!$BC$155:$BC$1048576,0),MATCH((CUADRO!I$5&amp;$E596),'Hoja de Trabajo para listado'!$BC$151:$CB$151,0)),0)+IFERROR(INDEX('Hoja de Trabajo para listado'!$DE$153:$DG$274,MATCH($A596,'Hoja de Trabajo para listado'!$DE$153:$DE$1048576,0),MATCH((CUADRO!I$5&amp;$E596),'Hoja de Trabajo para listado'!$DE$151:$DG$151,0)),0)+IFERROR(INDEX('Hoja de Trabajo para listado'!$CD$155:$DC$1048576,MATCH($A596,'Hoja de Trabajo para listado'!$CD$155:$CD$1048576,0),MATCH((CUADRO!I$5&amp;$E596),'Hoja de Trabajo para listado'!$CD$151:$DC$151,0)),0)</f>
        <v>0</v>
      </c>
      <c r="J596" s="314">
        <f ca="1">+IFERROR(INDEX('Hoja de Trabajo para listado'!$A$155:$Z$1048576,MATCH($A596,'Hoja de Trabajo para listado'!$A$155:$A$1048576,0),MATCH((CUADRO!J$5&amp;$E596),'Hoja de Trabajo para listado'!$A$151:$Z$151,0)),0)+IFERROR(INDEX('Hoja de Trabajo para listado'!$AB$155:$BA$1048576,MATCH($A596,'Hoja de Trabajo para listado'!$AB$155:$AB$1048576,0),MATCH((CUADRO!J$5&amp;$E596),'Hoja de Trabajo para listado'!$AB$151:$BA$151,0)),0)+IFERROR(INDEX('Hoja de Trabajo para listado'!$BC$155:$CB$1048576,MATCH($A596,'Hoja de Trabajo para listado'!$BC$155:$BC$1048576,0),MATCH((CUADRO!J$5&amp;$E596),'Hoja de Trabajo para listado'!$BC$151:$CB$151,0)),0)+IFERROR(INDEX('Hoja de Trabajo para listado'!$DE$153:$DG$274,MATCH($A596,'Hoja de Trabajo para listado'!$DE$153:$DE$1048576,0),MATCH((CUADRO!J$5&amp;$E596),'Hoja de Trabajo para listado'!$DE$151:$DG$151,0)),0)+IFERROR(INDEX('Hoja de Trabajo para listado'!$CD$155:$DC$1048576,MATCH($A596,'Hoja de Trabajo para listado'!$CD$155:$CD$1048576,0),MATCH((CUADRO!J$5&amp;$E596),'Hoja de Trabajo para listado'!$CD$151:$DC$151,0)),0)</f>
        <v>0</v>
      </c>
      <c r="K596" s="314">
        <f ca="1">+IFERROR(INDEX('Hoja de Trabajo para listado'!$A$155:$Z$1048576,MATCH($A596,'Hoja de Trabajo para listado'!$A$155:$A$1048576,0),MATCH((CUADRO!K$5&amp;$E596),'Hoja de Trabajo para listado'!$A$151:$Z$151,0)),0)+IFERROR(INDEX('Hoja de Trabajo para listado'!$AB$155:$BA$1048576,MATCH($A596,'Hoja de Trabajo para listado'!$AB$155:$AB$1048576,0),MATCH((CUADRO!K$5&amp;$E596),'Hoja de Trabajo para listado'!$AB$151:$BA$151,0)),0)+IFERROR(INDEX('Hoja de Trabajo para listado'!$BC$155:$CB$1048576,MATCH($A596,'Hoja de Trabajo para listado'!$BC$155:$BC$1048576,0),MATCH((CUADRO!K$5&amp;$E596),'Hoja de Trabajo para listado'!$BC$151:$CB$151,0)),0)+IFERROR(INDEX('Hoja de Trabajo para listado'!$DE$153:$DG$274,MATCH($A596,'Hoja de Trabajo para listado'!$DE$153:$DE$1048576,0),MATCH((CUADRO!K$5&amp;$E596),'Hoja de Trabajo para listado'!$DE$151:$DG$151,0)),0)+IFERROR(INDEX('Hoja de Trabajo para listado'!$CD$155:$DC$1048576,MATCH($A596,'Hoja de Trabajo para listado'!$CD$155:$CD$1048576,0),MATCH((CUADRO!K$5&amp;$E596),'Hoja de Trabajo para listado'!$CD$151:$DC$151,0)),0)</f>
        <v>0</v>
      </c>
      <c r="L596" s="314">
        <f ca="1">+IFERROR(INDEX('Hoja de Trabajo para listado'!$A$155:$Z$1048576,MATCH($A596,'Hoja de Trabajo para listado'!$A$155:$A$1048576,0),MATCH((CUADRO!L$5&amp;$E596),'Hoja de Trabajo para listado'!$A$151:$Z$151,0)),0)+IFERROR(INDEX('Hoja de Trabajo para listado'!$AB$155:$BA$1048576,MATCH($A596,'Hoja de Trabajo para listado'!$AB$155:$AB$1048576,0),MATCH((CUADRO!L$5&amp;$E596),'Hoja de Trabajo para listado'!$AB$151:$BA$151,0)),0)+IFERROR(INDEX('Hoja de Trabajo para listado'!$BC$155:$CB$1048576,MATCH($A596,'Hoja de Trabajo para listado'!$BC$155:$BC$1048576,0),MATCH((CUADRO!L$5&amp;$E596),'Hoja de Trabajo para listado'!$BC$151:$CB$151,0)),0)+IFERROR(INDEX('Hoja de Trabajo para listado'!$DE$153:$DG$274,MATCH($A596,'Hoja de Trabajo para listado'!$DE$153:$DE$1048576,0),MATCH((CUADRO!L$5&amp;$E596),'Hoja de Trabajo para listado'!$DE$151:$DG$151,0)),0)+IFERROR(INDEX('Hoja de Trabajo para listado'!$CD$155:$DC$1048576,MATCH($A596,'Hoja de Trabajo para listado'!$CD$155:$CD$1048576,0),MATCH((CUADRO!L$5&amp;$E596),'Hoja de Trabajo para listado'!$CD$151:$DC$151,0)),0)</f>
        <v>0</v>
      </c>
      <c r="M596" s="314">
        <f ca="1">+IFERROR(INDEX('Hoja de Trabajo para listado'!$A$155:$Z$1048576,MATCH($A596,'Hoja de Trabajo para listado'!$A$155:$A$1048576,0),MATCH((CUADRO!M$5&amp;$E596),'Hoja de Trabajo para listado'!$A$151:$Z$151,0)),0)+IFERROR(INDEX('Hoja de Trabajo para listado'!$AB$155:$BA$1048576,MATCH($A596,'Hoja de Trabajo para listado'!$AB$155:$AB$1048576,0),MATCH((CUADRO!M$5&amp;$E596),'Hoja de Trabajo para listado'!$AB$151:$BA$151,0)),0)+IFERROR(INDEX('Hoja de Trabajo para listado'!$BC$155:$CB$1048576,MATCH($A596,'Hoja de Trabajo para listado'!$BC$155:$BC$1048576,0),MATCH((CUADRO!M$5&amp;$E596),'Hoja de Trabajo para listado'!$BC$151:$CB$151,0)),0)+IFERROR(INDEX('Hoja de Trabajo para listado'!$DE$153:$DG$274,MATCH($A596,'Hoja de Trabajo para listado'!$DE$153:$DE$1048576,0),MATCH((CUADRO!M$5&amp;$E596),'Hoja de Trabajo para listado'!$DE$151:$DG$151,0)),0)+IFERROR(INDEX('Hoja de Trabajo para listado'!$CD$155:$DC$1048576,MATCH($A596,'Hoja de Trabajo para listado'!$CD$155:$CD$1048576,0),MATCH((CUADRO!M$5&amp;$E596),'Hoja de Trabajo para listado'!$CD$151:$DC$151,0)),0)</f>
        <v>0</v>
      </c>
      <c r="N596" s="314">
        <f ca="1">+IFERROR(INDEX('Hoja de Trabajo para listado'!$A$155:$Z$1048576,MATCH($A596,'Hoja de Trabajo para listado'!$A$155:$A$1048576,0),MATCH((CUADRO!N$5&amp;$E596),'Hoja de Trabajo para listado'!$A$151:$Z$151,0)),0)+IFERROR(INDEX('Hoja de Trabajo para listado'!$AB$155:$BA$1048576,MATCH($A596,'Hoja de Trabajo para listado'!$AB$155:$AB$1048576,0),MATCH((CUADRO!N$5&amp;$E596),'Hoja de Trabajo para listado'!$AB$151:$BA$151,0)),0)+IFERROR(INDEX('Hoja de Trabajo para listado'!$BC$155:$CB$1048576,MATCH($A596,'Hoja de Trabajo para listado'!$BC$155:$BC$1048576,0),MATCH((CUADRO!N$5&amp;$E596),'Hoja de Trabajo para listado'!$BC$151:$CB$151,0)),0)+IFERROR(INDEX('Hoja de Trabajo para listado'!$DE$153:$DG$274,MATCH($A596,'Hoja de Trabajo para listado'!$DE$153:$DE$1048576,0),MATCH((CUADRO!N$5&amp;$E596),'Hoja de Trabajo para listado'!$DE$151:$DG$151,0)),0)+IFERROR(INDEX('Hoja de Trabajo para listado'!$CD$155:$DC$1048576,MATCH($A596,'Hoja de Trabajo para listado'!$CD$155:$CD$1048576,0),MATCH((CUADRO!N$5&amp;$E596),'Hoja de Trabajo para listado'!$CD$151:$DC$151,0)),0)</f>
        <v>0</v>
      </c>
      <c r="O596" s="314">
        <f ca="1">+IFERROR(INDEX('Hoja de Trabajo para listado'!$A$155:$Z$1048576,MATCH($A596,'Hoja de Trabajo para listado'!$A$155:$A$1048576,0),MATCH((CUADRO!O$5&amp;$E596),'Hoja de Trabajo para listado'!$A$151:$Z$151,0)),0)+IFERROR(INDEX('Hoja de Trabajo para listado'!$AB$155:$BA$1048576,MATCH($A596,'Hoja de Trabajo para listado'!$AB$155:$AB$1048576,0),MATCH((CUADRO!O$5&amp;$E596),'Hoja de Trabajo para listado'!$AB$151:$BA$151,0)),0)+IFERROR(INDEX('Hoja de Trabajo para listado'!$BC$155:$CB$1048576,MATCH($A596,'Hoja de Trabajo para listado'!$BC$155:$BC$1048576,0),MATCH((CUADRO!O$5&amp;$E596),'Hoja de Trabajo para listado'!$BC$151:$CB$151,0)),0)+IFERROR(INDEX('Hoja de Trabajo para listado'!$DE$153:$DG$274,MATCH($A596,'Hoja de Trabajo para listado'!$DE$153:$DE$1048576,0),MATCH((CUADRO!O$5&amp;$E596),'Hoja de Trabajo para listado'!$DE$151:$DG$151,0)),0)+IFERROR(INDEX('Hoja de Trabajo para listado'!$CD$155:$DC$1048576,MATCH($A596,'Hoja de Trabajo para listado'!$CD$155:$CD$1048576,0),MATCH((CUADRO!O$5&amp;$E596),'Hoja de Trabajo para listado'!$CD$151:$DC$151,0)),0)</f>
        <v>0</v>
      </c>
      <c r="P596" s="314">
        <f ca="1">+IFERROR(INDEX('Hoja de Trabajo para listado'!$A$155:$Z$1048576,MATCH($A596,'Hoja de Trabajo para listado'!$A$155:$A$1048576,0),MATCH((CUADRO!P$5&amp;$E596),'Hoja de Trabajo para listado'!$A$151:$Z$151,0)),0)+IFERROR(INDEX('Hoja de Trabajo para listado'!$AB$155:$BA$1048576,MATCH($A596,'Hoja de Trabajo para listado'!$AB$155:$AB$1048576,0),MATCH((CUADRO!P$5&amp;$E596),'Hoja de Trabajo para listado'!$AB$151:$BA$151,0)),0)+IFERROR(INDEX('Hoja de Trabajo para listado'!$BC$155:$CB$1048576,MATCH($A596,'Hoja de Trabajo para listado'!$BC$155:$BC$1048576,0),MATCH((CUADRO!P$5&amp;$E596),'Hoja de Trabajo para listado'!$BC$151:$CB$151,0)),0)+IFERROR(INDEX('Hoja de Trabajo para listado'!$DE$153:$DG$274,MATCH($A596,'Hoja de Trabajo para listado'!$DE$153:$DE$1048576,0),MATCH((CUADRO!P$5&amp;$E596),'Hoja de Trabajo para listado'!$DE$151:$DG$151,0)),0)+IFERROR(INDEX('Hoja de Trabajo para listado'!$CD$155:$DC$1048576,MATCH($A596,'Hoja de Trabajo para listado'!$CD$155:$CD$1048576,0),MATCH((CUADRO!P$5&amp;$E596),'Hoja de Trabajo para listado'!$CD$151:$DC$151,0)),0)</f>
        <v>0</v>
      </c>
      <c r="Q596" s="314">
        <f ca="1">+IFERROR(INDEX('Hoja de Trabajo para listado'!$A$155:$Z$1048576,MATCH($A596,'Hoja de Trabajo para listado'!$A$155:$A$1048576,0),MATCH((CUADRO!Q$5&amp;$E596),'Hoja de Trabajo para listado'!$A$151:$Z$151,0)),0)+IFERROR(INDEX('Hoja de Trabajo para listado'!$AB$155:$BA$1048576,MATCH($A596,'Hoja de Trabajo para listado'!$AB$155:$AB$1048576,0),MATCH((CUADRO!Q$5&amp;$E596),'Hoja de Trabajo para listado'!$AB$151:$BA$151,0)),0)+IFERROR(INDEX('Hoja de Trabajo para listado'!$BC$155:$CB$1048576,MATCH($A596,'Hoja de Trabajo para listado'!$BC$155:$BC$1048576,0),MATCH((CUADRO!Q$5&amp;$E596),'Hoja de Trabajo para listado'!$BC$151:$CB$151,0)),0)+IFERROR(INDEX('Hoja de Trabajo para listado'!$DE$153:$DG$274,MATCH($A596,'Hoja de Trabajo para listado'!$DE$153:$DE$1048576,0),MATCH((CUADRO!Q$5&amp;$E596),'Hoja de Trabajo para listado'!$DE$151:$DG$151,0)),0)+IFERROR(INDEX('Hoja de Trabajo para listado'!$CD$155:$DC$1048576,MATCH($A596,'Hoja de Trabajo para listado'!$CD$155:$CD$1048576,0),MATCH((CUADRO!Q$5&amp;$E596),'Hoja de Trabajo para listado'!$CD$151:$DC$151,0)),0)</f>
        <v>0</v>
      </c>
      <c r="R596" s="314">
        <f t="shared" ca="1" si="18"/>
        <v>0</v>
      </c>
      <c r="S596" s="322"/>
      <c r="T596" s="314">
        <f ca="1">+T597</f>
        <v>0</v>
      </c>
      <c r="U596" s="313">
        <f t="shared" si="19"/>
        <v>1</v>
      </c>
      <c r="V596" s="319" t="str">
        <f>+VLOOKUP(A596,bd_lista!$A$3:$E$593,5,FALSE)</f>
        <v>Gobiernos Autonomos Municipales</v>
      </c>
      <c r="W596" s="425" t="str">
        <f>+V596</f>
        <v>Gobiernos Autonomos Municipales</v>
      </c>
    </row>
    <row r="597" spans="1:23" customFormat="1" ht="15" hidden="1" customHeight="1">
      <c r="A597" s="323">
        <v>1535</v>
      </c>
      <c r="B597" s="428"/>
      <c r="C597" s="318" t="str">
        <f>+VLOOKUP(A597,bd_lista!$A$3:$C$593,3,FALSE)</f>
        <v>Gobierno Autónomo Municipal de Llica</v>
      </c>
      <c r="D597" s="430"/>
      <c r="E597" s="347" t="s">
        <v>1419</v>
      </c>
      <c r="F597" s="314">
        <f ca="1">+IFERROR(INDEX('Hoja de Trabajo para listado'!$A$155:$Z$1048576,MATCH($A597,'Hoja de Trabajo para listado'!$A$155:$A$1048576,0),MATCH((CUADRO!F$5&amp;$E597),'Hoja de Trabajo para listado'!$A$151:$Z$151,0)),0)+IFERROR(INDEX('Hoja de Trabajo para listado'!$AB$155:$BA$1048576,MATCH($A597,'Hoja de Trabajo para listado'!$AB$155:$AB$1048576,0),MATCH((CUADRO!F$5&amp;$E597),'Hoja de Trabajo para listado'!$AB$151:$BA$151,0)),0)+IFERROR(INDEX('Hoja de Trabajo para listado'!$BC$155:$CB$1048576,MATCH($A597,'Hoja de Trabajo para listado'!$BC$155:$BC$1048576,0),MATCH((CUADRO!F$5&amp;$E597),'Hoja de Trabajo para listado'!$BC$151:$CB$151,0)),0)+IFERROR(INDEX('Hoja de Trabajo para listado'!$DE$153:$DG$274,MATCH($A597,'Hoja de Trabajo para listado'!$DE$153:$DE$1048576,0),MATCH((CUADRO!F$5&amp;$E597),'Hoja de Trabajo para listado'!$DE$151:$DG$151,0)),0)+IFERROR(INDEX('Hoja de Trabajo para listado'!$CD$155:$DC$1048576,MATCH($A597,'Hoja de Trabajo para listado'!$CD$155:$CD$1048576,0),MATCH((CUADRO!F$5&amp;$E597),'Hoja de Trabajo para listado'!$CD$151:$DC$151,0)),0)</f>
        <v>0</v>
      </c>
      <c r="G597" s="314">
        <f ca="1">+IFERROR(INDEX('Hoja de Trabajo para listado'!$A$155:$Z$1048576,MATCH($A597,'Hoja de Trabajo para listado'!$A$155:$A$1048576,0),MATCH((CUADRO!G$5&amp;$E597),'Hoja de Trabajo para listado'!$A$151:$Z$151,0)),0)+IFERROR(INDEX('Hoja de Trabajo para listado'!$AB$155:$BA$1048576,MATCH($A597,'Hoja de Trabajo para listado'!$AB$155:$AB$1048576,0),MATCH((CUADRO!G$5&amp;$E597),'Hoja de Trabajo para listado'!$AB$151:$BA$151,0)),0)+IFERROR(INDEX('Hoja de Trabajo para listado'!$BC$155:$CB$1048576,MATCH($A597,'Hoja de Trabajo para listado'!$BC$155:$BC$1048576,0),MATCH((CUADRO!G$5&amp;$E597),'Hoja de Trabajo para listado'!$BC$151:$CB$151,0)),0)+IFERROR(INDEX('Hoja de Trabajo para listado'!$DE$153:$DG$274,MATCH($A597,'Hoja de Trabajo para listado'!$DE$153:$DE$1048576,0),MATCH((CUADRO!G$5&amp;$E597),'Hoja de Trabajo para listado'!$DE$151:$DG$151,0)),0)+IFERROR(INDEX('Hoja de Trabajo para listado'!$CD$155:$DC$1048576,MATCH($A597,'Hoja de Trabajo para listado'!$CD$155:$CD$1048576,0),MATCH((CUADRO!G$5&amp;$E597),'Hoja de Trabajo para listado'!$CD$151:$DC$151,0)),0)</f>
        <v>0</v>
      </c>
      <c r="H597" s="314">
        <f ca="1">+IFERROR(INDEX('Hoja de Trabajo para listado'!$A$155:$Z$1048576,MATCH($A597,'Hoja de Trabajo para listado'!$A$155:$A$1048576,0),MATCH((CUADRO!H$5&amp;$E597),'Hoja de Trabajo para listado'!$A$151:$Z$151,0)),0)+IFERROR(INDEX('Hoja de Trabajo para listado'!$AB$155:$BA$1048576,MATCH($A597,'Hoja de Trabajo para listado'!$AB$155:$AB$1048576,0),MATCH((CUADRO!H$5&amp;$E597),'Hoja de Trabajo para listado'!$AB$151:$BA$151,0)),0)+IFERROR(INDEX('Hoja de Trabajo para listado'!$BC$155:$CB$1048576,MATCH($A597,'Hoja de Trabajo para listado'!$BC$155:$BC$1048576,0),MATCH((CUADRO!H$5&amp;$E597),'Hoja de Trabajo para listado'!$BC$151:$CB$151,0)),0)+IFERROR(INDEX('Hoja de Trabajo para listado'!$DE$153:$DG$274,MATCH($A597,'Hoja de Trabajo para listado'!$DE$153:$DE$1048576,0),MATCH((CUADRO!H$5&amp;$E597),'Hoja de Trabajo para listado'!$DE$151:$DG$151,0)),0)+IFERROR(INDEX('Hoja de Trabajo para listado'!$CD$155:$DC$1048576,MATCH($A597,'Hoja de Trabajo para listado'!$CD$155:$CD$1048576,0),MATCH((CUADRO!H$5&amp;$E597),'Hoja de Trabajo para listado'!$CD$151:$DC$151,0)),0)</f>
        <v>0</v>
      </c>
      <c r="I597" s="314">
        <f ca="1">+IFERROR(INDEX('Hoja de Trabajo para listado'!$A$155:$Z$1048576,MATCH($A597,'Hoja de Trabajo para listado'!$A$155:$A$1048576,0),MATCH((CUADRO!I$5&amp;$E597),'Hoja de Trabajo para listado'!$A$151:$Z$151,0)),0)+IFERROR(INDEX('Hoja de Trabajo para listado'!$AB$155:$BA$1048576,MATCH($A597,'Hoja de Trabajo para listado'!$AB$155:$AB$1048576,0),MATCH((CUADRO!I$5&amp;$E597),'Hoja de Trabajo para listado'!$AB$151:$BA$151,0)),0)+IFERROR(INDEX('Hoja de Trabajo para listado'!$BC$155:$CB$1048576,MATCH($A597,'Hoja de Trabajo para listado'!$BC$155:$BC$1048576,0),MATCH((CUADRO!I$5&amp;$E597),'Hoja de Trabajo para listado'!$BC$151:$CB$151,0)),0)+IFERROR(INDEX('Hoja de Trabajo para listado'!$DE$153:$DG$274,MATCH($A597,'Hoja de Trabajo para listado'!$DE$153:$DE$1048576,0),MATCH((CUADRO!I$5&amp;$E597),'Hoja de Trabajo para listado'!$DE$151:$DG$151,0)),0)+IFERROR(INDEX('Hoja de Trabajo para listado'!$CD$155:$DC$1048576,MATCH($A597,'Hoja de Trabajo para listado'!$CD$155:$CD$1048576,0),MATCH((CUADRO!I$5&amp;$E597),'Hoja de Trabajo para listado'!$CD$151:$DC$151,0)),0)</f>
        <v>0</v>
      </c>
      <c r="J597" s="314">
        <f ca="1">+IFERROR(INDEX('Hoja de Trabajo para listado'!$A$155:$Z$1048576,MATCH($A597,'Hoja de Trabajo para listado'!$A$155:$A$1048576,0),MATCH((CUADRO!J$5&amp;$E597),'Hoja de Trabajo para listado'!$A$151:$Z$151,0)),0)+IFERROR(INDEX('Hoja de Trabajo para listado'!$AB$155:$BA$1048576,MATCH($A597,'Hoja de Trabajo para listado'!$AB$155:$AB$1048576,0),MATCH((CUADRO!J$5&amp;$E597),'Hoja de Trabajo para listado'!$AB$151:$BA$151,0)),0)+IFERROR(INDEX('Hoja de Trabajo para listado'!$BC$155:$CB$1048576,MATCH($A597,'Hoja de Trabajo para listado'!$BC$155:$BC$1048576,0),MATCH((CUADRO!J$5&amp;$E597),'Hoja de Trabajo para listado'!$BC$151:$CB$151,0)),0)+IFERROR(INDEX('Hoja de Trabajo para listado'!$DE$153:$DG$274,MATCH($A597,'Hoja de Trabajo para listado'!$DE$153:$DE$1048576,0),MATCH((CUADRO!J$5&amp;$E597),'Hoja de Trabajo para listado'!$DE$151:$DG$151,0)),0)+IFERROR(INDEX('Hoja de Trabajo para listado'!$CD$155:$DC$1048576,MATCH($A597,'Hoja de Trabajo para listado'!$CD$155:$CD$1048576,0),MATCH((CUADRO!J$5&amp;$E597),'Hoja de Trabajo para listado'!$CD$151:$DC$151,0)),0)</f>
        <v>0</v>
      </c>
      <c r="K597" s="314">
        <f ca="1">+IFERROR(INDEX('Hoja de Trabajo para listado'!$A$155:$Z$1048576,MATCH($A597,'Hoja de Trabajo para listado'!$A$155:$A$1048576,0),MATCH((CUADRO!K$5&amp;$E597),'Hoja de Trabajo para listado'!$A$151:$Z$151,0)),0)+IFERROR(INDEX('Hoja de Trabajo para listado'!$AB$155:$BA$1048576,MATCH($A597,'Hoja de Trabajo para listado'!$AB$155:$AB$1048576,0),MATCH((CUADRO!K$5&amp;$E597),'Hoja de Trabajo para listado'!$AB$151:$BA$151,0)),0)+IFERROR(INDEX('Hoja de Trabajo para listado'!$BC$155:$CB$1048576,MATCH($A597,'Hoja de Trabajo para listado'!$BC$155:$BC$1048576,0),MATCH((CUADRO!K$5&amp;$E597),'Hoja de Trabajo para listado'!$BC$151:$CB$151,0)),0)+IFERROR(INDEX('Hoja de Trabajo para listado'!$DE$153:$DG$274,MATCH($A597,'Hoja de Trabajo para listado'!$DE$153:$DE$1048576,0),MATCH((CUADRO!K$5&amp;$E597),'Hoja de Trabajo para listado'!$DE$151:$DG$151,0)),0)+IFERROR(INDEX('Hoja de Trabajo para listado'!$CD$155:$DC$1048576,MATCH($A597,'Hoja de Trabajo para listado'!$CD$155:$CD$1048576,0),MATCH((CUADRO!K$5&amp;$E597),'Hoja de Trabajo para listado'!$CD$151:$DC$151,0)),0)</f>
        <v>0</v>
      </c>
      <c r="L597" s="314">
        <f ca="1">+IFERROR(INDEX('Hoja de Trabajo para listado'!$A$155:$Z$1048576,MATCH($A597,'Hoja de Trabajo para listado'!$A$155:$A$1048576,0),MATCH((CUADRO!L$5&amp;$E597),'Hoja de Trabajo para listado'!$A$151:$Z$151,0)),0)+IFERROR(INDEX('Hoja de Trabajo para listado'!$AB$155:$BA$1048576,MATCH($A597,'Hoja de Trabajo para listado'!$AB$155:$AB$1048576,0),MATCH((CUADRO!L$5&amp;$E597),'Hoja de Trabajo para listado'!$AB$151:$BA$151,0)),0)+IFERROR(INDEX('Hoja de Trabajo para listado'!$BC$155:$CB$1048576,MATCH($A597,'Hoja de Trabajo para listado'!$BC$155:$BC$1048576,0),MATCH((CUADRO!L$5&amp;$E597),'Hoja de Trabajo para listado'!$BC$151:$CB$151,0)),0)+IFERROR(INDEX('Hoja de Trabajo para listado'!$DE$153:$DG$274,MATCH($A597,'Hoja de Trabajo para listado'!$DE$153:$DE$1048576,0),MATCH((CUADRO!L$5&amp;$E597),'Hoja de Trabajo para listado'!$DE$151:$DG$151,0)),0)+IFERROR(INDEX('Hoja de Trabajo para listado'!$CD$155:$DC$1048576,MATCH($A597,'Hoja de Trabajo para listado'!$CD$155:$CD$1048576,0),MATCH((CUADRO!L$5&amp;$E597),'Hoja de Trabajo para listado'!$CD$151:$DC$151,0)),0)</f>
        <v>0</v>
      </c>
      <c r="M597" s="314">
        <f ca="1">+IFERROR(INDEX('Hoja de Trabajo para listado'!$A$155:$Z$1048576,MATCH($A597,'Hoja de Trabajo para listado'!$A$155:$A$1048576,0),MATCH((CUADRO!M$5&amp;$E597),'Hoja de Trabajo para listado'!$A$151:$Z$151,0)),0)+IFERROR(INDEX('Hoja de Trabajo para listado'!$AB$155:$BA$1048576,MATCH($A597,'Hoja de Trabajo para listado'!$AB$155:$AB$1048576,0),MATCH((CUADRO!M$5&amp;$E597),'Hoja de Trabajo para listado'!$AB$151:$BA$151,0)),0)+IFERROR(INDEX('Hoja de Trabajo para listado'!$BC$155:$CB$1048576,MATCH($A597,'Hoja de Trabajo para listado'!$BC$155:$BC$1048576,0),MATCH((CUADRO!M$5&amp;$E597),'Hoja de Trabajo para listado'!$BC$151:$CB$151,0)),0)+IFERROR(INDEX('Hoja de Trabajo para listado'!$DE$153:$DG$274,MATCH($A597,'Hoja de Trabajo para listado'!$DE$153:$DE$1048576,0),MATCH((CUADRO!M$5&amp;$E597),'Hoja de Trabajo para listado'!$DE$151:$DG$151,0)),0)+IFERROR(INDEX('Hoja de Trabajo para listado'!$CD$155:$DC$1048576,MATCH($A597,'Hoja de Trabajo para listado'!$CD$155:$CD$1048576,0),MATCH((CUADRO!M$5&amp;$E597),'Hoja de Trabajo para listado'!$CD$151:$DC$151,0)),0)</f>
        <v>0</v>
      </c>
      <c r="N597" s="314">
        <f ca="1">+IFERROR(INDEX('Hoja de Trabajo para listado'!$A$155:$Z$1048576,MATCH($A597,'Hoja de Trabajo para listado'!$A$155:$A$1048576,0),MATCH((CUADRO!N$5&amp;$E597),'Hoja de Trabajo para listado'!$A$151:$Z$151,0)),0)+IFERROR(INDEX('Hoja de Trabajo para listado'!$AB$155:$BA$1048576,MATCH($A597,'Hoja de Trabajo para listado'!$AB$155:$AB$1048576,0),MATCH((CUADRO!N$5&amp;$E597),'Hoja de Trabajo para listado'!$AB$151:$BA$151,0)),0)+IFERROR(INDEX('Hoja de Trabajo para listado'!$BC$155:$CB$1048576,MATCH($A597,'Hoja de Trabajo para listado'!$BC$155:$BC$1048576,0),MATCH((CUADRO!N$5&amp;$E597),'Hoja de Trabajo para listado'!$BC$151:$CB$151,0)),0)+IFERROR(INDEX('Hoja de Trabajo para listado'!$DE$153:$DG$274,MATCH($A597,'Hoja de Trabajo para listado'!$DE$153:$DE$1048576,0),MATCH((CUADRO!N$5&amp;$E597),'Hoja de Trabajo para listado'!$DE$151:$DG$151,0)),0)+IFERROR(INDEX('Hoja de Trabajo para listado'!$CD$155:$DC$1048576,MATCH($A597,'Hoja de Trabajo para listado'!$CD$155:$CD$1048576,0),MATCH((CUADRO!N$5&amp;$E597),'Hoja de Trabajo para listado'!$CD$151:$DC$151,0)),0)</f>
        <v>0</v>
      </c>
      <c r="O597" s="314">
        <f ca="1">+IFERROR(INDEX('Hoja de Trabajo para listado'!$A$155:$Z$1048576,MATCH($A597,'Hoja de Trabajo para listado'!$A$155:$A$1048576,0),MATCH((CUADRO!O$5&amp;$E597),'Hoja de Trabajo para listado'!$A$151:$Z$151,0)),0)+IFERROR(INDEX('Hoja de Trabajo para listado'!$AB$155:$BA$1048576,MATCH($A597,'Hoja de Trabajo para listado'!$AB$155:$AB$1048576,0),MATCH((CUADRO!O$5&amp;$E597),'Hoja de Trabajo para listado'!$AB$151:$BA$151,0)),0)+IFERROR(INDEX('Hoja de Trabajo para listado'!$BC$155:$CB$1048576,MATCH($A597,'Hoja de Trabajo para listado'!$BC$155:$BC$1048576,0),MATCH((CUADRO!O$5&amp;$E597),'Hoja de Trabajo para listado'!$BC$151:$CB$151,0)),0)+IFERROR(INDEX('Hoja de Trabajo para listado'!$DE$153:$DG$274,MATCH($A597,'Hoja de Trabajo para listado'!$DE$153:$DE$1048576,0),MATCH((CUADRO!O$5&amp;$E597),'Hoja de Trabajo para listado'!$DE$151:$DG$151,0)),0)+IFERROR(INDEX('Hoja de Trabajo para listado'!$CD$155:$DC$1048576,MATCH($A597,'Hoja de Trabajo para listado'!$CD$155:$CD$1048576,0),MATCH((CUADRO!O$5&amp;$E597),'Hoja de Trabajo para listado'!$CD$151:$DC$151,0)),0)</f>
        <v>0</v>
      </c>
      <c r="P597" s="314">
        <f ca="1">+IFERROR(INDEX('Hoja de Trabajo para listado'!$A$155:$Z$1048576,MATCH($A597,'Hoja de Trabajo para listado'!$A$155:$A$1048576,0),MATCH((CUADRO!P$5&amp;$E597),'Hoja de Trabajo para listado'!$A$151:$Z$151,0)),0)+IFERROR(INDEX('Hoja de Trabajo para listado'!$AB$155:$BA$1048576,MATCH($A597,'Hoja de Trabajo para listado'!$AB$155:$AB$1048576,0),MATCH((CUADRO!P$5&amp;$E597),'Hoja de Trabajo para listado'!$AB$151:$BA$151,0)),0)+IFERROR(INDEX('Hoja de Trabajo para listado'!$BC$155:$CB$1048576,MATCH($A597,'Hoja de Trabajo para listado'!$BC$155:$BC$1048576,0),MATCH((CUADRO!P$5&amp;$E597),'Hoja de Trabajo para listado'!$BC$151:$CB$151,0)),0)+IFERROR(INDEX('Hoja de Trabajo para listado'!$DE$153:$DG$274,MATCH($A597,'Hoja de Trabajo para listado'!$DE$153:$DE$1048576,0),MATCH((CUADRO!P$5&amp;$E597),'Hoja de Trabajo para listado'!$DE$151:$DG$151,0)),0)+IFERROR(INDEX('Hoja de Trabajo para listado'!$CD$155:$DC$1048576,MATCH($A597,'Hoja de Trabajo para listado'!$CD$155:$CD$1048576,0),MATCH((CUADRO!P$5&amp;$E597),'Hoja de Trabajo para listado'!$CD$151:$DC$151,0)),0)</f>
        <v>0</v>
      </c>
      <c r="Q597" s="314">
        <f ca="1">+IFERROR(INDEX('Hoja de Trabajo para listado'!$A$155:$Z$1048576,MATCH($A597,'Hoja de Trabajo para listado'!$A$155:$A$1048576,0),MATCH((CUADRO!Q$5&amp;$E597),'Hoja de Trabajo para listado'!$A$151:$Z$151,0)),0)+IFERROR(INDEX('Hoja de Trabajo para listado'!$AB$155:$BA$1048576,MATCH($A597,'Hoja de Trabajo para listado'!$AB$155:$AB$1048576,0),MATCH((CUADRO!Q$5&amp;$E597),'Hoja de Trabajo para listado'!$AB$151:$BA$151,0)),0)+IFERROR(INDEX('Hoja de Trabajo para listado'!$BC$155:$CB$1048576,MATCH($A597,'Hoja de Trabajo para listado'!$BC$155:$BC$1048576,0),MATCH((CUADRO!Q$5&amp;$E597),'Hoja de Trabajo para listado'!$BC$151:$CB$151,0)),0)+IFERROR(INDEX('Hoja de Trabajo para listado'!$DE$153:$DG$274,MATCH($A597,'Hoja de Trabajo para listado'!$DE$153:$DE$1048576,0),MATCH((CUADRO!Q$5&amp;$E597),'Hoja de Trabajo para listado'!$DE$151:$DG$151,0)),0)+IFERROR(INDEX('Hoja de Trabajo para listado'!$CD$155:$DC$1048576,MATCH($A597,'Hoja de Trabajo para listado'!$CD$155:$CD$1048576,0),MATCH((CUADRO!Q$5&amp;$E597),'Hoja de Trabajo para listado'!$CD$151:$DC$151,0)),0)</f>
        <v>0</v>
      </c>
      <c r="R597" s="314">
        <f t="shared" ca="1" si="18"/>
        <v>0</v>
      </c>
      <c r="S597" s="322">
        <f ca="1">+R596+R597</f>
        <v>0</v>
      </c>
      <c r="T597" s="314">
        <f ca="1">+S597</f>
        <v>0</v>
      </c>
      <c r="U597" s="313">
        <f t="shared" si="19"/>
        <v>2</v>
      </c>
      <c r="V597" s="319" t="str">
        <f>+VLOOKUP(A597,bd_lista!$A$3:$E$593,5,FALSE)</f>
        <v>Gobiernos Autonomos Municipales</v>
      </c>
      <c r="W597" s="426"/>
    </row>
    <row r="598" spans="1:23" customFormat="1" ht="15" hidden="1" customHeight="1">
      <c r="A598" s="323">
        <v>1536</v>
      </c>
      <c r="B598" s="427">
        <f>+A598</f>
        <v>1536</v>
      </c>
      <c r="C598" s="318" t="str">
        <f>+VLOOKUP(A598,bd_lista!$A$3:$C$593,3,FALSE)</f>
        <v>Gobierno Autónomo Municipal de Tahua</v>
      </c>
      <c r="D598" s="429" t="str">
        <f>+C598</f>
        <v>Gobierno Autónomo Municipal de Tahua</v>
      </c>
      <c r="E598" s="346" t="s">
        <v>1418</v>
      </c>
      <c r="F598" s="314">
        <f ca="1">+IFERROR(INDEX('Hoja de Trabajo para listado'!$A$155:$Z$1048576,MATCH($A598,'Hoja de Trabajo para listado'!$A$155:$A$1048576,0),MATCH((CUADRO!F$5&amp;$E598),'Hoja de Trabajo para listado'!$A$151:$Z$151,0)),0)+IFERROR(INDEX('Hoja de Trabajo para listado'!$AB$155:$BA$1048576,MATCH($A598,'Hoja de Trabajo para listado'!$AB$155:$AB$1048576,0),MATCH((CUADRO!F$5&amp;$E598),'Hoja de Trabajo para listado'!$AB$151:$BA$151,0)),0)+IFERROR(INDEX('Hoja de Trabajo para listado'!$BC$155:$CB$1048576,MATCH($A598,'Hoja de Trabajo para listado'!$BC$155:$BC$1048576,0),MATCH((CUADRO!F$5&amp;$E598),'Hoja de Trabajo para listado'!$BC$151:$CB$151,0)),0)+IFERROR(INDEX('Hoja de Trabajo para listado'!$DE$153:$DG$274,MATCH($A598,'Hoja de Trabajo para listado'!$DE$153:$DE$1048576,0),MATCH((CUADRO!F$5&amp;$E598),'Hoja de Trabajo para listado'!$DE$151:$DG$151,0)),0)+IFERROR(INDEX('Hoja de Trabajo para listado'!$CD$155:$DC$1048576,MATCH($A598,'Hoja de Trabajo para listado'!$CD$155:$CD$1048576,0),MATCH((CUADRO!F$5&amp;$E598),'Hoja de Trabajo para listado'!$CD$151:$DC$151,0)),0)</f>
        <v>0</v>
      </c>
      <c r="G598" s="314">
        <f ca="1">+IFERROR(INDEX('Hoja de Trabajo para listado'!$A$155:$Z$1048576,MATCH($A598,'Hoja de Trabajo para listado'!$A$155:$A$1048576,0),MATCH((CUADRO!G$5&amp;$E598),'Hoja de Trabajo para listado'!$A$151:$Z$151,0)),0)+IFERROR(INDEX('Hoja de Trabajo para listado'!$AB$155:$BA$1048576,MATCH($A598,'Hoja de Trabajo para listado'!$AB$155:$AB$1048576,0),MATCH((CUADRO!G$5&amp;$E598),'Hoja de Trabajo para listado'!$AB$151:$BA$151,0)),0)+IFERROR(INDEX('Hoja de Trabajo para listado'!$BC$155:$CB$1048576,MATCH($A598,'Hoja de Trabajo para listado'!$BC$155:$BC$1048576,0),MATCH((CUADRO!G$5&amp;$E598),'Hoja de Trabajo para listado'!$BC$151:$CB$151,0)),0)+IFERROR(INDEX('Hoja de Trabajo para listado'!$DE$153:$DG$274,MATCH($A598,'Hoja de Trabajo para listado'!$DE$153:$DE$1048576,0),MATCH((CUADRO!G$5&amp;$E598),'Hoja de Trabajo para listado'!$DE$151:$DG$151,0)),0)+IFERROR(INDEX('Hoja de Trabajo para listado'!$CD$155:$DC$1048576,MATCH($A598,'Hoja de Trabajo para listado'!$CD$155:$CD$1048576,0),MATCH((CUADRO!G$5&amp;$E598),'Hoja de Trabajo para listado'!$CD$151:$DC$151,0)),0)</f>
        <v>0</v>
      </c>
      <c r="H598" s="314">
        <f ca="1">+IFERROR(INDEX('Hoja de Trabajo para listado'!$A$155:$Z$1048576,MATCH($A598,'Hoja de Trabajo para listado'!$A$155:$A$1048576,0),MATCH((CUADRO!H$5&amp;$E598),'Hoja de Trabajo para listado'!$A$151:$Z$151,0)),0)+IFERROR(INDEX('Hoja de Trabajo para listado'!$AB$155:$BA$1048576,MATCH($A598,'Hoja de Trabajo para listado'!$AB$155:$AB$1048576,0),MATCH((CUADRO!H$5&amp;$E598),'Hoja de Trabajo para listado'!$AB$151:$BA$151,0)),0)+IFERROR(INDEX('Hoja de Trabajo para listado'!$BC$155:$CB$1048576,MATCH($A598,'Hoja de Trabajo para listado'!$BC$155:$BC$1048576,0),MATCH((CUADRO!H$5&amp;$E598),'Hoja de Trabajo para listado'!$BC$151:$CB$151,0)),0)+IFERROR(INDEX('Hoja de Trabajo para listado'!$DE$153:$DG$274,MATCH($A598,'Hoja de Trabajo para listado'!$DE$153:$DE$1048576,0),MATCH((CUADRO!H$5&amp;$E598),'Hoja de Trabajo para listado'!$DE$151:$DG$151,0)),0)+IFERROR(INDEX('Hoja de Trabajo para listado'!$CD$155:$DC$1048576,MATCH($A598,'Hoja de Trabajo para listado'!$CD$155:$CD$1048576,0),MATCH((CUADRO!H$5&amp;$E598),'Hoja de Trabajo para listado'!$CD$151:$DC$151,0)),0)</f>
        <v>0</v>
      </c>
      <c r="I598" s="314">
        <f ca="1">+IFERROR(INDEX('Hoja de Trabajo para listado'!$A$155:$Z$1048576,MATCH($A598,'Hoja de Trabajo para listado'!$A$155:$A$1048576,0),MATCH((CUADRO!I$5&amp;$E598),'Hoja de Trabajo para listado'!$A$151:$Z$151,0)),0)+IFERROR(INDEX('Hoja de Trabajo para listado'!$AB$155:$BA$1048576,MATCH($A598,'Hoja de Trabajo para listado'!$AB$155:$AB$1048576,0),MATCH((CUADRO!I$5&amp;$E598),'Hoja de Trabajo para listado'!$AB$151:$BA$151,0)),0)+IFERROR(INDEX('Hoja de Trabajo para listado'!$BC$155:$CB$1048576,MATCH($A598,'Hoja de Trabajo para listado'!$BC$155:$BC$1048576,0),MATCH((CUADRO!I$5&amp;$E598),'Hoja de Trabajo para listado'!$BC$151:$CB$151,0)),0)+IFERROR(INDEX('Hoja de Trabajo para listado'!$DE$153:$DG$274,MATCH($A598,'Hoja de Trabajo para listado'!$DE$153:$DE$1048576,0),MATCH((CUADRO!I$5&amp;$E598),'Hoja de Trabajo para listado'!$DE$151:$DG$151,0)),0)+IFERROR(INDEX('Hoja de Trabajo para listado'!$CD$155:$DC$1048576,MATCH($A598,'Hoja de Trabajo para listado'!$CD$155:$CD$1048576,0),MATCH((CUADRO!I$5&amp;$E598),'Hoja de Trabajo para listado'!$CD$151:$DC$151,0)),0)</f>
        <v>0</v>
      </c>
      <c r="J598" s="314">
        <f ca="1">+IFERROR(INDEX('Hoja de Trabajo para listado'!$A$155:$Z$1048576,MATCH($A598,'Hoja de Trabajo para listado'!$A$155:$A$1048576,0),MATCH((CUADRO!J$5&amp;$E598),'Hoja de Trabajo para listado'!$A$151:$Z$151,0)),0)+IFERROR(INDEX('Hoja de Trabajo para listado'!$AB$155:$BA$1048576,MATCH($A598,'Hoja de Trabajo para listado'!$AB$155:$AB$1048576,0),MATCH((CUADRO!J$5&amp;$E598),'Hoja de Trabajo para listado'!$AB$151:$BA$151,0)),0)+IFERROR(INDEX('Hoja de Trabajo para listado'!$BC$155:$CB$1048576,MATCH($A598,'Hoja de Trabajo para listado'!$BC$155:$BC$1048576,0),MATCH((CUADRO!J$5&amp;$E598),'Hoja de Trabajo para listado'!$BC$151:$CB$151,0)),0)+IFERROR(INDEX('Hoja de Trabajo para listado'!$DE$153:$DG$274,MATCH($A598,'Hoja de Trabajo para listado'!$DE$153:$DE$1048576,0),MATCH((CUADRO!J$5&amp;$E598),'Hoja de Trabajo para listado'!$DE$151:$DG$151,0)),0)+IFERROR(INDEX('Hoja de Trabajo para listado'!$CD$155:$DC$1048576,MATCH($A598,'Hoja de Trabajo para listado'!$CD$155:$CD$1048576,0),MATCH((CUADRO!J$5&amp;$E598),'Hoja de Trabajo para listado'!$CD$151:$DC$151,0)),0)</f>
        <v>0</v>
      </c>
      <c r="K598" s="314">
        <f ca="1">+IFERROR(INDEX('Hoja de Trabajo para listado'!$A$155:$Z$1048576,MATCH($A598,'Hoja de Trabajo para listado'!$A$155:$A$1048576,0),MATCH((CUADRO!K$5&amp;$E598),'Hoja de Trabajo para listado'!$A$151:$Z$151,0)),0)+IFERROR(INDEX('Hoja de Trabajo para listado'!$AB$155:$BA$1048576,MATCH($A598,'Hoja de Trabajo para listado'!$AB$155:$AB$1048576,0),MATCH((CUADRO!K$5&amp;$E598),'Hoja de Trabajo para listado'!$AB$151:$BA$151,0)),0)+IFERROR(INDEX('Hoja de Trabajo para listado'!$BC$155:$CB$1048576,MATCH($A598,'Hoja de Trabajo para listado'!$BC$155:$BC$1048576,0),MATCH((CUADRO!K$5&amp;$E598),'Hoja de Trabajo para listado'!$BC$151:$CB$151,0)),0)+IFERROR(INDEX('Hoja de Trabajo para listado'!$DE$153:$DG$274,MATCH($A598,'Hoja de Trabajo para listado'!$DE$153:$DE$1048576,0),MATCH((CUADRO!K$5&amp;$E598),'Hoja de Trabajo para listado'!$DE$151:$DG$151,0)),0)+IFERROR(INDEX('Hoja de Trabajo para listado'!$CD$155:$DC$1048576,MATCH($A598,'Hoja de Trabajo para listado'!$CD$155:$CD$1048576,0),MATCH((CUADRO!K$5&amp;$E598),'Hoja de Trabajo para listado'!$CD$151:$DC$151,0)),0)</f>
        <v>0</v>
      </c>
      <c r="L598" s="314">
        <f ca="1">+IFERROR(INDEX('Hoja de Trabajo para listado'!$A$155:$Z$1048576,MATCH($A598,'Hoja de Trabajo para listado'!$A$155:$A$1048576,0),MATCH((CUADRO!L$5&amp;$E598),'Hoja de Trabajo para listado'!$A$151:$Z$151,0)),0)+IFERROR(INDEX('Hoja de Trabajo para listado'!$AB$155:$BA$1048576,MATCH($A598,'Hoja de Trabajo para listado'!$AB$155:$AB$1048576,0),MATCH((CUADRO!L$5&amp;$E598),'Hoja de Trabajo para listado'!$AB$151:$BA$151,0)),0)+IFERROR(INDEX('Hoja de Trabajo para listado'!$BC$155:$CB$1048576,MATCH($A598,'Hoja de Trabajo para listado'!$BC$155:$BC$1048576,0),MATCH((CUADRO!L$5&amp;$E598),'Hoja de Trabajo para listado'!$BC$151:$CB$151,0)),0)+IFERROR(INDEX('Hoja de Trabajo para listado'!$DE$153:$DG$274,MATCH($A598,'Hoja de Trabajo para listado'!$DE$153:$DE$1048576,0),MATCH((CUADRO!L$5&amp;$E598),'Hoja de Trabajo para listado'!$DE$151:$DG$151,0)),0)+IFERROR(INDEX('Hoja de Trabajo para listado'!$CD$155:$DC$1048576,MATCH($A598,'Hoja de Trabajo para listado'!$CD$155:$CD$1048576,0),MATCH((CUADRO!L$5&amp;$E598),'Hoja de Trabajo para listado'!$CD$151:$DC$151,0)),0)</f>
        <v>0</v>
      </c>
      <c r="M598" s="314">
        <f ca="1">+IFERROR(INDEX('Hoja de Trabajo para listado'!$A$155:$Z$1048576,MATCH($A598,'Hoja de Trabajo para listado'!$A$155:$A$1048576,0),MATCH((CUADRO!M$5&amp;$E598),'Hoja de Trabajo para listado'!$A$151:$Z$151,0)),0)+IFERROR(INDEX('Hoja de Trabajo para listado'!$AB$155:$BA$1048576,MATCH($A598,'Hoja de Trabajo para listado'!$AB$155:$AB$1048576,0),MATCH((CUADRO!M$5&amp;$E598),'Hoja de Trabajo para listado'!$AB$151:$BA$151,0)),0)+IFERROR(INDEX('Hoja de Trabajo para listado'!$BC$155:$CB$1048576,MATCH($A598,'Hoja de Trabajo para listado'!$BC$155:$BC$1048576,0),MATCH((CUADRO!M$5&amp;$E598),'Hoja de Trabajo para listado'!$BC$151:$CB$151,0)),0)+IFERROR(INDEX('Hoja de Trabajo para listado'!$DE$153:$DG$274,MATCH($A598,'Hoja de Trabajo para listado'!$DE$153:$DE$1048576,0),MATCH((CUADRO!M$5&amp;$E598),'Hoja de Trabajo para listado'!$DE$151:$DG$151,0)),0)+IFERROR(INDEX('Hoja de Trabajo para listado'!$CD$155:$DC$1048576,MATCH($A598,'Hoja de Trabajo para listado'!$CD$155:$CD$1048576,0),MATCH((CUADRO!M$5&amp;$E598),'Hoja de Trabajo para listado'!$CD$151:$DC$151,0)),0)</f>
        <v>0</v>
      </c>
      <c r="N598" s="314">
        <f ca="1">+IFERROR(INDEX('Hoja de Trabajo para listado'!$A$155:$Z$1048576,MATCH($A598,'Hoja de Trabajo para listado'!$A$155:$A$1048576,0),MATCH((CUADRO!N$5&amp;$E598),'Hoja de Trabajo para listado'!$A$151:$Z$151,0)),0)+IFERROR(INDEX('Hoja de Trabajo para listado'!$AB$155:$BA$1048576,MATCH($A598,'Hoja de Trabajo para listado'!$AB$155:$AB$1048576,0),MATCH((CUADRO!N$5&amp;$E598),'Hoja de Trabajo para listado'!$AB$151:$BA$151,0)),0)+IFERROR(INDEX('Hoja de Trabajo para listado'!$BC$155:$CB$1048576,MATCH($A598,'Hoja de Trabajo para listado'!$BC$155:$BC$1048576,0),MATCH((CUADRO!N$5&amp;$E598),'Hoja de Trabajo para listado'!$BC$151:$CB$151,0)),0)+IFERROR(INDEX('Hoja de Trabajo para listado'!$DE$153:$DG$274,MATCH($A598,'Hoja de Trabajo para listado'!$DE$153:$DE$1048576,0),MATCH((CUADRO!N$5&amp;$E598),'Hoja de Trabajo para listado'!$DE$151:$DG$151,0)),0)+IFERROR(INDEX('Hoja de Trabajo para listado'!$CD$155:$DC$1048576,MATCH($A598,'Hoja de Trabajo para listado'!$CD$155:$CD$1048576,0),MATCH((CUADRO!N$5&amp;$E598),'Hoja de Trabajo para listado'!$CD$151:$DC$151,0)),0)</f>
        <v>0</v>
      </c>
      <c r="O598" s="314">
        <f ca="1">+IFERROR(INDEX('Hoja de Trabajo para listado'!$A$155:$Z$1048576,MATCH($A598,'Hoja de Trabajo para listado'!$A$155:$A$1048576,0),MATCH((CUADRO!O$5&amp;$E598),'Hoja de Trabajo para listado'!$A$151:$Z$151,0)),0)+IFERROR(INDEX('Hoja de Trabajo para listado'!$AB$155:$BA$1048576,MATCH($A598,'Hoja de Trabajo para listado'!$AB$155:$AB$1048576,0),MATCH((CUADRO!O$5&amp;$E598),'Hoja de Trabajo para listado'!$AB$151:$BA$151,0)),0)+IFERROR(INDEX('Hoja de Trabajo para listado'!$BC$155:$CB$1048576,MATCH($A598,'Hoja de Trabajo para listado'!$BC$155:$BC$1048576,0),MATCH((CUADRO!O$5&amp;$E598),'Hoja de Trabajo para listado'!$BC$151:$CB$151,0)),0)+IFERROR(INDEX('Hoja de Trabajo para listado'!$DE$153:$DG$274,MATCH($A598,'Hoja de Trabajo para listado'!$DE$153:$DE$1048576,0),MATCH((CUADRO!O$5&amp;$E598),'Hoja de Trabajo para listado'!$DE$151:$DG$151,0)),0)+IFERROR(INDEX('Hoja de Trabajo para listado'!$CD$155:$DC$1048576,MATCH($A598,'Hoja de Trabajo para listado'!$CD$155:$CD$1048576,0),MATCH((CUADRO!O$5&amp;$E598),'Hoja de Trabajo para listado'!$CD$151:$DC$151,0)),0)</f>
        <v>0</v>
      </c>
      <c r="P598" s="314">
        <f ca="1">+IFERROR(INDEX('Hoja de Trabajo para listado'!$A$155:$Z$1048576,MATCH($A598,'Hoja de Trabajo para listado'!$A$155:$A$1048576,0),MATCH((CUADRO!P$5&amp;$E598),'Hoja de Trabajo para listado'!$A$151:$Z$151,0)),0)+IFERROR(INDEX('Hoja de Trabajo para listado'!$AB$155:$BA$1048576,MATCH($A598,'Hoja de Trabajo para listado'!$AB$155:$AB$1048576,0),MATCH((CUADRO!P$5&amp;$E598),'Hoja de Trabajo para listado'!$AB$151:$BA$151,0)),0)+IFERROR(INDEX('Hoja de Trabajo para listado'!$BC$155:$CB$1048576,MATCH($A598,'Hoja de Trabajo para listado'!$BC$155:$BC$1048576,0),MATCH((CUADRO!P$5&amp;$E598),'Hoja de Trabajo para listado'!$BC$151:$CB$151,0)),0)+IFERROR(INDEX('Hoja de Trabajo para listado'!$DE$153:$DG$274,MATCH($A598,'Hoja de Trabajo para listado'!$DE$153:$DE$1048576,0),MATCH((CUADRO!P$5&amp;$E598),'Hoja de Trabajo para listado'!$DE$151:$DG$151,0)),0)+IFERROR(INDEX('Hoja de Trabajo para listado'!$CD$155:$DC$1048576,MATCH($A598,'Hoja de Trabajo para listado'!$CD$155:$CD$1048576,0),MATCH((CUADRO!P$5&amp;$E598),'Hoja de Trabajo para listado'!$CD$151:$DC$151,0)),0)</f>
        <v>0</v>
      </c>
      <c r="Q598" s="314">
        <f ca="1">+IFERROR(INDEX('Hoja de Trabajo para listado'!$A$155:$Z$1048576,MATCH($A598,'Hoja de Trabajo para listado'!$A$155:$A$1048576,0),MATCH((CUADRO!Q$5&amp;$E598),'Hoja de Trabajo para listado'!$A$151:$Z$151,0)),0)+IFERROR(INDEX('Hoja de Trabajo para listado'!$AB$155:$BA$1048576,MATCH($A598,'Hoja de Trabajo para listado'!$AB$155:$AB$1048576,0),MATCH((CUADRO!Q$5&amp;$E598),'Hoja de Trabajo para listado'!$AB$151:$BA$151,0)),0)+IFERROR(INDEX('Hoja de Trabajo para listado'!$BC$155:$CB$1048576,MATCH($A598,'Hoja de Trabajo para listado'!$BC$155:$BC$1048576,0),MATCH((CUADRO!Q$5&amp;$E598),'Hoja de Trabajo para listado'!$BC$151:$CB$151,0)),0)+IFERROR(INDEX('Hoja de Trabajo para listado'!$DE$153:$DG$274,MATCH($A598,'Hoja de Trabajo para listado'!$DE$153:$DE$1048576,0),MATCH((CUADRO!Q$5&amp;$E598),'Hoja de Trabajo para listado'!$DE$151:$DG$151,0)),0)+IFERROR(INDEX('Hoja de Trabajo para listado'!$CD$155:$DC$1048576,MATCH($A598,'Hoja de Trabajo para listado'!$CD$155:$CD$1048576,0),MATCH((CUADRO!Q$5&amp;$E598),'Hoja de Trabajo para listado'!$CD$151:$DC$151,0)),0)</f>
        <v>0</v>
      </c>
      <c r="R598" s="314">
        <f t="shared" ca="1" si="18"/>
        <v>0</v>
      </c>
      <c r="S598" s="322"/>
      <c r="T598" s="314">
        <f ca="1">+T599</f>
        <v>0</v>
      </c>
      <c r="U598" s="313">
        <f t="shared" si="19"/>
        <v>1</v>
      </c>
      <c r="V598" s="319" t="str">
        <f>+VLOOKUP(A598,bd_lista!$A$3:$E$593,5,FALSE)</f>
        <v>Gobiernos Autonomos Municipales</v>
      </c>
      <c r="W598" s="425" t="str">
        <f>+V598</f>
        <v>Gobiernos Autonomos Municipales</v>
      </c>
    </row>
    <row r="599" spans="1:23" customFormat="1" ht="15" hidden="1" customHeight="1">
      <c r="A599" s="323">
        <v>1536</v>
      </c>
      <c r="B599" s="428"/>
      <c r="C599" s="318" t="str">
        <f>+VLOOKUP(A599,bd_lista!$A$3:$C$593,3,FALSE)</f>
        <v>Gobierno Autónomo Municipal de Tahua</v>
      </c>
      <c r="D599" s="430"/>
      <c r="E599" s="347" t="s">
        <v>1419</v>
      </c>
      <c r="F599" s="314">
        <f ca="1">+IFERROR(INDEX('Hoja de Trabajo para listado'!$A$155:$Z$1048576,MATCH($A599,'Hoja de Trabajo para listado'!$A$155:$A$1048576,0),MATCH((CUADRO!F$5&amp;$E599),'Hoja de Trabajo para listado'!$A$151:$Z$151,0)),0)+IFERROR(INDEX('Hoja de Trabajo para listado'!$AB$155:$BA$1048576,MATCH($A599,'Hoja de Trabajo para listado'!$AB$155:$AB$1048576,0),MATCH((CUADRO!F$5&amp;$E599),'Hoja de Trabajo para listado'!$AB$151:$BA$151,0)),0)+IFERROR(INDEX('Hoja de Trabajo para listado'!$BC$155:$CB$1048576,MATCH($A599,'Hoja de Trabajo para listado'!$BC$155:$BC$1048576,0),MATCH((CUADRO!F$5&amp;$E599),'Hoja de Trabajo para listado'!$BC$151:$CB$151,0)),0)+IFERROR(INDEX('Hoja de Trabajo para listado'!$DE$153:$DG$274,MATCH($A599,'Hoja de Trabajo para listado'!$DE$153:$DE$1048576,0),MATCH((CUADRO!F$5&amp;$E599),'Hoja de Trabajo para listado'!$DE$151:$DG$151,0)),0)+IFERROR(INDEX('Hoja de Trabajo para listado'!$CD$155:$DC$1048576,MATCH($A599,'Hoja de Trabajo para listado'!$CD$155:$CD$1048576,0),MATCH((CUADRO!F$5&amp;$E599),'Hoja de Trabajo para listado'!$CD$151:$DC$151,0)),0)</f>
        <v>0</v>
      </c>
      <c r="G599" s="314">
        <f ca="1">+IFERROR(INDEX('Hoja de Trabajo para listado'!$A$155:$Z$1048576,MATCH($A599,'Hoja de Trabajo para listado'!$A$155:$A$1048576,0),MATCH((CUADRO!G$5&amp;$E599),'Hoja de Trabajo para listado'!$A$151:$Z$151,0)),0)+IFERROR(INDEX('Hoja de Trabajo para listado'!$AB$155:$BA$1048576,MATCH($A599,'Hoja de Trabajo para listado'!$AB$155:$AB$1048576,0),MATCH((CUADRO!G$5&amp;$E599),'Hoja de Trabajo para listado'!$AB$151:$BA$151,0)),0)+IFERROR(INDEX('Hoja de Trabajo para listado'!$BC$155:$CB$1048576,MATCH($A599,'Hoja de Trabajo para listado'!$BC$155:$BC$1048576,0),MATCH((CUADRO!G$5&amp;$E599),'Hoja de Trabajo para listado'!$BC$151:$CB$151,0)),0)+IFERROR(INDEX('Hoja de Trabajo para listado'!$DE$153:$DG$274,MATCH($A599,'Hoja de Trabajo para listado'!$DE$153:$DE$1048576,0),MATCH((CUADRO!G$5&amp;$E599),'Hoja de Trabajo para listado'!$DE$151:$DG$151,0)),0)+IFERROR(INDEX('Hoja de Trabajo para listado'!$CD$155:$DC$1048576,MATCH($A599,'Hoja de Trabajo para listado'!$CD$155:$CD$1048576,0),MATCH((CUADRO!G$5&amp;$E599),'Hoja de Trabajo para listado'!$CD$151:$DC$151,0)),0)</f>
        <v>0</v>
      </c>
      <c r="H599" s="314">
        <f ca="1">+IFERROR(INDEX('Hoja de Trabajo para listado'!$A$155:$Z$1048576,MATCH($A599,'Hoja de Trabajo para listado'!$A$155:$A$1048576,0),MATCH((CUADRO!H$5&amp;$E599),'Hoja de Trabajo para listado'!$A$151:$Z$151,0)),0)+IFERROR(INDEX('Hoja de Trabajo para listado'!$AB$155:$BA$1048576,MATCH($A599,'Hoja de Trabajo para listado'!$AB$155:$AB$1048576,0),MATCH((CUADRO!H$5&amp;$E599),'Hoja de Trabajo para listado'!$AB$151:$BA$151,0)),0)+IFERROR(INDEX('Hoja de Trabajo para listado'!$BC$155:$CB$1048576,MATCH($A599,'Hoja de Trabajo para listado'!$BC$155:$BC$1048576,0),MATCH((CUADRO!H$5&amp;$E599),'Hoja de Trabajo para listado'!$BC$151:$CB$151,0)),0)+IFERROR(INDEX('Hoja de Trabajo para listado'!$DE$153:$DG$274,MATCH($A599,'Hoja de Trabajo para listado'!$DE$153:$DE$1048576,0),MATCH((CUADRO!H$5&amp;$E599),'Hoja de Trabajo para listado'!$DE$151:$DG$151,0)),0)+IFERROR(INDEX('Hoja de Trabajo para listado'!$CD$155:$DC$1048576,MATCH($A599,'Hoja de Trabajo para listado'!$CD$155:$CD$1048576,0),MATCH((CUADRO!H$5&amp;$E599),'Hoja de Trabajo para listado'!$CD$151:$DC$151,0)),0)</f>
        <v>0</v>
      </c>
      <c r="I599" s="314">
        <f ca="1">+IFERROR(INDEX('Hoja de Trabajo para listado'!$A$155:$Z$1048576,MATCH($A599,'Hoja de Trabajo para listado'!$A$155:$A$1048576,0),MATCH((CUADRO!I$5&amp;$E599),'Hoja de Trabajo para listado'!$A$151:$Z$151,0)),0)+IFERROR(INDEX('Hoja de Trabajo para listado'!$AB$155:$BA$1048576,MATCH($A599,'Hoja de Trabajo para listado'!$AB$155:$AB$1048576,0),MATCH((CUADRO!I$5&amp;$E599),'Hoja de Trabajo para listado'!$AB$151:$BA$151,0)),0)+IFERROR(INDEX('Hoja de Trabajo para listado'!$BC$155:$CB$1048576,MATCH($A599,'Hoja de Trabajo para listado'!$BC$155:$BC$1048576,0),MATCH((CUADRO!I$5&amp;$E599),'Hoja de Trabajo para listado'!$BC$151:$CB$151,0)),0)+IFERROR(INDEX('Hoja de Trabajo para listado'!$DE$153:$DG$274,MATCH($A599,'Hoja de Trabajo para listado'!$DE$153:$DE$1048576,0),MATCH((CUADRO!I$5&amp;$E599),'Hoja de Trabajo para listado'!$DE$151:$DG$151,0)),0)+IFERROR(INDEX('Hoja de Trabajo para listado'!$CD$155:$DC$1048576,MATCH($A599,'Hoja de Trabajo para listado'!$CD$155:$CD$1048576,0),MATCH((CUADRO!I$5&amp;$E599),'Hoja de Trabajo para listado'!$CD$151:$DC$151,0)),0)</f>
        <v>0</v>
      </c>
      <c r="J599" s="314">
        <f ca="1">+IFERROR(INDEX('Hoja de Trabajo para listado'!$A$155:$Z$1048576,MATCH($A599,'Hoja de Trabajo para listado'!$A$155:$A$1048576,0),MATCH((CUADRO!J$5&amp;$E599),'Hoja de Trabajo para listado'!$A$151:$Z$151,0)),0)+IFERROR(INDEX('Hoja de Trabajo para listado'!$AB$155:$BA$1048576,MATCH($A599,'Hoja de Trabajo para listado'!$AB$155:$AB$1048576,0),MATCH((CUADRO!J$5&amp;$E599),'Hoja de Trabajo para listado'!$AB$151:$BA$151,0)),0)+IFERROR(INDEX('Hoja de Trabajo para listado'!$BC$155:$CB$1048576,MATCH($A599,'Hoja de Trabajo para listado'!$BC$155:$BC$1048576,0),MATCH((CUADRO!J$5&amp;$E599),'Hoja de Trabajo para listado'!$BC$151:$CB$151,0)),0)+IFERROR(INDEX('Hoja de Trabajo para listado'!$DE$153:$DG$274,MATCH($A599,'Hoja de Trabajo para listado'!$DE$153:$DE$1048576,0),MATCH((CUADRO!J$5&amp;$E599),'Hoja de Trabajo para listado'!$DE$151:$DG$151,0)),0)+IFERROR(INDEX('Hoja de Trabajo para listado'!$CD$155:$DC$1048576,MATCH($A599,'Hoja de Trabajo para listado'!$CD$155:$CD$1048576,0),MATCH((CUADRO!J$5&amp;$E599),'Hoja de Trabajo para listado'!$CD$151:$DC$151,0)),0)</f>
        <v>0</v>
      </c>
      <c r="K599" s="314">
        <f ca="1">+IFERROR(INDEX('Hoja de Trabajo para listado'!$A$155:$Z$1048576,MATCH($A599,'Hoja de Trabajo para listado'!$A$155:$A$1048576,0),MATCH((CUADRO!K$5&amp;$E599),'Hoja de Trabajo para listado'!$A$151:$Z$151,0)),0)+IFERROR(INDEX('Hoja de Trabajo para listado'!$AB$155:$BA$1048576,MATCH($A599,'Hoja de Trabajo para listado'!$AB$155:$AB$1048576,0),MATCH((CUADRO!K$5&amp;$E599),'Hoja de Trabajo para listado'!$AB$151:$BA$151,0)),0)+IFERROR(INDEX('Hoja de Trabajo para listado'!$BC$155:$CB$1048576,MATCH($A599,'Hoja de Trabajo para listado'!$BC$155:$BC$1048576,0),MATCH((CUADRO!K$5&amp;$E599),'Hoja de Trabajo para listado'!$BC$151:$CB$151,0)),0)+IFERROR(INDEX('Hoja de Trabajo para listado'!$DE$153:$DG$274,MATCH($A599,'Hoja de Trabajo para listado'!$DE$153:$DE$1048576,0),MATCH((CUADRO!K$5&amp;$E599),'Hoja de Trabajo para listado'!$DE$151:$DG$151,0)),0)+IFERROR(INDEX('Hoja de Trabajo para listado'!$CD$155:$DC$1048576,MATCH($A599,'Hoja de Trabajo para listado'!$CD$155:$CD$1048576,0),MATCH((CUADRO!K$5&amp;$E599),'Hoja de Trabajo para listado'!$CD$151:$DC$151,0)),0)</f>
        <v>0</v>
      </c>
      <c r="L599" s="314">
        <f ca="1">+IFERROR(INDEX('Hoja de Trabajo para listado'!$A$155:$Z$1048576,MATCH($A599,'Hoja de Trabajo para listado'!$A$155:$A$1048576,0),MATCH((CUADRO!L$5&amp;$E599),'Hoja de Trabajo para listado'!$A$151:$Z$151,0)),0)+IFERROR(INDEX('Hoja de Trabajo para listado'!$AB$155:$BA$1048576,MATCH($A599,'Hoja de Trabajo para listado'!$AB$155:$AB$1048576,0),MATCH((CUADRO!L$5&amp;$E599),'Hoja de Trabajo para listado'!$AB$151:$BA$151,0)),0)+IFERROR(INDEX('Hoja de Trabajo para listado'!$BC$155:$CB$1048576,MATCH($A599,'Hoja de Trabajo para listado'!$BC$155:$BC$1048576,0),MATCH((CUADRO!L$5&amp;$E599),'Hoja de Trabajo para listado'!$BC$151:$CB$151,0)),0)+IFERROR(INDEX('Hoja de Trabajo para listado'!$DE$153:$DG$274,MATCH($A599,'Hoja de Trabajo para listado'!$DE$153:$DE$1048576,0),MATCH((CUADRO!L$5&amp;$E599),'Hoja de Trabajo para listado'!$DE$151:$DG$151,0)),0)+IFERROR(INDEX('Hoja de Trabajo para listado'!$CD$155:$DC$1048576,MATCH($A599,'Hoja de Trabajo para listado'!$CD$155:$CD$1048576,0),MATCH((CUADRO!L$5&amp;$E599),'Hoja de Trabajo para listado'!$CD$151:$DC$151,0)),0)</f>
        <v>0</v>
      </c>
      <c r="M599" s="314">
        <f ca="1">+IFERROR(INDEX('Hoja de Trabajo para listado'!$A$155:$Z$1048576,MATCH($A599,'Hoja de Trabajo para listado'!$A$155:$A$1048576,0),MATCH((CUADRO!M$5&amp;$E599),'Hoja de Trabajo para listado'!$A$151:$Z$151,0)),0)+IFERROR(INDEX('Hoja de Trabajo para listado'!$AB$155:$BA$1048576,MATCH($A599,'Hoja de Trabajo para listado'!$AB$155:$AB$1048576,0),MATCH((CUADRO!M$5&amp;$E599),'Hoja de Trabajo para listado'!$AB$151:$BA$151,0)),0)+IFERROR(INDEX('Hoja de Trabajo para listado'!$BC$155:$CB$1048576,MATCH($A599,'Hoja de Trabajo para listado'!$BC$155:$BC$1048576,0),MATCH((CUADRO!M$5&amp;$E599),'Hoja de Trabajo para listado'!$BC$151:$CB$151,0)),0)+IFERROR(INDEX('Hoja de Trabajo para listado'!$DE$153:$DG$274,MATCH($A599,'Hoja de Trabajo para listado'!$DE$153:$DE$1048576,0),MATCH((CUADRO!M$5&amp;$E599),'Hoja de Trabajo para listado'!$DE$151:$DG$151,0)),0)+IFERROR(INDEX('Hoja de Trabajo para listado'!$CD$155:$DC$1048576,MATCH($A599,'Hoja de Trabajo para listado'!$CD$155:$CD$1048576,0),MATCH((CUADRO!M$5&amp;$E599),'Hoja de Trabajo para listado'!$CD$151:$DC$151,0)),0)</f>
        <v>0</v>
      </c>
      <c r="N599" s="314">
        <f ca="1">+IFERROR(INDEX('Hoja de Trabajo para listado'!$A$155:$Z$1048576,MATCH($A599,'Hoja de Trabajo para listado'!$A$155:$A$1048576,0),MATCH((CUADRO!N$5&amp;$E599),'Hoja de Trabajo para listado'!$A$151:$Z$151,0)),0)+IFERROR(INDEX('Hoja de Trabajo para listado'!$AB$155:$BA$1048576,MATCH($A599,'Hoja de Trabajo para listado'!$AB$155:$AB$1048576,0),MATCH((CUADRO!N$5&amp;$E599),'Hoja de Trabajo para listado'!$AB$151:$BA$151,0)),0)+IFERROR(INDEX('Hoja de Trabajo para listado'!$BC$155:$CB$1048576,MATCH($A599,'Hoja de Trabajo para listado'!$BC$155:$BC$1048576,0),MATCH((CUADRO!N$5&amp;$E599),'Hoja de Trabajo para listado'!$BC$151:$CB$151,0)),0)+IFERROR(INDEX('Hoja de Trabajo para listado'!$DE$153:$DG$274,MATCH($A599,'Hoja de Trabajo para listado'!$DE$153:$DE$1048576,0),MATCH((CUADRO!N$5&amp;$E599),'Hoja de Trabajo para listado'!$DE$151:$DG$151,0)),0)+IFERROR(INDEX('Hoja de Trabajo para listado'!$CD$155:$DC$1048576,MATCH($A599,'Hoja de Trabajo para listado'!$CD$155:$CD$1048576,0),MATCH((CUADRO!N$5&amp;$E599),'Hoja de Trabajo para listado'!$CD$151:$DC$151,0)),0)</f>
        <v>0</v>
      </c>
      <c r="O599" s="314">
        <f ca="1">+IFERROR(INDEX('Hoja de Trabajo para listado'!$A$155:$Z$1048576,MATCH($A599,'Hoja de Trabajo para listado'!$A$155:$A$1048576,0),MATCH((CUADRO!O$5&amp;$E599),'Hoja de Trabajo para listado'!$A$151:$Z$151,0)),0)+IFERROR(INDEX('Hoja de Trabajo para listado'!$AB$155:$BA$1048576,MATCH($A599,'Hoja de Trabajo para listado'!$AB$155:$AB$1048576,0),MATCH((CUADRO!O$5&amp;$E599),'Hoja de Trabajo para listado'!$AB$151:$BA$151,0)),0)+IFERROR(INDEX('Hoja de Trabajo para listado'!$BC$155:$CB$1048576,MATCH($A599,'Hoja de Trabajo para listado'!$BC$155:$BC$1048576,0),MATCH((CUADRO!O$5&amp;$E599),'Hoja de Trabajo para listado'!$BC$151:$CB$151,0)),0)+IFERROR(INDEX('Hoja de Trabajo para listado'!$DE$153:$DG$274,MATCH($A599,'Hoja de Trabajo para listado'!$DE$153:$DE$1048576,0),MATCH((CUADRO!O$5&amp;$E599),'Hoja de Trabajo para listado'!$DE$151:$DG$151,0)),0)+IFERROR(INDEX('Hoja de Trabajo para listado'!$CD$155:$DC$1048576,MATCH($A599,'Hoja de Trabajo para listado'!$CD$155:$CD$1048576,0),MATCH((CUADRO!O$5&amp;$E599),'Hoja de Trabajo para listado'!$CD$151:$DC$151,0)),0)</f>
        <v>0</v>
      </c>
      <c r="P599" s="314">
        <f ca="1">+IFERROR(INDEX('Hoja de Trabajo para listado'!$A$155:$Z$1048576,MATCH($A599,'Hoja de Trabajo para listado'!$A$155:$A$1048576,0),MATCH((CUADRO!P$5&amp;$E599),'Hoja de Trabajo para listado'!$A$151:$Z$151,0)),0)+IFERROR(INDEX('Hoja de Trabajo para listado'!$AB$155:$BA$1048576,MATCH($A599,'Hoja de Trabajo para listado'!$AB$155:$AB$1048576,0),MATCH((CUADRO!P$5&amp;$E599),'Hoja de Trabajo para listado'!$AB$151:$BA$151,0)),0)+IFERROR(INDEX('Hoja de Trabajo para listado'!$BC$155:$CB$1048576,MATCH($A599,'Hoja de Trabajo para listado'!$BC$155:$BC$1048576,0),MATCH((CUADRO!P$5&amp;$E599),'Hoja de Trabajo para listado'!$BC$151:$CB$151,0)),0)+IFERROR(INDEX('Hoja de Trabajo para listado'!$DE$153:$DG$274,MATCH($A599,'Hoja de Trabajo para listado'!$DE$153:$DE$1048576,0),MATCH((CUADRO!P$5&amp;$E599),'Hoja de Trabajo para listado'!$DE$151:$DG$151,0)),0)+IFERROR(INDEX('Hoja de Trabajo para listado'!$CD$155:$DC$1048576,MATCH($A599,'Hoja de Trabajo para listado'!$CD$155:$CD$1048576,0),MATCH((CUADRO!P$5&amp;$E599),'Hoja de Trabajo para listado'!$CD$151:$DC$151,0)),0)</f>
        <v>0</v>
      </c>
      <c r="Q599" s="314">
        <f ca="1">+IFERROR(INDEX('Hoja de Trabajo para listado'!$A$155:$Z$1048576,MATCH($A599,'Hoja de Trabajo para listado'!$A$155:$A$1048576,0),MATCH((CUADRO!Q$5&amp;$E599),'Hoja de Trabajo para listado'!$A$151:$Z$151,0)),0)+IFERROR(INDEX('Hoja de Trabajo para listado'!$AB$155:$BA$1048576,MATCH($A599,'Hoja de Trabajo para listado'!$AB$155:$AB$1048576,0),MATCH((CUADRO!Q$5&amp;$E599),'Hoja de Trabajo para listado'!$AB$151:$BA$151,0)),0)+IFERROR(INDEX('Hoja de Trabajo para listado'!$BC$155:$CB$1048576,MATCH($A599,'Hoja de Trabajo para listado'!$BC$155:$BC$1048576,0),MATCH((CUADRO!Q$5&amp;$E599),'Hoja de Trabajo para listado'!$BC$151:$CB$151,0)),0)+IFERROR(INDEX('Hoja de Trabajo para listado'!$DE$153:$DG$274,MATCH($A599,'Hoja de Trabajo para listado'!$DE$153:$DE$1048576,0),MATCH((CUADRO!Q$5&amp;$E599),'Hoja de Trabajo para listado'!$DE$151:$DG$151,0)),0)+IFERROR(INDEX('Hoja de Trabajo para listado'!$CD$155:$DC$1048576,MATCH($A599,'Hoja de Trabajo para listado'!$CD$155:$CD$1048576,0),MATCH((CUADRO!Q$5&amp;$E599),'Hoja de Trabajo para listado'!$CD$151:$DC$151,0)),0)</f>
        <v>0</v>
      </c>
      <c r="R599" s="314">
        <f t="shared" ca="1" si="18"/>
        <v>0</v>
      </c>
      <c r="S599" s="322">
        <f ca="1">+R598+R599</f>
        <v>0</v>
      </c>
      <c r="T599" s="314">
        <f ca="1">+S599</f>
        <v>0</v>
      </c>
      <c r="U599" s="313">
        <f t="shared" si="19"/>
        <v>2</v>
      </c>
      <c r="V599" s="319" t="str">
        <f>+VLOOKUP(A599,bd_lista!$A$3:$E$593,5,FALSE)</f>
        <v>Gobiernos Autonomos Municipales</v>
      </c>
      <c r="W599" s="426"/>
    </row>
    <row r="600" spans="1:23" customFormat="1" ht="15" hidden="1" customHeight="1">
      <c r="A600" s="323">
        <v>1537</v>
      </c>
      <c r="B600" s="427">
        <f>+A600</f>
        <v>1537</v>
      </c>
      <c r="C600" s="318" t="str">
        <f>+VLOOKUP(A600,bd_lista!$A$3:$C$593,3,FALSE)</f>
        <v>Gobierno Autónomo Municipal de Villazón</v>
      </c>
      <c r="D600" s="429" t="str">
        <f>+C600</f>
        <v>Gobierno Autónomo Municipal de Villazón</v>
      </c>
      <c r="E600" s="346" t="s">
        <v>1418</v>
      </c>
      <c r="F600" s="314">
        <f ca="1">+IFERROR(INDEX('Hoja de Trabajo para listado'!$A$155:$Z$1048576,MATCH($A600,'Hoja de Trabajo para listado'!$A$155:$A$1048576,0),MATCH((CUADRO!F$5&amp;$E600),'Hoja de Trabajo para listado'!$A$151:$Z$151,0)),0)+IFERROR(INDEX('Hoja de Trabajo para listado'!$AB$155:$BA$1048576,MATCH($A600,'Hoja de Trabajo para listado'!$AB$155:$AB$1048576,0),MATCH((CUADRO!F$5&amp;$E600),'Hoja de Trabajo para listado'!$AB$151:$BA$151,0)),0)+IFERROR(INDEX('Hoja de Trabajo para listado'!$BC$155:$CB$1048576,MATCH($A600,'Hoja de Trabajo para listado'!$BC$155:$BC$1048576,0),MATCH((CUADRO!F$5&amp;$E600),'Hoja de Trabajo para listado'!$BC$151:$CB$151,0)),0)+IFERROR(INDEX('Hoja de Trabajo para listado'!$DE$153:$DG$274,MATCH($A600,'Hoja de Trabajo para listado'!$DE$153:$DE$1048576,0),MATCH((CUADRO!F$5&amp;$E600),'Hoja de Trabajo para listado'!$DE$151:$DG$151,0)),0)+IFERROR(INDEX('Hoja de Trabajo para listado'!$CD$155:$DC$1048576,MATCH($A600,'Hoja de Trabajo para listado'!$CD$155:$CD$1048576,0),MATCH((CUADRO!F$5&amp;$E600),'Hoja de Trabajo para listado'!$CD$151:$DC$151,0)),0)</f>
        <v>0</v>
      </c>
      <c r="G600" s="314">
        <f ca="1">+IFERROR(INDEX('Hoja de Trabajo para listado'!$A$155:$Z$1048576,MATCH($A600,'Hoja de Trabajo para listado'!$A$155:$A$1048576,0),MATCH((CUADRO!G$5&amp;$E600),'Hoja de Trabajo para listado'!$A$151:$Z$151,0)),0)+IFERROR(INDEX('Hoja de Trabajo para listado'!$AB$155:$BA$1048576,MATCH($A600,'Hoja de Trabajo para listado'!$AB$155:$AB$1048576,0),MATCH((CUADRO!G$5&amp;$E600),'Hoja de Trabajo para listado'!$AB$151:$BA$151,0)),0)+IFERROR(INDEX('Hoja de Trabajo para listado'!$BC$155:$CB$1048576,MATCH($A600,'Hoja de Trabajo para listado'!$BC$155:$BC$1048576,0),MATCH((CUADRO!G$5&amp;$E600),'Hoja de Trabajo para listado'!$BC$151:$CB$151,0)),0)+IFERROR(INDEX('Hoja de Trabajo para listado'!$DE$153:$DG$274,MATCH($A600,'Hoja de Trabajo para listado'!$DE$153:$DE$1048576,0),MATCH((CUADRO!G$5&amp;$E600),'Hoja de Trabajo para listado'!$DE$151:$DG$151,0)),0)+IFERROR(INDEX('Hoja de Trabajo para listado'!$CD$155:$DC$1048576,MATCH($A600,'Hoja de Trabajo para listado'!$CD$155:$CD$1048576,0),MATCH((CUADRO!G$5&amp;$E600),'Hoja de Trabajo para listado'!$CD$151:$DC$151,0)),0)</f>
        <v>0</v>
      </c>
      <c r="H600" s="314">
        <f ca="1">+IFERROR(INDEX('Hoja de Trabajo para listado'!$A$155:$Z$1048576,MATCH($A600,'Hoja de Trabajo para listado'!$A$155:$A$1048576,0),MATCH((CUADRO!H$5&amp;$E600),'Hoja de Trabajo para listado'!$A$151:$Z$151,0)),0)+IFERROR(INDEX('Hoja de Trabajo para listado'!$AB$155:$BA$1048576,MATCH($A600,'Hoja de Trabajo para listado'!$AB$155:$AB$1048576,0),MATCH((CUADRO!H$5&amp;$E600),'Hoja de Trabajo para listado'!$AB$151:$BA$151,0)),0)+IFERROR(INDEX('Hoja de Trabajo para listado'!$BC$155:$CB$1048576,MATCH($A600,'Hoja de Trabajo para listado'!$BC$155:$BC$1048576,0),MATCH((CUADRO!H$5&amp;$E600),'Hoja de Trabajo para listado'!$BC$151:$CB$151,0)),0)+IFERROR(INDEX('Hoja de Trabajo para listado'!$DE$153:$DG$274,MATCH($A600,'Hoja de Trabajo para listado'!$DE$153:$DE$1048576,0),MATCH((CUADRO!H$5&amp;$E600),'Hoja de Trabajo para listado'!$DE$151:$DG$151,0)),0)+IFERROR(INDEX('Hoja de Trabajo para listado'!$CD$155:$DC$1048576,MATCH($A600,'Hoja de Trabajo para listado'!$CD$155:$CD$1048576,0),MATCH((CUADRO!H$5&amp;$E600),'Hoja de Trabajo para listado'!$CD$151:$DC$151,0)),0)</f>
        <v>0</v>
      </c>
      <c r="I600" s="314">
        <f ca="1">+IFERROR(INDEX('Hoja de Trabajo para listado'!$A$155:$Z$1048576,MATCH($A600,'Hoja de Trabajo para listado'!$A$155:$A$1048576,0),MATCH((CUADRO!I$5&amp;$E600),'Hoja de Trabajo para listado'!$A$151:$Z$151,0)),0)+IFERROR(INDEX('Hoja de Trabajo para listado'!$AB$155:$BA$1048576,MATCH($A600,'Hoja de Trabajo para listado'!$AB$155:$AB$1048576,0),MATCH((CUADRO!I$5&amp;$E600),'Hoja de Trabajo para listado'!$AB$151:$BA$151,0)),0)+IFERROR(INDEX('Hoja de Trabajo para listado'!$BC$155:$CB$1048576,MATCH($A600,'Hoja de Trabajo para listado'!$BC$155:$BC$1048576,0),MATCH((CUADRO!I$5&amp;$E600),'Hoja de Trabajo para listado'!$BC$151:$CB$151,0)),0)+IFERROR(INDEX('Hoja de Trabajo para listado'!$DE$153:$DG$274,MATCH($A600,'Hoja de Trabajo para listado'!$DE$153:$DE$1048576,0),MATCH((CUADRO!I$5&amp;$E600),'Hoja de Trabajo para listado'!$DE$151:$DG$151,0)),0)+IFERROR(INDEX('Hoja de Trabajo para listado'!$CD$155:$DC$1048576,MATCH($A600,'Hoja de Trabajo para listado'!$CD$155:$CD$1048576,0),MATCH((CUADRO!I$5&amp;$E600),'Hoja de Trabajo para listado'!$CD$151:$DC$151,0)),0)</f>
        <v>0</v>
      </c>
      <c r="J600" s="314">
        <f ca="1">+IFERROR(INDEX('Hoja de Trabajo para listado'!$A$155:$Z$1048576,MATCH($A600,'Hoja de Trabajo para listado'!$A$155:$A$1048576,0),MATCH((CUADRO!J$5&amp;$E600),'Hoja de Trabajo para listado'!$A$151:$Z$151,0)),0)+IFERROR(INDEX('Hoja de Trabajo para listado'!$AB$155:$BA$1048576,MATCH($A600,'Hoja de Trabajo para listado'!$AB$155:$AB$1048576,0),MATCH((CUADRO!J$5&amp;$E600),'Hoja de Trabajo para listado'!$AB$151:$BA$151,0)),0)+IFERROR(INDEX('Hoja de Trabajo para listado'!$BC$155:$CB$1048576,MATCH($A600,'Hoja de Trabajo para listado'!$BC$155:$BC$1048576,0),MATCH((CUADRO!J$5&amp;$E600),'Hoja de Trabajo para listado'!$BC$151:$CB$151,0)),0)+IFERROR(INDEX('Hoja de Trabajo para listado'!$DE$153:$DG$274,MATCH($A600,'Hoja de Trabajo para listado'!$DE$153:$DE$1048576,0),MATCH((CUADRO!J$5&amp;$E600),'Hoja de Trabajo para listado'!$DE$151:$DG$151,0)),0)+IFERROR(INDEX('Hoja de Trabajo para listado'!$CD$155:$DC$1048576,MATCH($A600,'Hoja de Trabajo para listado'!$CD$155:$CD$1048576,0),MATCH((CUADRO!J$5&amp;$E600),'Hoja de Trabajo para listado'!$CD$151:$DC$151,0)),0)</f>
        <v>0</v>
      </c>
      <c r="K600" s="314">
        <f ca="1">+IFERROR(INDEX('Hoja de Trabajo para listado'!$A$155:$Z$1048576,MATCH($A600,'Hoja de Trabajo para listado'!$A$155:$A$1048576,0),MATCH((CUADRO!K$5&amp;$E600),'Hoja de Trabajo para listado'!$A$151:$Z$151,0)),0)+IFERROR(INDEX('Hoja de Trabajo para listado'!$AB$155:$BA$1048576,MATCH($A600,'Hoja de Trabajo para listado'!$AB$155:$AB$1048576,0),MATCH((CUADRO!K$5&amp;$E600),'Hoja de Trabajo para listado'!$AB$151:$BA$151,0)),0)+IFERROR(INDEX('Hoja de Trabajo para listado'!$BC$155:$CB$1048576,MATCH($A600,'Hoja de Trabajo para listado'!$BC$155:$BC$1048576,0),MATCH((CUADRO!K$5&amp;$E600),'Hoja de Trabajo para listado'!$BC$151:$CB$151,0)),0)+IFERROR(INDEX('Hoja de Trabajo para listado'!$DE$153:$DG$274,MATCH($A600,'Hoja de Trabajo para listado'!$DE$153:$DE$1048576,0),MATCH((CUADRO!K$5&amp;$E600),'Hoja de Trabajo para listado'!$DE$151:$DG$151,0)),0)+IFERROR(INDEX('Hoja de Trabajo para listado'!$CD$155:$DC$1048576,MATCH($A600,'Hoja de Trabajo para listado'!$CD$155:$CD$1048576,0),MATCH((CUADRO!K$5&amp;$E600),'Hoja de Trabajo para listado'!$CD$151:$DC$151,0)),0)</f>
        <v>0</v>
      </c>
      <c r="L600" s="314">
        <f ca="1">+IFERROR(INDEX('Hoja de Trabajo para listado'!$A$155:$Z$1048576,MATCH($A600,'Hoja de Trabajo para listado'!$A$155:$A$1048576,0),MATCH((CUADRO!L$5&amp;$E600),'Hoja de Trabajo para listado'!$A$151:$Z$151,0)),0)+IFERROR(INDEX('Hoja de Trabajo para listado'!$AB$155:$BA$1048576,MATCH($A600,'Hoja de Trabajo para listado'!$AB$155:$AB$1048576,0),MATCH((CUADRO!L$5&amp;$E600),'Hoja de Trabajo para listado'!$AB$151:$BA$151,0)),0)+IFERROR(INDEX('Hoja de Trabajo para listado'!$BC$155:$CB$1048576,MATCH($A600,'Hoja de Trabajo para listado'!$BC$155:$BC$1048576,0),MATCH((CUADRO!L$5&amp;$E600),'Hoja de Trabajo para listado'!$BC$151:$CB$151,0)),0)+IFERROR(INDEX('Hoja de Trabajo para listado'!$DE$153:$DG$274,MATCH($A600,'Hoja de Trabajo para listado'!$DE$153:$DE$1048576,0),MATCH((CUADRO!L$5&amp;$E600),'Hoja de Trabajo para listado'!$DE$151:$DG$151,0)),0)+IFERROR(INDEX('Hoja de Trabajo para listado'!$CD$155:$DC$1048576,MATCH($A600,'Hoja de Trabajo para listado'!$CD$155:$CD$1048576,0),MATCH((CUADRO!L$5&amp;$E600),'Hoja de Trabajo para listado'!$CD$151:$DC$151,0)),0)</f>
        <v>0</v>
      </c>
      <c r="M600" s="314">
        <f ca="1">+IFERROR(INDEX('Hoja de Trabajo para listado'!$A$155:$Z$1048576,MATCH($A600,'Hoja de Trabajo para listado'!$A$155:$A$1048576,0),MATCH((CUADRO!M$5&amp;$E600),'Hoja de Trabajo para listado'!$A$151:$Z$151,0)),0)+IFERROR(INDEX('Hoja de Trabajo para listado'!$AB$155:$BA$1048576,MATCH($A600,'Hoja de Trabajo para listado'!$AB$155:$AB$1048576,0),MATCH((CUADRO!M$5&amp;$E600),'Hoja de Trabajo para listado'!$AB$151:$BA$151,0)),0)+IFERROR(INDEX('Hoja de Trabajo para listado'!$BC$155:$CB$1048576,MATCH($A600,'Hoja de Trabajo para listado'!$BC$155:$BC$1048576,0),MATCH((CUADRO!M$5&amp;$E600),'Hoja de Trabajo para listado'!$BC$151:$CB$151,0)),0)+IFERROR(INDEX('Hoja de Trabajo para listado'!$DE$153:$DG$274,MATCH($A600,'Hoja de Trabajo para listado'!$DE$153:$DE$1048576,0),MATCH((CUADRO!M$5&amp;$E600),'Hoja de Trabajo para listado'!$DE$151:$DG$151,0)),0)+IFERROR(INDEX('Hoja de Trabajo para listado'!$CD$155:$DC$1048576,MATCH($A600,'Hoja de Trabajo para listado'!$CD$155:$CD$1048576,0),MATCH((CUADRO!M$5&amp;$E600),'Hoja de Trabajo para listado'!$CD$151:$DC$151,0)),0)</f>
        <v>0</v>
      </c>
      <c r="N600" s="314">
        <f ca="1">+IFERROR(INDEX('Hoja de Trabajo para listado'!$A$155:$Z$1048576,MATCH($A600,'Hoja de Trabajo para listado'!$A$155:$A$1048576,0),MATCH((CUADRO!N$5&amp;$E600),'Hoja de Trabajo para listado'!$A$151:$Z$151,0)),0)+IFERROR(INDEX('Hoja de Trabajo para listado'!$AB$155:$BA$1048576,MATCH($A600,'Hoja de Trabajo para listado'!$AB$155:$AB$1048576,0),MATCH((CUADRO!N$5&amp;$E600),'Hoja de Trabajo para listado'!$AB$151:$BA$151,0)),0)+IFERROR(INDEX('Hoja de Trabajo para listado'!$BC$155:$CB$1048576,MATCH($A600,'Hoja de Trabajo para listado'!$BC$155:$BC$1048576,0),MATCH((CUADRO!N$5&amp;$E600),'Hoja de Trabajo para listado'!$BC$151:$CB$151,0)),0)+IFERROR(INDEX('Hoja de Trabajo para listado'!$DE$153:$DG$274,MATCH($A600,'Hoja de Trabajo para listado'!$DE$153:$DE$1048576,0),MATCH((CUADRO!N$5&amp;$E600),'Hoja de Trabajo para listado'!$DE$151:$DG$151,0)),0)+IFERROR(INDEX('Hoja de Trabajo para listado'!$CD$155:$DC$1048576,MATCH($A600,'Hoja de Trabajo para listado'!$CD$155:$CD$1048576,0),MATCH((CUADRO!N$5&amp;$E600),'Hoja de Trabajo para listado'!$CD$151:$DC$151,0)),0)</f>
        <v>0</v>
      </c>
      <c r="O600" s="314">
        <f ca="1">+IFERROR(INDEX('Hoja de Trabajo para listado'!$A$155:$Z$1048576,MATCH($A600,'Hoja de Trabajo para listado'!$A$155:$A$1048576,0),MATCH((CUADRO!O$5&amp;$E600),'Hoja de Trabajo para listado'!$A$151:$Z$151,0)),0)+IFERROR(INDEX('Hoja de Trabajo para listado'!$AB$155:$BA$1048576,MATCH($A600,'Hoja de Trabajo para listado'!$AB$155:$AB$1048576,0),MATCH((CUADRO!O$5&amp;$E600),'Hoja de Trabajo para listado'!$AB$151:$BA$151,0)),0)+IFERROR(INDEX('Hoja de Trabajo para listado'!$BC$155:$CB$1048576,MATCH($A600,'Hoja de Trabajo para listado'!$BC$155:$BC$1048576,0),MATCH((CUADRO!O$5&amp;$E600),'Hoja de Trabajo para listado'!$BC$151:$CB$151,0)),0)+IFERROR(INDEX('Hoja de Trabajo para listado'!$DE$153:$DG$274,MATCH($A600,'Hoja de Trabajo para listado'!$DE$153:$DE$1048576,0),MATCH((CUADRO!O$5&amp;$E600),'Hoja de Trabajo para listado'!$DE$151:$DG$151,0)),0)+IFERROR(INDEX('Hoja de Trabajo para listado'!$CD$155:$DC$1048576,MATCH($A600,'Hoja de Trabajo para listado'!$CD$155:$CD$1048576,0),MATCH((CUADRO!O$5&amp;$E600),'Hoja de Trabajo para listado'!$CD$151:$DC$151,0)),0)</f>
        <v>0</v>
      </c>
      <c r="P600" s="314">
        <f ca="1">+IFERROR(INDEX('Hoja de Trabajo para listado'!$A$155:$Z$1048576,MATCH($A600,'Hoja de Trabajo para listado'!$A$155:$A$1048576,0),MATCH((CUADRO!P$5&amp;$E600),'Hoja de Trabajo para listado'!$A$151:$Z$151,0)),0)+IFERROR(INDEX('Hoja de Trabajo para listado'!$AB$155:$BA$1048576,MATCH($A600,'Hoja de Trabajo para listado'!$AB$155:$AB$1048576,0),MATCH((CUADRO!P$5&amp;$E600),'Hoja de Trabajo para listado'!$AB$151:$BA$151,0)),0)+IFERROR(INDEX('Hoja de Trabajo para listado'!$BC$155:$CB$1048576,MATCH($A600,'Hoja de Trabajo para listado'!$BC$155:$BC$1048576,0),MATCH((CUADRO!P$5&amp;$E600),'Hoja de Trabajo para listado'!$BC$151:$CB$151,0)),0)+IFERROR(INDEX('Hoja de Trabajo para listado'!$DE$153:$DG$274,MATCH($A600,'Hoja de Trabajo para listado'!$DE$153:$DE$1048576,0),MATCH((CUADRO!P$5&amp;$E600),'Hoja de Trabajo para listado'!$DE$151:$DG$151,0)),0)+IFERROR(INDEX('Hoja de Trabajo para listado'!$CD$155:$DC$1048576,MATCH($A600,'Hoja de Trabajo para listado'!$CD$155:$CD$1048576,0),MATCH((CUADRO!P$5&amp;$E600),'Hoja de Trabajo para listado'!$CD$151:$DC$151,0)),0)</f>
        <v>0</v>
      </c>
      <c r="Q600" s="314">
        <f ca="1">+IFERROR(INDEX('Hoja de Trabajo para listado'!$A$155:$Z$1048576,MATCH($A600,'Hoja de Trabajo para listado'!$A$155:$A$1048576,0),MATCH((CUADRO!Q$5&amp;$E600),'Hoja de Trabajo para listado'!$A$151:$Z$151,0)),0)+IFERROR(INDEX('Hoja de Trabajo para listado'!$AB$155:$BA$1048576,MATCH($A600,'Hoja de Trabajo para listado'!$AB$155:$AB$1048576,0),MATCH((CUADRO!Q$5&amp;$E600),'Hoja de Trabajo para listado'!$AB$151:$BA$151,0)),0)+IFERROR(INDEX('Hoja de Trabajo para listado'!$BC$155:$CB$1048576,MATCH($A600,'Hoja de Trabajo para listado'!$BC$155:$BC$1048576,0),MATCH((CUADRO!Q$5&amp;$E600),'Hoja de Trabajo para listado'!$BC$151:$CB$151,0)),0)+IFERROR(INDEX('Hoja de Trabajo para listado'!$DE$153:$DG$274,MATCH($A600,'Hoja de Trabajo para listado'!$DE$153:$DE$1048576,0),MATCH((CUADRO!Q$5&amp;$E600),'Hoja de Trabajo para listado'!$DE$151:$DG$151,0)),0)+IFERROR(INDEX('Hoja de Trabajo para listado'!$CD$155:$DC$1048576,MATCH($A600,'Hoja de Trabajo para listado'!$CD$155:$CD$1048576,0),MATCH((CUADRO!Q$5&amp;$E600),'Hoja de Trabajo para listado'!$CD$151:$DC$151,0)),0)</f>
        <v>0</v>
      </c>
      <c r="R600" s="314">
        <f t="shared" ca="1" si="18"/>
        <v>0</v>
      </c>
      <c r="S600" s="322"/>
      <c r="T600" s="314">
        <f ca="1">+T601</f>
        <v>0</v>
      </c>
      <c r="U600" s="313">
        <f t="shared" si="19"/>
        <v>1</v>
      </c>
      <c r="V600" s="319" t="str">
        <f>+VLOOKUP(A600,bd_lista!$A$3:$E$593,5,FALSE)</f>
        <v>Gobiernos Autonomos Municipales</v>
      </c>
      <c r="W600" s="425" t="str">
        <f>+V600</f>
        <v>Gobiernos Autonomos Municipales</v>
      </c>
    </row>
    <row r="601" spans="1:23" customFormat="1" ht="15" hidden="1" customHeight="1">
      <c r="A601" s="323">
        <v>1537</v>
      </c>
      <c r="B601" s="428"/>
      <c r="C601" s="318" t="str">
        <f>+VLOOKUP(A601,bd_lista!$A$3:$C$593,3,FALSE)</f>
        <v>Gobierno Autónomo Municipal de Villazón</v>
      </c>
      <c r="D601" s="430"/>
      <c r="E601" s="347" t="s">
        <v>1419</v>
      </c>
      <c r="F601" s="314">
        <f ca="1">+IFERROR(INDEX('Hoja de Trabajo para listado'!$A$155:$Z$1048576,MATCH($A601,'Hoja de Trabajo para listado'!$A$155:$A$1048576,0),MATCH((CUADRO!F$5&amp;$E601),'Hoja de Trabajo para listado'!$A$151:$Z$151,0)),0)+IFERROR(INDEX('Hoja de Trabajo para listado'!$AB$155:$BA$1048576,MATCH($A601,'Hoja de Trabajo para listado'!$AB$155:$AB$1048576,0),MATCH((CUADRO!F$5&amp;$E601),'Hoja de Trabajo para listado'!$AB$151:$BA$151,0)),0)+IFERROR(INDEX('Hoja de Trabajo para listado'!$BC$155:$CB$1048576,MATCH($A601,'Hoja de Trabajo para listado'!$BC$155:$BC$1048576,0),MATCH((CUADRO!F$5&amp;$E601),'Hoja de Trabajo para listado'!$BC$151:$CB$151,0)),0)+IFERROR(INDEX('Hoja de Trabajo para listado'!$DE$153:$DG$274,MATCH($A601,'Hoja de Trabajo para listado'!$DE$153:$DE$1048576,0),MATCH((CUADRO!F$5&amp;$E601),'Hoja de Trabajo para listado'!$DE$151:$DG$151,0)),0)+IFERROR(INDEX('Hoja de Trabajo para listado'!$CD$155:$DC$1048576,MATCH($A601,'Hoja de Trabajo para listado'!$CD$155:$CD$1048576,0),MATCH((CUADRO!F$5&amp;$E601),'Hoja de Trabajo para listado'!$CD$151:$DC$151,0)),0)</f>
        <v>0</v>
      </c>
      <c r="G601" s="314">
        <f ca="1">+IFERROR(INDEX('Hoja de Trabajo para listado'!$A$155:$Z$1048576,MATCH($A601,'Hoja de Trabajo para listado'!$A$155:$A$1048576,0),MATCH((CUADRO!G$5&amp;$E601),'Hoja de Trabajo para listado'!$A$151:$Z$151,0)),0)+IFERROR(INDEX('Hoja de Trabajo para listado'!$AB$155:$BA$1048576,MATCH($A601,'Hoja de Trabajo para listado'!$AB$155:$AB$1048576,0),MATCH((CUADRO!G$5&amp;$E601),'Hoja de Trabajo para listado'!$AB$151:$BA$151,0)),0)+IFERROR(INDEX('Hoja de Trabajo para listado'!$BC$155:$CB$1048576,MATCH($A601,'Hoja de Trabajo para listado'!$BC$155:$BC$1048576,0),MATCH((CUADRO!G$5&amp;$E601),'Hoja de Trabajo para listado'!$BC$151:$CB$151,0)),0)+IFERROR(INDEX('Hoja de Trabajo para listado'!$DE$153:$DG$274,MATCH($A601,'Hoja de Trabajo para listado'!$DE$153:$DE$1048576,0),MATCH((CUADRO!G$5&amp;$E601),'Hoja de Trabajo para listado'!$DE$151:$DG$151,0)),0)+IFERROR(INDEX('Hoja de Trabajo para listado'!$CD$155:$DC$1048576,MATCH($A601,'Hoja de Trabajo para listado'!$CD$155:$CD$1048576,0),MATCH((CUADRO!G$5&amp;$E601),'Hoja de Trabajo para listado'!$CD$151:$DC$151,0)),0)</f>
        <v>0</v>
      </c>
      <c r="H601" s="314">
        <f ca="1">+IFERROR(INDEX('Hoja de Trabajo para listado'!$A$155:$Z$1048576,MATCH($A601,'Hoja de Trabajo para listado'!$A$155:$A$1048576,0),MATCH((CUADRO!H$5&amp;$E601),'Hoja de Trabajo para listado'!$A$151:$Z$151,0)),0)+IFERROR(INDEX('Hoja de Trabajo para listado'!$AB$155:$BA$1048576,MATCH($A601,'Hoja de Trabajo para listado'!$AB$155:$AB$1048576,0),MATCH((CUADRO!H$5&amp;$E601),'Hoja de Trabajo para listado'!$AB$151:$BA$151,0)),0)+IFERROR(INDEX('Hoja de Trabajo para listado'!$BC$155:$CB$1048576,MATCH($A601,'Hoja de Trabajo para listado'!$BC$155:$BC$1048576,0),MATCH((CUADRO!H$5&amp;$E601),'Hoja de Trabajo para listado'!$BC$151:$CB$151,0)),0)+IFERROR(INDEX('Hoja de Trabajo para listado'!$DE$153:$DG$274,MATCH($A601,'Hoja de Trabajo para listado'!$DE$153:$DE$1048576,0),MATCH((CUADRO!H$5&amp;$E601),'Hoja de Trabajo para listado'!$DE$151:$DG$151,0)),0)+IFERROR(INDEX('Hoja de Trabajo para listado'!$CD$155:$DC$1048576,MATCH($A601,'Hoja de Trabajo para listado'!$CD$155:$CD$1048576,0),MATCH((CUADRO!H$5&amp;$E601),'Hoja de Trabajo para listado'!$CD$151:$DC$151,0)),0)</f>
        <v>0</v>
      </c>
      <c r="I601" s="314">
        <f ca="1">+IFERROR(INDEX('Hoja de Trabajo para listado'!$A$155:$Z$1048576,MATCH($A601,'Hoja de Trabajo para listado'!$A$155:$A$1048576,0),MATCH((CUADRO!I$5&amp;$E601),'Hoja de Trabajo para listado'!$A$151:$Z$151,0)),0)+IFERROR(INDEX('Hoja de Trabajo para listado'!$AB$155:$BA$1048576,MATCH($A601,'Hoja de Trabajo para listado'!$AB$155:$AB$1048576,0),MATCH((CUADRO!I$5&amp;$E601),'Hoja de Trabajo para listado'!$AB$151:$BA$151,0)),0)+IFERROR(INDEX('Hoja de Trabajo para listado'!$BC$155:$CB$1048576,MATCH($A601,'Hoja de Trabajo para listado'!$BC$155:$BC$1048576,0),MATCH((CUADRO!I$5&amp;$E601),'Hoja de Trabajo para listado'!$BC$151:$CB$151,0)),0)+IFERROR(INDEX('Hoja de Trabajo para listado'!$DE$153:$DG$274,MATCH($A601,'Hoja de Trabajo para listado'!$DE$153:$DE$1048576,0),MATCH((CUADRO!I$5&amp;$E601),'Hoja de Trabajo para listado'!$DE$151:$DG$151,0)),0)+IFERROR(INDEX('Hoja de Trabajo para listado'!$CD$155:$DC$1048576,MATCH($A601,'Hoja de Trabajo para listado'!$CD$155:$CD$1048576,0),MATCH((CUADRO!I$5&amp;$E601),'Hoja de Trabajo para listado'!$CD$151:$DC$151,0)),0)</f>
        <v>0</v>
      </c>
      <c r="J601" s="314">
        <f ca="1">+IFERROR(INDEX('Hoja de Trabajo para listado'!$A$155:$Z$1048576,MATCH($A601,'Hoja de Trabajo para listado'!$A$155:$A$1048576,0),MATCH((CUADRO!J$5&amp;$E601),'Hoja de Trabajo para listado'!$A$151:$Z$151,0)),0)+IFERROR(INDEX('Hoja de Trabajo para listado'!$AB$155:$BA$1048576,MATCH($A601,'Hoja de Trabajo para listado'!$AB$155:$AB$1048576,0),MATCH((CUADRO!J$5&amp;$E601),'Hoja de Trabajo para listado'!$AB$151:$BA$151,0)),0)+IFERROR(INDEX('Hoja de Trabajo para listado'!$BC$155:$CB$1048576,MATCH($A601,'Hoja de Trabajo para listado'!$BC$155:$BC$1048576,0),MATCH((CUADRO!J$5&amp;$E601),'Hoja de Trabajo para listado'!$BC$151:$CB$151,0)),0)+IFERROR(INDEX('Hoja de Trabajo para listado'!$DE$153:$DG$274,MATCH($A601,'Hoja de Trabajo para listado'!$DE$153:$DE$1048576,0),MATCH((CUADRO!J$5&amp;$E601),'Hoja de Trabajo para listado'!$DE$151:$DG$151,0)),0)+IFERROR(INDEX('Hoja de Trabajo para listado'!$CD$155:$DC$1048576,MATCH($A601,'Hoja de Trabajo para listado'!$CD$155:$CD$1048576,0),MATCH((CUADRO!J$5&amp;$E601),'Hoja de Trabajo para listado'!$CD$151:$DC$151,0)),0)</f>
        <v>0</v>
      </c>
      <c r="K601" s="314">
        <f ca="1">+IFERROR(INDEX('Hoja de Trabajo para listado'!$A$155:$Z$1048576,MATCH($A601,'Hoja de Trabajo para listado'!$A$155:$A$1048576,0),MATCH((CUADRO!K$5&amp;$E601),'Hoja de Trabajo para listado'!$A$151:$Z$151,0)),0)+IFERROR(INDEX('Hoja de Trabajo para listado'!$AB$155:$BA$1048576,MATCH($A601,'Hoja de Trabajo para listado'!$AB$155:$AB$1048576,0),MATCH((CUADRO!K$5&amp;$E601),'Hoja de Trabajo para listado'!$AB$151:$BA$151,0)),0)+IFERROR(INDEX('Hoja de Trabajo para listado'!$BC$155:$CB$1048576,MATCH($A601,'Hoja de Trabajo para listado'!$BC$155:$BC$1048576,0),MATCH((CUADRO!K$5&amp;$E601),'Hoja de Trabajo para listado'!$BC$151:$CB$151,0)),0)+IFERROR(INDEX('Hoja de Trabajo para listado'!$DE$153:$DG$274,MATCH($A601,'Hoja de Trabajo para listado'!$DE$153:$DE$1048576,0),MATCH((CUADRO!K$5&amp;$E601),'Hoja de Trabajo para listado'!$DE$151:$DG$151,0)),0)+IFERROR(INDEX('Hoja de Trabajo para listado'!$CD$155:$DC$1048576,MATCH($A601,'Hoja de Trabajo para listado'!$CD$155:$CD$1048576,0),MATCH((CUADRO!K$5&amp;$E601),'Hoja de Trabajo para listado'!$CD$151:$DC$151,0)),0)</f>
        <v>0</v>
      </c>
      <c r="L601" s="314">
        <f ca="1">+IFERROR(INDEX('Hoja de Trabajo para listado'!$A$155:$Z$1048576,MATCH($A601,'Hoja de Trabajo para listado'!$A$155:$A$1048576,0),MATCH((CUADRO!L$5&amp;$E601),'Hoja de Trabajo para listado'!$A$151:$Z$151,0)),0)+IFERROR(INDEX('Hoja de Trabajo para listado'!$AB$155:$BA$1048576,MATCH($A601,'Hoja de Trabajo para listado'!$AB$155:$AB$1048576,0),MATCH((CUADRO!L$5&amp;$E601),'Hoja de Trabajo para listado'!$AB$151:$BA$151,0)),0)+IFERROR(INDEX('Hoja de Trabajo para listado'!$BC$155:$CB$1048576,MATCH($A601,'Hoja de Trabajo para listado'!$BC$155:$BC$1048576,0),MATCH((CUADRO!L$5&amp;$E601),'Hoja de Trabajo para listado'!$BC$151:$CB$151,0)),0)+IFERROR(INDEX('Hoja de Trabajo para listado'!$DE$153:$DG$274,MATCH($A601,'Hoja de Trabajo para listado'!$DE$153:$DE$1048576,0),MATCH((CUADRO!L$5&amp;$E601),'Hoja de Trabajo para listado'!$DE$151:$DG$151,0)),0)+IFERROR(INDEX('Hoja de Trabajo para listado'!$CD$155:$DC$1048576,MATCH($A601,'Hoja de Trabajo para listado'!$CD$155:$CD$1048576,0),MATCH((CUADRO!L$5&amp;$E601),'Hoja de Trabajo para listado'!$CD$151:$DC$151,0)),0)</f>
        <v>0</v>
      </c>
      <c r="M601" s="314">
        <f ca="1">+IFERROR(INDEX('Hoja de Trabajo para listado'!$A$155:$Z$1048576,MATCH($A601,'Hoja de Trabajo para listado'!$A$155:$A$1048576,0),MATCH((CUADRO!M$5&amp;$E601),'Hoja de Trabajo para listado'!$A$151:$Z$151,0)),0)+IFERROR(INDEX('Hoja de Trabajo para listado'!$AB$155:$BA$1048576,MATCH($A601,'Hoja de Trabajo para listado'!$AB$155:$AB$1048576,0),MATCH((CUADRO!M$5&amp;$E601),'Hoja de Trabajo para listado'!$AB$151:$BA$151,0)),0)+IFERROR(INDEX('Hoja de Trabajo para listado'!$BC$155:$CB$1048576,MATCH($A601,'Hoja de Trabajo para listado'!$BC$155:$BC$1048576,0),MATCH((CUADRO!M$5&amp;$E601),'Hoja de Trabajo para listado'!$BC$151:$CB$151,0)),0)+IFERROR(INDEX('Hoja de Trabajo para listado'!$DE$153:$DG$274,MATCH($A601,'Hoja de Trabajo para listado'!$DE$153:$DE$1048576,0),MATCH((CUADRO!M$5&amp;$E601),'Hoja de Trabajo para listado'!$DE$151:$DG$151,0)),0)+IFERROR(INDEX('Hoja de Trabajo para listado'!$CD$155:$DC$1048576,MATCH($A601,'Hoja de Trabajo para listado'!$CD$155:$CD$1048576,0),MATCH((CUADRO!M$5&amp;$E601),'Hoja de Trabajo para listado'!$CD$151:$DC$151,0)),0)</f>
        <v>0</v>
      </c>
      <c r="N601" s="314">
        <f ca="1">+IFERROR(INDEX('Hoja de Trabajo para listado'!$A$155:$Z$1048576,MATCH($A601,'Hoja de Trabajo para listado'!$A$155:$A$1048576,0),MATCH((CUADRO!N$5&amp;$E601),'Hoja de Trabajo para listado'!$A$151:$Z$151,0)),0)+IFERROR(INDEX('Hoja de Trabajo para listado'!$AB$155:$BA$1048576,MATCH($A601,'Hoja de Trabajo para listado'!$AB$155:$AB$1048576,0),MATCH((CUADRO!N$5&amp;$E601),'Hoja de Trabajo para listado'!$AB$151:$BA$151,0)),0)+IFERROR(INDEX('Hoja de Trabajo para listado'!$BC$155:$CB$1048576,MATCH($A601,'Hoja de Trabajo para listado'!$BC$155:$BC$1048576,0),MATCH((CUADRO!N$5&amp;$E601),'Hoja de Trabajo para listado'!$BC$151:$CB$151,0)),0)+IFERROR(INDEX('Hoja de Trabajo para listado'!$DE$153:$DG$274,MATCH($A601,'Hoja de Trabajo para listado'!$DE$153:$DE$1048576,0),MATCH((CUADRO!N$5&amp;$E601),'Hoja de Trabajo para listado'!$DE$151:$DG$151,0)),0)+IFERROR(INDEX('Hoja de Trabajo para listado'!$CD$155:$DC$1048576,MATCH($A601,'Hoja de Trabajo para listado'!$CD$155:$CD$1048576,0),MATCH((CUADRO!N$5&amp;$E601),'Hoja de Trabajo para listado'!$CD$151:$DC$151,0)),0)</f>
        <v>0</v>
      </c>
      <c r="O601" s="314">
        <f ca="1">+IFERROR(INDEX('Hoja de Trabajo para listado'!$A$155:$Z$1048576,MATCH($A601,'Hoja de Trabajo para listado'!$A$155:$A$1048576,0),MATCH((CUADRO!O$5&amp;$E601),'Hoja de Trabajo para listado'!$A$151:$Z$151,0)),0)+IFERROR(INDEX('Hoja de Trabajo para listado'!$AB$155:$BA$1048576,MATCH($A601,'Hoja de Trabajo para listado'!$AB$155:$AB$1048576,0),MATCH((CUADRO!O$5&amp;$E601),'Hoja de Trabajo para listado'!$AB$151:$BA$151,0)),0)+IFERROR(INDEX('Hoja de Trabajo para listado'!$BC$155:$CB$1048576,MATCH($A601,'Hoja de Trabajo para listado'!$BC$155:$BC$1048576,0),MATCH((CUADRO!O$5&amp;$E601),'Hoja de Trabajo para listado'!$BC$151:$CB$151,0)),0)+IFERROR(INDEX('Hoja de Trabajo para listado'!$DE$153:$DG$274,MATCH($A601,'Hoja de Trabajo para listado'!$DE$153:$DE$1048576,0),MATCH((CUADRO!O$5&amp;$E601),'Hoja de Trabajo para listado'!$DE$151:$DG$151,0)),0)+IFERROR(INDEX('Hoja de Trabajo para listado'!$CD$155:$DC$1048576,MATCH($A601,'Hoja de Trabajo para listado'!$CD$155:$CD$1048576,0),MATCH((CUADRO!O$5&amp;$E601),'Hoja de Trabajo para listado'!$CD$151:$DC$151,0)),0)</f>
        <v>0</v>
      </c>
      <c r="P601" s="314">
        <f ca="1">+IFERROR(INDEX('Hoja de Trabajo para listado'!$A$155:$Z$1048576,MATCH($A601,'Hoja de Trabajo para listado'!$A$155:$A$1048576,0),MATCH((CUADRO!P$5&amp;$E601),'Hoja de Trabajo para listado'!$A$151:$Z$151,0)),0)+IFERROR(INDEX('Hoja de Trabajo para listado'!$AB$155:$BA$1048576,MATCH($A601,'Hoja de Trabajo para listado'!$AB$155:$AB$1048576,0),MATCH((CUADRO!P$5&amp;$E601),'Hoja de Trabajo para listado'!$AB$151:$BA$151,0)),0)+IFERROR(INDEX('Hoja de Trabajo para listado'!$BC$155:$CB$1048576,MATCH($A601,'Hoja de Trabajo para listado'!$BC$155:$BC$1048576,0),MATCH((CUADRO!P$5&amp;$E601),'Hoja de Trabajo para listado'!$BC$151:$CB$151,0)),0)+IFERROR(INDEX('Hoja de Trabajo para listado'!$DE$153:$DG$274,MATCH($A601,'Hoja de Trabajo para listado'!$DE$153:$DE$1048576,0),MATCH((CUADRO!P$5&amp;$E601),'Hoja de Trabajo para listado'!$DE$151:$DG$151,0)),0)+IFERROR(INDEX('Hoja de Trabajo para listado'!$CD$155:$DC$1048576,MATCH($A601,'Hoja de Trabajo para listado'!$CD$155:$CD$1048576,0),MATCH((CUADRO!P$5&amp;$E601),'Hoja de Trabajo para listado'!$CD$151:$DC$151,0)),0)</f>
        <v>0</v>
      </c>
      <c r="Q601" s="314">
        <f ca="1">+IFERROR(INDEX('Hoja de Trabajo para listado'!$A$155:$Z$1048576,MATCH($A601,'Hoja de Trabajo para listado'!$A$155:$A$1048576,0),MATCH((CUADRO!Q$5&amp;$E601),'Hoja de Trabajo para listado'!$A$151:$Z$151,0)),0)+IFERROR(INDEX('Hoja de Trabajo para listado'!$AB$155:$BA$1048576,MATCH($A601,'Hoja de Trabajo para listado'!$AB$155:$AB$1048576,0),MATCH((CUADRO!Q$5&amp;$E601),'Hoja de Trabajo para listado'!$AB$151:$BA$151,0)),0)+IFERROR(INDEX('Hoja de Trabajo para listado'!$BC$155:$CB$1048576,MATCH($A601,'Hoja de Trabajo para listado'!$BC$155:$BC$1048576,0),MATCH((CUADRO!Q$5&amp;$E601),'Hoja de Trabajo para listado'!$BC$151:$CB$151,0)),0)+IFERROR(INDEX('Hoja de Trabajo para listado'!$DE$153:$DG$274,MATCH($A601,'Hoja de Trabajo para listado'!$DE$153:$DE$1048576,0),MATCH((CUADRO!Q$5&amp;$E601),'Hoja de Trabajo para listado'!$DE$151:$DG$151,0)),0)+IFERROR(INDEX('Hoja de Trabajo para listado'!$CD$155:$DC$1048576,MATCH($A601,'Hoja de Trabajo para listado'!$CD$155:$CD$1048576,0),MATCH((CUADRO!Q$5&amp;$E601),'Hoja de Trabajo para listado'!$CD$151:$DC$151,0)),0)</f>
        <v>0</v>
      </c>
      <c r="R601" s="314">
        <f t="shared" ca="1" si="18"/>
        <v>0</v>
      </c>
      <c r="S601" s="322">
        <f ca="1">+R600+R601</f>
        <v>0</v>
      </c>
      <c r="T601" s="314">
        <f ca="1">+S601</f>
        <v>0</v>
      </c>
      <c r="U601" s="313">
        <f t="shared" si="19"/>
        <v>2</v>
      </c>
      <c r="V601" s="319" t="str">
        <f>+VLOOKUP(A601,bd_lista!$A$3:$E$593,5,FALSE)</f>
        <v>Gobiernos Autonomos Municipales</v>
      </c>
      <c r="W601" s="426"/>
    </row>
    <row r="602" spans="1:23" customFormat="1" ht="15" hidden="1" customHeight="1">
      <c r="A602" s="323">
        <v>1538</v>
      </c>
      <c r="B602" s="427">
        <f>+A602</f>
        <v>1538</v>
      </c>
      <c r="C602" s="318" t="str">
        <f>+VLOOKUP(A602,bd_lista!$A$3:$C$593,3,FALSE)</f>
        <v>Gobierno Autónomo Municipal de San Agustín</v>
      </c>
      <c r="D602" s="429" t="str">
        <f>+C602</f>
        <v>Gobierno Autónomo Municipal de San Agustín</v>
      </c>
      <c r="E602" s="346" t="s">
        <v>1418</v>
      </c>
      <c r="F602" s="314">
        <f ca="1">+IFERROR(INDEX('Hoja de Trabajo para listado'!$A$155:$Z$1048576,MATCH($A602,'Hoja de Trabajo para listado'!$A$155:$A$1048576,0),MATCH((CUADRO!F$5&amp;$E602),'Hoja de Trabajo para listado'!$A$151:$Z$151,0)),0)+IFERROR(INDEX('Hoja de Trabajo para listado'!$AB$155:$BA$1048576,MATCH($A602,'Hoja de Trabajo para listado'!$AB$155:$AB$1048576,0),MATCH((CUADRO!F$5&amp;$E602),'Hoja de Trabajo para listado'!$AB$151:$BA$151,0)),0)+IFERROR(INDEX('Hoja de Trabajo para listado'!$BC$155:$CB$1048576,MATCH($A602,'Hoja de Trabajo para listado'!$BC$155:$BC$1048576,0),MATCH((CUADRO!F$5&amp;$E602),'Hoja de Trabajo para listado'!$BC$151:$CB$151,0)),0)+IFERROR(INDEX('Hoja de Trabajo para listado'!$DE$153:$DG$274,MATCH($A602,'Hoja de Trabajo para listado'!$DE$153:$DE$1048576,0),MATCH((CUADRO!F$5&amp;$E602),'Hoja de Trabajo para listado'!$DE$151:$DG$151,0)),0)+IFERROR(INDEX('Hoja de Trabajo para listado'!$CD$155:$DC$1048576,MATCH($A602,'Hoja de Trabajo para listado'!$CD$155:$CD$1048576,0),MATCH((CUADRO!F$5&amp;$E602),'Hoja de Trabajo para listado'!$CD$151:$DC$151,0)),0)</f>
        <v>0</v>
      </c>
      <c r="G602" s="314">
        <f ca="1">+IFERROR(INDEX('Hoja de Trabajo para listado'!$A$155:$Z$1048576,MATCH($A602,'Hoja de Trabajo para listado'!$A$155:$A$1048576,0),MATCH((CUADRO!G$5&amp;$E602),'Hoja de Trabajo para listado'!$A$151:$Z$151,0)),0)+IFERROR(INDEX('Hoja de Trabajo para listado'!$AB$155:$BA$1048576,MATCH($A602,'Hoja de Trabajo para listado'!$AB$155:$AB$1048576,0),MATCH((CUADRO!G$5&amp;$E602),'Hoja de Trabajo para listado'!$AB$151:$BA$151,0)),0)+IFERROR(INDEX('Hoja de Trabajo para listado'!$BC$155:$CB$1048576,MATCH($A602,'Hoja de Trabajo para listado'!$BC$155:$BC$1048576,0),MATCH((CUADRO!G$5&amp;$E602),'Hoja de Trabajo para listado'!$BC$151:$CB$151,0)),0)+IFERROR(INDEX('Hoja de Trabajo para listado'!$DE$153:$DG$274,MATCH($A602,'Hoja de Trabajo para listado'!$DE$153:$DE$1048576,0),MATCH((CUADRO!G$5&amp;$E602),'Hoja de Trabajo para listado'!$DE$151:$DG$151,0)),0)+IFERROR(INDEX('Hoja de Trabajo para listado'!$CD$155:$DC$1048576,MATCH($A602,'Hoja de Trabajo para listado'!$CD$155:$CD$1048576,0),MATCH((CUADRO!G$5&amp;$E602),'Hoja de Trabajo para listado'!$CD$151:$DC$151,0)),0)</f>
        <v>0</v>
      </c>
      <c r="H602" s="314">
        <f ca="1">+IFERROR(INDEX('Hoja de Trabajo para listado'!$A$155:$Z$1048576,MATCH($A602,'Hoja de Trabajo para listado'!$A$155:$A$1048576,0),MATCH((CUADRO!H$5&amp;$E602),'Hoja de Trabajo para listado'!$A$151:$Z$151,0)),0)+IFERROR(INDEX('Hoja de Trabajo para listado'!$AB$155:$BA$1048576,MATCH($A602,'Hoja de Trabajo para listado'!$AB$155:$AB$1048576,0),MATCH((CUADRO!H$5&amp;$E602),'Hoja de Trabajo para listado'!$AB$151:$BA$151,0)),0)+IFERROR(INDEX('Hoja de Trabajo para listado'!$BC$155:$CB$1048576,MATCH($A602,'Hoja de Trabajo para listado'!$BC$155:$BC$1048576,0),MATCH((CUADRO!H$5&amp;$E602),'Hoja de Trabajo para listado'!$BC$151:$CB$151,0)),0)+IFERROR(INDEX('Hoja de Trabajo para listado'!$DE$153:$DG$274,MATCH($A602,'Hoja de Trabajo para listado'!$DE$153:$DE$1048576,0),MATCH((CUADRO!H$5&amp;$E602),'Hoja de Trabajo para listado'!$DE$151:$DG$151,0)),0)+IFERROR(INDEX('Hoja de Trabajo para listado'!$CD$155:$DC$1048576,MATCH($A602,'Hoja de Trabajo para listado'!$CD$155:$CD$1048576,0),MATCH((CUADRO!H$5&amp;$E602),'Hoja de Trabajo para listado'!$CD$151:$DC$151,0)),0)</f>
        <v>0</v>
      </c>
      <c r="I602" s="314">
        <f ca="1">+IFERROR(INDEX('Hoja de Trabajo para listado'!$A$155:$Z$1048576,MATCH($A602,'Hoja de Trabajo para listado'!$A$155:$A$1048576,0),MATCH((CUADRO!I$5&amp;$E602),'Hoja de Trabajo para listado'!$A$151:$Z$151,0)),0)+IFERROR(INDEX('Hoja de Trabajo para listado'!$AB$155:$BA$1048576,MATCH($A602,'Hoja de Trabajo para listado'!$AB$155:$AB$1048576,0),MATCH((CUADRO!I$5&amp;$E602),'Hoja de Trabajo para listado'!$AB$151:$BA$151,0)),0)+IFERROR(INDEX('Hoja de Trabajo para listado'!$BC$155:$CB$1048576,MATCH($A602,'Hoja de Trabajo para listado'!$BC$155:$BC$1048576,0),MATCH((CUADRO!I$5&amp;$E602),'Hoja de Trabajo para listado'!$BC$151:$CB$151,0)),0)+IFERROR(INDEX('Hoja de Trabajo para listado'!$DE$153:$DG$274,MATCH($A602,'Hoja de Trabajo para listado'!$DE$153:$DE$1048576,0),MATCH((CUADRO!I$5&amp;$E602),'Hoja de Trabajo para listado'!$DE$151:$DG$151,0)),0)+IFERROR(INDEX('Hoja de Trabajo para listado'!$CD$155:$DC$1048576,MATCH($A602,'Hoja de Trabajo para listado'!$CD$155:$CD$1048576,0),MATCH((CUADRO!I$5&amp;$E602),'Hoja de Trabajo para listado'!$CD$151:$DC$151,0)),0)</f>
        <v>0</v>
      </c>
      <c r="J602" s="314">
        <f ca="1">+IFERROR(INDEX('Hoja de Trabajo para listado'!$A$155:$Z$1048576,MATCH($A602,'Hoja de Trabajo para listado'!$A$155:$A$1048576,0),MATCH((CUADRO!J$5&amp;$E602),'Hoja de Trabajo para listado'!$A$151:$Z$151,0)),0)+IFERROR(INDEX('Hoja de Trabajo para listado'!$AB$155:$BA$1048576,MATCH($A602,'Hoja de Trabajo para listado'!$AB$155:$AB$1048576,0),MATCH((CUADRO!J$5&amp;$E602),'Hoja de Trabajo para listado'!$AB$151:$BA$151,0)),0)+IFERROR(INDEX('Hoja de Trabajo para listado'!$BC$155:$CB$1048576,MATCH($A602,'Hoja de Trabajo para listado'!$BC$155:$BC$1048576,0),MATCH((CUADRO!J$5&amp;$E602),'Hoja de Trabajo para listado'!$BC$151:$CB$151,0)),0)+IFERROR(INDEX('Hoja de Trabajo para listado'!$DE$153:$DG$274,MATCH($A602,'Hoja de Trabajo para listado'!$DE$153:$DE$1048576,0),MATCH((CUADRO!J$5&amp;$E602),'Hoja de Trabajo para listado'!$DE$151:$DG$151,0)),0)+IFERROR(INDEX('Hoja de Trabajo para listado'!$CD$155:$DC$1048576,MATCH($A602,'Hoja de Trabajo para listado'!$CD$155:$CD$1048576,0),MATCH((CUADRO!J$5&amp;$E602),'Hoja de Trabajo para listado'!$CD$151:$DC$151,0)),0)</f>
        <v>0</v>
      </c>
      <c r="K602" s="314">
        <f ca="1">+IFERROR(INDEX('Hoja de Trabajo para listado'!$A$155:$Z$1048576,MATCH($A602,'Hoja de Trabajo para listado'!$A$155:$A$1048576,0),MATCH((CUADRO!K$5&amp;$E602),'Hoja de Trabajo para listado'!$A$151:$Z$151,0)),0)+IFERROR(INDEX('Hoja de Trabajo para listado'!$AB$155:$BA$1048576,MATCH($A602,'Hoja de Trabajo para listado'!$AB$155:$AB$1048576,0),MATCH((CUADRO!K$5&amp;$E602),'Hoja de Trabajo para listado'!$AB$151:$BA$151,0)),0)+IFERROR(INDEX('Hoja de Trabajo para listado'!$BC$155:$CB$1048576,MATCH($A602,'Hoja de Trabajo para listado'!$BC$155:$BC$1048576,0),MATCH((CUADRO!K$5&amp;$E602),'Hoja de Trabajo para listado'!$BC$151:$CB$151,0)),0)+IFERROR(INDEX('Hoja de Trabajo para listado'!$DE$153:$DG$274,MATCH($A602,'Hoja de Trabajo para listado'!$DE$153:$DE$1048576,0),MATCH((CUADRO!K$5&amp;$E602),'Hoja de Trabajo para listado'!$DE$151:$DG$151,0)),0)+IFERROR(INDEX('Hoja de Trabajo para listado'!$CD$155:$DC$1048576,MATCH($A602,'Hoja de Trabajo para listado'!$CD$155:$CD$1048576,0),MATCH((CUADRO!K$5&amp;$E602),'Hoja de Trabajo para listado'!$CD$151:$DC$151,0)),0)</f>
        <v>0</v>
      </c>
      <c r="L602" s="314">
        <f ca="1">+IFERROR(INDEX('Hoja de Trabajo para listado'!$A$155:$Z$1048576,MATCH($A602,'Hoja de Trabajo para listado'!$A$155:$A$1048576,0),MATCH((CUADRO!L$5&amp;$E602),'Hoja de Trabajo para listado'!$A$151:$Z$151,0)),0)+IFERROR(INDEX('Hoja de Trabajo para listado'!$AB$155:$BA$1048576,MATCH($A602,'Hoja de Trabajo para listado'!$AB$155:$AB$1048576,0),MATCH((CUADRO!L$5&amp;$E602),'Hoja de Trabajo para listado'!$AB$151:$BA$151,0)),0)+IFERROR(INDEX('Hoja de Trabajo para listado'!$BC$155:$CB$1048576,MATCH($A602,'Hoja de Trabajo para listado'!$BC$155:$BC$1048576,0),MATCH((CUADRO!L$5&amp;$E602),'Hoja de Trabajo para listado'!$BC$151:$CB$151,0)),0)+IFERROR(INDEX('Hoja de Trabajo para listado'!$DE$153:$DG$274,MATCH($A602,'Hoja de Trabajo para listado'!$DE$153:$DE$1048576,0),MATCH((CUADRO!L$5&amp;$E602),'Hoja de Trabajo para listado'!$DE$151:$DG$151,0)),0)+IFERROR(INDEX('Hoja de Trabajo para listado'!$CD$155:$DC$1048576,MATCH($A602,'Hoja de Trabajo para listado'!$CD$155:$CD$1048576,0),MATCH((CUADRO!L$5&amp;$E602),'Hoja de Trabajo para listado'!$CD$151:$DC$151,0)),0)</f>
        <v>0</v>
      </c>
      <c r="M602" s="314">
        <f ca="1">+IFERROR(INDEX('Hoja de Trabajo para listado'!$A$155:$Z$1048576,MATCH($A602,'Hoja de Trabajo para listado'!$A$155:$A$1048576,0),MATCH((CUADRO!M$5&amp;$E602),'Hoja de Trabajo para listado'!$A$151:$Z$151,0)),0)+IFERROR(INDEX('Hoja de Trabajo para listado'!$AB$155:$BA$1048576,MATCH($A602,'Hoja de Trabajo para listado'!$AB$155:$AB$1048576,0),MATCH((CUADRO!M$5&amp;$E602),'Hoja de Trabajo para listado'!$AB$151:$BA$151,0)),0)+IFERROR(INDEX('Hoja de Trabajo para listado'!$BC$155:$CB$1048576,MATCH($A602,'Hoja de Trabajo para listado'!$BC$155:$BC$1048576,0),MATCH((CUADRO!M$5&amp;$E602),'Hoja de Trabajo para listado'!$BC$151:$CB$151,0)),0)+IFERROR(INDEX('Hoja de Trabajo para listado'!$DE$153:$DG$274,MATCH($A602,'Hoja de Trabajo para listado'!$DE$153:$DE$1048576,0),MATCH((CUADRO!M$5&amp;$E602),'Hoja de Trabajo para listado'!$DE$151:$DG$151,0)),0)+IFERROR(INDEX('Hoja de Trabajo para listado'!$CD$155:$DC$1048576,MATCH($A602,'Hoja de Trabajo para listado'!$CD$155:$CD$1048576,0),MATCH((CUADRO!M$5&amp;$E602),'Hoja de Trabajo para listado'!$CD$151:$DC$151,0)),0)</f>
        <v>0</v>
      </c>
      <c r="N602" s="314">
        <f ca="1">+IFERROR(INDEX('Hoja de Trabajo para listado'!$A$155:$Z$1048576,MATCH($A602,'Hoja de Trabajo para listado'!$A$155:$A$1048576,0),MATCH((CUADRO!N$5&amp;$E602),'Hoja de Trabajo para listado'!$A$151:$Z$151,0)),0)+IFERROR(INDEX('Hoja de Trabajo para listado'!$AB$155:$BA$1048576,MATCH($A602,'Hoja de Trabajo para listado'!$AB$155:$AB$1048576,0),MATCH((CUADRO!N$5&amp;$E602),'Hoja de Trabajo para listado'!$AB$151:$BA$151,0)),0)+IFERROR(INDEX('Hoja de Trabajo para listado'!$BC$155:$CB$1048576,MATCH($A602,'Hoja de Trabajo para listado'!$BC$155:$BC$1048576,0),MATCH((CUADRO!N$5&amp;$E602),'Hoja de Trabajo para listado'!$BC$151:$CB$151,0)),0)+IFERROR(INDEX('Hoja de Trabajo para listado'!$DE$153:$DG$274,MATCH($A602,'Hoja de Trabajo para listado'!$DE$153:$DE$1048576,0),MATCH((CUADRO!N$5&amp;$E602),'Hoja de Trabajo para listado'!$DE$151:$DG$151,0)),0)+IFERROR(INDEX('Hoja de Trabajo para listado'!$CD$155:$DC$1048576,MATCH($A602,'Hoja de Trabajo para listado'!$CD$155:$CD$1048576,0),MATCH((CUADRO!N$5&amp;$E602),'Hoja de Trabajo para listado'!$CD$151:$DC$151,0)),0)</f>
        <v>0</v>
      </c>
      <c r="O602" s="314">
        <f ca="1">+IFERROR(INDEX('Hoja de Trabajo para listado'!$A$155:$Z$1048576,MATCH($A602,'Hoja de Trabajo para listado'!$A$155:$A$1048576,0),MATCH((CUADRO!O$5&amp;$E602),'Hoja de Trabajo para listado'!$A$151:$Z$151,0)),0)+IFERROR(INDEX('Hoja de Trabajo para listado'!$AB$155:$BA$1048576,MATCH($A602,'Hoja de Trabajo para listado'!$AB$155:$AB$1048576,0),MATCH((CUADRO!O$5&amp;$E602),'Hoja de Trabajo para listado'!$AB$151:$BA$151,0)),0)+IFERROR(INDEX('Hoja de Trabajo para listado'!$BC$155:$CB$1048576,MATCH($A602,'Hoja de Trabajo para listado'!$BC$155:$BC$1048576,0),MATCH((CUADRO!O$5&amp;$E602),'Hoja de Trabajo para listado'!$BC$151:$CB$151,0)),0)+IFERROR(INDEX('Hoja de Trabajo para listado'!$DE$153:$DG$274,MATCH($A602,'Hoja de Trabajo para listado'!$DE$153:$DE$1048576,0),MATCH((CUADRO!O$5&amp;$E602),'Hoja de Trabajo para listado'!$DE$151:$DG$151,0)),0)+IFERROR(INDEX('Hoja de Trabajo para listado'!$CD$155:$DC$1048576,MATCH($A602,'Hoja de Trabajo para listado'!$CD$155:$CD$1048576,0),MATCH((CUADRO!O$5&amp;$E602),'Hoja de Trabajo para listado'!$CD$151:$DC$151,0)),0)</f>
        <v>0</v>
      </c>
      <c r="P602" s="314">
        <f ca="1">+IFERROR(INDEX('Hoja de Trabajo para listado'!$A$155:$Z$1048576,MATCH($A602,'Hoja de Trabajo para listado'!$A$155:$A$1048576,0),MATCH((CUADRO!P$5&amp;$E602),'Hoja de Trabajo para listado'!$A$151:$Z$151,0)),0)+IFERROR(INDEX('Hoja de Trabajo para listado'!$AB$155:$BA$1048576,MATCH($A602,'Hoja de Trabajo para listado'!$AB$155:$AB$1048576,0),MATCH((CUADRO!P$5&amp;$E602),'Hoja de Trabajo para listado'!$AB$151:$BA$151,0)),0)+IFERROR(INDEX('Hoja de Trabajo para listado'!$BC$155:$CB$1048576,MATCH($A602,'Hoja de Trabajo para listado'!$BC$155:$BC$1048576,0),MATCH((CUADRO!P$5&amp;$E602),'Hoja de Trabajo para listado'!$BC$151:$CB$151,0)),0)+IFERROR(INDEX('Hoja de Trabajo para listado'!$DE$153:$DG$274,MATCH($A602,'Hoja de Trabajo para listado'!$DE$153:$DE$1048576,0),MATCH((CUADRO!P$5&amp;$E602),'Hoja de Trabajo para listado'!$DE$151:$DG$151,0)),0)+IFERROR(INDEX('Hoja de Trabajo para listado'!$CD$155:$DC$1048576,MATCH($A602,'Hoja de Trabajo para listado'!$CD$155:$CD$1048576,0),MATCH((CUADRO!P$5&amp;$E602),'Hoja de Trabajo para listado'!$CD$151:$DC$151,0)),0)</f>
        <v>0</v>
      </c>
      <c r="Q602" s="314">
        <f ca="1">+IFERROR(INDEX('Hoja de Trabajo para listado'!$A$155:$Z$1048576,MATCH($A602,'Hoja de Trabajo para listado'!$A$155:$A$1048576,0),MATCH((CUADRO!Q$5&amp;$E602),'Hoja de Trabajo para listado'!$A$151:$Z$151,0)),0)+IFERROR(INDEX('Hoja de Trabajo para listado'!$AB$155:$BA$1048576,MATCH($A602,'Hoja de Trabajo para listado'!$AB$155:$AB$1048576,0),MATCH((CUADRO!Q$5&amp;$E602),'Hoja de Trabajo para listado'!$AB$151:$BA$151,0)),0)+IFERROR(INDEX('Hoja de Trabajo para listado'!$BC$155:$CB$1048576,MATCH($A602,'Hoja de Trabajo para listado'!$BC$155:$BC$1048576,0),MATCH((CUADRO!Q$5&amp;$E602),'Hoja de Trabajo para listado'!$BC$151:$CB$151,0)),0)+IFERROR(INDEX('Hoja de Trabajo para listado'!$DE$153:$DG$274,MATCH($A602,'Hoja de Trabajo para listado'!$DE$153:$DE$1048576,0),MATCH((CUADRO!Q$5&amp;$E602),'Hoja de Trabajo para listado'!$DE$151:$DG$151,0)),0)+IFERROR(INDEX('Hoja de Trabajo para listado'!$CD$155:$DC$1048576,MATCH($A602,'Hoja de Trabajo para listado'!$CD$155:$CD$1048576,0),MATCH((CUADRO!Q$5&amp;$E602),'Hoja de Trabajo para listado'!$CD$151:$DC$151,0)),0)</f>
        <v>0</v>
      </c>
      <c r="R602" s="314">
        <f t="shared" ca="1" si="18"/>
        <v>0</v>
      </c>
      <c r="S602" s="322"/>
      <c r="T602" s="314">
        <f ca="1">+T603</f>
        <v>0</v>
      </c>
      <c r="U602" s="313">
        <f t="shared" si="19"/>
        <v>1</v>
      </c>
      <c r="V602" s="319" t="str">
        <f>+VLOOKUP(A602,bd_lista!$A$3:$E$593,5,FALSE)</f>
        <v>Gobiernos Autonomos Municipales</v>
      </c>
      <c r="W602" s="425" t="str">
        <f>+V602</f>
        <v>Gobiernos Autonomos Municipales</v>
      </c>
    </row>
    <row r="603" spans="1:23" customFormat="1" ht="15" hidden="1" customHeight="1">
      <c r="A603" s="323">
        <v>1538</v>
      </c>
      <c r="B603" s="428"/>
      <c r="C603" s="318" t="str">
        <f>+VLOOKUP(A603,bd_lista!$A$3:$C$593,3,FALSE)</f>
        <v>Gobierno Autónomo Municipal de San Agustín</v>
      </c>
      <c r="D603" s="430"/>
      <c r="E603" s="347" t="s">
        <v>1419</v>
      </c>
      <c r="F603" s="314">
        <f ca="1">+IFERROR(INDEX('Hoja de Trabajo para listado'!$A$155:$Z$1048576,MATCH($A603,'Hoja de Trabajo para listado'!$A$155:$A$1048576,0),MATCH((CUADRO!F$5&amp;$E603),'Hoja de Trabajo para listado'!$A$151:$Z$151,0)),0)+IFERROR(INDEX('Hoja de Trabajo para listado'!$AB$155:$BA$1048576,MATCH($A603,'Hoja de Trabajo para listado'!$AB$155:$AB$1048576,0),MATCH((CUADRO!F$5&amp;$E603),'Hoja de Trabajo para listado'!$AB$151:$BA$151,0)),0)+IFERROR(INDEX('Hoja de Trabajo para listado'!$BC$155:$CB$1048576,MATCH($A603,'Hoja de Trabajo para listado'!$BC$155:$BC$1048576,0),MATCH((CUADRO!F$5&amp;$E603),'Hoja de Trabajo para listado'!$BC$151:$CB$151,0)),0)+IFERROR(INDEX('Hoja de Trabajo para listado'!$DE$153:$DG$274,MATCH($A603,'Hoja de Trabajo para listado'!$DE$153:$DE$1048576,0),MATCH((CUADRO!F$5&amp;$E603),'Hoja de Trabajo para listado'!$DE$151:$DG$151,0)),0)+IFERROR(INDEX('Hoja de Trabajo para listado'!$CD$155:$DC$1048576,MATCH($A603,'Hoja de Trabajo para listado'!$CD$155:$CD$1048576,0),MATCH((CUADRO!F$5&amp;$E603),'Hoja de Trabajo para listado'!$CD$151:$DC$151,0)),0)</f>
        <v>0</v>
      </c>
      <c r="G603" s="314">
        <f ca="1">+IFERROR(INDEX('Hoja de Trabajo para listado'!$A$155:$Z$1048576,MATCH($A603,'Hoja de Trabajo para listado'!$A$155:$A$1048576,0),MATCH((CUADRO!G$5&amp;$E603),'Hoja de Trabajo para listado'!$A$151:$Z$151,0)),0)+IFERROR(INDEX('Hoja de Trabajo para listado'!$AB$155:$BA$1048576,MATCH($A603,'Hoja de Trabajo para listado'!$AB$155:$AB$1048576,0),MATCH((CUADRO!G$5&amp;$E603),'Hoja de Trabajo para listado'!$AB$151:$BA$151,0)),0)+IFERROR(INDEX('Hoja de Trabajo para listado'!$BC$155:$CB$1048576,MATCH($A603,'Hoja de Trabajo para listado'!$BC$155:$BC$1048576,0),MATCH((CUADRO!G$5&amp;$E603),'Hoja de Trabajo para listado'!$BC$151:$CB$151,0)),0)+IFERROR(INDEX('Hoja de Trabajo para listado'!$DE$153:$DG$274,MATCH($A603,'Hoja de Trabajo para listado'!$DE$153:$DE$1048576,0),MATCH((CUADRO!G$5&amp;$E603),'Hoja de Trabajo para listado'!$DE$151:$DG$151,0)),0)+IFERROR(INDEX('Hoja de Trabajo para listado'!$CD$155:$DC$1048576,MATCH($A603,'Hoja de Trabajo para listado'!$CD$155:$CD$1048576,0),MATCH((CUADRO!G$5&amp;$E603),'Hoja de Trabajo para listado'!$CD$151:$DC$151,0)),0)</f>
        <v>0</v>
      </c>
      <c r="H603" s="314">
        <f ca="1">+IFERROR(INDEX('Hoja de Trabajo para listado'!$A$155:$Z$1048576,MATCH($A603,'Hoja de Trabajo para listado'!$A$155:$A$1048576,0),MATCH((CUADRO!H$5&amp;$E603),'Hoja de Trabajo para listado'!$A$151:$Z$151,0)),0)+IFERROR(INDEX('Hoja de Trabajo para listado'!$AB$155:$BA$1048576,MATCH($A603,'Hoja de Trabajo para listado'!$AB$155:$AB$1048576,0),MATCH((CUADRO!H$5&amp;$E603),'Hoja de Trabajo para listado'!$AB$151:$BA$151,0)),0)+IFERROR(INDEX('Hoja de Trabajo para listado'!$BC$155:$CB$1048576,MATCH($A603,'Hoja de Trabajo para listado'!$BC$155:$BC$1048576,0),MATCH((CUADRO!H$5&amp;$E603),'Hoja de Trabajo para listado'!$BC$151:$CB$151,0)),0)+IFERROR(INDEX('Hoja de Trabajo para listado'!$DE$153:$DG$274,MATCH($A603,'Hoja de Trabajo para listado'!$DE$153:$DE$1048576,0),MATCH((CUADRO!H$5&amp;$E603),'Hoja de Trabajo para listado'!$DE$151:$DG$151,0)),0)+IFERROR(INDEX('Hoja de Trabajo para listado'!$CD$155:$DC$1048576,MATCH($A603,'Hoja de Trabajo para listado'!$CD$155:$CD$1048576,0),MATCH((CUADRO!H$5&amp;$E603),'Hoja de Trabajo para listado'!$CD$151:$DC$151,0)),0)</f>
        <v>0</v>
      </c>
      <c r="I603" s="314">
        <f ca="1">+IFERROR(INDEX('Hoja de Trabajo para listado'!$A$155:$Z$1048576,MATCH($A603,'Hoja de Trabajo para listado'!$A$155:$A$1048576,0),MATCH((CUADRO!I$5&amp;$E603),'Hoja de Trabajo para listado'!$A$151:$Z$151,0)),0)+IFERROR(INDEX('Hoja de Trabajo para listado'!$AB$155:$BA$1048576,MATCH($A603,'Hoja de Trabajo para listado'!$AB$155:$AB$1048576,0),MATCH((CUADRO!I$5&amp;$E603),'Hoja de Trabajo para listado'!$AB$151:$BA$151,0)),0)+IFERROR(INDEX('Hoja de Trabajo para listado'!$BC$155:$CB$1048576,MATCH($A603,'Hoja de Trabajo para listado'!$BC$155:$BC$1048576,0),MATCH((CUADRO!I$5&amp;$E603),'Hoja de Trabajo para listado'!$BC$151:$CB$151,0)),0)+IFERROR(INDEX('Hoja de Trabajo para listado'!$DE$153:$DG$274,MATCH($A603,'Hoja de Trabajo para listado'!$DE$153:$DE$1048576,0),MATCH((CUADRO!I$5&amp;$E603),'Hoja de Trabajo para listado'!$DE$151:$DG$151,0)),0)+IFERROR(INDEX('Hoja de Trabajo para listado'!$CD$155:$DC$1048576,MATCH($A603,'Hoja de Trabajo para listado'!$CD$155:$CD$1048576,0),MATCH((CUADRO!I$5&amp;$E603),'Hoja de Trabajo para listado'!$CD$151:$DC$151,0)),0)</f>
        <v>0</v>
      </c>
      <c r="J603" s="314">
        <f ca="1">+IFERROR(INDEX('Hoja de Trabajo para listado'!$A$155:$Z$1048576,MATCH($A603,'Hoja de Trabajo para listado'!$A$155:$A$1048576,0),MATCH((CUADRO!J$5&amp;$E603),'Hoja de Trabajo para listado'!$A$151:$Z$151,0)),0)+IFERROR(INDEX('Hoja de Trabajo para listado'!$AB$155:$BA$1048576,MATCH($A603,'Hoja de Trabajo para listado'!$AB$155:$AB$1048576,0),MATCH((CUADRO!J$5&amp;$E603),'Hoja de Trabajo para listado'!$AB$151:$BA$151,0)),0)+IFERROR(INDEX('Hoja de Trabajo para listado'!$BC$155:$CB$1048576,MATCH($A603,'Hoja de Trabajo para listado'!$BC$155:$BC$1048576,0),MATCH((CUADRO!J$5&amp;$E603),'Hoja de Trabajo para listado'!$BC$151:$CB$151,0)),0)+IFERROR(INDEX('Hoja de Trabajo para listado'!$DE$153:$DG$274,MATCH($A603,'Hoja de Trabajo para listado'!$DE$153:$DE$1048576,0),MATCH((CUADRO!J$5&amp;$E603),'Hoja de Trabajo para listado'!$DE$151:$DG$151,0)),0)+IFERROR(INDEX('Hoja de Trabajo para listado'!$CD$155:$DC$1048576,MATCH($A603,'Hoja de Trabajo para listado'!$CD$155:$CD$1048576,0),MATCH((CUADRO!J$5&amp;$E603),'Hoja de Trabajo para listado'!$CD$151:$DC$151,0)),0)</f>
        <v>0</v>
      </c>
      <c r="K603" s="314">
        <f ca="1">+IFERROR(INDEX('Hoja de Trabajo para listado'!$A$155:$Z$1048576,MATCH($A603,'Hoja de Trabajo para listado'!$A$155:$A$1048576,0),MATCH((CUADRO!K$5&amp;$E603),'Hoja de Trabajo para listado'!$A$151:$Z$151,0)),0)+IFERROR(INDEX('Hoja de Trabajo para listado'!$AB$155:$BA$1048576,MATCH($A603,'Hoja de Trabajo para listado'!$AB$155:$AB$1048576,0),MATCH((CUADRO!K$5&amp;$E603),'Hoja de Trabajo para listado'!$AB$151:$BA$151,0)),0)+IFERROR(INDEX('Hoja de Trabajo para listado'!$BC$155:$CB$1048576,MATCH($A603,'Hoja de Trabajo para listado'!$BC$155:$BC$1048576,0),MATCH((CUADRO!K$5&amp;$E603),'Hoja de Trabajo para listado'!$BC$151:$CB$151,0)),0)+IFERROR(INDEX('Hoja de Trabajo para listado'!$DE$153:$DG$274,MATCH($A603,'Hoja de Trabajo para listado'!$DE$153:$DE$1048576,0),MATCH((CUADRO!K$5&amp;$E603),'Hoja de Trabajo para listado'!$DE$151:$DG$151,0)),0)+IFERROR(INDEX('Hoja de Trabajo para listado'!$CD$155:$DC$1048576,MATCH($A603,'Hoja de Trabajo para listado'!$CD$155:$CD$1048576,0),MATCH((CUADRO!K$5&amp;$E603),'Hoja de Trabajo para listado'!$CD$151:$DC$151,0)),0)</f>
        <v>0</v>
      </c>
      <c r="L603" s="314">
        <f ca="1">+IFERROR(INDEX('Hoja de Trabajo para listado'!$A$155:$Z$1048576,MATCH($A603,'Hoja de Trabajo para listado'!$A$155:$A$1048576,0),MATCH((CUADRO!L$5&amp;$E603),'Hoja de Trabajo para listado'!$A$151:$Z$151,0)),0)+IFERROR(INDEX('Hoja de Trabajo para listado'!$AB$155:$BA$1048576,MATCH($A603,'Hoja de Trabajo para listado'!$AB$155:$AB$1048576,0),MATCH((CUADRO!L$5&amp;$E603),'Hoja de Trabajo para listado'!$AB$151:$BA$151,0)),0)+IFERROR(INDEX('Hoja de Trabajo para listado'!$BC$155:$CB$1048576,MATCH($A603,'Hoja de Trabajo para listado'!$BC$155:$BC$1048576,0),MATCH((CUADRO!L$5&amp;$E603),'Hoja de Trabajo para listado'!$BC$151:$CB$151,0)),0)+IFERROR(INDEX('Hoja de Trabajo para listado'!$DE$153:$DG$274,MATCH($A603,'Hoja de Trabajo para listado'!$DE$153:$DE$1048576,0),MATCH((CUADRO!L$5&amp;$E603),'Hoja de Trabajo para listado'!$DE$151:$DG$151,0)),0)+IFERROR(INDEX('Hoja de Trabajo para listado'!$CD$155:$DC$1048576,MATCH($A603,'Hoja de Trabajo para listado'!$CD$155:$CD$1048576,0),MATCH((CUADRO!L$5&amp;$E603),'Hoja de Trabajo para listado'!$CD$151:$DC$151,0)),0)</f>
        <v>0</v>
      </c>
      <c r="M603" s="314">
        <f ca="1">+IFERROR(INDEX('Hoja de Trabajo para listado'!$A$155:$Z$1048576,MATCH($A603,'Hoja de Trabajo para listado'!$A$155:$A$1048576,0),MATCH((CUADRO!M$5&amp;$E603),'Hoja de Trabajo para listado'!$A$151:$Z$151,0)),0)+IFERROR(INDEX('Hoja de Trabajo para listado'!$AB$155:$BA$1048576,MATCH($A603,'Hoja de Trabajo para listado'!$AB$155:$AB$1048576,0),MATCH((CUADRO!M$5&amp;$E603),'Hoja de Trabajo para listado'!$AB$151:$BA$151,0)),0)+IFERROR(INDEX('Hoja de Trabajo para listado'!$BC$155:$CB$1048576,MATCH($A603,'Hoja de Trabajo para listado'!$BC$155:$BC$1048576,0),MATCH((CUADRO!M$5&amp;$E603),'Hoja de Trabajo para listado'!$BC$151:$CB$151,0)),0)+IFERROR(INDEX('Hoja de Trabajo para listado'!$DE$153:$DG$274,MATCH($A603,'Hoja de Trabajo para listado'!$DE$153:$DE$1048576,0),MATCH((CUADRO!M$5&amp;$E603),'Hoja de Trabajo para listado'!$DE$151:$DG$151,0)),0)+IFERROR(INDEX('Hoja de Trabajo para listado'!$CD$155:$DC$1048576,MATCH($A603,'Hoja de Trabajo para listado'!$CD$155:$CD$1048576,0),MATCH((CUADRO!M$5&amp;$E603),'Hoja de Trabajo para listado'!$CD$151:$DC$151,0)),0)</f>
        <v>0</v>
      </c>
      <c r="N603" s="314">
        <f ca="1">+IFERROR(INDEX('Hoja de Trabajo para listado'!$A$155:$Z$1048576,MATCH($A603,'Hoja de Trabajo para listado'!$A$155:$A$1048576,0),MATCH((CUADRO!N$5&amp;$E603),'Hoja de Trabajo para listado'!$A$151:$Z$151,0)),0)+IFERROR(INDEX('Hoja de Trabajo para listado'!$AB$155:$BA$1048576,MATCH($A603,'Hoja de Trabajo para listado'!$AB$155:$AB$1048576,0),MATCH((CUADRO!N$5&amp;$E603),'Hoja de Trabajo para listado'!$AB$151:$BA$151,0)),0)+IFERROR(INDEX('Hoja de Trabajo para listado'!$BC$155:$CB$1048576,MATCH($A603,'Hoja de Trabajo para listado'!$BC$155:$BC$1048576,0),MATCH((CUADRO!N$5&amp;$E603),'Hoja de Trabajo para listado'!$BC$151:$CB$151,0)),0)+IFERROR(INDEX('Hoja de Trabajo para listado'!$DE$153:$DG$274,MATCH($A603,'Hoja de Trabajo para listado'!$DE$153:$DE$1048576,0),MATCH((CUADRO!N$5&amp;$E603),'Hoja de Trabajo para listado'!$DE$151:$DG$151,0)),0)+IFERROR(INDEX('Hoja de Trabajo para listado'!$CD$155:$DC$1048576,MATCH($A603,'Hoja de Trabajo para listado'!$CD$155:$CD$1048576,0),MATCH((CUADRO!N$5&amp;$E603),'Hoja de Trabajo para listado'!$CD$151:$DC$151,0)),0)</f>
        <v>0</v>
      </c>
      <c r="O603" s="314">
        <f ca="1">+IFERROR(INDEX('Hoja de Trabajo para listado'!$A$155:$Z$1048576,MATCH($A603,'Hoja de Trabajo para listado'!$A$155:$A$1048576,0),MATCH((CUADRO!O$5&amp;$E603),'Hoja de Trabajo para listado'!$A$151:$Z$151,0)),0)+IFERROR(INDEX('Hoja de Trabajo para listado'!$AB$155:$BA$1048576,MATCH($A603,'Hoja de Trabajo para listado'!$AB$155:$AB$1048576,0),MATCH((CUADRO!O$5&amp;$E603),'Hoja de Trabajo para listado'!$AB$151:$BA$151,0)),0)+IFERROR(INDEX('Hoja de Trabajo para listado'!$BC$155:$CB$1048576,MATCH($A603,'Hoja de Trabajo para listado'!$BC$155:$BC$1048576,0),MATCH((CUADRO!O$5&amp;$E603),'Hoja de Trabajo para listado'!$BC$151:$CB$151,0)),0)+IFERROR(INDEX('Hoja de Trabajo para listado'!$DE$153:$DG$274,MATCH($A603,'Hoja de Trabajo para listado'!$DE$153:$DE$1048576,0),MATCH((CUADRO!O$5&amp;$E603),'Hoja de Trabajo para listado'!$DE$151:$DG$151,0)),0)+IFERROR(INDEX('Hoja de Trabajo para listado'!$CD$155:$DC$1048576,MATCH($A603,'Hoja de Trabajo para listado'!$CD$155:$CD$1048576,0),MATCH((CUADRO!O$5&amp;$E603),'Hoja de Trabajo para listado'!$CD$151:$DC$151,0)),0)</f>
        <v>0</v>
      </c>
      <c r="P603" s="314">
        <f ca="1">+IFERROR(INDEX('Hoja de Trabajo para listado'!$A$155:$Z$1048576,MATCH($A603,'Hoja de Trabajo para listado'!$A$155:$A$1048576,0),MATCH((CUADRO!P$5&amp;$E603),'Hoja de Trabajo para listado'!$A$151:$Z$151,0)),0)+IFERROR(INDEX('Hoja de Trabajo para listado'!$AB$155:$BA$1048576,MATCH($A603,'Hoja de Trabajo para listado'!$AB$155:$AB$1048576,0),MATCH((CUADRO!P$5&amp;$E603),'Hoja de Trabajo para listado'!$AB$151:$BA$151,0)),0)+IFERROR(INDEX('Hoja de Trabajo para listado'!$BC$155:$CB$1048576,MATCH($A603,'Hoja de Trabajo para listado'!$BC$155:$BC$1048576,0),MATCH((CUADRO!P$5&amp;$E603),'Hoja de Trabajo para listado'!$BC$151:$CB$151,0)),0)+IFERROR(INDEX('Hoja de Trabajo para listado'!$DE$153:$DG$274,MATCH($A603,'Hoja de Trabajo para listado'!$DE$153:$DE$1048576,0),MATCH((CUADRO!P$5&amp;$E603),'Hoja de Trabajo para listado'!$DE$151:$DG$151,0)),0)+IFERROR(INDEX('Hoja de Trabajo para listado'!$CD$155:$DC$1048576,MATCH($A603,'Hoja de Trabajo para listado'!$CD$155:$CD$1048576,0),MATCH((CUADRO!P$5&amp;$E603),'Hoja de Trabajo para listado'!$CD$151:$DC$151,0)),0)</f>
        <v>0</v>
      </c>
      <c r="Q603" s="314">
        <f ca="1">+IFERROR(INDEX('Hoja de Trabajo para listado'!$A$155:$Z$1048576,MATCH($A603,'Hoja de Trabajo para listado'!$A$155:$A$1048576,0),MATCH((CUADRO!Q$5&amp;$E603),'Hoja de Trabajo para listado'!$A$151:$Z$151,0)),0)+IFERROR(INDEX('Hoja de Trabajo para listado'!$AB$155:$BA$1048576,MATCH($A603,'Hoja de Trabajo para listado'!$AB$155:$AB$1048576,0),MATCH((CUADRO!Q$5&amp;$E603),'Hoja de Trabajo para listado'!$AB$151:$BA$151,0)),0)+IFERROR(INDEX('Hoja de Trabajo para listado'!$BC$155:$CB$1048576,MATCH($A603,'Hoja de Trabajo para listado'!$BC$155:$BC$1048576,0),MATCH((CUADRO!Q$5&amp;$E603),'Hoja de Trabajo para listado'!$BC$151:$CB$151,0)),0)+IFERROR(INDEX('Hoja de Trabajo para listado'!$DE$153:$DG$274,MATCH($A603,'Hoja de Trabajo para listado'!$DE$153:$DE$1048576,0),MATCH((CUADRO!Q$5&amp;$E603),'Hoja de Trabajo para listado'!$DE$151:$DG$151,0)),0)+IFERROR(INDEX('Hoja de Trabajo para listado'!$CD$155:$DC$1048576,MATCH($A603,'Hoja de Trabajo para listado'!$CD$155:$CD$1048576,0),MATCH((CUADRO!Q$5&amp;$E603),'Hoja de Trabajo para listado'!$CD$151:$DC$151,0)),0)</f>
        <v>0</v>
      </c>
      <c r="R603" s="314">
        <f t="shared" ca="1" si="18"/>
        <v>0</v>
      </c>
      <c r="S603" s="322">
        <f ca="1">+R602+R603</f>
        <v>0</v>
      </c>
      <c r="T603" s="314">
        <f ca="1">+S603</f>
        <v>0</v>
      </c>
      <c r="U603" s="313">
        <f t="shared" si="19"/>
        <v>2</v>
      </c>
      <c r="V603" s="319" t="str">
        <f>+VLOOKUP(A603,bd_lista!$A$3:$E$593,5,FALSE)</f>
        <v>Gobiernos Autonomos Municipales</v>
      </c>
      <c r="W603" s="426"/>
    </row>
    <row r="604" spans="1:23" customFormat="1" ht="15" hidden="1" customHeight="1">
      <c r="A604" s="323">
        <v>1539</v>
      </c>
      <c r="B604" s="427">
        <f>+A604</f>
        <v>1539</v>
      </c>
      <c r="C604" s="318" t="str">
        <f>+VLOOKUP(A604,bd_lista!$A$3:$C$593,3,FALSE)</f>
        <v>Gobierno Autónomo Municipal de Ckochas</v>
      </c>
      <c r="D604" s="429" t="str">
        <f>+C604</f>
        <v>Gobierno Autónomo Municipal de Ckochas</v>
      </c>
      <c r="E604" s="346" t="s">
        <v>1418</v>
      </c>
      <c r="F604" s="314">
        <f ca="1">+IFERROR(INDEX('Hoja de Trabajo para listado'!$A$155:$Z$1048576,MATCH($A604,'Hoja de Trabajo para listado'!$A$155:$A$1048576,0),MATCH((CUADRO!F$5&amp;$E604),'Hoja de Trabajo para listado'!$A$151:$Z$151,0)),0)+IFERROR(INDEX('Hoja de Trabajo para listado'!$AB$155:$BA$1048576,MATCH($A604,'Hoja de Trabajo para listado'!$AB$155:$AB$1048576,0),MATCH((CUADRO!F$5&amp;$E604),'Hoja de Trabajo para listado'!$AB$151:$BA$151,0)),0)+IFERROR(INDEX('Hoja de Trabajo para listado'!$BC$155:$CB$1048576,MATCH($A604,'Hoja de Trabajo para listado'!$BC$155:$BC$1048576,0),MATCH((CUADRO!F$5&amp;$E604),'Hoja de Trabajo para listado'!$BC$151:$CB$151,0)),0)+IFERROR(INDEX('Hoja de Trabajo para listado'!$DE$153:$DG$274,MATCH($A604,'Hoja de Trabajo para listado'!$DE$153:$DE$1048576,0),MATCH((CUADRO!F$5&amp;$E604),'Hoja de Trabajo para listado'!$DE$151:$DG$151,0)),0)+IFERROR(INDEX('Hoja de Trabajo para listado'!$CD$155:$DC$1048576,MATCH($A604,'Hoja de Trabajo para listado'!$CD$155:$CD$1048576,0),MATCH((CUADRO!F$5&amp;$E604),'Hoja de Trabajo para listado'!$CD$151:$DC$151,0)),0)</f>
        <v>0</v>
      </c>
      <c r="G604" s="314">
        <f ca="1">+IFERROR(INDEX('Hoja de Trabajo para listado'!$A$155:$Z$1048576,MATCH($A604,'Hoja de Trabajo para listado'!$A$155:$A$1048576,0),MATCH((CUADRO!G$5&amp;$E604),'Hoja de Trabajo para listado'!$A$151:$Z$151,0)),0)+IFERROR(INDEX('Hoja de Trabajo para listado'!$AB$155:$BA$1048576,MATCH($A604,'Hoja de Trabajo para listado'!$AB$155:$AB$1048576,0),MATCH((CUADRO!G$5&amp;$E604),'Hoja de Trabajo para listado'!$AB$151:$BA$151,0)),0)+IFERROR(INDEX('Hoja de Trabajo para listado'!$BC$155:$CB$1048576,MATCH($A604,'Hoja de Trabajo para listado'!$BC$155:$BC$1048576,0),MATCH((CUADRO!G$5&amp;$E604),'Hoja de Trabajo para listado'!$BC$151:$CB$151,0)),0)+IFERROR(INDEX('Hoja de Trabajo para listado'!$DE$153:$DG$274,MATCH($A604,'Hoja de Trabajo para listado'!$DE$153:$DE$1048576,0),MATCH((CUADRO!G$5&amp;$E604),'Hoja de Trabajo para listado'!$DE$151:$DG$151,0)),0)+IFERROR(INDEX('Hoja de Trabajo para listado'!$CD$155:$DC$1048576,MATCH($A604,'Hoja de Trabajo para listado'!$CD$155:$CD$1048576,0),MATCH((CUADRO!G$5&amp;$E604),'Hoja de Trabajo para listado'!$CD$151:$DC$151,0)),0)</f>
        <v>0</v>
      </c>
      <c r="H604" s="314">
        <f ca="1">+IFERROR(INDEX('Hoja de Trabajo para listado'!$A$155:$Z$1048576,MATCH($A604,'Hoja de Trabajo para listado'!$A$155:$A$1048576,0),MATCH((CUADRO!H$5&amp;$E604),'Hoja de Trabajo para listado'!$A$151:$Z$151,0)),0)+IFERROR(INDEX('Hoja de Trabajo para listado'!$AB$155:$BA$1048576,MATCH($A604,'Hoja de Trabajo para listado'!$AB$155:$AB$1048576,0),MATCH((CUADRO!H$5&amp;$E604),'Hoja de Trabajo para listado'!$AB$151:$BA$151,0)),0)+IFERROR(INDEX('Hoja de Trabajo para listado'!$BC$155:$CB$1048576,MATCH($A604,'Hoja de Trabajo para listado'!$BC$155:$BC$1048576,0),MATCH((CUADRO!H$5&amp;$E604),'Hoja de Trabajo para listado'!$BC$151:$CB$151,0)),0)+IFERROR(INDEX('Hoja de Trabajo para listado'!$DE$153:$DG$274,MATCH($A604,'Hoja de Trabajo para listado'!$DE$153:$DE$1048576,0),MATCH((CUADRO!H$5&amp;$E604),'Hoja de Trabajo para listado'!$DE$151:$DG$151,0)),0)+IFERROR(INDEX('Hoja de Trabajo para listado'!$CD$155:$DC$1048576,MATCH($A604,'Hoja de Trabajo para listado'!$CD$155:$CD$1048576,0),MATCH((CUADRO!H$5&amp;$E604),'Hoja de Trabajo para listado'!$CD$151:$DC$151,0)),0)</f>
        <v>0</v>
      </c>
      <c r="I604" s="314">
        <f ca="1">+IFERROR(INDEX('Hoja de Trabajo para listado'!$A$155:$Z$1048576,MATCH($A604,'Hoja de Trabajo para listado'!$A$155:$A$1048576,0),MATCH((CUADRO!I$5&amp;$E604),'Hoja de Trabajo para listado'!$A$151:$Z$151,0)),0)+IFERROR(INDEX('Hoja de Trabajo para listado'!$AB$155:$BA$1048576,MATCH($A604,'Hoja de Trabajo para listado'!$AB$155:$AB$1048576,0),MATCH((CUADRO!I$5&amp;$E604),'Hoja de Trabajo para listado'!$AB$151:$BA$151,0)),0)+IFERROR(INDEX('Hoja de Trabajo para listado'!$BC$155:$CB$1048576,MATCH($A604,'Hoja de Trabajo para listado'!$BC$155:$BC$1048576,0),MATCH((CUADRO!I$5&amp;$E604),'Hoja de Trabajo para listado'!$BC$151:$CB$151,0)),0)+IFERROR(INDEX('Hoja de Trabajo para listado'!$DE$153:$DG$274,MATCH($A604,'Hoja de Trabajo para listado'!$DE$153:$DE$1048576,0),MATCH((CUADRO!I$5&amp;$E604),'Hoja de Trabajo para listado'!$DE$151:$DG$151,0)),0)+IFERROR(INDEX('Hoja de Trabajo para listado'!$CD$155:$DC$1048576,MATCH($A604,'Hoja de Trabajo para listado'!$CD$155:$CD$1048576,0),MATCH((CUADRO!I$5&amp;$E604),'Hoja de Trabajo para listado'!$CD$151:$DC$151,0)),0)</f>
        <v>0</v>
      </c>
      <c r="J604" s="314">
        <f ca="1">+IFERROR(INDEX('Hoja de Trabajo para listado'!$A$155:$Z$1048576,MATCH($A604,'Hoja de Trabajo para listado'!$A$155:$A$1048576,0),MATCH((CUADRO!J$5&amp;$E604),'Hoja de Trabajo para listado'!$A$151:$Z$151,0)),0)+IFERROR(INDEX('Hoja de Trabajo para listado'!$AB$155:$BA$1048576,MATCH($A604,'Hoja de Trabajo para listado'!$AB$155:$AB$1048576,0),MATCH((CUADRO!J$5&amp;$E604),'Hoja de Trabajo para listado'!$AB$151:$BA$151,0)),0)+IFERROR(INDEX('Hoja de Trabajo para listado'!$BC$155:$CB$1048576,MATCH($A604,'Hoja de Trabajo para listado'!$BC$155:$BC$1048576,0),MATCH((CUADRO!J$5&amp;$E604),'Hoja de Trabajo para listado'!$BC$151:$CB$151,0)),0)+IFERROR(INDEX('Hoja de Trabajo para listado'!$DE$153:$DG$274,MATCH($A604,'Hoja de Trabajo para listado'!$DE$153:$DE$1048576,0),MATCH((CUADRO!J$5&amp;$E604),'Hoja de Trabajo para listado'!$DE$151:$DG$151,0)),0)+IFERROR(INDEX('Hoja de Trabajo para listado'!$CD$155:$DC$1048576,MATCH($A604,'Hoja de Trabajo para listado'!$CD$155:$CD$1048576,0),MATCH((CUADRO!J$5&amp;$E604),'Hoja de Trabajo para listado'!$CD$151:$DC$151,0)),0)</f>
        <v>0</v>
      </c>
      <c r="K604" s="314">
        <f ca="1">+IFERROR(INDEX('Hoja de Trabajo para listado'!$A$155:$Z$1048576,MATCH($A604,'Hoja de Trabajo para listado'!$A$155:$A$1048576,0),MATCH((CUADRO!K$5&amp;$E604),'Hoja de Trabajo para listado'!$A$151:$Z$151,0)),0)+IFERROR(INDEX('Hoja de Trabajo para listado'!$AB$155:$BA$1048576,MATCH($A604,'Hoja de Trabajo para listado'!$AB$155:$AB$1048576,0),MATCH((CUADRO!K$5&amp;$E604),'Hoja de Trabajo para listado'!$AB$151:$BA$151,0)),0)+IFERROR(INDEX('Hoja de Trabajo para listado'!$BC$155:$CB$1048576,MATCH($A604,'Hoja de Trabajo para listado'!$BC$155:$BC$1048576,0),MATCH((CUADRO!K$5&amp;$E604),'Hoja de Trabajo para listado'!$BC$151:$CB$151,0)),0)+IFERROR(INDEX('Hoja de Trabajo para listado'!$DE$153:$DG$274,MATCH($A604,'Hoja de Trabajo para listado'!$DE$153:$DE$1048576,0),MATCH((CUADRO!K$5&amp;$E604),'Hoja de Trabajo para listado'!$DE$151:$DG$151,0)),0)+IFERROR(INDEX('Hoja de Trabajo para listado'!$CD$155:$DC$1048576,MATCH($A604,'Hoja de Trabajo para listado'!$CD$155:$CD$1048576,0),MATCH((CUADRO!K$5&amp;$E604),'Hoja de Trabajo para listado'!$CD$151:$DC$151,0)),0)</f>
        <v>0</v>
      </c>
      <c r="L604" s="314">
        <f ca="1">+IFERROR(INDEX('Hoja de Trabajo para listado'!$A$155:$Z$1048576,MATCH($A604,'Hoja de Trabajo para listado'!$A$155:$A$1048576,0),MATCH((CUADRO!L$5&amp;$E604),'Hoja de Trabajo para listado'!$A$151:$Z$151,0)),0)+IFERROR(INDEX('Hoja de Trabajo para listado'!$AB$155:$BA$1048576,MATCH($A604,'Hoja de Trabajo para listado'!$AB$155:$AB$1048576,0),MATCH((CUADRO!L$5&amp;$E604),'Hoja de Trabajo para listado'!$AB$151:$BA$151,0)),0)+IFERROR(INDEX('Hoja de Trabajo para listado'!$BC$155:$CB$1048576,MATCH($A604,'Hoja de Trabajo para listado'!$BC$155:$BC$1048576,0),MATCH((CUADRO!L$5&amp;$E604),'Hoja de Trabajo para listado'!$BC$151:$CB$151,0)),0)+IFERROR(INDEX('Hoja de Trabajo para listado'!$DE$153:$DG$274,MATCH($A604,'Hoja de Trabajo para listado'!$DE$153:$DE$1048576,0),MATCH((CUADRO!L$5&amp;$E604),'Hoja de Trabajo para listado'!$DE$151:$DG$151,0)),0)+IFERROR(INDEX('Hoja de Trabajo para listado'!$CD$155:$DC$1048576,MATCH($A604,'Hoja de Trabajo para listado'!$CD$155:$CD$1048576,0),MATCH((CUADRO!L$5&amp;$E604),'Hoja de Trabajo para listado'!$CD$151:$DC$151,0)),0)</f>
        <v>0</v>
      </c>
      <c r="M604" s="314">
        <f ca="1">+IFERROR(INDEX('Hoja de Trabajo para listado'!$A$155:$Z$1048576,MATCH($A604,'Hoja de Trabajo para listado'!$A$155:$A$1048576,0),MATCH((CUADRO!M$5&amp;$E604),'Hoja de Trabajo para listado'!$A$151:$Z$151,0)),0)+IFERROR(INDEX('Hoja de Trabajo para listado'!$AB$155:$BA$1048576,MATCH($A604,'Hoja de Trabajo para listado'!$AB$155:$AB$1048576,0),MATCH((CUADRO!M$5&amp;$E604),'Hoja de Trabajo para listado'!$AB$151:$BA$151,0)),0)+IFERROR(INDEX('Hoja de Trabajo para listado'!$BC$155:$CB$1048576,MATCH($A604,'Hoja de Trabajo para listado'!$BC$155:$BC$1048576,0),MATCH((CUADRO!M$5&amp;$E604),'Hoja de Trabajo para listado'!$BC$151:$CB$151,0)),0)+IFERROR(INDEX('Hoja de Trabajo para listado'!$DE$153:$DG$274,MATCH($A604,'Hoja de Trabajo para listado'!$DE$153:$DE$1048576,0),MATCH((CUADRO!M$5&amp;$E604),'Hoja de Trabajo para listado'!$DE$151:$DG$151,0)),0)+IFERROR(INDEX('Hoja de Trabajo para listado'!$CD$155:$DC$1048576,MATCH($A604,'Hoja de Trabajo para listado'!$CD$155:$CD$1048576,0),MATCH((CUADRO!M$5&amp;$E604),'Hoja de Trabajo para listado'!$CD$151:$DC$151,0)),0)</f>
        <v>0</v>
      </c>
      <c r="N604" s="314">
        <f ca="1">+IFERROR(INDEX('Hoja de Trabajo para listado'!$A$155:$Z$1048576,MATCH($A604,'Hoja de Trabajo para listado'!$A$155:$A$1048576,0),MATCH((CUADRO!N$5&amp;$E604),'Hoja de Trabajo para listado'!$A$151:$Z$151,0)),0)+IFERROR(INDEX('Hoja de Trabajo para listado'!$AB$155:$BA$1048576,MATCH($A604,'Hoja de Trabajo para listado'!$AB$155:$AB$1048576,0),MATCH((CUADRO!N$5&amp;$E604),'Hoja de Trabajo para listado'!$AB$151:$BA$151,0)),0)+IFERROR(INDEX('Hoja de Trabajo para listado'!$BC$155:$CB$1048576,MATCH($A604,'Hoja de Trabajo para listado'!$BC$155:$BC$1048576,0),MATCH((CUADRO!N$5&amp;$E604),'Hoja de Trabajo para listado'!$BC$151:$CB$151,0)),0)+IFERROR(INDEX('Hoja de Trabajo para listado'!$DE$153:$DG$274,MATCH($A604,'Hoja de Trabajo para listado'!$DE$153:$DE$1048576,0),MATCH((CUADRO!N$5&amp;$E604),'Hoja de Trabajo para listado'!$DE$151:$DG$151,0)),0)+IFERROR(INDEX('Hoja de Trabajo para listado'!$CD$155:$DC$1048576,MATCH($A604,'Hoja de Trabajo para listado'!$CD$155:$CD$1048576,0),MATCH((CUADRO!N$5&amp;$E604),'Hoja de Trabajo para listado'!$CD$151:$DC$151,0)),0)</f>
        <v>0</v>
      </c>
      <c r="O604" s="314">
        <f ca="1">+IFERROR(INDEX('Hoja de Trabajo para listado'!$A$155:$Z$1048576,MATCH($A604,'Hoja de Trabajo para listado'!$A$155:$A$1048576,0),MATCH((CUADRO!O$5&amp;$E604),'Hoja de Trabajo para listado'!$A$151:$Z$151,0)),0)+IFERROR(INDEX('Hoja de Trabajo para listado'!$AB$155:$BA$1048576,MATCH($A604,'Hoja de Trabajo para listado'!$AB$155:$AB$1048576,0),MATCH((CUADRO!O$5&amp;$E604),'Hoja de Trabajo para listado'!$AB$151:$BA$151,0)),0)+IFERROR(INDEX('Hoja de Trabajo para listado'!$BC$155:$CB$1048576,MATCH($A604,'Hoja de Trabajo para listado'!$BC$155:$BC$1048576,0),MATCH((CUADRO!O$5&amp;$E604),'Hoja de Trabajo para listado'!$BC$151:$CB$151,0)),0)+IFERROR(INDEX('Hoja de Trabajo para listado'!$DE$153:$DG$274,MATCH($A604,'Hoja de Trabajo para listado'!$DE$153:$DE$1048576,0),MATCH((CUADRO!O$5&amp;$E604),'Hoja de Trabajo para listado'!$DE$151:$DG$151,0)),0)+IFERROR(INDEX('Hoja de Trabajo para listado'!$CD$155:$DC$1048576,MATCH($A604,'Hoja de Trabajo para listado'!$CD$155:$CD$1048576,0),MATCH((CUADRO!O$5&amp;$E604),'Hoja de Trabajo para listado'!$CD$151:$DC$151,0)),0)</f>
        <v>0</v>
      </c>
      <c r="P604" s="314">
        <f ca="1">+IFERROR(INDEX('Hoja de Trabajo para listado'!$A$155:$Z$1048576,MATCH($A604,'Hoja de Trabajo para listado'!$A$155:$A$1048576,0),MATCH((CUADRO!P$5&amp;$E604),'Hoja de Trabajo para listado'!$A$151:$Z$151,0)),0)+IFERROR(INDEX('Hoja de Trabajo para listado'!$AB$155:$BA$1048576,MATCH($A604,'Hoja de Trabajo para listado'!$AB$155:$AB$1048576,0),MATCH((CUADRO!P$5&amp;$E604),'Hoja de Trabajo para listado'!$AB$151:$BA$151,0)),0)+IFERROR(INDEX('Hoja de Trabajo para listado'!$BC$155:$CB$1048576,MATCH($A604,'Hoja de Trabajo para listado'!$BC$155:$BC$1048576,0),MATCH((CUADRO!P$5&amp;$E604),'Hoja de Trabajo para listado'!$BC$151:$CB$151,0)),0)+IFERROR(INDEX('Hoja de Trabajo para listado'!$DE$153:$DG$274,MATCH($A604,'Hoja de Trabajo para listado'!$DE$153:$DE$1048576,0),MATCH((CUADRO!P$5&amp;$E604),'Hoja de Trabajo para listado'!$DE$151:$DG$151,0)),0)+IFERROR(INDEX('Hoja de Trabajo para listado'!$CD$155:$DC$1048576,MATCH($A604,'Hoja de Trabajo para listado'!$CD$155:$CD$1048576,0),MATCH((CUADRO!P$5&amp;$E604),'Hoja de Trabajo para listado'!$CD$151:$DC$151,0)),0)</f>
        <v>0</v>
      </c>
      <c r="Q604" s="314">
        <f ca="1">+IFERROR(INDEX('Hoja de Trabajo para listado'!$A$155:$Z$1048576,MATCH($A604,'Hoja de Trabajo para listado'!$A$155:$A$1048576,0),MATCH((CUADRO!Q$5&amp;$E604),'Hoja de Trabajo para listado'!$A$151:$Z$151,0)),0)+IFERROR(INDEX('Hoja de Trabajo para listado'!$AB$155:$BA$1048576,MATCH($A604,'Hoja de Trabajo para listado'!$AB$155:$AB$1048576,0),MATCH((CUADRO!Q$5&amp;$E604),'Hoja de Trabajo para listado'!$AB$151:$BA$151,0)),0)+IFERROR(INDEX('Hoja de Trabajo para listado'!$BC$155:$CB$1048576,MATCH($A604,'Hoja de Trabajo para listado'!$BC$155:$BC$1048576,0),MATCH((CUADRO!Q$5&amp;$E604),'Hoja de Trabajo para listado'!$BC$151:$CB$151,0)),0)+IFERROR(INDEX('Hoja de Trabajo para listado'!$DE$153:$DG$274,MATCH($A604,'Hoja de Trabajo para listado'!$DE$153:$DE$1048576,0),MATCH((CUADRO!Q$5&amp;$E604),'Hoja de Trabajo para listado'!$DE$151:$DG$151,0)),0)+IFERROR(INDEX('Hoja de Trabajo para listado'!$CD$155:$DC$1048576,MATCH($A604,'Hoja de Trabajo para listado'!$CD$155:$CD$1048576,0),MATCH((CUADRO!Q$5&amp;$E604),'Hoja de Trabajo para listado'!$CD$151:$DC$151,0)),0)</f>
        <v>0</v>
      </c>
      <c r="R604" s="314">
        <f t="shared" ca="1" si="18"/>
        <v>0</v>
      </c>
      <c r="S604" s="322"/>
      <c r="T604" s="314">
        <f ca="1">+T605</f>
        <v>0</v>
      </c>
      <c r="U604" s="313">
        <f t="shared" si="19"/>
        <v>1</v>
      </c>
      <c r="V604" s="319" t="str">
        <f>+VLOOKUP(A604,bd_lista!$A$3:$E$593,5,FALSE)</f>
        <v>Gobiernos Autonomos Municipales</v>
      </c>
      <c r="W604" s="425" t="str">
        <f>+V604</f>
        <v>Gobiernos Autonomos Municipales</v>
      </c>
    </row>
    <row r="605" spans="1:23" customFormat="1" ht="15" hidden="1" customHeight="1">
      <c r="A605" s="323">
        <v>1539</v>
      </c>
      <c r="B605" s="428"/>
      <c r="C605" s="318" t="str">
        <f>+VLOOKUP(A605,bd_lista!$A$3:$C$593,3,FALSE)</f>
        <v>Gobierno Autónomo Municipal de Ckochas</v>
      </c>
      <c r="D605" s="430"/>
      <c r="E605" s="347" t="s">
        <v>1419</v>
      </c>
      <c r="F605" s="314">
        <f ca="1">+IFERROR(INDEX('Hoja de Trabajo para listado'!$A$155:$Z$1048576,MATCH($A605,'Hoja de Trabajo para listado'!$A$155:$A$1048576,0),MATCH((CUADRO!F$5&amp;$E605),'Hoja de Trabajo para listado'!$A$151:$Z$151,0)),0)+IFERROR(INDEX('Hoja de Trabajo para listado'!$AB$155:$BA$1048576,MATCH($A605,'Hoja de Trabajo para listado'!$AB$155:$AB$1048576,0),MATCH((CUADRO!F$5&amp;$E605),'Hoja de Trabajo para listado'!$AB$151:$BA$151,0)),0)+IFERROR(INDEX('Hoja de Trabajo para listado'!$BC$155:$CB$1048576,MATCH($A605,'Hoja de Trabajo para listado'!$BC$155:$BC$1048576,0),MATCH((CUADRO!F$5&amp;$E605),'Hoja de Trabajo para listado'!$BC$151:$CB$151,0)),0)+IFERROR(INDEX('Hoja de Trabajo para listado'!$DE$153:$DG$274,MATCH($A605,'Hoja de Trabajo para listado'!$DE$153:$DE$1048576,0),MATCH((CUADRO!F$5&amp;$E605),'Hoja de Trabajo para listado'!$DE$151:$DG$151,0)),0)+IFERROR(INDEX('Hoja de Trabajo para listado'!$CD$155:$DC$1048576,MATCH($A605,'Hoja de Trabajo para listado'!$CD$155:$CD$1048576,0),MATCH((CUADRO!F$5&amp;$E605),'Hoja de Trabajo para listado'!$CD$151:$DC$151,0)),0)</f>
        <v>0</v>
      </c>
      <c r="G605" s="314">
        <f ca="1">+IFERROR(INDEX('Hoja de Trabajo para listado'!$A$155:$Z$1048576,MATCH($A605,'Hoja de Trabajo para listado'!$A$155:$A$1048576,0),MATCH((CUADRO!G$5&amp;$E605),'Hoja de Trabajo para listado'!$A$151:$Z$151,0)),0)+IFERROR(INDEX('Hoja de Trabajo para listado'!$AB$155:$BA$1048576,MATCH($A605,'Hoja de Trabajo para listado'!$AB$155:$AB$1048576,0),MATCH((CUADRO!G$5&amp;$E605),'Hoja de Trabajo para listado'!$AB$151:$BA$151,0)),0)+IFERROR(INDEX('Hoja de Trabajo para listado'!$BC$155:$CB$1048576,MATCH($A605,'Hoja de Trabajo para listado'!$BC$155:$BC$1048576,0),MATCH((CUADRO!G$5&amp;$E605),'Hoja de Trabajo para listado'!$BC$151:$CB$151,0)),0)+IFERROR(INDEX('Hoja de Trabajo para listado'!$DE$153:$DG$274,MATCH($A605,'Hoja de Trabajo para listado'!$DE$153:$DE$1048576,0),MATCH((CUADRO!G$5&amp;$E605),'Hoja de Trabajo para listado'!$DE$151:$DG$151,0)),0)+IFERROR(INDEX('Hoja de Trabajo para listado'!$CD$155:$DC$1048576,MATCH($A605,'Hoja de Trabajo para listado'!$CD$155:$CD$1048576,0),MATCH((CUADRO!G$5&amp;$E605),'Hoja de Trabajo para listado'!$CD$151:$DC$151,0)),0)</f>
        <v>0</v>
      </c>
      <c r="H605" s="314">
        <f ca="1">+IFERROR(INDEX('Hoja de Trabajo para listado'!$A$155:$Z$1048576,MATCH($A605,'Hoja de Trabajo para listado'!$A$155:$A$1048576,0),MATCH((CUADRO!H$5&amp;$E605),'Hoja de Trabajo para listado'!$A$151:$Z$151,0)),0)+IFERROR(INDEX('Hoja de Trabajo para listado'!$AB$155:$BA$1048576,MATCH($A605,'Hoja de Trabajo para listado'!$AB$155:$AB$1048576,0),MATCH((CUADRO!H$5&amp;$E605),'Hoja de Trabajo para listado'!$AB$151:$BA$151,0)),0)+IFERROR(INDEX('Hoja de Trabajo para listado'!$BC$155:$CB$1048576,MATCH($A605,'Hoja de Trabajo para listado'!$BC$155:$BC$1048576,0),MATCH((CUADRO!H$5&amp;$E605),'Hoja de Trabajo para listado'!$BC$151:$CB$151,0)),0)+IFERROR(INDEX('Hoja de Trabajo para listado'!$DE$153:$DG$274,MATCH($A605,'Hoja de Trabajo para listado'!$DE$153:$DE$1048576,0),MATCH((CUADRO!H$5&amp;$E605),'Hoja de Trabajo para listado'!$DE$151:$DG$151,0)),0)+IFERROR(INDEX('Hoja de Trabajo para listado'!$CD$155:$DC$1048576,MATCH($A605,'Hoja de Trabajo para listado'!$CD$155:$CD$1048576,0),MATCH((CUADRO!H$5&amp;$E605),'Hoja de Trabajo para listado'!$CD$151:$DC$151,0)),0)</f>
        <v>0</v>
      </c>
      <c r="I605" s="314">
        <f ca="1">+IFERROR(INDEX('Hoja de Trabajo para listado'!$A$155:$Z$1048576,MATCH($A605,'Hoja de Trabajo para listado'!$A$155:$A$1048576,0),MATCH((CUADRO!I$5&amp;$E605),'Hoja de Trabajo para listado'!$A$151:$Z$151,0)),0)+IFERROR(INDEX('Hoja de Trabajo para listado'!$AB$155:$BA$1048576,MATCH($A605,'Hoja de Trabajo para listado'!$AB$155:$AB$1048576,0),MATCH((CUADRO!I$5&amp;$E605),'Hoja de Trabajo para listado'!$AB$151:$BA$151,0)),0)+IFERROR(INDEX('Hoja de Trabajo para listado'!$BC$155:$CB$1048576,MATCH($A605,'Hoja de Trabajo para listado'!$BC$155:$BC$1048576,0),MATCH((CUADRO!I$5&amp;$E605),'Hoja de Trabajo para listado'!$BC$151:$CB$151,0)),0)+IFERROR(INDEX('Hoja de Trabajo para listado'!$DE$153:$DG$274,MATCH($A605,'Hoja de Trabajo para listado'!$DE$153:$DE$1048576,0),MATCH((CUADRO!I$5&amp;$E605),'Hoja de Trabajo para listado'!$DE$151:$DG$151,0)),0)+IFERROR(INDEX('Hoja de Trabajo para listado'!$CD$155:$DC$1048576,MATCH($A605,'Hoja de Trabajo para listado'!$CD$155:$CD$1048576,0),MATCH((CUADRO!I$5&amp;$E605),'Hoja de Trabajo para listado'!$CD$151:$DC$151,0)),0)</f>
        <v>0</v>
      </c>
      <c r="J605" s="314">
        <f ca="1">+IFERROR(INDEX('Hoja de Trabajo para listado'!$A$155:$Z$1048576,MATCH($A605,'Hoja de Trabajo para listado'!$A$155:$A$1048576,0),MATCH((CUADRO!J$5&amp;$E605),'Hoja de Trabajo para listado'!$A$151:$Z$151,0)),0)+IFERROR(INDEX('Hoja de Trabajo para listado'!$AB$155:$BA$1048576,MATCH($A605,'Hoja de Trabajo para listado'!$AB$155:$AB$1048576,0),MATCH((CUADRO!J$5&amp;$E605),'Hoja de Trabajo para listado'!$AB$151:$BA$151,0)),0)+IFERROR(INDEX('Hoja de Trabajo para listado'!$BC$155:$CB$1048576,MATCH($A605,'Hoja de Trabajo para listado'!$BC$155:$BC$1048576,0),MATCH((CUADRO!J$5&amp;$E605),'Hoja de Trabajo para listado'!$BC$151:$CB$151,0)),0)+IFERROR(INDEX('Hoja de Trabajo para listado'!$DE$153:$DG$274,MATCH($A605,'Hoja de Trabajo para listado'!$DE$153:$DE$1048576,0),MATCH((CUADRO!J$5&amp;$E605),'Hoja de Trabajo para listado'!$DE$151:$DG$151,0)),0)+IFERROR(INDEX('Hoja de Trabajo para listado'!$CD$155:$DC$1048576,MATCH($A605,'Hoja de Trabajo para listado'!$CD$155:$CD$1048576,0),MATCH((CUADRO!J$5&amp;$E605),'Hoja de Trabajo para listado'!$CD$151:$DC$151,0)),0)</f>
        <v>0</v>
      </c>
      <c r="K605" s="314">
        <f ca="1">+IFERROR(INDEX('Hoja de Trabajo para listado'!$A$155:$Z$1048576,MATCH($A605,'Hoja de Trabajo para listado'!$A$155:$A$1048576,0),MATCH((CUADRO!K$5&amp;$E605),'Hoja de Trabajo para listado'!$A$151:$Z$151,0)),0)+IFERROR(INDEX('Hoja de Trabajo para listado'!$AB$155:$BA$1048576,MATCH($A605,'Hoja de Trabajo para listado'!$AB$155:$AB$1048576,0),MATCH((CUADRO!K$5&amp;$E605),'Hoja de Trabajo para listado'!$AB$151:$BA$151,0)),0)+IFERROR(INDEX('Hoja de Trabajo para listado'!$BC$155:$CB$1048576,MATCH($A605,'Hoja de Trabajo para listado'!$BC$155:$BC$1048576,0),MATCH((CUADRO!K$5&amp;$E605),'Hoja de Trabajo para listado'!$BC$151:$CB$151,0)),0)+IFERROR(INDEX('Hoja de Trabajo para listado'!$DE$153:$DG$274,MATCH($A605,'Hoja de Trabajo para listado'!$DE$153:$DE$1048576,0),MATCH((CUADRO!K$5&amp;$E605),'Hoja de Trabajo para listado'!$DE$151:$DG$151,0)),0)+IFERROR(INDEX('Hoja de Trabajo para listado'!$CD$155:$DC$1048576,MATCH($A605,'Hoja de Trabajo para listado'!$CD$155:$CD$1048576,0),MATCH((CUADRO!K$5&amp;$E605),'Hoja de Trabajo para listado'!$CD$151:$DC$151,0)),0)</f>
        <v>0</v>
      </c>
      <c r="L605" s="314">
        <f ca="1">+IFERROR(INDEX('Hoja de Trabajo para listado'!$A$155:$Z$1048576,MATCH($A605,'Hoja de Trabajo para listado'!$A$155:$A$1048576,0),MATCH((CUADRO!L$5&amp;$E605),'Hoja de Trabajo para listado'!$A$151:$Z$151,0)),0)+IFERROR(INDEX('Hoja de Trabajo para listado'!$AB$155:$BA$1048576,MATCH($A605,'Hoja de Trabajo para listado'!$AB$155:$AB$1048576,0),MATCH((CUADRO!L$5&amp;$E605),'Hoja de Trabajo para listado'!$AB$151:$BA$151,0)),0)+IFERROR(INDEX('Hoja de Trabajo para listado'!$BC$155:$CB$1048576,MATCH($A605,'Hoja de Trabajo para listado'!$BC$155:$BC$1048576,0),MATCH((CUADRO!L$5&amp;$E605),'Hoja de Trabajo para listado'!$BC$151:$CB$151,0)),0)+IFERROR(INDEX('Hoja de Trabajo para listado'!$DE$153:$DG$274,MATCH($A605,'Hoja de Trabajo para listado'!$DE$153:$DE$1048576,0),MATCH((CUADRO!L$5&amp;$E605),'Hoja de Trabajo para listado'!$DE$151:$DG$151,0)),0)+IFERROR(INDEX('Hoja de Trabajo para listado'!$CD$155:$DC$1048576,MATCH($A605,'Hoja de Trabajo para listado'!$CD$155:$CD$1048576,0),MATCH((CUADRO!L$5&amp;$E605),'Hoja de Trabajo para listado'!$CD$151:$DC$151,0)),0)</f>
        <v>0</v>
      </c>
      <c r="M605" s="314">
        <f ca="1">+IFERROR(INDEX('Hoja de Trabajo para listado'!$A$155:$Z$1048576,MATCH($A605,'Hoja de Trabajo para listado'!$A$155:$A$1048576,0),MATCH((CUADRO!M$5&amp;$E605),'Hoja de Trabajo para listado'!$A$151:$Z$151,0)),0)+IFERROR(INDEX('Hoja de Trabajo para listado'!$AB$155:$BA$1048576,MATCH($A605,'Hoja de Trabajo para listado'!$AB$155:$AB$1048576,0),MATCH((CUADRO!M$5&amp;$E605),'Hoja de Trabajo para listado'!$AB$151:$BA$151,0)),0)+IFERROR(INDEX('Hoja de Trabajo para listado'!$BC$155:$CB$1048576,MATCH($A605,'Hoja de Trabajo para listado'!$BC$155:$BC$1048576,0),MATCH((CUADRO!M$5&amp;$E605),'Hoja de Trabajo para listado'!$BC$151:$CB$151,0)),0)+IFERROR(INDEX('Hoja de Trabajo para listado'!$DE$153:$DG$274,MATCH($A605,'Hoja de Trabajo para listado'!$DE$153:$DE$1048576,0),MATCH((CUADRO!M$5&amp;$E605),'Hoja de Trabajo para listado'!$DE$151:$DG$151,0)),0)+IFERROR(INDEX('Hoja de Trabajo para listado'!$CD$155:$DC$1048576,MATCH($A605,'Hoja de Trabajo para listado'!$CD$155:$CD$1048576,0),MATCH((CUADRO!M$5&amp;$E605),'Hoja de Trabajo para listado'!$CD$151:$DC$151,0)),0)</f>
        <v>0</v>
      </c>
      <c r="N605" s="314">
        <f ca="1">+IFERROR(INDEX('Hoja de Trabajo para listado'!$A$155:$Z$1048576,MATCH($A605,'Hoja de Trabajo para listado'!$A$155:$A$1048576,0),MATCH((CUADRO!N$5&amp;$E605),'Hoja de Trabajo para listado'!$A$151:$Z$151,0)),0)+IFERROR(INDEX('Hoja de Trabajo para listado'!$AB$155:$BA$1048576,MATCH($A605,'Hoja de Trabajo para listado'!$AB$155:$AB$1048576,0),MATCH((CUADRO!N$5&amp;$E605),'Hoja de Trabajo para listado'!$AB$151:$BA$151,0)),0)+IFERROR(INDEX('Hoja de Trabajo para listado'!$BC$155:$CB$1048576,MATCH($A605,'Hoja de Trabajo para listado'!$BC$155:$BC$1048576,0),MATCH((CUADRO!N$5&amp;$E605),'Hoja de Trabajo para listado'!$BC$151:$CB$151,0)),0)+IFERROR(INDEX('Hoja de Trabajo para listado'!$DE$153:$DG$274,MATCH($A605,'Hoja de Trabajo para listado'!$DE$153:$DE$1048576,0),MATCH((CUADRO!N$5&amp;$E605),'Hoja de Trabajo para listado'!$DE$151:$DG$151,0)),0)+IFERROR(INDEX('Hoja de Trabajo para listado'!$CD$155:$DC$1048576,MATCH($A605,'Hoja de Trabajo para listado'!$CD$155:$CD$1048576,0),MATCH((CUADRO!N$5&amp;$E605),'Hoja de Trabajo para listado'!$CD$151:$DC$151,0)),0)</f>
        <v>0</v>
      </c>
      <c r="O605" s="314">
        <f ca="1">+IFERROR(INDEX('Hoja de Trabajo para listado'!$A$155:$Z$1048576,MATCH($A605,'Hoja de Trabajo para listado'!$A$155:$A$1048576,0),MATCH((CUADRO!O$5&amp;$E605),'Hoja de Trabajo para listado'!$A$151:$Z$151,0)),0)+IFERROR(INDEX('Hoja de Trabajo para listado'!$AB$155:$BA$1048576,MATCH($A605,'Hoja de Trabajo para listado'!$AB$155:$AB$1048576,0),MATCH((CUADRO!O$5&amp;$E605),'Hoja de Trabajo para listado'!$AB$151:$BA$151,0)),0)+IFERROR(INDEX('Hoja de Trabajo para listado'!$BC$155:$CB$1048576,MATCH($A605,'Hoja de Trabajo para listado'!$BC$155:$BC$1048576,0),MATCH((CUADRO!O$5&amp;$E605),'Hoja de Trabajo para listado'!$BC$151:$CB$151,0)),0)+IFERROR(INDEX('Hoja de Trabajo para listado'!$DE$153:$DG$274,MATCH($A605,'Hoja de Trabajo para listado'!$DE$153:$DE$1048576,0),MATCH((CUADRO!O$5&amp;$E605),'Hoja de Trabajo para listado'!$DE$151:$DG$151,0)),0)+IFERROR(INDEX('Hoja de Trabajo para listado'!$CD$155:$DC$1048576,MATCH($A605,'Hoja de Trabajo para listado'!$CD$155:$CD$1048576,0),MATCH((CUADRO!O$5&amp;$E605),'Hoja de Trabajo para listado'!$CD$151:$DC$151,0)),0)</f>
        <v>0</v>
      </c>
      <c r="P605" s="314">
        <f ca="1">+IFERROR(INDEX('Hoja de Trabajo para listado'!$A$155:$Z$1048576,MATCH($A605,'Hoja de Trabajo para listado'!$A$155:$A$1048576,0),MATCH((CUADRO!P$5&amp;$E605),'Hoja de Trabajo para listado'!$A$151:$Z$151,0)),0)+IFERROR(INDEX('Hoja de Trabajo para listado'!$AB$155:$BA$1048576,MATCH($A605,'Hoja de Trabajo para listado'!$AB$155:$AB$1048576,0),MATCH((CUADRO!P$5&amp;$E605),'Hoja de Trabajo para listado'!$AB$151:$BA$151,0)),0)+IFERROR(INDEX('Hoja de Trabajo para listado'!$BC$155:$CB$1048576,MATCH($A605,'Hoja de Trabajo para listado'!$BC$155:$BC$1048576,0),MATCH((CUADRO!P$5&amp;$E605),'Hoja de Trabajo para listado'!$BC$151:$CB$151,0)),0)+IFERROR(INDEX('Hoja de Trabajo para listado'!$DE$153:$DG$274,MATCH($A605,'Hoja de Trabajo para listado'!$DE$153:$DE$1048576,0),MATCH((CUADRO!P$5&amp;$E605),'Hoja de Trabajo para listado'!$DE$151:$DG$151,0)),0)+IFERROR(INDEX('Hoja de Trabajo para listado'!$CD$155:$DC$1048576,MATCH($A605,'Hoja de Trabajo para listado'!$CD$155:$CD$1048576,0),MATCH((CUADRO!P$5&amp;$E605),'Hoja de Trabajo para listado'!$CD$151:$DC$151,0)),0)</f>
        <v>0</v>
      </c>
      <c r="Q605" s="314">
        <f ca="1">+IFERROR(INDEX('Hoja de Trabajo para listado'!$A$155:$Z$1048576,MATCH($A605,'Hoja de Trabajo para listado'!$A$155:$A$1048576,0),MATCH((CUADRO!Q$5&amp;$E605),'Hoja de Trabajo para listado'!$A$151:$Z$151,0)),0)+IFERROR(INDEX('Hoja de Trabajo para listado'!$AB$155:$BA$1048576,MATCH($A605,'Hoja de Trabajo para listado'!$AB$155:$AB$1048576,0),MATCH((CUADRO!Q$5&amp;$E605),'Hoja de Trabajo para listado'!$AB$151:$BA$151,0)),0)+IFERROR(INDEX('Hoja de Trabajo para listado'!$BC$155:$CB$1048576,MATCH($A605,'Hoja de Trabajo para listado'!$BC$155:$BC$1048576,0),MATCH((CUADRO!Q$5&amp;$E605),'Hoja de Trabajo para listado'!$BC$151:$CB$151,0)),0)+IFERROR(INDEX('Hoja de Trabajo para listado'!$DE$153:$DG$274,MATCH($A605,'Hoja de Trabajo para listado'!$DE$153:$DE$1048576,0),MATCH((CUADRO!Q$5&amp;$E605),'Hoja de Trabajo para listado'!$DE$151:$DG$151,0)),0)+IFERROR(INDEX('Hoja de Trabajo para listado'!$CD$155:$DC$1048576,MATCH($A605,'Hoja de Trabajo para listado'!$CD$155:$CD$1048576,0),MATCH((CUADRO!Q$5&amp;$E605),'Hoja de Trabajo para listado'!$CD$151:$DC$151,0)),0)</f>
        <v>0</v>
      </c>
      <c r="R605" s="314">
        <f t="shared" ca="1" si="18"/>
        <v>0</v>
      </c>
      <c r="S605" s="322">
        <f ca="1">+R604+R605</f>
        <v>0</v>
      </c>
      <c r="T605" s="314">
        <f ca="1">+S605</f>
        <v>0</v>
      </c>
      <c r="U605" s="313">
        <f t="shared" si="19"/>
        <v>2</v>
      </c>
      <c r="V605" s="319" t="str">
        <f>+VLOOKUP(A605,bd_lista!$A$3:$E$593,5,FALSE)</f>
        <v>Gobiernos Autonomos Municipales</v>
      </c>
      <c r="W605" s="426"/>
    </row>
    <row r="606" spans="1:23" customFormat="1" ht="15" hidden="1" customHeight="1">
      <c r="A606" s="323">
        <v>1540</v>
      </c>
      <c r="B606" s="427">
        <f>+A606</f>
        <v>1540</v>
      </c>
      <c r="C606" s="318" t="str">
        <f>+VLOOKUP(A606,bd_lista!$A$3:$C$593,3,FALSE)</f>
        <v>Gobierno Autónomo Municipal de Chuquihuta Ayllu Jucumani</v>
      </c>
      <c r="D606" s="429" t="str">
        <f>+C606</f>
        <v>Gobierno Autónomo Municipal de Chuquihuta Ayllu Jucumani</v>
      </c>
      <c r="E606" s="346" t="s">
        <v>1418</v>
      </c>
      <c r="F606" s="314">
        <f ca="1">+IFERROR(INDEX('Hoja de Trabajo para listado'!$A$155:$Z$1048576,MATCH($A606,'Hoja de Trabajo para listado'!$A$155:$A$1048576,0),MATCH((CUADRO!F$5&amp;$E606),'Hoja de Trabajo para listado'!$A$151:$Z$151,0)),0)+IFERROR(INDEX('Hoja de Trabajo para listado'!$AB$155:$BA$1048576,MATCH($A606,'Hoja de Trabajo para listado'!$AB$155:$AB$1048576,0),MATCH((CUADRO!F$5&amp;$E606),'Hoja de Trabajo para listado'!$AB$151:$BA$151,0)),0)+IFERROR(INDEX('Hoja de Trabajo para listado'!$BC$155:$CB$1048576,MATCH($A606,'Hoja de Trabajo para listado'!$BC$155:$BC$1048576,0),MATCH((CUADRO!F$5&amp;$E606),'Hoja de Trabajo para listado'!$BC$151:$CB$151,0)),0)+IFERROR(INDEX('Hoja de Trabajo para listado'!$DE$153:$DG$274,MATCH($A606,'Hoja de Trabajo para listado'!$DE$153:$DE$1048576,0),MATCH((CUADRO!F$5&amp;$E606),'Hoja de Trabajo para listado'!$DE$151:$DG$151,0)),0)+IFERROR(INDEX('Hoja de Trabajo para listado'!$CD$155:$DC$1048576,MATCH($A606,'Hoja de Trabajo para listado'!$CD$155:$CD$1048576,0),MATCH((CUADRO!F$5&amp;$E606),'Hoja de Trabajo para listado'!$CD$151:$DC$151,0)),0)</f>
        <v>0</v>
      </c>
      <c r="G606" s="314">
        <f ca="1">+IFERROR(INDEX('Hoja de Trabajo para listado'!$A$155:$Z$1048576,MATCH($A606,'Hoja de Trabajo para listado'!$A$155:$A$1048576,0),MATCH((CUADRO!G$5&amp;$E606),'Hoja de Trabajo para listado'!$A$151:$Z$151,0)),0)+IFERROR(INDEX('Hoja de Trabajo para listado'!$AB$155:$BA$1048576,MATCH($A606,'Hoja de Trabajo para listado'!$AB$155:$AB$1048576,0),MATCH((CUADRO!G$5&amp;$E606),'Hoja de Trabajo para listado'!$AB$151:$BA$151,0)),0)+IFERROR(INDEX('Hoja de Trabajo para listado'!$BC$155:$CB$1048576,MATCH($A606,'Hoja de Trabajo para listado'!$BC$155:$BC$1048576,0),MATCH((CUADRO!G$5&amp;$E606),'Hoja de Trabajo para listado'!$BC$151:$CB$151,0)),0)+IFERROR(INDEX('Hoja de Trabajo para listado'!$DE$153:$DG$274,MATCH($A606,'Hoja de Trabajo para listado'!$DE$153:$DE$1048576,0),MATCH((CUADRO!G$5&amp;$E606),'Hoja de Trabajo para listado'!$DE$151:$DG$151,0)),0)+IFERROR(INDEX('Hoja de Trabajo para listado'!$CD$155:$DC$1048576,MATCH($A606,'Hoja de Trabajo para listado'!$CD$155:$CD$1048576,0),MATCH((CUADRO!G$5&amp;$E606),'Hoja de Trabajo para listado'!$CD$151:$DC$151,0)),0)</f>
        <v>0</v>
      </c>
      <c r="H606" s="314">
        <f ca="1">+IFERROR(INDEX('Hoja de Trabajo para listado'!$A$155:$Z$1048576,MATCH($A606,'Hoja de Trabajo para listado'!$A$155:$A$1048576,0),MATCH((CUADRO!H$5&amp;$E606),'Hoja de Trabajo para listado'!$A$151:$Z$151,0)),0)+IFERROR(INDEX('Hoja de Trabajo para listado'!$AB$155:$BA$1048576,MATCH($A606,'Hoja de Trabajo para listado'!$AB$155:$AB$1048576,0),MATCH((CUADRO!H$5&amp;$E606),'Hoja de Trabajo para listado'!$AB$151:$BA$151,0)),0)+IFERROR(INDEX('Hoja de Trabajo para listado'!$BC$155:$CB$1048576,MATCH($A606,'Hoja de Trabajo para listado'!$BC$155:$BC$1048576,0),MATCH((CUADRO!H$5&amp;$E606),'Hoja de Trabajo para listado'!$BC$151:$CB$151,0)),0)+IFERROR(INDEX('Hoja de Trabajo para listado'!$DE$153:$DG$274,MATCH($A606,'Hoja de Trabajo para listado'!$DE$153:$DE$1048576,0),MATCH((CUADRO!H$5&amp;$E606),'Hoja de Trabajo para listado'!$DE$151:$DG$151,0)),0)+IFERROR(INDEX('Hoja de Trabajo para listado'!$CD$155:$DC$1048576,MATCH($A606,'Hoja de Trabajo para listado'!$CD$155:$CD$1048576,0),MATCH((CUADRO!H$5&amp;$E606),'Hoja de Trabajo para listado'!$CD$151:$DC$151,0)),0)</f>
        <v>0</v>
      </c>
      <c r="I606" s="314">
        <f ca="1">+IFERROR(INDEX('Hoja de Trabajo para listado'!$A$155:$Z$1048576,MATCH($A606,'Hoja de Trabajo para listado'!$A$155:$A$1048576,0),MATCH((CUADRO!I$5&amp;$E606),'Hoja de Trabajo para listado'!$A$151:$Z$151,0)),0)+IFERROR(INDEX('Hoja de Trabajo para listado'!$AB$155:$BA$1048576,MATCH($A606,'Hoja de Trabajo para listado'!$AB$155:$AB$1048576,0),MATCH((CUADRO!I$5&amp;$E606),'Hoja de Trabajo para listado'!$AB$151:$BA$151,0)),0)+IFERROR(INDEX('Hoja de Trabajo para listado'!$BC$155:$CB$1048576,MATCH($A606,'Hoja de Trabajo para listado'!$BC$155:$BC$1048576,0),MATCH((CUADRO!I$5&amp;$E606),'Hoja de Trabajo para listado'!$BC$151:$CB$151,0)),0)+IFERROR(INDEX('Hoja de Trabajo para listado'!$DE$153:$DG$274,MATCH($A606,'Hoja de Trabajo para listado'!$DE$153:$DE$1048576,0),MATCH((CUADRO!I$5&amp;$E606),'Hoja de Trabajo para listado'!$DE$151:$DG$151,0)),0)+IFERROR(INDEX('Hoja de Trabajo para listado'!$CD$155:$DC$1048576,MATCH($A606,'Hoja de Trabajo para listado'!$CD$155:$CD$1048576,0),MATCH((CUADRO!I$5&amp;$E606),'Hoja de Trabajo para listado'!$CD$151:$DC$151,0)),0)</f>
        <v>0</v>
      </c>
      <c r="J606" s="314">
        <f ca="1">+IFERROR(INDEX('Hoja de Trabajo para listado'!$A$155:$Z$1048576,MATCH($A606,'Hoja de Trabajo para listado'!$A$155:$A$1048576,0),MATCH((CUADRO!J$5&amp;$E606),'Hoja de Trabajo para listado'!$A$151:$Z$151,0)),0)+IFERROR(INDEX('Hoja de Trabajo para listado'!$AB$155:$BA$1048576,MATCH($A606,'Hoja de Trabajo para listado'!$AB$155:$AB$1048576,0),MATCH((CUADRO!J$5&amp;$E606),'Hoja de Trabajo para listado'!$AB$151:$BA$151,0)),0)+IFERROR(INDEX('Hoja de Trabajo para listado'!$BC$155:$CB$1048576,MATCH($A606,'Hoja de Trabajo para listado'!$BC$155:$BC$1048576,0),MATCH((CUADRO!J$5&amp;$E606),'Hoja de Trabajo para listado'!$BC$151:$CB$151,0)),0)+IFERROR(INDEX('Hoja de Trabajo para listado'!$DE$153:$DG$274,MATCH($A606,'Hoja de Trabajo para listado'!$DE$153:$DE$1048576,0),MATCH((CUADRO!J$5&amp;$E606),'Hoja de Trabajo para listado'!$DE$151:$DG$151,0)),0)+IFERROR(INDEX('Hoja de Trabajo para listado'!$CD$155:$DC$1048576,MATCH($A606,'Hoja de Trabajo para listado'!$CD$155:$CD$1048576,0),MATCH((CUADRO!J$5&amp;$E606),'Hoja de Trabajo para listado'!$CD$151:$DC$151,0)),0)</f>
        <v>0</v>
      </c>
      <c r="K606" s="314">
        <f ca="1">+IFERROR(INDEX('Hoja de Trabajo para listado'!$A$155:$Z$1048576,MATCH($A606,'Hoja de Trabajo para listado'!$A$155:$A$1048576,0),MATCH((CUADRO!K$5&amp;$E606),'Hoja de Trabajo para listado'!$A$151:$Z$151,0)),0)+IFERROR(INDEX('Hoja de Trabajo para listado'!$AB$155:$BA$1048576,MATCH($A606,'Hoja de Trabajo para listado'!$AB$155:$AB$1048576,0),MATCH((CUADRO!K$5&amp;$E606),'Hoja de Trabajo para listado'!$AB$151:$BA$151,0)),0)+IFERROR(INDEX('Hoja de Trabajo para listado'!$BC$155:$CB$1048576,MATCH($A606,'Hoja de Trabajo para listado'!$BC$155:$BC$1048576,0),MATCH((CUADRO!K$5&amp;$E606),'Hoja de Trabajo para listado'!$BC$151:$CB$151,0)),0)+IFERROR(INDEX('Hoja de Trabajo para listado'!$DE$153:$DG$274,MATCH($A606,'Hoja de Trabajo para listado'!$DE$153:$DE$1048576,0),MATCH((CUADRO!K$5&amp;$E606),'Hoja de Trabajo para listado'!$DE$151:$DG$151,0)),0)+IFERROR(INDEX('Hoja de Trabajo para listado'!$CD$155:$DC$1048576,MATCH($A606,'Hoja de Trabajo para listado'!$CD$155:$CD$1048576,0),MATCH((CUADRO!K$5&amp;$E606),'Hoja de Trabajo para listado'!$CD$151:$DC$151,0)),0)</f>
        <v>0</v>
      </c>
      <c r="L606" s="314">
        <f ca="1">+IFERROR(INDEX('Hoja de Trabajo para listado'!$A$155:$Z$1048576,MATCH($A606,'Hoja de Trabajo para listado'!$A$155:$A$1048576,0),MATCH((CUADRO!L$5&amp;$E606),'Hoja de Trabajo para listado'!$A$151:$Z$151,0)),0)+IFERROR(INDEX('Hoja de Trabajo para listado'!$AB$155:$BA$1048576,MATCH($A606,'Hoja de Trabajo para listado'!$AB$155:$AB$1048576,0),MATCH((CUADRO!L$5&amp;$E606),'Hoja de Trabajo para listado'!$AB$151:$BA$151,0)),0)+IFERROR(INDEX('Hoja de Trabajo para listado'!$BC$155:$CB$1048576,MATCH($A606,'Hoja de Trabajo para listado'!$BC$155:$BC$1048576,0),MATCH((CUADRO!L$5&amp;$E606),'Hoja de Trabajo para listado'!$BC$151:$CB$151,0)),0)+IFERROR(INDEX('Hoja de Trabajo para listado'!$DE$153:$DG$274,MATCH($A606,'Hoja de Trabajo para listado'!$DE$153:$DE$1048576,0),MATCH((CUADRO!L$5&amp;$E606),'Hoja de Trabajo para listado'!$DE$151:$DG$151,0)),0)+IFERROR(INDEX('Hoja de Trabajo para listado'!$CD$155:$DC$1048576,MATCH($A606,'Hoja de Trabajo para listado'!$CD$155:$CD$1048576,0),MATCH((CUADRO!L$5&amp;$E606),'Hoja de Trabajo para listado'!$CD$151:$DC$151,0)),0)</f>
        <v>0</v>
      </c>
      <c r="M606" s="314">
        <f ca="1">+IFERROR(INDEX('Hoja de Trabajo para listado'!$A$155:$Z$1048576,MATCH($A606,'Hoja de Trabajo para listado'!$A$155:$A$1048576,0),MATCH((CUADRO!M$5&amp;$E606),'Hoja de Trabajo para listado'!$A$151:$Z$151,0)),0)+IFERROR(INDEX('Hoja de Trabajo para listado'!$AB$155:$BA$1048576,MATCH($A606,'Hoja de Trabajo para listado'!$AB$155:$AB$1048576,0),MATCH((CUADRO!M$5&amp;$E606),'Hoja de Trabajo para listado'!$AB$151:$BA$151,0)),0)+IFERROR(INDEX('Hoja de Trabajo para listado'!$BC$155:$CB$1048576,MATCH($A606,'Hoja de Trabajo para listado'!$BC$155:$BC$1048576,0),MATCH((CUADRO!M$5&amp;$E606),'Hoja de Trabajo para listado'!$BC$151:$CB$151,0)),0)+IFERROR(INDEX('Hoja de Trabajo para listado'!$DE$153:$DG$274,MATCH($A606,'Hoja de Trabajo para listado'!$DE$153:$DE$1048576,0),MATCH((CUADRO!M$5&amp;$E606),'Hoja de Trabajo para listado'!$DE$151:$DG$151,0)),0)+IFERROR(INDEX('Hoja de Trabajo para listado'!$CD$155:$DC$1048576,MATCH($A606,'Hoja de Trabajo para listado'!$CD$155:$CD$1048576,0),MATCH((CUADRO!M$5&amp;$E606),'Hoja de Trabajo para listado'!$CD$151:$DC$151,0)),0)</f>
        <v>0</v>
      </c>
      <c r="N606" s="314">
        <f ca="1">+IFERROR(INDEX('Hoja de Trabajo para listado'!$A$155:$Z$1048576,MATCH($A606,'Hoja de Trabajo para listado'!$A$155:$A$1048576,0),MATCH((CUADRO!N$5&amp;$E606),'Hoja de Trabajo para listado'!$A$151:$Z$151,0)),0)+IFERROR(INDEX('Hoja de Trabajo para listado'!$AB$155:$BA$1048576,MATCH($A606,'Hoja de Trabajo para listado'!$AB$155:$AB$1048576,0),MATCH((CUADRO!N$5&amp;$E606),'Hoja de Trabajo para listado'!$AB$151:$BA$151,0)),0)+IFERROR(INDEX('Hoja de Trabajo para listado'!$BC$155:$CB$1048576,MATCH($A606,'Hoja de Trabajo para listado'!$BC$155:$BC$1048576,0),MATCH((CUADRO!N$5&amp;$E606),'Hoja de Trabajo para listado'!$BC$151:$CB$151,0)),0)+IFERROR(INDEX('Hoja de Trabajo para listado'!$DE$153:$DG$274,MATCH($A606,'Hoja de Trabajo para listado'!$DE$153:$DE$1048576,0),MATCH((CUADRO!N$5&amp;$E606),'Hoja de Trabajo para listado'!$DE$151:$DG$151,0)),0)+IFERROR(INDEX('Hoja de Trabajo para listado'!$CD$155:$DC$1048576,MATCH($A606,'Hoja de Trabajo para listado'!$CD$155:$CD$1048576,0),MATCH((CUADRO!N$5&amp;$E606),'Hoja de Trabajo para listado'!$CD$151:$DC$151,0)),0)</f>
        <v>0</v>
      </c>
      <c r="O606" s="314">
        <f ca="1">+IFERROR(INDEX('Hoja de Trabajo para listado'!$A$155:$Z$1048576,MATCH($A606,'Hoja de Trabajo para listado'!$A$155:$A$1048576,0),MATCH((CUADRO!O$5&amp;$E606),'Hoja de Trabajo para listado'!$A$151:$Z$151,0)),0)+IFERROR(INDEX('Hoja de Trabajo para listado'!$AB$155:$BA$1048576,MATCH($A606,'Hoja de Trabajo para listado'!$AB$155:$AB$1048576,0),MATCH((CUADRO!O$5&amp;$E606),'Hoja de Trabajo para listado'!$AB$151:$BA$151,0)),0)+IFERROR(INDEX('Hoja de Trabajo para listado'!$BC$155:$CB$1048576,MATCH($A606,'Hoja de Trabajo para listado'!$BC$155:$BC$1048576,0),MATCH((CUADRO!O$5&amp;$E606),'Hoja de Trabajo para listado'!$BC$151:$CB$151,0)),0)+IFERROR(INDEX('Hoja de Trabajo para listado'!$DE$153:$DG$274,MATCH($A606,'Hoja de Trabajo para listado'!$DE$153:$DE$1048576,0),MATCH((CUADRO!O$5&amp;$E606),'Hoja de Trabajo para listado'!$DE$151:$DG$151,0)),0)+IFERROR(INDEX('Hoja de Trabajo para listado'!$CD$155:$DC$1048576,MATCH($A606,'Hoja de Trabajo para listado'!$CD$155:$CD$1048576,0),MATCH((CUADRO!O$5&amp;$E606),'Hoja de Trabajo para listado'!$CD$151:$DC$151,0)),0)</f>
        <v>0</v>
      </c>
      <c r="P606" s="314">
        <f ca="1">+IFERROR(INDEX('Hoja de Trabajo para listado'!$A$155:$Z$1048576,MATCH($A606,'Hoja de Trabajo para listado'!$A$155:$A$1048576,0),MATCH((CUADRO!P$5&amp;$E606),'Hoja de Trabajo para listado'!$A$151:$Z$151,0)),0)+IFERROR(INDEX('Hoja de Trabajo para listado'!$AB$155:$BA$1048576,MATCH($A606,'Hoja de Trabajo para listado'!$AB$155:$AB$1048576,0),MATCH((CUADRO!P$5&amp;$E606),'Hoja de Trabajo para listado'!$AB$151:$BA$151,0)),0)+IFERROR(INDEX('Hoja de Trabajo para listado'!$BC$155:$CB$1048576,MATCH($A606,'Hoja de Trabajo para listado'!$BC$155:$BC$1048576,0),MATCH((CUADRO!P$5&amp;$E606),'Hoja de Trabajo para listado'!$BC$151:$CB$151,0)),0)+IFERROR(INDEX('Hoja de Trabajo para listado'!$DE$153:$DG$274,MATCH($A606,'Hoja de Trabajo para listado'!$DE$153:$DE$1048576,0),MATCH((CUADRO!P$5&amp;$E606),'Hoja de Trabajo para listado'!$DE$151:$DG$151,0)),0)+IFERROR(INDEX('Hoja de Trabajo para listado'!$CD$155:$DC$1048576,MATCH($A606,'Hoja de Trabajo para listado'!$CD$155:$CD$1048576,0),MATCH((CUADRO!P$5&amp;$E606),'Hoja de Trabajo para listado'!$CD$151:$DC$151,0)),0)</f>
        <v>0</v>
      </c>
      <c r="Q606" s="314">
        <f ca="1">+IFERROR(INDEX('Hoja de Trabajo para listado'!$A$155:$Z$1048576,MATCH($A606,'Hoja de Trabajo para listado'!$A$155:$A$1048576,0),MATCH((CUADRO!Q$5&amp;$E606),'Hoja de Trabajo para listado'!$A$151:$Z$151,0)),0)+IFERROR(INDEX('Hoja de Trabajo para listado'!$AB$155:$BA$1048576,MATCH($A606,'Hoja de Trabajo para listado'!$AB$155:$AB$1048576,0),MATCH((CUADRO!Q$5&amp;$E606),'Hoja de Trabajo para listado'!$AB$151:$BA$151,0)),0)+IFERROR(INDEX('Hoja de Trabajo para listado'!$BC$155:$CB$1048576,MATCH($A606,'Hoja de Trabajo para listado'!$BC$155:$BC$1048576,0),MATCH((CUADRO!Q$5&amp;$E606),'Hoja de Trabajo para listado'!$BC$151:$CB$151,0)),0)+IFERROR(INDEX('Hoja de Trabajo para listado'!$DE$153:$DG$274,MATCH($A606,'Hoja de Trabajo para listado'!$DE$153:$DE$1048576,0),MATCH((CUADRO!Q$5&amp;$E606),'Hoja de Trabajo para listado'!$DE$151:$DG$151,0)),0)+IFERROR(INDEX('Hoja de Trabajo para listado'!$CD$155:$DC$1048576,MATCH($A606,'Hoja de Trabajo para listado'!$CD$155:$CD$1048576,0),MATCH((CUADRO!Q$5&amp;$E606),'Hoja de Trabajo para listado'!$CD$151:$DC$151,0)),0)</f>
        <v>0</v>
      </c>
      <c r="R606" s="314">
        <f t="shared" ca="1" si="18"/>
        <v>0</v>
      </c>
      <c r="S606" s="322"/>
      <c r="T606" s="314">
        <f ca="1">+T607</f>
        <v>0</v>
      </c>
      <c r="U606" s="313">
        <f t="shared" si="19"/>
        <v>1</v>
      </c>
      <c r="V606" s="319" t="str">
        <f>+VLOOKUP(A606,bd_lista!$A$3:$E$593,5,FALSE)</f>
        <v>Gobiernos Autonomos Municipales</v>
      </c>
      <c r="W606" s="425" t="str">
        <f>+V606</f>
        <v>Gobiernos Autonomos Municipales</v>
      </c>
    </row>
    <row r="607" spans="1:23" customFormat="1" ht="15" hidden="1" customHeight="1">
      <c r="A607" s="323">
        <v>1540</v>
      </c>
      <c r="B607" s="428"/>
      <c r="C607" s="318" t="str">
        <f>+VLOOKUP(A607,bd_lista!$A$3:$C$593,3,FALSE)</f>
        <v>Gobierno Autónomo Municipal de Chuquihuta Ayllu Jucumani</v>
      </c>
      <c r="D607" s="430"/>
      <c r="E607" s="347" t="s">
        <v>1419</v>
      </c>
      <c r="F607" s="314">
        <f ca="1">+IFERROR(INDEX('Hoja de Trabajo para listado'!$A$155:$Z$1048576,MATCH($A607,'Hoja de Trabajo para listado'!$A$155:$A$1048576,0),MATCH((CUADRO!F$5&amp;$E607),'Hoja de Trabajo para listado'!$A$151:$Z$151,0)),0)+IFERROR(INDEX('Hoja de Trabajo para listado'!$AB$155:$BA$1048576,MATCH($A607,'Hoja de Trabajo para listado'!$AB$155:$AB$1048576,0),MATCH((CUADRO!F$5&amp;$E607),'Hoja de Trabajo para listado'!$AB$151:$BA$151,0)),0)+IFERROR(INDEX('Hoja de Trabajo para listado'!$BC$155:$CB$1048576,MATCH($A607,'Hoja de Trabajo para listado'!$BC$155:$BC$1048576,0),MATCH((CUADRO!F$5&amp;$E607),'Hoja de Trabajo para listado'!$BC$151:$CB$151,0)),0)+IFERROR(INDEX('Hoja de Trabajo para listado'!$DE$153:$DG$274,MATCH($A607,'Hoja de Trabajo para listado'!$DE$153:$DE$1048576,0),MATCH((CUADRO!F$5&amp;$E607),'Hoja de Trabajo para listado'!$DE$151:$DG$151,0)),0)+IFERROR(INDEX('Hoja de Trabajo para listado'!$CD$155:$DC$1048576,MATCH($A607,'Hoja de Trabajo para listado'!$CD$155:$CD$1048576,0),MATCH((CUADRO!F$5&amp;$E607),'Hoja de Trabajo para listado'!$CD$151:$DC$151,0)),0)</f>
        <v>0</v>
      </c>
      <c r="G607" s="314">
        <f ca="1">+IFERROR(INDEX('Hoja de Trabajo para listado'!$A$155:$Z$1048576,MATCH($A607,'Hoja de Trabajo para listado'!$A$155:$A$1048576,0),MATCH((CUADRO!G$5&amp;$E607),'Hoja de Trabajo para listado'!$A$151:$Z$151,0)),0)+IFERROR(INDEX('Hoja de Trabajo para listado'!$AB$155:$BA$1048576,MATCH($A607,'Hoja de Trabajo para listado'!$AB$155:$AB$1048576,0),MATCH((CUADRO!G$5&amp;$E607),'Hoja de Trabajo para listado'!$AB$151:$BA$151,0)),0)+IFERROR(INDEX('Hoja de Trabajo para listado'!$BC$155:$CB$1048576,MATCH($A607,'Hoja de Trabajo para listado'!$BC$155:$BC$1048576,0),MATCH((CUADRO!G$5&amp;$E607),'Hoja de Trabajo para listado'!$BC$151:$CB$151,0)),0)+IFERROR(INDEX('Hoja de Trabajo para listado'!$DE$153:$DG$274,MATCH($A607,'Hoja de Trabajo para listado'!$DE$153:$DE$1048576,0),MATCH((CUADRO!G$5&amp;$E607),'Hoja de Trabajo para listado'!$DE$151:$DG$151,0)),0)+IFERROR(INDEX('Hoja de Trabajo para listado'!$CD$155:$DC$1048576,MATCH($A607,'Hoja de Trabajo para listado'!$CD$155:$CD$1048576,0),MATCH((CUADRO!G$5&amp;$E607),'Hoja de Trabajo para listado'!$CD$151:$DC$151,0)),0)</f>
        <v>0</v>
      </c>
      <c r="H607" s="314">
        <f ca="1">+IFERROR(INDEX('Hoja de Trabajo para listado'!$A$155:$Z$1048576,MATCH($A607,'Hoja de Trabajo para listado'!$A$155:$A$1048576,0),MATCH((CUADRO!H$5&amp;$E607),'Hoja de Trabajo para listado'!$A$151:$Z$151,0)),0)+IFERROR(INDEX('Hoja de Trabajo para listado'!$AB$155:$BA$1048576,MATCH($A607,'Hoja de Trabajo para listado'!$AB$155:$AB$1048576,0),MATCH((CUADRO!H$5&amp;$E607),'Hoja de Trabajo para listado'!$AB$151:$BA$151,0)),0)+IFERROR(INDEX('Hoja de Trabajo para listado'!$BC$155:$CB$1048576,MATCH($A607,'Hoja de Trabajo para listado'!$BC$155:$BC$1048576,0),MATCH((CUADRO!H$5&amp;$E607),'Hoja de Trabajo para listado'!$BC$151:$CB$151,0)),0)+IFERROR(INDEX('Hoja de Trabajo para listado'!$DE$153:$DG$274,MATCH($A607,'Hoja de Trabajo para listado'!$DE$153:$DE$1048576,0),MATCH((CUADRO!H$5&amp;$E607),'Hoja de Trabajo para listado'!$DE$151:$DG$151,0)),0)+IFERROR(INDEX('Hoja de Trabajo para listado'!$CD$155:$DC$1048576,MATCH($A607,'Hoja de Trabajo para listado'!$CD$155:$CD$1048576,0),MATCH((CUADRO!H$5&amp;$E607),'Hoja de Trabajo para listado'!$CD$151:$DC$151,0)),0)</f>
        <v>0</v>
      </c>
      <c r="I607" s="314">
        <f ca="1">+IFERROR(INDEX('Hoja de Trabajo para listado'!$A$155:$Z$1048576,MATCH($A607,'Hoja de Trabajo para listado'!$A$155:$A$1048576,0),MATCH((CUADRO!I$5&amp;$E607),'Hoja de Trabajo para listado'!$A$151:$Z$151,0)),0)+IFERROR(INDEX('Hoja de Trabajo para listado'!$AB$155:$BA$1048576,MATCH($A607,'Hoja de Trabajo para listado'!$AB$155:$AB$1048576,0),MATCH((CUADRO!I$5&amp;$E607),'Hoja de Trabajo para listado'!$AB$151:$BA$151,0)),0)+IFERROR(INDEX('Hoja de Trabajo para listado'!$BC$155:$CB$1048576,MATCH($A607,'Hoja de Trabajo para listado'!$BC$155:$BC$1048576,0),MATCH((CUADRO!I$5&amp;$E607),'Hoja de Trabajo para listado'!$BC$151:$CB$151,0)),0)+IFERROR(INDEX('Hoja de Trabajo para listado'!$DE$153:$DG$274,MATCH($A607,'Hoja de Trabajo para listado'!$DE$153:$DE$1048576,0),MATCH((CUADRO!I$5&amp;$E607),'Hoja de Trabajo para listado'!$DE$151:$DG$151,0)),0)+IFERROR(INDEX('Hoja de Trabajo para listado'!$CD$155:$DC$1048576,MATCH($A607,'Hoja de Trabajo para listado'!$CD$155:$CD$1048576,0),MATCH((CUADRO!I$5&amp;$E607),'Hoja de Trabajo para listado'!$CD$151:$DC$151,0)),0)</f>
        <v>0</v>
      </c>
      <c r="J607" s="314">
        <f ca="1">+IFERROR(INDEX('Hoja de Trabajo para listado'!$A$155:$Z$1048576,MATCH($A607,'Hoja de Trabajo para listado'!$A$155:$A$1048576,0),MATCH((CUADRO!J$5&amp;$E607),'Hoja de Trabajo para listado'!$A$151:$Z$151,0)),0)+IFERROR(INDEX('Hoja de Trabajo para listado'!$AB$155:$BA$1048576,MATCH($A607,'Hoja de Trabajo para listado'!$AB$155:$AB$1048576,0),MATCH((CUADRO!J$5&amp;$E607),'Hoja de Trabajo para listado'!$AB$151:$BA$151,0)),0)+IFERROR(INDEX('Hoja de Trabajo para listado'!$BC$155:$CB$1048576,MATCH($A607,'Hoja de Trabajo para listado'!$BC$155:$BC$1048576,0),MATCH((CUADRO!J$5&amp;$E607),'Hoja de Trabajo para listado'!$BC$151:$CB$151,0)),0)+IFERROR(INDEX('Hoja de Trabajo para listado'!$DE$153:$DG$274,MATCH($A607,'Hoja de Trabajo para listado'!$DE$153:$DE$1048576,0),MATCH((CUADRO!J$5&amp;$E607),'Hoja de Trabajo para listado'!$DE$151:$DG$151,0)),0)+IFERROR(INDEX('Hoja de Trabajo para listado'!$CD$155:$DC$1048576,MATCH($A607,'Hoja de Trabajo para listado'!$CD$155:$CD$1048576,0),MATCH((CUADRO!J$5&amp;$E607),'Hoja de Trabajo para listado'!$CD$151:$DC$151,0)),0)</f>
        <v>0</v>
      </c>
      <c r="K607" s="314">
        <f ca="1">+IFERROR(INDEX('Hoja de Trabajo para listado'!$A$155:$Z$1048576,MATCH($A607,'Hoja de Trabajo para listado'!$A$155:$A$1048576,0),MATCH((CUADRO!K$5&amp;$E607),'Hoja de Trabajo para listado'!$A$151:$Z$151,0)),0)+IFERROR(INDEX('Hoja de Trabajo para listado'!$AB$155:$BA$1048576,MATCH($A607,'Hoja de Trabajo para listado'!$AB$155:$AB$1048576,0),MATCH((CUADRO!K$5&amp;$E607),'Hoja de Trabajo para listado'!$AB$151:$BA$151,0)),0)+IFERROR(INDEX('Hoja de Trabajo para listado'!$BC$155:$CB$1048576,MATCH($A607,'Hoja de Trabajo para listado'!$BC$155:$BC$1048576,0),MATCH((CUADRO!K$5&amp;$E607),'Hoja de Trabajo para listado'!$BC$151:$CB$151,0)),0)+IFERROR(INDEX('Hoja de Trabajo para listado'!$DE$153:$DG$274,MATCH($A607,'Hoja de Trabajo para listado'!$DE$153:$DE$1048576,0),MATCH((CUADRO!K$5&amp;$E607),'Hoja de Trabajo para listado'!$DE$151:$DG$151,0)),0)+IFERROR(INDEX('Hoja de Trabajo para listado'!$CD$155:$DC$1048576,MATCH($A607,'Hoja de Trabajo para listado'!$CD$155:$CD$1048576,0),MATCH((CUADRO!K$5&amp;$E607),'Hoja de Trabajo para listado'!$CD$151:$DC$151,0)),0)</f>
        <v>0</v>
      </c>
      <c r="L607" s="314">
        <f ca="1">+IFERROR(INDEX('Hoja de Trabajo para listado'!$A$155:$Z$1048576,MATCH($A607,'Hoja de Trabajo para listado'!$A$155:$A$1048576,0),MATCH((CUADRO!L$5&amp;$E607),'Hoja de Trabajo para listado'!$A$151:$Z$151,0)),0)+IFERROR(INDEX('Hoja de Trabajo para listado'!$AB$155:$BA$1048576,MATCH($A607,'Hoja de Trabajo para listado'!$AB$155:$AB$1048576,0),MATCH((CUADRO!L$5&amp;$E607),'Hoja de Trabajo para listado'!$AB$151:$BA$151,0)),0)+IFERROR(INDEX('Hoja de Trabajo para listado'!$BC$155:$CB$1048576,MATCH($A607,'Hoja de Trabajo para listado'!$BC$155:$BC$1048576,0),MATCH((CUADRO!L$5&amp;$E607),'Hoja de Trabajo para listado'!$BC$151:$CB$151,0)),0)+IFERROR(INDEX('Hoja de Trabajo para listado'!$DE$153:$DG$274,MATCH($A607,'Hoja de Trabajo para listado'!$DE$153:$DE$1048576,0),MATCH((CUADRO!L$5&amp;$E607),'Hoja de Trabajo para listado'!$DE$151:$DG$151,0)),0)+IFERROR(INDEX('Hoja de Trabajo para listado'!$CD$155:$DC$1048576,MATCH($A607,'Hoja de Trabajo para listado'!$CD$155:$CD$1048576,0),MATCH((CUADRO!L$5&amp;$E607),'Hoja de Trabajo para listado'!$CD$151:$DC$151,0)),0)</f>
        <v>0</v>
      </c>
      <c r="M607" s="314">
        <f ca="1">+IFERROR(INDEX('Hoja de Trabajo para listado'!$A$155:$Z$1048576,MATCH($A607,'Hoja de Trabajo para listado'!$A$155:$A$1048576,0),MATCH((CUADRO!M$5&amp;$E607),'Hoja de Trabajo para listado'!$A$151:$Z$151,0)),0)+IFERROR(INDEX('Hoja de Trabajo para listado'!$AB$155:$BA$1048576,MATCH($A607,'Hoja de Trabajo para listado'!$AB$155:$AB$1048576,0),MATCH((CUADRO!M$5&amp;$E607),'Hoja de Trabajo para listado'!$AB$151:$BA$151,0)),0)+IFERROR(INDEX('Hoja de Trabajo para listado'!$BC$155:$CB$1048576,MATCH($A607,'Hoja de Trabajo para listado'!$BC$155:$BC$1048576,0),MATCH((CUADRO!M$5&amp;$E607),'Hoja de Trabajo para listado'!$BC$151:$CB$151,0)),0)+IFERROR(INDEX('Hoja de Trabajo para listado'!$DE$153:$DG$274,MATCH($A607,'Hoja de Trabajo para listado'!$DE$153:$DE$1048576,0),MATCH((CUADRO!M$5&amp;$E607),'Hoja de Trabajo para listado'!$DE$151:$DG$151,0)),0)+IFERROR(INDEX('Hoja de Trabajo para listado'!$CD$155:$DC$1048576,MATCH($A607,'Hoja de Trabajo para listado'!$CD$155:$CD$1048576,0),MATCH((CUADRO!M$5&amp;$E607),'Hoja de Trabajo para listado'!$CD$151:$DC$151,0)),0)</f>
        <v>0</v>
      </c>
      <c r="N607" s="314">
        <f ca="1">+IFERROR(INDEX('Hoja de Trabajo para listado'!$A$155:$Z$1048576,MATCH($A607,'Hoja de Trabajo para listado'!$A$155:$A$1048576,0),MATCH((CUADRO!N$5&amp;$E607),'Hoja de Trabajo para listado'!$A$151:$Z$151,0)),0)+IFERROR(INDEX('Hoja de Trabajo para listado'!$AB$155:$BA$1048576,MATCH($A607,'Hoja de Trabajo para listado'!$AB$155:$AB$1048576,0),MATCH((CUADRO!N$5&amp;$E607),'Hoja de Trabajo para listado'!$AB$151:$BA$151,0)),0)+IFERROR(INDEX('Hoja de Trabajo para listado'!$BC$155:$CB$1048576,MATCH($A607,'Hoja de Trabajo para listado'!$BC$155:$BC$1048576,0),MATCH((CUADRO!N$5&amp;$E607),'Hoja de Trabajo para listado'!$BC$151:$CB$151,0)),0)+IFERROR(INDEX('Hoja de Trabajo para listado'!$DE$153:$DG$274,MATCH($A607,'Hoja de Trabajo para listado'!$DE$153:$DE$1048576,0),MATCH((CUADRO!N$5&amp;$E607),'Hoja de Trabajo para listado'!$DE$151:$DG$151,0)),0)+IFERROR(INDEX('Hoja de Trabajo para listado'!$CD$155:$DC$1048576,MATCH($A607,'Hoja de Trabajo para listado'!$CD$155:$CD$1048576,0),MATCH((CUADRO!N$5&amp;$E607),'Hoja de Trabajo para listado'!$CD$151:$DC$151,0)),0)</f>
        <v>0</v>
      </c>
      <c r="O607" s="314">
        <f ca="1">+IFERROR(INDEX('Hoja de Trabajo para listado'!$A$155:$Z$1048576,MATCH($A607,'Hoja de Trabajo para listado'!$A$155:$A$1048576,0),MATCH((CUADRO!O$5&amp;$E607),'Hoja de Trabajo para listado'!$A$151:$Z$151,0)),0)+IFERROR(INDEX('Hoja de Trabajo para listado'!$AB$155:$BA$1048576,MATCH($A607,'Hoja de Trabajo para listado'!$AB$155:$AB$1048576,0),MATCH((CUADRO!O$5&amp;$E607),'Hoja de Trabajo para listado'!$AB$151:$BA$151,0)),0)+IFERROR(INDEX('Hoja de Trabajo para listado'!$BC$155:$CB$1048576,MATCH($A607,'Hoja de Trabajo para listado'!$BC$155:$BC$1048576,0),MATCH((CUADRO!O$5&amp;$E607),'Hoja de Trabajo para listado'!$BC$151:$CB$151,0)),0)+IFERROR(INDEX('Hoja de Trabajo para listado'!$DE$153:$DG$274,MATCH($A607,'Hoja de Trabajo para listado'!$DE$153:$DE$1048576,0),MATCH((CUADRO!O$5&amp;$E607),'Hoja de Trabajo para listado'!$DE$151:$DG$151,0)),0)+IFERROR(INDEX('Hoja de Trabajo para listado'!$CD$155:$DC$1048576,MATCH($A607,'Hoja de Trabajo para listado'!$CD$155:$CD$1048576,0),MATCH((CUADRO!O$5&amp;$E607),'Hoja de Trabajo para listado'!$CD$151:$DC$151,0)),0)</f>
        <v>0</v>
      </c>
      <c r="P607" s="314">
        <f ca="1">+IFERROR(INDEX('Hoja de Trabajo para listado'!$A$155:$Z$1048576,MATCH($A607,'Hoja de Trabajo para listado'!$A$155:$A$1048576,0),MATCH((CUADRO!P$5&amp;$E607),'Hoja de Trabajo para listado'!$A$151:$Z$151,0)),0)+IFERROR(INDEX('Hoja de Trabajo para listado'!$AB$155:$BA$1048576,MATCH($A607,'Hoja de Trabajo para listado'!$AB$155:$AB$1048576,0),MATCH((CUADRO!P$5&amp;$E607),'Hoja de Trabajo para listado'!$AB$151:$BA$151,0)),0)+IFERROR(INDEX('Hoja de Trabajo para listado'!$BC$155:$CB$1048576,MATCH($A607,'Hoja de Trabajo para listado'!$BC$155:$BC$1048576,0),MATCH((CUADRO!P$5&amp;$E607),'Hoja de Trabajo para listado'!$BC$151:$CB$151,0)),0)+IFERROR(INDEX('Hoja de Trabajo para listado'!$DE$153:$DG$274,MATCH($A607,'Hoja de Trabajo para listado'!$DE$153:$DE$1048576,0),MATCH((CUADRO!P$5&amp;$E607),'Hoja de Trabajo para listado'!$DE$151:$DG$151,0)),0)+IFERROR(INDEX('Hoja de Trabajo para listado'!$CD$155:$DC$1048576,MATCH($A607,'Hoja de Trabajo para listado'!$CD$155:$CD$1048576,0),MATCH((CUADRO!P$5&amp;$E607),'Hoja de Trabajo para listado'!$CD$151:$DC$151,0)),0)</f>
        <v>0</v>
      </c>
      <c r="Q607" s="314">
        <f ca="1">+IFERROR(INDEX('Hoja de Trabajo para listado'!$A$155:$Z$1048576,MATCH($A607,'Hoja de Trabajo para listado'!$A$155:$A$1048576,0),MATCH((CUADRO!Q$5&amp;$E607),'Hoja de Trabajo para listado'!$A$151:$Z$151,0)),0)+IFERROR(INDEX('Hoja de Trabajo para listado'!$AB$155:$BA$1048576,MATCH($A607,'Hoja de Trabajo para listado'!$AB$155:$AB$1048576,0),MATCH((CUADRO!Q$5&amp;$E607),'Hoja de Trabajo para listado'!$AB$151:$BA$151,0)),0)+IFERROR(INDEX('Hoja de Trabajo para listado'!$BC$155:$CB$1048576,MATCH($A607,'Hoja de Trabajo para listado'!$BC$155:$BC$1048576,0),MATCH((CUADRO!Q$5&amp;$E607),'Hoja de Trabajo para listado'!$BC$151:$CB$151,0)),0)+IFERROR(INDEX('Hoja de Trabajo para listado'!$DE$153:$DG$274,MATCH($A607,'Hoja de Trabajo para listado'!$DE$153:$DE$1048576,0),MATCH((CUADRO!Q$5&amp;$E607),'Hoja de Trabajo para listado'!$DE$151:$DG$151,0)),0)+IFERROR(INDEX('Hoja de Trabajo para listado'!$CD$155:$DC$1048576,MATCH($A607,'Hoja de Trabajo para listado'!$CD$155:$CD$1048576,0),MATCH((CUADRO!Q$5&amp;$E607),'Hoja de Trabajo para listado'!$CD$151:$DC$151,0)),0)</f>
        <v>0</v>
      </c>
      <c r="R607" s="314">
        <f t="shared" ca="1" si="18"/>
        <v>0</v>
      </c>
      <c r="S607" s="322">
        <f ca="1">+R606+R607</f>
        <v>0</v>
      </c>
      <c r="T607" s="314">
        <f ca="1">+S607</f>
        <v>0</v>
      </c>
      <c r="U607" s="313">
        <f t="shared" si="19"/>
        <v>2</v>
      </c>
      <c r="V607" s="319" t="str">
        <f>+VLOOKUP(A607,bd_lista!$A$3:$E$593,5,FALSE)</f>
        <v>Gobiernos Autonomos Municipales</v>
      </c>
      <c r="W607" s="426"/>
    </row>
    <row r="608" spans="1:23" customFormat="1" ht="15" hidden="1" customHeight="1">
      <c r="A608" s="323">
        <v>1601</v>
      </c>
      <c r="B608" s="427">
        <f>+A608</f>
        <v>1601</v>
      </c>
      <c r="C608" s="318" t="str">
        <f>+VLOOKUP(A608,bd_lista!$A$3:$C$593,3,FALSE)</f>
        <v>Gobierno Autónomo Municipal de Tarija</v>
      </c>
      <c r="D608" s="429" t="str">
        <f>+C608</f>
        <v>Gobierno Autónomo Municipal de Tarija</v>
      </c>
      <c r="E608" s="346" t="s">
        <v>1418</v>
      </c>
      <c r="F608" s="314">
        <f ca="1">+IFERROR(INDEX('Hoja de Trabajo para listado'!$A$155:$Z$1048576,MATCH($A608,'Hoja de Trabajo para listado'!$A$155:$A$1048576,0),MATCH((CUADRO!F$5&amp;$E608),'Hoja de Trabajo para listado'!$A$151:$Z$151,0)),0)+IFERROR(INDEX('Hoja de Trabajo para listado'!$AB$155:$BA$1048576,MATCH($A608,'Hoja de Trabajo para listado'!$AB$155:$AB$1048576,0),MATCH((CUADRO!F$5&amp;$E608),'Hoja de Trabajo para listado'!$AB$151:$BA$151,0)),0)+IFERROR(INDEX('Hoja de Trabajo para listado'!$BC$155:$CB$1048576,MATCH($A608,'Hoja de Trabajo para listado'!$BC$155:$BC$1048576,0),MATCH((CUADRO!F$5&amp;$E608),'Hoja de Trabajo para listado'!$BC$151:$CB$151,0)),0)+IFERROR(INDEX('Hoja de Trabajo para listado'!$DE$153:$DG$274,MATCH($A608,'Hoja de Trabajo para listado'!$DE$153:$DE$1048576,0),MATCH((CUADRO!F$5&amp;$E608),'Hoja de Trabajo para listado'!$DE$151:$DG$151,0)),0)+IFERROR(INDEX('Hoja de Trabajo para listado'!$CD$155:$DC$1048576,MATCH($A608,'Hoja de Trabajo para listado'!$CD$155:$CD$1048576,0),MATCH((CUADRO!F$5&amp;$E608),'Hoja de Trabajo para listado'!$CD$151:$DC$151,0)),0)</f>
        <v>0</v>
      </c>
      <c r="G608" s="314">
        <f ca="1">+IFERROR(INDEX('Hoja de Trabajo para listado'!$A$155:$Z$1048576,MATCH($A608,'Hoja de Trabajo para listado'!$A$155:$A$1048576,0),MATCH((CUADRO!G$5&amp;$E608),'Hoja de Trabajo para listado'!$A$151:$Z$151,0)),0)+IFERROR(INDEX('Hoja de Trabajo para listado'!$AB$155:$BA$1048576,MATCH($A608,'Hoja de Trabajo para listado'!$AB$155:$AB$1048576,0),MATCH((CUADRO!G$5&amp;$E608),'Hoja de Trabajo para listado'!$AB$151:$BA$151,0)),0)+IFERROR(INDEX('Hoja de Trabajo para listado'!$BC$155:$CB$1048576,MATCH($A608,'Hoja de Trabajo para listado'!$BC$155:$BC$1048576,0),MATCH((CUADRO!G$5&amp;$E608),'Hoja de Trabajo para listado'!$BC$151:$CB$151,0)),0)+IFERROR(INDEX('Hoja de Trabajo para listado'!$DE$153:$DG$274,MATCH($A608,'Hoja de Trabajo para listado'!$DE$153:$DE$1048576,0),MATCH((CUADRO!G$5&amp;$E608),'Hoja de Trabajo para listado'!$DE$151:$DG$151,0)),0)+IFERROR(INDEX('Hoja de Trabajo para listado'!$CD$155:$DC$1048576,MATCH($A608,'Hoja de Trabajo para listado'!$CD$155:$CD$1048576,0),MATCH((CUADRO!G$5&amp;$E608),'Hoja de Trabajo para listado'!$CD$151:$DC$151,0)),0)</f>
        <v>0</v>
      </c>
      <c r="H608" s="314">
        <f ca="1">+IFERROR(INDEX('Hoja de Trabajo para listado'!$A$155:$Z$1048576,MATCH($A608,'Hoja de Trabajo para listado'!$A$155:$A$1048576,0),MATCH((CUADRO!H$5&amp;$E608),'Hoja de Trabajo para listado'!$A$151:$Z$151,0)),0)+IFERROR(INDEX('Hoja de Trabajo para listado'!$AB$155:$BA$1048576,MATCH($A608,'Hoja de Trabajo para listado'!$AB$155:$AB$1048576,0),MATCH((CUADRO!H$5&amp;$E608),'Hoja de Trabajo para listado'!$AB$151:$BA$151,0)),0)+IFERROR(INDEX('Hoja de Trabajo para listado'!$BC$155:$CB$1048576,MATCH($A608,'Hoja de Trabajo para listado'!$BC$155:$BC$1048576,0),MATCH((CUADRO!H$5&amp;$E608),'Hoja de Trabajo para listado'!$BC$151:$CB$151,0)),0)+IFERROR(INDEX('Hoja de Trabajo para listado'!$DE$153:$DG$274,MATCH($A608,'Hoja de Trabajo para listado'!$DE$153:$DE$1048576,0),MATCH((CUADRO!H$5&amp;$E608),'Hoja de Trabajo para listado'!$DE$151:$DG$151,0)),0)+IFERROR(INDEX('Hoja de Trabajo para listado'!$CD$155:$DC$1048576,MATCH($A608,'Hoja de Trabajo para listado'!$CD$155:$CD$1048576,0),MATCH((CUADRO!H$5&amp;$E608),'Hoja de Trabajo para listado'!$CD$151:$DC$151,0)),0)</f>
        <v>0</v>
      </c>
      <c r="I608" s="314">
        <f ca="1">+IFERROR(INDEX('Hoja de Trabajo para listado'!$A$155:$Z$1048576,MATCH($A608,'Hoja de Trabajo para listado'!$A$155:$A$1048576,0),MATCH((CUADRO!I$5&amp;$E608),'Hoja de Trabajo para listado'!$A$151:$Z$151,0)),0)+IFERROR(INDEX('Hoja de Trabajo para listado'!$AB$155:$BA$1048576,MATCH($A608,'Hoja de Trabajo para listado'!$AB$155:$AB$1048576,0),MATCH((CUADRO!I$5&amp;$E608),'Hoja de Trabajo para listado'!$AB$151:$BA$151,0)),0)+IFERROR(INDEX('Hoja de Trabajo para listado'!$BC$155:$CB$1048576,MATCH($A608,'Hoja de Trabajo para listado'!$BC$155:$BC$1048576,0),MATCH((CUADRO!I$5&amp;$E608),'Hoja de Trabajo para listado'!$BC$151:$CB$151,0)),0)+IFERROR(INDEX('Hoja de Trabajo para listado'!$DE$153:$DG$274,MATCH($A608,'Hoja de Trabajo para listado'!$DE$153:$DE$1048576,0),MATCH((CUADRO!I$5&amp;$E608),'Hoja de Trabajo para listado'!$DE$151:$DG$151,0)),0)+IFERROR(INDEX('Hoja de Trabajo para listado'!$CD$155:$DC$1048576,MATCH($A608,'Hoja de Trabajo para listado'!$CD$155:$CD$1048576,0),MATCH((CUADRO!I$5&amp;$E608),'Hoja de Trabajo para listado'!$CD$151:$DC$151,0)),0)</f>
        <v>0</v>
      </c>
      <c r="J608" s="314">
        <f ca="1">+IFERROR(INDEX('Hoja de Trabajo para listado'!$A$155:$Z$1048576,MATCH($A608,'Hoja de Trabajo para listado'!$A$155:$A$1048576,0),MATCH((CUADRO!J$5&amp;$E608),'Hoja de Trabajo para listado'!$A$151:$Z$151,0)),0)+IFERROR(INDEX('Hoja de Trabajo para listado'!$AB$155:$BA$1048576,MATCH($A608,'Hoja de Trabajo para listado'!$AB$155:$AB$1048576,0),MATCH((CUADRO!J$5&amp;$E608),'Hoja de Trabajo para listado'!$AB$151:$BA$151,0)),0)+IFERROR(INDEX('Hoja de Trabajo para listado'!$BC$155:$CB$1048576,MATCH($A608,'Hoja de Trabajo para listado'!$BC$155:$BC$1048576,0),MATCH((CUADRO!J$5&amp;$E608),'Hoja de Trabajo para listado'!$BC$151:$CB$151,0)),0)+IFERROR(INDEX('Hoja de Trabajo para listado'!$DE$153:$DG$274,MATCH($A608,'Hoja de Trabajo para listado'!$DE$153:$DE$1048576,0),MATCH((CUADRO!J$5&amp;$E608),'Hoja de Trabajo para listado'!$DE$151:$DG$151,0)),0)+IFERROR(INDEX('Hoja de Trabajo para listado'!$CD$155:$DC$1048576,MATCH($A608,'Hoja de Trabajo para listado'!$CD$155:$CD$1048576,0),MATCH((CUADRO!J$5&amp;$E608),'Hoja de Trabajo para listado'!$CD$151:$DC$151,0)),0)</f>
        <v>0</v>
      </c>
      <c r="K608" s="314">
        <f ca="1">+IFERROR(INDEX('Hoja de Trabajo para listado'!$A$155:$Z$1048576,MATCH($A608,'Hoja de Trabajo para listado'!$A$155:$A$1048576,0),MATCH((CUADRO!K$5&amp;$E608),'Hoja de Trabajo para listado'!$A$151:$Z$151,0)),0)+IFERROR(INDEX('Hoja de Trabajo para listado'!$AB$155:$BA$1048576,MATCH($A608,'Hoja de Trabajo para listado'!$AB$155:$AB$1048576,0),MATCH((CUADRO!K$5&amp;$E608),'Hoja de Trabajo para listado'!$AB$151:$BA$151,0)),0)+IFERROR(INDEX('Hoja de Trabajo para listado'!$BC$155:$CB$1048576,MATCH($A608,'Hoja de Trabajo para listado'!$BC$155:$BC$1048576,0),MATCH((CUADRO!K$5&amp;$E608),'Hoja de Trabajo para listado'!$BC$151:$CB$151,0)),0)+IFERROR(INDEX('Hoja de Trabajo para listado'!$DE$153:$DG$274,MATCH($A608,'Hoja de Trabajo para listado'!$DE$153:$DE$1048576,0),MATCH((CUADRO!K$5&amp;$E608),'Hoja de Trabajo para listado'!$DE$151:$DG$151,0)),0)+IFERROR(INDEX('Hoja de Trabajo para listado'!$CD$155:$DC$1048576,MATCH($A608,'Hoja de Trabajo para listado'!$CD$155:$CD$1048576,0),MATCH((CUADRO!K$5&amp;$E608),'Hoja de Trabajo para listado'!$CD$151:$DC$151,0)),0)</f>
        <v>0</v>
      </c>
      <c r="L608" s="314">
        <f ca="1">+IFERROR(INDEX('Hoja de Trabajo para listado'!$A$155:$Z$1048576,MATCH($A608,'Hoja de Trabajo para listado'!$A$155:$A$1048576,0),MATCH((CUADRO!L$5&amp;$E608),'Hoja de Trabajo para listado'!$A$151:$Z$151,0)),0)+IFERROR(INDEX('Hoja de Trabajo para listado'!$AB$155:$BA$1048576,MATCH($A608,'Hoja de Trabajo para listado'!$AB$155:$AB$1048576,0),MATCH((CUADRO!L$5&amp;$E608),'Hoja de Trabajo para listado'!$AB$151:$BA$151,0)),0)+IFERROR(INDEX('Hoja de Trabajo para listado'!$BC$155:$CB$1048576,MATCH($A608,'Hoja de Trabajo para listado'!$BC$155:$BC$1048576,0),MATCH((CUADRO!L$5&amp;$E608),'Hoja de Trabajo para listado'!$BC$151:$CB$151,0)),0)+IFERROR(INDEX('Hoja de Trabajo para listado'!$DE$153:$DG$274,MATCH($A608,'Hoja de Trabajo para listado'!$DE$153:$DE$1048576,0),MATCH((CUADRO!L$5&amp;$E608),'Hoja de Trabajo para listado'!$DE$151:$DG$151,0)),0)+IFERROR(INDEX('Hoja de Trabajo para listado'!$CD$155:$DC$1048576,MATCH($A608,'Hoja de Trabajo para listado'!$CD$155:$CD$1048576,0),MATCH((CUADRO!L$5&amp;$E608),'Hoja de Trabajo para listado'!$CD$151:$DC$151,0)),0)</f>
        <v>0</v>
      </c>
      <c r="M608" s="314">
        <f ca="1">+IFERROR(INDEX('Hoja de Trabajo para listado'!$A$155:$Z$1048576,MATCH($A608,'Hoja de Trabajo para listado'!$A$155:$A$1048576,0),MATCH((CUADRO!M$5&amp;$E608),'Hoja de Trabajo para listado'!$A$151:$Z$151,0)),0)+IFERROR(INDEX('Hoja de Trabajo para listado'!$AB$155:$BA$1048576,MATCH($A608,'Hoja de Trabajo para listado'!$AB$155:$AB$1048576,0),MATCH((CUADRO!M$5&amp;$E608),'Hoja de Trabajo para listado'!$AB$151:$BA$151,0)),0)+IFERROR(INDEX('Hoja de Trabajo para listado'!$BC$155:$CB$1048576,MATCH($A608,'Hoja de Trabajo para listado'!$BC$155:$BC$1048576,0),MATCH((CUADRO!M$5&amp;$E608),'Hoja de Trabajo para listado'!$BC$151:$CB$151,0)),0)+IFERROR(INDEX('Hoja de Trabajo para listado'!$DE$153:$DG$274,MATCH($A608,'Hoja de Trabajo para listado'!$DE$153:$DE$1048576,0),MATCH((CUADRO!M$5&amp;$E608),'Hoja de Trabajo para listado'!$DE$151:$DG$151,0)),0)+IFERROR(INDEX('Hoja de Trabajo para listado'!$CD$155:$DC$1048576,MATCH($A608,'Hoja de Trabajo para listado'!$CD$155:$CD$1048576,0),MATCH((CUADRO!M$5&amp;$E608),'Hoja de Trabajo para listado'!$CD$151:$DC$151,0)),0)</f>
        <v>0</v>
      </c>
      <c r="N608" s="314">
        <f ca="1">+IFERROR(INDEX('Hoja de Trabajo para listado'!$A$155:$Z$1048576,MATCH($A608,'Hoja de Trabajo para listado'!$A$155:$A$1048576,0),MATCH((CUADRO!N$5&amp;$E608),'Hoja de Trabajo para listado'!$A$151:$Z$151,0)),0)+IFERROR(INDEX('Hoja de Trabajo para listado'!$AB$155:$BA$1048576,MATCH($A608,'Hoja de Trabajo para listado'!$AB$155:$AB$1048576,0),MATCH((CUADRO!N$5&amp;$E608),'Hoja de Trabajo para listado'!$AB$151:$BA$151,0)),0)+IFERROR(INDEX('Hoja de Trabajo para listado'!$BC$155:$CB$1048576,MATCH($A608,'Hoja de Trabajo para listado'!$BC$155:$BC$1048576,0),MATCH((CUADRO!N$5&amp;$E608),'Hoja de Trabajo para listado'!$BC$151:$CB$151,0)),0)+IFERROR(INDEX('Hoja de Trabajo para listado'!$DE$153:$DG$274,MATCH($A608,'Hoja de Trabajo para listado'!$DE$153:$DE$1048576,0),MATCH((CUADRO!N$5&amp;$E608),'Hoja de Trabajo para listado'!$DE$151:$DG$151,0)),0)+IFERROR(INDEX('Hoja de Trabajo para listado'!$CD$155:$DC$1048576,MATCH($A608,'Hoja de Trabajo para listado'!$CD$155:$CD$1048576,0),MATCH((CUADRO!N$5&amp;$E608),'Hoja de Trabajo para listado'!$CD$151:$DC$151,0)),0)</f>
        <v>0</v>
      </c>
      <c r="O608" s="314">
        <f ca="1">+IFERROR(INDEX('Hoja de Trabajo para listado'!$A$155:$Z$1048576,MATCH($A608,'Hoja de Trabajo para listado'!$A$155:$A$1048576,0),MATCH((CUADRO!O$5&amp;$E608),'Hoja de Trabajo para listado'!$A$151:$Z$151,0)),0)+IFERROR(INDEX('Hoja de Trabajo para listado'!$AB$155:$BA$1048576,MATCH($A608,'Hoja de Trabajo para listado'!$AB$155:$AB$1048576,0),MATCH((CUADRO!O$5&amp;$E608),'Hoja de Trabajo para listado'!$AB$151:$BA$151,0)),0)+IFERROR(INDEX('Hoja de Trabajo para listado'!$BC$155:$CB$1048576,MATCH($A608,'Hoja de Trabajo para listado'!$BC$155:$BC$1048576,0),MATCH((CUADRO!O$5&amp;$E608),'Hoja de Trabajo para listado'!$BC$151:$CB$151,0)),0)+IFERROR(INDEX('Hoja de Trabajo para listado'!$DE$153:$DG$274,MATCH($A608,'Hoja de Trabajo para listado'!$DE$153:$DE$1048576,0),MATCH((CUADRO!O$5&amp;$E608),'Hoja de Trabajo para listado'!$DE$151:$DG$151,0)),0)+IFERROR(INDEX('Hoja de Trabajo para listado'!$CD$155:$DC$1048576,MATCH($A608,'Hoja de Trabajo para listado'!$CD$155:$CD$1048576,0),MATCH((CUADRO!O$5&amp;$E608),'Hoja de Trabajo para listado'!$CD$151:$DC$151,0)),0)</f>
        <v>0</v>
      </c>
      <c r="P608" s="314">
        <f ca="1">+IFERROR(INDEX('Hoja de Trabajo para listado'!$A$155:$Z$1048576,MATCH($A608,'Hoja de Trabajo para listado'!$A$155:$A$1048576,0),MATCH((CUADRO!P$5&amp;$E608),'Hoja de Trabajo para listado'!$A$151:$Z$151,0)),0)+IFERROR(INDEX('Hoja de Trabajo para listado'!$AB$155:$BA$1048576,MATCH($A608,'Hoja de Trabajo para listado'!$AB$155:$AB$1048576,0),MATCH((CUADRO!P$5&amp;$E608),'Hoja de Trabajo para listado'!$AB$151:$BA$151,0)),0)+IFERROR(INDEX('Hoja de Trabajo para listado'!$BC$155:$CB$1048576,MATCH($A608,'Hoja de Trabajo para listado'!$BC$155:$BC$1048576,0),MATCH((CUADRO!P$5&amp;$E608),'Hoja de Trabajo para listado'!$BC$151:$CB$151,0)),0)+IFERROR(INDEX('Hoja de Trabajo para listado'!$DE$153:$DG$274,MATCH($A608,'Hoja de Trabajo para listado'!$DE$153:$DE$1048576,0),MATCH((CUADRO!P$5&amp;$E608),'Hoja de Trabajo para listado'!$DE$151:$DG$151,0)),0)+IFERROR(INDEX('Hoja de Trabajo para listado'!$CD$155:$DC$1048576,MATCH($A608,'Hoja de Trabajo para listado'!$CD$155:$CD$1048576,0),MATCH((CUADRO!P$5&amp;$E608),'Hoja de Trabajo para listado'!$CD$151:$DC$151,0)),0)</f>
        <v>0</v>
      </c>
      <c r="Q608" s="314">
        <f ca="1">+IFERROR(INDEX('Hoja de Trabajo para listado'!$A$155:$Z$1048576,MATCH($A608,'Hoja de Trabajo para listado'!$A$155:$A$1048576,0),MATCH((CUADRO!Q$5&amp;$E608),'Hoja de Trabajo para listado'!$A$151:$Z$151,0)),0)+IFERROR(INDEX('Hoja de Trabajo para listado'!$AB$155:$BA$1048576,MATCH($A608,'Hoja de Trabajo para listado'!$AB$155:$AB$1048576,0),MATCH((CUADRO!Q$5&amp;$E608),'Hoja de Trabajo para listado'!$AB$151:$BA$151,0)),0)+IFERROR(INDEX('Hoja de Trabajo para listado'!$BC$155:$CB$1048576,MATCH($A608,'Hoja de Trabajo para listado'!$BC$155:$BC$1048576,0),MATCH((CUADRO!Q$5&amp;$E608),'Hoja de Trabajo para listado'!$BC$151:$CB$151,0)),0)+IFERROR(INDEX('Hoja de Trabajo para listado'!$DE$153:$DG$274,MATCH($A608,'Hoja de Trabajo para listado'!$DE$153:$DE$1048576,0),MATCH((CUADRO!Q$5&amp;$E608),'Hoja de Trabajo para listado'!$DE$151:$DG$151,0)),0)+IFERROR(INDEX('Hoja de Trabajo para listado'!$CD$155:$DC$1048576,MATCH($A608,'Hoja de Trabajo para listado'!$CD$155:$CD$1048576,0),MATCH((CUADRO!Q$5&amp;$E608),'Hoja de Trabajo para listado'!$CD$151:$DC$151,0)),0)</f>
        <v>0</v>
      </c>
      <c r="R608" s="314">
        <f t="shared" ca="1" si="18"/>
        <v>0</v>
      </c>
      <c r="S608" s="322"/>
      <c r="T608" s="314">
        <f ca="1">+T609</f>
        <v>0</v>
      </c>
      <c r="U608" s="313">
        <f t="shared" si="19"/>
        <v>1</v>
      </c>
      <c r="V608" s="319" t="str">
        <f>+VLOOKUP(A608,bd_lista!$A$3:$E$593,5,FALSE)</f>
        <v>Gobiernos Autonomos Municipales</v>
      </c>
      <c r="W608" s="425" t="str">
        <f>+V608</f>
        <v>Gobiernos Autonomos Municipales</v>
      </c>
    </row>
    <row r="609" spans="1:23" customFormat="1" ht="15" hidden="1" customHeight="1">
      <c r="A609" s="323">
        <v>1601</v>
      </c>
      <c r="B609" s="428"/>
      <c r="C609" s="318" t="str">
        <f>+VLOOKUP(A609,bd_lista!$A$3:$C$593,3,FALSE)</f>
        <v>Gobierno Autónomo Municipal de Tarija</v>
      </c>
      <c r="D609" s="430"/>
      <c r="E609" s="347" t="s">
        <v>1419</v>
      </c>
      <c r="F609" s="314">
        <f ca="1">+IFERROR(INDEX('Hoja de Trabajo para listado'!$A$155:$Z$1048576,MATCH($A609,'Hoja de Trabajo para listado'!$A$155:$A$1048576,0),MATCH((CUADRO!F$5&amp;$E609),'Hoja de Trabajo para listado'!$A$151:$Z$151,0)),0)+IFERROR(INDEX('Hoja de Trabajo para listado'!$AB$155:$BA$1048576,MATCH($A609,'Hoja de Trabajo para listado'!$AB$155:$AB$1048576,0),MATCH((CUADRO!F$5&amp;$E609),'Hoja de Trabajo para listado'!$AB$151:$BA$151,0)),0)+IFERROR(INDEX('Hoja de Trabajo para listado'!$BC$155:$CB$1048576,MATCH($A609,'Hoja de Trabajo para listado'!$BC$155:$BC$1048576,0),MATCH((CUADRO!F$5&amp;$E609),'Hoja de Trabajo para listado'!$BC$151:$CB$151,0)),0)+IFERROR(INDEX('Hoja de Trabajo para listado'!$DE$153:$DG$274,MATCH($A609,'Hoja de Trabajo para listado'!$DE$153:$DE$1048576,0),MATCH((CUADRO!F$5&amp;$E609),'Hoja de Trabajo para listado'!$DE$151:$DG$151,0)),0)+IFERROR(INDEX('Hoja de Trabajo para listado'!$CD$155:$DC$1048576,MATCH($A609,'Hoja de Trabajo para listado'!$CD$155:$CD$1048576,0),MATCH((CUADRO!F$5&amp;$E609),'Hoja de Trabajo para listado'!$CD$151:$DC$151,0)),0)</f>
        <v>0</v>
      </c>
      <c r="G609" s="314">
        <f ca="1">+IFERROR(INDEX('Hoja de Trabajo para listado'!$A$155:$Z$1048576,MATCH($A609,'Hoja de Trabajo para listado'!$A$155:$A$1048576,0),MATCH((CUADRO!G$5&amp;$E609),'Hoja de Trabajo para listado'!$A$151:$Z$151,0)),0)+IFERROR(INDEX('Hoja de Trabajo para listado'!$AB$155:$BA$1048576,MATCH($A609,'Hoja de Trabajo para listado'!$AB$155:$AB$1048576,0),MATCH((CUADRO!G$5&amp;$E609),'Hoja de Trabajo para listado'!$AB$151:$BA$151,0)),0)+IFERROR(INDEX('Hoja de Trabajo para listado'!$BC$155:$CB$1048576,MATCH($A609,'Hoja de Trabajo para listado'!$BC$155:$BC$1048576,0),MATCH((CUADRO!G$5&amp;$E609),'Hoja de Trabajo para listado'!$BC$151:$CB$151,0)),0)+IFERROR(INDEX('Hoja de Trabajo para listado'!$DE$153:$DG$274,MATCH($A609,'Hoja de Trabajo para listado'!$DE$153:$DE$1048576,0),MATCH((CUADRO!G$5&amp;$E609),'Hoja de Trabajo para listado'!$DE$151:$DG$151,0)),0)+IFERROR(INDEX('Hoja de Trabajo para listado'!$CD$155:$DC$1048576,MATCH($A609,'Hoja de Trabajo para listado'!$CD$155:$CD$1048576,0),MATCH((CUADRO!G$5&amp;$E609),'Hoja de Trabajo para listado'!$CD$151:$DC$151,0)),0)</f>
        <v>0</v>
      </c>
      <c r="H609" s="314">
        <f ca="1">+IFERROR(INDEX('Hoja de Trabajo para listado'!$A$155:$Z$1048576,MATCH($A609,'Hoja de Trabajo para listado'!$A$155:$A$1048576,0),MATCH((CUADRO!H$5&amp;$E609),'Hoja de Trabajo para listado'!$A$151:$Z$151,0)),0)+IFERROR(INDEX('Hoja de Trabajo para listado'!$AB$155:$BA$1048576,MATCH($A609,'Hoja de Trabajo para listado'!$AB$155:$AB$1048576,0),MATCH((CUADRO!H$5&amp;$E609),'Hoja de Trabajo para listado'!$AB$151:$BA$151,0)),0)+IFERROR(INDEX('Hoja de Trabajo para listado'!$BC$155:$CB$1048576,MATCH($A609,'Hoja de Trabajo para listado'!$BC$155:$BC$1048576,0),MATCH((CUADRO!H$5&amp;$E609),'Hoja de Trabajo para listado'!$BC$151:$CB$151,0)),0)+IFERROR(INDEX('Hoja de Trabajo para listado'!$DE$153:$DG$274,MATCH($A609,'Hoja de Trabajo para listado'!$DE$153:$DE$1048576,0),MATCH((CUADRO!H$5&amp;$E609),'Hoja de Trabajo para listado'!$DE$151:$DG$151,0)),0)+IFERROR(INDEX('Hoja de Trabajo para listado'!$CD$155:$DC$1048576,MATCH($A609,'Hoja de Trabajo para listado'!$CD$155:$CD$1048576,0),MATCH((CUADRO!H$5&amp;$E609),'Hoja de Trabajo para listado'!$CD$151:$DC$151,0)),0)</f>
        <v>0</v>
      </c>
      <c r="I609" s="314">
        <f ca="1">+IFERROR(INDEX('Hoja de Trabajo para listado'!$A$155:$Z$1048576,MATCH($A609,'Hoja de Trabajo para listado'!$A$155:$A$1048576,0),MATCH((CUADRO!I$5&amp;$E609),'Hoja de Trabajo para listado'!$A$151:$Z$151,0)),0)+IFERROR(INDEX('Hoja de Trabajo para listado'!$AB$155:$BA$1048576,MATCH($A609,'Hoja de Trabajo para listado'!$AB$155:$AB$1048576,0),MATCH((CUADRO!I$5&amp;$E609),'Hoja de Trabajo para listado'!$AB$151:$BA$151,0)),0)+IFERROR(INDEX('Hoja de Trabajo para listado'!$BC$155:$CB$1048576,MATCH($A609,'Hoja de Trabajo para listado'!$BC$155:$BC$1048576,0),MATCH((CUADRO!I$5&amp;$E609),'Hoja de Trabajo para listado'!$BC$151:$CB$151,0)),0)+IFERROR(INDEX('Hoja de Trabajo para listado'!$DE$153:$DG$274,MATCH($A609,'Hoja de Trabajo para listado'!$DE$153:$DE$1048576,0),MATCH((CUADRO!I$5&amp;$E609),'Hoja de Trabajo para listado'!$DE$151:$DG$151,0)),0)+IFERROR(INDEX('Hoja de Trabajo para listado'!$CD$155:$DC$1048576,MATCH($A609,'Hoja de Trabajo para listado'!$CD$155:$CD$1048576,0),MATCH((CUADRO!I$5&amp;$E609),'Hoja de Trabajo para listado'!$CD$151:$DC$151,0)),0)</f>
        <v>0</v>
      </c>
      <c r="J609" s="314">
        <f ca="1">+IFERROR(INDEX('Hoja de Trabajo para listado'!$A$155:$Z$1048576,MATCH($A609,'Hoja de Trabajo para listado'!$A$155:$A$1048576,0),MATCH((CUADRO!J$5&amp;$E609),'Hoja de Trabajo para listado'!$A$151:$Z$151,0)),0)+IFERROR(INDEX('Hoja de Trabajo para listado'!$AB$155:$BA$1048576,MATCH($A609,'Hoja de Trabajo para listado'!$AB$155:$AB$1048576,0),MATCH((CUADRO!J$5&amp;$E609),'Hoja de Trabajo para listado'!$AB$151:$BA$151,0)),0)+IFERROR(INDEX('Hoja de Trabajo para listado'!$BC$155:$CB$1048576,MATCH($A609,'Hoja de Trabajo para listado'!$BC$155:$BC$1048576,0),MATCH((CUADRO!J$5&amp;$E609),'Hoja de Trabajo para listado'!$BC$151:$CB$151,0)),0)+IFERROR(INDEX('Hoja de Trabajo para listado'!$DE$153:$DG$274,MATCH($A609,'Hoja de Trabajo para listado'!$DE$153:$DE$1048576,0),MATCH((CUADRO!J$5&amp;$E609),'Hoja de Trabajo para listado'!$DE$151:$DG$151,0)),0)+IFERROR(INDEX('Hoja de Trabajo para listado'!$CD$155:$DC$1048576,MATCH($A609,'Hoja de Trabajo para listado'!$CD$155:$CD$1048576,0),MATCH((CUADRO!J$5&amp;$E609),'Hoja de Trabajo para listado'!$CD$151:$DC$151,0)),0)</f>
        <v>0</v>
      </c>
      <c r="K609" s="314">
        <f ca="1">+IFERROR(INDEX('Hoja de Trabajo para listado'!$A$155:$Z$1048576,MATCH($A609,'Hoja de Trabajo para listado'!$A$155:$A$1048576,0),MATCH((CUADRO!K$5&amp;$E609),'Hoja de Trabajo para listado'!$A$151:$Z$151,0)),0)+IFERROR(INDEX('Hoja de Trabajo para listado'!$AB$155:$BA$1048576,MATCH($A609,'Hoja de Trabajo para listado'!$AB$155:$AB$1048576,0),MATCH((CUADRO!K$5&amp;$E609),'Hoja de Trabajo para listado'!$AB$151:$BA$151,0)),0)+IFERROR(INDEX('Hoja de Trabajo para listado'!$BC$155:$CB$1048576,MATCH($A609,'Hoja de Trabajo para listado'!$BC$155:$BC$1048576,0),MATCH((CUADRO!K$5&amp;$E609),'Hoja de Trabajo para listado'!$BC$151:$CB$151,0)),0)+IFERROR(INDEX('Hoja de Trabajo para listado'!$DE$153:$DG$274,MATCH($A609,'Hoja de Trabajo para listado'!$DE$153:$DE$1048576,0),MATCH((CUADRO!K$5&amp;$E609),'Hoja de Trabajo para listado'!$DE$151:$DG$151,0)),0)+IFERROR(INDEX('Hoja de Trabajo para listado'!$CD$155:$DC$1048576,MATCH($A609,'Hoja de Trabajo para listado'!$CD$155:$CD$1048576,0),MATCH((CUADRO!K$5&amp;$E609),'Hoja de Trabajo para listado'!$CD$151:$DC$151,0)),0)</f>
        <v>0</v>
      </c>
      <c r="L609" s="314">
        <f ca="1">+IFERROR(INDEX('Hoja de Trabajo para listado'!$A$155:$Z$1048576,MATCH($A609,'Hoja de Trabajo para listado'!$A$155:$A$1048576,0),MATCH((CUADRO!L$5&amp;$E609),'Hoja de Trabajo para listado'!$A$151:$Z$151,0)),0)+IFERROR(INDEX('Hoja de Trabajo para listado'!$AB$155:$BA$1048576,MATCH($A609,'Hoja de Trabajo para listado'!$AB$155:$AB$1048576,0),MATCH((CUADRO!L$5&amp;$E609),'Hoja de Trabajo para listado'!$AB$151:$BA$151,0)),0)+IFERROR(INDEX('Hoja de Trabajo para listado'!$BC$155:$CB$1048576,MATCH($A609,'Hoja de Trabajo para listado'!$BC$155:$BC$1048576,0),MATCH((CUADRO!L$5&amp;$E609),'Hoja de Trabajo para listado'!$BC$151:$CB$151,0)),0)+IFERROR(INDEX('Hoja de Trabajo para listado'!$DE$153:$DG$274,MATCH($A609,'Hoja de Trabajo para listado'!$DE$153:$DE$1048576,0),MATCH((CUADRO!L$5&amp;$E609),'Hoja de Trabajo para listado'!$DE$151:$DG$151,0)),0)+IFERROR(INDEX('Hoja de Trabajo para listado'!$CD$155:$DC$1048576,MATCH($A609,'Hoja de Trabajo para listado'!$CD$155:$CD$1048576,0),MATCH((CUADRO!L$5&amp;$E609),'Hoja de Trabajo para listado'!$CD$151:$DC$151,0)),0)</f>
        <v>0</v>
      </c>
      <c r="M609" s="314">
        <f ca="1">+IFERROR(INDEX('Hoja de Trabajo para listado'!$A$155:$Z$1048576,MATCH($A609,'Hoja de Trabajo para listado'!$A$155:$A$1048576,0),MATCH((CUADRO!M$5&amp;$E609),'Hoja de Trabajo para listado'!$A$151:$Z$151,0)),0)+IFERROR(INDEX('Hoja de Trabajo para listado'!$AB$155:$BA$1048576,MATCH($A609,'Hoja de Trabajo para listado'!$AB$155:$AB$1048576,0),MATCH((CUADRO!M$5&amp;$E609),'Hoja de Trabajo para listado'!$AB$151:$BA$151,0)),0)+IFERROR(INDEX('Hoja de Trabajo para listado'!$BC$155:$CB$1048576,MATCH($A609,'Hoja de Trabajo para listado'!$BC$155:$BC$1048576,0),MATCH((CUADRO!M$5&amp;$E609),'Hoja de Trabajo para listado'!$BC$151:$CB$151,0)),0)+IFERROR(INDEX('Hoja de Trabajo para listado'!$DE$153:$DG$274,MATCH($A609,'Hoja de Trabajo para listado'!$DE$153:$DE$1048576,0),MATCH((CUADRO!M$5&amp;$E609),'Hoja de Trabajo para listado'!$DE$151:$DG$151,0)),0)+IFERROR(INDEX('Hoja de Trabajo para listado'!$CD$155:$DC$1048576,MATCH($A609,'Hoja de Trabajo para listado'!$CD$155:$CD$1048576,0),MATCH((CUADRO!M$5&amp;$E609),'Hoja de Trabajo para listado'!$CD$151:$DC$151,0)),0)</f>
        <v>0</v>
      </c>
      <c r="N609" s="314">
        <f ca="1">+IFERROR(INDEX('Hoja de Trabajo para listado'!$A$155:$Z$1048576,MATCH($A609,'Hoja de Trabajo para listado'!$A$155:$A$1048576,0),MATCH((CUADRO!N$5&amp;$E609),'Hoja de Trabajo para listado'!$A$151:$Z$151,0)),0)+IFERROR(INDEX('Hoja de Trabajo para listado'!$AB$155:$BA$1048576,MATCH($A609,'Hoja de Trabajo para listado'!$AB$155:$AB$1048576,0),MATCH((CUADRO!N$5&amp;$E609),'Hoja de Trabajo para listado'!$AB$151:$BA$151,0)),0)+IFERROR(INDEX('Hoja de Trabajo para listado'!$BC$155:$CB$1048576,MATCH($A609,'Hoja de Trabajo para listado'!$BC$155:$BC$1048576,0),MATCH((CUADRO!N$5&amp;$E609),'Hoja de Trabajo para listado'!$BC$151:$CB$151,0)),0)+IFERROR(INDEX('Hoja de Trabajo para listado'!$DE$153:$DG$274,MATCH($A609,'Hoja de Trabajo para listado'!$DE$153:$DE$1048576,0),MATCH((CUADRO!N$5&amp;$E609),'Hoja de Trabajo para listado'!$DE$151:$DG$151,0)),0)+IFERROR(INDEX('Hoja de Trabajo para listado'!$CD$155:$DC$1048576,MATCH($A609,'Hoja de Trabajo para listado'!$CD$155:$CD$1048576,0),MATCH((CUADRO!N$5&amp;$E609),'Hoja de Trabajo para listado'!$CD$151:$DC$151,0)),0)</f>
        <v>0</v>
      </c>
      <c r="O609" s="314">
        <f ca="1">+IFERROR(INDEX('Hoja de Trabajo para listado'!$A$155:$Z$1048576,MATCH($A609,'Hoja de Trabajo para listado'!$A$155:$A$1048576,0),MATCH((CUADRO!O$5&amp;$E609),'Hoja de Trabajo para listado'!$A$151:$Z$151,0)),0)+IFERROR(INDEX('Hoja de Trabajo para listado'!$AB$155:$BA$1048576,MATCH($A609,'Hoja de Trabajo para listado'!$AB$155:$AB$1048576,0),MATCH((CUADRO!O$5&amp;$E609),'Hoja de Trabajo para listado'!$AB$151:$BA$151,0)),0)+IFERROR(INDEX('Hoja de Trabajo para listado'!$BC$155:$CB$1048576,MATCH($A609,'Hoja de Trabajo para listado'!$BC$155:$BC$1048576,0),MATCH((CUADRO!O$5&amp;$E609),'Hoja de Trabajo para listado'!$BC$151:$CB$151,0)),0)+IFERROR(INDEX('Hoja de Trabajo para listado'!$DE$153:$DG$274,MATCH($A609,'Hoja de Trabajo para listado'!$DE$153:$DE$1048576,0),MATCH((CUADRO!O$5&amp;$E609),'Hoja de Trabajo para listado'!$DE$151:$DG$151,0)),0)+IFERROR(INDEX('Hoja de Trabajo para listado'!$CD$155:$DC$1048576,MATCH($A609,'Hoja de Trabajo para listado'!$CD$155:$CD$1048576,0),MATCH((CUADRO!O$5&amp;$E609),'Hoja de Trabajo para listado'!$CD$151:$DC$151,0)),0)</f>
        <v>0</v>
      </c>
      <c r="P609" s="314">
        <f ca="1">+IFERROR(INDEX('Hoja de Trabajo para listado'!$A$155:$Z$1048576,MATCH($A609,'Hoja de Trabajo para listado'!$A$155:$A$1048576,0),MATCH((CUADRO!P$5&amp;$E609),'Hoja de Trabajo para listado'!$A$151:$Z$151,0)),0)+IFERROR(INDEX('Hoja de Trabajo para listado'!$AB$155:$BA$1048576,MATCH($A609,'Hoja de Trabajo para listado'!$AB$155:$AB$1048576,0),MATCH((CUADRO!P$5&amp;$E609),'Hoja de Trabajo para listado'!$AB$151:$BA$151,0)),0)+IFERROR(INDEX('Hoja de Trabajo para listado'!$BC$155:$CB$1048576,MATCH($A609,'Hoja de Trabajo para listado'!$BC$155:$BC$1048576,0),MATCH((CUADRO!P$5&amp;$E609),'Hoja de Trabajo para listado'!$BC$151:$CB$151,0)),0)+IFERROR(INDEX('Hoja de Trabajo para listado'!$DE$153:$DG$274,MATCH($A609,'Hoja de Trabajo para listado'!$DE$153:$DE$1048576,0),MATCH((CUADRO!P$5&amp;$E609),'Hoja de Trabajo para listado'!$DE$151:$DG$151,0)),0)+IFERROR(INDEX('Hoja de Trabajo para listado'!$CD$155:$DC$1048576,MATCH($A609,'Hoja de Trabajo para listado'!$CD$155:$CD$1048576,0),MATCH((CUADRO!P$5&amp;$E609),'Hoja de Trabajo para listado'!$CD$151:$DC$151,0)),0)</f>
        <v>0</v>
      </c>
      <c r="Q609" s="314">
        <f ca="1">+IFERROR(INDEX('Hoja de Trabajo para listado'!$A$155:$Z$1048576,MATCH($A609,'Hoja de Trabajo para listado'!$A$155:$A$1048576,0),MATCH((CUADRO!Q$5&amp;$E609),'Hoja de Trabajo para listado'!$A$151:$Z$151,0)),0)+IFERROR(INDEX('Hoja de Trabajo para listado'!$AB$155:$BA$1048576,MATCH($A609,'Hoja de Trabajo para listado'!$AB$155:$AB$1048576,0),MATCH((CUADRO!Q$5&amp;$E609),'Hoja de Trabajo para listado'!$AB$151:$BA$151,0)),0)+IFERROR(INDEX('Hoja de Trabajo para listado'!$BC$155:$CB$1048576,MATCH($A609,'Hoja de Trabajo para listado'!$BC$155:$BC$1048576,0),MATCH((CUADRO!Q$5&amp;$E609),'Hoja de Trabajo para listado'!$BC$151:$CB$151,0)),0)+IFERROR(INDEX('Hoja de Trabajo para listado'!$DE$153:$DG$274,MATCH($A609,'Hoja de Trabajo para listado'!$DE$153:$DE$1048576,0),MATCH((CUADRO!Q$5&amp;$E609),'Hoja de Trabajo para listado'!$DE$151:$DG$151,0)),0)+IFERROR(INDEX('Hoja de Trabajo para listado'!$CD$155:$DC$1048576,MATCH($A609,'Hoja de Trabajo para listado'!$CD$155:$CD$1048576,0),MATCH((CUADRO!Q$5&amp;$E609),'Hoja de Trabajo para listado'!$CD$151:$DC$151,0)),0)</f>
        <v>0</v>
      </c>
      <c r="R609" s="314">
        <f t="shared" ca="1" si="18"/>
        <v>0</v>
      </c>
      <c r="S609" s="322">
        <f ca="1">+R608+R609</f>
        <v>0</v>
      </c>
      <c r="T609" s="314">
        <f ca="1">+S609</f>
        <v>0</v>
      </c>
      <c r="U609" s="313">
        <f t="shared" si="19"/>
        <v>2</v>
      </c>
      <c r="V609" s="319" t="str">
        <f>+VLOOKUP(A609,bd_lista!$A$3:$E$593,5,FALSE)</f>
        <v>Gobiernos Autonomos Municipales</v>
      </c>
      <c r="W609" s="426"/>
    </row>
    <row r="610" spans="1:23" customFormat="1" ht="15" hidden="1" customHeight="1">
      <c r="A610" s="323">
        <v>1602</v>
      </c>
      <c r="B610" s="427">
        <f>+A610</f>
        <v>1602</v>
      </c>
      <c r="C610" s="318" t="str">
        <f>+VLOOKUP(A610,bd_lista!$A$3:$C$593,3,FALSE)</f>
        <v>Gobierno Autónomo Municipal de Padcaya</v>
      </c>
      <c r="D610" s="429" t="str">
        <f>+C610</f>
        <v>Gobierno Autónomo Municipal de Padcaya</v>
      </c>
      <c r="E610" s="346" t="s">
        <v>1418</v>
      </c>
      <c r="F610" s="314">
        <f ca="1">+IFERROR(INDEX('Hoja de Trabajo para listado'!$A$155:$Z$1048576,MATCH($A610,'Hoja de Trabajo para listado'!$A$155:$A$1048576,0),MATCH((CUADRO!F$5&amp;$E610),'Hoja de Trabajo para listado'!$A$151:$Z$151,0)),0)+IFERROR(INDEX('Hoja de Trabajo para listado'!$AB$155:$BA$1048576,MATCH($A610,'Hoja de Trabajo para listado'!$AB$155:$AB$1048576,0),MATCH((CUADRO!F$5&amp;$E610),'Hoja de Trabajo para listado'!$AB$151:$BA$151,0)),0)+IFERROR(INDEX('Hoja de Trabajo para listado'!$BC$155:$CB$1048576,MATCH($A610,'Hoja de Trabajo para listado'!$BC$155:$BC$1048576,0),MATCH((CUADRO!F$5&amp;$E610),'Hoja de Trabajo para listado'!$BC$151:$CB$151,0)),0)+IFERROR(INDEX('Hoja de Trabajo para listado'!$DE$153:$DG$274,MATCH($A610,'Hoja de Trabajo para listado'!$DE$153:$DE$1048576,0),MATCH((CUADRO!F$5&amp;$E610),'Hoja de Trabajo para listado'!$DE$151:$DG$151,0)),0)+IFERROR(INDEX('Hoja de Trabajo para listado'!$CD$155:$DC$1048576,MATCH($A610,'Hoja de Trabajo para listado'!$CD$155:$CD$1048576,0),MATCH((CUADRO!F$5&amp;$E610),'Hoja de Trabajo para listado'!$CD$151:$DC$151,0)),0)</f>
        <v>0</v>
      </c>
      <c r="G610" s="314">
        <f ca="1">+IFERROR(INDEX('Hoja de Trabajo para listado'!$A$155:$Z$1048576,MATCH($A610,'Hoja de Trabajo para listado'!$A$155:$A$1048576,0),MATCH((CUADRO!G$5&amp;$E610),'Hoja de Trabajo para listado'!$A$151:$Z$151,0)),0)+IFERROR(INDEX('Hoja de Trabajo para listado'!$AB$155:$BA$1048576,MATCH($A610,'Hoja de Trabajo para listado'!$AB$155:$AB$1048576,0),MATCH((CUADRO!G$5&amp;$E610),'Hoja de Trabajo para listado'!$AB$151:$BA$151,0)),0)+IFERROR(INDEX('Hoja de Trabajo para listado'!$BC$155:$CB$1048576,MATCH($A610,'Hoja de Trabajo para listado'!$BC$155:$BC$1048576,0),MATCH((CUADRO!G$5&amp;$E610),'Hoja de Trabajo para listado'!$BC$151:$CB$151,0)),0)+IFERROR(INDEX('Hoja de Trabajo para listado'!$DE$153:$DG$274,MATCH($A610,'Hoja de Trabajo para listado'!$DE$153:$DE$1048576,0),MATCH((CUADRO!G$5&amp;$E610),'Hoja de Trabajo para listado'!$DE$151:$DG$151,0)),0)+IFERROR(INDEX('Hoja de Trabajo para listado'!$CD$155:$DC$1048576,MATCH($A610,'Hoja de Trabajo para listado'!$CD$155:$CD$1048576,0),MATCH((CUADRO!G$5&amp;$E610),'Hoja de Trabajo para listado'!$CD$151:$DC$151,0)),0)</f>
        <v>0</v>
      </c>
      <c r="H610" s="314">
        <f ca="1">+IFERROR(INDEX('Hoja de Trabajo para listado'!$A$155:$Z$1048576,MATCH($A610,'Hoja de Trabajo para listado'!$A$155:$A$1048576,0),MATCH((CUADRO!H$5&amp;$E610),'Hoja de Trabajo para listado'!$A$151:$Z$151,0)),0)+IFERROR(INDEX('Hoja de Trabajo para listado'!$AB$155:$BA$1048576,MATCH($A610,'Hoja de Trabajo para listado'!$AB$155:$AB$1048576,0),MATCH((CUADRO!H$5&amp;$E610),'Hoja de Trabajo para listado'!$AB$151:$BA$151,0)),0)+IFERROR(INDEX('Hoja de Trabajo para listado'!$BC$155:$CB$1048576,MATCH($A610,'Hoja de Trabajo para listado'!$BC$155:$BC$1048576,0),MATCH((CUADRO!H$5&amp;$E610),'Hoja de Trabajo para listado'!$BC$151:$CB$151,0)),0)+IFERROR(INDEX('Hoja de Trabajo para listado'!$DE$153:$DG$274,MATCH($A610,'Hoja de Trabajo para listado'!$DE$153:$DE$1048576,0),MATCH((CUADRO!H$5&amp;$E610),'Hoja de Trabajo para listado'!$DE$151:$DG$151,0)),0)+IFERROR(INDEX('Hoja de Trabajo para listado'!$CD$155:$DC$1048576,MATCH($A610,'Hoja de Trabajo para listado'!$CD$155:$CD$1048576,0),MATCH((CUADRO!H$5&amp;$E610),'Hoja de Trabajo para listado'!$CD$151:$DC$151,0)),0)</f>
        <v>0</v>
      </c>
      <c r="I610" s="314">
        <f ca="1">+IFERROR(INDEX('Hoja de Trabajo para listado'!$A$155:$Z$1048576,MATCH($A610,'Hoja de Trabajo para listado'!$A$155:$A$1048576,0),MATCH((CUADRO!I$5&amp;$E610),'Hoja de Trabajo para listado'!$A$151:$Z$151,0)),0)+IFERROR(INDEX('Hoja de Trabajo para listado'!$AB$155:$BA$1048576,MATCH($A610,'Hoja de Trabajo para listado'!$AB$155:$AB$1048576,0),MATCH((CUADRO!I$5&amp;$E610),'Hoja de Trabajo para listado'!$AB$151:$BA$151,0)),0)+IFERROR(INDEX('Hoja de Trabajo para listado'!$BC$155:$CB$1048576,MATCH($A610,'Hoja de Trabajo para listado'!$BC$155:$BC$1048576,0),MATCH((CUADRO!I$5&amp;$E610),'Hoja de Trabajo para listado'!$BC$151:$CB$151,0)),0)+IFERROR(INDEX('Hoja de Trabajo para listado'!$DE$153:$DG$274,MATCH($A610,'Hoja de Trabajo para listado'!$DE$153:$DE$1048576,0),MATCH((CUADRO!I$5&amp;$E610),'Hoja de Trabajo para listado'!$DE$151:$DG$151,0)),0)+IFERROR(INDEX('Hoja de Trabajo para listado'!$CD$155:$DC$1048576,MATCH($A610,'Hoja de Trabajo para listado'!$CD$155:$CD$1048576,0),MATCH((CUADRO!I$5&amp;$E610),'Hoja de Trabajo para listado'!$CD$151:$DC$151,0)),0)</f>
        <v>0</v>
      </c>
      <c r="J610" s="314">
        <f ca="1">+IFERROR(INDEX('Hoja de Trabajo para listado'!$A$155:$Z$1048576,MATCH($A610,'Hoja de Trabajo para listado'!$A$155:$A$1048576,0),MATCH((CUADRO!J$5&amp;$E610),'Hoja de Trabajo para listado'!$A$151:$Z$151,0)),0)+IFERROR(INDEX('Hoja de Trabajo para listado'!$AB$155:$BA$1048576,MATCH($A610,'Hoja de Trabajo para listado'!$AB$155:$AB$1048576,0),MATCH((CUADRO!J$5&amp;$E610),'Hoja de Trabajo para listado'!$AB$151:$BA$151,0)),0)+IFERROR(INDEX('Hoja de Trabajo para listado'!$BC$155:$CB$1048576,MATCH($A610,'Hoja de Trabajo para listado'!$BC$155:$BC$1048576,0),MATCH((CUADRO!J$5&amp;$E610),'Hoja de Trabajo para listado'!$BC$151:$CB$151,0)),0)+IFERROR(INDEX('Hoja de Trabajo para listado'!$DE$153:$DG$274,MATCH($A610,'Hoja de Trabajo para listado'!$DE$153:$DE$1048576,0),MATCH((CUADRO!J$5&amp;$E610),'Hoja de Trabajo para listado'!$DE$151:$DG$151,0)),0)+IFERROR(INDEX('Hoja de Trabajo para listado'!$CD$155:$DC$1048576,MATCH($A610,'Hoja de Trabajo para listado'!$CD$155:$CD$1048576,0),MATCH((CUADRO!J$5&amp;$E610),'Hoja de Trabajo para listado'!$CD$151:$DC$151,0)),0)</f>
        <v>0</v>
      </c>
      <c r="K610" s="314">
        <f ca="1">+IFERROR(INDEX('Hoja de Trabajo para listado'!$A$155:$Z$1048576,MATCH($A610,'Hoja de Trabajo para listado'!$A$155:$A$1048576,0),MATCH((CUADRO!K$5&amp;$E610),'Hoja de Trabajo para listado'!$A$151:$Z$151,0)),0)+IFERROR(INDEX('Hoja de Trabajo para listado'!$AB$155:$BA$1048576,MATCH($A610,'Hoja de Trabajo para listado'!$AB$155:$AB$1048576,0),MATCH((CUADRO!K$5&amp;$E610),'Hoja de Trabajo para listado'!$AB$151:$BA$151,0)),0)+IFERROR(INDEX('Hoja de Trabajo para listado'!$BC$155:$CB$1048576,MATCH($A610,'Hoja de Trabajo para listado'!$BC$155:$BC$1048576,0),MATCH((CUADRO!K$5&amp;$E610),'Hoja de Trabajo para listado'!$BC$151:$CB$151,0)),0)+IFERROR(INDEX('Hoja de Trabajo para listado'!$DE$153:$DG$274,MATCH($A610,'Hoja de Trabajo para listado'!$DE$153:$DE$1048576,0),MATCH((CUADRO!K$5&amp;$E610),'Hoja de Trabajo para listado'!$DE$151:$DG$151,0)),0)+IFERROR(INDEX('Hoja de Trabajo para listado'!$CD$155:$DC$1048576,MATCH($A610,'Hoja de Trabajo para listado'!$CD$155:$CD$1048576,0),MATCH((CUADRO!K$5&amp;$E610),'Hoja de Trabajo para listado'!$CD$151:$DC$151,0)),0)</f>
        <v>0</v>
      </c>
      <c r="L610" s="314">
        <f ca="1">+IFERROR(INDEX('Hoja de Trabajo para listado'!$A$155:$Z$1048576,MATCH($A610,'Hoja de Trabajo para listado'!$A$155:$A$1048576,0),MATCH((CUADRO!L$5&amp;$E610),'Hoja de Trabajo para listado'!$A$151:$Z$151,0)),0)+IFERROR(INDEX('Hoja de Trabajo para listado'!$AB$155:$BA$1048576,MATCH($A610,'Hoja de Trabajo para listado'!$AB$155:$AB$1048576,0),MATCH((CUADRO!L$5&amp;$E610),'Hoja de Trabajo para listado'!$AB$151:$BA$151,0)),0)+IFERROR(INDEX('Hoja de Trabajo para listado'!$BC$155:$CB$1048576,MATCH($A610,'Hoja de Trabajo para listado'!$BC$155:$BC$1048576,0),MATCH((CUADRO!L$5&amp;$E610),'Hoja de Trabajo para listado'!$BC$151:$CB$151,0)),0)+IFERROR(INDEX('Hoja de Trabajo para listado'!$DE$153:$DG$274,MATCH($A610,'Hoja de Trabajo para listado'!$DE$153:$DE$1048576,0),MATCH((CUADRO!L$5&amp;$E610),'Hoja de Trabajo para listado'!$DE$151:$DG$151,0)),0)+IFERROR(INDEX('Hoja de Trabajo para listado'!$CD$155:$DC$1048576,MATCH($A610,'Hoja de Trabajo para listado'!$CD$155:$CD$1048576,0),MATCH((CUADRO!L$5&amp;$E610),'Hoja de Trabajo para listado'!$CD$151:$DC$151,0)),0)</f>
        <v>0</v>
      </c>
      <c r="M610" s="314">
        <f ca="1">+IFERROR(INDEX('Hoja de Trabajo para listado'!$A$155:$Z$1048576,MATCH($A610,'Hoja de Trabajo para listado'!$A$155:$A$1048576,0),MATCH((CUADRO!M$5&amp;$E610),'Hoja de Trabajo para listado'!$A$151:$Z$151,0)),0)+IFERROR(INDEX('Hoja de Trabajo para listado'!$AB$155:$BA$1048576,MATCH($A610,'Hoja de Trabajo para listado'!$AB$155:$AB$1048576,0),MATCH((CUADRO!M$5&amp;$E610),'Hoja de Trabajo para listado'!$AB$151:$BA$151,0)),0)+IFERROR(INDEX('Hoja de Trabajo para listado'!$BC$155:$CB$1048576,MATCH($A610,'Hoja de Trabajo para listado'!$BC$155:$BC$1048576,0),MATCH((CUADRO!M$5&amp;$E610),'Hoja de Trabajo para listado'!$BC$151:$CB$151,0)),0)+IFERROR(INDEX('Hoja de Trabajo para listado'!$DE$153:$DG$274,MATCH($A610,'Hoja de Trabajo para listado'!$DE$153:$DE$1048576,0),MATCH((CUADRO!M$5&amp;$E610),'Hoja de Trabajo para listado'!$DE$151:$DG$151,0)),0)+IFERROR(INDEX('Hoja de Trabajo para listado'!$CD$155:$DC$1048576,MATCH($A610,'Hoja de Trabajo para listado'!$CD$155:$CD$1048576,0),MATCH((CUADRO!M$5&amp;$E610),'Hoja de Trabajo para listado'!$CD$151:$DC$151,0)),0)</f>
        <v>0</v>
      </c>
      <c r="N610" s="314">
        <f ca="1">+IFERROR(INDEX('Hoja de Trabajo para listado'!$A$155:$Z$1048576,MATCH($A610,'Hoja de Trabajo para listado'!$A$155:$A$1048576,0),MATCH((CUADRO!N$5&amp;$E610),'Hoja de Trabajo para listado'!$A$151:$Z$151,0)),0)+IFERROR(INDEX('Hoja de Trabajo para listado'!$AB$155:$BA$1048576,MATCH($A610,'Hoja de Trabajo para listado'!$AB$155:$AB$1048576,0),MATCH((CUADRO!N$5&amp;$E610),'Hoja de Trabajo para listado'!$AB$151:$BA$151,0)),0)+IFERROR(INDEX('Hoja de Trabajo para listado'!$BC$155:$CB$1048576,MATCH($A610,'Hoja de Trabajo para listado'!$BC$155:$BC$1048576,0),MATCH((CUADRO!N$5&amp;$E610),'Hoja de Trabajo para listado'!$BC$151:$CB$151,0)),0)+IFERROR(INDEX('Hoja de Trabajo para listado'!$DE$153:$DG$274,MATCH($A610,'Hoja de Trabajo para listado'!$DE$153:$DE$1048576,0),MATCH((CUADRO!N$5&amp;$E610),'Hoja de Trabajo para listado'!$DE$151:$DG$151,0)),0)+IFERROR(INDEX('Hoja de Trabajo para listado'!$CD$155:$DC$1048576,MATCH($A610,'Hoja de Trabajo para listado'!$CD$155:$CD$1048576,0),MATCH((CUADRO!N$5&amp;$E610),'Hoja de Trabajo para listado'!$CD$151:$DC$151,0)),0)</f>
        <v>0</v>
      </c>
      <c r="O610" s="314">
        <f ca="1">+IFERROR(INDEX('Hoja de Trabajo para listado'!$A$155:$Z$1048576,MATCH($A610,'Hoja de Trabajo para listado'!$A$155:$A$1048576,0),MATCH((CUADRO!O$5&amp;$E610),'Hoja de Trabajo para listado'!$A$151:$Z$151,0)),0)+IFERROR(INDEX('Hoja de Trabajo para listado'!$AB$155:$BA$1048576,MATCH($A610,'Hoja de Trabajo para listado'!$AB$155:$AB$1048576,0),MATCH((CUADRO!O$5&amp;$E610),'Hoja de Trabajo para listado'!$AB$151:$BA$151,0)),0)+IFERROR(INDEX('Hoja de Trabajo para listado'!$BC$155:$CB$1048576,MATCH($A610,'Hoja de Trabajo para listado'!$BC$155:$BC$1048576,0),MATCH((CUADRO!O$5&amp;$E610),'Hoja de Trabajo para listado'!$BC$151:$CB$151,0)),0)+IFERROR(INDEX('Hoja de Trabajo para listado'!$DE$153:$DG$274,MATCH($A610,'Hoja de Trabajo para listado'!$DE$153:$DE$1048576,0),MATCH((CUADRO!O$5&amp;$E610),'Hoja de Trabajo para listado'!$DE$151:$DG$151,0)),0)+IFERROR(INDEX('Hoja de Trabajo para listado'!$CD$155:$DC$1048576,MATCH($A610,'Hoja de Trabajo para listado'!$CD$155:$CD$1048576,0),MATCH((CUADRO!O$5&amp;$E610),'Hoja de Trabajo para listado'!$CD$151:$DC$151,0)),0)</f>
        <v>0</v>
      </c>
      <c r="P610" s="314">
        <f ca="1">+IFERROR(INDEX('Hoja de Trabajo para listado'!$A$155:$Z$1048576,MATCH($A610,'Hoja de Trabajo para listado'!$A$155:$A$1048576,0),MATCH((CUADRO!P$5&amp;$E610),'Hoja de Trabajo para listado'!$A$151:$Z$151,0)),0)+IFERROR(INDEX('Hoja de Trabajo para listado'!$AB$155:$BA$1048576,MATCH($A610,'Hoja de Trabajo para listado'!$AB$155:$AB$1048576,0),MATCH((CUADRO!P$5&amp;$E610),'Hoja de Trabajo para listado'!$AB$151:$BA$151,0)),0)+IFERROR(INDEX('Hoja de Trabajo para listado'!$BC$155:$CB$1048576,MATCH($A610,'Hoja de Trabajo para listado'!$BC$155:$BC$1048576,0),MATCH((CUADRO!P$5&amp;$E610),'Hoja de Trabajo para listado'!$BC$151:$CB$151,0)),0)+IFERROR(INDEX('Hoja de Trabajo para listado'!$DE$153:$DG$274,MATCH($A610,'Hoja de Trabajo para listado'!$DE$153:$DE$1048576,0),MATCH((CUADRO!P$5&amp;$E610),'Hoja de Trabajo para listado'!$DE$151:$DG$151,0)),0)+IFERROR(INDEX('Hoja de Trabajo para listado'!$CD$155:$DC$1048576,MATCH($A610,'Hoja de Trabajo para listado'!$CD$155:$CD$1048576,0),MATCH((CUADRO!P$5&amp;$E610),'Hoja de Trabajo para listado'!$CD$151:$DC$151,0)),0)</f>
        <v>0</v>
      </c>
      <c r="Q610" s="314">
        <f ca="1">+IFERROR(INDEX('Hoja de Trabajo para listado'!$A$155:$Z$1048576,MATCH($A610,'Hoja de Trabajo para listado'!$A$155:$A$1048576,0),MATCH((CUADRO!Q$5&amp;$E610),'Hoja de Trabajo para listado'!$A$151:$Z$151,0)),0)+IFERROR(INDEX('Hoja de Trabajo para listado'!$AB$155:$BA$1048576,MATCH($A610,'Hoja de Trabajo para listado'!$AB$155:$AB$1048576,0),MATCH((CUADRO!Q$5&amp;$E610),'Hoja de Trabajo para listado'!$AB$151:$BA$151,0)),0)+IFERROR(INDEX('Hoja de Trabajo para listado'!$BC$155:$CB$1048576,MATCH($A610,'Hoja de Trabajo para listado'!$BC$155:$BC$1048576,0),MATCH((CUADRO!Q$5&amp;$E610),'Hoja de Trabajo para listado'!$BC$151:$CB$151,0)),0)+IFERROR(INDEX('Hoja de Trabajo para listado'!$DE$153:$DG$274,MATCH($A610,'Hoja de Trabajo para listado'!$DE$153:$DE$1048576,0),MATCH((CUADRO!Q$5&amp;$E610),'Hoja de Trabajo para listado'!$DE$151:$DG$151,0)),0)+IFERROR(INDEX('Hoja de Trabajo para listado'!$CD$155:$DC$1048576,MATCH($A610,'Hoja de Trabajo para listado'!$CD$155:$CD$1048576,0),MATCH((CUADRO!Q$5&amp;$E610),'Hoja de Trabajo para listado'!$CD$151:$DC$151,0)),0)</f>
        <v>0</v>
      </c>
      <c r="R610" s="314">
        <f t="shared" ca="1" si="18"/>
        <v>0</v>
      </c>
      <c r="S610" s="322"/>
      <c r="T610" s="314">
        <f ca="1">+T611</f>
        <v>0</v>
      </c>
      <c r="U610" s="313">
        <f t="shared" si="19"/>
        <v>1</v>
      </c>
      <c r="V610" s="319" t="str">
        <f>+VLOOKUP(A610,bd_lista!$A$3:$E$593,5,FALSE)</f>
        <v>Gobiernos Autonomos Municipales</v>
      </c>
      <c r="W610" s="425" t="str">
        <f>+V610</f>
        <v>Gobiernos Autonomos Municipales</v>
      </c>
    </row>
    <row r="611" spans="1:23" customFormat="1" ht="15" hidden="1" customHeight="1">
      <c r="A611" s="323">
        <v>1602</v>
      </c>
      <c r="B611" s="428"/>
      <c r="C611" s="318" t="str">
        <f>+VLOOKUP(A611,bd_lista!$A$3:$C$593,3,FALSE)</f>
        <v>Gobierno Autónomo Municipal de Padcaya</v>
      </c>
      <c r="D611" s="430"/>
      <c r="E611" s="347" t="s">
        <v>1419</v>
      </c>
      <c r="F611" s="314">
        <f ca="1">+IFERROR(INDEX('Hoja de Trabajo para listado'!$A$155:$Z$1048576,MATCH($A611,'Hoja de Trabajo para listado'!$A$155:$A$1048576,0),MATCH((CUADRO!F$5&amp;$E611),'Hoja de Trabajo para listado'!$A$151:$Z$151,0)),0)+IFERROR(INDEX('Hoja de Trabajo para listado'!$AB$155:$BA$1048576,MATCH($A611,'Hoja de Trabajo para listado'!$AB$155:$AB$1048576,0),MATCH((CUADRO!F$5&amp;$E611),'Hoja de Trabajo para listado'!$AB$151:$BA$151,0)),0)+IFERROR(INDEX('Hoja de Trabajo para listado'!$BC$155:$CB$1048576,MATCH($A611,'Hoja de Trabajo para listado'!$BC$155:$BC$1048576,0),MATCH((CUADRO!F$5&amp;$E611),'Hoja de Trabajo para listado'!$BC$151:$CB$151,0)),0)+IFERROR(INDEX('Hoja de Trabajo para listado'!$DE$153:$DG$274,MATCH($A611,'Hoja de Trabajo para listado'!$DE$153:$DE$1048576,0),MATCH((CUADRO!F$5&amp;$E611),'Hoja de Trabajo para listado'!$DE$151:$DG$151,0)),0)+IFERROR(INDEX('Hoja de Trabajo para listado'!$CD$155:$DC$1048576,MATCH($A611,'Hoja de Trabajo para listado'!$CD$155:$CD$1048576,0),MATCH((CUADRO!F$5&amp;$E611),'Hoja de Trabajo para listado'!$CD$151:$DC$151,0)),0)</f>
        <v>0</v>
      </c>
      <c r="G611" s="314">
        <f ca="1">+IFERROR(INDEX('Hoja de Trabajo para listado'!$A$155:$Z$1048576,MATCH($A611,'Hoja de Trabajo para listado'!$A$155:$A$1048576,0),MATCH((CUADRO!G$5&amp;$E611),'Hoja de Trabajo para listado'!$A$151:$Z$151,0)),0)+IFERROR(INDEX('Hoja de Trabajo para listado'!$AB$155:$BA$1048576,MATCH($A611,'Hoja de Trabajo para listado'!$AB$155:$AB$1048576,0),MATCH((CUADRO!G$5&amp;$E611),'Hoja de Trabajo para listado'!$AB$151:$BA$151,0)),0)+IFERROR(INDEX('Hoja de Trabajo para listado'!$BC$155:$CB$1048576,MATCH($A611,'Hoja de Trabajo para listado'!$BC$155:$BC$1048576,0),MATCH((CUADRO!G$5&amp;$E611),'Hoja de Trabajo para listado'!$BC$151:$CB$151,0)),0)+IFERROR(INDEX('Hoja de Trabajo para listado'!$DE$153:$DG$274,MATCH($A611,'Hoja de Trabajo para listado'!$DE$153:$DE$1048576,0),MATCH((CUADRO!G$5&amp;$E611),'Hoja de Trabajo para listado'!$DE$151:$DG$151,0)),0)+IFERROR(INDEX('Hoja de Trabajo para listado'!$CD$155:$DC$1048576,MATCH($A611,'Hoja de Trabajo para listado'!$CD$155:$CD$1048576,0),MATCH((CUADRO!G$5&amp;$E611),'Hoja de Trabajo para listado'!$CD$151:$DC$151,0)),0)</f>
        <v>0</v>
      </c>
      <c r="H611" s="314">
        <f ca="1">+IFERROR(INDEX('Hoja de Trabajo para listado'!$A$155:$Z$1048576,MATCH($A611,'Hoja de Trabajo para listado'!$A$155:$A$1048576,0),MATCH((CUADRO!H$5&amp;$E611),'Hoja de Trabajo para listado'!$A$151:$Z$151,0)),0)+IFERROR(INDEX('Hoja de Trabajo para listado'!$AB$155:$BA$1048576,MATCH($A611,'Hoja de Trabajo para listado'!$AB$155:$AB$1048576,0),MATCH((CUADRO!H$5&amp;$E611),'Hoja de Trabajo para listado'!$AB$151:$BA$151,0)),0)+IFERROR(INDEX('Hoja de Trabajo para listado'!$BC$155:$CB$1048576,MATCH($A611,'Hoja de Trabajo para listado'!$BC$155:$BC$1048576,0),MATCH((CUADRO!H$5&amp;$E611),'Hoja de Trabajo para listado'!$BC$151:$CB$151,0)),0)+IFERROR(INDEX('Hoja de Trabajo para listado'!$DE$153:$DG$274,MATCH($A611,'Hoja de Trabajo para listado'!$DE$153:$DE$1048576,0),MATCH((CUADRO!H$5&amp;$E611),'Hoja de Trabajo para listado'!$DE$151:$DG$151,0)),0)+IFERROR(INDEX('Hoja de Trabajo para listado'!$CD$155:$DC$1048576,MATCH($A611,'Hoja de Trabajo para listado'!$CD$155:$CD$1048576,0),MATCH((CUADRO!H$5&amp;$E611),'Hoja de Trabajo para listado'!$CD$151:$DC$151,0)),0)</f>
        <v>0</v>
      </c>
      <c r="I611" s="314">
        <f ca="1">+IFERROR(INDEX('Hoja de Trabajo para listado'!$A$155:$Z$1048576,MATCH($A611,'Hoja de Trabajo para listado'!$A$155:$A$1048576,0),MATCH((CUADRO!I$5&amp;$E611),'Hoja de Trabajo para listado'!$A$151:$Z$151,0)),0)+IFERROR(INDEX('Hoja de Trabajo para listado'!$AB$155:$BA$1048576,MATCH($A611,'Hoja de Trabajo para listado'!$AB$155:$AB$1048576,0),MATCH((CUADRO!I$5&amp;$E611),'Hoja de Trabajo para listado'!$AB$151:$BA$151,0)),0)+IFERROR(INDEX('Hoja de Trabajo para listado'!$BC$155:$CB$1048576,MATCH($A611,'Hoja de Trabajo para listado'!$BC$155:$BC$1048576,0),MATCH((CUADRO!I$5&amp;$E611),'Hoja de Trabajo para listado'!$BC$151:$CB$151,0)),0)+IFERROR(INDEX('Hoja de Trabajo para listado'!$DE$153:$DG$274,MATCH($A611,'Hoja de Trabajo para listado'!$DE$153:$DE$1048576,0),MATCH((CUADRO!I$5&amp;$E611),'Hoja de Trabajo para listado'!$DE$151:$DG$151,0)),0)+IFERROR(INDEX('Hoja de Trabajo para listado'!$CD$155:$DC$1048576,MATCH($A611,'Hoja de Trabajo para listado'!$CD$155:$CD$1048576,0),MATCH((CUADRO!I$5&amp;$E611),'Hoja de Trabajo para listado'!$CD$151:$DC$151,0)),0)</f>
        <v>0</v>
      </c>
      <c r="J611" s="314">
        <f ca="1">+IFERROR(INDEX('Hoja de Trabajo para listado'!$A$155:$Z$1048576,MATCH($A611,'Hoja de Trabajo para listado'!$A$155:$A$1048576,0),MATCH((CUADRO!J$5&amp;$E611),'Hoja de Trabajo para listado'!$A$151:$Z$151,0)),0)+IFERROR(INDEX('Hoja de Trabajo para listado'!$AB$155:$BA$1048576,MATCH($A611,'Hoja de Trabajo para listado'!$AB$155:$AB$1048576,0),MATCH((CUADRO!J$5&amp;$E611),'Hoja de Trabajo para listado'!$AB$151:$BA$151,0)),0)+IFERROR(INDEX('Hoja de Trabajo para listado'!$BC$155:$CB$1048576,MATCH($A611,'Hoja de Trabajo para listado'!$BC$155:$BC$1048576,0),MATCH((CUADRO!J$5&amp;$E611),'Hoja de Trabajo para listado'!$BC$151:$CB$151,0)),0)+IFERROR(INDEX('Hoja de Trabajo para listado'!$DE$153:$DG$274,MATCH($A611,'Hoja de Trabajo para listado'!$DE$153:$DE$1048576,0),MATCH((CUADRO!J$5&amp;$E611),'Hoja de Trabajo para listado'!$DE$151:$DG$151,0)),0)+IFERROR(INDEX('Hoja de Trabajo para listado'!$CD$155:$DC$1048576,MATCH($A611,'Hoja de Trabajo para listado'!$CD$155:$CD$1048576,0),MATCH((CUADRO!J$5&amp;$E611),'Hoja de Trabajo para listado'!$CD$151:$DC$151,0)),0)</f>
        <v>0</v>
      </c>
      <c r="K611" s="314">
        <f ca="1">+IFERROR(INDEX('Hoja de Trabajo para listado'!$A$155:$Z$1048576,MATCH($A611,'Hoja de Trabajo para listado'!$A$155:$A$1048576,0),MATCH((CUADRO!K$5&amp;$E611),'Hoja de Trabajo para listado'!$A$151:$Z$151,0)),0)+IFERROR(INDEX('Hoja de Trabajo para listado'!$AB$155:$BA$1048576,MATCH($A611,'Hoja de Trabajo para listado'!$AB$155:$AB$1048576,0),MATCH((CUADRO!K$5&amp;$E611),'Hoja de Trabajo para listado'!$AB$151:$BA$151,0)),0)+IFERROR(INDEX('Hoja de Trabajo para listado'!$BC$155:$CB$1048576,MATCH($A611,'Hoja de Trabajo para listado'!$BC$155:$BC$1048576,0),MATCH((CUADRO!K$5&amp;$E611),'Hoja de Trabajo para listado'!$BC$151:$CB$151,0)),0)+IFERROR(INDEX('Hoja de Trabajo para listado'!$DE$153:$DG$274,MATCH($A611,'Hoja de Trabajo para listado'!$DE$153:$DE$1048576,0),MATCH((CUADRO!K$5&amp;$E611),'Hoja de Trabajo para listado'!$DE$151:$DG$151,0)),0)+IFERROR(INDEX('Hoja de Trabajo para listado'!$CD$155:$DC$1048576,MATCH($A611,'Hoja de Trabajo para listado'!$CD$155:$CD$1048576,0),MATCH((CUADRO!K$5&amp;$E611),'Hoja de Trabajo para listado'!$CD$151:$DC$151,0)),0)</f>
        <v>0</v>
      </c>
      <c r="L611" s="314">
        <f ca="1">+IFERROR(INDEX('Hoja de Trabajo para listado'!$A$155:$Z$1048576,MATCH($A611,'Hoja de Trabajo para listado'!$A$155:$A$1048576,0),MATCH((CUADRO!L$5&amp;$E611),'Hoja de Trabajo para listado'!$A$151:$Z$151,0)),0)+IFERROR(INDEX('Hoja de Trabajo para listado'!$AB$155:$BA$1048576,MATCH($A611,'Hoja de Trabajo para listado'!$AB$155:$AB$1048576,0),MATCH((CUADRO!L$5&amp;$E611),'Hoja de Trabajo para listado'!$AB$151:$BA$151,0)),0)+IFERROR(INDEX('Hoja de Trabajo para listado'!$BC$155:$CB$1048576,MATCH($A611,'Hoja de Trabajo para listado'!$BC$155:$BC$1048576,0),MATCH((CUADRO!L$5&amp;$E611),'Hoja de Trabajo para listado'!$BC$151:$CB$151,0)),0)+IFERROR(INDEX('Hoja de Trabajo para listado'!$DE$153:$DG$274,MATCH($A611,'Hoja de Trabajo para listado'!$DE$153:$DE$1048576,0),MATCH((CUADRO!L$5&amp;$E611),'Hoja de Trabajo para listado'!$DE$151:$DG$151,0)),0)+IFERROR(INDEX('Hoja de Trabajo para listado'!$CD$155:$DC$1048576,MATCH($A611,'Hoja de Trabajo para listado'!$CD$155:$CD$1048576,0),MATCH((CUADRO!L$5&amp;$E611),'Hoja de Trabajo para listado'!$CD$151:$DC$151,0)),0)</f>
        <v>0</v>
      </c>
      <c r="M611" s="314">
        <f ca="1">+IFERROR(INDEX('Hoja de Trabajo para listado'!$A$155:$Z$1048576,MATCH($A611,'Hoja de Trabajo para listado'!$A$155:$A$1048576,0),MATCH((CUADRO!M$5&amp;$E611),'Hoja de Trabajo para listado'!$A$151:$Z$151,0)),0)+IFERROR(INDEX('Hoja de Trabajo para listado'!$AB$155:$BA$1048576,MATCH($A611,'Hoja de Trabajo para listado'!$AB$155:$AB$1048576,0),MATCH((CUADRO!M$5&amp;$E611),'Hoja de Trabajo para listado'!$AB$151:$BA$151,0)),0)+IFERROR(INDEX('Hoja de Trabajo para listado'!$BC$155:$CB$1048576,MATCH($A611,'Hoja de Trabajo para listado'!$BC$155:$BC$1048576,0),MATCH((CUADRO!M$5&amp;$E611),'Hoja de Trabajo para listado'!$BC$151:$CB$151,0)),0)+IFERROR(INDEX('Hoja de Trabajo para listado'!$DE$153:$DG$274,MATCH($A611,'Hoja de Trabajo para listado'!$DE$153:$DE$1048576,0),MATCH((CUADRO!M$5&amp;$E611),'Hoja de Trabajo para listado'!$DE$151:$DG$151,0)),0)+IFERROR(INDEX('Hoja de Trabajo para listado'!$CD$155:$DC$1048576,MATCH($A611,'Hoja de Trabajo para listado'!$CD$155:$CD$1048576,0),MATCH((CUADRO!M$5&amp;$E611),'Hoja de Trabajo para listado'!$CD$151:$DC$151,0)),0)</f>
        <v>0</v>
      </c>
      <c r="N611" s="314">
        <f ca="1">+IFERROR(INDEX('Hoja de Trabajo para listado'!$A$155:$Z$1048576,MATCH($A611,'Hoja de Trabajo para listado'!$A$155:$A$1048576,0),MATCH((CUADRO!N$5&amp;$E611),'Hoja de Trabajo para listado'!$A$151:$Z$151,0)),0)+IFERROR(INDEX('Hoja de Trabajo para listado'!$AB$155:$BA$1048576,MATCH($A611,'Hoja de Trabajo para listado'!$AB$155:$AB$1048576,0),MATCH((CUADRO!N$5&amp;$E611),'Hoja de Trabajo para listado'!$AB$151:$BA$151,0)),0)+IFERROR(INDEX('Hoja de Trabajo para listado'!$BC$155:$CB$1048576,MATCH($A611,'Hoja de Trabajo para listado'!$BC$155:$BC$1048576,0),MATCH((CUADRO!N$5&amp;$E611),'Hoja de Trabajo para listado'!$BC$151:$CB$151,0)),0)+IFERROR(INDEX('Hoja de Trabajo para listado'!$DE$153:$DG$274,MATCH($A611,'Hoja de Trabajo para listado'!$DE$153:$DE$1048576,0),MATCH((CUADRO!N$5&amp;$E611),'Hoja de Trabajo para listado'!$DE$151:$DG$151,0)),0)+IFERROR(INDEX('Hoja de Trabajo para listado'!$CD$155:$DC$1048576,MATCH($A611,'Hoja de Trabajo para listado'!$CD$155:$CD$1048576,0),MATCH((CUADRO!N$5&amp;$E611),'Hoja de Trabajo para listado'!$CD$151:$DC$151,0)),0)</f>
        <v>0</v>
      </c>
      <c r="O611" s="314">
        <f ca="1">+IFERROR(INDEX('Hoja de Trabajo para listado'!$A$155:$Z$1048576,MATCH($A611,'Hoja de Trabajo para listado'!$A$155:$A$1048576,0),MATCH((CUADRO!O$5&amp;$E611),'Hoja de Trabajo para listado'!$A$151:$Z$151,0)),0)+IFERROR(INDEX('Hoja de Trabajo para listado'!$AB$155:$BA$1048576,MATCH($A611,'Hoja de Trabajo para listado'!$AB$155:$AB$1048576,0),MATCH((CUADRO!O$5&amp;$E611),'Hoja de Trabajo para listado'!$AB$151:$BA$151,0)),0)+IFERROR(INDEX('Hoja de Trabajo para listado'!$BC$155:$CB$1048576,MATCH($A611,'Hoja de Trabajo para listado'!$BC$155:$BC$1048576,0),MATCH((CUADRO!O$5&amp;$E611),'Hoja de Trabajo para listado'!$BC$151:$CB$151,0)),0)+IFERROR(INDEX('Hoja de Trabajo para listado'!$DE$153:$DG$274,MATCH($A611,'Hoja de Trabajo para listado'!$DE$153:$DE$1048576,0),MATCH((CUADRO!O$5&amp;$E611),'Hoja de Trabajo para listado'!$DE$151:$DG$151,0)),0)+IFERROR(INDEX('Hoja de Trabajo para listado'!$CD$155:$DC$1048576,MATCH($A611,'Hoja de Trabajo para listado'!$CD$155:$CD$1048576,0),MATCH((CUADRO!O$5&amp;$E611),'Hoja de Trabajo para listado'!$CD$151:$DC$151,0)),0)</f>
        <v>0</v>
      </c>
      <c r="P611" s="314">
        <f ca="1">+IFERROR(INDEX('Hoja de Trabajo para listado'!$A$155:$Z$1048576,MATCH($A611,'Hoja de Trabajo para listado'!$A$155:$A$1048576,0),MATCH((CUADRO!P$5&amp;$E611),'Hoja de Trabajo para listado'!$A$151:$Z$151,0)),0)+IFERROR(INDEX('Hoja de Trabajo para listado'!$AB$155:$BA$1048576,MATCH($A611,'Hoja de Trabajo para listado'!$AB$155:$AB$1048576,0),MATCH((CUADRO!P$5&amp;$E611),'Hoja de Trabajo para listado'!$AB$151:$BA$151,0)),0)+IFERROR(INDEX('Hoja de Trabajo para listado'!$BC$155:$CB$1048576,MATCH($A611,'Hoja de Trabajo para listado'!$BC$155:$BC$1048576,0),MATCH((CUADRO!P$5&amp;$E611),'Hoja de Trabajo para listado'!$BC$151:$CB$151,0)),0)+IFERROR(INDEX('Hoja de Trabajo para listado'!$DE$153:$DG$274,MATCH($A611,'Hoja de Trabajo para listado'!$DE$153:$DE$1048576,0),MATCH((CUADRO!P$5&amp;$E611),'Hoja de Trabajo para listado'!$DE$151:$DG$151,0)),0)+IFERROR(INDEX('Hoja de Trabajo para listado'!$CD$155:$DC$1048576,MATCH($A611,'Hoja de Trabajo para listado'!$CD$155:$CD$1048576,0),MATCH((CUADRO!P$5&amp;$E611),'Hoja de Trabajo para listado'!$CD$151:$DC$151,0)),0)</f>
        <v>0</v>
      </c>
      <c r="Q611" s="314">
        <f ca="1">+IFERROR(INDEX('Hoja de Trabajo para listado'!$A$155:$Z$1048576,MATCH($A611,'Hoja de Trabajo para listado'!$A$155:$A$1048576,0),MATCH((CUADRO!Q$5&amp;$E611),'Hoja de Trabajo para listado'!$A$151:$Z$151,0)),0)+IFERROR(INDEX('Hoja de Trabajo para listado'!$AB$155:$BA$1048576,MATCH($A611,'Hoja de Trabajo para listado'!$AB$155:$AB$1048576,0),MATCH((CUADRO!Q$5&amp;$E611),'Hoja de Trabajo para listado'!$AB$151:$BA$151,0)),0)+IFERROR(INDEX('Hoja de Trabajo para listado'!$BC$155:$CB$1048576,MATCH($A611,'Hoja de Trabajo para listado'!$BC$155:$BC$1048576,0),MATCH((CUADRO!Q$5&amp;$E611),'Hoja de Trabajo para listado'!$BC$151:$CB$151,0)),0)+IFERROR(INDEX('Hoja de Trabajo para listado'!$DE$153:$DG$274,MATCH($A611,'Hoja de Trabajo para listado'!$DE$153:$DE$1048576,0),MATCH((CUADRO!Q$5&amp;$E611),'Hoja de Trabajo para listado'!$DE$151:$DG$151,0)),0)+IFERROR(INDEX('Hoja de Trabajo para listado'!$CD$155:$DC$1048576,MATCH($A611,'Hoja de Trabajo para listado'!$CD$155:$CD$1048576,0),MATCH((CUADRO!Q$5&amp;$E611),'Hoja de Trabajo para listado'!$CD$151:$DC$151,0)),0)</f>
        <v>0</v>
      </c>
      <c r="R611" s="314">
        <f t="shared" ca="1" si="18"/>
        <v>0</v>
      </c>
      <c r="S611" s="322">
        <f ca="1">+R610+R611</f>
        <v>0</v>
      </c>
      <c r="T611" s="314">
        <f ca="1">+S611</f>
        <v>0</v>
      </c>
      <c r="U611" s="313">
        <f t="shared" si="19"/>
        <v>2</v>
      </c>
      <c r="V611" s="319" t="str">
        <f>+VLOOKUP(A611,bd_lista!$A$3:$E$593,5,FALSE)</f>
        <v>Gobiernos Autonomos Municipales</v>
      </c>
      <c r="W611" s="426"/>
    </row>
    <row r="612" spans="1:23" customFormat="1" ht="27" hidden="1" customHeight="1">
      <c r="A612" s="323">
        <v>1603</v>
      </c>
      <c r="B612" s="427">
        <f>+A612</f>
        <v>1603</v>
      </c>
      <c r="C612" s="318" t="str">
        <f>+VLOOKUP(A612,bd_lista!$A$3:$C$593,3,FALSE)</f>
        <v>Gobierno Autónomo Municipal de Bermejo</v>
      </c>
      <c r="D612" s="429" t="str">
        <f>+C612</f>
        <v>Gobierno Autónomo Municipal de Bermejo</v>
      </c>
      <c r="E612" s="346" t="s">
        <v>1418</v>
      </c>
      <c r="F612" s="314">
        <f ca="1">+IFERROR(INDEX('Hoja de Trabajo para listado'!$A$155:$Z$1048576,MATCH($A612,'Hoja de Trabajo para listado'!$A$155:$A$1048576,0),MATCH((CUADRO!F$5&amp;$E612),'Hoja de Trabajo para listado'!$A$151:$Z$151,0)),0)+IFERROR(INDEX('Hoja de Trabajo para listado'!$AB$155:$BA$1048576,MATCH($A612,'Hoja de Trabajo para listado'!$AB$155:$AB$1048576,0),MATCH((CUADRO!F$5&amp;$E612),'Hoja de Trabajo para listado'!$AB$151:$BA$151,0)),0)+IFERROR(INDEX('Hoja de Trabajo para listado'!$BC$155:$CB$1048576,MATCH($A612,'Hoja de Trabajo para listado'!$BC$155:$BC$1048576,0),MATCH((CUADRO!F$5&amp;$E612),'Hoja de Trabajo para listado'!$BC$151:$CB$151,0)),0)+IFERROR(INDEX('Hoja de Trabajo para listado'!$DE$153:$DG$274,MATCH($A612,'Hoja de Trabajo para listado'!$DE$153:$DE$1048576,0),MATCH((CUADRO!F$5&amp;$E612),'Hoja de Trabajo para listado'!$DE$151:$DG$151,0)),0)+IFERROR(INDEX('Hoja de Trabajo para listado'!$CD$155:$DC$1048576,MATCH($A612,'Hoja de Trabajo para listado'!$CD$155:$CD$1048576,0),MATCH((CUADRO!F$5&amp;$E612),'Hoja de Trabajo para listado'!$CD$151:$DC$151,0)),0)</f>
        <v>0</v>
      </c>
      <c r="G612" s="314">
        <f ca="1">+IFERROR(INDEX('Hoja de Trabajo para listado'!$A$155:$Z$1048576,MATCH($A612,'Hoja de Trabajo para listado'!$A$155:$A$1048576,0),MATCH((CUADRO!G$5&amp;$E612),'Hoja de Trabajo para listado'!$A$151:$Z$151,0)),0)+IFERROR(INDEX('Hoja de Trabajo para listado'!$AB$155:$BA$1048576,MATCH($A612,'Hoja de Trabajo para listado'!$AB$155:$AB$1048576,0),MATCH((CUADRO!G$5&amp;$E612),'Hoja de Trabajo para listado'!$AB$151:$BA$151,0)),0)+IFERROR(INDEX('Hoja de Trabajo para listado'!$BC$155:$CB$1048576,MATCH($A612,'Hoja de Trabajo para listado'!$BC$155:$BC$1048576,0),MATCH((CUADRO!G$5&amp;$E612),'Hoja de Trabajo para listado'!$BC$151:$CB$151,0)),0)+IFERROR(INDEX('Hoja de Trabajo para listado'!$DE$153:$DG$274,MATCH($A612,'Hoja de Trabajo para listado'!$DE$153:$DE$1048576,0),MATCH((CUADRO!G$5&amp;$E612),'Hoja de Trabajo para listado'!$DE$151:$DG$151,0)),0)+IFERROR(INDEX('Hoja de Trabajo para listado'!$CD$155:$DC$1048576,MATCH($A612,'Hoja de Trabajo para listado'!$CD$155:$CD$1048576,0),MATCH((CUADRO!G$5&amp;$E612),'Hoja de Trabajo para listado'!$CD$151:$DC$151,0)),0)</f>
        <v>0</v>
      </c>
      <c r="H612" s="314">
        <f ca="1">+IFERROR(INDEX('Hoja de Trabajo para listado'!$A$155:$Z$1048576,MATCH($A612,'Hoja de Trabajo para listado'!$A$155:$A$1048576,0),MATCH((CUADRO!H$5&amp;$E612),'Hoja de Trabajo para listado'!$A$151:$Z$151,0)),0)+IFERROR(INDEX('Hoja de Trabajo para listado'!$AB$155:$BA$1048576,MATCH($A612,'Hoja de Trabajo para listado'!$AB$155:$AB$1048576,0),MATCH((CUADRO!H$5&amp;$E612),'Hoja de Trabajo para listado'!$AB$151:$BA$151,0)),0)+IFERROR(INDEX('Hoja de Trabajo para listado'!$BC$155:$CB$1048576,MATCH($A612,'Hoja de Trabajo para listado'!$BC$155:$BC$1048576,0),MATCH((CUADRO!H$5&amp;$E612),'Hoja de Trabajo para listado'!$BC$151:$CB$151,0)),0)+IFERROR(INDEX('Hoja de Trabajo para listado'!$DE$153:$DG$274,MATCH($A612,'Hoja de Trabajo para listado'!$DE$153:$DE$1048576,0),MATCH((CUADRO!H$5&amp;$E612),'Hoja de Trabajo para listado'!$DE$151:$DG$151,0)),0)+IFERROR(INDEX('Hoja de Trabajo para listado'!$CD$155:$DC$1048576,MATCH($A612,'Hoja de Trabajo para listado'!$CD$155:$CD$1048576,0),MATCH((CUADRO!H$5&amp;$E612),'Hoja de Trabajo para listado'!$CD$151:$DC$151,0)),0)</f>
        <v>0</v>
      </c>
      <c r="I612" s="314">
        <f ca="1">+IFERROR(INDEX('Hoja de Trabajo para listado'!$A$155:$Z$1048576,MATCH($A612,'Hoja de Trabajo para listado'!$A$155:$A$1048576,0),MATCH((CUADRO!I$5&amp;$E612),'Hoja de Trabajo para listado'!$A$151:$Z$151,0)),0)+IFERROR(INDEX('Hoja de Trabajo para listado'!$AB$155:$BA$1048576,MATCH($A612,'Hoja de Trabajo para listado'!$AB$155:$AB$1048576,0),MATCH((CUADRO!I$5&amp;$E612),'Hoja de Trabajo para listado'!$AB$151:$BA$151,0)),0)+IFERROR(INDEX('Hoja de Trabajo para listado'!$BC$155:$CB$1048576,MATCH($A612,'Hoja de Trabajo para listado'!$BC$155:$BC$1048576,0),MATCH((CUADRO!I$5&amp;$E612),'Hoja de Trabajo para listado'!$BC$151:$CB$151,0)),0)+IFERROR(INDEX('Hoja de Trabajo para listado'!$DE$153:$DG$274,MATCH($A612,'Hoja de Trabajo para listado'!$DE$153:$DE$1048576,0),MATCH((CUADRO!I$5&amp;$E612),'Hoja de Trabajo para listado'!$DE$151:$DG$151,0)),0)+IFERROR(INDEX('Hoja de Trabajo para listado'!$CD$155:$DC$1048576,MATCH($A612,'Hoja de Trabajo para listado'!$CD$155:$CD$1048576,0),MATCH((CUADRO!I$5&amp;$E612),'Hoja de Trabajo para listado'!$CD$151:$DC$151,0)),0)</f>
        <v>0</v>
      </c>
      <c r="J612" s="314">
        <f ca="1">+IFERROR(INDEX('Hoja de Trabajo para listado'!$A$155:$Z$1048576,MATCH($A612,'Hoja de Trabajo para listado'!$A$155:$A$1048576,0),MATCH((CUADRO!J$5&amp;$E612),'Hoja de Trabajo para listado'!$A$151:$Z$151,0)),0)+IFERROR(INDEX('Hoja de Trabajo para listado'!$AB$155:$BA$1048576,MATCH($A612,'Hoja de Trabajo para listado'!$AB$155:$AB$1048576,0),MATCH((CUADRO!J$5&amp;$E612),'Hoja de Trabajo para listado'!$AB$151:$BA$151,0)),0)+IFERROR(INDEX('Hoja de Trabajo para listado'!$BC$155:$CB$1048576,MATCH($A612,'Hoja de Trabajo para listado'!$BC$155:$BC$1048576,0),MATCH((CUADRO!J$5&amp;$E612),'Hoja de Trabajo para listado'!$BC$151:$CB$151,0)),0)+IFERROR(INDEX('Hoja de Trabajo para listado'!$DE$153:$DG$274,MATCH($A612,'Hoja de Trabajo para listado'!$DE$153:$DE$1048576,0),MATCH((CUADRO!J$5&amp;$E612),'Hoja de Trabajo para listado'!$DE$151:$DG$151,0)),0)+IFERROR(INDEX('Hoja de Trabajo para listado'!$CD$155:$DC$1048576,MATCH($A612,'Hoja de Trabajo para listado'!$CD$155:$CD$1048576,0),MATCH((CUADRO!J$5&amp;$E612),'Hoja de Trabajo para listado'!$CD$151:$DC$151,0)),0)</f>
        <v>0</v>
      </c>
      <c r="K612" s="314">
        <f ca="1">+IFERROR(INDEX('Hoja de Trabajo para listado'!$A$155:$Z$1048576,MATCH($A612,'Hoja de Trabajo para listado'!$A$155:$A$1048576,0),MATCH((CUADRO!K$5&amp;$E612),'Hoja de Trabajo para listado'!$A$151:$Z$151,0)),0)+IFERROR(INDEX('Hoja de Trabajo para listado'!$AB$155:$BA$1048576,MATCH($A612,'Hoja de Trabajo para listado'!$AB$155:$AB$1048576,0),MATCH((CUADRO!K$5&amp;$E612),'Hoja de Trabajo para listado'!$AB$151:$BA$151,0)),0)+IFERROR(INDEX('Hoja de Trabajo para listado'!$BC$155:$CB$1048576,MATCH($A612,'Hoja de Trabajo para listado'!$BC$155:$BC$1048576,0),MATCH((CUADRO!K$5&amp;$E612),'Hoja de Trabajo para listado'!$BC$151:$CB$151,0)),0)+IFERROR(INDEX('Hoja de Trabajo para listado'!$DE$153:$DG$274,MATCH($A612,'Hoja de Trabajo para listado'!$DE$153:$DE$1048576,0),MATCH((CUADRO!K$5&amp;$E612),'Hoja de Trabajo para listado'!$DE$151:$DG$151,0)),0)+IFERROR(INDEX('Hoja de Trabajo para listado'!$CD$155:$DC$1048576,MATCH($A612,'Hoja de Trabajo para listado'!$CD$155:$CD$1048576,0),MATCH((CUADRO!K$5&amp;$E612),'Hoja de Trabajo para listado'!$CD$151:$DC$151,0)),0)</f>
        <v>0</v>
      </c>
      <c r="L612" s="314">
        <f ca="1">+IFERROR(INDEX('Hoja de Trabajo para listado'!$A$155:$Z$1048576,MATCH($A612,'Hoja de Trabajo para listado'!$A$155:$A$1048576,0),MATCH((CUADRO!L$5&amp;$E612),'Hoja de Trabajo para listado'!$A$151:$Z$151,0)),0)+IFERROR(INDEX('Hoja de Trabajo para listado'!$AB$155:$BA$1048576,MATCH($A612,'Hoja de Trabajo para listado'!$AB$155:$AB$1048576,0),MATCH((CUADRO!L$5&amp;$E612),'Hoja de Trabajo para listado'!$AB$151:$BA$151,0)),0)+IFERROR(INDEX('Hoja de Trabajo para listado'!$BC$155:$CB$1048576,MATCH($A612,'Hoja de Trabajo para listado'!$BC$155:$BC$1048576,0),MATCH((CUADRO!L$5&amp;$E612),'Hoja de Trabajo para listado'!$BC$151:$CB$151,0)),0)+IFERROR(INDEX('Hoja de Trabajo para listado'!$DE$153:$DG$274,MATCH($A612,'Hoja de Trabajo para listado'!$DE$153:$DE$1048576,0),MATCH((CUADRO!L$5&amp;$E612),'Hoja de Trabajo para listado'!$DE$151:$DG$151,0)),0)+IFERROR(INDEX('Hoja de Trabajo para listado'!$CD$155:$DC$1048576,MATCH($A612,'Hoja de Trabajo para listado'!$CD$155:$CD$1048576,0),MATCH((CUADRO!L$5&amp;$E612),'Hoja de Trabajo para listado'!$CD$151:$DC$151,0)),0)</f>
        <v>0</v>
      </c>
      <c r="M612" s="314">
        <f ca="1">+IFERROR(INDEX('Hoja de Trabajo para listado'!$A$155:$Z$1048576,MATCH($A612,'Hoja de Trabajo para listado'!$A$155:$A$1048576,0),MATCH((CUADRO!M$5&amp;$E612),'Hoja de Trabajo para listado'!$A$151:$Z$151,0)),0)+IFERROR(INDEX('Hoja de Trabajo para listado'!$AB$155:$BA$1048576,MATCH($A612,'Hoja de Trabajo para listado'!$AB$155:$AB$1048576,0),MATCH((CUADRO!M$5&amp;$E612),'Hoja de Trabajo para listado'!$AB$151:$BA$151,0)),0)+IFERROR(INDEX('Hoja de Trabajo para listado'!$BC$155:$CB$1048576,MATCH($A612,'Hoja de Trabajo para listado'!$BC$155:$BC$1048576,0),MATCH((CUADRO!M$5&amp;$E612),'Hoja de Trabajo para listado'!$BC$151:$CB$151,0)),0)+IFERROR(INDEX('Hoja de Trabajo para listado'!$DE$153:$DG$274,MATCH($A612,'Hoja de Trabajo para listado'!$DE$153:$DE$1048576,0),MATCH((CUADRO!M$5&amp;$E612),'Hoja de Trabajo para listado'!$DE$151:$DG$151,0)),0)+IFERROR(INDEX('Hoja de Trabajo para listado'!$CD$155:$DC$1048576,MATCH($A612,'Hoja de Trabajo para listado'!$CD$155:$CD$1048576,0),MATCH((CUADRO!M$5&amp;$E612),'Hoja de Trabajo para listado'!$CD$151:$DC$151,0)),0)</f>
        <v>0</v>
      </c>
      <c r="N612" s="314">
        <f ca="1">+IFERROR(INDEX('Hoja de Trabajo para listado'!$A$155:$Z$1048576,MATCH($A612,'Hoja de Trabajo para listado'!$A$155:$A$1048576,0),MATCH((CUADRO!N$5&amp;$E612),'Hoja de Trabajo para listado'!$A$151:$Z$151,0)),0)+IFERROR(INDEX('Hoja de Trabajo para listado'!$AB$155:$BA$1048576,MATCH($A612,'Hoja de Trabajo para listado'!$AB$155:$AB$1048576,0),MATCH((CUADRO!N$5&amp;$E612),'Hoja de Trabajo para listado'!$AB$151:$BA$151,0)),0)+IFERROR(INDEX('Hoja de Trabajo para listado'!$BC$155:$CB$1048576,MATCH($A612,'Hoja de Trabajo para listado'!$BC$155:$BC$1048576,0),MATCH((CUADRO!N$5&amp;$E612),'Hoja de Trabajo para listado'!$BC$151:$CB$151,0)),0)+IFERROR(INDEX('Hoja de Trabajo para listado'!$DE$153:$DG$274,MATCH($A612,'Hoja de Trabajo para listado'!$DE$153:$DE$1048576,0),MATCH((CUADRO!N$5&amp;$E612),'Hoja de Trabajo para listado'!$DE$151:$DG$151,0)),0)+IFERROR(INDEX('Hoja de Trabajo para listado'!$CD$155:$DC$1048576,MATCH($A612,'Hoja de Trabajo para listado'!$CD$155:$CD$1048576,0),MATCH((CUADRO!N$5&amp;$E612),'Hoja de Trabajo para listado'!$CD$151:$DC$151,0)),0)</f>
        <v>0</v>
      </c>
      <c r="O612" s="314">
        <f ca="1">+IFERROR(INDEX('Hoja de Trabajo para listado'!$A$155:$Z$1048576,MATCH($A612,'Hoja de Trabajo para listado'!$A$155:$A$1048576,0),MATCH((CUADRO!O$5&amp;$E612),'Hoja de Trabajo para listado'!$A$151:$Z$151,0)),0)+IFERROR(INDEX('Hoja de Trabajo para listado'!$AB$155:$BA$1048576,MATCH($A612,'Hoja de Trabajo para listado'!$AB$155:$AB$1048576,0),MATCH((CUADRO!O$5&amp;$E612),'Hoja de Trabajo para listado'!$AB$151:$BA$151,0)),0)+IFERROR(INDEX('Hoja de Trabajo para listado'!$BC$155:$CB$1048576,MATCH($A612,'Hoja de Trabajo para listado'!$BC$155:$BC$1048576,0),MATCH((CUADRO!O$5&amp;$E612),'Hoja de Trabajo para listado'!$BC$151:$CB$151,0)),0)+IFERROR(INDEX('Hoja de Trabajo para listado'!$DE$153:$DG$274,MATCH($A612,'Hoja de Trabajo para listado'!$DE$153:$DE$1048576,0),MATCH((CUADRO!O$5&amp;$E612),'Hoja de Trabajo para listado'!$DE$151:$DG$151,0)),0)+IFERROR(INDEX('Hoja de Trabajo para listado'!$CD$155:$DC$1048576,MATCH($A612,'Hoja de Trabajo para listado'!$CD$155:$CD$1048576,0),MATCH((CUADRO!O$5&amp;$E612),'Hoja de Trabajo para listado'!$CD$151:$DC$151,0)),0)</f>
        <v>0</v>
      </c>
      <c r="P612" s="314">
        <f ca="1">+IFERROR(INDEX('Hoja de Trabajo para listado'!$A$155:$Z$1048576,MATCH($A612,'Hoja de Trabajo para listado'!$A$155:$A$1048576,0),MATCH((CUADRO!P$5&amp;$E612),'Hoja de Trabajo para listado'!$A$151:$Z$151,0)),0)+IFERROR(INDEX('Hoja de Trabajo para listado'!$AB$155:$BA$1048576,MATCH($A612,'Hoja de Trabajo para listado'!$AB$155:$AB$1048576,0),MATCH((CUADRO!P$5&amp;$E612),'Hoja de Trabajo para listado'!$AB$151:$BA$151,0)),0)+IFERROR(INDEX('Hoja de Trabajo para listado'!$BC$155:$CB$1048576,MATCH($A612,'Hoja de Trabajo para listado'!$BC$155:$BC$1048576,0),MATCH((CUADRO!P$5&amp;$E612),'Hoja de Trabajo para listado'!$BC$151:$CB$151,0)),0)+IFERROR(INDEX('Hoja de Trabajo para listado'!$DE$153:$DG$274,MATCH($A612,'Hoja de Trabajo para listado'!$DE$153:$DE$1048576,0),MATCH((CUADRO!P$5&amp;$E612),'Hoja de Trabajo para listado'!$DE$151:$DG$151,0)),0)+IFERROR(INDEX('Hoja de Trabajo para listado'!$CD$155:$DC$1048576,MATCH($A612,'Hoja de Trabajo para listado'!$CD$155:$CD$1048576,0),MATCH((CUADRO!P$5&amp;$E612),'Hoja de Trabajo para listado'!$CD$151:$DC$151,0)),0)</f>
        <v>0</v>
      </c>
      <c r="Q612" s="314">
        <f ca="1">+IFERROR(INDEX('Hoja de Trabajo para listado'!$A$155:$Z$1048576,MATCH($A612,'Hoja de Trabajo para listado'!$A$155:$A$1048576,0),MATCH((CUADRO!Q$5&amp;$E612),'Hoja de Trabajo para listado'!$A$151:$Z$151,0)),0)+IFERROR(INDEX('Hoja de Trabajo para listado'!$AB$155:$BA$1048576,MATCH($A612,'Hoja de Trabajo para listado'!$AB$155:$AB$1048576,0),MATCH((CUADRO!Q$5&amp;$E612),'Hoja de Trabajo para listado'!$AB$151:$BA$151,0)),0)+IFERROR(INDEX('Hoja de Trabajo para listado'!$BC$155:$CB$1048576,MATCH($A612,'Hoja de Trabajo para listado'!$BC$155:$BC$1048576,0),MATCH((CUADRO!Q$5&amp;$E612),'Hoja de Trabajo para listado'!$BC$151:$CB$151,0)),0)+IFERROR(INDEX('Hoja de Trabajo para listado'!$DE$153:$DG$274,MATCH($A612,'Hoja de Trabajo para listado'!$DE$153:$DE$1048576,0),MATCH((CUADRO!Q$5&amp;$E612),'Hoja de Trabajo para listado'!$DE$151:$DG$151,0)),0)+IFERROR(INDEX('Hoja de Trabajo para listado'!$CD$155:$DC$1048576,MATCH($A612,'Hoja de Trabajo para listado'!$CD$155:$CD$1048576,0),MATCH((CUADRO!Q$5&amp;$E612),'Hoja de Trabajo para listado'!$CD$151:$DC$151,0)),0)</f>
        <v>0</v>
      </c>
      <c r="R612" s="314">
        <f t="shared" ca="1" si="18"/>
        <v>0</v>
      </c>
      <c r="S612" s="322"/>
      <c r="T612" s="314">
        <f ca="1">+T613</f>
        <v>0</v>
      </c>
      <c r="U612" s="313">
        <f t="shared" si="19"/>
        <v>1</v>
      </c>
      <c r="V612" s="319" t="str">
        <f>+VLOOKUP(A612,bd_lista!$A$3:$E$593,5,FALSE)</f>
        <v>Gobiernos Autonomos Municipales</v>
      </c>
      <c r="W612" s="425" t="str">
        <f>+V612</f>
        <v>Gobiernos Autonomos Municipales</v>
      </c>
    </row>
    <row r="613" spans="1:23" customFormat="1" ht="27" hidden="1" customHeight="1">
      <c r="A613" s="323">
        <v>1603</v>
      </c>
      <c r="B613" s="428"/>
      <c r="C613" s="318" t="str">
        <f>+VLOOKUP(A613,bd_lista!$A$3:$C$593,3,FALSE)</f>
        <v>Gobierno Autónomo Municipal de Bermejo</v>
      </c>
      <c r="D613" s="430"/>
      <c r="E613" s="347" t="s">
        <v>1419</v>
      </c>
      <c r="F613" s="314">
        <f ca="1">+IFERROR(INDEX('Hoja de Trabajo para listado'!$A$155:$Z$1048576,MATCH($A613,'Hoja de Trabajo para listado'!$A$155:$A$1048576,0),MATCH((CUADRO!F$5&amp;$E613),'Hoja de Trabajo para listado'!$A$151:$Z$151,0)),0)+IFERROR(INDEX('Hoja de Trabajo para listado'!$AB$155:$BA$1048576,MATCH($A613,'Hoja de Trabajo para listado'!$AB$155:$AB$1048576,0),MATCH((CUADRO!F$5&amp;$E613),'Hoja de Trabajo para listado'!$AB$151:$BA$151,0)),0)+IFERROR(INDEX('Hoja de Trabajo para listado'!$BC$155:$CB$1048576,MATCH($A613,'Hoja de Trabajo para listado'!$BC$155:$BC$1048576,0),MATCH((CUADRO!F$5&amp;$E613),'Hoja de Trabajo para listado'!$BC$151:$CB$151,0)),0)+IFERROR(INDEX('Hoja de Trabajo para listado'!$DE$153:$DG$274,MATCH($A613,'Hoja de Trabajo para listado'!$DE$153:$DE$1048576,0),MATCH((CUADRO!F$5&amp;$E613),'Hoja de Trabajo para listado'!$DE$151:$DG$151,0)),0)+IFERROR(INDEX('Hoja de Trabajo para listado'!$CD$155:$DC$1048576,MATCH($A613,'Hoja de Trabajo para listado'!$CD$155:$CD$1048576,0),MATCH((CUADRO!F$5&amp;$E613),'Hoja de Trabajo para listado'!$CD$151:$DC$151,0)),0)</f>
        <v>0</v>
      </c>
      <c r="G613" s="314">
        <f ca="1">+IFERROR(INDEX('Hoja de Trabajo para listado'!$A$155:$Z$1048576,MATCH($A613,'Hoja de Trabajo para listado'!$A$155:$A$1048576,0),MATCH((CUADRO!G$5&amp;$E613),'Hoja de Trabajo para listado'!$A$151:$Z$151,0)),0)+IFERROR(INDEX('Hoja de Trabajo para listado'!$AB$155:$BA$1048576,MATCH($A613,'Hoja de Trabajo para listado'!$AB$155:$AB$1048576,0),MATCH((CUADRO!G$5&amp;$E613),'Hoja de Trabajo para listado'!$AB$151:$BA$151,0)),0)+IFERROR(INDEX('Hoja de Trabajo para listado'!$BC$155:$CB$1048576,MATCH($A613,'Hoja de Trabajo para listado'!$BC$155:$BC$1048576,0),MATCH((CUADRO!G$5&amp;$E613),'Hoja de Trabajo para listado'!$BC$151:$CB$151,0)),0)+IFERROR(INDEX('Hoja de Trabajo para listado'!$DE$153:$DG$274,MATCH($A613,'Hoja de Trabajo para listado'!$DE$153:$DE$1048576,0),MATCH((CUADRO!G$5&amp;$E613),'Hoja de Trabajo para listado'!$DE$151:$DG$151,0)),0)+IFERROR(INDEX('Hoja de Trabajo para listado'!$CD$155:$DC$1048576,MATCH($A613,'Hoja de Trabajo para listado'!$CD$155:$CD$1048576,0),MATCH((CUADRO!G$5&amp;$E613),'Hoja de Trabajo para listado'!$CD$151:$DC$151,0)),0)</f>
        <v>0</v>
      </c>
      <c r="H613" s="314">
        <f ca="1">+IFERROR(INDEX('Hoja de Trabajo para listado'!$A$155:$Z$1048576,MATCH($A613,'Hoja de Trabajo para listado'!$A$155:$A$1048576,0),MATCH((CUADRO!H$5&amp;$E613),'Hoja de Trabajo para listado'!$A$151:$Z$151,0)),0)+IFERROR(INDEX('Hoja de Trabajo para listado'!$AB$155:$BA$1048576,MATCH($A613,'Hoja de Trabajo para listado'!$AB$155:$AB$1048576,0),MATCH((CUADRO!H$5&amp;$E613),'Hoja de Trabajo para listado'!$AB$151:$BA$151,0)),0)+IFERROR(INDEX('Hoja de Trabajo para listado'!$BC$155:$CB$1048576,MATCH($A613,'Hoja de Trabajo para listado'!$BC$155:$BC$1048576,0),MATCH((CUADRO!H$5&amp;$E613),'Hoja de Trabajo para listado'!$BC$151:$CB$151,0)),0)+IFERROR(INDEX('Hoja de Trabajo para listado'!$DE$153:$DG$274,MATCH($A613,'Hoja de Trabajo para listado'!$DE$153:$DE$1048576,0),MATCH((CUADRO!H$5&amp;$E613),'Hoja de Trabajo para listado'!$DE$151:$DG$151,0)),0)+IFERROR(INDEX('Hoja de Trabajo para listado'!$CD$155:$DC$1048576,MATCH($A613,'Hoja de Trabajo para listado'!$CD$155:$CD$1048576,0),MATCH((CUADRO!H$5&amp;$E613),'Hoja de Trabajo para listado'!$CD$151:$DC$151,0)),0)</f>
        <v>0</v>
      </c>
      <c r="I613" s="314">
        <f ca="1">+IFERROR(INDEX('Hoja de Trabajo para listado'!$A$155:$Z$1048576,MATCH($A613,'Hoja de Trabajo para listado'!$A$155:$A$1048576,0),MATCH((CUADRO!I$5&amp;$E613),'Hoja de Trabajo para listado'!$A$151:$Z$151,0)),0)+IFERROR(INDEX('Hoja de Trabajo para listado'!$AB$155:$BA$1048576,MATCH($A613,'Hoja de Trabajo para listado'!$AB$155:$AB$1048576,0),MATCH((CUADRO!I$5&amp;$E613),'Hoja de Trabajo para listado'!$AB$151:$BA$151,0)),0)+IFERROR(INDEX('Hoja de Trabajo para listado'!$BC$155:$CB$1048576,MATCH($A613,'Hoja de Trabajo para listado'!$BC$155:$BC$1048576,0),MATCH((CUADRO!I$5&amp;$E613),'Hoja de Trabajo para listado'!$BC$151:$CB$151,0)),0)+IFERROR(INDEX('Hoja de Trabajo para listado'!$DE$153:$DG$274,MATCH($A613,'Hoja de Trabajo para listado'!$DE$153:$DE$1048576,0),MATCH((CUADRO!I$5&amp;$E613),'Hoja de Trabajo para listado'!$DE$151:$DG$151,0)),0)+IFERROR(INDEX('Hoja de Trabajo para listado'!$CD$155:$DC$1048576,MATCH($A613,'Hoja de Trabajo para listado'!$CD$155:$CD$1048576,0),MATCH((CUADRO!I$5&amp;$E613),'Hoja de Trabajo para listado'!$CD$151:$DC$151,0)),0)</f>
        <v>0</v>
      </c>
      <c r="J613" s="314">
        <f ca="1">+IFERROR(INDEX('Hoja de Trabajo para listado'!$A$155:$Z$1048576,MATCH($A613,'Hoja de Trabajo para listado'!$A$155:$A$1048576,0),MATCH((CUADRO!J$5&amp;$E613),'Hoja de Trabajo para listado'!$A$151:$Z$151,0)),0)+IFERROR(INDEX('Hoja de Trabajo para listado'!$AB$155:$BA$1048576,MATCH($A613,'Hoja de Trabajo para listado'!$AB$155:$AB$1048576,0),MATCH((CUADRO!J$5&amp;$E613),'Hoja de Trabajo para listado'!$AB$151:$BA$151,0)),0)+IFERROR(INDEX('Hoja de Trabajo para listado'!$BC$155:$CB$1048576,MATCH($A613,'Hoja de Trabajo para listado'!$BC$155:$BC$1048576,0),MATCH((CUADRO!J$5&amp;$E613),'Hoja de Trabajo para listado'!$BC$151:$CB$151,0)),0)+IFERROR(INDEX('Hoja de Trabajo para listado'!$DE$153:$DG$274,MATCH($A613,'Hoja de Trabajo para listado'!$DE$153:$DE$1048576,0),MATCH((CUADRO!J$5&amp;$E613),'Hoja de Trabajo para listado'!$DE$151:$DG$151,0)),0)+IFERROR(INDEX('Hoja de Trabajo para listado'!$CD$155:$DC$1048576,MATCH($A613,'Hoja de Trabajo para listado'!$CD$155:$CD$1048576,0),MATCH((CUADRO!J$5&amp;$E613),'Hoja de Trabajo para listado'!$CD$151:$DC$151,0)),0)</f>
        <v>0</v>
      </c>
      <c r="K613" s="314">
        <f ca="1">+IFERROR(INDEX('Hoja de Trabajo para listado'!$A$155:$Z$1048576,MATCH($A613,'Hoja de Trabajo para listado'!$A$155:$A$1048576,0),MATCH((CUADRO!K$5&amp;$E613),'Hoja de Trabajo para listado'!$A$151:$Z$151,0)),0)+IFERROR(INDEX('Hoja de Trabajo para listado'!$AB$155:$BA$1048576,MATCH($A613,'Hoja de Trabajo para listado'!$AB$155:$AB$1048576,0),MATCH((CUADRO!K$5&amp;$E613),'Hoja de Trabajo para listado'!$AB$151:$BA$151,0)),0)+IFERROR(INDEX('Hoja de Trabajo para listado'!$BC$155:$CB$1048576,MATCH($A613,'Hoja de Trabajo para listado'!$BC$155:$BC$1048576,0),MATCH((CUADRO!K$5&amp;$E613),'Hoja de Trabajo para listado'!$BC$151:$CB$151,0)),0)+IFERROR(INDEX('Hoja de Trabajo para listado'!$DE$153:$DG$274,MATCH($A613,'Hoja de Trabajo para listado'!$DE$153:$DE$1048576,0),MATCH((CUADRO!K$5&amp;$E613),'Hoja de Trabajo para listado'!$DE$151:$DG$151,0)),0)+IFERROR(INDEX('Hoja de Trabajo para listado'!$CD$155:$DC$1048576,MATCH($A613,'Hoja de Trabajo para listado'!$CD$155:$CD$1048576,0),MATCH((CUADRO!K$5&amp;$E613),'Hoja de Trabajo para listado'!$CD$151:$DC$151,0)),0)</f>
        <v>0</v>
      </c>
      <c r="L613" s="314">
        <f ca="1">+IFERROR(INDEX('Hoja de Trabajo para listado'!$A$155:$Z$1048576,MATCH($A613,'Hoja de Trabajo para listado'!$A$155:$A$1048576,0),MATCH((CUADRO!L$5&amp;$E613),'Hoja de Trabajo para listado'!$A$151:$Z$151,0)),0)+IFERROR(INDEX('Hoja de Trabajo para listado'!$AB$155:$BA$1048576,MATCH($A613,'Hoja de Trabajo para listado'!$AB$155:$AB$1048576,0),MATCH((CUADRO!L$5&amp;$E613),'Hoja de Trabajo para listado'!$AB$151:$BA$151,0)),0)+IFERROR(INDEX('Hoja de Trabajo para listado'!$BC$155:$CB$1048576,MATCH($A613,'Hoja de Trabajo para listado'!$BC$155:$BC$1048576,0),MATCH((CUADRO!L$5&amp;$E613),'Hoja de Trabajo para listado'!$BC$151:$CB$151,0)),0)+IFERROR(INDEX('Hoja de Trabajo para listado'!$DE$153:$DG$274,MATCH($A613,'Hoja de Trabajo para listado'!$DE$153:$DE$1048576,0),MATCH((CUADRO!L$5&amp;$E613),'Hoja de Trabajo para listado'!$DE$151:$DG$151,0)),0)+IFERROR(INDEX('Hoja de Trabajo para listado'!$CD$155:$DC$1048576,MATCH($A613,'Hoja de Trabajo para listado'!$CD$155:$CD$1048576,0),MATCH((CUADRO!L$5&amp;$E613),'Hoja de Trabajo para listado'!$CD$151:$DC$151,0)),0)</f>
        <v>0</v>
      </c>
      <c r="M613" s="314">
        <f ca="1">+IFERROR(INDEX('Hoja de Trabajo para listado'!$A$155:$Z$1048576,MATCH($A613,'Hoja de Trabajo para listado'!$A$155:$A$1048576,0),MATCH((CUADRO!M$5&amp;$E613),'Hoja de Trabajo para listado'!$A$151:$Z$151,0)),0)+IFERROR(INDEX('Hoja de Trabajo para listado'!$AB$155:$BA$1048576,MATCH($A613,'Hoja de Trabajo para listado'!$AB$155:$AB$1048576,0),MATCH((CUADRO!M$5&amp;$E613),'Hoja de Trabajo para listado'!$AB$151:$BA$151,0)),0)+IFERROR(INDEX('Hoja de Trabajo para listado'!$BC$155:$CB$1048576,MATCH($A613,'Hoja de Trabajo para listado'!$BC$155:$BC$1048576,0),MATCH((CUADRO!M$5&amp;$E613),'Hoja de Trabajo para listado'!$BC$151:$CB$151,0)),0)+IFERROR(INDEX('Hoja de Trabajo para listado'!$DE$153:$DG$274,MATCH($A613,'Hoja de Trabajo para listado'!$DE$153:$DE$1048576,0),MATCH((CUADRO!M$5&amp;$E613),'Hoja de Trabajo para listado'!$DE$151:$DG$151,0)),0)+IFERROR(INDEX('Hoja de Trabajo para listado'!$CD$155:$DC$1048576,MATCH($A613,'Hoja de Trabajo para listado'!$CD$155:$CD$1048576,0),MATCH((CUADRO!M$5&amp;$E613),'Hoja de Trabajo para listado'!$CD$151:$DC$151,0)),0)</f>
        <v>0</v>
      </c>
      <c r="N613" s="314">
        <f ca="1">+IFERROR(INDEX('Hoja de Trabajo para listado'!$A$155:$Z$1048576,MATCH($A613,'Hoja de Trabajo para listado'!$A$155:$A$1048576,0),MATCH((CUADRO!N$5&amp;$E613),'Hoja de Trabajo para listado'!$A$151:$Z$151,0)),0)+IFERROR(INDEX('Hoja de Trabajo para listado'!$AB$155:$BA$1048576,MATCH($A613,'Hoja de Trabajo para listado'!$AB$155:$AB$1048576,0),MATCH((CUADRO!N$5&amp;$E613),'Hoja de Trabajo para listado'!$AB$151:$BA$151,0)),0)+IFERROR(INDEX('Hoja de Trabajo para listado'!$BC$155:$CB$1048576,MATCH($A613,'Hoja de Trabajo para listado'!$BC$155:$BC$1048576,0),MATCH((CUADRO!N$5&amp;$E613),'Hoja de Trabajo para listado'!$BC$151:$CB$151,0)),0)+IFERROR(INDEX('Hoja de Trabajo para listado'!$DE$153:$DG$274,MATCH($A613,'Hoja de Trabajo para listado'!$DE$153:$DE$1048576,0),MATCH((CUADRO!N$5&amp;$E613),'Hoja de Trabajo para listado'!$DE$151:$DG$151,0)),0)+IFERROR(INDEX('Hoja de Trabajo para listado'!$CD$155:$DC$1048576,MATCH($A613,'Hoja de Trabajo para listado'!$CD$155:$CD$1048576,0),MATCH((CUADRO!N$5&amp;$E613),'Hoja de Trabajo para listado'!$CD$151:$DC$151,0)),0)</f>
        <v>0</v>
      </c>
      <c r="O613" s="314">
        <f ca="1">+IFERROR(INDEX('Hoja de Trabajo para listado'!$A$155:$Z$1048576,MATCH($A613,'Hoja de Trabajo para listado'!$A$155:$A$1048576,0),MATCH((CUADRO!O$5&amp;$E613),'Hoja de Trabajo para listado'!$A$151:$Z$151,0)),0)+IFERROR(INDEX('Hoja de Trabajo para listado'!$AB$155:$BA$1048576,MATCH($A613,'Hoja de Trabajo para listado'!$AB$155:$AB$1048576,0),MATCH((CUADRO!O$5&amp;$E613),'Hoja de Trabajo para listado'!$AB$151:$BA$151,0)),0)+IFERROR(INDEX('Hoja de Trabajo para listado'!$BC$155:$CB$1048576,MATCH($A613,'Hoja de Trabajo para listado'!$BC$155:$BC$1048576,0),MATCH((CUADRO!O$5&amp;$E613),'Hoja de Trabajo para listado'!$BC$151:$CB$151,0)),0)+IFERROR(INDEX('Hoja de Trabajo para listado'!$DE$153:$DG$274,MATCH($A613,'Hoja de Trabajo para listado'!$DE$153:$DE$1048576,0),MATCH((CUADRO!O$5&amp;$E613),'Hoja de Trabajo para listado'!$DE$151:$DG$151,0)),0)+IFERROR(INDEX('Hoja de Trabajo para listado'!$CD$155:$DC$1048576,MATCH($A613,'Hoja de Trabajo para listado'!$CD$155:$CD$1048576,0),MATCH((CUADRO!O$5&amp;$E613),'Hoja de Trabajo para listado'!$CD$151:$DC$151,0)),0)</f>
        <v>0</v>
      </c>
      <c r="P613" s="314">
        <f ca="1">+IFERROR(INDEX('Hoja de Trabajo para listado'!$A$155:$Z$1048576,MATCH($A613,'Hoja de Trabajo para listado'!$A$155:$A$1048576,0),MATCH((CUADRO!P$5&amp;$E613),'Hoja de Trabajo para listado'!$A$151:$Z$151,0)),0)+IFERROR(INDEX('Hoja de Trabajo para listado'!$AB$155:$BA$1048576,MATCH($A613,'Hoja de Trabajo para listado'!$AB$155:$AB$1048576,0),MATCH((CUADRO!P$5&amp;$E613),'Hoja de Trabajo para listado'!$AB$151:$BA$151,0)),0)+IFERROR(INDEX('Hoja de Trabajo para listado'!$BC$155:$CB$1048576,MATCH($A613,'Hoja de Trabajo para listado'!$BC$155:$BC$1048576,0),MATCH((CUADRO!P$5&amp;$E613),'Hoja de Trabajo para listado'!$BC$151:$CB$151,0)),0)+IFERROR(INDEX('Hoja de Trabajo para listado'!$DE$153:$DG$274,MATCH($A613,'Hoja de Trabajo para listado'!$DE$153:$DE$1048576,0),MATCH((CUADRO!P$5&amp;$E613),'Hoja de Trabajo para listado'!$DE$151:$DG$151,0)),0)+IFERROR(INDEX('Hoja de Trabajo para listado'!$CD$155:$DC$1048576,MATCH($A613,'Hoja de Trabajo para listado'!$CD$155:$CD$1048576,0),MATCH((CUADRO!P$5&amp;$E613),'Hoja de Trabajo para listado'!$CD$151:$DC$151,0)),0)</f>
        <v>0</v>
      </c>
      <c r="Q613" s="314">
        <f ca="1">+IFERROR(INDEX('Hoja de Trabajo para listado'!$A$155:$Z$1048576,MATCH($A613,'Hoja de Trabajo para listado'!$A$155:$A$1048576,0),MATCH((CUADRO!Q$5&amp;$E613),'Hoja de Trabajo para listado'!$A$151:$Z$151,0)),0)+IFERROR(INDEX('Hoja de Trabajo para listado'!$AB$155:$BA$1048576,MATCH($A613,'Hoja de Trabajo para listado'!$AB$155:$AB$1048576,0),MATCH((CUADRO!Q$5&amp;$E613),'Hoja de Trabajo para listado'!$AB$151:$BA$151,0)),0)+IFERROR(INDEX('Hoja de Trabajo para listado'!$BC$155:$CB$1048576,MATCH($A613,'Hoja de Trabajo para listado'!$BC$155:$BC$1048576,0),MATCH((CUADRO!Q$5&amp;$E613),'Hoja de Trabajo para listado'!$BC$151:$CB$151,0)),0)+IFERROR(INDEX('Hoja de Trabajo para listado'!$DE$153:$DG$274,MATCH($A613,'Hoja de Trabajo para listado'!$DE$153:$DE$1048576,0),MATCH((CUADRO!Q$5&amp;$E613),'Hoja de Trabajo para listado'!$DE$151:$DG$151,0)),0)+IFERROR(INDEX('Hoja de Trabajo para listado'!$CD$155:$DC$1048576,MATCH($A613,'Hoja de Trabajo para listado'!$CD$155:$CD$1048576,0),MATCH((CUADRO!Q$5&amp;$E613),'Hoja de Trabajo para listado'!$CD$151:$DC$151,0)),0)</f>
        <v>0</v>
      </c>
      <c r="R613" s="314">
        <f t="shared" ca="1" si="18"/>
        <v>0</v>
      </c>
      <c r="S613" s="322">
        <f ca="1">+R612+R613</f>
        <v>0</v>
      </c>
      <c r="T613" s="314">
        <f ca="1">+S613</f>
        <v>0</v>
      </c>
      <c r="U613" s="313">
        <f t="shared" si="19"/>
        <v>2</v>
      </c>
      <c r="V613" s="319" t="str">
        <f>+VLOOKUP(A613,bd_lista!$A$3:$E$593,5,FALSE)</f>
        <v>Gobiernos Autonomos Municipales</v>
      </c>
      <c r="W613" s="426"/>
    </row>
    <row r="614" spans="1:23" customFormat="1" ht="27" hidden="1" customHeight="1">
      <c r="A614" s="323">
        <v>1604</v>
      </c>
      <c r="B614" s="427">
        <f>+A614</f>
        <v>1604</v>
      </c>
      <c r="C614" s="318" t="str">
        <f>+VLOOKUP(A614,bd_lista!$A$3:$C$593,3,FALSE)</f>
        <v>Gobierno Autónomo Municipal de Yacuiba</v>
      </c>
      <c r="D614" s="429" t="str">
        <f>+C614</f>
        <v>Gobierno Autónomo Municipal de Yacuiba</v>
      </c>
      <c r="E614" s="346" t="s">
        <v>1418</v>
      </c>
      <c r="F614" s="314">
        <f ca="1">+IFERROR(INDEX('Hoja de Trabajo para listado'!$A$155:$Z$1048576,MATCH($A614,'Hoja de Trabajo para listado'!$A$155:$A$1048576,0),MATCH((CUADRO!F$5&amp;$E614),'Hoja de Trabajo para listado'!$A$151:$Z$151,0)),0)+IFERROR(INDEX('Hoja de Trabajo para listado'!$AB$155:$BA$1048576,MATCH($A614,'Hoja de Trabajo para listado'!$AB$155:$AB$1048576,0),MATCH((CUADRO!F$5&amp;$E614),'Hoja de Trabajo para listado'!$AB$151:$BA$151,0)),0)+IFERROR(INDEX('Hoja de Trabajo para listado'!$BC$155:$CB$1048576,MATCH($A614,'Hoja de Trabajo para listado'!$BC$155:$BC$1048576,0),MATCH((CUADRO!F$5&amp;$E614),'Hoja de Trabajo para listado'!$BC$151:$CB$151,0)),0)+IFERROR(INDEX('Hoja de Trabajo para listado'!$DE$153:$DG$274,MATCH($A614,'Hoja de Trabajo para listado'!$DE$153:$DE$1048576,0),MATCH((CUADRO!F$5&amp;$E614),'Hoja de Trabajo para listado'!$DE$151:$DG$151,0)),0)+IFERROR(INDEX('Hoja de Trabajo para listado'!$CD$155:$DC$1048576,MATCH($A614,'Hoja de Trabajo para listado'!$CD$155:$CD$1048576,0),MATCH((CUADRO!F$5&amp;$E614),'Hoja de Trabajo para listado'!$CD$151:$DC$151,0)),0)</f>
        <v>0</v>
      </c>
      <c r="G614" s="314">
        <f ca="1">+IFERROR(INDEX('Hoja de Trabajo para listado'!$A$155:$Z$1048576,MATCH($A614,'Hoja de Trabajo para listado'!$A$155:$A$1048576,0),MATCH((CUADRO!G$5&amp;$E614),'Hoja de Trabajo para listado'!$A$151:$Z$151,0)),0)+IFERROR(INDEX('Hoja de Trabajo para listado'!$AB$155:$BA$1048576,MATCH($A614,'Hoja de Trabajo para listado'!$AB$155:$AB$1048576,0),MATCH((CUADRO!G$5&amp;$E614),'Hoja de Trabajo para listado'!$AB$151:$BA$151,0)),0)+IFERROR(INDEX('Hoja de Trabajo para listado'!$BC$155:$CB$1048576,MATCH($A614,'Hoja de Trabajo para listado'!$BC$155:$BC$1048576,0),MATCH((CUADRO!G$5&amp;$E614),'Hoja de Trabajo para listado'!$BC$151:$CB$151,0)),0)+IFERROR(INDEX('Hoja de Trabajo para listado'!$DE$153:$DG$274,MATCH($A614,'Hoja de Trabajo para listado'!$DE$153:$DE$1048576,0),MATCH((CUADRO!G$5&amp;$E614),'Hoja de Trabajo para listado'!$DE$151:$DG$151,0)),0)+IFERROR(INDEX('Hoja de Trabajo para listado'!$CD$155:$DC$1048576,MATCH($A614,'Hoja de Trabajo para listado'!$CD$155:$CD$1048576,0),MATCH((CUADRO!G$5&amp;$E614),'Hoja de Trabajo para listado'!$CD$151:$DC$151,0)),0)</f>
        <v>0</v>
      </c>
      <c r="H614" s="314">
        <f ca="1">+IFERROR(INDEX('Hoja de Trabajo para listado'!$A$155:$Z$1048576,MATCH($A614,'Hoja de Trabajo para listado'!$A$155:$A$1048576,0),MATCH((CUADRO!H$5&amp;$E614),'Hoja de Trabajo para listado'!$A$151:$Z$151,0)),0)+IFERROR(INDEX('Hoja de Trabajo para listado'!$AB$155:$BA$1048576,MATCH($A614,'Hoja de Trabajo para listado'!$AB$155:$AB$1048576,0),MATCH((CUADRO!H$5&amp;$E614),'Hoja de Trabajo para listado'!$AB$151:$BA$151,0)),0)+IFERROR(INDEX('Hoja de Trabajo para listado'!$BC$155:$CB$1048576,MATCH($A614,'Hoja de Trabajo para listado'!$BC$155:$BC$1048576,0),MATCH((CUADRO!H$5&amp;$E614),'Hoja de Trabajo para listado'!$BC$151:$CB$151,0)),0)+IFERROR(INDEX('Hoja de Trabajo para listado'!$DE$153:$DG$274,MATCH($A614,'Hoja de Trabajo para listado'!$DE$153:$DE$1048576,0),MATCH((CUADRO!H$5&amp;$E614),'Hoja de Trabajo para listado'!$DE$151:$DG$151,0)),0)+IFERROR(INDEX('Hoja de Trabajo para listado'!$CD$155:$DC$1048576,MATCH($A614,'Hoja de Trabajo para listado'!$CD$155:$CD$1048576,0),MATCH((CUADRO!H$5&amp;$E614),'Hoja de Trabajo para listado'!$CD$151:$DC$151,0)),0)</f>
        <v>0</v>
      </c>
      <c r="I614" s="314">
        <f ca="1">+IFERROR(INDEX('Hoja de Trabajo para listado'!$A$155:$Z$1048576,MATCH($A614,'Hoja de Trabajo para listado'!$A$155:$A$1048576,0),MATCH((CUADRO!I$5&amp;$E614),'Hoja de Trabajo para listado'!$A$151:$Z$151,0)),0)+IFERROR(INDEX('Hoja de Trabajo para listado'!$AB$155:$BA$1048576,MATCH($A614,'Hoja de Trabajo para listado'!$AB$155:$AB$1048576,0),MATCH((CUADRO!I$5&amp;$E614),'Hoja de Trabajo para listado'!$AB$151:$BA$151,0)),0)+IFERROR(INDEX('Hoja de Trabajo para listado'!$BC$155:$CB$1048576,MATCH($A614,'Hoja de Trabajo para listado'!$BC$155:$BC$1048576,0),MATCH((CUADRO!I$5&amp;$E614),'Hoja de Trabajo para listado'!$BC$151:$CB$151,0)),0)+IFERROR(INDEX('Hoja de Trabajo para listado'!$DE$153:$DG$274,MATCH($A614,'Hoja de Trabajo para listado'!$DE$153:$DE$1048576,0),MATCH((CUADRO!I$5&amp;$E614),'Hoja de Trabajo para listado'!$DE$151:$DG$151,0)),0)+IFERROR(INDEX('Hoja de Trabajo para listado'!$CD$155:$DC$1048576,MATCH($A614,'Hoja de Trabajo para listado'!$CD$155:$CD$1048576,0),MATCH((CUADRO!I$5&amp;$E614),'Hoja de Trabajo para listado'!$CD$151:$DC$151,0)),0)</f>
        <v>0</v>
      </c>
      <c r="J614" s="314">
        <f ca="1">+IFERROR(INDEX('Hoja de Trabajo para listado'!$A$155:$Z$1048576,MATCH($A614,'Hoja de Trabajo para listado'!$A$155:$A$1048576,0),MATCH((CUADRO!J$5&amp;$E614),'Hoja de Trabajo para listado'!$A$151:$Z$151,0)),0)+IFERROR(INDEX('Hoja de Trabajo para listado'!$AB$155:$BA$1048576,MATCH($A614,'Hoja de Trabajo para listado'!$AB$155:$AB$1048576,0),MATCH((CUADRO!J$5&amp;$E614),'Hoja de Trabajo para listado'!$AB$151:$BA$151,0)),0)+IFERROR(INDEX('Hoja de Trabajo para listado'!$BC$155:$CB$1048576,MATCH($A614,'Hoja de Trabajo para listado'!$BC$155:$BC$1048576,0),MATCH((CUADRO!J$5&amp;$E614),'Hoja de Trabajo para listado'!$BC$151:$CB$151,0)),0)+IFERROR(INDEX('Hoja de Trabajo para listado'!$DE$153:$DG$274,MATCH($A614,'Hoja de Trabajo para listado'!$DE$153:$DE$1048576,0),MATCH((CUADRO!J$5&amp;$E614),'Hoja de Trabajo para listado'!$DE$151:$DG$151,0)),0)+IFERROR(INDEX('Hoja de Trabajo para listado'!$CD$155:$DC$1048576,MATCH($A614,'Hoja de Trabajo para listado'!$CD$155:$CD$1048576,0),MATCH((CUADRO!J$5&amp;$E614),'Hoja de Trabajo para listado'!$CD$151:$DC$151,0)),0)</f>
        <v>0</v>
      </c>
      <c r="K614" s="314">
        <f ca="1">+IFERROR(INDEX('Hoja de Trabajo para listado'!$A$155:$Z$1048576,MATCH($A614,'Hoja de Trabajo para listado'!$A$155:$A$1048576,0),MATCH((CUADRO!K$5&amp;$E614),'Hoja de Trabajo para listado'!$A$151:$Z$151,0)),0)+IFERROR(INDEX('Hoja de Trabajo para listado'!$AB$155:$BA$1048576,MATCH($A614,'Hoja de Trabajo para listado'!$AB$155:$AB$1048576,0),MATCH((CUADRO!K$5&amp;$E614),'Hoja de Trabajo para listado'!$AB$151:$BA$151,0)),0)+IFERROR(INDEX('Hoja de Trabajo para listado'!$BC$155:$CB$1048576,MATCH($A614,'Hoja de Trabajo para listado'!$BC$155:$BC$1048576,0),MATCH((CUADRO!K$5&amp;$E614),'Hoja de Trabajo para listado'!$BC$151:$CB$151,0)),0)+IFERROR(INDEX('Hoja de Trabajo para listado'!$DE$153:$DG$274,MATCH($A614,'Hoja de Trabajo para listado'!$DE$153:$DE$1048576,0),MATCH((CUADRO!K$5&amp;$E614),'Hoja de Trabajo para listado'!$DE$151:$DG$151,0)),0)+IFERROR(INDEX('Hoja de Trabajo para listado'!$CD$155:$DC$1048576,MATCH($A614,'Hoja de Trabajo para listado'!$CD$155:$CD$1048576,0),MATCH((CUADRO!K$5&amp;$E614),'Hoja de Trabajo para listado'!$CD$151:$DC$151,0)),0)</f>
        <v>0</v>
      </c>
      <c r="L614" s="314">
        <f ca="1">+IFERROR(INDEX('Hoja de Trabajo para listado'!$A$155:$Z$1048576,MATCH($A614,'Hoja de Trabajo para listado'!$A$155:$A$1048576,0),MATCH((CUADRO!L$5&amp;$E614),'Hoja de Trabajo para listado'!$A$151:$Z$151,0)),0)+IFERROR(INDEX('Hoja de Trabajo para listado'!$AB$155:$BA$1048576,MATCH($A614,'Hoja de Trabajo para listado'!$AB$155:$AB$1048576,0),MATCH((CUADRO!L$5&amp;$E614),'Hoja de Trabajo para listado'!$AB$151:$BA$151,0)),0)+IFERROR(INDEX('Hoja de Trabajo para listado'!$BC$155:$CB$1048576,MATCH($A614,'Hoja de Trabajo para listado'!$BC$155:$BC$1048576,0),MATCH((CUADRO!L$5&amp;$E614),'Hoja de Trabajo para listado'!$BC$151:$CB$151,0)),0)+IFERROR(INDEX('Hoja de Trabajo para listado'!$DE$153:$DG$274,MATCH($A614,'Hoja de Trabajo para listado'!$DE$153:$DE$1048576,0),MATCH((CUADRO!L$5&amp;$E614),'Hoja de Trabajo para listado'!$DE$151:$DG$151,0)),0)+IFERROR(INDEX('Hoja de Trabajo para listado'!$CD$155:$DC$1048576,MATCH($A614,'Hoja de Trabajo para listado'!$CD$155:$CD$1048576,0),MATCH((CUADRO!L$5&amp;$E614),'Hoja de Trabajo para listado'!$CD$151:$DC$151,0)),0)</f>
        <v>0</v>
      </c>
      <c r="M614" s="314">
        <f ca="1">+IFERROR(INDEX('Hoja de Trabajo para listado'!$A$155:$Z$1048576,MATCH($A614,'Hoja de Trabajo para listado'!$A$155:$A$1048576,0),MATCH((CUADRO!M$5&amp;$E614),'Hoja de Trabajo para listado'!$A$151:$Z$151,0)),0)+IFERROR(INDEX('Hoja de Trabajo para listado'!$AB$155:$BA$1048576,MATCH($A614,'Hoja de Trabajo para listado'!$AB$155:$AB$1048576,0),MATCH((CUADRO!M$5&amp;$E614),'Hoja de Trabajo para listado'!$AB$151:$BA$151,0)),0)+IFERROR(INDEX('Hoja de Trabajo para listado'!$BC$155:$CB$1048576,MATCH($A614,'Hoja de Trabajo para listado'!$BC$155:$BC$1048576,0),MATCH((CUADRO!M$5&amp;$E614),'Hoja de Trabajo para listado'!$BC$151:$CB$151,0)),0)+IFERROR(INDEX('Hoja de Trabajo para listado'!$DE$153:$DG$274,MATCH($A614,'Hoja de Trabajo para listado'!$DE$153:$DE$1048576,0),MATCH((CUADRO!M$5&amp;$E614),'Hoja de Trabajo para listado'!$DE$151:$DG$151,0)),0)+IFERROR(INDEX('Hoja de Trabajo para listado'!$CD$155:$DC$1048576,MATCH($A614,'Hoja de Trabajo para listado'!$CD$155:$CD$1048576,0),MATCH((CUADRO!M$5&amp;$E614),'Hoja de Trabajo para listado'!$CD$151:$DC$151,0)),0)</f>
        <v>0</v>
      </c>
      <c r="N614" s="314">
        <f ca="1">+IFERROR(INDEX('Hoja de Trabajo para listado'!$A$155:$Z$1048576,MATCH($A614,'Hoja de Trabajo para listado'!$A$155:$A$1048576,0),MATCH((CUADRO!N$5&amp;$E614),'Hoja de Trabajo para listado'!$A$151:$Z$151,0)),0)+IFERROR(INDEX('Hoja de Trabajo para listado'!$AB$155:$BA$1048576,MATCH($A614,'Hoja de Trabajo para listado'!$AB$155:$AB$1048576,0),MATCH((CUADRO!N$5&amp;$E614),'Hoja de Trabajo para listado'!$AB$151:$BA$151,0)),0)+IFERROR(INDEX('Hoja de Trabajo para listado'!$BC$155:$CB$1048576,MATCH($A614,'Hoja de Trabajo para listado'!$BC$155:$BC$1048576,0),MATCH((CUADRO!N$5&amp;$E614),'Hoja de Trabajo para listado'!$BC$151:$CB$151,0)),0)+IFERROR(INDEX('Hoja de Trabajo para listado'!$DE$153:$DG$274,MATCH($A614,'Hoja de Trabajo para listado'!$DE$153:$DE$1048576,0),MATCH((CUADRO!N$5&amp;$E614),'Hoja de Trabajo para listado'!$DE$151:$DG$151,0)),0)+IFERROR(INDEX('Hoja de Trabajo para listado'!$CD$155:$DC$1048576,MATCH($A614,'Hoja de Trabajo para listado'!$CD$155:$CD$1048576,0),MATCH((CUADRO!N$5&amp;$E614),'Hoja de Trabajo para listado'!$CD$151:$DC$151,0)),0)</f>
        <v>0</v>
      </c>
      <c r="O614" s="314">
        <f ca="1">+IFERROR(INDEX('Hoja de Trabajo para listado'!$A$155:$Z$1048576,MATCH($A614,'Hoja de Trabajo para listado'!$A$155:$A$1048576,0),MATCH((CUADRO!O$5&amp;$E614),'Hoja de Trabajo para listado'!$A$151:$Z$151,0)),0)+IFERROR(INDEX('Hoja de Trabajo para listado'!$AB$155:$BA$1048576,MATCH($A614,'Hoja de Trabajo para listado'!$AB$155:$AB$1048576,0),MATCH((CUADRO!O$5&amp;$E614),'Hoja de Trabajo para listado'!$AB$151:$BA$151,0)),0)+IFERROR(INDEX('Hoja de Trabajo para listado'!$BC$155:$CB$1048576,MATCH($A614,'Hoja de Trabajo para listado'!$BC$155:$BC$1048576,0),MATCH((CUADRO!O$5&amp;$E614),'Hoja de Trabajo para listado'!$BC$151:$CB$151,0)),0)+IFERROR(INDEX('Hoja de Trabajo para listado'!$DE$153:$DG$274,MATCH($A614,'Hoja de Trabajo para listado'!$DE$153:$DE$1048576,0),MATCH((CUADRO!O$5&amp;$E614),'Hoja de Trabajo para listado'!$DE$151:$DG$151,0)),0)+IFERROR(INDEX('Hoja de Trabajo para listado'!$CD$155:$DC$1048576,MATCH($A614,'Hoja de Trabajo para listado'!$CD$155:$CD$1048576,0),MATCH((CUADRO!O$5&amp;$E614),'Hoja de Trabajo para listado'!$CD$151:$DC$151,0)),0)</f>
        <v>0</v>
      </c>
      <c r="P614" s="314">
        <f ca="1">+IFERROR(INDEX('Hoja de Trabajo para listado'!$A$155:$Z$1048576,MATCH($A614,'Hoja de Trabajo para listado'!$A$155:$A$1048576,0),MATCH((CUADRO!P$5&amp;$E614),'Hoja de Trabajo para listado'!$A$151:$Z$151,0)),0)+IFERROR(INDEX('Hoja de Trabajo para listado'!$AB$155:$BA$1048576,MATCH($A614,'Hoja de Trabajo para listado'!$AB$155:$AB$1048576,0),MATCH((CUADRO!P$5&amp;$E614),'Hoja de Trabajo para listado'!$AB$151:$BA$151,0)),0)+IFERROR(INDEX('Hoja de Trabajo para listado'!$BC$155:$CB$1048576,MATCH($A614,'Hoja de Trabajo para listado'!$BC$155:$BC$1048576,0),MATCH((CUADRO!P$5&amp;$E614),'Hoja de Trabajo para listado'!$BC$151:$CB$151,0)),0)+IFERROR(INDEX('Hoja de Trabajo para listado'!$DE$153:$DG$274,MATCH($A614,'Hoja de Trabajo para listado'!$DE$153:$DE$1048576,0),MATCH((CUADRO!P$5&amp;$E614),'Hoja de Trabajo para listado'!$DE$151:$DG$151,0)),0)+IFERROR(INDEX('Hoja de Trabajo para listado'!$CD$155:$DC$1048576,MATCH($A614,'Hoja de Trabajo para listado'!$CD$155:$CD$1048576,0),MATCH((CUADRO!P$5&amp;$E614),'Hoja de Trabajo para listado'!$CD$151:$DC$151,0)),0)</f>
        <v>0</v>
      </c>
      <c r="Q614" s="314">
        <f ca="1">+IFERROR(INDEX('Hoja de Trabajo para listado'!$A$155:$Z$1048576,MATCH($A614,'Hoja de Trabajo para listado'!$A$155:$A$1048576,0),MATCH((CUADRO!Q$5&amp;$E614),'Hoja de Trabajo para listado'!$A$151:$Z$151,0)),0)+IFERROR(INDEX('Hoja de Trabajo para listado'!$AB$155:$BA$1048576,MATCH($A614,'Hoja de Trabajo para listado'!$AB$155:$AB$1048576,0),MATCH((CUADRO!Q$5&amp;$E614),'Hoja de Trabajo para listado'!$AB$151:$BA$151,0)),0)+IFERROR(INDEX('Hoja de Trabajo para listado'!$BC$155:$CB$1048576,MATCH($A614,'Hoja de Trabajo para listado'!$BC$155:$BC$1048576,0),MATCH((CUADRO!Q$5&amp;$E614),'Hoja de Trabajo para listado'!$BC$151:$CB$151,0)),0)+IFERROR(INDEX('Hoja de Trabajo para listado'!$DE$153:$DG$274,MATCH($A614,'Hoja de Trabajo para listado'!$DE$153:$DE$1048576,0),MATCH((CUADRO!Q$5&amp;$E614),'Hoja de Trabajo para listado'!$DE$151:$DG$151,0)),0)+IFERROR(INDEX('Hoja de Trabajo para listado'!$CD$155:$DC$1048576,MATCH($A614,'Hoja de Trabajo para listado'!$CD$155:$CD$1048576,0),MATCH((CUADRO!Q$5&amp;$E614),'Hoja de Trabajo para listado'!$CD$151:$DC$151,0)),0)</f>
        <v>0</v>
      </c>
      <c r="R614" s="314">
        <f t="shared" ca="1" si="18"/>
        <v>0</v>
      </c>
      <c r="S614" s="322"/>
      <c r="T614" s="314">
        <f ca="1">+T615</f>
        <v>0</v>
      </c>
      <c r="U614" s="313">
        <f t="shared" si="19"/>
        <v>1</v>
      </c>
      <c r="V614" s="319" t="str">
        <f>+VLOOKUP(A614,bd_lista!$A$3:$E$593,5,FALSE)</f>
        <v>Gobiernos Autonomos Municipales</v>
      </c>
      <c r="W614" s="425" t="str">
        <f>+V614</f>
        <v>Gobiernos Autonomos Municipales</v>
      </c>
    </row>
    <row r="615" spans="1:23" customFormat="1" ht="27" hidden="1" customHeight="1">
      <c r="A615" s="323">
        <v>1604</v>
      </c>
      <c r="B615" s="428"/>
      <c r="C615" s="318" t="str">
        <f>+VLOOKUP(A615,bd_lista!$A$3:$C$593,3,FALSE)</f>
        <v>Gobierno Autónomo Municipal de Yacuiba</v>
      </c>
      <c r="D615" s="430"/>
      <c r="E615" s="347" t="s">
        <v>1419</v>
      </c>
      <c r="F615" s="314">
        <f ca="1">+IFERROR(INDEX('Hoja de Trabajo para listado'!$A$155:$Z$1048576,MATCH($A615,'Hoja de Trabajo para listado'!$A$155:$A$1048576,0),MATCH((CUADRO!F$5&amp;$E615),'Hoja de Trabajo para listado'!$A$151:$Z$151,0)),0)+IFERROR(INDEX('Hoja de Trabajo para listado'!$AB$155:$BA$1048576,MATCH($A615,'Hoja de Trabajo para listado'!$AB$155:$AB$1048576,0),MATCH((CUADRO!F$5&amp;$E615),'Hoja de Trabajo para listado'!$AB$151:$BA$151,0)),0)+IFERROR(INDEX('Hoja de Trabajo para listado'!$BC$155:$CB$1048576,MATCH($A615,'Hoja de Trabajo para listado'!$BC$155:$BC$1048576,0),MATCH((CUADRO!F$5&amp;$E615),'Hoja de Trabajo para listado'!$BC$151:$CB$151,0)),0)+IFERROR(INDEX('Hoja de Trabajo para listado'!$DE$153:$DG$274,MATCH($A615,'Hoja de Trabajo para listado'!$DE$153:$DE$1048576,0),MATCH((CUADRO!F$5&amp;$E615),'Hoja de Trabajo para listado'!$DE$151:$DG$151,0)),0)+IFERROR(INDEX('Hoja de Trabajo para listado'!$CD$155:$DC$1048576,MATCH($A615,'Hoja de Trabajo para listado'!$CD$155:$CD$1048576,0),MATCH((CUADRO!F$5&amp;$E615),'Hoja de Trabajo para listado'!$CD$151:$DC$151,0)),0)</f>
        <v>0</v>
      </c>
      <c r="G615" s="314">
        <f ca="1">+IFERROR(INDEX('Hoja de Trabajo para listado'!$A$155:$Z$1048576,MATCH($A615,'Hoja de Trabajo para listado'!$A$155:$A$1048576,0),MATCH((CUADRO!G$5&amp;$E615),'Hoja de Trabajo para listado'!$A$151:$Z$151,0)),0)+IFERROR(INDEX('Hoja de Trabajo para listado'!$AB$155:$BA$1048576,MATCH($A615,'Hoja de Trabajo para listado'!$AB$155:$AB$1048576,0),MATCH((CUADRO!G$5&amp;$E615),'Hoja de Trabajo para listado'!$AB$151:$BA$151,0)),0)+IFERROR(INDEX('Hoja de Trabajo para listado'!$BC$155:$CB$1048576,MATCH($A615,'Hoja de Trabajo para listado'!$BC$155:$BC$1048576,0),MATCH((CUADRO!G$5&amp;$E615),'Hoja de Trabajo para listado'!$BC$151:$CB$151,0)),0)+IFERROR(INDEX('Hoja de Trabajo para listado'!$DE$153:$DG$274,MATCH($A615,'Hoja de Trabajo para listado'!$DE$153:$DE$1048576,0),MATCH((CUADRO!G$5&amp;$E615),'Hoja de Trabajo para listado'!$DE$151:$DG$151,0)),0)+IFERROR(INDEX('Hoja de Trabajo para listado'!$CD$155:$DC$1048576,MATCH($A615,'Hoja de Trabajo para listado'!$CD$155:$CD$1048576,0),MATCH((CUADRO!G$5&amp;$E615),'Hoja de Trabajo para listado'!$CD$151:$DC$151,0)),0)</f>
        <v>0</v>
      </c>
      <c r="H615" s="314">
        <f ca="1">+IFERROR(INDEX('Hoja de Trabajo para listado'!$A$155:$Z$1048576,MATCH($A615,'Hoja de Trabajo para listado'!$A$155:$A$1048576,0),MATCH((CUADRO!H$5&amp;$E615),'Hoja de Trabajo para listado'!$A$151:$Z$151,0)),0)+IFERROR(INDEX('Hoja de Trabajo para listado'!$AB$155:$BA$1048576,MATCH($A615,'Hoja de Trabajo para listado'!$AB$155:$AB$1048576,0),MATCH((CUADRO!H$5&amp;$E615),'Hoja de Trabajo para listado'!$AB$151:$BA$151,0)),0)+IFERROR(INDEX('Hoja de Trabajo para listado'!$BC$155:$CB$1048576,MATCH($A615,'Hoja de Trabajo para listado'!$BC$155:$BC$1048576,0),MATCH((CUADRO!H$5&amp;$E615),'Hoja de Trabajo para listado'!$BC$151:$CB$151,0)),0)+IFERROR(INDEX('Hoja de Trabajo para listado'!$DE$153:$DG$274,MATCH($A615,'Hoja de Trabajo para listado'!$DE$153:$DE$1048576,0),MATCH((CUADRO!H$5&amp;$E615),'Hoja de Trabajo para listado'!$DE$151:$DG$151,0)),0)+IFERROR(INDEX('Hoja de Trabajo para listado'!$CD$155:$DC$1048576,MATCH($A615,'Hoja de Trabajo para listado'!$CD$155:$CD$1048576,0),MATCH((CUADRO!H$5&amp;$E615),'Hoja de Trabajo para listado'!$CD$151:$DC$151,0)),0)</f>
        <v>0</v>
      </c>
      <c r="I615" s="314">
        <f ca="1">+IFERROR(INDEX('Hoja de Trabajo para listado'!$A$155:$Z$1048576,MATCH($A615,'Hoja de Trabajo para listado'!$A$155:$A$1048576,0),MATCH((CUADRO!I$5&amp;$E615),'Hoja de Trabajo para listado'!$A$151:$Z$151,0)),0)+IFERROR(INDEX('Hoja de Trabajo para listado'!$AB$155:$BA$1048576,MATCH($A615,'Hoja de Trabajo para listado'!$AB$155:$AB$1048576,0),MATCH((CUADRO!I$5&amp;$E615),'Hoja de Trabajo para listado'!$AB$151:$BA$151,0)),0)+IFERROR(INDEX('Hoja de Trabajo para listado'!$BC$155:$CB$1048576,MATCH($A615,'Hoja de Trabajo para listado'!$BC$155:$BC$1048576,0),MATCH((CUADRO!I$5&amp;$E615),'Hoja de Trabajo para listado'!$BC$151:$CB$151,0)),0)+IFERROR(INDEX('Hoja de Trabajo para listado'!$DE$153:$DG$274,MATCH($A615,'Hoja de Trabajo para listado'!$DE$153:$DE$1048576,0),MATCH((CUADRO!I$5&amp;$E615),'Hoja de Trabajo para listado'!$DE$151:$DG$151,0)),0)+IFERROR(INDEX('Hoja de Trabajo para listado'!$CD$155:$DC$1048576,MATCH($A615,'Hoja de Trabajo para listado'!$CD$155:$CD$1048576,0),MATCH((CUADRO!I$5&amp;$E615),'Hoja de Trabajo para listado'!$CD$151:$DC$151,0)),0)</f>
        <v>0</v>
      </c>
      <c r="J615" s="314">
        <f ca="1">+IFERROR(INDEX('Hoja de Trabajo para listado'!$A$155:$Z$1048576,MATCH($A615,'Hoja de Trabajo para listado'!$A$155:$A$1048576,0),MATCH((CUADRO!J$5&amp;$E615),'Hoja de Trabajo para listado'!$A$151:$Z$151,0)),0)+IFERROR(INDEX('Hoja de Trabajo para listado'!$AB$155:$BA$1048576,MATCH($A615,'Hoja de Trabajo para listado'!$AB$155:$AB$1048576,0),MATCH((CUADRO!J$5&amp;$E615),'Hoja de Trabajo para listado'!$AB$151:$BA$151,0)),0)+IFERROR(INDEX('Hoja de Trabajo para listado'!$BC$155:$CB$1048576,MATCH($A615,'Hoja de Trabajo para listado'!$BC$155:$BC$1048576,0),MATCH((CUADRO!J$5&amp;$E615),'Hoja de Trabajo para listado'!$BC$151:$CB$151,0)),0)+IFERROR(INDEX('Hoja de Trabajo para listado'!$DE$153:$DG$274,MATCH($A615,'Hoja de Trabajo para listado'!$DE$153:$DE$1048576,0),MATCH((CUADRO!J$5&amp;$E615),'Hoja de Trabajo para listado'!$DE$151:$DG$151,0)),0)+IFERROR(INDEX('Hoja de Trabajo para listado'!$CD$155:$DC$1048576,MATCH($A615,'Hoja de Trabajo para listado'!$CD$155:$CD$1048576,0),MATCH((CUADRO!J$5&amp;$E615),'Hoja de Trabajo para listado'!$CD$151:$DC$151,0)),0)</f>
        <v>0</v>
      </c>
      <c r="K615" s="314">
        <f ca="1">+IFERROR(INDEX('Hoja de Trabajo para listado'!$A$155:$Z$1048576,MATCH($A615,'Hoja de Trabajo para listado'!$A$155:$A$1048576,0),MATCH((CUADRO!K$5&amp;$E615),'Hoja de Trabajo para listado'!$A$151:$Z$151,0)),0)+IFERROR(INDEX('Hoja de Trabajo para listado'!$AB$155:$BA$1048576,MATCH($A615,'Hoja de Trabajo para listado'!$AB$155:$AB$1048576,0),MATCH((CUADRO!K$5&amp;$E615),'Hoja de Trabajo para listado'!$AB$151:$BA$151,0)),0)+IFERROR(INDEX('Hoja de Trabajo para listado'!$BC$155:$CB$1048576,MATCH($A615,'Hoja de Trabajo para listado'!$BC$155:$BC$1048576,0),MATCH((CUADRO!K$5&amp;$E615),'Hoja de Trabajo para listado'!$BC$151:$CB$151,0)),0)+IFERROR(INDEX('Hoja de Trabajo para listado'!$DE$153:$DG$274,MATCH($A615,'Hoja de Trabajo para listado'!$DE$153:$DE$1048576,0),MATCH((CUADRO!K$5&amp;$E615),'Hoja de Trabajo para listado'!$DE$151:$DG$151,0)),0)+IFERROR(INDEX('Hoja de Trabajo para listado'!$CD$155:$DC$1048576,MATCH($A615,'Hoja de Trabajo para listado'!$CD$155:$CD$1048576,0),MATCH((CUADRO!K$5&amp;$E615),'Hoja de Trabajo para listado'!$CD$151:$DC$151,0)),0)</f>
        <v>0</v>
      </c>
      <c r="L615" s="314">
        <f ca="1">+IFERROR(INDEX('Hoja de Trabajo para listado'!$A$155:$Z$1048576,MATCH($A615,'Hoja de Trabajo para listado'!$A$155:$A$1048576,0),MATCH((CUADRO!L$5&amp;$E615),'Hoja de Trabajo para listado'!$A$151:$Z$151,0)),0)+IFERROR(INDEX('Hoja de Trabajo para listado'!$AB$155:$BA$1048576,MATCH($A615,'Hoja de Trabajo para listado'!$AB$155:$AB$1048576,0),MATCH((CUADRO!L$5&amp;$E615),'Hoja de Trabajo para listado'!$AB$151:$BA$151,0)),0)+IFERROR(INDEX('Hoja de Trabajo para listado'!$BC$155:$CB$1048576,MATCH($A615,'Hoja de Trabajo para listado'!$BC$155:$BC$1048576,0),MATCH((CUADRO!L$5&amp;$E615),'Hoja de Trabajo para listado'!$BC$151:$CB$151,0)),0)+IFERROR(INDEX('Hoja de Trabajo para listado'!$DE$153:$DG$274,MATCH($A615,'Hoja de Trabajo para listado'!$DE$153:$DE$1048576,0),MATCH((CUADRO!L$5&amp;$E615),'Hoja de Trabajo para listado'!$DE$151:$DG$151,0)),0)+IFERROR(INDEX('Hoja de Trabajo para listado'!$CD$155:$DC$1048576,MATCH($A615,'Hoja de Trabajo para listado'!$CD$155:$CD$1048576,0),MATCH((CUADRO!L$5&amp;$E615),'Hoja de Trabajo para listado'!$CD$151:$DC$151,0)),0)</f>
        <v>0</v>
      </c>
      <c r="M615" s="314">
        <f ca="1">+IFERROR(INDEX('Hoja de Trabajo para listado'!$A$155:$Z$1048576,MATCH($A615,'Hoja de Trabajo para listado'!$A$155:$A$1048576,0),MATCH((CUADRO!M$5&amp;$E615),'Hoja de Trabajo para listado'!$A$151:$Z$151,0)),0)+IFERROR(INDEX('Hoja de Trabajo para listado'!$AB$155:$BA$1048576,MATCH($A615,'Hoja de Trabajo para listado'!$AB$155:$AB$1048576,0),MATCH((CUADRO!M$5&amp;$E615),'Hoja de Trabajo para listado'!$AB$151:$BA$151,0)),0)+IFERROR(INDEX('Hoja de Trabajo para listado'!$BC$155:$CB$1048576,MATCH($A615,'Hoja de Trabajo para listado'!$BC$155:$BC$1048576,0),MATCH((CUADRO!M$5&amp;$E615),'Hoja de Trabajo para listado'!$BC$151:$CB$151,0)),0)+IFERROR(INDEX('Hoja de Trabajo para listado'!$DE$153:$DG$274,MATCH($A615,'Hoja de Trabajo para listado'!$DE$153:$DE$1048576,0),MATCH((CUADRO!M$5&amp;$E615),'Hoja de Trabajo para listado'!$DE$151:$DG$151,0)),0)+IFERROR(INDEX('Hoja de Trabajo para listado'!$CD$155:$DC$1048576,MATCH($A615,'Hoja de Trabajo para listado'!$CD$155:$CD$1048576,0),MATCH((CUADRO!M$5&amp;$E615),'Hoja de Trabajo para listado'!$CD$151:$DC$151,0)),0)</f>
        <v>0</v>
      </c>
      <c r="N615" s="314">
        <f ca="1">+IFERROR(INDEX('Hoja de Trabajo para listado'!$A$155:$Z$1048576,MATCH($A615,'Hoja de Trabajo para listado'!$A$155:$A$1048576,0),MATCH((CUADRO!N$5&amp;$E615),'Hoja de Trabajo para listado'!$A$151:$Z$151,0)),0)+IFERROR(INDEX('Hoja de Trabajo para listado'!$AB$155:$BA$1048576,MATCH($A615,'Hoja de Trabajo para listado'!$AB$155:$AB$1048576,0),MATCH((CUADRO!N$5&amp;$E615),'Hoja de Trabajo para listado'!$AB$151:$BA$151,0)),0)+IFERROR(INDEX('Hoja de Trabajo para listado'!$BC$155:$CB$1048576,MATCH($A615,'Hoja de Trabajo para listado'!$BC$155:$BC$1048576,0),MATCH((CUADRO!N$5&amp;$E615),'Hoja de Trabajo para listado'!$BC$151:$CB$151,0)),0)+IFERROR(INDEX('Hoja de Trabajo para listado'!$DE$153:$DG$274,MATCH($A615,'Hoja de Trabajo para listado'!$DE$153:$DE$1048576,0),MATCH((CUADRO!N$5&amp;$E615),'Hoja de Trabajo para listado'!$DE$151:$DG$151,0)),0)+IFERROR(INDEX('Hoja de Trabajo para listado'!$CD$155:$DC$1048576,MATCH($A615,'Hoja de Trabajo para listado'!$CD$155:$CD$1048576,0),MATCH((CUADRO!N$5&amp;$E615),'Hoja de Trabajo para listado'!$CD$151:$DC$151,0)),0)</f>
        <v>0</v>
      </c>
      <c r="O615" s="314">
        <f ca="1">+IFERROR(INDEX('Hoja de Trabajo para listado'!$A$155:$Z$1048576,MATCH($A615,'Hoja de Trabajo para listado'!$A$155:$A$1048576,0),MATCH((CUADRO!O$5&amp;$E615),'Hoja de Trabajo para listado'!$A$151:$Z$151,0)),0)+IFERROR(INDEX('Hoja de Trabajo para listado'!$AB$155:$BA$1048576,MATCH($A615,'Hoja de Trabajo para listado'!$AB$155:$AB$1048576,0),MATCH((CUADRO!O$5&amp;$E615),'Hoja de Trabajo para listado'!$AB$151:$BA$151,0)),0)+IFERROR(INDEX('Hoja de Trabajo para listado'!$BC$155:$CB$1048576,MATCH($A615,'Hoja de Trabajo para listado'!$BC$155:$BC$1048576,0),MATCH((CUADRO!O$5&amp;$E615),'Hoja de Trabajo para listado'!$BC$151:$CB$151,0)),0)+IFERROR(INDEX('Hoja de Trabajo para listado'!$DE$153:$DG$274,MATCH($A615,'Hoja de Trabajo para listado'!$DE$153:$DE$1048576,0),MATCH((CUADRO!O$5&amp;$E615),'Hoja de Trabajo para listado'!$DE$151:$DG$151,0)),0)+IFERROR(INDEX('Hoja de Trabajo para listado'!$CD$155:$DC$1048576,MATCH($A615,'Hoja de Trabajo para listado'!$CD$155:$CD$1048576,0),MATCH((CUADRO!O$5&amp;$E615),'Hoja de Trabajo para listado'!$CD$151:$DC$151,0)),0)</f>
        <v>0</v>
      </c>
      <c r="P615" s="314">
        <f ca="1">+IFERROR(INDEX('Hoja de Trabajo para listado'!$A$155:$Z$1048576,MATCH($A615,'Hoja de Trabajo para listado'!$A$155:$A$1048576,0),MATCH((CUADRO!P$5&amp;$E615),'Hoja de Trabajo para listado'!$A$151:$Z$151,0)),0)+IFERROR(INDEX('Hoja de Trabajo para listado'!$AB$155:$BA$1048576,MATCH($A615,'Hoja de Trabajo para listado'!$AB$155:$AB$1048576,0),MATCH((CUADRO!P$5&amp;$E615),'Hoja de Trabajo para listado'!$AB$151:$BA$151,0)),0)+IFERROR(INDEX('Hoja de Trabajo para listado'!$BC$155:$CB$1048576,MATCH($A615,'Hoja de Trabajo para listado'!$BC$155:$BC$1048576,0),MATCH((CUADRO!P$5&amp;$E615),'Hoja de Trabajo para listado'!$BC$151:$CB$151,0)),0)+IFERROR(INDEX('Hoja de Trabajo para listado'!$DE$153:$DG$274,MATCH($A615,'Hoja de Trabajo para listado'!$DE$153:$DE$1048576,0),MATCH((CUADRO!P$5&amp;$E615),'Hoja de Trabajo para listado'!$DE$151:$DG$151,0)),0)+IFERROR(INDEX('Hoja de Trabajo para listado'!$CD$155:$DC$1048576,MATCH($A615,'Hoja de Trabajo para listado'!$CD$155:$CD$1048576,0),MATCH((CUADRO!P$5&amp;$E615),'Hoja de Trabajo para listado'!$CD$151:$DC$151,0)),0)</f>
        <v>0</v>
      </c>
      <c r="Q615" s="314">
        <f ca="1">+IFERROR(INDEX('Hoja de Trabajo para listado'!$A$155:$Z$1048576,MATCH($A615,'Hoja de Trabajo para listado'!$A$155:$A$1048576,0),MATCH((CUADRO!Q$5&amp;$E615),'Hoja de Trabajo para listado'!$A$151:$Z$151,0)),0)+IFERROR(INDEX('Hoja de Trabajo para listado'!$AB$155:$BA$1048576,MATCH($A615,'Hoja de Trabajo para listado'!$AB$155:$AB$1048576,0),MATCH((CUADRO!Q$5&amp;$E615),'Hoja de Trabajo para listado'!$AB$151:$BA$151,0)),0)+IFERROR(INDEX('Hoja de Trabajo para listado'!$BC$155:$CB$1048576,MATCH($A615,'Hoja de Trabajo para listado'!$BC$155:$BC$1048576,0),MATCH((CUADRO!Q$5&amp;$E615),'Hoja de Trabajo para listado'!$BC$151:$CB$151,0)),0)+IFERROR(INDEX('Hoja de Trabajo para listado'!$DE$153:$DG$274,MATCH($A615,'Hoja de Trabajo para listado'!$DE$153:$DE$1048576,0),MATCH((CUADRO!Q$5&amp;$E615),'Hoja de Trabajo para listado'!$DE$151:$DG$151,0)),0)+IFERROR(INDEX('Hoja de Trabajo para listado'!$CD$155:$DC$1048576,MATCH($A615,'Hoja de Trabajo para listado'!$CD$155:$CD$1048576,0),MATCH((CUADRO!Q$5&amp;$E615),'Hoja de Trabajo para listado'!$CD$151:$DC$151,0)),0)</f>
        <v>0</v>
      </c>
      <c r="R615" s="314">
        <f t="shared" ca="1" si="18"/>
        <v>0</v>
      </c>
      <c r="S615" s="322">
        <f ca="1">+R614+R615</f>
        <v>0</v>
      </c>
      <c r="T615" s="314">
        <f ca="1">+S615</f>
        <v>0</v>
      </c>
      <c r="U615" s="313">
        <f t="shared" si="19"/>
        <v>2</v>
      </c>
      <c r="V615" s="319" t="str">
        <f>+VLOOKUP(A615,bd_lista!$A$3:$E$593,5,FALSE)</f>
        <v>Gobiernos Autonomos Municipales</v>
      </c>
      <c r="W615" s="426"/>
    </row>
    <row r="616" spans="1:23" customFormat="1" ht="15" hidden="1" customHeight="1">
      <c r="A616" s="323">
        <v>1605</v>
      </c>
      <c r="B616" s="427">
        <f>+A616</f>
        <v>1605</v>
      </c>
      <c r="C616" s="318" t="str">
        <f>+VLOOKUP(A616,bd_lista!$A$3:$C$593,3,FALSE)</f>
        <v>Gobierno Autónomo Municipal de Caraparí</v>
      </c>
      <c r="D616" s="429" t="str">
        <f>+C616</f>
        <v>Gobierno Autónomo Municipal de Caraparí</v>
      </c>
      <c r="E616" s="346" t="s">
        <v>1418</v>
      </c>
      <c r="F616" s="314">
        <f ca="1">+IFERROR(INDEX('Hoja de Trabajo para listado'!$A$155:$Z$1048576,MATCH($A616,'Hoja de Trabajo para listado'!$A$155:$A$1048576,0),MATCH((CUADRO!F$5&amp;$E616),'Hoja de Trabajo para listado'!$A$151:$Z$151,0)),0)+IFERROR(INDEX('Hoja de Trabajo para listado'!$AB$155:$BA$1048576,MATCH($A616,'Hoja de Trabajo para listado'!$AB$155:$AB$1048576,0),MATCH((CUADRO!F$5&amp;$E616),'Hoja de Trabajo para listado'!$AB$151:$BA$151,0)),0)+IFERROR(INDEX('Hoja de Trabajo para listado'!$BC$155:$CB$1048576,MATCH($A616,'Hoja de Trabajo para listado'!$BC$155:$BC$1048576,0),MATCH((CUADRO!F$5&amp;$E616),'Hoja de Trabajo para listado'!$BC$151:$CB$151,0)),0)+IFERROR(INDEX('Hoja de Trabajo para listado'!$DE$153:$DG$274,MATCH($A616,'Hoja de Trabajo para listado'!$DE$153:$DE$1048576,0),MATCH((CUADRO!F$5&amp;$E616),'Hoja de Trabajo para listado'!$DE$151:$DG$151,0)),0)+IFERROR(INDEX('Hoja de Trabajo para listado'!$CD$155:$DC$1048576,MATCH($A616,'Hoja de Trabajo para listado'!$CD$155:$CD$1048576,0),MATCH((CUADRO!F$5&amp;$E616),'Hoja de Trabajo para listado'!$CD$151:$DC$151,0)),0)</f>
        <v>0</v>
      </c>
      <c r="G616" s="314">
        <f ca="1">+IFERROR(INDEX('Hoja de Trabajo para listado'!$A$155:$Z$1048576,MATCH($A616,'Hoja de Trabajo para listado'!$A$155:$A$1048576,0),MATCH((CUADRO!G$5&amp;$E616),'Hoja de Trabajo para listado'!$A$151:$Z$151,0)),0)+IFERROR(INDEX('Hoja de Trabajo para listado'!$AB$155:$BA$1048576,MATCH($A616,'Hoja de Trabajo para listado'!$AB$155:$AB$1048576,0),MATCH((CUADRO!G$5&amp;$E616),'Hoja de Trabajo para listado'!$AB$151:$BA$151,0)),0)+IFERROR(INDEX('Hoja de Trabajo para listado'!$BC$155:$CB$1048576,MATCH($A616,'Hoja de Trabajo para listado'!$BC$155:$BC$1048576,0),MATCH((CUADRO!G$5&amp;$E616),'Hoja de Trabajo para listado'!$BC$151:$CB$151,0)),0)+IFERROR(INDEX('Hoja de Trabajo para listado'!$DE$153:$DG$274,MATCH($A616,'Hoja de Trabajo para listado'!$DE$153:$DE$1048576,0),MATCH((CUADRO!G$5&amp;$E616),'Hoja de Trabajo para listado'!$DE$151:$DG$151,0)),0)+IFERROR(INDEX('Hoja de Trabajo para listado'!$CD$155:$DC$1048576,MATCH($A616,'Hoja de Trabajo para listado'!$CD$155:$CD$1048576,0),MATCH((CUADRO!G$5&amp;$E616),'Hoja de Trabajo para listado'!$CD$151:$DC$151,0)),0)</f>
        <v>0</v>
      </c>
      <c r="H616" s="314">
        <f ca="1">+IFERROR(INDEX('Hoja de Trabajo para listado'!$A$155:$Z$1048576,MATCH($A616,'Hoja de Trabajo para listado'!$A$155:$A$1048576,0),MATCH((CUADRO!H$5&amp;$E616),'Hoja de Trabajo para listado'!$A$151:$Z$151,0)),0)+IFERROR(INDEX('Hoja de Trabajo para listado'!$AB$155:$BA$1048576,MATCH($A616,'Hoja de Trabajo para listado'!$AB$155:$AB$1048576,0),MATCH((CUADRO!H$5&amp;$E616),'Hoja de Trabajo para listado'!$AB$151:$BA$151,0)),0)+IFERROR(INDEX('Hoja de Trabajo para listado'!$BC$155:$CB$1048576,MATCH($A616,'Hoja de Trabajo para listado'!$BC$155:$BC$1048576,0),MATCH((CUADRO!H$5&amp;$E616),'Hoja de Trabajo para listado'!$BC$151:$CB$151,0)),0)+IFERROR(INDEX('Hoja de Trabajo para listado'!$DE$153:$DG$274,MATCH($A616,'Hoja de Trabajo para listado'!$DE$153:$DE$1048576,0),MATCH((CUADRO!H$5&amp;$E616),'Hoja de Trabajo para listado'!$DE$151:$DG$151,0)),0)+IFERROR(INDEX('Hoja de Trabajo para listado'!$CD$155:$DC$1048576,MATCH($A616,'Hoja de Trabajo para listado'!$CD$155:$CD$1048576,0),MATCH((CUADRO!H$5&amp;$E616),'Hoja de Trabajo para listado'!$CD$151:$DC$151,0)),0)</f>
        <v>0</v>
      </c>
      <c r="I616" s="314">
        <f ca="1">+IFERROR(INDEX('Hoja de Trabajo para listado'!$A$155:$Z$1048576,MATCH($A616,'Hoja de Trabajo para listado'!$A$155:$A$1048576,0),MATCH((CUADRO!I$5&amp;$E616),'Hoja de Trabajo para listado'!$A$151:$Z$151,0)),0)+IFERROR(INDEX('Hoja de Trabajo para listado'!$AB$155:$BA$1048576,MATCH($A616,'Hoja de Trabajo para listado'!$AB$155:$AB$1048576,0),MATCH((CUADRO!I$5&amp;$E616),'Hoja de Trabajo para listado'!$AB$151:$BA$151,0)),0)+IFERROR(INDEX('Hoja de Trabajo para listado'!$BC$155:$CB$1048576,MATCH($A616,'Hoja de Trabajo para listado'!$BC$155:$BC$1048576,0),MATCH((CUADRO!I$5&amp;$E616),'Hoja de Trabajo para listado'!$BC$151:$CB$151,0)),0)+IFERROR(INDEX('Hoja de Trabajo para listado'!$DE$153:$DG$274,MATCH($A616,'Hoja de Trabajo para listado'!$DE$153:$DE$1048576,0),MATCH((CUADRO!I$5&amp;$E616),'Hoja de Trabajo para listado'!$DE$151:$DG$151,0)),0)+IFERROR(INDEX('Hoja de Trabajo para listado'!$CD$155:$DC$1048576,MATCH($A616,'Hoja de Trabajo para listado'!$CD$155:$CD$1048576,0),MATCH((CUADRO!I$5&amp;$E616),'Hoja de Trabajo para listado'!$CD$151:$DC$151,0)),0)</f>
        <v>0</v>
      </c>
      <c r="J616" s="314">
        <f ca="1">+IFERROR(INDEX('Hoja de Trabajo para listado'!$A$155:$Z$1048576,MATCH($A616,'Hoja de Trabajo para listado'!$A$155:$A$1048576,0),MATCH((CUADRO!J$5&amp;$E616),'Hoja de Trabajo para listado'!$A$151:$Z$151,0)),0)+IFERROR(INDEX('Hoja de Trabajo para listado'!$AB$155:$BA$1048576,MATCH($A616,'Hoja de Trabajo para listado'!$AB$155:$AB$1048576,0),MATCH((CUADRO!J$5&amp;$E616),'Hoja de Trabajo para listado'!$AB$151:$BA$151,0)),0)+IFERROR(INDEX('Hoja de Trabajo para listado'!$BC$155:$CB$1048576,MATCH($A616,'Hoja de Trabajo para listado'!$BC$155:$BC$1048576,0),MATCH((CUADRO!J$5&amp;$E616),'Hoja de Trabajo para listado'!$BC$151:$CB$151,0)),0)+IFERROR(INDEX('Hoja de Trabajo para listado'!$DE$153:$DG$274,MATCH($A616,'Hoja de Trabajo para listado'!$DE$153:$DE$1048576,0),MATCH((CUADRO!J$5&amp;$E616),'Hoja de Trabajo para listado'!$DE$151:$DG$151,0)),0)+IFERROR(INDEX('Hoja de Trabajo para listado'!$CD$155:$DC$1048576,MATCH($A616,'Hoja de Trabajo para listado'!$CD$155:$CD$1048576,0),MATCH((CUADRO!J$5&amp;$E616),'Hoja de Trabajo para listado'!$CD$151:$DC$151,0)),0)</f>
        <v>0</v>
      </c>
      <c r="K616" s="314">
        <f ca="1">+IFERROR(INDEX('Hoja de Trabajo para listado'!$A$155:$Z$1048576,MATCH($A616,'Hoja de Trabajo para listado'!$A$155:$A$1048576,0),MATCH((CUADRO!K$5&amp;$E616),'Hoja de Trabajo para listado'!$A$151:$Z$151,0)),0)+IFERROR(INDEX('Hoja de Trabajo para listado'!$AB$155:$BA$1048576,MATCH($A616,'Hoja de Trabajo para listado'!$AB$155:$AB$1048576,0),MATCH((CUADRO!K$5&amp;$E616),'Hoja de Trabajo para listado'!$AB$151:$BA$151,0)),0)+IFERROR(INDEX('Hoja de Trabajo para listado'!$BC$155:$CB$1048576,MATCH($A616,'Hoja de Trabajo para listado'!$BC$155:$BC$1048576,0),MATCH((CUADRO!K$5&amp;$E616),'Hoja de Trabajo para listado'!$BC$151:$CB$151,0)),0)+IFERROR(INDEX('Hoja de Trabajo para listado'!$DE$153:$DG$274,MATCH($A616,'Hoja de Trabajo para listado'!$DE$153:$DE$1048576,0),MATCH((CUADRO!K$5&amp;$E616),'Hoja de Trabajo para listado'!$DE$151:$DG$151,0)),0)+IFERROR(INDEX('Hoja de Trabajo para listado'!$CD$155:$DC$1048576,MATCH($A616,'Hoja de Trabajo para listado'!$CD$155:$CD$1048576,0),MATCH((CUADRO!K$5&amp;$E616),'Hoja de Trabajo para listado'!$CD$151:$DC$151,0)),0)</f>
        <v>0</v>
      </c>
      <c r="L616" s="314">
        <f ca="1">+IFERROR(INDEX('Hoja de Trabajo para listado'!$A$155:$Z$1048576,MATCH($A616,'Hoja de Trabajo para listado'!$A$155:$A$1048576,0),MATCH((CUADRO!L$5&amp;$E616),'Hoja de Trabajo para listado'!$A$151:$Z$151,0)),0)+IFERROR(INDEX('Hoja de Trabajo para listado'!$AB$155:$BA$1048576,MATCH($A616,'Hoja de Trabajo para listado'!$AB$155:$AB$1048576,0),MATCH((CUADRO!L$5&amp;$E616),'Hoja de Trabajo para listado'!$AB$151:$BA$151,0)),0)+IFERROR(INDEX('Hoja de Trabajo para listado'!$BC$155:$CB$1048576,MATCH($A616,'Hoja de Trabajo para listado'!$BC$155:$BC$1048576,0),MATCH((CUADRO!L$5&amp;$E616),'Hoja de Trabajo para listado'!$BC$151:$CB$151,0)),0)+IFERROR(INDEX('Hoja de Trabajo para listado'!$DE$153:$DG$274,MATCH($A616,'Hoja de Trabajo para listado'!$DE$153:$DE$1048576,0),MATCH((CUADRO!L$5&amp;$E616),'Hoja de Trabajo para listado'!$DE$151:$DG$151,0)),0)+IFERROR(INDEX('Hoja de Trabajo para listado'!$CD$155:$DC$1048576,MATCH($A616,'Hoja de Trabajo para listado'!$CD$155:$CD$1048576,0),MATCH((CUADRO!L$5&amp;$E616),'Hoja de Trabajo para listado'!$CD$151:$DC$151,0)),0)</f>
        <v>0</v>
      </c>
      <c r="M616" s="314">
        <f ca="1">+IFERROR(INDEX('Hoja de Trabajo para listado'!$A$155:$Z$1048576,MATCH($A616,'Hoja de Trabajo para listado'!$A$155:$A$1048576,0),MATCH((CUADRO!M$5&amp;$E616),'Hoja de Trabajo para listado'!$A$151:$Z$151,0)),0)+IFERROR(INDEX('Hoja de Trabajo para listado'!$AB$155:$BA$1048576,MATCH($A616,'Hoja de Trabajo para listado'!$AB$155:$AB$1048576,0),MATCH((CUADRO!M$5&amp;$E616),'Hoja de Trabajo para listado'!$AB$151:$BA$151,0)),0)+IFERROR(INDEX('Hoja de Trabajo para listado'!$BC$155:$CB$1048576,MATCH($A616,'Hoja de Trabajo para listado'!$BC$155:$BC$1048576,0),MATCH((CUADRO!M$5&amp;$E616),'Hoja de Trabajo para listado'!$BC$151:$CB$151,0)),0)+IFERROR(INDEX('Hoja de Trabajo para listado'!$DE$153:$DG$274,MATCH($A616,'Hoja de Trabajo para listado'!$DE$153:$DE$1048576,0),MATCH((CUADRO!M$5&amp;$E616),'Hoja de Trabajo para listado'!$DE$151:$DG$151,0)),0)+IFERROR(INDEX('Hoja de Trabajo para listado'!$CD$155:$DC$1048576,MATCH($A616,'Hoja de Trabajo para listado'!$CD$155:$CD$1048576,0),MATCH((CUADRO!M$5&amp;$E616),'Hoja de Trabajo para listado'!$CD$151:$DC$151,0)),0)</f>
        <v>0</v>
      </c>
      <c r="N616" s="314">
        <f ca="1">+IFERROR(INDEX('Hoja de Trabajo para listado'!$A$155:$Z$1048576,MATCH($A616,'Hoja de Trabajo para listado'!$A$155:$A$1048576,0),MATCH((CUADRO!N$5&amp;$E616),'Hoja de Trabajo para listado'!$A$151:$Z$151,0)),0)+IFERROR(INDEX('Hoja de Trabajo para listado'!$AB$155:$BA$1048576,MATCH($A616,'Hoja de Trabajo para listado'!$AB$155:$AB$1048576,0),MATCH((CUADRO!N$5&amp;$E616),'Hoja de Trabajo para listado'!$AB$151:$BA$151,0)),0)+IFERROR(INDEX('Hoja de Trabajo para listado'!$BC$155:$CB$1048576,MATCH($A616,'Hoja de Trabajo para listado'!$BC$155:$BC$1048576,0),MATCH((CUADRO!N$5&amp;$E616),'Hoja de Trabajo para listado'!$BC$151:$CB$151,0)),0)+IFERROR(INDEX('Hoja de Trabajo para listado'!$DE$153:$DG$274,MATCH($A616,'Hoja de Trabajo para listado'!$DE$153:$DE$1048576,0),MATCH((CUADRO!N$5&amp;$E616),'Hoja de Trabajo para listado'!$DE$151:$DG$151,0)),0)+IFERROR(INDEX('Hoja de Trabajo para listado'!$CD$155:$DC$1048576,MATCH($A616,'Hoja de Trabajo para listado'!$CD$155:$CD$1048576,0),MATCH((CUADRO!N$5&amp;$E616),'Hoja de Trabajo para listado'!$CD$151:$DC$151,0)),0)</f>
        <v>0</v>
      </c>
      <c r="O616" s="314">
        <f ca="1">+IFERROR(INDEX('Hoja de Trabajo para listado'!$A$155:$Z$1048576,MATCH($A616,'Hoja de Trabajo para listado'!$A$155:$A$1048576,0),MATCH((CUADRO!O$5&amp;$E616),'Hoja de Trabajo para listado'!$A$151:$Z$151,0)),0)+IFERROR(INDEX('Hoja de Trabajo para listado'!$AB$155:$BA$1048576,MATCH($A616,'Hoja de Trabajo para listado'!$AB$155:$AB$1048576,0),MATCH((CUADRO!O$5&amp;$E616),'Hoja de Trabajo para listado'!$AB$151:$BA$151,0)),0)+IFERROR(INDEX('Hoja de Trabajo para listado'!$BC$155:$CB$1048576,MATCH($A616,'Hoja de Trabajo para listado'!$BC$155:$BC$1048576,0),MATCH((CUADRO!O$5&amp;$E616),'Hoja de Trabajo para listado'!$BC$151:$CB$151,0)),0)+IFERROR(INDEX('Hoja de Trabajo para listado'!$DE$153:$DG$274,MATCH($A616,'Hoja de Trabajo para listado'!$DE$153:$DE$1048576,0),MATCH((CUADRO!O$5&amp;$E616),'Hoja de Trabajo para listado'!$DE$151:$DG$151,0)),0)+IFERROR(INDEX('Hoja de Trabajo para listado'!$CD$155:$DC$1048576,MATCH($A616,'Hoja de Trabajo para listado'!$CD$155:$CD$1048576,0),MATCH((CUADRO!O$5&amp;$E616),'Hoja de Trabajo para listado'!$CD$151:$DC$151,0)),0)</f>
        <v>0</v>
      </c>
      <c r="P616" s="314">
        <f ca="1">+IFERROR(INDEX('Hoja de Trabajo para listado'!$A$155:$Z$1048576,MATCH($A616,'Hoja de Trabajo para listado'!$A$155:$A$1048576,0),MATCH((CUADRO!P$5&amp;$E616),'Hoja de Trabajo para listado'!$A$151:$Z$151,0)),0)+IFERROR(INDEX('Hoja de Trabajo para listado'!$AB$155:$BA$1048576,MATCH($A616,'Hoja de Trabajo para listado'!$AB$155:$AB$1048576,0),MATCH((CUADRO!P$5&amp;$E616),'Hoja de Trabajo para listado'!$AB$151:$BA$151,0)),0)+IFERROR(INDEX('Hoja de Trabajo para listado'!$BC$155:$CB$1048576,MATCH($A616,'Hoja de Trabajo para listado'!$BC$155:$BC$1048576,0),MATCH((CUADRO!P$5&amp;$E616),'Hoja de Trabajo para listado'!$BC$151:$CB$151,0)),0)+IFERROR(INDEX('Hoja de Trabajo para listado'!$DE$153:$DG$274,MATCH($A616,'Hoja de Trabajo para listado'!$DE$153:$DE$1048576,0),MATCH((CUADRO!P$5&amp;$E616),'Hoja de Trabajo para listado'!$DE$151:$DG$151,0)),0)+IFERROR(INDEX('Hoja de Trabajo para listado'!$CD$155:$DC$1048576,MATCH($A616,'Hoja de Trabajo para listado'!$CD$155:$CD$1048576,0),MATCH((CUADRO!P$5&amp;$E616),'Hoja de Trabajo para listado'!$CD$151:$DC$151,0)),0)</f>
        <v>0</v>
      </c>
      <c r="Q616" s="314">
        <f ca="1">+IFERROR(INDEX('Hoja de Trabajo para listado'!$A$155:$Z$1048576,MATCH($A616,'Hoja de Trabajo para listado'!$A$155:$A$1048576,0),MATCH((CUADRO!Q$5&amp;$E616),'Hoja de Trabajo para listado'!$A$151:$Z$151,0)),0)+IFERROR(INDEX('Hoja de Trabajo para listado'!$AB$155:$BA$1048576,MATCH($A616,'Hoja de Trabajo para listado'!$AB$155:$AB$1048576,0),MATCH((CUADRO!Q$5&amp;$E616),'Hoja de Trabajo para listado'!$AB$151:$BA$151,0)),0)+IFERROR(INDEX('Hoja de Trabajo para listado'!$BC$155:$CB$1048576,MATCH($A616,'Hoja de Trabajo para listado'!$BC$155:$BC$1048576,0),MATCH((CUADRO!Q$5&amp;$E616),'Hoja de Trabajo para listado'!$BC$151:$CB$151,0)),0)+IFERROR(INDEX('Hoja de Trabajo para listado'!$DE$153:$DG$274,MATCH($A616,'Hoja de Trabajo para listado'!$DE$153:$DE$1048576,0),MATCH((CUADRO!Q$5&amp;$E616),'Hoja de Trabajo para listado'!$DE$151:$DG$151,0)),0)+IFERROR(INDEX('Hoja de Trabajo para listado'!$CD$155:$DC$1048576,MATCH($A616,'Hoja de Trabajo para listado'!$CD$155:$CD$1048576,0),MATCH((CUADRO!Q$5&amp;$E616),'Hoja de Trabajo para listado'!$CD$151:$DC$151,0)),0)</f>
        <v>0</v>
      </c>
      <c r="R616" s="314">
        <f t="shared" ca="1" si="18"/>
        <v>0</v>
      </c>
      <c r="S616" s="322"/>
      <c r="T616" s="314">
        <f ca="1">+T617</f>
        <v>0</v>
      </c>
      <c r="U616" s="313">
        <f t="shared" si="19"/>
        <v>1</v>
      </c>
      <c r="V616" s="319" t="str">
        <f>+VLOOKUP(A616,bd_lista!$A$3:$E$593,5,FALSE)</f>
        <v>Gobiernos Autonomos Municipales</v>
      </c>
      <c r="W616" s="425" t="str">
        <f>+V616</f>
        <v>Gobiernos Autonomos Municipales</v>
      </c>
    </row>
    <row r="617" spans="1:23" customFormat="1" ht="15" hidden="1" customHeight="1">
      <c r="A617" s="323">
        <v>1605</v>
      </c>
      <c r="B617" s="428"/>
      <c r="C617" s="318" t="str">
        <f>+VLOOKUP(A617,bd_lista!$A$3:$C$593,3,FALSE)</f>
        <v>Gobierno Autónomo Municipal de Caraparí</v>
      </c>
      <c r="D617" s="430"/>
      <c r="E617" s="347" t="s">
        <v>1419</v>
      </c>
      <c r="F617" s="314">
        <f ca="1">+IFERROR(INDEX('Hoja de Trabajo para listado'!$A$155:$Z$1048576,MATCH($A617,'Hoja de Trabajo para listado'!$A$155:$A$1048576,0),MATCH((CUADRO!F$5&amp;$E617),'Hoja de Trabajo para listado'!$A$151:$Z$151,0)),0)+IFERROR(INDEX('Hoja de Trabajo para listado'!$AB$155:$BA$1048576,MATCH($A617,'Hoja de Trabajo para listado'!$AB$155:$AB$1048576,0),MATCH((CUADRO!F$5&amp;$E617),'Hoja de Trabajo para listado'!$AB$151:$BA$151,0)),0)+IFERROR(INDEX('Hoja de Trabajo para listado'!$BC$155:$CB$1048576,MATCH($A617,'Hoja de Trabajo para listado'!$BC$155:$BC$1048576,0),MATCH((CUADRO!F$5&amp;$E617),'Hoja de Trabajo para listado'!$BC$151:$CB$151,0)),0)+IFERROR(INDEX('Hoja de Trabajo para listado'!$DE$153:$DG$274,MATCH($A617,'Hoja de Trabajo para listado'!$DE$153:$DE$1048576,0),MATCH((CUADRO!F$5&amp;$E617),'Hoja de Trabajo para listado'!$DE$151:$DG$151,0)),0)+IFERROR(INDEX('Hoja de Trabajo para listado'!$CD$155:$DC$1048576,MATCH($A617,'Hoja de Trabajo para listado'!$CD$155:$CD$1048576,0),MATCH((CUADRO!F$5&amp;$E617),'Hoja de Trabajo para listado'!$CD$151:$DC$151,0)),0)</f>
        <v>0</v>
      </c>
      <c r="G617" s="314">
        <f ca="1">+IFERROR(INDEX('Hoja de Trabajo para listado'!$A$155:$Z$1048576,MATCH($A617,'Hoja de Trabajo para listado'!$A$155:$A$1048576,0),MATCH((CUADRO!G$5&amp;$E617),'Hoja de Trabajo para listado'!$A$151:$Z$151,0)),0)+IFERROR(INDEX('Hoja de Trabajo para listado'!$AB$155:$BA$1048576,MATCH($A617,'Hoja de Trabajo para listado'!$AB$155:$AB$1048576,0),MATCH((CUADRO!G$5&amp;$E617),'Hoja de Trabajo para listado'!$AB$151:$BA$151,0)),0)+IFERROR(INDEX('Hoja de Trabajo para listado'!$BC$155:$CB$1048576,MATCH($A617,'Hoja de Trabajo para listado'!$BC$155:$BC$1048576,0),MATCH((CUADRO!G$5&amp;$E617),'Hoja de Trabajo para listado'!$BC$151:$CB$151,0)),0)+IFERROR(INDEX('Hoja de Trabajo para listado'!$DE$153:$DG$274,MATCH($A617,'Hoja de Trabajo para listado'!$DE$153:$DE$1048576,0),MATCH((CUADRO!G$5&amp;$E617),'Hoja de Trabajo para listado'!$DE$151:$DG$151,0)),0)+IFERROR(INDEX('Hoja de Trabajo para listado'!$CD$155:$DC$1048576,MATCH($A617,'Hoja de Trabajo para listado'!$CD$155:$CD$1048576,0),MATCH((CUADRO!G$5&amp;$E617),'Hoja de Trabajo para listado'!$CD$151:$DC$151,0)),0)</f>
        <v>0</v>
      </c>
      <c r="H617" s="314">
        <f ca="1">+IFERROR(INDEX('Hoja de Trabajo para listado'!$A$155:$Z$1048576,MATCH($A617,'Hoja de Trabajo para listado'!$A$155:$A$1048576,0),MATCH((CUADRO!H$5&amp;$E617),'Hoja de Trabajo para listado'!$A$151:$Z$151,0)),0)+IFERROR(INDEX('Hoja de Trabajo para listado'!$AB$155:$BA$1048576,MATCH($A617,'Hoja de Trabajo para listado'!$AB$155:$AB$1048576,0),MATCH((CUADRO!H$5&amp;$E617),'Hoja de Trabajo para listado'!$AB$151:$BA$151,0)),0)+IFERROR(INDEX('Hoja de Trabajo para listado'!$BC$155:$CB$1048576,MATCH($A617,'Hoja de Trabajo para listado'!$BC$155:$BC$1048576,0),MATCH((CUADRO!H$5&amp;$E617),'Hoja de Trabajo para listado'!$BC$151:$CB$151,0)),0)+IFERROR(INDEX('Hoja de Trabajo para listado'!$DE$153:$DG$274,MATCH($A617,'Hoja de Trabajo para listado'!$DE$153:$DE$1048576,0),MATCH((CUADRO!H$5&amp;$E617),'Hoja de Trabajo para listado'!$DE$151:$DG$151,0)),0)+IFERROR(INDEX('Hoja de Trabajo para listado'!$CD$155:$DC$1048576,MATCH($A617,'Hoja de Trabajo para listado'!$CD$155:$CD$1048576,0),MATCH((CUADRO!H$5&amp;$E617),'Hoja de Trabajo para listado'!$CD$151:$DC$151,0)),0)</f>
        <v>0</v>
      </c>
      <c r="I617" s="314">
        <f ca="1">+IFERROR(INDEX('Hoja de Trabajo para listado'!$A$155:$Z$1048576,MATCH($A617,'Hoja de Trabajo para listado'!$A$155:$A$1048576,0),MATCH((CUADRO!I$5&amp;$E617),'Hoja de Trabajo para listado'!$A$151:$Z$151,0)),0)+IFERROR(INDEX('Hoja de Trabajo para listado'!$AB$155:$BA$1048576,MATCH($A617,'Hoja de Trabajo para listado'!$AB$155:$AB$1048576,0),MATCH((CUADRO!I$5&amp;$E617),'Hoja de Trabajo para listado'!$AB$151:$BA$151,0)),0)+IFERROR(INDEX('Hoja de Trabajo para listado'!$BC$155:$CB$1048576,MATCH($A617,'Hoja de Trabajo para listado'!$BC$155:$BC$1048576,0),MATCH((CUADRO!I$5&amp;$E617),'Hoja de Trabajo para listado'!$BC$151:$CB$151,0)),0)+IFERROR(INDEX('Hoja de Trabajo para listado'!$DE$153:$DG$274,MATCH($A617,'Hoja de Trabajo para listado'!$DE$153:$DE$1048576,0),MATCH((CUADRO!I$5&amp;$E617),'Hoja de Trabajo para listado'!$DE$151:$DG$151,0)),0)+IFERROR(INDEX('Hoja de Trabajo para listado'!$CD$155:$DC$1048576,MATCH($A617,'Hoja de Trabajo para listado'!$CD$155:$CD$1048576,0),MATCH((CUADRO!I$5&amp;$E617),'Hoja de Trabajo para listado'!$CD$151:$DC$151,0)),0)</f>
        <v>0</v>
      </c>
      <c r="J617" s="314">
        <f ca="1">+IFERROR(INDEX('Hoja de Trabajo para listado'!$A$155:$Z$1048576,MATCH($A617,'Hoja de Trabajo para listado'!$A$155:$A$1048576,0),MATCH((CUADRO!J$5&amp;$E617),'Hoja de Trabajo para listado'!$A$151:$Z$151,0)),0)+IFERROR(INDEX('Hoja de Trabajo para listado'!$AB$155:$BA$1048576,MATCH($A617,'Hoja de Trabajo para listado'!$AB$155:$AB$1048576,0),MATCH((CUADRO!J$5&amp;$E617),'Hoja de Trabajo para listado'!$AB$151:$BA$151,0)),0)+IFERROR(INDEX('Hoja de Trabajo para listado'!$BC$155:$CB$1048576,MATCH($A617,'Hoja de Trabajo para listado'!$BC$155:$BC$1048576,0),MATCH((CUADRO!J$5&amp;$E617),'Hoja de Trabajo para listado'!$BC$151:$CB$151,0)),0)+IFERROR(INDEX('Hoja de Trabajo para listado'!$DE$153:$DG$274,MATCH($A617,'Hoja de Trabajo para listado'!$DE$153:$DE$1048576,0),MATCH((CUADRO!J$5&amp;$E617),'Hoja de Trabajo para listado'!$DE$151:$DG$151,0)),0)+IFERROR(INDEX('Hoja de Trabajo para listado'!$CD$155:$DC$1048576,MATCH($A617,'Hoja de Trabajo para listado'!$CD$155:$CD$1048576,0),MATCH((CUADRO!J$5&amp;$E617),'Hoja de Trabajo para listado'!$CD$151:$DC$151,0)),0)</f>
        <v>0</v>
      </c>
      <c r="K617" s="314">
        <f ca="1">+IFERROR(INDEX('Hoja de Trabajo para listado'!$A$155:$Z$1048576,MATCH($A617,'Hoja de Trabajo para listado'!$A$155:$A$1048576,0),MATCH((CUADRO!K$5&amp;$E617),'Hoja de Trabajo para listado'!$A$151:$Z$151,0)),0)+IFERROR(INDEX('Hoja de Trabajo para listado'!$AB$155:$BA$1048576,MATCH($A617,'Hoja de Trabajo para listado'!$AB$155:$AB$1048576,0),MATCH((CUADRO!K$5&amp;$E617),'Hoja de Trabajo para listado'!$AB$151:$BA$151,0)),0)+IFERROR(INDEX('Hoja de Trabajo para listado'!$BC$155:$CB$1048576,MATCH($A617,'Hoja de Trabajo para listado'!$BC$155:$BC$1048576,0),MATCH((CUADRO!K$5&amp;$E617),'Hoja de Trabajo para listado'!$BC$151:$CB$151,0)),0)+IFERROR(INDEX('Hoja de Trabajo para listado'!$DE$153:$DG$274,MATCH($A617,'Hoja de Trabajo para listado'!$DE$153:$DE$1048576,0),MATCH((CUADRO!K$5&amp;$E617),'Hoja de Trabajo para listado'!$DE$151:$DG$151,0)),0)+IFERROR(INDEX('Hoja de Trabajo para listado'!$CD$155:$DC$1048576,MATCH($A617,'Hoja de Trabajo para listado'!$CD$155:$CD$1048576,0),MATCH((CUADRO!K$5&amp;$E617),'Hoja de Trabajo para listado'!$CD$151:$DC$151,0)),0)</f>
        <v>0</v>
      </c>
      <c r="L617" s="314">
        <f ca="1">+IFERROR(INDEX('Hoja de Trabajo para listado'!$A$155:$Z$1048576,MATCH($A617,'Hoja de Trabajo para listado'!$A$155:$A$1048576,0),MATCH((CUADRO!L$5&amp;$E617),'Hoja de Trabajo para listado'!$A$151:$Z$151,0)),0)+IFERROR(INDEX('Hoja de Trabajo para listado'!$AB$155:$BA$1048576,MATCH($A617,'Hoja de Trabajo para listado'!$AB$155:$AB$1048576,0),MATCH((CUADRO!L$5&amp;$E617),'Hoja de Trabajo para listado'!$AB$151:$BA$151,0)),0)+IFERROR(INDEX('Hoja de Trabajo para listado'!$BC$155:$CB$1048576,MATCH($A617,'Hoja de Trabajo para listado'!$BC$155:$BC$1048576,0),MATCH((CUADRO!L$5&amp;$E617),'Hoja de Trabajo para listado'!$BC$151:$CB$151,0)),0)+IFERROR(INDEX('Hoja de Trabajo para listado'!$DE$153:$DG$274,MATCH($A617,'Hoja de Trabajo para listado'!$DE$153:$DE$1048576,0),MATCH((CUADRO!L$5&amp;$E617),'Hoja de Trabajo para listado'!$DE$151:$DG$151,0)),0)+IFERROR(INDEX('Hoja de Trabajo para listado'!$CD$155:$DC$1048576,MATCH($A617,'Hoja de Trabajo para listado'!$CD$155:$CD$1048576,0),MATCH((CUADRO!L$5&amp;$E617),'Hoja de Trabajo para listado'!$CD$151:$DC$151,0)),0)</f>
        <v>0</v>
      </c>
      <c r="M617" s="314">
        <f ca="1">+IFERROR(INDEX('Hoja de Trabajo para listado'!$A$155:$Z$1048576,MATCH($A617,'Hoja de Trabajo para listado'!$A$155:$A$1048576,0),MATCH((CUADRO!M$5&amp;$E617),'Hoja de Trabajo para listado'!$A$151:$Z$151,0)),0)+IFERROR(INDEX('Hoja de Trabajo para listado'!$AB$155:$BA$1048576,MATCH($A617,'Hoja de Trabajo para listado'!$AB$155:$AB$1048576,0),MATCH((CUADRO!M$5&amp;$E617),'Hoja de Trabajo para listado'!$AB$151:$BA$151,0)),0)+IFERROR(INDEX('Hoja de Trabajo para listado'!$BC$155:$CB$1048576,MATCH($A617,'Hoja de Trabajo para listado'!$BC$155:$BC$1048576,0),MATCH((CUADRO!M$5&amp;$E617),'Hoja de Trabajo para listado'!$BC$151:$CB$151,0)),0)+IFERROR(INDEX('Hoja de Trabajo para listado'!$DE$153:$DG$274,MATCH($A617,'Hoja de Trabajo para listado'!$DE$153:$DE$1048576,0),MATCH((CUADRO!M$5&amp;$E617),'Hoja de Trabajo para listado'!$DE$151:$DG$151,0)),0)+IFERROR(INDEX('Hoja de Trabajo para listado'!$CD$155:$DC$1048576,MATCH($A617,'Hoja de Trabajo para listado'!$CD$155:$CD$1048576,0),MATCH((CUADRO!M$5&amp;$E617),'Hoja de Trabajo para listado'!$CD$151:$DC$151,0)),0)</f>
        <v>0</v>
      </c>
      <c r="N617" s="314">
        <f ca="1">+IFERROR(INDEX('Hoja de Trabajo para listado'!$A$155:$Z$1048576,MATCH($A617,'Hoja de Trabajo para listado'!$A$155:$A$1048576,0),MATCH((CUADRO!N$5&amp;$E617),'Hoja de Trabajo para listado'!$A$151:$Z$151,0)),0)+IFERROR(INDEX('Hoja de Trabajo para listado'!$AB$155:$BA$1048576,MATCH($A617,'Hoja de Trabajo para listado'!$AB$155:$AB$1048576,0),MATCH((CUADRO!N$5&amp;$E617),'Hoja de Trabajo para listado'!$AB$151:$BA$151,0)),0)+IFERROR(INDEX('Hoja de Trabajo para listado'!$BC$155:$CB$1048576,MATCH($A617,'Hoja de Trabajo para listado'!$BC$155:$BC$1048576,0),MATCH((CUADRO!N$5&amp;$E617),'Hoja de Trabajo para listado'!$BC$151:$CB$151,0)),0)+IFERROR(INDEX('Hoja de Trabajo para listado'!$DE$153:$DG$274,MATCH($A617,'Hoja de Trabajo para listado'!$DE$153:$DE$1048576,0),MATCH((CUADRO!N$5&amp;$E617),'Hoja de Trabajo para listado'!$DE$151:$DG$151,0)),0)+IFERROR(INDEX('Hoja de Trabajo para listado'!$CD$155:$DC$1048576,MATCH($A617,'Hoja de Trabajo para listado'!$CD$155:$CD$1048576,0),MATCH((CUADRO!N$5&amp;$E617),'Hoja de Trabajo para listado'!$CD$151:$DC$151,0)),0)</f>
        <v>0</v>
      </c>
      <c r="O617" s="314">
        <f ca="1">+IFERROR(INDEX('Hoja de Trabajo para listado'!$A$155:$Z$1048576,MATCH($A617,'Hoja de Trabajo para listado'!$A$155:$A$1048576,0),MATCH((CUADRO!O$5&amp;$E617),'Hoja de Trabajo para listado'!$A$151:$Z$151,0)),0)+IFERROR(INDEX('Hoja de Trabajo para listado'!$AB$155:$BA$1048576,MATCH($A617,'Hoja de Trabajo para listado'!$AB$155:$AB$1048576,0),MATCH((CUADRO!O$5&amp;$E617),'Hoja de Trabajo para listado'!$AB$151:$BA$151,0)),0)+IFERROR(INDEX('Hoja de Trabajo para listado'!$BC$155:$CB$1048576,MATCH($A617,'Hoja de Trabajo para listado'!$BC$155:$BC$1048576,0),MATCH((CUADRO!O$5&amp;$E617),'Hoja de Trabajo para listado'!$BC$151:$CB$151,0)),0)+IFERROR(INDEX('Hoja de Trabajo para listado'!$DE$153:$DG$274,MATCH($A617,'Hoja de Trabajo para listado'!$DE$153:$DE$1048576,0),MATCH((CUADRO!O$5&amp;$E617),'Hoja de Trabajo para listado'!$DE$151:$DG$151,0)),0)+IFERROR(INDEX('Hoja de Trabajo para listado'!$CD$155:$DC$1048576,MATCH($A617,'Hoja de Trabajo para listado'!$CD$155:$CD$1048576,0),MATCH((CUADRO!O$5&amp;$E617),'Hoja de Trabajo para listado'!$CD$151:$DC$151,0)),0)</f>
        <v>0</v>
      </c>
      <c r="P617" s="314">
        <f ca="1">+IFERROR(INDEX('Hoja de Trabajo para listado'!$A$155:$Z$1048576,MATCH($A617,'Hoja de Trabajo para listado'!$A$155:$A$1048576,0),MATCH((CUADRO!P$5&amp;$E617),'Hoja de Trabajo para listado'!$A$151:$Z$151,0)),0)+IFERROR(INDEX('Hoja de Trabajo para listado'!$AB$155:$BA$1048576,MATCH($A617,'Hoja de Trabajo para listado'!$AB$155:$AB$1048576,0),MATCH((CUADRO!P$5&amp;$E617),'Hoja de Trabajo para listado'!$AB$151:$BA$151,0)),0)+IFERROR(INDEX('Hoja de Trabajo para listado'!$BC$155:$CB$1048576,MATCH($A617,'Hoja de Trabajo para listado'!$BC$155:$BC$1048576,0),MATCH((CUADRO!P$5&amp;$E617),'Hoja de Trabajo para listado'!$BC$151:$CB$151,0)),0)+IFERROR(INDEX('Hoja de Trabajo para listado'!$DE$153:$DG$274,MATCH($A617,'Hoja de Trabajo para listado'!$DE$153:$DE$1048576,0),MATCH((CUADRO!P$5&amp;$E617),'Hoja de Trabajo para listado'!$DE$151:$DG$151,0)),0)+IFERROR(INDEX('Hoja de Trabajo para listado'!$CD$155:$DC$1048576,MATCH($A617,'Hoja de Trabajo para listado'!$CD$155:$CD$1048576,0),MATCH((CUADRO!P$5&amp;$E617),'Hoja de Trabajo para listado'!$CD$151:$DC$151,0)),0)</f>
        <v>0</v>
      </c>
      <c r="Q617" s="314">
        <f ca="1">+IFERROR(INDEX('Hoja de Trabajo para listado'!$A$155:$Z$1048576,MATCH($A617,'Hoja de Trabajo para listado'!$A$155:$A$1048576,0),MATCH((CUADRO!Q$5&amp;$E617),'Hoja de Trabajo para listado'!$A$151:$Z$151,0)),0)+IFERROR(INDEX('Hoja de Trabajo para listado'!$AB$155:$BA$1048576,MATCH($A617,'Hoja de Trabajo para listado'!$AB$155:$AB$1048576,0),MATCH((CUADRO!Q$5&amp;$E617),'Hoja de Trabajo para listado'!$AB$151:$BA$151,0)),0)+IFERROR(INDEX('Hoja de Trabajo para listado'!$BC$155:$CB$1048576,MATCH($A617,'Hoja de Trabajo para listado'!$BC$155:$BC$1048576,0),MATCH((CUADRO!Q$5&amp;$E617),'Hoja de Trabajo para listado'!$BC$151:$CB$151,0)),0)+IFERROR(INDEX('Hoja de Trabajo para listado'!$DE$153:$DG$274,MATCH($A617,'Hoja de Trabajo para listado'!$DE$153:$DE$1048576,0),MATCH((CUADRO!Q$5&amp;$E617),'Hoja de Trabajo para listado'!$DE$151:$DG$151,0)),0)+IFERROR(INDEX('Hoja de Trabajo para listado'!$CD$155:$DC$1048576,MATCH($A617,'Hoja de Trabajo para listado'!$CD$155:$CD$1048576,0),MATCH((CUADRO!Q$5&amp;$E617),'Hoja de Trabajo para listado'!$CD$151:$DC$151,0)),0)</f>
        <v>0</v>
      </c>
      <c r="R617" s="314">
        <f t="shared" ca="1" si="18"/>
        <v>0</v>
      </c>
      <c r="S617" s="322">
        <f ca="1">+R616+R617</f>
        <v>0</v>
      </c>
      <c r="T617" s="314">
        <f ca="1">+S617</f>
        <v>0</v>
      </c>
      <c r="U617" s="313">
        <f t="shared" si="19"/>
        <v>2</v>
      </c>
      <c r="V617" s="319" t="str">
        <f>+VLOOKUP(A617,bd_lista!$A$3:$E$593,5,FALSE)</f>
        <v>Gobiernos Autonomos Municipales</v>
      </c>
      <c r="W617" s="426"/>
    </row>
    <row r="618" spans="1:23" customFormat="1" ht="15" hidden="1" customHeight="1">
      <c r="A618" s="323">
        <v>1606</v>
      </c>
      <c r="B618" s="427">
        <f>+A618</f>
        <v>1606</v>
      </c>
      <c r="C618" s="318" t="str">
        <f>+VLOOKUP(A618,bd_lista!$A$3:$C$593,3,FALSE)</f>
        <v>Gobierno Autónomo Municipal de Villamontes</v>
      </c>
      <c r="D618" s="429" t="str">
        <f>+C618</f>
        <v>Gobierno Autónomo Municipal de Villamontes</v>
      </c>
      <c r="E618" s="346" t="s">
        <v>1418</v>
      </c>
      <c r="F618" s="314">
        <f ca="1">+IFERROR(INDEX('Hoja de Trabajo para listado'!$A$155:$Z$1048576,MATCH($A618,'Hoja de Trabajo para listado'!$A$155:$A$1048576,0),MATCH((CUADRO!F$5&amp;$E618),'Hoja de Trabajo para listado'!$A$151:$Z$151,0)),0)+IFERROR(INDEX('Hoja de Trabajo para listado'!$AB$155:$BA$1048576,MATCH($A618,'Hoja de Trabajo para listado'!$AB$155:$AB$1048576,0),MATCH((CUADRO!F$5&amp;$E618),'Hoja de Trabajo para listado'!$AB$151:$BA$151,0)),0)+IFERROR(INDEX('Hoja de Trabajo para listado'!$BC$155:$CB$1048576,MATCH($A618,'Hoja de Trabajo para listado'!$BC$155:$BC$1048576,0),MATCH((CUADRO!F$5&amp;$E618),'Hoja de Trabajo para listado'!$BC$151:$CB$151,0)),0)+IFERROR(INDEX('Hoja de Trabajo para listado'!$DE$153:$DG$274,MATCH($A618,'Hoja de Trabajo para listado'!$DE$153:$DE$1048576,0),MATCH((CUADRO!F$5&amp;$E618),'Hoja de Trabajo para listado'!$DE$151:$DG$151,0)),0)+IFERROR(INDEX('Hoja de Trabajo para listado'!$CD$155:$DC$1048576,MATCH($A618,'Hoja de Trabajo para listado'!$CD$155:$CD$1048576,0),MATCH((CUADRO!F$5&amp;$E618),'Hoja de Trabajo para listado'!$CD$151:$DC$151,0)),0)</f>
        <v>0</v>
      </c>
      <c r="G618" s="314">
        <f ca="1">+IFERROR(INDEX('Hoja de Trabajo para listado'!$A$155:$Z$1048576,MATCH($A618,'Hoja de Trabajo para listado'!$A$155:$A$1048576,0),MATCH((CUADRO!G$5&amp;$E618),'Hoja de Trabajo para listado'!$A$151:$Z$151,0)),0)+IFERROR(INDEX('Hoja de Trabajo para listado'!$AB$155:$BA$1048576,MATCH($A618,'Hoja de Trabajo para listado'!$AB$155:$AB$1048576,0),MATCH((CUADRO!G$5&amp;$E618),'Hoja de Trabajo para listado'!$AB$151:$BA$151,0)),0)+IFERROR(INDEX('Hoja de Trabajo para listado'!$BC$155:$CB$1048576,MATCH($A618,'Hoja de Trabajo para listado'!$BC$155:$BC$1048576,0),MATCH((CUADRO!G$5&amp;$E618),'Hoja de Trabajo para listado'!$BC$151:$CB$151,0)),0)+IFERROR(INDEX('Hoja de Trabajo para listado'!$DE$153:$DG$274,MATCH($A618,'Hoja de Trabajo para listado'!$DE$153:$DE$1048576,0),MATCH((CUADRO!G$5&amp;$E618),'Hoja de Trabajo para listado'!$DE$151:$DG$151,0)),0)+IFERROR(INDEX('Hoja de Trabajo para listado'!$CD$155:$DC$1048576,MATCH($A618,'Hoja de Trabajo para listado'!$CD$155:$CD$1048576,0),MATCH((CUADRO!G$5&amp;$E618),'Hoja de Trabajo para listado'!$CD$151:$DC$151,0)),0)</f>
        <v>0</v>
      </c>
      <c r="H618" s="314">
        <f ca="1">+IFERROR(INDEX('Hoja de Trabajo para listado'!$A$155:$Z$1048576,MATCH($A618,'Hoja de Trabajo para listado'!$A$155:$A$1048576,0),MATCH((CUADRO!H$5&amp;$E618),'Hoja de Trabajo para listado'!$A$151:$Z$151,0)),0)+IFERROR(INDEX('Hoja de Trabajo para listado'!$AB$155:$BA$1048576,MATCH($A618,'Hoja de Trabajo para listado'!$AB$155:$AB$1048576,0),MATCH((CUADRO!H$5&amp;$E618),'Hoja de Trabajo para listado'!$AB$151:$BA$151,0)),0)+IFERROR(INDEX('Hoja de Trabajo para listado'!$BC$155:$CB$1048576,MATCH($A618,'Hoja de Trabajo para listado'!$BC$155:$BC$1048576,0),MATCH((CUADRO!H$5&amp;$E618),'Hoja de Trabajo para listado'!$BC$151:$CB$151,0)),0)+IFERROR(INDEX('Hoja de Trabajo para listado'!$DE$153:$DG$274,MATCH($A618,'Hoja de Trabajo para listado'!$DE$153:$DE$1048576,0),MATCH((CUADRO!H$5&amp;$E618),'Hoja de Trabajo para listado'!$DE$151:$DG$151,0)),0)+IFERROR(INDEX('Hoja de Trabajo para listado'!$CD$155:$DC$1048576,MATCH($A618,'Hoja de Trabajo para listado'!$CD$155:$CD$1048576,0),MATCH((CUADRO!H$5&amp;$E618),'Hoja de Trabajo para listado'!$CD$151:$DC$151,0)),0)</f>
        <v>0</v>
      </c>
      <c r="I618" s="314">
        <f ca="1">+IFERROR(INDEX('Hoja de Trabajo para listado'!$A$155:$Z$1048576,MATCH($A618,'Hoja de Trabajo para listado'!$A$155:$A$1048576,0),MATCH((CUADRO!I$5&amp;$E618),'Hoja de Trabajo para listado'!$A$151:$Z$151,0)),0)+IFERROR(INDEX('Hoja de Trabajo para listado'!$AB$155:$BA$1048576,MATCH($A618,'Hoja de Trabajo para listado'!$AB$155:$AB$1048576,0),MATCH((CUADRO!I$5&amp;$E618),'Hoja de Trabajo para listado'!$AB$151:$BA$151,0)),0)+IFERROR(INDEX('Hoja de Trabajo para listado'!$BC$155:$CB$1048576,MATCH($A618,'Hoja de Trabajo para listado'!$BC$155:$BC$1048576,0),MATCH((CUADRO!I$5&amp;$E618),'Hoja de Trabajo para listado'!$BC$151:$CB$151,0)),0)+IFERROR(INDEX('Hoja de Trabajo para listado'!$DE$153:$DG$274,MATCH($A618,'Hoja de Trabajo para listado'!$DE$153:$DE$1048576,0),MATCH((CUADRO!I$5&amp;$E618),'Hoja de Trabajo para listado'!$DE$151:$DG$151,0)),0)+IFERROR(INDEX('Hoja de Trabajo para listado'!$CD$155:$DC$1048576,MATCH($A618,'Hoja de Trabajo para listado'!$CD$155:$CD$1048576,0),MATCH((CUADRO!I$5&amp;$E618),'Hoja de Trabajo para listado'!$CD$151:$DC$151,0)),0)</f>
        <v>0</v>
      </c>
      <c r="J618" s="314">
        <f ca="1">+IFERROR(INDEX('Hoja de Trabajo para listado'!$A$155:$Z$1048576,MATCH($A618,'Hoja de Trabajo para listado'!$A$155:$A$1048576,0),MATCH((CUADRO!J$5&amp;$E618),'Hoja de Trabajo para listado'!$A$151:$Z$151,0)),0)+IFERROR(INDEX('Hoja de Trabajo para listado'!$AB$155:$BA$1048576,MATCH($A618,'Hoja de Trabajo para listado'!$AB$155:$AB$1048576,0),MATCH((CUADRO!J$5&amp;$E618),'Hoja de Trabajo para listado'!$AB$151:$BA$151,0)),0)+IFERROR(INDEX('Hoja de Trabajo para listado'!$BC$155:$CB$1048576,MATCH($A618,'Hoja de Trabajo para listado'!$BC$155:$BC$1048576,0),MATCH((CUADRO!J$5&amp;$E618),'Hoja de Trabajo para listado'!$BC$151:$CB$151,0)),0)+IFERROR(INDEX('Hoja de Trabajo para listado'!$DE$153:$DG$274,MATCH($A618,'Hoja de Trabajo para listado'!$DE$153:$DE$1048576,0),MATCH((CUADRO!J$5&amp;$E618),'Hoja de Trabajo para listado'!$DE$151:$DG$151,0)),0)+IFERROR(INDEX('Hoja de Trabajo para listado'!$CD$155:$DC$1048576,MATCH($A618,'Hoja de Trabajo para listado'!$CD$155:$CD$1048576,0),MATCH((CUADRO!J$5&amp;$E618),'Hoja de Trabajo para listado'!$CD$151:$DC$151,0)),0)</f>
        <v>0</v>
      </c>
      <c r="K618" s="314">
        <f ca="1">+IFERROR(INDEX('Hoja de Trabajo para listado'!$A$155:$Z$1048576,MATCH($A618,'Hoja de Trabajo para listado'!$A$155:$A$1048576,0),MATCH((CUADRO!K$5&amp;$E618),'Hoja de Trabajo para listado'!$A$151:$Z$151,0)),0)+IFERROR(INDEX('Hoja de Trabajo para listado'!$AB$155:$BA$1048576,MATCH($A618,'Hoja de Trabajo para listado'!$AB$155:$AB$1048576,0),MATCH((CUADRO!K$5&amp;$E618),'Hoja de Trabajo para listado'!$AB$151:$BA$151,0)),0)+IFERROR(INDEX('Hoja de Trabajo para listado'!$BC$155:$CB$1048576,MATCH($A618,'Hoja de Trabajo para listado'!$BC$155:$BC$1048576,0),MATCH((CUADRO!K$5&amp;$E618),'Hoja de Trabajo para listado'!$BC$151:$CB$151,0)),0)+IFERROR(INDEX('Hoja de Trabajo para listado'!$DE$153:$DG$274,MATCH($A618,'Hoja de Trabajo para listado'!$DE$153:$DE$1048576,0),MATCH((CUADRO!K$5&amp;$E618),'Hoja de Trabajo para listado'!$DE$151:$DG$151,0)),0)+IFERROR(INDEX('Hoja de Trabajo para listado'!$CD$155:$DC$1048576,MATCH($A618,'Hoja de Trabajo para listado'!$CD$155:$CD$1048576,0),MATCH((CUADRO!K$5&amp;$E618),'Hoja de Trabajo para listado'!$CD$151:$DC$151,0)),0)</f>
        <v>0</v>
      </c>
      <c r="L618" s="314">
        <f ca="1">+IFERROR(INDEX('Hoja de Trabajo para listado'!$A$155:$Z$1048576,MATCH($A618,'Hoja de Trabajo para listado'!$A$155:$A$1048576,0),MATCH((CUADRO!L$5&amp;$E618),'Hoja de Trabajo para listado'!$A$151:$Z$151,0)),0)+IFERROR(INDEX('Hoja de Trabajo para listado'!$AB$155:$BA$1048576,MATCH($A618,'Hoja de Trabajo para listado'!$AB$155:$AB$1048576,0),MATCH((CUADRO!L$5&amp;$E618),'Hoja de Trabajo para listado'!$AB$151:$BA$151,0)),0)+IFERROR(INDEX('Hoja de Trabajo para listado'!$BC$155:$CB$1048576,MATCH($A618,'Hoja de Trabajo para listado'!$BC$155:$BC$1048576,0),MATCH((CUADRO!L$5&amp;$E618),'Hoja de Trabajo para listado'!$BC$151:$CB$151,0)),0)+IFERROR(INDEX('Hoja de Trabajo para listado'!$DE$153:$DG$274,MATCH($A618,'Hoja de Trabajo para listado'!$DE$153:$DE$1048576,0),MATCH((CUADRO!L$5&amp;$E618),'Hoja de Trabajo para listado'!$DE$151:$DG$151,0)),0)+IFERROR(INDEX('Hoja de Trabajo para listado'!$CD$155:$DC$1048576,MATCH($A618,'Hoja de Trabajo para listado'!$CD$155:$CD$1048576,0),MATCH((CUADRO!L$5&amp;$E618),'Hoja de Trabajo para listado'!$CD$151:$DC$151,0)),0)</f>
        <v>0</v>
      </c>
      <c r="M618" s="314">
        <f ca="1">+IFERROR(INDEX('Hoja de Trabajo para listado'!$A$155:$Z$1048576,MATCH($A618,'Hoja de Trabajo para listado'!$A$155:$A$1048576,0),MATCH((CUADRO!M$5&amp;$E618),'Hoja de Trabajo para listado'!$A$151:$Z$151,0)),0)+IFERROR(INDEX('Hoja de Trabajo para listado'!$AB$155:$BA$1048576,MATCH($A618,'Hoja de Trabajo para listado'!$AB$155:$AB$1048576,0),MATCH((CUADRO!M$5&amp;$E618),'Hoja de Trabajo para listado'!$AB$151:$BA$151,0)),0)+IFERROR(INDEX('Hoja de Trabajo para listado'!$BC$155:$CB$1048576,MATCH($A618,'Hoja de Trabajo para listado'!$BC$155:$BC$1048576,0),MATCH((CUADRO!M$5&amp;$E618),'Hoja de Trabajo para listado'!$BC$151:$CB$151,0)),0)+IFERROR(INDEX('Hoja de Trabajo para listado'!$DE$153:$DG$274,MATCH($A618,'Hoja de Trabajo para listado'!$DE$153:$DE$1048576,0),MATCH((CUADRO!M$5&amp;$E618),'Hoja de Trabajo para listado'!$DE$151:$DG$151,0)),0)+IFERROR(INDEX('Hoja de Trabajo para listado'!$CD$155:$DC$1048576,MATCH($A618,'Hoja de Trabajo para listado'!$CD$155:$CD$1048576,0),MATCH((CUADRO!M$5&amp;$E618),'Hoja de Trabajo para listado'!$CD$151:$DC$151,0)),0)</f>
        <v>0</v>
      </c>
      <c r="N618" s="314">
        <f ca="1">+IFERROR(INDEX('Hoja de Trabajo para listado'!$A$155:$Z$1048576,MATCH($A618,'Hoja de Trabajo para listado'!$A$155:$A$1048576,0),MATCH((CUADRO!N$5&amp;$E618),'Hoja de Trabajo para listado'!$A$151:$Z$151,0)),0)+IFERROR(INDEX('Hoja de Trabajo para listado'!$AB$155:$BA$1048576,MATCH($A618,'Hoja de Trabajo para listado'!$AB$155:$AB$1048576,0),MATCH((CUADRO!N$5&amp;$E618),'Hoja de Trabajo para listado'!$AB$151:$BA$151,0)),0)+IFERROR(INDEX('Hoja de Trabajo para listado'!$BC$155:$CB$1048576,MATCH($A618,'Hoja de Trabajo para listado'!$BC$155:$BC$1048576,0),MATCH((CUADRO!N$5&amp;$E618),'Hoja de Trabajo para listado'!$BC$151:$CB$151,0)),0)+IFERROR(INDEX('Hoja de Trabajo para listado'!$DE$153:$DG$274,MATCH($A618,'Hoja de Trabajo para listado'!$DE$153:$DE$1048576,0),MATCH((CUADRO!N$5&amp;$E618),'Hoja de Trabajo para listado'!$DE$151:$DG$151,0)),0)+IFERROR(INDEX('Hoja de Trabajo para listado'!$CD$155:$DC$1048576,MATCH($A618,'Hoja de Trabajo para listado'!$CD$155:$CD$1048576,0),MATCH((CUADRO!N$5&amp;$E618),'Hoja de Trabajo para listado'!$CD$151:$DC$151,0)),0)</f>
        <v>0</v>
      </c>
      <c r="O618" s="314">
        <f ca="1">+IFERROR(INDEX('Hoja de Trabajo para listado'!$A$155:$Z$1048576,MATCH($A618,'Hoja de Trabajo para listado'!$A$155:$A$1048576,0),MATCH((CUADRO!O$5&amp;$E618),'Hoja de Trabajo para listado'!$A$151:$Z$151,0)),0)+IFERROR(INDEX('Hoja de Trabajo para listado'!$AB$155:$BA$1048576,MATCH($A618,'Hoja de Trabajo para listado'!$AB$155:$AB$1048576,0),MATCH((CUADRO!O$5&amp;$E618),'Hoja de Trabajo para listado'!$AB$151:$BA$151,0)),0)+IFERROR(INDEX('Hoja de Trabajo para listado'!$BC$155:$CB$1048576,MATCH($A618,'Hoja de Trabajo para listado'!$BC$155:$BC$1048576,0),MATCH((CUADRO!O$5&amp;$E618),'Hoja de Trabajo para listado'!$BC$151:$CB$151,0)),0)+IFERROR(INDEX('Hoja de Trabajo para listado'!$DE$153:$DG$274,MATCH($A618,'Hoja de Trabajo para listado'!$DE$153:$DE$1048576,0),MATCH((CUADRO!O$5&amp;$E618),'Hoja de Trabajo para listado'!$DE$151:$DG$151,0)),0)+IFERROR(INDEX('Hoja de Trabajo para listado'!$CD$155:$DC$1048576,MATCH($A618,'Hoja de Trabajo para listado'!$CD$155:$CD$1048576,0),MATCH((CUADRO!O$5&amp;$E618),'Hoja de Trabajo para listado'!$CD$151:$DC$151,0)),0)</f>
        <v>0</v>
      </c>
      <c r="P618" s="314">
        <f ca="1">+IFERROR(INDEX('Hoja de Trabajo para listado'!$A$155:$Z$1048576,MATCH($A618,'Hoja de Trabajo para listado'!$A$155:$A$1048576,0),MATCH((CUADRO!P$5&amp;$E618),'Hoja de Trabajo para listado'!$A$151:$Z$151,0)),0)+IFERROR(INDEX('Hoja de Trabajo para listado'!$AB$155:$BA$1048576,MATCH($A618,'Hoja de Trabajo para listado'!$AB$155:$AB$1048576,0),MATCH((CUADRO!P$5&amp;$E618),'Hoja de Trabajo para listado'!$AB$151:$BA$151,0)),0)+IFERROR(INDEX('Hoja de Trabajo para listado'!$BC$155:$CB$1048576,MATCH($A618,'Hoja de Trabajo para listado'!$BC$155:$BC$1048576,0),MATCH((CUADRO!P$5&amp;$E618),'Hoja de Trabajo para listado'!$BC$151:$CB$151,0)),0)+IFERROR(INDEX('Hoja de Trabajo para listado'!$DE$153:$DG$274,MATCH($A618,'Hoja de Trabajo para listado'!$DE$153:$DE$1048576,0),MATCH((CUADRO!P$5&amp;$E618),'Hoja de Trabajo para listado'!$DE$151:$DG$151,0)),0)+IFERROR(INDEX('Hoja de Trabajo para listado'!$CD$155:$DC$1048576,MATCH($A618,'Hoja de Trabajo para listado'!$CD$155:$CD$1048576,0),MATCH((CUADRO!P$5&amp;$E618),'Hoja de Trabajo para listado'!$CD$151:$DC$151,0)),0)</f>
        <v>0</v>
      </c>
      <c r="Q618" s="314">
        <f ca="1">+IFERROR(INDEX('Hoja de Trabajo para listado'!$A$155:$Z$1048576,MATCH($A618,'Hoja de Trabajo para listado'!$A$155:$A$1048576,0),MATCH((CUADRO!Q$5&amp;$E618),'Hoja de Trabajo para listado'!$A$151:$Z$151,0)),0)+IFERROR(INDEX('Hoja de Trabajo para listado'!$AB$155:$BA$1048576,MATCH($A618,'Hoja de Trabajo para listado'!$AB$155:$AB$1048576,0),MATCH((CUADRO!Q$5&amp;$E618),'Hoja de Trabajo para listado'!$AB$151:$BA$151,0)),0)+IFERROR(INDEX('Hoja de Trabajo para listado'!$BC$155:$CB$1048576,MATCH($A618,'Hoja de Trabajo para listado'!$BC$155:$BC$1048576,0),MATCH((CUADRO!Q$5&amp;$E618),'Hoja de Trabajo para listado'!$BC$151:$CB$151,0)),0)+IFERROR(INDEX('Hoja de Trabajo para listado'!$DE$153:$DG$274,MATCH($A618,'Hoja de Trabajo para listado'!$DE$153:$DE$1048576,0),MATCH((CUADRO!Q$5&amp;$E618),'Hoja de Trabajo para listado'!$DE$151:$DG$151,0)),0)+IFERROR(INDEX('Hoja de Trabajo para listado'!$CD$155:$DC$1048576,MATCH($A618,'Hoja de Trabajo para listado'!$CD$155:$CD$1048576,0),MATCH((CUADRO!Q$5&amp;$E618),'Hoja de Trabajo para listado'!$CD$151:$DC$151,0)),0)</f>
        <v>0</v>
      </c>
      <c r="R618" s="314">
        <f t="shared" ca="1" si="18"/>
        <v>0</v>
      </c>
      <c r="S618" s="322"/>
      <c r="T618" s="314">
        <f ca="1">+T619</f>
        <v>0</v>
      </c>
      <c r="U618" s="313">
        <f t="shared" si="19"/>
        <v>1</v>
      </c>
      <c r="V618" s="319" t="str">
        <f>+VLOOKUP(A618,bd_lista!$A$3:$E$593,5,FALSE)</f>
        <v>Gobiernos Autonomos Municipales</v>
      </c>
      <c r="W618" s="425" t="str">
        <f>+V618</f>
        <v>Gobiernos Autonomos Municipales</v>
      </c>
    </row>
    <row r="619" spans="1:23" customFormat="1" ht="15" hidden="1" customHeight="1">
      <c r="A619" s="323">
        <v>1606</v>
      </c>
      <c r="B619" s="428"/>
      <c r="C619" s="318" t="str">
        <f>+VLOOKUP(A619,bd_lista!$A$3:$C$593,3,FALSE)</f>
        <v>Gobierno Autónomo Municipal de Villamontes</v>
      </c>
      <c r="D619" s="430"/>
      <c r="E619" s="347" t="s">
        <v>1419</v>
      </c>
      <c r="F619" s="314">
        <f ca="1">+IFERROR(INDEX('Hoja de Trabajo para listado'!$A$155:$Z$1048576,MATCH($A619,'Hoja de Trabajo para listado'!$A$155:$A$1048576,0),MATCH((CUADRO!F$5&amp;$E619),'Hoja de Trabajo para listado'!$A$151:$Z$151,0)),0)+IFERROR(INDEX('Hoja de Trabajo para listado'!$AB$155:$BA$1048576,MATCH($A619,'Hoja de Trabajo para listado'!$AB$155:$AB$1048576,0),MATCH((CUADRO!F$5&amp;$E619),'Hoja de Trabajo para listado'!$AB$151:$BA$151,0)),0)+IFERROR(INDEX('Hoja de Trabajo para listado'!$BC$155:$CB$1048576,MATCH($A619,'Hoja de Trabajo para listado'!$BC$155:$BC$1048576,0),MATCH((CUADRO!F$5&amp;$E619),'Hoja de Trabajo para listado'!$BC$151:$CB$151,0)),0)+IFERROR(INDEX('Hoja de Trabajo para listado'!$DE$153:$DG$274,MATCH($A619,'Hoja de Trabajo para listado'!$DE$153:$DE$1048576,0),MATCH((CUADRO!F$5&amp;$E619),'Hoja de Trabajo para listado'!$DE$151:$DG$151,0)),0)+IFERROR(INDEX('Hoja de Trabajo para listado'!$CD$155:$DC$1048576,MATCH($A619,'Hoja de Trabajo para listado'!$CD$155:$CD$1048576,0),MATCH((CUADRO!F$5&amp;$E619),'Hoja de Trabajo para listado'!$CD$151:$DC$151,0)),0)</f>
        <v>0</v>
      </c>
      <c r="G619" s="314">
        <f ca="1">+IFERROR(INDEX('Hoja de Trabajo para listado'!$A$155:$Z$1048576,MATCH($A619,'Hoja de Trabajo para listado'!$A$155:$A$1048576,0),MATCH((CUADRO!G$5&amp;$E619),'Hoja de Trabajo para listado'!$A$151:$Z$151,0)),0)+IFERROR(INDEX('Hoja de Trabajo para listado'!$AB$155:$BA$1048576,MATCH($A619,'Hoja de Trabajo para listado'!$AB$155:$AB$1048576,0),MATCH((CUADRO!G$5&amp;$E619),'Hoja de Trabajo para listado'!$AB$151:$BA$151,0)),0)+IFERROR(INDEX('Hoja de Trabajo para listado'!$BC$155:$CB$1048576,MATCH($A619,'Hoja de Trabajo para listado'!$BC$155:$BC$1048576,0),MATCH((CUADRO!G$5&amp;$E619),'Hoja de Trabajo para listado'!$BC$151:$CB$151,0)),0)+IFERROR(INDEX('Hoja de Trabajo para listado'!$DE$153:$DG$274,MATCH($A619,'Hoja de Trabajo para listado'!$DE$153:$DE$1048576,0),MATCH((CUADRO!G$5&amp;$E619),'Hoja de Trabajo para listado'!$DE$151:$DG$151,0)),0)+IFERROR(INDEX('Hoja de Trabajo para listado'!$CD$155:$DC$1048576,MATCH($A619,'Hoja de Trabajo para listado'!$CD$155:$CD$1048576,0),MATCH((CUADRO!G$5&amp;$E619),'Hoja de Trabajo para listado'!$CD$151:$DC$151,0)),0)</f>
        <v>0</v>
      </c>
      <c r="H619" s="314">
        <f ca="1">+IFERROR(INDEX('Hoja de Trabajo para listado'!$A$155:$Z$1048576,MATCH($A619,'Hoja de Trabajo para listado'!$A$155:$A$1048576,0),MATCH((CUADRO!H$5&amp;$E619),'Hoja de Trabajo para listado'!$A$151:$Z$151,0)),0)+IFERROR(INDEX('Hoja de Trabajo para listado'!$AB$155:$BA$1048576,MATCH($A619,'Hoja de Trabajo para listado'!$AB$155:$AB$1048576,0),MATCH((CUADRO!H$5&amp;$E619),'Hoja de Trabajo para listado'!$AB$151:$BA$151,0)),0)+IFERROR(INDEX('Hoja de Trabajo para listado'!$BC$155:$CB$1048576,MATCH($A619,'Hoja de Trabajo para listado'!$BC$155:$BC$1048576,0),MATCH((CUADRO!H$5&amp;$E619),'Hoja de Trabajo para listado'!$BC$151:$CB$151,0)),0)+IFERROR(INDEX('Hoja de Trabajo para listado'!$DE$153:$DG$274,MATCH($A619,'Hoja de Trabajo para listado'!$DE$153:$DE$1048576,0),MATCH((CUADRO!H$5&amp;$E619),'Hoja de Trabajo para listado'!$DE$151:$DG$151,0)),0)+IFERROR(INDEX('Hoja de Trabajo para listado'!$CD$155:$DC$1048576,MATCH($A619,'Hoja de Trabajo para listado'!$CD$155:$CD$1048576,0),MATCH((CUADRO!H$5&amp;$E619),'Hoja de Trabajo para listado'!$CD$151:$DC$151,0)),0)</f>
        <v>0</v>
      </c>
      <c r="I619" s="314">
        <f ca="1">+IFERROR(INDEX('Hoja de Trabajo para listado'!$A$155:$Z$1048576,MATCH($A619,'Hoja de Trabajo para listado'!$A$155:$A$1048576,0),MATCH((CUADRO!I$5&amp;$E619),'Hoja de Trabajo para listado'!$A$151:$Z$151,0)),0)+IFERROR(INDEX('Hoja de Trabajo para listado'!$AB$155:$BA$1048576,MATCH($A619,'Hoja de Trabajo para listado'!$AB$155:$AB$1048576,0),MATCH((CUADRO!I$5&amp;$E619),'Hoja de Trabajo para listado'!$AB$151:$BA$151,0)),0)+IFERROR(INDEX('Hoja de Trabajo para listado'!$BC$155:$CB$1048576,MATCH($A619,'Hoja de Trabajo para listado'!$BC$155:$BC$1048576,0),MATCH((CUADRO!I$5&amp;$E619),'Hoja de Trabajo para listado'!$BC$151:$CB$151,0)),0)+IFERROR(INDEX('Hoja de Trabajo para listado'!$DE$153:$DG$274,MATCH($A619,'Hoja de Trabajo para listado'!$DE$153:$DE$1048576,0),MATCH((CUADRO!I$5&amp;$E619),'Hoja de Trabajo para listado'!$DE$151:$DG$151,0)),0)+IFERROR(INDEX('Hoja de Trabajo para listado'!$CD$155:$DC$1048576,MATCH($A619,'Hoja de Trabajo para listado'!$CD$155:$CD$1048576,0),MATCH((CUADRO!I$5&amp;$E619),'Hoja de Trabajo para listado'!$CD$151:$DC$151,0)),0)</f>
        <v>0</v>
      </c>
      <c r="J619" s="314">
        <f ca="1">+IFERROR(INDEX('Hoja de Trabajo para listado'!$A$155:$Z$1048576,MATCH($A619,'Hoja de Trabajo para listado'!$A$155:$A$1048576,0),MATCH((CUADRO!J$5&amp;$E619),'Hoja de Trabajo para listado'!$A$151:$Z$151,0)),0)+IFERROR(INDEX('Hoja de Trabajo para listado'!$AB$155:$BA$1048576,MATCH($A619,'Hoja de Trabajo para listado'!$AB$155:$AB$1048576,0),MATCH((CUADRO!J$5&amp;$E619),'Hoja de Trabajo para listado'!$AB$151:$BA$151,0)),0)+IFERROR(INDEX('Hoja de Trabajo para listado'!$BC$155:$CB$1048576,MATCH($A619,'Hoja de Trabajo para listado'!$BC$155:$BC$1048576,0),MATCH((CUADRO!J$5&amp;$E619),'Hoja de Trabajo para listado'!$BC$151:$CB$151,0)),0)+IFERROR(INDEX('Hoja de Trabajo para listado'!$DE$153:$DG$274,MATCH($A619,'Hoja de Trabajo para listado'!$DE$153:$DE$1048576,0),MATCH((CUADRO!J$5&amp;$E619),'Hoja de Trabajo para listado'!$DE$151:$DG$151,0)),0)+IFERROR(INDEX('Hoja de Trabajo para listado'!$CD$155:$DC$1048576,MATCH($A619,'Hoja de Trabajo para listado'!$CD$155:$CD$1048576,0),MATCH((CUADRO!J$5&amp;$E619),'Hoja de Trabajo para listado'!$CD$151:$DC$151,0)),0)</f>
        <v>0</v>
      </c>
      <c r="K619" s="314">
        <f ca="1">+IFERROR(INDEX('Hoja de Trabajo para listado'!$A$155:$Z$1048576,MATCH($A619,'Hoja de Trabajo para listado'!$A$155:$A$1048576,0),MATCH((CUADRO!K$5&amp;$E619),'Hoja de Trabajo para listado'!$A$151:$Z$151,0)),0)+IFERROR(INDEX('Hoja de Trabajo para listado'!$AB$155:$BA$1048576,MATCH($A619,'Hoja de Trabajo para listado'!$AB$155:$AB$1048576,0),MATCH((CUADRO!K$5&amp;$E619),'Hoja de Trabajo para listado'!$AB$151:$BA$151,0)),0)+IFERROR(INDEX('Hoja de Trabajo para listado'!$BC$155:$CB$1048576,MATCH($A619,'Hoja de Trabajo para listado'!$BC$155:$BC$1048576,0),MATCH((CUADRO!K$5&amp;$E619),'Hoja de Trabajo para listado'!$BC$151:$CB$151,0)),0)+IFERROR(INDEX('Hoja de Trabajo para listado'!$DE$153:$DG$274,MATCH($A619,'Hoja de Trabajo para listado'!$DE$153:$DE$1048576,0),MATCH((CUADRO!K$5&amp;$E619),'Hoja de Trabajo para listado'!$DE$151:$DG$151,0)),0)+IFERROR(INDEX('Hoja de Trabajo para listado'!$CD$155:$DC$1048576,MATCH($A619,'Hoja de Trabajo para listado'!$CD$155:$CD$1048576,0),MATCH((CUADRO!K$5&amp;$E619),'Hoja de Trabajo para listado'!$CD$151:$DC$151,0)),0)</f>
        <v>0</v>
      </c>
      <c r="L619" s="314">
        <f ca="1">+IFERROR(INDEX('Hoja de Trabajo para listado'!$A$155:$Z$1048576,MATCH($A619,'Hoja de Trabajo para listado'!$A$155:$A$1048576,0),MATCH((CUADRO!L$5&amp;$E619),'Hoja de Trabajo para listado'!$A$151:$Z$151,0)),0)+IFERROR(INDEX('Hoja de Trabajo para listado'!$AB$155:$BA$1048576,MATCH($A619,'Hoja de Trabajo para listado'!$AB$155:$AB$1048576,0),MATCH((CUADRO!L$5&amp;$E619),'Hoja de Trabajo para listado'!$AB$151:$BA$151,0)),0)+IFERROR(INDEX('Hoja de Trabajo para listado'!$BC$155:$CB$1048576,MATCH($A619,'Hoja de Trabajo para listado'!$BC$155:$BC$1048576,0),MATCH((CUADRO!L$5&amp;$E619),'Hoja de Trabajo para listado'!$BC$151:$CB$151,0)),0)+IFERROR(INDEX('Hoja de Trabajo para listado'!$DE$153:$DG$274,MATCH($A619,'Hoja de Trabajo para listado'!$DE$153:$DE$1048576,0),MATCH((CUADRO!L$5&amp;$E619),'Hoja de Trabajo para listado'!$DE$151:$DG$151,0)),0)+IFERROR(INDEX('Hoja de Trabajo para listado'!$CD$155:$DC$1048576,MATCH($A619,'Hoja de Trabajo para listado'!$CD$155:$CD$1048576,0),MATCH((CUADRO!L$5&amp;$E619),'Hoja de Trabajo para listado'!$CD$151:$DC$151,0)),0)</f>
        <v>0</v>
      </c>
      <c r="M619" s="314">
        <f ca="1">+IFERROR(INDEX('Hoja de Trabajo para listado'!$A$155:$Z$1048576,MATCH($A619,'Hoja de Trabajo para listado'!$A$155:$A$1048576,0),MATCH((CUADRO!M$5&amp;$E619),'Hoja de Trabajo para listado'!$A$151:$Z$151,0)),0)+IFERROR(INDEX('Hoja de Trabajo para listado'!$AB$155:$BA$1048576,MATCH($A619,'Hoja de Trabajo para listado'!$AB$155:$AB$1048576,0),MATCH((CUADRO!M$5&amp;$E619),'Hoja de Trabajo para listado'!$AB$151:$BA$151,0)),0)+IFERROR(INDEX('Hoja de Trabajo para listado'!$BC$155:$CB$1048576,MATCH($A619,'Hoja de Trabajo para listado'!$BC$155:$BC$1048576,0),MATCH((CUADRO!M$5&amp;$E619),'Hoja de Trabajo para listado'!$BC$151:$CB$151,0)),0)+IFERROR(INDEX('Hoja de Trabajo para listado'!$DE$153:$DG$274,MATCH($A619,'Hoja de Trabajo para listado'!$DE$153:$DE$1048576,0),MATCH((CUADRO!M$5&amp;$E619),'Hoja de Trabajo para listado'!$DE$151:$DG$151,0)),0)+IFERROR(INDEX('Hoja de Trabajo para listado'!$CD$155:$DC$1048576,MATCH($A619,'Hoja de Trabajo para listado'!$CD$155:$CD$1048576,0),MATCH((CUADRO!M$5&amp;$E619),'Hoja de Trabajo para listado'!$CD$151:$DC$151,0)),0)</f>
        <v>0</v>
      </c>
      <c r="N619" s="314">
        <f ca="1">+IFERROR(INDEX('Hoja de Trabajo para listado'!$A$155:$Z$1048576,MATCH($A619,'Hoja de Trabajo para listado'!$A$155:$A$1048576,0),MATCH((CUADRO!N$5&amp;$E619),'Hoja de Trabajo para listado'!$A$151:$Z$151,0)),0)+IFERROR(INDEX('Hoja de Trabajo para listado'!$AB$155:$BA$1048576,MATCH($A619,'Hoja de Trabajo para listado'!$AB$155:$AB$1048576,0),MATCH((CUADRO!N$5&amp;$E619),'Hoja de Trabajo para listado'!$AB$151:$BA$151,0)),0)+IFERROR(INDEX('Hoja de Trabajo para listado'!$BC$155:$CB$1048576,MATCH($A619,'Hoja de Trabajo para listado'!$BC$155:$BC$1048576,0),MATCH((CUADRO!N$5&amp;$E619),'Hoja de Trabajo para listado'!$BC$151:$CB$151,0)),0)+IFERROR(INDEX('Hoja de Trabajo para listado'!$DE$153:$DG$274,MATCH($A619,'Hoja de Trabajo para listado'!$DE$153:$DE$1048576,0),MATCH((CUADRO!N$5&amp;$E619),'Hoja de Trabajo para listado'!$DE$151:$DG$151,0)),0)+IFERROR(INDEX('Hoja de Trabajo para listado'!$CD$155:$DC$1048576,MATCH($A619,'Hoja de Trabajo para listado'!$CD$155:$CD$1048576,0),MATCH((CUADRO!N$5&amp;$E619),'Hoja de Trabajo para listado'!$CD$151:$DC$151,0)),0)</f>
        <v>0</v>
      </c>
      <c r="O619" s="314">
        <f ca="1">+IFERROR(INDEX('Hoja de Trabajo para listado'!$A$155:$Z$1048576,MATCH($A619,'Hoja de Trabajo para listado'!$A$155:$A$1048576,0),MATCH((CUADRO!O$5&amp;$E619),'Hoja de Trabajo para listado'!$A$151:$Z$151,0)),0)+IFERROR(INDEX('Hoja de Trabajo para listado'!$AB$155:$BA$1048576,MATCH($A619,'Hoja de Trabajo para listado'!$AB$155:$AB$1048576,0),MATCH((CUADRO!O$5&amp;$E619),'Hoja de Trabajo para listado'!$AB$151:$BA$151,0)),0)+IFERROR(INDEX('Hoja de Trabajo para listado'!$BC$155:$CB$1048576,MATCH($A619,'Hoja de Trabajo para listado'!$BC$155:$BC$1048576,0),MATCH((CUADRO!O$5&amp;$E619),'Hoja de Trabajo para listado'!$BC$151:$CB$151,0)),0)+IFERROR(INDEX('Hoja de Trabajo para listado'!$DE$153:$DG$274,MATCH($A619,'Hoja de Trabajo para listado'!$DE$153:$DE$1048576,0),MATCH((CUADRO!O$5&amp;$E619),'Hoja de Trabajo para listado'!$DE$151:$DG$151,0)),0)+IFERROR(INDEX('Hoja de Trabajo para listado'!$CD$155:$DC$1048576,MATCH($A619,'Hoja de Trabajo para listado'!$CD$155:$CD$1048576,0),MATCH((CUADRO!O$5&amp;$E619),'Hoja de Trabajo para listado'!$CD$151:$DC$151,0)),0)</f>
        <v>0</v>
      </c>
      <c r="P619" s="314">
        <f ca="1">+IFERROR(INDEX('Hoja de Trabajo para listado'!$A$155:$Z$1048576,MATCH($A619,'Hoja de Trabajo para listado'!$A$155:$A$1048576,0),MATCH((CUADRO!P$5&amp;$E619),'Hoja de Trabajo para listado'!$A$151:$Z$151,0)),0)+IFERROR(INDEX('Hoja de Trabajo para listado'!$AB$155:$BA$1048576,MATCH($A619,'Hoja de Trabajo para listado'!$AB$155:$AB$1048576,0),MATCH((CUADRO!P$5&amp;$E619),'Hoja de Trabajo para listado'!$AB$151:$BA$151,0)),0)+IFERROR(INDEX('Hoja de Trabajo para listado'!$BC$155:$CB$1048576,MATCH($A619,'Hoja de Trabajo para listado'!$BC$155:$BC$1048576,0),MATCH((CUADRO!P$5&amp;$E619),'Hoja de Trabajo para listado'!$BC$151:$CB$151,0)),0)+IFERROR(INDEX('Hoja de Trabajo para listado'!$DE$153:$DG$274,MATCH($A619,'Hoja de Trabajo para listado'!$DE$153:$DE$1048576,0),MATCH((CUADRO!P$5&amp;$E619),'Hoja de Trabajo para listado'!$DE$151:$DG$151,0)),0)+IFERROR(INDEX('Hoja de Trabajo para listado'!$CD$155:$DC$1048576,MATCH($A619,'Hoja de Trabajo para listado'!$CD$155:$CD$1048576,0),MATCH((CUADRO!P$5&amp;$E619),'Hoja de Trabajo para listado'!$CD$151:$DC$151,0)),0)</f>
        <v>0</v>
      </c>
      <c r="Q619" s="314">
        <f ca="1">+IFERROR(INDEX('Hoja de Trabajo para listado'!$A$155:$Z$1048576,MATCH($A619,'Hoja de Trabajo para listado'!$A$155:$A$1048576,0),MATCH((CUADRO!Q$5&amp;$E619),'Hoja de Trabajo para listado'!$A$151:$Z$151,0)),0)+IFERROR(INDEX('Hoja de Trabajo para listado'!$AB$155:$BA$1048576,MATCH($A619,'Hoja de Trabajo para listado'!$AB$155:$AB$1048576,0),MATCH((CUADRO!Q$5&amp;$E619),'Hoja de Trabajo para listado'!$AB$151:$BA$151,0)),0)+IFERROR(INDEX('Hoja de Trabajo para listado'!$BC$155:$CB$1048576,MATCH($A619,'Hoja de Trabajo para listado'!$BC$155:$BC$1048576,0),MATCH((CUADRO!Q$5&amp;$E619),'Hoja de Trabajo para listado'!$BC$151:$CB$151,0)),0)+IFERROR(INDEX('Hoja de Trabajo para listado'!$DE$153:$DG$274,MATCH($A619,'Hoja de Trabajo para listado'!$DE$153:$DE$1048576,0),MATCH((CUADRO!Q$5&amp;$E619),'Hoja de Trabajo para listado'!$DE$151:$DG$151,0)),0)+IFERROR(INDEX('Hoja de Trabajo para listado'!$CD$155:$DC$1048576,MATCH($A619,'Hoja de Trabajo para listado'!$CD$155:$CD$1048576,0),MATCH((CUADRO!Q$5&amp;$E619),'Hoja de Trabajo para listado'!$CD$151:$DC$151,0)),0)</f>
        <v>0</v>
      </c>
      <c r="R619" s="314">
        <f t="shared" ca="1" si="18"/>
        <v>0</v>
      </c>
      <c r="S619" s="322">
        <f ca="1">+R618+R619</f>
        <v>0</v>
      </c>
      <c r="T619" s="314">
        <f ca="1">+S619</f>
        <v>0</v>
      </c>
      <c r="U619" s="313">
        <f t="shared" si="19"/>
        <v>2</v>
      </c>
      <c r="V619" s="319" t="str">
        <f>+VLOOKUP(A619,bd_lista!$A$3:$E$593,5,FALSE)</f>
        <v>Gobiernos Autonomos Municipales</v>
      </c>
      <c r="W619" s="426"/>
    </row>
    <row r="620" spans="1:23" customFormat="1" ht="15" hidden="1" customHeight="1">
      <c r="A620" s="323">
        <v>1607</v>
      </c>
      <c r="B620" s="427">
        <f>+A620</f>
        <v>1607</v>
      </c>
      <c r="C620" s="318" t="str">
        <f>+VLOOKUP(A620,bd_lista!$A$3:$C$593,3,FALSE)</f>
        <v>Gobierno Autónomo Municipal de Uriondo (Concepción)</v>
      </c>
      <c r="D620" s="429" t="str">
        <f>+C620</f>
        <v>Gobierno Autónomo Municipal de Uriondo (Concepción)</v>
      </c>
      <c r="E620" s="346" t="s">
        <v>1418</v>
      </c>
      <c r="F620" s="314">
        <f ca="1">+IFERROR(INDEX('Hoja de Trabajo para listado'!$A$155:$Z$1048576,MATCH($A620,'Hoja de Trabajo para listado'!$A$155:$A$1048576,0),MATCH((CUADRO!F$5&amp;$E620),'Hoja de Trabajo para listado'!$A$151:$Z$151,0)),0)+IFERROR(INDEX('Hoja de Trabajo para listado'!$AB$155:$BA$1048576,MATCH($A620,'Hoja de Trabajo para listado'!$AB$155:$AB$1048576,0),MATCH((CUADRO!F$5&amp;$E620),'Hoja de Trabajo para listado'!$AB$151:$BA$151,0)),0)+IFERROR(INDEX('Hoja de Trabajo para listado'!$BC$155:$CB$1048576,MATCH($A620,'Hoja de Trabajo para listado'!$BC$155:$BC$1048576,0),MATCH((CUADRO!F$5&amp;$E620),'Hoja de Trabajo para listado'!$BC$151:$CB$151,0)),0)+IFERROR(INDEX('Hoja de Trabajo para listado'!$DE$153:$DG$274,MATCH($A620,'Hoja de Trabajo para listado'!$DE$153:$DE$1048576,0),MATCH((CUADRO!F$5&amp;$E620),'Hoja de Trabajo para listado'!$DE$151:$DG$151,0)),0)+IFERROR(INDEX('Hoja de Trabajo para listado'!$CD$155:$DC$1048576,MATCH($A620,'Hoja de Trabajo para listado'!$CD$155:$CD$1048576,0),MATCH((CUADRO!F$5&amp;$E620),'Hoja de Trabajo para listado'!$CD$151:$DC$151,0)),0)</f>
        <v>0</v>
      </c>
      <c r="G620" s="314">
        <f ca="1">+IFERROR(INDEX('Hoja de Trabajo para listado'!$A$155:$Z$1048576,MATCH($A620,'Hoja de Trabajo para listado'!$A$155:$A$1048576,0),MATCH((CUADRO!G$5&amp;$E620),'Hoja de Trabajo para listado'!$A$151:$Z$151,0)),0)+IFERROR(INDEX('Hoja de Trabajo para listado'!$AB$155:$BA$1048576,MATCH($A620,'Hoja de Trabajo para listado'!$AB$155:$AB$1048576,0),MATCH((CUADRO!G$5&amp;$E620),'Hoja de Trabajo para listado'!$AB$151:$BA$151,0)),0)+IFERROR(INDEX('Hoja de Trabajo para listado'!$BC$155:$CB$1048576,MATCH($A620,'Hoja de Trabajo para listado'!$BC$155:$BC$1048576,0),MATCH((CUADRO!G$5&amp;$E620),'Hoja de Trabajo para listado'!$BC$151:$CB$151,0)),0)+IFERROR(INDEX('Hoja de Trabajo para listado'!$DE$153:$DG$274,MATCH($A620,'Hoja de Trabajo para listado'!$DE$153:$DE$1048576,0),MATCH((CUADRO!G$5&amp;$E620),'Hoja de Trabajo para listado'!$DE$151:$DG$151,0)),0)+IFERROR(INDEX('Hoja de Trabajo para listado'!$CD$155:$DC$1048576,MATCH($A620,'Hoja de Trabajo para listado'!$CD$155:$CD$1048576,0),MATCH((CUADRO!G$5&amp;$E620),'Hoja de Trabajo para listado'!$CD$151:$DC$151,0)),0)</f>
        <v>0</v>
      </c>
      <c r="H620" s="314">
        <f ca="1">+IFERROR(INDEX('Hoja de Trabajo para listado'!$A$155:$Z$1048576,MATCH($A620,'Hoja de Trabajo para listado'!$A$155:$A$1048576,0),MATCH((CUADRO!H$5&amp;$E620),'Hoja de Trabajo para listado'!$A$151:$Z$151,0)),0)+IFERROR(INDEX('Hoja de Trabajo para listado'!$AB$155:$BA$1048576,MATCH($A620,'Hoja de Trabajo para listado'!$AB$155:$AB$1048576,0),MATCH((CUADRO!H$5&amp;$E620),'Hoja de Trabajo para listado'!$AB$151:$BA$151,0)),0)+IFERROR(INDEX('Hoja de Trabajo para listado'!$BC$155:$CB$1048576,MATCH($A620,'Hoja de Trabajo para listado'!$BC$155:$BC$1048576,0),MATCH((CUADRO!H$5&amp;$E620),'Hoja de Trabajo para listado'!$BC$151:$CB$151,0)),0)+IFERROR(INDEX('Hoja de Trabajo para listado'!$DE$153:$DG$274,MATCH($A620,'Hoja de Trabajo para listado'!$DE$153:$DE$1048576,0),MATCH((CUADRO!H$5&amp;$E620),'Hoja de Trabajo para listado'!$DE$151:$DG$151,0)),0)+IFERROR(INDEX('Hoja de Trabajo para listado'!$CD$155:$DC$1048576,MATCH($A620,'Hoja de Trabajo para listado'!$CD$155:$CD$1048576,0),MATCH((CUADRO!H$5&amp;$E620),'Hoja de Trabajo para listado'!$CD$151:$DC$151,0)),0)</f>
        <v>0</v>
      </c>
      <c r="I620" s="314">
        <f ca="1">+IFERROR(INDEX('Hoja de Trabajo para listado'!$A$155:$Z$1048576,MATCH($A620,'Hoja de Trabajo para listado'!$A$155:$A$1048576,0),MATCH((CUADRO!I$5&amp;$E620),'Hoja de Trabajo para listado'!$A$151:$Z$151,0)),0)+IFERROR(INDEX('Hoja de Trabajo para listado'!$AB$155:$BA$1048576,MATCH($A620,'Hoja de Trabajo para listado'!$AB$155:$AB$1048576,0),MATCH((CUADRO!I$5&amp;$E620),'Hoja de Trabajo para listado'!$AB$151:$BA$151,0)),0)+IFERROR(INDEX('Hoja de Trabajo para listado'!$BC$155:$CB$1048576,MATCH($A620,'Hoja de Trabajo para listado'!$BC$155:$BC$1048576,0),MATCH((CUADRO!I$5&amp;$E620),'Hoja de Trabajo para listado'!$BC$151:$CB$151,0)),0)+IFERROR(INDEX('Hoja de Trabajo para listado'!$DE$153:$DG$274,MATCH($A620,'Hoja de Trabajo para listado'!$DE$153:$DE$1048576,0),MATCH((CUADRO!I$5&amp;$E620),'Hoja de Trabajo para listado'!$DE$151:$DG$151,0)),0)+IFERROR(INDEX('Hoja de Trabajo para listado'!$CD$155:$DC$1048576,MATCH($A620,'Hoja de Trabajo para listado'!$CD$155:$CD$1048576,0),MATCH((CUADRO!I$5&amp;$E620),'Hoja de Trabajo para listado'!$CD$151:$DC$151,0)),0)</f>
        <v>0</v>
      </c>
      <c r="J620" s="314">
        <f ca="1">+IFERROR(INDEX('Hoja de Trabajo para listado'!$A$155:$Z$1048576,MATCH($A620,'Hoja de Trabajo para listado'!$A$155:$A$1048576,0),MATCH((CUADRO!J$5&amp;$E620),'Hoja de Trabajo para listado'!$A$151:$Z$151,0)),0)+IFERROR(INDEX('Hoja de Trabajo para listado'!$AB$155:$BA$1048576,MATCH($A620,'Hoja de Trabajo para listado'!$AB$155:$AB$1048576,0),MATCH((CUADRO!J$5&amp;$E620),'Hoja de Trabajo para listado'!$AB$151:$BA$151,0)),0)+IFERROR(INDEX('Hoja de Trabajo para listado'!$BC$155:$CB$1048576,MATCH($A620,'Hoja de Trabajo para listado'!$BC$155:$BC$1048576,0),MATCH((CUADRO!J$5&amp;$E620),'Hoja de Trabajo para listado'!$BC$151:$CB$151,0)),0)+IFERROR(INDEX('Hoja de Trabajo para listado'!$DE$153:$DG$274,MATCH($A620,'Hoja de Trabajo para listado'!$DE$153:$DE$1048576,0),MATCH((CUADRO!J$5&amp;$E620),'Hoja de Trabajo para listado'!$DE$151:$DG$151,0)),0)+IFERROR(INDEX('Hoja de Trabajo para listado'!$CD$155:$DC$1048576,MATCH($A620,'Hoja de Trabajo para listado'!$CD$155:$CD$1048576,0),MATCH((CUADRO!J$5&amp;$E620),'Hoja de Trabajo para listado'!$CD$151:$DC$151,0)),0)</f>
        <v>0</v>
      </c>
      <c r="K620" s="314">
        <f ca="1">+IFERROR(INDEX('Hoja de Trabajo para listado'!$A$155:$Z$1048576,MATCH($A620,'Hoja de Trabajo para listado'!$A$155:$A$1048576,0),MATCH((CUADRO!K$5&amp;$E620),'Hoja de Trabajo para listado'!$A$151:$Z$151,0)),0)+IFERROR(INDEX('Hoja de Trabajo para listado'!$AB$155:$BA$1048576,MATCH($A620,'Hoja de Trabajo para listado'!$AB$155:$AB$1048576,0),MATCH((CUADRO!K$5&amp;$E620),'Hoja de Trabajo para listado'!$AB$151:$BA$151,0)),0)+IFERROR(INDEX('Hoja de Trabajo para listado'!$BC$155:$CB$1048576,MATCH($A620,'Hoja de Trabajo para listado'!$BC$155:$BC$1048576,0),MATCH((CUADRO!K$5&amp;$E620),'Hoja de Trabajo para listado'!$BC$151:$CB$151,0)),0)+IFERROR(INDEX('Hoja de Trabajo para listado'!$DE$153:$DG$274,MATCH($A620,'Hoja de Trabajo para listado'!$DE$153:$DE$1048576,0),MATCH((CUADRO!K$5&amp;$E620),'Hoja de Trabajo para listado'!$DE$151:$DG$151,0)),0)+IFERROR(INDEX('Hoja de Trabajo para listado'!$CD$155:$DC$1048576,MATCH($A620,'Hoja de Trabajo para listado'!$CD$155:$CD$1048576,0),MATCH((CUADRO!K$5&amp;$E620),'Hoja de Trabajo para listado'!$CD$151:$DC$151,0)),0)</f>
        <v>0</v>
      </c>
      <c r="L620" s="314">
        <f ca="1">+IFERROR(INDEX('Hoja de Trabajo para listado'!$A$155:$Z$1048576,MATCH($A620,'Hoja de Trabajo para listado'!$A$155:$A$1048576,0),MATCH((CUADRO!L$5&amp;$E620),'Hoja de Trabajo para listado'!$A$151:$Z$151,0)),0)+IFERROR(INDEX('Hoja de Trabajo para listado'!$AB$155:$BA$1048576,MATCH($A620,'Hoja de Trabajo para listado'!$AB$155:$AB$1048576,0),MATCH((CUADRO!L$5&amp;$E620),'Hoja de Trabajo para listado'!$AB$151:$BA$151,0)),0)+IFERROR(INDEX('Hoja de Trabajo para listado'!$BC$155:$CB$1048576,MATCH($A620,'Hoja de Trabajo para listado'!$BC$155:$BC$1048576,0),MATCH((CUADRO!L$5&amp;$E620),'Hoja de Trabajo para listado'!$BC$151:$CB$151,0)),0)+IFERROR(INDEX('Hoja de Trabajo para listado'!$DE$153:$DG$274,MATCH($A620,'Hoja de Trabajo para listado'!$DE$153:$DE$1048576,0),MATCH((CUADRO!L$5&amp;$E620),'Hoja de Trabajo para listado'!$DE$151:$DG$151,0)),0)+IFERROR(INDEX('Hoja de Trabajo para listado'!$CD$155:$DC$1048576,MATCH($A620,'Hoja de Trabajo para listado'!$CD$155:$CD$1048576,0),MATCH((CUADRO!L$5&amp;$E620),'Hoja de Trabajo para listado'!$CD$151:$DC$151,0)),0)</f>
        <v>0</v>
      </c>
      <c r="M620" s="314">
        <f ca="1">+IFERROR(INDEX('Hoja de Trabajo para listado'!$A$155:$Z$1048576,MATCH($A620,'Hoja de Trabajo para listado'!$A$155:$A$1048576,0),MATCH((CUADRO!M$5&amp;$E620),'Hoja de Trabajo para listado'!$A$151:$Z$151,0)),0)+IFERROR(INDEX('Hoja de Trabajo para listado'!$AB$155:$BA$1048576,MATCH($A620,'Hoja de Trabajo para listado'!$AB$155:$AB$1048576,0),MATCH((CUADRO!M$5&amp;$E620),'Hoja de Trabajo para listado'!$AB$151:$BA$151,0)),0)+IFERROR(INDEX('Hoja de Trabajo para listado'!$BC$155:$CB$1048576,MATCH($A620,'Hoja de Trabajo para listado'!$BC$155:$BC$1048576,0),MATCH((CUADRO!M$5&amp;$E620),'Hoja de Trabajo para listado'!$BC$151:$CB$151,0)),0)+IFERROR(INDEX('Hoja de Trabajo para listado'!$DE$153:$DG$274,MATCH($A620,'Hoja de Trabajo para listado'!$DE$153:$DE$1048576,0),MATCH((CUADRO!M$5&amp;$E620),'Hoja de Trabajo para listado'!$DE$151:$DG$151,0)),0)+IFERROR(INDEX('Hoja de Trabajo para listado'!$CD$155:$DC$1048576,MATCH($A620,'Hoja de Trabajo para listado'!$CD$155:$CD$1048576,0),MATCH((CUADRO!M$5&amp;$E620),'Hoja de Trabajo para listado'!$CD$151:$DC$151,0)),0)</f>
        <v>0</v>
      </c>
      <c r="N620" s="314">
        <f ca="1">+IFERROR(INDEX('Hoja de Trabajo para listado'!$A$155:$Z$1048576,MATCH($A620,'Hoja de Trabajo para listado'!$A$155:$A$1048576,0),MATCH((CUADRO!N$5&amp;$E620),'Hoja de Trabajo para listado'!$A$151:$Z$151,0)),0)+IFERROR(INDEX('Hoja de Trabajo para listado'!$AB$155:$BA$1048576,MATCH($A620,'Hoja de Trabajo para listado'!$AB$155:$AB$1048576,0),MATCH((CUADRO!N$5&amp;$E620),'Hoja de Trabajo para listado'!$AB$151:$BA$151,0)),0)+IFERROR(INDEX('Hoja de Trabajo para listado'!$BC$155:$CB$1048576,MATCH($A620,'Hoja de Trabajo para listado'!$BC$155:$BC$1048576,0),MATCH((CUADRO!N$5&amp;$E620),'Hoja de Trabajo para listado'!$BC$151:$CB$151,0)),0)+IFERROR(INDEX('Hoja de Trabajo para listado'!$DE$153:$DG$274,MATCH($A620,'Hoja de Trabajo para listado'!$DE$153:$DE$1048576,0),MATCH((CUADRO!N$5&amp;$E620),'Hoja de Trabajo para listado'!$DE$151:$DG$151,0)),0)+IFERROR(INDEX('Hoja de Trabajo para listado'!$CD$155:$DC$1048576,MATCH($A620,'Hoja de Trabajo para listado'!$CD$155:$CD$1048576,0),MATCH((CUADRO!N$5&amp;$E620),'Hoja de Trabajo para listado'!$CD$151:$DC$151,0)),0)</f>
        <v>0</v>
      </c>
      <c r="O620" s="314">
        <f ca="1">+IFERROR(INDEX('Hoja de Trabajo para listado'!$A$155:$Z$1048576,MATCH($A620,'Hoja de Trabajo para listado'!$A$155:$A$1048576,0),MATCH((CUADRO!O$5&amp;$E620),'Hoja de Trabajo para listado'!$A$151:$Z$151,0)),0)+IFERROR(INDEX('Hoja de Trabajo para listado'!$AB$155:$BA$1048576,MATCH($A620,'Hoja de Trabajo para listado'!$AB$155:$AB$1048576,0),MATCH((CUADRO!O$5&amp;$E620),'Hoja de Trabajo para listado'!$AB$151:$BA$151,0)),0)+IFERROR(INDEX('Hoja de Trabajo para listado'!$BC$155:$CB$1048576,MATCH($A620,'Hoja de Trabajo para listado'!$BC$155:$BC$1048576,0),MATCH((CUADRO!O$5&amp;$E620),'Hoja de Trabajo para listado'!$BC$151:$CB$151,0)),0)+IFERROR(INDEX('Hoja de Trabajo para listado'!$DE$153:$DG$274,MATCH($A620,'Hoja de Trabajo para listado'!$DE$153:$DE$1048576,0),MATCH((CUADRO!O$5&amp;$E620),'Hoja de Trabajo para listado'!$DE$151:$DG$151,0)),0)+IFERROR(INDEX('Hoja de Trabajo para listado'!$CD$155:$DC$1048576,MATCH($A620,'Hoja de Trabajo para listado'!$CD$155:$CD$1048576,0),MATCH((CUADRO!O$5&amp;$E620),'Hoja de Trabajo para listado'!$CD$151:$DC$151,0)),0)</f>
        <v>0</v>
      </c>
      <c r="P620" s="314">
        <f ca="1">+IFERROR(INDEX('Hoja de Trabajo para listado'!$A$155:$Z$1048576,MATCH($A620,'Hoja de Trabajo para listado'!$A$155:$A$1048576,0),MATCH((CUADRO!P$5&amp;$E620),'Hoja de Trabajo para listado'!$A$151:$Z$151,0)),0)+IFERROR(INDEX('Hoja de Trabajo para listado'!$AB$155:$BA$1048576,MATCH($A620,'Hoja de Trabajo para listado'!$AB$155:$AB$1048576,0),MATCH((CUADRO!P$5&amp;$E620),'Hoja de Trabajo para listado'!$AB$151:$BA$151,0)),0)+IFERROR(INDEX('Hoja de Trabajo para listado'!$BC$155:$CB$1048576,MATCH($A620,'Hoja de Trabajo para listado'!$BC$155:$BC$1048576,0),MATCH((CUADRO!P$5&amp;$E620),'Hoja de Trabajo para listado'!$BC$151:$CB$151,0)),0)+IFERROR(INDEX('Hoja de Trabajo para listado'!$DE$153:$DG$274,MATCH($A620,'Hoja de Trabajo para listado'!$DE$153:$DE$1048576,0),MATCH((CUADRO!P$5&amp;$E620),'Hoja de Trabajo para listado'!$DE$151:$DG$151,0)),0)+IFERROR(INDEX('Hoja de Trabajo para listado'!$CD$155:$DC$1048576,MATCH($A620,'Hoja de Trabajo para listado'!$CD$155:$CD$1048576,0),MATCH((CUADRO!P$5&amp;$E620),'Hoja de Trabajo para listado'!$CD$151:$DC$151,0)),0)</f>
        <v>0</v>
      </c>
      <c r="Q620" s="314">
        <f ca="1">+IFERROR(INDEX('Hoja de Trabajo para listado'!$A$155:$Z$1048576,MATCH($A620,'Hoja de Trabajo para listado'!$A$155:$A$1048576,0),MATCH((CUADRO!Q$5&amp;$E620),'Hoja de Trabajo para listado'!$A$151:$Z$151,0)),0)+IFERROR(INDEX('Hoja de Trabajo para listado'!$AB$155:$BA$1048576,MATCH($A620,'Hoja de Trabajo para listado'!$AB$155:$AB$1048576,0),MATCH((CUADRO!Q$5&amp;$E620),'Hoja de Trabajo para listado'!$AB$151:$BA$151,0)),0)+IFERROR(INDEX('Hoja de Trabajo para listado'!$BC$155:$CB$1048576,MATCH($A620,'Hoja de Trabajo para listado'!$BC$155:$BC$1048576,0),MATCH((CUADRO!Q$5&amp;$E620),'Hoja de Trabajo para listado'!$BC$151:$CB$151,0)),0)+IFERROR(INDEX('Hoja de Trabajo para listado'!$DE$153:$DG$274,MATCH($A620,'Hoja de Trabajo para listado'!$DE$153:$DE$1048576,0),MATCH((CUADRO!Q$5&amp;$E620),'Hoja de Trabajo para listado'!$DE$151:$DG$151,0)),0)+IFERROR(INDEX('Hoja de Trabajo para listado'!$CD$155:$DC$1048576,MATCH($A620,'Hoja de Trabajo para listado'!$CD$155:$CD$1048576,0),MATCH((CUADRO!Q$5&amp;$E620),'Hoja de Trabajo para listado'!$CD$151:$DC$151,0)),0)</f>
        <v>0</v>
      </c>
      <c r="R620" s="314">
        <f t="shared" ca="1" si="18"/>
        <v>0</v>
      </c>
      <c r="S620" s="322"/>
      <c r="T620" s="314">
        <f ca="1">+T621</f>
        <v>0</v>
      </c>
      <c r="U620" s="313">
        <f t="shared" si="19"/>
        <v>1</v>
      </c>
      <c r="V620" s="319" t="str">
        <f>+VLOOKUP(A620,bd_lista!$A$3:$E$593,5,FALSE)</f>
        <v>Gobiernos Autonomos Municipales</v>
      </c>
      <c r="W620" s="425" t="str">
        <f>+V620</f>
        <v>Gobiernos Autonomos Municipales</v>
      </c>
    </row>
    <row r="621" spans="1:23" customFormat="1" ht="15" hidden="1" customHeight="1">
      <c r="A621" s="323">
        <v>1607</v>
      </c>
      <c r="B621" s="428"/>
      <c r="C621" s="318" t="str">
        <f>+VLOOKUP(A621,bd_lista!$A$3:$C$593,3,FALSE)</f>
        <v>Gobierno Autónomo Municipal de Uriondo (Concepción)</v>
      </c>
      <c r="D621" s="430"/>
      <c r="E621" s="347" t="s">
        <v>1419</v>
      </c>
      <c r="F621" s="314">
        <f ca="1">+IFERROR(INDEX('Hoja de Trabajo para listado'!$A$155:$Z$1048576,MATCH($A621,'Hoja de Trabajo para listado'!$A$155:$A$1048576,0),MATCH((CUADRO!F$5&amp;$E621),'Hoja de Trabajo para listado'!$A$151:$Z$151,0)),0)+IFERROR(INDEX('Hoja de Trabajo para listado'!$AB$155:$BA$1048576,MATCH($A621,'Hoja de Trabajo para listado'!$AB$155:$AB$1048576,0),MATCH((CUADRO!F$5&amp;$E621),'Hoja de Trabajo para listado'!$AB$151:$BA$151,0)),0)+IFERROR(INDEX('Hoja de Trabajo para listado'!$BC$155:$CB$1048576,MATCH($A621,'Hoja de Trabajo para listado'!$BC$155:$BC$1048576,0),MATCH((CUADRO!F$5&amp;$E621),'Hoja de Trabajo para listado'!$BC$151:$CB$151,0)),0)+IFERROR(INDEX('Hoja de Trabajo para listado'!$DE$153:$DG$274,MATCH($A621,'Hoja de Trabajo para listado'!$DE$153:$DE$1048576,0),MATCH((CUADRO!F$5&amp;$E621),'Hoja de Trabajo para listado'!$DE$151:$DG$151,0)),0)+IFERROR(INDEX('Hoja de Trabajo para listado'!$CD$155:$DC$1048576,MATCH($A621,'Hoja de Trabajo para listado'!$CD$155:$CD$1048576,0),MATCH((CUADRO!F$5&amp;$E621),'Hoja de Trabajo para listado'!$CD$151:$DC$151,0)),0)</f>
        <v>0</v>
      </c>
      <c r="G621" s="314">
        <f ca="1">+IFERROR(INDEX('Hoja de Trabajo para listado'!$A$155:$Z$1048576,MATCH($A621,'Hoja de Trabajo para listado'!$A$155:$A$1048576,0),MATCH((CUADRO!G$5&amp;$E621),'Hoja de Trabajo para listado'!$A$151:$Z$151,0)),0)+IFERROR(INDEX('Hoja de Trabajo para listado'!$AB$155:$BA$1048576,MATCH($A621,'Hoja de Trabajo para listado'!$AB$155:$AB$1048576,0),MATCH((CUADRO!G$5&amp;$E621),'Hoja de Trabajo para listado'!$AB$151:$BA$151,0)),0)+IFERROR(INDEX('Hoja de Trabajo para listado'!$BC$155:$CB$1048576,MATCH($A621,'Hoja de Trabajo para listado'!$BC$155:$BC$1048576,0),MATCH((CUADRO!G$5&amp;$E621),'Hoja de Trabajo para listado'!$BC$151:$CB$151,0)),0)+IFERROR(INDEX('Hoja de Trabajo para listado'!$DE$153:$DG$274,MATCH($A621,'Hoja de Trabajo para listado'!$DE$153:$DE$1048576,0),MATCH((CUADRO!G$5&amp;$E621),'Hoja de Trabajo para listado'!$DE$151:$DG$151,0)),0)+IFERROR(INDEX('Hoja de Trabajo para listado'!$CD$155:$DC$1048576,MATCH($A621,'Hoja de Trabajo para listado'!$CD$155:$CD$1048576,0),MATCH((CUADRO!G$5&amp;$E621),'Hoja de Trabajo para listado'!$CD$151:$DC$151,0)),0)</f>
        <v>0</v>
      </c>
      <c r="H621" s="314">
        <f ca="1">+IFERROR(INDEX('Hoja de Trabajo para listado'!$A$155:$Z$1048576,MATCH($A621,'Hoja de Trabajo para listado'!$A$155:$A$1048576,0),MATCH((CUADRO!H$5&amp;$E621),'Hoja de Trabajo para listado'!$A$151:$Z$151,0)),0)+IFERROR(INDEX('Hoja de Trabajo para listado'!$AB$155:$BA$1048576,MATCH($A621,'Hoja de Trabajo para listado'!$AB$155:$AB$1048576,0),MATCH((CUADRO!H$5&amp;$E621),'Hoja de Trabajo para listado'!$AB$151:$BA$151,0)),0)+IFERROR(INDEX('Hoja de Trabajo para listado'!$BC$155:$CB$1048576,MATCH($A621,'Hoja de Trabajo para listado'!$BC$155:$BC$1048576,0),MATCH((CUADRO!H$5&amp;$E621),'Hoja de Trabajo para listado'!$BC$151:$CB$151,0)),0)+IFERROR(INDEX('Hoja de Trabajo para listado'!$DE$153:$DG$274,MATCH($A621,'Hoja de Trabajo para listado'!$DE$153:$DE$1048576,0),MATCH((CUADRO!H$5&amp;$E621),'Hoja de Trabajo para listado'!$DE$151:$DG$151,0)),0)+IFERROR(INDEX('Hoja de Trabajo para listado'!$CD$155:$DC$1048576,MATCH($A621,'Hoja de Trabajo para listado'!$CD$155:$CD$1048576,0),MATCH((CUADRO!H$5&amp;$E621),'Hoja de Trabajo para listado'!$CD$151:$DC$151,0)),0)</f>
        <v>0</v>
      </c>
      <c r="I621" s="314">
        <f ca="1">+IFERROR(INDEX('Hoja de Trabajo para listado'!$A$155:$Z$1048576,MATCH($A621,'Hoja de Trabajo para listado'!$A$155:$A$1048576,0),MATCH((CUADRO!I$5&amp;$E621),'Hoja de Trabajo para listado'!$A$151:$Z$151,0)),0)+IFERROR(INDEX('Hoja de Trabajo para listado'!$AB$155:$BA$1048576,MATCH($A621,'Hoja de Trabajo para listado'!$AB$155:$AB$1048576,0),MATCH((CUADRO!I$5&amp;$E621),'Hoja de Trabajo para listado'!$AB$151:$BA$151,0)),0)+IFERROR(INDEX('Hoja de Trabajo para listado'!$BC$155:$CB$1048576,MATCH($A621,'Hoja de Trabajo para listado'!$BC$155:$BC$1048576,0),MATCH((CUADRO!I$5&amp;$E621),'Hoja de Trabajo para listado'!$BC$151:$CB$151,0)),0)+IFERROR(INDEX('Hoja de Trabajo para listado'!$DE$153:$DG$274,MATCH($A621,'Hoja de Trabajo para listado'!$DE$153:$DE$1048576,0),MATCH((CUADRO!I$5&amp;$E621),'Hoja de Trabajo para listado'!$DE$151:$DG$151,0)),0)+IFERROR(INDEX('Hoja de Trabajo para listado'!$CD$155:$DC$1048576,MATCH($A621,'Hoja de Trabajo para listado'!$CD$155:$CD$1048576,0),MATCH((CUADRO!I$5&amp;$E621),'Hoja de Trabajo para listado'!$CD$151:$DC$151,0)),0)</f>
        <v>0</v>
      </c>
      <c r="J621" s="314">
        <f ca="1">+IFERROR(INDEX('Hoja de Trabajo para listado'!$A$155:$Z$1048576,MATCH($A621,'Hoja de Trabajo para listado'!$A$155:$A$1048576,0),MATCH((CUADRO!J$5&amp;$E621),'Hoja de Trabajo para listado'!$A$151:$Z$151,0)),0)+IFERROR(INDEX('Hoja de Trabajo para listado'!$AB$155:$BA$1048576,MATCH($A621,'Hoja de Trabajo para listado'!$AB$155:$AB$1048576,0),MATCH((CUADRO!J$5&amp;$E621),'Hoja de Trabajo para listado'!$AB$151:$BA$151,0)),0)+IFERROR(INDEX('Hoja de Trabajo para listado'!$BC$155:$CB$1048576,MATCH($A621,'Hoja de Trabajo para listado'!$BC$155:$BC$1048576,0),MATCH((CUADRO!J$5&amp;$E621),'Hoja de Trabajo para listado'!$BC$151:$CB$151,0)),0)+IFERROR(INDEX('Hoja de Trabajo para listado'!$DE$153:$DG$274,MATCH($A621,'Hoja de Trabajo para listado'!$DE$153:$DE$1048576,0),MATCH((CUADRO!J$5&amp;$E621),'Hoja de Trabajo para listado'!$DE$151:$DG$151,0)),0)+IFERROR(INDEX('Hoja de Trabajo para listado'!$CD$155:$DC$1048576,MATCH($A621,'Hoja de Trabajo para listado'!$CD$155:$CD$1048576,0),MATCH((CUADRO!J$5&amp;$E621),'Hoja de Trabajo para listado'!$CD$151:$DC$151,0)),0)</f>
        <v>0</v>
      </c>
      <c r="K621" s="314">
        <f ca="1">+IFERROR(INDEX('Hoja de Trabajo para listado'!$A$155:$Z$1048576,MATCH($A621,'Hoja de Trabajo para listado'!$A$155:$A$1048576,0),MATCH((CUADRO!K$5&amp;$E621),'Hoja de Trabajo para listado'!$A$151:$Z$151,0)),0)+IFERROR(INDEX('Hoja de Trabajo para listado'!$AB$155:$BA$1048576,MATCH($A621,'Hoja de Trabajo para listado'!$AB$155:$AB$1048576,0),MATCH((CUADRO!K$5&amp;$E621),'Hoja de Trabajo para listado'!$AB$151:$BA$151,0)),0)+IFERROR(INDEX('Hoja de Trabajo para listado'!$BC$155:$CB$1048576,MATCH($A621,'Hoja de Trabajo para listado'!$BC$155:$BC$1048576,0),MATCH((CUADRO!K$5&amp;$E621),'Hoja de Trabajo para listado'!$BC$151:$CB$151,0)),0)+IFERROR(INDEX('Hoja de Trabajo para listado'!$DE$153:$DG$274,MATCH($A621,'Hoja de Trabajo para listado'!$DE$153:$DE$1048576,0),MATCH((CUADRO!K$5&amp;$E621),'Hoja de Trabajo para listado'!$DE$151:$DG$151,0)),0)+IFERROR(INDEX('Hoja de Trabajo para listado'!$CD$155:$DC$1048576,MATCH($A621,'Hoja de Trabajo para listado'!$CD$155:$CD$1048576,0),MATCH((CUADRO!K$5&amp;$E621),'Hoja de Trabajo para listado'!$CD$151:$DC$151,0)),0)</f>
        <v>0</v>
      </c>
      <c r="L621" s="314">
        <f ca="1">+IFERROR(INDEX('Hoja de Trabajo para listado'!$A$155:$Z$1048576,MATCH($A621,'Hoja de Trabajo para listado'!$A$155:$A$1048576,0),MATCH((CUADRO!L$5&amp;$E621),'Hoja de Trabajo para listado'!$A$151:$Z$151,0)),0)+IFERROR(INDEX('Hoja de Trabajo para listado'!$AB$155:$BA$1048576,MATCH($A621,'Hoja de Trabajo para listado'!$AB$155:$AB$1048576,0),MATCH((CUADRO!L$5&amp;$E621),'Hoja de Trabajo para listado'!$AB$151:$BA$151,0)),0)+IFERROR(INDEX('Hoja de Trabajo para listado'!$BC$155:$CB$1048576,MATCH($A621,'Hoja de Trabajo para listado'!$BC$155:$BC$1048576,0),MATCH((CUADRO!L$5&amp;$E621),'Hoja de Trabajo para listado'!$BC$151:$CB$151,0)),0)+IFERROR(INDEX('Hoja de Trabajo para listado'!$DE$153:$DG$274,MATCH($A621,'Hoja de Trabajo para listado'!$DE$153:$DE$1048576,0),MATCH((CUADRO!L$5&amp;$E621),'Hoja de Trabajo para listado'!$DE$151:$DG$151,0)),0)+IFERROR(INDEX('Hoja de Trabajo para listado'!$CD$155:$DC$1048576,MATCH($A621,'Hoja de Trabajo para listado'!$CD$155:$CD$1048576,0),MATCH((CUADRO!L$5&amp;$E621),'Hoja de Trabajo para listado'!$CD$151:$DC$151,0)),0)</f>
        <v>0</v>
      </c>
      <c r="M621" s="314">
        <f ca="1">+IFERROR(INDEX('Hoja de Trabajo para listado'!$A$155:$Z$1048576,MATCH($A621,'Hoja de Trabajo para listado'!$A$155:$A$1048576,0),MATCH((CUADRO!M$5&amp;$E621),'Hoja de Trabajo para listado'!$A$151:$Z$151,0)),0)+IFERROR(INDEX('Hoja de Trabajo para listado'!$AB$155:$BA$1048576,MATCH($A621,'Hoja de Trabajo para listado'!$AB$155:$AB$1048576,0),MATCH((CUADRO!M$5&amp;$E621),'Hoja de Trabajo para listado'!$AB$151:$BA$151,0)),0)+IFERROR(INDEX('Hoja de Trabajo para listado'!$BC$155:$CB$1048576,MATCH($A621,'Hoja de Trabajo para listado'!$BC$155:$BC$1048576,0),MATCH((CUADRO!M$5&amp;$E621),'Hoja de Trabajo para listado'!$BC$151:$CB$151,0)),0)+IFERROR(INDEX('Hoja de Trabajo para listado'!$DE$153:$DG$274,MATCH($A621,'Hoja de Trabajo para listado'!$DE$153:$DE$1048576,0),MATCH((CUADRO!M$5&amp;$E621),'Hoja de Trabajo para listado'!$DE$151:$DG$151,0)),0)+IFERROR(INDEX('Hoja de Trabajo para listado'!$CD$155:$DC$1048576,MATCH($A621,'Hoja de Trabajo para listado'!$CD$155:$CD$1048576,0),MATCH((CUADRO!M$5&amp;$E621),'Hoja de Trabajo para listado'!$CD$151:$DC$151,0)),0)</f>
        <v>0</v>
      </c>
      <c r="N621" s="314">
        <f ca="1">+IFERROR(INDEX('Hoja de Trabajo para listado'!$A$155:$Z$1048576,MATCH($A621,'Hoja de Trabajo para listado'!$A$155:$A$1048576,0),MATCH((CUADRO!N$5&amp;$E621),'Hoja de Trabajo para listado'!$A$151:$Z$151,0)),0)+IFERROR(INDEX('Hoja de Trabajo para listado'!$AB$155:$BA$1048576,MATCH($A621,'Hoja de Trabajo para listado'!$AB$155:$AB$1048576,0),MATCH((CUADRO!N$5&amp;$E621),'Hoja de Trabajo para listado'!$AB$151:$BA$151,0)),0)+IFERROR(INDEX('Hoja de Trabajo para listado'!$BC$155:$CB$1048576,MATCH($A621,'Hoja de Trabajo para listado'!$BC$155:$BC$1048576,0),MATCH((CUADRO!N$5&amp;$E621),'Hoja de Trabajo para listado'!$BC$151:$CB$151,0)),0)+IFERROR(INDEX('Hoja de Trabajo para listado'!$DE$153:$DG$274,MATCH($A621,'Hoja de Trabajo para listado'!$DE$153:$DE$1048576,0),MATCH((CUADRO!N$5&amp;$E621),'Hoja de Trabajo para listado'!$DE$151:$DG$151,0)),0)+IFERROR(INDEX('Hoja de Trabajo para listado'!$CD$155:$DC$1048576,MATCH($A621,'Hoja de Trabajo para listado'!$CD$155:$CD$1048576,0),MATCH((CUADRO!N$5&amp;$E621),'Hoja de Trabajo para listado'!$CD$151:$DC$151,0)),0)</f>
        <v>0</v>
      </c>
      <c r="O621" s="314">
        <f ca="1">+IFERROR(INDEX('Hoja de Trabajo para listado'!$A$155:$Z$1048576,MATCH($A621,'Hoja de Trabajo para listado'!$A$155:$A$1048576,0),MATCH((CUADRO!O$5&amp;$E621),'Hoja de Trabajo para listado'!$A$151:$Z$151,0)),0)+IFERROR(INDEX('Hoja de Trabajo para listado'!$AB$155:$BA$1048576,MATCH($A621,'Hoja de Trabajo para listado'!$AB$155:$AB$1048576,0),MATCH((CUADRO!O$5&amp;$E621),'Hoja de Trabajo para listado'!$AB$151:$BA$151,0)),0)+IFERROR(INDEX('Hoja de Trabajo para listado'!$BC$155:$CB$1048576,MATCH($A621,'Hoja de Trabajo para listado'!$BC$155:$BC$1048576,0),MATCH((CUADRO!O$5&amp;$E621),'Hoja de Trabajo para listado'!$BC$151:$CB$151,0)),0)+IFERROR(INDEX('Hoja de Trabajo para listado'!$DE$153:$DG$274,MATCH($A621,'Hoja de Trabajo para listado'!$DE$153:$DE$1048576,0),MATCH((CUADRO!O$5&amp;$E621),'Hoja de Trabajo para listado'!$DE$151:$DG$151,0)),0)+IFERROR(INDEX('Hoja de Trabajo para listado'!$CD$155:$DC$1048576,MATCH($A621,'Hoja de Trabajo para listado'!$CD$155:$CD$1048576,0),MATCH((CUADRO!O$5&amp;$E621),'Hoja de Trabajo para listado'!$CD$151:$DC$151,0)),0)</f>
        <v>0</v>
      </c>
      <c r="P621" s="314">
        <f ca="1">+IFERROR(INDEX('Hoja de Trabajo para listado'!$A$155:$Z$1048576,MATCH($A621,'Hoja de Trabajo para listado'!$A$155:$A$1048576,0),MATCH((CUADRO!P$5&amp;$E621),'Hoja de Trabajo para listado'!$A$151:$Z$151,0)),0)+IFERROR(INDEX('Hoja de Trabajo para listado'!$AB$155:$BA$1048576,MATCH($A621,'Hoja de Trabajo para listado'!$AB$155:$AB$1048576,0),MATCH((CUADRO!P$5&amp;$E621),'Hoja de Trabajo para listado'!$AB$151:$BA$151,0)),0)+IFERROR(INDEX('Hoja de Trabajo para listado'!$BC$155:$CB$1048576,MATCH($A621,'Hoja de Trabajo para listado'!$BC$155:$BC$1048576,0),MATCH((CUADRO!P$5&amp;$E621),'Hoja de Trabajo para listado'!$BC$151:$CB$151,0)),0)+IFERROR(INDEX('Hoja de Trabajo para listado'!$DE$153:$DG$274,MATCH($A621,'Hoja de Trabajo para listado'!$DE$153:$DE$1048576,0),MATCH((CUADRO!P$5&amp;$E621),'Hoja de Trabajo para listado'!$DE$151:$DG$151,0)),0)+IFERROR(INDEX('Hoja de Trabajo para listado'!$CD$155:$DC$1048576,MATCH($A621,'Hoja de Trabajo para listado'!$CD$155:$CD$1048576,0),MATCH((CUADRO!P$5&amp;$E621),'Hoja de Trabajo para listado'!$CD$151:$DC$151,0)),0)</f>
        <v>0</v>
      </c>
      <c r="Q621" s="314">
        <f ca="1">+IFERROR(INDEX('Hoja de Trabajo para listado'!$A$155:$Z$1048576,MATCH($A621,'Hoja de Trabajo para listado'!$A$155:$A$1048576,0),MATCH((CUADRO!Q$5&amp;$E621),'Hoja de Trabajo para listado'!$A$151:$Z$151,0)),0)+IFERROR(INDEX('Hoja de Trabajo para listado'!$AB$155:$BA$1048576,MATCH($A621,'Hoja de Trabajo para listado'!$AB$155:$AB$1048576,0),MATCH((CUADRO!Q$5&amp;$E621),'Hoja de Trabajo para listado'!$AB$151:$BA$151,0)),0)+IFERROR(INDEX('Hoja de Trabajo para listado'!$BC$155:$CB$1048576,MATCH($A621,'Hoja de Trabajo para listado'!$BC$155:$BC$1048576,0),MATCH((CUADRO!Q$5&amp;$E621),'Hoja de Trabajo para listado'!$BC$151:$CB$151,0)),0)+IFERROR(INDEX('Hoja de Trabajo para listado'!$DE$153:$DG$274,MATCH($A621,'Hoja de Trabajo para listado'!$DE$153:$DE$1048576,0),MATCH((CUADRO!Q$5&amp;$E621),'Hoja de Trabajo para listado'!$DE$151:$DG$151,0)),0)+IFERROR(INDEX('Hoja de Trabajo para listado'!$CD$155:$DC$1048576,MATCH($A621,'Hoja de Trabajo para listado'!$CD$155:$CD$1048576,0),MATCH((CUADRO!Q$5&amp;$E621),'Hoja de Trabajo para listado'!$CD$151:$DC$151,0)),0)</f>
        <v>0</v>
      </c>
      <c r="R621" s="314">
        <f t="shared" ca="1" si="18"/>
        <v>0</v>
      </c>
      <c r="S621" s="322">
        <f ca="1">+R620+R621</f>
        <v>0</v>
      </c>
      <c r="T621" s="314">
        <f ca="1">+S621</f>
        <v>0</v>
      </c>
      <c r="U621" s="313">
        <f t="shared" si="19"/>
        <v>2</v>
      </c>
      <c r="V621" s="319" t="str">
        <f>+VLOOKUP(A621,bd_lista!$A$3:$E$593,5,FALSE)</f>
        <v>Gobiernos Autonomos Municipales</v>
      </c>
      <c r="W621" s="426"/>
    </row>
    <row r="622" spans="1:23" customFormat="1" ht="15" hidden="1" customHeight="1">
      <c r="A622" s="323">
        <v>1608</v>
      </c>
      <c r="B622" s="427">
        <f>+A622</f>
        <v>1608</v>
      </c>
      <c r="C622" s="318" t="str">
        <f>+VLOOKUP(A622,bd_lista!$A$3:$C$593,3,FALSE)</f>
        <v>Gobierno Autónomo Municipal de Yunchara</v>
      </c>
      <c r="D622" s="429" t="str">
        <f>+C622</f>
        <v>Gobierno Autónomo Municipal de Yunchara</v>
      </c>
      <c r="E622" s="346" t="s">
        <v>1418</v>
      </c>
      <c r="F622" s="314">
        <f ca="1">+IFERROR(INDEX('Hoja de Trabajo para listado'!$A$155:$Z$1048576,MATCH($A622,'Hoja de Trabajo para listado'!$A$155:$A$1048576,0),MATCH((CUADRO!F$5&amp;$E622),'Hoja de Trabajo para listado'!$A$151:$Z$151,0)),0)+IFERROR(INDEX('Hoja de Trabajo para listado'!$AB$155:$BA$1048576,MATCH($A622,'Hoja de Trabajo para listado'!$AB$155:$AB$1048576,0),MATCH((CUADRO!F$5&amp;$E622),'Hoja de Trabajo para listado'!$AB$151:$BA$151,0)),0)+IFERROR(INDEX('Hoja de Trabajo para listado'!$BC$155:$CB$1048576,MATCH($A622,'Hoja de Trabajo para listado'!$BC$155:$BC$1048576,0),MATCH((CUADRO!F$5&amp;$E622),'Hoja de Trabajo para listado'!$BC$151:$CB$151,0)),0)+IFERROR(INDEX('Hoja de Trabajo para listado'!$DE$153:$DG$274,MATCH($A622,'Hoja de Trabajo para listado'!$DE$153:$DE$1048576,0),MATCH((CUADRO!F$5&amp;$E622),'Hoja de Trabajo para listado'!$DE$151:$DG$151,0)),0)+IFERROR(INDEX('Hoja de Trabajo para listado'!$CD$155:$DC$1048576,MATCH($A622,'Hoja de Trabajo para listado'!$CD$155:$CD$1048576,0),MATCH((CUADRO!F$5&amp;$E622),'Hoja de Trabajo para listado'!$CD$151:$DC$151,0)),0)</f>
        <v>0</v>
      </c>
      <c r="G622" s="314">
        <f ca="1">+IFERROR(INDEX('Hoja de Trabajo para listado'!$A$155:$Z$1048576,MATCH($A622,'Hoja de Trabajo para listado'!$A$155:$A$1048576,0),MATCH((CUADRO!G$5&amp;$E622),'Hoja de Trabajo para listado'!$A$151:$Z$151,0)),0)+IFERROR(INDEX('Hoja de Trabajo para listado'!$AB$155:$BA$1048576,MATCH($A622,'Hoja de Trabajo para listado'!$AB$155:$AB$1048576,0),MATCH((CUADRO!G$5&amp;$E622),'Hoja de Trabajo para listado'!$AB$151:$BA$151,0)),0)+IFERROR(INDEX('Hoja de Trabajo para listado'!$BC$155:$CB$1048576,MATCH($A622,'Hoja de Trabajo para listado'!$BC$155:$BC$1048576,0),MATCH((CUADRO!G$5&amp;$E622),'Hoja de Trabajo para listado'!$BC$151:$CB$151,0)),0)+IFERROR(INDEX('Hoja de Trabajo para listado'!$DE$153:$DG$274,MATCH($A622,'Hoja de Trabajo para listado'!$DE$153:$DE$1048576,0),MATCH((CUADRO!G$5&amp;$E622),'Hoja de Trabajo para listado'!$DE$151:$DG$151,0)),0)+IFERROR(INDEX('Hoja de Trabajo para listado'!$CD$155:$DC$1048576,MATCH($A622,'Hoja de Trabajo para listado'!$CD$155:$CD$1048576,0),MATCH((CUADRO!G$5&amp;$E622),'Hoja de Trabajo para listado'!$CD$151:$DC$151,0)),0)</f>
        <v>0</v>
      </c>
      <c r="H622" s="314">
        <f ca="1">+IFERROR(INDEX('Hoja de Trabajo para listado'!$A$155:$Z$1048576,MATCH($A622,'Hoja de Trabajo para listado'!$A$155:$A$1048576,0),MATCH((CUADRO!H$5&amp;$E622),'Hoja de Trabajo para listado'!$A$151:$Z$151,0)),0)+IFERROR(INDEX('Hoja de Trabajo para listado'!$AB$155:$BA$1048576,MATCH($A622,'Hoja de Trabajo para listado'!$AB$155:$AB$1048576,0),MATCH((CUADRO!H$5&amp;$E622),'Hoja de Trabajo para listado'!$AB$151:$BA$151,0)),0)+IFERROR(INDEX('Hoja de Trabajo para listado'!$BC$155:$CB$1048576,MATCH($A622,'Hoja de Trabajo para listado'!$BC$155:$BC$1048576,0),MATCH((CUADRO!H$5&amp;$E622),'Hoja de Trabajo para listado'!$BC$151:$CB$151,0)),0)+IFERROR(INDEX('Hoja de Trabajo para listado'!$DE$153:$DG$274,MATCH($A622,'Hoja de Trabajo para listado'!$DE$153:$DE$1048576,0),MATCH((CUADRO!H$5&amp;$E622),'Hoja de Trabajo para listado'!$DE$151:$DG$151,0)),0)+IFERROR(INDEX('Hoja de Trabajo para listado'!$CD$155:$DC$1048576,MATCH($A622,'Hoja de Trabajo para listado'!$CD$155:$CD$1048576,0),MATCH((CUADRO!H$5&amp;$E622),'Hoja de Trabajo para listado'!$CD$151:$DC$151,0)),0)</f>
        <v>0</v>
      </c>
      <c r="I622" s="314">
        <f ca="1">+IFERROR(INDEX('Hoja de Trabajo para listado'!$A$155:$Z$1048576,MATCH($A622,'Hoja de Trabajo para listado'!$A$155:$A$1048576,0),MATCH((CUADRO!I$5&amp;$E622),'Hoja de Trabajo para listado'!$A$151:$Z$151,0)),0)+IFERROR(INDEX('Hoja de Trabajo para listado'!$AB$155:$BA$1048576,MATCH($A622,'Hoja de Trabajo para listado'!$AB$155:$AB$1048576,0),MATCH((CUADRO!I$5&amp;$E622),'Hoja de Trabajo para listado'!$AB$151:$BA$151,0)),0)+IFERROR(INDEX('Hoja de Trabajo para listado'!$BC$155:$CB$1048576,MATCH($A622,'Hoja de Trabajo para listado'!$BC$155:$BC$1048576,0),MATCH((CUADRO!I$5&amp;$E622),'Hoja de Trabajo para listado'!$BC$151:$CB$151,0)),0)+IFERROR(INDEX('Hoja de Trabajo para listado'!$DE$153:$DG$274,MATCH($A622,'Hoja de Trabajo para listado'!$DE$153:$DE$1048576,0),MATCH((CUADRO!I$5&amp;$E622),'Hoja de Trabajo para listado'!$DE$151:$DG$151,0)),0)+IFERROR(INDEX('Hoja de Trabajo para listado'!$CD$155:$DC$1048576,MATCH($A622,'Hoja de Trabajo para listado'!$CD$155:$CD$1048576,0),MATCH((CUADRO!I$5&amp;$E622),'Hoja de Trabajo para listado'!$CD$151:$DC$151,0)),0)</f>
        <v>0</v>
      </c>
      <c r="J622" s="314">
        <f ca="1">+IFERROR(INDEX('Hoja de Trabajo para listado'!$A$155:$Z$1048576,MATCH($A622,'Hoja de Trabajo para listado'!$A$155:$A$1048576,0),MATCH((CUADRO!J$5&amp;$E622),'Hoja de Trabajo para listado'!$A$151:$Z$151,0)),0)+IFERROR(INDEX('Hoja de Trabajo para listado'!$AB$155:$BA$1048576,MATCH($A622,'Hoja de Trabajo para listado'!$AB$155:$AB$1048576,0),MATCH((CUADRO!J$5&amp;$E622),'Hoja de Trabajo para listado'!$AB$151:$BA$151,0)),0)+IFERROR(INDEX('Hoja de Trabajo para listado'!$BC$155:$CB$1048576,MATCH($A622,'Hoja de Trabajo para listado'!$BC$155:$BC$1048576,0),MATCH((CUADRO!J$5&amp;$E622),'Hoja de Trabajo para listado'!$BC$151:$CB$151,0)),0)+IFERROR(INDEX('Hoja de Trabajo para listado'!$DE$153:$DG$274,MATCH($A622,'Hoja de Trabajo para listado'!$DE$153:$DE$1048576,0),MATCH((CUADRO!J$5&amp;$E622),'Hoja de Trabajo para listado'!$DE$151:$DG$151,0)),0)+IFERROR(INDEX('Hoja de Trabajo para listado'!$CD$155:$DC$1048576,MATCH($A622,'Hoja de Trabajo para listado'!$CD$155:$CD$1048576,0),MATCH((CUADRO!J$5&amp;$E622),'Hoja de Trabajo para listado'!$CD$151:$DC$151,0)),0)</f>
        <v>0</v>
      </c>
      <c r="K622" s="314">
        <f ca="1">+IFERROR(INDEX('Hoja de Trabajo para listado'!$A$155:$Z$1048576,MATCH($A622,'Hoja de Trabajo para listado'!$A$155:$A$1048576,0),MATCH((CUADRO!K$5&amp;$E622),'Hoja de Trabajo para listado'!$A$151:$Z$151,0)),0)+IFERROR(INDEX('Hoja de Trabajo para listado'!$AB$155:$BA$1048576,MATCH($A622,'Hoja de Trabajo para listado'!$AB$155:$AB$1048576,0),MATCH((CUADRO!K$5&amp;$E622),'Hoja de Trabajo para listado'!$AB$151:$BA$151,0)),0)+IFERROR(INDEX('Hoja de Trabajo para listado'!$BC$155:$CB$1048576,MATCH($A622,'Hoja de Trabajo para listado'!$BC$155:$BC$1048576,0),MATCH((CUADRO!K$5&amp;$E622),'Hoja de Trabajo para listado'!$BC$151:$CB$151,0)),0)+IFERROR(INDEX('Hoja de Trabajo para listado'!$DE$153:$DG$274,MATCH($A622,'Hoja de Trabajo para listado'!$DE$153:$DE$1048576,0),MATCH((CUADRO!K$5&amp;$E622),'Hoja de Trabajo para listado'!$DE$151:$DG$151,0)),0)+IFERROR(INDEX('Hoja de Trabajo para listado'!$CD$155:$DC$1048576,MATCH($A622,'Hoja de Trabajo para listado'!$CD$155:$CD$1048576,0),MATCH((CUADRO!K$5&amp;$E622),'Hoja de Trabajo para listado'!$CD$151:$DC$151,0)),0)</f>
        <v>0</v>
      </c>
      <c r="L622" s="314">
        <f ca="1">+IFERROR(INDEX('Hoja de Trabajo para listado'!$A$155:$Z$1048576,MATCH($A622,'Hoja de Trabajo para listado'!$A$155:$A$1048576,0),MATCH((CUADRO!L$5&amp;$E622),'Hoja de Trabajo para listado'!$A$151:$Z$151,0)),0)+IFERROR(INDEX('Hoja de Trabajo para listado'!$AB$155:$BA$1048576,MATCH($A622,'Hoja de Trabajo para listado'!$AB$155:$AB$1048576,0),MATCH((CUADRO!L$5&amp;$E622),'Hoja de Trabajo para listado'!$AB$151:$BA$151,0)),0)+IFERROR(INDEX('Hoja de Trabajo para listado'!$BC$155:$CB$1048576,MATCH($A622,'Hoja de Trabajo para listado'!$BC$155:$BC$1048576,0),MATCH((CUADRO!L$5&amp;$E622),'Hoja de Trabajo para listado'!$BC$151:$CB$151,0)),0)+IFERROR(INDEX('Hoja de Trabajo para listado'!$DE$153:$DG$274,MATCH($A622,'Hoja de Trabajo para listado'!$DE$153:$DE$1048576,0),MATCH((CUADRO!L$5&amp;$E622),'Hoja de Trabajo para listado'!$DE$151:$DG$151,0)),0)+IFERROR(INDEX('Hoja de Trabajo para listado'!$CD$155:$DC$1048576,MATCH($A622,'Hoja de Trabajo para listado'!$CD$155:$CD$1048576,0),MATCH((CUADRO!L$5&amp;$E622),'Hoja de Trabajo para listado'!$CD$151:$DC$151,0)),0)</f>
        <v>0</v>
      </c>
      <c r="M622" s="314">
        <f ca="1">+IFERROR(INDEX('Hoja de Trabajo para listado'!$A$155:$Z$1048576,MATCH($A622,'Hoja de Trabajo para listado'!$A$155:$A$1048576,0),MATCH((CUADRO!M$5&amp;$E622),'Hoja de Trabajo para listado'!$A$151:$Z$151,0)),0)+IFERROR(INDEX('Hoja de Trabajo para listado'!$AB$155:$BA$1048576,MATCH($A622,'Hoja de Trabajo para listado'!$AB$155:$AB$1048576,0),MATCH((CUADRO!M$5&amp;$E622),'Hoja de Trabajo para listado'!$AB$151:$BA$151,0)),0)+IFERROR(INDEX('Hoja de Trabajo para listado'!$BC$155:$CB$1048576,MATCH($A622,'Hoja de Trabajo para listado'!$BC$155:$BC$1048576,0),MATCH((CUADRO!M$5&amp;$E622),'Hoja de Trabajo para listado'!$BC$151:$CB$151,0)),0)+IFERROR(INDEX('Hoja de Trabajo para listado'!$DE$153:$DG$274,MATCH($A622,'Hoja de Trabajo para listado'!$DE$153:$DE$1048576,0),MATCH((CUADRO!M$5&amp;$E622),'Hoja de Trabajo para listado'!$DE$151:$DG$151,0)),0)+IFERROR(INDEX('Hoja de Trabajo para listado'!$CD$155:$DC$1048576,MATCH($A622,'Hoja de Trabajo para listado'!$CD$155:$CD$1048576,0),MATCH((CUADRO!M$5&amp;$E622),'Hoja de Trabajo para listado'!$CD$151:$DC$151,0)),0)</f>
        <v>0</v>
      </c>
      <c r="N622" s="314">
        <f ca="1">+IFERROR(INDEX('Hoja de Trabajo para listado'!$A$155:$Z$1048576,MATCH($A622,'Hoja de Trabajo para listado'!$A$155:$A$1048576,0),MATCH((CUADRO!N$5&amp;$E622),'Hoja de Trabajo para listado'!$A$151:$Z$151,0)),0)+IFERROR(INDEX('Hoja de Trabajo para listado'!$AB$155:$BA$1048576,MATCH($A622,'Hoja de Trabajo para listado'!$AB$155:$AB$1048576,0),MATCH((CUADRO!N$5&amp;$E622),'Hoja de Trabajo para listado'!$AB$151:$BA$151,0)),0)+IFERROR(INDEX('Hoja de Trabajo para listado'!$BC$155:$CB$1048576,MATCH($A622,'Hoja de Trabajo para listado'!$BC$155:$BC$1048576,0),MATCH((CUADRO!N$5&amp;$E622),'Hoja de Trabajo para listado'!$BC$151:$CB$151,0)),0)+IFERROR(INDEX('Hoja de Trabajo para listado'!$DE$153:$DG$274,MATCH($A622,'Hoja de Trabajo para listado'!$DE$153:$DE$1048576,0),MATCH((CUADRO!N$5&amp;$E622),'Hoja de Trabajo para listado'!$DE$151:$DG$151,0)),0)+IFERROR(INDEX('Hoja de Trabajo para listado'!$CD$155:$DC$1048576,MATCH($A622,'Hoja de Trabajo para listado'!$CD$155:$CD$1048576,0),MATCH((CUADRO!N$5&amp;$E622),'Hoja de Trabajo para listado'!$CD$151:$DC$151,0)),0)</f>
        <v>0</v>
      </c>
      <c r="O622" s="314">
        <f ca="1">+IFERROR(INDEX('Hoja de Trabajo para listado'!$A$155:$Z$1048576,MATCH($A622,'Hoja de Trabajo para listado'!$A$155:$A$1048576,0),MATCH((CUADRO!O$5&amp;$E622),'Hoja de Trabajo para listado'!$A$151:$Z$151,0)),0)+IFERROR(INDEX('Hoja de Trabajo para listado'!$AB$155:$BA$1048576,MATCH($A622,'Hoja de Trabajo para listado'!$AB$155:$AB$1048576,0),MATCH((CUADRO!O$5&amp;$E622),'Hoja de Trabajo para listado'!$AB$151:$BA$151,0)),0)+IFERROR(INDEX('Hoja de Trabajo para listado'!$BC$155:$CB$1048576,MATCH($A622,'Hoja de Trabajo para listado'!$BC$155:$BC$1048576,0),MATCH((CUADRO!O$5&amp;$E622),'Hoja de Trabajo para listado'!$BC$151:$CB$151,0)),0)+IFERROR(INDEX('Hoja de Trabajo para listado'!$DE$153:$DG$274,MATCH($A622,'Hoja de Trabajo para listado'!$DE$153:$DE$1048576,0),MATCH((CUADRO!O$5&amp;$E622),'Hoja de Trabajo para listado'!$DE$151:$DG$151,0)),0)+IFERROR(INDEX('Hoja de Trabajo para listado'!$CD$155:$DC$1048576,MATCH($A622,'Hoja de Trabajo para listado'!$CD$155:$CD$1048576,0),MATCH((CUADRO!O$5&amp;$E622),'Hoja de Trabajo para listado'!$CD$151:$DC$151,0)),0)</f>
        <v>0</v>
      </c>
      <c r="P622" s="314">
        <f ca="1">+IFERROR(INDEX('Hoja de Trabajo para listado'!$A$155:$Z$1048576,MATCH($A622,'Hoja de Trabajo para listado'!$A$155:$A$1048576,0),MATCH((CUADRO!P$5&amp;$E622),'Hoja de Trabajo para listado'!$A$151:$Z$151,0)),0)+IFERROR(INDEX('Hoja de Trabajo para listado'!$AB$155:$BA$1048576,MATCH($A622,'Hoja de Trabajo para listado'!$AB$155:$AB$1048576,0),MATCH((CUADRO!P$5&amp;$E622),'Hoja de Trabajo para listado'!$AB$151:$BA$151,0)),0)+IFERROR(INDEX('Hoja de Trabajo para listado'!$BC$155:$CB$1048576,MATCH($A622,'Hoja de Trabajo para listado'!$BC$155:$BC$1048576,0),MATCH((CUADRO!P$5&amp;$E622),'Hoja de Trabajo para listado'!$BC$151:$CB$151,0)),0)+IFERROR(INDEX('Hoja de Trabajo para listado'!$DE$153:$DG$274,MATCH($A622,'Hoja de Trabajo para listado'!$DE$153:$DE$1048576,0),MATCH((CUADRO!P$5&amp;$E622),'Hoja de Trabajo para listado'!$DE$151:$DG$151,0)),0)+IFERROR(INDEX('Hoja de Trabajo para listado'!$CD$155:$DC$1048576,MATCH($A622,'Hoja de Trabajo para listado'!$CD$155:$CD$1048576,0),MATCH((CUADRO!P$5&amp;$E622),'Hoja de Trabajo para listado'!$CD$151:$DC$151,0)),0)</f>
        <v>0</v>
      </c>
      <c r="Q622" s="314">
        <f ca="1">+IFERROR(INDEX('Hoja de Trabajo para listado'!$A$155:$Z$1048576,MATCH($A622,'Hoja de Trabajo para listado'!$A$155:$A$1048576,0),MATCH((CUADRO!Q$5&amp;$E622),'Hoja de Trabajo para listado'!$A$151:$Z$151,0)),0)+IFERROR(INDEX('Hoja de Trabajo para listado'!$AB$155:$BA$1048576,MATCH($A622,'Hoja de Trabajo para listado'!$AB$155:$AB$1048576,0),MATCH((CUADRO!Q$5&amp;$E622),'Hoja de Trabajo para listado'!$AB$151:$BA$151,0)),0)+IFERROR(INDEX('Hoja de Trabajo para listado'!$BC$155:$CB$1048576,MATCH($A622,'Hoja de Trabajo para listado'!$BC$155:$BC$1048576,0),MATCH((CUADRO!Q$5&amp;$E622),'Hoja de Trabajo para listado'!$BC$151:$CB$151,0)),0)+IFERROR(INDEX('Hoja de Trabajo para listado'!$DE$153:$DG$274,MATCH($A622,'Hoja de Trabajo para listado'!$DE$153:$DE$1048576,0),MATCH((CUADRO!Q$5&amp;$E622),'Hoja de Trabajo para listado'!$DE$151:$DG$151,0)),0)+IFERROR(INDEX('Hoja de Trabajo para listado'!$CD$155:$DC$1048576,MATCH($A622,'Hoja de Trabajo para listado'!$CD$155:$CD$1048576,0),MATCH((CUADRO!Q$5&amp;$E622),'Hoja de Trabajo para listado'!$CD$151:$DC$151,0)),0)</f>
        <v>0</v>
      </c>
      <c r="R622" s="314">
        <f t="shared" ca="1" si="18"/>
        <v>0</v>
      </c>
      <c r="S622" s="322"/>
      <c r="T622" s="314">
        <f ca="1">+T623</f>
        <v>0</v>
      </c>
      <c r="U622" s="313">
        <f t="shared" si="19"/>
        <v>1</v>
      </c>
      <c r="V622" s="319" t="str">
        <f>+VLOOKUP(A622,bd_lista!$A$3:$E$593,5,FALSE)</f>
        <v>Gobiernos Autonomos Municipales</v>
      </c>
      <c r="W622" s="425" t="str">
        <f>+V622</f>
        <v>Gobiernos Autonomos Municipales</v>
      </c>
    </row>
    <row r="623" spans="1:23" customFormat="1" ht="15" hidden="1" customHeight="1">
      <c r="A623" s="323">
        <v>1608</v>
      </c>
      <c r="B623" s="428"/>
      <c r="C623" s="318" t="str">
        <f>+VLOOKUP(A623,bd_lista!$A$3:$C$593,3,FALSE)</f>
        <v>Gobierno Autónomo Municipal de Yunchara</v>
      </c>
      <c r="D623" s="430"/>
      <c r="E623" s="347" t="s">
        <v>1419</v>
      </c>
      <c r="F623" s="314">
        <f ca="1">+IFERROR(INDEX('Hoja de Trabajo para listado'!$A$155:$Z$1048576,MATCH($A623,'Hoja de Trabajo para listado'!$A$155:$A$1048576,0),MATCH((CUADRO!F$5&amp;$E623),'Hoja de Trabajo para listado'!$A$151:$Z$151,0)),0)+IFERROR(INDEX('Hoja de Trabajo para listado'!$AB$155:$BA$1048576,MATCH($A623,'Hoja de Trabajo para listado'!$AB$155:$AB$1048576,0),MATCH((CUADRO!F$5&amp;$E623),'Hoja de Trabajo para listado'!$AB$151:$BA$151,0)),0)+IFERROR(INDEX('Hoja de Trabajo para listado'!$BC$155:$CB$1048576,MATCH($A623,'Hoja de Trabajo para listado'!$BC$155:$BC$1048576,0),MATCH((CUADRO!F$5&amp;$E623),'Hoja de Trabajo para listado'!$BC$151:$CB$151,0)),0)+IFERROR(INDEX('Hoja de Trabajo para listado'!$DE$153:$DG$274,MATCH($A623,'Hoja de Trabajo para listado'!$DE$153:$DE$1048576,0),MATCH((CUADRO!F$5&amp;$E623),'Hoja de Trabajo para listado'!$DE$151:$DG$151,0)),0)+IFERROR(INDEX('Hoja de Trabajo para listado'!$CD$155:$DC$1048576,MATCH($A623,'Hoja de Trabajo para listado'!$CD$155:$CD$1048576,0),MATCH((CUADRO!F$5&amp;$E623),'Hoja de Trabajo para listado'!$CD$151:$DC$151,0)),0)</f>
        <v>0</v>
      </c>
      <c r="G623" s="314">
        <f ca="1">+IFERROR(INDEX('Hoja de Trabajo para listado'!$A$155:$Z$1048576,MATCH($A623,'Hoja de Trabajo para listado'!$A$155:$A$1048576,0),MATCH((CUADRO!G$5&amp;$E623),'Hoja de Trabajo para listado'!$A$151:$Z$151,0)),0)+IFERROR(INDEX('Hoja de Trabajo para listado'!$AB$155:$BA$1048576,MATCH($A623,'Hoja de Trabajo para listado'!$AB$155:$AB$1048576,0),MATCH((CUADRO!G$5&amp;$E623),'Hoja de Trabajo para listado'!$AB$151:$BA$151,0)),0)+IFERROR(INDEX('Hoja de Trabajo para listado'!$BC$155:$CB$1048576,MATCH($A623,'Hoja de Trabajo para listado'!$BC$155:$BC$1048576,0),MATCH((CUADRO!G$5&amp;$E623),'Hoja de Trabajo para listado'!$BC$151:$CB$151,0)),0)+IFERROR(INDEX('Hoja de Trabajo para listado'!$DE$153:$DG$274,MATCH($A623,'Hoja de Trabajo para listado'!$DE$153:$DE$1048576,0),MATCH((CUADRO!G$5&amp;$E623),'Hoja de Trabajo para listado'!$DE$151:$DG$151,0)),0)+IFERROR(INDEX('Hoja de Trabajo para listado'!$CD$155:$DC$1048576,MATCH($A623,'Hoja de Trabajo para listado'!$CD$155:$CD$1048576,0),MATCH((CUADRO!G$5&amp;$E623),'Hoja de Trabajo para listado'!$CD$151:$DC$151,0)),0)</f>
        <v>0</v>
      </c>
      <c r="H623" s="314">
        <f ca="1">+IFERROR(INDEX('Hoja de Trabajo para listado'!$A$155:$Z$1048576,MATCH($A623,'Hoja de Trabajo para listado'!$A$155:$A$1048576,0),MATCH((CUADRO!H$5&amp;$E623),'Hoja de Trabajo para listado'!$A$151:$Z$151,0)),0)+IFERROR(INDEX('Hoja de Trabajo para listado'!$AB$155:$BA$1048576,MATCH($A623,'Hoja de Trabajo para listado'!$AB$155:$AB$1048576,0),MATCH((CUADRO!H$5&amp;$E623),'Hoja de Trabajo para listado'!$AB$151:$BA$151,0)),0)+IFERROR(INDEX('Hoja de Trabajo para listado'!$BC$155:$CB$1048576,MATCH($A623,'Hoja de Trabajo para listado'!$BC$155:$BC$1048576,0),MATCH((CUADRO!H$5&amp;$E623),'Hoja de Trabajo para listado'!$BC$151:$CB$151,0)),0)+IFERROR(INDEX('Hoja de Trabajo para listado'!$DE$153:$DG$274,MATCH($A623,'Hoja de Trabajo para listado'!$DE$153:$DE$1048576,0),MATCH((CUADRO!H$5&amp;$E623),'Hoja de Trabajo para listado'!$DE$151:$DG$151,0)),0)+IFERROR(INDEX('Hoja de Trabajo para listado'!$CD$155:$DC$1048576,MATCH($A623,'Hoja de Trabajo para listado'!$CD$155:$CD$1048576,0),MATCH((CUADRO!H$5&amp;$E623),'Hoja de Trabajo para listado'!$CD$151:$DC$151,0)),0)</f>
        <v>0</v>
      </c>
      <c r="I623" s="314">
        <f ca="1">+IFERROR(INDEX('Hoja de Trabajo para listado'!$A$155:$Z$1048576,MATCH($A623,'Hoja de Trabajo para listado'!$A$155:$A$1048576,0),MATCH((CUADRO!I$5&amp;$E623),'Hoja de Trabajo para listado'!$A$151:$Z$151,0)),0)+IFERROR(INDEX('Hoja de Trabajo para listado'!$AB$155:$BA$1048576,MATCH($A623,'Hoja de Trabajo para listado'!$AB$155:$AB$1048576,0),MATCH((CUADRO!I$5&amp;$E623),'Hoja de Trabajo para listado'!$AB$151:$BA$151,0)),0)+IFERROR(INDEX('Hoja de Trabajo para listado'!$BC$155:$CB$1048576,MATCH($A623,'Hoja de Trabajo para listado'!$BC$155:$BC$1048576,0),MATCH((CUADRO!I$5&amp;$E623),'Hoja de Trabajo para listado'!$BC$151:$CB$151,0)),0)+IFERROR(INDEX('Hoja de Trabajo para listado'!$DE$153:$DG$274,MATCH($A623,'Hoja de Trabajo para listado'!$DE$153:$DE$1048576,0),MATCH((CUADRO!I$5&amp;$E623),'Hoja de Trabajo para listado'!$DE$151:$DG$151,0)),0)+IFERROR(INDEX('Hoja de Trabajo para listado'!$CD$155:$DC$1048576,MATCH($A623,'Hoja de Trabajo para listado'!$CD$155:$CD$1048576,0),MATCH((CUADRO!I$5&amp;$E623),'Hoja de Trabajo para listado'!$CD$151:$DC$151,0)),0)</f>
        <v>0</v>
      </c>
      <c r="J623" s="314">
        <f ca="1">+IFERROR(INDEX('Hoja de Trabajo para listado'!$A$155:$Z$1048576,MATCH($A623,'Hoja de Trabajo para listado'!$A$155:$A$1048576,0),MATCH((CUADRO!J$5&amp;$E623),'Hoja de Trabajo para listado'!$A$151:$Z$151,0)),0)+IFERROR(INDEX('Hoja de Trabajo para listado'!$AB$155:$BA$1048576,MATCH($A623,'Hoja de Trabajo para listado'!$AB$155:$AB$1048576,0),MATCH((CUADRO!J$5&amp;$E623),'Hoja de Trabajo para listado'!$AB$151:$BA$151,0)),0)+IFERROR(INDEX('Hoja de Trabajo para listado'!$BC$155:$CB$1048576,MATCH($A623,'Hoja de Trabajo para listado'!$BC$155:$BC$1048576,0),MATCH((CUADRO!J$5&amp;$E623),'Hoja de Trabajo para listado'!$BC$151:$CB$151,0)),0)+IFERROR(INDEX('Hoja de Trabajo para listado'!$DE$153:$DG$274,MATCH($A623,'Hoja de Trabajo para listado'!$DE$153:$DE$1048576,0),MATCH((CUADRO!J$5&amp;$E623),'Hoja de Trabajo para listado'!$DE$151:$DG$151,0)),0)+IFERROR(INDEX('Hoja de Trabajo para listado'!$CD$155:$DC$1048576,MATCH($A623,'Hoja de Trabajo para listado'!$CD$155:$CD$1048576,0),MATCH((CUADRO!J$5&amp;$E623),'Hoja de Trabajo para listado'!$CD$151:$DC$151,0)),0)</f>
        <v>0</v>
      </c>
      <c r="K623" s="314">
        <f ca="1">+IFERROR(INDEX('Hoja de Trabajo para listado'!$A$155:$Z$1048576,MATCH($A623,'Hoja de Trabajo para listado'!$A$155:$A$1048576,0),MATCH((CUADRO!K$5&amp;$E623),'Hoja de Trabajo para listado'!$A$151:$Z$151,0)),0)+IFERROR(INDEX('Hoja de Trabajo para listado'!$AB$155:$BA$1048576,MATCH($A623,'Hoja de Trabajo para listado'!$AB$155:$AB$1048576,0),MATCH((CUADRO!K$5&amp;$E623),'Hoja de Trabajo para listado'!$AB$151:$BA$151,0)),0)+IFERROR(INDEX('Hoja de Trabajo para listado'!$BC$155:$CB$1048576,MATCH($A623,'Hoja de Trabajo para listado'!$BC$155:$BC$1048576,0),MATCH((CUADRO!K$5&amp;$E623),'Hoja de Trabajo para listado'!$BC$151:$CB$151,0)),0)+IFERROR(INDEX('Hoja de Trabajo para listado'!$DE$153:$DG$274,MATCH($A623,'Hoja de Trabajo para listado'!$DE$153:$DE$1048576,0),MATCH((CUADRO!K$5&amp;$E623),'Hoja de Trabajo para listado'!$DE$151:$DG$151,0)),0)+IFERROR(INDEX('Hoja de Trabajo para listado'!$CD$155:$DC$1048576,MATCH($A623,'Hoja de Trabajo para listado'!$CD$155:$CD$1048576,0),MATCH((CUADRO!K$5&amp;$E623),'Hoja de Trabajo para listado'!$CD$151:$DC$151,0)),0)</f>
        <v>0</v>
      </c>
      <c r="L623" s="314">
        <f ca="1">+IFERROR(INDEX('Hoja de Trabajo para listado'!$A$155:$Z$1048576,MATCH($A623,'Hoja de Trabajo para listado'!$A$155:$A$1048576,0),MATCH((CUADRO!L$5&amp;$E623),'Hoja de Trabajo para listado'!$A$151:$Z$151,0)),0)+IFERROR(INDEX('Hoja de Trabajo para listado'!$AB$155:$BA$1048576,MATCH($A623,'Hoja de Trabajo para listado'!$AB$155:$AB$1048576,0),MATCH((CUADRO!L$5&amp;$E623),'Hoja de Trabajo para listado'!$AB$151:$BA$151,0)),0)+IFERROR(INDEX('Hoja de Trabajo para listado'!$BC$155:$CB$1048576,MATCH($A623,'Hoja de Trabajo para listado'!$BC$155:$BC$1048576,0),MATCH((CUADRO!L$5&amp;$E623),'Hoja de Trabajo para listado'!$BC$151:$CB$151,0)),0)+IFERROR(INDEX('Hoja de Trabajo para listado'!$DE$153:$DG$274,MATCH($A623,'Hoja de Trabajo para listado'!$DE$153:$DE$1048576,0),MATCH((CUADRO!L$5&amp;$E623),'Hoja de Trabajo para listado'!$DE$151:$DG$151,0)),0)+IFERROR(INDEX('Hoja de Trabajo para listado'!$CD$155:$DC$1048576,MATCH($A623,'Hoja de Trabajo para listado'!$CD$155:$CD$1048576,0),MATCH((CUADRO!L$5&amp;$E623),'Hoja de Trabajo para listado'!$CD$151:$DC$151,0)),0)</f>
        <v>0</v>
      </c>
      <c r="M623" s="314">
        <f ca="1">+IFERROR(INDEX('Hoja de Trabajo para listado'!$A$155:$Z$1048576,MATCH($A623,'Hoja de Trabajo para listado'!$A$155:$A$1048576,0),MATCH((CUADRO!M$5&amp;$E623),'Hoja de Trabajo para listado'!$A$151:$Z$151,0)),0)+IFERROR(INDEX('Hoja de Trabajo para listado'!$AB$155:$BA$1048576,MATCH($A623,'Hoja de Trabajo para listado'!$AB$155:$AB$1048576,0),MATCH((CUADRO!M$5&amp;$E623),'Hoja de Trabajo para listado'!$AB$151:$BA$151,0)),0)+IFERROR(INDEX('Hoja de Trabajo para listado'!$BC$155:$CB$1048576,MATCH($A623,'Hoja de Trabajo para listado'!$BC$155:$BC$1048576,0),MATCH((CUADRO!M$5&amp;$E623),'Hoja de Trabajo para listado'!$BC$151:$CB$151,0)),0)+IFERROR(INDEX('Hoja de Trabajo para listado'!$DE$153:$DG$274,MATCH($A623,'Hoja de Trabajo para listado'!$DE$153:$DE$1048576,0),MATCH((CUADRO!M$5&amp;$E623),'Hoja de Trabajo para listado'!$DE$151:$DG$151,0)),0)+IFERROR(INDEX('Hoja de Trabajo para listado'!$CD$155:$DC$1048576,MATCH($A623,'Hoja de Trabajo para listado'!$CD$155:$CD$1048576,0),MATCH((CUADRO!M$5&amp;$E623),'Hoja de Trabajo para listado'!$CD$151:$DC$151,0)),0)</f>
        <v>0</v>
      </c>
      <c r="N623" s="314">
        <f ca="1">+IFERROR(INDEX('Hoja de Trabajo para listado'!$A$155:$Z$1048576,MATCH($A623,'Hoja de Trabajo para listado'!$A$155:$A$1048576,0),MATCH((CUADRO!N$5&amp;$E623),'Hoja de Trabajo para listado'!$A$151:$Z$151,0)),0)+IFERROR(INDEX('Hoja de Trabajo para listado'!$AB$155:$BA$1048576,MATCH($A623,'Hoja de Trabajo para listado'!$AB$155:$AB$1048576,0),MATCH((CUADRO!N$5&amp;$E623),'Hoja de Trabajo para listado'!$AB$151:$BA$151,0)),0)+IFERROR(INDEX('Hoja de Trabajo para listado'!$BC$155:$CB$1048576,MATCH($A623,'Hoja de Trabajo para listado'!$BC$155:$BC$1048576,0),MATCH((CUADRO!N$5&amp;$E623),'Hoja de Trabajo para listado'!$BC$151:$CB$151,0)),0)+IFERROR(INDEX('Hoja de Trabajo para listado'!$DE$153:$DG$274,MATCH($A623,'Hoja de Trabajo para listado'!$DE$153:$DE$1048576,0),MATCH((CUADRO!N$5&amp;$E623),'Hoja de Trabajo para listado'!$DE$151:$DG$151,0)),0)+IFERROR(INDEX('Hoja de Trabajo para listado'!$CD$155:$DC$1048576,MATCH($A623,'Hoja de Trabajo para listado'!$CD$155:$CD$1048576,0),MATCH((CUADRO!N$5&amp;$E623),'Hoja de Trabajo para listado'!$CD$151:$DC$151,0)),0)</f>
        <v>0</v>
      </c>
      <c r="O623" s="314">
        <f ca="1">+IFERROR(INDEX('Hoja de Trabajo para listado'!$A$155:$Z$1048576,MATCH($A623,'Hoja de Trabajo para listado'!$A$155:$A$1048576,0),MATCH((CUADRO!O$5&amp;$E623),'Hoja de Trabajo para listado'!$A$151:$Z$151,0)),0)+IFERROR(INDEX('Hoja de Trabajo para listado'!$AB$155:$BA$1048576,MATCH($A623,'Hoja de Trabajo para listado'!$AB$155:$AB$1048576,0),MATCH((CUADRO!O$5&amp;$E623),'Hoja de Trabajo para listado'!$AB$151:$BA$151,0)),0)+IFERROR(INDEX('Hoja de Trabajo para listado'!$BC$155:$CB$1048576,MATCH($A623,'Hoja de Trabajo para listado'!$BC$155:$BC$1048576,0),MATCH((CUADRO!O$5&amp;$E623),'Hoja de Trabajo para listado'!$BC$151:$CB$151,0)),0)+IFERROR(INDEX('Hoja de Trabajo para listado'!$DE$153:$DG$274,MATCH($A623,'Hoja de Trabajo para listado'!$DE$153:$DE$1048576,0),MATCH((CUADRO!O$5&amp;$E623),'Hoja de Trabajo para listado'!$DE$151:$DG$151,0)),0)+IFERROR(INDEX('Hoja de Trabajo para listado'!$CD$155:$DC$1048576,MATCH($A623,'Hoja de Trabajo para listado'!$CD$155:$CD$1048576,0),MATCH((CUADRO!O$5&amp;$E623),'Hoja de Trabajo para listado'!$CD$151:$DC$151,0)),0)</f>
        <v>0</v>
      </c>
      <c r="P623" s="314">
        <f ca="1">+IFERROR(INDEX('Hoja de Trabajo para listado'!$A$155:$Z$1048576,MATCH($A623,'Hoja de Trabajo para listado'!$A$155:$A$1048576,0),MATCH((CUADRO!P$5&amp;$E623),'Hoja de Trabajo para listado'!$A$151:$Z$151,0)),0)+IFERROR(INDEX('Hoja de Trabajo para listado'!$AB$155:$BA$1048576,MATCH($A623,'Hoja de Trabajo para listado'!$AB$155:$AB$1048576,0),MATCH((CUADRO!P$5&amp;$E623),'Hoja de Trabajo para listado'!$AB$151:$BA$151,0)),0)+IFERROR(INDEX('Hoja de Trabajo para listado'!$BC$155:$CB$1048576,MATCH($A623,'Hoja de Trabajo para listado'!$BC$155:$BC$1048576,0),MATCH((CUADRO!P$5&amp;$E623),'Hoja de Trabajo para listado'!$BC$151:$CB$151,0)),0)+IFERROR(INDEX('Hoja de Trabajo para listado'!$DE$153:$DG$274,MATCH($A623,'Hoja de Trabajo para listado'!$DE$153:$DE$1048576,0),MATCH((CUADRO!P$5&amp;$E623),'Hoja de Trabajo para listado'!$DE$151:$DG$151,0)),0)+IFERROR(INDEX('Hoja de Trabajo para listado'!$CD$155:$DC$1048576,MATCH($A623,'Hoja de Trabajo para listado'!$CD$155:$CD$1048576,0),MATCH((CUADRO!P$5&amp;$E623),'Hoja de Trabajo para listado'!$CD$151:$DC$151,0)),0)</f>
        <v>0</v>
      </c>
      <c r="Q623" s="314">
        <f ca="1">+IFERROR(INDEX('Hoja de Trabajo para listado'!$A$155:$Z$1048576,MATCH($A623,'Hoja de Trabajo para listado'!$A$155:$A$1048576,0),MATCH((CUADRO!Q$5&amp;$E623),'Hoja de Trabajo para listado'!$A$151:$Z$151,0)),0)+IFERROR(INDEX('Hoja de Trabajo para listado'!$AB$155:$BA$1048576,MATCH($A623,'Hoja de Trabajo para listado'!$AB$155:$AB$1048576,0),MATCH((CUADRO!Q$5&amp;$E623),'Hoja de Trabajo para listado'!$AB$151:$BA$151,0)),0)+IFERROR(INDEX('Hoja de Trabajo para listado'!$BC$155:$CB$1048576,MATCH($A623,'Hoja de Trabajo para listado'!$BC$155:$BC$1048576,0),MATCH((CUADRO!Q$5&amp;$E623),'Hoja de Trabajo para listado'!$BC$151:$CB$151,0)),0)+IFERROR(INDEX('Hoja de Trabajo para listado'!$DE$153:$DG$274,MATCH($A623,'Hoja de Trabajo para listado'!$DE$153:$DE$1048576,0),MATCH((CUADRO!Q$5&amp;$E623),'Hoja de Trabajo para listado'!$DE$151:$DG$151,0)),0)+IFERROR(INDEX('Hoja de Trabajo para listado'!$CD$155:$DC$1048576,MATCH($A623,'Hoja de Trabajo para listado'!$CD$155:$CD$1048576,0),MATCH((CUADRO!Q$5&amp;$E623),'Hoja de Trabajo para listado'!$CD$151:$DC$151,0)),0)</f>
        <v>0</v>
      </c>
      <c r="R623" s="314">
        <f t="shared" ca="1" si="18"/>
        <v>0</v>
      </c>
      <c r="S623" s="322">
        <f ca="1">+R622+R623</f>
        <v>0</v>
      </c>
      <c r="T623" s="314">
        <f ca="1">+S623</f>
        <v>0</v>
      </c>
      <c r="U623" s="313">
        <f t="shared" si="19"/>
        <v>2</v>
      </c>
      <c r="V623" s="319" t="str">
        <f>+VLOOKUP(A623,bd_lista!$A$3:$E$593,5,FALSE)</f>
        <v>Gobiernos Autonomos Municipales</v>
      </c>
      <c r="W623" s="426"/>
    </row>
    <row r="624" spans="1:23" customFormat="1" ht="15" hidden="1" customHeight="1">
      <c r="A624" s="323">
        <v>1609</v>
      </c>
      <c r="B624" s="427">
        <f>+A624</f>
        <v>1609</v>
      </c>
      <c r="C624" s="318" t="str">
        <f>+VLOOKUP(A624,bd_lista!$A$3:$C$593,3,FALSE)</f>
        <v>Gobierno Autónomo Municipal de San Lorenzo</v>
      </c>
      <c r="D624" s="429" t="str">
        <f>+C624</f>
        <v>Gobierno Autónomo Municipal de San Lorenzo</v>
      </c>
      <c r="E624" s="346" t="s">
        <v>1418</v>
      </c>
      <c r="F624" s="314">
        <f ca="1">+IFERROR(INDEX('Hoja de Trabajo para listado'!$A$155:$Z$1048576,MATCH($A624,'Hoja de Trabajo para listado'!$A$155:$A$1048576,0),MATCH((CUADRO!F$5&amp;$E624),'Hoja de Trabajo para listado'!$A$151:$Z$151,0)),0)+IFERROR(INDEX('Hoja de Trabajo para listado'!$AB$155:$BA$1048576,MATCH($A624,'Hoja de Trabajo para listado'!$AB$155:$AB$1048576,0),MATCH((CUADRO!F$5&amp;$E624),'Hoja de Trabajo para listado'!$AB$151:$BA$151,0)),0)+IFERROR(INDEX('Hoja de Trabajo para listado'!$BC$155:$CB$1048576,MATCH($A624,'Hoja de Trabajo para listado'!$BC$155:$BC$1048576,0),MATCH((CUADRO!F$5&amp;$E624),'Hoja de Trabajo para listado'!$BC$151:$CB$151,0)),0)+IFERROR(INDEX('Hoja de Trabajo para listado'!$DE$153:$DG$274,MATCH($A624,'Hoja de Trabajo para listado'!$DE$153:$DE$1048576,0),MATCH((CUADRO!F$5&amp;$E624),'Hoja de Trabajo para listado'!$DE$151:$DG$151,0)),0)+IFERROR(INDEX('Hoja de Trabajo para listado'!$CD$155:$DC$1048576,MATCH($A624,'Hoja de Trabajo para listado'!$CD$155:$CD$1048576,0),MATCH((CUADRO!F$5&amp;$E624),'Hoja de Trabajo para listado'!$CD$151:$DC$151,0)),0)</f>
        <v>0</v>
      </c>
      <c r="G624" s="314">
        <f ca="1">+IFERROR(INDEX('Hoja de Trabajo para listado'!$A$155:$Z$1048576,MATCH($A624,'Hoja de Trabajo para listado'!$A$155:$A$1048576,0),MATCH((CUADRO!G$5&amp;$E624),'Hoja de Trabajo para listado'!$A$151:$Z$151,0)),0)+IFERROR(INDEX('Hoja de Trabajo para listado'!$AB$155:$BA$1048576,MATCH($A624,'Hoja de Trabajo para listado'!$AB$155:$AB$1048576,0),MATCH((CUADRO!G$5&amp;$E624),'Hoja de Trabajo para listado'!$AB$151:$BA$151,0)),0)+IFERROR(INDEX('Hoja de Trabajo para listado'!$BC$155:$CB$1048576,MATCH($A624,'Hoja de Trabajo para listado'!$BC$155:$BC$1048576,0),MATCH((CUADRO!G$5&amp;$E624),'Hoja de Trabajo para listado'!$BC$151:$CB$151,0)),0)+IFERROR(INDEX('Hoja de Trabajo para listado'!$DE$153:$DG$274,MATCH($A624,'Hoja de Trabajo para listado'!$DE$153:$DE$1048576,0),MATCH((CUADRO!G$5&amp;$E624),'Hoja de Trabajo para listado'!$DE$151:$DG$151,0)),0)+IFERROR(INDEX('Hoja de Trabajo para listado'!$CD$155:$DC$1048576,MATCH($A624,'Hoja de Trabajo para listado'!$CD$155:$CD$1048576,0),MATCH((CUADRO!G$5&amp;$E624),'Hoja de Trabajo para listado'!$CD$151:$DC$151,0)),0)</f>
        <v>0</v>
      </c>
      <c r="H624" s="314">
        <f ca="1">+IFERROR(INDEX('Hoja de Trabajo para listado'!$A$155:$Z$1048576,MATCH($A624,'Hoja de Trabajo para listado'!$A$155:$A$1048576,0),MATCH((CUADRO!H$5&amp;$E624),'Hoja de Trabajo para listado'!$A$151:$Z$151,0)),0)+IFERROR(INDEX('Hoja de Trabajo para listado'!$AB$155:$BA$1048576,MATCH($A624,'Hoja de Trabajo para listado'!$AB$155:$AB$1048576,0),MATCH((CUADRO!H$5&amp;$E624),'Hoja de Trabajo para listado'!$AB$151:$BA$151,0)),0)+IFERROR(INDEX('Hoja de Trabajo para listado'!$BC$155:$CB$1048576,MATCH($A624,'Hoja de Trabajo para listado'!$BC$155:$BC$1048576,0),MATCH((CUADRO!H$5&amp;$E624),'Hoja de Trabajo para listado'!$BC$151:$CB$151,0)),0)+IFERROR(INDEX('Hoja de Trabajo para listado'!$DE$153:$DG$274,MATCH($A624,'Hoja de Trabajo para listado'!$DE$153:$DE$1048576,0),MATCH((CUADRO!H$5&amp;$E624),'Hoja de Trabajo para listado'!$DE$151:$DG$151,0)),0)+IFERROR(INDEX('Hoja de Trabajo para listado'!$CD$155:$DC$1048576,MATCH($A624,'Hoja de Trabajo para listado'!$CD$155:$CD$1048576,0),MATCH((CUADRO!H$5&amp;$E624),'Hoja de Trabajo para listado'!$CD$151:$DC$151,0)),0)</f>
        <v>0</v>
      </c>
      <c r="I624" s="314">
        <f ca="1">+IFERROR(INDEX('Hoja de Trabajo para listado'!$A$155:$Z$1048576,MATCH($A624,'Hoja de Trabajo para listado'!$A$155:$A$1048576,0),MATCH((CUADRO!I$5&amp;$E624),'Hoja de Trabajo para listado'!$A$151:$Z$151,0)),0)+IFERROR(INDEX('Hoja de Trabajo para listado'!$AB$155:$BA$1048576,MATCH($A624,'Hoja de Trabajo para listado'!$AB$155:$AB$1048576,0),MATCH((CUADRO!I$5&amp;$E624),'Hoja de Trabajo para listado'!$AB$151:$BA$151,0)),0)+IFERROR(INDEX('Hoja de Trabajo para listado'!$BC$155:$CB$1048576,MATCH($A624,'Hoja de Trabajo para listado'!$BC$155:$BC$1048576,0),MATCH((CUADRO!I$5&amp;$E624),'Hoja de Trabajo para listado'!$BC$151:$CB$151,0)),0)+IFERROR(INDEX('Hoja de Trabajo para listado'!$DE$153:$DG$274,MATCH($A624,'Hoja de Trabajo para listado'!$DE$153:$DE$1048576,0),MATCH((CUADRO!I$5&amp;$E624),'Hoja de Trabajo para listado'!$DE$151:$DG$151,0)),0)+IFERROR(INDEX('Hoja de Trabajo para listado'!$CD$155:$DC$1048576,MATCH($A624,'Hoja de Trabajo para listado'!$CD$155:$CD$1048576,0),MATCH((CUADRO!I$5&amp;$E624),'Hoja de Trabajo para listado'!$CD$151:$DC$151,0)),0)</f>
        <v>0</v>
      </c>
      <c r="J624" s="314">
        <f ca="1">+IFERROR(INDEX('Hoja de Trabajo para listado'!$A$155:$Z$1048576,MATCH($A624,'Hoja de Trabajo para listado'!$A$155:$A$1048576,0),MATCH((CUADRO!J$5&amp;$E624),'Hoja de Trabajo para listado'!$A$151:$Z$151,0)),0)+IFERROR(INDEX('Hoja de Trabajo para listado'!$AB$155:$BA$1048576,MATCH($A624,'Hoja de Trabajo para listado'!$AB$155:$AB$1048576,0),MATCH((CUADRO!J$5&amp;$E624),'Hoja de Trabajo para listado'!$AB$151:$BA$151,0)),0)+IFERROR(INDEX('Hoja de Trabajo para listado'!$BC$155:$CB$1048576,MATCH($A624,'Hoja de Trabajo para listado'!$BC$155:$BC$1048576,0),MATCH((CUADRO!J$5&amp;$E624),'Hoja de Trabajo para listado'!$BC$151:$CB$151,0)),0)+IFERROR(INDEX('Hoja de Trabajo para listado'!$DE$153:$DG$274,MATCH($A624,'Hoja de Trabajo para listado'!$DE$153:$DE$1048576,0),MATCH((CUADRO!J$5&amp;$E624),'Hoja de Trabajo para listado'!$DE$151:$DG$151,0)),0)+IFERROR(INDEX('Hoja de Trabajo para listado'!$CD$155:$DC$1048576,MATCH($A624,'Hoja de Trabajo para listado'!$CD$155:$CD$1048576,0),MATCH((CUADRO!J$5&amp;$E624),'Hoja de Trabajo para listado'!$CD$151:$DC$151,0)),0)</f>
        <v>0</v>
      </c>
      <c r="K624" s="314">
        <f ca="1">+IFERROR(INDEX('Hoja de Trabajo para listado'!$A$155:$Z$1048576,MATCH($A624,'Hoja de Trabajo para listado'!$A$155:$A$1048576,0),MATCH((CUADRO!K$5&amp;$E624),'Hoja de Trabajo para listado'!$A$151:$Z$151,0)),0)+IFERROR(INDEX('Hoja de Trabajo para listado'!$AB$155:$BA$1048576,MATCH($A624,'Hoja de Trabajo para listado'!$AB$155:$AB$1048576,0),MATCH((CUADRO!K$5&amp;$E624),'Hoja de Trabajo para listado'!$AB$151:$BA$151,0)),0)+IFERROR(INDEX('Hoja de Trabajo para listado'!$BC$155:$CB$1048576,MATCH($A624,'Hoja de Trabajo para listado'!$BC$155:$BC$1048576,0),MATCH((CUADRO!K$5&amp;$E624),'Hoja de Trabajo para listado'!$BC$151:$CB$151,0)),0)+IFERROR(INDEX('Hoja de Trabajo para listado'!$DE$153:$DG$274,MATCH($A624,'Hoja de Trabajo para listado'!$DE$153:$DE$1048576,0),MATCH((CUADRO!K$5&amp;$E624),'Hoja de Trabajo para listado'!$DE$151:$DG$151,0)),0)+IFERROR(INDEX('Hoja de Trabajo para listado'!$CD$155:$DC$1048576,MATCH($A624,'Hoja de Trabajo para listado'!$CD$155:$CD$1048576,0),MATCH((CUADRO!K$5&amp;$E624),'Hoja de Trabajo para listado'!$CD$151:$DC$151,0)),0)</f>
        <v>0</v>
      </c>
      <c r="L624" s="314">
        <f ca="1">+IFERROR(INDEX('Hoja de Trabajo para listado'!$A$155:$Z$1048576,MATCH($A624,'Hoja de Trabajo para listado'!$A$155:$A$1048576,0),MATCH((CUADRO!L$5&amp;$E624),'Hoja de Trabajo para listado'!$A$151:$Z$151,0)),0)+IFERROR(INDEX('Hoja de Trabajo para listado'!$AB$155:$BA$1048576,MATCH($A624,'Hoja de Trabajo para listado'!$AB$155:$AB$1048576,0),MATCH((CUADRO!L$5&amp;$E624),'Hoja de Trabajo para listado'!$AB$151:$BA$151,0)),0)+IFERROR(INDEX('Hoja de Trabajo para listado'!$BC$155:$CB$1048576,MATCH($A624,'Hoja de Trabajo para listado'!$BC$155:$BC$1048576,0),MATCH((CUADRO!L$5&amp;$E624),'Hoja de Trabajo para listado'!$BC$151:$CB$151,0)),0)+IFERROR(INDEX('Hoja de Trabajo para listado'!$DE$153:$DG$274,MATCH($A624,'Hoja de Trabajo para listado'!$DE$153:$DE$1048576,0),MATCH((CUADRO!L$5&amp;$E624),'Hoja de Trabajo para listado'!$DE$151:$DG$151,0)),0)+IFERROR(INDEX('Hoja de Trabajo para listado'!$CD$155:$DC$1048576,MATCH($A624,'Hoja de Trabajo para listado'!$CD$155:$CD$1048576,0),MATCH((CUADRO!L$5&amp;$E624),'Hoja de Trabajo para listado'!$CD$151:$DC$151,0)),0)</f>
        <v>0</v>
      </c>
      <c r="M624" s="314">
        <f ca="1">+IFERROR(INDEX('Hoja de Trabajo para listado'!$A$155:$Z$1048576,MATCH($A624,'Hoja de Trabajo para listado'!$A$155:$A$1048576,0),MATCH((CUADRO!M$5&amp;$E624),'Hoja de Trabajo para listado'!$A$151:$Z$151,0)),0)+IFERROR(INDEX('Hoja de Trabajo para listado'!$AB$155:$BA$1048576,MATCH($A624,'Hoja de Trabajo para listado'!$AB$155:$AB$1048576,0),MATCH((CUADRO!M$5&amp;$E624),'Hoja de Trabajo para listado'!$AB$151:$BA$151,0)),0)+IFERROR(INDEX('Hoja de Trabajo para listado'!$BC$155:$CB$1048576,MATCH($A624,'Hoja de Trabajo para listado'!$BC$155:$BC$1048576,0),MATCH((CUADRO!M$5&amp;$E624),'Hoja de Trabajo para listado'!$BC$151:$CB$151,0)),0)+IFERROR(INDEX('Hoja de Trabajo para listado'!$DE$153:$DG$274,MATCH($A624,'Hoja de Trabajo para listado'!$DE$153:$DE$1048576,0),MATCH((CUADRO!M$5&amp;$E624),'Hoja de Trabajo para listado'!$DE$151:$DG$151,0)),0)+IFERROR(INDEX('Hoja de Trabajo para listado'!$CD$155:$DC$1048576,MATCH($A624,'Hoja de Trabajo para listado'!$CD$155:$CD$1048576,0),MATCH((CUADRO!M$5&amp;$E624),'Hoja de Trabajo para listado'!$CD$151:$DC$151,0)),0)</f>
        <v>0</v>
      </c>
      <c r="N624" s="314">
        <f ca="1">+IFERROR(INDEX('Hoja de Trabajo para listado'!$A$155:$Z$1048576,MATCH($A624,'Hoja de Trabajo para listado'!$A$155:$A$1048576,0),MATCH((CUADRO!N$5&amp;$E624),'Hoja de Trabajo para listado'!$A$151:$Z$151,0)),0)+IFERROR(INDEX('Hoja de Trabajo para listado'!$AB$155:$BA$1048576,MATCH($A624,'Hoja de Trabajo para listado'!$AB$155:$AB$1048576,0),MATCH((CUADRO!N$5&amp;$E624),'Hoja de Trabajo para listado'!$AB$151:$BA$151,0)),0)+IFERROR(INDEX('Hoja de Trabajo para listado'!$BC$155:$CB$1048576,MATCH($A624,'Hoja de Trabajo para listado'!$BC$155:$BC$1048576,0),MATCH((CUADRO!N$5&amp;$E624),'Hoja de Trabajo para listado'!$BC$151:$CB$151,0)),0)+IFERROR(INDEX('Hoja de Trabajo para listado'!$DE$153:$DG$274,MATCH($A624,'Hoja de Trabajo para listado'!$DE$153:$DE$1048576,0),MATCH((CUADRO!N$5&amp;$E624),'Hoja de Trabajo para listado'!$DE$151:$DG$151,0)),0)+IFERROR(INDEX('Hoja de Trabajo para listado'!$CD$155:$DC$1048576,MATCH($A624,'Hoja de Trabajo para listado'!$CD$155:$CD$1048576,0),MATCH((CUADRO!N$5&amp;$E624),'Hoja de Trabajo para listado'!$CD$151:$DC$151,0)),0)</f>
        <v>0</v>
      </c>
      <c r="O624" s="314">
        <f ca="1">+IFERROR(INDEX('Hoja de Trabajo para listado'!$A$155:$Z$1048576,MATCH($A624,'Hoja de Trabajo para listado'!$A$155:$A$1048576,0),MATCH((CUADRO!O$5&amp;$E624),'Hoja de Trabajo para listado'!$A$151:$Z$151,0)),0)+IFERROR(INDEX('Hoja de Trabajo para listado'!$AB$155:$BA$1048576,MATCH($A624,'Hoja de Trabajo para listado'!$AB$155:$AB$1048576,0),MATCH((CUADRO!O$5&amp;$E624),'Hoja de Trabajo para listado'!$AB$151:$BA$151,0)),0)+IFERROR(INDEX('Hoja de Trabajo para listado'!$BC$155:$CB$1048576,MATCH($A624,'Hoja de Trabajo para listado'!$BC$155:$BC$1048576,0),MATCH((CUADRO!O$5&amp;$E624),'Hoja de Trabajo para listado'!$BC$151:$CB$151,0)),0)+IFERROR(INDEX('Hoja de Trabajo para listado'!$DE$153:$DG$274,MATCH($A624,'Hoja de Trabajo para listado'!$DE$153:$DE$1048576,0),MATCH((CUADRO!O$5&amp;$E624),'Hoja de Trabajo para listado'!$DE$151:$DG$151,0)),0)+IFERROR(INDEX('Hoja de Trabajo para listado'!$CD$155:$DC$1048576,MATCH($A624,'Hoja de Trabajo para listado'!$CD$155:$CD$1048576,0),MATCH((CUADRO!O$5&amp;$E624),'Hoja de Trabajo para listado'!$CD$151:$DC$151,0)),0)</f>
        <v>0</v>
      </c>
      <c r="P624" s="314">
        <f ca="1">+IFERROR(INDEX('Hoja de Trabajo para listado'!$A$155:$Z$1048576,MATCH($A624,'Hoja de Trabajo para listado'!$A$155:$A$1048576,0),MATCH((CUADRO!P$5&amp;$E624),'Hoja de Trabajo para listado'!$A$151:$Z$151,0)),0)+IFERROR(INDEX('Hoja de Trabajo para listado'!$AB$155:$BA$1048576,MATCH($A624,'Hoja de Trabajo para listado'!$AB$155:$AB$1048576,0),MATCH((CUADRO!P$5&amp;$E624),'Hoja de Trabajo para listado'!$AB$151:$BA$151,0)),0)+IFERROR(INDEX('Hoja de Trabajo para listado'!$BC$155:$CB$1048576,MATCH($A624,'Hoja de Trabajo para listado'!$BC$155:$BC$1048576,0),MATCH((CUADRO!P$5&amp;$E624),'Hoja de Trabajo para listado'!$BC$151:$CB$151,0)),0)+IFERROR(INDEX('Hoja de Trabajo para listado'!$DE$153:$DG$274,MATCH($A624,'Hoja de Trabajo para listado'!$DE$153:$DE$1048576,0),MATCH((CUADRO!P$5&amp;$E624),'Hoja de Trabajo para listado'!$DE$151:$DG$151,0)),0)+IFERROR(INDEX('Hoja de Trabajo para listado'!$CD$155:$DC$1048576,MATCH($A624,'Hoja de Trabajo para listado'!$CD$155:$CD$1048576,0),MATCH((CUADRO!P$5&amp;$E624),'Hoja de Trabajo para listado'!$CD$151:$DC$151,0)),0)</f>
        <v>0</v>
      </c>
      <c r="Q624" s="314">
        <f ca="1">+IFERROR(INDEX('Hoja de Trabajo para listado'!$A$155:$Z$1048576,MATCH($A624,'Hoja de Trabajo para listado'!$A$155:$A$1048576,0),MATCH((CUADRO!Q$5&amp;$E624),'Hoja de Trabajo para listado'!$A$151:$Z$151,0)),0)+IFERROR(INDEX('Hoja de Trabajo para listado'!$AB$155:$BA$1048576,MATCH($A624,'Hoja de Trabajo para listado'!$AB$155:$AB$1048576,0),MATCH((CUADRO!Q$5&amp;$E624),'Hoja de Trabajo para listado'!$AB$151:$BA$151,0)),0)+IFERROR(INDEX('Hoja de Trabajo para listado'!$BC$155:$CB$1048576,MATCH($A624,'Hoja de Trabajo para listado'!$BC$155:$BC$1048576,0),MATCH((CUADRO!Q$5&amp;$E624),'Hoja de Trabajo para listado'!$BC$151:$CB$151,0)),0)+IFERROR(INDEX('Hoja de Trabajo para listado'!$DE$153:$DG$274,MATCH($A624,'Hoja de Trabajo para listado'!$DE$153:$DE$1048576,0),MATCH((CUADRO!Q$5&amp;$E624),'Hoja de Trabajo para listado'!$DE$151:$DG$151,0)),0)+IFERROR(INDEX('Hoja de Trabajo para listado'!$CD$155:$DC$1048576,MATCH($A624,'Hoja de Trabajo para listado'!$CD$155:$CD$1048576,0),MATCH((CUADRO!Q$5&amp;$E624),'Hoja de Trabajo para listado'!$CD$151:$DC$151,0)),0)</f>
        <v>0</v>
      </c>
      <c r="R624" s="314">
        <f t="shared" ca="1" si="18"/>
        <v>0</v>
      </c>
      <c r="S624" s="322"/>
      <c r="T624" s="314">
        <f ca="1">+T625</f>
        <v>0</v>
      </c>
      <c r="U624" s="313">
        <f t="shared" si="19"/>
        <v>1</v>
      </c>
      <c r="V624" s="319" t="str">
        <f>+VLOOKUP(A624,bd_lista!$A$3:$E$593,5,FALSE)</f>
        <v>Gobiernos Autonomos Municipales</v>
      </c>
      <c r="W624" s="425" t="str">
        <f>+V624</f>
        <v>Gobiernos Autonomos Municipales</v>
      </c>
    </row>
    <row r="625" spans="1:23" customFormat="1" ht="15" hidden="1" customHeight="1">
      <c r="A625" s="323">
        <v>1609</v>
      </c>
      <c r="B625" s="428"/>
      <c r="C625" s="318" t="str">
        <f>+VLOOKUP(A625,bd_lista!$A$3:$C$593,3,FALSE)</f>
        <v>Gobierno Autónomo Municipal de San Lorenzo</v>
      </c>
      <c r="D625" s="430"/>
      <c r="E625" s="347" t="s">
        <v>1419</v>
      </c>
      <c r="F625" s="314">
        <f ca="1">+IFERROR(INDEX('Hoja de Trabajo para listado'!$A$155:$Z$1048576,MATCH($A625,'Hoja de Trabajo para listado'!$A$155:$A$1048576,0),MATCH((CUADRO!F$5&amp;$E625),'Hoja de Trabajo para listado'!$A$151:$Z$151,0)),0)+IFERROR(INDEX('Hoja de Trabajo para listado'!$AB$155:$BA$1048576,MATCH($A625,'Hoja de Trabajo para listado'!$AB$155:$AB$1048576,0),MATCH((CUADRO!F$5&amp;$E625),'Hoja de Trabajo para listado'!$AB$151:$BA$151,0)),0)+IFERROR(INDEX('Hoja de Trabajo para listado'!$BC$155:$CB$1048576,MATCH($A625,'Hoja de Trabajo para listado'!$BC$155:$BC$1048576,0),MATCH((CUADRO!F$5&amp;$E625),'Hoja de Trabajo para listado'!$BC$151:$CB$151,0)),0)+IFERROR(INDEX('Hoja de Trabajo para listado'!$DE$153:$DG$274,MATCH($A625,'Hoja de Trabajo para listado'!$DE$153:$DE$1048576,0),MATCH((CUADRO!F$5&amp;$E625),'Hoja de Trabajo para listado'!$DE$151:$DG$151,0)),0)+IFERROR(INDEX('Hoja de Trabajo para listado'!$CD$155:$DC$1048576,MATCH($A625,'Hoja de Trabajo para listado'!$CD$155:$CD$1048576,0),MATCH((CUADRO!F$5&amp;$E625),'Hoja de Trabajo para listado'!$CD$151:$DC$151,0)),0)</f>
        <v>0</v>
      </c>
      <c r="G625" s="314">
        <f ca="1">+IFERROR(INDEX('Hoja de Trabajo para listado'!$A$155:$Z$1048576,MATCH($A625,'Hoja de Trabajo para listado'!$A$155:$A$1048576,0),MATCH((CUADRO!G$5&amp;$E625),'Hoja de Trabajo para listado'!$A$151:$Z$151,0)),0)+IFERROR(INDEX('Hoja de Trabajo para listado'!$AB$155:$BA$1048576,MATCH($A625,'Hoja de Trabajo para listado'!$AB$155:$AB$1048576,0),MATCH((CUADRO!G$5&amp;$E625),'Hoja de Trabajo para listado'!$AB$151:$BA$151,0)),0)+IFERROR(INDEX('Hoja de Trabajo para listado'!$BC$155:$CB$1048576,MATCH($A625,'Hoja de Trabajo para listado'!$BC$155:$BC$1048576,0),MATCH((CUADRO!G$5&amp;$E625),'Hoja de Trabajo para listado'!$BC$151:$CB$151,0)),0)+IFERROR(INDEX('Hoja de Trabajo para listado'!$DE$153:$DG$274,MATCH($A625,'Hoja de Trabajo para listado'!$DE$153:$DE$1048576,0),MATCH((CUADRO!G$5&amp;$E625),'Hoja de Trabajo para listado'!$DE$151:$DG$151,0)),0)+IFERROR(INDEX('Hoja de Trabajo para listado'!$CD$155:$DC$1048576,MATCH($A625,'Hoja de Trabajo para listado'!$CD$155:$CD$1048576,0),MATCH((CUADRO!G$5&amp;$E625),'Hoja de Trabajo para listado'!$CD$151:$DC$151,0)),0)</f>
        <v>0</v>
      </c>
      <c r="H625" s="314">
        <f ca="1">+IFERROR(INDEX('Hoja de Trabajo para listado'!$A$155:$Z$1048576,MATCH($A625,'Hoja de Trabajo para listado'!$A$155:$A$1048576,0),MATCH((CUADRO!H$5&amp;$E625),'Hoja de Trabajo para listado'!$A$151:$Z$151,0)),0)+IFERROR(INDEX('Hoja de Trabajo para listado'!$AB$155:$BA$1048576,MATCH($A625,'Hoja de Trabajo para listado'!$AB$155:$AB$1048576,0),MATCH((CUADRO!H$5&amp;$E625),'Hoja de Trabajo para listado'!$AB$151:$BA$151,0)),0)+IFERROR(INDEX('Hoja de Trabajo para listado'!$BC$155:$CB$1048576,MATCH($A625,'Hoja de Trabajo para listado'!$BC$155:$BC$1048576,0),MATCH((CUADRO!H$5&amp;$E625),'Hoja de Trabajo para listado'!$BC$151:$CB$151,0)),0)+IFERROR(INDEX('Hoja de Trabajo para listado'!$DE$153:$DG$274,MATCH($A625,'Hoja de Trabajo para listado'!$DE$153:$DE$1048576,0),MATCH((CUADRO!H$5&amp;$E625),'Hoja de Trabajo para listado'!$DE$151:$DG$151,0)),0)+IFERROR(INDEX('Hoja de Trabajo para listado'!$CD$155:$DC$1048576,MATCH($A625,'Hoja de Trabajo para listado'!$CD$155:$CD$1048576,0),MATCH((CUADRO!H$5&amp;$E625),'Hoja de Trabajo para listado'!$CD$151:$DC$151,0)),0)</f>
        <v>0</v>
      </c>
      <c r="I625" s="314">
        <f ca="1">+IFERROR(INDEX('Hoja de Trabajo para listado'!$A$155:$Z$1048576,MATCH($A625,'Hoja de Trabajo para listado'!$A$155:$A$1048576,0),MATCH((CUADRO!I$5&amp;$E625),'Hoja de Trabajo para listado'!$A$151:$Z$151,0)),0)+IFERROR(INDEX('Hoja de Trabajo para listado'!$AB$155:$BA$1048576,MATCH($A625,'Hoja de Trabajo para listado'!$AB$155:$AB$1048576,0),MATCH((CUADRO!I$5&amp;$E625),'Hoja de Trabajo para listado'!$AB$151:$BA$151,0)),0)+IFERROR(INDEX('Hoja de Trabajo para listado'!$BC$155:$CB$1048576,MATCH($A625,'Hoja de Trabajo para listado'!$BC$155:$BC$1048576,0),MATCH((CUADRO!I$5&amp;$E625),'Hoja de Trabajo para listado'!$BC$151:$CB$151,0)),0)+IFERROR(INDEX('Hoja de Trabajo para listado'!$DE$153:$DG$274,MATCH($A625,'Hoja de Trabajo para listado'!$DE$153:$DE$1048576,0),MATCH((CUADRO!I$5&amp;$E625),'Hoja de Trabajo para listado'!$DE$151:$DG$151,0)),0)+IFERROR(INDEX('Hoja de Trabajo para listado'!$CD$155:$DC$1048576,MATCH($A625,'Hoja de Trabajo para listado'!$CD$155:$CD$1048576,0),MATCH((CUADRO!I$5&amp;$E625),'Hoja de Trabajo para listado'!$CD$151:$DC$151,0)),0)</f>
        <v>0</v>
      </c>
      <c r="J625" s="314">
        <f ca="1">+IFERROR(INDEX('Hoja de Trabajo para listado'!$A$155:$Z$1048576,MATCH($A625,'Hoja de Trabajo para listado'!$A$155:$A$1048576,0),MATCH((CUADRO!J$5&amp;$E625),'Hoja de Trabajo para listado'!$A$151:$Z$151,0)),0)+IFERROR(INDEX('Hoja de Trabajo para listado'!$AB$155:$BA$1048576,MATCH($A625,'Hoja de Trabajo para listado'!$AB$155:$AB$1048576,0),MATCH((CUADRO!J$5&amp;$E625),'Hoja de Trabajo para listado'!$AB$151:$BA$151,0)),0)+IFERROR(INDEX('Hoja de Trabajo para listado'!$BC$155:$CB$1048576,MATCH($A625,'Hoja de Trabajo para listado'!$BC$155:$BC$1048576,0),MATCH((CUADRO!J$5&amp;$E625),'Hoja de Trabajo para listado'!$BC$151:$CB$151,0)),0)+IFERROR(INDEX('Hoja de Trabajo para listado'!$DE$153:$DG$274,MATCH($A625,'Hoja de Trabajo para listado'!$DE$153:$DE$1048576,0),MATCH((CUADRO!J$5&amp;$E625),'Hoja de Trabajo para listado'!$DE$151:$DG$151,0)),0)+IFERROR(INDEX('Hoja de Trabajo para listado'!$CD$155:$DC$1048576,MATCH($A625,'Hoja de Trabajo para listado'!$CD$155:$CD$1048576,0),MATCH((CUADRO!J$5&amp;$E625),'Hoja de Trabajo para listado'!$CD$151:$DC$151,0)),0)</f>
        <v>0</v>
      </c>
      <c r="K625" s="314">
        <f ca="1">+IFERROR(INDEX('Hoja de Trabajo para listado'!$A$155:$Z$1048576,MATCH($A625,'Hoja de Trabajo para listado'!$A$155:$A$1048576,0),MATCH((CUADRO!K$5&amp;$E625),'Hoja de Trabajo para listado'!$A$151:$Z$151,0)),0)+IFERROR(INDEX('Hoja de Trabajo para listado'!$AB$155:$BA$1048576,MATCH($A625,'Hoja de Trabajo para listado'!$AB$155:$AB$1048576,0),MATCH((CUADRO!K$5&amp;$E625),'Hoja de Trabajo para listado'!$AB$151:$BA$151,0)),0)+IFERROR(INDEX('Hoja de Trabajo para listado'!$BC$155:$CB$1048576,MATCH($A625,'Hoja de Trabajo para listado'!$BC$155:$BC$1048576,0),MATCH((CUADRO!K$5&amp;$E625),'Hoja de Trabajo para listado'!$BC$151:$CB$151,0)),0)+IFERROR(INDEX('Hoja de Trabajo para listado'!$DE$153:$DG$274,MATCH($A625,'Hoja de Trabajo para listado'!$DE$153:$DE$1048576,0),MATCH((CUADRO!K$5&amp;$E625),'Hoja de Trabajo para listado'!$DE$151:$DG$151,0)),0)+IFERROR(INDEX('Hoja de Trabajo para listado'!$CD$155:$DC$1048576,MATCH($A625,'Hoja de Trabajo para listado'!$CD$155:$CD$1048576,0),MATCH((CUADRO!K$5&amp;$E625),'Hoja de Trabajo para listado'!$CD$151:$DC$151,0)),0)</f>
        <v>0</v>
      </c>
      <c r="L625" s="314">
        <f ca="1">+IFERROR(INDEX('Hoja de Trabajo para listado'!$A$155:$Z$1048576,MATCH($A625,'Hoja de Trabajo para listado'!$A$155:$A$1048576,0),MATCH((CUADRO!L$5&amp;$E625),'Hoja de Trabajo para listado'!$A$151:$Z$151,0)),0)+IFERROR(INDEX('Hoja de Trabajo para listado'!$AB$155:$BA$1048576,MATCH($A625,'Hoja de Trabajo para listado'!$AB$155:$AB$1048576,0),MATCH((CUADRO!L$5&amp;$E625),'Hoja de Trabajo para listado'!$AB$151:$BA$151,0)),0)+IFERROR(INDEX('Hoja de Trabajo para listado'!$BC$155:$CB$1048576,MATCH($A625,'Hoja de Trabajo para listado'!$BC$155:$BC$1048576,0),MATCH((CUADRO!L$5&amp;$E625),'Hoja de Trabajo para listado'!$BC$151:$CB$151,0)),0)+IFERROR(INDEX('Hoja de Trabajo para listado'!$DE$153:$DG$274,MATCH($A625,'Hoja de Trabajo para listado'!$DE$153:$DE$1048576,0),MATCH((CUADRO!L$5&amp;$E625),'Hoja de Trabajo para listado'!$DE$151:$DG$151,0)),0)+IFERROR(INDEX('Hoja de Trabajo para listado'!$CD$155:$DC$1048576,MATCH($A625,'Hoja de Trabajo para listado'!$CD$155:$CD$1048576,0),MATCH((CUADRO!L$5&amp;$E625),'Hoja de Trabajo para listado'!$CD$151:$DC$151,0)),0)</f>
        <v>0</v>
      </c>
      <c r="M625" s="314">
        <f ca="1">+IFERROR(INDEX('Hoja de Trabajo para listado'!$A$155:$Z$1048576,MATCH($A625,'Hoja de Trabajo para listado'!$A$155:$A$1048576,0),MATCH((CUADRO!M$5&amp;$E625),'Hoja de Trabajo para listado'!$A$151:$Z$151,0)),0)+IFERROR(INDEX('Hoja de Trabajo para listado'!$AB$155:$BA$1048576,MATCH($A625,'Hoja de Trabajo para listado'!$AB$155:$AB$1048576,0),MATCH((CUADRO!M$5&amp;$E625),'Hoja de Trabajo para listado'!$AB$151:$BA$151,0)),0)+IFERROR(INDEX('Hoja de Trabajo para listado'!$BC$155:$CB$1048576,MATCH($A625,'Hoja de Trabajo para listado'!$BC$155:$BC$1048576,0),MATCH((CUADRO!M$5&amp;$E625),'Hoja de Trabajo para listado'!$BC$151:$CB$151,0)),0)+IFERROR(INDEX('Hoja de Trabajo para listado'!$DE$153:$DG$274,MATCH($A625,'Hoja de Trabajo para listado'!$DE$153:$DE$1048576,0),MATCH((CUADRO!M$5&amp;$E625),'Hoja de Trabajo para listado'!$DE$151:$DG$151,0)),0)+IFERROR(INDEX('Hoja de Trabajo para listado'!$CD$155:$DC$1048576,MATCH($A625,'Hoja de Trabajo para listado'!$CD$155:$CD$1048576,0),MATCH((CUADRO!M$5&amp;$E625),'Hoja de Trabajo para listado'!$CD$151:$DC$151,0)),0)</f>
        <v>0</v>
      </c>
      <c r="N625" s="314">
        <f ca="1">+IFERROR(INDEX('Hoja de Trabajo para listado'!$A$155:$Z$1048576,MATCH($A625,'Hoja de Trabajo para listado'!$A$155:$A$1048576,0),MATCH((CUADRO!N$5&amp;$E625),'Hoja de Trabajo para listado'!$A$151:$Z$151,0)),0)+IFERROR(INDEX('Hoja de Trabajo para listado'!$AB$155:$BA$1048576,MATCH($A625,'Hoja de Trabajo para listado'!$AB$155:$AB$1048576,0),MATCH((CUADRO!N$5&amp;$E625),'Hoja de Trabajo para listado'!$AB$151:$BA$151,0)),0)+IFERROR(INDEX('Hoja de Trabajo para listado'!$BC$155:$CB$1048576,MATCH($A625,'Hoja de Trabajo para listado'!$BC$155:$BC$1048576,0),MATCH((CUADRO!N$5&amp;$E625),'Hoja de Trabajo para listado'!$BC$151:$CB$151,0)),0)+IFERROR(INDEX('Hoja de Trabajo para listado'!$DE$153:$DG$274,MATCH($A625,'Hoja de Trabajo para listado'!$DE$153:$DE$1048576,0),MATCH((CUADRO!N$5&amp;$E625),'Hoja de Trabajo para listado'!$DE$151:$DG$151,0)),0)+IFERROR(INDEX('Hoja de Trabajo para listado'!$CD$155:$DC$1048576,MATCH($A625,'Hoja de Trabajo para listado'!$CD$155:$CD$1048576,0),MATCH((CUADRO!N$5&amp;$E625),'Hoja de Trabajo para listado'!$CD$151:$DC$151,0)),0)</f>
        <v>0</v>
      </c>
      <c r="O625" s="314">
        <f ca="1">+IFERROR(INDEX('Hoja de Trabajo para listado'!$A$155:$Z$1048576,MATCH($A625,'Hoja de Trabajo para listado'!$A$155:$A$1048576,0),MATCH((CUADRO!O$5&amp;$E625),'Hoja de Trabajo para listado'!$A$151:$Z$151,0)),0)+IFERROR(INDEX('Hoja de Trabajo para listado'!$AB$155:$BA$1048576,MATCH($A625,'Hoja de Trabajo para listado'!$AB$155:$AB$1048576,0),MATCH((CUADRO!O$5&amp;$E625),'Hoja de Trabajo para listado'!$AB$151:$BA$151,0)),0)+IFERROR(INDEX('Hoja de Trabajo para listado'!$BC$155:$CB$1048576,MATCH($A625,'Hoja de Trabajo para listado'!$BC$155:$BC$1048576,0),MATCH((CUADRO!O$5&amp;$E625),'Hoja de Trabajo para listado'!$BC$151:$CB$151,0)),0)+IFERROR(INDEX('Hoja de Trabajo para listado'!$DE$153:$DG$274,MATCH($A625,'Hoja de Trabajo para listado'!$DE$153:$DE$1048576,0),MATCH((CUADRO!O$5&amp;$E625),'Hoja de Trabajo para listado'!$DE$151:$DG$151,0)),0)+IFERROR(INDEX('Hoja de Trabajo para listado'!$CD$155:$DC$1048576,MATCH($A625,'Hoja de Trabajo para listado'!$CD$155:$CD$1048576,0),MATCH((CUADRO!O$5&amp;$E625),'Hoja de Trabajo para listado'!$CD$151:$DC$151,0)),0)</f>
        <v>0</v>
      </c>
      <c r="P625" s="314">
        <f ca="1">+IFERROR(INDEX('Hoja de Trabajo para listado'!$A$155:$Z$1048576,MATCH($A625,'Hoja de Trabajo para listado'!$A$155:$A$1048576,0),MATCH((CUADRO!P$5&amp;$E625),'Hoja de Trabajo para listado'!$A$151:$Z$151,0)),0)+IFERROR(INDEX('Hoja de Trabajo para listado'!$AB$155:$BA$1048576,MATCH($A625,'Hoja de Trabajo para listado'!$AB$155:$AB$1048576,0),MATCH((CUADRO!P$5&amp;$E625),'Hoja de Trabajo para listado'!$AB$151:$BA$151,0)),0)+IFERROR(INDEX('Hoja de Trabajo para listado'!$BC$155:$CB$1048576,MATCH($A625,'Hoja de Trabajo para listado'!$BC$155:$BC$1048576,0),MATCH((CUADRO!P$5&amp;$E625),'Hoja de Trabajo para listado'!$BC$151:$CB$151,0)),0)+IFERROR(INDEX('Hoja de Trabajo para listado'!$DE$153:$DG$274,MATCH($A625,'Hoja de Trabajo para listado'!$DE$153:$DE$1048576,0),MATCH((CUADRO!P$5&amp;$E625),'Hoja de Trabajo para listado'!$DE$151:$DG$151,0)),0)+IFERROR(INDEX('Hoja de Trabajo para listado'!$CD$155:$DC$1048576,MATCH($A625,'Hoja de Trabajo para listado'!$CD$155:$CD$1048576,0),MATCH((CUADRO!P$5&amp;$E625),'Hoja de Trabajo para listado'!$CD$151:$DC$151,0)),0)</f>
        <v>0</v>
      </c>
      <c r="Q625" s="314">
        <f ca="1">+IFERROR(INDEX('Hoja de Trabajo para listado'!$A$155:$Z$1048576,MATCH($A625,'Hoja de Trabajo para listado'!$A$155:$A$1048576,0),MATCH((CUADRO!Q$5&amp;$E625),'Hoja de Trabajo para listado'!$A$151:$Z$151,0)),0)+IFERROR(INDEX('Hoja de Trabajo para listado'!$AB$155:$BA$1048576,MATCH($A625,'Hoja de Trabajo para listado'!$AB$155:$AB$1048576,0),MATCH((CUADRO!Q$5&amp;$E625),'Hoja de Trabajo para listado'!$AB$151:$BA$151,0)),0)+IFERROR(INDEX('Hoja de Trabajo para listado'!$BC$155:$CB$1048576,MATCH($A625,'Hoja de Trabajo para listado'!$BC$155:$BC$1048576,0),MATCH((CUADRO!Q$5&amp;$E625),'Hoja de Trabajo para listado'!$BC$151:$CB$151,0)),0)+IFERROR(INDEX('Hoja de Trabajo para listado'!$DE$153:$DG$274,MATCH($A625,'Hoja de Trabajo para listado'!$DE$153:$DE$1048576,0),MATCH((CUADRO!Q$5&amp;$E625),'Hoja de Trabajo para listado'!$DE$151:$DG$151,0)),0)+IFERROR(INDEX('Hoja de Trabajo para listado'!$CD$155:$DC$1048576,MATCH($A625,'Hoja de Trabajo para listado'!$CD$155:$CD$1048576,0),MATCH((CUADRO!Q$5&amp;$E625),'Hoja de Trabajo para listado'!$CD$151:$DC$151,0)),0)</f>
        <v>0</v>
      </c>
      <c r="R625" s="314">
        <f t="shared" ca="1" si="18"/>
        <v>0</v>
      </c>
      <c r="S625" s="322">
        <f ca="1">+R624+R625</f>
        <v>0</v>
      </c>
      <c r="T625" s="314">
        <f ca="1">+S625</f>
        <v>0</v>
      </c>
      <c r="U625" s="313">
        <f t="shared" si="19"/>
        <v>2</v>
      </c>
      <c r="V625" s="319" t="str">
        <f>+VLOOKUP(A625,bd_lista!$A$3:$E$593,5,FALSE)</f>
        <v>Gobiernos Autonomos Municipales</v>
      </c>
      <c r="W625" s="426"/>
    </row>
    <row r="626" spans="1:23" customFormat="1" ht="15" hidden="1" customHeight="1">
      <c r="A626" s="323">
        <v>1610</v>
      </c>
      <c r="B626" s="427">
        <f>+A626</f>
        <v>1610</v>
      </c>
      <c r="C626" s="318" t="str">
        <f>+VLOOKUP(A626,bd_lista!$A$3:$C$593,3,FALSE)</f>
        <v>Gobierno Autónomo Municipal de el Puente</v>
      </c>
      <c r="D626" s="429" t="str">
        <f>+C626</f>
        <v>Gobierno Autónomo Municipal de el Puente</v>
      </c>
      <c r="E626" s="346" t="s">
        <v>1418</v>
      </c>
      <c r="F626" s="314">
        <f ca="1">+IFERROR(INDEX('Hoja de Trabajo para listado'!$A$155:$Z$1048576,MATCH($A626,'Hoja de Trabajo para listado'!$A$155:$A$1048576,0),MATCH((CUADRO!F$5&amp;$E626),'Hoja de Trabajo para listado'!$A$151:$Z$151,0)),0)+IFERROR(INDEX('Hoja de Trabajo para listado'!$AB$155:$BA$1048576,MATCH($A626,'Hoja de Trabajo para listado'!$AB$155:$AB$1048576,0),MATCH((CUADRO!F$5&amp;$E626),'Hoja de Trabajo para listado'!$AB$151:$BA$151,0)),0)+IFERROR(INDEX('Hoja de Trabajo para listado'!$BC$155:$CB$1048576,MATCH($A626,'Hoja de Trabajo para listado'!$BC$155:$BC$1048576,0),MATCH((CUADRO!F$5&amp;$E626),'Hoja de Trabajo para listado'!$BC$151:$CB$151,0)),0)+IFERROR(INDEX('Hoja de Trabajo para listado'!$DE$153:$DG$274,MATCH($A626,'Hoja de Trabajo para listado'!$DE$153:$DE$1048576,0),MATCH((CUADRO!F$5&amp;$E626),'Hoja de Trabajo para listado'!$DE$151:$DG$151,0)),0)+IFERROR(INDEX('Hoja de Trabajo para listado'!$CD$155:$DC$1048576,MATCH($A626,'Hoja de Trabajo para listado'!$CD$155:$CD$1048576,0),MATCH((CUADRO!F$5&amp;$E626),'Hoja de Trabajo para listado'!$CD$151:$DC$151,0)),0)</f>
        <v>0</v>
      </c>
      <c r="G626" s="314">
        <f ca="1">+IFERROR(INDEX('Hoja de Trabajo para listado'!$A$155:$Z$1048576,MATCH($A626,'Hoja de Trabajo para listado'!$A$155:$A$1048576,0),MATCH((CUADRO!G$5&amp;$E626),'Hoja de Trabajo para listado'!$A$151:$Z$151,0)),0)+IFERROR(INDEX('Hoja de Trabajo para listado'!$AB$155:$BA$1048576,MATCH($A626,'Hoja de Trabajo para listado'!$AB$155:$AB$1048576,0),MATCH((CUADRO!G$5&amp;$E626),'Hoja de Trabajo para listado'!$AB$151:$BA$151,0)),0)+IFERROR(INDEX('Hoja de Trabajo para listado'!$BC$155:$CB$1048576,MATCH($A626,'Hoja de Trabajo para listado'!$BC$155:$BC$1048576,0),MATCH((CUADRO!G$5&amp;$E626),'Hoja de Trabajo para listado'!$BC$151:$CB$151,0)),0)+IFERROR(INDEX('Hoja de Trabajo para listado'!$DE$153:$DG$274,MATCH($A626,'Hoja de Trabajo para listado'!$DE$153:$DE$1048576,0),MATCH((CUADRO!G$5&amp;$E626),'Hoja de Trabajo para listado'!$DE$151:$DG$151,0)),0)+IFERROR(INDEX('Hoja de Trabajo para listado'!$CD$155:$DC$1048576,MATCH($A626,'Hoja de Trabajo para listado'!$CD$155:$CD$1048576,0),MATCH((CUADRO!G$5&amp;$E626),'Hoja de Trabajo para listado'!$CD$151:$DC$151,0)),0)</f>
        <v>0</v>
      </c>
      <c r="H626" s="314">
        <f ca="1">+IFERROR(INDEX('Hoja de Trabajo para listado'!$A$155:$Z$1048576,MATCH($A626,'Hoja de Trabajo para listado'!$A$155:$A$1048576,0),MATCH((CUADRO!H$5&amp;$E626),'Hoja de Trabajo para listado'!$A$151:$Z$151,0)),0)+IFERROR(INDEX('Hoja de Trabajo para listado'!$AB$155:$BA$1048576,MATCH($A626,'Hoja de Trabajo para listado'!$AB$155:$AB$1048576,0),MATCH((CUADRO!H$5&amp;$E626),'Hoja de Trabajo para listado'!$AB$151:$BA$151,0)),0)+IFERROR(INDEX('Hoja de Trabajo para listado'!$BC$155:$CB$1048576,MATCH($A626,'Hoja de Trabajo para listado'!$BC$155:$BC$1048576,0),MATCH((CUADRO!H$5&amp;$E626),'Hoja de Trabajo para listado'!$BC$151:$CB$151,0)),0)+IFERROR(INDEX('Hoja de Trabajo para listado'!$DE$153:$DG$274,MATCH($A626,'Hoja de Trabajo para listado'!$DE$153:$DE$1048576,0),MATCH((CUADRO!H$5&amp;$E626),'Hoja de Trabajo para listado'!$DE$151:$DG$151,0)),0)+IFERROR(INDEX('Hoja de Trabajo para listado'!$CD$155:$DC$1048576,MATCH($A626,'Hoja de Trabajo para listado'!$CD$155:$CD$1048576,0),MATCH((CUADRO!H$5&amp;$E626),'Hoja de Trabajo para listado'!$CD$151:$DC$151,0)),0)</f>
        <v>0</v>
      </c>
      <c r="I626" s="314">
        <f ca="1">+IFERROR(INDEX('Hoja de Trabajo para listado'!$A$155:$Z$1048576,MATCH($A626,'Hoja de Trabajo para listado'!$A$155:$A$1048576,0),MATCH((CUADRO!I$5&amp;$E626),'Hoja de Trabajo para listado'!$A$151:$Z$151,0)),0)+IFERROR(INDEX('Hoja de Trabajo para listado'!$AB$155:$BA$1048576,MATCH($A626,'Hoja de Trabajo para listado'!$AB$155:$AB$1048576,0),MATCH((CUADRO!I$5&amp;$E626),'Hoja de Trabajo para listado'!$AB$151:$BA$151,0)),0)+IFERROR(INDEX('Hoja de Trabajo para listado'!$BC$155:$CB$1048576,MATCH($A626,'Hoja de Trabajo para listado'!$BC$155:$BC$1048576,0),MATCH((CUADRO!I$5&amp;$E626),'Hoja de Trabajo para listado'!$BC$151:$CB$151,0)),0)+IFERROR(INDEX('Hoja de Trabajo para listado'!$DE$153:$DG$274,MATCH($A626,'Hoja de Trabajo para listado'!$DE$153:$DE$1048576,0),MATCH((CUADRO!I$5&amp;$E626),'Hoja de Trabajo para listado'!$DE$151:$DG$151,0)),0)+IFERROR(INDEX('Hoja de Trabajo para listado'!$CD$155:$DC$1048576,MATCH($A626,'Hoja de Trabajo para listado'!$CD$155:$CD$1048576,0),MATCH((CUADRO!I$5&amp;$E626),'Hoja de Trabajo para listado'!$CD$151:$DC$151,0)),0)</f>
        <v>0</v>
      </c>
      <c r="J626" s="314">
        <f ca="1">+IFERROR(INDEX('Hoja de Trabajo para listado'!$A$155:$Z$1048576,MATCH($A626,'Hoja de Trabajo para listado'!$A$155:$A$1048576,0),MATCH((CUADRO!J$5&amp;$E626),'Hoja de Trabajo para listado'!$A$151:$Z$151,0)),0)+IFERROR(INDEX('Hoja de Trabajo para listado'!$AB$155:$BA$1048576,MATCH($A626,'Hoja de Trabajo para listado'!$AB$155:$AB$1048576,0),MATCH((CUADRO!J$5&amp;$E626),'Hoja de Trabajo para listado'!$AB$151:$BA$151,0)),0)+IFERROR(INDEX('Hoja de Trabajo para listado'!$BC$155:$CB$1048576,MATCH($A626,'Hoja de Trabajo para listado'!$BC$155:$BC$1048576,0),MATCH((CUADRO!J$5&amp;$E626),'Hoja de Trabajo para listado'!$BC$151:$CB$151,0)),0)+IFERROR(INDEX('Hoja de Trabajo para listado'!$DE$153:$DG$274,MATCH($A626,'Hoja de Trabajo para listado'!$DE$153:$DE$1048576,0),MATCH((CUADRO!J$5&amp;$E626),'Hoja de Trabajo para listado'!$DE$151:$DG$151,0)),0)+IFERROR(INDEX('Hoja de Trabajo para listado'!$CD$155:$DC$1048576,MATCH($A626,'Hoja de Trabajo para listado'!$CD$155:$CD$1048576,0),MATCH((CUADRO!J$5&amp;$E626),'Hoja de Trabajo para listado'!$CD$151:$DC$151,0)),0)</f>
        <v>0</v>
      </c>
      <c r="K626" s="314">
        <f ca="1">+IFERROR(INDEX('Hoja de Trabajo para listado'!$A$155:$Z$1048576,MATCH($A626,'Hoja de Trabajo para listado'!$A$155:$A$1048576,0),MATCH((CUADRO!K$5&amp;$E626),'Hoja de Trabajo para listado'!$A$151:$Z$151,0)),0)+IFERROR(INDEX('Hoja de Trabajo para listado'!$AB$155:$BA$1048576,MATCH($A626,'Hoja de Trabajo para listado'!$AB$155:$AB$1048576,0),MATCH((CUADRO!K$5&amp;$E626),'Hoja de Trabajo para listado'!$AB$151:$BA$151,0)),0)+IFERROR(INDEX('Hoja de Trabajo para listado'!$BC$155:$CB$1048576,MATCH($A626,'Hoja de Trabajo para listado'!$BC$155:$BC$1048576,0),MATCH((CUADRO!K$5&amp;$E626),'Hoja de Trabajo para listado'!$BC$151:$CB$151,0)),0)+IFERROR(INDEX('Hoja de Trabajo para listado'!$DE$153:$DG$274,MATCH($A626,'Hoja de Trabajo para listado'!$DE$153:$DE$1048576,0),MATCH((CUADRO!K$5&amp;$E626),'Hoja de Trabajo para listado'!$DE$151:$DG$151,0)),0)+IFERROR(INDEX('Hoja de Trabajo para listado'!$CD$155:$DC$1048576,MATCH($A626,'Hoja de Trabajo para listado'!$CD$155:$CD$1048576,0),MATCH((CUADRO!K$5&amp;$E626),'Hoja de Trabajo para listado'!$CD$151:$DC$151,0)),0)</f>
        <v>0</v>
      </c>
      <c r="L626" s="314">
        <f ca="1">+IFERROR(INDEX('Hoja de Trabajo para listado'!$A$155:$Z$1048576,MATCH($A626,'Hoja de Trabajo para listado'!$A$155:$A$1048576,0),MATCH((CUADRO!L$5&amp;$E626),'Hoja de Trabajo para listado'!$A$151:$Z$151,0)),0)+IFERROR(INDEX('Hoja de Trabajo para listado'!$AB$155:$BA$1048576,MATCH($A626,'Hoja de Trabajo para listado'!$AB$155:$AB$1048576,0),MATCH((CUADRO!L$5&amp;$E626),'Hoja de Trabajo para listado'!$AB$151:$BA$151,0)),0)+IFERROR(INDEX('Hoja de Trabajo para listado'!$BC$155:$CB$1048576,MATCH($A626,'Hoja de Trabajo para listado'!$BC$155:$BC$1048576,0),MATCH((CUADRO!L$5&amp;$E626),'Hoja de Trabajo para listado'!$BC$151:$CB$151,0)),0)+IFERROR(INDEX('Hoja de Trabajo para listado'!$DE$153:$DG$274,MATCH($A626,'Hoja de Trabajo para listado'!$DE$153:$DE$1048576,0),MATCH((CUADRO!L$5&amp;$E626),'Hoja de Trabajo para listado'!$DE$151:$DG$151,0)),0)+IFERROR(INDEX('Hoja de Trabajo para listado'!$CD$155:$DC$1048576,MATCH($A626,'Hoja de Trabajo para listado'!$CD$155:$CD$1048576,0),MATCH((CUADRO!L$5&amp;$E626),'Hoja de Trabajo para listado'!$CD$151:$DC$151,0)),0)</f>
        <v>0</v>
      </c>
      <c r="M626" s="314">
        <f ca="1">+IFERROR(INDEX('Hoja de Trabajo para listado'!$A$155:$Z$1048576,MATCH($A626,'Hoja de Trabajo para listado'!$A$155:$A$1048576,0),MATCH((CUADRO!M$5&amp;$E626),'Hoja de Trabajo para listado'!$A$151:$Z$151,0)),0)+IFERROR(INDEX('Hoja de Trabajo para listado'!$AB$155:$BA$1048576,MATCH($A626,'Hoja de Trabajo para listado'!$AB$155:$AB$1048576,0),MATCH((CUADRO!M$5&amp;$E626),'Hoja de Trabajo para listado'!$AB$151:$BA$151,0)),0)+IFERROR(INDEX('Hoja de Trabajo para listado'!$BC$155:$CB$1048576,MATCH($A626,'Hoja de Trabajo para listado'!$BC$155:$BC$1048576,0),MATCH((CUADRO!M$5&amp;$E626),'Hoja de Trabajo para listado'!$BC$151:$CB$151,0)),0)+IFERROR(INDEX('Hoja de Trabajo para listado'!$DE$153:$DG$274,MATCH($A626,'Hoja de Trabajo para listado'!$DE$153:$DE$1048576,0),MATCH((CUADRO!M$5&amp;$E626),'Hoja de Trabajo para listado'!$DE$151:$DG$151,0)),0)+IFERROR(INDEX('Hoja de Trabajo para listado'!$CD$155:$DC$1048576,MATCH($A626,'Hoja de Trabajo para listado'!$CD$155:$CD$1048576,0),MATCH((CUADRO!M$5&amp;$E626),'Hoja de Trabajo para listado'!$CD$151:$DC$151,0)),0)</f>
        <v>0</v>
      </c>
      <c r="N626" s="314">
        <f ca="1">+IFERROR(INDEX('Hoja de Trabajo para listado'!$A$155:$Z$1048576,MATCH($A626,'Hoja de Trabajo para listado'!$A$155:$A$1048576,0),MATCH((CUADRO!N$5&amp;$E626),'Hoja de Trabajo para listado'!$A$151:$Z$151,0)),0)+IFERROR(INDEX('Hoja de Trabajo para listado'!$AB$155:$BA$1048576,MATCH($A626,'Hoja de Trabajo para listado'!$AB$155:$AB$1048576,0),MATCH((CUADRO!N$5&amp;$E626),'Hoja de Trabajo para listado'!$AB$151:$BA$151,0)),0)+IFERROR(INDEX('Hoja de Trabajo para listado'!$BC$155:$CB$1048576,MATCH($A626,'Hoja de Trabajo para listado'!$BC$155:$BC$1048576,0),MATCH((CUADRO!N$5&amp;$E626),'Hoja de Trabajo para listado'!$BC$151:$CB$151,0)),0)+IFERROR(INDEX('Hoja de Trabajo para listado'!$DE$153:$DG$274,MATCH($A626,'Hoja de Trabajo para listado'!$DE$153:$DE$1048576,0),MATCH((CUADRO!N$5&amp;$E626),'Hoja de Trabajo para listado'!$DE$151:$DG$151,0)),0)+IFERROR(INDEX('Hoja de Trabajo para listado'!$CD$155:$DC$1048576,MATCH($A626,'Hoja de Trabajo para listado'!$CD$155:$CD$1048576,0),MATCH((CUADRO!N$5&amp;$E626),'Hoja de Trabajo para listado'!$CD$151:$DC$151,0)),0)</f>
        <v>0</v>
      </c>
      <c r="O626" s="314">
        <f ca="1">+IFERROR(INDEX('Hoja de Trabajo para listado'!$A$155:$Z$1048576,MATCH($A626,'Hoja de Trabajo para listado'!$A$155:$A$1048576,0),MATCH((CUADRO!O$5&amp;$E626),'Hoja de Trabajo para listado'!$A$151:$Z$151,0)),0)+IFERROR(INDEX('Hoja de Trabajo para listado'!$AB$155:$BA$1048576,MATCH($A626,'Hoja de Trabajo para listado'!$AB$155:$AB$1048576,0),MATCH((CUADRO!O$5&amp;$E626),'Hoja de Trabajo para listado'!$AB$151:$BA$151,0)),0)+IFERROR(INDEX('Hoja de Trabajo para listado'!$BC$155:$CB$1048576,MATCH($A626,'Hoja de Trabajo para listado'!$BC$155:$BC$1048576,0),MATCH((CUADRO!O$5&amp;$E626),'Hoja de Trabajo para listado'!$BC$151:$CB$151,0)),0)+IFERROR(INDEX('Hoja de Trabajo para listado'!$DE$153:$DG$274,MATCH($A626,'Hoja de Trabajo para listado'!$DE$153:$DE$1048576,0),MATCH((CUADRO!O$5&amp;$E626),'Hoja de Trabajo para listado'!$DE$151:$DG$151,0)),0)+IFERROR(INDEX('Hoja de Trabajo para listado'!$CD$155:$DC$1048576,MATCH($A626,'Hoja de Trabajo para listado'!$CD$155:$CD$1048576,0),MATCH((CUADRO!O$5&amp;$E626),'Hoja de Trabajo para listado'!$CD$151:$DC$151,0)),0)</f>
        <v>0</v>
      </c>
      <c r="P626" s="314">
        <f ca="1">+IFERROR(INDEX('Hoja de Trabajo para listado'!$A$155:$Z$1048576,MATCH($A626,'Hoja de Trabajo para listado'!$A$155:$A$1048576,0),MATCH((CUADRO!P$5&amp;$E626),'Hoja de Trabajo para listado'!$A$151:$Z$151,0)),0)+IFERROR(INDEX('Hoja de Trabajo para listado'!$AB$155:$BA$1048576,MATCH($A626,'Hoja de Trabajo para listado'!$AB$155:$AB$1048576,0),MATCH((CUADRO!P$5&amp;$E626),'Hoja de Trabajo para listado'!$AB$151:$BA$151,0)),0)+IFERROR(INDEX('Hoja de Trabajo para listado'!$BC$155:$CB$1048576,MATCH($A626,'Hoja de Trabajo para listado'!$BC$155:$BC$1048576,0),MATCH((CUADRO!P$5&amp;$E626),'Hoja de Trabajo para listado'!$BC$151:$CB$151,0)),0)+IFERROR(INDEX('Hoja de Trabajo para listado'!$DE$153:$DG$274,MATCH($A626,'Hoja de Trabajo para listado'!$DE$153:$DE$1048576,0),MATCH((CUADRO!P$5&amp;$E626),'Hoja de Trabajo para listado'!$DE$151:$DG$151,0)),0)+IFERROR(INDEX('Hoja de Trabajo para listado'!$CD$155:$DC$1048576,MATCH($A626,'Hoja de Trabajo para listado'!$CD$155:$CD$1048576,0),MATCH((CUADRO!P$5&amp;$E626),'Hoja de Trabajo para listado'!$CD$151:$DC$151,0)),0)</f>
        <v>0</v>
      </c>
      <c r="Q626" s="314">
        <f ca="1">+IFERROR(INDEX('Hoja de Trabajo para listado'!$A$155:$Z$1048576,MATCH($A626,'Hoja de Trabajo para listado'!$A$155:$A$1048576,0),MATCH((CUADRO!Q$5&amp;$E626),'Hoja de Trabajo para listado'!$A$151:$Z$151,0)),0)+IFERROR(INDEX('Hoja de Trabajo para listado'!$AB$155:$BA$1048576,MATCH($A626,'Hoja de Trabajo para listado'!$AB$155:$AB$1048576,0),MATCH((CUADRO!Q$5&amp;$E626),'Hoja de Trabajo para listado'!$AB$151:$BA$151,0)),0)+IFERROR(INDEX('Hoja de Trabajo para listado'!$BC$155:$CB$1048576,MATCH($A626,'Hoja de Trabajo para listado'!$BC$155:$BC$1048576,0),MATCH((CUADRO!Q$5&amp;$E626),'Hoja de Trabajo para listado'!$BC$151:$CB$151,0)),0)+IFERROR(INDEX('Hoja de Trabajo para listado'!$DE$153:$DG$274,MATCH($A626,'Hoja de Trabajo para listado'!$DE$153:$DE$1048576,0),MATCH((CUADRO!Q$5&amp;$E626),'Hoja de Trabajo para listado'!$DE$151:$DG$151,0)),0)+IFERROR(INDEX('Hoja de Trabajo para listado'!$CD$155:$DC$1048576,MATCH($A626,'Hoja de Trabajo para listado'!$CD$155:$CD$1048576,0),MATCH((CUADRO!Q$5&amp;$E626),'Hoja de Trabajo para listado'!$CD$151:$DC$151,0)),0)</f>
        <v>0</v>
      </c>
      <c r="R626" s="314">
        <f t="shared" ca="1" si="18"/>
        <v>0</v>
      </c>
      <c r="S626" s="322"/>
      <c r="T626" s="314">
        <f ca="1">+T627</f>
        <v>0</v>
      </c>
      <c r="U626" s="313">
        <f t="shared" si="19"/>
        <v>1</v>
      </c>
      <c r="V626" s="319" t="str">
        <f>+VLOOKUP(A626,bd_lista!$A$3:$E$593,5,FALSE)</f>
        <v>Gobiernos Autonomos Municipales</v>
      </c>
      <c r="W626" s="425" t="str">
        <f>+V626</f>
        <v>Gobiernos Autonomos Municipales</v>
      </c>
    </row>
    <row r="627" spans="1:23" customFormat="1" ht="15" hidden="1" customHeight="1">
      <c r="A627" s="323">
        <v>1610</v>
      </c>
      <c r="B627" s="428"/>
      <c r="C627" s="318" t="str">
        <f>+VLOOKUP(A627,bd_lista!$A$3:$C$593,3,FALSE)</f>
        <v>Gobierno Autónomo Municipal de el Puente</v>
      </c>
      <c r="D627" s="430"/>
      <c r="E627" s="347" t="s">
        <v>1419</v>
      </c>
      <c r="F627" s="314">
        <f ca="1">+IFERROR(INDEX('Hoja de Trabajo para listado'!$A$155:$Z$1048576,MATCH($A627,'Hoja de Trabajo para listado'!$A$155:$A$1048576,0),MATCH((CUADRO!F$5&amp;$E627),'Hoja de Trabajo para listado'!$A$151:$Z$151,0)),0)+IFERROR(INDEX('Hoja de Trabajo para listado'!$AB$155:$BA$1048576,MATCH($A627,'Hoja de Trabajo para listado'!$AB$155:$AB$1048576,0),MATCH((CUADRO!F$5&amp;$E627),'Hoja de Trabajo para listado'!$AB$151:$BA$151,0)),0)+IFERROR(INDEX('Hoja de Trabajo para listado'!$BC$155:$CB$1048576,MATCH($A627,'Hoja de Trabajo para listado'!$BC$155:$BC$1048576,0),MATCH((CUADRO!F$5&amp;$E627),'Hoja de Trabajo para listado'!$BC$151:$CB$151,0)),0)+IFERROR(INDEX('Hoja de Trabajo para listado'!$DE$153:$DG$274,MATCH($A627,'Hoja de Trabajo para listado'!$DE$153:$DE$1048576,0),MATCH((CUADRO!F$5&amp;$E627),'Hoja de Trabajo para listado'!$DE$151:$DG$151,0)),0)+IFERROR(INDEX('Hoja de Trabajo para listado'!$CD$155:$DC$1048576,MATCH($A627,'Hoja de Trabajo para listado'!$CD$155:$CD$1048576,0),MATCH((CUADRO!F$5&amp;$E627),'Hoja de Trabajo para listado'!$CD$151:$DC$151,0)),0)</f>
        <v>0</v>
      </c>
      <c r="G627" s="314">
        <f ca="1">+IFERROR(INDEX('Hoja de Trabajo para listado'!$A$155:$Z$1048576,MATCH($A627,'Hoja de Trabajo para listado'!$A$155:$A$1048576,0),MATCH((CUADRO!G$5&amp;$E627),'Hoja de Trabajo para listado'!$A$151:$Z$151,0)),0)+IFERROR(INDEX('Hoja de Trabajo para listado'!$AB$155:$BA$1048576,MATCH($A627,'Hoja de Trabajo para listado'!$AB$155:$AB$1048576,0),MATCH((CUADRO!G$5&amp;$E627),'Hoja de Trabajo para listado'!$AB$151:$BA$151,0)),0)+IFERROR(INDEX('Hoja de Trabajo para listado'!$BC$155:$CB$1048576,MATCH($A627,'Hoja de Trabajo para listado'!$BC$155:$BC$1048576,0),MATCH((CUADRO!G$5&amp;$E627),'Hoja de Trabajo para listado'!$BC$151:$CB$151,0)),0)+IFERROR(INDEX('Hoja de Trabajo para listado'!$DE$153:$DG$274,MATCH($A627,'Hoja de Trabajo para listado'!$DE$153:$DE$1048576,0),MATCH((CUADRO!G$5&amp;$E627),'Hoja de Trabajo para listado'!$DE$151:$DG$151,0)),0)+IFERROR(INDEX('Hoja de Trabajo para listado'!$CD$155:$DC$1048576,MATCH($A627,'Hoja de Trabajo para listado'!$CD$155:$CD$1048576,0),MATCH((CUADRO!G$5&amp;$E627),'Hoja de Trabajo para listado'!$CD$151:$DC$151,0)),0)</f>
        <v>0</v>
      </c>
      <c r="H627" s="314">
        <f ca="1">+IFERROR(INDEX('Hoja de Trabajo para listado'!$A$155:$Z$1048576,MATCH($A627,'Hoja de Trabajo para listado'!$A$155:$A$1048576,0),MATCH((CUADRO!H$5&amp;$E627),'Hoja de Trabajo para listado'!$A$151:$Z$151,0)),0)+IFERROR(INDEX('Hoja de Trabajo para listado'!$AB$155:$BA$1048576,MATCH($A627,'Hoja de Trabajo para listado'!$AB$155:$AB$1048576,0),MATCH((CUADRO!H$5&amp;$E627),'Hoja de Trabajo para listado'!$AB$151:$BA$151,0)),0)+IFERROR(INDEX('Hoja de Trabajo para listado'!$BC$155:$CB$1048576,MATCH($A627,'Hoja de Trabajo para listado'!$BC$155:$BC$1048576,0),MATCH((CUADRO!H$5&amp;$E627),'Hoja de Trabajo para listado'!$BC$151:$CB$151,0)),0)+IFERROR(INDEX('Hoja de Trabajo para listado'!$DE$153:$DG$274,MATCH($A627,'Hoja de Trabajo para listado'!$DE$153:$DE$1048576,0),MATCH((CUADRO!H$5&amp;$E627),'Hoja de Trabajo para listado'!$DE$151:$DG$151,0)),0)+IFERROR(INDEX('Hoja de Trabajo para listado'!$CD$155:$DC$1048576,MATCH($A627,'Hoja de Trabajo para listado'!$CD$155:$CD$1048576,0),MATCH((CUADRO!H$5&amp;$E627),'Hoja de Trabajo para listado'!$CD$151:$DC$151,0)),0)</f>
        <v>0</v>
      </c>
      <c r="I627" s="314">
        <f ca="1">+IFERROR(INDEX('Hoja de Trabajo para listado'!$A$155:$Z$1048576,MATCH($A627,'Hoja de Trabajo para listado'!$A$155:$A$1048576,0),MATCH((CUADRO!I$5&amp;$E627),'Hoja de Trabajo para listado'!$A$151:$Z$151,0)),0)+IFERROR(INDEX('Hoja de Trabajo para listado'!$AB$155:$BA$1048576,MATCH($A627,'Hoja de Trabajo para listado'!$AB$155:$AB$1048576,0),MATCH((CUADRO!I$5&amp;$E627),'Hoja de Trabajo para listado'!$AB$151:$BA$151,0)),0)+IFERROR(INDEX('Hoja de Trabajo para listado'!$BC$155:$CB$1048576,MATCH($A627,'Hoja de Trabajo para listado'!$BC$155:$BC$1048576,0),MATCH((CUADRO!I$5&amp;$E627),'Hoja de Trabajo para listado'!$BC$151:$CB$151,0)),0)+IFERROR(INDEX('Hoja de Trabajo para listado'!$DE$153:$DG$274,MATCH($A627,'Hoja de Trabajo para listado'!$DE$153:$DE$1048576,0),MATCH((CUADRO!I$5&amp;$E627),'Hoja de Trabajo para listado'!$DE$151:$DG$151,0)),0)+IFERROR(INDEX('Hoja de Trabajo para listado'!$CD$155:$DC$1048576,MATCH($A627,'Hoja de Trabajo para listado'!$CD$155:$CD$1048576,0),MATCH((CUADRO!I$5&amp;$E627),'Hoja de Trabajo para listado'!$CD$151:$DC$151,0)),0)</f>
        <v>0</v>
      </c>
      <c r="J627" s="314">
        <f ca="1">+IFERROR(INDEX('Hoja de Trabajo para listado'!$A$155:$Z$1048576,MATCH($A627,'Hoja de Trabajo para listado'!$A$155:$A$1048576,0),MATCH((CUADRO!J$5&amp;$E627),'Hoja de Trabajo para listado'!$A$151:$Z$151,0)),0)+IFERROR(INDEX('Hoja de Trabajo para listado'!$AB$155:$BA$1048576,MATCH($A627,'Hoja de Trabajo para listado'!$AB$155:$AB$1048576,0),MATCH((CUADRO!J$5&amp;$E627),'Hoja de Trabajo para listado'!$AB$151:$BA$151,0)),0)+IFERROR(INDEX('Hoja de Trabajo para listado'!$BC$155:$CB$1048576,MATCH($A627,'Hoja de Trabajo para listado'!$BC$155:$BC$1048576,0),MATCH((CUADRO!J$5&amp;$E627),'Hoja de Trabajo para listado'!$BC$151:$CB$151,0)),0)+IFERROR(INDEX('Hoja de Trabajo para listado'!$DE$153:$DG$274,MATCH($A627,'Hoja de Trabajo para listado'!$DE$153:$DE$1048576,0),MATCH((CUADRO!J$5&amp;$E627),'Hoja de Trabajo para listado'!$DE$151:$DG$151,0)),0)+IFERROR(INDEX('Hoja de Trabajo para listado'!$CD$155:$DC$1048576,MATCH($A627,'Hoja de Trabajo para listado'!$CD$155:$CD$1048576,0),MATCH((CUADRO!J$5&amp;$E627),'Hoja de Trabajo para listado'!$CD$151:$DC$151,0)),0)</f>
        <v>0</v>
      </c>
      <c r="K627" s="314">
        <f ca="1">+IFERROR(INDEX('Hoja de Trabajo para listado'!$A$155:$Z$1048576,MATCH($A627,'Hoja de Trabajo para listado'!$A$155:$A$1048576,0),MATCH((CUADRO!K$5&amp;$E627),'Hoja de Trabajo para listado'!$A$151:$Z$151,0)),0)+IFERROR(INDEX('Hoja de Trabajo para listado'!$AB$155:$BA$1048576,MATCH($A627,'Hoja de Trabajo para listado'!$AB$155:$AB$1048576,0),MATCH((CUADRO!K$5&amp;$E627),'Hoja de Trabajo para listado'!$AB$151:$BA$151,0)),0)+IFERROR(INDEX('Hoja de Trabajo para listado'!$BC$155:$CB$1048576,MATCH($A627,'Hoja de Trabajo para listado'!$BC$155:$BC$1048576,0),MATCH((CUADRO!K$5&amp;$E627),'Hoja de Trabajo para listado'!$BC$151:$CB$151,0)),0)+IFERROR(INDEX('Hoja de Trabajo para listado'!$DE$153:$DG$274,MATCH($A627,'Hoja de Trabajo para listado'!$DE$153:$DE$1048576,0),MATCH((CUADRO!K$5&amp;$E627),'Hoja de Trabajo para listado'!$DE$151:$DG$151,0)),0)+IFERROR(INDEX('Hoja de Trabajo para listado'!$CD$155:$DC$1048576,MATCH($A627,'Hoja de Trabajo para listado'!$CD$155:$CD$1048576,0),MATCH((CUADRO!K$5&amp;$E627),'Hoja de Trabajo para listado'!$CD$151:$DC$151,0)),0)</f>
        <v>0</v>
      </c>
      <c r="L627" s="314">
        <f ca="1">+IFERROR(INDEX('Hoja de Trabajo para listado'!$A$155:$Z$1048576,MATCH($A627,'Hoja de Trabajo para listado'!$A$155:$A$1048576,0),MATCH((CUADRO!L$5&amp;$E627),'Hoja de Trabajo para listado'!$A$151:$Z$151,0)),0)+IFERROR(INDEX('Hoja de Trabajo para listado'!$AB$155:$BA$1048576,MATCH($A627,'Hoja de Trabajo para listado'!$AB$155:$AB$1048576,0),MATCH((CUADRO!L$5&amp;$E627),'Hoja de Trabajo para listado'!$AB$151:$BA$151,0)),0)+IFERROR(INDEX('Hoja de Trabajo para listado'!$BC$155:$CB$1048576,MATCH($A627,'Hoja de Trabajo para listado'!$BC$155:$BC$1048576,0),MATCH((CUADRO!L$5&amp;$E627),'Hoja de Trabajo para listado'!$BC$151:$CB$151,0)),0)+IFERROR(INDEX('Hoja de Trabajo para listado'!$DE$153:$DG$274,MATCH($A627,'Hoja de Trabajo para listado'!$DE$153:$DE$1048576,0),MATCH((CUADRO!L$5&amp;$E627),'Hoja de Trabajo para listado'!$DE$151:$DG$151,0)),0)+IFERROR(INDEX('Hoja de Trabajo para listado'!$CD$155:$DC$1048576,MATCH($A627,'Hoja de Trabajo para listado'!$CD$155:$CD$1048576,0),MATCH((CUADRO!L$5&amp;$E627),'Hoja de Trabajo para listado'!$CD$151:$DC$151,0)),0)</f>
        <v>0</v>
      </c>
      <c r="M627" s="314">
        <f ca="1">+IFERROR(INDEX('Hoja de Trabajo para listado'!$A$155:$Z$1048576,MATCH($A627,'Hoja de Trabajo para listado'!$A$155:$A$1048576,0),MATCH((CUADRO!M$5&amp;$E627),'Hoja de Trabajo para listado'!$A$151:$Z$151,0)),0)+IFERROR(INDEX('Hoja de Trabajo para listado'!$AB$155:$BA$1048576,MATCH($A627,'Hoja de Trabajo para listado'!$AB$155:$AB$1048576,0),MATCH((CUADRO!M$5&amp;$E627),'Hoja de Trabajo para listado'!$AB$151:$BA$151,0)),0)+IFERROR(INDEX('Hoja de Trabajo para listado'!$BC$155:$CB$1048576,MATCH($A627,'Hoja de Trabajo para listado'!$BC$155:$BC$1048576,0),MATCH((CUADRO!M$5&amp;$E627),'Hoja de Trabajo para listado'!$BC$151:$CB$151,0)),0)+IFERROR(INDEX('Hoja de Trabajo para listado'!$DE$153:$DG$274,MATCH($A627,'Hoja de Trabajo para listado'!$DE$153:$DE$1048576,0),MATCH((CUADRO!M$5&amp;$E627),'Hoja de Trabajo para listado'!$DE$151:$DG$151,0)),0)+IFERROR(INDEX('Hoja de Trabajo para listado'!$CD$155:$DC$1048576,MATCH($A627,'Hoja de Trabajo para listado'!$CD$155:$CD$1048576,0),MATCH((CUADRO!M$5&amp;$E627),'Hoja de Trabajo para listado'!$CD$151:$DC$151,0)),0)</f>
        <v>0</v>
      </c>
      <c r="N627" s="314">
        <f ca="1">+IFERROR(INDEX('Hoja de Trabajo para listado'!$A$155:$Z$1048576,MATCH($A627,'Hoja de Trabajo para listado'!$A$155:$A$1048576,0),MATCH((CUADRO!N$5&amp;$E627),'Hoja de Trabajo para listado'!$A$151:$Z$151,0)),0)+IFERROR(INDEX('Hoja de Trabajo para listado'!$AB$155:$BA$1048576,MATCH($A627,'Hoja de Trabajo para listado'!$AB$155:$AB$1048576,0),MATCH((CUADRO!N$5&amp;$E627),'Hoja de Trabajo para listado'!$AB$151:$BA$151,0)),0)+IFERROR(INDEX('Hoja de Trabajo para listado'!$BC$155:$CB$1048576,MATCH($A627,'Hoja de Trabajo para listado'!$BC$155:$BC$1048576,0),MATCH((CUADRO!N$5&amp;$E627),'Hoja de Trabajo para listado'!$BC$151:$CB$151,0)),0)+IFERROR(INDEX('Hoja de Trabajo para listado'!$DE$153:$DG$274,MATCH($A627,'Hoja de Trabajo para listado'!$DE$153:$DE$1048576,0),MATCH((CUADRO!N$5&amp;$E627),'Hoja de Trabajo para listado'!$DE$151:$DG$151,0)),0)+IFERROR(INDEX('Hoja de Trabajo para listado'!$CD$155:$DC$1048576,MATCH($A627,'Hoja de Trabajo para listado'!$CD$155:$CD$1048576,0),MATCH((CUADRO!N$5&amp;$E627),'Hoja de Trabajo para listado'!$CD$151:$DC$151,0)),0)</f>
        <v>0</v>
      </c>
      <c r="O627" s="314">
        <f ca="1">+IFERROR(INDEX('Hoja de Trabajo para listado'!$A$155:$Z$1048576,MATCH($A627,'Hoja de Trabajo para listado'!$A$155:$A$1048576,0),MATCH((CUADRO!O$5&amp;$E627),'Hoja de Trabajo para listado'!$A$151:$Z$151,0)),0)+IFERROR(INDEX('Hoja de Trabajo para listado'!$AB$155:$BA$1048576,MATCH($A627,'Hoja de Trabajo para listado'!$AB$155:$AB$1048576,0),MATCH((CUADRO!O$5&amp;$E627),'Hoja de Trabajo para listado'!$AB$151:$BA$151,0)),0)+IFERROR(INDEX('Hoja de Trabajo para listado'!$BC$155:$CB$1048576,MATCH($A627,'Hoja de Trabajo para listado'!$BC$155:$BC$1048576,0),MATCH((CUADRO!O$5&amp;$E627),'Hoja de Trabajo para listado'!$BC$151:$CB$151,0)),0)+IFERROR(INDEX('Hoja de Trabajo para listado'!$DE$153:$DG$274,MATCH($A627,'Hoja de Trabajo para listado'!$DE$153:$DE$1048576,0),MATCH((CUADRO!O$5&amp;$E627),'Hoja de Trabajo para listado'!$DE$151:$DG$151,0)),0)+IFERROR(INDEX('Hoja de Trabajo para listado'!$CD$155:$DC$1048576,MATCH($A627,'Hoja de Trabajo para listado'!$CD$155:$CD$1048576,0),MATCH((CUADRO!O$5&amp;$E627),'Hoja de Trabajo para listado'!$CD$151:$DC$151,0)),0)</f>
        <v>0</v>
      </c>
      <c r="P627" s="314">
        <f ca="1">+IFERROR(INDEX('Hoja de Trabajo para listado'!$A$155:$Z$1048576,MATCH($A627,'Hoja de Trabajo para listado'!$A$155:$A$1048576,0),MATCH((CUADRO!P$5&amp;$E627),'Hoja de Trabajo para listado'!$A$151:$Z$151,0)),0)+IFERROR(INDEX('Hoja de Trabajo para listado'!$AB$155:$BA$1048576,MATCH($A627,'Hoja de Trabajo para listado'!$AB$155:$AB$1048576,0),MATCH((CUADRO!P$5&amp;$E627),'Hoja de Trabajo para listado'!$AB$151:$BA$151,0)),0)+IFERROR(INDEX('Hoja de Trabajo para listado'!$BC$155:$CB$1048576,MATCH($A627,'Hoja de Trabajo para listado'!$BC$155:$BC$1048576,0),MATCH((CUADRO!P$5&amp;$E627),'Hoja de Trabajo para listado'!$BC$151:$CB$151,0)),0)+IFERROR(INDEX('Hoja de Trabajo para listado'!$DE$153:$DG$274,MATCH($A627,'Hoja de Trabajo para listado'!$DE$153:$DE$1048576,0),MATCH((CUADRO!P$5&amp;$E627),'Hoja de Trabajo para listado'!$DE$151:$DG$151,0)),0)+IFERROR(INDEX('Hoja de Trabajo para listado'!$CD$155:$DC$1048576,MATCH($A627,'Hoja de Trabajo para listado'!$CD$155:$CD$1048576,0),MATCH((CUADRO!P$5&amp;$E627),'Hoja de Trabajo para listado'!$CD$151:$DC$151,0)),0)</f>
        <v>0</v>
      </c>
      <c r="Q627" s="314">
        <f ca="1">+IFERROR(INDEX('Hoja de Trabajo para listado'!$A$155:$Z$1048576,MATCH($A627,'Hoja de Trabajo para listado'!$A$155:$A$1048576,0),MATCH((CUADRO!Q$5&amp;$E627),'Hoja de Trabajo para listado'!$A$151:$Z$151,0)),0)+IFERROR(INDEX('Hoja de Trabajo para listado'!$AB$155:$BA$1048576,MATCH($A627,'Hoja de Trabajo para listado'!$AB$155:$AB$1048576,0),MATCH((CUADRO!Q$5&amp;$E627),'Hoja de Trabajo para listado'!$AB$151:$BA$151,0)),0)+IFERROR(INDEX('Hoja de Trabajo para listado'!$BC$155:$CB$1048576,MATCH($A627,'Hoja de Trabajo para listado'!$BC$155:$BC$1048576,0),MATCH((CUADRO!Q$5&amp;$E627),'Hoja de Trabajo para listado'!$BC$151:$CB$151,0)),0)+IFERROR(INDEX('Hoja de Trabajo para listado'!$DE$153:$DG$274,MATCH($A627,'Hoja de Trabajo para listado'!$DE$153:$DE$1048576,0),MATCH((CUADRO!Q$5&amp;$E627),'Hoja de Trabajo para listado'!$DE$151:$DG$151,0)),0)+IFERROR(INDEX('Hoja de Trabajo para listado'!$CD$155:$DC$1048576,MATCH($A627,'Hoja de Trabajo para listado'!$CD$155:$CD$1048576,0),MATCH((CUADRO!Q$5&amp;$E627),'Hoja de Trabajo para listado'!$CD$151:$DC$151,0)),0)</f>
        <v>0</v>
      </c>
      <c r="R627" s="314">
        <f t="shared" ca="1" si="18"/>
        <v>0</v>
      </c>
      <c r="S627" s="322">
        <f ca="1">+R626+R627</f>
        <v>0</v>
      </c>
      <c r="T627" s="314">
        <f ca="1">+S627</f>
        <v>0</v>
      </c>
      <c r="U627" s="313">
        <f t="shared" si="19"/>
        <v>2</v>
      </c>
      <c r="V627" s="319" t="str">
        <f>+VLOOKUP(A627,bd_lista!$A$3:$E$593,5,FALSE)</f>
        <v>Gobiernos Autonomos Municipales</v>
      </c>
      <c r="W627" s="426"/>
    </row>
    <row r="628" spans="1:23" customFormat="1" ht="15" hidden="1" customHeight="1">
      <c r="A628" s="323">
        <v>1611</v>
      </c>
      <c r="B628" s="427">
        <f>+A628</f>
        <v>1611</v>
      </c>
      <c r="C628" s="318" t="str">
        <f>+VLOOKUP(A628,bd_lista!$A$3:$C$593,3,FALSE)</f>
        <v>Gobierno Autónomo Municipal de Entre Ríos</v>
      </c>
      <c r="D628" s="429" t="str">
        <f>+C628</f>
        <v>Gobierno Autónomo Municipal de Entre Ríos</v>
      </c>
      <c r="E628" s="346" t="s">
        <v>1418</v>
      </c>
      <c r="F628" s="314">
        <f ca="1">+IFERROR(INDEX('Hoja de Trabajo para listado'!$A$155:$Z$1048576,MATCH($A628,'Hoja de Trabajo para listado'!$A$155:$A$1048576,0),MATCH((CUADRO!F$5&amp;$E628),'Hoja de Trabajo para listado'!$A$151:$Z$151,0)),0)+IFERROR(INDEX('Hoja de Trabajo para listado'!$AB$155:$BA$1048576,MATCH($A628,'Hoja de Trabajo para listado'!$AB$155:$AB$1048576,0),MATCH((CUADRO!F$5&amp;$E628),'Hoja de Trabajo para listado'!$AB$151:$BA$151,0)),0)+IFERROR(INDEX('Hoja de Trabajo para listado'!$BC$155:$CB$1048576,MATCH($A628,'Hoja de Trabajo para listado'!$BC$155:$BC$1048576,0),MATCH((CUADRO!F$5&amp;$E628),'Hoja de Trabajo para listado'!$BC$151:$CB$151,0)),0)+IFERROR(INDEX('Hoja de Trabajo para listado'!$DE$153:$DG$274,MATCH($A628,'Hoja de Trabajo para listado'!$DE$153:$DE$1048576,0),MATCH((CUADRO!F$5&amp;$E628),'Hoja de Trabajo para listado'!$DE$151:$DG$151,0)),0)+IFERROR(INDEX('Hoja de Trabajo para listado'!$CD$155:$DC$1048576,MATCH($A628,'Hoja de Trabajo para listado'!$CD$155:$CD$1048576,0),MATCH((CUADRO!F$5&amp;$E628),'Hoja de Trabajo para listado'!$CD$151:$DC$151,0)),0)</f>
        <v>0</v>
      </c>
      <c r="G628" s="314">
        <f ca="1">+IFERROR(INDEX('Hoja de Trabajo para listado'!$A$155:$Z$1048576,MATCH($A628,'Hoja de Trabajo para listado'!$A$155:$A$1048576,0),MATCH((CUADRO!G$5&amp;$E628),'Hoja de Trabajo para listado'!$A$151:$Z$151,0)),0)+IFERROR(INDEX('Hoja de Trabajo para listado'!$AB$155:$BA$1048576,MATCH($A628,'Hoja de Trabajo para listado'!$AB$155:$AB$1048576,0),MATCH((CUADRO!G$5&amp;$E628),'Hoja de Trabajo para listado'!$AB$151:$BA$151,0)),0)+IFERROR(INDEX('Hoja de Trabajo para listado'!$BC$155:$CB$1048576,MATCH($A628,'Hoja de Trabajo para listado'!$BC$155:$BC$1048576,0),MATCH((CUADRO!G$5&amp;$E628),'Hoja de Trabajo para listado'!$BC$151:$CB$151,0)),0)+IFERROR(INDEX('Hoja de Trabajo para listado'!$DE$153:$DG$274,MATCH($A628,'Hoja de Trabajo para listado'!$DE$153:$DE$1048576,0),MATCH((CUADRO!G$5&amp;$E628),'Hoja de Trabajo para listado'!$DE$151:$DG$151,0)),0)+IFERROR(INDEX('Hoja de Trabajo para listado'!$CD$155:$DC$1048576,MATCH($A628,'Hoja de Trabajo para listado'!$CD$155:$CD$1048576,0),MATCH((CUADRO!G$5&amp;$E628),'Hoja de Trabajo para listado'!$CD$151:$DC$151,0)),0)</f>
        <v>0</v>
      </c>
      <c r="H628" s="314">
        <f ca="1">+IFERROR(INDEX('Hoja de Trabajo para listado'!$A$155:$Z$1048576,MATCH($A628,'Hoja de Trabajo para listado'!$A$155:$A$1048576,0),MATCH((CUADRO!H$5&amp;$E628),'Hoja de Trabajo para listado'!$A$151:$Z$151,0)),0)+IFERROR(INDEX('Hoja de Trabajo para listado'!$AB$155:$BA$1048576,MATCH($A628,'Hoja de Trabajo para listado'!$AB$155:$AB$1048576,0),MATCH((CUADRO!H$5&amp;$E628),'Hoja de Trabajo para listado'!$AB$151:$BA$151,0)),0)+IFERROR(INDEX('Hoja de Trabajo para listado'!$BC$155:$CB$1048576,MATCH($A628,'Hoja de Trabajo para listado'!$BC$155:$BC$1048576,0),MATCH((CUADRO!H$5&amp;$E628),'Hoja de Trabajo para listado'!$BC$151:$CB$151,0)),0)+IFERROR(INDEX('Hoja de Trabajo para listado'!$DE$153:$DG$274,MATCH($A628,'Hoja de Trabajo para listado'!$DE$153:$DE$1048576,0),MATCH((CUADRO!H$5&amp;$E628),'Hoja de Trabajo para listado'!$DE$151:$DG$151,0)),0)+IFERROR(INDEX('Hoja de Trabajo para listado'!$CD$155:$DC$1048576,MATCH($A628,'Hoja de Trabajo para listado'!$CD$155:$CD$1048576,0),MATCH((CUADRO!H$5&amp;$E628),'Hoja de Trabajo para listado'!$CD$151:$DC$151,0)),0)</f>
        <v>0</v>
      </c>
      <c r="I628" s="314">
        <f ca="1">+IFERROR(INDEX('Hoja de Trabajo para listado'!$A$155:$Z$1048576,MATCH($A628,'Hoja de Trabajo para listado'!$A$155:$A$1048576,0),MATCH((CUADRO!I$5&amp;$E628),'Hoja de Trabajo para listado'!$A$151:$Z$151,0)),0)+IFERROR(INDEX('Hoja de Trabajo para listado'!$AB$155:$BA$1048576,MATCH($A628,'Hoja de Trabajo para listado'!$AB$155:$AB$1048576,0),MATCH((CUADRO!I$5&amp;$E628),'Hoja de Trabajo para listado'!$AB$151:$BA$151,0)),0)+IFERROR(INDEX('Hoja de Trabajo para listado'!$BC$155:$CB$1048576,MATCH($A628,'Hoja de Trabajo para listado'!$BC$155:$BC$1048576,0),MATCH((CUADRO!I$5&amp;$E628),'Hoja de Trabajo para listado'!$BC$151:$CB$151,0)),0)+IFERROR(INDEX('Hoja de Trabajo para listado'!$DE$153:$DG$274,MATCH($A628,'Hoja de Trabajo para listado'!$DE$153:$DE$1048576,0),MATCH((CUADRO!I$5&amp;$E628),'Hoja de Trabajo para listado'!$DE$151:$DG$151,0)),0)+IFERROR(INDEX('Hoja de Trabajo para listado'!$CD$155:$DC$1048576,MATCH($A628,'Hoja de Trabajo para listado'!$CD$155:$CD$1048576,0),MATCH((CUADRO!I$5&amp;$E628),'Hoja de Trabajo para listado'!$CD$151:$DC$151,0)),0)</f>
        <v>0</v>
      </c>
      <c r="J628" s="314">
        <f ca="1">+IFERROR(INDEX('Hoja de Trabajo para listado'!$A$155:$Z$1048576,MATCH($A628,'Hoja de Trabajo para listado'!$A$155:$A$1048576,0),MATCH((CUADRO!J$5&amp;$E628),'Hoja de Trabajo para listado'!$A$151:$Z$151,0)),0)+IFERROR(INDEX('Hoja de Trabajo para listado'!$AB$155:$BA$1048576,MATCH($A628,'Hoja de Trabajo para listado'!$AB$155:$AB$1048576,0),MATCH((CUADRO!J$5&amp;$E628),'Hoja de Trabajo para listado'!$AB$151:$BA$151,0)),0)+IFERROR(INDEX('Hoja de Trabajo para listado'!$BC$155:$CB$1048576,MATCH($A628,'Hoja de Trabajo para listado'!$BC$155:$BC$1048576,0),MATCH((CUADRO!J$5&amp;$E628),'Hoja de Trabajo para listado'!$BC$151:$CB$151,0)),0)+IFERROR(INDEX('Hoja de Trabajo para listado'!$DE$153:$DG$274,MATCH($A628,'Hoja de Trabajo para listado'!$DE$153:$DE$1048576,0),MATCH((CUADRO!J$5&amp;$E628),'Hoja de Trabajo para listado'!$DE$151:$DG$151,0)),0)+IFERROR(INDEX('Hoja de Trabajo para listado'!$CD$155:$DC$1048576,MATCH($A628,'Hoja de Trabajo para listado'!$CD$155:$CD$1048576,0),MATCH((CUADRO!J$5&amp;$E628),'Hoja de Trabajo para listado'!$CD$151:$DC$151,0)),0)</f>
        <v>0</v>
      </c>
      <c r="K628" s="314">
        <f ca="1">+IFERROR(INDEX('Hoja de Trabajo para listado'!$A$155:$Z$1048576,MATCH($A628,'Hoja de Trabajo para listado'!$A$155:$A$1048576,0),MATCH((CUADRO!K$5&amp;$E628),'Hoja de Trabajo para listado'!$A$151:$Z$151,0)),0)+IFERROR(INDEX('Hoja de Trabajo para listado'!$AB$155:$BA$1048576,MATCH($A628,'Hoja de Trabajo para listado'!$AB$155:$AB$1048576,0),MATCH((CUADRO!K$5&amp;$E628),'Hoja de Trabajo para listado'!$AB$151:$BA$151,0)),0)+IFERROR(INDEX('Hoja de Trabajo para listado'!$BC$155:$CB$1048576,MATCH($A628,'Hoja de Trabajo para listado'!$BC$155:$BC$1048576,0),MATCH((CUADRO!K$5&amp;$E628),'Hoja de Trabajo para listado'!$BC$151:$CB$151,0)),0)+IFERROR(INDEX('Hoja de Trabajo para listado'!$DE$153:$DG$274,MATCH($A628,'Hoja de Trabajo para listado'!$DE$153:$DE$1048576,0),MATCH((CUADRO!K$5&amp;$E628),'Hoja de Trabajo para listado'!$DE$151:$DG$151,0)),0)+IFERROR(INDEX('Hoja de Trabajo para listado'!$CD$155:$DC$1048576,MATCH($A628,'Hoja de Trabajo para listado'!$CD$155:$CD$1048576,0),MATCH((CUADRO!K$5&amp;$E628),'Hoja de Trabajo para listado'!$CD$151:$DC$151,0)),0)</f>
        <v>0</v>
      </c>
      <c r="L628" s="314">
        <f ca="1">+IFERROR(INDEX('Hoja de Trabajo para listado'!$A$155:$Z$1048576,MATCH($A628,'Hoja de Trabajo para listado'!$A$155:$A$1048576,0),MATCH((CUADRO!L$5&amp;$E628),'Hoja de Trabajo para listado'!$A$151:$Z$151,0)),0)+IFERROR(INDEX('Hoja de Trabajo para listado'!$AB$155:$BA$1048576,MATCH($A628,'Hoja de Trabajo para listado'!$AB$155:$AB$1048576,0),MATCH((CUADRO!L$5&amp;$E628),'Hoja de Trabajo para listado'!$AB$151:$BA$151,0)),0)+IFERROR(INDEX('Hoja de Trabajo para listado'!$BC$155:$CB$1048576,MATCH($A628,'Hoja de Trabajo para listado'!$BC$155:$BC$1048576,0),MATCH((CUADRO!L$5&amp;$E628),'Hoja de Trabajo para listado'!$BC$151:$CB$151,0)),0)+IFERROR(INDEX('Hoja de Trabajo para listado'!$DE$153:$DG$274,MATCH($A628,'Hoja de Trabajo para listado'!$DE$153:$DE$1048576,0),MATCH((CUADRO!L$5&amp;$E628),'Hoja de Trabajo para listado'!$DE$151:$DG$151,0)),0)+IFERROR(INDEX('Hoja de Trabajo para listado'!$CD$155:$DC$1048576,MATCH($A628,'Hoja de Trabajo para listado'!$CD$155:$CD$1048576,0),MATCH((CUADRO!L$5&amp;$E628),'Hoja de Trabajo para listado'!$CD$151:$DC$151,0)),0)</f>
        <v>0</v>
      </c>
      <c r="M628" s="314">
        <f ca="1">+IFERROR(INDEX('Hoja de Trabajo para listado'!$A$155:$Z$1048576,MATCH($A628,'Hoja de Trabajo para listado'!$A$155:$A$1048576,0),MATCH((CUADRO!M$5&amp;$E628),'Hoja de Trabajo para listado'!$A$151:$Z$151,0)),0)+IFERROR(INDEX('Hoja de Trabajo para listado'!$AB$155:$BA$1048576,MATCH($A628,'Hoja de Trabajo para listado'!$AB$155:$AB$1048576,0),MATCH((CUADRO!M$5&amp;$E628),'Hoja de Trabajo para listado'!$AB$151:$BA$151,0)),0)+IFERROR(INDEX('Hoja de Trabajo para listado'!$BC$155:$CB$1048576,MATCH($A628,'Hoja de Trabajo para listado'!$BC$155:$BC$1048576,0),MATCH((CUADRO!M$5&amp;$E628),'Hoja de Trabajo para listado'!$BC$151:$CB$151,0)),0)+IFERROR(INDEX('Hoja de Trabajo para listado'!$DE$153:$DG$274,MATCH($A628,'Hoja de Trabajo para listado'!$DE$153:$DE$1048576,0),MATCH((CUADRO!M$5&amp;$E628),'Hoja de Trabajo para listado'!$DE$151:$DG$151,0)),0)+IFERROR(INDEX('Hoja de Trabajo para listado'!$CD$155:$DC$1048576,MATCH($A628,'Hoja de Trabajo para listado'!$CD$155:$CD$1048576,0),MATCH((CUADRO!M$5&amp;$E628),'Hoja de Trabajo para listado'!$CD$151:$DC$151,0)),0)</f>
        <v>0</v>
      </c>
      <c r="N628" s="314">
        <f ca="1">+IFERROR(INDEX('Hoja de Trabajo para listado'!$A$155:$Z$1048576,MATCH($A628,'Hoja de Trabajo para listado'!$A$155:$A$1048576,0),MATCH((CUADRO!N$5&amp;$E628),'Hoja de Trabajo para listado'!$A$151:$Z$151,0)),0)+IFERROR(INDEX('Hoja de Trabajo para listado'!$AB$155:$BA$1048576,MATCH($A628,'Hoja de Trabajo para listado'!$AB$155:$AB$1048576,0),MATCH((CUADRO!N$5&amp;$E628),'Hoja de Trabajo para listado'!$AB$151:$BA$151,0)),0)+IFERROR(INDEX('Hoja de Trabajo para listado'!$BC$155:$CB$1048576,MATCH($A628,'Hoja de Trabajo para listado'!$BC$155:$BC$1048576,0),MATCH((CUADRO!N$5&amp;$E628),'Hoja de Trabajo para listado'!$BC$151:$CB$151,0)),0)+IFERROR(INDEX('Hoja de Trabajo para listado'!$DE$153:$DG$274,MATCH($A628,'Hoja de Trabajo para listado'!$DE$153:$DE$1048576,0),MATCH((CUADRO!N$5&amp;$E628),'Hoja de Trabajo para listado'!$DE$151:$DG$151,0)),0)+IFERROR(INDEX('Hoja de Trabajo para listado'!$CD$155:$DC$1048576,MATCH($A628,'Hoja de Trabajo para listado'!$CD$155:$CD$1048576,0),MATCH((CUADRO!N$5&amp;$E628),'Hoja de Trabajo para listado'!$CD$151:$DC$151,0)),0)</f>
        <v>0</v>
      </c>
      <c r="O628" s="314">
        <f ca="1">+IFERROR(INDEX('Hoja de Trabajo para listado'!$A$155:$Z$1048576,MATCH($A628,'Hoja de Trabajo para listado'!$A$155:$A$1048576,0),MATCH((CUADRO!O$5&amp;$E628),'Hoja de Trabajo para listado'!$A$151:$Z$151,0)),0)+IFERROR(INDEX('Hoja de Trabajo para listado'!$AB$155:$BA$1048576,MATCH($A628,'Hoja de Trabajo para listado'!$AB$155:$AB$1048576,0),MATCH((CUADRO!O$5&amp;$E628),'Hoja de Trabajo para listado'!$AB$151:$BA$151,0)),0)+IFERROR(INDEX('Hoja de Trabajo para listado'!$BC$155:$CB$1048576,MATCH($A628,'Hoja de Trabajo para listado'!$BC$155:$BC$1048576,0),MATCH((CUADRO!O$5&amp;$E628),'Hoja de Trabajo para listado'!$BC$151:$CB$151,0)),0)+IFERROR(INDEX('Hoja de Trabajo para listado'!$DE$153:$DG$274,MATCH($A628,'Hoja de Trabajo para listado'!$DE$153:$DE$1048576,0),MATCH((CUADRO!O$5&amp;$E628),'Hoja de Trabajo para listado'!$DE$151:$DG$151,0)),0)+IFERROR(INDEX('Hoja de Trabajo para listado'!$CD$155:$DC$1048576,MATCH($A628,'Hoja de Trabajo para listado'!$CD$155:$CD$1048576,0),MATCH((CUADRO!O$5&amp;$E628),'Hoja de Trabajo para listado'!$CD$151:$DC$151,0)),0)</f>
        <v>0</v>
      </c>
      <c r="P628" s="314">
        <f ca="1">+IFERROR(INDEX('Hoja de Trabajo para listado'!$A$155:$Z$1048576,MATCH($A628,'Hoja de Trabajo para listado'!$A$155:$A$1048576,0),MATCH((CUADRO!P$5&amp;$E628),'Hoja de Trabajo para listado'!$A$151:$Z$151,0)),0)+IFERROR(INDEX('Hoja de Trabajo para listado'!$AB$155:$BA$1048576,MATCH($A628,'Hoja de Trabajo para listado'!$AB$155:$AB$1048576,0),MATCH((CUADRO!P$5&amp;$E628),'Hoja de Trabajo para listado'!$AB$151:$BA$151,0)),0)+IFERROR(INDEX('Hoja de Trabajo para listado'!$BC$155:$CB$1048576,MATCH($A628,'Hoja de Trabajo para listado'!$BC$155:$BC$1048576,0),MATCH((CUADRO!P$5&amp;$E628),'Hoja de Trabajo para listado'!$BC$151:$CB$151,0)),0)+IFERROR(INDEX('Hoja de Trabajo para listado'!$DE$153:$DG$274,MATCH($A628,'Hoja de Trabajo para listado'!$DE$153:$DE$1048576,0),MATCH((CUADRO!P$5&amp;$E628),'Hoja de Trabajo para listado'!$DE$151:$DG$151,0)),0)+IFERROR(INDEX('Hoja de Trabajo para listado'!$CD$155:$DC$1048576,MATCH($A628,'Hoja de Trabajo para listado'!$CD$155:$CD$1048576,0),MATCH((CUADRO!P$5&amp;$E628),'Hoja de Trabajo para listado'!$CD$151:$DC$151,0)),0)</f>
        <v>0</v>
      </c>
      <c r="Q628" s="314">
        <f ca="1">+IFERROR(INDEX('Hoja de Trabajo para listado'!$A$155:$Z$1048576,MATCH($A628,'Hoja de Trabajo para listado'!$A$155:$A$1048576,0),MATCH((CUADRO!Q$5&amp;$E628),'Hoja de Trabajo para listado'!$A$151:$Z$151,0)),0)+IFERROR(INDEX('Hoja de Trabajo para listado'!$AB$155:$BA$1048576,MATCH($A628,'Hoja de Trabajo para listado'!$AB$155:$AB$1048576,0),MATCH((CUADRO!Q$5&amp;$E628),'Hoja de Trabajo para listado'!$AB$151:$BA$151,0)),0)+IFERROR(INDEX('Hoja de Trabajo para listado'!$BC$155:$CB$1048576,MATCH($A628,'Hoja de Trabajo para listado'!$BC$155:$BC$1048576,0),MATCH((CUADRO!Q$5&amp;$E628),'Hoja de Trabajo para listado'!$BC$151:$CB$151,0)),0)+IFERROR(INDEX('Hoja de Trabajo para listado'!$DE$153:$DG$274,MATCH($A628,'Hoja de Trabajo para listado'!$DE$153:$DE$1048576,0),MATCH((CUADRO!Q$5&amp;$E628),'Hoja de Trabajo para listado'!$DE$151:$DG$151,0)),0)+IFERROR(INDEX('Hoja de Trabajo para listado'!$CD$155:$DC$1048576,MATCH($A628,'Hoja de Trabajo para listado'!$CD$155:$CD$1048576,0),MATCH((CUADRO!Q$5&amp;$E628),'Hoja de Trabajo para listado'!$CD$151:$DC$151,0)),0)</f>
        <v>0</v>
      </c>
      <c r="R628" s="314">
        <f t="shared" ca="1" si="18"/>
        <v>0</v>
      </c>
      <c r="S628" s="322"/>
      <c r="T628" s="314">
        <f ca="1">+T629</f>
        <v>0</v>
      </c>
      <c r="U628" s="313">
        <f t="shared" si="19"/>
        <v>1</v>
      </c>
      <c r="V628" s="319" t="str">
        <f>+VLOOKUP(A628,bd_lista!$A$3:$E$593,5,FALSE)</f>
        <v>Gobiernos Autonomos Municipales</v>
      </c>
      <c r="W628" s="425" t="str">
        <f>+V628</f>
        <v>Gobiernos Autonomos Municipales</v>
      </c>
    </row>
    <row r="629" spans="1:23" customFormat="1" ht="15" hidden="1" customHeight="1">
      <c r="A629" s="323">
        <v>1611</v>
      </c>
      <c r="B629" s="428"/>
      <c r="C629" s="318" t="str">
        <f>+VLOOKUP(A629,bd_lista!$A$3:$C$593,3,FALSE)</f>
        <v>Gobierno Autónomo Municipal de Entre Ríos</v>
      </c>
      <c r="D629" s="430"/>
      <c r="E629" s="347" t="s">
        <v>1419</v>
      </c>
      <c r="F629" s="314">
        <f ca="1">+IFERROR(INDEX('Hoja de Trabajo para listado'!$A$155:$Z$1048576,MATCH($A629,'Hoja de Trabajo para listado'!$A$155:$A$1048576,0),MATCH((CUADRO!F$5&amp;$E629),'Hoja de Trabajo para listado'!$A$151:$Z$151,0)),0)+IFERROR(INDEX('Hoja de Trabajo para listado'!$AB$155:$BA$1048576,MATCH($A629,'Hoja de Trabajo para listado'!$AB$155:$AB$1048576,0),MATCH((CUADRO!F$5&amp;$E629),'Hoja de Trabajo para listado'!$AB$151:$BA$151,0)),0)+IFERROR(INDEX('Hoja de Trabajo para listado'!$BC$155:$CB$1048576,MATCH($A629,'Hoja de Trabajo para listado'!$BC$155:$BC$1048576,0),MATCH((CUADRO!F$5&amp;$E629),'Hoja de Trabajo para listado'!$BC$151:$CB$151,0)),0)+IFERROR(INDEX('Hoja de Trabajo para listado'!$DE$153:$DG$274,MATCH($A629,'Hoja de Trabajo para listado'!$DE$153:$DE$1048576,0),MATCH((CUADRO!F$5&amp;$E629),'Hoja de Trabajo para listado'!$DE$151:$DG$151,0)),0)+IFERROR(INDEX('Hoja de Trabajo para listado'!$CD$155:$DC$1048576,MATCH($A629,'Hoja de Trabajo para listado'!$CD$155:$CD$1048576,0),MATCH((CUADRO!F$5&amp;$E629),'Hoja de Trabajo para listado'!$CD$151:$DC$151,0)),0)</f>
        <v>0</v>
      </c>
      <c r="G629" s="314">
        <f ca="1">+IFERROR(INDEX('Hoja de Trabajo para listado'!$A$155:$Z$1048576,MATCH($A629,'Hoja de Trabajo para listado'!$A$155:$A$1048576,0),MATCH((CUADRO!G$5&amp;$E629),'Hoja de Trabajo para listado'!$A$151:$Z$151,0)),0)+IFERROR(INDEX('Hoja de Trabajo para listado'!$AB$155:$BA$1048576,MATCH($A629,'Hoja de Trabajo para listado'!$AB$155:$AB$1048576,0),MATCH((CUADRO!G$5&amp;$E629),'Hoja de Trabajo para listado'!$AB$151:$BA$151,0)),0)+IFERROR(INDEX('Hoja de Trabajo para listado'!$BC$155:$CB$1048576,MATCH($A629,'Hoja de Trabajo para listado'!$BC$155:$BC$1048576,0),MATCH((CUADRO!G$5&amp;$E629),'Hoja de Trabajo para listado'!$BC$151:$CB$151,0)),0)+IFERROR(INDEX('Hoja de Trabajo para listado'!$DE$153:$DG$274,MATCH($A629,'Hoja de Trabajo para listado'!$DE$153:$DE$1048576,0),MATCH((CUADRO!G$5&amp;$E629),'Hoja de Trabajo para listado'!$DE$151:$DG$151,0)),0)+IFERROR(INDEX('Hoja de Trabajo para listado'!$CD$155:$DC$1048576,MATCH($A629,'Hoja de Trabajo para listado'!$CD$155:$CD$1048576,0),MATCH((CUADRO!G$5&amp;$E629),'Hoja de Trabajo para listado'!$CD$151:$DC$151,0)),0)</f>
        <v>0</v>
      </c>
      <c r="H629" s="314">
        <f ca="1">+IFERROR(INDEX('Hoja de Trabajo para listado'!$A$155:$Z$1048576,MATCH($A629,'Hoja de Trabajo para listado'!$A$155:$A$1048576,0),MATCH((CUADRO!H$5&amp;$E629),'Hoja de Trabajo para listado'!$A$151:$Z$151,0)),0)+IFERROR(INDEX('Hoja de Trabajo para listado'!$AB$155:$BA$1048576,MATCH($A629,'Hoja de Trabajo para listado'!$AB$155:$AB$1048576,0),MATCH((CUADRO!H$5&amp;$E629),'Hoja de Trabajo para listado'!$AB$151:$BA$151,0)),0)+IFERROR(INDEX('Hoja de Trabajo para listado'!$BC$155:$CB$1048576,MATCH($A629,'Hoja de Trabajo para listado'!$BC$155:$BC$1048576,0),MATCH((CUADRO!H$5&amp;$E629),'Hoja de Trabajo para listado'!$BC$151:$CB$151,0)),0)+IFERROR(INDEX('Hoja de Trabajo para listado'!$DE$153:$DG$274,MATCH($A629,'Hoja de Trabajo para listado'!$DE$153:$DE$1048576,0),MATCH((CUADRO!H$5&amp;$E629),'Hoja de Trabajo para listado'!$DE$151:$DG$151,0)),0)+IFERROR(INDEX('Hoja de Trabajo para listado'!$CD$155:$DC$1048576,MATCH($A629,'Hoja de Trabajo para listado'!$CD$155:$CD$1048576,0),MATCH((CUADRO!H$5&amp;$E629),'Hoja de Trabajo para listado'!$CD$151:$DC$151,0)),0)</f>
        <v>0</v>
      </c>
      <c r="I629" s="314">
        <f ca="1">+IFERROR(INDEX('Hoja de Trabajo para listado'!$A$155:$Z$1048576,MATCH($A629,'Hoja de Trabajo para listado'!$A$155:$A$1048576,0),MATCH((CUADRO!I$5&amp;$E629),'Hoja de Trabajo para listado'!$A$151:$Z$151,0)),0)+IFERROR(INDEX('Hoja de Trabajo para listado'!$AB$155:$BA$1048576,MATCH($A629,'Hoja de Trabajo para listado'!$AB$155:$AB$1048576,0),MATCH((CUADRO!I$5&amp;$E629),'Hoja de Trabajo para listado'!$AB$151:$BA$151,0)),0)+IFERROR(INDEX('Hoja de Trabajo para listado'!$BC$155:$CB$1048576,MATCH($A629,'Hoja de Trabajo para listado'!$BC$155:$BC$1048576,0),MATCH((CUADRO!I$5&amp;$E629),'Hoja de Trabajo para listado'!$BC$151:$CB$151,0)),0)+IFERROR(INDEX('Hoja de Trabajo para listado'!$DE$153:$DG$274,MATCH($A629,'Hoja de Trabajo para listado'!$DE$153:$DE$1048576,0),MATCH((CUADRO!I$5&amp;$E629),'Hoja de Trabajo para listado'!$DE$151:$DG$151,0)),0)+IFERROR(INDEX('Hoja de Trabajo para listado'!$CD$155:$DC$1048576,MATCH($A629,'Hoja de Trabajo para listado'!$CD$155:$CD$1048576,0),MATCH((CUADRO!I$5&amp;$E629),'Hoja de Trabajo para listado'!$CD$151:$DC$151,0)),0)</f>
        <v>0</v>
      </c>
      <c r="J629" s="314">
        <f ca="1">+IFERROR(INDEX('Hoja de Trabajo para listado'!$A$155:$Z$1048576,MATCH($A629,'Hoja de Trabajo para listado'!$A$155:$A$1048576,0),MATCH((CUADRO!J$5&amp;$E629),'Hoja de Trabajo para listado'!$A$151:$Z$151,0)),0)+IFERROR(INDEX('Hoja de Trabajo para listado'!$AB$155:$BA$1048576,MATCH($A629,'Hoja de Trabajo para listado'!$AB$155:$AB$1048576,0),MATCH((CUADRO!J$5&amp;$E629),'Hoja de Trabajo para listado'!$AB$151:$BA$151,0)),0)+IFERROR(INDEX('Hoja de Trabajo para listado'!$BC$155:$CB$1048576,MATCH($A629,'Hoja de Trabajo para listado'!$BC$155:$BC$1048576,0),MATCH((CUADRO!J$5&amp;$E629),'Hoja de Trabajo para listado'!$BC$151:$CB$151,0)),0)+IFERROR(INDEX('Hoja de Trabajo para listado'!$DE$153:$DG$274,MATCH($A629,'Hoja de Trabajo para listado'!$DE$153:$DE$1048576,0),MATCH((CUADRO!J$5&amp;$E629),'Hoja de Trabajo para listado'!$DE$151:$DG$151,0)),0)+IFERROR(INDEX('Hoja de Trabajo para listado'!$CD$155:$DC$1048576,MATCH($A629,'Hoja de Trabajo para listado'!$CD$155:$CD$1048576,0),MATCH((CUADRO!J$5&amp;$E629),'Hoja de Trabajo para listado'!$CD$151:$DC$151,0)),0)</f>
        <v>0</v>
      </c>
      <c r="K629" s="314">
        <f ca="1">+IFERROR(INDEX('Hoja de Trabajo para listado'!$A$155:$Z$1048576,MATCH($A629,'Hoja de Trabajo para listado'!$A$155:$A$1048576,0),MATCH((CUADRO!K$5&amp;$E629),'Hoja de Trabajo para listado'!$A$151:$Z$151,0)),0)+IFERROR(INDEX('Hoja de Trabajo para listado'!$AB$155:$BA$1048576,MATCH($A629,'Hoja de Trabajo para listado'!$AB$155:$AB$1048576,0),MATCH((CUADRO!K$5&amp;$E629),'Hoja de Trabajo para listado'!$AB$151:$BA$151,0)),0)+IFERROR(INDEX('Hoja de Trabajo para listado'!$BC$155:$CB$1048576,MATCH($A629,'Hoja de Trabajo para listado'!$BC$155:$BC$1048576,0),MATCH((CUADRO!K$5&amp;$E629),'Hoja de Trabajo para listado'!$BC$151:$CB$151,0)),0)+IFERROR(INDEX('Hoja de Trabajo para listado'!$DE$153:$DG$274,MATCH($A629,'Hoja de Trabajo para listado'!$DE$153:$DE$1048576,0),MATCH((CUADRO!K$5&amp;$E629),'Hoja de Trabajo para listado'!$DE$151:$DG$151,0)),0)+IFERROR(INDEX('Hoja de Trabajo para listado'!$CD$155:$DC$1048576,MATCH($A629,'Hoja de Trabajo para listado'!$CD$155:$CD$1048576,0),MATCH((CUADRO!K$5&amp;$E629),'Hoja de Trabajo para listado'!$CD$151:$DC$151,0)),0)</f>
        <v>0</v>
      </c>
      <c r="L629" s="314">
        <f ca="1">+IFERROR(INDEX('Hoja de Trabajo para listado'!$A$155:$Z$1048576,MATCH($A629,'Hoja de Trabajo para listado'!$A$155:$A$1048576,0),MATCH((CUADRO!L$5&amp;$E629),'Hoja de Trabajo para listado'!$A$151:$Z$151,0)),0)+IFERROR(INDEX('Hoja de Trabajo para listado'!$AB$155:$BA$1048576,MATCH($A629,'Hoja de Trabajo para listado'!$AB$155:$AB$1048576,0),MATCH((CUADRO!L$5&amp;$E629),'Hoja de Trabajo para listado'!$AB$151:$BA$151,0)),0)+IFERROR(INDEX('Hoja de Trabajo para listado'!$BC$155:$CB$1048576,MATCH($A629,'Hoja de Trabajo para listado'!$BC$155:$BC$1048576,0),MATCH((CUADRO!L$5&amp;$E629),'Hoja de Trabajo para listado'!$BC$151:$CB$151,0)),0)+IFERROR(INDEX('Hoja de Trabajo para listado'!$DE$153:$DG$274,MATCH($A629,'Hoja de Trabajo para listado'!$DE$153:$DE$1048576,0),MATCH((CUADRO!L$5&amp;$E629),'Hoja de Trabajo para listado'!$DE$151:$DG$151,0)),0)+IFERROR(INDEX('Hoja de Trabajo para listado'!$CD$155:$DC$1048576,MATCH($A629,'Hoja de Trabajo para listado'!$CD$155:$CD$1048576,0),MATCH((CUADRO!L$5&amp;$E629),'Hoja de Trabajo para listado'!$CD$151:$DC$151,0)),0)</f>
        <v>0</v>
      </c>
      <c r="M629" s="314">
        <f ca="1">+IFERROR(INDEX('Hoja de Trabajo para listado'!$A$155:$Z$1048576,MATCH($A629,'Hoja de Trabajo para listado'!$A$155:$A$1048576,0),MATCH((CUADRO!M$5&amp;$E629),'Hoja de Trabajo para listado'!$A$151:$Z$151,0)),0)+IFERROR(INDEX('Hoja de Trabajo para listado'!$AB$155:$BA$1048576,MATCH($A629,'Hoja de Trabajo para listado'!$AB$155:$AB$1048576,0),MATCH((CUADRO!M$5&amp;$E629),'Hoja de Trabajo para listado'!$AB$151:$BA$151,0)),0)+IFERROR(INDEX('Hoja de Trabajo para listado'!$BC$155:$CB$1048576,MATCH($A629,'Hoja de Trabajo para listado'!$BC$155:$BC$1048576,0),MATCH((CUADRO!M$5&amp;$E629),'Hoja de Trabajo para listado'!$BC$151:$CB$151,0)),0)+IFERROR(INDEX('Hoja de Trabajo para listado'!$DE$153:$DG$274,MATCH($A629,'Hoja de Trabajo para listado'!$DE$153:$DE$1048576,0),MATCH((CUADRO!M$5&amp;$E629),'Hoja de Trabajo para listado'!$DE$151:$DG$151,0)),0)+IFERROR(INDEX('Hoja de Trabajo para listado'!$CD$155:$DC$1048576,MATCH($A629,'Hoja de Trabajo para listado'!$CD$155:$CD$1048576,0),MATCH((CUADRO!M$5&amp;$E629),'Hoja de Trabajo para listado'!$CD$151:$DC$151,0)),0)</f>
        <v>0</v>
      </c>
      <c r="N629" s="314">
        <f ca="1">+IFERROR(INDEX('Hoja de Trabajo para listado'!$A$155:$Z$1048576,MATCH($A629,'Hoja de Trabajo para listado'!$A$155:$A$1048576,0),MATCH((CUADRO!N$5&amp;$E629),'Hoja de Trabajo para listado'!$A$151:$Z$151,0)),0)+IFERROR(INDEX('Hoja de Trabajo para listado'!$AB$155:$BA$1048576,MATCH($A629,'Hoja de Trabajo para listado'!$AB$155:$AB$1048576,0),MATCH((CUADRO!N$5&amp;$E629),'Hoja de Trabajo para listado'!$AB$151:$BA$151,0)),0)+IFERROR(INDEX('Hoja de Trabajo para listado'!$BC$155:$CB$1048576,MATCH($A629,'Hoja de Trabajo para listado'!$BC$155:$BC$1048576,0),MATCH((CUADRO!N$5&amp;$E629),'Hoja de Trabajo para listado'!$BC$151:$CB$151,0)),0)+IFERROR(INDEX('Hoja de Trabajo para listado'!$DE$153:$DG$274,MATCH($A629,'Hoja de Trabajo para listado'!$DE$153:$DE$1048576,0),MATCH((CUADRO!N$5&amp;$E629),'Hoja de Trabajo para listado'!$DE$151:$DG$151,0)),0)+IFERROR(INDEX('Hoja de Trabajo para listado'!$CD$155:$DC$1048576,MATCH($A629,'Hoja de Trabajo para listado'!$CD$155:$CD$1048576,0),MATCH((CUADRO!N$5&amp;$E629),'Hoja de Trabajo para listado'!$CD$151:$DC$151,0)),0)</f>
        <v>0</v>
      </c>
      <c r="O629" s="314">
        <f ca="1">+IFERROR(INDEX('Hoja de Trabajo para listado'!$A$155:$Z$1048576,MATCH($A629,'Hoja de Trabajo para listado'!$A$155:$A$1048576,0),MATCH((CUADRO!O$5&amp;$E629),'Hoja de Trabajo para listado'!$A$151:$Z$151,0)),0)+IFERROR(INDEX('Hoja de Trabajo para listado'!$AB$155:$BA$1048576,MATCH($A629,'Hoja de Trabajo para listado'!$AB$155:$AB$1048576,0),MATCH((CUADRO!O$5&amp;$E629),'Hoja de Trabajo para listado'!$AB$151:$BA$151,0)),0)+IFERROR(INDEX('Hoja de Trabajo para listado'!$BC$155:$CB$1048576,MATCH($A629,'Hoja de Trabajo para listado'!$BC$155:$BC$1048576,0),MATCH((CUADRO!O$5&amp;$E629),'Hoja de Trabajo para listado'!$BC$151:$CB$151,0)),0)+IFERROR(INDEX('Hoja de Trabajo para listado'!$DE$153:$DG$274,MATCH($A629,'Hoja de Trabajo para listado'!$DE$153:$DE$1048576,0),MATCH((CUADRO!O$5&amp;$E629),'Hoja de Trabajo para listado'!$DE$151:$DG$151,0)),0)+IFERROR(INDEX('Hoja de Trabajo para listado'!$CD$155:$DC$1048576,MATCH($A629,'Hoja de Trabajo para listado'!$CD$155:$CD$1048576,0),MATCH((CUADRO!O$5&amp;$E629),'Hoja de Trabajo para listado'!$CD$151:$DC$151,0)),0)</f>
        <v>0</v>
      </c>
      <c r="P629" s="314">
        <f ca="1">+IFERROR(INDEX('Hoja de Trabajo para listado'!$A$155:$Z$1048576,MATCH($A629,'Hoja de Trabajo para listado'!$A$155:$A$1048576,0),MATCH((CUADRO!P$5&amp;$E629),'Hoja de Trabajo para listado'!$A$151:$Z$151,0)),0)+IFERROR(INDEX('Hoja de Trabajo para listado'!$AB$155:$BA$1048576,MATCH($A629,'Hoja de Trabajo para listado'!$AB$155:$AB$1048576,0),MATCH((CUADRO!P$5&amp;$E629),'Hoja de Trabajo para listado'!$AB$151:$BA$151,0)),0)+IFERROR(INDEX('Hoja de Trabajo para listado'!$BC$155:$CB$1048576,MATCH($A629,'Hoja de Trabajo para listado'!$BC$155:$BC$1048576,0),MATCH((CUADRO!P$5&amp;$E629),'Hoja de Trabajo para listado'!$BC$151:$CB$151,0)),0)+IFERROR(INDEX('Hoja de Trabajo para listado'!$DE$153:$DG$274,MATCH($A629,'Hoja de Trabajo para listado'!$DE$153:$DE$1048576,0),MATCH((CUADRO!P$5&amp;$E629),'Hoja de Trabajo para listado'!$DE$151:$DG$151,0)),0)+IFERROR(INDEX('Hoja de Trabajo para listado'!$CD$155:$DC$1048576,MATCH($A629,'Hoja de Trabajo para listado'!$CD$155:$CD$1048576,0),MATCH((CUADRO!P$5&amp;$E629),'Hoja de Trabajo para listado'!$CD$151:$DC$151,0)),0)</f>
        <v>0</v>
      </c>
      <c r="Q629" s="314">
        <f ca="1">+IFERROR(INDEX('Hoja de Trabajo para listado'!$A$155:$Z$1048576,MATCH($A629,'Hoja de Trabajo para listado'!$A$155:$A$1048576,0),MATCH((CUADRO!Q$5&amp;$E629),'Hoja de Trabajo para listado'!$A$151:$Z$151,0)),0)+IFERROR(INDEX('Hoja de Trabajo para listado'!$AB$155:$BA$1048576,MATCH($A629,'Hoja de Trabajo para listado'!$AB$155:$AB$1048576,0),MATCH((CUADRO!Q$5&amp;$E629),'Hoja de Trabajo para listado'!$AB$151:$BA$151,0)),0)+IFERROR(INDEX('Hoja de Trabajo para listado'!$BC$155:$CB$1048576,MATCH($A629,'Hoja de Trabajo para listado'!$BC$155:$BC$1048576,0),MATCH((CUADRO!Q$5&amp;$E629),'Hoja de Trabajo para listado'!$BC$151:$CB$151,0)),0)+IFERROR(INDEX('Hoja de Trabajo para listado'!$DE$153:$DG$274,MATCH($A629,'Hoja de Trabajo para listado'!$DE$153:$DE$1048576,0),MATCH((CUADRO!Q$5&amp;$E629),'Hoja de Trabajo para listado'!$DE$151:$DG$151,0)),0)+IFERROR(INDEX('Hoja de Trabajo para listado'!$CD$155:$DC$1048576,MATCH($A629,'Hoja de Trabajo para listado'!$CD$155:$CD$1048576,0),MATCH((CUADRO!Q$5&amp;$E629),'Hoja de Trabajo para listado'!$CD$151:$DC$151,0)),0)</f>
        <v>0</v>
      </c>
      <c r="R629" s="314">
        <f t="shared" ca="1" si="18"/>
        <v>0</v>
      </c>
      <c r="S629" s="322">
        <f ca="1">+R628+R629</f>
        <v>0</v>
      </c>
      <c r="T629" s="314">
        <f ca="1">+S629</f>
        <v>0</v>
      </c>
      <c r="U629" s="313">
        <f t="shared" si="19"/>
        <v>2</v>
      </c>
      <c r="V629" s="319" t="str">
        <f>+VLOOKUP(A629,bd_lista!$A$3:$E$593,5,FALSE)</f>
        <v>Gobiernos Autonomos Municipales</v>
      </c>
      <c r="W629" s="426"/>
    </row>
    <row r="630" spans="1:23" customFormat="1" ht="15" hidden="1" customHeight="1">
      <c r="A630" s="323">
        <v>1701</v>
      </c>
      <c r="B630" s="427">
        <f>+A630</f>
        <v>1701</v>
      </c>
      <c r="C630" s="318" t="str">
        <f>+VLOOKUP(A630,bd_lista!$A$3:$C$593,3,FALSE)</f>
        <v>Gobierno Autónomo Municipal de Santa Cruz de la Sierra</v>
      </c>
      <c r="D630" s="429" t="str">
        <f>+C630</f>
        <v>Gobierno Autónomo Municipal de Santa Cruz de la Sierra</v>
      </c>
      <c r="E630" s="346" t="s">
        <v>1418</v>
      </c>
      <c r="F630" s="314">
        <f ca="1">+IFERROR(INDEX('Hoja de Trabajo para listado'!$A$155:$Z$1048576,MATCH($A630,'Hoja de Trabajo para listado'!$A$155:$A$1048576,0),MATCH((CUADRO!F$5&amp;$E630),'Hoja de Trabajo para listado'!$A$151:$Z$151,0)),0)+IFERROR(INDEX('Hoja de Trabajo para listado'!$AB$155:$BA$1048576,MATCH($A630,'Hoja de Trabajo para listado'!$AB$155:$AB$1048576,0),MATCH((CUADRO!F$5&amp;$E630),'Hoja de Trabajo para listado'!$AB$151:$BA$151,0)),0)+IFERROR(INDEX('Hoja de Trabajo para listado'!$BC$155:$CB$1048576,MATCH($A630,'Hoja de Trabajo para listado'!$BC$155:$BC$1048576,0),MATCH((CUADRO!F$5&amp;$E630),'Hoja de Trabajo para listado'!$BC$151:$CB$151,0)),0)+IFERROR(INDEX('Hoja de Trabajo para listado'!$DE$153:$DG$274,MATCH($A630,'Hoja de Trabajo para listado'!$DE$153:$DE$1048576,0),MATCH((CUADRO!F$5&amp;$E630),'Hoja de Trabajo para listado'!$DE$151:$DG$151,0)),0)+IFERROR(INDEX('Hoja de Trabajo para listado'!$CD$155:$DC$1048576,MATCH($A630,'Hoja de Trabajo para listado'!$CD$155:$CD$1048576,0),MATCH((CUADRO!F$5&amp;$E630),'Hoja de Trabajo para listado'!$CD$151:$DC$151,0)),0)</f>
        <v>0</v>
      </c>
      <c r="G630" s="314">
        <f ca="1">+IFERROR(INDEX('Hoja de Trabajo para listado'!$A$155:$Z$1048576,MATCH($A630,'Hoja de Trabajo para listado'!$A$155:$A$1048576,0),MATCH((CUADRO!G$5&amp;$E630),'Hoja de Trabajo para listado'!$A$151:$Z$151,0)),0)+IFERROR(INDEX('Hoja de Trabajo para listado'!$AB$155:$BA$1048576,MATCH($A630,'Hoja de Trabajo para listado'!$AB$155:$AB$1048576,0),MATCH((CUADRO!G$5&amp;$E630),'Hoja de Trabajo para listado'!$AB$151:$BA$151,0)),0)+IFERROR(INDEX('Hoja de Trabajo para listado'!$BC$155:$CB$1048576,MATCH($A630,'Hoja de Trabajo para listado'!$BC$155:$BC$1048576,0),MATCH((CUADRO!G$5&amp;$E630),'Hoja de Trabajo para listado'!$BC$151:$CB$151,0)),0)+IFERROR(INDEX('Hoja de Trabajo para listado'!$DE$153:$DG$274,MATCH($A630,'Hoja de Trabajo para listado'!$DE$153:$DE$1048576,0),MATCH((CUADRO!G$5&amp;$E630),'Hoja de Trabajo para listado'!$DE$151:$DG$151,0)),0)+IFERROR(INDEX('Hoja de Trabajo para listado'!$CD$155:$DC$1048576,MATCH($A630,'Hoja de Trabajo para listado'!$CD$155:$CD$1048576,0),MATCH((CUADRO!G$5&amp;$E630),'Hoja de Trabajo para listado'!$CD$151:$DC$151,0)),0)</f>
        <v>0</v>
      </c>
      <c r="H630" s="314">
        <f ca="1">+IFERROR(INDEX('Hoja de Trabajo para listado'!$A$155:$Z$1048576,MATCH($A630,'Hoja de Trabajo para listado'!$A$155:$A$1048576,0),MATCH((CUADRO!H$5&amp;$E630),'Hoja de Trabajo para listado'!$A$151:$Z$151,0)),0)+IFERROR(INDEX('Hoja de Trabajo para listado'!$AB$155:$BA$1048576,MATCH($A630,'Hoja de Trabajo para listado'!$AB$155:$AB$1048576,0),MATCH((CUADRO!H$5&amp;$E630),'Hoja de Trabajo para listado'!$AB$151:$BA$151,0)),0)+IFERROR(INDEX('Hoja de Trabajo para listado'!$BC$155:$CB$1048576,MATCH($A630,'Hoja de Trabajo para listado'!$BC$155:$BC$1048576,0),MATCH((CUADRO!H$5&amp;$E630),'Hoja de Trabajo para listado'!$BC$151:$CB$151,0)),0)+IFERROR(INDEX('Hoja de Trabajo para listado'!$DE$153:$DG$274,MATCH($A630,'Hoja de Trabajo para listado'!$DE$153:$DE$1048576,0),MATCH((CUADRO!H$5&amp;$E630),'Hoja de Trabajo para listado'!$DE$151:$DG$151,0)),0)+IFERROR(INDEX('Hoja de Trabajo para listado'!$CD$155:$DC$1048576,MATCH($A630,'Hoja de Trabajo para listado'!$CD$155:$CD$1048576,0),MATCH((CUADRO!H$5&amp;$E630),'Hoja de Trabajo para listado'!$CD$151:$DC$151,0)),0)</f>
        <v>0</v>
      </c>
      <c r="I630" s="314">
        <f ca="1">+IFERROR(INDEX('Hoja de Trabajo para listado'!$A$155:$Z$1048576,MATCH($A630,'Hoja de Trabajo para listado'!$A$155:$A$1048576,0),MATCH((CUADRO!I$5&amp;$E630),'Hoja de Trabajo para listado'!$A$151:$Z$151,0)),0)+IFERROR(INDEX('Hoja de Trabajo para listado'!$AB$155:$BA$1048576,MATCH($A630,'Hoja de Trabajo para listado'!$AB$155:$AB$1048576,0),MATCH((CUADRO!I$5&amp;$E630),'Hoja de Trabajo para listado'!$AB$151:$BA$151,0)),0)+IFERROR(INDEX('Hoja de Trabajo para listado'!$BC$155:$CB$1048576,MATCH($A630,'Hoja de Trabajo para listado'!$BC$155:$BC$1048576,0),MATCH((CUADRO!I$5&amp;$E630),'Hoja de Trabajo para listado'!$BC$151:$CB$151,0)),0)+IFERROR(INDEX('Hoja de Trabajo para listado'!$DE$153:$DG$274,MATCH($A630,'Hoja de Trabajo para listado'!$DE$153:$DE$1048576,0),MATCH((CUADRO!I$5&amp;$E630),'Hoja de Trabajo para listado'!$DE$151:$DG$151,0)),0)+IFERROR(INDEX('Hoja de Trabajo para listado'!$CD$155:$DC$1048576,MATCH($A630,'Hoja de Trabajo para listado'!$CD$155:$CD$1048576,0),MATCH((CUADRO!I$5&amp;$E630),'Hoja de Trabajo para listado'!$CD$151:$DC$151,0)),0)</f>
        <v>0</v>
      </c>
      <c r="J630" s="314">
        <f ca="1">+IFERROR(INDEX('Hoja de Trabajo para listado'!$A$155:$Z$1048576,MATCH($A630,'Hoja de Trabajo para listado'!$A$155:$A$1048576,0),MATCH((CUADRO!J$5&amp;$E630),'Hoja de Trabajo para listado'!$A$151:$Z$151,0)),0)+IFERROR(INDEX('Hoja de Trabajo para listado'!$AB$155:$BA$1048576,MATCH($A630,'Hoja de Trabajo para listado'!$AB$155:$AB$1048576,0),MATCH((CUADRO!J$5&amp;$E630),'Hoja de Trabajo para listado'!$AB$151:$BA$151,0)),0)+IFERROR(INDEX('Hoja de Trabajo para listado'!$BC$155:$CB$1048576,MATCH($A630,'Hoja de Trabajo para listado'!$BC$155:$BC$1048576,0),MATCH((CUADRO!J$5&amp;$E630),'Hoja de Trabajo para listado'!$BC$151:$CB$151,0)),0)+IFERROR(INDEX('Hoja de Trabajo para listado'!$DE$153:$DG$274,MATCH($A630,'Hoja de Trabajo para listado'!$DE$153:$DE$1048576,0),MATCH((CUADRO!J$5&amp;$E630),'Hoja de Trabajo para listado'!$DE$151:$DG$151,0)),0)+IFERROR(INDEX('Hoja de Trabajo para listado'!$CD$155:$DC$1048576,MATCH($A630,'Hoja de Trabajo para listado'!$CD$155:$CD$1048576,0),MATCH((CUADRO!J$5&amp;$E630),'Hoja de Trabajo para listado'!$CD$151:$DC$151,0)),0)</f>
        <v>0</v>
      </c>
      <c r="K630" s="314">
        <f ca="1">+IFERROR(INDEX('Hoja de Trabajo para listado'!$A$155:$Z$1048576,MATCH($A630,'Hoja de Trabajo para listado'!$A$155:$A$1048576,0),MATCH((CUADRO!K$5&amp;$E630),'Hoja de Trabajo para listado'!$A$151:$Z$151,0)),0)+IFERROR(INDEX('Hoja de Trabajo para listado'!$AB$155:$BA$1048576,MATCH($A630,'Hoja de Trabajo para listado'!$AB$155:$AB$1048576,0),MATCH((CUADRO!K$5&amp;$E630),'Hoja de Trabajo para listado'!$AB$151:$BA$151,0)),0)+IFERROR(INDEX('Hoja de Trabajo para listado'!$BC$155:$CB$1048576,MATCH($A630,'Hoja de Trabajo para listado'!$BC$155:$BC$1048576,0),MATCH((CUADRO!K$5&amp;$E630),'Hoja de Trabajo para listado'!$BC$151:$CB$151,0)),0)+IFERROR(INDEX('Hoja de Trabajo para listado'!$DE$153:$DG$274,MATCH($A630,'Hoja de Trabajo para listado'!$DE$153:$DE$1048576,0),MATCH((CUADRO!K$5&amp;$E630),'Hoja de Trabajo para listado'!$DE$151:$DG$151,0)),0)+IFERROR(INDEX('Hoja de Trabajo para listado'!$CD$155:$DC$1048576,MATCH($A630,'Hoja de Trabajo para listado'!$CD$155:$CD$1048576,0),MATCH((CUADRO!K$5&amp;$E630),'Hoja de Trabajo para listado'!$CD$151:$DC$151,0)),0)</f>
        <v>0</v>
      </c>
      <c r="L630" s="314">
        <f ca="1">+IFERROR(INDEX('Hoja de Trabajo para listado'!$A$155:$Z$1048576,MATCH($A630,'Hoja de Trabajo para listado'!$A$155:$A$1048576,0),MATCH((CUADRO!L$5&amp;$E630),'Hoja de Trabajo para listado'!$A$151:$Z$151,0)),0)+IFERROR(INDEX('Hoja de Trabajo para listado'!$AB$155:$BA$1048576,MATCH($A630,'Hoja de Trabajo para listado'!$AB$155:$AB$1048576,0),MATCH((CUADRO!L$5&amp;$E630),'Hoja de Trabajo para listado'!$AB$151:$BA$151,0)),0)+IFERROR(INDEX('Hoja de Trabajo para listado'!$BC$155:$CB$1048576,MATCH($A630,'Hoja de Trabajo para listado'!$BC$155:$BC$1048576,0),MATCH((CUADRO!L$5&amp;$E630),'Hoja de Trabajo para listado'!$BC$151:$CB$151,0)),0)+IFERROR(INDEX('Hoja de Trabajo para listado'!$DE$153:$DG$274,MATCH($A630,'Hoja de Trabajo para listado'!$DE$153:$DE$1048576,0),MATCH((CUADRO!L$5&amp;$E630),'Hoja de Trabajo para listado'!$DE$151:$DG$151,0)),0)+IFERROR(INDEX('Hoja de Trabajo para listado'!$CD$155:$DC$1048576,MATCH($A630,'Hoja de Trabajo para listado'!$CD$155:$CD$1048576,0),MATCH((CUADRO!L$5&amp;$E630),'Hoja de Trabajo para listado'!$CD$151:$DC$151,0)),0)</f>
        <v>0</v>
      </c>
      <c r="M630" s="314">
        <f ca="1">+IFERROR(INDEX('Hoja de Trabajo para listado'!$A$155:$Z$1048576,MATCH($A630,'Hoja de Trabajo para listado'!$A$155:$A$1048576,0),MATCH((CUADRO!M$5&amp;$E630),'Hoja de Trabajo para listado'!$A$151:$Z$151,0)),0)+IFERROR(INDEX('Hoja de Trabajo para listado'!$AB$155:$BA$1048576,MATCH($A630,'Hoja de Trabajo para listado'!$AB$155:$AB$1048576,0),MATCH((CUADRO!M$5&amp;$E630),'Hoja de Trabajo para listado'!$AB$151:$BA$151,0)),0)+IFERROR(INDEX('Hoja de Trabajo para listado'!$BC$155:$CB$1048576,MATCH($A630,'Hoja de Trabajo para listado'!$BC$155:$BC$1048576,0),MATCH((CUADRO!M$5&amp;$E630),'Hoja de Trabajo para listado'!$BC$151:$CB$151,0)),0)+IFERROR(INDEX('Hoja de Trabajo para listado'!$DE$153:$DG$274,MATCH($A630,'Hoja de Trabajo para listado'!$DE$153:$DE$1048576,0),MATCH((CUADRO!M$5&amp;$E630),'Hoja de Trabajo para listado'!$DE$151:$DG$151,0)),0)+IFERROR(INDEX('Hoja de Trabajo para listado'!$CD$155:$DC$1048576,MATCH($A630,'Hoja de Trabajo para listado'!$CD$155:$CD$1048576,0),MATCH((CUADRO!M$5&amp;$E630),'Hoja de Trabajo para listado'!$CD$151:$DC$151,0)),0)</f>
        <v>0</v>
      </c>
      <c r="N630" s="314">
        <f ca="1">+IFERROR(INDEX('Hoja de Trabajo para listado'!$A$155:$Z$1048576,MATCH($A630,'Hoja de Trabajo para listado'!$A$155:$A$1048576,0),MATCH((CUADRO!N$5&amp;$E630),'Hoja de Trabajo para listado'!$A$151:$Z$151,0)),0)+IFERROR(INDEX('Hoja de Trabajo para listado'!$AB$155:$BA$1048576,MATCH($A630,'Hoja de Trabajo para listado'!$AB$155:$AB$1048576,0),MATCH((CUADRO!N$5&amp;$E630),'Hoja de Trabajo para listado'!$AB$151:$BA$151,0)),0)+IFERROR(INDEX('Hoja de Trabajo para listado'!$BC$155:$CB$1048576,MATCH($A630,'Hoja de Trabajo para listado'!$BC$155:$BC$1048576,0),MATCH((CUADRO!N$5&amp;$E630),'Hoja de Trabajo para listado'!$BC$151:$CB$151,0)),0)+IFERROR(INDEX('Hoja de Trabajo para listado'!$DE$153:$DG$274,MATCH($A630,'Hoja de Trabajo para listado'!$DE$153:$DE$1048576,0),MATCH((CUADRO!N$5&amp;$E630),'Hoja de Trabajo para listado'!$DE$151:$DG$151,0)),0)+IFERROR(INDEX('Hoja de Trabajo para listado'!$CD$155:$DC$1048576,MATCH($A630,'Hoja de Trabajo para listado'!$CD$155:$CD$1048576,0),MATCH((CUADRO!N$5&amp;$E630),'Hoja de Trabajo para listado'!$CD$151:$DC$151,0)),0)</f>
        <v>0</v>
      </c>
      <c r="O630" s="314">
        <f ca="1">+IFERROR(INDEX('Hoja de Trabajo para listado'!$A$155:$Z$1048576,MATCH($A630,'Hoja de Trabajo para listado'!$A$155:$A$1048576,0),MATCH((CUADRO!O$5&amp;$E630),'Hoja de Trabajo para listado'!$A$151:$Z$151,0)),0)+IFERROR(INDEX('Hoja de Trabajo para listado'!$AB$155:$BA$1048576,MATCH($A630,'Hoja de Trabajo para listado'!$AB$155:$AB$1048576,0),MATCH((CUADRO!O$5&amp;$E630),'Hoja de Trabajo para listado'!$AB$151:$BA$151,0)),0)+IFERROR(INDEX('Hoja de Trabajo para listado'!$BC$155:$CB$1048576,MATCH($A630,'Hoja de Trabajo para listado'!$BC$155:$BC$1048576,0),MATCH((CUADRO!O$5&amp;$E630),'Hoja de Trabajo para listado'!$BC$151:$CB$151,0)),0)+IFERROR(INDEX('Hoja de Trabajo para listado'!$DE$153:$DG$274,MATCH($A630,'Hoja de Trabajo para listado'!$DE$153:$DE$1048576,0),MATCH((CUADRO!O$5&amp;$E630),'Hoja de Trabajo para listado'!$DE$151:$DG$151,0)),0)+IFERROR(INDEX('Hoja de Trabajo para listado'!$CD$155:$DC$1048576,MATCH($A630,'Hoja de Trabajo para listado'!$CD$155:$CD$1048576,0),MATCH((CUADRO!O$5&amp;$E630),'Hoja de Trabajo para listado'!$CD$151:$DC$151,0)),0)</f>
        <v>0</v>
      </c>
      <c r="P630" s="314">
        <f ca="1">+IFERROR(INDEX('Hoja de Trabajo para listado'!$A$155:$Z$1048576,MATCH($A630,'Hoja de Trabajo para listado'!$A$155:$A$1048576,0),MATCH((CUADRO!P$5&amp;$E630),'Hoja de Trabajo para listado'!$A$151:$Z$151,0)),0)+IFERROR(INDEX('Hoja de Trabajo para listado'!$AB$155:$BA$1048576,MATCH($A630,'Hoja de Trabajo para listado'!$AB$155:$AB$1048576,0),MATCH((CUADRO!P$5&amp;$E630),'Hoja de Trabajo para listado'!$AB$151:$BA$151,0)),0)+IFERROR(INDEX('Hoja de Trabajo para listado'!$BC$155:$CB$1048576,MATCH($A630,'Hoja de Trabajo para listado'!$BC$155:$BC$1048576,0),MATCH((CUADRO!P$5&amp;$E630),'Hoja de Trabajo para listado'!$BC$151:$CB$151,0)),0)+IFERROR(INDEX('Hoja de Trabajo para listado'!$DE$153:$DG$274,MATCH($A630,'Hoja de Trabajo para listado'!$DE$153:$DE$1048576,0),MATCH((CUADRO!P$5&amp;$E630),'Hoja de Trabajo para listado'!$DE$151:$DG$151,0)),0)+IFERROR(INDEX('Hoja de Trabajo para listado'!$CD$155:$DC$1048576,MATCH($A630,'Hoja de Trabajo para listado'!$CD$155:$CD$1048576,0),MATCH((CUADRO!P$5&amp;$E630),'Hoja de Trabajo para listado'!$CD$151:$DC$151,0)),0)</f>
        <v>0</v>
      </c>
      <c r="Q630" s="314">
        <f ca="1">+IFERROR(INDEX('Hoja de Trabajo para listado'!$A$155:$Z$1048576,MATCH($A630,'Hoja de Trabajo para listado'!$A$155:$A$1048576,0),MATCH((CUADRO!Q$5&amp;$E630),'Hoja de Trabajo para listado'!$A$151:$Z$151,0)),0)+IFERROR(INDEX('Hoja de Trabajo para listado'!$AB$155:$BA$1048576,MATCH($A630,'Hoja de Trabajo para listado'!$AB$155:$AB$1048576,0),MATCH((CUADRO!Q$5&amp;$E630),'Hoja de Trabajo para listado'!$AB$151:$BA$151,0)),0)+IFERROR(INDEX('Hoja de Trabajo para listado'!$BC$155:$CB$1048576,MATCH($A630,'Hoja de Trabajo para listado'!$BC$155:$BC$1048576,0),MATCH((CUADRO!Q$5&amp;$E630),'Hoja de Trabajo para listado'!$BC$151:$CB$151,0)),0)+IFERROR(INDEX('Hoja de Trabajo para listado'!$DE$153:$DG$274,MATCH($A630,'Hoja de Trabajo para listado'!$DE$153:$DE$1048576,0),MATCH((CUADRO!Q$5&amp;$E630),'Hoja de Trabajo para listado'!$DE$151:$DG$151,0)),0)+IFERROR(INDEX('Hoja de Trabajo para listado'!$CD$155:$DC$1048576,MATCH($A630,'Hoja de Trabajo para listado'!$CD$155:$CD$1048576,0),MATCH((CUADRO!Q$5&amp;$E630),'Hoja de Trabajo para listado'!$CD$151:$DC$151,0)),0)</f>
        <v>0</v>
      </c>
      <c r="R630" s="314">
        <f t="shared" ca="1" si="18"/>
        <v>0</v>
      </c>
      <c r="S630" s="322"/>
      <c r="T630" s="314">
        <f ca="1">+T631</f>
        <v>0</v>
      </c>
      <c r="U630" s="313">
        <f t="shared" si="19"/>
        <v>1</v>
      </c>
      <c r="V630" s="319" t="str">
        <f>+VLOOKUP(A630,bd_lista!$A$3:$E$593,5,FALSE)</f>
        <v>Gobiernos Autonomos Municipales</v>
      </c>
      <c r="W630" s="425" t="str">
        <f>+V630</f>
        <v>Gobiernos Autonomos Municipales</v>
      </c>
    </row>
    <row r="631" spans="1:23" customFormat="1" ht="15" hidden="1" customHeight="1">
      <c r="A631" s="323">
        <v>1701</v>
      </c>
      <c r="B631" s="428"/>
      <c r="C631" s="318" t="str">
        <f>+VLOOKUP(A631,bd_lista!$A$3:$C$593,3,FALSE)</f>
        <v>Gobierno Autónomo Municipal de Santa Cruz de la Sierra</v>
      </c>
      <c r="D631" s="430"/>
      <c r="E631" s="347" t="s">
        <v>1419</v>
      </c>
      <c r="F631" s="314">
        <f ca="1">+IFERROR(INDEX('Hoja de Trabajo para listado'!$A$155:$Z$1048576,MATCH($A631,'Hoja de Trabajo para listado'!$A$155:$A$1048576,0),MATCH((CUADRO!F$5&amp;$E631),'Hoja de Trabajo para listado'!$A$151:$Z$151,0)),0)+IFERROR(INDEX('Hoja de Trabajo para listado'!$AB$155:$BA$1048576,MATCH($A631,'Hoja de Trabajo para listado'!$AB$155:$AB$1048576,0),MATCH((CUADRO!F$5&amp;$E631),'Hoja de Trabajo para listado'!$AB$151:$BA$151,0)),0)+IFERROR(INDEX('Hoja de Trabajo para listado'!$BC$155:$CB$1048576,MATCH($A631,'Hoja de Trabajo para listado'!$BC$155:$BC$1048576,0),MATCH((CUADRO!F$5&amp;$E631),'Hoja de Trabajo para listado'!$BC$151:$CB$151,0)),0)+IFERROR(INDEX('Hoja de Trabajo para listado'!$DE$153:$DG$274,MATCH($A631,'Hoja de Trabajo para listado'!$DE$153:$DE$1048576,0),MATCH((CUADRO!F$5&amp;$E631),'Hoja de Trabajo para listado'!$DE$151:$DG$151,0)),0)+IFERROR(INDEX('Hoja de Trabajo para listado'!$CD$155:$DC$1048576,MATCH($A631,'Hoja de Trabajo para listado'!$CD$155:$CD$1048576,0),MATCH((CUADRO!F$5&amp;$E631),'Hoja de Trabajo para listado'!$CD$151:$DC$151,0)),0)</f>
        <v>0</v>
      </c>
      <c r="G631" s="314">
        <f ca="1">+IFERROR(INDEX('Hoja de Trabajo para listado'!$A$155:$Z$1048576,MATCH($A631,'Hoja de Trabajo para listado'!$A$155:$A$1048576,0),MATCH((CUADRO!G$5&amp;$E631),'Hoja de Trabajo para listado'!$A$151:$Z$151,0)),0)+IFERROR(INDEX('Hoja de Trabajo para listado'!$AB$155:$BA$1048576,MATCH($A631,'Hoja de Trabajo para listado'!$AB$155:$AB$1048576,0),MATCH((CUADRO!G$5&amp;$E631),'Hoja de Trabajo para listado'!$AB$151:$BA$151,0)),0)+IFERROR(INDEX('Hoja de Trabajo para listado'!$BC$155:$CB$1048576,MATCH($A631,'Hoja de Trabajo para listado'!$BC$155:$BC$1048576,0),MATCH((CUADRO!G$5&amp;$E631),'Hoja de Trabajo para listado'!$BC$151:$CB$151,0)),0)+IFERROR(INDEX('Hoja de Trabajo para listado'!$DE$153:$DG$274,MATCH($A631,'Hoja de Trabajo para listado'!$DE$153:$DE$1048576,0),MATCH((CUADRO!G$5&amp;$E631),'Hoja de Trabajo para listado'!$DE$151:$DG$151,0)),0)+IFERROR(INDEX('Hoja de Trabajo para listado'!$CD$155:$DC$1048576,MATCH($A631,'Hoja de Trabajo para listado'!$CD$155:$CD$1048576,0),MATCH((CUADRO!G$5&amp;$E631),'Hoja de Trabajo para listado'!$CD$151:$DC$151,0)),0)</f>
        <v>0</v>
      </c>
      <c r="H631" s="314">
        <f ca="1">+IFERROR(INDEX('Hoja de Trabajo para listado'!$A$155:$Z$1048576,MATCH($A631,'Hoja de Trabajo para listado'!$A$155:$A$1048576,0),MATCH((CUADRO!H$5&amp;$E631),'Hoja de Trabajo para listado'!$A$151:$Z$151,0)),0)+IFERROR(INDEX('Hoja de Trabajo para listado'!$AB$155:$BA$1048576,MATCH($A631,'Hoja de Trabajo para listado'!$AB$155:$AB$1048576,0),MATCH((CUADRO!H$5&amp;$E631),'Hoja de Trabajo para listado'!$AB$151:$BA$151,0)),0)+IFERROR(INDEX('Hoja de Trabajo para listado'!$BC$155:$CB$1048576,MATCH($A631,'Hoja de Trabajo para listado'!$BC$155:$BC$1048576,0),MATCH((CUADRO!H$5&amp;$E631),'Hoja de Trabajo para listado'!$BC$151:$CB$151,0)),0)+IFERROR(INDEX('Hoja de Trabajo para listado'!$DE$153:$DG$274,MATCH($A631,'Hoja de Trabajo para listado'!$DE$153:$DE$1048576,0),MATCH((CUADRO!H$5&amp;$E631),'Hoja de Trabajo para listado'!$DE$151:$DG$151,0)),0)+IFERROR(INDEX('Hoja de Trabajo para listado'!$CD$155:$DC$1048576,MATCH($A631,'Hoja de Trabajo para listado'!$CD$155:$CD$1048576,0),MATCH((CUADRO!H$5&amp;$E631),'Hoja de Trabajo para listado'!$CD$151:$DC$151,0)),0)</f>
        <v>0</v>
      </c>
      <c r="I631" s="314">
        <f ca="1">+IFERROR(INDEX('Hoja de Trabajo para listado'!$A$155:$Z$1048576,MATCH($A631,'Hoja de Trabajo para listado'!$A$155:$A$1048576,0),MATCH((CUADRO!I$5&amp;$E631),'Hoja de Trabajo para listado'!$A$151:$Z$151,0)),0)+IFERROR(INDEX('Hoja de Trabajo para listado'!$AB$155:$BA$1048576,MATCH($A631,'Hoja de Trabajo para listado'!$AB$155:$AB$1048576,0),MATCH((CUADRO!I$5&amp;$E631),'Hoja de Trabajo para listado'!$AB$151:$BA$151,0)),0)+IFERROR(INDEX('Hoja de Trabajo para listado'!$BC$155:$CB$1048576,MATCH($A631,'Hoja de Trabajo para listado'!$BC$155:$BC$1048576,0),MATCH((CUADRO!I$5&amp;$E631),'Hoja de Trabajo para listado'!$BC$151:$CB$151,0)),0)+IFERROR(INDEX('Hoja de Trabajo para listado'!$DE$153:$DG$274,MATCH($A631,'Hoja de Trabajo para listado'!$DE$153:$DE$1048576,0),MATCH((CUADRO!I$5&amp;$E631),'Hoja de Trabajo para listado'!$DE$151:$DG$151,0)),0)+IFERROR(INDEX('Hoja de Trabajo para listado'!$CD$155:$DC$1048576,MATCH($A631,'Hoja de Trabajo para listado'!$CD$155:$CD$1048576,0),MATCH((CUADRO!I$5&amp;$E631),'Hoja de Trabajo para listado'!$CD$151:$DC$151,0)),0)</f>
        <v>0</v>
      </c>
      <c r="J631" s="314">
        <f ca="1">+IFERROR(INDEX('Hoja de Trabajo para listado'!$A$155:$Z$1048576,MATCH($A631,'Hoja de Trabajo para listado'!$A$155:$A$1048576,0),MATCH((CUADRO!J$5&amp;$E631),'Hoja de Trabajo para listado'!$A$151:$Z$151,0)),0)+IFERROR(INDEX('Hoja de Trabajo para listado'!$AB$155:$BA$1048576,MATCH($A631,'Hoja de Trabajo para listado'!$AB$155:$AB$1048576,0),MATCH((CUADRO!J$5&amp;$E631),'Hoja de Trabajo para listado'!$AB$151:$BA$151,0)),0)+IFERROR(INDEX('Hoja de Trabajo para listado'!$BC$155:$CB$1048576,MATCH($A631,'Hoja de Trabajo para listado'!$BC$155:$BC$1048576,0),MATCH((CUADRO!J$5&amp;$E631),'Hoja de Trabajo para listado'!$BC$151:$CB$151,0)),0)+IFERROR(INDEX('Hoja de Trabajo para listado'!$DE$153:$DG$274,MATCH($A631,'Hoja de Trabajo para listado'!$DE$153:$DE$1048576,0),MATCH((CUADRO!J$5&amp;$E631),'Hoja de Trabajo para listado'!$DE$151:$DG$151,0)),0)+IFERROR(INDEX('Hoja de Trabajo para listado'!$CD$155:$DC$1048576,MATCH($A631,'Hoja de Trabajo para listado'!$CD$155:$CD$1048576,0),MATCH((CUADRO!J$5&amp;$E631),'Hoja de Trabajo para listado'!$CD$151:$DC$151,0)),0)</f>
        <v>0</v>
      </c>
      <c r="K631" s="314">
        <f ca="1">+IFERROR(INDEX('Hoja de Trabajo para listado'!$A$155:$Z$1048576,MATCH($A631,'Hoja de Trabajo para listado'!$A$155:$A$1048576,0),MATCH((CUADRO!K$5&amp;$E631),'Hoja de Trabajo para listado'!$A$151:$Z$151,0)),0)+IFERROR(INDEX('Hoja de Trabajo para listado'!$AB$155:$BA$1048576,MATCH($A631,'Hoja de Trabajo para listado'!$AB$155:$AB$1048576,0),MATCH((CUADRO!K$5&amp;$E631),'Hoja de Trabajo para listado'!$AB$151:$BA$151,0)),0)+IFERROR(INDEX('Hoja de Trabajo para listado'!$BC$155:$CB$1048576,MATCH($A631,'Hoja de Trabajo para listado'!$BC$155:$BC$1048576,0),MATCH((CUADRO!K$5&amp;$E631),'Hoja de Trabajo para listado'!$BC$151:$CB$151,0)),0)+IFERROR(INDEX('Hoja de Trabajo para listado'!$DE$153:$DG$274,MATCH($A631,'Hoja de Trabajo para listado'!$DE$153:$DE$1048576,0),MATCH((CUADRO!K$5&amp;$E631),'Hoja de Trabajo para listado'!$DE$151:$DG$151,0)),0)+IFERROR(INDEX('Hoja de Trabajo para listado'!$CD$155:$DC$1048576,MATCH($A631,'Hoja de Trabajo para listado'!$CD$155:$CD$1048576,0),MATCH((CUADRO!K$5&amp;$E631),'Hoja de Trabajo para listado'!$CD$151:$DC$151,0)),0)</f>
        <v>0</v>
      </c>
      <c r="L631" s="314">
        <f ca="1">+IFERROR(INDEX('Hoja de Trabajo para listado'!$A$155:$Z$1048576,MATCH($A631,'Hoja de Trabajo para listado'!$A$155:$A$1048576,0),MATCH((CUADRO!L$5&amp;$E631),'Hoja de Trabajo para listado'!$A$151:$Z$151,0)),0)+IFERROR(INDEX('Hoja de Trabajo para listado'!$AB$155:$BA$1048576,MATCH($A631,'Hoja de Trabajo para listado'!$AB$155:$AB$1048576,0),MATCH((CUADRO!L$5&amp;$E631),'Hoja de Trabajo para listado'!$AB$151:$BA$151,0)),0)+IFERROR(INDEX('Hoja de Trabajo para listado'!$BC$155:$CB$1048576,MATCH($A631,'Hoja de Trabajo para listado'!$BC$155:$BC$1048576,0),MATCH((CUADRO!L$5&amp;$E631),'Hoja de Trabajo para listado'!$BC$151:$CB$151,0)),0)+IFERROR(INDEX('Hoja de Trabajo para listado'!$DE$153:$DG$274,MATCH($A631,'Hoja de Trabajo para listado'!$DE$153:$DE$1048576,0),MATCH((CUADRO!L$5&amp;$E631),'Hoja de Trabajo para listado'!$DE$151:$DG$151,0)),0)+IFERROR(INDEX('Hoja de Trabajo para listado'!$CD$155:$DC$1048576,MATCH($A631,'Hoja de Trabajo para listado'!$CD$155:$CD$1048576,0),MATCH((CUADRO!L$5&amp;$E631),'Hoja de Trabajo para listado'!$CD$151:$DC$151,0)),0)</f>
        <v>0</v>
      </c>
      <c r="M631" s="314">
        <f ca="1">+IFERROR(INDEX('Hoja de Trabajo para listado'!$A$155:$Z$1048576,MATCH($A631,'Hoja de Trabajo para listado'!$A$155:$A$1048576,0),MATCH((CUADRO!M$5&amp;$E631),'Hoja de Trabajo para listado'!$A$151:$Z$151,0)),0)+IFERROR(INDEX('Hoja de Trabajo para listado'!$AB$155:$BA$1048576,MATCH($A631,'Hoja de Trabajo para listado'!$AB$155:$AB$1048576,0),MATCH((CUADRO!M$5&amp;$E631),'Hoja de Trabajo para listado'!$AB$151:$BA$151,0)),0)+IFERROR(INDEX('Hoja de Trabajo para listado'!$BC$155:$CB$1048576,MATCH($A631,'Hoja de Trabajo para listado'!$BC$155:$BC$1048576,0),MATCH((CUADRO!M$5&amp;$E631),'Hoja de Trabajo para listado'!$BC$151:$CB$151,0)),0)+IFERROR(INDEX('Hoja de Trabajo para listado'!$DE$153:$DG$274,MATCH($A631,'Hoja de Trabajo para listado'!$DE$153:$DE$1048576,0),MATCH((CUADRO!M$5&amp;$E631),'Hoja de Trabajo para listado'!$DE$151:$DG$151,0)),0)+IFERROR(INDEX('Hoja de Trabajo para listado'!$CD$155:$DC$1048576,MATCH($A631,'Hoja de Trabajo para listado'!$CD$155:$CD$1048576,0),MATCH((CUADRO!M$5&amp;$E631),'Hoja de Trabajo para listado'!$CD$151:$DC$151,0)),0)</f>
        <v>0</v>
      </c>
      <c r="N631" s="314">
        <f ca="1">+IFERROR(INDEX('Hoja de Trabajo para listado'!$A$155:$Z$1048576,MATCH($A631,'Hoja de Trabajo para listado'!$A$155:$A$1048576,0),MATCH((CUADRO!N$5&amp;$E631),'Hoja de Trabajo para listado'!$A$151:$Z$151,0)),0)+IFERROR(INDEX('Hoja de Trabajo para listado'!$AB$155:$BA$1048576,MATCH($A631,'Hoja de Trabajo para listado'!$AB$155:$AB$1048576,0),MATCH((CUADRO!N$5&amp;$E631),'Hoja de Trabajo para listado'!$AB$151:$BA$151,0)),0)+IFERROR(INDEX('Hoja de Trabajo para listado'!$BC$155:$CB$1048576,MATCH($A631,'Hoja de Trabajo para listado'!$BC$155:$BC$1048576,0),MATCH((CUADRO!N$5&amp;$E631),'Hoja de Trabajo para listado'!$BC$151:$CB$151,0)),0)+IFERROR(INDEX('Hoja de Trabajo para listado'!$DE$153:$DG$274,MATCH($A631,'Hoja de Trabajo para listado'!$DE$153:$DE$1048576,0),MATCH((CUADRO!N$5&amp;$E631),'Hoja de Trabajo para listado'!$DE$151:$DG$151,0)),0)+IFERROR(INDEX('Hoja de Trabajo para listado'!$CD$155:$DC$1048576,MATCH($A631,'Hoja de Trabajo para listado'!$CD$155:$CD$1048576,0),MATCH((CUADRO!N$5&amp;$E631),'Hoja de Trabajo para listado'!$CD$151:$DC$151,0)),0)</f>
        <v>0</v>
      </c>
      <c r="O631" s="314">
        <f ca="1">+IFERROR(INDEX('Hoja de Trabajo para listado'!$A$155:$Z$1048576,MATCH($A631,'Hoja de Trabajo para listado'!$A$155:$A$1048576,0),MATCH((CUADRO!O$5&amp;$E631),'Hoja de Trabajo para listado'!$A$151:$Z$151,0)),0)+IFERROR(INDEX('Hoja de Trabajo para listado'!$AB$155:$BA$1048576,MATCH($A631,'Hoja de Trabajo para listado'!$AB$155:$AB$1048576,0),MATCH((CUADRO!O$5&amp;$E631),'Hoja de Trabajo para listado'!$AB$151:$BA$151,0)),0)+IFERROR(INDEX('Hoja de Trabajo para listado'!$BC$155:$CB$1048576,MATCH($A631,'Hoja de Trabajo para listado'!$BC$155:$BC$1048576,0),MATCH((CUADRO!O$5&amp;$E631),'Hoja de Trabajo para listado'!$BC$151:$CB$151,0)),0)+IFERROR(INDEX('Hoja de Trabajo para listado'!$DE$153:$DG$274,MATCH($A631,'Hoja de Trabajo para listado'!$DE$153:$DE$1048576,0),MATCH((CUADRO!O$5&amp;$E631),'Hoja de Trabajo para listado'!$DE$151:$DG$151,0)),0)+IFERROR(INDEX('Hoja de Trabajo para listado'!$CD$155:$DC$1048576,MATCH($A631,'Hoja de Trabajo para listado'!$CD$155:$CD$1048576,0),MATCH((CUADRO!O$5&amp;$E631),'Hoja de Trabajo para listado'!$CD$151:$DC$151,0)),0)</f>
        <v>0</v>
      </c>
      <c r="P631" s="314">
        <f ca="1">+IFERROR(INDEX('Hoja de Trabajo para listado'!$A$155:$Z$1048576,MATCH($A631,'Hoja de Trabajo para listado'!$A$155:$A$1048576,0),MATCH((CUADRO!P$5&amp;$E631),'Hoja de Trabajo para listado'!$A$151:$Z$151,0)),0)+IFERROR(INDEX('Hoja de Trabajo para listado'!$AB$155:$BA$1048576,MATCH($A631,'Hoja de Trabajo para listado'!$AB$155:$AB$1048576,0),MATCH((CUADRO!P$5&amp;$E631),'Hoja de Trabajo para listado'!$AB$151:$BA$151,0)),0)+IFERROR(INDEX('Hoja de Trabajo para listado'!$BC$155:$CB$1048576,MATCH($A631,'Hoja de Trabajo para listado'!$BC$155:$BC$1048576,0),MATCH((CUADRO!P$5&amp;$E631),'Hoja de Trabajo para listado'!$BC$151:$CB$151,0)),0)+IFERROR(INDEX('Hoja de Trabajo para listado'!$DE$153:$DG$274,MATCH($A631,'Hoja de Trabajo para listado'!$DE$153:$DE$1048576,0),MATCH((CUADRO!P$5&amp;$E631),'Hoja de Trabajo para listado'!$DE$151:$DG$151,0)),0)+IFERROR(INDEX('Hoja de Trabajo para listado'!$CD$155:$DC$1048576,MATCH($A631,'Hoja de Trabajo para listado'!$CD$155:$CD$1048576,0),MATCH((CUADRO!P$5&amp;$E631),'Hoja de Trabajo para listado'!$CD$151:$DC$151,0)),0)</f>
        <v>0</v>
      </c>
      <c r="Q631" s="314">
        <f ca="1">+IFERROR(INDEX('Hoja de Trabajo para listado'!$A$155:$Z$1048576,MATCH($A631,'Hoja de Trabajo para listado'!$A$155:$A$1048576,0),MATCH((CUADRO!Q$5&amp;$E631),'Hoja de Trabajo para listado'!$A$151:$Z$151,0)),0)+IFERROR(INDEX('Hoja de Trabajo para listado'!$AB$155:$BA$1048576,MATCH($A631,'Hoja de Trabajo para listado'!$AB$155:$AB$1048576,0),MATCH((CUADRO!Q$5&amp;$E631),'Hoja de Trabajo para listado'!$AB$151:$BA$151,0)),0)+IFERROR(INDEX('Hoja de Trabajo para listado'!$BC$155:$CB$1048576,MATCH($A631,'Hoja de Trabajo para listado'!$BC$155:$BC$1048576,0),MATCH((CUADRO!Q$5&amp;$E631),'Hoja de Trabajo para listado'!$BC$151:$CB$151,0)),0)+IFERROR(INDEX('Hoja de Trabajo para listado'!$DE$153:$DG$274,MATCH($A631,'Hoja de Trabajo para listado'!$DE$153:$DE$1048576,0),MATCH((CUADRO!Q$5&amp;$E631),'Hoja de Trabajo para listado'!$DE$151:$DG$151,0)),0)+IFERROR(INDEX('Hoja de Trabajo para listado'!$CD$155:$DC$1048576,MATCH($A631,'Hoja de Trabajo para listado'!$CD$155:$CD$1048576,0),MATCH((CUADRO!Q$5&amp;$E631),'Hoja de Trabajo para listado'!$CD$151:$DC$151,0)),0)</f>
        <v>0</v>
      </c>
      <c r="R631" s="314">
        <f t="shared" ca="1" si="18"/>
        <v>0</v>
      </c>
      <c r="S631" s="322">
        <f ca="1">+R630+R631</f>
        <v>0</v>
      </c>
      <c r="T631" s="314">
        <f ca="1">+S631</f>
        <v>0</v>
      </c>
      <c r="U631" s="313">
        <f t="shared" si="19"/>
        <v>2</v>
      </c>
      <c r="V631" s="319" t="str">
        <f>+VLOOKUP(A631,bd_lista!$A$3:$E$593,5,FALSE)</f>
        <v>Gobiernos Autonomos Municipales</v>
      </c>
      <c r="W631" s="426"/>
    </row>
    <row r="632" spans="1:23" customFormat="1" ht="15" hidden="1" customHeight="1">
      <c r="A632" s="323">
        <v>1702</v>
      </c>
      <c r="B632" s="427">
        <f>+A632</f>
        <v>1702</v>
      </c>
      <c r="C632" s="318" t="str">
        <f>+VLOOKUP(A632,bd_lista!$A$3:$C$593,3,FALSE)</f>
        <v>Gobierno Autónomo Municipal de Cotoca</v>
      </c>
      <c r="D632" s="429" t="str">
        <f>+C632</f>
        <v>Gobierno Autónomo Municipal de Cotoca</v>
      </c>
      <c r="E632" s="346" t="s">
        <v>1418</v>
      </c>
      <c r="F632" s="314">
        <f ca="1">+IFERROR(INDEX('Hoja de Trabajo para listado'!$A$155:$Z$1048576,MATCH($A632,'Hoja de Trabajo para listado'!$A$155:$A$1048576,0),MATCH((CUADRO!F$5&amp;$E632),'Hoja de Trabajo para listado'!$A$151:$Z$151,0)),0)+IFERROR(INDEX('Hoja de Trabajo para listado'!$AB$155:$BA$1048576,MATCH($A632,'Hoja de Trabajo para listado'!$AB$155:$AB$1048576,0),MATCH((CUADRO!F$5&amp;$E632),'Hoja de Trabajo para listado'!$AB$151:$BA$151,0)),0)+IFERROR(INDEX('Hoja de Trabajo para listado'!$BC$155:$CB$1048576,MATCH($A632,'Hoja de Trabajo para listado'!$BC$155:$BC$1048576,0),MATCH((CUADRO!F$5&amp;$E632),'Hoja de Trabajo para listado'!$BC$151:$CB$151,0)),0)+IFERROR(INDEX('Hoja de Trabajo para listado'!$DE$153:$DG$274,MATCH($A632,'Hoja de Trabajo para listado'!$DE$153:$DE$1048576,0),MATCH((CUADRO!F$5&amp;$E632),'Hoja de Trabajo para listado'!$DE$151:$DG$151,0)),0)+IFERROR(INDEX('Hoja de Trabajo para listado'!$CD$155:$DC$1048576,MATCH($A632,'Hoja de Trabajo para listado'!$CD$155:$CD$1048576,0),MATCH((CUADRO!F$5&amp;$E632),'Hoja de Trabajo para listado'!$CD$151:$DC$151,0)),0)</f>
        <v>0</v>
      </c>
      <c r="G632" s="314">
        <f ca="1">+IFERROR(INDEX('Hoja de Trabajo para listado'!$A$155:$Z$1048576,MATCH($A632,'Hoja de Trabajo para listado'!$A$155:$A$1048576,0),MATCH((CUADRO!G$5&amp;$E632),'Hoja de Trabajo para listado'!$A$151:$Z$151,0)),0)+IFERROR(INDEX('Hoja de Trabajo para listado'!$AB$155:$BA$1048576,MATCH($A632,'Hoja de Trabajo para listado'!$AB$155:$AB$1048576,0),MATCH((CUADRO!G$5&amp;$E632),'Hoja de Trabajo para listado'!$AB$151:$BA$151,0)),0)+IFERROR(INDEX('Hoja de Trabajo para listado'!$BC$155:$CB$1048576,MATCH($A632,'Hoja de Trabajo para listado'!$BC$155:$BC$1048576,0),MATCH((CUADRO!G$5&amp;$E632),'Hoja de Trabajo para listado'!$BC$151:$CB$151,0)),0)+IFERROR(INDEX('Hoja de Trabajo para listado'!$DE$153:$DG$274,MATCH($A632,'Hoja de Trabajo para listado'!$DE$153:$DE$1048576,0),MATCH((CUADRO!G$5&amp;$E632),'Hoja de Trabajo para listado'!$DE$151:$DG$151,0)),0)+IFERROR(INDEX('Hoja de Trabajo para listado'!$CD$155:$DC$1048576,MATCH($A632,'Hoja de Trabajo para listado'!$CD$155:$CD$1048576,0),MATCH((CUADRO!G$5&amp;$E632),'Hoja de Trabajo para listado'!$CD$151:$DC$151,0)),0)</f>
        <v>0</v>
      </c>
      <c r="H632" s="314">
        <f ca="1">+IFERROR(INDEX('Hoja de Trabajo para listado'!$A$155:$Z$1048576,MATCH($A632,'Hoja de Trabajo para listado'!$A$155:$A$1048576,0),MATCH((CUADRO!H$5&amp;$E632),'Hoja de Trabajo para listado'!$A$151:$Z$151,0)),0)+IFERROR(INDEX('Hoja de Trabajo para listado'!$AB$155:$BA$1048576,MATCH($A632,'Hoja de Trabajo para listado'!$AB$155:$AB$1048576,0),MATCH((CUADRO!H$5&amp;$E632),'Hoja de Trabajo para listado'!$AB$151:$BA$151,0)),0)+IFERROR(INDEX('Hoja de Trabajo para listado'!$BC$155:$CB$1048576,MATCH($A632,'Hoja de Trabajo para listado'!$BC$155:$BC$1048576,0),MATCH((CUADRO!H$5&amp;$E632),'Hoja de Trabajo para listado'!$BC$151:$CB$151,0)),0)+IFERROR(INDEX('Hoja de Trabajo para listado'!$DE$153:$DG$274,MATCH($A632,'Hoja de Trabajo para listado'!$DE$153:$DE$1048576,0),MATCH((CUADRO!H$5&amp;$E632),'Hoja de Trabajo para listado'!$DE$151:$DG$151,0)),0)+IFERROR(INDEX('Hoja de Trabajo para listado'!$CD$155:$DC$1048576,MATCH($A632,'Hoja de Trabajo para listado'!$CD$155:$CD$1048576,0),MATCH((CUADRO!H$5&amp;$E632),'Hoja de Trabajo para listado'!$CD$151:$DC$151,0)),0)</f>
        <v>0</v>
      </c>
      <c r="I632" s="314">
        <f ca="1">+IFERROR(INDEX('Hoja de Trabajo para listado'!$A$155:$Z$1048576,MATCH($A632,'Hoja de Trabajo para listado'!$A$155:$A$1048576,0),MATCH((CUADRO!I$5&amp;$E632),'Hoja de Trabajo para listado'!$A$151:$Z$151,0)),0)+IFERROR(INDEX('Hoja de Trabajo para listado'!$AB$155:$BA$1048576,MATCH($A632,'Hoja de Trabajo para listado'!$AB$155:$AB$1048576,0),MATCH((CUADRO!I$5&amp;$E632),'Hoja de Trabajo para listado'!$AB$151:$BA$151,0)),0)+IFERROR(INDEX('Hoja de Trabajo para listado'!$BC$155:$CB$1048576,MATCH($A632,'Hoja de Trabajo para listado'!$BC$155:$BC$1048576,0),MATCH((CUADRO!I$5&amp;$E632),'Hoja de Trabajo para listado'!$BC$151:$CB$151,0)),0)+IFERROR(INDEX('Hoja de Trabajo para listado'!$DE$153:$DG$274,MATCH($A632,'Hoja de Trabajo para listado'!$DE$153:$DE$1048576,0),MATCH((CUADRO!I$5&amp;$E632),'Hoja de Trabajo para listado'!$DE$151:$DG$151,0)),0)+IFERROR(INDEX('Hoja de Trabajo para listado'!$CD$155:$DC$1048576,MATCH($A632,'Hoja de Trabajo para listado'!$CD$155:$CD$1048576,0),MATCH((CUADRO!I$5&amp;$E632),'Hoja de Trabajo para listado'!$CD$151:$DC$151,0)),0)</f>
        <v>0</v>
      </c>
      <c r="J632" s="314">
        <f ca="1">+IFERROR(INDEX('Hoja de Trabajo para listado'!$A$155:$Z$1048576,MATCH($A632,'Hoja de Trabajo para listado'!$A$155:$A$1048576,0),MATCH((CUADRO!J$5&amp;$E632),'Hoja de Trabajo para listado'!$A$151:$Z$151,0)),0)+IFERROR(INDEX('Hoja de Trabajo para listado'!$AB$155:$BA$1048576,MATCH($A632,'Hoja de Trabajo para listado'!$AB$155:$AB$1048576,0),MATCH((CUADRO!J$5&amp;$E632),'Hoja de Trabajo para listado'!$AB$151:$BA$151,0)),0)+IFERROR(INDEX('Hoja de Trabajo para listado'!$BC$155:$CB$1048576,MATCH($A632,'Hoja de Trabajo para listado'!$BC$155:$BC$1048576,0),MATCH((CUADRO!J$5&amp;$E632),'Hoja de Trabajo para listado'!$BC$151:$CB$151,0)),0)+IFERROR(INDEX('Hoja de Trabajo para listado'!$DE$153:$DG$274,MATCH($A632,'Hoja de Trabajo para listado'!$DE$153:$DE$1048576,0),MATCH((CUADRO!J$5&amp;$E632),'Hoja de Trabajo para listado'!$DE$151:$DG$151,0)),0)+IFERROR(INDEX('Hoja de Trabajo para listado'!$CD$155:$DC$1048576,MATCH($A632,'Hoja de Trabajo para listado'!$CD$155:$CD$1048576,0),MATCH((CUADRO!J$5&amp;$E632),'Hoja de Trabajo para listado'!$CD$151:$DC$151,0)),0)</f>
        <v>0</v>
      </c>
      <c r="K632" s="314">
        <f ca="1">+IFERROR(INDEX('Hoja de Trabajo para listado'!$A$155:$Z$1048576,MATCH($A632,'Hoja de Trabajo para listado'!$A$155:$A$1048576,0),MATCH((CUADRO!K$5&amp;$E632),'Hoja de Trabajo para listado'!$A$151:$Z$151,0)),0)+IFERROR(INDEX('Hoja de Trabajo para listado'!$AB$155:$BA$1048576,MATCH($A632,'Hoja de Trabajo para listado'!$AB$155:$AB$1048576,0),MATCH((CUADRO!K$5&amp;$E632),'Hoja de Trabajo para listado'!$AB$151:$BA$151,0)),0)+IFERROR(INDEX('Hoja de Trabajo para listado'!$BC$155:$CB$1048576,MATCH($A632,'Hoja de Trabajo para listado'!$BC$155:$BC$1048576,0),MATCH((CUADRO!K$5&amp;$E632),'Hoja de Trabajo para listado'!$BC$151:$CB$151,0)),0)+IFERROR(INDEX('Hoja de Trabajo para listado'!$DE$153:$DG$274,MATCH($A632,'Hoja de Trabajo para listado'!$DE$153:$DE$1048576,0),MATCH((CUADRO!K$5&amp;$E632),'Hoja de Trabajo para listado'!$DE$151:$DG$151,0)),0)+IFERROR(INDEX('Hoja de Trabajo para listado'!$CD$155:$DC$1048576,MATCH($A632,'Hoja de Trabajo para listado'!$CD$155:$CD$1048576,0),MATCH((CUADRO!K$5&amp;$E632),'Hoja de Trabajo para listado'!$CD$151:$DC$151,0)),0)</f>
        <v>0</v>
      </c>
      <c r="L632" s="314">
        <f ca="1">+IFERROR(INDEX('Hoja de Trabajo para listado'!$A$155:$Z$1048576,MATCH($A632,'Hoja de Trabajo para listado'!$A$155:$A$1048576,0),MATCH((CUADRO!L$5&amp;$E632),'Hoja de Trabajo para listado'!$A$151:$Z$151,0)),0)+IFERROR(INDEX('Hoja de Trabajo para listado'!$AB$155:$BA$1048576,MATCH($A632,'Hoja de Trabajo para listado'!$AB$155:$AB$1048576,0),MATCH((CUADRO!L$5&amp;$E632),'Hoja de Trabajo para listado'!$AB$151:$BA$151,0)),0)+IFERROR(INDEX('Hoja de Trabajo para listado'!$BC$155:$CB$1048576,MATCH($A632,'Hoja de Trabajo para listado'!$BC$155:$BC$1048576,0),MATCH((CUADRO!L$5&amp;$E632),'Hoja de Trabajo para listado'!$BC$151:$CB$151,0)),0)+IFERROR(INDEX('Hoja de Trabajo para listado'!$DE$153:$DG$274,MATCH($A632,'Hoja de Trabajo para listado'!$DE$153:$DE$1048576,0),MATCH((CUADRO!L$5&amp;$E632),'Hoja de Trabajo para listado'!$DE$151:$DG$151,0)),0)+IFERROR(INDEX('Hoja de Trabajo para listado'!$CD$155:$DC$1048576,MATCH($A632,'Hoja de Trabajo para listado'!$CD$155:$CD$1048576,0),MATCH((CUADRO!L$5&amp;$E632),'Hoja de Trabajo para listado'!$CD$151:$DC$151,0)),0)</f>
        <v>0</v>
      </c>
      <c r="M632" s="314">
        <f ca="1">+IFERROR(INDEX('Hoja de Trabajo para listado'!$A$155:$Z$1048576,MATCH($A632,'Hoja de Trabajo para listado'!$A$155:$A$1048576,0),MATCH((CUADRO!M$5&amp;$E632),'Hoja de Trabajo para listado'!$A$151:$Z$151,0)),0)+IFERROR(INDEX('Hoja de Trabajo para listado'!$AB$155:$BA$1048576,MATCH($A632,'Hoja de Trabajo para listado'!$AB$155:$AB$1048576,0),MATCH((CUADRO!M$5&amp;$E632),'Hoja de Trabajo para listado'!$AB$151:$BA$151,0)),0)+IFERROR(INDEX('Hoja de Trabajo para listado'!$BC$155:$CB$1048576,MATCH($A632,'Hoja de Trabajo para listado'!$BC$155:$BC$1048576,0),MATCH((CUADRO!M$5&amp;$E632),'Hoja de Trabajo para listado'!$BC$151:$CB$151,0)),0)+IFERROR(INDEX('Hoja de Trabajo para listado'!$DE$153:$DG$274,MATCH($A632,'Hoja de Trabajo para listado'!$DE$153:$DE$1048576,0),MATCH((CUADRO!M$5&amp;$E632),'Hoja de Trabajo para listado'!$DE$151:$DG$151,0)),0)+IFERROR(INDEX('Hoja de Trabajo para listado'!$CD$155:$DC$1048576,MATCH($A632,'Hoja de Trabajo para listado'!$CD$155:$CD$1048576,0),MATCH((CUADRO!M$5&amp;$E632),'Hoja de Trabajo para listado'!$CD$151:$DC$151,0)),0)</f>
        <v>0</v>
      </c>
      <c r="N632" s="314">
        <f ca="1">+IFERROR(INDEX('Hoja de Trabajo para listado'!$A$155:$Z$1048576,MATCH($A632,'Hoja de Trabajo para listado'!$A$155:$A$1048576,0),MATCH((CUADRO!N$5&amp;$E632),'Hoja de Trabajo para listado'!$A$151:$Z$151,0)),0)+IFERROR(INDEX('Hoja de Trabajo para listado'!$AB$155:$BA$1048576,MATCH($A632,'Hoja de Trabajo para listado'!$AB$155:$AB$1048576,0),MATCH((CUADRO!N$5&amp;$E632),'Hoja de Trabajo para listado'!$AB$151:$BA$151,0)),0)+IFERROR(INDEX('Hoja de Trabajo para listado'!$BC$155:$CB$1048576,MATCH($A632,'Hoja de Trabajo para listado'!$BC$155:$BC$1048576,0),MATCH((CUADRO!N$5&amp;$E632),'Hoja de Trabajo para listado'!$BC$151:$CB$151,0)),0)+IFERROR(INDEX('Hoja de Trabajo para listado'!$DE$153:$DG$274,MATCH($A632,'Hoja de Trabajo para listado'!$DE$153:$DE$1048576,0),MATCH((CUADRO!N$5&amp;$E632),'Hoja de Trabajo para listado'!$DE$151:$DG$151,0)),0)+IFERROR(INDEX('Hoja de Trabajo para listado'!$CD$155:$DC$1048576,MATCH($A632,'Hoja de Trabajo para listado'!$CD$155:$CD$1048576,0),MATCH((CUADRO!N$5&amp;$E632),'Hoja de Trabajo para listado'!$CD$151:$DC$151,0)),0)</f>
        <v>0</v>
      </c>
      <c r="O632" s="314">
        <f ca="1">+IFERROR(INDEX('Hoja de Trabajo para listado'!$A$155:$Z$1048576,MATCH($A632,'Hoja de Trabajo para listado'!$A$155:$A$1048576,0),MATCH((CUADRO!O$5&amp;$E632),'Hoja de Trabajo para listado'!$A$151:$Z$151,0)),0)+IFERROR(INDEX('Hoja de Trabajo para listado'!$AB$155:$BA$1048576,MATCH($A632,'Hoja de Trabajo para listado'!$AB$155:$AB$1048576,0),MATCH((CUADRO!O$5&amp;$E632),'Hoja de Trabajo para listado'!$AB$151:$BA$151,0)),0)+IFERROR(INDEX('Hoja de Trabajo para listado'!$BC$155:$CB$1048576,MATCH($A632,'Hoja de Trabajo para listado'!$BC$155:$BC$1048576,0),MATCH((CUADRO!O$5&amp;$E632),'Hoja de Trabajo para listado'!$BC$151:$CB$151,0)),0)+IFERROR(INDEX('Hoja de Trabajo para listado'!$DE$153:$DG$274,MATCH($A632,'Hoja de Trabajo para listado'!$DE$153:$DE$1048576,0),MATCH((CUADRO!O$5&amp;$E632),'Hoja de Trabajo para listado'!$DE$151:$DG$151,0)),0)+IFERROR(INDEX('Hoja de Trabajo para listado'!$CD$155:$DC$1048576,MATCH($A632,'Hoja de Trabajo para listado'!$CD$155:$CD$1048576,0),MATCH((CUADRO!O$5&amp;$E632),'Hoja de Trabajo para listado'!$CD$151:$DC$151,0)),0)</f>
        <v>0</v>
      </c>
      <c r="P632" s="314">
        <f ca="1">+IFERROR(INDEX('Hoja de Trabajo para listado'!$A$155:$Z$1048576,MATCH($A632,'Hoja de Trabajo para listado'!$A$155:$A$1048576,0),MATCH((CUADRO!P$5&amp;$E632),'Hoja de Trabajo para listado'!$A$151:$Z$151,0)),0)+IFERROR(INDEX('Hoja de Trabajo para listado'!$AB$155:$BA$1048576,MATCH($A632,'Hoja de Trabajo para listado'!$AB$155:$AB$1048576,0),MATCH((CUADRO!P$5&amp;$E632),'Hoja de Trabajo para listado'!$AB$151:$BA$151,0)),0)+IFERROR(INDEX('Hoja de Trabajo para listado'!$BC$155:$CB$1048576,MATCH($A632,'Hoja de Trabajo para listado'!$BC$155:$BC$1048576,0),MATCH((CUADRO!P$5&amp;$E632),'Hoja de Trabajo para listado'!$BC$151:$CB$151,0)),0)+IFERROR(INDEX('Hoja de Trabajo para listado'!$DE$153:$DG$274,MATCH($A632,'Hoja de Trabajo para listado'!$DE$153:$DE$1048576,0),MATCH((CUADRO!P$5&amp;$E632),'Hoja de Trabajo para listado'!$DE$151:$DG$151,0)),0)+IFERROR(INDEX('Hoja de Trabajo para listado'!$CD$155:$DC$1048576,MATCH($A632,'Hoja de Trabajo para listado'!$CD$155:$CD$1048576,0),MATCH((CUADRO!P$5&amp;$E632),'Hoja de Trabajo para listado'!$CD$151:$DC$151,0)),0)</f>
        <v>0</v>
      </c>
      <c r="Q632" s="314">
        <f ca="1">+IFERROR(INDEX('Hoja de Trabajo para listado'!$A$155:$Z$1048576,MATCH($A632,'Hoja de Trabajo para listado'!$A$155:$A$1048576,0),MATCH((CUADRO!Q$5&amp;$E632),'Hoja de Trabajo para listado'!$A$151:$Z$151,0)),0)+IFERROR(INDEX('Hoja de Trabajo para listado'!$AB$155:$BA$1048576,MATCH($A632,'Hoja de Trabajo para listado'!$AB$155:$AB$1048576,0),MATCH((CUADRO!Q$5&amp;$E632),'Hoja de Trabajo para listado'!$AB$151:$BA$151,0)),0)+IFERROR(INDEX('Hoja de Trabajo para listado'!$BC$155:$CB$1048576,MATCH($A632,'Hoja de Trabajo para listado'!$BC$155:$BC$1048576,0),MATCH((CUADRO!Q$5&amp;$E632),'Hoja de Trabajo para listado'!$BC$151:$CB$151,0)),0)+IFERROR(INDEX('Hoja de Trabajo para listado'!$DE$153:$DG$274,MATCH($A632,'Hoja de Trabajo para listado'!$DE$153:$DE$1048576,0),MATCH((CUADRO!Q$5&amp;$E632),'Hoja de Trabajo para listado'!$DE$151:$DG$151,0)),0)+IFERROR(INDEX('Hoja de Trabajo para listado'!$CD$155:$DC$1048576,MATCH($A632,'Hoja de Trabajo para listado'!$CD$155:$CD$1048576,0),MATCH((CUADRO!Q$5&amp;$E632),'Hoja de Trabajo para listado'!$CD$151:$DC$151,0)),0)</f>
        <v>0</v>
      </c>
      <c r="R632" s="314">
        <f t="shared" ca="1" si="18"/>
        <v>0</v>
      </c>
      <c r="S632" s="322"/>
      <c r="T632" s="314">
        <f ca="1">+T633</f>
        <v>0</v>
      </c>
      <c r="U632" s="313">
        <f t="shared" si="19"/>
        <v>1</v>
      </c>
      <c r="V632" s="319" t="str">
        <f>+VLOOKUP(A632,bd_lista!$A$3:$E$593,5,FALSE)</f>
        <v>Gobiernos Autonomos Municipales</v>
      </c>
      <c r="W632" s="425" t="str">
        <f>+V632</f>
        <v>Gobiernos Autonomos Municipales</v>
      </c>
    </row>
    <row r="633" spans="1:23" customFormat="1" ht="15" hidden="1" customHeight="1">
      <c r="A633" s="323">
        <v>1702</v>
      </c>
      <c r="B633" s="428"/>
      <c r="C633" s="318" t="str">
        <f>+VLOOKUP(A633,bd_lista!$A$3:$C$593,3,FALSE)</f>
        <v>Gobierno Autónomo Municipal de Cotoca</v>
      </c>
      <c r="D633" s="430"/>
      <c r="E633" s="347" t="s">
        <v>1419</v>
      </c>
      <c r="F633" s="314">
        <f ca="1">+IFERROR(INDEX('Hoja de Trabajo para listado'!$A$155:$Z$1048576,MATCH($A633,'Hoja de Trabajo para listado'!$A$155:$A$1048576,0),MATCH((CUADRO!F$5&amp;$E633),'Hoja de Trabajo para listado'!$A$151:$Z$151,0)),0)+IFERROR(INDEX('Hoja de Trabajo para listado'!$AB$155:$BA$1048576,MATCH($A633,'Hoja de Trabajo para listado'!$AB$155:$AB$1048576,0),MATCH((CUADRO!F$5&amp;$E633),'Hoja de Trabajo para listado'!$AB$151:$BA$151,0)),0)+IFERROR(INDEX('Hoja de Trabajo para listado'!$BC$155:$CB$1048576,MATCH($A633,'Hoja de Trabajo para listado'!$BC$155:$BC$1048576,0),MATCH((CUADRO!F$5&amp;$E633),'Hoja de Trabajo para listado'!$BC$151:$CB$151,0)),0)+IFERROR(INDEX('Hoja de Trabajo para listado'!$DE$153:$DG$274,MATCH($A633,'Hoja de Trabajo para listado'!$DE$153:$DE$1048576,0),MATCH((CUADRO!F$5&amp;$E633),'Hoja de Trabajo para listado'!$DE$151:$DG$151,0)),0)+IFERROR(INDEX('Hoja de Trabajo para listado'!$CD$155:$DC$1048576,MATCH($A633,'Hoja de Trabajo para listado'!$CD$155:$CD$1048576,0),MATCH((CUADRO!F$5&amp;$E633),'Hoja de Trabajo para listado'!$CD$151:$DC$151,0)),0)</f>
        <v>0</v>
      </c>
      <c r="G633" s="314">
        <f ca="1">+IFERROR(INDEX('Hoja de Trabajo para listado'!$A$155:$Z$1048576,MATCH($A633,'Hoja de Trabajo para listado'!$A$155:$A$1048576,0),MATCH((CUADRO!G$5&amp;$E633),'Hoja de Trabajo para listado'!$A$151:$Z$151,0)),0)+IFERROR(INDEX('Hoja de Trabajo para listado'!$AB$155:$BA$1048576,MATCH($A633,'Hoja de Trabajo para listado'!$AB$155:$AB$1048576,0),MATCH((CUADRO!G$5&amp;$E633),'Hoja de Trabajo para listado'!$AB$151:$BA$151,0)),0)+IFERROR(INDEX('Hoja de Trabajo para listado'!$BC$155:$CB$1048576,MATCH($A633,'Hoja de Trabajo para listado'!$BC$155:$BC$1048576,0),MATCH((CUADRO!G$5&amp;$E633),'Hoja de Trabajo para listado'!$BC$151:$CB$151,0)),0)+IFERROR(INDEX('Hoja de Trabajo para listado'!$DE$153:$DG$274,MATCH($A633,'Hoja de Trabajo para listado'!$DE$153:$DE$1048576,0),MATCH((CUADRO!G$5&amp;$E633),'Hoja de Trabajo para listado'!$DE$151:$DG$151,0)),0)+IFERROR(INDEX('Hoja de Trabajo para listado'!$CD$155:$DC$1048576,MATCH($A633,'Hoja de Trabajo para listado'!$CD$155:$CD$1048576,0),MATCH((CUADRO!G$5&amp;$E633),'Hoja de Trabajo para listado'!$CD$151:$DC$151,0)),0)</f>
        <v>0</v>
      </c>
      <c r="H633" s="314">
        <f ca="1">+IFERROR(INDEX('Hoja de Trabajo para listado'!$A$155:$Z$1048576,MATCH($A633,'Hoja de Trabajo para listado'!$A$155:$A$1048576,0),MATCH((CUADRO!H$5&amp;$E633),'Hoja de Trabajo para listado'!$A$151:$Z$151,0)),0)+IFERROR(INDEX('Hoja de Trabajo para listado'!$AB$155:$BA$1048576,MATCH($A633,'Hoja de Trabajo para listado'!$AB$155:$AB$1048576,0),MATCH((CUADRO!H$5&amp;$E633),'Hoja de Trabajo para listado'!$AB$151:$BA$151,0)),0)+IFERROR(INDEX('Hoja de Trabajo para listado'!$BC$155:$CB$1048576,MATCH($A633,'Hoja de Trabajo para listado'!$BC$155:$BC$1048576,0),MATCH((CUADRO!H$5&amp;$E633),'Hoja de Trabajo para listado'!$BC$151:$CB$151,0)),0)+IFERROR(INDEX('Hoja de Trabajo para listado'!$DE$153:$DG$274,MATCH($A633,'Hoja de Trabajo para listado'!$DE$153:$DE$1048576,0),MATCH((CUADRO!H$5&amp;$E633),'Hoja de Trabajo para listado'!$DE$151:$DG$151,0)),0)+IFERROR(INDEX('Hoja de Trabajo para listado'!$CD$155:$DC$1048576,MATCH($A633,'Hoja de Trabajo para listado'!$CD$155:$CD$1048576,0),MATCH((CUADRO!H$5&amp;$E633),'Hoja de Trabajo para listado'!$CD$151:$DC$151,0)),0)</f>
        <v>0</v>
      </c>
      <c r="I633" s="314">
        <f ca="1">+IFERROR(INDEX('Hoja de Trabajo para listado'!$A$155:$Z$1048576,MATCH($A633,'Hoja de Trabajo para listado'!$A$155:$A$1048576,0),MATCH((CUADRO!I$5&amp;$E633),'Hoja de Trabajo para listado'!$A$151:$Z$151,0)),0)+IFERROR(INDEX('Hoja de Trabajo para listado'!$AB$155:$BA$1048576,MATCH($A633,'Hoja de Trabajo para listado'!$AB$155:$AB$1048576,0),MATCH((CUADRO!I$5&amp;$E633),'Hoja de Trabajo para listado'!$AB$151:$BA$151,0)),0)+IFERROR(INDEX('Hoja de Trabajo para listado'!$BC$155:$CB$1048576,MATCH($A633,'Hoja de Trabajo para listado'!$BC$155:$BC$1048576,0),MATCH((CUADRO!I$5&amp;$E633),'Hoja de Trabajo para listado'!$BC$151:$CB$151,0)),0)+IFERROR(INDEX('Hoja de Trabajo para listado'!$DE$153:$DG$274,MATCH($A633,'Hoja de Trabajo para listado'!$DE$153:$DE$1048576,0),MATCH((CUADRO!I$5&amp;$E633),'Hoja de Trabajo para listado'!$DE$151:$DG$151,0)),0)+IFERROR(INDEX('Hoja de Trabajo para listado'!$CD$155:$DC$1048576,MATCH($A633,'Hoja de Trabajo para listado'!$CD$155:$CD$1048576,0),MATCH((CUADRO!I$5&amp;$E633),'Hoja de Trabajo para listado'!$CD$151:$DC$151,0)),0)</f>
        <v>0</v>
      </c>
      <c r="J633" s="314">
        <f ca="1">+IFERROR(INDEX('Hoja de Trabajo para listado'!$A$155:$Z$1048576,MATCH($A633,'Hoja de Trabajo para listado'!$A$155:$A$1048576,0),MATCH((CUADRO!J$5&amp;$E633),'Hoja de Trabajo para listado'!$A$151:$Z$151,0)),0)+IFERROR(INDEX('Hoja de Trabajo para listado'!$AB$155:$BA$1048576,MATCH($A633,'Hoja de Trabajo para listado'!$AB$155:$AB$1048576,0),MATCH((CUADRO!J$5&amp;$E633),'Hoja de Trabajo para listado'!$AB$151:$BA$151,0)),0)+IFERROR(INDEX('Hoja de Trabajo para listado'!$BC$155:$CB$1048576,MATCH($A633,'Hoja de Trabajo para listado'!$BC$155:$BC$1048576,0),MATCH((CUADRO!J$5&amp;$E633),'Hoja de Trabajo para listado'!$BC$151:$CB$151,0)),0)+IFERROR(INDEX('Hoja de Trabajo para listado'!$DE$153:$DG$274,MATCH($A633,'Hoja de Trabajo para listado'!$DE$153:$DE$1048576,0),MATCH((CUADRO!J$5&amp;$E633),'Hoja de Trabajo para listado'!$DE$151:$DG$151,0)),0)+IFERROR(INDEX('Hoja de Trabajo para listado'!$CD$155:$DC$1048576,MATCH($A633,'Hoja de Trabajo para listado'!$CD$155:$CD$1048576,0),MATCH((CUADRO!J$5&amp;$E633),'Hoja de Trabajo para listado'!$CD$151:$DC$151,0)),0)</f>
        <v>0</v>
      </c>
      <c r="K633" s="314">
        <f ca="1">+IFERROR(INDEX('Hoja de Trabajo para listado'!$A$155:$Z$1048576,MATCH($A633,'Hoja de Trabajo para listado'!$A$155:$A$1048576,0),MATCH((CUADRO!K$5&amp;$E633),'Hoja de Trabajo para listado'!$A$151:$Z$151,0)),0)+IFERROR(INDEX('Hoja de Trabajo para listado'!$AB$155:$BA$1048576,MATCH($A633,'Hoja de Trabajo para listado'!$AB$155:$AB$1048576,0),MATCH((CUADRO!K$5&amp;$E633),'Hoja de Trabajo para listado'!$AB$151:$BA$151,0)),0)+IFERROR(INDEX('Hoja de Trabajo para listado'!$BC$155:$CB$1048576,MATCH($A633,'Hoja de Trabajo para listado'!$BC$155:$BC$1048576,0),MATCH((CUADRO!K$5&amp;$E633),'Hoja de Trabajo para listado'!$BC$151:$CB$151,0)),0)+IFERROR(INDEX('Hoja de Trabajo para listado'!$DE$153:$DG$274,MATCH($A633,'Hoja de Trabajo para listado'!$DE$153:$DE$1048576,0),MATCH((CUADRO!K$5&amp;$E633),'Hoja de Trabajo para listado'!$DE$151:$DG$151,0)),0)+IFERROR(INDEX('Hoja de Trabajo para listado'!$CD$155:$DC$1048576,MATCH($A633,'Hoja de Trabajo para listado'!$CD$155:$CD$1048576,0),MATCH((CUADRO!K$5&amp;$E633),'Hoja de Trabajo para listado'!$CD$151:$DC$151,0)),0)</f>
        <v>0</v>
      </c>
      <c r="L633" s="314">
        <f ca="1">+IFERROR(INDEX('Hoja de Trabajo para listado'!$A$155:$Z$1048576,MATCH($A633,'Hoja de Trabajo para listado'!$A$155:$A$1048576,0),MATCH((CUADRO!L$5&amp;$E633),'Hoja de Trabajo para listado'!$A$151:$Z$151,0)),0)+IFERROR(INDEX('Hoja de Trabajo para listado'!$AB$155:$BA$1048576,MATCH($A633,'Hoja de Trabajo para listado'!$AB$155:$AB$1048576,0),MATCH((CUADRO!L$5&amp;$E633),'Hoja de Trabajo para listado'!$AB$151:$BA$151,0)),0)+IFERROR(INDEX('Hoja de Trabajo para listado'!$BC$155:$CB$1048576,MATCH($A633,'Hoja de Trabajo para listado'!$BC$155:$BC$1048576,0),MATCH((CUADRO!L$5&amp;$E633),'Hoja de Trabajo para listado'!$BC$151:$CB$151,0)),0)+IFERROR(INDEX('Hoja de Trabajo para listado'!$DE$153:$DG$274,MATCH($A633,'Hoja de Trabajo para listado'!$DE$153:$DE$1048576,0),MATCH((CUADRO!L$5&amp;$E633),'Hoja de Trabajo para listado'!$DE$151:$DG$151,0)),0)+IFERROR(INDEX('Hoja de Trabajo para listado'!$CD$155:$DC$1048576,MATCH($A633,'Hoja de Trabajo para listado'!$CD$155:$CD$1048576,0),MATCH((CUADRO!L$5&amp;$E633),'Hoja de Trabajo para listado'!$CD$151:$DC$151,0)),0)</f>
        <v>0</v>
      </c>
      <c r="M633" s="314">
        <f ca="1">+IFERROR(INDEX('Hoja de Trabajo para listado'!$A$155:$Z$1048576,MATCH($A633,'Hoja de Trabajo para listado'!$A$155:$A$1048576,0),MATCH((CUADRO!M$5&amp;$E633),'Hoja de Trabajo para listado'!$A$151:$Z$151,0)),0)+IFERROR(INDEX('Hoja de Trabajo para listado'!$AB$155:$BA$1048576,MATCH($A633,'Hoja de Trabajo para listado'!$AB$155:$AB$1048576,0),MATCH((CUADRO!M$5&amp;$E633),'Hoja de Trabajo para listado'!$AB$151:$BA$151,0)),0)+IFERROR(INDEX('Hoja de Trabajo para listado'!$BC$155:$CB$1048576,MATCH($A633,'Hoja de Trabajo para listado'!$BC$155:$BC$1048576,0),MATCH((CUADRO!M$5&amp;$E633),'Hoja de Trabajo para listado'!$BC$151:$CB$151,0)),0)+IFERROR(INDEX('Hoja de Trabajo para listado'!$DE$153:$DG$274,MATCH($A633,'Hoja de Trabajo para listado'!$DE$153:$DE$1048576,0),MATCH((CUADRO!M$5&amp;$E633),'Hoja de Trabajo para listado'!$DE$151:$DG$151,0)),0)+IFERROR(INDEX('Hoja de Trabajo para listado'!$CD$155:$DC$1048576,MATCH($A633,'Hoja de Trabajo para listado'!$CD$155:$CD$1048576,0),MATCH((CUADRO!M$5&amp;$E633),'Hoja de Trabajo para listado'!$CD$151:$DC$151,0)),0)</f>
        <v>0</v>
      </c>
      <c r="N633" s="314">
        <f ca="1">+IFERROR(INDEX('Hoja de Trabajo para listado'!$A$155:$Z$1048576,MATCH($A633,'Hoja de Trabajo para listado'!$A$155:$A$1048576,0),MATCH((CUADRO!N$5&amp;$E633),'Hoja de Trabajo para listado'!$A$151:$Z$151,0)),0)+IFERROR(INDEX('Hoja de Trabajo para listado'!$AB$155:$BA$1048576,MATCH($A633,'Hoja de Trabajo para listado'!$AB$155:$AB$1048576,0),MATCH((CUADRO!N$5&amp;$E633),'Hoja de Trabajo para listado'!$AB$151:$BA$151,0)),0)+IFERROR(INDEX('Hoja de Trabajo para listado'!$BC$155:$CB$1048576,MATCH($A633,'Hoja de Trabajo para listado'!$BC$155:$BC$1048576,0),MATCH((CUADRO!N$5&amp;$E633),'Hoja de Trabajo para listado'!$BC$151:$CB$151,0)),0)+IFERROR(INDEX('Hoja de Trabajo para listado'!$DE$153:$DG$274,MATCH($A633,'Hoja de Trabajo para listado'!$DE$153:$DE$1048576,0),MATCH((CUADRO!N$5&amp;$E633),'Hoja de Trabajo para listado'!$DE$151:$DG$151,0)),0)+IFERROR(INDEX('Hoja de Trabajo para listado'!$CD$155:$DC$1048576,MATCH($A633,'Hoja de Trabajo para listado'!$CD$155:$CD$1048576,0),MATCH((CUADRO!N$5&amp;$E633),'Hoja de Trabajo para listado'!$CD$151:$DC$151,0)),0)</f>
        <v>0</v>
      </c>
      <c r="O633" s="314">
        <f ca="1">+IFERROR(INDEX('Hoja de Trabajo para listado'!$A$155:$Z$1048576,MATCH($A633,'Hoja de Trabajo para listado'!$A$155:$A$1048576,0),MATCH((CUADRO!O$5&amp;$E633),'Hoja de Trabajo para listado'!$A$151:$Z$151,0)),0)+IFERROR(INDEX('Hoja de Trabajo para listado'!$AB$155:$BA$1048576,MATCH($A633,'Hoja de Trabajo para listado'!$AB$155:$AB$1048576,0),MATCH((CUADRO!O$5&amp;$E633),'Hoja de Trabajo para listado'!$AB$151:$BA$151,0)),0)+IFERROR(INDEX('Hoja de Trabajo para listado'!$BC$155:$CB$1048576,MATCH($A633,'Hoja de Trabajo para listado'!$BC$155:$BC$1048576,0),MATCH((CUADRO!O$5&amp;$E633),'Hoja de Trabajo para listado'!$BC$151:$CB$151,0)),0)+IFERROR(INDEX('Hoja de Trabajo para listado'!$DE$153:$DG$274,MATCH($A633,'Hoja de Trabajo para listado'!$DE$153:$DE$1048576,0),MATCH((CUADRO!O$5&amp;$E633),'Hoja de Trabajo para listado'!$DE$151:$DG$151,0)),0)+IFERROR(INDEX('Hoja de Trabajo para listado'!$CD$155:$DC$1048576,MATCH($A633,'Hoja de Trabajo para listado'!$CD$155:$CD$1048576,0),MATCH((CUADRO!O$5&amp;$E633),'Hoja de Trabajo para listado'!$CD$151:$DC$151,0)),0)</f>
        <v>0</v>
      </c>
      <c r="P633" s="314">
        <f ca="1">+IFERROR(INDEX('Hoja de Trabajo para listado'!$A$155:$Z$1048576,MATCH($A633,'Hoja de Trabajo para listado'!$A$155:$A$1048576,0),MATCH((CUADRO!P$5&amp;$E633),'Hoja de Trabajo para listado'!$A$151:$Z$151,0)),0)+IFERROR(INDEX('Hoja de Trabajo para listado'!$AB$155:$BA$1048576,MATCH($A633,'Hoja de Trabajo para listado'!$AB$155:$AB$1048576,0),MATCH((CUADRO!P$5&amp;$E633),'Hoja de Trabajo para listado'!$AB$151:$BA$151,0)),0)+IFERROR(INDEX('Hoja de Trabajo para listado'!$BC$155:$CB$1048576,MATCH($A633,'Hoja de Trabajo para listado'!$BC$155:$BC$1048576,0),MATCH((CUADRO!P$5&amp;$E633),'Hoja de Trabajo para listado'!$BC$151:$CB$151,0)),0)+IFERROR(INDEX('Hoja de Trabajo para listado'!$DE$153:$DG$274,MATCH($A633,'Hoja de Trabajo para listado'!$DE$153:$DE$1048576,0),MATCH((CUADRO!P$5&amp;$E633),'Hoja de Trabajo para listado'!$DE$151:$DG$151,0)),0)+IFERROR(INDEX('Hoja de Trabajo para listado'!$CD$155:$DC$1048576,MATCH($A633,'Hoja de Trabajo para listado'!$CD$155:$CD$1048576,0),MATCH((CUADRO!P$5&amp;$E633),'Hoja de Trabajo para listado'!$CD$151:$DC$151,0)),0)</f>
        <v>0</v>
      </c>
      <c r="Q633" s="314">
        <f ca="1">+IFERROR(INDEX('Hoja de Trabajo para listado'!$A$155:$Z$1048576,MATCH($A633,'Hoja de Trabajo para listado'!$A$155:$A$1048576,0),MATCH((CUADRO!Q$5&amp;$E633),'Hoja de Trabajo para listado'!$A$151:$Z$151,0)),0)+IFERROR(INDEX('Hoja de Trabajo para listado'!$AB$155:$BA$1048576,MATCH($A633,'Hoja de Trabajo para listado'!$AB$155:$AB$1048576,0),MATCH((CUADRO!Q$5&amp;$E633),'Hoja de Trabajo para listado'!$AB$151:$BA$151,0)),0)+IFERROR(INDEX('Hoja de Trabajo para listado'!$BC$155:$CB$1048576,MATCH($A633,'Hoja de Trabajo para listado'!$BC$155:$BC$1048576,0),MATCH((CUADRO!Q$5&amp;$E633),'Hoja de Trabajo para listado'!$BC$151:$CB$151,0)),0)+IFERROR(INDEX('Hoja de Trabajo para listado'!$DE$153:$DG$274,MATCH($A633,'Hoja de Trabajo para listado'!$DE$153:$DE$1048576,0),MATCH((CUADRO!Q$5&amp;$E633),'Hoja de Trabajo para listado'!$DE$151:$DG$151,0)),0)+IFERROR(INDEX('Hoja de Trabajo para listado'!$CD$155:$DC$1048576,MATCH($A633,'Hoja de Trabajo para listado'!$CD$155:$CD$1048576,0),MATCH((CUADRO!Q$5&amp;$E633),'Hoja de Trabajo para listado'!$CD$151:$DC$151,0)),0)</f>
        <v>0</v>
      </c>
      <c r="R633" s="314">
        <f t="shared" ca="1" si="18"/>
        <v>0</v>
      </c>
      <c r="S633" s="322">
        <f ca="1">+R632+R633</f>
        <v>0</v>
      </c>
      <c r="T633" s="314">
        <f ca="1">+S633</f>
        <v>0</v>
      </c>
      <c r="U633" s="313">
        <f t="shared" si="19"/>
        <v>2</v>
      </c>
      <c r="V633" s="319" t="str">
        <f>+VLOOKUP(A633,bd_lista!$A$3:$E$593,5,FALSE)</f>
        <v>Gobiernos Autonomos Municipales</v>
      </c>
      <c r="W633" s="426"/>
    </row>
    <row r="634" spans="1:23" customFormat="1" ht="15" hidden="1" customHeight="1">
      <c r="A634" s="323">
        <v>1703</v>
      </c>
      <c r="B634" s="427">
        <f>+A634</f>
        <v>1703</v>
      </c>
      <c r="C634" s="318" t="str">
        <f>+VLOOKUP(A634,bd_lista!$A$3:$C$593,3,FALSE)</f>
        <v>Gobierno Autónomo Municipal de Porongo (Ayacucho)</v>
      </c>
      <c r="D634" s="429" t="str">
        <f>+C634</f>
        <v>Gobierno Autónomo Municipal de Porongo (Ayacucho)</v>
      </c>
      <c r="E634" s="346" t="s">
        <v>1418</v>
      </c>
      <c r="F634" s="314">
        <f ca="1">+IFERROR(INDEX('Hoja de Trabajo para listado'!$A$155:$Z$1048576,MATCH($A634,'Hoja de Trabajo para listado'!$A$155:$A$1048576,0),MATCH((CUADRO!F$5&amp;$E634),'Hoja de Trabajo para listado'!$A$151:$Z$151,0)),0)+IFERROR(INDEX('Hoja de Trabajo para listado'!$AB$155:$BA$1048576,MATCH($A634,'Hoja de Trabajo para listado'!$AB$155:$AB$1048576,0),MATCH((CUADRO!F$5&amp;$E634),'Hoja de Trabajo para listado'!$AB$151:$BA$151,0)),0)+IFERROR(INDEX('Hoja de Trabajo para listado'!$BC$155:$CB$1048576,MATCH($A634,'Hoja de Trabajo para listado'!$BC$155:$BC$1048576,0),MATCH((CUADRO!F$5&amp;$E634),'Hoja de Trabajo para listado'!$BC$151:$CB$151,0)),0)+IFERROR(INDEX('Hoja de Trabajo para listado'!$DE$153:$DG$274,MATCH($A634,'Hoja de Trabajo para listado'!$DE$153:$DE$1048576,0),MATCH((CUADRO!F$5&amp;$E634),'Hoja de Trabajo para listado'!$DE$151:$DG$151,0)),0)+IFERROR(INDEX('Hoja de Trabajo para listado'!$CD$155:$DC$1048576,MATCH($A634,'Hoja de Trabajo para listado'!$CD$155:$CD$1048576,0),MATCH((CUADRO!F$5&amp;$E634),'Hoja de Trabajo para listado'!$CD$151:$DC$151,0)),0)</f>
        <v>0</v>
      </c>
      <c r="G634" s="314">
        <f ca="1">+IFERROR(INDEX('Hoja de Trabajo para listado'!$A$155:$Z$1048576,MATCH($A634,'Hoja de Trabajo para listado'!$A$155:$A$1048576,0),MATCH((CUADRO!G$5&amp;$E634),'Hoja de Trabajo para listado'!$A$151:$Z$151,0)),0)+IFERROR(INDEX('Hoja de Trabajo para listado'!$AB$155:$BA$1048576,MATCH($A634,'Hoja de Trabajo para listado'!$AB$155:$AB$1048576,0),MATCH((CUADRO!G$5&amp;$E634),'Hoja de Trabajo para listado'!$AB$151:$BA$151,0)),0)+IFERROR(INDEX('Hoja de Trabajo para listado'!$BC$155:$CB$1048576,MATCH($A634,'Hoja de Trabajo para listado'!$BC$155:$BC$1048576,0),MATCH((CUADRO!G$5&amp;$E634),'Hoja de Trabajo para listado'!$BC$151:$CB$151,0)),0)+IFERROR(INDEX('Hoja de Trabajo para listado'!$DE$153:$DG$274,MATCH($A634,'Hoja de Trabajo para listado'!$DE$153:$DE$1048576,0),MATCH((CUADRO!G$5&amp;$E634),'Hoja de Trabajo para listado'!$DE$151:$DG$151,0)),0)+IFERROR(INDEX('Hoja de Trabajo para listado'!$CD$155:$DC$1048576,MATCH($A634,'Hoja de Trabajo para listado'!$CD$155:$CD$1048576,0),MATCH((CUADRO!G$5&amp;$E634),'Hoja de Trabajo para listado'!$CD$151:$DC$151,0)),0)</f>
        <v>0</v>
      </c>
      <c r="H634" s="314">
        <f ca="1">+IFERROR(INDEX('Hoja de Trabajo para listado'!$A$155:$Z$1048576,MATCH($A634,'Hoja de Trabajo para listado'!$A$155:$A$1048576,0),MATCH((CUADRO!H$5&amp;$E634),'Hoja de Trabajo para listado'!$A$151:$Z$151,0)),0)+IFERROR(INDEX('Hoja de Trabajo para listado'!$AB$155:$BA$1048576,MATCH($A634,'Hoja de Trabajo para listado'!$AB$155:$AB$1048576,0),MATCH((CUADRO!H$5&amp;$E634),'Hoja de Trabajo para listado'!$AB$151:$BA$151,0)),0)+IFERROR(INDEX('Hoja de Trabajo para listado'!$BC$155:$CB$1048576,MATCH($A634,'Hoja de Trabajo para listado'!$BC$155:$BC$1048576,0),MATCH((CUADRO!H$5&amp;$E634),'Hoja de Trabajo para listado'!$BC$151:$CB$151,0)),0)+IFERROR(INDEX('Hoja de Trabajo para listado'!$DE$153:$DG$274,MATCH($A634,'Hoja de Trabajo para listado'!$DE$153:$DE$1048576,0),MATCH((CUADRO!H$5&amp;$E634),'Hoja de Trabajo para listado'!$DE$151:$DG$151,0)),0)+IFERROR(INDEX('Hoja de Trabajo para listado'!$CD$155:$DC$1048576,MATCH($A634,'Hoja de Trabajo para listado'!$CD$155:$CD$1048576,0),MATCH((CUADRO!H$5&amp;$E634),'Hoja de Trabajo para listado'!$CD$151:$DC$151,0)),0)</f>
        <v>0</v>
      </c>
      <c r="I634" s="314">
        <f ca="1">+IFERROR(INDEX('Hoja de Trabajo para listado'!$A$155:$Z$1048576,MATCH($A634,'Hoja de Trabajo para listado'!$A$155:$A$1048576,0),MATCH((CUADRO!I$5&amp;$E634),'Hoja de Trabajo para listado'!$A$151:$Z$151,0)),0)+IFERROR(INDEX('Hoja de Trabajo para listado'!$AB$155:$BA$1048576,MATCH($A634,'Hoja de Trabajo para listado'!$AB$155:$AB$1048576,0),MATCH((CUADRO!I$5&amp;$E634),'Hoja de Trabajo para listado'!$AB$151:$BA$151,0)),0)+IFERROR(INDEX('Hoja de Trabajo para listado'!$BC$155:$CB$1048576,MATCH($A634,'Hoja de Trabajo para listado'!$BC$155:$BC$1048576,0),MATCH((CUADRO!I$5&amp;$E634),'Hoja de Trabajo para listado'!$BC$151:$CB$151,0)),0)+IFERROR(INDEX('Hoja de Trabajo para listado'!$DE$153:$DG$274,MATCH($A634,'Hoja de Trabajo para listado'!$DE$153:$DE$1048576,0),MATCH((CUADRO!I$5&amp;$E634),'Hoja de Trabajo para listado'!$DE$151:$DG$151,0)),0)+IFERROR(INDEX('Hoja de Trabajo para listado'!$CD$155:$DC$1048576,MATCH($A634,'Hoja de Trabajo para listado'!$CD$155:$CD$1048576,0),MATCH((CUADRO!I$5&amp;$E634),'Hoja de Trabajo para listado'!$CD$151:$DC$151,0)),0)</f>
        <v>0</v>
      </c>
      <c r="J634" s="314">
        <f ca="1">+IFERROR(INDEX('Hoja de Trabajo para listado'!$A$155:$Z$1048576,MATCH($A634,'Hoja de Trabajo para listado'!$A$155:$A$1048576,0),MATCH((CUADRO!J$5&amp;$E634),'Hoja de Trabajo para listado'!$A$151:$Z$151,0)),0)+IFERROR(INDEX('Hoja de Trabajo para listado'!$AB$155:$BA$1048576,MATCH($A634,'Hoja de Trabajo para listado'!$AB$155:$AB$1048576,0),MATCH((CUADRO!J$5&amp;$E634),'Hoja de Trabajo para listado'!$AB$151:$BA$151,0)),0)+IFERROR(INDEX('Hoja de Trabajo para listado'!$BC$155:$CB$1048576,MATCH($A634,'Hoja de Trabajo para listado'!$BC$155:$BC$1048576,0),MATCH((CUADRO!J$5&amp;$E634),'Hoja de Trabajo para listado'!$BC$151:$CB$151,0)),0)+IFERROR(INDEX('Hoja de Trabajo para listado'!$DE$153:$DG$274,MATCH($A634,'Hoja de Trabajo para listado'!$DE$153:$DE$1048576,0),MATCH((CUADRO!J$5&amp;$E634),'Hoja de Trabajo para listado'!$DE$151:$DG$151,0)),0)+IFERROR(INDEX('Hoja de Trabajo para listado'!$CD$155:$DC$1048576,MATCH($A634,'Hoja de Trabajo para listado'!$CD$155:$CD$1048576,0),MATCH((CUADRO!J$5&amp;$E634),'Hoja de Trabajo para listado'!$CD$151:$DC$151,0)),0)</f>
        <v>0</v>
      </c>
      <c r="K634" s="314">
        <f ca="1">+IFERROR(INDEX('Hoja de Trabajo para listado'!$A$155:$Z$1048576,MATCH($A634,'Hoja de Trabajo para listado'!$A$155:$A$1048576,0),MATCH((CUADRO!K$5&amp;$E634),'Hoja de Trabajo para listado'!$A$151:$Z$151,0)),0)+IFERROR(INDEX('Hoja de Trabajo para listado'!$AB$155:$BA$1048576,MATCH($A634,'Hoja de Trabajo para listado'!$AB$155:$AB$1048576,0),MATCH((CUADRO!K$5&amp;$E634),'Hoja de Trabajo para listado'!$AB$151:$BA$151,0)),0)+IFERROR(INDEX('Hoja de Trabajo para listado'!$BC$155:$CB$1048576,MATCH($A634,'Hoja de Trabajo para listado'!$BC$155:$BC$1048576,0),MATCH((CUADRO!K$5&amp;$E634),'Hoja de Trabajo para listado'!$BC$151:$CB$151,0)),0)+IFERROR(INDEX('Hoja de Trabajo para listado'!$DE$153:$DG$274,MATCH($A634,'Hoja de Trabajo para listado'!$DE$153:$DE$1048576,0),MATCH((CUADRO!K$5&amp;$E634),'Hoja de Trabajo para listado'!$DE$151:$DG$151,0)),0)+IFERROR(INDEX('Hoja de Trabajo para listado'!$CD$155:$DC$1048576,MATCH($A634,'Hoja de Trabajo para listado'!$CD$155:$CD$1048576,0),MATCH((CUADRO!K$5&amp;$E634),'Hoja de Trabajo para listado'!$CD$151:$DC$151,0)),0)</f>
        <v>0</v>
      </c>
      <c r="L634" s="314">
        <f ca="1">+IFERROR(INDEX('Hoja de Trabajo para listado'!$A$155:$Z$1048576,MATCH($A634,'Hoja de Trabajo para listado'!$A$155:$A$1048576,0),MATCH((CUADRO!L$5&amp;$E634),'Hoja de Trabajo para listado'!$A$151:$Z$151,0)),0)+IFERROR(INDEX('Hoja de Trabajo para listado'!$AB$155:$BA$1048576,MATCH($A634,'Hoja de Trabajo para listado'!$AB$155:$AB$1048576,0),MATCH((CUADRO!L$5&amp;$E634),'Hoja de Trabajo para listado'!$AB$151:$BA$151,0)),0)+IFERROR(INDEX('Hoja de Trabajo para listado'!$BC$155:$CB$1048576,MATCH($A634,'Hoja de Trabajo para listado'!$BC$155:$BC$1048576,0),MATCH((CUADRO!L$5&amp;$E634),'Hoja de Trabajo para listado'!$BC$151:$CB$151,0)),0)+IFERROR(INDEX('Hoja de Trabajo para listado'!$DE$153:$DG$274,MATCH($A634,'Hoja de Trabajo para listado'!$DE$153:$DE$1048576,0),MATCH((CUADRO!L$5&amp;$E634),'Hoja de Trabajo para listado'!$DE$151:$DG$151,0)),0)+IFERROR(INDEX('Hoja de Trabajo para listado'!$CD$155:$DC$1048576,MATCH($A634,'Hoja de Trabajo para listado'!$CD$155:$CD$1048576,0),MATCH((CUADRO!L$5&amp;$E634),'Hoja de Trabajo para listado'!$CD$151:$DC$151,0)),0)</f>
        <v>0</v>
      </c>
      <c r="M634" s="314">
        <f ca="1">+IFERROR(INDEX('Hoja de Trabajo para listado'!$A$155:$Z$1048576,MATCH($A634,'Hoja de Trabajo para listado'!$A$155:$A$1048576,0),MATCH((CUADRO!M$5&amp;$E634),'Hoja de Trabajo para listado'!$A$151:$Z$151,0)),0)+IFERROR(INDEX('Hoja de Trabajo para listado'!$AB$155:$BA$1048576,MATCH($A634,'Hoja de Trabajo para listado'!$AB$155:$AB$1048576,0),MATCH((CUADRO!M$5&amp;$E634),'Hoja de Trabajo para listado'!$AB$151:$BA$151,0)),0)+IFERROR(INDEX('Hoja de Trabajo para listado'!$BC$155:$CB$1048576,MATCH($A634,'Hoja de Trabajo para listado'!$BC$155:$BC$1048576,0),MATCH((CUADRO!M$5&amp;$E634),'Hoja de Trabajo para listado'!$BC$151:$CB$151,0)),0)+IFERROR(INDEX('Hoja de Trabajo para listado'!$DE$153:$DG$274,MATCH($A634,'Hoja de Trabajo para listado'!$DE$153:$DE$1048576,0),MATCH((CUADRO!M$5&amp;$E634),'Hoja de Trabajo para listado'!$DE$151:$DG$151,0)),0)+IFERROR(INDEX('Hoja de Trabajo para listado'!$CD$155:$DC$1048576,MATCH($A634,'Hoja de Trabajo para listado'!$CD$155:$CD$1048576,0),MATCH((CUADRO!M$5&amp;$E634),'Hoja de Trabajo para listado'!$CD$151:$DC$151,0)),0)</f>
        <v>0</v>
      </c>
      <c r="N634" s="314">
        <f ca="1">+IFERROR(INDEX('Hoja de Trabajo para listado'!$A$155:$Z$1048576,MATCH($A634,'Hoja de Trabajo para listado'!$A$155:$A$1048576,0),MATCH((CUADRO!N$5&amp;$E634),'Hoja de Trabajo para listado'!$A$151:$Z$151,0)),0)+IFERROR(INDEX('Hoja de Trabajo para listado'!$AB$155:$BA$1048576,MATCH($A634,'Hoja de Trabajo para listado'!$AB$155:$AB$1048576,0),MATCH((CUADRO!N$5&amp;$E634),'Hoja de Trabajo para listado'!$AB$151:$BA$151,0)),0)+IFERROR(INDEX('Hoja de Trabajo para listado'!$BC$155:$CB$1048576,MATCH($A634,'Hoja de Trabajo para listado'!$BC$155:$BC$1048576,0),MATCH((CUADRO!N$5&amp;$E634),'Hoja de Trabajo para listado'!$BC$151:$CB$151,0)),0)+IFERROR(INDEX('Hoja de Trabajo para listado'!$DE$153:$DG$274,MATCH($A634,'Hoja de Trabajo para listado'!$DE$153:$DE$1048576,0),MATCH((CUADRO!N$5&amp;$E634),'Hoja de Trabajo para listado'!$DE$151:$DG$151,0)),0)+IFERROR(INDEX('Hoja de Trabajo para listado'!$CD$155:$DC$1048576,MATCH($A634,'Hoja de Trabajo para listado'!$CD$155:$CD$1048576,0),MATCH((CUADRO!N$5&amp;$E634),'Hoja de Trabajo para listado'!$CD$151:$DC$151,0)),0)</f>
        <v>0</v>
      </c>
      <c r="O634" s="314">
        <f ca="1">+IFERROR(INDEX('Hoja de Trabajo para listado'!$A$155:$Z$1048576,MATCH($A634,'Hoja de Trabajo para listado'!$A$155:$A$1048576,0),MATCH((CUADRO!O$5&amp;$E634),'Hoja de Trabajo para listado'!$A$151:$Z$151,0)),0)+IFERROR(INDEX('Hoja de Trabajo para listado'!$AB$155:$BA$1048576,MATCH($A634,'Hoja de Trabajo para listado'!$AB$155:$AB$1048576,0),MATCH((CUADRO!O$5&amp;$E634),'Hoja de Trabajo para listado'!$AB$151:$BA$151,0)),0)+IFERROR(INDEX('Hoja de Trabajo para listado'!$BC$155:$CB$1048576,MATCH($A634,'Hoja de Trabajo para listado'!$BC$155:$BC$1048576,0),MATCH((CUADRO!O$5&amp;$E634),'Hoja de Trabajo para listado'!$BC$151:$CB$151,0)),0)+IFERROR(INDEX('Hoja de Trabajo para listado'!$DE$153:$DG$274,MATCH($A634,'Hoja de Trabajo para listado'!$DE$153:$DE$1048576,0),MATCH((CUADRO!O$5&amp;$E634),'Hoja de Trabajo para listado'!$DE$151:$DG$151,0)),0)+IFERROR(INDEX('Hoja de Trabajo para listado'!$CD$155:$DC$1048576,MATCH($A634,'Hoja de Trabajo para listado'!$CD$155:$CD$1048576,0),MATCH((CUADRO!O$5&amp;$E634),'Hoja de Trabajo para listado'!$CD$151:$DC$151,0)),0)</f>
        <v>0</v>
      </c>
      <c r="P634" s="314">
        <f ca="1">+IFERROR(INDEX('Hoja de Trabajo para listado'!$A$155:$Z$1048576,MATCH($A634,'Hoja de Trabajo para listado'!$A$155:$A$1048576,0),MATCH((CUADRO!P$5&amp;$E634),'Hoja de Trabajo para listado'!$A$151:$Z$151,0)),0)+IFERROR(INDEX('Hoja de Trabajo para listado'!$AB$155:$BA$1048576,MATCH($A634,'Hoja de Trabajo para listado'!$AB$155:$AB$1048576,0),MATCH((CUADRO!P$5&amp;$E634),'Hoja de Trabajo para listado'!$AB$151:$BA$151,0)),0)+IFERROR(INDEX('Hoja de Trabajo para listado'!$BC$155:$CB$1048576,MATCH($A634,'Hoja de Trabajo para listado'!$BC$155:$BC$1048576,0),MATCH((CUADRO!P$5&amp;$E634),'Hoja de Trabajo para listado'!$BC$151:$CB$151,0)),0)+IFERROR(INDEX('Hoja de Trabajo para listado'!$DE$153:$DG$274,MATCH($A634,'Hoja de Trabajo para listado'!$DE$153:$DE$1048576,0),MATCH((CUADRO!P$5&amp;$E634),'Hoja de Trabajo para listado'!$DE$151:$DG$151,0)),0)+IFERROR(INDEX('Hoja de Trabajo para listado'!$CD$155:$DC$1048576,MATCH($A634,'Hoja de Trabajo para listado'!$CD$155:$CD$1048576,0),MATCH((CUADRO!P$5&amp;$E634),'Hoja de Trabajo para listado'!$CD$151:$DC$151,0)),0)</f>
        <v>0</v>
      </c>
      <c r="Q634" s="314">
        <f ca="1">+IFERROR(INDEX('Hoja de Trabajo para listado'!$A$155:$Z$1048576,MATCH($A634,'Hoja de Trabajo para listado'!$A$155:$A$1048576,0),MATCH((CUADRO!Q$5&amp;$E634),'Hoja de Trabajo para listado'!$A$151:$Z$151,0)),0)+IFERROR(INDEX('Hoja de Trabajo para listado'!$AB$155:$BA$1048576,MATCH($A634,'Hoja de Trabajo para listado'!$AB$155:$AB$1048576,0),MATCH((CUADRO!Q$5&amp;$E634),'Hoja de Trabajo para listado'!$AB$151:$BA$151,0)),0)+IFERROR(INDEX('Hoja de Trabajo para listado'!$BC$155:$CB$1048576,MATCH($A634,'Hoja de Trabajo para listado'!$BC$155:$BC$1048576,0),MATCH((CUADRO!Q$5&amp;$E634),'Hoja de Trabajo para listado'!$BC$151:$CB$151,0)),0)+IFERROR(INDEX('Hoja de Trabajo para listado'!$DE$153:$DG$274,MATCH($A634,'Hoja de Trabajo para listado'!$DE$153:$DE$1048576,0),MATCH((CUADRO!Q$5&amp;$E634),'Hoja de Trabajo para listado'!$DE$151:$DG$151,0)),0)+IFERROR(INDEX('Hoja de Trabajo para listado'!$CD$155:$DC$1048576,MATCH($A634,'Hoja de Trabajo para listado'!$CD$155:$CD$1048576,0),MATCH((CUADRO!Q$5&amp;$E634),'Hoja de Trabajo para listado'!$CD$151:$DC$151,0)),0)</f>
        <v>0</v>
      </c>
      <c r="R634" s="314">
        <f t="shared" ca="1" si="18"/>
        <v>0</v>
      </c>
      <c r="S634" s="322"/>
      <c r="T634" s="314">
        <f ca="1">+T635</f>
        <v>0</v>
      </c>
      <c r="U634" s="313">
        <f t="shared" si="19"/>
        <v>1</v>
      </c>
      <c r="V634" s="319" t="str">
        <f>+VLOOKUP(A634,bd_lista!$A$3:$E$593,5,FALSE)</f>
        <v>Gobiernos Autonomos Municipales</v>
      </c>
      <c r="W634" s="425" t="str">
        <f>+V634</f>
        <v>Gobiernos Autonomos Municipales</v>
      </c>
    </row>
    <row r="635" spans="1:23" customFormat="1" ht="15" hidden="1" customHeight="1">
      <c r="A635" s="323">
        <v>1703</v>
      </c>
      <c r="B635" s="428"/>
      <c r="C635" s="318" t="str">
        <f>+VLOOKUP(A635,bd_lista!$A$3:$C$593,3,FALSE)</f>
        <v>Gobierno Autónomo Municipal de Porongo (Ayacucho)</v>
      </c>
      <c r="D635" s="430"/>
      <c r="E635" s="347" t="s">
        <v>1419</v>
      </c>
      <c r="F635" s="314">
        <f ca="1">+IFERROR(INDEX('Hoja de Trabajo para listado'!$A$155:$Z$1048576,MATCH($A635,'Hoja de Trabajo para listado'!$A$155:$A$1048576,0),MATCH((CUADRO!F$5&amp;$E635),'Hoja de Trabajo para listado'!$A$151:$Z$151,0)),0)+IFERROR(INDEX('Hoja de Trabajo para listado'!$AB$155:$BA$1048576,MATCH($A635,'Hoja de Trabajo para listado'!$AB$155:$AB$1048576,0),MATCH((CUADRO!F$5&amp;$E635),'Hoja de Trabajo para listado'!$AB$151:$BA$151,0)),0)+IFERROR(INDEX('Hoja de Trabajo para listado'!$BC$155:$CB$1048576,MATCH($A635,'Hoja de Trabajo para listado'!$BC$155:$BC$1048576,0),MATCH((CUADRO!F$5&amp;$E635),'Hoja de Trabajo para listado'!$BC$151:$CB$151,0)),0)+IFERROR(INDEX('Hoja de Trabajo para listado'!$DE$153:$DG$274,MATCH($A635,'Hoja de Trabajo para listado'!$DE$153:$DE$1048576,0),MATCH((CUADRO!F$5&amp;$E635),'Hoja de Trabajo para listado'!$DE$151:$DG$151,0)),0)+IFERROR(INDEX('Hoja de Trabajo para listado'!$CD$155:$DC$1048576,MATCH($A635,'Hoja de Trabajo para listado'!$CD$155:$CD$1048576,0),MATCH((CUADRO!F$5&amp;$E635),'Hoja de Trabajo para listado'!$CD$151:$DC$151,0)),0)</f>
        <v>0</v>
      </c>
      <c r="G635" s="314">
        <f ca="1">+IFERROR(INDEX('Hoja de Trabajo para listado'!$A$155:$Z$1048576,MATCH($A635,'Hoja de Trabajo para listado'!$A$155:$A$1048576,0),MATCH((CUADRO!G$5&amp;$E635),'Hoja de Trabajo para listado'!$A$151:$Z$151,0)),0)+IFERROR(INDEX('Hoja de Trabajo para listado'!$AB$155:$BA$1048576,MATCH($A635,'Hoja de Trabajo para listado'!$AB$155:$AB$1048576,0),MATCH((CUADRO!G$5&amp;$E635),'Hoja de Trabajo para listado'!$AB$151:$BA$151,0)),0)+IFERROR(INDEX('Hoja de Trabajo para listado'!$BC$155:$CB$1048576,MATCH($A635,'Hoja de Trabajo para listado'!$BC$155:$BC$1048576,0),MATCH((CUADRO!G$5&amp;$E635),'Hoja de Trabajo para listado'!$BC$151:$CB$151,0)),0)+IFERROR(INDEX('Hoja de Trabajo para listado'!$DE$153:$DG$274,MATCH($A635,'Hoja de Trabajo para listado'!$DE$153:$DE$1048576,0),MATCH((CUADRO!G$5&amp;$E635),'Hoja de Trabajo para listado'!$DE$151:$DG$151,0)),0)+IFERROR(INDEX('Hoja de Trabajo para listado'!$CD$155:$DC$1048576,MATCH($A635,'Hoja de Trabajo para listado'!$CD$155:$CD$1048576,0),MATCH((CUADRO!G$5&amp;$E635),'Hoja de Trabajo para listado'!$CD$151:$DC$151,0)),0)</f>
        <v>0</v>
      </c>
      <c r="H635" s="314">
        <f ca="1">+IFERROR(INDEX('Hoja de Trabajo para listado'!$A$155:$Z$1048576,MATCH($A635,'Hoja de Trabajo para listado'!$A$155:$A$1048576,0),MATCH((CUADRO!H$5&amp;$E635),'Hoja de Trabajo para listado'!$A$151:$Z$151,0)),0)+IFERROR(INDEX('Hoja de Trabajo para listado'!$AB$155:$BA$1048576,MATCH($A635,'Hoja de Trabajo para listado'!$AB$155:$AB$1048576,0),MATCH((CUADRO!H$5&amp;$E635),'Hoja de Trabajo para listado'!$AB$151:$BA$151,0)),0)+IFERROR(INDEX('Hoja de Trabajo para listado'!$BC$155:$CB$1048576,MATCH($A635,'Hoja de Trabajo para listado'!$BC$155:$BC$1048576,0),MATCH((CUADRO!H$5&amp;$E635),'Hoja de Trabajo para listado'!$BC$151:$CB$151,0)),0)+IFERROR(INDEX('Hoja de Trabajo para listado'!$DE$153:$DG$274,MATCH($A635,'Hoja de Trabajo para listado'!$DE$153:$DE$1048576,0),MATCH((CUADRO!H$5&amp;$E635),'Hoja de Trabajo para listado'!$DE$151:$DG$151,0)),0)+IFERROR(INDEX('Hoja de Trabajo para listado'!$CD$155:$DC$1048576,MATCH($A635,'Hoja de Trabajo para listado'!$CD$155:$CD$1048576,0),MATCH((CUADRO!H$5&amp;$E635),'Hoja de Trabajo para listado'!$CD$151:$DC$151,0)),0)</f>
        <v>0</v>
      </c>
      <c r="I635" s="314">
        <f ca="1">+IFERROR(INDEX('Hoja de Trabajo para listado'!$A$155:$Z$1048576,MATCH($A635,'Hoja de Trabajo para listado'!$A$155:$A$1048576,0),MATCH((CUADRO!I$5&amp;$E635),'Hoja de Trabajo para listado'!$A$151:$Z$151,0)),0)+IFERROR(INDEX('Hoja de Trabajo para listado'!$AB$155:$BA$1048576,MATCH($A635,'Hoja de Trabajo para listado'!$AB$155:$AB$1048576,0),MATCH((CUADRO!I$5&amp;$E635),'Hoja de Trabajo para listado'!$AB$151:$BA$151,0)),0)+IFERROR(INDEX('Hoja de Trabajo para listado'!$BC$155:$CB$1048576,MATCH($A635,'Hoja de Trabajo para listado'!$BC$155:$BC$1048576,0),MATCH((CUADRO!I$5&amp;$E635),'Hoja de Trabajo para listado'!$BC$151:$CB$151,0)),0)+IFERROR(INDEX('Hoja de Trabajo para listado'!$DE$153:$DG$274,MATCH($A635,'Hoja de Trabajo para listado'!$DE$153:$DE$1048576,0),MATCH((CUADRO!I$5&amp;$E635),'Hoja de Trabajo para listado'!$DE$151:$DG$151,0)),0)+IFERROR(INDEX('Hoja de Trabajo para listado'!$CD$155:$DC$1048576,MATCH($A635,'Hoja de Trabajo para listado'!$CD$155:$CD$1048576,0),MATCH((CUADRO!I$5&amp;$E635),'Hoja de Trabajo para listado'!$CD$151:$DC$151,0)),0)</f>
        <v>0</v>
      </c>
      <c r="J635" s="314">
        <f ca="1">+IFERROR(INDEX('Hoja de Trabajo para listado'!$A$155:$Z$1048576,MATCH($A635,'Hoja de Trabajo para listado'!$A$155:$A$1048576,0),MATCH((CUADRO!J$5&amp;$E635),'Hoja de Trabajo para listado'!$A$151:$Z$151,0)),0)+IFERROR(INDEX('Hoja de Trabajo para listado'!$AB$155:$BA$1048576,MATCH($A635,'Hoja de Trabajo para listado'!$AB$155:$AB$1048576,0),MATCH((CUADRO!J$5&amp;$E635),'Hoja de Trabajo para listado'!$AB$151:$BA$151,0)),0)+IFERROR(INDEX('Hoja de Trabajo para listado'!$BC$155:$CB$1048576,MATCH($A635,'Hoja de Trabajo para listado'!$BC$155:$BC$1048576,0),MATCH((CUADRO!J$5&amp;$E635),'Hoja de Trabajo para listado'!$BC$151:$CB$151,0)),0)+IFERROR(INDEX('Hoja de Trabajo para listado'!$DE$153:$DG$274,MATCH($A635,'Hoja de Trabajo para listado'!$DE$153:$DE$1048576,0),MATCH((CUADRO!J$5&amp;$E635),'Hoja de Trabajo para listado'!$DE$151:$DG$151,0)),0)+IFERROR(INDEX('Hoja de Trabajo para listado'!$CD$155:$DC$1048576,MATCH($A635,'Hoja de Trabajo para listado'!$CD$155:$CD$1048576,0),MATCH((CUADRO!J$5&amp;$E635),'Hoja de Trabajo para listado'!$CD$151:$DC$151,0)),0)</f>
        <v>0</v>
      </c>
      <c r="K635" s="314">
        <f ca="1">+IFERROR(INDEX('Hoja de Trabajo para listado'!$A$155:$Z$1048576,MATCH($A635,'Hoja de Trabajo para listado'!$A$155:$A$1048576,0),MATCH((CUADRO!K$5&amp;$E635),'Hoja de Trabajo para listado'!$A$151:$Z$151,0)),0)+IFERROR(INDEX('Hoja de Trabajo para listado'!$AB$155:$BA$1048576,MATCH($A635,'Hoja de Trabajo para listado'!$AB$155:$AB$1048576,0),MATCH((CUADRO!K$5&amp;$E635),'Hoja de Trabajo para listado'!$AB$151:$BA$151,0)),0)+IFERROR(INDEX('Hoja de Trabajo para listado'!$BC$155:$CB$1048576,MATCH($A635,'Hoja de Trabajo para listado'!$BC$155:$BC$1048576,0),MATCH((CUADRO!K$5&amp;$E635),'Hoja de Trabajo para listado'!$BC$151:$CB$151,0)),0)+IFERROR(INDEX('Hoja de Trabajo para listado'!$DE$153:$DG$274,MATCH($A635,'Hoja de Trabajo para listado'!$DE$153:$DE$1048576,0),MATCH((CUADRO!K$5&amp;$E635),'Hoja de Trabajo para listado'!$DE$151:$DG$151,0)),0)+IFERROR(INDEX('Hoja de Trabajo para listado'!$CD$155:$DC$1048576,MATCH($A635,'Hoja de Trabajo para listado'!$CD$155:$CD$1048576,0),MATCH((CUADRO!K$5&amp;$E635),'Hoja de Trabajo para listado'!$CD$151:$DC$151,0)),0)</f>
        <v>0</v>
      </c>
      <c r="L635" s="314">
        <f ca="1">+IFERROR(INDEX('Hoja de Trabajo para listado'!$A$155:$Z$1048576,MATCH($A635,'Hoja de Trabajo para listado'!$A$155:$A$1048576,0),MATCH((CUADRO!L$5&amp;$E635),'Hoja de Trabajo para listado'!$A$151:$Z$151,0)),0)+IFERROR(INDEX('Hoja de Trabajo para listado'!$AB$155:$BA$1048576,MATCH($A635,'Hoja de Trabajo para listado'!$AB$155:$AB$1048576,0),MATCH((CUADRO!L$5&amp;$E635),'Hoja de Trabajo para listado'!$AB$151:$BA$151,0)),0)+IFERROR(INDEX('Hoja de Trabajo para listado'!$BC$155:$CB$1048576,MATCH($A635,'Hoja de Trabajo para listado'!$BC$155:$BC$1048576,0),MATCH((CUADRO!L$5&amp;$E635),'Hoja de Trabajo para listado'!$BC$151:$CB$151,0)),0)+IFERROR(INDEX('Hoja de Trabajo para listado'!$DE$153:$DG$274,MATCH($A635,'Hoja de Trabajo para listado'!$DE$153:$DE$1048576,0),MATCH((CUADRO!L$5&amp;$E635),'Hoja de Trabajo para listado'!$DE$151:$DG$151,0)),0)+IFERROR(INDEX('Hoja de Trabajo para listado'!$CD$155:$DC$1048576,MATCH($A635,'Hoja de Trabajo para listado'!$CD$155:$CD$1048576,0),MATCH((CUADRO!L$5&amp;$E635),'Hoja de Trabajo para listado'!$CD$151:$DC$151,0)),0)</f>
        <v>0</v>
      </c>
      <c r="M635" s="314">
        <f ca="1">+IFERROR(INDEX('Hoja de Trabajo para listado'!$A$155:$Z$1048576,MATCH($A635,'Hoja de Trabajo para listado'!$A$155:$A$1048576,0),MATCH((CUADRO!M$5&amp;$E635),'Hoja de Trabajo para listado'!$A$151:$Z$151,0)),0)+IFERROR(INDEX('Hoja de Trabajo para listado'!$AB$155:$BA$1048576,MATCH($A635,'Hoja de Trabajo para listado'!$AB$155:$AB$1048576,0),MATCH((CUADRO!M$5&amp;$E635),'Hoja de Trabajo para listado'!$AB$151:$BA$151,0)),0)+IFERROR(INDEX('Hoja de Trabajo para listado'!$BC$155:$CB$1048576,MATCH($A635,'Hoja de Trabajo para listado'!$BC$155:$BC$1048576,0),MATCH((CUADRO!M$5&amp;$E635),'Hoja de Trabajo para listado'!$BC$151:$CB$151,0)),0)+IFERROR(INDEX('Hoja de Trabajo para listado'!$DE$153:$DG$274,MATCH($A635,'Hoja de Trabajo para listado'!$DE$153:$DE$1048576,0),MATCH((CUADRO!M$5&amp;$E635),'Hoja de Trabajo para listado'!$DE$151:$DG$151,0)),0)+IFERROR(INDEX('Hoja de Trabajo para listado'!$CD$155:$DC$1048576,MATCH($A635,'Hoja de Trabajo para listado'!$CD$155:$CD$1048576,0),MATCH((CUADRO!M$5&amp;$E635),'Hoja de Trabajo para listado'!$CD$151:$DC$151,0)),0)</f>
        <v>0</v>
      </c>
      <c r="N635" s="314">
        <f ca="1">+IFERROR(INDEX('Hoja de Trabajo para listado'!$A$155:$Z$1048576,MATCH($A635,'Hoja de Trabajo para listado'!$A$155:$A$1048576,0),MATCH((CUADRO!N$5&amp;$E635),'Hoja de Trabajo para listado'!$A$151:$Z$151,0)),0)+IFERROR(INDEX('Hoja de Trabajo para listado'!$AB$155:$BA$1048576,MATCH($A635,'Hoja de Trabajo para listado'!$AB$155:$AB$1048576,0),MATCH((CUADRO!N$5&amp;$E635),'Hoja de Trabajo para listado'!$AB$151:$BA$151,0)),0)+IFERROR(INDEX('Hoja de Trabajo para listado'!$BC$155:$CB$1048576,MATCH($A635,'Hoja de Trabajo para listado'!$BC$155:$BC$1048576,0),MATCH((CUADRO!N$5&amp;$E635),'Hoja de Trabajo para listado'!$BC$151:$CB$151,0)),0)+IFERROR(INDEX('Hoja de Trabajo para listado'!$DE$153:$DG$274,MATCH($A635,'Hoja de Trabajo para listado'!$DE$153:$DE$1048576,0),MATCH((CUADRO!N$5&amp;$E635),'Hoja de Trabajo para listado'!$DE$151:$DG$151,0)),0)+IFERROR(INDEX('Hoja de Trabajo para listado'!$CD$155:$DC$1048576,MATCH($A635,'Hoja de Trabajo para listado'!$CD$155:$CD$1048576,0),MATCH((CUADRO!N$5&amp;$E635),'Hoja de Trabajo para listado'!$CD$151:$DC$151,0)),0)</f>
        <v>0</v>
      </c>
      <c r="O635" s="314">
        <f ca="1">+IFERROR(INDEX('Hoja de Trabajo para listado'!$A$155:$Z$1048576,MATCH($A635,'Hoja de Trabajo para listado'!$A$155:$A$1048576,0),MATCH((CUADRO!O$5&amp;$E635),'Hoja de Trabajo para listado'!$A$151:$Z$151,0)),0)+IFERROR(INDEX('Hoja de Trabajo para listado'!$AB$155:$BA$1048576,MATCH($A635,'Hoja de Trabajo para listado'!$AB$155:$AB$1048576,0),MATCH((CUADRO!O$5&amp;$E635),'Hoja de Trabajo para listado'!$AB$151:$BA$151,0)),0)+IFERROR(INDEX('Hoja de Trabajo para listado'!$BC$155:$CB$1048576,MATCH($A635,'Hoja de Trabajo para listado'!$BC$155:$BC$1048576,0),MATCH((CUADRO!O$5&amp;$E635),'Hoja de Trabajo para listado'!$BC$151:$CB$151,0)),0)+IFERROR(INDEX('Hoja de Trabajo para listado'!$DE$153:$DG$274,MATCH($A635,'Hoja de Trabajo para listado'!$DE$153:$DE$1048576,0),MATCH((CUADRO!O$5&amp;$E635),'Hoja de Trabajo para listado'!$DE$151:$DG$151,0)),0)+IFERROR(INDEX('Hoja de Trabajo para listado'!$CD$155:$DC$1048576,MATCH($A635,'Hoja de Trabajo para listado'!$CD$155:$CD$1048576,0),MATCH((CUADRO!O$5&amp;$E635),'Hoja de Trabajo para listado'!$CD$151:$DC$151,0)),0)</f>
        <v>0</v>
      </c>
      <c r="P635" s="314">
        <f ca="1">+IFERROR(INDEX('Hoja de Trabajo para listado'!$A$155:$Z$1048576,MATCH($A635,'Hoja de Trabajo para listado'!$A$155:$A$1048576,0),MATCH((CUADRO!P$5&amp;$E635),'Hoja de Trabajo para listado'!$A$151:$Z$151,0)),0)+IFERROR(INDEX('Hoja de Trabajo para listado'!$AB$155:$BA$1048576,MATCH($A635,'Hoja de Trabajo para listado'!$AB$155:$AB$1048576,0),MATCH((CUADRO!P$5&amp;$E635),'Hoja de Trabajo para listado'!$AB$151:$BA$151,0)),0)+IFERROR(INDEX('Hoja de Trabajo para listado'!$BC$155:$CB$1048576,MATCH($A635,'Hoja de Trabajo para listado'!$BC$155:$BC$1048576,0),MATCH((CUADRO!P$5&amp;$E635),'Hoja de Trabajo para listado'!$BC$151:$CB$151,0)),0)+IFERROR(INDEX('Hoja de Trabajo para listado'!$DE$153:$DG$274,MATCH($A635,'Hoja de Trabajo para listado'!$DE$153:$DE$1048576,0),MATCH((CUADRO!P$5&amp;$E635),'Hoja de Trabajo para listado'!$DE$151:$DG$151,0)),0)+IFERROR(INDEX('Hoja de Trabajo para listado'!$CD$155:$DC$1048576,MATCH($A635,'Hoja de Trabajo para listado'!$CD$155:$CD$1048576,0),MATCH((CUADRO!P$5&amp;$E635),'Hoja de Trabajo para listado'!$CD$151:$DC$151,0)),0)</f>
        <v>0</v>
      </c>
      <c r="Q635" s="314">
        <f ca="1">+IFERROR(INDEX('Hoja de Trabajo para listado'!$A$155:$Z$1048576,MATCH($A635,'Hoja de Trabajo para listado'!$A$155:$A$1048576,0),MATCH((CUADRO!Q$5&amp;$E635),'Hoja de Trabajo para listado'!$A$151:$Z$151,0)),0)+IFERROR(INDEX('Hoja de Trabajo para listado'!$AB$155:$BA$1048576,MATCH($A635,'Hoja de Trabajo para listado'!$AB$155:$AB$1048576,0),MATCH((CUADRO!Q$5&amp;$E635),'Hoja de Trabajo para listado'!$AB$151:$BA$151,0)),0)+IFERROR(INDEX('Hoja de Trabajo para listado'!$BC$155:$CB$1048576,MATCH($A635,'Hoja de Trabajo para listado'!$BC$155:$BC$1048576,0),MATCH((CUADRO!Q$5&amp;$E635),'Hoja de Trabajo para listado'!$BC$151:$CB$151,0)),0)+IFERROR(INDEX('Hoja de Trabajo para listado'!$DE$153:$DG$274,MATCH($A635,'Hoja de Trabajo para listado'!$DE$153:$DE$1048576,0),MATCH((CUADRO!Q$5&amp;$E635),'Hoja de Trabajo para listado'!$DE$151:$DG$151,0)),0)+IFERROR(INDEX('Hoja de Trabajo para listado'!$CD$155:$DC$1048576,MATCH($A635,'Hoja de Trabajo para listado'!$CD$155:$CD$1048576,0),MATCH((CUADRO!Q$5&amp;$E635),'Hoja de Trabajo para listado'!$CD$151:$DC$151,0)),0)</f>
        <v>0</v>
      </c>
      <c r="R635" s="314">
        <f t="shared" ca="1" si="18"/>
        <v>0</v>
      </c>
      <c r="S635" s="322">
        <f ca="1">+R634+R635</f>
        <v>0</v>
      </c>
      <c r="T635" s="314">
        <f ca="1">+S635</f>
        <v>0</v>
      </c>
      <c r="U635" s="313">
        <f t="shared" si="19"/>
        <v>2</v>
      </c>
      <c r="V635" s="319" t="str">
        <f>+VLOOKUP(A635,bd_lista!$A$3:$E$593,5,FALSE)</f>
        <v>Gobiernos Autonomos Municipales</v>
      </c>
      <c r="W635" s="426"/>
    </row>
    <row r="636" spans="1:23" customFormat="1" ht="15" hidden="1" customHeight="1">
      <c r="A636" s="323">
        <v>1704</v>
      </c>
      <c r="B636" s="427">
        <f>+A636</f>
        <v>1704</v>
      </c>
      <c r="C636" s="318" t="str">
        <f>+VLOOKUP(A636,bd_lista!$A$3:$C$593,3,FALSE)</f>
        <v>Gobierno Autónomo Municipal de la Guardia</v>
      </c>
      <c r="D636" s="429" t="str">
        <f>+C636</f>
        <v>Gobierno Autónomo Municipal de la Guardia</v>
      </c>
      <c r="E636" s="346" t="s">
        <v>1418</v>
      </c>
      <c r="F636" s="314">
        <f ca="1">+IFERROR(INDEX('Hoja de Trabajo para listado'!$A$155:$Z$1048576,MATCH($A636,'Hoja de Trabajo para listado'!$A$155:$A$1048576,0),MATCH((CUADRO!F$5&amp;$E636),'Hoja de Trabajo para listado'!$A$151:$Z$151,0)),0)+IFERROR(INDEX('Hoja de Trabajo para listado'!$AB$155:$BA$1048576,MATCH($A636,'Hoja de Trabajo para listado'!$AB$155:$AB$1048576,0),MATCH((CUADRO!F$5&amp;$E636),'Hoja de Trabajo para listado'!$AB$151:$BA$151,0)),0)+IFERROR(INDEX('Hoja de Trabajo para listado'!$BC$155:$CB$1048576,MATCH($A636,'Hoja de Trabajo para listado'!$BC$155:$BC$1048576,0),MATCH((CUADRO!F$5&amp;$E636),'Hoja de Trabajo para listado'!$BC$151:$CB$151,0)),0)+IFERROR(INDEX('Hoja de Trabajo para listado'!$DE$153:$DG$274,MATCH($A636,'Hoja de Trabajo para listado'!$DE$153:$DE$1048576,0),MATCH((CUADRO!F$5&amp;$E636),'Hoja de Trabajo para listado'!$DE$151:$DG$151,0)),0)+IFERROR(INDEX('Hoja de Trabajo para listado'!$CD$155:$DC$1048576,MATCH($A636,'Hoja de Trabajo para listado'!$CD$155:$CD$1048576,0),MATCH((CUADRO!F$5&amp;$E636),'Hoja de Trabajo para listado'!$CD$151:$DC$151,0)),0)</f>
        <v>0</v>
      </c>
      <c r="G636" s="314">
        <f ca="1">+IFERROR(INDEX('Hoja de Trabajo para listado'!$A$155:$Z$1048576,MATCH($A636,'Hoja de Trabajo para listado'!$A$155:$A$1048576,0),MATCH((CUADRO!G$5&amp;$E636),'Hoja de Trabajo para listado'!$A$151:$Z$151,0)),0)+IFERROR(INDEX('Hoja de Trabajo para listado'!$AB$155:$BA$1048576,MATCH($A636,'Hoja de Trabajo para listado'!$AB$155:$AB$1048576,0),MATCH((CUADRO!G$5&amp;$E636),'Hoja de Trabajo para listado'!$AB$151:$BA$151,0)),0)+IFERROR(INDEX('Hoja de Trabajo para listado'!$BC$155:$CB$1048576,MATCH($A636,'Hoja de Trabajo para listado'!$BC$155:$BC$1048576,0),MATCH((CUADRO!G$5&amp;$E636),'Hoja de Trabajo para listado'!$BC$151:$CB$151,0)),0)+IFERROR(INDEX('Hoja de Trabajo para listado'!$DE$153:$DG$274,MATCH($A636,'Hoja de Trabajo para listado'!$DE$153:$DE$1048576,0),MATCH((CUADRO!G$5&amp;$E636),'Hoja de Trabajo para listado'!$DE$151:$DG$151,0)),0)+IFERROR(INDEX('Hoja de Trabajo para listado'!$CD$155:$DC$1048576,MATCH($A636,'Hoja de Trabajo para listado'!$CD$155:$CD$1048576,0),MATCH((CUADRO!G$5&amp;$E636),'Hoja de Trabajo para listado'!$CD$151:$DC$151,0)),0)</f>
        <v>0</v>
      </c>
      <c r="H636" s="314">
        <f ca="1">+IFERROR(INDEX('Hoja de Trabajo para listado'!$A$155:$Z$1048576,MATCH($A636,'Hoja de Trabajo para listado'!$A$155:$A$1048576,0),MATCH((CUADRO!H$5&amp;$E636),'Hoja de Trabajo para listado'!$A$151:$Z$151,0)),0)+IFERROR(INDEX('Hoja de Trabajo para listado'!$AB$155:$BA$1048576,MATCH($A636,'Hoja de Trabajo para listado'!$AB$155:$AB$1048576,0),MATCH((CUADRO!H$5&amp;$E636),'Hoja de Trabajo para listado'!$AB$151:$BA$151,0)),0)+IFERROR(INDEX('Hoja de Trabajo para listado'!$BC$155:$CB$1048576,MATCH($A636,'Hoja de Trabajo para listado'!$BC$155:$BC$1048576,0),MATCH((CUADRO!H$5&amp;$E636),'Hoja de Trabajo para listado'!$BC$151:$CB$151,0)),0)+IFERROR(INDEX('Hoja de Trabajo para listado'!$DE$153:$DG$274,MATCH($A636,'Hoja de Trabajo para listado'!$DE$153:$DE$1048576,0),MATCH((CUADRO!H$5&amp;$E636),'Hoja de Trabajo para listado'!$DE$151:$DG$151,0)),0)+IFERROR(INDEX('Hoja de Trabajo para listado'!$CD$155:$DC$1048576,MATCH($A636,'Hoja de Trabajo para listado'!$CD$155:$CD$1048576,0),MATCH((CUADRO!H$5&amp;$E636),'Hoja de Trabajo para listado'!$CD$151:$DC$151,0)),0)</f>
        <v>0</v>
      </c>
      <c r="I636" s="314">
        <f ca="1">+IFERROR(INDEX('Hoja de Trabajo para listado'!$A$155:$Z$1048576,MATCH($A636,'Hoja de Trabajo para listado'!$A$155:$A$1048576,0),MATCH((CUADRO!I$5&amp;$E636),'Hoja de Trabajo para listado'!$A$151:$Z$151,0)),0)+IFERROR(INDEX('Hoja de Trabajo para listado'!$AB$155:$BA$1048576,MATCH($A636,'Hoja de Trabajo para listado'!$AB$155:$AB$1048576,0),MATCH((CUADRO!I$5&amp;$E636),'Hoja de Trabajo para listado'!$AB$151:$BA$151,0)),0)+IFERROR(INDEX('Hoja de Trabajo para listado'!$BC$155:$CB$1048576,MATCH($A636,'Hoja de Trabajo para listado'!$BC$155:$BC$1048576,0),MATCH((CUADRO!I$5&amp;$E636),'Hoja de Trabajo para listado'!$BC$151:$CB$151,0)),0)+IFERROR(INDEX('Hoja de Trabajo para listado'!$DE$153:$DG$274,MATCH($A636,'Hoja de Trabajo para listado'!$DE$153:$DE$1048576,0),MATCH((CUADRO!I$5&amp;$E636),'Hoja de Trabajo para listado'!$DE$151:$DG$151,0)),0)+IFERROR(INDEX('Hoja de Trabajo para listado'!$CD$155:$DC$1048576,MATCH($A636,'Hoja de Trabajo para listado'!$CD$155:$CD$1048576,0),MATCH((CUADRO!I$5&amp;$E636),'Hoja de Trabajo para listado'!$CD$151:$DC$151,0)),0)</f>
        <v>0</v>
      </c>
      <c r="J636" s="314">
        <f ca="1">+IFERROR(INDEX('Hoja de Trabajo para listado'!$A$155:$Z$1048576,MATCH($A636,'Hoja de Trabajo para listado'!$A$155:$A$1048576,0),MATCH((CUADRO!J$5&amp;$E636),'Hoja de Trabajo para listado'!$A$151:$Z$151,0)),0)+IFERROR(INDEX('Hoja de Trabajo para listado'!$AB$155:$BA$1048576,MATCH($A636,'Hoja de Trabajo para listado'!$AB$155:$AB$1048576,0),MATCH((CUADRO!J$5&amp;$E636),'Hoja de Trabajo para listado'!$AB$151:$BA$151,0)),0)+IFERROR(INDEX('Hoja de Trabajo para listado'!$BC$155:$CB$1048576,MATCH($A636,'Hoja de Trabajo para listado'!$BC$155:$BC$1048576,0),MATCH((CUADRO!J$5&amp;$E636),'Hoja de Trabajo para listado'!$BC$151:$CB$151,0)),0)+IFERROR(INDEX('Hoja de Trabajo para listado'!$DE$153:$DG$274,MATCH($A636,'Hoja de Trabajo para listado'!$DE$153:$DE$1048576,0),MATCH((CUADRO!J$5&amp;$E636),'Hoja de Trabajo para listado'!$DE$151:$DG$151,0)),0)+IFERROR(INDEX('Hoja de Trabajo para listado'!$CD$155:$DC$1048576,MATCH($A636,'Hoja de Trabajo para listado'!$CD$155:$CD$1048576,0),MATCH((CUADRO!J$5&amp;$E636),'Hoja de Trabajo para listado'!$CD$151:$DC$151,0)),0)</f>
        <v>0</v>
      </c>
      <c r="K636" s="314">
        <f ca="1">+IFERROR(INDEX('Hoja de Trabajo para listado'!$A$155:$Z$1048576,MATCH($A636,'Hoja de Trabajo para listado'!$A$155:$A$1048576,0),MATCH((CUADRO!K$5&amp;$E636),'Hoja de Trabajo para listado'!$A$151:$Z$151,0)),0)+IFERROR(INDEX('Hoja de Trabajo para listado'!$AB$155:$BA$1048576,MATCH($A636,'Hoja de Trabajo para listado'!$AB$155:$AB$1048576,0),MATCH((CUADRO!K$5&amp;$E636),'Hoja de Trabajo para listado'!$AB$151:$BA$151,0)),0)+IFERROR(INDEX('Hoja de Trabajo para listado'!$BC$155:$CB$1048576,MATCH($A636,'Hoja de Trabajo para listado'!$BC$155:$BC$1048576,0),MATCH((CUADRO!K$5&amp;$E636),'Hoja de Trabajo para listado'!$BC$151:$CB$151,0)),0)+IFERROR(INDEX('Hoja de Trabajo para listado'!$DE$153:$DG$274,MATCH($A636,'Hoja de Trabajo para listado'!$DE$153:$DE$1048576,0),MATCH((CUADRO!K$5&amp;$E636),'Hoja de Trabajo para listado'!$DE$151:$DG$151,0)),0)+IFERROR(INDEX('Hoja de Trabajo para listado'!$CD$155:$DC$1048576,MATCH($A636,'Hoja de Trabajo para listado'!$CD$155:$CD$1048576,0),MATCH((CUADRO!K$5&amp;$E636),'Hoja de Trabajo para listado'!$CD$151:$DC$151,0)),0)</f>
        <v>0</v>
      </c>
      <c r="L636" s="314">
        <f ca="1">+IFERROR(INDEX('Hoja de Trabajo para listado'!$A$155:$Z$1048576,MATCH($A636,'Hoja de Trabajo para listado'!$A$155:$A$1048576,0),MATCH((CUADRO!L$5&amp;$E636),'Hoja de Trabajo para listado'!$A$151:$Z$151,0)),0)+IFERROR(INDEX('Hoja de Trabajo para listado'!$AB$155:$BA$1048576,MATCH($A636,'Hoja de Trabajo para listado'!$AB$155:$AB$1048576,0),MATCH((CUADRO!L$5&amp;$E636),'Hoja de Trabajo para listado'!$AB$151:$BA$151,0)),0)+IFERROR(INDEX('Hoja de Trabajo para listado'!$BC$155:$CB$1048576,MATCH($A636,'Hoja de Trabajo para listado'!$BC$155:$BC$1048576,0),MATCH((CUADRO!L$5&amp;$E636),'Hoja de Trabajo para listado'!$BC$151:$CB$151,0)),0)+IFERROR(INDEX('Hoja de Trabajo para listado'!$DE$153:$DG$274,MATCH($A636,'Hoja de Trabajo para listado'!$DE$153:$DE$1048576,0),MATCH((CUADRO!L$5&amp;$E636),'Hoja de Trabajo para listado'!$DE$151:$DG$151,0)),0)+IFERROR(INDEX('Hoja de Trabajo para listado'!$CD$155:$DC$1048576,MATCH($A636,'Hoja de Trabajo para listado'!$CD$155:$CD$1048576,0),MATCH((CUADRO!L$5&amp;$E636),'Hoja de Trabajo para listado'!$CD$151:$DC$151,0)),0)</f>
        <v>0</v>
      </c>
      <c r="M636" s="314">
        <f ca="1">+IFERROR(INDEX('Hoja de Trabajo para listado'!$A$155:$Z$1048576,MATCH($A636,'Hoja de Trabajo para listado'!$A$155:$A$1048576,0),MATCH((CUADRO!M$5&amp;$E636),'Hoja de Trabajo para listado'!$A$151:$Z$151,0)),0)+IFERROR(INDEX('Hoja de Trabajo para listado'!$AB$155:$BA$1048576,MATCH($A636,'Hoja de Trabajo para listado'!$AB$155:$AB$1048576,0),MATCH((CUADRO!M$5&amp;$E636),'Hoja de Trabajo para listado'!$AB$151:$BA$151,0)),0)+IFERROR(INDEX('Hoja de Trabajo para listado'!$BC$155:$CB$1048576,MATCH($A636,'Hoja de Trabajo para listado'!$BC$155:$BC$1048576,0),MATCH((CUADRO!M$5&amp;$E636),'Hoja de Trabajo para listado'!$BC$151:$CB$151,0)),0)+IFERROR(INDEX('Hoja de Trabajo para listado'!$DE$153:$DG$274,MATCH($A636,'Hoja de Trabajo para listado'!$DE$153:$DE$1048576,0),MATCH((CUADRO!M$5&amp;$E636),'Hoja de Trabajo para listado'!$DE$151:$DG$151,0)),0)+IFERROR(INDEX('Hoja de Trabajo para listado'!$CD$155:$DC$1048576,MATCH($A636,'Hoja de Trabajo para listado'!$CD$155:$CD$1048576,0),MATCH((CUADRO!M$5&amp;$E636),'Hoja de Trabajo para listado'!$CD$151:$DC$151,0)),0)</f>
        <v>0</v>
      </c>
      <c r="N636" s="314">
        <f ca="1">+IFERROR(INDEX('Hoja de Trabajo para listado'!$A$155:$Z$1048576,MATCH($A636,'Hoja de Trabajo para listado'!$A$155:$A$1048576,0),MATCH((CUADRO!N$5&amp;$E636),'Hoja de Trabajo para listado'!$A$151:$Z$151,0)),0)+IFERROR(INDEX('Hoja de Trabajo para listado'!$AB$155:$BA$1048576,MATCH($A636,'Hoja de Trabajo para listado'!$AB$155:$AB$1048576,0),MATCH((CUADRO!N$5&amp;$E636),'Hoja de Trabajo para listado'!$AB$151:$BA$151,0)),0)+IFERROR(INDEX('Hoja de Trabajo para listado'!$BC$155:$CB$1048576,MATCH($A636,'Hoja de Trabajo para listado'!$BC$155:$BC$1048576,0),MATCH((CUADRO!N$5&amp;$E636),'Hoja de Trabajo para listado'!$BC$151:$CB$151,0)),0)+IFERROR(INDEX('Hoja de Trabajo para listado'!$DE$153:$DG$274,MATCH($A636,'Hoja de Trabajo para listado'!$DE$153:$DE$1048576,0),MATCH((CUADRO!N$5&amp;$E636),'Hoja de Trabajo para listado'!$DE$151:$DG$151,0)),0)+IFERROR(INDEX('Hoja de Trabajo para listado'!$CD$155:$DC$1048576,MATCH($A636,'Hoja de Trabajo para listado'!$CD$155:$CD$1048576,0),MATCH((CUADRO!N$5&amp;$E636),'Hoja de Trabajo para listado'!$CD$151:$DC$151,0)),0)</f>
        <v>0</v>
      </c>
      <c r="O636" s="314">
        <f ca="1">+IFERROR(INDEX('Hoja de Trabajo para listado'!$A$155:$Z$1048576,MATCH($A636,'Hoja de Trabajo para listado'!$A$155:$A$1048576,0),MATCH((CUADRO!O$5&amp;$E636),'Hoja de Trabajo para listado'!$A$151:$Z$151,0)),0)+IFERROR(INDEX('Hoja de Trabajo para listado'!$AB$155:$BA$1048576,MATCH($A636,'Hoja de Trabajo para listado'!$AB$155:$AB$1048576,0),MATCH((CUADRO!O$5&amp;$E636),'Hoja de Trabajo para listado'!$AB$151:$BA$151,0)),0)+IFERROR(INDEX('Hoja de Trabajo para listado'!$BC$155:$CB$1048576,MATCH($A636,'Hoja de Trabajo para listado'!$BC$155:$BC$1048576,0),MATCH((CUADRO!O$5&amp;$E636),'Hoja de Trabajo para listado'!$BC$151:$CB$151,0)),0)+IFERROR(INDEX('Hoja de Trabajo para listado'!$DE$153:$DG$274,MATCH($A636,'Hoja de Trabajo para listado'!$DE$153:$DE$1048576,0),MATCH((CUADRO!O$5&amp;$E636),'Hoja de Trabajo para listado'!$DE$151:$DG$151,0)),0)+IFERROR(INDEX('Hoja de Trabajo para listado'!$CD$155:$DC$1048576,MATCH($A636,'Hoja de Trabajo para listado'!$CD$155:$CD$1048576,0),MATCH((CUADRO!O$5&amp;$E636),'Hoja de Trabajo para listado'!$CD$151:$DC$151,0)),0)</f>
        <v>0</v>
      </c>
      <c r="P636" s="314">
        <f ca="1">+IFERROR(INDEX('Hoja de Trabajo para listado'!$A$155:$Z$1048576,MATCH($A636,'Hoja de Trabajo para listado'!$A$155:$A$1048576,0),MATCH((CUADRO!P$5&amp;$E636),'Hoja de Trabajo para listado'!$A$151:$Z$151,0)),0)+IFERROR(INDEX('Hoja de Trabajo para listado'!$AB$155:$BA$1048576,MATCH($A636,'Hoja de Trabajo para listado'!$AB$155:$AB$1048576,0),MATCH((CUADRO!P$5&amp;$E636),'Hoja de Trabajo para listado'!$AB$151:$BA$151,0)),0)+IFERROR(INDEX('Hoja de Trabajo para listado'!$BC$155:$CB$1048576,MATCH($A636,'Hoja de Trabajo para listado'!$BC$155:$BC$1048576,0),MATCH((CUADRO!P$5&amp;$E636),'Hoja de Trabajo para listado'!$BC$151:$CB$151,0)),0)+IFERROR(INDEX('Hoja de Trabajo para listado'!$DE$153:$DG$274,MATCH($A636,'Hoja de Trabajo para listado'!$DE$153:$DE$1048576,0),MATCH((CUADRO!P$5&amp;$E636),'Hoja de Trabajo para listado'!$DE$151:$DG$151,0)),0)+IFERROR(INDEX('Hoja de Trabajo para listado'!$CD$155:$DC$1048576,MATCH($A636,'Hoja de Trabajo para listado'!$CD$155:$CD$1048576,0),MATCH((CUADRO!P$5&amp;$E636),'Hoja de Trabajo para listado'!$CD$151:$DC$151,0)),0)</f>
        <v>0</v>
      </c>
      <c r="Q636" s="314">
        <f ca="1">+IFERROR(INDEX('Hoja de Trabajo para listado'!$A$155:$Z$1048576,MATCH($A636,'Hoja de Trabajo para listado'!$A$155:$A$1048576,0),MATCH((CUADRO!Q$5&amp;$E636),'Hoja de Trabajo para listado'!$A$151:$Z$151,0)),0)+IFERROR(INDEX('Hoja de Trabajo para listado'!$AB$155:$BA$1048576,MATCH($A636,'Hoja de Trabajo para listado'!$AB$155:$AB$1048576,0),MATCH((CUADRO!Q$5&amp;$E636),'Hoja de Trabajo para listado'!$AB$151:$BA$151,0)),0)+IFERROR(INDEX('Hoja de Trabajo para listado'!$BC$155:$CB$1048576,MATCH($A636,'Hoja de Trabajo para listado'!$BC$155:$BC$1048576,0),MATCH((CUADRO!Q$5&amp;$E636),'Hoja de Trabajo para listado'!$BC$151:$CB$151,0)),0)+IFERROR(INDEX('Hoja de Trabajo para listado'!$DE$153:$DG$274,MATCH($A636,'Hoja de Trabajo para listado'!$DE$153:$DE$1048576,0),MATCH((CUADRO!Q$5&amp;$E636),'Hoja de Trabajo para listado'!$DE$151:$DG$151,0)),0)+IFERROR(INDEX('Hoja de Trabajo para listado'!$CD$155:$DC$1048576,MATCH($A636,'Hoja de Trabajo para listado'!$CD$155:$CD$1048576,0),MATCH((CUADRO!Q$5&amp;$E636),'Hoja de Trabajo para listado'!$CD$151:$DC$151,0)),0)</f>
        <v>0</v>
      </c>
      <c r="R636" s="314">
        <f t="shared" ca="1" si="18"/>
        <v>0</v>
      </c>
      <c r="S636" s="322"/>
      <c r="T636" s="314">
        <f ca="1">+T637</f>
        <v>0</v>
      </c>
      <c r="U636" s="313">
        <f t="shared" si="19"/>
        <v>1</v>
      </c>
      <c r="V636" s="319" t="str">
        <f>+VLOOKUP(A636,bd_lista!$A$3:$E$593,5,FALSE)</f>
        <v>Gobiernos Autonomos Municipales</v>
      </c>
      <c r="W636" s="425" t="str">
        <f>+V636</f>
        <v>Gobiernos Autonomos Municipales</v>
      </c>
    </row>
    <row r="637" spans="1:23" customFormat="1" ht="15" hidden="1" customHeight="1">
      <c r="A637" s="323">
        <v>1704</v>
      </c>
      <c r="B637" s="428"/>
      <c r="C637" s="318" t="str">
        <f>+VLOOKUP(A637,bd_lista!$A$3:$C$593,3,FALSE)</f>
        <v>Gobierno Autónomo Municipal de la Guardia</v>
      </c>
      <c r="D637" s="430"/>
      <c r="E637" s="347" t="s">
        <v>1419</v>
      </c>
      <c r="F637" s="314">
        <f ca="1">+IFERROR(INDEX('Hoja de Trabajo para listado'!$A$155:$Z$1048576,MATCH($A637,'Hoja de Trabajo para listado'!$A$155:$A$1048576,0),MATCH((CUADRO!F$5&amp;$E637),'Hoja de Trabajo para listado'!$A$151:$Z$151,0)),0)+IFERROR(INDEX('Hoja de Trabajo para listado'!$AB$155:$BA$1048576,MATCH($A637,'Hoja de Trabajo para listado'!$AB$155:$AB$1048576,0),MATCH((CUADRO!F$5&amp;$E637),'Hoja de Trabajo para listado'!$AB$151:$BA$151,0)),0)+IFERROR(INDEX('Hoja de Trabajo para listado'!$BC$155:$CB$1048576,MATCH($A637,'Hoja de Trabajo para listado'!$BC$155:$BC$1048576,0),MATCH((CUADRO!F$5&amp;$E637),'Hoja de Trabajo para listado'!$BC$151:$CB$151,0)),0)+IFERROR(INDEX('Hoja de Trabajo para listado'!$DE$153:$DG$274,MATCH($A637,'Hoja de Trabajo para listado'!$DE$153:$DE$1048576,0),MATCH((CUADRO!F$5&amp;$E637),'Hoja de Trabajo para listado'!$DE$151:$DG$151,0)),0)+IFERROR(INDEX('Hoja de Trabajo para listado'!$CD$155:$DC$1048576,MATCH($A637,'Hoja de Trabajo para listado'!$CD$155:$CD$1048576,0),MATCH((CUADRO!F$5&amp;$E637),'Hoja de Trabajo para listado'!$CD$151:$DC$151,0)),0)</f>
        <v>0</v>
      </c>
      <c r="G637" s="314">
        <f ca="1">+IFERROR(INDEX('Hoja de Trabajo para listado'!$A$155:$Z$1048576,MATCH($A637,'Hoja de Trabajo para listado'!$A$155:$A$1048576,0),MATCH((CUADRO!G$5&amp;$E637),'Hoja de Trabajo para listado'!$A$151:$Z$151,0)),0)+IFERROR(INDEX('Hoja de Trabajo para listado'!$AB$155:$BA$1048576,MATCH($A637,'Hoja de Trabajo para listado'!$AB$155:$AB$1048576,0),MATCH((CUADRO!G$5&amp;$E637),'Hoja de Trabajo para listado'!$AB$151:$BA$151,0)),0)+IFERROR(INDEX('Hoja de Trabajo para listado'!$BC$155:$CB$1048576,MATCH($A637,'Hoja de Trabajo para listado'!$BC$155:$BC$1048576,0),MATCH((CUADRO!G$5&amp;$E637),'Hoja de Trabajo para listado'!$BC$151:$CB$151,0)),0)+IFERROR(INDEX('Hoja de Trabajo para listado'!$DE$153:$DG$274,MATCH($A637,'Hoja de Trabajo para listado'!$DE$153:$DE$1048576,0),MATCH((CUADRO!G$5&amp;$E637),'Hoja de Trabajo para listado'!$DE$151:$DG$151,0)),0)+IFERROR(INDEX('Hoja de Trabajo para listado'!$CD$155:$DC$1048576,MATCH($A637,'Hoja de Trabajo para listado'!$CD$155:$CD$1048576,0),MATCH((CUADRO!G$5&amp;$E637),'Hoja de Trabajo para listado'!$CD$151:$DC$151,0)),0)</f>
        <v>0</v>
      </c>
      <c r="H637" s="314">
        <f ca="1">+IFERROR(INDEX('Hoja de Trabajo para listado'!$A$155:$Z$1048576,MATCH($A637,'Hoja de Trabajo para listado'!$A$155:$A$1048576,0),MATCH((CUADRO!H$5&amp;$E637),'Hoja de Trabajo para listado'!$A$151:$Z$151,0)),0)+IFERROR(INDEX('Hoja de Trabajo para listado'!$AB$155:$BA$1048576,MATCH($A637,'Hoja de Trabajo para listado'!$AB$155:$AB$1048576,0),MATCH((CUADRO!H$5&amp;$E637),'Hoja de Trabajo para listado'!$AB$151:$BA$151,0)),0)+IFERROR(INDEX('Hoja de Trabajo para listado'!$BC$155:$CB$1048576,MATCH($A637,'Hoja de Trabajo para listado'!$BC$155:$BC$1048576,0),MATCH((CUADRO!H$5&amp;$E637),'Hoja de Trabajo para listado'!$BC$151:$CB$151,0)),0)+IFERROR(INDEX('Hoja de Trabajo para listado'!$DE$153:$DG$274,MATCH($A637,'Hoja de Trabajo para listado'!$DE$153:$DE$1048576,0),MATCH((CUADRO!H$5&amp;$E637),'Hoja de Trabajo para listado'!$DE$151:$DG$151,0)),0)+IFERROR(INDEX('Hoja de Trabajo para listado'!$CD$155:$DC$1048576,MATCH($A637,'Hoja de Trabajo para listado'!$CD$155:$CD$1048576,0),MATCH((CUADRO!H$5&amp;$E637),'Hoja de Trabajo para listado'!$CD$151:$DC$151,0)),0)</f>
        <v>0</v>
      </c>
      <c r="I637" s="314">
        <f ca="1">+IFERROR(INDEX('Hoja de Trabajo para listado'!$A$155:$Z$1048576,MATCH($A637,'Hoja de Trabajo para listado'!$A$155:$A$1048576,0),MATCH((CUADRO!I$5&amp;$E637),'Hoja de Trabajo para listado'!$A$151:$Z$151,0)),0)+IFERROR(INDEX('Hoja de Trabajo para listado'!$AB$155:$BA$1048576,MATCH($A637,'Hoja de Trabajo para listado'!$AB$155:$AB$1048576,0),MATCH((CUADRO!I$5&amp;$E637),'Hoja de Trabajo para listado'!$AB$151:$BA$151,0)),0)+IFERROR(INDEX('Hoja de Trabajo para listado'!$BC$155:$CB$1048576,MATCH($A637,'Hoja de Trabajo para listado'!$BC$155:$BC$1048576,0),MATCH((CUADRO!I$5&amp;$E637),'Hoja de Trabajo para listado'!$BC$151:$CB$151,0)),0)+IFERROR(INDEX('Hoja de Trabajo para listado'!$DE$153:$DG$274,MATCH($A637,'Hoja de Trabajo para listado'!$DE$153:$DE$1048576,0),MATCH((CUADRO!I$5&amp;$E637),'Hoja de Trabajo para listado'!$DE$151:$DG$151,0)),0)+IFERROR(INDEX('Hoja de Trabajo para listado'!$CD$155:$DC$1048576,MATCH($A637,'Hoja de Trabajo para listado'!$CD$155:$CD$1048576,0),MATCH((CUADRO!I$5&amp;$E637),'Hoja de Trabajo para listado'!$CD$151:$DC$151,0)),0)</f>
        <v>0</v>
      </c>
      <c r="J637" s="314">
        <f ca="1">+IFERROR(INDEX('Hoja de Trabajo para listado'!$A$155:$Z$1048576,MATCH($A637,'Hoja de Trabajo para listado'!$A$155:$A$1048576,0),MATCH((CUADRO!J$5&amp;$E637),'Hoja de Trabajo para listado'!$A$151:$Z$151,0)),0)+IFERROR(INDEX('Hoja de Trabajo para listado'!$AB$155:$BA$1048576,MATCH($A637,'Hoja de Trabajo para listado'!$AB$155:$AB$1048576,0),MATCH((CUADRO!J$5&amp;$E637),'Hoja de Trabajo para listado'!$AB$151:$BA$151,0)),0)+IFERROR(INDEX('Hoja de Trabajo para listado'!$BC$155:$CB$1048576,MATCH($A637,'Hoja de Trabajo para listado'!$BC$155:$BC$1048576,0),MATCH((CUADRO!J$5&amp;$E637),'Hoja de Trabajo para listado'!$BC$151:$CB$151,0)),0)+IFERROR(INDEX('Hoja de Trabajo para listado'!$DE$153:$DG$274,MATCH($A637,'Hoja de Trabajo para listado'!$DE$153:$DE$1048576,0),MATCH((CUADRO!J$5&amp;$E637),'Hoja de Trabajo para listado'!$DE$151:$DG$151,0)),0)+IFERROR(INDEX('Hoja de Trabajo para listado'!$CD$155:$DC$1048576,MATCH($A637,'Hoja de Trabajo para listado'!$CD$155:$CD$1048576,0),MATCH((CUADRO!J$5&amp;$E637),'Hoja de Trabajo para listado'!$CD$151:$DC$151,0)),0)</f>
        <v>0</v>
      </c>
      <c r="K637" s="314">
        <f ca="1">+IFERROR(INDEX('Hoja de Trabajo para listado'!$A$155:$Z$1048576,MATCH($A637,'Hoja de Trabajo para listado'!$A$155:$A$1048576,0),MATCH((CUADRO!K$5&amp;$E637),'Hoja de Trabajo para listado'!$A$151:$Z$151,0)),0)+IFERROR(INDEX('Hoja de Trabajo para listado'!$AB$155:$BA$1048576,MATCH($A637,'Hoja de Trabajo para listado'!$AB$155:$AB$1048576,0),MATCH((CUADRO!K$5&amp;$E637),'Hoja de Trabajo para listado'!$AB$151:$BA$151,0)),0)+IFERROR(INDEX('Hoja de Trabajo para listado'!$BC$155:$CB$1048576,MATCH($A637,'Hoja de Trabajo para listado'!$BC$155:$BC$1048576,0),MATCH((CUADRO!K$5&amp;$E637),'Hoja de Trabajo para listado'!$BC$151:$CB$151,0)),0)+IFERROR(INDEX('Hoja de Trabajo para listado'!$DE$153:$DG$274,MATCH($A637,'Hoja de Trabajo para listado'!$DE$153:$DE$1048576,0),MATCH((CUADRO!K$5&amp;$E637),'Hoja de Trabajo para listado'!$DE$151:$DG$151,0)),0)+IFERROR(INDEX('Hoja de Trabajo para listado'!$CD$155:$DC$1048576,MATCH($A637,'Hoja de Trabajo para listado'!$CD$155:$CD$1048576,0),MATCH((CUADRO!K$5&amp;$E637),'Hoja de Trabajo para listado'!$CD$151:$DC$151,0)),0)</f>
        <v>0</v>
      </c>
      <c r="L637" s="314">
        <f ca="1">+IFERROR(INDEX('Hoja de Trabajo para listado'!$A$155:$Z$1048576,MATCH($A637,'Hoja de Trabajo para listado'!$A$155:$A$1048576,0),MATCH((CUADRO!L$5&amp;$E637),'Hoja de Trabajo para listado'!$A$151:$Z$151,0)),0)+IFERROR(INDEX('Hoja de Trabajo para listado'!$AB$155:$BA$1048576,MATCH($A637,'Hoja de Trabajo para listado'!$AB$155:$AB$1048576,0),MATCH((CUADRO!L$5&amp;$E637),'Hoja de Trabajo para listado'!$AB$151:$BA$151,0)),0)+IFERROR(INDEX('Hoja de Trabajo para listado'!$BC$155:$CB$1048576,MATCH($A637,'Hoja de Trabajo para listado'!$BC$155:$BC$1048576,0),MATCH((CUADRO!L$5&amp;$E637),'Hoja de Trabajo para listado'!$BC$151:$CB$151,0)),0)+IFERROR(INDEX('Hoja de Trabajo para listado'!$DE$153:$DG$274,MATCH($A637,'Hoja de Trabajo para listado'!$DE$153:$DE$1048576,0),MATCH((CUADRO!L$5&amp;$E637),'Hoja de Trabajo para listado'!$DE$151:$DG$151,0)),0)+IFERROR(INDEX('Hoja de Trabajo para listado'!$CD$155:$DC$1048576,MATCH($A637,'Hoja de Trabajo para listado'!$CD$155:$CD$1048576,0),MATCH((CUADRO!L$5&amp;$E637),'Hoja de Trabajo para listado'!$CD$151:$DC$151,0)),0)</f>
        <v>0</v>
      </c>
      <c r="M637" s="314">
        <f ca="1">+IFERROR(INDEX('Hoja de Trabajo para listado'!$A$155:$Z$1048576,MATCH($A637,'Hoja de Trabajo para listado'!$A$155:$A$1048576,0),MATCH((CUADRO!M$5&amp;$E637),'Hoja de Trabajo para listado'!$A$151:$Z$151,0)),0)+IFERROR(INDEX('Hoja de Trabajo para listado'!$AB$155:$BA$1048576,MATCH($A637,'Hoja de Trabajo para listado'!$AB$155:$AB$1048576,0),MATCH((CUADRO!M$5&amp;$E637),'Hoja de Trabajo para listado'!$AB$151:$BA$151,0)),0)+IFERROR(INDEX('Hoja de Trabajo para listado'!$BC$155:$CB$1048576,MATCH($A637,'Hoja de Trabajo para listado'!$BC$155:$BC$1048576,0),MATCH((CUADRO!M$5&amp;$E637),'Hoja de Trabajo para listado'!$BC$151:$CB$151,0)),0)+IFERROR(INDEX('Hoja de Trabajo para listado'!$DE$153:$DG$274,MATCH($A637,'Hoja de Trabajo para listado'!$DE$153:$DE$1048576,0),MATCH((CUADRO!M$5&amp;$E637),'Hoja de Trabajo para listado'!$DE$151:$DG$151,0)),0)+IFERROR(INDEX('Hoja de Trabajo para listado'!$CD$155:$DC$1048576,MATCH($A637,'Hoja de Trabajo para listado'!$CD$155:$CD$1048576,0),MATCH((CUADRO!M$5&amp;$E637),'Hoja de Trabajo para listado'!$CD$151:$DC$151,0)),0)</f>
        <v>0</v>
      </c>
      <c r="N637" s="314">
        <f ca="1">+IFERROR(INDEX('Hoja de Trabajo para listado'!$A$155:$Z$1048576,MATCH($A637,'Hoja de Trabajo para listado'!$A$155:$A$1048576,0),MATCH((CUADRO!N$5&amp;$E637),'Hoja de Trabajo para listado'!$A$151:$Z$151,0)),0)+IFERROR(INDEX('Hoja de Trabajo para listado'!$AB$155:$BA$1048576,MATCH($A637,'Hoja de Trabajo para listado'!$AB$155:$AB$1048576,0),MATCH((CUADRO!N$5&amp;$E637),'Hoja de Trabajo para listado'!$AB$151:$BA$151,0)),0)+IFERROR(INDEX('Hoja de Trabajo para listado'!$BC$155:$CB$1048576,MATCH($A637,'Hoja de Trabajo para listado'!$BC$155:$BC$1048576,0),MATCH((CUADRO!N$5&amp;$E637),'Hoja de Trabajo para listado'!$BC$151:$CB$151,0)),0)+IFERROR(INDEX('Hoja de Trabajo para listado'!$DE$153:$DG$274,MATCH($A637,'Hoja de Trabajo para listado'!$DE$153:$DE$1048576,0),MATCH((CUADRO!N$5&amp;$E637),'Hoja de Trabajo para listado'!$DE$151:$DG$151,0)),0)+IFERROR(INDEX('Hoja de Trabajo para listado'!$CD$155:$DC$1048576,MATCH($A637,'Hoja de Trabajo para listado'!$CD$155:$CD$1048576,0),MATCH((CUADRO!N$5&amp;$E637),'Hoja de Trabajo para listado'!$CD$151:$DC$151,0)),0)</f>
        <v>0</v>
      </c>
      <c r="O637" s="314">
        <f ca="1">+IFERROR(INDEX('Hoja de Trabajo para listado'!$A$155:$Z$1048576,MATCH($A637,'Hoja de Trabajo para listado'!$A$155:$A$1048576,0),MATCH((CUADRO!O$5&amp;$E637),'Hoja de Trabajo para listado'!$A$151:$Z$151,0)),0)+IFERROR(INDEX('Hoja de Trabajo para listado'!$AB$155:$BA$1048576,MATCH($A637,'Hoja de Trabajo para listado'!$AB$155:$AB$1048576,0),MATCH((CUADRO!O$5&amp;$E637),'Hoja de Trabajo para listado'!$AB$151:$BA$151,0)),0)+IFERROR(INDEX('Hoja de Trabajo para listado'!$BC$155:$CB$1048576,MATCH($A637,'Hoja de Trabajo para listado'!$BC$155:$BC$1048576,0),MATCH((CUADRO!O$5&amp;$E637),'Hoja de Trabajo para listado'!$BC$151:$CB$151,0)),0)+IFERROR(INDEX('Hoja de Trabajo para listado'!$DE$153:$DG$274,MATCH($A637,'Hoja de Trabajo para listado'!$DE$153:$DE$1048576,0),MATCH((CUADRO!O$5&amp;$E637),'Hoja de Trabajo para listado'!$DE$151:$DG$151,0)),0)+IFERROR(INDEX('Hoja de Trabajo para listado'!$CD$155:$DC$1048576,MATCH($A637,'Hoja de Trabajo para listado'!$CD$155:$CD$1048576,0),MATCH((CUADRO!O$5&amp;$E637),'Hoja de Trabajo para listado'!$CD$151:$DC$151,0)),0)</f>
        <v>0</v>
      </c>
      <c r="P637" s="314">
        <f ca="1">+IFERROR(INDEX('Hoja de Trabajo para listado'!$A$155:$Z$1048576,MATCH($A637,'Hoja de Trabajo para listado'!$A$155:$A$1048576,0),MATCH((CUADRO!P$5&amp;$E637),'Hoja de Trabajo para listado'!$A$151:$Z$151,0)),0)+IFERROR(INDEX('Hoja de Trabajo para listado'!$AB$155:$BA$1048576,MATCH($A637,'Hoja de Trabajo para listado'!$AB$155:$AB$1048576,0),MATCH((CUADRO!P$5&amp;$E637),'Hoja de Trabajo para listado'!$AB$151:$BA$151,0)),0)+IFERROR(INDEX('Hoja de Trabajo para listado'!$BC$155:$CB$1048576,MATCH($A637,'Hoja de Trabajo para listado'!$BC$155:$BC$1048576,0),MATCH((CUADRO!P$5&amp;$E637),'Hoja de Trabajo para listado'!$BC$151:$CB$151,0)),0)+IFERROR(INDEX('Hoja de Trabajo para listado'!$DE$153:$DG$274,MATCH($A637,'Hoja de Trabajo para listado'!$DE$153:$DE$1048576,0),MATCH((CUADRO!P$5&amp;$E637),'Hoja de Trabajo para listado'!$DE$151:$DG$151,0)),0)+IFERROR(INDEX('Hoja de Trabajo para listado'!$CD$155:$DC$1048576,MATCH($A637,'Hoja de Trabajo para listado'!$CD$155:$CD$1048576,0),MATCH((CUADRO!P$5&amp;$E637),'Hoja de Trabajo para listado'!$CD$151:$DC$151,0)),0)</f>
        <v>0</v>
      </c>
      <c r="Q637" s="314">
        <f ca="1">+IFERROR(INDEX('Hoja de Trabajo para listado'!$A$155:$Z$1048576,MATCH($A637,'Hoja de Trabajo para listado'!$A$155:$A$1048576,0),MATCH((CUADRO!Q$5&amp;$E637),'Hoja de Trabajo para listado'!$A$151:$Z$151,0)),0)+IFERROR(INDEX('Hoja de Trabajo para listado'!$AB$155:$BA$1048576,MATCH($A637,'Hoja de Trabajo para listado'!$AB$155:$AB$1048576,0),MATCH((CUADRO!Q$5&amp;$E637),'Hoja de Trabajo para listado'!$AB$151:$BA$151,0)),0)+IFERROR(INDEX('Hoja de Trabajo para listado'!$BC$155:$CB$1048576,MATCH($A637,'Hoja de Trabajo para listado'!$BC$155:$BC$1048576,0),MATCH((CUADRO!Q$5&amp;$E637),'Hoja de Trabajo para listado'!$BC$151:$CB$151,0)),0)+IFERROR(INDEX('Hoja de Trabajo para listado'!$DE$153:$DG$274,MATCH($A637,'Hoja de Trabajo para listado'!$DE$153:$DE$1048576,0),MATCH((CUADRO!Q$5&amp;$E637),'Hoja de Trabajo para listado'!$DE$151:$DG$151,0)),0)+IFERROR(INDEX('Hoja de Trabajo para listado'!$CD$155:$DC$1048576,MATCH($A637,'Hoja de Trabajo para listado'!$CD$155:$CD$1048576,0),MATCH((CUADRO!Q$5&amp;$E637),'Hoja de Trabajo para listado'!$CD$151:$DC$151,0)),0)</f>
        <v>0</v>
      </c>
      <c r="R637" s="314">
        <f t="shared" ca="1" si="18"/>
        <v>0</v>
      </c>
      <c r="S637" s="322">
        <f ca="1">+R636+R637</f>
        <v>0</v>
      </c>
      <c r="T637" s="314">
        <f ca="1">+S637</f>
        <v>0</v>
      </c>
      <c r="U637" s="313">
        <f t="shared" si="19"/>
        <v>2</v>
      </c>
      <c r="V637" s="319" t="str">
        <f>+VLOOKUP(A637,bd_lista!$A$3:$E$593,5,FALSE)</f>
        <v>Gobiernos Autonomos Municipales</v>
      </c>
      <c r="W637" s="426"/>
    </row>
    <row r="638" spans="1:23" customFormat="1" ht="27" hidden="1" customHeight="1">
      <c r="A638" s="323">
        <v>1705</v>
      </c>
      <c r="B638" s="427">
        <f>+A638</f>
        <v>1705</v>
      </c>
      <c r="C638" s="318" t="str">
        <f>+VLOOKUP(A638,bd_lista!$A$3:$C$593,3,FALSE)</f>
        <v>Gobierno Autónomo Municipal de el Torno</v>
      </c>
      <c r="D638" s="429" t="str">
        <f>+C638</f>
        <v>Gobierno Autónomo Municipal de el Torno</v>
      </c>
      <c r="E638" s="346" t="s">
        <v>1418</v>
      </c>
      <c r="F638" s="314">
        <f ca="1">+IFERROR(INDEX('Hoja de Trabajo para listado'!$A$155:$Z$1048576,MATCH($A638,'Hoja de Trabajo para listado'!$A$155:$A$1048576,0),MATCH((CUADRO!F$5&amp;$E638),'Hoja de Trabajo para listado'!$A$151:$Z$151,0)),0)+IFERROR(INDEX('Hoja de Trabajo para listado'!$AB$155:$BA$1048576,MATCH($A638,'Hoja de Trabajo para listado'!$AB$155:$AB$1048576,0),MATCH((CUADRO!F$5&amp;$E638),'Hoja de Trabajo para listado'!$AB$151:$BA$151,0)),0)+IFERROR(INDEX('Hoja de Trabajo para listado'!$BC$155:$CB$1048576,MATCH($A638,'Hoja de Trabajo para listado'!$BC$155:$BC$1048576,0),MATCH((CUADRO!F$5&amp;$E638),'Hoja de Trabajo para listado'!$BC$151:$CB$151,0)),0)+IFERROR(INDEX('Hoja de Trabajo para listado'!$DE$153:$DG$274,MATCH($A638,'Hoja de Trabajo para listado'!$DE$153:$DE$1048576,0),MATCH((CUADRO!F$5&amp;$E638),'Hoja de Trabajo para listado'!$DE$151:$DG$151,0)),0)+IFERROR(INDEX('Hoja de Trabajo para listado'!$CD$155:$DC$1048576,MATCH($A638,'Hoja de Trabajo para listado'!$CD$155:$CD$1048576,0),MATCH((CUADRO!F$5&amp;$E638),'Hoja de Trabajo para listado'!$CD$151:$DC$151,0)),0)</f>
        <v>0</v>
      </c>
      <c r="G638" s="314">
        <f ca="1">+IFERROR(INDEX('Hoja de Trabajo para listado'!$A$155:$Z$1048576,MATCH($A638,'Hoja de Trabajo para listado'!$A$155:$A$1048576,0),MATCH((CUADRO!G$5&amp;$E638),'Hoja de Trabajo para listado'!$A$151:$Z$151,0)),0)+IFERROR(INDEX('Hoja de Trabajo para listado'!$AB$155:$BA$1048576,MATCH($A638,'Hoja de Trabajo para listado'!$AB$155:$AB$1048576,0),MATCH((CUADRO!G$5&amp;$E638),'Hoja de Trabajo para listado'!$AB$151:$BA$151,0)),0)+IFERROR(INDEX('Hoja de Trabajo para listado'!$BC$155:$CB$1048576,MATCH($A638,'Hoja de Trabajo para listado'!$BC$155:$BC$1048576,0),MATCH((CUADRO!G$5&amp;$E638),'Hoja de Trabajo para listado'!$BC$151:$CB$151,0)),0)+IFERROR(INDEX('Hoja de Trabajo para listado'!$DE$153:$DG$274,MATCH($A638,'Hoja de Trabajo para listado'!$DE$153:$DE$1048576,0),MATCH((CUADRO!G$5&amp;$E638),'Hoja de Trabajo para listado'!$DE$151:$DG$151,0)),0)+IFERROR(INDEX('Hoja de Trabajo para listado'!$CD$155:$DC$1048576,MATCH($A638,'Hoja de Trabajo para listado'!$CD$155:$CD$1048576,0),MATCH((CUADRO!G$5&amp;$E638),'Hoja de Trabajo para listado'!$CD$151:$DC$151,0)),0)</f>
        <v>0</v>
      </c>
      <c r="H638" s="314">
        <f ca="1">+IFERROR(INDEX('Hoja de Trabajo para listado'!$A$155:$Z$1048576,MATCH($A638,'Hoja de Trabajo para listado'!$A$155:$A$1048576,0),MATCH((CUADRO!H$5&amp;$E638),'Hoja de Trabajo para listado'!$A$151:$Z$151,0)),0)+IFERROR(INDEX('Hoja de Trabajo para listado'!$AB$155:$BA$1048576,MATCH($A638,'Hoja de Trabajo para listado'!$AB$155:$AB$1048576,0),MATCH((CUADRO!H$5&amp;$E638),'Hoja de Trabajo para listado'!$AB$151:$BA$151,0)),0)+IFERROR(INDEX('Hoja de Trabajo para listado'!$BC$155:$CB$1048576,MATCH($A638,'Hoja de Trabajo para listado'!$BC$155:$BC$1048576,0),MATCH((CUADRO!H$5&amp;$E638),'Hoja de Trabajo para listado'!$BC$151:$CB$151,0)),0)+IFERROR(INDEX('Hoja de Trabajo para listado'!$DE$153:$DG$274,MATCH($A638,'Hoja de Trabajo para listado'!$DE$153:$DE$1048576,0),MATCH((CUADRO!H$5&amp;$E638),'Hoja de Trabajo para listado'!$DE$151:$DG$151,0)),0)+IFERROR(INDEX('Hoja de Trabajo para listado'!$CD$155:$DC$1048576,MATCH($A638,'Hoja de Trabajo para listado'!$CD$155:$CD$1048576,0),MATCH((CUADRO!H$5&amp;$E638),'Hoja de Trabajo para listado'!$CD$151:$DC$151,0)),0)</f>
        <v>0</v>
      </c>
      <c r="I638" s="314">
        <f ca="1">+IFERROR(INDEX('Hoja de Trabajo para listado'!$A$155:$Z$1048576,MATCH($A638,'Hoja de Trabajo para listado'!$A$155:$A$1048576,0),MATCH((CUADRO!I$5&amp;$E638),'Hoja de Trabajo para listado'!$A$151:$Z$151,0)),0)+IFERROR(INDEX('Hoja de Trabajo para listado'!$AB$155:$BA$1048576,MATCH($A638,'Hoja de Trabajo para listado'!$AB$155:$AB$1048576,0),MATCH((CUADRO!I$5&amp;$E638),'Hoja de Trabajo para listado'!$AB$151:$BA$151,0)),0)+IFERROR(INDEX('Hoja de Trabajo para listado'!$BC$155:$CB$1048576,MATCH($A638,'Hoja de Trabajo para listado'!$BC$155:$BC$1048576,0),MATCH((CUADRO!I$5&amp;$E638),'Hoja de Trabajo para listado'!$BC$151:$CB$151,0)),0)+IFERROR(INDEX('Hoja de Trabajo para listado'!$DE$153:$DG$274,MATCH($A638,'Hoja de Trabajo para listado'!$DE$153:$DE$1048576,0),MATCH((CUADRO!I$5&amp;$E638),'Hoja de Trabajo para listado'!$DE$151:$DG$151,0)),0)+IFERROR(INDEX('Hoja de Trabajo para listado'!$CD$155:$DC$1048576,MATCH($A638,'Hoja de Trabajo para listado'!$CD$155:$CD$1048576,0),MATCH((CUADRO!I$5&amp;$E638),'Hoja de Trabajo para listado'!$CD$151:$DC$151,0)),0)</f>
        <v>0</v>
      </c>
      <c r="J638" s="314">
        <f ca="1">+IFERROR(INDEX('Hoja de Trabajo para listado'!$A$155:$Z$1048576,MATCH($A638,'Hoja de Trabajo para listado'!$A$155:$A$1048576,0),MATCH((CUADRO!J$5&amp;$E638),'Hoja de Trabajo para listado'!$A$151:$Z$151,0)),0)+IFERROR(INDEX('Hoja de Trabajo para listado'!$AB$155:$BA$1048576,MATCH($A638,'Hoja de Trabajo para listado'!$AB$155:$AB$1048576,0),MATCH((CUADRO!J$5&amp;$E638),'Hoja de Trabajo para listado'!$AB$151:$BA$151,0)),0)+IFERROR(INDEX('Hoja de Trabajo para listado'!$BC$155:$CB$1048576,MATCH($A638,'Hoja de Trabajo para listado'!$BC$155:$BC$1048576,0),MATCH((CUADRO!J$5&amp;$E638),'Hoja de Trabajo para listado'!$BC$151:$CB$151,0)),0)+IFERROR(INDEX('Hoja de Trabajo para listado'!$DE$153:$DG$274,MATCH($A638,'Hoja de Trabajo para listado'!$DE$153:$DE$1048576,0),MATCH((CUADRO!J$5&amp;$E638),'Hoja de Trabajo para listado'!$DE$151:$DG$151,0)),0)+IFERROR(INDEX('Hoja de Trabajo para listado'!$CD$155:$DC$1048576,MATCH($A638,'Hoja de Trabajo para listado'!$CD$155:$CD$1048576,0),MATCH((CUADRO!J$5&amp;$E638),'Hoja de Trabajo para listado'!$CD$151:$DC$151,0)),0)</f>
        <v>0</v>
      </c>
      <c r="K638" s="314">
        <f ca="1">+IFERROR(INDEX('Hoja de Trabajo para listado'!$A$155:$Z$1048576,MATCH($A638,'Hoja de Trabajo para listado'!$A$155:$A$1048576,0),MATCH((CUADRO!K$5&amp;$E638),'Hoja de Trabajo para listado'!$A$151:$Z$151,0)),0)+IFERROR(INDEX('Hoja de Trabajo para listado'!$AB$155:$BA$1048576,MATCH($A638,'Hoja de Trabajo para listado'!$AB$155:$AB$1048576,0),MATCH((CUADRO!K$5&amp;$E638),'Hoja de Trabajo para listado'!$AB$151:$BA$151,0)),0)+IFERROR(INDEX('Hoja de Trabajo para listado'!$BC$155:$CB$1048576,MATCH($A638,'Hoja de Trabajo para listado'!$BC$155:$BC$1048576,0),MATCH((CUADRO!K$5&amp;$E638),'Hoja de Trabajo para listado'!$BC$151:$CB$151,0)),0)+IFERROR(INDEX('Hoja de Trabajo para listado'!$DE$153:$DG$274,MATCH($A638,'Hoja de Trabajo para listado'!$DE$153:$DE$1048576,0),MATCH((CUADRO!K$5&amp;$E638),'Hoja de Trabajo para listado'!$DE$151:$DG$151,0)),0)+IFERROR(INDEX('Hoja de Trabajo para listado'!$CD$155:$DC$1048576,MATCH($A638,'Hoja de Trabajo para listado'!$CD$155:$CD$1048576,0),MATCH((CUADRO!K$5&amp;$E638),'Hoja de Trabajo para listado'!$CD$151:$DC$151,0)),0)</f>
        <v>0</v>
      </c>
      <c r="L638" s="314">
        <f ca="1">+IFERROR(INDEX('Hoja de Trabajo para listado'!$A$155:$Z$1048576,MATCH($A638,'Hoja de Trabajo para listado'!$A$155:$A$1048576,0),MATCH((CUADRO!L$5&amp;$E638),'Hoja de Trabajo para listado'!$A$151:$Z$151,0)),0)+IFERROR(INDEX('Hoja de Trabajo para listado'!$AB$155:$BA$1048576,MATCH($A638,'Hoja de Trabajo para listado'!$AB$155:$AB$1048576,0),MATCH((CUADRO!L$5&amp;$E638),'Hoja de Trabajo para listado'!$AB$151:$BA$151,0)),0)+IFERROR(INDEX('Hoja de Trabajo para listado'!$BC$155:$CB$1048576,MATCH($A638,'Hoja de Trabajo para listado'!$BC$155:$BC$1048576,0),MATCH((CUADRO!L$5&amp;$E638),'Hoja de Trabajo para listado'!$BC$151:$CB$151,0)),0)+IFERROR(INDEX('Hoja de Trabajo para listado'!$DE$153:$DG$274,MATCH($A638,'Hoja de Trabajo para listado'!$DE$153:$DE$1048576,0),MATCH((CUADRO!L$5&amp;$E638),'Hoja de Trabajo para listado'!$DE$151:$DG$151,0)),0)+IFERROR(INDEX('Hoja de Trabajo para listado'!$CD$155:$DC$1048576,MATCH($A638,'Hoja de Trabajo para listado'!$CD$155:$CD$1048576,0),MATCH((CUADRO!L$5&amp;$E638),'Hoja de Trabajo para listado'!$CD$151:$DC$151,0)),0)</f>
        <v>0</v>
      </c>
      <c r="M638" s="314">
        <f ca="1">+IFERROR(INDEX('Hoja de Trabajo para listado'!$A$155:$Z$1048576,MATCH($A638,'Hoja de Trabajo para listado'!$A$155:$A$1048576,0),MATCH((CUADRO!M$5&amp;$E638),'Hoja de Trabajo para listado'!$A$151:$Z$151,0)),0)+IFERROR(INDEX('Hoja de Trabajo para listado'!$AB$155:$BA$1048576,MATCH($A638,'Hoja de Trabajo para listado'!$AB$155:$AB$1048576,0),MATCH((CUADRO!M$5&amp;$E638),'Hoja de Trabajo para listado'!$AB$151:$BA$151,0)),0)+IFERROR(INDEX('Hoja de Trabajo para listado'!$BC$155:$CB$1048576,MATCH($A638,'Hoja de Trabajo para listado'!$BC$155:$BC$1048576,0),MATCH((CUADRO!M$5&amp;$E638),'Hoja de Trabajo para listado'!$BC$151:$CB$151,0)),0)+IFERROR(INDEX('Hoja de Trabajo para listado'!$DE$153:$DG$274,MATCH($A638,'Hoja de Trabajo para listado'!$DE$153:$DE$1048576,0),MATCH((CUADRO!M$5&amp;$E638),'Hoja de Trabajo para listado'!$DE$151:$DG$151,0)),0)+IFERROR(INDEX('Hoja de Trabajo para listado'!$CD$155:$DC$1048576,MATCH($A638,'Hoja de Trabajo para listado'!$CD$155:$CD$1048576,0),MATCH((CUADRO!M$5&amp;$E638),'Hoja de Trabajo para listado'!$CD$151:$DC$151,0)),0)</f>
        <v>0</v>
      </c>
      <c r="N638" s="314">
        <f ca="1">+IFERROR(INDEX('Hoja de Trabajo para listado'!$A$155:$Z$1048576,MATCH($A638,'Hoja de Trabajo para listado'!$A$155:$A$1048576,0),MATCH((CUADRO!N$5&amp;$E638),'Hoja de Trabajo para listado'!$A$151:$Z$151,0)),0)+IFERROR(INDEX('Hoja de Trabajo para listado'!$AB$155:$BA$1048576,MATCH($A638,'Hoja de Trabajo para listado'!$AB$155:$AB$1048576,0),MATCH((CUADRO!N$5&amp;$E638),'Hoja de Trabajo para listado'!$AB$151:$BA$151,0)),0)+IFERROR(INDEX('Hoja de Trabajo para listado'!$BC$155:$CB$1048576,MATCH($A638,'Hoja de Trabajo para listado'!$BC$155:$BC$1048576,0),MATCH((CUADRO!N$5&amp;$E638),'Hoja de Trabajo para listado'!$BC$151:$CB$151,0)),0)+IFERROR(INDEX('Hoja de Trabajo para listado'!$DE$153:$DG$274,MATCH($A638,'Hoja de Trabajo para listado'!$DE$153:$DE$1048576,0),MATCH((CUADRO!N$5&amp;$E638),'Hoja de Trabajo para listado'!$DE$151:$DG$151,0)),0)+IFERROR(INDEX('Hoja de Trabajo para listado'!$CD$155:$DC$1048576,MATCH($A638,'Hoja de Trabajo para listado'!$CD$155:$CD$1048576,0),MATCH((CUADRO!N$5&amp;$E638),'Hoja de Trabajo para listado'!$CD$151:$DC$151,0)),0)</f>
        <v>0</v>
      </c>
      <c r="O638" s="314">
        <f ca="1">+IFERROR(INDEX('Hoja de Trabajo para listado'!$A$155:$Z$1048576,MATCH($A638,'Hoja de Trabajo para listado'!$A$155:$A$1048576,0),MATCH((CUADRO!O$5&amp;$E638),'Hoja de Trabajo para listado'!$A$151:$Z$151,0)),0)+IFERROR(INDEX('Hoja de Trabajo para listado'!$AB$155:$BA$1048576,MATCH($A638,'Hoja de Trabajo para listado'!$AB$155:$AB$1048576,0),MATCH((CUADRO!O$5&amp;$E638),'Hoja de Trabajo para listado'!$AB$151:$BA$151,0)),0)+IFERROR(INDEX('Hoja de Trabajo para listado'!$BC$155:$CB$1048576,MATCH($A638,'Hoja de Trabajo para listado'!$BC$155:$BC$1048576,0),MATCH((CUADRO!O$5&amp;$E638),'Hoja de Trabajo para listado'!$BC$151:$CB$151,0)),0)+IFERROR(INDEX('Hoja de Trabajo para listado'!$DE$153:$DG$274,MATCH($A638,'Hoja de Trabajo para listado'!$DE$153:$DE$1048576,0),MATCH((CUADRO!O$5&amp;$E638),'Hoja de Trabajo para listado'!$DE$151:$DG$151,0)),0)+IFERROR(INDEX('Hoja de Trabajo para listado'!$CD$155:$DC$1048576,MATCH($A638,'Hoja de Trabajo para listado'!$CD$155:$CD$1048576,0),MATCH((CUADRO!O$5&amp;$E638),'Hoja de Trabajo para listado'!$CD$151:$DC$151,0)),0)</f>
        <v>0</v>
      </c>
      <c r="P638" s="314">
        <f ca="1">+IFERROR(INDEX('Hoja de Trabajo para listado'!$A$155:$Z$1048576,MATCH($A638,'Hoja de Trabajo para listado'!$A$155:$A$1048576,0),MATCH((CUADRO!P$5&amp;$E638),'Hoja de Trabajo para listado'!$A$151:$Z$151,0)),0)+IFERROR(INDEX('Hoja de Trabajo para listado'!$AB$155:$BA$1048576,MATCH($A638,'Hoja de Trabajo para listado'!$AB$155:$AB$1048576,0),MATCH((CUADRO!P$5&amp;$E638),'Hoja de Trabajo para listado'!$AB$151:$BA$151,0)),0)+IFERROR(INDEX('Hoja de Trabajo para listado'!$BC$155:$CB$1048576,MATCH($A638,'Hoja de Trabajo para listado'!$BC$155:$BC$1048576,0),MATCH((CUADRO!P$5&amp;$E638),'Hoja de Trabajo para listado'!$BC$151:$CB$151,0)),0)+IFERROR(INDEX('Hoja de Trabajo para listado'!$DE$153:$DG$274,MATCH($A638,'Hoja de Trabajo para listado'!$DE$153:$DE$1048576,0),MATCH((CUADRO!P$5&amp;$E638),'Hoja de Trabajo para listado'!$DE$151:$DG$151,0)),0)+IFERROR(INDEX('Hoja de Trabajo para listado'!$CD$155:$DC$1048576,MATCH($A638,'Hoja de Trabajo para listado'!$CD$155:$CD$1048576,0),MATCH((CUADRO!P$5&amp;$E638),'Hoja de Trabajo para listado'!$CD$151:$DC$151,0)),0)</f>
        <v>0</v>
      </c>
      <c r="Q638" s="314">
        <f ca="1">+IFERROR(INDEX('Hoja de Trabajo para listado'!$A$155:$Z$1048576,MATCH($A638,'Hoja de Trabajo para listado'!$A$155:$A$1048576,0),MATCH((CUADRO!Q$5&amp;$E638),'Hoja de Trabajo para listado'!$A$151:$Z$151,0)),0)+IFERROR(INDEX('Hoja de Trabajo para listado'!$AB$155:$BA$1048576,MATCH($A638,'Hoja de Trabajo para listado'!$AB$155:$AB$1048576,0),MATCH((CUADRO!Q$5&amp;$E638),'Hoja de Trabajo para listado'!$AB$151:$BA$151,0)),0)+IFERROR(INDEX('Hoja de Trabajo para listado'!$BC$155:$CB$1048576,MATCH($A638,'Hoja de Trabajo para listado'!$BC$155:$BC$1048576,0),MATCH((CUADRO!Q$5&amp;$E638),'Hoja de Trabajo para listado'!$BC$151:$CB$151,0)),0)+IFERROR(INDEX('Hoja de Trabajo para listado'!$DE$153:$DG$274,MATCH($A638,'Hoja de Trabajo para listado'!$DE$153:$DE$1048576,0),MATCH((CUADRO!Q$5&amp;$E638),'Hoja de Trabajo para listado'!$DE$151:$DG$151,0)),0)+IFERROR(INDEX('Hoja de Trabajo para listado'!$CD$155:$DC$1048576,MATCH($A638,'Hoja de Trabajo para listado'!$CD$155:$CD$1048576,0),MATCH((CUADRO!Q$5&amp;$E638),'Hoja de Trabajo para listado'!$CD$151:$DC$151,0)),0)</f>
        <v>0</v>
      </c>
      <c r="R638" s="314">
        <f t="shared" ca="1" si="18"/>
        <v>0</v>
      </c>
      <c r="S638" s="322"/>
      <c r="T638" s="314">
        <f ca="1">+T639</f>
        <v>0</v>
      </c>
      <c r="U638" s="313">
        <f t="shared" si="19"/>
        <v>1</v>
      </c>
      <c r="V638" s="319" t="str">
        <f>+VLOOKUP(A638,bd_lista!$A$3:$E$593,5,FALSE)</f>
        <v>Gobiernos Autonomos Municipales</v>
      </c>
      <c r="W638" s="425" t="str">
        <f>+V638</f>
        <v>Gobiernos Autonomos Municipales</v>
      </c>
    </row>
    <row r="639" spans="1:23" customFormat="1" ht="27" hidden="1" customHeight="1">
      <c r="A639" s="323">
        <v>1705</v>
      </c>
      <c r="B639" s="428"/>
      <c r="C639" s="318" t="str">
        <f>+VLOOKUP(A639,bd_lista!$A$3:$C$593,3,FALSE)</f>
        <v>Gobierno Autónomo Municipal de el Torno</v>
      </c>
      <c r="D639" s="430"/>
      <c r="E639" s="347" t="s">
        <v>1419</v>
      </c>
      <c r="F639" s="314">
        <f ca="1">+IFERROR(INDEX('Hoja de Trabajo para listado'!$A$155:$Z$1048576,MATCH($A639,'Hoja de Trabajo para listado'!$A$155:$A$1048576,0),MATCH((CUADRO!F$5&amp;$E639),'Hoja de Trabajo para listado'!$A$151:$Z$151,0)),0)+IFERROR(INDEX('Hoja de Trabajo para listado'!$AB$155:$BA$1048576,MATCH($A639,'Hoja de Trabajo para listado'!$AB$155:$AB$1048576,0),MATCH((CUADRO!F$5&amp;$E639),'Hoja de Trabajo para listado'!$AB$151:$BA$151,0)),0)+IFERROR(INDEX('Hoja de Trabajo para listado'!$BC$155:$CB$1048576,MATCH($A639,'Hoja de Trabajo para listado'!$BC$155:$BC$1048576,0),MATCH((CUADRO!F$5&amp;$E639),'Hoja de Trabajo para listado'!$BC$151:$CB$151,0)),0)+IFERROR(INDEX('Hoja de Trabajo para listado'!$DE$153:$DG$274,MATCH($A639,'Hoja de Trabajo para listado'!$DE$153:$DE$1048576,0),MATCH((CUADRO!F$5&amp;$E639),'Hoja de Trabajo para listado'!$DE$151:$DG$151,0)),0)+IFERROR(INDEX('Hoja de Trabajo para listado'!$CD$155:$DC$1048576,MATCH($A639,'Hoja de Trabajo para listado'!$CD$155:$CD$1048576,0),MATCH((CUADRO!F$5&amp;$E639),'Hoja de Trabajo para listado'!$CD$151:$DC$151,0)),0)</f>
        <v>0</v>
      </c>
      <c r="G639" s="314">
        <f ca="1">+IFERROR(INDEX('Hoja de Trabajo para listado'!$A$155:$Z$1048576,MATCH($A639,'Hoja de Trabajo para listado'!$A$155:$A$1048576,0),MATCH((CUADRO!G$5&amp;$E639),'Hoja de Trabajo para listado'!$A$151:$Z$151,0)),0)+IFERROR(INDEX('Hoja de Trabajo para listado'!$AB$155:$BA$1048576,MATCH($A639,'Hoja de Trabajo para listado'!$AB$155:$AB$1048576,0),MATCH((CUADRO!G$5&amp;$E639),'Hoja de Trabajo para listado'!$AB$151:$BA$151,0)),0)+IFERROR(INDEX('Hoja de Trabajo para listado'!$BC$155:$CB$1048576,MATCH($A639,'Hoja de Trabajo para listado'!$BC$155:$BC$1048576,0),MATCH((CUADRO!G$5&amp;$E639),'Hoja de Trabajo para listado'!$BC$151:$CB$151,0)),0)+IFERROR(INDEX('Hoja de Trabajo para listado'!$DE$153:$DG$274,MATCH($A639,'Hoja de Trabajo para listado'!$DE$153:$DE$1048576,0),MATCH((CUADRO!G$5&amp;$E639),'Hoja de Trabajo para listado'!$DE$151:$DG$151,0)),0)+IFERROR(INDEX('Hoja de Trabajo para listado'!$CD$155:$DC$1048576,MATCH($A639,'Hoja de Trabajo para listado'!$CD$155:$CD$1048576,0),MATCH((CUADRO!G$5&amp;$E639),'Hoja de Trabajo para listado'!$CD$151:$DC$151,0)),0)</f>
        <v>0</v>
      </c>
      <c r="H639" s="314">
        <f ca="1">+IFERROR(INDEX('Hoja de Trabajo para listado'!$A$155:$Z$1048576,MATCH($A639,'Hoja de Trabajo para listado'!$A$155:$A$1048576,0),MATCH((CUADRO!H$5&amp;$E639),'Hoja de Trabajo para listado'!$A$151:$Z$151,0)),0)+IFERROR(INDEX('Hoja de Trabajo para listado'!$AB$155:$BA$1048576,MATCH($A639,'Hoja de Trabajo para listado'!$AB$155:$AB$1048576,0),MATCH((CUADRO!H$5&amp;$E639),'Hoja de Trabajo para listado'!$AB$151:$BA$151,0)),0)+IFERROR(INDEX('Hoja de Trabajo para listado'!$BC$155:$CB$1048576,MATCH($A639,'Hoja de Trabajo para listado'!$BC$155:$BC$1048576,0),MATCH((CUADRO!H$5&amp;$E639),'Hoja de Trabajo para listado'!$BC$151:$CB$151,0)),0)+IFERROR(INDEX('Hoja de Trabajo para listado'!$DE$153:$DG$274,MATCH($A639,'Hoja de Trabajo para listado'!$DE$153:$DE$1048576,0),MATCH((CUADRO!H$5&amp;$E639),'Hoja de Trabajo para listado'!$DE$151:$DG$151,0)),0)+IFERROR(INDEX('Hoja de Trabajo para listado'!$CD$155:$DC$1048576,MATCH($A639,'Hoja de Trabajo para listado'!$CD$155:$CD$1048576,0),MATCH((CUADRO!H$5&amp;$E639),'Hoja de Trabajo para listado'!$CD$151:$DC$151,0)),0)</f>
        <v>0</v>
      </c>
      <c r="I639" s="314">
        <f ca="1">+IFERROR(INDEX('Hoja de Trabajo para listado'!$A$155:$Z$1048576,MATCH($A639,'Hoja de Trabajo para listado'!$A$155:$A$1048576,0),MATCH((CUADRO!I$5&amp;$E639),'Hoja de Trabajo para listado'!$A$151:$Z$151,0)),0)+IFERROR(INDEX('Hoja de Trabajo para listado'!$AB$155:$BA$1048576,MATCH($A639,'Hoja de Trabajo para listado'!$AB$155:$AB$1048576,0),MATCH((CUADRO!I$5&amp;$E639),'Hoja de Trabajo para listado'!$AB$151:$BA$151,0)),0)+IFERROR(INDEX('Hoja de Trabajo para listado'!$BC$155:$CB$1048576,MATCH($A639,'Hoja de Trabajo para listado'!$BC$155:$BC$1048576,0),MATCH((CUADRO!I$5&amp;$E639),'Hoja de Trabajo para listado'!$BC$151:$CB$151,0)),0)+IFERROR(INDEX('Hoja de Trabajo para listado'!$DE$153:$DG$274,MATCH($A639,'Hoja de Trabajo para listado'!$DE$153:$DE$1048576,0),MATCH((CUADRO!I$5&amp;$E639),'Hoja de Trabajo para listado'!$DE$151:$DG$151,0)),0)+IFERROR(INDEX('Hoja de Trabajo para listado'!$CD$155:$DC$1048576,MATCH($A639,'Hoja de Trabajo para listado'!$CD$155:$CD$1048576,0),MATCH((CUADRO!I$5&amp;$E639),'Hoja de Trabajo para listado'!$CD$151:$DC$151,0)),0)</f>
        <v>0</v>
      </c>
      <c r="J639" s="314">
        <f ca="1">+IFERROR(INDEX('Hoja de Trabajo para listado'!$A$155:$Z$1048576,MATCH($A639,'Hoja de Trabajo para listado'!$A$155:$A$1048576,0),MATCH((CUADRO!J$5&amp;$E639),'Hoja de Trabajo para listado'!$A$151:$Z$151,0)),0)+IFERROR(INDEX('Hoja de Trabajo para listado'!$AB$155:$BA$1048576,MATCH($A639,'Hoja de Trabajo para listado'!$AB$155:$AB$1048576,0),MATCH((CUADRO!J$5&amp;$E639),'Hoja de Trabajo para listado'!$AB$151:$BA$151,0)),0)+IFERROR(INDEX('Hoja de Trabajo para listado'!$BC$155:$CB$1048576,MATCH($A639,'Hoja de Trabajo para listado'!$BC$155:$BC$1048576,0),MATCH((CUADRO!J$5&amp;$E639),'Hoja de Trabajo para listado'!$BC$151:$CB$151,0)),0)+IFERROR(INDEX('Hoja de Trabajo para listado'!$DE$153:$DG$274,MATCH($A639,'Hoja de Trabajo para listado'!$DE$153:$DE$1048576,0),MATCH((CUADRO!J$5&amp;$E639),'Hoja de Trabajo para listado'!$DE$151:$DG$151,0)),0)+IFERROR(INDEX('Hoja de Trabajo para listado'!$CD$155:$DC$1048576,MATCH($A639,'Hoja de Trabajo para listado'!$CD$155:$CD$1048576,0),MATCH((CUADRO!J$5&amp;$E639),'Hoja de Trabajo para listado'!$CD$151:$DC$151,0)),0)</f>
        <v>0</v>
      </c>
      <c r="K639" s="314">
        <f ca="1">+IFERROR(INDEX('Hoja de Trabajo para listado'!$A$155:$Z$1048576,MATCH($A639,'Hoja de Trabajo para listado'!$A$155:$A$1048576,0),MATCH((CUADRO!K$5&amp;$E639),'Hoja de Trabajo para listado'!$A$151:$Z$151,0)),0)+IFERROR(INDEX('Hoja de Trabajo para listado'!$AB$155:$BA$1048576,MATCH($A639,'Hoja de Trabajo para listado'!$AB$155:$AB$1048576,0),MATCH((CUADRO!K$5&amp;$E639),'Hoja de Trabajo para listado'!$AB$151:$BA$151,0)),0)+IFERROR(INDEX('Hoja de Trabajo para listado'!$BC$155:$CB$1048576,MATCH($A639,'Hoja de Trabajo para listado'!$BC$155:$BC$1048576,0),MATCH((CUADRO!K$5&amp;$E639),'Hoja de Trabajo para listado'!$BC$151:$CB$151,0)),0)+IFERROR(INDEX('Hoja de Trabajo para listado'!$DE$153:$DG$274,MATCH($A639,'Hoja de Trabajo para listado'!$DE$153:$DE$1048576,0),MATCH((CUADRO!K$5&amp;$E639),'Hoja de Trabajo para listado'!$DE$151:$DG$151,0)),0)+IFERROR(INDEX('Hoja de Trabajo para listado'!$CD$155:$DC$1048576,MATCH($A639,'Hoja de Trabajo para listado'!$CD$155:$CD$1048576,0),MATCH((CUADRO!K$5&amp;$E639),'Hoja de Trabajo para listado'!$CD$151:$DC$151,0)),0)</f>
        <v>0</v>
      </c>
      <c r="L639" s="314">
        <f ca="1">+IFERROR(INDEX('Hoja de Trabajo para listado'!$A$155:$Z$1048576,MATCH($A639,'Hoja de Trabajo para listado'!$A$155:$A$1048576,0),MATCH((CUADRO!L$5&amp;$E639),'Hoja de Trabajo para listado'!$A$151:$Z$151,0)),0)+IFERROR(INDEX('Hoja de Trabajo para listado'!$AB$155:$BA$1048576,MATCH($A639,'Hoja de Trabajo para listado'!$AB$155:$AB$1048576,0),MATCH((CUADRO!L$5&amp;$E639),'Hoja de Trabajo para listado'!$AB$151:$BA$151,0)),0)+IFERROR(INDEX('Hoja de Trabajo para listado'!$BC$155:$CB$1048576,MATCH($A639,'Hoja de Trabajo para listado'!$BC$155:$BC$1048576,0),MATCH((CUADRO!L$5&amp;$E639),'Hoja de Trabajo para listado'!$BC$151:$CB$151,0)),0)+IFERROR(INDEX('Hoja de Trabajo para listado'!$DE$153:$DG$274,MATCH($A639,'Hoja de Trabajo para listado'!$DE$153:$DE$1048576,0),MATCH((CUADRO!L$5&amp;$E639),'Hoja de Trabajo para listado'!$DE$151:$DG$151,0)),0)+IFERROR(INDEX('Hoja de Trabajo para listado'!$CD$155:$DC$1048576,MATCH($A639,'Hoja de Trabajo para listado'!$CD$155:$CD$1048576,0),MATCH((CUADRO!L$5&amp;$E639),'Hoja de Trabajo para listado'!$CD$151:$DC$151,0)),0)</f>
        <v>0</v>
      </c>
      <c r="M639" s="314">
        <f ca="1">+IFERROR(INDEX('Hoja de Trabajo para listado'!$A$155:$Z$1048576,MATCH($A639,'Hoja de Trabajo para listado'!$A$155:$A$1048576,0),MATCH((CUADRO!M$5&amp;$E639),'Hoja de Trabajo para listado'!$A$151:$Z$151,0)),0)+IFERROR(INDEX('Hoja de Trabajo para listado'!$AB$155:$BA$1048576,MATCH($A639,'Hoja de Trabajo para listado'!$AB$155:$AB$1048576,0),MATCH((CUADRO!M$5&amp;$E639),'Hoja de Trabajo para listado'!$AB$151:$BA$151,0)),0)+IFERROR(INDEX('Hoja de Trabajo para listado'!$BC$155:$CB$1048576,MATCH($A639,'Hoja de Trabajo para listado'!$BC$155:$BC$1048576,0),MATCH((CUADRO!M$5&amp;$E639),'Hoja de Trabajo para listado'!$BC$151:$CB$151,0)),0)+IFERROR(INDEX('Hoja de Trabajo para listado'!$DE$153:$DG$274,MATCH($A639,'Hoja de Trabajo para listado'!$DE$153:$DE$1048576,0),MATCH((CUADRO!M$5&amp;$E639),'Hoja de Trabajo para listado'!$DE$151:$DG$151,0)),0)+IFERROR(INDEX('Hoja de Trabajo para listado'!$CD$155:$DC$1048576,MATCH($A639,'Hoja de Trabajo para listado'!$CD$155:$CD$1048576,0),MATCH((CUADRO!M$5&amp;$E639),'Hoja de Trabajo para listado'!$CD$151:$DC$151,0)),0)</f>
        <v>0</v>
      </c>
      <c r="N639" s="314">
        <f ca="1">+IFERROR(INDEX('Hoja de Trabajo para listado'!$A$155:$Z$1048576,MATCH($A639,'Hoja de Trabajo para listado'!$A$155:$A$1048576,0),MATCH((CUADRO!N$5&amp;$E639),'Hoja de Trabajo para listado'!$A$151:$Z$151,0)),0)+IFERROR(INDEX('Hoja de Trabajo para listado'!$AB$155:$BA$1048576,MATCH($A639,'Hoja de Trabajo para listado'!$AB$155:$AB$1048576,0),MATCH((CUADRO!N$5&amp;$E639),'Hoja de Trabajo para listado'!$AB$151:$BA$151,0)),0)+IFERROR(INDEX('Hoja de Trabajo para listado'!$BC$155:$CB$1048576,MATCH($A639,'Hoja de Trabajo para listado'!$BC$155:$BC$1048576,0),MATCH((CUADRO!N$5&amp;$E639),'Hoja de Trabajo para listado'!$BC$151:$CB$151,0)),0)+IFERROR(INDEX('Hoja de Trabajo para listado'!$DE$153:$DG$274,MATCH($A639,'Hoja de Trabajo para listado'!$DE$153:$DE$1048576,0),MATCH((CUADRO!N$5&amp;$E639),'Hoja de Trabajo para listado'!$DE$151:$DG$151,0)),0)+IFERROR(INDEX('Hoja de Trabajo para listado'!$CD$155:$DC$1048576,MATCH($A639,'Hoja de Trabajo para listado'!$CD$155:$CD$1048576,0),MATCH((CUADRO!N$5&amp;$E639),'Hoja de Trabajo para listado'!$CD$151:$DC$151,0)),0)</f>
        <v>0</v>
      </c>
      <c r="O639" s="314">
        <f ca="1">+IFERROR(INDEX('Hoja de Trabajo para listado'!$A$155:$Z$1048576,MATCH($A639,'Hoja de Trabajo para listado'!$A$155:$A$1048576,0),MATCH((CUADRO!O$5&amp;$E639),'Hoja de Trabajo para listado'!$A$151:$Z$151,0)),0)+IFERROR(INDEX('Hoja de Trabajo para listado'!$AB$155:$BA$1048576,MATCH($A639,'Hoja de Trabajo para listado'!$AB$155:$AB$1048576,0),MATCH((CUADRO!O$5&amp;$E639),'Hoja de Trabajo para listado'!$AB$151:$BA$151,0)),0)+IFERROR(INDEX('Hoja de Trabajo para listado'!$BC$155:$CB$1048576,MATCH($A639,'Hoja de Trabajo para listado'!$BC$155:$BC$1048576,0),MATCH((CUADRO!O$5&amp;$E639),'Hoja de Trabajo para listado'!$BC$151:$CB$151,0)),0)+IFERROR(INDEX('Hoja de Trabajo para listado'!$DE$153:$DG$274,MATCH($A639,'Hoja de Trabajo para listado'!$DE$153:$DE$1048576,0),MATCH((CUADRO!O$5&amp;$E639),'Hoja de Trabajo para listado'!$DE$151:$DG$151,0)),0)+IFERROR(INDEX('Hoja de Trabajo para listado'!$CD$155:$DC$1048576,MATCH($A639,'Hoja de Trabajo para listado'!$CD$155:$CD$1048576,0),MATCH((CUADRO!O$5&amp;$E639),'Hoja de Trabajo para listado'!$CD$151:$DC$151,0)),0)</f>
        <v>0</v>
      </c>
      <c r="P639" s="314">
        <f ca="1">+IFERROR(INDEX('Hoja de Trabajo para listado'!$A$155:$Z$1048576,MATCH($A639,'Hoja de Trabajo para listado'!$A$155:$A$1048576,0),MATCH((CUADRO!P$5&amp;$E639),'Hoja de Trabajo para listado'!$A$151:$Z$151,0)),0)+IFERROR(INDEX('Hoja de Trabajo para listado'!$AB$155:$BA$1048576,MATCH($A639,'Hoja de Trabajo para listado'!$AB$155:$AB$1048576,0),MATCH((CUADRO!P$5&amp;$E639),'Hoja de Trabajo para listado'!$AB$151:$BA$151,0)),0)+IFERROR(INDEX('Hoja de Trabajo para listado'!$BC$155:$CB$1048576,MATCH($A639,'Hoja de Trabajo para listado'!$BC$155:$BC$1048576,0),MATCH((CUADRO!P$5&amp;$E639),'Hoja de Trabajo para listado'!$BC$151:$CB$151,0)),0)+IFERROR(INDEX('Hoja de Trabajo para listado'!$DE$153:$DG$274,MATCH($A639,'Hoja de Trabajo para listado'!$DE$153:$DE$1048576,0),MATCH((CUADRO!P$5&amp;$E639),'Hoja de Trabajo para listado'!$DE$151:$DG$151,0)),0)+IFERROR(INDEX('Hoja de Trabajo para listado'!$CD$155:$DC$1048576,MATCH($A639,'Hoja de Trabajo para listado'!$CD$155:$CD$1048576,0),MATCH((CUADRO!P$5&amp;$E639),'Hoja de Trabajo para listado'!$CD$151:$DC$151,0)),0)</f>
        <v>0</v>
      </c>
      <c r="Q639" s="314">
        <f ca="1">+IFERROR(INDEX('Hoja de Trabajo para listado'!$A$155:$Z$1048576,MATCH($A639,'Hoja de Trabajo para listado'!$A$155:$A$1048576,0),MATCH((CUADRO!Q$5&amp;$E639),'Hoja de Trabajo para listado'!$A$151:$Z$151,0)),0)+IFERROR(INDEX('Hoja de Trabajo para listado'!$AB$155:$BA$1048576,MATCH($A639,'Hoja de Trabajo para listado'!$AB$155:$AB$1048576,0),MATCH((CUADRO!Q$5&amp;$E639),'Hoja de Trabajo para listado'!$AB$151:$BA$151,0)),0)+IFERROR(INDEX('Hoja de Trabajo para listado'!$BC$155:$CB$1048576,MATCH($A639,'Hoja de Trabajo para listado'!$BC$155:$BC$1048576,0),MATCH((CUADRO!Q$5&amp;$E639),'Hoja de Trabajo para listado'!$BC$151:$CB$151,0)),0)+IFERROR(INDEX('Hoja de Trabajo para listado'!$DE$153:$DG$274,MATCH($A639,'Hoja de Trabajo para listado'!$DE$153:$DE$1048576,0),MATCH((CUADRO!Q$5&amp;$E639),'Hoja de Trabajo para listado'!$DE$151:$DG$151,0)),0)+IFERROR(INDEX('Hoja de Trabajo para listado'!$CD$155:$DC$1048576,MATCH($A639,'Hoja de Trabajo para listado'!$CD$155:$CD$1048576,0),MATCH((CUADRO!Q$5&amp;$E639),'Hoja de Trabajo para listado'!$CD$151:$DC$151,0)),0)</f>
        <v>0</v>
      </c>
      <c r="R639" s="314">
        <f t="shared" ca="1" si="18"/>
        <v>0</v>
      </c>
      <c r="S639" s="322">
        <f ca="1">+R638+R639</f>
        <v>0</v>
      </c>
      <c r="T639" s="314">
        <f ca="1">+S639</f>
        <v>0</v>
      </c>
      <c r="U639" s="313">
        <f t="shared" si="19"/>
        <v>2</v>
      </c>
      <c r="V639" s="319" t="str">
        <f>+VLOOKUP(A639,bd_lista!$A$3:$E$593,5,FALSE)</f>
        <v>Gobiernos Autonomos Municipales</v>
      </c>
      <c r="W639" s="426"/>
    </row>
    <row r="640" spans="1:23" customFormat="1" ht="15" hidden="1" customHeight="1">
      <c r="A640" s="323">
        <v>1706</v>
      </c>
      <c r="B640" s="427">
        <f>+A640</f>
        <v>1706</v>
      </c>
      <c r="C640" s="318" t="str">
        <f>+VLOOKUP(A640,bd_lista!$A$3:$C$593,3,FALSE)</f>
        <v>Gobierno Autónomo Municipal de Warnes</v>
      </c>
      <c r="D640" s="429" t="str">
        <f>+C640</f>
        <v>Gobierno Autónomo Municipal de Warnes</v>
      </c>
      <c r="E640" s="346" t="s">
        <v>1418</v>
      </c>
      <c r="F640" s="314">
        <f ca="1">+IFERROR(INDEX('Hoja de Trabajo para listado'!$A$155:$Z$1048576,MATCH($A640,'Hoja de Trabajo para listado'!$A$155:$A$1048576,0),MATCH((CUADRO!F$5&amp;$E640),'Hoja de Trabajo para listado'!$A$151:$Z$151,0)),0)+IFERROR(INDEX('Hoja de Trabajo para listado'!$AB$155:$BA$1048576,MATCH($A640,'Hoja de Trabajo para listado'!$AB$155:$AB$1048576,0),MATCH((CUADRO!F$5&amp;$E640),'Hoja de Trabajo para listado'!$AB$151:$BA$151,0)),0)+IFERROR(INDEX('Hoja de Trabajo para listado'!$BC$155:$CB$1048576,MATCH($A640,'Hoja de Trabajo para listado'!$BC$155:$BC$1048576,0),MATCH((CUADRO!F$5&amp;$E640),'Hoja de Trabajo para listado'!$BC$151:$CB$151,0)),0)+IFERROR(INDEX('Hoja de Trabajo para listado'!$DE$153:$DG$274,MATCH($A640,'Hoja de Trabajo para listado'!$DE$153:$DE$1048576,0),MATCH((CUADRO!F$5&amp;$E640),'Hoja de Trabajo para listado'!$DE$151:$DG$151,0)),0)+IFERROR(INDEX('Hoja de Trabajo para listado'!$CD$155:$DC$1048576,MATCH($A640,'Hoja de Trabajo para listado'!$CD$155:$CD$1048576,0),MATCH((CUADRO!F$5&amp;$E640),'Hoja de Trabajo para listado'!$CD$151:$DC$151,0)),0)</f>
        <v>0</v>
      </c>
      <c r="G640" s="314">
        <f ca="1">+IFERROR(INDEX('Hoja de Trabajo para listado'!$A$155:$Z$1048576,MATCH($A640,'Hoja de Trabajo para listado'!$A$155:$A$1048576,0),MATCH((CUADRO!G$5&amp;$E640),'Hoja de Trabajo para listado'!$A$151:$Z$151,0)),0)+IFERROR(INDEX('Hoja de Trabajo para listado'!$AB$155:$BA$1048576,MATCH($A640,'Hoja de Trabajo para listado'!$AB$155:$AB$1048576,0),MATCH((CUADRO!G$5&amp;$E640),'Hoja de Trabajo para listado'!$AB$151:$BA$151,0)),0)+IFERROR(INDEX('Hoja de Trabajo para listado'!$BC$155:$CB$1048576,MATCH($A640,'Hoja de Trabajo para listado'!$BC$155:$BC$1048576,0),MATCH((CUADRO!G$5&amp;$E640),'Hoja de Trabajo para listado'!$BC$151:$CB$151,0)),0)+IFERROR(INDEX('Hoja de Trabajo para listado'!$DE$153:$DG$274,MATCH($A640,'Hoja de Trabajo para listado'!$DE$153:$DE$1048576,0),MATCH((CUADRO!G$5&amp;$E640),'Hoja de Trabajo para listado'!$DE$151:$DG$151,0)),0)+IFERROR(INDEX('Hoja de Trabajo para listado'!$CD$155:$DC$1048576,MATCH($A640,'Hoja de Trabajo para listado'!$CD$155:$CD$1048576,0),MATCH((CUADRO!G$5&amp;$E640),'Hoja de Trabajo para listado'!$CD$151:$DC$151,0)),0)</f>
        <v>0</v>
      </c>
      <c r="H640" s="314">
        <f ca="1">+IFERROR(INDEX('Hoja de Trabajo para listado'!$A$155:$Z$1048576,MATCH($A640,'Hoja de Trabajo para listado'!$A$155:$A$1048576,0),MATCH((CUADRO!H$5&amp;$E640),'Hoja de Trabajo para listado'!$A$151:$Z$151,0)),0)+IFERROR(INDEX('Hoja de Trabajo para listado'!$AB$155:$BA$1048576,MATCH($A640,'Hoja de Trabajo para listado'!$AB$155:$AB$1048576,0),MATCH((CUADRO!H$5&amp;$E640),'Hoja de Trabajo para listado'!$AB$151:$BA$151,0)),0)+IFERROR(INDEX('Hoja de Trabajo para listado'!$BC$155:$CB$1048576,MATCH($A640,'Hoja de Trabajo para listado'!$BC$155:$BC$1048576,0),MATCH((CUADRO!H$5&amp;$E640),'Hoja de Trabajo para listado'!$BC$151:$CB$151,0)),0)+IFERROR(INDEX('Hoja de Trabajo para listado'!$DE$153:$DG$274,MATCH($A640,'Hoja de Trabajo para listado'!$DE$153:$DE$1048576,0),MATCH((CUADRO!H$5&amp;$E640),'Hoja de Trabajo para listado'!$DE$151:$DG$151,0)),0)+IFERROR(INDEX('Hoja de Trabajo para listado'!$CD$155:$DC$1048576,MATCH($A640,'Hoja de Trabajo para listado'!$CD$155:$CD$1048576,0),MATCH((CUADRO!H$5&amp;$E640),'Hoja de Trabajo para listado'!$CD$151:$DC$151,0)),0)</f>
        <v>0</v>
      </c>
      <c r="I640" s="314">
        <f ca="1">+IFERROR(INDEX('Hoja de Trabajo para listado'!$A$155:$Z$1048576,MATCH($A640,'Hoja de Trabajo para listado'!$A$155:$A$1048576,0),MATCH((CUADRO!I$5&amp;$E640),'Hoja de Trabajo para listado'!$A$151:$Z$151,0)),0)+IFERROR(INDEX('Hoja de Trabajo para listado'!$AB$155:$BA$1048576,MATCH($A640,'Hoja de Trabajo para listado'!$AB$155:$AB$1048576,0),MATCH((CUADRO!I$5&amp;$E640),'Hoja de Trabajo para listado'!$AB$151:$BA$151,0)),0)+IFERROR(INDEX('Hoja de Trabajo para listado'!$BC$155:$CB$1048576,MATCH($A640,'Hoja de Trabajo para listado'!$BC$155:$BC$1048576,0),MATCH((CUADRO!I$5&amp;$E640),'Hoja de Trabajo para listado'!$BC$151:$CB$151,0)),0)+IFERROR(INDEX('Hoja de Trabajo para listado'!$DE$153:$DG$274,MATCH($A640,'Hoja de Trabajo para listado'!$DE$153:$DE$1048576,0),MATCH((CUADRO!I$5&amp;$E640),'Hoja de Trabajo para listado'!$DE$151:$DG$151,0)),0)+IFERROR(INDEX('Hoja de Trabajo para listado'!$CD$155:$DC$1048576,MATCH($A640,'Hoja de Trabajo para listado'!$CD$155:$CD$1048576,0),MATCH((CUADRO!I$5&amp;$E640),'Hoja de Trabajo para listado'!$CD$151:$DC$151,0)),0)</f>
        <v>0</v>
      </c>
      <c r="J640" s="314">
        <f ca="1">+IFERROR(INDEX('Hoja de Trabajo para listado'!$A$155:$Z$1048576,MATCH($A640,'Hoja de Trabajo para listado'!$A$155:$A$1048576,0),MATCH((CUADRO!J$5&amp;$E640),'Hoja de Trabajo para listado'!$A$151:$Z$151,0)),0)+IFERROR(INDEX('Hoja de Trabajo para listado'!$AB$155:$BA$1048576,MATCH($A640,'Hoja de Trabajo para listado'!$AB$155:$AB$1048576,0),MATCH((CUADRO!J$5&amp;$E640),'Hoja de Trabajo para listado'!$AB$151:$BA$151,0)),0)+IFERROR(INDEX('Hoja de Trabajo para listado'!$BC$155:$CB$1048576,MATCH($A640,'Hoja de Trabajo para listado'!$BC$155:$BC$1048576,0),MATCH((CUADRO!J$5&amp;$E640),'Hoja de Trabajo para listado'!$BC$151:$CB$151,0)),0)+IFERROR(INDEX('Hoja de Trabajo para listado'!$DE$153:$DG$274,MATCH($A640,'Hoja de Trabajo para listado'!$DE$153:$DE$1048576,0),MATCH((CUADRO!J$5&amp;$E640),'Hoja de Trabajo para listado'!$DE$151:$DG$151,0)),0)+IFERROR(INDEX('Hoja de Trabajo para listado'!$CD$155:$DC$1048576,MATCH($A640,'Hoja de Trabajo para listado'!$CD$155:$CD$1048576,0),MATCH((CUADRO!J$5&amp;$E640),'Hoja de Trabajo para listado'!$CD$151:$DC$151,0)),0)</f>
        <v>0</v>
      </c>
      <c r="K640" s="314">
        <f ca="1">+IFERROR(INDEX('Hoja de Trabajo para listado'!$A$155:$Z$1048576,MATCH($A640,'Hoja de Trabajo para listado'!$A$155:$A$1048576,0),MATCH((CUADRO!K$5&amp;$E640),'Hoja de Trabajo para listado'!$A$151:$Z$151,0)),0)+IFERROR(INDEX('Hoja de Trabajo para listado'!$AB$155:$BA$1048576,MATCH($A640,'Hoja de Trabajo para listado'!$AB$155:$AB$1048576,0),MATCH((CUADRO!K$5&amp;$E640),'Hoja de Trabajo para listado'!$AB$151:$BA$151,0)),0)+IFERROR(INDEX('Hoja de Trabajo para listado'!$BC$155:$CB$1048576,MATCH($A640,'Hoja de Trabajo para listado'!$BC$155:$BC$1048576,0),MATCH((CUADRO!K$5&amp;$E640),'Hoja de Trabajo para listado'!$BC$151:$CB$151,0)),0)+IFERROR(INDEX('Hoja de Trabajo para listado'!$DE$153:$DG$274,MATCH($A640,'Hoja de Trabajo para listado'!$DE$153:$DE$1048576,0),MATCH((CUADRO!K$5&amp;$E640),'Hoja de Trabajo para listado'!$DE$151:$DG$151,0)),0)+IFERROR(INDEX('Hoja de Trabajo para listado'!$CD$155:$DC$1048576,MATCH($A640,'Hoja de Trabajo para listado'!$CD$155:$CD$1048576,0),MATCH((CUADRO!K$5&amp;$E640),'Hoja de Trabajo para listado'!$CD$151:$DC$151,0)),0)</f>
        <v>0</v>
      </c>
      <c r="L640" s="314">
        <f ca="1">+IFERROR(INDEX('Hoja de Trabajo para listado'!$A$155:$Z$1048576,MATCH($A640,'Hoja de Trabajo para listado'!$A$155:$A$1048576,0),MATCH((CUADRO!L$5&amp;$E640),'Hoja de Trabajo para listado'!$A$151:$Z$151,0)),0)+IFERROR(INDEX('Hoja de Trabajo para listado'!$AB$155:$BA$1048576,MATCH($A640,'Hoja de Trabajo para listado'!$AB$155:$AB$1048576,0),MATCH((CUADRO!L$5&amp;$E640),'Hoja de Trabajo para listado'!$AB$151:$BA$151,0)),0)+IFERROR(INDEX('Hoja de Trabajo para listado'!$BC$155:$CB$1048576,MATCH($A640,'Hoja de Trabajo para listado'!$BC$155:$BC$1048576,0),MATCH((CUADRO!L$5&amp;$E640),'Hoja de Trabajo para listado'!$BC$151:$CB$151,0)),0)+IFERROR(INDEX('Hoja de Trabajo para listado'!$DE$153:$DG$274,MATCH($A640,'Hoja de Trabajo para listado'!$DE$153:$DE$1048576,0),MATCH((CUADRO!L$5&amp;$E640),'Hoja de Trabajo para listado'!$DE$151:$DG$151,0)),0)+IFERROR(INDEX('Hoja de Trabajo para listado'!$CD$155:$DC$1048576,MATCH($A640,'Hoja de Trabajo para listado'!$CD$155:$CD$1048576,0),MATCH((CUADRO!L$5&amp;$E640),'Hoja de Trabajo para listado'!$CD$151:$DC$151,0)),0)</f>
        <v>0</v>
      </c>
      <c r="M640" s="314">
        <f ca="1">+IFERROR(INDEX('Hoja de Trabajo para listado'!$A$155:$Z$1048576,MATCH($A640,'Hoja de Trabajo para listado'!$A$155:$A$1048576,0),MATCH((CUADRO!M$5&amp;$E640),'Hoja de Trabajo para listado'!$A$151:$Z$151,0)),0)+IFERROR(INDEX('Hoja de Trabajo para listado'!$AB$155:$BA$1048576,MATCH($A640,'Hoja de Trabajo para listado'!$AB$155:$AB$1048576,0),MATCH((CUADRO!M$5&amp;$E640),'Hoja de Trabajo para listado'!$AB$151:$BA$151,0)),0)+IFERROR(INDEX('Hoja de Trabajo para listado'!$BC$155:$CB$1048576,MATCH($A640,'Hoja de Trabajo para listado'!$BC$155:$BC$1048576,0),MATCH((CUADRO!M$5&amp;$E640),'Hoja de Trabajo para listado'!$BC$151:$CB$151,0)),0)+IFERROR(INDEX('Hoja de Trabajo para listado'!$DE$153:$DG$274,MATCH($A640,'Hoja de Trabajo para listado'!$DE$153:$DE$1048576,0),MATCH((CUADRO!M$5&amp;$E640),'Hoja de Trabajo para listado'!$DE$151:$DG$151,0)),0)+IFERROR(INDEX('Hoja de Trabajo para listado'!$CD$155:$DC$1048576,MATCH($A640,'Hoja de Trabajo para listado'!$CD$155:$CD$1048576,0),MATCH((CUADRO!M$5&amp;$E640),'Hoja de Trabajo para listado'!$CD$151:$DC$151,0)),0)</f>
        <v>0</v>
      </c>
      <c r="N640" s="314">
        <f ca="1">+IFERROR(INDEX('Hoja de Trabajo para listado'!$A$155:$Z$1048576,MATCH($A640,'Hoja de Trabajo para listado'!$A$155:$A$1048576,0),MATCH((CUADRO!N$5&amp;$E640),'Hoja de Trabajo para listado'!$A$151:$Z$151,0)),0)+IFERROR(INDEX('Hoja de Trabajo para listado'!$AB$155:$BA$1048576,MATCH($A640,'Hoja de Trabajo para listado'!$AB$155:$AB$1048576,0),MATCH((CUADRO!N$5&amp;$E640),'Hoja de Trabajo para listado'!$AB$151:$BA$151,0)),0)+IFERROR(INDEX('Hoja de Trabajo para listado'!$BC$155:$CB$1048576,MATCH($A640,'Hoja de Trabajo para listado'!$BC$155:$BC$1048576,0),MATCH((CUADRO!N$5&amp;$E640),'Hoja de Trabajo para listado'!$BC$151:$CB$151,0)),0)+IFERROR(INDEX('Hoja de Trabajo para listado'!$DE$153:$DG$274,MATCH($A640,'Hoja de Trabajo para listado'!$DE$153:$DE$1048576,0),MATCH((CUADRO!N$5&amp;$E640),'Hoja de Trabajo para listado'!$DE$151:$DG$151,0)),0)+IFERROR(INDEX('Hoja de Trabajo para listado'!$CD$155:$DC$1048576,MATCH($A640,'Hoja de Trabajo para listado'!$CD$155:$CD$1048576,0),MATCH((CUADRO!N$5&amp;$E640),'Hoja de Trabajo para listado'!$CD$151:$DC$151,0)),0)</f>
        <v>0</v>
      </c>
      <c r="O640" s="314">
        <f ca="1">+IFERROR(INDEX('Hoja de Trabajo para listado'!$A$155:$Z$1048576,MATCH($A640,'Hoja de Trabajo para listado'!$A$155:$A$1048576,0),MATCH((CUADRO!O$5&amp;$E640),'Hoja de Trabajo para listado'!$A$151:$Z$151,0)),0)+IFERROR(INDEX('Hoja de Trabajo para listado'!$AB$155:$BA$1048576,MATCH($A640,'Hoja de Trabajo para listado'!$AB$155:$AB$1048576,0),MATCH((CUADRO!O$5&amp;$E640),'Hoja de Trabajo para listado'!$AB$151:$BA$151,0)),0)+IFERROR(INDEX('Hoja de Trabajo para listado'!$BC$155:$CB$1048576,MATCH($A640,'Hoja de Trabajo para listado'!$BC$155:$BC$1048576,0),MATCH((CUADRO!O$5&amp;$E640),'Hoja de Trabajo para listado'!$BC$151:$CB$151,0)),0)+IFERROR(INDEX('Hoja de Trabajo para listado'!$DE$153:$DG$274,MATCH($A640,'Hoja de Trabajo para listado'!$DE$153:$DE$1048576,0),MATCH((CUADRO!O$5&amp;$E640),'Hoja de Trabajo para listado'!$DE$151:$DG$151,0)),0)+IFERROR(INDEX('Hoja de Trabajo para listado'!$CD$155:$DC$1048576,MATCH($A640,'Hoja de Trabajo para listado'!$CD$155:$CD$1048576,0),MATCH((CUADRO!O$5&amp;$E640),'Hoja de Trabajo para listado'!$CD$151:$DC$151,0)),0)</f>
        <v>0</v>
      </c>
      <c r="P640" s="314">
        <f ca="1">+IFERROR(INDEX('Hoja de Trabajo para listado'!$A$155:$Z$1048576,MATCH($A640,'Hoja de Trabajo para listado'!$A$155:$A$1048576,0),MATCH((CUADRO!P$5&amp;$E640),'Hoja de Trabajo para listado'!$A$151:$Z$151,0)),0)+IFERROR(INDEX('Hoja de Trabajo para listado'!$AB$155:$BA$1048576,MATCH($A640,'Hoja de Trabajo para listado'!$AB$155:$AB$1048576,0),MATCH((CUADRO!P$5&amp;$E640),'Hoja de Trabajo para listado'!$AB$151:$BA$151,0)),0)+IFERROR(INDEX('Hoja de Trabajo para listado'!$BC$155:$CB$1048576,MATCH($A640,'Hoja de Trabajo para listado'!$BC$155:$BC$1048576,0),MATCH((CUADRO!P$5&amp;$E640),'Hoja de Trabajo para listado'!$BC$151:$CB$151,0)),0)+IFERROR(INDEX('Hoja de Trabajo para listado'!$DE$153:$DG$274,MATCH($A640,'Hoja de Trabajo para listado'!$DE$153:$DE$1048576,0),MATCH((CUADRO!P$5&amp;$E640),'Hoja de Trabajo para listado'!$DE$151:$DG$151,0)),0)+IFERROR(INDEX('Hoja de Trabajo para listado'!$CD$155:$DC$1048576,MATCH($A640,'Hoja de Trabajo para listado'!$CD$155:$CD$1048576,0),MATCH((CUADRO!P$5&amp;$E640),'Hoja de Trabajo para listado'!$CD$151:$DC$151,0)),0)</f>
        <v>0</v>
      </c>
      <c r="Q640" s="314">
        <f ca="1">+IFERROR(INDEX('Hoja de Trabajo para listado'!$A$155:$Z$1048576,MATCH($A640,'Hoja de Trabajo para listado'!$A$155:$A$1048576,0),MATCH((CUADRO!Q$5&amp;$E640),'Hoja de Trabajo para listado'!$A$151:$Z$151,0)),0)+IFERROR(INDEX('Hoja de Trabajo para listado'!$AB$155:$BA$1048576,MATCH($A640,'Hoja de Trabajo para listado'!$AB$155:$AB$1048576,0),MATCH((CUADRO!Q$5&amp;$E640),'Hoja de Trabajo para listado'!$AB$151:$BA$151,0)),0)+IFERROR(INDEX('Hoja de Trabajo para listado'!$BC$155:$CB$1048576,MATCH($A640,'Hoja de Trabajo para listado'!$BC$155:$BC$1048576,0),MATCH((CUADRO!Q$5&amp;$E640),'Hoja de Trabajo para listado'!$BC$151:$CB$151,0)),0)+IFERROR(INDEX('Hoja de Trabajo para listado'!$DE$153:$DG$274,MATCH($A640,'Hoja de Trabajo para listado'!$DE$153:$DE$1048576,0),MATCH((CUADRO!Q$5&amp;$E640),'Hoja de Trabajo para listado'!$DE$151:$DG$151,0)),0)+IFERROR(INDEX('Hoja de Trabajo para listado'!$CD$155:$DC$1048576,MATCH($A640,'Hoja de Trabajo para listado'!$CD$155:$CD$1048576,0),MATCH((CUADRO!Q$5&amp;$E640),'Hoja de Trabajo para listado'!$CD$151:$DC$151,0)),0)</f>
        <v>0</v>
      </c>
      <c r="R640" s="314">
        <f t="shared" ca="1" si="18"/>
        <v>0</v>
      </c>
      <c r="S640" s="322"/>
      <c r="T640" s="314">
        <f ca="1">+T641</f>
        <v>0</v>
      </c>
      <c r="U640" s="313">
        <f t="shared" si="19"/>
        <v>1</v>
      </c>
      <c r="V640" s="319" t="str">
        <f>+VLOOKUP(A640,bd_lista!$A$3:$E$593,5,FALSE)</f>
        <v>Gobiernos Autonomos Municipales</v>
      </c>
      <c r="W640" s="425" t="str">
        <f>+V640</f>
        <v>Gobiernos Autonomos Municipales</v>
      </c>
    </row>
    <row r="641" spans="1:23" customFormat="1" ht="15" hidden="1" customHeight="1">
      <c r="A641" s="323">
        <v>1706</v>
      </c>
      <c r="B641" s="428"/>
      <c r="C641" s="318" t="str">
        <f>+VLOOKUP(A641,bd_lista!$A$3:$C$593,3,FALSE)</f>
        <v>Gobierno Autónomo Municipal de Warnes</v>
      </c>
      <c r="D641" s="430"/>
      <c r="E641" s="347" t="s">
        <v>1419</v>
      </c>
      <c r="F641" s="314">
        <f ca="1">+IFERROR(INDEX('Hoja de Trabajo para listado'!$A$155:$Z$1048576,MATCH($A641,'Hoja de Trabajo para listado'!$A$155:$A$1048576,0),MATCH((CUADRO!F$5&amp;$E641),'Hoja de Trabajo para listado'!$A$151:$Z$151,0)),0)+IFERROR(INDEX('Hoja de Trabajo para listado'!$AB$155:$BA$1048576,MATCH($A641,'Hoja de Trabajo para listado'!$AB$155:$AB$1048576,0),MATCH((CUADRO!F$5&amp;$E641),'Hoja de Trabajo para listado'!$AB$151:$BA$151,0)),0)+IFERROR(INDEX('Hoja de Trabajo para listado'!$BC$155:$CB$1048576,MATCH($A641,'Hoja de Trabajo para listado'!$BC$155:$BC$1048576,0),MATCH((CUADRO!F$5&amp;$E641),'Hoja de Trabajo para listado'!$BC$151:$CB$151,0)),0)+IFERROR(INDEX('Hoja de Trabajo para listado'!$DE$153:$DG$274,MATCH($A641,'Hoja de Trabajo para listado'!$DE$153:$DE$1048576,0),MATCH((CUADRO!F$5&amp;$E641),'Hoja de Trabajo para listado'!$DE$151:$DG$151,0)),0)+IFERROR(INDEX('Hoja de Trabajo para listado'!$CD$155:$DC$1048576,MATCH($A641,'Hoja de Trabajo para listado'!$CD$155:$CD$1048576,0),MATCH((CUADRO!F$5&amp;$E641),'Hoja de Trabajo para listado'!$CD$151:$DC$151,0)),0)</f>
        <v>0</v>
      </c>
      <c r="G641" s="314">
        <f ca="1">+IFERROR(INDEX('Hoja de Trabajo para listado'!$A$155:$Z$1048576,MATCH($A641,'Hoja de Trabajo para listado'!$A$155:$A$1048576,0),MATCH((CUADRO!G$5&amp;$E641),'Hoja de Trabajo para listado'!$A$151:$Z$151,0)),0)+IFERROR(INDEX('Hoja de Trabajo para listado'!$AB$155:$BA$1048576,MATCH($A641,'Hoja de Trabajo para listado'!$AB$155:$AB$1048576,0),MATCH((CUADRO!G$5&amp;$E641),'Hoja de Trabajo para listado'!$AB$151:$BA$151,0)),0)+IFERROR(INDEX('Hoja de Trabajo para listado'!$BC$155:$CB$1048576,MATCH($A641,'Hoja de Trabajo para listado'!$BC$155:$BC$1048576,0),MATCH((CUADRO!G$5&amp;$E641),'Hoja de Trabajo para listado'!$BC$151:$CB$151,0)),0)+IFERROR(INDEX('Hoja de Trabajo para listado'!$DE$153:$DG$274,MATCH($A641,'Hoja de Trabajo para listado'!$DE$153:$DE$1048576,0),MATCH((CUADRO!G$5&amp;$E641),'Hoja de Trabajo para listado'!$DE$151:$DG$151,0)),0)+IFERROR(INDEX('Hoja de Trabajo para listado'!$CD$155:$DC$1048576,MATCH($A641,'Hoja de Trabajo para listado'!$CD$155:$CD$1048576,0),MATCH((CUADRO!G$5&amp;$E641),'Hoja de Trabajo para listado'!$CD$151:$DC$151,0)),0)</f>
        <v>0</v>
      </c>
      <c r="H641" s="314">
        <f ca="1">+IFERROR(INDEX('Hoja de Trabajo para listado'!$A$155:$Z$1048576,MATCH($A641,'Hoja de Trabajo para listado'!$A$155:$A$1048576,0),MATCH((CUADRO!H$5&amp;$E641),'Hoja de Trabajo para listado'!$A$151:$Z$151,0)),0)+IFERROR(INDEX('Hoja de Trabajo para listado'!$AB$155:$BA$1048576,MATCH($A641,'Hoja de Trabajo para listado'!$AB$155:$AB$1048576,0),MATCH((CUADRO!H$5&amp;$E641),'Hoja de Trabajo para listado'!$AB$151:$BA$151,0)),0)+IFERROR(INDEX('Hoja de Trabajo para listado'!$BC$155:$CB$1048576,MATCH($A641,'Hoja de Trabajo para listado'!$BC$155:$BC$1048576,0),MATCH((CUADRO!H$5&amp;$E641),'Hoja de Trabajo para listado'!$BC$151:$CB$151,0)),0)+IFERROR(INDEX('Hoja de Trabajo para listado'!$DE$153:$DG$274,MATCH($A641,'Hoja de Trabajo para listado'!$DE$153:$DE$1048576,0),MATCH((CUADRO!H$5&amp;$E641),'Hoja de Trabajo para listado'!$DE$151:$DG$151,0)),0)+IFERROR(INDEX('Hoja de Trabajo para listado'!$CD$155:$DC$1048576,MATCH($A641,'Hoja de Trabajo para listado'!$CD$155:$CD$1048576,0),MATCH((CUADRO!H$5&amp;$E641),'Hoja de Trabajo para listado'!$CD$151:$DC$151,0)),0)</f>
        <v>0</v>
      </c>
      <c r="I641" s="314">
        <f ca="1">+IFERROR(INDEX('Hoja de Trabajo para listado'!$A$155:$Z$1048576,MATCH($A641,'Hoja de Trabajo para listado'!$A$155:$A$1048576,0),MATCH((CUADRO!I$5&amp;$E641),'Hoja de Trabajo para listado'!$A$151:$Z$151,0)),0)+IFERROR(INDEX('Hoja de Trabajo para listado'!$AB$155:$BA$1048576,MATCH($A641,'Hoja de Trabajo para listado'!$AB$155:$AB$1048576,0),MATCH((CUADRO!I$5&amp;$E641),'Hoja de Trabajo para listado'!$AB$151:$BA$151,0)),0)+IFERROR(INDEX('Hoja de Trabajo para listado'!$BC$155:$CB$1048576,MATCH($A641,'Hoja de Trabajo para listado'!$BC$155:$BC$1048576,0),MATCH((CUADRO!I$5&amp;$E641),'Hoja de Trabajo para listado'!$BC$151:$CB$151,0)),0)+IFERROR(INDEX('Hoja de Trabajo para listado'!$DE$153:$DG$274,MATCH($A641,'Hoja de Trabajo para listado'!$DE$153:$DE$1048576,0),MATCH((CUADRO!I$5&amp;$E641),'Hoja de Trabajo para listado'!$DE$151:$DG$151,0)),0)+IFERROR(INDEX('Hoja de Trabajo para listado'!$CD$155:$DC$1048576,MATCH($A641,'Hoja de Trabajo para listado'!$CD$155:$CD$1048576,0),MATCH((CUADRO!I$5&amp;$E641),'Hoja de Trabajo para listado'!$CD$151:$DC$151,0)),0)</f>
        <v>0</v>
      </c>
      <c r="J641" s="314">
        <f ca="1">+IFERROR(INDEX('Hoja de Trabajo para listado'!$A$155:$Z$1048576,MATCH($A641,'Hoja de Trabajo para listado'!$A$155:$A$1048576,0),MATCH((CUADRO!J$5&amp;$E641),'Hoja de Trabajo para listado'!$A$151:$Z$151,0)),0)+IFERROR(INDEX('Hoja de Trabajo para listado'!$AB$155:$BA$1048576,MATCH($A641,'Hoja de Trabajo para listado'!$AB$155:$AB$1048576,0),MATCH((CUADRO!J$5&amp;$E641),'Hoja de Trabajo para listado'!$AB$151:$BA$151,0)),0)+IFERROR(INDEX('Hoja de Trabajo para listado'!$BC$155:$CB$1048576,MATCH($A641,'Hoja de Trabajo para listado'!$BC$155:$BC$1048576,0),MATCH((CUADRO!J$5&amp;$E641),'Hoja de Trabajo para listado'!$BC$151:$CB$151,0)),0)+IFERROR(INDEX('Hoja de Trabajo para listado'!$DE$153:$DG$274,MATCH($A641,'Hoja de Trabajo para listado'!$DE$153:$DE$1048576,0),MATCH((CUADRO!J$5&amp;$E641),'Hoja de Trabajo para listado'!$DE$151:$DG$151,0)),0)+IFERROR(INDEX('Hoja de Trabajo para listado'!$CD$155:$DC$1048576,MATCH($A641,'Hoja de Trabajo para listado'!$CD$155:$CD$1048576,0),MATCH((CUADRO!J$5&amp;$E641),'Hoja de Trabajo para listado'!$CD$151:$DC$151,0)),0)</f>
        <v>0</v>
      </c>
      <c r="K641" s="314">
        <f ca="1">+IFERROR(INDEX('Hoja de Trabajo para listado'!$A$155:$Z$1048576,MATCH($A641,'Hoja de Trabajo para listado'!$A$155:$A$1048576,0),MATCH((CUADRO!K$5&amp;$E641),'Hoja de Trabajo para listado'!$A$151:$Z$151,0)),0)+IFERROR(INDEX('Hoja de Trabajo para listado'!$AB$155:$BA$1048576,MATCH($A641,'Hoja de Trabajo para listado'!$AB$155:$AB$1048576,0),MATCH((CUADRO!K$5&amp;$E641),'Hoja de Trabajo para listado'!$AB$151:$BA$151,0)),0)+IFERROR(INDEX('Hoja de Trabajo para listado'!$BC$155:$CB$1048576,MATCH($A641,'Hoja de Trabajo para listado'!$BC$155:$BC$1048576,0),MATCH((CUADRO!K$5&amp;$E641),'Hoja de Trabajo para listado'!$BC$151:$CB$151,0)),0)+IFERROR(INDEX('Hoja de Trabajo para listado'!$DE$153:$DG$274,MATCH($A641,'Hoja de Trabajo para listado'!$DE$153:$DE$1048576,0),MATCH((CUADRO!K$5&amp;$E641),'Hoja de Trabajo para listado'!$DE$151:$DG$151,0)),0)+IFERROR(INDEX('Hoja de Trabajo para listado'!$CD$155:$DC$1048576,MATCH($A641,'Hoja de Trabajo para listado'!$CD$155:$CD$1048576,0),MATCH((CUADRO!K$5&amp;$E641),'Hoja de Trabajo para listado'!$CD$151:$DC$151,0)),0)</f>
        <v>0</v>
      </c>
      <c r="L641" s="314">
        <f ca="1">+IFERROR(INDEX('Hoja de Trabajo para listado'!$A$155:$Z$1048576,MATCH($A641,'Hoja de Trabajo para listado'!$A$155:$A$1048576,0),MATCH((CUADRO!L$5&amp;$E641),'Hoja de Trabajo para listado'!$A$151:$Z$151,0)),0)+IFERROR(INDEX('Hoja de Trabajo para listado'!$AB$155:$BA$1048576,MATCH($A641,'Hoja de Trabajo para listado'!$AB$155:$AB$1048576,0),MATCH((CUADRO!L$5&amp;$E641),'Hoja de Trabajo para listado'!$AB$151:$BA$151,0)),0)+IFERROR(INDEX('Hoja de Trabajo para listado'!$BC$155:$CB$1048576,MATCH($A641,'Hoja de Trabajo para listado'!$BC$155:$BC$1048576,0),MATCH((CUADRO!L$5&amp;$E641),'Hoja de Trabajo para listado'!$BC$151:$CB$151,0)),0)+IFERROR(INDEX('Hoja de Trabajo para listado'!$DE$153:$DG$274,MATCH($A641,'Hoja de Trabajo para listado'!$DE$153:$DE$1048576,0),MATCH((CUADRO!L$5&amp;$E641),'Hoja de Trabajo para listado'!$DE$151:$DG$151,0)),0)+IFERROR(INDEX('Hoja de Trabajo para listado'!$CD$155:$DC$1048576,MATCH($A641,'Hoja de Trabajo para listado'!$CD$155:$CD$1048576,0),MATCH((CUADRO!L$5&amp;$E641),'Hoja de Trabajo para listado'!$CD$151:$DC$151,0)),0)</f>
        <v>0</v>
      </c>
      <c r="M641" s="314">
        <f ca="1">+IFERROR(INDEX('Hoja de Trabajo para listado'!$A$155:$Z$1048576,MATCH($A641,'Hoja de Trabajo para listado'!$A$155:$A$1048576,0),MATCH((CUADRO!M$5&amp;$E641),'Hoja de Trabajo para listado'!$A$151:$Z$151,0)),0)+IFERROR(INDEX('Hoja de Trabajo para listado'!$AB$155:$BA$1048576,MATCH($A641,'Hoja de Trabajo para listado'!$AB$155:$AB$1048576,0),MATCH((CUADRO!M$5&amp;$E641),'Hoja de Trabajo para listado'!$AB$151:$BA$151,0)),0)+IFERROR(INDEX('Hoja de Trabajo para listado'!$BC$155:$CB$1048576,MATCH($A641,'Hoja de Trabajo para listado'!$BC$155:$BC$1048576,0),MATCH((CUADRO!M$5&amp;$E641),'Hoja de Trabajo para listado'!$BC$151:$CB$151,0)),0)+IFERROR(INDEX('Hoja de Trabajo para listado'!$DE$153:$DG$274,MATCH($A641,'Hoja de Trabajo para listado'!$DE$153:$DE$1048576,0),MATCH((CUADRO!M$5&amp;$E641),'Hoja de Trabajo para listado'!$DE$151:$DG$151,0)),0)+IFERROR(INDEX('Hoja de Trabajo para listado'!$CD$155:$DC$1048576,MATCH($A641,'Hoja de Trabajo para listado'!$CD$155:$CD$1048576,0),MATCH((CUADRO!M$5&amp;$E641),'Hoja de Trabajo para listado'!$CD$151:$DC$151,0)),0)</f>
        <v>0</v>
      </c>
      <c r="N641" s="314">
        <f ca="1">+IFERROR(INDEX('Hoja de Trabajo para listado'!$A$155:$Z$1048576,MATCH($A641,'Hoja de Trabajo para listado'!$A$155:$A$1048576,0),MATCH((CUADRO!N$5&amp;$E641),'Hoja de Trabajo para listado'!$A$151:$Z$151,0)),0)+IFERROR(INDEX('Hoja de Trabajo para listado'!$AB$155:$BA$1048576,MATCH($A641,'Hoja de Trabajo para listado'!$AB$155:$AB$1048576,0),MATCH((CUADRO!N$5&amp;$E641),'Hoja de Trabajo para listado'!$AB$151:$BA$151,0)),0)+IFERROR(INDEX('Hoja de Trabajo para listado'!$BC$155:$CB$1048576,MATCH($A641,'Hoja de Trabajo para listado'!$BC$155:$BC$1048576,0),MATCH((CUADRO!N$5&amp;$E641),'Hoja de Trabajo para listado'!$BC$151:$CB$151,0)),0)+IFERROR(INDEX('Hoja de Trabajo para listado'!$DE$153:$DG$274,MATCH($A641,'Hoja de Trabajo para listado'!$DE$153:$DE$1048576,0),MATCH((CUADRO!N$5&amp;$E641),'Hoja de Trabajo para listado'!$DE$151:$DG$151,0)),0)+IFERROR(INDEX('Hoja de Trabajo para listado'!$CD$155:$DC$1048576,MATCH($A641,'Hoja de Trabajo para listado'!$CD$155:$CD$1048576,0),MATCH((CUADRO!N$5&amp;$E641),'Hoja de Trabajo para listado'!$CD$151:$DC$151,0)),0)</f>
        <v>0</v>
      </c>
      <c r="O641" s="314">
        <f ca="1">+IFERROR(INDEX('Hoja de Trabajo para listado'!$A$155:$Z$1048576,MATCH($A641,'Hoja de Trabajo para listado'!$A$155:$A$1048576,0),MATCH((CUADRO!O$5&amp;$E641),'Hoja de Trabajo para listado'!$A$151:$Z$151,0)),0)+IFERROR(INDEX('Hoja de Trabajo para listado'!$AB$155:$BA$1048576,MATCH($A641,'Hoja de Trabajo para listado'!$AB$155:$AB$1048576,0),MATCH((CUADRO!O$5&amp;$E641),'Hoja de Trabajo para listado'!$AB$151:$BA$151,0)),0)+IFERROR(INDEX('Hoja de Trabajo para listado'!$BC$155:$CB$1048576,MATCH($A641,'Hoja de Trabajo para listado'!$BC$155:$BC$1048576,0),MATCH((CUADRO!O$5&amp;$E641),'Hoja de Trabajo para listado'!$BC$151:$CB$151,0)),0)+IFERROR(INDEX('Hoja de Trabajo para listado'!$DE$153:$DG$274,MATCH($A641,'Hoja de Trabajo para listado'!$DE$153:$DE$1048576,0),MATCH((CUADRO!O$5&amp;$E641),'Hoja de Trabajo para listado'!$DE$151:$DG$151,0)),0)+IFERROR(INDEX('Hoja de Trabajo para listado'!$CD$155:$DC$1048576,MATCH($A641,'Hoja de Trabajo para listado'!$CD$155:$CD$1048576,0),MATCH((CUADRO!O$5&amp;$E641),'Hoja de Trabajo para listado'!$CD$151:$DC$151,0)),0)</f>
        <v>0</v>
      </c>
      <c r="P641" s="314">
        <f ca="1">+IFERROR(INDEX('Hoja de Trabajo para listado'!$A$155:$Z$1048576,MATCH($A641,'Hoja de Trabajo para listado'!$A$155:$A$1048576,0),MATCH((CUADRO!P$5&amp;$E641),'Hoja de Trabajo para listado'!$A$151:$Z$151,0)),0)+IFERROR(INDEX('Hoja de Trabajo para listado'!$AB$155:$BA$1048576,MATCH($A641,'Hoja de Trabajo para listado'!$AB$155:$AB$1048576,0),MATCH((CUADRO!P$5&amp;$E641),'Hoja de Trabajo para listado'!$AB$151:$BA$151,0)),0)+IFERROR(INDEX('Hoja de Trabajo para listado'!$BC$155:$CB$1048576,MATCH($A641,'Hoja de Trabajo para listado'!$BC$155:$BC$1048576,0),MATCH((CUADRO!P$5&amp;$E641),'Hoja de Trabajo para listado'!$BC$151:$CB$151,0)),0)+IFERROR(INDEX('Hoja de Trabajo para listado'!$DE$153:$DG$274,MATCH($A641,'Hoja de Trabajo para listado'!$DE$153:$DE$1048576,0),MATCH((CUADRO!P$5&amp;$E641),'Hoja de Trabajo para listado'!$DE$151:$DG$151,0)),0)+IFERROR(INDEX('Hoja de Trabajo para listado'!$CD$155:$DC$1048576,MATCH($A641,'Hoja de Trabajo para listado'!$CD$155:$CD$1048576,0),MATCH((CUADRO!P$5&amp;$E641),'Hoja de Trabajo para listado'!$CD$151:$DC$151,0)),0)</f>
        <v>0</v>
      </c>
      <c r="Q641" s="314">
        <f ca="1">+IFERROR(INDEX('Hoja de Trabajo para listado'!$A$155:$Z$1048576,MATCH($A641,'Hoja de Trabajo para listado'!$A$155:$A$1048576,0),MATCH((CUADRO!Q$5&amp;$E641),'Hoja de Trabajo para listado'!$A$151:$Z$151,0)),0)+IFERROR(INDEX('Hoja de Trabajo para listado'!$AB$155:$BA$1048576,MATCH($A641,'Hoja de Trabajo para listado'!$AB$155:$AB$1048576,0),MATCH((CUADRO!Q$5&amp;$E641),'Hoja de Trabajo para listado'!$AB$151:$BA$151,0)),0)+IFERROR(INDEX('Hoja de Trabajo para listado'!$BC$155:$CB$1048576,MATCH($A641,'Hoja de Trabajo para listado'!$BC$155:$BC$1048576,0),MATCH((CUADRO!Q$5&amp;$E641),'Hoja de Trabajo para listado'!$BC$151:$CB$151,0)),0)+IFERROR(INDEX('Hoja de Trabajo para listado'!$DE$153:$DG$274,MATCH($A641,'Hoja de Trabajo para listado'!$DE$153:$DE$1048576,0),MATCH((CUADRO!Q$5&amp;$E641),'Hoja de Trabajo para listado'!$DE$151:$DG$151,0)),0)+IFERROR(INDEX('Hoja de Trabajo para listado'!$CD$155:$DC$1048576,MATCH($A641,'Hoja de Trabajo para listado'!$CD$155:$CD$1048576,0),MATCH((CUADRO!Q$5&amp;$E641),'Hoja de Trabajo para listado'!$CD$151:$DC$151,0)),0)</f>
        <v>0</v>
      </c>
      <c r="R641" s="314">
        <f t="shared" ca="1" si="18"/>
        <v>0</v>
      </c>
      <c r="S641" s="322">
        <f ca="1">+R640+R641</f>
        <v>0</v>
      </c>
      <c r="T641" s="314">
        <f ca="1">+S641</f>
        <v>0</v>
      </c>
      <c r="U641" s="313">
        <f t="shared" si="19"/>
        <v>2</v>
      </c>
      <c r="V641" s="319" t="str">
        <f>+VLOOKUP(A641,bd_lista!$A$3:$E$593,5,FALSE)</f>
        <v>Gobiernos Autonomos Municipales</v>
      </c>
      <c r="W641" s="426"/>
    </row>
    <row r="642" spans="1:23" customFormat="1" ht="27" hidden="1" customHeight="1">
      <c r="A642" s="323">
        <v>1707</v>
      </c>
      <c r="B642" s="427">
        <f>+A642</f>
        <v>1707</v>
      </c>
      <c r="C642" s="318" t="str">
        <f>+VLOOKUP(A642,bd_lista!$A$3:$C$593,3,FALSE)</f>
        <v>Gobierno Autónomo Municipal de San Ignacio (San Ignacio de Velasco)</v>
      </c>
      <c r="D642" s="429" t="str">
        <f>+C642</f>
        <v>Gobierno Autónomo Municipal de San Ignacio (San Ignacio de Velasco)</v>
      </c>
      <c r="E642" s="346" t="s">
        <v>1418</v>
      </c>
      <c r="F642" s="314">
        <f ca="1">+IFERROR(INDEX('Hoja de Trabajo para listado'!$A$155:$Z$1048576,MATCH($A642,'Hoja de Trabajo para listado'!$A$155:$A$1048576,0),MATCH((CUADRO!F$5&amp;$E642),'Hoja de Trabajo para listado'!$A$151:$Z$151,0)),0)+IFERROR(INDEX('Hoja de Trabajo para listado'!$AB$155:$BA$1048576,MATCH($A642,'Hoja de Trabajo para listado'!$AB$155:$AB$1048576,0),MATCH((CUADRO!F$5&amp;$E642),'Hoja de Trabajo para listado'!$AB$151:$BA$151,0)),0)+IFERROR(INDEX('Hoja de Trabajo para listado'!$BC$155:$CB$1048576,MATCH($A642,'Hoja de Trabajo para listado'!$BC$155:$BC$1048576,0),MATCH((CUADRO!F$5&amp;$E642),'Hoja de Trabajo para listado'!$BC$151:$CB$151,0)),0)+IFERROR(INDEX('Hoja de Trabajo para listado'!$DE$153:$DG$274,MATCH($A642,'Hoja de Trabajo para listado'!$DE$153:$DE$1048576,0),MATCH((CUADRO!F$5&amp;$E642),'Hoja de Trabajo para listado'!$DE$151:$DG$151,0)),0)+IFERROR(INDEX('Hoja de Trabajo para listado'!$CD$155:$DC$1048576,MATCH($A642,'Hoja de Trabajo para listado'!$CD$155:$CD$1048576,0),MATCH((CUADRO!F$5&amp;$E642),'Hoja de Trabajo para listado'!$CD$151:$DC$151,0)),0)</f>
        <v>0</v>
      </c>
      <c r="G642" s="314">
        <f ca="1">+IFERROR(INDEX('Hoja de Trabajo para listado'!$A$155:$Z$1048576,MATCH($A642,'Hoja de Trabajo para listado'!$A$155:$A$1048576,0),MATCH((CUADRO!G$5&amp;$E642),'Hoja de Trabajo para listado'!$A$151:$Z$151,0)),0)+IFERROR(INDEX('Hoja de Trabajo para listado'!$AB$155:$BA$1048576,MATCH($A642,'Hoja de Trabajo para listado'!$AB$155:$AB$1048576,0),MATCH((CUADRO!G$5&amp;$E642),'Hoja de Trabajo para listado'!$AB$151:$BA$151,0)),0)+IFERROR(INDEX('Hoja de Trabajo para listado'!$BC$155:$CB$1048576,MATCH($A642,'Hoja de Trabajo para listado'!$BC$155:$BC$1048576,0),MATCH((CUADRO!G$5&amp;$E642),'Hoja de Trabajo para listado'!$BC$151:$CB$151,0)),0)+IFERROR(INDEX('Hoja de Trabajo para listado'!$DE$153:$DG$274,MATCH($A642,'Hoja de Trabajo para listado'!$DE$153:$DE$1048576,0),MATCH((CUADRO!G$5&amp;$E642),'Hoja de Trabajo para listado'!$DE$151:$DG$151,0)),0)+IFERROR(INDEX('Hoja de Trabajo para listado'!$CD$155:$DC$1048576,MATCH($A642,'Hoja de Trabajo para listado'!$CD$155:$CD$1048576,0),MATCH((CUADRO!G$5&amp;$E642),'Hoja de Trabajo para listado'!$CD$151:$DC$151,0)),0)</f>
        <v>0</v>
      </c>
      <c r="H642" s="314">
        <f ca="1">+IFERROR(INDEX('Hoja de Trabajo para listado'!$A$155:$Z$1048576,MATCH($A642,'Hoja de Trabajo para listado'!$A$155:$A$1048576,0),MATCH((CUADRO!H$5&amp;$E642),'Hoja de Trabajo para listado'!$A$151:$Z$151,0)),0)+IFERROR(INDEX('Hoja de Trabajo para listado'!$AB$155:$BA$1048576,MATCH($A642,'Hoja de Trabajo para listado'!$AB$155:$AB$1048576,0),MATCH((CUADRO!H$5&amp;$E642),'Hoja de Trabajo para listado'!$AB$151:$BA$151,0)),0)+IFERROR(INDEX('Hoja de Trabajo para listado'!$BC$155:$CB$1048576,MATCH($A642,'Hoja de Trabajo para listado'!$BC$155:$BC$1048576,0),MATCH((CUADRO!H$5&amp;$E642),'Hoja de Trabajo para listado'!$BC$151:$CB$151,0)),0)+IFERROR(INDEX('Hoja de Trabajo para listado'!$DE$153:$DG$274,MATCH($A642,'Hoja de Trabajo para listado'!$DE$153:$DE$1048576,0),MATCH((CUADRO!H$5&amp;$E642),'Hoja de Trabajo para listado'!$DE$151:$DG$151,0)),0)+IFERROR(INDEX('Hoja de Trabajo para listado'!$CD$155:$DC$1048576,MATCH($A642,'Hoja de Trabajo para listado'!$CD$155:$CD$1048576,0),MATCH((CUADRO!H$5&amp;$E642),'Hoja de Trabajo para listado'!$CD$151:$DC$151,0)),0)</f>
        <v>0</v>
      </c>
      <c r="I642" s="314">
        <f ca="1">+IFERROR(INDEX('Hoja de Trabajo para listado'!$A$155:$Z$1048576,MATCH($A642,'Hoja de Trabajo para listado'!$A$155:$A$1048576,0),MATCH((CUADRO!I$5&amp;$E642),'Hoja de Trabajo para listado'!$A$151:$Z$151,0)),0)+IFERROR(INDEX('Hoja de Trabajo para listado'!$AB$155:$BA$1048576,MATCH($A642,'Hoja de Trabajo para listado'!$AB$155:$AB$1048576,0),MATCH((CUADRO!I$5&amp;$E642),'Hoja de Trabajo para listado'!$AB$151:$BA$151,0)),0)+IFERROR(INDEX('Hoja de Trabajo para listado'!$BC$155:$CB$1048576,MATCH($A642,'Hoja de Trabajo para listado'!$BC$155:$BC$1048576,0),MATCH((CUADRO!I$5&amp;$E642),'Hoja de Trabajo para listado'!$BC$151:$CB$151,0)),0)+IFERROR(INDEX('Hoja de Trabajo para listado'!$DE$153:$DG$274,MATCH($A642,'Hoja de Trabajo para listado'!$DE$153:$DE$1048576,0),MATCH((CUADRO!I$5&amp;$E642),'Hoja de Trabajo para listado'!$DE$151:$DG$151,0)),0)+IFERROR(INDEX('Hoja de Trabajo para listado'!$CD$155:$DC$1048576,MATCH($A642,'Hoja de Trabajo para listado'!$CD$155:$CD$1048576,0),MATCH((CUADRO!I$5&amp;$E642),'Hoja de Trabajo para listado'!$CD$151:$DC$151,0)),0)</f>
        <v>0</v>
      </c>
      <c r="J642" s="314">
        <f ca="1">+IFERROR(INDEX('Hoja de Trabajo para listado'!$A$155:$Z$1048576,MATCH($A642,'Hoja de Trabajo para listado'!$A$155:$A$1048576,0),MATCH((CUADRO!J$5&amp;$E642),'Hoja de Trabajo para listado'!$A$151:$Z$151,0)),0)+IFERROR(INDEX('Hoja de Trabajo para listado'!$AB$155:$BA$1048576,MATCH($A642,'Hoja de Trabajo para listado'!$AB$155:$AB$1048576,0),MATCH((CUADRO!J$5&amp;$E642),'Hoja de Trabajo para listado'!$AB$151:$BA$151,0)),0)+IFERROR(INDEX('Hoja de Trabajo para listado'!$BC$155:$CB$1048576,MATCH($A642,'Hoja de Trabajo para listado'!$BC$155:$BC$1048576,0),MATCH((CUADRO!J$5&amp;$E642),'Hoja de Trabajo para listado'!$BC$151:$CB$151,0)),0)+IFERROR(INDEX('Hoja de Trabajo para listado'!$DE$153:$DG$274,MATCH($A642,'Hoja de Trabajo para listado'!$DE$153:$DE$1048576,0),MATCH((CUADRO!J$5&amp;$E642),'Hoja de Trabajo para listado'!$DE$151:$DG$151,0)),0)+IFERROR(INDEX('Hoja de Trabajo para listado'!$CD$155:$DC$1048576,MATCH($A642,'Hoja de Trabajo para listado'!$CD$155:$CD$1048576,0),MATCH((CUADRO!J$5&amp;$E642),'Hoja de Trabajo para listado'!$CD$151:$DC$151,0)),0)</f>
        <v>0</v>
      </c>
      <c r="K642" s="314">
        <f ca="1">+IFERROR(INDEX('Hoja de Trabajo para listado'!$A$155:$Z$1048576,MATCH($A642,'Hoja de Trabajo para listado'!$A$155:$A$1048576,0),MATCH((CUADRO!K$5&amp;$E642),'Hoja de Trabajo para listado'!$A$151:$Z$151,0)),0)+IFERROR(INDEX('Hoja de Trabajo para listado'!$AB$155:$BA$1048576,MATCH($A642,'Hoja de Trabajo para listado'!$AB$155:$AB$1048576,0),MATCH((CUADRO!K$5&amp;$E642),'Hoja de Trabajo para listado'!$AB$151:$BA$151,0)),0)+IFERROR(INDEX('Hoja de Trabajo para listado'!$BC$155:$CB$1048576,MATCH($A642,'Hoja de Trabajo para listado'!$BC$155:$BC$1048576,0),MATCH((CUADRO!K$5&amp;$E642),'Hoja de Trabajo para listado'!$BC$151:$CB$151,0)),0)+IFERROR(INDEX('Hoja de Trabajo para listado'!$DE$153:$DG$274,MATCH($A642,'Hoja de Trabajo para listado'!$DE$153:$DE$1048576,0),MATCH((CUADRO!K$5&amp;$E642),'Hoja de Trabajo para listado'!$DE$151:$DG$151,0)),0)+IFERROR(INDEX('Hoja de Trabajo para listado'!$CD$155:$DC$1048576,MATCH($A642,'Hoja de Trabajo para listado'!$CD$155:$CD$1048576,0),MATCH((CUADRO!K$5&amp;$E642),'Hoja de Trabajo para listado'!$CD$151:$DC$151,0)),0)</f>
        <v>0</v>
      </c>
      <c r="L642" s="314">
        <f ca="1">+IFERROR(INDEX('Hoja de Trabajo para listado'!$A$155:$Z$1048576,MATCH($A642,'Hoja de Trabajo para listado'!$A$155:$A$1048576,0),MATCH((CUADRO!L$5&amp;$E642),'Hoja de Trabajo para listado'!$A$151:$Z$151,0)),0)+IFERROR(INDEX('Hoja de Trabajo para listado'!$AB$155:$BA$1048576,MATCH($A642,'Hoja de Trabajo para listado'!$AB$155:$AB$1048576,0),MATCH((CUADRO!L$5&amp;$E642),'Hoja de Trabajo para listado'!$AB$151:$BA$151,0)),0)+IFERROR(INDEX('Hoja de Trabajo para listado'!$BC$155:$CB$1048576,MATCH($A642,'Hoja de Trabajo para listado'!$BC$155:$BC$1048576,0),MATCH((CUADRO!L$5&amp;$E642),'Hoja de Trabajo para listado'!$BC$151:$CB$151,0)),0)+IFERROR(INDEX('Hoja de Trabajo para listado'!$DE$153:$DG$274,MATCH($A642,'Hoja de Trabajo para listado'!$DE$153:$DE$1048576,0),MATCH((CUADRO!L$5&amp;$E642),'Hoja de Trabajo para listado'!$DE$151:$DG$151,0)),0)+IFERROR(INDEX('Hoja de Trabajo para listado'!$CD$155:$DC$1048576,MATCH($A642,'Hoja de Trabajo para listado'!$CD$155:$CD$1048576,0),MATCH((CUADRO!L$5&amp;$E642),'Hoja de Trabajo para listado'!$CD$151:$DC$151,0)),0)</f>
        <v>0</v>
      </c>
      <c r="M642" s="314">
        <f ca="1">+IFERROR(INDEX('Hoja de Trabajo para listado'!$A$155:$Z$1048576,MATCH($A642,'Hoja de Trabajo para listado'!$A$155:$A$1048576,0),MATCH((CUADRO!M$5&amp;$E642),'Hoja de Trabajo para listado'!$A$151:$Z$151,0)),0)+IFERROR(INDEX('Hoja de Trabajo para listado'!$AB$155:$BA$1048576,MATCH($A642,'Hoja de Trabajo para listado'!$AB$155:$AB$1048576,0),MATCH((CUADRO!M$5&amp;$E642),'Hoja de Trabajo para listado'!$AB$151:$BA$151,0)),0)+IFERROR(INDEX('Hoja de Trabajo para listado'!$BC$155:$CB$1048576,MATCH($A642,'Hoja de Trabajo para listado'!$BC$155:$BC$1048576,0),MATCH((CUADRO!M$5&amp;$E642),'Hoja de Trabajo para listado'!$BC$151:$CB$151,0)),0)+IFERROR(INDEX('Hoja de Trabajo para listado'!$DE$153:$DG$274,MATCH($A642,'Hoja de Trabajo para listado'!$DE$153:$DE$1048576,0),MATCH((CUADRO!M$5&amp;$E642),'Hoja de Trabajo para listado'!$DE$151:$DG$151,0)),0)+IFERROR(INDEX('Hoja de Trabajo para listado'!$CD$155:$DC$1048576,MATCH($A642,'Hoja de Trabajo para listado'!$CD$155:$CD$1048576,0),MATCH((CUADRO!M$5&amp;$E642),'Hoja de Trabajo para listado'!$CD$151:$DC$151,0)),0)</f>
        <v>0</v>
      </c>
      <c r="N642" s="314">
        <f ca="1">+IFERROR(INDEX('Hoja de Trabajo para listado'!$A$155:$Z$1048576,MATCH($A642,'Hoja de Trabajo para listado'!$A$155:$A$1048576,0),MATCH((CUADRO!N$5&amp;$E642),'Hoja de Trabajo para listado'!$A$151:$Z$151,0)),0)+IFERROR(INDEX('Hoja de Trabajo para listado'!$AB$155:$BA$1048576,MATCH($A642,'Hoja de Trabajo para listado'!$AB$155:$AB$1048576,0),MATCH((CUADRO!N$5&amp;$E642),'Hoja de Trabajo para listado'!$AB$151:$BA$151,0)),0)+IFERROR(INDEX('Hoja de Trabajo para listado'!$BC$155:$CB$1048576,MATCH($A642,'Hoja de Trabajo para listado'!$BC$155:$BC$1048576,0),MATCH((CUADRO!N$5&amp;$E642),'Hoja de Trabajo para listado'!$BC$151:$CB$151,0)),0)+IFERROR(INDEX('Hoja de Trabajo para listado'!$DE$153:$DG$274,MATCH($A642,'Hoja de Trabajo para listado'!$DE$153:$DE$1048576,0),MATCH((CUADRO!N$5&amp;$E642),'Hoja de Trabajo para listado'!$DE$151:$DG$151,0)),0)+IFERROR(INDEX('Hoja de Trabajo para listado'!$CD$155:$DC$1048576,MATCH($A642,'Hoja de Trabajo para listado'!$CD$155:$CD$1048576,0),MATCH((CUADRO!N$5&amp;$E642),'Hoja de Trabajo para listado'!$CD$151:$DC$151,0)),0)</f>
        <v>0</v>
      </c>
      <c r="O642" s="314">
        <f ca="1">+IFERROR(INDEX('Hoja de Trabajo para listado'!$A$155:$Z$1048576,MATCH($A642,'Hoja de Trabajo para listado'!$A$155:$A$1048576,0),MATCH((CUADRO!O$5&amp;$E642),'Hoja de Trabajo para listado'!$A$151:$Z$151,0)),0)+IFERROR(INDEX('Hoja de Trabajo para listado'!$AB$155:$BA$1048576,MATCH($A642,'Hoja de Trabajo para listado'!$AB$155:$AB$1048576,0),MATCH((CUADRO!O$5&amp;$E642),'Hoja de Trabajo para listado'!$AB$151:$BA$151,0)),0)+IFERROR(INDEX('Hoja de Trabajo para listado'!$BC$155:$CB$1048576,MATCH($A642,'Hoja de Trabajo para listado'!$BC$155:$BC$1048576,0),MATCH((CUADRO!O$5&amp;$E642),'Hoja de Trabajo para listado'!$BC$151:$CB$151,0)),0)+IFERROR(INDEX('Hoja de Trabajo para listado'!$DE$153:$DG$274,MATCH($A642,'Hoja de Trabajo para listado'!$DE$153:$DE$1048576,0),MATCH((CUADRO!O$5&amp;$E642),'Hoja de Trabajo para listado'!$DE$151:$DG$151,0)),0)+IFERROR(INDEX('Hoja de Trabajo para listado'!$CD$155:$DC$1048576,MATCH($A642,'Hoja de Trabajo para listado'!$CD$155:$CD$1048576,0),MATCH((CUADRO!O$5&amp;$E642),'Hoja de Trabajo para listado'!$CD$151:$DC$151,0)),0)</f>
        <v>0</v>
      </c>
      <c r="P642" s="314">
        <f ca="1">+IFERROR(INDEX('Hoja de Trabajo para listado'!$A$155:$Z$1048576,MATCH($A642,'Hoja de Trabajo para listado'!$A$155:$A$1048576,0),MATCH((CUADRO!P$5&amp;$E642),'Hoja de Trabajo para listado'!$A$151:$Z$151,0)),0)+IFERROR(INDEX('Hoja de Trabajo para listado'!$AB$155:$BA$1048576,MATCH($A642,'Hoja de Trabajo para listado'!$AB$155:$AB$1048576,0),MATCH((CUADRO!P$5&amp;$E642),'Hoja de Trabajo para listado'!$AB$151:$BA$151,0)),0)+IFERROR(INDEX('Hoja de Trabajo para listado'!$BC$155:$CB$1048576,MATCH($A642,'Hoja de Trabajo para listado'!$BC$155:$BC$1048576,0),MATCH((CUADRO!P$5&amp;$E642),'Hoja de Trabajo para listado'!$BC$151:$CB$151,0)),0)+IFERROR(INDEX('Hoja de Trabajo para listado'!$DE$153:$DG$274,MATCH($A642,'Hoja de Trabajo para listado'!$DE$153:$DE$1048576,0),MATCH((CUADRO!P$5&amp;$E642),'Hoja de Trabajo para listado'!$DE$151:$DG$151,0)),0)+IFERROR(INDEX('Hoja de Trabajo para listado'!$CD$155:$DC$1048576,MATCH($A642,'Hoja de Trabajo para listado'!$CD$155:$CD$1048576,0),MATCH((CUADRO!P$5&amp;$E642),'Hoja de Trabajo para listado'!$CD$151:$DC$151,0)),0)</f>
        <v>0</v>
      </c>
      <c r="Q642" s="314">
        <f ca="1">+IFERROR(INDEX('Hoja de Trabajo para listado'!$A$155:$Z$1048576,MATCH($A642,'Hoja de Trabajo para listado'!$A$155:$A$1048576,0),MATCH((CUADRO!Q$5&amp;$E642),'Hoja de Trabajo para listado'!$A$151:$Z$151,0)),0)+IFERROR(INDEX('Hoja de Trabajo para listado'!$AB$155:$BA$1048576,MATCH($A642,'Hoja de Trabajo para listado'!$AB$155:$AB$1048576,0),MATCH((CUADRO!Q$5&amp;$E642),'Hoja de Trabajo para listado'!$AB$151:$BA$151,0)),0)+IFERROR(INDEX('Hoja de Trabajo para listado'!$BC$155:$CB$1048576,MATCH($A642,'Hoja de Trabajo para listado'!$BC$155:$BC$1048576,0),MATCH((CUADRO!Q$5&amp;$E642),'Hoja de Trabajo para listado'!$BC$151:$CB$151,0)),0)+IFERROR(INDEX('Hoja de Trabajo para listado'!$DE$153:$DG$274,MATCH($A642,'Hoja de Trabajo para listado'!$DE$153:$DE$1048576,0),MATCH((CUADRO!Q$5&amp;$E642),'Hoja de Trabajo para listado'!$DE$151:$DG$151,0)),0)+IFERROR(INDEX('Hoja de Trabajo para listado'!$CD$155:$DC$1048576,MATCH($A642,'Hoja de Trabajo para listado'!$CD$155:$CD$1048576,0),MATCH((CUADRO!Q$5&amp;$E642),'Hoja de Trabajo para listado'!$CD$151:$DC$151,0)),0)</f>
        <v>0</v>
      </c>
      <c r="R642" s="314">
        <f t="shared" ca="1" si="18"/>
        <v>0</v>
      </c>
      <c r="S642" s="322"/>
      <c r="T642" s="314">
        <f ca="1">+T643</f>
        <v>0</v>
      </c>
      <c r="U642" s="313">
        <f t="shared" si="19"/>
        <v>1</v>
      </c>
      <c r="V642" s="319" t="str">
        <f>+VLOOKUP(A642,bd_lista!$A$3:$E$593,5,FALSE)</f>
        <v>Gobiernos Autonomos Municipales</v>
      </c>
      <c r="W642" s="425" t="str">
        <f>+V642</f>
        <v>Gobiernos Autonomos Municipales</v>
      </c>
    </row>
    <row r="643" spans="1:23" customFormat="1" ht="27" hidden="1" customHeight="1">
      <c r="A643" s="323">
        <v>1707</v>
      </c>
      <c r="B643" s="428"/>
      <c r="C643" s="318" t="str">
        <f>+VLOOKUP(A643,bd_lista!$A$3:$C$593,3,FALSE)</f>
        <v>Gobierno Autónomo Municipal de San Ignacio (San Ignacio de Velasco)</v>
      </c>
      <c r="D643" s="430"/>
      <c r="E643" s="347" t="s">
        <v>1419</v>
      </c>
      <c r="F643" s="314">
        <f ca="1">+IFERROR(INDEX('Hoja de Trabajo para listado'!$A$155:$Z$1048576,MATCH($A643,'Hoja de Trabajo para listado'!$A$155:$A$1048576,0),MATCH((CUADRO!F$5&amp;$E643),'Hoja de Trabajo para listado'!$A$151:$Z$151,0)),0)+IFERROR(INDEX('Hoja de Trabajo para listado'!$AB$155:$BA$1048576,MATCH($A643,'Hoja de Trabajo para listado'!$AB$155:$AB$1048576,0),MATCH((CUADRO!F$5&amp;$E643),'Hoja de Trabajo para listado'!$AB$151:$BA$151,0)),0)+IFERROR(INDEX('Hoja de Trabajo para listado'!$BC$155:$CB$1048576,MATCH($A643,'Hoja de Trabajo para listado'!$BC$155:$BC$1048576,0),MATCH((CUADRO!F$5&amp;$E643),'Hoja de Trabajo para listado'!$BC$151:$CB$151,0)),0)+IFERROR(INDEX('Hoja de Trabajo para listado'!$DE$153:$DG$274,MATCH($A643,'Hoja de Trabajo para listado'!$DE$153:$DE$1048576,0),MATCH((CUADRO!F$5&amp;$E643),'Hoja de Trabajo para listado'!$DE$151:$DG$151,0)),0)+IFERROR(INDEX('Hoja de Trabajo para listado'!$CD$155:$DC$1048576,MATCH($A643,'Hoja de Trabajo para listado'!$CD$155:$CD$1048576,0),MATCH((CUADRO!F$5&amp;$E643),'Hoja de Trabajo para listado'!$CD$151:$DC$151,0)),0)</f>
        <v>0</v>
      </c>
      <c r="G643" s="314">
        <f ca="1">+IFERROR(INDEX('Hoja de Trabajo para listado'!$A$155:$Z$1048576,MATCH($A643,'Hoja de Trabajo para listado'!$A$155:$A$1048576,0),MATCH((CUADRO!G$5&amp;$E643),'Hoja de Trabajo para listado'!$A$151:$Z$151,0)),0)+IFERROR(INDEX('Hoja de Trabajo para listado'!$AB$155:$BA$1048576,MATCH($A643,'Hoja de Trabajo para listado'!$AB$155:$AB$1048576,0),MATCH((CUADRO!G$5&amp;$E643),'Hoja de Trabajo para listado'!$AB$151:$BA$151,0)),0)+IFERROR(INDEX('Hoja de Trabajo para listado'!$BC$155:$CB$1048576,MATCH($A643,'Hoja de Trabajo para listado'!$BC$155:$BC$1048576,0),MATCH((CUADRO!G$5&amp;$E643),'Hoja de Trabajo para listado'!$BC$151:$CB$151,0)),0)+IFERROR(INDEX('Hoja de Trabajo para listado'!$DE$153:$DG$274,MATCH($A643,'Hoja de Trabajo para listado'!$DE$153:$DE$1048576,0),MATCH((CUADRO!G$5&amp;$E643),'Hoja de Trabajo para listado'!$DE$151:$DG$151,0)),0)+IFERROR(INDEX('Hoja de Trabajo para listado'!$CD$155:$DC$1048576,MATCH($A643,'Hoja de Trabajo para listado'!$CD$155:$CD$1048576,0),MATCH((CUADRO!G$5&amp;$E643),'Hoja de Trabajo para listado'!$CD$151:$DC$151,0)),0)</f>
        <v>0</v>
      </c>
      <c r="H643" s="314">
        <f ca="1">+IFERROR(INDEX('Hoja de Trabajo para listado'!$A$155:$Z$1048576,MATCH($A643,'Hoja de Trabajo para listado'!$A$155:$A$1048576,0),MATCH((CUADRO!H$5&amp;$E643),'Hoja de Trabajo para listado'!$A$151:$Z$151,0)),0)+IFERROR(INDEX('Hoja de Trabajo para listado'!$AB$155:$BA$1048576,MATCH($A643,'Hoja de Trabajo para listado'!$AB$155:$AB$1048576,0),MATCH((CUADRO!H$5&amp;$E643),'Hoja de Trabajo para listado'!$AB$151:$BA$151,0)),0)+IFERROR(INDEX('Hoja de Trabajo para listado'!$BC$155:$CB$1048576,MATCH($A643,'Hoja de Trabajo para listado'!$BC$155:$BC$1048576,0),MATCH((CUADRO!H$5&amp;$E643),'Hoja de Trabajo para listado'!$BC$151:$CB$151,0)),0)+IFERROR(INDEX('Hoja de Trabajo para listado'!$DE$153:$DG$274,MATCH($A643,'Hoja de Trabajo para listado'!$DE$153:$DE$1048576,0),MATCH((CUADRO!H$5&amp;$E643),'Hoja de Trabajo para listado'!$DE$151:$DG$151,0)),0)+IFERROR(INDEX('Hoja de Trabajo para listado'!$CD$155:$DC$1048576,MATCH($A643,'Hoja de Trabajo para listado'!$CD$155:$CD$1048576,0),MATCH((CUADRO!H$5&amp;$E643),'Hoja de Trabajo para listado'!$CD$151:$DC$151,0)),0)</f>
        <v>0</v>
      </c>
      <c r="I643" s="314">
        <f ca="1">+IFERROR(INDEX('Hoja de Trabajo para listado'!$A$155:$Z$1048576,MATCH($A643,'Hoja de Trabajo para listado'!$A$155:$A$1048576,0),MATCH((CUADRO!I$5&amp;$E643),'Hoja de Trabajo para listado'!$A$151:$Z$151,0)),0)+IFERROR(INDEX('Hoja de Trabajo para listado'!$AB$155:$BA$1048576,MATCH($A643,'Hoja de Trabajo para listado'!$AB$155:$AB$1048576,0),MATCH((CUADRO!I$5&amp;$E643),'Hoja de Trabajo para listado'!$AB$151:$BA$151,0)),0)+IFERROR(INDEX('Hoja de Trabajo para listado'!$BC$155:$CB$1048576,MATCH($A643,'Hoja de Trabajo para listado'!$BC$155:$BC$1048576,0),MATCH((CUADRO!I$5&amp;$E643),'Hoja de Trabajo para listado'!$BC$151:$CB$151,0)),0)+IFERROR(INDEX('Hoja de Trabajo para listado'!$DE$153:$DG$274,MATCH($A643,'Hoja de Trabajo para listado'!$DE$153:$DE$1048576,0),MATCH((CUADRO!I$5&amp;$E643),'Hoja de Trabajo para listado'!$DE$151:$DG$151,0)),0)+IFERROR(INDEX('Hoja de Trabajo para listado'!$CD$155:$DC$1048576,MATCH($A643,'Hoja de Trabajo para listado'!$CD$155:$CD$1048576,0),MATCH((CUADRO!I$5&amp;$E643),'Hoja de Trabajo para listado'!$CD$151:$DC$151,0)),0)</f>
        <v>0</v>
      </c>
      <c r="J643" s="314">
        <f ca="1">+IFERROR(INDEX('Hoja de Trabajo para listado'!$A$155:$Z$1048576,MATCH($A643,'Hoja de Trabajo para listado'!$A$155:$A$1048576,0),MATCH((CUADRO!J$5&amp;$E643),'Hoja de Trabajo para listado'!$A$151:$Z$151,0)),0)+IFERROR(INDEX('Hoja de Trabajo para listado'!$AB$155:$BA$1048576,MATCH($A643,'Hoja de Trabajo para listado'!$AB$155:$AB$1048576,0),MATCH((CUADRO!J$5&amp;$E643),'Hoja de Trabajo para listado'!$AB$151:$BA$151,0)),0)+IFERROR(INDEX('Hoja de Trabajo para listado'!$BC$155:$CB$1048576,MATCH($A643,'Hoja de Trabajo para listado'!$BC$155:$BC$1048576,0),MATCH((CUADRO!J$5&amp;$E643),'Hoja de Trabajo para listado'!$BC$151:$CB$151,0)),0)+IFERROR(INDEX('Hoja de Trabajo para listado'!$DE$153:$DG$274,MATCH($A643,'Hoja de Trabajo para listado'!$DE$153:$DE$1048576,0),MATCH((CUADRO!J$5&amp;$E643),'Hoja de Trabajo para listado'!$DE$151:$DG$151,0)),0)+IFERROR(INDEX('Hoja de Trabajo para listado'!$CD$155:$DC$1048576,MATCH($A643,'Hoja de Trabajo para listado'!$CD$155:$CD$1048576,0),MATCH((CUADRO!J$5&amp;$E643),'Hoja de Trabajo para listado'!$CD$151:$DC$151,0)),0)</f>
        <v>0</v>
      </c>
      <c r="K643" s="314">
        <f ca="1">+IFERROR(INDEX('Hoja de Trabajo para listado'!$A$155:$Z$1048576,MATCH($A643,'Hoja de Trabajo para listado'!$A$155:$A$1048576,0),MATCH((CUADRO!K$5&amp;$E643),'Hoja de Trabajo para listado'!$A$151:$Z$151,0)),0)+IFERROR(INDEX('Hoja de Trabajo para listado'!$AB$155:$BA$1048576,MATCH($A643,'Hoja de Trabajo para listado'!$AB$155:$AB$1048576,0),MATCH((CUADRO!K$5&amp;$E643),'Hoja de Trabajo para listado'!$AB$151:$BA$151,0)),0)+IFERROR(INDEX('Hoja de Trabajo para listado'!$BC$155:$CB$1048576,MATCH($A643,'Hoja de Trabajo para listado'!$BC$155:$BC$1048576,0),MATCH((CUADRO!K$5&amp;$E643),'Hoja de Trabajo para listado'!$BC$151:$CB$151,0)),0)+IFERROR(INDEX('Hoja de Trabajo para listado'!$DE$153:$DG$274,MATCH($A643,'Hoja de Trabajo para listado'!$DE$153:$DE$1048576,0),MATCH((CUADRO!K$5&amp;$E643),'Hoja de Trabajo para listado'!$DE$151:$DG$151,0)),0)+IFERROR(INDEX('Hoja de Trabajo para listado'!$CD$155:$DC$1048576,MATCH($A643,'Hoja de Trabajo para listado'!$CD$155:$CD$1048576,0),MATCH((CUADRO!K$5&amp;$E643),'Hoja de Trabajo para listado'!$CD$151:$DC$151,0)),0)</f>
        <v>0</v>
      </c>
      <c r="L643" s="314">
        <f ca="1">+IFERROR(INDEX('Hoja de Trabajo para listado'!$A$155:$Z$1048576,MATCH($A643,'Hoja de Trabajo para listado'!$A$155:$A$1048576,0),MATCH((CUADRO!L$5&amp;$E643),'Hoja de Trabajo para listado'!$A$151:$Z$151,0)),0)+IFERROR(INDEX('Hoja de Trabajo para listado'!$AB$155:$BA$1048576,MATCH($A643,'Hoja de Trabajo para listado'!$AB$155:$AB$1048576,0),MATCH((CUADRO!L$5&amp;$E643),'Hoja de Trabajo para listado'!$AB$151:$BA$151,0)),0)+IFERROR(INDEX('Hoja de Trabajo para listado'!$BC$155:$CB$1048576,MATCH($A643,'Hoja de Trabajo para listado'!$BC$155:$BC$1048576,0),MATCH((CUADRO!L$5&amp;$E643),'Hoja de Trabajo para listado'!$BC$151:$CB$151,0)),0)+IFERROR(INDEX('Hoja de Trabajo para listado'!$DE$153:$DG$274,MATCH($A643,'Hoja de Trabajo para listado'!$DE$153:$DE$1048576,0),MATCH((CUADRO!L$5&amp;$E643),'Hoja de Trabajo para listado'!$DE$151:$DG$151,0)),0)+IFERROR(INDEX('Hoja de Trabajo para listado'!$CD$155:$DC$1048576,MATCH($A643,'Hoja de Trabajo para listado'!$CD$155:$CD$1048576,0),MATCH((CUADRO!L$5&amp;$E643),'Hoja de Trabajo para listado'!$CD$151:$DC$151,0)),0)</f>
        <v>0</v>
      </c>
      <c r="M643" s="314">
        <f ca="1">+IFERROR(INDEX('Hoja de Trabajo para listado'!$A$155:$Z$1048576,MATCH($A643,'Hoja de Trabajo para listado'!$A$155:$A$1048576,0),MATCH((CUADRO!M$5&amp;$E643),'Hoja de Trabajo para listado'!$A$151:$Z$151,0)),0)+IFERROR(INDEX('Hoja de Trabajo para listado'!$AB$155:$BA$1048576,MATCH($A643,'Hoja de Trabajo para listado'!$AB$155:$AB$1048576,0),MATCH((CUADRO!M$5&amp;$E643),'Hoja de Trabajo para listado'!$AB$151:$BA$151,0)),0)+IFERROR(INDEX('Hoja de Trabajo para listado'!$BC$155:$CB$1048576,MATCH($A643,'Hoja de Trabajo para listado'!$BC$155:$BC$1048576,0),MATCH((CUADRO!M$5&amp;$E643),'Hoja de Trabajo para listado'!$BC$151:$CB$151,0)),0)+IFERROR(INDEX('Hoja de Trabajo para listado'!$DE$153:$DG$274,MATCH($A643,'Hoja de Trabajo para listado'!$DE$153:$DE$1048576,0),MATCH((CUADRO!M$5&amp;$E643),'Hoja de Trabajo para listado'!$DE$151:$DG$151,0)),0)+IFERROR(INDEX('Hoja de Trabajo para listado'!$CD$155:$DC$1048576,MATCH($A643,'Hoja de Trabajo para listado'!$CD$155:$CD$1048576,0),MATCH((CUADRO!M$5&amp;$E643),'Hoja de Trabajo para listado'!$CD$151:$DC$151,0)),0)</f>
        <v>0</v>
      </c>
      <c r="N643" s="314">
        <f ca="1">+IFERROR(INDEX('Hoja de Trabajo para listado'!$A$155:$Z$1048576,MATCH($A643,'Hoja de Trabajo para listado'!$A$155:$A$1048576,0),MATCH((CUADRO!N$5&amp;$E643),'Hoja de Trabajo para listado'!$A$151:$Z$151,0)),0)+IFERROR(INDEX('Hoja de Trabajo para listado'!$AB$155:$BA$1048576,MATCH($A643,'Hoja de Trabajo para listado'!$AB$155:$AB$1048576,0),MATCH((CUADRO!N$5&amp;$E643),'Hoja de Trabajo para listado'!$AB$151:$BA$151,0)),0)+IFERROR(INDEX('Hoja de Trabajo para listado'!$BC$155:$CB$1048576,MATCH($A643,'Hoja de Trabajo para listado'!$BC$155:$BC$1048576,0),MATCH((CUADRO!N$5&amp;$E643),'Hoja de Trabajo para listado'!$BC$151:$CB$151,0)),0)+IFERROR(INDEX('Hoja de Trabajo para listado'!$DE$153:$DG$274,MATCH($A643,'Hoja de Trabajo para listado'!$DE$153:$DE$1048576,0),MATCH((CUADRO!N$5&amp;$E643),'Hoja de Trabajo para listado'!$DE$151:$DG$151,0)),0)+IFERROR(INDEX('Hoja de Trabajo para listado'!$CD$155:$DC$1048576,MATCH($A643,'Hoja de Trabajo para listado'!$CD$155:$CD$1048576,0),MATCH((CUADRO!N$5&amp;$E643),'Hoja de Trabajo para listado'!$CD$151:$DC$151,0)),0)</f>
        <v>0</v>
      </c>
      <c r="O643" s="314">
        <f ca="1">+IFERROR(INDEX('Hoja de Trabajo para listado'!$A$155:$Z$1048576,MATCH($A643,'Hoja de Trabajo para listado'!$A$155:$A$1048576,0),MATCH((CUADRO!O$5&amp;$E643),'Hoja de Trabajo para listado'!$A$151:$Z$151,0)),0)+IFERROR(INDEX('Hoja de Trabajo para listado'!$AB$155:$BA$1048576,MATCH($A643,'Hoja de Trabajo para listado'!$AB$155:$AB$1048576,0),MATCH((CUADRO!O$5&amp;$E643),'Hoja de Trabajo para listado'!$AB$151:$BA$151,0)),0)+IFERROR(INDEX('Hoja de Trabajo para listado'!$BC$155:$CB$1048576,MATCH($A643,'Hoja de Trabajo para listado'!$BC$155:$BC$1048576,0),MATCH((CUADRO!O$5&amp;$E643),'Hoja de Trabajo para listado'!$BC$151:$CB$151,0)),0)+IFERROR(INDEX('Hoja de Trabajo para listado'!$DE$153:$DG$274,MATCH($A643,'Hoja de Trabajo para listado'!$DE$153:$DE$1048576,0),MATCH((CUADRO!O$5&amp;$E643),'Hoja de Trabajo para listado'!$DE$151:$DG$151,0)),0)+IFERROR(INDEX('Hoja de Trabajo para listado'!$CD$155:$DC$1048576,MATCH($A643,'Hoja de Trabajo para listado'!$CD$155:$CD$1048576,0),MATCH((CUADRO!O$5&amp;$E643),'Hoja de Trabajo para listado'!$CD$151:$DC$151,0)),0)</f>
        <v>0</v>
      </c>
      <c r="P643" s="314">
        <f ca="1">+IFERROR(INDEX('Hoja de Trabajo para listado'!$A$155:$Z$1048576,MATCH($A643,'Hoja de Trabajo para listado'!$A$155:$A$1048576,0),MATCH((CUADRO!P$5&amp;$E643),'Hoja de Trabajo para listado'!$A$151:$Z$151,0)),0)+IFERROR(INDEX('Hoja de Trabajo para listado'!$AB$155:$BA$1048576,MATCH($A643,'Hoja de Trabajo para listado'!$AB$155:$AB$1048576,0),MATCH((CUADRO!P$5&amp;$E643),'Hoja de Trabajo para listado'!$AB$151:$BA$151,0)),0)+IFERROR(INDEX('Hoja de Trabajo para listado'!$BC$155:$CB$1048576,MATCH($A643,'Hoja de Trabajo para listado'!$BC$155:$BC$1048576,0),MATCH((CUADRO!P$5&amp;$E643),'Hoja de Trabajo para listado'!$BC$151:$CB$151,0)),0)+IFERROR(INDEX('Hoja de Trabajo para listado'!$DE$153:$DG$274,MATCH($A643,'Hoja de Trabajo para listado'!$DE$153:$DE$1048576,0),MATCH((CUADRO!P$5&amp;$E643),'Hoja de Trabajo para listado'!$DE$151:$DG$151,0)),0)+IFERROR(INDEX('Hoja de Trabajo para listado'!$CD$155:$DC$1048576,MATCH($A643,'Hoja de Trabajo para listado'!$CD$155:$CD$1048576,0),MATCH((CUADRO!P$5&amp;$E643),'Hoja de Trabajo para listado'!$CD$151:$DC$151,0)),0)</f>
        <v>0</v>
      </c>
      <c r="Q643" s="314">
        <f ca="1">+IFERROR(INDEX('Hoja de Trabajo para listado'!$A$155:$Z$1048576,MATCH($A643,'Hoja de Trabajo para listado'!$A$155:$A$1048576,0),MATCH((CUADRO!Q$5&amp;$E643),'Hoja de Trabajo para listado'!$A$151:$Z$151,0)),0)+IFERROR(INDEX('Hoja de Trabajo para listado'!$AB$155:$BA$1048576,MATCH($A643,'Hoja de Trabajo para listado'!$AB$155:$AB$1048576,0),MATCH((CUADRO!Q$5&amp;$E643),'Hoja de Trabajo para listado'!$AB$151:$BA$151,0)),0)+IFERROR(INDEX('Hoja de Trabajo para listado'!$BC$155:$CB$1048576,MATCH($A643,'Hoja de Trabajo para listado'!$BC$155:$BC$1048576,0),MATCH((CUADRO!Q$5&amp;$E643),'Hoja de Trabajo para listado'!$BC$151:$CB$151,0)),0)+IFERROR(INDEX('Hoja de Trabajo para listado'!$DE$153:$DG$274,MATCH($A643,'Hoja de Trabajo para listado'!$DE$153:$DE$1048576,0),MATCH((CUADRO!Q$5&amp;$E643),'Hoja de Trabajo para listado'!$DE$151:$DG$151,0)),0)+IFERROR(INDEX('Hoja de Trabajo para listado'!$CD$155:$DC$1048576,MATCH($A643,'Hoja de Trabajo para listado'!$CD$155:$CD$1048576,0),MATCH((CUADRO!Q$5&amp;$E643),'Hoja de Trabajo para listado'!$CD$151:$DC$151,0)),0)</f>
        <v>0</v>
      </c>
      <c r="R643" s="314">
        <f t="shared" ca="1" si="18"/>
        <v>0</v>
      </c>
      <c r="S643" s="322">
        <f ca="1">+R642+R643</f>
        <v>0</v>
      </c>
      <c r="T643" s="314">
        <f ca="1">+S643</f>
        <v>0</v>
      </c>
      <c r="U643" s="313">
        <f t="shared" si="19"/>
        <v>2</v>
      </c>
      <c r="V643" s="319" t="str">
        <f>+VLOOKUP(A643,bd_lista!$A$3:$E$593,5,FALSE)</f>
        <v>Gobiernos Autonomos Municipales</v>
      </c>
      <c r="W643" s="426"/>
    </row>
    <row r="644" spans="1:23" customFormat="1" ht="15" hidden="1" customHeight="1">
      <c r="A644" s="323">
        <v>1708</v>
      </c>
      <c r="B644" s="427">
        <f>+A644</f>
        <v>1708</v>
      </c>
      <c r="C644" s="318" t="str">
        <f>+VLOOKUP(A644,bd_lista!$A$3:$C$593,3,FALSE)</f>
        <v>Gobierno Autónomo Municipal de San Miguel (San Miguel de Velasco)</v>
      </c>
      <c r="D644" s="429" t="str">
        <f>+C644</f>
        <v>Gobierno Autónomo Municipal de San Miguel (San Miguel de Velasco)</v>
      </c>
      <c r="E644" s="346" t="s">
        <v>1418</v>
      </c>
      <c r="F644" s="314">
        <f ca="1">+IFERROR(INDEX('Hoja de Trabajo para listado'!$A$155:$Z$1048576,MATCH($A644,'Hoja de Trabajo para listado'!$A$155:$A$1048576,0),MATCH((CUADRO!F$5&amp;$E644),'Hoja de Trabajo para listado'!$A$151:$Z$151,0)),0)+IFERROR(INDEX('Hoja de Trabajo para listado'!$AB$155:$BA$1048576,MATCH($A644,'Hoja de Trabajo para listado'!$AB$155:$AB$1048576,0),MATCH((CUADRO!F$5&amp;$E644),'Hoja de Trabajo para listado'!$AB$151:$BA$151,0)),0)+IFERROR(INDEX('Hoja de Trabajo para listado'!$BC$155:$CB$1048576,MATCH($A644,'Hoja de Trabajo para listado'!$BC$155:$BC$1048576,0),MATCH((CUADRO!F$5&amp;$E644),'Hoja de Trabajo para listado'!$BC$151:$CB$151,0)),0)+IFERROR(INDEX('Hoja de Trabajo para listado'!$DE$153:$DG$274,MATCH($A644,'Hoja de Trabajo para listado'!$DE$153:$DE$1048576,0),MATCH((CUADRO!F$5&amp;$E644),'Hoja de Trabajo para listado'!$DE$151:$DG$151,0)),0)+IFERROR(INDEX('Hoja de Trabajo para listado'!$CD$155:$DC$1048576,MATCH($A644,'Hoja de Trabajo para listado'!$CD$155:$CD$1048576,0),MATCH((CUADRO!F$5&amp;$E644),'Hoja de Trabajo para listado'!$CD$151:$DC$151,0)),0)</f>
        <v>0</v>
      </c>
      <c r="G644" s="314">
        <f ca="1">+IFERROR(INDEX('Hoja de Trabajo para listado'!$A$155:$Z$1048576,MATCH($A644,'Hoja de Trabajo para listado'!$A$155:$A$1048576,0),MATCH((CUADRO!G$5&amp;$E644),'Hoja de Trabajo para listado'!$A$151:$Z$151,0)),0)+IFERROR(INDEX('Hoja de Trabajo para listado'!$AB$155:$BA$1048576,MATCH($A644,'Hoja de Trabajo para listado'!$AB$155:$AB$1048576,0),MATCH((CUADRO!G$5&amp;$E644),'Hoja de Trabajo para listado'!$AB$151:$BA$151,0)),0)+IFERROR(INDEX('Hoja de Trabajo para listado'!$BC$155:$CB$1048576,MATCH($A644,'Hoja de Trabajo para listado'!$BC$155:$BC$1048576,0),MATCH((CUADRO!G$5&amp;$E644),'Hoja de Trabajo para listado'!$BC$151:$CB$151,0)),0)+IFERROR(INDEX('Hoja de Trabajo para listado'!$DE$153:$DG$274,MATCH($A644,'Hoja de Trabajo para listado'!$DE$153:$DE$1048576,0),MATCH((CUADRO!G$5&amp;$E644),'Hoja de Trabajo para listado'!$DE$151:$DG$151,0)),0)+IFERROR(INDEX('Hoja de Trabajo para listado'!$CD$155:$DC$1048576,MATCH($A644,'Hoja de Trabajo para listado'!$CD$155:$CD$1048576,0),MATCH((CUADRO!G$5&amp;$E644),'Hoja de Trabajo para listado'!$CD$151:$DC$151,0)),0)</f>
        <v>0</v>
      </c>
      <c r="H644" s="314">
        <f ca="1">+IFERROR(INDEX('Hoja de Trabajo para listado'!$A$155:$Z$1048576,MATCH($A644,'Hoja de Trabajo para listado'!$A$155:$A$1048576,0),MATCH((CUADRO!H$5&amp;$E644),'Hoja de Trabajo para listado'!$A$151:$Z$151,0)),0)+IFERROR(INDEX('Hoja de Trabajo para listado'!$AB$155:$BA$1048576,MATCH($A644,'Hoja de Trabajo para listado'!$AB$155:$AB$1048576,0),MATCH((CUADRO!H$5&amp;$E644),'Hoja de Trabajo para listado'!$AB$151:$BA$151,0)),0)+IFERROR(INDEX('Hoja de Trabajo para listado'!$BC$155:$CB$1048576,MATCH($A644,'Hoja de Trabajo para listado'!$BC$155:$BC$1048576,0),MATCH((CUADRO!H$5&amp;$E644),'Hoja de Trabajo para listado'!$BC$151:$CB$151,0)),0)+IFERROR(INDEX('Hoja de Trabajo para listado'!$DE$153:$DG$274,MATCH($A644,'Hoja de Trabajo para listado'!$DE$153:$DE$1048576,0),MATCH((CUADRO!H$5&amp;$E644),'Hoja de Trabajo para listado'!$DE$151:$DG$151,0)),0)+IFERROR(INDEX('Hoja de Trabajo para listado'!$CD$155:$DC$1048576,MATCH($A644,'Hoja de Trabajo para listado'!$CD$155:$CD$1048576,0),MATCH((CUADRO!H$5&amp;$E644),'Hoja de Trabajo para listado'!$CD$151:$DC$151,0)),0)</f>
        <v>0</v>
      </c>
      <c r="I644" s="314">
        <f ca="1">+IFERROR(INDEX('Hoja de Trabajo para listado'!$A$155:$Z$1048576,MATCH($A644,'Hoja de Trabajo para listado'!$A$155:$A$1048576,0),MATCH((CUADRO!I$5&amp;$E644),'Hoja de Trabajo para listado'!$A$151:$Z$151,0)),0)+IFERROR(INDEX('Hoja de Trabajo para listado'!$AB$155:$BA$1048576,MATCH($A644,'Hoja de Trabajo para listado'!$AB$155:$AB$1048576,0),MATCH((CUADRO!I$5&amp;$E644),'Hoja de Trabajo para listado'!$AB$151:$BA$151,0)),0)+IFERROR(INDEX('Hoja de Trabajo para listado'!$BC$155:$CB$1048576,MATCH($A644,'Hoja de Trabajo para listado'!$BC$155:$BC$1048576,0),MATCH((CUADRO!I$5&amp;$E644),'Hoja de Trabajo para listado'!$BC$151:$CB$151,0)),0)+IFERROR(INDEX('Hoja de Trabajo para listado'!$DE$153:$DG$274,MATCH($A644,'Hoja de Trabajo para listado'!$DE$153:$DE$1048576,0),MATCH((CUADRO!I$5&amp;$E644),'Hoja de Trabajo para listado'!$DE$151:$DG$151,0)),0)+IFERROR(INDEX('Hoja de Trabajo para listado'!$CD$155:$DC$1048576,MATCH($A644,'Hoja de Trabajo para listado'!$CD$155:$CD$1048576,0),MATCH((CUADRO!I$5&amp;$E644),'Hoja de Trabajo para listado'!$CD$151:$DC$151,0)),0)</f>
        <v>0</v>
      </c>
      <c r="J644" s="314">
        <f ca="1">+IFERROR(INDEX('Hoja de Trabajo para listado'!$A$155:$Z$1048576,MATCH($A644,'Hoja de Trabajo para listado'!$A$155:$A$1048576,0),MATCH((CUADRO!J$5&amp;$E644),'Hoja de Trabajo para listado'!$A$151:$Z$151,0)),0)+IFERROR(INDEX('Hoja de Trabajo para listado'!$AB$155:$BA$1048576,MATCH($A644,'Hoja de Trabajo para listado'!$AB$155:$AB$1048576,0),MATCH((CUADRO!J$5&amp;$E644),'Hoja de Trabajo para listado'!$AB$151:$BA$151,0)),0)+IFERROR(INDEX('Hoja de Trabajo para listado'!$BC$155:$CB$1048576,MATCH($A644,'Hoja de Trabajo para listado'!$BC$155:$BC$1048576,0),MATCH((CUADRO!J$5&amp;$E644),'Hoja de Trabajo para listado'!$BC$151:$CB$151,0)),0)+IFERROR(INDEX('Hoja de Trabajo para listado'!$DE$153:$DG$274,MATCH($A644,'Hoja de Trabajo para listado'!$DE$153:$DE$1048576,0),MATCH((CUADRO!J$5&amp;$E644),'Hoja de Trabajo para listado'!$DE$151:$DG$151,0)),0)+IFERROR(INDEX('Hoja de Trabajo para listado'!$CD$155:$DC$1048576,MATCH($A644,'Hoja de Trabajo para listado'!$CD$155:$CD$1048576,0),MATCH((CUADRO!J$5&amp;$E644),'Hoja de Trabajo para listado'!$CD$151:$DC$151,0)),0)</f>
        <v>0</v>
      </c>
      <c r="K644" s="314">
        <f ca="1">+IFERROR(INDEX('Hoja de Trabajo para listado'!$A$155:$Z$1048576,MATCH($A644,'Hoja de Trabajo para listado'!$A$155:$A$1048576,0),MATCH((CUADRO!K$5&amp;$E644),'Hoja de Trabajo para listado'!$A$151:$Z$151,0)),0)+IFERROR(INDEX('Hoja de Trabajo para listado'!$AB$155:$BA$1048576,MATCH($A644,'Hoja de Trabajo para listado'!$AB$155:$AB$1048576,0),MATCH((CUADRO!K$5&amp;$E644),'Hoja de Trabajo para listado'!$AB$151:$BA$151,0)),0)+IFERROR(INDEX('Hoja de Trabajo para listado'!$BC$155:$CB$1048576,MATCH($A644,'Hoja de Trabajo para listado'!$BC$155:$BC$1048576,0),MATCH((CUADRO!K$5&amp;$E644),'Hoja de Trabajo para listado'!$BC$151:$CB$151,0)),0)+IFERROR(INDEX('Hoja de Trabajo para listado'!$DE$153:$DG$274,MATCH($A644,'Hoja de Trabajo para listado'!$DE$153:$DE$1048576,0),MATCH((CUADRO!K$5&amp;$E644),'Hoja de Trabajo para listado'!$DE$151:$DG$151,0)),0)+IFERROR(INDEX('Hoja de Trabajo para listado'!$CD$155:$DC$1048576,MATCH($A644,'Hoja de Trabajo para listado'!$CD$155:$CD$1048576,0),MATCH((CUADRO!K$5&amp;$E644),'Hoja de Trabajo para listado'!$CD$151:$DC$151,0)),0)</f>
        <v>0</v>
      </c>
      <c r="L644" s="314">
        <f ca="1">+IFERROR(INDEX('Hoja de Trabajo para listado'!$A$155:$Z$1048576,MATCH($A644,'Hoja de Trabajo para listado'!$A$155:$A$1048576,0),MATCH((CUADRO!L$5&amp;$E644),'Hoja de Trabajo para listado'!$A$151:$Z$151,0)),0)+IFERROR(INDEX('Hoja de Trabajo para listado'!$AB$155:$BA$1048576,MATCH($A644,'Hoja de Trabajo para listado'!$AB$155:$AB$1048576,0),MATCH((CUADRO!L$5&amp;$E644),'Hoja de Trabajo para listado'!$AB$151:$BA$151,0)),0)+IFERROR(INDEX('Hoja de Trabajo para listado'!$BC$155:$CB$1048576,MATCH($A644,'Hoja de Trabajo para listado'!$BC$155:$BC$1048576,0),MATCH((CUADRO!L$5&amp;$E644),'Hoja de Trabajo para listado'!$BC$151:$CB$151,0)),0)+IFERROR(INDEX('Hoja de Trabajo para listado'!$DE$153:$DG$274,MATCH($A644,'Hoja de Trabajo para listado'!$DE$153:$DE$1048576,0),MATCH((CUADRO!L$5&amp;$E644),'Hoja de Trabajo para listado'!$DE$151:$DG$151,0)),0)+IFERROR(INDEX('Hoja de Trabajo para listado'!$CD$155:$DC$1048576,MATCH($A644,'Hoja de Trabajo para listado'!$CD$155:$CD$1048576,0),MATCH((CUADRO!L$5&amp;$E644),'Hoja de Trabajo para listado'!$CD$151:$DC$151,0)),0)</f>
        <v>0</v>
      </c>
      <c r="M644" s="314">
        <f ca="1">+IFERROR(INDEX('Hoja de Trabajo para listado'!$A$155:$Z$1048576,MATCH($A644,'Hoja de Trabajo para listado'!$A$155:$A$1048576,0),MATCH((CUADRO!M$5&amp;$E644),'Hoja de Trabajo para listado'!$A$151:$Z$151,0)),0)+IFERROR(INDEX('Hoja de Trabajo para listado'!$AB$155:$BA$1048576,MATCH($A644,'Hoja de Trabajo para listado'!$AB$155:$AB$1048576,0),MATCH((CUADRO!M$5&amp;$E644),'Hoja de Trabajo para listado'!$AB$151:$BA$151,0)),0)+IFERROR(INDEX('Hoja de Trabajo para listado'!$BC$155:$CB$1048576,MATCH($A644,'Hoja de Trabajo para listado'!$BC$155:$BC$1048576,0),MATCH((CUADRO!M$5&amp;$E644),'Hoja de Trabajo para listado'!$BC$151:$CB$151,0)),0)+IFERROR(INDEX('Hoja de Trabajo para listado'!$DE$153:$DG$274,MATCH($A644,'Hoja de Trabajo para listado'!$DE$153:$DE$1048576,0),MATCH((CUADRO!M$5&amp;$E644),'Hoja de Trabajo para listado'!$DE$151:$DG$151,0)),0)+IFERROR(INDEX('Hoja de Trabajo para listado'!$CD$155:$DC$1048576,MATCH($A644,'Hoja de Trabajo para listado'!$CD$155:$CD$1048576,0),MATCH((CUADRO!M$5&amp;$E644),'Hoja de Trabajo para listado'!$CD$151:$DC$151,0)),0)</f>
        <v>0</v>
      </c>
      <c r="N644" s="314">
        <f ca="1">+IFERROR(INDEX('Hoja de Trabajo para listado'!$A$155:$Z$1048576,MATCH($A644,'Hoja de Trabajo para listado'!$A$155:$A$1048576,0),MATCH((CUADRO!N$5&amp;$E644),'Hoja de Trabajo para listado'!$A$151:$Z$151,0)),0)+IFERROR(INDEX('Hoja de Trabajo para listado'!$AB$155:$BA$1048576,MATCH($A644,'Hoja de Trabajo para listado'!$AB$155:$AB$1048576,0),MATCH((CUADRO!N$5&amp;$E644),'Hoja de Trabajo para listado'!$AB$151:$BA$151,0)),0)+IFERROR(INDEX('Hoja de Trabajo para listado'!$BC$155:$CB$1048576,MATCH($A644,'Hoja de Trabajo para listado'!$BC$155:$BC$1048576,0),MATCH((CUADRO!N$5&amp;$E644),'Hoja de Trabajo para listado'!$BC$151:$CB$151,0)),0)+IFERROR(INDEX('Hoja de Trabajo para listado'!$DE$153:$DG$274,MATCH($A644,'Hoja de Trabajo para listado'!$DE$153:$DE$1048576,0),MATCH((CUADRO!N$5&amp;$E644),'Hoja de Trabajo para listado'!$DE$151:$DG$151,0)),0)+IFERROR(INDEX('Hoja de Trabajo para listado'!$CD$155:$DC$1048576,MATCH($A644,'Hoja de Trabajo para listado'!$CD$155:$CD$1048576,0),MATCH((CUADRO!N$5&amp;$E644),'Hoja de Trabajo para listado'!$CD$151:$DC$151,0)),0)</f>
        <v>0</v>
      </c>
      <c r="O644" s="314">
        <f ca="1">+IFERROR(INDEX('Hoja de Trabajo para listado'!$A$155:$Z$1048576,MATCH($A644,'Hoja de Trabajo para listado'!$A$155:$A$1048576,0),MATCH((CUADRO!O$5&amp;$E644),'Hoja de Trabajo para listado'!$A$151:$Z$151,0)),0)+IFERROR(INDEX('Hoja de Trabajo para listado'!$AB$155:$BA$1048576,MATCH($A644,'Hoja de Trabajo para listado'!$AB$155:$AB$1048576,0),MATCH((CUADRO!O$5&amp;$E644),'Hoja de Trabajo para listado'!$AB$151:$BA$151,0)),0)+IFERROR(INDEX('Hoja de Trabajo para listado'!$BC$155:$CB$1048576,MATCH($A644,'Hoja de Trabajo para listado'!$BC$155:$BC$1048576,0),MATCH((CUADRO!O$5&amp;$E644),'Hoja de Trabajo para listado'!$BC$151:$CB$151,0)),0)+IFERROR(INDEX('Hoja de Trabajo para listado'!$DE$153:$DG$274,MATCH($A644,'Hoja de Trabajo para listado'!$DE$153:$DE$1048576,0),MATCH((CUADRO!O$5&amp;$E644),'Hoja de Trabajo para listado'!$DE$151:$DG$151,0)),0)+IFERROR(INDEX('Hoja de Trabajo para listado'!$CD$155:$DC$1048576,MATCH($A644,'Hoja de Trabajo para listado'!$CD$155:$CD$1048576,0),MATCH((CUADRO!O$5&amp;$E644),'Hoja de Trabajo para listado'!$CD$151:$DC$151,0)),0)</f>
        <v>0</v>
      </c>
      <c r="P644" s="314">
        <f ca="1">+IFERROR(INDEX('Hoja de Trabajo para listado'!$A$155:$Z$1048576,MATCH($A644,'Hoja de Trabajo para listado'!$A$155:$A$1048576,0),MATCH((CUADRO!P$5&amp;$E644),'Hoja de Trabajo para listado'!$A$151:$Z$151,0)),0)+IFERROR(INDEX('Hoja de Trabajo para listado'!$AB$155:$BA$1048576,MATCH($A644,'Hoja de Trabajo para listado'!$AB$155:$AB$1048576,0),MATCH((CUADRO!P$5&amp;$E644),'Hoja de Trabajo para listado'!$AB$151:$BA$151,0)),0)+IFERROR(INDEX('Hoja de Trabajo para listado'!$BC$155:$CB$1048576,MATCH($A644,'Hoja de Trabajo para listado'!$BC$155:$BC$1048576,0),MATCH((CUADRO!P$5&amp;$E644),'Hoja de Trabajo para listado'!$BC$151:$CB$151,0)),0)+IFERROR(INDEX('Hoja de Trabajo para listado'!$DE$153:$DG$274,MATCH($A644,'Hoja de Trabajo para listado'!$DE$153:$DE$1048576,0),MATCH((CUADRO!P$5&amp;$E644),'Hoja de Trabajo para listado'!$DE$151:$DG$151,0)),0)+IFERROR(INDEX('Hoja de Trabajo para listado'!$CD$155:$DC$1048576,MATCH($A644,'Hoja de Trabajo para listado'!$CD$155:$CD$1048576,0),MATCH((CUADRO!P$5&amp;$E644),'Hoja de Trabajo para listado'!$CD$151:$DC$151,0)),0)</f>
        <v>0</v>
      </c>
      <c r="Q644" s="314">
        <f ca="1">+IFERROR(INDEX('Hoja de Trabajo para listado'!$A$155:$Z$1048576,MATCH($A644,'Hoja de Trabajo para listado'!$A$155:$A$1048576,0),MATCH((CUADRO!Q$5&amp;$E644),'Hoja de Trabajo para listado'!$A$151:$Z$151,0)),0)+IFERROR(INDEX('Hoja de Trabajo para listado'!$AB$155:$BA$1048576,MATCH($A644,'Hoja de Trabajo para listado'!$AB$155:$AB$1048576,0),MATCH((CUADRO!Q$5&amp;$E644),'Hoja de Trabajo para listado'!$AB$151:$BA$151,0)),0)+IFERROR(INDEX('Hoja de Trabajo para listado'!$BC$155:$CB$1048576,MATCH($A644,'Hoja de Trabajo para listado'!$BC$155:$BC$1048576,0),MATCH((CUADRO!Q$5&amp;$E644),'Hoja de Trabajo para listado'!$BC$151:$CB$151,0)),0)+IFERROR(INDEX('Hoja de Trabajo para listado'!$DE$153:$DG$274,MATCH($A644,'Hoja de Trabajo para listado'!$DE$153:$DE$1048576,0),MATCH((CUADRO!Q$5&amp;$E644),'Hoja de Trabajo para listado'!$DE$151:$DG$151,0)),0)+IFERROR(INDEX('Hoja de Trabajo para listado'!$CD$155:$DC$1048576,MATCH($A644,'Hoja de Trabajo para listado'!$CD$155:$CD$1048576,0),MATCH((CUADRO!Q$5&amp;$E644),'Hoja de Trabajo para listado'!$CD$151:$DC$151,0)),0)</f>
        <v>0</v>
      </c>
      <c r="R644" s="314">
        <f t="shared" ca="1" si="18"/>
        <v>0</v>
      </c>
      <c r="S644" s="322"/>
      <c r="T644" s="314">
        <f ca="1">+T645</f>
        <v>0</v>
      </c>
      <c r="U644" s="313">
        <f t="shared" si="19"/>
        <v>1</v>
      </c>
      <c r="V644" s="319" t="str">
        <f>+VLOOKUP(A644,bd_lista!$A$3:$E$593,5,FALSE)</f>
        <v>Gobiernos Autonomos Municipales</v>
      </c>
      <c r="W644" s="425" t="str">
        <f>+V644</f>
        <v>Gobiernos Autonomos Municipales</v>
      </c>
    </row>
    <row r="645" spans="1:23" customFormat="1" ht="15" hidden="1" customHeight="1">
      <c r="A645" s="323">
        <v>1708</v>
      </c>
      <c r="B645" s="428"/>
      <c r="C645" s="318" t="str">
        <f>+VLOOKUP(A645,bd_lista!$A$3:$C$593,3,FALSE)</f>
        <v>Gobierno Autónomo Municipal de San Miguel (San Miguel de Velasco)</v>
      </c>
      <c r="D645" s="430"/>
      <c r="E645" s="347" t="s">
        <v>1419</v>
      </c>
      <c r="F645" s="314">
        <f ca="1">+IFERROR(INDEX('Hoja de Trabajo para listado'!$A$155:$Z$1048576,MATCH($A645,'Hoja de Trabajo para listado'!$A$155:$A$1048576,0),MATCH((CUADRO!F$5&amp;$E645),'Hoja de Trabajo para listado'!$A$151:$Z$151,0)),0)+IFERROR(INDEX('Hoja de Trabajo para listado'!$AB$155:$BA$1048576,MATCH($A645,'Hoja de Trabajo para listado'!$AB$155:$AB$1048576,0),MATCH((CUADRO!F$5&amp;$E645),'Hoja de Trabajo para listado'!$AB$151:$BA$151,0)),0)+IFERROR(INDEX('Hoja de Trabajo para listado'!$BC$155:$CB$1048576,MATCH($A645,'Hoja de Trabajo para listado'!$BC$155:$BC$1048576,0),MATCH((CUADRO!F$5&amp;$E645),'Hoja de Trabajo para listado'!$BC$151:$CB$151,0)),0)+IFERROR(INDEX('Hoja de Trabajo para listado'!$DE$153:$DG$274,MATCH($A645,'Hoja de Trabajo para listado'!$DE$153:$DE$1048576,0),MATCH((CUADRO!F$5&amp;$E645),'Hoja de Trabajo para listado'!$DE$151:$DG$151,0)),0)+IFERROR(INDEX('Hoja de Trabajo para listado'!$CD$155:$DC$1048576,MATCH($A645,'Hoja de Trabajo para listado'!$CD$155:$CD$1048576,0),MATCH((CUADRO!F$5&amp;$E645),'Hoja de Trabajo para listado'!$CD$151:$DC$151,0)),0)</f>
        <v>0</v>
      </c>
      <c r="G645" s="314">
        <f ca="1">+IFERROR(INDEX('Hoja de Trabajo para listado'!$A$155:$Z$1048576,MATCH($A645,'Hoja de Trabajo para listado'!$A$155:$A$1048576,0),MATCH((CUADRO!G$5&amp;$E645),'Hoja de Trabajo para listado'!$A$151:$Z$151,0)),0)+IFERROR(INDEX('Hoja de Trabajo para listado'!$AB$155:$BA$1048576,MATCH($A645,'Hoja de Trabajo para listado'!$AB$155:$AB$1048576,0),MATCH((CUADRO!G$5&amp;$E645),'Hoja de Trabajo para listado'!$AB$151:$BA$151,0)),0)+IFERROR(INDEX('Hoja de Trabajo para listado'!$BC$155:$CB$1048576,MATCH($A645,'Hoja de Trabajo para listado'!$BC$155:$BC$1048576,0),MATCH((CUADRO!G$5&amp;$E645),'Hoja de Trabajo para listado'!$BC$151:$CB$151,0)),0)+IFERROR(INDEX('Hoja de Trabajo para listado'!$DE$153:$DG$274,MATCH($A645,'Hoja de Trabajo para listado'!$DE$153:$DE$1048576,0),MATCH((CUADRO!G$5&amp;$E645),'Hoja de Trabajo para listado'!$DE$151:$DG$151,0)),0)+IFERROR(INDEX('Hoja de Trabajo para listado'!$CD$155:$DC$1048576,MATCH($A645,'Hoja de Trabajo para listado'!$CD$155:$CD$1048576,0),MATCH((CUADRO!G$5&amp;$E645),'Hoja de Trabajo para listado'!$CD$151:$DC$151,0)),0)</f>
        <v>0</v>
      </c>
      <c r="H645" s="314">
        <f ca="1">+IFERROR(INDEX('Hoja de Trabajo para listado'!$A$155:$Z$1048576,MATCH($A645,'Hoja de Trabajo para listado'!$A$155:$A$1048576,0),MATCH((CUADRO!H$5&amp;$E645),'Hoja de Trabajo para listado'!$A$151:$Z$151,0)),0)+IFERROR(INDEX('Hoja de Trabajo para listado'!$AB$155:$BA$1048576,MATCH($A645,'Hoja de Trabajo para listado'!$AB$155:$AB$1048576,0),MATCH((CUADRO!H$5&amp;$E645),'Hoja de Trabajo para listado'!$AB$151:$BA$151,0)),0)+IFERROR(INDEX('Hoja de Trabajo para listado'!$BC$155:$CB$1048576,MATCH($A645,'Hoja de Trabajo para listado'!$BC$155:$BC$1048576,0),MATCH((CUADRO!H$5&amp;$E645),'Hoja de Trabajo para listado'!$BC$151:$CB$151,0)),0)+IFERROR(INDEX('Hoja de Trabajo para listado'!$DE$153:$DG$274,MATCH($A645,'Hoja de Trabajo para listado'!$DE$153:$DE$1048576,0),MATCH((CUADRO!H$5&amp;$E645),'Hoja de Trabajo para listado'!$DE$151:$DG$151,0)),0)+IFERROR(INDEX('Hoja de Trabajo para listado'!$CD$155:$DC$1048576,MATCH($A645,'Hoja de Trabajo para listado'!$CD$155:$CD$1048576,0),MATCH((CUADRO!H$5&amp;$E645),'Hoja de Trabajo para listado'!$CD$151:$DC$151,0)),0)</f>
        <v>0</v>
      </c>
      <c r="I645" s="314">
        <f ca="1">+IFERROR(INDEX('Hoja de Trabajo para listado'!$A$155:$Z$1048576,MATCH($A645,'Hoja de Trabajo para listado'!$A$155:$A$1048576,0),MATCH((CUADRO!I$5&amp;$E645),'Hoja de Trabajo para listado'!$A$151:$Z$151,0)),0)+IFERROR(INDEX('Hoja de Trabajo para listado'!$AB$155:$BA$1048576,MATCH($A645,'Hoja de Trabajo para listado'!$AB$155:$AB$1048576,0),MATCH((CUADRO!I$5&amp;$E645),'Hoja de Trabajo para listado'!$AB$151:$BA$151,0)),0)+IFERROR(INDEX('Hoja de Trabajo para listado'!$BC$155:$CB$1048576,MATCH($A645,'Hoja de Trabajo para listado'!$BC$155:$BC$1048576,0),MATCH((CUADRO!I$5&amp;$E645),'Hoja de Trabajo para listado'!$BC$151:$CB$151,0)),0)+IFERROR(INDEX('Hoja de Trabajo para listado'!$DE$153:$DG$274,MATCH($A645,'Hoja de Trabajo para listado'!$DE$153:$DE$1048576,0),MATCH((CUADRO!I$5&amp;$E645),'Hoja de Trabajo para listado'!$DE$151:$DG$151,0)),0)+IFERROR(INDEX('Hoja de Trabajo para listado'!$CD$155:$DC$1048576,MATCH($A645,'Hoja de Trabajo para listado'!$CD$155:$CD$1048576,0),MATCH((CUADRO!I$5&amp;$E645),'Hoja de Trabajo para listado'!$CD$151:$DC$151,0)),0)</f>
        <v>0</v>
      </c>
      <c r="J645" s="314">
        <f ca="1">+IFERROR(INDEX('Hoja de Trabajo para listado'!$A$155:$Z$1048576,MATCH($A645,'Hoja de Trabajo para listado'!$A$155:$A$1048576,0),MATCH((CUADRO!J$5&amp;$E645),'Hoja de Trabajo para listado'!$A$151:$Z$151,0)),0)+IFERROR(INDEX('Hoja de Trabajo para listado'!$AB$155:$BA$1048576,MATCH($A645,'Hoja de Trabajo para listado'!$AB$155:$AB$1048576,0),MATCH((CUADRO!J$5&amp;$E645),'Hoja de Trabajo para listado'!$AB$151:$BA$151,0)),0)+IFERROR(INDEX('Hoja de Trabajo para listado'!$BC$155:$CB$1048576,MATCH($A645,'Hoja de Trabajo para listado'!$BC$155:$BC$1048576,0),MATCH((CUADRO!J$5&amp;$E645),'Hoja de Trabajo para listado'!$BC$151:$CB$151,0)),0)+IFERROR(INDEX('Hoja de Trabajo para listado'!$DE$153:$DG$274,MATCH($A645,'Hoja de Trabajo para listado'!$DE$153:$DE$1048576,0),MATCH((CUADRO!J$5&amp;$E645),'Hoja de Trabajo para listado'!$DE$151:$DG$151,0)),0)+IFERROR(INDEX('Hoja de Trabajo para listado'!$CD$155:$DC$1048576,MATCH($A645,'Hoja de Trabajo para listado'!$CD$155:$CD$1048576,0),MATCH((CUADRO!J$5&amp;$E645),'Hoja de Trabajo para listado'!$CD$151:$DC$151,0)),0)</f>
        <v>0</v>
      </c>
      <c r="K645" s="314">
        <f ca="1">+IFERROR(INDEX('Hoja de Trabajo para listado'!$A$155:$Z$1048576,MATCH($A645,'Hoja de Trabajo para listado'!$A$155:$A$1048576,0),MATCH((CUADRO!K$5&amp;$E645),'Hoja de Trabajo para listado'!$A$151:$Z$151,0)),0)+IFERROR(INDEX('Hoja de Trabajo para listado'!$AB$155:$BA$1048576,MATCH($A645,'Hoja de Trabajo para listado'!$AB$155:$AB$1048576,0),MATCH((CUADRO!K$5&amp;$E645),'Hoja de Trabajo para listado'!$AB$151:$BA$151,0)),0)+IFERROR(INDEX('Hoja de Trabajo para listado'!$BC$155:$CB$1048576,MATCH($A645,'Hoja de Trabajo para listado'!$BC$155:$BC$1048576,0),MATCH((CUADRO!K$5&amp;$E645),'Hoja de Trabajo para listado'!$BC$151:$CB$151,0)),0)+IFERROR(INDEX('Hoja de Trabajo para listado'!$DE$153:$DG$274,MATCH($A645,'Hoja de Trabajo para listado'!$DE$153:$DE$1048576,0),MATCH((CUADRO!K$5&amp;$E645),'Hoja de Trabajo para listado'!$DE$151:$DG$151,0)),0)+IFERROR(INDEX('Hoja de Trabajo para listado'!$CD$155:$DC$1048576,MATCH($A645,'Hoja de Trabajo para listado'!$CD$155:$CD$1048576,0),MATCH((CUADRO!K$5&amp;$E645),'Hoja de Trabajo para listado'!$CD$151:$DC$151,0)),0)</f>
        <v>0</v>
      </c>
      <c r="L645" s="314">
        <f ca="1">+IFERROR(INDEX('Hoja de Trabajo para listado'!$A$155:$Z$1048576,MATCH($A645,'Hoja de Trabajo para listado'!$A$155:$A$1048576,0),MATCH((CUADRO!L$5&amp;$E645),'Hoja de Trabajo para listado'!$A$151:$Z$151,0)),0)+IFERROR(INDEX('Hoja de Trabajo para listado'!$AB$155:$BA$1048576,MATCH($A645,'Hoja de Trabajo para listado'!$AB$155:$AB$1048576,0),MATCH((CUADRO!L$5&amp;$E645),'Hoja de Trabajo para listado'!$AB$151:$BA$151,0)),0)+IFERROR(INDEX('Hoja de Trabajo para listado'!$BC$155:$CB$1048576,MATCH($A645,'Hoja de Trabajo para listado'!$BC$155:$BC$1048576,0),MATCH((CUADRO!L$5&amp;$E645),'Hoja de Trabajo para listado'!$BC$151:$CB$151,0)),0)+IFERROR(INDEX('Hoja de Trabajo para listado'!$DE$153:$DG$274,MATCH($A645,'Hoja de Trabajo para listado'!$DE$153:$DE$1048576,0),MATCH((CUADRO!L$5&amp;$E645),'Hoja de Trabajo para listado'!$DE$151:$DG$151,0)),0)+IFERROR(INDEX('Hoja de Trabajo para listado'!$CD$155:$DC$1048576,MATCH($A645,'Hoja de Trabajo para listado'!$CD$155:$CD$1048576,0),MATCH((CUADRO!L$5&amp;$E645),'Hoja de Trabajo para listado'!$CD$151:$DC$151,0)),0)</f>
        <v>0</v>
      </c>
      <c r="M645" s="314">
        <f ca="1">+IFERROR(INDEX('Hoja de Trabajo para listado'!$A$155:$Z$1048576,MATCH($A645,'Hoja de Trabajo para listado'!$A$155:$A$1048576,0),MATCH((CUADRO!M$5&amp;$E645),'Hoja de Trabajo para listado'!$A$151:$Z$151,0)),0)+IFERROR(INDEX('Hoja de Trabajo para listado'!$AB$155:$BA$1048576,MATCH($A645,'Hoja de Trabajo para listado'!$AB$155:$AB$1048576,0),MATCH((CUADRO!M$5&amp;$E645),'Hoja de Trabajo para listado'!$AB$151:$BA$151,0)),0)+IFERROR(INDEX('Hoja de Trabajo para listado'!$BC$155:$CB$1048576,MATCH($A645,'Hoja de Trabajo para listado'!$BC$155:$BC$1048576,0),MATCH((CUADRO!M$5&amp;$E645),'Hoja de Trabajo para listado'!$BC$151:$CB$151,0)),0)+IFERROR(INDEX('Hoja de Trabajo para listado'!$DE$153:$DG$274,MATCH($A645,'Hoja de Trabajo para listado'!$DE$153:$DE$1048576,0),MATCH((CUADRO!M$5&amp;$E645),'Hoja de Trabajo para listado'!$DE$151:$DG$151,0)),0)+IFERROR(INDEX('Hoja de Trabajo para listado'!$CD$155:$DC$1048576,MATCH($A645,'Hoja de Trabajo para listado'!$CD$155:$CD$1048576,0),MATCH((CUADRO!M$5&amp;$E645),'Hoja de Trabajo para listado'!$CD$151:$DC$151,0)),0)</f>
        <v>0</v>
      </c>
      <c r="N645" s="314">
        <f ca="1">+IFERROR(INDEX('Hoja de Trabajo para listado'!$A$155:$Z$1048576,MATCH($A645,'Hoja de Trabajo para listado'!$A$155:$A$1048576,0),MATCH((CUADRO!N$5&amp;$E645),'Hoja de Trabajo para listado'!$A$151:$Z$151,0)),0)+IFERROR(INDEX('Hoja de Trabajo para listado'!$AB$155:$BA$1048576,MATCH($A645,'Hoja de Trabajo para listado'!$AB$155:$AB$1048576,0),MATCH((CUADRO!N$5&amp;$E645),'Hoja de Trabajo para listado'!$AB$151:$BA$151,0)),0)+IFERROR(INDEX('Hoja de Trabajo para listado'!$BC$155:$CB$1048576,MATCH($A645,'Hoja de Trabajo para listado'!$BC$155:$BC$1048576,0),MATCH((CUADRO!N$5&amp;$E645),'Hoja de Trabajo para listado'!$BC$151:$CB$151,0)),0)+IFERROR(INDEX('Hoja de Trabajo para listado'!$DE$153:$DG$274,MATCH($A645,'Hoja de Trabajo para listado'!$DE$153:$DE$1048576,0),MATCH((CUADRO!N$5&amp;$E645),'Hoja de Trabajo para listado'!$DE$151:$DG$151,0)),0)+IFERROR(INDEX('Hoja de Trabajo para listado'!$CD$155:$DC$1048576,MATCH($A645,'Hoja de Trabajo para listado'!$CD$155:$CD$1048576,0),MATCH((CUADRO!N$5&amp;$E645),'Hoja de Trabajo para listado'!$CD$151:$DC$151,0)),0)</f>
        <v>0</v>
      </c>
      <c r="O645" s="314">
        <f ca="1">+IFERROR(INDEX('Hoja de Trabajo para listado'!$A$155:$Z$1048576,MATCH($A645,'Hoja de Trabajo para listado'!$A$155:$A$1048576,0),MATCH((CUADRO!O$5&amp;$E645),'Hoja de Trabajo para listado'!$A$151:$Z$151,0)),0)+IFERROR(INDEX('Hoja de Trabajo para listado'!$AB$155:$BA$1048576,MATCH($A645,'Hoja de Trabajo para listado'!$AB$155:$AB$1048576,0),MATCH((CUADRO!O$5&amp;$E645),'Hoja de Trabajo para listado'!$AB$151:$BA$151,0)),0)+IFERROR(INDEX('Hoja de Trabajo para listado'!$BC$155:$CB$1048576,MATCH($A645,'Hoja de Trabajo para listado'!$BC$155:$BC$1048576,0),MATCH((CUADRO!O$5&amp;$E645),'Hoja de Trabajo para listado'!$BC$151:$CB$151,0)),0)+IFERROR(INDEX('Hoja de Trabajo para listado'!$DE$153:$DG$274,MATCH($A645,'Hoja de Trabajo para listado'!$DE$153:$DE$1048576,0),MATCH((CUADRO!O$5&amp;$E645),'Hoja de Trabajo para listado'!$DE$151:$DG$151,0)),0)+IFERROR(INDEX('Hoja de Trabajo para listado'!$CD$155:$DC$1048576,MATCH($A645,'Hoja de Trabajo para listado'!$CD$155:$CD$1048576,0),MATCH((CUADRO!O$5&amp;$E645),'Hoja de Trabajo para listado'!$CD$151:$DC$151,0)),0)</f>
        <v>0</v>
      </c>
      <c r="P645" s="314">
        <f ca="1">+IFERROR(INDEX('Hoja de Trabajo para listado'!$A$155:$Z$1048576,MATCH($A645,'Hoja de Trabajo para listado'!$A$155:$A$1048576,0),MATCH((CUADRO!P$5&amp;$E645),'Hoja de Trabajo para listado'!$A$151:$Z$151,0)),0)+IFERROR(INDEX('Hoja de Trabajo para listado'!$AB$155:$BA$1048576,MATCH($A645,'Hoja de Trabajo para listado'!$AB$155:$AB$1048576,0),MATCH((CUADRO!P$5&amp;$E645),'Hoja de Trabajo para listado'!$AB$151:$BA$151,0)),0)+IFERROR(INDEX('Hoja de Trabajo para listado'!$BC$155:$CB$1048576,MATCH($A645,'Hoja de Trabajo para listado'!$BC$155:$BC$1048576,0),MATCH((CUADRO!P$5&amp;$E645),'Hoja de Trabajo para listado'!$BC$151:$CB$151,0)),0)+IFERROR(INDEX('Hoja de Trabajo para listado'!$DE$153:$DG$274,MATCH($A645,'Hoja de Trabajo para listado'!$DE$153:$DE$1048576,0),MATCH((CUADRO!P$5&amp;$E645),'Hoja de Trabajo para listado'!$DE$151:$DG$151,0)),0)+IFERROR(INDEX('Hoja de Trabajo para listado'!$CD$155:$DC$1048576,MATCH($A645,'Hoja de Trabajo para listado'!$CD$155:$CD$1048576,0),MATCH((CUADRO!P$5&amp;$E645),'Hoja de Trabajo para listado'!$CD$151:$DC$151,0)),0)</f>
        <v>0</v>
      </c>
      <c r="Q645" s="314">
        <f ca="1">+IFERROR(INDEX('Hoja de Trabajo para listado'!$A$155:$Z$1048576,MATCH($A645,'Hoja de Trabajo para listado'!$A$155:$A$1048576,0),MATCH((CUADRO!Q$5&amp;$E645),'Hoja de Trabajo para listado'!$A$151:$Z$151,0)),0)+IFERROR(INDEX('Hoja de Trabajo para listado'!$AB$155:$BA$1048576,MATCH($A645,'Hoja de Trabajo para listado'!$AB$155:$AB$1048576,0),MATCH((CUADRO!Q$5&amp;$E645),'Hoja de Trabajo para listado'!$AB$151:$BA$151,0)),0)+IFERROR(INDEX('Hoja de Trabajo para listado'!$BC$155:$CB$1048576,MATCH($A645,'Hoja de Trabajo para listado'!$BC$155:$BC$1048576,0),MATCH((CUADRO!Q$5&amp;$E645),'Hoja de Trabajo para listado'!$BC$151:$CB$151,0)),0)+IFERROR(INDEX('Hoja de Trabajo para listado'!$DE$153:$DG$274,MATCH($A645,'Hoja de Trabajo para listado'!$DE$153:$DE$1048576,0),MATCH((CUADRO!Q$5&amp;$E645),'Hoja de Trabajo para listado'!$DE$151:$DG$151,0)),0)+IFERROR(INDEX('Hoja de Trabajo para listado'!$CD$155:$DC$1048576,MATCH($A645,'Hoja de Trabajo para listado'!$CD$155:$CD$1048576,0),MATCH((CUADRO!Q$5&amp;$E645),'Hoja de Trabajo para listado'!$CD$151:$DC$151,0)),0)</f>
        <v>0</v>
      </c>
      <c r="R645" s="314">
        <f t="shared" ca="1" si="18"/>
        <v>0</v>
      </c>
      <c r="S645" s="322">
        <f ca="1">+R644+R645</f>
        <v>0</v>
      </c>
      <c r="T645" s="314">
        <f ca="1">+S645</f>
        <v>0</v>
      </c>
      <c r="U645" s="313">
        <f t="shared" si="19"/>
        <v>2</v>
      </c>
      <c r="V645" s="319" t="str">
        <f>+VLOOKUP(A645,bd_lista!$A$3:$E$593,5,FALSE)</f>
        <v>Gobiernos Autonomos Municipales</v>
      </c>
      <c r="W645" s="426"/>
    </row>
    <row r="646" spans="1:23" customFormat="1" ht="15" hidden="1" customHeight="1">
      <c r="A646" s="323">
        <v>1709</v>
      </c>
      <c r="B646" s="427">
        <f>+A646</f>
        <v>1709</v>
      </c>
      <c r="C646" s="318" t="str">
        <f>+VLOOKUP(A646,bd_lista!$A$3:$C$593,3,FALSE)</f>
        <v>Gobierno Autónomo Municipal de San Rafael</v>
      </c>
      <c r="D646" s="429" t="str">
        <f>+C646</f>
        <v>Gobierno Autónomo Municipal de San Rafael</v>
      </c>
      <c r="E646" s="346" t="s">
        <v>1418</v>
      </c>
      <c r="F646" s="314">
        <f ca="1">+IFERROR(INDEX('Hoja de Trabajo para listado'!$A$155:$Z$1048576,MATCH($A646,'Hoja de Trabajo para listado'!$A$155:$A$1048576,0),MATCH((CUADRO!F$5&amp;$E646),'Hoja de Trabajo para listado'!$A$151:$Z$151,0)),0)+IFERROR(INDEX('Hoja de Trabajo para listado'!$AB$155:$BA$1048576,MATCH($A646,'Hoja de Trabajo para listado'!$AB$155:$AB$1048576,0),MATCH((CUADRO!F$5&amp;$E646),'Hoja de Trabajo para listado'!$AB$151:$BA$151,0)),0)+IFERROR(INDEX('Hoja de Trabajo para listado'!$BC$155:$CB$1048576,MATCH($A646,'Hoja de Trabajo para listado'!$BC$155:$BC$1048576,0),MATCH((CUADRO!F$5&amp;$E646),'Hoja de Trabajo para listado'!$BC$151:$CB$151,0)),0)+IFERROR(INDEX('Hoja de Trabajo para listado'!$DE$153:$DG$274,MATCH($A646,'Hoja de Trabajo para listado'!$DE$153:$DE$1048576,0),MATCH((CUADRO!F$5&amp;$E646),'Hoja de Trabajo para listado'!$DE$151:$DG$151,0)),0)+IFERROR(INDEX('Hoja de Trabajo para listado'!$CD$155:$DC$1048576,MATCH($A646,'Hoja de Trabajo para listado'!$CD$155:$CD$1048576,0),MATCH((CUADRO!F$5&amp;$E646),'Hoja de Trabajo para listado'!$CD$151:$DC$151,0)),0)</f>
        <v>0</v>
      </c>
      <c r="G646" s="314">
        <f ca="1">+IFERROR(INDEX('Hoja de Trabajo para listado'!$A$155:$Z$1048576,MATCH($A646,'Hoja de Trabajo para listado'!$A$155:$A$1048576,0),MATCH((CUADRO!G$5&amp;$E646),'Hoja de Trabajo para listado'!$A$151:$Z$151,0)),0)+IFERROR(INDEX('Hoja de Trabajo para listado'!$AB$155:$BA$1048576,MATCH($A646,'Hoja de Trabajo para listado'!$AB$155:$AB$1048576,0),MATCH((CUADRO!G$5&amp;$E646),'Hoja de Trabajo para listado'!$AB$151:$BA$151,0)),0)+IFERROR(INDEX('Hoja de Trabajo para listado'!$BC$155:$CB$1048576,MATCH($A646,'Hoja de Trabajo para listado'!$BC$155:$BC$1048576,0),MATCH((CUADRO!G$5&amp;$E646),'Hoja de Trabajo para listado'!$BC$151:$CB$151,0)),0)+IFERROR(INDEX('Hoja de Trabajo para listado'!$DE$153:$DG$274,MATCH($A646,'Hoja de Trabajo para listado'!$DE$153:$DE$1048576,0),MATCH((CUADRO!G$5&amp;$E646),'Hoja de Trabajo para listado'!$DE$151:$DG$151,0)),0)+IFERROR(INDEX('Hoja de Trabajo para listado'!$CD$155:$DC$1048576,MATCH($A646,'Hoja de Trabajo para listado'!$CD$155:$CD$1048576,0),MATCH((CUADRO!G$5&amp;$E646),'Hoja de Trabajo para listado'!$CD$151:$DC$151,0)),0)</f>
        <v>0</v>
      </c>
      <c r="H646" s="314">
        <f ca="1">+IFERROR(INDEX('Hoja de Trabajo para listado'!$A$155:$Z$1048576,MATCH($A646,'Hoja de Trabajo para listado'!$A$155:$A$1048576,0),MATCH((CUADRO!H$5&amp;$E646),'Hoja de Trabajo para listado'!$A$151:$Z$151,0)),0)+IFERROR(INDEX('Hoja de Trabajo para listado'!$AB$155:$BA$1048576,MATCH($A646,'Hoja de Trabajo para listado'!$AB$155:$AB$1048576,0),MATCH((CUADRO!H$5&amp;$E646),'Hoja de Trabajo para listado'!$AB$151:$BA$151,0)),0)+IFERROR(INDEX('Hoja de Trabajo para listado'!$BC$155:$CB$1048576,MATCH($A646,'Hoja de Trabajo para listado'!$BC$155:$BC$1048576,0),MATCH((CUADRO!H$5&amp;$E646),'Hoja de Trabajo para listado'!$BC$151:$CB$151,0)),0)+IFERROR(INDEX('Hoja de Trabajo para listado'!$DE$153:$DG$274,MATCH($A646,'Hoja de Trabajo para listado'!$DE$153:$DE$1048576,0),MATCH((CUADRO!H$5&amp;$E646),'Hoja de Trabajo para listado'!$DE$151:$DG$151,0)),0)+IFERROR(INDEX('Hoja de Trabajo para listado'!$CD$155:$DC$1048576,MATCH($A646,'Hoja de Trabajo para listado'!$CD$155:$CD$1048576,0),MATCH((CUADRO!H$5&amp;$E646),'Hoja de Trabajo para listado'!$CD$151:$DC$151,0)),0)</f>
        <v>0</v>
      </c>
      <c r="I646" s="314">
        <f ca="1">+IFERROR(INDEX('Hoja de Trabajo para listado'!$A$155:$Z$1048576,MATCH($A646,'Hoja de Trabajo para listado'!$A$155:$A$1048576,0),MATCH((CUADRO!I$5&amp;$E646),'Hoja de Trabajo para listado'!$A$151:$Z$151,0)),0)+IFERROR(INDEX('Hoja de Trabajo para listado'!$AB$155:$BA$1048576,MATCH($A646,'Hoja de Trabajo para listado'!$AB$155:$AB$1048576,0),MATCH((CUADRO!I$5&amp;$E646),'Hoja de Trabajo para listado'!$AB$151:$BA$151,0)),0)+IFERROR(INDEX('Hoja de Trabajo para listado'!$BC$155:$CB$1048576,MATCH($A646,'Hoja de Trabajo para listado'!$BC$155:$BC$1048576,0),MATCH((CUADRO!I$5&amp;$E646),'Hoja de Trabajo para listado'!$BC$151:$CB$151,0)),0)+IFERROR(INDEX('Hoja de Trabajo para listado'!$DE$153:$DG$274,MATCH($A646,'Hoja de Trabajo para listado'!$DE$153:$DE$1048576,0),MATCH((CUADRO!I$5&amp;$E646),'Hoja de Trabajo para listado'!$DE$151:$DG$151,0)),0)+IFERROR(INDEX('Hoja de Trabajo para listado'!$CD$155:$DC$1048576,MATCH($A646,'Hoja de Trabajo para listado'!$CD$155:$CD$1048576,0),MATCH((CUADRO!I$5&amp;$E646),'Hoja de Trabajo para listado'!$CD$151:$DC$151,0)),0)</f>
        <v>0</v>
      </c>
      <c r="J646" s="314">
        <f ca="1">+IFERROR(INDEX('Hoja de Trabajo para listado'!$A$155:$Z$1048576,MATCH($A646,'Hoja de Trabajo para listado'!$A$155:$A$1048576,0),MATCH((CUADRO!J$5&amp;$E646),'Hoja de Trabajo para listado'!$A$151:$Z$151,0)),0)+IFERROR(INDEX('Hoja de Trabajo para listado'!$AB$155:$BA$1048576,MATCH($A646,'Hoja de Trabajo para listado'!$AB$155:$AB$1048576,0),MATCH((CUADRO!J$5&amp;$E646),'Hoja de Trabajo para listado'!$AB$151:$BA$151,0)),0)+IFERROR(INDEX('Hoja de Trabajo para listado'!$BC$155:$CB$1048576,MATCH($A646,'Hoja de Trabajo para listado'!$BC$155:$BC$1048576,0),MATCH((CUADRO!J$5&amp;$E646),'Hoja de Trabajo para listado'!$BC$151:$CB$151,0)),0)+IFERROR(INDEX('Hoja de Trabajo para listado'!$DE$153:$DG$274,MATCH($A646,'Hoja de Trabajo para listado'!$DE$153:$DE$1048576,0),MATCH((CUADRO!J$5&amp;$E646),'Hoja de Trabajo para listado'!$DE$151:$DG$151,0)),0)+IFERROR(INDEX('Hoja de Trabajo para listado'!$CD$155:$DC$1048576,MATCH($A646,'Hoja de Trabajo para listado'!$CD$155:$CD$1048576,0),MATCH((CUADRO!J$5&amp;$E646),'Hoja de Trabajo para listado'!$CD$151:$DC$151,0)),0)</f>
        <v>0</v>
      </c>
      <c r="K646" s="314">
        <f ca="1">+IFERROR(INDEX('Hoja de Trabajo para listado'!$A$155:$Z$1048576,MATCH($A646,'Hoja de Trabajo para listado'!$A$155:$A$1048576,0),MATCH((CUADRO!K$5&amp;$E646),'Hoja de Trabajo para listado'!$A$151:$Z$151,0)),0)+IFERROR(INDEX('Hoja de Trabajo para listado'!$AB$155:$BA$1048576,MATCH($A646,'Hoja de Trabajo para listado'!$AB$155:$AB$1048576,0),MATCH((CUADRO!K$5&amp;$E646),'Hoja de Trabajo para listado'!$AB$151:$BA$151,0)),0)+IFERROR(INDEX('Hoja de Trabajo para listado'!$BC$155:$CB$1048576,MATCH($A646,'Hoja de Trabajo para listado'!$BC$155:$BC$1048576,0),MATCH((CUADRO!K$5&amp;$E646),'Hoja de Trabajo para listado'!$BC$151:$CB$151,0)),0)+IFERROR(INDEX('Hoja de Trabajo para listado'!$DE$153:$DG$274,MATCH($A646,'Hoja de Trabajo para listado'!$DE$153:$DE$1048576,0),MATCH((CUADRO!K$5&amp;$E646),'Hoja de Trabajo para listado'!$DE$151:$DG$151,0)),0)+IFERROR(INDEX('Hoja de Trabajo para listado'!$CD$155:$DC$1048576,MATCH($A646,'Hoja de Trabajo para listado'!$CD$155:$CD$1048576,0),MATCH((CUADRO!K$5&amp;$E646),'Hoja de Trabajo para listado'!$CD$151:$DC$151,0)),0)</f>
        <v>0</v>
      </c>
      <c r="L646" s="314">
        <f ca="1">+IFERROR(INDEX('Hoja de Trabajo para listado'!$A$155:$Z$1048576,MATCH($A646,'Hoja de Trabajo para listado'!$A$155:$A$1048576,0),MATCH((CUADRO!L$5&amp;$E646),'Hoja de Trabajo para listado'!$A$151:$Z$151,0)),0)+IFERROR(INDEX('Hoja de Trabajo para listado'!$AB$155:$BA$1048576,MATCH($A646,'Hoja de Trabajo para listado'!$AB$155:$AB$1048576,0),MATCH((CUADRO!L$5&amp;$E646),'Hoja de Trabajo para listado'!$AB$151:$BA$151,0)),0)+IFERROR(INDEX('Hoja de Trabajo para listado'!$BC$155:$CB$1048576,MATCH($A646,'Hoja de Trabajo para listado'!$BC$155:$BC$1048576,0),MATCH((CUADRO!L$5&amp;$E646),'Hoja de Trabajo para listado'!$BC$151:$CB$151,0)),0)+IFERROR(INDEX('Hoja de Trabajo para listado'!$DE$153:$DG$274,MATCH($A646,'Hoja de Trabajo para listado'!$DE$153:$DE$1048576,0),MATCH((CUADRO!L$5&amp;$E646),'Hoja de Trabajo para listado'!$DE$151:$DG$151,0)),0)+IFERROR(INDEX('Hoja de Trabajo para listado'!$CD$155:$DC$1048576,MATCH($A646,'Hoja de Trabajo para listado'!$CD$155:$CD$1048576,0),MATCH((CUADRO!L$5&amp;$E646),'Hoja de Trabajo para listado'!$CD$151:$DC$151,0)),0)</f>
        <v>0</v>
      </c>
      <c r="M646" s="314">
        <f ca="1">+IFERROR(INDEX('Hoja de Trabajo para listado'!$A$155:$Z$1048576,MATCH($A646,'Hoja de Trabajo para listado'!$A$155:$A$1048576,0),MATCH((CUADRO!M$5&amp;$E646),'Hoja de Trabajo para listado'!$A$151:$Z$151,0)),0)+IFERROR(INDEX('Hoja de Trabajo para listado'!$AB$155:$BA$1048576,MATCH($A646,'Hoja de Trabajo para listado'!$AB$155:$AB$1048576,0),MATCH((CUADRO!M$5&amp;$E646),'Hoja de Trabajo para listado'!$AB$151:$BA$151,0)),0)+IFERROR(INDEX('Hoja de Trabajo para listado'!$BC$155:$CB$1048576,MATCH($A646,'Hoja de Trabajo para listado'!$BC$155:$BC$1048576,0),MATCH((CUADRO!M$5&amp;$E646),'Hoja de Trabajo para listado'!$BC$151:$CB$151,0)),0)+IFERROR(INDEX('Hoja de Trabajo para listado'!$DE$153:$DG$274,MATCH($A646,'Hoja de Trabajo para listado'!$DE$153:$DE$1048576,0),MATCH((CUADRO!M$5&amp;$E646),'Hoja de Trabajo para listado'!$DE$151:$DG$151,0)),0)+IFERROR(INDEX('Hoja de Trabajo para listado'!$CD$155:$DC$1048576,MATCH($A646,'Hoja de Trabajo para listado'!$CD$155:$CD$1048576,0),MATCH((CUADRO!M$5&amp;$E646),'Hoja de Trabajo para listado'!$CD$151:$DC$151,0)),0)</f>
        <v>0</v>
      </c>
      <c r="N646" s="314">
        <f ca="1">+IFERROR(INDEX('Hoja de Trabajo para listado'!$A$155:$Z$1048576,MATCH($A646,'Hoja de Trabajo para listado'!$A$155:$A$1048576,0),MATCH((CUADRO!N$5&amp;$E646),'Hoja de Trabajo para listado'!$A$151:$Z$151,0)),0)+IFERROR(INDEX('Hoja de Trabajo para listado'!$AB$155:$BA$1048576,MATCH($A646,'Hoja de Trabajo para listado'!$AB$155:$AB$1048576,0),MATCH((CUADRO!N$5&amp;$E646),'Hoja de Trabajo para listado'!$AB$151:$BA$151,0)),0)+IFERROR(INDEX('Hoja de Trabajo para listado'!$BC$155:$CB$1048576,MATCH($A646,'Hoja de Trabajo para listado'!$BC$155:$BC$1048576,0),MATCH((CUADRO!N$5&amp;$E646),'Hoja de Trabajo para listado'!$BC$151:$CB$151,0)),0)+IFERROR(INDEX('Hoja de Trabajo para listado'!$DE$153:$DG$274,MATCH($A646,'Hoja de Trabajo para listado'!$DE$153:$DE$1048576,0),MATCH((CUADRO!N$5&amp;$E646),'Hoja de Trabajo para listado'!$DE$151:$DG$151,0)),0)+IFERROR(INDEX('Hoja de Trabajo para listado'!$CD$155:$DC$1048576,MATCH($A646,'Hoja de Trabajo para listado'!$CD$155:$CD$1048576,0),MATCH((CUADRO!N$5&amp;$E646),'Hoja de Trabajo para listado'!$CD$151:$DC$151,0)),0)</f>
        <v>0</v>
      </c>
      <c r="O646" s="314">
        <f ca="1">+IFERROR(INDEX('Hoja de Trabajo para listado'!$A$155:$Z$1048576,MATCH($A646,'Hoja de Trabajo para listado'!$A$155:$A$1048576,0),MATCH((CUADRO!O$5&amp;$E646),'Hoja de Trabajo para listado'!$A$151:$Z$151,0)),0)+IFERROR(INDEX('Hoja de Trabajo para listado'!$AB$155:$BA$1048576,MATCH($A646,'Hoja de Trabajo para listado'!$AB$155:$AB$1048576,0),MATCH((CUADRO!O$5&amp;$E646),'Hoja de Trabajo para listado'!$AB$151:$BA$151,0)),0)+IFERROR(INDEX('Hoja de Trabajo para listado'!$BC$155:$CB$1048576,MATCH($A646,'Hoja de Trabajo para listado'!$BC$155:$BC$1048576,0),MATCH((CUADRO!O$5&amp;$E646),'Hoja de Trabajo para listado'!$BC$151:$CB$151,0)),0)+IFERROR(INDEX('Hoja de Trabajo para listado'!$DE$153:$DG$274,MATCH($A646,'Hoja de Trabajo para listado'!$DE$153:$DE$1048576,0),MATCH((CUADRO!O$5&amp;$E646),'Hoja de Trabajo para listado'!$DE$151:$DG$151,0)),0)+IFERROR(INDEX('Hoja de Trabajo para listado'!$CD$155:$DC$1048576,MATCH($A646,'Hoja de Trabajo para listado'!$CD$155:$CD$1048576,0),MATCH((CUADRO!O$5&amp;$E646),'Hoja de Trabajo para listado'!$CD$151:$DC$151,0)),0)</f>
        <v>0</v>
      </c>
      <c r="P646" s="314">
        <f ca="1">+IFERROR(INDEX('Hoja de Trabajo para listado'!$A$155:$Z$1048576,MATCH($A646,'Hoja de Trabajo para listado'!$A$155:$A$1048576,0),MATCH((CUADRO!P$5&amp;$E646),'Hoja de Trabajo para listado'!$A$151:$Z$151,0)),0)+IFERROR(INDEX('Hoja de Trabajo para listado'!$AB$155:$BA$1048576,MATCH($A646,'Hoja de Trabajo para listado'!$AB$155:$AB$1048576,0),MATCH((CUADRO!P$5&amp;$E646),'Hoja de Trabajo para listado'!$AB$151:$BA$151,0)),0)+IFERROR(INDEX('Hoja de Trabajo para listado'!$BC$155:$CB$1048576,MATCH($A646,'Hoja de Trabajo para listado'!$BC$155:$BC$1048576,0),MATCH((CUADRO!P$5&amp;$E646),'Hoja de Trabajo para listado'!$BC$151:$CB$151,0)),0)+IFERROR(INDEX('Hoja de Trabajo para listado'!$DE$153:$DG$274,MATCH($A646,'Hoja de Trabajo para listado'!$DE$153:$DE$1048576,0),MATCH((CUADRO!P$5&amp;$E646),'Hoja de Trabajo para listado'!$DE$151:$DG$151,0)),0)+IFERROR(INDEX('Hoja de Trabajo para listado'!$CD$155:$DC$1048576,MATCH($A646,'Hoja de Trabajo para listado'!$CD$155:$CD$1048576,0),MATCH((CUADRO!P$5&amp;$E646),'Hoja de Trabajo para listado'!$CD$151:$DC$151,0)),0)</f>
        <v>0</v>
      </c>
      <c r="Q646" s="314">
        <f ca="1">+IFERROR(INDEX('Hoja de Trabajo para listado'!$A$155:$Z$1048576,MATCH($A646,'Hoja de Trabajo para listado'!$A$155:$A$1048576,0),MATCH((CUADRO!Q$5&amp;$E646),'Hoja de Trabajo para listado'!$A$151:$Z$151,0)),0)+IFERROR(INDEX('Hoja de Trabajo para listado'!$AB$155:$BA$1048576,MATCH($A646,'Hoja de Trabajo para listado'!$AB$155:$AB$1048576,0),MATCH((CUADRO!Q$5&amp;$E646),'Hoja de Trabajo para listado'!$AB$151:$BA$151,0)),0)+IFERROR(INDEX('Hoja de Trabajo para listado'!$BC$155:$CB$1048576,MATCH($A646,'Hoja de Trabajo para listado'!$BC$155:$BC$1048576,0),MATCH((CUADRO!Q$5&amp;$E646),'Hoja de Trabajo para listado'!$BC$151:$CB$151,0)),0)+IFERROR(INDEX('Hoja de Trabajo para listado'!$DE$153:$DG$274,MATCH($A646,'Hoja de Trabajo para listado'!$DE$153:$DE$1048576,0),MATCH((CUADRO!Q$5&amp;$E646),'Hoja de Trabajo para listado'!$DE$151:$DG$151,0)),0)+IFERROR(INDEX('Hoja de Trabajo para listado'!$CD$155:$DC$1048576,MATCH($A646,'Hoja de Trabajo para listado'!$CD$155:$CD$1048576,0),MATCH((CUADRO!Q$5&amp;$E646),'Hoja de Trabajo para listado'!$CD$151:$DC$151,0)),0)</f>
        <v>0</v>
      </c>
      <c r="R646" s="314">
        <f t="shared" ref="R646:R709" ca="1" si="20">+SUM(F646:Q646)</f>
        <v>0</v>
      </c>
      <c r="S646" s="322"/>
      <c r="T646" s="314">
        <f ca="1">+T647</f>
        <v>0</v>
      </c>
      <c r="U646" s="313">
        <f t="shared" ref="U646:U709" si="21">+IF(E646="Débitos",1,2)</f>
        <v>1</v>
      </c>
      <c r="V646" s="319" t="str">
        <f>+VLOOKUP(A646,bd_lista!$A$3:$E$593,5,FALSE)</f>
        <v>Gobiernos Autonomos Municipales</v>
      </c>
      <c r="W646" s="425" t="str">
        <f>+V646</f>
        <v>Gobiernos Autonomos Municipales</v>
      </c>
    </row>
    <row r="647" spans="1:23" customFormat="1" ht="15" hidden="1" customHeight="1">
      <c r="A647" s="323">
        <v>1709</v>
      </c>
      <c r="B647" s="428"/>
      <c r="C647" s="318" t="str">
        <f>+VLOOKUP(A647,bd_lista!$A$3:$C$593,3,FALSE)</f>
        <v>Gobierno Autónomo Municipal de San Rafael</v>
      </c>
      <c r="D647" s="430"/>
      <c r="E647" s="347" t="s">
        <v>1419</v>
      </c>
      <c r="F647" s="314">
        <f ca="1">+IFERROR(INDEX('Hoja de Trabajo para listado'!$A$155:$Z$1048576,MATCH($A647,'Hoja de Trabajo para listado'!$A$155:$A$1048576,0),MATCH((CUADRO!F$5&amp;$E647),'Hoja de Trabajo para listado'!$A$151:$Z$151,0)),0)+IFERROR(INDEX('Hoja de Trabajo para listado'!$AB$155:$BA$1048576,MATCH($A647,'Hoja de Trabajo para listado'!$AB$155:$AB$1048576,0),MATCH((CUADRO!F$5&amp;$E647),'Hoja de Trabajo para listado'!$AB$151:$BA$151,0)),0)+IFERROR(INDEX('Hoja de Trabajo para listado'!$BC$155:$CB$1048576,MATCH($A647,'Hoja de Trabajo para listado'!$BC$155:$BC$1048576,0),MATCH((CUADRO!F$5&amp;$E647),'Hoja de Trabajo para listado'!$BC$151:$CB$151,0)),0)+IFERROR(INDEX('Hoja de Trabajo para listado'!$DE$153:$DG$274,MATCH($A647,'Hoja de Trabajo para listado'!$DE$153:$DE$1048576,0),MATCH((CUADRO!F$5&amp;$E647),'Hoja de Trabajo para listado'!$DE$151:$DG$151,0)),0)+IFERROR(INDEX('Hoja de Trabajo para listado'!$CD$155:$DC$1048576,MATCH($A647,'Hoja de Trabajo para listado'!$CD$155:$CD$1048576,0),MATCH((CUADRO!F$5&amp;$E647),'Hoja de Trabajo para listado'!$CD$151:$DC$151,0)),0)</f>
        <v>0</v>
      </c>
      <c r="G647" s="314">
        <f ca="1">+IFERROR(INDEX('Hoja de Trabajo para listado'!$A$155:$Z$1048576,MATCH($A647,'Hoja de Trabajo para listado'!$A$155:$A$1048576,0),MATCH((CUADRO!G$5&amp;$E647),'Hoja de Trabajo para listado'!$A$151:$Z$151,0)),0)+IFERROR(INDEX('Hoja de Trabajo para listado'!$AB$155:$BA$1048576,MATCH($A647,'Hoja de Trabajo para listado'!$AB$155:$AB$1048576,0),MATCH((CUADRO!G$5&amp;$E647),'Hoja de Trabajo para listado'!$AB$151:$BA$151,0)),0)+IFERROR(INDEX('Hoja de Trabajo para listado'!$BC$155:$CB$1048576,MATCH($A647,'Hoja de Trabajo para listado'!$BC$155:$BC$1048576,0),MATCH((CUADRO!G$5&amp;$E647),'Hoja de Trabajo para listado'!$BC$151:$CB$151,0)),0)+IFERROR(INDEX('Hoja de Trabajo para listado'!$DE$153:$DG$274,MATCH($A647,'Hoja de Trabajo para listado'!$DE$153:$DE$1048576,0),MATCH((CUADRO!G$5&amp;$E647),'Hoja de Trabajo para listado'!$DE$151:$DG$151,0)),0)+IFERROR(INDEX('Hoja de Trabajo para listado'!$CD$155:$DC$1048576,MATCH($A647,'Hoja de Trabajo para listado'!$CD$155:$CD$1048576,0),MATCH((CUADRO!G$5&amp;$E647),'Hoja de Trabajo para listado'!$CD$151:$DC$151,0)),0)</f>
        <v>0</v>
      </c>
      <c r="H647" s="314">
        <f ca="1">+IFERROR(INDEX('Hoja de Trabajo para listado'!$A$155:$Z$1048576,MATCH($A647,'Hoja de Trabajo para listado'!$A$155:$A$1048576,0),MATCH((CUADRO!H$5&amp;$E647),'Hoja de Trabajo para listado'!$A$151:$Z$151,0)),0)+IFERROR(INDEX('Hoja de Trabajo para listado'!$AB$155:$BA$1048576,MATCH($A647,'Hoja de Trabajo para listado'!$AB$155:$AB$1048576,0),MATCH((CUADRO!H$5&amp;$E647),'Hoja de Trabajo para listado'!$AB$151:$BA$151,0)),0)+IFERROR(INDEX('Hoja de Trabajo para listado'!$BC$155:$CB$1048576,MATCH($A647,'Hoja de Trabajo para listado'!$BC$155:$BC$1048576,0),MATCH((CUADRO!H$5&amp;$E647),'Hoja de Trabajo para listado'!$BC$151:$CB$151,0)),0)+IFERROR(INDEX('Hoja de Trabajo para listado'!$DE$153:$DG$274,MATCH($A647,'Hoja de Trabajo para listado'!$DE$153:$DE$1048576,0),MATCH((CUADRO!H$5&amp;$E647),'Hoja de Trabajo para listado'!$DE$151:$DG$151,0)),0)+IFERROR(INDEX('Hoja de Trabajo para listado'!$CD$155:$DC$1048576,MATCH($A647,'Hoja de Trabajo para listado'!$CD$155:$CD$1048576,0),MATCH((CUADRO!H$5&amp;$E647),'Hoja de Trabajo para listado'!$CD$151:$DC$151,0)),0)</f>
        <v>0</v>
      </c>
      <c r="I647" s="314">
        <f ca="1">+IFERROR(INDEX('Hoja de Trabajo para listado'!$A$155:$Z$1048576,MATCH($A647,'Hoja de Trabajo para listado'!$A$155:$A$1048576,0),MATCH((CUADRO!I$5&amp;$E647),'Hoja de Trabajo para listado'!$A$151:$Z$151,0)),0)+IFERROR(INDEX('Hoja de Trabajo para listado'!$AB$155:$BA$1048576,MATCH($A647,'Hoja de Trabajo para listado'!$AB$155:$AB$1048576,0),MATCH((CUADRO!I$5&amp;$E647),'Hoja de Trabajo para listado'!$AB$151:$BA$151,0)),0)+IFERROR(INDEX('Hoja de Trabajo para listado'!$BC$155:$CB$1048576,MATCH($A647,'Hoja de Trabajo para listado'!$BC$155:$BC$1048576,0),MATCH((CUADRO!I$5&amp;$E647),'Hoja de Trabajo para listado'!$BC$151:$CB$151,0)),0)+IFERROR(INDEX('Hoja de Trabajo para listado'!$DE$153:$DG$274,MATCH($A647,'Hoja de Trabajo para listado'!$DE$153:$DE$1048576,0),MATCH((CUADRO!I$5&amp;$E647),'Hoja de Trabajo para listado'!$DE$151:$DG$151,0)),0)+IFERROR(INDEX('Hoja de Trabajo para listado'!$CD$155:$DC$1048576,MATCH($A647,'Hoja de Trabajo para listado'!$CD$155:$CD$1048576,0),MATCH((CUADRO!I$5&amp;$E647),'Hoja de Trabajo para listado'!$CD$151:$DC$151,0)),0)</f>
        <v>0</v>
      </c>
      <c r="J647" s="314">
        <f ca="1">+IFERROR(INDEX('Hoja de Trabajo para listado'!$A$155:$Z$1048576,MATCH($A647,'Hoja de Trabajo para listado'!$A$155:$A$1048576,0),MATCH((CUADRO!J$5&amp;$E647),'Hoja de Trabajo para listado'!$A$151:$Z$151,0)),0)+IFERROR(INDEX('Hoja de Trabajo para listado'!$AB$155:$BA$1048576,MATCH($A647,'Hoja de Trabajo para listado'!$AB$155:$AB$1048576,0),MATCH((CUADRO!J$5&amp;$E647),'Hoja de Trabajo para listado'!$AB$151:$BA$151,0)),0)+IFERROR(INDEX('Hoja de Trabajo para listado'!$BC$155:$CB$1048576,MATCH($A647,'Hoja de Trabajo para listado'!$BC$155:$BC$1048576,0),MATCH((CUADRO!J$5&amp;$E647),'Hoja de Trabajo para listado'!$BC$151:$CB$151,0)),0)+IFERROR(INDEX('Hoja de Trabajo para listado'!$DE$153:$DG$274,MATCH($A647,'Hoja de Trabajo para listado'!$DE$153:$DE$1048576,0),MATCH((CUADRO!J$5&amp;$E647),'Hoja de Trabajo para listado'!$DE$151:$DG$151,0)),0)+IFERROR(INDEX('Hoja de Trabajo para listado'!$CD$155:$DC$1048576,MATCH($A647,'Hoja de Trabajo para listado'!$CD$155:$CD$1048576,0),MATCH((CUADRO!J$5&amp;$E647),'Hoja de Trabajo para listado'!$CD$151:$DC$151,0)),0)</f>
        <v>0</v>
      </c>
      <c r="K647" s="314">
        <f ca="1">+IFERROR(INDEX('Hoja de Trabajo para listado'!$A$155:$Z$1048576,MATCH($A647,'Hoja de Trabajo para listado'!$A$155:$A$1048576,0),MATCH((CUADRO!K$5&amp;$E647),'Hoja de Trabajo para listado'!$A$151:$Z$151,0)),0)+IFERROR(INDEX('Hoja de Trabajo para listado'!$AB$155:$BA$1048576,MATCH($A647,'Hoja de Trabajo para listado'!$AB$155:$AB$1048576,0),MATCH((CUADRO!K$5&amp;$E647),'Hoja de Trabajo para listado'!$AB$151:$BA$151,0)),0)+IFERROR(INDEX('Hoja de Trabajo para listado'!$BC$155:$CB$1048576,MATCH($A647,'Hoja de Trabajo para listado'!$BC$155:$BC$1048576,0),MATCH((CUADRO!K$5&amp;$E647),'Hoja de Trabajo para listado'!$BC$151:$CB$151,0)),0)+IFERROR(INDEX('Hoja de Trabajo para listado'!$DE$153:$DG$274,MATCH($A647,'Hoja de Trabajo para listado'!$DE$153:$DE$1048576,0),MATCH((CUADRO!K$5&amp;$E647),'Hoja de Trabajo para listado'!$DE$151:$DG$151,0)),0)+IFERROR(INDEX('Hoja de Trabajo para listado'!$CD$155:$DC$1048576,MATCH($A647,'Hoja de Trabajo para listado'!$CD$155:$CD$1048576,0),MATCH((CUADRO!K$5&amp;$E647),'Hoja de Trabajo para listado'!$CD$151:$DC$151,0)),0)</f>
        <v>0</v>
      </c>
      <c r="L647" s="314">
        <f ca="1">+IFERROR(INDEX('Hoja de Trabajo para listado'!$A$155:$Z$1048576,MATCH($A647,'Hoja de Trabajo para listado'!$A$155:$A$1048576,0),MATCH((CUADRO!L$5&amp;$E647),'Hoja de Trabajo para listado'!$A$151:$Z$151,0)),0)+IFERROR(INDEX('Hoja de Trabajo para listado'!$AB$155:$BA$1048576,MATCH($A647,'Hoja de Trabajo para listado'!$AB$155:$AB$1048576,0),MATCH((CUADRO!L$5&amp;$E647),'Hoja de Trabajo para listado'!$AB$151:$BA$151,0)),0)+IFERROR(INDEX('Hoja de Trabajo para listado'!$BC$155:$CB$1048576,MATCH($A647,'Hoja de Trabajo para listado'!$BC$155:$BC$1048576,0),MATCH((CUADRO!L$5&amp;$E647),'Hoja de Trabajo para listado'!$BC$151:$CB$151,0)),0)+IFERROR(INDEX('Hoja de Trabajo para listado'!$DE$153:$DG$274,MATCH($A647,'Hoja de Trabajo para listado'!$DE$153:$DE$1048576,0),MATCH((CUADRO!L$5&amp;$E647),'Hoja de Trabajo para listado'!$DE$151:$DG$151,0)),0)+IFERROR(INDEX('Hoja de Trabajo para listado'!$CD$155:$DC$1048576,MATCH($A647,'Hoja de Trabajo para listado'!$CD$155:$CD$1048576,0),MATCH((CUADRO!L$5&amp;$E647),'Hoja de Trabajo para listado'!$CD$151:$DC$151,0)),0)</f>
        <v>0</v>
      </c>
      <c r="M647" s="314">
        <f ca="1">+IFERROR(INDEX('Hoja de Trabajo para listado'!$A$155:$Z$1048576,MATCH($A647,'Hoja de Trabajo para listado'!$A$155:$A$1048576,0),MATCH((CUADRO!M$5&amp;$E647),'Hoja de Trabajo para listado'!$A$151:$Z$151,0)),0)+IFERROR(INDEX('Hoja de Trabajo para listado'!$AB$155:$BA$1048576,MATCH($A647,'Hoja de Trabajo para listado'!$AB$155:$AB$1048576,0),MATCH((CUADRO!M$5&amp;$E647),'Hoja de Trabajo para listado'!$AB$151:$BA$151,0)),0)+IFERROR(INDEX('Hoja de Trabajo para listado'!$BC$155:$CB$1048576,MATCH($A647,'Hoja de Trabajo para listado'!$BC$155:$BC$1048576,0),MATCH((CUADRO!M$5&amp;$E647),'Hoja de Trabajo para listado'!$BC$151:$CB$151,0)),0)+IFERROR(INDEX('Hoja de Trabajo para listado'!$DE$153:$DG$274,MATCH($A647,'Hoja de Trabajo para listado'!$DE$153:$DE$1048576,0),MATCH((CUADRO!M$5&amp;$E647),'Hoja de Trabajo para listado'!$DE$151:$DG$151,0)),0)+IFERROR(INDEX('Hoja de Trabajo para listado'!$CD$155:$DC$1048576,MATCH($A647,'Hoja de Trabajo para listado'!$CD$155:$CD$1048576,0),MATCH((CUADRO!M$5&amp;$E647),'Hoja de Trabajo para listado'!$CD$151:$DC$151,0)),0)</f>
        <v>0</v>
      </c>
      <c r="N647" s="314">
        <f ca="1">+IFERROR(INDEX('Hoja de Trabajo para listado'!$A$155:$Z$1048576,MATCH($A647,'Hoja de Trabajo para listado'!$A$155:$A$1048576,0),MATCH((CUADRO!N$5&amp;$E647),'Hoja de Trabajo para listado'!$A$151:$Z$151,0)),0)+IFERROR(INDEX('Hoja de Trabajo para listado'!$AB$155:$BA$1048576,MATCH($A647,'Hoja de Trabajo para listado'!$AB$155:$AB$1048576,0),MATCH((CUADRO!N$5&amp;$E647),'Hoja de Trabajo para listado'!$AB$151:$BA$151,0)),0)+IFERROR(INDEX('Hoja de Trabajo para listado'!$BC$155:$CB$1048576,MATCH($A647,'Hoja de Trabajo para listado'!$BC$155:$BC$1048576,0),MATCH((CUADRO!N$5&amp;$E647),'Hoja de Trabajo para listado'!$BC$151:$CB$151,0)),0)+IFERROR(INDEX('Hoja de Trabajo para listado'!$DE$153:$DG$274,MATCH($A647,'Hoja de Trabajo para listado'!$DE$153:$DE$1048576,0),MATCH((CUADRO!N$5&amp;$E647),'Hoja de Trabajo para listado'!$DE$151:$DG$151,0)),0)+IFERROR(INDEX('Hoja de Trabajo para listado'!$CD$155:$DC$1048576,MATCH($A647,'Hoja de Trabajo para listado'!$CD$155:$CD$1048576,0),MATCH((CUADRO!N$5&amp;$E647),'Hoja de Trabajo para listado'!$CD$151:$DC$151,0)),0)</f>
        <v>0</v>
      </c>
      <c r="O647" s="314">
        <f ca="1">+IFERROR(INDEX('Hoja de Trabajo para listado'!$A$155:$Z$1048576,MATCH($A647,'Hoja de Trabajo para listado'!$A$155:$A$1048576,0),MATCH((CUADRO!O$5&amp;$E647),'Hoja de Trabajo para listado'!$A$151:$Z$151,0)),0)+IFERROR(INDEX('Hoja de Trabajo para listado'!$AB$155:$BA$1048576,MATCH($A647,'Hoja de Trabajo para listado'!$AB$155:$AB$1048576,0),MATCH((CUADRO!O$5&amp;$E647),'Hoja de Trabajo para listado'!$AB$151:$BA$151,0)),0)+IFERROR(INDEX('Hoja de Trabajo para listado'!$BC$155:$CB$1048576,MATCH($A647,'Hoja de Trabajo para listado'!$BC$155:$BC$1048576,0),MATCH((CUADRO!O$5&amp;$E647),'Hoja de Trabajo para listado'!$BC$151:$CB$151,0)),0)+IFERROR(INDEX('Hoja de Trabajo para listado'!$DE$153:$DG$274,MATCH($A647,'Hoja de Trabajo para listado'!$DE$153:$DE$1048576,0),MATCH((CUADRO!O$5&amp;$E647),'Hoja de Trabajo para listado'!$DE$151:$DG$151,0)),0)+IFERROR(INDEX('Hoja de Trabajo para listado'!$CD$155:$DC$1048576,MATCH($A647,'Hoja de Trabajo para listado'!$CD$155:$CD$1048576,0),MATCH((CUADRO!O$5&amp;$E647),'Hoja de Trabajo para listado'!$CD$151:$DC$151,0)),0)</f>
        <v>0</v>
      </c>
      <c r="P647" s="314">
        <f ca="1">+IFERROR(INDEX('Hoja de Trabajo para listado'!$A$155:$Z$1048576,MATCH($A647,'Hoja de Trabajo para listado'!$A$155:$A$1048576,0),MATCH((CUADRO!P$5&amp;$E647),'Hoja de Trabajo para listado'!$A$151:$Z$151,0)),0)+IFERROR(INDEX('Hoja de Trabajo para listado'!$AB$155:$BA$1048576,MATCH($A647,'Hoja de Trabajo para listado'!$AB$155:$AB$1048576,0),MATCH((CUADRO!P$5&amp;$E647),'Hoja de Trabajo para listado'!$AB$151:$BA$151,0)),0)+IFERROR(INDEX('Hoja de Trabajo para listado'!$BC$155:$CB$1048576,MATCH($A647,'Hoja de Trabajo para listado'!$BC$155:$BC$1048576,0),MATCH((CUADRO!P$5&amp;$E647),'Hoja de Trabajo para listado'!$BC$151:$CB$151,0)),0)+IFERROR(INDEX('Hoja de Trabajo para listado'!$DE$153:$DG$274,MATCH($A647,'Hoja de Trabajo para listado'!$DE$153:$DE$1048576,0),MATCH((CUADRO!P$5&amp;$E647),'Hoja de Trabajo para listado'!$DE$151:$DG$151,0)),0)+IFERROR(INDEX('Hoja de Trabajo para listado'!$CD$155:$DC$1048576,MATCH($A647,'Hoja de Trabajo para listado'!$CD$155:$CD$1048576,0),MATCH((CUADRO!P$5&amp;$E647),'Hoja de Trabajo para listado'!$CD$151:$DC$151,0)),0)</f>
        <v>0</v>
      </c>
      <c r="Q647" s="314">
        <f ca="1">+IFERROR(INDEX('Hoja de Trabajo para listado'!$A$155:$Z$1048576,MATCH($A647,'Hoja de Trabajo para listado'!$A$155:$A$1048576,0),MATCH((CUADRO!Q$5&amp;$E647),'Hoja de Trabajo para listado'!$A$151:$Z$151,0)),0)+IFERROR(INDEX('Hoja de Trabajo para listado'!$AB$155:$BA$1048576,MATCH($A647,'Hoja de Trabajo para listado'!$AB$155:$AB$1048576,0),MATCH((CUADRO!Q$5&amp;$E647),'Hoja de Trabajo para listado'!$AB$151:$BA$151,0)),0)+IFERROR(INDEX('Hoja de Trabajo para listado'!$BC$155:$CB$1048576,MATCH($A647,'Hoja de Trabajo para listado'!$BC$155:$BC$1048576,0),MATCH((CUADRO!Q$5&amp;$E647),'Hoja de Trabajo para listado'!$BC$151:$CB$151,0)),0)+IFERROR(INDEX('Hoja de Trabajo para listado'!$DE$153:$DG$274,MATCH($A647,'Hoja de Trabajo para listado'!$DE$153:$DE$1048576,0),MATCH((CUADRO!Q$5&amp;$E647),'Hoja de Trabajo para listado'!$DE$151:$DG$151,0)),0)+IFERROR(INDEX('Hoja de Trabajo para listado'!$CD$155:$DC$1048576,MATCH($A647,'Hoja de Trabajo para listado'!$CD$155:$CD$1048576,0),MATCH((CUADRO!Q$5&amp;$E647),'Hoja de Trabajo para listado'!$CD$151:$DC$151,0)),0)</f>
        <v>0</v>
      </c>
      <c r="R647" s="314">
        <f t="shared" ca="1" si="20"/>
        <v>0</v>
      </c>
      <c r="S647" s="322">
        <f ca="1">+R646+R647</f>
        <v>0</v>
      </c>
      <c r="T647" s="314">
        <f ca="1">+S647</f>
        <v>0</v>
      </c>
      <c r="U647" s="313">
        <f t="shared" si="21"/>
        <v>2</v>
      </c>
      <c r="V647" s="319" t="str">
        <f>+VLOOKUP(A647,bd_lista!$A$3:$E$593,5,FALSE)</f>
        <v>Gobiernos Autonomos Municipales</v>
      </c>
      <c r="W647" s="426"/>
    </row>
    <row r="648" spans="1:23" customFormat="1" ht="27" hidden="1" customHeight="1">
      <c r="A648" s="323">
        <v>1710</v>
      </c>
      <c r="B648" s="427">
        <f>+A648</f>
        <v>1710</v>
      </c>
      <c r="C648" s="318" t="str">
        <f>+VLOOKUP(A648,bd_lista!$A$3:$C$593,3,FALSE)</f>
        <v>Gobierno Autónomo Municipal de Buena Vista</v>
      </c>
      <c r="D648" s="429" t="str">
        <f>+C648</f>
        <v>Gobierno Autónomo Municipal de Buena Vista</v>
      </c>
      <c r="E648" s="346" t="s">
        <v>1418</v>
      </c>
      <c r="F648" s="314">
        <f ca="1">+IFERROR(INDEX('Hoja de Trabajo para listado'!$A$155:$Z$1048576,MATCH($A648,'Hoja de Trabajo para listado'!$A$155:$A$1048576,0),MATCH((CUADRO!F$5&amp;$E648),'Hoja de Trabajo para listado'!$A$151:$Z$151,0)),0)+IFERROR(INDEX('Hoja de Trabajo para listado'!$AB$155:$BA$1048576,MATCH($A648,'Hoja de Trabajo para listado'!$AB$155:$AB$1048576,0),MATCH((CUADRO!F$5&amp;$E648),'Hoja de Trabajo para listado'!$AB$151:$BA$151,0)),0)+IFERROR(INDEX('Hoja de Trabajo para listado'!$BC$155:$CB$1048576,MATCH($A648,'Hoja de Trabajo para listado'!$BC$155:$BC$1048576,0),MATCH((CUADRO!F$5&amp;$E648),'Hoja de Trabajo para listado'!$BC$151:$CB$151,0)),0)+IFERROR(INDEX('Hoja de Trabajo para listado'!$DE$153:$DG$274,MATCH($A648,'Hoja de Trabajo para listado'!$DE$153:$DE$1048576,0),MATCH((CUADRO!F$5&amp;$E648),'Hoja de Trabajo para listado'!$DE$151:$DG$151,0)),0)+IFERROR(INDEX('Hoja de Trabajo para listado'!$CD$155:$DC$1048576,MATCH($A648,'Hoja de Trabajo para listado'!$CD$155:$CD$1048576,0),MATCH((CUADRO!F$5&amp;$E648),'Hoja de Trabajo para listado'!$CD$151:$DC$151,0)),0)</f>
        <v>0</v>
      </c>
      <c r="G648" s="314">
        <f ca="1">+IFERROR(INDEX('Hoja de Trabajo para listado'!$A$155:$Z$1048576,MATCH($A648,'Hoja de Trabajo para listado'!$A$155:$A$1048576,0),MATCH((CUADRO!G$5&amp;$E648),'Hoja de Trabajo para listado'!$A$151:$Z$151,0)),0)+IFERROR(INDEX('Hoja de Trabajo para listado'!$AB$155:$BA$1048576,MATCH($A648,'Hoja de Trabajo para listado'!$AB$155:$AB$1048576,0),MATCH((CUADRO!G$5&amp;$E648),'Hoja de Trabajo para listado'!$AB$151:$BA$151,0)),0)+IFERROR(INDEX('Hoja de Trabajo para listado'!$BC$155:$CB$1048576,MATCH($A648,'Hoja de Trabajo para listado'!$BC$155:$BC$1048576,0),MATCH((CUADRO!G$5&amp;$E648),'Hoja de Trabajo para listado'!$BC$151:$CB$151,0)),0)+IFERROR(INDEX('Hoja de Trabajo para listado'!$DE$153:$DG$274,MATCH($A648,'Hoja de Trabajo para listado'!$DE$153:$DE$1048576,0),MATCH((CUADRO!G$5&amp;$E648),'Hoja de Trabajo para listado'!$DE$151:$DG$151,0)),0)+IFERROR(INDEX('Hoja de Trabajo para listado'!$CD$155:$DC$1048576,MATCH($A648,'Hoja de Trabajo para listado'!$CD$155:$CD$1048576,0),MATCH((CUADRO!G$5&amp;$E648),'Hoja de Trabajo para listado'!$CD$151:$DC$151,0)),0)</f>
        <v>0</v>
      </c>
      <c r="H648" s="314">
        <f ca="1">+IFERROR(INDEX('Hoja de Trabajo para listado'!$A$155:$Z$1048576,MATCH($A648,'Hoja de Trabajo para listado'!$A$155:$A$1048576,0),MATCH((CUADRO!H$5&amp;$E648),'Hoja de Trabajo para listado'!$A$151:$Z$151,0)),0)+IFERROR(INDEX('Hoja de Trabajo para listado'!$AB$155:$BA$1048576,MATCH($A648,'Hoja de Trabajo para listado'!$AB$155:$AB$1048576,0),MATCH((CUADRO!H$5&amp;$E648),'Hoja de Trabajo para listado'!$AB$151:$BA$151,0)),0)+IFERROR(INDEX('Hoja de Trabajo para listado'!$BC$155:$CB$1048576,MATCH($A648,'Hoja de Trabajo para listado'!$BC$155:$BC$1048576,0),MATCH((CUADRO!H$5&amp;$E648),'Hoja de Trabajo para listado'!$BC$151:$CB$151,0)),0)+IFERROR(INDEX('Hoja de Trabajo para listado'!$DE$153:$DG$274,MATCH($A648,'Hoja de Trabajo para listado'!$DE$153:$DE$1048576,0),MATCH((CUADRO!H$5&amp;$E648),'Hoja de Trabajo para listado'!$DE$151:$DG$151,0)),0)+IFERROR(INDEX('Hoja de Trabajo para listado'!$CD$155:$DC$1048576,MATCH($A648,'Hoja de Trabajo para listado'!$CD$155:$CD$1048576,0),MATCH((CUADRO!H$5&amp;$E648),'Hoja de Trabajo para listado'!$CD$151:$DC$151,0)),0)</f>
        <v>0</v>
      </c>
      <c r="I648" s="314">
        <f ca="1">+IFERROR(INDEX('Hoja de Trabajo para listado'!$A$155:$Z$1048576,MATCH($A648,'Hoja de Trabajo para listado'!$A$155:$A$1048576,0),MATCH((CUADRO!I$5&amp;$E648),'Hoja de Trabajo para listado'!$A$151:$Z$151,0)),0)+IFERROR(INDEX('Hoja de Trabajo para listado'!$AB$155:$BA$1048576,MATCH($A648,'Hoja de Trabajo para listado'!$AB$155:$AB$1048576,0),MATCH((CUADRO!I$5&amp;$E648),'Hoja de Trabajo para listado'!$AB$151:$BA$151,0)),0)+IFERROR(INDEX('Hoja de Trabajo para listado'!$BC$155:$CB$1048576,MATCH($A648,'Hoja de Trabajo para listado'!$BC$155:$BC$1048576,0),MATCH((CUADRO!I$5&amp;$E648),'Hoja de Trabajo para listado'!$BC$151:$CB$151,0)),0)+IFERROR(INDEX('Hoja de Trabajo para listado'!$DE$153:$DG$274,MATCH($A648,'Hoja de Trabajo para listado'!$DE$153:$DE$1048576,0),MATCH((CUADRO!I$5&amp;$E648),'Hoja de Trabajo para listado'!$DE$151:$DG$151,0)),0)+IFERROR(INDEX('Hoja de Trabajo para listado'!$CD$155:$DC$1048576,MATCH($A648,'Hoja de Trabajo para listado'!$CD$155:$CD$1048576,0),MATCH((CUADRO!I$5&amp;$E648),'Hoja de Trabajo para listado'!$CD$151:$DC$151,0)),0)</f>
        <v>0</v>
      </c>
      <c r="J648" s="314">
        <f ca="1">+IFERROR(INDEX('Hoja de Trabajo para listado'!$A$155:$Z$1048576,MATCH($A648,'Hoja de Trabajo para listado'!$A$155:$A$1048576,0),MATCH((CUADRO!J$5&amp;$E648),'Hoja de Trabajo para listado'!$A$151:$Z$151,0)),0)+IFERROR(INDEX('Hoja de Trabajo para listado'!$AB$155:$BA$1048576,MATCH($A648,'Hoja de Trabajo para listado'!$AB$155:$AB$1048576,0),MATCH((CUADRO!J$5&amp;$E648),'Hoja de Trabajo para listado'!$AB$151:$BA$151,0)),0)+IFERROR(INDEX('Hoja de Trabajo para listado'!$BC$155:$CB$1048576,MATCH($A648,'Hoja de Trabajo para listado'!$BC$155:$BC$1048576,0),MATCH((CUADRO!J$5&amp;$E648),'Hoja de Trabajo para listado'!$BC$151:$CB$151,0)),0)+IFERROR(INDEX('Hoja de Trabajo para listado'!$DE$153:$DG$274,MATCH($A648,'Hoja de Trabajo para listado'!$DE$153:$DE$1048576,0),MATCH((CUADRO!J$5&amp;$E648),'Hoja de Trabajo para listado'!$DE$151:$DG$151,0)),0)+IFERROR(INDEX('Hoja de Trabajo para listado'!$CD$155:$DC$1048576,MATCH($A648,'Hoja de Trabajo para listado'!$CD$155:$CD$1048576,0),MATCH((CUADRO!J$5&amp;$E648),'Hoja de Trabajo para listado'!$CD$151:$DC$151,0)),0)</f>
        <v>0</v>
      </c>
      <c r="K648" s="314">
        <f ca="1">+IFERROR(INDEX('Hoja de Trabajo para listado'!$A$155:$Z$1048576,MATCH($A648,'Hoja de Trabajo para listado'!$A$155:$A$1048576,0),MATCH((CUADRO!K$5&amp;$E648),'Hoja de Trabajo para listado'!$A$151:$Z$151,0)),0)+IFERROR(INDEX('Hoja de Trabajo para listado'!$AB$155:$BA$1048576,MATCH($A648,'Hoja de Trabajo para listado'!$AB$155:$AB$1048576,0),MATCH((CUADRO!K$5&amp;$E648),'Hoja de Trabajo para listado'!$AB$151:$BA$151,0)),0)+IFERROR(INDEX('Hoja de Trabajo para listado'!$BC$155:$CB$1048576,MATCH($A648,'Hoja de Trabajo para listado'!$BC$155:$BC$1048576,0),MATCH((CUADRO!K$5&amp;$E648),'Hoja de Trabajo para listado'!$BC$151:$CB$151,0)),0)+IFERROR(INDEX('Hoja de Trabajo para listado'!$DE$153:$DG$274,MATCH($A648,'Hoja de Trabajo para listado'!$DE$153:$DE$1048576,0),MATCH((CUADRO!K$5&amp;$E648),'Hoja de Trabajo para listado'!$DE$151:$DG$151,0)),0)+IFERROR(INDEX('Hoja de Trabajo para listado'!$CD$155:$DC$1048576,MATCH($A648,'Hoja de Trabajo para listado'!$CD$155:$CD$1048576,0),MATCH((CUADRO!K$5&amp;$E648),'Hoja de Trabajo para listado'!$CD$151:$DC$151,0)),0)</f>
        <v>0</v>
      </c>
      <c r="L648" s="314">
        <f ca="1">+IFERROR(INDEX('Hoja de Trabajo para listado'!$A$155:$Z$1048576,MATCH($A648,'Hoja de Trabajo para listado'!$A$155:$A$1048576,0),MATCH((CUADRO!L$5&amp;$E648),'Hoja de Trabajo para listado'!$A$151:$Z$151,0)),0)+IFERROR(INDEX('Hoja de Trabajo para listado'!$AB$155:$BA$1048576,MATCH($A648,'Hoja de Trabajo para listado'!$AB$155:$AB$1048576,0),MATCH((CUADRO!L$5&amp;$E648),'Hoja de Trabajo para listado'!$AB$151:$BA$151,0)),0)+IFERROR(INDEX('Hoja de Trabajo para listado'!$BC$155:$CB$1048576,MATCH($A648,'Hoja de Trabajo para listado'!$BC$155:$BC$1048576,0),MATCH((CUADRO!L$5&amp;$E648),'Hoja de Trabajo para listado'!$BC$151:$CB$151,0)),0)+IFERROR(INDEX('Hoja de Trabajo para listado'!$DE$153:$DG$274,MATCH($A648,'Hoja de Trabajo para listado'!$DE$153:$DE$1048576,0),MATCH((CUADRO!L$5&amp;$E648),'Hoja de Trabajo para listado'!$DE$151:$DG$151,0)),0)+IFERROR(INDEX('Hoja de Trabajo para listado'!$CD$155:$DC$1048576,MATCH($A648,'Hoja de Trabajo para listado'!$CD$155:$CD$1048576,0),MATCH((CUADRO!L$5&amp;$E648),'Hoja de Trabajo para listado'!$CD$151:$DC$151,0)),0)</f>
        <v>0</v>
      </c>
      <c r="M648" s="314">
        <f ca="1">+IFERROR(INDEX('Hoja de Trabajo para listado'!$A$155:$Z$1048576,MATCH($A648,'Hoja de Trabajo para listado'!$A$155:$A$1048576,0),MATCH((CUADRO!M$5&amp;$E648),'Hoja de Trabajo para listado'!$A$151:$Z$151,0)),0)+IFERROR(INDEX('Hoja de Trabajo para listado'!$AB$155:$BA$1048576,MATCH($A648,'Hoja de Trabajo para listado'!$AB$155:$AB$1048576,0),MATCH((CUADRO!M$5&amp;$E648),'Hoja de Trabajo para listado'!$AB$151:$BA$151,0)),0)+IFERROR(INDEX('Hoja de Trabajo para listado'!$BC$155:$CB$1048576,MATCH($A648,'Hoja de Trabajo para listado'!$BC$155:$BC$1048576,0),MATCH((CUADRO!M$5&amp;$E648),'Hoja de Trabajo para listado'!$BC$151:$CB$151,0)),0)+IFERROR(INDEX('Hoja de Trabajo para listado'!$DE$153:$DG$274,MATCH($A648,'Hoja de Trabajo para listado'!$DE$153:$DE$1048576,0),MATCH((CUADRO!M$5&amp;$E648),'Hoja de Trabajo para listado'!$DE$151:$DG$151,0)),0)+IFERROR(INDEX('Hoja de Trabajo para listado'!$CD$155:$DC$1048576,MATCH($A648,'Hoja de Trabajo para listado'!$CD$155:$CD$1048576,0),MATCH((CUADRO!M$5&amp;$E648),'Hoja de Trabajo para listado'!$CD$151:$DC$151,0)),0)</f>
        <v>0</v>
      </c>
      <c r="N648" s="314">
        <f ca="1">+IFERROR(INDEX('Hoja de Trabajo para listado'!$A$155:$Z$1048576,MATCH($A648,'Hoja de Trabajo para listado'!$A$155:$A$1048576,0),MATCH((CUADRO!N$5&amp;$E648),'Hoja de Trabajo para listado'!$A$151:$Z$151,0)),0)+IFERROR(INDEX('Hoja de Trabajo para listado'!$AB$155:$BA$1048576,MATCH($A648,'Hoja de Trabajo para listado'!$AB$155:$AB$1048576,0),MATCH((CUADRO!N$5&amp;$E648),'Hoja de Trabajo para listado'!$AB$151:$BA$151,0)),0)+IFERROR(INDEX('Hoja de Trabajo para listado'!$BC$155:$CB$1048576,MATCH($A648,'Hoja de Trabajo para listado'!$BC$155:$BC$1048576,0),MATCH((CUADRO!N$5&amp;$E648),'Hoja de Trabajo para listado'!$BC$151:$CB$151,0)),0)+IFERROR(INDEX('Hoja de Trabajo para listado'!$DE$153:$DG$274,MATCH($A648,'Hoja de Trabajo para listado'!$DE$153:$DE$1048576,0),MATCH((CUADRO!N$5&amp;$E648),'Hoja de Trabajo para listado'!$DE$151:$DG$151,0)),0)+IFERROR(INDEX('Hoja de Trabajo para listado'!$CD$155:$DC$1048576,MATCH($A648,'Hoja de Trabajo para listado'!$CD$155:$CD$1048576,0),MATCH((CUADRO!N$5&amp;$E648),'Hoja de Trabajo para listado'!$CD$151:$DC$151,0)),0)</f>
        <v>0</v>
      </c>
      <c r="O648" s="314">
        <f ca="1">+IFERROR(INDEX('Hoja de Trabajo para listado'!$A$155:$Z$1048576,MATCH($A648,'Hoja de Trabajo para listado'!$A$155:$A$1048576,0),MATCH((CUADRO!O$5&amp;$E648),'Hoja de Trabajo para listado'!$A$151:$Z$151,0)),0)+IFERROR(INDEX('Hoja de Trabajo para listado'!$AB$155:$BA$1048576,MATCH($A648,'Hoja de Trabajo para listado'!$AB$155:$AB$1048576,0),MATCH((CUADRO!O$5&amp;$E648),'Hoja de Trabajo para listado'!$AB$151:$BA$151,0)),0)+IFERROR(INDEX('Hoja de Trabajo para listado'!$BC$155:$CB$1048576,MATCH($A648,'Hoja de Trabajo para listado'!$BC$155:$BC$1048576,0),MATCH((CUADRO!O$5&amp;$E648),'Hoja de Trabajo para listado'!$BC$151:$CB$151,0)),0)+IFERROR(INDEX('Hoja de Trabajo para listado'!$DE$153:$DG$274,MATCH($A648,'Hoja de Trabajo para listado'!$DE$153:$DE$1048576,0),MATCH((CUADRO!O$5&amp;$E648),'Hoja de Trabajo para listado'!$DE$151:$DG$151,0)),0)+IFERROR(INDEX('Hoja de Trabajo para listado'!$CD$155:$DC$1048576,MATCH($A648,'Hoja de Trabajo para listado'!$CD$155:$CD$1048576,0),MATCH((CUADRO!O$5&amp;$E648),'Hoja de Trabajo para listado'!$CD$151:$DC$151,0)),0)</f>
        <v>0</v>
      </c>
      <c r="P648" s="314">
        <f ca="1">+IFERROR(INDEX('Hoja de Trabajo para listado'!$A$155:$Z$1048576,MATCH($A648,'Hoja de Trabajo para listado'!$A$155:$A$1048576,0),MATCH((CUADRO!P$5&amp;$E648),'Hoja de Trabajo para listado'!$A$151:$Z$151,0)),0)+IFERROR(INDEX('Hoja de Trabajo para listado'!$AB$155:$BA$1048576,MATCH($A648,'Hoja de Trabajo para listado'!$AB$155:$AB$1048576,0),MATCH((CUADRO!P$5&amp;$E648),'Hoja de Trabajo para listado'!$AB$151:$BA$151,0)),0)+IFERROR(INDEX('Hoja de Trabajo para listado'!$BC$155:$CB$1048576,MATCH($A648,'Hoja de Trabajo para listado'!$BC$155:$BC$1048576,0),MATCH((CUADRO!P$5&amp;$E648),'Hoja de Trabajo para listado'!$BC$151:$CB$151,0)),0)+IFERROR(INDEX('Hoja de Trabajo para listado'!$DE$153:$DG$274,MATCH($A648,'Hoja de Trabajo para listado'!$DE$153:$DE$1048576,0),MATCH((CUADRO!P$5&amp;$E648),'Hoja de Trabajo para listado'!$DE$151:$DG$151,0)),0)+IFERROR(INDEX('Hoja de Trabajo para listado'!$CD$155:$DC$1048576,MATCH($A648,'Hoja de Trabajo para listado'!$CD$155:$CD$1048576,0),MATCH((CUADRO!P$5&amp;$E648),'Hoja de Trabajo para listado'!$CD$151:$DC$151,0)),0)</f>
        <v>0</v>
      </c>
      <c r="Q648" s="314">
        <f ca="1">+IFERROR(INDEX('Hoja de Trabajo para listado'!$A$155:$Z$1048576,MATCH($A648,'Hoja de Trabajo para listado'!$A$155:$A$1048576,0),MATCH((CUADRO!Q$5&amp;$E648),'Hoja de Trabajo para listado'!$A$151:$Z$151,0)),0)+IFERROR(INDEX('Hoja de Trabajo para listado'!$AB$155:$BA$1048576,MATCH($A648,'Hoja de Trabajo para listado'!$AB$155:$AB$1048576,0),MATCH((CUADRO!Q$5&amp;$E648),'Hoja de Trabajo para listado'!$AB$151:$BA$151,0)),0)+IFERROR(INDEX('Hoja de Trabajo para listado'!$BC$155:$CB$1048576,MATCH($A648,'Hoja de Trabajo para listado'!$BC$155:$BC$1048576,0),MATCH((CUADRO!Q$5&amp;$E648),'Hoja de Trabajo para listado'!$BC$151:$CB$151,0)),0)+IFERROR(INDEX('Hoja de Trabajo para listado'!$DE$153:$DG$274,MATCH($A648,'Hoja de Trabajo para listado'!$DE$153:$DE$1048576,0),MATCH((CUADRO!Q$5&amp;$E648),'Hoja de Trabajo para listado'!$DE$151:$DG$151,0)),0)+IFERROR(INDEX('Hoja de Trabajo para listado'!$CD$155:$DC$1048576,MATCH($A648,'Hoja de Trabajo para listado'!$CD$155:$CD$1048576,0),MATCH((CUADRO!Q$5&amp;$E648),'Hoja de Trabajo para listado'!$CD$151:$DC$151,0)),0)</f>
        <v>0</v>
      </c>
      <c r="R648" s="314">
        <f t="shared" ca="1" si="20"/>
        <v>0</v>
      </c>
      <c r="S648" s="322"/>
      <c r="T648" s="314">
        <f ca="1">+T649</f>
        <v>0</v>
      </c>
      <c r="U648" s="313">
        <f t="shared" si="21"/>
        <v>1</v>
      </c>
      <c r="V648" s="319" t="str">
        <f>+VLOOKUP(A648,bd_lista!$A$3:$E$593,5,FALSE)</f>
        <v>Gobiernos Autonomos Municipales</v>
      </c>
      <c r="W648" s="425" t="str">
        <f>+V648</f>
        <v>Gobiernos Autonomos Municipales</v>
      </c>
    </row>
    <row r="649" spans="1:23" customFormat="1" ht="27" hidden="1" customHeight="1">
      <c r="A649" s="323">
        <v>1710</v>
      </c>
      <c r="B649" s="428"/>
      <c r="C649" s="318" t="str">
        <f>+VLOOKUP(A649,bd_lista!$A$3:$C$593,3,FALSE)</f>
        <v>Gobierno Autónomo Municipal de Buena Vista</v>
      </c>
      <c r="D649" s="430"/>
      <c r="E649" s="347" t="s">
        <v>1419</v>
      </c>
      <c r="F649" s="314">
        <f ca="1">+IFERROR(INDEX('Hoja de Trabajo para listado'!$A$155:$Z$1048576,MATCH($A649,'Hoja de Trabajo para listado'!$A$155:$A$1048576,0),MATCH((CUADRO!F$5&amp;$E649),'Hoja de Trabajo para listado'!$A$151:$Z$151,0)),0)+IFERROR(INDEX('Hoja de Trabajo para listado'!$AB$155:$BA$1048576,MATCH($A649,'Hoja de Trabajo para listado'!$AB$155:$AB$1048576,0),MATCH((CUADRO!F$5&amp;$E649),'Hoja de Trabajo para listado'!$AB$151:$BA$151,0)),0)+IFERROR(INDEX('Hoja de Trabajo para listado'!$BC$155:$CB$1048576,MATCH($A649,'Hoja de Trabajo para listado'!$BC$155:$BC$1048576,0),MATCH((CUADRO!F$5&amp;$E649),'Hoja de Trabajo para listado'!$BC$151:$CB$151,0)),0)+IFERROR(INDEX('Hoja de Trabajo para listado'!$DE$153:$DG$274,MATCH($A649,'Hoja de Trabajo para listado'!$DE$153:$DE$1048576,0),MATCH((CUADRO!F$5&amp;$E649),'Hoja de Trabajo para listado'!$DE$151:$DG$151,0)),0)+IFERROR(INDEX('Hoja de Trabajo para listado'!$CD$155:$DC$1048576,MATCH($A649,'Hoja de Trabajo para listado'!$CD$155:$CD$1048576,0),MATCH((CUADRO!F$5&amp;$E649),'Hoja de Trabajo para listado'!$CD$151:$DC$151,0)),0)</f>
        <v>0</v>
      </c>
      <c r="G649" s="314">
        <f ca="1">+IFERROR(INDEX('Hoja de Trabajo para listado'!$A$155:$Z$1048576,MATCH($A649,'Hoja de Trabajo para listado'!$A$155:$A$1048576,0),MATCH((CUADRO!G$5&amp;$E649),'Hoja de Trabajo para listado'!$A$151:$Z$151,0)),0)+IFERROR(INDEX('Hoja de Trabajo para listado'!$AB$155:$BA$1048576,MATCH($A649,'Hoja de Trabajo para listado'!$AB$155:$AB$1048576,0),MATCH((CUADRO!G$5&amp;$E649),'Hoja de Trabajo para listado'!$AB$151:$BA$151,0)),0)+IFERROR(INDEX('Hoja de Trabajo para listado'!$BC$155:$CB$1048576,MATCH($A649,'Hoja de Trabajo para listado'!$BC$155:$BC$1048576,0),MATCH((CUADRO!G$5&amp;$E649),'Hoja de Trabajo para listado'!$BC$151:$CB$151,0)),0)+IFERROR(INDEX('Hoja de Trabajo para listado'!$DE$153:$DG$274,MATCH($A649,'Hoja de Trabajo para listado'!$DE$153:$DE$1048576,0),MATCH((CUADRO!G$5&amp;$E649),'Hoja de Trabajo para listado'!$DE$151:$DG$151,0)),0)+IFERROR(INDEX('Hoja de Trabajo para listado'!$CD$155:$DC$1048576,MATCH($A649,'Hoja de Trabajo para listado'!$CD$155:$CD$1048576,0),MATCH((CUADRO!G$5&amp;$E649),'Hoja de Trabajo para listado'!$CD$151:$DC$151,0)),0)</f>
        <v>0</v>
      </c>
      <c r="H649" s="314">
        <f ca="1">+IFERROR(INDEX('Hoja de Trabajo para listado'!$A$155:$Z$1048576,MATCH($A649,'Hoja de Trabajo para listado'!$A$155:$A$1048576,0),MATCH((CUADRO!H$5&amp;$E649),'Hoja de Trabajo para listado'!$A$151:$Z$151,0)),0)+IFERROR(INDEX('Hoja de Trabajo para listado'!$AB$155:$BA$1048576,MATCH($A649,'Hoja de Trabajo para listado'!$AB$155:$AB$1048576,0),MATCH((CUADRO!H$5&amp;$E649),'Hoja de Trabajo para listado'!$AB$151:$BA$151,0)),0)+IFERROR(INDEX('Hoja de Trabajo para listado'!$BC$155:$CB$1048576,MATCH($A649,'Hoja de Trabajo para listado'!$BC$155:$BC$1048576,0),MATCH((CUADRO!H$5&amp;$E649),'Hoja de Trabajo para listado'!$BC$151:$CB$151,0)),0)+IFERROR(INDEX('Hoja de Trabajo para listado'!$DE$153:$DG$274,MATCH($A649,'Hoja de Trabajo para listado'!$DE$153:$DE$1048576,0),MATCH((CUADRO!H$5&amp;$E649),'Hoja de Trabajo para listado'!$DE$151:$DG$151,0)),0)+IFERROR(INDEX('Hoja de Trabajo para listado'!$CD$155:$DC$1048576,MATCH($A649,'Hoja de Trabajo para listado'!$CD$155:$CD$1048576,0),MATCH((CUADRO!H$5&amp;$E649),'Hoja de Trabajo para listado'!$CD$151:$DC$151,0)),0)</f>
        <v>0</v>
      </c>
      <c r="I649" s="314">
        <f ca="1">+IFERROR(INDEX('Hoja de Trabajo para listado'!$A$155:$Z$1048576,MATCH($A649,'Hoja de Trabajo para listado'!$A$155:$A$1048576,0),MATCH((CUADRO!I$5&amp;$E649),'Hoja de Trabajo para listado'!$A$151:$Z$151,0)),0)+IFERROR(INDEX('Hoja de Trabajo para listado'!$AB$155:$BA$1048576,MATCH($A649,'Hoja de Trabajo para listado'!$AB$155:$AB$1048576,0),MATCH((CUADRO!I$5&amp;$E649),'Hoja de Trabajo para listado'!$AB$151:$BA$151,0)),0)+IFERROR(INDEX('Hoja de Trabajo para listado'!$BC$155:$CB$1048576,MATCH($A649,'Hoja de Trabajo para listado'!$BC$155:$BC$1048576,0),MATCH((CUADRO!I$5&amp;$E649),'Hoja de Trabajo para listado'!$BC$151:$CB$151,0)),0)+IFERROR(INDEX('Hoja de Trabajo para listado'!$DE$153:$DG$274,MATCH($A649,'Hoja de Trabajo para listado'!$DE$153:$DE$1048576,0),MATCH((CUADRO!I$5&amp;$E649),'Hoja de Trabajo para listado'!$DE$151:$DG$151,0)),0)+IFERROR(INDEX('Hoja de Trabajo para listado'!$CD$155:$DC$1048576,MATCH($A649,'Hoja de Trabajo para listado'!$CD$155:$CD$1048576,0),MATCH((CUADRO!I$5&amp;$E649),'Hoja de Trabajo para listado'!$CD$151:$DC$151,0)),0)</f>
        <v>0</v>
      </c>
      <c r="J649" s="314">
        <f ca="1">+IFERROR(INDEX('Hoja de Trabajo para listado'!$A$155:$Z$1048576,MATCH($A649,'Hoja de Trabajo para listado'!$A$155:$A$1048576,0),MATCH((CUADRO!J$5&amp;$E649),'Hoja de Trabajo para listado'!$A$151:$Z$151,0)),0)+IFERROR(INDEX('Hoja de Trabajo para listado'!$AB$155:$BA$1048576,MATCH($A649,'Hoja de Trabajo para listado'!$AB$155:$AB$1048576,0),MATCH((CUADRO!J$5&amp;$E649),'Hoja de Trabajo para listado'!$AB$151:$BA$151,0)),0)+IFERROR(INDEX('Hoja de Trabajo para listado'!$BC$155:$CB$1048576,MATCH($A649,'Hoja de Trabajo para listado'!$BC$155:$BC$1048576,0),MATCH((CUADRO!J$5&amp;$E649),'Hoja de Trabajo para listado'!$BC$151:$CB$151,0)),0)+IFERROR(INDEX('Hoja de Trabajo para listado'!$DE$153:$DG$274,MATCH($A649,'Hoja de Trabajo para listado'!$DE$153:$DE$1048576,0),MATCH((CUADRO!J$5&amp;$E649),'Hoja de Trabajo para listado'!$DE$151:$DG$151,0)),0)+IFERROR(INDEX('Hoja de Trabajo para listado'!$CD$155:$DC$1048576,MATCH($A649,'Hoja de Trabajo para listado'!$CD$155:$CD$1048576,0),MATCH((CUADRO!J$5&amp;$E649),'Hoja de Trabajo para listado'!$CD$151:$DC$151,0)),0)</f>
        <v>0</v>
      </c>
      <c r="K649" s="314">
        <f ca="1">+IFERROR(INDEX('Hoja de Trabajo para listado'!$A$155:$Z$1048576,MATCH($A649,'Hoja de Trabajo para listado'!$A$155:$A$1048576,0),MATCH((CUADRO!K$5&amp;$E649),'Hoja de Trabajo para listado'!$A$151:$Z$151,0)),0)+IFERROR(INDEX('Hoja de Trabajo para listado'!$AB$155:$BA$1048576,MATCH($A649,'Hoja de Trabajo para listado'!$AB$155:$AB$1048576,0),MATCH((CUADRO!K$5&amp;$E649),'Hoja de Trabajo para listado'!$AB$151:$BA$151,0)),0)+IFERROR(INDEX('Hoja de Trabajo para listado'!$BC$155:$CB$1048576,MATCH($A649,'Hoja de Trabajo para listado'!$BC$155:$BC$1048576,0),MATCH((CUADRO!K$5&amp;$E649),'Hoja de Trabajo para listado'!$BC$151:$CB$151,0)),0)+IFERROR(INDEX('Hoja de Trabajo para listado'!$DE$153:$DG$274,MATCH($A649,'Hoja de Trabajo para listado'!$DE$153:$DE$1048576,0),MATCH((CUADRO!K$5&amp;$E649),'Hoja de Trabajo para listado'!$DE$151:$DG$151,0)),0)+IFERROR(INDEX('Hoja de Trabajo para listado'!$CD$155:$DC$1048576,MATCH($A649,'Hoja de Trabajo para listado'!$CD$155:$CD$1048576,0),MATCH((CUADRO!K$5&amp;$E649),'Hoja de Trabajo para listado'!$CD$151:$DC$151,0)),0)</f>
        <v>0</v>
      </c>
      <c r="L649" s="314">
        <f ca="1">+IFERROR(INDEX('Hoja de Trabajo para listado'!$A$155:$Z$1048576,MATCH($A649,'Hoja de Trabajo para listado'!$A$155:$A$1048576,0),MATCH((CUADRO!L$5&amp;$E649),'Hoja de Trabajo para listado'!$A$151:$Z$151,0)),0)+IFERROR(INDEX('Hoja de Trabajo para listado'!$AB$155:$BA$1048576,MATCH($A649,'Hoja de Trabajo para listado'!$AB$155:$AB$1048576,0),MATCH((CUADRO!L$5&amp;$E649),'Hoja de Trabajo para listado'!$AB$151:$BA$151,0)),0)+IFERROR(INDEX('Hoja de Trabajo para listado'!$BC$155:$CB$1048576,MATCH($A649,'Hoja de Trabajo para listado'!$BC$155:$BC$1048576,0),MATCH((CUADRO!L$5&amp;$E649),'Hoja de Trabajo para listado'!$BC$151:$CB$151,0)),0)+IFERROR(INDEX('Hoja de Trabajo para listado'!$DE$153:$DG$274,MATCH($A649,'Hoja de Trabajo para listado'!$DE$153:$DE$1048576,0),MATCH((CUADRO!L$5&amp;$E649),'Hoja de Trabajo para listado'!$DE$151:$DG$151,0)),0)+IFERROR(INDEX('Hoja de Trabajo para listado'!$CD$155:$DC$1048576,MATCH($A649,'Hoja de Trabajo para listado'!$CD$155:$CD$1048576,0),MATCH((CUADRO!L$5&amp;$E649),'Hoja de Trabajo para listado'!$CD$151:$DC$151,0)),0)</f>
        <v>0</v>
      </c>
      <c r="M649" s="314">
        <f ca="1">+IFERROR(INDEX('Hoja de Trabajo para listado'!$A$155:$Z$1048576,MATCH($A649,'Hoja de Trabajo para listado'!$A$155:$A$1048576,0),MATCH((CUADRO!M$5&amp;$E649),'Hoja de Trabajo para listado'!$A$151:$Z$151,0)),0)+IFERROR(INDEX('Hoja de Trabajo para listado'!$AB$155:$BA$1048576,MATCH($A649,'Hoja de Trabajo para listado'!$AB$155:$AB$1048576,0),MATCH((CUADRO!M$5&amp;$E649),'Hoja de Trabajo para listado'!$AB$151:$BA$151,0)),0)+IFERROR(INDEX('Hoja de Trabajo para listado'!$BC$155:$CB$1048576,MATCH($A649,'Hoja de Trabajo para listado'!$BC$155:$BC$1048576,0),MATCH((CUADRO!M$5&amp;$E649),'Hoja de Trabajo para listado'!$BC$151:$CB$151,0)),0)+IFERROR(INDEX('Hoja de Trabajo para listado'!$DE$153:$DG$274,MATCH($A649,'Hoja de Trabajo para listado'!$DE$153:$DE$1048576,0),MATCH((CUADRO!M$5&amp;$E649),'Hoja de Trabajo para listado'!$DE$151:$DG$151,0)),0)+IFERROR(INDEX('Hoja de Trabajo para listado'!$CD$155:$DC$1048576,MATCH($A649,'Hoja de Trabajo para listado'!$CD$155:$CD$1048576,0),MATCH((CUADRO!M$5&amp;$E649),'Hoja de Trabajo para listado'!$CD$151:$DC$151,0)),0)</f>
        <v>0</v>
      </c>
      <c r="N649" s="314">
        <f ca="1">+IFERROR(INDEX('Hoja de Trabajo para listado'!$A$155:$Z$1048576,MATCH($A649,'Hoja de Trabajo para listado'!$A$155:$A$1048576,0),MATCH((CUADRO!N$5&amp;$E649),'Hoja de Trabajo para listado'!$A$151:$Z$151,0)),0)+IFERROR(INDEX('Hoja de Trabajo para listado'!$AB$155:$BA$1048576,MATCH($A649,'Hoja de Trabajo para listado'!$AB$155:$AB$1048576,0),MATCH((CUADRO!N$5&amp;$E649),'Hoja de Trabajo para listado'!$AB$151:$BA$151,0)),0)+IFERROR(INDEX('Hoja de Trabajo para listado'!$BC$155:$CB$1048576,MATCH($A649,'Hoja de Trabajo para listado'!$BC$155:$BC$1048576,0),MATCH((CUADRO!N$5&amp;$E649),'Hoja de Trabajo para listado'!$BC$151:$CB$151,0)),0)+IFERROR(INDEX('Hoja de Trabajo para listado'!$DE$153:$DG$274,MATCH($A649,'Hoja de Trabajo para listado'!$DE$153:$DE$1048576,0),MATCH((CUADRO!N$5&amp;$E649),'Hoja de Trabajo para listado'!$DE$151:$DG$151,0)),0)+IFERROR(INDEX('Hoja de Trabajo para listado'!$CD$155:$DC$1048576,MATCH($A649,'Hoja de Trabajo para listado'!$CD$155:$CD$1048576,0),MATCH((CUADRO!N$5&amp;$E649),'Hoja de Trabajo para listado'!$CD$151:$DC$151,0)),0)</f>
        <v>0</v>
      </c>
      <c r="O649" s="314">
        <f ca="1">+IFERROR(INDEX('Hoja de Trabajo para listado'!$A$155:$Z$1048576,MATCH($A649,'Hoja de Trabajo para listado'!$A$155:$A$1048576,0),MATCH((CUADRO!O$5&amp;$E649),'Hoja de Trabajo para listado'!$A$151:$Z$151,0)),0)+IFERROR(INDEX('Hoja de Trabajo para listado'!$AB$155:$BA$1048576,MATCH($A649,'Hoja de Trabajo para listado'!$AB$155:$AB$1048576,0),MATCH((CUADRO!O$5&amp;$E649),'Hoja de Trabajo para listado'!$AB$151:$BA$151,0)),0)+IFERROR(INDEX('Hoja de Trabajo para listado'!$BC$155:$CB$1048576,MATCH($A649,'Hoja de Trabajo para listado'!$BC$155:$BC$1048576,0),MATCH((CUADRO!O$5&amp;$E649),'Hoja de Trabajo para listado'!$BC$151:$CB$151,0)),0)+IFERROR(INDEX('Hoja de Trabajo para listado'!$DE$153:$DG$274,MATCH($A649,'Hoja de Trabajo para listado'!$DE$153:$DE$1048576,0),MATCH((CUADRO!O$5&amp;$E649),'Hoja de Trabajo para listado'!$DE$151:$DG$151,0)),0)+IFERROR(INDEX('Hoja de Trabajo para listado'!$CD$155:$DC$1048576,MATCH($A649,'Hoja de Trabajo para listado'!$CD$155:$CD$1048576,0),MATCH((CUADRO!O$5&amp;$E649),'Hoja de Trabajo para listado'!$CD$151:$DC$151,0)),0)</f>
        <v>0</v>
      </c>
      <c r="P649" s="314">
        <f ca="1">+IFERROR(INDEX('Hoja de Trabajo para listado'!$A$155:$Z$1048576,MATCH($A649,'Hoja de Trabajo para listado'!$A$155:$A$1048576,0),MATCH((CUADRO!P$5&amp;$E649),'Hoja de Trabajo para listado'!$A$151:$Z$151,0)),0)+IFERROR(INDEX('Hoja de Trabajo para listado'!$AB$155:$BA$1048576,MATCH($A649,'Hoja de Trabajo para listado'!$AB$155:$AB$1048576,0),MATCH((CUADRO!P$5&amp;$E649),'Hoja de Trabajo para listado'!$AB$151:$BA$151,0)),0)+IFERROR(INDEX('Hoja de Trabajo para listado'!$BC$155:$CB$1048576,MATCH($A649,'Hoja de Trabajo para listado'!$BC$155:$BC$1048576,0),MATCH((CUADRO!P$5&amp;$E649),'Hoja de Trabajo para listado'!$BC$151:$CB$151,0)),0)+IFERROR(INDEX('Hoja de Trabajo para listado'!$DE$153:$DG$274,MATCH($A649,'Hoja de Trabajo para listado'!$DE$153:$DE$1048576,0),MATCH((CUADRO!P$5&amp;$E649),'Hoja de Trabajo para listado'!$DE$151:$DG$151,0)),0)+IFERROR(INDEX('Hoja de Trabajo para listado'!$CD$155:$DC$1048576,MATCH($A649,'Hoja de Trabajo para listado'!$CD$155:$CD$1048576,0),MATCH((CUADRO!P$5&amp;$E649),'Hoja de Trabajo para listado'!$CD$151:$DC$151,0)),0)</f>
        <v>0</v>
      </c>
      <c r="Q649" s="314">
        <f ca="1">+IFERROR(INDEX('Hoja de Trabajo para listado'!$A$155:$Z$1048576,MATCH($A649,'Hoja de Trabajo para listado'!$A$155:$A$1048576,0),MATCH((CUADRO!Q$5&amp;$E649),'Hoja de Trabajo para listado'!$A$151:$Z$151,0)),0)+IFERROR(INDEX('Hoja de Trabajo para listado'!$AB$155:$BA$1048576,MATCH($A649,'Hoja de Trabajo para listado'!$AB$155:$AB$1048576,0),MATCH((CUADRO!Q$5&amp;$E649),'Hoja de Trabajo para listado'!$AB$151:$BA$151,0)),0)+IFERROR(INDEX('Hoja de Trabajo para listado'!$BC$155:$CB$1048576,MATCH($A649,'Hoja de Trabajo para listado'!$BC$155:$BC$1048576,0),MATCH((CUADRO!Q$5&amp;$E649),'Hoja de Trabajo para listado'!$BC$151:$CB$151,0)),0)+IFERROR(INDEX('Hoja de Trabajo para listado'!$DE$153:$DG$274,MATCH($A649,'Hoja de Trabajo para listado'!$DE$153:$DE$1048576,0),MATCH((CUADRO!Q$5&amp;$E649),'Hoja de Trabajo para listado'!$DE$151:$DG$151,0)),0)+IFERROR(INDEX('Hoja de Trabajo para listado'!$CD$155:$DC$1048576,MATCH($A649,'Hoja de Trabajo para listado'!$CD$155:$CD$1048576,0),MATCH((CUADRO!Q$5&amp;$E649),'Hoja de Trabajo para listado'!$CD$151:$DC$151,0)),0)</f>
        <v>0</v>
      </c>
      <c r="R649" s="314">
        <f t="shared" ca="1" si="20"/>
        <v>0</v>
      </c>
      <c r="S649" s="322">
        <f ca="1">+R648+R649</f>
        <v>0</v>
      </c>
      <c r="T649" s="314">
        <f ca="1">+S649</f>
        <v>0</v>
      </c>
      <c r="U649" s="313">
        <f t="shared" si="21"/>
        <v>2</v>
      </c>
      <c r="V649" s="319" t="str">
        <f>+VLOOKUP(A649,bd_lista!$A$3:$E$593,5,FALSE)</f>
        <v>Gobiernos Autonomos Municipales</v>
      </c>
      <c r="W649" s="426"/>
    </row>
    <row r="650" spans="1:23" customFormat="1" ht="15" hidden="1" customHeight="1">
      <c r="A650" s="323">
        <v>1711</v>
      </c>
      <c r="B650" s="427">
        <f>+A650</f>
        <v>1711</v>
      </c>
      <c r="C650" s="318" t="str">
        <f>+VLOOKUP(A650,bd_lista!$A$3:$C$593,3,FALSE)</f>
        <v>Gobierno Autónomo Municipal de San Carlos</v>
      </c>
      <c r="D650" s="429" t="str">
        <f>+C650</f>
        <v>Gobierno Autónomo Municipal de San Carlos</v>
      </c>
      <c r="E650" s="346" t="s">
        <v>1418</v>
      </c>
      <c r="F650" s="314">
        <f ca="1">+IFERROR(INDEX('Hoja de Trabajo para listado'!$A$155:$Z$1048576,MATCH($A650,'Hoja de Trabajo para listado'!$A$155:$A$1048576,0),MATCH((CUADRO!F$5&amp;$E650),'Hoja de Trabajo para listado'!$A$151:$Z$151,0)),0)+IFERROR(INDEX('Hoja de Trabajo para listado'!$AB$155:$BA$1048576,MATCH($A650,'Hoja de Trabajo para listado'!$AB$155:$AB$1048576,0),MATCH((CUADRO!F$5&amp;$E650),'Hoja de Trabajo para listado'!$AB$151:$BA$151,0)),0)+IFERROR(INDEX('Hoja de Trabajo para listado'!$BC$155:$CB$1048576,MATCH($A650,'Hoja de Trabajo para listado'!$BC$155:$BC$1048576,0),MATCH((CUADRO!F$5&amp;$E650),'Hoja de Trabajo para listado'!$BC$151:$CB$151,0)),0)+IFERROR(INDEX('Hoja de Trabajo para listado'!$DE$153:$DG$274,MATCH($A650,'Hoja de Trabajo para listado'!$DE$153:$DE$1048576,0),MATCH((CUADRO!F$5&amp;$E650),'Hoja de Trabajo para listado'!$DE$151:$DG$151,0)),0)+IFERROR(INDEX('Hoja de Trabajo para listado'!$CD$155:$DC$1048576,MATCH($A650,'Hoja de Trabajo para listado'!$CD$155:$CD$1048576,0),MATCH((CUADRO!F$5&amp;$E650),'Hoja de Trabajo para listado'!$CD$151:$DC$151,0)),0)</f>
        <v>0</v>
      </c>
      <c r="G650" s="314">
        <f ca="1">+IFERROR(INDEX('Hoja de Trabajo para listado'!$A$155:$Z$1048576,MATCH($A650,'Hoja de Trabajo para listado'!$A$155:$A$1048576,0),MATCH((CUADRO!G$5&amp;$E650),'Hoja de Trabajo para listado'!$A$151:$Z$151,0)),0)+IFERROR(INDEX('Hoja de Trabajo para listado'!$AB$155:$BA$1048576,MATCH($A650,'Hoja de Trabajo para listado'!$AB$155:$AB$1048576,0),MATCH((CUADRO!G$5&amp;$E650),'Hoja de Trabajo para listado'!$AB$151:$BA$151,0)),0)+IFERROR(INDEX('Hoja de Trabajo para listado'!$BC$155:$CB$1048576,MATCH($A650,'Hoja de Trabajo para listado'!$BC$155:$BC$1048576,0),MATCH((CUADRO!G$5&amp;$E650),'Hoja de Trabajo para listado'!$BC$151:$CB$151,0)),0)+IFERROR(INDEX('Hoja de Trabajo para listado'!$DE$153:$DG$274,MATCH($A650,'Hoja de Trabajo para listado'!$DE$153:$DE$1048576,0),MATCH((CUADRO!G$5&amp;$E650),'Hoja de Trabajo para listado'!$DE$151:$DG$151,0)),0)+IFERROR(INDEX('Hoja de Trabajo para listado'!$CD$155:$DC$1048576,MATCH($A650,'Hoja de Trabajo para listado'!$CD$155:$CD$1048576,0),MATCH((CUADRO!G$5&amp;$E650),'Hoja de Trabajo para listado'!$CD$151:$DC$151,0)),0)</f>
        <v>0</v>
      </c>
      <c r="H650" s="314">
        <f ca="1">+IFERROR(INDEX('Hoja de Trabajo para listado'!$A$155:$Z$1048576,MATCH($A650,'Hoja de Trabajo para listado'!$A$155:$A$1048576,0),MATCH((CUADRO!H$5&amp;$E650),'Hoja de Trabajo para listado'!$A$151:$Z$151,0)),0)+IFERROR(INDEX('Hoja de Trabajo para listado'!$AB$155:$BA$1048576,MATCH($A650,'Hoja de Trabajo para listado'!$AB$155:$AB$1048576,0),MATCH((CUADRO!H$5&amp;$E650),'Hoja de Trabajo para listado'!$AB$151:$BA$151,0)),0)+IFERROR(INDEX('Hoja de Trabajo para listado'!$BC$155:$CB$1048576,MATCH($A650,'Hoja de Trabajo para listado'!$BC$155:$BC$1048576,0),MATCH((CUADRO!H$5&amp;$E650),'Hoja de Trabajo para listado'!$BC$151:$CB$151,0)),0)+IFERROR(INDEX('Hoja de Trabajo para listado'!$DE$153:$DG$274,MATCH($A650,'Hoja de Trabajo para listado'!$DE$153:$DE$1048576,0),MATCH((CUADRO!H$5&amp;$E650),'Hoja de Trabajo para listado'!$DE$151:$DG$151,0)),0)+IFERROR(INDEX('Hoja de Trabajo para listado'!$CD$155:$DC$1048576,MATCH($A650,'Hoja de Trabajo para listado'!$CD$155:$CD$1048576,0),MATCH((CUADRO!H$5&amp;$E650),'Hoja de Trabajo para listado'!$CD$151:$DC$151,0)),0)</f>
        <v>0</v>
      </c>
      <c r="I650" s="314">
        <f ca="1">+IFERROR(INDEX('Hoja de Trabajo para listado'!$A$155:$Z$1048576,MATCH($A650,'Hoja de Trabajo para listado'!$A$155:$A$1048576,0),MATCH((CUADRO!I$5&amp;$E650),'Hoja de Trabajo para listado'!$A$151:$Z$151,0)),0)+IFERROR(INDEX('Hoja de Trabajo para listado'!$AB$155:$BA$1048576,MATCH($A650,'Hoja de Trabajo para listado'!$AB$155:$AB$1048576,0),MATCH((CUADRO!I$5&amp;$E650),'Hoja de Trabajo para listado'!$AB$151:$BA$151,0)),0)+IFERROR(INDEX('Hoja de Trabajo para listado'!$BC$155:$CB$1048576,MATCH($A650,'Hoja de Trabajo para listado'!$BC$155:$BC$1048576,0),MATCH((CUADRO!I$5&amp;$E650),'Hoja de Trabajo para listado'!$BC$151:$CB$151,0)),0)+IFERROR(INDEX('Hoja de Trabajo para listado'!$DE$153:$DG$274,MATCH($A650,'Hoja de Trabajo para listado'!$DE$153:$DE$1048576,0),MATCH((CUADRO!I$5&amp;$E650),'Hoja de Trabajo para listado'!$DE$151:$DG$151,0)),0)+IFERROR(INDEX('Hoja de Trabajo para listado'!$CD$155:$DC$1048576,MATCH($A650,'Hoja de Trabajo para listado'!$CD$155:$CD$1048576,0),MATCH((CUADRO!I$5&amp;$E650),'Hoja de Trabajo para listado'!$CD$151:$DC$151,0)),0)</f>
        <v>0</v>
      </c>
      <c r="J650" s="314">
        <f ca="1">+IFERROR(INDEX('Hoja de Trabajo para listado'!$A$155:$Z$1048576,MATCH($A650,'Hoja de Trabajo para listado'!$A$155:$A$1048576,0),MATCH((CUADRO!J$5&amp;$E650),'Hoja de Trabajo para listado'!$A$151:$Z$151,0)),0)+IFERROR(INDEX('Hoja de Trabajo para listado'!$AB$155:$BA$1048576,MATCH($A650,'Hoja de Trabajo para listado'!$AB$155:$AB$1048576,0),MATCH((CUADRO!J$5&amp;$E650),'Hoja de Trabajo para listado'!$AB$151:$BA$151,0)),0)+IFERROR(INDEX('Hoja de Trabajo para listado'!$BC$155:$CB$1048576,MATCH($A650,'Hoja de Trabajo para listado'!$BC$155:$BC$1048576,0),MATCH((CUADRO!J$5&amp;$E650),'Hoja de Trabajo para listado'!$BC$151:$CB$151,0)),0)+IFERROR(INDEX('Hoja de Trabajo para listado'!$DE$153:$DG$274,MATCH($A650,'Hoja de Trabajo para listado'!$DE$153:$DE$1048576,0),MATCH((CUADRO!J$5&amp;$E650),'Hoja de Trabajo para listado'!$DE$151:$DG$151,0)),0)+IFERROR(INDEX('Hoja de Trabajo para listado'!$CD$155:$DC$1048576,MATCH($A650,'Hoja de Trabajo para listado'!$CD$155:$CD$1048576,0),MATCH((CUADRO!J$5&amp;$E650),'Hoja de Trabajo para listado'!$CD$151:$DC$151,0)),0)</f>
        <v>0</v>
      </c>
      <c r="K650" s="314">
        <f ca="1">+IFERROR(INDEX('Hoja de Trabajo para listado'!$A$155:$Z$1048576,MATCH($A650,'Hoja de Trabajo para listado'!$A$155:$A$1048576,0),MATCH((CUADRO!K$5&amp;$E650),'Hoja de Trabajo para listado'!$A$151:$Z$151,0)),0)+IFERROR(INDEX('Hoja de Trabajo para listado'!$AB$155:$BA$1048576,MATCH($A650,'Hoja de Trabajo para listado'!$AB$155:$AB$1048576,0),MATCH((CUADRO!K$5&amp;$E650),'Hoja de Trabajo para listado'!$AB$151:$BA$151,0)),0)+IFERROR(INDEX('Hoja de Trabajo para listado'!$BC$155:$CB$1048576,MATCH($A650,'Hoja de Trabajo para listado'!$BC$155:$BC$1048576,0),MATCH((CUADRO!K$5&amp;$E650),'Hoja de Trabajo para listado'!$BC$151:$CB$151,0)),0)+IFERROR(INDEX('Hoja de Trabajo para listado'!$DE$153:$DG$274,MATCH($A650,'Hoja de Trabajo para listado'!$DE$153:$DE$1048576,0),MATCH((CUADRO!K$5&amp;$E650),'Hoja de Trabajo para listado'!$DE$151:$DG$151,0)),0)+IFERROR(INDEX('Hoja de Trabajo para listado'!$CD$155:$DC$1048576,MATCH($A650,'Hoja de Trabajo para listado'!$CD$155:$CD$1048576,0),MATCH((CUADRO!K$5&amp;$E650),'Hoja de Trabajo para listado'!$CD$151:$DC$151,0)),0)</f>
        <v>0</v>
      </c>
      <c r="L650" s="314">
        <f ca="1">+IFERROR(INDEX('Hoja de Trabajo para listado'!$A$155:$Z$1048576,MATCH($A650,'Hoja de Trabajo para listado'!$A$155:$A$1048576,0),MATCH((CUADRO!L$5&amp;$E650),'Hoja de Trabajo para listado'!$A$151:$Z$151,0)),0)+IFERROR(INDEX('Hoja de Trabajo para listado'!$AB$155:$BA$1048576,MATCH($A650,'Hoja de Trabajo para listado'!$AB$155:$AB$1048576,0),MATCH((CUADRO!L$5&amp;$E650),'Hoja de Trabajo para listado'!$AB$151:$BA$151,0)),0)+IFERROR(INDEX('Hoja de Trabajo para listado'!$BC$155:$CB$1048576,MATCH($A650,'Hoja de Trabajo para listado'!$BC$155:$BC$1048576,0),MATCH((CUADRO!L$5&amp;$E650),'Hoja de Trabajo para listado'!$BC$151:$CB$151,0)),0)+IFERROR(INDEX('Hoja de Trabajo para listado'!$DE$153:$DG$274,MATCH($A650,'Hoja de Trabajo para listado'!$DE$153:$DE$1048576,0),MATCH((CUADRO!L$5&amp;$E650),'Hoja de Trabajo para listado'!$DE$151:$DG$151,0)),0)+IFERROR(INDEX('Hoja de Trabajo para listado'!$CD$155:$DC$1048576,MATCH($A650,'Hoja de Trabajo para listado'!$CD$155:$CD$1048576,0),MATCH((CUADRO!L$5&amp;$E650),'Hoja de Trabajo para listado'!$CD$151:$DC$151,0)),0)</f>
        <v>0</v>
      </c>
      <c r="M650" s="314">
        <f ca="1">+IFERROR(INDEX('Hoja de Trabajo para listado'!$A$155:$Z$1048576,MATCH($A650,'Hoja de Trabajo para listado'!$A$155:$A$1048576,0),MATCH((CUADRO!M$5&amp;$E650),'Hoja de Trabajo para listado'!$A$151:$Z$151,0)),0)+IFERROR(INDEX('Hoja de Trabajo para listado'!$AB$155:$BA$1048576,MATCH($A650,'Hoja de Trabajo para listado'!$AB$155:$AB$1048576,0),MATCH((CUADRO!M$5&amp;$E650),'Hoja de Trabajo para listado'!$AB$151:$BA$151,0)),0)+IFERROR(INDEX('Hoja de Trabajo para listado'!$BC$155:$CB$1048576,MATCH($A650,'Hoja de Trabajo para listado'!$BC$155:$BC$1048576,0),MATCH((CUADRO!M$5&amp;$E650),'Hoja de Trabajo para listado'!$BC$151:$CB$151,0)),0)+IFERROR(INDEX('Hoja de Trabajo para listado'!$DE$153:$DG$274,MATCH($A650,'Hoja de Trabajo para listado'!$DE$153:$DE$1048576,0),MATCH((CUADRO!M$5&amp;$E650),'Hoja de Trabajo para listado'!$DE$151:$DG$151,0)),0)+IFERROR(INDEX('Hoja de Trabajo para listado'!$CD$155:$DC$1048576,MATCH($A650,'Hoja de Trabajo para listado'!$CD$155:$CD$1048576,0),MATCH((CUADRO!M$5&amp;$E650),'Hoja de Trabajo para listado'!$CD$151:$DC$151,0)),0)</f>
        <v>0</v>
      </c>
      <c r="N650" s="314">
        <f ca="1">+IFERROR(INDEX('Hoja de Trabajo para listado'!$A$155:$Z$1048576,MATCH($A650,'Hoja de Trabajo para listado'!$A$155:$A$1048576,0),MATCH((CUADRO!N$5&amp;$E650),'Hoja de Trabajo para listado'!$A$151:$Z$151,0)),0)+IFERROR(INDEX('Hoja de Trabajo para listado'!$AB$155:$BA$1048576,MATCH($A650,'Hoja de Trabajo para listado'!$AB$155:$AB$1048576,0),MATCH((CUADRO!N$5&amp;$E650),'Hoja de Trabajo para listado'!$AB$151:$BA$151,0)),0)+IFERROR(INDEX('Hoja de Trabajo para listado'!$BC$155:$CB$1048576,MATCH($A650,'Hoja de Trabajo para listado'!$BC$155:$BC$1048576,0),MATCH((CUADRO!N$5&amp;$E650),'Hoja de Trabajo para listado'!$BC$151:$CB$151,0)),0)+IFERROR(INDEX('Hoja de Trabajo para listado'!$DE$153:$DG$274,MATCH($A650,'Hoja de Trabajo para listado'!$DE$153:$DE$1048576,0),MATCH((CUADRO!N$5&amp;$E650),'Hoja de Trabajo para listado'!$DE$151:$DG$151,0)),0)+IFERROR(INDEX('Hoja de Trabajo para listado'!$CD$155:$DC$1048576,MATCH($A650,'Hoja de Trabajo para listado'!$CD$155:$CD$1048576,0),MATCH((CUADRO!N$5&amp;$E650),'Hoja de Trabajo para listado'!$CD$151:$DC$151,0)),0)</f>
        <v>0</v>
      </c>
      <c r="O650" s="314">
        <f ca="1">+IFERROR(INDEX('Hoja de Trabajo para listado'!$A$155:$Z$1048576,MATCH($A650,'Hoja de Trabajo para listado'!$A$155:$A$1048576,0),MATCH((CUADRO!O$5&amp;$E650),'Hoja de Trabajo para listado'!$A$151:$Z$151,0)),0)+IFERROR(INDEX('Hoja de Trabajo para listado'!$AB$155:$BA$1048576,MATCH($A650,'Hoja de Trabajo para listado'!$AB$155:$AB$1048576,0),MATCH((CUADRO!O$5&amp;$E650),'Hoja de Trabajo para listado'!$AB$151:$BA$151,0)),0)+IFERROR(INDEX('Hoja de Trabajo para listado'!$BC$155:$CB$1048576,MATCH($A650,'Hoja de Trabajo para listado'!$BC$155:$BC$1048576,0),MATCH((CUADRO!O$5&amp;$E650),'Hoja de Trabajo para listado'!$BC$151:$CB$151,0)),0)+IFERROR(INDEX('Hoja de Trabajo para listado'!$DE$153:$DG$274,MATCH($A650,'Hoja de Trabajo para listado'!$DE$153:$DE$1048576,0),MATCH((CUADRO!O$5&amp;$E650),'Hoja de Trabajo para listado'!$DE$151:$DG$151,0)),0)+IFERROR(INDEX('Hoja de Trabajo para listado'!$CD$155:$DC$1048576,MATCH($A650,'Hoja de Trabajo para listado'!$CD$155:$CD$1048576,0),MATCH((CUADRO!O$5&amp;$E650),'Hoja de Trabajo para listado'!$CD$151:$DC$151,0)),0)</f>
        <v>0</v>
      </c>
      <c r="P650" s="314">
        <f ca="1">+IFERROR(INDEX('Hoja de Trabajo para listado'!$A$155:$Z$1048576,MATCH($A650,'Hoja de Trabajo para listado'!$A$155:$A$1048576,0),MATCH((CUADRO!P$5&amp;$E650),'Hoja de Trabajo para listado'!$A$151:$Z$151,0)),0)+IFERROR(INDEX('Hoja de Trabajo para listado'!$AB$155:$BA$1048576,MATCH($A650,'Hoja de Trabajo para listado'!$AB$155:$AB$1048576,0),MATCH((CUADRO!P$5&amp;$E650),'Hoja de Trabajo para listado'!$AB$151:$BA$151,0)),0)+IFERROR(INDEX('Hoja de Trabajo para listado'!$BC$155:$CB$1048576,MATCH($A650,'Hoja de Trabajo para listado'!$BC$155:$BC$1048576,0),MATCH((CUADRO!P$5&amp;$E650),'Hoja de Trabajo para listado'!$BC$151:$CB$151,0)),0)+IFERROR(INDEX('Hoja de Trabajo para listado'!$DE$153:$DG$274,MATCH($A650,'Hoja de Trabajo para listado'!$DE$153:$DE$1048576,0),MATCH((CUADRO!P$5&amp;$E650),'Hoja de Trabajo para listado'!$DE$151:$DG$151,0)),0)+IFERROR(INDEX('Hoja de Trabajo para listado'!$CD$155:$DC$1048576,MATCH($A650,'Hoja de Trabajo para listado'!$CD$155:$CD$1048576,0),MATCH((CUADRO!P$5&amp;$E650),'Hoja de Trabajo para listado'!$CD$151:$DC$151,0)),0)</f>
        <v>0</v>
      </c>
      <c r="Q650" s="314">
        <f ca="1">+IFERROR(INDEX('Hoja de Trabajo para listado'!$A$155:$Z$1048576,MATCH($A650,'Hoja de Trabajo para listado'!$A$155:$A$1048576,0),MATCH((CUADRO!Q$5&amp;$E650),'Hoja de Trabajo para listado'!$A$151:$Z$151,0)),0)+IFERROR(INDEX('Hoja de Trabajo para listado'!$AB$155:$BA$1048576,MATCH($A650,'Hoja de Trabajo para listado'!$AB$155:$AB$1048576,0),MATCH((CUADRO!Q$5&amp;$E650),'Hoja de Trabajo para listado'!$AB$151:$BA$151,0)),0)+IFERROR(INDEX('Hoja de Trabajo para listado'!$BC$155:$CB$1048576,MATCH($A650,'Hoja de Trabajo para listado'!$BC$155:$BC$1048576,0),MATCH((CUADRO!Q$5&amp;$E650),'Hoja de Trabajo para listado'!$BC$151:$CB$151,0)),0)+IFERROR(INDEX('Hoja de Trabajo para listado'!$DE$153:$DG$274,MATCH($A650,'Hoja de Trabajo para listado'!$DE$153:$DE$1048576,0),MATCH((CUADRO!Q$5&amp;$E650),'Hoja de Trabajo para listado'!$DE$151:$DG$151,0)),0)+IFERROR(INDEX('Hoja de Trabajo para listado'!$CD$155:$DC$1048576,MATCH($A650,'Hoja de Trabajo para listado'!$CD$155:$CD$1048576,0),MATCH((CUADRO!Q$5&amp;$E650),'Hoja de Trabajo para listado'!$CD$151:$DC$151,0)),0)</f>
        <v>0</v>
      </c>
      <c r="R650" s="314">
        <f t="shared" ca="1" si="20"/>
        <v>0</v>
      </c>
      <c r="S650" s="322"/>
      <c r="T650" s="314">
        <f ca="1">+T651</f>
        <v>0</v>
      </c>
      <c r="U650" s="313">
        <f t="shared" si="21"/>
        <v>1</v>
      </c>
      <c r="V650" s="319" t="str">
        <f>+VLOOKUP(A650,bd_lista!$A$3:$E$593,5,FALSE)</f>
        <v>Gobiernos Autonomos Municipales</v>
      </c>
      <c r="W650" s="425" t="str">
        <f>+V650</f>
        <v>Gobiernos Autonomos Municipales</v>
      </c>
    </row>
    <row r="651" spans="1:23" customFormat="1" ht="15" hidden="1" customHeight="1">
      <c r="A651" s="323">
        <v>1711</v>
      </c>
      <c r="B651" s="428"/>
      <c r="C651" s="318" t="str">
        <f>+VLOOKUP(A651,bd_lista!$A$3:$C$593,3,FALSE)</f>
        <v>Gobierno Autónomo Municipal de San Carlos</v>
      </c>
      <c r="D651" s="430"/>
      <c r="E651" s="347" t="s">
        <v>1419</v>
      </c>
      <c r="F651" s="314">
        <f ca="1">+IFERROR(INDEX('Hoja de Trabajo para listado'!$A$155:$Z$1048576,MATCH($A651,'Hoja de Trabajo para listado'!$A$155:$A$1048576,0),MATCH((CUADRO!F$5&amp;$E651),'Hoja de Trabajo para listado'!$A$151:$Z$151,0)),0)+IFERROR(INDEX('Hoja de Trabajo para listado'!$AB$155:$BA$1048576,MATCH($A651,'Hoja de Trabajo para listado'!$AB$155:$AB$1048576,0),MATCH((CUADRO!F$5&amp;$E651),'Hoja de Trabajo para listado'!$AB$151:$BA$151,0)),0)+IFERROR(INDEX('Hoja de Trabajo para listado'!$BC$155:$CB$1048576,MATCH($A651,'Hoja de Trabajo para listado'!$BC$155:$BC$1048576,0),MATCH((CUADRO!F$5&amp;$E651),'Hoja de Trabajo para listado'!$BC$151:$CB$151,0)),0)+IFERROR(INDEX('Hoja de Trabajo para listado'!$DE$153:$DG$274,MATCH($A651,'Hoja de Trabajo para listado'!$DE$153:$DE$1048576,0),MATCH((CUADRO!F$5&amp;$E651),'Hoja de Trabajo para listado'!$DE$151:$DG$151,0)),0)+IFERROR(INDEX('Hoja de Trabajo para listado'!$CD$155:$DC$1048576,MATCH($A651,'Hoja de Trabajo para listado'!$CD$155:$CD$1048576,0),MATCH((CUADRO!F$5&amp;$E651),'Hoja de Trabajo para listado'!$CD$151:$DC$151,0)),0)</f>
        <v>0</v>
      </c>
      <c r="G651" s="314">
        <f ca="1">+IFERROR(INDEX('Hoja de Trabajo para listado'!$A$155:$Z$1048576,MATCH($A651,'Hoja de Trabajo para listado'!$A$155:$A$1048576,0),MATCH((CUADRO!G$5&amp;$E651),'Hoja de Trabajo para listado'!$A$151:$Z$151,0)),0)+IFERROR(INDEX('Hoja de Trabajo para listado'!$AB$155:$BA$1048576,MATCH($A651,'Hoja de Trabajo para listado'!$AB$155:$AB$1048576,0),MATCH((CUADRO!G$5&amp;$E651),'Hoja de Trabajo para listado'!$AB$151:$BA$151,0)),0)+IFERROR(INDEX('Hoja de Trabajo para listado'!$BC$155:$CB$1048576,MATCH($A651,'Hoja de Trabajo para listado'!$BC$155:$BC$1048576,0),MATCH((CUADRO!G$5&amp;$E651),'Hoja de Trabajo para listado'!$BC$151:$CB$151,0)),0)+IFERROR(INDEX('Hoja de Trabajo para listado'!$DE$153:$DG$274,MATCH($A651,'Hoja de Trabajo para listado'!$DE$153:$DE$1048576,0),MATCH((CUADRO!G$5&amp;$E651),'Hoja de Trabajo para listado'!$DE$151:$DG$151,0)),0)+IFERROR(INDEX('Hoja de Trabajo para listado'!$CD$155:$DC$1048576,MATCH($A651,'Hoja de Trabajo para listado'!$CD$155:$CD$1048576,0),MATCH((CUADRO!G$5&amp;$E651),'Hoja de Trabajo para listado'!$CD$151:$DC$151,0)),0)</f>
        <v>0</v>
      </c>
      <c r="H651" s="314">
        <f ca="1">+IFERROR(INDEX('Hoja de Trabajo para listado'!$A$155:$Z$1048576,MATCH($A651,'Hoja de Trabajo para listado'!$A$155:$A$1048576,0),MATCH((CUADRO!H$5&amp;$E651),'Hoja de Trabajo para listado'!$A$151:$Z$151,0)),0)+IFERROR(INDEX('Hoja de Trabajo para listado'!$AB$155:$BA$1048576,MATCH($A651,'Hoja de Trabajo para listado'!$AB$155:$AB$1048576,0),MATCH((CUADRO!H$5&amp;$E651),'Hoja de Trabajo para listado'!$AB$151:$BA$151,0)),0)+IFERROR(INDEX('Hoja de Trabajo para listado'!$BC$155:$CB$1048576,MATCH($A651,'Hoja de Trabajo para listado'!$BC$155:$BC$1048576,0),MATCH((CUADRO!H$5&amp;$E651),'Hoja de Trabajo para listado'!$BC$151:$CB$151,0)),0)+IFERROR(INDEX('Hoja de Trabajo para listado'!$DE$153:$DG$274,MATCH($A651,'Hoja de Trabajo para listado'!$DE$153:$DE$1048576,0),MATCH((CUADRO!H$5&amp;$E651),'Hoja de Trabajo para listado'!$DE$151:$DG$151,0)),0)+IFERROR(INDEX('Hoja de Trabajo para listado'!$CD$155:$DC$1048576,MATCH($A651,'Hoja de Trabajo para listado'!$CD$155:$CD$1048576,0),MATCH((CUADRO!H$5&amp;$E651),'Hoja de Trabajo para listado'!$CD$151:$DC$151,0)),0)</f>
        <v>0</v>
      </c>
      <c r="I651" s="314">
        <f ca="1">+IFERROR(INDEX('Hoja de Trabajo para listado'!$A$155:$Z$1048576,MATCH($A651,'Hoja de Trabajo para listado'!$A$155:$A$1048576,0),MATCH((CUADRO!I$5&amp;$E651),'Hoja de Trabajo para listado'!$A$151:$Z$151,0)),0)+IFERROR(INDEX('Hoja de Trabajo para listado'!$AB$155:$BA$1048576,MATCH($A651,'Hoja de Trabajo para listado'!$AB$155:$AB$1048576,0),MATCH((CUADRO!I$5&amp;$E651),'Hoja de Trabajo para listado'!$AB$151:$BA$151,0)),0)+IFERROR(INDEX('Hoja de Trabajo para listado'!$BC$155:$CB$1048576,MATCH($A651,'Hoja de Trabajo para listado'!$BC$155:$BC$1048576,0),MATCH((CUADRO!I$5&amp;$E651),'Hoja de Trabajo para listado'!$BC$151:$CB$151,0)),0)+IFERROR(INDEX('Hoja de Trabajo para listado'!$DE$153:$DG$274,MATCH($A651,'Hoja de Trabajo para listado'!$DE$153:$DE$1048576,0),MATCH((CUADRO!I$5&amp;$E651),'Hoja de Trabajo para listado'!$DE$151:$DG$151,0)),0)+IFERROR(INDEX('Hoja de Trabajo para listado'!$CD$155:$DC$1048576,MATCH($A651,'Hoja de Trabajo para listado'!$CD$155:$CD$1048576,0),MATCH((CUADRO!I$5&amp;$E651),'Hoja de Trabajo para listado'!$CD$151:$DC$151,0)),0)</f>
        <v>0</v>
      </c>
      <c r="J651" s="314">
        <f ca="1">+IFERROR(INDEX('Hoja de Trabajo para listado'!$A$155:$Z$1048576,MATCH($A651,'Hoja de Trabajo para listado'!$A$155:$A$1048576,0),MATCH((CUADRO!J$5&amp;$E651),'Hoja de Trabajo para listado'!$A$151:$Z$151,0)),0)+IFERROR(INDEX('Hoja de Trabajo para listado'!$AB$155:$BA$1048576,MATCH($A651,'Hoja de Trabajo para listado'!$AB$155:$AB$1048576,0),MATCH((CUADRO!J$5&amp;$E651),'Hoja de Trabajo para listado'!$AB$151:$BA$151,0)),0)+IFERROR(INDEX('Hoja de Trabajo para listado'!$BC$155:$CB$1048576,MATCH($A651,'Hoja de Trabajo para listado'!$BC$155:$BC$1048576,0),MATCH((CUADRO!J$5&amp;$E651),'Hoja de Trabajo para listado'!$BC$151:$CB$151,0)),0)+IFERROR(INDEX('Hoja de Trabajo para listado'!$DE$153:$DG$274,MATCH($A651,'Hoja de Trabajo para listado'!$DE$153:$DE$1048576,0),MATCH((CUADRO!J$5&amp;$E651),'Hoja de Trabajo para listado'!$DE$151:$DG$151,0)),0)+IFERROR(INDEX('Hoja de Trabajo para listado'!$CD$155:$DC$1048576,MATCH($A651,'Hoja de Trabajo para listado'!$CD$155:$CD$1048576,0),MATCH((CUADRO!J$5&amp;$E651),'Hoja de Trabajo para listado'!$CD$151:$DC$151,0)),0)</f>
        <v>0</v>
      </c>
      <c r="K651" s="314">
        <f ca="1">+IFERROR(INDEX('Hoja de Trabajo para listado'!$A$155:$Z$1048576,MATCH($A651,'Hoja de Trabajo para listado'!$A$155:$A$1048576,0),MATCH((CUADRO!K$5&amp;$E651),'Hoja de Trabajo para listado'!$A$151:$Z$151,0)),0)+IFERROR(INDEX('Hoja de Trabajo para listado'!$AB$155:$BA$1048576,MATCH($A651,'Hoja de Trabajo para listado'!$AB$155:$AB$1048576,0),MATCH((CUADRO!K$5&amp;$E651),'Hoja de Trabajo para listado'!$AB$151:$BA$151,0)),0)+IFERROR(INDEX('Hoja de Trabajo para listado'!$BC$155:$CB$1048576,MATCH($A651,'Hoja de Trabajo para listado'!$BC$155:$BC$1048576,0),MATCH((CUADRO!K$5&amp;$E651),'Hoja de Trabajo para listado'!$BC$151:$CB$151,0)),0)+IFERROR(INDEX('Hoja de Trabajo para listado'!$DE$153:$DG$274,MATCH($A651,'Hoja de Trabajo para listado'!$DE$153:$DE$1048576,0),MATCH((CUADRO!K$5&amp;$E651),'Hoja de Trabajo para listado'!$DE$151:$DG$151,0)),0)+IFERROR(INDEX('Hoja de Trabajo para listado'!$CD$155:$DC$1048576,MATCH($A651,'Hoja de Trabajo para listado'!$CD$155:$CD$1048576,0),MATCH((CUADRO!K$5&amp;$E651),'Hoja de Trabajo para listado'!$CD$151:$DC$151,0)),0)</f>
        <v>0</v>
      </c>
      <c r="L651" s="314">
        <f ca="1">+IFERROR(INDEX('Hoja de Trabajo para listado'!$A$155:$Z$1048576,MATCH($A651,'Hoja de Trabajo para listado'!$A$155:$A$1048576,0),MATCH((CUADRO!L$5&amp;$E651),'Hoja de Trabajo para listado'!$A$151:$Z$151,0)),0)+IFERROR(INDEX('Hoja de Trabajo para listado'!$AB$155:$BA$1048576,MATCH($A651,'Hoja de Trabajo para listado'!$AB$155:$AB$1048576,0),MATCH((CUADRO!L$5&amp;$E651),'Hoja de Trabajo para listado'!$AB$151:$BA$151,0)),0)+IFERROR(INDEX('Hoja de Trabajo para listado'!$BC$155:$CB$1048576,MATCH($A651,'Hoja de Trabajo para listado'!$BC$155:$BC$1048576,0),MATCH((CUADRO!L$5&amp;$E651),'Hoja de Trabajo para listado'!$BC$151:$CB$151,0)),0)+IFERROR(INDEX('Hoja de Trabajo para listado'!$DE$153:$DG$274,MATCH($A651,'Hoja de Trabajo para listado'!$DE$153:$DE$1048576,0),MATCH((CUADRO!L$5&amp;$E651),'Hoja de Trabajo para listado'!$DE$151:$DG$151,0)),0)+IFERROR(INDEX('Hoja de Trabajo para listado'!$CD$155:$DC$1048576,MATCH($A651,'Hoja de Trabajo para listado'!$CD$155:$CD$1048576,0),MATCH((CUADRO!L$5&amp;$E651),'Hoja de Trabajo para listado'!$CD$151:$DC$151,0)),0)</f>
        <v>0</v>
      </c>
      <c r="M651" s="314">
        <f ca="1">+IFERROR(INDEX('Hoja de Trabajo para listado'!$A$155:$Z$1048576,MATCH($A651,'Hoja de Trabajo para listado'!$A$155:$A$1048576,0),MATCH((CUADRO!M$5&amp;$E651),'Hoja de Trabajo para listado'!$A$151:$Z$151,0)),0)+IFERROR(INDEX('Hoja de Trabajo para listado'!$AB$155:$BA$1048576,MATCH($A651,'Hoja de Trabajo para listado'!$AB$155:$AB$1048576,0),MATCH((CUADRO!M$5&amp;$E651),'Hoja de Trabajo para listado'!$AB$151:$BA$151,0)),0)+IFERROR(INDEX('Hoja de Trabajo para listado'!$BC$155:$CB$1048576,MATCH($A651,'Hoja de Trabajo para listado'!$BC$155:$BC$1048576,0),MATCH((CUADRO!M$5&amp;$E651),'Hoja de Trabajo para listado'!$BC$151:$CB$151,0)),0)+IFERROR(INDEX('Hoja de Trabajo para listado'!$DE$153:$DG$274,MATCH($A651,'Hoja de Trabajo para listado'!$DE$153:$DE$1048576,0),MATCH((CUADRO!M$5&amp;$E651),'Hoja de Trabajo para listado'!$DE$151:$DG$151,0)),0)+IFERROR(INDEX('Hoja de Trabajo para listado'!$CD$155:$DC$1048576,MATCH($A651,'Hoja de Trabajo para listado'!$CD$155:$CD$1048576,0),MATCH((CUADRO!M$5&amp;$E651),'Hoja de Trabajo para listado'!$CD$151:$DC$151,0)),0)</f>
        <v>0</v>
      </c>
      <c r="N651" s="314">
        <f ca="1">+IFERROR(INDEX('Hoja de Trabajo para listado'!$A$155:$Z$1048576,MATCH($A651,'Hoja de Trabajo para listado'!$A$155:$A$1048576,0),MATCH((CUADRO!N$5&amp;$E651),'Hoja de Trabajo para listado'!$A$151:$Z$151,0)),0)+IFERROR(INDEX('Hoja de Trabajo para listado'!$AB$155:$BA$1048576,MATCH($A651,'Hoja de Trabajo para listado'!$AB$155:$AB$1048576,0),MATCH((CUADRO!N$5&amp;$E651),'Hoja de Trabajo para listado'!$AB$151:$BA$151,0)),0)+IFERROR(INDEX('Hoja de Trabajo para listado'!$BC$155:$CB$1048576,MATCH($A651,'Hoja de Trabajo para listado'!$BC$155:$BC$1048576,0),MATCH((CUADRO!N$5&amp;$E651),'Hoja de Trabajo para listado'!$BC$151:$CB$151,0)),0)+IFERROR(INDEX('Hoja de Trabajo para listado'!$DE$153:$DG$274,MATCH($A651,'Hoja de Trabajo para listado'!$DE$153:$DE$1048576,0),MATCH((CUADRO!N$5&amp;$E651),'Hoja de Trabajo para listado'!$DE$151:$DG$151,0)),0)+IFERROR(INDEX('Hoja de Trabajo para listado'!$CD$155:$DC$1048576,MATCH($A651,'Hoja de Trabajo para listado'!$CD$155:$CD$1048576,0),MATCH((CUADRO!N$5&amp;$E651),'Hoja de Trabajo para listado'!$CD$151:$DC$151,0)),0)</f>
        <v>0</v>
      </c>
      <c r="O651" s="314">
        <f ca="1">+IFERROR(INDEX('Hoja de Trabajo para listado'!$A$155:$Z$1048576,MATCH($A651,'Hoja de Trabajo para listado'!$A$155:$A$1048576,0),MATCH((CUADRO!O$5&amp;$E651),'Hoja de Trabajo para listado'!$A$151:$Z$151,0)),0)+IFERROR(INDEX('Hoja de Trabajo para listado'!$AB$155:$BA$1048576,MATCH($A651,'Hoja de Trabajo para listado'!$AB$155:$AB$1048576,0),MATCH((CUADRO!O$5&amp;$E651),'Hoja de Trabajo para listado'!$AB$151:$BA$151,0)),0)+IFERROR(INDEX('Hoja de Trabajo para listado'!$BC$155:$CB$1048576,MATCH($A651,'Hoja de Trabajo para listado'!$BC$155:$BC$1048576,0),MATCH((CUADRO!O$5&amp;$E651),'Hoja de Trabajo para listado'!$BC$151:$CB$151,0)),0)+IFERROR(INDEX('Hoja de Trabajo para listado'!$DE$153:$DG$274,MATCH($A651,'Hoja de Trabajo para listado'!$DE$153:$DE$1048576,0),MATCH((CUADRO!O$5&amp;$E651),'Hoja de Trabajo para listado'!$DE$151:$DG$151,0)),0)+IFERROR(INDEX('Hoja de Trabajo para listado'!$CD$155:$DC$1048576,MATCH($A651,'Hoja de Trabajo para listado'!$CD$155:$CD$1048576,0),MATCH((CUADRO!O$5&amp;$E651),'Hoja de Trabajo para listado'!$CD$151:$DC$151,0)),0)</f>
        <v>0</v>
      </c>
      <c r="P651" s="314">
        <f ca="1">+IFERROR(INDEX('Hoja de Trabajo para listado'!$A$155:$Z$1048576,MATCH($A651,'Hoja de Trabajo para listado'!$A$155:$A$1048576,0),MATCH((CUADRO!P$5&amp;$E651),'Hoja de Trabajo para listado'!$A$151:$Z$151,0)),0)+IFERROR(INDEX('Hoja de Trabajo para listado'!$AB$155:$BA$1048576,MATCH($A651,'Hoja de Trabajo para listado'!$AB$155:$AB$1048576,0),MATCH((CUADRO!P$5&amp;$E651),'Hoja de Trabajo para listado'!$AB$151:$BA$151,0)),0)+IFERROR(INDEX('Hoja de Trabajo para listado'!$BC$155:$CB$1048576,MATCH($A651,'Hoja de Trabajo para listado'!$BC$155:$BC$1048576,0),MATCH((CUADRO!P$5&amp;$E651),'Hoja de Trabajo para listado'!$BC$151:$CB$151,0)),0)+IFERROR(INDEX('Hoja de Trabajo para listado'!$DE$153:$DG$274,MATCH($A651,'Hoja de Trabajo para listado'!$DE$153:$DE$1048576,0),MATCH((CUADRO!P$5&amp;$E651),'Hoja de Trabajo para listado'!$DE$151:$DG$151,0)),0)+IFERROR(INDEX('Hoja de Trabajo para listado'!$CD$155:$DC$1048576,MATCH($A651,'Hoja de Trabajo para listado'!$CD$155:$CD$1048576,0),MATCH((CUADRO!P$5&amp;$E651),'Hoja de Trabajo para listado'!$CD$151:$DC$151,0)),0)</f>
        <v>0</v>
      </c>
      <c r="Q651" s="314">
        <f ca="1">+IFERROR(INDEX('Hoja de Trabajo para listado'!$A$155:$Z$1048576,MATCH($A651,'Hoja de Trabajo para listado'!$A$155:$A$1048576,0),MATCH((CUADRO!Q$5&amp;$E651),'Hoja de Trabajo para listado'!$A$151:$Z$151,0)),0)+IFERROR(INDEX('Hoja de Trabajo para listado'!$AB$155:$BA$1048576,MATCH($A651,'Hoja de Trabajo para listado'!$AB$155:$AB$1048576,0),MATCH((CUADRO!Q$5&amp;$E651),'Hoja de Trabajo para listado'!$AB$151:$BA$151,0)),0)+IFERROR(INDEX('Hoja de Trabajo para listado'!$BC$155:$CB$1048576,MATCH($A651,'Hoja de Trabajo para listado'!$BC$155:$BC$1048576,0),MATCH((CUADRO!Q$5&amp;$E651),'Hoja de Trabajo para listado'!$BC$151:$CB$151,0)),0)+IFERROR(INDEX('Hoja de Trabajo para listado'!$DE$153:$DG$274,MATCH($A651,'Hoja de Trabajo para listado'!$DE$153:$DE$1048576,0),MATCH((CUADRO!Q$5&amp;$E651),'Hoja de Trabajo para listado'!$DE$151:$DG$151,0)),0)+IFERROR(INDEX('Hoja de Trabajo para listado'!$CD$155:$DC$1048576,MATCH($A651,'Hoja de Trabajo para listado'!$CD$155:$CD$1048576,0),MATCH((CUADRO!Q$5&amp;$E651),'Hoja de Trabajo para listado'!$CD$151:$DC$151,0)),0)</f>
        <v>0</v>
      </c>
      <c r="R651" s="314">
        <f t="shared" ca="1" si="20"/>
        <v>0</v>
      </c>
      <c r="S651" s="322">
        <f ca="1">+R650+R651</f>
        <v>0</v>
      </c>
      <c r="T651" s="314">
        <f ca="1">+S651</f>
        <v>0</v>
      </c>
      <c r="U651" s="313">
        <f t="shared" si="21"/>
        <v>2</v>
      </c>
      <c r="V651" s="319" t="str">
        <f>+VLOOKUP(A651,bd_lista!$A$3:$E$593,5,FALSE)</f>
        <v>Gobiernos Autonomos Municipales</v>
      </c>
      <c r="W651" s="426"/>
    </row>
    <row r="652" spans="1:23" customFormat="1" ht="15" hidden="1" customHeight="1">
      <c r="A652" s="323">
        <v>1712</v>
      </c>
      <c r="B652" s="427">
        <f>+A652</f>
        <v>1712</v>
      </c>
      <c r="C652" s="318" t="str">
        <f>+VLOOKUP(A652,bd_lista!$A$3:$C$593,3,FALSE)</f>
        <v>Gobierno Autónomo Municipal de Yapacaní</v>
      </c>
      <c r="D652" s="429" t="str">
        <f>+C652</f>
        <v>Gobierno Autónomo Municipal de Yapacaní</v>
      </c>
      <c r="E652" s="346" t="s">
        <v>1418</v>
      </c>
      <c r="F652" s="314">
        <f ca="1">+IFERROR(INDEX('Hoja de Trabajo para listado'!$A$155:$Z$1048576,MATCH($A652,'Hoja de Trabajo para listado'!$A$155:$A$1048576,0),MATCH((CUADRO!F$5&amp;$E652),'Hoja de Trabajo para listado'!$A$151:$Z$151,0)),0)+IFERROR(INDEX('Hoja de Trabajo para listado'!$AB$155:$BA$1048576,MATCH($A652,'Hoja de Trabajo para listado'!$AB$155:$AB$1048576,0),MATCH((CUADRO!F$5&amp;$E652),'Hoja de Trabajo para listado'!$AB$151:$BA$151,0)),0)+IFERROR(INDEX('Hoja de Trabajo para listado'!$BC$155:$CB$1048576,MATCH($A652,'Hoja de Trabajo para listado'!$BC$155:$BC$1048576,0),MATCH((CUADRO!F$5&amp;$E652),'Hoja de Trabajo para listado'!$BC$151:$CB$151,0)),0)+IFERROR(INDEX('Hoja de Trabajo para listado'!$DE$153:$DG$274,MATCH($A652,'Hoja de Trabajo para listado'!$DE$153:$DE$1048576,0),MATCH((CUADRO!F$5&amp;$E652),'Hoja de Trabajo para listado'!$DE$151:$DG$151,0)),0)+IFERROR(INDEX('Hoja de Trabajo para listado'!$CD$155:$DC$1048576,MATCH($A652,'Hoja de Trabajo para listado'!$CD$155:$CD$1048576,0),MATCH((CUADRO!F$5&amp;$E652),'Hoja de Trabajo para listado'!$CD$151:$DC$151,0)),0)</f>
        <v>0</v>
      </c>
      <c r="G652" s="314">
        <f ca="1">+IFERROR(INDEX('Hoja de Trabajo para listado'!$A$155:$Z$1048576,MATCH($A652,'Hoja de Trabajo para listado'!$A$155:$A$1048576,0),MATCH((CUADRO!G$5&amp;$E652),'Hoja de Trabajo para listado'!$A$151:$Z$151,0)),0)+IFERROR(INDEX('Hoja de Trabajo para listado'!$AB$155:$BA$1048576,MATCH($A652,'Hoja de Trabajo para listado'!$AB$155:$AB$1048576,0),MATCH((CUADRO!G$5&amp;$E652),'Hoja de Trabajo para listado'!$AB$151:$BA$151,0)),0)+IFERROR(INDEX('Hoja de Trabajo para listado'!$BC$155:$CB$1048576,MATCH($A652,'Hoja de Trabajo para listado'!$BC$155:$BC$1048576,0),MATCH((CUADRO!G$5&amp;$E652),'Hoja de Trabajo para listado'!$BC$151:$CB$151,0)),0)+IFERROR(INDEX('Hoja de Trabajo para listado'!$DE$153:$DG$274,MATCH($A652,'Hoja de Trabajo para listado'!$DE$153:$DE$1048576,0),MATCH((CUADRO!G$5&amp;$E652),'Hoja de Trabajo para listado'!$DE$151:$DG$151,0)),0)+IFERROR(INDEX('Hoja de Trabajo para listado'!$CD$155:$DC$1048576,MATCH($A652,'Hoja de Trabajo para listado'!$CD$155:$CD$1048576,0),MATCH((CUADRO!G$5&amp;$E652),'Hoja de Trabajo para listado'!$CD$151:$DC$151,0)),0)</f>
        <v>0</v>
      </c>
      <c r="H652" s="314">
        <f ca="1">+IFERROR(INDEX('Hoja de Trabajo para listado'!$A$155:$Z$1048576,MATCH($A652,'Hoja de Trabajo para listado'!$A$155:$A$1048576,0),MATCH((CUADRO!H$5&amp;$E652),'Hoja de Trabajo para listado'!$A$151:$Z$151,0)),0)+IFERROR(INDEX('Hoja de Trabajo para listado'!$AB$155:$BA$1048576,MATCH($A652,'Hoja de Trabajo para listado'!$AB$155:$AB$1048576,0),MATCH((CUADRO!H$5&amp;$E652),'Hoja de Trabajo para listado'!$AB$151:$BA$151,0)),0)+IFERROR(INDEX('Hoja de Trabajo para listado'!$BC$155:$CB$1048576,MATCH($A652,'Hoja de Trabajo para listado'!$BC$155:$BC$1048576,0),MATCH((CUADRO!H$5&amp;$E652),'Hoja de Trabajo para listado'!$BC$151:$CB$151,0)),0)+IFERROR(INDEX('Hoja de Trabajo para listado'!$DE$153:$DG$274,MATCH($A652,'Hoja de Trabajo para listado'!$DE$153:$DE$1048576,0),MATCH((CUADRO!H$5&amp;$E652),'Hoja de Trabajo para listado'!$DE$151:$DG$151,0)),0)+IFERROR(INDEX('Hoja de Trabajo para listado'!$CD$155:$DC$1048576,MATCH($A652,'Hoja de Trabajo para listado'!$CD$155:$CD$1048576,0),MATCH((CUADRO!H$5&amp;$E652),'Hoja de Trabajo para listado'!$CD$151:$DC$151,0)),0)</f>
        <v>0</v>
      </c>
      <c r="I652" s="314">
        <f ca="1">+IFERROR(INDEX('Hoja de Trabajo para listado'!$A$155:$Z$1048576,MATCH($A652,'Hoja de Trabajo para listado'!$A$155:$A$1048576,0),MATCH((CUADRO!I$5&amp;$E652),'Hoja de Trabajo para listado'!$A$151:$Z$151,0)),0)+IFERROR(INDEX('Hoja de Trabajo para listado'!$AB$155:$BA$1048576,MATCH($A652,'Hoja de Trabajo para listado'!$AB$155:$AB$1048576,0),MATCH((CUADRO!I$5&amp;$E652),'Hoja de Trabajo para listado'!$AB$151:$BA$151,0)),0)+IFERROR(INDEX('Hoja de Trabajo para listado'!$BC$155:$CB$1048576,MATCH($A652,'Hoja de Trabajo para listado'!$BC$155:$BC$1048576,0),MATCH((CUADRO!I$5&amp;$E652),'Hoja de Trabajo para listado'!$BC$151:$CB$151,0)),0)+IFERROR(INDEX('Hoja de Trabajo para listado'!$DE$153:$DG$274,MATCH($A652,'Hoja de Trabajo para listado'!$DE$153:$DE$1048576,0),MATCH((CUADRO!I$5&amp;$E652),'Hoja de Trabajo para listado'!$DE$151:$DG$151,0)),0)+IFERROR(INDEX('Hoja de Trabajo para listado'!$CD$155:$DC$1048576,MATCH($A652,'Hoja de Trabajo para listado'!$CD$155:$CD$1048576,0),MATCH((CUADRO!I$5&amp;$E652),'Hoja de Trabajo para listado'!$CD$151:$DC$151,0)),0)</f>
        <v>0</v>
      </c>
      <c r="J652" s="314">
        <f ca="1">+IFERROR(INDEX('Hoja de Trabajo para listado'!$A$155:$Z$1048576,MATCH($A652,'Hoja de Trabajo para listado'!$A$155:$A$1048576,0),MATCH((CUADRO!J$5&amp;$E652),'Hoja de Trabajo para listado'!$A$151:$Z$151,0)),0)+IFERROR(INDEX('Hoja de Trabajo para listado'!$AB$155:$BA$1048576,MATCH($A652,'Hoja de Trabajo para listado'!$AB$155:$AB$1048576,0),MATCH((CUADRO!J$5&amp;$E652),'Hoja de Trabajo para listado'!$AB$151:$BA$151,0)),0)+IFERROR(INDEX('Hoja de Trabajo para listado'!$BC$155:$CB$1048576,MATCH($A652,'Hoja de Trabajo para listado'!$BC$155:$BC$1048576,0),MATCH((CUADRO!J$5&amp;$E652),'Hoja de Trabajo para listado'!$BC$151:$CB$151,0)),0)+IFERROR(INDEX('Hoja de Trabajo para listado'!$DE$153:$DG$274,MATCH($A652,'Hoja de Trabajo para listado'!$DE$153:$DE$1048576,0),MATCH((CUADRO!J$5&amp;$E652),'Hoja de Trabajo para listado'!$DE$151:$DG$151,0)),0)+IFERROR(INDEX('Hoja de Trabajo para listado'!$CD$155:$DC$1048576,MATCH($A652,'Hoja de Trabajo para listado'!$CD$155:$CD$1048576,0),MATCH((CUADRO!J$5&amp;$E652),'Hoja de Trabajo para listado'!$CD$151:$DC$151,0)),0)</f>
        <v>0</v>
      </c>
      <c r="K652" s="314">
        <f ca="1">+IFERROR(INDEX('Hoja de Trabajo para listado'!$A$155:$Z$1048576,MATCH($A652,'Hoja de Trabajo para listado'!$A$155:$A$1048576,0),MATCH((CUADRO!K$5&amp;$E652),'Hoja de Trabajo para listado'!$A$151:$Z$151,0)),0)+IFERROR(INDEX('Hoja de Trabajo para listado'!$AB$155:$BA$1048576,MATCH($A652,'Hoja de Trabajo para listado'!$AB$155:$AB$1048576,0),MATCH((CUADRO!K$5&amp;$E652),'Hoja de Trabajo para listado'!$AB$151:$BA$151,0)),0)+IFERROR(INDEX('Hoja de Trabajo para listado'!$BC$155:$CB$1048576,MATCH($A652,'Hoja de Trabajo para listado'!$BC$155:$BC$1048576,0),MATCH((CUADRO!K$5&amp;$E652),'Hoja de Trabajo para listado'!$BC$151:$CB$151,0)),0)+IFERROR(INDEX('Hoja de Trabajo para listado'!$DE$153:$DG$274,MATCH($A652,'Hoja de Trabajo para listado'!$DE$153:$DE$1048576,0),MATCH((CUADRO!K$5&amp;$E652),'Hoja de Trabajo para listado'!$DE$151:$DG$151,0)),0)+IFERROR(INDEX('Hoja de Trabajo para listado'!$CD$155:$DC$1048576,MATCH($A652,'Hoja de Trabajo para listado'!$CD$155:$CD$1048576,0),MATCH((CUADRO!K$5&amp;$E652),'Hoja de Trabajo para listado'!$CD$151:$DC$151,0)),0)</f>
        <v>0</v>
      </c>
      <c r="L652" s="314">
        <f ca="1">+IFERROR(INDEX('Hoja de Trabajo para listado'!$A$155:$Z$1048576,MATCH($A652,'Hoja de Trabajo para listado'!$A$155:$A$1048576,0),MATCH((CUADRO!L$5&amp;$E652),'Hoja de Trabajo para listado'!$A$151:$Z$151,0)),0)+IFERROR(INDEX('Hoja de Trabajo para listado'!$AB$155:$BA$1048576,MATCH($A652,'Hoja de Trabajo para listado'!$AB$155:$AB$1048576,0),MATCH((CUADRO!L$5&amp;$E652),'Hoja de Trabajo para listado'!$AB$151:$BA$151,0)),0)+IFERROR(INDEX('Hoja de Trabajo para listado'!$BC$155:$CB$1048576,MATCH($A652,'Hoja de Trabajo para listado'!$BC$155:$BC$1048576,0),MATCH((CUADRO!L$5&amp;$E652),'Hoja de Trabajo para listado'!$BC$151:$CB$151,0)),0)+IFERROR(INDEX('Hoja de Trabajo para listado'!$DE$153:$DG$274,MATCH($A652,'Hoja de Trabajo para listado'!$DE$153:$DE$1048576,0),MATCH((CUADRO!L$5&amp;$E652),'Hoja de Trabajo para listado'!$DE$151:$DG$151,0)),0)+IFERROR(INDEX('Hoja de Trabajo para listado'!$CD$155:$DC$1048576,MATCH($A652,'Hoja de Trabajo para listado'!$CD$155:$CD$1048576,0),MATCH((CUADRO!L$5&amp;$E652),'Hoja de Trabajo para listado'!$CD$151:$DC$151,0)),0)</f>
        <v>0</v>
      </c>
      <c r="M652" s="314">
        <f ca="1">+IFERROR(INDEX('Hoja de Trabajo para listado'!$A$155:$Z$1048576,MATCH($A652,'Hoja de Trabajo para listado'!$A$155:$A$1048576,0),MATCH((CUADRO!M$5&amp;$E652),'Hoja de Trabajo para listado'!$A$151:$Z$151,0)),0)+IFERROR(INDEX('Hoja de Trabajo para listado'!$AB$155:$BA$1048576,MATCH($A652,'Hoja de Trabajo para listado'!$AB$155:$AB$1048576,0),MATCH((CUADRO!M$5&amp;$E652),'Hoja de Trabajo para listado'!$AB$151:$BA$151,0)),0)+IFERROR(INDEX('Hoja de Trabajo para listado'!$BC$155:$CB$1048576,MATCH($A652,'Hoja de Trabajo para listado'!$BC$155:$BC$1048576,0),MATCH((CUADRO!M$5&amp;$E652),'Hoja de Trabajo para listado'!$BC$151:$CB$151,0)),0)+IFERROR(INDEX('Hoja de Trabajo para listado'!$DE$153:$DG$274,MATCH($A652,'Hoja de Trabajo para listado'!$DE$153:$DE$1048576,0),MATCH((CUADRO!M$5&amp;$E652),'Hoja de Trabajo para listado'!$DE$151:$DG$151,0)),0)+IFERROR(INDEX('Hoja de Trabajo para listado'!$CD$155:$DC$1048576,MATCH($A652,'Hoja de Trabajo para listado'!$CD$155:$CD$1048576,0),MATCH((CUADRO!M$5&amp;$E652),'Hoja de Trabajo para listado'!$CD$151:$DC$151,0)),0)</f>
        <v>0</v>
      </c>
      <c r="N652" s="314">
        <f ca="1">+IFERROR(INDEX('Hoja de Trabajo para listado'!$A$155:$Z$1048576,MATCH($A652,'Hoja de Trabajo para listado'!$A$155:$A$1048576,0),MATCH((CUADRO!N$5&amp;$E652),'Hoja de Trabajo para listado'!$A$151:$Z$151,0)),0)+IFERROR(INDEX('Hoja de Trabajo para listado'!$AB$155:$BA$1048576,MATCH($A652,'Hoja de Trabajo para listado'!$AB$155:$AB$1048576,0),MATCH((CUADRO!N$5&amp;$E652),'Hoja de Trabajo para listado'!$AB$151:$BA$151,0)),0)+IFERROR(INDEX('Hoja de Trabajo para listado'!$BC$155:$CB$1048576,MATCH($A652,'Hoja de Trabajo para listado'!$BC$155:$BC$1048576,0),MATCH((CUADRO!N$5&amp;$E652),'Hoja de Trabajo para listado'!$BC$151:$CB$151,0)),0)+IFERROR(INDEX('Hoja de Trabajo para listado'!$DE$153:$DG$274,MATCH($A652,'Hoja de Trabajo para listado'!$DE$153:$DE$1048576,0),MATCH((CUADRO!N$5&amp;$E652),'Hoja de Trabajo para listado'!$DE$151:$DG$151,0)),0)+IFERROR(INDEX('Hoja de Trabajo para listado'!$CD$155:$DC$1048576,MATCH($A652,'Hoja de Trabajo para listado'!$CD$155:$CD$1048576,0),MATCH((CUADRO!N$5&amp;$E652),'Hoja de Trabajo para listado'!$CD$151:$DC$151,0)),0)</f>
        <v>0</v>
      </c>
      <c r="O652" s="314">
        <f ca="1">+IFERROR(INDEX('Hoja de Trabajo para listado'!$A$155:$Z$1048576,MATCH($A652,'Hoja de Trabajo para listado'!$A$155:$A$1048576,0),MATCH((CUADRO!O$5&amp;$E652),'Hoja de Trabajo para listado'!$A$151:$Z$151,0)),0)+IFERROR(INDEX('Hoja de Trabajo para listado'!$AB$155:$BA$1048576,MATCH($A652,'Hoja de Trabajo para listado'!$AB$155:$AB$1048576,0),MATCH((CUADRO!O$5&amp;$E652),'Hoja de Trabajo para listado'!$AB$151:$BA$151,0)),0)+IFERROR(INDEX('Hoja de Trabajo para listado'!$BC$155:$CB$1048576,MATCH($A652,'Hoja de Trabajo para listado'!$BC$155:$BC$1048576,0),MATCH((CUADRO!O$5&amp;$E652),'Hoja de Trabajo para listado'!$BC$151:$CB$151,0)),0)+IFERROR(INDEX('Hoja de Trabajo para listado'!$DE$153:$DG$274,MATCH($A652,'Hoja de Trabajo para listado'!$DE$153:$DE$1048576,0),MATCH((CUADRO!O$5&amp;$E652),'Hoja de Trabajo para listado'!$DE$151:$DG$151,0)),0)+IFERROR(INDEX('Hoja de Trabajo para listado'!$CD$155:$DC$1048576,MATCH($A652,'Hoja de Trabajo para listado'!$CD$155:$CD$1048576,0),MATCH((CUADRO!O$5&amp;$E652),'Hoja de Trabajo para listado'!$CD$151:$DC$151,0)),0)</f>
        <v>0</v>
      </c>
      <c r="P652" s="314">
        <f ca="1">+IFERROR(INDEX('Hoja de Trabajo para listado'!$A$155:$Z$1048576,MATCH($A652,'Hoja de Trabajo para listado'!$A$155:$A$1048576,0),MATCH((CUADRO!P$5&amp;$E652),'Hoja de Trabajo para listado'!$A$151:$Z$151,0)),0)+IFERROR(INDEX('Hoja de Trabajo para listado'!$AB$155:$BA$1048576,MATCH($A652,'Hoja de Trabajo para listado'!$AB$155:$AB$1048576,0),MATCH((CUADRO!P$5&amp;$E652),'Hoja de Trabajo para listado'!$AB$151:$BA$151,0)),0)+IFERROR(INDEX('Hoja de Trabajo para listado'!$BC$155:$CB$1048576,MATCH($A652,'Hoja de Trabajo para listado'!$BC$155:$BC$1048576,0),MATCH((CUADRO!P$5&amp;$E652),'Hoja de Trabajo para listado'!$BC$151:$CB$151,0)),0)+IFERROR(INDEX('Hoja de Trabajo para listado'!$DE$153:$DG$274,MATCH($A652,'Hoja de Trabajo para listado'!$DE$153:$DE$1048576,0),MATCH((CUADRO!P$5&amp;$E652),'Hoja de Trabajo para listado'!$DE$151:$DG$151,0)),0)+IFERROR(INDEX('Hoja de Trabajo para listado'!$CD$155:$DC$1048576,MATCH($A652,'Hoja de Trabajo para listado'!$CD$155:$CD$1048576,0),MATCH((CUADRO!P$5&amp;$E652),'Hoja de Trabajo para listado'!$CD$151:$DC$151,0)),0)</f>
        <v>0</v>
      </c>
      <c r="Q652" s="314">
        <f ca="1">+IFERROR(INDEX('Hoja de Trabajo para listado'!$A$155:$Z$1048576,MATCH($A652,'Hoja de Trabajo para listado'!$A$155:$A$1048576,0),MATCH((CUADRO!Q$5&amp;$E652),'Hoja de Trabajo para listado'!$A$151:$Z$151,0)),0)+IFERROR(INDEX('Hoja de Trabajo para listado'!$AB$155:$BA$1048576,MATCH($A652,'Hoja de Trabajo para listado'!$AB$155:$AB$1048576,0),MATCH((CUADRO!Q$5&amp;$E652),'Hoja de Trabajo para listado'!$AB$151:$BA$151,0)),0)+IFERROR(INDEX('Hoja de Trabajo para listado'!$BC$155:$CB$1048576,MATCH($A652,'Hoja de Trabajo para listado'!$BC$155:$BC$1048576,0),MATCH((CUADRO!Q$5&amp;$E652),'Hoja de Trabajo para listado'!$BC$151:$CB$151,0)),0)+IFERROR(INDEX('Hoja de Trabajo para listado'!$DE$153:$DG$274,MATCH($A652,'Hoja de Trabajo para listado'!$DE$153:$DE$1048576,0),MATCH((CUADRO!Q$5&amp;$E652),'Hoja de Trabajo para listado'!$DE$151:$DG$151,0)),0)+IFERROR(INDEX('Hoja de Trabajo para listado'!$CD$155:$DC$1048576,MATCH($A652,'Hoja de Trabajo para listado'!$CD$155:$CD$1048576,0),MATCH((CUADRO!Q$5&amp;$E652),'Hoja de Trabajo para listado'!$CD$151:$DC$151,0)),0)</f>
        <v>0</v>
      </c>
      <c r="R652" s="314">
        <f t="shared" ca="1" si="20"/>
        <v>0</v>
      </c>
      <c r="S652" s="322"/>
      <c r="T652" s="314">
        <f ca="1">+T653</f>
        <v>0</v>
      </c>
      <c r="U652" s="313">
        <f t="shared" si="21"/>
        <v>1</v>
      </c>
      <c r="V652" s="319" t="str">
        <f>+VLOOKUP(A652,bd_lista!$A$3:$E$593,5,FALSE)</f>
        <v>Gobiernos Autonomos Municipales</v>
      </c>
      <c r="W652" s="425" t="str">
        <f>+V652</f>
        <v>Gobiernos Autonomos Municipales</v>
      </c>
    </row>
    <row r="653" spans="1:23" customFormat="1" ht="15" hidden="1" customHeight="1">
      <c r="A653" s="323">
        <v>1712</v>
      </c>
      <c r="B653" s="428"/>
      <c r="C653" s="318" t="str">
        <f>+VLOOKUP(A653,bd_lista!$A$3:$C$593,3,FALSE)</f>
        <v>Gobierno Autónomo Municipal de Yapacaní</v>
      </c>
      <c r="D653" s="430"/>
      <c r="E653" s="347" t="s">
        <v>1419</v>
      </c>
      <c r="F653" s="314">
        <f ca="1">+IFERROR(INDEX('Hoja de Trabajo para listado'!$A$155:$Z$1048576,MATCH($A653,'Hoja de Trabajo para listado'!$A$155:$A$1048576,0),MATCH((CUADRO!F$5&amp;$E653),'Hoja de Trabajo para listado'!$A$151:$Z$151,0)),0)+IFERROR(INDEX('Hoja de Trabajo para listado'!$AB$155:$BA$1048576,MATCH($A653,'Hoja de Trabajo para listado'!$AB$155:$AB$1048576,0),MATCH((CUADRO!F$5&amp;$E653),'Hoja de Trabajo para listado'!$AB$151:$BA$151,0)),0)+IFERROR(INDEX('Hoja de Trabajo para listado'!$BC$155:$CB$1048576,MATCH($A653,'Hoja de Trabajo para listado'!$BC$155:$BC$1048576,0),MATCH((CUADRO!F$5&amp;$E653),'Hoja de Trabajo para listado'!$BC$151:$CB$151,0)),0)+IFERROR(INDEX('Hoja de Trabajo para listado'!$DE$153:$DG$274,MATCH($A653,'Hoja de Trabajo para listado'!$DE$153:$DE$1048576,0),MATCH((CUADRO!F$5&amp;$E653),'Hoja de Trabajo para listado'!$DE$151:$DG$151,0)),0)+IFERROR(INDEX('Hoja de Trabajo para listado'!$CD$155:$DC$1048576,MATCH($A653,'Hoja de Trabajo para listado'!$CD$155:$CD$1048576,0),MATCH((CUADRO!F$5&amp;$E653),'Hoja de Trabajo para listado'!$CD$151:$DC$151,0)),0)</f>
        <v>0</v>
      </c>
      <c r="G653" s="314">
        <f ca="1">+IFERROR(INDEX('Hoja de Trabajo para listado'!$A$155:$Z$1048576,MATCH($A653,'Hoja de Trabajo para listado'!$A$155:$A$1048576,0),MATCH((CUADRO!G$5&amp;$E653),'Hoja de Trabajo para listado'!$A$151:$Z$151,0)),0)+IFERROR(INDEX('Hoja de Trabajo para listado'!$AB$155:$BA$1048576,MATCH($A653,'Hoja de Trabajo para listado'!$AB$155:$AB$1048576,0),MATCH((CUADRO!G$5&amp;$E653),'Hoja de Trabajo para listado'!$AB$151:$BA$151,0)),0)+IFERROR(INDEX('Hoja de Trabajo para listado'!$BC$155:$CB$1048576,MATCH($A653,'Hoja de Trabajo para listado'!$BC$155:$BC$1048576,0),MATCH((CUADRO!G$5&amp;$E653),'Hoja de Trabajo para listado'!$BC$151:$CB$151,0)),0)+IFERROR(INDEX('Hoja de Trabajo para listado'!$DE$153:$DG$274,MATCH($A653,'Hoja de Trabajo para listado'!$DE$153:$DE$1048576,0),MATCH((CUADRO!G$5&amp;$E653),'Hoja de Trabajo para listado'!$DE$151:$DG$151,0)),0)+IFERROR(INDEX('Hoja de Trabajo para listado'!$CD$155:$DC$1048576,MATCH($A653,'Hoja de Trabajo para listado'!$CD$155:$CD$1048576,0),MATCH((CUADRO!G$5&amp;$E653),'Hoja de Trabajo para listado'!$CD$151:$DC$151,0)),0)</f>
        <v>0</v>
      </c>
      <c r="H653" s="314">
        <f ca="1">+IFERROR(INDEX('Hoja de Trabajo para listado'!$A$155:$Z$1048576,MATCH($A653,'Hoja de Trabajo para listado'!$A$155:$A$1048576,0),MATCH((CUADRO!H$5&amp;$E653),'Hoja de Trabajo para listado'!$A$151:$Z$151,0)),0)+IFERROR(INDEX('Hoja de Trabajo para listado'!$AB$155:$BA$1048576,MATCH($A653,'Hoja de Trabajo para listado'!$AB$155:$AB$1048576,0),MATCH((CUADRO!H$5&amp;$E653),'Hoja de Trabajo para listado'!$AB$151:$BA$151,0)),0)+IFERROR(INDEX('Hoja de Trabajo para listado'!$BC$155:$CB$1048576,MATCH($A653,'Hoja de Trabajo para listado'!$BC$155:$BC$1048576,0),MATCH((CUADRO!H$5&amp;$E653),'Hoja de Trabajo para listado'!$BC$151:$CB$151,0)),0)+IFERROR(INDEX('Hoja de Trabajo para listado'!$DE$153:$DG$274,MATCH($A653,'Hoja de Trabajo para listado'!$DE$153:$DE$1048576,0),MATCH((CUADRO!H$5&amp;$E653),'Hoja de Trabajo para listado'!$DE$151:$DG$151,0)),0)+IFERROR(INDEX('Hoja de Trabajo para listado'!$CD$155:$DC$1048576,MATCH($A653,'Hoja de Trabajo para listado'!$CD$155:$CD$1048576,0),MATCH((CUADRO!H$5&amp;$E653),'Hoja de Trabajo para listado'!$CD$151:$DC$151,0)),0)</f>
        <v>0</v>
      </c>
      <c r="I653" s="314">
        <f ca="1">+IFERROR(INDEX('Hoja de Trabajo para listado'!$A$155:$Z$1048576,MATCH($A653,'Hoja de Trabajo para listado'!$A$155:$A$1048576,0),MATCH((CUADRO!I$5&amp;$E653),'Hoja de Trabajo para listado'!$A$151:$Z$151,0)),0)+IFERROR(INDEX('Hoja de Trabajo para listado'!$AB$155:$BA$1048576,MATCH($A653,'Hoja de Trabajo para listado'!$AB$155:$AB$1048576,0),MATCH((CUADRO!I$5&amp;$E653),'Hoja de Trabajo para listado'!$AB$151:$BA$151,0)),0)+IFERROR(INDEX('Hoja de Trabajo para listado'!$BC$155:$CB$1048576,MATCH($A653,'Hoja de Trabajo para listado'!$BC$155:$BC$1048576,0),MATCH((CUADRO!I$5&amp;$E653),'Hoja de Trabajo para listado'!$BC$151:$CB$151,0)),0)+IFERROR(INDEX('Hoja de Trabajo para listado'!$DE$153:$DG$274,MATCH($A653,'Hoja de Trabajo para listado'!$DE$153:$DE$1048576,0),MATCH((CUADRO!I$5&amp;$E653),'Hoja de Trabajo para listado'!$DE$151:$DG$151,0)),0)+IFERROR(INDEX('Hoja de Trabajo para listado'!$CD$155:$DC$1048576,MATCH($A653,'Hoja de Trabajo para listado'!$CD$155:$CD$1048576,0),MATCH((CUADRO!I$5&amp;$E653),'Hoja de Trabajo para listado'!$CD$151:$DC$151,0)),0)</f>
        <v>0</v>
      </c>
      <c r="J653" s="314">
        <f ca="1">+IFERROR(INDEX('Hoja de Trabajo para listado'!$A$155:$Z$1048576,MATCH($A653,'Hoja de Trabajo para listado'!$A$155:$A$1048576,0),MATCH((CUADRO!J$5&amp;$E653),'Hoja de Trabajo para listado'!$A$151:$Z$151,0)),0)+IFERROR(INDEX('Hoja de Trabajo para listado'!$AB$155:$BA$1048576,MATCH($A653,'Hoja de Trabajo para listado'!$AB$155:$AB$1048576,0),MATCH((CUADRO!J$5&amp;$E653),'Hoja de Trabajo para listado'!$AB$151:$BA$151,0)),0)+IFERROR(INDEX('Hoja de Trabajo para listado'!$BC$155:$CB$1048576,MATCH($A653,'Hoja de Trabajo para listado'!$BC$155:$BC$1048576,0),MATCH((CUADRO!J$5&amp;$E653),'Hoja de Trabajo para listado'!$BC$151:$CB$151,0)),0)+IFERROR(INDEX('Hoja de Trabajo para listado'!$DE$153:$DG$274,MATCH($A653,'Hoja de Trabajo para listado'!$DE$153:$DE$1048576,0),MATCH((CUADRO!J$5&amp;$E653),'Hoja de Trabajo para listado'!$DE$151:$DG$151,0)),0)+IFERROR(INDEX('Hoja de Trabajo para listado'!$CD$155:$DC$1048576,MATCH($A653,'Hoja de Trabajo para listado'!$CD$155:$CD$1048576,0),MATCH((CUADRO!J$5&amp;$E653),'Hoja de Trabajo para listado'!$CD$151:$DC$151,0)),0)</f>
        <v>0</v>
      </c>
      <c r="K653" s="314">
        <f ca="1">+IFERROR(INDEX('Hoja de Trabajo para listado'!$A$155:$Z$1048576,MATCH($A653,'Hoja de Trabajo para listado'!$A$155:$A$1048576,0),MATCH((CUADRO!K$5&amp;$E653),'Hoja de Trabajo para listado'!$A$151:$Z$151,0)),0)+IFERROR(INDEX('Hoja de Trabajo para listado'!$AB$155:$BA$1048576,MATCH($A653,'Hoja de Trabajo para listado'!$AB$155:$AB$1048576,0),MATCH((CUADRO!K$5&amp;$E653),'Hoja de Trabajo para listado'!$AB$151:$BA$151,0)),0)+IFERROR(INDEX('Hoja de Trabajo para listado'!$BC$155:$CB$1048576,MATCH($A653,'Hoja de Trabajo para listado'!$BC$155:$BC$1048576,0),MATCH((CUADRO!K$5&amp;$E653),'Hoja de Trabajo para listado'!$BC$151:$CB$151,0)),0)+IFERROR(INDEX('Hoja de Trabajo para listado'!$DE$153:$DG$274,MATCH($A653,'Hoja de Trabajo para listado'!$DE$153:$DE$1048576,0),MATCH((CUADRO!K$5&amp;$E653),'Hoja de Trabajo para listado'!$DE$151:$DG$151,0)),0)+IFERROR(INDEX('Hoja de Trabajo para listado'!$CD$155:$DC$1048576,MATCH($A653,'Hoja de Trabajo para listado'!$CD$155:$CD$1048576,0),MATCH((CUADRO!K$5&amp;$E653),'Hoja de Trabajo para listado'!$CD$151:$DC$151,0)),0)</f>
        <v>0</v>
      </c>
      <c r="L653" s="314">
        <f ca="1">+IFERROR(INDEX('Hoja de Trabajo para listado'!$A$155:$Z$1048576,MATCH($A653,'Hoja de Trabajo para listado'!$A$155:$A$1048576,0),MATCH((CUADRO!L$5&amp;$E653),'Hoja de Trabajo para listado'!$A$151:$Z$151,0)),0)+IFERROR(INDEX('Hoja de Trabajo para listado'!$AB$155:$BA$1048576,MATCH($A653,'Hoja de Trabajo para listado'!$AB$155:$AB$1048576,0),MATCH((CUADRO!L$5&amp;$E653),'Hoja de Trabajo para listado'!$AB$151:$BA$151,0)),0)+IFERROR(INDEX('Hoja de Trabajo para listado'!$BC$155:$CB$1048576,MATCH($A653,'Hoja de Trabajo para listado'!$BC$155:$BC$1048576,0),MATCH((CUADRO!L$5&amp;$E653),'Hoja de Trabajo para listado'!$BC$151:$CB$151,0)),0)+IFERROR(INDEX('Hoja de Trabajo para listado'!$DE$153:$DG$274,MATCH($A653,'Hoja de Trabajo para listado'!$DE$153:$DE$1048576,0),MATCH((CUADRO!L$5&amp;$E653),'Hoja de Trabajo para listado'!$DE$151:$DG$151,0)),0)+IFERROR(INDEX('Hoja de Trabajo para listado'!$CD$155:$DC$1048576,MATCH($A653,'Hoja de Trabajo para listado'!$CD$155:$CD$1048576,0),MATCH((CUADRO!L$5&amp;$E653),'Hoja de Trabajo para listado'!$CD$151:$DC$151,0)),0)</f>
        <v>0</v>
      </c>
      <c r="M653" s="314">
        <f ca="1">+IFERROR(INDEX('Hoja de Trabajo para listado'!$A$155:$Z$1048576,MATCH($A653,'Hoja de Trabajo para listado'!$A$155:$A$1048576,0),MATCH((CUADRO!M$5&amp;$E653),'Hoja de Trabajo para listado'!$A$151:$Z$151,0)),0)+IFERROR(INDEX('Hoja de Trabajo para listado'!$AB$155:$BA$1048576,MATCH($A653,'Hoja de Trabajo para listado'!$AB$155:$AB$1048576,0),MATCH((CUADRO!M$5&amp;$E653),'Hoja de Trabajo para listado'!$AB$151:$BA$151,0)),0)+IFERROR(INDEX('Hoja de Trabajo para listado'!$BC$155:$CB$1048576,MATCH($A653,'Hoja de Trabajo para listado'!$BC$155:$BC$1048576,0),MATCH((CUADRO!M$5&amp;$E653),'Hoja de Trabajo para listado'!$BC$151:$CB$151,0)),0)+IFERROR(INDEX('Hoja de Trabajo para listado'!$DE$153:$DG$274,MATCH($A653,'Hoja de Trabajo para listado'!$DE$153:$DE$1048576,0),MATCH((CUADRO!M$5&amp;$E653),'Hoja de Trabajo para listado'!$DE$151:$DG$151,0)),0)+IFERROR(INDEX('Hoja de Trabajo para listado'!$CD$155:$DC$1048576,MATCH($A653,'Hoja de Trabajo para listado'!$CD$155:$CD$1048576,0),MATCH((CUADRO!M$5&amp;$E653),'Hoja de Trabajo para listado'!$CD$151:$DC$151,0)),0)</f>
        <v>0</v>
      </c>
      <c r="N653" s="314">
        <f ca="1">+IFERROR(INDEX('Hoja de Trabajo para listado'!$A$155:$Z$1048576,MATCH($A653,'Hoja de Trabajo para listado'!$A$155:$A$1048576,0),MATCH((CUADRO!N$5&amp;$E653),'Hoja de Trabajo para listado'!$A$151:$Z$151,0)),0)+IFERROR(INDEX('Hoja de Trabajo para listado'!$AB$155:$BA$1048576,MATCH($A653,'Hoja de Trabajo para listado'!$AB$155:$AB$1048576,0),MATCH((CUADRO!N$5&amp;$E653),'Hoja de Trabajo para listado'!$AB$151:$BA$151,0)),0)+IFERROR(INDEX('Hoja de Trabajo para listado'!$BC$155:$CB$1048576,MATCH($A653,'Hoja de Trabajo para listado'!$BC$155:$BC$1048576,0),MATCH((CUADRO!N$5&amp;$E653),'Hoja de Trabajo para listado'!$BC$151:$CB$151,0)),0)+IFERROR(INDEX('Hoja de Trabajo para listado'!$DE$153:$DG$274,MATCH($A653,'Hoja de Trabajo para listado'!$DE$153:$DE$1048576,0),MATCH((CUADRO!N$5&amp;$E653),'Hoja de Trabajo para listado'!$DE$151:$DG$151,0)),0)+IFERROR(INDEX('Hoja de Trabajo para listado'!$CD$155:$DC$1048576,MATCH($A653,'Hoja de Trabajo para listado'!$CD$155:$CD$1048576,0),MATCH((CUADRO!N$5&amp;$E653),'Hoja de Trabajo para listado'!$CD$151:$DC$151,0)),0)</f>
        <v>0</v>
      </c>
      <c r="O653" s="314">
        <f ca="1">+IFERROR(INDEX('Hoja de Trabajo para listado'!$A$155:$Z$1048576,MATCH($A653,'Hoja de Trabajo para listado'!$A$155:$A$1048576,0),MATCH((CUADRO!O$5&amp;$E653),'Hoja de Trabajo para listado'!$A$151:$Z$151,0)),0)+IFERROR(INDEX('Hoja de Trabajo para listado'!$AB$155:$BA$1048576,MATCH($A653,'Hoja de Trabajo para listado'!$AB$155:$AB$1048576,0),MATCH((CUADRO!O$5&amp;$E653),'Hoja de Trabajo para listado'!$AB$151:$BA$151,0)),0)+IFERROR(INDEX('Hoja de Trabajo para listado'!$BC$155:$CB$1048576,MATCH($A653,'Hoja de Trabajo para listado'!$BC$155:$BC$1048576,0),MATCH((CUADRO!O$5&amp;$E653),'Hoja de Trabajo para listado'!$BC$151:$CB$151,0)),0)+IFERROR(INDEX('Hoja de Trabajo para listado'!$DE$153:$DG$274,MATCH($A653,'Hoja de Trabajo para listado'!$DE$153:$DE$1048576,0),MATCH((CUADRO!O$5&amp;$E653),'Hoja de Trabajo para listado'!$DE$151:$DG$151,0)),0)+IFERROR(INDEX('Hoja de Trabajo para listado'!$CD$155:$DC$1048576,MATCH($A653,'Hoja de Trabajo para listado'!$CD$155:$CD$1048576,0),MATCH((CUADRO!O$5&amp;$E653),'Hoja de Trabajo para listado'!$CD$151:$DC$151,0)),0)</f>
        <v>0</v>
      </c>
      <c r="P653" s="314">
        <f ca="1">+IFERROR(INDEX('Hoja de Trabajo para listado'!$A$155:$Z$1048576,MATCH($A653,'Hoja de Trabajo para listado'!$A$155:$A$1048576,0),MATCH((CUADRO!P$5&amp;$E653),'Hoja de Trabajo para listado'!$A$151:$Z$151,0)),0)+IFERROR(INDEX('Hoja de Trabajo para listado'!$AB$155:$BA$1048576,MATCH($A653,'Hoja de Trabajo para listado'!$AB$155:$AB$1048576,0),MATCH((CUADRO!P$5&amp;$E653),'Hoja de Trabajo para listado'!$AB$151:$BA$151,0)),0)+IFERROR(INDEX('Hoja de Trabajo para listado'!$BC$155:$CB$1048576,MATCH($A653,'Hoja de Trabajo para listado'!$BC$155:$BC$1048576,0),MATCH((CUADRO!P$5&amp;$E653),'Hoja de Trabajo para listado'!$BC$151:$CB$151,0)),0)+IFERROR(INDEX('Hoja de Trabajo para listado'!$DE$153:$DG$274,MATCH($A653,'Hoja de Trabajo para listado'!$DE$153:$DE$1048576,0),MATCH((CUADRO!P$5&amp;$E653),'Hoja de Trabajo para listado'!$DE$151:$DG$151,0)),0)+IFERROR(INDEX('Hoja de Trabajo para listado'!$CD$155:$DC$1048576,MATCH($A653,'Hoja de Trabajo para listado'!$CD$155:$CD$1048576,0),MATCH((CUADRO!P$5&amp;$E653),'Hoja de Trabajo para listado'!$CD$151:$DC$151,0)),0)</f>
        <v>0</v>
      </c>
      <c r="Q653" s="314">
        <f ca="1">+IFERROR(INDEX('Hoja de Trabajo para listado'!$A$155:$Z$1048576,MATCH($A653,'Hoja de Trabajo para listado'!$A$155:$A$1048576,0),MATCH((CUADRO!Q$5&amp;$E653),'Hoja de Trabajo para listado'!$A$151:$Z$151,0)),0)+IFERROR(INDEX('Hoja de Trabajo para listado'!$AB$155:$BA$1048576,MATCH($A653,'Hoja de Trabajo para listado'!$AB$155:$AB$1048576,0),MATCH((CUADRO!Q$5&amp;$E653),'Hoja de Trabajo para listado'!$AB$151:$BA$151,0)),0)+IFERROR(INDEX('Hoja de Trabajo para listado'!$BC$155:$CB$1048576,MATCH($A653,'Hoja de Trabajo para listado'!$BC$155:$BC$1048576,0),MATCH((CUADRO!Q$5&amp;$E653),'Hoja de Trabajo para listado'!$BC$151:$CB$151,0)),0)+IFERROR(INDEX('Hoja de Trabajo para listado'!$DE$153:$DG$274,MATCH($A653,'Hoja de Trabajo para listado'!$DE$153:$DE$1048576,0),MATCH((CUADRO!Q$5&amp;$E653),'Hoja de Trabajo para listado'!$DE$151:$DG$151,0)),0)+IFERROR(INDEX('Hoja de Trabajo para listado'!$CD$155:$DC$1048576,MATCH($A653,'Hoja de Trabajo para listado'!$CD$155:$CD$1048576,0),MATCH((CUADRO!Q$5&amp;$E653),'Hoja de Trabajo para listado'!$CD$151:$DC$151,0)),0)</f>
        <v>0</v>
      </c>
      <c r="R653" s="314">
        <f t="shared" ca="1" si="20"/>
        <v>0</v>
      </c>
      <c r="S653" s="322">
        <f ca="1">+R652+R653</f>
        <v>0</v>
      </c>
      <c r="T653" s="314">
        <f ca="1">+S653</f>
        <v>0</v>
      </c>
      <c r="U653" s="313">
        <f t="shared" si="21"/>
        <v>2</v>
      </c>
      <c r="V653" s="319" t="str">
        <f>+VLOOKUP(A653,bd_lista!$A$3:$E$593,5,FALSE)</f>
        <v>Gobiernos Autonomos Municipales</v>
      </c>
      <c r="W653" s="426"/>
    </row>
    <row r="654" spans="1:23" customFormat="1" ht="15" hidden="1" customHeight="1">
      <c r="A654" s="323">
        <v>1713</v>
      </c>
      <c r="B654" s="427">
        <f>+A654</f>
        <v>1713</v>
      </c>
      <c r="C654" s="318" t="str">
        <f>+VLOOKUP(A654,bd_lista!$A$3:$C$593,3,FALSE)</f>
        <v>Gobierno Autónomo Municipal de San José</v>
      </c>
      <c r="D654" s="429" t="str">
        <f>+C654</f>
        <v>Gobierno Autónomo Municipal de San José</v>
      </c>
      <c r="E654" s="346" t="s">
        <v>1418</v>
      </c>
      <c r="F654" s="314">
        <f ca="1">+IFERROR(INDEX('Hoja de Trabajo para listado'!$A$155:$Z$1048576,MATCH($A654,'Hoja de Trabajo para listado'!$A$155:$A$1048576,0),MATCH((CUADRO!F$5&amp;$E654),'Hoja de Trabajo para listado'!$A$151:$Z$151,0)),0)+IFERROR(INDEX('Hoja de Trabajo para listado'!$AB$155:$BA$1048576,MATCH($A654,'Hoja de Trabajo para listado'!$AB$155:$AB$1048576,0),MATCH((CUADRO!F$5&amp;$E654),'Hoja de Trabajo para listado'!$AB$151:$BA$151,0)),0)+IFERROR(INDEX('Hoja de Trabajo para listado'!$BC$155:$CB$1048576,MATCH($A654,'Hoja de Trabajo para listado'!$BC$155:$BC$1048576,0),MATCH((CUADRO!F$5&amp;$E654),'Hoja de Trabajo para listado'!$BC$151:$CB$151,0)),0)+IFERROR(INDEX('Hoja de Trabajo para listado'!$DE$153:$DG$274,MATCH($A654,'Hoja de Trabajo para listado'!$DE$153:$DE$1048576,0),MATCH((CUADRO!F$5&amp;$E654),'Hoja de Trabajo para listado'!$DE$151:$DG$151,0)),0)+IFERROR(INDEX('Hoja de Trabajo para listado'!$CD$155:$DC$1048576,MATCH($A654,'Hoja de Trabajo para listado'!$CD$155:$CD$1048576,0),MATCH((CUADRO!F$5&amp;$E654),'Hoja de Trabajo para listado'!$CD$151:$DC$151,0)),0)</f>
        <v>0</v>
      </c>
      <c r="G654" s="314">
        <f ca="1">+IFERROR(INDEX('Hoja de Trabajo para listado'!$A$155:$Z$1048576,MATCH($A654,'Hoja de Trabajo para listado'!$A$155:$A$1048576,0),MATCH((CUADRO!G$5&amp;$E654),'Hoja de Trabajo para listado'!$A$151:$Z$151,0)),0)+IFERROR(INDEX('Hoja de Trabajo para listado'!$AB$155:$BA$1048576,MATCH($A654,'Hoja de Trabajo para listado'!$AB$155:$AB$1048576,0),MATCH((CUADRO!G$5&amp;$E654),'Hoja de Trabajo para listado'!$AB$151:$BA$151,0)),0)+IFERROR(INDEX('Hoja de Trabajo para listado'!$BC$155:$CB$1048576,MATCH($A654,'Hoja de Trabajo para listado'!$BC$155:$BC$1048576,0),MATCH((CUADRO!G$5&amp;$E654),'Hoja de Trabajo para listado'!$BC$151:$CB$151,0)),0)+IFERROR(INDEX('Hoja de Trabajo para listado'!$DE$153:$DG$274,MATCH($A654,'Hoja de Trabajo para listado'!$DE$153:$DE$1048576,0),MATCH((CUADRO!G$5&amp;$E654),'Hoja de Trabajo para listado'!$DE$151:$DG$151,0)),0)+IFERROR(INDEX('Hoja de Trabajo para listado'!$CD$155:$DC$1048576,MATCH($A654,'Hoja de Trabajo para listado'!$CD$155:$CD$1048576,0),MATCH((CUADRO!G$5&amp;$E654),'Hoja de Trabajo para listado'!$CD$151:$DC$151,0)),0)</f>
        <v>0</v>
      </c>
      <c r="H654" s="314">
        <f ca="1">+IFERROR(INDEX('Hoja de Trabajo para listado'!$A$155:$Z$1048576,MATCH($A654,'Hoja de Trabajo para listado'!$A$155:$A$1048576,0),MATCH((CUADRO!H$5&amp;$E654),'Hoja de Trabajo para listado'!$A$151:$Z$151,0)),0)+IFERROR(INDEX('Hoja de Trabajo para listado'!$AB$155:$BA$1048576,MATCH($A654,'Hoja de Trabajo para listado'!$AB$155:$AB$1048576,0),MATCH((CUADRO!H$5&amp;$E654),'Hoja de Trabajo para listado'!$AB$151:$BA$151,0)),0)+IFERROR(INDEX('Hoja de Trabajo para listado'!$BC$155:$CB$1048576,MATCH($A654,'Hoja de Trabajo para listado'!$BC$155:$BC$1048576,0),MATCH((CUADRO!H$5&amp;$E654),'Hoja de Trabajo para listado'!$BC$151:$CB$151,0)),0)+IFERROR(INDEX('Hoja de Trabajo para listado'!$DE$153:$DG$274,MATCH($A654,'Hoja de Trabajo para listado'!$DE$153:$DE$1048576,0),MATCH((CUADRO!H$5&amp;$E654),'Hoja de Trabajo para listado'!$DE$151:$DG$151,0)),0)+IFERROR(INDEX('Hoja de Trabajo para listado'!$CD$155:$DC$1048576,MATCH($A654,'Hoja de Trabajo para listado'!$CD$155:$CD$1048576,0),MATCH((CUADRO!H$5&amp;$E654),'Hoja de Trabajo para listado'!$CD$151:$DC$151,0)),0)</f>
        <v>0</v>
      </c>
      <c r="I654" s="314">
        <f ca="1">+IFERROR(INDEX('Hoja de Trabajo para listado'!$A$155:$Z$1048576,MATCH($A654,'Hoja de Trabajo para listado'!$A$155:$A$1048576,0),MATCH((CUADRO!I$5&amp;$E654),'Hoja de Trabajo para listado'!$A$151:$Z$151,0)),0)+IFERROR(INDEX('Hoja de Trabajo para listado'!$AB$155:$BA$1048576,MATCH($A654,'Hoja de Trabajo para listado'!$AB$155:$AB$1048576,0),MATCH((CUADRO!I$5&amp;$E654),'Hoja de Trabajo para listado'!$AB$151:$BA$151,0)),0)+IFERROR(INDEX('Hoja de Trabajo para listado'!$BC$155:$CB$1048576,MATCH($A654,'Hoja de Trabajo para listado'!$BC$155:$BC$1048576,0),MATCH((CUADRO!I$5&amp;$E654),'Hoja de Trabajo para listado'!$BC$151:$CB$151,0)),0)+IFERROR(INDEX('Hoja de Trabajo para listado'!$DE$153:$DG$274,MATCH($A654,'Hoja de Trabajo para listado'!$DE$153:$DE$1048576,0),MATCH((CUADRO!I$5&amp;$E654),'Hoja de Trabajo para listado'!$DE$151:$DG$151,0)),0)+IFERROR(INDEX('Hoja de Trabajo para listado'!$CD$155:$DC$1048576,MATCH($A654,'Hoja de Trabajo para listado'!$CD$155:$CD$1048576,0),MATCH((CUADRO!I$5&amp;$E654),'Hoja de Trabajo para listado'!$CD$151:$DC$151,0)),0)</f>
        <v>0</v>
      </c>
      <c r="J654" s="314">
        <f ca="1">+IFERROR(INDEX('Hoja de Trabajo para listado'!$A$155:$Z$1048576,MATCH($A654,'Hoja de Trabajo para listado'!$A$155:$A$1048576,0),MATCH((CUADRO!J$5&amp;$E654),'Hoja de Trabajo para listado'!$A$151:$Z$151,0)),0)+IFERROR(INDEX('Hoja de Trabajo para listado'!$AB$155:$BA$1048576,MATCH($A654,'Hoja de Trabajo para listado'!$AB$155:$AB$1048576,0),MATCH((CUADRO!J$5&amp;$E654),'Hoja de Trabajo para listado'!$AB$151:$BA$151,0)),0)+IFERROR(INDEX('Hoja de Trabajo para listado'!$BC$155:$CB$1048576,MATCH($A654,'Hoja de Trabajo para listado'!$BC$155:$BC$1048576,0),MATCH((CUADRO!J$5&amp;$E654),'Hoja de Trabajo para listado'!$BC$151:$CB$151,0)),0)+IFERROR(INDEX('Hoja de Trabajo para listado'!$DE$153:$DG$274,MATCH($A654,'Hoja de Trabajo para listado'!$DE$153:$DE$1048576,0),MATCH((CUADRO!J$5&amp;$E654),'Hoja de Trabajo para listado'!$DE$151:$DG$151,0)),0)+IFERROR(INDEX('Hoja de Trabajo para listado'!$CD$155:$DC$1048576,MATCH($A654,'Hoja de Trabajo para listado'!$CD$155:$CD$1048576,0),MATCH((CUADRO!J$5&amp;$E654),'Hoja de Trabajo para listado'!$CD$151:$DC$151,0)),0)</f>
        <v>0</v>
      </c>
      <c r="K654" s="314">
        <f ca="1">+IFERROR(INDEX('Hoja de Trabajo para listado'!$A$155:$Z$1048576,MATCH($A654,'Hoja de Trabajo para listado'!$A$155:$A$1048576,0),MATCH((CUADRO!K$5&amp;$E654),'Hoja de Trabajo para listado'!$A$151:$Z$151,0)),0)+IFERROR(INDEX('Hoja de Trabajo para listado'!$AB$155:$BA$1048576,MATCH($A654,'Hoja de Trabajo para listado'!$AB$155:$AB$1048576,0),MATCH((CUADRO!K$5&amp;$E654),'Hoja de Trabajo para listado'!$AB$151:$BA$151,0)),0)+IFERROR(INDEX('Hoja de Trabajo para listado'!$BC$155:$CB$1048576,MATCH($A654,'Hoja de Trabajo para listado'!$BC$155:$BC$1048576,0),MATCH((CUADRO!K$5&amp;$E654),'Hoja de Trabajo para listado'!$BC$151:$CB$151,0)),0)+IFERROR(INDEX('Hoja de Trabajo para listado'!$DE$153:$DG$274,MATCH($A654,'Hoja de Trabajo para listado'!$DE$153:$DE$1048576,0),MATCH((CUADRO!K$5&amp;$E654),'Hoja de Trabajo para listado'!$DE$151:$DG$151,0)),0)+IFERROR(INDEX('Hoja de Trabajo para listado'!$CD$155:$DC$1048576,MATCH($A654,'Hoja de Trabajo para listado'!$CD$155:$CD$1048576,0),MATCH((CUADRO!K$5&amp;$E654),'Hoja de Trabajo para listado'!$CD$151:$DC$151,0)),0)</f>
        <v>0</v>
      </c>
      <c r="L654" s="314">
        <f ca="1">+IFERROR(INDEX('Hoja de Trabajo para listado'!$A$155:$Z$1048576,MATCH($A654,'Hoja de Trabajo para listado'!$A$155:$A$1048576,0),MATCH((CUADRO!L$5&amp;$E654),'Hoja de Trabajo para listado'!$A$151:$Z$151,0)),0)+IFERROR(INDEX('Hoja de Trabajo para listado'!$AB$155:$BA$1048576,MATCH($A654,'Hoja de Trabajo para listado'!$AB$155:$AB$1048576,0),MATCH((CUADRO!L$5&amp;$E654),'Hoja de Trabajo para listado'!$AB$151:$BA$151,0)),0)+IFERROR(INDEX('Hoja de Trabajo para listado'!$BC$155:$CB$1048576,MATCH($A654,'Hoja de Trabajo para listado'!$BC$155:$BC$1048576,0),MATCH((CUADRO!L$5&amp;$E654),'Hoja de Trabajo para listado'!$BC$151:$CB$151,0)),0)+IFERROR(INDEX('Hoja de Trabajo para listado'!$DE$153:$DG$274,MATCH($A654,'Hoja de Trabajo para listado'!$DE$153:$DE$1048576,0),MATCH((CUADRO!L$5&amp;$E654),'Hoja de Trabajo para listado'!$DE$151:$DG$151,0)),0)+IFERROR(INDEX('Hoja de Trabajo para listado'!$CD$155:$DC$1048576,MATCH($A654,'Hoja de Trabajo para listado'!$CD$155:$CD$1048576,0),MATCH((CUADRO!L$5&amp;$E654),'Hoja de Trabajo para listado'!$CD$151:$DC$151,0)),0)</f>
        <v>0</v>
      </c>
      <c r="M654" s="314">
        <f ca="1">+IFERROR(INDEX('Hoja de Trabajo para listado'!$A$155:$Z$1048576,MATCH($A654,'Hoja de Trabajo para listado'!$A$155:$A$1048576,0),MATCH((CUADRO!M$5&amp;$E654),'Hoja de Trabajo para listado'!$A$151:$Z$151,0)),0)+IFERROR(INDEX('Hoja de Trabajo para listado'!$AB$155:$BA$1048576,MATCH($A654,'Hoja de Trabajo para listado'!$AB$155:$AB$1048576,0),MATCH((CUADRO!M$5&amp;$E654),'Hoja de Trabajo para listado'!$AB$151:$BA$151,0)),0)+IFERROR(INDEX('Hoja de Trabajo para listado'!$BC$155:$CB$1048576,MATCH($A654,'Hoja de Trabajo para listado'!$BC$155:$BC$1048576,0),MATCH((CUADRO!M$5&amp;$E654),'Hoja de Trabajo para listado'!$BC$151:$CB$151,0)),0)+IFERROR(INDEX('Hoja de Trabajo para listado'!$DE$153:$DG$274,MATCH($A654,'Hoja de Trabajo para listado'!$DE$153:$DE$1048576,0),MATCH((CUADRO!M$5&amp;$E654),'Hoja de Trabajo para listado'!$DE$151:$DG$151,0)),0)+IFERROR(INDEX('Hoja de Trabajo para listado'!$CD$155:$DC$1048576,MATCH($A654,'Hoja de Trabajo para listado'!$CD$155:$CD$1048576,0),MATCH((CUADRO!M$5&amp;$E654),'Hoja de Trabajo para listado'!$CD$151:$DC$151,0)),0)</f>
        <v>0</v>
      </c>
      <c r="N654" s="314">
        <f ca="1">+IFERROR(INDEX('Hoja de Trabajo para listado'!$A$155:$Z$1048576,MATCH($A654,'Hoja de Trabajo para listado'!$A$155:$A$1048576,0),MATCH((CUADRO!N$5&amp;$E654),'Hoja de Trabajo para listado'!$A$151:$Z$151,0)),0)+IFERROR(INDEX('Hoja de Trabajo para listado'!$AB$155:$BA$1048576,MATCH($A654,'Hoja de Trabajo para listado'!$AB$155:$AB$1048576,0),MATCH((CUADRO!N$5&amp;$E654),'Hoja de Trabajo para listado'!$AB$151:$BA$151,0)),0)+IFERROR(INDEX('Hoja de Trabajo para listado'!$BC$155:$CB$1048576,MATCH($A654,'Hoja de Trabajo para listado'!$BC$155:$BC$1048576,0),MATCH((CUADRO!N$5&amp;$E654),'Hoja de Trabajo para listado'!$BC$151:$CB$151,0)),0)+IFERROR(INDEX('Hoja de Trabajo para listado'!$DE$153:$DG$274,MATCH($A654,'Hoja de Trabajo para listado'!$DE$153:$DE$1048576,0),MATCH((CUADRO!N$5&amp;$E654),'Hoja de Trabajo para listado'!$DE$151:$DG$151,0)),0)+IFERROR(INDEX('Hoja de Trabajo para listado'!$CD$155:$DC$1048576,MATCH($A654,'Hoja de Trabajo para listado'!$CD$155:$CD$1048576,0),MATCH((CUADRO!N$5&amp;$E654),'Hoja de Trabajo para listado'!$CD$151:$DC$151,0)),0)</f>
        <v>0</v>
      </c>
      <c r="O654" s="314">
        <f ca="1">+IFERROR(INDEX('Hoja de Trabajo para listado'!$A$155:$Z$1048576,MATCH($A654,'Hoja de Trabajo para listado'!$A$155:$A$1048576,0),MATCH((CUADRO!O$5&amp;$E654),'Hoja de Trabajo para listado'!$A$151:$Z$151,0)),0)+IFERROR(INDEX('Hoja de Trabajo para listado'!$AB$155:$BA$1048576,MATCH($A654,'Hoja de Trabajo para listado'!$AB$155:$AB$1048576,0),MATCH((CUADRO!O$5&amp;$E654),'Hoja de Trabajo para listado'!$AB$151:$BA$151,0)),0)+IFERROR(INDEX('Hoja de Trabajo para listado'!$BC$155:$CB$1048576,MATCH($A654,'Hoja de Trabajo para listado'!$BC$155:$BC$1048576,0),MATCH((CUADRO!O$5&amp;$E654),'Hoja de Trabajo para listado'!$BC$151:$CB$151,0)),0)+IFERROR(INDEX('Hoja de Trabajo para listado'!$DE$153:$DG$274,MATCH($A654,'Hoja de Trabajo para listado'!$DE$153:$DE$1048576,0),MATCH((CUADRO!O$5&amp;$E654),'Hoja de Trabajo para listado'!$DE$151:$DG$151,0)),0)+IFERROR(INDEX('Hoja de Trabajo para listado'!$CD$155:$DC$1048576,MATCH($A654,'Hoja de Trabajo para listado'!$CD$155:$CD$1048576,0),MATCH((CUADRO!O$5&amp;$E654),'Hoja de Trabajo para listado'!$CD$151:$DC$151,0)),0)</f>
        <v>0</v>
      </c>
      <c r="P654" s="314">
        <f ca="1">+IFERROR(INDEX('Hoja de Trabajo para listado'!$A$155:$Z$1048576,MATCH($A654,'Hoja de Trabajo para listado'!$A$155:$A$1048576,0),MATCH((CUADRO!P$5&amp;$E654),'Hoja de Trabajo para listado'!$A$151:$Z$151,0)),0)+IFERROR(INDEX('Hoja de Trabajo para listado'!$AB$155:$BA$1048576,MATCH($A654,'Hoja de Trabajo para listado'!$AB$155:$AB$1048576,0),MATCH((CUADRO!P$5&amp;$E654),'Hoja de Trabajo para listado'!$AB$151:$BA$151,0)),0)+IFERROR(INDEX('Hoja de Trabajo para listado'!$BC$155:$CB$1048576,MATCH($A654,'Hoja de Trabajo para listado'!$BC$155:$BC$1048576,0),MATCH((CUADRO!P$5&amp;$E654),'Hoja de Trabajo para listado'!$BC$151:$CB$151,0)),0)+IFERROR(INDEX('Hoja de Trabajo para listado'!$DE$153:$DG$274,MATCH($A654,'Hoja de Trabajo para listado'!$DE$153:$DE$1048576,0),MATCH((CUADRO!P$5&amp;$E654),'Hoja de Trabajo para listado'!$DE$151:$DG$151,0)),0)+IFERROR(INDEX('Hoja de Trabajo para listado'!$CD$155:$DC$1048576,MATCH($A654,'Hoja de Trabajo para listado'!$CD$155:$CD$1048576,0),MATCH((CUADRO!P$5&amp;$E654),'Hoja de Trabajo para listado'!$CD$151:$DC$151,0)),0)</f>
        <v>0</v>
      </c>
      <c r="Q654" s="314">
        <f ca="1">+IFERROR(INDEX('Hoja de Trabajo para listado'!$A$155:$Z$1048576,MATCH($A654,'Hoja de Trabajo para listado'!$A$155:$A$1048576,0),MATCH((CUADRO!Q$5&amp;$E654),'Hoja de Trabajo para listado'!$A$151:$Z$151,0)),0)+IFERROR(INDEX('Hoja de Trabajo para listado'!$AB$155:$BA$1048576,MATCH($A654,'Hoja de Trabajo para listado'!$AB$155:$AB$1048576,0),MATCH((CUADRO!Q$5&amp;$E654),'Hoja de Trabajo para listado'!$AB$151:$BA$151,0)),0)+IFERROR(INDEX('Hoja de Trabajo para listado'!$BC$155:$CB$1048576,MATCH($A654,'Hoja de Trabajo para listado'!$BC$155:$BC$1048576,0),MATCH((CUADRO!Q$5&amp;$E654),'Hoja de Trabajo para listado'!$BC$151:$CB$151,0)),0)+IFERROR(INDEX('Hoja de Trabajo para listado'!$DE$153:$DG$274,MATCH($A654,'Hoja de Trabajo para listado'!$DE$153:$DE$1048576,0),MATCH((CUADRO!Q$5&amp;$E654),'Hoja de Trabajo para listado'!$DE$151:$DG$151,0)),0)+IFERROR(INDEX('Hoja de Trabajo para listado'!$CD$155:$DC$1048576,MATCH($A654,'Hoja de Trabajo para listado'!$CD$155:$CD$1048576,0),MATCH((CUADRO!Q$5&amp;$E654),'Hoja de Trabajo para listado'!$CD$151:$DC$151,0)),0)</f>
        <v>0</v>
      </c>
      <c r="R654" s="314">
        <f t="shared" ca="1" si="20"/>
        <v>0</v>
      </c>
      <c r="S654" s="322"/>
      <c r="T654" s="314">
        <f ca="1">+T655</f>
        <v>0</v>
      </c>
      <c r="U654" s="313">
        <f t="shared" si="21"/>
        <v>1</v>
      </c>
      <c r="V654" s="319" t="str">
        <f>+VLOOKUP(A654,bd_lista!$A$3:$E$593,5,FALSE)</f>
        <v>Gobiernos Autonomos Municipales</v>
      </c>
      <c r="W654" s="425" t="str">
        <f>+V654</f>
        <v>Gobiernos Autonomos Municipales</v>
      </c>
    </row>
    <row r="655" spans="1:23" customFormat="1" ht="15" hidden="1" customHeight="1">
      <c r="A655" s="323">
        <v>1713</v>
      </c>
      <c r="B655" s="428"/>
      <c r="C655" s="318" t="str">
        <f>+VLOOKUP(A655,bd_lista!$A$3:$C$593,3,FALSE)</f>
        <v>Gobierno Autónomo Municipal de San José</v>
      </c>
      <c r="D655" s="430"/>
      <c r="E655" s="347" t="s">
        <v>1419</v>
      </c>
      <c r="F655" s="314">
        <f ca="1">+IFERROR(INDEX('Hoja de Trabajo para listado'!$A$155:$Z$1048576,MATCH($A655,'Hoja de Trabajo para listado'!$A$155:$A$1048576,0),MATCH((CUADRO!F$5&amp;$E655),'Hoja de Trabajo para listado'!$A$151:$Z$151,0)),0)+IFERROR(INDEX('Hoja de Trabajo para listado'!$AB$155:$BA$1048576,MATCH($A655,'Hoja de Trabajo para listado'!$AB$155:$AB$1048576,0),MATCH((CUADRO!F$5&amp;$E655),'Hoja de Trabajo para listado'!$AB$151:$BA$151,0)),0)+IFERROR(INDEX('Hoja de Trabajo para listado'!$BC$155:$CB$1048576,MATCH($A655,'Hoja de Trabajo para listado'!$BC$155:$BC$1048576,0),MATCH((CUADRO!F$5&amp;$E655),'Hoja de Trabajo para listado'!$BC$151:$CB$151,0)),0)+IFERROR(INDEX('Hoja de Trabajo para listado'!$DE$153:$DG$274,MATCH($A655,'Hoja de Trabajo para listado'!$DE$153:$DE$1048576,0),MATCH((CUADRO!F$5&amp;$E655),'Hoja de Trabajo para listado'!$DE$151:$DG$151,0)),0)+IFERROR(INDEX('Hoja de Trabajo para listado'!$CD$155:$DC$1048576,MATCH($A655,'Hoja de Trabajo para listado'!$CD$155:$CD$1048576,0),MATCH((CUADRO!F$5&amp;$E655),'Hoja de Trabajo para listado'!$CD$151:$DC$151,0)),0)</f>
        <v>0</v>
      </c>
      <c r="G655" s="314">
        <f ca="1">+IFERROR(INDEX('Hoja de Trabajo para listado'!$A$155:$Z$1048576,MATCH($A655,'Hoja de Trabajo para listado'!$A$155:$A$1048576,0),MATCH((CUADRO!G$5&amp;$E655),'Hoja de Trabajo para listado'!$A$151:$Z$151,0)),0)+IFERROR(INDEX('Hoja de Trabajo para listado'!$AB$155:$BA$1048576,MATCH($A655,'Hoja de Trabajo para listado'!$AB$155:$AB$1048576,0),MATCH((CUADRO!G$5&amp;$E655),'Hoja de Trabajo para listado'!$AB$151:$BA$151,0)),0)+IFERROR(INDEX('Hoja de Trabajo para listado'!$BC$155:$CB$1048576,MATCH($A655,'Hoja de Trabajo para listado'!$BC$155:$BC$1048576,0),MATCH((CUADRO!G$5&amp;$E655),'Hoja de Trabajo para listado'!$BC$151:$CB$151,0)),0)+IFERROR(INDEX('Hoja de Trabajo para listado'!$DE$153:$DG$274,MATCH($A655,'Hoja de Trabajo para listado'!$DE$153:$DE$1048576,0),MATCH((CUADRO!G$5&amp;$E655),'Hoja de Trabajo para listado'!$DE$151:$DG$151,0)),0)+IFERROR(INDEX('Hoja de Trabajo para listado'!$CD$155:$DC$1048576,MATCH($A655,'Hoja de Trabajo para listado'!$CD$155:$CD$1048576,0),MATCH((CUADRO!G$5&amp;$E655),'Hoja de Trabajo para listado'!$CD$151:$DC$151,0)),0)</f>
        <v>0</v>
      </c>
      <c r="H655" s="314">
        <f ca="1">+IFERROR(INDEX('Hoja de Trabajo para listado'!$A$155:$Z$1048576,MATCH($A655,'Hoja de Trabajo para listado'!$A$155:$A$1048576,0),MATCH((CUADRO!H$5&amp;$E655),'Hoja de Trabajo para listado'!$A$151:$Z$151,0)),0)+IFERROR(INDEX('Hoja de Trabajo para listado'!$AB$155:$BA$1048576,MATCH($A655,'Hoja de Trabajo para listado'!$AB$155:$AB$1048576,0),MATCH((CUADRO!H$5&amp;$E655),'Hoja de Trabajo para listado'!$AB$151:$BA$151,0)),0)+IFERROR(INDEX('Hoja de Trabajo para listado'!$BC$155:$CB$1048576,MATCH($A655,'Hoja de Trabajo para listado'!$BC$155:$BC$1048576,0),MATCH((CUADRO!H$5&amp;$E655),'Hoja de Trabajo para listado'!$BC$151:$CB$151,0)),0)+IFERROR(INDEX('Hoja de Trabajo para listado'!$DE$153:$DG$274,MATCH($A655,'Hoja de Trabajo para listado'!$DE$153:$DE$1048576,0),MATCH((CUADRO!H$5&amp;$E655),'Hoja de Trabajo para listado'!$DE$151:$DG$151,0)),0)+IFERROR(INDEX('Hoja de Trabajo para listado'!$CD$155:$DC$1048576,MATCH($A655,'Hoja de Trabajo para listado'!$CD$155:$CD$1048576,0),MATCH((CUADRO!H$5&amp;$E655),'Hoja de Trabajo para listado'!$CD$151:$DC$151,0)),0)</f>
        <v>0</v>
      </c>
      <c r="I655" s="314">
        <f ca="1">+IFERROR(INDEX('Hoja de Trabajo para listado'!$A$155:$Z$1048576,MATCH($A655,'Hoja de Trabajo para listado'!$A$155:$A$1048576,0),MATCH((CUADRO!I$5&amp;$E655),'Hoja de Trabajo para listado'!$A$151:$Z$151,0)),0)+IFERROR(INDEX('Hoja de Trabajo para listado'!$AB$155:$BA$1048576,MATCH($A655,'Hoja de Trabajo para listado'!$AB$155:$AB$1048576,0),MATCH((CUADRO!I$5&amp;$E655),'Hoja de Trabajo para listado'!$AB$151:$BA$151,0)),0)+IFERROR(INDEX('Hoja de Trabajo para listado'!$BC$155:$CB$1048576,MATCH($A655,'Hoja de Trabajo para listado'!$BC$155:$BC$1048576,0),MATCH((CUADRO!I$5&amp;$E655),'Hoja de Trabajo para listado'!$BC$151:$CB$151,0)),0)+IFERROR(INDEX('Hoja de Trabajo para listado'!$DE$153:$DG$274,MATCH($A655,'Hoja de Trabajo para listado'!$DE$153:$DE$1048576,0),MATCH((CUADRO!I$5&amp;$E655),'Hoja de Trabajo para listado'!$DE$151:$DG$151,0)),0)+IFERROR(INDEX('Hoja de Trabajo para listado'!$CD$155:$DC$1048576,MATCH($A655,'Hoja de Trabajo para listado'!$CD$155:$CD$1048576,0),MATCH((CUADRO!I$5&amp;$E655),'Hoja de Trabajo para listado'!$CD$151:$DC$151,0)),0)</f>
        <v>0</v>
      </c>
      <c r="J655" s="314">
        <f ca="1">+IFERROR(INDEX('Hoja de Trabajo para listado'!$A$155:$Z$1048576,MATCH($A655,'Hoja de Trabajo para listado'!$A$155:$A$1048576,0),MATCH((CUADRO!J$5&amp;$E655),'Hoja de Trabajo para listado'!$A$151:$Z$151,0)),0)+IFERROR(INDEX('Hoja de Trabajo para listado'!$AB$155:$BA$1048576,MATCH($A655,'Hoja de Trabajo para listado'!$AB$155:$AB$1048576,0),MATCH((CUADRO!J$5&amp;$E655),'Hoja de Trabajo para listado'!$AB$151:$BA$151,0)),0)+IFERROR(INDEX('Hoja de Trabajo para listado'!$BC$155:$CB$1048576,MATCH($A655,'Hoja de Trabajo para listado'!$BC$155:$BC$1048576,0),MATCH((CUADRO!J$5&amp;$E655),'Hoja de Trabajo para listado'!$BC$151:$CB$151,0)),0)+IFERROR(INDEX('Hoja de Trabajo para listado'!$DE$153:$DG$274,MATCH($A655,'Hoja de Trabajo para listado'!$DE$153:$DE$1048576,0),MATCH((CUADRO!J$5&amp;$E655),'Hoja de Trabajo para listado'!$DE$151:$DG$151,0)),0)+IFERROR(INDEX('Hoja de Trabajo para listado'!$CD$155:$DC$1048576,MATCH($A655,'Hoja de Trabajo para listado'!$CD$155:$CD$1048576,0),MATCH((CUADRO!J$5&amp;$E655),'Hoja de Trabajo para listado'!$CD$151:$DC$151,0)),0)</f>
        <v>0</v>
      </c>
      <c r="K655" s="314">
        <f ca="1">+IFERROR(INDEX('Hoja de Trabajo para listado'!$A$155:$Z$1048576,MATCH($A655,'Hoja de Trabajo para listado'!$A$155:$A$1048576,0),MATCH((CUADRO!K$5&amp;$E655),'Hoja de Trabajo para listado'!$A$151:$Z$151,0)),0)+IFERROR(INDEX('Hoja de Trabajo para listado'!$AB$155:$BA$1048576,MATCH($A655,'Hoja de Trabajo para listado'!$AB$155:$AB$1048576,0),MATCH((CUADRO!K$5&amp;$E655),'Hoja de Trabajo para listado'!$AB$151:$BA$151,0)),0)+IFERROR(INDEX('Hoja de Trabajo para listado'!$BC$155:$CB$1048576,MATCH($A655,'Hoja de Trabajo para listado'!$BC$155:$BC$1048576,0),MATCH((CUADRO!K$5&amp;$E655),'Hoja de Trabajo para listado'!$BC$151:$CB$151,0)),0)+IFERROR(INDEX('Hoja de Trabajo para listado'!$DE$153:$DG$274,MATCH($A655,'Hoja de Trabajo para listado'!$DE$153:$DE$1048576,0),MATCH((CUADRO!K$5&amp;$E655),'Hoja de Trabajo para listado'!$DE$151:$DG$151,0)),0)+IFERROR(INDEX('Hoja de Trabajo para listado'!$CD$155:$DC$1048576,MATCH($A655,'Hoja de Trabajo para listado'!$CD$155:$CD$1048576,0),MATCH((CUADRO!K$5&amp;$E655),'Hoja de Trabajo para listado'!$CD$151:$DC$151,0)),0)</f>
        <v>0</v>
      </c>
      <c r="L655" s="314">
        <f ca="1">+IFERROR(INDEX('Hoja de Trabajo para listado'!$A$155:$Z$1048576,MATCH($A655,'Hoja de Trabajo para listado'!$A$155:$A$1048576,0),MATCH((CUADRO!L$5&amp;$E655),'Hoja de Trabajo para listado'!$A$151:$Z$151,0)),0)+IFERROR(INDEX('Hoja de Trabajo para listado'!$AB$155:$BA$1048576,MATCH($A655,'Hoja de Trabajo para listado'!$AB$155:$AB$1048576,0),MATCH((CUADRO!L$5&amp;$E655),'Hoja de Trabajo para listado'!$AB$151:$BA$151,0)),0)+IFERROR(INDEX('Hoja de Trabajo para listado'!$BC$155:$CB$1048576,MATCH($A655,'Hoja de Trabajo para listado'!$BC$155:$BC$1048576,0),MATCH((CUADRO!L$5&amp;$E655),'Hoja de Trabajo para listado'!$BC$151:$CB$151,0)),0)+IFERROR(INDEX('Hoja de Trabajo para listado'!$DE$153:$DG$274,MATCH($A655,'Hoja de Trabajo para listado'!$DE$153:$DE$1048576,0),MATCH((CUADRO!L$5&amp;$E655),'Hoja de Trabajo para listado'!$DE$151:$DG$151,0)),0)+IFERROR(INDEX('Hoja de Trabajo para listado'!$CD$155:$DC$1048576,MATCH($A655,'Hoja de Trabajo para listado'!$CD$155:$CD$1048576,0),MATCH((CUADRO!L$5&amp;$E655),'Hoja de Trabajo para listado'!$CD$151:$DC$151,0)),0)</f>
        <v>0</v>
      </c>
      <c r="M655" s="314">
        <f ca="1">+IFERROR(INDEX('Hoja de Trabajo para listado'!$A$155:$Z$1048576,MATCH($A655,'Hoja de Trabajo para listado'!$A$155:$A$1048576,0),MATCH((CUADRO!M$5&amp;$E655),'Hoja de Trabajo para listado'!$A$151:$Z$151,0)),0)+IFERROR(INDEX('Hoja de Trabajo para listado'!$AB$155:$BA$1048576,MATCH($A655,'Hoja de Trabajo para listado'!$AB$155:$AB$1048576,0),MATCH((CUADRO!M$5&amp;$E655),'Hoja de Trabajo para listado'!$AB$151:$BA$151,0)),0)+IFERROR(INDEX('Hoja de Trabajo para listado'!$BC$155:$CB$1048576,MATCH($A655,'Hoja de Trabajo para listado'!$BC$155:$BC$1048576,0),MATCH((CUADRO!M$5&amp;$E655),'Hoja de Trabajo para listado'!$BC$151:$CB$151,0)),0)+IFERROR(INDEX('Hoja de Trabajo para listado'!$DE$153:$DG$274,MATCH($A655,'Hoja de Trabajo para listado'!$DE$153:$DE$1048576,0),MATCH((CUADRO!M$5&amp;$E655),'Hoja de Trabajo para listado'!$DE$151:$DG$151,0)),0)+IFERROR(INDEX('Hoja de Trabajo para listado'!$CD$155:$DC$1048576,MATCH($A655,'Hoja de Trabajo para listado'!$CD$155:$CD$1048576,0),MATCH((CUADRO!M$5&amp;$E655),'Hoja de Trabajo para listado'!$CD$151:$DC$151,0)),0)</f>
        <v>0</v>
      </c>
      <c r="N655" s="314">
        <f ca="1">+IFERROR(INDEX('Hoja de Trabajo para listado'!$A$155:$Z$1048576,MATCH($A655,'Hoja de Trabajo para listado'!$A$155:$A$1048576,0),MATCH((CUADRO!N$5&amp;$E655),'Hoja de Trabajo para listado'!$A$151:$Z$151,0)),0)+IFERROR(INDEX('Hoja de Trabajo para listado'!$AB$155:$BA$1048576,MATCH($A655,'Hoja de Trabajo para listado'!$AB$155:$AB$1048576,0),MATCH((CUADRO!N$5&amp;$E655),'Hoja de Trabajo para listado'!$AB$151:$BA$151,0)),0)+IFERROR(INDEX('Hoja de Trabajo para listado'!$BC$155:$CB$1048576,MATCH($A655,'Hoja de Trabajo para listado'!$BC$155:$BC$1048576,0),MATCH((CUADRO!N$5&amp;$E655),'Hoja de Trabajo para listado'!$BC$151:$CB$151,0)),0)+IFERROR(INDEX('Hoja de Trabajo para listado'!$DE$153:$DG$274,MATCH($A655,'Hoja de Trabajo para listado'!$DE$153:$DE$1048576,0),MATCH((CUADRO!N$5&amp;$E655),'Hoja de Trabajo para listado'!$DE$151:$DG$151,0)),0)+IFERROR(INDEX('Hoja de Trabajo para listado'!$CD$155:$DC$1048576,MATCH($A655,'Hoja de Trabajo para listado'!$CD$155:$CD$1048576,0),MATCH((CUADRO!N$5&amp;$E655),'Hoja de Trabajo para listado'!$CD$151:$DC$151,0)),0)</f>
        <v>0</v>
      </c>
      <c r="O655" s="314">
        <f ca="1">+IFERROR(INDEX('Hoja de Trabajo para listado'!$A$155:$Z$1048576,MATCH($A655,'Hoja de Trabajo para listado'!$A$155:$A$1048576,0),MATCH((CUADRO!O$5&amp;$E655),'Hoja de Trabajo para listado'!$A$151:$Z$151,0)),0)+IFERROR(INDEX('Hoja de Trabajo para listado'!$AB$155:$BA$1048576,MATCH($A655,'Hoja de Trabajo para listado'!$AB$155:$AB$1048576,0),MATCH((CUADRO!O$5&amp;$E655),'Hoja de Trabajo para listado'!$AB$151:$BA$151,0)),0)+IFERROR(INDEX('Hoja de Trabajo para listado'!$BC$155:$CB$1048576,MATCH($A655,'Hoja de Trabajo para listado'!$BC$155:$BC$1048576,0),MATCH((CUADRO!O$5&amp;$E655),'Hoja de Trabajo para listado'!$BC$151:$CB$151,0)),0)+IFERROR(INDEX('Hoja de Trabajo para listado'!$DE$153:$DG$274,MATCH($A655,'Hoja de Trabajo para listado'!$DE$153:$DE$1048576,0),MATCH((CUADRO!O$5&amp;$E655),'Hoja de Trabajo para listado'!$DE$151:$DG$151,0)),0)+IFERROR(INDEX('Hoja de Trabajo para listado'!$CD$155:$DC$1048576,MATCH($A655,'Hoja de Trabajo para listado'!$CD$155:$CD$1048576,0),MATCH((CUADRO!O$5&amp;$E655),'Hoja de Trabajo para listado'!$CD$151:$DC$151,0)),0)</f>
        <v>0</v>
      </c>
      <c r="P655" s="314">
        <f ca="1">+IFERROR(INDEX('Hoja de Trabajo para listado'!$A$155:$Z$1048576,MATCH($A655,'Hoja de Trabajo para listado'!$A$155:$A$1048576,0),MATCH((CUADRO!P$5&amp;$E655),'Hoja de Trabajo para listado'!$A$151:$Z$151,0)),0)+IFERROR(INDEX('Hoja de Trabajo para listado'!$AB$155:$BA$1048576,MATCH($A655,'Hoja de Trabajo para listado'!$AB$155:$AB$1048576,0),MATCH((CUADRO!P$5&amp;$E655),'Hoja de Trabajo para listado'!$AB$151:$BA$151,0)),0)+IFERROR(INDEX('Hoja de Trabajo para listado'!$BC$155:$CB$1048576,MATCH($A655,'Hoja de Trabajo para listado'!$BC$155:$BC$1048576,0),MATCH((CUADRO!P$5&amp;$E655),'Hoja de Trabajo para listado'!$BC$151:$CB$151,0)),0)+IFERROR(INDEX('Hoja de Trabajo para listado'!$DE$153:$DG$274,MATCH($A655,'Hoja de Trabajo para listado'!$DE$153:$DE$1048576,0),MATCH((CUADRO!P$5&amp;$E655),'Hoja de Trabajo para listado'!$DE$151:$DG$151,0)),0)+IFERROR(INDEX('Hoja de Trabajo para listado'!$CD$155:$DC$1048576,MATCH($A655,'Hoja de Trabajo para listado'!$CD$155:$CD$1048576,0),MATCH((CUADRO!P$5&amp;$E655),'Hoja de Trabajo para listado'!$CD$151:$DC$151,0)),0)</f>
        <v>0</v>
      </c>
      <c r="Q655" s="314">
        <f ca="1">+IFERROR(INDEX('Hoja de Trabajo para listado'!$A$155:$Z$1048576,MATCH($A655,'Hoja de Trabajo para listado'!$A$155:$A$1048576,0),MATCH((CUADRO!Q$5&amp;$E655),'Hoja de Trabajo para listado'!$A$151:$Z$151,0)),0)+IFERROR(INDEX('Hoja de Trabajo para listado'!$AB$155:$BA$1048576,MATCH($A655,'Hoja de Trabajo para listado'!$AB$155:$AB$1048576,0),MATCH((CUADRO!Q$5&amp;$E655),'Hoja de Trabajo para listado'!$AB$151:$BA$151,0)),0)+IFERROR(INDEX('Hoja de Trabajo para listado'!$BC$155:$CB$1048576,MATCH($A655,'Hoja de Trabajo para listado'!$BC$155:$BC$1048576,0),MATCH((CUADRO!Q$5&amp;$E655),'Hoja de Trabajo para listado'!$BC$151:$CB$151,0)),0)+IFERROR(INDEX('Hoja de Trabajo para listado'!$DE$153:$DG$274,MATCH($A655,'Hoja de Trabajo para listado'!$DE$153:$DE$1048576,0),MATCH((CUADRO!Q$5&amp;$E655),'Hoja de Trabajo para listado'!$DE$151:$DG$151,0)),0)+IFERROR(INDEX('Hoja de Trabajo para listado'!$CD$155:$DC$1048576,MATCH($A655,'Hoja de Trabajo para listado'!$CD$155:$CD$1048576,0),MATCH((CUADRO!Q$5&amp;$E655),'Hoja de Trabajo para listado'!$CD$151:$DC$151,0)),0)</f>
        <v>0</v>
      </c>
      <c r="R655" s="314">
        <f t="shared" ca="1" si="20"/>
        <v>0</v>
      </c>
      <c r="S655" s="322">
        <f ca="1">+R654+R655</f>
        <v>0</v>
      </c>
      <c r="T655" s="314">
        <f ca="1">+S655</f>
        <v>0</v>
      </c>
      <c r="U655" s="313">
        <f t="shared" si="21"/>
        <v>2</v>
      </c>
      <c r="V655" s="319" t="str">
        <f>+VLOOKUP(A655,bd_lista!$A$3:$E$593,5,FALSE)</f>
        <v>Gobiernos Autonomos Municipales</v>
      </c>
      <c r="W655" s="426"/>
    </row>
    <row r="656" spans="1:23" customFormat="1" ht="27" hidden="1" customHeight="1">
      <c r="A656" s="323">
        <v>1714</v>
      </c>
      <c r="B656" s="427">
        <f>+A656</f>
        <v>1714</v>
      </c>
      <c r="C656" s="318" t="str">
        <f>+VLOOKUP(A656,bd_lista!$A$3:$C$593,3,FALSE)</f>
        <v>Gobierno Autónomo Municipal de Pailón</v>
      </c>
      <c r="D656" s="429" t="str">
        <f>+C656</f>
        <v>Gobierno Autónomo Municipal de Pailón</v>
      </c>
      <c r="E656" s="346" t="s">
        <v>1418</v>
      </c>
      <c r="F656" s="314">
        <f ca="1">+IFERROR(INDEX('Hoja de Trabajo para listado'!$A$155:$Z$1048576,MATCH($A656,'Hoja de Trabajo para listado'!$A$155:$A$1048576,0),MATCH((CUADRO!F$5&amp;$E656),'Hoja de Trabajo para listado'!$A$151:$Z$151,0)),0)+IFERROR(INDEX('Hoja de Trabajo para listado'!$AB$155:$BA$1048576,MATCH($A656,'Hoja de Trabajo para listado'!$AB$155:$AB$1048576,0),MATCH((CUADRO!F$5&amp;$E656),'Hoja de Trabajo para listado'!$AB$151:$BA$151,0)),0)+IFERROR(INDEX('Hoja de Trabajo para listado'!$BC$155:$CB$1048576,MATCH($A656,'Hoja de Trabajo para listado'!$BC$155:$BC$1048576,0),MATCH((CUADRO!F$5&amp;$E656),'Hoja de Trabajo para listado'!$BC$151:$CB$151,0)),0)+IFERROR(INDEX('Hoja de Trabajo para listado'!$DE$153:$DG$274,MATCH($A656,'Hoja de Trabajo para listado'!$DE$153:$DE$1048576,0),MATCH((CUADRO!F$5&amp;$E656),'Hoja de Trabajo para listado'!$DE$151:$DG$151,0)),0)+IFERROR(INDEX('Hoja de Trabajo para listado'!$CD$155:$DC$1048576,MATCH($A656,'Hoja de Trabajo para listado'!$CD$155:$CD$1048576,0),MATCH((CUADRO!F$5&amp;$E656),'Hoja de Trabajo para listado'!$CD$151:$DC$151,0)),0)</f>
        <v>0</v>
      </c>
      <c r="G656" s="314">
        <f ca="1">+IFERROR(INDEX('Hoja de Trabajo para listado'!$A$155:$Z$1048576,MATCH($A656,'Hoja de Trabajo para listado'!$A$155:$A$1048576,0),MATCH((CUADRO!G$5&amp;$E656),'Hoja de Trabajo para listado'!$A$151:$Z$151,0)),0)+IFERROR(INDEX('Hoja de Trabajo para listado'!$AB$155:$BA$1048576,MATCH($A656,'Hoja de Trabajo para listado'!$AB$155:$AB$1048576,0),MATCH((CUADRO!G$5&amp;$E656),'Hoja de Trabajo para listado'!$AB$151:$BA$151,0)),0)+IFERROR(INDEX('Hoja de Trabajo para listado'!$BC$155:$CB$1048576,MATCH($A656,'Hoja de Trabajo para listado'!$BC$155:$BC$1048576,0),MATCH((CUADRO!G$5&amp;$E656),'Hoja de Trabajo para listado'!$BC$151:$CB$151,0)),0)+IFERROR(INDEX('Hoja de Trabajo para listado'!$DE$153:$DG$274,MATCH($A656,'Hoja de Trabajo para listado'!$DE$153:$DE$1048576,0),MATCH((CUADRO!G$5&amp;$E656),'Hoja de Trabajo para listado'!$DE$151:$DG$151,0)),0)+IFERROR(INDEX('Hoja de Trabajo para listado'!$CD$155:$DC$1048576,MATCH($A656,'Hoja de Trabajo para listado'!$CD$155:$CD$1048576,0),MATCH((CUADRO!G$5&amp;$E656),'Hoja de Trabajo para listado'!$CD$151:$DC$151,0)),0)</f>
        <v>0</v>
      </c>
      <c r="H656" s="314">
        <f ca="1">+IFERROR(INDEX('Hoja de Trabajo para listado'!$A$155:$Z$1048576,MATCH($A656,'Hoja de Trabajo para listado'!$A$155:$A$1048576,0),MATCH((CUADRO!H$5&amp;$E656),'Hoja de Trabajo para listado'!$A$151:$Z$151,0)),0)+IFERROR(INDEX('Hoja de Trabajo para listado'!$AB$155:$BA$1048576,MATCH($A656,'Hoja de Trabajo para listado'!$AB$155:$AB$1048576,0),MATCH((CUADRO!H$5&amp;$E656),'Hoja de Trabajo para listado'!$AB$151:$BA$151,0)),0)+IFERROR(INDEX('Hoja de Trabajo para listado'!$BC$155:$CB$1048576,MATCH($A656,'Hoja de Trabajo para listado'!$BC$155:$BC$1048576,0),MATCH((CUADRO!H$5&amp;$E656),'Hoja de Trabajo para listado'!$BC$151:$CB$151,0)),0)+IFERROR(INDEX('Hoja de Trabajo para listado'!$DE$153:$DG$274,MATCH($A656,'Hoja de Trabajo para listado'!$DE$153:$DE$1048576,0),MATCH((CUADRO!H$5&amp;$E656),'Hoja de Trabajo para listado'!$DE$151:$DG$151,0)),0)+IFERROR(INDEX('Hoja de Trabajo para listado'!$CD$155:$DC$1048576,MATCH($A656,'Hoja de Trabajo para listado'!$CD$155:$CD$1048576,0),MATCH((CUADRO!H$5&amp;$E656),'Hoja de Trabajo para listado'!$CD$151:$DC$151,0)),0)</f>
        <v>0</v>
      </c>
      <c r="I656" s="314">
        <f ca="1">+IFERROR(INDEX('Hoja de Trabajo para listado'!$A$155:$Z$1048576,MATCH($A656,'Hoja de Trabajo para listado'!$A$155:$A$1048576,0),MATCH((CUADRO!I$5&amp;$E656),'Hoja de Trabajo para listado'!$A$151:$Z$151,0)),0)+IFERROR(INDEX('Hoja de Trabajo para listado'!$AB$155:$BA$1048576,MATCH($A656,'Hoja de Trabajo para listado'!$AB$155:$AB$1048576,0),MATCH((CUADRO!I$5&amp;$E656),'Hoja de Trabajo para listado'!$AB$151:$BA$151,0)),0)+IFERROR(INDEX('Hoja de Trabajo para listado'!$BC$155:$CB$1048576,MATCH($A656,'Hoja de Trabajo para listado'!$BC$155:$BC$1048576,0),MATCH((CUADRO!I$5&amp;$E656),'Hoja de Trabajo para listado'!$BC$151:$CB$151,0)),0)+IFERROR(INDEX('Hoja de Trabajo para listado'!$DE$153:$DG$274,MATCH($A656,'Hoja de Trabajo para listado'!$DE$153:$DE$1048576,0),MATCH((CUADRO!I$5&amp;$E656),'Hoja de Trabajo para listado'!$DE$151:$DG$151,0)),0)+IFERROR(INDEX('Hoja de Trabajo para listado'!$CD$155:$DC$1048576,MATCH($A656,'Hoja de Trabajo para listado'!$CD$155:$CD$1048576,0),MATCH((CUADRO!I$5&amp;$E656),'Hoja de Trabajo para listado'!$CD$151:$DC$151,0)),0)</f>
        <v>0</v>
      </c>
      <c r="J656" s="314">
        <f ca="1">+IFERROR(INDEX('Hoja de Trabajo para listado'!$A$155:$Z$1048576,MATCH($A656,'Hoja de Trabajo para listado'!$A$155:$A$1048576,0),MATCH((CUADRO!J$5&amp;$E656),'Hoja de Trabajo para listado'!$A$151:$Z$151,0)),0)+IFERROR(INDEX('Hoja de Trabajo para listado'!$AB$155:$BA$1048576,MATCH($A656,'Hoja de Trabajo para listado'!$AB$155:$AB$1048576,0),MATCH((CUADRO!J$5&amp;$E656),'Hoja de Trabajo para listado'!$AB$151:$BA$151,0)),0)+IFERROR(INDEX('Hoja de Trabajo para listado'!$BC$155:$CB$1048576,MATCH($A656,'Hoja de Trabajo para listado'!$BC$155:$BC$1048576,0),MATCH((CUADRO!J$5&amp;$E656),'Hoja de Trabajo para listado'!$BC$151:$CB$151,0)),0)+IFERROR(INDEX('Hoja de Trabajo para listado'!$DE$153:$DG$274,MATCH($A656,'Hoja de Trabajo para listado'!$DE$153:$DE$1048576,0),MATCH((CUADRO!J$5&amp;$E656),'Hoja de Trabajo para listado'!$DE$151:$DG$151,0)),0)+IFERROR(INDEX('Hoja de Trabajo para listado'!$CD$155:$DC$1048576,MATCH($A656,'Hoja de Trabajo para listado'!$CD$155:$CD$1048576,0),MATCH((CUADRO!J$5&amp;$E656),'Hoja de Trabajo para listado'!$CD$151:$DC$151,0)),0)</f>
        <v>0</v>
      </c>
      <c r="K656" s="314">
        <f ca="1">+IFERROR(INDEX('Hoja de Trabajo para listado'!$A$155:$Z$1048576,MATCH($A656,'Hoja de Trabajo para listado'!$A$155:$A$1048576,0),MATCH((CUADRO!K$5&amp;$E656),'Hoja de Trabajo para listado'!$A$151:$Z$151,0)),0)+IFERROR(INDEX('Hoja de Trabajo para listado'!$AB$155:$BA$1048576,MATCH($A656,'Hoja de Trabajo para listado'!$AB$155:$AB$1048576,0),MATCH((CUADRO!K$5&amp;$E656),'Hoja de Trabajo para listado'!$AB$151:$BA$151,0)),0)+IFERROR(INDEX('Hoja de Trabajo para listado'!$BC$155:$CB$1048576,MATCH($A656,'Hoja de Trabajo para listado'!$BC$155:$BC$1048576,0),MATCH((CUADRO!K$5&amp;$E656),'Hoja de Trabajo para listado'!$BC$151:$CB$151,0)),0)+IFERROR(INDEX('Hoja de Trabajo para listado'!$DE$153:$DG$274,MATCH($A656,'Hoja de Trabajo para listado'!$DE$153:$DE$1048576,0),MATCH((CUADRO!K$5&amp;$E656),'Hoja de Trabajo para listado'!$DE$151:$DG$151,0)),0)+IFERROR(INDEX('Hoja de Trabajo para listado'!$CD$155:$DC$1048576,MATCH($A656,'Hoja de Trabajo para listado'!$CD$155:$CD$1048576,0),MATCH((CUADRO!K$5&amp;$E656),'Hoja de Trabajo para listado'!$CD$151:$DC$151,0)),0)</f>
        <v>0</v>
      </c>
      <c r="L656" s="314">
        <f ca="1">+IFERROR(INDEX('Hoja de Trabajo para listado'!$A$155:$Z$1048576,MATCH($A656,'Hoja de Trabajo para listado'!$A$155:$A$1048576,0),MATCH((CUADRO!L$5&amp;$E656),'Hoja de Trabajo para listado'!$A$151:$Z$151,0)),0)+IFERROR(INDEX('Hoja de Trabajo para listado'!$AB$155:$BA$1048576,MATCH($A656,'Hoja de Trabajo para listado'!$AB$155:$AB$1048576,0),MATCH((CUADRO!L$5&amp;$E656),'Hoja de Trabajo para listado'!$AB$151:$BA$151,0)),0)+IFERROR(INDEX('Hoja de Trabajo para listado'!$BC$155:$CB$1048576,MATCH($A656,'Hoja de Trabajo para listado'!$BC$155:$BC$1048576,0),MATCH((CUADRO!L$5&amp;$E656),'Hoja de Trabajo para listado'!$BC$151:$CB$151,0)),0)+IFERROR(INDEX('Hoja de Trabajo para listado'!$DE$153:$DG$274,MATCH($A656,'Hoja de Trabajo para listado'!$DE$153:$DE$1048576,0),MATCH((CUADRO!L$5&amp;$E656),'Hoja de Trabajo para listado'!$DE$151:$DG$151,0)),0)+IFERROR(INDEX('Hoja de Trabajo para listado'!$CD$155:$DC$1048576,MATCH($A656,'Hoja de Trabajo para listado'!$CD$155:$CD$1048576,0),MATCH((CUADRO!L$5&amp;$E656),'Hoja de Trabajo para listado'!$CD$151:$DC$151,0)),0)</f>
        <v>0</v>
      </c>
      <c r="M656" s="314">
        <f ca="1">+IFERROR(INDEX('Hoja de Trabajo para listado'!$A$155:$Z$1048576,MATCH($A656,'Hoja de Trabajo para listado'!$A$155:$A$1048576,0),MATCH((CUADRO!M$5&amp;$E656),'Hoja de Trabajo para listado'!$A$151:$Z$151,0)),0)+IFERROR(INDEX('Hoja de Trabajo para listado'!$AB$155:$BA$1048576,MATCH($A656,'Hoja de Trabajo para listado'!$AB$155:$AB$1048576,0),MATCH((CUADRO!M$5&amp;$E656),'Hoja de Trabajo para listado'!$AB$151:$BA$151,0)),0)+IFERROR(INDEX('Hoja de Trabajo para listado'!$BC$155:$CB$1048576,MATCH($A656,'Hoja de Trabajo para listado'!$BC$155:$BC$1048576,0),MATCH((CUADRO!M$5&amp;$E656),'Hoja de Trabajo para listado'!$BC$151:$CB$151,0)),0)+IFERROR(INDEX('Hoja de Trabajo para listado'!$DE$153:$DG$274,MATCH($A656,'Hoja de Trabajo para listado'!$DE$153:$DE$1048576,0),MATCH((CUADRO!M$5&amp;$E656),'Hoja de Trabajo para listado'!$DE$151:$DG$151,0)),0)+IFERROR(INDEX('Hoja de Trabajo para listado'!$CD$155:$DC$1048576,MATCH($A656,'Hoja de Trabajo para listado'!$CD$155:$CD$1048576,0),MATCH((CUADRO!M$5&amp;$E656),'Hoja de Trabajo para listado'!$CD$151:$DC$151,0)),0)</f>
        <v>0</v>
      </c>
      <c r="N656" s="314">
        <f ca="1">+IFERROR(INDEX('Hoja de Trabajo para listado'!$A$155:$Z$1048576,MATCH($A656,'Hoja de Trabajo para listado'!$A$155:$A$1048576,0),MATCH((CUADRO!N$5&amp;$E656),'Hoja de Trabajo para listado'!$A$151:$Z$151,0)),0)+IFERROR(INDEX('Hoja de Trabajo para listado'!$AB$155:$BA$1048576,MATCH($A656,'Hoja de Trabajo para listado'!$AB$155:$AB$1048576,0),MATCH((CUADRO!N$5&amp;$E656),'Hoja de Trabajo para listado'!$AB$151:$BA$151,0)),0)+IFERROR(INDEX('Hoja de Trabajo para listado'!$BC$155:$CB$1048576,MATCH($A656,'Hoja de Trabajo para listado'!$BC$155:$BC$1048576,0),MATCH((CUADRO!N$5&amp;$E656),'Hoja de Trabajo para listado'!$BC$151:$CB$151,0)),0)+IFERROR(INDEX('Hoja de Trabajo para listado'!$DE$153:$DG$274,MATCH($A656,'Hoja de Trabajo para listado'!$DE$153:$DE$1048576,0),MATCH((CUADRO!N$5&amp;$E656),'Hoja de Trabajo para listado'!$DE$151:$DG$151,0)),0)+IFERROR(INDEX('Hoja de Trabajo para listado'!$CD$155:$DC$1048576,MATCH($A656,'Hoja de Trabajo para listado'!$CD$155:$CD$1048576,0),MATCH((CUADRO!N$5&amp;$E656),'Hoja de Trabajo para listado'!$CD$151:$DC$151,0)),0)</f>
        <v>0</v>
      </c>
      <c r="O656" s="314">
        <f ca="1">+IFERROR(INDEX('Hoja de Trabajo para listado'!$A$155:$Z$1048576,MATCH($A656,'Hoja de Trabajo para listado'!$A$155:$A$1048576,0),MATCH((CUADRO!O$5&amp;$E656),'Hoja de Trabajo para listado'!$A$151:$Z$151,0)),0)+IFERROR(INDEX('Hoja de Trabajo para listado'!$AB$155:$BA$1048576,MATCH($A656,'Hoja de Trabajo para listado'!$AB$155:$AB$1048576,0),MATCH((CUADRO!O$5&amp;$E656),'Hoja de Trabajo para listado'!$AB$151:$BA$151,0)),0)+IFERROR(INDEX('Hoja de Trabajo para listado'!$BC$155:$CB$1048576,MATCH($A656,'Hoja de Trabajo para listado'!$BC$155:$BC$1048576,0),MATCH((CUADRO!O$5&amp;$E656),'Hoja de Trabajo para listado'!$BC$151:$CB$151,0)),0)+IFERROR(INDEX('Hoja de Trabajo para listado'!$DE$153:$DG$274,MATCH($A656,'Hoja de Trabajo para listado'!$DE$153:$DE$1048576,0),MATCH((CUADRO!O$5&amp;$E656),'Hoja de Trabajo para listado'!$DE$151:$DG$151,0)),0)+IFERROR(INDEX('Hoja de Trabajo para listado'!$CD$155:$DC$1048576,MATCH($A656,'Hoja de Trabajo para listado'!$CD$155:$CD$1048576,0),MATCH((CUADRO!O$5&amp;$E656),'Hoja de Trabajo para listado'!$CD$151:$DC$151,0)),0)</f>
        <v>0</v>
      </c>
      <c r="P656" s="314">
        <f ca="1">+IFERROR(INDEX('Hoja de Trabajo para listado'!$A$155:$Z$1048576,MATCH($A656,'Hoja de Trabajo para listado'!$A$155:$A$1048576,0),MATCH((CUADRO!P$5&amp;$E656),'Hoja de Trabajo para listado'!$A$151:$Z$151,0)),0)+IFERROR(INDEX('Hoja de Trabajo para listado'!$AB$155:$BA$1048576,MATCH($A656,'Hoja de Trabajo para listado'!$AB$155:$AB$1048576,0),MATCH((CUADRO!P$5&amp;$E656),'Hoja de Trabajo para listado'!$AB$151:$BA$151,0)),0)+IFERROR(INDEX('Hoja de Trabajo para listado'!$BC$155:$CB$1048576,MATCH($A656,'Hoja de Trabajo para listado'!$BC$155:$BC$1048576,0),MATCH((CUADRO!P$5&amp;$E656),'Hoja de Trabajo para listado'!$BC$151:$CB$151,0)),0)+IFERROR(INDEX('Hoja de Trabajo para listado'!$DE$153:$DG$274,MATCH($A656,'Hoja de Trabajo para listado'!$DE$153:$DE$1048576,0),MATCH((CUADRO!P$5&amp;$E656),'Hoja de Trabajo para listado'!$DE$151:$DG$151,0)),0)+IFERROR(INDEX('Hoja de Trabajo para listado'!$CD$155:$DC$1048576,MATCH($A656,'Hoja de Trabajo para listado'!$CD$155:$CD$1048576,0),MATCH((CUADRO!P$5&amp;$E656),'Hoja de Trabajo para listado'!$CD$151:$DC$151,0)),0)</f>
        <v>0</v>
      </c>
      <c r="Q656" s="314">
        <f ca="1">+IFERROR(INDEX('Hoja de Trabajo para listado'!$A$155:$Z$1048576,MATCH($A656,'Hoja de Trabajo para listado'!$A$155:$A$1048576,0),MATCH((CUADRO!Q$5&amp;$E656),'Hoja de Trabajo para listado'!$A$151:$Z$151,0)),0)+IFERROR(INDEX('Hoja de Trabajo para listado'!$AB$155:$BA$1048576,MATCH($A656,'Hoja de Trabajo para listado'!$AB$155:$AB$1048576,0),MATCH((CUADRO!Q$5&amp;$E656),'Hoja de Trabajo para listado'!$AB$151:$BA$151,0)),0)+IFERROR(INDEX('Hoja de Trabajo para listado'!$BC$155:$CB$1048576,MATCH($A656,'Hoja de Trabajo para listado'!$BC$155:$BC$1048576,0),MATCH((CUADRO!Q$5&amp;$E656),'Hoja de Trabajo para listado'!$BC$151:$CB$151,0)),0)+IFERROR(INDEX('Hoja de Trabajo para listado'!$DE$153:$DG$274,MATCH($A656,'Hoja de Trabajo para listado'!$DE$153:$DE$1048576,0),MATCH((CUADRO!Q$5&amp;$E656),'Hoja de Trabajo para listado'!$DE$151:$DG$151,0)),0)+IFERROR(INDEX('Hoja de Trabajo para listado'!$CD$155:$DC$1048576,MATCH($A656,'Hoja de Trabajo para listado'!$CD$155:$CD$1048576,0),MATCH((CUADRO!Q$5&amp;$E656),'Hoja de Trabajo para listado'!$CD$151:$DC$151,0)),0)</f>
        <v>0</v>
      </c>
      <c r="R656" s="314">
        <f t="shared" ca="1" si="20"/>
        <v>0</v>
      </c>
      <c r="S656" s="322"/>
      <c r="T656" s="314">
        <f ca="1">+T657</f>
        <v>0</v>
      </c>
      <c r="U656" s="313">
        <f t="shared" si="21"/>
        <v>1</v>
      </c>
      <c r="V656" s="319" t="str">
        <f>+VLOOKUP(A656,bd_lista!$A$3:$E$593,5,FALSE)</f>
        <v>Gobiernos Autonomos Municipales</v>
      </c>
      <c r="W656" s="425" t="str">
        <f>+V656</f>
        <v>Gobiernos Autonomos Municipales</v>
      </c>
    </row>
    <row r="657" spans="1:23" customFormat="1" ht="27" hidden="1" customHeight="1">
      <c r="A657" s="323">
        <v>1714</v>
      </c>
      <c r="B657" s="428"/>
      <c r="C657" s="318" t="str">
        <f>+VLOOKUP(A657,bd_lista!$A$3:$C$593,3,FALSE)</f>
        <v>Gobierno Autónomo Municipal de Pailón</v>
      </c>
      <c r="D657" s="430"/>
      <c r="E657" s="347" t="s">
        <v>1419</v>
      </c>
      <c r="F657" s="314">
        <f ca="1">+IFERROR(INDEX('Hoja de Trabajo para listado'!$A$155:$Z$1048576,MATCH($A657,'Hoja de Trabajo para listado'!$A$155:$A$1048576,0),MATCH((CUADRO!F$5&amp;$E657),'Hoja de Trabajo para listado'!$A$151:$Z$151,0)),0)+IFERROR(INDEX('Hoja de Trabajo para listado'!$AB$155:$BA$1048576,MATCH($A657,'Hoja de Trabajo para listado'!$AB$155:$AB$1048576,0),MATCH((CUADRO!F$5&amp;$E657),'Hoja de Trabajo para listado'!$AB$151:$BA$151,0)),0)+IFERROR(INDEX('Hoja de Trabajo para listado'!$BC$155:$CB$1048576,MATCH($A657,'Hoja de Trabajo para listado'!$BC$155:$BC$1048576,0),MATCH((CUADRO!F$5&amp;$E657),'Hoja de Trabajo para listado'!$BC$151:$CB$151,0)),0)+IFERROR(INDEX('Hoja de Trabajo para listado'!$DE$153:$DG$274,MATCH($A657,'Hoja de Trabajo para listado'!$DE$153:$DE$1048576,0),MATCH((CUADRO!F$5&amp;$E657),'Hoja de Trabajo para listado'!$DE$151:$DG$151,0)),0)+IFERROR(INDEX('Hoja de Trabajo para listado'!$CD$155:$DC$1048576,MATCH($A657,'Hoja de Trabajo para listado'!$CD$155:$CD$1048576,0),MATCH((CUADRO!F$5&amp;$E657),'Hoja de Trabajo para listado'!$CD$151:$DC$151,0)),0)</f>
        <v>0</v>
      </c>
      <c r="G657" s="314">
        <f ca="1">+IFERROR(INDEX('Hoja de Trabajo para listado'!$A$155:$Z$1048576,MATCH($A657,'Hoja de Trabajo para listado'!$A$155:$A$1048576,0),MATCH((CUADRO!G$5&amp;$E657),'Hoja de Trabajo para listado'!$A$151:$Z$151,0)),0)+IFERROR(INDEX('Hoja de Trabajo para listado'!$AB$155:$BA$1048576,MATCH($A657,'Hoja de Trabajo para listado'!$AB$155:$AB$1048576,0),MATCH((CUADRO!G$5&amp;$E657),'Hoja de Trabajo para listado'!$AB$151:$BA$151,0)),0)+IFERROR(INDEX('Hoja de Trabajo para listado'!$BC$155:$CB$1048576,MATCH($A657,'Hoja de Trabajo para listado'!$BC$155:$BC$1048576,0),MATCH((CUADRO!G$5&amp;$E657),'Hoja de Trabajo para listado'!$BC$151:$CB$151,0)),0)+IFERROR(INDEX('Hoja de Trabajo para listado'!$DE$153:$DG$274,MATCH($A657,'Hoja de Trabajo para listado'!$DE$153:$DE$1048576,0),MATCH((CUADRO!G$5&amp;$E657),'Hoja de Trabajo para listado'!$DE$151:$DG$151,0)),0)+IFERROR(INDEX('Hoja de Trabajo para listado'!$CD$155:$DC$1048576,MATCH($A657,'Hoja de Trabajo para listado'!$CD$155:$CD$1048576,0),MATCH((CUADRO!G$5&amp;$E657),'Hoja de Trabajo para listado'!$CD$151:$DC$151,0)),0)</f>
        <v>0</v>
      </c>
      <c r="H657" s="314">
        <f ca="1">+IFERROR(INDEX('Hoja de Trabajo para listado'!$A$155:$Z$1048576,MATCH($A657,'Hoja de Trabajo para listado'!$A$155:$A$1048576,0),MATCH((CUADRO!H$5&amp;$E657),'Hoja de Trabajo para listado'!$A$151:$Z$151,0)),0)+IFERROR(INDEX('Hoja de Trabajo para listado'!$AB$155:$BA$1048576,MATCH($A657,'Hoja de Trabajo para listado'!$AB$155:$AB$1048576,0),MATCH((CUADRO!H$5&amp;$E657),'Hoja de Trabajo para listado'!$AB$151:$BA$151,0)),0)+IFERROR(INDEX('Hoja de Trabajo para listado'!$BC$155:$CB$1048576,MATCH($A657,'Hoja de Trabajo para listado'!$BC$155:$BC$1048576,0),MATCH((CUADRO!H$5&amp;$E657),'Hoja de Trabajo para listado'!$BC$151:$CB$151,0)),0)+IFERROR(INDEX('Hoja de Trabajo para listado'!$DE$153:$DG$274,MATCH($A657,'Hoja de Trabajo para listado'!$DE$153:$DE$1048576,0),MATCH((CUADRO!H$5&amp;$E657),'Hoja de Trabajo para listado'!$DE$151:$DG$151,0)),0)+IFERROR(INDEX('Hoja de Trabajo para listado'!$CD$155:$DC$1048576,MATCH($A657,'Hoja de Trabajo para listado'!$CD$155:$CD$1048576,0),MATCH((CUADRO!H$5&amp;$E657),'Hoja de Trabajo para listado'!$CD$151:$DC$151,0)),0)</f>
        <v>0</v>
      </c>
      <c r="I657" s="314">
        <f ca="1">+IFERROR(INDEX('Hoja de Trabajo para listado'!$A$155:$Z$1048576,MATCH($A657,'Hoja de Trabajo para listado'!$A$155:$A$1048576,0),MATCH((CUADRO!I$5&amp;$E657),'Hoja de Trabajo para listado'!$A$151:$Z$151,0)),0)+IFERROR(INDEX('Hoja de Trabajo para listado'!$AB$155:$BA$1048576,MATCH($A657,'Hoja de Trabajo para listado'!$AB$155:$AB$1048576,0),MATCH((CUADRO!I$5&amp;$E657),'Hoja de Trabajo para listado'!$AB$151:$BA$151,0)),0)+IFERROR(INDEX('Hoja de Trabajo para listado'!$BC$155:$CB$1048576,MATCH($A657,'Hoja de Trabajo para listado'!$BC$155:$BC$1048576,0),MATCH((CUADRO!I$5&amp;$E657),'Hoja de Trabajo para listado'!$BC$151:$CB$151,0)),0)+IFERROR(INDEX('Hoja de Trabajo para listado'!$DE$153:$DG$274,MATCH($A657,'Hoja de Trabajo para listado'!$DE$153:$DE$1048576,0),MATCH((CUADRO!I$5&amp;$E657),'Hoja de Trabajo para listado'!$DE$151:$DG$151,0)),0)+IFERROR(INDEX('Hoja de Trabajo para listado'!$CD$155:$DC$1048576,MATCH($A657,'Hoja de Trabajo para listado'!$CD$155:$CD$1048576,0),MATCH((CUADRO!I$5&amp;$E657),'Hoja de Trabajo para listado'!$CD$151:$DC$151,0)),0)</f>
        <v>0</v>
      </c>
      <c r="J657" s="314">
        <f ca="1">+IFERROR(INDEX('Hoja de Trabajo para listado'!$A$155:$Z$1048576,MATCH($A657,'Hoja de Trabajo para listado'!$A$155:$A$1048576,0),MATCH((CUADRO!J$5&amp;$E657),'Hoja de Trabajo para listado'!$A$151:$Z$151,0)),0)+IFERROR(INDEX('Hoja de Trabajo para listado'!$AB$155:$BA$1048576,MATCH($A657,'Hoja de Trabajo para listado'!$AB$155:$AB$1048576,0),MATCH((CUADRO!J$5&amp;$E657),'Hoja de Trabajo para listado'!$AB$151:$BA$151,0)),0)+IFERROR(INDEX('Hoja de Trabajo para listado'!$BC$155:$CB$1048576,MATCH($A657,'Hoja de Trabajo para listado'!$BC$155:$BC$1048576,0),MATCH((CUADRO!J$5&amp;$E657),'Hoja de Trabajo para listado'!$BC$151:$CB$151,0)),0)+IFERROR(INDEX('Hoja de Trabajo para listado'!$DE$153:$DG$274,MATCH($A657,'Hoja de Trabajo para listado'!$DE$153:$DE$1048576,0),MATCH((CUADRO!J$5&amp;$E657),'Hoja de Trabajo para listado'!$DE$151:$DG$151,0)),0)+IFERROR(INDEX('Hoja de Trabajo para listado'!$CD$155:$DC$1048576,MATCH($A657,'Hoja de Trabajo para listado'!$CD$155:$CD$1048576,0),MATCH((CUADRO!J$5&amp;$E657),'Hoja de Trabajo para listado'!$CD$151:$DC$151,0)),0)</f>
        <v>0</v>
      </c>
      <c r="K657" s="314">
        <f ca="1">+IFERROR(INDEX('Hoja de Trabajo para listado'!$A$155:$Z$1048576,MATCH($A657,'Hoja de Trabajo para listado'!$A$155:$A$1048576,0),MATCH((CUADRO!K$5&amp;$E657),'Hoja de Trabajo para listado'!$A$151:$Z$151,0)),0)+IFERROR(INDEX('Hoja de Trabajo para listado'!$AB$155:$BA$1048576,MATCH($A657,'Hoja de Trabajo para listado'!$AB$155:$AB$1048576,0),MATCH((CUADRO!K$5&amp;$E657),'Hoja de Trabajo para listado'!$AB$151:$BA$151,0)),0)+IFERROR(INDEX('Hoja de Trabajo para listado'!$BC$155:$CB$1048576,MATCH($A657,'Hoja de Trabajo para listado'!$BC$155:$BC$1048576,0),MATCH((CUADRO!K$5&amp;$E657),'Hoja de Trabajo para listado'!$BC$151:$CB$151,0)),0)+IFERROR(INDEX('Hoja de Trabajo para listado'!$DE$153:$DG$274,MATCH($A657,'Hoja de Trabajo para listado'!$DE$153:$DE$1048576,0),MATCH((CUADRO!K$5&amp;$E657),'Hoja de Trabajo para listado'!$DE$151:$DG$151,0)),0)+IFERROR(INDEX('Hoja de Trabajo para listado'!$CD$155:$DC$1048576,MATCH($A657,'Hoja de Trabajo para listado'!$CD$155:$CD$1048576,0),MATCH((CUADRO!K$5&amp;$E657),'Hoja de Trabajo para listado'!$CD$151:$DC$151,0)),0)</f>
        <v>0</v>
      </c>
      <c r="L657" s="314">
        <f ca="1">+IFERROR(INDEX('Hoja de Trabajo para listado'!$A$155:$Z$1048576,MATCH($A657,'Hoja de Trabajo para listado'!$A$155:$A$1048576,0),MATCH((CUADRO!L$5&amp;$E657),'Hoja de Trabajo para listado'!$A$151:$Z$151,0)),0)+IFERROR(INDEX('Hoja de Trabajo para listado'!$AB$155:$BA$1048576,MATCH($A657,'Hoja de Trabajo para listado'!$AB$155:$AB$1048576,0),MATCH((CUADRO!L$5&amp;$E657),'Hoja de Trabajo para listado'!$AB$151:$BA$151,0)),0)+IFERROR(INDEX('Hoja de Trabajo para listado'!$BC$155:$CB$1048576,MATCH($A657,'Hoja de Trabajo para listado'!$BC$155:$BC$1048576,0),MATCH((CUADRO!L$5&amp;$E657),'Hoja de Trabajo para listado'!$BC$151:$CB$151,0)),0)+IFERROR(INDEX('Hoja de Trabajo para listado'!$DE$153:$DG$274,MATCH($A657,'Hoja de Trabajo para listado'!$DE$153:$DE$1048576,0),MATCH((CUADRO!L$5&amp;$E657),'Hoja de Trabajo para listado'!$DE$151:$DG$151,0)),0)+IFERROR(INDEX('Hoja de Trabajo para listado'!$CD$155:$DC$1048576,MATCH($A657,'Hoja de Trabajo para listado'!$CD$155:$CD$1048576,0),MATCH((CUADRO!L$5&amp;$E657),'Hoja de Trabajo para listado'!$CD$151:$DC$151,0)),0)</f>
        <v>0</v>
      </c>
      <c r="M657" s="314">
        <f ca="1">+IFERROR(INDEX('Hoja de Trabajo para listado'!$A$155:$Z$1048576,MATCH($A657,'Hoja de Trabajo para listado'!$A$155:$A$1048576,0),MATCH((CUADRO!M$5&amp;$E657),'Hoja de Trabajo para listado'!$A$151:$Z$151,0)),0)+IFERROR(INDEX('Hoja de Trabajo para listado'!$AB$155:$BA$1048576,MATCH($A657,'Hoja de Trabajo para listado'!$AB$155:$AB$1048576,0),MATCH((CUADRO!M$5&amp;$E657),'Hoja de Trabajo para listado'!$AB$151:$BA$151,0)),0)+IFERROR(INDEX('Hoja de Trabajo para listado'!$BC$155:$CB$1048576,MATCH($A657,'Hoja de Trabajo para listado'!$BC$155:$BC$1048576,0),MATCH((CUADRO!M$5&amp;$E657),'Hoja de Trabajo para listado'!$BC$151:$CB$151,0)),0)+IFERROR(INDEX('Hoja de Trabajo para listado'!$DE$153:$DG$274,MATCH($A657,'Hoja de Trabajo para listado'!$DE$153:$DE$1048576,0),MATCH((CUADRO!M$5&amp;$E657),'Hoja de Trabajo para listado'!$DE$151:$DG$151,0)),0)+IFERROR(INDEX('Hoja de Trabajo para listado'!$CD$155:$DC$1048576,MATCH($A657,'Hoja de Trabajo para listado'!$CD$155:$CD$1048576,0),MATCH((CUADRO!M$5&amp;$E657),'Hoja de Trabajo para listado'!$CD$151:$DC$151,0)),0)</f>
        <v>0</v>
      </c>
      <c r="N657" s="314">
        <f ca="1">+IFERROR(INDEX('Hoja de Trabajo para listado'!$A$155:$Z$1048576,MATCH($A657,'Hoja de Trabajo para listado'!$A$155:$A$1048576,0),MATCH((CUADRO!N$5&amp;$E657),'Hoja de Trabajo para listado'!$A$151:$Z$151,0)),0)+IFERROR(INDEX('Hoja de Trabajo para listado'!$AB$155:$BA$1048576,MATCH($A657,'Hoja de Trabajo para listado'!$AB$155:$AB$1048576,0),MATCH((CUADRO!N$5&amp;$E657),'Hoja de Trabajo para listado'!$AB$151:$BA$151,0)),0)+IFERROR(INDEX('Hoja de Trabajo para listado'!$BC$155:$CB$1048576,MATCH($A657,'Hoja de Trabajo para listado'!$BC$155:$BC$1048576,0),MATCH((CUADRO!N$5&amp;$E657),'Hoja de Trabajo para listado'!$BC$151:$CB$151,0)),0)+IFERROR(INDEX('Hoja de Trabajo para listado'!$DE$153:$DG$274,MATCH($A657,'Hoja de Trabajo para listado'!$DE$153:$DE$1048576,0),MATCH((CUADRO!N$5&amp;$E657),'Hoja de Trabajo para listado'!$DE$151:$DG$151,0)),0)+IFERROR(INDEX('Hoja de Trabajo para listado'!$CD$155:$DC$1048576,MATCH($A657,'Hoja de Trabajo para listado'!$CD$155:$CD$1048576,0),MATCH((CUADRO!N$5&amp;$E657),'Hoja de Trabajo para listado'!$CD$151:$DC$151,0)),0)</f>
        <v>0</v>
      </c>
      <c r="O657" s="314">
        <f ca="1">+IFERROR(INDEX('Hoja de Trabajo para listado'!$A$155:$Z$1048576,MATCH($A657,'Hoja de Trabajo para listado'!$A$155:$A$1048576,0),MATCH((CUADRO!O$5&amp;$E657),'Hoja de Trabajo para listado'!$A$151:$Z$151,0)),0)+IFERROR(INDEX('Hoja de Trabajo para listado'!$AB$155:$BA$1048576,MATCH($A657,'Hoja de Trabajo para listado'!$AB$155:$AB$1048576,0),MATCH((CUADRO!O$5&amp;$E657),'Hoja de Trabajo para listado'!$AB$151:$BA$151,0)),0)+IFERROR(INDEX('Hoja de Trabajo para listado'!$BC$155:$CB$1048576,MATCH($A657,'Hoja de Trabajo para listado'!$BC$155:$BC$1048576,0),MATCH((CUADRO!O$5&amp;$E657),'Hoja de Trabajo para listado'!$BC$151:$CB$151,0)),0)+IFERROR(INDEX('Hoja de Trabajo para listado'!$DE$153:$DG$274,MATCH($A657,'Hoja de Trabajo para listado'!$DE$153:$DE$1048576,0),MATCH((CUADRO!O$5&amp;$E657),'Hoja de Trabajo para listado'!$DE$151:$DG$151,0)),0)+IFERROR(INDEX('Hoja de Trabajo para listado'!$CD$155:$DC$1048576,MATCH($A657,'Hoja de Trabajo para listado'!$CD$155:$CD$1048576,0),MATCH((CUADRO!O$5&amp;$E657),'Hoja de Trabajo para listado'!$CD$151:$DC$151,0)),0)</f>
        <v>0</v>
      </c>
      <c r="P657" s="314">
        <f ca="1">+IFERROR(INDEX('Hoja de Trabajo para listado'!$A$155:$Z$1048576,MATCH($A657,'Hoja de Trabajo para listado'!$A$155:$A$1048576,0),MATCH((CUADRO!P$5&amp;$E657),'Hoja de Trabajo para listado'!$A$151:$Z$151,0)),0)+IFERROR(INDEX('Hoja de Trabajo para listado'!$AB$155:$BA$1048576,MATCH($A657,'Hoja de Trabajo para listado'!$AB$155:$AB$1048576,0),MATCH((CUADRO!P$5&amp;$E657),'Hoja de Trabajo para listado'!$AB$151:$BA$151,0)),0)+IFERROR(INDEX('Hoja de Trabajo para listado'!$BC$155:$CB$1048576,MATCH($A657,'Hoja de Trabajo para listado'!$BC$155:$BC$1048576,0),MATCH((CUADRO!P$5&amp;$E657),'Hoja de Trabajo para listado'!$BC$151:$CB$151,0)),0)+IFERROR(INDEX('Hoja de Trabajo para listado'!$DE$153:$DG$274,MATCH($A657,'Hoja de Trabajo para listado'!$DE$153:$DE$1048576,0),MATCH((CUADRO!P$5&amp;$E657),'Hoja de Trabajo para listado'!$DE$151:$DG$151,0)),0)+IFERROR(INDEX('Hoja de Trabajo para listado'!$CD$155:$DC$1048576,MATCH($A657,'Hoja de Trabajo para listado'!$CD$155:$CD$1048576,0),MATCH((CUADRO!P$5&amp;$E657),'Hoja de Trabajo para listado'!$CD$151:$DC$151,0)),0)</f>
        <v>0</v>
      </c>
      <c r="Q657" s="314">
        <f ca="1">+IFERROR(INDEX('Hoja de Trabajo para listado'!$A$155:$Z$1048576,MATCH($A657,'Hoja de Trabajo para listado'!$A$155:$A$1048576,0),MATCH((CUADRO!Q$5&amp;$E657),'Hoja de Trabajo para listado'!$A$151:$Z$151,0)),0)+IFERROR(INDEX('Hoja de Trabajo para listado'!$AB$155:$BA$1048576,MATCH($A657,'Hoja de Trabajo para listado'!$AB$155:$AB$1048576,0),MATCH((CUADRO!Q$5&amp;$E657),'Hoja de Trabajo para listado'!$AB$151:$BA$151,0)),0)+IFERROR(INDEX('Hoja de Trabajo para listado'!$BC$155:$CB$1048576,MATCH($A657,'Hoja de Trabajo para listado'!$BC$155:$BC$1048576,0),MATCH((CUADRO!Q$5&amp;$E657),'Hoja de Trabajo para listado'!$BC$151:$CB$151,0)),0)+IFERROR(INDEX('Hoja de Trabajo para listado'!$DE$153:$DG$274,MATCH($A657,'Hoja de Trabajo para listado'!$DE$153:$DE$1048576,0),MATCH((CUADRO!Q$5&amp;$E657),'Hoja de Trabajo para listado'!$DE$151:$DG$151,0)),0)+IFERROR(INDEX('Hoja de Trabajo para listado'!$CD$155:$DC$1048576,MATCH($A657,'Hoja de Trabajo para listado'!$CD$155:$CD$1048576,0),MATCH((CUADRO!Q$5&amp;$E657),'Hoja de Trabajo para listado'!$CD$151:$DC$151,0)),0)</f>
        <v>0</v>
      </c>
      <c r="R657" s="314">
        <f t="shared" ca="1" si="20"/>
        <v>0</v>
      </c>
      <c r="S657" s="322">
        <f ca="1">+R656+R657</f>
        <v>0</v>
      </c>
      <c r="T657" s="314">
        <f ca="1">+S657</f>
        <v>0</v>
      </c>
      <c r="U657" s="313">
        <f t="shared" si="21"/>
        <v>2</v>
      </c>
      <c r="V657" s="319" t="str">
        <f>+VLOOKUP(A657,bd_lista!$A$3:$E$593,5,FALSE)</f>
        <v>Gobiernos Autonomos Municipales</v>
      </c>
      <c r="W657" s="426"/>
    </row>
    <row r="658" spans="1:23" customFormat="1" ht="27" hidden="1" customHeight="1">
      <c r="A658" s="323">
        <v>1715</v>
      </c>
      <c r="B658" s="427">
        <f>+A658</f>
        <v>1715</v>
      </c>
      <c r="C658" s="318" t="str">
        <f>+VLOOKUP(A658,bd_lista!$A$3:$C$593,3,FALSE)</f>
        <v>Gobierno Autónomo Municipal de Roboré</v>
      </c>
      <c r="D658" s="429" t="str">
        <f>+C658</f>
        <v>Gobierno Autónomo Municipal de Roboré</v>
      </c>
      <c r="E658" s="346" t="s">
        <v>1418</v>
      </c>
      <c r="F658" s="314">
        <f ca="1">+IFERROR(INDEX('Hoja de Trabajo para listado'!$A$155:$Z$1048576,MATCH($A658,'Hoja de Trabajo para listado'!$A$155:$A$1048576,0),MATCH((CUADRO!F$5&amp;$E658),'Hoja de Trabajo para listado'!$A$151:$Z$151,0)),0)+IFERROR(INDEX('Hoja de Trabajo para listado'!$AB$155:$BA$1048576,MATCH($A658,'Hoja de Trabajo para listado'!$AB$155:$AB$1048576,0),MATCH((CUADRO!F$5&amp;$E658),'Hoja de Trabajo para listado'!$AB$151:$BA$151,0)),0)+IFERROR(INDEX('Hoja de Trabajo para listado'!$BC$155:$CB$1048576,MATCH($A658,'Hoja de Trabajo para listado'!$BC$155:$BC$1048576,0),MATCH((CUADRO!F$5&amp;$E658),'Hoja de Trabajo para listado'!$BC$151:$CB$151,0)),0)+IFERROR(INDEX('Hoja de Trabajo para listado'!$DE$153:$DG$274,MATCH($A658,'Hoja de Trabajo para listado'!$DE$153:$DE$1048576,0),MATCH((CUADRO!F$5&amp;$E658),'Hoja de Trabajo para listado'!$DE$151:$DG$151,0)),0)+IFERROR(INDEX('Hoja de Trabajo para listado'!$CD$155:$DC$1048576,MATCH($A658,'Hoja de Trabajo para listado'!$CD$155:$CD$1048576,0),MATCH((CUADRO!F$5&amp;$E658),'Hoja de Trabajo para listado'!$CD$151:$DC$151,0)),0)</f>
        <v>0</v>
      </c>
      <c r="G658" s="314">
        <f ca="1">+IFERROR(INDEX('Hoja de Trabajo para listado'!$A$155:$Z$1048576,MATCH($A658,'Hoja de Trabajo para listado'!$A$155:$A$1048576,0),MATCH((CUADRO!G$5&amp;$E658),'Hoja de Trabajo para listado'!$A$151:$Z$151,0)),0)+IFERROR(INDEX('Hoja de Trabajo para listado'!$AB$155:$BA$1048576,MATCH($A658,'Hoja de Trabajo para listado'!$AB$155:$AB$1048576,0),MATCH((CUADRO!G$5&amp;$E658),'Hoja de Trabajo para listado'!$AB$151:$BA$151,0)),0)+IFERROR(INDEX('Hoja de Trabajo para listado'!$BC$155:$CB$1048576,MATCH($A658,'Hoja de Trabajo para listado'!$BC$155:$BC$1048576,0),MATCH((CUADRO!G$5&amp;$E658),'Hoja de Trabajo para listado'!$BC$151:$CB$151,0)),0)+IFERROR(INDEX('Hoja de Trabajo para listado'!$DE$153:$DG$274,MATCH($A658,'Hoja de Trabajo para listado'!$DE$153:$DE$1048576,0),MATCH((CUADRO!G$5&amp;$E658),'Hoja de Trabajo para listado'!$DE$151:$DG$151,0)),0)+IFERROR(INDEX('Hoja de Trabajo para listado'!$CD$155:$DC$1048576,MATCH($A658,'Hoja de Trabajo para listado'!$CD$155:$CD$1048576,0),MATCH((CUADRO!G$5&amp;$E658),'Hoja de Trabajo para listado'!$CD$151:$DC$151,0)),0)</f>
        <v>0</v>
      </c>
      <c r="H658" s="314">
        <f ca="1">+IFERROR(INDEX('Hoja de Trabajo para listado'!$A$155:$Z$1048576,MATCH($A658,'Hoja de Trabajo para listado'!$A$155:$A$1048576,0),MATCH((CUADRO!H$5&amp;$E658),'Hoja de Trabajo para listado'!$A$151:$Z$151,0)),0)+IFERROR(INDEX('Hoja de Trabajo para listado'!$AB$155:$BA$1048576,MATCH($A658,'Hoja de Trabajo para listado'!$AB$155:$AB$1048576,0),MATCH((CUADRO!H$5&amp;$E658),'Hoja de Trabajo para listado'!$AB$151:$BA$151,0)),0)+IFERROR(INDEX('Hoja de Trabajo para listado'!$BC$155:$CB$1048576,MATCH($A658,'Hoja de Trabajo para listado'!$BC$155:$BC$1048576,0),MATCH((CUADRO!H$5&amp;$E658),'Hoja de Trabajo para listado'!$BC$151:$CB$151,0)),0)+IFERROR(INDEX('Hoja de Trabajo para listado'!$DE$153:$DG$274,MATCH($A658,'Hoja de Trabajo para listado'!$DE$153:$DE$1048576,0),MATCH((CUADRO!H$5&amp;$E658),'Hoja de Trabajo para listado'!$DE$151:$DG$151,0)),0)+IFERROR(INDEX('Hoja de Trabajo para listado'!$CD$155:$DC$1048576,MATCH($A658,'Hoja de Trabajo para listado'!$CD$155:$CD$1048576,0),MATCH((CUADRO!H$5&amp;$E658),'Hoja de Trabajo para listado'!$CD$151:$DC$151,0)),0)</f>
        <v>0</v>
      </c>
      <c r="I658" s="314">
        <f ca="1">+IFERROR(INDEX('Hoja de Trabajo para listado'!$A$155:$Z$1048576,MATCH($A658,'Hoja de Trabajo para listado'!$A$155:$A$1048576,0),MATCH((CUADRO!I$5&amp;$E658),'Hoja de Trabajo para listado'!$A$151:$Z$151,0)),0)+IFERROR(INDEX('Hoja de Trabajo para listado'!$AB$155:$BA$1048576,MATCH($A658,'Hoja de Trabajo para listado'!$AB$155:$AB$1048576,0),MATCH((CUADRO!I$5&amp;$E658),'Hoja de Trabajo para listado'!$AB$151:$BA$151,0)),0)+IFERROR(INDEX('Hoja de Trabajo para listado'!$BC$155:$CB$1048576,MATCH($A658,'Hoja de Trabajo para listado'!$BC$155:$BC$1048576,0),MATCH((CUADRO!I$5&amp;$E658),'Hoja de Trabajo para listado'!$BC$151:$CB$151,0)),0)+IFERROR(INDEX('Hoja de Trabajo para listado'!$DE$153:$DG$274,MATCH($A658,'Hoja de Trabajo para listado'!$DE$153:$DE$1048576,0),MATCH((CUADRO!I$5&amp;$E658),'Hoja de Trabajo para listado'!$DE$151:$DG$151,0)),0)+IFERROR(INDEX('Hoja de Trabajo para listado'!$CD$155:$DC$1048576,MATCH($A658,'Hoja de Trabajo para listado'!$CD$155:$CD$1048576,0),MATCH((CUADRO!I$5&amp;$E658),'Hoja de Trabajo para listado'!$CD$151:$DC$151,0)),0)</f>
        <v>0</v>
      </c>
      <c r="J658" s="314">
        <f ca="1">+IFERROR(INDEX('Hoja de Trabajo para listado'!$A$155:$Z$1048576,MATCH($A658,'Hoja de Trabajo para listado'!$A$155:$A$1048576,0),MATCH((CUADRO!J$5&amp;$E658),'Hoja de Trabajo para listado'!$A$151:$Z$151,0)),0)+IFERROR(INDEX('Hoja de Trabajo para listado'!$AB$155:$BA$1048576,MATCH($A658,'Hoja de Trabajo para listado'!$AB$155:$AB$1048576,0),MATCH((CUADRO!J$5&amp;$E658),'Hoja de Trabajo para listado'!$AB$151:$BA$151,0)),0)+IFERROR(INDEX('Hoja de Trabajo para listado'!$BC$155:$CB$1048576,MATCH($A658,'Hoja de Trabajo para listado'!$BC$155:$BC$1048576,0),MATCH((CUADRO!J$5&amp;$E658),'Hoja de Trabajo para listado'!$BC$151:$CB$151,0)),0)+IFERROR(INDEX('Hoja de Trabajo para listado'!$DE$153:$DG$274,MATCH($A658,'Hoja de Trabajo para listado'!$DE$153:$DE$1048576,0),MATCH((CUADRO!J$5&amp;$E658),'Hoja de Trabajo para listado'!$DE$151:$DG$151,0)),0)+IFERROR(INDEX('Hoja de Trabajo para listado'!$CD$155:$DC$1048576,MATCH($A658,'Hoja de Trabajo para listado'!$CD$155:$CD$1048576,0),MATCH((CUADRO!J$5&amp;$E658),'Hoja de Trabajo para listado'!$CD$151:$DC$151,0)),0)</f>
        <v>0</v>
      </c>
      <c r="K658" s="314">
        <f ca="1">+IFERROR(INDEX('Hoja de Trabajo para listado'!$A$155:$Z$1048576,MATCH($A658,'Hoja de Trabajo para listado'!$A$155:$A$1048576,0),MATCH((CUADRO!K$5&amp;$E658),'Hoja de Trabajo para listado'!$A$151:$Z$151,0)),0)+IFERROR(INDEX('Hoja de Trabajo para listado'!$AB$155:$BA$1048576,MATCH($A658,'Hoja de Trabajo para listado'!$AB$155:$AB$1048576,0),MATCH((CUADRO!K$5&amp;$E658),'Hoja de Trabajo para listado'!$AB$151:$BA$151,0)),0)+IFERROR(INDEX('Hoja de Trabajo para listado'!$BC$155:$CB$1048576,MATCH($A658,'Hoja de Trabajo para listado'!$BC$155:$BC$1048576,0),MATCH((CUADRO!K$5&amp;$E658),'Hoja de Trabajo para listado'!$BC$151:$CB$151,0)),0)+IFERROR(INDEX('Hoja de Trabajo para listado'!$DE$153:$DG$274,MATCH($A658,'Hoja de Trabajo para listado'!$DE$153:$DE$1048576,0),MATCH((CUADRO!K$5&amp;$E658),'Hoja de Trabajo para listado'!$DE$151:$DG$151,0)),0)+IFERROR(INDEX('Hoja de Trabajo para listado'!$CD$155:$DC$1048576,MATCH($A658,'Hoja de Trabajo para listado'!$CD$155:$CD$1048576,0),MATCH((CUADRO!K$5&amp;$E658),'Hoja de Trabajo para listado'!$CD$151:$DC$151,0)),0)</f>
        <v>0</v>
      </c>
      <c r="L658" s="314">
        <f ca="1">+IFERROR(INDEX('Hoja de Trabajo para listado'!$A$155:$Z$1048576,MATCH($A658,'Hoja de Trabajo para listado'!$A$155:$A$1048576,0),MATCH((CUADRO!L$5&amp;$E658),'Hoja de Trabajo para listado'!$A$151:$Z$151,0)),0)+IFERROR(INDEX('Hoja de Trabajo para listado'!$AB$155:$BA$1048576,MATCH($A658,'Hoja de Trabajo para listado'!$AB$155:$AB$1048576,0),MATCH((CUADRO!L$5&amp;$E658),'Hoja de Trabajo para listado'!$AB$151:$BA$151,0)),0)+IFERROR(INDEX('Hoja de Trabajo para listado'!$BC$155:$CB$1048576,MATCH($A658,'Hoja de Trabajo para listado'!$BC$155:$BC$1048576,0),MATCH((CUADRO!L$5&amp;$E658),'Hoja de Trabajo para listado'!$BC$151:$CB$151,0)),0)+IFERROR(INDEX('Hoja de Trabajo para listado'!$DE$153:$DG$274,MATCH($A658,'Hoja de Trabajo para listado'!$DE$153:$DE$1048576,0),MATCH((CUADRO!L$5&amp;$E658),'Hoja de Trabajo para listado'!$DE$151:$DG$151,0)),0)+IFERROR(INDEX('Hoja de Trabajo para listado'!$CD$155:$DC$1048576,MATCH($A658,'Hoja de Trabajo para listado'!$CD$155:$CD$1048576,0),MATCH((CUADRO!L$5&amp;$E658),'Hoja de Trabajo para listado'!$CD$151:$DC$151,0)),0)</f>
        <v>0</v>
      </c>
      <c r="M658" s="314">
        <f ca="1">+IFERROR(INDEX('Hoja de Trabajo para listado'!$A$155:$Z$1048576,MATCH($A658,'Hoja de Trabajo para listado'!$A$155:$A$1048576,0),MATCH((CUADRO!M$5&amp;$E658),'Hoja de Trabajo para listado'!$A$151:$Z$151,0)),0)+IFERROR(INDEX('Hoja de Trabajo para listado'!$AB$155:$BA$1048576,MATCH($A658,'Hoja de Trabajo para listado'!$AB$155:$AB$1048576,0),MATCH((CUADRO!M$5&amp;$E658),'Hoja de Trabajo para listado'!$AB$151:$BA$151,0)),0)+IFERROR(INDEX('Hoja de Trabajo para listado'!$BC$155:$CB$1048576,MATCH($A658,'Hoja de Trabajo para listado'!$BC$155:$BC$1048576,0),MATCH((CUADRO!M$5&amp;$E658),'Hoja de Trabajo para listado'!$BC$151:$CB$151,0)),0)+IFERROR(INDEX('Hoja de Trabajo para listado'!$DE$153:$DG$274,MATCH($A658,'Hoja de Trabajo para listado'!$DE$153:$DE$1048576,0),MATCH((CUADRO!M$5&amp;$E658),'Hoja de Trabajo para listado'!$DE$151:$DG$151,0)),0)+IFERROR(INDEX('Hoja de Trabajo para listado'!$CD$155:$DC$1048576,MATCH($A658,'Hoja de Trabajo para listado'!$CD$155:$CD$1048576,0),MATCH((CUADRO!M$5&amp;$E658),'Hoja de Trabajo para listado'!$CD$151:$DC$151,0)),0)</f>
        <v>0</v>
      </c>
      <c r="N658" s="314">
        <f ca="1">+IFERROR(INDEX('Hoja de Trabajo para listado'!$A$155:$Z$1048576,MATCH($A658,'Hoja de Trabajo para listado'!$A$155:$A$1048576,0),MATCH((CUADRO!N$5&amp;$E658),'Hoja de Trabajo para listado'!$A$151:$Z$151,0)),0)+IFERROR(INDEX('Hoja de Trabajo para listado'!$AB$155:$BA$1048576,MATCH($A658,'Hoja de Trabajo para listado'!$AB$155:$AB$1048576,0),MATCH((CUADRO!N$5&amp;$E658),'Hoja de Trabajo para listado'!$AB$151:$BA$151,0)),0)+IFERROR(INDEX('Hoja de Trabajo para listado'!$BC$155:$CB$1048576,MATCH($A658,'Hoja de Trabajo para listado'!$BC$155:$BC$1048576,0),MATCH((CUADRO!N$5&amp;$E658),'Hoja de Trabajo para listado'!$BC$151:$CB$151,0)),0)+IFERROR(INDEX('Hoja de Trabajo para listado'!$DE$153:$DG$274,MATCH($A658,'Hoja de Trabajo para listado'!$DE$153:$DE$1048576,0),MATCH((CUADRO!N$5&amp;$E658),'Hoja de Trabajo para listado'!$DE$151:$DG$151,0)),0)+IFERROR(INDEX('Hoja de Trabajo para listado'!$CD$155:$DC$1048576,MATCH($A658,'Hoja de Trabajo para listado'!$CD$155:$CD$1048576,0),MATCH((CUADRO!N$5&amp;$E658),'Hoja de Trabajo para listado'!$CD$151:$DC$151,0)),0)</f>
        <v>0</v>
      </c>
      <c r="O658" s="314">
        <f ca="1">+IFERROR(INDEX('Hoja de Trabajo para listado'!$A$155:$Z$1048576,MATCH($A658,'Hoja de Trabajo para listado'!$A$155:$A$1048576,0),MATCH((CUADRO!O$5&amp;$E658),'Hoja de Trabajo para listado'!$A$151:$Z$151,0)),0)+IFERROR(INDEX('Hoja de Trabajo para listado'!$AB$155:$BA$1048576,MATCH($A658,'Hoja de Trabajo para listado'!$AB$155:$AB$1048576,0),MATCH((CUADRO!O$5&amp;$E658),'Hoja de Trabajo para listado'!$AB$151:$BA$151,0)),0)+IFERROR(INDEX('Hoja de Trabajo para listado'!$BC$155:$CB$1048576,MATCH($A658,'Hoja de Trabajo para listado'!$BC$155:$BC$1048576,0),MATCH((CUADRO!O$5&amp;$E658),'Hoja de Trabajo para listado'!$BC$151:$CB$151,0)),0)+IFERROR(INDEX('Hoja de Trabajo para listado'!$DE$153:$DG$274,MATCH($A658,'Hoja de Trabajo para listado'!$DE$153:$DE$1048576,0),MATCH((CUADRO!O$5&amp;$E658),'Hoja de Trabajo para listado'!$DE$151:$DG$151,0)),0)+IFERROR(INDEX('Hoja de Trabajo para listado'!$CD$155:$DC$1048576,MATCH($A658,'Hoja de Trabajo para listado'!$CD$155:$CD$1048576,0),MATCH((CUADRO!O$5&amp;$E658),'Hoja de Trabajo para listado'!$CD$151:$DC$151,0)),0)</f>
        <v>0</v>
      </c>
      <c r="P658" s="314">
        <f ca="1">+IFERROR(INDEX('Hoja de Trabajo para listado'!$A$155:$Z$1048576,MATCH($A658,'Hoja de Trabajo para listado'!$A$155:$A$1048576,0),MATCH((CUADRO!P$5&amp;$E658),'Hoja de Trabajo para listado'!$A$151:$Z$151,0)),0)+IFERROR(INDEX('Hoja de Trabajo para listado'!$AB$155:$BA$1048576,MATCH($A658,'Hoja de Trabajo para listado'!$AB$155:$AB$1048576,0),MATCH((CUADRO!P$5&amp;$E658),'Hoja de Trabajo para listado'!$AB$151:$BA$151,0)),0)+IFERROR(INDEX('Hoja de Trabajo para listado'!$BC$155:$CB$1048576,MATCH($A658,'Hoja de Trabajo para listado'!$BC$155:$BC$1048576,0),MATCH((CUADRO!P$5&amp;$E658),'Hoja de Trabajo para listado'!$BC$151:$CB$151,0)),0)+IFERROR(INDEX('Hoja de Trabajo para listado'!$DE$153:$DG$274,MATCH($A658,'Hoja de Trabajo para listado'!$DE$153:$DE$1048576,0),MATCH((CUADRO!P$5&amp;$E658),'Hoja de Trabajo para listado'!$DE$151:$DG$151,0)),0)+IFERROR(INDEX('Hoja de Trabajo para listado'!$CD$155:$DC$1048576,MATCH($A658,'Hoja de Trabajo para listado'!$CD$155:$CD$1048576,0),MATCH((CUADRO!P$5&amp;$E658),'Hoja de Trabajo para listado'!$CD$151:$DC$151,0)),0)</f>
        <v>0</v>
      </c>
      <c r="Q658" s="314">
        <f ca="1">+IFERROR(INDEX('Hoja de Trabajo para listado'!$A$155:$Z$1048576,MATCH($A658,'Hoja de Trabajo para listado'!$A$155:$A$1048576,0),MATCH((CUADRO!Q$5&amp;$E658),'Hoja de Trabajo para listado'!$A$151:$Z$151,0)),0)+IFERROR(INDEX('Hoja de Trabajo para listado'!$AB$155:$BA$1048576,MATCH($A658,'Hoja de Trabajo para listado'!$AB$155:$AB$1048576,0),MATCH((CUADRO!Q$5&amp;$E658),'Hoja de Trabajo para listado'!$AB$151:$BA$151,0)),0)+IFERROR(INDEX('Hoja de Trabajo para listado'!$BC$155:$CB$1048576,MATCH($A658,'Hoja de Trabajo para listado'!$BC$155:$BC$1048576,0),MATCH((CUADRO!Q$5&amp;$E658),'Hoja de Trabajo para listado'!$BC$151:$CB$151,0)),0)+IFERROR(INDEX('Hoja de Trabajo para listado'!$DE$153:$DG$274,MATCH($A658,'Hoja de Trabajo para listado'!$DE$153:$DE$1048576,0),MATCH((CUADRO!Q$5&amp;$E658),'Hoja de Trabajo para listado'!$DE$151:$DG$151,0)),0)+IFERROR(INDEX('Hoja de Trabajo para listado'!$CD$155:$DC$1048576,MATCH($A658,'Hoja de Trabajo para listado'!$CD$155:$CD$1048576,0),MATCH((CUADRO!Q$5&amp;$E658),'Hoja de Trabajo para listado'!$CD$151:$DC$151,0)),0)</f>
        <v>0</v>
      </c>
      <c r="R658" s="314">
        <f t="shared" ca="1" si="20"/>
        <v>0</v>
      </c>
      <c r="S658" s="322"/>
      <c r="T658" s="314">
        <f ca="1">+T659</f>
        <v>0</v>
      </c>
      <c r="U658" s="313">
        <f t="shared" si="21"/>
        <v>1</v>
      </c>
      <c r="V658" s="319" t="str">
        <f>+VLOOKUP(A658,bd_lista!$A$3:$E$593,5,FALSE)</f>
        <v>Gobiernos Autonomos Municipales</v>
      </c>
      <c r="W658" s="425" t="str">
        <f>+V658</f>
        <v>Gobiernos Autonomos Municipales</v>
      </c>
    </row>
    <row r="659" spans="1:23" customFormat="1" ht="27" hidden="1" customHeight="1">
      <c r="A659" s="323">
        <v>1715</v>
      </c>
      <c r="B659" s="428"/>
      <c r="C659" s="318" t="str">
        <f>+VLOOKUP(A659,bd_lista!$A$3:$C$593,3,FALSE)</f>
        <v>Gobierno Autónomo Municipal de Roboré</v>
      </c>
      <c r="D659" s="430"/>
      <c r="E659" s="347" t="s">
        <v>1419</v>
      </c>
      <c r="F659" s="314">
        <f ca="1">+IFERROR(INDEX('Hoja de Trabajo para listado'!$A$155:$Z$1048576,MATCH($A659,'Hoja de Trabajo para listado'!$A$155:$A$1048576,0),MATCH((CUADRO!F$5&amp;$E659),'Hoja de Trabajo para listado'!$A$151:$Z$151,0)),0)+IFERROR(INDEX('Hoja de Trabajo para listado'!$AB$155:$BA$1048576,MATCH($A659,'Hoja de Trabajo para listado'!$AB$155:$AB$1048576,0),MATCH((CUADRO!F$5&amp;$E659),'Hoja de Trabajo para listado'!$AB$151:$BA$151,0)),0)+IFERROR(INDEX('Hoja de Trabajo para listado'!$BC$155:$CB$1048576,MATCH($A659,'Hoja de Trabajo para listado'!$BC$155:$BC$1048576,0),MATCH((CUADRO!F$5&amp;$E659),'Hoja de Trabajo para listado'!$BC$151:$CB$151,0)),0)+IFERROR(INDEX('Hoja de Trabajo para listado'!$DE$153:$DG$274,MATCH($A659,'Hoja de Trabajo para listado'!$DE$153:$DE$1048576,0),MATCH((CUADRO!F$5&amp;$E659),'Hoja de Trabajo para listado'!$DE$151:$DG$151,0)),0)+IFERROR(INDEX('Hoja de Trabajo para listado'!$CD$155:$DC$1048576,MATCH($A659,'Hoja de Trabajo para listado'!$CD$155:$CD$1048576,0),MATCH((CUADRO!F$5&amp;$E659),'Hoja de Trabajo para listado'!$CD$151:$DC$151,0)),0)</f>
        <v>0</v>
      </c>
      <c r="G659" s="314">
        <f ca="1">+IFERROR(INDEX('Hoja de Trabajo para listado'!$A$155:$Z$1048576,MATCH($A659,'Hoja de Trabajo para listado'!$A$155:$A$1048576,0),MATCH((CUADRO!G$5&amp;$E659),'Hoja de Trabajo para listado'!$A$151:$Z$151,0)),0)+IFERROR(INDEX('Hoja de Trabajo para listado'!$AB$155:$BA$1048576,MATCH($A659,'Hoja de Trabajo para listado'!$AB$155:$AB$1048576,0),MATCH((CUADRO!G$5&amp;$E659),'Hoja de Trabajo para listado'!$AB$151:$BA$151,0)),0)+IFERROR(INDEX('Hoja de Trabajo para listado'!$BC$155:$CB$1048576,MATCH($A659,'Hoja de Trabajo para listado'!$BC$155:$BC$1048576,0),MATCH((CUADRO!G$5&amp;$E659),'Hoja de Trabajo para listado'!$BC$151:$CB$151,0)),0)+IFERROR(INDEX('Hoja de Trabajo para listado'!$DE$153:$DG$274,MATCH($A659,'Hoja de Trabajo para listado'!$DE$153:$DE$1048576,0),MATCH((CUADRO!G$5&amp;$E659),'Hoja de Trabajo para listado'!$DE$151:$DG$151,0)),0)+IFERROR(INDEX('Hoja de Trabajo para listado'!$CD$155:$DC$1048576,MATCH($A659,'Hoja de Trabajo para listado'!$CD$155:$CD$1048576,0),MATCH((CUADRO!G$5&amp;$E659),'Hoja de Trabajo para listado'!$CD$151:$DC$151,0)),0)</f>
        <v>0</v>
      </c>
      <c r="H659" s="314">
        <f ca="1">+IFERROR(INDEX('Hoja de Trabajo para listado'!$A$155:$Z$1048576,MATCH($A659,'Hoja de Trabajo para listado'!$A$155:$A$1048576,0),MATCH((CUADRO!H$5&amp;$E659),'Hoja de Trabajo para listado'!$A$151:$Z$151,0)),0)+IFERROR(INDEX('Hoja de Trabajo para listado'!$AB$155:$BA$1048576,MATCH($A659,'Hoja de Trabajo para listado'!$AB$155:$AB$1048576,0),MATCH((CUADRO!H$5&amp;$E659),'Hoja de Trabajo para listado'!$AB$151:$BA$151,0)),0)+IFERROR(INDEX('Hoja de Trabajo para listado'!$BC$155:$CB$1048576,MATCH($A659,'Hoja de Trabajo para listado'!$BC$155:$BC$1048576,0),MATCH((CUADRO!H$5&amp;$E659),'Hoja de Trabajo para listado'!$BC$151:$CB$151,0)),0)+IFERROR(INDEX('Hoja de Trabajo para listado'!$DE$153:$DG$274,MATCH($A659,'Hoja de Trabajo para listado'!$DE$153:$DE$1048576,0),MATCH((CUADRO!H$5&amp;$E659),'Hoja de Trabajo para listado'!$DE$151:$DG$151,0)),0)+IFERROR(INDEX('Hoja de Trabajo para listado'!$CD$155:$DC$1048576,MATCH($A659,'Hoja de Trabajo para listado'!$CD$155:$CD$1048576,0),MATCH((CUADRO!H$5&amp;$E659),'Hoja de Trabajo para listado'!$CD$151:$DC$151,0)),0)</f>
        <v>0</v>
      </c>
      <c r="I659" s="314">
        <f ca="1">+IFERROR(INDEX('Hoja de Trabajo para listado'!$A$155:$Z$1048576,MATCH($A659,'Hoja de Trabajo para listado'!$A$155:$A$1048576,0),MATCH((CUADRO!I$5&amp;$E659),'Hoja de Trabajo para listado'!$A$151:$Z$151,0)),0)+IFERROR(INDEX('Hoja de Trabajo para listado'!$AB$155:$BA$1048576,MATCH($A659,'Hoja de Trabajo para listado'!$AB$155:$AB$1048576,0),MATCH((CUADRO!I$5&amp;$E659),'Hoja de Trabajo para listado'!$AB$151:$BA$151,0)),0)+IFERROR(INDEX('Hoja de Trabajo para listado'!$BC$155:$CB$1048576,MATCH($A659,'Hoja de Trabajo para listado'!$BC$155:$BC$1048576,0),MATCH((CUADRO!I$5&amp;$E659),'Hoja de Trabajo para listado'!$BC$151:$CB$151,0)),0)+IFERROR(INDEX('Hoja de Trabajo para listado'!$DE$153:$DG$274,MATCH($A659,'Hoja de Trabajo para listado'!$DE$153:$DE$1048576,0),MATCH((CUADRO!I$5&amp;$E659),'Hoja de Trabajo para listado'!$DE$151:$DG$151,0)),0)+IFERROR(INDEX('Hoja de Trabajo para listado'!$CD$155:$DC$1048576,MATCH($A659,'Hoja de Trabajo para listado'!$CD$155:$CD$1048576,0),MATCH((CUADRO!I$5&amp;$E659),'Hoja de Trabajo para listado'!$CD$151:$DC$151,0)),0)</f>
        <v>0</v>
      </c>
      <c r="J659" s="314">
        <f ca="1">+IFERROR(INDEX('Hoja de Trabajo para listado'!$A$155:$Z$1048576,MATCH($A659,'Hoja de Trabajo para listado'!$A$155:$A$1048576,0),MATCH((CUADRO!J$5&amp;$E659),'Hoja de Trabajo para listado'!$A$151:$Z$151,0)),0)+IFERROR(INDEX('Hoja de Trabajo para listado'!$AB$155:$BA$1048576,MATCH($A659,'Hoja de Trabajo para listado'!$AB$155:$AB$1048576,0),MATCH((CUADRO!J$5&amp;$E659),'Hoja de Trabajo para listado'!$AB$151:$BA$151,0)),0)+IFERROR(INDEX('Hoja de Trabajo para listado'!$BC$155:$CB$1048576,MATCH($A659,'Hoja de Trabajo para listado'!$BC$155:$BC$1048576,0),MATCH((CUADRO!J$5&amp;$E659),'Hoja de Trabajo para listado'!$BC$151:$CB$151,0)),0)+IFERROR(INDEX('Hoja de Trabajo para listado'!$DE$153:$DG$274,MATCH($A659,'Hoja de Trabajo para listado'!$DE$153:$DE$1048576,0),MATCH((CUADRO!J$5&amp;$E659),'Hoja de Trabajo para listado'!$DE$151:$DG$151,0)),0)+IFERROR(INDEX('Hoja de Trabajo para listado'!$CD$155:$DC$1048576,MATCH($A659,'Hoja de Trabajo para listado'!$CD$155:$CD$1048576,0),MATCH((CUADRO!J$5&amp;$E659),'Hoja de Trabajo para listado'!$CD$151:$DC$151,0)),0)</f>
        <v>0</v>
      </c>
      <c r="K659" s="314">
        <f ca="1">+IFERROR(INDEX('Hoja de Trabajo para listado'!$A$155:$Z$1048576,MATCH($A659,'Hoja de Trabajo para listado'!$A$155:$A$1048576,0),MATCH((CUADRO!K$5&amp;$E659),'Hoja de Trabajo para listado'!$A$151:$Z$151,0)),0)+IFERROR(INDEX('Hoja de Trabajo para listado'!$AB$155:$BA$1048576,MATCH($A659,'Hoja de Trabajo para listado'!$AB$155:$AB$1048576,0),MATCH((CUADRO!K$5&amp;$E659),'Hoja de Trabajo para listado'!$AB$151:$BA$151,0)),0)+IFERROR(INDEX('Hoja de Trabajo para listado'!$BC$155:$CB$1048576,MATCH($A659,'Hoja de Trabajo para listado'!$BC$155:$BC$1048576,0),MATCH((CUADRO!K$5&amp;$E659),'Hoja de Trabajo para listado'!$BC$151:$CB$151,0)),0)+IFERROR(INDEX('Hoja de Trabajo para listado'!$DE$153:$DG$274,MATCH($A659,'Hoja de Trabajo para listado'!$DE$153:$DE$1048576,0),MATCH((CUADRO!K$5&amp;$E659),'Hoja de Trabajo para listado'!$DE$151:$DG$151,0)),0)+IFERROR(INDEX('Hoja de Trabajo para listado'!$CD$155:$DC$1048576,MATCH($A659,'Hoja de Trabajo para listado'!$CD$155:$CD$1048576,0),MATCH((CUADRO!K$5&amp;$E659),'Hoja de Trabajo para listado'!$CD$151:$DC$151,0)),0)</f>
        <v>0</v>
      </c>
      <c r="L659" s="314">
        <f ca="1">+IFERROR(INDEX('Hoja de Trabajo para listado'!$A$155:$Z$1048576,MATCH($A659,'Hoja de Trabajo para listado'!$A$155:$A$1048576,0),MATCH((CUADRO!L$5&amp;$E659),'Hoja de Trabajo para listado'!$A$151:$Z$151,0)),0)+IFERROR(INDEX('Hoja de Trabajo para listado'!$AB$155:$BA$1048576,MATCH($A659,'Hoja de Trabajo para listado'!$AB$155:$AB$1048576,0),MATCH((CUADRO!L$5&amp;$E659),'Hoja de Trabajo para listado'!$AB$151:$BA$151,0)),0)+IFERROR(INDEX('Hoja de Trabajo para listado'!$BC$155:$CB$1048576,MATCH($A659,'Hoja de Trabajo para listado'!$BC$155:$BC$1048576,0),MATCH((CUADRO!L$5&amp;$E659),'Hoja de Trabajo para listado'!$BC$151:$CB$151,0)),0)+IFERROR(INDEX('Hoja de Trabajo para listado'!$DE$153:$DG$274,MATCH($A659,'Hoja de Trabajo para listado'!$DE$153:$DE$1048576,0),MATCH((CUADRO!L$5&amp;$E659),'Hoja de Trabajo para listado'!$DE$151:$DG$151,0)),0)+IFERROR(INDEX('Hoja de Trabajo para listado'!$CD$155:$DC$1048576,MATCH($A659,'Hoja de Trabajo para listado'!$CD$155:$CD$1048576,0),MATCH((CUADRO!L$5&amp;$E659),'Hoja de Trabajo para listado'!$CD$151:$DC$151,0)),0)</f>
        <v>0</v>
      </c>
      <c r="M659" s="314">
        <f ca="1">+IFERROR(INDEX('Hoja de Trabajo para listado'!$A$155:$Z$1048576,MATCH($A659,'Hoja de Trabajo para listado'!$A$155:$A$1048576,0),MATCH((CUADRO!M$5&amp;$E659),'Hoja de Trabajo para listado'!$A$151:$Z$151,0)),0)+IFERROR(INDEX('Hoja de Trabajo para listado'!$AB$155:$BA$1048576,MATCH($A659,'Hoja de Trabajo para listado'!$AB$155:$AB$1048576,0),MATCH((CUADRO!M$5&amp;$E659),'Hoja de Trabajo para listado'!$AB$151:$BA$151,0)),0)+IFERROR(INDEX('Hoja de Trabajo para listado'!$BC$155:$CB$1048576,MATCH($A659,'Hoja de Trabajo para listado'!$BC$155:$BC$1048576,0),MATCH((CUADRO!M$5&amp;$E659),'Hoja de Trabajo para listado'!$BC$151:$CB$151,0)),0)+IFERROR(INDEX('Hoja de Trabajo para listado'!$DE$153:$DG$274,MATCH($A659,'Hoja de Trabajo para listado'!$DE$153:$DE$1048576,0),MATCH((CUADRO!M$5&amp;$E659),'Hoja de Trabajo para listado'!$DE$151:$DG$151,0)),0)+IFERROR(INDEX('Hoja de Trabajo para listado'!$CD$155:$DC$1048576,MATCH($A659,'Hoja de Trabajo para listado'!$CD$155:$CD$1048576,0),MATCH((CUADRO!M$5&amp;$E659),'Hoja de Trabajo para listado'!$CD$151:$DC$151,0)),0)</f>
        <v>0</v>
      </c>
      <c r="N659" s="314">
        <f ca="1">+IFERROR(INDEX('Hoja de Trabajo para listado'!$A$155:$Z$1048576,MATCH($A659,'Hoja de Trabajo para listado'!$A$155:$A$1048576,0),MATCH((CUADRO!N$5&amp;$E659),'Hoja de Trabajo para listado'!$A$151:$Z$151,0)),0)+IFERROR(INDEX('Hoja de Trabajo para listado'!$AB$155:$BA$1048576,MATCH($A659,'Hoja de Trabajo para listado'!$AB$155:$AB$1048576,0),MATCH((CUADRO!N$5&amp;$E659),'Hoja de Trabajo para listado'!$AB$151:$BA$151,0)),0)+IFERROR(INDEX('Hoja de Trabajo para listado'!$BC$155:$CB$1048576,MATCH($A659,'Hoja de Trabajo para listado'!$BC$155:$BC$1048576,0),MATCH((CUADRO!N$5&amp;$E659),'Hoja de Trabajo para listado'!$BC$151:$CB$151,0)),0)+IFERROR(INDEX('Hoja de Trabajo para listado'!$DE$153:$DG$274,MATCH($A659,'Hoja de Trabajo para listado'!$DE$153:$DE$1048576,0),MATCH((CUADRO!N$5&amp;$E659),'Hoja de Trabajo para listado'!$DE$151:$DG$151,0)),0)+IFERROR(INDEX('Hoja de Trabajo para listado'!$CD$155:$DC$1048576,MATCH($A659,'Hoja de Trabajo para listado'!$CD$155:$CD$1048576,0),MATCH((CUADRO!N$5&amp;$E659),'Hoja de Trabajo para listado'!$CD$151:$DC$151,0)),0)</f>
        <v>0</v>
      </c>
      <c r="O659" s="314">
        <f ca="1">+IFERROR(INDEX('Hoja de Trabajo para listado'!$A$155:$Z$1048576,MATCH($A659,'Hoja de Trabajo para listado'!$A$155:$A$1048576,0),MATCH((CUADRO!O$5&amp;$E659),'Hoja de Trabajo para listado'!$A$151:$Z$151,0)),0)+IFERROR(INDEX('Hoja de Trabajo para listado'!$AB$155:$BA$1048576,MATCH($A659,'Hoja de Trabajo para listado'!$AB$155:$AB$1048576,0),MATCH((CUADRO!O$5&amp;$E659),'Hoja de Trabajo para listado'!$AB$151:$BA$151,0)),0)+IFERROR(INDEX('Hoja de Trabajo para listado'!$BC$155:$CB$1048576,MATCH($A659,'Hoja de Trabajo para listado'!$BC$155:$BC$1048576,0),MATCH((CUADRO!O$5&amp;$E659),'Hoja de Trabajo para listado'!$BC$151:$CB$151,0)),0)+IFERROR(INDEX('Hoja de Trabajo para listado'!$DE$153:$DG$274,MATCH($A659,'Hoja de Trabajo para listado'!$DE$153:$DE$1048576,0),MATCH((CUADRO!O$5&amp;$E659),'Hoja de Trabajo para listado'!$DE$151:$DG$151,0)),0)+IFERROR(INDEX('Hoja de Trabajo para listado'!$CD$155:$DC$1048576,MATCH($A659,'Hoja de Trabajo para listado'!$CD$155:$CD$1048576,0),MATCH((CUADRO!O$5&amp;$E659),'Hoja de Trabajo para listado'!$CD$151:$DC$151,0)),0)</f>
        <v>0</v>
      </c>
      <c r="P659" s="314">
        <f ca="1">+IFERROR(INDEX('Hoja de Trabajo para listado'!$A$155:$Z$1048576,MATCH($A659,'Hoja de Trabajo para listado'!$A$155:$A$1048576,0),MATCH((CUADRO!P$5&amp;$E659),'Hoja de Trabajo para listado'!$A$151:$Z$151,0)),0)+IFERROR(INDEX('Hoja de Trabajo para listado'!$AB$155:$BA$1048576,MATCH($A659,'Hoja de Trabajo para listado'!$AB$155:$AB$1048576,0),MATCH((CUADRO!P$5&amp;$E659),'Hoja de Trabajo para listado'!$AB$151:$BA$151,0)),0)+IFERROR(INDEX('Hoja de Trabajo para listado'!$BC$155:$CB$1048576,MATCH($A659,'Hoja de Trabajo para listado'!$BC$155:$BC$1048576,0),MATCH((CUADRO!P$5&amp;$E659),'Hoja de Trabajo para listado'!$BC$151:$CB$151,0)),0)+IFERROR(INDEX('Hoja de Trabajo para listado'!$DE$153:$DG$274,MATCH($A659,'Hoja de Trabajo para listado'!$DE$153:$DE$1048576,0),MATCH((CUADRO!P$5&amp;$E659),'Hoja de Trabajo para listado'!$DE$151:$DG$151,0)),0)+IFERROR(INDEX('Hoja de Trabajo para listado'!$CD$155:$DC$1048576,MATCH($A659,'Hoja de Trabajo para listado'!$CD$155:$CD$1048576,0),MATCH((CUADRO!P$5&amp;$E659),'Hoja de Trabajo para listado'!$CD$151:$DC$151,0)),0)</f>
        <v>0</v>
      </c>
      <c r="Q659" s="314">
        <f ca="1">+IFERROR(INDEX('Hoja de Trabajo para listado'!$A$155:$Z$1048576,MATCH($A659,'Hoja de Trabajo para listado'!$A$155:$A$1048576,0),MATCH((CUADRO!Q$5&amp;$E659),'Hoja de Trabajo para listado'!$A$151:$Z$151,0)),0)+IFERROR(INDEX('Hoja de Trabajo para listado'!$AB$155:$BA$1048576,MATCH($A659,'Hoja de Trabajo para listado'!$AB$155:$AB$1048576,0),MATCH((CUADRO!Q$5&amp;$E659),'Hoja de Trabajo para listado'!$AB$151:$BA$151,0)),0)+IFERROR(INDEX('Hoja de Trabajo para listado'!$BC$155:$CB$1048576,MATCH($A659,'Hoja de Trabajo para listado'!$BC$155:$BC$1048576,0),MATCH((CUADRO!Q$5&amp;$E659),'Hoja de Trabajo para listado'!$BC$151:$CB$151,0)),0)+IFERROR(INDEX('Hoja de Trabajo para listado'!$DE$153:$DG$274,MATCH($A659,'Hoja de Trabajo para listado'!$DE$153:$DE$1048576,0),MATCH((CUADRO!Q$5&amp;$E659),'Hoja de Trabajo para listado'!$DE$151:$DG$151,0)),0)+IFERROR(INDEX('Hoja de Trabajo para listado'!$CD$155:$DC$1048576,MATCH($A659,'Hoja de Trabajo para listado'!$CD$155:$CD$1048576,0),MATCH((CUADRO!Q$5&amp;$E659),'Hoja de Trabajo para listado'!$CD$151:$DC$151,0)),0)</f>
        <v>0</v>
      </c>
      <c r="R659" s="314">
        <f t="shared" ca="1" si="20"/>
        <v>0</v>
      </c>
      <c r="S659" s="322">
        <f ca="1">+R658+R659</f>
        <v>0</v>
      </c>
      <c r="T659" s="314">
        <f ca="1">+S659</f>
        <v>0</v>
      </c>
      <c r="U659" s="313">
        <f t="shared" si="21"/>
        <v>2</v>
      </c>
      <c r="V659" s="319" t="str">
        <f>+VLOOKUP(A659,bd_lista!$A$3:$E$593,5,FALSE)</f>
        <v>Gobiernos Autonomos Municipales</v>
      </c>
      <c r="W659" s="426"/>
    </row>
    <row r="660" spans="1:23" customFormat="1" ht="15" hidden="1" customHeight="1">
      <c r="A660" s="323">
        <v>1716</v>
      </c>
      <c r="B660" s="427">
        <f>+A660</f>
        <v>1716</v>
      </c>
      <c r="C660" s="318" t="str">
        <f>+VLOOKUP(A660,bd_lista!$A$3:$C$593,3,FALSE)</f>
        <v>Gobierno Autónomo Municipal de Portachuelo</v>
      </c>
      <c r="D660" s="429" t="str">
        <f>+C660</f>
        <v>Gobierno Autónomo Municipal de Portachuelo</v>
      </c>
      <c r="E660" s="346" t="s">
        <v>1418</v>
      </c>
      <c r="F660" s="314">
        <f ca="1">+IFERROR(INDEX('Hoja de Trabajo para listado'!$A$155:$Z$1048576,MATCH($A660,'Hoja de Trabajo para listado'!$A$155:$A$1048576,0),MATCH((CUADRO!F$5&amp;$E660),'Hoja de Trabajo para listado'!$A$151:$Z$151,0)),0)+IFERROR(INDEX('Hoja de Trabajo para listado'!$AB$155:$BA$1048576,MATCH($A660,'Hoja de Trabajo para listado'!$AB$155:$AB$1048576,0),MATCH((CUADRO!F$5&amp;$E660),'Hoja de Trabajo para listado'!$AB$151:$BA$151,0)),0)+IFERROR(INDEX('Hoja de Trabajo para listado'!$BC$155:$CB$1048576,MATCH($A660,'Hoja de Trabajo para listado'!$BC$155:$BC$1048576,0),MATCH((CUADRO!F$5&amp;$E660),'Hoja de Trabajo para listado'!$BC$151:$CB$151,0)),0)+IFERROR(INDEX('Hoja de Trabajo para listado'!$DE$153:$DG$274,MATCH($A660,'Hoja de Trabajo para listado'!$DE$153:$DE$1048576,0),MATCH((CUADRO!F$5&amp;$E660),'Hoja de Trabajo para listado'!$DE$151:$DG$151,0)),0)+IFERROR(INDEX('Hoja de Trabajo para listado'!$CD$155:$DC$1048576,MATCH($A660,'Hoja de Trabajo para listado'!$CD$155:$CD$1048576,0),MATCH((CUADRO!F$5&amp;$E660),'Hoja de Trabajo para listado'!$CD$151:$DC$151,0)),0)</f>
        <v>0</v>
      </c>
      <c r="G660" s="314">
        <f ca="1">+IFERROR(INDEX('Hoja de Trabajo para listado'!$A$155:$Z$1048576,MATCH($A660,'Hoja de Trabajo para listado'!$A$155:$A$1048576,0),MATCH((CUADRO!G$5&amp;$E660),'Hoja de Trabajo para listado'!$A$151:$Z$151,0)),0)+IFERROR(INDEX('Hoja de Trabajo para listado'!$AB$155:$BA$1048576,MATCH($A660,'Hoja de Trabajo para listado'!$AB$155:$AB$1048576,0),MATCH((CUADRO!G$5&amp;$E660),'Hoja de Trabajo para listado'!$AB$151:$BA$151,0)),0)+IFERROR(INDEX('Hoja de Trabajo para listado'!$BC$155:$CB$1048576,MATCH($A660,'Hoja de Trabajo para listado'!$BC$155:$BC$1048576,0),MATCH((CUADRO!G$5&amp;$E660),'Hoja de Trabajo para listado'!$BC$151:$CB$151,0)),0)+IFERROR(INDEX('Hoja de Trabajo para listado'!$DE$153:$DG$274,MATCH($A660,'Hoja de Trabajo para listado'!$DE$153:$DE$1048576,0),MATCH((CUADRO!G$5&amp;$E660),'Hoja de Trabajo para listado'!$DE$151:$DG$151,0)),0)+IFERROR(INDEX('Hoja de Trabajo para listado'!$CD$155:$DC$1048576,MATCH($A660,'Hoja de Trabajo para listado'!$CD$155:$CD$1048576,0),MATCH((CUADRO!G$5&amp;$E660),'Hoja de Trabajo para listado'!$CD$151:$DC$151,0)),0)</f>
        <v>0</v>
      </c>
      <c r="H660" s="314">
        <f ca="1">+IFERROR(INDEX('Hoja de Trabajo para listado'!$A$155:$Z$1048576,MATCH($A660,'Hoja de Trabajo para listado'!$A$155:$A$1048576,0),MATCH((CUADRO!H$5&amp;$E660),'Hoja de Trabajo para listado'!$A$151:$Z$151,0)),0)+IFERROR(INDEX('Hoja de Trabajo para listado'!$AB$155:$BA$1048576,MATCH($A660,'Hoja de Trabajo para listado'!$AB$155:$AB$1048576,0),MATCH((CUADRO!H$5&amp;$E660),'Hoja de Trabajo para listado'!$AB$151:$BA$151,0)),0)+IFERROR(INDEX('Hoja de Trabajo para listado'!$BC$155:$CB$1048576,MATCH($A660,'Hoja de Trabajo para listado'!$BC$155:$BC$1048576,0),MATCH((CUADRO!H$5&amp;$E660),'Hoja de Trabajo para listado'!$BC$151:$CB$151,0)),0)+IFERROR(INDEX('Hoja de Trabajo para listado'!$DE$153:$DG$274,MATCH($A660,'Hoja de Trabajo para listado'!$DE$153:$DE$1048576,0),MATCH((CUADRO!H$5&amp;$E660),'Hoja de Trabajo para listado'!$DE$151:$DG$151,0)),0)+IFERROR(INDEX('Hoja de Trabajo para listado'!$CD$155:$DC$1048576,MATCH($A660,'Hoja de Trabajo para listado'!$CD$155:$CD$1048576,0),MATCH((CUADRO!H$5&amp;$E660),'Hoja de Trabajo para listado'!$CD$151:$DC$151,0)),0)</f>
        <v>0</v>
      </c>
      <c r="I660" s="314">
        <f ca="1">+IFERROR(INDEX('Hoja de Trabajo para listado'!$A$155:$Z$1048576,MATCH($A660,'Hoja de Trabajo para listado'!$A$155:$A$1048576,0),MATCH((CUADRO!I$5&amp;$E660),'Hoja de Trabajo para listado'!$A$151:$Z$151,0)),0)+IFERROR(INDEX('Hoja de Trabajo para listado'!$AB$155:$BA$1048576,MATCH($A660,'Hoja de Trabajo para listado'!$AB$155:$AB$1048576,0),MATCH((CUADRO!I$5&amp;$E660),'Hoja de Trabajo para listado'!$AB$151:$BA$151,0)),0)+IFERROR(INDEX('Hoja de Trabajo para listado'!$BC$155:$CB$1048576,MATCH($A660,'Hoja de Trabajo para listado'!$BC$155:$BC$1048576,0),MATCH((CUADRO!I$5&amp;$E660),'Hoja de Trabajo para listado'!$BC$151:$CB$151,0)),0)+IFERROR(INDEX('Hoja de Trabajo para listado'!$DE$153:$DG$274,MATCH($A660,'Hoja de Trabajo para listado'!$DE$153:$DE$1048576,0),MATCH((CUADRO!I$5&amp;$E660),'Hoja de Trabajo para listado'!$DE$151:$DG$151,0)),0)+IFERROR(INDEX('Hoja de Trabajo para listado'!$CD$155:$DC$1048576,MATCH($A660,'Hoja de Trabajo para listado'!$CD$155:$CD$1048576,0),MATCH((CUADRO!I$5&amp;$E660),'Hoja de Trabajo para listado'!$CD$151:$DC$151,0)),0)</f>
        <v>0</v>
      </c>
      <c r="J660" s="314">
        <f ca="1">+IFERROR(INDEX('Hoja de Trabajo para listado'!$A$155:$Z$1048576,MATCH($A660,'Hoja de Trabajo para listado'!$A$155:$A$1048576,0),MATCH((CUADRO!J$5&amp;$E660),'Hoja de Trabajo para listado'!$A$151:$Z$151,0)),0)+IFERROR(INDEX('Hoja de Trabajo para listado'!$AB$155:$BA$1048576,MATCH($A660,'Hoja de Trabajo para listado'!$AB$155:$AB$1048576,0),MATCH((CUADRO!J$5&amp;$E660),'Hoja de Trabajo para listado'!$AB$151:$BA$151,0)),0)+IFERROR(INDEX('Hoja de Trabajo para listado'!$BC$155:$CB$1048576,MATCH($A660,'Hoja de Trabajo para listado'!$BC$155:$BC$1048576,0),MATCH((CUADRO!J$5&amp;$E660),'Hoja de Trabajo para listado'!$BC$151:$CB$151,0)),0)+IFERROR(INDEX('Hoja de Trabajo para listado'!$DE$153:$DG$274,MATCH($A660,'Hoja de Trabajo para listado'!$DE$153:$DE$1048576,0),MATCH((CUADRO!J$5&amp;$E660),'Hoja de Trabajo para listado'!$DE$151:$DG$151,0)),0)+IFERROR(INDEX('Hoja de Trabajo para listado'!$CD$155:$DC$1048576,MATCH($A660,'Hoja de Trabajo para listado'!$CD$155:$CD$1048576,0),MATCH((CUADRO!J$5&amp;$E660),'Hoja de Trabajo para listado'!$CD$151:$DC$151,0)),0)</f>
        <v>0</v>
      </c>
      <c r="K660" s="314">
        <f ca="1">+IFERROR(INDEX('Hoja de Trabajo para listado'!$A$155:$Z$1048576,MATCH($A660,'Hoja de Trabajo para listado'!$A$155:$A$1048576,0),MATCH((CUADRO!K$5&amp;$E660),'Hoja de Trabajo para listado'!$A$151:$Z$151,0)),0)+IFERROR(INDEX('Hoja de Trabajo para listado'!$AB$155:$BA$1048576,MATCH($A660,'Hoja de Trabajo para listado'!$AB$155:$AB$1048576,0),MATCH((CUADRO!K$5&amp;$E660),'Hoja de Trabajo para listado'!$AB$151:$BA$151,0)),0)+IFERROR(INDEX('Hoja de Trabajo para listado'!$BC$155:$CB$1048576,MATCH($A660,'Hoja de Trabajo para listado'!$BC$155:$BC$1048576,0),MATCH((CUADRO!K$5&amp;$E660),'Hoja de Trabajo para listado'!$BC$151:$CB$151,0)),0)+IFERROR(INDEX('Hoja de Trabajo para listado'!$DE$153:$DG$274,MATCH($A660,'Hoja de Trabajo para listado'!$DE$153:$DE$1048576,0),MATCH((CUADRO!K$5&amp;$E660),'Hoja de Trabajo para listado'!$DE$151:$DG$151,0)),0)+IFERROR(INDEX('Hoja de Trabajo para listado'!$CD$155:$DC$1048576,MATCH($A660,'Hoja de Trabajo para listado'!$CD$155:$CD$1048576,0),MATCH((CUADRO!K$5&amp;$E660),'Hoja de Trabajo para listado'!$CD$151:$DC$151,0)),0)</f>
        <v>0</v>
      </c>
      <c r="L660" s="314">
        <f ca="1">+IFERROR(INDEX('Hoja de Trabajo para listado'!$A$155:$Z$1048576,MATCH($A660,'Hoja de Trabajo para listado'!$A$155:$A$1048576,0),MATCH((CUADRO!L$5&amp;$E660),'Hoja de Trabajo para listado'!$A$151:$Z$151,0)),0)+IFERROR(INDEX('Hoja de Trabajo para listado'!$AB$155:$BA$1048576,MATCH($A660,'Hoja de Trabajo para listado'!$AB$155:$AB$1048576,0),MATCH((CUADRO!L$5&amp;$E660),'Hoja de Trabajo para listado'!$AB$151:$BA$151,0)),0)+IFERROR(INDEX('Hoja de Trabajo para listado'!$BC$155:$CB$1048576,MATCH($A660,'Hoja de Trabajo para listado'!$BC$155:$BC$1048576,0),MATCH((CUADRO!L$5&amp;$E660),'Hoja de Trabajo para listado'!$BC$151:$CB$151,0)),0)+IFERROR(INDEX('Hoja de Trabajo para listado'!$DE$153:$DG$274,MATCH($A660,'Hoja de Trabajo para listado'!$DE$153:$DE$1048576,0),MATCH((CUADRO!L$5&amp;$E660),'Hoja de Trabajo para listado'!$DE$151:$DG$151,0)),0)+IFERROR(INDEX('Hoja de Trabajo para listado'!$CD$155:$DC$1048576,MATCH($A660,'Hoja de Trabajo para listado'!$CD$155:$CD$1048576,0),MATCH((CUADRO!L$5&amp;$E660),'Hoja de Trabajo para listado'!$CD$151:$DC$151,0)),0)</f>
        <v>0</v>
      </c>
      <c r="M660" s="314">
        <f ca="1">+IFERROR(INDEX('Hoja de Trabajo para listado'!$A$155:$Z$1048576,MATCH($A660,'Hoja de Trabajo para listado'!$A$155:$A$1048576,0),MATCH((CUADRO!M$5&amp;$E660),'Hoja de Trabajo para listado'!$A$151:$Z$151,0)),0)+IFERROR(INDEX('Hoja de Trabajo para listado'!$AB$155:$BA$1048576,MATCH($A660,'Hoja de Trabajo para listado'!$AB$155:$AB$1048576,0),MATCH((CUADRO!M$5&amp;$E660),'Hoja de Trabajo para listado'!$AB$151:$BA$151,0)),0)+IFERROR(INDEX('Hoja de Trabajo para listado'!$BC$155:$CB$1048576,MATCH($A660,'Hoja de Trabajo para listado'!$BC$155:$BC$1048576,0),MATCH((CUADRO!M$5&amp;$E660),'Hoja de Trabajo para listado'!$BC$151:$CB$151,0)),0)+IFERROR(INDEX('Hoja de Trabajo para listado'!$DE$153:$DG$274,MATCH($A660,'Hoja de Trabajo para listado'!$DE$153:$DE$1048576,0),MATCH((CUADRO!M$5&amp;$E660),'Hoja de Trabajo para listado'!$DE$151:$DG$151,0)),0)+IFERROR(INDEX('Hoja de Trabajo para listado'!$CD$155:$DC$1048576,MATCH($A660,'Hoja de Trabajo para listado'!$CD$155:$CD$1048576,0),MATCH((CUADRO!M$5&amp;$E660),'Hoja de Trabajo para listado'!$CD$151:$DC$151,0)),0)</f>
        <v>0</v>
      </c>
      <c r="N660" s="314">
        <f ca="1">+IFERROR(INDEX('Hoja de Trabajo para listado'!$A$155:$Z$1048576,MATCH($A660,'Hoja de Trabajo para listado'!$A$155:$A$1048576,0),MATCH((CUADRO!N$5&amp;$E660),'Hoja de Trabajo para listado'!$A$151:$Z$151,0)),0)+IFERROR(INDEX('Hoja de Trabajo para listado'!$AB$155:$BA$1048576,MATCH($A660,'Hoja de Trabajo para listado'!$AB$155:$AB$1048576,0),MATCH((CUADRO!N$5&amp;$E660),'Hoja de Trabajo para listado'!$AB$151:$BA$151,0)),0)+IFERROR(INDEX('Hoja de Trabajo para listado'!$BC$155:$CB$1048576,MATCH($A660,'Hoja de Trabajo para listado'!$BC$155:$BC$1048576,0),MATCH((CUADRO!N$5&amp;$E660),'Hoja de Trabajo para listado'!$BC$151:$CB$151,0)),0)+IFERROR(INDEX('Hoja de Trabajo para listado'!$DE$153:$DG$274,MATCH($A660,'Hoja de Trabajo para listado'!$DE$153:$DE$1048576,0),MATCH((CUADRO!N$5&amp;$E660),'Hoja de Trabajo para listado'!$DE$151:$DG$151,0)),0)+IFERROR(INDEX('Hoja de Trabajo para listado'!$CD$155:$DC$1048576,MATCH($A660,'Hoja de Trabajo para listado'!$CD$155:$CD$1048576,0),MATCH((CUADRO!N$5&amp;$E660),'Hoja de Trabajo para listado'!$CD$151:$DC$151,0)),0)</f>
        <v>0</v>
      </c>
      <c r="O660" s="314">
        <f ca="1">+IFERROR(INDEX('Hoja de Trabajo para listado'!$A$155:$Z$1048576,MATCH($A660,'Hoja de Trabajo para listado'!$A$155:$A$1048576,0),MATCH((CUADRO!O$5&amp;$E660),'Hoja de Trabajo para listado'!$A$151:$Z$151,0)),0)+IFERROR(INDEX('Hoja de Trabajo para listado'!$AB$155:$BA$1048576,MATCH($A660,'Hoja de Trabajo para listado'!$AB$155:$AB$1048576,0),MATCH((CUADRO!O$5&amp;$E660),'Hoja de Trabajo para listado'!$AB$151:$BA$151,0)),0)+IFERROR(INDEX('Hoja de Trabajo para listado'!$BC$155:$CB$1048576,MATCH($A660,'Hoja de Trabajo para listado'!$BC$155:$BC$1048576,0),MATCH((CUADRO!O$5&amp;$E660),'Hoja de Trabajo para listado'!$BC$151:$CB$151,0)),0)+IFERROR(INDEX('Hoja de Trabajo para listado'!$DE$153:$DG$274,MATCH($A660,'Hoja de Trabajo para listado'!$DE$153:$DE$1048576,0),MATCH((CUADRO!O$5&amp;$E660),'Hoja de Trabajo para listado'!$DE$151:$DG$151,0)),0)+IFERROR(INDEX('Hoja de Trabajo para listado'!$CD$155:$DC$1048576,MATCH($A660,'Hoja de Trabajo para listado'!$CD$155:$CD$1048576,0),MATCH((CUADRO!O$5&amp;$E660),'Hoja de Trabajo para listado'!$CD$151:$DC$151,0)),0)</f>
        <v>0</v>
      </c>
      <c r="P660" s="314">
        <f ca="1">+IFERROR(INDEX('Hoja de Trabajo para listado'!$A$155:$Z$1048576,MATCH($A660,'Hoja de Trabajo para listado'!$A$155:$A$1048576,0),MATCH((CUADRO!P$5&amp;$E660),'Hoja de Trabajo para listado'!$A$151:$Z$151,0)),0)+IFERROR(INDEX('Hoja de Trabajo para listado'!$AB$155:$BA$1048576,MATCH($A660,'Hoja de Trabajo para listado'!$AB$155:$AB$1048576,0),MATCH((CUADRO!P$5&amp;$E660),'Hoja de Trabajo para listado'!$AB$151:$BA$151,0)),0)+IFERROR(INDEX('Hoja de Trabajo para listado'!$BC$155:$CB$1048576,MATCH($A660,'Hoja de Trabajo para listado'!$BC$155:$BC$1048576,0),MATCH((CUADRO!P$5&amp;$E660),'Hoja de Trabajo para listado'!$BC$151:$CB$151,0)),0)+IFERROR(INDEX('Hoja de Trabajo para listado'!$DE$153:$DG$274,MATCH($A660,'Hoja de Trabajo para listado'!$DE$153:$DE$1048576,0),MATCH((CUADRO!P$5&amp;$E660),'Hoja de Trabajo para listado'!$DE$151:$DG$151,0)),0)+IFERROR(INDEX('Hoja de Trabajo para listado'!$CD$155:$DC$1048576,MATCH($A660,'Hoja de Trabajo para listado'!$CD$155:$CD$1048576,0),MATCH((CUADRO!P$5&amp;$E660),'Hoja de Trabajo para listado'!$CD$151:$DC$151,0)),0)</f>
        <v>0</v>
      </c>
      <c r="Q660" s="314">
        <f ca="1">+IFERROR(INDEX('Hoja de Trabajo para listado'!$A$155:$Z$1048576,MATCH($A660,'Hoja de Trabajo para listado'!$A$155:$A$1048576,0),MATCH((CUADRO!Q$5&amp;$E660),'Hoja de Trabajo para listado'!$A$151:$Z$151,0)),0)+IFERROR(INDEX('Hoja de Trabajo para listado'!$AB$155:$BA$1048576,MATCH($A660,'Hoja de Trabajo para listado'!$AB$155:$AB$1048576,0),MATCH((CUADRO!Q$5&amp;$E660),'Hoja de Trabajo para listado'!$AB$151:$BA$151,0)),0)+IFERROR(INDEX('Hoja de Trabajo para listado'!$BC$155:$CB$1048576,MATCH($A660,'Hoja de Trabajo para listado'!$BC$155:$BC$1048576,0),MATCH((CUADRO!Q$5&amp;$E660),'Hoja de Trabajo para listado'!$BC$151:$CB$151,0)),0)+IFERROR(INDEX('Hoja de Trabajo para listado'!$DE$153:$DG$274,MATCH($A660,'Hoja de Trabajo para listado'!$DE$153:$DE$1048576,0),MATCH((CUADRO!Q$5&amp;$E660),'Hoja de Trabajo para listado'!$DE$151:$DG$151,0)),0)+IFERROR(INDEX('Hoja de Trabajo para listado'!$CD$155:$DC$1048576,MATCH($A660,'Hoja de Trabajo para listado'!$CD$155:$CD$1048576,0),MATCH((CUADRO!Q$5&amp;$E660),'Hoja de Trabajo para listado'!$CD$151:$DC$151,0)),0)</f>
        <v>0</v>
      </c>
      <c r="R660" s="314">
        <f t="shared" ca="1" si="20"/>
        <v>0</v>
      </c>
      <c r="S660" s="322"/>
      <c r="T660" s="314">
        <f ca="1">+T661</f>
        <v>0</v>
      </c>
      <c r="U660" s="313">
        <f t="shared" si="21"/>
        <v>1</v>
      </c>
      <c r="V660" s="319" t="str">
        <f>+VLOOKUP(A660,bd_lista!$A$3:$E$593,5,FALSE)</f>
        <v>Gobiernos Autonomos Municipales</v>
      </c>
      <c r="W660" s="425" t="str">
        <f>+V660</f>
        <v>Gobiernos Autonomos Municipales</v>
      </c>
    </row>
    <row r="661" spans="1:23" customFormat="1" ht="15" hidden="1" customHeight="1">
      <c r="A661" s="323">
        <v>1716</v>
      </c>
      <c r="B661" s="428"/>
      <c r="C661" s="318" t="str">
        <f>+VLOOKUP(A661,bd_lista!$A$3:$C$593,3,FALSE)</f>
        <v>Gobierno Autónomo Municipal de Portachuelo</v>
      </c>
      <c r="D661" s="430"/>
      <c r="E661" s="347" t="s">
        <v>1419</v>
      </c>
      <c r="F661" s="314">
        <f ca="1">+IFERROR(INDEX('Hoja de Trabajo para listado'!$A$155:$Z$1048576,MATCH($A661,'Hoja de Trabajo para listado'!$A$155:$A$1048576,0),MATCH((CUADRO!F$5&amp;$E661),'Hoja de Trabajo para listado'!$A$151:$Z$151,0)),0)+IFERROR(INDEX('Hoja de Trabajo para listado'!$AB$155:$BA$1048576,MATCH($A661,'Hoja de Trabajo para listado'!$AB$155:$AB$1048576,0),MATCH((CUADRO!F$5&amp;$E661),'Hoja de Trabajo para listado'!$AB$151:$BA$151,0)),0)+IFERROR(INDEX('Hoja de Trabajo para listado'!$BC$155:$CB$1048576,MATCH($A661,'Hoja de Trabajo para listado'!$BC$155:$BC$1048576,0),MATCH((CUADRO!F$5&amp;$E661),'Hoja de Trabajo para listado'!$BC$151:$CB$151,0)),0)+IFERROR(INDEX('Hoja de Trabajo para listado'!$DE$153:$DG$274,MATCH($A661,'Hoja de Trabajo para listado'!$DE$153:$DE$1048576,0),MATCH((CUADRO!F$5&amp;$E661),'Hoja de Trabajo para listado'!$DE$151:$DG$151,0)),0)+IFERROR(INDEX('Hoja de Trabajo para listado'!$CD$155:$DC$1048576,MATCH($A661,'Hoja de Trabajo para listado'!$CD$155:$CD$1048576,0),MATCH((CUADRO!F$5&amp;$E661),'Hoja de Trabajo para listado'!$CD$151:$DC$151,0)),0)</f>
        <v>0</v>
      </c>
      <c r="G661" s="314">
        <f ca="1">+IFERROR(INDEX('Hoja de Trabajo para listado'!$A$155:$Z$1048576,MATCH($A661,'Hoja de Trabajo para listado'!$A$155:$A$1048576,0),MATCH((CUADRO!G$5&amp;$E661),'Hoja de Trabajo para listado'!$A$151:$Z$151,0)),0)+IFERROR(INDEX('Hoja de Trabajo para listado'!$AB$155:$BA$1048576,MATCH($A661,'Hoja de Trabajo para listado'!$AB$155:$AB$1048576,0),MATCH((CUADRO!G$5&amp;$E661),'Hoja de Trabajo para listado'!$AB$151:$BA$151,0)),0)+IFERROR(INDEX('Hoja de Trabajo para listado'!$BC$155:$CB$1048576,MATCH($A661,'Hoja de Trabajo para listado'!$BC$155:$BC$1048576,0),MATCH((CUADRO!G$5&amp;$E661),'Hoja de Trabajo para listado'!$BC$151:$CB$151,0)),0)+IFERROR(INDEX('Hoja de Trabajo para listado'!$DE$153:$DG$274,MATCH($A661,'Hoja de Trabajo para listado'!$DE$153:$DE$1048576,0),MATCH((CUADRO!G$5&amp;$E661),'Hoja de Trabajo para listado'!$DE$151:$DG$151,0)),0)+IFERROR(INDEX('Hoja de Trabajo para listado'!$CD$155:$DC$1048576,MATCH($A661,'Hoja de Trabajo para listado'!$CD$155:$CD$1048576,0),MATCH((CUADRO!G$5&amp;$E661),'Hoja de Trabajo para listado'!$CD$151:$DC$151,0)),0)</f>
        <v>0</v>
      </c>
      <c r="H661" s="314">
        <f ca="1">+IFERROR(INDEX('Hoja de Trabajo para listado'!$A$155:$Z$1048576,MATCH($A661,'Hoja de Trabajo para listado'!$A$155:$A$1048576,0),MATCH((CUADRO!H$5&amp;$E661),'Hoja de Trabajo para listado'!$A$151:$Z$151,0)),0)+IFERROR(INDEX('Hoja de Trabajo para listado'!$AB$155:$BA$1048576,MATCH($A661,'Hoja de Trabajo para listado'!$AB$155:$AB$1048576,0),MATCH((CUADRO!H$5&amp;$E661),'Hoja de Trabajo para listado'!$AB$151:$BA$151,0)),0)+IFERROR(INDEX('Hoja de Trabajo para listado'!$BC$155:$CB$1048576,MATCH($A661,'Hoja de Trabajo para listado'!$BC$155:$BC$1048576,0),MATCH((CUADRO!H$5&amp;$E661),'Hoja de Trabajo para listado'!$BC$151:$CB$151,0)),0)+IFERROR(INDEX('Hoja de Trabajo para listado'!$DE$153:$DG$274,MATCH($A661,'Hoja de Trabajo para listado'!$DE$153:$DE$1048576,0),MATCH((CUADRO!H$5&amp;$E661),'Hoja de Trabajo para listado'!$DE$151:$DG$151,0)),0)+IFERROR(INDEX('Hoja de Trabajo para listado'!$CD$155:$DC$1048576,MATCH($A661,'Hoja de Trabajo para listado'!$CD$155:$CD$1048576,0),MATCH((CUADRO!H$5&amp;$E661),'Hoja de Trabajo para listado'!$CD$151:$DC$151,0)),0)</f>
        <v>0</v>
      </c>
      <c r="I661" s="314">
        <f ca="1">+IFERROR(INDEX('Hoja de Trabajo para listado'!$A$155:$Z$1048576,MATCH($A661,'Hoja de Trabajo para listado'!$A$155:$A$1048576,0),MATCH((CUADRO!I$5&amp;$E661),'Hoja de Trabajo para listado'!$A$151:$Z$151,0)),0)+IFERROR(INDEX('Hoja de Trabajo para listado'!$AB$155:$BA$1048576,MATCH($A661,'Hoja de Trabajo para listado'!$AB$155:$AB$1048576,0),MATCH((CUADRO!I$5&amp;$E661),'Hoja de Trabajo para listado'!$AB$151:$BA$151,0)),0)+IFERROR(INDEX('Hoja de Trabajo para listado'!$BC$155:$CB$1048576,MATCH($A661,'Hoja de Trabajo para listado'!$BC$155:$BC$1048576,0),MATCH((CUADRO!I$5&amp;$E661),'Hoja de Trabajo para listado'!$BC$151:$CB$151,0)),0)+IFERROR(INDEX('Hoja de Trabajo para listado'!$DE$153:$DG$274,MATCH($A661,'Hoja de Trabajo para listado'!$DE$153:$DE$1048576,0),MATCH((CUADRO!I$5&amp;$E661),'Hoja de Trabajo para listado'!$DE$151:$DG$151,0)),0)+IFERROR(INDEX('Hoja de Trabajo para listado'!$CD$155:$DC$1048576,MATCH($A661,'Hoja de Trabajo para listado'!$CD$155:$CD$1048576,0),MATCH((CUADRO!I$5&amp;$E661),'Hoja de Trabajo para listado'!$CD$151:$DC$151,0)),0)</f>
        <v>0</v>
      </c>
      <c r="J661" s="314">
        <f ca="1">+IFERROR(INDEX('Hoja de Trabajo para listado'!$A$155:$Z$1048576,MATCH($A661,'Hoja de Trabajo para listado'!$A$155:$A$1048576,0),MATCH((CUADRO!J$5&amp;$E661),'Hoja de Trabajo para listado'!$A$151:$Z$151,0)),0)+IFERROR(INDEX('Hoja de Trabajo para listado'!$AB$155:$BA$1048576,MATCH($A661,'Hoja de Trabajo para listado'!$AB$155:$AB$1048576,0),MATCH((CUADRO!J$5&amp;$E661),'Hoja de Trabajo para listado'!$AB$151:$BA$151,0)),0)+IFERROR(INDEX('Hoja de Trabajo para listado'!$BC$155:$CB$1048576,MATCH($A661,'Hoja de Trabajo para listado'!$BC$155:$BC$1048576,0),MATCH((CUADRO!J$5&amp;$E661),'Hoja de Trabajo para listado'!$BC$151:$CB$151,0)),0)+IFERROR(INDEX('Hoja de Trabajo para listado'!$DE$153:$DG$274,MATCH($A661,'Hoja de Trabajo para listado'!$DE$153:$DE$1048576,0),MATCH((CUADRO!J$5&amp;$E661),'Hoja de Trabajo para listado'!$DE$151:$DG$151,0)),0)+IFERROR(INDEX('Hoja de Trabajo para listado'!$CD$155:$DC$1048576,MATCH($A661,'Hoja de Trabajo para listado'!$CD$155:$CD$1048576,0),MATCH((CUADRO!J$5&amp;$E661),'Hoja de Trabajo para listado'!$CD$151:$DC$151,0)),0)</f>
        <v>0</v>
      </c>
      <c r="K661" s="314">
        <f ca="1">+IFERROR(INDEX('Hoja de Trabajo para listado'!$A$155:$Z$1048576,MATCH($A661,'Hoja de Trabajo para listado'!$A$155:$A$1048576,0),MATCH((CUADRO!K$5&amp;$E661),'Hoja de Trabajo para listado'!$A$151:$Z$151,0)),0)+IFERROR(INDEX('Hoja de Trabajo para listado'!$AB$155:$BA$1048576,MATCH($A661,'Hoja de Trabajo para listado'!$AB$155:$AB$1048576,0),MATCH((CUADRO!K$5&amp;$E661),'Hoja de Trabajo para listado'!$AB$151:$BA$151,0)),0)+IFERROR(INDEX('Hoja de Trabajo para listado'!$BC$155:$CB$1048576,MATCH($A661,'Hoja de Trabajo para listado'!$BC$155:$BC$1048576,0),MATCH((CUADRO!K$5&amp;$E661),'Hoja de Trabajo para listado'!$BC$151:$CB$151,0)),0)+IFERROR(INDEX('Hoja de Trabajo para listado'!$DE$153:$DG$274,MATCH($A661,'Hoja de Trabajo para listado'!$DE$153:$DE$1048576,0),MATCH((CUADRO!K$5&amp;$E661),'Hoja de Trabajo para listado'!$DE$151:$DG$151,0)),0)+IFERROR(INDEX('Hoja de Trabajo para listado'!$CD$155:$DC$1048576,MATCH($A661,'Hoja de Trabajo para listado'!$CD$155:$CD$1048576,0),MATCH((CUADRO!K$5&amp;$E661),'Hoja de Trabajo para listado'!$CD$151:$DC$151,0)),0)</f>
        <v>0</v>
      </c>
      <c r="L661" s="314">
        <f ca="1">+IFERROR(INDEX('Hoja de Trabajo para listado'!$A$155:$Z$1048576,MATCH($A661,'Hoja de Trabajo para listado'!$A$155:$A$1048576,0),MATCH((CUADRO!L$5&amp;$E661),'Hoja de Trabajo para listado'!$A$151:$Z$151,0)),0)+IFERROR(INDEX('Hoja de Trabajo para listado'!$AB$155:$BA$1048576,MATCH($A661,'Hoja de Trabajo para listado'!$AB$155:$AB$1048576,0),MATCH((CUADRO!L$5&amp;$E661),'Hoja de Trabajo para listado'!$AB$151:$BA$151,0)),0)+IFERROR(INDEX('Hoja de Trabajo para listado'!$BC$155:$CB$1048576,MATCH($A661,'Hoja de Trabajo para listado'!$BC$155:$BC$1048576,0),MATCH((CUADRO!L$5&amp;$E661),'Hoja de Trabajo para listado'!$BC$151:$CB$151,0)),0)+IFERROR(INDEX('Hoja de Trabajo para listado'!$DE$153:$DG$274,MATCH($A661,'Hoja de Trabajo para listado'!$DE$153:$DE$1048576,0),MATCH((CUADRO!L$5&amp;$E661),'Hoja de Trabajo para listado'!$DE$151:$DG$151,0)),0)+IFERROR(INDEX('Hoja de Trabajo para listado'!$CD$155:$DC$1048576,MATCH($A661,'Hoja de Trabajo para listado'!$CD$155:$CD$1048576,0),MATCH((CUADRO!L$5&amp;$E661),'Hoja de Trabajo para listado'!$CD$151:$DC$151,0)),0)</f>
        <v>0</v>
      </c>
      <c r="M661" s="314">
        <f ca="1">+IFERROR(INDEX('Hoja de Trabajo para listado'!$A$155:$Z$1048576,MATCH($A661,'Hoja de Trabajo para listado'!$A$155:$A$1048576,0),MATCH((CUADRO!M$5&amp;$E661),'Hoja de Trabajo para listado'!$A$151:$Z$151,0)),0)+IFERROR(INDEX('Hoja de Trabajo para listado'!$AB$155:$BA$1048576,MATCH($A661,'Hoja de Trabajo para listado'!$AB$155:$AB$1048576,0),MATCH((CUADRO!M$5&amp;$E661),'Hoja de Trabajo para listado'!$AB$151:$BA$151,0)),0)+IFERROR(INDEX('Hoja de Trabajo para listado'!$BC$155:$CB$1048576,MATCH($A661,'Hoja de Trabajo para listado'!$BC$155:$BC$1048576,0),MATCH((CUADRO!M$5&amp;$E661),'Hoja de Trabajo para listado'!$BC$151:$CB$151,0)),0)+IFERROR(INDEX('Hoja de Trabajo para listado'!$DE$153:$DG$274,MATCH($A661,'Hoja de Trabajo para listado'!$DE$153:$DE$1048576,0),MATCH((CUADRO!M$5&amp;$E661),'Hoja de Trabajo para listado'!$DE$151:$DG$151,0)),0)+IFERROR(INDEX('Hoja de Trabajo para listado'!$CD$155:$DC$1048576,MATCH($A661,'Hoja de Trabajo para listado'!$CD$155:$CD$1048576,0),MATCH((CUADRO!M$5&amp;$E661),'Hoja de Trabajo para listado'!$CD$151:$DC$151,0)),0)</f>
        <v>0</v>
      </c>
      <c r="N661" s="314">
        <f ca="1">+IFERROR(INDEX('Hoja de Trabajo para listado'!$A$155:$Z$1048576,MATCH($A661,'Hoja de Trabajo para listado'!$A$155:$A$1048576,0),MATCH((CUADRO!N$5&amp;$E661),'Hoja de Trabajo para listado'!$A$151:$Z$151,0)),0)+IFERROR(INDEX('Hoja de Trabajo para listado'!$AB$155:$BA$1048576,MATCH($A661,'Hoja de Trabajo para listado'!$AB$155:$AB$1048576,0),MATCH((CUADRO!N$5&amp;$E661),'Hoja de Trabajo para listado'!$AB$151:$BA$151,0)),0)+IFERROR(INDEX('Hoja de Trabajo para listado'!$BC$155:$CB$1048576,MATCH($A661,'Hoja de Trabajo para listado'!$BC$155:$BC$1048576,0),MATCH((CUADRO!N$5&amp;$E661),'Hoja de Trabajo para listado'!$BC$151:$CB$151,0)),0)+IFERROR(INDEX('Hoja de Trabajo para listado'!$DE$153:$DG$274,MATCH($A661,'Hoja de Trabajo para listado'!$DE$153:$DE$1048576,0),MATCH((CUADRO!N$5&amp;$E661),'Hoja de Trabajo para listado'!$DE$151:$DG$151,0)),0)+IFERROR(INDEX('Hoja de Trabajo para listado'!$CD$155:$DC$1048576,MATCH($A661,'Hoja de Trabajo para listado'!$CD$155:$CD$1048576,0),MATCH((CUADRO!N$5&amp;$E661),'Hoja de Trabajo para listado'!$CD$151:$DC$151,0)),0)</f>
        <v>0</v>
      </c>
      <c r="O661" s="314">
        <f ca="1">+IFERROR(INDEX('Hoja de Trabajo para listado'!$A$155:$Z$1048576,MATCH($A661,'Hoja de Trabajo para listado'!$A$155:$A$1048576,0),MATCH((CUADRO!O$5&amp;$E661),'Hoja de Trabajo para listado'!$A$151:$Z$151,0)),0)+IFERROR(INDEX('Hoja de Trabajo para listado'!$AB$155:$BA$1048576,MATCH($A661,'Hoja de Trabajo para listado'!$AB$155:$AB$1048576,0),MATCH((CUADRO!O$5&amp;$E661),'Hoja de Trabajo para listado'!$AB$151:$BA$151,0)),0)+IFERROR(INDEX('Hoja de Trabajo para listado'!$BC$155:$CB$1048576,MATCH($A661,'Hoja de Trabajo para listado'!$BC$155:$BC$1048576,0),MATCH((CUADRO!O$5&amp;$E661),'Hoja de Trabajo para listado'!$BC$151:$CB$151,0)),0)+IFERROR(INDEX('Hoja de Trabajo para listado'!$DE$153:$DG$274,MATCH($A661,'Hoja de Trabajo para listado'!$DE$153:$DE$1048576,0),MATCH((CUADRO!O$5&amp;$E661),'Hoja de Trabajo para listado'!$DE$151:$DG$151,0)),0)+IFERROR(INDEX('Hoja de Trabajo para listado'!$CD$155:$DC$1048576,MATCH($A661,'Hoja de Trabajo para listado'!$CD$155:$CD$1048576,0),MATCH((CUADRO!O$5&amp;$E661),'Hoja de Trabajo para listado'!$CD$151:$DC$151,0)),0)</f>
        <v>0</v>
      </c>
      <c r="P661" s="314">
        <f ca="1">+IFERROR(INDEX('Hoja de Trabajo para listado'!$A$155:$Z$1048576,MATCH($A661,'Hoja de Trabajo para listado'!$A$155:$A$1048576,0),MATCH((CUADRO!P$5&amp;$E661),'Hoja de Trabajo para listado'!$A$151:$Z$151,0)),0)+IFERROR(INDEX('Hoja de Trabajo para listado'!$AB$155:$BA$1048576,MATCH($A661,'Hoja de Trabajo para listado'!$AB$155:$AB$1048576,0),MATCH((CUADRO!P$5&amp;$E661),'Hoja de Trabajo para listado'!$AB$151:$BA$151,0)),0)+IFERROR(INDEX('Hoja de Trabajo para listado'!$BC$155:$CB$1048576,MATCH($A661,'Hoja de Trabajo para listado'!$BC$155:$BC$1048576,0),MATCH((CUADRO!P$5&amp;$E661),'Hoja de Trabajo para listado'!$BC$151:$CB$151,0)),0)+IFERROR(INDEX('Hoja de Trabajo para listado'!$DE$153:$DG$274,MATCH($A661,'Hoja de Trabajo para listado'!$DE$153:$DE$1048576,0),MATCH((CUADRO!P$5&amp;$E661),'Hoja de Trabajo para listado'!$DE$151:$DG$151,0)),0)+IFERROR(INDEX('Hoja de Trabajo para listado'!$CD$155:$DC$1048576,MATCH($A661,'Hoja de Trabajo para listado'!$CD$155:$CD$1048576,0),MATCH((CUADRO!P$5&amp;$E661),'Hoja de Trabajo para listado'!$CD$151:$DC$151,0)),0)</f>
        <v>0</v>
      </c>
      <c r="Q661" s="314">
        <f ca="1">+IFERROR(INDEX('Hoja de Trabajo para listado'!$A$155:$Z$1048576,MATCH($A661,'Hoja de Trabajo para listado'!$A$155:$A$1048576,0),MATCH((CUADRO!Q$5&amp;$E661),'Hoja de Trabajo para listado'!$A$151:$Z$151,0)),0)+IFERROR(INDEX('Hoja de Trabajo para listado'!$AB$155:$BA$1048576,MATCH($A661,'Hoja de Trabajo para listado'!$AB$155:$AB$1048576,0),MATCH((CUADRO!Q$5&amp;$E661),'Hoja de Trabajo para listado'!$AB$151:$BA$151,0)),0)+IFERROR(INDEX('Hoja de Trabajo para listado'!$BC$155:$CB$1048576,MATCH($A661,'Hoja de Trabajo para listado'!$BC$155:$BC$1048576,0),MATCH((CUADRO!Q$5&amp;$E661),'Hoja de Trabajo para listado'!$BC$151:$CB$151,0)),0)+IFERROR(INDEX('Hoja de Trabajo para listado'!$DE$153:$DG$274,MATCH($A661,'Hoja de Trabajo para listado'!$DE$153:$DE$1048576,0),MATCH((CUADRO!Q$5&amp;$E661),'Hoja de Trabajo para listado'!$DE$151:$DG$151,0)),0)+IFERROR(INDEX('Hoja de Trabajo para listado'!$CD$155:$DC$1048576,MATCH($A661,'Hoja de Trabajo para listado'!$CD$155:$CD$1048576,0),MATCH((CUADRO!Q$5&amp;$E661),'Hoja de Trabajo para listado'!$CD$151:$DC$151,0)),0)</f>
        <v>0</v>
      </c>
      <c r="R661" s="314">
        <f t="shared" ca="1" si="20"/>
        <v>0</v>
      </c>
      <c r="S661" s="322">
        <f ca="1">+R660+R661</f>
        <v>0</v>
      </c>
      <c r="T661" s="314">
        <f ca="1">+S661</f>
        <v>0</v>
      </c>
      <c r="U661" s="313">
        <f t="shared" si="21"/>
        <v>2</v>
      </c>
      <c r="V661" s="319" t="str">
        <f>+VLOOKUP(A661,bd_lista!$A$3:$E$593,5,FALSE)</f>
        <v>Gobiernos Autonomos Municipales</v>
      </c>
      <c r="W661" s="426"/>
    </row>
    <row r="662" spans="1:23" customFormat="1" ht="15" hidden="1" customHeight="1">
      <c r="A662" s="323">
        <v>1717</v>
      </c>
      <c r="B662" s="427">
        <f>+A662</f>
        <v>1717</v>
      </c>
      <c r="C662" s="318" t="str">
        <f>+VLOOKUP(A662,bd_lista!$A$3:$C$593,3,FALSE)</f>
        <v>Gobierno Autónomo Municipal de Santa Rosa del Sara</v>
      </c>
      <c r="D662" s="429" t="str">
        <f>+C662</f>
        <v>Gobierno Autónomo Municipal de Santa Rosa del Sara</v>
      </c>
      <c r="E662" s="346" t="s">
        <v>1418</v>
      </c>
      <c r="F662" s="314">
        <f ca="1">+IFERROR(INDEX('Hoja de Trabajo para listado'!$A$155:$Z$1048576,MATCH($A662,'Hoja de Trabajo para listado'!$A$155:$A$1048576,0),MATCH((CUADRO!F$5&amp;$E662),'Hoja de Trabajo para listado'!$A$151:$Z$151,0)),0)+IFERROR(INDEX('Hoja de Trabajo para listado'!$AB$155:$BA$1048576,MATCH($A662,'Hoja de Trabajo para listado'!$AB$155:$AB$1048576,0),MATCH((CUADRO!F$5&amp;$E662),'Hoja de Trabajo para listado'!$AB$151:$BA$151,0)),0)+IFERROR(INDEX('Hoja de Trabajo para listado'!$BC$155:$CB$1048576,MATCH($A662,'Hoja de Trabajo para listado'!$BC$155:$BC$1048576,0),MATCH((CUADRO!F$5&amp;$E662),'Hoja de Trabajo para listado'!$BC$151:$CB$151,0)),0)+IFERROR(INDEX('Hoja de Trabajo para listado'!$DE$153:$DG$274,MATCH($A662,'Hoja de Trabajo para listado'!$DE$153:$DE$1048576,0),MATCH((CUADRO!F$5&amp;$E662),'Hoja de Trabajo para listado'!$DE$151:$DG$151,0)),0)+IFERROR(INDEX('Hoja de Trabajo para listado'!$CD$155:$DC$1048576,MATCH($A662,'Hoja de Trabajo para listado'!$CD$155:$CD$1048576,0),MATCH((CUADRO!F$5&amp;$E662),'Hoja de Trabajo para listado'!$CD$151:$DC$151,0)),0)</f>
        <v>0</v>
      </c>
      <c r="G662" s="314">
        <f ca="1">+IFERROR(INDEX('Hoja de Trabajo para listado'!$A$155:$Z$1048576,MATCH($A662,'Hoja de Trabajo para listado'!$A$155:$A$1048576,0),MATCH((CUADRO!G$5&amp;$E662),'Hoja de Trabajo para listado'!$A$151:$Z$151,0)),0)+IFERROR(INDEX('Hoja de Trabajo para listado'!$AB$155:$BA$1048576,MATCH($A662,'Hoja de Trabajo para listado'!$AB$155:$AB$1048576,0),MATCH((CUADRO!G$5&amp;$E662),'Hoja de Trabajo para listado'!$AB$151:$BA$151,0)),0)+IFERROR(INDEX('Hoja de Trabajo para listado'!$BC$155:$CB$1048576,MATCH($A662,'Hoja de Trabajo para listado'!$BC$155:$BC$1048576,0),MATCH((CUADRO!G$5&amp;$E662),'Hoja de Trabajo para listado'!$BC$151:$CB$151,0)),0)+IFERROR(INDEX('Hoja de Trabajo para listado'!$DE$153:$DG$274,MATCH($A662,'Hoja de Trabajo para listado'!$DE$153:$DE$1048576,0),MATCH((CUADRO!G$5&amp;$E662),'Hoja de Trabajo para listado'!$DE$151:$DG$151,0)),0)+IFERROR(INDEX('Hoja de Trabajo para listado'!$CD$155:$DC$1048576,MATCH($A662,'Hoja de Trabajo para listado'!$CD$155:$CD$1048576,0),MATCH((CUADRO!G$5&amp;$E662),'Hoja de Trabajo para listado'!$CD$151:$DC$151,0)),0)</f>
        <v>0</v>
      </c>
      <c r="H662" s="314">
        <f ca="1">+IFERROR(INDEX('Hoja de Trabajo para listado'!$A$155:$Z$1048576,MATCH($A662,'Hoja de Trabajo para listado'!$A$155:$A$1048576,0),MATCH((CUADRO!H$5&amp;$E662),'Hoja de Trabajo para listado'!$A$151:$Z$151,0)),0)+IFERROR(INDEX('Hoja de Trabajo para listado'!$AB$155:$BA$1048576,MATCH($A662,'Hoja de Trabajo para listado'!$AB$155:$AB$1048576,0),MATCH((CUADRO!H$5&amp;$E662),'Hoja de Trabajo para listado'!$AB$151:$BA$151,0)),0)+IFERROR(INDEX('Hoja de Trabajo para listado'!$BC$155:$CB$1048576,MATCH($A662,'Hoja de Trabajo para listado'!$BC$155:$BC$1048576,0),MATCH((CUADRO!H$5&amp;$E662),'Hoja de Trabajo para listado'!$BC$151:$CB$151,0)),0)+IFERROR(INDEX('Hoja de Trabajo para listado'!$DE$153:$DG$274,MATCH($A662,'Hoja de Trabajo para listado'!$DE$153:$DE$1048576,0),MATCH((CUADRO!H$5&amp;$E662),'Hoja de Trabajo para listado'!$DE$151:$DG$151,0)),0)+IFERROR(INDEX('Hoja de Trabajo para listado'!$CD$155:$DC$1048576,MATCH($A662,'Hoja de Trabajo para listado'!$CD$155:$CD$1048576,0),MATCH((CUADRO!H$5&amp;$E662),'Hoja de Trabajo para listado'!$CD$151:$DC$151,0)),0)</f>
        <v>0</v>
      </c>
      <c r="I662" s="314">
        <f ca="1">+IFERROR(INDEX('Hoja de Trabajo para listado'!$A$155:$Z$1048576,MATCH($A662,'Hoja de Trabajo para listado'!$A$155:$A$1048576,0),MATCH((CUADRO!I$5&amp;$E662),'Hoja de Trabajo para listado'!$A$151:$Z$151,0)),0)+IFERROR(INDEX('Hoja de Trabajo para listado'!$AB$155:$BA$1048576,MATCH($A662,'Hoja de Trabajo para listado'!$AB$155:$AB$1048576,0),MATCH((CUADRO!I$5&amp;$E662),'Hoja de Trabajo para listado'!$AB$151:$BA$151,0)),0)+IFERROR(INDEX('Hoja de Trabajo para listado'!$BC$155:$CB$1048576,MATCH($A662,'Hoja de Trabajo para listado'!$BC$155:$BC$1048576,0),MATCH((CUADRO!I$5&amp;$E662),'Hoja de Trabajo para listado'!$BC$151:$CB$151,0)),0)+IFERROR(INDEX('Hoja de Trabajo para listado'!$DE$153:$DG$274,MATCH($A662,'Hoja de Trabajo para listado'!$DE$153:$DE$1048576,0),MATCH((CUADRO!I$5&amp;$E662),'Hoja de Trabajo para listado'!$DE$151:$DG$151,0)),0)+IFERROR(INDEX('Hoja de Trabajo para listado'!$CD$155:$DC$1048576,MATCH($A662,'Hoja de Trabajo para listado'!$CD$155:$CD$1048576,0),MATCH((CUADRO!I$5&amp;$E662),'Hoja de Trabajo para listado'!$CD$151:$DC$151,0)),0)</f>
        <v>0</v>
      </c>
      <c r="J662" s="314">
        <f ca="1">+IFERROR(INDEX('Hoja de Trabajo para listado'!$A$155:$Z$1048576,MATCH($A662,'Hoja de Trabajo para listado'!$A$155:$A$1048576,0),MATCH((CUADRO!J$5&amp;$E662),'Hoja de Trabajo para listado'!$A$151:$Z$151,0)),0)+IFERROR(INDEX('Hoja de Trabajo para listado'!$AB$155:$BA$1048576,MATCH($A662,'Hoja de Trabajo para listado'!$AB$155:$AB$1048576,0),MATCH((CUADRO!J$5&amp;$E662),'Hoja de Trabajo para listado'!$AB$151:$BA$151,0)),0)+IFERROR(INDEX('Hoja de Trabajo para listado'!$BC$155:$CB$1048576,MATCH($A662,'Hoja de Trabajo para listado'!$BC$155:$BC$1048576,0),MATCH((CUADRO!J$5&amp;$E662),'Hoja de Trabajo para listado'!$BC$151:$CB$151,0)),0)+IFERROR(INDEX('Hoja de Trabajo para listado'!$DE$153:$DG$274,MATCH($A662,'Hoja de Trabajo para listado'!$DE$153:$DE$1048576,0),MATCH((CUADRO!J$5&amp;$E662),'Hoja de Trabajo para listado'!$DE$151:$DG$151,0)),0)+IFERROR(INDEX('Hoja de Trabajo para listado'!$CD$155:$DC$1048576,MATCH($A662,'Hoja de Trabajo para listado'!$CD$155:$CD$1048576,0),MATCH((CUADRO!J$5&amp;$E662),'Hoja de Trabajo para listado'!$CD$151:$DC$151,0)),0)</f>
        <v>0</v>
      </c>
      <c r="K662" s="314">
        <f ca="1">+IFERROR(INDEX('Hoja de Trabajo para listado'!$A$155:$Z$1048576,MATCH($A662,'Hoja de Trabajo para listado'!$A$155:$A$1048576,0),MATCH((CUADRO!K$5&amp;$E662),'Hoja de Trabajo para listado'!$A$151:$Z$151,0)),0)+IFERROR(INDEX('Hoja de Trabajo para listado'!$AB$155:$BA$1048576,MATCH($A662,'Hoja de Trabajo para listado'!$AB$155:$AB$1048576,0),MATCH((CUADRO!K$5&amp;$E662),'Hoja de Trabajo para listado'!$AB$151:$BA$151,0)),0)+IFERROR(INDEX('Hoja de Trabajo para listado'!$BC$155:$CB$1048576,MATCH($A662,'Hoja de Trabajo para listado'!$BC$155:$BC$1048576,0),MATCH((CUADRO!K$5&amp;$E662),'Hoja de Trabajo para listado'!$BC$151:$CB$151,0)),0)+IFERROR(INDEX('Hoja de Trabajo para listado'!$DE$153:$DG$274,MATCH($A662,'Hoja de Trabajo para listado'!$DE$153:$DE$1048576,0),MATCH((CUADRO!K$5&amp;$E662),'Hoja de Trabajo para listado'!$DE$151:$DG$151,0)),0)+IFERROR(INDEX('Hoja de Trabajo para listado'!$CD$155:$DC$1048576,MATCH($A662,'Hoja de Trabajo para listado'!$CD$155:$CD$1048576,0),MATCH((CUADRO!K$5&amp;$E662),'Hoja de Trabajo para listado'!$CD$151:$DC$151,0)),0)</f>
        <v>0</v>
      </c>
      <c r="L662" s="314">
        <f ca="1">+IFERROR(INDEX('Hoja de Trabajo para listado'!$A$155:$Z$1048576,MATCH($A662,'Hoja de Trabajo para listado'!$A$155:$A$1048576,0),MATCH((CUADRO!L$5&amp;$E662),'Hoja de Trabajo para listado'!$A$151:$Z$151,0)),0)+IFERROR(INDEX('Hoja de Trabajo para listado'!$AB$155:$BA$1048576,MATCH($A662,'Hoja de Trabajo para listado'!$AB$155:$AB$1048576,0),MATCH((CUADRO!L$5&amp;$E662),'Hoja de Trabajo para listado'!$AB$151:$BA$151,0)),0)+IFERROR(INDEX('Hoja de Trabajo para listado'!$BC$155:$CB$1048576,MATCH($A662,'Hoja de Trabajo para listado'!$BC$155:$BC$1048576,0),MATCH((CUADRO!L$5&amp;$E662),'Hoja de Trabajo para listado'!$BC$151:$CB$151,0)),0)+IFERROR(INDEX('Hoja de Trabajo para listado'!$DE$153:$DG$274,MATCH($A662,'Hoja de Trabajo para listado'!$DE$153:$DE$1048576,0),MATCH((CUADRO!L$5&amp;$E662),'Hoja de Trabajo para listado'!$DE$151:$DG$151,0)),0)+IFERROR(INDEX('Hoja de Trabajo para listado'!$CD$155:$DC$1048576,MATCH($A662,'Hoja de Trabajo para listado'!$CD$155:$CD$1048576,0),MATCH((CUADRO!L$5&amp;$E662),'Hoja de Trabajo para listado'!$CD$151:$DC$151,0)),0)</f>
        <v>0</v>
      </c>
      <c r="M662" s="314">
        <f ca="1">+IFERROR(INDEX('Hoja de Trabajo para listado'!$A$155:$Z$1048576,MATCH($A662,'Hoja de Trabajo para listado'!$A$155:$A$1048576,0),MATCH((CUADRO!M$5&amp;$E662),'Hoja de Trabajo para listado'!$A$151:$Z$151,0)),0)+IFERROR(INDEX('Hoja de Trabajo para listado'!$AB$155:$BA$1048576,MATCH($A662,'Hoja de Trabajo para listado'!$AB$155:$AB$1048576,0),MATCH((CUADRO!M$5&amp;$E662),'Hoja de Trabajo para listado'!$AB$151:$BA$151,0)),0)+IFERROR(INDEX('Hoja de Trabajo para listado'!$BC$155:$CB$1048576,MATCH($A662,'Hoja de Trabajo para listado'!$BC$155:$BC$1048576,0),MATCH((CUADRO!M$5&amp;$E662),'Hoja de Trabajo para listado'!$BC$151:$CB$151,0)),0)+IFERROR(INDEX('Hoja de Trabajo para listado'!$DE$153:$DG$274,MATCH($A662,'Hoja de Trabajo para listado'!$DE$153:$DE$1048576,0),MATCH((CUADRO!M$5&amp;$E662),'Hoja de Trabajo para listado'!$DE$151:$DG$151,0)),0)+IFERROR(INDEX('Hoja de Trabajo para listado'!$CD$155:$DC$1048576,MATCH($A662,'Hoja de Trabajo para listado'!$CD$155:$CD$1048576,0),MATCH((CUADRO!M$5&amp;$E662),'Hoja de Trabajo para listado'!$CD$151:$DC$151,0)),0)</f>
        <v>0</v>
      </c>
      <c r="N662" s="314">
        <f ca="1">+IFERROR(INDEX('Hoja de Trabajo para listado'!$A$155:$Z$1048576,MATCH($A662,'Hoja de Trabajo para listado'!$A$155:$A$1048576,0),MATCH((CUADRO!N$5&amp;$E662),'Hoja de Trabajo para listado'!$A$151:$Z$151,0)),0)+IFERROR(INDEX('Hoja de Trabajo para listado'!$AB$155:$BA$1048576,MATCH($A662,'Hoja de Trabajo para listado'!$AB$155:$AB$1048576,0),MATCH((CUADRO!N$5&amp;$E662),'Hoja de Trabajo para listado'!$AB$151:$BA$151,0)),0)+IFERROR(INDEX('Hoja de Trabajo para listado'!$BC$155:$CB$1048576,MATCH($A662,'Hoja de Trabajo para listado'!$BC$155:$BC$1048576,0),MATCH((CUADRO!N$5&amp;$E662),'Hoja de Trabajo para listado'!$BC$151:$CB$151,0)),0)+IFERROR(INDEX('Hoja de Trabajo para listado'!$DE$153:$DG$274,MATCH($A662,'Hoja de Trabajo para listado'!$DE$153:$DE$1048576,0),MATCH((CUADRO!N$5&amp;$E662),'Hoja de Trabajo para listado'!$DE$151:$DG$151,0)),0)+IFERROR(INDEX('Hoja de Trabajo para listado'!$CD$155:$DC$1048576,MATCH($A662,'Hoja de Trabajo para listado'!$CD$155:$CD$1048576,0),MATCH((CUADRO!N$5&amp;$E662),'Hoja de Trabajo para listado'!$CD$151:$DC$151,0)),0)</f>
        <v>0</v>
      </c>
      <c r="O662" s="314">
        <f ca="1">+IFERROR(INDEX('Hoja de Trabajo para listado'!$A$155:$Z$1048576,MATCH($A662,'Hoja de Trabajo para listado'!$A$155:$A$1048576,0),MATCH((CUADRO!O$5&amp;$E662),'Hoja de Trabajo para listado'!$A$151:$Z$151,0)),0)+IFERROR(INDEX('Hoja de Trabajo para listado'!$AB$155:$BA$1048576,MATCH($A662,'Hoja de Trabajo para listado'!$AB$155:$AB$1048576,0),MATCH((CUADRO!O$5&amp;$E662),'Hoja de Trabajo para listado'!$AB$151:$BA$151,0)),0)+IFERROR(INDEX('Hoja de Trabajo para listado'!$BC$155:$CB$1048576,MATCH($A662,'Hoja de Trabajo para listado'!$BC$155:$BC$1048576,0),MATCH((CUADRO!O$5&amp;$E662),'Hoja de Trabajo para listado'!$BC$151:$CB$151,0)),0)+IFERROR(INDEX('Hoja de Trabajo para listado'!$DE$153:$DG$274,MATCH($A662,'Hoja de Trabajo para listado'!$DE$153:$DE$1048576,0),MATCH((CUADRO!O$5&amp;$E662),'Hoja de Trabajo para listado'!$DE$151:$DG$151,0)),0)+IFERROR(INDEX('Hoja de Trabajo para listado'!$CD$155:$DC$1048576,MATCH($A662,'Hoja de Trabajo para listado'!$CD$155:$CD$1048576,0),MATCH((CUADRO!O$5&amp;$E662),'Hoja de Trabajo para listado'!$CD$151:$DC$151,0)),0)</f>
        <v>0</v>
      </c>
      <c r="P662" s="314">
        <f ca="1">+IFERROR(INDEX('Hoja de Trabajo para listado'!$A$155:$Z$1048576,MATCH($A662,'Hoja de Trabajo para listado'!$A$155:$A$1048576,0),MATCH((CUADRO!P$5&amp;$E662),'Hoja de Trabajo para listado'!$A$151:$Z$151,0)),0)+IFERROR(INDEX('Hoja de Trabajo para listado'!$AB$155:$BA$1048576,MATCH($A662,'Hoja de Trabajo para listado'!$AB$155:$AB$1048576,0),MATCH((CUADRO!P$5&amp;$E662),'Hoja de Trabajo para listado'!$AB$151:$BA$151,0)),0)+IFERROR(INDEX('Hoja de Trabajo para listado'!$BC$155:$CB$1048576,MATCH($A662,'Hoja de Trabajo para listado'!$BC$155:$BC$1048576,0),MATCH((CUADRO!P$5&amp;$E662),'Hoja de Trabajo para listado'!$BC$151:$CB$151,0)),0)+IFERROR(INDEX('Hoja de Trabajo para listado'!$DE$153:$DG$274,MATCH($A662,'Hoja de Trabajo para listado'!$DE$153:$DE$1048576,0),MATCH((CUADRO!P$5&amp;$E662),'Hoja de Trabajo para listado'!$DE$151:$DG$151,0)),0)+IFERROR(INDEX('Hoja de Trabajo para listado'!$CD$155:$DC$1048576,MATCH($A662,'Hoja de Trabajo para listado'!$CD$155:$CD$1048576,0),MATCH((CUADRO!P$5&amp;$E662),'Hoja de Trabajo para listado'!$CD$151:$DC$151,0)),0)</f>
        <v>0</v>
      </c>
      <c r="Q662" s="314">
        <f ca="1">+IFERROR(INDEX('Hoja de Trabajo para listado'!$A$155:$Z$1048576,MATCH($A662,'Hoja de Trabajo para listado'!$A$155:$A$1048576,0),MATCH((CUADRO!Q$5&amp;$E662),'Hoja de Trabajo para listado'!$A$151:$Z$151,0)),0)+IFERROR(INDEX('Hoja de Trabajo para listado'!$AB$155:$BA$1048576,MATCH($A662,'Hoja de Trabajo para listado'!$AB$155:$AB$1048576,0),MATCH((CUADRO!Q$5&amp;$E662),'Hoja de Trabajo para listado'!$AB$151:$BA$151,0)),0)+IFERROR(INDEX('Hoja de Trabajo para listado'!$BC$155:$CB$1048576,MATCH($A662,'Hoja de Trabajo para listado'!$BC$155:$BC$1048576,0),MATCH((CUADRO!Q$5&amp;$E662),'Hoja de Trabajo para listado'!$BC$151:$CB$151,0)),0)+IFERROR(INDEX('Hoja de Trabajo para listado'!$DE$153:$DG$274,MATCH($A662,'Hoja de Trabajo para listado'!$DE$153:$DE$1048576,0),MATCH((CUADRO!Q$5&amp;$E662),'Hoja de Trabajo para listado'!$DE$151:$DG$151,0)),0)+IFERROR(INDEX('Hoja de Trabajo para listado'!$CD$155:$DC$1048576,MATCH($A662,'Hoja de Trabajo para listado'!$CD$155:$CD$1048576,0),MATCH((CUADRO!Q$5&amp;$E662),'Hoja de Trabajo para listado'!$CD$151:$DC$151,0)),0)</f>
        <v>0</v>
      </c>
      <c r="R662" s="314">
        <f t="shared" ca="1" si="20"/>
        <v>0</v>
      </c>
      <c r="S662" s="322"/>
      <c r="T662" s="314">
        <f ca="1">+T663</f>
        <v>0</v>
      </c>
      <c r="U662" s="313">
        <f t="shared" si="21"/>
        <v>1</v>
      </c>
      <c r="V662" s="319" t="str">
        <f>+VLOOKUP(A662,bd_lista!$A$3:$E$593,5,FALSE)</f>
        <v>Gobiernos Autonomos Municipales</v>
      </c>
      <c r="W662" s="425" t="str">
        <f>+V662</f>
        <v>Gobiernos Autonomos Municipales</v>
      </c>
    </row>
    <row r="663" spans="1:23" customFormat="1" ht="15" hidden="1" customHeight="1">
      <c r="A663" s="323">
        <v>1717</v>
      </c>
      <c r="B663" s="428"/>
      <c r="C663" s="318" t="str">
        <f>+VLOOKUP(A663,bd_lista!$A$3:$C$593,3,FALSE)</f>
        <v>Gobierno Autónomo Municipal de Santa Rosa del Sara</v>
      </c>
      <c r="D663" s="430"/>
      <c r="E663" s="347" t="s">
        <v>1419</v>
      </c>
      <c r="F663" s="314">
        <f ca="1">+IFERROR(INDEX('Hoja de Trabajo para listado'!$A$155:$Z$1048576,MATCH($A663,'Hoja de Trabajo para listado'!$A$155:$A$1048576,0),MATCH((CUADRO!F$5&amp;$E663),'Hoja de Trabajo para listado'!$A$151:$Z$151,0)),0)+IFERROR(INDEX('Hoja de Trabajo para listado'!$AB$155:$BA$1048576,MATCH($A663,'Hoja de Trabajo para listado'!$AB$155:$AB$1048576,0),MATCH((CUADRO!F$5&amp;$E663),'Hoja de Trabajo para listado'!$AB$151:$BA$151,0)),0)+IFERROR(INDEX('Hoja de Trabajo para listado'!$BC$155:$CB$1048576,MATCH($A663,'Hoja de Trabajo para listado'!$BC$155:$BC$1048576,0),MATCH((CUADRO!F$5&amp;$E663),'Hoja de Trabajo para listado'!$BC$151:$CB$151,0)),0)+IFERROR(INDEX('Hoja de Trabajo para listado'!$DE$153:$DG$274,MATCH($A663,'Hoja de Trabajo para listado'!$DE$153:$DE$1048576,0),MATCH((CUADRO!F$5&amp;$E663),'Hoja de Trabajo para listado'!$DE$151:$DG$151,0)),0)+IFERROR(INDEX('Hoja de Trabajo para listado'!$CD$155:$DC$1048576,MATCH($A663,'Hoja de Trabajo para listado'!$CD$155:$CD$1048576,0),MATCH((CUADRO!F$5&amp;$E663),'Hoja de Trabajo para listado'!$CD$151:$DC$151,0)),0)</f>
        <v>0</v>
      </c>
      <c r="G663" s="314">
        <f ca="1">+IFERROR(INDEX('Hoja de Trabajo para listado'!$A$155:$Z$1048576,MATCH($A663,'Hoja de Trabajo para listado'!$A$155:$A$1048576,0),MATCH((CUADRO!G$5&amp;$E663),'Hoja de Trabajo para listado'!$A$151:$Z$151,0)),0)+IFERROR(INDEX('Hoja de Trabajo para listado'!$AB$155:$BA$1048576,MATCH($A663,'Hoja de Trabajo para listado'!$AB$155:$AB$1048576,0),MATCH((CUADRO!G$5&amp;$E663),'Hoja de Trabajo para listado'!$AB$151:$BA$151,0)),0)+IFERROR(INDEX('Hoja de Trabajo para listado'!$BC$155:$CB$1048576,MATCH($A663,'Hoja de Trabajo para listado'!$BC$155:$BC$1048576,0),MATCH((CUADRO!G$5&amp;$E663),'Hoja de Trabajo para listado'!$BC$151:$CB$151,0)),0)+IFERROR(INDEX('Hoja de Trabajo para listado'!$DE$153:$DG$274,MATCH($A663,'Hoja de Trabajo para listado'!$DE$153:$DE$1048576,0),MATCH((CUADRO!G$5&amp;$E663),'Hoja de Trabajo para listado'!$DE$151:$DG$151,0)),0)+IFERROR(INDEX('Hoja de Trabajo para listado'!$CD$155:$DC$1048576,MATCH($A663,'Hoja de Trabajo para listado'!$CD$155:$CD$1048576,0),MATCH((CUADRO!G$5&amp;$E663),'Hoja de Trabajo para listado'!$CD$151:$DC$151,0)),0)</f>
        <v>0</v>
      </c>
      <c r="H663" s="314">
        <f ca="1">+IFERROR(INDEX('Hoja de Trabajo para listado'!$A$155:$Z$1048576,MATCH($A663,'Hoja de Trabajo para listado'!$A$155:$A$1048576,0),MATCH((CUADRO!H$5&amp;$E663),'Hoja de Trabajo para listado'!$A$151:$Z$151,0)),0)+IFERROR(INDEX('Hoja de Trabajo para listado'!$AB$155:$BA$1048576,MATCH($A663,'Hoja de Trabajo para listado'!$AB$155:$AB$1048576,0),MATCH((CUADRO!H$5&amp;$E663),'Hoja de Trabajo para listado'!$AB$151:$BA$151,0)),0)+IFERROR(INDEX('Hoja de Trabajo para listado'!$BC$155:$CB$1048576,MATCH($A663,'Hoja de Trabajo para listado'!$BC$155:$BC$1048576,0),MATCH((CUADRO!H$5&amp;$E663),'Hoja de Trabajo para listado'!$BC$151:$CB$151,0)),0)+IFERROR(INDEX('Hoja de Trabajo para listado'!$DE$153:$DG$274,MATCH($A663,'Hoja de Trabajo para listado'!$DE$153:$DE$1048576,0),MATCH((CUADRO!H$5&amp;$E663),'Hoja de Trabajo para listado'!$DE$151:$DG$151,0)),0)+IFERROR(INDEX('Hoja de Trabajo para listado'!$CD$155:$DC$1048576,MATCH($A663,'Hoja de Trabajo para listado'!$CD$155:$CD$1048576,0),MATCH((CUADRO!H$5&amp;$E663),'Hoja de Trabajo para listado'!$CD$151:$DC$151,0)),0)</f>
        <v>0</v>
      </c>
      <c r="I663" s="314">
        <f ca="1">+IFERROR(INDEX('Hoja de Trabajo para listado'!$A$155:$Z$1048576,MATCH($A663,'Hoja de Trabajo para listado'!$A$155:$A$1048576,0),MATCH((CUADRO!I$5&amp;$E663),'Hoja de Trabajo para listado'!$A$151:$Z$151,0)),0)+IFERROR(INDEX('Hoja de Trabajo para listado'!$AB$155:$BA$1048576,MATCH($A663,'Hoja de Trabajo para listado'!$AB$155:$AB$1048576,0),MATCH((CUADRO!I$5&amp;$E663),'Hoja de Trabajo para listado'!$AB$151:$BA$151,0)),0)+IFERROR(INDEX('Hoja de Trabajo para listado'!$BC$155:$CB$1048576,MATCH($A663,'Hoja de Trabajo para listado'!$BC$155:$BC$1048576,0),MATCH((CUADRO!I$5&amp;$E663),'Hoja de Trabajo para listado'!$BC$151:$CB$151,0)),0)+IFERROR(INDEX('Hoja de Trabajo para listado'!$DE$153:$DG$274,MATCH($A663,'Hoja de Trabajo para listado'!$DE$153:$DE$1048576,0),MATCH((CUADRO!I$5&amp;$E663),'Hoja de Trabajo para listado'!$DE$151:$DG$151,0)),0)+IFERROR(INDEX('Hoja de Trabajo para listado'!$CD$155:$DC$1048576,MATCH($A663,'Hoja de Trabajo para listado'!$CD$155:$CD$1048576,0),MATCH((CUADRO!I$5&amp;$E663),'Hoja de Trabajo para listado'!$CD$151:$DC$151,0)),0)</f>
        <v>0</v>
      </c>
      <c r="J663" s="314">
        <f ca="1">+IFERROR(INDEX('Hoja de Trabajo para listado'!$A$155:$Z$1048576,MATCH($A663,'Hoja de Trabajo para listado'!$A$155:$A$1048576,0),MATCH((CUADRO!J$5&amp;$E663),'Hoja de Trabajo para listado'!$A$151:$Z$151,0)),0)+IFERROR(INDEX('Hoja de Trabajo para listado'!$AB$155:$BA$1048576,MATCH($A663,'Hoja de Trabajo para listado'!$AB$155:$AB$1048576,0),MATCH((CUADRO!J$5&amp;$E663),'Hoja de Trabajo para listado'!$AB$151:$BA$151,0)),0)+IFERROR(INDEX('Hoja de Trabajo para listado'!$BC$155:$CB$1048576,MATCH($A663,'Hoja de Trabajo para listado'!$BC$155:$BC$1048576,0),MATCH((CUADRO!J$5&amp;$E663),'Hoja de Trabajo para listado'!$BC$151:$CB$151,0)),0)+IFERROR(INDEX('Hoja de Trabajo para listado'!$DE$153:$DG$274,MATCH($A663,'Hoja de Trabajo para listado'!$DE$153:$DE$1048576,0),MATCH((CUADRO!J$5&amp;$E663),'Hoja de Trabajo para listado'!$DE$151:$DG$151,0)),0)+IFERROR(INDEX('Hoja de Trabajo para listado'!$CD$155:$DC$1048576,MATCH($A663,'Hoja de Trabajo para listado'!$CD$155:$CD$1048576,0),MATCH((CUADRO!J$5&amp;$E663),'Hoja de Trabajo para listado'!$CD$151:$DC$151,0)),0)</f>
        <v>0</v>
      </c>
      <c r="K663" s="314">
        <f ca="1">+IFERROR(INDEX('Hoja de Trabajo para listado'!$A$155:$Z$1048576,MATCH($A663,'Hoja de Trabajo para listado'!$A$155:$A$1048576,0),MATCH((CUADRO!K$5&amp;$E663),'Hoja de Trabajo para listado'!$A$151:$Z$151,0)),0)+IFERROR(INDEX('Hoja de Trabajo para listado'!$AB$155:$BA$1048576,MATCH($A663,'Hoja de Trabajo para listado'!$AB$155:$AB$1048576,0),MATCH((CUADRO!K$5&amp;$E663),'Hoja de Trabajo para listado'!$AB$151:$BA$151,0)),0)+IFERROR(INDEX('Hoja de Trabajo para listado'!$BC$155:$CB$1048576,MATCH($A663,'Hoja de Trabajo para listado'!$BC$155:$BC$1048576,0),MATCH((CUADRO!K$5&amp;$E663),'Hoja de Trabajo para listado'!$BC$151:$CB$151,0)),0)+IFERROR(INDEX('Hoja de Trabajo para listado'!$DE$153:$DG$274,MATCH($A663,'Hoja de Trabajo para listado'!$DE$153:$DE$1048576,0),MATCH((CUADRO!K$5&amp;$E663),'Hoja de Trabajo para listado'!$DE$151:$DG$151,0)),0)+IFERROR(INDEX('Hoja de Trabajo para listado'!$CD$155:$DC$1048576,MATCH($A663,'Hoja de Trabajo para listado'!$CD$155:$CD$1048576,0),MATCH((CUADRO!K$5&amp;$E663),'Hoja de Trabajo para listado'!$CD$151:$DC$151,0)),0)</f>
        <v>0</v>
      </c>
      <c r="L663" s="314">
        <f ca="1">+IFERROR(INDEX('Hoja de Trabajo para listado'!$A$155:$Z$1048576,MATCH($A663,'Hoja de Trabajo para listado'!$A$155:$A$1048576,0),MATCH((CUADRO!L$5&amp;$E663),'Hoja de Trabajo para listado'!$A$151:$Z$151,0)),0)+IFERROR(INDEX('Hoja de Trabajo para listado'!$AB$155:$BA$1048576,MATCH($A663,'Hoja de Trabajo para listado'!$AB$155:$AB$1048576,0),MATCH((CUADRO!L$5&amp;$E663),'Hoja de Trabajo para listado'!$AB$151:$BA$151,0)),0)+IFERROR(INDEX('Hoja de Trabajo para listado'!$BC$155:$CB$1048576,MATCH($A663,'Hoja de Trabajo para listado'!$BC$155:$BC$1048576,0),MATCH((CUADRO!L$5&amp;$E663),'Hoja de Trabajo para listado'!$BC$151:$CB$151,0)),0)+IFERROR(INDEX('Hoja de Trabajo para listado'!$DE$153:$DG$274,MATCH($A663,'Hoja de Trabajo para listado'!$DE$153:$DE$1048576,0),MATCH((CUADRO!L$5&amp;$E663),'Hoja de Trabajo para listado'!$DE$151:$DG$151,0)),0)+IFERROR(INDEX('Hoja de Trabajo para listado'!$CD$155:$DC$1048576,MATCH($A663,'Hoja de Trabajo para listado'!$CD$155:$CD$1048576,0),MATCH((CUADRO!L$5&amp;$E663),'Hoja de Trabajo para listado'!$CD$151:$DC$151,0)),0)</f>
        <v>0</v>
      </c>
      <c r="M663" s="314">
        <f ca="1">+IFERROR(INDEX('Hoja de Trabajo para listado'!$A$155:$Z$1048576,MATCH($A663,'Hoja de Trabajo para listado'!$A$155:$A$1048576,0),MATCH((CUADRO!M$5&amp;$E663),'Hoja de Trabajo para listado'!$A$151:$Z$151,0)),0)+IFERROR(INDEX('Hoja de Trabajo para listado'!$AB$155:$BA$1048576,MATCH($A663,'Hoja de Trabajo para listado'!$AB$155:$AB$1048576,0),MATCH((CUADRO!M$5&amp;$E663),'Hoja de Trabajo para listado'!$AB$151:$BA$151,0)),0)+IFERROR(INDEX('Hoja de Trabajo para listado'!$BC$155:$CB$1048576,MATCH($A663,'Hoja de Trabajo para listado'!$BC$155:$BC$1048576,0),MATCH((CUADRO!M$5&amp;$E663),'Hoja de Trabajo para listado'!$BC$151:$CB$151,0)),0)+IFERROR(INDEX('Hoja de Trabajo para listado'!$DE$153:$DG$274,MATCH($A663,'Hoja de Trabajo para listado'!$DE$153:$DE$1048576,0),MATCH((CUADRO!M$5&amp;$E663),'Hoja de Trabajo para listado'!$DE$151:$DG$151,0)),0)+IFERROR(INDEX('Hoja de Trabajo para listado'!$CD$155:$DC$1048576,MATCH($A663,'Hoja de Trabajo para listado'!$CD$155:$CD$1048576,0),MATCH((CUADRO!M$5&amp;$E663),'Hoja de Trabajo para listado'!$CD$151:$DC$151,0)),0)</f>
        <v>0</v>
      </c>
      <c r="N663" s="314">
        <f ca="1">+IFERROR(INDEX('Hoja de Trabajo para listado'!$A$155:$Z$1048576,MATCH($A663,'Hoja de Trabajo para listado'!$A$155:$A$1048576,0),MATCH((CUADRO!N$5&amp;$E663),'Hoja de Trabajo para listado'!$A$151:$Z$151,0)),0)+IFERROR(INDEX('Hoja de Trabajo para listado'!$AB$155:$BA$1048576,MATCH($A663,'Hoja de Trabajo para listado'!$AB$155:$AB$1048576,0),MATCH((CUADRO!N$5&amp;$E663),'Hoja de Trabajo para listado'!$AB$151:$BA$151,0)),0)+IFERROR(INDEX('Hoja de Trabajo para listado'!$BC$155:$CB$1048576,MATCH($A663,'Hoja de Trabajo para listado'!$BC$155:$BC$1048576,0),MATCH((CUADRO!N$5&amp;$E663),'Hoja de Trabajo para listado'!$BC$151:$CB$151,0)),0)+IFERROR(INDEX('Hoja de Trabajo para listado'!$DE$153:$DG$274,MATCH($A663,'Hoja de Trabajo para listado'!$DE$153:$DE$1048576,0),MATCH((CUADRO!N$5&amp;$E663),'Hoja de Trabajo para listado'!$DE$151:$DG$151,0)),0)+IFERROR(INDEX('Hoja de Trabajo para listado'!$CD$155:$DC$1048576,MATCH($A663,'Hoja de Trabajo para listado'!$CD$155:$CD$1048576,0),MATCH((CUADRO!N$5&amp;$E663),'Hoja de Trabajo para listado'!$CD$151:$DC$151,0)),0)</f>
        <v>0</v>
      </c>
      <c r="O663" s="314">
        <f ca="1">+IFERROR(INDEX('Hoja de Trabajo para listado'!$A$155:$Z$1048576,MATCH($A663,'Hoja de Trabajo para listado'!$A$155:$A$1048576,0),MATCH((CUADRO!O$5&amp;$E663),'Hoja de Trabajo para listado'!$A$151:$Z$151,0)),0)+IFERROR(INDEX('Hoja de Trabajo para listado'!$AB$155:$BA$1048576,MATCH($A663,'Hoja de Trabajo para listado'!$AB$155:$AB$1048576,0),MATCH((CUADRO!O$5&amp;$E663),'Hoja de Trabajo para listado'!$AB$151:$BA$151,0)),0)+IFERROR(INDEX('Hoja de Trabajo para listado'!$BC$155:$CB$1048576,MATCH($A663,'Hoja de Trabajo para listado'!$BC$155:$BC$1048576,0),MATCH((CUADRO!O$5&amp;$E663),'Hoja de Trabajo para listado'!$BC$151:$CB$151,0)),0)+IFERROR(INDEX('Hoja de Trabajo para listado'!$DE$153:$DG$274,MATCH($A663,'Hoja de Trabajo para listado'!$DE$153:$DE$1048576,0),MATCH((CUADRO!O$5&amp;$E663),'Hoja de Trabajo para listado'!$DE$151:$DG$151,0)),0)+IFERROR(INDEX('Hoja de Trabajo para listado'!$CD$155:$DC$1048576,MATCH($A663,'Hoja de Trabajo para listado'!$CD$155:$CD$1048576,0),MATCH((CUADRO!O$5&amp;$E663),'Hoja de Trabajo para listado'!$CD$151:$DC$151,0)),0)</f>
        <v>0</v>
      </c>
      <c r="P663" s="314">
        <f ca="1">+IFERROR(INDEX('Hoja de Trabajo para listado'!$A$155:$Z$1048576,MATCH($A663,'Hoja de Trabajo para listado'!$A$155:$A$1048576,0),MATCH((CUADRO!P$5&amp;$E663),'Hoja de Trabajo para listado'!$A$151:$Z$151,0)),0)+IFERROR(INDEX('Hoja de Trabajo para listado'!$AB$155:$BA$1048576,MATCH($A663,'Hoja de Trabajo para listado'!$AB$155:$AB$1048576,0),MATCH((CUADRO!P$5&amp;$E663),'Hoja de Trabajo para listado'!$AB$151:$BA$151,0)),0)+IFERROR(INDEX('Hoja de Trabajo para listado'!$BC$155:$CB$1048576,MATCH($A663,'Hoja de Trabajo para listado'!$BC$155:$BC$1048576,0),MATCH((CUADRO!P$5&amp;$E663),'Hoja de Trabajo para listado'!$BC$151:$CB$151,0)),0)+IFERROR(INDEX('Hoja de Trabajo para listado'!$DE$153:$DG$274,MATCH($A663,'Hoja de Trabajo para listado'!$DE$153:$DE$1048576,0),MATCH((CUADRO!P$5&amp;$E663),'Hoja de Trabajo para listado'!$DE$151:$DG$151,0)),0)+IFERROR(INDEX('Hoja de Trabajo para listado'!$CD$155:$DC$1048576,MATCH($A663,'Hoja de Trabajo para listado'!$CD$155:$CD$1048576,0),MATCH((CUADRO!P$5&amp;$E663),'Hoja de Trabajo para listado'!$CD$151:$DC$151,0)),0)</f>
        <v>0</v>
      </c>
      <c r="Q663" s="314">
        <f ca="1">+IFERROR(INDEX('Hoja de Trabajo para listado'!$A$155:$Z$1048576,MATCH($A663,'Hoja de Trabajo para listado'!$A$155:$A$1048576,0),MATCH((CUADRO!Q$5&amp;$E663),'Hoja de Trabajo para listado'!$A$151:$Z$151,0)),0)+IFERROR(INDEX('Hoja de Trabajo para listado'!$AB$155:$BA$1048576,MATCH($A663,'Hoja de Trabajo para listado'!$AB$155:$AB$1048576,0),MATCH((CUADRO!Q$5&amp;$E663),'Hoja de Trabajo para listado'!$AB$151:$BA$151,0)),0)+IFERROR(INDEX('Hoja de Trabajo para listado'!$BC$155:$CB$1048576,MATCH($A663,'Hoja de Trabajo para listado'!$BC$155:$BC$1048576,0),MATCH((CUADRO!Q$5&amp;$E663),'Hoja de Trabajo para listado'!$BC$151:$CB$151,0)),0)+IFERROR(INDEX('Hoja de Trabajo para listado'!$DE$153:$DG$274,MATCH($A663,'Hoja de Trabajo para listado'!$DE$153:$DE$1048576,0),MATCH((CUADRO!Q$5&amp;$E663),'Hoja de Trabajo para listado'!$DE$151:$DG$151,0)),0)+IFERROR(INDEX('Hoja de Trabajo para listado'!$CD$155:$DC$1048576,MATCH($A663,'Hoja de Trabajo para listado'!$CD$155:$CD$1048576,0),MATCH((CUADRO!Q$5&amp;$E663),'Hoja de Trabajo para listado'!$CD$151:$DC$151,0)),0)</f>
        <v>0</v>
      </c>
      <c r="R663" s="314">
        <f t="shared" ca="1" si="20"/>
        <v>0</v>
      </c>
      <c r="S663" s="322">
        <f ca="1">+R662+R663</f>
        <v>0</v>
      </c>
      <c r="T663" s="314">
        <f ca="1">+S663</f>
        <v>0</v>
      </c>
      <c r="U663" s="313">
        <f t="shared" si="21"/>
        <v>2</v>
      </c>
      <c r="V663" s="319" t="str">
        <f>+VLOOKUP(A663,bd_lista!$A$3:$E$593,5,FALSE)</f>
        <v>Gobiernos Autonomos Municipales</v>
      </c>
      <c r="W663" s="426"/>
    </row>
    <row r="664" spans="1:23" customFormat="1" ht="27" hidden="1" customHeight="1">
      <c r="A664" s="323">
        <v>1718</v>
      </c>
      <c r="B664" s="427">
        <f>+A664</f>
        <v>1718</v>
      </c>
      <c r="C664" s="318" t="str">
        <f>+VLOOKUP(A664,bd_lista!$A$3:$C$593,3,FALSE)</f>
        <v>Gobierno Autónomo Municipal de Lagunillas</v>
      </c>
      <c r="D664" s="429" t="str">
        <f>+C664</f>
        <v>Gobierno Autónomo Municipal de Lagunillas</v>
      </c>
      <c r="E664" s="346" t="s">
        <v>1418</v>
      </c>
      <c r="F664" s="314">
        <f ca="1">+IFERROR(INDEX('Hoja de Trabajo para listado'!$A$155:$Z$1048576,MATCH($A664,'Hoja de Trabajo para listado'!$A$155:$A$1048576,0),MATCH((CUADRO!F$5&amp;$E664),'Hoja de Trabajo para listado'!$A$151:$Z$151,0)),0)+IFERROR(INDEX('Hoja de Trabajo para listado'!$AB$155:$BA$1048576,MATCH($A664,'Hoja de Trabajo para listado'!$AB$155:$AB$1048576,0),MATCH((CUADRO!F$5&amp;$E664),'Hoja de Trabajo para listado'!$AB$151:$BA$151,0)),0)+IFERROR(INDEX('Hoja de Trabajo para listado'!$BC$155:$CB$1048576,MATCH($A664,'Hoja de Trabajo para listado'!$BC$155:$BC$1048576,0),MATCH((CUADRO!F$5&amp;$E664),'Hoja de Trabajo para listado'!$BC$151:$CB$151,0)),0)+IFERROR(INDEX('Hoja de Trabajo para listado'!$DE$153:$DG$274,MATCH($A664,'Hoja de Trabajo para listado'!$DE$153:$DE$1048576,0),MATCH((CUADRO!F$5&amp;$E664),'Hoja de Trabajo para listado'!$DE$151:$DG$151,0)),0)+IFERROR(INDEX('Hoja de Trabajo para listado'!$CD$155:$DC$1048576,MATCH($A664,'Hoja de Trabajo para listado'!$CD$155:$CD$1048576,0),MATCH((CUADRO!F$5&amp;$E664),'Hoja de Trabajo para listado'!$CD$151:$DC$151,0)),0)</f>
        <v>0</v>
      </c>
      <c r="G664" s="314">
        <f ca="1">+IFERROR(INDEX('Hoja de Trabajo para listado'!$A$155:$Z$1048576,MATCH($A664,'Hoja de Trabajo para listado'!$A$155:$A$1048576,0),MATCH((CUADRO!G$5&amp;$E664),'Hoja de Trabajo para listado'!$A$151:$Z$151,0)),0)+IFERROR(INDEX('Hoja de Trabajo para listado'!$AB$155:$BA$1048576,MATCH($A664,'Hoja de Trabajo para listado'!$AB$155:$AB$1048576,0),MATCH((CUADRO!G$5&amp;$E664),'Hoja de Trabajo para listado'!$AB$151:$BA$151,0)),0)+IFERROR(INDEX('Hoja de Trabajo para listado'!$BC$155:$CB$1048576,MATCH($A664,'Hoja de Trabajo para listado'!$BC$155:$BC$1048576,0),MATCH((CUADRO!G$5&amp;$E664),'Hoja de Trabajo para listado'!$BC$151:$CB$151,0)),0)+IFERROR(INDEX('Hoja de Trabajo para listado'!$DE$153:$DG$274,MATCH($A664,'Hoja de Trabajo para listado'!$DE$153:$DE$1048576,0),MATCH((CUADRO!G$5&amp;$E664),'Hoja de Trabajo para listado'!$DE$151:$DG$151,0)),0)+IFERROR(INDEX('Hoja de Trabajo para listado'!$CD$155:$DC$1048576,MATCH($A664,'Hoja de Trabajo para listado'!$CD$155:$CD$1048576,0),MATCH((CUADRO!G$5&amp;$E664),'Hoja de Trabajo para listado'!$CD$151:$DC$151,0)),0)</f>
        <v>0</v>
      </c>
      <c r="H664" s="314">
        <f ca="1">+IFERROR(INDEX('Hoja de Trabajo para listado'!$A$155:$Z$1048576,MATCH($A664,'Hoja de Trabajo para listado'!$A$155:$A$1048576,0),MATCH((CUADRO!H$5&amp;$E664),'Hoja de Trabajo para listado'!$A$151:$Z$151,0)),0)+IFERROR(INDEX('Hoja de Trabajo para listado'!$AB$155:$BA$1048576,MATCH($A664,'Hoja de Trabajo para listado'!$AB$155:$AB$1048576,0),MATCH((CUADRO!H$5&amp;$E664),'Hoja de Trabajo para listado'!$AB$151:$BA$151,0)),0)+IFERROR(INDEX('Hoja de Trabajo para listado'!$BC$155:$CB$1048576,MATCH($A664,'Hoja de Trabajo para listado'!$BC$155:$BC$1048576,0),MATCH((CUADRO!H$5&amp;$E664),'Hoja de Trabajo para listado'!$BC$151:$CB$151,0)),0)+IFERROR(INDEX('Hoja de Trabajo para listado'!$DE$153:$DG$274,MATCH($A664,'Hoja de Trabajo para listado'!$DE$153:$DE$1048576,0),MATCH((CUADRO!H$5&amp;$E664),'Hoja de Trabajo para listado'!$DE$151:$DG$151,0)),0)+IFERROR(INDEX('Hoja de Trabajo para listado'!$CD$155:$DC$1048576,MATCH($A664,'Hoja de Trabajo para listado'!$CD$155:$CD$1048576,0),MATCH((CUADRO!H$5&amp;$E664),'Hoja de Trabajo para listado'!$CD$151:$DC$151,0)),0)</f>
        <v>0</v>
      </c>
      <c r="I664" s="314">
        <f ca="1">+IFERROR(INDEX('Hoja de Trabajo para listado'!$A$155:$Z$1048576,MATCH($A664,'Hoja de Trabajo para listado'!$A$155:$A$1048576,0),MATCH((CUADRO!I$5&amp;$E664),'Hoja de Trabajo para listado'!$A$151:$Z$151,0)),0)+IFERROR(INDEX('Hoja de Trabajo para listado'!$AB$155:$BA$1048576,MATCH($A664,'Hoja de Trabajo para listado'!$AB$155:$AB$1048576,0),MATCH((CUADRO!I$5&amp;$E664),'Hoja de Trabajo para listado'!$AB$151:$BA$151,0)),0)+IFERROR(INDEX('Hoja de Trabajo para listado'!$BC$155:$CB$1048576,MATCH($A664,'Hoja de Trabajo para listado'!$BC$155:$BC$1048576,0),MATCH((CUADRO!I$5&amp;$E664),'Hoja de Trabajo para listado'!$BC$151:$CB$151,0)),0)+IFERROR(INDEX('Hoja de Trabajo para listado'!$DE$153:$DG$274,MATCH($A664,'Hoja de Trabajo para listado'!$DE$153:$DE$1048576,0),MATCH((CUADRO!I$5&amp;$E664),'Hoja de Trabajo para listado'!$DE$151:$DG$151,0)),0)+IFERROR(INDEX('Hoja de Trabajo para listado'!$CD$155:$DC$1048576,MATCH($A664,'Hoja de Trabajo para listado'!$CD$155:$CD$1048576,0),MATCH((CUADRO!I$5&amp;$E664),'Hoja de Trabajo para listado'!$CD$151:$DC$151,0)),0)</f>
        <v>0</v>
      </c>
      <c r="J664" s="314">
        <f ca="1">+IFERROR(INDEX('Hoja de Trabajo para listado'!$A$155:$Z$1048576,MATCH($A664,'Hoja de Trabajo para listado'!$A$155:$A$1048576,0),MATCH((CUADRO!J$5&amp;$E664),'Hoja de Trabajo para listado'!$A$151:$Z$151,0)),0)+IFERROR(INDEX('Hoja de Trabajo para listado'!$AB$155:$BA$1048576,MATCH($A664,'Hoja de Trabajo para listado'!$AB$155:$AB$1048576,0),MATCH((CUADRO!J$5&amp;$E664),'Hoja de Trabajo para listado'!$AB$151:$BA$151,0)),0)+IFERROR(INDEX('Hoja de Trabajo para listado'!$BC$155:$CB$1048576,MATCH($A664,'Hoja de Trabajo para listado'!$BC$155:$BC$1048576,0),MATCH((CUADRO!J$5&amp;$E664),'Hoja de Trabajo para listado'!$BC$151:$CB$151,0)),0)+IFERROR(INDEX('Hoja de Trabajo para listado'!$DE$153:$DG$274,MATCH($A664,'Hoja de Trabajo para listado'!$DE$153:$DE$1048576,0),MATCH((CUADRO!J$5&amp;$E664),'Hoja de Trabajo para listado'!$DE$151:$DG$151,0)),0)+IFERROR(INDEX('Hoja de Trabajo para listado'!$CD$155:$DC$1048576,MATCH($A664,'Hoja de Trabajo para listado'!$CD$155:$CD$1048576,0),MATCH((CUADRO!J$5&amp;$E664),'Hoja de Trabajo para listado'!$CD$151:$DC$151,0)),0)</f>
        <v>0</v>
      </c>
      <c r="K664" s="314">
        <f ca="1">+IFERROR(INDEX('Hoja de Trabajo para listado'!$A$155:$Z$1048576,MATCH($A664,'Hoja de Trabajo para listado'!$A$155:$A$1048576,0),MATCH((CUADRO!K$5&amp;$E664),'Hoja de Trabajo para listado'!$A$151:$Z$151,0)),0)+IFERROR(INDEX('Hoja de Trabajo para listado'!$AB$155:$BA$1048576,MATCH($A664,'Hoja de Trabajo para listado'!$AB$155:$AB$1048576,0),MATCH((CUADRO!K$5&amp;$E664),'Hoja de Trabajo para listado'!$AB$151:$BA$151,0)),0)+IFERROR(INDEX('Hoja de Trabajo para listado'!$BC$155:$CB$1048576,MATCH($A664,'Hoja de Trabajo para listado'!$BC$155:$BC$1048576,0),MATCH((CUADRO!K$5&amp;$E664),'Hoja de Trabajo para listado'!$BC$151:$CB$151,0)),0)+IFERROR(INDEX('Hoja de Trabajo para listado'!$DE$153:$DG$274,MATCH($A664,'Hoja de Trabajo para listado'!$DE$153:$DE$1048576,0),MATCH((CUADRO!K$5&amp;$E664),'Hoja de Trabajo para listado'!$DE$151:$DG$151,0)),0)+IFERROR(INDEX('Hoja de Trabajo para listado'!$CD$155:$DC$1048576,MATCH($A664,'Hoja de Trabajo para listado'!$CD$155:$CD$1048576,0),MATCH((CUADRO!K$5&amp;$E664),'Hoja de Trabajo para listado'!$CD$151:$DC$151,0)),0)</f>
        <v>0</v>
      </c>
      <c r="L664" s="314">
        <f ca="1">+IFERROR(INDEX('Hoja de Trabajo para listado'!$A$155:$Z$1048576,MATCH($A664,'Hoja de Trabajo para listado'!$A$155:$A$1048576,0),MATCH((CUADRO!L$5&amp;$E664),'Hoja de Trabajo para listado'!$A$151:$Z$151,0)),0)+IFERROR(INDEX('Hoja de Trabajo para listado'!$AB$155:$BA$1048576,MATCH($A664,'Hoja de Trabajo para listado'!$AB$155:$AB$1048576,0),MATCH((CUADRO!L$5&amp;$E664),'Hoja de Trabajo para listado'!$AB$151:$BA$151,0)),0)+IFERROR(INDEX('Hoja de Trabajo para listado'!$BC$155:$CB$1048576,MATCH($A664,'Hoja de Trabajo para listado'!$BC$155:$BC$1048576,0),MATCH((CUADRO!L$5&amp;$E664),'Hoja de Trabajo para listado'!$BC$151:$CB$151,0)),0)+IFERROR(INDEX('Hoja de Trabajo para listado'!$DE$153:$DG$274,MATCH($A664,'Hoja de Trabajo para listado'!$DE$153:$DE$1048576,0),MATCH((CUADRO!L$5&amp;$E664),'Hoja de Trabajo para listado'!$DE$151:$DG$151,0)),0)+IFERROR(INDEX('Hoja de Trabajo para listado'!$CD$155:$DC$1048576,MATCH($A664,'Hoja de Trabajo para listado'!$CD$155:$CD$1048576,0),MATCH((CUADRO!L$5&amp;$E664),'Hoja de Trabajo para listado'!$CD$151:$DC$151,0)),0)</f>
        <v>0</v>
      </c>
      <c r="M664" s="314">
        <f ca="1">+IFERROR(INDEX('Hoja de Trabajo para listado'!$A$155:$Z$1048576,MATCH($A664,'Hoja de Trabajo para listado'!$A$155:$A$1048576,0),MATCH((CUADRO!M$5&amp;$E664),'Hoja de Trabajo para listado'!$A$151:$Z$151,0)),0)+IFERROR(INDEX('Hoja de Trabajo para listado'!$AB$155:$BA$1048576,MATCH($A664,'Hoja de Trabajo para listado'!$AB$155:$AB$1048576,0),MATCH((CUADRO!M$5&amp;$E664),'Hoja de Trabajo para listado'!$AB$151:$BA$151,0)),0)+IFERROR(INDEX('Hoja de Trabajo para listado'!$BC$155:$CB$1048576,MATCH($A664,'Hoja de Trabajo para listado'!$BC$155:$BC$1048576,0),MATCH((CUADRO!M$5&amp;$E664),'Hoja de Trabajo para listado'!$BC$151:$CB$151,0)),0)+IFERROR(INDEX('Hoja de Trabajo para listado'!$DE$153:$DG$274,MATCH($A664,'Hoja de Trabajo para listado'!$DE$153:$DE$1048576,0),MATCH((CUADRO!M$5&amp;$E664),'Hoja de Trabajo para listado'!$DE$151:$DG$151,0)),0)+IFERROR(INDEX('Hoja de Trabajo para listado'!$CD$155:$DC$1048576,MATCH($A664,'Hoja de Trabajo para listado'!$CD$155:$CD$1048576,0),MATCH((CUADRO!M$5&amp;$E664),'Hoja de Trabajo para listado'!$CD$151:$DC$151,0)),0)</f>
        <v>0</v>
      </c>
      <c r="N664" s="314">
        <f ca="1">+IFERROR(INDEX('Hoja de Trabajo para listado'!$A$155:$Z$1048576,MATCH($A664,'Hoja de Trabajo para listado'!$A$155:$A$1048576,0),MATCH((CUADRO!N$5&amp;$E664),'Hoja de Trabajo para listado'!$A$151:$Z$151,0)),0)+IFERROR(INDEX('Hoja de Trabajo para listado'!$AB$155:$BA$1048576,MATCH($A664,'Hoja de Trabajo para listado'!$AB$155:$AB$1048576,0),MATCH((CUADRO!N$5&amp;$E664),'Hoja de Trabajo para listado'!$AB$151:$BA$151,0)),0)+IFERROR(INDEX('Hoja de Trabajo para listado'!$BC$155:$CB$1048576,MATCH($A664,'Hoja de Trabajo para listado'!$BC$155:$BC$1048576,0),MATCH((CUADRO!N$5&amp;$E664),'Hoja de Trabajo para listado'!$BC$151:$CB$151,0)),0)+IFERROR(INDEX('Hoja de Trabajo para listado'!$DE$153:$DG$274,MATCH($A664,'Hoja de Trabajo para listado'!$DE$153:$DE$1048576,0),MATCH((CUADRO!N$5&amp;$E664),'Hoja de Trabajo para listado'!$DE$151:$DG$151,0)),0)+IFERROR(INDEX('Hoja de Trabajo para listado'!$CD$155:$DC$1048576,MATCH($A664,'Hoja de Trabajo para listado'!$CD$155:$CD$1048576,0),MATCH((CUADRO!N$5&amp;$E664),'Hoja de Trabajo para listado'!$CD$151:$DC$151,0)),0)</f>
        <v>0</v>
      </c>
      <c r="O664" s="314">
        <f ca="1">+IFERROR(INDEX('Hoja de Trabajo para listado'!$A$155:$Z$1048576,MATCH($A664,'Hoja de Trabajo para listado'!$A$155:$A$1048576,0),MATCH((CUADRO!O$5&amp;$E664),'Hoja de Trabajo para listado'!$A$151:$Z$151,0)),0)+IFERROR(INDEX('Hoja de Trabajo para listado'!$AB$155:$BA$1048576,MATCH($A664,'Hoja de Trabajo para listado'!$AB$155:$AB$1048576,0),MATCH((CUADRO!O$5&amp;$E664),'Hoja de Trabajo para listado'!$AB$151:$BA$151,0)),0)+IFERROR(INDEX('Hoja de Trabajo para listado'!$BC$155:$CB$1048576,MATCH($A664,'Hoja de Trabajo para listado'!$BC$155:$BC$1048576,0),MATCH((CUADRO!O$5&amp;$E664),'Hoja de Trabajo para listado'!$BC$151:$CB$151,0)),0)+IFERROR(INDEX('Hoja de Trabajo para listado'!$DE$153:$DG$274,MATCH($A664,'Hoja de Trabajo para listado'!$DE$153:$DE$1048576,0),MATCH((CUADRO!O$5&amp;$E664),'Hoja de Trabajo para listado'!$DE$151:$DG$151,0)),0)+IFERROR(INDEX('Hoja de Trabajo para listado'!$CD$155:$DC$1048576,MATCH($A664,'Hoja de Trabajo para listado'!$CD$155:$CD$1048576,0),MATCH((CUADRO!O$5&amp;$E664),'Hoja de Trabajo para listado'!$CD$151:$DC$151,0)),0)</f>
        <v>0</v>
      </c>
      <c r="P664" s="314">
        <f ca="1">+IFERROR(INDEX('Hoja de Trabajo para listado'!$A$155:$Z$1048576,MATCH($A664,'Hoja de Trabajo para listado'!$A$155:$A$1048576,0),MATCH((CUADRO!P$5&amp;$E664),'Hoja de Trabajo para listado'!$A$151:$Z$151,0)),0)+IFERROR(INDEX('Hoja de Trabajo para listado'!$AB$155:$BA$1048576,MATCH($A664,'Hoja de Trabajo para listado'!$AB$155:$AB$1048576,0),MATCH((CUADRO!P$5&amp;$E664),'Hoja de Trabajo para listado'!$AB$151:$BA$151,0)),0)+IFERROR(INDEX('Hoja de Trabajo para listado'!$BC$155:$CB$1048576,MATCH($A664,'Hoja de Trabajo para listado'!$BC$155:$BC$1048576,0),MATCH((CUADRO!P$5&amp;$E664),'Hoja de Trabajo para listado'!$BC$151:$CB$151,0)),0)+IFERROR(INDEX('Hoja de Trabajo para listado'!$DE$153:$DG$274,MATCH($A664,'Hoja de Trabajo para listado'!$DE$153:$DE$1048576,0),MATCH((CUADRO!P$5&amp;$E664),'Hoja de Trabajo para listado'!$DE$151:$DG$151,0)),0)+IFERROR(INDEX('Hoja de Trabajo para listado'!$CD$155:$DC$1048576,MATCH($A664,'Hoja de Trabajo para listado'!$CD$155:$CD$1048576,0),MATCH((CUADRO!P$5&amp;$E664),'Hoja de Trabajo para listado'!$CD$151:$DC$151,0)),0)</f>
        <v>0</v>
      </c>
      <c r="Q664" s="314">
        <f ca="1">+IFERROR(INDEX('Hoja de Trabajo para listado'!$A$155:$Z$1048576,MATCH($A664,'Hoja de Trabajo para listado'!$A$155:$A$1048576,0),MATCH((CUADRO!Q$5&amp;$E664),'Hoja de Trabajo para listado'!$A$151:$Z$151,0)),0)+IFERROR(INDEX('Hoja de Trabajo para listado'!$AB$155:$BA$1048576,MATCH($A664,'Hoja de Trabajo para listado'!$AB$155:$AB$1048576,0),MATCH((CUADRO!Q$5&amp;$E664),'Hoja de Trabajo para listado'!$AB$151:$BA$151,0)),0)+IFERROR(INDEX('Hoja de Trabajo para listado'!$BC$155:$CB$1048576,MATCH($A664,'Hoja de Trabajo para listado'!$BC$155:$BC$1048576,0),MATCH((CUADRO!Q$5&amp;$E664),'Hoja de Trabajo para listado'!$BC$151:$CB$151,0)),0)+IFERROR(INDEX('Hoja de Trabajo para listado'!$DE$153:$DG$274,MATCH($A664,'Hoja de Trabajo para listado'!$DE$153:$DE$1048576,0),MATCH((CUADRO!Q$5&amp;$E664),'Hoja de Trabajo para listado'!$DE$151:$DG$151,0)),0)+IFERROR(INDEX('Hoja de Trabajo para listado'!$CD$155:$DC$1048576,MATCH($A664,'Hoja de Trabajo para listado'!$CD$155:$CD$1048576,0),MATCH((CUADRO!Q$5&amp;$E664),'Hoja de Trabajo para listado'!$CD$151:$DC$151,0)),0)</f>
        <v>0</v>
      </c>
      <c r="R664" s="314">
        <f t="shared" ca="1" si="20"/>
        <v>0</v>
      </c>
      <c r="S664" s="322"/>
      <c r="T664" s="314">
        <f ca="1">+T665</f>
        <v>0</v>
      </c>
      <c r="U664" s="313">
        <f t="shared" si="21"/>
        <v>1</v>
      </c>
      <c r="V664" s="319" t="str">
        <f>+VLOOKUP(A664,bd_lista!$A$3:$E$593,5,FALSE)</f>
        <v>Gobiernos Autonomos Municipales</v>
      </c>
      <c r="W664" s="425" t="str">
        <f>+V664</f>
        <v>Gobiernos Autonomos Municipales</v>
      </c>
    </row>
    <row r="665" spans="1:23" customFormat="1" ht="27" hidden="1" customHeight="1">
      <c r="A665" s="323">
        <v>1718</v>
      </c>
      <c r="B665" s="428"/>
      <c r="C665" s="318" t="str">
        <f>+VLOOKUP(A665,bd_lista!$A$3:$C$593,3,FALSE)</f>
        <v>Gobierno Autónomo Municipal de Lagunillas</v>
      </c>
      <c r="D665" s="430"/>
      <c r="E665" s="347" t="s">
        <v>1419</v>
      </c>
      <c r="F665" s="314">
        <f ca="1">+IFERROR(INDEX('Hoja de Trabajo para listado'!$A$155:$Z$1048576,MATCH($A665,'Hoja de Trabajo para listado'!$A$155:$A$1048576,0),MATCH((CUADRO!F$5&amp;$E665),'Hoja de Trabajo para listado'!$A$151:$Z$151,0)),0)+IFERROR(INDEX('Hoja de Trabajo para listado'!$AB$155:$BA$1048576,MATCH($A665,'Hoja de Trabajo para listado'!$AB$155:$AB$1048576,0),MATCH((CUADRO!F$5&amp;$E665),'Hoja de Trabajo para listado'!$AB$151:$BA$151,0)),0)+IFERROR(INDEX('Hoja de Trabajo para listado'!$BC$155:$CB$1048576,MATCH($A665,'Hoja de Trabajo para listado'!$BC$155:$BC$1048576,0),MATCH((CUADRO!F$5&amp;$E665),'Hoja de Trabajo para listado'!$BC$151:$CB$151,0)),0)+IFERROR(INDEX('Hoja de Trabajo para listado'!$DE$153:$DG$274,MATCH($A665,'Hoja de Trabajo para listado'!$DE$153:$DE$1048576,0),MATCH((CUADRO!F$5&amp;$E665),'Hoja de Trabajo para listado'!$DE$151:$DG$151,0)),0)+IFERROR(INDEX('Hoja de Trabajo para listado'!$CD$155:$DC$1048576,MATCH($A665,'Hoja de Trabajo para listado'!$CD$155:$CD$1048576,0),MATCH((CUADRO!F$5&amp;$E665),'Hoja de Trabajo para listado'!$CD$151:$DC$151,0)),0)</f>
        <v>0</v>
      </c>
      <c r="G665" s="314">
        <f ca="1">+IFERROR(INDEX('Hoja de Trabajo para listado'!$A$155:$Z$1048576,MATCH($A665,'Hoja de Trabajo para listado'!$A$155:$A$1048576,0),MATCH((CUADRO!G$5&amp;$E665),'Hoja de Trabajo para listado'!$A$151:$Z$151,0)),0)+IFERROR(INDEX('Hoja de Trabajo para listado'!$AB$155:$BA$1048576,MATCH($A665,'Hoja de Trabajo para listado'!$AB$155:$AB$1048576,0),MATCH((CUADRO!G$5&amp;$E665),'Hoja de Trabajo para listado'!$AB$151:$BA$151,0)),0)+IFERROR(INDEX('Hoja de Trabajo para listado'!$BC$155:$CB$1048576,MATCH($A665,'Hoja de Trabajo para listado'!$BC$155:$BC$1048576,0),MATCH((CUADRO!G$5&amp;$E665),'Hoja de Trabajo para listado'!$BC$151:$CB$151,0)),0)+IFERROR(INDEX('Hoja de Trabajo para listado'!$DE$153:$DG$274,MATCH($A665,'Hoja de Trabajo para listado'!$DE$153:$DE$1048576,0),MATCH((CUADRO!G$5&amp;$E665),'Hoja de Trabajo para listado'!$DE$151:$DG$151,0)),0)+IFERROR(INDEX('Hoja de Trabajo para listado'!$CD$155:$DC$1048576,MATCH($A665,'Hoja de Trabajo para listado'!$CD$155:$CD$1048576,0),MATCH((CUADRO!G$5&amp;$E665),'Hoja de Trabajo para listado'!$CD$151:$DC$151,0)),0)</f>
        <v>0</v>
      </c>
      <c r="H665" s="314">
        <f ca="1">+IFERROR(INDEX('Hoja de Trabajo para listado'!$A$155:$Z$1048576,MATCH($A665,'Hoja de Trabajo para listado'!$A$155:$A$1048576,0),MATCH((CUADRO!H$5&amp;$E665),'Hoja de Trabajo para listado'!$A$151:$Z$151,0)),0)+IFERROR(INDEX('Hoja de Trabajo para listado'!$AB$155:$BA$1048576,MATCH($A665,'Hoja de Trabajo para listado'!$AB$155:$AB$1048576,0),MATCH((CUADRO!H$5&amp;$E665),'Hoja de Trabajo para listado'!$AB$151:$BA$151,0)),0)+IFERROR(INDEX('Hoja de Trabajo para listado'!$BC$155:$CB$1048576,MATCH($A665,'Hoja de Trabajo para listado'!$BC$155:$BC$1048576,0),MATCH((CUADRO!H$5&amp;$E665),'Hoja de Trabajo para listado'!$BC$151:$CB$151,0)),0)+IFERROR(INDEX('Hoja de Trabajo para listado'!$DE$153:$DG$274,MATCH($A665,'Hoja de Trabajo para listado'!$DE$153:$DE$1048576,0),MATCH((CUADRO!H$5&amp;$E665),'Hoja de Trabajo para listado'!$DE$151:$DG$151,0)),0)+IFERROR(INDEX('Hoja de Trabajo para listado'!$CD$155:$DC$1048576,MATCH($A665,'Hoja de Trabajo para listado'!$CD$155:$CD$1048576,0),MATCH((CUADRO!H$5&amp;$E665),'Hoja de Trabajo para listado'!$CD$151:$DC$151,0)),0)</f>
        <v>0</v>
      </c>
      <c r="I665" s="314">
        <f ca="1">+IFERROR(INDEX('Hoja de Trabajo para listado'!$A$155:$Z$1048576,MATCH($A665,'Hoja de Trabajo para listado'!$A$155:$A$1048576,0),MATCH((CUADRO!I$5&amp;$E665),'Hoja de Trabajo para listado'!$A$151:$Z$151,0)),0)+IFERROR(INDEX('Hoja de Trabajo para listado'!$AB$155:$BA$1048576,MATCH($A665,'Hoja de Trabajo para listado'!$AB$155:$AB$1048576,0),MATCH((CUADRO!I$5&amp;$E665),'Hoja de Trabajo para listado'!$AB$151:$BA$151,0)),0)+IFERROR(INDEX('Hoja de Trabajo para listado'!$BC$155:$CB$1048576,MATCH($A665,'Hoja de Trabajo para listado'!$BC$155:$BC$1048576,0),MATCH((CUADRO!I$5&amp;$E665),'Hoja de Trabajo para listado'!$BC$151:$CB$151,0)),0)+IFERROR(INDEX('Hoja de Trabajo para listado'!$DE$153:$DG$274,MATCH($A665,'Hoja de Trabajo para listado'!$DE$153:$DE$1048576,0),MATCH((CUADRO!I$5&amp;$E665),'Hoja de Trabajo para listado'!$DE$151:$DG$151,0)),0)+IFERROR(INDEX('Hoja de Trabajo para listado'!$CD$155:$DC$1048576,MATCH($A665,'Hoja de Trabajo para listado'!$CD$155:$CD$1048576,0),MATCH((CUADRO!I$5&amp;$E665),'Hoja de Trabajo para listado'!$CD$151:$DC$151,0)),0)</f>
        <v>0</v>
      </c>
      <c r="J665" s="314">
        <f ca="1">+IFERROR(INDEX('Hoja de Trabajo para listado'!$A$155:$Z$1048576,MATCH($A665,'Hoja de Trabajo para listado'!$A$155:$A$1048576,0),MATCH((CUADRO!J$5&amp;$E665),'Hoja de Trabajo para listado'!$A$151:$Z$151,0)),0)+IFERROR(INDEX('Hoja de Trabajo para listado'!$AB$155:$BA$1048576,MATCH($A665,'Hoja de Trabajo para listado'!$AB$155:$AB$1048576,0),MATCH((CUADRO!J$5&amp;$E665),'Hoja de Trabajo para listado'!$AB$151:$BA$151,0)),0)+IFERROR(INDEX('Hoja de Trabajo para listado'!$BC$155:$CB$1048576,MATCH($A665,'Hoja de Trabajo para listado'!$BC$155:$BC$1048576,0),MATCH((CUADRO!J$5&amp;$E665),'Hoja de Trabajo para listado'!$BC$151:$CB$151,0)),0)+IFERROR(INDEX('Hoja de Trabajo para listado'!$DE$153:$DG$274,MATCH($A665,'Hoja de Trabajo para listado'!$DE$153:$DE$1048576,0),MATCH((CUADRO!J$5&amp;$E665),'Hoja de Trabajo para listado'!$DE$151:$DG$151,0)),0)+IFERROR(INDEX('Hoja de Trabajo para listado'!$CD$155:$DC$1048576,MATCH($A665,'Hoja de Trabajo para listado'!$CD$155:$CD$1048576,0),MATCH((CUADRO!J$5&amp;$E665),'Hoja de Trabajo para listado'!$CD$151:$DC$151,0)),0)</f>
        <v>0</v>
      </c>
      <c r="K665" s="314">
        <f ca="1">+IFERROR(INDEX('Hoja de Trabajo para listado'!$A$155:$Z$1048576,MATCH($A665,'Hoja de Trabajo para listado'!$A$155:$A$1048576,0),MATCH((CUADRO!K$5&amp;$E665),'Hoja de Trabajo para listado'!$A$151:$Z$151,0)),0)+IFERROR(INDEX('Hoja de Trabajo para listado'!$AB$155:$BA$1048576,MATCH($A665,'Hoja de Trabajo para listado'!$AB$155:$AB$1048576,0),MATCH((CUADRO!K$5&amp;$E665),'Hoja de Trabajo para listado'!$AB$151:$BA$151,0)),0)+IFERROR(INDEX('Hoja de Trabajo para listado'!$BC$155:$CB$1048576,MATCH($A665,'Hoja de Trabajo para listado'!$BC$155:$BC$1048576,0),MATCH((CUADRO!K$5&amp;$E665),'Hoja de Trabajo para listado'!$BC$151:$CB$151,0)),0)+IFERROR(INDEX('Hoja de Trabajo para listado'!$DE$153:$DG$274,MATCH($A665,'Hoja de Trabajo para listado'!$DE$153:$DE$1048576,0),MATCH((CUADRO!K$5&amp;$E665),'Hoja de Trabajo para listado'!$DE$151:$DG$151,0)),0)+IFERROR(INDEX('Hoja de Trabajo para listado'!$CD$155:$DC$1048576,MATCH($A665,'Hoja de Trabajo para listado'!$CD$155:$CD$1048576,0),MATCH((CUADRO!K$5&amp;$E665),'Hoja de Trabajo para listado'!$CD$151:$DC$151,0)),0)</f>
        <v>0</v>
      </c>
      <c r="L665" s="314">
        <f ca="1">+IFERROR(INDEX('Hoja de Trabajo para listado'!$A$155:$Z$1048576,MATCH($A665,'Hoja de Trabajo para listado'!$A$155:$A$1048576,0),MATCH((CUADRO!L$5&amp;$E665),'Hoja de Trabajo para listado'!$A$151:$Z$151,0)),0)+IFERROR(INDEX('Hoja de Trabajo para listado'!$AB$155:$BA$1048576,MATCH($A665,'Hoja de Trabajo para listado'!$AB$155:$AB$1048576,0),MATCH((CUADRO!L$5&amp;$E665),'Hoja de Trabajo para listado'!$AB$151:$BA$151,0)),0)+IFERROR(INDEX('Hoja de Trabajo para listado'!$BC$155:$CB$1048576,MATCH($A665,'Hoja de Trabajo para listado'!$BC$155:$BC$1048576,0),MATCH((CUADRO!L$5&amp;$E665),'Hoja de Trabajo para listado'!$BC$151:$CB$151,0)),0)+IFERROR(INDEX('Hoja de Trabajo para listado'!$DE$153:$DG$274,MATCH($A665,'Hoja de Trabajo para listado'!$DE$153:$DE$1048576,0),MATCH((CUADRO!L$5&amp;$E665),'Hoja de Trabajo para listado'!$DE$151:$DG$151,0)),0)+IFERROR(INDEX('Hoja de Trabajo para listado'!$CD$155:$DC$1048576,MATCH($A665,'Hoja de Trabajo para listado'!$CD$155:$CD$1048576,0),MATCH((CUADRO!L$5&amp;$E665),'Hoja de Trabajo para listado'!$CD$151:$DC$151,0)),0)</f>
        <v>0</v>
      </c>
      <c r="M665" s="314">
        <f ca="1">+IFERROR(INDEX('Hoja de Trabajo para listado'!$A$155:$Z$1048576,MATCH($A665,'Hoja de Trabajo para listado'!$A$155:$A$1048576,0),MATCH((CUADRO!M$5&amp;$E665),'Hoja de Trabajo para listado'!$A$151:$Z$151,0)),0)+IFERROR(INDEX('Hoja de Trabajo para listado'!$AB$155:$BA$1048576,MATCH($A665,'Hoja de Trabajo para listado'!$AB$155:$AB$1048576,0),MATCH((CUADRO!M$5&amp;$E665),'Hoja de Trabajo para listado'!$AB$151:$BA$151,0)),0)+IFERROR(INDEX('Hoja de Trabajo para listado'!$BC$155:$CB$1048576,MATCH($A665,'Hoja de Trabajo para listado'!$BC$155:$BC$1048576,0),MATCH((CUADRO!M$5&amp;$E665),'Hoja de Trabajo para listado'!$BC$151:$CB$151,0)),0)+IFERROR(INDEX('Hoja de Trabajo para listado'!$DE$153:$DG$274,MATCH($A665,'Hoja de Trabajo para listado'!$DE$153:$DE$1048576,0),MATCH((CUADRO!M$5&amp;$E665),'Hoja de Trabajo para listado'!$DE$151:$DG$151,0)),0)+IFERROR(INDEX('Hoja de Trabajo para listado'!$CD$155:$DC$1048576,MATCH($A665,'Hoja de Trabajo para listado'!$CD$155:$CD$1048576,0),MATCH((CUADRO!M$5&amp;$E665),'Hoja de Trabajo para listado'!$CD$151:$DC$151,0)),0)</f>
        <v>0</v>
      </c>
      <c r="N665" s="314">
        <f ca="1">+IFERROR(INDEX('Hoja de Trabajo para listado'!$A$155:$Z$1048576,MATCH($A665,'Hoja de Trabajo para listado'!$A$155:$A$1048576,0),MATCH((CUADRO!N$5&amp;$E665),'Hoja de Trabajo para listado'!$A$151:$Z$151,0)),0)+IFERROR(INDEX('Hoja de Trabajo para listado'!$AB$155:$BA$1048576,MATCH($A665,'Hoja de Trabajo para listado'!$AB$155:$AB$1048576,0),MATCH((CUADRO!N$5&amp;$E665),'Hoja de Trabajo para listado'!$AB$151:$BA$151,0)),0)+IFERROR(INDEX('Hoja de Trabajo para listado'!$BC$155:$CB$1048576,MATCH($A665,'Hoja de Trabajo para listado'!$BC$155:$BC$1048576,0),MATCH((CUADRO!N$5&amp;$E665),'Hoja de Trabajo para listado'!$BC$151:$CB$151,0)),0)+IFERROR(INDEX('Hoja de Trabajo para listado'!$DE$153:$DG$274,MATCH($A665,'Hoja de Trabajo para listado'!$DE$153:$DE$1048576,0),MATCH((CUADRO!N$5&amp;$E665),'Hoja de Trabajo para listado'!$DE$151:$DG$151,0)),0)+IFERROR(INDEX('Hoja de Trabajo para listado'!$CD$155:$DC$1048576,MATCH($A665,'Hoja de Trabajo para listado'!$CD$155:$CD$1048576,0),MATCH((CUADRO!N$5&amp;$E665),'Hoja de Trabajo para listado'!$CD$151:$DC$151,0)),0)</f>
        <v>0</v>
      </c>
      <c r="O665" s="314">
        <f ca="1">+IFERROR(INDEX('Hoja de Trabajo para listado'!$A$155:$Z$1048576,MATCH($A665,'Hoja de Trabajo para listado'!$A$155:$A$1048576,0),MATCH((CUADRO!O$5&amp;$E665),'Hoja de Trabajo para listado'!$A$151:$Z$151,0)),0)+IFERROR(INDEX('Hoja de Trabajo para listado'!$AB$155:$BA$1048576,MATCH($A665,'Hoja de Trabajo para listado'!$AB$155:$AB$1048576,0),MATCH((CUADRO!O$5&amp;$E665),'Hoja de Trabajo para listado'!$AB$151:$BA$151,0)),0)+IFERROR(INDEX('Hoja de Trabajo para listado'!$BC$155:$CB$1048576,MATCH($A665,'Hoja de Trabajo para listado'!$BC$155:$BC$1048576,0),MATCH((CUADRO!O$5&amp;$E665),'Hoja de Trabajo para listado'!$BC$151:$CB$151,0)),0)+IFERROR(INDEX('Hoja de Trabajo para listado'!$DE$153:$DG$274,MATCH($A665,'Hoja de Trabajo para listado'!$DE$153:$DE$1048576,0),MATCH((CUADRO!O$5&amp;$E665),'Hoja de Trabajo para listado'!$DE$151:$DG$151,0)),0)+IFERROR(INDEX('Hoja de Trabajo para listado'!$CD$155:$DC$1048576,MATCH($A665,'Hoja de Trabajo para listado'!$CD$155:$CD$1048576,0),MATCH((CUADRO!O$5&amp;$E665),'Hoja de Trabajo para listado'!$CD$151:$DC$151,0)),0)</f>
        <v>0</v>
      </c>
      <c r="P665" s="314">
        <f ca="1">+IFERROR(INDEX('Hoja de Trabajo para listado'!$A$155:$Z$1048576,MATCH($A665,'Hoja de Trabajo para listado'!$A$155:$A$1048576,0),MATCH((CUADRO!P$5&amp;$E665),'Hoja de Trabajo para listado'!$A$151:$Z$151,0)),0)+IFERROR(INDEX('Hoja de Trabajo para listado'!$AB$155:$BA$1048576,MATCH($A665,'Hoja de Trabajo para listado'!$AB$155:$AB$1048576,0),MATCH((CUADRO!P$5&amp;$E665),'Hoja de Trabajo para listado'!$AB$151:$BA$151,0)),0)+IFERROR(INDEX('Hoja de Trabajo para listado'!$BC$155:$CB$1048576,MATCH($A665,'Hoja de Trabajo para listado'!$BC$155:$BC$1048576,0),MATCH((CUADRO!P$5&amp;$E665),'Hoja de Trabajo para listado'!$BC$151:$CB$151,0)),0)+IFERROR(INDEX('Hoja de Trabajo para listado'!$DE$153:$DG$274,MATCH($A665,'Hoja de Trabajo para listado'!$DE$153:$DE$1048576,0),MATCH((CUADRO!P$5&amp;$E665),'Hoja de Trabajo para listado'!$DE$151:$DG$151,0)),0)+IFERROR(INDEX('Hoja de Trabajo para listado'!$CD$155:$DC$1048576,MATCH($A665,'Hoja de Trabajo para listado'!$CD$155:$CD$1048576,0),MATCH((CUADRO!P$5&amp;$E665),'Hoja de Trabajo para listado'!$CD$151:$DC$151,0)),0)</f>
        <v>0</v>
      </c>
      <c r="Q665" s="314">
        <f ca="1">+IFERROR(INDEX('Hoja de Trabajo para listado'!$A$155:$Z$1048576,MATCH($A665,'Hoja de Trabajo para listado'!$A$155:$A$1048576,0),MATCH((CUADRO!Q$5&amp;$E665),'Hoja de Trabajo para listado'!$A$151:$Z$151,0)),0)+IFERROR(INDEX('Hoja de Trabajo para listado'!$AB$155:$BA$1048576,MATCH($A665,'Hoja de Trabajo para listado'!$AB$155:$AB$1048576,0),MATCH((CUADRO!Q$5&amp;$E665),'Hoja de Trabajo para listado'!$AB$151:$BA$151,0)),0)+IFERROR(INDEX('Hoja de Trabajo para listado'!$BC$155:$CB$1048576,MATCH($A665,'Hoja de Trabajo para listado'!$BC$155:$BC$1048576,0),MATCH((CUADRO!Q$5&amp;$E665),'Hoja de Trabajo para listado'!$BC$151:$CB$151,0)),0)+IFERROR(INDEX('Hoja de Trabajo para listado'!$DE$153:$DG$274,MATCH($A665,'Hoja de Trabajo para listado'!$DE$153:$DE$1048576,0),MATCH((CUADRO!Q$5&amp;$E665),'Hoja de Trabajo para listado'!$DE$151:$DG$151,0)),0)+IFERROR(INDEX('Hoja de Trabajo para listado'!$CD$155:$DC$1048576,MATCH($A665,'Hoja de Trabajo para listado'!$CD$155:$CD$1048576,0),MATCH((CUADRO!Q$5&amp;$E665),'Hoja de Trabajo para listado'!$CD$151:$DC$151,0)),0)</f>
        <v>0</v>
      </c>
      <c r="R665" s="314">
        <f t="shared" ca="1" si="20"/>
        <v>0</v>
      </c>
      <c r="S665" s="322">
        <f ca="1">+R664+R665</f>
        <v>0</v>
      </c>
      <c r="T665" s="314">
        <f ca="1">+S665</f>
        <v>0</v>
      </c>
      <c r="U665" s="313">
        <f t="shared" si="21"/>
        <v>2</v>
      </c>
      <c r="V665" s="319" t="str">
        <f>+VLOOKUP(A665,bd_lista!$A$3:$E$593,5,FALSE)</f>
        <v>Gobiernos Autonomos Municipales</v>
      </c>
      <c r="W665" s="426"/>
    </row>
    <row r="666" spans="1:23" customFormat="1" ht="15" hidden="1" customHeight="1">
      <c r="A666" s="323">
        <v>1720</v>
      </c>
      <c r="B666" s="427">
        <f>+A666</f>
        <v>1720</v>
      </c>
      <c r="C666" s="318" t="str">
        <f>+VLOOKUP(A666,bd_lista!$A$3:$C$593,3,FALSE)</f>
        <v>Gobierno Autónomo Municipal de Cabezas</v>
      </c>
      <c r="D666" s="429" t="str">
        <f>+C666</f>
        <v>Gobierno Autónomo Municipal de Cabezas</v>
      </c>
      <c r="E666" s="346" t="s">
        <v>1418</v>
      </c>
      <c r="F666" s="314">
        <f ca="1">+IFERROR(INDEX('Hoja de Trabajo para listado'!$A$155:$Z$1048576,MATCH($A666,'Hoja de Trabajo para listado'!$A$155:$A$1048576,0),MATCH((CUADRO!F$5&amp;$E666),'Hoja de Trabajo para listado'!$A$151:$Z$151,0)),0)+IFERROR(INDEX('Hoja de Trabajo para listado'!$AB$155:$BA$1048576,MATCH($A666,'Hoja de Trabajo para listado'!$AB$155:$AB$1048576,0),MATCH((CUADRO!F$5&amp;$E666),'Hoja de Trabajo para listado'!$AB$151:$BA$151,0)),0)+IFERROR(INDEX('Hoja de Trabajo para listado'!$BC$155:$CB$1048576,MATCH($A666,'Hoja de Trabajo para listado'!$BC$155:$BC$1048576,0),MATCH((CUADRO!F$5&amp;$E666),'Hoja de Trabajo para listado'!$BC$151:$CB$151,0)),0)+IFERROR(INDEX('Hoja de Trabajo para listado'!$DE$153:$DG$274,MATCH($A666,'Hoja de Trabajo para listado'!$DE$153:$DE$1048576,0),MATCH((CUADRO!F$5&amp;$E666),'Hoja de Trabajo para listado'!$DE$151:$DG$151,0)),0)+IFERROR(INDEX('Hoja de Trabajo para listado'!$CD$155:$DC$1048576,MATCH($A666,'Hoja de Trabajo para listado'!$CD$155:$CD$1048576,0),MATCH((CUADRO!F$5&amp;$E666),'Hoja de Trabajo para listado'!$CD$151:$DC$151,0)),0)</f>
        <v>0</v>
      </c>
      <c r="G666" s="314">
        <f ca="1">+IFERROR(INDEX('Hoja de Trabajo para listado'!$A$155:$Z$1048576,MATCH($A666,'Hoja de Trabajo para listado'!$A$155:$A$1048576,0),MATCH((CUADRO!G$5&amp;$E666),'Hoja de Trabajo para listado'!$A$151:$Z$151,0)),0)+IFERROR(INDEX('Hoja de Trabajo para listado'!$AB$155:$BA$1048576,MATCH($A666,'Hoja de Trabajo para listado'!$AB$155:$AB$1048576,0),MATCH((CUADRO!G$5&amp;$E666),'Hoja de Trabajo para listado'!$AB$151:$BA$151,0)),0)+IFERROR(INDEX('Hoja de Trabajo para listado'!$BC$155:$CB$1048576,MATCH($A666,'Hoja de Trabajo para listado'!$BC$155:$BC$1048576,0),MATCH((CUADRO!G$5&amp;$E666),'Hoja de Trabajo para listado'!$BC$151:$CB$151,0)),0)+IFERROR(INDEX('Hoja de Trabajo para listado'!$DE$153:$DG$274,MATCH($A666,'Hoja de Trabajo para listado'!$DE$153:$DE$1048576,0),MATCH((CUADRO!G$5&amp;$E666),'Hoja de Trabajo para listado'!$DE$151:$DG$151,0)),0)+IFERROR(INDEX('Hoja de Trabajo para listado'!$CD$155:$DC$1048576,MATCH($A666,'Hoja de Trabajo para listado'!$CD$155:$CD$1048576,0),MATCH((CUADRO!G$5&amp;$E666),'Hoja de Trabajo para listado'!$CD$151:$DC$151,0)),0)</f>
        <v>0</v>
      </c>
      <c r="H666" s="314">
        <f ca="1">+IFERROR(INDEX('Hoja de Trabajo para listado'!$A$155:$Z$1048576,MATCH($A666,'Hoja de Trabajo para listado'!$A$155:$A$1048576,0),MATCH((CUADRO!H$5&amp;$E666),'Hoja de Trabajo para listado'!$A$151:$Z$151,0)),0)+IFERROR(INDEX('Hoja de Trabajo para listado'!$AB$155:$BA$1048576,MATCH($A666,'Hoja de Trabajo para listado'!$AB$155:$AB$1048576,0),MATCH((CUADRO!H$5&amp;$E666),'Hoja de Trabajo para listado'!$AB$151:$BA$151,0)),0)+IFERROR(INDEX('Hoja de Trabajo para listado'!$BC$155:$CB$1048576,MATCH($A666,'Hoja de Trabajo para listado'!$BC$155:$BC$1048576,0),MATCH((CUADRO!H$5&amp;$E666),'Hoja de Trabajo para listado'!$BC$151:$CB$151,0)),0)+IFERROR(INDEX('Hoja de Trabajo para listado'!$DE$153:$DG$274,MATCH($A666,'Hoja de Trabajo para listado'!$DE$153:$DE$1048576,0),MATCH((CUADRO!H$5&amp;$E666),'Hoja de Trabajo para listado'!$DE$151:$DG$151,0)),0)+IFERROR(INDEX('Hoja de Trabajo para listado'!$CD$155:$DC$1048576,MATCH($A666,'Hoja de Trabajo para listado'!$CD$155:$CD$1048576,0),MATCH((CUADRO!H$5&amp;$E666),'Hoja de Trabajo para listado'!$CD$151:$DC$151,0)),0)</f>
        <v>0</v>
      </c>
      <c r="I666" s="314">
        <f ca="1">+IFERROR(INDEX('Hoja de Trabajo para listado'!$A$155:$Z$1048576,MATCH($A666,'Hoja de Trabajo para listado'!$A$155:$A$1048576,0),MATCH((CUADRO!I$5&amp;$E666),'Hoja de Trabajo para listado'!$A$151:$Z$151,0)),0)+IFERROR(INDEX('Hoja de Trabajo para listado'!$AB$155:$BA$1048576,MATCH($A666,'Hoja de Trabajo para listado'!$AB$155:$AB$1048576,0),MATCH((CUADRO!I$5&amp;$E666),'Hoja de Trabajo para listado'!$AB$151:$BA$151,0)),0)+IFERROR(INDEX('Hoja de Trabajo para listado'!$BC$155:$CB$1048576,MATCH($A666,'Hoja de Trabajo para listado'!$BC$155:$BC$1048576,0),MATCH((CUADRO!I$5&amp;$E666),'Hoja de Trabajo para listado'!$BC$151:$CB$151,0)),0)+IFERROR(INDEX('Hoja de Trabajo para listado'!$DE$153:$DG$274,MATCH($A666,'Hoja de Trabajo para listado'!$DE$153:$DE$1048576,0),MATCH((CUADRO!I$5&amp;$E666),'Hoja de Trabajo para listado'!$DE$151:$DG$151,0)),0)+IFERROR(INDEX('Hoja de Trabajo para listado'!$CD$155:$DC$1048576,MATCH($A666,'Hoja de Trabajo para listado'!$CD$155:$CD$1048576,0),MATCH((CUADRO!I$5&amp;$E666),'Hoja de Trabajo para listado'!$CD$151:$DC$151,0)),0)</f>
        <v>0</v>
      </c>
      <c r="J666" s="314">
        <f ca="1">+IFERROR(INDEX('Hoja de Trabajo para listado'!$A$155:$Z$1048576,MATCH($A666,'Hoja de Trabajo para listado'!$A$155:$A$1048576,0),MATCH((CUADRO!J$5&amp;$E666),'Hoja de Trabajo para listado'!$A$151:$Z$151,0)),0)+IFERROR(INDEX('Hoja de Trabajo para listado'!$AB$155:$BA$1048576,MATCH($A666,'Hoja de Trabajo para listado'!$AB$155:$AB$1048576,0),MATCH((CUADRO!J$5&amp;$E666),'Hoja de Trabajo para listado'!$AB$151:$BA$151,0)),0)+IFERROR(INDEX('Hoja de Trabajo para listado'!$BC$155:$CB$1048576,MATCH($A666,'Hoja de Trabajo para listado'!$BC$155:$BC$1048576,0),MATCH((CUADRO!J$5&amp;$E666),'Hoja de Trabajo para listado'!$BC$151:$CB$151,0)),0)+IFERROR(INDEX('Hoja de Trabajo para listado'!$DE$153:$DG$274,MATCH($A666,'Hoja de Trabajo para listado'!$DE$153:$DE$1048576,0),MATCH((CUADRO!J$5&amp;$E666),'Hoja de Trabajo para listado'!$DE$151:$DG$151,0)),0)+IFERROR(INDEX('Hoja de Trabajo para listado'!$CD$155:$DC$1048576,MATCH($A666,'Hoja de Trabajo para listado'!$CD$155:$CD$1048576,0),MATCH((CUADRO!J$5&amp;$E666),'Hoja de Trabajo para listado'!$CD$151:$DC$151,0)),0)</f>
        <v>0</v>
      </c>
      <c r="K666" s="314">
        <f ca="1">+IFERROR(INDEX('Hoja de Trabajo para listado'!$A$155:$Z$1048576,MATCH($A666,'Hoja de Trabajo para listado'!$A$155:$A$1048576,0),MATCH((CUADRO!K$5&amp;$E666),'Hoja de Trabajo para listado'!$A$151:$Z$151,0)),0)+IFERROR(INDEX('Hoja de Trabajo para listado'!$AB$155:$BA$1048576,MATCH($A666,'Hoja de Trabajo para listado'!$AB$155:$AB$1048576,0),MATCH((CUADRO!K$5&amp;$E666),'Hoja de Trabajo para listado'!$AB$151:$BA$151,0)),0)+IFERROR(INDEX('Hoja de Trabajo para listado'!$BC$155:$CB$1048576,MATCH($A666,'Hoja de Trabajo para listado'!$BC$155:$BC$1048576,0),MATCH((CUADRO!K$5&amp;$E666),'Hoja de Trabajo para listado'!$BC$151:$CB$151,0)),0)+IFERROR(INDEX('Hoja de Trabajo para listado'!$DE$153:$DG$274,MATCH($A666,'Hoja de Trabajo para listado'!$DE$153:$DE$1048576,0),MATCH((CUADRO!K$5&amp;$E666),'Hoja de Trabajo para listado'!$DE$151:$DG$151,0)),0)+IFERROR(INDEX('Hoja de Trabajo para listado'!$CD$155:$DC$1048576,MATCH($A666,'Hoja de Trabajo para listado'!$CD$155:$CD$1048576,0),MATCH((CUADRO!K$5&amp;$E666),'Hoja de Trabajo para listado'!$CD$151:$DC$151,0)),0)</f>
        <v>0</v>
      </c>
      <c r="L666" s="314">
        <f ca="1">+IFERROR(INDEX('Hoja de Trabajo para listado'!$A$155:$Z$1048576,MATCH($A666,'Hoja de Trabajo para listado'!$A$155:$A$1048576,0),MATCH((CUADRO!L$5&amp;$E666),'Hoja de Trabajo para listado'!$A$151:$Z$151,0)),0)+IFERROR(INDEX('Hoja de Trabajo para listado'!$AB$155:$BA$1048576,MATCH($A666,'Hoja de Trabajo para listado'!$AB$155:$AB$1048576,0),MATCH((CUADRO!L$5&amp;$E666),'Hoja de Trabajo para listado'!$AB$151:$BA$151,0)),0)+IFERROR(INDEX('Hoja de Trabajo para listado'!$BC$155:$CB$1048576,MATCH($A666,'Hoja de Trabajo para listado'!$BC$155:$BC$1048576,0),MATCH((CUADRO!L$5&amp;$E666),'Hoja de Trabajo para listado'!$BC$151:$CB$151,0)),0)+IFERROR(INDEX('Hoja de Trabajo para listado'!$DE$153:$DG$274,MATCH($A666,'Hoja de Trabajo para listado'!$DE$153:$DE$1048576,0),MATCH((CUADRO!L$5&amp;$E666),'Hoja de Trabajo para listado'!$DE$151:$DG$151,0)),0)+IFERROR(INDEX('Hoja de Trabajo para listado'!$CD$155:$DC$1048576,MATCH($A666,'Hoja de Trabajo para listado'!$CD$155:$CD$1048576,0),MATCH((CUADRO!L$5&amp;$E666),'Hoja de Trabajo para listado'!$CD$151:$DC$151,0)),0)</f>
        <v>0</v>
      </c>
      <c r="M666" s="314">
        <f ca="1">+IFERROR(INDEX('Hoja de Trabajo para listado'!$A$155:$Z$1048576,MATCH($A666,'Hoja de Trabajo para listado'!$A$155:$A$1048576,0),MATCH((CUADRO!M$5&amp;$E666),'Hoja de Trabajo para listado'!$A$151:$Z$151,0)),0)+IFERROR(INDEX('Hoja de Trabajo para listado'!$AB$155:$BA$1048576,MATCH($A666,'Hoja de Trabajo para listado'!$AB$155:$AB$1048576,0),MATCH((CUADRO!M$5&amp;$E666),'Hoja de Trabajo para listado'!$AB$151:$BA$151,0)),0)+IFERROR(INDEX('Hoja de Trabajo para listado'!$BC$155:$CB$1048576,MATCH($A666,'Hoja de Trabajo para listado'!$BC$155:$BC$1048576,0),MATCH((CUADRO!M$5&amp;$E666),'Hoja de Trabajo para listado'!$BC$151:$CB$151,0)),0)+IFERROR(INDEX('Hoja de Trabajo para listado'!$DE$153:$DG$274,MATCH($A666,'Hoja de Trabajo para listado'!$DE$153:$DE$1048576,0),MATCH((CUADRO!M$5&amp;$E666),'Hoja de Trabajo para listado'!$DE$151:$DG$151,0)),0)+IFERROR(INDEX('Hoja de Trabajo para listado'!$CD$155:$DC$1048576,MATCH($A666,'Hoja de Trabajo para listado'!$CD$155:$CD$1048576,0),MATCH((CUADRO!M$5&amp;$E666),'Hoja de Trabajo para listado'!$CD$151:$DC$151,0)),0)</f>
        <v>0</v>
      </c>
      <c r="N666" s="314">
        <f ca="1">+IFERROR(INDEX('Hoja de Trabajo para listado'!$A$155:$Z$1048576,MATCH($A666,'Hoja de Trabajo para listado'!$A$155:$A$1048576,0),MATCH((CUADRO!N$5&amp;$E666),'Hoja de Trabajo para listado'!$A$151:$Z$151,0)),0)+IFERROR(INDEX('Hoja de Trabajo para listado'!$AB$155:$BA$1048576,MATCH($A666,'Hoja de Trabajo para listado'!$AB$155:$AB$1048576,0),MATCH((CUADRO!N$5&amp;$E666),'Hoja de Trabajo para listado'!$AB$151:$BA$151,0)),0)+IFERROR(INDEX('Hoja de Trabajo para listado'!$BC$155:$CB$1048576,MATCH($A666,'Hoja de Trabajo para listado'!$BC$155:$BC$1048576,0),MATCH((CUADRO!N$5&amp;$E666),'Hoja de Trabajo para listado'!$BC$151:$CB$151,0)),0)+IFERROR(INDEX('Hoja de Trabajo para listado'!$DE$153:$DG$274,MATCH($A666,'Hoja de Trabajo para listado'!$DE$153:$DE$1048576,0),MATCH((CUADRO!N$5&amp;$E666),'Hoja de Trabajo para listado'!$DE$151:$DG$151,0)),0)+IFERROR(INDEX('Hoja de Trabajo para listado'!$CD$155:$DC$1048576,MATCH($A666,'Hoja de Trabajo para listado'!$CD$155:$CD$1048576,0),MATCH((CUADRO!N$5&amp;$E666),'Hoja de Trabajo para listado'!$CD$151:$DC$151,0)),0)</f>
        <v>0</v>
      </c>
      <c r="O666" s="314">
        <f ca="1">+IFERROR(INDEX('Hoja de Trabajo para listado'!$A$155:$Z$1048576,MATCH($A666,'Hoja de Trabajo para listado'!$A$155:$A$1048576,0),MATCH((CUADRO!O$5&amp;$E666),'Hoja de Trabajo para listado'!$A$151:$Z$151,0)),0)+IFERROR(INDEX('Hoja de Trabajo para listado'!$AB$155:$BA$1048576,MATCH($A666,'Hoja de Trabajo para listado'!$AB$155:$AB$1048576,0),MATCH((CUADRO!O$5&amp;$E666),'Hoja de Trabajo para listado'!$AB$151:$BA$151,0)),0)+IFERROR(INDEX('Hoja de Trabajo para listado'!$BC$155:$CB$1048576,MATCH($A666,'Hoja de Trabajo para listado'!$BC$155:$BC$1048576,0),MATCH((CUADRO!O$5&amp;$E666),'Hoja de Trabajo para listado'!$BC$151:$CB$151,0)),0)+IFERROR(INDEX('Hoja de Trabajo para listado'!$DE$153:$DG$274,MATCH($A666,'Hoja de Trabajo para listado'!$DE$153:$DE$1048576,0),MATCH((CUADRO!O$5&amp;$E666),'Hoja de Trabajo para listado'!$DE$151:$DG$151,0)),0)+IFERROR(INDEX('Hoja de Trabajo para listado'!$CD$155:$DC$1048576,MATCH($A666,'Hoja de Trabajo para listado'!$CD$155:$CD$1048576,0),MATCH((CUADRO!O$5&amp;$E666),'Hoja de Trabajo para listado'!$CD$151:$DC$151,0)),0)</f>
        <v>0</v>
      </c>
      <c r="P666" s="314">
        <f ca="1">+IFERROR(INDEX('Hoja de Trabajo para listado'!$A$155:$Z$1048576,MATCH($A666,'Hoja de Trabajo para listado'!$A$155:$A$1048576,0),MATCH((CUADRO!P$5&amp;$E666),'Hoja de Trabajo para listado'!$A$151:$Z$151,0)),0)+IFERROR(INDEX('Hoja de Trabajo para listado'!$AB$155:$BA$1048576,MATCH($A666,'Hoja de Trabajo para listado'!$AB$155:$AB$1048576,0),MATCH((CUADRO!P$5&amp;$E666),'Hoja de Trabajo para listado'!$AB$151:$BA$151,0)),0)+IFERROR(INDEX('Hoja de Trabajo para listado'!$BC$155:$CB$1048576,MATCH($A666,'Hoja de Trabajo para listado'!$BC$155:$BC$1048576,0),MATCH((CUADRO!P$5&amp;$E666),'Hoja de Trabajo para listado'!$BC$151:$CB$151,0)),0)+IFERROR(INDEX('Hoja de Trabajo para listado'!$DE$153:$DG$274,MATCH($A666,'Hoja de Trabajo para listado'!$DE$153:$DE$1048576,0),MATCH((CUADRO!P$5&amp;$E666),'Hoja de Trabajo para listado'!$DE$151:$DG$151,0)),0)+IFERROR(INDEX('Hoja de Trabajo para listado'!$CD$155:$DC$1048576,MATCH($A666,'Hoja de Trabajo para listado'!$CD$155:$CD$1048576,0),MATCH((CUADRO!P$5&amp;$E666),'Hoja de Trabajo para listado'!$CD$151:$DC$151,0)),0)</f>
        <v>0</v>
      </c>
      <c r="Q666" s="314">
        <f ca="1">+IFERROR(INDEX('Hoja de Trabajo para listado'!$A$155:$Z$1048576,MATCH($A666,'Hoja de Trabajo para listado'!$A$155:$A$1048576,0),MATCH((CUADRO!Q$5&amp;$E666),'Hoja de Trabajo para listado'!$A$151:$Z$151,0)),0)+IFERROR(INDEX('Hoja de Trabajo para listado'!$AB$155:$BA$1048576,MATCH($A666,'Hoja de Trabajo para listado'!$AB$155:$AB$1048576,0),MATCH((CUADRO!Q$5&amp;$E666),'Hoja de Trabajo para listado'!$AB$151:$BA$151,0)),0)+IFERROR(INDEX('Hoja de Trabajo para listado'!$BC$155:$CB$1048576,MATCH($A666,'Hoja de Trabajo para listado'!$BC$155:$BC$1048576,0),MATCH((CUADRO!Q$5&amp;$E666),'Hoja de Trabajo para listado'!$BC$151:$CB$151,0)),0)+IFERROR(INDEX('Hoja de Trabajo para listado'!$DE$153:$DG$274,MATCH($A666,'Hoja de Trabajo para listado'!$DE$153:$DE$1048576,0),MATCH((CUADRO!Q$5&amp;$E666),'Hoja de Trabajo para listado'!$DE$151:$DG$151,0)),0)+IFERROR(INDEX('Hoja de Trabajo para listado'!$CD$155:$DC$1048576,MATCH($A666,'Hoja de Trabajo para listado'!$CD$155:$CD$1048576,0),MATCH((CUADRO!Q$5&amp;$E666),'Hoja de Trabajo para listado'!$CD$151:$DC$151,0)),0)</f>
        <v>0</v>
      </c>
      <c r="R666" s="314">
        <f t="shared" ca="1" si="20"/>
        <v>0</v>
      </c>
      <c r="S666" s="322"/>
      <c r="T666" s="314">
        <f ca="1">+T667</f>
        <v>0</v>
      </c>
      <c r="U666" s="313">
        <f t="shared" si="21"/>
        <v>1</v>
      </c>
      <c r="V666" s="319" t="str">
        <f>+VLOOKUP(A666,bd_lista!$A$3:$E$593,5,FALSE)</f>
        <v>Gobiernos Autonomos Municipales</v>
      </c>
      <c r="W666" s="425" t="str">
        <f>+V666</f>
        <v>Gobiernos Autonomos Municipales</v>
      </c>
    </row>
    <row r="667" spans="1:23" customFormat="1" ht="15" hidden="1" customHeight="1">
      <c r="A667" s="323">
        <v>1720</v>
      </c>
      <c r="B667" s="428"/>
      <c r="C667" s="318" t="str">
        <f>+VLOOKUP(A667,bd_lista!$A$3:$C$593,3,FALSE)</f>
        <v>Gobierno Autónomo Municipal de Cabezas</v>
      </c>
      <c r="D667" s="430"/>
      <c r="E667" s="347" t="s">
        <v>1419</v>
      </c>
      <c r="F667" s="314">
        <f ca="1">+IFERROR(INDEX('Hoja de Trabajo para listado'!$A$155:$Z$1048576,MATCH($A667,'Hoja de Trabajo para listado'!$A$155:$A$1048576,0),MATCH((CUADRO!F$5&amp;$E667),'Hoja de Trabajo para listado'!$A$151:$Z$151,0)),0)+IFERROR(INDEX('Hoja de Trabajo para listado'!$AB$155:$BA$1048576,MATCH($A667,'Hoja de Trabajo para listado'!$AB$155:$AB$1048576,0),MATCH((CUADRO!F$5&amp;$E667),'Hoja de Trabajo para listado'!$AB$151:$BA$151,0)),0)+IFERROR(INDEX('Hoja de Trabajo para listado'!$BC$155:$CB$1048576,MATCH($A667,'Hoja de Trabajo para listado'!$BC$155:$BC$1048576,0),MATCH((CUADRO!F$5&amp;$E667),'Hoja de Trabajo para listado'!$BC$151:$CB$151,0)),0)+IFERROR(INDEX('Hoja de Trabajo para listado'!$DE$153:$DG$274,MATCH($A667,'Hoja de Trabajo para listado'!$DE$153:$DE$1048576,0),MATCH((CUADRO!F$5&amp;$E667),'Hoja de Trabajo para listado'!$DE$151:$DG$151,0)),0)+IFERROR(INDEX('Hoja de Trabajo para listado'!$CD$155:$DC$1048576,MATCH($A667,'Hoja de Trabajo para listado'!$CD$155:$CD$1048576,0),MATCH((CUADRO!F$5&amp;$E667),'Hoja de Trabajo para listado'!$CD$151:$DC$151,0)),0)</f>
        <v>0</v>
      </c>
      <c r="G667" s="314">
        <f ca="1">+IFERROR(INDEX('Hoja de Trabajo para listado'!$A$155:$Z$1048576,MATCH($A667,'Hoja de Trabajo para listado'!$A$155:$A$1048576,0),MATCH((CUADRO!G$5&amp;$E667),'Hoja de Trabajo para listado'!$A$151:$Z$151,0)),0)+IFERROR(INDEX('Hoja de Trabajo para listado'!$AB$155:$BA$1048576,MATCH($A667,'Hoja de Trabajo para listado'!$AB$155:$AB$1048576,0),MATCH((CUADRO!G$5&amp;$E667),'Hoja de Trabajo para listado'!$AB$151:$BA$151,0)),0)+IFERROR(INDEX('Hoja de Trabajo para listado'!$BC$155:$CB$1048576,MATCH($A667,'Hoja de Trabajo para listado'!$BC$155:$BC$1048576,0),MATCH((CUADRO!G$5&amp;$E667),'Hoja de Trabajo para listado'!$BC$151:$CB$151,0)),0)+IFERROR(INDEX('Hoja de Trabajo para listado'!$DE$153:$DG$274,MATCH($A667,'Hoja de Trabajo para listado'!$DE$153:$DE$1048576,0),MATCH((CUADRO!G$5&amp;$E667),'Hoja de Trabajo para listado'!$DE$151:$DG$151,0)),0)+IFERROR(INDEX('Hoja de Trabajo para listado'!$CD$155:$DC$1048576,MATCH($A667,'Hoja de Trabajo para listado'!$CD$155:$CD$1048576,0),MATCH((CUADRO!G$5&amp;$E667),'Hoja de Trabajo para listado'!$CD$151:$DC$151,0)),0)</f>
        <v>0</v>
      </c>
      <c r="H667" s="314">
        <f ca="1">+IFERROR(INDEX('Hoja de Trabajo para listado'!$A$155:$Z$1048576,MATCH($A667,'Hoja de Trabajo para listado'!$A$155:$A$1048576,0),MATCH((CUADRO!H$5&amp;$E667),'Hoja de Trabajo para listado'!$A$151:$Z$151,0)),0)+IFERROR(INDEX('Hoja de Trabajo para listado'!$AB$155:$BA$1048576,MATCH($A667,'Hoja de Trabajo para listado'!$AB$155:$AB$1048576,0),MATCH((CUADRO!H$5&amp;$E667),'Hoja de Trabajo para listado'!$AB$151:$BA$151,0)),0)+IFERROR(INDEX('Hoja de Trabajo para listado'!$BC$155:$CB$1048576,MATCH($A667,'Hoja de Trabajo para listado'!$BC$155:$BC$1048576,0),MATCH((CUADRO!H$5&amp;$E667),'Hoja de Trabajo para listado'!$BC$151:$CB$151,0)),0)+IFERROR(INDEX('Hoja de Trabajo para listado'!$DE$153:$DG$274,MATCH($A667,'Hoja de Trabajo para listado'!$DE$153:$DE$1048576,0),MATCH((CUADRO!H$5&amp;$E667),'Hoja de Trabajo para listado'!$DE$151:$DG$151,0)),0)+IFERROR(INDEX('Hoja de Trabajo para listado'!$CD$155:$DC$1048576,MATCH($A667,'Hoja de Trabajo para listado'!$CD$155:$CD$1048576,0),MATCH((CUADRO!H$5&amp;$E667),'Hoja de Trabajo para listado'!$CD$151:$DC$151,0)),0)</f>
        <v>0</v>
      </c>
      <c r="I667" s="314">
        <f ca="1">+IFERROR(INDEX('Hoja de Trabajo para listado'!$A$155:$Z$1048576,MATCH($A667,'Hoja de Trabajo para listado'!$A$155:$A$1048576,0),MATCH((CUADRO!I$5&amp;$E667),'Hoja de Trabajo para listado'!$A$151:$Z$151,0)),0)+IFERROR(INDEX('Hoja de Trabajo para listado'!$AB$155:$BA$1048576,MATCH($A667,'Hoja de Trabajo para listado'!$AB$155:$AB$1048576,0),MATCH((CUADRO!I$5&amp;$E667),'Hoja de Trabajo para listado'!$AB$151:$BA$151,0)),0)+IFERROR(INDEX('Hoja de Trabajo para listado'!$BC$155:$CB$1048576,MATCH($A667,'Hoja de Trabajo para listado'!$BC$155:$BC$1048576,0),MATCH((CUADRO!I$5&amp;$E667),'Hoja de Trabajo para listado'!$BC$151:$CB$151,0)),0)+IFERROR(INDEX('Hoja de Trabajo para listado'!$DE$153:$DG$274,MATCH($A667,'Hoja de Trabajo para listado'!$DE$153:$DE$1048576,0),MATCH((CUADRO!I$5&amp;$E667),'Hoja de Trabajo para listado'!$DE$151:$DG$151,0)),0)+IFERROR(INDEX('Hoja de Trabajo para listado'!$CD$155:$DC$1048576,MATCH($A667,'Hoja de Trabajo para listado'!$CD$155:$CD$1048576,0),MATCH((CUADRO!I$5&amp;$E667),'Hoja de Trabajo para listado'!$CD$151:$DC$151,0)),0)</f>
        <v>0</v>
      </c>
      <c r="J667" s="314">
        <f ca="1">+IFERROR(INDEX('Hoja de Trabajo para listado'!$A$155:$Z$1048576,MATCH($A667,'Hoja de Trabajo para listado'!$A$155:$A$1048576,0),MATCH((CUADRO!J$5&amp;$E667),'Hoja de Trabajo para listado'!$A$151:$Z$151,0)),0)+IFERROR(INDEX('Hoja de Trabajo para listado'!$AB$155:$BA$1048576,MATCH($A667,'Hoja de Trabajo para listado'!$AB$155:$AB$1048576,0),MATCH((CUADRO!J$5&amp;$E667),'Hoja de Trabajo para listado'!$AB$151:$BA$151,0)),0)+IFERROR(INDEX('Hoja de Trabajo para listado'!$BC$155:$CB$1048576,MATCH($A667,'Hoja de Trabajo para listado'!$BC$155:$BC$1048576,0),MATCH((CUADRO!J$5&amp;$E667),'Hoja de Trabajo para listado'!$BC$151:$CB$151,0)),0)+IFERROR(INDEX('Hoja de Trabajo para listado'!$DE$153:$DG$274,MATCH($A667,'Hoja de Trabajo para listado'!$DE$153:$DE$1048576,0),MATCH((CUADRO!J$5&amp;$E667),'Hoja de Trabajo para listado'!$DE$151:$DG$151,0)),0)+IFERROR(INDEX('Hoja de Trabajo para listado'!$CD$155:$DC$1048576,MATCH($A667,'Hoja de Trabajo para listado'!$CD$155:$CD$1048576,0),MATCH((CUADRO!J$5&amp;$E667),'Hoja de Trabajo para listado'!$CD$151:$DC$151,0)),0)</f>
        <v>0</v>
      </c>
      <c r="K667" s="314">
        <f ca="1">+IFERROR(INDEX('Hoja de Trabajo para listado'!$A$155:$Z$1048576,MATCH($A667,'Hoja de Trabajo para listado'!$A$155:$A$1048576,0),MATCH((CUADRO!K$5&amp;$E667),'Hoja de Trabajo para listado'!$A$151:$Z$151,0)),0)+IFERROR(INDEX('Hoja de Trabajo para listado'!$AB$155:$BA$1048576,MATCH($A667,'Hoja de Trabajo para listado'!$AB$155:$AB$1048576,0),MATCH((CUADRO!K$5&amp;$E667),'Hoja de Trabajo para listado'!$AB$151:$BA$151,0)),0)+IFERROR(INDEX('Hoja de Trabajo para listado'!$BC$155:$CB$1048576,MATCH($A667,'Hoja de Trabajo para listado'!$BC$155:$BC$1048576,0),MATCH((CUADRO!K$5&amp;$E667),'Hoja de Trabajo para listado'!$BC$151:$CB$151,0)),0)+IFERROR(INDEX('Hoja de Trabajo para listado'!$DE$153:$DG$274,MATCH($A667,'Hoja de Trabajo para listado'!$DE$153:$DE$1048576,0),MATCH((CUADRO!K$5&amp;$E667),'Hoja de Trabajo para listado'!$DE$151:$DG$151,0)),0)+IFERROR(INDEX('Hoja de Trabajo para listado'!$CD$155:$DC$1048576,MATCH($A667,'Hoja de Trabajo para listado'!$CD$155:$CD$1048576,0),MATCH((CUADRO!K$5&amp;$E667),'Hoja de Trabajo para listado'!$CD$151:$DC$151,0)),0)</f>
        <v>0</v>
      </c>
      <c r="L667" s="314">
        <f ca="1">+IFERROR(INDEX('Hoja de Trabajo para listado'!$A$155:$Z$1048576,MATCH($A667,'Hoja de Trabajo para listado'!$A$155:$A$1048576,0),MATCH((CUADRO!L$5&amp;$E667),'Hoja de Trabajo para listado'!$A$151:$Z$151,0)),0)+IFERROR(INDEX('Hoja de Trabajo para listado'!$AB$155:$BA$1048576,MATCH($A667,'Hoja de Trabajo para listado'!$AB$155:$AB$1048576,0),MATCH((CUADRO!L$5&amp;$E667),'Hoja de Trabajo para listado'!$AB$151:$BA$151,0)),0)+IFERROR(INDEX('Hoja de Trabajo para listado'!$BC$155:$CB$1048576,MATCH($A667,'Hoja de Trabajo para listado'!$BC$155:$BC$1048576,0),MATCH((CUADRO!L$5&amp;$E667),'Hoja de Trabajo para listado'!$BC$151:$CB$151,0)),0)+IFERROR(INDEX('Hoja de Trabajo para listado'!$DE$153:$DG$274,MATCH($A667,'Hoja de Trabajo para listado'!$DE$153:$DE$1048576,0),MATCH((CUADRO!L$5&amp;$E667),'Hoja de Trabajo para listado'!$DE$151:$DG$151,0)),0)+IFERROR(INDEX('Hoja de Trabajo para listado'!$CD$155:$DC$1048576,MATCH($A667,'Hoja de Trabajo para listado'!$CD$155:$CD$1048576,0),MATCH((CUADRO!L$5&amp;$E667),'Hoja de Trabajo para listado'!$CD$151:$DC$151,0)),0)</f>
        <v>0</v>
      </c>
      <c r="M667" s="314">
        <f ca="1">+IFERROR(INDEX('Hoja de Trabajo para listado'!$A$155:$Z$1048576,MATCH($A667,'Hoja de Trabajo para listado'!$A$155:$A$1048576,0),MATCH((CUADRO!M$5&amp;$E667),'Hoja de Trabajo para listado'!$A$151:$Z$151,0)),0)+IFERROR(INDEX('Hoja de Trabajo para listado'!$AB$155:$BA$1048576,MATCH($A667,'Hoja de Trabajo para listado'!$AB$155:$AB$1048576,0),MATCH((CUADRO!M$5&amp;$E667),'Hoja de Trabajo para listado'!$AB$151:$BA$151,0)),0)+IFERROR(INDEX('Hoja de Trabajo para listado'!$BC$155:$CB$1048576,MATCH($A667,'Hoja de Trabajo para listado'!$BC$155:$BC$1048576,0),MATCH((CUADRO!M$5&amp;$E667),'Hoja de Trabajo para listado'!$BC$151:$CB$151,0)),0)+IFERROR(INDEX('Hoja de Trabajo para listado'!$DE$153:$DG$274,MATCH($A667,'Hoja de Trabajo para listado'!$DE$153:$DE$1048576,0),MATCH((CUADRO!M$5&amp;$E667),'Hoja de Trabajo para listado'!$DE$151:$DG$151,0)),0)+IFERROR(INDEX('Hoja de Trabajo para listado'!$CD$155:$DC$1048576,MATCH($A667,'Hoja de Trabajo para listado'!$CD$155:$CD$1048576,0),MATCH((CUADRO!M$5&amp;$E667),'Hoja de Trabajo para listado'!$CD$151:$DC$151,0)),0)</f>
        <v>0</v>
      </c>
      <c r="N667" s="314">
        <f ca="1">+IFERROR(INDEX('Hoja de Trabajo para listado'!$A$155:$Z$1048576,MATCH($A667,'Hoja de Trabajo para listado'!$A$155:$A$1048576,0),MATCH((CUADRO!N$5&amp;$E667),'Hoja de Trabajo para listado'!$A$151:$Z$151,0)),0)+IFERROR(INDEX('Hoja de Trabajo para listado'!$AB$155:$BA$1048576,MATCH($A667,'Hoja de Trabajo para listado'!$AB$155:$AB$1048576,0),MATCH((CUADRO!N$5&amp;$E667),'Hoja de Trabajo para listado'!$AB$151:$BA$151,0)),0)+IFERROR(INDEX('Hoja de Trabajo para listado'!$BC$155:$CB$1048576,MATCH($A667,'Hoja de Trabajo para listado'!$BC$155:$BC$1048576,0),MATCH((CUADRO!N$5&amp;$E667),'Hoja de Trabajo para listado'!$BC$151:$CB$151,0)),0)+IFERROR(INDEX('Hoja de Trabajo para listado'!$DE$153:$DG$274,MATCH($A667,'Hoja de Trabajo para listado'!$DE$153:$DE$1048576,0),MATCH((CUADRO!N$5&amp;$E667),'Hoja de Trabajo para listado'!$DE$151:$DG$151,0)),0)+IFERROR(INDEX('Hoja de Trabajo para listado'!$CD$155:$DC$1048576,MATCH($A667,'Hoja de Trabajo para listado'!$CD$155:$CD$1048576,0),MATCH((CUADRO!N$5&amp;$E667),'Hoja de Trabajo para listado'!$CD$151:$DC$151,0)),0)</f>
        <v>0</v>
      </c>
      <c r="O667" s="314">
        <f ca="1">+IFERROR(INDEX('Hoja de Trabajo para listado'!$A$155:$Z$1048576,MATCH($A667,'Hoja de Trabajo para listado'!$A$155:$A$1048576,0),MATCH((CUADRO!O$5&amp;$E667),'Hoja de Trabajo para listado'!$A$151:$Z$151,0)),0)+IFERROR(INDEX('Hoja de Trabajo para listado'!$AB$155:$BA$1048576,MATCH($A667,'Hoja de Trabajo para listado'!$AB$155:$AB$1048576,0),MATCH((CUADRO!O$5&amp;$E667),'Hoja de Trabajo para listado'!$AB$151:$BA$151,0)),0)+IFERROR(INDEX('Hoja de Trabajo para listado'!$BC$155:$CB$1048576,MATCH($A667,'Hoja de Trabajo para listado'!$BC$155:$BC$1048576,0),MATCH((CUADRO!O$5&amp;$E667),'Hoja de Trabajo para listado'!$BC$151:$CB$151,0)),0)+IFERROR(INDEX('Hoja de Trabajo para listado'!$DE$153:$DG$274,MATCH($A667,'Hoja de Trabajo para listado'!$DE$153:$DE$1048576,0),MATCH((CUADRO!O$5&amp;$E667),'Hoja de Trabajo para listado'!$DE$151:$DG$151,0)),0)+IFERROR(INDEX('Hoja de Trabajo para listado'!$CD$155:$DC$1048576,MATCH($A667,'Hoja de Trabajo para listado'!$CD$155:$CD$1048576,0),MATCH((CUADRO!O$5&amp;$E667),'Hoja de Trabajo para listado'!$CD$151:$DC$151,0)),0)</f>
        <v>0</v>
      </c>
      <c r="P667" s="314">
        <f ca="1">+IFERROR(INDEX('Hoja de Trabajo para listado'!$A$155:$Z$1048576,MATCH($A667,'Hoja de Trabajo para listado'!$A$155:$A$1048576,0),MATCH((CUADRO!P$5&amp;$E667),'Hoja de Trabajo para listado'!$A$151:$Z$151,0)),0)+IFERROR(INDEX('Hoja de Trabajo para listado'!$AB$155:$BA$1048576,MATCH($A667,'Hoja de Trabajo para listado'!$AB$155:$AB$1048576,0),MATCH((CUADRO!P$5&amp;$E667),'Hoja de Trabajo para listado'!$AB$151:$BA$151,0)),0)+IFERROR(INDEX('Hoja de Trabajo para listado'!$BC$155:$CB$1048576,MATCH($A667,'Hoja de Trabajo para listado'!$BC$155:$BC$1048576,0),MATCH((CUADRO!P$5&amp;$E667),'Hoja de Trabajo para listado'!$BC$151:$CB$151,0)),0)+IFERROR(INDEX('Hoja de Trabajo para listado'!$DE$153:$DG$274,MATCH($A667,'Hoja de Trabajo para listado'!$DE$153:$DE$1048576,0),MATCH((CUADRO!P$5&amp;$E667),'Hoja de Trabajo para listado'!$DE$151:$DG$151,0)),0)+IFERROR(INDEX('Hoja de Trabajo para listado'!$CD$155:$DC$1048576,MATCH($A667,'Hoja de Trabajo para listado'!$CD$155:$CD$1048576,0),MATCH((CUADRO!P$5&amp;$E667),'Hoja de Trabajo para listado'!$CD$151:$DC$151,0)),0)</f>
        <v>0</v>
      </c>
      <c r="Q667" s="314">
        <f ca="1">+IFERROR(INDEX('Hoja de Trabajo para listado'!$A$155:$Z$1048576,MATCH($A667,'Hoja de Trabajo para listado'!$A$155:$A$1048576,0),MATCH((CUADRO!Q$5&amp;$E667),'Hoja de Trabajo para listado'!$A$151:$Z$151,0)),0)+IFERROR(INDEX('Hoja de Trabajo para listado'!$AB$155:$BA$1048576,MATCH($A667,'Hoja de Trabajo para listado'!$AB$155:$AB$1048576,0),MATCH((CUADRO!Q$5&amp;$E667),'Hoja de Trabajo para listado'!$AB$151:$BA$151,0)),0)+IFERROR(INDEX('Hoja de Trabajo para listado'!$BC$155:$CB$1048576,MATCH($A667,'Hoja de Trabajo para listado'!$BC$155:$BC$1048576,0),MATCH((CUADRO!Q$5&amp;$E667),'Hoja de Trabajo para listado'!$BC$151:$CB$151,0)),0)+IFERROR(INDEX('Hoja de Trabajo para listado'!$DE$153:$DG$274,MATCH($A667,'Hoja de Trabajo para listado'!$DE$153:$DE$1048576,0),MATCH((CUADRO!Q$5&amp;$E667),'Hoja de Trabajo para listado'!$DE$151:$DG$151,0)),0)+IFERROR(INDEX('Hoja de Trabajo para listado'!$CD$155:$DC$1048576,MATCH($A667,'Hoja de Trabajo para listado'!$CD$155:$CD$1048576,0),MATCH((CUADRO!Q$5&amp;$E667),'Hoja de Trabajo para listado'!$CD$151:$DC$151,0)),0)</f>
        <v>0</v>
      </c>
      <c r="R667" s="314">
        <f t="shared" ca="1" si="20"/>
        <v>0</v>
      </c>
      <c r="S667" s="322">
        <f ca="1">+R666+R667</f>
        <v>0</v>
      </c>
      <c r="T667" s="314">
        <f ca="1">+S667</f>
        <v>0</v>
      </c>
      <c r="U667" s="313">
        <f t="shared" si="21"/>
        <v>2</v>
      </c>
      <c r="V667" s="319" t="str">
        <f>+VLOOKUP(A667,bd_lista!$A$3:$E$593,5,FALSE)</f>
        <v>Gobiernos Autonomos Municipales</v>
      </c>
      <c r="W667" s="426"/>
    </row>
    <row r="668" spans="1:23" customFormat="1" ht="15" hidden="1" customHeight="1">
      <c r="A668" s="323">
        <v>1721</v>
      </c>
      <c r="B668" s="427">
        <f>+A668</f>
        <v>1721</v>
      </c>
      <c r="C668" s="318" t="str">
        <f>+VLOOKUP(A668,bd_lista!$A$3:$C$593,3,FALSE)</f>
        <v>Gobierno Autónomo Municipal de Cuevo</v>
      </c>
      <c r="D668" s="429" t="str">
        <f>+C668</f>
        <v>Gobierno Autónomo Municipal de Cuevo</v>
      </c>
      <c r="E668" s="346" t="s">
        <v>1418</v>
      </c>
      <c r="F668" s="314">
        <f ca="1">+IFERROR(INDEX('Hoja de Trabajo para listado'!$A$155:$Z$1048576,MATCH($A668,'Hoja de Trabajo para listado'!$A$155:$A$1048576,0),MATCH((CUADRO!F$5&amp;$E668),'Hoja de Trabajo para listado'!$A$151:$Z$151,0)),0)+IFERROR(INDEX('Hoja de Trabajo para listado'!$AB$155:$BA$1048576,MATCH($A668,'Hoja de Trabajo para listado'!$AB$155:$AB$1048576,0),MATCH((CUADRO!F$5&amp;$E668),'Hoja de Trabajo para listado'!$AB$151:$BA$151,0)),0)+IFERROR(INDEX('Hoja de Trabajo para listado'!$BC$155:$CB$1048576,MATCH($A668,'Hoja de Trabajo para listado'!$BC$155:$BC$1048576,0),MATCH((CUADRO!F$5&amp;$E668),'Hoja de Trabajo para listado'!$BC$151:$CB$151,0)),0)+IFERROR(INDEX('Hoja de Trabajo para listado'!$DE$153:$DG$274,MATCH($A668,'Hoja de Trabajo para listado'!$DE$153:$DE$1048576,0),MATCH((CUADRO!F$5&amp;$E668),'Hoja de Trabajo para listado'!$DE$151:$DG$151,0)),0)+IFERROR(INDEX('Hoja de Trabajo para listado'!$CD$155:$DC$1048576,MATCH($A668,'Hoja de Trabajo para listado'!$CD$155:$CD$1048576,0),MATCH((CUADRO!F$5&amp;$E668),'Hoja de Trabajo para listado'!$CD$151:$DC$151,0)),0)</f>
        <v>0</v>
      </c>
      <c r="G668" s="314">
        <f ca="1">+IFERROR(INDEX('Hoja de Trabajo para listado'!$A$155:$Z$1048576,MATCH($A668,'Hoja de Trabajo para listado'!$A$155:$A$1048576,0),MATCH((CUADRO!G$5&amp;$E668),'Hoja de Trabajo para listado'!$A$151:$Z$151,0)),0)+IFERROR(INDEX('Hoja de Trabajo para listado'!$AB$155:$BA$1048576,MATCH($A668,'Hoja de Trabajo para listado'!$AB$155:$AB$1048576,0),MATCH((CUADRO!G$5&amp;$E668),'Hoja de Trabajo para listado'!$AB$151:$BA$151,0)),0)+IFERROR(INDEX('Hoja de Trabajo para listado'!$BC$155:$CB$1048576,MATCH($A668,'Hoja de Trabajo para listado'!$BC$155:$BC$1048576,0),MATCH((CUADRO!G$5&amp;$E668),'Hoja de Trabajo para listado'!$BC$151:$CB$151,0)),0)+IFERROR(INDEX('Hoja de Trabajo para listado'!$DE$153:$DG$274,MATCH($A668,'Hoja de Trabajo para listado'!$DE$153:$DE$1048576,0),MATCH((CUADRO!G$5&amp;$E668),'Hoja de Trabajo para listado'!$DE$151:$DG$151,0)),0)+IFERROR(INDEX('Hoja de Trabajo para listado'!$CD$155:$DC$1048576,MATCH($A668,'Hoja de Trabajo para listado'!$CD$155:$CD$1048576,0),MATCH((CUADRO!G$5&amp;$E668),'Hoja de Trabajo para listado'!$CD$151:$DC$151,0)),0)</f>
        <v>0</v>
      </c>
      <c r="H668" s="314">
        <f ca="1">+IFERROR(INDEX('Hoja de Trabajo para listado'!$A$155:$Z$1048576,MATCH($A668,'Hoja de Trabajo para listado'!$A$155:$A$1048576,0),MATCH((CUADRO!H$5&amp;$E668),'Hoja de Trabajo para listado'!$A$151:$Z$151,0)),0)+IFERROR(INDEX('Hoja de Trabajo para listado'!$AB$155:$BA$1048576,MATCH($A668,'Hoja de Trabajo para listado'!$AB$155:$AB$1048576,0),MATCH((CUADRO!H$5&amp;$E668),'Hoja de Trabajo para listado'!$AB$151:$BA$151,0)),0)+IFERROR(INDEX('Hoja de Trabajo para listado'!$BC$155:$CB$1048576,MATCH($A668,'Hoja de Trabajo para listado'!$BC$155:$BC$1048576,0),MATCH((CUADRO!H$5&amp;$E668),'Hoja de Trabajo para listado'!$BC$151:$CB$151,0)),0)+IFERROR(INDEX('Hoja de Trabajo para listado'!$DE$153:$DG$274,MATCH($A668,'Hoja de Trabajo para listado'!$DE$153:$DE$1048576,0),MATCH((CUADRO!H$5&amp;$E668),'Hoja de Trabajo para listado'!$DE$151:$DG$151,0)),0)+IFERROR(INDEX('Hoja de Trabajo para listado'!$CD$155:$DC$1048576,MATCH($A668,'Hoja de Trabajo para listado'!$CD$155:$CD$1048576,0),MATCH((CUADRO!H$5&amp;$E668),'Hoja de Trabajo para listado'!$CD$151:$DC$151,0)),0)</f>
        <v>0</v>
      </c>
      <c r="I668" s="314">
        <f ca="1">+IFERROR(INDEX('Hoja de Trabajo para listado'!$A$155:$Z$1048576,MATCH($A668,'Hoja de Trabajo para listado'!$A$155:$A$1048576,0),MATCH((CUADRO!I$5&amp;$E668),'Hoja de Trabajo para listado'!$A$151:$Z$151,0)),0)+IFERROR(INDEX('Hoja de Trabajo para listado'!$AB$155:$BA$1048576,MATCH($A668,'Hoja de Trabajo para listado'!$AB$155:$AB$1048576,0),MATCH((CUADRO!I$5&amp;$E668),'Hoja de Trabajo para listado'!$AB$151:$BA$151,0)),0)+IFERROR(INDEX('Hoja de Trabajo para listado'!$BC$155:$CB$1048576,MATCH($A668,'Hoja de Trabajo para listado'!$BC$155:$BC$1048576,0),MATCH((CUADRO!I$5&amp;$E668),'Hoja de Trabajo para listado'!$BC$151:$CB$151,0)),0)+IFERROR(INDEX('Hoja de Trabajo para listado'!$DE$153:$DG$274,MATCH($A668,'Hoja de Trabajo para listado'!$DE$153:$DE$1048576,0),MATCH((CUADRO!I$5&amp;$E668),'Hoja de Trabajo para listado'!$DE$151:$DG$151,0)),0)+IFERROR(INDEX('Hoja de Trabajo para listado'!$CD$155:$DC$1048576,MATCH($A668,'Hoja de Trabajo para listado'!$CD$155:$CD$1048576,0),MATCH((CUADRO!I$5&amp;$E668),'Hoja de Trabajo para listado'!$CD$151:$DC$151,0)),0)</f>
        <v>0</v>
      </c>
      <c r="J668" s="314">
        <f ca="1">+IFERROR(INDEX('Hoja de Trabajo para listado'!$A$155:$Z$1048576,MATCH($A668,'Hoja de Trabajo para listado'!$A$155:$A$1048576,0),MATCH((CUADRO!J$5&amp;$E668),'Hoja de Trabajo para listado'!$A$151:$Z$151,0)),0)+IFERROR(INDEX('Hoja de Trabajo para listado'!$AB$155:$BA$1048576,MATCH($A668,'Hoja de Trabajo para listado'!$AB$155:$AB$1048576,0),MATCH((CUADRO!J$5&amp;$E668),'Hoja de Trabajo para listado'!$AB$151:$BA$151,0)),0)+IFERROR(INDEX('Hoja de Trabajo para listado'!$BC$155:$CB$1048576,MATCH($A668,'Hoja de Trabajo para listado'!$BC$155:$BC$1048576,0),MATCH((CUADRO!J$5&amp;$E668),'Hoja de Trabajo para listado'!$BC$151:$CB$151,0)),0)+IFERROR(INDEX('Hoja de Trabajo para listado'!$DE$153:$DG$274,MATCH($A668,'Hoja de Trabajo para listado'!$DE$153:$DE$1048576,0),MATCH((CUADRO!J$5&amp;$E668),'Hoja de Trabajo para listado'!$DE$151:$DG$151,0)),0)+IFERROR(INDEX('Hoja de Trabajo para listado'!$CD$155:$DC$1048576,MATCH($A668,'Hoja de Trabajo para listado'!$CD$155:$CD$1048576,0),MATCH((CUADRO!J$5&amp;$E668),'Hoja de Trabajo para listado'!$CD$151:$DC$151,0)),0)</f>
        <v>0</v>
      </c>
      <c r="K668" s="314">
        <f ca="1">+IFERROR(INDEX('Hoja de Trabajo para listado'!$A$155:$Z$1048576,MATCH($A668,'Hoja de Trabajo para listado'!$A$155:$A$1048576,0),MATCH((CUADRO!K$5&amp;$E668),'Hoja de Trabajo para listado'!$A$151:$Z$151,0)),0)+IFERROR(INDEX('Hoja de Trabajo para listado'!$AB$155:$BA$1048576,MATCH($A668,'Hoja de Trabajo para listado'!$AB$155:$AB$1048576,0),MATCH((CUADRO!K$5&amp;$E668),'Hoja de Trabajo para listado'!$AB$151:$BA$151,0)),0)+IFERROR(INDEX('Hoja de Trabajo para listado'!$BC$155:$CB$1048576,MATCH($A668,'Hoja de Trabajo para listado'!$BC$155:$BC$1048576,0),MATCH((CUADRO!K$5&amp;$E668),'Hoja de Trabajo para listado'!$BC$151:$CB$151,0)),0)+IFERROR(INDEX('Hoja de Trabajo para listado'!$DE$153:$DG$274,MATCH($A668,'Hoja de Trabajo para listado'!$DE$153:$DE$1048576,0),MATCH((CUADRO!K$5&amp;$E668),'Hoja de Trabajo para listado'!$DE$151:$DG$151,0)),0)+IFERROR(INDEX('Hoja de Trabajo para listado'!$CD$155:$DC$1048576,MATCH($A668,'Hoja de Trabajo para listado'!$CD$155:$CD$1048576,0),MATCH((CUADRO!K$5&amp;$E668),'Hoja de Trabajo para listado'!$CD$151:$DC$151,0)),0)</f>
        <v>0</v>
      </c>
      <c r="L668" s="314">
        <f ca="1">+IFERROR(INDEX('Hoja de Trabajo para listado'!$A$155:$Z$1048576,MATCH($A668,'Hoja de Trabajo para listado'!$A$155:$A$1048576,0),MATCH((CUADRO!L$5&amp;$E668),'Hoja de Trabajo para listado'!$A$151:$Z$151,0)),0)+IFERROR(INDEX('Hoja de Trabajo para listado'!$AB$155:$BA$1048576,MATCH($A668,'Hoja de Trabajo para listado'!$AB$155:$AB$1048576,0),MATCH((CUADRO!L$5&amp;$E668),'Hoja de Trabajo para listado'!$AB$151:$BA$151,0)),0)+IFERROR(INDEX('Hoja de Trabajo para listado'!$BC$155:$CB$1048576,MATCH($A668,'Hoja de Trabajo para listado'!$BC$155:$BC$1048576,0),MATCH((CUADRO!L$5&amp;$E668),'Hoja de Trabajo para listado'!$BC$151:$CB$151,0)),0)+IFERROR(INDEX('Hoja de Trabajo para listado'!$DE$153:$DG$274,MATCH($A668,'Hoja de Trabajo para listado'!$DE$153:$DE$1048576,0),MATCH((CUADRO!L$5&amp;$E668),'Hoja de Trabajo para listado'!$DE$151:$DG$151,0)),0)+IFERROR(INDEX('Hoja de Trabajo para listado'!$CD$155:$DC$1048576,MATCH($A668,'Hoja de Trabajo para listado'!$CD$155:$CD$1048576,0),MATCH((CUADRO!L$5&amp;$E668),'Hoja de Trabajo para listado'!$CD$151:$DC$151,0)),0)</f>
        <v>0</v>
      </c>
      <c r="M668" s="314">
        <f ca="1">+IFERROR(INDEX('Hoja de Trabajo para listado'!$A$155:$Z$1048576,MATCH($A668,'Hoja de Trabajo para listado'!$A$155:$A$1048576,0),MATCH((CUADRO!M$5&amp;$E668),'Hoja de Trabajo para listado'!$A$151:$Z$151,0)),0)+IFERROR(INDEX('Hoja de Trabajo para listado'!$AB$155:$BA$1048576,MATCH($A668,'Hoja de Trabajo para listado'!$AB$155:$AB$1048576,0),MATCH((CUADRO!M$5&amp;$E668),'Hoja de Trabajo para listado'!$AB$151:$BA$151,0)),0)+IFERROR(INDEX('Hoja de Trabajo para listado'!$BC$155:$CB$1048576,MATCH($A668,'Hoja de Trabajo para listado'!$BC$155:$BC$1048576,0),MATCH((CUADRO!M$5&amp;$E668),'Hoja de Trabajo para listado'!$BC$151:$CB$151,0)),0)+IFERROR(INDEX('Hoja de Trabajo para listado'!$DE$153:$DG$274,MATCH($A668,'Hoja de Trabajo para listado'!$DE$153:$DE$1048576,0),MATCH((CUADRO!M$5&amp;$E668),'Hoja de Trabajo para listado'!$DE$151:$DG$151,0)),0)+IFERROR(INDEX('Hoja de Trabajo para listado'!$CD$155:$DC$1048576,MATCH($A668,'Hoja de Trabajo para listado'!$CD$155:$CD$1048576,0),MATCH((CUADRO!M$5&amp;$E668),'Hoja de Trabajo para listado'!$CD$151:$DC$151,0)),0)</f>
        <v>0</v>
      </c>
      <c r="N668" s="314">
        <f ca="1">+IFERROR(INDEX('Hoja de Trabajo para listado'!$A$155:$Z$1048576,MATCH($A668,'Hoja de Trabajo para listado'!$A$155:$A$1048576,0),MATCH((CUADRO!N$5&amp;$E668),'Hoja de Trabajo para listado'!$A$151:$Z$151,0)),0)+IFERROR(INDEX('Hoja de Trabajo para listado'!$AB$155:$BA$1048576,MATCH($A668,'Hoja de Trabajo para listado'!$AB$155:$AB$1048576,0),MATCH((CUADRO!N$5&amp;$E668),'Hoja de Trabajo para listado'!$AB$151:$BA$151,0)),0)+IFERROR(INDEX('Hoja de Trabajo para listado'!$BC$155:$CB$1048576,MATCH($A668,'Hoja de Trabajo para listado'!$BC$155:$BC$1048576,0),MATCH((CUADRO!N$5&amp;$E668),'Hoja de Trabajo para listado'!$BC$151:$CB$151,0)),0)+IFERROR(INDEX('Hoja de Trabajo para listado'!$DE$153:$DG$274,MATCH($A668,'Hoja de Trabajo para listado'!$DE$153:$DE$1048576,0),MATCH((CUADRO!N$5&amp;$E668),'Hoja de Trabajo para listado'!$DE$151:$DG$151,0)),0)+IFERROR(INDEX('Hoja de Trabajo para listado'!$CD$155:$DC$1048576,MATCH($A668,'Hoja de Trabajo para listado'!$CD$155:$CD$1048576,0),MATCH((CUADRO!N$5&amp;$E668),'Hoja de Trabajo para listado'!$CD$151:$DC$151,0)),0)</f>
        <v>0</v>
      </c>
      <c r="O668" s="314">
        <f ca="1">+IFERROR(INDEX('Hoja de Trabajo para listado'!$A$155:$Z$1048576,MATCH($A668,'Hoja de Trabajo para listado'!$A$155:$A$1048576,0),MATCH((CUADRO!O$5&amp;$E668),'Hoja de Trabajo para listado'!$A$151:$Z$151,0)),0)+IFERROR(INDEX('Hoja de Trabajo para listado'!$AB$155:$BA$1048576,MATCH($A668,'Hoja de Trabajo para listado'!$AB$155:$AB$1048576,0),MATCH((CUADRO!O$5&amp;$E668),'Hoja de Trabajo para listado'!$AB$151:$BA$151,0)),0)+IFERROR(INDEX('Hoja de Trabajo para listado'!$BC$155:$CB$1048576,MATCH($A668,'Hoja de Trabajo para listado'!$BC$155:$BC$1048576,0),MATCH((CUADRO!O$5&amp;$E668),'Hoja de Trabajo para listado'!$BC$151:$CB$151,0)),0)+IFERROR(INDEX('Hoja de Trabajo para listado'!$DE$153:$DG$274,MATCH($A668,'Hoja de Trabajo para listado'!$DE$153:$DE$1048576,0),MATCH((CUADRO!O$5&amp;$E668),'Hoja de Trabajo para listado'!$DE$151:$DG$151,0)),0)+IFERROR(INDEX('Hoja de Trabajo para listado'!$CD$155:$DC$1048576,MATCH($A668,'Hoja de Trabajo para listado'!$CD$155:$CD$1048576,0),MATCH((CUADRO!O$5&amp;$E668),'Hoja de Trabajo para listado'!$CD$151:$DC$151,0)),0)</f>
        <v>0</v>
      </c>
      <c r="P668" s="314">
        <f ca="1">+IFERROR(INDEX('Hoja de Trabajo para listado'!$A$155:$Z$1048576,MATCH($A668,'Hoja de Trabajo para listado'!$A$155:$A$1048576,0),MATCH((CUADRO!P$5&amp;$E668),'Hoja de Trabajo para listado'!$A$151:$Z$151,0)),0)+IFERROR(INDEX('Hoja de Trabajo para listado'!$AB$155:$BA$1048576,MATCH($A668,'Hoja de Trabajo para listado'!$AB$155:$AB$1048576,0),MATCH((CUADRO!P$5&amp;$E668),'Hoja de Trabajo para listado'!$AB$151:$BA$151,0)),0)+IFERROR(INDEX('Hoja de Trabajo para listado'!$BC$155:$CB$1048576,MATCH($A668,'Hoja de Trabajo para listado'!$BC$155:$BC$1048576,0),MATCH((CUADRO!P$5&amp;$E668),'Hoja de Trabajo para listado'!$BC$151:$CB$151,0)),0)+IFERROR(INDEX('Hoja de Trabajo para listado'!$DE$153:$DG$274,MATCH($A668,'Hoja de Trabajo para listado'!$DE$153:$DE$1048576,0),MATCH((CUADRO!P$5&amp;$E668),'Hoja de Trabajo para listado'!$DE$151:$DG$151,0)),0)+IFERROR(INDEX('Hoja de Trabajo para listado'!$CD$155:$DC$1048576,MATCH($A668,'Hoja de Trabajo para listado'!$CD$155:$CD$1048576,0),MATCH((CUADRO!P$5&amp;$E668),'Hoja de Trabajo para listado'!$CD$151:$DC$151,0)),0)</f>
        <v>0</v>
      </c>
      <c r="Q668" s="314">
        <f ca="1">+IFERROR(INDEX('Hoja de Trabajo para listado'!$A$155:$Z$1048576,MATCH($A668,'Hoja de Trabajo para listado'!$A$155:$A$1048576,0),MATCH((CUADRO!Q$5&amp;$E668),'Hoja de Trabajo para listado'!$A$151:$Z$151,0)),0)+IFERROR(INDEX('Hoja de Trabajo para listado'!$AB$155:$BA$1048576,MATCH($A668,'Hoja de Trabajo para listado'!$AB$155:$AB$1048576,0),MATCH((CUADRO!Q$5&amp;$E668),'Hoja de Trabajo para listado'!$AB$151:$BA$151,0)),0)+IFERROR(INDEX('Hoja de Trabajo para listado'!$BC$155:$CB$1048576,MATCH($A668,'Hoja de Trabajo para listado'!$BC$155:$BC$1048576,0),MATCH((CUADRO!Q$5&amp;$E668),'Hoja de Trabajo para listado'!$BC$151:$CB$151,0)),0)+IFERROR(INDEX('Hoja de Trabajo para listado'!$DE$153:$DG$274,MATCH($A668,'Hoja de Trabajo para listado'!$DE$153:$DE$1048576,0),MATCH((CUADRO!Q$5&amp;$E668),'Hoja de Trabajo para listado'!$DE$151:$DG$151,0)),0)+IFERROR(INDEX('Hoja de Trabajo para listado'!$CD$155:$DC$1048576,MATCH($A668,'Hoja de Trabajo para listado'!$CD$155:$CD$1048576,0),MATCH((CUADRO!Q$5&amp;$E668),'Hoja de Trabajo para listado'!$CD$151:$DC$151,0)),0)</f>
        <v>0</v>
      </c>
      <c r="R668" s="314">
        <f t="shared" ca="1" si="20"/>
        <v>0</v>
      </c>
      <c r="S668" s="322"/>
      <c r="T668" s="314">
        <f ca="1">+T669</f>
        <v>0</v>
      </c>
      <c r="U668" s="313">
        <f t="shared" si="21"/>
        <v>1</v>
      </c>
      <c r="V668" s="319" t="str">
        <f>+VLOOKUP(A668,bd_lista!$A$3:$E$593,5,FALSE)</f>
        <v>Gobiernos Autonomos Municipales</v>
      </c>
      <c r="W668" s="425" t="str">
        <f>+V668</f>
        <v>Gobiernos Autonomos Municipales</v>
      </c>
    </row>
    <row r="669" spans="1:23" customFormat="1" ht="15" hidden="1" customHeight="1">
      <c r="A669" s="323">
        <v>1721</v>
      </c>
      <c r="B669" s="428"/>
      <c r="C669" s="318" t="str">
        <f>+VLOOKUP(A669,bd_lista!$A$3:$C$593,3,FALSE)</f>
        <v>Gobierno Autónomo Municipal de Cuevo</v>
      </c>
      <c r="D669" s="430"/>
      <c r="E669" s="347" t="s">
        <v>1419</v>
      </c>
      <c r="F669" s="314">
        <f ca="1">+IFERROR(INDEX('Hoja de Trabajo para listado'!$A$155:$Z$1048576,MATCH($A669,'Hoja de Trabajo para listado'!$A$155:$A$1048576,0),MATCH((CUADRO!F$5&amp;$E669),'Hoja de Trabajo para listado'!$A$151:$Z$151,0)),0)+IFERROR(INDEX('Hoja de Trabajo para listado'!$AB$155:$BA$1048576,MATCH($A669,'Hoja de Trabajo para listado'!$AB$155:$AB$1048576,0),MATCH((CUADRO!F$5&amp;$E669),'Hoja de Trabajo para listado'!$AB$151:$BA$151,0)),0)+IFERROR(INDEX('Hoja de Trabajo para listado'!$BC$155:$CB$1048576,MATCH($A669,'Hoja de Trabajo para listado'!$BC$155:$BC$1048576,0),MATCH((CUADRO!F$5&amp;$E669),'Hoja de Trabajo para listado'!$BC$151:$CB$151,0)),0)+IFERROR(INDEX('Hoja de Trabajo para listado'!$DE$153:$DG$274,MATCH($A669,'Hoja de Trabajo para listado'!$DE$153:$DE$1048576,0),MATCH((CUADRO!F$5&amp;$E669),'Hoja de Trabajo para listado'!$DE$151:$DG$151,0)),0)+IFERROR(INDEX('Hoja de Trabajo para listado'!$CD$155:$DC$1048576,MATCH($A669,'Hoja de Trabajo para listado'!$CD$155:$CD$1048576,0),MATCH((CUADRO!F$5&amp;$E669),'Hoja de Trabajo para listado'!$CD$151:$DC$151,0)),0)</f>
        <v>0</v>
      </c>
      <c r="G669" s="314">
        <f ca="1">+IFERROR(INDEX('Hoja de Trabajo para listado'!$A$155:$Z$1048576,MATCH($A669,'Hoja de Trabajo para listado'!$A$155:$A$1048576,0),MATCH((CUADRO!G$5&amp;$E669),'Hoja de Trabajo para listado'!$A$151:$Z$151,0)),0)+IFERROR(INDEX('Hoja de Trabajo para listado'!$AB$155:$BA$1048576,MATCH($A669,'Hoja de Trabajo para listado'!$AB$155:$AB$1048576,0),MATCH((CUADRO!G$5&amp;$E669),'Hoja de Trabajo para listado'!$AB$151:$BA$151,0)),0)+IFERROR(INDEX('Hoja de Trabajo para listado'!$BC$155:$CB$1048576,MATCH($A669,'Hoja de Trabajo para listado'!$BC$155:$BC$1048576,0),MATCH((CUADRO!G$5&amp;$E669),'Hoja de Trabajo para listado'!$BC$151:$CB$151,0)),0)+IFERROR(INDEX('Hoja de Trabajo para listado'!$DE$153:$DG$274,MATCH($A669,'Hoja de Trabajo para listado'!$DE$153:$DE$1048576,0),MATCH((CUADRO!G$5&amp;$E669),'Hoja de Trabajo para listado'!$DE$151:$DG$151,0)),0)+IFERROR(INDEX('Hoja de Trabajo para listado'!$CD$155:$DC$1048576,MATCH($A669,'Hoja de Trabajo para listado'!$CD$155:$CD$1048576,0),MATCH((CUADRO!G$5&amp;$E669),'Hoja de Trabajo para listado'!$CD$151:$DC$151,0)),0)</f>
        <v>0</v>
      </c>
      <c r="H669" s="314">
        <f ca="1">+IFERROR(INDEX('Hoja de Trabajo para listado'!$A$155:$Z$1048576,MATCH($A669,'Hoja de Trabajo para listado'!$A$155:$A$1048576,0),MATCH((CUADRO!H$5&amp;$E669),'Hoja de Trabajo para listado'!$A$151:$Z$151,0)),0)+IFERROR(INDEX('Hoja de Trabajo para listado'!$AB$155:$BA$1048576,MATCH($A669,'Hoja de Trabajo para listado'!$AB$155:$AB$1048576,0),MATCH((CUADRO!H$5&amp;$E669),'Hoja de Trabajo para listado'!$AB$151:$BA$151,0)),0)+IFERROR(INDEX('Hoja de Trabajo para listado'!$BC$155:$CB$1048576,MATCH($A669,'Hoja de Trabajo para listado'!$BC$155:$BC$1048576,0),MATCH((CUADRO!H$5&amp;$E669),'Hoja de Trabajo para listado'!$BC$151:$CB$151,0)),0)+IFERROR(INDEX('Hoja de Trabajo para listado'!$DE$153:$DG$274,MATCH($A669,'Hoja de Trabajo para listado'!$DE$153:$DE$1048576,0),MATCH((CUADRO!H$5&amp;$E669),'Hoja de Trabajo para listado'!$DE$151:$DG$151,0)),0)+IFERROR(INDEX('Hoja de Trabajo para listado'!$CD$155:$DC$1048576,MATCH($A669,'Hoja de Trabajo para listado'!$CD$155:$CD$1048576,0),MATCH((CUADRO!H$5&amp;$E669),'Hoja de Trabajo para listado'!$CD$151:$DC$151,0)),0)</f>
        <v>0</v>
      </c>
      <c r="I669" s="314">
        <f ca="1">+IFERROR(INDEX('Hoja de Trabajo para listado'!$A$155:$Z$1048576,MATCH($A669,'Hoja de Trabajo para listado'!$A$155:$A$1048576,0),MATCH((CUADRO!I$5&amp;$E669),'Hoja de Trabajo para listado'!$A$151:$Z$151,0)),0)+IFERROR(INDEX('Hoja de Trabajo para listado'!$AB$155:$BA$1048576,MATCH($A669,'Hoja de Trabajo para listado'!$AB$155:$AB$1048576,0),MATCH((CUADRO!I$5&amp;$E669),'Hoja de Trabajo para listado'!$AB$151:$BA$151,0)),0)+IFERROR(INDEX('Hoja de Trabajo para listado'!$BC$155:$CB$1048576,MATCH($A669,'Hoja de Trabajo para listado'!$BC$155:$BC$1048576,0),MATCH((CUADRO!I$5&amp;$E669),'Hoja de Trabajo para listado'!$BC$151:$CB$151,0)),0)+IFERROR(INDEX('Hoja de Trabajo para listado'!$DE$153:$DG$274,MATCH($A669,'Hoja de Trabajo para listado'!$DE$153:$DE$1048576,0),MATCH((CUADRO!I$5&amp;$E669),'Hoja de Trabajo para listado'!$DE$151:$DG$151,0)),0)+IFERROR(INDEX('Hoja de Trabajo para listado'!$CD$155:$DC$1048576,MATCH($A669,'Hoja de Trabajo para listado'!$CD$155:$CD$1048576,0),MATCH((CUADRO!I$5&amp;$E669),'Hoja de Trabajo para listado'!$CD$151:$DC$151,0)),0)</f>
        <v>0</v>
      </c>
      <c r="J669" s="314">
        <f ca="1">+IFERROR(INDEX('Hoja de Trabajo para listado'!$A$155:$Z$1048576,MATCH($A669,'Hoja de Trabajo para listado'!$A$155:$A$1048576,0),MATCH((CUADRO!J$5&amp;$E669),'Hoja de Trabajo para listado'!$A$151:$Z$151,0)),0)+IFERROR(INDEX('Hoja de Trabajo para listado'!$AB$155:$BA$1048576,MATCH($A669,'Hoja de Trabajo para listado'!$AB$155:$AB$1048576,0),MATCH((CUADRO!J$5&amp;$E669),'Hoja de Trabajo para listado'!$AB$151:$BA$151,0)),0)+IFERROR(INDEX('Hoja de Trabajo para listado'!$BC$155:$CB$1048576,MATCH($A669,'Hoja de Trabajo para listado'!$BC$155:$BC$1048576,0),MATCH((CUADRO!J$5&amp;$E669),'Hoja de Trabajo para listado'!$BC$151:$CB$151,0)),0)+IFERROR(INDEX('Hoja de Trabajo para listado'!$DE$153:$DG$274,MATCH($A669,'Hoja de Trabajo para listado'!$DE$153:$DE$1048576,0),MATCH((CUADRO!J$5&amp;$E669),'Hoja de Trabajo para listado'!$DE$151:$DG$151,0)),0)+IFERROR(INDEX('Hoja de Trabajo para listado'!$CD$155:$DC$1048576,MATCH($A669,'Hoja de Trabajo para listado'!$CD$155:$CD$1048576,0),MATCH((CUADRO!J$5&amp;$E669),'Hoja de Trabajo para listado'!$CD$151:$DC$151,0)),0)</f>
        <v>0</v>
      </c>
      <c r="K669" s="314">
        <f ca="1">+IFERROR(INDEX('Hoja de Trabajo para listado'!$A$155:$Z$1048576,MATCH($A669,'Hoja de Trabajo para listado'!$A$155:$A$1048576,0),MATCH((CUADRO!K$5&amp;$E669),'Hoja de Trabajo para listado'!$A$151:$Z$151,0)),0)+IFERROR(INDEX('Hoja de Trabajo para listado'!$AB$155:$BA$1048576,MATCH($A669,'Hoja de Trabajo para listado'!$AB$155:$AB$1048576,0),MATCH((CUADRO!K$5&amp;$E669),'Hoja de Trabajo para listado'!$AB$151:$BA$151,0)),0)+IFERROR(INDEX('Hoja de Trabajo para listado'!$BC$155:$CB$1048576,MATCH($A669,'Hoja de Trabajo para listado'!$BC$155:$BC$1048576,0),MATCH((CUADRO!K$5&amp;$E669),'Hoja de Trabajo para listado'!$BC$151:$CB$151,0)),0)+IFERROR(INDEX('Hoja de Trabajo para listado'!$DE$153:$DG$274,MATCH($A669,'Hoja de Trabajo para listado'!$DE$153:$DE$1048576,0),MATCH((CUADRO!K$5&amp;$E669),'Hoja de Trabajo para listado'!$DE$151:$DG$151,0)),0)+IFERROR(INDEX('Hoja de Trabajo para listado'!$CD$155:$DC$1048576,MATCH($A669,'Hoja de Trabajo para listado'!$CD$155:$CD$1048576,0),MATCH((CUADRO!K$5&amp;$E669),'Hoja de Trabajo para listado'!$CD$151:$DC$151,0)),0)</f>
        <v>0</v>
      </c>
      <c r="L669" s="314">
        <f ca="1">+IFERROR(INDEX('Hoja de Trabajo para listado'!$A$155:$Z$1048576,MATCH($A669,'Hoja de Trabajo para listado'!$A$155:$A$1048576,0),MATCH((CUADRO!L$5&amp;$E669),'Hoja de Trabajo para listado'!$A$151:$Z$151,0)),0)+IFERROR(INDEX('Hoja de Trabajo para listado'!$AB$155:$BA$1048576,MATCH($A669,'Hoja de Trabajo para listado'!$AB$155:$AB$1048576,0),MATCH((CUADRO!L$5&amp;$E669),'Hoja de Trabajo para listado'!$AB$151:$BA$151,0)),0)+IFERROR(INDEX('Hoja de Trabajo para listado'!$BC$155:$CB$1048576,MATCH($A669,'Hoja de Trabajo para listado'!$BC$155:$BC$1048576,0),MATCH((CUADRO!L$5&amp;$E669),'Hoja de Trabajo para listado'!$BC$151:$CB$151,0)),0)+IFERROR(INDEX('Hoja de Trabajo para listado'!$DE$153:$DG$274,MATCH($A669,'Hoja de Trabajo para listado'!$DE$153:$DE$1048576,0),MATCH((CUADRO!L$5&amp;$E669),'Hoja de Trabajo para listado'!$DE$151:$DG$151,0)),0)+IFERROR(INDEX('Hoja de Trabajo para listado'!$CD$155:$DC$1048576,MATCH($A669,'Hoja de Trabajo para listado'!$CD$155:$CD$1048576,0),MATCH((CUADRO!L$5&amp;$E669),'Hoja de Trabajo para listado'!$CD$151:$DC$151,0)),0)</f>
        <v>0</v>
      </c>
      <c r="M669" s="314">
        <f ca="1">+IFERROR(INDEX('Hoja de Trabajo para listado'!$A$155:$Z$1048576,MATCH($A669,'Hoja de Trabajo para listado'!$A$155:$A$1048576,0),MATCH((CUADRO!M$5&amp;$E669),'Hoja de Trabajo para listado'!$A$151:$Z$151,0)),0)+IFERROR(INDEX('Hoja de Trabajo para listado'!$AB$155:$BA$1048576,MATCH($A669,'Hoja de Trabajo para listado'!$AB$155:$AB$1048576,0),MATCH((CUADRO!M$5&amp;$E669),'Hoja de Trabajo para listado'!$AB$151:$BA$151,0)),0)+IFERROR(INDEX('Hoja de Trabajo para listado'!$BC$155:$CB$1048576,MATCH($A669,'Hoja de Trabajo para listado'!$BC$155:$BC$1048576,0),MATCH((CUADRO!M$5&amp;$E669),'Hoja de Trabajo para listado'!$BC$151:$CB$151,0)),0)+IFERROR(INDEX('Hoja de Trabajo para listado'!$DE$153:$DG$274,MATCH($A669,'Hoja de Trabajo para listado'!$DE$153:$DE$1048576,0),MATCH((CUADRO!M$5&amp;$E669),'Hoja de Trabajo para listado'!$DE$151:$DG$151,0)),0)+IFERROR(INDEX('Hoja de Trabajo para listado'!$CD$155:$DC$1048576,MATCH($A669,'Hoja de Trabajo para listado'!$CD$155:$CD$1048576,0),MATCH((CUADRO!M$5&amp;$E669),'Hoja de Trabajo para listado'!$CD$151:$DC$151,0)),0)</f>
        <v>0</v>
      </c>
      <c r="N669" s="314">
        <f ca="1">+IFERROR(INDEX('Hoja de Trabajo para listado'!$A$155:$Z$1048576,MATCH($A669,'Hoja de Trabajo para listado'!$A$155:$A$1048576,0),MATCH((CUADRO!N$5&amp;$E669),'Hoja de Trabajo para listado'!$A$151:$Z$151,0)),0)+IFERROR(INDEX('Hoja de Trabajo para listado'!$AB$155:$BA$1048576,MATCH($A669,'Hoja de Trabajo para listado'!$AB$155:$AB$1048576,0),MATCH((CUADRO!N$5&amp;$E669),'Hoja de Trabajo para listado'!$AB$151:$BA$151,0)),0)+IFERROR(INDEX('Hoja de Trabajo para listado'!$BC$155:$CB$1048576,MATCH($A669,'Hoja de Trabajo para listado'!$BC$155:$BC$1048576,0),MATCH((CUADRO!N$5&amp;$E669),'Hoja de Trabajo para listado'!$BC$151:$CB$151,0)),0)+IFERROR(INDEX('Hoja de Trabajo para listado'!$DE$153:$DG$274,MATCH($A669,'Hoja de Trabajo para listado'!$DE$153:$DE$1048576,0),MATCH((CUADRO!N$5&amp;$E669),'Hoja de Trabajo para listado'!$DE$151:$DG$151,0)),0)+IFERROR(INDEX('Hoja de Trabajo para listado'!$CD$155:$DC$1048576,MATCH($A669,'Hoja de Trabajo para listado'!$CD$155:$CD$1048576,0),MATCH((CUADRO!N$5&amp;$E669),'Hoja de Trabajo para listado'!$CD$151:$DC$151,0)),0)</f>
        <v>0</v>
      </c>
      <c r="O669" s="314">
        <f ca="1">+IFERROR(INDEX('Hoja de Trabajo para listado'!$A$155:$Z$1048576,MATCH($A669,'Hoja de Trabajo para listado'!$A$155:$A$1048576,0),MATCH((CUADRO!O$5&amp;$E669),'Hoja de Trabajo para listado'!$A$151:$Z$151,0)),0)+IFERROR(INDEX('Hoja de Trabajo para listado'!$AB$155:$BA$1048576,MATCH($A669,'Hoja de Trabajo para listado'!$AB$155:$AB$1048576,0),MATCH((CUADRO!O$5&amp;$E669),'Hoja de Trabajo para listado'!$AB$151:$BA$151,0)),0)+IFERROR(INDEX('Hoja de Trabajo para listado'!$BC$155:$CB$1048576,MATCH($A669,'Hoja de Trabajo para listado'!$BC$155:$BC$1048576,0),MATCH((CUADRO!O$5&amp;$E669),'Hoja de Trabajo para listado'!$BC$151:$CB$151,0)),0)+IFERROR(INDEX('Hoja de Trabajo para listado'!$DE$153:$DG$274,MATCH($A669,'Hoja de Trabajo para listado'!$DE$153:$DE$1048576,0),MATCH((CUADRO!O$5&amp;$E669),'Hoja de Trabajo para listado'!$DE$151:$DG$151,0)),0)+IFERROR(INDEX('Hoja de Trabajo para listado'!$CD$155:$DC$1048576,MATCH($A669,'Hoja de Trabajo para listado'!$CD$155:$CD$1048576,0),MATCH((CUADRO!O$5&amp;$E669),'Hoja de Trabajo para listado'!$CD$151:$DC$151,0)),0)</f>
        <v>0</v>
      </c>
      <c r="P669" s="314">
        <f ca="1">+IFERROR(INDEX('Hoja de Trabajo para listado'!$A$155:$Z$1048576,MATCH($A669,'Hoja de Trabajo para listado'!$A$155:$A$1048576,0),MATCH((CUADRO!P$5&amp;$E669),'Hoja de Trabajo para listado'!$A$151:$Z$151,0)),0)+IFERROR(INDEX('Hoja de Trabajo para listado'!$AB$155:$BA$1048576,MATCH($A669,'Hoja de Trabajo para listado'!$AB$155:$AB$1048576,0),MATCH((CUADRO!P$5&amp;$E669),'Hoja de Trabajo para listado'!$AB$151:$BA$151,0)),0)+IFERROR(INDEX('Hoja de Trabajo para listado'!$BC$155:$CB$1048576,MATCH($A669,'Hoja de Trabajo para listado'!$BC$155:$BC$1048576,0),MATCH((CUADRO!P$5&amp;$E669),'Hoja de Trabajo para listado'!$BC$151:$CB$151,0)),0)+IFERROR(INDEX('Hoja de Trabajo para listado'!$DE$153:$DG$274,MATCH($A669,'Hoja de Trabajo para listado'!$DE$153:$DE$1048576,0),MATCH((CUADRO!P$5&amp;$E669),'Hoja de Trabajo para listado'!$DE$151:$DG$151,0)),0)+IFERROR(INDEX('Hoja de Trabajo para listado'!$CD$155:$DC$1048576,MATCH($A669,'Hoja de Trabajo para listado'!$CD$155:$CD$1048576,0),MATCH((CUADRO!P$5&amp;$E669),'Hoja de Trabajo para listado'!$CD$151:$DC$151,0)),0)</f>
        <v>0</v>
      </c>
      <c r="Q669" s="314">
        <f ca="1">+IFERROR(INDEX('Hoja de Trabajo para listado'!$A$155:$Z$1048576,MATCH($A669,'Hoja de Trabajo para listado'!$A$155:$A$1048576,0),MATCH((CUADRO!Q$5&amp;$E669),'Hoja de Trabajo para listado'!$A$151:$Z$151,0)),0)+IFERROR(INDEX('Hoja de Trabajo para listado'!$AB$155:$BA$1048576,MATCH($A669,'Hoja de Trabajo para listado'!$AB$155:$AB$1048576,0),MATCH((CUADRO!Q$5&amp;$E669),'Hoja de Trabajo para listado'!$AB$151:$BA$151,0)),0)+IFERROR(INDEX('Hoja de Trabajo para listado'!$BC$155:$CB$1048576,MATCH($A669,'Hoja de Trabajo para listado'!$BC$155:$BC$1048576,0),MATCH((CUADRO!Q$5&amp;$E669),'Hoja de Trabajo para listado'!$BC$151:$CB$151,0)),0)+IFERROR(INDEX('Hoja de Trabajo para listado'!$DE$153:$DG$274,MATCH($A669,'Hoja de Trabajo para listado'!$DE$153:$DE$1048576,0),MATCH((CUADRO!Q$5&amp;$E669),'Hoja de Trabajo para listado'!$DE$151:$DG$151,0)),0)+IFERROR(INDEX('Hoja de Trabajo para listado'!$CD$155:$DC$1048576,MATCH($A669,'Hoja de Trabajo para listado'!$CD$155:$CD$1048576,0),MATCH((CUADRO!Q$5&amp;$E669),'Hoja de Trabajo para listado'!$CD$151:$DC$151,0)),0)</f>
        <v>0</v>
      </c>
      <c r="R669" s="314">
        <f t="shared" ca="1" si="20"/>
        <v>0</v>
      </c>
      <c r="S669" s="322">
        <f ca="1">+R668+R669</f>
        <v>0</v>
      </c>
      <c r="T669" s="314">
        <f ca="1">+S669</f>
        <v>0</v>
      </c>
      <c r="U669" s="313">
        <f t="shared" si="21"/>
        <v>2</v>
      </c>
      <c r="V669" s="319" t="str">
        <f>+VLOOKUP(A669,bd_lista!$A$3:$E$593,5,FALSE)</f>
        <v>Gobiernos Autonomos Municipales</v>
      </c>
      <c r="W669" s="426"/>
    </row>
    <row r="670" spans="1:23" customFormat="1" ht="15" hidden="1" customHeight="1">
      <c r="A670" s="323">
        <v>1722</v>
      </c>
      <c r="B670" s="427">
        <f>+A670</f>
        <v>1722</v>
      </c>
      <c r="C670" s="318" t="str">
        <f>+VLOOKUP(A670,bd_lista!$A$3:$C$593,3,FALSE)</f>
        <v>Gobierno Autónomo Municipal de Gutiérrez</v>
      </c>
      <c r="D670" s="429" t="str">
        <f>+C670</f>
        <v>Gobierno Autónomo Municipal de Gutiérrez</v>
      </c>
      <c r="E670" s="346" t="s">
        <v>1418</v>
      </c>
      <c r="F670" s="314">
        <f ca="1">+IFERROR(INDEX('Hoja de Trabajo para listado'!$A$155:$Z$1048576,MATCH($A670,'Hoja de Trabajo para listado'!$A$155:$A$1048576,0),MATCH((CUADRO!F$5&amp;$E670),'Hoja de Trabajo para listado'!$A$151:$Z$151,0)),0)+IFERROR(INDEX('Hoja de Trabajo para listado'!$AB$155:$BA$1048576,MATCH($A670,'Hoja de Trabajo para listado'!$AB$155:$AB$1048576,0),MATCH((CUADRO!F$5&amp;$E670),'Hoja de Trabajo para listado'!$AB$151:$BA$151,0)),0)+IFERROR(INDEX('Hoja de Trabajo para listado'!$BC$155:$CB$1048576,MATCH($A670,'Hoja de Trabajo para listado'!$BC$155:$BC$1048576,0),MATCH((CUADRO!F$5&amp;$E670),'Hoja de Trabajo para listado'!$BC$151:$CB$151,0)),0)+IFERROR(INDEX('Hoja de Trabajo para listado'!$DE$153:$DG$274,MATCH($A670,'Hoja de Trabajo para listado'!$DE$153:$DE$1048576,0),MATCH((CUADRO!F$5&amp;$E670),'Hoja de Trabajo para listado'!$DE$151:$DG$151,0)),0)+IFERROR(INDEX('Hoja de Trabajo para listado'!$CD$155:$DC$1048576,MATCH($A670,'Hoja de Trabajo para listado'!$CD$155:$CD$1048576,0),MATCH((CUADRO!F$5&amp;$E670),'Hoja de Trabajo para listado'!$CD$151:$DC$151,0)),0)</f>
        <v>0</v>
      </c>
      <c r="G670" s="314">
        <f ca="1">+IFERROR(INDEX('Hoja de Trabajo para listado'!$A$155:$Z$1048576,MATCH($A670,'Hoja de Trabajo para listado'!$A$155:$A$1048576,0),MATCH((CUADRO!G$5&amp;$E670),'Hoja de Trabajo para listado'!$A$151:$Z$151,0)),0)+IFERROR(INDEX('Hoja de Trabajo para listado'!$AB$155:$BA$1048576,MATCH($A670,'Hoja de Trabajo para listado'!$AB$155:$AB$1048576,0),MATCH((CUADRO!G$5&amp;$E670),'Hoja de Trabajo para listado'!$AB$151:$BA$151,0)),0)+IFERROR(INDEX('Hoja de Trabajo para listado'!$BC$155:$CB$1048576,MATCH($A670,'Hoja de Trabajo para listado'!$BC$155:$BC$1048576,0),MATCH((CUADRO!G$5&amp;$E670),'Hoja de Trabajo para listado'!$BC$151:$CB$151,0)),0)+IFERROR(INDEX('Hoja de Trabajo para listado'!$DE$153:$DG$274,MATCH($A670,'Hoja de Trabajo para listado'!$DE$153:$DE$1048576,0),MATCH((CUADRO!G$5&amp;$E670),'Hoja de Trabajo para listado'!$DE$151:$DG$151,0)),0)+IFERROR(INDEX('Hoja de Trabajo para listado'!$CD$155:$DC$1048576,MATCH($A670,'Hoja de Trabajo para listado'!$CD$155:$CD$1048576,0),MATCH((CUADRO!G$5&amp;$E670),'Hoja de Trabajo para listado'!$CD$151:$DC$151,0)),0)</f>
        <v>0</v>
      </c>
      <c r="H670" s="314">
        <f ca="1">+IFERROR(INDEX('Hoja de Trabajo para listado'!$A$155:$Z$1048576,MATCH($A670,'Hoja de Trabajo para listado'!$A$155:$A$1048576,0),MATCH((CUADRO!H$5&amp;$E670),'Hoja de Trabajo para listado'!$A$151:$Z$151,0)),0)+IFERROR(INDEX('Hoja de Trabajo para listado'!$AB$155:$BA$1048576,MATCH($A670,'Hoja de Trabajo para listado'!$AB$155:$AB$1048576,0),MATCH((CUADRO!H$5&amp;$E670),'Hoja de Trabajo para listado'!$AB$151:$BA$151,0)),0)+IFERROR(INDEX('Hoja de Trabajo para listado'!$BC$155:$CB$1048576,MATCH($A670,'Hoja de Trabajo para listado'!$BC$155:$BC$1048576,0),MATCH((CUADRO!H$5&amp;$E670),'Hoja de Trabajo para listado'!$BC$151:$CB$151,0)),0)+IFERROR(INDEX('Hoja de Trabajo para listado'!$DE$153:$DG$274,MATCH($A670,'Hoja de Trabajo para listado'!$DE$153:$DE$1048576,0),MATCH((CUADRO!H$5&amp;$E670),'Hoja de Trabajo para listado'!$DE$151:$DG$151,0)),0)+IFERROR(INDEX('Hoja de Trabajo para listado'!$CD$155:$DC$1048576,MATCH($A670,'Hoja de Trabajo para listado'!$CD$155:$CD$1048576,0),MATCH((CUADRO!H$5&amp;$E670),'Hoja de Trabajo para listado'!$CD$151:$DC$151,0)),0)</f>
        <v>0</v>
      </c>
      <c r="I670" s="314">
        <f ca="1">+IFERROR(INDEX('Hoja de Trabajo para listado'!$A$155:$Z$1048576,MATCH($A670,'Hoja de Trabajo para listado'!$A$155:$A$1048576,0),MATCH((CUADRO!I$5&amp;$E670),'Hoja de Trabajo para listado'!$A$151:$Z$151,0)),0)+IFERROR(INDEX('Hoja de Trabajo para listado'!$AB$155:$BA$1048576,MATCH($A670,'Hoja de Trabajo para listado'!$AB$155:$AB$1048576,0),MATCH((CUADRO!I$5&amp;$E670),'Hoja de Trabajo para listado'!$AB$151:$BA$151,0)),0)+IFERROR(INDEX('Hoja de Trabajo para listado'!$BC$155:$CB$1048576,MATCH($A670,'Hoja de Trabajo para listado'!$BC$155:$BC$1048576,0),MATCH((CUADRO!I$5&amp;$E670),'Hoja de Trabajo para listado'!$BC$151:$CB$151,0)),0)+IFERROR(INDEX('Hoja de Trabajo para listado'!$DE$153:$DG$274,MATCH($A670,'Hoja de Trabajo para listado'!$DE$153:$DE$1048576,0),MATCH((CUADRO!I$5&amp;$E670),'Hoja de Trabajo para listado'!$DE$151:$DG$151,0)),0)+IFERROR(INDEX('Hoja de Trabajo para listado'!$CD$155:$DC$1048576,MATCH($A670,'Hoja de Trabajo para listado'!$CD$155:$CD$1048576,0),MATCH((CUADRO!I$5&amp;$E670),'Hoja de Trabajo para listado'!$CD$151:$DC$151,0)),0)</f>
        <v>0</v>
      </c>
      <c r="J670" s="314">
        <f ca="1">+IFERROR(INDEX('Hoja de Trabajo para listado'!$A$155:$Z$1048576,MATCH($A670,'Hoja de Trabajo para listado'!$A$155:$A$1048576,0),MATCH((CUADRO!J$5&amp;$E670),'Hoja de Trabajo para listado'!$A$151:$Z$151,0)),0)+IFERROR(INDEX('Hoja de Trabajo para listado'!$AB$155:$BA$1048576,MATCH($A670,'Hoja de Trabajo para listado'!$AB$155:$AB$1048576,0),MATCH((CUADRO!J$5&amp;$E670),'Hoja de Trabajo para listado'!$AB$151:$BA$151,0)),0)+IFERROR(INDEX('Hoja de Trabajo para listado'!$BC$155:$CB$1048576,MATCH($A670,'Hoja de Trabajo para listado'!$BC$155:$BC$1048576,0),MATCH((CUADRO!J$5&amp;$E670),'Hoja de Trabajo para listado'!$BC$151:$CB$151,0)),0)+IFERROR(INDEX('Hoja de Trabajo para listado'!$DE$153:$DG$274,MATCH($A670,'Hoja de Trabajo para listado'!$DE$153:$DE$1048576,0),MATCH((CUADRO!J$5&amp;$E670),'Hoja de Trabajo para listado'!$DE$151:$DG$151,0)),0)+IFERROR(INDEX('Hoja de Trabajo para listado'!$CD$155:$DC$1048576,MATCH($A670,'Hoja de Trabajo para listado'!$CD$155:$CD$1048576,0),MATCH((CUADRO!J$5&amp;$E670),'Hoja de Trabajo para listado'!$CD$151:$DC$151,0)),0)</f>
        <v>0</v>
      </c>
      <c r="K670" s="314">
        <f ca="1">+IFERROR(INDEX('Hoja de Trabajo para listado'!$A$155:$Z$1048576,MATCH($A670,'Hoja de Trabajo para listado'!$A$155:$A$1048576,0),MATCH((CUADRO!K$5&amp;$E670),'Hoja de Trabajo para listado'!$A$151:$Z$151,0)),0)+IFERROR(INDEX('Hoja de Trabajo para listado'!$AB$155:$BA$1048576,MATCH($A670,'Hoja de Trabajo para listado'!$AB$155:$AB$1048576,0),MATCH((CUADRO!K$5&amp;$E670),'Hoja de Trabajo para listado'!$AB$151:$BA$151,0)),0)+IFERROR(INDEX('Hoja de Trabajo para listado'!$BC$155:$CB$1048576,MATCH($A670,'Hoja de Trabajo para listado'!$BC$155:$BC$1048576,0),MATCH((CUADRO!K$5&amp;$E670),'Hoja de Trabajo para listado'!$BC$151:$CB$151,0)),0)+IFERROR(INDEX('Hoja de Trabajo para listado'!$DE$153:$DG$274,MATCH($A670,'Hoja de Trabajo para listado'!$DE$153:$DE$1048576,0),MATCH((CUADRO!K$5&amp;$E670),'Hoja de Trabajo para listado'!$DE$151:$DG$151,0)),0)+IFERROR(INDEX('Hoja de Trabajo para listado'!$CD$155:$DC$1048576,MATCH($A670,'Hoja de Trabajo para listado'!$CD$155:$CD$1048576,0),MATCH((CUADRO!K$5&amp;$E670),'Hoja de Trabajo para listado'!$CD$151:$DC$151,0)),0)</f>
        <v>0</v>
      </c>
      <c r="L670" s="314">
        <f ca="1">+IFERROR(INDEX('Hoja de Trabajo para listado'!$A$155:$Z$1048576,MATCH($A670,'Hoja de Trabajo para listado'!$A$155:$A$1048576,0),MATCH((CUADRO!L$5&amp;$E670),'Hoja de Trabajo para listado'!$A$151:$Z$151,0)),0)+IFERROR(INDEX('Hoja de Trabajo para listado'!$AB$155:$BA$1048576,MATCH($A670,'Hoja de Trabajo para listado'!$AB$155:$AB$1048576,0),MATCH((CUADRO!L$5&amp;$E670),'Hoja de Trabajo para listado'!$AB$151:$BA$151,0)),0)+IFERROR(INDEX('Hoja de Trabajo para listado'!$BC$155:$CB$1048576,MATCH($A670,'Hoja de Trabajo para listado'!$BC$155:$BC$1048576,0),MATCH((CUADRO!L$5&amp;$E670),'Hoja de Trabajo para listado'!$BC$151:$CB$151,0)),0)+IFERROR(INDEX('Hoja de Trabajo para listado'!$DE$153:$DG$274,MATCH($A670,'Hoja de Trabajo para listado'!$DE$153:$DE$1048576,0),MATCH((CUADRO!L$5&amp;$E670),'Hoja de Trabajo para listado'!$DE$151:$DG$151,0)),0)+IFERROR(INDEX('Hoja de Trabajo para listado'!$CD$155:$DC$1048576,MATCH($A670,'Hoja de Trabajo para listado'!$CD$155:$CD$1048576,0),MATCH((CUADRO!L$5&amp;$E670),'Hoja de Trabajo para listado'!$CD$151:$DC$151,0)),0)</f>
        <v>0</v>
      </c>
      <c r="M670" s="314">
        <f ca="1">+IFERROR(INDEX('Hoja de Trabajo para listado'!$A$155:$Z$1048576,MATCH($A670,'Hoja de Trabajo para listado'!$A$155:$A$1048576,0),MATCH((CUADRO!M$5&amp;$E670),'Hoja de Trabajo para listado'!$A$151:$Z$151,0)),0)+IFERROR(INDEX('Hoja de Trabajo para listado'!$AB$155:$BA$1048576,MATCH($A670,'Hoja de Trabajo para listado'!$AB$155:$AB$1048576,0),MATCH((CUADRO!M$5&amp;$E670),'Hoja de Trabajo para listado'!$AB$151:$BA$151,0)),0)+IFERROR(INDEX('Hoja de Trabajo para listado'!$BC$155:$CB$1048576,MATCH($A670,'Hoja de Trabajo para listado'!$BC$155:$BC$1048576,0),MATCH((CUADRO!M$5&amp;$E670),'Hoja de Trabajo para listado'!$BC$151:$CB$151,0)),0)+IFERROR(INDEX('Hoja de Trabajo para listado'!$DE$153:$DG$274,MATCH($A670,'Hoja de Trabajo para listado'!$DE$153:$DE$1048576,0),MATCH((CUADRO!M$5&amp;$E670),'Hoja de Trabajo para listado'!$DE$151:$DG$151,0)),0)+IFERROR(INDEX('Hoja de Trabajo para listado'!$CD$155:$DC$1048576,MATCH($A670,'Hoja de Trabajo para listado'!$CD$155:$CD$1048576,0),MATCH((CUADRO!M$5&amp;$E670),'Hoja de Trabajo para listado'!$CD$151:$DC$151,0)),0)</f>
        <v>0</v>
      </c>
      <c r="N670" s="314">
        <f ca="1">+IFERROR(INDEX('Hoja de Trabajo para listado'!$A$155:$Z$1048576,MATCH($A670,'Hoja de Trabajo para listado'!$A$155:$A$1048576,0),MATCH((CUADRO!N$5&amp;$E670),'Hoja de Trabajo para listado'!$A$151:$Z$151,0)),0)+IFERROR(INDEX('Hoja de Trabajo para listado'!$AB$155:$BA$1048576,MATCH($A670,'Hoja de Trabajo para listado'!$AB$155:$AB$1048576,0),MATCH((CUADRO!N$5&amp;$E670),'Hoja de Trabajo para listado'!$AB$151:$BA$151,0)),0)+IFERROR(INDEX('Hoja de Trabajo para listado'!$BC$155:$CB$1048576,MATCH($A670,'Hoja de Trabajo para listado'!$BC$155:$BC$1048576,0),MATCH((CUADRO!N$5&amp;$E670),'Hoja de Trabajo para listado'!$BC$151:$CB$151,0)),0)+IFERROR(INDEX('Hoja de Trabajo para listado'!$DE$153:$DG$274,MATCH($A670,'Hoja de Trabajo para listado'!$DE$153:$DE$1048576,0),MATCH((CUADRO!N$5&amp;$E670),'Hoja de Trabajo para listado'!$DE$151:$DG$151,0)),0)+IFERROR(INDEX('Hoja de Trabajo para listado'!$CD$155:$DC$1048576,MATCH($A670,'Hoja de Trabajo para listado'!$CD$155:$CD$1048576,0),MATCH((CUADRO!N$5&amp;$E670),'Hoja de Trabajo para listado'!$CD$151:$DC$151,0)),0)</f>
        <v>0</v>
      </c>
      <c r="O670" s="314">
        <f ca="1">+IFERROR(INDEX('Hoja de Trabajo para listado'!$A$155:$Z$1048576,MATCH($A670,'Hoja de Trabajo para listado'!$A$155:$A$1048576,0),MATCH((CUADRO!O$5&amp;$E670),'Hoja de Trabajo para listado'!$A$151:$Z$151,0)),0)+IFERROR(INDEX('Hoja de Trabajo para listado'!$AB$155:$BA$1048576,MATCH($A670,'Hoja de Trabajo para listado'!$AB$155:$AB$1048576,0),MATCH((CUADRO!O$5&amp;$E670),'Hoja de Trabajo para listado'!$AB$151:$BA$151,0)),0)+IFERROR(INDEX('Hoja de Trabajo para listado'!$BC$155:$CB$1048576,MATCH($A670,'Hoja de Trabajo para listado'!$BC$155:$BC$1048576,0),MATCH((CUADRO!O$5&amp;$E670),'Hoja de Trabajo para listado'!$BC$151:$CB$151,0)),0)+IFERROR(INDEX('Hoja de Trabajo para listado'!$DE$153:$DG$274,MATCH($A670,'Hoja de Trabajo para listado'!$DE$153:$DE$1048576,0),MATCH((CUADRO!O$5&amp;$E670),'Hoja de Trabajo para listado'!$DE$151:$DG$151,0)),0)+IFERROR(INDEX('Hoja de Trabajo para listado'!$CD$155:$DC$1048576,MATCH($A670,'Hoja de Trabajo para listado'!$CD$155:$CD$1048576,0),MATCH((CUADRO!O$5&amp;$E670),'Hoja de Trabajo para listado'!$CD$151:$DC$151,0)),0)</f>
        <v>0</v>
      </c>
      <c r="P670" s="314">
        <f ca="1">+IFERROR(INDEX('Hoja de Trabajo para listado'!$A$155:$Z$1048576,MATCH($A670,'Hoja de Trabajo para listado'!$A$155:$A$1048576,0),MATCH((CUADRO!P$5&amp;$E670),'Hoja de Trabajo para listado'!$A$151:$Z$151,0)),0)+IFERROR(INDEX('Hoja de Trabajo para listado'!$AB$155:$BA$1048576,MATCH($A670,'Hoja de Trabajo para listado'!$AB$155:$AB$1048576,0),MATCH((CUADRO!P$5&amp;$E670),'Hoja de Trabajo para listado'!$AB$151:$BA$151,0)),0)+IFERROR(INDEX('Hoja de Trabajo para listado'!$BC$155:$CB$1048576,MATCH($A670,'Hoja de Trabajo para listado'!$BC$155:$BC$1048576,0),MATCH((CUADRO!P$5&amp;$E670),'Hoja de Trabajo para listado'!$BC$151:$CB$151,0)),0)+IFERROR(INDEX('Hoja de Trabajo para listado'!$DE$153:$DG$274,MATCH($A670,'Hoja de Trabajo para listado'!$DE$153:$DE$1048576,0),MATCH((CUADRO!P$5&amp;$E670),'Hoja de Trabajo para listado'!$DE$151:$DG$151,0)),0)+IFERROR(INDEX('Hoja de Trabajo para listado'!$CD$155:$DC$1048576,MATCH($A670,'Hoja de Trabajo para listado'!$CD$155:$CD$1048576,0),MATCH((CUADRO!P$5&amp;$E670),'Hoja de Trabajo para listado'!$CD$151:$DC$151,0)),0)</f>
        <v>0</v>
      </c>
      <c r="Q670" s="314">
        <f ca="1">+IFERROR(INDEX('Hoja de Trabajo para listado'!$A$155:$Z$1048576,MATCH($A670,'Hoja de Trabajo para listado'!$A$155:$A$1048576,0),MATCH((CUADRO!Q$5&amp;$E670),'Hoja de Trabajo para listado'!$A$151:$Z$151,0)),0)+IFERROR(INDEX('Hoja de Trabajo para listado'!$AB$155:$BA$1048576,MATCH($A670,'Hoja de Trabajo para listado'!$AB$155:$AB$1048576,0),MATCH((CUADRO!Q$5&amp;$E670),'Hoja de Trabajo para listado'!$AB$151:$BA$151,0)),0)+IFERROR(INDEX('Hoja de Trabajo para listado'!$BC$155:$CB$1048576,MATCH($A670,'Hoja de Trabajo para listado'!$BC$155:$BC$1048576,0),MATCH((CUADRO!Q$5&amp;$E670),'Hoja de Trabajo para listado'!$BC$151:$CB$151,0)),0)+IFERROR(INDEX('Hoja de Trabajo para listado'!$DE$153:$DG$274,MATCH($A670,'Hoja de Trabajo para listado'!$DE$153:$DE$1048576,0),MATCH((CUADRO!Q$5&amp;$E670),'Hoja de Trabajo para listado'!$DE$151:$DG$151,0)),0)+IFERROR(INDEX('Hoja de Trabajo para listado'!$CD$155:$DC$1048576,MATCH($A670,'Hoja de Trabajo para listado'!$CD$155:$CD$1048576,0),MATCH((CUADRO!Q$5&amp;$E670),'Hoja de Trabajo para listado'!$CD$151:$DC$151,0)),0)</f>
        <v>0</v>
      </c>
      <c r="R670" s="314">
        <f t="shared" ca="1" si="20"/>
        <v>0</v>
      </c>
      <c r="S670" s="322"/>
      <c r="T670" s="314">
        <f ca="1">+T671</f>
        <v>0</v>
      </c>
      <c r="U670" s="313">
        <f t="shared" si="21"/>
        <v>1</v>
      </c>
      <c r="V670" s="319" t="str">
        <f>+VLOOKUP(A670,bd_lista!$A$3:$E$593,5,FALSE)</f>
        <v>Gobiernos Autonomos Municipales</v>
      </c>
      <c r="W670" s="425" t="str">
        <f>+V670</f>
        <v>Gobiernos Autonomos Municipales</v>
      </c>
    </row>
    <row r="671" spans="1:23" customFormat="1" ht="15" hidden="1" customHeight="1">
      <c r="A671" s="323">
        <v>1722</v>
      </c>
      <c r="B671" s="428"/>
      <c r="C671" s="318" t="str">
        <f>+VLOOKUP(A671,bd_lista!$A$3:$C$593,3,FALSE)</f>
        <v>Gobierno Autónomo Municipal de Gutiérrez</v>
      </c>
      <c r="D671" s="430"/>
      <c r="E671" s="347" t="s">
        <v>1419</v>
      </c>
      <c r="F671" s="314">
        <f ca="1">+IFERROR(INDEX('Hoja de Trabajo para listado'!$A$155:$Z$1048576,MATCH($A671,'Hoja de Trabajo para listado'!$A$155:$A$1048576,0),MATCH((CUADRO!F$5&amp;$E671),'Hoja de Trabajo para listado'!$A$151:$Z$151,0)),0)+IFERROR(INDEX('Hoja de Trabajo para listado'!$AB$155:$BA$1048576,MATCH($A671,'Hoja de Trabajo para listado'!$AB$155:$AB$1048576,0),MATCH((CUADRO!F$5&amp;$E671),'Hoja de Trabajo para listado'!$AB$151:$BA$151,0)),0)+IFERROR(INDEX('Hoja de Trabajo para listado'!$BC$155:$CB$1048576,MATCH($A671,'Hoja de Trabajo para listado'!$BC$155:$BC$1048576,0),MATCH((CUADRO!F$5&amp;$E671),'Hoja de Trabajo para listado'!$BC$151:$CB$151,0)),0)+IFERROR(INDEX('Hoja de Trabajo para listado'!$DE$153:$DG$274,MATCH($A671,'Hoja de Trabajo para listado'!$DE$153:$DE$1048576,0),MATCH((CUADRO!F$5&amp;$E671),'Hoja de Trabajo para listado'!$DE$151:$DG$151,0)),0)+IFERROR(INDEX('Hoja de Trabajo para listado'!$CD$155:$DC$1048576,MATCH($A671,'Hoja de Trabajo para listado'!$CD$155:$CD$1048576,0),MATCH((CUADRO!F$5&amp;$E671),'Hoja de Trabajo para listado'!$CD$151:$DC$151,0)),0)</f>
        <v>0</v>
      </c>
      <c r="G671" s="314">
        <f ca="1">+IFERROR(INDEX('Hoja de Trabajo para listado'!$A$155:$Z$1048576,MATCH($A671,'Hoja de Trabajo para listado'!$A$155:$A$1048576,0),MATCH((CUADRO!G$5&amp;$E671),'Hoja de Trabajo para listado'!$A$151:$Z$151,0)),0)+IFERROR(INDEX('Hoja de Trabajo para listado'!$AB$155:$BA$1048576,MATCH($A671,'Hoja de Trabajo para listado'!$AB$155:$AB$1048576,0),MATCH((CUADRO!G$5&amp;$E671),'Hoja de Trabajo para listado'!$AB$151:$BA$151,0)),0)+IFERROR(INDEX('Hoja de Trabajo para listado'!$BC$155:$CB$1048576,MATCH($A671,'Hoja de Trabajo para listado'!$BC$155:$BC$1048576,0),MATCH((CUADRO!G$5&amp;$E671),'Hoja de Trabajo para listado'!$BC$151:$CB$151,0)),0)+IFERROR(INDEX('Hoja de Trabajo para listado'!$DE$153:$DG$274,MATCH($A671,'Hoja de Trabajo para listado'!$DE$153:$DE$1048576,0),MATCH((CUADRO!G$5&amp;$E671),'Hoja de Trabajo para listado'!$DE$151:$DG$151,0)),0)+IFERROR(INDEX('Hoja de Trabajo para listado'!$CD$155:$DC$1048576,MATCH($A671,'Hoja de Trabajo para listado'!$CD$155:$CD$1048576,0),MATCH((CUADRO!G$5&amp;$E671),'Hoja de Trabajo para listado'!$CD$151:$DC$151,0)),0)</f>
        <v>0</v>
      </c>
      <c r="H671" s="314">
        <f ca="1">+IFERROR(INDEX('Hoja de Trabajo para listado'!$A$155:$Z$1048576,MATCH($A671,'Hoja de Trabajo para listado'!$A$155:$A$1048576,0),MATCH((CUADRO!H$5&amp;$E671),'Hoja de Trabajo para listado'!$A$151:$Z$151,0)),0)+IFERROR(INDEX('Hoja de Trabajo para listado'!$AB$155:$BA$1048576,MATCH($A671,'Hoja de Trabajo para listado'!$AB$155:$AB$1048576,0),MATCH((CUADRO!H$5&amp;$E671),'Hoja de Trabajo para listado'!$AB$151:$BA$151,0)),0)+IFERROR(INDEX('Hoja de Trabajo para listado'!$BC$155:$CB$1048576,MATCH($A671,'Hoja de Trabajo para listado'!$BC$155:$BC$1048576,0),MATCH((CUADRO!H$5&amp;$E671),'Hoja de Trabajo para listado'!$BC$151:$CB$151,0)),0)+IFERROR(INDEX('Hoja de Trabajo para listado'!$DE$153:$DG$274,MATCH($A671,'Hoja de Trabajo para listado'!$DE$153:$DE$1048576,0),MATCH((CUADRO!H$5&amp;$E671),'Hoja de Trabajo para listado'!$DE$151:$DG$151,0)),0)+IFERROR(INDEX('Hoja de Trabajo para listado'!$CD$155:$DC$1048576,MATCH($A671,'Hoja de Trabajo para listado'!$CD$155:$CD$1048576,0),MATCH((CUADRO!H$5&amp;$E671),'Hoja de Trabajo para listado'!$CD$151:$DC$151,0)),0)</f>
        <v>0</v>
      </c>
      <c r="I671" s="314">
        <f ca="1">+IFERROR(INDEX('Hoja de Trabajo para listado'!$A$155:$Z$1048576,MATCH($A671,'Hoja de Trabajo para listado'!$A$155:$A$1048576,0),MATCH((CUADRO!I$5&amp;$E671),'Hoja de Trabajo para listado'!$A$151:$Z$151,0)),0)+IFERROR(INDEX('Hoja de Trabajo para listado'!$AB$155:$BA$1048576,MATCH($A671,'Hoja de Trabajo para listado'!$AB$155:$AB$1048576,0),MATCH((CUADRO!I$5&amp;$E671),'Hoja de Trabajo para listado'!$AB$151:$BA$151,0)),0)+IFERROR(INDEX('Hoja de Trabajo para listado'!$BC$155:$CB$1048576,MATCH($A671,'Hoja de Trabajo para listado'!$BC$155:$BC$1048576,0),MATCH((CUADRO!I$5&amp;$E671),'Hoja de Trabajo para listado'!$BC$151:$CB$151,0)),0)+IFERROR(INDEX('Hoja de Trabajo para listado'!$DE$153:$DG$274,MATCH($A671,'Hoja de Trabajo para listado'!$DE$153:$DE$1048576,0),MATCH((CUADRO!I$5&amp;$E671),'Hoja de Trabajo para listado'!$DE$151:$DG$151,0)),0)+IFERROR(INDEX('Hoja de Trabajo para listado'!$CD$155:$DC$1048576,MATCH($A671,'Hoja de Trabajo para listado'!$CD$155:$CD$1048576,0),MATCH((CUADRO!I$5&amp;$E671),'Hoja de Trabajo para listado'!$CD$151:$DC$151,0)),0)</f>
        <v>0</v>
      </c>
      <c r="J671" s="314">
        <f ca="1">+IFERROR(INDEX('Hoja de Trabajo para listado'!$A$155:$Z$1048576,MATCH($A671,'Hoja de Trabajo para listado'!$A$155:$A$1048576,0),MATCH((CUADRO!J$5&amp;$E671),'Hoja de Trabajo para listado'!$A$151:$Z$151,0)),0)+IFERROR(INDEX('Hoja de Trabajo para listado'!$AB$155:$BA$1048576,MATCH($A671,'Hoja de Trabajo para listado'!$AB$155:$AB$1048576,0),MATCH((CUADRO!J$5&amp;$E671),'Hoja de Trabajo para listado'!$AB$151:$BA$151,0)),0)+IFERROR(INDEX('Hoja de Trabajo para listado'!$BC$155:$CB$1048576,MATCH($A671,'Hoja de Trabajo para listado'!$BC$155:$BC$1048576,0),MATCH((CUADRO!J$5&amp;$E671),'Hoja de Trabajo para listado'!$BC$151:$CB$151,0)),0)+IFERROR(INDEX('Hoja de Trabajo para listado'!$DE$153:$DG$274,MATCH($A671,'Hoja de Trabajo para listado'!$DE$153:$DE$1048576,0),MATCH((CUADRO!J$5&amp;$E671),'Hoja de Trabajo para listado'!$DE$151:$DG$151,0)),0)+IFERROR(INDEX('Hoja de Trabajo para listado'!$CD$155:$DC$1048576,MATCH($A671,'Hoja de Trabajo para listado'!$CD$155:$CD$1048576,0),MATCH((CUADRO!J$5&amp;$E671),'Hoja de Trabajo para listado'!$CD$151:$DC$151,0)),0)</f>
        <v>0</v>
      </c>
      <c r="K671" s="314">
        <f ca="1">+IFERROR(INDEX('Hoja de Trabajo para listado'!$A$155:$Z$1048576,MATCH($A671,'Hoja de Trabajo para listado'!$A$155:$A$1048576,0),MATCH((CUADRO!K$5&amp;$E671),'Hoja de Trabajo para listado'!$A$151:$Z$151,0)),0)+IFERROR(INDEX('Hoja de Trabajo para listado'!$AB$155:$BA$1048576,MATCH($A671,'Hoja de Trabajo para listado'!$AB$155:$AB$1048576,0),MATCH((CUADRO!K$5&amp;$E671),'Hoja de Trabajo para listado'!$AB$151:$BA$151,0)),0)+IFERROR(INDEX('Hoja de Trabajo para listado'!$BC$155:$CB$1048576,MATCH($A671,'Hoja de Trabajo para listado'!$BC$155:$BC$1048576,0),MATCH((CUADRO!K$5&amp;$E671),'Hoja de Trabajo para listado'!$BC$151:$CB$151,0)),0)+IFERROR(INDEX('Hoja de Trabajo para listado'!$DE$153:$DG$274,MATCH($A671,'Hoja de Trabajo para listado'!$DE$153:$DE$1048576,0),MATCH((CUADRO!K$5&amp;$E671),'Hoja de Trabajo para listado'!$DE$151:$DG$151,0)),0)+IFERROR(INDEX('Hoja de Trabajo para listado'!$CD$155:$DC$1048576,MATCH($A671,'Hoja de Trabajo para listado'!$CD$155:$CD$1048576,0),MATCH((CUADRO!K$5&amp;$E671),'Hoja de Trabajo para listado'!$CD$151:$DC$151,0)),0)</f>
        <v>0</v>
      </c>
      <c r="L671" s="314">
        <f ca="1">+IFERROR(INDEX('Hoja de Trabajo para listado'!$A$155:$Z$1048576,MATCH($A671,'Hoja de Trabajo para listado'!$A$155:$A$1048576,0),MATCH((CUADRO!L$5&amp;$E671),'Hoja de Trabajo para listado'!$A$151:$Z$151,0)),0)+IFERROR(INDEX('Hoja de Trabajo para listado'!$AB$155:$BA$1048576,MATCH($A671,'Hoja de Trabajo para listado'!$AB$155:$AB$1048576,0),MATCH((CUADRO!L$5&amp;$E671),'Hoja de Trabajo para listado'!$AB$151:$BA$151,0)),0)+IFERROR(INDEX('Hoja de Trabajo para listado'!$BC$155:$CB$1048576,MATCH($A671,'Hoja de Trabajo para listado'!$BC$155:$BC$1048576,0),MATCH((CUADRO!L$5&amp;$E671),'Hoja de Trabajo para listado'!$BC$151:$CB$151,0)),0)+IFERROR(INDEX('Hoja de Trabajo para listado'!$DE$153:$DG$274,MATCH($A671,'Hoja de Trabajo para listado'!$DE$153:$DE$1048576,0),MATCH((CUADRO!L$5&amp;$E671),'Hoja de Trabajo para listado'!$DE$151:$DG$151,0)),0)+IFERROR(INDEX('Hoja de Trabajo para listado'!$CD$155:$DC$1048576,MATCH($A671,'Hoja de Trabajo para listado'!$CD$155:$CD$1048576,0),MATCH((CUADRO!L$5&amp;$E671),'Hoja de Trabajo para listado'!$CD$151:$DC$151,0)),0)</f>
        <v>0</v>
      </c>
      <c r="M671" s="314">
        <f ca="1">+IFERROR(INDEX('Hoja de Trabajo para listado'!$A$155:$Z$1048576,MATCH($A671,'Hoja de Trabajo para listado'!$A$155:$A$1048576,0),MATCH((CUADRO!M$5&amp;$E671),'Hoja de Trabajo para listado'!$A$151:$Z$151,0)),0)+IFERROR(INDEX('Hoja de Trabajo para listado'!$AB$155:$BA$1048576,MATCH($A671,'Hoja de Trabajo para listado'!$AB$155:$AB$1048576,0),MATCH((CUADRO!M$5&amp;$E671),'Hoja de Trabajo para listado'!$AB$151:$BA$151,0)),0)+IFERROR(INDEX('Hoja de Trabajo para listado'!$BC$155:$CB$1048576,MATCH($A671,'Hoja de Trabajo para listado'!$BC$155:$BC$1048576,0),MATCH((CUADRO!M$5&amp;$E671),'Hoja de Trabajo para listado'!$BC$151:$CB$151,0)),0)+IFERROR(INDEX('Hoja de Trabajo para listado'!$DE$153:$DG$274,MATCH($A671,'Hoja de Trabajo para listado'!$DE$153:$DE$1048576,0),MATCH((CUADRO!M$5&amp;$E671),'Hoja de Trabajo para listado'!$DE$151:$DG$151,0)),0)+IFERROR(INDEX('Hoja de Trabajo para listado'!$CD$155:$DC$1048576,MATCH($A671,'Hoja de Trabajo para listado'!$CD$155:$CD$1048576,0),MATCH((CUADRO!M$5&amp;$E671),'Hoja de Trabajo para listado'!$CD$151:$DC$151,0)),0)</f>
        <v>0</v>
      </c>
      <c r="N671" s="314">
        <f ca="1">+IFERROR(INDEX('Hoja de Trabajo para listado'!$A$155:$Z$1048576,MATCH($A671,'Hoja de Trabajo para listado'!$A$155:$A$1048576,0),MATCH((CUADRO!N$5&amp;$E671),'Hoja de Trabajo para listado'!$A$151:$Z$151,0)),0)+IFERROR(INDEX('Hoja de Trabajo para listado'!$AB$155:$BA$1048576,MATCH($A671,'Hoja de Trabajo para listado'!$AB$155:$AB$1048576,0),MATCH((CUADRO!N$5&amp;$E671),'Hoja de Trabajo para listado'!$AB$151:$BA$151,0)),0)+IFERROR(INDEX('Hoja de Trabajo para listado'!$BC$155:$CB$1048576,MATCH($A671,'Hoja de Trabajo para listado'!$BC$155:$BC$1048576,0),MATCH((CUADRO!N$5&amp;$E671),'Hoja de Trabajo para listado'!$BC$151:$CB$151,0)),0)+IFERROR(INDEX('Hoja de Trabajo para listado'!$DE$153:$DG$274,MATCH($A671,'Hoja de Trabajo para listado'!$DE$153:$DE$1048576,0),MATCH((CUADRO!N$5&amp;$E671),'Hoja de Trabajo para listado'!$DE$151:$DG$151,0)),0)+IFERROR(INDEX('Hoja de Trabajo para listado'!$CD$155:$DC$1048576,MATCH($A671,'Hoja de Trabajo para listado'!$CD$155:$CD$1048576,0),MATCH((CUADRO!N$5&amp;$E671),'Hoja de Trabajo para listado'!$CD$151:$DC$151,0)),0)</f>
        <v>0</v>
      </c>
      <c r="O671" s="314">
        <f ca="1">+IFERROR(INDEX('Hoja de Trabajo para listado'!$A$155:$Z$1048576,MATCH($A671,'Hoja de Trabajo para listado'!$A$155:$A$1048576,0),MATCH((CUADRO!O$5&amp;$E671),'Hoja de Trabajo para listado'!$A$151:$Z$151,0)),0)+IFERROR(INDEX('Hoja de Trabajo para listado'!$AB$155:$BA$1048576,MATCH($A671,'Hoja de Trabajo para listado'!$AB$155:$AB$1048576,0),MATCH((CUADRO!O$5&amp;$E671),'Hoja de Trabajo para listado'!$AB$151:$BA$151,0)),0)+IFERROR(INDEX('Hoja de Trabajo para listado'!$BC$155:$CB$1048576,MATCH($A671,'Hoja de Trabajo para listado'!$BC$155:$BC$1048576,0),MATCH((CUADRO!O$5&amp;$E671),'Hoja de Trabajo para listado'!$BC$151:$CB$151,0)),0)+IFERROR(INDEX('Hoja de Trabajo para listado'!$DE$153:$DG$274,MATCH($A671,'Hoja de Trabajo para listado'!$DE$153:$DE$1048576,0),MATCH((CUADRO!O$5&amp;$E671),'Hoja de Trabajo para listado'!$DE$151:$DG$151,0)),0)+IFERROR(INDEX('Hoja de Trabajo para listado'!$CD$155:$DC$1048576,MATCH($A671,'Hoja de Trabajo para listado'!$CD$155:$CD$1048576,0),MATCH((CUADRO!O$5&amp;$E671),'Hoja de Trabajo para listado'!$CD$151:$DC$151,0)),0)</f>
        <v>0</v>
      </c>
      <c r="P671" s="314">
        <f ca="1">+IFERROR(INDEX('Hoja de Trabajo para listado'!$A$155:$Z$1048576,MATCH($A671,'Hoja de Trabajo para listado'!$A$155:$A$1048576,0),MATCH((CUADRO!P$5&amp;$E671),'Hoja de Trabajo para listado'!$A$151:$Z$151,0)),0)+IFERROR(INDEX('Hoja de Trabajo para listado'!$AB$155:$BA$1048576,MATCH($A671,'Hoja de Trabajo para listado'!$AB$155:$AB$1048576,0),MATCH((CUADRO!P$5&amp;$E671),'Hoja de Trabajo para listado'!$AB$151:$BA$151,0)),0)+IFERROR(INDEX('Hoja de Trabajo para listado'!$BC$155:$CB$1048576,MATCH($A671,'Hoja de Trabajo para listado'!$BC$155:$BC$1048576,0),MATCH((CUADRO!P$5&amp;$E671),'Hoja de Trabajo para listado'!$BC$151:$CB$151,0)),0)+IFERROR(INDEX('Hoja de Trabajo para listado'!$DE$153:$DG$274,MATCH($A671,'Hoja de Trabajo para listado'!$DE$153:$DE$1048576,0),MATCH((CUADRO!P$5&amp;$E671),'Hoja de Trabajo para listado'!$DE$151:$DG$151,0)),0)+IFERROR(INDEX('Hoja de Trabajo para listado'!$CD$155:$DC$1048576,MATCH($A671,'Hoja de Trabajo para listado'!$CD$155:$CD$1048576,0),MATCH((CUADRO!P$5&amp;$E671),'Hoja de Trabajo para listado'!$CD$151:$DC$151,0)),0)</f>
        <v>0</v>
      </c>
      <c r="Q671" s="314">
        <f ca="1">+IFERROR(INDEX('Hoja de Trabajo para listado'!$A$155:$Z$1048576,MATCH($A671,'Hoja de Trabajo para listado'!$A$155:$A$1048576,0),MATCH((CUADRO!Q$5&amp;$E671),'Hoja de Trabajo para listado'!$A$151:$Z$151,0)),0)+IFERROR(INDEX('Hoja de Trabajo para listado'!$AB$155:$BA$1048576,MATCH($A671,'Hoja de Trabajo para listado'!$AB$155:$AB$1048576,0),MATCH((CUADRO!Q$5&amp;$E671),'Hoja de Trabajo para listado'!$AB$151:$BA$151,0)),0)+IFERROR(INDEX('Hoja de Trabajo para listado'!$BC$155:$CB$1048576,MATCH($A671,'Hoja de Trabajo para listado'!$BC$155:$BC$1048576,0),MATCH((CUADRO!Q$5&amp;$E671),'Hoja de Trabajo para listado'!$BC$151:$CB$151,0)),0)+IFERROR(INDEX('Hoja de Trabajo para listado'!$DE$153:$DG$274,MATCH($A671,'Hoja de Trabajo para listado'!$DE$153:$DE$1048576,0),MATCH((CUADRO!Q$5&amp;$E671),'Hoja de Trabajo para listado'!$DE$151:$DG$151,0)),0)+IFERROR(INDEX('Hoja de Trabajo para listado'!$CD$155:$DC$1048576,MATCH($A671,'Hoja de Trabajo para listado'!$CD$155:$CD$1048576,0),MATCH((CUADRO!Q$5&amp;$E671),'Hoja de Trabajo para listado'!$CD$151:$DC$151,0)),0)</f>
        <v>0</v>
      </c>
      <c r="R671" s="314">
        <f t="shared" ca="1" si="20"/>
        <v>0</v>
      </c>
      <c r="S671" s="322">
        <f ca="1">+R670+R671</f>
        <v>0</v>
      </c>
      <c r="T671" s="314">
        <f ca="1">+S671</f>
        <v>0</v>
      </c>
      <c r="U671" s="313">
        <f t="shared" si="21"/>
        <v>2</v>
      </c>
      <c r="V671" s="319" t="str">
        <f>+VLOOKUP(A671,bd_lista!$A$3:$E$593,5,FALSE)</f>
        <v>Gobiernos Autonomos Municipales</v>
      </c>
      <c r="W671" s="426"/>
    </row>
    <row r="672" spans="1:23" customFormat="1" ht="15" hidden="1" customHeight="1">
      <c r="A672" s="323">
        <v>1723</v>
      </c>
      <c r="B672" s="427">
        <f>+A672</f>
        <v>1723</v>
      </c>
      <c r="C672" s="318" t="str">
        <f>+VLOOKUP(A672,bd_lista!$A$3:$C$593,3,FALSE)</f>
        <v>Gobierno Autónomo Municipal de Camiri</v>
      </c>
      <c r="D672" s="429" t="str">
        <f>+C672</f>
        <v>Gobierno Autónomo Municipal de Camiri</v>
      </c>
      <c r="E672" s="346" t="s">
        <v>1418</v>
      </c>
      <c r="F672" s="314">
        <f ca="1">+IFERROR(INDEX('Hoja de Trabajo para listado'!$A$155:$Z$1048576,MATCH($A672,'Hoja de Trabajo para listado'!$A$155:$A$1048576,0),MATCH((CUADRO!F$5&amp;$E672),'Hoja de Trabajo para listado'!$A$151:$Z$151,0)),0)+IFERROR(INDEX('Hoja de Trabajo para listado'!$AB$155:$BA$1048576,MATCH($A672,'Hoja de Trabajo para listado'!$AB$155:$AB$1048576,0),MATCH((CUADRO!F$5&amp;$E672),'Hoja de Trabajo para listado'!$AB$151:$BA$151,0)),0)+IFERROR(INDEX('Hoja de Trabajo para listado'!$BC$155:$CB$1048576,MATCH($A672,'Hoja de Trabajo para listado'!$BC$155:$BC$1048576,0),MATCH((CUADRO!F$5&amp;$E672),'Hoja de Trabajo para listado'!$BC$151:$CB$151,0)),0)+IFERROR(INDEX('Hoja de Trabajo para listado'!$DE$153:$DG$274,MATCH($A672,'Hoja de Trabajo para listado'!$DE$153:$DE$1048576,0),MATCH((CUADRO!F$5&amp;$E672),'Hoja de Trabajo para listado'!$DE$151:$DG$151,0)),0)+IFERROR(INDEX('Hoja de Trabajo para listado'!$CD$155:$DC$1048576,MATCH($A672,'Hoja de Trabajo para listado'!$CD$155:$CD$1048576,0),MATCH((CUADRO!F$5&amp;$E672),'Hoja de Trabajo para listado'!$CD$151:$DC$151,0)),0)</f>
        <v>0</v>
      </c>
      <c r="G672" s="314">
        <f ca="1">+IFERROR(INDEX('Hoja de Trabajo para listado'!$A$155:$Z$1048576,MATCH($A672,'Hoja de Trabajo para listado'!$A$155:$A$1048576,0),MATCH((CUADRO!G$5&amp;$E672),'Hoja de Trabajo para listado'!$A$151:$Z$151,0)),0)+IFERROR(INDEX('Hoja de Trabajo para listado'!$AB$155:$BA$1048576,MATCH($A672,'Hoja de Trabajo para listado'!$AB$155:$AB$1048576,0),MATCH((CUADRO!G$5&amp;$E672),'Hoja de Trabajo para listado'!$AB$151:$BA$151,0)),0)+IFERROR(INDEX('Hoja de Trabajo para listado'!$BC$155:$CB$1048576,MATCH($A672,'Hoja de Trabajo para listado'!$BC$155:$BC$1048576,0),MATCH((CUADRO!G$5&amp;$E672),'Hoja de Trabajo para listado'!$BC$151:$CB$151,0)),0)+IFERROR(INDEX('Hoja de Trabajo para listado'!$DE$153:$DG$274,MATCH($A672,'Hoja de Trabajo para listado'!$DE$153:$DE$1048576,0),MATCH((CUADRO!G$5&amp;$E672),'Hoja de Trabajo para listado'!$DE$151:$DG$151,0)),0)+IFERROR(INDEX('Hoja de Trabajo para listado'!$CD$155:$DC$1048576,MATCH($A672,'Hoja de Trabajo para listado'!$CD$155:$CD$1048576,0),MATCH((CUADRO!G$5&amp;$E672),'Hoja de Trabajo para listado'!$CD$151:$DC$151,0)),0)</f>
        <v>0</v>
      </c>
      <c r="H672" s="314">
        <f ca="1">+IFERROR(INDEX('Hoja de Trabajo para listado'!$A$155:$Z$1048576,MATCH($A672,'Hoja de Trabajo para listado'!$A$155:$A$1048576,0),MATCH((CUADRO!H$5&amp;$E672),'Hoja de Trabajo para listado'!$A$151:$Z$151,0)),0)+IFERROR(INDEX('Hoja de Trabajo para listado'!$AB$155:$BA$1048576,MATCH($A672,'Hoja de Trabajo para listado'!$AB$155:$AB$1048576,0),MATCH((CUADRO!H$5&amp;$E672),'Hoja de Trabajo para listado'!$AB$151:$BA$151,0)),0)+IFERROR(INDEX('Hoja de Trabajo para listado'!$BC$155:$CB$1048576,MATCH($A672,'Hoja de Trabajo para listado'!$BC$155:$BC$1048576,0),MATCH((CUADRO!H$5&amp;$E672),'Hoja de Trabajo para listado'!$BC$151:$CB$151,0)),0)+IFERROR(INDEX('Hoja de Trabajo para listado'!$DE$153:$DG$274,MATCH($A672,'Hoja de Trabajo para listado'!$DE$153:$DE$1048576,0),MATCH((CUADRO!H$5&amp;$E672),'Hoja de Trabajo para listado'!$DE$151:$DG$151,0)),0)+IFERROR(INDEX('Hoja de Trabajo para listado'!$CD$155:$DC$1048576,MATCH($A672,'Hoja de Trabajo para listado'!$CD$155:$CD$1048576,0),MATCH((CUADRO!H$5&amp;$E672),'Hoja de Trabajo para listado'!$CD$151:$DC$151,0)),0)</f>
        <v>0</v>
      </c>
      <c r="I672" s="314">
        <f ca="1">+IFERROR(INDEX('Hoja de Trabajo para listado'!$A$155:$Z$1048576,MATCH($A672,'Hoja de Trabajo para listado'!$A$155:$A$1048576,0),MATCH((CUADRO!I$5&amp;$E672),'Hoja de Trabajo para listado'!$A$151:$Z$151,0)),0)+IFERROR(INDEX('Hoja de Trabajo para listado'!$AB$155:$BA$1048576,MATCH($A672,'Hoja de Trabajo para listado'!$AB$155:$AB$1048576,0),MATCH((CUADRO!I$5&amp;$E672),'Hoja de Trabajo para listado'!$AB$151:$BA$151,0)),0)+IFERROR(INDEX('Hoja de Trabajo para listado'!$BC$155:$CB$1048576,MATCH($A672,'Hoja de Trabajo para listado'!$BC$155:$BC$1048576,0),MATCH((CUADRO!I$5&amp;$E672),'Hoja de Trabajo para listado'!$BC$151:$CB$151,0)),0)+IFERROR(INDEX('Hoja de Trabajo para listado'!$DE$153:$DG$274,MATCH($A672,'Hoja de Trabajo para listado'!$DE$153:$DE$1048576,0),MATCH((CUADRO!I$5&amp;$E672),'Hoja de Trabajo para listado'!$DE$151:$DG$151,0)),0)+IFERROR(INDEX('Hoja de Trabajo para listado'!$CD$155:$DC$1048576,MATCH($A672,'Hoja de Trabajo para listado'!$CD$155:$CD$1048576,0),MATCH((CUADRO!I$5&amp;$E672),'Hoja de Trabajo para listado'!$CD$151:$DC$151,0)),0)</f>
        <v>0</v>
      </c>
      <c r="J672" s="314">
        <f ca="1">+IFERROR(INDEX('Hoja de Trabajo para listado'!$A$155:$Z$1048576,MATCH($A672,'Hoja de Trabajo para listado'!$A$155:$A$1048576,0),MATCH((CUADRO!J$5&amp;$E672),'Hoja de Trabajo para listado'!$A$151:$Z$151,0)),0)+IFERROR(INDEX('Hoja de Trabajo para listado'!$AB$155:$BA$1048576,MATCH($A672,'Hoja de Trabajo para listado'!$AB$155:$AB$1048576,0),MATCH((CUADRO!J$5&amp;$E672),'Hoja de Trabajo para listado'!$AB$151:$BA$151,0)),0)+IFERROR(INDEX('Hoja de Trabajo para listado'!$BC$155:$CB$1048576,MATCH($A672,'Hoja de Trabajo para listado'!$BC$155:$BC$1048576,0),MATCH((CUADRO!J$5&amp;$E672),'Hoja de Trabajo para listado'!$BC$151:$CB$151,0)),0)+IFERROR(INDEX('Hoja de Trabajo para listado'!$DE$153:$DG$274,MATCH($A672,'Hoja de Trabajo para listado'!$DE$153:$DE$1048576,0),MATCH((CUADRO!J$5&amp;$E672),'Hoja de Trabajo para listado'!$DE$151:$DG$151,0)),0)+IFERROR(INDEX('Hoja de Trabajo para listado'!$CD$155:$DC$1048576,MATCH($A672,'Hoja de Trabajo para listado'!$CD$155:$CD$1048576,0),MATCH((CUADRO!J$5&amp;$E672),'Hoja de Trabajo para listado'!$CD$151:$DC$151,0)),0)</f>
        <v>0</v>
      </c>
      <c r="K672" s="314">
        <f ca="1">+IFERROR(INDEX('Hoja de Trabajo para listado'!$A$155:$Z$1048576,MATCH($A672,'Hoja de Trabajo para listado'!$A$155:$A$1048576,0),MATCH((CUADRO!K$5&amp;$E672),'Hoja de Trabajo para listado'!$A$151:$Z$151,0)),0)+IFERROR(INDEX('Hoja de Trabajo para listado'!$AB$155:$BA$1048576,MATCH($A672,'Hoja de Trabajo para listado'!$AB$155:$AB$1048576,0),MATCH((CUADRO!K$5&amp;$E672),'Hoja de Trabajo para listado'!$AB$151:$BA$151,0)),0)+IFERROR(INDEX('Hoja de Trabajo para listado'!$BC$155:$CB$1048576,MATCH($A672,'Hoja de Trabajo para listado'!$BC$155:$BC$1048576,0),MATCH((CUADRO!K$5&amp;$E672),'Hoja de Trabajo para listado'!$BC$151:$CB$151,0)),0)+IFERROR(INDEX('Hoja de Trabajo para listado'!$DE$153:$DG$274,MATCH($A672,'Hoja de Trabajo para listado'!$DE$153:$DE$1048576,0),MATCH((CUADRO!K$5&amp;$E672),'Hoja de Trabajo para listado'!$DE$151:$DG$151,0)),0)+IFERROR(INDEX('Hoja de Trabajo para listado'!$CD$155:$DC$1048576,MATCH($A672,'Hoja de Trabajo para listado'!$CD$155:$CD$1048576,0),MATCH((CUADRO!K$5&amp;$E672),'Hoja de Trabajo para listado'!$CD$151:$DC$151,0)),0)</f>
        <v>0</v>
      </c>
      <c r="L672" s="314">
        <f ca="1">+IFERROR(INDEX('Hoja de Trabajo para listado'!$A$155:$Z$1048576,MATCH($A672,'Hoja de Trabajo para listado'!$A$155:$A$1048576,0),MATCH((CUADRO!L$5&amp;$E672),'Hoja de Trabajo para listado'!$A$151:$Z$151,0)),0)+IFERROR(INDEX('Hoja de Trabajo para listado'!$AB$155:$BA$1048576,MATCH($A672,'Hoja de Trabajo para listado'!$AB$155:$AB$1048576,0),MATCH((CUADRO!L$5&amp;$E672),'Hoja de Trabajo para listado'!$AB$151:$BA$151,0)),0)+IFERROR(INDEX('Hoja de Trabajo para listado'!$BC$155:$CB$1048576,MATCH($A672,'Hoja de Trabajo para listado'!$BC$155:$BC$1048576,0),MATCH((CUADRO!L$5&amp;$E672),'Hoja de Trabajo para listado'!$BC$151:$CB$151,0)),0)+IFERROR(INDEX('Hoja de Trabajo para listado'!$DE$153:$DG$274,MATCH($A672,'Hoja de Trabajo para listado'!$DE$153:$DE$1048576,0),MATCH((CUADRO!L$5&amp;$E672),'Hoja de Trabajo para listado'!$DE$151:$DG$151,0)),0)+IFERROR(INDEX('Hoja de Trabajo para listado'!$CD$155:$DC$1048576,MATCH($A672,'Hoja de Trabajo para listado'!$CD$155:$CD$1048576,0),MATCH((CUADRO!L$5&amp;$E672),'Hoja de Trabajo para listado'!$CD$151:$DC$151,0)),0)</f>
        <v>0</v>
      </c>
      <c r="M672" s="314">
        <f ca="1">+IFERROR(INDEX('Hoja de Trabajo para listado'!$A$155:$Z$1048576,MATCH($A672,'Hoja de Trabajo para listado'!$A$155:$A$1048576,0),MATCH((CUADRO!M$5&amp;$E672),'Hoja de Trabajo para listado'!$A$151:$Z$151,0)),0)+IFERROR(INDEX('Hoja de Trabajo para listado'!$AB$155:$BA$1048576,MATCH($A672,'Hoja de Trabajo para listado'!$AB$155:$AB$1048576,0),MATCH((CUADRO!M$5&amp;$E672),'Hoja de Trabajo para listado'!$AB$151:$BA$151,0)),0)+IFERROR(INDEX('Hoja de Trabajo para listado'!$BC$155:$CB$1048576,MATCH($A672,'Hoja de Trabajo para listado'!$BC$155:$BC$1048576,0),MATCH((CUADRO!M$5&amp;$E672),'Hoja de Trabajo para listado'!$BC$151:$CB$151,0)),0)+IFERROR(INDEX('Hoja de Trabajo para listado'!$DE$153:$DG$274,MATCH($A672,'Hoja de Trabajo para listado'!$DE$153:$DE$1048576,0),MATCH((CUADRO!M$5&amp;$E672),'Hoja de Trabajo para listado'!$DE$151:$DG$151,0)),0)+IFERROR(INDEX('Hoja de Trabajo para listado'!$CD$155:$DC$1048576,MATCH($A672,'Hoja de Trabajo para listado'!$CD$155:$CD$1048576,0),MATCH((CUADRO!M$5&amp;$E672),'Hoja de Trabajo para listado'!$CD$151:$DC$151,0)),0)</f>
        <v>0</v>
      </c>
      <c r="N672" s="314">
        <f ca="1">+IFERROR(INDEX('Hoja de Trabajo para listado'!$A$155:$Z$1048576,MATCH($A672,'Hoja de Trabajo para listado'!$A$155:$A$1048576,0),MATCH((CUADRO!N$5&amp;$E672),'Hoja de Trabajo para listado'!$A$151:$Z$151,0)),0)+IFERROR(INDEX('Hoja de Trabajo para listado'!$AB$155:$BA$1048576,MATCH($A672,'Hoja de Trabajo para listado'!$AB$155:$AB$1048576,0),MATCH((CUADRO!N$5&amp;$E672),'Hoja de Trabajo para listado'!$AB$151:$BA$151,0)),0)+IFERROR(INDEX('Hoja de Trabajo para listado'!$BC$155:$CB$1048576,MATCH($A672,'Hoja de Trabajo para listado'!$BC$155:$BC$1048576,0),MATCH((CUADRO!N$5&amp;$E672),'Hoja de Trabajo para listado'!$BC$151:$CB$151,0)),0)+IFERROR(INDEX('Hoja de Trabajo para listado'!$DE$153:$DG$274,MATCH($A672,'Hoja de Trabajo para listado'!$DE$153:$DE$1048576,0),MATCH((CUADRO!N$5&amp;$E672),'Hoja de Trabajo para listado'!$DE$151:$DG$151,0)),0)+IFERROR(INDEX('Hoja de Trabajo para listado'!$CD$155:$DC$1048576,MATCH($A672,'Hoja de Trabajo para listado'!$CD$155:$CD$1048576,0),MATCH((CUADRO!N$5&amp;$E672),'Hoja de Trabajo para listado'!$CD$151:$DC$151,0)),0)</f>
        <v>0</v>
      </c>
      <c r="O672" s="314">
        <f ca="1">+IFERROR(INDEX('Hoja de Trabajo para listado'!$A$155:$Z$1048576,MATCH($A672,'Hoja de Trabajo para listado'!$A$155:$A$1048576,0),MATCH((CUADRO!O$5&amp;$E672),'Hoja de Trabajo para listado'!$A$151:$Z$151,0)),0)+IFERROR(INDEX('Hoja de Trabajo para listado'!$AB$155:$BA$1048576,MATCH($A672,'Hoja de Trabajo para listado'!$AB$155:$AB$1048576,0),MATCH((CUADRO!O$5&amp;$E672),'Hoja de Trabajo para listado'!$AB$151:$BA$151,0)),0)+IFERROR(INDEX('Hoja de Trabajo para listado'!$BC$155:$CB$1048576,MATCH($A672,'Hoja de Trabajo para listado'!$BC$155:$BC$1048576,0),MATCH((CUADRO!O$5&amp;$E672),'Hoja de Trabajo para listado'!$BC$151:$CB$151,0)),0)+IFERROR(INDEX('Hoja de Trabajo para listado'!$DE$153:$DG$274,MATCH($A672,'Hoja de Trabajo para listado'!$DE$153:$DE$1048576,0),MATCH((CUADRO!O$5&amp;$E672),'Hoja de Trabajo para listado'!$DE$151:$DG$151,0)),0)+IFERROR(INDEX('Hoja de Trabajo para listado'!$CD$155:$DC$1048576,MATCH($A672,'Hoja de Trabajo para listado'!$CD$155:$CD$1048576,0),MATCH((CUADRO!O$5&amp;$E672),'Hoja de Trabajo para listado'!$CD$151:$DC$151,0)),0)</f>
        <v>0</v>
      </c>
      <c r="P672" s="314">
        <f ca="1">+IFERROR(INDEX('Hoja de Trabajo para listado'!$A$155:$Z$1048576,MATCH($A672,'Hoja de Trabajo para listado'!$A$155:$A$1048576,0),MATCH((CUADRO!P$5&amp;$E672),'Hoja de Trabajo para listado'!$A$151:$Z$151,0)),0)+IFERROR(INDEX('Hoja de Trabajo para listado'!$AB$155:$BA$1048576,MATCH($A672,'Hoja de Trabajo para listado'!$AB$155:$AB$1048576,0),MATCH((CUADRO!P$5&amp;$E672),'Hoja de Trabajo para listado'!$AB$151:$BA$151,0)),0)+IFERROR(INDEX('Hoja de Trabajo para listado'!$BC$155:$CB$1048576,MATCH($A672,'Hoja de Trabajo para listado'!$BC$155:$BC$1048576,0),MATCH((CUADRO!P$5&amp;$E672),'Hoja de Trabajo para listado'!$BC$151:$CB$151,0)),0)+IFERROR(INDEX('Hoja de Trabajo para listado'!$DE$153:$DG$274,MATCH($A672,'Hoja de Trabajo para listado'!$DE$153:$DE$1048576,0),MATCH((CUADRO!P$5&amp;$E672),'Hoja de Trabajo para listado'!$DE$151:$DG$151,0)),0)+IFERROR(INDEX('Hoja de Trabajo para listado'!$CD$155:$DC$1048576,MATCH($A672,'Hoja de Trabajo para listado'!$CD$155:$CD$1048576,0),MATCH((CUADRO!P$5&amp;$E672),'Hoja de Trabajo para listado'!$CD$151:$DC$151,0)),0)</f>
        <v>0</v>
      </c>
      <c r="Q672" s="314">
        <f ca="1">+IFERROR(INDEX('Hoja de Trabajo para listado'!$A$155:$Z$1048576,MATCH($A672,'Hoja de Trabajo para listado'!$A$155:$A$1048576,0),MATCH((CUADRO!Q$5&amp;$E672),'Hoja de Trabajo para listado'!$A$151:$Z$151,0)),0)+IFERROR(INDEX('Hoja de Trabajo para listado'!$AB$155:$BA$1048576,MATCH($A672,'Hoja de Trabajo para listado'!$AB$155:$AB$1048576,0),MATCH((CUADRO!Q$5&amp;$E672),'Hoja de Trabajo para listado'!$AB$151:$BA$151,0)),0)+IFERROR(INDEX('Hoja de Trabajo para listado'!$BC$155:$CB$1048576,MATCH($A672,'Hoja de Trabajo para listado'!$BC$155:$BC$1048576,0),MATCH((CUADRO!Q$5&amp;$E672),'Hoja de Trabajo para listado'!$BC$151:$CB$151,0)),0)+IFERROR(INDEX('Hoja de Trabajo para listado'!$DE$153:$DG$274,MATCH($A672,'Hoja de Trabajo para listado'!$DE$153:$DE$1048576,0),MATCH((CUADRO!Q$5&amp;$E672),'Hoja de Trabajo para listado'!$DE$151:$DG$151,0)),0)+IFERROR(INDEX('Hoja de Trabajo para listado'!$CD$155:$DC$1048576,MATCH($A672,'Hoja de Trabajo para listado'!$CD$155:$CD$1048576,0),MATCH((CUADRO!Q$5&amp;$E672),'Hoja de Trabajo para listado'!$CD$151:$DC$151,0)),0)</f>
        <v>0</v>
      </c>
      <c r="R672" s="314">
        <f t="shared" ca="1" si="20"/>
        <v>0</v>
      </c>
      <c r="S672" s="322"/>
      <c r="T672" s="314">
        <f ca="1">+T673</f>
        <v>0</v>
      </c>
      <c r="U672" s="313">
        <f t="shared" si="21"/>
        <v>1</v>
      </c>
      <c r="V672" s="319" t="str">
        <f>+VLOOKUP(A672,bd_lista!$A$3:$E$593,5,FALSE)</f>
        <v>Gobiernos Autonomos Municipales</v>
      </c>
      <c r="W672" s="425" t="str">
        <f>+V672</f>
        <v>Gobiernos Autonomos Municipales</v>
      </c>
    </row>
    <row r="673" spans="1:23" customFormat="1" ht="15" hidden="1" customHeight="1">
      <c r="A673" s="323">
        <v>1723</v>
      </c>
      <c r="B673" s="428"/>
      <c r="C673" s="318" t="str">
        <f>+VLOOKUP(A673,bd_lista!$A$3:$C$593,3,FALSE)</f>
        <v>Gobierno Autónomo Municipal de Camiri</v>
      </c>
      <c r="D673" s="430"/>
      <c r="E673" s="347" t="s">
        <v>1419</v>
      </c>
      <c r="F673" s="314">
        <f ca="1">+IFERROR(INDEX('Hoja de Trabajo para listado'!$A$155:$Z$1048576,MATCH($A673,'Hoja de Trabajo para listado'!$A$155:$A$1048576,0),MATCH((CUADRO!F$5&amp;$E673),'Hoja de Trabajo para listado'!$A$151:$Z$151,0)),0)+IFERROR(INDEX('Hoja de Trabajo para listado'!$AB$155:$BA$1048576,MATCH($A673,'Hoja de Trabajo para listado'!$AB$155:$AB$1048576,0),MATCH((CUADRO!F$5&amp;$E673),'Hoja de Trabajo para listado'!$AB$151:$BA$151,0)),0)+IFERROR(INDEX('Hoja de Trabajo para listado'!$BC$155:$CB$1048576,MATCH($A673,'Hoja de Trabajo para listado'!$BC$155:$BC$1048576,0),MATCH((CUADRO!F$5&amp;$E673),'Hoja de Trabajo para listado'!$BC$151:$CB$151,0)),0)+IFERROR(INDEX('Hoja de Trabajo para listado'!$DE$153:$DG$274,MATCH($A673,'Hoja de Trabajo para listado'!$DE$153:$DE$1048576,0),MATCH((CUADRO!F$5&amp;$E673),'Hoja de Trabajo para listado'!$DE$151:$DG$151,0)),0)+IFERROR(INDEX('Hoja de Trabajo para listado'!$CD$155:$DC$1048576,MATCH($A673,'Hoja de Trabajo para listado'!$CD$155:$CD$1048576,0),MATCH((CUADRO!F$5&amp;$E673),'Hoja de Trabajo para listado'!$CD$151:$DC$151,0)),0)</f>
        <v>0</v>
      </c>
      <c r="G673" s="314">
        <f ca="1">+IFERROR(INDEX('Hoja de Trabajo para listado'!$A$155:$Z$1048576,MATCH($A673,'Hoja de Trabajo para listado'!$A$155:$A$1048576,0),MATCH((CUADRO!G$5&amp;$E673),'Hoja de Trabajo para listado'!$A$151:$Z$151,0)),0)+IFERROR(INDEX('Hoja de Trabajo para listado'!$AB$155:$BA$1048576,MATCH($A673,'Hoja de Trabajo para listado'!$AB$155:$AB$1048576,0),MATCH((CUADRO!G$5&amp;$E673),'Hoja de Trabajo para listado'!$AB$151:$BA$151,0)),0)+IFERROR(INDEX('Hoja de Trabajo para listado'!$BC$155:$CB$1048576,MATCH($A673,'Hoja de Trabajo para listado'!$BC$155:$BC$1048576,0),MATCH((CUADRO!G$5&amp;$E673),'Hoja de Trabajo para listado'!$BC$151:$CB$151,0)),0)+IFERROR(INDEX('Hoja de Trabajo para listado'!$DE$153:$DG$274,MATCH($A673,'Hoja de Trabajo para listado'!$DE$153:$DE$1048576,0),MATCH((CUADRO!G$5&amp;$E673),'Hoja de Trabajo para listado'!$DE$151:$DG$151,0)),0)+IFERROR(INDEX('Hoja de Trabajo para listado'!$CD$155:$DC$1048576,MATCH($A673,'Hoja de Trabajo para listado'!$CD$155:$CD$1048576,0),MATCH((CUADRO!G$5&amp;$E673),'Hoja de Trabajo para listado'!$CD$151:$DC$151,0)),0)</f>
        <v>0</v>
      </c>
      <c r="H673" s="314">
        <f ca="1">+IFERROR(INDEX('Hoja de Trabajo para listado'!$A$155:$Z$1048576,MATCH($A673,'Hoja de Trabajo para listado'!$A$155:$A$1048576,0),MATCH((CUADRO!H$5&amp;$E673),'Hoja de Trabajo para listado'!$A$151:$Z$151,0)),0)+IFERROR(INDEX('Hoja de Trabajo para listado'!$AB$155:$BA$1048576,MATCH($A673,'Hoja de Trabajo para listado'!$AB$155:$AB$1048576,0),MATCH((CUADRO!H$5&amp;$E673),'Hoja de Trabajo para listado'!$AB$151:$BA$151,0)),0)+IFERROR(INDEX('Hoja de Trabajo para listado'!$BC$155:$CB$1048576,MATCH($A673,'Hoja de Trabajo para listado'!$BC$155:$BC$1048576,0),MATCH((CUADRO!H$5&amp;$E673),'Hoja de Trabajo para listado'!$BC$151:$CB$151,0)),0)+IFERROR(INDEX('Hoja de Trabajo para listado'!$DE$153:$DG$274,MATCH($A673,'Hoja de Trabajo para listado'!$DE$153:$DE$1048576,0),MATCH((CUADRO!H$5&amp;$E673),'Hoja de Trabajo para listado'!$DE$151:$DG$151,0)),0)+IFERROR(INDEX('Hoja de Trabajo para listado'!$CD$155:$DC$1048576,MATCH($A673,'Hoja de Trabajo para listado'!$CD$155:$CD$1048576,0),MATCH((CUADRO!H$5&amp;$E673),'Hoja de Trabajo para listado'!$CD$151:$DC$151,0)),0)</f>
        <v>0</v>
      </c>
      <c r="I673" s="314">
        <f ca="1">+IFERROR(INDEX('Hoja de Trabajo para listado'!$A$155:$Z$1048576,MATCH($A673,'Hoja de Trabajo para listado'!$A$155:$A$1048576,0),MATCH((CUADRO!I$5&amp;$E673),'Hoja de Trabajo para listado'!$A$151:$Z$151,0)),0)+IFERROR(INDEX('Hoja de Trabajo para listado'!$AB$155:$BA$1048576,MATCH($A673,'Hoja de Trabajo para listado'!$AB$155:$AB$1048576,0),MATCH((CUADRO!I$5&amp;$E673),'Hoja de Trabajo para listado'!$AB$151:$BA$151,0)),0)+IFERROR(INDEX('Hoja de Trabajo para listado'!$BC$155:$CB$1048576,MATCH($A673,'Hoja de Trabajo para listado'!$BC$155:$BC$1048576,0),MATCH((CUADRO!I$5&amp;$E673),'Hoja de Trabajo para listado'!$BC$151:$CB$151,0)),0)+IFERROR(INDEX('Hoja de Trabajo para listado'!$DE$153:$DG$274,MATCH($A673,'Hoja de Trabajo para listado'!$DE$153:$DE$1048576,0),MATCH((CUADRO!I$5&amp;$E673),'Hoja de Trabajo para listado'!$DE$151:$DG$151,0)),0)+IFERROR(INDEX('Hoja de Trabajo para listado'!$CD$155:$DC$1048576,MATCH($A673,'Hoja de Trabajo para listado'!$CD$155:$CD$1048576,0),MATCH((CUADRO!I$5&amp;$E673),'Hoja de Trabajo para listado'!$CD$151:$DC$151,0)),0)</f>
        <v>0</v>
      </c>
      <c r="J673" s="314">
        <f ca="1">+IFERROR(INDEX('Hoja de Trabajo para listado'!$A$155:$Z$1048576,MATCH($A673,'Hoja de Trabajo para listado'!$A$155:$A$1048576,0),MATCH((CUADRO!J$5&amp;$E673),'Hoja de Trabajo para listado'!$A$151:$Z$151,0)),0)+IFERROR(INDEX('Hoja de Trabajo para listado'!$AB$155:$BA$1048576,MATCH($A673,'Hoja de Trabajo para listado'!$AB$155:$AB$1048576,0),MATCH((CUADRO!J$5&amp;$E673),'Hoja de Trabajo para listado'!$AB$151:$BA$151,0)),0)+IFERROR(INDEX('Hoja de Trabajo para listado'!$BC$155:$CB$1048576,MATCH($A673,'Hoja de Trabajo para listado'!$BC$155:$BC$1048576,0),MATCH((CUADRO!J$5&amp;$E673),'Hoja de Trabajo para listado'!$BC$151:$CB$151,0)),0)+IFERROR(INDEX('Hoja de Trabajo para listado'!$DE$153:$DG$274,MATCH($A673,'Hoja de Trabajo para listado'!$DE$153:$DE$1048576,0),MATCH((CUADRO!J$5&amp;$E673),'Hoja de Trabajo para listado'!$DE$151:$DG$151,0)),0)+IFERROR(INDEX('Hoja de Trabajo para listado'!$CD$155:$DC$1048576,MATCH($A673,'Hoja de Trabajo para listado'!$CD$155:$CD$1048576,0),MATCH((CUADRO!J$5&amp;$E673),'Hoja de Trabajo para listado'!$CD$151:$DC$151,0)),0)</f>
        <v>0</v>
      </c>
      <c r="K673" s="314">
        <f ca="1">+IFERROR(INDEX('Hoja de Trabajo para listado'!$A$155:$Z$1048576,MATCH($A673,'Hoja de Trabajo para listado'!$A$155:$A$1048576,0),MATCH((CUADRO!K$5&amp;$E673),'Hoja de Trabajo para listado'!$A$151:$Z$151,0)),0)+IFERROR(INDEX('Hoja de Trabajo para listado'!$AB$155:$BA$1048576,MATCH($A673,'Hoja de Trabajo para listado'!$AB$155:$AB$1048576,0),MATCH((CUADRO!K$5&amp;$E673),'Hoja de Trabajo para listado'!$AB$151:$BA$151,0)),0)+IFERROR(INDEX('Hoja de Trabajo para listado'!$BC$155:$CB$1048576,MATCH($A673,'Hoja de Trabajo para listado'!$BC$155:$BC$1048576,0),MATCH((CUADRO!K$5&amp;$E673),'Hoja de Trabajo para listado'!$BC$151:$CB$151,0)),0)+IFERROR(INDEX('Hoja de Trabajo para listado'!$DE$153:$DG$274,MATCH($A673,'Hoja de Trabajo para listado'!$DE$153:$DE$1048576,0),MATCH((CUADRO!K$5&amp;$E673),'Hoja de Trabajo para listado'!$DE$151:$DG$151,0)),0)+IFERROR(INDEX('Hoja de Trabajo para listado'!$CD$155:$DC$1048576,MATCH($A673,'Hoja de Trabajo para listado'!$CD$155:$CD$1048576,0),MATCH((CUADRO!K$5&amp;$E673),'Hoja de Trabajo para listado'!$CD$151:$DC$151,0)),0)</f>
        <v>0</v>
      </c>
      <c r="L673" s="314">
        <f ca="1">+IFERROR(INDEX('Hoja de Trabajo para listado'!$A$155:$Z$1048576,MATCH($A673,'Hoja de Trabajo para listado'!$A$155:$A$1048576,0),MATCH((CUADRO!L$5&amp;$E673),'Hoja de Trabajo para listado'!$A$151:$Z$151,0)),0)+IFERROR(INDEX('Hoja de Trabajo para listado'!$AB$155:$BA$1048576,MATCH($A673,'Hoja de Trabajo para listado'!$AB$155:$AB$1048576,0),MATCH((CUADRO!L$5&amp;$E673),'Hoja de Trabajo para listado'!$AB$151:$BA$151,0)),0)+IFERROR(INDEX('Hoja de Trabajo para listado'!$BC$155:$CB$1048576,MATCH($A673,'Hoja de Trabajo para listado'!$BC$155:$BC$1048576,0),MATCH((CUADRO!L$5&amp;$E673),'Hoja de Trabajo para listado'!$BC$151:$CB$151,0)),0)+IFERROR(INDEX('Hoja de Trabajo para listado'!$DE$153:$DG$274,MATCH($A673,'Hoja de Trabajo para listado'!$DE$153:$DE$1048576,0),MATCH((CUADRO!L$5&amp;$E673),'Hoja de Trabajo para listado'!$DE$151:$DG$151,0)),0)+IFERROR(INDEX('Hoja de Trabajo para listado'!$CD$155:$DC$1048576,MATCH($A673,'Hoja de Trabajo para listado'!$CD$155:$CD$1048576,0),MATCH((CUADRO!L$5&amp;$E673),'Hoja de Trabajo para listado'!$CD$151:$DC$151,0)),0)</f>
        <v>0</v>
      </c>
      <c r="M673" s="314">
        <f ca="1">+IFERROR(INDEX('Hoja de Trabajo para listado'!$A$155:$Z$1048576,MATCH($A673,'Hoja de Trabajo para listado'!$A$155:$A$1048576,0),MATCH((CUADRO!M$5&amp;$E673),'Hoja de Trabajo para listado'!$A$151:$Z$151,0)),0)+IFERROR(INDEX('Hoja de Trabajo para listado'!$AB$155:$BA$1048576,MATCH($A673,'Hoja de Trabajo para listado'!$AB$155:$AB$1048576,0),MATCH((CUADRO!M$5&amp;$E673),'Hoja de Trabajo para listado'!$AB$151:$BA$151,0)),0)+IFERROR(INDEX('Hoja de Trabajo para listado'!$BC$155:$CB$1048576,MATCH($A673,'Hoja de Trabajo para listado'!$BC$155:$BC$1048576,0),MATCH((CUADRO!M$5&amp;$E673),'Hoja de Trabajo para listado'!$BC$151:$CB$151,0)),0)+IFERROR(INDEX('Hoja de Trabajo para listado'!$DE$153:$DG$274,MATCH($A673,'Hoja de Trabajo para listado'!$DE$153:$DE$1048576,0),MATCH((CUADRO!M$5&amp;$E673),'Hoja de Trabajo para listado'!$DE$151:$DG$151,0)),0)+IFERROR(INDEX('Hoja de Trabajo para listado'!$CD$155:$DC$1048576,MATCH($A673,'Hoja de Trabajo para listado'!$CD$155:$CD$1048576,0),MATCH((CUADRO!M$5&amp;$E673),'Hoja de Trabajo para listado'!$CD$151:$DC$151,0)),0)</f>
        <v>0</v>
      </c>
      <c r="N673" s="314">
        <f ca="1">+IFERROR(INDEX('Hoja de Trabajo para listado'!$A$155:$Z$1048576,MATCH($A673,'Hoja de Trabajo para listado'!$A$155:$A$1048576,0),MATCH((CUADRO!N$5&amp;$E673),'Hoja de Trabajo para listado'!$A$151:$Z$151,0)),0)+IFERROR(INDEX('Hoja de Trabajo para listado'!$AB$155:$BA$1048576,MATCH($A673,'Hoja de Trabajo para listado'!$AB$155:$AB$1048576,0),MATCH((CUADRO!N$5&amp;$E673),'Hoja de Trabajo para listado'!$AB$151:$BA$151,0)),0)+IFERROR(INDEX('Hoja de Trabajo para listado'!$BC$155:$CB$1048576,MATCH($A673,'Hoja de Trabajo para listado'!$BC$155:$BC$1048576,0),MATCH((CUADRO!N$5&amp;$E673),'Hoja de Trabajo para listado'!$BC$151:$CB$151,0)),0)+IFERROR(INDEX('Hoja de Trabajo para listado'!$DE$153:$DG$274,MATCH($A673,'Hoja de Trabajo para listado'!$DE$153:$DE$1048576,0),MATCH((CUADRO!N$5&amp;$E673),'Hoja de Trabajo para listado'!$DE$151:$DG$151,0)),0)+IFERROR(INDEX('Hoja de Trabajo para listado'!$CD$155:$DC$1048576,MATCH($A673,'Hoja de Trabajo para listado'!$CD$155:$CD$1048576,0),MATCH((CUADRO!N$5&amp;$E673),'Hoja de Trabajo para listado'!$CD$151:$DC$151,0)),0)</f>
        <v>0</v>
      </c>
      <c r="O673" s="314">
        <f ca="1">+IFERROR(INDEX('Hoja de Trabajo para listado'!$A$155:$Z$1048576,MATCH($A673,'Hoja de Trabajo para listado'!$A$155:$A$1048576,0),MATCH((CUADRO!O$5&amp;$E673),'Hoja de Trabajo para listado'!$A$151:$Z$151,0)),0)+IFERROR(INDEX('Hoja de Trabajo para listado'!$AB$155:$BA$1048576,MATCH($A673,'Hoja de Trabajo para listado'!$AB$155:$AB$1048576,0),MATCH((CUADRO!O$5&amp;$E673),'Hoja de Trabajo para listado'!$AB$151:$BA$151,0)),0)+IFERROR(INDEX('Hoja de Trabajo para listado'!$BC$155:$CB$1048576,MATCH($A673,'Hoja de Trabajo para listado'!$BC$155:$BC$1048576,0),MATCH((CUADRO!O$5&amp;$E673),'Hoja de Trabajo para listado'!$BC$151:$CB$151,0)),0)+IFERROR(INDEX('Hoja de Trabajo para listado'!$DE$153:$DG$274,MATCH($A673,'Hoja de Trabajo para listado'!$DE$153:$DE$1048576,0),MATCH((CUADRO!O$5&amp;$E673),'Hoja de Trabajo para listado'!$DE$151:$DG$151,0)),0)+IFERROR(INDEX('Hoja de Trabajo para listado'!$CD$155:$DC$1048576,MATCH($A673,'Hoja de Trabajo para listado'!$CD$155:$CD$1048576,0),MATCH((CUADRO!O$5&amp;$E673),'Hoja de Trabajo para listado'!$CD$151:$DC$151,0)),0)</f>
        <v>0</v>
      </c>
      <c r="P673" s="314">
        <f ca="1">+IFERROR(INDEX('Hoja de Trabajo para listado'!$A$155:$Z$1048576,MATCH($A673,'Hoja de Trabajo para listado'!$A$155:$A$1048576,0),MATCH((CUADRO!P$5&amp;$E673),'Hoja de Trabajo para listado'!$A$151:$Z$151,0)),0)+IFERROR(INDEX('Hoja de Trabajo para listado'!$AB$155:$BA$1048576,MATCH($A673,'Hoja de Trabajo para listado'!$AB$155:$AB$1048576,0),MATCH((CUADRO!P$5&amp;$E673),'Hoja de Trabajo para listado'!$AB$151:$BA$151,0)),0)+IFERROR(INDEX('Hoja de Trabajo para listado'!$BC$155:$CB$1048576,MATCH($A673,'Hoja de Trabajo para listado'!$BC$155:$BC$1048576,0),MATCH((CUADRO!P$5&amp;$E673),'Hoja de Trabajo para listado'!$BC$151:$CB$151,0)),0)+IFERROR(INDEX('Hoja de Trabajo para listado'!$DE$153:$DG$274,MATCH($A673,'Hoja de Trabajo para listado'!$DE$153:$DE$1048576,0),MATCH((CUADRO!P$5&amp;$E673),'Hoja de Trabajo para listado'!$DE$151:$DG$151,0)),0)+IFERROR(INDEX('Hoja de Trabajo para listado'!$CD$155:$DC$1048576,MATCH($A673,'Hoja de Trabajo para listado'!$CD$155:$CD$1048576,0),MATCH((CUADRO!P$5&amp;$E673),'Hoja de Trabajo para listado'!$CD$151:$DC$151,0)),0)</f>
        <v>0</v>
      </c>
      <c r="Q673" s="314">
        <f ca="1">+IFERROR(INDEX('Hoja de Trabajo para listado'!$A$155:$Z$1048576,MATCH($A673,'Hoja de Trabajo para listado'!$A$155:$A$1048576,0),MATCH((CUADRO!Q$5&amp;$E673),'Hoja de Trabajo para listado'!$A$151:$Z$151,0)),0)+IFERROR(INDEX('Hoja de Trabajo para listado'!$AB$155:$BA$1048576,MATCH($A673,'Hoja de Trabajo para listado'!$AB$155:$AB$1048576,0),MATCH((CUADRO!Q$5&amp;$E673),'Hoja de Trabajo para listado'!$AB$151:$BA$151,0)),0)+IFERROR(INDEX('Hoja de Trabajo para listado'!$BC$155:$CB$1048576,MATCH($A673,'Hoja de Trabajo para listado'!$BC$155:$BC$1048576,0),MATCH((CUADRO!Q$5&amp;$E673),'Hoja de Trabajo para listado'!$BC$151:$CB$151,0)),0)+IFERROR(INDEX('Hoja de Trabajo para listado'!$DE$153:$DG$274,MATCH($A673,'Hoja de Trabajo para listado'!$DE$153:$DE$1048576,0),MATCH((CUADRO!Q$5&amp;$E673),'Hoja de Trabajo para listado'!$DE$151:$DG$151,0)),0)+IFERROR(INDEX('Hoja de Trabajo para listado'!$CD$155:$DC$1048576,MATCH($A673,'Hoja de Trabajo para listado'!$CD$155:$CD$1048576,0),MATCH((CUADRO!Q$5&amp;$E673),'Hoja de Trabajo para listado'!$CD$151:$DC$151,0)),0)</f>
        <v>0</v>
      </c>
      <c r="R673" s="314">
        <f t="shared" ca="1" si="20"/>
        <v>0</v>
      </c>
      <c r="S673" s="322">
        <f ca="1">+R672+R673</f>
        <v>0</v>
      </c>
      <c r="T673" s="314">
        <f ca="1">+S673</f>
        <v>0</v>
      </c>
      <c r="U673" s="313">
        <f t="shared" si="21"/>
        <v>2</v>
      </c>
      <c r="V673" s="319" t="str">
        <f>+VLOOKUP(A673,bd_lista!$A$3:$E$593,5,FALSE)</f>
        <v>Gobiernos Autonomos Municipales</v>
      </c>
      <c r="W673" s="426"/>
    </row>
    <row r="674" spans="1:23" customFormat="1" ht="15" hidden="1" customHeight="1">
      <c r="A674" s="323">
        <v>1724</v>
      </c>
      <c r="B674" s="427">
        <f>+A674</f>
        <v>1724</v>
      </c>
      <c r="C674" s="318" t="str">
        <f>+VLOOKUP(A674,bd_lista!$A$3:$C$593,3,FALSE)</f>
        <v>Gobierno Autónomo Municipal de Boyuibe</v>
      </c>
      <c r="D674" s="429" t="str">
        <f>+C674</f>
        <v>Gobierno Autónomo Municipal de Boyuibe</v>
      </c>
      <c r="E674" s="346" t="s">
        <v>1418</v>
      </c>
      <c r="F674" s="314">
        <f ca="1">+IFERROR(INDEX('Hoja de Trabajo para listado'!$A$155:$Z$1048576,MATCH($A674,'Hoja de Trabajo para listado'!$A$155:$A$1048576,0),MATCH((CUADRO!F$5&amp;$E674),'Hoja de Trabajo para listado'!$A$151:$Z$151,0)),0)+IFERROR(INDEX('Hoja de Trabajo para listado'!$AB$155:$BA$1048576,MATCH($A674,'Hoja de Trabajo para listado'!$AB$155:$AB$1048576,0),MATCH((CUADRO!F$5&amp;$E674),'Hoja de Trabajo para listado'!$AB$151:$BA$151,0)),0)+IFERROR(INDEX('Hoja de Trabajo para listado'!$BC$155:$CB$1048576,MATCH($A674,'Hoja de Trabajo para listado'!$BC$155:$BC$1048576,0),MATCH((CUADRO!F$5&amp;$E674),'Hoja de Trabajo para listado'!$BC$151:$CB$151,0)),0)+IFERROR(INDEX('Hoja de Trabajo para listado'!$DE$153:$DG$274,MATCH($A674,'Hoja de Trabajo para listado'!$DE$153:$DE$1048576,0),MATCH((CUADRO!F$5&amp;$E674),'Hoja de Trabajo para listado'!$DE$151:$DG$151,0)),0)+IFERROR(INDEX('Hoja de Trabajo para listado'!$CD$155:$DC$1048576,MATCH($A674,'Hoja de Trabajo para listado'!$CD$155:$CD$1048576,0),MATCH((CUADRO!F$5&amp;$E674),'Hoja de Trabajo para listado'!$CD$151:$DC$151,0)),0)</f>
        <v>0</v>
      </c>
      <c r="G674" s="314">
        <f ca="1">+IFERROR(INDEX('Hoja de Trabajo para listado'!$A$155:$Z$1048576,MATCH($A674,'Hoja de Trabajo para listado'!$A$155:$A$1048576,0),MATCH((CUADRO!G$5&amp;$E674),'Hoja de Trabajo para listado'!$A$151:$Z$151,0)),0)+IFERROR(INDEX('Hoja de Trabajo para listado'!$AB$155:$BA$1048576,MATCH($A674,'Hoja de Trabajo para listado'!$AB$155:$AB$1048576,0),MATCH((CUADRO!G$5&amp;$E674),'Hoja de Trabajo para listado'!$AB$151:$BA$151,0)),0)+IFERROR(INDEX('Hoja de Trabajo para listado'!$BC$155:$CB$1048576,MATCH($A674,'Hoja de Trabajo para listado'!$BC$155:$BC$1048576,0),MATCH((CUADRO!G$5&amp;$E674),'Hoja de Trabajo para listado'!$BC$151:$CB$151,0)),0)+IFERROR(INDEX('Hoja de Trabajo para listado'!$DE$153:$DG$274,MATCH($A674,'Hoja de Trabajo para listado'!$DE$153:$DE$1048576,0),MATCH((CUADRO!G$5&amp;$E674),'Hoja de Trabajo para listado'!$DE$151:$DG$151,0)),0)+IFERROR(INDEX('Hoja de Trabajo para listado'!$CD$155:$DC$1048576,MATCH($A674,'Hoja de Trabajo para listado'!$CD$155:$CD$1048576,0),MATCH((CUADRO!G$5&amp;$E674),'Hoja de Trabajo para listado'!$CD$151:$DC$151,0)),0)</f>
        <v>0</v>
      </c>
      <c r="H674" s="314">
        <f ca="1">+IFERROR(INDEX('Hoja de Trabajo para listado'!$A$155:$Z$1048576,MATCH($A674,'Hoja de Trabajo para listado'!$A$155:$A$1048576,0),MATCH((CUADRO!H$5&amp;$E674),'Hoja de Trabajo para listado'!$A$151:$Z$151,0)),0)+IFERROR(INDEX('Hoja de Trabajo para listado'!$AB$155:$BA$1048576,MATCH($A674,'Hoja de Trabajo para listado'!$AB$155:$AB$1048576,0),MATCH((CUADRO!H$5&amp;$E674),'Hoja de Trabajo para listado'!$AB$151:$BA$151,0)),0)+IFERROR(INDEX('Hoja de Trabajo para listado'!$BC$155:$CB$1048576,MATCH($A674,'Hoja de Trabajo para listado'!$BC$155:$BC$1048576,0),MATCH((CUADRO!H$5&amp;$E674),'Hoja de Trabajo para listado'!$BC$151:$CB$151,0)),0)+IFERROR(INDEX('Hoja de Trabajo para listado'!$DE$153:$DG$274,MATCH($A674,'Hoja de Trabajo para listado'!$DE$153:$DE$1048576,0),MATCH((CUADRO!H$5&amp;$E674),'Hoja de Trabajo para listado'!$DE$151:$DG$151,0)),0)+IFERROR(INDEX('Hoja de Trabajo para listado'!$CD$155:$DC$1048576,MATCH($A674,'Hoja de Trabajo para listado'!$CD$155:$CD$1048576,0),MATCH((CUADRO!H$5&amp;$E674),'Hoja de Trabajo para listado'!$CD$151:$DC$151,0)),0)</f>
        <v>0</v>
      </c>
      <c r="I674" s="314">
        <f ca="1">+IFERROR(INDEX('Hoja de Trabajo para listado'!$A$155:$Z$1048576,MATCH($A674,'Hoja de Trabajo para listado'!$A$155:$A$1048576,0),MATCH((CUADRO!I$5&amp;$E674),'Hoja de Trabajo para listado'!$A$151:$Z$151,0)),0)+IFERROR(INDEX('Hoja de Trabajo para listado'!$AB$155:$BA$1048576,MATCH($A674,'Hoja de Trabajo para listado'!$AB$155:$AB$1048576,0),MATCH((CUADRO!I$5&amp;$E674),'Hoja de Trabajo para listado'!$AB$151:$BA$151,0)),0)+IFERROR(INDEX('Hoja de Trabajo para listado'!$BC$155:$CB$1048576,MATCH($A674,'Hoja de Trabajo para listado'!$BC$155:$BC$1048576,0),MATCH((CUADRO!I$5&amp;$E674),'Hoja de Trabajo para listado'!$BC$151:$CB$151,0)),0)+IFERROR(INDEX('Hoja de Trabajo para listado'!$DE$153:$DG$274,MATCH($A674,'Hoja de Trabajo para listado'!$DE$153:$DE$1048576,0),MATCH((CUADRO!I$5&amp;$E674),'Hoja de Trabajo para listado'!$DE$151:$DG$151,0)),0)+IFERROR(INDEX('Hoja de Trabajo para listado'!$CD$155:$DC$1048576,MATCH($A674,'Hoja de Trabajo para listado'!$CD$155:$CD$1048576,0),MATCH((CUADRO!I$5&amp;$E674),'Hoja de Trabajo para listado'!$CD$151:$DC$151,0)),0)</f>
        <v>0</v>
      </c>
      <c r="J674" s="314">
        <f ca="1">+IFERROR(INDEX('Hoja de Trabajo para listado'!$A$155:$Z$1048576,MATCH($A674,'Hoja de Trabajo para listado'!$A$155:$A$1048576,0),MATCH((CUADRO!J$5&amp;$E674),'Hoja de Trabajo para listado'!$A$151:$Z$151,0)),0)+IFERROR(INDEX('Hoja de Trabajo para listado'!$AB$155:$BA$1048576,MATCH($A674,'Hoja de Trabajo para listado'!$AB$155:$AB$1048576,0),MATCH((CUADRO!J$5&amp;$E674),'Hoja de Trabajo para listado'!$AB$151:$BA$151,0)),0)+IFERROR(INDEX('Hoja de Trabajo para listado'!$BC$155:$CB$1048576,MATCH($A674,'Hoja de Trabajo para listado'!$BC$155:$BC$1048576,0),MATCH((CUADRO!J$5&amp;$E674),'Hoja de Trabajo para listado'!$BC$151:$CB$151,0)),0)+IFERROR(INDEX('Hoja de Trabajo para listado'!$DE$153:$DG$274,MATCH($A674,'Hoja de Trabajo para listado'!$DE$153:$DE$1048576,0),MATCH((CUADRO!J$5&amp;$E674),'Hoja de Trabajo para listado'!$DE$151:$DG$151,0)),0)+IFERROR(INDEX('Hoja de Trabajo para listado'!$CD$155:$DC$1048576,MATCH($A674,'Hoja de Trabajo para listado'!$CD$155:$CD$1048576,0),MATCH((CUADRO!J$5&amp;$E674),'Hoja de Trabajo para listado'!$CD$151:$DC$151,0)),0)</f>
        <v>0</v>
      </c>
      <c r="K674" s="314">
        <f ca="1">+IFERROR(INDEX('Hoja de Trabajo para listado'!$A$155:$Z$1048576,MATCH($A674,'Hoja de Trabajo para listado'!$A$155:$A$1048576,0),MATCH((CUADRO!K$5&amp;$E674),'Hoja de Trabajo para listado'!$A$151:$Z$151,0)),0)+IFERROR(INDEX('Hoja de Trabajo para listado'!$AB$155:$BA$1048576,MATCH($A674,'Hoja de Trabajo para listado'!$AB$155:$AB$1048576,0),MATCH((CUADRO!K$5&amp;$E674),'Hoja de Trabajo para listado'!$AB$151:$BA$151,0)),0)+IFERROR(INDEX('Hoja de Trabajo para listado'!$BC$155:$CB$1048576,MATCH($A674,'Hoja de Trabajo para listado'!$BC$155:$BC$1048576,0),MATCH((CUADRO!K$5&amp;$E674),'Hoja de Trabajo para listado'!$BC$151:$CB$151,0)),0)+IFERROR(INDEX('Hoja de Trabajo para listado'!$DE$153:$DG$274,MATCH($A674,'Hoja de Trabajo para listado'!$DE$153:$DE$1048576,0),MATCH((CUADRO!K$5&amp;$E674),'Hoja de Trabajo para listado'!$DE$151:$DG$151,0)),0)+IFERROR(INDEX('Hoja de Trabajo para listado'!$CD$155:$DC$1048576,MATCH($A674,'Hoja de Trabajo para listado'!$CD$155:$CD$1048576,0),MATCH((CUADRO!K$5&amp;$E674),'Hoja de Trabajo para listado'!$CD$151:$DC$151,0)),0)</f>
        <v>0</v>
      </c>
      <c r="L674" s="314">
        <f ca="1">+IFERROR(INDEX('Hoja de Trabajo para listado'!$A$155:$Z$1048576,MATCH($A674,'Hoja de Trabajo para listado'!$A$155:$A$1048576,0),MATCH((CUADRO!L$5&amp;$E674),'Hoja de Trabajo para listado'!$A$151:$Z$151,0)),0)+IFERROR(INDEX('Hoja de Trabajo para listado'!$AB$155:$BA$1048576,MATCH($A674,'Hoja de Trabajo para listado'!$AB$155:$AB$1048576,0),MATCH((CUADRO!L$5&amp;$E674),'Hoja de Trabajo para listado'!$AB$151:$BA$151,0)),0)+IFERROR(INDEX('Hoja de Trabajo para listado'!$BC$155:$CB$1048576,MATCH($A674,'Hoja de Trabajo para listado'!$BC$155:$BC$1048576,0),MATCH((CUADRO!L$5&amp;$E674),'Hoja de Trabajo para listado'!$BC$151:$CB$151,0)),0)+IFERROR(INDEX('Hoja de Trabajo para listado'!$DE$153:$DG$274,MATCH($A674,'Hoja de Trabajo para listado'!$DE$153:$DE$1048576,0),MATCH((CUADRO!L$5&amp;$E674),'Hoja de Trabajo para listado'!$DE$151:$DG$151,0)),0)+IFERROR(INDEX('Hoja de Trabajo para listado'!$CD$155:$DC$1048576,MATCH($A674,'Hoja de Trabajo para listado'!$CD$155:$CD$1048576,0),MATCH((CUADRO!L$5&amp;$E674),'Hoja de Trabajo para listado'!$CD$151:$DC$151,0)),0)</f>
        <v>0</v>
      </c>
      <c r="M674" s="314">
        <f ca="1">+IFERROR(INDEX('Hoja de Trabajo para listado'!$A$155:$Z$1048576,MATCH($A674,'Hoja de Trabajo para listado'!$A$155:$A$1048576,0),MATCH((CUADRO!M$5&amp;$E674),'Hoja de Trabajo para listado'!$A$151:$Z$151,0)),0)+IFERROR(INDEX('Hoja de Trabajo para listado'!$AB$155:$BA$1048576,MATCH($A674,'Hoja de Trabajo para listado'!$AB$155:$AB$1048576,0),MATCH((CUADRO!M$5&amp;$E674),'Hoja de Trabajo para listado'!$AB$151:$BA$151,0)),0)+IFERROR(INDEX('Hoja de Trabajo para listado'!$BC$155:$CB$1048576,MATCH($A674,'Hoja de Trabajo para listado'!$BC$155:$BC$1048576,0),MATCH((CUADRO!M$5&amp;$E674),'Hoja de Trabajo para listado'!$BC$151:$CB$151,0)),0)+IFERROR(INDEX('Hoja de Trabajo para listado'!$DE$153:$DG$274,MATCH($A674,'Hoja de Trabajo para listado'!$DE$153:$DE$1048576,0),MATCH((CUADRO!M$5&amp;$E674),'Hoja de Trabajo para listado'!$DE$151:$DG$151,0)),0)+IFERROR(INDEX('Hoja de Trabajo para listado'!$CD$155:$DC$1048576,MATCH($A674,'Hoja de Trabajo para listado'!$CD$155:$CD$1048576,0),MATCH((CUADRO!M$5&amp;$E674),'Hoja de Trabajo para listado'!$CD$151:$DC$151,0)),0)</f>
        <v>0</v>
      </c>
      <c r="N674" s="314">
        <f ca="1">+IFERROR(INDEX('Hoja de Trabajo para listado'!$A$155:$Z$1048576,MATCH($A674,'Hoja de Trabajo para listado'!$A$155:$A$1048576,0),MATCH((CUADRO!N$5&amp;$E674),'Hoja de Trabajo para listado'!$A$151:$Z$151,0)),0)+IFERROR(INDEX('Hoja de Trabajo para listado'!$AB$155:$BA$1048576,MATCH($A674,'Hoja de Trabajo para listado'!$AB$155:$AB$1048576,0),MATCH((CUADRO!N$5&amp;$E674),'Hoja de Trabajo para listado'!$AB$151:$BA$151,0)),0)+IFERROR(INDEX('Hoja de Trabajo para listado'!$BC$155:$CB$1048576,MATCH($A674,'Hoja de Trabajo para listado'!$BC$155:$BC$1048576,0),MATCH((CUADRO!N$5&amp;$E674),'Hoja de Trabajo para listado'!$BC$151:$CB$151,0)),0)+IFERROR(INDEX('Hoja de Trabajo para listado'!$DE$153:$DG$274,MATCH($A674,'Hoja de Trabajo para listado'!$DE$153:$DE$1048576,0),MATCH((CUADRO!N$5&amp;$E674),'Hoja de Trabajo para listado'!$DE$151:$DG$151,0)),0)+IFERROR(INDEX('Hoja de Trabajo para listado'!$CD$155:$DC$1048576,MATCH($A674,'Hoja de Trabajo para listado'!$CD$155:$CD$1048576,0),MATCH((CUADRO!N$5&amp;$E674),'Hoja de Trabajo para listado'!$CD$151:$DC$151,0)),0)</f>
        <v>0</v>
      </c>
      <c r="O674" s="314">
        <f ca="1">+IFERROR(INDEX('Hoja de Trabajo para listado'!$A$155:$Z$1048576,MATCH($A674,'Hoja de Trabajo para listado'!$A$155:$A$1048576,0),MATCH((CUADRO!O$5&amp;$E674),'Hoja de Trabajo para listado'!$A$151:$Z$151,0)),0)+IFERROR(INDEX('Hoja de Trabajo para listado'!$AB$155:$BA$1048576,MATCH($A674,'Hoja de Trabajo para listado'!$AB$155:$AB$1048576,0),MATCH((CUADRO!O$5&amp;$E674),'Hoja de Trabajo para listado'!$AB$151:$BA$151,0)),0)+IFERROR(INDEX('Hoja de Trabajo para listado'!$BC$155:$CB$1048576,MATCH($A674,'Hoja de Trabajo para listado'!$BC$155:$BC$1048576,0),MATCH((CUADRO!O$5&amp;$E674),'Hoja de Trabajo para listado'!$BC$151:$CB$151,0)),0)+IFERROR(INDEX('Hoja de Trabajo para listado'!$DE$153:$DG$274,MATCH($A674,'Hoja de Trabajo para listado'!$DE$153:$DE$1048576,0),MATCH((CUADRO!O$5&amp;$E674),'Hoja de Trabajo para listado'!$DE$151:$DG$151,0)),0)+IFERROR(INDEX('Hoja de Trabajo para listado'!$CD$155:$DC$1048576,MATCH($A674,'Hoja de Trabajo para listado'!$CD$155:$CD$1048576,0),MATCH((CUADRO!O$5&amp;$E674),'Hoja de Trabajo para listado'!$CD$151:$DC$151,0)),0)</f>
        <v>0</v>
      </c>
      <c r="P674" s="314">
        <f ca="1">+IFERROR(INDEX('Hoja de Trabajo para listado'!$A$155:$Z$1048576,MATCH($A674,'Hoja de Trabajo para listado'!$A$155:$A$1048576,0),MATCH((CUADRO!P$5&amp;$E674),'Hoja de Trabajo para listado'!$A$151:$Z$151,0)),0)+IFERROR(INDEX('Hoja de Trabajo para listado'!$AB$155:$BA$1048576,MATCH($A674,'Hoja de Trabajo para listado'!$AB$155:$AB$1048576,0),MATCH((CUADRO!P$5&amp;$E674),'Hoja de Trabajo para listado'!$AB$151:$BA$151,0)),0)+IFERROR(INDEX('Hoja de Trabajo para listado'!$BC$155:$CB$1048576,MATCH($A674,'Hoja de Trabajo para listado'!$BC$155:$BC$1048576,0),MATCH((CUADRO!P$5&amp;$E674),'Hoja de Trabajo para listado'!$BC$151:$CB$151,0)),0)+IFERROR(INDEX('Hoja de Trabajo para listado'!$DE$153:$DG$274,MATCH($A674,'Hoja de Trabajo para listado'!$DE$153:$DE$1048576,0),MATCH((CUADRO!P$5&amp;$E674),'Hoja de Trabajo para listado'!$DE$151:$DG$151,0)),0)+IFERROR(INDEX('Hoja de Trabajo para listado'!$CD$155:$DC$1048576,MATCH($A674,'Hoja de Trabajo para listado'!$CD$155:$CD$1048576,0),MATCH((CUADRO!P$5&amp;$E674),'Hoja de Trabajo para listado'!$CD$151:$DC$151,0)),0)</f>
        <v>0</v>
      </c>
      <c r="Q674" s="314">
        <f ca="1">+IFERROR(INDEX('Hoja de Trabajo para listado'!$A$155:$Z$1048576,MATCH($A674,'Hoja de Trabajo para listado'!$A$155:$A$1048576,0),MATCH((CUADRO!Q$5&amp;$E674),'Hoja de Trabajo para listado'!$A$151:$Z$151,0)),0)+IFERROR(INDEX('Hoja de Trabajo para listado'!$AB$155:$BA$1048576,MATCH($A674,'Hoja de Trabajo para listado'!$AB$155:$AB$1048576,0),MATCH((CUADRO!Q$5&amp;$E674),'Hoja de Trabajo para listado'!$AB$151:$BA$151,0)),0)+IFERROR(INDEX('Hoja de Trabajo para listado'!$BC$155:$CB$1048576,MATCH($A674,'Hoja de Trabajo para listado'!$BC$155:$BC$1048576,0),MATCH((CUADRO!Q$5&amp;$E674),'Hoja de Trabajo para listado'!$BC$151:$CB$151,0)),0)+IFERROR(INDEX('Hoja de Trabajo para listado'!$DE$153:$DG$274,MATCH($A674,'Hoja de Trabajo para listado'!$DE$153:$DE$1048576,0),MATCH((CUADRO!Q$5&amp;$E674),'Hoja de Trabajo para listado'!$DE$151:$DG$151,0)),0)+IFERROR(INDEX('Hoja de Trabajo para listado'!$CD$155:$DC$1048576,MATCH($A674,'Hoja de Trabajo para listado'!$CD$155:$CD$1048576,0),MATCH((CUADRO!Q$5&amp;$E674),'Hoja de Trabajo para listado'!$CD$151:$DC$151,0)),0)</f>
        <v>0</v>
      </c>
      <c r="R674" s="314">
        <f t="shared" ca="1" si="20"/>
        <v>0</v>
      </c>
      <c r="S674" s="322"/>
      <c r="T674" s="314">
        <f ca="1">+T675</f>
        <v>0</v>
      </c>
      <c r="U674" s="313">
        <f t="shared" si="21"/>
        <v>1</v>
      </c>
      <c r="V674" s="319" t="str">
        <f>+VLOOKUP(A674,bd_lista!$A$3:$E$593,5,FALSE)</f>
        <v>Gobiernos Autonomos Municipales</v>
      </c>
      <c r="W674" s="425" t="str">
        <f>+V674</f>
        <v>Gobiernos Autonomos Municipales</v>
      </c>
    </row>
    <row r="675" spans="1:23" customFormat="1" ht="15" hidden="1" customHeight="1">
      <c r="A675" s="323">
        <v>1724</v>
      </c>
      <c r="B675" s="428"/>
      <c r="C675" s="318" t="str">
        <f>+VLOOKUP(A675,bd_lista!$A$3:$C$593,3,FALSE)</f>
        <v>Gobierno Autónomo Municipal de Boyuibe</v>
      </c>
      <c r="D675" s="430"/>
      <c r="E675" s="347" t="s">
        <v>1419</v>
      </c>
      <c r="F675" s="314">
        <f ca="1">+IFERROR(INDEX('Hoja de Trabajo para listado'!$A$155:$Z$1048576,MATCH($A675,'Hoja de Trabajo para listado'!$A$155:$A$1048576,0),MATCH((CUADRO!F$5&amp;$E675),'Hoja de Trabajo para listado'!$A$151:$Z$151,0)),0)+IFERROR(INDEX('Hoja de Trabajo para listado'!$AB$155:$BA$1048576,MATCH($A675,'Hoja de Trabajo para listado'!$AB$155:$AB$1048576,0),MATCH((CUADRO!F$5&amp;$E675),'Hoja de Trabajo para listado'!$AB$151:$BA$151,0)),0)+IFERROR(INDEX('Hoja de Trabajo para listado'!$BC$155:$CB$1048576,MATCH($A675,'Hoja de Trabajo para listado'!$BC$155:$BC$1048576,0),MATCH((CUADRO!F$5&amp;$E675),'Hoja de Trabajo para listado'!$BC$151:$CB$151,0)),0)+IFERROR(INDEX('Hoja de Trabajo para listado'!$DE$153:$DG$274,MATCH($A675,'Hoja de Trabajo para listado'!$DE$153:$DE$1048576,0),MATCH((CUADRO!F$5&amp;$E675),'Hoja de Trabajo para listado'!$DE$151:$DG$151,0)),0)+IFERROR(INDEX('Hoja de Trabajo para listado'!$CD$155:$DC$1048576,MATCH($A675,'Hoja de Trabajo para listado'!$CD$155:$CD$1048576,0),MATCH((CUADRO!F$5&amp;$E675),'Hoja de Trabajo para listado'!$CD$151:$DC$151,0)),0)</f>
        <v>0</v>
      </c>
      <c r="G675" s="314">
        <f ca="1">+IFERROR(INDEX('Hoja de Trabajo para listado'!$A$155:$Z$1048576,MATCH($A675,'Hoja de Trabajo para listado'!$A$155:$A$1048576,0),MATCH((CUADRO!G$5&amp;$E675),'Hoja de Trabajo para listado'!$A$151:$Z$151,0)),0)+IFERROR(INDEX('Hoja de Trabajo para listado'!$AB$155:$BA$1048576,MATCH($A675,'Hoja de Trabajo para listado'!$AB$155:$AB$1048576,0),MATCH((CUADRO!G$5&amp;$E675),'Hoja de Trabajo para listado'!$AB$151:$BA$151,0)),0)+IFERROR(INDEX('Hoja de Trabajo para listado'!$BC$155:$CB$1048576,MATCH($A675,'Hoja de Trabajo para listado'!$BC$155:$BC$1048576,0),MATCH((CUADRO!G$5&amp;$E675),'Hoja de Trabajo para listado'!$BC$151:$CB$151,0)),0)+IFERROR(INDEX('Hoja de Trabajo para listado'!$DE$153:$DG$274,MATCH($A675,'Hoja de Trabajo para listado'!$DE$153:$DE$1048576,0),MATCH((CUADRO!G$5&amp;$E675),'Hoja de Trabajo para listado'!$DE$151:$DG$151,0)),0)+IFERROR(INDEX('Hoja de Trabajo para listado'!$CD$155:$DC$1048576,MATCH($A675,'Hoja de Trabajo para listado'!$CD$155:$CD$1048576,0),MATCH((CUADRO!G$5&amp;$E675),'Hoja de Trabajo para listado'!$CD$151:$DC$151,0)),0)</f>
        <v>0</v>
      </c>
      <c r="H675" s="314">
        <f ca="1">+IFERROR(INDEX('Hoja de Trabajo para listado'!$A$155:$Z$1048576,MATCH($A675,'Hoja de Trabajo para listado'!$A$155:$A$1048576,0),MATCH((CUADRO!H$5&amp;$E675),'Hoja de Trabajo para listado'!$A$151:$Z$151,0)),0)+IFERROR(INDEX('Hoja de Trabajo para listado'!$AB$155:$BA$1048576,MATCH($A675,'Hoja de Trabajo para listado'!$AB$155:$AB$1048576,0),MATCH((CUADRO!H$5&amp;$E675),'Hoja de Trabajo para listado'!$AB$151:$BA$151,0)),0)+IFERROR(INDEX('Hoja de Trabajo para listado'!$BC$155:$CB$1048576,MATCH($A675,'Hoja de Trabajo para listado'!$BC$155:$BC$1048576,0),MATCH((CUADRO!H$5&amp;$E675),'Hoja de Trabajo para listado'!$BC$151:$CB$151,0)),0)+IFERROR(INDEX('Hoja de Trabajo para listado'!$DE$153:$DG$274,MATCH($A675,'Hoja de Trabajo para listado'!$DE$153:$DE$1048576,0),MATCH((CUADRO!H$5&amp;$E675),'Hoja de Trabajo para listado'!$DE$151:$DG$151,0)),0)+IFERROR(INDEX('Hoja de Trabajo para listado'!$CD$155:$DC$1048576,MATCH($A675,'Hoja de Trabajo para listado'!$CD$155:$CD$1048576,0),MATCH((CUADRO!H$5&amp;$E675),'Hoja de Trabajo para listado'!$CD$151:$DC$151,0)),0)</f>
        <v>0</v>
      </c>
      <c r="I675" s="314">
        <f ca="1">+IFERROR(INDEX('Hoja de Trabajo para listado'!$A$155:$Z$1048576,MATCH($A675,'Hoja de Trabajo para listado'!$A$155:$A$1048576,0),MATCH((CUADRO!I$5&amp;$E675),'Hoja de Trabajo para listado'!$A$151:$Z$151,0)),0)+IFERROR(INDEX('Hoja de Trabajo para listado'!$AB$155:$BA$1048576,MATCH($A675,'Hoja de Trabajo para listado'!$AB$155:$AB$1048576,0),MATCH((CUADRO!I$5&amp;$E675),'Hoja de Trabajo para listado'!$AB$151:$BA$151,0)),0)+IFERROR(INDEX('Hoja de Trabajo para listado'!$BC$155:$CB$1048576,MATCH($A675,'Hoja de Trabajo para listado'!$BC$155:$BC$1048576,0),MATCH((CUADRO!I$5&amp;$E675),'Hoja de Trabajo para listado'!$BC$151:$CB$151,0)),0)+IFERROR(INDEX('Hoja de Trabajo para listado'!$DE$153:$DG$274,MATCH($A675,'Hoja de Trabajo para listado'!$DE$153:$DE$1048576,0),MATCH((CUADRO!I$5&amp;$E675),'Hoja de Trabajo para listado'!$DE$151:$DG$151,0)),0)+IFERROR(INDEX('Hoja de Trabajo para listado'!$CD$155:$DC$1048576,MATCH($A675,'Hoja de Trabajo para listado'!$CD$155:$CD$1048576,0),MATCH((CUADRO!I$5&amp;$E675),'Hoja de Trabajo para listado'!$CD$151:$DC$151,0)),0)</f>
        <v>0</v>
      </c>
      <c r="J675" s="314">
        <f ca="1">+IFERROR(INDEX('Hoja de Trabajo para listado'!$A$155:$Z$1048576,MATCH($A675,'Hoja de Trabajo para listado'!$A$155:$A$1048576,0),MATCH((CUADRO!J$5&amp;$E675),'Hoja de Trabajo para listado'!$A$151:$Z$151,0)),0)+IFERROR(INDEX('Hoja de Trabajo para listado'!$AB$155:$BA$1048576,MATCH($A675,'Hoja de Trabajo para listado'!$AB$155:$AB$1048576,0),MATCH((CUADRO!J$5&amp;$E675),'Hoja de Trabajo para listado'!$AB$151:$BA$151,0)),0)+IFERROR(INDEX('Hoja de Trabajo para listado'!$BC$155:$CB$1048576,MATCH($A675,'Hoja de Trabajo para listado'!$BC$155:$BC$1048576,0),MATCH((CUADRO!J$5&amp;$E675),'Hoja de Trabajo para listado'!$BC$151:$CB$151,0)),0)+IFERROR(INDEX('Hoja de Trabajo para listado'!$DE$153:$DG$274,MATCH($A675,'Hoja de Trabajo para listado'!$DE$153:$DE$1048576,0),MATCH((CUADRO!J$5&amp;$E675),'Hoja de Trabajo para listado'!$DE$151:$DG$151,0)),0)+IFERROR(INDEX('Hoja de Trabajo para listado'!$CD$155:$DC$1048576,MATCH($A675,'Hoja de Trabajo para listado'!$CD$155:$CD$1048576,0),MATCH((CUADRO!J$5&amp;$E675),'Hoja de Trabajo para listado'!$CD$151:$DC$151,0)),0)</f>
        <v>0</v>
      </c>
      <c r="K675" s="314">
        <f ca="1">+IFERROR(INDEX('Hoja de Trabajo para listado'!$A$155:$Z$1048576,MATCH($A675,'Hoja de Trabajo para listado'!$A$155:$A$1048576,0),MATCH((CUADRO!K$5&amp;$E675),'Hoja de Trabajo para listado'!$A$151:$Z$151,0)),0)+IFERROR(INDEX('Hoja de Trabajo para listado'!$AB$155:$BA$1048576,MATCH($A675,'Hoja de Trabajo para listado'!$AB$155:$AB$1048576,0),MATCH((CUADRO!K$5&amp;$E675),'Hoja de Trabajo para listado'!$AB$151:$BA$151,0)),0)+IFERROR(INDEX('Hoja de Trabajo para listado'!$BC$155:$CB$1048576,MATCH($A675,'Hoja de Trabajo para listado'!$BC$155:$BC$1048576,0),MATCH((CUADRO!K$5&amp;$E675),'Hoja de Trabajo para listado'!$BC$151:$CB$151,0)),0)+IFERROR(INDEX('Hoja de Trabajo para listado'!$DE$153:$DG$274,MATCH($A675,'Hoja de Trabajo para listado'!$DE$153:$DE$1048576,0),MATCH((CUADRO!K$5&amp;$E675),'Hoja de Trabajo para listado'!$DE$151:$DG$151,0)),0)+IFERROR(INDEX('Hoja de Trabajo para listado'!$CD$155:$DC$1048576,MATCH($A675,'Hoja de Trabajo para listado'!$CD$155:$CD$1048576,0),MATCH((CUADRO!K$5&amp;$E675),'Hoja de Trabajo para listado'!$CD$151:$DC$151,0)),0)</f>
        <v>0</v>
      </c>
      <c r="L675" s="314">
        <f ca="1">+IFERROR(INDEX('Hoja de Trabajo para listado'!$A$155:$Z$1048576,MATCH($A675,'Hoja de Trabajo para listado'!$A$155:$A$1048576,0),MATCH((CUADRO!L$5&amp;$E675),'Hoja de Trabajo para listado'!$A$151:$Z$151,0)),0)+IFERROR(INDEX('Hoja de Trabajo para listado'!$AB$155:$BA$1048576,MATCH($A675,'Hoja de Trabajo para listado'!$AB$155:$AB$1048576,0),MATCH((CUADRO!L$5&amp;$E675),'Hoja de Trabajo para listado'!$AB$151:$BA$151,0)),0)+IFERROR(INDEX('Hoja de Trabajo para listado'!$BC$155:$CB$1048576,MATCH($A675,'Hoja de Trabajo para listado'!$BC$155:$BC$1048576,0),MATCH((CUADRO!L$5&amp;$E675),'Hoja de Trabajo para listado'!$BC$151:$CB$151,0)),0)+IFERROR(INDEX('Hoja de Trabajo para listado'!$DE$153:$DG$274,MATCH($A675,'Hoja de Trabajo para listado'!$DE$153:$DE$1048576,0),MATCH((CUADRO!L$5&amp;$E675),'Hoja de Trabajo para listado'!$DE$151:$DG$151,0)),0)+IFERROR(INDEX('Hoja de Trabajo para listado'!$CD$155:$DC$1048576,MATCH($A675,'Hoja de Trabajo para listado'!$CD$155:$CD$1048576,0),MATCH((CUADRO!L$5&amp;$E675),'Hoja de Trabajo para listado'!$CD$151:$DC$151,0)),0)</f>
        <v>0</v>
      </c>
      <c r="M675" s="314">
        <f ca="1">+IFERROR(INDEX('Hoja de Trabajo para listado'!$A$155:$Z$1048576,MATCH($A675,'Hoja de Trabajo para listado'!$A$155:$A$1048576,0),MATCH((CUADRO!M$5&amp;$E675),'Hoja de Trabajo para listado'!$A$151:$Z$151,0)),0)+IFERROR(INDEX('Hoja de Trabajo para listado'!$AB$155:$BA$1048576,MATCH($A675,'Hoja de Trabajo para listado'!$AB$155:$AB$1048576,0),MATCH((CUADRO!M$5&amp;$E675),'Hoja de Trabajo para listado'!$AB$151:$BA$151,0)),0)+IFERROR(INDEX('Hoja de Trabajo para listado'!$BC$155:$CB$1048576,MATCH($A675,'Hoja de Trabajo para listado'!$BC$155:$BC$1048576,0),MATCH((CUADRO!M$5&amp;$E675),'Hoja de Trabajo para listado'!$BC$151:$CB$151,0)),0)+IFERROR(INDEX('Hoja de Trabajo para listado'!$DE$153:$DG$274,MATCH($A675,'Hoja de Trabajo para listado'!$DE$153:$DE$1048576,0),MATCH((CUADRO!M$5&amp;$E675),'Hoja de Trabajo para listado'!$DE$151:$DG$151,0)),0)+IFERROR(INDEX('Hoja de Trabajo para listado'!$CD$155:$DC$1048576,MATCH($A675,'Hoja de Trabajo para listado'!$CD$155:$CD$1048576,0),MATCH((CUADRO!M$5&amp;$E675),'Hoja de Trabajo para listado'!$CD$151:$DC$151,0)),0)</f>
        <v>0</v>
      </c>
      <c r="N675" s="314">
        <f ca="1">+IFERROR(INDEX('Hoja de Trabajo para listado'!$A$155:$Z$1048576,MATCH($A675,'Hoja de Trabajo para listado'!$A$155:$A$1048576,0),MATCH((CUADRO!N$5&amp;$E675),'Hoja de Trabajo para listado'!$A$151:$Z$151,0)),0)+IFERROR(INDEX('Hoja de Trabajo para listado'!$AB$155:$BA$1048576,MATCH($A675,'Hoja de Trabajo para listado'!$AB$155:$AB$1048576,0),MATCH((CUADRO!N$5&amp;$E675),'Hoja de Trabajo para listado'!$AB$151:$BA$151,0)),0)+IFERROR(INDEX('Hoja de Trabajo para listado'!$BC$155:$CB$1048576,MATCH($A675,'Hoja de Trabajo para listado'!$BC$155:$BC$1048576,0),MATCH((CUADRO!N$5&amp;$E675),'Hoja de Trabajo para listado'!$BC$151:$CB$151,0)),0)+IFERROR(INDEX('Hoja de Trabajo para listado'!$DE$153:$DG$274,MATCH($A675,'Hoja de Trabajo para listado'!$DE$153:$DE$1048576,0),MATCH((CUADRO!N$5&amp;$E675),'Hoja de Trabajo para listado'!$DE$151:$DG$151,0)),0)+IFERROR(INDEX('Hoja de Trabajo para listado'!$CD$155:$DC$1048576,MATCH($A675,'Hoja de Trabajo para listado'!$CD$155:$CD$1048576,0),MATCH((CUADRO!N$5&amp;$E675),'Hoja de Trabajo para listado'!$CD$151:$DC$151,0)),0)</f>
        <v>0</v>
      </c>
      <c r="O675" s="314">
        <f ca="1">+IFERROR(INDEX('Hoja de Trabajo para listado'!$A$155:$Z$1048576,MATCH($A675,'Hoja de Trabajo para listado'!$A$155:$A$1048576,0),MATCH((CUADRO!O$5&amp;$E675),'Hoja de Trabajo para listado'!$A$151:$Z$151,0)),0)+IFERROR(INDEX('Hoja de Trabajo para listado'!$AB$155:$BA$1048576,MATCH($A675,'Hoja de Trabajo para listado'!$AB$155:$AB$1048576,0),MATCH((CUADRO!O$5&amp;$E675),'Hoja de Trabajo para listado'!$AB$151:$BA$151,0)),0)+IFERROR(INDEX('Hoja de Trabajo para listado'!$BC$155:$CB$1048576,MATCH($A675,'Hoja de Trabajo para listado'!$BC$155:$BC$1048576,0),MATCH((CUADRO!O$5&amp;$E675),'Hoja de Trabajo para listado'!$BC$151:$CB$151,0)),0)+IFERROR(INDEX('Hoja de Trabajo para listado'!$DE$153:$DG$274,MATCH($A675,'Hoja de Trabajo para listado'!$DE$153:$DE$1048576,0),MATCH((CUADRO!O$5&amp;$E675),'Hoja de Trabajo para listado'!$DE$151:$DG$151,0)),0)+IFERROR(INDEX('Hoja de Trabajo para listado'!$CD$155:$DC$1048576,MATCH($A675,'Hoja de Trabajo para listado'!$CD$155:$CD$1048576,0),MATCH((CUADRO!O$5&amp;$E675),'Hoja de Trabajo para listado'!$CD$151:$DC$151,0)),0)</f>
        <v>0</v>
      </c>
      <c r="P675" s="314">
        <f ca="1">+IFERROR(INDEX('Hoja de Trabajo para listado'!$A$155:$Z$1048576,MATCH($A675,'Hoja de Trabajo para listado'!$A$155:$A$1048576,0),MATCH((CUADRO!P$5&amp;$E675),'Hoja de Trabajo para listado'!$A$151:$Z$151,0)),0)+IFERROR(INDEX('Hoja de Trabajo para listado'!$AB$155:$BA$1048576,MATCH($A675,'Hoja de Trabajo para listado'!$AB$155:$AB$1048576,0),MATCH((CUADRO!P$5&amp;$E675),'Hoja de Trabajo para listado'!$AB$151:$BA$151,0)),0)+IFERROR(INDEX('Hoja de Trabajo para listado'!$BC$155:$CB$1048576,MATCH($A675,'Hoja de Trabajo para listado'!$BC$155:$BC$1048576,0),MATCH((CUADRO!P$5&amp;$E675),'Hoja de Trabajo para listado'!$BC$151:$CB$151,0)),0)+IFERROR(INDEX('Hoja de Trabajo para listado'!$DE$153:$DG$274,MATCH($A675,'Hoja de Trabajo para listado'!$DE$153:$DE$1048576,0),MATCH((CUADRO!P$5&amp;$E675),'Hoja de Trabajo para listado'!$DE$151:$DG$151,0)),0)+IFERROR(INDEX('Hoja de Trabajo para listado'!$CD$155:$DC$1048576,MATCH($A675,'Hoja de Trabajo para listado'!$CD$155:$CD$1048576,0),MATCH((CUADRO!P$5&amp;$E675),'Hoja de Trabajo para listado'!$CD$151:$DC$151,0)),0)</f>
        <v>0</v>
      </c>
      <c r="Q675" s="314">
        <f ca="1">+IFERROR(INDEX('Hoja de Trabajo para listado'!$A$155:$Z$1048576,MATCH($A675,'Hoja de Trabajo para listado'!$A$155:$A$1048576,0),MATCH((CUADRO!Q$5&amp;$E675),'Hoja de Trabajo para listado'!$A$151:$Z$151,0)),0)+IFERROR(INDEX('Hoja de Trabajo para listado'!$AB$155:$BA$1048576,MATCH($A675,'Hoja de Trabajo para listado'!$AB$155:$AB$1048576,0),MATCH((CUADRO!Q$5&amp;$E675),'Hoja de Trabajo para listado'!$AB$151:$BA$151,0)),0)+IFERROR(INDEX('Hoja de Trabajo para listado'!$BC$155:$CB$1048576,MATCH($A675,'Hoja de Trabajo para listado'!$BC$155:$BC$1048576,0),MATCH((CUADRO!Q$5&amp;$E675),'Hoja de Trabajo para listado'!$BC$151:$CB$151,0)),0)+IFERROR(INDEX('Hoja de Trabajo para listado'!$DE$153:$DG$274,MATCH($A675,'Hoja de Trabajo para listado'!$DE$153:$DE$1048576,0),MATCH((CUADRO!Q$5&amp;$E675),'Hoja de Trabajo para listado'!$DE$151:$DG$151,0)),0)+IFERROR(INDEX('Hoja de Trabajo para listado'!$CD$155:$DC$1048576,MATCH($A675,'Hoja de Trabajo para listado'!$CD$155:$CD$1048576,0),MATCH((CUADRO!Q$5&amp;$E675),'Hoja de Trabajo para listado'!$CD$151:$DC$151,0)),0)</f>
        <v>0</v>
      </c>
      <c r="R675" s="314">
        <f t="shared" ca="1" si="20"/>
        <v>0</v>
      </c>
      <c r="S675" s="322">
        <f ca="1">+R674+R675</f>
        <v>0</v>
      </c>
      <c r="T675" s="314">
        <f ca="1">+S675</f>
        <v>0</v>
      </c>
      <c r="U675" s="313">
        <f t="shared" si="21"/>
        <v>2</v>
      </c>
      <c r="V675" s="319" t="str">
        <f>+VLOOKUP(A675,bd_lista!$A$3:$E$593,5,FALSE)</f>
        <v>Gobiernos Autonomos Municipales</v>
      </c>
      <c r="W675" s="426"/>
    </row>
    <row r="676" spans="1:23" customFormat="1" ht="15" hidden="1" customHeight="1">
      <c r="A676" s="323">
        <v>1725</v>
      </c>
      <c r="B676" s="427">
        <f>+A676</f>
        <v>1725</v>
      </c>
      <c r="C676" s="318" t="str">
        <f>+VLOOKUP(A676,bd_lista!$A$3:$C$593,3,FALSE)</f>
        <v>Gobierno Autónomo Municipal de Vallegrande</v>
      </c>
      <c r="D676" s="429" t="str">
        <f>+C676</f>
        <v>Gobierno Autónomo Municipal de Vallegrande</v>
      </c>
      <c r="E676" s="346" t="s">
        <v>1418</v>
      </c>
      <c r="F676" s="314">
        <f ca="1">+IFERROR(INDEX('Hoja de Trabajo para listado'!$A$155:$Z$1048576,MATCH($A676,'Hoja de Trabajo para listado'!$A$155:$A$1048576,0),MATCH((CUADRO!F$5&amp;$E676),'Hoja de Trabajo para listado'!$A$151:$Z$151,0)),0)+IFERROR(INDEX('Hoja de Trabajo para listado'!$AB$155:$BA$1048576,MATCH($A676,'Hoja de Trabajo para listado'!$AB$155:$AB$1048576,0),MATCH((CUADRO!F$5&amp;$E676),'Hoja de Trabajo para listado'!$AB$151:$BA$151,0)),0)+IFERROR(INDEX('Hoja de Trabajo para listado'!$BC$155:$CB$1048576,MATCH($A676,'Hoja de Trabajo para listado'!$BC$155:$BC$1048576,0),MATCH((CUADRO!F$5&amp;$E676),'Hoja de Trabajo para listado'!$BC$151:$CB$151,0)),0)+IFERROR(INDEX('Hoja de Trabajo para listado'!$DE$153:$DG$274,MATCH($A676,'Hoja de Trabajo para listado'!$DE$153:$DE$1048576,0),MATCH((CUADRO!F$5&amp;$E676),'Hoja de Trabajo para listado'!$DE$151:$DG$151,0)),0)+IFERROR(INDEX('Hoja de Trabajo para listado'!$CD$155:$DC$1048576,MATCH($A676,'Hoja de Trabajo para listado'!$CD$155:$CD$1048576,0),MATCH((CUADRO!F$5&amp;$E676),'Hoja de Trabajo para listado'!$CD$151:$DC$151,0)),0)</f>
        <v>0</v>
      </c>
      <c r="G676" s="314">
        <f ca="1">+IFERROR(INDEX('Hoja de Trabajo para listado'!$A$155:$Z$1048576,MATCH($A676,'Hoja de Trabajo para listado'!$A$155:$A$1048576,0),MATCH((CUADRO!G$5&amp;$E676),'Hoja de Trabajo para listado'!$A$151:$Z$151,0)),0)+IFERROR(INDEX('Hoja de Trabajo para listado'!$AB$155:$BA$1048576,MATCH($A676,'Hoja de Trabajo para listado'!$AB$155:$AB$1048576,0),MATCH((CUADRO!G$5&amp;$E676),'Hoja de Trabajo para listado'!$AB$151:$BA$151,0)),0)+IFERROR(INDEX('Hoja de Trabajo para listado'!$BC$155:$CB$1048576,MATCH($A676,'Hoja de Trabajo para listado'!$BC$155:$BC$1048576,0),MATCH((CUADRO!G$5&amp;$E676),'Hoja de Trabajo para listado'!$BC$151:$CB$151,0)),0)+IFERROR(INDEX('Hoja de Trabajo para listado'!$DE$153:$DG$274,MATCH($A676,'Hoja de Trabajo para listado'!$DE$153:$DE$1048576,0),MATCH((CUADRO!G$5&amp;$E676),'Hoja de Trabajo para listado'!$DE$151:$DG$151,0)),0)+IFERROR(INDEX('Hoja de Trabajo para listado'!$CD$155:$DC$1048576,MATCH($A676,'Hoja de Trabajo para listado'!$CD$155:$CD$1048576,0),MATCH((CUADRO!G$5&amp;$E676),'Hoja de Trabajo para listado'!$CD$151:$DC$151,0)),0)</f>
        <v>0</v>
      </c>
      <c r="H676" s="314">
        <f ca="1">+IFERROR(INDEX('Hoja de Trabajo para listado'!$A$155:$Z$1048576,MATCH($A676,'Hoja de Trabajo para listado'!$A$155:$A$1048576,0),MATCH((CUADRO!H$5&amp;$E676),'Hoja de Trabajo para listado'!$A$151:$Z$151,0)),0)+IFERROR(INDEX('Hoja de Trabajo para listado'!$AB$155:$BA$1048576,MATCH($A676,'Hoja de Trabajo para listado'!$AB$155:$AB$1048576,0),MATCH((CUADRO!H$5&amp;$E676),'Hoja de Trabajo para listado'!$AB$151:$BA$151,0)),0)+IFERROR(INDEX('Hoja de Trabajo para listado'!$BC$155:$CB$1048576,MATCH($A676,'Hoja de Trabajo para listado'!$BC$155:$BC$1048576,0),MATCH((CUADRO!H$5&amp;$E676),'Hoja de Trabajo para listado'!$BC$151:$CB$151,0)),0)+IFERROR(INDEX('Hoja de Trabajo para listado'!$DE$153:$DG$274,MATCH($A676,'Hoja de Trabajo para listado'!$DE$153:$DE$1048576,0),MATCH((CUADRO!H$5&amp;$E676),'Hoja de Trabajo para listado'!$DE$151:$DG$151,0)),0)+IFERROR(INDEX('Hoja de Trabajo para listado'!$CD$155:$DC$1048576,MATCH($A676,'Hoja de Trabajo para listado'!$CD$155:$CD$1048576,0),MATCH((CUADRO!H$5&amp;$E676),'Hoja de Trabajo para listado'!$CD$151:$DC$151,0)),0)</f>
        <v>0</v>
      </c>
      <c r="I676" s="314">
        <f ca="1">+IFERROR(INDEX('Hoja de Trabajo para listado'!$A$155:$Z$1048576,MATCH($A676,'Hoja de Trabajo para listado'!$A$155:$A$1048576,0),MATCH((CUADRO!I$5&amp;$E676),'Hoja de Trabajo para listado'!$A$151:$Z$151,0)),0)+IFERROR(INDEX('Hoja de Trabajo para listado'!$AB$155:$BA$1048576,MATCH($A676,'Hoja de Trabajo para listado'!$AB$155:$AB$1048576,0),MATCH((CUADRO!I$5&amp;$E676),'Hoja de Trabajo para listado'!$AB$151:$BA$151,0)),0)+IFERROR(INDEX('Hoja de Trabajo para listado'!$BC$155:$CB$1048576,MATCH($A676,'Hoja de Trabajo para listado'!$BC$155:$BC$1048576,0),MATCH((CUADRO!I$5&amp;$E676),'Hoja de Trabajo para listado'!$BC$151:$CB$151,0)),0)+IFERROR(INDEX('Hoja de Trabajo para listado'!$DE$153:$DG$274,MATCH($A676,'Hoja de Trabajo para listado'!$DE$153:$DE$1048576,0),MATCH((CUADRO!I$5&amp;$E676),'Hoja de Trabajo para listado'!$DE$151:$DG$151,0)),0)+IFERROR(INDEX('Hoja de Trabajo para listado'!$CD$155:$DC$1048576,MATCH($A676,'Hoja de Trabajo para listado'!$CD$155:$CD$1048576,0),MATCH((CUADRO!I$5&amp;$E676),'Hoja de Trabajo para listado'!$CD$151:$DC$151,0)),0)</f>
        <v>0</v>
      </c>
      <c r="J676" s="314">
        <f ca="1">+IFERROR(INDEX('Hoja de Trabajo para listado'!$A$155:$Z$1048576,MATCH($A676,'Hoja de Trabajo para listado'!$A$155:$A$1048576,0),MATCH((CUADRO!J$5&amp;$E676),'Hoja de Trabajo para listado'!$A$151:$Z$151,0)),0)+IFERROR(INDEX('Hoja de Trabajo para listado'!$AB$155:$BA$1048576,MATCH($A676,'Hoja de Trabajo para listado'!$AB$155:$AB$1048576,0),MATCH((CUADRO!J$5&amp;$E676),'Hoja de Trabajo para listado'!$AB$151:$BA$151,0)),0)+IFERROR(INDEX('Hoja de Trabajo para listado'!$BC$155:$CB$1048576,MATCH($A676,'Hoja de Trabajo para listado'!$BC$155:$BC$1048576,0),MATCH((CUADRO!J$5&amp;$E676),'Hoja de Trabajo para listado'!$BC$151:$CB$151,0)),0)+IFERROR(INDEX('Hoja de Trabajo para listado'!$DE$153:$DG$274,MATCH($A676,'Hoja de Trabajo para listado'!$DE$153:$DE$1048576,0),MATCH((CUADRO!J$5&amp;$E676),'Hoja de Trabajo para listado'!$DE$151:$DG$151,0)),0)+IFERROR(INDEX('Hoja de Trabajo para listado'!$CD$155:$DC$1048576,MATCH($A676,'Hoja de Trabajo para listado'!$CD$155:$CD$1048576,0),MATCH((CUADRO!J$5&amp;$E676),'Hoja de Trabajo para listado'!$CD$151:$DC$151,0)),0)</f>
        <v>0</v>
      </c>
      <c r="K676" s="314">
        <f ca="1">+IFERROR(INDEX('Hoja de Trabajo para listado'!$A$155:$Z$1048576,MATCH($A676,'Hoja de Trabajo para listado'!$A$155:$A$1048576,0),MATCH((CUADRO!K$5&amp;$E676),'Hoja de Trabajo para listado'!$A$151:$Z$151,0)),0)+IFERROR(INDEX('Hoja de Trabajo para listado'!$AB$155:$BA$1048576,MATCH($A676,'Hoja de Trabajo para listado'!$AB$155:$AB$1048576,0),MATCH((CUADRO!K$5&amp;$E676),'Hoja de Trabajo para listado'!$AB$151:$BA$151,0)),0)+IFERROR(INDEX('Hoja de Trabajo para listado'!$BC$155:$CB$1048576,MATCH($A676,'Hoja de Trabajo para listado'!$BC$155:$BC$1048576,0),MATCH((CUADRO!K$5&amp;$E676),'Hoja de Trabajo para listado'!$BC$151:$CB$151,0)),0)+IFERROR(INDEX('Hoja de Trabajo para listado'!$DE$153:$DG$274,MATCH($A676,'Hoja de Trabajo para listado'!$DE$153:$DE$1048576,0),MATCH((CUADRO!K$5&amp;$E676),'Hoja de Trabajo para listado'!$DE$151:$DG$151,0)),0)+IFERROR(INDEX('Hoja de Trabajo para listado'!$CD$155:$DC$1048576,MATCH($A676,'Hoja de Trabajo para listado'!$CD$155:$CD$1048576,0),MATCH((CUADRO!K$5&amp;$E676),'Hoja de Trabajo para listado'!$CD$151:$DC$151,0)),0)</f>
        <v>0</v>
      </c>
      <c r="L676" s="314">
        <f ca="1">+IFERROR(INDEX('Hoja de Trabajo para listado'!$A$155:$Z$1048576,MATCH($A676,'Hoja de Trabajo para listado'!$A$155:$A$1048576,0),MATCH((CUADRO!L$5&amp;$E676),'Hoja de Trabajo para listado'!$A$151:$Z$151,0)),0)+IFERROR(INDEX('Hoja de Trabajo para listado'!$AB$155:$BA$1048576,MATCH($A676,'Hoja de Trabajo para listado'!$AB$155:$AB$1048576,0),MATCH((CUADRO!L$5&amp;$E676),'Hoja de Trabajo para listado'!$AB$151:$BA$151,0)),0)+IFERROR(INDEX('Hoja de Trabajo para listado'!$BC$155:$CB$1048576,MATCH($A676,'Hoja de Trabajo para listado'!$BC$155:$BC$1048576,0),MATCH((CUADRO!L$5&amp;$E676),'Hoja de Trabajo para listado'!$BC$151:$CB$151,0)),0)+IFERROR(INDEX('Hoja de Trabajo para listado'!$DE$153:$DG$274,MATCH($A676,'Hoja de Trabajo para listado'!$DE$153:$DE$1048576,0),MATCH((CUADRO!L$5&amp;$E676),'Hoja de Trabajo para listado'!$DE$151:$DG$151,0)),0)+IFERROR(INDEX('Hoja de Trabajo para listado'!$CD$155:$DC$1048576,MATCH($A676,'Hoja de Trabajo para listado'!$CD$155:$CD$1048576,0),MATCH((CUADRO!L$5&amp;$E676),'Hoja de Trabajo para listado'!$CD$151:$DC$151,0)),0)</f>
        <v>0</v>
      </c>
      <c r="M676" s="314">
        <f ca="1">+IFERROR(INDEX('Hoja de Trabajo para listado'!$A$155:$Z$1048576,MATCH($A676,'Hoja de Trabajo para listado'!$A$155:$A$1048576,0),MATCH((CUADRO!M$5&amp;$E676),'Hoja de Trabajo para listado'!$A$151:$Z$151,0)),0)+IFERROR(INDEX('Hoja de Trabajo para listado'!$AB$155:$BA$1048576,MATCH($A676,'Hoja de Trabajo para listado'!$AB$155:$AB$1048576,0),MATCH((CUADRO!M$5&amp;$E676),'Hoja de Trabajo para listado'!$AB$151:$BA$151,0)),0)+IFERROR(INDEX('Hoja de Trabajo para listado'!$BC$155:$CB$1048576,MATCH($A676,'Hoja de Trabajo para listado'!$BC$155:$BC$1048576,0),MATCH((CUADRO!M$5&amp;$E676),'Hoja de Trabajo para listado'!$BC$151:$CB$151,0)),0)+IFERROR(INDEX('Hoja de Trabajo para listado'!$DE$153:$DG$274,MATCH($A676,'Hoja de Trabajo para listado'!$DE$153:$DE$1048576,0),MATCH((CUADRO!M$5&amp;$E676),'Hoja de Trabajo para listado'!$DE$151:$DG$151,0)),0)+IFERROR(INDEX('Hoja de Trabajo para listado'!$CD$155:$DC$1048576,MATCH($A676,'Hoja de Trabajo para listado'!$CD$155:$CD$1048576,0),MATCH((CUADRO!M$5&amp;$E676),'Hoja de Trabajo para listado'!$CD$151:$DC$151,0)),0)</f>
        <v>0</v>
      </c>
      <c r="N676" s="314">
        <f ca="1">+IFERROR(INDEX('Hoja de Trabajo para listado'!$A$155:$Z$1048576,MATCH($A676,'Hoja de Trabajo para listado'!$A$155:$A$1048576,0),MATCH((CUADRO!N$5&amp;$E676),'Hoja de Trabajo para listado'!$A$151:$Z$151,0)),0)+IFERROR(INDEX('Hoja de Trabajo para listado'!$AB$155:$BA$1048576,MATCH($A676,'Hoja de Trabajo para listado'!$AB$155:$AB$1048576,0),MATCH((CUADRO!N$5&amp;$E676),'Hoja de Trabajo para listado'!$AB$151:$BA$151,0)),0)+IFERROR(INDEX('Hoja de Trabajo para listado'!$BC$155:$CB$1048576,MATCH($A676,'Hoja de Trabajo para listado'!$BC$155:$BC$1048576,0),MATCH((CUADRO!N$5&amp;$E676),'Hoja de Trabajo para listado'!$BC$151:$CB$151,0)),0)+IFERROR(INDEX('Hoja de Trabajo para listado'!$DE$153:$DG$274,MATCH($A676,'Hoja de Trabajo para listado'!$DE$153:$DE$1048576,0),MATCH((CUADRO!N$5&amp;$E676),'Hoja de Trabajo para listado'!$DE$151:$DG$151,0)),0)+IFERROR(INDEX('Hoja de Trabajo para listado'!$CD$155:$DC$1048576,MATCH($A676,'Hoja de Trabajo para listado'!$CD$155:$CD$1048576,0),MATCH((CUADRO!N$5&amp;$E676),'Hoja de Trabajo para listado'!$CD$151:$DC$151,0)),0)</f>
        <v>0</v>
      </c>
      <c r="O676" s="314">
        <f ca="1">+IFERROR(INDEX('Hoja de Trabajo para listado'!$A$155:$Z$1048576,MATCH($A676,'Hoja de Trabajo para listado'!$A$155:$A$1048576,0),MATCH((CUADRO!O$5&amp;$E676),'Hoja de Trabajo para listado'!$A$151:$Z$151,0)),0)+IFERROR(INDEX('Hoja de Trabajo para listado'!$AB$155:$BA$1048576,MATCH($A676,'Hoja de Trabajo para listado'!$AB$155:$AB$1048576,0),MATCH((CUADRO!O$5&amp;$E676),'Hoja de Trabajo para listado'!$AB$151:$BA$151,0)),0)+IFERROR(INDEX('Hoja de Trabajo para listado'!$BC$155:$CB$1048576,MATCH($A676,'Hoja de Trabajo para listado'!$BC$155:$BC$1048576,0),MATCH((CUADRO!O$5&amp;$E676),'Hoja de Trabajo para listado'!$BC$151:$CB$151,0)),0)+IFERROR(INDEX('Hoja de Trabajo para listado'!$DE$153:$DG$274,MATCH($A676,'Hoja de Trabajo para listado'!$DE$153:$DE$1048576,0),MATCH((CUADRO!O$5&amp;$E676),'Hoja de Trabajo para listado'!$DE$151:$DG$151,0)),0)+IFERROR(INDEX('Hoja de Trabajo para listado'!$CD$155:$DC$1048576,MATCH($A676,'Hoja de Trabajo para listado'!$CD$155:$CD$1048576,0),MATCH((CUADRO!O$5&amp;$E676),'Hoja de Trabajo para listado'!$CD$151:$DC$151,0)),0)</f>
        <v>0</v>
      </c>
      <c r="P676" s="314">
        <f ca="1">+IFERROR(INDEX('Hoja de Trabajo para listado'!$A$155:$Z$1048576,MATCH($A676,'Hoja de Trabajo para listado'!$A$155:$A$1048576,0),MATCH((CUADRO!P$5&amp;$E676),'Hoja de Trabajo para listado'!$A$151:$Z$151,0)),0)+IFERROR(INDEX('Hoja de Trabajo para listado'!$AB$155:$BA$1048576,MATCH($A676,'Hoja de Trabajo para listado'!$AB$155:$AB$1048576,0),MATCH((CUADRO!P$5&amp;$E676),'Hoja de Trabajo para listado'!$AB$151:$BA$151,0)),0)+IFERROR(INDEX('Hoja de Trabajo para listado'!$BC$155:$CB$1048576,MATCH($A676,'Hoja de Trabajo para listado'!$BC$155:$BC$1048576,0),MATCH((CUADRO!P$5&amp;$E676),'Hoja de Trabajo para listado'!$BC$151:$CB$151,0)),0)+IFERROR(INDEX('Hoja de Trabajo para listado'!$DE$153:$DG$274,MATCH($A676,'Hoja de Trabajo para listado'!$DE$153:$DE$1048576,0),MATCH((CUADRO!P$5&amp;$E676),'Hoja de Trabajo para listado'!$DE$151:$DG$151,0)),0)+IFERROR(INDEX('Hoja de Trabajo para listado'!$CD$155:$DC$1048576,MATCH($A676,'Hoja de Trabajo para listado'!$CD$155:$CD$1048576,0),MATCH((CUADRO!P$5&amp;$E676),'Hoja de Trabajo para listado'!$CD$151:$DC$151,0)),0)</f>
        <v>0</v>
      </c>
      <c r="Q676" s="314">
        <f ca="1">+IFERROR(INDEX('Hoja de Trabajo para listado'!$A$155:$Z$1048576,MATCH($A676,'Hoja de Trabajo para listado'!$A$155:$A$1048576,0),MATCH((CUADRO!Q$5&amp;$E676),'Hoja de Trabajo para listado'!$A$151:$Z$151,0)),0)+IFERROR(INDEX('Hoja de Trabajo para listado'!$AB$155:$BA$1048576,MATCH($A676,'Hoja de Trabajo para listado'!$AB$155:$AB$1048576,0),MATCH((CUADRO!Q$5&amp;$E676),'Hoja de Trabajo para listado'!$AB$151:$BA$151,0)),0)+IFERROR(INDEX('Hoja de Trabajo para listado'!$BC$155:$CB$1048576,MATCH($A676,'Hoja de Trabajo para listado'!$BC$155:$BC$1048576,0),MATCH((CUADRO!Q$5&amp;$E676),'Hoja de Trabajo para listado'!$BC$151:$CB$151,0)),0)+IFERROR(INDEX('Hoja de Trabajo para listado'!$DE$153:$DG$274,MATCH($A676,'Hoja de Trabajo para listado'!$DE$153:$DE$1048576,0),MATCH((CUADRO!Q$5&amp;$E676),'Hoja de Trabajo para listado'!$DE$151:$DG$151,0)),0)+IFERROR(INDEX('Hoja de Trabajo para listado'!$CD$155:$DC$1048576,MATCH($A676,'Hoja de Trabajo para listado'!$CD$155:$CD$1048576,0),MATCH((CUADRO!Q$5&amp;$E676),'Hoja de Trabajo para listado'!$CD$151:$DC$151,0)),0)</f>
        <v>0</v>
      </c>
      <c r="R676" s="314">
        <f t="shared" ca="1" si="20"/>
        <v>0</v>
      </c>
      <c r="S676" s="322"/>
      <c r="T676" s="314">
        <f ca="1">+T677</f>
        <v>0</v>
      </c>
      <c r="U676" s="313">
        <f t="shared" si="21"/>
        <v>1</v>
      </c>
      <c r="V676" s="319" t="str">
        <f>+VLOOKUP(A676,bd_lista!$A$3:$E$593,5,FALSE)</f>
        <v>Gobiernos Autonomos Municipales</v>
      </c>
      <c r="W676" s="425" t="str">
        <f>+V676</f>
        <v>Gobiernos Autonomos Municipales</v>
      </c>
    </row>
    <row r="677" spans="1:23" customFormat="1" ht="15" hidden="1" customHeight="1">
      <c r="A677" s="323">
        <v>1725</v>
      </c>
      <c r="B677" s="428"/>
      <c r="C677" s="318" t="str">
        <f>+VLOOKUP(A677,bd_lista!$A$3:$C$593,3,FALSE)</f>
        <v>Gobierno Autónomo Municipal de Vallegrande</v>
      </c>
      <c r="D677" s="430"/>
      <c r="E677" s="347" t="s">
        <v>1419</v>
      </c>
      <c r="F677" s="314">
        <f ca="1">+IFERROR(INDEX('Hoja de Trabajo para listado'!$A$155:$Z$1048576,MATCH($A677,'Hoja de Trabajo para listado'!$A$155:$A$1048576,0),MATCH((CUADRO!F$5&amp;$E677),'Hoja de Trabajo para listado'!$A$151:$Z$151,0)),0)+IFERROR(INDEX('Hoja de Trabajo para listado'!$AB$155:$BA$1048576,MATCH($A677,'Hoja de Trabajo para listado'!$AB$155:$AB$1048576,0),MATCH((CUADRO!F$5&amp;$E677),'Hoja de Trabajo para listado'!$AB$151:$BA$151,0)),0)+IFERROR(INDEX('Hoja de Trabajo para listado'!$BC$155:$CB$1048576,MATCH($A677,'Hoja de Trabajo para listado'!$BC$155:$BC$1048576,0),MATCH((CUADRO!F$5&amp;$E677),'Hoja de Trabajo para listado'!$BC$151:$CB$151,0)),0)+IFERROR(INDEX('Hoja de Trabajo para listado'!$DE$153:$DG$274,MATCH($A677,'Hoja de Trabajo para listado'!$DE$153:$DE$1048576,0),MATCH((CUADRO!F$5&amp;$E677),'Hoja de Trabajo para listado'!$DE$151:$DG$151,0)),0)+IFERROR(INDEX('Hoja de Trabajo para listado'!$CD$155:$DC$1048576,MATCH($A677,'Hoja de Trabajo para listado'!$CD$155:$CD$1048576,0),MATCH((CUADRO!F$5&amp;$E677),'Hoja de Trabajo para listado'!$CD$151:$DC$151,0)),0)</f>
        <v>0</v>
      </c>
      <c r="G677" s="314">
        <f ca="1">+IFERROR(INDEX('Hoja de Trabajo para listado'!$A$155:$Z$1048576,MATCH($A677,'Hoja de Trabajo para listado'!$A$155:$A$1048576,0),MATCH((CUADRO!G$5&amp;$E677),'Hoja de Trabajo para listado'!$A$151:$Z$151,0)),0)+IFERROR(INDEX('Hoja de Trabajo para listado'!$AB$155:$BA$1048576,MATCH($A677,'Hoja de Trabajo para listado'!$AB$155:$AB$1048576,0),MATCH((CUADRO!G$5&amp;$E677),'Hoja de Trabajo para listado'!$AB$151:$BA$151,0)),0)+IFERROR(INDEX('Hoja de Trabajo para listado'!$BC$155:$CB$1048576,MATCH($A677,'Hoja de Trabajo para listado'!$BC$155:$BC$1048576,0),MATCH((CUADRO!G$5&amp;$E677),'Hoja de Trabajo para listado'!$BC$151:$CB$151,0)),0)+IFERROR(INDEX('Hoja de Trabajo para listado'!$DE$153:$DG$274,MATCH($A677,'Hoja de Trabajo para listado'!$DE$153:$DE$1048576,0),MATCH((CUADRO!G$5&amp;$E677),'Hoja de Trabajo para listado'!$DE$151:$DG$151,0)),0)+IFERROR(INDEX('Hoja de Trabajo para listado'!$CD$155:$DC$1048576,MATCH($A677,'Hoja de Trabajo para listado'!$CD$155:$CD$1048576,0),MATCH((CUADRO!G$5&amp;$E677),'Hoja de Trabajo para listado'!$CD$151:$DC$151,0)),0)</f>
        <v>0</v>
      </c>
      <c r="H677" s="314">
        <f ca="1">+IFERROR(INDEX('Hoja de Trabajo para listado'!$A$155:$Z$1048576,MATCH($A677,'Hoja de Trabajo para listado'!$A$155:$A$1048576,0),MATCH((CUADRO!H$5&amp;$E677),'Hoja de Trabajo para listado'!$A$151:$Z$151,0)),0)+IFERROR(INDEX('Hoja de Trabajo para listado'!$AB$155:$BA$1048576,MATCH($A677,'Hoja de Trabajo para listado'!$AB$155:$AB$1048576,0),MATCH((CUADRO!H$5&amp;$E677),'Hoja de Trabajo para listado'!$AB$151:$BA$151,0)),0)+IFERROR(INDEX('Hoja de Trabajo para listado'!$BC$155:$CB$1048576,MATCH($A677,'Hoja de Trabajo para listado'!$BC$155:$BC$1048576,0),MATCH((CUADRO!H$5&amp;$E677),'Hoja de Trabajo para listado'!$BC$151:$CB$151,0)),0)+IFERROR(INDEX('Hoja de Trabajo para listado'!$DE$153:$DG$274,MATCH($A677,'Hoja de Trabajo para listado'!$DE$153:$DE$1048576,0),MATCH((CUADRO!H$5&amp;$E677),'Hoja de Trabajo para listado'!$DE$151:$DG$151,0)),0)+IFERROR(INDEX('Hoja de Trabajo para listado'!$CD$155:$DC$1048576,MATCH($A677,'Hoja de Trabajo para listado'!$CD$155:$CD$1048576,0),MATCH((CUADRO!H$5&amp;$E677),'Hoja de Trabajo para listado'!$CD$151:$DC$151,0)),0)</f>
        <v>0</v>
      </c>
      <c r="I677" s="314">
        <f ca="1">+IFERROR(INDEX('Hoja de Trabajo para listado'!$A$155:$Z$1048576,MATCH($A677,'Hoja de Trabajo para listado'!$A$155:$A$1048576,0),MATCH((CUADRO!I$5&amp;$E677),'Hoja de Trabajo para listado'!$A$151:$Z$151,0)),0)+IFERROR(INDEX('Hoja de Trabajo para listado'!$AB$155:$BA$1048576,MATCH($A677,'Hoja de Trabajo para listado'!$AB$155:$AB$1048576,0),MATCH((CUADRO!I$5&amp;$E677),'Hoja de Trabajo para listado'!$AB$151:$BA$151,0)),0)+IFERROR(INDEX('Hoja de Trabajo para listado'!$BC$155:$CB$1048576,MATCH($A677,'Hoja de Trabajo para listado'!$BC$155:$BC$1048576,0),MATCH((CUADRO!I$5&amp;$E677),'Hoja de Trabajo para listado'!$BC$151:$CB$151,0)),0)+IFERROR(INDEX('Hoja de Trabajo para listado'!$DE$153:$DG$274,MATCH($A677,'Hoja de Trabajo para listado'!$DE$153:$DE$1048576,0),MATCH((CUADRO!I$5&amp;$E677),'Hoja de Trabajo para listado'!$DE$151:$DG$151,0)),0)+IFERROR(INDEX('Hoja de Trabajo para listado'!$CD$155:$DC$1048576,MATCH($A677,'Hoja de Trabajo para listado'!$CD$155:$CD$1048576,0),MATCH((CUADRO!I$5&amp;$E677),'Hoja de Trabajo para listado'!$CD$151:$DC$151,0)),0)</f>
        <v>0</v>
      </c>
      <c r="J677" s="314">
        <f ca="1">+IFERROR(INDEX('Hoja de Trabajo para listado'!$A$155:$Z$1048576,MATCH($A677,'Hoja de Trabajo para listado'!$A$155:$A$1048576,0),MATCH((CUADRO!J$5&amp;$E677),'Hoja de Trabajo para listado'!$A$151:$Z$151,0)),0)+IFERROR(INDEX('Hoja de Trabajo para listado'!$AB$155:$BA$1048576,MATCH($A677,'Hoja de Trabajo para listado'!$AB$155:$AB$1048576,0),MATCH((CUADRO!J$5&amp;$E677),'Hoja de Trabajo para listado'!$AB$151:$BA$151,0)),0)+IFERROR(INDEX('Hoja de Trabajo para listado'!$BC$155:$CB$1048576,MATCH($A677,'Hoja de Trabajo para listado'!$BC$155:$BC$1048576,0),MATCH((CUADRO!J$5&amp;$E677),'Hoja de Trabajo para listado'!$BC$151:$CB$151,0)),0)+IFERROR(INDEX('Hoja de Trabajo para listado'!$DE$153:$DG$274,MATCH($A677,'Hoja de Trabajo para listado'!$DE$153:$DE$1048576,0),MATCH((CUADRO!J$5&amp;$E677),'Hoja de Trabajo para listado'!$DE$151:$DG$151,0)),0)+IFERROR(INDEX('Hoja de Trabajo para listado'!$CD$155:$DC$1048576,MATCH($A677,'Hoja de Trabajo para listado'!$CD$155:$CD$1048576,0),MATCH((CUADRO!J$5&amp;$E677),'Hoja de Trabajo para listado'!$CD$151:$DC$151,0)),0)</f>
        <v>0</v>
      </c>
      <c r="K677" s="314">
        <f ca="1">+IFERROR(INDEX('Hoja de Trabajo para listado'!$A$155:$Z$1048576,MATCH($A677,'Hoja de Trabajo para listado'!$A$155:$A$1048576,0),MATCH((CUADRO!K$5&amp;$E677),'Hoja de Trabajo para listado'!$A$151:$Z$151,0)),0)+IFERROR(INDEX('Hoja de Trabajo para listado'!$AB$155:$BA$1048576,MATCH($A677,'Hoja de Trabajo para listado'!$AB$155:$AB$1048576,0),MATCH((CUADRO!K$5&amp;$E677),'Hoja de Trabajo para listado'!$AB$151:$BA$151,0)),0)+IFERROR(INDEX('Hoja de Trabajo para listado'!$BC$155:$CB$1048576,MATCH($A677,'Hoja de Trabajo para listado'!$BC$155:$BC$1048576,0),MATCH((CUADRO!K$5&amp;$E677),'Hoja de Trabajo para listado'!$BC$151:$CB$151,0)),0)+IFERROR(INDEX('Hoja de Trabajo para listado'!$DE$153:$DG$274,MATCH($A677,'Hoja de Trabajo para listado'!$DE$153:$DE$1048576,0),MATCH((CUADRO!K$5&amp;$E677),'Hoja de Trabajo para listado'!$DE$151:$DG$151,0)),0)+IFERROR(INDEX('Hoja de Trabajo para listado'!$CD$155:$DC$1048576,MATCH($A677,'Hoja de Trabajo para listado'!$CD$155:$CD$1048576,0),MATCH((CUADRO!K$5&amp;$E677),'Hoja de Trabajo para listado'!$CD$151:$DC$151,0)),0)</f>
        <v>0</v>
      </c>
      <c r="L677" s="314">
        <f ca="1">+IFERROR(INDEX('Hoja de Trabajo para listado'!$A$155:$Z$1048576,MATCH($A677,'Hoja de Trabajo para listado'!$A$155:$A$1048576,0),MATCH((CUADRO!L$5&amp;$E677),'Hoja de Trabajo para listado'!$A$151:$Z$151,0)),0)+IFERROR(INDEX('Hoja de Trabajo para listado'!$AB$155:$BA$1048576,MATCH($A677,'Hoja de Trabajo para listado'!$AB$155:$AB$1048576,0),MATCH((CUADRO!L$5&amp;$E677),'Hoja de Trabajo para listado'!$AB$151:$BA$151,0)),0)+IFERROR(INDEX('Hoja de Trabajo para listado'!$BC$155:$CB$1048576,MATCH($A677,'Hoja de Trabajo para listado'!$BC$155:$BC$1048576,0),MATCH((CUADRO!L$5&amp;$E677),'Hoja de Trabajo para listado'!$BC$151:$CB$151,0)),0)+IFERROR(INDEX('Hoja de Trabajo para listado'!$DE$153:$DG$274,MATCH($A677,'Hoja de Trabajo para listado'!$DE$153:$DE$1048576,0),MATCH((CUADRO!L$5&amp;$E677),'Hoja de Trabajo para listado'!$DE$151:$DG$151,0)),0)+IFERROR(INDEX('Hoja de Trabajo para listado'!$CD$155:$DC$1048576,MATCH($A677,'Hoja de Trabajo para listado'!$CD$155:$CD$1048576,0),MATCH((CUADRO!L$5&amp;$E677),'Hoja de Trabajo para listado'!$CD$151:$DC$151,0)),0)</f>
        <v>0</v>
      </c>
      <c r="M677" s="314">
        <f ca="1">+IFERROR(INDEX('Hoja de Trabajo para listado'!$A$155:$Z$1048576,MATCH($A677,'Hoja de Trabajo para listado'!$A$155:$A$1048576,0),MATCH((CUADRO!M$5&amp;$E677),'Hoja de Trabajo para listado'!$A$151:$Z$151,0)),0)+IFERROR(INDEX('Hoja de Trabajo para listado'!$AB$155:$BA$1048576,MATCH($A677,'Hoja de Trabajo para listado'!$AB$155:$AB$1048576,0),MATCH((CUADRO!M$5&amp;$E677),'Hoja de Trabajo para listado'!$AB$151:$BA$151,0)),0)+IFERROR(INDEX('Hoja de Trabajo para listado'!$BC$155:$CB$1048576,MATCH($A677,'Hoja de Trabajo para listado'!$BC$155:$BC$1048576,0),MATCH((CUADRO!M$5&amp;$E677),'Hoja de Trabajo para listado'!$BC$151:$CB$151,0)),0)+IFERROR(INDEX('Hoja de Trabajo para listado'!$DE$153:$DG$274,MATCH($A677,'Hoja de Trabajo para listado'!$DE$153:$DE$1048576,0),MATCH((CUADRO!M$5&amp;$E677),'Hoja de Trabajo para listado'!$DE$151:$DG$151,0)),0)+IFERROR(INDEX('Hoja de Trabajo para listado'!$CD$155:$DC$1048576,MATCH($A677,'Hoja de Trabajo para listado'!$CD$155:$CD$1048576,0),MATCH((CUADRO!M$5&amp;$E677),'Hoja de Trabajo para listado'!$CD$151:$DC$151,0)),0)</f>
        <v>0</v>
      </c>
      <c r="N677" s="314">
        <f ca="1">+IFERROR(INDEX('Hoja de Trabajo para listado'!$A$155:$Z$1048576,MATCH($A677,'Hoja de Trabajo para listado'!$A$155:$A$1048576,0),MATCH((CUADRO!N$5&amp;$E677),'Hoja de Trabajo para listado'!$A$151:$Z$151,0)),0)+IFERROR(INDEX('Hoja de Trabajo para listado'!$AB$155:$BA$1048576,MATCH($A677,'Hoja de Trabajo para listado'!$AB$155:$AB$1048576,0),MATCH((CUADRO!N$5&amp;$E677),'Hoja de Trabajo para listado'!$AB$151:$BA$151,0)),0)+IFERROR(INDEX('Hoja de Trabajo para listado'!$BC$155:$CB$1048576,MATCH($A677,'Hoja de Trabajo para listado'!$BC$155:$BC$1048576,0),MATCH((CUADRO!N$5&amp;$E677),'Hoja de Trabajo para listado'!$BC$151:$CB$151,0)),0)+IFERROR(INDEX('Hoja de Trabajo para listado'!$DE$153:$DG$274,MATCH($A677,'Hoja de Trabajo para listado'!$DE$153:$DE$1048576,0),MATCH((CUADRO!N$5&amp;$E677),'Hoja de Trabajo para listado'!$DE$151:$DG$151,0)),0)+IFERROR(INDEX('Hoja de Trabajo para listado'!$CD$155:$DC$1048576,MATCH($A677,'Hoja de Trabajo para listado'!$CD$155:$CD$1048576,0),MATCH((CUADRO!N$5&amp;$E677),'Hoja de Trabajo para listado'!$CD$151:$DC$151,0)),0)</f>
        <v>0</v>
      </c>
      <c r="O677" s="314">
        <f ca="1">+IFERROR(INDEX('Hoja de Trabajo para listado'!$A$155:$Z$1048576,MATCH($A677,'Hoja de Trabajo para listado'!$A$155:$A$1048576,0),MATCH((CUADRO!O$5&amp;$E677),'Hoja de Trabajo para listado'!$A$151:$Z$151,0)),0)+IFERROR(INDEX('Hoja de Trabajo para listado'!$AB$155:$BA$1048576,MATCH($A677,'Hoja de Trabajo para listado'!$AB$155:$AB$1048576,0),MATCH((CUADRO!O$5&amp;$E677),'Hoja de Trabajo para listado'!$AB$151:$BA$151,0)),0)+IFERROR(INDEX('Hoja de Trabajo para listado'!$BC$155:$CB$1048576,MATCH($A677,'Hoja de Trabajo para listado'!$BC$155:$BC$1048576,0),MATCH((CUADRO!O$5&amp;$E677),'Hoja de Trabajo para listado'!$BC$151:$CB$151,0)),0)+IFERROR(INDEX('Hoja de Trabajo para listado'!$DE$153:$DG$274,MATCH($A677,'Hoja de Trabajo para listado'!$DE$153:$DE$1048576,0),MATCH((CUADRO!O$5&amp;$E677),'Hoja de Trabajo para listado'!$DE$151:$DG$151,0)),0)+IFERROR(INDEX('Hoja de Trabajo para listado'!$CD$155:$DC$1048576,MATCH($A677,'Hoja de Trabajo para listado'!$CD$155:$CD$1048576,0),MATCH((CUADRO!O$5&amp;$E677),'Hoja de Trabajo para listado'!$CD$151:$DC$151,0)),0)</f>
        <v>0</v>
      </c>
      <c r="P677" s="314">
        <f ca="1">+IFERROR(INDEX('Hoja de Trabajo para listado'!$A$155:$Z$1048576,MATCH($A677,'Hoja de Trabajo para listado'!$A$155:$A$1048576,0),MATCH((CUADRO!P$5&amp;$E677),'Hoja de Trabajo para listado'!$A$151:$Z$151,0)),0)+IFERROR(INDEX('Hoja de Trabajo para listado'!$AB$155:$BA$1048576,MATCH($A677,'Hoja de Trabajo para listado'!$AB$155:$AB$1048576,0),MATCH((CUADRO!P$5&amp;$E677),'Hoja de Trabajo para listado'!$AB$151:$BA$151,0)),0)+IFERROR(INDEX('Hoja de Trabajo para listado'!$BC$155:$CB$1048576,MATCH($A677,'Hoja de Trabajo para listado'!$BC$155:$BC$1048576,0),MATCH((CUADRO!P$5&amp;$E677),'Hoja de Trabajo para listado'!$BC$151:$CB$151,0)),0)+IFERROR(INDEX('Hoja de Trabajo para listado'!$DE$153:$DG$274,MATCH($A677,'Hoja de Trabajo para listado'!$DE$153:$DE$1048576,0),MATCH((CUADRO!P$5&amp;$E677),'Hoja de Trabajo para listado'!$DE$151:$DG$151,0)),0)+IFERROR(INDEX('Hoja de Trabajo para listado'!$CD$155:$DC$1048576,MATCH($A677,'Hoja de Trabajo para listado'!$CD$155:$CD$1048576,0),MATCH((CUADRO!P$5&amp;$E677),'Hoja de Trabajo para listado'!$CD$151:$DC$151,0)),0)</f>
        <v>0</v>
      </c>
      <c r="Q677" s="314">
        <f ca="1">+IFERROR(INDEX('Hoja de Trabajo para listado'!$A$155:$Z$1048576,MATCH($A677,'Hoja de Trabajo para listado'!$A$155:$A$1048576,0),MATCH((CUADRO!Q$5&amp;$E677),'Hoja de Trabajo para listado'!$A$151:$Z$151,0)),0)+IFERROR(INDEX('Hoja de Trabajo para listado'!$AB$155:$BA$1048576,MATCH($A677,'Hoja de Trabajo para listado'!$AB$155:$AB$1048576,0),MATCH((CUADRO!Q$5&amp;$E677),'Hoja de Trabajo para listado'!$AB$151:$BA$151,0)),0)+IFERROR(INDEX('Hoja de Trabajo para listado'!$BC$155:$CB$1048576,MATCH($A677,'Hoja de Trabajo para listado'!$BC$155:$BC$1048576,0),MATCH((CUADRO!Q$5&amp;$E677),'Hoja de Trabajo para listado'!$BC$151:$CB$151,0)),0)+IFERROR(INDEX('Hoja de Trabajo para listado'!$DE$153:$DG$274,MATCH($A677,'Hoja de Trabajo para listado'!$DE$153:$DE$1048576,0),MATCH((CUADRO!Q$5&amp;$E677),'Hoja de Trabajo para listado'!$DE$151:$DG$151,0)),0)+IFERROR(INDEX('Hoja de Trabajo para listado'!$CD$155:$DC$1048576,MATCH($A677,'Hoja de Trabajo para listado'!$CD$155:$CD$1048576,0),MATCH((CUADRO!Q$5&amp;$E677),'Hoja de Trabajo para listado'!$CD$151:$DC$151,0)),0)</f>
        <v>0</v>
      </c>
      <c r="R677" s="314">
        <f t="shared" ca="1" si="20"/>
        <v>0</v>
      </c>
      <c r="S677" s="322">
        <f ca="1">+R676+R677</f>
        <v>0</v>
      </c>
      <c r="T677" s="314">
        <f ca="1">+S677</f>
        <v>0</v>
      </c>
      <c r="U677" s="313">
        <f t="shared" si="21"/>
        <v>2</v>
      </c>
      <c r="V677" s="319" t="str">
        <f>+VLOOKUP(A677,bd_lista!$A$3:$E$593,5,FALSE)</f>
        <v>Gobiernos Autonomos Municipales</v>
      </c>
      <c r="W677" s="426"/>
    </row>
    <row r="678" spans="1:23" customFormat="1" ht="15" hidden="1" customHeight="1">
      <c r="A678" s="323">
        <v>1726</v>
      </c>
      <c r="B678" s="427">
        <f>+A678</f>
        <v>1726</v>
      </c>
      <c r="C678" s="318" t="str">
        <f>+VLOOKUP(A678,bd_lista!$A$3:$C$593,3,FALSE)</f>
        <v>Gobierno Autónomo Municipal de Trigal</v>
      </c>
      <c r="D678" s="429" t="str">
        <f>+C678</f>
        <v>Gobierno Autónomo Municipal de Trigal</v>
      </c>
      <c r="E678" s="346" t="s">
        <v>1418</v>
      </c>
      <c r="F678" s="314">
        <f ca="1">+IFERROR(INDEX('Hoja de Trabajo para listado'!$A$155:$Z$1048576,MATCH($A678,'Hoja de Trabajo para listado'!$A$155:$A$1048576,0),MATCH((CUADRO!F$5&amp;$E678),'Hoja de Trabajo para listado'!$A$151:$Z$151,0)),0)+IFERROR(INDEX('Hoja de Trabajo para listado'!$AB$155:$BA$1048576,MATCH($A678,'Hoja de Trabajo para listado'!$AB$155:$AB$1048576,0),MATCH((CUADRO!F$5&amp;$E678),'Hoja de Trabajo para listado'!$AB$151:$BA$151,0)),0)+IFERROR(INDEX('Hoja de Trabajo para listado'!$BC$155:$CB$1048576,MATCH($A678,'Hoja de Trabajo para listado'!$BC$155:$BC$1048576,0),MATCH((CUADRO!F$5&amp;$E678),'Hoja de Trabajo para listado'!$BC$151:$CB$151,0)),0)+IFERROR(INDEX('Hoja de Trabajo para listado'!$DE$153:$DG$274,MATCH($A678,'Hoja de Trabajo para listado'!$DE$153:$DE$1048576,0),MATCH((CUADRO!F$5&amp;$E678),'Hoja de Trabajo para listado'!$DE$151:$DG$151,0)),0)+IFERROR(INDEX('Hoja de Trabajo para listado'!$CD$155:$DC$1048576,MATCH($A678,'Hoja de Trabajo para listado'!$CD$155:$CD$1048576,0),MATCH((CUADRO!F$5&amp;$E678),'Hoja de Trabajo para listado'!$CD$151:$DC$151,0)),0)</f>
        <v>0</v>
      </c>
      <c r="G678" s="314">
        <f ca="1">+IFERROR(INDEX('Hoja de Trabajo para listado'!$A$155:$Z$1048576,MATCH($A678,'Hoja de Trabajo para listado'!$A$155:$A$1048576,0),MATCH((CUADRO!G$5&amp;$E678),'Hoja de Trabajo para listado'!$A$151:$Z$151,0)),0)+IFERROR(INDEX('Hoja de Trabajo para listado'!$AB$155:$BA$1048576,MATCH($A678,'Hoja de Trabajo para listado'!$AB$155:$AB$1048576,0),MATCH((CUADRO!G$5&amp;$E678),'Hoja de Trabajo para listado'!$AB$151:$BA$151,0)),0)+IFERROR(INDEX('Hoja de Trabajo para listado'!$BC$155:$CB$1048576,MATCH($A678,'Hoja de Trabajo para listado'!$BC$155:$BC$1048576,0),MATCH((CUADRO!G$5&amp;$E678),'Hoja de Trabajo para listado'!$BC$151:$CB$151,0)),0)+IFERROR(INDEX('Hoja de Trabajo para listado'!$DE$153:$DG$274,MATCH($A678,'Hoja de Trabajo para listado'!$DE$153:$DE$1048576,0),MATCH((CUADRO!G$5&amp;$E678),'Hoja de Trabajo para listado'!$DE$151:$DG$151,0)),0)+IFERROR(INDEX('Hoja de Trabajo para listado'!$CD$155:$DC$1048576,MATCH($A678,'Hoja de Trabajo para listado'!$CD$155:$CD$1048576,0),MATCH((CUADRO!G$5&amp;$E678),'Hoja de Trabajo para listado'!$CD$151:$DC$151,0)),0)</f>
        <v>0</v>
      </c>
      <c r="H678" s="314">
        <f ca="1">+IFERROR(INDEX('Hoja de Trabajo para listado'!$A$155:$Z$1048576,MATCH($A678,'Hoja de Trabajo para listado'!$A$155:$A$1048576,0),MATCH((CUADRO!H$5&amp;$E678),'Hoja de Trabajo para listado'!$A$151:$Z$151,0)),0)+IFERROR(INDEX('Hoja de Trabajo para listado'!$AB$155:$BA$1048576,MATCH($A678,'Hoja de Trabajo para listado'!$AB$155:$AB$1048576,0),MATCH((CUADRO!H$5&amp;$E678),'Hoja de Trabajo para listado'!$AB$151:$BA$151,0)),0)+IFERROR(INDEX('Hoja de Trabajo para listado'!$BC$155:$CB$1048576,MATCH($A678,'Hoja de Trabajo para listado'!$BC$155:$BC$1048576,0),MATCH((CUADRO!H$5&amp;$E678),'Hoja de Trabajo para listado'!$BC$151:$CB$151,0)),0)+IFERROR(INDEX('Hoja de Trabajo para listado'!$DE$153:$DG$274,MATCH($A678,'Hoja de Trabajo para listado'!$DE$153:$DE$1048576,0),MATCH((CUADRO!H$5&amp;$E678),'Hoja de Trabajo para listado'!$DE$151:$DG$151,0)),0)+IFERROR(INDEX('Hoja de Trabajo para listado'!$CD$155:$DC$1048576,MATCH($A678,'Hoja de Trabajo para listado'!$CD$155:$CD$1048576,0),MATCH((CUADRO!H$5&amp;$E678),'Hoja de Trabajo para listado'!$CD$151:$DC$151,0)),0)</f>
        <v>0</v>
      </c>
      <c r="I678" s="314">
        <f ca="1">+IFERROR(INDEX('Hoja de Trabajo para listado'!$A$155:$Z$1048576,MATCH($A678,'Hoja de Trabajo para listado'!$A$155:$A$1048576,0),MATCH((CUADRO!I$5&amp;$E678),'Hoja de Trabajo para listado'!$A$151:$Z$151,0)),0)+IFERROR(INDEX('Hoja de Trabajo para listado'!$AB$155:$BA$1048576,MATCH($A678,'Hoja de Trabajo para listado'!$AB$155:$AB$1048576,0),MATCH((CUADRO!I$5&amp;$E678),'Hoja de Trabajo para listado'!$AB$151:$BA$151,0)),0)+IFERROR(INDEX('Hoja de Trabajo para listado'!$BC$155:$CB$1048576,MATCH($A678,'Hoja de Trabajo para listado'!$BC$155:$BC$1048576,0),MATCH((CUADRO!I$5&amp;$E678),'Hoja de Trabajo para listado'!$BC$151:$CB$151,0)),0)+IFERROR(INDEX('Hoja de Trabajo para listado'!$DE$153:$DG$274,MATCH($A678,'Hoja de Trabajo para listado'!$DE$153:$DE$1048576,0),MATCH((CUADRO!I$5&amp;$E678),'Hoja de Trabajo para listado'!$DE$151:$DG$151,0)),0)+IFERROR(INDEX('Hoja de Trabajo para listado'!$CD$155:$DC$1048576,MATCH($A678,'Hoja de Trabajo para listado'!$CD$155:$CD$1048576,0),MATCH((CUADRO!I$5&amp;$E678),'Hoja de Trabajo para listado'!$CD$151:$DC$151,0)),0)</f>
        <v>0</v>
      </c>
      <c r="J678" s="314">
        <f ca="1">+IFERROR(INDEX('Hoja de Trabajo para listado'!$A$155:$Z$1048576,MATCH($A678,'Hoja de Trabajo para listado'!$A$155:$A$1048576,0),MATCH((CUADRO!J$5&amp;$E678),'Hoja de Trabajo para listado'!$A$151:$Z$151,0)),0)+IFERROR(INDEX('Hoja de Trabajo para listado'!$AB$155:$BA$1048576,MATCH($A678,'Hoja de Trabajo para listado'!$AB$155:$AB$1048576,0),MATCH((CUADRO!J$5&amp;$E678),'Hoja de Trabajo para listado'!$AB$151:$BA$151,0)),0)+IFERROR(INDEX('Hoja de Trabajo para listado'!$BC$155:$CB$1048576,MATCH($A678,'Hoja de Trabajo para listado'!$BC$155:$BC$1048576,0),MATCH((CUADRO!J$5&amp;$E678),'Hoja de Trabajo para listado'!$BC$151:$CB$151,0)),0)+IFERROR(INDEX('Hoja de Trabajo para listado'!$DE$153:$DG$274,MATCH($A678,'Hoja de Trabajo para listado'!$DE$153:$DE$1048576,0),MATCH((CUADRO!J$5&amp;$E678),'Hoja de Trabajo para listado'!$DE$151:$DG$151,0)),0)+IFERROR(INDEX('Hoja de Trabajo para listado'!$CD$155:$DC$1048576,MATCH($A678,'Hoja de Trabajo para listado'!$CD$155:$CD$1048576,0),MATCH((CUADRO!J$5&amp;$E678),'Hoja de Trabajo para listado'!$CD$151:$DC$151,0)),0)</f>
        <v>0</v>
      </c>
      <c r="K678" s="314">
        <f ca="1">+IFERROR(INDEX('Hoja de Trabajo para listado'!$A$155:$Z$1048576,MATCH($A678,'Hoja de Trabajo para listado'!$A$155:$A$1048576,0),MATCH((CUADRO!K$5&amp;$E678),'Hoja de Trabajo para listado'!$A$151:$Z$151,0)),0)+IFERROR(INDEX('Hoja de Trabajo para listado'!$AB$155:$BA$1048576,MATCH($A678,'Hoja de Trabajo para listado'!$AB$155:$AB$1048576,0),MATCH((CUADRO!K$5&amp;$E678),'Hoja de Trabajo para listado'!$AB$151:$BA$151,0)),0)+IFERROR(INDEX('Hoja de Trabajo para listado'!$BC$155:$CB$1048576,MATCH($A678,'Hoja de Trabajo para listado'!$BC$155:$BC$1048576,0),MATCH((CUADRO!K$5&amp;$E678),'Hoja de Trabajo para listado'!$BC$151:$CB$151,0)),0)+IFERROR(INDEX('Hoja de Trabajo para listado'!$DE$153:$DG$274,MATCH($A678,'Hoja de Trabajo para listado'!$DE$153:$DE$1048576,0),MATCH((CUADRO!K$5&amp;$E678),'Hoja de Trabajo para listado'!$DE$151:$DG$151,0)),0)+IFERROR(INDEX('Hoja de Trabajo para listado'!$CD$155:$DC$1048576,MATCH($A678,'Hoja de Trabajo para listado'!$CD$155:$CD$1048576,0),MATCH((CUADRO!K$5&amp;$E678),'Hoja de Trabajo para listado'!$CD$151:$DC$151,0)),0)</f>
        <v>0</v>
      </c>
      <c r="L678" s="314">
        <f ca="1">+IFERROR(INDEX('Hoja de Trabajo para listado'!$A$155:$Z$1048576,MATCH($A678,'Hoja de Trabajo para listado'!$A$155:$A$1048576,0),MATCH((CUADRO!L$5&amp;$E678),'Hoja de Trabajo para listado'!$A$151:$Z$151,0)),0)+IFERROR(INDEX('Hoja de Trabajo para listado'!$AB$155:$BA$1048576,MATCH($A678,'Hoja de Trabajo para listado'!$AB$155:$AB$1048576,0),MATCH((CUADRO!L$5&amp;$E678),'Hoja de Trabajo para listado'!$AB$151:$BA$151,0)),0)+IFERROR(INDEX('Hoja de Trabajo para listado'!$BC$155:$CB$1048576,MATCH($A678,'Hoja de Trabajo para listado'!$BC$155:$BC$1048576,0),MATCH((CUADRO!L$5&amp;$E678),'Hoja de Trabajo para listado'!$BC$151:$CB$151,0)),0)+IFERROR(INDEX('Hoja de Trabajo para listado'!$DE$153:$DG$274,MATCH($A678,'Hoja de Trabajo para listado'!$DE$153:$DE$1048576,0),MATCH((CUADRO!L$5&amp;$E678),'Hoja de Trabajo para listado'!$DE$151:$DG$151,0)),0)+IFERROR(INDEX('Hoja de Trabajo para listado'!$CD$155:$DC$1048576,MATCH($A678,'Hoja de Trabajo para listado'!$CD$155:$CD$1048576,0),MATCH((CUADRO!L$5&amp;$E678),'Hoja de Trabajo para listado'!$CD$151:$DC$151,0)),0)</f>
        <v>0</v>
      </c>
      <c r="M678" s="314">
        <f ca="1">+IFERROR(INDEX('Hoja de Trabajo para listado'!$A$155:$Z$1048576,MATCH($A678,'Hoja de Trabajo para listado'!$A$155:$A$1048576,0),MATCH((CUADRO!M$5&amp;$E678),'Hoja de Trabajo para listado'!$A$151:$Z$151,0)),0)+IFERROR(INDEX('Hoja de Trabajo para listado'!$AB$155:$BA$1048576,MATCH($A678,'Hoja de Trabajo para listado'!$AB$155:$AB$1048576,0),MATCH((CUADRO!M$5&amp;$E678),'Hoja de Trabajo para listado'!$AB$151:$BA$151,0)),0)+IFERROR(INDEX('Hoja de Trabajo para listado'!$BC$155:$CB$1048576,MATCH($A678,'Hoja de Trabajo para listado'!$BC$155:$BC$1048576,0),MATCH((CUADRO!M$5&amp;$E678),'Hoja de Trabajo para listado'!$BC$151:$CB$151,0)),0)+IFERROR(INDEX('Hoja de Trabajo para listado'!$DE$153:$DG$274,MATCH($A678,'Hoja de Trabajo para listado'!$DE$153:$DE$1048576,0),MATCH((CUADRO!M$5&amp;$E678),'Hoja de Trabajo para listado'!$DE$151:$DG$151,0)),0)+IFERROR(INDEX('Hoja de Trabajo para listado'!$CD$155:$DC$1048576,MATCH($A678,'Hoja de Trabajo para listado'!$CD$155:$CD$1048576,0),MATCH((CUADRO!M$5&amp;$E678),'Hoja de Trabajo para listado'!$CD$151:$DC$151,0)),0)</f>
        <v>0</v>
      </c>
      <c r="N678" s="314">
        <f ca="1">+IFERROR(INDEX('Hoja de Trabajo para listado'!$A$155:$Z$1048576,MATCH($A678,'Hoja de Trabajo para listado'!$A$155:$A$1048576,0),MATCH((CUADRO!N$5&amp;$E678),'Hoja de Trabajo para listado'!$A$151:$Z$151,0)),0)+IFERROR(INDEX('Hoja de Trabajo para listado'!$AB$155:$BA$1048576,MATCH($A678,'Hoja de Trabajo para listado'!$AB$155:$AB$1048576,0),MATCH((CUADRO!N$5&amp;$E678),'Hoja de Trabajo para listado'!$AB$151:$BA$151,0)),0)+IFERROR(INDEX('Hoja de Trabajo para listado'!$BC$155:$CB$1048576,MATCH($A678,'Hoja de Trabajo para listado'!$BC$155:$BC$1048576,0),MATCH((CUADRO!N$5&amp;$E678),'Hoja de Trabajo para listado'!$BC$151:$CB$151,0)),0)+IFERROR(INDEX('Hoja de Trabajo para listado'!$DE$153:$DG$274,MATCH($A678,'Hoja de Trabajo para listado'!$DE$153:$DE$1048576,0),MATCH((CUADRO!N$5&amp;$E678),'Hoja de Trabajo para listado'!$DE$151:$DG$151,0)),0)+IFERROR(INDEX('Hoja de Trabajo para listado'!$CD$155:$DC$1048576,MATCH($A678,'Hoja de Trabajo para listado'!$CD$155:$CD$1048576,0),MATCH((CUADRO!N$5&amp;$E678),'Hoja de Trabajo para listado'!$CD$151:$DC$151,0)),0)</f>
        <v>0</v>
      </c>
      <c r="O678" s="314">
        <f ca="1">+IFERROR(INDEX('Hoja de Trabajo para listado'!$A$155:$Z$1048576,MATCH($A678,'Hoja de Trabajo para listado'!$A$155:$A$1048576,0),MATCH((CUADRO!O$5&amp;$E678),'Hoja de Trabajo para listado'!$A$151:$Z$151,0)),0)+IFERROR(INDEX('Hoja de Trabajo para listado'!$AB$155:$BA$1048576,MATCH($A678,'Hoja de Trabajo para listado'!$AB$155:$AB$1048576,0),MATCH((CUADRO!O$5&amp;$E678),'Hoja de Trabajo para listado'!$AB$151:$BA$151,0)),0)+IFERROR(INDEX('Hoja de Trabajo para listado'!$BC$155:$CB$1048576,MATCH($A678,'Hoja de Trabajo para listado'!$BC$155:$BC$1048576,0),MATCH((CUADRO!O$5&amp;$E678),'Hoja de Trabajo para listado'!$BC$151:$CB$151,0)),0)+IFERROR(INDEX('Hoja de Trabajo para listado'!$DE$153:$DG$274,MATCH($A678,'Hoja de Trabajo para listado'!$DE$153:$DE$1048576,0),MATCH((CUADRO!O$5&amp;$E678),'Hoja de Trabajo para listado'!$DE$151:$DG$151,0)),0)+IFERROR(INDEX('Hoja de Trabajo para listado'!$CD$155:$DC$1048576,MATCH($A678,'Hoja de Trabajo para listado'!$CD$155:$CD$1048576,0),MATCH((CUADRO!O$5&amp;$E678),'Hoja de Trabajo para listado'!$CD$151:$DC$151,0)),0)</f>
        <v>0</v>
      </c>
      <c r="P678" s="314">
        <f ca="1">+IFERROR(INDEX('Hoja de Trabajo para listado'!$A$155:$Z$1048576,MATCH($A678,'Hoja de Trabajo para listado'!$A$155:$A$1048576,0),MATCH((CUADRO!P$5&amp;$E678),'Hoja de Trabajo para listado'!$A$151:$Z$151,0)),0)+IFERROR(INDEX('Hoja de Trabajo para listado'!$AB$155:$BA$1048576,MATCH($A678,'Hoja de Trabajo para listado'!$AB$155:$AB$1048576,0),MATCH((CUADRO!P$5&amp;$E678),'Hoja de Trabajo para listado'!$AB$151:$BA$151,0)),0)+IFERROR(INDEX('Hoja de Trabajo para listado'!$BC$155:$CB$1048576,MATCH($A678,'Hoja de Trabajo para listado'!$BC$155:$BC$1048576,0),MATCH((CUADRO!P$5&amp;$E678),'Hoja de Trabajo para listado'!$BC$151:$CB$151,0)),0)+IFERROR(INDEX('Hoja de Trabajo para listado'!$DE$153:$DG$274,MATCH($A678,'Hoja de Trabajo para listado'!$DE$153:$DE$1048576,0),MATCH((CUADRO!P$5&amp;$E678),'Hoja de Trabajo para listado'!$DE$151:$DG$151,0)),0)+IFERROR(INDEX('Hoja de Trabajo para listado'!$CD$155:$DC$1048576,MATCH($A678,'Hoja de Trabajo para listado'!$CD$155:$CD$1048576,0),MATCH((CUADRO!P$5&amp;$E678),'Hoja de Trabajo para listado'!$CD$151:$DC$151,0)),0)</f>
        <v>0</v>
      </c>
      <c r="Q678" s="314">
        <f ca="1">+IFERROR(INDEX('Hoja de Trabajo para listado'!$A$155:$Z$1048576,MATCH($A678,'Hoja de Trabajo para listado'!$A$155:$A$1048576,0),MATCH((CUADRO!Q$5&amp;$E678),'Hoja de Trabajo para listado'!$A$151:$Z$151,0)),0)+IFERROR(INDEX('Hoja de Trabajo para listado'!$AB$155:$BA$1048576,MATCH($A678,'Hoja de Trabajo para listado'!$AB$155:$AB$1048576,0),MATCH((CUADRO!Q$5&amp;$E678),'Hoja de Trabajo para listado'!$AB$151:$BA$151,0)),0)+IFERROR(INDEX('Hoja de Trabajo para listado'!$BC$155:$CB$1048576,MATCH($A678,'Hoja de Trabajo para listado'!$BC$155:$BC$1048576,0),MATCH((CUADRO!Q$5&amp;$E678),'Hoja de Trabajo para listado'!$BC$151:$CB$151,0)),0)+IFERROR(INDEX('Hoja de Trabajo para listado'!$DE$153:$DG$274,MATCH($A678,'Hoja de Trabajo para listado'!$DE$153:$DE$1048576,0),MATCH((CUADRO!Q$5&amp;$E678),'Hoja de Trabajo para listado'!$DE$151:$DG$151,0)),0)+IFERROR(INDEX('Hoja de Trabajo para listado'!$CD$155:$DC$1048576,MATCH($A678,'Hoja de Trabajo para listado'!$CD$155:$CD$1048576,0),MATCH((CUADRO!Q$5&amp;$E678),'Hoja de Trabajo para listado'!$CD$151:$DC$151,0)),0)</f>
        <v>0</v>
      </c>
      <c r="R678" s="314">
        <f t="shared" ca="1" si="20"/>
        <v>0</v>
      </c>
      <c r="S678" s="322"/>
      <c r="T678" s="314">
        <f ca="1">+T679</f>
        <v>0</v>
      </c>
      <c r="U678" s="313">
        <f t="shared" si="21"/>
        <v>1</v>
      </c>
      <c r="V678" s="319" t="str">
        <f>+VLOOKUP(A678,bd_lista!$A$3:$E$593,5,FALSE)</f>
        <v>Gobiernos Autonomos Municipales</v>
      </c>
      <c r="W678" s="425" t="str">
        <f>+V678</f>
        <v>Gobiernos Autonomos Municipales</v>
      </c>
    </row>
    <row r="679" spans="1:23" customFormat="1" ht="15" hidden="1" customHeight="1">
      <c r="A679" s="323">
        <v>1726</v>
      </c>
      <c r="B679" s="428"/>
      <c r="C679" s="318" t="str">
        <f>+VLOOKUP(A679,bd_lista!$A$3:$C$593,3,FALSE)</f>
        <v>Gobierno Autónomo Municipal de Trigal</v>
      </c>
      <c r="D679" s="430"/>
      <c r="E679" s="347" t="s">
        <v>1419</v>
      </c>
      <c r="F679" s="314">
        <f ca="1">+IFERROR(INDEX('Hoja de Trabajo para listado'!$A$155:$Z$1048576,MATCH($A679,'Hoja de Trabajo para listado'!$A$155:$A$1048576,0),MATCH((CUADRO!F$5&amp;$E679),'Hoja de Trabajo para listado'!$A$151:$Z$151,0)),0)+IFERROR(INDEX('Hoja de Trabajo para listado'!$AB$155:$BA$1048576,MATCH($A679,'Hoja de Trabajo para listado'!$AB$155:$AB$1048576,0),MATCH((CUADRO!F$5&amp;$E679),'Hoja de Trabajo para listado'!$AB$151:$BA$151,0)),0)+IFERROR(INDEX('Hoja de Trabajo para listado'!$BC$155:$CB$1048576,MATCH($A679,'Hoja de Trabajo para listado'!$BC$155:$BC$1048576,0),MATCH((CUADRO!F$5&amp;$E679),'Hoja de Trabajo para listado'!$BC$151:$CB$151,0)),0)+IFERROR(INDEX('Hoja de Trabajo para listado'!$DE$153:$DG$274,MATCH($A679,'Hoja de Trabajo para listado'!$DE$153:$DE$1048576,0),MATCH((CUADRO!F$5&amp;$E679),'Hoja de Trabajo para listado'!$DE$151:$DG$151,0)),0)+IFERROR(INDEX('Hoja de Trabajo para listado'!$CD$155:$DC$1048576,MATCH($A679,'Hoja de Trabajo para listado'!$CD$155:$CD$1048576,0),MATCH((CUADRO!F$5&amp;$E679),'Hoja de Trabajo para listado'!$CD$151:$DC$151,0)),0)</f>
        <v>0</v>
      </c>
      <c r="G679" s="314">
        <f ca="1">+IFERROR(INDEX('Hoja de Trabajo para listado'!$A$155:$Z$1048576,MATCH($A679,'Hoja de Trabajo para listado'!$A$155:$A$1048576,0),MATCH((CUADRO!G$5&amp;$E679),'Hoja de Trabajo para listado'!$A$151:$Z$151,0)),0)+IFERROR(INDEX('Hoja de Trabajo para listado'!$AB$155:$BA$1048576,MATCH($A679,'Hoja de Trabajo para listado'!$AB$155:$AB$1048576,0),MATCH((CUADRO!G$5&amp;$E679),'Hoja de Trabajo para listado'!$AB$151:$BA$151,0)),0)+IFERROR(INDEX('Hoja de Trabajo para listado'!$BC$155:$CB$1048576,MATCH($A679,'Hoja de Trabajo para listado'!$BC$155:$BC$1048576,0),MATCH((CUADRO!G$5&amp;$E679),'Hoja de Trabajo para listado'!$BC$151:$CB$151,0)),0)+IFERROR(INDEX('Hoja de Trabajo para listado'!$DE$153:$DG$274,MATCH($A679,'Hoja de Trabajo para listado'!$DE$153:$DE$1048576,0),MATCH((CUADRO!G$5&amp;$E679),'Hoja de Trabajo para listado'!$DE$151:$DG$151,0)),0)+IFERROR(INDEX('Hoja de Trabajo para listado'!$CD$155:$DC$1048576,MATCH($A679,'Hoja de Trabajo para listado'!$CD$155:$CD$1048576,0),MATCH((CUADRO!G$5&amp;$E679),'Hoja de Trabajo para listado'!$CD$151:$DC$151,0)),0)</f>
        <v>0</v>
      </c>
      <c r="H679" s="314">
        <f ca="1">+IFERROR(INDEX('Hoja de Trabajo para listado'!$A$155:$Z$1048576,MATCH($A679,'Hoja de Trabajo para listado'!$A$155:$A$1048576,0),MATCH((CUADRO!H$5&amp;$E679),'Hoja de Trabajo para listado'!$A$151:$Z$151,0)),0)+IFERROR(INDEX('Hoja de Trabajo para listado'!$AB$155:$BA$1048576,MATCH($A679,'Hoja de Trabajo para listado'!$AB$155:$AB$1048576,0),MATCH((CUADRO!H$5&amp;$E679),'Hoja de Trabajo para listado'!$AB$151:$BA$151,0)),0)+IFERROR(INDEX('Hoja de Trabajo para listado'!$BC$155:$CB$1048576,MATCH($A679,'Hoja de Trabajo para listado'!$BC$155:$BC$1048576,0),MATCH((CUADRO!H$5&amp;$E679),'Hoja de Trabajo para listado'!$BC$151:$CB$151,0)),0)+IFERROR(INDEX('Hoja de Trabajo para listado'!$DE$153:$DG$274,MATCH($A679,'Hoja de Trabajo para listado'!$DE$153:$DE$1048576,0),MATCH((CUADRO!H$5&amp;$E679),'Hoja de Trabajo para listado'!$DE$151:$DG$151,0)),0)+IFERROR(INDEX('Hoja de Trabajo para listado'!$CD$155:$DC$1048576,MATCH($A679,'Hoja de Trabajo para listado'!$CD$155:$CD$1048576,0),MATCH((CUADRO!H$5&amp;$E679),'Hoja de Trabajo para listado'!$CD$151:$DC$151,0)),0)</f>
        <v>0</v>
      </c>
      <c r="I679" s="314">
        <f ca="1">+IFERROR(INDEX('Hoja de Trabajo para listado'!$A$155:$Z$1048576,MATCH($A679,'Hoja de Trabajo para listado'!$A$155:$A$1048576,0),MATCH((CUADRO!I$5&amp;$E679),'Hoja de Trabajo para listado'!$A$151:$Z$151,0)),0)+IFERROR(INDEX('Hoja de Trabajo para listado'!$AB$155:$BA$1048576,MATCH($A679,'Hoja de Trabajo para listado'!$AB$155:$AB$1048576,0),MATCH((CUADRO!I$5&amp;$E679),'Hoja de Trabajo para listado'!$AB$151:$BA$151,0)),0)+IFERROR(INDEX('Hoja de Trabajo para listado'!$BC$155:$CB$1048576,MATCH($A679,'Hoja de Trabajo para listado'!$BC$155:$BC$1048576,0),MATCH((CUADRO!I$5&amp;$E679),'Hoja de Trabajo para listado'!$BC$151:$CB$151,0)),0)+IFERROR(INDEX('Hoja de Trabajo para listado'!$DE$153:$DG$274,MATCH($A679,'Hoja de Trabajo para listado'!$DE$153:$DE$1048576,0),MATCH((CUADRO!I$5&amp;$E679),'Hoja de Trabajo para listado'!$DE$151:$DG$151,0)),0)+IFERROR(INDEX('Hoja de Trabajo para listado'!$CD$155:$DC$1048576,MATCH($A679,'Hoja de Trabajo para listado'!$CD$155:$CD$1048576,0),MATCH((CUADRO!I$5&amp;$E679),'Hoja de Trabajo para listado'!$CD$151:$DC$151,0)),0)</f>
        <v>0</v>
      </c>
      <c r="J679" s="314">
        <f ca="1">+IFERROR(INDEX('Hoja de Trabajo para listado'!$A$155:$Z$1048576,MATCH($A679,'Hoja de Trabajo para listado'!$A$155:$A$1048576,0),MATCH((CUADRO!J$5&amp;$E679),'Hoja de Trabajo para listado'!$A$151:$Z$151,0)),0)+IFERROR(INDEX('Hoja de Trabajo para listado'!$AB$155:$BA$1048576,MATCH($A679,'Hoja de Trabajo para listado'!$AB$155:$AB$1048576,0),MATCH((CUADRO!J$5&amp;$E679),'Hoja de Trabajo para listado'!$AB$151:$BA$151,0)),0)+IFERROR(INDEX('Hoja de Trabajo para listado'!$BC$155:$CB$1048576,MATCH($A679,'Hoja de Trabajo para listado'!$BC$155:$BC$1048576,0),MATCH((CUADRO!J$5&amp;$E679),'Hoja de Trabajo para listado'!$BC$151:$CB$151,0)),0)+IFERROR(INDEX('Hoja de Trabajo para listado'!$DE$153:$DG$274,MATCH($A679,'Hoja de Trabajo para listado'!$DE$153:$DE$1048576,0),MATCH((CUADRO!J$5&amp;$E679),'Hoja de Trabajo para listado'!$DE$151:$DG$151,0)),0)+IFERROR(INDEX('Hoja de Trabajo para listado'!$CD$155:$DC$1048576,MATCH($A679,'Hoja de Trabajo para listado'!$CD$155:$CD$1048576,0),MATCH((CUADRO!J$5&amp;$E679),'Hoja de Trabajo para listado'!$CD$151:$DC$151,0)),0)</f>
        <v>0</v>
      </c>
      <c r="K679" s="314">
        <f ca="1">+IFERROR(INDEX('Hoja de Trabajo para listado'!$A$155:$Z$1048576,MATCH($A679,'Hoja de Trabajo para listado'!$A$155:$A$1048576,0),MATCH((CUADRO!K$5&amp;$E679),'Hoja de Trabajo para listado'!$A$151:$Z$151,0)),0)+IFERROR(INDEX('Hoja de Trabajo para listado'!$AB$155:$BA$1048576,MATCH($A679,'Hoja de Trabajo para listado'!$AB$155:$AB$1048576,0),MATCH((CUADRO!K$5&amp;$E679),'Hoja de Trabajo para listado'!$AB$151:$BA$151,0)),0)+IFERROR(INDEX('Hoja de Trabajo para listado'!$BC$155:$CB$1048576,MATCH($A679,'Hoja de Trabajo para listado'!$BC$155:$BC$1048576,0),MATCH((CUADRO!K$5&amp;$E679),'Hoja de Trabajo para listado'!$BC$151:$CB$151,0)),0)+IFERROR(INDEX('Hoja de Trabajo para listado'!$DE$153:$DG$274,MATCH($A679,'Hoja de Trabajo para listado'!$DE$153:$DE$1048576,0),MATCH((CUADRO!K$5&amp;$E679),'Hoja de Trabajo para listado'!$DE$151:$DG$151,0)),0)+IFERROR(INDEX('Hoja de Trabajo para listado'!$CD$155:$DC$1048576,MATCH($A679,'Hoja de Trabajo para listado'!$CD$155:$CD$1048576,0),MATCH((CUADRO!K$5&amp;$E679),'Hoja de Trabajo para listado'!$CD$151:$DC$151,0)),0)</f>
        <v>0</v>
      </c>
      <c r="L679" s="314">
        <f ca="1">+IFERROR(INDEX('Hoja de Trabajo para listado'!$A$155:$Z$1048576,MATCH($A679,'Hoja de Trabajo para listado'!$A$155:$A$1048576,0),MATCH((CUADRO!L$5&amp;$E679),'Hoja de Trabajo para listado'!$A$151:$Z$151,0)),0)+IFERROR(INDEX('Hoja de Trabajo para listado'!$AB$155:$BA$1048576,MATCH($A679,'Hoja de Trabajo para listado'!$AB$155:$AB$1048576,0),MATCH((CUADRO!L$5&amp;$E679),'Hoja de Trabajo para listado'!$AB$151:$BA$151,0)),0)+IFERROR(INDEX('Hoja de Trabajo para listado'!$BC$155:$CB$1048576,MATCH($A679,'Hoja de Trabajo para listado'!$BC$155:$BC$1048576,0),MATCH((CUADRO!L$5&amp;$E679),'Hoja de Trabajo para listado'!$BC$151:$CB$151,0)),0)+IFERROR(INDEX('Hoja de Trabajo para listado'!$DE$153:$DG$274,MATCH($A679,'Hoja de Trabajo para listado'!$DE$153:$DE$1048576,0),MATCH((CUADRO!L$5&amp;$E679),'Hoja de Trabajo para listado'!$DE$151:$DG$151,0)),0)+IFERROR(INDEX('Hoja de Trabajo para listado'!$CD$155:$DC$1048576,MATCH($A679,'Hoja de Trabajo para listado'!$CD$155:$CD$1048576,0),MATCH((CUADRO!L$5&amp;$E679),'Hoja de Trabajo para listado'!$CD$151:$DC$151,0)),0)</f>
        <v>0</v>
      </c>
      <c r="M679" s="314">
        <f ca="1">+IFERROR(INDEX('Hoja de Trabajo para listado'!$A$155:$Z$1048576,MATCH($A679,'Hoja de Trabajo para listado'!$A$155:$A$1048576,0),MATCH((CUADRO!M$5&amp;$E679),'Hoja de Trabajo para listado'!$A$151:$Z$151,0)),0)+IFERROR(INDEX('Hoja de Trabajo para listado'!$AB$155:$BA$1048576,MATCH($A679,'Hoja de Trabajo para listado'!$AB$155:$AB$1048576,0),MATCH((CUADRO!M$5&amp;$E679),'Hoja de Trabajo para listado'!$AB$151:$BA$151,0)),0)+IFERROR(INDEX('Hoja de Trabajo para listado'!$BC$155:$CB$1048576,MATCH($A679,'Hoja de Trabajo para listado'!$BC$155:$BC$1048576,0),MATCH((CUADRO!M$5&amp;$E679),'Hoja de Trabajo para listado'!$BC$151:$CB$151,0)),0)+IFERROR(INDEX('Hoja de Trabajo para listado'!$DE$153:$DG$274,MATCH($A679,'Hoja de Trabajo para listado'!$DE$153:$DE$1048576,0),MATCH((CUADRO!M$5&amp;$E679),'Hoja de Trabajo para listado'!$DE$151:$DG$151,0)),0)+IFERROR(INDEX('Hoja de Trabajo para listado'!$CD$155:$DC$1048576,MATCH($A679,'Hoja de Trabajo para listado'!$CD$155:$CD$1048576,0),MATCH((CUADRO!M$5&amp;$E679),'Hoja de Trabajo para listado'!$CD$151:$DC$151,0)),0)</f>
        <v>0</v>
      </c>
      <c r="N679" s="314">
        <f ca="1">+IFERROR(INDEX('Hoja de Trabajo para listado'!$A$155:$Z$1048576,MATCH($A679,'Hoja de Trabajo para listado'!$A$155:$A$1048576,0),MATCH((CUADRO!N$5&amp;$E679),'Hoja de Trabajo para listado'!$A$151:$Z$151,0)),0)+IFERROR(INDEX('Hoja de Trabajo para listado'!$AB$155:$BA$1048576,MATCH($A679,'Hoja de Trabajo para listado'!$AB$155:$AB$1048576,0),MATCH((CUADRO!N$5&amp;$E679),'Hoja de Trabajo para listado'!$AB$151:$BA$151,0)),0)+IFERROR(INDEX('Hoja de Trabajo para listado'!$BC$155:$CB$1048576,MATCH($A679,'Hoja de Trabajo para listado'!$BC$155:$BC$1048576,0),MATCH((CUADRO!N$5&amp;$E679),'Hoja de Trabajo para listado'!$BC$151:$CB$151,0)),0)+IFERROR(INDEX('Hoja de Trabajo para listado'!$DE$153:$DG$274,MATCH($A679,'Hoja de Trabajo para listado'!$DE$153:$DE$1048576,0),MATCH((CUADRO!N$5&amp;$E679),'Hoja de Trabajo para listado'!$DE$151:$DG$151,0)),0)+IFERROR(INDEX('Hoja de Trabajo para listado'!$CD$155:$DC$1048576,MATCH($A679,'Hoja de Trabajo para listado'!$CD$155:$CD$1048576,0),MATCH((CUADRO!N$5&amp;$E679),'Hoja de Trabajo para listado'!$CD$151:$DC$151,0)),0)</f>
        <v>0</v>
      </c>
      <c r="O679" s="314">
        <f ca="1">+IFERROR(INDEX('Hoja de Trabajo para listado'!$A$155:$Z$1048576,MATCH($A679,'Hoja de Trabajo para listado'!$A$155:$A$1048576,0),MATCH((CUADRO!O$5&amp;$E679),'Hoja de Trabajo para listado'!$A$151:$Z$151,0)),0)+IFERROR(INDEX('Hoja de Trabajo para listado'!$AB$155:$BA$1048576,MATCH($A679,'Hoja de Trabajo para listado'!$AB$155:$AB$1048576,0),MATCH((CUADRO!O$5&amp;$E679),'Hoja de Trabajo para listado'!$AB$151:$BA$151,0)),0)+IFERROR(INDEX('Hoja de Trabajo para listado'!$BC$155:$CB$1048576,MATCH($A679,'Hoja de Trabajo para listado'!$BC$155:$BC$1048576,0),MATCH((CUADRO!O$5&amp;$E679),'Hoja de Trabajo para listado'!$BC$151:$CB$151,0)),0)+IFERROR(INDEX('Hoja de Trabajo para listado'!$DE$153:$DG$274,MATCH($A679,'Hoja de Trabajo para listado'!$DE$153:$DE$1048576,0),MATCH((CUADRO!O$5&amp;$E679),'Hoja de Trabajo para listado'!$DE$151:$DG$151,0)),0)+IFERROR(INDEX('Hoja de Trabajo para listado'!$CD$155:$DC$1048576,MATCH($A679,'Hoja de Trabajo para listado'!$CD$155:$CD$1048576,0),MATCH((CUADRO!O$5&amp;$E679),'Hoja de Trabajo para listado'!$CD$151:$DC$151,0)),0)</f>
        <v>0</v>
      </c>
      <c r="P679" s="314">
        <f ca="1">+IFERROR(INDEX('Hoja de Trabajo para listado'!$A$155:$Z$1048576,MATCH($A679,'Hoja de Trabajo para listado'!$A$155:$A$1048576,0),MATCH((CUADRO!P$5&amp;$E679),'Hoja de Trabajo para listado'!$A$151:$Z$151,0)),0)+IFERROR(INDEX('Hoja de Trabajo para listado'!$AB$155:$BA$1048576,MATCH($A679,'Hoja de Trabajo para listado'!$AB$155:$AB$1048576,0),MATCH((CUADRO!P$5&amp;$E679),'Hoja de Trabajo para listado'!$AB$151:$BA$151,0)),0)+IFERROR(INDEX('Hoja de Trabajo para listado'!$BC$155:$CB$1048576,MATCH($A679,'Hoja de Trabajo para listado'!$BC$155:$BC$1048576,0),MATCH((CUADRO!P$5&amp;$E679),'Hoja de Trabajo para listado'!$BC$151:$CB$151,0)),0)+IFERROR(INDEX('Hoja de Trabajo para listado'!$DE$153:$DG$274,MATCH($A679,'Hoja de Trabajo para listado'!$DE$153:$DE$1048576,0),MATCH((CUADRO!P$5&amp;$E679),'Hoja de Trabajo para listado'!$DE$151:$DG$151,0)),0)+IFERROR(INDEX('Hoja de Trabajo para listado'!$CD$155:$DC$1048576,MATCH($A679,'Hoja de Trabajo para listado'!$CD$155:$CD$1048576,0),MATCH((CUADRO!P$5&amp;$E679),'Hoja de Trabajo para listado'!$CD$151:$DC$151,0)),0)</f>
        <v>0</v>
      </c>
      <c r="Q679" s="314">
        <f ca="1">+IFERROR(INDEX('Hoja de Trabajo para listado'!$A$155:$Z$1048576,MATCH($A679,'Hoja de Trabajo para listado'!$A$155:$A$1048576,0),MATCH((CUADRO!Q$5&amp;$E679),'Hoja de Trabajo para listado'!$A$151:$Z$151,0)),0)+IFERROR(INDEX('Hoja de Trabajo para listado'!$AB$155:$BA$1048576,MATCH($A679,'Hoja de Trabajo para listado'!$AB$155:$AB$1048576,0),MATCH((CUADRO!Q$5&amp;$E679),'Hoja de Trabajo para listado'!$AB$151:$BA$151,0)),0)+IFERROR(INDEX('Hoja de Trabajo para listado'!$BC$155:$CB$1048576,MATCH($A679,'Hoja de Trabajo para listado'!$BC$155:$BC$1048576,0),MATCH((CUADRO!Q$5&amp;$E679),'Hoja de Trabajo para listado'!$BC$151:$CB$151,0)),0)+IFERROR(INDEX('Hoja de Trabajo para listado'!$DE$153:$DG$274,MATCH($A679,'Hoja de Trabajo para listado'!$DE$153:$DE$1048576,0),MATCH((CUADRO!Q$5&amp;$E679),'Hoja de Trabajo para listado'!$DE$151:$DG$151,0)),0)+IFERROR(INDEX('Hoja de Trabajo para listado'!$CD$155:$DC$1048576,MATCH($A679,'Hoja de Trabajo para listado'!$CD$155:$CD$1048576,0),MATCH((CUADRO!Q$5&amp;$E679),'Hoja de Trabajo para listado'!$CD$151:$DC$151,0)),0)</f>
        <v>0</v>
      </c>
      <c r="R679" s="314">
        <f t="shared" ca="1" si="20"/>
        <v>0</v>
      </c>
      <c r="S679" s="322">
        <f ca="1">+R678+R679</f>
        <v>0</v>
      </c>
      <c r="T679" s="314">
        <f ca="1">+S679</f>
        <v>0</v>
      </c>
      <c r="U679" s="313">
        <f t="shared" si="21"/>
        <v>2</v>
      </c>
      <c r="V679" s="319" t="str">
        <f>+VLOOKUP(A679,bd_lista!$A$3:$E$593,5,FALSE)</f>
        <v>Gobiernos Autonomos Municipales</v>
      </c>
      <c r="W679" s="426"/>
    </row>
    <row r="680" spans="1:23" customFormat="1" ht="15" hidden="1" customHeight="1">
      <c r="A680" s="323">
        <v>1727</v>
      </c>
      <c r="B680" s="427">
        <f>+A680</f>
        <v>1727</v>
      </c>
      <c r="C680" s="318" t="str">
        <f>+VLOOKUP(A680,bd_lista!$A$3:$C$593,3,FALSE)</f>
        <v>Gobierno Autónomo Municipal de Moro Moro</v>
      </c>
      <c r="D680" s="429" t="str">
        <f>+C680</f>
        <v>Gobierno Autónomo Municipal de Moro Moro</v>
      </c>
      <c r="E680" s="346" t="s">
        <v>1418</v>
      </c>
      <c r="F680" s="314">
        <f ca="1">+IFERROR(INDEX('Hoja de Trabajo para listado'!$A$155:$Z$1048576,MATCH($A680,'Hoja de Trabajo para listado'!$A$155:$A$1048576,0),MATCH((CUADRO!F$5&amp;$E680),'Hoja de Trabajo para listado'!$A$151:$Z$151,0)),0)+IFERROR(INDEX('Hoja de Trabajo para listado'!$AB$155:$BA$1048576,MATCH($A680,'Hoja de Trabajo para listado'!$AB$155:$AB$1048576,0),MATCH((CUADRO!F$5&amp;$E680),'Hoja de Trabajo para listado'!$AB$151:$BA$151,0)),0)+IFERROR(INDEX('Hoja de Trabajo para listado'!$BC$155:$CB$1048576,MATCH($A680,'Hoja de Trabajo para listado'!$BC$155:$BC$1048576,0),MATCH((CUADRO!F$5&amp;$E680),'Hoja de Trabajo para listado'!$BC$151:$CB$151,0)),0)+IFERROR(INDEX('Hoja de Trabajo para listado'!$DE$153:$DG$274,MATCH($A680,'Hoja de Trabajo para listado'!$DE$153:$DE$1048576,0),MATCH((CUADRO!F$5&amp;$E680),'Hoja de Trabajo para listado'!$DE$151:$DG$151,0)),0)+IFERROR(INDEX('Hoja de Trabajo para listado'!$CD$155:$DC$1048576,MATCH($A680,'Hoja de Trabajo para listado'!$CD$155:$CD$1048576,0),MATCH((CUADRO!F$5&amp;$E680),'Hoja de Trabajo para listado'!$CD$151:$DC$151,0)),0)</f>
        <v>0</v>
      </c>
      <c r="G680" s="314">
        <f ca="1">+IFERROR(INDEX('Hoja de Trabajo para listado'!$A$155:$Z$1048576,MATCH($A680,'Hoja de Trabajo para listado'!$A$155:$A$1048576,0),MATCH((CUADRO!G$5&amp;$E680),'Hoja de Trabajo para listado'!$A$151:$Z$151,0)),0)+IFERROR(INDEX('Hoja de Trabajo para listado'!$AB$155:$BA$1048576,MATCH($A680,'Hoja de Trabajo para listado'!$AB$155:$AB$1048576,0),MATCH((CUADRO!G$5&amp;$E680),'Hoja de Trabajo para listado'!$AB$151:$BA$151,0)),0)+IFERROR(INDEX('Hoja de Trabajo para listado'!$BC$155:$CB$1048576,MATCH($A680,'Hoja de Trabajo para listado'!$BC$155:$BC$1048576,0),MATCH((CUADRO!G$5&amp;$E680),'Hoja de Trabajo para listado'!$BC$151:$CB$151,0)),0)+IFERROR(INDEX('Hoja de Trabajo para listado'!$DE$153:$DG$274,MATCH($A680,'Hoja de Trabajo para listado'!$DE$153:$DE$1048576,0),MATCH((CUADRO!G$5&amp;$E680),'Hoja de Trabajo para listado'!$DE$151:$DG$151,0)),0)+IFERROR(INDEX('Hoja de Trabajo para listado'!$CD$155:$DC$1048576,MATCH($A680,'Hoja de Trabajo para listado'!$CD$155:$CD$1048576,0),MATCH((CUADRO!G$5&amp;$E680),'Hoja de Trabajo para listado'!$CD$151:$DC$151,0)),0)</f>
        <v>0</v>
      </c>
      <c r="H680" s="314">
        <f ca="1">+IFERROR(INDEX('Hoja de Trabajo para listado'!$A$155:$Z$1048576,MATCH($A680,'Hoja de Trabajo para listado'!$A$155:$A$1048576,0),MATCH((CUADRO!H$5&amp;$E680),'Hoja de Trabajo para listado'!$A$151:$Z$151,0)),0)+IFERROR(INDEX('Hoja de Trabajo para listado'!$AB$155:$BA$1048576,MATCH($A680,'Hoja de Trabajo para listado'!$AB$155:$AB$1048576,0),MATCH((CUADRO!H$5&amp;$E680),'Hoja de Trabajo para listado'!$AB$151:$BA$151,0)),0)+IFERROR(INDEX('Hoja de Trabajo para listado'!$BC$155:$CB$1048576,MATCH($A680,'Hoja de Trabajo para listado'!$BC$155:$BC$1048576,0),MATCH((CUADRO!H$5&amp;$E680),'Hoja de Trabajo para listado'!$BC$151:$CB$151,0)),0)+IFERROR(INDEX('Hoja de Trabajo para listado'!$DE$153:$DG$274,MATCH($A680,'Hoja de Trabajo para listado'!$DE$153:$DE$1048576,0),MATCH((CUADRO!H$5&amp;$E680),'Hoja de Trabajo para listado'!$DE$151:$DG$151,0)),0)+IFERROR(INDEX('Hoja de Trabajo para listado'!$CD$155:$DC$1048576,MATCH($A680,'Hoja de Trabajo para listado'!$CD$155:$CD$1048576,0),MATCH((CUADRO!H$5&amp;$E680),'Hoja de Trabajo para listado'!$CD$151:$DC$151,0)),0)</f>
        <v>0</v>
      </c>
      <c r="I680" s="314">
        <f ca="1">+IFERROR(INDEX('Hoja de Trabajo para listado'!$A$155:$Z$1048576,MATCH($A680,'Hoja de Trabajo para listado'!$A$155:$A$1048576,0),MATCH((CUADRO!I$5&amp;$E680),'Hoja de Trabajo para listado'!$A$151:$Z$151,0)),0)+IFERROR(INDEX('Hoja de Trabajo para listado'!$AB$155:$BA$1048576,MATCH($A680,'Hoja de Trabajo para listado'!$AB$155:$AB$1048576,0),MATCH((CUADRO!I$5&amp;$E680),'Hoja de Trabajo para listado'!$AB$151:$BA$151,0)),0)+IFERROR(INDEX('Hoja de Trabajo para listado'!$BC$155:$CB$1048576,MATCH($A680,'Hoja de Trabajo para listado'!$BC$155:$BC$1048576,0),MATCH((CUADRO!I$5&amp;$E680),'Hoja de Trabajo para listado'!$BC$151:$CB$151,0)),0)+IFERROR(INDEX('Hoja de Trabajo para listado'!$DE$153:$DG$274,MATCH($A680,'Hoja de Trabajo para listado'!$DE$153:$DE$1048576,0),MATCH((CUADRO!I$5&amp;$E680),'Hoja de Trabajo para listado'!$DE$151:$DG$151,0)),0)+IFERROR(INDEX('Hoja de Trabajo para listado'!$CD$155:$DC$1048576,MATCH($A680,'Hoja de Trabajo para listado'!$CD$155:$CD$1048576,0),MATCH((CUADRO!I$5&amp;$E680),'Hoja de Trabajo para listado'!$CD$151:$DC$151,0)),0)</f>
        <v>0</v>
      </c>
      <c r="J680" s="314">
        <f ca="1">+IFERROR(INDEX('Hoja de Trabajo para listado'!$A$155:$Z$1048576,MATCH($A680,'Hoja de Trabajo para listado'!$A$155:$A$1048576,0),MATCH((CUADRO!J$5&amp;$E680),'Hoja de Trabajo para listado'!$A$151:$Z$151,0)),0)+IFERROR(INDEX('Hoja de Trabajo para listado'!$AB$155:$BA$1048576,MATCH($A680,'Hoja de Trabajo para listado'!$AB$155:$AB$1048576,0),MATCH((CUADRO!J$5&amp;$E680),'Hoja de Trabajo para listado'!$AB$151:$BA$151,0)),0)+IFERROR(INDEX('Hoja de Trabajo para listado'!$BC$155:$CB$1048576,MATCH($A680,'Hoja de Trabajo para listado'!$BC$155:$BC$1048576,0),MATCH((CUADRO!J$5&amp;$E680),'Hoja de Trabajo para listado'!$BC$151:$CB$151,0)),0)+IFERROR(INDEX('Hoja de Trabajo para listado'!$DE$153:$DG$274,MATCH($A680,'Hoja de Trabajo para listado'!$DE$153:$DE$1048576,0),MATCH((CUADRO!J$5&amp;$E680),'Hoja de Trabajo para listado'!$DE$151:$DG$151,0)),0)+IFERROR(INDEX('Hoja de Trabajo para listado'!$CD$155:$DC$1048576,MATCH($A680,'Hoja de Trabajo para listado'!$CD$155:$CD$1048576,0),MATCH((CUADRO!J$5&amp;$E680),'Hoja de Trabajo para listado'!$CD$151:$DC$151,0)),0)</f>
        <v>0</v>
      </c>
      <c r="K680" s="314">
        <f ca="1">+IFERROR(INDEX('Hoja de Trabajo para listado'!$A$155:$Z$1048576,MATCH($A680,'Hoja de Trabajo para listado'!$A$155:$A$1048576,0),MATCH((CUADRO!K$5&amp;$E680),'Hoja de Trabajo para listado'!$A$151:$Z$151,0)),0)+IFERROR(INDEX('Hoja de Trabajo para listado'!$AB$155:$BA$1048576,MATCH($A680,'Hoja de Trabajo para listado'!$AB$155:$AB$1048576,0),MATCH((CUADRO!K$5&amp;$E680),'Hoja de Trabajo para listado'!$AB$151:$BA$151,0)),0)+IFERROR(INDEX('Hoja de Trabajo para listado'!$BC$155:$CB$1048576,MATCH($A680,'Hoja de Trabajo para listado'!$BC$155:$BC$1048576,0),MATCH((CUADRO!K$5&amp;$E680),'Hoja de Trabajo para listado'!$BC$151:$CB$151,0)),0)+IFERROR(INDEX('Hoja de Trabajo para listado'!$DE$153:$DG$274,MATCH($A680,'Hoja de Trabajo para listado'!$DE$153:$DE$1048576,0),MATCH((CUADRO!K$5&amp;$E680),'Hoja de Trabajo para listado'!$DE$151:$DG$151,0)),0)+IFERROR(INDEX('Hoja de Trabajo para listado'!$CD$155:$DC$1048576,MATCH($A680,'Hoja de Trabajo para listado'!$CD$155:$CD$1048576,0),MATCH((CUADRO!K$5&amp;$E680),'Hoja de Trabajo para listado'!$CD$151:$DC$151,0)),0)</f>
        <v>0</v>
      </c>
      <c r="L680" s="314">
        <f ca="1">+IFERROR(INDEX('Hoja de Trabajo para listado'!$A$155:$Z$1048576,MATCH($A680,'Hoja de Trabajo para listado'!$A$155:$A$1048576,0),MATCH((CUADRO!L$5&amp;$E680),'Hoja de Trabajo para listado'!$A$151:$Z$151,0)),0)+IFERROR(INDEX('Hoja de Trabajo para listado'!$AB$155:$BA$1048576,MATCH($A680,'Hoja de Trabajo para listado'!$AB$155:$AB$1048576,0),MATCH((CUADRO!L$5&amp;$E680),'Hoja de Trabajo para listado'!$AB$151:$BA$151,0)),0)+IFERROR(INDEX('Hoja de Trabajo para listado'!$BC$155:$CB$1048576,MATCH($A680,'Hoja de Trabajo para listado'!$BC$155:$BC$1048576,0),MATCH((CUADRO!L$5&amp;$E680),'Hoja de Trabajo para listado'!$BC$151:$CB$151,0)),0)+IFERROR(INDEX('Hoja de Trabajo para listado'!$DE$153:$DG$274,MATCH($A680,'Hoja de Trabajo para listado'!$DE$153:$DE$1048576,0),MATCH((CUADRO!L$5&amp;$E680),'Hoja de Trabajo para listado'!$DE$151:$DG$151,0)),0)+IFERROR(INDEX('Hoja de Trabajo para listado'!$CD$155:$DC$1048576,MATCH($A680,'Hoja de Trabajo para listado'!$CD$155:$CD$1048576,0),MATCH((CUADRO!L$5&amp;$E680),'Hoja de Trabajo para listado'!$CD$151:$DC$151,0)),0)</f>
        <v>0</v>
      </c>
      <c r="M680" s="314">
        <f ca="1">+IFERROR(INDEX('Hoja de Trabajo para listado'!$A$155:$Z$1048576,MATCH($A680,'Hoja de Trabajo para listado'!$A$155:$A$1048576,0),MATCH((CUADRO!M$5&amp;$E680),'Hoja de Trabajo para listado'!$A$151:$Z$151,0)),0)+IFERROR(INDEX('Hoja de Trabajo para listado'!$AB$155:$BA$1048576,MATCH($A680,'Hoja de Trabajo para listado'!$AB$155:$AB$1048576,0),MATCH((CUADRO!M$5&amp;$E680),'Hoja de Trabajo para listado'!$AB$151:$BA$151,0)),0)+IFERROR(INDEX('Hoja de Trabajo para listado'!$BC$155:$CB$1048576,MATCH($A680,'Hoja de Trabajo para listado'!$BC$155:$BC$1048576,0),MATCH((CUADRO!M$5&amp;$E680),'Hoja de Trabajo para listado'!$BC$151:$CB$151,0)),0)+IFERROR(INDEX('Hoja de Trabajo para listado'!$DE$153:$DG$274,MATCH($A680,'Hoja de Trabajo para listado'!$DE$153:$DE$1048576,0),MATCH((CUADRO!M$5&amp;$E680),'Hoja de Trabajo para listado'!$DE$151:$DG$151,0)),0)+IFERROR(INDEX('Hoja de Trabajo para listado'!$CD$155:$DC$1048576,MATCH($A680,'Hoja de Trabajo para listado'!$CD$155:$CD$1048576,0),MATCH((CUADRO!M$5&amp;$E680),'Hoja de Trabajo para listado'!$CD$151:$DC$151,0)),0)</f>
        <v>0</v>
      </c>
      <c r="N680" s="314">
        <f ca="1">+IFERROR(INDEX('Hoja de Trabajo para listado'!$A$155:$Z$1048576,MATCH($A680,'Hoja de Trabajo para listado'!$A$155:$A$1048576,0),MATCH((CUADRO!N$5&amp;$E680),'Hoja de Trabajo para listado'!$A$151:$Z$151,0)),0)+IFERROR(INDEX('Hoja de Trabajo para listado'!$AB$155:$BA$1048576,MATCH($A680,'Hoja de Trabajo para listado'!$AB$155:$AB$1048576,0),MATCH((CUADRO!N$5&amp;$E680),'Hoja de Trabajo para listado'!$AB$151:$BA$151,0)),0)+IFERROR(INDEX('Hoja de Trabajo para listado'!$BC$155:$CB$1048576,MATCH($A680,'Hoja de Trabajo para listado'!$BC$155:$BC$1048576,0),MATCH((CUADRO!N$5&amp;$E680),'Hoja de Trabajo para listado'!$BC$151:$CB$151,0)),0)+IFERROR(INDEX('Hoja de Trabajo para listado'!$DE$153:$DG$274,MATCH($A680,'Hoja de Trabajo para listado'!$DE$153:$DE$1048576,0),MATCH((CUADRO!N$5&amp;$E680),'Hoja de Trabajo para listado'!$DE$151:$DG$151,0)),0)+IFERROR(INDEX('Hoja de Trabajo para listado'!$CD$155:$DC$1048576,MATCH($A680,'Hoja de Trabajo para listado'!$CD$155:$CD$1048576,0),MATCH((CUADRO!N$5&amp;$E680),'Hoja de Trabajo para listado'!$CD$151:$DC$151,0)),0)</f>
        <v>0</v>
      </c>
      <c r="O680" s="314">
        <f ca="1">+IFERROR(INDEX('Hoja de Trabajo para listado'!$A$155:$Z$1048576,MATCH($A680,'Hoja de Trabajo para listado'!$A$155:$A$1048576,0),MATCH((CUADRO!O$5&amp;$E680),'Hoja de Trabajo para listado'!$A$151:$Z$151,0)),0)+IFERROR(INDEX('Hoja de Trabajo para listado'!$AB$155:$BA$1048576,MATCH($A680,'Hoja de Trabajo para listado'!$AB$155:$AB$1048576,0),MATCH((CUADRO!O$5&amp;$E680),'Hoja de Trabajo para listado'!$AB$151:$BA$151,0)),0)+IFERROR(INDEX('Hoja de Trabajo para listado'!$BC$155:$CB$1048576,MATCH($A680,'Hoja de Trabajo para listado'!$BC$155:$BC$1048576,0),MATCH((CUADRO!O$5&amp;$E680),'Hoja de Trabajo para listado'!$BC$151:$CB$151,0)),0)+IFERROR(INDEX('Hoja de Trabajo para listado'!$DE$153:$DG$274,MATCH($A680,'Hoja de Trabajo para listado'!$DE$153:$DE$1048576,0),MATCH((CUADRO!O$5&amp;$E680),'Hoja de Trabajo para listado'!$DE$151:$DG$151,0)),0)+IFERROR(INDEX('Hoja de Trabajo para listado'!$CD$155:$DC$1048576,MATCH($A680,'Hoja de Trabajo para listado'!$CD$155:$CD$1048576,0),MATCH((CUADRO!O$5&amp;$E680),'Hoja de Trabajo para listado'!$CD$151:$DC$151,0)),0)</f>
        <v>0</v>
      </c>
      <c r="P680" s="314">
        <f ca="1">+IFERROR(INDEX('Hoja de Trabajo para listado'!$A$155:$Z$1048576,MATCH($A680,'Hoja de Trabajo para listado'!$A$155:$A$1048576,0),MATCH((CUADRO!P$5&amp;$E680),'Hoja de Trabajo para listado'!$A$151:$Z$151,0)),0)+IFERROR(INDEX('Hoja de Trabajo para listado'!$AB$155:$BA$1048576,MATCH($A680,'Hoja de Trabajo para listado'!$AB$155:$AB$1048576,0),MATCH((CUADRO!P$5&amp;$E680),'Hoja de Trabajo para listado'!$AB$151:$BA$151,0)),0)+IFERROR(INDEX('Hoja de Trabajo para listado'!$BC$155:$CB$1048576,MATCH($A680,'Hoja de Trabajo para listado'!$BC$155:$BC$1048576,0),MATCH((CUADRO!P$5&amp;$E680),'Hoja de Trabajo para listado'!$BC$151:$CB$151,0)),0)+IFERROR(INDEX('Hoja de Trabajo para listado'!$DE$153:$DG$274,MATCH($A680,'Hoja de Trabajo para listado'!$DE$153:$DE$1048576,0),MATCH((CUADRO!P$5&amp;$E680),'Hoja de Trabajo para listado'!$DE$151:$DG$151,0)),0)+IFERROR(INDEX('Hoja de Trabajo para listado'!$CD$155:$DC$1048576,MATCH($A680,'Hoja de Trabajo para listado'!$CD$155:$CD$1048576,0),MATCH((CUADRO!P$5&amp;$E680),'Hoja de Trabajo para listado'!$CD$151:$DC$151,0)),0)</f>
        <v>0</v>
      </c>
      <c r="Q680" s="314">
        <f ca="1">+IFERROR(INDEX('Hoja de Trabajo para listado'!$A$155:$Z$1048576,MATCH($A680,'Hoja de Trabajo para listado'!$A$155:$A$1048576,0),MATCH((CUADRO!Q$5&amp;$E680),'Hoja de Trabajo para listado'!$A$151:$Z$151,0)),0)+IFERROR(INDEX('Hoja de Trabajo para listado'!$AB$155:$BA$1048576,MATCH($A680,'Hoja de Trabajo para listado'!$AB$155:$AB$1048576,0),MATCH((CUADRO!Q$5&amp;$E680),'Hoja de Trabajo para listado'!$AB$151:$BA$151,0)),0)+IFERROR(INDEX('Hoja de Trabajo para listado'!$BC$155:$CB$1048576,MATCH($A680,'Hoja de Trabajo para listado'!$BC$155:$BC$1048576,0),MATCH((CUADRO!Q$5&amp;$E680),'Hoja de Trabajo para listado'!$BC$151:$CB$151,0)),0)+IFERROR(INDEX('Hoja de Trabajo para listado'!$DE$153:$DG$274,MATCH($A680,'Hoja de Trabajo para listado'!$DE$153:$DE$1048576,0),MATCH((CUADRO!Q$5&amp;$E680),'Hoja de Trabajo para listado'!$DE$151:$DG$151,0)),0)+IFERROR(INDEX('Hoja de Trabajo para listado'!$CD$155:$DC$1048576,MATCH($A680,'Hoja de Trabajo para listado'!$CD$155:$CD$1048576,0),MATCH((CUADRO!Q$5&amp;$E680),'Hoja de Trabajo para listado'!$CD$151:$DC$151,0)),0)</f>
        <v>0</v>
      </c>
      <c r="R680" s="314">
        <f t="shared" ca="1" si="20"/>
        <v>0</v>
      </c>
      <c r="S680" s="322"/>
      <c r="T680" s="314">
        <f ca="1">+T681</f>
        <v>0</v>
      </c>
      <c r="U680" s="313">
        <f t="shared" si="21"/>
        <v>1</v>
      </c>
      <c r="V680" s="319" t="str">
        <f>+VLOOKUP(A680,bd_lista!$A$3:$E$593,5,FALSE)</f>
        <v>Gobiernos Autonomos Municipales</v>
      </c>
      <c r="W680" s="425" t="str">
        <f>+V680</f>
        <v>Gobiernos Autonomos Municipales</v>
      </c>
    </row>
    <row r="681" spans="1:23" customFormat="1" ht="15" hidden="1" customHeight="1">
      <c r="A681" s="323">
        <v>1727</v>
      </c>
      <c r="B681" s="428"/>
      <c r="C681" s="318" t="str">
        <f>+VLOOKUP(A681,bd_lista!$A$3:$C$593,3,FALSE)</f>
        <v>Gobierno Autónomo Municipal de Moro Moro</v>
      </c>
      <c r="D681" s="430"/>
      <c r="E681" s="347" t="s">
        <v>1419</v>
      </c>
      <c r="F681" s="314">
        <f ca="1">+IFERROR(INDEX('Hoja de Trabajo para listado'!$A$155:$Z$1048576,MATCH($A681,'Hoja de Trabajo para listado'!$A$155:$A$1048576,0),MATCH((CUADRO!F$5&amp;$E681),'Hoja de Trabajo para listado'!$A$151:$Z$151,0)),0)+IFERROR(INDEX('Hoja de Trabajo para listado'!$AB$155:$BA$1048576,MATCH($A681,'Hoja de Trabajo para listado'!$AB$155:$AB$1048576,0),MATCH((CUADRO!F$5&amp;$E681),'Hoja de Trabajo para listado'!$AB$151:$BA$151,0)),0)+IFERROR(INDEX('Hoja de Trabajo para listado'!$BC$155:$CB$1048576,MATCH($A681,'Hoja de Trabajo para listado'!$BC$155:$BC$1048576,0),MATCH((CUADRO!F$5&amp;$E681),'Hoja de Trabajo para listado'!$BC$151:$CB$151,0)),0)+IFERROR(INDEX('Hoja de Trabajo para listado'!$DE$153:$DG$274,MATCH($A681,'Hoja de Trabajo para listado'!$DE$153:$DE$1048576,0),MATCH((CUADRO!F$5&amp;$E681),'Hoja de Trabajo para listado'!$DE$151:$DG$151,0)),0)+IFERROR(INDEX('Hoja de Trabajo para listado'!$CD$155:$DC$1048576,MATCH($A681,'Hoja de Trabajo para listado'!$CD$155:$CD$1048576,0),MATCH((CUADRO!F$5&amp;$E681),'Hoja de Trabajo para listado'!$CD$151:$DC$151,0)),0)</f>
        <v>0</v>
      </c>
      <c r="G681" s="314">
        <f ca="1">+IFERROR(INDEX('Hoja de Trabajo para listado'!$A$155:$Z$1048576,MATCH($A681,'Hoja de Trabajo para listado'!$A$155:$A$1048576,0),MATCH((CUADRO!G$5&amp;$E681),'Hoja de Trabajo para listado'!$A$151:$Z$151,0)),0)+IFERROR(INDEX('Hoja de Trabajo para listado'!$AB$155:$BA$1048576,MATCH($A681,'Hoja de Trabajo para listado'!$AB$155:$AB$1048576,0),MATCH((CUADRO!G$5&amp;$E681),'Hoja de Trabajo para listado'!$AB$151:$BA$151,0)),0)+IFERROR(INDEX('Hoja de Trabajo para listado'!$BC$155:$CB$1048576,MATCH($A681,'Hoja de Trabajo para listado'!$BC$155:$BC$1048576,0),MATCH((CUADRO!G$5&amp;$E681),'Hoja de Trabajo para listado'!$BC$151:$CB$151,0)),0)+IFERROR(INDEX('Hoja de Trabajo para listado'!$DE$153:$DG$274,MATCH($A681,'Hoja de Trabajo para listado'!$DE$153:$DE$1048576,0),MATCH((CUADRO!G$5&amp;$E681),'Hoja de Trabajo para listado'!$DE$151:$DG$151,0)),0)+IFERROR(INDEX('Hoja de Trabajo para listado'!$CD$155:$DC$1048576,MATCH($A681,'Hoja de Trabajo para listado'!$CD$155:$CD$1048576,0),MATCH((CUADRO!G$5&amp;$E681),'Hoja de Trabajo para listado'!$CD$151:$DC$151,0)),0)</f>
        <v>0</v>
      </c>
      <c r="H681" s="314">
        <f ca="1">+IFERROR(INDEX('Hoja de Trabajo para listado'!$A$155:$Z$1048576,MATCH($A681,'Hoja de Trabajo para listado'!$A$155:$A$1048576,0),MATCH((CUADRO!H$5&amp;$E681),'Hoja de Trabajo para listado'!$A$151:$Z$151,0)),0)+IFERROR(INDEX('Hoja de Trabajo para listado'!$AB$155:$BA$1048576,MATCH($A681,'Hoja de Trabajo para listado'!$AB$155:$AB$1048576,0),MATCH((CUADRO!H$5&amp;$E681),'Hoja de Trabajo para listado'!$AB$151:$BA$151,0)),0)+IFERROR(INDEX('Hoja de Trabajo para listado'!$BC$155:$CB$1048576,MATCH($A681,'Hoja de Trabajo para listado'!$BC$155:$BC$1048576,0),MATCH((CUADRO!H$5&amp;$E681),'Hoja de Trabajo para listado'!$BC$151:$CB$151,0)),0)+IFERROR(INDEX('Hoja de Trabajo para listado'!$DE$153:$DG$274,MATCH($A681,'Hoja de Trabajo para listado'!$DE$153:$DE$1048576,0),MATCH((CUADRO!H$5&amp;$E681),'Hoja de Trabajo para listado'!$DE$151:$DG$151,0)),0)+IFERROR(INDEX('Hoja de Trabajo para listado'!$CD$155:$DC$1048576,MATCH($A681,'Hoja de Trabajo para listado'!$CD$155:$CD$1048576,0),MATCH((CUADRO!H$5&amp;$E681),'Hoja de Trabajo para listado'!$CD$151:$DC$151,0)),0)</f>
        <v>0</v>
      </c>
      <c r="I681" s="314">
        <f ca="1">+IFERROR(INDEX('Hoja de Trabajo para listado'!$A$155:$Z$1048576,MATCH($A681,'Hoja de Trabajo para listado'!$A$155:$A$1048576,0),MATCH((CUADRO!I$5&amp;$E681),'Hoja de Trabajo para listado'!$A$151:$Z$151,0)),0)+IFERROR(INDEX('Hoja de Trabajo para listado'!$AB$155:$BA$1048576,MATCH($A681,'Hoja de Trabajo para listado'!$AB$155:$AB$1048576,0),MATCH((CUADRO!I$5&amp;$E681),'Hoja de Trabajo para listado'!$AB$151:$BA$151,0)),0)+IFERROR(INDEX('Hoja de Trabajo para listado'!$BC$155:$CB$1048576,MATCH($A681,'Hoja de Trabajo para listado'!$BC$155:$BC$1048576,0),MATCH((CUADRO!I$5&amp;$E681),'Hoja de Trabajo para listado'!$BC$151:$CB$151,0)),0)+IFERROR(INDEX('Hoja de Trabajo para listado'!$DE$153:$DG$274,MATCH($A681,'Hoja de Trabajo para listado'!$DE$153:$DE$1048576,0),MATCH((CUADRO!I$5&amp;$E681),'Hoja de Trabajo para listado'!$DE$151:$DG$151,0)),0)+IFERROR(INDEX('Hoja de Trabajo para listado'!$CD$155:$DC$1048576,MATCH($A681,'Hoja de Trabajo para listado'!$CD$155:$CD$1048576,0),MATCH((CUADRO!I$5&amp;$E681),'Hoja de Trabajo para listado'!$CD$151:$DC$151,0)),0)</f>
        <v>0</v>
      </c>
      <c r="J681" s="314">
        <f ca="1">+IFERROR(INDEX('Hoja de Trabajo para listado'!$A$155:$Z$1048576,MATCH($A681,'Hoja de Trabajo para listado'!$A$155:$A$1048576,0),MATCH((CUADRO!J$5&amp;$E681),'Hoja de Trabajo para listado'!$A$151:$Z$151,0)),0)+IFERROR(INDEX('Hoja de Trabajo para listado'!$AB$155:$BA$1048576,MATCH($A681,'Hoja de Trabajo para listado'!$AB$155:$AB$1048576,0),MATCH((CUADRO!J$5&amp;$E681),'Hoja de Trabajo para listado'!$AB$151:$BA$151,0)),0)+IFERROR(INDEX('Hoja de Trabajo para listado'!$BC$155:$CB$1048576,MATCH($A681,'Hoja de Trabajo para listado'!$BC$155:$BC$1048576,0),MATCH((CUADRO!J$5&amp;$E681),'Hoja de Trabajo para listado'!$BC$151:$CB$151,0)),0)+IFERROR(INDEX('Hoja de Trabajo para listado'!$DE$153:$DG$274,MATCH($A681,'Hoja de Trabajo para listado'!$DE$153:$DE$1048576,0),MATCH((CUADRO!J$5&amp;$E681),'Hoja de Trabajo para listado'!$DE$151:$DG$151,0)),0)+IFERROR(INDEX('Hoja de Trabajo para listado'!$CD$155:$DC$1048576,MATCH($A681,'Hoja de Trabajo para listado'!$CD$155:$CD$1048576,0),MATCH((CUADRO!J$5&amp;$E681),'Hoja de Trabajo para listado'!$CD$151:$DC$151,0)),0)</f>
        <v>0</v>
      </c>
      <c r="K681" s="314">
        <f ca="1">+IFERROR(INDEX('Hoja de Trabajo para listado'!$A$155:$Z$1048576,MATCH($A681,'Hoja de Trabajo para listado'!$A$155:$A$1048576,0),MATCH((CUADRO!K$5&amp;$E681),'Hoja de Trabajo para listado'!$A$151:$Z$151,0)),0)+IFERROR(INDEX('Hoja de Trabajo para listado'!$AB$155:$BA$1048576,MATCH($A681,'Hoja de Trabajo para listado'!$AB$155:$AB$1048576,0),MATCH((CUADRO!K$5&amp;$E681),'Hoja de Trabajo para listado'!$AB$151:$BA$151,0)),0)+IFERROR(INDEX('Hoja de Trabajo para listado'!$BC$155:$CB$1048576,MATCH($A681,'Hoja de Trabajo para listado'!$BC$155:$BC$1048576,0),MATCH((CUADRO!K$5&amp;$E681),'Hoja de Trabajo para listado'!$BC$151:$CB$151,0)),0)+IFERROR(INDEX('Hoja de Trabajo para listado'!$DE$153:$DG$274,MATCH($A681,'Hoja de Trabajo para listado'!$DE$153:$DE$1048576,0),MATCH((CUADRO!K$5&amp;$E681),'Hoja de Trabajo para listado'!$DE$151:$DG$151,0)),0)+IFERROR(INDEX('Hoja de Trabajo para listado'!$CD$155:$DC$1048576,MATCH($A681,'Hoja de Trabajo para listado'!$CD$155:$CD$1048576,0),MATCH((CUADRO!K$5&amp;$E681),'Hoja de Trabajo para listado'!$CD$151:$DC$151,0)),0)</f>
        <v>0</v>
      </c>
      <c r="L681" s="314">
        <f ca="1">+IFERROR(INDEX('Hoja de Trabajo para listado'!$A$155:$Z$1048576,MATCH($A681,'Hoja de Trabajo para listado'!$A$155:$A$1048576,0),MATCH((CUADRO!L$5&amp;$E681),'Hoja de Trabajo para listado'!$A$151:$Z$151,0)),0)+IFERROR(INDEX('Hoja de Trabajo para listado'!$AB$155:$BA$1048576,MATCH($A681,'Hoja de Trabajo para listado'!$AB$155:$AB$1048576,0),MATCH((CUADRO!L$5&amp;$E681),'Hoja de Trabajo para listado'!$AB$151:$BA$151,0)),0)+IFERROR(INDEX('Hoja de Trabajo para listado'!$BC$155:$CB$1048576,MATCH($A681,'Hoja de Trabajo para listado'!$BC$155:$BC$1048576,0),MATCH((CUADRO!L$5&amp;$E681),'Hoja de Trabajo para listado'!$BC$151:$CB$151,0)),0)+IFERROR(INDEX('Hoja de Trabajo para listado'!$DE$153:$DG$274,MATCH($A681,'Hoja de Trabajo para listado'!$DE$153:$DE$1048576,0),MATCH((CUADRO!L$5&amp;$E681),'Hoja de Trabajo para listado'!$DE$151:$DG$151,0)),0)+IFERROR(INDEX('Hoja de Trabajo para listado'!$CD$155:$DC$1048576,MATCH($A681,'Hoja de Trabajo para listado'!$CD$155:$CD$1048576,0),MATCH((CUADRO!L$5&amp;$E681),'Hoja de Trabajo para listado'!$CD$151:$DC$151,0)),0)</f>
        <v>0</v>
      </c>
      <c r="M681" s="314">
        <f ca="1">+IFERROR(INDEX('Hoja de Trabajo para listado'!$A$155:$Z$1048576,MATCH($A681,'Hoja de Trabajo para listado'!$A$155:$A$1048576,0),MATCH((CUADRO!M$5&amp;$E681),'Hoja de Trabajo para listado'!$A$151:$Z$151,0)),0)+IFERROR(INDEX('Hoja de Trabajo para listado'!$AB$155:$BA$1048576,MATCH($A681,'Hoja de Trabajo para listado'!$AB$155:$AB$1048576,0),MATCH((CUADRO!M$5&amp;$E681),'Hoja de Trabajo para listado'!$AB$151:$BA$151,0)),0)+IFERROR(INDEX('Hoja de Trabajo para listado'!$BC$155:$CB$1048576,MATCH($A681,'Hoja de Trabajo para listado'!$BC$155:$BC$1048576,0),MATCH((CUADRO!M$5&amp;$E681),'Hoja de Trabajo para listado'!$BC$151:$CB$151,0)),0)+IFERROR(INDEX('Hoja de Trabajo para listado'!$DE$153:$DG$274,MATCH($A681,'Hoja de Trabajo para listado'!$DE$153:$DE$1048576,0),MATCH((CUADRO!M$5&amp;$E681),'Hoja de Trabajo para listado'!$DE$151:$DG$151,0)),0)+IFERROR(INDEX('Hoja de Trabajo para listado'!$CD$155:$DC$1048576,MATCH($A681,'Hoja de Trabajo para listado'!$CD$155:$CD$1048576,0),MATCH((CUADRO!M$5&amp;$E681),'Hoja de Trabajo para listado'!$CD$151:$DC$151,0)),0)</f>
        <v>0</v>
      </c>
      <c r="N681" s="314">
        <f ca="1">+IFERROR(INDEX('Hoja de Trabajo para listado'!$A$155:$Z$1048576,MATCH($A681,'Hoja de Trabajo para listado'!$A$155:$A$1048576,0),MATCH((CUADRO!N$5&amp;$E681),'Hoja de Trabajo para listado'!$A$151:$Z$151,0)),0)+IFERROR(INDEX('Hoja de Trabajo para listado'!$AB$155:$BA$1048576,MATCH($A681,'Hoja de Trabajo para listado'!$AB$155:$AB$1048576,0),MATCH((CUADRO!N$5&amp;$E681),'Hoja de Trabajo para listado'!$AB$151:$BA$151,0)),0)+IFERROR(INDEX('Hoja de Trabajo para listado'!$BC$155:$CB$1048576,MATCH($A681,'Hoja de Trabajo para listado'!$BC$155:$BC$1048576,0),MATCH((CUADRO!N$5&amp;$E681),'Hoja de Trabajo para listado'!$BC$151:$CB$151,0)),0)+IFERROR(INDEX('Hoja de Trabajo para listado'!$DE$153:$DG$274,MATCH($A681,'Hoja de Trabajo para listado'!$DE$153:$DE$1048576,0),MATCH((CUADRO!N$5&amp;$E681),'Hoja de Trabajo para listado'!$DE$151:$DG$151,0)),0)+IFERROR(INDEX('Hoja de Trabajo para listado'!$CD$155:$DC$1048576,MATCH($A681,'Hoja de Trabajo para listado'!$CD$155:$CD$1048576,0),MATCH((CUADRO!N$5&amp;$E681),'Hoja de Trabajo para listado'!$CD$151:$DC$151,0)),0)</f>
        <v>0</v>
      </c>
      <c r="O681" s="314">
        <f ca="1">+IFERROR(INDEX('Hoja de Trabajo para listado'!$A$155:$Z$1048576,MATCH($A681,'Hoja de Trabajo para listado'!$A$155:$A$1048576,0),MATCH((CUADRO!O$5&amp;$E681),'Hoja de Trabajo para listado'!$A$151:$Z$151,0)),0)+IFERROR(INDEX('Hoja de Trabajo para listado'!$AB$155:$BA$1048576,MATCH($A681,'Hoja de Trabajo para listado'!$AB$155:$AB$1048576,0),MATCH((CUADRO!O$5&amp;$E681),'Hoja de Trabajo para listado'!$AB$151:$BA$151,0)),0)+IFERROR(INDEX('Hoja de Trabajo para listado'!$BC$155:$CB$1048576,MATCH($A681,'Hoja de Trabajo para listado'!$BC$155:$BC$1048576,0),MATCH((CUADRO!O$5&amp;$E681),'Hoja de Trabajo para listado'!$BC$151:$CB$151,0)),0)+IFERROR(INDEX('Hoja de Trabajo para listado'!$DE$153:$DG$274,MATCH($A681,'Hoja de Trabajo para listado'!$DE$153:$DE$1048576,0),MATCH((CUADRO!O$5&amp;$E681),'Hoja de Trabajo para listado'!$DE$151:$DG$151,0)),0)+IFERROR(INDEX('Hoja de Trabajo para listado'!$CD$155:$DC$1048576,MATCH($A681,'Hoja de Trabajo para listado'!$CD$155:$CD$1048576,0),MATCH((CUADRO!O$5&amp;$E681),'Hoja de Trabajo para listado'!$CD$151:$DC$151,0)),0)</f>
        <v>0</v>
      </c>
      <c r="P681" s="314">
        <f ca="1">+IFERROR(INDEX('Hoja de Trabajo para listado'!$A$155:$Z$1048576,MATCH($A681,'Hoja de Trabajo para listado'!$A$155:$A$1048576,0),MATCH((CUADRO!P$5&amp;$E681),'Hoja de Trabajo para listado'!$A$151:$Z$151,0)),0)+IFERROR(INDEX('Hoja de Trabajo para listado'!$AB$155:$BA$1048576,MATCH($A681,'Hoja de Trabajo para listado'!$AB$155:$AB$1048576,0),MATCH((CUADRO!P$5&amp;$E681),'Hoja de Trabajo para listado'!$AB$151:$BA$151,0)),0)+IFERROR(INDEX('Hoja de Trabajo para listado'!$BC$155:$CB$1048576,MATCH($A681,'Hoja de Trabajo para listado'!$BC$155:$BC$1048576,0),MATCH((CUADRO!P$5&amp;$E681),'Hoja de Trabajo para listado'!$BC$151:$CB$151,0)),0)+IFERROR(INDEX('Hoja de Trabajo para listado'!$DE$153:$DG$274,MATCH($A681,'Hoja de Trabajo para listado'!$DE$153:$DE$1048576,0),MATCH((CUADRO!P$5&amp;$E681),'Hoja de Trabajo para listado'!$DE$151:$DG$151,0)),0)+IFERROR(INDEX('Hoja de Trabajo para listado'!$CD$155:$DC$1048576,MATCH($A681,'Hoja de Trabajo para listado'!$CD$155:$CD$1048576,0),MATCH((CUADRO!P$5&amp;$E681),'Hoja de Trabajo para listado'!$CD$151:$DC$151,0)),0)</f>
        <v>0</v>
      </c>
      <c r="Q681" s="314">
        <f ca="1">+IFERROR(INDEX('Hoja de Trabajo para listado'!$A$155:$Z$1048576,MATCH($A681,'Hoja de Trabajo para listado'!$A$155:$A$1048576,0),MATCH((CUADRO!Q$5&amp;$E681),'Hoja de Trabajo para listado'!$A$151:$Z$151,0)),0)+IFERROR(INDEX('Hoja de Trabajo para listado'!$AB$155:$BA$1048576,MATCH($A681,'Hoja de Trabajo para listado'!$AB$155:$AB$1048576,0),MATCH((CUADRO!Q$5&amp;$E681),'Hoja de Trabajo para listado'!$AB$151:$BA$151,0)),0)+IFERROR(INDEX('Hoja de Trabajo para listado'!$BC$155:$CB$1048576,MATCH($A681,'Hoja de Trabajo para listado'!$BC$155:$BC$1048576,0),MATCH((CUADRO!Q$5&amp;$E681),'Hoja de Trabajo para listado'!$BC$151:$CB$151,0)),0)+IFERROR(INDEX('Hoja de Trabajo para listado'!$DE$153:$DG$274,MATCH($A681,'Hoja de Trabajo para listado'!$DE$153:$DE$1048576,0),MATCH((CUADRO!Q$5&amp;$E681),'Hoja de Trabajo para listado'!$DE$151:$DG$151,0)),0)+IFERROR(INDEX('Hoja de Trabajo para listado'!$CD$155:$DC$1048576,MATCH($A681,'Hoja de Trabajo para listado'!$CD$155:$CD$1048576,0),MATCH((CUADRO!Q$5&amp;$E681),'Hoja de Trabajo para listado'!$CD$151:$DC$151,0)),0)</f>
        <v>0</v>
      </c>
      <c r="R681" s="314">
        <f t="shared" ca="1" si="20"/>
        <v>0</v>
      </c>
      <c r="S681" s="322">
        <f ca="1">+R680+R681</f>
        <v>0</v>
      </c>
      <c r="T681" s="314">
        <f ca="1">+S681</f>
        <v>0</v>
      </c>
      <c r="U681" s="313">
        <f t="shared" si="21"/>
        <v>2</v>
      </c>
      <c r="V681" s="319" t="str">
        <f>+VLOOKUP(A681,bd_lista!$A$3:$E$593,5,FALSE)</f>
        <v>Gobiernos Autonomos Municipales</v>
      </c>
      <c r="W681" s="426"/>
    </row>
    <row r="682" spans="1:23" customFormat="1" ht="15" hidden="1" customHeight="1">
      <c r="A682" s="324">
        <v>1728</v>
      </c>
      <c r="B682" s="427">
        <f>+A682</f>
        <v>1728</v>
      </c>
      <c r="C682" s="318" t="str">
        <f>+VLOOKUP(A682,bd_lista!$A$3:$C$593,3,FALSE)</f>
        <v>Gobierno Autónomo Municipal de Postrer Valle</v>
      </c>
      <c r="D682" s="429" t="str">
        <f>+C682</f>
        <v>Gobierno Autónomo Municipal de Postrer Valle</v>
      </c>
      <c r="E682" s="346" t="s">
        <v>1418</v>
      </c>
      <c r="F682" s="314">
        <f ca="1">+IFERROR(INDEX('Hoja de Trabajo para listado'!$A$155:$Z$1048576,MATCH($A682,'Hoja de Trabajo para listado'!$A$155:$A$1048576,0),MATCH((CUADRO!F$5&amp;$E682),'Hoja de Trabajo para listado'!$A$151:$Z$151,0)),0)+IFERROR(INDEX('Hoja de Trabajo para listado'!$AB$155:$BA$1048576,MATCH($A682,'Hoja de Trabajo para listado'!$AB$155:$AB$1048576,0),MATCH((CUADRO!F$5&amp;$E682),'Hoja de Trabajo para listado'!$AB$151:$BA$151,0)),0)+IFERROR(INDEX('Hoja de Trabajo para listado'!$BC$155:$CB$1048576,MATCH($A682,'Hoja de Trabajo para listado'!$BC$155:$BC$1048576,0),MATCH((CUADRO!F$5&amp;$E682),'Hoja de Trabajo para listado'!$BC$151:$CB$151,0)),0)+IFERROR(INDEX('Hoja de Trabajo para listado'!$DE$153:$DG$274,MATCH($A682,'Hoja de Trabajo para listado'!$DE$153:$DE$1048576,0),MATCH((CUADRO!F$5&amp;$E682),'Hoja de Trabajo para listado'!$DE$151:$DG$151,0)),0)+IFERROR(INDEX('Hoja de Trabajo para listado'!$CD$155:$DC$1048576,MATCH($A682,'Hoja de Trabajo para listado'!$CD$155:$CD$1048576,0),MATCH((CUADRO!F$5&amp;$E682),'Hoja de Trabajo para listado'!$CD$151:$DC$151,0)),0)</f>
        <v>0</v>
      </c>
      <c r="G682" s="314">
        <f ca="1">+IFERROR(INDEX('Hoja de Trabajo para listado'!$A$155:$Z$1048576,MATCH($A682,'Hoja de Trabajo para listado'!$A$155:$A$1048576,0),MATCH((CUADRO!G$5&amp;$E682),'Hoja de Trabajo para listado'!$A$151:$Z$151,0)),0)+IFERROR(INDEX('Hoja de Trabajo para listado'!$AB$155:$BA$1048576,MATCH($A682,'Hoja de Trabajo para listado'!$AB$155:$AB$1048576,0),MATCH((CUADRO!G$5&amp;$E682),'Hoja de Trabajo para listado'!$AB$151:$BA$151,0)),0)+IFERROR(INDEX('Hoja de Trabajo para listado'!$BC$155:$CB$1048576,MATCH($A682,'Hoja de Trabajo para listado'!$BC$155:$BC$1048576,0),MATCH((CUADRO!G$5&amp;$E682),'Hoja de Trabajo para listado'!$BC$151:$CB$151,0)),0)+IFERROR(INDEX('Hoja de Trabajo para listado'!$DE$153:$DG$274,MATCH($A682,'Hoja de Trabajo para listado'!$DE$153:$DE$1048576,0),MATCH((CUADRO!G$5&amp;$E682),'Hoja de Trabajo para listado'!$DE$151:$DG$151,0)),0)+IFERROR(INDEX('Hoja de Trabajo para listado'!$CD$155:$DC$1048576,MATCH($A682,'Hoja de Trabajo para listado'!$CD$155:$CD$1048576,0),MATCH((CUADRO!G$5&amp;$E682),'Hoja de Trabajo para listado'!$CD$151:$DC$151,0)),0)</f>
        <v>0</v>
      </c>
      <c r="H682" s="314">
        <f ca="1">+IFERROR(INDEX('Hoja de Trabajo para listado'!$A$155:$Z$1048576,MATCH($A682,'Hoja de Trabajo para listado'!$A$155:$A$1048576,0),MATCH((CUADRO!H$5&amp;$E682),'Hoja de Trabajo para listado'!$A$151:$Z$151,0)),0)+IFERROR(INDEX('Hoja de Trabajo para listado'!$AB$155:$BA$1048576,MATCH($A682,'Hoja de Trabajo para listado'!$AB$155:$AB$1048576,0),MATCH((CUADRO!H$5&amp;$E682),'Hoja de Trabajo para listado'!$AB$151:$BA$151,0)),0)+IFERROR(INDEX('Hoja de Trabajo para listado'!$BC$155:$CB$1048576,MATCH($A682,'Hoja de Trabajo para listado'!$BC$155:$BC$1048576,0),MATCH((CUADRO!H$5&amp;$E682),'Hoja de Trabajo para listado'!$BC$151:$CB$151,0)),0)+IFERROR(INDEX('Hoja de Trabajo para listado'!$DE$153:$DG$274,MATCH($A682,'Hoja de Trabajo para listado'!$DE$153:$DE$1048576,0),MATCH((CUADRO!H$5&amp;$E682),'Hoja de Trabajo para listado'!$DE$151:$DG$151,0)),0)+IFERROR(INDEX('Hoja de Trabajo para listado'!$CD$155:$DC$1048576,MATCH($A682,'Hoja de Trabajo para listado'!$CD$155:$CD$1048576,0),MATCH((CUADRO!H$5&amp;$E682),'Hoja de Trabajo para listado'!$CD$151:$DC$151,0)),0)</f>
        <v>0</v>
      </c>
      <c r="I682" s="314">
        <f ca="1">+IFERROR(INDEX('Hoja de Trabajo para listado'!$A$155:$Z$1048576,MATCH($A682,'Hoja de Trabajo para listado'!$A$155:$A$1048576,0),MATCH((CUADRO!I$5&amp;$E682),'Hoja de Trabajo para listado'!$A$151:$Z$151,0)),0)+IFERROR(INDEX('Hoja de Trabajo para listado'!$AB$155:$BA$1048576,MATCH($A682,'Hoja de Trabajo para listado'!$AB$155:$AB$1048576,0),MATCH((CUADRO!I$5&amp;$E682),'Hoja de Trabajo para listado'!$AB$151:$BA$151,0)),0)+IFERROR(INDEX('Hoja de Trabajo para listado'!$BC$155:$CB$1048576,MATCH($A682,'Hoja de Trabajo para listado'!$BC$155:$BC$1048576,0),MATCH((CUADRO!I$5&amp;$E682),'Hoja de Trabajo para listado'!$BC$151:$CB$151,0)),0)+IFERROR(INDEX('Hoja de Trabajo para listado'!$DE$153:$DG$274,MATCH($A682,'Hoja de Trabajo para listado'!$DE$153:$DE$1048576,0),MATCH((CUADRO!I$5&amp;$E682),'Hoja de Trabajo para listado'!$DE$151:$DG$151,0)),0)+IFERROR(INDEX('Hoja de Trabajo para listado'!$CD$155:$DC$1048576,MATCH($A682,'Hoja de Trabajo para listado'!$CD$155:$CD$1048576,0),MATCH((CUADRO!I$5&amp;$E682),'Hoja de Trabajo para listado'!$CD$151:$DC$151,0)),0)</f>
        <v>0</v>
      </c>
      <c r="J682" s="314">
        <f ca="1">+IFERROR(INDEX('Hoja de Trabajo para listado'!$A$155:$Z$1048576,MATCH($A682,'Hoja de Trabajo para listado'!$A$155:$A$1048576,0),MATCH((CUADRO!J$5&amp;$E682),'Hoja de Trabajo para listado'!$A$151:$Z$151,0)),0)+IFERROR(INDEX('Hoja de Trabajo para listado'!$AB$155:$BA$1048576,MATCH($A682,'Hoja de Trabajo para listado'!$AB$155:$AB$1048576,0),MATCH((CUADRO!J$5&amp;$E682),'Hoja de Trabajo para listado'!$AB$151:$BA$151,0)),0)+IFERROR(INDEX('Hoja de Trabajo para listado'!$BC$155:$CB$1048576,MATCH($A682,'Hoja de Trabajo para listado'!$BC$155:$BC$1048576,0),MATCH((CUADRO!J$5&amp;$E682),'Hoja de Trabajo para listado'!$BC$151:$CB$151,0)),0)+IFERROR(INDEX('Hoja de Trabajo para listado'!$DE$153:$DG$274,MATCH($A682,'Hoja de Trabajo para listado'!$DE$153:$DE$1048576,0),MATCH((CUADRO!J$5&amp;$E682),'Hoja de Trabajo para listado'!$DE$151:$DG$151,0)),0)+IFERROR(INDEX('Hoja de Trabajo para listado'!$CD$155:$DC$1048576,MATCH($A682,'Hoja de Trabajo para listado'!$CD$155:$CD$1048576,0),MATCH((CUADRO!J$5&amp;$E682),'Hoja de Trabajo para listado'!$CD$151:$DC$151,0)),0)</f>
        <v>0</v>
      </c>
      <c r="K682" s="314">
        <f ca="1">+IFERROR(INDEX('Hoja de Trabajo para listado'!$A$155:$Z$1048576,MATCH($A682,'Hoja de Trabajo para listado'!$A$155:$A$1048576,0),MATCH((CUADRO!K$5&amp;$E682),'Hoja de Trabajo para listado'!$A$151:$Z$151,0)),0)+IFERROR(INDEX('Hoja de Trabajo para listado'!$AB$155:$BA$1048576,MATCH($A682,'Hoja de Trabajo para listado'!$AB$155:$AB$1048576,0),MATCH((CUADRO!K$5&amp;$E682),'Hoja de Trabajo para listado'!$AB$151:$BA$151,0)),0)+IFERROR(INDEX('Hoja de Trabajo para listado'!$BC$155:$CB$1048576,MATCH($A682,'Hoja de Trabajo para listado'!$BC$155:$BC$1048576,0),MATCH((CUADRO!K$5&amp;$E682),'Hoja de Trabajo para listado'!$BC$151:$CB$151,0)),0)+IFERROR(INDEX('Hoja de Trabajo para listado'!$DE$153:$DG$274,MATCH($A682,'Hoja de Trabajo para listado'!$DE$153:$DE$1048576,0),MATCH((CUADRO!K$5&amp;$E682),'Hoja de Trabajo para listado'!$DE$151:$DG$151,0)),0)+IFERROR(INDEX('Hoja de Trabajo para listado'!$CD$155:$DC$1048576,MATCH($A682,'Hoja de Trabajo para listado'!$CD$155:$CD$1048576,0),MATCH((CUADRO!K$5&amp;$E682),'Hoja de Trabajo para listado'!$CD$151:$DC$151,0)),0)</f>
        <v>0</v>
      </c>
      <c r="L682" s="314">
        <f ca="1">+IFERROR(INDEX('Hoja de Trabajo para listado'!$A$155:$Z$1048576,MATCH($A682,'Hoja de Trabajo para listado'!$A$155:$A$1048576,0),MATCH((CUADRO!L$5&amp;$E682),'Hoja de Trabajo para listado'!$A$151:$Z$151,0)),0)+IFERROR(INDEX('Hoja de Trabajo para listado'!$AB$155:$BA$1048576,MATCH($A682,'Hoja de Trabajo para listado'!$AB$155:$AB$1048576,0),MATCH((CUADRO!L$5&amp;$E682),'Hoja de Trabajo para listado'!$AB$151:$BA$151,0)),0)+IFERROR(INDEX('Hoja de Trabajo para listado'!$BC$155:$CB$1048576,MATCH($A682,'Hoja de Trabajo para listado'!$BC$155:$BC$1048576,0),MATCH((CUADRO!L$5&amp;$E682),'Hoja de Trabajo para listado'!$BC$151:$CB$151,0)),0)+IFERROR(INDEX('Hoja de Trabajo para listado'!$DE$153:$DG$274,MATCH($A682,'Hoja de Trabajo para listado'!$DE$153:$DE$1048576,0),MATCH((CUADRO!L$5&amp;$E682),'Hoja de Trabajo para listado'!$DE$151:$DG$151,0)),0)+IFERROR(INDEX('Hoja de Trabajo para listado'!$CD$155:$DC$1048576,MATCH($A682,'Hoja de Trabajo para listado'!$CD$155:$CD$1048576,0),MATCH((CUADRO!L$5&amp;$E682),'Hoja de Trabajo para listado'!$CD$151:$DC$151,0)),0)</f>
        <v>0</v>
      </c>
      <c r="M682" s="314">
        <f ca="1">+IFERROR(INDEX('Hoja de Trabajo para listado'!$A$155:$Z$1048576,MATCH($A682,'Hoja de Trabajo para listado'!$A$155:$A$1048576,0),MATCH((CUADRO!M$5&amp;$E682),'Hoja de Trabajo para listado'!$A$151:$Z$151,0)),0)+IFERROR(INDEX('Hoja de Trabajo para listado'!$AB$155:$BA$1048576,MATCH($A682,'Hoja de Trabajo para listado'!$AB$155:$AB$1048576,0),MATCH((CUADRO!M$5&amp;$E682),'Hoja de Trabajo para listado'!$AB$151:$BA$151,0)),0)+IFERROR(INDEX('Hoja de Trabajo para listado'!$BC$155:$CB$1048576,MATCH($A682,'Hoja de Trabajo para listado'!$BC$155:$BC$1048576,0),MATCH((CUADRO!M$5&amp;$E682),'Hoja de Trabajo para listado'!$BC$151:$CB$151,0)),0)+IFERROR(INDEX('Hoja de Trabajo para listado'!$DE$153:$DG$274,MATCH($A682,'Hoja de Trabajo para listado'!$DE$153:$DE$1048576,0),MATCH((CUADRO!M$5&amp;$E682),'Hoja de Trabajo para listado'!$DE$151:$DG$151,0)),0)+IFERROR(INDEX('Hoja de Trabajo para listado'!$CD$155:$DC$1048576,MATCH($A682,'Hoja de Trabajo para listado'!$CD$155:$CD$1048576,0),MATCH((CUADRO!M$5&amp;$E682),'Hoja de Trabajo para listado'!$CD$151:$DC$151,0)),0)</f>
        <v>0</v>
      </c>
      <c r="N682" s="314">
        <f ca="1">+IFERROR(INDEX('Hoja de Trabajo para listado'!$A$155:$Z$1048576,MATCH($A682,'Hoja de Trabajo para listado'!$A$155:$A$1048576,0),MATCH((CUADRO!N$5&amp;$E682),'Hoja de Trabajo para listado'!$A$151:$Z$151,0)),0)+IFERROR(INDEX('Hoja de Trabajo para listado'!$AB$155:$BA$1048576,MATCH($A682,'Hoja de Trabajo para listado'!$AB$155:$AB$1048576,0),MATCH((CUADRO!N$5&amp;$E682),'Hoja de Trabajo para listado'!$AB$151:$BA$151,0)),0)+IFERROR(INDEX('Hoja de Trabajo para listado'!$BC$155:$CB$1048576,MATCH($A682,'Hoja de Trabajo para listado'!$BC$155:$BC$1048576,0),MATCH((CUADRO!N$5&amp;$E682),'Hoja de Trabajo para listado'!$BC$151:$CB$151,0)),0)+IFERROR(INDEX('Hoja de Trabajo para listado'!$DE$153:$DG$274,MATCH($A682,'Hoja de Trabajo para listado'!$DE$153:$DE$1048576,0),MATCH((CUADRO!N$5&amp;$E682),'Hoja de Trabajo para listado'!$DE$151:$DG$151,0)),0)+IFERROR(INDEX('Hoja de Trabajo para listado'!$CD$155:$DC$1048576,MATCH($A682,'Hoja de Trabajo para listado'!$CD$155:$CD$1048576,0),MATCH((CUADRO!N$5&amp;$E682),'Hoja de Trabajo para listado'!$CD$151:$DC$151,0)),0)</f>
        <v>0</v>
      </c>
      <c r="O682" s="314">
        <f ca="1">+IFERROR(INDEX('Hoja de Trabajo para listado'!$A$155:$Z$1048576,MATCH($A682,'Hoja de Trabajo para listado'!$A$155:$A$1048576,0),MATCH((CUADRO!O$5&amp;$E682),'Hoja de Trabajo para listado'!$A$151:$Z$151,0)),0)+IFERROR(INDEX('Hoja de Trabajo para listado'!$AB$155:$BA$1048576,MATCH($A682,'Hoja de Trabajo para listado'!$AB$155:$AB$1048576,0),MATCH((CUADRO!O$5&amp;$E682),'Hoja de Trabajo para listado'!$AB$151:$BA$151,0)),0)+IFERROR(INDEX('Hoja de Trabajo para listado'!$BC$155:$CB$1048576,MATCH($A682,'Hoja de Trabajo para listado'!$BC$155:$BC$1048576,0),MATCH((CUADRO!O$5&amp;$E682),'Hoja de Trabajo para listado'!$BC$151:$CB$151,0)),0)+IFERROR(INDEX('Hoja de Trabajo para listado'!$DE$153:$DG$274,MATCH($A682,'Hoja de Trabajo para listado'!$DE$153:$DE$1048576,0),MATCH((CUADRO!O$5&amp;$E682),'Hoja de Trabajo para listado'!$DE$151:$DG$151,0)),0)+IFERROR(INDEX('Hoja de Trabajo para listado'!$CD$155:$DC$1048576,MATCH($A682,'Hoja de Trabajo para listado'!$CD$155:$CD$1048576,0),MATCH((CUADRO!O$5&amp;$E682),'Hoja de Trabajo para listado'!$CD$151:$DC$151,0)),0)</f>
        <v>0</v>
      </c>
      <c r="P682" s="314">
        <f ca="1">+IFERROR(INDEX('Hoja de Trabajo para listado'!$A$155:$Z$1048576,MATCH($A682,'Hoja de Trabajo para listado'!$A$155:$A$1048576,0),MATCH((CUADRO!P$5&amp;$E682),'Hoja de Trabajo para listado'!$A$151:$Z$151,0)),0)+IFERROR(INDEX('Hoja de Trabajo para listado'!$AB$155:$BA$1048576,MATCH($A682,'Hoja de Trabajo para listado'!$AB$155:$AB$1048576,0),MATCH((CUADRO!P$5&amp;$E682),'Hoja de Trabajo para listado'!$AB$151:$BA$151,0)),0)+IFERROR(INDEX('Hoja de Trabajo para listado'!$BC$155:$CB$1048576,MATCH($A682,'Hoja de Trabajo para listado'!$BC$155:$BC$1048576,0),MATCH((CUADRO!P$5&amp;$E682),'Hoja de Trabajo para listado'!$BC$151:$CB$151,0)),0)+IFERROR(INDEX('Hoja de Trabajo para listado'!$DE$153:$DG$274,MATCH($A682,'Hoja de Trabajo para listado'!$DE$153:$DE$1048576,0),MATCH((CUADRO!P$5&amp;$E682),'Hoja de Trabajo para listado'!$DE$151:$DG$151,0)),0)+IFERROR(INDEX('Hoja de Trabajo para listado'!$CD$155:$DC$1048576,MATCH($A682,'Hoja de Trabajo para listado'!$CD$155:$CD$1048576,0),MATCH((CUADRO!P$5&amp;$E682),'Hoja de Trabajo para listado'!$CD$151:$DC$151,0)),0)</f>
        <v>0</v>
      </c>
      <c r="Q682" s="314">
        <f ca="1">+IFERROR(INDEX('Hoja de Trabajo para listado'!$A$155:$Z$1048576,MATCH($A682,'Hoja de Trabajo para listado'!$A$155:$A$1048576,0),MATCH((CUADRO!Q$5&amp;$E682),'Hoja de Trabajo para listado'!$A$151:$Z$151,0)),0)+IFERROR(INDEX('Hoja de Trabajo para listado'!$AB$155:$BA$1048576,MATCH($A682,'Hoja de Trabajo para listado'!$AB$155:$AB$1048576,0),MATCH((CUADRO!Q$5&amp;$E682),'Hoja de Trabajo para listado'!$AB$151:$BA$151,0)),0)+IFERROR(INDEX('Hoja de Trabajo para listado'!$BC$155:$CB$1048576,MATCH($A682,'Hoja de Trabajo para listado'!$BC$155:$BC$1048576,0),MATCH((CUADRO!Q$5&amp;$E682),'Hoja de Trabajo para listado'!$BC$151:$CB$151,0)),0)+IFERROR(INDEX('Hoja de Trabajo para listado'!$DE$153:$DG$274,MATCH($A682,'Hoja de Trabajo para listado'!$DE$153:$DE$1048576,0),MATCH((CUADRO!Q$5&amp;$E682),'Hoja de Trabajo para listado'!$DE$151:$DG$151,0)),0)+IFERROR(INDEX('Hoja de Trabajo para listado'!$CD$155:$DC$1048576,MATCH($A682,'Hoja de Trabajo para listado'!$CD$155:$CD$1048576,0),MATCH((CUADRO!Q$5&amp;$E682),'Hoja de Trabajo para listado'!$CD$151:$DC$151,0)),0)</f>
        <v>0</v>
      </c>
      <c r="R682" s="314">
        <f t="shared" ca="1" si="20"/>
        <v>0</v>
      </c>
      <c r="S682" s="322"/>
      <c r="T682" s="314">
        <f ca="1">+T683</f>
        <v>0</v>
      </c>
      <c r="U682" s="313">
        <f t="shared" si="21"/>
        <v>1</v>
      </c>
      <c r="V682" s="319" t="str">
        <f>+VLOOKUP(A682,bd_lista!$A$3:$E$593,5,FALSE)</f>
        <v>Gobiernos Autonomos Municipales</v>
      </c>
      <c r="W682" s="425" t="str">
        <f>+V682</f>
        <v>Gobiernos Autonomos Municipales</v>
      </c>
    </row>
    <row r="683" spans="1:23" customFormat="1" ht="15" hidden="1" customHeight="1">
      <c r="A683" s="325">
        <v>1728</v>
      </c>
      <c r="B683" s="428"/>
      <c r="C683" s="318" t="str">
        <f>+VLOOKUP(A683,bd_lista!$A$3:$C$593,3,FALSE)</f>
        <v>Gobierno Autónomo Municipal de Postrer Valle</v>
      </c>
      <c r="D683" s="430"/>
      <c r="E683" s="347" t="s">
        <v>1419</v>
      </c>
      <c r="F683" s="314">
        <f ca="1">+IFERROR(INDEX('Hoja de Trabajo para listado'!$A$155:$Z$1048576,MATCH($A683,'Hoja de Trabajo para listado'!$A$155:$A$1048576,0),MATCH((CUADRO!F$5&amp;$E683),'Hoja de Trabajo para listado'!$A$151:$Z$151,0)),0)+IFERROR(INDEX('Hoja de Trabajo para listado'!$AB$155:$BA$1048576,MATCH($A683,'Hoja de Trabajo para listado'!$AB$155:$AB$1048576,0),MATCH((CUADRO!F$5&amp;$E683),'Hoja de Trabajo para listado'!$AB$151:$BA$151,0)),0)+IFERROR(INDEX('Hoja de Trabajo para listado'!$BC$155:$CB$1048576,MATCH($A683,'Hoja de Trabajo para listado'!$BC$155:$BC$1048576,0),MATCH((CUADRO!F$5&amp;$E683),'Hoja de Trabajo para listado'!$BC$151:$CB$151,0)),0)+IFERROR(INDEX('Hoja de Trabajo para listado'!$DE$153:$DG$274,MATCH($A683,'Hoja de Trabajo para listado'!$DE$153:$DE$1048576,0),MATCH((CUADRO!F$5&amp;$E683),'Hoja de Trabajo para listado'!$DE$151:$DG$151,0)),0)+IFERROR(INDEX('Hoja de Trabajo para listado'!$CD$155:$DC$1048576,MATCH($A683,'Hoja de Trabajo para listado'!$CD$155:$CD$1048576,0),MATCH((CUADRO!F$5&amp;$E683),'Hoja de Trabajo para listado'!$CD$151:$DC$151,0)),0)</f>
        <v>0</v>
      </c>
      <c r="G683" s="314">
        <f ca="1">+IFERROR(INDEX('Hoja de Trabajo para listado'!$A$155:$Z$1048576,MATCH($A683,'Hoja de Trabajo para listado'!$A$155:$A$1048576,0),MATCH((CUADRO!G$5&amp;$E683),'Hoja de Trabajo para listado'!$A$151:$Z$151,0)),0)+IFERROR(INDEX('Hoja de Trabajo para listado'!$AB$155:$BA$1048576,MATCH($A683,'Hoja de Trabajo para listado'!$AB$155:$AB$1048576,0),MATCH((CUADRO!G$5&amp;$E683),'Hoja de Trabajo para listado'!$AB$151:$BA$151,0)),0)+IFERROR(INDEX('Hoja de Trabajo para listado'!$BC$155:$CB$1048576,MATCH($A683,'Hoja de Trabajo para listado'!$BC$155:$BC$1048576,0),MATCH((CUADRO!G$5&amp;$E683),'Hoja de Trabajo para listado'!$BC$151:$CB$151,0)),0)+IFERROR(INDEX('Hoja de Trabajo para listado'!$DE$153:$DG$274,MATCH($A683,'Hoja de Trabajo para listado'!$DE$153:$DE$1048576,0),MATCH((CUADRO!G$5&amp;$E683),'Hoja de Trabajo para listado'!$DE$151:$DG$151,0)),0)+IFERROR(INDEX('Hoja de Trabajo para listado'!$CD$155:$DC$1048576,MATCH($A683,'Hoja de Trabajo para listado'!$CD$155:$CD$1048576,0),MATCH((CUADRO!G$5&amp;$E683),'Hoja de Trabajo para listado'!$CD$151:$DC$151,0)),0)</f>
        <v>0</v>
      </c>
      <c r="H683" s="314">
        <f ca="1">+IFERROR(INDEX('Hoja de Trabajo para listado'!$A$155:$Z$1048576,MATCH($A683,'Hoja de Trabajo para listado'!$A$155:$A$1048576,0),MATCH((CUADRO!H$5&amp;$E683),'Hoja de Trabajo para listado'!$A$151:$Z$151,0)),0)+IFERROR(INDEX('Hoja de Trabajo para listado'!$AB$155:$BA$1048576,MATCH($A683,'Hoja de Trabajo para listado'!$AB$155:$AB$1048576,0),MATCH((CUADRO!H$5&amp;$E683),'Hoja de Trabajo para listado'!$AB$151:$BA$151,0)),0)+IFERROR(INDEX('Hoja de Trabajo para listado'!$BC$155:$CB$1048576,MATCH($A683,'Hoja de Trabajo para listado'!$BC$155:$BC$1048576,0),MATCH((CUADRO!H$5&amp;$E683),'Hoja de Trabajo para listado'!$BC$151:$CB$151,0)),0)+IFERROR(INDEX('Hoja de Trabajo para listado'!$DE$153:$DG$274,MATCH($A683,'Hoja de Trabajo para listado'!$DE$153:$DE$1048576,0),MATCH((CUADRO!H$5&amp;$E683),'Hoja de Trabajo para listado'!$DE$151:$DG$151,0)),0)+IFERROR(INDEX('Hoja de Trabajo para listado'!$CD$155:$DC$1048576,MATCH($A683,'Hoja de Trabajo para listado'!$CD$155:$CD$1048576,0),MATCH((CUADRO!H$5&amp;$E683),'Hoja de Trabajo para listado'!$CD$151:$DC$151,0)),0)</f>
        <v>0</v>
      </c>
      <c r="I683" s="314">
        <f ca="1">+IFERROR(INDEX('Hoja de Trabajo para listado'!$A$155:$Z$1048576,MATCH($A683,'Hoja de Trabajo para listado'!$A$155:$A$1048576,0),MATCH((CUADRO!I$5&amp;$E683),'Hoja de Trabajo para listado'!$A$151:$Z$151,0)),0)+IFERROR(INDEX('Hoja de Trabajo para listado'!$AB$155:$BA$1048576,MATCH($A683,'Hoja de Trabajo para listado'!$AB$155:$AB$1048576,0),MATCH((CUADRO!I$5&amp;$E683),'Hoja de Trabajo para listado'!$AB$151:$BA$151,0)),0)+IFERROR(INDEX('Hoja de Trabajo para listado'!$BC$155:$CB$1048576,MATCH($A683,'Hoja de Trabajo para listado'!$BC$155:$BC$1048576,0),MATCH((CUADRO!I$5&amp;$E683),'Hoja de Trabajo para listado'!$BC$151:$CB$151,0)),0)+IFERROR(INDEX('Hoja de Trabajo para listado'!$DE$153:$DG$274,MATCH($A683,'Hoja de Trabajo para listado'!$DE$153:$DE$1048576,0),MATCH((CUADRO!I$5&amp;$E683),'Hoja de Trabajo para listado'!$DE$151:$DG$151,0)),0)+IFERROR(INDEX('Hoja de Trabajo para listado'!$CD$155:$DC$1048576,MATCH($A683,'Hoja de Trabajo para listado'!$CD$155:$CD$1048576,0),MATCH((CUADRO!I$5&amp;$E683),'Hoja de Trabajo para listado'!$CD$151:$DC$151,0)),0)</f>
        <v>0</v>
      </c>
      <c r="J683" s="314">
        <f ca="1">+IFERROR(INDEX('Hoja de Trabajo para listado'!$A$155:$Z$1048576,MATCH($A683,'Hoja de Trabajo para listado'!$A$155:$A$1048576,0),MATCH((CUADRO!J$5&amp;$E683),'Hoja de Trabajo para listado'!$A$151:$Z$151,0)),0)+IFERROR(INDEX('Hoja de Trabajo para listado'!$AB$155:$BA$1048576,MATCH($A683,'Hoja de Trabajo para listado'!$AB$155:$AB$1048576,0),MATCH((CUADRO!J$5&amp;$E683),'Hoja de Trabajo para listado'!$AB$151:$BA$151,0)),0)+IFERROR(INDEX('Hoja de Trabajo para listado'!$BC$155:$CB$1048576,MATCH($A683,'Hoja de Trabajo para listado'!$BC$155:$BC$1048576,0),MATCH((CUADRO!J$5&amp;$E683),'Hoja de Trabajo para listado'!$BC$151:$CB$151,0)),0)+IFERROR(INDEX('Hoja de Trabajo para listado'!$DE$153:$DG$274,MATCH($A683,'Hoja de Trabajo para listado'!$DE$153:$DE$1048576,0),MATCH((CUADRO!J$5&amp;$E683),'Hoja de Trabajo para listado'!$DE$151:$DG$151,0)),0)+IFERROR(INDEX('Hoja de Trabajo para listado'!$CD$155:$DC$1048576,MATCH($A683,'Hoja de Trabajo para listado'!$CD$155:$CD$1048576,0),MATCH((CUADRO!J$5&amp;$E683),'Hoja de Trabajo para listado'!$CD$151:$DC$151,0)),0)</f>
        <v>0</v>
      </c>
      <c r="K683" s="314">
        <f ca="1">+IFERROR(INDEX('Hoja de Trabajo para listado'!$A$155:$Z$1048576,MATCH($A683,'Hoja de Trabajo para listado'!$A$155:$A$1048576,0),MATCH((CUADRO!K$5&amp;$E683),'Hoja de Trabajo para listado'!$A$151:$Z$151,0)),0)+IFERROR(INDEX('Hoja de Trabajo para listado'!$AB$155:$BA$1048576,MATCH($A683,'Hoja de Trabajo para listado'!$AB$155:$AB$1048576,0),MATCH((CUADRO!K$5&amp;$E683),'Hoja de Trabajo para listado'!$AB$151:$BA$151,0)),0)+IFERROR(INDEX('Hoja de Trabajo para listado'!$BC$155:$CB$1048576,MATCH($A683,'Hoja de Trabajo para listado'!$BC$155:$BC$1048576,0),MATCH((CUADRO!K$5&amp;$E683),'Hoja de Trabajo para listado'!$BC$151:$CB$151,0)),0)+IFERROR(INDEX('Hoja de Trabajo para listado'!$DE$153:$DG$274,MATCH($A683,'Hoja de Trabajo para listado'!$DE$153:$DE$1048576,0),MATCH((CUADRO!K$5&amp;$E683),'Hoja de Trabajo para listado'!$DE$151:$DG$151,0)),0)+IFERROR(INDEX('Hoja de Trabajo para listado'!$CD$155:$DC$1048576,MATCH($A683,'Hoja de Trabajo para listado'!$CD$155:$CD$1048576,0),MATCH((CUADRO!K$5&amp;$E683),'Hoja de Trabajo para listado'!$CD$151:$DC$151,0)),0)</f>
        <v>0</v>
      </c>
      <c r="L683" s="314">
        <f ca="1">+IFERROR(INDEX('Hoja de Trabajo para listado'!$A$155:$Z$1048576,MATCH($A683,'Hoja de Trabajo para listado'!$A$155:$A$1048576,0),MATCH((CUADRO!L$5&amp;$E683),'Hoja de Trabajo para listado'!$A$151:$Z$151,0)),0)+IFERROR(INDEX('Hoja de Trabajo para listado'!$AB$155:$BA$1048576,MATCH($A683,'Hoja de Trabajo para listado'!$AB$155:$AB$1048576,0),MATCH((CUADRO!L$5&amp;$E683),'Hoja de Trabajo para listado'!$AB$151:$BA$151,0)),0)+IFERROR(INDEX('Hoja de Trabajo para listado'!$BC$155:$CB$1048576,MATCH($A683,'Hoja de Trabajo para listado'!$BC$155:$BC$1048576,0),MATCH((CUADRO!L$5&amp;$E683),'Hoja de Trabajo para listado'!$BC$151:$CB$151,0)),0)+IFERROR(INDEX('Hoja de Trabajo para listado'!$DE$153:$DG$274,MATCH($A683,'Hoja de Trabajo para listado'!$DE$153:$DE$1048576,0),MATCH((CUADRO!L$5&amp;$E683),'Hoja de Trabajo para listado'!$DE$151:$DG$151,0)),0)+IFERROR(INDEX('Hoja de Trabajo para listado'!$CD$155:$DC$1048576,MATCH($A683,'Hoja de Trabajo para listado'!$CD$155:$CD$1048576,0),MATCH((CUADRO!L$5&amp;$E683),'Hoja de Trabajo para listado'!$CD$151:$DC$151,0)),0)</f>
        <v>0</v>
      </c>
      <c r="M683" s="314">
        <f ca="1">+IFERROR(INDEX('Hoja de Trabajo para listado'!$A$155:$Z$1048576,MATCH($A683,'Hoja de Trabajo para listado'!$A$155:$A$1048576,0),MATCH((CUADRO!M$5&amp;$E683),'Hoja de Trabajo para listado'!$A$151:$Z$151,0)),0)+IFERROR(INDEX('Hoja de Trabajo para listado'!$AB$155:$BA$1048576,MATCH($A683,'Hoja de Trabajo para listado'!$AB$155:$AB$1048576,0),MATCH((CUADRO!M$5&amp;$E683),'Hoja de Trabajo para listado'!$AB$151:$BA$151,0)),0)+IFERROR(INDEX('Hoja de Trabajo para listado'!$BC$155:$CB$1048576,MATCH($A683,'Hoja de Trabajo para listado'!$BC$155:$BC$1048576,0),MATCH((CUADRO!M$5&amp;$E683),'Hoja de Trabajo para listado'!$BC$151:$CB$151,0)),0)+IFERROR(INDEX('Hoja de Trabajo para listado'!$DE$153:$DG$274,MATCH($A683,'Hoja de Trabajo para listado'!$DE$153:$DE$1048576,0),MATCH((CUADRO!M$5&amp;$E683),'Hoja de Trabajo para listado'!$DE$151:$DG$151,0)),0)+IFERROR(INDEX('Hoja de Trabajo para listado'!$CD$155:$DC$1048576,MATCH($A683,'Hoja de Trabajo para listado'!$CD$155:$CD$1048576,0),MATCH((CUADRO!M$5&amp;$E683),'Hoja de Trabajo para listado'!$CD$151:$DC$151,0)),0)</f>
        <v>0</v>
      </c>
      <c r="N683" s="314">
        <f ca="1">+IFERROR(INDEX('Hoja de Trabajo para listado'!$A$155:$Z$1048576,MATCH($A683,'Hoja de Trabajo para listado'!$A$155:$A$1048576,0),MATCH((CUADRO!N$5&amp;$E683),'Hoja de Trabajo para listado'!$A$151:$Z$151,0)),0)+IFERROR(INDEX('Hoja de Trabajo para listado'!$AB$155:$BA$1048576,MATCH($A683,'Hoja de Trabajo para listado'!$AB$155:$AB$1048576,0),MATCH((CUADRO!N$5&amp;$E683),'Hoja de Trabajo para listado'!$AB$151:$BA$151,0)),0)+IFERROR(INDEX('Hoja de Trabajo para listado'!$BC$155:$CB$1048576,MATCH($A683,'Hoja de Trabajo para listado'!$BC$155:$BC$1048576,0),MATCH((CUADRO!N$5&amp;$E683),'Hoja de Trabajo para listado'!$BC$151:$CB$151,0)),0)+IFERROR(INDEX('Hoja de Trabajo para listado'!$DE$153:$DG$274,MATCH($A683,'Hoja de Trabajo para listado'!$DE$153:$DE$1048576,0),MATCH((CUADRO!N$5&amp;$E683),'Hoja de Trabajo para listado'!$DE$151:$DG$151,0)),0)+IFERROR(INDEX('Hoja de Trabajo para listado'!$CD$155:$DC$1048576,MATCH($A683,'Hoja de Trabajo para listado'!$CD$155:$CD$1048576,0),MATCH((CUADRO!N$5&amp;$E683),'Hoja de Trabajo para listado'!$CD$151:$DC$151,0)),0)</f>
        <v>0</v>
      </c>
      <c r="O683" s="314">
        <f ca="1">+IFERROR(INDEX('Hoja de Trabajo para listado'!$A$155:$Z$1048576,MATCH($A683,'Hoja de Trabajo para listado'!$A$155:$A$1048576,0),MATCH((CUADRO!O$5&amp;$E683),'Hoja de Trabajo para listado'!$A$151:$Z$151,0)),0)+IFERROR(INDEX('Hoja de Trabajo para listado'!$AB$155:$BA$1048576,MATCH($A683,'Hoja de Trabajo para listado'!$AB$155:$AB$1048576,0),MATCH((CUADRO!O$5&amp;$E683),'Hoja de Trabajo para listado'!$AB$151:$BA$151,0)),0)+IFERROR(INDEX('Hoja de Trabajo para listado'!$BC$155:$CB$1048576,MATCH($A683,'Hoja de Trabajo para listado'!$BC$155:$BC$1048576,0),MATCH((CUADRO!O$5&amp;$E683),'Hoja de Trabajo para listado'!$BC$151:$CB$151,0)),0)+IFERROR(INDEX('Hoja de Trabajo para listado'!$DE$153:$DG$274,MATCH($A683,'Hoja de Trabajo para listado'!$DE$153:$DE$1048576,0),MATCH((CUADRO!O$5&amp;$E683),'Hoja de Trabajo para listado'!$DE$151:$DG$151,0)),0)+IFERROR(INDEX('Hoja de Trabajo para listado'!$CD$155:$DC$1048576,MATCH($A683,'Hoja de Trabajo para listado'!$CD$155:$CD$1048576,0),MATCH((CUADRO!O$5&amp;$E683),'Hoja de Trabajo para listado'!$CD$151:$DC$151,0)),0)</f>
        <v>0</v>
      </c>
      <c r="P683" s="314">
        <f ca="1">+IFERROR(INDEX('Hoja de Trabajo para listado'!$A$155:$Z$1048576,MATCH($A683,'Hoja de Trabajo para listado'!$A$155:$A$1048576,0),MATCH((CUADRO!P$5&amp;$E683),'Hoja de Trabajo para listado'!$A$151:$Z$151,0)),0)+IFERROR(INDEX('Hoja de Trabajo para listado'!$AB$155:$BA$1048576,MATCH($A683,'Hoja de Trabajo para listado'!$AB$155:$AB$1048576,0),MATCH((CUADRO!P$5&amp;$E683),'Hoja de Trabajo para listado'!$AB$151:$BA$151,0)),0)+IFERROR(INDEX('Hoja de Trabajo para listado'!$BC$155:$CB$1048576,MATCH($A683,'Hoja de Trabajo para listado'!$BC$155:$BC$1048576,0),MATCH((CUADRO!P$5&amp;$E683),'Hoja de Trabajo para listado'!$BC$151:$CB$151,0)),0)+IFERROR(INDEX('Hoja de Trabajo para listado'!$DE$153:$DG$274,MATCH($A683,'Hoja de Trabajo para listado'!$DE$153:$DE$1048576,0),MATCH((CUADRO!P$5&amp;$E683),'Hoja de Trabajo para listado'!$DE$151:$DG$151,0)),0)+IFERROR(INDEX('Hoja de Trabajo para listado'!$CD$155:$DC$1048576,MATCH($A683,'Hoja de Trabajo para listado'!$CD$155:$CD$1048576,0),MATCH((CUADRO!P$5&amp;$E683),'Hoja de Trabajo para listado'!$CD$151:$DC$151,0)),0)</f>
        <v>0</v>
      </c>
      <c r="Q683" s="314">
        <f ca="1">+IFERROR(INDEX('Hoja de Trabajo para listado'!$A$155:$Z$1048576,MATCH($A683,'Hoja de Trabajo para listado'!$A$155:$A$1048576,0),MATCH((CUADRO!Q$5&amp;$E683),'Hoja de Trabajo para listado'!$A$151:$Z$151,0)),0)+IFERROR(INDEX('Hoja de Trabajo para listado'!$AB$155:$BA$1048576,MATCH($A683,'Hoja de Trabajo para listado'!$AB$155:$AB$1048576,0),MATCH((CUADRO!Q$5&amp;$E683),'Hoja de Trabajo para listado'!$AB$151:$BA$151,0)),0)+IFERROR(INDEX('Hoja de Trabajo para listado'!$BC$155:$CB$1048576,MATCH($A683,'Hoja de Trabajo para listado'!$BC$155:$BC$1048576,0),MATCH((CUADRO!Q$5&amp;$E683),'Hoja de Trabajo para listado'!$BC$151:$CB$151,0)),0)+IFERROR(INDEX('Hoja de Trabajo para listado'!$DE$153:$DG$274,MATCH($A683,'Hoja de Trabajo para listado'!$DE$153:$DE$1048576,0),MATCH((CUADRO!Q$5&amp;$E683),'Hoja de Trabajo para listado'!$DE$151:$DG$151,0)),0)+IFERROR(INDEX('Hoja de Trabajo para listado'!$CD$155:$DC$1048576,MATCH($A683,'Hoja de Trabajo para listado'!$CD$155:$CD$1048576,0),MATCH((CUADRO!Q$5&amp;$E683),'Hoja de Trabajo para listado'!$CD$151:$DC$151,0)),0)</f>
        <v>0</v>
      </c>
      <c r="R683" s="314">
        <f t="shared" ca="1" si="20"/>
        <v>0</v>
      </c>
      <c r="S683" s="322">
        <f ca="1">+R682+R683</f>
        <v>0</v>
      </c>
      <c r="T683" s="314">
        <f ca="1">+S683</f>
        <v>0</v>
      </c>
      <c r="U683" s="313">
        <f t="shared" si="21"/>
        <v>2</v>
      </c>
      <c r="V683" s="319" t="str">
        <f>+VLOOKUP(A683,bd_lista!$A$3:$E$593,5,FALSE)</f>
        <v>Gobiernos Autonomos Municipales</v>
      </c>
      <c r="W683" s="426"/>
    </row>
    <row r="684" spans="1:23" customFormat="1" ht="15" hidden="1" customHeight="1">
      <c r="A684" s="323">
        <v>1729</v>
      </c>
      <c r="B684" s="427">
        <f>+A684</f>
        <v>1729</v>
      </c>
      <c r="C684" s="318" t="str">
        <f>+VLOOKUP(A684,bd_lista!$A$3:$C$593,3,FALSE)</f>
        <v>Gobierno Autónomo Municipal de Pucara</v>
      </c>
      <c r="D684" s="429" t="str">
        <f>+C684</f>
        <v>Gobierno Autónomo Municipal de Pucara</v>
      </c>
      <c r="E684" s="346" t="s">
        <v>1418</v>
      </c>
      <c r="F684" s="314">
        <f ca="1">+IFERROR(INDEX('Hoja de Trabajo para listado'!$A$155:$Z$1048576,MATCH($A684,'Hoja de Trabajo para listado'!$A$155:$A$1048576,0),MATCH((CUADRO!F$5&amp;$E684),'Hoja de Trabajo para listado'!$A$151:$Z$151,0)),0)+IFERROR(INDEX('Hoja de Trabajo para listado'!$AB$155:$BA$1048576,MATCH($A684,'Hoja de Trabajo para listado'!$AB$155:$AB$1048576,0),MATCH((CUADRO!F$5&amp;$E684),'Hoja de Trabajo para listado'!$AB$151:$BA$151,0)),0)+IFERROR(INDEX('Hoja de Trabajo para listado'!$BC$155:$CB$1048576,MATCH($A684,'Hoja de Trabajo para listado'!$BC$155:$BC$1048576,0),MATCH((CUADRO!F$5&amp;$E684),'Hoja de Trabajo para listado'!$BC$151:$CB$151,0)),0)+IFERROR(INDEX('Hoja de Trabajo para listado'!$DE$153:$DG$274,MATCH($A684,'Hoja de Trabajo para listado'!$DE$153:$DE$1048576,0),MATCH((CUADRO!F$5&amp;$E684),'Hoja de Trabajo para listado'!$DE$151:$DG$151,0)),0)+IFERROR(INDEX('Hoja de Trabajo para listado'!$CD$155:$DC$1048576,MATCH($A684,'Hoja de Trabajo para listado'!$CD$155:$CD$1048576,0),MATCH((CUADRO!F$5&amp;$E684),'Hoja de Trabajo para listado'!$CD$151:$DC$151,0)),0)</f>
        <v>0</v>
      </c>
      <c r="G684" s="314">
        <f ca="1">+IFERROR(INDEX('Hoja de Trabajo para listado'!$A$155:$Z$1048576,MATCH($A684,'Hoja de Trabajo para listado'!$A$155:$A$1048576,0),MATCH((CUADRO!G$5&amp;$E684),'Hoja de Trabajo para listado'!$A$151:$Z$151,0)),0)+IFERROR(INDEX('Hoja de Trabajo para listado'!$AB$155:$BA$1048576,MATCH($A684,'Hoja de Trabajo para listado'!$AB$155:$AB$1048576,0),MATCH((CUADRO!G$5&amp;$E684),'Hoja de Trabajo para listado'!$AB$151:$BA$151,0)),0)+IFERROR(INDEX('Hoja de Trabajo para listado'!$BC$155:$CB$1048576,MATCH($A684,'Hoja de Trabajo para listado'!$BC$155:$BC$1048576,0),MATCH((CUADRO!G$5&amp;$E684),'Hoja de Trabajo para listado'!$BC$151:$CB$151,0)),0)+IFERROR(INDEX('Hoja de Trabajo para listado'!$DE$153:$DG$274,MATCH($A684,'Hoja de Trabajo para listado'!$DE$153:$DE$1048576,0),MATCH((CUADRO!G$5&amp;$E684),'Hoja de Trabajo para listado'!$DE$151:$DG$151,0)),0)+IFERROR(INDEX('Hoja de Trabajo para listado'!$CD$155:$DC$1048576,MATCH($A684,'Hoja de Trabajo para listado'!$CD$155:$CD$1048576,0),MATCH((CUADRO!G$5&amp;$E684),'Hoja de Trabajo para listado'!$CD$151:$DC$151,0)),0)</f>
        <v>0</v>
      </c>
      <c r="H684" s="314">
        <f ca="1">+IFERROR(INDEX('Hoja de Trabajo para listado'!$A$155:$Z$1048576,MATCH($A684,'Hoja de Trabajo para listado'!$A$155:$A$1048576,0),MATCH((CUADRO!H$5&amp;$E684),'Hoja de Trabajo para listado'!$A$151:$Z$151,0)),0)+IFERROR(INDEX('Hoja de Trabajo para listado'!$AB$155:$BA$1048576,MATCH($A684,'Hoja de Trabajo para listado'!$AB$155:$AB$1048576,0),MATCH((CUADRO!H$5&amp;$E684),'Hoja de Trabajo para listado'!$AB$151:$BA$151,0)),0)+IFERROR(INDEX('Hoja de Trabajo para listado'!$BC$155:$CB$1048576,MATCH($A684,'Hoja de Trabajo para listado'!$BC$155:$BC$1048576,0),MATCH((CUADRO!H$5&amp;$E684),'Hoja de Trabajo para listado'!$BC$151:$CB$151,0)),0)+IFERROR(INDEX('Hoja de Trabajo para listado'!$DE$153:$DG$274,MATCH($A684,'Hoja de Trabajo para listado'!$DE$153:$DE$1048576,0),MATCH((CUADRO!H$5&amp;$E684),'Hoja de Trabajo para listado'!$DE$151:$DG$151,0)),0)+IFERROR(INDEX('Hoja de Trabajo para listado'!$CD$155:$DC$1048576,MATCH($A684,'Hoja de Trabajo para listado'!$CD$155:$CD$1048576,0),MATCH((CUADRO!H$5&amp;$E684),'Hoja de Trabajo para listado'!$CD$151:$DC$151,0)),0)</f>
        <v>0</v>
      </c>
      <c r="I684" s="314">
        <f ca="1">+IFERROR(INDEX('Hoja de Trabajo para listado'!$A$155:$Z$1048576,MATCH($A684,'Hoja de Trabajo para listado'!$A$155:$A$1048576,0),MATCH((CUADRO!I$5&amp;$E684),'Hoja de Trabajo para listado'!$A$151:$Z$151,0)),0)+IFERROR(INDEX('Hoja de Trabajo para listado'!$AB$155:$BA$1048576,MATCH($A684,'Hoja de Trabajo para listado'!$AB$155:$AB$1048576,0),MATCH((CUADRO!I$5&amp;$E684),'Hoja de Trabajo para listado'!$AB$151:$BA$151,0)),0)+IFERROR(INDEX('Hoja de Trabajo para listado'!$BC$155:$CB$1048576,MATCH($A684,'Hoja de Trabajo para listado'!$BC$155:$BC$1048576,0),MATCH((CUADRO!I$5&amp;$E684),'Hoja de Trabajo para listado'!$BC$151:$CB$151,0)),0)+IFERROR(INDEX('Hoja de Trabajo para listado'!$DE$153:$DG$274,MATCH($A684,'Hoja de Trabajo para listado'!$DE$153:$DE$1048576,0),MATCH((CUADRO!I$5&amp;$E684),'Hoja de Trabajo para listado'!$DE$151:$DG$151,0)),0)+IFERROR(INDEX('Hoja de Trabajo para listado'!$CD$155:$DC$1048576,MATCH($A684,'Hoja de Trabajo para listado'!$CD$155:$CD$1048576,0),MATCH((CUADRO!I$5&amp;$E684),'Hoja de Trabajo para listado'!$CD$151:$DC$151,0)),0)</f>
        <v>0</v>
      </c>
      <c r="J684" s="314">
        <f ca="1">+IFERROR(INDEX('Hoja de Trabajo para listado'!$A$155:$Z$1048576,MATCH($A684,'Hoja de Trabajo para listado'!$A$155:$A$1048576,0),MATCH((CUADRO!J$5&amp;$E684),'Hoja de Trabajo para listado'!$A$151:$Z$151,0)),0)+IFERROR(INDEX('Hoja de Trabajo para listado'!$AB$155:$BA$1048576,MATCH($A684,'Hoja de Trabajo para listado'!$AB$155:$AB$1048576,0),MATCH((CUADRO!J$5&amp;$E684),'Hoja de Trabajo para listado'!$AB$151:$BA$151,0)),0)+IFERROR(INDEX('Hoja de Trabajo para listado'!$BC$155:$CB$1048576,MATCH($A684,'Hoja de Trabajo para listado'!$BC$155:$BC$1048576,0),MATCH((CUADRO!J$5&amp;$E684),'Hoja de Trabajo para listado'!$BC$151:$CB$151,0)),0)+IFERROR(INDEX('Hoja de Trabajo para listado'!$DE$153:$DG$274,MATCH($A684,'Hoja de Trabajo para listado'!$DE$153:$DE$1048576,0),MATCH((CUADRO!J$5&amp;$E684),'Hoja de Trabajo para listado'!$DE$151:$DG$151,0)),0)+IFERROR(INDEX('Hoja de Trabajo para listado'!$CD$155:$DC$1048576,MATCH($A684,'Hoja de Trabajo para listado'!$CD$155:$CD$1048576,0),MATCH((CUADRO!J$5&amp;$E684),'Hoja de Trabajo para listado'!$CD$151:$DC$151,0)),0)</f>
        <v>0</v>
      </c>
      <c r="K684" s="314">
        <f ca="1">+IFERROR(INDEX('Hoja de Trabajo para listado'!$A$155:$Z$1048576,MATCH($A684,'Hoja de Trabajo para listado'!$A$155:$A$1048576,0),MATCH((CUADRO!K$5&amp;$E684),'Hoja de Trabajo para listado'!$A$151:$Z$151,0)),0)+IFERROR(INDEX('Hoja de Trabajo para listado'!$AB$155:$BA$1048576,MATCH($A684,'Hoja de Trabajo para listado'!$AB$155:$AB$1048576,0),MATCH((CUADRO!K$5&amp;$E684),'Hoja de Trabajo para listado'!$AB$151:$BA$151,0)),0)+IFERROR(INDEX('Hoja de Trabajo para listado'!$BC$155:$CB$1048576,MATCH($A684,'Hoja de Trabajo para listado'!$BC$155:$BC$1048576,0),MATCH((CUADRO!K$5&amp;$E684),'Hoja de Trabajo para listado'!$BC$151:$CB$151,0)),0)+IFERROR(INDEX('Hoja de Trabajo para listado'!$DE$153:$DG$274,MATCH($A684,'Hoja de Trabajo para listado'!$DE$153:$DE$1048576,0),MATCH((CUADRO!K$5&amp;$E684),'Hoja de Trabajo para listado'!$DE$151:$DG$151,0)),0)+IFERROR(INDEX('Hoja de Trabajo para listado'!$CD$155:$DC$1048576,MATCH($A684,'Hoja de Trabajo para listado'!$CD$155:$CD$1048576,0),MATCH((CUADRO!K$5&amp;$E684),'Hoja de Trabajo para listado'!$CD$151:$DC$151,0)),0)</f>
        <v>0</v>
      </c>
      <c r="L684" s="314">
        <f ca="1">+IFERROR(INDEX('Hoja de Trabajo para listado'!$A$155:$Z$1048576,MATCH($A684,'Hoja de Trabajo para listado'!$A$155:$A$1048576,0),MATCH((CUADRO!L$5&amp;$E684),'Hoja de Trabajo para listado'!$A$151:$Z$151,0)),0)+IFERROR(INDEX('Hoja de Trabajo para listado'!$AB$155:$BA$1048576,MATCH($A684,'Hoja de Trabajo para listado'!$AB$155:$AB$1048576,0),MATCH((CUADRO!L$5&amp;$E684),'Hoja de Trabajo para listado'!$AB$151:$BA$151,0)),0)+IFERROR(INDEX('Hoja de Trabajo para listado'!$BC$155:$CB$1048576,MATCH($A684,'Hoja de Trabajo para listado'!$BC$155:$BC$1048576,0),MATCH((CUADRO!L$5&amp;$E684),'Hoja de Trabajo para listado'!$BC$151:$CB$151,0)),0)+IFERROR(INDEX('Hoja de Trabajo para listado'!$DE$153:$DG$274,MATCH($A684,'Hoja de Trabajo para listado'!$DE$153:$DE$1048576,0),MATCH((CUADRO!L$5&amp;$E684),'Hoja de Trabajo para listado'!$DE$151:$DG$151,0)),0)+IFERROR(INDEX('Hoja de Trabajo para listado'!$CD$155:$DC$1048576,MATCH($A684,'Hoja de Trabajo para listado'!$CD$155:$CD$1048576,0),MATCH((CUADRO!L$5&amp;$E684),'Hoja de Trabajo para listado'!$CD$151:$DC$151,0)),0)</f>
        <v>0</v>
      </c>
      <c r="M684" s="314">
        <f ca="1">+IFERROR(INDEX('Hoja de Trabajo para listado'!$A$155:$Z$1048576,MATCH($A684,'Hoja de Trabajo para listado'!$A$155:$A$1048576,0),MATCH((CUADRO!M$5&amp;$E684),'Hoja de Trabajo para listado'!$A$151:$Z$151,0)),0)+IFERROR(INDEX('Hoja de Trabajo para listado'!$AB$155:$BA$1048576,MATCH($A684,'Hoja de Trabajo para listado'!$AB$155:$AB$1048576,0),MATCH((CUADRO!M$5&amp;$E684),'Hoja de Trabajo para listado'!$AB$151:$BA$151,0)),0)+IFERROR(INDEX('Hoja de Trabajo para listado'!$BC$155:$CB$1048576,MATCH($A684,'Hoja de Trabajo para listado'!$BC$155:$BC$1048576,0),MATCH((CUADRO!M$5&amp;$E684),'Hoja de Trabajo para listado'!$BC$151:$CB$151,0)),0)+IFERROR(INDEX('Hoja de Trabajo para listado'!$DE$153:$DG$274,MATCH($A684,'Hoja de Trabajo para listado'!$DE$153:$DE$1048576,0),MATCH((CUADRO!M$5&amp;$E684),'Hoja de Trabajo para listado'!$DE$151:$DG$151,0)),0)+IFERROR(INDEX('Hoja de Trabajo para listado'!$CD$155:$DC$1048576,MATCH($A684,'Hoja de Trabajo para listado'!$CD$155:$CD$1048576,0),MATCH((CUADRO!M$5&amp;$E684),'Hoja de Trabajo para listado'!$CD$151:$DC$151,0)),0)</f>
        <v>0</v>
      </c>
      <c r="N684" s="314">
        <f ca="1">+IFERROR(INDEX('Hoja de Trabajo para listado'!$A$155:$Z$1048576,MATCH($A684,'Hoja de Trabajo para listado'!$A$155:$A$1048576,0),MATCH((CUADRO!N$5&amp;$E684),'Hoja de Trabajo para listado'!$A$151:$Z$151,0)),0)+IFERROR(INDEX('Hoja de Trabajo para listado'!$AB$155:$BA$1048576,MATCH($A684,'Hoja de Trabajo para listado'!$AB$155:$AB$1048576,0),MATCH((CUADRO!N$5&amp;$E684),'Hoja de Trabajo para listado'!$AB$151:$BA$151,0)),0)+IFERROR(INDEX('Hoja de Trabajo para listado'!$BC$155:$CB$1048576,MATCH($A684,'Hoja de Trabajo para listado'!$BC$155:$BC$1048576,0),MATCH((CUADRO!N$5&amp;$E684),'Hoja de Trabajo para listado'!$BC$151:$CB$151,0)),0)+IFERROR(INDEX('Hoja de Trabajo para listado'!$DE$153:$DG$274,MATCH($A684,'Hoja de Trabajo para listado'!$DE$153:$DE$1048576,0),MATCH((CUADRO!N$5&amp;$E684),'Hoja de Trabajo para listado'!$DE$151:$DG$151,0)),0)+IFERROR(INDEX('Hoja de Trabajo para listado'!$CD$155:$DC$1048576,MATCH($A684,'Hoja de Trabajo para listado'!$CD$155:$CD$1048576,0),MATCH((CUADRO!N$5&amp;$E684),'Hoja de Trabajo para listado'!$CD$151:$DC$151,0)),0)</f>
        <v>0</v>
      </c>
      <c r="O684" s="314">
        <f ca="1">+IFERROR(INDEX('Hoja de Trabajo para listado'!$A$155:$Z$1048576,MATCH($A684,'Hoja de Trabajo para listado'!$A$155:$A$1048576,0),MATCH((CUADRO!O$5&amp;$E684),'Hoja de Trabajo para listado'!$A$151:$Z$151,0)),0)+IFERROR(INDEX('Hoja de Trabajo para listado'!$AB$155:$BA$1048576,MATCH($A684,'Hoja de Trabajo para listado'!$AB$155:$AB$1048576,0),MATCH((CUADRO!O$5&amp;$E684),'Hoja de Trabajo para listado'!$AB$151:$BA$151,0)),0)+IFERROR(INDEX('Hoja de Trabajo para listado'!$BC$155:$CB$1048576,MATCH($A684,'Hoja de Trabajo para listado'!$BC$155:$BC$1048576,0),MATCH((CUADRO!O$5&amp;$E684),'Hoja de Trabajo para listado'!$BC$151:$CB$151,0)),0)+IFERROR(INDEX('Hoja de Trabajo para listado'!$DE$153:$DG$274,MATCH($A684,'Hoja de Trabajo para listado'!$DE$153:$DE$1048576,0),MATCH((CUADRO!O$5&amp;$E684),'Hoja de Trabajo para listado'!$DE$151:$DG$151,0)),0)+IFERROR(INDEX('Hoja de Trabajo para listado'!$CD$155:$DC$1048576,MATCH($A684,'Hoja de Trabajo para listado'!$CD$155:$CD$1048576,0),MATCH((CUADRO!O$5&amp;$E684),'Hoja de Trabajo para listado'!$CD$151:$DC$151,0)),0)</f>
        <v>0</v>
      </c>
      <c r="P684" s="314">
        <f ca="1">+IFERROR(INDEX('Hoja de Trabajo para listado'!$A$155:$Z$1048576,MATCH($A684,'Hoja de Trabajo para listado'!$A$155:$A$1048576,0),MATCH((CUADRO!P$5&amp;$E684),'Hoja de Trabajo para listado'!$A$151:$Z$151,0)),0)+IFERROR(INDEX('Hoja de Trabajo para listado'!$AB$155:$BA$1048576,MATCH($A684,'Hoja de Trabajo para listado'!$AB$155:$AB$1048576,0),MATCH((CUADRO!P$5&amp;$E684),'Hoja de Trabajo para listado'!$AB$151:$BA$151,0)),0)+IFERROR(INDEX('Hoja de Trabajo para listado'!$BC$155:$CB$1048576,MATCH($A684,'Hoja de Trabajo para listado'!$BC$155:$BC$1048576,0),MATCH((CUADRO!P$5&amp;$E684),'Hoja de Trabajo para listado'!$BC$151:$CB$151,0)),0)+IFERROR(INDEX('Hoja de Trabajo para listado'!$DE$153:$DG$274,MATCH($A684,'Hoja de Trabajo para listado'!$DE$153:$DE$1048576,0),MATCH((CUADRO!P$5&amp;$E684),'Hoja de Trabajo para listado'!$DE$151:$DG$151,0)),0)+IFERROR(INDEX('Hoja de Trabajo para listado'!$CD$155:$DC$1048576,MATCH($A684,'Hoja de Trabajo para listado'!$CD$155:$CD$1048576,0),MATCH((CUADRO!P$5&amp;$E684),'Hoja de Trabajo para listado'!$CD$151:$DC$151,0)),0)</f>
        <v>0</v>
      </c>
      <c r="Q684" s="314">
        <f ca="1">+IFERROR(INDEX('Hoja de Trabajo para listado'!$A$155:$Z$1048576,MATCH($A684,'Hoja de Trabajo para listado'!$A$155:$A$1048576,0),MATCH((CUADRO!Q$5&amp;$E684),'Hoja de Trabajo para listado'!$A$151:$Z$151,0)),0)+IFERROR(INDEX('Hoja de Trabajo para listado'!$AB$155:$BA$1048576,MATCH($A684,'Hoja de Trabajo para listado'!$AB$155:$AB$1048576,0),MATCH((CUADRO!Q$5&amp;$E684),'Hoja de Trabajo para listado'!$AB$151:$BA$151,0)),0)+IFERROR(INDEX('Hoja de Trabajo para listado'!$BC$155:$CB$1048576,MATCH($A684,'Hoja de Trabajo para listado'!$BC$155:$BC$1048576,0),MATCH((CUADRO!Q$5&amp;$E684),'Hoja de Trabajo para listado'!$BC$151:$CB$151,0)),0)+IFERROR(INDEX('Hoja de Trabajo para listado'!$DE$153:$DG$274,MATCH($A684,'Hoja de Trabajo para listado'!$DE$153:$DE$1048576,0),MATCH((CUADRO!Q$5&amp;$E684),'Hoja de Trabajo para listado'!$DE$151:$DG$151,0)),0)+IFERROR(INDEX('Hoja de Trabajo para listado'!$CD$155:$DC$1048576,MATCH($A684,'Hoja de Trabajo para listado'!$CD$155:$CD$1048576,0),MATCH((CUADRO!Q$5&amp;$E684),'Hoja de Trabajo para listado'!$CD$151:$DC$151,0)),0)</f>
        <v>0</v>
      </c>
      <c r="R684" s="314">
        <f t="shared" ca="1" si="20"/>
        <v>0</v>
      </c>
      <c r="S684" s="322"/>
      <c r="T684" s="314">
        <f ca="1">+T685</f>
        <v>0</v>
      </c>
      <c r="U684" s="313">
        <f t="shared" si="21"/>
        <v>1</v>
      </c>
      <c r="V684" s="319" t="str">
        <f>+VLOOKUP(A684,bd_lista!$A$3:$E$593,5,FALSE)</f>
        <v>Gobiernos Autonomos Municipales</v>
      </c>
      <c r="W684" s="425" t="str">
        <f>+V684</f>
        <v>Gobiernos Autonomos Municipales</v>
      </c>
    </row>
    <row r="685" spans="1:23" customFormat="1" ht="15" hidden="1" customHeight="1">
      <c r="A685" s="323">
        <v>1729</v>
      </c>
      <c r="B685" s="428"/>
      <c r="C685" s="318" t="str">
        <f>+VLOOKUP(A685,bd_lista!$A$3:$C$593,3,FALSE)</f>
        <v>Gobierno Autónomo Municipal de Pucara</v>
      </c>
      <c r="D685" s="430"/>
      <c r="E685" s="347" t="s">
        <v>1419</v>
      </c>
      <c r="F685" s="314">
        <f ca="1">+IFERROR(INDEX('Hoja de Trabajo para listado'!$A$155:$Z$1048576,MATCH($A685,'Hoja de Trabajo para listado'!$A$155:$A$1048576,0),MATCH((CUADRO!F$5&amp;$E685),'Hoja de Trabajo para listado'!$A$151:$Z$151,0)),0)+IFERROR(INDEX('Hoja de Trabajo para listado'!$AB$155:$BA$1048576,MATCH($A685,'Hoja de Trabajo para listado'!$AB$155:$AB$1048576,0),MATCH((CUADRO!F$5&amp;$E685),'Hoja de Trabajo para listado'!$AB$151:$BA$151,0)),0)+IFERROR(INDEX('Hoja de Trabajo para listado'!$BC$155:$CB$1048576,MATCH($A685,'Hoja de Trabajo para listado'!$BC$155:$BC$1048576,0),MATCH((CUADRO!F$5&amp;$E685),'Hoja de Trabajo para listado'!$BC$151:$CB$151,0)),0)+IFERROR(INDEX('Hoja de Trabajo para listado'!$DE$153:$DG$274,MATCH($A685,'Hoja de Trabajo para listado'!$DE$153:$DE$1048576,0),MATCH((CUADRO!F$5&amp;$E685),'Hoja de Trabajo para listado'!$DE$151:$DG$151,0)),0)+IFERROR(INDEX('Hoja de Trabajo para listado'!$CD$155:$DC$1048576,MATCH($A685,'Hoja de Trabajo para listado'!$CD$155:$CD$1048576,0),MATCH((CUADRO!F$5&amp;$E685),'Hoja de Trabajo para listado'!$CD$151:$DC$151,0)),0)</f>
        <v>0</v>
      </c>
      <c r="G685" s="314">
        <f ca="1">+IFERROR(INDEX('Hoja de Trabajo para listado'!$A$155:$Z$1048576,MATCH($A685,'Hoja de Trabajo para listado'!$A$155:$A$1048576,0),MATCH((CUADRO!G$5&amp;$E685),'Hoja de Trabajo para listado'!$A$151:$Z$151,0)),0)+IFERROR(INDEX('Hoja de Trabajo para listado'!$AB$155:$BA$1048576,MATCH($A685,'Hoja de Trabajo para listado'!$AB$155:$AB$1048576,0),MATCH((CUADRO!G$5&amp;$E685),'Hoja de Trabajo para listado'!$AB$151:$BA$151,0)),0)+IFERROR(INDEX('Hoja de Trabajo para listado'!$BC$155:$CB$1048576,MATCH($A685,'Hoja de Trabajo para listado'!$BC$155:$BC$1048576,0),MATCH((CUADRO!G$5&amp;$E685),'Hoja de Trabajo para listado'!$BC$151:$CB$151,0)),0)+IFERROR(INDEX('Hoja de Trabajo para listado'!$DE$153:$DG$274,MATCH($A685,'Hoja de Trabajo para listado'!$DE$153:$DE$1048576,0),MATCH((CUADRO!G$5&amp;$E685),'Hoja de Trabajo para listado'!$DE$151:$DG$151,0)),0)+IFERROR(INDEX('Hoja de Trabajo para listado'!$CD$155:$DC$1048576,MATCH($A685,'Hoja de Trabajo para listado'!$CD$155:$CD$1048576,0),MATCH((CUADRO!G$5&amp;$E685),'Hoja de Trabajo para listado'!$CD$151:$DC$151,0)),0)</f>
        <v>0</v>
      </c>
      <c r="H685" s="314">
        <f ca="1">+IFERROR(INDEX('Hoja de Trabajo para listado'!$A$155:$Z$1048576,MATCH($A685,'Hoja de Trabajo para listado'!$A$155:$A$1048576,0),MATCH((CUADRO!H$5&amp;$E685),'Hoja de Trabajo para listado'!$A$151:$Z$151,0)),0)+IFERROR(INDEX('Hoja de Trabajo para listado'!$AB$155:$BA$1048576,MATCH($A685,'Hoja de Trabajo para listado'!$AB$155:$AB$1048576,0),MATCH((CUADRO!H$5&amp;$E685),'Hoja de Trabajo para listado'!$AB$151:$BA$151,0)),0)+IFERROR(INDEX('Hoja de Trabajo para listado'!$BC$155:$CB$1048576,MATCH($A685,'Hoja de Trabajo para listado'!$BC$155:$BC$1048576,0),MATCH((CUADRO!H$5&amp;$E685),'Hoja de Trabajo para listado'!$BC$151:$CB$151,0)),0)+IFERROR(INDEX('Hoja de Trabajo para listado'!$DE$153:$DG$274,MATCH($A685,'Hoja de Trabajo para listado'!$DE$153:$DE$1048576,0),MATCH((CUADRO!H$5&amp;$E685),'Hoja de Trabajo para listado'!$DE$151:$DG$151,0)),0)+IFERROR(INDEX('Hoja de Trabajo para listado'!$CD$155:$DC$1048576,MATCH($A685,'Hoja de Trabajo para listado'!$CD$155:$CD$1048576,0),MATCH((CUADRO!H$5&amp;$E685),'Hoja de Trabajo para listado'!$CD$151:$DC$151,0)),0)</f>
        <v>0</v>
      </c>
      <c r="I685" s="314">
        <f ca="1">+IFERROR(INDEX('Hoja de Trabajo para listado'!$A$155:$Z$1048576,MATCH($A685,'Hoja de Trabajo para listado'!$A$155:$A$1048576,0),MATCH((CUADRO!I$5&amp;$E685),'Hoja de Trabajo para listado'!$A$151:$Z$151,0)),0)+IFERROR(INDEX('Hoja de Trabajo para listado'!$AB$155:$BA$1048576,MATCH($A685,'Hoja de Trabajo para listado'!$AB$155:$AB$1048576,0),MATCH((CUADRO!I$5&amp;$E685),'Hoja de Trabajo para listado'!$AB$151:$BA$151,0)),0)+IFERROR(INDEX('Hoja de Trabajo para listado'!$BC$155:$CB$1048576,MATCH($A685,'Hoja de Trabajo para listado'!$BC$155:$BC$1048576,0),MATCH((CUADRO!I$5&amp;$E685),'Hoja de Trabajo para listado'!$BC$151:$CB$151,0)),0)+IFERROR(INDEX('Hoja de Trabajo para listado'!$DE$153:$DG$274,MATCH($A685,'Hoja de Trabajo para listado'!$DE$153:$DE$1048576,0),MATCH((CUADRO!I$5&amp;$E685),'Hoja de Trabajo para listado'!$DE$151:$DG$151,0)),0)+IFERROR(INDEX('Hoja de Trabajo para listado'!$CD$155:$DC$1048576,MATCH($A685,'Hoja de Trabajo para listado'!$CD$155:$CD$1048576,0),MATCH((CUADRO!I$5&amp;$E685),'Hoja de Trabajo para listado'!$CD$151:$DC$151,0)),0)</f>
        <v>0</v>
      </c>
      <c r="J685" s="314">
        <f ca="1">+IFERROR(INDEX('Hoja de Trabajo para listado'!$A$155:$Z$1048576,MATCH($A685,'Hoja de Trabajo para listado'!$A$155:$A$1048576,0),MATCH((CUADRO!J$5&amp;$E685),'Hoja de Trabajo para listado'!$A$151:$Z$151,0)),0)+IFERROR(INDEX('Hoja de Trabajo para listado'!$AB$155:$BA$1048576,MATCH($A685,'Hoja de Trabajo para listado'!$AB$155:$AB$1048576,0),MATCH((CUADRO!J$5&amp;$E685),'Hoja de Trabajo para listado'!$AB$151:$BA$151,0)),0)+IFERROR(INDEX('Hoja de Trabajo para listado'!$BC$155:$CB$1048576,MATCH($A685,'Hoja de Trabajo para listado'!$BC$155:$BC$1048576,0),MATCH((CUADRO!J$5&amp;$E685),'Hoja de Trabajo para listado'!$BC$151:$CB$151,0)),0)+IFERROR(INDEX('Hoja de Trabajo para listado'!$DE$153:$DG$274,MATCH($A685,'Hoja de Trabajo para listado'!$DE$153:$DE$1048576,0),MATCH((CUADRO!J$5&amp;$E685),'Hoja de Trabajo para listado'!$DE$151:$DG$151,0)),0)+IFERROR(INDEX('Hoja de Trabajo para listado'!$CD$155:$DC$1048576,MATCH($A685,'Hoja de Trabajo para listado'!$CD$155:$CD$1048576,0),MATCH((CUADRO!J$5&amp;$E685),'Hoja de Trabajo para listado'!$CD$151:$DC$151,0)),0)</f>
        <v>0</v>
      </c>
      <c r="K685" s="314">
        <f ca="1">+IFERROR(INDEX('Hoja de Trabajo para listado'!$A$155:$Z$1048576,MATCH($A685,'Hoja de Trabajo para listado'!$A$155:$A$1048576,0),MATCH((CUADRO!K$5&amp;$E685),'Hoja de Trabajo para listado'!$A$151:$Z$151,0)),0)+IFERROR(INDEX('Hoja de Trabajo para listado'!$AB$155:$BA$1048576,MATCH($A685,'Hoja de Trabajo para listado'!$AB$155:$AB$1048576,0),MATCH((CUADRO!K$5&amp;$E685),'Hoja de Trabajo para listado'!$AB$151:$BA$151,0)),0)+IFERROR(INDEX('Hoja de Trabajo para listado'!$BC$155:$CB$1048576,MATCH($A685,'Hoja de Trabajo para listado'!$BC$155:$BC$1048576,0),MATCH((CUADRO!K$5&amp;$E685),'Hoja de Trabajo para listado'!$BC$151:$CB$151,0)),0)+IFERROR(INDEX('Hoja de Trabajo para listado'!$DE$153:$DG$274,MATCH($A685,'Hoja de Trabajo para listado'!$DE$153:$DE$1048576,0),MATCH((CUADRO!K$5&amp;$E685),'Hoja de Trabajo para listado'!$DE$151:$DG$151,0)),0)+IFERROR(INDEX('Hoja de Trabajo para listado'!$CD$155:$DC$1048576,MATCH($A685,'Hoja de Trabajo para listado'!$CD$155:$CD$1048576,0),MATCH((CUADRO!K$5&amp;$E685),'Hoja de Trabajo para listado'!$CD$151:$DC$151,0)),0)</f>
        <v>0</v>
      </c>
      <c r="L685" s="314">
        <f ca="1">+IFERROR(INDEX('Hoja de Trabajo para listado'!$A$155:$Z$1048576,MATCH($A685,'Hoja de Trabajo para listado'!$A$155:$A$1048576,0),MATCH((CUADRO!L$5&amp;$E685),'Hoja de Trabajo para listado'!$A$151:$Z$151,0)),0)+IFERROR(INDEX('Hoja de Trabajo para listado'!$AB$155:$BA$1048576,MATCH($A685,'Hoja de Trabajo para listado'!$AB$155:$AB$1048576,0),MATCH((CUADRO!L$5&amp;$E685),'Hoja de Trabajo para listado'!$AB$151:$BA$151,0)),0)+IFERROR(INDEX('Hoja de Trabajo para listado'!$BC$155:$CB$1048576,MATCH($A685,'Hoja de Trabajo para listado'!$BC$155:$BC$1048576,0),MATCH((CUADRO!L$5&amp;$E685),'Hoja de Trabajo para listado'!$BC$151:$CB$151,0)),0)+IFERROR(INDEX('Hoja de Trabajo para listado'!$DE$153:$DG$274,MATCH($A685,'Hoja de Trabajo para listado'!$DE$153:$DE$1048576,0),MATCH((CUADRO!L$5&amp;$E685),'Hoja de Trabajo para listado'!$DE$151:$DG$151,0)),0)+IFERROR(INDEX('Hoja de Trabajo para listado'!$CD$155:$DC$1048576,MATCH($A685,'Hoja de Trabajo para listado'!$CD$155:$CD$1048576,0),MATCH((CUADRO!L$5&amp;$E685),'Hoja de Trabajo para listado'!$CD$151:$DC$151,0)),0)</f>
        <v>0</v>
      </c>
      <c r="M685" s="314">
        <f ca="1">+IFERROR(INDEX('Hoja de Trabajo para listado'!$A$155:$Z$1048576,MATCH($A685,'Hoja de Trabajo para listado'!$A$155:$A$1048576,0),MATCH((CUADRO!M$5&amp;$E685),'Hoja de Trabajo para listado'!$A$151:$Z$151,0)),0)+IFERROR(INDEX('Hoja de Trabajo para listado'!$AB$155:$BA$1048576,MATCH($A685,'Hoja de Trabajo para listado'!$AB$155:$AB$1048576,0),MATCH((CUADRO!M$5&amp;$E685),'Hoja de Trabajo para listado'!$AB$151:$BA$151,0)),0)+IFERROR(INDEX('Hoja de Trabajo para listado'!$BC$155:$CB$1048576,MATCH($A685,'Hoja de Trabajo para listado'!$BC$155:$BC$1048576,0),MATCH((CUADRO!M$5&amp;$E685),'Hoja de Trabajo para listado'!$BC$151:$CB$151,0)),0)+IFERROR(INDEX('Hoja de Trabajo para listado'!$DE$153:$DG$274,MATCH($A685,'Hoja de Trabajo para listado'!$DE$153:$DE$1048576,0),MATCH((CUADRO!M$5&amp;$E685),'Hoja de Trabajo para listado'!$DE$151:$DG$151,0)),0)+IFERROR(INDEX('Hoja de Trabajo para listado'!$CD$155:$DC$1048576,MATCH($A685,'Hoja de Trabajo para listado'!$CD$155:$CD$1048576,0),MATCH((CUADRO!M$5&amp;$E685),'Hoja de Trabajo para listado'!$CD$151:$DC$151,0)),0)</f>
        <v>0</v>
      </c>
      <c r="N685" s="314">
        <f ca="1">+IFERROR(INDEX('Hoja de Trabajo para listado'!$A$155:$Z$1048576,MATCH($A685,'Hoja de Trabajo para listado'!$A$155:$A$1048576,0),MATCH((CUADRO!N$5&amp;$E685),'Hoja de Trabajo para listado'!$A$151:$Z$151,0)),0)+IFERROR(INDEX('Hoja de Trabajo para listado'!$AB$155:$BA$1048576,MATCH($A685,'Hoja de Trabajo para listado'!$AB$155:$AB$1048576,0),MATCH((CUADRO!N$5&amp;$E685),'Hoja de Trabajo para listado'!$AB$151:$BA$151,0)),0)+IFERROR(INDEX('Hoja de Trabajo para listado'!$BC$155:$CB$1048576,MATCH($A685,'Hoja de Trabajo para listado'!$BC$155:$BC$1048576,0),MATCH((CUADRO!N$5&amp;$E685),'Hoja de Trabajo para listado'!$BC$151:$CB$151,0)),0)+IFERROR(INDEX('Hoja de Trabajo para listado'!$DE$153:$DG$274,MATCH($A685,'Hoja de Trabajo para listado'!$DE$153:$DE$1048576,0),MATCH((CUADRO!N$5&amp;$E685),'Hoja de Trabajo para listado'!$DE$151:$DG$151,0)),0)+IFERROR(INDEX('Hoja de Trabajo para listado'!$CD$155:$DC$1048576,MATCH($A685,'Hoja de Trabajo para listado'!$CD$155:$CD$1048576,0),MATCH((CUADRO!N$5&amp;$E685),'Hoja de Trabajo para listado'!$CD$151:$DC$151,0)),0)</f>
        <v>0</v>
      </c>
      <c r="O685" s="314">
        <f ca="1">+IFERROR(INDEX('Hoja de Trabajo para listado'!$A$155:$Z$1048576,MATCH($A685,'Hoja de Trabajo para listado'!$A$155:$A$1048576,0),MATCH((CUADRO!O$5&amp;$E685),'Hoja de Trabajo para listado'!$A$151:$Z$151,0)),0)+IFERROR(INDEX('Hoja de Trabajo para listado'!$AB$155:$BA$1048576,MATCH($A685,'Hoja de Trabajo para listado'!$AB$155:$AB$1048576,0),MATCH((CUADRO!O$5&amp;$E685),'Hoja de Trabajo para listado'!$AB$151:$BA$151,0)),0)+IFERROR(INDEX('Hoja de Trabajo para listado'!$BC$155:$CB$1048576,MATCH($A685,'Hoja de Trabajo para listado'!$BC$155:$BC$1048576,0),MATCH((CUADRO!O$5&amp;$E685),'Hoja de Trabajo para listado'!$BC$151:$CB$151,0)),0)+IFERROR(INDEX('Hoja de Trabajo para listado'!$DE$153:$DG$274,MATCH($A685,'Hoja de Trabajo para listado'!$DE$153:$DE$1048576,0),MATCH((CUADRO!O$5&amp;$E685),'Hoja de Trabajo para listado'!$DE$151:$DG$151,0)),0)+IFERROR(INDEX('Hoja de Trabajo para listado'!$CD$155:$DC$1048576,MATCH($A685,'Hoja de Trabajo para listado'!$CD$155:$CD$1048576,0),MATCH((CUADRO!O$5&amp;$E685),'Hoja de Trabajo para listado'!$CD$151:$DC$151,0)),0)</f>
        <v>0</v>
      </c>
      <c r="P685" s="314">
        <f ca="1">+IFERROR(INDEX('Hoja de Trabajo para listado'!$A$155:$Z$1048576,MATCH($A685,'Hoja de Trabajo para listado'!$A$155:$A$1048576,0),MATCH((CUADRO!P$5&amp;$E685),'Hoja de Trabajo para listado'!$A$151:$Z$151,0)),0)+IFERROR(INDEX('Hoja de Trabajo para listado'!$AB$155:$BA$1048576,MATCH($A685,'Hoja de Trabajo para listado'!$AB$155:$AB$1048576,0),MATCH((CUADRO!P$5&amp;$E685),'Hoja de Trabajo para listado'!$AB$151:$BA$151,0)),0)+IFERROR(INDEX('Hoja de Trabajo para listado'!$BC$155:$CB$1048576,MATCH($A685,'Hoja de Trabajo para listado'!$BC$155:$BC$1048576,0),MATCH((CUADRO!P$5&amp;$E685),'Hoja de Trabajo para listado'!$BC$151:$CB$151,0)),0)+IFERROR(INDEX('Hoja de Trabajo para listado'!$DE$153:$DG$274,MATCH($A685,'Hoja de Trabajo para listado'!$DE$153:$DE$1048576,0),MATCH((CUADRO!P$5&amp;$E685),'Hoja de Trabajo para listado'!$DE$151:$DG$151,0)),0)+IFERROR(INDEX('Hoja de Trabajo para listado'!$CD$155:$DC$1048576,MATCH($A685,'Hoja de Trabajo para listado'!$CD$155:$CD$1048576,0),MATCH((CUADRO!P$5&amp;$E685),'Hoja de Trabajo para listado'!$CD$151:$DC$151,0)),0)</f>
        <v>0</v>
      </c>
      <c r="Q685" s="314">
        <f ca="1">+IFERROR(INDEX('Hoja de Trabajo para listado'!$A$155:$Z$1048576,MATCH($A685,'Hoja de Trabajo para listado'!$A$155:$A$1048576,0),MATCH((CUADRO!Q$5&amp;$E685),'Hoja de Trabajo para listado'!$A$151:$Z$151,0)),0)+IFERROR(INDEX('Hoja de Trabajo para listado'!$AB$155:$BA$1048576,MATCH($A685,'Hoja de Trabajo para listado'!$AB$155:$AB$1048576,0),MATCH((CUADRO!Q$5&amp;$E685),'Hoja de Trabajo para listado'!$AB$151:$BA$151,0)),0)+IFERROR(INDEX('Hoja de Trabajo para listado'!$BC$155:$CB$1048576,MATCH($A685,'Hoja de Trabajo para listado'!$BC$155:$BC$1048576,0),MATCH((CUADRO!Q$5&amp;$E685),'Hoja de Trabajo para listado'!$BC$151:$CB$151,0)),0)+IFERROR(INDEX('Hoja de Trabajo para listado'!$DE$153:$DG$274,MATCH($A685,'Hoja de Trabajo para listado'!$DE$153:$DE$1048576,0),MATCH((CUADRO!Q$5&amp;$E685),'Hoja de Trabajo para listado'!$DE$151:$DG$151,0)),0)+IFERROR(INDEX('Hoja de Trabajo para listado'!$CD$155:$DC$1048576,MATCH($A685,'Hoja de Trabajo para listado'!$CD$155:$CD$1048576,0),MATCH((CUADRO!Q$5&amp;$E685),'Hoja de Trabajo para listado'!$CD$151:$DC$151,0)),0)</f>
        <v>0</v>
      </c>
      <c r="R685" s="314">
        <f t="shared" ca="1" si="20"/>
        <v>0</v>
      </c>
      <c r="S685" s="322">
        <f ca="1">+R684+R685</f>
        <v>0</v>
      </c>
      <c r="T685" s="314">
        <f ca="1">+S685</f>
        <v>0</v>
      </c>
      <c r="U685" s="313">
        <f t="shared" si="21"/>
        <v>2</v>
      </c>
      <c r="V685" s="319" t="str">
        <f>+VLOOKUP(A685,bd_lista!$A$3:$E$593,5,FALSE)</f>
        <v>Gobiernos Autonomos Municipales</v>
      </c>
      <c r="W685" s="426"/>
    </row>
    <row r="686" spans="1:23" customFormat="1" ht="15" hidden="1" customHeight="1">
      <c r="A686" s="323">
        <v>1730</v>
      </c>
      <c r="B686" s="427">
        <f>+A686</f>
        <v>1730</v>
      </c>
      <c r="C686" s="318" t="str">
        <f>+VLOOKUP(A686,bd_lista!$A$3:$C$593,3,FALSE)</f>
        <v>Gobierno Autónomo Municipal de Samaipata</v>
      </c>
      <c r="D686" s="429" t="str">
        <f>+C686</f>
        <v>Gobierno Autónomo Municipal de Samaipata</v>
      </c>
      <c r="E686" s="346" t="s">
        <v>1418</v>
      </c>
      <c r="F686" s="314">
        <f ca="1">+IFERROR(INDEX('Hoja de Trabajo para listado'!$A$155:$Z$1048576,MATCH($A686,'Hoja de Trabajo para listado'!$A$155:$A$1048576,0),MATCH((CUADRO!F$5&amp;$E686),'Hoja de Trabajo para listado'!$A$151:$Z$151,0)),0)+IFERROR(INDEX('Hoja de Trabajo para listado'!$AB$155:$BA$1048576,MATCH($A686,'Hoja de Trabajo para listado'!$AB$155:$AB$1048576,0),MATCH((CUADRO!F$5&amp;$E686),'Hoja de Trabajo para listado'!$AB$151:$BA$151,0)),0)+IFERROR(INDEX('Hoja de Trabajo para listado'!$BC$155:$CB$1048576,MATCH($A686,'Hoja de Trabajo para listado'!$BC$155:$BC$1048576,0),MATCH((CUADRO!F$5&amp;$E686),'Hoja de Trabajo para listado'!$BC$151:$CB$151,0)),0)+IFERROR(INDEX('Hoja de Trabajo para listado'!$DE$153:$DG$274,MATCH($A686,'Hoja de Trabajo para listado'!$DE$153:$DE$1048576,0),MATCH((CUADRO!F$5&amp;$E686),'Hoja de Trabajo para listado'!$DE$151:$DG$151,0)),0)+IFERROR(INDEX('Hoja de Trabajo para listado'!$CD$155:$DC$1048576,MATCH($A686,'Hoja de Trabajo para listado'!$CD$155:$CD$1048576,0),MATCH((CUADRO!F$5&amp;$E686),'Hoja de Trabajo para listado'!$CD$151:$DC$151,0)),0)</f>
        <v>0</v>
      </c>
      <c r="G686" s="314">
        <f ca="1">+IFERROR(INDEX('Hoja de Trabajo para listado'!$A$155:$Z$1048576,MATCH($A686,'Hoja de Trabajo para listado'!$A$155:$A$1048576,0),MATCH((CUADRO!G$5&amp;$E686),'Hoja de Trabajo para listado'!$A$151:$Z$151,0)),0)+IFERROR(INDEX('Hoja de Trabajo para listado'!$AB$155:$BA$1048576,MATCH($A686,'Hoja de Trabajo para listado'!$AB$155:$AB$1048576,0),MATCH((CUADRO!G$5&amp;$E686),'Hoja de Trabajo para listado'!$AB$151:$BA$151,0)),0)+IFERROR(INDEX('Hoja de Trabajo para listado'!$BC$155:$CB$1048576,MATCH($A686,'Hoja de Trabajo para listado'!$BC$155:$BC$1048576,0),MATCH((CUADRO!G$5&amp;$E686),'Hoja de Trabajo para listado'!$BC$151:$CB$151,0)),0)+IFERROR(INDEX('Hoja de Trabajo para listado'!$DE$153:$DG$274,MATCH($A686,'Hoja de Trabajo para listado'!$DE$153:$DE$1048576,0),MATCH((CUADRO!G$5&amp;$E686),'Hoja de Trabajo para listado'!$DE$151:$DG$151,0)),0)+IFERROR(INDEX('Hoja de Trabajo para listado'!$CD$155:$DC$1048576,MATCH($A686,'Hoja de Trabajo para listado'!$CD$155:$CD$1048576,0),MATCH((CUADRO!G$5&amp;$E686),'Hoja de Trabajo para listado'!$CD$151:$DC$151,0)),0)</f>
        <v>0</v>
      </c>
      <c r="H686" s="314">
        <f ca="1">+IFERROR(INDEX('Hoja de Trabajo para listado'!$A$155:$Z$1048576,MATCH($A686,'Hoja de Trabajo para listado'!$A$155:$A$1048576,0),MATCH((CUADRO!H$5&amp;$E686),'Hoja de Trabajo para listado'!$A$151:$Z$151,0)),0)+IFERROR(INDEX('Hoja de Trabajo para listado'!$AB$155:$BA$1048576,MATCH($A686,'Hoja de Trabajo para listado'!$AB$155:$AB$1048576,0),MATCH((CUADRO!H$5&amp;$E686),'Hoja de Trabajo para listado'!$AB$151:$BA$151,0)),0)+IFERROR(INDEX('Hoja de Trabajo para listado'!$BC$155:$CB$1048576,MATCH($A686,'Hoja de Trabajo para listado'!$BC$155:$BC$1048576,0),MATCH((CUADRO!H$5&amp;$E686),'Hoja de Trabajo para listado'!$BC$151:$CB$151,0)),0)+IFERROR(INDEX('Hoja de Trabajo para listado'!$DE$153:$DG$274,MATCH($A686,'Hoja de Trabajo para listado'!$DE$153:$DE$1048576,0),MATCH((CUADRO!H$5&amp;$E686),'Hoja de Trabajo para listado'!$DE$151:$DG$151,0)),0)+IFERROR(INDEX('Hoja de Trabajo para listado'!$CD$155:$DC$1048576,MATCH($A686,'Hoja de Trabajo para listado'!$CD$155:$CD$1048576,0),MATCH((CUADRO!H$5&amp;$E686),'Hoja de Trabajo para listado'!$CD$151:$DC$151,0)),0)</f>
        <v>0</v>
      </c>
      <c r="I686" s="314">
        <f ca="1">+IFERROR(INDEX('Hoja de Trabajo para listado'!$A$155:$Z$1048576,MATCH($A686,'Hoja de Trabajo para listado'!$A$155:$A$1048576,0),MATCH((CUADRO!I$5&amp;$E686),'Hoja de Trabajo para listado'!$A$151:$Z$151,0)),0)+IFERROR(INDEX('Hoja de Trabajo para listado'!$AB$155:$BA$1048576,MATCH($A686,'Hoja de Trabajo para listado'!$AB$155:$AB$1048576,0),MATCH((CUADRO!I$5&amp;$E686),'Hoja de Trabajo para listado'!$AB$151:$BA$151,0)),0)+IFERROR(INDEX('Hoja de Trabajo para listado'!$BC$155:$CB$1048576,MATCH($A686,'Hoja de Trabajo para listado'!$BC$155:$BC$1048576,0),MATCH((CUADRO!I$5&amp;$E686),'Hoja de Trabajo para listado'!$BC$151:$CB$151,0)),0)+IFERROR(INDEX('Hoja de Trabajo para listado'!$DE$153:$DG$274,MATCH($A686,'Hoja de Trabajo para listado'!$DE$153:$DE$1048576,0),MATCH((CUADRO!I$5&amp;$E686),'Hoja de Trabajo para listado'!$DE$151:$DG$151,0)),0)+IFERROR(INDEX('Hoja de Trabajo para listado'!$CD$155:$DC$1048576,MATCH($A686,'Hoja de Trabajo para listado'!$CD$155:$CD$1048576,0),MATCH((CUADRO!I$5&amp;$E686),'Hoja de Trabajo para listado'!$CD$151:$DC$151,0)),0)</f>
        <v>0</v>
      </c>
      <c r="J686" s="314">
        <f ca="1">+IFERROR(INDEX('Hoja de Trabajo para listado'!$A$155:$Z$1048576,MATCH($A686,'Hoja de Trabajo para listado'!$A$155:$A$1048576,0),MATCH((CUADRO!J$5&amp;$E686),'Hoja de Trabajo para listado'!$A$151:$Z$151,0)),0)+IFERROR(INDEX('Hoja de Trabajo para listado'!$AB$155:$BA$1048576,MATCH($A686,'Hoja de Trabajo para listado'!$AB$155:$AB$1048576,0),MATCH((CUADRO!J$5&amp;$E686),'Hoja de Trabajo para listado'!$AB$151:$BA$151,0)),0)+IFERROR(INDEX('Hoja de Trabajo para listado'!$BC$155:$CB$1048576,MATCH($A686,'Hoja de Trabajo para listado'!$BC$155:$BC$1048576,0),MATCH((CUADRO!J$5&amp;$E686),'Hoja de Trabajo para listado'!$BC$151:$CB$151,0)),0)+IFERROR(INDEX('Hoja de Trabajo para listado'!$DE$153:$DG$274,MATCH($A686,'Hoja de Trabajo para listado'!$DE$153:$DE$1048576,0),MATCH((CUADRO!J$5&amp;$E686),'Hoja de Trabajo para listado'!$DE$151:$DG$151,0)),0)+IFERROR(INDEX('Hoja de Trabajo para listado'!$CD$155:$DC$1048576,MATCH($A686,'Hoja de Trabajo para listado'!$CD$155:$CD$1048576,0),MATCH((CUADRO!J$5&amp;$E686),'Hoja de Trabajo para listado'!$CD$151:$DC$151,0)),0)</f>
        <v>0</v>
      </c>
      <c r="K686" s="314">
        <f ca="1">+IFERROR(INDEX('Hoja de Trabajo para listado'!$A$155:$Z$1048576,MATCH($A686,'Hoja de Trabajo para listado'!$A$155:$A$1048576,0),MATCH((CUADRO!K$5&amp;$E686),'Hoja de Trabajo para listado'!$A$151:$Z$151,0)),0)+IFERROR(INDEX('Hoja de Trabajo para listado'!$AB$155:$BA$1048576,MATCH($A686,'Hoja de Trabajo para listado'!$AB$155:$AB$1048576,0),MATCH((CUADRO!K$5&amp;$E686),'Hoja de Trabajo para listado'!$AB$151:$BA$151,0)),0)+IFERROR(INDEX('Hoja de Trabajo para listado'!$BC$155:$CB$1048576,MATCH($A686,'Hoja de Trabajo para listado'!$BC$155:$BC$1048576,0),MATCH((CUADRO!K$5&amp;$E686),'Hoja de Trabajo para listado'!$BC$151:$CB$151,0)),0)+IFERROR(INDEX('Hoja de Trabajo para listado'!$DE$153:$DG$274,MATCH($A686,'Hoja de Trabajo para listado'!$DE$153:$DE$1048576,0),MATCH((CUADRO!K$5&amp;$E686),'Hoja de Trabajo para listado'!$DE$151:$DG$151,0)),0)+IFERROR(INDEX('Hoja de Trabajo para listado'!$CD$155:$DC$1048576,MATCH($A686,'Hoja de Trabajo para listado'!$CD$155:$CD$1048576,0),MATCH((CUADRO!K$5&amp;$E686),'Hoja de Trabajo para listado'!$CD$151:$DC$151,0)),0)</f>
        <v>0</v>
      </c>
      <c r="L686" s="314">
        <f ca="1">+IFERROR(INDEX('Hoja de Trabajo para listado'!$A$155:$Z$1048576,MATCH($A686,'Hoja de Trabajo para listado'!$A$155:$A$1048576,0),MATCH((CUADRO!L$5&amp;$E686),'Hoja de Trabajo para listado'!$A$151:$Z$151,0)),0)+IFERROR(INDEX('Hoja de Trabajo para listado'!$AB$155:$BA$1048576,MATCH($A686,'Hoja de Trabajo para listado'!$AB$155:$AB$1048576,0),MATCH((CUADRO!L$5&amp;$E686),'Hoja de Trabajo para listado'!$AB$151:$BA$151,0)),0)+IFERROR(INDEX('Hoja de Trabajo para listado'!$BC$155:$CB$1048576,MATCH($A686,'Hoja de Trabajo para listado'!$BC$155:$BC$1048576,0),MATCH((CUADRO!L$5&amp;$E686),'Hoja de Trabajo para listado'!$BC$151:$CB$151,0)),0)+IFERROR(INDEX('Hoja de Trabajo para listado'!$DE$153:$DG$274,MATCH($A686,'Hoja de Trabajo para listado'!$DE$153:$DE$1048576,0),MATCH((CUADRO!L$5&amp;$E686),'Hoja de Trabajo para listado'!$DE$151:$DG$151,0)),0)+IFERROR(INDEX('Hoja de Trabajo para listado'!$CD$155:$DC$1048576,MATCH($A686,'Hoja de Trabajo para listado'!$CD$155:$CD$1048576,0),MATCH((CUADRO!L$5&amp;$E686),'Hoja de Trabajo para listado'!$CD$151:$DC$151,0)),0)</f>
        <v>0</v>
      </c>
      <c r="M686" s="314">
        <f ca="1">+IFERROR(INDEX('Hoja de Trabajo para listado'!$A$155:$Z$1048576,MATCH($A686,'Hoja de Trabajo para listado'!$A$155:$A$1048576,0),MATCH((CUADRO!M$5&amp;$E686),'Hoja de Trabajo para listado'!$A$151:$Z$151,0)),0)+IFERROR(INDEX('Hoja de Trabajo para listado'!$AB$155:$BA$1048576,MATCH($A686,'Hoja de Trabajo para listado'!$AB$155:$AB$1048576,0),MATCH((CUADRO!M$5&amp;$E686),'Hoja de Trabajo para listado'!$AB$151:$BA$151,0)),0)+IFERROR(INDEX('Hoja de Trabajo para listado'!$BC$155:$CB$1048576,MATCH($A686,'Hoja de Trabajo para listado'!$BC$155:$BC$1048576,0),MATCH((CUADRO!M$5&amp;$E686),'Hoja de Trabajo para listado'!$BC$151:$CB$151,0)),0)+IFERROR(INDEX('Hoja de Trabajo para listado'!$DE$153:$DG$274,MATCH($A686,'Hoja de Trabajo para listado'!$DE$153:$DE$1048576,0),MATCH((CUADRO!M$5&amp;$E686),'Hoja de Trabajo para listado'!$DE$151:$DG$151,0)),0)+IFERROR(INDEX('Hoja de Trabajo para listado'!$CD$155:$DC$1048576,MATCH($A686,'Hoja de Trabajo para listado'!$CD$155:$CD$1048576,0),MATCH((CUADRO!M$5&amp;$E686),'Hoja de Trabajo para listado'!$CD$151:$DC$151,0)),0)</f>
        <v>0</v>
      </c>
      <c r="N686" s="314">
        <f ca="1">+IFERROR(INDEX('Hoja de Trabajo para listado'!$A$155:$Z$1048576,MATCH($A686,'Hoja de Trabajo para listado'!$A$155:$A$1048576,0),MATCH((CUADRO!N$5&amp;$E686),'Hoja de Trabajo para listado'!$A$151:$Z$151,0)),0)+IFERROR(INDEX('Hoja de Trabajo para listado'!$AB$155:$BA$1048576,MATCH($A686,'Hoja de Trabajo para listado'!$AB$155:$AB$1048576,0),MATCH((CUADRO!N$5&amp;$E686),'Hoja de Trabajo para listado'!$AB$151:$BA$151,0)),0)+IFERROR(INDEX('Hoja de Trabajo para listado'!$BC$155:$CB$1048576,MATCH($A686,'Hoja de Trabajo para listado'!$BC$155:$BC$1048576,0),MATCH((CUADRO!N$5&amp;$E686),'Hoja de Trabajo para listado'!$BC$151:$CB$151,0)),0)+IFERROR(INDEX('Hoja de Trabajo para listado'!$DE$153:$DG$274,MATCH($A686,'Hoja de Trabajo para listado'!$DE$153:$DE$1048576,0),MATCH((CUADRO!N$5&amp;$E686),'Hoja de Trabajo para listado'!$DE$151:$DG$151,0)),0)+IFERROR(INDEX('Hoja de Trabajo para listado'!$CD$155:$DC$1048576,MATCH($A686,'Hoja de Trabajo para listado'!$CD$155:$CD$1048576,0),MATCH((CUADRO!N$5&amp;$E686),'Hoja de Trabajo para listado'!$CD$151:$DC$151,0)),0)</f>
        <v>0</v>
      </c>
      <c r="O686" s="314">
        <f ca="1">+IFERROR(INDEX('Hoja de Trabajo para listado'!$A$155:$Z$1048576,MATCH($A686,'Hoja de Trabajo para listado'!$A$155:$A$1048576,0),MATCH((CUADRO!O$5&amp;$E686),'Hoja de Trabajo para listado'!$A$151:$Z$151,0)),0)+IFERROR(INDEX('Hoja de Trabajo para listado'!$AB$155:$BA$1048576,MATCH($A686,'Hoja de Trabajo para listado'!$AB$155:$AB$1048576,0),MATCH((CUADRO!O$5&amp;$E686),'Hoja de Trabajo para listado'!$AB$151:$BA$151,0)),0)+IFERROR(INDEX('Hoja de Trabajo para listado'!$BC$155:$CB$1048576,MATCH($A686,'Hoja de Trabajo para listado'!$BC$155:$BC$1048576,0),MATCH((CUADRO!O$5&amp;$E686),'Hoja de Trabajo para listado'!$BC$151:$CB$151,0)),0)+IFERROR(INDEX('Hoja de Trabajo para listado'!$DE$153:$DG$274,MATCH($A686,'Hoja de Trabajo para listado'!$DE$153:$DE$1048576,0),MATCH((CUADRO!O$5&amp;$E686),'Hoja de Trabajo para listado'!$DE$151:$DG$151,0)),0)+IFERROR(INDEX('Hoja de Trabajo para listado'!$CD$155:$DC$1048576,MATCH($A686,'Hoja de Trabajo para listado'!$CD$155:$CD$1048576,0),MATCH((CUADRO!O$5&amp;$E686),'Hoja de Trabajo para listado'!$CD$151:$DC$151,0)),0)</f>
        <v>0</v>
      </c>
      <c r="P686" s="314">
        <f ca="1">+IFERROR(INDEX('Hoja de Trabajo para listado'!$A$155:$Z$1048576,MATCH($A686,'Hoja de Trabajo para listado'!$A$155:$A$1048576,0),MATCH((CUADRO!P$5&amp;$E686),'Hoja de Trabajo para listado'!$A$151:$Z$151,0)),0)+IFERROR(INDEX('Hoja de Trabajo para listado'!$AB$155:$BA$1048576,MATCH($A686,'Hoja de Trabajo para listado'!$AB$155:$AB$1048576,0),MATCH((CUADRO!P$5&amp;$E686),'Hoja de Trabajo para listado'!$AB$151:$BA$151,0)),0)+IFERROR(INDEX('Hoja de Trabajo para listado'!$BC$155:$CB$1048576,MATCH($A686,'Hoja de Trabajo para listado'!$BC$155:$BC$1048576,0),MATCH((CUADRO!P$5&amp;$E686),'Hoja de Trabajo para listado'!$BC$151:$CB$151,0)),0)+IFERROR(INDEX('Hoja de Trabajo para listado'!$DE$153:$DG$274,MATCH($A686,'Hoja de Trabajo para listado'!$DE$153:$DE$1048576,0),MATCH((CUADRO!P$5&amp;$E686),'Hoja de Trabajo para listado'!$DE$151:$DG$151,0)),0)+IFERROR(INDEX('Hoja de Trabajo para listado'!$CD$155:$DC$1048576,MATCH($A686,'Hoja de Trabajo para listado'!$CD$155:$CD$1048576,0),MATCH((CUADRO!P$5&amp;$E686),'Hoja de Trabajo para listado'!$CD$151:$DC$151,0)),0)</f>
        <v>0</v>
      </c>
      <c r="Q686" s="314">
        <f ca="1">+IFERROR(INDEX('Hoja de Trabajo para listado'!$A$155:$Z$1048576,MATCH($A686,'Hoja de Trabajo para listado'!$A$155:$A$1048576,0),MATCH((CUADRO!Q$5&amp;$E686),'Hoja de Trabajo para listado'!$A$151:$Z$151,0)),0)+IFERROR(INDEX('Hoja de Trabajo para listado'!$AB$155:$BA$1048576,MATCH($A686,'Hoja de Trabajo para listado'!$AB$155:$AB$1048576,0),MATCH((CUADRO!Q$5&amp;$E686),'Hoja de Trabajo para listado'!$AB$151:$BA$151,0)),0)+IFERROR(INDEX('Hoja de Trabajo para listado'!$BC$155:$CB$1048576,MATCH($A686,'Hoja de Trabajo para listado'!$BC$155:$BC$1048576,0),MATCH((CUADRO!Q$5&amp;$E686),'Hoja de Trabajo para listado'!$BC$151:$CB$151,0)),0)+IFERROR(INDEX('Hoja de Trabajo para listado'!$DE$153:$DG$274,MATCH($A686,'Hoja de Trabajo para listado'!$DE$153:$DE$1048576,0),MATCH((CUADRO!Q$5&amp;$E686),'Hoja de Trabajo para listado'!$DE$151:$DG$151,0)),0)+IFERROR(INDEX('Hoja de Trabajo para listado'!$CD$155:$DC$1048576,MATCH($A686,'Hoja de Trabajo para listado'!$CD$155:$CD$1048576,0),MATCH((CUADRO!Q$5&amp;$E686),'Hoja de Trabajo para listado'!$CD$151:$DC$151,0)),0)</f>
        <v>0</v>
      </c>
      <c r="R686" s="314">
        <f t="shared" ca="1" si="20"/>
        <v>0</v>
      </c>
      <c r="S686" s="322"/>
      <c r="T686" s="314">
        <f ca="1">+T687</f>
        <v>0</v>
      </c>
      <c r="U686" s="313">
        <f t="shared" si="21"/>
        <v>1</v>
      </c>
      <c r="V686" s="319" t="str">
        <f>+VLOOKUP(A686,bd_lista!$A$3:$E$593,5,FALSE)</f>
        <v>Gobiernos Autonomos Municipales</v>
      </c>
      <c r="W686" s="425" t="str">
        <f>+V686</f>
        <v>Gobiernos Autonomos Municipales</v>
      </c>
    </row>
    <row r="687" spans="1:23" customFormat="1" ht="15" hidden="1" customHeight="1">
      <c r="A687" s="323">
        <v>1730</v>
      </c>
      <c r="B687" s="428"/>
      <c r="C687" s="318" t="str">
        <f>+VLOOKUP(A687,bd_lista!$A$3:$C$593,3,FALSE)</f>
        <v>Gobierno Autónomo Municipal de Samaipata</v>
      </c>
      <c r="D687" s="430"/>
      <c r="E687" s="347" t="s">
        <v>1419</v>
      </c>
      <c r="F687" s="314">
        <f ca="1">+IFERROR(INDEX('Hoja de Trabajo para listado'!$A$155:$Z$1048576,MATCH($A687,'Hoja de Trabajo para listado'!$A$155:$A$1048576,0),MATCH((CUADRO!F$5&amp;$E687),'Hoja de Trabajo para listado'!$A$151:$Z$151,0)),0)+IFERROR(INDEX('Hoja de Trabajo para listado'!$AB$155:$BA$1048576,MATCH($A687,'Hoja de Trabajo para listado'!$AB$155:$AB$1048576,0),MATCH((CUADRO!F$5&amp;$E687),'Hoja de Trabajo para listado'!$AB$151:$BA$151,0)),0)+IFERROR(INDEX('Hoja de Trabajo para listado'!$BC$155:$CB$1048576,MATCH($A687,'Hoja de Trabajo para listado'!$BC$155:$BC$1048576,0),MATCH((CUADRO!F$5&amp;$E687),'Hoja de Trabajo para listado'!$BC$151:$CB$151,0)),0)+IFERROR(INDEX('Hoja de Trabajo para listado'!$DE$153:$DG$274,MATCH($A687,'Hoja de Trabajo para listado'!$DE$153:$DE$1048576,0),MATCH((CUADRO!F$5&amp;$E687),'Hoja de Trabajo para listado'!$DE$151:$DG$151,0)),0)+IFERROR(INDEX('Hoja de Trabajo para listado'!$CD$155:$DC$1048576,MATCH($A687,'Hoja de Trabajo para listado'!$CD$155:$CD$1048576,0),MATCH((CUADRO!F$5&amp;$E687),'Hoja de Trabajo para listado'!$CD$151:$DC$151,0)),0)</f>
        <v>0</v>
      </c>
      <c r="G687" s="314">
        <f ca="1">+IFERROR(INDEX('Hoja de Trabajo para listado'!$A$155:$Z$1048576,MATCH($A687,'Hoja de Trabajo para listado'!$A$155:$A$1048576,0),MATCH((CUADRO!G$5&amp;$E687),'Hoja de Trabajo para listado'!$A$151:$Z$151,0)),0)+IFERROR(INDEX('Hoja de Trabajo para listado'!$AB$155:$BA$1048576,MATCH($A687,'Hoja de Trabajo para listado'!$AB$155:$AB$1048576,0),MATCH((CUADRO!G$5&amp;$E687),'Hoja de Trabajo para listado'!$AB$151:$BA$151,0)),0)+IFERROR(INDEX('Hoja de Trabajo para listado'!$BC$155:$CB$1048576,MATCH($A687,'Hoja de Trabajo para listado'!$BC$155:$BC$1048576,0),MATCH((CUADRO!G$5&amp;$E687),'Hoja de Trabajo para listado'!$BC$151:$CB$151,0)),0)+IFERROR(INDEX('Hoja de Trabajo para listado'!$DE$153:$DG$274,MATCH($A687,'Hoja de Trabajo para listado'!$DE$153:$DE$1048576,0),MATCH((CUADRO!G$5&amp;$E687),'Hoja de Trabajo para listado'!$DE$151:$DG$151,0)),0)+IFERROR(INDEX('Hoja de Trabajo para listado'!$CD$155:$DC$1048576,MATCH($A687,'Hoja de Trabajo para listado'!$CD$155:$CD$1048576,0),MATCH((CUADRO!G$5&amp;$E687),'Hoja de Trabajo para listado'!$CD$151:$DC$151,0)),0)</f>
        <v>0</v>
      </c>
      <c r="H687" s="314">
        <f ca="1">+IFERROR(INDEX('Hoja de Trabajo para listado'!$A$155:$Z$1048576,MATCH($A687,'Hoja de Trabajo para listado'!$A$155:$A$1048576,0),MATCH((CUADRO!H$5&amp;$E687),'Hoja de Trabajo para listado'!$A$151:$Z$151,0)),0)+IFERROR(INDEX('Hoja de Trabajo para listado'!$AB$155:$BA$1048576,MATCH($A687,'Hoja de Trabajo para listado'!$AB$155:$AB$1048576,0),MATCH((CUADRO!H$5&amp;$E687),'Hoja de Trabajo para listado'!$AB$151:$BA$151,0)),0)+IFERROR(INDEX('Hoja de Trabajo para listado'!$BC$155:$CB$1048576,MATCH($A687,'Hoja de Trabajo para listado'!$BC$155:$BC$1048576,0),MATCH((CUADRO!H$5&amp;$E687),'Hoja de Trabajo para listado'!$BC$151:$CB$151,0)),0)+IFERROR(INDEX('Hoja de Trabajo para listado'!$DE$153:$DG$274,MATCH($A687,'Hoja de Trabajo para listado'!$DE$153:$DE$1048576,0),MATCH((CUADRO!H$5&amp;$E687),'Hoja de Trabajo para listado'!$DE$151:$DG$151,0)),0)+IFERROR(INDEX('Hoja de Trabajo para listado'!$CD$155:$DC$1048576,MATCH($A687,'Hoja de Trabajo para listado'!$CD$155:$CD$1048576,0),MATCH((CUADRO!H$5&amp;$E687),'Hoja de Trabajo para listado'!$CD$151:$DC$151,0)),0)</f>
        <v>0</v>
      </c>
      <c r="I687" s="314">
        <f ca="1">+IFERROR(INDEX('Hoja de Trabajo para listado'!$A$155:$Z$1048576,MATCH($A687,'Hoja de Trabajo para listado'!$A$155:$A$1048576,0),MATCH((CUADRO!I$5&amp;$E687),'Hoja de Trabajo para listado'!$A$151:$Z$151,0)),0)+IFERROR(INDEX('Hoja de Trabajo para listado'!$AB$155:$BA$1048576,MATCH($A687,'Hoja de Trabajo para listado'!$AB$155:$AB$1048576,0),MATCH((CUADRO!I$5&amp;$E687),'Hoja de Trabajo para listado'!$AB$151:$BA$151,0)),0)+IFERROR(INDEX('Hoja de Trabajo para listado'!$BC$155:$CB$1048576,MATCH($A687,'Hoja de Trabajo para listado'!$BC$155:$BC$1048576,0),MATCH((CUADRO!I$5&amp;$E687),'Hoja de Trabajo para listado'!$BC$151:$CB$151,0)),0)+IFERROR(INDEX('Hoja de Trabajo para listado'!$DE$153:$DG$274,MATCH($A687,'Hoja de Trabajo para listado'!$DE$153:$DE$1048576,0),MATCH((CUADRO!I$5&amp;$E687),'Hoja de Trabajo para listado'!$DE$151:$DG$151,0)),0)+IFERROR(INDEX('Hoja de Trabajo para listado'!$CD$155:$DC$1048576,MATCH($A687,'Hoja de Trabajo para listado'!$CD$155:$CD$1048576,0),MATCH((CUADRO!I$5&amp;$E687),'Hoja de Trabajo para listado'!$CD$151:$DC$151,0)),0)</f>
        <v>0</v>
      </c>
      <c r="J687" s="314">
        <f ca="1">+IFERROR(INDEX('Hoja de Trabajo para listado'!$A$155:$Z$1048576,MATCH($A687,'Hoja de Trabajo para listado'!$A$155:$A$1048576,0),MATCH((CUADRO!J$5&amp;$E687),'Hoja de Trabajo para listado'!$A$151:$Z$151,0)),0)+IFERROR(INDEX('Hoja de Trabajo para listado'!$AB$155:$BA$1048576,MATCH($A687,'Hoja de Trabajo para listado'!$AB$155:$AB$1048576,0),MATCH((CUADRO!J$5&amp;$E687),'Hoja de Trabajo para listado'!$AB$151:$BA$151,0)),0)+IFERROR(INDEX('Hoja de Trabajo para listado'!$BC$155:$CB$1048576,MATCH($A687,'Hoja de Trabajo para listado'!$BC$155:$BC$1048576,0),MATCH((CUADRO!J$5&amp;$E687),'Hoja de Trabajo para listado'!$BC$151:$CB$151,0)),0)+IFERROR(INDEX('Hoja de Trabajo para listado'!$DE$153:$DG$274,MATCH($A687,'Hoja de Trabajo para listado'!$DE$153:$DE$1048576,0),MATCH((CUADRO!J$5&amp;$E687),'Hoja de Trabajo para listado'!$DE$151:$DG$151,0)),0)+IFERROR(INDEX('Hoja de Trabajo para listado'!$CD$155:$DC$1048576,MATCH($A687,'Hoja de Trabajo para listado'!$CD$155:$CD$1048576,0),MATCH((CUADRO!J$5&amp;$E687),'Hoja de Trabajo para listado'!$CD$151:$DC$151,0)),0)</f>
        <v>0</v>
      </c>
      <c r="K687" s="314">
        <f ca="1">+IFERROR(INDEX('Hoja de Trabajo para listado'!$A$155:$Z$1048576,MATCH($A687,'Hoja de Trabajo para listado'!$A$155:$A$1048576,0),MATCH((CUADRO!K$5&amp;$E687),'Hoja de Trabajo para listado'!$A$151:$Z$151,0)),0)+IFERROR(INDEX('Hoja de Trabajo para listado'!$AB$155:$BA$1048576,MATCH($A687,'Hoja de Trabajo para listado'!$AB$155:$AB$1048576,0),MATCH((CUADRO!K$5&amp;$E687),'Hoja de Trabajo para listado'!$AB$151:$BA$151,0)),0)+IFERROR(INDEX('Hoja de Trabajo para listado'!$BC$155:$CB$1048576,MATCH($A687,'Hoja de Trabajo para listado'!$BC$155:$BC$1048576,0),MATCH((CUADRO!K$5&amp;$E687),'Hoja de Trabajo para listado'!$BC$151:$CB$151,0)),0)+IFERROR(INDEX('Hoja de Trabajo para listado'!$DE$153:$DG$274,MATCH($A687,'Hoja de Trabajo para listado'!$DE$153:$DE$1048576,0),MATCH((CUADRO!K$5&amp;$E687),'Hoja de Trabajo para listado'!$DE$151:$DG$151,0)),0)+IFERROR(INDEX('Hoja de Trabajo para listado'!$CD$155:$DC$1048576,MATCH($A687,'Hoja de Trabajo para listado'!$CD$155:$CD$1048576,0),MATCH((CUADRO!K$5&amp;$E687),'Hoja de Trabajo para listado'!$CD$151:$DC$151,0)),0)</f>
        <v>0</v>
      </c>
      <c r="L687" s="314">
        <f ca="1">+IFERROR(INDEX('Hoja de Trabajo para listado'!$A$155:$Z$1048576,MATCH($A687,'Hoja de Trabajo para listado'!$A$155:$A$1048576,0),MATCH((CUADRO!L$5&amp;$E687),'Hoja de Trabajo para listado'!$A$151:$Z$151,0)),0)+IFERROR(INDEX('Hoja de Trabajo para listado'!$AB$155:$BA$1048576,MATCH($A687,'Hoja de Trabajo para listado'!$AB$155:$AB$1048576,0),MATCH((CUADRO!L$5&amp;$E687),'Hoja de Trabajo para listado'!$AB$151:$BA$151,0)),0)+IFERROR(INDEX('Hoja de Trabajo para listado'!$BC$155:$CB$1048576,MATCH($A687,'Hoja de Trabajo para listado'!$BC$155:$BC$1048576,0),MATCH((CUADRO!L$5&amp;$E687),'Hoja de Trabajo para listado'!$BC$151:$CB$151,0)),0)+IFERROR(INDEX('Hoja de Trabajo para listado'!$DE$153:$DG$274,MATCH($A687,'Hoja de Trabajo para listado'!$DE$153:$DE$1048576,0),MATCH((CUADRO!L$5&amp;$E687),'Hoja de Trabajo para listado'!$DE$151:$DG$151,0)),0)+IFERROR(INDEX('Hoja de Trabajo para listado'!$CD$155:$DC$1048576,MATCH($A687,'Hoja de Trabajo para listado'!$CD$155:$CD$1048576,0),MATCH((CUADRO!L$5&amp;$E687),'Hoja de Trabajo para listado'!$CD$151:$DC$151,0)),0)</f>
        <v>0</v>
      </c>
      <c r="M687" s="314">
        <f ca="1">+IFERROR(INDEX('Hoja de Trabajo para listado'!$A$155:$Z$1048576,MATCH($A687,'Hoja de Trabajo para listado'!$A$155:$A$1048576,0),MATCH((CUADRO!M$5&amp;$E687),'Hoja de Trabajo para listado'!$A$151:$Z$151,0)),0)+IFERROR(INDEX('Hoja de Trabajo para listado'!$AB$155:$BA$1048576,MATCH($A687,'Hoja de Trabajo para listado'!$AB$155:$AB$1048576,0),MATCH((CUADRO!M$5&amp;$E687),'Hoja de Trabajo para listado'!$AB$151:$BA$151,0)),0)+IFERROR(INDEX('Hoja de Trabajo para listado'!$BC$155:$CB$1048576,MATCH($A687,'Hoja de Trabajo para listado'!$BC$155:$BC$1048576,0),MATCH((CUADRO!M$5&amp;$E687),'Hoja de Trabajo para listado'!$BC$151:$CB$151,0)),0)+IFERROR(INDEX('Hoja de Trabajo para listado'!$DE$153:$DG$274,MATCH($A687,'Hoja de Trabajo para listado'!$DE$153:$DE$1048576,0),MATCH((CUADRO!M$5&amp;$E687),'Hoja de Trabajo para listado'!$DE$151:$DG$151,0)),0)+IFERROR(INDEX('Hoja de Trabajo para listado'!$CD$155:$DC$1048576,MATCH($A687,'Hoja de Trabajo para listado'!$CD$155:$CD$1048576,0),MATCH((CUADRO!M$5&amp;$E687),'Hoja de Trabajo para listado'!$CD$151:$DC$151,0)),0)</f>
        <v>0</v>
      </c>
      <c r="N687" s="314">
        <f ca="1">+IFERROR(INDEX('Hoja de Trabajo para listado'!$A$155:$Z$1048576,MATCH($A687,'Hoja de Trabajo para listado'!$A$155:$A$1048576,0),MATCH((CUADRO!N$5&amp;$E687),'Hoja de Trabajo para listado'!$A$151:$Z$151,0)),0)+IFERROR(INDEX('Hoja de Trabajo para listado'!$AB$155:$BA$1048576,MATCH($A687,'Hoja de Trabajo para listado'!$AB$155:$AB$1048576,0),MATCH((CUADRO!N$5&amp;$E687),'Hoja de Trabajo para listado'!$AB$151:$BA$151,0)),0)+IFERROR(INDEX('Hoja de Trabajo para listado'!$BC$155:$CB$1048576,MATCH($A687,'Hoja de Trabajo para listado'!$BC$155:$BC$1048576,0),MATCH((CUADRO!N$5&amp;$E687),'Hoja de Trabajo para listado'!$BC$151:$CB$151,0)),0)+IFERROR(INDEX('Hoja de Trabajo para listado'!$DE$153:$DG$274,MATCH($A687,'Hoja de Trabajo para listado'!$DE$153:$DE$1048576,0),MATCH((CUADRO!N$5&amp;$E687),'Hoja de Trabajo para listado'!$DE$151:$DG$151,0)),0)+IFERROR(INDEX('Hoja de Trabajo para listado'!$CD$155:$DC$1048576,MATCH($A687,'Hoja de Trabajo para listado'!$CD$155:$CD$1048576,0),MATCH((CUADRO!N$5&amp;$E687),'Hoja de Trabajo para listado'!$CD$151:$DC$151,0)),0)</f>
        <v>0</v>
      </c>
      <c r="O687" s="314">
        <f ca="1">+IFERROR(INDEX('Hoja de Trabajo para listado'!$A$155:$Z$1048576,MATCH($A687,'Hoja de Trabajo para listado'!$A$155:$A$1048576,0),MATCH((CUADRO!O$5&amp;$E687),'Hoja de Trabajo para listado'!$A$151:$Z$151,0)),0)+IFERROR(INDEX('Hoja de Trabajo para listado'!$AB$155:$BA$1048576,MATCH($A687,'Hoja de Trabajo para listado'!$AB$155:$AB$1048576,0),MATCH((CUADRO!O$5&amp;$E687),'Hoja de Trabajo para listado'!$AB$151:$BA$151,0)),0)+IFERROR(INDEX('Hoja de Trabajo para listado'!$BC$155:$CB$1048576,MATCH($A687,'Hoja de Trabajo para listado'!$BC$155:$BC$1048576,0),MATCH((CUADRO!O$5&amp;$E687),'Hoja de Trabajo para listado'!$BC$151:$CB$151,0)),0)+IFERROR(INDEX('Hoja de Trabajo para listado'!$DE$153:$DG$274,MATCH($A687,'Hoja de Trabajo para listado'!$DE$153:$DE$1048576,0),MATCH((CUADRO!O$5&amp;$E687),'Hoja de Trabajo para listado'!$DE$151:$DG$151,0)),0)+IFERROR(INDEX('Hoja de Trabajo para listado'!$CD$155:$DC$1048576,MATCH($A687,'Hoja de Trabajo para listado'!$CD$155:$CD$1048576,0),MATCH((CUADRO!O$5&amp;$E687),'Hoja de Trabajo para listado'!$CD$151:$DC$151,0)),0)</f>
        <v>0</v>
      </c>
      <c r="P687" s="314">
        <f ca="1">+IFERROR(INDEX('Hoja de Trabajo para listado'!$A$155:$Z$1048576,MATCH($A687,'Hoja de Trabajo para listado'!$A$155:$A$1048576,0),MATCH((CUADRO!P$5&amp;$E687),'Hoja de Trabajo para listado'!$A$151:$Z$151,0)),0)+IFERROR(INDEX('Hoja de Trabajo para listado'!$AB$155:$BA$1048576,MATCH($A687,'Hoja de Trabajo para listado'!$AB$155:$AB$1048576,0),MATCH((CUADRO!P$5&amp;$E687),'Hoja de Trabajo para listado'!$AB$151:$BA$151,0)),0)+IFERROR(INDEX('Hoja de Trabajo para listado'!$BC$155:$CB$1048576,MATCH($A687,'Hoja de Trabajo para listado'!$BC$155:$BC$1048576,0),MATCH((CUADRO!P$5&amp;$E687),'Hoja de Trabajo para listado'!$BC$151:$CB$151,0)),0)+IFERROR(INDEX('Hoja de Trabajo para listado'!$DE$153:$DG$274,MATCH($A687,'Hoja de Trabajo para listado'!$DE$153:$DE$1048576,0),MATCH((CUADRO!P$5&amp;$E687),'Hoja de Trabajo para listado'!$DE$151:$DG$151,0)),0)+IFERROR(INDEX('Hoja de Trabajo para listado'!$CD$155:$DC$1048576,MATCH($A687,'Hoja de Trabajo para listado'!$CD$155:$CD$1048576,0),MATCH((CUADRO!P$5&amp;$E687),'Hoja de Trabajo para listado'!$CD$151:$DC$151,0)),0)</f>
        <v>0</v>
      </c>
      <c r="Q687" s="314">
        <f ca="1">+IFERROR(INDEX('Hoja de Trabajo para listado'!$A$155:$Z$1048576,MATCH($A687,'Hoja de Trabajo para listado'!$A$155:$A$1048576,0),MATCH((CUADRO!Q$5&amp;$E687),'Hoja de Trabajo para listado'!$A$151:$Z$151,0)),0)+IFERROR(INDEX('Hoja de Trabajo para listado'!$AB$155:$BA$1048576,MATCH($A687,'Hoja de Trabajo para listado'!$AB$155:$AB$1048576,0),MATCH((CUADRO!Q$5&amp;$E687),'Hoja de Trabajo para listado'!$AB$151:$BA$151,0)),0)+IFERROR(INDEX('Hoja de Trabajo para listado'!$BC$155:$CB$1048576,MATCH($A687,'Hoja de Trabajo para listado'!$BC$155:$BC$1048576,0),MATCH((CUADRO!Q$5&amp;$E687),'Hoja de Trabajo para listado'!$BC$151:$CB$151,0)),0)+IFERROR(INDEX('Hoja de Trabajo para listado'!$DE$153:$DG$274,MATCH($A687,'Hoja de Trabajo para listado'!$DE$153:$DE$1048576,0),MATCH((CUADRO!Q$5&amp;$E687),'Hoja de Trabajo para listado'!$DE$151:$DG$151,0)),0)+IFERROR(INDEX('Hoja de Trabajo para listado'!$CD$155:$DC$1048576,MATCH($A687,'Hoja de Trabajo para listado'!$CD$155:$CD$1048576,0),MATCH((CUADRO!Q$5&amp;$E687),'Hoja de Trabajo para listado'!$CD$151:$DC$151,0)),0)</f>
        <v>0</v>
      </c>
      <c r="R687" s="314">
        <f t="shared" ca="1" si="20"/>
        <v>0</v>
      </c>
      <c r="S687" s="322">
        <f ca="1">+R686+R687</f>
        <v>0</v>
      </c>
      <c r="T687" s="314">
        <f ca="1">+S687</f>
        <v>0</v>
      </c>
      <c r="U687" s="313">
        <f t="shared" si="21"/>
        <v>2</v>
      </c>
      <c r="V687" s="319" t="str">
        <f>+VLOOKUP(A687,bd_lista!$A$3:$E$593,5,FALSE)</f>
        <v>Gobiernos Autonomos Municipales</v>
      </c>
      <c r="W687" s="426"/>
    </row>
    <row r="688" spans="1:23" customFormat="1" ht="15" hidden="1" customHeight="1">
      <c r="A688" s="323">
        <v>1731</v>
      </c>
      <c r="B688" s="427">
        <f>+A688</f>
        <v>1731</v>
      </c>
      <c r="C688" s="318" t="str">
        <f>+VLOOKUP(A688,bd_lista!$A$3:$C$593,3,FALSE)</f>
        <v>Gobierno Autónomo Municipal de Pampa Grande</v>
      </c>
      <c r="D688" s="429" t="str">
        <f>+C688</f>
        <v>Gobierno Autónomo Municipal de Pampa Grande</v>
      </c>
      <c r="E688" s="346" t="s">
        <v>1418</v>
      </c>
      <c r="F688" s="314">
        <f ca="1">+IFERROR(INDEX('Hoja de Trabajo para listado'!$A$155:$Z$1048576,MATCH($A688,'Hoja de Trabajo para listado'!$A$155:$A$1048576,0),MATCH((CUADRO!F$5&amp;$E688),'Hoja de Trabajo para listado'!$A$151:$Z$151,0)),0)+IFERROR(INDEX('Hoja de Trabajo para listado'!$AB$155:$BA$1048576,MATCH($A688,'Hoja de Trabajo para listado'!$AB$155:$AB$1048576,0),MATCH((CUADRO!F$5&amp;$E688),'Hoja de Trabajo para listado'!$AB$151:$BA$151,0)),0)+IFERROR(INDEX('Hoja de Trabajo para listado'!$BC$155:$CB$1048576,MATCH($A688,'Hoja de Trabajo para listado'!$BC$155:$BC$1048576,0),MATCH((CUADRO!F$5&amp;$E688),'Hoja de Trabajo para listado'!$BC$151:$CB$151,0)),0)+IFERROR(INDEX('Hoja de Trabajo para listado'!$DE$153:$DG$274,MATCH($A688,'Hoja de Trabajo para listado'!$DE$153:$DE$1048576,0),MATCH((CUADRO!F$5&amp;$E688),'Hoja de Trabajo para listado'!$DE$151:$DG$151,0)),0)+IFERROR(INDEX('Hoja de Trabajo para listado'!$CD$155:$DC$1048576,MATCH($A688,'Hoja de Trabajo para listado'!$CD$155:$CD$1048576,0),MATCH((CUADRO!F$5&amp;$E688),'Hoja de Trabajo para listado'!$CD$151:$DC$151,0)),0)</f>
        <v>0</v>
      </c>
      <c r="G688" s="314">
        <f ca="1">+IFERROR(INDEX('Hoja de Trabajo para listado'!$A$155:$Z$1048576,MATCH($A688,'Hoja de Trabajo para listado'!$A$155:$A$1048576,0),MATCH((CUADRO!G$5&amp;$E688),'Hoja de Trabajo para listado'!$A$151:$Z$151,0)),0)+IFERROR(INDEX('Hoja de Trabajo para listado'!$AB$155:$BA$1048576,MATCH($A688,'Hoja de Trabajo para listado'!$AB$155:$AB$1048576,0),MATCH((CUADRO!G$5&amp;$E688),'Hoja de Trabajo para listado'!$AB$151:$BA$151,0)),0)+IFERROR(INDEX('Hoja de Trabajo para listado'!$BC$155:$CB$1048576,MATCH($A688,'Hoja de Trabajo para listado'!$BC$155:$BC$1048576,0),MATCH((CUADRO!G$5&amp;$E688),'Hoja de Trabajo para listado'!$BC$151:$CB$151,0)),0)+IFERROR(INDEX('Hoja de Trabajo para listado'!$DE$153:$DG$274,MATCH($A688,'Hoja de Trabajo para listado'!$DE$153:$DE$1048576,0),MATCH((CUADRO!G$5&amp;$E688),'Hoja de Trabajo para listado'!$DE$151:$DG$151,0)),0)+IFERROR(INDEX('Hoja de Trabajo para listado'!$CD$155:$DC$1048576,MATCH($A688,'Hoja de Trabajo para listado'!$CD$155:$CD$1048576,0),MATCH((CUADRO!G$5&amp;$E688),'Hoja de Trabajo para listado'!$CD$151:$DC$151,0)),0)</f>
        <v>0</v>
      </c>
      <c r="H688" s="314">
        <f ca="1">+IFERROR(INDEX('Hoja de Trabajo para listado'!$A$155:$Z$1048576,MATCH($A688,'Hoja de Trabajo para listado'!$A$155:$A$1048576,0),MATCH((CUADRO!H$5&amp;$E688),'Hoja de Trabajo para listado'!$A$151:$Z$151,0)),0)+IFERROR(INDEX('Hoja de Trabajo para listado'!$AB$155:$BA$1048576,MATCH($A688,'Hoja de Trabajo para listado'!$AB$155:$AB$1048576,0),MATCH((CUADRO!H$5&amp;$E688),'Hoja de Trabajo para listado'!$AB$151:$BA$151,0)),0)+IFERROR(INDEX('Hoja de Trabajo para listado'!$BC$155:$CB$1048576,MATCH($A688,'Hoja de Trabajo para listado'!$BC$155:$BC$1048576,0),MATCH((CUADRO!H$5&amp;$E688),'Hoja de Trabajo para listado'!$BC$151:$CB$151,0)),0)+IFERROR(INDEX('Hoja de Trabajo para listado'!$DE$153:$DG$274,MATCH($A688,'Hoja de Trabajo para listado'!$DE$153:$DE$1048576,0),MATCH((CUADRO!H$5&amp;$E688),'Hoja de Trabajo para listado'!$DE$151:$DG$151,0)),0)+IFERROR(INDEX('Hoja de Trabajo para listado'!$CD$155:$DC$1048576,MATCH($A688,'Hoja de Trabajo para listado'!$CD$155:$CD$1048576,0),MATCH((CUADRO!H$5&amp;$E688),'Hoja de Trabajo para listado'!$CD$151:$DC$151,0)),0)</f>
        <v>0</v>
      </c>
      <c r="I688" s="314">
        <f ca="1">+IFERROR(INDEX('Hoja de Trabajo para listado'!$A$155:$Z$1048576,MATCH($A688,'Hoja de Trabajo para listado'!$A$155:$A$1048576,0),MATCH((CUADRO!I$5&amp;$E688),'Hoja de Trabajo para listado'!$A$151:$Z$151,0)),0)+IFERROR(INDEX('Hoja de Trabajo para listado'!$AB$155:$BA$1048576,MATCH($A688,'Hoja de Trabajo para listado'!$AB$155:$AB$1048576,0),MATCH((CUADRO!I$5&amp;$E688),'Hoja de Trabajo para listado'!$AB$151:$BA$151,0)),0)+IFERROR(INDEX('Hoja de Trabajo para listado'!$BC$155:$CB$1048576,MATCH($A688,'Hoja de Trabajo para listado'!$BC$155:$BC$1048576,0),MATCH((CUADRO!I$5&amp;$E688),'Hoja de Trabajo para listado'!$BC$151:$CB$151,0)),0)+IFERROR(INDEX('Hoja de Trabajo para listado'!$DE$153:$DG$274,MATCH($A688,'Hoja de Trabajo para listado'!$DE$153:$DE$1048576,0),MATCH((CUADRO!I$5&amp;$E688),'Hoja de Trabajo para listado'!$DE$151:$DG$151,0)),0)+IFERROR(INDEX('Hoja de Trabajo para listado'!$CD$155:$DC$1048576,MATCH($A688,'Hoja de Trabajo para listado'!$CD$155:$CD$1048576,0),MATCH((CUADRO!I$5&amp;$E688),'Hoja de Trabajo para listado'!$CD$151:$DC$151,0)),0)</f>
        <v>0</v>
      </c>
      <c r="J688" s="314">
        <f ca="1">+IFERROR(INDEX('Hoja de Trabajo para listado'!$A$155:$Z$1048576,MATCH($A688,'Hoja de Trabajo para listado'!$A$155:$A$1048576,0),MATCH((CUADRO!J$5&amp;$E688),'Hoja de Trabajo para listado'!$A$151:$Z$151,0)),0)+IFERROR(INDEX('Hoja de Trabajo para listado'!$AB$155:$BA$1048576,MATCH($A688,'Hoja de Trabajo para listado'!$AB$155:$AB$1048576,0),MATCH((CUADRO!J$5&amp;$E688),'Hoja de Trabajo para listado'!$AB$151:$BA$151,0)),0)+IFERROR(INDEX('Hoja de Trabajo para listado'!$BC$155:$CB$1048576,MATCH($A688,'Hoja de Trabajo para listado'!$BC$155:$BC$1048576,0),MATCH((CUADRO!J$5&amp;$E688),'Hoja de Trabajo para listado'!$BC$151:$CB$151,0)),0)+IFERROR(INDEX('Hoja de Trabajo para listado'!$DE$153:$DG$274,MATCH($A688,'Hoja de Trabajo para listado'!$DE$153:$DE$1048576,0),MATCH((CUADRO!J$5&amp;$E688),'Hoja de Trabajo para listado'!$DE$151:$DG$151,0)),0)+IFERROR(INDEX('Hoja de Trabajo para listado'!$CD$155:$DC$1048576,MATCH($A688,'Hoja de Trabajo para listado'!$CD$155:$CD$1048576,0),MATCH((CUADRO!J$5&amp;$E688),'Hoja de Trabajo para listado'!$CD$151:$DC$151,0)),0)</f>
        <v>0</v>
      </c>
      <c r="K688" s="314">
        <f ca="1">+IFERROR(INDEX('Hoja de Trabajo para listado'!$A$155:$Z$1048576,MATCH($A688,'Hoja de Trabajo para listado'!$A$155:$A$1048576,0),MATCH((CUADRO!K$5&amp;$E688),'Hoja de Trabajo para listado'!$A$151:$Z$151,0)),0)+IFERROR(INDEX('Hoja de Trabajo para listado'!$AB$155:$BA$1048576,MATCH($A688,'Hoja de Trabajo para listado'!$AB$155:$AB$1048576,0),MATCH((CUADRO!K$5&amp;$E688),'Hoja de Trabajo para listado'!$AB$151:$BA$151,0)),0)+IFERROR(INDEX('Hoja de Trabajo para listado'!$BC$155:$CB$1048576,MATCH($A688,'Hoja de Trabajo para listado'!$BC$155:$BC$1048576,0),MATCH((CUADRO!K$5&amp;$E688),'Hoja de Trabajo para listado'!$BC$151:$CB$151,0)),0)+IFERROR(INDEX('Hoja de Trabajo para listado'!$DE$153:$DG$274,MATCH($A688,'Hoja de Trabajo para listado'!$DE$153:$DE$1048576,0),MATCH((CUADRO!K$5&amp;$E688),'Hoja de Trabajo para listado'!$DE$151:$DG$151,0)),0)+IFERROR(INDEX('Hoja de Trabajo para listado'!$CD$155:$DC$1048576,MATCH($A688,'Hoja de Trabajo para listado'!$CD$155:$CD$1048576,0),MATCH((CUADRO!K$5&amp;$E688),'Hoja de Trabajo para listado'!$CD$151:$DC$151,0)),0)</f>
        <v>0</v>
      </c>
      <c r="L688" s="314">
        <f ca="1">+IFERROR(INDEX('Hoja de Trabajo para listado'!$A$155:$Z$1048576,MATCH($A688,'Hoja de Trabajo para listado'!$A$155:$A$1048576,0),MATCH((CUADRO!L$5&amp;$E688),'Hoja de Trabajo para listado'!$A$151:$Z$151,0)),0)+IFERROR(INDEX('Hoja de Trabajo para listado'!$AB$155:$BA$1048576,MATCH($A688,'Hoja de Trabajo para listado'!$AB$155:$AB$1048576,0),MATCH((CUADRO!L$5&amp;$E688),'Hoja de Trabajo para listado'!$AB$151:$BA$151,0)),0)+IFERROR(INDEX('Hoja de Trabajo para listado'!$BC$155:$CB$1048576,MATCH($A688,'Hoja de Trabajo para listado'!$BC$155:$BC$1048576,0),MATCH((CUADRO!L$5&amp;$E688),'Hoja de Trabajo para listado'!$BC$151:$CB$151,0)),0)+IFERROR(INDEX('Hoja de Trabajo para listado'!$DE$153:$DG$274,MATCH($A688,'Hoja de Trabajo para listado'!$DE$153:$DE$1048576,0),MATCH((CUADRO!L$5&amp;$E688),'Hoja de Trabajo para listado'!$DE$151:$DG$151,0)),0)+IFERROR(INDEX('Hoja de Trabajo para listado'!$CD$155:$DC$1048576,MATCH($A688,'Hoja de Trabajo para listado'!$CD$155:$CD$1048576,0),MATCH((CUADRO!L$5&amp;$E688),'Hoja de Trabajo para listado'!$CD$151:$DC$151,0)),0)</f>
        <v>0</v>
      </c>
      <c r="M688" s="314">
        <f ca="1">+IFERROR(INDEX('Hoja de Trabajo para listado'!$A$155:$Z$1048576,MATCH($A688,'Hoja de Trabajo para listado'!$A$155:$A$1048576,0),MATCH((CUADRO!M$5&amp;$E688),'Hoja de Trabajo para listado'!$A$151:$Z$151,0)),0)+IFERROR(INDEX('Hoja de Trabajo para listado'!$AB$155:$BA$1048576,MATCH($A688,'Hoja de Trabajo para listado'!$AB$155:$AB$1048576,0),MATCH((CUADRO!M$5&amp;$E688),'Hoja de Trabajo para listado'!$AB$151:$BA$151,0)),0)+IFERROR(INDEX('Hoja de Trabajo para listado'!$BC$155:$CB$1048576,MATCH($A688,'Hoja de Trabajo para listado'!$BC$155:$BC$1048576,0),MATCH((CUADRO!M$5&amp;$E688),'Hoja de Trabajo para listado'!$BC$151:$CB$151,0)),0)+IFERROR(INDEX('Hoja de Trabajo para listado'!$DE$153:$DG$274,MATCH($A688,'Hoja de Trabajo para listado'!$DE$153:$DE$1048576,0),MATCH((CUADRO!M$5&amp;$E688),'Hoja de Trabajo para listado'!$DE$151:$DG$151,0)),0)+IFERROR(INDEX('Hoja de Trabajo para listado'!$CD$155:$DC$1048576,MATCH($A688,'Hoja de Trabajo para listado'!$CD$155:$CD$1048576,0),MATCH((CUADRO!M$5&amp;$E688),'Hoja de Trabajo para listado'!$CD$151:$DC$151,0)),0)</f>
        <v>0</v>
      </c>
      <c r="N688" s="314">
        <f ca="1">+IFERROR(INDEX('Hoja de Trabajo para listado'!$A$155:$Z$1048576,MATCH($A688,'Hoja de Trabajo para listado'!$A$155:$A$1048576,0),MATCH((CUADRO!N$5&amp;$E688),'Hoja de Trabajo para listado'!$A$151:$Z$151,0)),0)+IFERROR(INDEX('Hoja de Trabajo para listado'!$AB$155:$BA$1048576,MATCH($A688,'Hoja de Trabajo para listado'!$AB$155:$AB$1048576,0),MATCH((CUADRO!N$5&amp;$E688),'Hoja de Trabajo para listado'!$AB$151:$BA$151,0)),0)+IFERROR(INDEX('Hoja de Trabajo para listado'!$BC$155:$CB$1048576,MATCH($A688,'Hoja de Trabajo para listado'!$BC$155:$BC$1048576,0),MATCH((CUADRO!N$5&amp;$E688),'Hoja de Trabajo para listado'!$BC$151:$CB$151,0)),0)+IFERROR(INDEX('Hoja de Trabajo para listado'!$DE$153:$DG$274,MATCH($A688,'Hoja de Trabajo para listado'!$DE$153:$DE$1048576,0),MATCH((CUADRO!N$5&amp;$E688),'Hoja de Trabajo para listado'!$DE$151:$DG$151,0)),0)+IFERROR(INDEX('Hoja de Trabajo para listado'!$CD$155:$DC$1048576,MATCH($A688,'Hoja de Trabajo para listado'!$CD$155:$CD$1048576,0),MATCH((CUADRO!N$5&amp;$E688),'Hoja de Trabajo para listado'!$CD$151:$DC$151,0)),0)</f>
        <v>0</v>
      </c>
      <c r="O688" s="314">
        <f ca="1">+IFERROR(INDEX('Hoja de Trabajo para listado'!$A$155:$Z$1048576,MATCH($A688,'Hoja de Trabajo para listado'!$A$155:$A$1048576,0),MATCH((CUADRO!O$5&amp;$E688),'Hoja de Trabajo para listado'!$A$151:$Z$151,0)),0)+IFERROR(INDEX('Hoja de Trabajo para listado'!$AB$155:$BA$1048576,MATCH($A688,'Hoja de Trabajo para listado'!$AB$155:$AB$1048576,0),MATCH((CUADRO!O$5&amp;$E688),'Hoja de Trabajo para listado'!$AB$151:$BA$151,0)),0)+IFERROR(INDEX('Hoja de Trabajo para listado'!$BC$155:$CB$1048576,MATCH($A688,'Hoja de Trabajo para listado'!$BC$155:$BC$1048576,0),MATCH((CUADRO!O$5&amp;$E688),'Hoja de Trabajo para listado'!$BC$151:$CB$151,0)),0)+IFERROR(INDEX('Hoja de Trabajo para listado'!$DE$153:$DG$274,MATCH($A688,'Hoja de Trabajo para listado'!$DE$153:$DE$1048576,0),MATCH((CUADRO!O$5&amp;$E688),'Hoja de Trabajo para listado'!$DE$151:$DG$151,0)),0)+IFERROR(INDEX('Hoja de Trabajo para listado'!$CD$155:$DC$1048576,MATCH($A688,'Hoja de Trabajo para listado'!$CD$155:$CD$1048576,0),MATCH((CUADRO!O$5&amp;$E688),'Hoja de Trabajo para listado'!$CD$151:$DC$151,0)),0)</f>
        <v>0</v>
      </c>
      <c r="P688" s="314">
        <f ca="1">+IFERROR(INDEX('Hoja de Trabajo para listado'!$A$155:$Z$1048576,MATCH($A688,'Hoja de Trabajo para listado'!$A$155:$A$1048576,0),MATCH((CUADRO!P$5&amp;$E688),'Hoja de Trabajo para listado'!$A$151:$Z$151,0)),0)+IFERROR(INDEX('Hoja de Trabajo para listado'!$AB$155:$BA$1048576,MATCH($A688,'Hoja de Trabajo para listado'!$AB$155:$AB$1048576,0),MATCH((CUADRO!P$5&amp;$E688),'Hoja de Trabajo para listado'!$AB$151:$BA$151,0)),0)+IFERROR(INDEX('Hoja de Trabajo para listado'!$BC$155:$CB$1048576,MATCH($A688,'Hoja de Trabajo para listado'!$BC$155:$BC$1048576,0),MATCH((CUADRO!P$5&amp;$E688),'Hoja de Trabajo para listado'!$BC$151:$CB$151,0)),0)+IFERROR(INDEX('Hoja de Trabajo para listado'!$DE$153:$DG$274,MATCH($A688,'Hoja de Trabajo para listado'!$DE$153:$DE$1048576,0),MATCH((CUADRO!P$5&amp;$E688),'Hoja de Trabajo para listado'!$DE$151:$DG$151,0)),0)+IFERROR(INDEX('Hoja de Trabajo para listado'!$CD$155:$DC$1048576,MATCH($A688,'Hoja de Trabajo para listado'!$CD$155:$CD$1048576,0),MATCH((CUADRO!P$5&amp;$E688),'Hoja de Trabajo para listado'!$CD$151:$DC$151,0)),0)</f>
        <v>0</v>
      </c>
      <c r="Q688" s="314">
        <f ca="1">+IFERROR(INDEX('Hoja de Trabajo para listado'!$A$155:$Z$1048576,MATCH($A688,'Hoja de Trabajo para listado'!$A$155:$A$1048576,0),MATCH((CUADRO!Q$5&amp;$E688),'Hoja de Trabajo para listado'!$A$151:$Z$151,0)),0)+IFERROR(INDEX('Hoja de Trabajo para listado'!$AB$155:$BA$1048576,MATCH($A688,'Hoja de Trabajo para listado'!$AB$155:$AB$1048576,0),MATCH((CUADRO!Q$5&amp;$E688),'Hoja de Trabajo para listado'!$AB$151:$BA$151,0)),0)+IFERROR(INDEX('Hoja de Trabajo para listado'!$BC$155:$CB$1048576,MATCH($A688,'Hoja de Trabajo para listado'!$BC$155:$BC$1048576,0),MATCH((CUADRO!Q$5&amp;$E688),'Hoja de Trabajo para listado'!$BC$151:$CB$151,0)),0)+IFERROR(INDEX('Hoja de Trabajo para listado'!$DE$153:$DG$274,MATCH($A688,'Hoja de Trabajo para listado'!$DE$153:$DE$1048576,0),MATCH((CUADRO!Q$5&amp;$E688),'Hoja de Trabajo para listado'!$DE$151:$DG$151,0)),0)+IFERROR(INDEX('Hoja de Trabajo para listado'!$CD$155:$DC$1048576,MATCH($A688,'Hoja de Trabajo para listado'!$CD$155:$CD$1048576,0),MATCH((CUADRO!Q$5&amp;$E688),'Hoja de Trabajo para listado'!$CD$151:$DC$151,0)),0)</f>
        <v>0</v>
      </c>
      <c r="R688" s="314">
        <f t="shared" ca="1" si="20"/>
        <v>0</v>
      </c>
      <c r="S688" s="322"/>
      <c r="T688" s="314">
        <f ca="1">+T689</f>
        <v>0</v>
      </c>
      <c r="U688" s="313">
        <f t="shared" si="21"/>
        <v>1</v>
      </c>
      <c r="V688" s="319" t="str">
        <f>+VLOOKUP(A688,bd_lista!$A$3:$E$593,5,FALSE)</f>
        <v>Gobiernos Autonomos Municipales</v>
      </c>
      <c r="W688" s="425" t="str">
        <f>+V688</f>
        <v>Gobiernos Autonomos Municipales</v>
      </c>
    </row>
    <row r="689" spans="1:23" customFormat="1" ht="15" hidden="1" customHeight="1">
      <c r="A689" s="323">
        <v>1731</v>
      </c>
      <c r="B689" s="428"/>
      <c r="C689" s="318" t="str">
        <f>+VLOOKUP(A689,bd_lista!$A$3:$C$593,3,FALSE)</f>
        <v>Gobierno Autónomo Municipal de Pampa Grande</v>
      </c>
      <c r="D689" s="430"/>
      <c r="E689" s="347" t="s">
        <v>1419</v>
      </c>
      <c r="F689" s="314">
        <f ca="1">+IFERROR(INDEX('Hoja de Trabajo para listado'!$A$155:$Z$1048576,MATCH($A689,'Hoja de Trabajo para listado'!$A$155:$A$1048576,0),MATCH((CUADRO!F$5&amp;$E689),'Hoja de Trabajo para listado'!$A$151:$Z$151,0)),0)+IFERROR(INDEX('Hoja de Trabajo para listado'!$AB$155:$BA$1048576,MATCH($A689,'Hoja de Trabajo para listado'!$AB$155:$AB$1048576,0),MATCH((CUADRO!F$5&amp;$E689),'Hoja de Trabajo para listado'!$AB$151:$BA$151,0)),0)+IFERROR(INDEX('Hoja de Trabajo para listado'!$BC$155:$CB$1048576,MATCH($A689,'Hoja de Trabajo para listado'!$BC$155:$BC$1048576,0),MATCH((CUADRO!F$5&amp;$E689),'Hoja de Trabajo para listado'!$BC$151:$CB$151,0)),0)+IFERROR(INDEX('Hoja de Trabajo para listado'!$DE$153:$DG$274,MATCH($A689,'Hoja de Trabajo para listado'!$DE$153:$DE$1048576,0),MATCH((CUADRO!F$5&amp;$E689),'Hoja de Trabajo para listado'!$DE$151:$DG$151,0)),0)+IFERROR(INDEX('Hoja de Trabajo para listado'!$CD$155:$DC$1048576,MATCH($A689,'Hoja de Trabajo para listado'!$CD$155:$CD$1048576,0),MATCH((CUADRO!F$5&amp;$E689),'Hoja de Trabajo para listado'!$CD$151:$DC$151,0)),0)</f>
        <v>0</v>
      </c>
      <c r="G689" s="314">
        <f ca="1">+IFERROR(INDEX('Hoja de Trabajo para listado'!$A$155:$Z$1048576,MATCH($A689,'Hoja de Trabajo para listado'!$A$155:$A$1048576,0),MATCH((CUADRO!G$5&amp;$E689),'Hoja de Trabajo para listado'!$A$151:$Z$151,0)),0)+IFERROR(INDEX('Hoja de Trabajo para listado'!$AB$155:$BA$1048576,MATCH($A689,'Hoja de Trabajo para listado'!$AB$155:$AB$1048576,0),MATCH((CUADRO!G$5&amp;$E689),'Hoja de Trabajo para listado'!$AB$151:$BA$151,0)),0)+IFERROR(INDEX('Hoja de Trabajo para listado'!$BC$155:$CB$1048576,MATCH($A689,'Hoja de Trabajo para listado'!$BC$155:$BC$1048576,0),MATCH((CUADRO!G$5&amp;$E689),'Hoja de Trabajo para listado'!$BC$151:$CB$151,0)),0)+IFERROR(INDEX('Hoja de Trabajo para listado'!$DE$153:$DG$274,MATCH($A689,'Hoja de Trabajo para listado'!$DE$153:$DE$1048576,0),MATCH((CUADRO!G$5&amp;$E689),'Hoja de Trabajo para listado'!$DE$151:$DG$151,0)),0)+IFERROR(INDEX('Hoja de Trabajo para listado'!$CD$155:$DC$1048576,MATCH($A689,'Hoja de Trabajo para listado'!$CD$155:$CD$1048576,0),MATCH((CUADRO!G$5&amp;$E689),'Hoja de Trabajo para listado'!$CD$151:$DC$151,0)),0)</f>
        <v>0</v>
      </c>
      <c r="H689" s="314">
        <f ca="1">+IFERROR(INDEX('Hoja de Trabajo para listado'!$A$155:$Z$1048576,MATCH($A689,'Hoja de Trabajo para listado'!$A$155:$A$1048576,0),MATCH((CUADRO!H$5&amp;$E689),'Hoja de Trabajo para listado'!$A$151:$Z$151,0)),0)+IFERROR(INDEX('Hoja de Trabajo para listado'!$AB$155:$BA$1048576,MATCH($A689,'Hoja de Trabajo para listado'!$AB$155:$AB$1048576,0),MATCH((CUADRO!H$5&amp;$E689),'Hoja de Trabajo para listado'!$AB$151:$BA$151,0)),0)+IFERROR(INDEX('Hoja de Trabajo para listado'!$BC$155:$CB$1048576,MATCH($A689,'Hoja de Trabajo para listado'!$BC$155:$BC$1048576,0),MATCH((CUADRO!H$5&amp;$E689),'Hoja de Trabajo para listado'!$BC$151:$CB$151,0)),0)+IFERROR(INDEX('Hoja de Trabajo para listado'!$DE$153:$DG$274,MATCH($A689,'Hoja de Trabajo para listado'!$DE$153:$DE$1048576,0),MATCH((CUADRO!H$5&amp;$E689),'Hoja de Trabajo para listado'!$DE$151:$DG$151,0)),0)+IFERROR(INDEX('Hoja de Trabajo para listado'!$CD$155:$DC$1048576,MATCH($A689,'Hoja de Trabajo para listado'!$CD$155:$CD$1048576,0),MATCH((CUADRO!H$5&amp;$E689),'Hoja de Trabajo para listado'!$CD$151:$DC$151,0)),0)</f>
        <v>0</v>
      </c>
      <c r="I689" s="314">
        <f ca="1">+IFERROR(INDEX('Hoja de Trabajo para listado'!$A$155:$Z$1048576,MATCH($A689,'Hoja de Trabajo para listado'!$A$155:$A$1048576,0),MATCH((CUADRO!I$5&amp;$E689),'Hoja de Trabajo para listado'!$A$151:$Z$151,0)),0)+IFERROR(INDEX('Hoja de Trabajo para listado'!$AB$155:$BA$1048576,MATCH($A689,'Hoja de Trabajo para listado'!$AB$155:$AB$1048576,0),MATCH((CUADRO!I$5&amp;$E689),'Hoja de Trabajo para listado'!$AB$151:$BA$151,0)),0)+IFERROR(INDEX('Hoja de Trabajo para listado'!$BC$155:$CB$1048576,MATCH($A689,'Hoja de Trabajo para listado'!$BC$155:$BC$1048576,0),MATCH((CUADRO!I$5&amp;$E689),'Hoja de Trabajo para listado'!$BC$151:$CB$151,0)),0)+IFERROR(INDEX('Hoja de Trabajo para listado'!$DE$153:$DG$274,MATCH($A689,'Hoja de Trabajo para listado'!$DE$153:$DE$1048576,0),MATCH((CUADRO!I$5&amp;$E689),'Hoja de Trabajo para listado'!$DE$151:$DG$151,0)),0)+IFERROR(INDEX('Hoja de Trabajo para listado'!$CD$155:$DC$1048576,MATCH($A689,'Hoja de Trabajo para listado'!$CD$155:$CD$1048576,0),MATCH((CUADRO!I$5&amp;$E689),'Hoja de Trabajo para listado'!$CD$151:$DC$151,0)),0)</f>
        <v>0</v>
      </c>
      <c r="J689" s="314">
        <f ca="1">+IFERROR(INDEX('Hoja de Trabajo para listado'!$A$155:$Z$1048576,MATCH($A689,'Hoja de Trabajo para listado'!$A$155:$A$1048576,0),MATCH((CUADRO!J$5&amp;$E689),'Hoja de Trabajo para listado'!$A$151:$Z$151,0)),0)+IFERROR(INDEX('Hoja de Trabajo para listado'!$AB$155:$BA$1048576,MATCH($A689,'Hoja de Trabajo para listado'!$AB$155:$AB$1048576,0),MATCH((CUADRO!J$5&amp;$E689),'Hoja de Trabajo para listado'!$AB$151:$BA$151,0)),0)+IFERROR(INDEX('Hoja de Trabajo para listado'!$BC$155:$CB$1048576,MATCH($A689,'Hoja de Trabajo para listado'!$BC$155:$BC$1048576,0),MATCH((CUADRO!J$5&amp;$E689),'Hoja de Trabajo para listado'!$BC$151:$CB$151,0)),0)+IFERROR(INDEX('Hoja de Trabajo para listado'!$DE$153:$DG$274,MATCH($A689,'Hoja de Trabajo para listado'!$DE$153:$DE$1048576,0),MATCH((CUADRO!J$5&amp;$E689),'Hoja de Trabajo para listado'!$DE$151:$DG$151,0)),0)+IFERROR(INDEX('Hoja de Trabajo para listado'!$CD$155:$DC$1048576,MATCH($A689,'Hoja de Trabajo para listado'!$CD$155:$CD$1048576,0),MATCH((CUADRO!J$5&amp;$E689),'Hoja de Trabajo para listado'!$CD$151:$DC$151,0)),0)</f>
        <v>0</v>
      </c>
      <c r="K689" s="314">
        <f ca="1">+IFERROR(INDEX('Hoja de Trabajo para listado'!$A$155:$Z$1048576,MATCH($A689,'Hoja de Trabajo para listado'!$A$155:$A$1048576,0),MATCH((CUADRO!K$5&amp;$E689),'Hoja de Trabajo para listado'!$A$151:$Z$151,0)),0)+IFERROR(INDEX('Hoja de Trabajo para listado'!$AB$155:$BA$1048576,MATCH($A689,'Hoja de Trabajo para listado'!$AB$155:$AB$1048576,0),MATCH((CUADRO!K$5&amp;$E689),'Hoja de Trabajo para listado'!$AB$151:$BA$151,0)),0)+IFERROR(INDEX('Hoja de Trabajo para listado'!$BC$155:$CB$1048576,MATCH($A689,'Hoja de Trabajo para listado'!$BC$155:$BC$1048576,0),MATCH((CUADRO!K$5&amp;$E689),'Hoja de Trabajo para listado'!$BC$151:$CB$151,0)),0)+IFERROR(INDEX('Hoja de Trabajo para listado'!$DE$153:$DG$274,MATCH($A689,'Hoja de Trabajo para listado'!$DE$153:$DE$1048576,0),MATCH((CUADRO!K$5&amp;$E689),'Hoja de Trabajo para listado'!$DE$151:$DG$151,0)),0)+IFERROR(INDEX('Hoja de Trabajo para listado'!$CD$155:$DC$1048576,MATCH($A689,'Hoja de Trabajo para listado'!$CD$155:$CD$1048576,0),MATCH((CUADRO!K$5&amp;$E689),'Hoja de Trabajo para listado'!$CD$151:$DC$151,0)),0)</f>
        <v>0</v>
      </c>
      <c r="L689" s="314">
        <f ca="1">+IFERROR(INDEX('Hoja de Trabajo para listado'!$A$155:$Z$1048576,MATCH($A689,'Hoja de Trabajo para listado'!$A$155:$A$1048576,0),MATCH((CUADRO!L$5&amp;$E689),'Hoja de Trabajo para listado'!$A$151:$Z$151,0)),0)+IFERROR(INDEX('Hoja de Trabajo para listado'!$AB$155:$BA$1048576,MATCH($A689,'Hoja de Trabajo para listado'!$AB$155:$AB$1048576,0),MATCH((CUADRO!L$5&amp;$E689),'Hoja de Trabajo para listado'!$AB$151:$BA$151,0)),0)+IFERROR(INDEX('Hoja de Trabajo para listado'!$BC$155:$CB$1048576,MATCH($A689,'Hoja de Trabajo para listado'!$BC$155:$BC$1048576,0),MATCH((CUADRO!L$5&amp;$E689),'Hoja de Trabajo para listado'!$BC$151:$CB$151,0)),0)+IFERROR(INDEX('Hoja de Trabajo para listado'!$DE$153:$DG$274,MATCH($A689,'Hoja de Trabajo para listado'!$DE$153:$DE$1048576,0),MATCH((CUADRO!L$5&amp;$E689),'Hoja de Trabajo para listado'!$DE$151:$DG$151,0)),0)+IFERROR(INDEX('Hoja de Trabajo para listado'!$CD$155:$DC$1048576,MATCH($A689,'Hoja de Trabajo para listado'!$CD$155:$CD$1048576,0),MATCH((CUADRO!L$5&amp;$E689),'Hoja de Trabajo para listado'!$CD$151:$DC$151,0)),0)</f>
        <v>0</v>
      </c>
      <c r="M689" s="314">
        <f ca="1">+IFERROR(INDEX('Hoja de Trabajo para listado'!$A$155:$Z$1048576,MATCH($A689,'Hoja de Trabajo para listado'!$A$155:$A$1048576,0),MATCH((CUADRO!M$5&amp;$E689),'Hoja de Trabajo para listado'!$A$151:$Z$151,0)),0)+IFERROR(INDEX('Hoja de Trabajo para listado'!$AB$155:$BA$1048576,MATCH($A689,'Hoja de Trabajo para listado'!$AB$155:$AB$1048576,0),MATCH((CUADRO!M$5&amp;$E689),'Hoja de Trabajo para listado'!$AB$151:$BA$151,0)),0)+IFERROR(INDEX('Hoja de Trabajo para listado'!$BC$155:$CB$1048576,MATCH($A689,'Hoja de Trabajo para listado'!$BC$155:$BC$1048576,0),MATCH((CUADRO!M$5&amp;$E689),'Hoja de Trabajo para listado'!$BC$151:$CB$151,0)),0)+IFERROR(INDEX('Hoja de Trabajo para listado'!$DE$153:$DG$274,MATCH($A689,'Hoja de Trabajo para listado'!$DE$153:$DE$1048576,0),MATCH((CUADRO!M$5&amp;$E689),'Hoja de Trabajo para listado'!$DE$151:$DG$151,0)),0)+IFERROR(INDEX('Hoja de Trabajo para listado'!$CD$155:$DC$1048576,MATCH($A689,'Hoja de Trabajo para listado'!$CD$155:$CD$1048576,0),MATCH((CUADRO!M$5&amp;$E689),'Hoja de Trabajo para listado'!$CD$151:$DC$151,0)),0)</f>
        <v>0</v>
      </c>
      <c r="N689" s="314">
        <f ca="1">+IFERROR(INDEX('Hoja de Trabajo para listado'!$A$155:$Z$1048576,MATCH($A689,'Hoja de Trabajo para listado'!$A$155:$A$1048576,0),MATCH((CUADRO!N$5&amp;$E689),'Hoja de Trabajo para listado'!$A$151:$Z$151,0)),0)+IFERROR(INDEX('Hoja de Trabajo para listado'!$AB$155:$BA$1048576,MATCH($A689,'Hoja de Trabajo para listado'!$AB$155:$AB$1048576,0),MATCH((CUADRO!N$5&amp;$E689),'Hoja de Trabajo para listado'!$AB$151:$BA$151,0)),0)+IFERROR(INDEX('Hoja de Trabajo para listado'!$BC$155:$CB$1048576,MATCH($A689,'Hoja de Trabajo para listado'!$BC$155:$BC$1048576,0),MATCH((CUADRO!N$5&amp;$E689),'Hoja de Trabajo para listado'!$BC$151:$CB$151,0)),0)+IFERROR(INDEX('Hoja de Trabajo para listado'!$DE$153:$DG$274,MATCH($A689,'Hoja de Trabajo para listado'!$DE$153:$DE$1048576,0),MATCH((CUADRO!N$5&amp;$E689),'Hoja de Trabajo para listado'!$DE$151:$DG$151,0)),0)+IFERROR(INDEX('Hoja de Trabajo para listado'!$CD$155:$DC$1048576,MATCH($A689,'Hoja de Trabajo para listado'!$CD$155:$CD$1048576,0),MATCH((CUADRO!N$5&amp;$E689),'Hoja de Trabajo para listado'!$CD$151:$DC$151,0)),0)</f>
        <v>0</v>
      </c>
      <c r="O689" s="314">
        <f ca="1">+IFERROR(INDEX('Hoja de Trabajo para listado'!$A$155:$Z$1048576,MATCH($A689,'Hoja de Trabajo para listado'!$A$155:$A$1048576,0),MATCH((CUADRO!O$5&amp;$E689),'Hoja de Trabajo para listado'!$A$151:$Z$151,0)),0)+IFERROR(INDEX('Hoja de Trabajo para listado'!$AB$155:$BA$1048576,MATCH($A689,'Hoja de Trabajo para listado'!$AB$155:$AB$1048576,0),MATCH((CUADRO!O$5&amp;$E689),'Hoja de Trabajo para listado'!$AB$151:$BA$151,0)),0)+IFERROR(INDEX('Hoja de Trabajo para listado'!$BC$155:$CB$1048576,MATCH($A689,'Hoja de Trabajo para listado'!$BC$155:$BC$1048576,0),MATCH((CUADRO!O$5&amp;$E689),'Hoja de Trabajo para listado'!$BC$151:$CB$151,0)),0)+IFERROR(INDEX('Hoja de Trabajo para listado'!$DE$153:$DG$274,MATCH($A689,'Hoja de Trabajo para listado'!$DE$153:$DE$1048576,0),MATCH((CUADRO!O$5&amp;$E689),'Hoja de Trabajo para listado'!$DE$151:$DG$151,0)),0)+IFERROR(INDEX('Hoja de Trabajo para listado'!$CD$155:$DC$1048576,MATCH($A689,'Hoja de Trabajo para listado'!$CD$155:$CD$1048576,0),MATCH((CUADRO!O$5&amp;$E689),'Hoja de Trabajo para listado'!$CD$151:$DC$151,0)),0)</f>
        <v>0</v>
      </c>
      <c r="P689" s="314">
        <f ca="1">+IFERROR(INDEX('Hoja de Trabajo para listado'!$A$155:$Z$1048576,MATCH($A689,'Hoja de Trabajo para listado'!$A$155:$A$1048576,0),MATCH((CUADRO!P$5&amp;$E689),'Hoja de Trabajo para listado'!$A$151:$Z$151,0)),0)+IFERROR(INDEX('Hoja de Trabajo para listado'!$AB$155:$BA$1048576,MATCH($A689,'Hoja de Trabajo para listado'!$AB$155:$AB$1048576,0),MATCH((CUADRO!P$5&amp;$E689),'Hoja de Trabajo para listado'!$AB$151:$BA$151,0)),0)+IFERROR(INDEX('Hoja de Trabajo para listado'!$BC$155:$CB$1048576,MATCH($A689,'Hoja de Trabajo para listado'!$BC$155:$BC$1048576,0),MATCH((CUADRO!P$5&amp;$E689),'Hoja de Trabajo para listado'!$BC$151:$CB$151,0)),0)+IFERROR(INDEX('Hoja de Trabajo para listado'!$DE$153:$DG$274,MATCH($A689,'Hoja de Trabajo para listado'!$DE$153:$DE$1048576,0),MATCH((CUADRO!P$5&amp;$E689),'Hoja de Trabajo para listado'!$DE$151:$DG$151,0)),0)+IFERROR(INDEX('Hoja de Trabajo para listado'!$CD$155:$DC$1048576,MATCH($A689,'Hoja de Trabajo para listado'!$CD$155:$CD$1048576,0),MATCH((CUADRO!P$5&amp;$E689),'Hoja de Trabajo para listado'!$CD$151:$DC$151,0)),0)</f>
        <v>0</v>
      </c>
      <c r="Q689" s="314">
        <f ca="1">+IFERROR(INDEX('Hoja de Trabajo para listado'!$A$155:$Z$1048576,MATCH($A689,'Hoja de Trabajo para listado'!$A$155:$A$1048576,0),MATCH((CUADRO!Q$5&amp;$E689),'Hoja de Trabajo para listado'!$A$151:$Z$151,0)),0)+IFERROR(INDEX('Hoja de Trabajo para listado'!$AB$155:$BA$1048576,MATCH($A689,'Hoja de Trabajo para listado'!$AB$155:$AB$1048576,0),MATCH((CUADRO!Q$5&amp;$E689),'Hoja de Trabajo para listado'!$AB$151:$BA$151,0)),0)+IFERROR(INDEX('Hoja de Trabajo para listado'!$BC$155:$CB$1048576,MATCH($A689,'Hoja de Trabajo para listado'!$BC$155:$BC$1048576,0),MATCH((CUADRO!Q$5&amp;$E689),'Hoja de Trabajo para listado'!$BC$151:$CB$151,0)),0)+IFERROR(INDEX('Hoja de Trabajo para listado'!$DE$153:$DG$274,MATCH($A689,'Hoja de Trabajo para listado'!$DE$153:$DE$1048576,0),MATCH((CUADRO!Q$5&amp;$E689),'Hoja de Trabajo para listado'!$DE$151:$DG$151,0)),0)+IFERROR(INDEX('Hoja de Trabajo para listado'!$CD$155:$DC$1048576,MATCH($A689,'Hoja de Trabajo para listado'!$CD$155:$CD$1048576,0),MATCH((CUADRO!Q$5&amp;$E689),'Hoja de Trabajo para listado'!$CD$151:$DC$151,0)),0)</f>
        <v>0</v>
      </c>
      <c r="R689" s="314">
        <f t="shared" ca="1" si="20"/>
        <v>0</v>
      </c>
      <c r="S689" s="322">
        <f ca="1">+R688+R689</f>
        <v>0</v>
      </c>
      <c r="T689" s="314">
        <f ca="1">+S689</f>
        <v>0</v>
      </c>
      <c r="U689" s="313">
        <f t="shared" si="21"/>
        <v>2</v>
      </c>
      <c r="V689" s="319" t="str">
        <f>+VLOOKUP(A689,bd_lista!$A$3:$E$593,5,FALSE)</f>
        <v>Gobiernos Autonomos Municipales</v>
      </c>
      <c r="W689" s="426"/>
    </row>
    <row r="690" spans="1:23" customFormat="1" ht="15" hidden="1" customHeight="1">
      <c r="A690" s="323">
        <v>1732</v>
      </c>
      <c r="B690" s="427">
        <f>+A690</f>
        <v>1732</v>
      </c>
      <c r="C690" s="318" t="str">
        <f>+VLOOKUP(A690,bd_lista!$A$3:$C$593,3,FALSE)</f>
        <v>Gobierno Autónomo Municipal de Mairana</v>
      </c>
      <c r="D690" s="429" t="str">
        <f>+C690</f>
        <v>Gobierno Autónomo Municipal de Mairana</v>
      </c>
      <c r="E690" s="346" t="s">
        <v>1418</v>
      </c>
      <c r="F690" s="314">
        <f ca="1">+IFERROR(INDEX('Hoja de Trabajo para listado'!$A$155:$Z$1048576,MATCH($A690,'Hoja de Trabajo para listado'!$A$155:$A$1048576,0),MATCH((CUADRO!F$5&amp;$E690),'Hoja de Trabajo para listado'!$A$151:$Z$151,0)),0)+IFERROR(INDEX('Hoja de Trabajo para listado'!$AB$155:$BA$1048576,MATCH($A690,'Hoja de Trabajo para listado'!$AB$155:$AB$1048576,0),MATCH((CUADRO!F$5&amp;$E690),'Hoja de Trabajo para listado'!$AB$151:$BA$151,0)),0)+IFERROR(INDEX('Hoja de Trabajo para listado'!$BC$155:$CB$1048576,MATCH($A690,'Hoja de Trabajo para listado'!$BC$155:$BC$1048576,0),MATCH((CUADRO!F$5&amp;$E690),'Hoja de Trabajo para listado'!$BC$151:$CB$151,0)),0)+IFERROR(INDEX('Hoja de Trabajo para listado'!$DE$153:$DG$274,MATCH($A690,'Hoja de Trabajo para listado'!$DE$153:$DE$1048576,0),MATCH((CUADRO!F$5&amp;$E690),'Hoja de Trabajo para listado'!$DE$151:$DG$151,0)),0)+IFERROR(INDEX('Hoja de Trabajo para listado'!$CD$155:$DC$1048576,MATCH($A690,'Hoja de Trabajo para listado'!$CD$155:$CD$1048576,0),MATCH((CUADRO!F$5&amp;$E690),'Hoja de Trabajo para listado'!$CD$151:$DC$151,0)),0)</f>
        <v>0</v>
      </c>
      <c r="G690" s="314">
        <f ca="1">+IFERROR(INDEX('Hoja de Trabajo para listado'!$A$155:$Z$1048576,MATCH($A690,'Hoja de Trabajo para listado'!$A$155:$A$1048576,0),MATCH((CUADRO!G$5&amp;$E690),'Hoja de Trabajo para listado'!$A$151:$Z$151,0)),0)+IFERROR(INDEX('Hoja de Trabajo para listado'!$AB$155:$BA$1048576,MATCH($A690,'Hoja de Trabajo para listado'!$AB$155:$AB$1048576,0),MATCH((CUADRO!G$5&amp;$E690),'Hoja de Trabajo para listado'!$AB$151:$BA$151,0)),0)+IFERROR(INDEX('Hoja de Trabajo para listado'!$BC$155:$CB$1048576,MATCH($A690,'Hoja de Trabajo para listado'!$BC$155:$BC$1048576,0),MATCH((CUADRO!G$5&amp;$E690),'Hoja de Trabajo para listado'!$BC$151:$CB$151,0)),0)+IFERROR(INDEX('Hoja de Trabajo para listado'!$DE$153:$DG$274,MATCH($A690,'Hoja de Trabajo para listado'!$DE$153:$DE$1048576,0),MATCH((CUADRO!G$5&amp;$E690),'Hoja de Trabajo para listado'!$DE$151:$DG$151,0)),0)+IFERROR(INDEX('Hoja de Trabajo para listado'!$CD$155:$DC$1048576,MATCH($A690,'Hoja de Trabajo para listado'!$CD$155:$CD$1048576,0),MATCH((CUADRO!G$5&amp;$E690),'Hoja de Trabajo para listado'!$CD$151:$DC$151,0)),0)</f>
        <v>0</v>
      </c>
      <c r="H690" s="314">
        <f ca="1">+IFERROR(INDEX('Hoja de Trabajo para listado'!$A$155:$Z$1048576,MATCH($A690,'Hoja de Trabajo para listado'!$A$155:$A$1048576,0),MATCH((CUADRO!H$5&amp;$E690),'Hoja de Trabajo para listado'!$A$151:$Z$151,0)),0)+IFERROR(INDEX('Hoja de Trabajo para listado'!$AB$155:$BA$1048576,MATCH($A690,'Hoja de Trabajo para listado'!$AB$155:$AB$1048576,0),MATCH((CUADRO!H$5&amp;$E690),'Hoja de Trabajo para listado'!$AB$151:$BA$151,0)),0)+IFERROR(INDEX('Hoja de Trabajo para listado'!$BC$155:$CB$1048576,MATCH($A690,'Hoja de Trabajo para listado'!$BC$155:$BC$1048576,0),MATCH((CUADRO!H$5&amp;$E690),'Hoja de Trabajo para listado'!$BC$151:$CB$151,0)),0)+IFERROR(INDEX('Hoja de Trabajo para listado'!$DE$153:$DG$274,MATCH($A690,'Hoja de Trabajo para listado'!$DE$153:$DE$1048576,0),MATCH((CUADRO!H$5&amp;$E690),'Hoja de Trabajo para listado'!$DE$151:$DG$151,0)),0)+IFERROR(INDEX('Hoja de Trabajo para listado'!$CD$155:$DC$1048576,MATCH($A690,'Hoja de Trabajo para listado'!$CD$155:$CD$1048576,0),MATCH((CUADRO!H$5&amp;$E690),'Hoja de Trabajo para listado'!$CD$151:$DC$151,0)),0)</f>
        <v>0</v>
      </c>
      <c r="I690" s="314">
        <f ca="1">+IFERROR(INDEX('Hoja de Trabajo para listado'!$A$155:$Z$1048576,MATCH($A690,'Hoja de Trabajo para listado'!$A$155:$A$1048576,0),MATCH((CUADRO!I$5&amp;$E690),'Hoja de Trabajo para listado'!$A$151:$Z$151,0)),0)+IFERROR(INDEX('Hoja de Trabajo para listado'!$AB$155:$BA$1048576,MATCH($A690,'Hoja de Trabajo para listado'!$AB$155:$AB$1048576,0),MATCH((CUADRO!I$5&amp;$E690),'Hoja de Trabajo para listado'!$AB$151:$BA$151,0)),0)+IFERROR(INDEX('Hoja de Trabajo para listado'!$BC$155:$CB$1048576,MATCH($A690,'Hoja de Trabajo para listado'!$BC$155:$BC$1048576,0),MATCH((CUADRO!I$5&amp;$E690),'Hoja de Trabajo para listado'!$BC$151:$CB$151,0)),0)+IFERROR(INDEX('Hoja de Trabajo para listado'!$DE$153:$DG$274,MATCH($A690,'Hoja de Trabajo para listado'!$DE$153:$DE$1048576,0),MATCH((CUADRO!I$5&amp;$E690),'Hoja de Trabajo para listado'!$DE$151:$DG$151,0)),0)+IFERROR(INDEX('Hoja de Trabajo para listado'!$CD$155:$DC$1048576,MATCH($A690,'Hoja de Trabajo para listado'!$CD$155:$CD$1048576,0),MATCH((CUADRO!I$5&amp;$E690),'Hoja de Trabajo para listado'!$CD$151:$DC$151,0)),0)</f>
        <v>0</v>
      </c>
      <c r="J690" s="314">
        <f ca="1">+IFERROR(INDEX('Hoja de Trabajo para listado'!$A$155:$Z$1048576,MATCH($A690,'Hoja de Trabajo para listado'!$A$155:$A$1048576,0),MATCH((CUADRO!J$5&amp;$E690),'Hoja de Trabajo para listado'!$A$151:$Z$151,0)),0)+IFERROR(INDEX('Hoja de Trabajo para listado'!$AB$155:$BA$1048576,MATCH($A690,'Hoja de Trabajo para listado'!$AB$155:$AB$1048576,0),MATCH((CUADRO!J$5&amp;$E690),'Hoja de Trabajo para listado'!$AB$151:$BA$151,0)),0)+IFERROR(INDEX('Hoja de Trabajo para listado'!$BC$155:$CB$1048576,MATCH($A690,'Hoja de Trabajo para listado'!$BC$155:$BC$1048576,0),MATCH((CUADRO!J$5&amp;$E690),'Hoja de Trabajo para listado'!$BC$151:$CB$151,0)),0)+IFERROR(INDEX('Hoja de Trabajo para listado'!$DE$153:$DG$274,MATCH($A690,'Hoja de Trabajo para listado'!$DE$153:$DE$1048576,0),MATCH((CUADRO!J$5&amp;$E690),'Hoja de Trabajo para listado'!$DE$151:$DG$151,0)),0)+IFERROR(INDEX('Hoja de Trabajo para listado'!$CD$155:$DC$1048576,MATCH($A690,'Hoja de Trabajo para listado'!$CD$155:$CD$1048576,0),MATCH((CUADRO!J$5&amp;$E690),'Hoja de Trabajo para listado'!$CD$151:$DC$151,0)),0)</f>
        <v>0</v>
      </c>
      <c r="K690" s="314">
        <f ca="1">+IFERROR(INDEX('Hoja de Trabajo para listado'!$A$155:$Z$1048576,MATCH($A690,'Hoja de Trabajo para listado'!$A$155:$A$1048576,0),MATCH((CUADRO!K$5&amp;$E690),'Hoja de Trabajo para listado'!$A$151:$Z$151,0)),0)+IFERROR(INDEX('Hoja de Trabajo para listado'!$AB$155:$BA$1048576,MATCH($A690,'Hoja de Trabajo para listado'!$AB$155:$AB$1048576,0),MATCH((CUADRO!K$5&amp;$E690),'Hoja de Trabajo para listado'!$AB$151:$BA$151,0)),0)+IFERROR(INDEX('Hoja de Trabajo para listado'!$BC$155:$CB$1048576,MATCH($A690,'Hoja de Trabajo para listado'!$BC$155:$BC$1048576,0),MATCH((CUADRO!K$5&amp;$E690),'Hoja de Trabajo para listado'!$BC$151:$CB$151,0)),0)+IFERROR(INDEX('Hoja de Trabajo para listado'!$DE$153:$DG$274,MATCH($A690,'Hoja de Trabajo para listado'!$DE$153:$DE$1048576,0),MATCH((CUADRO!K$5&amp;$E690),'Hoja de Trabajo para listado'!$DE$151:$DG$151,0)),0)+IFERROR(INDEX('Hoja de Trabajo para listado'!$CD$155:$DC$1048576,MATCH($A690,'Hoja de Trabajo para listado'!$CD$155:$CD$1048576,0),MATCH((CUADRO!K$5&amp;$E690),'Hoja de Trabajo para listado'!$CD$151:$DC$151,0)),0)</f>
        <v>0</v>
      </c>
      <c r="L690" s="314">
        <f ca="1">+IFERROR(INDEX('Hoja de Trabajo para listado'!$A$155:$Z$1048576,MATCH($A690,'Hoja de Trabajo para listado'!$A$155:$A$1048576,0),MATCH((CUADRO!L$5&amp;$E690),'Hoja de Trabajo para listado'!$A$151:$Z$151,0)),0)+IFERROR(INDEX('Hoja de Trabajo para listado'!$AB$155:$BA$1048576,MATCH($A690,'Hoja de Trabajo para listado'!$AB$155:$AB$1048576,0),MATCH((CUADRO!L$5&amp;$E690),'Hoja de Trabajo para listado'!$AB$151:$BA$151,0)),0)+IFERROR(INDEX('Hoja de Trabajo para listado'!$BC$155:$CB$1048576,MATCH($A690,'Hoja de Trabajo para listado'!$BC$155:$BC$1048576,0),MATCH((CUADRO!L$5&amp;$E690),'Hoja de Trabajo para listado'!$BC$151:$CB$151,0)),0)+IFERROR(INDEX('Hoja de Trabajo para listado'!$DE$153:$DG$274,MATCH($A690,'Hoja de Trabajo para listado'!$DE$153:$DE$1048576,0),MATCH((CUADRO!L$5&amp;$E690),'Hoja de Trabajo para listado'!$DE$151:$DG$151,0)),0)+IFERROR(INDEX('Hoja de Trabajo para listado'!$CD$155:$DC$1048576,MATCH($A690,'Hoja de Trabajo para listado'!$CD$155:$CD$1048576,0),MATCH((CUADRO!L$5&amp;$E690),'Hoja de Trabajo para listado'!$CD$151:$DC$151,0)),0)</f>
        <v>0</v>
      </c>
      <c r="M690" s="314">
        <f ca="1">+IFERROR(INDEX('Hoja de Trabajo para listado'!$A$155:$Z$1048576,MATCH($A690,'Hoja de Trabajo para listado'!$A$155:$A$1048576,0),MATCH((CUADRO!M$5&amp;$E690),'Hoja de Trabajo para listado'!$A$151:$Z$151,0)),0)+IFERROR(INDEX('Hoja de Trabajo para listado'!$AB$155:$BA$1048576,MATCH($A690,'Hoja de Trabajo para listado'!$AB$155:$AB$1048576,0),MATCH((CUADRO!M$5&amp;$E690),'Hoja de Trabajo para listado'!$AB$151:$BA$151,0)),0)+IFERROR(INDEX('Hoja de Trabajo para listado'!$BC$155:$CB$1048576,MATCH($A690,'Hoja de Trabajo para listado'!$BC$155:$BC$1048576,0),MATCH((CUADRO!M$5&amp;$E690),'Hoja de Trabajo para listado'!$BC$151:$CB$151,0)),0)+IFERROR(INDEX('Hoja de Trabajo para listado'!$DE$153:$DG$274,MATCH($A690,'Hoja de Trabajo para listado'!$DE$153:$DE$1048576,0),MATCH((CUADRO!M$5&amp;$E690),'Hoja de Trabajo para listado'!$DE$151:$DG$151,0)),0)+IFERROR(INDEX('Hoja de Trabajo para listado'!$CD$155:$DC$1048576,MATCH($A690,'Hoja de Trabajo para listado'!$CD$155:$CD$1048576,0),MATCH((CUADRO!M$5&amp;$E690),'Hoja de Trabajo para listado'!$CD$151:$DC$151,0)),0)</f>
        <v>0</v>
      </c>
      <c r="N690" s="314">
        <f ca="1">+IFERROR(INDEX('Hoja de Trabajo para listado'!$A$155:$Z$1048576,MATCH($A690,'Hoja de Trabajo para listado'!$A$155:$A$1048576,0),MATCH((CUADRO!N$5&amp;$E690),'Hoja de Trabajo para listado'!$A$151:$Z$151,0)),0)+IFERROR(INDEX('Hoja de Trabajo para listado'!$AB$155:$BA$1048576,MATCH($A690,'Hoja de Trabajo para listado'!$AB$155:$AB$1048576,0),MATCH((CUADRO!N$5&amp;$E690),'Hoja de Trabajo para listado'!$AB$151:$BA$151,0)),0)+IFERROR(INDEX('Hoja de Trabajo para listado'!$BC$155:$CB$1048576,MATCH($A690,'Hoja de Trabajo para listado'!$BC$155:$BC$1048576,0),MATCH((CUADRO!N$5&amp;$E690),'Hoja de Trabajo para listado'!$BC$151:$CB$151,0)),0)+IFERROR(INDEX('Hoja de Trabajo para listado'!$DE$153:$DG$274,MATCH($A690,'Hoja de Trabajo para listado'!$DE$153:$DE$1048576,0),MATCH((CUADRO!N$5&amp;$E690),'Hoja de Trabajo para listado'!$DE$151:$DG$151,0)),0)+IFERROR(INDEX('Hoja de Trabajo para listado'!$CD$155:$DC$1048576,MATCH($A690,'Hoja de Trabajo para listado'!$CD$155:$CD$1048576,0),MATCH((CUADRO!N$5&amp;$E690),'Hoja de Trabajo para listado'!$CD$151:$DC$151,0)),0)</f>
        <v>0</v>
      </c>
      <c r="O690" s="314">
        <f ca="1">+IFERROR(INDEX('Hoja de Trabajo para listado'!$A$155:$Z$1048576,MATCH($A690,'Hoja de Trabajo para listado'!$A$155:$A$1048576,0),MATCH((CUADRO!O$5&amp;$E690),'Hoja de Trabajo para listado'!$A$151:$Z$151,0)),0)+IFERROR(INDEX('Hoja de Trabajo para listado'!$AB$155:$BA$1048576,MATCH($A690,'Hoja de Trabajo para listado'!$AB$155:$AB$1048576,0),MATCH((CUADRO!O$5&amp;$E690),'Hoja de Trabajo para listado'!$AB$151:$BA$151,0)),0)+IFERROR(INDEX('Hoja de Trabajo para listado'!$BC$155:$CB$1048576,MATCH($A690,'Hoja de Trabajo para listado'!$BC$155:$BC$1048576,0),MATCH((CUADRO!O$5&amp;$E690),'Hoja de Trabajo para listado'!$BC$151:$CB$151,0)),0)+IFERROR(INDEX('Hoja de Trabajo para listado'!$DE$153:$DG$274,MATCH($A690,'Hoja de Trabajo para listado'!$DE$153:$DE$1048576,0),MATCH((CUADRO!O$5&amp;$E690),'Hoja de Trabajo para listado'!$DE$151:$DG$151,0)),0)+IFERROR(INDEX('Hoja de Trabajo para listado'!$CD$155:$DC$1048576,MATCH($A690,'Hoja de Trabajo para listado'!$CD$155:$CD$1048576,0),MATCH((CUADRO!O$5&amp;$E690),'Hoja de Trabajo para listado'!$CD$151:$DC$151,0)),0)</f>
        <v>0</v>
      </c>
      <c r="P690" s="314">
        <f ca="1">+IFERROR(INDEX('Hoja de Trabajo para listado'!$A$155:$Z$1048576,MATCH($A690,'Hoja de Trabajo para listado'!$A$155:$A$1048576,0),MATCH((CUADRO!P$5&amp;$E690),'Hoja de Trabajo para listado'!$A$151:$Z$151,0)),0)+IFERROR(INDEX('Hoja de Trabajo para listado'!$AB$155:$BA$1048576,MATCH($A690,'Hoja de Trabajo para listado'!$AB$155:$AB$1048576,0),MATCH((CUADRO!P$5&amp;$E690),'Hoja de Trabajo para listado'!$AB$151:$BA$151,0)),0)+IFERROR(INDEX('Hoja de Trabajo para listado'!$BC$155:$CB$1048576,MATCH($A690,'Hoja de Trabajo para listado'!$BC$155:$BC$1048576,0),MATCH((CUADRO!P$5&amp;$E690),'Hoja de Trabajo para listado'!$BC$151:$CB$151,0)),0)+IFERROR(INDEX('Hoja de Trabajo para listado'!$DE$153:$DG$274,MATCH($A690,'Hoja de Trabajo para listado'!$DE$153:$DE$1048576,0),MATCH((CUADRO!P$5&amp;$E690),'Hoja de Trabajo para listado'!$DE$151:$DG$151,0)),0)+IFERROR(INDEX('Hoja de Trabajo para listado'!$CD$155:$DC$1048576,MATCH($A690,'Hoja de Trabajo para listado'!$CD$155:$CD$1048576,0),MATCH((CUADRO!P$5&amp;$E690),'Hoja de Trabajo para listado'!$CD$151:$DC$151,0)),0)</f>
        <v>0</v>
      </c>
      <c r="Q690" s="314">
        <f ca="1">+IFERROR(INDEX('Hoja de Trabajo para listado'!$A$155:$Z$1048576,MATCH($A690,'Hoja de Trabajo para listado'!$A$155:$A$1048576,0),MATCH((CUADRO!Q$5&amp;$E690),'Hoja de Trabajo para listado'!$A$151:$Z$151,0)),0)+IFERROR(INDEX('Hoja de Trabajo para listado'!$AB$155:$BA$1048576,MATCH($A690,'Hoja de Trabajo para listado'!$AB$155:$AB$1048576,0),MATCH((CUADRO!Q$5&amp;$E690),'Hoja de Trabajo para listado'!$AB$151:$BA$151,0)),0)+IFERROR(INDEX('Hoja de Trabajo para listado'!$BC$155:$CB$1048576,MATCH($A690,'Hoja de Trabajo para listado'!$BC$155:$BC$1048576,0),MATCH((CUADRO!Q$5&amp;$E690),'Hoja de Trabajo para listado'!$BC$151:$CB$151,0)),0)+IFERROR(INDEX('Hoja de Trabajo para listado'!$DE$153:$DG$274,MATCH($A690,'Hoja de Trabajo para listado'!$DE$153:$DE$1048576,0),MATCH((CUADRO!Q$5&amp;$E690),'Hoja de Trabajo para listado'!$DE$151:$DG$151,0)),0)+IFERROR(INDEX('Hoja de Trabajo para listado'!$CD$155:$DC$1048576,MATCH($A690,'Hoja de Trabajo para listado'!$CD$155:$CD$1048576,0),MATCH((CUADRO!Q$5&amp;$E690),'Hoja de Trabajo para listado'!$CD$151:$DC$151,0)),0)</f>
        <v>0</v>
      </c>
      <c r="R690" s="314">
        <f t="shared" ca="1" si="20"/>
        <v>0</v>
      </c>
      <c r="S690" s="322"/>
      <c r="T690" s="314">
        <f ca="1">+T691</f>
        <v>0</v>
      </c>
      <c r="U690" s="313">
        <f t="shared" si="21"/>
        <v>1</v>
      </c>
      <c r="V690" s="319" t="str">
        <f>+VLOOKUP(A690,bd_lista!$A$3:$E$593,5,FALSE)</f>
        <v>Gobiernos Autonomos Municipales</v>
      </c>
      <c r="W690" s="425" t="str">
        <f>+V690</f>
        <v>Gobiernos Autonomos Municipales</v>
      </c>
    </row>
    <row r="691" spans="1:23" customFormat="1" ht="15" hidden="1" customHeight="1">
      <c r="A691" s="323">
        <v>1732</v>
      </c>
      <c r="B691" s="428"/>
      <c r="C691" s="318" t="str">
        <f>+VLOOKUP(A691,bd_lista!$A$3:$C$593,3,FALSE)</f>
        <v>Gobierno Autónomo Municipal de Mairana</v>
      </c>
      <c r="D691" s="430"/>
      <c r="E691" s="347" t="s">
        <v>1419</v>
      </c>
      <c r="F691" s="314">
        <f ca="1">+IFERROR(INDEX('Hoja de Trabajo para listado'!$A$155:$Z$1048576,MATCH($A691,'Hoja de Trabajo para listado'!$A$155:$A$1048576,0),MATCH((CUADRO!F$5&amp;$E691),'Hoja de Trabajo para listado'!$A$151:$Z$151,0)),0)+IFERROR(INDEX('Hoja de Trabajo para listado'!$AB$155:$BA$1048576,MATCH($A691,'Hoja de Trabajo para listado'!$AB$155:$AB$1048576,0),MATCH((CUADRO!F$5&amp;$E691),'Hoja de Trabajo para listado'!$AB$151:$BA$151,0)),0)+IFERROR(INDEX('Hoja de Trabajo para listado'!$BC$155:$CB$1048576,MATCH($A691,'Hoja de Trabajo para listado'!$BC$155:$BC$1048576,0),MATCH((CUADRO!F$5&amp;$E691),'Hoja de Trabajo para listado'!$BC$151:$CB$151,0)),0)+IFERROR(INDEX('Hoja de Trabajo para listado'!$DE$153:$DG$274,MATCH($A691,'Hoja de Trabajo para listado'!$DE$153:$DE$1048576,0),MATCH((CUADRO!F$5&amp;$E691),'Hoja de Trabajo para listado'!$DE$151:$DG$151,0)),0)+IFERROR(INDEX('Hoja de Trabajo para listado'!$CD$155:$DC$1048576,MATCH($A691,'Hoja de Trabajo para listado'!$CD$155:$CD$1048576,0),MATCH((CUADRO!F$5&amp;$E691),'Hoja de Trabajo para listado'!$CD$151:$DC$151,0)),0)</f>
        <v>0</v>
      </c>
      <c r="G691" s="314">
        <f ca="1">+IFERROR(INDEX('Hoja de Trabajo para listado'!$A$155:$Z$1048576,MATCH($A691,'Hoja de Trabajo para listado'!$A$155:$A$1048576,0),MATCH((CUADRO!G$5&amp;$E691),'Hoja de Trabajo para listado'!$A$151:$Z$151,0)),0)+IFERROR(INDEX('Hoja de Trabajo para listado'!$AB$155:$BA$1048576,MATCH($A691,'Hoja de Trabajo para listado'!$AB$155:$AB$1048576,0),MATCH((CUADRO!G$5&amp;$E691),'Hoja de Trabajo para listado'!$AB$151:$BA$151,0)),0)+IFERROR(INDEX('Hoja de Trabajo para listado'!$BC$155:$CB$1048576,MATCH($A691,'Hoja de Trabajo para listado'!$BC$155:$BC$1048576,0),MATCH((CUADRO!G$5&amp;$E691),'Hoja de Trabajo para listado'!$BC$151:$CB$151,0)),0)+IFERROR(INDEX('Hoja de Trabajo para listado'!$DE$153:$DG$274,MATCH($A691,'Hoja de Trabajo para listado'!$DE$153:$DE$1048576,0),MATCH((CUADRO!G$5&amp;$E691),'Hoja de Trabajo para listado'!$DE$151:$DG$151,0)),0)+IFERROR(INDEX('Hoja de Trabajo para listado'!$CD$155:$DC$1048576,MATCH($A691,'Hoja de Trabajo para listado'!$CD$155:$CD$1048576,0),MATCH((CUADRO!G$5&amp;$E691),'Hoja de Trabajo para listado'!$CD$151:$DC$151,0)),0)</f>
        <v>0</v>
      </c>
      <c r="H691" s="314">
        <f ca="1">+IFERROR(INDEX('Hoja de Trabajo para listado'!$A$155:$Z$1048576,MATCH($A691,'Hoja de Trabajo para listado'!$A$155:$A$1048576,0),MATCH((CUADRO!H$5&amp;$E691),'Hoja de Trabajo para listado'!$A$151:$Z$151,0)),0)+IFERROR(INDEX('Hoja de Trabajo para listado'!$AB$155:$BA$1048576,MATCH($A691,'Hoja de Trabajo para listado'!$AB$155:$AB$1048576,0),MATCH((CUADRO!H$5&amp;$E691),'Hoja de Trabajo para listado'!$AB$151:$BA$151,0)),0)+IFERROR(INDEX('Hoja de Trabajo para listado'!$BC$155:$CB$1048576,MATCH($A691,'Hoja de Trabajo para listado'!$BC$155:$BC$1048576,0),MATCH((CUADRO!H$5&amp;$E691),'Hoja de Trabajo para listado'!$BC$151:$CB$151,0)),0)+IFERROR(INDEX('Hoja de Trabajo para listado'!$DE$153:$DG$274,MATCH($A691,'Hoja de Trabajo para listado'!$DE$153:$DE$1048576,0),MATCH((CUADRO!H$5&amp;$E691),'Hoja de Trabajo para listado'!$DE$151:$DG$151,0)),0)+IFERROR(INDEX('Hoja de Trabajo para listado'!$CD$155:$DC$1048576,MATCH($A691,'Hoja de Trabajo para listado'!$CD$155:$CD$1048576,0),MATCH((CUADRO!H$5&amp;$E691),'Hoja de Trabajo para listado'!$CD$151:$DC$151,0)),0)</f>
        <v>0</v>
      </c>
      <c r="I691" s="314">
        <f ca="1">+IFERROR(INDEX('Hoja de Trabajo para listado'!$A$155:$Z$1048576,MATCH($A691,'Hoja de Trabajo para listado'!$A$155:$A$1048576,0),MATCH((CUADRO!I$5&amp;$E691),'Hoja de Trabajo para listado'!$A$151:$Z$151,0)),0)+IFERROR(INDEX('Hoja de Trabajo para listado'!$AB$155:$BA$1048576,MATCH($A691,'Hoja de Trabajo para listado'!$AB$155:$AB$1048576,0),MATCH((CUADRO!I$5&amp;$E691),'Hoja de Trabajo para listado'!$AB$151:$BA$151,0)),0)+IFERROR(INDEX('Hoja de Trabajo para listado'!$BC$155:$CB$1048576,MATCH($A691,'Hoja de Trabajo para listado'!$BC$155:$BC$1048576,0),MATCH((CUADRO!I$5&amp;$E691),'Hoja de Trabajo para listado'!$BC$151:$CB$151,0)),0)+IFERROR(INDEX('Hoja de Trabajo para listado'!$DE$153:$DG$274,MATCH($A691,'Hoja de Trabajo para listado'!$DE$153:$DE$1048576,0),MATCH((CUADRO!I$5&amp;$E691),'Hoja de Trabajo para listado'!$DE$151:$DG$151,0)),0)+IFERROR(INDEX('Hoja de Trabajo para listado'!$CD$155:$DC$1048576,MATCH($A691,'Hoja de Trabajo para listado'!$CD$155:$CD$1048576,0),MATCH((CUADRO!I$5&amp;$E691),'Hoja de Trabajo para listado'!$CD$151:$DC$151,0)),0)</f>
        <v>0</v>
      </c>
      <c r="J691" s="314">
        <f ca="1">+IFERROR(INDEX('Hoja de Trabajo para listado'!$A$155:$Z$1048576,MATCH($A691,'Hoja de Trabajo para listado'!$A$155:$A$1048576,0),MATCH((CUADRO!J$5&amp;$E691),'Hoja de Trabajo para listado'!$A$151:$Z$151,0)),0)+IFERROR(INDEX('Hoja de Trabajo para listado'!$AB$155:$BA$1048576,MATCH($A691,'Hoja de Trabajo para listado'!$AB$155:$AB$1048576,0),MATCH((CUADRO!J$5&amp;$E691),'Hoja de Trabajo para listado'!$AB$151:$BA$151,0)),0)+IFERROR(INDEX('Hoja de Trabajo para listado'!$BC$155:$CB$1048576,MATCH($A691,'Hoja de Trabajo para listado'!$BC$155:$BC$1048576,0),MATCH((CUADRO!J$5&amp;$E691),'Hoja de Trabajo para listado'!$BC$151:$CB$151,0)),0)+IFERROR(INDEX('Hoja de Trabajo para listado'!$DE$153:$DG$274,MATCH($A691,'Hoja de Trabajo para listado'!$DE$153:$DE$1048576,0),MATCH((CUADRO!J$5&amp;$E691),'Hoja de Trabajo para listado'!$DE$151:$DG$151,0)),0)+IFERROR(INDEX('Hoja de Trabajo para listado'!$CD$155:$DC$1048576,MATCH($A691,'Hoja de Trabajo para listado'!$CD$155:$CD$1048576,0),MATCH((CUADRO!J$5&amp;$E691),'Hoja de Trabajo para listado'!$CD$151:$DC$151,0)),0)</f>
        <v>0</v>
      </c>
      <c r="K691" s="314">
        <f ca="1">+IFERROR(INDEX('Hoja de Trabajo para listado'!$A$155:$Z$1048576,MATCH($A691,'Hoja de Trabajo para listado'!$A$155:$A$1048576,0),MATCH((CUADRO!K$5&amp;$E691),'Hoja de Trabajo para listado'!$A$151:$Z$151,0)),0)+IFERROR(INDEX('Hoja de Trabajo para listado'!$AB$155:$BA$1048576,MATCH($A691,'Hoja de Trabajo para listado'!$AB$155:$AB$1048576,0),MATCH((CUADRO!K$5&amp;$E691),'Hoja de Trabajo para listado'!$AB$151:$BA$151,0)),0)+IFERROR(INDEX('Hoja de Trabajo para listado'!$BC$155:$CB$1048576,MATCH($A691,'Hoja de Trabajo para listado'!$BC$155:$BC$1048576,0),MATCH((CUADRO!K$5&amp;$E691),'Hoja de Trabajo para listado'!$BC$151:$CB$151,0)),0)+IFERROR(INDEX('Hoja de Trabajo para listado'!$DE$153:$DG$274,MATCH($A691,'Hoja de Trabajo para listado'!$DE$153:$DE$1048576,0),MATCH((CUADRO!K$5&amp;$E691),'Hoja de Trabajo para listado'!$DE$151:$DG$151,0)),0)+IFERROR(INDEX('Hoja de Trabajo para listado'!$CD$155:$DC$1048576,MATCH($A691,'Hoja de Trabajo para listado'!$CD$155:$CD$1048576,0),MATCH((CUADRO!K$5&amp;$E691),'Hoja de Trabajo para listado'!$CD$151:$DC$151,0)),0)</f>
        <v>0</v>
      </c>
      <c r="L691" s="314">
        <f ca="1">+IFERROR(INDEX('Hoja de Trabajo para listado'!$A$155:$Z$1048576,MATCH($A691,'Hoja de Trabajo para listado'!$A$155:$A$1048576,0),MATCH((CUADRO!L$5&amp;$E691),'Hoja de Trabajo para listado'!$A$151:$Z$151,0)),0)+IFERROR(INDEX('Hoja de Trabajo para listado'!$AB$155:$BA$1048576,MATCH($A691,'Hoja de Trabajo para listado'!$AB$155:$AB$1048576,0),MATCH((CUADRO!L$5&amp;$E691),'Hoja de Trabajo para listado'!$AB$151:$BA$151,0)),0)+IFERROR(INDEX('Hoja de Trabajo para listado'!$BC$155:$CB$1048576,MATCH($A691,'Hoja de Trabajo para listado'!$BC$155:$BC$1048576,0),MATCH((CUADRO!L$5&amp;$E691),'Hoja de Trabajo para listado'!$BC$151:$CB$151,0)),0)+IFERROR(INDEX('Hoja de Trabajo para listado'!$DE$153:$DG$274,MATCH($A691,'Hoja de Trabajo para listado'!$DE$153:$DE$1048576,0),MATCH((CUADRO!L$5&amp;$E691),'Hoja de Trabajo para listado'!$DE$151:$DG$151,0)),0)+IFERROR(INDEX('Hoja de Trabajo para listado'!$CD$155:$DC$1048576,MATCH($A691,'Hoja de Trabajo para listado'!$CD$155:$CD$1048576,0),MATCH((CUADRO!L$5&amp;$E691),'Hoja de Trabajo para listado'!$CD$151:$DC$151,0)),0)</f>
        <v>0</v>
      </c>
      <c r="M691" s="314">
        <f ca="1">+IFERROR(INDEX('Hoja de Trabajo para listado'!$A$155:$Z$1048576,MATCH($A691,'Hoja de Trabajo para listado'!$A$155:$A$1048576,0),MATCH((CUADRO!M$5&amp;$E691),'Hoja de Trabajo para listado'!$A$151:$Z$151,0)),0)+IFERROR(INDEX('Hoja de Trabajo para listado'!$AB$155:$BA$1048576,MATCH($A691,'Hoja de Trabajo para listado'!$AB$155:$AB$1048576,0),MATCH((CUADRO!M$5&amp;$E691),'Hoja de Trabajo para listado'!$AB$151:$BA$151,0)),0)+IFERROR(INDEX('Hoja de Trabajo para listado'!$BC$155:$CB$1048576,MATCH($A691,'Hoja de Trabajo para listado'!$BC$155:$BC$1048576,0),MATCH((CUADRO!M$5&amp;$E691),'Hoja de Trabajo para listado'!$BC$151:$CB$151,0)),0)+IFERROR(INDEX('Hoja de Trabajo para listado'!$DE$153:$DG$274,MATCH($A691,'Hoja de Trabajo para listado'!$DE$153:$DE$1048576,0),MATCH((CUADRO!M$5&amp;$E691),'Hoja de Trabajo para listado'!$DE$151:$DG$151,0)),0)+IFERROR(INDEX('Hoja de Trabajo para listado'!$CD$155:$DC$1048576,MATCH($A691,'Hoja de Trabajo para listado'!$CD$155:$CD$1048576,0),MATCH((CUADRO!M$5&amp;$E691),'Hoja de Trabajo para listado'!$CD$151:$DC$151,0)),0)</f>
        <v>0</v>
      </c>
      <c r="N691" s="314">
        <f ca="1">+IFERROR(INDEX('Hoja de Trabajo para listado'!$A$155:$Z$1048576,MATCH($A691,'Hoja de Trabajo para listado'!$A$155:$A$1048576,0),MATCH((CUADRO!N$5&amp;$E691),'Hoja de Trabajo para listado'!$A$151:$Z$151,0)),0)+IFERROR(INDEX('Hoja de Trabajo para listado'!$AB$155:$BA$1048576,MATCH($A691,'Hoja de Trabajo para listado'!$AB$155:$AB$1048576,0),MATCH((CUADRO!N$5&amp;$E691),'Hoja de Trabajo para listado'!$AB$151:$BA$151,0)),0)+IFERROR(INDEX('Hoja de Trabajo para listado'!$BC$155:$CB$1048576,MATCH($A691,'Hoja de Trabajo para listado'!$BC$155:$BC$1048576,0),MATCH((CUADRO!N$5&amp;$E691),'Hoja de Trabajo para listado'!$BC$151:$CB$151,0)),0)+IFERROR(INDEX('Hoja de Trabajo para listado'!$DE$153:$DG$274,MATCH($A691,'Hoja de Trabajo para listado'!$DE$153:$DE$1048576,0),MATCH((CUADRO!N$5&amp;$E691),'Hoja de Trabajo para listado'!$DE$151:$DG$151,0)),0)+IFERROR(INDEX('Hoja de Trabajo para listado'!$CD$155:$DC$1048576,MATCH($A691,'Hoja de Trabajo para listado'!$CD$155:$CD$1048576,0),MATCH((CUADRO!N$5&amp;$E691),'Hoja de Trabajo para listado'!$CD$151:$DC$151,0)),0)</f>
        <v>0</v>
      </c>
      <c r="O691" s="314">
        <f ca="1">+IFERROR(INDEX('Hoja de Trabajo para listado'!$A$155:$Z$1048576,MATCH($A691,'Hoja de Trabajo para listado'!$A$155:$A$1048576,0),MATCH((CUADRO!O$5&amp;$E691),'Hoja de Trabajo para listado'!$A$151:$Z$151,0)),0)+IFERROR(INDEX('Hoja de Trabajo para listado'!$AB$155:$BA$1048576,MATCH($A691,'Hoja de Trabajo para listado'!$AB$155:$AB$1048576,0),MATCH((CUADRO!O$5&amp;$E691),'Hoja de Trabajo para listado'!$AB$151:$BA$151,0)),0)+IFERROR(INDEX('Hoja de Trabajo para listado'!$BC$155:$CB$1048576,MATCH($A691,'Hoja de Trabajo para listado'!$BC$155:$BC$1048576,0),MATCH((CUADRO!O$5&amp;$E691),'Hoja de Trabajo para listado'!$BC$151:$CB$151,0)),0)+IFERROR(INDEX('Hoja de Trabajo para listado'!$DE$153:$DG$274,MATCH($A691,'Hoja de Trabajo para listado'!$DE$153:$DE$1048576,0),MATCH((CUADRO!O$5&amp;$E691),'Hoja de Trabajo para listado'!$DE$151:$DG$151,0)),0)+IFERROR(INDEX('Hoja de Trabajo para listado'!$CD$155:$DC$1048576,MATCH($A691,'Hoja de Trabajo para listado'!$CD$155:$CD$1048576,0),MATCH((CUADRO!O$5&amp;$E691),'Hoja de Trabajo para listado'!$CD$151:$DC$151,0)),0)</f>
        <v>0</v>
      </c>
      <c r="P691" s="314">
        <f ca="1">+IFERROR(INDEX('Hoja de Trabajo para listado'!$A$155:$Z$1048576,MATCH($A691,'Hoja de Trabajo para listado'!$A$155:$A$1048576,0),MATCH((CUADRO!P$5&amp;$E691),'Hoja de Trabajo para listado'!$A$151:$Z$151,0)),0)+IFERROR(INDEX('Hoja de Trabajo para listado'!$AB$155:$BA$1048576,MATCH($A691,'Hoja de Trabajo para listado'!$AB$155:$AB$1048576,0),MATCH((CUADRO!P$5&amp;$E691),'Hoja de Trabajo para listado'!$AB$151:$BA$151,0)),0)+IFERROR(INDEX('Hoja de Trabajo para listado'!$BC$155:$CB$1048576,MATCH($A691,'Hoja de Trabajo para listado'!$BC$155:$BC$1048576,0),MATCH((CUADRO!P$5&amp;$E691),'Hoja de Trabajo para listado'!$BC$151:$CB$151,0)),0)+IFERROR(INDEX('Hoja de Trabajo para listado'!$DE$153:$DG$274,MATCH($A691,'Hoja de Trabajo para listado'!$DE$153:$DE$1048576,0),MATCH((CUADRO!P$5&amp;$E691),'Hoja de Trabajo para listado'!$DE$151:$DG$151,0)),0)+IFERROR(INDEX('Hoja de Trabajo para listado'!$CD$155:$DC$1048576,MATCH($A691,'Hoja de Trabajo para listado'!$CD$155:$CD$1048576,0),MATCH((CUADRO!P$5&amp;$E691),'Hoja de Trabajo para listado'!$CD$151:$DC$151,0)),0)</f>
        <v>0</v>
      </c>
      <c r="Q691" s="314">
        <f ca="1">+IFERROR(INDEX('Hoja de Trabajo para listado'!$A$155:$Z$1048576,MATCH($A691,'Hoja de Trabajo para listado'!$A$155:$A$1048576,0),MATCH((CUADRO!Q$5&amp;$E691),'Hoja de Trabajo para listado'!$A$151:$Z$151,0)),0)+IFERROR(INDEX('Hoja de Trabajo para listado'!$AB$155:$BA$1048576,MATCH($A691,'Hoja de Trabajo para listado'!$AB$155:$AB$1048576,0),MATCH((CUADRO!Q$5&amp;$E691),'Hoja de Trabajo para listado'!$AB$151:$BA$151,0)),0)+IFERROR(INDEX('Hoja de Trabajo para listado'!$BC$155:$CB$1048576,MATCH($A691,'Hoja de Trabajo para listado'!$BC$155:$BC$1048576,0),MATCH((CUADRO!Q$5&amp;$E691),'Hoja de Trabajo para listado'!$BC$151:$CB$151,0)),0)+IFERROR(INDEX('Hoja de Trabajo para listado'!$DE$153:$DG$274,MATCH($A691,'Hoja de Trabajo para listado'!$DE$153:$DE$1048576,0),MATCH((CUADRO!Q$5&amp;$E691),'Hoja de Trabajo para listado'!$DE$151:$DG$151,0)),0)+IFERROR(INDEX('Hoja de Trabajo para listado'!$CD$155:$DC$1048576,MATCH($A691,'Hoja de Trabajo para listado'!$CD$155:$CD$1048576,0),MATCH((CUADRO!Q$5&amp;$E691),'Hoja de Trabajo para listado'!$CD$151:$DC$151,0)),0)</f>
        <v>0</v>
      </c>
      <c r="R691" s="314">
        <f t="shared" ca="1" si="20"/>
        <v>0</v>
      </c>
      <c r="S691" s="322">
        <f ca="1">+R690+R691</f>
        <v>0</v>
      </c>
      <c r="T691" s="314">
        <f ca="1">+S691</f>
        <v>0</v>
      </c>
      <c r="U691" s="313">
        <f t="shared" si="21"/>
        <v>2</v>
      </c>
      <c r="V691" s="319" t="str">
        <f>+VLOOKUP(A691,bd_lista!$A$3:$E$593,5,FALSE)</f>
        <v>Gobiernos Autonomos Municipales</v>
      </c>
      <c r="W691" s="426"/>
    </row>
    <row r="692" spans="1:23" customFormat="1" ht="15" hidden="1" customHeight="1">
      <c r="A692" s="323">
        <v>1733</v>
      </c>
      <c r="B692" s="427">
        <f>+A692</f>
        <v>1733</v>
      </c>
      <c r="C692" s="318" t="str">
        <f>+VLOOKUP(A692,bd_lista!$A$3:$C$593,3,FALSE)</f>
        <v>Gobierno Autónomo Municipal de Quirusillas</v>
      </c>
      <c r="D692" s="429" t="str">
        <f>+C692</f>
        <v>Gobierno Autónomo Municipal de Quirusillas</v>
      </c>
      <c r="E692" s="346" t="s">
        <v>1418</v>
      </c>
      <c r="F692" s="314">
        <f ca="1">+IFERROR(INDEX('Hoja de Trabajo para listado'!$A$155:$Z$1048576,MATCH($A692,'Hoja de Trabajo para listado'!$A$155:$A$1048576,0),MATCH((CUADRO!F$5&amp;$E692),'Hoja de Trabajo para listado'!$A$151:$Z$151,0)),0)+IFERROR(INDEX('Hoja de Trabajo para listado'!$AB$155:$BA$1048576,MATCH($A692,'Hoja de Trabajo para listado'!$AB$155:$AB$1048576,0),MATCH((CUADRO!F$5&amp;$E692),'Hoja de Trabajo para listado'!$AB$151:$BA$151,0)),0)+IFERROR(INDEX('Hoja de Trabajo para listado'!$BC$155:$CB$1048576,MATCH($A692,'Hoja de Trabajo para listado'!$BC$155:$BC$1048576,0),MATCH((CUADRO!F$5&amp;$E692),'Hoja de Trabajo para listado'!$BC$151:$CB$151,0)),0)+IFERROR(INDEX('Hoja de Trabajo para listado'!$DE$153:$DG$274,MATCH($A692,'Hoja de Trabajo para listado'!$DE$153:$DE$1048576,0),MATCH((CUADRO!F$5&amp;$E692),'Hoja de Trabajo para listado'!$DE$151:$DG$151,0)),0)+IFERROR(INDEX('Hoja de Trabajo para listado'!$CD$155:$DC$1048576,MATCH($A692,'Hoja de Trabajo para listado'!$CD$155:$CD$1048576,0),MATCH((CUADRO!F$5&amp;$E692),'Hoja de Trabajo para listado'!$CD$151:$DC$151,0)),0)</f>
        <v>0</v>
      </c>
      <c r="G692" s="314">
        <f ca="1">+IFERROR(INDEX('Hoja de Trabajo para listado'!$A$155:$Z$1048576,MATCH($A692,'Hoja de Trabajo para listado'!$A$155:$A$1048576,0),MATCH((CUADRO!G$5&amp;$E692),'Hoja de Trabajo para listado'!$A$151:$Z$151,0)),0)+IFERROR(INDEX('Hoja de Trabajo para listado'!$AB$155:$BA$1048576,MATCH($A692,'Hoja de Trabajo para listado'!$AB$155:$AB$1048576,0),MATCH((CUADRO!G$5&amp;$E692),'Hoja de Trabajo para listado'!$AB$151:$BA$151,0)),0)+IFERROR(INDEX('Hoja de Trabajo para listado'!$BC$155:$CB$1048576,MATCH($A692,'Hoja de Trabajo para listado'!$BC$155:$BC$1048576,0),MATCH((CUADRO!G$5&amp;$E692),'Hoja de Trabajo para listado'!$BC$151:$CB$151,0)),0)+IFERROR(INDEX('Hoja de Trabajo para listado'!$DE$153:$DG$274,MATCH($A692,'Hoja de Trabajo para listado'!$DE$153:$DE$1048576,0),MATCH((CUADRO!G$5&amp;$E692),'Hoja de Trabajo para listado'!$DE$151:$DG$151,0)),0)+IFERROR(INDEX('Hoja de Trabajo para listado'!$CD$155:$DC$1048576,MATCH($A692,'Hoja de Trabajo para listado'!$CD$155:$CD$1048576,0),MATCH((CUADRO!G$5&amp;$E692),'Hoja de Trabajo para listado'!$CD$151:$DC$151,0)),0)</f>
        <v>0</v>
      </c>
      <c r="H692" s="314">
        <f ca="1">+IFERROR(INDEX('Hoja de Trabajo para listado'!$A$155:$Z$1048576,MATCH($A692,'Hoja de Trabajo para listado'!$A$155:$A$1048576,0),MATCH((CUADRO!H$5&amp;$E692),'Hoja de Trabajo para listado'!$A$151:$Z$151,0)),0)+IFERROR(INDEX('Hoja de Trabajo para listado'!$AB$155:$BA$1048576,MATCH($A692,'Hoja de Trabajo para listado'!$AB$155:$AB$1048576,0),MATCH((CUADRO!H$5&amp;$E692),'Hoja de Trabajo para listado'!$AB$151:$BA$151,0)),0)+IFERROR(INDEX('Hoja de Trabajo para listado'!$BC$155:$CB$1048576,MATCH($A692,'Hoja de Trabajo para listado'!$BC$155:$BC$1048576,0),MATCH((CUADRO!H$5&amp;$E692),'Hoja de Trabajo para listado'!$BC$151:$CB$151,0)),0)+IFERROR(INDEX('Hoja de Trabajo para listado'!$DE$153:$DG$274,MATCH($A692,'Hoja de Trabajo para listado'!$DE$153:$DE$1048576,0),MATCH((CUADRO!H$5&amp;$E692),'Hoja de Trabajo para listado'!$DE$151:$DG$151,0)),0)+IFERROR(INDEX('Hoja de Trabajo para listado'!$CD$155:$DC$1048576,MATCH($A692,'Hoja de Trabajo para listado'!$CD$155:$CD$1048576,0),MATCH((CUADRO!H$5&amp;$E692),'Hoja de Trabajo para listado'!$CD$151:$DC$151,0)),0)</f>
        <v>0</v>
      </c>
      <c r="I692" s="314">
        <f ca="1">+IFERROR(INDEX('Hoja de Trabajo para listado'!$A$155:$Z$1048576,MATCH($A692,'Hoja de Trabajo para listado'!$A$155:$A$1048576,0),MATCH((CUADRO!I$5&amp;$E692),'Hoja de Trabajo para listado'!$A$151:$Z$151,0)),0)+IFERROR(INDEX('Hoja de Trabajo para listado'!$AB$155:$BA$1048576,MATCH($A692,'Hoja de Trabajo para listado'!$AB$155:$AB$1048576,0),MATCH((CUADRO!I$5&amp;$E692),'Hoja de Trabajo para listado'!$AB$151:$BA$151,0)),0)+IFERROR(INDEX('Hoja de Trabajo para listado'!$BC$155:$CB$1048576,MATCH($A692,'Hoja de Trabajo para listado'!$BC$155:$BC$1048576,0),MATCH((CUADRO!I$5&amp;$E692),'Hoja de Trabajo para listado'!$BC$151:$CB$151,0)),0)+IFERROR(INDEX('Hoja de Trabajo para listado'!$DE$153:$DG$274,MATCH($A692,'Hoja de Trabajo para listado'!$DE$153:$DE$1048576,0),MATCH((CUADRO!I$5&amp;$E692),'Hoja de Trabajo para listado'!$DE$151:$DG$151,0)),0)+IFERROR(INDEX('Hoja de Trabajo para listado'!$CD$155:$DC$1048576,MATCH($A692,'Hoja de Trabajo para listado'!$CD$155:$CD$1048576,0),MATCH((CUADRO!I$5&amp;$E692),'Hoja de Trabajo para listado'!$CD$151:$DC$151,0)),0)</f>
        <v>0</v>
      </c>
      <c r="J692" s="314">
        <f ca="1">+IFERROR(INDEX('Hoja de Trabajo para listado'!$A$155:$Z$1048576,MATCH($A692,'Hoja de Trabajo para listado'!$A$155:$A$1048576,0),MATCH((CUADRO!J$5&amp;$E692),'Hoja de Trabajo para listado'!$A$151:$Z$151,0)),0)+IFERROR(INDEX('Hoja de Trabajo para listado'!$AB$155:$BA$1048576,MATCH($A692,'Hoja de Trabajo para listado'!$AB$155:$AB$1048576,0),MATCH((CUADRO!J$5&amp;$E692),'Hoja de Trabajo para listado'!$AB$151:$BA$151,0)),0)+IFERROR(INDEX('Hoja de Trabajo para listado'!$BC$155:$CB$1048576,MATCH($A692,'Hoja de Trabajo para listado'!$BC$155:$BC$1048576,0),MATCH((CUADRO!J$5&amp;$E692),'Hoja de Trabajo para listado'!$BC$151:$CB$151,0)),0)+IFERROR(INDEX('Hoja de Trabajo para listado'!$DE$153:$DG$274,MATCH($A692,'Hoja de Trabajo para listado'!$DE$153:$DE$1048576,0),MATCH((CUADRO!J$5&amp;$E692),'Hoja de Trabajo para listado'!$DE$151:$DG$151,0)),0)+IFERROR(INDEX('Hoja de Trabajo para listado'!$CD$155:$DC$1048576,MATCH($A692,'Hoja de Trabajo para listado'!$CD$155:$CD$1048576,0),MATCH((CUADRO!J$5&amp;$E692),'Hoja de Trabajo para listado'!$CD$151:$DC$151,0)),0)</f>
        <v>0</v>
      </c>
      <c r="K692" s="314">
        <f ca="1">+IFERROR(INDEX('Hoja de Trabajo para listado'!$A$155:$Z$1048576,MATCH($A692,'Hoja de Trabajo para listado'!$A$155:$A$1048576,0),MATCH((CUADRO!K$5&amp;$E692),'Hoja de Trabajo para listado'!$A$151:$Z$151,0)),0)+IFERROR(INDEX('Hoja de Trabajo para listado'!$AB$155:$BA$1048576,MATCH($A692,'Hoja de Trabajo para listado'!$AB$155:$AB$1048576,0),MATCH((CUADRO!K$5&amp;$E692),'Hoja de Trabajo para listado'!$AB$151:$BA$151,0)),0)+IFERROR(INDEX('Hoja de Trabajo para listado'!$BC$155:$CB$1048576,MATCH($A692,'Hoja de Trabajo para listado'!$BC$155:$BC$1048576,0),MATCH((CUADRO!K$5&amp;$E692),'Hoja de Trabajo para listado'!$BC$151:$CB$151,0)),0)+IFERROR(INDEX('Hoja de Trabajo para listado'!$DE$153:$DG$274,MATCH($A692,'Hoja de Trabajo para listado'!$DE$153:$DE$1048576,0),MATCH((CUADRO!K$5&amp;$E692),'Hoja de Trabajo para listado'!$DE$151:$DG$151,0)),0)+IFERROR(INDEX('Hoja de Trabajo para listado'!$CD$155:$DC$1048576,MATCH($A692,'Hoja de Trabajo para listado'!$CD$155:$CD$1048576,0),MATCH((CUADRO!K$5&amp;$E692),'Hoja de Trabajo para listado'!$CD$151:$DC$151,0)),0)</f>
        <v>0</v>
      </c>
      <c r="L692" s="314">
        <f ca="1">+IFERROR(INDEX('Hoja de Trabajo para listado'!$A$155:$Z$1048576,MATCH($A692,'Hoja de Trabajo para listado'!$A$155:$A$1048576,0),MATCH((CUADRO!L$5&amp;$E692),'Hoja de Trabajo para listado'!$A$151:$Z$151,0)),0)+IFERROR(INDEX('Hoja de Trabajo para listado'!$AB$155:$BA$1048576,MATCH($A692,'Hoja de Trabajo para listado'!$AB$155:$AB$1048576,0),MATCH((CUADRO!L$5&amp;$E692),'Hoja de Trabajo para listado'!$AB$151:$BA$151,0)),0)+IFERROR(INDEX('Hoja de Trabajo para listado'!$BC$155:$CB$1048576,MATCH($A692,'Hoja de Trabajo para listado'!$BC$155:$BC$1048576,0),MATCH((CUADRO!L$5&amp;$E692),'Hoja de Trabajo para listado'!$BC$151:$CB$151,0)),0)+IFERROR(INDEX('Hoja de Trabajo para listado'!$DE$153:$DG$274,MATCH($A692,'Hoja de Trabajo para listado'!$DE$153:$DE$1048576,0),MATCH((CUADRO!L$5&amp;$E692),'Hoja de Trabajo para listado'!$DE$151:$DG$151,0)),0)+IFERROR(INDEX('Hoja de Trabajo para listado'!$CD$155:$DC$1048576,MATCH($A692,'Hoja de Trabajo para listado'!$CD$155:$CD$1048576,0),MATCH((CUADRO!L$5&amp;$E692),'Hoja de Trabajo para listado'!$CD$151:$DC$151,0)),0)</f>
        <v>0</v>
      </c>
      <c r="M692" s="314">
        <f ca="1">+IFERROR(INDEX('Hoja de Trabajo para listado'!$A$155:$Z$1048576,MATCH($A692,'Hoja de Trabajo para listado'!$A$155:$A$1048576,0),MATCH((CUADRO!M$5&amp;$E692),'Hoja de Trabajo para listado'!$A$151:$Z$151,0)),0)+IFERROR(INDEX('Hoja de Trabajo para listado'!$AB$155:$BA$1048576,MATCH($A692,'Hoja de Trabajo para listado'!$AB$155:$AB$1048576,0),MATCH((CUADRO!M$5&amp;$E692),'Hoja de Trabajo para listado'!$AB$151:$BA$151,0)),0)+IFERROR(INDEX('Hoja de Trabajo para listado'!$BC$155:$CB$1048576,MATCH($A692,'Hoja de Trabajo para listado'!$BC$155:$BC$1048576,0),MATCH((CUADRO!M$5&amp;$E692),'Hoja de Trabajo para listado'!$BC$151:$CB$151,0)),0)+IFERROR(INDEX('Hoja de Trabajo para listado'!$DE$153:$DG$274,MATCH($A692,'Hoja de Trabajo para listado'!$DE$153:$DE$1048576,0),MATCH((CUADRO!M$5&amp;$E692),'Hoja de Trabajo para listado'!$DE$151:$DG$151,0)),0)+IFERROR(INDEX('Hoja de Trabajo para listado'!$CD$155:$DC$1048576,MATCH($A692,'Hoja de Trabajo para listado'!$CD$155:$CD$1048576,0),MATCH((CUADRO!M$5&amp;$E692),'Hoja de Trabajo para listado'!$CD$151:$DC$151,0)),0)</f>
        <v>0</v>
      </c>
      <c r="N692" s="314">
        <f ca="1">+IFERROR(INDEX('Hoja de Trabajo para listado'!$A$155:$Z$1048576,MATCH($A692,'Hoja de Trabajo para listado'!$A$155:$A$1048576,0),MATCH((CUADRO!N$5&amp;$E692),'Hoja de Trabajo para listado'!$A$151:$Z$151,0)),0)+IFERROR(INDEX('Hoja de Trabajo para listado'!$AB$155:$BA$1048576,MATCH($A692,'Hoja de Trabajo para listado'!$AB$155:$AB$1048576,0),MATCH((CUADRO!N$5&amp;$E692),'Hoja de Trabajo para listado'!$AB$151:$BA$151,0)),0)+IFERROR(INDEX('Hoja de Trabajo para listado'!$BC$155:$CB$1048576,MATCH($A692,'Hoja de Trabajo para listado'!$BC$155:$BC$1048576,0),MATCH((CUADRO!N$5&amp;$E692),'Hoja de Trabajo para listado'!$BC$151:$CB$151,0)),0)+IFERROR(INDEX('Hoja de Trabajo para listado'!$DE$153:$DG$274,MATCH($A692,'Hoja de Trabajo para listado'!$DE$153:$DE$1048576,0),MATCH((CUADRO!N$5&amp;$E692),'Hoja de Trabajo para listado'!$DE$151:$DG$151,0)),0)+IFERROR(INDEX('Hoja de Trabajo para listado'!$CD$155:$DC$1048576,MATCH($A692,'Hoja de Trabajo para listado'!$CD$155:$CD$1048576,0),MATCH((CUADRO!N$5&amp;$E692),'Hoja de Trabajo para listado'!$CD$151:$DC$151,0)),0)</f>
        <v>0</v>
      </c>
      <c r="O692" s="314">
        <f ca="1">+IFERROR(INDEX('Hoja de Trabajo para listado'!$A$155:$Z$1048576,MATCH($A692,'Hoja de Trabajo para listado'!$A$155:$A$1048576,0),MATCH((CUADRO!O$5&amp;$E692),'Hoja de Trabajo para listado'!$A$151:$Z$151,0)),0)+IFERROR(INDEX('Hoja de Trabajo para listado'!$AB$155:$BA$1048576,MATCH($A692,'Hoja de Trabajo para listado'!$AB$155:$AB$1048576,0),MATCH((CUADRO!O$5&amp;$E692),'Hoja de Trabajo para listado'!$AB$151:$BA$151,0)),0)+IFERROR(INDEX('Hoja de Trabajo para listado'!$BC$155:$CB$1048576,MATCH($A692,'Hoja de Trabajo para listado'!$BC$155:$BC$1048576,0),MATCH((CUADRO!O$5&amp;$E692),'Hoja de Trabajo para listado'!$BC$151:$CB$151,0)),0)+IFERROR(INDEX('Hoja de Trabajo para listado'!$DE$153:$DG$274,MATCH($A692,'Hoja de Trabajo para listado'!$DE$153:$DE$1048576,0),MATCH((CUADRO!O$5&amp;$E692),'Hoja de Trabajo para listado'!$DE$151:$DG$151,0)),0)+IFERROR(INDEX('Hoja de Trabajo para listado'!$CD$155:$DC$1048576,MATCH($A692,'Hoja de Trabajo para listado'!$CD$155:$CD$1048576,0),MATCH((CUADRO!O$5&amp;$E692),'Hoja de Trabajo para listado'!$CD$151:$DC$151,0)),0)</f>
        <v>0</v>
      </c>
      <c r="P692" s="314">
        <f ca="1">+IFERROR(INDEX('Hoja de Trabajo para listado'!$A$155:$Z$1048576,MATCH($A692,'Hoja de Trabajo para listado'!$A$155:$A$1048576,0),MATCH((CUADRO!P$5&amp;$E692),'Hoja de Trabajo para listado'!$A$151:$Z$151,0)),0)+IFERROR(INDEX('Hoja de Trabajo para listado'!$AB$155:$BA$1048576,MATCH($A692,'Hoja de Trabajo para listado'!$AB$155:$AB$1048576,0),MATCH((CUADRO!P$5&amp;$E692),'Hoja de Trabajo para listado'!$AB$151:$BA$151,0)),0)+IFERROR(INDEX('Hoja de Trabajo para listado'!$BC$155:$CB$1048576,MATCH($A692,'Hoja de Trabajo para listado'!$BC$155:$BC$1048576,0),MATCH((CUADRO!P$5&amp;$E692),'Hoja de Trabajo para listado'!$BC$151:$CB$151,0)),0)+IFERROR(INDEX('Hoja de Trabajo para listado'!$DE$153:$DG$274,MATCH($A692,'Hoja de Trabajo para listado'!$DE$153:$DE$1048576,0),MATCH((CUADRO!P$5&amp;$E692),'Hoja de Trabajo para listado'!$DE$151:$DG$151,0)),0)+IFERROR(INDEX('Hoja de Trabajo para listado'!$CD$155:$DC$1048576,MATCH($A692,'Hoja de Trabajo para listado'!$CD$155:$CD$1048576,0),MATCH((CUADRO!P$5&amp;$E692),'Hoja de Trabajo para listado'!$CD$151:$DC$151,0)),0)</f>
        <v>0</v>
      </c>
      <c r="Q692" s="314">
        <f ca="1">+IFERROR(INDEX('Hoja de Trabajo para listado'!$A$155:$Z$1048576,MATCH($A692,'Hoja de Trabajo para listado'!$A$155:$A$1048576,0),MATCH((CUADRO!Q$5&amp;$E692),'Hoja de Trabajo para listado'!$A$151:$Z$151,0)),0)+IFERROR(INDEX('Hoja de Trabajo para listado'!$AB$155:$BA$1048576,MATCH($A692,'Hoja de Trabajo para listado'!$AB$155:$AB$1048576,0),MATCH((CUADRO!Q$5&amp;$E692),'Hoja de Trabajo para listado'!$AB$151:$BA$151,0)),0)+IFERROR(INDEX('Hoja de Trabajo para listado'!$BC$155:$CB$1048576,MATCH($A692,'Hoja de Trabajo para listado'!$BC$155:$BC$1048576,0),MATCH((CUADRO!Q$5&amp;$E692),'Hoja de Trabajo para listado'!$BC$151:$CB$151,0)),0)+IFERROR(INDEX('Hoja de Trabajo para listado'!$DE$153:$DG$274,MATCH($A692,'Hoja de Trabajo para listado'!$DE$153:$DE$1048576,0),MATCH((CUADRO!Q$5&amp;$E692),'Hoja de Trabajo para listado'!$DE$151:$DG$151,0)),0)+IFERROR(INDEX('Hoja de Trabajo para listado'!$CD$155:$DC$1048576,MATCH($A692,'Hoja de Trabajo para listado'!$CD$155:$CD$1048576,0),MATCH((CUADRO!Q$5&amp;$E692),'Hoja de Trabajo para listado'!$CD$151:$DC$151,0)),0)</f>
        <v>0</v>
      </c>
      <c r="R692" s="314">
        <f t="shared" ca="1" si="20"/>
        <v>0</v>
      </c>
      <c r="S692" s="322"/>
      <c r="T692" s="314">
        <f ca="1">+T693</f>
        <v>0</v>
      </c>
      <c r="U692" s="313">
        <f t="shared" si="21"/>
        <v>1</v>
      </c>
      <c r="V692" s="319" t="str">
        <f>+VLOOKUP(A692,bd_lista!$A$3:$E$593,5,FALSE)</f>
        <v>Gobiernos Autonomos Municipales</v>
      </c>
      <c r="W692" s="425" t="str">
        <f>+V692</f>
        <v>Gobiernos Autonomos Municipales</v>
      </c>
    </row>
    <row r="693" spans="1:23" customFormat="1" ht="15" hidden="1" customHeight="1">
      <c r="A693" s="323">
        <v>1733</v>
      </c>
      <c r="B693" s="428"/>
      <c r="C693" s="318" t="str">
        <f>+VLOOKUP(A693,bd_lista!$A$3:$C$593,3,FALSE)</f>
        <v>Gobierno Autónomo Municipal de Quirusillas</v>
      </c>
      <c r="D693" s="430"/>
      <c r="E693" s="347" t="s">
        <v>1419</v>
      </c>
      <c r="F693" s="314">
        <f ca="1">+IFERROR(INDEX('Hoja de Trabajo para listado'!$A$155:$Z$1048576,MATCH($A693,'Hoja de Trabajo para listado'!$A$155:$A$1048576,0),MATCH((CUADRO!F$5&amp;$E693),'Hoja de Trabajo para listado'!$A$151:$Z$151,0)),0)+IFERROR(INDEX('Hoja de Trabajo para listado'!$AB$155:$BA$1048576,MATCH($A693,'Hoja de Trabajo para listado'!$AB$155:$AB$1048576,0),MATCH((CUADRO!F$5&amp;$E693),'Hoja de Trabajo para listado'!$AB$151:$BA$151,0)),0)+IFERROR(INDEX('Hoja de Trabajo para listado'!$BC$155:$CB$1048576,MATCH($A693,'Hoja de Trabajo para listado'!$BC$155:$BC$1048576,0),MATCH((CUADRO!F$5&amp;$E693),'Hoja de Trabajo para listado'!$BC$151:$CB$151,0)),0)+IFERROR(INDEX('Hoja de Trabajo para listado'!$DE$153:$DG$274,MATCH($A693,'Hoja de Trabajo para listado'!$DE$153:$DE$1048576,0),MATCH((CUADRO!F$5&amp;$E693),'Hoja de Trabajo para listado'!$DE$151:$DG$151,0)),0)+IFERROR(INDEX('Hoja de Trabajo para listado'!$CD$155:$DC$1048576,MATCH($A693,'Hoja de Trabajo para listado'!$CD$155:$CD$1048576,0),MATCH((CUADRO!F$5&amp;$E693),'Hoja de Trabajo para listado'!$CD$151:$DC$151,0)),0)</f>
        <v>0</v>
      </c>
      <c r="G693" s="314">
        <f ca="1">+IFERROR(INDEX('Hoja de Trabajo para listado'!$A$155:$Z$1048576,MATCH($A693,'Hoja de Trabajo para listado'!$A$155:$A$1048576,0),MATCH((CUADRO!G$5&amp;$E693),'Hoja de Trabajo para listado'!$A$151:$Z$151,0)),0)+IFERROR(INDEX('Hoja de Trabajo para listado'!$AB$155:$BA$1048576,MATCH($A693,'Hoja de Trabajo para listado'!$AB$155:$AB$1048576,0),MATCH((CUADRO!G$5&amp;$E693),'Hoja de Trabajo para listado'!$AB$151:$BA$151,0)),0)+IFERROR(INDEX('Hoja de Trabajo para listado'!$BC$155:$CB$1048576,MATCH($A693,'Hoja de Trabajo para listado'!$BC$155:$BC$1048576,0),MATCH((CUADRO!G$5&amp;$E693),'Hoja de Trabajo para listado'!$BC$151:$CB$151,0)),0)+IFERROR(INDEX('Hoja de Trabajo para listado'!$DE$153:$DG$274,MATCH($A693,'Hoja de Trabajo para listado'!$DE$153:$DE$1048576,0),MATCH((CUADRO!G$5&amp;$E693),'Hoja de Trabajo para listado'!$DE$151:$DG$151,0)),0)+IFERROR(INDEX('Hoja de Trabajo para listado'!$CD$155:$DC$1048576,MATCH($A693,'Hoja de Trabajo para listado'!$CD$155:$CD$1048576,0),MATCH((CUADRO!G$5&amp;$E693),'Hoja de Trabajo para listado'!$CD$151:$DC$151,0)),0)</f>
        <v>0</v>
      </c>
      <c r="H693" s="314">
        <f ca="1">+IFERROR(INDEX('Hoja de Trabajo para listado'!$A$155:$Z$1048576,MATCH($A693,'Hoja de Trabajo para listado'!$A$155:$A$1048576,0),MATCH((CUADRO!H$5&amp;$E693),'Hoja de Trabajo para listado'!$A$151:$Z$151,0)),0)+IFERROR(INDEX('Hoja de Trabajo para listado'!$AB$155:$BA$1048576,MATCH($A693,'Hoja de Trabajo para listado'!$AB$155:$AB$1048576,0),MATCH((CUADRO!H$5&amp;$E693),'Hoja de Trabajo para listado'!$AB$151:$BA$151,0)),0)+IFERROR(INDEX('Hoja de Trabajo para listado'!$BC$155:$CB$1048576,MATCH($A693,'Hoja de Trabajo para listado'!$BC$155:$BC$1048576,0),MATCH((CUADRO!H$5&amp;$E693),'Hoja de Trabajo para listado'!$BC$151:$CB$151,0)),0)+IFERROR(INDEX('Hoja de Trabajo para listado'!$DE$153:$DG$274,MATCH($A693,'Hoja de Trabajo para listado'!$DE$153:$DE$1048576,0),MATCH((CUADRO!H$5&amp;$E693),'Hoja de Trabajo para listado'!$DE$151:$DG$151,0)),0)+IFERROR(INDEX('Hoja de Trabajo para listado'!$CD$155:$DC$1048576,MATCH($A693,'Hoja de Trabajo para listado'!$CD$155:$CD$1048576,0),MATCH((CUADRO!H$5&amp;$E693),'Hoja de Trabajo para listado'!$CD$151:$DC$151,0)),0)</f>
        <v>0</v>
      </c>
      <c r="I693" s="314">
        <f ca="1">+IFERROR(INDEX('Hoja de Trabajo para listado'!$A$155:$Z$1048576,MATCH($A693,'Hoja de Trabajo para listado'!$A$155:$A$1048576,0),MATCH((CUADRO!I$5&amp;$E693),'Hoja de Trabajo para listado'!$A$151:$Z$151,0)),0)+IFERROR(INDEX('Hoja de Trabajo para listado'!$AB$155:$BA$1048576,MATCH($A693,'Hoja de Trabajo para listado'!$AB$155:$AB$1048576,0),MATCH((CUADRO!I$5&amp;$E693),'Hoja de Trabajo para listado'!$AB$151:$BA$151,0)),0)+IFERROR(INDEX('Hoja de Trabajo para listado'!$BC$155:$CB$1048576,MATCH($A693,'Hoja de Trabajo para listado'!$BC$155:$BC$1048576,0),MATCH((CUADRO!I$5&amp;$E693),'Hoja de Trabajo para listado'!$BC$151:$CB$151,0)),0)+IFERROR(INDEX('Hoja de Trabajo para listado'!$DE$153:$DG$274,MATCH($A693,'Hoja de Trabajo para listado'!$DE$153:$DE$1048576,0),MATCH((CUADRO!I$5&amp;$E693),'Hoja de Trabajo para listado'!$DE$151:$DG$151,0)),0)+IFERROR(INDEX('Hoja de Trabajo para listado'!$CD$155:$DC$1048576,MATCH($A693,'Hoja de Trabajo para listado'!$CD$155:$CD$1048576,0),MATCH((CUADRO!I$5&amp;$E693),'Hoja de Trabajo para listado'!$CD$151:$DC$151,0)),0)</f>
        <v>0</v>
      </c>
      <c r="J693" s="314">
        <f ca="1">+IFERROR(INDEX('Hoja de Trabajo para listado'!$A$155:$Z$1048576,MATCH($A693,'Hoja de Trabajo para listado'!$A$155:$A$1048576,0),MATCH((CUADRO!J$5&amp;$E693),'Hoja de Trabajo para listado'!$A$151:$Z$151,0)),0)+IFERROR(INDEX('Hoja de Trabajo para listado'!$AB$155:$BA$1048576,MATCH($A693,'Hoja de Trabajo para listado'!$AB$155:$AB$1048576,0),MATCH((CUADRO!J$5&amp;$E693),'Hoja de Trabajo para listado'!$AB$151:$BA$151,0)),0)+IFERROR(INDEX('Hoja de Trabajo para listado'!$BC$155:$CB$1048576,MATCH($A693,'Hoja de Trabajo para listado'!$BC$155:$BC$1048576,0),MATCH((CUADRO!J$5&amp;$E693),'Hoja de Trabajo para listado'!$BC$151:$CB$151,0)),0)+IFERROR(INDEX('Hoja de Trabajo para listado'!$DE$153:$DG$274,MATCH($A693,'Hoja de Trabajo para listado'!$DE$153:$DE$1048576,0),MATCH((CUADRO!J$5&amp;$E693),'Hoja de Trabajo para listado'!$DE$151:$DG$151,0)),0)+IFERROR(INDEX('Hoja de Trabajo para listado'!$CD$155:$DC$1048576,MATCH($A693,'Hoja de Trabajo para listado'!$CD$155:$CD$1048576,0),MATCH((CUADRO!J$5&amp;$E693),'Hoja de Trabajo para listado'!$CD$151:$DC$151,0)),0)</f>
        <v>0</v>
      </c>
      <c r="K693" s="314">
        <f ca="1">+IFERROR(INDEX('Hoja de Trabajo para listado'!$A$155:$Z$1048576,MATCH($A693,'Hoja de Trabajo para listado'!$A$155:$A$1048576,0),MATCH((CUADRO!K$5&amp;$E693),'Hoja de Trabajo para listado'!$A$151:$Z$151,0)),0)+IFERROR(INDEX('Hoja de Trabajo para listado'!$AB$155:$BA$1048576,MATCH($A693,'Hoja de Trabajo para listado'!$AB$155:$AB$1048576,0),MATCH((CUADRO!K$5&amp;$E693),'Hoja de Trabajo para listado'!$AB$151:$BA$151,0)),0)+IFERROR(INDEX('Hoja de Trabajo para listado'!$BC$155:$CB$1048576,MATCH($A693,'Hoja de Trabajo para listado'!$BC$155:$BC$1048576,0),MATCH((CUADRO!K$5&amp;$E693),'Hoja de Trabajo para listado'!$BC$151:$CB$151,0)),0)+IFERROR(INDEX('Hoja de Trabajo para listado'!$DE$153:$DG$274,MATCH($A693,'Hoja de Trabajo para listado'!$DE$153:$DE$1048576,0),MATCH((CUADRO!K$5&amp;$E693),'Hoja de Trabajo para listado'!$DE$151:$DG$151,0)),0)+IFERROR(INDEX('Hoja de Trabajo para listado'!$CD$155:$DC$1048576,MATCH($A693,'Hoja de Trabajo para listado'!$CD$155:$CD$1048576,0),MATCH((CUADRO!K$5&amp;$E693),'Hoja de Trabajo para listado'!$CD$151:$DC$151,0)),0)</f>
        <v>0</v>
      </c>
      <c r="L693" s="314">
        <f ca="1">+IFERROR(INDEX('Hoja de Trabajo para listado'!$A$155:$Z$1048576,MATCH($A693,'Hoja de Trabajo para listado'!$A$155:$A$1048576,0),MATCH((CUADRO!L$5&amp;$E693),'Hoja de Trabajo para listado'!$A$151:$Z$151,0)),0)+IFERROR(INDEX('Hoja de Trabajo para listado'!$AB$155:$BA$1048576,MATCH($A693,'Hoja de Trabajo para listado'!$AB$155:$AB$1048576,0),MATCH((CUADRO!L$5&amp;$E693),'Hoja de Trabajo para listado'!$AB$151:$BA$151,0)),0)+IFERROR(INDEX('Hoja de Trabajo para listado'!$BC$155:$CB$1048576,MATCH($A693,'Hoja de Trabajo para listado'!$BC$155:$BC$1048576,0),MATCH((CUADRO!L$5&amp;$E693),'Hoja de Trabajo para listado'!$BC$151:$CB$151,0)),0)+IFERROR(INDEX('Hoja de Trabajo para listado'!$DE$153:$DG$274,MATCH($A693,'Hoja de Trabajo para listado'!$DE$153:$DE$1048576,0),MATCH((CUADRO!L$5&amp;$E693),'Hoja de Trabajo para listado'!$DE$151:$DG$151,0)),0)+IFERROR(INDEX('Hoja de Trabajo para listado'!$CD$155:$DC$1048576,MATCH($A693,'Hoja de Trabajo para listado'!$CD$155:$CD$1048576,0),MATCH((CUADRO!L$5&amp;$E693),'Hoja de Trabajo para listado'!$CD$151:$DC$151,0)),0)</f>
        <v>0</v>
      </c>
      <c r="M693" s="314">
        <f ca="1">+IFERROR(INDEX('Hoja de Trabajo para listado'!$A$155:$Z$1048576,MATCH($A693,'Hoja de Trabajo para listado'!$A$155:$A$1048576,0),MATCH((CUADRO!M$5&amp;$E693),'Hoja de Trabajo para listado'!$A$151:$Z$151,0)),0)+IFERROR(INDEX('Hoja de Trabajo para listado'!$AB$155:$BA$1048576,MATCH($A693,'Hoja de Trabajo para listado'!$AB$155:$AB$1048576,0),MATCH((CUADRO!M$5&amp;$E693),'Hoja de Trabajo para listado'!$AB$151:$BA$151,0)),0)+IFERROR(INDEX('Hoja de Trabajo para listado'!$BC$155:$CB$1048576,MATCH($A693,'Hoja de Trabajo para listado'!$BC$155:$BC$1048576,0),MATCH((CUADRO!M$5&amp;$E693),'Hoja de Trabajo para listado'!$BC$151:$CB$151,0)),0)+IFERROR(INDEX('Hoja de Trabajo para listado'!$DE$153:$DG$274,MATCH($A693,'Hoja de Trabajo para listado'!$DE$153:$DE$1048576,0),MATCH((CUADRO!M$5&amp;$E693),'Hoja de Trabajo para listado'!$DE$151:$DG$151,0)),0)+IFERROR(INDEX('Hoja de Trabajo para listado'!$CD$155:$DC$1048576,MATCH($A693,'Hoja de Trabajo para listado'!$CD$155:$CD$1048576,0),MATCH((CUADRO!M$5&amp;$E693),'Hoja de Trabajo para listado'!$CD$151:$DC$151,0)),0)</f>
        <v>0</v>
      </c>
      <c r="N693" s="314">
        <f ca="1">+IFERROR(INDEX('Hoja de Trabajo para listado'!$A$155:$Z$1048576,MATCH($A693,'Hoja de Trabajo para listado'!$A$155:$A$1048576,0),MATCH((CUADRO!N$5&amp;$E693),'Hoja de Trabajo para listado'!$A$151:$Z$151,0)),0)+IFERROR(INDEX('Hoja de Trabajo para listado'!$AB$155:$BA$1048576,MATCH($A693,'Hoja de Trabajo para listado'!$AB$155:$AB$1048576,0),MATCH((CUADRO!N$5&amp;$E693),'Hoja de Trabajo para listado'!$AB$151:$BA$151,0)),0)+IFERROR(INDEX('Hoja de Trabajo para listado'!$BC$155:$CB$1048576,MATCH($A693,'Hoja de Trabajo para listado'!$BC$155:$BC$1048576,0),MATCH((CUADRO!N$5&amp;$E693),'Hoja de Trabajo para listado'!$BC$151:$CB$151,0)),0)+IFERROR(INDEX('Hoja de Trabajo para listado'!$DE$153:$DG$274,MATCH($A693,'Hoja de Trabajo para listado'!$DE$153:$DE$1048576,0),MATCH((CUADRO!N$5&amp;$E693),'Hoja de Trabajo para listado'!$DE$151:$DG$151,0)),0)+IFERROR(INDEX('Hoja de Trabajo para listado'!$CD$155:$DC$1048576,MATCH($A693,'Hoja de Trabajo para listado'!$CD$155:$CD$1048576,0),MATCH((CUADRO!N$5&amp;$E693),'Hoja de Trabajo para listado'!$CD$151:$DC$151,0)),0)</f>
        <v>0</v>
      </c>
      <c r="O693" s="314">
        <f ca="1">+IFERROR(INDEX('Hoja de Trabajo para listado'!$A$155:$Z$1048576,MATCH($A693,'Hoja de Trabajo para listado'!$A$155:$A$1048576,0),MATCH((CUADRO!O$5&amp;$E693),'Hoja de Trabajo para listado'!$A$151:$Z$151,0)),0)+IFERROR(INDEX('Hoja de Trabajo para listado'!$AB$155:$BA$1048576,MATCH($A693,'Hoja de Trabajo para listado'!$AB$155:$AB$1048576,0),MATCH((CUADRO!O$5&amp;$E693),'Hoja de Trabajo para listado'!$AB$151:$BA$151,0)),0)+IFERROR(INDEX('Hoja de Trabajo para listado'!$BC$155:$CB$1048576,MATCH($A693,'Hoja de Trabajo para listado'!$BC$155:$BC$1048576,0),MATCH((CUADRO!O$5&amp;$E693),'Hoja de Trabajo para listado'!$BC$151:$CB$151,0)),0)+IFERROR(INDEX('Hoja de Trabajo para listado'!$DE$153:$DG$274,MATCH($A693,'Hoja de Trabajo para listado'!$DE$153:$DE$1048576,0),MATCH((CUADRO!O$5&amp;$E693),'Hoja de Trabajo para listado'!$DE$151:$DG$151,0)),0)+IFERROR(INDEX('Hoja de Trabajo para listado'!$CD$155:$DC$1048576,MATCH($A693,'Hoja de Trabajo para listado'!$CD$155:$CD$1048576,0),MATCH((CUADRO!O$5&amp;$E693),'Hoja de Trabajo para listado'!$CD$151:$DC$151,0)),0)</f>
        <v>0</v>
      </c>
      <c r="P693" s="314">
        <f ca="1">+IFERROR(INDEX('Hoja de Trabajo para listado'!$A$155:$Z$1048576,MATCH($A693,'Hoja de Trabajo para listado'!$A$155:$A$1048576,0),MATCH((CUADRO!P$5&amp;$E693),'Hoja de Trabajo para listado'!$A$151:$Z$151,0)),0)+IFERROR(INDEX('Hoja de Trabajo para listado'!$AB$155:$BA$1048576,MATCH($A693,'Hoja de Trabajo para listado'!$AB$155:$AB$1048576,0),MATCH((CUADRO!P$5&amp;$E693),'Hoja de Trabajo para listado'!$AB$151:$BA$151,0)),0)+IFERROR(INDEX('Hoja de Trabajo para listado'!$BC$155:$CB$1048576,MATCH($A693,'Hoja de Trabajo para listado'!$BC$155:$BC$1048576,0),MATCH((CUADRO!P$5&amp;$E693),'Hoja de Trabajo para listado'!$BC$151:$CB$151,0)),0)+IFERROR(INDEX('Hoja de Trabajo para listado'!$DE$153:$DG$274,MATCH($A693,'Hoja de Trabajo para listado'!$DE$153:$DE$1048576,0),MATCH((CUADRO!P$5&amp;$E693),'Hoja de Trabajo para listado'!$DE$151:$DG$151,0)),0)+IFERROR(INDEX('Hoja de Trabajo para listado'!$CD$155:$DC$1048576,MATCH($A693,'Hoja de Trabajo para listado'!$CD$155:$CD$1048576,0),MATCH((CUADRO!P$5&amp;$E693),'Hoja de Trabajo para listado'!$CD$151:$DC$151,0)),0)</f>
        <v>0</v>
      </c>
      <c r="Q693" s="314">
        <f ca="1">+IFERROR(INDEX('Hoja de Trabajo para listado'!$A$155:$Z$1048576,MATCH($A693,'Hoja de Trabajo para listado'!$A$155:$A$1048576,0),MATCH((CUADRO!Q$5&amp;$E693),'Hoja de Trabajo para listado'!$A$151:$Z$151,0)),0)+IFERROR(INDEX('Hoja de Trabajo para listado'!$AB$155:$BA$1048576,MATCH($A693,'Hoja de Trabajo para listado'!$AB$155:$AB$1048576,0),MATCH((CUADRO!Q$5&amp;$E693),'Hoja de Trabajo para listado'!$AB$151:$BA$151,0)),0)+IFERROR(INDEX('Hoja de Trabajo para listado'!$BC$155:$CB$1048576,MATCH($A693,'Hoja de Trabajo para listado'!$BC$155:$BC$1048576,0),MATCH((CUADRO!Q$5&amp;$E693),'Hoja de Trabajo para listado'!$BC$151:$CB$151,0)),0)+IFERROR(INDEX('Hoja de Trabajo para listado'!$DE$153:$DG$274,MATCH($A693,'Hoja de Trabajo para listado'!$DE$153:$DE$1048576,0),MATCH((CUADRO!Q$5&amp;$E693),'Hoja de Trabajo para listado'!$DE$151:$DG$151,0)),0)+IFERROR(INDEX('Hoja de Trabajo para listado'!$CD$155:$DC$1048576,MATCH($A693,'Hoja de Trabajo para listado'!$CD$155:$CD$1048576,0),MATCH((CUADRO!Q$5&amp;$E693),'Hoja de Trabajo para listado'!$CD$151:$DC$151,0)),0)</f>
        <v>0</v>
      </c>
      <c r="R693" s="314">
        <f t="shared" ca="1" si="20"/>
        <v>0</v>
      </c>
      <c r="S693" s="322">
        <f ca="1">+R692+R693</f>
        <v>0</v>
      </c>
      <c r="T693" s="314">
        <f ca="1">+S693</f>
        <v>0</v>
      </c>
      <c r="U693" s="313">
        <f t="shared" si="21"/>
        <v>2</v>
      </c>
      <c r="V693" s="319" t="str">
        <f>+VLOOKUP(A693,bd_lista!$A$3:$E$593,5,FALSE)</f>
        <v>Gobiernos Autonomos Municipales</v>
      </c>
      <c r="W693" s="426"/>
    </row>
    <row r="694" spans="1:23" customFormat="1" ht="15" hidden="1" customHeight="1">
      <c r="A694" s="323">
        <v>1734</v>
      </c>
      <c r="B694" s="427">
        <f>+A694</f>
        <v>1734</v>
      </c>
      <c r="C694" s="318" t="str">
        <f>+VLOOKUP(A694,bd_lista!$A$3:$C$593,3,FALSE)</f>
        <v>Gobierno Autónomo Municipal de Montero</v>
      </c>
      <c r="D694" s="429" t="str">
        <f>+C694</f>
        <v>Gobierno Autónomo Municipal de Montero</v>
      </c>
      <c r="E694" s="346" t="s">
        <v>1418</v>
      </c>
      <c r="F694" s="314">
        <f ca="1">+IFERROR(INDEX('Hoja de Trabajo para listado'!$A$155:$Z$1048576,MATCH($A694,'Hoja de Trabajo para listado'!$A$155:$A$1048576,0),MATCH((CUADRO!F$5&amp;$E694),'Hoja de Trabajo para listado'!$A$151:$Z$151,0)),0)+IFERROR(INDEX('Hoja de Trabajo para listado'!$AB$155:$BA$1048576,MATCH($A694,'Hoja de Trabajo para listado'!$AB$155:$AB$1048576,0),MATCH((CUADRO!F$5&amp;$E694),'Hoja de Trabajo para listado'!$AB$151:$BA$151,0)),0)+IFERROR(INDEX('Hoja de Trabajo para listado'!$BC$155:$CB$1048576,MATCH($A694,'Hoja de Trabajo para listado'!$BC$155:$BC$1048576,0),MATCH((CUADRO!F$5&amp;$E694),'Hoja de Trabajo para listado'!$BC$151:$CB$151,0)),0)+IFERROR(INDEX('Hoja de Trabajo para listado'!$DE$153:$DG$274,MATCH($A694,'Hoja de Trabajo para listado'!$DE$153:$DE$1048576,0),MATCH((CUADRO!F$5&amp;$E694),'Hoja de Trabajo para listado'!$DE$151:$DG$151,0)),0)+IFERROR(INDEX('Hoja de Trabajo para listado'!$CD$155:$DC$1048576,MATCH($A694,'Hoja de Trabajo para listado'!$CD$155:$CD$1048576,0),MATCH((CUADRO!F$5&amp;$E694),'Hoja de Trabajo para listado'!$CD$151:$DC$151,0)),0)</f>
        <v>0</v>
      </c>
      <c r="G694" s="314">
        <f ca="1">+IFERROR(INDEX('Hoja de Trabajo para listado'!$A$155:$Z$1048576,MATCH($A694,'Hoja de Trabajo para listado'!$A$155:$A$1048576,0),MATCH((CUADRO!G$5&amp;$E694),'Hoja de Trabajo para listado'!$A$151:$Z$151,0)),0)+IFERROR(INDEX('Hoja de Trabajo para listado'!$AB$155:$BA$1048576,MATCH($A694,'Hoja de Trabajo para listado'!$AB$155:$AB$1048576,0),MATCH((CUADRO!G$5&amp;$E694),'Hoja de Trabajo para listado'!$AB$151:$BA$151,0)),0)+IFERROR(INDEX('Hoja de Trabajo para listado'!$BC$155:$CB$1048576,MATCH($A694,'Hoja de Trabajo para listado'!$BC$155:$BC$1048576,0),MATCH((CUADRO!G$5&amp;$E694),'Hoja de Trabajo para listado'!$BC$151:$CB$151,0)),0)+IFERROR(INDEX('Hoja de Trabajo para listado'!$DE$153:$DG$274,MATCH($A694,'Hoja de Trabajo para listado'!$DE$153:$DE$1048576,0),MATCH((CUADRO!G$5&amp;$E694),'Hoja de Trabajo para listado'!$DE$151:$DG$151,0)),0)+IFERROR(INDEX('Hoja de Trabajo para listado'!$CD$155:$DC$1048576,MATCH($A694,'Hoja de Trabajo para listado'!$CD$155:$CD$1048576,0),MATCH((CUADRO!G$5&amp;$E694),'Hoja de Trabajo para listado'!$CD$151:$DC$151,0)),0)</f>
        <v>0</v>
      </c>
      <c r="H694" s="314">
        <f ca="1">+IFERROR(INDEX('Hoja de Trabajo para listado'!$A$155:$Z$1048576,MATCH($A694,'Hoja de Trabajo para listado'!$A$155:$A$1048576,0),MATCH((CUADRO!H$5&amp;$E694),'Hoja de Trabajo para listado'!$A$151:$Z$151,0)),0)+IFERROR(INDEX('Hoja de Trabajo para listado'!$AB$155:$BA$1048576,MATCH($A694,'Hoja de Trabajo para listado'!$AB$155:$AB$1048576,0),MATCH((CUADRO!H$5&amp;$E694),'Hoja de Trabajo para listado'!$AB$151:$BA$151,0)),0)+IFERROR(INDEX('Hoja de Trabajo para listado'!$BC$155:$CB$1048576,MATCH($A694,'Hoja de Trabajo para listado'!$BC$155:$BC$1048576,0),MATCH((CUADRO!H$5&amp;$E694),'Hoja de Trabajo para listado'!$BC$151:$CB$151,0)),0)+IFERROR(INDEX('Hoja de Trabajo para listado'!$DE$153:$DG$274,MATCH($A694,'Hoja de Trabajo para listado'!$DE$153:$DE$1048576,0),MATCH((CUADRO!H$5&amp;$E694),'Hoja de Trabajo para listado'!$DE$151:$DG$151,0)),0)+IFERROR(INDEX('Hoja de Trabajo para listado'!$CD$155:$DC$1048576,MATCH($A694,'Hoja de Trabajo para listado'!$CD$155:$CD$1048576,0),MATCH((CUADRO!H$5&amp;$E694),'Hoja de Trabajo para listado'!$CD$151:$DC$151,0)),0)</f>
        <v>0</v>
      </c>
      <c r="I694" s="314">
        <f ca="1">+IFERROR(INDEX('Hoja de Trabajo para listado'!$A$155:$Z$1048576,MATCH($A694,'Hoja de Trabajo para listado'!$A$155:$A$1048576,0),MATCH((CUADRO!I$5&amp;$E694),'Hoja de Trabajo para listado'!$A$151:$Z$151,0)),0)+IFERROR(INDEX('Hoja de Trabajo para listado'!$AB$155:$BA$1048576,MATCH($A694,'Hoja de Trabajo para listado'!$AB$155:$AB$1048576,0),MATCH((CUADRO!I$5&amp;$E694),'Hoja de Trabajo para listado'!$AB$151:$BA$151,0)),0)+IFERROR(INDEX('Hoja de Trabajo para listado'!$BC$155:$CB$1048576,MATCH($A694,'Hoja de Trabajo para listado'!$BC$155:$BC$1048576,0),MATCH((CUADRO!I$5&amp;$E694),'Hoja de Trabajo para listado'!$BC$151:$CB$151,0)),0)+IFERROR(INDEX('Hoja de Trabajo para listado'!$DE$153:$DG$274,MATCH($A694,'Hoja de Trabajo para listado'!$DE$153:$DE$1048576,0),MATCH((CUADRO!I$5&amp;$E694),'Hoja de Trabajo para listado'!$DE$151:$DG$151,0)),0)+IFERROR(INDEX('Hoja de Trabajo para listado'!$CD$155:$DC$1048576,MATCH($A694,'Hoja de Trabajo para listado'!$CD$155:$CD$1048576,0),MATCH((CUADRO!I$5&amp;$E694),'Hoja de Trabajo para listado'!$CD$151:$DC$151,0)),0)</f>
        <v>0</v>
      </c>
      <c r="J694" s="314">
        <f ca="1">+IFERROR(INDEX('Hoja de Trabajo para listado'!$A$155:$Z$1048576,MATCH($A694,'Hoja de Trabajo para listado'!$A$155:$A$1048576,0),MATCH((CUADRO!J$5&amp;$E694),'Hoja de Trabajo para listado'!$A$151:$Z$151,0)),0)+IFERROR(INDEX('Hoja de Trabajo para listado'!$AB$155:$BA$1048576,MATCH($A694,'Hoja de Trabajo para listado'!$AB$155:$AB$1048576,0),MATCH((CUADRO!J$5&amp;$E694),'Hoja de Trabajo para listado'!$AB$151:$BA$151,0)),0)+IFERROR(INDEX('Hoja de Trabajo para listado'!$BC$155:$CB$1048576,MATCH($A694,'Hoja de Trabajo para listado'!$BC$155:$BC$1048576,0),MATCH((CUADRO!J$5&amp;$E694),'Hoja de Trabajo para listado'!$BC$151:$CB$151,0)),0)+IFERROR(INDEX('Hoja de Trabajo para listado'!$DE$153:$DG$274,MATCH($A694,'Hoja de Trabajo para listado'!$DE$153:$DE$1048576,0),MATCH((CUADRO!J$5&amp;$E694),'Hoja de Trabajo para listado'!$DE$151:$DG$151,0)),0)+IFERROR(INDEX('Hoja de Trabajo para listado'!$CD$155:$DC$1048576,MATCH($A694,'Hoja de Trabajo para listado'!$CD$155:$CD$1048576,0),MATCH((CUADRO!J$5&amp;$E694),'Hoja de Trabajo para listado'!$CD$151:$DC$151,0)),0)</f>
        <v>0</v>
      </c>
      <c r="K694" s="314">
        <f ca="1">+IFERROR(INDEX('Hoja de Trabajo para listado'!$A$155:$Z$1048576,MATCH($A694,'Hoja de Trabajo para listado'!$A$155:$A$1048576,0),MATCH((CUADRO!K$5&amp;$E694),'Hoja de Trabajo para listado'!$A$151:$Z$151,0)),0)+IFERROR(INDEX('Hoja de Trabajo para listado'!$AB$155:$BA$1048576,MATCH($A694,'Hoja de Trabajo para listado'!$AB$155:$AB$1048576,0),MATCH((CUADRO!K$5&amp;$E694),'Hoja de Trabajo para listado'!$AB$151:$BA$151,0)),0)+IFERROR(INDEX('Hoja de Trabajo para listado'!$BC$155:$CB$1048576,MATCH($A694,'Hoja de Trabajo para listado'!$BC$155:$BC$1048576,0),MATCH((CUADRO!K$5&amp;$E694),'Hoja de Trabajo para listado'!$BC$151:$CB$151,0)),0)+IFERROR(INDEX('Hoja de Trabajo para listado'!$DE$153:$DG$274,MATCH($A694,'Hoja de Trabajo para listado'!$DE$153:$DE$1048576,0),MATCH((CUADRO!K$5&amp;$E694),'Hoja de Trabajo para listado'!$DE$151:$DG$151,0)),0)+IFERROR(INDEX('Hoja de Trabajo para listado'!$CD$155:$DC$1048576,MATCH($A694,'Hoja de Trabajo para listado'!$CD$155:$CD$1048576,0),MATCH((CUADRO!K$5&amp;$E694),'Hoja de Trabajo para listado'!$CD$151:$DC$151,0)),0)</f>
        <v>0</v>
      </c>
      <c r="L694" s="314">
        <f ca="1">+IFERROR(INDEX('Hoja de Trabajo para listado'!$A$155:$Z$1048576,MATCH($A694,'Hoja de Trabajo para listado'!$A$155:$A$1048576,0),MATCH((CUADRO!L$5&amp;$E694),'Hoja de Trabajo para listado'!$A$151:$Z$151,0)),0)+IFERROR(INDEX('Hoja de Trabajo para listado'!$AB$155:$BA$1048576,MATCH($A694,'Hoja de Trabajo para listado'!$AB$155:$AB$1048576,0),MATCH((CUADRO!L$5&amp;$E694),'Hoja de Trabajo para listado'!$AB$151:$BA$151,0)),0)+IFERROR(INDEX('Hoja de Trabajo para listado'!$BC$155:$CB$1048576,MATCH($A694,'Hoja de Trabajo para listado'!$BC$155:$BC$1048576,0),MATCH((CUADRO!L$5&amp;$E694),'Hoja de Trabajo para listado'!$BC$151:$CB$151,0)),0)+IFERROR(INDEX('Hoja de Trabajo para listado'!$DE$153:$DG$274,MATCH($A694,'Hoja de Trabajo para listado'!$DE$153:$DE$1048576,0),MATCH((CUADRO!L$5&amp;$E694),'Hoja de Trabajo para listado'!$DE$151:$DG$151,0)),0)+IFERROR(INDEX('Hoja de Trabajo para listado'!$CD$155:$DC$1048576,MATCH($A694,'Hoja de Trabajo para listado'!$CD$155:$CD$1048576,0),MATCH((CUADRO!L$5&amp;$E694),'Hoja de Trabajo para listado'!$CD$151:$DC$151,0)),0)</f>
        <v>0</v>
      </c>
      <c r="M694" s="314">
        <f ca="1">+IFERROR(INDEX('Hoja de Trabajo para listado'!$A$155:$Z$1048576,MATCH($A694,'Hoja de Trabajo para listado'!$A$155:$A$1048576,0),MATCH((CUADRO!M$5&amp;$E694),'Hoja de Trabajo para listado'!$A$151:$Z$151,0)),0)+IFERROR(INDEX('Hoja de Trabajo para listado'!$AB$155:$BA$1048576,MATCH($A694,'Hoja de Trabajo para listado'!$AB$155:$AB$1048576,0),MATCH((CUADRO!M$5&amp;$E694),'Hoja de Trabajo para listado'!$AB$151:$BA$151,0)),0)+IFERROR(INDEX('Hoja de Trabajo para listado'!$BC$155:$CB$1048576,MATCH($A694,'Hoja de Trabajo para listado'!$BC$155:$BC$1048576,0),MATCH((CUADRO!M$5&amp;$E694),'Hoja de Trabajo para listado'!$BC$151:$CB$151,0)),0)+IFERROR(INDEX('Hoja de Trabajo para listado'!$DE$153:$DG$274,MATCH($A694,'Hoja de Trabajo para listado'!$DE$153:$DE$1048576,0),MATCH((CUADRO!M$5&amp;$E694),'Hoja de Trabajo para listado'!$DE$151:$DG$151,0)),0)+IFERROR(INDEX('Hoja de Trabajo para listado'!$CD$155:$DC$1048576,MATCH($A694,'Hoja de Trabajo para listado'!$CD$155:$CD$1048576,0),MATCH((CUADRO!M$5&amp;$E694),'Hoja de Trabajo para listado'!$CD$151:$DC$151,0)),0)</f>
        <v>0</v>
      </c>
      <c r="N694" s="314">
        <f ca="1">+IFERROR(INDEX('Hoja de Trabajo para listado'!$A$155:$Z$1048576,MATCH($A694,'Hoja de Trabajo para listado'!$A$155:$A$1048576,0),MATCH((CUADRO!N$5&amp;$E694),'Hoja de Trabajo para listado'!$A$151:$Z$151,0)),0)+IFERROR(INDEX('Hoja de Trabajo para listado'!$AB$155:$BA$1048576,MATCH($A694,'Hoja de Trabajo para listado'!$AB$155:$AB$1048576,0),MATCH((CUADRO!N$5&amp;$E694),'Hoja de Trabajo para listado'!$AB$151:$BA$151,0)),0)+IFERROR(INDEX('Hoja de Trabajo para listado'!$BC$155:$CB$1048576,MATCH($A694,'Hoja de Trabajo para listado'!$BC$155:$BC$1048576,0),MATCH((CUADRO!N$5&amp;$E694),'Hoja de Trabajo para listado'!$BC$151:$CB$151,0)),0)+IFERROR(INDEX('Hoja de Trabajo para listado'!$DE$153:$DG$274,MATCH($A694,'Hoja de Trabajo para listado'!$DE$153:$DE$1048576,0),MATCH((CUADRO!N$5&amp;$E694),'Hoja de Trabajo para listado'!$DE$151:$DG$151,0)),0)+IFERROR(INDEX('Hoja de Trabajo para listado'!$CD$155:$DC$1048576,MATCH($A694,'Hoja de Trabajo para listado'!$CD$155:$CD$1048576,0),MATCH((CUADRO!N$5&amp;$E694),'Hoja de Trabajo para listado'!$CD$151:$DC$151,0)),0)</f>
        <v>0</v>
      </c>
      <c r="O694" s="314">
        <f ca="1">+IFERROR(INDEX('Hoja de Trabajo para listado'!$A$155:$Z$1048576,MATCH($A694,'Hoja de Trabajo para listado'!$A$155:$A$1048576,0),MATCH((CUADRO!O$5&amp;$E694),'Hoja de Trabajo para listado'!$A$151:$Z$151,0)),0)+IFERROR(INDEX('Hoja de Trabajo para listado'!$AB$155:$BA$1048576,MATCH($A694,'Hoja de Trabajo para listado'!$AB$155:$AB$1048576,0),MATCH((CUADRO!O$5&amp;$E694),'Hoja de Trabajo para listado'!$AB$151:$BA$151,0)),0)+IFERROR(INDEX('Hoja de Trabajo para listado'!$BC$155:$CB$1048576,MATCH($A694,'Hoja de Trabajo para listado'!$BC$155:$BC$1048576,0),MATCH((CUADRO!O$5&amp;$E694),'Hoja de Trabajo para listado'!$BC$151:$CB$151,0)),0)+IFERROR(INDEX('Hoja de Trabajo para listado'!$DE$153:$DG$274,MATCH($A694,'Hoja de Trabajo para listado'!$DE$153:$DE$1048576,0),MATCH((CUADRO!O$5&amp;$E694),'Hoja de Trabajo para listado'!$DE$151:$DG$151,0)),0)+IFERROR(INDEX('Hoja de Trabajo para listado'!$CD$155:$DC$1048576,MATCH($A694,'Hoja de Trabajo para listado'!$CD$155:$CD$1048576,0),MATCH((CUADRO!O$5&amp;$E694),'Hoja de Trabajo para listado'!$CD$151:$DC$151,0)),0)</f>
        <v>0</v>
      </c>
      <c r="P694" s="314">
        <f ca="1">+IFERROR(INDEX('Hoja de Trabajo para listado'!$A$155:$Z$1048576,MATCH($A694,'Hoja de Trabajo para listado'!$A$155:$A$1048576,0),MATCH((CUADRO!P$5&amp;$E694),'Hoja de Trabajo para listado'!$A$151:$Z$151,0)),0)+IFERROR(INDEX('Hoja de Trabajo para listado'!$AB$155:$BA$1048576,MATCH($A694,'Hoja de Trabajo para listado'!$AB$155:$AB$1048576,0),MATCH((CUADRO!P$5&amp;$E694),'Hoja de Trabajo para listado'!$AB$151:$BA$151,0)),0)+IFERROR(INDEX('Hoja de Trabajo para listado'!$BC$155:$CB$1048576,MATCH($A694,'Hoja de Trabajo para listado'!$BC$155:$BC$1048576,0),MATCH((CUADRO!P$5&amp;$E694),'Hoja de Trabajo para listado'!$BC$151:$CB$151,0)),0)+IFERROR(INDEX('Hoja de Trabajo para listado'!$DE$153:$DG$274,MATCH($A694,'Hoja de Trabajo para listado'!$DE$153:$DE$1048576,0),MATCH((CUADRO!P$5&amp;$E694),'Hoja de Trabajo para listado'!$DE$151:$DG$151,0)),0)+IFERROR(INDEX('Hoja de Trabajo para listado'!$CD$155:$DC$1048576,MATCH($A694,'Hoja de Trabajo para listado'!$CD$155:$CD$1048576,0),MATCH((CUADRO!P$5&amp;$E694),'Hoja de Trabajo para listado'!$CD$151:$DC$151,0)),0)</f>
        <v>0</v>
      </c>
      <c r="Q694" s="314">
        <f ca="1">+IFERROR(INDEX('Hoja de Trabajo para listado'!$A$155:$Z$1048576,MATCH($A694,'Hoja de Trabajo para listado'!$A$155:$A$1048576,0),MATCH((CUADRO!Q$5&amp;$E694),'Hoja de Trabajo para listado'!$A$151:$Z$151,0)),0)+IFERROR(INDEX('Hoja de Trabajo para listado'!$AB$155:$BA$1048576,MATCH($A694,'Hoja de Trabajo para listado'!$AB$155:$AB$1048576,0),MATCH((CUADRO!Q$5&amp;$E694),'Hoja de Trabajo para listado'!$AB$151:$BA$151,0)),0)+IFERROR(INDEX('Hoja de Trabajo para listado'!$BC$155:$CB$1048576,MATCH($A694,'Hoja de Trabajo para listado'!$BC$155:$BC$1048576,0),MATCH((CUADRO!Q$5&amp;$E694),'Hoja de Trabajo para listado'!$BC$151:$CB$151,0)),0)+IFERROR(INDEX('Hoja de Trabajo para listado'!$DE$153:$DG$274,MATCH($A694,'Hoja de Trabajo para listado'!$DE$153:$DE$1048576,0),MATCH((CUADRO!Q$5&amp;$E694),'Hoja de Trabajo para listado'!$DE$151:$DG$151,0)),0)+IFERROR(INDEX('Hoja de Trabajo para listado'!$CD$155:$DC$1048576,MATCH($A694,'Hoja de Trabajo para listado'!$CD$155:$CD$1048576,0),MATCH((CUADRO!Q$5&amp;$E694),'Hoja de Trabajo para listado'!$CD$151:$DC$151,0)),0)</f>
        <v>0</v>
      </c>
      <c r="R694" s="314">
        <f t="shared" ca="1" si="20"/>
        <v>0</v>
      </c>
      <c r="S694" s="322"/>
      <c r="T694" s="314">
        <f ca="1">+T695</f>
        <v>0</v>
      </c>
      <c r="U694" s="313">
        <f t="shared" si="21"/>
        <v>1</v>
      </c>
      <c r="V694" s="319" t="str">
        <f>+VLOOKUP(A694,bd_lista!$A$3:$E$593,5,FALSE)</f>
        <v>Gobiernos Autonomos Municipales</v>
      </c>
      <c r="W694" s="425" t="str">
        <f>+V694</f>
        <v>Gobiernos Autonomos Municipales</v>
      </c>
    </row>
    <row r="695" spans="1:23" customFormat="1" ht="15" hidden="1" customHeight="1">
      <c r="A695" s="323">
        <v>1734</v>
      </c>
      <c r="B695" s="428"/>
      <c r="C695" s="318" t="str">
        <f>+VLOOKUP(A695,bd_lista!$A$3:$C$593,3,FALSE)</f>
        <v>Gobierno Autónomo Municipal de Montero</v>
      </c>
      <c r="D695" s="430"/>
      <c r="E695" s="347" t="s">
        <v>1419</v>
      </c>
      <c r="F695" s="314">
        <f ca="1">+IFERROR(INDEX('Hoja de Trabajo para listado'!$A$155:$Z$1048576,MATCH($A695,'Hoja de Trabajo para listado'!$A$155:$A$1048576,0),MATCH((CUADRO!F$5&amp;$E695),'Hoja de Trabajo para listado'!$A$151:$Z$151,0)),0)+IFERROR(INDEX('Hoja de Trabajo para listado'!$AB$155:$BA$1048576,MATCH($A695,'Hoja de Trabajo para listado'!$AB$155:$AB$1048576,0),MATCH((CUADRO!F$5&amp;$E695),'Hoja de Trabajo para listado'!$AB$151:$BA$151,0)),0)+IFERROR(INDEX('Hoja de Trabajo para listado'!$BC$155:$CB$1048576,MATCH($A695,'Hoja de Trabajo para listado'!$BC$155:$BC$1048576,0),MATCH((CUADRO!F$5&amp;$E695),'Hoja de Trabajo para listado'!$BC$151:$CB$151,0)),0)+IFERROR(INDEX('Hoja de Trabajo para listado'!$DE$153:$DG$274,MATCH($A695,'Hoja de Trabajo para listado'!$DE$153:$DE$1048576,0),MATCH((CUADRO!F$5&amp;$E695),'Hoja de Trabajo para listado'!$DE$151:$DG$151,0)),0)+IFERROR(INDEX('Hoja de Trabajo para listado'!$CD$155:$DC$1048576,MATCH($A695,'Hoja de Trabajo para listado'!$CD$155:$CD$1048576,0),MATCH((CUADRO!F$5&amp;$E695),'Hoja de Trabajo para listado'!$CD$151:$DC$151,0)),0)</f>
        <v>0</v>
      </c>
      <c r="G695" s="314">
        <f ca="1">+IFERROR(INDEX('Hoja de Trabajo para listado'!$A$155:$Z$1048576,MATCH($A695,'Hoja de Trabajo para listado'!$A$155:$A$1048576,0),MATCH((CUADRO!G$5&amp;$E695),'Hoja de Trabajo para listado'!$A$151:$Z$151,0)),0)+IFERROR(INDEX('Hoja de Trabajo para listado'!$AB$155:$BA$1048576,MATCH($A695,'Hoja de Trabajo para listado'!$AB$155:$AB$1048576,0),MATCH((CUADRO!G$5&amp;$E695),'Hoja de Trabajo para listado'!$AB$151:$BA$151,0)),0)+IFERROR(INDEX('Hoja de Trabajo para listado'!$BC$155:$CB$1048576,MATCH($A695,'Hoja de Trabajo para listado'!$BC$155:$BC$1048576,0),MATCH((CUADRO!G$5&amp;$E695),'Hoja de Trabajo para listado'!$BC$151:$CB$151,0)),0)+IFERROR(INDEX('Hoja de Trabajo para listado'!$DE$153:$DG$274,MATCH($A695,'Hoja de Trabajo para listado'!$DE$153:$DE$1048576,0),MATCH((CUADRO!G$5&amp;$E695),'Hoja de Trabajo para listado'!$DE$151:$DG$151,0)),0)+IFERROR(INDEX('Hoja de Trabajo para listado'!$CD$155:$DC$1048576,MATCH($A695,'Hoja de Trabajo para listado'!$CD$155:$CD$1048576,0),MATCH((CUADRO!G$5&amp;$E695),'Hoja de Trabajo para listado'!$CD$151:$DC$151,0)),0)</f>
        <v>0</v>
      </c>
      <c r="H695" s="314">
        <f ca="1">+IFERROR(INDEX('Hoja de Trabajo para listado'!$A$155:$Z$1048576,MATCH($A695,'Hoja de Trabajo para listado'!$A$155:$A$1048576,0),MATCH((CUADRO!H$5&amp;$E695),'Hoja de Trabajo para listado'!$A$151:$Z$151,0)),0)+IFERROR(INDEX('Hoja de Trabajo para listado'!$AB$155:$BA$1048576,MATCH($A695,'Hoja de Trabajo para listado'!$AB$155:$AB$1048576,0),MATCH((CUADRO!H$5&amp;$E695),'Hoja de Trabajo para listado'!$AB$151:$BA$151,0)),0)+IFERROR(INDEX('Hoja de Trabajo para listado'!$BC$155:$CB$1048576,MATCH($A695,'Hoja de Trabajo para listado'!$BC$155:$BC$1048576,0),MATCH((CUADRO!H$5&amp;$E695),'Hoja de Trabajo para listado'!$BC$151:$CB$151,0)),0)+IFERROR(INDEX('Hoja de Trabajo para listado'!$DE$153:$DG$274,MATCH($A695,'Hoja de Trabajo para listado'!$DE$153:$DE$1048576,0),MATCH((CUADRO!H$5&amp;$E695),'Hoja de Trabajo para listado'!$DE$151:$DG$151,0)),0)+IFERROR(INDEX('Hoja de Trabajo para listado'!$CD$155:$DC$1048576,MATCH($A695,'Hoja de Trabajo para listado'!$CD$155:$CD$1048576,0),MATCH((CUADRO!H$5&amp;$E695),'Hoja de Trabajo para listado'!$CD$151:$DC$151,0)),0)</f>
        <v>0</v>
      </c>
      <c r="I695" s="314">
        <f ca="1">+IFERROR(INDEX('Hoja de Trabajo para listado'!$A$155:$Z$1048576,MATCH($A695,'Hoja de Trabajo para listado'!$A$155:$A$1048576,0),MATCH((CUADRO!I$5&amp;$E695),'Hoja de Trabajo para listado'!$A$151:$Z$151,0)),0)+IFERROR(INDEX('Hoja de Trabajo para listado'!$AB$155:$BA$1048576,MATCH($A695,'Hoja de Trabajo para listado'!$AB$155:$AB$1048576,0),MATCH((CUADRO!I$5&amp;$E695),'Hoja de Trabajo para listado'!$AB$151:$BA$151,0)),0)+IFERROR(INDEX('Hoja de Trabajo para listado'!$BC$155:$CB$1048576,MATCH($A695,'Hoja de Trabajo para listado'!$BC$155:$BC$1048576,0),MATCH((CUADRO!I$5&amp;$E695),'Hoja de Trabajo para listado'!$BC$151:$CB$151,0)),0)+IFERROR(INDEX('Hoja de Trabajo para listado'!$DE$153:$DG$274,MATCH($A695,'Hoja de Trabajo para listado'!$DE$153:$DE$1048576,0),MATCH((CUADRO!I$5&amp;$E695),'Hoja de Trabajo para listado'!$DE$151:$DG$151,0)),0)+IFERROR(INDEX('Hoja de Trabajo para listado'!$CD$155:$DC$1048576,MATCH($A695,'Hoja de Trabajo para listado'!$CD$155:$CD$1048576,0),MATCH((CUADRO!I$5&amp;$E695),'Hoja de Trabajo para listado'!$CD$151:$DC$151,0)),0)</f>
        <v>0</v>
      </c>
      <c r="J695" s="314">
        <f ca="1">+IFERROR(INDEX('Hoja de Trabajo para listado'!$A$155:$Z$1048576,MATCH($A695,'Hoja de Trabajo para listado'!$A$155:$A$1048576,0),MATCH((CUADRO!J$5&amp;$E695),'Hoja de Trabajo para listado'!$A$151:$Z$151,0)),0)+IFERROR(INDEX('Hoja de Trabajo para listado'!$AB$155:$BA$1048576,MATCH($A695,'Hoja de Trabajo para listado'!$AB$155:$AB$1048576,0),MATCH((CUADRO!J$5&amp;$E695),'Hoja de Trabajo para listado'!$AB$151:$BA$151,0)),0)+IFERROR(INDEX('Hoja de Trabajo para listado'!$BC$155:$CB$1048576,MATCH($A695,'Hoja de Trabajo para listado'!$BC$155:$BC$1048576,0),MATCH((CUADRO!J$5&amp;$E695),'Hoja de Trabajo para listado'!$BC$151:$CB$151,0)),0)+IFERROR(INDEX('Hoja de Trabajo para listado'!$DE$153:$DG$274,MATCH($A695,'Hoja de Trabajo para listado'!$DE$153:$DE$1048576,0),MATCH((CUADRO!J$5&amp;$E695),'Hoja de Trabajo para listado'!$DE$151:$DG$151,0)),0)+IFERROR(INDEX('Hoja de Trabajo para listado'!$CD$155:$DC$1048576,MATCH($A695,'Hoja de Trabajo para listado'!$CD$155:$CD$1048576,0),MATCH((CUADRO!J$5&amp;$E695),'Hoja de Trabajo para listado'!$CD$151:$DC$151,0)),0)</f>
        <v>0</v>
      </c>
      <c r="K695" s="314">
        <f ca="1">+IFERROR(INDEX('Hoja de Trabajo para listado'!$A$155:$Z$1048576,MATCH($A695,'Hoja de Trabajo para listado'!$A$155:$A$1048576,0),MATCH((CUADRO!K$5&amp;$E695),'Hoja de Trabajo para listado'!$A$151:$Z$151,0)),0)+IFERROR(INDEX('Hoja de Trabajo para listado'!$AB$155:$BA$1048576,MATCH($A695,'Hoja de Trabajo para listado'!$AB$155:$AB$1048576,0),MATCH((CUADRO!K$5&amp;$E695),'Hoja de Trabajo para listado'!$AB$151:$BA$151,0)),0)+IFERROR(INDEX('Hoja de Trabajo para listado'!$BC$155:$CB$1048576,MATCH($A695,'Hoja de Trabajo para listado'!$BC$155:$BC$1048576,0),MATCH((CUADRO!K$5&amp;$E695),'Hoja de Trabajo para listado'!$BC$151:$CB$151,0)),0)+IFERROR(INDEX('Hoja de Trabajo para listado'!$DE$153:$DG$274,MATCH($A695,'Hoja de Trabajo para listado'!$DE$153:$DE$1048576,0),MATCH((CUADRO!K$5&amp;$E695),'Hoja de Trabajo para listado'!$DE$151:$DG$151,0)),0)+IFERROR(INDEX('Hoja de Trabajo para listado'!$CD$155:$DC$1048576,MATCH($A695,'Hoja de Trabajo para listado'!$CD$155:$CD$1048576,0),MATCH((CUADRO!K$5&amp;$E695),'Hoja de Trabajo para listado'!$CD$151:$DC$151,0)),0)</f>
        <v>0</v>
      </c>
      <c r="L695" s="314">
        <f ca="1">+IFERROR(INDEX('Hoja de Trabajo para listado'!$A$155:$Z$1048576,MATCH($A695,'Hoja de Trabajo para listado'!$A$155:$A$1048576,0),MATCH((CUADRO!L$5&amp;$E695),'Hoja de Trabajo para listado'!$A$151:$Z$151,0)),0)+IFERROR(INDEX('Hoja de Trabajo para listado'!$AB$155:$BA$1048576,MATCH($A695,'Hoja de Trabajo para listado'!$AB$155:$AB$1048576,0),MATCH((CUADRO!L$5&amp;$E695),'Hoja de Trabajo para listado'!$AB$151:$BA$151,0)),0)+IFERROR(INDEX('Hoja de Trabajo para listado'!$BC$155:$CB$1048576,MATCH($A695,'Hoja de Trabajo para listado'!$BC$155:$BC$1048576,0),MATCH((CUADRO!L$5&amp;$E695),'Hoja de Trabajo para listado'!$BC$151:$CB$151,0)),0)+IFERROR(INDEX('Hoja de Trabajo para listado'!$DE$153:$DG$274,MATCH($A695,'Hoja de Trabajo para listado'!$DE$153:$DE$1048576,0),MATCH((CUADRO!L$5&amp;$E695),'Hoja de Trabajo para listado'!$DE$151:$DG$151,0)),0)+IFERROR(INDEX('Hoja de Trabajo para listado'!$CD$155:$DC$1048576,MATCH($A695,'Hoja de Trabajo para listado'!$CD$155:$CD$1048576,0),MATCH((CUADRO!L$5&amp;$E695),'Hoja de Trabajo para listado'!$CD$151:$DC$151,0)),0)</f>
        <v>0</v>
      </c>
      <c r="M695" s="314">
        <f ca="1">+IFERROR(INDEX('Hoja de Trabajo para listado'!$A$155:$Z$1048576,MATCH($A695,'Hoja de Trabajo para listado'!$A$155:$A$1048576,0),MATCH((CUADRO!M$5&amp;$E695),'Hoja de Trabajo para listado'!$A$151:$Z$151,0)),0)+IFERROR(INDEX('Hoja de Trabajo para listado'!$AB$155:$BA$1048576,MATCH($A695,'Hoja de Trabajo para listado'!$AB$155:$AB$1048576,0),MATCH((CUADRO!M$5&amp;$E695),'Hoja de Trabajo para listado'!$AB$151:$BA$151,0)),0)+IFERROR(INDEX('Hoja de Trabajo para listado'!$BC$155:$CB$1048576,MATCH($A695,'Hoja de Trabajo para listado'!$BC$155:$BC$1048576,0),MATCH((CUADRO!M$5&amp;$E695),'Hoja de Trabajo para listado'!$BC$151:$CB$151,0)),0)+IFERROR(INDEX('Hoja de Trabajo para listado'!$DE$153:$DG$274,MATCH($A695,'Hoja de Trabajo para listado'!$DE$153:$DE$1048576,0),MATCH((CUADRO!M$5&amp;$E695),'Hoja de Trabajo para listado'!$DE$151:$DG$151,0)),0)+IFERROR(INDEX('Hoja de Trabajo para listado'!$CD$155:$DC$1048576,MATCH($A695,'Hoja de Trabajo para listado'!$CD$155:$CD$1048576,0),MATCH((CUADRO!M$5&amp;$E695),'Hoja de Trabajo para listado'!$CD$151:$DC$151,0)),0)</f>
        <v>0</v>
      </c>
      <c r="N695" s="314">
        <f ca="1">+IFERROR(INDEX('Hoja de Trabajo para listado'!$A$155:$Z$1048576,MATCH($A695,'Hoja de Trabajo para listado'!$A$155:$A$1048576,0),MATCH((CUADRO!N$5&amp;$E695),'Hoja de Trabajo para listado'!$A$151:$Z$151,0)),0)+IFERROR(INDEX('Hoja de Trabajo para listado'!$AB$155:$BA$1048576,MATCH($A695,'Hoja de Trabajo para listado'!$AB$155:$AB$1048576,0),MATCH((CUADRO!N$5&amp;$E695),'Hoja de Trabajo para listado'!$AB$151:$BA$151,0)),0)+IFERROR(INDEX('Hoja de Trabajo para listado'!$BC$155:$CB$1048576,MATCH($A695,'Hoja de Trabajo para listado'!$BC$155:$BC$1048576,0),MATCH((CUADRO!N$5&amp;$E695),'Hoja de Trabajo para listado'!$BC$151:$CB$151,0)),0)+IFERROR(INDEX('Hoja de Trabajo para listado'!$DE$153:$DG$274,MATCH($A695,'Hoja de Trabajo para listado'!$DE$153:$DE$1048576,0),MATCH((CUADRO!N$5&amp;$E695),'Hoja de Trabajo para listado'!$DE$151:$DG$151,0)),0)+IFERROR(INDEX('Hoja de Trabajo para listado'!$CD$155:$DC$1048576,MATCH($A695,'Hoja de Trabajo para listado'!$CD$155:$CD$1048576,0),MATCH((CUADRO!N$5&amp;$E695),'Hoja de Trabajo para listado'!$CD$151:$DC$151,0)),0)</f>
        <v>0</v>
      </c>
      <c r="O695" s="314">
        <f ca="1">+IFERROR(INDEX('Hoja de Trabajo para listado'!$A$155:$Z$1048576,MATCH($A695,'Hoja de Trabajo para listado'!$A$155:$A$1048576,0),MATCH((CUADRO!O$5&amp;$E695),'Hoja de Trabajo para listado'!$A$151:$Z$151,0)),0)+IFERROR(INDEX('Hoja de Trabajo para listado'!$AB$155:$BA$1048576,MATCH($A695,'Hoja de Trabajo para listado'!$AB$155:$AB$1048576,0),MATCH((CUADRO!O$5&amp;$E695),'Hoja de Trabajo para listado'!$AB$151:$BA$151,0)),0)+IFERROR(INDEX('Hoja de Trabajo para listado'!$BC$155:$CB$1048576,MATCH($A695,'Hoja de Trabajo para listado'!$BC$155:$BC$1048576,0),MATCH((CUADRO!O$5&amp;$E695),'Hoja de Trabajo para listado'!$BC$151:$CB$151,0)),0)+IFERROR(INDEX('Hoja de Trabajo para listado'!$DE$153:$DG$274,MATCH($A695,'Hoja de Trabajo para listado'!$DE$153:$DE$1048576,0),MATCH((CUADRO!O$5&amp;$E695),'Hoja de Trabajo para listado'!$DE$151:$DG$151,0)),0)+IFERROR(INDEX('Hoja de Trabajo para listado'!$CD$155:$DC$1048576,MATCH($A695,'Hoja de Trabajo para listado'!$CD$155:$CD$1048576,0),MATCH((CUADRO!O$5&amp;$E695),'Hoja de Trabajo para listado'!$CD$151:$DC$151,0)),0)</f>
        <v>0</v>
      </c>
      <c r="P695" s="314">
        <f ca="1">+IFERROR(INDEX('Hoja de Trabajo para listado'!$A$155:$Z$1048576,MATCH($A695,'Hoja de Trabajo para listado'!$A$155:$A$1048576,0),MATCH((CUADRO!P$5&amp;$E695),'Hoja de Trabajo para listado'!$A$151:$Z$151,0)),0)+IFERROR(INDEX('Hoja de Trabajo para listado'!$AB$155:$BA$1048576,MATCH($A695,'Hoja de Trabajo para listado'!$AB$155:$AB$1048576,0),MATCH((CUADRO!P$5&amp;$E695),'Hoja de Trabajo para listado'!$AB$151:$BA$151,0)),0)+IFERROR(INDEX('Hoja de Trabajo para listado'!$BC$155:$CB$1048576,MATCH($A695,'Hoja de Trabajo para listado'!$BC$155:$BC$1048576,0),MATCH((CUADRO!P$5&amp;$E695),'Hoja de Trabajo para listado'!$BC$151:$CB$151,0)),0)+IFERROR(INDEX('Hoja de Trabajo para listado'!$DE$153:$DG$274,MATCH($A695,'Hoja de Trabajo para listado'!$DE$153:$DE$1048576,0),MATCH((CUADRO!P$5&amp;$E695),'Hoja de Trabajo para listado'!$DE$151:$DG$151,0)),0)+IFERROR(INDEX('Hoja de Trabajo para listado'!$CD$155:$DC$1048576,MATCH($A695,'Hoja de Trabajo para listado'!$CD$155:$CD$1048576,0),MATCH((CUADRO!P$5&amp;$E695),'Hoja de Trabajo para listado'!$CD$151:$DC$151,0)),0)</f>
        <v>0</v>
      </c>
      <c r="Q695" s="314">
        <f ca="1">+IFERROR(INDEX('Hoja de Trabajo para listado'!$A$155:$Z$1048576,MATCH($A695,'Hoja de Trabajo para listado'!$A$155:$A$1048576,0),MATCH((CUADRO!Q$5&amp;$E695),'Hoja de Trabajo para listado'!$A$151:$Z$151,0)),0)+IFERROR(INDEX('Hoja de Trabajo para listado'!$AB$155:$BA$1048576,MATCH($A695,'Hoja de Trabajo para listado'!$AB$155:$AB$1048576,0),MATCH((CUADRO!Q$5&amp;$E695),'Hoja de Trabajo para listado'!$AB$151:$BA$151,0)),0)+IFERROR(INDEX('Hoja de Trabajo para listado'!$BC$155:$CB$1048576,MATCH($A695,'Hoja de Trabajo para listado'!$BC$155:$BC$1048576,0),MATCH((CUADRO!Q$5&amp;$E695),'Hoja de Trabajo para listado'!$BC$151:$CB$151,0)),0)+IFERROR(INDEX('Hoja de Trabajo para listado'!$DE$153:$DG$274,MATCH($A695,'Hoja de Trabajo para listado'!$DE$153:$DE$1048576,0),MATCH((CUADRO!Q$5&amp;$E695),'Hoja de Trabajo para listado'!$DE$151:$DG$151,0)),0)+IFERROR(INDEX('Hoja de Trabajo para listado'!$CD$155:$DC$1048576,MATCH($A695,'Hoja de Trabajo para listado'!$CD$155:$CD$1048576,0),MATCH((CUADRO!Q$5&amp;$E695),'Hoja de Trabajo para listado'!$CD$151:$DC$151,0)),0)</f>
        <v>0</v>
      </c>
      <c r="R695" s="314">
        <f t="shared" ca="1" si="20"/>
        <v>0</v>
      </c>
      <c r="S695" s="322">
        <f ca="1">+R694+R695</f>
        <v>0</v>
      </c>
      <c r="T695" s="314">
        <f ca="1">+S695</f>
        <v>0</v>
      </c>
      <c r="U695" s="313">
        <f t="shared" si="21"/>
        <v>2</v>
      </c>
      <c r="V695" s="319" t="str">
        <f>+VLOOKUP(A695,bd_lista!$A$3:$E$593,5,FALSE)</f>
        <v>Gobiernos Autonomos Municipales</v>
      </c>
      <c r="W695" s="426"/>
    </row>
    <row r="696" spans="1:23" customFormat="1" ht="15" hidden="1" customHeight="1">
      <c r="A696" s="323">
        <v>1735</v>
      </c>
      <c r="B696" s="427">
        <f>+A696</f>
        <v>1735</v>
      </c>
      <c r="C696" s="318" t="str">
        <f>+VLOOKUP(A696,bd_lista!$A$3:$C$593,3,FALSE)</f>
        <v>Gobierno Autónomo Municipal de General Agustín Saavedra</v>
      </c>
      <c r="D696" s="429" t="str">
        <f>+C696</f>
        <v>Gobierno Autónomo Municipal de General Agustín Saavedra</v>
      </c>
      <c r="E696" s="346" t="s">
        <v>1418</v>
      </c>
      <c r="F696" s="314">
        <f ca="1">+IFERROR(INDEX('Hoja de Trabajo para listado'!$A$155:$Z$1048576,MATCH($A696,'Hoja de Trabajo para listado'!$A$155:$A$1048576,0),MATCH((CUADRO!F$5&amp;$E696),'Hoja de Trabajo para listado'!$A$151:$Z$151,0)),0)+IFERROR(INDEX('Hoja de Trabajo para listado'!$AB$155:$BA$1048576,MATCH($A696,'Hoja de Trabajo para listado'!$AB$155:$AB$1048576,0),MATCH((CUADRO!F$5&amp;$E696),'Hoja de Trabajo para listado'!$AB$151:$BA$151,0)),0)+IFERROR(INDEX('Hoja de Trabajo para listado'!$BC$155:$CB$1048576,MATCH($A696,'Hoja de Trabajo para listado'!$BC$155:$BC$1048576,0),MATCH((CUADRO!F$5&amp;$E696),'Hoja de Trabajo para listado'!$BC$151:$CB$151,0)),0)+IFERROR(INDEX('Hoja de Trabajo para listado'!$DE$153:$DG$274,MATCH($A696,'Hoja de Trabajo para listado'!$DE$153:$DE$1048576,0),MATCH((CUADRO!F$5&amp;$E696),'Hoja de Trabajo para listado'!$DE$151:$DG$151,0)),0)+IFERROR(INDEX('Hoja de Trabajo para listado'!$CD$155:$DC$1048576,MATCH($A696,'Hoja de Trabajo para listado'!$CD$155:$CD$1048576,0),MATCH((CUADRO!F$5&amp;$E696),'Hoja de Trabajo para listado'!$CD$151:$DC$151,0)),0)</f>
        <v>0</v>
      </c>
      <c r="G696" s="314">
        <f ca="1">+IFERROR(INDEX('Hoja de Trabajo para listado'!$A$155:$Z$1048576,MATCH($A696,'Hoja de Trabajo para listado'!$A$155:$A$1048576,0),MATCH((CUADRO!G$5&amp;$E696),'Hoja de Trabajo para listado'!$A$151:$Z$151,0)),0)+IFERROR(INDEX('Hoja de Trabajo para listado'!$AB$155:$BA$1048576,MATCH($A696,'Hoja de Trabajo para listado'!$AB$155:$AB$1048576,0),MATCH((CUADRO!G$5&amp;$E696),'Hoja de Trabajo para listado'!$AB$151:$BA$151,0)),0)+IFERROR(INDEX('Hoja de Trabajo para listado'!$BC$155:$CB$1048576,MATCH($A696,'Hoja de Trabajo para listado'!$BC$155:$BC$1048576,0),MATCH((CUADRO!G$5&amp;$E696),'Hoja de Trabajo para listado'!$BC$151:$CB$151,0)),0)+IFERROR(INDEX('Hoja de Trabajo para listado'!$DE$153:$DG$274,MATCH($A696,'Hoja de Trabajo para listado'!$DE$153:$DE$1048576,0),MATCH((CUADRO!G$5&amp;$E696),'Hoja de Trabajo para listado'!$DE$151:$DG$151,0)),0)+IFERROR(INDEX('Hoja de Trabajo para listado'!$CD$155:$DC$1048576,MATCH($A696,'Hoja de Trabajo para listado'!$CD$155:$CD$1048576,0),MATCH((CUADRO!G$5&amp;$E696),'Hoja de Trabajo para listado'!$CD$151:$DC$151,0)),0)</f>
        <v>0</v>
      </c>
      <c r="H696" s="314">
        <f ca="1">+IFERROR(INDEX('Hoja de Trabajo para listado'!$A$155:$Z$1048576,MATCH($A696,'Hoja de Trabajo para listado'!$A$155:$A$1048576,0),MATCH((CUADRO!H$5&amp;$E696),'Hoja de Trabajo para listado'!$A$151:$Z$151,0)),0)+IFERROR(INDEX('Hoja de Trabajo para listado'!$AB$155:$BA$1048576,MATCH($A696,'Hoja de Trabajo para listado'!$AB$155:$AB$1048576,0),MATCH((CUADRO!H$5&amp;$E696),'Hoja de Trabajo para listado'!$AB$151:$BA$151,0)),0)+IFERROR(INDEX('Hoja de Trabajo para listado'!$BC$155:$CB$1048576,MATCH($A696,'Hoja de Trabajo para listado'!$BC$155:$BC$1048576,0),MATCH((CUADRO!H$5&amp;$E696),'Hoja de Trabajo para listado'!$BC$151:$CB$151,0)),0)+IFERROR(INDEX('Hoja de Trabajo para listado'!$DE$153:$DG$274,MATCH($A696,'Hoja de Trabajo para listado'!$DE$153:$DE$1048576,0),MATCH((CUADRO!H$5&amp;$E696),'Hoja de Trabajo para listado'!$DE$151:$DG$151,0)),0)+IFERROR(INDEX('Hoja de Trabajo para listado'!$CD$155:$DC$1048576,MATCH($A696,'Hoja de Trabajo para listado'!$CD$155:$CD$1048576,0),MATCH((CUADRO!H$5&amp;$E696),'Hoja de Trabajo para listado'!$CD$151:$DC$151,0)),0)</f>
        <v>0</v>
      </c>
      <c r="I696" s="314">
        <f ca="1">+IFERROR(INDEX('Hoja de Trabajo para listado'!$A$155:$Z$1048576,MATCH($A696,'Hoja de Trabajo para listado'!$A$155:$A$1048576,0),MATCH((CUADRO!I$5&amp;$E696),'Hoja de Trabajo para listado'!$A$151:$Z$151,0)),0)+IFERROR(INDEX('Hoja de Trabajo para listado'!$AB$155:$BA$1048576,MATCH($A696,'Hoja de Trabajo para listado'!$AB$155:$AB$1048576,0),MATCH((CUADRO!I$5&amp;$E696),'Hoja de Trabajo para listado'!$AB$151:$BA$151,0)),0)+IFERROR(INDEX('Hoja de Trabajo para listado'!$BC$155:$CB$1048576,MATCH($A696,'Hoja de Trabajo para listado'!$BC$155:$BC$1048576,0),MATCH((CUADRO!I$5&amp;$E696),'Hoja de Trabajo para listado'!$BC$151:$CB$151,0)),0)+IFERROR(INDEX('Hoja de Trabajo para listado'!$DE$153:$DG$274,MATCH($A696,'Hoja de Trabajo para listado'!$DE$153:$DE$1048576,0),MATCH((CUADRO!I$5&amp;$E696),'Hoja de Trabajo para listado'!$DE$151:$DG$151,0)),0)+IFERROR(INDEX('Hoja de Trabajo para listado'!$CD$155:$DC$1048576,MATCH($A696,'Hoja de Trabajo para listado'!$CD$155:$CD$1048576,0),MATCH((CUADRO!I$5&amp;$E696),'Hoja de Trabajo para listado'!$CD$151:$DC$151,0)),0)</f>
        <v>0</v>
      </c>
      <c r="J696" s="314">
        <f ca="1">+IFERROR(INDEX('Hoja de Trabajo para listado'!$A$155:$Z$1048576,MATCH($A696,'Hoja de Trabajo para listado'!$A$155:$A$1048576,0),MATCH((CUADRO!J$5&amp;$E696),'Hoja de Trabajo para listado'!$A$151:$Z$151,0)),0)+IFERROR(INDEX('Hoja de Trabajo para listado'!$AB$155:$BA$1048576,MATCH($A696,'Hoja de Trabajo para listado'!$AB$155:$AB$1048576,0),MATCH((CUADRO!J$5&amp;$E696),'Hoja de Trabajo para listado'!$AB$151:$BA$151,0)),0)+IFERROR(INDEX('Hoja de Trabajo para listado'!$BC$155:$CB$1048576,MATCH($A696,'Hoja de Trabajo para listado'!$BC$155:$BC$1048576,0),MATCH((CUADRO!J$5&amp;$E696),'Hoja de Trabajo para listado'!$BC$151:$CB$151,0)),0)+IFERROR(INDEX('Hoja de Trabajo para listado'!$DE$153:$DG$274,MATCH($A696,'Hoja de Trabajo para listado'!$DE$153:$DE$1048576,0),MATCH((CUADRO!J$5&amp;$E696),'Hoja de Trabajo para listado'!$DE$151:$DG$151,0)),0)+IFERROR(INDEX('Hoja de Trabajo para listado'!$CD$155:$DC$1048576,MATCH($A696,'Hoja de Trabajo para listado'!$CD$155:$CD$1048576,0),MATCH((CUADRO!J$5&amp;$E696),'Hoja de Trabajo para listado'!$CD$151:$DC$151,0)),0)</f>
        <v>0</v>
      </c>
      <c r="K696" s="314">
        <f ca="1">+IFERROR(INDEX('Hoja de Trabajo para listado'!$A$155:$Z$1048576,MATCH($A696,'Hoja de Trabajo para listado'!$A$155:$A$1048576,0),MATCH((CUADRO!K$5&amp;$E696),'Hoja de Trabajo para listado'!$A$151:$Z$151,0)),0)+IFERROR(INDEX('Hoja de Trabajo para listado'!$AB$155:$BA$1048576,MATCH($A696,'Hoja de Trabajo para listado'!$AB$155:$AB$1048576,0),MATCH((CUADRO!K$5&amp;$E696),'Hoja de Trabajo para listado'!$AB$151:$BA$151,0)),0)+IFERROR(INDEX('Hoja de Trabajo para listado'!$BC$155:$CB$1048576,MATCH($A696,'Hoja de Trabajo para listado'!$BC$155:$BC$1048576,0),MATCH((CUADRO!K$5&amp;$E696),'Hoja de Trabajo para listado'!$BC$151:$CB$151,0)),0)+IFERROR(INDEX('Hoja de Trabajo para listado'!$DE$153:$DG$274,MATCH($A696,'Hoja de Trabajo para listado'!$DE$153:$DE$1048576,0),MATCH((CUADRO!K$5&amp;$E696),'Hoja de Trabajo para listado'!$DE$151:$DG$151,0)),0)+IFERROR(INDEX('Hoja de Trabajo para listado'!$CD$155:$DC$1048576,MATCH($A696,'Hoja de Trabajo para listado'!$CD$155:$CD$1048576,0),MATCH((CUADRO!K$5&amp;$E696),'Hoja de Trabajo para listado'!$CD$151:$DC$151,0)),0)</f>
        <v>0</v>
      </c>
      <c r="L696" s="314">
        <f ca="1">+IFERROR(INDEX('Hoja de Trabajo para listado'!$A$155:$Z$1048576,MATCH($A696,'Hoja de Trabajo para listado'!$A$155:$A$1048576,0),MATCH((CUADRO!L$5&amp;$E696),'Hoja de Trabajo para listado'!$A$151:$Z$151,0)),0)+IFERROR(INDEX('Hoja de Trabajo para listado'!$AB$155:$BA$1048576,MATCH($A696,'Hoja de Trabajo para listado'!$AB$155:$AB$1048576,0),MATCH((CUADRO!L$5&amp;$E696),'Hoja de Trabajo para listado'!$AB$151:$BA$151,0)),0)+IFERROR(INDEX('Hoja de Trabajo para listado'!$BC$155:$CB$1048576,MATCH($A696,'Hoja de Trabajo para listado'!$BC$155:$BC$1048576,0),MATCH((CUADRO!L$5&amp;$E696),'Hoja de Trabajo para listado'!$BC$151:$CB$151,0)),0)+IFERROR(INDEX('Hoja de Trabajo para listado'!$DE$153:$DG$274,MATCH($A696,'Hoja de Trabajo para listado'!$DE$153:$DE$1048576,0),MATCH((CUADRO!L$5&amp;$E696),'Hoja de Trabajo para listado'!$DE$151:$DG$151,0)),0)+IFERROR(INDEX('Hoja de Trabajo para listado'!$CD$155:$DC$1048576,MATCH($A696,'Hoja de Trabajo para listado'!$CD$155:$CD$1048576,0),MATCH((CUADRO!L$5&amp;$E696),'Hoja de Trabajo para listado'!$CD$151:$DC$151,0)),0)</f>
        <v>0</v>
      </c>
      <c r="M696" s="314">
        <f ca="1">+IFERROR(INDEX('Hoja de Trabajo para listado'!$A$155:$Z$1048576,MATCH($A696,'Hoja de Trabajo para listado'!$A$155:$A$1048576,0),MATCH((CUADRO!M$5&amp;$E696),'Hoja de Trabajo para listado'!$A$151:$Z$151,0)),0)+IFERROR(INDEX('Hoja de Trabajo para listado'!$AB$155:$BA$1048576,MATCH($A696,'Hoja de Trabajo para listado'!$AB$155:$AB$1048576,0),MATCH((CUADRO!M$5&amp;$E696),'Hoja de Trabajo para listado'!$AB$151:$BA$151,0)),0)+IFERROR(INDEX('Hoja de Trabajo para listado'!$BC$155:$CB$1048576,MATCH($A696,'Hoja de Trabajo para listado'!$BC$155:$BC$1048576,0),MATCH((CUADRO!M$5&amp;$E696),'Hoja de Trabajo para listado'!$BC$151:$CB$151,0)),0)+IFERROR(INDEX('Hoja de Trabajo para listado'!$DE$153:$DG$274,MATCH($A696,'Hoja de Trabajo para listado'!$DE$153:$DE$1048576,0),MATCH((CUADRO!M$5&amp;$E696),'Hoja de Trabajo para listado'!$DE$151:$DG$151,0)),0)+IFERROR(INDEX('Hoja de Trabajo para listado'!$CD$155:$DC$1048576,MATCH($A696,'Hoja de Trabajo para listado'!$CD$155:$CD$1048576,0),MATCH((CUADRO!M$5&amp;$E696),'Hoja de Trabajo para listado'!$CD$151:$DC$151,0)),0)</f>
        <v>0</v>
      </c>
      <c r="N696" s="314">
        <f ca="1">+IFERROR(INDEX('Hoja de Trabajo para listado'!$A$155:$Z$1048576,MATCH($A696,'Hoja de Trabajo para listado'!$A$155:$A$1048576,0),MATCH((CUADRO!N$5&amp;$E696),'Hoja de Trabajo para listado'!$A$151:$Z$151,0)),0)+IFERROR(INDEX('Hoja de Trabajo para listado'!$AB$155:$BA$1048576,MATCH($A696,'Hoja de Trabajo para listado'!$AB$155:$AB$1048576,0),MATCH((CUADRO!N$5&amp;$E696),'Hoja de Trabajo para listado'!$AB$151:$BA$151,0)),0)+IFERROR(INDEX('Hoja de Trabajo para listado'!$BC$155:$CB$1048576,MATCH($A696,'Hoja de Trabajo para listado'!$BC$155:$BC$1048576,0),MATCH((CUADRO!N$5&amp;$E696),'Hoja de Trabajo para listado'!$BC$151:$CB$151,0)),0)+IFERROR(INDEX('Hoja de Trabajo para listado'!$DE$153:$DG$274,MATCH($A696,'Hoja de Trabajo para listado'!$DE$153:$DE$1048576,0),MATCH((CUADRO!N$5&amp;$E696),'Hoja de Trabajo para listado'!$DE$151:$DG$151,0)),0)+IFERROR(INDEX('Hoja de Trabajo para listado'!$CD$155:$DC$1048576,MATCH($A696,'Hoja de Trabajo para listado'!$CD$155:$CD$1048576,0),MATCH((CUADRO!N$5&amp;$E696),'Hoja de Trabajo para listado'!$CD$151:$DC$151,0)),0)</f>
        <v>0</v>
      </c>
      <c r="O696" s="314">
        <f ca="1">+IFERROR(INDEX('Hoja de Trabajo para listado'!$A$155:$Z$1048576,MATCH($A696,'Hoja de Trabajo para listado'!$A$155:$A$1048576,0),MATCH((CUADRO!O$5&amp;$E696),'Hoja de Trabajo para listado'!$A$151:$Z$151,0)),0)+IFERROR(INDEX('Hoja de Trabajo para listado'!$AB$155:$BA$1048576,MATCH($A696,'Hoja de Trabajo para listado'!$AB$155:$AB$1048576,0),MATCH((CUADRO!O$5&amp;$E696),'Hoja de Trabajo para listado'!$AB$151:$BA$151,0)),0)+IFERROR(INDEX('Hoja de Trabajo para listado'!$BC$155:$CB$1048576,MATCH($A696,'Hoja de Trabajo para listado'!$BC$155:$BC$1048576,0),MATCH((CUADRO!O$5&amp;$E696),'Hoja de Trabajo para listado'!$BC$151:$CB$151,0)),0)+IFERROR(INDEX('Hoja de Trabajo para listado'!$DE$153:$DG$274,MATCH($A696,'Hoja de Trabajo para listado'!$DE$153:$DE$1048576,0),MATCH((CUADRO!O$5&amp;$E696),'Hoja de Trabajo para listado'!$DE$151:$DG$151,0)),0)+IFERROR(INDEX('Hoja de Trabajo para listado'!$CD$155:$DC$1048576,MATCH($A696,'Hoja de Trabajo para listado'!$CD$155:$CD$1048576,0),MATCH((CUADRO!O$5&amp;$E696),'Hoja de Trabajo para listado'!$CD$151:$DC$151,0)),0)</f>
        <v>0</v>
      </c>
      <c r="P696" s="314">
        <f ca="1">+IFERROR(INDEX('Hoja de Trabajo para listado'!$A$155:$Z$1048576,MATCH($A696,'Hoja de Trabajo para listado'!$A$155:$A$1048576,0),MATCH((CUADRO!P$5&amp;$E696),'Hoja de Trabajo para listado'!$A$151:$Z$151,0)),0)+IFERROR(INDEX('Hoja de Trabajo para listado'!$AB$155:$BA$1048576,MATCH($A696,'Hoja de Trabajo para listado'!$AB$155:$AB$1048576,0),MATCH((CUADRO!P$5&amp;$E696),'Hoja de Trabajo para listado'!$AB$151:$BA$151,0)),0)+IFERROR(INDEX('Hoja de Trabajo para listado'!$BC$155:$CB$1048576,MATCH($A696,'Hoja de Trabajo para listado'!$BC$155:$BC$1048576,0),MATCH((CUADRO!P$5&amp;$E696),'Hoja de Trabajo para listado'!$BC$151:$CB$151,0)),0)+IFERROR(INDEX('Hoja de Trabajo para listado'!$DE$153:$DG$274,MATCH($A696,'Hoja de Trabajo para listado'!$DE$153:$DE$1048576,0),MATCH((CUADRO!P$5&amp;$E696),'Hoja de Trabajo para listado'!$DE$151:$DG$151,0)),0)+IFERROR(INDEX('Hoja de Trabajo para listado'!$CD$155:$DC$1048576,MATCH($A696,'Hoja de Trabajo para listado'!$CD$155:$CD$1048576,0),MATCH((CUADRO!P$5&amp;$E696),'Hoja de Trabajo para listado'!$CD$151:$DC$151,0)),0)</f>
        <v>0</v>
      </c>
      <c r="Q696" s="314">
        <f ca="1">+IFERROR(INDEX('Hoja de Trabajo para listado'!$A$155:$Z$1048576,MATCH($A696,'Hoja de Trabajo para listado'!$A$155:$A$1048576,0),MATCH((CUADRO!Q$5&amp;$E696),'Hoja de Trabajo para listado'!$A$151:$Z$151,0)),0)+IFERROR(INDEX('Hoja de Trabajo para listado'!$AB$155:$BA$1048576,MATCH($A696,'Hoja de Trabajo para listado'!$AB$155:$AB$1048576,0),MATCH((CUADRO!Q$5&amp;$E696),'Hoja de Trabajo para listado'!$AB$151:$BA$151,0)),0)+IFERROR(INDEX('Hoja de Trabajo para listado'!$BC$155:$CB$1048576,MATCH($A696,'Hoja de Trabajo para listado'!$BC$155:$BC$1048576,0),MATCH((CUADRO!Q$5&amp;$E696),'Hoja de Trabajo para listado'!$BC$151:$CB$151,0)),0)+IFERROR(INDEX('Hoja de Trabajo para listado'!$DE$153:$DG$274,MATCH($A696,'Hoja de Trabajo para listado'!$DE$153:$DE$1048576,0),MATCH((CUADRO!Q$5&amp;$E696),'Hoja de Trabajo para listado'!$DE$151:$DG$151,0)),0)+IFERROR(INDEX('Hoja de Trabajo para listado'!$CD$155:$DC$1048576,MATCH($A696,'Hoja de Trabajo para listado'!$CD$155:$CD$1048576,0),MATCH((CUADRO!Q$5&amp;$E696),'Hoja de Trabajo para listado'!$CD$151:$DC$151,0)),0)</f>
        <v>0</v>
      </c>
      <c r="R696" s="314">
        <f t="shared" ca="1" si="20"/>
        <v>0</v>
      </c>
      <c r="S696" s="322"/>
      <c r="T696" s="314">
        <f ca="1">+T697</f>
        <v>0</v>
      </c>
      <c r="U696" s="313">
        <f t="shared" si="21"/>
        <v>1</v>
      </c>
      <c r="V696" s="319" t="str">
        <f>+VLOOKUP(A696,bd_lista!$A$3:$E$593,5,FALSE)</f>
        <v>Gobiernos Autonomos Municipales</v>
      </c>
      <c r="W696" s="425" t="str">
        <f>+V696</f>
        <v>Gobiernos Autonomos Municipales</v>
      </c>
    </row>
    <row r="697" spans="1:23" customFormat="1" ht="15" hidden="1" customHeight="1">
      <c r="A697" s="323">
        <v>1735</v>
      </c>
      <c r="B697" s="428"/>
      <c r="C697" s="318" t="str">
        <f>+VLOOKUP(A697,bd_lista!$A$3:$C$593,3,FALSE)</f>
        <v>Gobierno Autónomo Municipal de General Agustín Saavedra</v>
      </c>
      <c r="D697" s="430"/>
      <c r="E697" s="347" t="s">
        <v>1419</v>
      </c>
      <c r="F697" s="314">
        <f ca="1">+IFERROR(INDEX('Hoja de Trabajo para listado'!$A$155:$Z$1048576,MATCH($A697,'Hoja de Trabajo para listado'!$A$155:$A$1048576,0),MATCH((CUADRO!F$5&amp;$E697),'Hoja de Trabajo para listado'!$A$151:$Z$151,0)),0)+IFERROR(INDEX('Hoja de Trabajo para listado'!$AB$155:$BA$1048576,MATCH($A697,'Hoja de Trabajo para listado'!$AB$155:$AB$1048576,0),MATCH((CUADRO!F$5&amp;$E697),'Hoja de Trabajo para listado'!$AB$151:$BA$151,0)),0)+IFERROR(INDEX('Hoja de Trabajo para listado'!$BC$155:$CB$1048576,MATCH($A697,'Hoja de Trabajo para listado'!$BC$155:$BC$1048576,0),MATCH((CUADRO!F$5&amp;$E697),'Hoja de Trabajo para listado'!$BC$151:$CB$151,0)),0)+IFERROR(INDEX('Hoja de Trabajo para listado'!$DE$153:$DG$274,MATCH($A697,'Hoja de Trabajo para listado'!$DE$153:$DE$1048576,0),MATCH((CUADRO!F$5&amp;$E697),'Hoja de Trabajo para listado'!$DE$151:$DG$151,0)),0)+IFERROR(INDEX('Hoja de Trabajo para listado'!$CD$155:$DC$1048576,MATCH($A697,'Hoja de Trabajo para listado'!$CD$155:$CD$1048576,0),MATCH((CUADRO!F$5&amp;$E697),'Hoja de Trabajo para listado'!$CD$151:$DC$151,0)),0)</f>
        <v>0</v>
      </c>
      <c r="G697" s="314">
        <f ca="1">+IFERROR(INDEX('Hoja de Trabajo para listado'!$A$155:$Z$1048576,MATCH($A697,'Hoja de Trabajo para listado'!$A$155:$A$1048576,0),MATCH((CUADRO!G$5&amp;$E697),'Hoja de Trabajo para listado'!$A$151:$Z$151,0)),0)+IFERROR(INDEX('Hoja de Trabajo para listado'!$AB$155:$BA$1048576,MATCH($A697,'Hoja de Trabajo para listado'!$AB$155:$AB$1048576,0),MATCH((CUADRO!G$5&amp;$E697),'Hoja de Trabajo para listado'!$AB$151:$BA$151,0)),0)+IFERROR(INDEX('Hoja de Trabajo para listado'!$BC$155:$CB$1048576,MATCH($A697,'Hoja de Trabajo para listado'!$BC$155:$BC$1048576,0),MATCH((CUADRO!G$5&amp;$E697),'Hoja de Trabajo para listado'!$BC$151:$CB$151,0)),0)+IFERROR(INDEX('Hoja de Trabajo para listado'!$DE$153:$DG$274,MATCH($A697,'Hoja de Trabajo para listado'!$DE$153:$DE$1048576,0),MATCH((CUADRO!G$5&amp;$E697),'Hoja de Trabajo para listado'!$DE$151:$DG$151,0)),0)+IFERROR(INDEX('Hoja de Trabajo para listado'!$CD$155:$DC$1048576,MATCH($A697,'Hoja de Trabajo para listado'!$CD$155:$CD$1048576,0),MATCH((CUADRO!G$5&amp;$E697),'Hoja de Trabajo para listado'!$CD$151:$DC$151,0)),0)</f>
        <v>0</v>
      </c>
      <c r="H697" s="314">
        <f ca="1">+IFERROR(INDEX('Hoja de Trabajo para listado'!$A$155:$Z$1048576,MATCH($A697,'Hoja de Trabajo para listado'!$A$155:$A$1048576,0),MATCH((CUADRO!H$5&amp;$E697),'Hoja de Trabajo para listado'!$A$151:$Z$151,0)),0)+IFERROR(INDEX('Hoja de Trabajo para listado'!$AB$155:$BA$1048576,MATCH($A697,'Hoja de Trabajo para listado'!$AB$155:$AB$1048576,0),MATCH((CUADRO!H$5&amp;$E697),'Hoja de Trabajo para listado'!$AB$151:$BA$151,0)),0)+IFERROR(INDEX('Hoja de Trabajo para listado'!$BC$155:$CB$1048576,MATCH($A697,'Hoja de Trabajo para listado'!$BC$155:$BC$1048576,0),MATCH((CUADRO!H$5&amp;$E697),'Hoja de Trabajo para listado'!$BC$151:$CB$151,0)),0)+IFERROR(INDEX('Hoja de Trabajo para listado'!$DE$153:$DG$274,MATCH($A697,'Hoja de Trabajo para listado'!$DE$153:$DE$1048576,0),MATCH((CUADRO!H$5&amp;$E697),'Hoja de Trabajo para listado'!$DE$151:$DG$151,0)),0)+IFERROR(INDEX('Hoja de Trabajo para listado'!$CD$155:$DC$1048576,MATCH($A697,'Hoja de Trabajo para listado'!$CD$155:$CD$1048576,0),MATCH((CUADRO!H$5&amp;$E697),'Hoja de Trabajo para listado'!$CD$151:$DC$151,0)),0)</f>
        <v>0</v>
      </c>
      <c r="I697" s="314">
        <f ca="1">+IFERROR(INDEX('Hoja de Trabajo para listado'!$A$155:$Z$1048576,MATCH($A697,'Hoja de Trabajo para listado'!$A$155:$A$1048576,0),MATCH((CUADRO!I$5&amp;$E697),'Hoja de Trabajo para listado'!$A$151:$Z$151,0)),0)+IFERROR(INDEX('Hoja de Trabajo para listado'!$AB$155:$BA$1048576,MATCH($A697,'Hoja de Trabajo para listado'!$AB$155:$AB$1048576,0),MATCH((CUADRO!I$5&amp;$E697),'Hoja de Trabajo para listado'!$AB$151:$BA$151,0)),0)+IFERROR(INDEX('Hoja de Trabajo para listado'!$BC$155:$CB$1048576,MATCH($A697,'Hoja de Trabajo para listado'!$BC$155:$BC$1048576,0),MATCH((CUADRO!I$5&amp;$E697),'Hoja de Trabajo para listado'!$BC$151:$CB$151,0)),0)+IFERROR(INDEX('Hoja de Trabajo para listado'!$DE$153:$DG$274,MATCH($A697,'Hoja de Trabajo para listado'!$DE$153:$DE$1048576,0),MATCH((CUADRO!I$5&amp;$E697),'Hoja de Trabajo para listado'!$DE$151:$DG$151,0)),0)+IFERROR(INDEX('Hoja de Trabajo para listado'!$CD$155:$DC$1048576,MATCH($A697,'Hoja de Trabajo para listado'!$CD$155:$CD$1048576,0),MATCH((CUADRO!I$5&amp;$E697),'Hoja de Trabajo para listado'!$CD$151:$DC$151,0)),0)</f>
        <v>0</v>
      </c>
      <c r="J697" s="314">
        <f ca="1">+IFERROR(INDEX('Hoja de Trabajo para listado'!$A$155:$Z$1048576,MATCH($A697,'Hoja de Trabajo para listado'!$A$155:$A$1048576,0),MATCH((CUADRO!J$5&amp;$E697),'Hoja de Trabajo para listado'!$A$151:$Z$151,0)),0)+IFERROR(INDEX('Hoja de Trabajo para listado'!$AB$155:$BA$1048576,MATCH($A697,'Hoja de Trabajo para listado'!$AB$155:$AB$1048576,0),MATCH((CUADRO!J$5&amp;$E697),'Hoja de Trabajo para listado'!$AB$151:$BA$151,0)),0)+IFERROR(INDEX('Hoja de Trabajo para listado'!$BC$155:$CB$1048576,MATCH($A697,'Hoja de Trabajo para listado'!$BC$155:$BC$1048576,0),MATCH((CUADRO!J$5&amp;$E697),'Hoja de Trabajo para listado'!$BC$151:$CB$151,0)),0)+IFERROR(INDEX('Hoja de Trabajo para listado'!$DE$153:$DG$274,MATCH($A697,'Hoja de Trabajo para listado'!$DE$153:$DE$1048576,0),MATCH((CUADRO!J$5&amp;$E697),'Hoja de Trabajo para listado'!$DE$151:$DG$151,0)),0)+IFERROR(INDEX('Hoja de Trabajo para listado'!$CD$155:$DC$1048576,MATCH($A697,'Hoja de Trabajo para listado'!$CD$155:$CD$1048576,0),MATCH((CUADRO!J$5&amp;$E697),'Hoja de Trabajo para listado'!$CD$151:$DC$151,0)),0)</f>
        <v>0</v>
      </c>
      <c r="K697" s="314">
        <f ca="1">+IFERROR(INDEX('Hoja de Trabajo para listado'!$A$155:$Z$1048576,MATCH($A697,'Hoja de Trabajo para listado'!$A$155:$A$1048576,0),MATCH((CUADRO!K$5&amp;$E697),'Hoja de Trabajo para listado'!$A$151:$Z$151,0)),0)+IFERROR(INDEX('Hoja de Trabajo para listado'!$AB$155:$BA$1048576,MATCH($A697,'Hoja de Trabajo para listado'!$AB$155:$AB$1048576,0),MATCH((CUADRO!K$5&amp;$E697),'Hoja de Trabajo para listado'!$AB$151:$BA$151,0)),0)+IFERROR(INDEX('Hoja de Trabajo para listado'!$BC$155:$CB$1048576,MATCH($A697,'Hoja de Trabajo para listado'!$BC$155:$BC$1048576,0),MATCH((CUADRO!K$5&amp;$E697),'Hoja de Trabajo para listado'!$BC$151:$CB$151,0)),0)+IFERROR(INDEX('Hoja de Trabajo para listado'!$DE$153:$DG$274,MATCH($A697,'Hoja de Trabajo para listado'!$DE$153:$DE$1048576,0),MATCH((CUADRO!K$5&amp;$E697),'Hoja de Trabajo para listado'!$DE$151:$DG$151,0)),0)+IFERROR(INDEX('Hoja de Trabajo para listado'!$CD$155:$DC$1048576,MATCH($A697,'Hoja de Trabajo para listado'!$CD$155:$CD$1048576,0),MATCH((CUADRO!K$5&amp;$E697),'Hoja de Trabajo para listado'!$CD$151:$DC$151,0)),0)</f>
        <v>0</v>
      </c>
      <c r="L697" s="314">
        <f ca="1">+IFERROR(INDEX('Hoja de Trabajo para listado'!$A$155:$Z$1048576,MATCH($A697,'Hoja de Trabajo para listado'!$A$155:$A$1048576,0),MATCH((CUADRO!L$5&amp;$E697),'Hoja de Trabajo para listado'!$A$151:$Z$151,0)),0)+IFERROR(INDEX('Hoja de Trabajo para listado'!$AB$155:$BA$1048576,MATCH($A697,'Hoja de Trabajo para listado'!$AB$155:$AB$1048576,0),MATCH((CUADRO!L$5&amp;$E697),'Hoja de Trabajo para listado'!$AB$151:$BA$151,0)),0)+IFERROR(INDEX('Hoja de Trabajo para listado'!$BC$155:$CB$1048576,MATCH($A697,'Hoja de Trabajo para listado'!$BC$155:$BC$1048576,0),MATCH((CUADRO!L$5&amp;$E697),'Hoja de Trabajo para listado'!$BC$151:$CB$151,0)),0)+IFERROR(INDEX('Hoja de Trabajo para listado'!$DE$153:$DG$274,MATCH($A697,'Hoja de Trabajo para listado'!$DE$153:$DE$1048576,0),MATCH((CUADRO!L$5&amp;$E697),'Hoja de Trabajo para listado'!$DE$151:$DG$151,0)),0)+IFERROR(INDEX('Hoja de Trabajo para listado'!$CD$155:$DC$1048576,MATCH($A697,'Hoja de Trabajo para listado'!$CD$155:$CD$1048576,0),MATCH((CUADRO!L$5&amp;$E697),'Hoja de Trabajo para listado'!$CD$151:$DC$151,0)),0)</f>
        <v>0</v>
      </c>
      <c r="M697" s="314">
        <f ca="1">+IFERROR(INDEX('Hoja de Trabajo para listado'!$A$155:$Z$1048576,MATCH($A697,'Hoja de Trabajo para listado'!$A$155:$A$1048576,0),MATCH((CUADRO!M$5&amp;$E697),'Hoja de Trabajo para listado'!$A$151:$Z$151,0)),0)+IFERROR(INDEX('Hoja de Trabajo para listado'!$AB$155:$BA$1048576,MATCH($A697,'Hoja de Trabajo para listado'!$AB$155:$AB$1048576,0),MATCH((CUADRO!M$5&amp;$E697),'Hoja de Trabajo para listado'!$AB$151:$BA$151,0)),0)+IFERROR(INDEX('Hoja de Trabajo para listado'!$BC$155:$CB$1048576,MATCH($A697,'Hoja de Trabajo para listado'!$BC$155:$BC$1048576,0),MATCH((CUADRO!M$5&amp;$E697),'Hoja de Trabajo para listado'!$BC$151:$CB$151,0)),0)+IFERROR(INDEX('Hoja de Trabajo para listado'!$DE$153:$DG$274,MATCH($A697,'Hoja de Trabajo para listado'!$DE$153:$DE$1048576,0),MATCH((CUADRO!M$5&amp;$E697),'Hoja de Trabajo para listado'!$DE$151:$DG$151,0)),0)+IFERROR(INDEX('Hoja de Trabajo para listado'!$CD$155:$DC$1048576,MATCH($A697,'Hoja de Trabajo para listado'!$CD$155:$CD$1048576,0),MATCH((CUADRO!M$5&amp;$E697),'Hoja de Trabajo para listado'!$CD$151:$DC$151,0)),0)</f>
        <v>0</v>
      </c>
      <c r="N697" s="314">
        <f ca="1">+IFERROR(INDEX('Hoja de Trabajo para listado'!$A$155:$Z$1048576,MATCH($A697,'Hoja de Trabajo para listado'!$A$155:$A$1048576,0),MATCH((CUADRO!N$5&amp;$E697),'Hoja de Trabajo para listado'!$A$151:$Z$151,0)),0)+IFERROR(INDEX('Hoja de Trabajo para listado'!$AB$155:$BA$1048576,MATCH($A697,'Hoja de Trabajo para listado'!$AB$155:$AB$1048576,0),MATCH((CUADRO!N$5&amp;$E697),'Hoja de Trabajo para listado'!$AB$151:$BA$151,0)),0)+IFERROR(INDEX('Hoja de Trabajo para listado'!$BC$155:$CB$1048576,MATCH($A697,'Hoja de Trabajo para listado'!$BC$155:$BC$1048576,0),MATCH((CUADRO!N$5&amp;$E697),'Hoja de Trabajo para listado'!$BC$151:$CB$151,0)),0)+IFERROR(INDEX('Hoja de Trabajo para listado'!$DE$153:$DG$274,MATCH($A697,'Hoja de Trabajo para listado'!$DE$153:$DE$1048576,0),MATCH((CUADRO!N$5&amp;$E697),'Hoja de Trabajo para listado'!$DE$151:$DG$151,0)),0)+IFERROR(INDEX('Hoja de Trabajo para listado'!$CD$155:$DC$1048576,MATCH($A697,'Hoja de Trabajo para listado'!$CD$155:$CD$1048576,0),MATCH((CUADRO!N$5&amp;$E697),'Hoja de Trabajo para listado'!$CD$151:$DC$151,0)),0)</f>
        <v>0</v>
      </c>
      <c r="O697" s="314">
        <f ca="1">+IFERROR(INDEX('Hoja de Trabajo para listado'!$A$155:$Z$1048576,MATCH($A697,'Hoja de Trabajo para listado'!$A$155:$A$1048576,0),MATCH((CUADRO!O$5&amp;$E697),'Hoja de Trabajo para listado'!$A$151:$Z$151,0)),0)+IFERROR(INDEX('Hoja de Trabajo para listado'!$AB$155:$BA$1048576,MATCH($A697,'Hoja de Trabajo para listado'!$AB$155:$AB$1048576,0),MATCH((CUADRO!O$5&amp;$E697),'Hoja de Trabajo para listado'!$AB$151:$BA$151,0)),0)+IFERROR(INDEX('Hoja de Trabajo para listado'!$BC$155:$CB$1048576,MATCH($A697,'Hoja de Trabajo para listado'!$BC$155:$BC$1048576,0),MATCH((CUADRO!O$5&amp;$E697),'Hoja de Trabajo para listado'!$BC$151:$CB$151,0)),0)+IFERROR(INDEX('Hoja de Trabajo para listado'!$DE$153:$DG$274,MATCH($A697,'Hoja de Trabajo para listado'!$DE$153:$DE$1048576,0),MATCH((CUADRO!O$5&amp;$E697),'Hoja de Trabajo para listado'!$DE$151:$DG$151,0)),0)+IFERROR(INDEX('Hoja de Trabajo para listado'!$CD$155:$DC$1048576,MATCH($A697,'Hoja de Trabajo para listado'!$CD$155:$CD$1048576,0),MATCH((CUADRO!O$5&amp;$E697),'Hoja de Trabajo para listado'!$CD$151:$DC$151,0)),0)</f>
        <v>0</v>
      </c>
      <c r="P697" s="314">
        <f ca="1">+IFERROR(INDEX('Hoja de Trabajo para listado'!$A$155:$Z$1048576,MATCH($A697,'Hoja de Trabajo para listado'!$A$155:$A$1048576,0),MATCH((CUADRO!P$5&amp;$E697),'Hoja de Trabajo para listado'!$A$151:$Z$151,0)),0)+IFERROR(INDEX('Hoja de Trabajo para listado'!$AB$155:$BA$1048576,MATCH($A697,'Hoja de Trabajo para listado'!$AB$155:$AB$1048576,0),MATCH((CUADRO!P$5&amp;$E697),'Hoja de Trabajo para listado'!$AB$151:$BA$151,0)),0)+IFERROR(INDEX('Hoja de Trabajo para listado'!$BC$155:$CB$1048576,MATCH($A697,'Hoja de Trabajo para listado'!$BC$155:$BC$1048576,0),MATCH((CUADRO!P$5&amp;$E697),'Hoja de Trabajo para listado'!$BC$151:$CB$151,0)),0)+IFERROR(INDEX('Hoja de Trabajo para listado'!$DE$153:$DG$274,MATCH($A697,'Hoja de Trabajo para listado'!$DE$153:$DE$1048576,0),MATCH((CUADRO!P$5&amp;$E697),'Hoja de Trabajo para listado'!$DE$151:$DG$151,0)),0)+IFERROR(INDEX('Hoja de Trabajo para listado'!$CD$155:$DC$1048576,MATCH($A697,'Hoja de Trabajo para listado'!$CD$155:$CD$1048576,0),MATCH((CUADRO!P$5&amp;$E697),'Hoja de Trabajo para listado'!$CD$151:$DC$151,0)),0)</f>
        <v>0</v>
      </c>
      <c r="Q697" s="314">
        <f ca="1">+IFERROR(INDEX('Hoja de Trabajo para listado'!$A$155:$Z$1048576,MATCH($A697,'Hoja de Trabajo para listado'!$A$155:$A$1048576,0),MATCH((CUADRO!Q$5&amp;$E697),'Hoja de Trabajo para listado'!$A$151:$Z$151,0)),0)+IFERROR(INDEX('Hoja de Trabajo para listado'!$AB$155:$BA$1048576,MATCH($A697,'Hoja de Trabajo para listado'!$AB$155:$AB$1048576,0),MATCH((CUADRO!Q$5&amp;$E697),'Hoja de Trabajo para listado'!$AB$151:$BA$151,0)),0)+IFERROR(INDEX('Hoja de Trabajo para listado'!$BC$155:$CB$1048576,MATCH($A697,'Hoja de Trabajo para listado'!$BC$155:$BC$1048576,0),MATCH((CUADRO!Q$5&amp;$E697),'Hoja de Trabajo para listado'!$BC$151:$CB$151,0)),0)+IFERROR(INDEX('Hoja de Trabajo para listado'!$DE$153:$DG$274,MATCH($A697,'Hoja de Trabajo para listado'!$DE$153:$DE$1048576,0),MATCH((CUADRO!Q$5&amp;$E697),'Hoja de Trabajo para listado'!$DE$151:$DG$151,0)),0)+IFERROR(INDEX('Hoja de Trabajo para listado'!$CD$155:$DC$1048576,MATCH($A697,'Hoja de Trabajo para listado'!$CD$155:$CD$1048576,0),MATCH((CUADRO!Q$5&amp;$E697),'Hoja de Trabajo para listado'!$CD$151:$DC$151,0)),0)</f>
        <v>0</v>
      </c>
      <c r="R697" s="314">
        <f t="shared" ca="1" si="20"/>
        <v>0</v>
      </c>
      <c r="S697" s="322">
        <f ca="1">+R696+R697</f>
        <v>0</v>
      </c>
      <c r="T697" s="314">
        <f ca="1">+S697</f>
        <v>0</v>
      </c>
      <c r="U697" s="313">
        <f t="shared" si="21"/>
        <v>2</v>
      </c>
      <c r="V697" s="319" t="str">
        <f>+VLOOKUP(A697,bd_lista!$A$3:$E$593,5,FALSE)</f>
        <v>Gobiernos Autonomos Municipales</v>
      </c>
      <c r="W697" s="426"/>
    </row>
    <row r="698" spans="1:23" customFormat="1" ht="15" hidden="1" customHeight="1">
      <c r="A698" s="323">
        <v>1736</v>
      </c>
      <c r="B698" s="427">
        <f>+A698</f>
        <v>1736</v>
      </c>
      <c r="C698" s="318" t="str">
        <f>+VLOOKUP(A698,bd_lista!$A$3:$C$593,3,FALSE)</f>
        <v>Gobierno Autónomo Municipal de Mineros</v>
      </c>
      <c r="D698" s="429" t="str">
        <f>+C698</f>
        <v>Gobierno Autónomo Municipal de Mineros</v>
      </c>
      <c r="E698" s="346" t="s">
        <v>1418</v>
      </c>
      <c r="F698" s="314">
        <f ca="1">+IFERROR(INDEX('Hoja de Trabajo para listado'!$A$155:$Z$1048576,MATCH($A698,'Hoja de Trabajo para listado'!$A$155:$A$1048576,0),MATCH((CUADRO!F$5&amp;$E698),'Hoja de Trabajo para listado'!$A$151:$Z$151,0)),0)+IFERROR(INDEX('Hoja de Trabajo para listado'!$AB$155:$BA$1048576,MATCH($A698,'Hoja de Trabajo para listado'!$AB$155:$AB$1048576,0),MATCH((CUADRO!F$5&amp;$E698),'Hoja de Trabajo para listado'!$AB$151:$BA$151,0)),0)+IFERROR(INDEX('Hoja de Trabajo para listado'!$BC$155:$CB$1048576,MATCH($A698,'Hoja de Trabajo para listado'!$BC$155:$BC$1048576,0),MATCH((CUADRO!F$5&amp;$E698),'Hoja de Trabajo para listado'!$BC$151:$CB$151,0)),0)+IFERROR(INDEX('Hoja de Trabajo para listado'!$DE$153:$DG$274,MATCH($A698,'Hoja de Trabajo para listado'!$DE$153:$DE$1048576,0),MATCH((CUADRO!F$5&amp;$E698),'Hoja de Trabajo para listado'!$DE$151:$DG$151,0)),0)+IFERROR(INDEX('Hoja de Trabajo para listado'!$CD$155:$DC$1048576,MATCH($A698,'Hoja de Trabajo para listado'!$CD$155:$CD$1048576,0),MATCH((CUADRO!F$5&amp;$E698),'Hoja de Trabajo para listado'!$CD$151:$DC$151,0)),0)</f>
        <v>0</v>
      </c>
      <c r="G698" s="314">
        <f ca="1">+IFERROR(INDEX('Hoja de Trabajo para listado'!$A$155:$Z$1048576,MATCH($A698,'Hoja de Trabajo para listado'!$A$155:$A$1048576,0),MATCH((CUADRO!G$5&amp;$E698),'Hoja de Trabajo para listado'!$A$151:$Z$151,0)),0)+IFERROR(INDEX('Hoja de Trabajo para listado'!$AB$155:$BA$1048576,MATCH($A698,'Hoja de Trabajo para listado'!$AB$155:$AB$1048576,0),MATCH((CUADRO!G$5&amp;$E698),'Hoja de Trabajo para listado'!$AB$151:$BA$151,0)),0)+IFERROR(INDEX('Hoja de Trabajo para listado'!$BC$155:$CB$1048576,MATCH($A698,'Hoja de Trabajo para listado'!$BC$155:$BC$1048576,0),MATCH((CUADRO!G$5&amp;$E698),'Hoja de Trabajo para listado'!$BC$151:$CB$151,0)),0)+IFERROR(INDEX('Hoja de Trabajo para listado'!$DE$153:$DG$274,MATCH($A698,'Hoja de Trabajo para listado'!$DE$153:$DE$1048576,0),MATCH((CUADRO!G$5&amp;$E698),'Hoja de Trabajo para listado'!$DE$151:$DG$151,0)),0)+IFERROR(INDEX('Hoja de Trabajo para listado'!$CD$155:$DC$1048576,MATCH($A698,'Hoja de Trabajo para listado'!$CD$155:$CD$1048576,0),MATCH((CUADRO!G$5&amp;$E698),'Hoja de Trabajo para listado'!$CD$151:$DC$151,0)),0)</f>
        <v>0</v>
      </c>
      <c r="H698" s="314">
        <f ca="1">+IFERROR(INDEX('Hoja de Trabajo para listado'!$A$155:$Z$1048576,MATCH($A698,'Hoja de Trabajo para listado'!$A$155:$A$1048576,0),MATCH((CUADRO!H$5&amp;$E698),'Hoja de Trabajo para listado'!$A$151:$Z$151,0)),0)+IFERROR(INDEX('Hoja de Trabajo para listado'!$AB$155:$BA$1048576,MATCH($A698,'Hoja de Trabajo para listado'!$AB$155:$AB$1048576,0),MATCH((CUADRO!H$5&amp;$E698),'Hoja de Trabajo para listado'!$AB$151:$BA$151,0)),0)+IFERROR(INDEX('Hoja de Trabajo para listado'!$BC$155:$CB$1048576,MATCH($A698,'Hoja de Trabajo para listado'!$BC$155:$BC$1048576,0),MATCH((CUADRO!H$5&amp;$E698),'Hoja de Trabajo para listado'!$BC$151:$CB$151,0)),0)+IFERROR(INDEX('Hoja de Trabajo para listado'!$DE$153:$DG$274,MATCH($A698,'Hoja de Trabajo para listado'!$DE$153:$DE$1048576,0),MATCH((CUADRO!H$5&amp;$E698),'Hoja de Trabajo para listado'!$DE$151:$DG$151,0)),0)+IFERROR(INDEX('Hoja de Trabajo para listado'!$CD$155:$DC$1048576,MATCH($A698,'Hoja de Trabajo para listado'!$CD$155:$CD$1048576,0),MATCH((CUADRO!H$5&amp;$E698),'Hoja de Trabajo para listado'!$CD$151:$DC$151,0)),0)</f>
        <v>0</v>
      </c>
      <c r="I698" s="314">
        <f ca="1">+IFERROR(INDEX('Hoja de Trabajo para listado'!$A$155:$Z$1048576,MATCH($A698,'Hoja de Trabajo para listado'!$A$155:$A$1048576,0),MATCH((CUADRO!I$5&amp;$E698),'Hoja de Trabajo para listado'!$A$151:$Z$151,0)),0)+IFERROR(INDEX('Hoja de Trabajo para listado'!$AB$155:$BA$1048576,MATCH($A698,'Hoja de Trabajo para listado'!$AB$155:$AB$1048576,0),MATCH((CUADRO!I$5&amp;$E698),'Hoja de Trabajo para listado'!$AB$151:$BA$151,0)),0)+IFERROR(INDEX('Hoja de Trabajo para listado'!$BC$155:$CB$1048576,MATCH($A698,'Hoja de Trabajo para listado'!$BC$155:$BC$1048576,0),MATCH((CUADRO!I$5&amp;$E698),'Hoja de Trabajo para listado'!$BC$151:$CB$151,0)),0)+IFERROR(INDEX('Hoja de Trabajo para listado'!$DE$153:$DG$274,MATCH($A698,'Hoja de Trabajo para listado'!$DE$153:$DE$1048576,0),MATCH((CUADRO!I$5&amp;$E698),'Hoja de Trabajo para listado'!$DE$151:$DG$151,0)),0)+IFERROR(INDEX('Hoja de Trabajo para listado'!$CD$155:$DC$1048576,MATCH($A698,'Hoja de Trabajo para listado'!$CD$155:$CD$1048576,0),MATCH((CUADRO!I$5&amp;$E698),'Hoja de Trabajo para listado'!$CD$151:$DC$151,0)),0)</f>
        <v>0</v>
      </c>
      <c r="J698" s="314">
        <f ca="1">+IFERROR(INDEX('Hoja de Trabajo para listado'!$A$155:$Z$1048576,MATCH($A698,'Hoja de Trabajo para listado'!$A$155:$A$1048576,0),MATCH((CUADRO!J$5&amp;$E698),'Hoja de Trabajo para listado'!$A$151:$Z$151,0)),0)+IFERROR(INDEX('Hoja de Trabajo para listado'!$AB$155:$BA$1048576,MATCH($A698,'Hoja de Trabajo para listado'!$AB$155:$AB$1048576,0),MATCH((CUADRO!J$5&amp;$E698),'Hoja de Trabajo para listado'!$AB$151:$BA$151,0)),0)+IFERROR(INDEX('Hoja de Trabajo para listado'!$BC$155:$CB$1048576,MATCH($A698,'Hoja de Trabajo para listado'!$BC$155:$BC$1048576,0),MATCH((CUADRO!J$5&amp;$E698),'Hoja de Trabajo para listado'!$BC$151:$CB$151,0)),0)+IFERROR(INDEX('Hoja de Trabajo para listado'!$DE$153:$DG$274,MATCH($A698,'Hoja de Trabajo para listado'!$DE$153:$DE$1048576,0),MATCH((CUADRO!J$5&amp;$E698),'Hoja de Trabajo para listado'!$DE$151:$DG$151,0)),0)+IFERROR(INDEX('Hoja de Trabajo para listado'!$CD$155:$DC$1048576,MATCH($A698,'Hoja de Trabajo para listado'!$CD$155:$CD$1048576,0),MATCH((CUADRO!J$5&amp;$E698),'Hoja de Trabajo para listado'!$CD$151:$DC$151,0)),0)</f>
        <v>0</v>
      </c>
      <c r="K698" s="314">
        <f ca="1">+IFERROR(INDEX('Hoja de Trabajo para listado'!$A$155:$Z$1048576,MATCH($A698,'Hoja de Trabajo para listado'!$A$155:$A$1048576,0),MATCH((CUADRO!K$5&amp;$E698),'Hoja de Trabajo para listado'!$A$151:$Z$151,0)),0)+IFERROR(INDEX('Hoja de Trabajo para listado'!$AB$155:$BA$1048576,MATCH($A698,'Hoja de Trabajo para listado'!$AB$155:$AB$1048576,0),MATCH((CUADRO!K$5&amp;$E698),'Hoja de Trabajo para listado'!$AB$151:$BA$151,0)),0)+IFERROR(INDEX('Hoja de Trabajo para listado'!$BC$155:$CB$1048576,MATCH($A698,'Hoja de Trabajo para listado'!$BC$155:$BC$1048576,0),MATCH((CUADRO!K$5&amp;$E698),'Hoja de Trabajo para listado'!$BC$151:$CB$151,0)),0)+IFERROR(INDEX('Hoja de Trabajo para listado'!$DE$153:$DG$274,MATCH($A698,'Hoja de Trabajo para listado'!$DE$153:$DE$1048576,0),MATCH((CUADRO!K$5&amp;$E698),'Hoja de Trabajo para listado'!$DE$151:$DG$151,0)),0)+IFERROR(INDEX('Hoja de Trabajo para listado'!$CD$155:$DC$1048576,MATCH($A698,'Hoja de Trabajo para listado'!$CD$155:$CD$1048576,0),MATCH((CUADRO!K$5&amp;$E698),'Hoja de Trabajo para listado'!$CD$151:$DC$151,0)),0)</f>
        <v>0</v>
      </c>
      <c r="L698" s="314">
        <f ca="1">+IFERROR(INDEX('Hoja de Trabajo para listado'!$A$155:$Z$1048576,MATCH($A698,'Hoja de Trabajo para listado'!$A$155:$A$1048576,0),MATCH((CUADRO!L$5&amp;$E698),'Hoja de Trabajo para listado'!$A$151:$Z$151,0)),0)+IFERROR(INDEX('Hoja de Trabajo para listado'!$AB$155:$BA$1048576,MATCH($A698,'Hoja de Trabajo para listado'!$AB$155:$AB$1048576,0),MATCH((CUADRO!L$5&amp;$E698),'Hoja de Trabajo para listado'!$AB$151:$BA$151,0)),0)+IFERROR(INDEX('Hoja de Trabajo para listado'!$BC$155:$CB$1048576,MATCH($A698,'Hoja de Trabajo para listado'!$BC$155:$BC$1048576,0),MATCH((CUADRO!L$5&amp;$E698),'Hoja de Trabajo para listado'!$BC$151:$CB$151,0)),0)+IFERROR(INDEX('Hoja de Trabajo para listado'!$DE$153:$DG$274,MATCH($A698,'Hoja de Trabajo para listado'!$DE$153:$DE$1048576,0),MATCH((CUADRO!L$5&amp;$E698),'Hoja de Trabajo para listado'!$DE$151:$DG$151,0)),0)+IFERROR(INDEX('Hoja de Trabajo para listado'!$CD$155:$DC$1048576,MATCH($A698,'Hoja de Trabajo para listado'!$CD$155:$CD$1048576,0),MATCH((CUADRO!L$5&amp;$E698),'Hoja de Trabajo para listado'!$CD$151:$DC$151,0)),0)</f>
        <v>0</v>
      </c>
      <c r="M698" s="314">
        <f ca="1">+IFERROR(INDEX('Hoja de Trabajo para listado'!$A$155:$Z$1048576,MATCH($A698,'Hoja de Trabajo para listado'!$A$155:$A$1048576,0),MATCH((CUADRO!M$5&amp;$E698),'Hoja de Trabajo para listado'!$A$151:$Z$151,0)),0)+IFERROR(INDEX('Hoja de Trabajo para listado'!$AB$155:$BA$1048576,MATCH($A698,'Hoja de Trabajo para listado'!$AB$155:$AB$1048576,0),MATCH((CUADRO!M$5&amp;$E698),'Hoja de Trabajo para listado'!$AB$151:$BA$151,0)),0)+IFERROR(INDEX('Hoja de Trabajo para listado'!$BC$155:$CB$1048576,MATCH($A698,'Hoja de Trabajo para listado'!$BC$155:$BC$1048576,0),MATCH((CUADRO!M$5&amp;$E698),'Hoja de Trabajo para listado'!$BC$151:$CB$151,0)),0)+IFERROR(INDEX('Hoja de Trabajo para listado'!$DE$153:$DG$274,MATCH($A698,'Hoja de Trabajo para listado'!$DE$153:$DE$1048576,0),MATCH((CUADRO!M$5&amp;$E698),'Hoja de Trabajo para listado'!$DE$151:$DG$151,0)),0)+IFERROR(INDEX('Hoja de Trabajo para listado'!$CD$155:$DC$1048576,MATCH($A698,'Hoja de Trabajo para listado'!$CD$155:$CD$1048576,0),MATCH((CUADRO!M$5&amp;$E698),'Hoja de Trabajo para listado'!$CD$151:$DC$151,0)),0)</f>
        <v>0</v>
      </c>
      <c r="N698" s="314">
        <f ca="1">+IFERROR(INDEX('Hoja de Trabajo para listado'!$A$155:$Z$1048576,MATCH($A698,'Hoja de Trabajo para listado'!$A$155:$A$1048576,0),MATCH((CUADRO!N$5&amp;$E698),'Hoja de Trabajo para listado'!$A$151:$Z$151,0)),0)+IFERROR(INDEX('Hoja de Trabajo para listado'!$AB$155:$BA$1048576,MATCH($A698,'Hoja de Trabajo para listado'!$AB$155:$AB$1048576,0),MATCH((CUADRO!N$5&amp;$E698),'Hoja de Trabajo para listado'!$AB$151:$BA$151,0)),0)+IFERROR(INDEX('Hoja de Trabajo para listado'!$BC$155:$CB$1048576,MATCH($A698,'Hoja de Trabajo para listado'!$BC$155:$BC$1048576,0),MATCH((CUADRO!N$5&amp;$E698),'Hoja de Trabajo para listado'!$BC$151:$CB$151,0)),0)+IFERROR(INDEX('Hoja de Trabajo para listado'!$DE$153:$DG$274,MATCH($A698,'Hoja de Trabajo para listado'!$DE$153:$DE$1048576,0),MATCH((CUADRO!N$5&amp;$E698),'Hoja de Trabajo para listado'!$DE$151:$DG$151,0)),0)+IFERROR(INDEX('Hoja de Trabajo para listado'!$CD$155:$DC$1048576,MATCH($A698,'Hoja de Trabajo para listado'!$CD$155:$CD$1048576,0),MATCH((CUADRO!N$5&amp;$E698),'Hoja de Trabajo para listado'!$CD$151:$DC$151,0)),0)</f>
        <v>0</v>
      </c>
      <c r="O698" s="314">
        <f ca="1">+IFERROR(INDEX('Hoja de Trabajo para listado'!$A$155:$Z$1048576,MATCH($A698,'Hoja de Trabajo para listado'!$A$155:$A$1048576,0),MATCH((CUADRO!O$5&amp;$E698),'Hoja de Trabajo para listado'!$A$151:$Z$151,0)),0)+IFERROR(INDEX('Hoja de Trabajo para listado'!$AB$155:$BA$1048576,MATCH($A698,'Hoja de Trabajo para listado'!$AB$155:$AB$1048576,0),MATCH((CUADRO!O$5&amp;$E698),'Hoja de Trabajo para listado'!$AB$151:$BA$151,0)),0)+IFERROR(INDEX('Hoja de Trabajo para listado'!$BC$155:$CB$1048576,MATCH($A698,'Hoja de Trabajo para listado'!$BC$155:$BC$1048576,0),MATCH((CUADRO!O$5&amp;$E698),'Hoja de Trabajo para listado'!$BC$151:$CB$151,0)),0)+IFERROR(INDEX('Hoja de Trabajo para listado'!$DE$153:$DG$274,MATCH($A698,'Hoja de Trabajo para listado'!$DE$153:$DE$1048576,0),MATCH((CUADRO!O$5&amp;$E698),'Hoja de Trabajo para listado'!$DE$151:$DG$151,0)),0)+IFERROR(INDEX('Hoja de Trabajo para listado'!$CD$155:$DC$1048576,MATCH($A698,'Hoja de Trabajo para listado'!$CD$155:$CD$1048576,0),MATCH((CUADRO!O$5&amp;$E698),'Hoja de Trabajo para listado'!$CD$151:$DC$151,0)),0)</f>
        <v>0</v>
      </c>
      <c r="P698" s="314">
        <f ca="1">+IFERROR(INDEX('Hoja de Trabajo para listado'!$A$155:$Z$1048576,MATCH($A698,'Hoja de Trabajo para listado'!$A$155:$A$1048576,0),MATCH((CUADRO!P$5&amp;$E698),'Hoja de Trabajo para listado'!$A$151:$Z$151,0)),0)+IFERROR(INDEX('Hoja de Trabajo para listado'!$AB$155:$BA$1048576,MATCH($A698,'Hoja de Trabajo para listado'!$AB$155:$AB$1048576,0),MATCH((CUADRO!P$5&amp;$E698),'Hoja de Trabajo para listado'!$AB$151:$BA$151,0)),0)+IFERROR(INDEX('Hoja de Trabajo para listado'!$BC$155:$CB$1048576,MATCH($A698,'Hoja de Trabajo para listado'!$BC$155:$BC$1048576,0),MATCH((CUADRO!P$5&amp;$E698),'Hoja de Trabajo para listado'!$BC$151:$CB$151,0)),0)+IFERROR(INDEX('Hoja de Trabajo para listado'!$DE$153:$DG$274,MATCH($A698,'Hoja de Trabajo para listado'!$DE$153:$DE$1048576,0),MATCH((CUADRO!P$5&amp;$E698),'Hoja de Trabajo para listado'!$DE$151:$DG$151,0)),0)+IFERROR(INDEX('Hoja de Trabajo para listado'!$CD$155:$DC$1048576,MATCH($A698,'Hoja de Trabajo para listado'!$CD$155:$CD$1048576,0),MATCH((CUADRO!P$5&amp;$E698),'Hoja de Trabajo para listado'!$CD$151:$DC$151,0)),0)</f>
        <v>0</v>
      </c>
      <c r="Q698" s="314">
        <f ca="1">+IFERROR(INDEX('Hoja de Trabajo para listado'!$A$155:$Z$1048576,MATCH($A698,'Hoja de Trabajo para listado'!$A$155:$A$1048576,0),MATCH((CUADRO!Q$5&amp;$E698),'Hoja de Trabajo para listado'!$A$151:$Z$151,0)),0)+IFERROR(INDEX('Hoja de Trabajo para listado'!$AB$155:$BA$1048576,MATCH($A698,'Hoja de Trabajo para listado'!$AB$155:$AB$1048576,0),MATCH((CUADRO!Q$5&amp;$E698),'Hoja de Trabajo para listado'!$AB$151:$BA$151,0)),0)+IFERROR(INDEX('Hoja de Trabajo para listado'!$BC$155:$CB$1048576,MATCH($A698,'Hoja de Trabajo para listado'!$BC$155:$BC$1048576,0),MATCH((CUADRO!Q$5&amp;$E698),'Hoja de Trabajo para listado'!$BC$151:$CB$151,0)),0)+IFERROR(INDEX('Hoja de Trabajo para listado'!$DE$153:$DG$274,MATCH($A698,'Hoja de Trabajo para listado'!$DE$153:$DE$1048576,0),MATCH((CUADRO!Q$5&amp;$E698),'Hoja de Trabajo para listado'!$DE$151:$DG$151,0)),0)+IFERROR(INDEX('Hoja de Trabajo para listado'!$CD$155:$DC$1048576,MATCH($A698,'Hoja de Trabajo para listado'!$CD$155:$CD$1048576,0),MATCH((CUADRO!Q$5&amp;$E698),'Hoja de Trabajo para listado'!$CD$151:$DC$151,0)),0)</f>
        <v>0</v>
      </c>
      <c r="R698" s="314">
        <f t="shared" ca="1" si="20"/>
        <v>0</v>
      </c>
      <c r="S698" s="322"/>
      <c r="T698" s="314">
        <f ca="1">+T699</f>
        <v>0</v>
      </c>
      <c r="U698" s="313">
        <f t="shared" si="21"/>
        <v>1</v>
      </c>
      <c r="V698" s="319" t="str">
        <f>+VLOOKUP(A698,bd_lista!$A$3:$E$593,5,FALSE)</f>
        <v>Gobiernos Autonomos Municipales</v>
      </c>
      <c r="W698" s="425" t="str">
        <f>+V698</f>
        <v>Gobiernos Autonomos Municipales</v>
      </c>
    </row>
    <row r="699" spans="1:23" customFormat="1" ht="15" hidden="1" customHeight="1">
      <c r="A699" s="323">
        <v>1736</v>
      </c>
      <c r="B699" s="428"/>
      <c r="C699" s="318" t="str">
        <f>+VLOOKUP(A699,bd_lista!$A$3:$C$593,3,FALSE)</f>
        <v>Gobierno Autónomo Municipal de Mineros</v>
      </c>
      <c r="D699" s="430"/>
      <c r="E699" s="347" t="s">
        <v>1419</v>
      </c>
      <c r="F699" s="314">
        <f ca="1">+IFERROR(INDEX('Hoja de Trabajo para listado'!$A$155:$Z$1048576,MATCH($A699,'Hoja de Trabajo para listado'!$A$155:$A$1048576,0),MATCH((CUADRO!F$5&amp;$E699),'Hoja de Trabajo para listado'!$A$151:$Z$151,0)),0)+IFERROR(INDEX('Hoja de Trabajo para listado'!$AB$155:$BA$1048576,MATCH($A699,'Hoja de Trabajo para listado'!$AB$155:$AB$1048576,0),MATCH((CUADRO!F$5&amp;$E699),'Hoja de Trabajo para listado'!$AB$151:$BA$151,0)),0)+IFERROR(INDEX('Hoja de Trabajo para listado'!$BC$155:$CB$1048576,MATCH($A699,'Hoja de Trabajo para listado'!$BC$155:$BC$1048576,0),MATCH((CUADRO!F$5&amp;$E699),'Hoja de Trabajo para listado'!$BC$151:$CB$151,0)),0)+IFERROR(INDEX('Hoja de Trabajo para listado'!$DE$153:$DG$274,MATCH($A699,'Hoja de Trabajo para listado'!$DE$153:$DE$1048576,0),MATCH((CUADRO!F$5&amp;$E699),'Hoja de Trabajo para listado'!$DE$151:$DG$151,0)),0)+IFERROR(INDEX('Hoja de Trabajo para listado'!$CD$155:$DC$1048576,MATCH($A699,'Hoja de Trabajo para listado'!$CD$155:$CD$1048576,0),MATCH((CUADRO!F$5&amp;$E699),'Hoja de Trabajo para listado'!$CD$151:$DC$151,0)),0)</f>
        <v>0</v>
      </c>
      <c r="G699" s="314">
        <f ca="1">+IFERROR(INDEX('Hoja de Trabajo para listado'!$A$155:$Z$1048576,MATCH($A699,'Hoja de Trabajo para listado'!$A$155:$A$1048576,0),MATCH((CUADRO!G$5&amp;$E699),'Hoja de Trabajo para listado'!$A$151:$Z$151,0)),0)+IFERROR(INDEX('Hoja de Trabajo para listado'!$AB$155:$BA$1048576,MATCH($A699,'Hoja de Trabajo para listado'!$AB$155:$AB$1048576,0),MATCH((CUADRO!G$5&amp;$E699),'Hoja de Trabajo para listado'!$AB$151:$BA$151,0)),0)+IFERROR(INDEX('Hoja de Trabajo para listado'!$BC$155:$CB$1048576,MATCH($A699,'Hoja de Trabajo para listado'!$BC$155:$BC$1048576,0),MATCH((CUADRO!G$5&amp;$E699),'Hoja de Trabajo para listado'!$BC$151:$CB$151,0)),0)+IFERROR(INDEX('Hoja de Trabajo para listado'!$DE$153:$DG$274,MATCH($A699,'Hoja de Trabajo para listado'!$DE$153:$DE$1048576,0),MATCH((CUADRO!G$5&amp;$E699),'Hoja de Trabajo para listado'!$DE$151:$DG$151,0)),0)+IFERROR(INDEX('Hoja de Trabajo para listado'!$CD$155:$DC$1048576,MATCH($A699,'Hoja de Trabajo para listado'!$CD$155:$CD$1048576,0),MATCH((CUADRO!G$5&amp;$E699),'Hoja de Trabajo para listado'!$CD$151:$DC$151,0)),0)</f>
        <v>0</v>
      </c>
      <c r="H699" s="314">
        <f ca="1">+IFERROR(INDEX('Hoja de Trabajo para listado'!$A$155:$Z$1048576,MATCH($A699,'Hoja de Trabajo para listado'!$A$155:$A$1048576,0),MATCH((CUADRO!H$5&amp;$E699),'Hoja de Trabajo para listado'!$A$151:$Z$151,0)),0)+IFERROR(INDEX('Hoja de Trabajo para listado'!$AB$155:$BA$1048576,MATCH($A699,'Hoja de Trabajo para listado'!$AB$155:$AB$1048576,0),MATCH((CUADRO!H$5&amp;$E699),'Hoja de Trabajo para listado'!$AB$151:$BA$151,0)),0)+IFERROR(INDEX('Hoja de Trabajo para listado'!$BC$155:$CB$1048576,MATCH($A699,'Hoja de Trabajo para listado'!$BC$155:$BC$1048576,0),MATCH((CUADRO!H$5&amp;$E699),'Hoja de Trabajo para listado'!$BC$151:$CB$151,0)),0)+IFERROR(INDEX('Hoja de Trabajo para listado'!$DE$153:$DG$274,MATCH($A699,'Hoja de Trabajo para listado'!$DE$153:$DE$1048576,0),MATCH((CUADRO!H$5&amp;$E699),'Hoja de Trabajo para listado'!$DE$151:$DG$151,0)),0)+IFERROR(INDEX('Hoja de Trabajo para listado'!$CD$155:$DC$1048576,MATCH($A699,'Hoja de Trabajo para listado'!$CD$155:$CD$1048576,0),MATCH((CUADRO!H$5&amp;$E699),'Hoja de Trabajo para listado'!$CD$151:$DC$151,0)),0)</f>
        <v>0</v>
      </c>
      <c r="I699" s="314">
        <f ca="1">+IFERROR(INDEX('Hoja de Trabajo para listado'!$A$155:$Z$1048576,MATCH($A699,'Hoja de Trabajo para listado'!$A$155:$A$1048576,0),MATCH((CUADRO!I$5&amp;$E699),'Hoja de Trabajo para listado'!$A$151:$Z$151,0)),0)+IFERROR(INDEX('Hoja de Trabajo para listado'!$AB$155:$BA$1048576,MATCH($A699,'Hoja de Trabajo para listado'!$AB$155:$AB$1048576,0),MATCH((CUADRO!I$5&amp;$E699),'Hoja de Trabajo para listado'!$AB$151:$BA$151,0)),0)+IFERROR(INDEX('Hoja de Trabajo para listado'!$BC$155:$CB$1048576,MATCH($A699,'Hoja de Trabajo para listado'!$BC$155:$BC$1048576,0),MATCH((CUADRO!I$5&amp;$E699),'Hoja de Trabajo para listado'!$BC$151:$CB$151,0)),0)+IFERROR(INDEX('Hoja de Trabajo para listado'!$DE$153:$DG$274,MATCH($A699,'Hoja de Trabajo para listado'!$DE$153:$DE$1048576,0),MATCH((CUADRO!I$5&amp;$E699),'Hoja de Trabajo para listado'!$DE$151:$DG$151,0)),0)+IFERROR(INDEX('Hoja de Trabajo para listado'!$CD$155:$DC$1048576,MATCH($A699,'Hoja de Trabajo para listado'!$CD$155:$CD$1048576,0),MATCH((CUADRO!I$5&amp;$E699),'Hoja de Trabajo para listado'!$CD$151:$DC$151,0)),0)</f>
        <v>0</v>
      </c>
      <c r="J699" s="314">
        <f ca="1">+IFERROR(INDEX('Hoja de Trabajo para listado'!$A$155:$Z$1048576,MATCH($A699,'Hoja de Trabajo para listado'!$A$155:$A$1048576,0),MATCH((CUADRO!J$5&amp;$E699),'Hoja de Trabajo para listado'!$A$151:$Z$151,0)),0)+IFERROR(INDEX('Hoja de Trabajo para listado'!$AB$155:$BA$1048576,MATCH($A699,'Hoja de Trabajo para listado'!$AB$155:$AB$1048576,0),MATCH((CUADRO!J$5&amp;$E699),'Hoja de Trabajo para listado'!$AB$151:$BA$151,0)),0)+IFERROR(INDEX('Hoja de Trabajo para listado'!$BC$155:$CB$1048576,MATCH($A699,'Hoja de Trabajo para listado'!$BC$155:$BC$1048576,0),MATCH((CUADRO!J$5&amp;$E699),'Hoja de Trabajo para listado'!$BC$151:$CB$151,0)),0)+IFERROR(INDEX('Hoja de Trabajo para listado'!$DE$153:$DG$274,MATCH($A699,'Hoja de Trabajo para listado'!$DE$153:$DE$1048576,0),MATCH((CUADRO!J$5&amp;$E699),'Hoja de Trabajo para listado'!$DE$151:$DG$151,0)),0)+IFERROR(INDEX('Hoja de Trabajo para listado'!$CD$155:$DC$1048576,MATCH($A699,'Hoja de Trabajo para listado'!$CD$155:$CD$1048576,0),MATCH((CUADRO!J$5&amp;$E699),'Hoja de Trabajo para listado'!$CD$151:$DC$151,0)),0)</f>
        <v>0</v>
      </c>
      <c r="K699" s="314">
        <f ca="1">+IFERROR(INDEX('Hoja de Trabajo para listado'!$A$155:$Z$1048576,MATCH($A699,'Hoja de Trabajo para listado'!$A$155:$A$1048576,0),MATCH((CUADRO!K$5&amp;$E699),'Hoja de Trabajo para listado'!$A$151:$Z$151,0)),0)+IFERROR(INDEX('Hoja de Trabajo para listado'!$AB$155:$BA$1048576,MATCH($A699,'Hoja de Trabajo para listado'!$AB$155:$AB$1048576,0),MATCH((CUADRO!K$5&amp;$E699),'Hoja de Trabajo para listado'!$AB$151:$BA$151,0)),0)+IFERROR(INDEX('Hoja de Trabajo para listado'!$BC$155:$CB$1048576,MATCH($A699,'Hoja de Trabajo para listado'!$BC$155:$BC$1048576,0),MATCH((CUADRO!K$5&amp;$E699),'Hoja de Trabajo para listado'!$BC$151:$CB$151,0)),0)+IFERROR(INDEX('Hoja de Trabajo para listado'!$DE$153:$DG$274,MATCH($A699,'Hoja de Trabajo para listado'!$DE$153:$DE$1048576,0),MATCH((CUADRO!K$5&amp;$E699),'Hoja de Trabajo para listado'!$DE$151:$DG$151,0)),0)+IFERROR(INDEX('Hoja de Trabajo para listado'!$CD$155:$DC$1048576,MATCH($A699,'Hoja de Trabajo para listado'!$CD$155:$CD$1048576,0),MATCH((CUADRO!K$5&amp;$E699),'Hoja de Trabajo para listado'!$CD$151:$DC$151,0)),0)</f>
        <v>0</v>
      </c>
      <c r="L699" s="314">
        <f ca="1">+IFERROR(INDEX('Hoja de Trabajo para listado'!$A$155:$Z$1048576,MATCH($A699,'Hoja de Trabajo para listado'!$A$155:$A$1048576,0),MATCH((CUADRO!L$5&amp;$E699),'Hoja de Trabajo para listado'!$A$151:$Z$151,0)),0)+IFERROR(INDEX('Hoja de Trabajo para listado'!$AB$155:$BA$1048576,MATCH($A699,'Hoja de Trabajo para listado'!$AB$155:$AB$1048576,0),MATCH((CUADRO!L$5&amp;$E699),'Hoja de Trabajo para listado'!$AB$151:$BA$151,0)),0)+IFERROR(INDEX('Hoja de Trabajo para listado'!$BC$155:$CB$1048576,MATCH($A699,'Hoja de Trabajo para listado'!$BC$155:$BC$1048576,0),MATCH((CUADRO!L$5&amp;$E699),'Hoja de Trabajo para listado'!$BC$151:$CB$151,0)),0)+IFERROR(INDEX('Hoja de Trabajo para listado'!$DE$153:$DG$274,MATCH($A699,'Hoja de Trabajo para listado'!$DE$153:$DE$1048576,0),MATCH((CUADRO!L$5&amp;$E699),'Hoja de Trabajo para listado'!$DE$151:$DG$151,0)),0)+IFERROR(INDEX('Hoja de Trabajo para listado'!$CD$155:$DC$1048576,MATCH($A699,'Hoja de Trabajo para listado'!$CD$155:$CD$1048576,0),MATCH((CUADRO!L$5&amp;$E699),'Hoja de Trabajo para listado'!$CD$151:$DC$151,0)),0)</f>
        <v>0</v>
      </c>
      <c r="M699" s="314">
        <f ca="1">+IFERROR(INDEX('Hoja de Trabajo para listado'!$A$155:$Z$1048576,MATCH($A699,'Hoja de Trabajo para listado'!$A$155:$A$1048576,0),MATCH((CUADRO!M$5&amp;$E699),'Hoja de Trabajo para listado'!$A$151:$Z$151,0)),0)+IFERROR(INDEX('Hoja de Trabajo para listado'!$AB$155:$BA$1048576,MATCH($A699,'Hoja de Trabajo para listado'!$AB$155:$AB$1048576,0),MATCH((CUADRO!M$5&amp;$E699),'Hoja de Trabajo para listado'!$AB$151:$BA$151,0)),0)+IFERROR(INDEX('Hoja de Trabajo para listado'!$BC$155:$CB$1048576,MATCH($A699,'Hoja de Trabajo para listado'!$BC$155:$BC$1048576,0),MATCH((CUADRO!M$5&amp;$E699),'Hoja de Trabajo para listado'!$BC$151:$CB$151,0)),0)+IFERROR(INDEX('Hoja de Trabajo para listado'!$DE$153:$DG$274,MATCH($A699,'Hoja de Trabajo para listado'!$DE$153:$DE$1048576,0),MATCH((CUADRO!M$5&amp;$E699),'Hoja de Trabajo para listado'!$DE$151:$DG$151,0)),0)+IFERROR(INDEX('Hoja de Trabajo para listado'!$CD$155:$DC$1048576,MATCH($A699,'Hoja de Trabajo para listado'!$CD$155:$CD$1048576,0),MATCH((CUADRO!M$5&amp;$E699),'Hoja de Trabajo para listado'!$CD$151:$DC$151,0)),0)</f>
        <v>0</v>
      </c>
      <c r="N699" s="314">
        <f ca="1">+IFERROR(INDEX('Hoja de Trabajo para listado'!$A$155:$Z$1048576,MATCH($A699,'Hoja de Trabajo para listado'!$A$155:$A$1048576,0),MATCH((CUADRO!N$5&amp;$E699),'Hoja de Trabajo para listado'!$A$151:$Z$151,0)),0)+IFERROR(INDEX('Hoja de Trabajo para listado'!$AB$155:$BA$1048576,MATCH($A699,'Hoja de Trabajo para listado'!$AB$155:$AB$1048576,0),MATCH((CUADRO!N$5&amp;$E699),'Hoja de Trabajo para listado'!$AB$151:$BA$151,0)),0)+IFERROR(INDEX('Hoja de Trabajo para listado'!$BC$155:$CB$1048576,MATCH($A699,'Hoja de Trabajo para listado'!$BC$155:$BC$1048576,0),MATCH((CUADRO!N$5&amp;$E699),'Hoja de Trabajo para listado'!$BC$151:$CB$151,0)),0)+IFERROR(INDEX('Hoja de Trabajo para listado'!$DE$153:$DG$274,MATCH($A699,'Hoja de Trabajo para listado'!$DE$153:$DE$1048576,0),MATCH((CUADRO!N$5&amp;$E699),'Hoja de Trabajo para listado'!$DE$151:$DG$151,0)),0)+IFERROR(INDEX('Hoja de Trabajo para listado'!$CD$155:$DC$1048576,MATCH($A699,'Hoja de Trabajo para listado'!$CD$155:$CD$1048576,0),MATCH((CUADRO!N$5&amp;$E699),'Hoja de Trabajo para listado'!$CD$151:$DC$151,0)),0)</f>
        <v>0</v>
      </c>
      <c r="O699" s="314">
        <f ca="1">+IFERROR(INDEX('Hoja de Trabajo para listado'!$A$155:$Z$1048576,MATCH($A699,'Hoja de Trabajo para listado'!$A$155:$A$1048576,0),MATCH((CUADRO!O$5&amp;$E699),'Hoja de Trabajo para listado'!$A$151:$Z$151,0)),0)+IFERROR(INDEX('Hoja de Trabajo para listado'!$AB$155:$BA$1048576,MATCH($A699,'Hoja de Trabajo para listado'!$AB$155:$AB$1048576,0),MATCH((CUADRO!O$5&amp;$E699),'Hoja de Trabajo para listado'!$AB$151:$BA$151,0)),0)+IFERROR(INDEX('Hoja de Trabajo para listado'!$BC$155:$CB$1048576,MATCH($A699,'Hoja de Trabajo para listado'!$BC$155:$BC$1048576,0),MATCH((CUADRO!O$5&amp;$E699),'Hoja de Trabajo para listado'!$BC$151:$CB$151,0)),0)+IFERROR(INDEX('Hoja de Trabajo para listado'!$DE$153:$DG$274,MATCH($A699,'Hoja de Trabajo para listado'!$DE$153:$DE$1048576,0),MATCH((CUADRO!O$5&amp;$E699),'Hoja de Trabajo para listado'!$DE$151:$DG$151,0)),0)+IFERROR(INDEX('Hoja de Trabajo para listado'!$CD$155:$DC$1048576,MATCH($A699,'Hoja de Trabajo para listado'!$CD$155:$CD$1048576,0),MATCH((CUADRO!O$5&amp;$E699),'Hoja de Trabajo para listado'!$CD$151:$DC$151,0)),0)</f>
        <v>0</v>
      </c>
      <c r="P699" s="314">
        <f ca="1">+IFERROR(INDEX('Hoja de Trabajo para listado'!$A$155:$Z$1048576,MATCH($A699,'Hoja de Trabajo para listado'!$A$155:$A$1048576,0),MATCH((CUADRO!P$5&amp;$E699),'Hoja de Trabajo para listado'!$A$151:$Z$151,0)),0)+IFERROR(INDEX('Hoja de Trabajo para listado'!$AB$155:$BA$1048576,MATCH($A699,'Hoja de Trabajo para listado'!$AB$155:$AB$1048576,0),MATCH((CUADRO!P$5&amp;$E699),'Hoja de Trabajo para listado'!$AB$151:$BA$151,0)),0)+IFERROR(INDEX('Hoja de Trabajo para listado'!$BC$155:$CB$1048576,MATCH($A699,'Hoja de Trabajo para listado'!$BC$155:$BC$1048576,0),MATCH((CUADRO!P$5&amp;$E699),'Hoja de Trabajo para listado'!$BC$151:$CB$151,0)),0)+IFERROR(INDEX('Hoja de Trabajo para listado'!$DE$153:$DG$274,MATCH($A699,'Hoja de Trabajo para listado'!$DE$153:$DE$1048576,0),MATCH((CUADRO!P$5&amp;$E699),'Hoja de Trabajo para listado'!$DE$151:$DG$151,0)),0)+IFERROR(INDEX('Hoja de Trabajo para listado'!$CD$155:$DC$1048576,MATCH($A699,'Hoja de Trabajo para listado'!$CD$155:$CD$1048576,0),MATCH((CUADRO!P$5&amp;$E699),'Hoja de Trabajo para listado'!$CD$151:$DC$151,0)),0)</f>
        <v>0</v>
      </c>
      <c r="Q699" s="314">
        <f ca="1">+IFERROR(INDEX('Hoja de Trabajo para listado'!$A$155:$Z$1048576,MATCH($A699,'Hoja de Trabajo para listado'!$A$155:$A$1048576,0),MATCH((CUADRO!Q$5&amp;$E699),'Hoja de Trabajo para listado'!$A$151:$Z$151,0)),0)+IFERROR(INDEX('Hoja de Trabajo para listado'!$AB$155:$BA$1048576,MATCH($A699,'Hoja de Trabajo para listado'!$AB$155:$AB$1048576,0),MATCH((CUADRO!Q$5&amp;$E699),'Hoja de Trabajo para listado'!$AB$151:$BA$151,0)),0)+IFERROR(INDEX('Hoja de Trabajo para listado'!$BC$155:$CB$1048576,MATCH($A699,'Hoja de Trabajo para listado'!$BC$155:$BC$1048576,0),MATCH((CUADRO!Q$5&amp;$E699),'Hoja de Trabajo para listado'!$BC$151:$CB$151,0)),0)+IFERROR(INDEX('Hoja de Trabajo para listado'!$DE$153:$DG$274,MATCH($A699,'Hoja de Trabajo para listado'!$DE$153:$DE$1048576,0),MATCH((CUADRO!Q$5&amp;$E699),'Hoja de Trabajo para listado'!$DE$151:$DG$151,0)),0)+IFERROR(INDEX('Hoja de Trabajo para listado'!$CD$155:$DC$1048576,MATCH($A699,'Hoja de Trabajo para listado'!$CD$155:$CD$1048576,0),MATCH((CUADRO!Q$5&amp;$E699),'Hoja de Trabajo para listado'!$CD$151:$DC$151,0)),0)</f>
        <v>0</v>
      </c>
      <c r="R699" s="314">
        <f t="shared" ca="1" si="20"/>
        <v>0</v>
      </c>
      <c r="S699" s="322">
        <f ca="1">+R698+R699</f>
        <v>0</v>
      </c>
      <c r="T699" s="314">
        <f ca="1">+S699</f>
        <v>0</v>
      </c>
      <c r="U699" s="313">
        <f t="shared" si="21"/>
        <v>2</v>
      </c>
      <c r="V699" s="319" t="str">
        <f>+VLOOKUP(A699,bd_lista!$A$3:$E$593,5,FALSE)</f>
        <v>Gobiernos Autonomos Municipales</v>
      </c>
      <c r="W699" s="426"/>
    </row>
    <row r="700" spans="1:23" customFormat="1" ht="15" hidden="1" customHeight="1">
      <c r="A700" s="323">
        <v>1737</v>
      </c>
      <c r="B700" s="427">
        <f>+A700</f>
        <v>1737</v>
      </c>
      <c r="C700" s="318" t="str">
        <f>+VLOOKUP(A700,bd_lista!$A$3:$C$593,3,FALSE)</f>
        <v>Gobierno Autónomo Municipal de Concepción</v>
      </c>
      <c r="D700" s="429" t="str">
        <f>+C700</f>
        <v>Gobierno Autónomo Municipal de Concepción</v>
      </c>
      <c r="E700" s="346" t="s">
        <v>1418</v>
      </c>
      <c r="F700" s="314">
        <f ca="1">+IFERROR(INDEX('Hoja de Trabajo para listado'!$A$155:$Z$1048576,MATCH($A700,'Hoja de Trabajo para listado'!$A$155:$A$1048576,0),MATCH((CUADRO!F$5&amp;$E700),'Hoja de Trabajo para listado'!$A$151:$Z$151,0)),0)+IFERROR(INDEX('Hoja de Trabajo para listado'!$AB$155:$BA$1048576,MATCH($A700,'Hoja de Trabajo para listado'!$AB$155:$AB$1048576,0),MATCH((CUADRO!F$5&amp;$E700),'Hoja de Trabajo para listado'!$AB$151:$BA$151,0)),0)+IFERROR(INDEX('Hoja de Trabajo para listado'!$BC$155:$CB$1048576,MATCH($A700,'Hoja de Trabajo para listado'!$BC$155:$BC$1048576,0),MATCH((CUADRO!F$5&amp;$E700),'Hoja de Trabajo para listado'!$BC$151:$CB$151,0)),0)+IFERROR(INDEX('Hoja de Trabajo para listado'!$DE$153:$DG$274,MATCH($A700,'Hoja de Trabajo para listado'!$DE$153:$DE$1048576,0),MATCH((CUADRO!F$5&amp;$E700),'Hoja de Trabajo para listado'!$DE$151:$DG$151,0)),0)+IFERROR(INDEX('Hoja de Trabajo para listado'!$CD$155:$DC$1048576,MATCH($A700,'Hoja de Trabajo para listado'!$CD$155:$CD$1048576,0),MATCH((CUADRO!F$5&amp;$E700),'Hoja de Trabajo para listado'!$CD$151:$DC$151,0)),0)</f>
        <v>0</v>
      </c>
      <c r="G700" s="314">
        <f ca="1">+IFERROR(INDEX('Hoja de Trabajo para listado'!$A$155:$Z$1048576,MATCH($A700,'Hoja de Trabajo para listado'!$A$155:$A$1048576,0),MATCH((CUADRO!G$5&amp;$E700),'Hoja de Trabajo para listado'!$A$151:$Z$151,0)),0)+IFERROR(INDEX('Hoja de Trabajo para listado'!$AB$155:$BA$1048576,MATCH($A700,'Hoja de Trabajo para listado'!$AB$155:$AB$1048576,0),MATCH((CUADRO!G$5&amp;$E700),'Hoja de Trabajo para listado'!$AB$151:$BA$151,0)),0)+IFERROR(INDEX('Hoja de Trabajo para listado'!$BC$155:$CB$1048576,MATCH($A700,'Hoja de Trabajo para listado'!$BC$155:$BC$1048576,0),MATCH((CUADRO!G$5&amp;$E700),'Hoja de Trabajo para listado'!$BC$151:$CB$151,0)),0)+IFERROR(INDEX('Hoja de Trabajo para listado'!$DE$153:$DG$274,MATCH($A700,'Hoja de Trabajo para listado'!$DE$153:$DE$1048576,0),MATCH((CUADRO!G$5&amp;$E700),'Hoja de Trabajo para listado'!$DE$151:$DG$151,0)),0)+IFERROR(INDEX('Hoja de Trabajo para listado'!$CD$155:$DC$1048576,MATCH($A700,'Hoja de Trabajo para listado'!$CD$155:$CD$1048576,0),MATCH((CUADRO!G$5&amp;$E700),'Hoja de Trabajo para listado'!$CD$151:$DC$151,0)),0)</f>
        <v>0</v>
      </c>
      <c r="H700" s="314">
        <f ca="1">+IFERROR(INDEX('Hoja de Trabajo para listado'!$A$155:$Z$1048576,MATCH($A700,'Hoja de Trabajo para listado'!$A$155:$A$1048576,0),MATCH((CUADRO!H$5&amp;$E700),'Hoja de Trabajo para listado'!$A$151:$Z$151,0)),0)+IFERROR(INDEX('Hoja de Trabajo para listado'!$AB$155:$BA$1048576,MATCH($A700,'Hoja de Trabajo para listado'!$AB$155:$AB$1048576,0),MATCH((CUADRO!H$5&amp;$E700),'Hoja de Trabajo para listado'!$AB$151:$BA$151,0)),0)+IFERROR(INDEX('Hoja de Trabajo para listado'!$BC$155:$CB$1048576,MATCH($A700,'Hoja de Trabajo para listado'!$BC$155:$BC$1048576,0),MATCH((CUADRO!H$5&amp;$E700),'Hoja de Trabajo para listado'!$BC$151:$CB$151,0)),0)+IFERROR(INDEX('Hoja de Trabajo para listado'!$DE$153:$DG$274,MATCH($A700,'Hoja de Trabajo para listado'!$DE$153:$DE$1048576,0),MATCH((CUADRO!H$5&amp;$E700),'Hoja de Trabajo para listado'!$DE$151:$DG$151,0)),0)+IFERROR(INDEX('Hoja de Trabajo para listado'!$CD$155:$DC$1048576,MATCH($A700,'Hoja de Trabajo para listado'!$CD$155:$CD$1048576,0),MATCH((CUADRO!H$5&amp;$E700),'Hoja de Trabajo para listado'!$CD$151:$DC$151,0)),0)</f>
        <v>0</v>
      </c>
      <c r="I700" s="314">
        <f ca="1">+IFERROR(INDEX('Hoja de Trabajo para listado'!$A$155:$Z$1048576,MATCH($A700,'Hoja de Trabajo para listado'!$A$155:$A$1048576,0),MATCH((CUADRO!I$5&amp;$E700),'Hoja de Trabajo para listado'!$A$151:$Z$151,0)),0)+IFERROR(INDEX('Hoja de Trabajo para listado'!$AB$155:$BA$1048576,MATCH($A700,'Hoja de Trabajo para listado'!$AB$155:$AB$1048576,0),MATCH((CUADRO!I$5&amp;$E700),'Hoja de Trabajo para listado'!$AB$151:$BA$151,0)),0)+IFERROR(INDEX('Hoja de Trabajo para listado'!$BC$155:$CB$1048576,MATCH($A700,'Hoja de Trabajo para listado'!$BC$155:$BC$1048576,0),MATCH((CUADRO!I$5&amp;$E700),'Hoja de Trabajo para listado'!$BC$151:$CB$151,0)),0)+IFERROR(INDEX('Hoja de Trabajo para listado'!$DE$153:$DG$274,MATCH($A700,'Hoja de Trabajo para listado'!$DE$153:$DE$1048576,0),MATCH((CUADRO!I$5&amp;$E700),'Hoja de Trabajo para listado'!$DE$151:$DG$151,0)),0)+IFERROR(INDEX('Hoja de Trabajo para listado'!$CD$155:$DC$1048576,MATCH($A700,'Hoja de Trabajo para listado'!$CD$155:$CD$1048576,0),MATCH((CUADRO!I$5&amp;$E700),'Hoja de Trabajo para listado'!$CD$151:$DC$151,0)),0)</f>
        <v>0</v>
      </c>
      <c r="J700" s="314">
        <f ca="1">+IFERROR(INDEX('Hoja de Trabajo para listado'!$A$155:$Z$1048576,MATCH($A700,'Hoja de Trabajo para listado'!$A$155:$A$1048576,0),MATCH((CUADRO!J$5&amp;$E700),'Hoja de Trabajo para listado'!$A$151:$Z$151,0)),0)+IFERROR(INDEX('Hoja de Trabajo para listado'!$AB$155:$BA$1048576,MATCH($A700,'Hoja de Trabajo para listado'!$AB$155:$AB$1048576,0),MATCH((CUADRO!J$5&amp;$E700),'Hoja de Trabajo para listado'!$AB$151:$BA$151,0)),0)+IFERROR(INDEX('Hoja de Trabajo para listado'!$BC$155:$CB$1048576,MATCH($A700,'Hoja de Trabajo para listado'!$BC$155:$BC$1048576,0),MATCH((CUADRO!J$5&amp;$E700),'Hoja de Trabajo para listado'!$BC$151:$CB$151,0)),0)+IFERROR(INDEX('Hoja de Trabajo para listado'!$DE$153:$DG$274,MATCH($A700,'Hoja de Trabajo para listado'!$DE$153:$DE$1048576,0),MATCH((CUADRO!J$5&amp;$E700),'Hoja de Trabajo para listado'!$DE$151:$DG$151,0)),0)+IFERROR(INDEX('Hoja de Trabajo para listado'!$CD$155:$DC$1048576,MATCH($A700,'Hoja de Trabajo para listado'!$CD$155:$CD$1048576,0),MATCH((CUADRO!J$5&amp;$E700),'Hoja de Trabajo para listado'!$CD$151:$DC$151,0)),0)</f>
        <v>0</v>
      </c>
      <c r="K700" s="314">
        <f ca="1">+IFERROR(INDEX('Hoja de Trabajo para listado'!$A$155:$Z$1048576,MATCH($A700,'Hoja de Trabajo para listado'!$A$155:$A$1048576,0),MATCH((CUADRO!K$5&amp;$E700),'Hoja de Trabajo para listado'!$A$151:$Z$151,0)),0)+IFERROR(INDEX('Hoja de Trabajo para listado'!$AB$155:$BA$1048576,MATCH($A700,'Hoja de Trabajo para listado'!$AB$155:$AB$1048576,0),MATCH((CUADRO!K$5&amp;$E700),'Hoja de Trabajo para listado'!$AB$151:$BA$151,0)),0)+IFERROR(INDEX('Hoja de Trabajo para listado'!$BC$155:$CB$1048576,MATCH($A700,'Hoja de Trabajo para listado'!$BC$155:$BC$1048576,0),MATCH((CUADRO!K$5&amp;$E700),'Hoja de Trabajo para listado'!$BC$151:$CB$151,0)),0)+IFERROR(INDEX('Hoja de Trabajo para listado'!$DE$153:$DG$274,MATCH($A700,'Hoja de Trabajo para listado'!$DE$153:$DE$1048576,0),MATCH((CUADRO!K$5&amp;$E700),'Hoja de Trabajo para listado'!$DE$151:$DG$151,0)),0)+IFERROR(INDEX('Hoja de Trabajo para listado'!$CD$155:$DC$1048576,MATCH($A700,'Hoja de Trabajo para listado'!$CD$155:$CD$1048576,0),MATCH((CUADRO!K$5&amp;$E700),'Hoja de Trabajo para listado'!$CD$151:$DC$151,0)),0)</f>
        <v>0</v>
      </c>
      <c r="L700" s="314">
        <f ca="1">+IFERROR(INDEX('Hoja de Trabajo para listado'!$A$155:$Z$1048576,MATCH($A700,'Hoja de Trabajo para listado'!$A$155:$A$1048576,0),MATCH((CUADRO!L$5&amp;$E700),'Hoja de Trabajo para listado'!$A$151:$Z$151,0)),0)+IFERROR(INDEX('Hoja de Trabajo para listado'!$AB$155:$BA$1048576,MATCH($A700,'Hoja de Trabajo para listado'!$AB$155:$AB$1048576,0),MATCH((CUADRO!L$5&amp;$E700),'Hoja de Trabajo para listado'!$AB$151:$BA$151,0)),0)+IFERROR(INDEX('Hoja de Trabajo para listado'!$BC$155:$CB$1048576,MATCH($A700,'Hoja de Trabajo para listado'!$BC$155:$BC$1048576,0),MATCH((CUADRO!L$5&amp;$E700),'Hoja de Trabajo para listado'!$BC$151:$CB$151,0)),0)+IFERROR(INDEX('Hoja de Trabajo para listado'!$DE$153:$DG$274,MATCH($A700,'Hoja de Trabajo para listado'!$DE$153:$DE$1048576,0),MATCH((CUADRO!L$5&amp;$E700),'Hoja de Trabajo para listado'!$DE$151:$DG$151,0)),0)+IFERROR(INDEX('Hoja de Trabajo para listado'!$CD$155:$DC$1048576,MATCH($A700,'Hoja de Trabajo para listado'!$CD$155:$CD$1048576,0),MATCH((CUADRO!L$5&amp;$E700),'Hoja de Trabajo para listado'!$CD$151:$DC$151,0)),0)</f>
        <v>0</v>
      </c>
      <c r="M700" s="314">
        <f ca="1">+IFERROR(INDEX('Hoja de Trabajo para listado'!$A$155:$Z$1048576,MATCH($A700,'Hoja de Trabajo para listado'!$A$155:$A$1048576,0),MATCH((CUADRO!M$5&amp;$E700),'Hoja de Trabajo para listado'!$A$151:$Z$151,0)),0)+IFERROR(INDEX('Hoja de Trabajo para listado'!$AB$155:$BA$1048576,MATCH($A700,'Hoja de Trabajo para listado'!$AB$155:$AB$1048576,0),MATCH((CUADRO!M$5&amp;$E700),'Hoja de Trabajo para listado'!$AB$151:$BA$151,0)),0)+IFERROR(INDEX('Hoja de Trabajo para listado'!$BC$155:$CB$1048576,MATCH($A700,'Hoja de Trabajo para listado'!$BC$155:$BC$1048576,0),MATCH((CUADRO!M$5&amp;$E700),'Hoja de Trabajo para listado'!$BC$151:$CB$151,0)),0)+IFERROR(INDEX('Hoja de Trabajo para listado'!$DE$153:$DG$274,MATCH($A700,'Hoja de Trabajo para listado'!$DE$153:$DE$1048576,0),MATCH((CUADRO!M$5&amp;$E700),'Hoja de Trabajo para listado'!$DE$151:$DG$151,0)),0)+IFERROR(INDEX('Hoja de Trabajo para listado'!$CD$155:$DC$1048576,MATCH($A700,'Hoja de Trabajo para listado'!$CD$155:$CD$1048576,0),MATCH((CUADRO!M$5&amp;$E700),'Hoja de Trabajo para listado'!$CD$151:$DC$151,0)),0)</f>
        <v>0</v>
      </c>
      <c r="N700" s="314">
        <f ca="1">+IFERROR(INDEX('Hoja de Trabajo para listado'!$A$155:$Z$1048576,MATCH($A700,'Hoja de Trabajo para listado'!$A$155:$A$1048576,0),MATCH((CUADRO!N$5&amp;$E700),'Hoja de Trabajo para listado'!$A$151:$Z$151,0)),0)+IFERROR(INDEX('Hoja de Trabajo para listado'!$AB$155:$BA$1048576,MATCH($A700,'Hoja de Trabajo para listado'!$AB$155:$AB$1048576,0),MATCH((CUADRO!N$5&amp;$E700),'Hoja de Trabajo para listado'!$AB$151:$BA$151,0)),0)+IFERROR(INDEX('Hoja de Trabajo para listado'!$BC$155:$CB$1048576,MATCH($A700,'Hoja de Trabajo para listado'!$BC$155:$BC$1048576,0),MATCH((CUADRO!N$5&amp;$E700),'Hoja de Trabajo para listado'!$BC$151:$CB$151,0)),0)+IFERROR(INDEX('Hoja de Trabajo para listado'!$DE$153:$DG$274,MATCH($A700,'Hoja de Trabajo para listado'!$DE$153:$DE$1048576,0),MATCH((CUADRO!N$5&amp;$E700),'Hoja de Trabajo para listado'!$DE$151:$DG$151,0)),0)+IFERROR(INDEX('Hoja de Trabajo para listado'!$CD$155:$DC$1048576,MATCH($A700,'Hoja de Trabajo para listado'!$CD$155:$CD$1048576,0),MATCH((CUADRO!N$5&amp;$E700),'Hoja de Trabajo para listado'!$CD$151:$DC$151,0)),0)</f>
        <v>0</v>
      </c>
      <c r="O700" s="314">
        <f ca="1">+IFERROR(INDEX('Hoja de Trabajo para listado'!$A$155:$Z$1048576,MATCH($A700,'Hoja de Trabajo para listado'!$A$155:$A$1048576,0),MATCH((CUADRO!O$5&amp;$E700),'Hoja de Trabajo para listado'!$A$151:$Z$151,0)),0)+IFERROR(INDEX('Hoja de Trabajo para listado'!$AB$155:$BA$1048576,MATCH($A700,'Hoja de Trabajo para listado'!$AB$155:$AB$1048576,0),MATCH((CUADRO!O$5&amp;$E700),'Hoja de Trabajo para listado'!$AB$151:$BA$151,0)),0)+IFERROR(INDEX('Hoja de Trabajo para listado'!$BC$155:$CB$1048576,MATCH($A700,'Hoja de Trabajo para listado'!$BC$155:$BC$1048576,0),MATCH((CUADRO!O$5&amp;$E700),'Hoja de Trabajo para listado'!$BC$151:$CB$151,0)),0)+IFERROR(INDEX('Hoja de Trabajo para listado'!$DE$153:$DG$274,MATCH($A700,'Hoja de Trabajo para listado'!$DE$153:$DE$1048576,0),MATCH((CUADRO!O$5&amp;$E700),'Hoja de Trabajo para listado'!$DE$151:$DG$151,0)),0)+IFERROR(INDEX('Hoja de Trabajo para listado'!$CD$155:$DC$1048576,MATCH($A700,'Hoja de Trabajo para listado'!$CD$155:$CD$1048576,0),MATCH((CUADRO!O$5&amp;$E700),'Hoja de Trabajo para listado'!$CD$151:$DC$151,0)),0)</f>
        <v>0</v>
      </c>
      <c r="P700" s="314">
        <f ca="1">+IFERROR(INDEX('Hoja de Trabajo para listado'!$A$155:$Z$1048576,MATCH($A700,'Hoja de Trabajo para listado'!$A$155:$A$1048576,0),MATCH((CUADRO!P$5&amp;$E700),'Hoja de Trabajo para listado'!$A$151:$Z$151,0)),0)+IFERROR(INDEX('Hoja de Trabajo para listado'!$AB$155:$BA$1048576,MATCH($A700,'Hoja de Trabajo para listado'!$AB$155:$AB$1048576,0),MATCH((CUADRO!P$5&amp;$E700),'Hoja de Trabajo para listado'!$AB$151:$BA$151,0)),0)+IFERROR(INDEX('Hoja de Trabajo para listado'!$BC$155:$CB$1048576,MATCH($A700,'Hoja de Trabajo para listado'!$BC$155:$BC$1048576,0),MATCH((CUADRO!P$5&amp;$E700),'Hoja de Trabajo para listado'!$BC$151:$CB$151,0)),0)+IFERROR(INDEX('Hoja de Trabajo para listado'!$DE$153:$DG$274,MATCH($A700,'Hoja de Trabajo para listado'!$DE$153:$DE$1048576,0),MATCH((CUADRO!P$5&amp;$E700),'Hoja de Trabajo para listado'!$DE$151:$DG$151,0)),0)+IFERROR(INDEX('Hoja de Trabajo para listado'!$CD$155:$DC$1048576,MATCH($A700,'Hoja de Trabajo para listado'!$CD$155:$CD$1048576,0),MATCH((CUADRO!P$5&amp;$E700),'Hoja de Trabajo para listado'!$CD$151:$DC$151,0)),0)</f>
        <v>0</v>
      </c>
      <c r="Q700" s="314">
        <f ca="1">+IFERROR(INDEX('Hoja de Trabajo para listado'!$A$155:$Z$1048576,MATCH($A700,'Hoja de Trabajo para listado'!$A$155:$A$1048576,0),MATCH((CUADRO!Q$5&amp;$E700),'Hoja de Trabajo para listado'!$A$151:$Z$151,0)),0)+IFERROR(INDEX('Hoja de Trabajo para listado'!$AB$155:$BA$1048576,MATCH($A700,'Hoja de Trabajo para listado'!$AB$155:$AB$1048576,0),MATCH((CUADRO!Q$5&amp;$E700),'Hoja de Trabajo para listado'!$AB$151:$BA$151,0)),0)+IFERROR(INDEX('Hoja de Trabajo para listado'!$BC$155:$CB$1048576,MATCH($A700,'Hoja de Trabajo para listado'!$BC$155:$BC$1048576,0),MATCH((CUADRO!Q$5&amp;$E700),'Hoja de Trabajo para listado'!$BC$151:$CB$151,0)),0)+IFERROR(INDEX('Hoja de Trabajo para listado'!$DE$153:$DG$274,MATCH($A700,'Hoja de Trabajo para listado'!$DE$153:$DE$1048576,0),MATCH((CUADRO!Q$5&amp;$E700),'Hoja de Trabajo para listado'!$DE$151:$DG$151,0)),0)+IFERROR(INDEX('Hoja de Trabajo para listado'!$CD$155:$DC$1048576,MATCH($A700,'Hoja de Trabajo para listado'!$CD$155:$CD$1048576,0),MATCH((CUADRO!Q$5&amp;$E700),'Hoja de Trabajo para listado'!$CD$151:$DC$151,0)),0)</f>
        <v>0</v>
      </c>
      <c r="R700" s="314">
        <f t="shared" ca="1" si="20"/>
        <v>0</v>
      </c>
      <c r="S700" s="322"/>
      <c r="T700" s="314">
        <f ca="1">+T701</f>
        <v>0</v>
      </c>
      <c r="U700" s="313">
        <f t="shared" si="21"/>
        <v>1</v>
      </c>
      <c r="V700" s="319" t="str">
        <f>+VLOOKUP(A700,bd_lista!$A$3:$E$593,5,FALSE)</f>
        <v>Gobiernos Autonomos Municipales</v>
      </c>
      <c r="W700" s="425" t="str">
        <f>+V700</f>
        <v>Gobiernos Autonomos Municipales</v>
      </c>
    </row>
    <row r="701" spans="1:23" customFormat="1" ht="15" hidden="1" customHeight="1">
      <c r="A701" s="323">
        <v>1737</v>
      </c>
      <c r="B701" s="428"/>
      <c r="C701" s="318" t="str">
        <f>+VLOOKUP(A701,bd_lista!$A$3:$C$593,3,FALSE)</f>
        <v>Gobierno Autónomo Municipal de Concepción</v>
      </c>
      <c r="D701" s="430"/>
      <c r="E701" s="347" t="s">
        <v>1419</v>
      </c>
      <c r="F701" s="314">
        <f ca="1">+IFERROR(INDEX('Hoja de Trabajo para listado'!$A$155:$Z$1048576,MATCH($A701,'Hoja de Trabajo para listado'!$A$155:$A$1048576,0),MATCH((CUADRO!F$5&amp;$E701),'Hoja de Trabajo para listado'!$A$151:$Z$151,0)),0)+IFERROR(INDEX('Hoja de Trabajo para listado'!$AB$155:$BA$1048576,MATCH($A701,'Hoja de Trabajo para listado'!$AB$155:$AB$1048576,0),MATCH((CUADRO!F$5&amp;$E701),'Hoja de Trabajo para listado'!$AB$151:$BA$151,0)),0)+IFERROR(INDEX('Hoja de Trabajo para listado'!$BC$155:$CB$1048576,MATCH($A701,'Hoja de Trabajo para listado'!$BC$155:$BC$1048576,0),MATCH((CUADRO!F$5&amp;$E701),'Hoja de Trabajo para listado'!$BC$151:$CB$151,0)),0)+IFERROR(INDEX('Hoja de Trabajo para listado'!$DE$153:$DG$274,MATCH($A701,'Hoja de Trabajo para listado'!$DE$153:$DE$1048576,0),MATCH((CUADRO!F$5&amp;$E701),'Hoja de Trabajo para listado'!$DE$151:$DG$151,0)),0)+IFERROR(INDEX('Hoja de Trabajo para listado'!$CD$155:$DC$1048576,MATCH($A701,'Hoja de Trabajo para listado'!$CD$155:$CD$1048576,0),MATCH((CUADRO!F$5&amp;$E701),'Hoja de Trabajo para listado'!$CD$151:$DC$151,0)),0)</f>
        <v>0</v>
      </c>
      <c r="G701" s="314">
        <f ca="1">+IFERROR(INDEX('Hoja de Trabajo para listado'!$A$155:$Z$1048576,MATCH($A701,'Hoja de Trabajo para listado'!$A$155:$A$1048576,0),MATCH((CUADRO!G$5&amp;$E701),'Hoja de Trabajo para listado'!$A$151:$Z$151,0)),0)+IFERROR(INDEX('Hoja de Trabajo para listado'!$AB$155:$BA$1048576,MATCH($A701,'Hoja de Trabajo para listado'!$AB$155:$AB$1048576,0),MATCH((CUADRO!G$5&amp;$E701),'Hoja de Trabajo para listado'!$AB$151:$BA$151,0)),0)+IFERROR(INDEX('Hoja de Trabajo para listado'!$BC$155:$CB$1048576,MATCH($A701,'Hoja de Trabajo para listado'!$BC$155:$BC$1048576,0),MATCH((CUADRO!G$5&amp;$E701),'Hoja de Trabajo para listado'!$BC$151:$CB$151,0)),0)+IFERROR(INDEX('Hoja de Trabajo para listado'!$DE$153:$DG$274,MATCH($A701,'Hoja de Trabajo para listado'!$DE$153:$DE$1048576,0),MATCH((CUADRO!G$5&amp;$E701),'Hoja de Trabajo para listado'!$DE$151:$DG$151,0)),0)+IFERROR(INDEX('Hoja de Trabajo para listado'!$CD$155:$DC$1048576,MATCH($A701,'Hoja de Trabajo para listado'!$CD$155:$CD$1048576,0),MATCH((CUADRO!G$5&amp;$E701),'Hoja de Trabajo para listado'!$CD$151:$DC$151,0)),0)</f>
        <v>0</v>
      </c>
      <c r="H701" s="314">
        <f ca="1">+IFERROR(INDEX('Hoja de Trabajo para listado'!$A$155:$Z$1048576,MATCH($A701,'Hoja de Trabajo para listado'!$A$155:$A$1048576,0),MATCH((CUADRO!H$5&amp;$E701),'Hoja de Trabajo para listado'!$A$151:$Z$151,0)),0)+IFERROR(INDEX('Hoja de Trabajo para listado'!$AB$155:$BA$1048576,MATCH($A701,'Hoja de Trabajo para listado'!$AB$155:$AB$1048576,0),MATCH((CUADRO!H$5&amp;$E701),'Hoja de Trabajo para listado'!$AB$151:$BA$151,0)),0)+IFERROR(INDEX('Hoja de Trabajo para listado'!$BC$155:$CB$1048576,MATCH($A701,'Hoja de Trabajo para listado'!$BC$155:$BC$1048576,0),MATCH((CUADRO!H$5&amp;$E701),'Hoja de Trabajo para listado'!$BC$151:$CB$151,0)),0)+IFERROR(INDEX('Hoja de Trabajo para listado'!$DE$153:$DG$274,MATCH($A701,'Hoja de Trabajo para listado'!$DE$153:$DE$1048576,0),MATCH((CUADRO!H$5&amp;$E701),'Hoja de Trabajo para listado'!$DE$151:$DG$151,0)),0)+IFERROR(INDEX('Hoja de Trabajo para listado'!$CD$155:$DC$1048576,MATCH($A701,'Hoja de Trabajo para listado'!$CD$155:$CD$1048576,0),MATCH((CUADRO!H$5&amp;$E701),'Hoja de Trabajo para listado'!$CD$151:$DC$151,0)),0)</f>
        <v>0</v>
      </c>
      <c r="I701" s="314">
        <f ca="1">+IFERROR(INDEX('Hoja de Trabajo para listado'!$A$155:$Z$1048576,MATCH($A701,'Hoja de Trabajo para listado'!$A$155:$A$1048576,0),MATCH((CUADRO!I$5&amp;$E701),'Hoja de Trabajo para listado'!$A$151:$Z$151,0)),0)+IFERROR(INDEX('Hoja de Trabajo para listado'!$AB$155:$BA$1048576,MATCH($A701,'Hoja de Trabajo para listado'!$AB$155:$AB$1048576,0),MATCH((CUADRO!I$5&amp;$E701),'Hoja de Trabajo para listado'!$AB$151:$BA$151,0)),0)+IFERROR(INDEX('Hoja de Trabajo para listado'!$BC$155:$CB$1048576,MATCH($A701,'Hoja de Trabajo para listado'!$BC$155:$BC$1048576,0),MATCH((CUADRO!I$5&amp;$E701),'Hoja de Trabajo para listado'!$BC$151:$CB$151,0)),0)+IFERROR(INDEX('Hoja de Trabajo para listado'!$DE$153:$DG$274,MATCH($A701,'Hoja de Trabajo para listado'!$DE$153:$DE$1048576,0),MATCH((CUADRO!I$5&amp;$E701),'Hoja de Trabajo para listado'!$DE$151:$DG$151,0)),0)+IFERROR(INDEX('Hoja de Trabajo para listado'!$CD$155:$DC$1048576,MATCH($A701,'Hoja de Trabajo para listado'!$CD$155:$CD$1048576,0),MATCH((CUADRO!I$5&amp;$E701),'Hoja de Trabajo para listado'!$CD$151:$DC$151,0)),0)</f>
        <v>0</v>
      </c>
      <c r="J701" s="314">
        <f ca="1">+IFERROR(INDEX('Hoja de Trabajo para listado'!$A$155:$Z$1048576,MATCH($A701,'Hoja de Trabajo para listado'!$A$155:$A$1048576,0),MATCH((CUADRO!J$5&amp;$E701),'Hoja de Trabajo para listado'!$A$151:$Z$151,0)),0)+IFERROR(INDEX('Hoja de Trabajo para listado'!$AB$155:$BA$1048576,MATCH($A701,'Hoja de Trabajo para listado'!$AB$155:$AB$1048576,0),MATCH((CUADRO!J$5&amp;$E701),'Hoja de Trabajo para listado'!$AB$151:$BA$151,0)),0)+IFERROR(INDEX('Hoja de Trabajo para listado'!$BC$155:$CB$1048576,MATCH($A701,'Hoja de Trabajo para listado'!$BC$155:$BC$1048576,0),MATCH((CUADRO!J$5&amp;$E701),'Hoja de Trabajo para listado'!$BC$151:$CB$151,0)),0)+IFERROR(INDEX('Hoja de Trabajo para listado'!$DE$153:$DG$274,MATCH($A701,'Hoja de Trabajo para listado'!$DE$153:$DE$1048576,0),MATCH((CUADRO!J$5&amp;$E701),'Hoja de Trabajo para listado'!$DE$151:$DG$151,0)),0)+IFERROR(INDEX('Hoja de Trabajo para listado'!$CD$155:$DC$1048576,MATCH($A701,'Hoja de Trabajo para listado'!$CD$155:$CD$1048576,0),MATCH((CUADRO!J$5&amp;$E701),'Hoja de Trabajo para listado'!$CD$151:$DC$151,0)),0)</f>
        <v>0</v>
      </c>
      <c r="K701" s="314">
        <f ca="1">+IFERROR(INDEX('Hoja de Trabajo para listado'!$A$155:$Z$1048576,MATCH($A701,'Hoja de Trabajo para listado'!$A$155:$A$1048576,0),MATCH((CUADRO!K$5&amp;$E701),'Hoja de Trabajo para listado'!$A$151:$Z$151,0)),0)+IFERROR(INDEX('Hoja de Trabajo para listado'!$AB$155:$BA$1048576,MATCH($A701,'Hoja de Trabajo para listado'!$AB$155:$AB$1048576,0),MATCH((CUADRO!K$5&amp;$E701),'Hoja de Trabajo para listado'!$AB$151:$BA$151,0)),0)+IFERROR(INDEX('Hoja de Trabajo para listado'!$BC$155:$CB$1048576,MATCH($A701,'Hoja de Trabajo para listado'!$BC$155:$BC$1048576,0),MATCH((CUADRO!K$5&amp;$E701),'Hoja de Trabajo para listado'!$BC$151:$CB$151,0)),0)+IFERROR(INDEX('Hoja de Trabajo para listado'!$DE$153:$DG$274,MATCH($A701,'Hoja de Trabajo para listado'!$DE$153:$DE$1048576,0),MATCH((CUADRO!K$5&amp;$E701),'Hoja de Trabajo para listado'!$DE$151:$DG$151,0)),0)+IFERROR(INDEX('Hoja de Trabajo para listado'!$CD$155:$DC$1048576,MATCH($A701,'Hoja de Trabajo para listado'!$CD$155:$CD$1048576,0),MATCH((CUADRO!K$5&amp;$E701),'Hoja de Trabajo para listado'!$CD$151:$DC$151,0)),0)</f>
        <v>0</v>
      </c>
      <c r="L701" s="314">
        <f ca="1">+IFERROR(INDEX('Hoja de Trabajo para listado'!$A$155:$Z$1048576,MATCH($A701,'Hoja de Trabajo para listado'!$A$155:$A$1048576,0),MATCH((CUADRO!L$5&amp;$E701),'Hoja de Trabajo para listado'!$A$151:$Z$151,0)),0)+IFERROR(INDEX('Hoja de Trabajo para listado'!$AB$155:$BA$1048576,MATCH($A701,'Hoja de Trabajo para listado'!$AB$155:$AB$1048576,0),MATCH((CUADRO!L$5&amp;$E701),'Hoja de Trabajo para listado'!$AB$151:$BA$151,0)),0)+IFERROR(INDEX('Hoja de Trabajo para listado'!$BC$155:$CB$1048576,MATCH($A701,'Hoja de Trabajo para listado'!$BC$155:$BC$1048576,0),MATCH((CUADRO!L$5&amp;$E701),'Hoja de Trabajo para listado'!$BC$151:$CB$151,0)),0)+IFERROR(INDEX('Hoja de Trabajo para listado'!$DE$153:$DG$274,MATCH($A701,'Hoja de Trabajo para listado'!$DE$153:$DE$1048576,0),MATCH((CUADRO!L$5&amp;$E701),'Hoja de Trabajo para listado'!$DE$151:$DG$151,0)),0)+IFERROR(INDEX('Hoja de Trabajo para listado'!$CD$155:$DC$1048576,MATCH($A701,'Hoja de Trabajo para listado'!$CD$155:$CD$1048576,0),MATCH((CUADRO!L$5&amp;$E701),'Hoja de Trabajo para listado'!$CD$151:$DC$151,0)),0)</f>
        <v>0</v>
      </c>
      <c r="M701" s="314">
        <f ca="1">+IFERROR(INDEX('Hoja de Trabajo para listado'!$A$155:$Z$1048576,MATCH($A701,'Hoja de Trabajo para listado'!$A$155:$A$1048576,0),MATCH((CUADRO!M$5&amp;$E701),'Hoja de Trabajo para listado'!$A$151:$Z$151,0)),0)+IFERROR(INDEX('Hoja de Trabajo para listado'!$AB$155:$BA$1048576,MATCH($A701,'Hoja de Trabajo para listado'!$AB$155:$AB$1048576,0),MATCH((CUADRO!M$5&amp;$E701),'Hoja de Trabajo para listado'!$AB$151:$BA$151,0)),0)+IFERROR(INDEX('Hoja de Trabajo para listado'!$BC$155:$CB$1048576,MATCH($A701,'Hoja de Trabajo para listado'!$BC$155:$BC$1048576,0),MATCH((CUADRO!M$5&amp;$E701),'Hoja de Trabajo para listado'!$BC$151:$CB$151,0)),0)+IFERROR(INDEX('Hoja de Trabajo para listado'!$DE$153:$DG$274,MATCH($A701,'Hoja de Trabajo para listado'!$DE$153:$DE$1048576,0),MATCH((CUADRO!M$5&amp;$E701),'Hoja de Trabajo para listado'!$DE$151:$DG$151,0)),0)+IFERROR(INDEX('Hoja de Trabajo para listado'!$CD$155:$DC$1048576,MATCH($A701,'Hoja de Trabajo para listado'!$CD$155:$CD$1048576,0),MATCH((CUADRO!M$5&amp;$E701),'Hoja de Trabajo para listado'!$CD$151:$DC$151,0)),0)</f>
        <v>0</v>
      </c>
      <c r="N701" s="314">
        <f ca="1">+IFERROR(INDEX('Hoja de Trabajo para listado'!$A$155:$Z$1048576,MATCH($A701,'Hoja de Trabajo para listado'!$A$155:$A$1048576,0),MATCH((CUADRO!N$5&amp;$E701),'Hoja de Trabajo para listado'!$A$151:$Z$151,0)),0)+IFERROR(INDEX('Hoja de Trabajo para listado'!$AB$155:$BA$1048576,MATCH($A701,'Hoja de Trabajo para listado'!$AB$155:$AB$1048576,0),MATCH((CUADRO!N$5&amp;$E701),'Hoja de Trabajo para listado'!$AB$151:$BA$151,0)),0)+IFERROR(INDEX('Hoja de Trabajo para listado'!$BC$155:$CB$1048576,MATCH($A701,'Hoja de Trabajo para listado'!$BC$155:$BC$1048576,0),MATCH((CUADRO!N$5&amp;$E701),'Hoja de Trabajo para listado'!$BC$151:$CB$151,0)),0)+IFERROR(INDEX('Hoja de Trabajo para listado'!$DE$153:$DG$274,MATCH($A701,'Hoja de Trabajo para listado'!$DE$153:$DE$1048576,0),MATCH((CUADRO!N$5&amp;$E701),'Hoja de Trabajo para listado'!$DE$151:$DG$151,0)),0)+IFERROR(INDEX('Hoja de Trabajo para listado'!$CD$155:$DC$1048576,MATCH($A701,'Hoja de Trabajo para listado'!$CD$155:$CD$1048576,0),MATCH((CUADRO!N$5&amp;$E701),'Hoja de Trabajo para listado'!$CD$151:$DC$151,0)),0)</f>
        <v>0</v>
      </c>
      <c r="O701" s="314">
        <f ca="1">+IFERROR(INDEX('Hoja de Trabajo para listado'!$A$155:$Z$1048576,MATCH($A701,'Hoja de Trabajo para listado'!$A$155:$A$1048576,0),MATCH((CUADRO!O$5&amp;$E701),'Hoja de Trabajo para listado'!$A$151:$Z$151,0)),0)+IFERROR(INDEX('Hoja de Trabajo para listado'!$AB$155:$BA$1048576,MATCH($A701,'Hoja de Trabajo para listado'!$AB$155:$AB$1048576,0),MATCH((CUADRO!O$5&amp;$E701),'Hoja de Trabajo para listado'!$AB$151:$BA$151,0)),0)+IFERROR(INDEX('Hoja de Trabajo para listado'!$BC$155:$CB$1048576,MATCH($A701,'Hoja de Trabajo para listado'!$BC$155:$BC$1048576,0),MATCH((CUADRO!O$5&amp;$E701),'Hoja de Trabajo para listado'!$BC$151:$CB$151,0)),0)+IFERROR(INDEX('Hoja de Trabajo para listado'!$DE$153:$DG$274,MATCH($A701,'Hoja de Trabajo para listado'!$DE$153:$DE$1048576,0),MATCH((CUADRO!O$5&amp;$E701),'Hoja de Trabajo para listado'!$DE$151:$DG$151,0)),0)+IFERROR(INDEX('Hoja de Trabajo para listado'!$CD$155:$DC$1048576,MATCH($A701,'Hoja de Trabajo para listado'!$CD$155:$CD$1048576,0),MATCH((CUADRO!O$5&amp;$E701),'Hoja de Trabajo para listado'!$CD$151:$DC$151,0)),0)</f>
        <v>0</v>
      </c>
      <c r="P701" s="314">
        <f ca="1">+IFERROR(INDEX('Hoja de Trabajo para listado'!$A$155:$Z$1048576,MATCH($A701,'Hoja de Trabajo para listado'!$A$155:$A$1048576,0),MATCH((CUADRO!P$5&amp;$E701),'Hoja de Trabajo para listado'!$A$151:$Z$151,0)),0)+IFERROR(INDEX('Hoja de Trabajo para listado'!$AB$155:$BA$1048576,MATCH($A701,'Hoja de Trabajo para listado'!$AB$155:$AB$1048576,0),MATCH((CUADRO!P$5&amp;$E701),'Hoja de Trabajo para listado'!$AB$151:$BA$151,0)),0)+IFERROR(INDEX('Hoja de Trabajo para listado'!$BC$155:$CB$1048576,MATCH($A701,'Hoja de Trabajo para listado'!$BC$155:$BC$1048576,0),MATCH((CUADRO!P$5&amp;$E701),'Hoja de Trabajo para listado'!$BC$151:$CB$151,0)),0)+IFERROR(INDEX('Hoja de Trabajo para listado'!$DE$153:$DG$274,MATCH($A701,'Hoja de Trabajo para listado'!$DE$153:$DE$1048576,0),MATCH((CUADRO!P$5&amp;$E701),'Hoja de Trabajo para listado'!$DE$151:$DG$151,0)),0)+IFERROR(INDEX('Hoja de Trabajo para listado'!$CD$155:$DC$1048576,MATCH($A701,'Hoja de Trabajo para listado'!$CD$155:$CD$1048576,0),MATCH((CUADRO!P$5&amp;$E701),'Hoja de Trabajo para listado'!$CD$151:$DC$151,0)),0)</f>
        <v>0</v>
      </c>
      <c r="Q701" s="314">
        <f ca="1">+IFERROR(INDEX('Hoja de Trabajo para listado'!$A$155:$Z$1048576,MATCH($A701,'Hoja de Trabajo para listado'!$A$155:$A$1048576,0),MATCH((CUADRO!Q$5&amp;$E701),'Hoja de Trabajo para listado'!$A$151:$Z$151,0)),0)+IFERROR(INDEX('Hoja de Trabajo para listado'!$AB$155:$BA$1048576,MATCH($A701,'Hoja de Trabajo para listado'!$AB$155:$AB$1048576,0),MATCH((CUADRO!Q$5&amp;$E701),'Hoja de Trabajo para listado'!$AB$151:$BA$151,0)),0)+IFERROR(INDEX('Hoja de Trabajo para listado'!$BC$155:$CB$1048576,MATCH($A701,'Hoja de Trabajo para listado'!$BC$155:$BC$1048576,0),MATCH((CUADRO!Q$5&amp;$E701),'Hoja de Trabajo para listado'!$BC$151:$CB$151,0)),0)+IFERROR(INDEX('Hoja de Trabajo para listado'!$DE$153:$DG$274,MATCH($A701,'Hoja de Trabajo para listado'!$DE$153:$DE$1048576,0),MATCH((CUADRO!Q$5&amp;$E701),'Hoja de Trabajo para listado'!$DE$151:$DG$151,0)),0)+IFERROR(INDEX('Hoja de Trabajo para listado'!$CD$155:$DC$1048576,MATCH($A701,'Hoja de Trabajo para listado'!$CD$155:$CD$1048576,0),MATCH((CUADRO!Q$5&amp;$E701),'Hoja de Trabajo para listado'!$CD$151:$DC$151,0)),0)</f>
        <v>0</v>
      </c>
      <c r="R701" s="314">
        <f t="shared" ca="1" si="20"/>
        <v>0</v>
      </c>
      <c r="S701" s="322">
        <f ca="1">+R700+R701</f>
        <v>0</v>
      </c>
      <c r="T701" s="314">
        <f ca="1">+S701</f>
        <v>0</v>
      </c>
      <c r="U701" s="313">
        <f t="shared" si="21"/>
        <v>2</v>
      </c>
      <c r="V701" s="319" t="str">
        <f>+VLOOKUP(A701,bd_lista!$A$3:$E$593,5,FALSE)</f>
        <v>Gobiernos Autonomos Municipales</v>
      </c>
      <c r="W701" s="426"/>
    </row>
    <row r="702" spans="1:23" customFormat="1" ht="15" hidden="1" customHeight="1">
      <c r="A702" s="323">
        <v>1738</v>
      </c>
      <c r="B702" s="427">
        <f>+A702</f>
        <v>1738</v>
      </c>
      <c r="C702" s="318" t="str">
        <f>+VLOOKUP(A702,bd_lista!$A$3:$C$593,3,FALSE)</f>
        <v>Gobierno Autónomo Municipal de San Javier</v>
      </c>
      <c r="D702" s="429" t="str">
        <f>+C702</f>
        <v>Gobierno Autónomo Municipal de San Javier</v>
      </c>
      <c r="E702" s="346" t="s">
        <v>1418</v>
      </c>
      <c r="F702" s="314">
        <f ca="1">+IFERROR(INDEX('Hoja de Trabajo para listado'!$A$155:$Z$1048576,MATCH($A702,'Hoja de Trabajo para listado'!$A$155:$A$1048576,0),MATCH((CUADRO!F$5&amp;$E702),'Hoja de Trabajo para listado'!$A$151:$Z$151,0)),0)+IFERROR(INDEX('Hoja de Trabajo para listado'!$AB$155:$BA$1048576,MATCH($A702,'Hoja de Trabajo para listado'!$AB$155:$AB$1048576,0),MATCH((CUADRO!F$5&amp;$E702),'Hoja de Trabajo para listado'!$AB$151:$BA$151,0)),0)+IFERROR(INDEX('Hoja de Trabajo para listado'!$BC$155:$CB$1048576,MATCH($A702,'Hoja de Trabajo para listado'!$BC$155:$BC$1048576,0),MATCH((CUADRO!F$5&amp;$E702),'Hoja de Trabajo para listado'!$BC$151:$CB$151,0)),0)+IFERROR(INDEX('Hoja de Trabajo para listado'!$DE$153:$DG$274,MATCH($A702,'Hoja de Trabajo para listado'!$DE$153:$DE$1048576,0),MATCH((CUADRO!F$5&amp;$E702),'Hoja de Trabajo para listado'!$DE$151:$DG$151,0)),0)+IFERROR(INDEX('Hoja de Trabajo para listado'!$CD$155:$DC$1048576,MATCH($A702,'Hoja de Trabajo para listado'!$CD$155:$CD$1048576,0),MATCH((CUADRO!F$5&amp;$E702),'Hoja de Trabajo para listado'!$CD$151:$DC$151,0)),0)</f>
        <v>0</v>
      </c>
      <c r="G702" s="314">
        <f ca="1">+IFERROR(INDEX('Hoja de Trabajo para listado'!$A$155:$Z$1048576,MATCH($A702,'Hoja de Trabajo para listado'!$A$155:$A$1048576,0),MATCH((CUADRO!G$5&amp;$E702),'Hoja de Trabajo para listado'!$A$151:$Z$151,0)),0)+IFERROR(INDEX('Hoja de Trabajo para listado'!$AB$155:$BA$1048576,MATCH($A702,'Hoja de Trabajo para listado'!$AB$155:$AB$1048576,0),MATCH((CUADRO!G$5&amp;$E702),'Hoja de Trabajo para listado'!$AB$151:$BA$151,0)),0)+IFERROR(INDEX('Hoja de Trabajo para listado'!$BC$155:$CB$1048576,MATCH($A702,'Hoja de Trabajo para listado'!$BC$155:$BC$1048576,0),MATCH((CUADRO!G$5&amp;$E702),'Hoja de Trabajo para listado'!$BC$151:$CB$151,0)),0)+IFERROR(INDEX('Hoja de Trabajo para listado'!$DE$153:$DG$274,MATCH($A702,'Hoja de Trabajo para listado'!$DE$153:$DE$1048576,0),MATCH((CUADRO!G$5&amp;$E702),'Hoja de Trabajo para listado'!$DE$151:$DG$151,0)),0)+IFERROR(INDEX('Hoja de Trabajo para listado'!$CD$155:$DC$1048576,MATCH($A702,'Hoja de Trabajo para listado'!$CD$155:$CD$1048576,0),MATCH((CUADRO!G$5&amp;$E702),'Hoja de Trabajo para listado'!$CD$151:$DC$151,0)),0)</f>
        <v>0</v>
      </c>
      <c r="H702" s="314">
        <f ca="1">+IFERROR(INDEX('Hoja de Trabajo para listado'!$A$155:$Z$1048576,MATCH($A702,'Hoja de Trabajo para listado'!$A$155:$A$1048576,0),MATCH((CUADRO!H$5&amp;$E702),'Hoja de Trabajo para listado'!$A$151:$Z$151,0)),0)+IFERROR(INDEX('Hoja de Trabajo para listado'!$AB$155:$BA$1048576,MATCH($A702,'Hoja de Trabajo para listado'!$AB$155:$AB$1048576,0),MATCH((CUADRO!H$5&amp;$E702),'Hoja de Trabajo para listado'!$AB$151:$BA$151,0)),0)+IFERROR(INDEX('Hoja de Trabajo para listado'!$BC$155:$CB$1048576,MATCH($A702,'Hoja de Trabajo para listado'!$BC$155:$BC$1048576,0),MATCH((CUADRO!H$5&amp;$E702),'Hoja de Trabajo para listado'!$BC$151:$CB$151,0)),0)+IFERROR(INDEX('Hoja de Trabajo para listado'!$DE$153:$DG$274,MATCH($A702,'Hoja de Trabajo para listado'!$DE$153:$DE$1048576,0),MATCH((CUADRO!H$5&amp;$E702),'Hoja de Trabajo para listado'!$DE$151:$DG$151,0)),0)+IFERROR(INDEX('Hoja de Trabajo para listado'!$CD$155:$DC$1048576,MATCH($A702,'Hoja de Trabajo para listado'!$CD$155:$CD$1048576,0),MATCH((CUADRO!H$5&amp;$E702),'Hoja de Trabajo para listado'!$CD$151:$DC$151,0)),0)</f>
        <v>0</v>
      </c>
      <c r="I702" s="314">
        <f ca="1">+IFERROR(INDEX('Hoja de Trabajo para listado'!$A$155:$Z$1048576,MATCH($A702,'Hoja de Trabajo para listado'!$A$155:$A$1048576,0),MATCH((CUADRO!I$5&amp;$E702),'Hoja de Trabajo para listado'!$A$151:$Z$151,0)),0)+IFERROR(INDEX('Hoja de Trabajo para listado'!$AB$155:$BA$1048576,MATCH($A702,'Hoja de Trabajo para listado'!$AB$155:$AB$1048576,0),MATCH((CUADRO!I$5&amp;$E702),'Hoja de Trabajo para listado'!$AB$151:$BA$151,0)),0)+IFERROR(INDEX('Hoja de Trabajo para listado'!$BC$155:$CB$1048576,MATCH($A702,'Hoja de Trabajo para listado'!$BC$155:$BC$1048576,0),MATCH((CUADRO!I$5&amp;$E702),'Hoja de Trabajo para listado'!$BC$151:$CB$151,0)),0)+IFERROR(INDEX('Hoja de Trabajo para listado'!$DE$153:$DG$274,MATCH($A702,'Hoja de Trabajo para listado'!$DE$153:$DE$1048576,0),MATCH((CUADRO!I$5&amp;$E702),'Hoja de Trabajo para listado'!$DE$151:$DG$151,0)),0)+IFERROR(INDEX('Hoja de Trabajo para listado'!$CD$155:$DC$1048576,MATCH($A702,'Hoja de Trabajo para listado'!$CD$155:$CD$1048576,0),MATCH((CUADRO!I$5&amp;$E702),'Hoja de Trabajo para listado'!$CD$151:$DC$151,0)),0)</f>
        <v>0</v>
      </c>
      <c r="J702" s="314">
        <f ca="1">+IFERROR(INDEX('Hoja de Trabajo para listado'!$A$155:$Z$1048576,MATCH($A702,'Hoja de Trabajo para listado'!$A$155:$A$1048576,0),MATCH((CUADRO!J$5&amp;$E702),'Hoja de Trabajo para listado'!$A$151:$Z$151,0)),0)+IFERROR(INDEX('Hoja de Trabajo para listado'!$AB$155:$BA$1048576,MATCH($A702,'Hoja de Trabajo para listado'!$AB$155:$AB$1048576,0),MATCH((CUADRO!J$5&amp;$E702),'Hoja de Trabajo para listado'!$AB$151:$BA$151,0)),0)+IFERROR(INDEX('Hoja de Trabajo para listado'!$BC$155:$CB$1048576,MATCH($A702,'Hoja de Trabajo para listado'!$BC$155:$BC$1048576,0),MATCH((CUADRO!J$5&amp;$E702),'Hoja de Trabajo para listado'!$BC$151:$CB$151,0)),0)+IFERROR(INDEX('Hoja de Trabajo para listado'!$DE$153:$DG$274,MATCH($A702,'Hoja de Trabajo para listado'!$DE$153:$DE$1048576,0),MATCH((CUADRO!J$5&amp;$E702),'Hoja de Trabajo para listado'!$DE$151:$DG$151,0)),0)+IFERROR(INDEX('Hoja de Trabajo para listado'!$CD$155:$DC$1048576,MATCH($A702,'Hoja de Trabajo para listado'!$CD$155:$CD$1048576,0),MATCH((CUADRO!J$5&amp;$E702),'Hoja de Trabajo para listado'!$CD$151:$DC$151,0)),0)</f>
        <v>0</v>
      </c>
      <c r="K702" s="314">
        <f ca="1">+IFERROR(INDEX('Hoja de Trabajo para listado'!$A$155:$Z$1048576,MATCH($A702,'Hoja de Trabajo para listado'!$A$155:$A$1048576,0),MATCH((CUADRO!K$5&amp;$E702),'Hoja de Trabajo para listado'!$A$151:$Z$151,0)),0)+IFERROR(INDEX('Hoja de Trabajo para listado'!$AB$155:$BA$1048576,MATCH($A702,'Hoja de Trabajo para listado'!$AB$155:$AB$1048576,0),MATCH((CUADRO!K$5&amp;$E702),'Hoja de Trabajo para listado'!$AB$151:$BA$151,0)),0)+IFERROR(INDEX('Hoja de Trabajo para listado'!$BC$155:$CB$1048576,MATCH($A702,'Hoja de Trabajo para listado'!$BC$155:$BC$1048576,0),MATCH((CUADRO!K$5&amp;$E702),'Hoja de Trabajo para listado'!$BC$151:$CB$151,0)),0)+IFERROR(INDEX('Hoja de Trabajo para listado'!$DE$153:$DG$274,MATCH($A702,'Hoja de Trabajo para listado'!$DE$153:$DE$1048576,0),MATCH((CUADRO!K$5&amp;$E702),'Hoja de Trabajo para listado'!$DE$151:$DG$151,0)),0)+IFERROR(INDEX('Hoja de Trabajo para listado'!$CD$155:$DC$1048576,MATCH($A702,'Hoja de Trabajo para listado'!$CD$155:$CD$1048576,0),MATCH((CUADRO!K$5&amp;$E702),'Hoja de Trabajo para listado'!$CD$151:$DC$151,0)),0)</f>
        <v>0</v>
      </c>
      <c r="L702" s="314">
        <f ca="1">+IFERROR(INDEX('Hoja de Trabajo para listado'!$A$155:$Z$1048576,MATCH($A702,'Hoja de Trabajo para listado'!$A$155:$A$1048576,0),MATCH((CUADRO!L$5&amp;$E702),'Hoja de Trabajo para listado'!$A$151:$Z$151,0)),0)+IFERROR(INDEX('Hoja de Trabajo para listado'!$AB$155:$BA$1048576,MATCH($A702,'Hoja de Trabajo para listado'!$AB$155:$AB$1048576,0),MATCH((CUADRO!L$5&amp;$E702),'Hoja de Trabajo para listado'!$AB$151:$BA$151,0)),0)+IFERROR(INDEX('Hoja de Trabajo para listado'!$BC$155:$CB$1048576,MATCH($A702,'Hoja de Trabajo para listado'!$BC$155:$BC$1048576,0),MATCH((CUADRO!L$5&amp;$E702),'Hoja de Trabajo para listado'!$BC$151:$CB$151,0)),0)+IFERROR(INDEX('Hoja de Trabajo para listado'!$DE$153:$DG$274,MATCH($A702,'Hoja de Trabajo para listado'!$DE$153:$DE$1048576,0),MATCH((CUADRO!L$5&amp;$E702),'Hoja de Trabajo para listado'!$DE$151:$DG$151,0)),0)+IFERROR(INDEX('Hoja de Trabajo para listado'!$CD$155:$DC$1048576,MATCH($A702,'Hoja de Trabajo para listado'!$CD$155:$CD$1048576,0),MATCH((CUADRO!L$5&amp;$E702),'Hoja de Trabajo para listado'!$CD$151:$DC$151,0)),0)</f>
        <v>0</v>
      </c>
      <c r="M702" s="314">
        <f ca="1">+IFERROR(INDEX('Hoja de Trabajo para listado'!$A$155:$Z$1048576,MATCH($A702,'Hoja de Trabajo para listado'!$A$155:$A$1048576,0),MATCH((CUADRO!M$5&amp;$E702),'Hoja de Trabajo para listado'!$A$151:$Z$151,0)),0)+IFERROR(INDEX('Hoja de Trabajo para listado'!$AB$155:$BA$1048576,MATCH($A702,'Hoja de Trabajo para listado'!$AB$155:$AB$1048576,0),MATCH((CUADRO!M$5&amp;$E702),'Hoja de Trabajo para listado'!$AB$151:$BA$151,0)),0)+IFERROR(INDEX('Hoja de Trabajo para listado'!$BC$155:$CB$1048576,MATCH($A702,'Hoja de Trabajo para listado'!$BC$155:$BC$1048576,0),MATCH((CUADRO!M$5&amp;$E702),'Hoja de Trabajo para listado'!$BC$151:$CB$151,0)),0)+IFERROR(INDEX('Hoja de Trabajo para listado'!$DE$153:$DG$274,MATCH($A702,'Hoja de Trabajo para listado'!$DE$153:$DE$1048576,0),MATCH((CUADRO!M$5&amp;$E702),'Hoja de Trabajo para listado'!$DE$151:$DG$151,0)),0)+IFERROR(INDEX('Hoja de Trabajo para listado'!$CD$155:$DC$1048576,MATCH($A702,'Hoja de Trabajo para listado'!$CD$155:$CD$1048576,0),MATCH((CUADRO!M$5&amp;$E702),'Hoja de Trabajo para listado'!$CD$151:$DC$151,0)),0)</f>
        <v>0</v>
      </c>
      <c r="N702" s="314">
        <f ca="1">+IFERROR(INDEX('Hoja de Trabajo para listado'!$A$155:$Z$1048576,MATCH($A702,'Hoja de Trabajo para listado'!$A$155:$A$1048576,0),MATCH((CUADRO!N$5&amp;$E702),'Hoja de Trabajo para listado'!$A$151:$Z$151,0)),0)+IFERROR(INDEX('Hoja de Trabajo para listado'!$AB$155:$BA$1048576,MATCH($A702,'Hoja de Trabajo para listado'!$AB$155:$AB$1048576,0),MATCH((CUADRO!N$5&amp;$E702),'Hoja de Trabajo para listado'!$AB$151:$BA$151,0)),0)+IFERROR(INDEX('Hoja de Trabajo para listado'!$BC$155:$CB$1048576,MATCH($A702,'Hoja de Trabajo para listado'!$BC$155:$BC$1048576,0),MATCH((CUADRO!N$5&amp;$E702),'Hoja de Trabajo para listado'!$BC$151:$CB$151,0)),0)+IFERROR(INDEX('Hoja de Trabajo para listado'!$DE$153:$DG$274,MATCH($A702,'Hoja de Trabajo para listado'!$DE$153:$DE$1048576,0),MATCH((CUADRO!N$5&amp;$E702),'Hoja de Trabajo para listado'!$DE$151:$DG$151,0)),0)+IFERROR(INDEX('Hoja de Trabajo para listado'!$CD$155:$DC$1048576,MATCH($A702,'Hoja de Trabajo para listado'!$CD$155:$CD$1048576,0),MATCH((CUADRO!N$5&amp;$E702),'Hoja de Trabajo para listado'!$CD$151:$DC$151,0)),0)</f>
        <v>0</v>
      </c>
      <c r="O702" s="314">
        <f ca="1">+IFERROR(INDEX('Hoja de Trabajo para listado'!$A$155:$Z$1048576,MATCH($A702,'Hoja de Trabajo para listado'!$A$155:$A$1048576,0),MATCH((CUADRO!O$5&amp;$E702),'Hoja de Trabajo para listado'!$A$151:$Z$151,0)),0)+IFERROR(INDEX('Hoja de Trabajo para listado'!$AB$155:$BA$1048576,MATCH($A702,'Hoja de Trabajo para listado'!$AB$155:$AB$1048576,0),MATCH((CUADRO!O$5&amp;$E702),'Hoja de Trabajo para listado'!$AB$151:$BA$151,0)),0)+IFERROR(INDEX('Hoja de Trabajo para listado'!$BC$155:$CB$1048576,MATCH($A702,'Hoja de Trabajo para listado'!$BC$155:$BC$1048576,0),MATCH((CUADRO!O$5&amp;$E702),'Hoja de Trabajo para listado'!$BC$151:$CB$151,0)),0)+IFERROR(INDEX('Hoja de Trabajo para listado'!$DE$153:$DG$274,MATCH($A702,'Hoja de Trabajo para listado'!$DE$153:$DE$1048576,0),MATCH((CUADRO!O$5&amp;$E702),'Hoja de Trabajo para listado'!$DE$151:$DG$151,0)),0)+IFERROR(INDEX('Hoja de Trabajo para listado'!$CD$155:$DC$1048576,MATCH($A702,'Hoja de Trabajo para listado'!$CD$155:$CD$1048576,0),MATCH((CUADRO!O$5&amp;$E702),'Hoja de Trabajo para listado'!$CD$151:$DC$151,0)),0)</f>
        <v>0</v>
      </c>
      <c r="P702" s="314">
        <f ca="1">+IFERROR(INDEX('Hoja de Trabajo para listado'!$A$155:$Z$1048576,MATCH($A702,'Hoja de Trabajo para listado'!$A$155:$A$1048576,0),MATCH((CUADRO!P$5&amp;$E702),'Hoja de Trabajo para listado'!$A$151:$Z$151,0)),0)+IFERROR(INDEX('Hoja de Trabajo para listado'!$AB$155:$BA$1048576,MATCH($A702,'Hoja de Trabajo para listado'!$AB$155:$AB$1048576,0),MATCH((CUADRO!P$5&amp;$E702),'Hoja de Trabajo para listado'!$AB$151:$BA$151,0)),0)+IFERROR(INDEX('Hoja de Trabajo para listado'!$BC$155:$CB$1048576,MATCH($A702,'Hoja de Trabajo para listado'!$BC$155:$BC$1048576,0),MATCH((CUADRO!P$5&amp;$E702),'Hoja de Trabajo para listado'!$BC$151:$CB$151,0)),0)+IFERROR(INDEX('Hoja de Trabajo para listado'!$DE$153:$DG$274,MATCH($A702,'Hoja de Trabajo para listado'!$DE$153:$DE$1048576,0),MATCH((CUADRO!P$5&amp;$E702),'Hoja de Trabajo para listado'!$DE$151:$DG$151,0)),0)+IFERROR(INDEX('Hoja de Trabajo para listado'!$CD$155:$DC$1048576,MATCH($A702,'Hoja de Trabajo para listado'!$CD$155:$CD$1048576,0),MATCH((CUADRO!P$5&amp;$E702),'Hoja de Trabajo para listado'!$CD$151:$DC$151,0)),0)</f>
        <v>0</v>
      </c>
      <c r="Q702" s="314">
        <f ca="1">+IFERROR(INDEX('Hoja de Trabajo para listado'!$A$155:$Z$1048576,MATCH($A702,'Hoja de Trabajo para listado'!$A$155:$A$1048576,0),MATCH((CUADRO!Q$5&amp;$E702),'Hoja de Trabajo para listado'!$A$151:$Z$151,0)),0)+IFERROR(INDEX('Hoja de Trabajo para listado'!$AB$155:$BA$1048576,MATCH($A702,'Hoja de Trabajo para listado'!$AB$155:$AB$1048576,0),MATCH((CUADRO!Q$5&amp;$E702),'Hoja de Trabajo para listado'!$AB$151:$BA$151,0)),0)+IFERROR(INDEX('Hoja de Trabajo para listado'!$BC$155:$CB$1048576,MATCH($A702,'Hoja de Trabajo para listado'!$BC$155:$BC$1048576,0),MATCH((CUADRO!Q$5&amp;$E702),'Hoja de Trabajo para listado'!$BC$151:$CB$151,0)),0)+IFERROR(INDEX('Hoja de Trabajo para listado'!$DE$153:$DG$274,MATCH($A702,'Hoja de Trabajo para listado'!$DE$153:$DE$1048576,0),MATCH((CUADRO!Q$5&amp;$E702),'Hoja de Trabajo para listado'!$DE$151:$DG$151,0)),0)+IFERROR(INDEX('Hoja de Trabajo para listado'!$CD$155:$DC$1048576,MATCH($A702,'Hoja de Trabajo para listado'!$CD$155:$CD$1048576,0),MATCH((CUADRO!Q$5&amp;$E702),'Hoja de Trabajo para listado'!$CD$151:$DC$151,0)),0)</f>
        <v>0</v>
      </c>
      <c r="R702" s="314">
        <f t="shared" ca="1" si="20"/>
        <v>0</v>
      </c>
      <c r="S702" s="322"/>
      <c r="T702" s="314">
        <f ca="1">+T703</f>
        <v>0</v>
      </c>
      <c r="U702" s="313">
        <f t="shared" si="21"/>
        <v>1</v>
      </c>
      <c r="V702" s="319" t="str">
        <f>+VLOOKUP(A702,bd_lista!$A$3:$E$593,5,FALSE)</f>
        <v>Gobiernos Autonomos Municipales</v>
      </c>
      <c r="W702" s="425" t="str">
        <f>+V702</f>
        <v>Gobiernos Autonomos Municipales</v>
      </c>
    </row>
    <row r="703" spans="1:23" customFormat="1" ht="15" hidden="1" customHeight="1">
      <c r="A703" s="323">
        <v>1738</v>
      </c>
      <c r="B703" s="428"/>
      <c r="C703" s="318" t="str">
        <f>+VLOOKUP(A703,bd_lista!$A$3:$C$593,3,FALSE)</f>
        <v>Gobierno Autónomo Municipal de San Javier</v>
      </c>
      <c r="D703" s="430"/>
      <c r="E703" s="347" t="s">
        <v>1419</v>
      </c>
      <c r="F703" s="314">
        <f ca="1">+IFERROR(INDEX('Hoja de Trabajo para listado'!$A$155:$Z$1048576,MATCH($A703,'Hoja de Trabajo para listado'!$A$155:$A$1048576,0),MATCH((CUADRO!F$5&amp;$E703),'Hoja de Trabajo para listado'!$A$151:$Z$151,0)),0)+IFERROR(INDEX('Hoja de Trabajo para listado'!$AB$155:$BA$1048576,MATCH($A703,'Hoja de Trabajo para listado'!$AB$155:$AB$1048576,0),MATCH((CUADRO!F$5&amp;$E703),'Hoja de Trabajo para listado'!$AB$151:$BA$151,0)),0)+IFERROR(INDEX('Hoja de Trabajo para listado'!$BC$155:$CB$1048576,MATCH($A703,'Hoja de Trabajo para listado'!$BC$155:$BC$1048576,0),MATCH((CUADRO!F$5&amp;$E703),'Hoja de Trabajo para listado'!$BC$151:$CB$151,0)),0)+IFERROR(INDEX('Hoja de Trabajo para listado'!$DE$153:$DG$274,MATCH($A703,'Hoja de Trabajo para listado'!$DE$153:$DE$1048576,0),MATCH((CUADRO!F$5&amp;$E703),'Hoja de Trabajo para listado'!$DE$151:$DG$151,0)),0)+IFERROR(INDEX('Hoja de Trabajo para listado'!$CD$155:$DC$1048576,MATCH($A703,'Hoja de Trabajo para listado'!$CD$155:$CD$1048576,0),MATCH((CUADRO!F$5&amp;$E703),'Hoja de Trabajo para listado'!$CD$151:$DC$151,0)),0)</f>
        <v>0</v>
      </c>
      <c r="G703" s="314">
        <f ca="1">+IFERROR(INDEX('Hoja de Trabajo para listado'!$A$155:$Z$1048576,MATCH($A703,'Hoja de Trabajo para listado'!$A$155:$A$1048576,0),MATCH((CUADRO!G$5&amp;$E703),'Hoja de Trabajo para listado'!$A$151:$Z$151,0)),0)+IFERROR(INDEX('Hoja de Trabajo para listado'!$AB$155:$BA$1048576,MATCH($A703,'Hoja de Trabajo para listado'!$AB$155:$AB$1048576,0),MATCH((CUADRO!G$5&amp;$E703),'Hoja de Trabajo para listado'!$AB$151:$BA$151,0)),0)+IFERROR(INDEX('Hoja de Trabajo para listado'!$BC$155:$CB$1048576,MATCH($A703,'Hoja de Trabajo para listado'!$BC$155:$BC$1048576,0),MATCH((CUADRO!G$5&amp;$E703),'Hoja de Trabajo para listado'!$BC$151:$CB$151,0)),0)+IFERROR(INDEX('Hoja de Trabajo para listado'!$DE$153:$DG$274,MATCH($A703,'Hoja de Trabajo para listado'!$DE$153:$DE$1048576,0),MATCH((CUADRO!G$5&amp;$E703),'Hoja de Trabajo para listado'!$DE$151:$DG$151,0)),0)+IFERROR(INDEX('Hoja de Trabajo para listado'!$CD$155:$DC$1048576,MATCH($A703,'Hoja de Trabajo para listado'!$CD$155:$CD$1048576,0),MATCH((CUADRO!G$5&amp;$E703),'Hoja de Trabajo para listado'!$CD$151:$DC$151,0)),0)</f>
        <v>0</v>
      </c>
      <c r="H703" s="314">
        <f ca="1">+IFERROR(INDEX('Hoja de Trabajo para listado'!$A$155:$Z$1048576,MATCH($A703,'Hoja de Trabajo para listado'!$A$155:$A$1048576,0),MATCH((CUADRO!H$5&amp;$E703),'Hoja de Trabajo para listado'!$A$151:$Z$151,0)),0)+IFERROR(INDEX('Hoja de Trabajo para listado'!$AB$155:$BA$1048576,MATCH($A703,'Hoja de Trabajo para listado'!$AB$155:$AB$1048576,0),MATCH((CUADRO!H$5&amp;$E703),'Hoja de Trabajo para listado'!$AB$151:$BA$151,0)),0)+IFERROR(INDEX('Hoja de Trabajo para listado'!$BC$155:$CB$1048576,MATCH($A703,'Hoja de Trabajo para listado'!$BC$155:$BC$1048576,0),MATCH((CUADRO!H$5&amp;$E703),'Hoja de Trabajo para listado'!$BC$151:$CB$151,0)),0)+IFERROR(INDEX('Hoja de Trabajo para listado'!$DE$153:$DG$274,MATCH($A703,'Hoja de Trabajo para listado'!$DE$153:$DE$1048576,0),MATCH((CUADRO!H$5&amp;$E703),'Hoja de Trabajo para listado'!$DE$151:$DG$151,0)),0)+IFERROR(INDEX('Hoja de Trabajo para listado'!$CD$155:$DC$1048576,MATCH($A703,'Hoja de Trabajo para listado'!$CD$155:$CD$1048576,0),MATCH((CUADRO!H$5&amp;$E703),'Hoja de Trabajo para listado'!$CD$151:$DC$151,0)),0)</f>
        <v>0</v>
      </c>
      <c r="I703" s="314">
        <f ca="1">+IFERROR(INDEX('Hoja de Trabajo para listado'!$A$155:$Z$1048576,MATCH($A703,'Hoja de Trabajo para listado'!$A$155:$A$1048576,0),MATCH((CUADRO!I$5&amp;$E703),'Hoja de Trabajo para listado'!$A$151:$Z$151,0)),0)+IFERROR(INDEX('Hoja de Trabajo para listado'!$AB$155:$BA$1048576,MATCH($A703,'Hoja de Trabajo para listado'!$AB$155:$AB$1048576,0),MATCH((CUADRO!I$5&amp;$E703),'Hoja de Trabajo para listado'!$AB$151:$BA$151,0)),0)+IFERROR(INDEX('Hoja de Trabajo para listado'!$BC$155:$CB$1048576,MATCH($A703,'Hoja de Trabajo para listado'!$BC$155:$BC$1048576,0),MATCH((CUADRO!I$5&amp;$E703),'Hoja de Trabajo para listado'!$BC$151:$CB$151,0)),0)+IFERROR(INDEX('Hoja de Trabajo para listado'!$DE$153:$DG$274,MATCH($A703,'Hoja de Trabajo para listado'!$DE$153:$DE$1048576,0),MATCH((CUADRO!I$5&amp;$E703),'Hoja de Trabajo para listado'!$DE$151:$DG$151,0)),0)+IFERROR(INDEX('Hoja de Trabajo para listado'!$CD$155:$DC$1048576,MATCH($A703,'Hoja de Trabajo para listado'!$CD$155:$CD$1048576,0),MATCH((CUADRO!I$5&amp;$E703),'Hoja de Trabajo para listado'!$CD$151:$DC$151,0)),0)</f>
        <v>0</v>
      </c>
      <c r="J703" s="314">
        <f ca="1">+IFERROR(INDEX('Hoja de Trabajo para listado'!$A$155:$Z$1048576,MATCH($A703,'Hoja de Trabajo para listado'!$A$155:$A$1048576,0),MATCH((CUADRO!J$5&amp;$E703),'Hoja de Trabajo para listado'!$A$151:$Z$151,0)),0)+IFERROR(INDEX('Hoja de Trabajo para listado'!$AB$155:$BA$1048576,MATCH($A703,'Hoja de Trabajo para listado'!$AB$155:$AB$1048576,0),MATCH((CUADRO!J$5&amp;$E703),'Hoja de Trabajo para listado'!$AB$151:$BA$151,0)),0)+IFERROR(INDEX('Hoja de Trabajo para listado'!$BC$155:$CB$1048576,MATCH($A703,'Hoja de Trabajo para listado'!$BC$155:$BC$1048576,0),MATCH((CUADRO!J$5&amp;$E703),'Hoja de Trabajo para listado'!$BC$151:$CB$151,0)),0)+IFERROR(INDEX('Hoja de Trabajo para listado'!$DE$153:$DG$274,MATCH($A703,'Hoja de Trabajo para listado'!$DE$153:$DE$1048576,0),MATCH((CUADRO!J$5&amp;$E703),'Hoja de Trabajo para listado'!$DE$151:$DG$151,0)),0)+IFERROR(INDEX('Hoja de Trabajo para listado'!$CD$155:$DC$1048576,MATCH($A703,'Hoja de Trabajo para listado'!$CD$155:$CD$1048576,0),MATCH((CUADRO!J$5&amp;$E703),'Hoja de Trabajo para listado'!$CD$151:$DC$151,0)),0)</f>
        <v>0</v>
      </c>
      <c r="K703" s="314">
        <f ca="1">+IFERROR(INDEX('Hoja de Trabajo para listado'!$A$155:$Z$1048576,MATCH($A703,'Hoja de Trabajo para listado'!$A$155:$A$1048576,0),MATCH((CUADRO!K$5&amp;$E703),'Hoja de Trabajo para listado'!$A$151:$Z$151,0)),0)+IFERROR(INDEX('Hoja de Trabajo para listado'!$AB$155:$BA$1048576,MATCH($A703,'Hoja de Trabajo para listado'!$AB$155:$AB$1048576,0),MATCH((CUADRO!K$5&amp;$E703),'Hoja de Trabajo para listado'!$AB$151:$BA$151,0)),0)+IFERROR(INDEX('Hoja de Trabajo para listado'!$BC$155:$CB$1048576,MATCH($A703,'Hoja de Trabajo para listado'!$BC$155:$BC$1048576,0),MATCH((CUADRO!K$5&amp;$E703),'Hoja de Trabajo para listado'!$BC$151:$CB$151,0)),0)+IFERROR(INDEX('Hoja de Trabajo para listado'!$DE$153:$DG$274,MATCH($A703,'Hoja de Trabajo para listado'!$DE$153:$DE$1048576,0),MATCH((CUADRO!K$5&amp;$E703),'Hoja de Trabajo para listado'!$DE$151:$DG$151,0)),0)+IFERROR(INDEX('Hoja de Trabajo para listado'!$CD$155:$DC$1048576,MATCH($A703,'Hoja de Trabajo para listado'!$CD$155:$CD$1048576,0),MATCH((CUADRO!K$5&amp;$E703),'Hoja de Trabajo para listado'!$CD$151:$DC$151,0)),0)</f>
        <v>0</v>
      </c>
      <c r="L703" s="314">
        <f ca="1">+IFERROR(INDEX('Hoja de Trabajo para listado'!$A$155:$Z$1048576,MATCH($A703,'Hoja de Trabajo para listado'!$A$155:$A$1048576,0),MATCH((CUADRO!L$5&amp;$E703),'Hoja de Trabajo para listado'!$A$151:$Z$151,0)),0)+IFERROR(INDEX('Hoja de Trabajo para listado'!$AB$155:$BA$1048576,MATCH($A703,'Hoja de Trabajo para listado'!$AB$155:$AB$1048576,0),MATCH((CUADRO!L$5&amp;$E703),'Hoja de Trabajo para listado'!$AB$151:$BA$151,0)),0)+IFERROR(INDEX('Hoja de Trabajo para listado'!$BC$155:$CB$1048576,MATCH($A703,'Hoja de Trabajo para listado'!$BC$155:$BC$1048576,0),MATCH((CUADRO!L$5&amp;$E703),'Hoja de Trabajo para listado'!$BC$151:$CB$151,0)),0)+IFERROR(INDEX('Hoja de Trabajo para listado'!$DE$153:$DG$274,MATCH($A703,'Hoja de Trabajo para listado'!$DE$153:$DE$1048576,0),MATCH((CUADRO!L$5&amp;$E703),'Hoja de Trabajo para listado'!$DE$151:$DG$151,0)),0)+IFERROR(INDEX('Hoja de Trabajo para listado'!$CD$155:$DC$1048576,MATCH($A703,'Hoja de Trabajo para listado'!$CD$155:$CD$1048576,0),MATCH((CUADRO!L$5&amp;$E703),'Hoja de Trabajo para listado'!$CD$151:$DC$151,0)),0)</f>
        <v>0</v>
      </c>
      <c r="M703" s="314">
        <f ca="1">+IFERROR(INDEX('Hoja de Trabajo para listado'!$A$155:$Z$1048576,MATCH($A703,'Hoja de Trabajo para listado'!$A$155:$A$1048576,0),MATCH((CUADRO!M$5&amp;$E703),'Hoja de Trabajo para listado'!$A$151:$Z$151,0)),0)+IFERROR(INDEX('Hoja de Trabajo para listado'!$AB$155:$BA$1048576,MATCH($A703,'Hoja de Trabajo para listado'!$AB$155:$AB$1048576,0),MATCH((CUADRO!M$5&amp;$E703),'Hoja de Trabajo para listado'!$AB$151:$BA$151,0)),0)+IFERROR(INDEX('Hoja de Trabajo para listado'!$BC$155:$CB$1048576,MATCH($A703,'Hoja de Trabajo para listado'!$BC$155:$BC$1048576,0),MATCH((CUADRO!M$5&amp;$E703),'Hoja de Trabajo para listado'!$BC$151:$CB$151,0)),0)+IFERROR(INDEX('Hoja de Trabajo para listado'!$DE$153:$DG$274,MATCH($A703,'Hoja de Trabajo para listado'!$DE$153:$DE$1048576,0),MATCH((CUADRO!M$5&amp;$E703),'Hoja de Trabajo para listado'!$DE$151:$DG$151,0)),0)+IFERROR(INDEX('Hoja de Trabajo para listado'!$CD$155:$DC$1048576,MATCH($A703,'Hoja de Trabajo para listado'!$CD$155:$CD$1048576,0),MATCH((CUADRO!M$5&amp;$E703),'Hoja de Trabajo para listado'!$CD$151:$DC$151,0)),0)</f>
        <v>0</v>
      </c>
      <c r="N703" s="314">
        <f ca="1">+IFERROR(INDEX('Hoja de Trabajo para listado'!$A$155:$Z$1048576,MATCH($A703,'Hoja de Trabajo para listado'!$A$155:$A$1048576,0),MATCH((CUADRO!N$5&amp;$E703),'Hoja de Trabajo para listado'!$A$151:$Z$151,0)),0)+IFERROR(INDEX('Hoja de Trabajo para listado'!$AB$155:$BA$1048576,MATCH($A703,'Hoja de Trabajo para listado'!$AB$155:$AB$1048576,0),MATCH((CUADRO!N$5&amp;$E703),'Hoja de Trabajo para listado'!$AB$151:$BA$151,0)),0)+IFERROR(INDEX('Hoja de Trabajo para listado'!$BC$155:$CB$1048576,MATCH($A703,'Hoja de Trabajo para listado'!$BC$155:$BC$1048576,0),MATCH((CUADRO!N$5&amp;$E703),'Hoja de Trabajo para listado'!$BC$151:$CB$151,0)),0)+IFERROR(INDEX('Hoja de Trabajo para listado'!$DE$153:$DG$274,MATCH($A703,'Hoja de Trabajo para listado'!$DE$153:$DE$1048576,0),MATCH((CUADRO!N$5&amp;$E703),'Hoja de Trabajo para listado'!$DE$151:$DG$151,0)),0)+IFERROR(INDEX('Hoja de Trabajo para listado'!$CD$155:$DC$1048576,MATCH($A703,'Hoja de Trabajo para listado'!$CD$155:$CD$1048576,0),MATCH((CUADRO!N$5&amp;$E703),'Hoja de Trabajo para listado'!$CD$151:$DC$151,0)),0)</f>
        <v>0</v>
      </c>
      <c r="O703" s="314">
        <f ca="1">+IFERROR(INDEX('Hoja de Trabajo para listado'!$A$155:$Z$1048576,MATCH($A703,'Hoja de Trabajo para listado'!$A$155:$A$1048576,0),MATCH((CUADRO!O$5&amp;$E703),'Hoja de Trabajo para listado'!$A$151:$Z$151,0)),0)+IFERROR(INDEX('Hoja de Trabajo para listado'!$AB$155:$BA$1048576,MATCH($A703,'Hoja de Trabajo para listado'!$AB$155:$AB$1048576,0),MATCH((CUADRO!O$5&amp;$E703),'Hoja de Trabajo para listado'!$AB$151:$BA$151,0)),0)+IFERROR(INDEX('Hoja de Trabajo para listado'!$BC$155:$CB$1048576,MATCH($A703,'Hoja de Trabajo para listado'!$BC$155:$BC$1048576,0),MATCH((CUADRO!O$5&amp;$E703),'Hoja de Trabajo para listado'!$BC$151:$CB$151,0)),0)+IFERROR(INDEX('Hoja de Trabajo para listado'!$DE$153:$DG$274,MATCH($A703,'Hoja de Trabajo para listado'!$DE$153:$DE$1048576,0),MATCH((CUADRO!O$5&amp;$E703),'Hoja de Trabajo para listado'!$DE$151:$DG$151,0)),0)+IFERROR(INDEX('Hoja de Trabajo para listado'!$CD$155:$DC$1048576,MATCH($A703,'Hoja de Trabajo para listado'!$CD$155:$CD$1048576,0),MATCH((CUADRO!O$5&amp;$E703),'Hoja de Trabajo para listado'!$CD$151:$DC$151,0)),0)</f>
        <v>0</v>
      </c>
      <c r="P703" s="314">
        <f ca="1">+IFERROR(INDEX('Hoja de Trabajo para listado'!$A$155:$Z$1048576,MATCH($A703,'Hoja de Trabajo para listado'!$A$155:$A$1048576,0),MATCH((CUADRO!P$5&amp;$E703),'Hoja de Trabajo para listado'!$A$151:$Z$151,0)),0)+IFERROR(INDEX('Hoja de Trabajo para listado'!$AB$155:$BA$1048576,MATCH($A703,'Hoja de Trabajo para listado'!$AB$155:$AB$1048576,0),MATCH((CUADRO!P$5&amp;$E703),'Hoja de Trabajo para listado'!$AB$151:$BA$151,0)),0)+IFERROR(INDEX('Hoja de Trabajo para listado'!$BC$155:$CB$1048576,MATCH($A703,'Hoja de Trabajo para listado'!$BC$155:$BC$1048576,0),MATCH((CUADRO!P$5&amp;$E703),'Hoja de Trabajo para listado'!$BC$151:$CB$151,0)),0)+IFERROR(INDEX('Hoja de Trabajo para listado'!$DE$153:$DG$274,MATCH($A703,'Hoja de Trabajo para listado'!$DE$153:$DE$1048576,0),MATCH((CUADRO!P$5&amp;$E703),'Hoja de Trabajo para listado'!$DE$151:$DG$151,0)),0)+IFERROR(INDEX('Hoja de Trabajo para listado'!$CD$155:$DC$1048576,MATCH($A703,'Hoja de Trabajo para listado'!$CD$155:$CD$1048576,0),MATCH((CUADRO!P$5&amp;$E703),'Hoja de Trabajo para listado'!$CD$151:$DC$151,0)),0)</f>
        <v>0</v>
      </c>
      <c r="Q703" s="314">
        <f ca="1">+IFERROR(INDEX('Hoja de Trabajo para listado'!$A$155:$Z$1048576,MATCH($A703,'Hoja de Trabajo para listado'!$A$155:$A$1048576,0),MATCH((CUADRO!Q$5&amp;$E703),'Hoja de Trabajo para listado'!$A$151:$Z$151,0)),0)+IFERROR(INDEX('Hoja de Trabajo para listado'!$AB$155:$BA$1048576,MATCH($A703,'Hoja de Trabajo para listado'!$AB$155:$AB$1048576,0),MATCH((CUADRO!Q$5&amp;$E703),'Hoja de Trabajo para listado'!$AB$151:$BA$151,0)),0)+IFERROR(INDEX('Hoja de Trabajo para listado'!$BC$155:$CB$1048576,MATCH($A703,'Hoja de Trabajo para listado'!$BC$155:$BC$1048576,0),MATCH((CUADRO!Q$5&amp;$E703),'Hoja de Trabajo para listado'!$BC$151:$CB$151,0)),0)+IFERROR(INDEX('Hoja de Trabajo para listado'!$DE$153:$DG$274,MATCH($A703,'Hoja de Trabajo para listado'!$DE$153:$DE$1048576,0),MATCH((CUADRO!Q$5&amp;$E703),'Hoja de Trabajo para listado'!$DE$151:$DG$151,0)),0)+IFERROR(INDEX('Hoja de Trabajo para listado'!$CD$155:$DC$1048576,MATCH($A703,'Hoja de Trabajo para listado'!$CD$155:$CD$1048576,0),MATCH((CUADRO!Q$5&amp;$E703),'Hoja de Trabajo para listado'!$CD$151:$DC$151,0)),0)</f>
        <v>0</v>
      </c>
      <c r="R703" s="314">
        <f t="shared" ca="1" si="20"/>
        <v>0</v>
      </c>
      <c r="S703" s="322">
        <f ca="1">+R702+R703</f>
        <v>0</v>
      </c>
      <c r="T703" s="314">
        <f ca="1">+S703</f>
        <v>0</v>
      </c>
      <c r="U703" s="313">
        <f t="shared" si="21"/>
        <v>2</v>
      </c>
      <c r="V703" s="319" t="str">
        <f>+VLOOKUP(A703,bd_lista!$A$3:$E$593,5,FALSE)</f>
        <v>Gobiernos Autonomos Municipales</v>
      </c>
      <c r="W703" s="426"/>
    </row>
    <row r="704" spans="1:23" customFormat="1" ht="15" hidden="1" customHeight="1">
      <c r="A704" s="323">
        <v>1739</v>
      </c>
      <c r="B704" s="427">
        <f>+A704</f>
        <v>1739</v>
      </c>
      <c r="C704" s="318" t="str">
        <f>+VLOOKUP(A704,bd_lista!$A$3:$C$593,3,FALSE)</f>
        <v>Gobierno Autónomo Municipal de San Julián</v>
      </c>
      <c r="D704" s="429" t="str">
        <f>+C704</f>
        <v>Gobierno Autónomo Municipal de San Julián</v>
      </c>
      <c r="E704" s="346" t="s">
        <v>1418</v>
      </c>
      <c r="F704" s="314">
        <f ca="1">+IFERROR(INDEX('Hoja de Trabajo para listado'!$A$155:$Z$1048576,MATCH($A704,'Hoja de Trabajo para listado'!$A$155:$A$1048576,0),MATCH((CUADRO!F$5&amp;$E704),'Hoja de Trabajo para listado'!$A$151:$Z$151,0)),0)+IFERROR(INDEX('Hoja de Trabajo para listado'!$AB$155:$BA$1048576,MATCH($A704,'Hoja de Trabajo para listado'!$AB$155:$AB$1048576,0),MATCH((CUADRO!F$5&amp;$E704),'Hoja de Trabajo para listado'!$AB$151:$BA$151,0)),0)+IFERROR(INDEX('Hoja de Trabajo para listado'!$BC$155:$CB$1048576,MATCH($A704,'Hoja de Trabajo para listado'!$BC$155:$BC$1048576,0),MATCH((CUADRO!F$5&amp;$E704),'Hoja de Trabajo para listado'!$BC$151:$CB$151,0)),0)+IFERROR(INDEX('Hoja de Trabajo para listado'!$DE$153:$DG$274,MATCH($A704,'Hoja de Trabajo para listado'!$DE$153:$DE$1048576,0),MATCH((CUADRO!F$5&amp;$E704),'Hoja de Trabajo para listado'!$DE$151:$DG$151,0)),0)+IFERROR(INDEX('Hoja de Trabajo para listado'!$CD$155:$DC$1048576,MATCH($A704,'Hoja de Trabajo para listado'!$CD$155:$CD$1048576,0),MATCH((CUADRO!F$5&amp;$E704),'Hoja de Trabajo para listado'!$CD$151:$DC$151,0)),0)</f>
        <v>0</v>
      </c>
      <c r="G704" s="314">
        <f ca="1">+IFERROR(INDEX('Hoja de Trabajo para listado'!$A$155:$Z$1048576,MATCH($A704,'Hoja de Trabajo para listado'!$A$155:$A$1048576,0),MATCH((CUADRO!G$5&amp;$E704),'Hoja de Trabajo para listado'!$A$151:$Z$151,0)),0)+IFERROR(INDEX('Hoja de Trabajo para listado'!$AB$155:$BA$1048576,MATCH($A704,'Hoja de Trabajo para listado'!$AB$155:$AB$1048576,0),MATCH((CUADRO!G$5&amp;$E704),'Hoja de Trabajo para listado'!$AB$151:$BA$151,0)),0)+IFERROR(INDEX('Hoja de Trabajo para listado'!$BC$155:$CB$1048576,MATCH($A704,'Hoja de Trabajo para listado'!$BC$155:$BC$1048576,0),MATCH((CUADRO!G$5&amp;$E704),'Hoja de Trabajo para listado'!$BC$151:$CB$151,0)),0)+IFERROR(INDEX('Hoja de Trabajo para listado'!$DE$153:$DG$274,MATCH($A704,'Hoja de Trabajo para listado'!$DE$153:$DE$1048576,0),MATCH((CUADRO!G$5&amp;$E704),'Hoja de Trabajo para listado'!$DE$151:$DG$151,0)),0)+IFERROR(INDEX('Hoja de Trabajo para listado'!$CD$155:$DC$1048576,MATCH($A704,'Hoja de Trabajo para listado'!$CD$155:$CD$1048576,0),MATCH((CUADRO!G$5&amp;$E704),'Hoja de Trabajo para listado'!$CD$151:$DC$151,0)),0)</f>
        <v>0</v>
      </c>
      <c r="H704" s="314">
        <f ca="1">+IFERROR(INDEX('Hoja de Trabajo para listado'!$A$155:$Z$1048576,MATCH($A704,'Hoja de Trabajo para listado'!$A$155:$A$1048576,0),MATCH((CUADRO!H$5&amp;$E704),'Hoja de Trabajo para listado'!$A$151:$Z$151,0)),0)+IFERROR(INDEX('Hoja de Trabajo para listado'!$AB$155:$BA$1048576,MATCH($A704,'Hoja de Trabajo para listado'!$AB$155:$AB$1048576,0),MATCH((CUADRO!H$5&amp;$E704),'Hoja de Trabajo para listado'!$AB$151:$BA$151,0)),0)+IFERROR(INDEX('Hoja de Trabajo para listado'!$BC$155:$CB$1048576,MATCH($A704,'Hoja de Trabajo para listado'!$BC$155:$BC$1048576,0),MATCH((CUADRO!H$5&amp;$E704),'Hoja de Trabajo para listado'!$BC$151:$CB$151,0)),0)+IFERROR(INDEX('Hoja de Trabajo para listado'!$DE$153:$DG$274,MATCH($A704,'Hoja de Trabajo para listado'!$DE$153:$DE$1048576,0),MATCH((CUADRO!H$5&amp;$E704),'Hoja de Trabajo para listado'!$DE$151:$DG$151,0)),0)+IFERROR(INDEX('Hoja de Trabajo para listado'!$CD$155:$DC$1048576,MATCH($A704,'Hoja de Trabajo para listado'!$CD$155:$CD$1048576,0),MATCH((CUADRO!H$5&amp;$E704),'Hoja de Trabajo para listado'!$CD$151:$DC$151,0)),0)</f>
        <v>0</v>
      </c>
      <c r="I704" s="314">
        <f ca="1">+IFERROR(INDEX('Hoja de Trabajo para listado'!$A$155:$Z$1048576,MATCH($A704,'Hoja de Trabajo para listado'!$A$155:$A$1048576,0),MATCH((CUADRO!I$5&amp;$E704),'Hoja de Trabajo para listado'!$A$151:$Z$151,0)),0)+IFERROR(INDEX('Hoja de Trabajo para listado'!$AB$155:$BA$1048576,MATCH($A704,'Hoja de Trabajo para listado'!$AB$155:$AB$1048576,0),MATCH((CUADRO!I$5&amp;$E704),'Hoja de Trabajo para listado'!$AB$151:$BA$151,0)),0)+IFERROR(INDEX('Hoja de Trabajo para listado'!$BC$155:$CB$1048576,MATCH($A704,'Hoja de Trabajo para listado'!$BC$155:$BC$1048576,0),MATCH((CUADRO!I$5&amp;$E704),'Hoja de Trabajo para listado'!$BC$151:$CB$151,0)),0)+IFERROR(INDEX('Hoja de Trabajo para listado'!$DE$153:$DG$274,MATCH($A704,'Hoja de Trabajo para listado'!$DE$153:$DE$1048576,0),MATCH((CUADRO!I$5&amp;$E704),'Hoja de Trabajo para listado'!$DE$151:$DG$151,0)),0)+IFERROR(INDEX('Hoja de Trabajo para listado'!$CD$155:$DC$1048576,MATCH($A704,'Hoja de Trabajo para listado'!$CD$155:$CD$1048576,0),MATCH((CUADRO!I$5&amp;$E704),'Hoja de Trabajo para listado'!$CD$151:$DC$151,0)),0)</f>
        <v>0</v>
      </c>
      <c r="J704" s="314">
        <f ca="1">+IFERROR(INDEX('Hoja de Trabajo para listado'!$A$155:$Z$1048576,MATCH($A704,'Hoja de Trabajo para listado'!$A$155:$A$1048576,0),MATCH((CUADRO!J$5&amp;$E704),'Hoja de Trabajo para listado'!$A$151:$Z$151,0)),0)+IFERROR(INDEX('Hoja de Trabajo para listado'!$AB$155:$BA$1048576,MATCH($A704,'Hoja de Trabajo para listado'!$AB$155:$AB$1048576,0),MATCH((CUADRO!J$5&amp;$E704),'Hoja de Trabajo para listado'!$AB$151:$BA$151,0)),0)+IFERROR(INDEX('Hoja de Trabajo para listado'!$BC$155:$CB$1048576,MATCH($A704,'Hoja de Trabajo para listado'!$BC$155:$BC$1048576,0),MATCH((CUADRO!J$5&amp;$E704),'Hoja de Trabajo para listado'!$BC$151:$CB$151,0)),0)+IFERROR(INDEX('Hoja de Trabajo para listado'!$DE$153:$DG$274,MATCH($A704,'Hoja de Trabajo para listado'!$DE$153:$DE$1048576,0),MATCH((CUADRO!J$5&amp;$E704),'Hoja de Trabajo para listado'!$DE$151:$DG$151,0)),0)+IFERROR(INDEX('Hoja de Trabajo para listado'!$CD$155:$DC$1048576,MATCH($A704,'Hoja de Trabajo para listado'!$CD$155:$CD$1048576,0),MATCH((CUADRO!J$5&amp;$E704),'Hoja de Trabajo para listado'!$CD$151:$DC$151,0)),0)</f>
        <v>0</v>
      </c>
      <c r="K704" s="314">
        <f ca="1">+IFERROR(INDEX('Hoja de Trabajo para listado'!$A$155:$Z$1048576,MATCH($A704,'Hoja de Trabajo para listado'!$A$155:$A$1048576,0),MATCH((CUADRO!K$5&amp;$E704),'Hoja de Trabajo para listado'!$A$151:$Z$151,0)),0)+IFERROR(INDEX('Hoja de Trabajo para listado'!$AB$155:$BA$1048576,MATCH($A704,'Hoja de Trabajo para listado'!$AB$155:$AB$1048576,0),MATCH((CUADRO!K$5&amp;$E704),'Hoja de Trabajo para listado'!$AB$151:$BA$151,0)),0)+IFERROR(INDEX('Hoja de Trabajo para listado'!$BC$155:$CB$1048576,MATCH($A704,'Hoja de Trabajo para listado'!$BC$155:$BC$1048576,0),MATCH((CUADRO!K$5&amp;$E704),'Hoja de Trabajo para listado'!$BC$151:$CB$151,0)),0)+IFERROR(INDEX('Hoja de Trabajo para listado'!$DE$153:$DG$274,MATCH($A704,'Hoja de Trabajo para listado'!$DE$153:$DE$1048576,0),MATCH((CUADRO!K$5&amp;$E704),'Hoja de Trabajo para listado'!$DE$151:$DG$151,0)),0)+IFERROR(INDEX('Hoja de Trabajo para listado'!$CD$155:$DC$1048576,MATCH($A704,'Hoja de Trabajo para listado'!$CD$155:$CD$1048576,0),MATCH((CUADRO!K$5&amp;$E704),'Hoja de Trabajo para listado'!$CD$151:$DC$151,0)),0)</f>
        <v>0</v>
      </c>
      <c r="L704" s="314">
        <f ca="1">+IFERROR(INDEX('Hoja de Trabajo para listado'!$A$155:$Z$1048576,MATCH($A704,'Hoja de Trabajo para listado'!$A$155:$A$1048576,0),MATCH((CUADRO!L$5&amp;$E704),'Hoja de Trabajo para listado'!$A$151:$Z$151,0)),0)+IFERROR(INDEX('Hoja de Trabajo para listado'!$AB$155:$BA$1048576,MATCH($A704,'Hoja de Trabajo para listado'!$AB$155:$AB$1048576,0),MATCH((CUADRO!L$5&amp;$E704),'Hoja de Trabajo para listado'!$AB$151:$BA$151,0)),0)+IFERROR(INDEX('Hoja de Trabajo para listado'!$BC$155:$CB$1048576,MATCH($A704,'Hoja de Trabajo para listado'!$BC$155:$BC$1048576,0),MATCH((CUADRO!L$5&amp;$E704),'Hoja de Trabajo para listado'!$BC$151:$CB$151,0)),0)+IFERROR(INDEX('Hoja de Trabajo para listado'!$DE$153:$DG$274,MATCH($A704,'Hoja de Trabajo para listado'!$DE$153:$DE$1048576,0),MATCH((CUADRO!L$5&amp;$E704),'Hoja de Trabajo para listado'!$DE$151:$DG$151,0)),0)+IFERROR(INDEX('Hoja de Trabajo para listado'!$CD$155:$DC$1048576,MATCH($A704,'Hoja de Trabajo para listado'!$CD$155:$CD$1048576,0),MATCH((CUADRO!L$5&amp;$E704),'Hoja de Trabajo para listado'!$CD$151:$DC$151,0)),0)</f>
        <v>0</v>
      </c>
      <c r="M704" s="314">
        <f ca="1">+IFERROR(INDEX('Hoja de Trabajo para listado'!$A$155:$Z$1048576,MATCH($A704,'Hoja de Trabajo para listado'!$A$155:$A$1048576,0),MATCH((CUADRO!M$5&amp;$E704),'Hoja de Trabajo para listado'!$A$151:$Z$151,0)),0)+IFERROR(INDEX('Hoja de Trabajo para listado'!$AB$155:$BA$1048576,MATCH($A704,'Hoja de Trabajo para listado'!$AB$155:$AB$1048576,0),MATCH((CUADRO!M$5&amp;$E704),'Hoja de Trabajo para listado'!$AB$151:$BA$151,0)),0)+IFERROR(INDEX('Hoja de Trabajo para listado'!$BC$155:$CB$1048576,MATCH($A704,'Hoja de Trabajo para listado'!$BC$155:$BC$1048576,0),MATCH((CUADRO!M$5&amp;$E704),'Hoja de Trabajo para listado'!$BC$151:$CB$151,0)),0)+IFERROR(INDEX('Hoja de Trabajo para listado'!$DE$153:$DG$274,MATCH($A704,'Hoja de Trabajo para listado'!$DE$153:$DE$1048576,0),MATCH((CUADRO!M$5&amp;$E704),'Hoja de Trabajo para listado'!$DE$151:$DG$151,0)),0)+IFERROR(INDEX('Hoja de Trabajo para listado'!$CD$155:$DC$1048576,MATCH($A704,'Hoja de Trabajo para listado'!$CD$155:$CD$1048576,0),MATCH((CUADRO!M$5&amp;$E704),'Hoja de Trabajo para listado'!$CD$151:$DC$151,0)),0)</f>
        <v>0</v>
      </c>
      <c r="N704" s="314">
        <f ca="1">+IFERROR(INDEX('Hoja de Trabajo para listado'!$A$155:$Z$1048576,MATCH($A704,'Hoja de Trabajo para listado'!$A$155:$A$1048576,0),MATCH((CUADRO!N$5&amp;$E704),'Hoja de Trabajo para listado'!$A$151:$Z$151,0)),0)+IFERROR(INDEX('Hoja de Trabajo para listado'!$AB$155:$BA$1048576,MATCH($A704,'Hoja de Trabajo para listado'!$AB$155:$AB$1048576,0),MATCH((CUADRO!N$5&amp;$E704),'Hoja de Trabajo para listado'!$AB$151:$BA$151,0)),0)+IFERROR(INDEX('Hoja de Trabajo para listado'!$BC$155:$CB$1048576,MATCH($A704,'Hoja de Trabajo para listado'!$BC$155:$BC$1048576,0),MATCH((CUADRO!N$5&amp;$E704),'Hoja de Trabajo para listado'!$BC$151:$CB$151,0)),0)+IFERROR(INDEX('Hoja de Trabajo para listado'!$DE$153:$DG$274,MATCH($A704,'Hoja de Trabajo para listado'!$DE$153:$DE$1048576,0),MATCH((CUADRO!N$5&amp;$E704),'Hoja de Trabajo para listado'!$DE$151:$DG$151,0)),0)+IFERROR(INDEX('Hoja de Trabajo para listado'!$CD$155:$DC$1048576,MATCH($A704,'Hoja de Trabajo para listado'!$CD$155:$CD$1048576,0),MATCH((CUADRO!N$5&amp;$E704),'Hoja de Trabajo para listado'!$CD$151:$DC$151,0)),0)</f>
        <v>0</v>
      </c>
      <c r="O704" s="314">
        <f ca="1">+IFERROR(INDEX('Hoja de Trabajo para listado'!$A$155:$Z$1048576,MATCH($A704,'Hoja de Trabajo para listado'!$A$155:$A$1048576,0),MATCH((CUADRO!O$5&amp;$E704),'Hoja de Trabajo para listado'!$A$151:$Z$151,0)),0)+IFERROR(INDEX('Hoja de Trabajo para listado'!$AB$155:$BA$1048576,MATCH($A704,'Hoja de Trabajo para listado'!$AB$155:$AB$1048576,0),MATCH((CUADRO!O$5&amp;$E704),'Hoja de Trabajo para listado'!$AB$151:$BA$151,0)),0)+IFERROR(INDEX('Hoja de Trabajo para listado'!$BC$155:$CB$1048576,MATCH($A704,'Hoja de Trabajo para listado'!$BC$155:$BC$1048576,0),MATCH((CUADRO!O$5&amp;$E704),'Hoja de Trabajo para listado'!$BC$151:$CB$151,0)),0)+IFERROR(INDEX('Hoja de Trabajo para listado'!$DE$153:$DG$274,MATCH($A704,'Hoja de Trabajo para listado'!$DE$153:$DE$1048576,0),MATCH((CUADRO!O$5&amp;$E704),'Hoja de Trabajo para listado'!$DE$151:$DG$151,0)),0)+IFERROR(INDEX('Hoja de Trabajo para listado'!$CD$155:$DC$1048576,MATCH($A704,'Hoja de Trabajo para listado'!$CD$155:$CD$1048576,0),MATCH((CUADRO!O$5&amp;$E704),'Hoja de Trabajo para listado'!$CD$151:$DC$151,0)),0)</f>
        <v>0</v>
      </c>
      <c r="P704" s="314">
        <f ca="1">+IFERROR(INDEX('Hoja de Trabajo para listado'!$A$155:$Z$1048576,MATCH($A704,'Hoja de Trabajo para listado'!$A$155:$A$1048576,0),MATCH((CUADRO!P$5&amp;$E704),'Hoja de Trabajo para listado'!$A$151:$Z$151,0)),0)+IFERROR(INDEX('Hoja de Trabajo para listado'!$AB$155:$BA$1048576,MATCH($A704,'Hoja de Trabajo para listado'!$AB$155:$AB$1048576,0),MATCH((CUADRO!P$5&amp;$E704),'Hoja de Trabajo para listado'!$AB$151:$BA$151,0)),0)+IFERROR(INDEX('Hoja de Trabajo para listado'!$BC$155:$CB$1048576,MATCH($A704,'Hoja de Trabajo para listado'!$BC$155:$BC$1048576,0),MATCH((CUADRO!P$5&amp;$E704),'Hoja de Trabajo para listado'!$BC$151:$CB$151,0)),0)+IFERROR(INDEX('Hoja de Trabajo para listado'!$DE$153:$DG$274,MATCH($A704,'Hoja de Trabajo para listado'!$DE$153:$DE$1048576,0),MATCH((CUADRO!P$5&amp;$E704),'Hoja de Trabajo para listado'!$DE$151:$DG$151,0)),0)+IFERROR(INDEX('Hoja de Trabajo para listado'!$CD$155:$DC$1048576,MATCH($A704,'Hoja de Trabajo para listado'!$CD$155:$CD$1048576,0),MATCH((CUADRO!P$5&amp;$E704),'Hoja de Trabajo para listado'!$CD$151:$DC$151,0)),0)</f>
        <v>0</v>
      </c>
      <c r="Q704" s="314">
        <f ca="1">+IFERROR(INDEX('Hoja de Trabajo para listado'!$A$155:$Z$1048576,MATCH($A704,'Hoja de Trabajo para listado'!$A$155:$A$1048576,0),MATCH((CUADRO!Q$5&amp;$E704),'Hoja de Trabajo para listado'!$A$151:$Z$151,0)),0)+IFERROR(INDEX('Hoja de Trabajo para listado'!$AB$155:$BA$1048576,MATCH($A704,'Hoja de Trabajo para listado'!$AB$155:$AB$1048576,0),MATCH((CUADRO!Q$5&amp;$E704),'Hoja de Trabajo para listado'!$AB$151:$BA$151,0)),0)+IFERROR(INDEX('Hoja de Trabajo para listado'!$BC$155:$CB$1048576,MATCH($A704,'Hoja de Trabajo para listado'!$BC$155:$BC$1048576,0),MATCH((CUADRO!Q$5&amp;$E704),'Hoja de Trabajo para listado'!$BC$151:$CB$151,0)),0)+IFERROR(INDEX('Hoja de Trabajo para listado'!$DE$153:$DG$274,MATCH($A704,'Hoja de Trabajo para listado'!$DE$153:$DE$1048576,0),MATCH((CUADRO!Q$5&amp;$E704),'Hoja de Trabajo para listado'!$DE$151:$DG$151,0)),0)+IFERROR(INDEX('Hoja de Trabajo para listado'!$CD$155:$DC$1048576,MATCH($A704,'Hoja de Trabajo para listado'!$CD$155:$CD$1048576,0),MATCH((CUADRO!Q$5&amp;$E704),'Hoja de Trabajo para listado'!$CD$151:$DC$151,0)),0)</f>
        <v>0</v>
      </c>
      <c r="R704" s="314">
        <f t="shared" ca="1" si="20"/>
        <v>0</v>
      </c>
      <c r="S704" s="322"/>
      <c r="T704" s="314">
        <f ca="1">+T705</f>
        <v>0</v>
      </c>
      <c r="U704" s="313">
        <f t="shared" si="21"/>
        <v>1</v>
      </c>
      <c r="V704" s="319" t="str">
        <f>+VLOOKUP(A704,bd_lista!$A$3:$E$593,5,FALSE)</f>
        <v>Gobiernos Autonomos Municipales</v>
      </c>
      <c r="W704" s="425" t="str">
        <f>+V704</f>
        <v>Gobiernos Autonomos Municipales</v>
      </c>
    </row>
    <row r="705" spans="1:23" customFormat="1" ht="15" hidden="1" customHeight="1">
      <c r="A705" s="323">
        <v>1739</v>
      </c>
      <c r="B705" s="428"/>
      <c r="C705" s="318" t="str">
        <f>+VLOOKUP(A705,bd_lista!$A$3:$C$593,3,FALSE)</f>
        <v>Gobierno Autónomo Municipal de San Julián</v>
      </c>
      <c r="D705" s="430"/>
      <c r="E705" s="347" t="s">
        <v>1419</v>
      </c>
      <c r="F705" s="314">
        <f ca="1">+IFERROR(INDEX('Hoja de Trabajo para listado'!$A$155:$Z$1048576,MATCH($A705,'Hoja de Trabajo para listado'!$A$155:$A$1048576,0),MATCH((CUADRO!F$5&amp;$E705),'Hoja de Trabajo para listado'!$A$151:$Z$151,0)),0)+IFERROR(INDEX('Hoja de Trabajo para listado'!$AB$155:$BA$1048576,MATCH($A705,'Hoja de Trabajo para listado'!$AB$155:$AB$1048576,0),MATCH((CUADRO!F$5&amp;$E705),'Hoja de Trabajo para listado'!$AB$151:$BA$151,0)),0)+IFERROR(INDEX('Hoja de Trabajo para listado'!$BC$155:$CB$1048576,MATCH($A705,'Hoja de Trabajo para listado'!$BC$155:$BC$1048576,0),MATCH((CUADRO!F$5&amp;$E705),'Hoja de Trabajo para listado'!$BC$151:$CB$151,0)),0)+IFERROR(INDEX('Hoja de Trabajo para listado'!$DE$153:$DG$274,MATCH($A705,'Hoja de Trabajo para listado'!$DE$153:$DE$1048576,0),MATCH((CUADRO!F$5&amp;$E705),'Hoja de Trabajo para listado'!$DE$151:$DG$151,0)),0)+IFERROR(INDEX('Hoja de Trabajo para listado'!$CD$155:$DC$1048576,MATCH($A705,'Hoja de Trabajo para listado'!$CD$155:$CD$1048576,0),MATCH((CUADRO!F$5&amp;$E705),'Hoja de Trabajo para listado'!$CD$151:$DC$151,0)),0)</f>
        <v>0</v>
      </c>
      <c r="G705" s="314">
        <f ca="1">+IFERROR(INDEX('Hoja de Trabajo para listado'!$A$155:$Z$1048576,MATCH($A705,'Hoja de Trabajo para listado'!$A$155:$A$1048576,0),MATCH((CUADRO!G$5&amp;$E705),'Hoja de Trabajo para listado'!$A$151:$Z$151,0)),0)+IFERROR(INDEX('Hoja de Trabajo para listado'!$AB$155:$BA$1048576,MATCH($A705,'Hoja de Trabajo para listado'!$AB$155:$AB$1048576,0),MATCH((CUADRO!G$5&amp;$E705),'Hoja de Trabajo para listado'!$AB$151:$BA$151,0)),0)+IFERROR(INDEX('Hoja de Trabajo para listado'!$BC$155:$CB$1048576,MATCH($A705,'Hoja de Trabajo para listado'!$BC$155:$BC$1048576,0),MATCH((CUADRO!G$5&amp;$E705),'Hoja de Trabajo para listado'!$BC$151:$CB$151,0)),0)+IFERROR(INDEX('Hoja de Trabajo para listado'!$DE$153:$DG$274,MATCH($A705,'Hoja de Trabajo para listado'!$DE$153:$DE$1048576,0),MATCH((CUADRO!G$5&amp;$E705),'Hoja de Trabajo para listado'!$DE$151:$DG$151,0)),0)+IFERROR(INDEX('Hoja de Trabajo para listado'!$CD$155:$DC$1048576,MATCH($A705,'Hoja de Trabajo para listado'!$CD$155:$CD$1048576,0),MATCH((CUADRO!G$5&amp;$E705),'Hoja de Trabajo para listado'!$CD$151:$DC$151,0)),0)</f>
        <v>0</v>
      </c>
      <c r="H705" s="314">
        <f ca="1">+IFERROR(INDEX('Hoja de Trabajo para listado'!$A$155:$Z$1048576,MATCH($A705,'Hoja de Trabajo para listado'!$A$155:$A$1048576,0),MATCH((CUADRO!H$5&amp;$E705),'Hoja de Trabajo para listado'!$A$151:$Z$151,0)),0)+IFERROR(INDEX('Hoja de Trabajo para listado'!$AB$155:$BA$1048576,MATCH($A705,'Hoja de Trabajo para listado'!$AB$155:$AB$1048576,0),MATCH((CUADRO!H$5&amp;$E705),'Hoja de Trabajo para listado'!$AB$151:$BA$151,0)),0)+IFERROR(INDEX('Hoja de Trabajo para listado'!$BC$155:$CB$1048576,MATCH($A705,'Hoja de Trabajo para listado'!$BC$155:$BC$1048576,0),MATCH((CUADRO!H$5&amp;$E705),'Hoja de Trabajo para listado'!$BC$151:$CB$151,0)),0)+IFERROR(INDEX('Hoja de Trabajo para listado'!$DE$153:$DG$274,MATCH($A705,'Hoja de Trabajo para listado'!$DE$153:$DE$1048576,0),MATCH((CUADRO!H$5&amp;$E705),'Hoja de Trabajo para listado'!$DE$151:$DG$151,0)),0)+IFERROR(INDEX('Hoja de Trabajo para listado'!$CD$155:$DC$1048576,MATCH($A705,'Hoja de Trabajo para listado'!$CD$155:$CD$1048576,0),MATCH((CUADRO!H$5&amp;$E705),'Hoja de Trabajo para listado'!$CD$151:$DC$151,0)),0)</f>
        <v>0</v>
      </c>
      <c r="I705" s="314">
        <f ca="1">+IFERROR(INDEX('Hoja de Trabajo para listado'!$A$155:$Z$1048576,MATCH($A705,'Hoja de Trabajo para listado'!$A$155:$A$1048576,0),MATCH((CUADRO!I$5&amp;$E705),'Hoja de Trabajo para listado'!$A$151:$Z$151,0)),0)+IFERROR(INDEX('Hoja de Trabajo para listado'!$AB$155:$BA$1048576,MATCH($A705,'Hoja de Trabajo para listado'!$AB$155:$AB$1048576,0),MATCH((CUADRO!I$5&amp;$E705),'Hoja de Trabajo para listado'!$AB$151:$BA$151,0)),0)+IFERROR(INDEX('Hoja de Trabajo para listado'!$BC$155:$CB$1048576,MATCH($A705,'Hoja de Trabajo para listado'!$BC$155:$BC$1048576,0),MATCH((CUADRO!I$5&amp;$E705),'Hoja de Trabajo para listado'!$BC$151:$CB$151,0)),0)+IFERROR(INDEX('Hoja de Trabajo para listado'!$DE$153:$DG$274,MATCH($A705,'Hoja de Trabajo para listado'!$DE$153:$DE$1048576,0),MATCH((CUADRO!I$5&amp;$E705),'Hoja de Trabajo para listado'!$DE$151:$DG$151,0)),0)+IFERROR(INDEX('Hoja de Trabajo para listado'!$CD$155:$DC$1048576,MATCH($A705,'Hoja de Trabajo para listado'!$CD$155:$CD$1048576,0),MATCH((CUADRO!I$5&amp;$E705),'Hoja de Trabajo para listado'!$CD$151:$DC$151,0)),0)</f>
        <v>0</v>
      </c>
      <c r="J705" s="314">
        <f ca="1">+IFERROR(INDEX('Hoja de Trabajo para listado'!$A$155:$Z$1048576,MATCH($A705,'Hoja de Trabajo para listado'!$A$155:$A$1048576,0),MATCH((CUADRO!J$5&amp;$E705),'Hoja de Trabajo para listado'!$A$151:$Z$151,0)),0)+IFERROR(INDEX('Hoja de Trabajo para listado'!$AB$155:$BA$1048576,MATCH($A705,'Hoja de Trabajo para listado'!$AB$155:$AB$1048576,0),MATCH((CUADRO!J$5&amp;$E705),'Hoja de Trabajo para listado'!$AB$151:$BA$151,0)),0)+IFERROR(INDEX('Hoja de Trabajo para listado'!$BC$155:$CB$1048576,MATCH($A705,'Hoja de Trabajo para listado'!$BC$155:$BC$1048576,0),MATCH((CUADRO!J$5&amp;$E705),'Hoja de Trabajo para listado'!$BC$151:$CB$151,0)),0)+IFERROR(INDEX('Hoja de Trabajo para listado'!$DE$153:$DG$274,MATCH($A705,'Hoja de Trabajo para listado'!$DE$153:$DE$1048576,0),MATCH((CUADRO!J$5&amp;$E705),'Hoja de Trabajo para listado'!$DE$151:$DG$151,0)),0)+IFERROR(INDEX('Hoja de Trabajo para listado'!$CD$155:$DC$1048576,MATCH($A705,'Hoja de Trabajo para listado'!$CD$155:$CD$1048576,0),MATCH((CUADRO!J$5&amp;$E705),'Hoja de Trabajo para listado'!$CD$151:$DC$151,0)),0)</f>
        <v>0</v>
      </c>
      <c r="K705" s="314">
        <f ca="1">+IFERROR(INDEX('Hoja de Trabajo para listado'!$A$155:$Z$1048576,MATCH($A705,'Hoja de Trabajo para listado'!$A$155:$A$1048576,0),MATCH((CUADRO!K$5&amp;$E705),'Hoja de Trabajo para listado'!$A$151:$Z$151,0)),0)+IFERROR(INDEX('Hoja de Trabajo para listado'!$AB$155:$BA$1048576,MATCH($A705,'Hoja de Trabajo para listado'!$AB$155:$AB$1048576,0),MATCH((CUADRO!K$5&amp;$E705),'Hoja de Trabajo para listado'!$AB$151:$BA$151,0)),0)+IFERROR(INDEX('Hoja de Trabajo para listado'!$BC$155:$CB$1048576,MATCH($A705,'Hoja de Trabajo para listado'!$BC$155:$BC$1048576,0),MATCH((CUADRO!K$5&amp;$E705),'Hoja de Trabajo para listado'!$BC$151:$CB$151,0)),0)+IFERROR(INDEX('Hoja de Trabajo para listado'!$DE$153:$DG$274,MATCH($A705,'Hoja de Trabajo para listado'!$DE$153:$DE$1048576,0),MATCH((CUADRO!K$5&amp;$E705),'Hoja de Trabajo para listado'!$DE$151:$DG$151,0)),0)+IFERROR(INDEX('Hoja de Trabajo para listado'!$CD$155:$DC$1048576,MATCH($A705,'Hoja de Trabajo para listado'!$CD$155:$CD$1048576,0),MATCH((CUADRO!K$5&amp;$E705),'Hoja de Trabajo para listado'!$CD$151:$DC$151,0)),0)</f>
        <v>0</v>
      </c>
      <c r="L705" s="314">
        <f ca="1">+IFERROR(INDEX('Hoja de Trabajo para listado'!$A$155:$Z$1048576,MATCH($A705,'Hoja de Trabajo para listado'!$A$155:$A$1048576,0),MATCH((CUADRO!L$5&amp;$E705),'Hoja de Trabajo para listado'!$A$151:$Z$151,0)),0)+IFERROR(INDEX('Hoja de Trabajo para listado'!$AB$155:$BA$1048576,MATCH($A705,'Hoja de Trabajo para listado'!$AB$155:$AB$1048576,0),MATCH((CUADRO!L$5&amp;$E705),'Hoja de Trabajo para listado'!$AB$151:$BA$151,0)),0)+IFERROR(INDEX('Hoja de Trabajo para listado'!$BC$155:$CB$1048576,MATCH($A705,'Hoja de Trabajo para listado'!$BC$155:$BC$1048576,0),MATCH((CUADRO!L$5&amp;$E705),'Hoja de Trabajo para listado'!$BC$151:$CB$151,0)),0)+IFERROR(INDEX('Hoja de Trabajo para listado'!$DE$153:$DG$274,MATCH($A705,'Hoja de Trabajo para listado'!$DE$153:$DE$1048576,0),MATCH((CUADRO!L$5&amp;$E705),'Hoja de Trabajo para listado'!$DE$151:$DG$151,0)),0)+IFERROR(INDEX('Hoja de Trabajo para listado'!$CD$155:$DC$1048576,MATCH($A705,'Hoja de Trabajo para listado'!$CD$155:$CD$1048576,0),MATCH((CUADRO!L$5&amp;$E705),'Hoja de Trabajo para listado'!$CD$151:$DC$151,0)),0)</f>
        <v>0</v>
      </c>
      <c r="M705" s="314">
        <f ca="1">+IFERROR(INDEX('Hoja de Trabajo para listado'!$A$155:$Z$1048576,MATCH($A705,'Hoja de Trabajo para listado'!$A$155:$A$1048576,0),MATCH((CUADRO!M$5&amp;$E705),'Hoja de Trabajo para listado'!$A$151:$Z$151,0)),0)+IFERROR(INDEX('Hoja de Trabajo para listado'!$AB$155:$BA$1048576,MATCH($A705,'Hoja de Trabajo para listado'!$AB$155:$AB$1048576,0),MATCH((CUADRO!M$5&amp;$E705),'Hoja de Trabajo para listado'!$AB$151:$BA$151,0)),0)+IFERROR(INDEX('Hoja de Trabajo para listado'!$BC$155:$CB$1048576,MATCH($A705,'Hoja de Trabajo para listado'!$BC$155:$BC$1048576,0),MATCH((CUADRO!M$5&amp;$E705),'Hoja de Trabajo para listado'!$BC$151:$CB$151,0)),0)+IFERROR(INDEX('Hoja de Trabajo para listado'!$DE$153:$DG$274,MATCH($A705,'Hoja de Trabajo para listado'!$DE$153:$DE$1048576,0),MATCH((CUADRO!M$5&amp;$E705),'Hoja de Trabajo para listado'!$DE$151:$DG$151,0)),0)+IFERROR(INDEX('Hoja de Trabajo para listado'!$CD$155:$DC$1048576,MATCH($A705,'Hoja de Trabajo para listado'!$CD$155:$CD$1048576,0),MATCH((CUADRO!M$5&amp;$E705),'Hoja de Trabajo para listado'!$CD$151:$DC$151,0)),0)</f>
        <v>0</v>
      </c>
      <c r="N705" s="314">
        <f ca="1">+IFERROR(INDEX('Hoja de Trabajo para listado'!$A$155:$Z$1048576,MATCH($A705,'Hoja de Trabajo para listado'!$A$155:$A$1048576,0),MATCH((CUADRO!N$5&amp;$E705),'Hoja de Trabajo para listado'!$A$151:$Z$151,0)),0)+IFERROR(INDEX('Hoja de Trabajo para listado'!$AB$155:$BA$1048576,MATCH($A705,'Hoja de Trabajo para listado'!$AB$155:$AB$1048576,0),MATCH((CUADRO!N$5&amp;$E705),'Hoja de Trabajo para listado'!$AB$151:$BA$151,0)),0)+IFERROR(INDEX('Hoja de Trabajo para listado'!$BC$155:$CB$1048576,MATCH($A705,'Hoja de Trabajo para listado'!$BC$155:$BC$1048576,0),MATCH((CUADRO!N$5&amp;$E705),'Hoja de Trabajo para listado'!$BC$151:$CB$151,0)),0)+IFERROR(INDEX('Hoja de Trabajo para listado'!$DE$153:$DG$274,MATCH($A705,'Hoja de Trabajo para listado'!$DE$153:$DE$1048576,0),MATCH((CUADRO!N$5&amp;$E705),'Hoja de Trabajo para listado'!$DE$151:$DG$151,0)),0)+IFERROR(INDEX('Hoja de Trabajo para listado'!$CD$155:$DC$1048576,MATCH($A705,'Hoja de Trabajo para listado'!$CD$155:$CD$1048576,0),MATCH((CUADRO!N$5&amp;$E705),'Hoja de Trabajo para listado'!$CD$151:$DC$151,0)),0)</f>
        <v>0</v>
      </c>
      <c r="O705" s="314">
        <f ca="1">+IFERROR(INDEX('Hoja de Trabajo para listado'!$A$155:$Z$1048576,MATCH($A705,'Hoja de Trabajo para listado'!$A$155:$A$1048576,0),MATCH((CUADRO!O$5&amp;$E705),'Hoja de Trabajo para listado'!$A$151:$Z$151,0)),0)+IFERROR(INDEX('Hoja de Trabajo para listado'!$AB$155:$BA$1048576,MATCH($A705,'Hoja de Trabajo para listado'!$AB$155:$AB$1048576,0),MATCH((CUADRO!O$5&amp;$E705),'Hoja de Trabajo para listado'!$AB$151:$BA$151,0)),0)+IFERROR(INDEX('Hoja de Trabajo para listado'!$BC$155:$CB$1048576,MATCH($A705,'Hoja de Trabajo para listado'!$BC$155:$BC$1048576,0),MATCH((CUADRO!O$5&amp;$E705),'Hoja de Trabajo para listado'!$BC$151:$CB$151,0)),0)+IFERROR(INDEX('Hoja de Trabajo para listado'!$DE$153:$DG$274,MATCH($A705,'Hoja de Trabajo para listado'!$DE$153:$DE$1048576,0),MATCH((CUADRO!O$5&amp;$E705),'Hoja de Trabajo para listado'!$DE$151:$DG$151,0)),0)+IFERROR(INDEX('Hoja de Trabajo para listado'!$CD$155:$DC$1048576,MATCH($A705,'Hoja de Trabajo para listado'!$CD$155:$CD$1048576,0),MATCH((CUADRO!O$5&amp;$E705),'Hoja de Trabajo para listado'!$CD$151:$DC$151,0)),0)</f>
        <v>0</v>
      </c>
      <c r="P705" s="314">
        <f ca="1">+IFERROR(INDEX('Hoja de Trabajo para listado'!$A$155:$Z$1048576,MATCH($A705,'Hoja de Trabajo para listado'!$A$155:$A$1048576,0),MATCH((CUADRO!P$5&amp;$E705),'Hoja de Trabajo para listado'!$A$151:$Z$151,0)),0)+IFERROR(INDEX('Hoja de Trabajo para listado'!$AB$155:$BA$1048576,MATCH($A705,'Hoja de Trabajo para listado'!$AB$155:$AB$1048576,0),MATCH((CUADRO!P$5&amp;$E705),'Hoja de Trabajo para listado'!$AB$151:$BA$151,0)),0)+IFERROR(INDEX('Hoja de Trabajo para listado'!$BC$155:$CB$1048576,MATCH($A705,'Hoja de Trabajo para listado'!$BC$155:$BC$1048576,0),MATCH((CUADRO!P$5&amp;$E705),'Hoja de Trabajo para listado'!$BC$151:$CB$151,0)),0)+IFERROR(INDEX('Hoja de Trabajo para listado'!$DE$153:$DG$274,MATCH($A705,'Hoja de Trabajo para listado'!$DE$153:$DE$1048576,0),MATCH((CUADRO!P$5&amp;$E705),'Hoja de Trabajo para listado'!$DE$151:$DG$151,0)),0)+IFERROR(INDEX('Hoja de Trabajo para listado'!$CD$155:$DC$1048576,MATCH($A705,'Hoja de Trabajo para listado'!$CD$155:$CD$1048576,0),MATCH((CUADRO!P$5&amp;$E705),'Hoja de Trabajo para listado'!$CD$151:$DC$151,0)),0)</f>
        <v>0</v>
      </c>
      <c r="Q705" s="314">
        <f ca="1">+IFERROR(INDEX('Hoja de Trabajo para listado'!$A$155:$Z$1048576,MATCH($A705,'Hoja de Trabajo para listado'!$A$155:$A$1048576,0),MATCH((CUADRO!Q$5&amp;$E705),'Hoja de Trabajo para listado'!$A$151:$Z$151,0)),0)+IFERROR(INDEX('Hoja de Trabajo para listado'!$AB$155:$BA$1048576,MATCH($A705,'Hoja de Trabajo para listado'!$AB$155:$AB$1048576,0),MATCH((CUADRO!Q$5&amp;$E705),'Hoja de Trabajo para listado'!$AB$151:$BA$151,0)),0)+IFERROR(INDEX('Hoja de Trabajo para listado'!$BC$155:$CB$1048576,MATCH($A705,'Hoja de Trabajo para listado'!$BC$155:$BC$1048576,0),MATCH((CUADRO!Q$5&amp;$E705),'Hoja de Trabajo para listado'!$BC$151:$CB$151,0)),0)+IFERROR(INDEX('Hoja de Trabajo para listado'!$DE$153:$DG$274,MATCH($A705,'Hoja de Trabajo para listado'!$DE$153:$DE$1048576,0),MATCH((CUADRO!Q$5&amp;$E705),'Hoja de Trabajo para listado'!$DE$151:$DG$151,0)),0)+IFERROR(INDEX('Hoja de Trabajo para listado'!$CD$155:$DC$1048576,MATCH($A705,'Hoja de Trabajo para listado'!$CD$155:$CD$1048576,0),MATCH((CUADRO!Q$5&amp;$E705),'Hoja de Trabajo para listado'!$CD$151:$DC$151,0)),0)</f>
        <v>0</v>
      </c>
      <c r="R705" s="314">
        <f t="shared" ca="1" si="20"/>
        <v>0</v>
      </c>
      <c r="S705" s="322">
        <f ca="1">+R704+R705</f>
        <v>0</v>
      </c>
      <c r="T705" s="314">
        <f ca="1">+S705</f>
        <v>0</v>
      </c>
      <c r="U705" s="313">
        <f t="shared" si="21"/>
        <v>2</v>
      </c>
      <c r="V705" s="319" t="str">
        <f>+VLOOKUP(A705,bd_lista!$A$3:$E$593,5,FALSE)</f>
        <v>Gobiernos Autonomos Municipales</v>
      </c>
      <c r="W705" s="426"/>
    </row>
    <row r="706" spans="1:23" customFormat="1" ht="15" hidden="1" customHeight="1">
      <c r="A706" s="323">
        <v>1740</v>
      </c>
      <c r="B706" s="427">
        <f>+A706</f>
        <v>1740</v>
      </c>
      <c r="C706" s="318" t="str">
        <f>+VLOOKUP(A706,bd_lista!$A$3:$C$593,3,FALSE)</f>
        <v>Gobierno Autónomo Municipal de San Matías</v>
      </c>
      <c r="D706" s="429" t="str">
        <f>+C706</f>
        <v>Gobierno Autónomo Municipal de San Matías</v>
      </c>
      <c r="E706" s="346" t="s">
        <v>1418</v>
      </c>
      <c r="F706" s="314">
        <f ca="1">+IFERROR(INDEX('Hoja de Trabajo para listado'!$A$155:$Z$1048576,MATCH($A706,'Hoja de Trabajo para listado'!$A$155:$A$1048576,0),MATCH((CUADRO!F$5&amp;$E706),'Hoja de Trabajo para listado'!$A$151:$Z$151,0)),0)+IFERROR(INDEX('Hoja de Trabajo para listado'!$AB$155:$BA$1048576,MATCH($A706,'Hoja de Trabajo para listado'!$AB$155:$AB$1048576,0),MATCH((CUADRO!F$5&amp;$E706),'Hoja de Trabajo para listado'!$AB$151:$BA$151,0)),0)+IFERROR(INDEX('Hoja de Trabajo para listado'!$BC$155:$CB$1048576,MATCH($A706,'Hoja de Trabajo para listado'!$BC$155:$BC$1048576,0),MATCH((CUADRO!F$5&amp;$E706),'Hoja de Trabajo para listado'!$BC$151:$CB$151,0)),0)+IFERROR(INDEX('Hoja de Trabajo para listado'!$DE$153:$DG$274,MATCH($A706,'Hoja de Trabajo para listado'!$DE$153:$DE$1048576,0),MATCH((CUADRO!F$5&amp;$E706),'Hoja de Trabajo para listado'!$DE$151:$DG$151,0)),0)+IFERROR(INDEX('Hoja de Trabajo para listado'!$CD$155:$DC$1048576,MATCH($A706,'Hoja de Trabajo para listado'!$CD$155:$CD$1048576,0),MATCH((CUADRO!F$5&amp;$E706),'Hoja de Trabajo para listado'!$CD$151:$DC$151,0)),0)</f>
        <v>0</v>
      </c>
      <c r="G706" s="314">
        <f ca="1">+IFERROR(INDEX('Hoja de Trabajo para listado'!$A$155:$Z$1048576,MATCH($A706,'Hoja de Trabajo para listado'!$A$155:$A$1048576,0),MATCH((CUADRO!G$5&amp;$E706),'Hoja de Trabajo para listado'!$A$151:$Z$151,0)),0)+IFERROR(INDEX('Hoja de Trabajo para listado'!$AB$155:$BA$1048576,MATCH($A706,'Hoja de Trabajo para listado'!$AB$155:$AB$1048576,0),MATCH((CUADRO!G$5&amp;$E706),'Hoja de Trabajo para listado'!$AB$151:$BA$151,0)),0)+IFERROR(INDEX('Hoja de Trabajo para listado'!$BC$155:$CB$1048576,MATCH($A706,'Hoja de Trabajo para listado'!$BC$155:$BC$1048576,0),MATCH((CUADRO!G$5&amp;$E706),'Hoja de Trabajo para listado'!$BC$151:$CB$151,0)),0)+IFERROR(INDEX('Hoja de Trabajo para listado'!$DE$153:$DG$274,MATCH($A706,'Hoja de Trabajo para listado'!$DE$153:$DE$1048576,0),MATCH((CUADRO!G$5&amp;$E706),'Hoja de Trabajo para listado'!$DE$151:$DG$151,0)),0)+IFERROR(INDEX('Hoja de Trabajo para listado'!$CD$155:$DC$1048576,MATCH($A706,'Hoja de Trabajo para listado'!$CD$155:$CD$1048576,0),MATCH((CUADRO!G$5&amp;$E706),'Hoja de Trabajo para listado'!$CD$151:$DC$151,0)),0)</f>
        <v>0</v>
      </c>
      <c r="H706" s="314">
        <f ca="1">+IFERROR(INDEX('Hoja de Trabajo para listado'!$A$155:$Z$1048576,MATCH($A706,'Hoja de Trabajo para listado'!$A$155:$A$1048576,0),MATCH((CUADRO!H$5&amp;$E706),'Hoja de Trabajo para listado'!$A$151:$Z$151,0)),0)+IFERROR(INDEX('Hoja de Trabajo para listado'!$AB$155:$BA$1048576,MATCH($A706,'Hoja de Trabajo para listado'!$AB$155:$AB$1048576,0),MATCH((CUADRO!H$5&amp;$E706),'Hoja de Trabajo para listado'!$AB$151:$BA$151,0)),0)+IFERROR(INDEX('Hoja de Trabajo para listado'!$BC$155:$CB$1048576,MATCH($A706,'Hoja de Trabajo para listado'!$BC$155:$BC$1048576,0),MATCH((CUADRO!H$5&amp;$E706),'Hoja de Trabajo para listado'!$BC$151:$CB$151,0)),0)+IFERROR(INDEX('Hoja de Trabajo para listado'!$DE$153:$DG$274,MATCH($A706,'Hoja de Trabajo para listado'!$DE$153:$DE$1048576,0),MATCH((CUADRO!H$5&amp;$E706),'Hoja de Trabajo para listado'!$DE$151:$DG$151,0)),0)+IFERROR(INDEX('Hoja de Trabajo para listado'!$CD$155:$DC$1048576,MATCH($A706,'Hoja de Trabajo para listado'!$CD$155:$CD$1048576,0),MATCH((CUADRO!H$5&amp;$E706),'Hoja de Trabajo para listado'!$CD$151:$DC$151,0)),0)</f>
        <v>0</v>
      </c>
      <c r="I706" s="314">
        <f ca="1">+IFERROR(INDEX('Hoja de Trabajo para listado'!$A$155:$Z$1048576,MATCH($A706,'Hoja de Trabajo para listado'!$A$155:$A$1048576,0),MATCH((CUADRO!I$5&amp;$E706),'Hoja de Trabajo para listado'!$A$151:$Z$151,0)),0)+IFERROR(INDEX('Hoja de Trabajo para listado'!$AB$155:$BA$1048576,MATCH($A706,'Hoja de Trabajo para listado'!$AB$155:$AB$1048576,0),MATCH((CUADRO!I$5&amp;$E706),'Hoja de Trabajo para listado'!$AB$151:$BA$151,0)),0)+IFERROR(INDEX('Hoja de Trabajo para listado'!$BC$155:$CB$1048576,MATCH($A706,'Hoja de Trabajo para listado'!$BC$155:$BC$1048576,0),MATCH((CUADRO!I$5&amp;$E706),'Hoja de Trabajo para listado'!$BC$151:$CB$151,0)),0)+IFERROR(INDEX('Hoja de Trabajo para listado'!$DE$153:$DG$274,MATCH($A706,'Hoja de Trabajo para listado'!$DE$153:$DE$1048576,0),MATCH((CUADRO!I$5&amp;$E706),'Hoja de Trabajo para listado'!$DE$151:$DG$151,0)),0)+IFERROR(INDEX('Hoja de Trabajo para listado'!$CD$155:$DC$1048576,MATCH($A706,'Hoja de Trabajo para listado'!$CD$155:$CD$1048576,0),MATCH((CUADRO!I$5&amp;$E706),'Hoja de Trabajo para listado'!$CD$151:$DC$151,0)),0)</f>
        <v>0</v>
      </c>
      <c r="J706" s="314">
        <f ca="1">+IFERROR(INDEX('Hoja de Trabajo para listado'!$A$155:$Z$1048576,MATCH($A706,'Hoja de Trabajo para listado'!$A$155:$A$1048576,0),MATCH((CUADRO!J$5&amp;$E706),'Hoja de Trabajo para listado'!$A$151:$Z$151,0)),0)+IFERROR(INDEX('Hoja de Trabajo para listado'!$AB$155:$BA$1048576,MATCH($A706,'Hoja de Trabajo para listado'!$AB$155:$AB$1048576,0),MATCH((CUADRO!J$5&amp;$E706),'Hoja de Trabajo para listado'!$AB$151:$BA$151,0)),0)+IFERROR(INDEX('Hoja de Trabajo para listado'!$BC$155:$CB$1048576,MATCH($A706,'Hoja de Trabajo para listado'!$BC$155:$BC$1048576,0),MATCH((CUADRO!J$5&amp;$E706),'Hoja de Trabajo para listado'!$BC$151:$CB$151,0)),0)+IFERROR(INDEX('Hoja de Trabajo para listado'!$DE$153:$DG$274,MATCH($A706,'Hoja de Trabajo para listado'!$DE$153:$DE$1048576,0),MATCH((CUADRO!J$5&amp;$E706),'Hoja de Trabajo para listado'!$DE$151:$DG$151,0)),0)+IFERROR(INDEX('Hoja de Trabajo para listado'!$CD$155:$DC$1048576,MATCH($A706,'Hoja de Trabajo para listado'!$CD$155:$CD$1048576,0),MATCH((CUADRO!J$5&amp;$E706),'Hoja de Trabajo para listado'!$CD$151:$DC$151,0)),0)</f>
        <v>0</v>
      </c>
      <c r="K706" s="314">
        <f ca="1">+IFERROR(INDEX('Hoja de Trabajo para listado'!$A$155:$Z$1048576,MATCH($A706,'Hoja de Trabajo para listado'!$A$155:$A$1048576,0),MATCH((CUADRO!K$5&amp;$E706),'Hoja de Trabajo para listado'!$A$151:$Z$151,0)),0)+IFERROR(INDEX('Hoja de Trabajo para listado'!$AB$155:$BA$1048576,MATCH($A706,'Hoja de Trabajo para listado'!$AB$155:$AB$1048576,0),MATCH((CUADRO!K$5&amp;$E706),'Hoja de Trabajo para listado'!$AB$151:$BA$151,0)),0)+IFERROR(INDEX('Hoja de Trabajo para listado'!$BC$155:$CB$1048576,MATCH($A706,'Hoja de Trabajo para listado'!$BC$155:$BC$1048576,0),MATCH((CUADRO!K$5&amp;$E706),'Hoja de Trabajo para listado'!$BC$151:$CB$151,0)),0)+IFERROR(INDEX('Hoja de Trabajo para listado'!$DE$153:$DG$274,MATCH($A706,'Hoja de Trabajo para listado'!$DE$153:$DE$1048576,0),MATCH((CUADRO!K$5&amp;$E706),'Hoja de Trabajo para listado'!$DE$151:$DG$151,0)),0)+IFERROR(INDEX('Hoja de Trabajo para listado'!$CD$155:$DC$1048576,MATCH($A706,'Hoja de Trabajo para listado'!$CD$155:$CD$1048576,0),MATCH((CUADRO!K$5&amp;$E706),'Hoja de Trabajo para listado'!$CD$151:$DC$151,0)),0)</f>
        <v>0</v>
      </c>
      <c r="L706" s="314">
        <f ca="1">+IFERROR(INDEX('Hoja de Trabajo para listado'!$A$155:$Z$1048576,MATCH($A706,'Hoja de Trabajo para listado'!$A$155:$A$1048576,0),MATCH((CUADRO!L$5&amp;$E706),'Hoja de Trabajo para listado'!$A$151:$Z$151,0)),0)+IFERROR(INDEX('Hoja de Trabajo para listado'!$AB$155:$BA$1048576,MATCH($A706,'Hoja de Trabajo para listado'!$AB$155:$AB$1048576,0),MATCH((CUADRO!L$5&amp;$E706),'Hoja de Trabajo para listado'!$AB$151:$BA$151,0)),0)+IFERROR(INDEX('Hoja de Trabajo para listado'!$BC$155:$CB$1048576,MATCH($A706,'Hoja de Trabajo para listado'!$BC$155:$BC$1048576,0),MATCH((CUADRO!L$5&amp;$E706),'Hoja de Trabajo para listado'!$BC$151:$CB$151,0)),0)+IFERROR(INDEX('Hoja de Trabajo para listado'!$DE$153:$DG$274,MATCH($A706,'Hoja de Trabajo para listado'!$DE$153:$DE$1048576,0),MATCH((CUADRO!L$5&amp;$E706),'Hoja de Trabajo para listado'!$DE$151:$DG$151,0)),0)+IFERROR(INDEX('Hoja de Trabajo para listado'!$CD$155:$DC$1048576,MATCH($A706,'Hoja de Trabajo para listado'!$CD$155:$CD$1048576,0),MATCH((CUADRO!L$5&amp;$E706),'Hoja de Trabajo para listado'!$CD$151:$DC$151,0)),0)</f>
        <v>0</v>
      </c>
      <c r="M706" s="314">
        <f ca="1">+IFERROR(INDEX('Hoja de Trabajo para listado'!$A$155:$Z$1048576,MATCH($A706,'Hoja de Trabajo para listado'!$A$155:$A$1048576,0),MATCH((CUADRO!M$5&amp;$E706),'Hoja de Trabajo para listado'!$A$151:$Z$151,0)),0)+IFERROR(INDEX('Hoja de Trabajo para listado'!$AB$155:$BA$1048576,MATCH($A706,'Hoja de Trabajo para listado'!$AB$155:$AB$1048576,0),MATCH((CUADRO!M$5&amp;$E706),'Hoja de Trabajo para listado'!$AB$151:$BA$151,0)),0)+IFERROR(INDEX('Hoja de Trabajo para listado'!$BC$155:$CB$1048576,MATCH($A706,'Hoja de Trabajo para listado'!$BC$155:$BC$1048576,0),MATCH((CUADRO!M$5&amp;$E706),'Hoja de Trabajo para listado'!$BC$151:$CB$151,0)),0)+IFERROR(INDEX('Hoja de Trabajo para listado'!$DE$153:$DG$274,MATCH($A706,'Hoja de Trabajo para listado'!$DE$153:$DE$1048576,0),MATCH((CUADRO!M$5&amp;$E706),'Hoja de Trabajo para listado'!$DE$151:$DG$151,0)),0)+IFERROR(INDEX('Hoja de Trabajo para listado'!$CD$155:$DC$1048576,MATCH($A706,'Hoja de Trabajo para listado'!$CD$155:$CD$1048576,0),MATCH((CUADRO!M$5&amp;$E706),'Hoja de Trabajo para listado'!$CD$151:$DC$151,0)),0)</f>
        <v>0</v>
      </c>
      <c r="N706" s="314">
        <f ca="1">+IFERROR(INDEX('Hoja de Trabajo para listado'!$A$155:$Z$1048576,MATCH($A706,'Hoja de Trabajo para listado'!$A$155:$A$1048576,0),MATCH((CUADRO!N$5&amp;$E706),'Hoja de Trabajo para listado'!$A$151:$Z$151,0)),0)+IFERROR(INDEX('Hoja de Trabajo para listado'!$AB$155:$BA$1048576,MATCH($A706,'Hoja de Trabajo para listado'!$AB$155:$AB$1048576,0),MATCH((CUADRO!N$5&amp;$E706),'Hoja de Trabajo para listado'!$AB$151:$BA$151,0)),0)+IFERROR(INDEX('Hoja de Trabajo para listado'!$BC$155:$CB$1048576,MATCH($A706,'Hoja de Trabajo para listado'!$BC$155:$BC$1048576,0),MATCH((CUADRO!N$5&amp;$E706),'Hoja de Trabajo para listado'!$BC$151:$CB$151,0)),0)+IFERROR(INDEX('Hoja de Trabajo para listado'!$DE$153:$DG$274,MATCH($A706,'Hoja de Trabajo para listado'!$DE$153:$DE$1048576,0),MATCH((CUADRO!N$5&amp;$E706),'Hoja de Trabajo para listado'!$DE$151:$DG$151,0)),0)+IFERROR(INDEX('Hoja de Trabajo para listado'!$CD$155:$DC$1048576,MATCH($A706,'Hoja de Trabajo para listado'!$CD$155:$CD$1048576,0),MATCH((CUADRO!N$5&amp;$E706),'Hoja de Trabajo para listado'!$CD$151:$DC$151,0)),0)</f>
        <v>0</v>
      </c>
      <c r="O706" s="314">
        <f ca="1">+IFERROR(INDEX('Hoja de Trabajo para listado'!$A$155:$Z$1048576,MATCH($A706,'Hoja de Trabajo para listado'!$A$155:$A$1048576,0),MATCH((CUADRO!O$5&amp;$E706),'Hoja de Trabajo para listado'!$A$151:$Z$151,0)),0)+IFERROR(INDEX('Hoja de Trabajo para listado'!$AB$155:$BA$1048576,MATCH($A706,'Hoja de Trabajo para listado'!$AB$155:$AB$1048576,0),MATCH((CUADRO!O$5&amp;$E706),'Hoja de Trabajo para listado'!$AB$151:$BA$151,0)),0)+IFERROR(INDEX('Hoja de Trabajo para listado'!$BC$155:$CB$1048576,MATCH($A706,'Hoja de Trabajo para listado'!$BC$155:$BC$1048576,0),MATCH((CUADRO!O$5&amp;$E706),'Hoja de Trabajo para listado'!$BC$151:$CB$151,0)),0)+IFERROR(INDEX('Hoja de Trabajo para listado'!$DE$153:$DG$274,MATCH($A706,'Hoja de Trabajo para listado'!$DE$153:$DE$1048576,0),MATCH((CUADRO!O$5&amp;$E706),'Hoja de Trabajo para listado'!$DE$151:$DG$151,0)),0)+IFERROR(INDEX('Hoja de Trabajo para listado'!$CD$155:$DC$1048576,MATCH($A706,'Hoja de Trabajo para listado'!$CD$155:$CD$1048576,0),MATCH((CUADRO!O$5&amp;$E706),'Hoja de Trabajo para listado'!$CD$151:$DC$151,0)),0)</f>
        <v>0</v>
      </c>
      <c r="P706" s="314">
        <f ca="1">+IFERROR(INDEX('Hoja de Trabajo para listado'!$A$155:$Z$1048576,MATCH($A706,'Hoja de Trabajo para listado'!$A$155:$A$1048576,0),MATCH((CUADRO!P$5&amp;$E706),'Hoja de Trabajo para listado'!$A$151:$Z$151,0)),0)+IFERROR(INDEX('Hoja de Trabajo para listado'!$AB$155:$BA$1048576,MATCH($A706,'Hoja de Trabajo para listado'!$AB$155:$AB$1048576,0),MATCH((CUADRO!P$5&amp;$E706),'Hoja de Trabajo para listado'!$AB$151:$BA$151,0)),0)+IFERROR(INDEX('Hoja de Trabajo para listado'!$BC$155:$CB$1048576,MATCH($A706,'Hoja de Trabajo para listado'!$BC$155:$BC$1048576,0),MATCH((CUADRO!P$5&amp;$E706),'Hoja de Trabajo para listado'!$BC$151:$CB$151,0)),0)+IFERROR(INDEX('Hoja de Trabajo para listado'!$DE$153:$DG$274,MATCH($A706,'Hoja de Trabajo para listado'!$DE$153:$DE$1048576,0),MATCH((CUADRO!P$5&amp;$E706),'Hoja de Trabajo para listado'!$DE$151:$DG$151,0)),0)+IFERROR(INDEX('Hoja de Trabajo para listado'!$CD$155:$DC$1048576,MATCH($A706,'Hoja de Trabajo para listado'!$CD$155:$CD$1048576,0),MATCH((CUADRO!P$5&amp;$E706),'Hoja de Trabajo para listado'!$CD$151:$DC$151,0)),0)</f>
        <v>0</v>
      </c>
      <c r="Q706" s="314">
        <f ca="1">+IFERROR(INDEX('Hoja de Trabajo para listado'!$A$155:$Z$1048576,MATCH($A706,'Hoja de Trabajo para listado'!$A$155:$A$1048576,0),MATCH((CUADRO!Q$5&amp;$E706),'Hoja de Trabajo para listado'!$A$151:$Z$151,0)),0)+IFERROR(INDEX('Hoja de Trabajo para listado'!$AB$155:$BA$1048576,MATCH($A706,'Hoja de Trabajo para listado'!$AB$155:$AB$1048576,0),MATCH((CUADRO!Q$5&amp;$E706),'Hoja de Trabajo para listado'!$AB$151:$BA$151,0)),0)+IFERROR(INDEX('Hoja de Trabajo para listado'!$BC$155:$CB$1048576,MATCH($A706,'Hoja de Trabajo para listado'!$BC$155:$BC$1048576,0),MATCH((CUADRO!Q$5&amp;$E706),'Hoja de Trabajo para listado'!$BC$151:$CB$151,0)),0)+IFERROR(INDEX('Hoja de Trabajo para listado'!$DE$153:$DG$274,MATCH($A706,'Hoja de Trabajo para listado'!$DE$153:$DE$1048576,0),MATCH((CUADRO!Q$5&amp;$E706),'Hoja de Trabajo para listado'!$DE$151:$DG$151,0)),0)+IFERROR(INDEX('Hoja de Trabajo para listado'!$CD$155:$DC$1048576,MATCH($A706,'Hoja de Trabajo para listado'!$CD$155:$CD$1048576,0),MATCH((CUADRO!Q$5&amp;$E706),'Hoja de Trabajo para listado'!$CD$151:$DC$151,0)),0)</f>
        <v>0</v>
      </c>
      <c r="R706" s="314">
        <f t="shared" ca="1" si="20"/>
        <v>0</v>
      </c>
      <c r="S706" s="322"/>
      <c r="T706" s="314">
        <f ca="1">+T707</f>
        <v>0</v>
      </c>
      <c r="U706" s="313">
        <f t="shared" si="21"/>
        <v>1</v>
      </c>
      <c r="V706" s="319" t="str">
        <f>+VLOOKUP(A706,bd_lista!$A$3:$E$593,5,FALSE)</f>
        <v>Gobiernos Autonomos Municipales</v>
      </c>
      <c r="W706" s="425" t="str">
        <f>+V706</f>
        <v>Gobiernos Autonomos Municipales</v>
      </c>
    </row>
    <row r="707" spans="1:23" customFormat="1" ht="15" hidden="1" customHeight="1">
      <c r="A707" s="323">
        <v>1740</v>
      </c>
      <c r="B707" s="428"/>
      <c r="C707" s="318" t="str">
        <f>+VLOOKUP(A707,bd_lista!$A$3:$C$593,3,FALSE)</f>
        <v>Gobierno Autónomo Municipal de San Matías</v>
      </c>
      <c r="D707" s="430"/>
      <c r="E707" s="347" t="s">
        <v>1419</v>
      </c>
      <c r="F707" s="314">
        <f ca="1">+IFERROR(INDEX('Hoja de Trabajo para listado'!$A$155:$Z$1048576,MATCH($A707,'Hoja de Trabajo para listado'!$A$155:$A$1048576,0),MATCH((CUADRO!F$5&amp;$E707),'Hoja de Trabajo para listado'!$A$151:$Z$151,0)),0)+IFERROR(INDEX('Hoja de Trabajo para listado'!$AB$155:$BA$1048576,MATCH($A707,'Hoja de Trabajo para listado'!$AB$155:$AB$1048576,0),MATCH((CUADRO!F$5&amp;$E707),'Hoja de Trabajo para listado'!$AB$151:$BA$151,0)),0)+IFERROR(INDEX('Hoja de Trabajo para listado'!$BC$155:$CB$1048576,MATCH($A707,'Hoja de Trabajo para listado'!$BC$155:$BC$1048576,0),MATCH((CUADRO!F$5&amp;$E707),'Hoja de Trabajo para listado'!$BC$151:$CB$151,0)),0)+IFERROR(INDEX('Hoja de Trabajo para listado'!$DE$153:$DG$274,MATCH($A707,'Hoja de Trabajo para listado'!$DE$153:$DE$1048576,0),MATCH((CUADRO!F$5&amp;$E707),'Hoja de Trabajo para listado'!$DE$151:$DG$151,0)),0)+IFERROR(INDEX('Hoja de Trabajo para listado'!$CD$155:$DC$1048576,MATCH($A707,'Hoja de Trabajo para listado'!$CD$155:$CD$1048576,0),MATCH((CUADRO!F$5&amp;$E707),'Hoja de Trabajo para listado'!$CD$151:$DC$151,0)),0)</f>
        <v>0</v>
      </c>
      <c r="G707" s="314">
        <f ca="1">+IFERROR(INDEX('Hoja de Trabajo para listado'!$A$155:$Z$1048576,MATCH($A707,'Hoja de Trabajo para listado'!$A$155:$A$1048576,0),MATCH((CUADRO!G$5&amp;$E707),'Hoja de Trabajo para listado'!$A$151:$Z$151,0)),0)+IFERROR(INDEX('Hoja de Trabajo para listado'!$AB$155:$BA$1048576,MATCH($A707,'Hoja de Trabajo para listado'!$AB$155:$AB$1048576,0),MATCH((CUADRO!G$5&amp;$E707),'Hoja de Trabajo para listado'!$AB$151:$BA$151,0)),0)+IFERROR(INDEX('Hoja de Trabajo para listado'!$BC$155:$CB$1048576,MATCH($A707,'Hoja de Trabajo para listado'!$BC$155:$BC$1048576,0),MATCH((CUADRO!G$5&amp;$E707),'Hoja de Trabajo para listado'!$BC$151:$CB$151,0)),0)+IFERROR(INDEX('Hoja de Trabajo para listado'!$DE$153:$DG$274,MATCH($A707,'Hoja de Trabajo para listado'!$DE$153:$DE$1048576,0),MATCH((CUADRO!G$5&amp;$E707),'Hoja de Trabajo para listado'!$DE$151:$DG$151,0)),0)+IFERROR(INDEX('Hoja de Trabajo para listado'!$CD$155:$DC$1048576,MATCH($A707,'Hoja de Trabajo para listado'!$CD$155:$CD$1048576,0),MATCH((CUADRO!G$5&amp;$E707),'Hoja de Trabajo para listado'!$CD$151:$DC$151,0)),0)</f>
        <v>0</v>
      </c>
      <c r="H707" s="314">
        <f ca="1">+IFERROR(INDEX('Hoja de Trabajo para listado'!$A$155:$Z$1048576,MATCH($A707,'Hoja de Trabajo para listado'!$A$155:$A$1048576,0),MATCH((CUADRO!H$5&amp;$E707),'Hoja de Trabajo para listado'!$A$151:$Z$151,0)),0)+IFERROR(INDEX('Hoja de Trabajo para listado'!$AB$155:$BA$1048576,MATCH($A707,'Hoja de Trabajo para listado'!$AB$155:$AB$1048576,0),MATCH((CUADRO!H$5&amp;$E707),'Hoja de Trabajo para listado'!$AB$151:$BA$151,0)),0)+IFERROR(INDEX('Hoja de Trabajo para listado'!$BC$155:$CB$1048576,MATCH($A707,'Hoja de Trabajo para listado'!$BC$155:$BC$1048576,0),MATCH((CUADRO!H$5&amp;$E707),'Hoja de Trabajo para listado'!$BC$151:$CB$151,0)),0)+IFERROR(INDEX('Hoja de Trabajo para listado'!$DE$153:$DG$274,MATCH($A707,'Hoja de Trabajo para listado'!$DE$153:$DE$1048576,0),MATCH((CUADRO!H$5&amp;$E707),'Hoja de Trabajo para listado'!$DE$151:$DG$151,0)),0)+IFERROR(INDEX('Hoja de Trabajo para listado'!$CD$155:$DC$1048576,MATCH($A707,'Hoja de Trabajo para listado'!$CD$155:$CD$1048576,0),MATCH((CUADRO!H$5&amp;$E707),'Hoja de Trabajo para listado'!$CD$151:$DC$151,0)),0)</f>
        <v>0</v>
      </c>
      <c r="I707" s="314">
        <f ca="1">+IFERROR(INDEX('Hoja de Trabajo para listado'!$A$155:$Z$1048576,MATCH($A707,'Hoja de Trabajo para listado'!$A$155:$A$1048576,0),MATCH((CUADRO!I$5&amp;$E707),'Hoja de Trabajo para listado'!$A$151:$Z$151,0)),0)+IFERROR(INDEX('Hoja de Trabajo para listado'!$AB$155:$BA$1048576,MATCH($A707,'Hoja de Trabajo para listado'!$AB$155:$AB$1048576,0),MATCH((CUADRO!I$5&amp;$E707),'Hoja de Trabajo para listado'!$AB$151:$BA$151,0)),0)+IFERROR(INDEX('Hoja de Trabajo para listado'!$BC$155:$CB$1048576,MATCH($A707,'Hoja de Trabajo para listado'!$BC$155:$BC$1048576,0),MATCH((CUADRO!I$5&amp;$E707),'Hoja de Trabajo para listado'!$BC$151:$CB$151,0)),0)+IFERROR(INDEX('Hoja de Trabajo para listado'!$DE$153:$DG$274,MATCH($A707,'Hoja de Trabajo para listado'!$DE$153:$DE$1048576,0),MATCH((CUADRO!I$5&amp;$E707),'Hoja de Trabajo para listado'!$DE$151:$DG$151,0)),0)+IFERROR(INDEX('Hoja de Trabajo para listado'!$CD$155:$DC$1048576,MATCH($A707,'Hoja de Trabajo para listado'!$CD$155:$CD$1048576,0),MATCH((CUADRO!I$5&amp;$E707),'Hoja de Trabajo para listado'!$CD$151:$DC$151,0)),0)</f>
        <v>0</v>
      </c>
      <c r="J707" s="314">
        <f ca="1">+IFERROR(INDEX('Hoja de Trabajo para listado'!$A$155:$Z$1048576,MATCH($A707,'Hoja de Trabajo para listado'!$A$155:$A$1048576,0),MATCH((CUADRO!J$5&amp;$E707),'Hoja de Trabajo para listado'!$A$151:$Z$151,0)),0)+IFERROR(INDEX('Hoja de Trabajo para listado'!$AB$155:$BA$1048576,MATCH($A707,'Hoja de Trabajo para listado'!$AB$155:$AB$1048576,0),MATCH((CUADRO!J$5&amp;$E707),'Hoja de Trabajo para listado'!$AB$151:$BA$151,0)),0)+IFERROR(INDEX('Hoja de Trabajo para listado'!$BC$155:$CB$1048576,MATCH($A707,'Hoja de Trabajo para listado'!$BC$155:$BC$1048576,0),MATCH((CUADRO!J$5&amp;$E707),'Hoja de Trabajo para listado'!$BC$151:$CB$151,0)),0)+IFERROR(INDEX('Hoja de Trabajo para listado'!$DE$153:$DG$274,MATCH($A707,'Hoja de Trabajo para listado'!$DE$153:$DE$1048576,0),MATCH((CUADRO!J$5&amp;$E707),'Hoja de Trabajo para listado'!$DE$151:$DG$151,0)),0)+IFERROR(INDEX('Hoja de Trabajo para listado'!$CD$155:$DC$1048576,MATCH($A707,'Hoja de Trabajo para listado'!$CD$155:$CD$1048576,0),MATCH((CUADRO!J$5&amp;$E707),'Hoja de Trabajo para listado'!$CD$151:$DC$151,0)),0)</f>
        <v>0</v>
      </c>
      <c r="K707" s="314">
        <f ca="1">+IFERROR(INDEX('Hoja de Trabajo para listado'!$A$155:$Z$1048576,MATCH($A707,'Hoja de Trabajo para listado'!$A$155:$A$1048576,0),MATCH((CUADRO!K$5&amp;$E707),'Hoja de Trabajo para listado'!$A$151:$Z$151,0)),0)+IFERROR(INDEX('Hoja de Trabajo para listado'!$AB$155:$BA$1048576,MATCH($A707,'Hoja de Trabajo para listado'!$AB$155:$AB$1048576,0),MATCH((CUADRO!K$5&amp;$E707),'Hoja de Trabajo para listado'!$AB$151:$BA$151,0)),0)+IFERROR(INDEX('Hoja de Trabajo para listado'!$BC$155:$CB$1048576,MATCH($A707,'Hoja de Trabajo para listado'!$BC$155:$BC$1048576,0),MATCH((CUADRO!K$5&amp;$E707),'Hoja de Trabajo para listado'!$BC$151:$CB$151,0)),0)+IFERROR(INDEX('Hoja de Trabajo para listado'!$DE$153:$DG$274,MATCH($A707,'Hoja de Trabajo para listado'!$DE$153:$DE$1048576,0),MATCH((CUADRO!K$5&amp;$E707),'Hoja de Trabajo para listado'!$DE$151:$DG$151,0)),0)+IFERROR(INDEX('Hoja de Trabajo para listado'!$CD$155:$DC$1048576,MATCH($A707,'Hoja de Trabajo para listado'!$CD$155:$CD$1048576,0),MATCH((CUADRO!K$5&amp;$E707),'Hoja de Trabajo para listado'!$CD$151:$DC$151,0)),0)</f>
        <v>0</v>
      </c>
      <c r="L707" s="314">
        <f ca="1">+IFERROR(INDEX('Hoja de Trabajo para listado'!$A$155:$Z$1048576,MATCH($A707,'Hoja de Trabajo para listado'!$A$155:$A$1048576,0),MATCH((CUADRO!L$5&amp;$E707),'Hoja de Trabajo para listado'!$A$151:$Z$151,0)),0)+IFERROR(INDEX('Hoja de Trabajo para listado'!$AB$155:$BA$1048576,MATCH($A707,'Hoja de Trabajo para listado'!$AB$155:$AB$1048576,0),MATCH((CUADRO!L$5&amp;$E707),'Hoja de Trabajo para listado'!$AB$151:$BA$151,0)),0)+IFERROR(INDEX('Hoja de Trabajo para listado'!$BC$155:$CB$1048576,MATCH($A707,'Hoja de Trabajo para listado'!$BC$155:$BC$1048576,0),MATCH((CUADRO!L$5&amp;$E707),'Hoja de Trabajo para listado'!$BC$151:$CB$151,0)),0)+IFERROR(INDEX('Hoja de Trabajo para listado'!$DE$153:$DG$274,MATCH($A707,'Hoja de Trabajo para listado'!$DE$153:$DE$1048576,0),MATCH((CUADRO!L$5&amp;$E707),'Hoja de Trabajo para listado'!$DE$151:$DG$151,0)),0)+IFERROR(INDEX('Hoja de Trabajo para listado'!$CD$155:$DC$1048576,MATCH($A707,'Hoja de Trabajo para listado'!$CD$155:$CD$1048576,0),MATCH((CUADRO!L$5&amp;$E707),'Hoja de Trabajo para listado'!$CD$151:$DC$151,0)),0)</f>
        <v>0</v>
      </c>
      <c r="M707" s="314">
        <f ca="1">+IFERROR(INDEX('Hoja de Trabajo para listado'!$A$155:$Z$1048576,MATCH($A707,'Hoja de Trabajo para listado'!$A$155:$A$1048576,0),MATCH((CUADRO!M$5&amp;$E707),'Hoja de Trabajo para listado'!$A$151:$Z$151,0)),0)+IFERROR(INDEX('Hoja de Trabajo para listado'!$AB$155:$BA$1048576,MATCH($A707,'Hoja de Trabajo para listado'!$AB$155:$AB$1048576,0),MATCH((CUADRO!M$5&amp;$E707),'Hoja de Trabajo para listado'!$AB$151:$BA$151,0)),0)+IFERROR(INDEX('Hoja de Trabajo para listado'!$BC$155:$CB$1048576,MATCH($A707,'Hoja de Trabajo para listado'!$BC$155:$BC$1048576,0),MATCH((CUADRO!M$5&amp;$E707),'Hoja de Trabajo para listado'!$BC$151:$CB$151,0)),0)+IFERROR(INDEX('Hoja de Trabajo para listado'!$DE$153:$DG$274,MATCH($A707,'Hoja de Trabajo para listado'!$DE$153:$DE$1048576,0),MATCH((CUADRO!M$5&amp;$E707),'Hoja de Trabajo para listado'!$DE$151:$DG$151,0)),0)+IFERROR(INDEX('Hoja de Trabajo para listado'!$CD$155:$DC$1048576,MATCH($A707,'Hoja de Trabajo para listado'!$CD$155:$CD$1048576,0),MATCH((CUADRO!M$5&amp;$E707),'Hoja de Trabajo para listado'!$CD$151:$DC$151,0)),0)</f>
        <v>0</v>
      </c>
      <c r="N707" s="314">
        <f ca="1">+IFERROR(INDEX('Hoja de Trabajo para listado'!$A$155:$Z$1048576,MATCH($A707,'Hoja de Trabajo para listado'!$A$155:$A$1048576,0),MATCH((CUADRO!N$5&amp;$E707),'Hoja de Trabajo para listado'!$A$151:$Z$151,0)),0)+IFERROR(INDEX('Hoja de Trabajo para listado'!$AB$155:$BA$1048576,MATCH($A707,'Hoja de Trabajo para listado'!$AB$155:$AB$1048576,0),MATCH((CUADRO!N$5&amp;$E707),'Hoja de Trabajo para listado'!$AB$151:$BA$151,0)),0)+IFERROR(INDEX('Hoja de Trabajo para listado'!$BC$155:$CB$1048576,MATCH($A707,'Hoja de Trabajo para listado'!$BC$155:$BC$1048576,0),MATCH((CUADRO!N$5&amp;$E707),'Hoja de Trabajo para listado'!$BC$151:$CB$151,0)),0)+IFERROR(INDEX('Hoja de Trabajo para listado'!$DE$153:$DG$274,MATCH($A707,'Hoja de Trabajo para listado'!$DE$153:$DE$1048576,0),MATCH((CUADRO!N$5&amp;$E707),'Hoja de Trabajo para listado'!$DE$151:$DG$151,0)),0)+IFERROR(INDEX('Hoja de Trabajo para listado'!$CD$155:$DC$1048576,MATCH($A707,'Hoja de Trabajo para listado'!$CD$155:$CD$1048576,0),MATCH((CUADRO!N$5&amp;$E707),'Hoja de Trabajo para listado'!$CD$151:$DC$151,0)),0)</f>
        <v>0</v>
      </c>
      <c r="O707" s="314">
        <f ca="1">+IFERROR(INDEX('Hoja de Trabajo para listado'!$A$155:$Z$1048576,MATCH($A707,'Hoja de Trabajo para listado'!$A$155:$A$1048576,0),MATCH((CUADRO!O$5&amp;$E707),'Hoja de Trabajo para listado'!$A$151:$Z$151,0)),0)+IFERROR(INDEX('Hoja de Trabajo para listado'!$AB$155:$BA$1048576,MATCH($A707,'Hoja de Trabajo para listado'!$AB$155:$AB$1048576,0),MATCH((CUADRO!O$5&amp;$E707),'Hoja de Trabajo para listado'!$AB$151:$BA$151,0)),0)+IFERROR(INDEX('Hoja de Trabajo para listado'!$BC$155:$CB$1048576,MATCH($A707,'Hoja de Trabajo para listado'!$BC$155:$BC$1048576,0),MATCH((CUADRO!O$5&amp;$E707),'Hoja de Trabajo para listado'!$BC$151:$CB$151,0)),0)+IFERROR(INDEX('Hoja de Trabajo para listado'!$DE$153:$DG$274,MATCH($A707,'Hoja de Trabajo para listado'!$DE$153:$DE$1048576,0),MATCH((CUADRO!O$5&amp;$E707),'Hoja de Trabajo para listado'!$DE$151:$DG$151,0)),0)+IFERROR(INDEX('Hoja de Trabajo para listado'!$CD$155:$DC$1048576,MATCH($A707,'Hoja de Trabajo para listado'!$CD$155:$CD$1048576,0),MATCH((CUADRO!O$5&amp;$E707),'Hoja de Trabajo para listado'!$CD$151:$DC$151,0)),0)</f>
        <v>0</v>
      </c>
      <c r="P707" s="314">
        <f ca="1">+IFERROR(INDEX('Hoja de Trabajo para listado'!$A$155:$Z$1048576,MATCH($A707,'Hoja de Trabajo para listado'!$A$155:$A$1048576,0),MATCH((CUADRO!P$5&amp;$E707),'Hoja de Trabajo para listado'!$A$151:$Z$151,0)),0)+IFERROR(INDEX('Hoja de Trabajo para listado'!$AB$155:$BA$1048576,MATCH($A707,'Hoja de Trabajo para listado'!$AB$155:$AB$1048576,0),MATCH((CUADRO!P$5&amp;$E707),'Hoja de Trabajo para listado'!$AB$151:$BA$151,0)),0)+IFERROR(INDEX('Hoja de Trabajo para listado'!$BC$155:$CB$1048576,MATCH($A707,'Hoja de Trabajo para listado'!$BC$155:$BC$1048576,0),MATCH((CUADRO!P$5&amp;$E707),'Hoja de Trabajo para listado'!$BC$151:$CB$151,0)),0)+IFERROR(INDEX('Hoja de Trabajo para listado'!$DE$153:$DG$274,MATCH($A707,'Hoja de Trabajo para listado'!$DE$153:$DE$1048576,0),MATCH((CUADRO!P$5&amp;$E707),'Hoja de Trabajo para listado'!$DE$151:$DG$151,0)),0)+IFERROR(INDEX('Hoja de Trabajo para listado'!$CD$155:$DC$1048576,MATCH($A707,'Hoja de Trabajo para listado'!$CD$155:$CD$1048576,0),MATCH((CUADRO!P$5&amp;$E707),'Hoja de Trabajo para listado'!$CD$151:$DC$151,0)),0)</f>
        <v>0</v>
      </c>
      <c r="Q707" s="314">
        <f ca="1">+IFERROR(INDEX('Hoja de Trabajo para listado'!$A$155:$Z$1048576,MATCH($A707,'Hoja de Trabajo para listado'!$A$155:$A$1048576,0),MATCH((CUADRO!Q$5&amp;$E707),'Hoja de Trabajo para listado'!$A$151:$Z$151,0)),0)+IFERROR(INDEX('Hoja de Trabajo para listado'!$AB$155:$BA$1048576,MATCH($A707,'Hoja de Trabajo para listado'!$AB$155:$AB$1048576,0),MATCH((CUADRO!Q$5&amp;$E707),'Hoja de Trabajo para listado'!$AB$151:$BA$151,0)),0)+IFERROR(INDEX('Hoja de Trabajo para listado'!$BC$155:$CB$1048576,MATCH($A707,'Hoja de Trabajo para listado'!$BC$155:$BC$1048576,0),MATCH((CUADRO!Q$5&amp;$E707),'Hoja de Trabajo para listado'!$BC$151:$CB$151,0)),0)+IFERROR(INDEX('Hoja de Trabajo para listado'!$DE$153:$DG$274,MATCH($A707,'Hoja de Trabajo para listado'!$DE$153:$DE$1048576,0),MATCH((CUADRO!Q$5&amp;$E707),'Hoja de Trabajo para listado'!$DE$151:$DG$151,0)),0)+IFERROR(INDEX('Hoja de Trabajo para listado'!$CD$155:$DC$1048576,MATCH($A707,'Hoja de Trabajo para listado'!$CD$155:$CD$1048576,0),MATCH((CUADRO!Q$5&amp;$E707),'Hoja de Trabajo para listado'!$CD$151:$DC$151,0)),0)</f>
        <v>0</v>
      </c>
      <c r="R707" s="314">
        <f t="shared" ca="1" si="20"/>
        <v>0</v>
      </c>
      <c r="S707" s="322">
        <f ca="1">+R706+R707</f>
        <v>0</v>
      </c>
      <c r="T707" s="314">
        <f ca="1">+S707</f>
        <v>0</v>
      </c>
      <c r="U707" s="313">
        <f t="shared" si="21"/>
        <v>2</v>
      </c>
      <c r="V707" s="319" t="str">
        <f>+VLOOKUP(A707,bd_lista!$A$3:$E$593,5,FALSE)</f>
        <v>Gobiernos Autonomos Municipales</v>
      </c>
      <c r="W707" s="426"/>
    </row>
    <row r="708" spans="1:23" customFormat="1" ht="27" hidden="1" customHeight="1">
      <c r="A708" s="323">
        <v>1741</v>
      </c>
      <c r="B708" s="427">
        <f>+A708</f>
        <v>1741</v>
      </c>
      <c r="C708" s="318" t="str">
        <f>+VLOOKUP(A708,bd_lista!$A$3:$C$593,3,FALSE)</f>
        <v>Gobierno Autónomo Municipal de Comarapa</v>
      </c>
      <c r="D708" s="429" t="str">
        <f>+C708</f>
        <v>Gobierno Autónomo Municipal de Comarapa</v>
      </c>
      <c r="E708" s="346" t="s">
        <v>1418</v>
      </c>
      <c r="F708" s="314">
        <f ca="1">+IFERROR(INDEX('Hoja de Trabajo para listado'!$A$155:$Z$1048576,MATCH($A708,'Hoja de Trabajo para listado'!$A$155:$A$1048576,0),MATCH((CUADRO!F$5&amp;$E708),'Hoja de Trabajo para listado'!$A$151:$Z$151,0)),0)+IFERROR(INDEX('Hoja de Trabajo para listado'!$AB$155:$BA$1048576,MATCH($A708,'Hoja de Trabajo para listado'!$AB$155:$AB$1048576,0),MATCH((CUADRO!F$5&amp;$E708),'Hoja de Trabajo para listado'!$AB$151:$BA$151,0)),0)+IFERROR(INDEX('Hoja de Trabajo para listado'!$BC$155:$CB$1048576,MATCH($A708,'Hoja de Trabajo para listado'!$BC$155:$BC$1048576,0),MATCH((CUADRO!F$5&amp;$E708),'Hoja de Trabajo para listado'!$BC$151:$CB$151,0)),0)+IFERROR(INDEX('Hoja de Trabajo para listado'!$DE$153:$DG$274,MATCH($A708,'Hoja de Trabajo para listado'!$DE$153:$DE$1048576,0),MATCH((CUADRO!F$5&amp;$E708),'Hoja de Trabajo para listado'!$DE$151:$DG$151,0)),0)+IFERROR(INDEX('Hoja de Trabajo para listado'!$CD$155:$DC$1048576,MATCH($A708,'Hoja de Trabajo para listado'!$CD$155:$CD$1048576,0),MATCH((CUADRO!F$5&amp;$E708),'Hoja de Trabajo para listado'!$CD$151:$DC$151,0)),0)</f>
        <v>0</v>
      </c>
      <c r="G708" s="314">
        <f ca="1">+IFERROR(INDEX('Hoja de Trabajo para listado'!$A$155:$Z$1048576,MATCH($A708,'Hoja de Trabajo para listado'!$A$155:$A$1048576,0),MATCH((CUADRO!G$5&amp;$E708),'Hoja de Trabajo para listado'!$A$151:$Z$151,0)),0)+IFERROR(INDEX('Hoja de Trabajo para listado'!$AB$155:$BA$1048576,MATCH($A708,'Hoja de Trabajo para listado'!$AB$155:$AB$1048576,0),MATCH((CUADRO!G$5&amp;$E708),'Hoja de Trabajo para listado'!$AB$151:$BA$151,0)),0)+IFERROR(INDEX('Hoja de Trabajo para listado'!$BC$155:$CB$1048576,MATCH($A708,'Hoja de Trabajo para listado'!$BC$155:$BC$1048576,0),MATCH((CUADRO!G$5&amp;$E708),'Hoja de Trabajo para listado'!$BC$151:$CB$151,0)),0)+IFERROR(INDEX('Hoja de Trabajo para listado'!$DE$153:$DG$274,MATCH($A708,'Hoja de Trabajo para listado'!$DE$153:$DE$1048576,0),MATCH((CUADRO!G$5&amp;$E708),'Hoja de Trabajo para listado'!$DE$151:$DG$151,0)),0)+IFERROR(INDEX('Hoja de Trabajo para listado'!$CD$155:$DC$1048576,MATCH($A708,'Hoja de Trabajo para listado'!$CD$155:$CD$1048576,0),MATCH((CUADRO!G$5&amp;$E708),'Hoja de Trabajo para listado'!$CD$151:$DC$151,0)),0)</f>
        <v>0</v>
      </c>
      <c r="H708" s="314">
        <f ca="1">+IFERROR(INDEX('Hoja de Trabajo para listado'!$A$155:$Z$1048576,MATCH($A708,'Hoja de Trabajo para listado'!$A$155:$A$1048576,0),MATCH((CUADRO!H$5&amp;$E708),'Hoja de Trabajo para listado'!$A$151:$Z$151,0)),0)+IFERROR(INDEX('Hoja de Trabajo para listado'!$AB$155:$BA$1048576,MATCH($A708,'Hoja de Trabajo para listado'!$AB$155:$AB$1048576,0),MATCH((CUADRO!H$5&amp;$E708),'Hoja de Trabajo para listado'!$AB$151:$BA$151,0)),0)+IFERROR(INDEX('Hoja de Trabajo para listado'!$BC$155:$CB$1048576,MATCH($A708,'Hoja de Trabajo para listado'!$BC$155:$BC$1048576,0),MATCH((CUADRO!H$5&amp;$E708),'Hoja de Trabajo para listado'!$BC$151:$CB$151,0)),0)+IFERROR(INDEX('Hoja de Trabajo para listado'!$DE$153:$DG$274,MATCH($A708,'Hoja de Trabajo para listado'!$DE$153:$DE$1048576,0),MATCH((CUADRO!H$5&amp;$E708),'Hoja de Trabajo para listado'!$DE$151:$DG$151,0)),0)+IFERROR(INDEX('Hoja de Trabajo para listado'!$CD$155:$DC$1048576,MATCH($A708,'Hoja de Trabajo para listado'!$CD$155:$CD$1048576,0),MATCH((CUADRO!H$5&amp;$E708),'Hoja de Trabajo para listado'!$CD$151:$DC$151,0)),0)</f>
        <v>0</v>
      </c>
      <c r="I708" s="314">
        <f ca="1">+IFERROR(INDEX('Hoja de Trabajo para listado'!$A$155:$Z$1048576,MATCH($A708,'Hoja de Trabajo para listado'!$A$155:$A$1048576,0),MATCH((CUADRO!I$5&amp;$E708),'Hoja de Trabajo para listado'!$A$151:$Z$151,0)),0)+IFERROR(INDEX('Hoja de Trabajo para listado'!$AB$155:$BA$1048576,MATCH($A708,'Hoja de Trabajo para listado'!$AB$155:$AB$1048576,0),MATCH((CUADRO!I$5&amp;$E708),'Hoja de Trabajo para listado'!$AB$151:$BA$151,0)),0)+IFERROR(INDEX('Hoja de Trabajo para listado'!$BC$155:$CB$1048576,MATCH($A708,'Hoja de Trabajo para listado'!$BC$155:$BC$1048576,0),MATCH((CUADRO!I$5&amp;$E708),'Hoja de Trabajo para listado'!$BC$151:$CB$151,0)),0)+IFERROR(INDEX('Hoja de Trabajo para listado'!$DE$153:$DG$274,MATCH($A708,'Hoja de Trabajo para listado'!$DE$153:$DE$1048576,0),MATCH((CUADRO!I$5&amp;$E708),'Hoja de Trabajo para listado'!$DE$151:$DG$151,0)),0)+IFERROR(INDEX('Hoja de Trabajo para listado'!$CD$155:$DC$1048576,MATCH($A708,'Hoja de Trabajo para listado'!$CD$155:$CD$1048576,0),MATCH((CUADRO!I$5&amp;$E708),'Hoja de Trabajo para listado'!$CD$151:$DC$151,0)),0)</f>
        <v>0</v>
      </c>
      <c r="J708" s="314">
        <f ca="1">+IFERROR(INDEX('Hoja de Trabajo para listado'!$A$155:$Z$1048576,MATCH($A708,'Hoja de Trabajo para listado'!$A$155:$A$1048576,0),MATCH((CUADRO!J$5&amp;$E708),'Hoja de Trabajo para listado'!$A$151:$Z$151,0)),0)+IFERROR(INDEX('Hoja de Trabajo para listado'!$AB$155:$BA$1048576,MATCH($A708,'Hoja de Trabajo para listado'!$AB$155:$AB$1048576,0),MATCH((CUADRO!J$5&amp;$E708),'Hoja de Trabajo para listado'!$AB$151:$BA$151,0)),0)+IFERROR(INDEX('Hoja de Trabajo para listado'!$BC$155:$CB$1048576,MATCH($A708,'Hoja de Trabajo para listado'!$BC$155:$BC$1048576,0),MATCH((CUADRO!J$5&amp;$E708),'Hoja de Trabajo para listado'!$BC$151:$CB$151,0)),0)+IFERROR(INDEX('Hoja de Trabajo para listado'!$DE$153:$DG$274,MATCH($A708,'Hoja de Trabajo para listado'!$DE$153:$DE$1048576,0),MATCH((CUADRO!J$5&amp;$E708),'Hoja de Trabajo para listado'!$DE$151:$DG$151,0)),0)+IFERROR(INDEX('Hoja de Trabajo para listado'!$CD$155:$DC$1048576,MATCH($A708,'Hoja de Trabajo para listado'!$CD$155:$CD$1048576,0),MATCH((CUADRO!J$5&amp;$E708),'Hoja de Trabajo para listado'!$CD$151:$DC$151,0)),0)</f>
        <v>0</v>
      </c>
      <c r="K708" s="314">
        <f ca="1">+IFERROR(INDEX('Hoja de Trabajo para listado'!$A$155:$Z$1048576,MATCH($A708,'Hoja de Trabajo para listado'!$A$155:$A$1048576,0),MATCH((CUADRO!K$5&amp;$E708),'Hoja de Trabajo para listado'!$A$151:$Z$151,0)),0)+IFERROR(INDEX('Hoja de Trabajo para listado'!$AB$155:$BA$1048576,MATCH($A708,'Hoja de Trabajo para listado'!$AB$155:$AB$1048576,0),MATCH((CUADRO!K$5&amp;$E708),'Hoja de Trabajo para listado'!$AB$151:$BA$151,0)),0)+IFERROR(INDEX('Hoja de Trabajo para listado'!$BC$155:$CB$1048576,MATCH($A708,'Hoja de Trabajo para listado'!$BC$155:$BC$1048576,0),MATCH((CUADRO!K$5&amp;$E708),'Hoja de Trabajo para listado'!$BC$151:$CB$151,0)),0)+IFERROR(INDEX('Hoja de Trabajo para listado'!$DE$153:$DG$274,MATCH($A708,'Hoja de Trabajo para listado'!$DE$153:$DE$1048576,0),MATCH((CUADRO!K$5&amp;$E708),'Hoja de Trabajo para listado'!$DE$151:$DG$151,0)),0)+IFERROR(INDEX('Hoja de Trabajo para listado'!$CD$155:$DC$1048576,MATCH($A708,'Hoja de Trabajo para listado'!$CD$155:$CD$1048576,0),MATCH((CUADRO!K$5&amp;$E708),'Hoja de Trabajo para listado'!$CD$151:$DC$151,0)),0)</f>
        <v>0</v>
      </c>
      <c r="L708" s="314">
        <f ca="1">+IFERROR(INDEX('Hoja de Trabajo para listado'!$A$155:$Z$1048576,MATCH($A708,'Hoja de Trabajo para listado'!$A$155:$A$1048576,0),MATCH((CUADRO!L$5&amp;$E708),'Hoja de Trabajo para listado'!$A$151:$Z$151,0)),0)+IFERROR(INDEX('Hoja de Trabajo para listado'!$AB$155:$BA$1048576,MATCH($A708,'Hoja de Trabajo para listado'!$AB$155:$AB$1048576,0),MATCH((CUADRO!L$5&amp;$E708),'Hoja de Trabajo para listado'!$AB$151:$BA$151,0)),0)+IFERROR(INDEX('Hoja de Trabajo para listado'!$BC$155:$CB$1048576,MATCH($A708,'Hoja de Trabajo para listado'!$BC$155:$BC$1048576,0),MATCH((CUADRO!L$5&amp;$E708),'Hoja de Trabajo para listado'!$BC$151:$CB$151,0)),0)+IFERROR(INDEX('Hoja de Trabajo para listado'!$DE$153:$DG$274,MATCH($A708,'Hoja de Trabajo para listado'!$DE$153:$DE$1048576,0),MATCH((CUADRO!L$5&amp;$E708),'Hoja de Trabajo para listado'!$DE$151:$DG$151,0)),0)+IFERROR(INDEX('Hoja de Trabajo para listado'!$CD$155:$DC$1048576,MATCH($A708,'Hoja de Trabajo para listado'!$CD$155:$CD$1048576,0),MATCH((CUADRO!L$5&amp;$E708),'Hoja de Trabajo para listado'!$CD$151:$DC$151,0)),0)</f>
        <v>0</v>
      </c>
      <c r="M708" s="314">
        <f ca="1">+IFERROR(INDEX('Hoja de Trabajo para listado'!$A$155:$Z$1048576,MATCH($A708,'Hoja de Trabajo para listado'!$A$155:$A$1048576,0),MATCH((CUADRO!M$5&amp;$E708),'Hoja de Trabajo para listado'!$A$151:$Z$151,0)),0)+IFERROR(INDEX('Hoja de Trabajo para listado'!$AB$155:$BA$1048576,MATCH($A708,'Hoja de Trabajo para listado'!$AB$155:$AB$1048576,0),MATCH((CUADRO!M$5&amp;$E708),'Hoja de Trabajo para listado'!$AB$151:$BA$151,0)),0)+IFERROR(INDEX('Hoja de Trabajo para listado'!$BC$155:$CB$1048576,MATCH($A708,'Hoja de Trabajo para listado'!$BC$155:$BC$1048576,0),MATCH((CUADRO!M$5&amp;$E708),'Hoja de Trabajo para listado'!$BC$151:$CB$151,0)),0)+IFERROR(INDEX('Hoja de Trabajo para listado'!$DE$153:$DG$274,MATCH($A708,'Hoja de Trabajo para listado'!$DE$153:$DE$1048576,0),MATCH((CUADRO!M$5&amp;$E708),'Hoja de Trabajo para listado'!$DE$151:$DG$151,0)),0)+IFERROR(INDEX('Hoja de Trabajo para listado'!$CD$155:$DC$1048576,MATCH($A708,'Hoja de Trabajo para listado'!$CD$155:$CD$1048576,0),MATCH((CUADRO!M$5&amp;$E708),'Hoja de Trabajo para listado'!$CD$151:$DC$151,0)),0)</f>
        <v>0</v>
      </c>
      <c r="N708" s="314">
        <f ca="1">+IFERROR(INDEX('Hoja de Trabajo para listado'!$A$155:$Z$1048576,MATCH($A708,'Hoja de Trabajo para listado'!$A$155:$A$1048576,0),MATCH((CUADRO!N$5&amp;$E708),'Hoja de Trabajo para listado'!$A$151:$Z$151,0)),0)+IFERROR(INDEX('Hoja de Trabajo para listado'!$AB$155:$BA$1048576,MATCH($A708,'Hoja de Trabajo para listado'!$AB$155:$AB$1048576,0),MATCH((CUADRO!N$5&amp;$E708),'Hoja de Trabajo para listado'!$AB$151:$BA$151,0)),0)+IFERROR(INDEX('Hoja de Trabajo para listado'!$BC$155:$CB$1048576,MATCH($A708,'Hoja de Trabajo para listado'!$BC$155:$BC$1048576,0),MATCH((CUADRO!N$5&amp;$E708),'Hoja de Trabajo para listado'!$BC$151:$CB$151,0)),0)+IFERROR(INDEX('Hoja de Trabajo para listado'!$DE$153:$DG$274,MATCH($A708,'Hoja de Trabajo para listado'!$DE$153:$DE$1048576,0),MATCH((CUADRO!N$5&amp;$E708),'Hoja de Trabajo para listado'!$DE$151:$DG$151,0)),0)+IFERROR(INDEX('Hoja de Trabajo para listado'!$CD$155:$DC$1048576,MATCH($A708,'Hoja de Trabajo para listado'!$CD$155:$CD$1048576,0),MATCH((CUADRO!N$5&amp;$E708),'Hoja de Trabajo para listado'!$CD$151:$DC$151,0)),0)</f>
        <v>0</v>
      </c>
      <c r="O708" s="314">
        <f ca="1">+IFERROR(INDEX('Hoja de Trabajo para listado'!$A$155:$Z$1048576,MATCH($A708,'Hoja de Trabajo para listado'!$A$155:$A$1048576,0),MATCH((CUADRO!O$5&amp;$E708),'Hoja de Trabajo para listado'!$A$151:$Z$151,0)),0)+IFERROR(INDEX('Hoja de Trabajo para listado'!$AB$155:$BA$1048576,MATCH($A708,'Hoja de Trabajo para listado'!$AB$155:$AB$1048576,0),MATCH((CUADRO!O$5&amp;$E708),'Hoja de Trabajo para listado'!$AB$151:$BA$151,0)),0)+IFERROR(INDEX('Hoja de Trabajo para listado'!$BC$155:$CB$1048576,MATCH($A708,'Hoja de Trabajo para listado'!$BC$155:$BC$1048576,0),MATCH((CUADRO!O$5&amp;$E708),'Hoja de Trabajo para listado'!$BC$151:$CB$151,0)),0)+IFERROR(INDEX('Hoja de Trabajo para listado'!$DE$153:$DG$274,MATCH($A708,'Hoja de Trabajo para listado'!$DE$153:$DE$1048576,0),MATCH((CUADRO!O$5&amp;$E708),'Hoja de Trabajo para listado'!$DE$151:$DG$151,0)),0)+IFERROR(INDEX('Hoja de Trabajo para listado'!$CD$155:$DC$1048576,MATCH($A708,'Hoja de Trabajo para listado'!$CD$155:$CD$1048576,0),MATCH((CUADRO!O$5&amp;$E708),'Hoja de Trabajo para listado'!$CD$151:$DC$151,0)),0)</f>
        <v>0</v>
      </c>
      <c r="P708" s="314">
        <f ca="1">+IFERROR(INDEX('Hoja de Trabajo para listado'!$A$155:$Z$1048576,MATCH($A708,'Hoja de Trabajo para listado'!$A$155:$A$1048576,0),MATCH((CUADRO!P$5&amp;$E708),'Hoja de Trabajo para listado'!$A$151:$Z$151,0)),0)+IFERROR(INDEX('Hoja de Trabajo para listado'!$AB$155:$BA$1048576,MATCH($A708,'Hoja de Trabajo para listado'!$AB$155:$AB$1048576,0),MATCH((CUADRO!P$5&amp;$E708),'Hoja de Trabajo para listado'!$AB$151:$BA$151,0)),0)+IFERROR(INDEX('Hoja de Trabajo para listado'!$BC$155:$CB$1048576,MATCH($A708,'Hoja de Trabajo para listado'!$BC$155:$BC$1048576,0),MATCH((CUADRO!P$5&amp;$E708),'Hoja de Trabajo para listado'!$BC$151:$CB$151,0)),0)+IFERROR(INDEX('Hoja de Trabajo para listado'!$DE$153:$DG$274,MATCH($A708,'Hoja de Trabajo para listado'!$DE$153:$DE$1048576,0),MATCH((CUADRO!P$5&amp;$E708),'Hoja de Trabajo para listado'!$DE$151:$DG$151,0)),0)+IFERROR(INDEX('Hoja de Trabajo para listado'!$CD$155:$DC$1048576,MATCH($A708,'Hoja de Trabajo para listado'!$CD$155:$CD$1048576,0),MATCH((CUADRO!P$5&amp;$E708),'Hoja de Trabajo para listado'!$CD$151:$DC$151,0)),0)</f>
        <v>0</v>
      </c>
      <c r="Q708" s="314">
        <f ca="1">+IFERROR(INDEX('Hoja de Trabajo para listado'!$A$155:$Z$1048576,MATCH($A708,'Hoja de Trabajo para listado'!$A$155:$A$1048576,0),MATCH((CUADRO!Q$5&amp;$E708),'Hoja de Trabajo para listado'!$A$151:$Z$151,0)),0)+IFERROR(INDEX('Hoja de Trabajo para listado'!$AB$155:$BA$1048576,MATCH($A708,'Hoja de Trabajo para listado'!$AB$155:$AB$1048576,0),MATCH((CUADRO!Q$5&amp;$E708),'Hoja de Trabajo para listado'!$AB$151:$BA$151,0)),0)+IFERROR(INDEX('Hoja de Trabajo para listado'!$BC$155:$CB$1048576,MATCH($A708,'Hoja de Trabajo para listado'!$BC$155:$BC$1048576,0),MATCH((CUADRO!Q$5&amp;$E708),'Hoja de Trabajo para listado'!$BC$151:$CB$151,0)),0)+IFERROR(INDEX('Hoja de Trabajo para listado'!$DE$153:$DG$274,MATCH($A708,'Hoja de Trabajo para listado'!$DE$153:$DE$1048576,0),MATCH((CUADRO!Q$5&amp;$E708),'Hoja de Trabajo para listado'!$DE$151:$DG$151,0)),0)+IFERROR(INDEX('Hoja de Trabajo para listado'!$CD$155:$DC$1048576,MATCH($A708,'Hoja de Trabajo para listado'!$CD$155:$CD$1048576,0),MATCH((CUADRO!Q$5&amp;$E708),'Hoja de Trabajo para listado'!$CD$151:$DC$151,0)),0)</f>
        <v>0</v>
      </c>
      <c r="R708" s="314">
        <f t="shared" ca="1" si="20"/>
        <v>0</v>
      </c>
      <c r="S708" s="322"/>
      <c r="T708" s="314">
        <f ca="1">+T709</f>
        <v>0</v>
      </c>
      <c r="U708" s="313">
        <f t="shared" si="21"/>
        <v>1</v>
      </c>
      <c r="V708" s="319" t="str">
        <f>+VLOOKUP(A708,bd_lista!$A$3:$E$593,5,FALSE)</f>
        <v>Gobiernos Autonomos Municipales</v>
      </c>
      <c r="W708" s="425" t="str">
        <f>+V708</f>
        <v>Gobiernos Autonomos Municipales</v>
      </c>
    </row>
    <row r="709" spans="1:23" customFormat="1" ht="27" hidden="1" customHeight="1">
      <c r="A709" s="323">
        <v>1741</v>
      </c>
      <c r="B709" s="428"/>
      <c r="C709" s="318" t="str">
        <f>+VLOOKUP(A709,bd_lista!$A$3:$C$593,3,FALSE)</f>
        <v>Gobierno Autónomo Municipal de Comarapa</v>
      </c>
      <c r="D709" s="430"/>
      <c r="E709" s="347" t="s">
        <v>1419</v>
      </c>
      <c r="F709" s="314">
        <f ca="1">+IFERROR(INDEX('Hoja de Trabajo para listado'!$A$155:$Z$1048576,MATCH($A709,'Hoja de Trabajo para listado'!$A$155:$A$1048576,0),MATCH((CUADRO!F$5&amp;$E709),'Hoja de Trabajo para listado'!$A$151:$Z$151,0)),0)+IFERROR(INDEX('Hoja de Trabajo para listado'!$AB$155:$BA$1048576,MATCH($A709,'Hoja de Trabajo para listado'!$AB$155:$AB$1048576,0),MATCH((CUADRO!F$5&amp;$E709),'Hoja de Trabajo para listado'!$AB$151:$BA$151,0)),0)+IFERROR(INDEX('Hoja de Trabajo para listado'!$BC$155:$CB$1048576,MATCH($A709,'Hoja de Trabajo para listado'!$BC$155:$BC$1048576,0),MATCH((CUADRO!F$5&amp;$E709),'Hoja de Trabajo para listado'!$BC$151:$CB$151,0)),0)+IFERROR(INDEX('Hoja de Trabajo para listado'!$DE$153:$DG$274,MATCH($A709,'Hoja de Trabajo para listado'!$DE$153:$DE$1048576,0),MATCH((CUADRO!F$5&amp;$E709),'Hoja de Trabajo para listado'!$DE$151:$DG$151,0)),0)+IFERROR(INDEX('Hoja de Trabajo para listado'!$CD$155:$DC$1048576,MATCH($A709,'Hoja de Trabajo para listado'!$CD$155:$CD$1048576,0),MATCH((CUADRO!F$5&amp;$E709),'Hoja de Trabajo para listado'!$CD$151:$DC$151,0)),0)</f>
        <v>0</v>
      </c>
      <c r="G709" s="314">
        <f ca="1">+IFERROR(INDEX('Hoja de Trabajo para listado'!$A$155:$Z$1048576,MATCH($A709,'Hoja de Trabajo para listado'!$A$155:$A$1048576,0),MATCH((CUADRO!G$5&amp;$E709),'Hoja de Trabajo para listado'!$A$151:$Z$151,0)),0)+IFERROR(INDEX('Hoja de Trabajo para listado'!$AB$155:$BA$1048576,MATCH($A709,'Hoja de Trabajo para listado'!$AB$155:$AB$1048576,0),MATCH((CUADRO!G$5&amp;$E709),'Hoja de Trabajo para listado'!$AB$151:$BA$151,0)),0)+IFERROR(INDEX('Hoja de Trabajo para listado'!$BC$155:$CB$1048576,MATCH($A709,'Hoja de Trabajo para listado'!$BC$155:$BC$1048576,0),MATCH((CUADRO!G$5&amp;$E709),'Hoja de Trabajo para listado'!$BC$151:$CB$151,0)),0)+IFERROR(INDEX('Hoja de Trabajo para listado'!$DE$153:$DG$274,MATCH($A709,'Hoja de Trabajo para listado'!$DE$153:$DE$1048576,0),MATCH((CUADRO!G$5&amp;$E709),'Hoja de Trabajo para listado'!$DE$151:$DG$151,0)),0)+IFERROR(INDEX('Hoja de Trabajo para listado'!$CD$155:$DC$1048576,MATCH($A709,'Hoja de Trabajo para listado'!$CD$155:$CD$1048576,0),MATCH((CUADRO!G$5&amp;$E709),'Hoja de Trabajo para listado'!$CD$151:$DC$151,0)),0)</f>
        <v>0</v>
      </c>
      <c r="H709" s="314">
        <f ca="1">+IFERROR(INDEX('Hoja de Trabajo para listado'!$A$155:$Z$1048576,MATCH($A709,'Hoja de Trabajo para listado'!$A$155:$A$1048576,0),MATCH((CUADRO!H$5&amp;$E709),'Hoja de Trabajo para listado'!$A$151:$Z$151,0)),0)+IFERROR(INDEX('Hoja de Trabajo para listado'!$AB$155:$BA$1048576,MATCH($A709,'Hoja de Trabajo para listado'!$AB$155:$AB$1048576,0),MATCH((CUADRO!H$5&amp;$E709),'Hoja de Trabajo para listado'!$AB$151:$BA$151,0)),0)+IFERROR(INDEX('Hoja de Trabajo para listado'!$BC$155:$CB$1048576,MATCH($A709,'Hoja de Trabajo para listado'!$BC$155:$BC$1048576,0),MATCH((CUADRO!H$5&amp;$E709),'Hoja de Trabajo para listado'!$BC$151:$CB$151,0)),0)+IFERROR(INDEX('Hoja de Trabajo para listado'!$DE$153:$DG$274,MATCH($A709,'Hoja de Trabajo para listado'!$DE$153:$DE$1048576,0),MATCH((CUADRO!H$5&amp;$E709),'Hoja de Trabajo para listado'!$DE$151:$DG$151,0)),0)+IFERROR(INDEX('Hoja de Trabajo para listado'!$CD$155:$DC$1048576,MATCH($A709,'Hoja de Trabajo para listado'!$CD$155:$CD$1048576,0),MATCH((CUADRO!H$5&amp;$E709),'Hoja de Trabajo para listado'!$CD$151:$DC$151,0)),0)</f>
        <v>0</v>
      </c>
      <c r="I709" s="314">
        <f ca="1">+IFERROR(INDEX('Hoja de Trabajo para listado'!$A$155:$Z$1048576,MATCH($A709,'Hoja de Trabajo para listado'!$A$155:$A$1048576,0),MATCH((CUADRO!I$5&amp;$E709),'Hoja de Trabajo para listado'!$A$151:$Z$151,0)),0)+IFERROR(INDEX('Hoja de Trabajo para listado'!$AB$155:$BA$1048576,MATCH($A709,'Hoja de Trabajo para listado'!$AB$155:$AB$1048576,0),MATCH((CUADRO!I$5&amp;$E709),'Hoja de Trabajo para listado'!$AB$151:$BA$151,0)),0)+IFERROR(INDEX('Hoja de Trabajo para listado'!$BC$155:$CB$1048576,MATCH($A709,'Hoja de Trabajo para listado'!$BC$155:$BC$1048576,0),MATCH((CUADRO!I$5&amp;$E709),'Hoja de Trabajo para listado'!$BC$151:$CB$151,0)),0)+IFERROR(INDEX('Hoja de Trabajo para listado'!$DE$153:$DG$274,MATCH($A709,'Hoja de Trabajo para listado'!$DE$153:$DE$1048576,0),MATCH((CUADRO!I$5&amp;$E709),'Hoja de Trabajo para listado'!$DE$151:$DG$151,0)),0)+IFERROR(INDEX('Hoja de Trabajo para listado'!$CD$155:$DC$1048576,MATCH($A709,'Hoja de Trabajo para listado'!$CD$155:$CD$1048576,0),MATCH((CUADRO!I$5&amp;$E709),'Hoja de Trabajo para listado'!$CD$151:$DC$151,0)),0)</f>
        <v>0</v>
      </c>
      <c r="J709" s="314">
        <f ca="1">+IFERROR(INDEX('Hoja de Trabajo para listado'!$A$155:$Z$1048576,MATCH($A709,'Hoja de Trabajo para listado'!$A$155:$A$1048576,0),MATCH((CUADRO!J$5&amp;$E709),'Hoja de Trabajo para listado'!$A$151:$Z$151,0)),0)+IFERROR(INDEX('Hoja de Trabajo para listado'!$AB$155:$BA$1048576,MATCH($A709,'Hoja de Trabajo para listado'!$AB$155:$AB$1048576,0),MATCH((CUADRO!J$5&amp;$E709),'Hoja de Trabajo para listado'!$AB$151:$BA$151,0)),0)+IFERROR(INDEX('Hoja de Trabajo para listado'!$BC$155:$CB$1048576,MATCH($A709,'Hoja de Trabajo para listado'!$BC$155:$BC$1048576,0),MATCH((CUADRO!J$5&amp;$E709),'Hoja de Trabajo para listado'!$BC$151:$CB$151,0)),0)+IFERROR(INDEX('Hoja de Trabajo para listado'!$DE$153:$DG$274,MATCH($A709,'Hoja de Trabajo para listado'!$DE$153:$DE$1048576,0),MATCH((CUADRO!J$5&amp;$E709),'Hoja de Trabajo para listado'!$DE$151:$DG$151,0)),0)+IFERROR(INDEX('Hoja de Trabajo para listado'!$CD$155:$DC$1048576,MATCH($A709,'Hoja de Trabajo para listado'!$CD$155:$CD$1048576,0),MATCH((CUADRO!J$5&amp;$E709),'Hoja de Trabajo para listado'!$CD$151:$DC$151,0)),0)</f>
        <v>0</v>
      </c>
      <c r="K709" s="314">
        <f ca="1">+IFERROR(INDEX('Hoja de Trabajo para listado'!$A$155:$Z$1048576,MATCH($A709,'Hoja de Trabajo para listado'!$A$155:$A$1048576,0),MATCH((CUADRO!K$5&amp;$E709),'Hoja de Trabajo para listado'!$A$151:$Z$151,0)),0)+IFERROR(INDEX('Hoja de Trabajo para listado'!$AB$155:$BA$1048576,MATCH($A709,'Hoja de Trabajo para listado'!$AB$155:$AB$1048576,0),MATCH((CUADRO!K$5&amp;$E709),'Hoja de Trabajo para listado'!$AB$151:$BA$151,0)),0)+IFERROR(INDEX('Hoja de Trabajo para listado'!$BC$155:$CB$1048576,MATCH($A709,'Hoja de Trabajo para listado'!$BC$155:$BC$1048576,0),MATCH((CUADRO!K$5&amp;$E709),'Hoja de Trabajo para listado'!$BC$151:$CB$151,0)),0)+IFERROR(INDEX('Hoja de Trabajo para listado'!$DE$153:$DG$274,MATCH($A709,'Hoja de Trabajo para listado'!$DE$153:$DE$1048576,0),MATCH((CUADRO!K$5&amp;$E709),'Hoja de Trabajo para listado'!$DE$151:$DG$151,0)),0)+IFERROR(INDEX('Hoja de Trabajo para listado'!$CD$155:$DC$1048576,MATCH($A709,'Hoja de Trabajo para listado'!$CD$155:$CD$1048576,0),MATCH((CUADRO!K$5&amp;$E709),'Hoja de Trabajo para listado'!$CD$151:$DC$151,0)),0)</f>
        <v>0</v>
      </c>
      <c r="L709" s="314">
        <f ca="1">+IFERROR(INDEX('Hoja de Trabajo para listado'!$A$155:$Z$1048576,MATCH($A709,'Hoja de Trabajo para listado'!$A$155:$A$1048576,0),MATCH((CUADRO!L$5&amp;$E709),'Hoja de Trabajo para listado'!$A$151:$Z$151,0)),0)+IFERROR(INDEX('Hoja de Trabajo para listado'!$AB$155:$BA$1048576,MATCH($A709,'Hoja de Trabajo para listado'!$AB$155:$AB$1048576,0),MATCH((CUADRO!L$5&amp;$E709),'Hoja de Trabajo para listado'!$AB$151:$BA$151,0)),0)+IFERROR(INDEX('Hoja de Trabajo para listado'!$BC$155:$CB$1048576,MATCH($A709,'Hoja de Trabajo para listado'!$BC$155:$BC$1048576,0),MATCH((CUADRO!L$5&amp;$E709),'Hoja de Trabajo para listado'!$BC$151:$CB$151,0)),0)+IFERROR(INDEX('Hoja de Trabajo para listado'!$DE$153:$DG$274,MATCH($A709,'Hoja de Trabajo para listado'!$DE$153:$DE$1048576,0),MATCH((CUADRO!L$5&amp;$E709),'Hoja de Trabajo para listado'!$DE$151:$DG$151,0)),0)+IFERROR(INDEX('Hoja de Trabajo para listado'!$CD$155:$DC$1048576,MATCH($A709,'Hoja de Trabajo para listado'!$CD$155:$CD$1048576,0),MATCH((CUADRO!L$5&amp;$E709),'Hoja de Trabajo para listado'!$CD$151:$DC$151,0)),0)</f>
        <v>0</v>
      </c>
      <c r="M709" s="314">
        <f ca="1">+IFERROR(INDEX('Hoja de Trabajo para listado'!$A$155:$Z$1048576,MATCH($A709,'Hoja de Trabajo para listado'!$A$155:$A$1048576,0),MATCH((CUADRO!M$5&amp;$E709),'Hoja de Trabajo para listado'!$A$151:$Z$151,0)),0)+IFERROR(INDEX('Hoja de Trabajo para listado'!$AB$155:$BA$1048576,MATCH($A709,'Hoja de Trabajo para listado'!$AB$155:$AB$1048576,0),MATCH((CUADRO!M$5&amp;$E709),'Hoja de Trabajo para listado'!$AB$151:$BA$151,0)),0)+IFERROR(INDEX('Hoja de Trabajo para listado'!$BC$155:$CB$1048576,MATCH($A709,'Hoja de Trabajo para listado'!$BC$155:$BC$1048576,0),MATCH((CUADRO!M$5&amp;$E709),'Hoja de Trabajo para listado'!$BC$151:$CB$151,0)),0)+IFERROR(INDEX('Hoja de Trabajo para listado'!$DE$153:$DG$274,MATCH($A709,'Hoja de Trabajo para listado'!$DE$153:$DE$1048576,0),MATCH((CUADRO!M$5&amp;$E709),'Hoja de Trabajo para listado'!$DE$151:$DG$151,0)),0)+IFERROR(INDEX('Hoja de Trabajo para listado'!$CD$155:$DC$1048576,MATCH($A709,'Hoja de Trabajo para listado'!$CD$155:$CD$1048576,0),MATCH((CUADRO!M$5&amp;$E709),'Hoja de Trabajo para listado'!$CD$151:$DC$151,0)),0)</f>
        <v>0</v>
      </c>
      <c r="N709" s="314">
        <f ca="1">+IFERROR(INDEX('Hoja de Trabajo para listado'!$A$155:$Z$1048576,MATCH($A709,'Hoja de Trabajo para listado'!$A$155:$A$1048576,0),MATCH((CUADRO!N$5&amp;$E709),'Hoja de Trabajo para listado'!$A$151:$Z$151,0)),0)+IFERROR(INDEX('Hoja de Trabajo para listado'!$AB$155:$BA$1048576,MATCH($A709,'Hoja de Trabajo para listado'!$AB$155:$AB$1048576,0),MATCH((CUADRO!N$5&amp;$E709),'Hoja de Trabajo para listado'!$AB$151:$BA$151,0)),0)+IFERROR(INDEX('Hoja de Trabajo para listado'!$BC$155:$CB$1048576,MATCH($A709,'Hoja de Trabajo para listado'!$BC$155:$BC$1048576,0),MATCH((CUADRO!N$5&amp;$E709),'Hoja de Trabajo para listado'!$BC$151:$CB$151,0)),0)+IFERROR(INDEX('Hoja de Trabajo para listado'!$DE$153:$DG$274,MATCH($A709,'Hoja de Trabajo para listado'!$DE$153:$DE$1048576,0),MATCH((CUADRO!N$5&amp;$E709),'Hoja de Trabajo para listado'!$DE$151:$DG$151,0)),0)+IFERROR(INDEX('Hoja de Trabajo para listado'!$CD$155:$DC$1048576,MATCH($A709,'Hoja de Trabajo para listado'!$CD$155:$CD$1048576,0),MATCH((CUADRO!N$5&amp;$E709),'Hoja de Trabajo para listado'!$CD$151:$DC$151,0)),0)</f>
        <v>0</v>
      </c>
      <c r="O709" s="314">
        <f ca="1">+IFERROR(INDEX('Hoja de Trabajo para listado'!$A$155:$Z$1048576,MATCH($A709,'Hoja de Trabajo para listado'!$A$155:$A$1048576,0),MATCH((CUADRO!O$5&amp;$E709),'Hoja de Trabajo para listado'!$A$151:$Z$151,0)),0)+IFERROR(INDEX('Hoja de Trabajo para listado'!$AB$155:$BA$1048576,MATCH($A709,'Hoja de Trabajo para listado'!$AB$155:$AB$1048576,0),MATCH((CUADRO!O$5&amp;$E709),'Hoja de Trabajo para listado'!$AB$151:$BA$151,0)),0)+IFERROR(INDEX('Hoja de Trabajo para listado'!$BC$155:$CB$1048576,MATCH($A709,'Hoja de Trabajo para listado'!$BC$155:$BC$1048576,0),MATCH((CUADRO!O$5&amp;$E709),'Hoja de Trabajo para listado'!$BC$151:$CB$151,0)),0)+IFERROR(INDEX('Hoja de Trabajo para listado'!$DE$153:$DG$274,MATCH($A709,'Hoja de Trabajo para listado'!$DE$153:$DE$1048576,0),MATCH((CUADRO!O$5&amp;$E709),'Hoja de Trabajo para listado'!$DE$151:$DG$151,0)),0)+IFERROR(INDEX('Hoja de Trabajo para listado'!$CD$155:$DC$1048576,MATCH($A709,'Hoja de Trabajo para listado'!$CD$155:$CD$1048576,0),MATCH((CUADRO!O$5&amp;$E709),'Hoja de Trabajo para listado'!$CD$151:$DC$151,0)),0)</f>
        <v>0</v>
      </c>
      <c r="P709" s="314">
        <f ca="1">+IFERROR(INDEX('Hoja de Trabajo para listado'!$A$155:$Z$1048576,MATCH($A709,'Hoja de Trabajo para listado'!$A$155:$A$1048576,0),MATCH((CUADRO!P$5&amp;$E709),'Hoja de Trabajo para listado'!$A$151:$Z$151,0)),0)+IFERROR(INDEX('Hoja de Trabajo para listado'!$AB$155:$BA$1048576,MATCH($A709,'Hoja de Trabajo para listado'!$AB$155:$AB$1048576,0),MATCH((CUADRO!P$5&amp;$E709),'Hoja de Trabajo para listado'!$AB$151:$BA$151,0)),0)+IFERROR(INDEX('Hoja de Trabajo para listado'!$BC$155:$CB$1048576,MATCH($A709,'Hoja de Trabajo para listado'!$BC$155:$BC$1048576,0),MATCH((CUADRO!P$5&amp;$E709),'Hoja de Trabajo para listado'!$BC$151:$CB$151,0)),0)+IFERROR(INDEX('Hoja de Trabajo para listado'!$DE$153:$DG$274,MATCH($A709,'Hoja de Trabajo para listado'!$DE$153:$DE$1048576,0),MATCH((CUADRO!P$5&amp;$E709),'Hoja de Trabajo para listado'!$DE$151:$DG$151,0)),0)+IFERROR(INDEX('Hoja de Trabajo para listado'!$CD$155:$DC$1048576,MATCH($A709,'Hoja de Trabajo para listado'!$CD$155:$CD$1048576,0),MATCH((CUADRO!P$5&amp;$E709),'Hoja de Trabajo para listado'!$CD$151:$DC$151,0)),0)</f>
        <v>0</v>
      </c>
      <c r="Q709" s="314">
        <f ca="1">+IFERROR(INDEX('Hoja de Trabajo para listado'!$A$155:$Z$1048576,MATCH($A709,'Hoja de Trabajo para listado'!$A$155:$A$1048576,0),MATCH((CUADRO!Q$5&amp;$E709),'Hoja de Trabajo para listado'!$A$151:$Z$151,0)),0)+IFERROR(INDEX('Hoja de Trabajo para listado'!$AB$155:$BA$1048576,MATCH($A709,'Hoja de Trabajo para listado'!$AB$155:$AB$1048576,0),MATCH((CUADRO!Q$5&amp;$E709),'Hoja de Trabajo para listado'!$AB$151:$BA$151,0)),0)+IFERROR(INDEX('Hoja de Trabajo para listado'!$BC$155:$CB$1048576,MATCH($A709,'Hoja de Trabajo para listado'!$BC$155:$BC$1048576,0),MATCH((CUADRO!Q$5&amp;$E709),'Hoja de Trabajo para listado'!$BC$151:$CB$151,0)),0)+IFERROR(INDEX('Hoja de Trabajo para listado'!$DE$153:$DG$274,MATCH($A709,'Hoja de Trabajo para listado'!$DE$153:$DE$1048576,0),MATCH((CUADRO!Q$5&amp;$E709),'Hoja de Trabajo para listado'!$DE$151:$DG$151,0)),0)+IFERROR(INDEX('Hoja de Trabajo para listado'!$CD$155:$DC$1048576,MATCH($A709,'Hoja de Trabajo para listado'!$CD$155:$CD$1048576,0),MATCH((CUADRO!Q$5&amp;$E709),'Hoja de Trabajo para listado'!$CD$151:$DC$151,0)),0)</f>
        <v>0</v>
      </c>
      <c r="R709" s="314">
        <f t="shared" ca="1" si="20"/>
        <v>0</v>
      </c>
      <c r="S709" s="322">
        <f ca="1">+R708+R709</f>
        <v>0</v>
      </c>
      <c r="T709" s="314">
        <f ca="1">+S709</f>
        <v>0</v>
      </c>
      <c r="U709" s="313">
        <f t="shared" si="21"/>
        <v>2</v>
      </c>
      <c r="V709" s="319" t="str">
        <f>+VLOOKUP(A709,bd_lista!$A$3:$E$593,5,FALSE)</f>
        <v>Gobiernos Autonomos Municipales</v>
      </c>
      <c r="W709" s="426"/>
    </row>
    <row r="710" spans="1:23" customFormat="1" ht="15" hidden="1" customHeight="1">
      <c r="A710" s="323">
        <v>1742</v>
      </c>
      <c r="B710" s="427">
        <f>+A710</f>
        <v>1742</v>
      </c>
      <c r="C710" s="318" t="str">
        <f>+VLOOKUP(A710,bd_lista!$A$3:$C$593,3,FALSE)</f>
        <v>Gobierno Autónomo Municipal de Saipina</v>
      </c>
      <c r="D710" s="429" t="str">
        <f>+C710</f>
        <v>Gobierno Autónomo Municipal de Saipina</v>
      </c>
      <c r="E710" s="346" t="s">
        <v>1418</v>
      </c>
      <c r="F710" s="314">
        <f ca="1">+IFERROR(INDEX('Hoja de Trabajo para listado'!$A$155:$Z$1048576,MATCH($A710,'Hoja de Trabajo para listado'!$A$155:$A$1048576,0),MATCH((CUADRO!F$5&amp;$E710),'Hoja de Trabajo para listado'!$A$151:$Z$151,0)),0)+IFERROR(INDEX('Hoja de Trabajo para listado'!$AB$155:$BA$1048576,MATCH($A710,'Hoja de Trabajo para listado'!$AB$155:$AB$1048576,0),MATCH((CUADRO!F$5&amp;$E710),'Hoja de Trabajo para listado'!$AB$151:$BA$151,0)),0)+IFERROR(INDEX('Hoja de Trabajo para listado'!$BC$155:$CB$1048576,MATCH($A710,'Hoja de Trabajo para listado'!$BC$155:$BC$1048576,0),MATCH((CUADRO!F$5&amp;$E710),'Hoja de Trabajo para listado'!$BC$151:$CB$151,0)),0)+IFERROR(INDEX('Hoja de Trabajo para listado'!$DE$153:$DG$274,MATCH($A710,'Hoja de Trabajo para listado'!$DE$153:$DE$1048576,0),MATCH((CUADRO!F$5&amp;$E710),'Hoja de Trabajo para listado'!$DE$151:$DG$151,0)),0)+IFERROR(INDEX('Hoja de Trabajo para listado'!$CD$155:$DC$1048576,MATCH($A710,'Hoja de Trabajo para listado'!$CD$155:$CD$1048576,0),MATCH((CUADRO!F$5&amp;$E710),'Hoja de Trabajo para listado'!$CD$151:$DC$151,0)),0)</f>
        <v>0</v>
      </c>
      <c r="G710" s="314">
        <f ca="1">+IFERROR(INDEX('Hoja de Trabajo para listado'!$A$155:$Z$1048576,MATCH($A710,'Hoja de Trabajo para listado'!$A$155:$A$1048576,0),MATCH((CUADRO!G$5&amp;$E710),'Hoja de Trabajo para listado'!$A$151:$Z$151,0)),0)+IFERROR(INDEX('Hoja de Trabajo para listado'!$AB$155:$BA$1048576,MATCH($A710,'Hoja de Trabajo para listado'!$AB$155:$AB$1048576,0),MATCH((CUADRO!G$5&amp;$E710),'Hoja de Trabajo para listado'!$AB$151:$BA$151,0)),0)+IFERROR(INDEX('Hoja de Trabajo para listado'!$BC$155:$CB$1048576,MATCH($A710,'Hoja de Trabajo para listado'!$BC$155:$BC$1048576,0),MATCH((CUADRO!G$5&amp;$E710),'Hoja de Trabajo para listado'!$BC$151:$CB$151,0)),0)+IFERROR(INDEX('Hoja de Trabajo para listado'!$DE$153:$DG$274,MATCH($A710,'Hoja de Trabajo para listado'!$DE$153:$DE$1048576,0),MATCH((CUADRO!G$5&amp;$E710),'Hoja de Trabajo para listado'!$DE$151:$DG$151,0)),0)+IFERROR(INDEX('Hoja de Trabajo para listado'!$CD$155:$DC$1048576,MATCH($A710,'Hoja de Trabajo para listado'!$CD$155:$CD$1048576,0),MATCH((CUADRO!G$5&amp;$E710),'Hoja de Trabajo para listado'!$CD$151:$DC$151,0)),0)</f>
        <v>0</v>
      </c>
      <c r="H710" s="314">
        <f ca="1">+IFERROR(INDEX('Hoja de Trabajo para listado'!$A$155:$Z$1048576,MATCH($A710,'Hoja de Trabajo para listado'!$A$155:$A$1048576,0),MATCH((CUADRO!H$5&amp;$E710),'Hoja de Trabajo para listado'!$A$151:$Z$151,0)),0)+IFERROR(INDEX('Hoja de Trabajo para listado'!$AB$155:$BA$1048576,MATCH($A710,'Hoja de Trabajo para listado'!$AB$155:$AB$1048576,0),MATCH((CUADRO!H$5&amp;$E710),'Hoja de Trabajo para listado'!$AB$151:$BA$151,0)),0)+IFERROR(INDEX('Hoja de Trabajo para listado'!$BC$155:$CB$1048576,MATCH($A710,'Hoja de Trabajo para listado'!$BC$155:$BC$1048576,0),MATCH((CUADRO!H$5&amp;$E710),'Hoja de Trabajo para listado'!$BC$151:$CB$151,0)),0)+IFERROR(INDEX('Hoja de Trabajo para listado'!$DE$153:$DG$274,MATCH($A710,'Hoja de Trabajo para listado'!$DE$153:$DE$1048576,0),MATCH((CUADRO!H$5&amp;$E710),'Hoja de Trabajo para listado'!$DE$151:$DG$151,0)),0)+IFERROR(INDEX('Hoja de Trabajo para listado'!$CD$155:$DC$1048576,MATCH($A710,'Hoja de Trabajo para listado'!$CD$155:$CD$1048576,0),MATCH((CUADRO!H$5&amp;$E710),'Hoja de Trabajo para listado'!$CD$151:$DC$151,0)),0)</f>
        <v>0</v>
      </c>
      <c r="I710" s="314">
        <f ca="1">+IFERROR(INDEX('Hoja de Trabajo para listado'!$A$155:$Z$1048576,MATCH($A710,'Hoja de Trabajo para listado'!$A$155:$A$1048576,0),MATCH((CUADRO!I$5&amp;$E710),'Hoja de Trabajo para listado'!$A$151:$Z$151,0)),0)+IFERROR(INDEX('Hoja de Trabajo para listado'!$AB$155:$BA$1048576,MATCH($A710,'Hoja de Trabajo para listado'!$AB$155:$AB$1048576,0),MATCH((CUADRO!I$5&amp;$E710),'Hoja de Trabajo para listado'!$AB$151:$BA$151,0)),0)+IFERROR(INDEX('Hoja de Trabajo para listado'!$BC$155:$CB$1048576,MATCH($A710,'Hoja de Trabajo para listado'!$BC$155:$BC$1048576,0),MATCH((CUADRO!I$5&amp;$E710),'Hoja de Trabajo para listado'!$BC$151:$CB$151,0)),0)+IFERROR(INDEX('Hoja de Trabajo para listado'!$DE$153:$DG$274,MATCH($A710,'Hoja de Trabajo para listado'!$DE$153:$DE$1048576,0),MATCH((CUADRO!I$5&amp;$E710),'Hoja de Trabajo para listado'!$DE$151:$DG$151,0)),0)+IFERROR(INDEX('Hoja de Trabajo para listado'!$CD$155:$DC$1048576,MATCH($A710,'Hoja de Trabajo para listado'!$CD$155:$CD$1048576,0),MATCH((CUADRO!I$5&amp;$E710),'Hoja de Trabajo para listado'!$CD$151:$DC$151,0)),0)</f>
        <v>0</v>
      </c>
      <c r="J710" s="314">
        <f ca="1">+IFERROR(INDEX('Hoja de Trabajo para listado'!$A$155:$Z$1048576,MATCH($A710,'Hoja de Trabajo para listado'!$A$155:$A$1048576,0),MATCH((CUADRO!J$5&amp;$E710),'Hoja de Trabajo para listado'!$A$151:$Z$151,0)),0)+IFERROR(INDEX('Hoja de Trabajo para listado'!$AB$155:$BA$1048576,MATCH($A710,'Hoja de Trabajo para listado'!$AB$155:$AB$1048576,0),MATCH((CUADRO!J$5&amp;$E710),'Hoja de Trabajo para listado'!$AB$151:$BA$151,0)),0)+IFERROR(INDEX('Hoja de Trabajo para listado'!$BC$155:$CB$1048576,MATCH($A710,'Hoja de Trabajo para listado'!$BC$155:$BC$1048576,0),MATCH((CUADRO!J$5&amp;$E710),'Hoja de Trabajo para listado'!$BC$151:$CB$151,0)),0)+IFERROR(INDEX('Hoja de Trabajo para listado'!$DE$153:$DG$274,MATCH($A710,'Hoja de Trabajo para listado'!$DE$153:$DE$1048576,0),MATCH((CUADRO!J$5&amp;$E710),'Hoja de Trabajo para listado'!$DE$151:$DG$151,0)),0)+IFERROR(INDEX('Hoja de Trabajo para listado'!$CD$155:$DC$1048576,MATCH($A710,'Hoja de Trabajo para listado'!$CD$155:$CD$1048576,0),MATCH((CUADRO!J$5&amp;$E710),'Hoja de Trabajo para listado'!$CD$151:$DC$151,0)),0)</f>
        <v>0</v>
      </c>
      <c r="K710" s="314">
        <f ca="1">+IFERROR(INDEX('Hoja de Trabajo para listado'!$A$155:$Z$1048576,MATCH($A710,'Hoja de Trabajo para listado'!$A$155:$A$1048576,0),MATCH((CUADRO!K$5&amp;$E710),'Hoja de Trabajo para listado'!$A$151:$Z$151,0)),0)+IFERROR(INDEX('Hoja de Trabajo para listado'!$AB$155:$BA$1048576,MATCH($A710,'Hoja de Trabajo para listado'!$AB$155:$AB$1048576,0),MATCH((CUADRO!K$5&amp;$E710),'Hoja de Trabajo para listado'!$AB$151:$BA$151,0)),0)+IFERROR(INDEX('Hoja de Trabajo para listado'!$BC$155:$CB$1048576,MATCH($A710,'Hoja de Trabajo para listado'!$BC$155:$BC$1048576,0),MATCH((CUADRO!K$5&amp;$E710),'Hoja de Trabajo para listado'!$BC$151:$CB$151,0)),0)+IFERROR(INDEX('Hoja de Trabajo para listado'!$DE$153:$DG$274,MATCH($A710,'Hoja de Trabajo para listado'!$DE$153:$DE$1048576,0),MATCH((CUADRO!K$5&amp;$E710),'Hoja de Trabajo para listado'!$DE$151:$DG$151,0)),0)+IFERROR(INDEX('Hoja de Trabajo para listado'!$CD$155:$DC$1048576,MATCH($A710,'Hoja de Trabajo para listado'!$CD$155:$CD$1048576,0),MATCH((CUADRO!K$5&amp;$E710),'Hoja de Trabajo para listado'!$CD$151:$DC$151,0)),0)</f>
        <v>0</v>
      </c>
      <c r="L710" s="314">
        <f ca="1">+IFERROR(INDEX('Hoja de Trabajo para listado'!$A$155:$Z$1048576,MATCH($A710,'Hoja de Trabajo para listado'!$A$155:$A$1048576,0),MATCH((CUADRO!L$5&amp;$E710),'Hoja de Trabajo para listado'!$A$151:$Z$151,0)),0)+IFERROR(INDEX('Hoja de Trabajo para listado'!$AB$155:$BA$1048576,MATCH($A710,'Hoja de Trabajo para listado'!$AB$155:$AB$1048576,0),MATCH((CUADRO!L$5&amp;$E710),'Hoja de Trabajo para listado'!$AB$151:$BA$151,0)),0)+IFERROR(INDEX('Hoja de Trabajo para listado'!$BC$155:$CB$1048576,MATCH($A710,'Hoja de Trabajo para listado'!$BC$155:$BC$1048576,0),MATCH((CUADRO!L$5&amp;$E710),'Hoja de Trabajo para listado'!$BC$151:$CB$151,0)),0)+IFERROR(INDEX('Hoja de Trabajo para listado'!$DE$153:$DG$274,MATCH($A710,'Hoja de Trabajo para listado'!$DE$153:$DE$1048576,0),MATCH((CUADRO!L$5&amp;$E710),'Hoja de Trabajo para listado'!$DE$151:$DG$151,0)),0)+IFERROR(INDEX('Hoja de Trabajo para listado'!$CD$155:$DC$1048576,MATCH($A710,'Hoja de Trabajo para listado'!$CD$155:$CD$1048576,0),MATCH((CUADRO!L$5&amp;$E710),'Hoja de Trabajo para listado'!$CD$151:$DC$151,0)),0)</f>
        <v>0</v>
      </c>
      <c r="M710" s="314">
        <f ca="1">+IFERROR(INDEX('Hoja de Trabajo para listado'!$A$155:$Z$1048576,MATCH($A710,'Hoja de Trabajo para listado'!$A$155:$A$1048576,0),MATCH((CUADRO!M$5&amp;$E710),'Hoja de Trabajo para listado'!$A$151:$Z$151,0)),0)+IFERROR(INDEX('Hoja de Trabajo para listado'!$AB$155:$BA$1048576,MATCH($A710,'Hoja de Trabajo para listado'!$AB$155:$AB$1048576,0),MATCH((CUADRO!M$5&amp;$E710),'Hoja de Trabajo para listado'!$AB$151:$BA$151,0)),0)+IFERROR(INDEX('Hoja de Trabajo para listado'!$BC$155:$CB$1048576,MATCH($A710,'Hoja de Trabajo para listado'!$BC$155:$BC$1048576,0),MATCH((CUADRO!M$5&amp;$E710),'Hoja de Trabajo para listado'!$BC$151:$CB$151,0)),0)+IFERROR(INDEX('Hoja de Trabajo para listado'!$DE$153:$DG$274,MATCH($A710,'Hoja de Trabajo para listado'!$DE$153:$DE$1048576,0),MATCH((CUADRO!M$5&amp;$E710),'Hoja de Trabajo para listado'!$DE$151:$DG$151,0)),0)+IFERROR(INDEX('Hoja de Trabajo para listado'!$CD$155:$DC$1048576,MATCH($A710,'Hoja de Trabajo para listado'!$CD$155:$CD$1048576,0),MATCH((CUADRO!M$5&amp;$E710),'Hoja de Trabajo para listado'!$CD$151:$DC$151,0)),0)</f>
        <v>0</v>
      </c>
      <c r="N710" s="314">
        <f ca="1">+IFERROR(INDEX('Hoja de Trabajo para listado'!$A$155:$Z$1048576,MATCH($A710,'Hoja de Trabajo para listado'!$A$155:$A$1048576,0),MATCH((CUADRO!N$5&amp;$E710),'Hoja de Trabajo para listado'!$A$151:$Z$151,0)),0)+IFERROR(INDEX('Hoja de Trabajo para listado'!$AB$155:$BA$1048576,MATCH($A710,'Hoja de Trabajo para listado'!$AB$155:$AB$1048576,0),MATCH((CUADRO!N$5&amp;$E710),'Hoja de Trabajo para listado'!$AB$151:$BA$151,0)),0)+IFERROR(INDEX('Hoja de Trabajo para listado'!$BC$155:$CB$1048576,MATCH($A710,'Hoja de Trabajo para listado'!$BC$155:$BC$1048576,0),MATCH((CUADRO!N$5&amp;$E710),'Hoja de Trabajo para listado'!$BC$151:$CB$151,0)),0)+IFERROR(INDEX('Hoja de Trabajo para listado'!$DE$153:$DG$274,MATCH($A710,'Hoja de Trabajo para listado'!$DE$153:$DE$1048576,0),MATCH((CUADRO!N$5&amp;$E710),'Hoja de Trabajo para listado'!$DE$151:$DG$151,0)),0)+IFERROR(INDEX('Hoja de Trabajo para listado'!$CD$155:$DC$1048576,MATCH($A710,'Hoja de Trabajo para listado'!$CD$155:$CD$1048576,0),MATCH((CUADRO!N$5&amp;$E710),'Hoja de Trabajo para listado'!$CD$151:$DC$151,0)),0)</f>
        <v>0</v>
      </c>
      <c r="O710" s="314">
        <f ca="1">+IFERROR(INDEX('Hoja de Trabajo para listado'!$A$155:$Z$1048576,MATCH($A710,'Hoja de Trabajo para listado'!$A$155:$A$1048576,0),MATCH((CUADRO!O$5&amp;$E710),'Hoja de Trabajo para listado'!$A$151:$Z$151,0)),0)+IFERROR(INDEX('Hoja de Trabajo para listado'!$AB$155:$BA$1048576,MATCH($A710,'Hoja de Trabajo para listado'!$AB$155:$AB$1048576,0),MATCH((CUADRO!O$5&amp;$E710),'Hoja de Trabajo para listado'!$AB$151:$BA$151,0)),0)+IFERROR(INDEX('Hoja de Trabajo para listado'!$BC$155:$CB$1048576,MATCH($A710,'Hoja de Trabajo para listado'!$BC$155:$BC$1048576,0),MATCH((CUADRO!O$5&amp;$E710),'Hoja de Trabajo para listado'!$BC$151:$CB$151,0)),0)+IFERROR(INDEX('Hoja de Trabajo para listado'!$DE$153:$DG$274,MATCH($A710,'Hoja de Trabajo para listado'!$DE$153:$DE$1048576,0),MATCH((CUADRO!O$5&amp;$E710),'Hoja de Trabajo para listado'!$DE$151:$DG$151,0)),0)+IFERROR(INDEX('Hoja de Trabajo para listado'!$CD$155:$DC$1048576,MATCH($A710,'Hoja de Trabajo para listado'!$CD$155:$CD$1048576,0),MATCH((CUADRO!O$5&amp;$E710),'Hoja de Trabajo para listado'!$CD$151:$DC$151,0)),0)</f>
        <v>0</v>
      </c>
      <c r="P710" s="314">
        <f ca="1">+IFERROR(INDEX('Hoja de Trabajo para listado'!$A$155:$Z$1048576,MATCH($A710,'Hoja de Trabajo para listado'!$A$155:$A$1048576,0),MATCH((CUADRO!P$5&amp;$E710),'Hoja de Trabajo para listado'!$A$151:$Z$151,0)),0)+IFERROR(INDEX('Hoja de Trabajo para listado'!$AB$155:$BA$1048576,MATCH($A710,'Hoja de Trabajo para listado'!$AB$155:$AB$1048576,0),MATCH((CUADRO!P$5&amp;$E710),'Hoja de Trabajo para listado'!$AB$151:$BA$151,0)),0)+IFERROR(INDEX('Hoja de Trabajo para listado'!$BC$155:$CB$1048576,MATCH($A710,'Hoja de Trabajo para listado'!$BC$155:$BC$1048576,0),MATCH((CUADRO!P$5&amp;$E710),'Hoja de Trabajo para listado'!$BC$151:$CB$151,0)),0)+IFERROR(INDEX('Hoja de Trabajo para listado'!$DE$153:$DG$274,MATCH($A710,'Hoja de Trabajo para listado'!$DE$153:$DE$1048576,0),MATCH((CUADRO!P$5&amp;$E710),'Hoja de Trabajo para listado'!$DE$151:$DG$151,0)),0)+IFERROR(INDEX('Hoja de Trabajo para listado'!$CD$155:$DC$1048576,MATCH($A710,'Hoja de Trabajo para listado'!$CD$155:$CD$1048576,0),MATCH((CUADRO!P$5&amp;$E710),'Hoja de Trabajo para listado'!$CD$151:$DC$151,0)),0)</f>
        <v>0</v>
      </c>
      <c r="Q710" s="314">
        <f ca="1">+IFERROR(INDEX('Hoja de Trabajo para listado'!$A$155:$Z$1048576,MATCH($A710,'Hoja de Trabajo para listado'!$A$155:$A$1048576,0),MATCH((CUADRO!Q$5&amp;$E710),'Hoja de Trabajo para listado'!$A$151:$Z$151,0)),0)+IFERROR(INDEX('Hoja de Trabajo para listado'!$AB$155:$BA$1048576,MATCH($A710,'Hoja de Trabajo para listado'!$AB$155:$AB$1048576,0),MATCH((CUADRO!Q$5&amp;$E710),'Hoja de Trabajo para listado'!$AB$151:$BA$151,0)),0)+IFERROR(INDEX('Hoja de Trabajo para listado'!$BC$155:$CB$1048576,MATCH($A710,'Hoja de Trabajo para listado'!$BC$155:$BC$1048576,0),MATCH((CUADRO!Q$5&amp;$E710),'Hoja de Trabajo para listado'!$BC$151:$CB$151,0)),0)+IFERROR(INDEX('Hoja de Trabajo para listado'!$DE$153:$DG$274,MATCH($A710,'Hoja de Trabajo para listado'!$DE$153:$DE$1048576,0),MATCH((CUADRO!Q$5&amp;$E710),'Hoja de Trabajo para listado'!$DE$151:$DG$151,0)),0)+IFERROR(INDEX('Hoja de Trabajo para listado'!$CD$155:$DC$1048576,MATCH($A710,'Hoja de Trabajo para listado'!$CD$155:$CD$1048576,0),MATCH((CUADRO!Q$5&amp;$E710),'Hoja de Trabajo para listado'!$CD$151:$DC$151,0)),0)</f>
        <v>0</v>
      </c>
      <c r="R710" s="314">
        <f t="shared" ref="R710:R773" ca="1" si="22">+SUM(F710:Q710)</f>
        <v>0</v>
      </c>
      <c r="S710" s="322"/>
      <c r="T710" s="314">
        <f ca="1">+T711</f>
        <v>0</v>
      </c>
      <c r="U710" s="313">
        <f t="shared" ref="U710:U773" si="23">+IF(E710="Débitos",1,2)</f>
        <v>1</v>
      </c>
      <c r="V710" s="319" t="str">
        <f>+VLOOKUP(A710,bd_lista!$A$3:$E$593,5,FALSE)</f>
        <v>Gobiernos Autonomos Municipales</v>
      </c>
      <c r="W710" s="425" t="str">
        <f>+V710</f>
        <v>Gobiernos Autonomos Municipales</v>
      </c>
    </row>
    <row r="711" spans="1:23" customFormat="1" ht="15" hidden="1" customHeight="1">
      <c r="A711" s="323">
        <v>1742</v>
      </c>
      <c r="B711" s="428"/>
      <c r="C711" s="318" t="str">
        <f>+VLOOKUP(A711,bd_lista!$A$3:$C$593,3,FALSE)</f>
        <v>Gobierno Autónomo Municipal de Saipina</v>
      </c>
      <c r="D711" s="430"/>
      <c r="E711" s="347" t="s">
        <v>1419</v>
      </c>
      <c r="F711" s="314">
        <f ca="1">+IFERROR(INDEX('Hoja de Trabajo para listado'!$A$155:$Z$1048576,MATCH($A711,'Hoja de Trabajo para listado'!$A$155:$A$1048576,0),MATCH((CUADRO!F$5&amp;$E711),'Hoja de Trabajo para listado'!$A$151:$Z$151,0)),0)+IFERROR(INDEX('Hoja de Trabajo para listado'!$AB$155:$BA$1048576,MATCH($A711,'Hoja de Trabajo para listado'!$AB$155:$AB$1048576,0),MATCH((CUADRO!F$5&amp;$E711),'Hoja de Trabajo para listado'!$AB$151:$BA$151,0)),0)+IFERROR(INDEX('Hoja de Trabajo para listado'!$BC$155:$CB$1048576,MATCH($A711,'Hoja de Trabajo para listado'!$BC$155:$BC$1048576,0),MATCH((CUADRO!F$5&amp;$E711),'Hoja de Trabajo para listado'!$BC$151:$CB$151,0)),0)+IFERROR(INDEX('Hoja de Trabajo para listado'!$DE$153:$DG$274,MATCH($A711,'Hoja de Trabajo para listado'!$DE$153:$DE$1048576,0),MATCH((CUADRO!F$5&amp;$E711),'Hoja de Trabajo para listado'!$DE$151:$DG$151,0)),0)+IFERROR(INDEX('Hoja de Trabajo para listado'!$CD$155:$DC$1048576,MATCH($A711,'Hoja de Trabajo para listado'!$CD$155:$CD$1048576,0),MATCH((CUADRO!F$5&amp;$E711),'Hoja de Trabajo para listado'!$CD$151:$DC$151,0)),0)</f>
        <v>0</v>
      </c>
      <c r="G711" s="314">
        <f ca="1">+IFERROR(INDEX('Hoja de Trabajo para listado'!$A$155:$Z$1048576,MATCH($A711,'Hoja de Trabajo para listado'!$A$155:$A$1048576,0),MATCH((CUADRO!G$5&amp;$E711),'Hoja de Trabajo para listado'!$A$151:$Z$151,0)),0)+IFERROR(INDEX('Hoja de Trabajo para listado'!$AB$155:$BA$1048576,MATCH($A711,'Hoja de Trabajo para listado'!$AB$155:$AB$1048576,0),MATCH((CUADRO!G$5&amp;$E711),'Hoja de Trabajo para listado'!$AB$151:$BA$151,0)),0)+IFERROR(INDEX('Hoja de Trabajo para listado'!$BC$155:$CB$1048576,MATCH($A711,'Hoja de Trabajo para listado'!$BC$155:$BC$1048576,0),MATCH((CUADRO!G$5&amp;$E711),'Hoja de Trabajo para listado'!$BC$151:$CB$151,0)),0)+IFERROR(INDEX('Hoja de Trabajo para listado'!$DE$153:$DG$274,MATCH($A711,'Hoja de Trabajo para listado'!$DE$153:$DE$1048576,0),MATCH((CUADRO!G$5&amp;$E711),'Hoja de Trabajo para listado'!$DE$151:$DG$151,0)),0)+IFERROR(INDEX('Hoja de Trabajo para listado'!$CD$155:$DC$1048576,MATCH($A711,'Hoja de Trabajo para listado'!$CD$155:$CD$1048576,0),MATCH((CUADRO!G$5&amp;$E711),'Hoja de Trabajo para listado'!$CD$151:$DC$151,0)),0)</f>
        <v>0</v>
      </c>
      <c r="H711" s="314">
        <f ca="1">+IFERROR(INDEX('Hoja de Trabajo para listado'!$A$155:$Z$1048576,MATCH($A711,'Hoja de Trabajo para listado'!$A$155:$A$1048576,0),MATCH((CUADRO!H$5&amp;$E711),'Hoja de Trabajo para listado'!$A$151:$Z$151,0)),0)+IFERROR(INDEX('Hoja de Trabajo para listado'!$AB$155:$BA$1048576,MATCH($A711,'Hoja de Trabajo para listado'!$AB$155:$AB$1048576,0),MATCH((CUADRO!H$5&amp;$E711),'Hoja de Trabajo para listado'!$AB$151:$BA$151,0)),0)+IFERROR(INDEX('Hoja de Trabajo para listado'!$BC$155:$CB$1048576,MATCH($A711,'Hoja de Trabajo para listado'!$BC$155:$BC$1048576,0),MATCH((CUADRO!H$5&amp;$E711),'Hoja de Trabajo para listado'!$BC$151:$CB$151,0)),0)+IFERROR(INDEX('Hoja de Trabajo para listado'!$DE$153:$DG$274,MATCH($A711,'Hoja de Trabajo para listado'!$DE$153:$DE$1048576,0),MATCH((CUADRO!H$5&amp;$E711),'Hoja de Trabajo para listado'!$DE$151:$DG$151,0)),0)+IFERROR(INDEX('Hoja de Trabajo para listado'!$CD$155:$DC$1048576,MATCH($A711,'Hoja de Trabajo para listado'!$CD$155:$CD$1048576,0),MATCH((CUADRO!H$5&amp;$E711),'Hoja de Trabajo para listado'!$CD$151:$DC$151,0)),0)</f>
        <v>0</v>
      </c>
      <c r="I711" s="314">
        <f ca="1">+IFERROR(INDEX('Hoja de Trabajo para listado'!$A$155:$Z$1048576,MATCH($A711,'Hoja de Trabajo para listado'!$A$155:$A$1048576,0),MATCH((CUADRO!I$5&amp;$E711),'Hoja de Trabajo para listado'!$A$151:$Z$151,0)),0)+IFERROR(INDEX('Hoja de Trabajo para listado'!$AB$155:$BA$1048576,MATCH($A711,'Hoja de Trabajo para listado'!$AB$155:$AB$1048576,0),MATCH((CUADRO!I$5&amp;$E711),'Hoja de Trabajo para listado'!$AB$151:$BA$151,0)),0)+IFERROR(INDEX('Hoja de Trabajo para listado'!$BC$155:$CB$1048576,MATCH($A711,'Hoja de Trabajo para listado'!$BC$155:$BC$1048576,0),MATCH((CUADRO!I$5&amp;$E711),'Hoja de Trabajo para listado'!$BC$151:$CB$151,0)),0)+IFERROR(INDEX('Hoja de Trabajo para listado'!$DE$153:$DG$274,MATCH($A711,'Hoja de Trabajo para listado'!$DE$153:$DE$1048576,0),MATCH((CUADRO!I$5&amp;$E711),'Hoja de Trabajo para listado'!$DE$151:$DG$151,0)),0)+IFERROR(INDEX('Hoja de Trabajo para listado'!$CD$155:$DC$1048576,MATCH($A711,'Hoja de Trabajo para listado'!$CD$155:$CD$1048576,0),MATCH((CUADRO!I$5&amp;$E711),'Hoja de Trabajo para listado'!$CD$151:$DC$151,0)),0)</f>
        <v>0</v>
      </c>
      <c r="J711" s="314">
        <f ca="1">+IFERROR(INDEX('Hoja de Trabajo para listado'!$A$155:$Z$1048576,MATCH($A711,'Hoja de Trabajo para listado'!$A$155:$A$1048576,0),MATCH((CUADRO!J$5&amp;$E711),'Hoja de Trabajo para listado'!$A$151:$Z$151,0)),0)+IFERROR(INDEX('Hoja de Trabajo para listado'!$AB$155:$BA$1048576,MATCH($A711,'Hoja de Trabajo para listado'!$AB$155:$AB$1048576,0),MATCH((CUADRO!J$5&amp;$E711),'Hoja de Trabajo para listado'!$AB$151:$BA$151,0)),0)+IFERROR(INDEX('Hoja de Trabajo para listado'!$BC$155:$CB$1048576,MATCH($A711,'Hoja de Trabajo para listado'!$BC$155:$BC$1048576,0),MATCH((CUADRO!J$5&amp;$E711),'Hoja de Trabajo para listado'!$BC$151:$CB$151,0)),0)+IFERROR(INDEX('Hoja de Trabajo para listado'!$DE$153:$DG$274,MATCH($A711,'Hoja de Trabajo para listado'!$DE$153:$DE$1048576,0),MATCH((CUADRO!J$5&amp;$E711),'Hoja de Trabajo para listado'!$DE$151:$DG$151,0)),0)+IFERROR(INDEX('Hoja de Trabajo para listado'!$CD$155:$DC$1048576,MATCH($A711,'Hoja de Trabajo para listado'!$CD$155:$CD$1048576,0),MATCH((CUADRO!J$5&amp;$E711),'Hoja de Trabajo para listado'!$CD$151:$DC$151,0)),0)</f>
        <v>0</v>
      </c>
      <c r="K711" s="314">
        <f ca="1">+IFERROR(INDEX('Hoja de Trabajo para listado'!$A$155:$Z$1048576,MATCH($A711,'Hoja de Trabajo para listado'!$A$155:$A$1048576,0),MATCH((CUADRO!K$5&amp;$E711),'Hoja de Trabajo para listado'!$A$151:$Z$151,0)),0)+IFERROR(INDEX('Hoja de Trabajo para listado'!$AB$155:$BA$1048576,MATCH($A711,'Hoja de Trabajo para listado'!$AB$155:$AB$1048576,0),MATCH((CUADRO!K$5&amp;$E711),'Hoja de Trabajo para listado'!$AB$151:$BA$151,0)),0)+IFERROR(INDEX('Hoja de Trabajo para listado'!$BC$155:$CB$1048576,MATCH($A711,'Hoja de Trabajo para listado'!$BC$155:$BC$1048576,0),MATCH((CUADRO!K$5&amp;$E711),'Hoja de Trabajo para listado'!$BC$151:$CB$151,0)),0)+IFERROR(INDEX('Hoja de Trabajo para listado'!$DE$153:$DG$274,MATCH($A711,'Hoja de Trabajo para listado'!$DE$153:$DE$1048576,0),MATCH((CUADRO!K$5&amp;$E711),'Hoja de Trabajo para listado'!$DE$151:$DG$151,0)),0)+IFERROR(INDEX('Hoja de Trabajo para listado'!$CD$155:$DC$1048576,MATCH($A711,'Hoja de Trabajo para listado'!$CD$155:$CD$1048576,0),MATCH((CUADRO!K$5&amp;$E711),'Hoja de Trabajo para listado'!$CD$151:$DC$151,0)),0)</f>
        <v>0</v>
      </c>
      <c r="L711" s="314">
        <f ca="1">+IFERROR(INDEX('Hoja de Trabajo para listado'!$A$155:$Z$1048576,MATCH($A711,'Hoja de Trabajo para listado'!$A$155:$A$1048576,0),MATCH((CUADRO!L$5&amp;$E711),'Hoja de Trabajo para listado'!$A$151:$Z$151,0)),0)+IFERROR(INDEX('Hoja de Trabajo para listado'!$AB$155:$BA$1048576,MATCH($A711,'Hoja de Trabajo para listado'!$AB$155:$AB$1048576,0),MATCH((CUADRO!L$5&amp;$E711),'Hoja de Trabajo para listado'!$AB$151:$BA$151,0)),0)+IFERROR(INDEX('Hoja de Trabajo para listado'!$BC$155:$CB$1048576,MATCH($A711,'Hoja de Trabajo para listado'!$BC$155:$BC$1048576,0),MATCH((CUADRO!L$5&amp;$E711),'Hoja de Trabajo para listado'!$BC$151:$CB$151,0)),0)+IFERROR(INDEX('Hoja de Trabajo para listado'!$DE$153:$DG$274,MATCH($A711,'Hoja de Trabajo para listado'!$DE$153:$DE$1048576,0),MATCH((CUADRO!L$5&amp;$E711),'Hoja de Trabajo para listado'!$DE$151:$DG$151,0)),0)+IFERROR(INDEX('Hoja de Trabajo para listado'!$CD$155:$DC$1048576,MATCH($A711,'Hoja de Trabajo para listado'!$CD$155:$CD$1048576,0),MATCH((CUADRO!L$5&amp;$E711),'Hoja de Trabajo para listado'!$CD$151:$DC$151,0)),0)</f>
        <v>0</v>
      </c>
      <c r="M711" s="314">
        <f ca="1">+IFERROR(INDEX('Hoja de Trabajo para listado'!$A$155:$Z$1048576,MATCH($A711,'Hoja de Trabajo para listado'!$A$155:$A$1048576,0),MATCH((CUADRO!M$5&amp;$E711),'Hoja de Trabajo para listado'!$A$151:$Z$151,0)),0)+IFERROR(INDEX('Hoja de Trabajo para listado'!$AB$155:$BA$1048576,MATCH($A711,'Hoja de Trabajo para listado'!$AB$155:$AB$1048576,0),MATCH((CUADRO!M$5&amp;$E711),'Hoja de Trabajo para listado'!$AB$151:$BA$151,0)),0)+IFERROR(INDEX('Hoja de Trabajo para listado'!$BC$155:$CB$1048576,MATCH($A711,'Hoja de Trabajo para listado'!$BC$155:$BC$1048576,0),MATCH((CUADRO!M$5&amp;$E711),'Hoja de Trabajo para listado'!$BC$151:$CB$151,0)),0)+IFERROR(INDEX('Hoja de Trabajo para listado'!$DE$153:$DG$274,MATCH($A711,'Hoja de Trabajo para listado'!$DE$153:$DE$1048576,0),MATCH((CUADRO!M$5&amp;$E711),'Hoja de Trabajo para listado'!$DE$151:$DG$151,0)),0)+IFERROR(INDEX('Hoja de Trabajo para listado'!$CD$155:$DC$1048576,MATCH($A711,'Hoja de Trabajo para listado'!$CD$155:$CD$1048576,0),MATCH((CUADRO!M$5&amp;$E711),'Hoja de Trabajo para listado'!$CD$151:$DC$151,0)),0)</f>
        <v>0</v>
      </c>
      <c r="N711" s="314">
        <f ca="1">+IFERROR(INDEX('Hoja de Trabajo para listado'!$A$155:$Z$1048576,MATCH($A711,'Hoja de Trabajo para listado'!$A$155:$A$1048576,0),MATCH((CUADRO!N$5&amp;$E711),'Hoja de Trabajo para listado'!$A$151:$Z$151,0)),0)+IFERROR(INDEX('Hoja de Trabajo para listado'!$AB$155:$BA$1048576,MATCH($A711,'Hoja de Trabajo para listado'!$AB$155:$AB$1048576,0),MATCH((CUADRO!N$5&amp;$E711),'Hoja de Trabajo para listado'!$AB$151:$BA$151,0)),0)+IFERROR(INDEX('Hoja de Trabajo para listado'!$BC$155:$CB$1048576,MATCH($A711,'Hoja de Trabajo para listado'!$BC$155:$BC$1048576,0),MATCH((CUADRO!N$5&amp;$E711),'Hoja de Trabajo para listado'!$BC$151:$CB$151,0)),0)+IFERROR(INDEX('Hoja de Trabajo para listado'!$DE$153:$DG$274,MATCH($A711,'Hoja de Trabajo para listado'!$DE$153:$DE$1048576,0),MATCH((CUADRO!N$5&amp;$E711),'Hoja de Trabajo para listado'!$DE$151:$DG$151,0)),0)+IFERROR(INDEX('Hoja de Trabajo para listado'!$CD$155:$DC$1048576,MATCH($A711,'Hoja de Trabajo para listado'!$CD$155:$CD$1048576,0),MATCH((CUADRO!N$5&amp;$E711),'Hoja de Trabajo para listado'!$CD$151:$DC$151,0)),0)</f>
        <v>0</v>
      </c>
      <c r="O711" s="314">
        <f ca="1">+IFERROR(INDEX('Hoja de Trabajo para listado'!$A$155:$Z$1048576,MATCH($A711,'Hoja de Trabajo para listado'!$A$155:$A$1048576,0),MATCH((CUADRO!O$5&amp;$E711),'Hoja de Trabajo para listado'!$A$151:$Z$151,0)),0)+IFERROR(INDEX('Hoja de Trabajo para listado'!$AB$155:$BA$1048576,MATCH($A711,'Hoja de Trabajo para listado'!$AB$155:$AB$1048576,0),MATCH((CUADRO!O$5&amp;$E711),'Hoja de Trabajo para listado'!$AB$151:$BA$151,0)),0)+IFERROR(INDEX('Hoja de Trabajo para listado'!$BC$155:$CB$1048576,MATCH($A711,'Hoja de Trabajo para listado'!$BC$155:$BC$1048576,0),MATCH((CUADRO!O$5&amp;$E711),'Hoja de Trabajo para listado'!$BC$151:$CB$151,0)),0)+IFERROR(INDEX('Hoja de Trabajo para listado'!$DE$153:$DG$274,MATCH($A711,'Hoja de Trabajo para listado'!$DE$153:$DE$1048576,0),MATCH((CUADRO!O$5&amp;$E711),'Hoja de Trabajo para listado'!$DE$151:$DG$151,0)),0)+IFERROR(INDEX('Hoja de Trabajo para listado'!$CD$155:$DC$1048576,MATCH($A711,'Hoja de Trabajo para listado'!$CD$155:$CD$1048576,0),MATCH((CUADRO!O$5&amp;$E711),'Hoja de Trabajo para listado'!$CD$151:$DC$151,0)),0)</f>
        <v>0</v>
      </c>
      <c r="P711" s="314">
        <f ca="1">+IFERROR(INDEX('Hoja de Trabajo para listado'!$A$155:$Z$1048576,MATCH($A711,'Hoja de Trabajo para listado'!$A$155:$A$1048576,0),MATCH((CUADRO!P$5&amp;$E711),'Hoja de Trabajo para listado'!$A$151:$Z$151,0)),0)+IFERROR(INDEX('Hoja de Trabajo para listado'!$AB$155:$BA$1048576,MATCH($A711,'Hoja de Trabajo para listado'!$AB$155:$AB$1048576,0),MATCH((CUADRO!P$5&amp;$E711),'Hoja de Trabajo para listado'!$AB$151:$BA$151,0)),0)+IFERROR(INDEX('Hoja de Trabajo para listado'!$BC$155:$CB$1048576,MATCH($A711,'Hoja de Trabajo para listado'!$BC$155:$BC$1048576,0),MATCH((CUADRO!P$5&amp;$E711),'Hoja de Trabajo para listado'!$BC$151:$CB$151,0)),0)+IFERROR(INDEX('Hoja de Trabajo para listado'!$DE$153:$DG$274,MATCH($A711,'Hoja de Trabajo para listado'!$DE$153:$DE$1048576,0),MATCH((CUADRO!P$5&amp;$E711),'Hoja de Trabajo para listado'!$DE$151:$DG$151,0)),0)+IFERROR(INDEX('Hoja de Trabajo para listado'!$CD$155:$DC$1048576,MATCH($A711,'Hoja de Trabajo para listado'!$CD$155:$CD$1048576,0),MATCH((CUADRO!P$5&amp;$E711),'Hoja de Trabajo para listado'!$CD$151:$DC$151,0)),0)</f>
        <v>0</v>
      </c>
      <c r="Q711" s="314">
        <f ca="1">+IFERROR(INDEX('Hoja de Trabajo para listado'!$A$155:$Z$1048576,MATCH($A711,'Hoja de Trabajo para listado'!$A$155:$A$1048576,0),MATCH((CUADRO!Q$5&amp;$E711),'Hoja de Trabajo para listado'!$A$151:$Z$151,0)),0)+IFERROR(INDEX('Hoja de Trabajo para listado'!$AB$155:$BA$1048576,MATCH($A711,'Hoja de Trabajo para listado'!$AB$155:$AB$1048576,0),MATCH((CUADRO!Q$5&amp;$E711),'Hoja de Trabajo para listado'!$AB$151:$BA$151,0)),0)+IFERROR(INDEX('Hoja de Trabajo para listado'!$BC$155:$CB$1048576,MATCH($A711,'Hoja de Trabajo para listado'!$BC$155:$BC$1048576,0),MATCH((CUADRO!Q$5&amp;$E711),'Hoja de Trabajo para listado'!$BC$151:$CB$151,0)),0)+IFERROR(INDEX('Hoja de Trabajo para listado'!$DE$153:$DG$274,MATCH($A711,'Hoja de Trabajo para listado'!$DE$153:$DE$1048576,0),MATCH((CUADRO!Q$5&amp;$E711),'Hoja de Trabajo para listado'!$DE$151:$DG$151,0)),0)+IFERROR(INDEX('Hoja de Trabajo para listado'!$CD$155:$DC$1048576,MATCH($A711,'Hoja de Trabajo para listado'!$CD$155:$CD$1048576,0),MATCH((CUADRO!Q$5&amp;$E711),'Hoja de Trabajo para listado'!$CD$151:$DC$151,0)),0)</f>
        <v>0</v>
      </c>
      <c r="R711" s="314">
        <f t="shared" ca="1" si="22"/>
        <v>0</v>
      </c>
      <c r="S711" s="322">
        <f ca="1">+R710+R711</f>
        <v>0</v>
      </c>
      <c r="T711" s="314">
        <f ca="1">+S711</f>
        <v>0</v>
      </c>
      <c r="U711" s="313">
        <f t="shared" si="23"/>
        <v>2</v>
      </c>
      <c r="V711" s="319" t="str">
        <f>+VLOOKUP(A711,bd_lista!$A$3:$E$593,5,FALSE)</f>
        <v>Gobiernos Autonomos Municipales</v>
      </c>
      <c r="W711" s="426"/>
    </row>
    <row r="712" spans="1:23" customFormat="1" ht="27" hidden="1" customHeight="1">
      <c r="A712" s="323">
        <v>1743</v>
      </c>
      <c r="B712" s="427">
        <f>+A712</f>
        <v>1743</v>
      </c>
      <c r="C712" s="318" t="str">
        <f>+VLOOKUP(A712,bd_lista!$A$3:$C$593,3,FALSE)</f>
        <v>Gobierno Autónomo Municipal de Puerto Suárez</v>
      </c>
      <c r="D712" s="429" t="str">
        <f>+C712</f>
        <v>Gobierno Autónomo Municipal de Puerto Suárez</v>
      </c>
      <c r="E712" s="346" t="s">
        <v>1418</v>
      </c>
      <c r="F712" s="314">
        <f ca="1">+IFERROR(INDEX('Hoja de Trabajo para listado'!$A$155:$Z$1048576,MATCH($A712,'Hoja de Trabajo para listado'!$A$155:$A$1048576,0),MATCH((CUADRO!F$5&amp;$E712),'Hoja de Trabajo para listado'!$A$151:$Z$151,0)),0)+IFERROR(INDEX('Hoja de Trabajo para listado'!$AB$155:$BA$1048576,MATCH($A712,'Hoja de Trabajo para listado'!$AB$155:$AB$1048576,0),MATCH((CUADRO!F$5&amp;$E712),'Hoja de Trabajo para listado'!$AB$151:$BA$151,0)),0)+IFERROR(INDEX('Hoja de Trabajo para listado'!$BC$155:$CB$1048576,MATCH($A712,'Hoja de Trabajo para listado'!$BC$155:$BC$1048576,0),MATCH((CUADRO!F$5&amp;$E712),'Hoja de Trabajo para listado'!$BC$151:$CB$151,0)),0)+IFERROR(INDEX('Hoja de Trabajo para listado'!$DE$153:$DG$274,MATCH($A712,'Hoja de Trabajo para listado'!$DE$153:$DE$1048576,0),MATCH((CUADRO!F$5&amp;$E712),'Hoja de Trabajo para listado'!$DE$151:$DG$151,0)),0)+IFERROR(INDEX('Hoja de Trabajo para listado'!$CD$155:$DC$1048576,MATCH($A712,'Hoja de Trabajo para listado'!$CD$155:$CD$1048576,0),MATCH((CUADRO!F$5&amp;$E712),'Hoja de Trabajo para listado'!$CD$151:$DC$151,0)),0)</f>
        <v>0</v>
      </c>
      <c r="G712" s="314">
        <f ca="1">+IFERROR(INDEX('Hoja de Trabajo para listado'!$A$155:$Z$1048576,MATCH($A712,'Hoja de Trabajo para listado'!$A$155:$A$1048576,0),MATCH((CUADRO!G$5&amp;$E712),'Hoja de Trabajo para listado'!$A$151:$Z$151,0)),0)+IFERROR(INDEX('Hoja de Trabajo para listado'!$AB$155:$BA$1048576,MATCH($A712,'Hoja de Trabajo para listado'!$AB$155:$AB$1048576,0),MATCH((CUADRO!G$5&amp;$E712),'Hoja de Trabajo para listado'!$AB$151:$BA$151,0)),0)+IFERROR(INDEX('Hoja de Trabajo para listado'!$BC$155:$CB$1048576,MATCH($A712,'Hoja de Trabajo para listado'!$BC$155:$BC$1048576,0),MATCH((CUADRO!G$5&amp;$E712),'Hoja de Trabajo para listado'!$BC$151:$CB$151,0)),0)+IFERROR(INDEX('Hoja de Trabajo para listado'!$DE$153:$DG$274,MATCH($A712,'Hoja de Trabajo para listado'!$DE$153:$DE$1048576,0),MATCH((CUADRO!G$5&amp;$E712),'Hoja de Trabajo para listado'!$DE$151:$DG$151,0)),0)+IFERROR(INDEX('Hoja de Trabajo para listado'!$CD$155:$DC$1048576,MATCH($A712,'Hoja de Trabajo para listado'!$CD$155:$CD$1048576,0),MATCH((CUADRO!G$5&amp;$E712),'Hoja de Trabajo para listado'!$CD$151:$DC$151,0)),0)</f>
        <v>0</v>
      </c>
      <c r="H712" s="314">
        <f ca="1">+IFERROR(INDEX('Hoja de Trabajo para listado'!$A$155:$Z$1048576,MATCH($A712,'Hoja de Trabajo para listado'!$A$155:$A$1048576,0),MATCH((CUADRO!H$5&amp;$E712),'Hoja de Trabajo para listado'!$A$151:$Z$151,0)),0)+IFERROR(INDEX('Hoja de Trabajo para listado'!$AB$155:$BA$1048576,MATCH($A712,'Hoja de Trabajo para listado'!$AB$155:$AB$1048576,0),MATCH((CUADRO!H$5&amp;$E712),'Hoja de Trabajo para listado'!$AB$151:$BA$151,0)),0)+IFERROR(INDEX('Hoja de Trabajo para listado'!$BC$155:$CB$1048576,MATCH($A712,'Hoja de Trabajo para listado'!$BC$155:$BC$1048576,0),MATCH((CUADRO!H$5&amp;$E712),'Hoja de Trabajo para listado'!$BC$151:$CB$151,0)),0)+IFERROR(INDEX('Hoja de Trabajo para listado'!$DE$153:$DG$274,MATCH($A712,'Hoja de Trabajo para listado'!$DE$153:$DE$1048576,0),MATCH((CUADRO!H$5&amp;$E712),'Hoja de Trabajo para listado'!$DE$151:$DG$151,0)),0)+IFERROR(INDEX('Hoja de Trabajo para listado'!$CD$155:$DC$1048576,MATCH($A712,'Hoja de Trabajo para listado'!$CD$155:$CD$1048576,0),MATCH((CUADRO!H$5&amp;$E712),'Hoja de Trabajo para listado'!$CD$151:$DC$151,0)),0)</f>
        <v>0</v>
      </c>
      <c r="I712" s="314">
        <f ca="1">+IFERROR(INDEX('Hoja de Trabajo para listado'!$A$155:$Z$1048576,MATCH($A712,'Hoja de Trabajo para listado'!$A$155:$A$1048576,0),MATCH((CUADRO!I$5&amp;$E712),'Hoja de Trabajo para listado'!$A$151:$Z$151,0)),0)+IFERROR(INDEX('Hoja de Trabajo para listado'!$AB$155:$BA$1048576,MATCH($A712,'Hoja de Trabajo para listado'!$AB$155:$AB$1048576,0),MATCH((CUADRO!I$5&amp;$E712),'Hoja de Trabajo para listado'!$AB$151:$BA$151,0)),0)+IFERROR(INDEX('Hoja de Trabajo para listado'!$BC$155:$CB$1048576,MATCH($A712,'Hoja de Trabajo para listado'!$BC$155:$BC$1048576,0),MATCH((CUADRO!I$5&amp;$E712),'Hoja de Trabajo para listado'!$BC$151:$CB$151,0)),0)+IFERROR(INDEX('Hoja de Trabajo para listado'!$DE$153:$DG$274,MATCH($A712,'Hoja de Trabajo para listado'!$DE$153:$DE$1048576,0),MATCH((CUADRO!I$5&amp;$E712),'Hoja de Trabajo para listado'!$DE$151:$DG$151,0)),0)+IFERROR(INDEX('Hoja de Trabajo para listado'!$CD$155:$DC$1048576,MATCH($A712,'Hoja de Trabajo para listado'!$CD$155:$CD$1048576,0),MATCH((CUADRO!I$5&amp;$E712),'Hoja de Trabajo para listado'!$CD$151:$DC$151,0)),0)</f>
        <v>0</v>
      </c>
      <c r="J712" s="314">
        <f ca="1">+IFERROR(INDEX('Hoja de Trabajo para listado'!$A$155:$Z$1048576,MATCH($A712,'Hoja de Trabajo para listado'!$A$155:$A$1048576,0),MATCH((CUADRO!J$5&amp;$E712),'Hoja de Trabajo para listado'!$A$151:$Z$151,0)),0)+IFERROR(INDEX('Hoja de Trabajo para listado'!$AB$155:$BA$1048576,MATCH($A712,'Hoja de Trabajo para listado'!$AB$155:$AB$1048576,0),MATCH((CUADRO!J$5&amp;$E712),'Hoja de Trabajo para listado'!$AB$151:$BA$151,0)),0)+IFERROR(INDEX('Hoja de Trabajo para listado'!$BC$155:$CB$1048576,MATCH($A712,'Hoja de Trabajo para listado'!$BC$155:$BC$1048576,0),MATCH((CUADRO!J$5&amp;$E712),'Hoja de Trabajo para listado'!$BC$151:$CB$151,0)),0)+IFERROR(INDEX('Hoja de Trabajo para listado'!$DE$153:$DG$274,MATCH($A712,'Hoja de Trabajo para listado'!$DE$153:$DE$1048576,0),MATCH((CUADRO!J$5&amp;$E712),'Hoja de Trabajo para listado'!$DE$151:$DG$151,0)),0)+IFERROR(INDEX('Hoja de Trabajo para listado'!$CD$155:$DC$1048576,MATCH($A712,'Hoja de Trabajo para listado'!$CD$155:$CD$1048576,0),MATCH((CUADRO!J$5&amp;$E712),'Hoja de Trabajo para listado'!$CD$151:$DC$151,0)),0)</f>
        <v>0</v>
      </c>
      <c r="K712" s="314">
        <f ca="1">+IFERROR(INDEX('Hoja de Trabajo para listado'!$A$155:$Z$1048576,MATCH($A712,'Hoja de Trabajo para listado'!$A$155:$A$1048576,0),MATCH((CUADRO!K$5&amp;$E712),'Hoja de Trabajo para listado'!$A$151:$Z$151,0)),0)+IFERROR(INDEX('Hoja de Trabajo para listado'!$AB$155:$BA$1048576,MATCH($A712,'Hoja de Trabajo para listado'!$AB$155:$AB$1048576,0),MATCH((CUADRO!K$5&amp;$E712),'Hoja de Trabajo para listado'!$AB$151:$BA$151,0)),0)+IFERROR(INDEX('Hoja de Trabajo para listado'!$BC$155:$CB$1048576,MATCH($A712,'Hoja de Trabajo para listado'!$BC$155:$BC$1048576,0),MATCH((CUADRO!K$5&amp;$E712),'Hoja de Trabajo para listado'!$BC$151:$CB$151,0)),0)+IFERROR(INDEX('Hoja de Trabajo para listado'!$DE$153:$DG$274,MATCH($A712,'Hoja de Trabajo para listado'!$DE$153:$DE$1048576,0),MATCH((CUADRO!K$5&amp;$E712),'Hoja de Trabajo para listado'!$DE$151:$DG$151,0)),0)+IFERROR(INDEX('Hoja de Trabajo para listado'!$CD$155:$DC$1048576,MATCH($A712,'Hoja de Trabajo para listado'!$CD$155:$CD$1048576,0),MATCH((CUADRO!K$5&amp;$E712),'Hoja de Trabajo para listado'!$CD$151:$DC$151,0)),0)</f>
        <v>0</v>
      </c>
      <c r="L712" s="314">
        <f ca="1">+IFERROR(INDEX('Hoja de Trabajo para listado'!$A$155:$Z$1048576,MATCH($A712,'Hoja de Trabajo para listado'!$A$155:$A$1048576,0),MATCH((CUADRO!L$5&amp;$E712),'Hoja de Trabajo para listado'!$A$151:$Z$151,0)),0)+IFERROR(INDEX('Hoja de Trabajo para listado'!$AB$155:$BA$1048576,MATCH($A712,'Hoja de Trabajo para listado'!$AB$155:$AB$1048576,0),MATCH((CUADRO!L$5&amp;$E712),'Hoja de Trabajo para listado'!$AB$151:$BA$151,0)),0)+IFERROR(INDEX('Hoja de Trabajo para listado'!$BC$155:$CB$1048576,MATCH($A712,'Hoja de Trabajo para listado'!$BC$155:$BC$1048576,0),MATCH((CUADRO!L$5&amp;$E712),'Hoja de Trabajo para listado'!$BC$151:$CB$151,0)),0)+IFERROR(INDEX('Hoja de Trabajo para listado'!$DE$153:$DG$274,MATCH($A712,'Hoja de Trabajo para listado'!$DE$153:$DE$1048576,0),MATCH((CUADRO!L$5&amp;$E712),'Hoja de Trabajo para listado'!$DE$151:$DG$151,0)),0)+IFERROR(INDEX('Hoja de Trabajo para listado'!$CD$155:$DC$1048576,MATCH($A712,'Hoja de Trabajo para listado'!$CD$155:$CD$1048576,0),MATCH((CUADRO!L$5&amp;$E712),'Hoja de Trabajo para listado'!$CD$151:$DC$151,0)),0)</f>
        <v>0</v>
      </c>
      <c r="M712" s="314">
        <f ca="1">+IFERROR(INDEX('Hoja de Trabajo para listado'!$A$155:$Z$1048576,MATCH($A712,'Hoja de Trabajo para listado'!$A$155:$A$1048576,0),MATCH((CUADRO!M$5&amp;$E712),'Hoja de Trabajo para listado'!$A$151:$Z$151,0)),0)+IFERROR(INDEX('Hoja de Trabajo para listado'!$AB$155:$BA$1048576,MATCH($A712,'Hoja de Trabajo para listado'!$AB$155:$AB$1048576,0),MATCH((CUADRO!M$5&amp;$E712),'Hoja de Trabajo para listado'!$AB$151:$BA$151,0)),0)+IFERROR(INDEX('Hoja de Trabajo para listado'!$BC$155:$CB$1048576,MATCH($A712,'Hoja de Trabajo para listado'!$BC$155:$BC$1048576,0),MATCH((CUADRO!M$5&amp;$E712),'Hoja de Trabajo para listado'!$BC$151:$CB$151,0)),0)+IFERROR(INDEX('Hoja de Trabajo para listado'!$DE$153:$DG$274,MATCH($A712,'Hoja de Trabajo para listado'!$DE$153:$DE$1048576,0),MATCH((CUADRO!M$5&amp;$E712),'Hoja de Trabajo para listado'!$DE$151:$DG$151,0)),0)+IFERROR(INDEX('Hoja de Trabajo para listado'!$CD$155:$DC$1048576,MATCH($A712,'Hoja de Trabajo para listado'!$CD$155:$CD$1048576,0),MATCH((CUADRO!M$5&amp;$E712),'Hoja de Trabajo para listado'!$CD$151:$DC$151,0)),0)</f>
        <v>0</v>
      </c>
      <c r="N712" s="314">
        <f ca="1">+IFERROR(INDEX('Hoja de Trabajo para listado'!$A$155:$Z$1048576,MATCH($A712,'Hoja de Trabajo para listado'!$A$155:$A$1048576,0),MATCH((CUADRO!N$5&amp;$E712),'Hoja de Trabajo para listado'!$A$151:$Z$151,0)),0)+IFERROR(INDEX('Hoja de Trabajo para listado'!$AB$155:$BA$1048576,MATCH($A712,'Hoja de Trabajo para listado'!$AB$155:$AB$1048576,0),MATCH((CUADRO!N$5&amp;$E712),'Hoja de Trabajo para listado'!$AB$151:$BA$151,0)),0)+IFERROR(INDEX('Hoja de Trabajo para listado'!$BC$155:$CB$1048576,MATCH($A712,'Hoja de Trabajo para listado'!$BC$155:$BC$1048576,0),MATCH((CUADRO!N$5&amp;$E712),'Hoja de Trabajo para listado'!$BC$151:$CB$151,0)),0)+IFERROR(INDEX('Hoja de Trabajo para listado'!$DE$153:$DG$274,MATCH($A712,'Hoja de Trabajo para listado'!$DE$153:$DE$1048576,0),MATCH((CUADRO!N$5&amp;$E712),'Hoja de Trabajo para listado'!$DE$151:$DG$151,0)),0)+IFERROR(INDEX('Hoja de Trabajo para listado'!$CD$155:$DC$1048576,MATCH($A712,'Hoja de Trabajo para listado'!$CD$155:$CD$1048576,0),MATCH((CUADRO!N$5&amp;$E712),'Hoja de Trabajo para listado'!$CD$151:$DC$151,0)),0)</f>
        <v>0</v>
      </c>
      <c r="O712" s="314">
        <f ca="1">+IFERROR(INDEX('Hoja de Trabajo para listado'!$A$155:$Z$1048576,MATCH($A712,'Hoja de Trabajo para listado'!$A$155:$A$1048576,0),MATCH((CUADRO!O$5&amp;$E712),'Hoja de Trabajo para listado'!$A$151:$Z$151,0)),0)+IFERROR(INDEX('Hoja de Trabajo para listado'!$AB$155:$BA$1048576,MATCH($A712,'Hoja de Trabajo para listado'!$AB$155:$AB$1048576,0),MATCH((CUADRO!O$5&amp;$E712),'Hoja de Trabajo para listado'!$AB$151:$BA$151,0)),0)+IFERROR(INDEX('Hoja de Trabajo para listado'!$BC$155:$CB$1048576,MATCH($A712,'Hoja de Trabajo para listado'!$BC$155:$BC$1048576,0),MATCH((CUADRO!O$5&amp;$E712),'Hoja de Trabajo para listado'!$BC$151:$CB$151,0)),0)+IFERROR(INDEX('Hoja de Trabajo para listado'!$DE$153:$DG$274,MATCH($A712,'Hoja de Trabajo para listado'!$DE$153:$DE$1048576,0),MATCH((CUADRO!O$5&amp;$E712),'Hoja de Trabajo para listado'!$DE$151:$DG$151,0)),0)+IFERROR(INDEX('Hoja de Trabajo para listado'!$CD$155:$DC$1048576,MATCH($A712,'Hoja de Trabajo para listado'!$CD$155:$CD$1048576,0),MATCH((CUADRO!O$5&amp;$E712),'Hoja de Trabajo para listado'!$CD$151:$DC$151,0)),0)</f>
        <v>0</v>
      </c>
      <c r="P712" s="314">
        <f ca="1">+IFERROR(INDEX('Hoja de Trabajo para listado'!$A$155:$Z$1048576,MATCH($A712,'Hoja de Trabajo para listado'!$A$155:$A$1048576,0),MATCH((CUADRO!P$5&amp;$E712),'Hoja de Trabajo para listado'!$A$151:$Z$151,0)),0)+IFERROR(INDEX('Hoja de Trabajo para listado'!$AB$155:$BA$1048576,MATCH($A712,'Hoja de Trabajo para listado'!$AB$155:$AB$1048576,0),MATCH((CUADRO!P$5&amp;$E712),'Hoja de Trabajo para listado'!$AB$151:$BA$151,0)),0)+IFERROR(INDEX('Hoja de Trabajo para listado'!$BC$155:$CB$1048576,MATCH($A712,'Hoja de Trabajo para listado'!$BC$155:$BC$1048576,0),MATCH((CUADRO!P$5&amp;$E712),'Hoja de Trabajo para listado'!$BC$151:$CB$151,0)),0)+IFERROR(INDEX('Hoja de Trabajo para listado'!$DE$153:$DG$274,MATCH($A712,'Hoja de Trabajo para listado'!$DE$153:$DE$1048576,0),MATCH((CUADRO!P$5&amp;$E712),'Hoja de Trabajo para listado'!$DE$151:$DG$151,0)),0)+IFERROR(INDEX('Hoja de Trabajo para listado'!$CD$155:$DC$1048576,MATCH($A712,'Hoja de Trabajo para listado'!$CD$155:$CD$1048576,0),MATCH((CUADRO!P$5&amp;$E712),'Hoja de Trabajo para listado'!$CD$151:$DC$151,0)),0)</f>
        <v>0</v>
      </c>
      <c r="Q712" s="314">
        <f ca="1">+IFERROR(INDEX('Hoja de Trabajo para listado'!$A$155:$Z$1048576,MATCH($A712,'Hoja de Trabajo para listado'!$A$155:$A$1048576,0),MATCH((CUADRO!Q$5&amp;$E712),'Hoja de Trabajo para listado'!$A$151:$Z$151,0)),0)+IFERROR(INDEX('Hoja de Trabajo para listado'!$AB$155:$BA$1048576,MATCH($A712,'Hoja de Trabajo para listado'!$AB$155:$AB$1048576,0),MATCH((CUADRO!Q$5&amp;$E712),'Hoja de Trabajo para listado'!$AB$151:$BA$151,0)),0)+IFERROR(INDEX('Hoja de Trabajo para listado'!$BC$155:$CB$1048576,MATCH($A712,'Hoja de Trabajo para listado'!$BC$155:$BC$1048576,0),MATCH((CUADRO!Q$5&amp;$E712),'Hoja de Trabajo para listado'!$BC$151:$CB$151,0)),0)+IFERROR(INDEX('Hoja de Trabajo para listado'!$DE$153:$DG$274,MATCH($A712,'Hoja de Trabajo para listado'!$DE$153:$DE$1048576,0),MATCH((CUADRO!Q$5&amp;$E712),'Hoja de Trabajo para listado'!$DE$151:$DG$151,0)),0)+IFERROR(INDEX('Hoja de Trabajo para listado'!$CD$155:$DC$1048576,MATCH($A712,'Hoja de Trabajo para listado'!$CD$155:$CD$1048576,0),MATCH((CUADRO!Q$5&amp;$E712),'Hoja de Trabajo para listado'!$CD$151:$DC$151,0)),0)</f>
        <v>0</v>
      </c>
      <c r="R712" s="314">
        <f t="shared" ca="1" si="22"/>
        <v>0</v>
      </c>
      <c r="S712" s="322"/>
      <c r="T712" s="314">
        <f ca="1">+T713</f>
        <v>0</v>
      </c>
      <c r="U712" s="313">
        <f t="shared" si="23"/>
        <v>1</v>
      </c>
      <c r="V712" s="319" t="str">
        <f>+VLOOKUP(A712,bd_lista!$A$3:$E$593,5,FALSE)</f>
        <v>Gobiernos Autonomos Municipales</v>
      </c>
      <c r="W712" s="425" t="str">
        <f>+V712</f>
        <v>Gobiernos Autonomos Municipales</v>
      </c>
    </row>
    <row r="713" spans="1:23" customFormat="1" ht="27" hidden="1" customHeight="1">
      <c r="A713" s="323">
        <v>1743</v>
      </c>
      <c r="B713" s="428"/>
      <c r="C713" s="318" t="str">
        <f>+VLOOKUP(A713,bd_lista!$A$3:$C$593,3,FALSE)</f>
        <v>Gobierno Autónomo Municipal de Puerto Suárez</v>
      </c>
      <c r="D713" s="430"/>
      <c r="E713" s="347" t="s">
        <v>1419</v>
      </c>
      <c r="F713" s="314">
        <f ca="1">+IFERROR(INDEX('Hoja de Trabajo para listado'!$A$155:$Z$1048576,MATCH($A713,'Hoja de Trabajo para listado'!$A$155:$A$1048576,0),MATCH((CUADRO!F$5&amp;$E713),'Hoja de Trabajo para listado'!$A$151:$Z$151,0)),0)+IFERROR(INDEX('Hoja de Trabajo para listado'!$AB$155:$BA$1048576,MATCH($A713,'Hoja de Trabajo para listado'!$AB$155:$AB$1048576,0),MATCH((CUADRO!F$5&amp;$E713),'Hoja de Trabajo para listado'!$AB$151:$BA$151,0)),0)+IFERROR(INDEX('Hoja de Trabajo para listado'!$BC$155:$CB$1048576,MATCH($A713,'Hoja de Trabajo para listado'!$BC$155:$BC$1048576,0),MATCH((CUADRO!F$5&amp;$E713),'Hoja de Trabajo para listado'!$BC$151:$CB$151,0)),0)+IFERROR(INDEX('Hoja de Trabajo para listado'!$DE$153:$DG$274,MATCH($A713,'Hoja de Trabajo para listado'!$DE$153:$DE$1048576,0),MATCH((CUADRO!F$5&amp;$E713),'Hoja de Trabajo para listado'!$DE$151:$DG$151,0)),0)+IFERROR(INDEX('Hoja de Trabajo para listado'!$CD$155:$DC$1048576,MATCH($A713,'Hoja de Trabajo para listado'!$CD$155:$CD$1048576,0),MATCH((CUADRO!F$5&amp;$E713),'Hoja de Trabajo para listado'!$CD$151:$DC$151,0)),0)</f>
        <v>0</v>
      </c>
      <c r="G713" s="314">
        <f ca="1">+IFERROR(INDEX('Hoja de Trabajo para listado'!$A$155:$Z$1048576,MATCH($A713,'Hoja de Trabajo para listado'!$A$155:$A$1048576,0),MATCH((CUADRO!G$5&amp;$E713),'Hoja de Trabajo para listado'!$A$151:$Z$151,0)),0)+IFERROR(INDEX('Hoja de Trabajo para listado'!$AB$155:$BA$1048576,MATCH($A713,'Hoja de Trabajo para listado'!$AB$155:$AB$1048576,0),MATCH((CUADRO!G$5&amp;$E713),'Hoja de Trabajo para listado'!$AB$151:$BA$151,0)),0)+IFERROR(INDEX('Hoja de Trabajo para listado'!$BC$155:$CB$1048576,MATCH($A713,'Hoja de Trabajo para listado'!$BC$155:$BC$1048576,0),MATCH((CUADRO!G$5&amp;$E713),'Hoja de Trabajo para listado'!$BC$151:$CB$151,0)),0)+IFERROR(INDEX('Hoja de Trabajo para listado'!$DE$153:$DG$274,MATCH($A713,'Hoja de Trabajo para listado'!$DE$153:$DE$1048576,0),MATCH((CUADRO!G$5&amp;$E713),'Hoja de Trabajo para listado'!$DE$151:$DG$151,0)),0)+IFERROR(INDEX('Hoja de Trabajo para listado'!$CD$155:$DC$1048576,MATCH($A713,'Hoja de Trabajo para listado'!$CD$155:$CD$1048576,0),MATCH((CUADRO!G$5&amp;$E713),'Hoja de Trabajo para listado'!$CD$151:$DC$151,0)),0)</f>
        <v>0</v>
      </c>
      <c r="H713" s="314">
        <f ca="1">+IFERROR(INDEX('Hoja de Trabajo para listado'!$A$155:$Z$1048576,MATCH($A713,'Hoja de Trabajo para listado'!$A$155:$A$1048576,0),MATCH((CUADRO!H$5&amp;$E713),'Hoja de Trabajo para listado'!$A$151:$Z$151,0)),0)+IFERROR(INDEX('Hoja de Trabajo para listado'!$AB$155:$BA$1048576,MATCH($A713,'Hoja de Trabajo para listado'!$AB$155:$AB$1048576,0),MATCH((CUADRO!H$5&amp;$E713),'Hoja de Trabajo para listado'!$AB$151:$BA$151,0)),0)+IFERROR(INDEX('Hoja de Trabajo para listado'!$BC$155:$CB$1048576,MATCH($A713,'Hoja de Trabajo para listado'!$BC$155:$BC$1048576,0),MATCH((CUADRO!H$5&amp;$E713),'Hoja de Trabajo para listado'!$BC$151:$CB$151,0)),0)+IFERROR(INDEX('Hoja de Trabajo para listado'!$DE$153:$DG$274,MATCH($A713,'Hoja de Trabajo para listado'!$DE$153:$DE$1048576,0),MATCH((CUADRO!H$5&amp;$E713),'Hoja de Trabajo para listado'!$DE$151:$DG$151,0)),0)+IFERROR(INDEX('Hoja de Trabajo para listado'!$CD$155:$DC$1048576,MATCH($A713,'Hoja de Trabajo para listado'!$CD$155:$CD$1048576,0),MATCH((CUADRO!H$5&amp;$E713),'Hoja de Trabajo para listado'!$CD$151:$DC$151,0)),0)</f>
        <v>0</v>
      </c>
      <c r="I713" s="314">
        <f ca="1">+IFERROR(INDEX('Hoja de Trabajo para listado'!$A$155:$Z$1048576,MATCH($A713,'Hoja de Trabajo para listado'!$A$155:$A$1048576,0),MATCH((CUADRO!I$5&amp;$E713),'Hoja de Trabajo para listado'!$A$151:$Z$151,0)),0)+IFERROR(INDEX('Hoja de Trabajo para listado'!$AB$155:$BA$1048576,MATCH($A713,'Hoja de Trabajo para listado'!$AB$155:$AB$1048576,0),MATCH((CUADRO!I$5&amp;$E713),'Hoja de Trabajo para listado'!$AB$151:$BA$151,0)),0)+IFERROR(INDEX('Hoja de Trabajo para listado'!$BC$155:$CB$1048576,MATCH($A713,'Hoja de Trabajo para listado'!$BC$155:$BC$1048576,0),MATCH((CUADRO!I$5&amp;$E713),'Hoja de Trabajo para listado'!$BC$151:$CB$151,0)),0)+IFERROR(INDEX('Hoja de Trabajo para listado'!$DE$153:$DG$274,MATCH($A713,'Hoja de Trabajo para listado'!$DE$153:$DE$1048576,0),MATCH((CUADRO!I$5&amp;$E713),'Hoja de Trabajo para listado'!$DE$151:$DG$151,0)),0)+IFERROR(INDEX('Hoja de Trabajo para listado'!$CD$155:$DC$1048576,MATCH($A713,'Hoja de Trabajo para listado'!$CD$155:$CD$1048576,0),MATCH((CUADRO!I$5&amp;$E713),'Hoja de Trabajo para listado'!$CD$151:$DC$151,0)),0)</f>
        <v>0</v>
      </c>
      <c r="J713" s="314">
        <f ca="1">+IFERROR(INDEX('Hoja de Trabajo para listado'!$A$155:$Z$1048576,MATCH($A713,'Hoja de Trabajo para listado'!$A$155:$A$1048576,0),MATCH((CUADRO!J$5&amp;$E713),'Hoja de Trabajo para listado'!$A$151:$Z$151,0)),0)+IFERROR(INDEX('Hoja de Trabajo para listado'!$AB$155:$BA$1048576,MATCH($A713,'Hoja de Trabajo para listado'!$AB$155:$AB$1048576,0),MATCH((CUADRO!J$5&amp;$E713),'Hoja de Trabajo para listado'!$AB$151:$BA$151,0)),0)+IFERROR(INDEX('Hoja de Trabajo para listado'!$BC$155:$CB$1048576,MATCH($A713,'Hoja de Trabajo para listado'!$BC$155:$BC$1048576,0),MATCH((CUADRO!J$5&amp;$E713),'Hoja de Trabajo para listado'!$BC$151:$CB$151,0)),0)+IFERROR(INDEX('Hoja de Trabajo para listado'!$DE$153:$DG$274,MATCH($A713,'Hoja de Trabajo para listado'!$DE$153:$DE$1048576,0),MATCH((CUADRO!J$5&amp;$E713),'Hoja de Trabajo para listado'!$DE$151:$DG$151,0)),0)+IFERROR(INDEX('Hoja de Trabajo para listado'!$CD$155:$DC$1048576,MATCH($A713,'Hoja de Trabajo para listado'!$CD$155:$CD$1048576,0),MATCH((CUADRO!J$5&amp;$E713),'Hoja de Trabajo para listado'!$CD$151:$DC$151,0)),0)</f>
        <v>0</v>
      </c>
      <c r="K713" s="314">
        <f ca="1">+IFERROR(INDEX('Hoja de Trabajo para listado'!$A$155:$Z$1048576,MATCH($A713,'Hoja de Trabajo para listado'!$A$155:$A$1048576,0),MATCH((CUADRO!K$5&amp;$E713),'Hoja de Trabajo para listado'!$A$151:$Z$151,0)),0)+IFERROR(INDEX('Hoja de Trabajo para listado'!$AB$155:$BA$1048576,MATCH($A713,'Hoja de Trabajo para listado'!$AB$155:$AB$1048576,0),MATCH((CUADRO!K$5&amp;$E713),'Hoja de Trabajo para listado'!$AB$151:$BA$151,0)),0)+IFERROR(INDEX('Hoja de Trabajo para listado'!$BC$155:$CB$1048576,MATCH($A713,'Hoja de Trabajo para listado'!$BC$155:$BC$1048576,0),MATCH((CUADRO!K$5&amp;$E713),'Hoja de Trabajo para listado'!$BC$151:$CB$151,0)),0)+IFERROR(INDEX('Hoja de Trabajo para listado'!$DE$153:$DG$274,MATCH($A713,'Hoja de Trabajo para listado'!$DE$153:$DE$1048576,0),MATCH((CUADRO!K$5&amp;$E713),'Hoja de Trabajo para listado'!$DE$151:$DG$151,0)),0)+IFERROR(INDEX('Hoja de Trabajo para listado'!$CD$155:$DC$1048576,MATCH($A713,'Hoja de Trabajo para listado'!$CD$155:$CD$1048576,0),MATCH((CUADRO!K$5&amp;$E713),'Hoja de Trabajo para listado'!$CD$151:$DC$151,0)),0)</f>
        <v>0</v>
      </c>
      <c r="L713" s="314">
        <f ca="1">+IFERROR(INDEX('Hoja de Trabajo para listado'!$A$155:$Z$1048576,MATCH($A713,'Hoja de Trabajo para listado'!$A$155:$A$1048576,0),MATCH((CUADRO!L$5&amp;$E713),'Hoja de Trabajo para listado'!$A$151:$Z$151,0)),0)+IFERROR(INDEX('Hoja de Trabajo para listado'!$AB$155:$BA$1048576,MATCH($A713,'Hoja de Trabajo para listado'!$AB$155:$AB$1048576,0),MATCH((CUADRO!L$5&amp;$E713),'Hoja de Trabajo para listado'!$AB$151:$BA$151,0)),0)+IFERROR(INDEX('Hoja de Trabajo para listado'!$BC$155:$CB$1048576,MATCH($A713,'Hoja de Trabajo para listado'!$BC$155:$BC$1048576,0),MATCH((CUADRO!L$5&amp;$E713),'Hoja de Trabajo para listado'!$BC$151:$CB$151,0)),0)+IFERROR(INDEX('Hoja de Trabajo para listado'!$DE$153:$DG$274,MATCH($A713,'Hoja de Trabajo para listado'!$DE$153:$DE$1048576,0),MATCH((CUADRO!L$5&amp;$E713),'Hoja de Trabajo para listado'!$DE$151:$DG$151,0)),0)+IFERROR(INDEX('Hoja de Trabajo para listado'!$CD$155:$DC$1048576,MATCH($A713,'Hoja de Trabajo para listado'!$CD$155:$CD$1048576,0),MATCH((CUADRO!L$5&amp;$E713),'Hoja de Trabajo para listado'!$CD$151:$DC$151,0)),0)</f>
        <v>0</v>
      </c>
      <c r="M713" s="314">
        <f ca="1">+IFERROR(INDEX('Hoja de Trabajo para listado'!$A$155:$Z$1048576,MATCH($A713,'Hoja de Trabajo para listado'!$A$155:$A$1048576,0),MATCH((CUADRO!M$5&amp;$E713),'Hoja de Trabajo para listado'!$A$151:$Z$151,0)),0)+IFERROR(INDEX('Hoja de Trabajo para listado'!$AB$155:$BA$1048576,MATCH($A713,'Hoja de Trabajo para listado'!$AB$155:$AB$1048576,0),MATCH((CUADRO!M$5&amp;$E713),'Hoja de Trabajo para listado'!$AB$151:$BA$151,0)),0)+IFERROR(INDEX('Hoja de Trabajo para listado'!$BC$155:$CB$1048576,MATCH($A713,'Hoja de Trabajo para listado'!$BC$155:$BC$1048576,0),MATCH((CUADRO!M$5&amp;$E713),'Hoja de Trabajo para listado'!$BC$151:$CB$151,0)),0)+IFERROR(INDEX('Hoja de Trabajo para listado'!$DE$153:$DG$274,MATCH($A713,'Hoja de Trabajo para listado'!$DE$153:$DE$1048576,0),MATCH((CUADRO!M$5&amp;$E713),'Hoja de Trabajo para listado'!$DE$151:$DG$151,0)),0)+IFERROR(INDEX('Hoja de Trabajo para listado'!$CD$155:$DC$1048576,MATCH($A713,'Hoja de Trabajo para listado'!$CD$155:$CD$1048576,0),MATCH((CUADRO!M$5&amp;$E713),'Hoja de Trabajo para listado'!$CD$151:$DC$151,0)),0)</f>
        <v>0</v>
      </c>
      <c r="N713" s="314">
        <f ca="1">+IFERROR(INDEX('Hoja de Trabajo para listado'!$A$155:$Z$1048576,MATCH($A713,'Hoja de Trabajo para listado'!$A$155:$A$1048576,0),MATCH((CUADRO!N$5&amp;$E713),'Hoja de Trabajo para listado'!$A$151:$Z$151,0)),0)+IFERROR(INDEX('Hoja de Trabajo para listado'!$AB$155:$BA$1048576,MATCH($A713,'Hoja de Trabajo para listado'!$AB$155:$AB$1048576,0),MATCH((CUADRO!N$5&amp;$E713),'Hoja de Trabajo para listado'!$AB$151:$BA$151,0)),0)+IFERROR(INDEX('Hoja de Trabajo para listado'!$BC$155:$CB$1048576,MATCH($A713,'Hoja de Trabajo para listado'!$BC$155:$BC$1048576,0),MATCH((CUADRO!N$5&amp;$E713),'Hoja de Trabajo para listado'!$BC$151:$CB$151,0)),0)+IFERROR(INDEX('Hoja de Trabajo para listado'!$DE$153:$DG$274,MATCH($A713,'Hoja de Trabajo para listado'!$DE$153:$DE$1048576,0),MATCH((CUADRO!N$5&amp;$E713),'Hoja de Trabajo para listado'!$DE$151:$DG$151,0)),0)+IFERROR(INDEX('Hoja de Trabajo para listado'!$CD$155:$DC$1048576,MATCH($A713,'Hoja de Trabajo para listado'!$CD$155:$CD$1048576,0),MATCH((CUADRO!N$5&amp;$E713),'Hoja de Trabajo para listado'!$CD$151:$DC$151,0)),0)</f>
        <v>0</v>
      </c>
      <c r="O713" s="314">
        <f ca="1">+IFERROR(INDEX('Hoja de Trabajo para listado'!$A$155:$Z$1048576,MATCH($A713,'Hoja de Trabajo para listado'!$A$155:$A$1048576,0),MATCH((CUADRO!O$5&amp;$E713),'Hoja de Trabajo para listado'!$A$151:$Z$151,0)),0)+IFERROR(INDEX('Hoja de Trabajo para listado'!$AB$155:$BA$1048576,MATCH($A713,'Hoja de Trabajo para listado'!$AB$155:$AB$1048576,0),MATCH((CUADRO!O$5&amp;$E713),'Hoja de Trabajo para listado'!$AB$151:$BA$151,0)),0)+IFERROR(INDEX('Hoja de Trabajo para listado'!$BC$155:$CB$1048576,MATCH($A713,'Hoja de Trabajo para listado'!$BC$155:$BC$1048576,0),MATCH((CUADRO!O$5&amp;$E713),'Hoja de Trabajo para listado'!$BC$151:$CB$151,0)),0)+IFERROR(INDEX('Hoja de Trabajo para listado'!$DE$153:$DG$274,MATCH($A713,'Hoja de Trabajo para listado'!$DE$153:$DE$1048576,0),MATCH((CUADRO!O$5&amp;$E713),'Hoja de Trabajo para listado'!$DE$151:$DG$151,0)),0)+IFERROR(INDEX('Hoja de Trabajo para listado'!$CD$155:$DC$1048576,MATCH($A713,'Hoja de Trabajo para listado'!$CD$155:$CD$1048576,0),MATCH((CUADRO!O$5&amp;$E713),'Hoja de Trabajo para listado'!$CD$151:$DC$151,0)),0)</f>
        <v>0</v>
      </c>
      <c r="P713" s="314">
        <f ca="1">+IFERROR(INDEX('Hoja de Trabajo para listado'!$A$155:$Z$1048576,MATCH($A713,'Hoja de Trabajo para listado'!$A$155:$A$1048576,0),MATCH((CUADRO!P$5&amp;$E713),'Hoja de Trabajo para listado'!$A$151:$Z$151,0)),0)+IFERROR(INDEX('Hoja de Trabajo para listado'!$AB$155:$BA$1048576,MATCH($A713,'Hoja de Trabajo para listado'!$AB$155:$AB$1048576,0),MATCH((CUADRO!P$5&amp;$E713),'Hoja de Trabajo para listado'!$AB$151:$BA$151,0)),0)+IFERROR(INDEX('Hoja de Trabajo para listado'!$BC$155:$CB$1048576,MATCH($A713,'Hoja de Trabajo para listado'!$BC$155:$BC$1048576,0),MATCH((CUADRO!P$5&amp;$E713),'Hoja de Trabajo para listado'!$BC$151:$CB$151,0)),0)+IFERROR(INDEX('Hoja de Trabajo para listado'!$DE$153:$DG$274,MATCH($A713,'Hoja de Trabajo para listado'!$DE$153:$DE$1048576,0),MATCH((CUADRO!P$5&amp;$E713),'Hoja de Trabajo para listado'!$DE$151:$DG$151,0)),0)+IFERROR(INDEX('Hoja de Trabajo para listado'!$CD$155:$DC$1048576,MATCH($A713,'Hoja de Trabajo para listado'!$CD$155:$CD$1048576,0),MATCH((CUADRO!P$5&amp;$E713),'Hoja de Trabajo para listado'!$CD$151:$DC$151,0)),0)</f>
        <v>0</v>
      </c>
      <c r="Q713" s="314">
        <f ca="1">+IFERROR(INDEX('Hoja de Trabajo para listado'!$A$155:$Z$1048576,MATCH($A713,'Hoja de Trabajo para listado'!$A$155:$A$1048576,0),MATCH((CUADRO!Q$5&amp;$E713),'Hoja de Trabajo para listado'!$A$151:$Z$151,0)),0)+IFERROR(INDEX('Hoja de Trabajo para listado'!$AB$155:$BA$1048576,MATCH($A713,'Hoja de Trabajo para listado'!$AB$155:$AB$1048576,0),MATCH((CUADRO!Q$5&amp;$E713),'Hoja de Trabajo para listado'!$AB$151:$BA$151,0)),0)+IFERROR(INDEX('Hoja de Trabajo para listado'!$BC$155:$CB$1048576,MATCH($A713,'Hoja de Trabajo para listado'!$BC$155:$BC$1048576,0),MATCH((CUADRO!Q$5&amp;$E713),'Hoja de Trabajo para listado'!$BC$151:$CB$151,0)),0)+IFERROR(INDEX('Hoja de Trabajo para listado'!$DE$153:$DG$274,MATCH($A713,'Hoja de Trabajo para listado'!$DE$153:$DE$1048576,0),MATCH((CUADRO!Q$5&amp;$E713),'Hoja de Trabajo para listado'!$DE$151:$DG$151,0)),0)+IFERROR(INDEX('Hoja de Trabajo para listado'!$CD$155:$DC$1048576,MATCH($A713,'Hoja de Trabajo para listado'!$CD$155:$CD$1048576,0),MATCH((CUADRO!Q$5&amp;$E713),'Hoja de Trabajo para listado'!$CD$151:$DC$151,0)),0)</f>
        <v>0</v>
      </c>
      <c r="R713" s="314">
        <f t="shared" ca="1" si="22"/>
        <v>0</v>
      </c>
      <c r="S713" s="322">
        <f ca="1">+R712+R713</f>
        <v>0</v>
      </c>
      <c r="T713" s="314">
        <f ca="1">+S713</f>
        <v>0</v>
      </c>
      <c r="U713" s="313">
        <f t="shared" si="23"/>
        <v>2</v>
      </c>
      <c r="V713" s="319" t="str">
        <f>+VLOOKUP(A713,bd_lista!$A$3:$E$593,5,FALSE)</f>
        <v>Gobiernos Autonomos Municipales</v>
      </c>
      <c r="W713" s="426"/>
    </row>
    <row r="714" spans="1:23" customFormat="1" ht="15" hidden="1" customHeight="1">
      <c r="A714" s="323">
        <v>1744</v>
      </c>
      <c r="B714" s="427">
        <f>+A714</f>
        <v>1744</v>
      </c>
      <c r="C714" s="318" t="str">
        <f>+VLOOKUP(A714,bd_lista!$A$3:$C$593,3,FALSE)</f>
        <v>Gobierno Autónomo Municipal de Puerto Quijarro</v>
      </c>
      <c r="D714" s="429" t="str">
        <f>+C714</f>
        <v>Gobierno Autónomo Municipal de Puerto Quijarro</v>
      </c>
      <c r="E714" s="346" t="s">
        <v>1418</v>
      </c>
      <c r="F714" s="314">
        <f ca="1">+IFERROR(INDEX('Hoja de Trabajo para listado'!$A$155:$Z$1048576,MATCH($A714,'Hoja de Trabajo para listado'!$A$155:$A$1048576,0),MATCH((CUADRO!F$5&amp;$E714),'Hoja de Trabajo para listado'!$A$151:$Z$151,0)),0)+IFERROR(INDEX('Hoja de Trabajo para listado'!$AB$155:$BA$1048576,MATCH($A714,'Hoja de Trabajo para listado'!$AB$155:$AB$1048576,0),MATCH((CUADRO!F$5&amp;$E714),'Hoja de Trabajo para listado'!$AB$151:$BA$151,0)),0)+IFERROR(INDEX('Hoja de Trabajo para listado'!$BC$155:$CB$1048576,MATCH($A714,'Hoja de Trabajo para listado'!$BC$155:$BC$1048576,0),MATCH((CUADRO!F$5&amp;$E714),'Hoja de Trabajo para listado'!$BC$151:$CB$151,0)),0)+IFERROR(INDEX('Hoja de Trabajo para listado'!$DE$153:$DG$274,MATCH($A714,'Hoja de Trabajo para listado'!$DE$153:$DE$1048576,0),MATCH((CUADRO!F$5&amp;$E714),'Hoja de Trabajo para listado'!$DE$151:$DG$151,0)),0)+IFERROR(INDEX('Hoja de Trabajo para listado'!$CD$155:$DC$1048576,MATCH($A714,'Hoja de Trabajo para listado'!$CD$155:$CD$1048576,0),MATCH((CUADRO!F$5&amp;$E714),'Hoja de Trabajo para listado'!$CD$151:$DC$151,0)),0)</f>
        <v>0</v>
      </c>
      <c r="G714" s="314">
        <f ca="1">+IFERROR(INDEX('Hoja de Trabajo para listado'!$A$155:$Z$1048576,MATCH($A714,'Hoja de Trabajo para listado'!$A$155:$A$1048576,0),MATCH((CUADRO!G$5&amp;$E714),'Hoja de Trabajo para listado'!$A$151:$Z$151,0)),0)+IFERROR(INDEX('Hoja de Trabajo para listado'!$AB$155:$BA$1048576,MATCH($A714,'Hoja de Trabajo para listado'!$AB$155:$AB$1048576,0),MATCH((CUADRO!G$5&amp;$E714),'Hoja de Trabajo para listado'!$AB$151:$BA$151,0)),0)+IFERROR(INDEX('Hoja de Trabajo para listado'!$BC$155:$CB$1048576,MATCH($A714,'Hoja de Trabajo para listado'!$BC$155:$BC$1048576,0),MATCH((CUADRO!G$5&amp;$E714),'Hoja de Trabajo para listado'!$BC$151:$CB$151,0)),0)+IFERROR(INDEX('Hoja de Trabajo para listado'!$DE$153:$DG$274,MATCH($A714,'Hoja de Trabajo para listado'!$DE$153:$DE$1048576,0),MATCH((CUADRO!G$5&amp;$E714),'Hoja de Trabajo para listado'!$DE$151:$DG$151,0)),0)+IFERROR(INDEX('Hoja de Trabajo para listado'!$CD$155:$DC$1048576,MATCH($A714,'Hoja de Trabajo para listado'!$CD$155:$CD$1048576,0),MATCH((CUADRO!G$5&amp;$E714),'Hoja de Trabajo para listado'!$CD$151:$DC$151,0)),0)</f>
        <v>0</v>
      </c>
      <c r="H714" s="314">
        <f ca="1">+IFERROR(INDEX('Hoja de Trabajo para listado'!$A$155:$Z$1048576,MATCH($A714,'Hoja de Trabajo para listado'!$A$155:$A$1048576,0),MATCH((CUADRO!H$5&amp;$E714),'Hoja de Trabajo para listado'!$A$151:$Z$151,0)),0)+IFERROR(INDEX('Hoja de Trabajo para listado'!$AB$155:$BA$1048576,MATCH($A714,'Hoja de Trabajo para listado'!$AB$155:$AB$1048576,0),MATCH((CUADRO!H$5&amp;$E714),'Hoja de Trabajo para listado'!$AB$151:$BA$151,0)),0)+IFERROR(INDEX('Hoja de Trabajo para listado'!$BC$155:$CB$1048576,MATCH($A714,'Hoja de Trabajo para listado'!$BC$155:$BC$1048576,0),MATCH((CUADRO!H$5&amp;$E714),'Hoja de Trabajo para listado'!$BC$151:$CB$151,0)),0)+IFERROR(INDEX('Hoja de Trabajo para listado'!$DE$153:$DG$274,MATCH($A714,'Hoja de Trabajo para listado'!$DE$153:$DE$1048576,0),MATCH((CUADRO!H$5&amp;$E714),'Hoja de Trabajo para listado'!$DE$151:$DG$151,0)),0)+IFERROR(INDEX('Hoja de Trabajo para listado'!$CD$155:$DC$1048576,MATCH($A714,'Hoja de Trabajo para listado'!$CD$155:$CD$1048576,0),MATCH((CUADRO!H$5&amp;$E714),'Hoja de Trabajo para listado'!$CD$151:$DC$151,0)),0)</f>
        <v>0</v>
      </c>
      <c r="I714" s="314">
        <f ca="1">+IFERROR(INDEX('Hoja de Trabajo para listado'!$A$155:$Z$1048576,MATCH($A714,'Hoja de Trabajo para listado'!$A$155:$A$1048576,0),MATCH((CUADRO!I$5&amp;$E714),'Hoja de Trabajo para listado'!$A$151:$Z$151,0)),0)+IFERROR(INDEX('Hoja de Trabajo para listado'!$AB$155:$BA$1048576,MATCH($A714,'Hoja de Trabajo para listado'!$AB$155:$AB$1048576,0),MATCH((CUADRO!I$5&amp;$E714),'Hoja de Trabajo para listado'!$AB$151:$BA$151,0)),0)+IFERROR(INDEX('Hoja de Trabajo para listado'!$BC$155:$CB$1048576,MATCH($A714,'Hoja de Trabajo para listado'!$BC$155:$BC$1048576,0),MATCH((CUADRO!I$5&amp;$E714),'Hoja de Trabajo para listado'!$BC$151:$CB$151,0)),0)+IFERROR(INDEX('Hoja de Trabajo para listado'!$DE$153:$DG$274,MATCH($A714,'Hoja de Trabajo para listado'!$DE$153:$DE$1048576,0),MATCH((CUADRO!I$5&amp;$E714),'Hoja de Trabajo para listado'!$DE$151:$DG$151,0)),0)+IFERROR(INDEX('Hoja de Trabajo para listado'!$CD$155:$DC$1048576,MATCH($A714,'Hoja de Trabajo para listado'!$CD$155:$CD$1048576,0),MATCH((CUADRO!I$5&amp;$E714),'Hoja de Trabajo para listado'!$CD$151:$DC$151,0)),0)</f>
        <v>0</v>
      </c>
      <c r="J714" s="314">
        <f ca="1">+IFERROR(INDEX('Hoja de Trabajo para listado'!$A$155:$Z$1048576,MATCH($A714,'Hoja de Trabajo para listado'!$A$155:$A$1048576,0),MATCH((CUADRO!J$5&amp;$E714),'Hoja de Trabajo para listado'!$A$151:$Z$151,0)),0)+IFERROR(INDEX('Hoja de Trabajo para listado'!$AB$155:$BA$1048576,MATCH($A714,'Hoja de Trabajo para listado'!$AB$155:$AB$1048576,0),MATCH((CUADRO!J$5&amp;$E714),'Hoja de Trabajo para listado'!$AB$151:$BA$151,0)),0)+IFERROR(INDEX('Hoja de Trabajo para listado'!$BC$155:$CB$1048576,MATCH($A714,'Hoja de Trabajo para listado'!$BC$155:$BC$1048576,0),MATCH((CUADRO!J$5&amp;$E714),'Hoja de Trabajo para listado'!$BC$151:$CB$151,0)),0)+IFERROR(INDEX('Hoja de Trabajo para listado'!$DE$153:$DG$274,MATCH($A714,'Hoja de Trabajo para listado'!$DE$153:$DE$1048576,0),MATCH((CUADRO!J$5&amp;$E714),'Hoja de Trabajo para listado'!$DE$151:$DG$151,0)),0)+IFERROR(INDEX('Hoja de Trabajo para listado'!$CD$155:$DC$1048576,MATCH($A714,'Hoja de Trabajo para listado'!$CD$155:$CD$1048576,0),MATCH((CUADRO!J$5&amp;$E714),'Hoja de Trabajo para listado'!$CD$151:$DC$151,0)),0)</f>
        <v>0</v>
      </c>
      <c r="K714" s="314">
        <f ca="1">+IFERROR(INDEX('Hoja de Trabajo para listado'!$A$155:$Z$1048576,MATCH($A714,'Hoja de Trabajo para listado'!$A$155:$A$1048576,0),MATCH((CUADRO!K$5&amp;$E714),'Hoja de Trabajo para listado'!$A$151:$Z$151,0)),0)+IFERROR(INDEX('Hoja de Trabajo para listado'!$AB$155:$BA$1048576,MATCH($A714,'Hoja de Trabajo para listado'!$AB$155:$AB$1048576,0),MATCH((CUADRO!K$5&amp;$E714),'Hoja de Trabajo para listado'!$AB$151:$BA$151,0)),0)+IFERROR(INDEX('Hoja de Trabajo para listado'!$BC$155:$CB$1048576,MATCH($A714,'Hoja de Trabajo para listado'!$BC$155:$BC$1048576,0),MATCH((CUADRO!K$5&amp;$E714),'Hoja de Trabajo para listado'!$BC$151:$CB$151,0)),0)+IFERROR(INDEX('Hoja de Trabajo para listado'!$DE$153:$DG$274,MATCH($A714,'Hoja de Trabajo para listado'!$DE$153:$DE$1048576,0),MATCH((CUADRO!K$5&amp;$E714),'Hoja de Trabajo para listado'!$DE$151:$DG$151,0)),0)+IFERROR(INDEX('Hoja de Trabajo para listado'!$CD$155:$DC$1048576,MATCH($A714,'Hoja de Trabajo para listado'!$CD$155:$CD$1048576,0),MATCH((CUADRO!K$5&amp;$E714),'Hoja de Trabajo para listado'!$CD$151:$DC$151,0)),0)</f>
        <v>0</v>
      </c>
      <c r="L714" s="314">
        <f ca="1">+IFERROR(INDEX('Hoja de Trabajo para listado'!$A$155:$Z$1048576,MATCH($A714,'Hoja de Trabajo para listado'!$A$155:$A$1048576,0),MATCH((CUADRO!L$5&amp;$E714),'Hoja de Trabajo para listado'!$A$151:$Z$151,0)),0)+IFERROR(INDEX('Hoja de Trabajo para listado'!$AB$155:$BA$1048576,MATCH($A714,'Hoja de Trabajo para listado'!$AB$155:$AB$1048576,0),MATCH((CUADRO!L$5&amp;$E714),'Hoja de Trabajo para listado'!$AB$151:$BA$151,0)),0)+IFERROR(INDEX('Hoja de Trabajo para listado'!$BC$155:$CB$1048576,MATCH($A714,'Hoja de Trabajo para listado'!$BC$155:$BC$1048576,0),MATCH((CUADRO!L$5&amp;$E714),'Hoja de Trabajo para listado'!$BC$151:$CB$151,0)),0)+IFERROR(INDEX('Hoja de Trabajo para listado'!$DE$153:$DG$274,MATCH($A714,'Hoja de Trabajo para listado'!$DE$153:$DE$1048576,0),MATCH((CUADRO!L$5&amp;$E714),'Hoja de Trabajo para listado'!$DE$151:$DG$151,0)),0)+IFERROR(INDEX('Hoja de Trabajo para listado'!$CD$155:$DC$1048576,MATCH($A714,'Hoja de Trabajo para listado'!$CD$155:$CD$1048576,0),MATCH((CUADRO!L$5&amp;$E714),'Hoja de Trabajo para listado'!$CD$151:$DC$151,0)),0)</f>
        <v>0</v>
      </c>
      <c r="M714" s="314">
        <f ca="1">+IFERROR(INDEX('Hoja de Trabajo para listado'!$A$155:$Z$1048576,MATCH($A714,'Hoja de Trabajo para listado'!$A$155:$A$1048576,0),MATCH((CUADRO!M$5&amp;$E714),'Hoja de Trabajo para listado'!$A$151:$Z$151,0)),0)+IFERROR(INDEX('Hoja de Trabajo para listado'!$AB$155:$BA$1048576,MATCH($A714,'Hoja de Trabajo para listado'!$AB$155:$AB$1048576,0),MATCH((CUADRO!M$5&amp;$E714),'Hoja de Trabajo para listado'!$AB$151:$BA$151,0)),0)+IFERROR(INDEX('Hoja de Trabajo para listado'!$BC$155:$CB$1048576,MATCH($A714,'Hoja de Trabajo para listado'!$BC$155:$BC$1048576,0),MATCH((CUADRO!M$5&amp;$E714),'Hoja de Trabajo para listado'!$BC$151:$CB$151,0)),0)+IFERROR(INDEX('Hoja de Trabajo para listado'!$DE$153:$DG$274,MATCH($A714,'Hoja de Trabajo para listado'!$DE$153:$DE$1048576,0),MATCH((CUADRO!M$5&amp;$E714),'Hoja de Trabajo para listado'!$DE$151:$DG$151,0)),0)+IFERROR(INDEX('Hoja de Trabajo para listado'!$CD$155:$DC$1048576,MATCH($A714,'Hoja de Trabajo para listado'!$CD$155:$CD$1048576,0),MATCH((CUADRO!M$5&amp;$E714),'Hoja de Trabajo para listado'!$CD$151:$DC$151,0)),0)</f>
        <v>0</v>
      </c>
      <c r="N714" s="314">
        <f ca="1">+IFERROR(INDEX('Hoja de Trabajo para listado'!$A$155:$Z$1048576,MATCH($A714,'Hoja de Trabajo para listado'!$A$155:$A$1048576,0),MATCH((CUADRO!N$5&amp;$E714),'Hoja de Trabajo para listado'!$A$151:$Z$151,0)),0)+IFERROR(INDEX('Hoja de Trabajo para listado'!$AB$155:$BA$1048576,MATCH($A714,'Hoja de Trabajo para listado'!$AB$155:$AB$1048576,0),MATCH((CUADRO!N$5&amp;$E714),'Hoja de Trabajo para listado'!$AB$151:$BA$151,0)),0)+IFERROR(INDEX('Hoja de Trabajo para listado'!$BC$155:$CB$1048576,MATCH($A714,'Hoja de Trabajo para listado'!$BC$155:$BC$1048576,0),MATCH((CUADRO!N$5&amp;$E714),'Hoja de Trabajo para listado'!$BC$151:$CB$151,0)),0)+IFERROR(INDEX('Hoja de Trabajo para listado'!$DE$153:$DG$274,MATCH($A714,'Hoja de Trabajo para listado'!$DE$153:$DE$1048576,0),MATCH((CUADRO!N$5&amp;$E714),'Hoja de Trabajo para listado'!$DE$151:$DG$151,0)),0)+IFERROR(INDEX('Hoja de Trabajo para listado'!$CD$155:$DC$1048576,MATCH($A714,'Hoja de Trabajo para listado'!$CD$155:$CD$1048576,0),MATCH((CUADRO!N$5&amp;$E714),'Hoja de Trabajo para listado'!$CD$151:$DC$151,0)),0)</f>
        <v>0</v>
      </c>
      <c r="O714" s="314">
        <f ca="1">+IFERROR(INDEX('Hoja de Trabajo para listado'!$A$155:$Z$1048576,MATCH($A714,'Hoja de Trabajo para listado'!$A$155:$A$1048576,0),MATCH((CUADRO!O$5&amp;$E714),'Hoja de Trabajo para listado'!$A$151:$Z$151,0)),0)+IFERROR(INDEX('Hoja de Trabajo para listado'!$AB$155:$BA$1048576,MATCH($A714,'Hoja de Trabajo para listado'!$AB$155:$AB$1048576,0),MATCH((CUADRO!O$5&amp;$E714),'Hoja de Trabajo para listado'!$AB$151:$BA$151,0)),0)+IFERROR(INDEX('Hoja de Trabajo para listado'!$BC$155:$CB$1048576,MATCH($A714,'Hoja de Trabajo para listado'!$BC$155:$BC$1048576,0),MATCH((CUADRO!O$5&amp;$E714),'Hoja de Trabajo para listado'!$BC$151:$CB$151,0)),0)+IFERROR(INDEX('Hoja de Trabajo para listado'!$DE$153:$DG$274,MATCH($A714,'Hoja de Trabajo para listado'!$DE$153:$DE$1048576,0),MATCH((CUADRO!O$5&amp;$E714),'Hoja de Trabajo para listado'!$DE$151:$DG$151,0)),0)+IFERROR(INDEX('Hoja de Trabajo para listado'!$CD$155:$DC$1048576,MATCH($A714,'Hoja de Trabajo para listado'!$CD$155:$CD$1048576,0),MATCH((CUADRO!O$5&amp;$E714),'Hoja de Trabajo para listado'!$CD$151:$DC$151,0)),0)</f>
        <v>0</v>
      </c>
      <c r="P714" s="314">
        <f ca="1">+IFERROR(INDEX('Hoja de Trabajo para listado'!$A$155:$Z$1048576,MATCH($A714,'Hoja de Trabajo para listado'!$A$155:$A$1048576,0),MATCH((CUADRO!P$5&amp;$E714),'Hoja de Trabajo para listado'!$A$151:$Z$151,0)),0)+IFERROR(INDEX('Hoja de Trabajo para listado'!$AB$155:$BA$1048576,MATCH($A714,'Hoja de Trabajo para listado'!$AB$155:$AB$1048576,0),MATCH((CUADRO!P$5&amp;$E714),'Hoja de Trabajo para listado'!$AB$151:$BA$151,0)),0)+IFERROR(INDEX('Hoja de Trabajo para listado'!$BC$155:$CB$1048576,MATCH($A714,'Hoja de Trabajo para listado'!$BC$155:$BC$1048576,0),MATCH((CUADRO!P$5&amp;$E714),'Hoja de Trabajo para listado'!$BC$151:$CB$151,0)),0)+IFERROR(INDEX('Hoja de Trabajo para listado'!$DE$153:$DG$274,MATCH($A714,'Hoja de Trabajo para listado'!$DE$153:$DE$1048576,0),MATCH((CUADRO!P$5&amp;$E714),'Hoja de Trabajo para listado'!$DE$151:$DG$151,0)),0)+IFERROR(INDEX('Hoja de Trabajo para listado'!$CD$155:$DC$1048576,MATCH($A714,'Hoja de Trabajo para listado'!$CD$155:$CD$1048576,0),MATCH((CUADRO!P$5&amp;$E714),'Hoja de Trabajo para listado'!$CD$151:$DC$151,0)),0)</f>
        <v>0</v>
      </c>
      <c r="Q714" s="314">
        <f ca="1">+IFERROR(INDEX('Hoja de Trabajo para listado'!$A$155:$Z$1048576,MATCH($A714,'Hoja de Trabajo para listado'!$A$155:$A$1048576,0),MATCH((CUADRO!Q$5&amp;$E714),'Hoja de Trabajo para listado'!$A$151:$Z$151,0)),0)+IFERROR(INDEX('Hoja de Trabajo para listado'!$AB$155:$BA$1048576,MATCH($A714,'Hoja de Trabajo para listado'!$AB$155:$AB$1048576,0),MATCH((CUADRO!Q$5&amp;$E714),'Hoja de Trabajo para listado'!$AB$151:$BA$151,0)),0)+IFERROR(INDEX('Hoja de Trabajo para listado'!$BC$155:$CB$1048576,MATCH($A714,'Hoja de Trabajo para listado'!$BC$155:$BC$1048576,0),MATCH((CUADRO!Q$5&amp;$E714),'Hoja de Trabajo para listado'!$BC$151:$CB$151,0)),0)+IFERROR(INDEX('Hoja de Trabajo para listado'!$DE$153:$DG$274,MATCH($A714,'Hoja de Trabajo para listado'!$DE$153:$DE$1048576,0),MATCH((CUADRO!Q$5&amp;$E714),'Hoja de Trabajo para listado'!$DE$151:$DG$151,0)),0)+IFERROR(INDEX('Hoja de Trabajo para listado'!$CD$155:$DC$1048576,MATCH($A714,'Hoja de Trabajo para listado'!$CD$155:$CD$1048576,0),MATCH((CUADRO!Q$5&amp;$E714),'Hoja de Trabajo para listado'!$CD$151:$DC$151,0)),0)</f>
        <v>0</v>
      </c>
      <c r="R714" s="314">
        <f t="shared" ca="1" si="22"/>
        <v>0</v>
      </c>
      <c r="S714" s="322"/>
      <c r="T714" s="314">
        <f ca="1">+T715</f>
        <v>0</v>
      </c>
      <c r="U714" s="313">
        <f t="shared" si="23"/>
        <v>1</v>
      </c>
      <c r="V714" s="319" t="str">
        <f>+VLOOKUP(A714,bd_lista!$A$3:$E$593,5,FALSE)</f>
        <v>Gobiernos Autonomos Municipales</v>
      </c>
      <c r="W714" s="425" t="str">
        <f>+V714</f>
        <v>Gobiernos Autonomos Municipales</v>
      </c>
    </row>
    <row r="715" spans="1:23" customFormat="1" ht="15" hidden="1" customHeight="1">
      <c r="A715" s="323">
        <v>1744</v>
      </c>
      <c r="B715" s="428"/>
      <c r="C715" s="318" t="str">
        <f>+VLOOKUP(A715,bd_lista!$A$3:$C$593,3,FALSE)</f>
        <v>Gobierno Autónomo Municipal de Puerto Quijarro</v>
      </c>
      <c r="D715" s="430"/>
      <c r="E715" s="347" t="s">
        <v>1419</v>
      </c>
      <c r="F715" s="314">
        <f ca="1">+IFERROR(INDEX('Hoja de Trabajo para listado'!$A$155:$Z$1048576,MATCH($A715,'Hoja de Trabajo para listado'!$A$155:$A$1048576,0),MATCH((CUADRO!F$5&amp;$E715),'Hoja de Trabajo para listado'!$A$151:$Z$151,0)),0)+IFERROR(INDEX('Hoja de Trabajo para listado'!$AB$155:$BA$1048576,MATCH($A715,'Hoja de Trabajo para listado'!$AB$155:$AB$1048576,0),MATCH((CUADRO!F$5&amp;$E715),'Hoja de Trabajo para listado'!$AB$151:$BA$151,0)),0)+IFERROR(INDEX('Hoja de Trabajo para listado'!$BC$155:$CB$1048576,MATCH($A715,'Hoja de Trabajo para listado'!$BC$155:$BC$1048576,0),MATCH((CUADRO!F$5&amp;$E715),'Hoja de Trabajo para listado'!$BC$151:$CB$151,0)),0)+IFERROR(INDEX('Hoja de Trabajo para listado'!$DE$153:$DG$274,MATCH($A715,'Hoja de Trabajo para listado'!$DE$153:$DE$1048576,0),MATCH((CUADRO!F$5&amp;$E715),'Hoja de Trabajo para listado'!$DE$151:$DG$151,0)),0)+IFERROR(INDEX('Hoja de Trabajo para listado'!$CD$155:$DC$1048576,MATCH($A715,'Hoja de Trabajo para listado'!$CD$155:$CD$1048576,0),MATCH((CUADRO!F$5&amp;$E715),'Hoja de Trabajo para listado'!$CD$151:$DC$151,0)),0)</f>
        <v>0</v>
      </c>
      <c r="G715" s="314">
        <f ca="1">+IFERROR(INDEX('Hoja de Trabajo para listado'!$A$155:$Z$1048576,MATCH($A715,'Hoja de Trabajo para listado'!$A$155:$A$1048576,0),MATCH((CUADRO!G$5&amp;$E715),'Hoja de Trabajo para listado'!$A$151:$Z$151,0)),0)+IFERROR(INDEX('Hoja de Trabajo para listado'!$AB$155:$BA$1048576,MATCH($A715,'Hoja de Trabajo para listado'!$AB$155:$AB$1048576,0),MATCH((CUADRO!G$5&amp;$E715),'Hoja de Trabajo para listado'!$AB$151:$BA$151,0)),0)+IFERROR(INDEX('Hoja de Trabajo para listado'!$BC$155:$CB$1048576,MATCH($A715,'Hoja de Trabajo para listado'!$BC$155:$BC$1048576,0),MATCH((CUADRO!G$5&amp;$E715),'Hoja de Trabajo para listado'!$BC$151:$CB$151,0)),0)+IFERROR(INDEX('Hoja de Trabajo para listado'!$DE$153:$DG$274,MATCH($A715,'Hoja de Trabajo para listado'!$DE$153:$DE$1048576,0),MATCH((CUADRO!G$5&amp;$E715),'Hoja de Trabajo para listado'!$DE$151:$DG$151,0)),0)+IFERROR(INDEX('Hoja de Trabajo para listado'!$CD$155:$DC$1048576,MATCH($A715,'Hoja de Trabajo para listado'!$CD$155:$CD$1048576,0),MATCH((CUADRO!G$5&amp;$E715),'Hoja de Trabajo para listado'!$CD$151:$DC$151,0)),0)</f>
        <v>0</v>
      </c>
      <c r="H715" s="314">
        <f ca="1">+IFERROR(INDEX('Hoja de Trabajo para listado'!$A$155:$Z$1048576,MATCH($A715,'Hoja de Trabajo para listado'!$A$155:$A$1048576,0),MATCH((CUADRO!H$5&amp;$E715),'Hoja de Trabajo para listado'!$A$151:$Z$151,0)),0)+IFERROR(INDEX('Hoja de Trabajo para listado'!$AB$155:$BA$1048576,MATCH($A715,'Hoja de Trabajo para listado'!$AB$155:$AB$1048576,0),MATCH((CUADRO!H$5&amp;$E715),'Hoja de Trabajo para listado'!$AB$151:$BA$151,0)),0)+IFERROR(INDEX('Hoja de Trabajo para listado'!$BC$155:$CB$1048576,MATCH($A715,'Hoja de Trabajo para listado'!$BC$155:$BC$1048576,0),MATCH((CUADRO!H$5&amp;$E715),'Hoja de Trabajo para listado'!$BC$151:$CB$151,0)),0)+IFERROR(INDEX('Hoja de Trabajo para listado'!$DE$153:$DG$274,MATCH($A715,'Hoja de Trabajo para listado'!$DE$153:$DE$1048576,0),MATCH((CUADRO!H$5&amp;$E715),'Hoja de Trabajo para listado'!$DE$151:$DG$151,0)),0)+IFERROR(INDEX('Hoja de Trabajo para listado'!$CD$155:$DC$1048576,MATCH($A715,'Hoja de Trabajo para listado'!$CD$155:$CD$1048576,0),MATCH((CUADRO!H$5&amp;$E715),'Hoja de Trabajo para listado'!$CD$151:$DC$151,0)),0)</f>
        <v>0</v>
      </c>
      <c r="I715" s="314">
        <f ca="1">+IFERROR(INDEX('Hoja de Trabajo para listado'!$A$155:$Z$1048576,MATCH($A715,'Hoja de Trabajo para listado'!$A$155:$A$1048576,0),MATCH((CUADRO!I$5&amp;$E715),'Hoja de Trabajo para listado'!$A$151:$Z$151,0)),0)+IFERROR(INDEX('Hoja de Trabajo para listado'!$AB$155:$BA$1048576,MATCH($A715,'Hoja de Trabajo para listado'!$AB$155:$AB$1048576,0),MATCH((CUADRO!I$5&amp;$E715),'Hoja de Trabajo para listado'!$AB$151:$BA$151,0)),0)+IFERROR(INDEX('Hoja de Trabajo para listado'!$BC$155:$CB$1048576,MATCH($A715,'Hoja de Trabajo para listado'!$BC$155:$BC$1048576,0),MATCH((CUADRO!I$5&amp;$E715),'Hoja de Trabajo para listado'!$BC$151:$CB$151,0)),0)+IFERROR(INDEX('Hoja de Trabajo para listado'!$DE$153:$DG$274,MATCH($A715,'Hoja de Trabajo para listado'!$DE$153:$DE$1048576,0),MATCH((CUADRO!I$5&amp;$E715),'Hoja de Trabajo para listado'!$DE$151:$DG$151,0)),0)+IFERROR(INDEX('Hoja de Trabajo para listado'!$CD$155:$DC$1048576,MATCH($A715,'Hoja de Trabajo para listado'!$CD$155:$CD$1048576,0),MATCH((CUADRO!I$5&amp;$E715),'Hoja de Trabajo para listado'!$CD$151:$DC$151,0)),0)</f>
        <v>0</v>
      </c>
      <c r="J715" s="314">
        <f ca="1">+IFERROR(INDEX('Hoja de Trabajo para listado'!$A$155:$Z$1048576,MATCH($A715,'Hoja de Trabajo para listado'!$A$155:$A$1048576,0),MATCH((CUADRO!J$5&amp;$E715),'Hoja de Trabajo para listado'!$A$151:$Z$151,0)),0)+IFERROR(INDEX('Hoja de Trabajo para listado'!$AB$155:$BA$1048576,MATCH($A715,'Hoja de Trabajo para listado'!$AB$155:$AB$1048576,0),MATCH((CUADRO!J$5&amp;$E715),'Hoja de Trabajo para listado'!$AB$151:$BA$151,0)),0)+IFERROR(INDEX('Hoja de Trabajo para listado'!$BC$155:$CB$1048576,MATCH($A715,'Hoja de Trabajo para listado'!$BC$155:$BC$1048576,0),MATCH((CUADRO!J$5&amp;$E715),'Hoja de Trabajo para listado'!$BC$151:$CB$151,0)),0)+IFERROR(INDEX('Hoja de Trabajo para listado'!$DE$153:$DG$274,MATCH($A715,'Hoja de Trabajo para listado'!$DE$153:$DE$1048576,0),MATCH((CUADRO!J$5&amp;$E715),'Hoja de Trabajo para listado'!$DE$151:$DG$151,0)),0)+IFERROR(INDEX('Hoja de Trabajo para listado'!$CD$155:$DC$1048576,MATCH($A715,'Hoja de Trabajo para listado'!$CD$155:$CD$1048576,0),MATCH((CUADRO!J$5&amp;$E715),'Hoja de Trabajo para listado'!$CD$151:$DC$151,0)),0)</f>
        <v>0</v>
      </c>
      <c r="K715" s="314">
        <f ca="1">+IFERROR(INDEX('Hoja de Trabajo para listado'!$A$155:$Z$1048576,MATCH($A715,'Hoja de Trabajo para listado'!$A$155:$A$1048576,0),MATCH((CUADRO!K$5&amp;$E715),'Hoja de Trabajo para listado'!$A$151:$Z$151,0)),0)+IFERROR(INDEX('Hoja de Trabajo para listado'!$AB$155:$BA$1048576,MATCH($A715,'Hoja de Trabajo para listado'!$AB$155:$AB$1048576,0),MATCH((CUADRO!K$5&amp;$E715),'Hoja de Trabajo para listado'!$AB$151:$BA$151,0)),0)+IFERROR(INDEX('Hoja de Trabajo para listado'!$BC$155:$CB$1048576,MATCH($A715,'Hoja de Trabajo para listado'!$BC$155:$BC$1048576,0),MATCH((CUADRO!K$5&amp;$E715),'Hoja de Trabajo para listado'!$BC$151:$CB$151,0)),0)+IFERROR(INDEX('Hoja de Trabajo para listado'!$DE$153:$DG$274,MATCH($A715,'Hoja de Trabajo para listado'!$DE$153:$DE$1048576,0),MATCH((CUADRO!K$5&amp;$E715),'Hoja de Trabajo para listado'!$DE$151:$DG$151,0)),0)+IFERROR(INDEX('Hoja de Trabajo para listado'!$CD$155:$DC$1048576,MATCH($A715,'Hoja de Trabajo para listado'!$CD$155:$CD$1048576,0),MATCH((CUADRO!K$5&amp;$E715),'Hoja de Trabajo para listado'!$CD$151:$DC$151,0)),0)</f>
        <v>0</v>
      </c>
      <c r="L715" s="314">
        <f ca="1">+IFERROR(INDEX('Hoja de Trabajo para listado'!$A$155:$Z$1048576,MATCH($A715,'Hoja de Trabajo para listado'!$A$155:$A$1048576,0),MATCH((CUADRO!L$5&amp;$E715),'Hoja de Trabajo para listado'!$A$151:$Z$151,0)),0)+IFERROR(INDEX('Hoja de Trabajo para listado'!$AB$155:$BA$1048576,MATCH($A715,'Hoja de Trabajo para listado'!$AB$155:$AB$1048576,0),MATCH((CUADRO!L$5&amp;$E715),'Hoja de Trabajo para listado'!$AB$151:$BA$151,0)),0)+IFERROR(INDEX('Hoja de Trabajo para listado'!$BC$155:$CB$1048576,MATCH($A715,'Hoja de Trabajo para listado'!$BC$155:$BC$1048576,0),MATCH((CUADRO!L$5&amp;$E715),'Hoja de Trabajo para listado'!$BC$151:$CB$151,0)),0)+IFERROR(INDEX('Hoja de Trabajo para listado'!$DE$153:$DG$274,MATCH($A715,'Hoja de Trabajo para listado'!$DE$153:$DE$1048576,0),MATCH((CUADRO!L$5&amp;$E715),'Hoja de Trabajo para listado'!$DE$151:$DG$151,0)),0)+IFERROR(INDEX('Hoja de Trabajo para listado'!$CD$155:$DC$1048576,MATCH($A715,'Hoja de Trabajo para listado'!$CD$155:$CD$1048576,0),MATCH((CUADRO!L$5&amp;$E715),'Hoja de Trabajo para listado'!$CD$151:$DC$151,0)),0)</f>
        <v>0</v>
      </c>
      <c r="M715" s="314">
        <f ca="1">+IFERROR(INDEX('Hoja de Trabajo para listado'!$A$155:$Z$1048576,MATCH($A715,'Hoja de Trabajo para listado'!$A$155:$A$1048576,0),MATCH((CUADRO!M$5&amp;$E715),'Hoja de Trabajo para listado'!$A$151:$Z$151,0)),0)+IFERROR(INDEX('Hoja de Trabajo para listado'!$AB$155:$BA$1048576,MATCH($A715,'Hoja de Trabajo para listado'!$AB$155:$AB$1048576,0),MATCH((CUADRO!M$5&amp;$E715),'Hoja de Trabajo para listado'!$AB$151:$BA$151,0)),0)+IFERROR(INDEX('Hoja de Trabajo para listado'!$BC$155:$CB$1048576,MATCH($A715,'Hoja de Trabajo para listado'!$BC$155:$BC$1048576,0),MATCH((CUADRO!M$5&amp;$E715),'Hoja de Trabajo para listado'!$BC$151:$CB$151,0)),0)+IFERROR(INDEX('Hoja de Trabajo para listado'!$DE$153:$DG$274,MATCH($A715,'Hoja de Trabajo para listado'!$DE$153:$DE$1048576,0),MATCH((CUADRO!M$5&amp;$E715),'Hoja de Trabajo para listado'!$DE$151:$DG$151,0)),0)+IFERROR(INDEX('Hoja de Trabajo para listado'!$CD$155:$DC$1048576,MATCH($A715,'Hoja de Trabajo para listado'!$CD$155:$CD$1048576,0),MATCH((CUADRO!M$5&amp;$E715),'Hoja de Trabajo para listado'!$CD$151:$DC$151,0)),0)</f>
        <v>0</v>
      </c>
      <c r="N715" s="314">
        <f ca="1">+IFERROR(INDEX('Hoja de Trabajo para listado'!$A$155:$Z$1048576,MATCH($A715,'Hoja de Trabajo para listado'!$A$155:$A$1048576,0),MATCH((CUADRO!N$5&amp;$E715),'Hoja de Trabajo para listado'!$A$151:$Z$151,0)),0)+IFERROR(INDEX('Hoja de Trabajo para listado'!$AB$155:$BA$1048576,MATCH($A715,'Hoja de Trabajo para listado'!$AB$155:$AB$1048576,0),MATCH((CUADRO!N$5&amp;$E715),'Hoja de Trabajo para listado'!$AB$151:$BA$151,0)),0)+IFERROR(INDEX('Hoja de Trabajo para listado'!$BC$155:$CB$1048576,MATCH($A715,'Hoja de Trabajo para listado'!$BC$155:$BC$1048576,0),MATCH((CUADRO!N$5&amp;$E715),'Hoja de Trabajo para listado'!$BC$151:$CB$151,0)),0)+IFERROR(INDEX('Hoja de Trabajo para listado'!$DE$153:$DG$274,MATCH($A715,'Hoja de Trabajo para listado'!$DE$153:$DE$1048576,0),MATCH((CUADRO!N$5&amp;$E715),'Hoja de Trabajo para listado'!$DE$151:$DG$151,0)),0)+IFERROR(INDEX('Hoja de Trabajo para listado'!$CD$155:$DC$1048576,MATCH($A715,'Hoja de Trabajo para listado'!$CD$155:$CD$1048576,0),MATCH((CUADRO!N$5&amp;$E715),'Hoja de Trabajo para listado'!$CD$151:$DC$151,0)),0)</f>
        <v>0</v>
      </c>
      <c r="O715" s="314">
        <f ca="1">+IFERROR(INDEX('Hoja de Trabajo para listado'!$A$155:$Z$1048576,MATCH($A715,'Hoja de Trabajo para listado'!$A$155:$A$1048576,0),MATCH((CUADRO!O$5&amp;$E715),'Hoja de Trabajo para listado'!$A$151:$Z$151,0)),0)+IFERROR(INDEX('Hoja de Trabajo para listado'!$AB$155:$BA$1048576,MATCH($A715,'Hoja de Trabajo para listado'!$AB$155:$AB$1048576,0),MATCH((CUADRO!O$5&amp;$E715),'Hoja de Trabajo para listado'!$AB$151:$BA$151,0)),0)+IFERROR(INDEX('Hoja de Trabajo para listado'!$BC$155:$CB$1048576,MATCH($A715,'Hoja de Trabajo para listado'!$BC$155:$BC$1048576,0),MATCH((CUADRO!O$5&amp;$E715),'Hoja de Trabajo para listado'!$BC$151:$CB$151,0)),0)+IFERROR(INDEX('Hoja de Trabajo para listado'!$DE$153:$DG$274,MATCH($A715,'Hoja de Trabajo para listado'!$DE$153:$DE$1048576,0),MATCH((CUADRO!O$5&amp;$E715),'Hoja de Trabajo para listado'!$DE$151:$DG$151,0)),0)+IFERROR(INDEX('Hoja de Trabajo para listado'!$CD$155:$DC$1048576,MATCH($A715,'Hoja de Trabajo para listado'!$CD$155:$CD$1048576,0),MATCH((CUADRO!O$5&amp;$E715),'Hoja de Trabajo para listado'!$CD$151:$DC$151,0)),0)</f>
        <v>0</v>
      </c>
      <c r="P715" s="314">
        <f ca="1">+IFERROR(INDEX('Hoja de Trabajo para listado'!$A$155:$Z$1048576,MATCH($A715,'Hoja de Trabajo para listado'!$A$155:$A$1048576,0),MATCH((CUADRO!P$5&amp;$E715),'Hoja de Trabajo para listado'!$A$151:$Z$151,0)),0)+IFERROR(INDEX('Hoja de Trabajo para listado'!$AB$155:$BA$1048576,MATCH($A715,'Hoja de Trabajo para listado'!$AB$155:$AB$1048576,0),MATCH((CUADRO!P$5&amp;$E715),'Hoja de Trabajo para listado'!$AB$151:$BA$151,0)),0)+IFERROR(INDEX('Hoja de Trabajo para listado'!$BC$155:$CB$1048576,MATCH($A715,'Hoja de Trabajo para listado'!$BC$155:$BC$1048576,0),MATCH((CUADRO!P$5&amp;$E715),'Hoja de Trabajo para listado'!$BC$151:$CB$151,0)),0)+IFERROR(INDEX('Hoja de Trabajo para listado'!$DE$153:$DG$274,MATCH($A715,'Hoja de Trabajo para listado'!$DE$153:$DE$1048576,0),MATCH((CUADRO!P$5&amp;$E715),'Hoja de Trabajo para listado'!$DE$151:$DG$151,0)),0)+IFERROR(INDEX('Hoja de Trabajo para listado'!$CD$155:$DC$1048576,MATCH($A715,'Hoja de Trabajo para listado'!$CD$155:$CD$1048576,0),MATCH((CUADRO!P$5&amp;$E715),'Hoja de Trabajo para listado'!$CD$151:$DC$151,0)),0)</f>
        <v>0</v>
      </c>
      <c r="Q715" s="314">
        <f ca="1">+IFERROR(INDEX('Hoja de Trabajo para listado'!$A$155:$Z$1048576,MATCH($A715,'Hoja de Trabajo para listado'!$A$155:$A$1048576,0),MATCH((CUADRO!Q$5&amp;$E715),'Hoja de Trabajo para listado'!$A$151:$Z$151,0)),0)+IFERROR(INDEX('Hoja de Trabajo para listado'!$AB$155:$BA$1048576,MATCH($A715,'Hoja de Trabajo para listado'!$AB$155:$AB$1048576,0),MATCH((CUADRO!Q$5&amp;$E715),'Hoja de Trabajo para listado'!$AB$151:$BA$151,0)),0)+IFERROR(INDEX('Hoja de Trabajo para listado'!$BC$155:$CB$1048576,MATCH($A715,'Hoja de Trabajo para listado'!$BC$155:$BC$1048576,0),MATCH((CUADRO!Q$5&amp;$E715),'Hoja de Trabajo para listado'!$BC$151:$CB$151,0)),0)+IFERROR(INDEX('Hoja de Trabajo para listado'!$DE$153:$DG$274,MATCH($A715,'Hoja de Trabajo para listado'!$DE$153:$DE$1048576,0),MATCH((CUADRO!Q$5&amp;$E715),'Hoja de Trabajo para listado'!$DE$151:$DG$151,0)),0)+IFERROR(INDEX('Hoja de Trabajo para listado'!$CD$155:$DC$1048576,MATCH($A715,'Hoja de Trabajo para listado'!$CD$155:$CD$1048576,0),MATCH((CUADRO!Q$5&amp;$E715),'Hoja de Trabajo para listado'!$CD$151:$DC$151,0)),0)</f>
        <v>0</v>
      </c>
      <c r="R715" s="314">
        <f t="shared" ca="1" si="22"/>
        <v>0</v>
      </c>
      <c r="S715" s="322">
        <f ca="1">+R714+R715</f>
        <v>0</v>
      </c>
      <c r="T715" s="314">
        <f ca="1">+S715</f>
        <v>0</v>
      </c>
      <c r="U715" s="313">
        <f t="shared" si="23"/>
        <v>2</v>
      </c>
      <c r="V715" s="319" t="str">
        <f>+VLOOKUP(A715,bd_lista!$A$3:$E$593,5,FALSE)</f>
        <v>Gobiernos Autonomos Municipales</v>
      </c>
      <c r="W715" s="426"/>
    </row>
    <row r="716" spans="1:23" customFormat="1" ht="15" hidden="1" customHeight="1">
      <c r="A716" s="323">
        <v>1745</v>
      </c>
      <c r="B716" s="427">
        <f>+A716</f>
        <v>1745</v>
      </c>
      <c r="C716" s="318" t="str">
        <f>+VLOOKUP(A716,bd_lista!$A$3:$C$593,3,FALSE)</f>
        <v>Gobierno Autónomo Municipal de Ascención de Guarayos</v>
      </c>
      <c r="D716" s="429" t="str">
        <f>+C716</f>
        <v>Gobierno Autónomo Municipal de Ascención de Guarayos</v>
      </c>
      <c r="E716" s="346" t="s">
        <v>1418</v>
      </c>
      <c r="F716" s="314">
        <f ca="1">+IFERROR(INDEX('Hoja de Trabajo para listado'!$A$155:$Z$1048576,MATCH($A716,'Hoja de Trabajo para listado'!$A$155:$A$1048576,0),MATCH((CUADRO!F$5&amp;$E716),'Hoja de Trabajo para listado'!$A$151:$Z$151,0)),0)+IFERROR(INDEX('Hoja de Trabajo para listado'!$AB$155:$BA$1048576,MATCH($A716,'Hoja de Trabajo para listado'!$AB$155:$AB$1048576,0),MATCH((CUADRO!F$5&amp;$E716),'Hoja de Trabajo para listado'!$AB$151:$BA$151,0)),0)+IFERROR(INDEX('Hoja de Trabajo para listado'!$BC$155:$CB$1048576,MATCH($A716,'Hoja de Trabajo para listado'!$BC$155:$BC$1048576,0),MATCH((CUADRO!F$5&amp;$E716),'Hoja de Trabajo para listado'!$BC$151:$CB$151,0)),0)+IFERROR(INDEX('Hoja de Trabajo para listado'!$DE$153:$DG$274,MATCH($A716,'Hoja de Trabajo para listado'!$DE$153:$DE$1048576,0),MATCH((CUADRO!F$5&amp;$E716),'Hoja de Trabajo para listado'!$DE$151:$DG$151,0)),0)+IFERROR(INDEX('Hoja de Trabajo para listado'!$CD$155:$DC$1048576,MATCH($A716,'Hoja de Trabajo para listado'!$CD$155:$CD$1048576,0),MATCH((CUADRO!F$5&amp;$E716),'Hoja de Trabajo para listado'!$CD$151:$DC$151,0)),0)</f>
        <v>0</v>
      </c>
      <c r="G716" s="314">
        <f ca="1">+IFERROR(INDEX('Hoja de Trabajo para listado'!$A$155:$Z$1048576,MATCH($A716,'Hoja de Trabajo para listado'!$A$155:$A$1048576,0),MATCH((CUADRO!G$5&amp;$E716),'Hoja de Trabajo para listado'!$A$151:$Z$151,0)),0)+IFERROR(INDEX('Hoja de Trabajo para listado'!$AB$155:$BA$1048576,MATCH($A716,'Hoja de Trabajo para listado'!$AB$155:$AB$1048576,0),MATCH((CUADRO!G$5&amp;$E716),'Hoja de Trabajo para listado'!$AB$151:$BA$151,0)),0)+IFERROR(INDEX('Hoja de Trabajo para listado'!$BC$155:$CB$1048576,MATCH($A716,'Hoja de Trabajo para listado'!$BC$155:$BC$1048576,0),MATCH((CUADRO!G$5&amp;$E716),'Hoja de Trabajo para listado'!$BC$151:$CB$151,0)),0)+IFERROR(INDEX('Hoja de Trabajo para listado'!$DE$153:$DG$274,MATCH($A716,'Hoja de Trabajo para listado'!$DE$153:$DE$1048576,0),MATCH((CUADRO!G$5&amp;$E716),'Hoja de Trabajo para listado'!$DE$151:$DG$151,0)),0)+IFERROR(INDEX('Hoja de Trabajo para listado'!$CD$155:$DC$1048576,MATCH($A716,'Hoja de Trabajo para listado'!$CD$155:$CD$1048576,0),MATCH((CUADRO!G$5&amp;$E716),'Hoja de Trabajo para listado'!$CD$151:$DC$151,0)),0)</f>
        <v>0</v>
      </c>
      <c r="H716" s="314">
        <f ca="1">+IFERROR(INDEX('Hoja de Trabajo para listado'!$A$155:$Z$1048576,MATCH($A716,'Hoja de Trabajo para listado'!$A$155:$A$1048576,0),MATCH((CUADRO!H$5&amp;$E716),'Hoja de Trabajo para listado'!$A$151:$Z$151,0)),0)+IFERROR(INDEX('Hoja de Trabajo para listado'!$AB$155:$BA$1048576,MATCH($A716,'Hoja de Trabajo para listado'!$AB$155:$AB$1048576,0),MATCH((CUADRO!H$5&amp;$E716),'Hoja de Trabajo para listado'!$AB$151:$BA$151,0)),0)+IFERROR(INDEX('Hoja de Trabajo para listado'!$BC$155:$CB$1048576,MATCH($A716,'Hoja de Trabajo para listado'!$BC$155:$BC$1048576,0),MATCH((CUADRO!H$5&amp;$E716),'Hoja de Trabajo para listado'!$BC$151:$CB$151,0)),0)+IFERROR(INDEX('Hoja de Trabajo para listado'!$DE$153:$DG$274,MATCH($A716,'Hoja de Trabajo para listado'!$DE$153:$DE$1048576,0),MATCH((CUADRO!H$5&amp;$E716),'Hoja de Trabajo para listado'!$DE$151:$DG$151,0)),0)+IFERROR(INDEX('Hoja de Trabajo para listado'!$CD$155:$DC$1048576,MATCH($A716,'Hoja de Trabajo para listado'!$CD$155:$CD$1048576,0),MATCH((CUADRO!H$5&amp;$E716),'Hoja de Trabajo para listado'!$CD$151:$DC$151,0)),0)</f>
        <v>0</v>
      </c>
      <c r="I716" s="314">
        <f ca="1">+IFERROR(INDEX('Hoja de Trabajo para listado'!$A$155:$Z$1048576,MATCH($A716,'Hoja de Trabajo para listado'!$A$155:$A$1048576,0),MATCH((CUADRO!I$5&amp;$E716),'Hoja de Trabajo para listado'!$A$151:$Z$151,0)),0)+IFERROR(INDEX('Hoja de Trabajo para listado'!$AB$155:$BA$1048576,MATCH($A716,'Hoja de Trabajo para listado'!$AB$155:$AB$1048576,0),MATCH((CUADRO!I$5&amp;$E716),'Hoja de Trabajo para listado'!$AB$151:$BA$151,0)),0)+IFERROR(INDEX('Hoja de Trabajo para listado'!$BC$155:$CB$1048576,MATCH($A716,'Hoja de Trabajo para listado'!$BC$155:$BC$1048576,0),MATCH((CUADRO!I$5&amp;$E716),'Hoja de Trabajo para listado'!$BC$151:$CB$151,0)),0)+IFERROR(INDEX('Hoja de Trabajo para listado'!$DE$153:$DG$274,MATCH($A716,'Hoja de Trabajo para listado'!$DE$153:$DE$1048576,0),MATCH((CUADRO!I$5&amp;$E716),'Hoja de Trabajo para listado'!$DE$151:$DG$151,0)),0)+IFERROR(INDEX('Hoja de Trabajo para listado'!$CD$155:$DC$1048576,MATCH($A716,'Hoja de Trabajo para listado'!$CD$155:$CD$1048576,0),MATCH((CUADRO!I$5&amp;$E716),'Hoja de Trabajo para listado'!$CD$151:$DC$151,0)),0)</f>
        <v>0</v>
      </c>
      <c r="J716" s="314">
        <f ca="1">+IFERROR(INDEX('Hoja de Trabajo para listado'!$A$155:$Z$1048576,MATCH($A716,'Hoja de Trabajo para listado'!$A$155:$A$1048576,0),MATCH((CUADRO!J$5&amp;$E716),'Hoja de Trabajo para listado'!$A$151:$Z$151,0)),0)+IFERROR(INDEX('Hoja de Trabajo para listado'!$AB$155:$BA$1048576,MATCH($A716,'Hoja de Trabajo para listado'!$AB$155:$AB$1048576,0),MATCH((CUADRO!J$5&amp;$E716),'Hoja de Trabajo para listado'!$AB$151:$BA$151,0)),0)+IFERROR(INDEX('Hoja de Trabajo para listado'!$BC$155:$CB$1048576,MATCH($A716,'Hoja de Trabajo para listado'!$BC$155:$BC$1048576,0),MATCH((CUADRO!J$5&amp;$E716),'Hoja de Trabajo para listado'!$BC$151:$CB$151,0)),0)+IFERROR(INDEX('Hoja de Trabajo para listado'!$DE$153:$DG$274,MATCH($A716,'Hoja de Trabajo para listado'!$DE$153:$DE$1048576,0),MATCH((CUADRO!J$5&amp;$E716),'Hoja de Trabajo para listado'!$DE$151:$DG$151,0)),0)+IFERROR(INDEX('Hoja de Trabajo para listado'!$CD$155:$DC$1048576,MATCH($A716,'Hoja de Trabajo para listado'!$CD$155:$CD$1048576,0),MATCH((CUADRO!J$5&amp;$E716),'Hoja de Trabajo para listado'!$CD$151:$DC$151,0)),0)</f>
        <v>0</v>
      </c>
      <c r="K716" s="314">
        <f ca="1">+IFERROR(INDEX('Hoja de Trabajo para listado'!$A$155:$Z$1048576,MATCH($A716,'Hoja de Trabajo para listado'!$A$155:$A$1048576,0),MATCH((CUADRO!K$5&amp;$E716),'Hoja de Trabajo para listado'!$A$151:$Z$151,0)),0)+IFERROR(INDEX('Hoja de Trabajo para listado'!$AB$155:$BA$1048576,MATCH($A716,'Hoja de Trabajo para listado'!$AB$155:$AB$1048576,0),MATCH((CUADRO!K$5&amp;$E716),'Hoja de Trabajo para listado'!$AB$151:$BA$151,0)),0)+IFERROR(INDEX('Hoja de Trabajo para listado'!$BC$155:$CB$1048576,MATCH($A716,'Hoja de Trabajo para listado'!$BC$155:$BC$1048576,0),MATCH((CUADRO!K$5&amp;$E716),'Hoja de Trabajo para listado'!$BC$151:$CB$151,0)),0)+IFERROR(INDEX('Hoja de Trabajo para listado'!$DE$153:$DG$274,MATCH($A716,'Hoja de Trabajo para listado'!$DE$153:$DE$1048576,0),MATCH((CUADRO!K$5&amp;$E716),'Hoja de Trabajo para listado'!$DE$151:$DG$151,0)),0)+IFERROR(INDEX('Hoja de Trabajo para listado'!$CD$155:$DC$1048576,MATCH($A716,'Hoja de Trabajo para listado'!$CD$155:$CD$1048576,0),MATCH((CUADRO!K$5&amp;$E716),'Hoja de Trabajo para listado'!$CD$151:$DC$151,0)),0)</f>
        <v>0</v>
      </c>
      <c r="L716" s="314">
        <f ca="1">+IFERROR(INDEX('Hoja de Trabajo para listado'!$A$155:$Z$1048576,MATCH($A716,'Hoja de Trabajo para listado'!$A$155:$A$1048576,0),MATCH((CUADRO!L$5&amp;$E716),'Hoja de Trabajo para listado'!$A$151:$Z$151,0)),0)+IFERROR(INDEX('Hoja de Trabajo para listado'!$AB$155:$BA$1048576,MATCH($A716,'Hoja de Trabajo para listado'!$AB$155:$AB$1048576,0),MATCH((CUADRO!L$5&amp;$E716),'Hoja de Trabajo para listado'!$AB$151:$BA$151,0)),0)+IFERROR(INDEX('Hoja de Trabajo para listado'!$BC$155:$CB$1048576,MATCH($A716,'Hoja de Trabajo para listado'!$BC$155:$BC$1048576,0),MATCH((CUADRO!L$5&amp;$E716),'Hoja de Trabajo para listado'!$BC$151:$CB$151,0)),0)+IFERROR(INDEX('Hoja de Trabajo para listado'!$DE$153:$DG$274,MATCH($A716,'Hoja de Trabajo para listado'!$DE$153:$DE$1048576,0),MATCH((CUADRO!L$5&amp;$E716),'Hoja de Trabajo para listado'!$DE$151:$DG$151,0)),0)+IFERROR(INDEX('Hoja de Trabajo para listado'!$CD$155:$DC$1048576,MATCH($A716,'Hoja de Trabajo para listado'!$CD$155:$CD$1048576,0),MATCH((CUADRO!L$5&amp;$E716),'Hoja de Trabajo para listado'!$CD$151:$DC$151,0)),0)</f>
        <v>0</v>
      </c>
      <c r="M716" s="314">
        <f ca="1">+IFERROR(INDEX('Hoja de Trabajo para listado'!$A$155:$Z$1048576,MATCH($A716,'Hoja de Trabajo para listado'!$A$155:$A$1048576,0),MATCH((CUADRO!M$5&amp;$E716),'Hoja de Trabajo para listado'!$A$151:$Z$151,0)),0)+IFERROR(INDEX('Hoja de Trabajo para listado'!$AB$155:$BA$1048576,MATCH($A716,'Hoja de Trabajo para listado'!$AB$155:$AB$1048576,0),MATCH((CUADRO!M$5&amp;$E716),'Hoja de Trabajo para listado'!$AB$151:$BA$151,0)),0)+IFERROR(INDEX('Hoja de Trabajo para listado'!$BC$155:$CB$1048576,MATCH($A716,'Hoja de Trabajo para listado'!$BC$155:$BC$1048576,0),MATCH((CUADRO!M$5&amp;$E716),'Hoja de Trabajo para listado'!$BC$151:$CB$151,0)),0)+IFERROR(INDEX('Hoja de Trabajo para listado'!$DE$153:$DG$274,MATCH($A716,'Hoja de Trabajo para listado'!$DE$153:$DE$1048576,0),MATCH((CUADRO!M$5&amp;$E716),'Hoja de Trabajo para listado'!$DE$151:$DG$151,0)),0)+IFERROR(INDEX('Hoja de Trabajo para listado'!$CD$155:$DC$1048576,MATCH($A716,'Hoja de Trabajo para listado'!$CD$155:$CD$1048576,0),MATCH((CUADRO!M$5&amp;$E716),'Hoja de Trabajo para listado'!$CD$151:$DC$151,0)),0)</f>
        <v>0</v>
      </c>
      <c r="N716" s="314">
        <f ca="1">+IFERROR(INDEX('Hoja de Trabajo para listado'!$A$155:$Z$1048576,MATCH($A716,'Hoja de Trabajo para listado'!$A$155:$A$1048576,0),MATCH((CUADRO!N$5&amp;$E716),'Hoja de Trabajo para listado'!$A$151:$Z$151,0)),0)+IFERROR(INDEX('Hoja de Trabajo para listado'!$AB$155:$BA$1048576,MATCH($A716,'Hoja de Trabajo para listado'!$AB$155:$AB$1048576,0),MATCH((CUADRO!N$5&amp;$E716),'Hoja de Trabajo para listado'!$AB$151:$BA$151,0)),0)+IFERROR(INDEX('Hoja de Trabajo para listado'!$BC$155:$CB$1048576,MATCH($A716,'Hoja de Trabajo para listado'!$BC$155:$BC$1048576,0),MATCH((CUADRO!N$5&amp;$E716),'Hoja de Trabajo para listado'!$BC$151:$CB$151,0)),0)+IFERROR(INDEX('Hoja de Trabajo para listado'!$DE$153:$DG$274,MATCH($A716,'Hoja de Trabajo para listado'!$DE$153:$DE$1048576,0),MATCH((CUADRO!N$5&amp;$E716),'Hoja de Trabajo para listado'!$DE$151:$DG$151,0)),0)+IFERROR(INDEX('Hoja de Trabajo para listado'!$CD$155:$DC$1048576,MATCH($A716,'Hoja de Trabajo para listado'!$CD$155:$CD$1048576,0),MATCH((CUADRO!N$5&amp;$E716),'Hoja de Trabajo para listado'!$CD$151:$DC$151,0)),0)</f>
        <v>0</v>
      </c>
      <c r="O716" s="314">
        <f ca="1">+IFERROR(INDEX('Hoja de Trabajo para listado'!$A$155:$Z$1048576,MATCH($A716,'Hoja de Trabajo para listado'!$A$155:$A$1048576,0),MATCH((CUADRO!O$5&amp;$E716),'Hoja de Trabajo para listado'!$A$151:$Z$151,0)),0)+IFERROR(INDEX('Hoja de Trabajo para listado'!$AB$155:$BA$1048576,MATCH($A716,'Hoja de Trabajo para listado'!$AB$155:$AB$1048576,0),MATCH((CUADRO!O$5&amp;$E716),'Hoja de Trabajo para listado'!$AB$151:$BA$151,0)),0)+IFERROR(INDEX('Hoja de Trabajo para listado'!$BC$155:$CB$1048576,MATCH($A716,'Hoja de Trabajo para listado'!$BC$155:$BC$1048576,0),MATCH((CUADRO!O$5&amp;$E716),'Hoja de Trabajo para listado'!$BC$151:$CB$151,0)),0)+IFERROR(INDEX('Hoja de Trabajo para listado'!$DE$153:$DG$274,MATCH($A716,'Hoja de Trabajo para listado'!$DE$153:$DE$1048576,0),MATCH((CUADRO!O$5&amp;$E716),'Hoja de Trabajo para listado'!$DE$151:$DG$151,0)),0)+IFERROR(INDEX('Hoja de Trabajo para listado'!$CD$155:$DC$1048576,MATCH($A716,'Hoja de Trabajo para listado'!$CD$155:$CD$1048576,0),MATCH((CUADRO!O$5&amp;$E716),'Hoja de Trabajo para listado'!$CD$151:$DC$151,0)),0)</f>
        <v>0</v>
      </c>
      <c r="P716" s="314">
        <f ca="1">+IFERROR(INDEX('Hoja de Trabajo para listado'!$A$155:$Z$1048576,MATCH($A716,'Hoja de Trabajo para listado'!$A$155:$A$1048576,0),MATCH((CUADRO!P$5&amp;$E716),'Hoja de Trabajo para listado'!$A$151:$Z$151,0)),0)+IFERROR(INDEX('Hoja de Trabajo para listado'!$AB$155:$BA$1048576,MATCH($A716,'Hoja de Trabajo para listado'!$AB$155:$AB$1048576,0),MATCH((CUADRO!P$5&amp;$E716),'Hoja de Trabajo para listado'!$AB$151:$BA$151,0)),0)+IFERROR(INDEX('Hoja de Trabajo para listado'!$BC$155:$CB$1048576,MATCH($A716,'Hoja de Trabajo para listado'!$BC$155:$BC$1048576,0),MATCH((CUADRO!P$5&amp;$E716),'Hoja de Trabajo para listado'!$BC$151:$CB$151,0)),0)+IFERROR(INDEX('Hoja de Trabajo para listado'!$DE$153:$DG$274,MATCH($A716,'Hoja de Trabajo para listado'!$DE$153:$DE$1048576,0),MATCH((CUADRO!P$5&amp;$E716),'Hoja de Trabajo para listado'!$DE$151:$DG$151,0)),0)+IFERROR(INDEX('Hoja de Trabajo para listado'!$CD$155:$DC$1048576,MATCH($A716,'Hoja de Trabajo para listado'!$CD$155:$CD$1048576,0),MATCH((CUADRO!P$5&amp;$E716),'Hoja de Trabajo para listado'!$CD$151:$DC$151,0)),0)</f>
        <v>0</v>
      </c>
      <c r="Q716" s="314">
        <f ca="1">+IFERROR(INDEX('Hoja de Trabajo para listado'!$A$155:$Z$1048576,MATCH($A716,'Hoja de Trabajo para listado'!$A$155:$A$1048576,0),MATCH((CUADRO!Q$5&amp;$E716),'Hoja de Trabajo para listado'!$A$151:$Z$151,0)),0)+IFERROR(INDEX('Hoja de Trabajo para listado'!$AB$155:$BA$1048576,MATCH($A716,'Hoja de Trabajo para listado'!$AB$155:$AB$1048576,0),MATCH((CUADRO!Q$5&amp;$E716),'Hoja de Trabajo para listado'!$AB$151:$BA$151,0)),0)+IFERROR(INDEX('Hoja de Trabajo para listado'!$BC$155:$CB$1048576,MATCH($A716,'Hoja de Trabajo para listado'!$BC$155:$BC$1048576,0),MATCH((CUADRO!Q$5&amp;$E716),'Hoja de Trabajo para listado'!$BC$151:$CB$151,0)),0)+IFERROR(INDEX('Hoja de Trabajo para listado'!$DE$153:$DG$274,MATCH($A716,'Hoja de Trabajo para listado'!$DE$153:$DE$1048576,0),MATCH((CUADRO!Q$5&amp;$E716),'Hoja de Trabajo para listado'!$DE$151:$DG$151,0)),0)+IFERROR(INDEX('Hoja de Trabajo para listado'!$CD$155:$DC$1048576,MATCH($A716,'Hoja de Trabajo para listado'!$CD$155:$CD$1048576,0),MATCH((CUADRO!Q$5&amp;$E716),'Hoja de Trabajo para listado'!$CD$151:$DC$151,0)),0)</f>
        <v>0</v>
      </c>
      <c r="R716" s="314">
        <f t="shared" ca="1" si="22"/>
        <v>0</v>
      </c>
      <c r="S716" s="322"/>
      <c r="T716" s="314">
        <f ca="1">+T717</f>
        <v>0</v>
      </c>
      <c r="U716" s="313">
        <f t="shared" si="23"/>
        <v>1</v>
      </c>
      <c r="V716" s="319" t="str">
        <f>+VLOOKUP(A716,bd_lista!$A$3:$E$593,5,FALSE)</f>
        <v>Gobiernos Autonomos Municipales</v>
      </c>
      <c r="W716" s="425" t="str">
        <f>+V716</f>
        <v>Gobiernos Autonomos Municipales</v>
      </c>
    </row>
    <row r="717" spans="1:23" customFormat="1" ht="15" hidden="1" customHeight="1">
      <c r="A717" s="323">
        <v>1745</v>
      </c>
      <c r="B717" s="428"/>
      <c r="C717" s="318" t="str">
        <f>+VLOOKUP(A717,bd_lista!$A$3:$C$593,3,FALSE)</f>
        <v>Gobierno Autónomo Municipal de Ascención de Guarayos</v>
      </c>
      <c r="D717" s="430"/>
      <c r="E717" s="347" t="s">
        <v>1419</v>
      </c>
      <c r="F717" s="314">
        <f ca="1">+IFERROR(INDEX('Hoja de Trabajo para listado'!$A$155:$Z$1048576,MATCH($A717,'Hoja de Trabajo para listado'!$A$155:$A$1048576,0),MATCH((CUADRO!F$5&amp;$E717),'Hoja de Trabajo para listado'!$A$151:$Z$151,0)),0)+IFERROR(INDEX('Hoja de Trabajo para listado'!$AB$155:$BA$1048576,MATCH($A717,'Hoja de Trabajo para listado'!$AB$155:$AB$1048576,0),MATCH((CUADRO!F$5&amp;$E717),'Hoja de Trabajo para listado'!$AB$151:$BA$151,0)),0)+IFERROR(INDEX('Hoja de Trabajo para listado'!$BC$155:$CB$1048576,MATCH($A717,'Hoja de Trabajo para listado'!$BC$155:$BC$1048576,0),MATCH((CUADRO!F$5&amp;$E717),'Hoja de Trabajo para listado'!$BC$151:$CB$151,0)),0)+IFERROR(INDEX('Hoja de Trabajo para listado'!$DE$153:$DG$274,MATCH($A717,'Hoja de Trabajo para listado'!$DE$153:$DE$1048576,0),MATCH((CUADRO!F$5&amp;$E717),'Hoja de Trabajo para listado'!$DE$151:$DG$151,0)),0)+IFERROR(INDEX('Hoja de Trabajo para listado'!$CD$155:$DC$1048576,MATCH($A717,'Hoja de Trabajo para listado'!$CD$155:$CD$1048576,0),MATCH((CUADRO!F$5&amp;$E717),'Hoja de Trabajo para listado'!$CD$151:$DC$151,0)),0)</f>
        <v>0</v>
      </c>
      <c r="G717" s="314">
        <f ca="1">+IFERROR(INDEX('Hoja de Trabajo para listado'!$A$155:$Z$1048576,MATCH($A717,'Hoja de Trabajo para listado'!$A$155:$A$1048576,0),MATCH((CUADRO!G$5&amp;$E717),'Hoja de Trabajo para listado'!$A$151:$Z$151,0)),0)+IFERROR(INDEX('Hoja de Trabajo para listado'!$AB$155:$BA$1048576,MATCH($A717,'Hoja de Trabajo para listado'!$AB$155:$AB$1048576,0),MATCH((CUADRO!G$5&amp;$E717),'Hoja de Trabajo para listado'!$AB$151:$BA$151,0)),0)+IFERROR(INDEX('Hoja de Trabajo para listado'!$BC$155:$CB$1048576,MATCH($A717,'Hoja de Trabajo para listado'!$BC$155:$BC$1048576,0),MATCH((CUADRO!G$5&amp;$E717),'Hoja de Trabajo para listado'!$BC$151:$CB$151,0)),0)+IFERROR(INDEX('Hoja de Trabajo para listado'!$DE$153:$DG$274,MATCH($A717,'Hoja de Trabajo para listado'!$DE$153:$DE$1048576,0),MATCH((CUADRO!G$5&amp;$E717),'Hoja de Trabajo para listado'!$DE$151:$DG$151,0)),0)+IFERROR(INDEX('Hoja de Trabajo para listado'!$CD$155:$DC$1048576,MATCH($A717,'Hoja de Trabajo para listado'!$CD$155:$CD$1048576,0),MATCH((CUADRO!G$5&amp;$E717),'Hoja de Trabajo para listado'!$CD$151:$DC$151,0)),0)</f>
        <v>0</v>
      </c>
      <c r="H717" s="314">
        <f ca="1">+IFERROR(INDEX('Hoja de Trabajo para listado'!$A$155:$Z$1048576,MATCH($A717,'Hoja de Trabajo para listado'!$A$155:$A$1048576,0),MATCH((CUADRO!H$5&amp;$E717),'Hoja de Trabajo para listado'!$A$151:$Z$151,0)),0)+IFERROR(INDEX('Hoja de Trabajo para listado'!$AB$155:$BA$1048576,MATCH($A717,'Hoja de Trabajo para listado'!$AB$155:$AB$1048576,0),MATCH((CUADRO!H$5&amp;$E717),'Hoja de Trabajo para listado'!$AB$151:$BA$151,0)),0)+IFERROR(INDEX('Hoja de Trabajo para listado'!$BC$155:$CB$1048576,MATCH($A717,'Hoja de Trabajo para listado'!$BC$155:$BC$1048576,0),MATCH((CUADRO!H$5&amp;$E717),'Hoja de Trabajo para listado'!$BC$151:$CB$151,0)),0)+IFERROR(INDEX('Hoja de Trabajo para listado'!$DE$153:$DG$274,MATCH($A717,'Hoja de Trabajo para listado'!$DE$153:$DE$1048576,0),MATCH((CUADRO!H$5&amp;$E717),'Hoja de Trabajo para listado'!$DE$151:$DG$151,0)),0)+IFERROR(INDEX('Hoja de Trabajo para listado'!$CD$155:$DC$1048576,MATCH($A717,'Hoja de Trabajo para listado'!$CD$155:$CD$1048576,0),MATCH((CUADRO!H$5&amp;$E717),'Hoja de Trabajo para listado'!$CD$151:$DC$151,0)),0)</f>
        <v>0</v>
      </c>
      <c r="I717" s="314">
        <f ca="1">+IFERROR(INDEX('Hoja de Trabajo para listado'!$A$155:$Z$1048576,MATCH($A717,'Hoja de Trabajo para listado'!$A$155:$A$1048576,0),MATCH((CUADRO!I$5&amp;$E717),'Hoja de Trabajo para listado'!$A$151:$Z$151,0)),0)+IFERROR(INDEX('Hoja de Trabajo para listado'!$AB$155:$BA$1048576,MATCH($A717,'Hoja de Trabajo para listado'!$AB$155:$AB$1048576,0),MATCH((CUADRO!I$5&amp;$E717),'Hoja de Trabajo para listado'!$AB$151:$BA$151,0)),0)+IFERROR(INDEX('Hoja de Trabajo para listado'!$BC$155:$CB$1048576,MATCH($A717,'Hoja de Trabajo para listado'!$BC$155:$BC$1048576,0),MATCH((CUADRO!I$5&amp;$E717),'Hoja de Trabajo para listado'!$BC$151:$CB$151,0)),0)+IFERROR(INDEX('Hoja de Trabajo para listado'!$DE$153:$DG$274,MATCH($A717,'Hoja de Trabajo para listado'!$DE$153:$DE$1048576,0),MATCH((CUADRO!I$5&amp;$E717),'Hoja de Trabajo para listado'!$DE$151:$DG$151,0)),0)+IFERROR(INDEX('Hoja de Trabajo para listado'!$CD$155:$DC$1048576,MATCH($A717,'Hoja de Trabajo para listado'!$CD$155:$CD$1048576,0),MATCH((CUADRO!I$5&amp;$E717),'Hoja de Trabajo para listado'!$CD$151:$DC$151,0)),0)</f>
        <v>0</v>
      </c>
      <c r="J717" s="314">
        <f ca="1">+IFERROR(INDEX('Hoja de Trabajo para listado'!$A$155:$Z$1048576,MATCH($A717,'Hoja de Trabajo para listado'!$A$155:$A$1048576,0),MATCH((CUADRO!J$5&amp;$E717),'Hoja de Trabajo para listado'!$A$151:$Z$151,0)),0)+IFERROR(INDEX('Hoja de Trabajo para listado'!$AB$155:$BA$1048576,MATCH($A717,'Hoja de Trabajo para listado'!$AB$155:$AB$1048576,0),MATCH((CUADRO!J$5&amp;$E717),'Hoja de Trabajo para listado'!$AB$151:$BA$151,0)),0)+IFERROR(INDEX('Hoja de Trabajo para listado'!$BC$155:$CB$1048576,MATCH($A717,'Hoja de Trabajo para listado'!$BC$155:$BC$1048576,0),MATCH((CUADRO!J$5&amp;$E717),'Hoja de Trabajo para listado'!$BC$151:$CB$151,0)),0)+IFERROR(INDEX('Hoja de Trabajo para listado'!$DE$153:$DG$274,MATCH($A717,'Hoja de Trabajo para listado'!$DE$153:$DE$1048576,0),MATCH((CUADRO!J$5&amp;$E717),'Hoja de Trabajo para listado'!$DE$151:$DG$151,0)),0)+IFERROR(INDEX('Hoja de Trabajo para listado'!$CD$155:$DC$1048576,MATCH($A717,'Hoja de Trabajo para listado'!$CD$155:$CD$1048576,0),MATCH((CUADRO!J$5&amp;$E717),'Hoja de Trabajo para listado'!$CD$151:$DC$151,0)),0)</f>
        <v>0</v>
      </c>
      <c r="K717" s="314">
        <f ca="1">+IFERROR(INDEX('Hoja de Trabajo para listado'!$A$155:$Z$1048576,MATCH($A717,'Hoja de Trabajo para listado'!$A$155:$A$1048576,0),MATCH((CUADRO!K$5&amp;$E717),'Hoja de Trabajo para listado'!$A$151:$Z$151,0)),0)+IFERROR(INDEX('Hoja de Trabajo para listado'!$AB$155:$BA$1048576,MATCH($A717,'Hoja de Trabajo para listado'!$AB$155:$AB$1048576,0),MATCH((CUADRO!K$5&amp;$E717),'Hoja de Trabajo para listado'!$AB$151:$BA$151,0)),0)+IFERROR(INDEX('Hoja de Trabajo para listado'!$BC$155:$CB$1048576,MATCH($A717,'Hoja de Trabajo para listado'!$BC$155:$BC$1048576,0),MATCH((CUADRO!K$5&amp;$E717),'Hoja de Trabajo para listado'!$BC$151:$CB$151,0)),0)+IFERROR(INDEX('Hoja de Trabajo para listado'!$DE$153:$DG$274,MATCH($A717,'Hoja de Trabajo para listado'!$DE$153:$DE$1048576,0),MATCH((CUADRO!K$5&amp;$E717),'Hoja de Trabajo para listado'!$DE$151:$DG$151,0)),0)+IFERROR(INDEX('Hoja de Trabajo para listado'!$CD$155:$DC$1048576,MATCH($A717,'Hoja de Trabajo para listado'!$CD$155:$CD$1048576,0),MATCH((CUADRO!K$5&amp;$E717),'Hoja de Trabajo para listado'!$CD$151:$DC$151,0)),0)</f>
        <v>0</v>
      </c>
      <c r="L717" s="314">
        <f ca="1">+IFERROR(INDEX('Hoja de Trabajo para listado'!$A$155:$Z$1048576,MATCH($A717,'Hoja de Trabajo para listado'!$A$155:$A$1048576,0),MATCH((CUADRO!L$5&amp;$E717),'Hoja de Trabajo para listado'!$A$151:$Z$151,0)),0)+IFERROR(INDEX('Hoja de Trabajo para listado'!$AB$155:$BA$1048576,MATCH($A717,'Hoja de Trabajo para listado'!$AB$155:$AB$1048576,0),MATCH((CUADRO!L$5&amp;$E717),'Hoja de Trabajo para listado'!$AB$151:$BA$151,0)),0)+IFERROR(INDEX('Hoja de Trabajo para listado'!$BC$155:$CB$1048576,MATCH($A717,'Hoja de Trabajo para listado'!$BC$155:$BC$1048576,0),MATCH((CUADRO!L$5&amp;$E717),'Hoja de Trabajo para listado'!$BC$151:$CB$151,0)),0)+IFERROR(INDEX('Hoja de Trabajo para listado'!$DE$153:$DG$274,MATCH($A717,'Hoja de Trabajo para listado'!$DE$153:$DE$1048576,0),MATCH((CUADRO!L$5&amp;$E717),'Hoja de Trabajo para listado'!$DE$151:$DG$151,0)),0)+IFERROR(INDEX('Hoja de Trabajo para listado'!$CD$155:$DC$1048576,MATCH($A717,'Hoja de Trabajo para listado'!$CD$155:$CD$1048576,0),MATCH((CUADRO!L$5&amp;$E717),'Hoja de Trabajo para listado'!$CD$151:$DC$151,0)),0)</f>
        <v>0</v>
      </c>
      <c r="M717" s="314">
        <f ca="1">+IFERROR(INDEX('Hoja de Trabajo para listado'!$A$155:$Z$1048576,MATCH($A717,'Hoja de Trabajo para listado'!$A$155:$A$1048576,0),MATCH((CUADRO!M$5&amp;$E717),'Hoja de Trabajo para listado'!$A$151:$Z$151,0)),0)+IFERROR(INDEX('Hoja de Trabajo para listado'!$AB$155:$BA$1048576,MATCH($A717,'Hoja de Trabajo para listado'!$AB$155:$AB$1048576,0),MATCH((CUADRO!M$5&amp;$E717),'Hoja de Trabajo para listado'!$AB$151:$BA$151,0)),0)+IFERROR(INDEX('Hoja de Trabajo para listado'!$BC$155:$CB$1048576,MATCH($A717,'Hoja de Trabajo para listado'!$BC$155:$BC$1048576,0),MATCH((CUADRO!M$5&amp;$E717),'Hoja de Trabajo para listado'!$BC$151:$CB$151,0)),0)+IFERROR(INDEX('Hoja de Trabajo para listado'!$DE$153:$DG$274,MATCH($A717,'Hoja de Trabajo para listado'!$DE$153:$DE$1048576,0),MATCH((CUADRO!M$5&amp;$E717),'Hoja de Trabajo para listado'!$DE$151:$DG$151,0)),0)+IFERROR(INDEX('Hoja de Trabajo para listado'!$CD$155:$DC$1048576,MATCH($A717,'Hoja de Trabajo para listado'!$CD$155:$CD$1048576,0),MATCH((CUADRO!M$5&amp;$E717),'Hoja de Trabajo para listado'!$CD$151:$DC$151,0)),0)</f>
        <v>0</v>
      </c>
      <c r="N717" s="314">
        <f ca="1">+IFERROR(INDEX('Hoja de Trabajo para listado'!$A$155:$Z$1048576,MATCH($A717,'Hoja de Trabajo para listado'!$A$155:$A$1048576,0),MATCH((CUADRO!N$5&amp;$E717),'Hoja de Trabajo para listado'!$A$151:$Z$151,0)),0)+IFERROR(INDEX('Hoja de Trabajo para listado'!$AB$155:$BA$1048576,MATCH($A717,'Hoja de Trabajo para listado'!$AB$155:$AB$1048576,0),MATCH((CUADRO!N$5&amp;$E717),'Hoja de Trabajo para listado'!$AB$151:$BA$151,0)),0)+IFERROR(INDEX('Hoja de Trabajo para listado'!$BC$155:$CB$1048576,MATCH($A717,'Hoja de Trabajo para listado'!$BC$155:$BC$1048576,0),MATCH((CUADRO!N$5&amp;$E717),'Hoja de Trabajo para listado'!$BC$151:$CB$151,0)),0)+IFERROR(INDEX('Hoja de Trabajo para listado'!$DE$153:$DG$274,MATCH($A717,'Hoja de Trabajo para listado'!$DE$153:$DE$1048576,0),MATCH((CUADRO!N$5&amp;$E717),'Hoja de Trabajo para listado'!$DE$151:$DG$151,0)),0)+IFERROR(INDEX('Hoja de Trabajo para listado'!$CD$155:$DC$1048576,MATCH($A717,'Hoja de Trabajo para listado'!$CD$155:$CD$1048576,0),MATCH((CUADRO!N$5&amp;$E717),'Hoja de Trabajo para listado'!$CD$151:$DC$151,0)),0)</f>
        <v>0</v>
      </c>
      <c r="O717" s="314">
        <f ca="1">+IFERROR(INDEX('Hoja de Trabajo para listado'!$A$155:$Z$1048576,MATCH($A717,'Hoja de Trabajo para listado'!$A$155:$A$1048576,0),MATCH((CUADRO!O$5&amp;$E717),'Hoja de Trabajo para listado'!$A$151:$Z$151,0)),0)+IFERROR(INDEX('Hoja de Trabajo para listado'!$AB$155:$BA$1048576,MATCH($A717,'Hoja de Trabajo para listado'!$AB$155:$AB$1048576,0),MATCH((CUADRO!O$5&amp;$E717),'Hoja de Trabajo para listado'!$AB$151:$BA$151,0)),0)+IFERROR(INDEX('Hoja de Trabajo para listado'!$BC$155:$CB$1048576,MATCH($A717,'Hoja de Trabajo para listado'!$BC$155:$BC$1048576,0),MATCH((CUADRO!O$5&amp;$E717),'Hoja de Trabajo para listado'!$BC$151:$CB$151,0)),0)+IFERROR(INDEX('Hoja de Trabajo para listado'!$DE$153:$DG$274,MATCH($A717,'Hoja de Trabajo para listado'!$DE$153:$DE$1048576,0),MATCH((CUADRO!O$5&amp;$E717),'Hoja de Trabajo para listado'!$DE$151:$DG$151,0)),0)+IFERROR(INDEX('Hoja de Trabajo para listado'!$CD$155:$DC$1048576,MATCH($A717,'Hoja de Trabajo para listado'!$CD$155:$CD$1048576,0),MATCH((CUADRO!O$5&amp;$E717),'Hoja de Trabajo para listado'!$CD$151:$DC$151,0)),0)</f>
        <v>0</v>
      </c>
      <c r="P717" s="314">
        <f ca="1">+IFERROR(INDEX('Hoja de Trabajo para listado'!$A$155:$Z$1048576,MATCH($A717,'Hoja de Trabajo para listado'!$A$155:$A$1048576,0),MATCH((CUADRO!P$5&amp;$E717),'Hoja de Trabajo para listado'!$A$151:$Z$151,0)),0)+IFERROR(INDEX('Hoja de Trabajo para listado'!$AB$155:$BA$1048576,MATCH($A717,'Hoja de Trabajo para listado'!$AB$155:$AB$1048576,0),MATCH((CUADRO!P$5&amp;$E717),'Hoja de Trabajo para listado'!$AB$151:$BA$151,0)),0)+IFERROR(INDEX('Hoja de Trabajo para listado'!$BC$155:$CB$1048576,MATCH($A717,'Hoja de Trabajo para listado'!$BC$155:$BC$1048576,0),MATCH((CUADRO!P$5&amp;$E717),'Hoja de Trabajo para listado'!$BC$151:$CB$151,0)),0)+IFERROR(INDEX('Hoja de Trabajo para listado'!$DE$153:$DG$274,MATCH($A717,'Hoja de Trabajo para listado'!$DE$153:$DE$1048576,0),MATCH((CUADRO!P$5&amp;$E717),'Hoja de Trabajo para listado'!$DE$151:$DG$151,0)),0)+IFERROR(INDEX('Hoja de Trabajo para listado'!$CD$155:$DC$1048576,MATCH($A717,'Hoja de Trabajo para listado'!$CD$155:$CD$1048576,0),MATCH((CUADRO!P$5&amp;$E717),'Hoja de Trabajo para listado'!$CD$151:$DC$151,0)),0)</f>
        <v>0</v>
      </c>
      <c r="Q717" s="314">
        <f ca="1">+IFERROR(INDEX('Hoja de Trabajo para listado'!$A$155:$Z$1048576,MATCH($A717,'Hoja de Trabajo para listado'!$A$155:$A$1048576,0),MATCH((CUADRO!Q$5&amp;$E717),'Hoja de Trabajo para listado'!$A$151:$Z$151,0)),0)+IFERROR(INDEX('Hoja de Trabajo para listado'!$AB$155:$BA$1048576,MATCH($A717,'Hoja de Trabajo para listado'!$AB$155:$AB$1048576,0),MATCH((CUADRO!Q$5&amp;$E717),'Hoja de Trabajo para listado'!$AB$151:$BA$151,0)),0)+IFERROR(INDEX('Hoja de Trabajo para listado'!$BC$155:$CB$1048576,MATCH($A717,'Hoja de Trabajo para listado'!$BC$155:$BC$1048576,0),MATCH((CUADRO!Q$5&amp;$E717),'Hoja de Trabajo para listado'!$BC$151:$CB$151,0)),0)+IFERROR(INDEX('Hoja de Trabajo para listado'!$DE$153:$DG$274,MATCH($A717,'Hoja de Trabajo para listado'!$DE$153:$DE$1048576,0),MATCH((CUADRO!Q$5&amp;$E717),'Hoja de Trabajo para listado'!$DE$151:$DG$151,0)),0)+IFERROR(INDEX('Hoja de Trabajo para listado'!$CD$155:$DC$1048576,MATCH($A717,'Hoja de Trabajo para listado'!$CD$155:$CD$1048576,0),MATCH((CUADRO!Q$5&amp;$E717),'Hoja de Trabajo para listado'!$CD$151:$DC$151,0)),0)</f>
        <v>0</v>
      </c>
      <c r="R717" s="314">
        <f t="shared" ca="1" si="22"/>
        <v>0</v>
      </c>
      <c r="S717" s="322">
        <f ca="1">+R716+R717</f>
        <v>0</v>
      </c>
      <c r="T717" s="314">
        <f ca="1">+S717</f>
        <v>0</v>
      </c>
      <c r="U717" s="313">
        <f t="shared" si="23"/>
        <v>2</v>
      </c>
      <c r="V717" s="319" t="str">
        <f>+VLOOKUP(A717,bd_lista!$A$3:$E$593,5,FALSE)</f>
        <v>Gobiernos Autonomos Municipales</v>
      </c>
      <c r="W717" s="426"/>
    </row>
    <row r="718" spans="1:23" customFormat="1" ht="15" hidden="1" customHeight="1">
      <c r="A718" s="323">
        <v>1746</v>
      </c>
      <c r="B718" s="427">
        <f>+A718</f>
        <v>1746</v>
      </c>
      <c r="C718" s="318" t="str">
        <f>+VLOOKUP(A718,bd_lista!$A$3:$C$593,3,FALSE)</f>
        <v>Gobierno Autónomo Municipal de Urubicha</v>
      </c>
      <c r="D718" s="429" t="str">
        <f>+C718</f>
        <v>Gobierno Autónomo Municipal de Urubicha</v>
      </c>
      <c r="E718" s="346" t="s">
        <v>1418</v>
      </c>
      <c r="F718" s="314">
        <f ca="1">+IFERROR(INDEX('Hoja de Trabajo para listado'!$A$155:$Z$1048576,MATCH($A718,'Hoja de Trabajo para listado'!$A$155:$A$1048576,0),MATCH((CUADRO!F$5&amp;$E718),'Hoja de Trabajo para listado'!$A$151:$Z$151,0)),0)+IFERROR(INDEX('Hoja de Trabajo para listado'!$AB$155:$BA$1048576,MATCH($A718,'Hoja de Trabajo para listado'!$AB$155:$AB$1048576,0),MATCH((CUADRO!F$5&amp;$E718),'Hoja de Trabajo para listado'!$AB$151:$BA$151,0)),0)+IFERROR(INDEX('Hoja de Trabajo para listado'!$BC$155:$CB$1048576,MATCH($A718,'Hoja de Trabajo para listado'!$BC$155:$BC$1048576,0),MATCH((CUADRO!F$5&amp;$E718),'Hoja de Trabajo para listado'!$BC$151:$CB$151,0)),0)+IFERROR(INDEX('Hoja de Trabajo para listado'!$DE$153:$DG$274,MATCH($A718,'Hoja de Trabajo para listado'!$DE$153:$DE$1048576,0),MATCH((CUADRO!F$5&amp;$E718),'Hoja de Trabajo para listado'!$DE$151:$DG$151,0)),0)+IFERROR(INDEX('Hoja de Trabajo para listado'!$CD$155:$DC$1048576,MATCH($A718,'Hoja de Trabajo para listado'!$CD$155:$CD$1048576,0),MATCH((CUADRO!F$5&amp;$E718),'Hoja de Trabajo para listado'!$CD$151:$DC$151,0)),0)</f>
        <v>0</v>
      </c>
      <c r="G718" s="314">
        <f ca="1">+IFERROR(INDEX('Hoja de Trabajo para listado'!$A$155:$Z$1048576,MATCH($A718,'Hoja de Trabajo para listado'!$A$155:$A$1048576,0),MATCH((CUADRO!G$5&amp;$E718),'Hoja de Trabajo para listado'!$A$151:$Z$151,0)),0)+IFERROR(INDEX('Hoja de Trabajo para listado'!$AB$155:$BA$1048576,MATCH($A718,'Hoja de Trabajo para listado'!$AB$155:$AB$1048576,0),MATCH((CUADRO!G$5&amp;$E718),'Hoja de Trabajo para listado'!$AB$151:$BA$151,0)),0)+IFERROR(INDEX('Hoja de Trabajo para listado'!$BC$155:$CB$1048576,MATCH($A718,'Hoja de Trabajo para listado'!$BC$155:$BC$1048576,0),MATCH((CUADRO!G$5&amp;$E718),'Hoja de Trabajo para listado'!$BC$151:$CB$151,0)),0)+IFERROR(INDEX('Hoja de Trabajo para listado'!$DE$153:$DG$274,MATCH($A718,'Hoja de Trabajo para listado'!$DE$153:$DE$1048576,0),MATCH((CUADRO!G$5&amp;$E718),'Hoja de Trabajo para listado'!$DE$151:$DG$151,0)),0)+IFERROR(INDEX('Hoja de Trabajo para listado'!$CD$155:$DC$1048576,MATCH($A718,'Hoja de Trabajo para listado'!$CD$155:$CD$1048576,0),MATCH((CUADRO!G$5&amp;$E718),'Hoja de Trabajo para listado'!$CD$151:$DC$151,0)),0)</f>
        <v>0</v>
      </c>
      <c r="H718" s="314">
        <f ca="1">+IFERROR(INDEX('Hoja de Trabajo para listado'!$A$155:$Z$1048576,MATCH($A718,'Hoja de Trabajo para listado'!$A$155:$A$1048576,0),MATCH((CUADRO!H$5&amp;$E718),'Hoja de Trabajo para listado'!$A$151:$Z$151,0)),0)+IFERROR(INDEX('Hoja de Trabajo para listado'!$AB$155:$BA$1048576,MATCH($A718,'Hoja de Trabajo para listado'!$AB$155:$AB$1048576,0),MATCH((CUADRO!H$5&amp;$E718),'Hoja de Trabajo para listado'!$AB$151:$BA$151,0)),0)+IFERROR(INDEX('Hoja de Trabajo para listado'!$BC$155:$CB$1048576,MATCH($A718,'Hoja de Trabajo para listado'!$BC$155:$BC$1048576,0),MATCH((CUADRO!H$5&amp;$E718),'Hoja de Trabajo para listado'!$BC$151:$CB$151,0)),0)+IFERROR(INDEX('Hoja de Trabajo para listado'!$DE$153:$DG$274,MATCH($A718,'Hoja de Trabajo para listado'!$DE$153:$DE$1048576,0),MATCH((CUADRO!H$5&amp;$E718),'Hoja de Trabajo para listado'!$DE$151:$DG$151,0)),0)+IFERROR(INDEX('Hoja de Trabajo para listado'!$CD$155:$DC$1048576,MATCH($A718,'Hoja de Trabajo para listado'!$CD$155:$CD$1048576,0),MATCH((CUADRO!H$5&amp;$E718),'Hoja de Trabajo para listado'!$CD$151:$DC$151,0)),0)</f>
        <v>0</v>
      </c>
      <c r="I718" s="314">
        <f ca="1">+IFERROR(INDEX('Hoja de Trabajo para listado'!$A$155:$Z$1048576,MATCH($A718,'Hoja de Trabajo para listado'!$A$155:$A$1048576,0),MATCH((CUADRO!I$5&amp;$E718),'Hoja de Trabajo para listado'!$A$151:$Z$151,0)),0)+IFERROR(INDEX('Hoja de Trabajo para listado'!$AB$155:$BA$1048576,MATCH($A718,'Hoja de Trabajo para listado'!$AB$155:$AB$1048576,0),MATCH((CUADRO!I$5&amp;$E718),'Hoja de Trabajo para listado'!$AB$151:$BA$151,0)),0)+IFERROR(INDEX('Hoja de Trabajo para listado'!$BC$155:$CB$1048576,MATCH($A718,'Hoja de Trabajo para listado'!$BC$155:$BC$1048576,0),MATCH((CUADRO!I$5&amp;$E718),'Hoja de Trabajo para listado'!$BC$151:$CB$151,0)),0)+IFERROR(INDEX('Hoja de Trabajo para listado'!$DE$153:$DG$274,MATCH($A718,'Hoja de Trabajo para listado'!$DE$153:$DE$1048576,0),MATCH((CUADRO!I$5&amp;$E718),'Hoja de Trabajo para listado'!$DE$151:$DG$151,0)),0)+IFERROR(INDEX('Hoja de Trabajo para listado'!$CD$155:$DC$1048576,MATCH($A718,'Hoja de Trabajo para listado'!$CD$155:$CD$1048576,0),MATCH((CUADRO!I$5&amp;$E718),'Hoja de Trabajo para listado'!$CD$151:$DC$151,0)),0)</f>
        <v>0</v>
      </c>
      <c r="J718" s="314">
        <f ca="1">+IFERROR(INDEX('Hoja de Trabajo para listado'!$A$155:$Z$1048576,MATCH($A718,'Hoja de Trabajo para listado'!$A$155:$A$1048576,0),MATCH((CUADRO!J$5&amp;$E718),'Hoja de Trabajo para listado'!$A$151:$Z$151,0)),0)+IFERROR(INDEX('Hoja de Trabajo para listado'!$AB$155:$BA$1048576,MATCH($A718,'Hoja de Trabajo para listado'!$AB$155:$AB$1048576,0),MATCH((CUADRO!J$5&amp;$E718),'Hoja de Trabajo para listado'!$AB$151:$BA$151,0)),0)+IFERROR(INDEX('Hoja de Trabajo para listado'!$BC$155:$CB$1048576,MATCH($A718,'Hoja de Trabajo para listado'!$BC$155:$BC$1048576,0),MATCH((CUADRO!J$5&amp;$E718),'Hoja de Trabajo para listado'!$BC$151:$CB$151,0)),0)+IFERROR(INDEX('Hoja de Trabajo para listado'!$DE$153:$DG$274,MATCH($A718,'Hoja de Trabajo para listado'!$DE$153:$DE$1048576,0),MATCH((CUADRO!J$5&amp;$E718),'Hoja de Trabajo para listado'!$DE$151:$DG$151,0)),0)+IFERROR(INDEX('Hoja de Trabajo para listado'!$CD$155:$DC$1048576,MATCH($A718,'Hoja de Trabajo para listado'!$CD$155:$CD$1048576,0),MATCH((CUADRO!J$5&amp;$E718),'Hoja de Trabajo para listado'!$CD$151:$DC$151,0)),0)</f>
        <v>0</v>
      </c>
      <c r="K718" s="314">
        <f ca="1">+IFERROR(INDEX('Hoja de Trabajo para listado'!$A$155:$Z$1048576,MATCH($A718,'Hoja de Trabajo para listado'!$A$155:$A$1048576,0),MATCH((CUADRO!K$5&amp;$E718),'Hoja de Trabajo para listado'!$A$151:$Z$151,0)),0)+IFERROR(INDEX('Hoja de Trabajo para listado'!$AB$155:$BA$1048576,MATCH($A718,'Hoja de Trabajo para listado'!$AB$155:$AB$1048576,0),MATCH((CUADRO!K$5&amp;$E718),'Hoja de Trabajo para listado'!$AB$151:$BA$151,0)),0)+IFERROR(INDEX('Hoja de Trabajo para listado'!$BC$155:$CB$1048576,MATCH($A718,'Hoja de Trabajo para listado'!$BC$155:$BC$1048576,0),MATCH((CUADRO!K$5&amp;$E718),'Hoja de Trabajo para listado'!$BC$151:$CB$151,0)),0)+IFERROR(INDEX('Hoja de Trabajo para listado'!$DE$153:$DG$274,MATCH($A718,'Hoja de Trabajo para listado'!$DE$153:$DE$1048576,0),MATCH((CUADRO!K$5&amp;$E718),'Hoja de Trabajo para listado'!$DE$151:$DG$151,0)),0)+IFERROR(INDEX('Hoja de Trabajo para listado'!$CD$155:$DC$1048576,MATCH($A718,'Hoja de Trabajo para listado'!$CD$155:$CD$1048576,0),MATCH((CUADRO!K$5&amp;$E718),'Hoja de Trabajo para listado'!$CD$151:$DC$151,0)),0)</f>
        <v>0</v>
      </c>
      <c r="L718" s="314">
        <f ca="1">+IFERROR(INDEX('Hoja de Trabajo para listado'!$A$155:$Z$1048576,MATCH($A718,'Hoja de Trabajo para listado'!$A$155:$A$1048576,0),MATCH((CUADRO!L$5&amp;$E718),'Hoja de Trabajo para listado'!$A$151:$Z$151,0)),0)+IFERROR(INDEX('Hoja de Trabajo para listado'!$AB$155:$BA$1048576,MATCH($A718,'Hoja de Trabajo para listado'!$AB$155:$AB$1048576,0),MATCH((CUADRO!L$5&amp;$E718),'Hoja de Trabajo para listado'!$AB$151:$BA$151,0)),0)+IFERROR(INDEX('Hoja de Trabajo para listado'!$BC$155:$CB$1048576,MATCH($A718,'Hoja de Trabajo para listado'!$BC$155:$BC$1048576,0),MATCH((CUADRO!L$5&amp;$E718),'Hoja de Trabajo para listado'!$BC$151:$CB$151,0)),0)+IFERROR(INDEX('Hoja de Trabajo para listado'!$DE$153:$DG$274,MATCH($A718,'Hoja de Trabajo para listado'!$DE$153:$DE$1048576,0),MATCH((CUADRO!L$5&amp;$E718),'Hoja de Trabajo para listado'!$DE$151:$DG$151,0)),0)+IFERROR(INDEX('Hoja de Trabajo para listado'!$CD$155:$DC$1048576,MATCH($A718,'Hoja de Trabajo para listado'!$CD$155:$CD$1048576,0),MATCH((CUADRO!L$5&amp;$E718),'Hoja de Trabajo para listado'!$CD$151:$DC$151,0)),0)</f>
        <v>0</v>
      </c>
      <c r="M718" s="314">
        <f ca="1">+IFERROR(INDEX('Hoja de Trabajo para listado'!$A$155:$Z$1048576,MATCH($A718,'Hoja de Trabajo para listado'!$A$155:$A$1048576,0),MATCH((CUADRO!M$5&amp;$E718),'Hoja de Trabajo para listado'!$A$151:$Z$151,0)),0)+IFERROR(INDEX('Hoja de Trabajo para listado'!$AB$155:$BA$1048576,MATCH($A718,'Hoja de Trabajo para listado'!$AB$155:$AB$1048576,0),MATCH((CUADRO!M$5&amp;$E718),'Hoja de Trabajo para listado'!$AB$151:$BA$151,0)),0)+IFERROR(INDEX('Hoja de Trabajo para listado'!$BC$155:$CB$1048576,MATCH($A718,'Hoja de Trabajo para listado'!$BC$155:$BC$1048576,0),MATCH((CUADRO!M$5&amp;$E718),'Hoja de Trabajo para listado'!$BC$151:$CB$151,0)),0)+IFERROR(INDEX('Hoja de Trabajo para listado'!$DE$153:$DG$274,MATCH($A718,'Hoja de Trabajo para listado'!$DE$153:$DE$1048576,0),MATCH((CUADRO!M$5&amp;$E718),'Hoja de Trabajo para listado'!$DE$151:$DG$151,0)),0)+IFERROR(INDEX('Hoja de Trabajo para listado'!$CD$155:$DC$1048576,MATCH($A718,'Hoja de Trabajo para listado'!$CD$155:$CD$1048576,0),MATCH((CUADRO!M$5&amp;$E718),'Hoja de Trabajo para listado'!$CD$151:$DC$151,0)),0)</f>
        <v>0</v>
      </c>
      <c r="N718" s="314">
        <f ca="1">+IFERROR(INDEX('Hoja de Trabajo para listado'!$A$155:$Z$1048576,MATCH($A718,'Hoja de Trabajo para listado'!$A$155:$A$1048576,0),MATCH((CUADRO!N$5&amp;$E718),'Hoja de Trabajo para listado'!$A$151:$Z$151,0)),0)+IFERROR(INDEX('Hoja de Trabajo para listado'!$AB$155:$BA$1048576,MATCH($A718,'Hoja de Trabajo para listado'!$AB$155:$AB$1048576,0),MATCH((CUADRO!N$5&amp;$E718),'Hoja de Trabajo para listado'!$AB$151:$BA$151,0)),0)+IFERROR(INDEX('Hoja de Trabajo para listado'!$BC$155:$CB$1048576,MATCH($A718,'Hoja de Trabajo para listado'!$BC$155:$BC$1048576,0),MATCH((CUADRO!N$5&amp;$E718),'Hoja de Trabajo para listado'!$BC$151:$CB$151,0)),0)+IFERROR(INDEX('Hoja de Trabajo para listado'!$DE$153:$DG$274,MATCH($A718,'Hoja de Trabajo para listado'!$DE$153:$DE$1048576,0),MATCH((CUADRO!N$5&amp;$E718),'Hoja de Trabajo para listado'!$DE$151:$DG$151,0)),0)+IFERROR(INDEX('Hoja de Trabajo para listado'!$CD$155:$DC$1048576,MATCH($A718,'Hoja de Trabajo para listado'!$CD$155:$CD$1048576,0),MATCH((CUADRO!N$5&amp;$E718),'Hoja de Trabajo para listado'!$CD$151:$DC$151,0)),0)</f>
        <v>0</v>
      </c>
      <c r="O718" s="314">
        <f ca="1">+IFERROR(INDEX('Hoja de Trabajo para listado'!$A$155:$Z$1048576,MATCH($A718,'Hoja de Trabajo para listado'!$A$155:$A$1048576,0),MATCH((CUADRO!O$5&amp;$E718),'Hoja de Trabajo para listado'!$A$151:$Z$151,0)),0)+IFERROR(INDEX('Hoja de Trabajo para listado'!$AB$155:$BA$1048576,MATCH($A718,'Hoja de Trabajo para listado'!$AB$155:$AB$1048576,0),MATCH((CUADRO!O$5&amp;$E718),'Hoja de Trabajo para listado'!$AB$151:$BA$151,0)),0)+IFERROR(INDEX('Hoja de Trabajo para listado'!$BC$155:$CB$1048576,MATCH($A718,'Hoja de Trabajo para listado'!$BC$155:$BC$1048576,0),MATCH((CUADRO!O$5&amp;$E718),'Hoja de Trabajo para listado'!$BC$151:$CB$151,0)),0)+IFERROR(INDEX('Hoja de Trabajo para listado'!$DE$153:$DG$274,MATCH($A718,'Hoja de Trabajo para listado'!$DE$153:$DE$1048576,0),MATCH((CUADRO!O$5&amp;$E718),'Hoja de Trabajo para listado'!$DE$151:$DG$151,0)),0)+IFERROR(INDEX('Hoja de Trabajo para listado'!$CD$155:$DC$1048576,MATCH($A718,'Hoja de Trabajo para listado'!$CD$155:$CD$1048576,0),MATCH((CUADRO!O$5&amp;$E718),'Hoja de Trabajo para listado'!$CD$151:$DC$151,0)),0)</f>
        <v>0</v>
      </c>
      <c r="P718" s="314">
        <f ca="1">+IFERROR(INDEX('Hoja de Trabajo para listado'!$A$155:$Z$1048576,MATCH($A718,'Hoja de Trabajo para listado'!$A$155:$A$1048576,0),MATCH((CUADRO!P$5&amp;$E718),'Hoja de Trabajo para listado'!$A$151:$Z$151,0)),0)+IFERROR(INDEX('Hoja de Trabajo para listado'!$AB$155:$BA$1048576,MATCH($A718,'Hoja de Trabajo para listado'!$AB$155:$AB$1048576,0),MATCH((CUADRO!P$5&amp;$E718),'Hoja de Trabajo para listado'!$AB$151:$BA$151,0)),0)+IFERROR(INDEX('Hoja de Trabajo para listado'!$BC$155:$CB$1048576,MATCH($A718,'Hoja de Trabajo para listado'!$BC$155:$BC$1048576,0),MATCH((CUADRO!P$5&amp;$E718),'Hoja de Trabajo para listado'!$BC$151:$CB$151,0)),0)+IFERROR(INDEX('Hoja de Trabajo para listado'!$DE$153:$DG$274,MATCH($A718,'Hoja de Trabajo para listado'!$DE$153:$DE$1048576,0),MATCH((CUADRO!P$5&amp;$E718),'Hoja de Trabajo para listado'!$DE$151:$DG$151,0)),0)+IFERROR(INDEX('Hoja de Trabajo para listado'!$CD$155:$DC$1048576,MATCH($A718,'Hoja de Trabajo para listado'!$CD$155:$CD$1048576,0),MATCH((CUADRO!P$5&amp;$E718),'Hoja de Trabajo para listado'!$CD$151:$DC$151,0)),0)</f>
        <v>0</v>
      </c>
      <c r="Q718" s="314">
        <f ca="1">+IFERROR(INDEX('Hoja de Trabajo para listado'!$A$155:$Z$1048576,MATCH($A718,'Hoja de Trabajo para listado'!$A$155:$A$1048576,0),MATCH((CUADRO!Q$5&amp;$E718),'Hoja de Trabajo para listado'!$A$151:$Z$151,0)),0)+IFERROR(INDEX('Hoja de Trabajo para listado'!$AB$155:$BA$1048576,MATCH($A718,'Hoja de Trabajo para listado'!$AB$155:$AB$1048576,0),MATCH((CUADRO!Q$5&amp;$E718),'Hoja de Trabajo para listado'!$AB$151:$BA$151,0)),0)+IFERROR(INDEX('Hoja de Trabajo para listado'!$BC$155:$CB$1048576,MATCH($A718,'Hoja de Trabajo para listado'!$BC$155:$BC$1048576,0),MATCH((CUADRO!Q$5&amp;$E718),'Hoja de Trabajo para listado'!$BC$151:$CB$151,0)),0)+IFERROR(INDEX('Hoja de Trabajo para listado'!$DE$153:$DG$274,MATCH($A718,'Hoja de Trabajo para listado'!$DE$153:$DE$1048576,0),MATCH((CUADRO!Q$5&amp;$E718),'Hoja de Trabajo para listado'!$DE$151:$DG$151,0)),0)+IFERROR(INDEX('Hoja de Trabajo para listado'!$CD$155:$DC$1048576,MATCH($A718,'Hoja de Trabajo para listado'!$CD$155:$CD$1048576,0),MATCH((CUADRO!Q$5&amp;$E718),'Hoja de Trabajo para listado'!$CD$151:$DC$151,0)),0)</f>
        <v>0</v>
      </c>
      <c r="R718" s="314">
        <f t="shared" ca="1" si="22"/>
        <v>0</v>
      </c>
      <c r="S718" s="322"/>
      <c r="T718" s="314">
        <f ca="1">+T719</f>
        <v>0</v>
      </c>
      <c r="U718" s="313">
        <f t="shared" si="23"/>
        <v>1</v>
      </c>
      <c r="V718" s="319" t="str">
        <f>+VLOOKUP(A718,bd_lista!$A$3:$E$593,5,FALSE)</f>
        <v>Gobiernos Autonomos Municipales</v>
      </c>
      <c r="W718" s="425" t="str">
        <f>+V718</f>
        <v>Gobiernos Autonomos Municipales</v>
      </c>
    </row>
    <row r="719" spans="1:23" customFormat="1" ht="15" hidden="1" customHeight="1">
      <c r="A719" s="323">
        <v>1746</v>
      </c>
      <c r="B719" s="428"/>
      <c r="C719" s="318" t="str">
        <f>+VLOOKUP(A719,bd_lista!$A$3:$C$593,3,FALSE)</f>
        <v>Gobierno Autónomo Municipal de Urubicha</v>
      </c>
      <c r="D719" s="430"/>
      <c r="E719" s="347" t="s">
        <v>1419</v>
      </c>
      <c r="F719" s="314">
        <f ca="1">+IFERROR(INDEX('Hoja de Trabajo para listado'!$A$155:$Z$1048576,MATCH($A719,'Hoja de Trabajo para listado'!$A$155:$A$1048576,0),MATCH((CUADRO!F$5&amp;$E719),'Hoja de Trabajo para listado'!$A$151:$Z$151,0)),0)+IFERROR(INDEX('Hoja de Trabajo para listado'!$AB$155:$BA$1048576,MATCH($A719,'Hoja de Trabajo para listado'!$AB$155:$AB$1048576,0),MATCH((CUADRO!F$5&amp;$E719),'Hoja de Trabajo para listado'!$AB$151:$BA$151,0)),0)+IFERROR(INDEX('Hoja de Trabajo para listado'!$BC$155:$CB$1048576,MATCH($A719,'Hoja de Trabajo para listado'!$BC$155:$BC$1048576,0),MATCH((CUADRO!F$5&amp;$E719),'Hoja de Trabajo para listado'!$BC$151:$CB$151,0)),0)+IFERROR(INDEX('Hoja de Trabajo para listado'!$DE$153:$DG$274,MATCH($A719,'Hoja de Trabajo para listado'!$DE$153:$DE$1048576,0),MATCH((CUADRO!F$5&amp;$E719),'Hoja de Trabajo para listado'!$DE$151:$DG$151,0)),0)+IFERROR(INDEX('Hoja de Trabajo para listado'!$CD$155:$DC$1048576,MATCH($A719,'Hoja de Trabajo para listado'!$CD$155:$CD$1048576,0),MATCH((CUADRO!F$5&amp;$E719),'Hoja de Trabajo para listado'!$CD$151:$DC$151,0)),0)</f>
        <v>0</v>
      </c>
      <c r="G719" s="314">
        <f ca="1">+IFERROR(INDEX('Hoja de Trabajo para listado'!$A$155:$Z$1048576,MATCH($A719,'Hoja de Trabajo para listado'!$A$155:$A$1048576,0),MATCH((CUADRO!G$5&amp;$E719),'Hoja de Trabajo para listado'!$A$151:$Z$151,0)),0)+IFERROR(INDEX('Hoja de Trabajo para listado'!$AB$155:$BA$1048576,MATCH($A719,'Hoja de Trabajo para listado'!$AB$155:$AB$1048576,0),MATCH((CUADRO!G$5&amp;$E719),'Hoja de Trabajo para listado'!$AB$151:$BA$151,0)),0)+IFERROR(INDEX('Hoja de Trabajo para listado'!$BC$155:$CB$1048576,MATCH($A719,'Hoja de Trabajo para listado'!$BC$155:$BC$1048576,0),MATCH((CUADRO!G$5&amp;$E719),'Hoja de Trabajo para listado'!$BC$151:$CB$151,0)),0)+IFERROR(INDEX('Hoja de Trabajo para listado'!$DE$153:$DG$274,MATCH($A719,'Hoja de Trabajo para listado'!$DE$153:$DE$1048576,0),MATCH((CUADRO!G$5&amp;$E719),'Hoja de Trabajo para listado'!$DE$151:$DG$151,0)),0)+IFERROR(INDEX('Hoja de Trabajo para listado'!$CD$155:$DC$1048576,MATCH($A719,'Hoja de Trabajo para listado'!$CD$155:$CD$1048576,0),MATCH((CUADRO!G$5&amp;$E719),'Hoja de Trabajo para listado'!$CD$151:$DC$151,0)),0)</f>
        <v>0</v>
      </c>
      <c r="H719" s="314">
        <f ca="1">+IFERROR(INDEX('Hoja de Trabajo para listado'!$A$155:$Z$1048576,MATCH($A719,'Hoja de Trabajo para listado'!$A$155:$A$1048576,0),MATCH((CUADRO!H$5&amp;$E719),'Hoja de Trabajo para listado'!$A$151:$Z$151,0)),0)+IFERROR(INDEX('Hoja de Trabajo para listado'!$AB$155:$BA$1048576,MATCH($A719,'Hoja de Trabajo para listado'!$AB$155:$AB$1048576,0),MATCH((CUADRO!H$5&amp;$E719),'Hoja de Trabajo para listado'!$AB$151:$BA$151,0)),0)+IFERROR(INDEX('Hoja de Trabajo para listado'!$BC$155:$CB$1048576,MATCH($A719,'Hoja de Trabajo para listado'!$BC$155:$BC$1048576,0),MATCH((CUADRO!H$5&amp;$E719),'Hoja de Trabajo para listado'!$BC$151:$CB$151,0)),0)+IFERROR(INDEX('Hoja de Trabajo para listado'!$DE$153:$DG$274,MATCH($A719,'Hoja de Trabajo para listado'!$DE$153:$DE$1048576,0),MATCH((CUADRO!H$5&amp;$E719),'Hoja de Trabajo para listado'!$DE$151:$DG$151,0)),0)+IFERROR(INDEX('Hoja de Trabajo para listado'!$CD$155:$DC$1048576,MATCH($A719,'Hoja de Trabajo para listado'!$CD$155:$CD$1048576,0),MATCH((CUADRO!H$5&amp;$E719),'Hoja de Trabajo para listado'!$CD$151:$DC$151,0)),0)</f>
        <v>0</v>
      </c>
      <c r="I719" s="314">
        <f ca="1">+IFERROR(INDEX('Hoja de Trabajo para listado'!$A$155:$Z$1048576,MATCH($A719,'Hoja de Trabajo para listado'!$A$155:$A$1048576,0),MATCH((CUADRO!I$5&amp;$E719),'Hoja de Trabajo para listado'!$A$151:$Z$151,0)),0)+IFERROR(INDEX('Hoja de Trabajo para listado'!$AB$155:$BA$1048576,MATCH($A719,'Hoja de Trabajo para listado'!$AB$155:$AB$1048576,0),MATCH((CUADRO!I$5&amp;$E719),'Hoja de Trabajo para listado'!$AB$151:$BA$151,0)),0)+IFERROR(INDEX('Hoja de Trabajo para listado'!$BC$155:$CB$1048576,MATCH($A719,'Hoja de Trabajo para listado'!$BC$155:$BC$1048576,0),MATCH((CUADRO!I$5&amp;$E719),'Hoja de Trabajo para listado'!$BC$151:$CB$151,0)),0)+IFERROR(INDEX('Hoja de Trabajo para listado'!$DE$153:$DG$274,MATCH($A719,'Hoja de Trabajo para listado'!$DE$153:$DE$1048576,0),MATCH((CUADRO!I$5&amp;$E719),'Hoja de Trabajo para listado'!$DE$151:$DG$151,0)),0)+IFERROR(INDEX('Hoja de Trabajo para listado'!$CD$155:$DC$1048576,MATCH($A719,'Hoja de Trabajo para listado'!$CD$155:$CD$1048576,0),MATCH((CUADRO!I$5&amp;$E719),'Hoja de Trabajo para listado'!$CD$151:$DC$151,0)),0)</f>
        <v>0</v>
      </c>
      <c r="J719" s="314">
        <f ca="1">+IFERROR(INDEX('Hoja de Trabajo para listado'!$A$155:$Z$1048576,MATCH($A719,'Hoja de Trabajo para listado'!$A$155:$A$1048576,0),MATCH((CUADRO!J$5&amp;$E719),'Hoja de Trabajo para listado'!$A$151:$Z$151,0)),0)+IFERROR(INDEX('Hoja de Trabajo para listado'!$AB$155:$BA$1048576,MATCH($A719,'Hoja de Trabajo para listado'!$AB$155:$AB$1048576,0),MATCH((CUADRO!J$5&amp;$E719),'Hoja de Trabajo para listado'!$AB$151:$BA$151,0)),0)+IFERROR(INDEX('Hoja de Trabajo para listado'!$BC$155:$CB$1048576,MATCH($A719,'Hoja de Trabajo para listado'!$BC$155:$BC$1048576,0),MATCH((CUADRO!J$5&amp;$E719),'Hoja de Trabajo para listado'!$BC$151:$CB$151,0)),0)+IFERROR(INDEX('Hoja de Trabajo para listado'!$DE$153:$DG$274,MATCH($A719,'Hoja de Trabajo para listado'!$DE$153:$DE$1048576,0),MATCH((CUADRO!J$5&amp;$E719),'Hoja de Trabajo para listado'!$DE$151:$DG$151,0)),0)+IFERROR(INDEX('Hoja de Trabajo para listado'!$CD$155:$DC$1048576,MATCH($A719,'Hoja de Trabajo para listado'!$CD$155:$CD$1048576,0),MATCH((CUADRO!J$5&amp;$E719),'Hoja de Trabajo para listado'!$CD$151:$DC$151,0)),0)</f>
        <v>0</v>
      </c>
      <c r="K719" s="314">
        <f ca="1">+IFERROR(INDEX('Hoja de Trabajo para listado'!$A$155:$Z$1048576,MATCH($A719,'Hoja de Trabajo para listado'!$A$155:$A$1048576,0),MATCH((CUADRO!K$5&amp;$E719),'Hoja de Trabajo para listado'!$A$151:$Z$151,0)),0)+IFERROR(INDEX('Hoja de Trabajo para listado'!$AB$155:$BA$1048576,MATCH($A719,'Hoja de Trabajo para listado'!$AB$155:$AB$1048576,0),MATCH((CUADRO!K$5&amp;$E719),'Hoja de Trabajo para listado'!$AB$151:$BA$151,0)),0)+IFERROR(INDEX('Hoja de Trabajo para listado'!$BC$155:$CB$1048576,MATCH($A719,'Hoja de Trabajo para listado'!$BC$155:$BC$1048576,0),MATCH((CUADRO!K$5&amp;$E719),'Hoja de Trabajo para listado'!$BC$151:$CB$151,0)),0)+IFERROR(INDEX('Hoja de Trabajo para listado'!$DE$153:$DG$274,MATCH($A719,'Hoja de Trabajo para listado'!$DE$153:$DE$1048576,0),MATCH((CUADRO!K$5&amp;$E719),'Hoja de Trabajo para listado'!$DE$151:$DG$151,0)),0)+IFERROR(INDEX('Hoja de Trabajo para listado'!$CD$155:$DC$1048576,MATCH($A719,'Hoja de Trabajo para listado'!$CD$155:$CD$1048576,0),MATCH((CUADRO!K$5&amp;$E719),'Hoja de Trabajo para listado'!$CD$151:$DC$151,0)),0)</f>
        <v>0</v>
      </c>
      <c r="L719" s="314">
        <f ca="1">+IFERROR(INDEX('Hoja de Trabajo para listado'!$A$155:$Z$1048576,MATCH($A719,'Hoja de Trabajo para listado'!$A$155:$A$1048576,0),MATCH((CUADRO!L$5&amp;$E719),'Hoja de Trabajo para listado'!$A$151:$Z$151,0)),0)+IFERROR(INDEX('Hoja de Trabajo para listado'!$AB$155:$BA$1048576,MATCH($A719,'Hoja de Trabajo para listado'!$AB$155:$AB$1048576,0),MATCH((CUADRO!L$5&amp;$E719),'Hoja de Trabajo para listado'!$AB$151:$BA$151,0)),0)+IFERROR(INDEX('Hoja de Trabajo para listado'!$BC$155:$CB$1048576,MATCH($A719,'Hoja de Trabajo para listado'!$BC$155:$BC$1048576,0),MATCH((CUADRO!L$5&amp;$E719),'Hoja de Trabajo para listado'!$BC$151:$CB$151,0)),0)+IFERROR(INDEX('Hoja de Trabajo para listado'!$DE$153:$DG$274,MATCH($A719,'Hoja de Trabajo para listado'!$DE$153:$DE$1048576,0),MATCH((CUADRO!L$5&amp;$E719),'Hoja de Trabajo para listado'!$DE$151:$DG$151,0)),0)+IFERROR(INDEX('Hoja de Trabajo para listado'!$CD$155:$DC$1048576,MATCH($A719,'Hoja de Trabajo para listado'!$CD$155:$CD$1048576,0),MATCH((CUADRO!L$5&amp;$E719),'Hoja de Trabajo para listado'!$CD$151:$DC$151,0)),0)</f>
        <v>0</v>
      </c>
      <c r="M719" s="314">
        <f ca="1">+IFERROR(INDEX('Hoja de Trabajo para listado'!$A$155:$Z$1048576,MATCH($A719,'Hoja de Trabajo para listado'!$A$155:$A$1048576,0),MATCH((CUADRO!M$5&amp;$E719),'Hoja de Trabajo para listado'!$A$151:$Z$151,0)),0)+IFERROR(INDEX('Hoja de Trabajo para listado'!$AB$155:$BA$1048576,MATCH($A719,'Hoja de Trabajo para listado'!$AB$155:$AB$1048576,0),MATCH((CUADRO!M$5&amp;$E719),'Hoja de Trabajo para listado'!$AB$151:$BA$151,0)),0)+IFERROR(INDEX('Hoja de Trabajo para listado'!$BC$155:$CB$1048576,MATCH($A719,'Hoja de Trabajo para listado'!$BC$155:$BC$1048576,0),MATCH((CUADRO!M$5&amp;$E719),'Hoja de Trabajo para listado'!$BC$151:$CB$151,0)),0)+IFERROR(INDEX('Hoja de Trabajo para listado'!$DE$153:$DG$274,MATCH($A719,'Hoja de Trabajo para listado'!$DE$153:$DE$1048576,0),MATCH((CUADRO!M$5&amp;$E719),'Hoja de Trabajo para listado'!$DE$151:$DG$151,0)),0)+IFERROR(INDEX('Hoja de Trabajo para listado'!$CD$155:$DC$1048576,MATCH($A719,'Hoja de Trabajo para listado'!$CD$155:$CD$1048576,0),MATCH((CUADRO!M$5&amp;$E719),'Hoja de Trabajo para listado'!$CD$151:$DC$151,0)),0)</f>
        <v>0</v>
      </c>
      <c r="N719" s="314">
        <f ca="1">+IFERROR(INDEX('Hoja de Trabajo para listado'!$A$155:$Z$1048576,MATCH($A719,'Hoja de Trabajo para listado'!$A$155:$A$1048576,0),MATCH((CUADRO!N$5&amp;$E719),'Hoja de Trabajo para listado'!$A$151:$Z$151,0)),0)+IFERROR(INDEX('Hoja de Trabajo para listado'!$AB$155:$BA$1048576,MATCH($A719,'Hoja de Trabajo para listado'!$AB$155:$AB$1048576,0),MATCH((CUADRO!N$5&amp;$E719),'Hoja de Trabajo para listado'!$AB$151:$BA$151,0)),0)+IFERROR(INDEX('Hoja de Trabajo para listado'!$BC$155:$CB$1048576,MATCH($A719,'Hoja de Trabajo para listado'!$BC$155:$BC$1048576,0),MATCH((CUADRO!N$5&amp;$E719),'Hoja de Trabajo para listado'!$BC$151:$CB$151,0)),0)+IFERROR(INDEX('Hoja de Trabajo para listado'!$DE$153:$DG$274,MATCH($A719,'Hoja de Trabajo para listado'!$DE$153:$DE$1048576,0),MATCH((CUADRO!N$5&amp;$E719),'Hoja de Trabajo para listado'!$DE$151:$DG$151,0)),0)+IFERROR(INDEX('Hoja de Trabajo para listado'!$CD$155:$DC$1048576,MATCH($A719,'Hoja de Trabajo para listado'!$CD$155:$CD$1048576,0),MATCH((CUADRO!N$5&amp;$E719),'Hoja de Trabajo para listado'!$CD$151:$DC$151,0)),0)</f>
        <v>0</v>
      </c>
      <c r="O719" s="314">
        <f ca="1">+IFERROR(INDEX('Hoja de Trabajo para listado'!$A$155:$Z$1048576,MATCH($A719,'Hoja de Trabajo para listado'!$A$155:$A$1048576,0),MATCH((CUADRO!O$5&amp;$E719),'Hoja de Trabajo para listado'!$A$151:$Z$151,0)),0)+IFERROR(INDEX('Hoja de Trabajo para listado'!$AB$155:$BA$1048576,MATCH($A719,'Hoja de Trabajo para listado'!$AB$155:$AB$1048576,0),MATCH((CUADRO!O$5&amp;$E719),'Hoja de Trabajo para listado'!$AB$151:$BA$151,0)),0)+IFERROR(INDEX('Hoja de Trabajo para listado'!$BC$155:$CB$1048576,MATCH($A719,'Hoja de Trabajo para listado'!$BC$155:$BC$1048576,0),MATCH((CUADRO!O$5&amp;$E719),'Hoja de Trabajo para listado'!$BC$151:$CB$151,0)),0)+IFERROR(INDEX('Hoja de Trabajo para listado'!$DE$153:$DG$274,MATCH($A719,'Hoja de Trabajo para listado'!$DE$153:$DE$1048576,0),MATCH((CUADRO!O$5&amp;$E719),'Hoja de Trabajo para listado'!$DE$151:$DG$151,0)),0)+IFERROR(INDEX('Hoja de Trabajo para listado'!$CD$155:$DC$1048576,MATCH($A719,'Hoja de Trabajo para listado'!$CD$155:$CD$1048576,0),MATCH((CUADRO!O$5&amp;$E719),'Hoja de Trabajo para listado'!$CD$151:$DC$151,0)),0)</f>
        <v>0</v>
      </c>
      <c r="P719" s="314">
        <f ca="1">+IFERROR(INDEX('Hoja de Trabajo para listado'!$A$155:$Z$1048576,MATCH($A719,'Hoja de Trabajo para listado'!$A$155:$A$1048576,0),MATCH((CUADRO!P$5&amp;$E719),'Hoja de Trabajo para listado'!$A$151:$Z$151,0)),0)+IFERROR(INDEX('Hoja de Trabajo para listado'!$AB$155:$BA$1048576,MATCH($A719,'Hoja de Trabajo para listado'!$AB$155:$AB$1048576,0),MATCH((CUADRO!P$5&amp;$E719),'Hoja de Trabajo para listado'!$AB$151:$BA$151,0)),0)+IFERROR(INDEX('Hoja de Trabajo para listado'!$BC$155:$CB$1048576,MATCH($A719,'Hoja de Trabajo para listado'!$BC$155:$BC$1048576,0),MATCH((CUADRO!P$5&amp;$E719),'Hoja de Trabajo para listado'!$BC$151:$CB$151,0)),0)+IFERROR(INDEX('Hoja de Trabajo para listado'!$DE$153:$DG$274,MATCH($A719,'Hoja de Trabajo para listado'!$DE$153:$DE$1048576,0),MATCH((CUADRO!P$5&amp;$E719),'Hoja de Trabajo para listado'!$DE$151:$DG$151,0)),0)+IFERROR(INDEX('Hoja de Trabajo para listado'!$CD$155:$DC$1048576,MATCH($A719,'Hoja de Trabajo para listado'!$CD$155:$CD$1048576,0),MATCH((CUADRO!P$5&amp;$E719),'Hoja de Trabajo para listado'!$CD$151:$DC$151,0)),0)</f>
        <v>0</v>
      </c>
      <c r="Q719" s="314">
        <f ca="1">+IFERROR(INDEX('Hoja de Trabajo para listado'!$A$155:$Z$1048576,MATCH($A719,'Hoja de Trabajo para listado'!$A$155:$A$1048576,0),MATCH((CUADRO!Q$5&amp;$E719),'Hoja de Trabajo para listado'!$A$151:$Z$151,0)),0)+IFERROR(INDEX('Hoja de Trabajo para listado'!$AB$155:$BA$1048576,MATCH($A719,'Hoja de Trabajo para listado'!$AB$155:$AB$1048576,0),MATCH((CUADRO!Q$5&amp;$E719),'Hoja de Trabajo para listado'!$AB$151:$BA$151,0)),0)+IFERROR(INDEX('Hoja de Trabajo para listado'!$BC$155:$CB$1048576,MATCH($A719,'Hoja de Trabajo para listado'!$BC$155:$BC$1048576,0),MATCH((CUADRO!Q$5&amp;$E719),'Hoja de Trabajo para listado'!$BC$151:$CB$151,0)),0)+IFERROR(INDEX('Hoja de Trabajo para listado'!$DE$153:$DG$274,MATCH($A719,'Hoja de Trabajo para listado'!$DE$153:$DE$1048576,0),MATCH((CUADRO!Q$5&amp;$E719),'Hoja de Trabajo para listado'!$DE$151:$DG$151,0)),0)+IFERROR(INDEX('Hoja de Trabajo para listado'!$CD$155:$DC$1048576,MATCH($A719,'Hoja de Trabajo para listado'!$CD$155:$CD$1048576,0),MATCH((CUADRO!Q$5&amp;$E719),'Hoja de Trabajo para listado'!$CD$151:$DC$151,0)),0)</f>
        <v>0</v>
      </c>
      <c r="R719" s="314">
        <f t="shared" ca="1" si="22"/>
        <v>0</v>
      </c>
      <c r="S719" s="322">
        <f ca="1">+R718+R719</f>
        <v>0</v>
      </c>
      <c r="T719" s="314">
        <f ca="1">+S719</f>
        <v>0</v>
      </c>
      <c r="U719" s="313">
        <f t="shared" si="23"/>
        <v>2</v>
      </c>
      <c r="V719" s="319" t="str">
        <f>+VLOOKUP(A719,bd_lista!$A$3:$E$593,5,FALSE)</f>
        <v>Gobiernos Autonomos Municipales</v>
      </c>
      <c r="W719" s="426"/>
    </row>
    <row r="720" spans="1:23" customFormat="1" ht="15" hidden="1" customHeight="1">
      <c r="A720" s="323">
        <v>1747</v>
      </c>
      <c r="B720" s="427">
        <f>+A720</f>
        <v>1747</v>
      </c>
      <c r="C720" s="318" t="str">
        <f>+VLOOKUP(A720,bd_lista!$A$3:$C$593,3,FALSE)</f>
        <v>Gobierno Autónomo Municipal de el Puente</v>
      </c>
      <c r="D720" s="429" t="str">
        <f>+C720</f>
        <v>Gobierno Autónomo Municipal de el Puente</v>
      </c>
      <c r="E720" s="346" t="s">
        <v>1418</v>
      </c>
      <c r="F720" s="314">
        <f ca="1">+IFERROR(INDEX('Hoja de Trabajo para listado'!$A$155:$Z$1048576,MATCH($A720,'Hoja de Trabajo para listado'!$A$155:$A$1048576,0),MATCH((CUADRO!F$5&amp;$E720),'Hoja de Trabajo para listado'!$A$151:$Z$151,0)),0)+IFERROR(INDEX('Hoja de Trabajo para listado'!$AB$155:$BA$1048576,MATCH($A720,'Hoja de Trabajo para listado'!$AB$155:$AB$1048576,0),MATCH((CUADRO!F$5&amp;$E720),'Hoja de Trabajo para listado'!$AB$151:$BA$151,0)),0)+IFERROR(INDEX('Hoja de Trabajo para listado'!$BC$155:$CB$1048576,MATCH($A720,'Hoja de Trabajo para listado'!$BC$155:$BC$1048576,0),MATCH((CUADRO!F$5&amp;$E720),'Hoja de Trabajo para listado'!$BC$151:$CB$151,0)),0)+IFERROR(INDEX('Hoja de Trabajo para listado'!$DE$153:$DG$274,MATCH($A720,'Hoja de Trabajo para listado'!$DE$153:$DE$1048576,0),MATCH((CUADRO!F$5&amp;$E720),'Hoja de Trabajo para listado'!$DE$151:$DG$151,0)),0)+IFERROR(INDEX('Hoja de Trabajo para listado'!$CD$155:$DC$1048576,MATCH($A720,'Hoja de Trabajo para listado'!$CD$155:$CD$1048576,0),MATCH((CUADRO!F$5&amp;$E720),'Hoja de Trabajo para listado'!$CD$151:$DC$151,0)),0)</f>
        <v>0</v>
      </c>
      <c r="G720" s="314">
        <f ca="1">+IFERROR(INDEX('Hoja de Trabajo para listado'!$A$155:$Z$1048576,MATCH($A720,'Hoja de Trabajo para listado'!$A$155:$A$1048576,0),MATCH((CUADRO!G$5&amp;$E720),'Hoja de Trabajo para listado'!$A$151:$Z$151,0)),0)+IFERROR(INDEX('Hoja de Trabajo para listado'!$AB$155:$BA$1048576,MATCH($A720,'Hoja de Trabajo para listado'!$AB$155:$AB$1048576,0),MATCH((CUADRO!G$5&amp;$E720),'Hoja de Trabajo para listado'!$AB$151:$BA$151,0)),0)+IFERROR(INDEX('Hoja de Trabajo para listado'!$BC$155:$CB$1048576,MATCH($A720,'Hoja de Trabajo para listado'!$BC$155:$BC$1048576,0),MATCH((CUADRO!G$5&amp;$E720),'Hoja de Trabajo para listado'!$BC$151:$CB$151,0)),0)+IFERROR(INDEX('Hoja de Trabajo para listado'!$DE$153:$DG$274,MATCH($A720,'Hoja de Trabajo para listado'!$DE$153:$DE$1048576,0),MATCH((CUADRO!G$5&amp;$E720),'Hoja de Trabajo para listado'!$DE$151:$DG$151,0)),0)+IFERROR(INDEX('Hoja de Trabajo para listado'!$CD$155:$DC$1048576,MATCH($A720,'Hoja de Trabajo para listado'!$CD$155:$CD$1048576,0),MATCH((CUADRO!G$5&amp;$E720),'Hoja de Trabajo para listado'!$CD$151:$DC$151,0)),0)</f>
        <v>0</v>
      </c>
      <c r="H720" s="314">
        <f ca="1">+IFERROR(INDEX('Hoja de Trabajo para listado'!$A$155:$Z$1048576,MATCH($A720,'Hoja de Trabajo para listado'!$A$155:$A$1048576,0),MATCH((CUADRO!H$5&amp;$E720),'Hoja de Trabajo para listado'!$A$151:$Z$151,0)),0)+IFERROR(INDEX('Hoja de Trabajo para listado'!$AB$155:$BA$1048576,MATCH($A720,'Hoja de Trabajo para listado'!$AB$155:$AB$1048576,0),MATCH((CUADRO!H$5&amp;$E720),'Hoja de Trabajo para listado'!$AB$151:$BA$151,0)),0)+IFERROR(INDEX('Hoja de Trabajo para listado'!$BC$155:$CB$1048576,MATCH($A720,'Hoja de Trabajo para listado'!$BC$155:$BC$1048576,0),MATCH((CUADRO!H$5&amp;$E720),'Hoja de Trabajo para listado'!$BC$151:$CB$151,0)),0)+IFERROR(INDEX('Hoja de Trabajo para listado'!$DE$153:$DG$274,MATCH($A720,'Hoja de Trabajo para listado'!$DE$153:$DE$1048576,0),MATCH((CUADRO!H$5&amp;$E720),'Hoja de Trabajo para listado'!$DE$151:$DG$151,0)),0)+IFERROR(INDEX('Hoja de Trabajo para listado'!$CD$155:$DC$1048576,MATCH($A720,'Hoja de Trabajo para listado'!$CD$155:$CD$1048576,0),MATCH((CUADRO!H$5&amp;$E720),'Hoja de Trabajo para listado'!$CD$151:$DC$151,0)),0)</f>
        <v>0</v>
      </c>
      <c r="I720" s="314">
        <f ca="1">+IFERROR(INDEX('Hoja de Trabajo para listado'!$A$155:$Z$1048576,MATCH($A720,'Hoja de Trabajo para listado'!$A$155:$A$1048576,0),MATCH((CUADRO!I$5&amp;$E720),'Hoja de Trabajo para listado'!$A$151:$Z$151,0)),0)+IFERROR(INDEX('Hoja de Trabajo para listado'!$AB$155:$BA$1048576,MATCH($A720,'Hoja de Trabajo para listado'!$AB$155:$AB$1048576,0),MATCH((CUADRO!I$5&amp;$E720),'Hoja de Trabajo para listado'!$AB$151:$BA$151,0)),0)+IFERROR(INDEX('Hoja de Trabajo para listado'!$BC$155:$CB$1048576,MATCH($A720,'Hoja de Trabajo para listado'!$BC$155:$BC$1048576,0),MATCH((CUADRO!I$5&amp;$E720),'Hoja de Trabajo para listado'!$BC$151:$CB$151,0)),0)+IFERROR(INDEX('Hoja de Trabajo para listado'!$DE$153:$DG$274,MATCH($A720,'Hoja de Trabajo para listado'!$DE$153:$DE$1048576,0),MATCH((CUADRO!I$5&amp;$E720),'Hoja de Trabajo para listado'!$DE$151:$DG$151,0)),0)+IFERROR(INDEX('Hoja de Trabajo para listado'!$CD$155:$DC$1048576,MATCH($A720,'Hoja de Trabajo para listado'!$CD$155:$CD$1048576,0),MATCH((CUADRO!I$5&amp;$E720),'Hoja de Trabajo para listado'!$CD$151:$DC$151,0)),0)</f>
        <v>0</v>
      </c>
      <c r="J720" s="314">
        <f ca="1">+IFERROR(INDEX('Hoja de Trabajo para listado'!$A$155:$Z$1048576,MATCH($A720,'Hoja de Trabajo para listado'!$A$155:$A$1048576,0),MATCH((CUADRO!J$5&amp;$E720),'Hoja de Trabajo para listado'!$A$151:$Z$151,0)),0)+IFERROR(INDEX('Hoja de Trabajo para listado'!$AB$155:$BA$1048576,MATCH($A720,'Hoja de Trabajo para listado'!$AB$155:$AB$1048576,0),MATCH((CUADRO!J$5&amp;$E720),'Hoja de Trabajo para listado'!$AB$151:$BA$151,0)),0)+IFERROR(INDEX('Hoja de Trabajo para listado'!$BC$155:$CB$1048576,MATCH($A720,'Hoja de Trabajo para listado'!$BC$155:$BC$1048576,0),MATCH((CUADRO!J$5&amp;$E720),'Hoja de Trabajo para listado'!$BC$151:$CB$151,0)),0)+IFERROR(INDEX('Hoja de Trabajo para listado'!$DE$153:$DG$274,MATCH($A720,'Hoja de Trabajo para listado'!$DE$153:$DE$1048576,0),MATCH((CUADRO!J$5&amp;$E720),'Hoja de Trabajo para listado'!$DE$151:$DG$151,0)),0)+IFERROR(INDEX('Hoja de Trabajo para listado'!$CD$155:$DC$1048576,MATCH($A720,'Hoja de Trabajo para listado'!$CD$155:$CD$1048576,0),MATCH((CUADRO!J$5&amp;$E720),'Hoja de Trabajo para listado'!$CD$151:$DC$151,0)),0)</f>
        <v>0</v>
      </c>
      <c r="K720" s="314">
        <f ca="1">+IFERROR(INDEX('Hoja de Trabajo para listado'!$A$155:$Z$1048576,MATCH($A720,'Hoja de Trabajo para listado'!$A$155:$A$1048576,0),MATCH((CUADRO!K$5&amp;$E720),'Hoja de Trabajo para listado'!$A$151:$Z$151,0)),0)+IFERROR(INDEX('Hoja de Trabajo para listado'!$AB$155:$BA$1048576,MATCH($A720,'Hoja de Trabajo para listado'!$AB$155:$AB$1048576,0),MATCH((CUADRO!K$5&amp;$E720),'Hoja de Trabajo para listado'!$AB$151:$BA$151,0)),0)+IFERROR(INDEX('Hoja de Trabajo para listado'!$BC$155:$CB$1048576,MATCH($A720,'Hoja de Trabajo para listado'!$BC$155:$BC$1048576,0),MATCH((CUADRO!K$5&amp;$E720),'Hoja de Trabajo para listado'!$BC$151:$CB$151,0)),0)+IFERROR(INDEX('Hoja de Trabajo para listado'!$DE$153:$DG$274,MATCH($A720,'Hoja de Trabajo para listado'!$DE$153:$DE$1048576,0),MATCH((CUADRO!K$5&amp;$E720),'Hoja de Trabajo para listado'!$DE$151:$DG$151,0)),0)+IFERROR(INDEX('Hoja de Trabajo para listado'!$CD$155:$DC$1048576,MATCH($A720,'Hoja de Trabajo para listado'!$CD$155:$CD$1048576,0),MATCH((CUADRO!K$5&amp;$E720),'Hoja de Trabajo para listado'!$CD$151:$DC$151,0)),0)</f>
        <v>0</v>
      </c>
      <c r="L720" s="314">
        <f ca="1">+IFERROR(INDEX('Hoja de Trabajo para listado'!$A$155:$Z$1048576,MATCH($A720,'Hoja de Trabajo para listado'!$A$155:$A$1048576,0),MATCH((CUADRO!L$5&amp;$E720),'Hoja de Trabajo para listado'!$A$151:$Z$151,0)),0)+IFERROR(INDEX('Hoja de Trabajo para listado'!$AB$155:$BA$1048576,MATCH($A720,'Hoja de Trabajo para listado'!$AB$155:$AB$1048576,0),MATCH((CUADRO!L$5&amp;$E720),'Hoja de Trabajo para listado'!$AB$151:$BA$151,0)),0)+IFERROR(INDEX('Hoja de Trabajo para listado'!$BC$155:$CB$1048576,MATCH($A720,'Hoja de Trabajo para listado'!$BC$155:$BC$1048576,0),MATCH((CUADRO!L$5&amp;$E720),'Hoja de Trabajo para listado'!$BC$151:$CB$151,0)),0)+IFERROR(INDEX('Hoja de Trabajo para listado'!$DE$153:$DG$274,MATCH($A720,'Hoja de Trabajo para listado'!$DE$153:$DE$1048576,0),MATCH((CUADRO!L$5&amp;$E720),'Hoja de Trabajo para listado'!$DE$151:$DG$151,0)),0)+IFERROR(INDEX('Hoja de Trabajo para listado'!$CD$155:$DC$1048576,MATCH($A720,'Hoja de Trabajo para listado'!$CD$155:$CD$1048576,0),MATCH((CUADRO!L$5&amp;$E720),'Hoja de Trabajo para listado'!$CD$151:$DC$151,0)),0)</f>
        <v>0</v>
      </c>
      <c r="M720" s="314">
        <f ca="1">+IFERROR(INDEX('Hoja de Trabajo para listado'!$A$155:$Z$1048576,MATCH($A720,'Hoja de Trabajo para listado'!$A$155:$A$1048576,0),MATCH((CUADRO!M$5&amp;$E720),'Hoja de Trabajo para listado'!$A$151:$Z$151,0)),0)+IFERROR(INDEX('Hoja de Trabajo para listado'!$AB$155:$BA$1048576,MATCH($A720,'Hoja de Trabajo para listado'!$AB$155:$AB$1048576,0),MATCH((CUADRO!M$5&amp;$E720),'Hoja de Trabajo para listado'!$AB$151:$BA$151,0)),0)+IFERROR(INDEX('Hoja de Trabajo para listado'!$BC$155:$CB$1048576,MATCH($A720,'Hoja de Trabajo para listado'!$BC$155:$BC$1048576,0),MATCH((CUADRO!M$5&amp;$E720),'Hoja de Trabajo para listado'!$BC$151:$CB$151,0)),0)+IFERROR(INDEX('Hoja de Trabajo para listado'!$DE$153:$DG$274,MATCH($A720,'Hoja de Trabajo para listado'!$DE$153:$DE$1048576,0),MATCH((CUADRO!M$5&amp;$E720),'Hoja de Trabajo para listado'!$DE$151:$DG$151,0)),0)+IFERROR(INDEX('Hoja de Trabajo para listado'!$CD$155:$DC$1048576,MATCH($A720,'Hoja de Trabajo para listado'!$CD$155:$CD$1048576,0),MATCH((CUADRO!M$5&amp;$E720),'Hoja de Trabajo para listado'!$CD$151:$DC$151,0)),0)</f>
        <v>0</v>
      </c>
      <c r="N720" s="314">
        <f ca="1">+IFERROR(INDEX('Hoja de Trabajo para listado'!$A$155:$Z$1048576,MATCH($A720,'Hoja de Trabajo para listado'!$A$155:$A$1048576,0),MATCH((CUADRO!N$5&amp;$E720),'Hoja de Trabajo para listado'!$A$151:$Z$151,0)),0)+IFERROR(INDEX('Hoja de Trabajo para listado'!$AB$155:$BA$1048576,MATCH($A720,'Hoja de Trabajo para listado'!$AB$155:$AB$1048576,0),MATCH((CUADRO!N$5&amp;$E720),'Hoja de Trabajo para listado'!$AB$151:$BA$151,0)),0)+IFERROR(INDEX('Hoja de Trabajo para listado'!$BC$155:$CB$1048576,MATCH($A720,'Hoja de Trabajo para listado'!$BC$155:$BC$1048576,0),MATCH((CUADRO!N$5&amp;$E720),'Hoja de Trabajo para listado'!$BC$151:$CB$151,0)),0)+IFERROR(INDEX('Hoja de Trabajo para listado'!$DE$153:$DG$274,MATCH($A720,'Hoja de Trabajo para listado'!$DE$153:$DE$1048576,0),MATCH((CUADRO!N$5&amp;$E720),'Hoja de Trabajo para listado'!$DE$151:$DG$151,0)),0)+IFERROR(INDEX('Hoja de Trabajo para listado'!$CD$155:$DC$1048576,MATCH($A720,'Hoja de Trabajo para listado'!$CD$155:$CD$1048576,0),MATCH((CUADRO!N$5&amp;$E720),'Hoja de Trabajo para listado'!$CD$151:$DC$151,0)),0)</f>
        <v>0</v>
      </c>
      <c r="O720" s="314">
        <f ca="1">+IFERROR(INDEX('Hoja de Trabajo para listado'!$A$155:$Z$1048576,MATCH($A720,'Hoja de Trabajo para listado'!$A$155:$A$1048576,0),MATCH((CUADRO!O$5&amp;$E720),'Hoja de Trabajo para listado'!$A$151:$Z$151,0)),0)+IFERROR(INDEX('Hoja de Trabajo para listado'!$AB$155:$BA$1048576,MATCH($A720,'Hoja de Trabajo para listado'!$AB$155:$AB$1048576,0),MATCH((CUADRO!O$5&amp;$E720),'Hoja de Trabajo para listado'!$AB$151:$BA$151,0)),0)+IFERROR(INDEX('Hoja de Trabajo para listado'!$BC$155:$CB$1048576,MATCH($A720,'Hoja de Trabajo para listado'!$BC$155:$BC$1048576,0),MATCH((CUADRO!O$5&amp;$E720),'Hoja de Trabajo para listado'!$BC$151:$CB$151,0)),0)+IFERROR(INDEX('Hoja de Trabajo para listado'!$DE$153:$DG$274,MATCH($A720,'Hoja de Trabajo para listado'!$DE$153:$DE$1048576,0),MATCH((CUADRO!O$5&amp;$E720),'Hoja de Trabajo para listado'!$DE$151:$DG$151,0)),0)+IFERROR(INDEX('Hoja de Trabajo para listado'!$CD$155:$DC$1048576,MATCH($A720,'Hoja de Trabajo para listado'!$CD$155:$CD$1048576,0),MATCH((CUADRO!O$5&amp;$E720),'Hoja de Trabajo para listado'!$CD$151:$DC$151,0)),0)</f>
        <v>0</v>
      </c>
      <c r="P720" s="314">
        <f ca="1">+IFERROR(INDEX('Hoja de Trabajo para listado'!$A$155:$Z$1048576,MATCH($A720,'Hoja de Trabajo para listado'!$A$155:$A$1048576,0),MATCH((CUADRO!P$5&amp;$E720),'Hoja de Trabajo para listado'!$A$151:$Z$151,0)),0)+IFERROR(INDEX('Hoja de Trabajo para listado'!$AB$155:$BA$1048576,MATCH($A720,'Hoja de Trabajo para listado'!$AB$155:$AB$1048576,0),MATCH((CUADRO!P$5&amp;$E720),'Hoja de Trabajo para listado'!$AB$151:$BA$151,0)),0)+IFERROR(INDEX('Hoja de Trabajo para listado'!$BC$155:$CB$1048576,MATCH($A720,'Hoja de Trabajo para listado'!$BC$155:$BC$1048576,0),MATCH((CUADRO!P$5&amp;$E720),'Hoja de Trabajo para listado'!$BC$151:$CB$151,0)),0)+IFERROR(INDEX('Hoja de Trabajo para listado'!$DE$153:$DG$274,MATCH($A720,'Hoja de Trabajo para listado'!$DE$153:$DE$1048576,0),MATCH((CUADRO!P$5&amp;$E720),'Hoja de Trabajo para listado'!$DE$151:$DG$151,0)),0)+IFERROR(INDEX('Hoja de Trabajo para listado'!$CD$155:$DC$1048576,MATCH($A720,'Hoja de Trabajo para listado'!$CD$155:$CD$1048576,0),MATCH((CUADRO!P$5&amp;$E720),'Hoja de Trabajo para listado'!$CD$151:$DC$151,0)),0)</f>
        <v>0</v>
      </c>
      <c r="Q720" s="314">
        <f ca="1">+IFERROR(INDEX('Hoja de Trabajo para listado'!$A$155:$Z$1048576,MATCH($A720,'Hoja de Trabajo para listado'!$A$155:$A$1048576,0),MATCH((CUADRO!Q$5&amp;$E720),'Hoja de Trabajo para listado'!$A$151:$Z$151,0)),0)+IFERROR(INDEX('Hoja de Trabajo para listado'!$AB$155:$BA$1048576,MATCH($A720,'Hoja de Trabajo para listado'!$AB$155:$AB$1048576,0),MATCH((CUADRO!Q$5&amp;$E720),'Hoja de Trabajo para listado'!$AB$151:$BA$151,0)),0)+IFERROR(INDEX('Hoja de Trabajo para listado'!$BC$155:$CB$1048576,MATCH($A720,'Hoja de Trabajo para listado'!$BC$155:$BC$1048576,0),MATCH((CUADRO!Q$5&amp;$E720),'Hoja de Trabajo para listado'!$BC$151:$CB$151,0)),0)+IFERROR(INDEX('Hoja de Trabajo para listado'!$DE$153:$DG$274,MATCH($A720,'Hoja de Trabajo para listado'!$DE$153:$DE$1048576,0),MATCH((CUADRO!Q$5&amp;$E720),'Hoja de Trabajo para listado'!$DE$151:$DG$151,0)),0)+IFERROR(INDEX('Hoja de Trabajo para listado'!$CD$155:$DC$1048576,MATCH($A720,'Hoja de Trabajo para listado'!$CD$155:$CD$1048576,0),MATCH((CUADRO!Q$5&amp;$E720),'Hoja de Trabajo para listado'!$CD$151:$DC$151,0)),0)</f>
        <v>0</v>
      </c>
      <c r="R720" s="314">
        <f t="shared" ca="1" si="22"/>
        <v>0</v>
      </c>
      <c r="S720" s="322"/>
      <c r="T720" s="314">
        <f ca="1">+T721</f>
        <v>0</v>
      </c>
      <c r="U720" s="313">
        <f t="shared" si="23"/>
        <v>1</v>
      </c>
      <c r="V720" s="319" t="str">
        <f>+VLOOKUP(A720,bd_lista!$A$3:$E$593,5,FALSE)</f>
        <v>Gobiernos Autonomos Municipales</v>
      </c>
      <c r="W720" s="425" t="str">
        <f>+V720</f>
        <v>Gobiernos Autonomos Municipales</v>
      </c>
    </row>
    <row r="721" spans="1:23" customFormat="1" ht="15" hidden="1" customHeight="1">
      <c r="A721" s="323">
        <v>1747</v>
      </c>
      <c r="B721" s="428"/>
      <c r="C721" s="318" t="str">
        <f>+VLOOKUP(A721,bd_lista!$A$3:$C$593,3,FALSE)</f>
        <v>Gobierno Autónomo Municipal de el Puente</v>
      </c>
      <c r="D721" s="430"/>
      <c r="E721" s="347" t="s">
        <v>1419</v>
      </c>
      <c r="F721" s="314">
        <f ca="1">+IFERROR(INDEX('Hoja de Trabajo para listado'!$A$155:$Z$1048576,MATCH($A721,'Hoja de Trabajo para listado'!$A$155:$A$1048576,0),MATCH((CUADRO!F$5&amp;$E721),'Hoja de Trabajo para listado'!$A$151:$Z$151,0)),0)+IFERROR(INDEX('Hoja de Trabajo para listado'!$AB$155:$BA$1048576,MATCH($A721,'Hoja de Trabajo para listado'!$AB$155:$AB$1048576,0),MATCH((CUADRO!F$5&amp;$E721),'Hoja de Trabajo para listado'!$AB$151:$BA$151,0)),0)+IFERROR(INDEX('Hoja de Trabajo para listado'!$BC$155:$CB$1048576,MATCH($A721,'Hoja de Trabajo para listado'!$BC$155:$BC$1048576,0),MATCH((CUADRO!F$5&amp;$E721),'Hoja de Trabajo para listado'!$BC$151:$CB$151,0)),0)+IFERROR(INDEX('Hoja de Trabajo para listado'!$DE$153:$DG$274,MATCH($A721,'Hoja de Trabajo para listado'!$DE$153:$DE$1048576,0),MATCH((CUADRO!F$5&amp;$E721),'Hoja de Trabajo para listado'!$DE$151:$DG$151,0)),0)+IFERROR(INDEX('Hoja de Trabajo para listado'!$CD$155:$DC$1048576,MATCH($A721,'Hoja de Trabajo para listado'!$CD$155:$CD$1048576,0),MATCH((CUADRO!F$5&amp;$E721),'Hoja de Trabajo para listado'!$CD$151:$DC$151,0)),0)</f>
        <v>0</v>
      </c>
      <c r="G721" s="314">
        <f ca="1">+IFERROR(INDEX('Hoja de Trabajo para listado'!$A$155:$Z$1048576,MATCH($A721,'Hoja de Trabajo para listado'!$A$155:$A$1048576,0),MATCH((CUADRO!G$5&amp;$E721),'Hoja de Trabajo para listado'!$A$151:$Z$151,0)),0)+IFERROR(INDEX('Hoja de Trabajo para listado'!$AB$155:$BA$1048576,MATCH($A721,'Hoja de Trabajo para listado'!$AB$155:$AB$1048576,0),MATCH((CUADRO!G$5&amp;$E721),'Hoja de Trabajo para listado'!$AB$151:$BA$151,0)),0)+IFERROR(INDEX('Hoja de Trabajo para listado'!$BC$155:$CB$1048576,MATCH($A721,'Hoja de Trabajo para listado'!$BC$155:$BC$1048576,0),MATCH((CUADRO!G$5&amp;$E721),'Hoja de Trabajo para listado'!$BC$151:$CB$151,0)),0)+IFERROR(INDEX('Hoja de Trabajo para listado'!$DE$153:$DG$274,MATCH($A721,'Hoja de Trabajo para listado'!$DE$153:$DE$1048576,0),MATCH((CUADRO!G$5&amp;$E721),'Hoja de Trabajo para listado'!$DE$151:$DG$151,0)),0)+IFERROR(INDEX('Hoja de Trabajo para listado'!$CD$155:$DC$1048576,MATCH($A721,'Hoja de Trabajo para listado'!$CD$155:$CD$1048576,0),MATCH((CUADRO!G$5&amp;$E721),'Hoja de Trabajo para listado'!$CD$151:$DC$151,0)),0)</f>
        <v>0</v>
      </c>
      <c r="H721" s="314">
        <f ca="1">+IFERROR(INDEX('Hoja de Trabajo para listado'!$A$155:$Z$1048576,MATCH($A721,'Hoja de Trabajo para listado'!$A$155:$A$1048576,0),MATCH((CUADRO!H$5&amp;$E721),'Hoja de Trabajo para listado'!$A$151:$Z$151,0)),0)+IFERROR(INDEX('Hoja de Trabajo para listado'!$AB$155:$BA$1048576,MATCH($A721,'Hoja de Trabajo para listado'!$AB$155:$AB$1048576,0),MATCH((CUADRO!H$5&amp;$E721),'Hoja de Trabajo para listado'!$AB$151:$BA$151,0)),0)+IFERROR(INDEX('Hoja de Trabajo para listado'!$BC$155:$CB$1048576,MATCH($A721,'Hoja de Trabajo para listado'!$BC$155:$BC$1048576,0),MATCH((CUADRO!H$5&amp;$E721),'Hoja de Trabajo para listado'!$BC$151:$CB$151,0)),0)+IFERROR(INDEX('Hoja de Trabajo para listado'!$DE$153:$DG$274,MATCH($A721,'Hoja de Trabajo para listado'!$DE$153:$DE$1048576,0),MATCH((CUADRO!H$5&amp;$E721),'Hoja de Trabajo para listado'!$DE$151:$DG$151,0)),0)+IFERROR(INDEX('Hoja de Trabajo para listado'!$CD$155:$DC$1048576,MATCH($A721,'Hoja de Trabajo para listado'!$CD$155:$CD$1048576,0),MATCH((CUADRO!H$5&amp;$E721),'Hoja de Trabajo para listado'!$CD$151:$DC$151,0)),0)</f>
        <v>0</v>
      </c>
      <c r="I721" s="314">
        <f ca="1">+IFERROR(INDEX('Hoja de Trabajo para listado'!$A$155:$Z$1048576,MATCH($A721,'Hoja de Trabajo para listado'!$A$155:$A$1048576,0),MATCH((CUADRO!I$5&amp;$E721),'Hoja de Trabajo para listado'!$A$151:$Z$151,0)),0)+IFERROR(INDEX('Hoja de Trabajo para listado'!$AB$155:$BA$1048576,MATCH($A721,'Hoja de Trabajo para listado'!$AB$155:$AB$1048576,0),MATCH((CUADRO!I$5&amp;$E721),'Hoja de Trabajo para listado'!$AB$151:$BA$151,0)),0)+IFERROR(INDEX('Hoja de Trabajo para listado'!$BC$155:$CB$1048576,MATCH($A721,'Hoja de Trabajo para listado'!$BC$155:$BC$1048576,0),MATCH((CUADRO!I$5&amp;$E721),'Hoja de Trabajo para listado'!$BC$151:$CB$151,0)),0)+IFERROR(INDEX('Hoja de Trabajo para listado'!$DE$153:$DG$274,MATCH($A721,'Hoja de Trabajo para listado'!$DE$153:$DE$1048576,0),MATCH((CUADRO!I$5&amp;$E721),'Hoja de Trabajo para listado'!$DE$151:$DG$151,0)),0)+IFERROR(INDEX('Hoja de Trabajo para listado'!$CD$155:$DC$1048576,MATCH($A721,'Hoja de Trabajo para listado'!$CD$155:$CD$1048576,0),MATCH((CUADRO!I$5&amp;$E721),'Hoja de Trabajo para listado'!$CD$151:$DC$151,0)),0)</f>
        <v>0</v>
      </c>
      <c r="J721" s="314">
        <f ca="1">+IFERROR(INDEX('Hoja de Trabajo para listado'!$A$155:$Z$1048576,MATCH($A721,'Hoja de Trabajo para listado'!$A$155:$A$1048576,0),MATCH((CUADRO!J$5&amp;$E721),'Hoja de Trabajo para listado'!$A$151:$Z$151,0)),0)+IFERROR(INDEX('Hoja de Trabajo para listado'!$AB$155:$BA$1048576,MATCH($A721,'Hoja de Trabajo para listado'!$AB$155:$AB$1048576,0),MATCH((CUADRO!J$5&amp;$E721),'Hoja de Trabajo para listado'!$AB$151:$BA$151,0)),0)+IFERROR(INDEX('Hoja de Trabajo para listado'!$BC$155:$CB$1048576,MATCH($A721,'Hoja de Trabajo para listado'!$BC$155:$BC$1048576,0),MATCH((CUADRO!J$5&amp;$E721),'Hoja de Trabajo para listado'!$BC$151:$CB$151,0)),0)+IFERROR(INDEX('Hoja de Trabajo para listado'!$DE$153:$DG$274,MATCH($A721,'Hoja de Trabajo para listado'!$DE$153:$DE$1048576,0),MATCH((CUADRO!J$5&amp;$E721),'Hoja de Trabajo para listado'!$DE$151:$DG$151,0)),0)+IFERROR(INDEX('Hoja de Trabajo para listado'!$CD$155:$DC$1048576,MATCH($A721,'Hoja de Trabajo para listado'!$CD$155:$CD$1048576,0),MATCH((CUADRO!J$5&amp;$E721),'Hoja de Trabajo para listado'!$CD$151:$DC$151,0)),0)</f>
        <v>0</v>
      </c>
      <c r="K721" s="314">
        <f ca="1">+IFERROR(INDEX('Hoja de Trabajo para listado'!$A$155:$Z$1048576,MATCH($A721,'Hoja de Trabajo para listado'!$A$155:$A$1048576,0),MATCH((CUADRO!K$5&amp;$E721),'Hoja de Trabajo para listado'!$A$151:$Z$151,0)),0)+IFERROR(INDEX('Hoja de Trabajo para listado'!$AB$155:$BA$1048576,MATCH($A721,'Hoja de Trabajo para listado'!$AB$155:$AB$1048576,0),MATCH((CUADRO!K$5&amp;$E721),'Hoja de Trabajo para listado'!$AB$151:$BA$151,0)),0)+IFERROR(INDEX('Hoja de Trabajo para listado'!$BC$155:$CB$1048576,MATCH($A721,'Hoja de Trabajo para listado'!$BC$155:$BC$1048576,0),MATCH((CUADRO!K$5&amp;$E721),'Hoja de Trabajo para listado'!$BC$151:$CB$151,0)),0)+IFERROR(INDEX('Hoja de Trabajo para listado'!$DE$153:$DG$274,MATCH($A721,'Hoja de Trabajo para listado'!$DE$153:$DE$1048576,0),MATCH((CUADRO!K$5&amp;$E721),'Hoja de Trabajo para listado'!$DE$151:$DG$151,0)),0)+IFERROR(INDEX('Hoja de Trabajo para listado'!$CD$155:$DC$1048576,MATCH($A721,'Hoja de Trabajo para listado'!$CD$155:$CD$1048576,0),MATCH((CUADRO!K$5&amp;$E721),'Hoja de Trabajo para listado'!$CD$151:$DC$151,0)),0)</f>
        <v>0</v>
      </c>
      <c r="L721" s="314">
        <f ca="1">+IFERROR(INDEX('Hoja de Trabajo para listado'!$A$155:$Z$1048576,MATCH($A721,'Hoja de Trabajo para listado'!$A$155:$A$1048576,0),MATCH((CUADRO!L$5&amp;$E721),'Hoja de Trabajo para listado'!$A$151:$Z$151,0)),0)+IFERROR(INDEX('Hoja de Trabajo para listado'!$AB$155:$BA$1048576,MATCH($A721,'Hoja de Trabajo para listado'!$AB$155:$AB$1048576,0),MATCH((CUADRO!L$5&amp;$E721),'Hoja de Trabajo para listado'!$AB$151:$BA$151,0)),0)+IFERROR(INDEX('Hoja de Trabajo para listado'!$BC$155:$CB$1048576,MATCH($A721,'Hoja de Trabajo para listado'!$BC$155:$BC$1048576,0),MATCH((CUADRO!L$5&amp;$E721),'Hoja de Trabajo para listado'!$BC$151:$CB$151,0)),0)+IFERROR(INDEX('Hoja de Trabajo para listado'!$DE$153:$DG$274,MATCH($A721,'Hoja de Trabajo para listado'!$DE$153:$DE$1048576,0),MATCH((CUADRO!L$5&amp;$E721),'Hoja de Trabajo para listado'!$DE$151:$DG$151,0)),0)+IFERROR(INDEX('Hoja de Trabajo para listado'!$CD$155:$DC$1048576,MATCH($A721,'Hoja de Trabajo para listado'!$CD$155:$CD$1048576,0),MATCH((CUADRO!L$5&amp;$E721),'Hoja de Trabajo para listado'!$CD$151:$DC$151,0)),0)</f>
        <v>0</v>
      </c>
      <c r="M721" s="314">
        <f ca="1">+IFERROR(INDEX('Hoja de Trabajo para listado'!$A$155:$Z$1048576,MATCH($A721,'Hoja de Trabajo para listado'!$A$155:$A$1048576,0),MATCH((CUADRO!M$5&amp;$E721),'Hoja de Trabajo para listado'!$A$151:$Z$151,0)),0)+IFERROR(INDEX('Hoja de Trabajo para listado'!$AB$155:$BA$1048576,MATCH($A721,'Hoja de Trabajo para listado'!$AB$155:$AB$1048576,0),MATCH((CUADRO!M$5&amp;$E721),'Hoja de Trabajo para listado'!$AB$151:$BA$151,0)),0)+IFERROR(INDEX('Hoja de Trabajo para listado'!$BC$155:$CB$1048576,MATCH($A721,'Hoja de Trabajo para listado'!$BC$155:$BC$1048576,0),MATCH((CUADRO!M$5&amp;$E721),'Hoja de Trabajo para listado'!$BC$151:$CB$151,0)),0)+IFERROR(INDEX('Hoja de Trabajo para listado'!$DE$153:$DG$274,MATCH($A721,'Hoja de Trabajo para listado'!$DE$153:$DE$1048576,0),MATCH((CUADRO!M$5&amp;$E721),'Hoja de Trabajo para listado'!$DE$151:$DG$151,0)),0)+IFERROR(INDEX('Hoja de Trabajo para listado'!$CD$155:$DC$1048576,MATCH($A721,'Hoja de Trabajo para listado'!$CD$155:$CD$1048576,0),MATCH((CUADRO!M$5&amp;$E721),'Hoja de Trabajo para listado'!$CD$151:$DC$151,0)),0)</f>
        <v>0</v>
      </c>
      <c r="N721" s="314">
        <f ca="1">+IFERROR(INDEX('Hoja de Trabajo para listado'!$A$155:$Z$1048576,MATCH($A721,'Hoja de Trabajo para listado'!$A$155:$A$1048576,0),MATCH((CUADRO!N$5&amp;$E721),'Hoja de Trabajo para listado'!$A$151:$Z$151,0)),0)+IFERROR(INDEX('Hoja de Trabajo para listado'!$AB$155:$BA$1048576,MATCH($A721,'Hoja de Trabajo para listado'!$AB$155:$AB$1048576,0),MATCH((CUADRO!N$5&amp;$E721),'Hoja de Trabajo para listado'!$AB$151:$BA$151,0)),0)+IFERROR(INDEX('Hoja de Trabajo para listado'!$BC$155:$CB$1048576,MATCH($A721,'Hoja de Trabajo para listado'!$BC$155:$BC$1048576,0),MATCH((CUADRO!N$5&amp;$E721),'Hoja de Trabajo para listado'!$BC$151:$CB$151,0)),0)+IFERROR(INDEX('Hoja de Trabajo para listado'!$DE$153:$DG$274,MATCH($A721,'Hoja de Trabajo para listado'!$DE$153:$DE$1048576,0),MATCH((CUADRO!N$5&amp;$E721),'Hoja de Trabajo para listado'!$DE$151:$DG$151,0)),0)+IFERROR(INDEX('Hoja de Trabajo para listado'!$CD$155:$DC$1048576,MATCH($A721,'Hoja de Trabajo para listado'!$CD$155:$CD$1048576,0),MATCH((CUADRO!N$5&amp;$E721),'Hoja de Trabajo para listado'!$CD$151:$DC$151,0)),0)</f>
        <v>0</v>
      </c>
      <c r="O721" s="314">
        <f ca="1">+IFERROR(INDEX('Hoja de Trabajo para listado'!$A$155:$Z$1048576,MATCH($A721,'Hoja de Trabajo para listado'!$A$155:$A$1048576,0),MATCH((CUADRO!O$5&amp;$E721),'Hoja de Trabajo para listado'!$A$151:$Z$151,0)),0)+IFERROR(INDEX('Hoja de Trabajo para listado'!$AB$155:$BA$1048576,MATCH($A721,'Hoja de Trabajo para listado'!$AB$155:$AB$1048576,0),MATCH((CUADRO!O$5&amp;$E721),'Hoja de Trabajo para listado'!$AB$151:$BA$151,0)),0)+IFERROR(INDEX('Hoja de Trabajo para listado'!$BC$155:$CB$1048576,MATCH($A721,'Hoja de Trabajo para listado'!$BC$155:$BC$1048576,0),MATCH((CUADRO!O$5&amp;$E721),'Hoja de Trabajo para listado'!$BC$151:$CB$151,0)),0)+IFERROR(INDEX('Hoja de Trabajo para listado'!$DE$153:$DG$274,MATCH($A721,'Hoja de Trabajo para listado'!$DE$153:$DE$1048576,0),MATCH((CUADRO!O$5&amp;$E721),'Hoja de Trabajo para listado'!$DE$151:$DG$151,0)),0)+IFERROR(INDEX('Hoja de Trabajo para listado'!$CD$155:$DC$1048576,MATCH($A721,'Hoja de Trabajo para listado'!$CD$155:$CD$1048576,0),MATCH((CUADRO!O$5&amp;$E721),'Hoja de Trabajo para listado'!$CD$151:$DC$151,0)),0)</f>
        <v>0</v>
      </c>
      <c r="P721" s="314">
        <f ca="1">+IFERROR(INDEX('Hoja de Trabajo para listado'!$A$155:$Z$1048576,MATCH($A721,'Hoja de Trabajo para listado'!$A$155:$A$1048576,0),MATCH((CUADRO!P$5&amp;$E721),'Hoja de Trabajo para listado'!$A$151:$Z$151,0)),0)+IFERROR(INDEX('Hoja de Trabajo para listado'!$AB$155:$BA$1048576,MATCH($A721,'Hoja de Trabajo para listado'!$AB$155:$AB$1048576,0),MATCH((CUADRO!P$5&amp;$E721),'Hoja de Trabajo para listado'!$AB$151:$BA$151,0)),0)+IFERROR(INDEX('Hoja de Trabajo para listado'!$BC$155:$CB$1048576,MATCH($A721,'Hoja de Trabajo para listado'!$BC$155:$BC$1048576,0),MATCH((CUADRO!P$5&amp;$E721),'Hoja de Trabajo para listado'!$BC$151:$CB$151,0)),0)+IFERROR(INDEX('Hoja de Trabajo para listado'!$DE$153:$DG$274,MATCH($A721,'Hoja de Trabajo para listado'!$DE$153:$DE$1048576,0),MATCH((CUADRO!P$5&amp;$E721),'Hoja de Trabajo para listado'!$DE$151:$DG$151,0)),0)+IFERROR(INDEX('Hoja de Trabajo para listado'!$CD$155:$DC$1048576,MATCH($A721,'Hoja de Trabajo para listado'!$CD$155:$CD$1048576,0),MATCH((CUADRO!P$5&amp;$E721),'Hoja de Trabajo para listado'!$CD$151:$DC$151,0)),0)</f>
        <v>0</v>
      </c>
      <c r="Q721" s="314">
        <f ca="1">+IFERROR(INDEX('Hoja de Trabajo para listado'!$A$155:$Z$1048576,MATCH($A721,'Hoja de Trabajo para listado'!$A$155:$A$1048576,0),MATCH((CUADRO!Q$5&amp;$E721),'Hoja de Trabajo para listado'!$A$151:$Z$151,0)),0)+IFERROR(INDEX('Hoja de Trabajo para listado'!$AB$155:$BA$1048576,MATCH($A721,'Hoja de Trabajo para listado'!$AB$155:$AB$1048576,0),MATCH((CUADRO!Q$5&amp;$E721),'Hoja de Trabajo para listado'!$AB$151:$BA$151,0)),0)+IFERROR(INDEX('Hoja de Trabajo para listado'!$BC$155:$CB$1048576,MATCH($A721,'Hoja de Trabajo para listado'!$BC$155:$BC$1048576,0),MATCH((CUADRO!Q$5&amp;$E721),'Hoja de Trabajo para listado'!$BC$151:$CB$151,0)),0)+IFERROR(INDEX('Hoja de Trabajo para listado'!$DE$153:$DG$274,MATCH($A721,'Hoja de Trabajo para listado'!$DE$153:$DE$1048576,0),MATCH((CUADRO!Q$5&amp;$E721),'Hoja de Trabajo para listado'!$DE$151:$DG$151,0)),0)+IFERROR(INDEX('Hoja de Trabajo para listado'!$CD$155:$DC$1048576,MATCH($A721,'Hoja de Trabajo para listado'!$CD$155:$CD$1048576,0),MATCH((CUADRO!Q$5&amp;$E721),'Hoja de Trabajo para listado'!$CD$151:$DC$151,0)),0)</f>
        <v>0</v>
      </c>
      <c r="R721" s="314">
        <f t="shared" ca="1" si="22"/>
        <v>0</v>
      </c>
      <c r="S721" s="322">
        <f ca="1">+R720+R721</f>
        <v>0</v>
      </c>
      <c r="T721" s="314">
        <f ca="1">+S721</f>
        <v>0</v>
      </c>
      <c r="U721" s="313">
        <f t="shared" si="23"/>
        <v>2</v>
      </c>
      <c r="V721" s="319" t="str">
        <f>+VLOOKUP(A721,bd_lista!$A$3:$E$593,5,FALSE)</f>
        <v>Gobiernos Autonomos Municipales</v>
      </c>
      <c r="W721" s="426"/>
    </row>
    <row r="722" spans="1:23" customFormat="1" ht="15" hidden="1" customHeight="1">
      <c r="A722" s="323">
        <v>1748</v>
      </c>
      <c r="B722" s="427">
        <f>+A722</f>
        <v>1748</v>
      </c>
      <c r="C722" s="318" t="str">
        <f>+VLOOKUP(A722,bd_lista!$A$3:$C$593,3,FALSE)</f>
        <v>Gobierno Autónomo Municipal de Okinawa Uno</v>
      </c>
      <c r="D722" s="429" t="str">
        <f>+C722</f>
        <v>Gobierno Autónomo Municipal de Okinawa Uno</v>
      </c>
      <c r="E722" s="346" t="s">
        <v>1418</v>
      </c>
      <c r="F722" s="314">
        <f ca="1">+IFERROR(INDEX('Hoja de Trabajo para listado'!$A$155:$Z$1048576,MATCH($A722,'Hoja de Trabajo para listado'!$A$155:$A$1048576,0),MATCH((CUADRO!F$5&amp;$E722),'Hoja de Trabajo para listado'!$A$151:$Z$151,0)),0)+IFERROR(INDEX('Hoja de Trabajo para listado'!$AB$155:$BA$1048576,MATCH($A722,'Hoja de Trabajo para listado'!$AB$155:$AB$1048576,0),MATCH((CUADRO!F$5&amp;$E722),'Hoja de Trabajo para listado'!$AB$151:$BA$151,0)),0)+IFERROR(INDEX('Hoja de Trabajo para listado'!$BC$155:$CB$1048576,MATCH($A722,'Hoja de Trabajo para listado'!$BC$155:$BC$1048576,0),MATCH((CUADRO!F$5&amp;$E722),'Hoja de Trabajo para listado'!$BC$151:$CB$151,0)),0)+IFERROR(INDEX('Hoja de Trabajo para listado'!$DE$153:$DG$274,MATCH($A722,'Hoja de Trabajo para listado'!$DE$153:$DE$1048576,0),MATCH((CUADRO!F$5&amp;$E722),'Hoja de Trabajo para listado'!$DE$151:$DG$151,0)),0)+IFERROR(INDEX('Hoja de Trabajo para listado'!$CD$155:$DC$1048576,MATCH($A722,'Hoja de Trabajo para listado'!$CD$155:$CD$1048576,0),MATCH((CUADRO!F$5&amp;$E722),'Hoja de Trabajo para listado'!$CD$151:$DC$151,0)),0)</f>
        <v>0</v>
      </c>
      <c r="G722" s="314">
        <f ca="1">+IFERROR(INDEX('Hoja de Trabajo para listado'!$A$155:$Z$1048576,MATCH($A722,'Hoja de Trabajo para listado'!$A$155:$A$1048576,0),MATCH((CUADRO!G$5&amp;$E722),'Hoja de Trabajo para listado'!$A$151:$Z$151,0)),0)+IFERROR(INDEX('Hoja de Trabajo para listado'!$AB$155:$BA$1048576,MATCH($A722,'Hoja de Trabajo para listado'!$AB$155:$AB$1048576,0),MATCH((CUADRO!G$5&amp;$E722),'Hoja de Trabajo para listado'!$AB$151:$BA$151,0)),0)+IFERROR(INDEX('Hoja de Trabajo para listado'!$BC$155:$CB$1048576,MATCH($A722,'Hoja de Trabajo para listado'!$BC$155:$BC$1048576,0),MATCH((CUADRO!G$5&amp;$E722),'Hoja de Trabajo para listado'!$BC$151:$CB$151,0)),0)+IFERROR(INDEX('Hoja de Trabajo para listado'!$DE$153:$DG$274,MATCH($A722,'Hoja de Trabajo para listado'!$DE$153:$DE$1048576,0),MATCH((CUADRO!G$5&amp;$E722),'Hoja de Trabajo para listado'!$DE$151:$DG$151,0)),0)+IFERROR(INDEX('Hoja de Trabajo para listado'!$CD$155:$DC$1048576,MATCH($A722,'Hoja de Trabajo para listado'!$CD$155:$CD$1048576,0),MATCH((CUADRO!G$5&amp;$E722),'Hoja de Trabajo para listado'!$CD$151:$DC$151,0)),0)</f>
        <v>0</v>
      </c>
      <c r="H722" s="314">
        <f ca="1">+IFERROR(INDEX('Hoja de Trabajo para listado'!$A$155:$Z$1048576,MATCH($A722,'Hoja de Trabajo para listado'!$A$155:$A$1048576,0),MATCH((CUADRO!H$5&amp;$E722),'Hoja de Trabajo para listado'!$A$151:$Z$151,0)),0)+IFERROR(INDEX('Hoja de Trabajo para listado'!$AB$155:$BA$1048576,MATCH($A722,'Hoja de Trabajo para listado'!$AB$155:$AB$1048576,0),MATCH((CUADRO!H$5&amp;$E722),'Hoja de Trabajo para listado'!$AB$151:$BA$151,0)),0)+IFERROR(INDEX('Hoja de Trabajo para listado'!$BC$155:$CB$1048576,MATCH($A722,'Hoja de Trabajo para listado'!$BC$155:$BC$1048576,0),MATCH((CUADRO!H$5&amp;$E722),'Hoja de Trabajo para listado'!$BC$151:$CB$151,0)),0)+IFERROR(INDEX('Hoja de Trabajo para listado'!$DE$153:$DG$274,MATCH($A722,'Hoja de Trabajo para listado'!$DE$153:$DE$1048576,0),MATCH((CUADRO!H$5&amp;$E722),'Hoja de Trabajo para listado'!$DE$151:$DG$151,0)),0)+IFERROR(INDEX('Hoja de Trabajo para listado'!$CD$155:$DC$1048576,MATCH($A722,'Hoja de Trabajo para listado'!$CD$155:$CD$1048576,0),MATCH((CUADRO!H$5&amp;$E722),'Hoja de Trabajo para listado'!$CD$151:$DC$151,0)),0)</f>
        <v>0</v>
      </c>
      <c r="I722" s="314">
        <f ca="1">+IFERROR(INDEX('Hoja de Trabajo para listado'!$A$155:$Z$1048576,MATCH($A722,'Hoja de Trabajo para listado'!$A$155:$A$1048576,0),MATCH((CUADRO!I$5&amp;$E722),'Hoja de Trabajo para listado'!$A$151:$Z$151,0)),0)+IFERROR(INDEX('Hoja de Trabajo para listado'!$AB$155:$BA$1048576,MATCH($A722,'Hoja de Trabajo para listado'!$AB$155:$AB$1048576,0),MATCH((CUADRO!I$5&amp;$E722),'Hoja de Trabajo para listado'!$AB$151:$BA$151,0)),0)+IFERROR(INDEX('Hoja de Trabajo para listado'!$BC$155:$CB$1048576,MATCH($A722,'Hoja de Trabajo para listado'!$BC$155:$BC$1048576,0),MATCH((CUADRO!I$5&amp;$E722),'Hoja de Trabajo para listado'!$BC$151:$CB$151,0)),0)+IFERROR(INDEX('Hoja de Trabajo para listado'!$DE$153:$DG$274,MATCH($A722,'Hoja de Trabajo para listado'!$DE$153:$DE$1048576,0),MATCH((CUADRO!I$5&amp;$E722),'Hoja de Trabajo para listado'!$DE$151:$DG$151,0)),0)+IFERROR(INDEX('Hoja de Trabajo para listado'!$CD$155:$DC$1048576,MATCH($A722,'Hoja de Trabajo para listado'!$CD$155:$CD$1048576,0),MATCH((CUADRO!I$5&amp;$E722),'Hoja de Trabajo para listado'!$CD$151:$DC$151,0)),0)</f>
        <v>0</v>
      </c>
      <c r="J722" s="314">
        <f ca="1">+IFERROR(INDEX('Hoja de Trabajo para listado'!$A$155:$Z$1048576,MATCH($A722,'Hoja de Trabajo para listado'!$A$155:$A$1048576,0),MATCH((CUADRO!J$5&amp;$E722),'Hoja de Trabajo para listado'!$A$151:$Z$151,0)),0)+IFERROR(INDEX('Hoja de Trabajo para listado'!$AB$155:$BA$1048576,MATCH($A722,'Hoja de Trabajo para listado'!$AB$155:$AB$1048576,0),MATCH((CUADRO!J$5&amp;$E722),'Hoja de Trabajo para listado'!$AB$151:$BA$151,0)),0)+IFERROR(INDEX('Hoja de Trabajo para listado'!$BC$155:$CB$1048576,MATCH($A722,'Hoja de Trabajo para listado'!$BC$155:$BC$1048576,0),MATCH((CUADRO!J$5&amp;$E722),'Hoja de Trabajo para listado'!$BC$151:$CB$151,0)),0)+IFERROR(INDEX('Hoja de Trabajo para listado'!$DE$153:$DG$274,MATCH($A722,'Hoja de Trabajo para listado'!$DE$153:$DE$1048576,0),MATCH((CUADRO!J$5&amp;$E722),'Hoja de Trabajo para listado'!$DE$151:$DG$151,0)),0)+IFERROR(INDEX('Hoja de Trabajo para listado'!$CD$155:$DC$1048576,MATCH($A722,'Hoja de Trabajo para listado'!$CD$155:$CD$1048576,0),MATCH((CUADRO!J$5&amp;$E722),'Hoja de Trabajo para listado'!$CD$151:$DC$151,0)),0)</f>
        <v>0</v>
      </c>
      <c r="K722" s="314">
        <f ca="1">+IFERROR(INDEX('Hoja de Trabajo para listado'!$A$155:$Z$1048576,MATCH($A722,'Hoja de Trabajo para listado'!$A$155:$A$1048576,0),MATCH((CUADRO!K$5&amp;$E722),'Hoja de Trabajo para listado'!$A$151:$Z$151,0)),0)+IFERROR(INDEX('Hoja de Trabajo para listado'!$AB$155:$BA$1048576,MATCH($A722,'Hoja de Trabajo para listado'!$AB$155:$AB$1048576,0),MATCH((CUADRO!K$5&amp;$E722),'Hoja de Trabajo para listado'!$AB$151:$BA$151,0)),0)+IFERROR(INDEX('Hoja de Trabajo para listado'!$BC$155:$CB$1048576,MATCH($A722,'Hoja de Trabajo para listado'!$BC$155:$BC$1048576,0),MATCH((CUADRO!K$5&amp;$E722),'Hoja de Trabajo para listado'!$BC$151:$CB$151,0)),0)+IFERROR(INDEX('Hoja de Trabajo para listado'!$DE$153:$DG$274,MATCH($A722,'Hoja de Trabajo para listado'!$DE$153:$DE$1048576,0),MATCH((CUADRO!K$5&amp;$E722),'Hoja de Trabajo para listado'!$DE$151:$DG$151,0)),0)+IFERROR(INDEX('Hoja de Trabajo para listado'!$CD$155:$DC$1048576,MATCH($A722,'Hoja de Trabajo para listado'!$CD$155:$CD$1048576,0),MATCH((CUADRO!K$5&amp;$E722),'Hoja de Trabajo para listado'!$CD$151:$DC$151,0)),0)</f>
        <v>0</v>
      </c>
      <c r="L722" s="314">
        <f ca="1">+IFERROR(INDEX('Hoja de Trabajo para listado'!$A$155:$Z$1048576,MATCH($A722,'Hoja de Trabajo para listado'!$A$155:$A$1048576,0),MATCH((CUADRO!L$5&amp;$E722),'Hoja de Trabajo para listado'!$A$151:$Z$151,0)),0)+IFERROR(INDEX('Hoja de Trabajo para listado'!$AB$155:$BA$1048576,MATCH($A722,'Hoja de Trabajo para listado'!$AB$155:$AB$1048576,0),MATCH((CUADRO!L$5&amp;$E722),'Hoja de Trabajo para listado'!$AB$151:$BA$151,0)),0)+IFERROR(INDEX('Hoja de Trabajo para listado'!$BC$155:$CB$1048576,MATCH($A722,'Hoja de Trabajo para listado'!$BC$155:$BC$1048576,0),MATCH((CUADRO!L$5&amp;$E722),'Hoja de Trabajo para listado'!$BC$151:$CB$151,0)),0)+IFERROR(INDEX('Hoja de Trabajo para listado'!$DE$153:$DG$274,MATCH($A722,'Hoja de Trabajo para listado'!$DE$153:$DE$1048576,0),MATCH((CUADRO!L$5&amp;$E722),'Hoja de Trabajo para listado'!$DE$151:$DG$151,0)),0)+IFERROR(INDEX('Hoja de Trabajo para listado'!$CD$155:$DC$1048576,MATCH($A722,'Hoja de Trabajo para listado'!$CD$155:$CD$1048576,0),MATCH((CUADRO!L$5&amp;$E722),'Hoja de Trabajo para listado'!$CD$151:$DC$151,0)),0)</f>
        <v>0</v>
      </c>
      <c r="M722" s="314">
        <f ca="1">+IFERROR(INDEX('Hoja de Trabajo para listado'!$A$155:$Z$1048576,MATCH($A722,'Hoja de Trabajo para listado'!$A$155:$A$1048576,0),MATCH((CUADRO!M$5&amp;$E722),'Hoja de Trabajo para listado'!$A$151:$Z$151,0)),0)+IFERROR(INDEX('Hoja de Trabajo para listado'!$AB$155:$BA$1048576,MATCH($A722,'Hoja de Trabajo para listado'!$AB$155:$AB$1048576,0),MATCH((CUADRO!M$5&amp;$E722),'Hoja de Trabajo para listado'!$AB$151:$BA$151,0)),0)+IFERROR(INDEX('Hoja de Trabajo para listado'!$BC$155:$CB$1048576,MATCH($A722,'Hoja de Trabajo para listado'!$BC$155:$BC$1048576,0),MATCH((CUADRO!M$5&amp;$E722),'Hoja de Trabajo para listado'!$BC$151:$CB$151,0)),0)+IFERROR(INDEX('Hoja de Trabajo para listado'!$DE$153:$DG$274,MATCH($A722,'Hoja de Trabajo para listado'!$DE$153:$DE$1048576,0),MATCH((CUADRO!M$5&amp;$E722),'Hoja de Trabajo para listado'!$DE$151:$DG$151,0)),0)+IFERROR(INDEX('Hoja de Trabajo para listado'!$CD$155:$DC$1048576,MATCH($A722,'Hoja de Trabajo para listado'!$CD$155:$CD$1048576,0),MATCH((CUADRO!M$5&amp;$E722),'Hoja de Trabajo para listado'!$CD$151:$DC$151,0)),0)</f>
        <v>0</v>
      </c>
      <c r="N722" s="314">
        <f ca="1">+IFERROR(INDEX('Hoja de Trabajo para listado'!$A$155:$Z$1048576,MATCH($A722,'Hoja de Trabajo para listado'!$A$155:$A$1048576,0),MATCH((CUADRO!N$5&amp;$E722),'Hoja de Trabajo para listado'!$A$151:$Z$151,0)),0)+IFERROR(INDEX('Hoja de Trabajo para listado'!$AB$155:$BA$1048576,MATCH($A722,'Hoja de Trabajo para listado'!$AB$155:$AB$1048576,0),MATCH((CUADRO!N$5&amp;$E722),'Hoja de Trabajo para listado'!$AB$151:$BA$151,0)),0)+IFERROR(INDEX('Hoja de Trabajo para listado'!$BC$155:$CB$1048576,MATCH($A722,'Hoja de Trabajo para listado'!$BC$155:$BC$1048576,0),MATCH((CUADRO!N$5&amp;$E722),'Hoja de Trabajo para listado'!$BC$151:$CB$151,0)),0)+IFERROR(INDEX('Hoja de Trabajo para listado'!$DE$153:$DG$274,MATCH($A722,'Hoja de Trabajo para listado'!$DE$153:$DE$1048576,0),MATCH((CUADRO!N$5&amp;$E722),'Hoja de Trabajo para listado'!$DE$151:$DG$151,0)),0)+IFERROR(INDEX('Hoja de Trabajo para listado'!$CD$155:$DC$1048576,MATCH($A722,'Hoja de Trabajo para listado'!$CD$155:$CD$1048576,0),MATCH((CUADRO!N$5&amp;$E722),'Hoja de Trabajo para listado'!$CD$151:$DC$151,0)),0)</f>
        <v>0</v>
      </c>
      <c r="O722" s="314">
        <f ca="1">+IFERROR(INDEX('Hoja de Trabajo para listado'!$A$155:$Z$1048576,MATCH($A722,'Hoja de Trabajo para listado'!$A$155:$A$1048576,0),MATCH((CUADRO!O$5&amp;$E722),'Hoja de Trabajo para listado'!$A$151:$Z$151,0)),0)+IFERROR(INDEX('Hoja de Trabajo para listado'!$AB$155:$BA$1048576,MATCH($A722,'Hoja de Trabajo para listado'!$AB$155:$AB$1048576,0),MATCH((CUADRO!O$5&amp;$E722),'Hoja de Trabajo para listado'!$AB$151:$BA$151,0)),0)+IFERROR(INDEX('Hoja de Trabajo para listado'!$BC$155:$CB$1048576,MATCH($A722,'Hoja de Trabajo para listado'!$BC$155:$BC$1048576,0),MATCH((CUADRO!O$5&amp;$E722),'Hoja de Trabajo para listado'!$BC$151:$CB$151,0)),0)+IFERROR(INDEX('Hoja de Trabajo para listado'!$DE$153:$DG$274,MATCH($A722,'Hoja de Trabajo para listado'!$DE$153:$DE$1048576,0),MATCH((CUADRO!O$5&amp;$E722),'Hoja de Trabajo para listado'!$DE$151:$DG$151,0)),0)+IFERROR(INDEX('Hoja de Trabajo para listado'!$CD$155:$DC$1048576,MATCH($A722,'Hoja de Trabajo para listado'!$CD$155:$CD$1048576,0),MATCH((CUADRO!O$5&amp;$E722),'Hoja de Trabajo para listado'!$CD$151:$DC$151,0)),0)</f>
        <v>0</v>
      </c>
      <c r="P722" s="314">
        <f ca="1">+IFERROR(INDEX('Hoja de Trabajo para listado'!$A$155:$Z$1048576,MATCH($A722,'Hoja de Trabajo para listado'!$A$155:$A$1048576,0),MATCH((CUADRO!P$5&amp;$E722),'Hoja de Trabajo para listado'!$A$151:$Z$151,0)),0)+IFERROR(INDEX('Hoja de Trabajo para listado'!$AB$155:$BA$1048576,MATCH($A722,'Hoja de Trabajo para listado'!$AB$155:$AB$1048576,0),MATCH((CUADRO!P$5&amp;$E722),'Hoja de Trabajo para listado'!$AB$151:$BA$151,0)),0)+IFERROR(INDEX('Hoja de Trabajo para listado'!$BC$155:$CB$1048576,MATCH($A722,'Hoja de Trabajo para listado'!$BC$155:$BC$1048576,0),MATCH((CUADRO!P$5&amp;$E722),'Hoja de Trabajo para listado'!$BC$151:$CB$151,0)),0)+IFERROR(INDEX('Hoja de Trabajo para listado'!$DE$153:$DG$274,MATCH($A722,'Hoja de Trabajo para listado'!$DE$153:$DE$1048576,0),MATCH((CUADRO!P$5&amp;$E722),'Hoja de Trabajo para listado'!$DE$151:$DG$151,0)),0)+IFERROR(INDEX('Hoja de Trabajo para listado'!$CD$155:$DC$1048576,MATCH($A722,'Hoja de Trabajo para listado'!$CD$155:$CD$1048576,0),MATCH((CUADRO!P$5&amp;$E722),'Hoja de Trabajo para listado'!$CD$151:$DC$151,0)),0)</f>
        <v>0</v>
      </c>
      <c r="Q722" s="314">
        <f ca="1">+IFERROR(INDEX('Hoja de Trabajo para listado'!$A$155:$Z$1048576,MATCH($A722,'Hoja de Trabajo para listado'!$A$155:$A$1048576,0),MATCH((CUADRO!Q$5&amp;$E722),'Hoja de Trabajo para listado'!$A$151:$Z$151,0)),0)+IFERROR(INDEX('Hoja de Trabajo para listado'!$AB$155:$BA$1048576,MATCH($A722,'Hoja de Trabajo para listado'!$AB$155:$AB$1048576,0),MATCH((CUADRO!Q$5&amp;$E722),'Hoja de Trabajo para listado'!$AB$151:$BA$151,0)),0)+IFERROR(INDEX('Hoja de Trabajo para listado'!$BC$155:$CB$1048576,MATCH($A722,'Hoja de Trabajo para listado'!$BC$155:$BC$1048576,0),MATCH((CUADRO!Q$5&amp;$E722),'Hoja de Trabajo para listado'!$BC$151:$CB$151,0)),0)+IFERROR(INDEX('Hoja de Trabajo para listado'!$DE$153:$DG$274,MATCH($A722,'Hoja de Trabajo para listado'!$DE$153:$DE$1048576,0),MATCH((CUADRO!Q$5&amp;$E722),'Hoja de Trabajo para listado'!$DE$151:$DG$151,0)),0)+IFERROR(INDEX('Hoja de Trabajo para listado'!$CD$155:$DC$1048576,MATCH($A722,'Hoja de Trabajo para listado'!$CD$155:$CD$1048576,0),MATCH((CUADRO!Q$5&amp;$E722),'Hoja de Trabajo para listado'!$CD$151:$DC$151,0)),0)</f>
        <v>0</v>
      </c>
      <c r="R722" s="314">
        <f t="shared" ca="1" si="22"/>
        <v>0</v>
      </c>
      <c r="S722" s="322"/>
      <c r="T722" s="314">
        <f ca="1">+T723</f>
        <v>0</v>
      </c>
      <c r="U722" s="313">
        <f t="shared" si="23"/>
        <v>1</v>
      </c>
      <c r="V722" s="319" t="str">
        <f>+VLOOKUP(A722,bd_lista!$A$3:$E$593,5,FALSE)</f>
        <v>Gobiernos Autonomos Municipales</v>
      </c>
      <c r="W722" s="425" t="str">
        <f>+V722</f>
        <v>Gobiernos Autonomos Municipales</v>
      </c>
    </row>
    <row r="723" spans="1:23" customFormat="1" ht="15" hidden="1" customHeight="1">
      <c r="A723" s="323">
        <v>1748</v>
      </c>
      <c r="B723" s="428"/>
      <c r="C723" s="318" t="str">
        <f>+VLOOKUP(A723,bd_lista!$A$3:$C$593,3,FALSE)</f>
        <v>Gobierno Autónomo Municipal de Okinawa Uno</v>
      </c>
      <c r="D723" s="430"/>
      <c r="E723" s="347" t="s">
        <v>1419</v>
      </c>
      <c r="F723" s="314">
        <f ca="1">+IFERROR(INDEX('Hoja de Trabajo para listado'!$A$155:$Z$1048576,MATCH($A723,'Hoja de Trabajo para listado'!$A$155:$A$1048576,0),MATCH((CUADRO!F$5&amp;$E723),'Hoja de Trabajo para listado'!$A$151:$Z$151,0)),0)+IFERROR(INDEX('Hoja de Trabajo para listado'!$AB$155:$BA$1048576,MATCH($A723,'Hoja de Trabajo para listado'!$AB$155:$AB$1048576,0),MATCH((CUADRO!F$5&amp;$E723),'Hoja de Trabajo para listado'!$AB$151:$BA$151,0)),0)+IFERROR(INDEX('Hoja de Trabajo para listado'!$BC$155:$CB$1048576,MATCH($A723,'Hoja de Trabajo para listado'!$BC$155:$BC$1048576,0),MATCH((CUADRO!F$5&amp;$E723),'Hoja de Trabajo para listado'!$BC$151:$CB$151,0)),0)+IFERROR(INDEX('Hoja de Trabajo para listado'!$DE$153:$DG$274,MATCH($A723,'Hoja de Trabajo para listado'!$DE$153:$DE$1048576,0),MATCH((CUADRO!F$5&amp;$E723),'Hoja de Trabajo para listado'!$DE$151:$DG$151,0)),0)+IFERROR(INDEX('Hoja de Trabajo para listado'!$CD$155:$DC$1048576,MATCH($A723,'Hoja de Trabajo para listado'!$CD$155:$CD$1048576,0),MATCH((CUADRO!F$5&amp;$E723),'Hoja de Trabajo para listado'!$CD$151:$DC$151,0)),0)</f>
        <v>0</v>
      </c>
      <c r="G723" s="314">
        <f ca="1">+IFERROR(INDEX('Hoja de Trabajo para listado'!$A$155:$Z$1048576,MATCH($A723,'Hoja de Trabajo para listado'!$A$155:$A$1048576,0),MATCH((CUADRO!G$5&amp;$E723),'Hoja de Trabajo para listado'!$A$151:$Z$151,0)),0)+IFERROR(INDEX('Hoja de Trabajo para listado'!$AB$155:$BA$1048576,MATCH($A723,'Hoja de Trabajo para listado'!$AB$155:$AB$1048576,0),MATCH((CUADRO!G$5&amp;$E723),'Hoja de Trabajo para listado'!$AB$151:$BA$151,0)),0)+IFERROR(INDEX('Hoja de Trabajo para listado'!$BC$155:$CB$1048576,MATCH($A723,'Hoja de Trabajo para listado'!$BC$155:$BC$1048576,0),MATCH((CUADRO!G$5&amp;$E723),'Hoja de Trabajo para listado'!$BC$151:$CB$151,0)),0)+IFERROR(INDEX('Hoja de Trabajo para listado'!$DE$153:$DG$274,MATCH($A723,'Hoja de Trabajo para listado'!$DE$153:$DE$1048576,0),MATCH((CUADRO!G$5&amp;$E723),'Hoja de Trabajo para listado'!$DE$151:$DG$151,0)),0)+IFERROR(INDEX('Hoja de Trabajo para listado'!$CD$155:$DC$1048576,MATCH($A723,'Hoja de Trabajo para listado'!$CD$155:$CD$1048576,0),MATCH((CUADRO!G$5&amp;$E723),'Hoja de Trabajo para listado'!$CD$151:$DC$151,0)),0)</f>
        <v>0</v>
      </c>
      <c r="H723" s="314">
        <f ca="1">+IFERROR(INDEX('Hoja de Trabajo para listado'!$A$155:$Z$1048576,MATCH($A723,'Hoja de Trabajo para listado'!$A$155:$A$1048576,0),MATCH((CUADRO!H$5&amp;$E723),'Hoja de Trabajo para listado'!$A$151:$Z$151,0)),0)+IFERROR(INDEX('Hoja de Trabajo para listado'!$AB$155:$BA$1048576,MATCH($A723,'Hoja de Trabajo para listado'!$AB$155:$AB$1048576,0),MATCH((CUADRO!H$5&amp;$E723),'Hoja de Trabajo para listado'!$AB$151:$BA$151,0)),0)+IFERROR(INDEX('Hoja de Trabajo para listado'!$BC$155:$CB$1048576,MATCH($A723,'Hoja de Trabajo para listado'!$BC$155:$BC$1048576,0),MATCH((CUADRO!H$5&amp;$E723),'Hoja de Trabajo para listado'!$BC$151:$CB$151,0)),0)+IFERROR(INDEX('Hoja de Trabajo para listado'!$DE$153:$DG$274,MATCH($A723,'Hoja de Trabajo para listado'!$DE$153:$DE$1048576,0),MATCH((CUADRO!H$5&amp;$E723),'Hoja de Trabajo para listado'!$DE$151:$DG$151,0)),0)+IFERROR(INDEX('Hoja de Trabajo para listado'!$CD$155:$DC$1048576,MATCH($A723,'Hoja de Trabajo para listado'!$CD$155:$CD$1048576,0),MATCH((CUADRO!H$5&amp;$E723),'Hoja de Trabajo para listado'!$CD$151:$DC$151,0)),0)</f>
        <v>0</v>
      </c>
      <c r="I723" s="314">
        <f ca="1">+IFERROR(INDEX('Hoja de Trabajo para listado'!$A$155:$Z$1048576,MATCH($A723,'Hoja de Trabajo para listado'!$A$155:$A$1048576,0),MATCH((CUADRO!I$5&amp;$E723),'Hoja de Trabajo para listado'!$A$151:$Z$151,0)),0)+IFERROR(INDEX('Hoja de Trabajo para listado'!$AB$155:$BA$1048576,MATCH($A723,'Hoja de Trabajo para listado'!$AB$155:$AB$1048576,0),MATCH((CUADRO!I$5&amp;$E723),'Hoja de Trabajo para listado'!$AB$151:$BA$151,0)),0)+IFERROR(INDEX('Hoja de Trabajo para listado'!$BC$155:$CB$1048576,MATCH($A723,'Hoja de Trabajo para listado'!$BC$155:$BC$1048576,0),MATCH((CUADRO!I$5&amp;$E723),'Hoja de Trabajo para listado'!$BC$151:$CB$151,0)),0)+IFERROR(INDEX('Hoja de Trabajo para listado'!$DE$153:$DG$274,MATCH($A723,'Hoja de Trabajo para listado'!$DE$153:$DE$1048576,0),MATCH((CUADRO!I$5&amp;$E723),'Hoja de Trabajo para listado'!$DE$151:$DG$151,0)),0)+IFERROR(INDEX('Hoja de Trabajo para listado'!$CD$155:$DC$1048576,MATCH($A723,'Hoja de Trabajo para listado'!$CD$155:$CD$1048576,0),MATCH((CUADRO!I$5&amp;$E723),'Hoja de Trabajo para listado'!$CD$151:$DC$151,0)),0)</f>
        <v>0</v>
      </c>
      <c r="J723" s="314">
        <f ca="1">+IFERROR(INDEX('Hoja de Trabajo para listado'!$A$155:$Z$1048576,MATCH($A723,'Hoja de Trabajo para listado'!$A$155:$A$1048576,0),MATCH((CUADRO!J$5&amp;$E723),'Hoja de Trabajo para listado'!$A$151:$Z$151,0)),0)+IFERROR(INDEX('Hoja de Trabajo para listado'!$AB$155:$BA$1048576,MATCH($A723,'Hoja de Trabajo para listado'!$AB$155:$AB$1048576,0),MATCH((CUADRO!J$5&amp;$E723),'Hoja de Trabajo para listado'!$AB$151:$BA$151,0)),0)+IFERROR(INDEX('Hoja de Trabajo para listado'!$BC$155:$CB$1048576,MATCH($A723,'Hoja de Trabajo para listado'!$BC$155:$BC$1048576,0),MATCH((CUADRO!J$5&amp;$E723),'Hoja de Trabajo para listado'!$BC$151:$CB$151,0)),0)+IFERROR(INDEX('Hoja de Trabajo para listado'!$DE$153:$DG$274,MATCH($A723,'Hoja de Trabajo para listado'!$DE$153:$DE$1048576,0),MATCH((CUADRO!J$5&amp;$E723),'Hoja de Trabajo para listado'!$DE$151:$DG$151,0)),0)+IFERROR(INDEX('Hoja de Trabajo para listado'!$CD$155:$DC$1048576,MATCH($A723,'Hoja de Trabajo para listado'!$CD$155:$CD$1048576,0),MATCH((CUADRO!J$5&amp;$E723),'Hoja de Trabajo para listado'!$CD$151:$DC$151,0)),0)</f>
        <v>0</v>
      </c>
      <c r="K723" s="314">
        <f ca="1">+IFERROR(INDEX('Hoja de Trabajo para listado'!$A$155:$Z$1048576,MATCH($A723,'Hoja de Trabajo para listado'!$A$155:$A$1048576,0),MATCH((CUADRO!K$5&amp;$E723),'Hoja de Trabajo para listado'!$A$151:$Z$151,0)),0)+IFERROR(INDEX('Hoja de Trabajo para listado'!$AB$155:$BA$1048576,MATCH($A723,'Hoja de Trabajo para listado'!$AB$155:$AB$1048576,0),MATCH((CUADRO!K$5&amp;$E723),'Hoja de Trabajo para listado'!$AB$151:$BA$151,0)),0)+IFERROR(INDEX('Hoja de Trabajo para listado'!$BC$155:$CB$1048576,MATCH($A723,'Hoja de Trabajo para listado'!$BC$155:$BC$1048576,0),MATCH((CUADRO!K$5&amp;$E723),'Hoja de Trabajo para listado'!$BC$151:$CB$151,0)),0)+IFERROR(INDEX('Hoja de Trabajo para listado'!$DE$153:$DG$274,MATCH($A723,'Hoja de Trabajo para listado'!$DE$153:$DE$1048576,0),MATCH((CUADRO!K$5&amp;$E723),'Hoja de Trabajo para listado'!$DE$151:$DG$151,0)),0)+IFERROR(INDEX('Hoja de Trabajo para listado'!$CD$155:$DC$1048576,MATCH($A723,'Hoja de Trabajo para listado'!$CD$155:$CD$1048576,0),MATCH((CUADRO!K$5&amp;$E723),'Hoja de Trabajo para listado'!$CD$151:$DC$151,0)),0)</f>
        <v>0</v>
      </c>
      <c r="L723" s="314">
        <f ca="1">+IFERROR(INDEX('Hoja de Trabajo para listado'!$A$155:$Z$1048576,MATCH($A723,'Hoja de Trabajo para listado'!$A$155:$A$1048576,0),MATCH((CUADRO!L$5&amp;$E723),'Hoja de Trabajo para listado'!$A$151:$Z$151,0)),0)+IFERROR(INDEX('Hoja de Trabajo para listado'!$AB$155:$BA$1048576,MATCH($A723,'Hoja de Trabajo para listado'!$AB$155:$AB$1048576,0),MATCH((CUADRO!L$5&amp;$E723),'Hoja de Trabajo para listado'!$AB$151:$BA$151,0)),0)+IFERROR(INDEX('Hoja de Trabajo para listado'!$BC$155:$CB$1048576,MATCH($A723,'Hoja de Trabajo para listado'!$BC$155:$BC$1048576,0),MATCH((CUADRO!L$5&amp;$E723),'Hoja de Trabajo para listado'!$BC$151:$CB$151,0)),0)+IFERROR(INDEX('Hoja de Trabajo para listado'!$DE$153:$DG$274,MATCH($A723,'Hoja de Trabajo para listado'!$DE$153:$DE$1048576,0),MATCH((CUADRO!L$5&amp;$E723),'Hoja de Trabajo para listado'!$DE$151:$DG$151,0)),0)+IFERROR(INDEX('Hoja de Trabajo para listado'!$CD$155:$DC$1048576,MATCH($A723,'Hoja de Trabajo para listado'!$CD$155:$CD$1048576,0),MATCH((CUADRO!L$5&amp;$E723),'Hoja de Trabajo para listado'!$CD$151:$DC$151,0)),0)</f>
        <v>0</v>
      </c>
      <c r="M723" s="314">
        <f ca="1">+IFERROR(INDEX('Hoja de Trabajo para listado'!$A$155:$Z$1048576,MATCH($A723,'Hoja de Trabajo para listado'!$A$155:$A$1048576,0),MATCH((CUADRO!M$5&amp;$E723),'Hoja de Trabajo para listado'!$A$151:$Z$151,0)),0)+IFERROR(INDEX('Hoja de Trabajo para listado'!$AB$155:$BA$1048576,MATCH($A723,'Hoja de Trabajo para listado'!$AB$155:$AB$1048576,0),MATCH((CUADRO!M$5&amp;$E723),'Hoja de Trabajo para listado'!$AB$151:$BA$151,0)),0)+IFERROR(INDEX('Hoja de Trabajo para listado'!$BC$155:$CB$1048576,MATCH($A723,'Hoja de Trabajo para listado'!$BC$155:$BC$1048576,0),MATCH((CUADRO!M$5&amp;$E723),'Hoja de Trabajo para listado'!$BC$151:$CB$151,0)),0)+IFERROR(INDEX('Hoja de Trabajo para listado'!$DE$153:$DG$274,MATCH($A723,'Hoja de Trabajo para listado'!$DE$153:$DE$1048576,0),MATCH((CUADRO!M$5&amp;$E723),'Hoja de Trabajo para listado'!$DE$151:$DG$151,0)),0)+IFERROR(INDEX('Hoja de Trabajo para listado'!$CD$155:$DC$1048576,MATCH($A723,'Hoja de Trabajo para listado'!$CD$155:$CD$1048576,0),MATCH((CUADRO!M$5&amp;$E723),'Hoja de Trabajo para listado'!$CD$151:$DC$151,0)),0)</f>
        <v>0</v>
      </c>
      <c r="N723" s="314">
        <f ca="1">+IFERROR(INDEX('Hoja de Trabajo para listado'!$A$155:$Z$1048576,MATCH($A723,'Hoja de Trabajo para listado'!$A$155:$A$1048576,0),MATCH((CUADRO!N$5&amp;$E723),'Hoja de Trabajo para listado'!$A$151:$Z$151,0)),0)+IFERROR(INDEX('Hoja de Trabajo para listado'!$AB$155:$BA$1048576,MATCH($A723,'Hoja de Trabajo para listado'!$AB$155:$AB$1048576,0),MATCH((CUADRO!N$5&amp;$E723),'Hoja de Trabajo para listado'!$AB$151:$BA$151,0)),0)+IFERROR(INDEX('Hoja de Trabajo para listado'!$BC$155:$CB$1048576,MATCH($A723,'Hoja de Trabajo para listado'!$BC$155:$BC$1048576,0),MATCH((CUADRO!N$5&amp;$E723),'Hoja de Trabajo para listado'!$BC$151:$CB$151,0)),0)+IFERROR(INDEX('Hoja de Trabajo para listado'!$DE$153:$DG$274,MATCH($A723,'Hoja de Trabajo para listado'!$DE$153:$DE$1048576,0),MATCH((CUADRO!N$5&amp;$E723),'Hoja de Trabajo para listado'!$DE$151:$DG$151,0)),0)+IFERROR(INDEX('Hoja de Trabajo para listado'!$CD$155:$DC$1048576,MATCH($A723,'Hoja de Trabajo para listado'!$CD$155:$CD$1048576,0),MATCH((CUADRO!N$5&amp;$E723),'Hoja de Trabajo para listado'!$CD$151:$DC$151,0)),0)</f>
        <v>0</v>
      </c>
      <c r="O723" s="314">
        <f ca="1">+IFERROR(INDEX('Hoja de Trabajo para listado'!$A$155:$Z$1048576,MATCH($A723,'Hoja de Trabajo para listado'!$A$155:$A$1048576,0),MATCH((CUADRO!O$5&amp;$E723),'Hoja de Trabajo para listado'!$A$151:$Z$151,0)),0)+IFERROR(INDEX('Hoja de Trabajo para listado'!$AB$155:$BA$1048576,MATCH($A723,'Hoja de Trabajo para listado'!$AB$155:$AB$1048576,0),MATCH((CUADRO!O$5&amp;$E723),'Hoja de Trabajo para listado'!$AB$151:$BA$151,0)),0)+IFERROR(INDEX('Hoja de Trabajo para listado'!$BC$155:$CB$1048576,MATCH($A723,'Hoja de Trabajo para listado'!$BC$155:$BC$1048576,0),MATCH((CUADRO!O$5&amp;$E723),'Hoja de Trabajo para listado'!$BC$151:$CB$151,0)),0)+IFERROR(INDEX('Hoja de Trabajo para listado'!$DE$153:$DG$274,MATCH($A723,'Hoja de Trabajo para listado'!$DE$153:$DE$1048576,0),MATCH((CUADRO!O$5&amp;$E723),'Hoja de Trabajo para listado'!$DE$151:$DG$151,0)),0)+IFERROR(INDEX('Hoja de Trabajo para listado'!$CD$155:$DC$1048576,MATCH($A723,'Hoja de Trabajo para listado'!$CD$155:$CD$1048576,0),MATCH((CUADRO!O$5&amp;$E723),'Hoja de Trabajo para listado'!$CD$151:$DC$151,0)),0)</f>
        <v>0</v>
      </c>
      <c r="P723" s="314">
        <f ca="1">+IFERROR(INDEX('Hoja de Trabajo para listado'!$A$155:$Z$1048576,MATCH($A723,'Hoja de Trabajo para listado'!$A$155:$A$1048576,0),MATCH((CUADRO!P$5&amp;$E723),'Hoja de Trabajo para listado'!$A$151:$Z$151,0)),0)+IFERROR(INDEX('Hoja de Trabajo para listado'!$AB$155:$BA$1048576,MATCH($A723,'Hoja de Trabajo para listado'!$AB$155:$AB$1048576,0),MATCH((CUADRO!P$5&amp;$E723),'Hoja de Trabajo para listado'!$AB$151:$BA$151,0)),0)+IFERROR(INDEX('Hoja de Trabajo para listado'!$BC$155:$CB$1048576,MATCH($A723,'Hoja de Trabajo para listado'!$BC$155:$BC$1048576,0),MATCH((CUADRO!P$5&amp;$E723),'Hoja de Trabajo para listado'!$BC$151:$CB$151,0)),0)+IFERROR(INDEX('Hoja de Trabajo para listado'!$DE$153:$DG$274,MATCH($A723,'Hoja de Trabajo para listado'!$DE$153:$DE$1048576,0),MATCH((CUADRO!P$5&amp;$E723),'Hoja de Trabajo para listado'!$DE$151:$DG$151,0)),0)+IFERROR(INDEX('Hoja de Trabajo para listado'!$CD$155:$DC$1048576,MATCH($A723,'Hoja de Trabajo para listado'!$CD$155:$CD$1048576,0),MATCH((CUADRO!P$5&amp;$E723),'Hoja de Trabajo para listado'!$CD$151:$DC$151,0)),0)</f>
        <v>0</v>
      </c>
      <c r="Q723" s="314">
        <f ca="1">+IFERROR(INDEX('Hoja de Trabajo para listado'!$A$155:$Z$1048576,MATCH($A723,'Hoja de Trabajo para listado'!$A$155:$A$1048576,0),MATCH((CUADRO!Q$5&amp;$E723),'Hoja de Trabajo para listado'!$A$151:$Z$151,0)),0)+IFERROR(INDEX('Hoja de Trabajo para listado'!$AB$155:$BA$1048576,MATCH($A723,'Hoja de Trabajo para listado'!$AB$155:$AB$1048576,0),MATCH((CUADRO!Q$5&amp;$E723),'Hoja de Trabajo para listado'!$AB$151:$BA$151,0)),0)+IFERROR(INDEX('Hoja de Trabajo para listado'!$BC$155:$CB$1048576,MATCH($A723,'Hoja de Trabajo para listado'!$BC$155:$BC$1048576,0),MATCH((CUADRO!Q$5&amp;$E723),'Hoja de Trabajo para listado'!$BC$151:$CB$151,0)),0)+IFERROR(INDEX('Hoja de Trabajo para listado'!$DE$153:$DG$274,MATCH($A723,'Hoja de Trabajo para listado'!$DE$153:$DE$1048576,0),MATCH((CUADRO!Q$5&amp;$E723),'Hoja de Trabajo para listado'!$DE$151:$DG$151,0)),0)+IFERROR(INDEX('Hoja de Trabajo para listado'!$CD$155:$DC$1048576,MATCH($A723,'Hoja de Trabajo para listado'!$CD$155:$CD$1048576,0),MATCH((CUADRO!Q$5&amp;$E723),'Hoja de Trabajo para listado'!$CD$151:$DC$151,0)),0)</f>
        <v>0</v>
      </c>
      <c r="R723" s="314">
        <f t="shared" ca="1" si="22"/>
        <v>0</v>
      </c>
      <c r="S723" s="322">
        <f ca="1">+R722+R723</f>
        <v>0</v>
      </c>
      <c r="T723" s="314">
        <f ca="1">+S723</f>
        <v>0</v>
      </c>
      <c r="U723" s="313">
        <f t="shared" si="23"/>
        <v>2</v>
      </c>
      <c r="V723" s="319" t="str">
        <f>+VLOOKUP(A723,bd_lista!$A$3:$E$593,5,FALSE)</f>
        <v>Gobiernos Autonomos Municipales</v>
      </c>
      <c r="W723" s="426"/>
    </row>
    <row r="724" spans="1:23" customFormat="1" ht="15" hidden="1" customHeight="1">
      <c r="A724" s="323">
        <v>1749</v>
      </c>
      <c r="B724" s="427">
        <f>+A724</f>
        <v>1749</v>
      </c>
      <c r="C724" s="318" t="str">
        <f>+VLOOKUP(A724,bd_lista!$A$3:$C$593,3,FALSE)</f>
        <v>Gobierno Autónomo Municipal de San Antonio de Lomerio</v>
      </c>
      <c r="D724" s="429" t="str">
        <f>+C724</f>
        <v>Gobierno Autónomo Municipal de San Antonio de Lomerio</v>
      </c>
      <c r="E724" s="346" t="s">
        <v>1418</v>
      </c>
      <c r="F724" s="314">
        <f ca="1">+IFERROR(INDEX('Hoja de Trabajo para listado'!$A$155:$Z$1048576,MATCH($A724,'Hoja de Trabajo para listado'!$A$155:$A$1048576,0),MATCH((CUADRO!F$5&amp;$E724),'Hoja de Trabajo para listado'!$A$151:$Z$151,0)),0)+IFERROR(INDEX('Hoja de Trabajo para listado'!$AB$155:$BA$1048576,MATCH($A724,'Hoja de Trabajo para listado'!$AB$155:$AB$1048576,0),MATCH((CUADRO!F$5&amp;$E724),'Hoja de Trabajo para listado'!$AB$151:$BA$151,0)),0)+IFERROR(INDEX('Hoja de Trabajo para listado'!$BC$155:$CB$1048576,MATCH($A724,'Hoja de Trabajo para listado'!$BC$155:$BC$1048576,0),MATCH((CUADRO!F$5&amp;$E724),'Hoja de Trabajo para listado'!$BC$151:$CB$151,0)),0)+IFERROR(INDEX('Hoja de Trabajo para listado'!$DE$153:$DG$274,MATCH($A724,'Hoja de Trabajo para listado'!$DE$153:$DE$1048576,0),MATCH((CUADRO!F$5&amp;$E724),'Hoja de Trabajo para listado'!$DE$151:$DG$151,0)),0)+IFERROR(INDEX('Hoja de Trabajo para listado'!$CD$155:$DC$1048576,MATCH($A724,'Hoja de Trabajo para listado'!$CD$155:$CD$1048576,0),MATCH((CUADRO!F$5&amp;$E724),'Hoja de Trabajo para listado'!$CD$151:$DC$151,0)),0)</f>
        <v>0</v>
      </c>
      <c r="G724" s="314">
        <f ca="1">+IFERROR(INDEX('Hoja de Trabajo para listado'!$A$155:$Z$1048576,MATCH($A724,'Hoja de Trabajo para listado'!$A$155:$A$1048576,0),MATCH((CUADRO!G$5&amp;$E724),'Hoja de Trabajo para listado'!$A$151:$Z$151,0)),0)+IFERROR(INDEX('Hoja de Trabajo para listado'!$AB$155:$BA$1048576,MATCH($A724,'Hoja de Trabajo para listado'!$AB$155:$AB$1048576,0),MATCH((CUADRO!G$5&amp;$E724),'Hoja de Trabajo para listado'!$AB$151:$BA$151,0)),0)+IFERROR(INDEX('Hoja de Trabajo para listado'!$BC$155:$CB$1048576,MATCH($A724,'Hoja de Trabajo para listado'!$BC$155:$BC$1048576,0),MATCH((CUADRO!G$5&amp;$E724),'Hoja de Trabajo para listado'!$BC$151:$CB$151,0)),0)+IFERROR(INDEX('Hoja de Trabajo para listado'!$DE$153:$DG$274,MATCH($A724,'Hoja de Trabajo para listado'!$DE$153:$DE$1048576,0),MATCH((CUADRO!G$5&amp;$E724),'Hoja de Trabajo para listado'!$DE$151:$DG$151,0)),0)+IFERROR(INDEX('Hoja de Trabajo para listado'!$CD$155:$DC$1048576,MATCH($A724,'Hoja de Trabajo para listado'!$CD$155:$CD$1048576,0),MATCH((CUADRO!G$5&amp;$E724),'Hoja de Trabajo para listado'!$CD$151:$DC$151,0)),0)</f>
        <v>0</v>
      </c>
      <c r="H724" s="314">
        <f ca="1">+IFERROR(INDEX('Hoja de Trabajo para listado'!$A$155:$Z$1048576,MATCH($A724,'Hoja de Trabajo para listado'!$A$155:$A$1048576,0),MATCH((CUADRO!H$5&amp;$E724),'Hoja de Trabajo para listado'!$A$151:$Z$151,0)),0)+IFERROR(INDEX('Hoja de Trabajo para listado'!$AB$155:$BA$1048576,MATCH($A724,'Hoja de Trabajo para listado'!$AB$155:$AB$1048576,0),MATCH((CUADRO!H$5&amp;$E724),'Hoja de Trabajo para listado'!$AB$151:$BA$151,0)),0)+IFERROR(INDEX('Hoja de Trabajo para listado'!$BC$155:$CB$1048576,MATCH($A724,'Hoja de Trabajo para listado'!$BC$155:$BC$1048576,0),MATCH((CUADRO!H$5&amp;$E724),'Hoja de Trabajo para listado'!$BC$151:$CB$151,0)),0)+IFERROR(INDEX('Hoja de Trabajo para listado'!$DE$153:$DG$274,MATCH($A724,'Hoja de Trabajo para listado'!$DE$153:$DE$1048576,0),MATCH((CUADRO!H$5&amp;$E724),'Hoja de Trabajo para listado'!$DE$151:$DG$151,0)),0)+IFERROR(INDEX('Hoja de Trabajo para listado'!$CD$155:$DC$1048576,MATCH($A724,'Hoja de Trabajo para listado'!$CD$155:$CD$1048576,0),MATCH((CUADRO!H$5&amp;$E724),'Hoja de Trabajo para listado'!$CD$151:$DC$151,0)),0)</f>
        <v>0</v>
      </c>
      <c r="I724" s="314">
        <f ca="1">+IFERROR(INDEX('Hoja de Trabajo para listado'!$A$155:$Z$1048576,MATCH($A724,'Hoja de Trabajo para listado'!$A$155:$A$1048576,0),MATCH((CUADRO!I$5&amp;$E724),'Hoja de Trabajo para listado'!$A$151:$Z$151,0)),0)+IFERROR(INDEX('Hoja de Trabajo para listado'!$AB$155:$BA$1048576,MATCH($A724,'Hoja de Trabajo para listado'!$AB$155:$AB$1048576,0),MATCH((CUADRO!I$5&amp;$E724),'Hoja de Trabajo para listado'!$AB$151:$BA$151,0)),0)+IFERROR(INDEX('Hoja de Trabajo para listado'!$BC$155:$CB$1048576,MATCH($A724,'Hoja de Trabajo para listado'!$BC$155:$BC$1048576,0),MATCH((CUADRO!I$5&amp;$E724),'Hoja de Trabajo para listado'!$BC$151:$CB$151,0)),0)+IFERROR(INDEX('Hoja de Trabajo para listado'!$DE$153:$DG$274,MATCH($A724,'Hoja de Trabajo para listado'!$DE$153:$DE$1048576,0),MATCH((CUADRO!I$5&amp;$E724),'Hoja de Trabajo para listado'!$DE$151:$DG$151,0)),0)+IFERROR(INDEX('Hoja de Trabajo para listado'!$CD$155:$DC$1048576,MATCH($A724,'Hoja de Trabajo para listado'!$CD$155:$CD$1048576,0),MATCH((CUADRO!I$5&amp;$E724),'Hoja de Trabajo para listado'!$CD$151:$DC$151,0)),0)</f>
        <v>0</v>
      </c>
      <c r="J724" s="314">
        <f ca="1">+IFERROR(INDEX('Hoja de Trabajo para listado'!$A$155:$Z$1048576,MATCH($A724,'Hoja de Trabajo para listado'!$A$155:$A$1048576,0),MATCH((CUADRO!J$5&amp;$E724),'Hoja de Trabajo para listado'!$A$151:$Z$151,0)),0)+IFERROR(INDEX('Hoja de Trabajo para listado'!$AB$155:$BA$1048576,MATCH($A724,'Hoja de Trabajo para listado'!$AB$155:$AB$1048576,0),MATCH((CUADRO!J$5&amp;$E724),'Hoja de Trabajo para listado'!$AB$151:$BA$151,0)),0)+IFERROR(INDEX('Hoja de Trabajo para listado'!$BC$155:$CB$1048576,MATCH($A724,'Hoja de Trabajo para listado'!$BC$155:$BC$1048576,0),MATCH((CUADRO!J$5&amp;$E724),'Hoja de Trabajo para listado'!$BC$151:$CB$151,0)),0)+IFERROR(INDEX('Hoja de Trabajo para listado'!$DE$153:$DG$274,MATCH($A724,'Hoja de Trabajo para listado'!$DE$153:$DE$1048576,0),MATCH((CUADRO!J$5&amp;$E724),'Hoja de Trabajo para listado'!$DE$151:$DG$151,0)),0)+IFERROR(INDEX('Hoja de Trabajo para listado'!$CD$155:$DC$1048576,MATCH($A724,'Hoja de Trabajo para listado'!$CD$155:$CD$1048576,0),MATCH((CUADRO!J$5&amp;$E724),'Hoja de Trabajo para listado'!$CD$151:$DC$151,0)),0)</f>
        <v>0</v>
      </c>
      <c r="K724" s="314">
        <f ca="1">+IFERROR(INDEX('Hoja de Trabajo para listado'!$A$155:$Z$1048576,MATCH($A724,'Hoja de Trabajo para listado'!$A$155:$A$1048576,0),MATCH((CUADRO!K$5&amp;$E724),'Hoja de Trabajo para listado'!$A$151:$Z$151,0)),0)+IFERROR(INDEX('Hoja de Trabajo para listado'!$AB$155:$BA$1048576,MATCH($A724,'Hoja de Trabajo para listado'!$AB$155:$AB$1048576,0),MATCH((CUADRO!K$5&amp;$E724),'Hoja de Trabajo para listado'!$AB$151:$BA$151,0)),0)+IFERROR(INDEX('Hoja de Trabajo para listado'!$BC$155:$CB$1048576,MATCH($A724,'Hoja de Trabajo para listado'!$BC$155:$BC$1048576,0),MATCH((CUADRO!K$5&amp;$E724),'Hoja de Trabajo para listado'!$BC$151:$CB$151,0)),0)+IFERROR(INDEX('Hoja de Trabajo para listado'!$DE$153:$DG$274,MATCH($A724,'Hoja de Trabajo para listado'!$DE$153:$DE$1048576,0),MATCH((CUADRO!K$5&amp;$E724),'Hoja de Trabajo para listado'!$DE$151:$DG$151,0)),0)+IFERROR(INDEX('Hoja de Trabajo para listado'!$CD$155:$DC$1048576,MATCH($A724,'Hoja de Trabajo para listado'!$CD$155:$CD$1048576,0),MATCH((CUADRO!K$5&amp;$E724),'Hoja de Trabajo para listado'!$CD$151:$DC$151,0)),0)</f>
        <v>0</v>
      </c>
      <c r="L724" s="314">
        <f ca="1">+IFERROR(INDEX('Hoja de Trabajo para listado'!$A$155:$Z$1048576,MATCH($A724,'Hoja de Trabajo para listado'!$A$155:$A$1048576,0),MATCH((CUADRO!L$5&amp;$E724),'Hoja de Trabajo para listado'!$A$151:$Z$151,0)),0)+IFERROR(INDEX('Hoja de Trabajo para listado'!$AB$155:$BA$1048576,MATCH($A724,'Hoja de Trabajo para listado'!$AB$155:$AB$1048576,0),MATCH((CUADRO!L$5&amp;$E724),'Hoja de Trabajo para listado'!$AB$151:$BA$151,0)),0)+IFERROR(INDEX('Hoja de Trabajo para listado'!$BC$155:$CB$1048576,MATCH($A724,'Hoja de Trabajo para listado'!$BC$155:$BC$1048576,0),MATCH((CUADRO!L$5&amp;$E724),'Hoja de Trabajo para listado'!$BC$151:$CB$151,0)),0)+IFERROR(INDEX('Hoja de Trabajo para listado'!$DE$153:$DG$274,MATCH($A724,'Hoja de Trabajo para listado'!$DE$153:$DE$1048576,0),MATCH((CUADRO!L$5&amp;$E724),'Hoja de Trabajo para listado'!$DE$151:$DG$151,0)),0)+IFERROR(INDEX('Hoja de Trabajo para listado'!$CD$155:$DC$1048576,MATCH($A724,'Hoja de Trabajo para listado'!$CD$155:$CD$1048576,0),MATCH((CUADRO!L$5&amp;$E724),'Hoja de Trabajo para listado'!$CD$151:$DC$151,0)),0)</f>
        <v>0</v>
      </c>
      <c r="M724" s="314">
        <f ca="1">+IFERROR(INDEX('Hoja de Trabajo para listado'!$A$155:$Z$1048576,MATCH($A724,'Hoja de Trabajo para listado'!$A$155:$A$1048576,0),MATCH((CUADRO!M$5&amp;$E724),'Hoja de Trabajo para listado'!$A$151:$Z$151,0)),0)+IFERROR(INDEX('Hoja de Trabajo para listado'!$AB$155:$BA$1048576,MATCH($A724,'Hoja de Trabajo para listado'!$AB$155:$AB$1048576,0),MATCH((CUADRO!M$5&amp;$E724),'Hoja de Trabajo para listado'!$AB$151:$BA$151,0)),0)+IFERROR(INDEX('Hoja de Trabajo para listado'!$BC$155:$CB$1048576,MATCH($A724,'Hoja de Trabajo para listado'!$BC$155:$BC$1048576,0),MATCH((CUADRO!M$5&amp;$E724),'Hoja de Trabajo para listado'!$BC$151:$CB$151,0)),0)+IFERROR(INDEX('Hoja de Trabajo para listado'!$DE$153:$DG$274,MATCH($A724,'Hoja de Trabajo para listado'!$DE$153:$DE$1048576,0),MATCH((CUADRO!M$5&amp;$E724),'Hoja de Trabajo para listado'!$DE$151:$DG$151,0)),0)+IFERROR(INDEX('Hoja de Trabajo para listado'!$CD$155:$DC$1048576,MATCH($A724,'Hoja de Trabajo para listado'!$CD$155:$CD$1048576,0),MATCH((CUADRO!M$5&amp;$E724),'Hoja de Trabajo para listado'!$CD$151:$DC$151,0)),0)</f>
        <v>0</v>
      </c>
      <c r="N724" s="314">
        <f ca="1">+IFERROR(INDEX('Hoja de Trabajo para listado'!$A$155:$Z$1048576,MATCH($A724,'Hoja de Trabajo para listado'!$A$155:$A$1048576,0),MATCH((CUADRO!N$5&amp;$E724),'Hoja de Trabajo para listado'!$A$151:$Z$151,0)),0)+IFERROR(INDEX('Hoja de Trabajo para listado'!$AB$155:$BA$1048576,MATCH($A724,'Hoja de Trabajo para listado'!$AB$155:$AB$1048576,0),MATCH((CUADRO!N$5&amp;$E724),'Hoja de Trabajo para listado'!$AB$151:$BA$151,0)),0)+IFERROR(INDEX('Hoja de Trabajo para listado'!$BC$155:$CB$1048576,MATCH($A724,'Hoja de Trabajo para listado'!$BC$155:$BC$1048576,0),MATCH((CUADRO!N$5&amp;$E724),'Hoja de Trabajo para listado'!$BC$151:$CB$151,0)),0)+IFERROR(INDEX('Hoja de Trabajo para listado'!$DE$153:$DG$274,MATCH($A724,'Hoja de Trabajo para listado'!$DE$153:$DE$1048576,0),MATCH((CUADRO!N$5&amp;$E724),'Hoja de Trabajo para listado'!$DE$151:$DG$151,0)),0)+IFERROR(INDEX('Hoja de Trabajo para listado'!$CD$155:$DC$1048576,MATCH($A724,'Hoja de Trabajo para listado'!$CD$155:$CD$1048576,0),MATCH((CUADRO!N$5&amp;$E724),'Hoja de Trabajo para listado'!$CD$151:$DC$151,0)),0)</f>
        <v>0</v>
      </c>
      <c r="O724" s="314">
        <f ca="1">+IFERROR(INDEX('Hoja de Trabajo para listado'!$A$155:$Z$1048576,MATCH($A724,'Hoja de Trabajo para listado'!$A$155:$A$1048576,0),MATCH((CUADRO!O$5&amp;$E724),'Hoja de Trabajo para listado'!$A$151:$Z$151,0)),0)+IFERROR(INDEX('Hoja de Trabajo para listado'!$AB$155:$BA$1048576,MATCH($A724,'Hoja de Trabajo para listado'!$AB$155:$AB$1048576,0),MATCH((CUADRO!O$5&amp;$E724),'Hoja de Trabajo para listado'!$AB$151:$BA$151,0)),0)+IFERROR(INDEX('Hoja de Trabajo para listado'!$BC$155:$CB$1048576,MATCH($A724,'Hoja de Trabajo para listado'!$BC$155:$BC$1048576,0),MATCH((CUADRO!O$5&amp;$E724),'Hoja de Trabajo para listado'!$BC$151:$CB$151,0)),0)+IFERROR(INDEX('Hoja de Trabajo para listado'!$DE$153:$DG$274,MATCH($A724,'Hoja de Trabajo para listado'!$DE$153:$DE$1048576,0),MATCH((CUADRO!O$5&amp;$E724),'Hoja de Trabajo para listado'!$DE$151:$DG$151,0)),0)+IFERROR(INDEX('Hoja de Trabajo para listado'!$CD$155:$DC$1048576,MATCH($A724,'Hoja de Trabajo para listado'!$CD$155:$CD$1048576,0),MATCH((CUADRO!O$5&amp;$E724),'Hoja de Trabajo para listado'!$CD$151:$DC$151,0)),0)</f>
        <v>0</v>
      </c>
      <c r="P724" s="314">
        <f ca="1">+IFERROR(INDEX('Hoja de Trabajo para listado'!$A$155:$Z$1048576,MATCH($A724,'Hoja de Trabajo para listado'!$A$155:$A$1048576,0),MATCH((CUADRO!P$5&amp;$E724),'Hoja de Trabajo para listado'!$A$151:$Z$151,0)),0)+IFERROR(INDEX('Hoja de Trabajo para listado'!$AB$155:$BA$1048576,MATCH($A724,'Hoja de Trabajo para listado'!$AB$155:$AB$1048576,0),MATCH((CUADRO!P$5&amp;$E724),'Hoja de Trabajo para listado'!$AB$151:$BA$151,0)),0)+IFERROR(INDEX('Hoja de Trabajo para listado'!$BC$155:$CB$1048576,MATCH($A724,'Hoja de Trabajo para listado'!$BC$155:$BC$1048576,0),MATCH((CUADRO!P$5&amp;$E724),'Hoja de Trabajo para listado'!$BC$151:$CB$151,0)),0)+IFERROR(INDEX('Hoja de Trabajo para listado'!$DE$153:$DG$274,MATCH($A724,'Hoja de Trabajo para listado'!$DE$153:$DE$1048576,0),MATCH((CUADRO!P$5&amp;$E724),'Hoja de Trabajo para listado'!$DE$151:$DG$151,0)),0)+IFERROR(INDEX('Hoja de Trabajo para listado'!$CD$155:$DC$1048576,MATCH($A724,'Hoja de Trabajo para listado'!$CD$155:$CD$1048576,0),MATCH((CUADRO!P$5&amp;$E724),'Hoja de Trabajo para listado'!$CD$151:$DC$151,0)),0)</f>
        <v>0</v>
      </c>
      <c r="Q724" s="314">
        <f ca="1">+IFERROR(INDEX('Hoja de Trabajo para listado'!$A$155:$Z$1048576,MATCH($A724,'Hoja de Trabajo para listado'!$A$155:$A$1048576,0),MATCH((CUADRO!Q$5&amp;$E724),'Hoja de Trabajo para listado'!$A$151:$Z$151,0)),0)+IFERROR(INDEX('Hoja de Trabajo para listado'!$AB$155:$BA$1048576,MATCH($A724,'Hoja de Trabajo para listado'!$AB$155:$AB$1048576,0),MATCH((CUADRO!Q$5&amp;$E724),'Hoja de Trabajo para listado'!$AB$151:$BA$151,0)),0)+IFERROR(INDEX('Hoja de Trabajo para listado'!$BC$155:$CB$1048576,MATCH($A724,'Hoja de Trabajo para listado'!$BC$155:$BC$1048576,0),MATCH((CUADRO!Q$5&amp;$E724),'Hoja de Trabajo para listado'!$BC$151:$CB$151,0)),0)+IFERROR(INDEX('Hoja de Trabajo para listado'!$DE$153:$DG$274,MATCH($A724,'Hoja de Trabajo para listado'!$DE$153:$DE$1048576,0),MATCH((CUADRO!Q$5&amp;$E724),'Hoja de Trabajo para listado'!$DE$151:$DG$151,0)),0)+IFERROR(INDEX('Hoja de Trabajo para listado'!$CD$155:$DC$1048576,MATCH($A724,'Hoja de Trabajo para listado'!$CD$155:$CD$1048576,0),MATCH((CUADRO!Q$5&amp;$E724),'Hoja de Trabajo para listado'!$CD$151:$DC$151,0)),0)</f>
        <v>0</v>
      </c>
      <c r="R724" s="314">
        <f t="shared" ca="1" si="22"/>
        <v>0</v>
      </c>
      <c r="S724" s="322"/>
      <c r="T724" s="314">
        <f ca="1">+T725</f>
        <v>0</v>
      </c>
      <c r="U724" s="313">
        <f t="shared" si="23"/>
        <v>1</v>
      </c>
      <c r="V724" s="319" t="str">
        <f>+VLOOKUP(A724,bd_lista!$A$3:$E$593,5,FALSE)</f>
        <v>Gobiernos Autonomos Municipales</v>
      </c>
      <c r="W724" s="425" t="str">
        <f>+V724</f>
        <v>Gobiernos Autonomos Municipales</v>
      </c>
    </row>
    <row r="725" spans="1:23" customFormat="1" ht="15" hidden="1" customHeight="1">
      <c r="A725" s="323">
        <v>1749</v>
      </c>
      <c r="B725" s="428"/>
      <c r="C725" s="318" t="str">
        <f>+VLOOKUP(A725,bd_lista!$A$3:$C$593,3,FALSE)</f>
        <v>Gobierno Autónomo Municipal de San Antonio de Lomerio</v>
      </c>
      <c r="D725" s="430"/>
      <c r="E725" s="347" t="s">
        <v>1419</v>
      </c>
      <c r="F725" s="314">
        <f ca="1">+IFERROR(INDEX('Hoja de Trabajo para listado'!$A$155:$Z$1048576,MATCH($A725,'Hoja de Trabajo para listado'!$A$155:$A$1048576,0),MATCH((CUADRO!F$5&amp;$E725),'Hoja de Trabajo para listado'!$A$151:$Z$151,0)),0)+IFERROR(INDEX('Hoja de Trabajo para listado'!$AB$155:$BA$1048576,MATCH($A725,'Hoja de Trabajo para listado'!$AB$155:$AB$1048576,0),MATCH((CUADRO!F$5&amp;$E725),'Hoja de Trabajo para listado'!$AB$151:$BA$151,0)),0)+IFERROR(INDEX('Hoja de Trabajo para listado'!$BC$155:$CB$1048576,MATCH($A725,'Hoja de Trabajo para listado'!$BC$155:$BC$1048576,0),MATCH((CUADRO!F$5&amp;$E725),'Hoja de Trabajo para listado'!$BC$151:$CB$151,0)),0)+IFERROR(INDEX('Hoja de Trabajo para listado'!$DE$153:$DG$274,MATCH($A725,'Hoja de Trabajo para listado'!$DE$153:$DE$1048576,0),MATCH((CUADRO!F$5&amp;$E725),'Hoja de Trabajo para listado'!$DE$151:$DG$151,0)),0)+IFERROR(INDEX('Hoja de Trabajo para listado'!$CD$155:$DC$1048576,MATCH($A725,'Hoja de Trabajo para listado'!$CD$155:$CD$1048576,0),MATCH((CUADRO!F$5&amp;$E725),'Hoja de Trabajo para listado'!$CD$151:$DC$151,0)),0)</f>
        <v>0</v>
      </c>
      <c r="G725" s="314">
        <f ca="1">+IFERROR(INDEX('Hoja de Trabajo para listado'!$A$155:$Z$1048576,MATCH($A725,'Hoja de Trabajo para listado'!$A$155:$A$1048576,0),MATCH((CUADRO!G$5&amp;$E725),'Hoja de Trabajo para listado'!$A$151:$Z$151,0)),0)+IFERROR(INDEX('Hoja de Trabajo para listado'!$AB$155:$BA$1048576,MATCH($A725,'Hoja de Trabajo para listado'!$AB$155:$AB$1048576,0),MATCH((CUADRO!G$5&amp;$E725),'Hoja de Trabajo para listado'!$AB$151:$BA$151,0)),0)+IFERROR(INDEX('Hoja de Trabajo para listado'!$BC$155:$CB$1048576,MATCH($A725,'Hoja de Trabajo para listado'!$BC$155:$BC$1048576,0),MATCH((CUADRO!G$5&amp;$E725),'Hoja de Trabajo para listado'!$BC$151:$CB$151,0)),0)+IFERROR(INDEX('Hoja de Trabajo para listado'!$DE$153:$DG$274,MATCH($A725,'Hoja de Trabajo para listado'!$DE$153:$DE$1048576,0),MATCH((CUADRO!G$5&amp;$E725),'Hoja de Trabajo para listado'!$DE$151:$DG$151,0)),0)+IFERROR(INDEX('Hoja de Trabajo para listado'!$CD$155:$DC$1048576,MATCH($A725,'Hoja de Trabajo para listado'!$CD$155:$CD$1048576,0),MATCH((CUADRO!G$5&amp;$E725),'Hoja de Trabajo para listado'!$CD$151:$DC$151,0)),0)</f>
        <v>0</v>
      </c>
      <c r="H725" s="314">
        <f ca="1">+IFERROR(INDEX('Hoja de Trabajo para listado'!$A$155:$Z$1048576,MATCH($A725,'Hoja de Trabajo para listado'!$A$155:$A$1048576,0),MATCH((CUADRO!H$5&amp;$E725),'Hoja de Trabajo para listado'!$A$151:$Z$151,0)),0)+IFERROR(INDEX('Hoja de Trabajo para listado'!$AB$155:$BA$1048576,MATCH($A725,'Hoja de Trabajo para listado'!$AB$155:$AB$1048576,0),MATCH((CUADRO!H$5&amp;$E725),'Hoja de Trabajo para listado'!$AB$151:$BA$151,0)),0)+IFERROR(INDEX('Hoja de Trabajo para listado'!$BC$155:$CB$1048576,MATCH($A725,'Hoja de Trabajo para listado'!$BC$155:$BC$1048576,0),MATCH((CUADRO!H$5&amp;$E725),'Hoja de Trabajo para listado'!$BC$151:$CB$151,0)),0)+IFERROR(INDEX('Hoja de Trabajo para listado'!$DE$153:$DG$274,MATCH($A725,'Hoja de Trabajo para listado'!$DE$153:$DE$1048576,0),MATCH((CUADRO!H$5&amp;$E725),'Hoja de Trabajo para listado'!$DE$151:$DG$151,0)),0)+IFERROR(INDEX('Hoja de Trabajo para listado'!$CD$155:$DC$1048576,MATCH($A725,'Hoja de Trabajo para listado'!$CD$155:$CD$1048576,0),MATCH((CUADRO!H$5&amp;$E725),'Hoja de Trabajo para listado'!$CD$151:$DC$151,0)),0)</f>
        <v>0</v>
      </c>
      <c r="I725" s="314">
        <f ca="1">+IFERROR(INDEX('Hoja de Trabajo para listado'!$A$155:$Z$1048576,MATCH($A725,'Hoja de Trabajo para listado'!$A$155:$A$1048576,0),MATCH((CUADRO!I$5&amp;$E725),'Hoja de Trabajo para listado'!$A$151:$Z$151,0)),0)+IFERROR(INDEX('Hoja de Trabajo para listado'!$AB$155:$BA$1048576,MATCH($A725,'Hoja de Trabajo para listado'!$AB$155:$AB$1048576,0),MATCH((CUADRO!I$5&amp;$E725),'Hoja de Trabajo para listado'!$AB$151:$BA$151,0)),0)+IFERROR(INDEX('Hoja de Trabajo para listado'!$BC$155:$CB$1048576,MATCH($A725,'Hoja de Trabajo para listado'!$BC$155:$BC$1048576,0),MATCH((CUADRO!I$5&amp;$E725),'Hoja de Trabajo para listado'!$BC$151:$CB$151,0)),0)+IFERROR(INDEX('Hoja de Trabajo para listado'!$DE$153:$DG$274,MATCH($A725,'Hoja de Trabajo para listado'!$DE$153:$DE$1048576,0),MATCH((CUADRO!I$5&amp;$E725),'Hoja de Trabajo para listado'!$DE$151:$DG$151,0)),0)+IFERROR(INDEX('Hoja de Trabajo para listado'!$CD$155:$DC$1048576,MATCH($A725,'Hoja de Trabajo para listado'!$CD$155:$CD$1048576,0),MATCH((CUADRO!I$5&amp;$E725),'Hoja de Trabajo para listado'!$CD$151:$DC$151,0)),0)</f>
        <v>0</v>
      </c>
      <c r="J725" s="314">
        <f ca="1">+IFERROR(INDEX('Hoja de Trabajo para listado'!$A$155:$Z$1048576,MATCH($A725,'Hoja de Trabajo para listado'!$A$155:$A$1048576,0),MATCH((CUADRO!J$5&amp;$E725),'Hoja de Trabajo para listado'!$A$151:$Z$151,0)),0)+IFERROR(INDEX('Hoja de Trabajo para listado'!$AB$155:$BA$1048576,MATCH($A725,'Hoja de Trabajo para listado'!$AB$155:$AB$1048576,0),MATCH((CUADRO!J$5&amp;$E725),'Hoja de Trabajo para listado'!$AB$151:$BA$151,0)),0)+IFERROR(INDEX('Hoja de Trabajo para listado'!$BC$155:$CB$1048576,MATCH($A725,'Hoja de Trabajo para listado'!$BC$155:$BC$1048576,0),MATCH((CUADRO!J$5&amp;$E725),'Hoja de Trabajo para listado'!$BC$151:$CB$151,0)),0)+IFERROR(INDEX('Hoja de Trabajo para listado'!$DE$153:$DG$274,MATCH($A725,'Hoja de Trabajo para listado'!$DE$153:$DE$1048576,0),MATCH((CUADRO!J$5&amp;$E725),'Hoja de Trabajo para listado'!$DE$151:$DG$151,0)),0)+IFERROR(INDEX('Hoja de Trabajo para listado'!$CD$155:$DC$1048576,MATCH($A725,'Hoja de Trabajo para listado'!$CD$155:$CD$1048576,0),MATCH((CUADRO!J$5&amp;$E725),'Hoja de Trabajo para listado'!$CD$151:$DC$151,0)),0)</f>
        <v>0</v>
      </c>
      <c r="K725" s="314">
        <f ca="1">+IFERROR(INDEX('Hoja de Trabajo para listado'!$A$155:$Z$1048576,MATCH($A725,'Hoja de Trabajo para listado'!$A$155:$A$1048576,0),MATCH((CUADRO!K$5&amp;$E725),'Hoja de Trabajo para listado'!$A$151:$Z$151,0)),0)+IFERROR(INDEX('Hoja de Trabajo para listado'!$AB$155:$BA$1048576,MATCH($A725,'Hoja de Trabajo para listado'!$AB$155:$AB$1048576,0),MATCH((CUADRO!K$5&amp;$E725),'Hoja de Trabajo para listado'!$AB$151:$BA$151,0)),0)+IFERROR(INDEX('Hoja de Trabajo para listado'!$BC$155:$CB$1048576,MATCH($A725,'Hoja de Trabajo para listado'!$BC$155:$BC$1048576,0),MATCH((CUADRO!K$5&amp;$E725),'Hoja de Trabajo para listado'!$BC$151:$CB$151,0)),0)+IFERROR(INDEX('Hoja de Trabajo para listado'!$DE$153:$DG$274,MATCH($A725,'Hoja de Trabajo para listado'!$DE$153:$DE$1048576,0),MATCH((CUADRO!K$5&amp;$E725),'Hoja de Trabajo para listado'!$DE$151:$DG$151,0)),0)+IFERROR(INDEX('Hoja de Trabajo para listado'!$CD$155:$DC$1048576,MATCH($A725,'Hoja de Trabajo para listado'!$CD$155:$CD$1048576,0),MATCH((CUADRO!K$5&amp;$E725),'Hoja de Trabajo para listado'!$CD$151:$DC$151,0)),0)</f>
        <v>0</v>
      </c>
      <c r="L725" s="314">
        <f ca="1">+IFERROR(INDEX('Hoja de Trabajo para listado'!$A$155:$Z$1048576,MATCH($A725,'Hoja de Trabajo para listado'!$A$155:$A$1048576,0),MATCH((CUADRO!L$5&amp;$E725),'Hoja de Trabajo para listado'!$A$151:$Z$151,0)),0)+IFERROR(INDEX('Hoja de Trabajo para listado'!$AB$155:$BA$1048576,MATCH($A725,'Hoja de Trabajo para listado'!$AB$155:$AB$1048576,0),MATCH((CUADRO!L$5&amp;$E725),'Hoja de Trabajo para listado'!$AB$151:$BA$151,0)),0)+IFERROR(INDEX('Hoja de Trabajo para listado'!$BC$155:$CB$1048576,MATCH($A725,'Hoja de Trabajo para listado'!$BC$155:$BC$1048576,0),MATCH((CUADRO!L$5&amp;$E725),'Hoja de Trabajo para listado'!$BC$151:$CB$151,0)),0)+IFERROR(INDEX('Hoja de Trabajo para listado'!$DE$153:$DG$274,MATCH($A725,'Hoja de Trabajo para listado'!$DE$153:$DE$1048576,0),MATCH((CUADRO!L$5&amp;$E725),'Hoja de Trabajo para listado'!$DE$151:$DG$151,0)),0)+IFERROR(INDEX('Hoja de Trabajo para listado'!$CD$155:$DC$1048576,MATCH($A725,'Hoja de Trabajo para listado'!$CD$155:$CD$1048576,0),MATCH((CUADRO!L$5&amp;$E725),'Hoja de Trabajo para listado'!$CD$151:$DC$151,0)),0)</f>
        <v>0</v>
      </c>
      <c r="M725" s="314">
        <f ca="1">+IFERROR(INDEX('Hoja de Trabajo para listado'!$A$155:$Z$1048576,MATCH($A725,'Hoja de Trabajo para listado'!$A$155:$A$1048576,0),MATCH((CUADRO!M$5&amp;$E725),'Hoja de Trabajo para listado'!$A$151:$Z$151,0)),0)+IFERROR(INDEX('Hoja de Trabajo para listado'!$AB$155:$BA$1048576,MATCH($A725,'Hoja de Trabajo para listado'!$AB$155:$AB$1048576,0),MATCH((CUADRO!M$5&amp;$E725),'Hoja de Trabajo para listado'!$AB$151:$BA$151,0)),0)+IFERROR(INDEX('Hoja de Trabajo para listado'!$BC$155:$CB$1048576,MATCH($A725,'Hoja de Trabajo para listado'!$BC$155:$BC$1048576,0),MATCH((CUADRO!M$5&amp;$E725),'Hoja de Trabajo para listado'!$BC$151:$CB$151,0)),0)+IFERROR(INDEX('Hoja de Trabajo para listado'!$DE$153:$DG$274,MATCH($A725,'Hoja de Trabajo para listado'!$DE$153:$DE$1048576,0),MATCH((CUADRO!M$5&amp;$E725),'Hoja de Trabajo para listado'!$DE$151:$DG$151,0)),0)+IFERROR(INDEX('Hoja de Trabajo para listado'!$CD$155:$DC$1048576,MATCH($A725,'Hoja de Trabajo para listado'!$CD$155:$CD$1048576,0),MATCH((CUADRO!M$5&amp;$E725),'Hoja de Trabajo para listado'!$CD$151:$DC$151,0)),0)</f>
        <v>0</v>
      </c>
      <c r="N725" s="314">
        <f ca="1">+IFERROR(INDEX('Hoja de Trabajo para listado'!$A$155:$Z$1048576,MATCH($A725,'Hoja de Trabajo para listado'!$A$155:$A$1048576,0),MATCH((CUADRO!N$5&amp;$E725),'Hoja de Trabajo para listado'!$A$151:$Z$151,0)),0)+IFERROR(INDEX('Hoja de Trabajo para listado'!$AB$155:$BA$1048576,MATCH($A725,'Hoja de Trabajo para listado'!$AB$155:$AB$1048576,0),MATCH((CUADRO!N$5&amp;$E725),'Hoja de Trabajo para listado'!$AB$151:$BA$151,0)),0)+IFERROR(INDEX('Hoja de Trabajo para listado'!$BC$155:$CB$1048576,MATCH($A725,'Hoja de Trabajo para listado'!$BC$155:$BC$1048576,0),MATCH((CUADRO!N$5&amp;$E725),'Hoja de Trabajo para listado'!$BC$151:$CB$151,0)),0)+IFERROR(INDEX('Hoja de Trabajo para listado'!$DE$153:$DG$274,MATCH($A725,'Hoja de Trabajo para listado'!$DE$153:$DE$1048576,0),MATCH((CUADRO!N$5&amp;$E725),'Hoja de Trabajo para listado'!$DE$151:$DG$151,0)),0)+IFERROR(INDEX('Hoja de Trabajo para listado'!$CD$155:$DC$1048576,MATCH($A725,'Hoja de Trabajo para listado'!$CD$155:$CD$1048576,0),MATCH((CUADRO!N$5&amp;$E725),'Hoja de Trabajo para listado'!$CD$151:$DC$151,0)),0)</f>
        <v>0</v>
      </c>
      <c r="O725" s="314">
        <f ca="1">+IFERROR(INDEX('Hoja de Trabajo para listado'!$A$155:$Z$1048576,MATCH($A725,'Hoja de Trabajo para listado'!$A$155:$A$1048576,0),MATCH((CUADRO!O$5&amp;$E725),'Hoja de Trabajo para listado'!$A$151:$Z$151,0)),0)+IFERROR(INDEX('Hoja de Trabajo para listado'!$AB$155:$BA$1048576,MATCH($A725,'Hoja de Trabajo para listado'!$AB$155:$AB$1048576,0),MATCH((CUADRO!O$5&amp;$E725),'Hoja de Trabajo para listado'!$AB$151:$BA$151,0)),0)+IFERROR(INDEX('Hoja de Trabajo para listado'!$BC$155:$CB$1048576,MATCH($A725,'Hoja de Trabajo para listado'!$BC$155:$BC$1048576,0),MATCH((CUADRO!O$5&amp;$E725),'Hoja de Trabajo para listado'!$BC$151:$CB$151,0)),0)+IFERROR(INDEX('Hoja de Trabajo para listado'!$DE$153:$DG$274,MATCH($A725,'Hoja de Trabajo para listado'!$DE$153:$DE$1048576,0),MATCH((CUADRO!O$5&amp;$E725),'Hoja de Trabajo para listado'!$DE$151:$DG$151,0)),0)+IFERROR(INDEX('Hoja de Trabajo para listado'!$CD$155:$DC$1048576,MATCH($A725,'Hoja de Trabajo para listado'!$CD$155:$CD$1048576,0),MATCH((CUADRO!O$5&amp;$E725),'Hoja de Trabajo para listado'!$CD$151:$DC$151,0)),0)</f>
        <v>0</v>
      </c>
      <c r="P725" s="314">
        <f ca="1">+IFERROR(INDEX('Hoja de Trabajo para listado'!$A$155:$Z$1048576,MATCH($A725,'Hoja de Trabajo para listado'!$A$155:$A$1048576,0),MATCH((CUADRO!P$5&amp;$E725),'Hoja de Trabajo para listado'!$A$151:$Z$151,0)),0)+IFERROR(INDEX('Hoja de Trabajo para listado'!$AB$155:$BA$1048576,MATCH($A725,'Hoja de Trabajo para listado'!$AB$155:$AB$1048576,0),MATCH((CUADRO!P$5&amp;$E725),'Hoja de Trabajo para listado'!$AB$151:$BA$151,0)),0)+IFERROR(INDEX('Hoja de Trabajo para listado'!$BC$155:$CB$1048576,MATCH($A725,'Hoja de Trabajo para listado'!$BC$155:$BC$1048576,0),MATCH((CUADRO!P$5&amp;$E725),'Hoja de Trabajo para listado'!$BC$151:$CB$151,0)),0)+IFERROR(INDEX('Hoja de Trabajo para listado'!$DE$153:$DG$274,MATCH($A725,'Hoja de Trabajo para listado'!$DE$153:$DE$1048576,0),MATCH((CUADRO!P$5&amp;$E725),'Hoja de Trabajo para listado'!$DE$151:$DG$151,0)),0)+IFERROR(INDEX('Hoja de Trabajo para listado'!$CD$155:$DC$1048576,MATCH($A725,'Hoja de Trabajo para listado'!$CD$155:$CD$1048576,0),MATCH((CUADRO!P$5&amp;$E725),'Hoja de Trabajo para listado'!$CD$151:$DC$151,0)),0)</f>
        <v>0</v>
      </c>
      <c r="Q725" s="314">
        <f ca="1">+IFERROR(INDEX('Hoja de Trabajo para listado'!$A$155:$Z$1048576,MATCH($A725,'Hoja de Trabajo para listado'!$A$155:$A$1048576,0),MATCH((CUADRO!Q$5&amp;$E725),'Hoja de Trabajo para listado'!$A$151:$Z$151,0)),0)+IFERROR(INDEX('Hoja de Trabajo para listado'!$AB$155:$BA$1048576,MATCH($A725,'Hoja de Trabajo para listado'!$AB$155:$AB$1048576,0),MATCH((CUADRO!Q$5&amp;$E725),'Hoja de Trabajo para listado'!$AB$151:$BA$151,0)),0)+IFERROR(INDEX('Hoja de Trabajo para listado'!$BC$155:$CB$1048576,MATCH($A725,'Hoja de Trabajo para listado'!$BC$155:$BC$1048576,0),MATCH((CUADRO!Q$5&amp;$E725),'Hoja de Trabajo para listado'!$BC$151:$CB$151,0)),0)+IFERROR(INDEX('Hoja de Trabajo para listado'!$DE$153:$DG$274,MATCH($A725,'Hoja de Trabajo para listado'!$DE$153:$DE$1048576,0),MATCH((CUADRO!Q$5&amp;$E725),'Hoja de Trabajo para listado'!$DE$151:$DG$151,0)),0)+IFERROR(INDEX('Hoja de Trabajo para listado'!$CD$155:$DC$1048576,MATCH($A725,'Hoja de Trabajo para listado'!$CD$155:$CD$1048576,0),MATCH((CUADRO!Q$5&amp;$E725),'Hoja de Trabajo para listado'!$CD$151:$DC$151,0)),0)</f>
        <v>0</v>
      </c>
      <c r="R725" s="314">
        <f t="shared" ca="1" si="22"/>
        <v>0</v>
      </c>
      <c r="S725" s="322">
        <f ca="1">+R724+R725</f>
        <v>0</v>
      </c>
      <c r="T725" s="314">
        <f ca="1">+S725</f>
        <v>0</v>
      </c>
      <c r="U725" s="313">
        <f t="shared" si="23"/>
        <v>2</v>
      </c>
      <c r="V725" s="319" t="str">
        <f>+VLOOKUP(A725,bd_lista!$A$3:$E$593,5,FALSE)</f>
        <v>Gobiernos Autonomos Municipales</v>
      </c>
      <c r="W725" s="426"/>
    </row>
    <row r="726" spans="1:23" customFormat="1" ht="15" hidden="1" customHeight="1">
      <c r="A726" s="323">
        <v>1750</v>
      </c>
      <c r="B726" s="427">
        <f>+A726</f>
        <v>1750</v>
      </c>
      <c r="C726" s="318" t="str">
        <f>+VLOOKUP(A726,bd_lista!$A$3:$C$593,3,FALSE)</f>
        <v>Gobierno Autónomo Municipal de San Ramón</v>
      </c>
      <c r="D726" s="429" t="str">
        <f>+C726</f>
        <v>Gobierno Autónomo Municipal de San Ramón</v>
      </c>
      <c r="E726" s="346" t="s">
        <v>1418</v>
      </c>
      <c r="F726" s="314">
        <f ca="1">+IFERROR(INDEX('Hoja de Trabajo para listado'!$A$155:$Z$1048576,MATCH($A726,'Hoja de Trabajo para listado'!$A$155:$A$1048576,0),MATCH((CUADRO!F$5&amp;$E726),'Hoja de Trabajo para listado'!$A$151:$Z$151,0)),0)+IFERROR(INDEX('Hoja de Trabajo para listado'!$AB$155:$BA$1048576,MATCH($A726,'Hoja de Trabajo para listado'!$AB$155:$AB$1048576,0),MATCH((CUADRO!F$5&amp;$E726),'Hoja de Trabajo para listado'!$AB$151:$BA$151,0)),0)+IFERROR(INDEX('Hoja de Trabajo para listado'!$BC$155:$CB$1048576,MATCH($A726,'Hoja de Trabajo para listado'!$BC$155:$BC$1048576,0),MATCH((CUADRO!F$5&amp;$E726),'Hoja de Trabajo para listado'!$BC$151:$CB$151,0)),0)+IFERROR(INDEX('Hoja de Trabajo para listado'!$DE$153:$DG$274,MATCH($A726,'Hoja de Trabajo para listado'!$DE$153:$DE$1048576,0),MATCH((CUADRO!F$5&amp;$E726),'Hoja de Trabajo para listado'!$DE$151:$DG$151,0)),0)+IFERROR(INDEX('Hoja de Trabajo para listado'!$CD$155:$DC$1048576,MATCH($A726,'Hoja de Trabajo para listado'!$CD$155:$CD$1048576,0),MATCH((CUADRO!F$5&amp;$E726),'Hoja de Trabajo para listado'!$CD$151:$DC$151,0)),0)</f>
        <v>0</v>
      </c>
      <c r="G726" s="314">
        <f ca="1">+IFERROR(INDEX('Hoja de Trabajo para listado'!$A$155:$Z$1048576,MATCH($A726,'Hoja de Trabajo para listado'!$A$155:$A$1048576,0),MATCH((CUADRO!G$5&amp;$E726),'Hoja de Trabajo para listado'!$A$151:$Z$151,0)),0)+IFERROR(INDEX('Hoja de Trabajo para listado'!$AB$155:$BA$1048576,MATCH($A726,'Hoja de Trabajo para listado'!$AB$155:$AB$1048576,0),MATCH((CUADRO!G$5&amp;$E726),'Hoja de Trabajo para listado'!$AB$151:$BA$151,0)),0)+IFERROR(INDEX('Hoja de Trabajo para listado'!$BC$155:$CB$1048576,MATCH($A726,'Hoja de Trabajo para listado'!$BC$155:$BC$1048576,0),MATCH((CUADRO!G$5&amp;$E726),'Hoja de Trabajo para listado'!$BC$151:$CB$151,0)),0)+IFERROR(INDEX('Hoja de Trabajo para listado'!$DE$153:$DG$274,MATCH($A726,'Hoja de Trabajo para listado'!$DE$153:$DE$1048576,0),MATCH((CUADRO!G$5&amp;$E726),'Hoja de Trabajo para listado'!$DE$151:$DG$151,0)),0)+IFERROR(INDEX('Hoja de Trabajo para listado'!$CD$155:$DC$1048576,MATCH($A726,'Hoja de Trabajo para listado'!$CD$155:$CD$1048576,0),MATCH((CUADRO!G$5&amp;$E726),'Hoja de Trabajo para listado'!$CD$151:$DC$151,0)),0)</f>
        <v>0</v>
      </c>
      <c r="H726" s="314">
        <f ca="1">+IFERROR(INDEX('Hoja de Trabajo para listado'!$A$155:$Z$1048576,MATCH($A726,'Hoja de Trabajo para listado'!$A$155:$A$1048576,0),MATCH((CUADRO!H$5&amp;$E726),'Hoja de Trabajo para listado'!$A$151:$Z$151,0)),0)+IFERROR(INDEX('Hoja de Trabajo para listado'!$AB$155:$BA$1048576,MATCH($A726,'Hoja de Trabajo para listado'!$AB$155:$AB$1048576,0),MATCH((CUADRO!H$5&amp;$E726),'Hoja de Trabajo para listado'!$AB$151:$BA$151,0)),0)+IFERROR(INDEX('Hoja de Trabajo para listado'!$BC$155:$CB$1048576,MATCH($A726,'Hoja de Trabajo para listado'!$BC$155:$BC$1048576,0),MATCH((CUADRO!H$5&amp;$E726),'Hoja de Trabajo para listado'!$BC$151:$CB$151,0)),0)+IFERROR(INDEX('Hoja de Trabajo para listado'!$DE$153:$DG$274,MATCH($A726,'Hoja de Trabajo para listado'!$DE$153:$DE$1048576,0),MATCH((CUADRO!H$5&amp;$E726),'Hoja de Trabajo para listado'!$DE$151:$DG$151,0)),0)+IFERROR(INDEX('Hoja de Trabajo para listado'!$CD$155:$DC$1048576,MATCH($A726,'Hoja de Trabajo para listado'!$CD$155:$CD$1048576,0),MATCH((CUADRO!H$5&amp;$E726),'Hoja de Trabajo para listado'!$CD$151:$DC$151,0)),0)</f>
        <v>0</v>
      </c>
      <c r="I726" s="314">
        <f ca="1">+IFERROR(INDEX('Hoja de Trabajo para listado'!$A$155:$Z$1048576,MATCH($A726,'Hoja de Trabajo para listado'!$A$155:$A$1048576,0),MATCH((CUADRO!I$5&amp;$E726),'Hoja de Trabajo para listado'!$A$151:$Z$151,0)),0)+IFERROR(INDEX('Hoja de Trabajo para listado'!$AB$155:$BA$1048576,MATCH($A726,'Hoja de Trabajo para listado'!$AB$155:$AB$1048576,0),MATCH((CUADRO!I$5&amp;$E726),'Hoja de Trabajo para listado'!$AB$151:$BA$151,0)),0)+IFERROR(INDEX('Hoja de Trabajo para listado'!$BC$155:$CB$1048576,MATCH($A726,'Hoja de Trabajo para listado'!$BC$155:$BC$1048576,0),MATCH((CUADRO!I$5&amp;$E726),'Hoja de Trabajo para listado'!$BC$151:$CB$151,0)),0)+IFERROR(INDEX('Hoja de Trabajo para listado'!$DE$153:$DG$274,MATCH($A726,'Hoja de Trabajo para listado'!$DE$153:$DE$1048576,0),MATCH((CUADRO!I$5&amp;$E726),'Hoja de Trabajo para listado'!$DE$151:$DG$151,0)),0)+IFERROR(INDEX('Hoja de Trabajo para listado'!$CD$155:$DC$1048576,MATCH($A726,'Hoja de Trabajo para listado'!$CD$155:$CD$1048576,0),MATCH((CUADRO!I$5&amp;$E726),'Hoja de Trabajo para listado'!$CD$151:$DC$151,0)),0)</f>
        <v>0</v>
      </c>
      <c r="J726" s="314">
        <f ca="1">+IFERROR(INDEX('Hoja de Trabajo para listado'!$A$155:$Z$1048576,MATCH($A726,'Hoja de Trabajo para listado'!$A$155:$A$1048576,0),MATCH((CUADRO!J$5&amp;$E726),'Hoja de Trabajo para listado'!$A$151:$Z$151,0)),0)+IFERROR(INDEX('Hoja de Trabajo para listado'!$AB$155:$BA$1048576,MATCH($A726,'Hoja de Trabajo para listado'!$AB$155:$AB$1048576,0),MATCH((CUADRO!J$5&amp;$E726),'Hoja de Trabajo para listado'!$AB$151:$BA$151,0)),0)+IFERROR(INDEX('Hoja de Trabajo para listado'!$BC$155:$CB$1048576,MATCH($A726,'Hoja de Trabajo para listado'!$BC$155:$BC$1048576,0),MATCH((CUADRO!J$5&amp;$E726),'Hoja de Trabajo para listado'!$BC$151:$CB$151,0)),0)+IFERROR(INDEX('Hoja de Trabajo para listado'!$DE$153:$DG$274,MATCH($A726,'Hoja de Trabajo para listado'!$DE$153:$DE$1048576,0),MATCH((CUADRO!J$5&amp;$E726),'Hoja de Trabajo para listado'!$DE$151:$DG$151,0)),0)+IFERROR(INDEX('Hoja de Trabajo para listado'!$CD$155:$DC$1048576,MATCH($A726,'Hoja de Trabajo para listado'!$CD$155:$CD$1048576,0),MATCH((CUADRO!J$5&amp;$E726),'Hoja de Trabajo para listado'!$CD$151:$DC$151,0)),0)</f>
        <v>0</v>
      </c>
      <c r="K726" s="314">
        <f ca="1">+IFERROR(INDEX('Hoja de Trabajo para listado'!$A$155:$Z$1048576,MATCH($A726,'Hoja de Trabajo para listado'!$A$155:$A$1048576,0),MATCH((CUADRO!K$5&amp;$E726),'Hoja de Trabajo para listado'!$A$151:$Z$151,0)),0)+IFERROR(INDEX('Hoja de Trabajo para listado'!$AB$155:$BA$1048576,MATCH($A726,'Hoja de Trabajo para listado'!$AB$155:$AB$1048576,0),MATCH((CUADRO!K$5&amp;$E726),'Hoja de Trabajo para listado'!$AB$151:$BA$151,0)),0)+IFERROR(INDEX('Hoja de Trabajo para listado'!$BC$155:$CB$1048576,MATCH($A726,'Hoja de Trabajo para listado'!$BC$155:$BC$1048576,0),MATCH((CUADRO!K$5&amp;$E726),'Hoja de Trabajo para listado'!$BC$151:$CB$151,0)),0)+IFERROR(INDEX('Hoja de Trabajo para listado'!$DE$153:$DG$274,MATCH($A726,'Hoja de Trabajo para listado'!$DE$153:$DE$1048576,0),MATCH((CUADRO!K$5&amp;$E726),'Hoja de Trabajo para listado'!$DE$151:$DG$151,0)),0)+IFERROR(INDEX('Hoja de Trabajo para listado'!$CD$155:$DC$1048576,MATCH($A726,'Hoja de Trabajo para listado'!$CD$155:$CD$1048576,0),MATCH((CUADRO!K$5&amp;$E726),'Hoja de Trabajo para listado'!$CD$151:$DC$151,0)),0)</f>
        <v>0</v>
      </c>
      <c r="L726" s="314">
        <f ca="1">+IFERROR(INDEX('Hoja de Trabajo para listado'!$A$155:$Z$1048576,MATCH($A726,'Hoja de Trabajo para listado'!$A$155:$A$1048576,0),MATCH((CUADRO!L$5&amp;$E726),'Hoja de Trabajo para listado'!$A$151:$Z$151,0)),0)+IFERROR(INDEX('Hoja de Trabajo para listado'!$AB$155:$BA$1048576,MATCH($A726,'Hoja de Trabajo para listado'!$AB$155:$AB$1048576,0),MATCH((CUADRO!L$5&amp;$E726),'Hoja de Trabajo para listado'!$AB$151:$BA$151,0)),0)+IFERROR(INDEX('Hoja de Trabajo para listado'!$BC$155:$CB$1048576,MATCH($A726,'Hoja de Trabajo para listado'!$BC$155:$BC$1048576,0),MATCH((CUADRO!L$5&amp;$E726),'Hoja de Trabajo para listado'!$BC$151:$CB$151,0)),0)+IFERROR(INDEX('Hoja de Trabajo para listado'!$DE$153:$DG$274,MATCH($A726,'Hoja de Trabajo para listado'!$DE$153:$DE$1048576,0),MATCH((CUADRO!L$5&amp;$E726),'Hoja de Trabajo para listado'!$DE$151:$DG$151,0)),0)+IFERROR(INDEX('Hoja de Trabajo para listado'!$CD$155:$DC$1048576,MATCH($A726,'Hoja de Trabajo para listado'!$CD$155:$CD$1048576,0),MATCH((CUADRO!L$5&amp;$E726),'Hoja de Trabajo para listado'!$CD$151:$DC$151,0)),0)</f>
        <v>0</v>
      </c>
      <c r="M726" s="314">
        <f ca="1">+IFERROR(INDEX('Hoja de Trabajo para listado'!$A$155:$Z$1048576,MATCH($A726,'Hoja de Trabajo para listado'!$A$155:$A$1048576,0),MATCH((CUADRO!M$5&amp;$E726),'Hoja de Trabajo para listado'!$A$151:$Z$151,0)),0)+IFERROR(INDEX('Hoja de Trabajo para listado'!$AB$155:$BA$1048576,MATCH($A726,'Hoja de Trabajo para listado'!$AB$155:$AB$1048576,0),MATCH((CUADRO!M$5&amp;$E726),'Hoja de Trabajo para listado'!$AB$151:$BA$151,0)),0)+IFERROR(INDEX('Hoja de Trabajo para listado'!$BC$155:$CB$1048576,MATCH($A726,'Hoja de Trabajo para listado'!$BC$155:$BC$1048576,0),MATCH((CUADRO!M$5&amp;$E726),'Hoja de Trabajo para listado'!$BC$151:$CB$151,0)),0)+IFERROR(INDEX('Hoja de Trabajo para listado'!$DE$153:$DG$274,MATCH($A726,'Hoja de Trabajo para listado'!$DE$153:$DE$1048576,0),MATCH((CUADRO!M$5&amp;$E726),'Hoja de Trabajo para listado'!$DE$151:$DG$151,0)),0)+IFERROR(INDEX('Hoja de Trabajo para listado'!$CD$155:$DC$1048576,MATCH($A726,'Hoja de Trabajo para listado'!$CD$155:$CD$1048576,0),MATCH((CUADRO!M$5&amp;$E726),'Hoja de Trabajo para listado'!$CD$151:$DC$151,0)),0)</f>
        <v>0</v>
      </c>
      <c r="N726" s="314">
        <f ca="1">+IFERROR(INDEX('Hoja de Trabajo para listado'!$A$155:$Z$1048576,MATCH($A726,'Hoja de Trabajo para listado'!$A$155:$A$1048576,0),MATCH((CUADRO!N$5&amp;$E726),'Hoja de Trabajo para listado'!$A$151:$Z$151,0)),0)+IFERROR(INDEX('Hoja de Trabajo para listado'!$AB$155:$BA$1048576,MATCH($A726,'Hoja de Trabajo para listado'!$AB$155:$AB$1048576,0),MATCH((CUADRO!N$5&amp;$E726),'Hoja de Trabajo para listado'!$AB$151:$BA$151,0)),0)+IFERROR(INDEX('Hoja de Trabajo para listado'!$BC$155:$CB$1048576,MATCH($A726,'Hoja de Trabajo para listado'!$BC$155:$BC$1048576,0),MATCH((CUADRO!N$5&amp;$E726),'Hoja de Trabajo para listado'!$BC$151:$CB$151,0)),0)+IFERROR(INDEX('Hoja de Trabajo para listado'!$DE$153:$DG$274,MATCH($A726,'Hoja de Trabajo para listado'!$DE$153:$DE$1048576,0),MATCH((CUADRO!N$5&amp;$E726),'Hoja de Trabajo para listado'!$DE$151:$DG$151,0)),0)+IFERROR(INDEX('Hoja de Trabajo para listado'!$CD$155:$DC$1048576,MATCH($A726,'Hoja de Trabajo para listado'!$CD$155:$CD$1048576,0),MATCH((CUADRO!N$5&amp;$E726),'Hoja de Trabajo para listado'!$CD$151:$DC$151,0)),0)</f>
        <v>0</v>
      </c>
      <c r="O726" s="314">
        <f ca="1">+IFERROR(INDEX('Hoja de Trabajo para listado'!$A$155:$Z$1048576,MATCH($A726,'Hoja de Trabajo para listado'!$A$155:$A$1048576,0),MATCH((CUADRO!O$5&amp;$E726),'Hoja de Trabajo para listado'!$A$151:$Z$151,0)),0)+IFERROR(INDEX('Hoja de Trabajo para listado'!$AB$155:$BA$1048576,MATCH($A726,'Hoja de Trabajo para listado'!$AB$155:$AB$1048576,0),MATCH((CUADRO!O$5&amp;$E726),'Hoja de Trabajo para listado'!$AB$151:$BA$151,0)),0)+IFERROR(INDEX('Hoja de Trabajo para listado'!$BC$155:$CB$1048576,MATCH($A726,'Hoja de Trabajo para listado'!$BC$155:$BC$1048576,0),MATCH((CUADRO!O$5&amp;$E726),'Hoja de Trabajo para listado'!$BC$151:$CB$151,0)),0)+IFERROR(INDEX('Hoja de Trabajo para listado'!$DE$153:$DG$274,MATCH($A726,'Hoja de Trabajo para listado'!$DE$153:$DE$1048576,0),MATCH((CUADRO!O$5&amp;$E726),'Hoja de Trabajo para listado'!$DE$151:$DG$151,0)),0)+IFERROR(INDEX('Hoja de Trabajo para listado'!$CD$155:$DC$1048576,MATCH($A726,'Hoja de Trabajo para listado'!$CD$155:$CD$1048576,0),MATCH((CUADRO!O$5&amp;$E726),'Hoja de Trabajo para listado'!$CD$151:$DC$151,0)),0)</f>
        <v>0</v>
      </c>
      <c r="P726" s="314">
        <f ca="1">+IFERROR(INDEX('Hoja de Trabajo para listado'!$A$155:$Z$1048576,MATCH($A726,'Hoja de Trabajo para listado'!$A$155:$A$1048576,0),MATCH((CUADRO!P$5&amp;$E726),'Hoja de Trabajo para listado'!$A$151:$Z$151,0)),0)+IFERROR(INDEX('Hoja de Trabajo para listado'!$AB$155:$BA$1048576,MATCH($A726,'Hoja de Trabajo para listado'!$AB$155:$AB$1048576,0),MATCH((CUADRO!P$5&amp;$E726),'Hoja de Trabajo para listado'!$AB$151:$BA$151,0)),0)+IFERROR(INDEX('Hoja de Trabajo para listado'!$BC$155:$CB$1048576,MATCH($A726,'Hoja de Trabajo para listado'!$BC$155:$BC$1048576,0),MATCH((CUADRO!P$5&amp;$E726),'Hoja de Trabajo para listado'!$BC$151:$CB$151,0)),0)+IFERROR(INDEX('Hoja de Trabajo para listado'!$DE$153:$DG$274,MATCH($A726,'Hoja de Trabajo para listado'!$DE$153:$DE$1048576,0),MATCH((CUADRO!P$5&amp;$E726),'Hoja de Trabajo para listado'!$DE$151:$DG$151,0)),0)+IFERROR(INDEX('Hoja de Trabajo para listado'!$CD$155:$DC$1048576,MATCH($A726,'Hoja de Trabajo para listado'!$CD$155:$CD$1048576,0),MATCH((CUADRO!P$5&amp;$E726),'Hoja de Trabajo para listado'!$CD$151:$DC$151,0)),0)</f>
        <v>0</v>
      </c>
      <c r="Q726" s="314">
        <f ca="1">+IFERROR(INDEX('Hoja de Trabajo para listado'!$A$155:$Z$1048576,MATCH($A726,'Hoja de Trabajo para listado'!$A$155:$A$1048576,0),MATCH((CUADRO!Q$5&amp;$E726),'Hoja de Trabajo para listado'!$A$151:$Z$151,0)),0)+IFERROR(INDEX('Hoja de Trabajo para listado'!$AB$155:$BA$1048576,MATCH($A726,'Hoja de Trabajo para listado'!$AB$155:$AB$1048576,0),MATCH((CUADRO!Q$5&amp;$E726),'Hoja de Trabajo para listado'!$AB$151:$BA$151,0)),0)+IFERROR(INDEX('Hoja de Trabajo para listado'!$BC$155:$CB$1048576,MATCH($A726,'Hoja de Trabajo para listado'!$BC$155:$BC$1048576,0),MATCH((CUADRO!Q$5&amp;$E726),'Hoja de Trabajo para listado'!$BC$151:$CB$151,0)),0)+IFERROR(INDEX('Hoja de Trabajo para listado'!$DE$153:$DG$274,MATCH($A726,'Hoja de Trabajo para listado'!$DE$153:$DE$1048576,0),MATCH((CUADRO!Q$5&amp;$E726),'Hoja de Trabajo para listado'!$DE$151:$DG$151,0)),0)+IFERROR(INDEX('Hoja de Trabajo para listado'!$CD$155:$DC$1048576,MATCH($A726,'Hoja de Trabajo para listado'!$CD$155:$CD$1048576,0),MATCH((CUADRO!Q$5&amp;$E726),'Hoja de Trabajo para listado'!$CD$151:$DC$151,0)),0)</f>
        <v>0</v>
      </c>
      <c r="R726" s="314">
        <f t="shared" ca="1" si="22"/>
        <v>0</v>
      </c>
      <c r="S726" s="322"/>
      <c r="T726" s="314">
        <f ca="1">+T727</f>
        <v>0</v>
      </c>
      <c r="U726" s="313">
        <f t="shared" si="23"/>
        <v>1</v>
      </c>
      <c r="V726" s="319" t="str">
        <f>+VLOOKUP(A726,bd_lista!$A$3:$E$593,5,FALSE)</f>
        <v>Gobiernos Autonomos Municipales</v>
      </c>
      <c r="W726" s="425" t="str">
        <f>+V726</f>
        <v>Gobiernos Autonomos Municipales</v>
      </c>
    </row>
    <row r="727" spans="1:23" customFormat="1" ht="15" hidden="1" customHeight="1">
      <c r="A727" s="323">
        <v>1750</v>
      </c>
      <c r="B727" s="428"/>
      <c r="C727" s="318" t="str">
        <f>+VLOOKUP(A727,bd_lista!$A$3:$C$593,3,FALSE)</f>
        <v>Gobierno Autónomo Municipal de San Ramón</v>
      </c>
      <c r="D727" s="430"/>
      <c r="E727" s="347" t="s">
        <v>1419</v>
      </c>
      <c r="F727" s="314">
        <f ca="1">+IFERROR(INDEX('Hoja de Trabajo para listado'!$A$155:$Z$1048576,MATCH($A727,'Hoja de Trabajo para listado'!$A$155:$A$1048576,0),MATCH((CUADRO!F$5&amp;$E727),'Hoja de Trabajo para listado'!$A$151:$Z$151,0)),0)+IFERROR(INDEX('Hoja de Trabajo para listado'!$AB$155:$BA$1048576,MATCH($A727,'Hoja de Trabajo para listado'!$AB$155:$AB$1048576,0),MATCH((CUADRO!F$5&amp;$E727),'Hoja de Trabajo para listado'!$AB$151:$BA$151,0)),0)+IFERROR(INDEX('Hoja de Trabajo para listado'!$BC$155:$CB$1048576,MATCH($A727,'Hoja de Trabajo para listado'!$BC$155:$BC$1048576,0),MATCH((CUADRO!F$5&amp;$E727),'Hoja de Trabajo para listado'!$BC$151:$CB$151,0)),0)+IFERROR(INDEX('Hoja de Trabajo para listado'!$DE$153:$DG$274,MATCH($A727,'Hoja de Trabajo para listado'!$DE$153:$DE$1048576,0),MATCH((CUADRO!F$5&amp;$E727),'Hoja de Trabajo para listado'!$DE$151:$DG$151,0)),0)+IFERROR(INDEX('Hoja de Trabajo para listado'!$CD$155:$DC$1048576,MATCH($A727,'Hoja de Trabajo para listado'!$CD$155:$CD$1048576,0),MATCH((CUADRO!F$5&amp;$E727),'Hoja de Trabajo para listado'!$CD$151:$DC$151,0)),0)</f>
        <v>0</v>
      </c>
      <c r="G727" s="314">
        <f ca="1">+IFERROR(INDEX('Hoja de Trabajo para listado'!$A$155:$Z$1048576,MATCH($A727,'Hoja de Trabajo para listado'!$A$155:$A$1048576,0),MATCH((CUADRO!G$5&amp;$E727),'Hoja de Trabajo para listado'!$A$151:$Z$151,0)),0)+IFERROR(INDEX('Hoja de Trabajo para listado'!$AB$155:$BA$1048576,MATCH($A727,'Hoja de Trabajo para listado'!$AB$155:$AB$1048576,0),MATCH((CUADRO!G$5&amp;$E727),'Hoja de Trabajo para listado'!$AB$151:$BA$151,0)),0)+IFERROR(INDEX('Hoja de Trabajo para listado'!$BC$155:$CB$1048576,MATCH($A727,'Hoja de Trabajo para listado'!$BC$155:$BC$1048576,0),MATCH((CUADRO!G$5&amp;$E727),'Hoja de Trabajo para listado'!$BC$151:$CB$151,0)),0)+IFERROR(INDEX('Hoja de Trabajo para listado'!$DE$153:$DG$274,MATCH($A727,'Hoja de Trabajo para listado'!$DE$153:$DE$1048576,0),MATCH((CUADRO!G$5&amp;$E727),'Hoja de Trabajo para listado'!$DE$151:$DG$151,0)),0)+IFERROR(INDEX('Hoja de Trabajo para listado'!$CD$155:$DC$1048576,MATCH($A727,'Hoja de Trabajo para listado'!$CD$155:$CD$1048576,0),MATCH((CUADRO!G$5&amp;$E727),'Hoja de Trabajo para listado'!$CD$151:$DC$151,0)),0)</f>
        <v>0</v>
      </c>
      <c r="H727" s="314">
        <f ca="1">+IFERROR(INDEX('Hoja de Trabajo para listado'!$A$155:$Z$1048576,MATCH($A727,'Hoja de Trabajo para listado'!$A$155:$A$1048576,0),MATCH((CUADRO!H$5&amp;$E727),'Hoja de Trabajo para listado'!$A$151:$Z$151,0)),0)+IFERROR(INDEX('Hoja de Trabajo para listado'!$AB$155:$BA$1048576,MATCH($A727,'Hoja de Trabajo para listado'!$AB$155:$AB$1048576,0),MATCH((CUADRO!H$5&amp;$E727),'Hoja de Trabajo para listado'!$AB$151:$BA$151,0)),0)+IFERROR(INDEX('Hoja de Trabajo para listado'!$BC$155:$CB$1048576,MATCH($A727,'Hoja de Trabajo para listado'!$BC$155:$BC$1048576,0),MATCH((CUADRO!H$5&amp;$E727),'Hoja de Trabajo para listado'!$BC$151:$CB$151,0)),0)+IFERROR(INDEX('Hoja de Trabajo para listado'!$DE$153:$DG$274,MATCH($A727,'Hoja de Trabajo para listado'!$DE$153:$DE$1048576,0),MATCH((CUADRO!H$5&amp;$E727),'Hoja de Trabajo para listado'!$DE$151:$DG$151,0)),0)+IFERROR(INDEX('Hoja de Trabajo para listado'!$CD$155:$DC$1048576,MATCH($A727,'Hoja de Trabajo para listado'!$CD$155:$CD$1048576,0),MATCH((CUADRO!H$5&amp;$E727),'Hoja de Trabajo para listado'!$CD$151:$DC$151,0)),0)</f>
        <v>0</v>
      </c>
      <c r="I727" s="314">
        <f ca="1">+IFERROR(INDEX('Hoja de Trabajo para listado'!$A$155:$Z$1048576,MATCH($A727,'Hoja de Trabajo para listado'!$A$155:$A$1048576,0),MATCH((CUADRO!I$5&amp;$E727),'Hoja de Trabajo para listado'!$A$151:$Z$151,0)),0)+IFERROR(INDEX('Hoja de Trabajo para listado'!$AB$155:$BA$1048576,MATCH($A727,'Hoja de Trabajo para listado'!$AB$155:$AB$1048576,0),MATCH((CUADRO!I$5&amp;$E727),'Hoja de Trabajo para listado'!$AB$151:$BA$151,0)),0)+IFERROR(INDEX('Hoja de Trabajo para listado'!$BC$155:$CB$1048576,MATCH($A727,'Hoja de Trabajo para listado'!$BC$155:$BC$1048576,0),MATCH((CUADRO!I$5&amp;$E727),'Hoja de Trabajo para listado'!$BC$151:$CB$151,0)),0)+IFERROR(INDEX('Hoja de Trabajo para listado'!$DE$153:$DG$274,MATCH($A727,'Hoja de Trabajo para listado'!$DE$153:$DE$1048576,0),MATCH((CUADRO!I$5&amp;$E727),'Hoja de Trabajo para listado'!$DE$151:$DG$151,0)),0)+IFERROR(INDEX('Hoja de Trabajo para listado'!$CD$155:$DC$1048576,MATCH($A727,'Hoja de Trabajo para listado'!$CD$155:$CD$1048576,0),MATCH((CUADRO!I$5&amp;$E727),'Hoja de Trabajo para listado'!$CD$151:$DC$151,0)),0)</f>
        <v>0</v>
      </c>
      <c r="J727" s="314">
        <f ca="1">+IFERROR(INDEX('Hoja de Trabajo para listado'!$A$155:$Z$1048576,MATCH($A727,'Hoja de Trabajo para listado'!$A$155:$A$1048576,0),MATCH((CUADRO!J$5&amp;$E727),'Hoja de Trabajo para listado'!$A$151:$Z$151,0)),0)+IFERROR(INDEX('Hoja de Trabajo para listado'!$AB$155:$BA$1048576,MATCH($A727,'Hoja de Trabajo para listado'!$AB$155:$AB$1048576,0),MATCH((CUADRO!J$5&amp;$E727),'Hoja de Trabajo para listado'!$AB$151:$BA$151,0)),0)+IFERROR(INDEX('Hoja de Trabajo para listado'!$BC$155:$CB$1048576,MATCH($A727,'Hoja de Trabajo para listado'!$BC$155:$BC$1048576,0),MATCH((CUADRO!J$5&amp;$E727),'Hoja de Trabajo para listado'!$BC$151:$CB$151,0)),0)+IFERROR(INDEX('Hoja de Trabajo para listado'!$DE$153:$DG$274,MATCH($A727,'Hoja de Trabajo para listado'!$DE$153:$DE$1048576,0),MATCH((CUADRO!J$5&amp;$E727),'Hoja de Trabajo para listado'!$DE$151:$DG$151,0)),0)+IFERROR(INDEX('Hoja de Trabajo para listado'!$CD$155:$DC$1048576,MATCH($A727,'Hoja de Trabajo para listado'!$CD$155:$CD$1048576,0),MATCH((CUADRO!J$5&amp;$E727),'Hoja de Trabajo para listado'!$CD$151:$DC$151,0)),0)</f>
        <v>0</v>
      </c>
      <c r="K727" s="314">
        <f ca="1">+IFERROR(INDEX('Hoja de Trabajo para listado'!$A$155:$Z$1048576,MATCH($A727,'Hoja de Trabajo para listado'!$A$155:$A$1048576,0),MATCH((CUADRO!K$5&amp;$E727),'Hoja de Trabajo para listado'!$A$151:$Z$151,0)),0)+IFERROR(INDEX('Hoja de Trabajo para listado'!$AB$155:$BA$1048576,MATCH($A727,'Hoja de Trabajo para listado'!$AB$155:$AB$1048576,0),MATCH((CUADRO!K$5&amp;$E727),'Hoja de Trabajo para listado'!$AB$151:$BA$151,0)),0)+IFERROR(INDEX('Hoja de Trabajo para listado'!$BC$155:$CB$1048576,MATCH($A727,'Hoja de Trabajo para listado'!$BC$155:$BC$1048576,0),MATCH((CUADRO!K$5&amp;$E727),'Hoja de Trabajo para listado'!$BC$151:$CB$151,0)),0)+IFERROR(INDEX('Hoja de Trabajo para listado'!$DE$153:$DG$274,MATCH($A727,'Hoja de Trabajo para listado'!$DE$153:$DE$1048576,0),MATCH((CUADRO!K$5&amp;$E727),'Hoja de Trabajo para listado'!$DE$151:$DG$151,0)),0)+IFERROR(INDEX('Hoja de Trabajo para listado'!$CD$155:$DC$1048576,MATCH($A727,'Hoja de Trabajo para listado'!$CD$155:$CD$1048576,0),MATCH((CUADRO!K$5&amp;$E727),'Hoja de Trabajo para listado'!$CD$151:$DC$151,0)),0)</f>
        <v>0</v>
      </c>
      <c r="L727" s="314">
        <f ca="1">+IFERROR(INDEX('Hoja de Trabajo para listado'!$A$155:$Z$1048576,MATCH($A727,'Hoja de Trabajo para listado'!$A$155:$A$1048576,0),MATCH((CUADRO!L$5&amp;$E727),'Hoja de Trabajo para listado'!$A$151:$Z$151,0)),0)+IFERROR(INDEX('Hoja de Trabajo para listado'!$AB$155:$BA$1048576,MATCH($A727,'Hoja de Trabajo para listado'!$AB$155:$AB$1048576,0),MATCH((CUADRO!L$5&amp;$E727),'Hoja de Trabajo para listado'!$AB$151:$BA$151,0)),0)+IFERROR(INDEX('Hoja de Trabajo para listado'!$BC$155:$CB$1048576,MATCH($A727,'Hoja de Trabajo para listado'!$BC$155:$BC$1048576,0),MATCH((CUADRO!L$5&amp;$E727),'Hoja de Trabajo para listado'!$BC$151:$CB$151,0)),0)+IFERROR(INDEX('Hoja de Trabajo para listado'!$DE$153:$DG$274,MATCH($A727,'Hoja de Trabajo para listado'!$DE$153:$DE$1048576,0),MATCH((CUADRO!L$5&amp;$E727),'Hoja de Trabajo para listado'!$DE$151:$DG$151,0)),0)+IFERROR(INDEX('Hoja de Trabajo para listado'!$CD$155:$DC$1048576,MATCH($A727,'Hoja de Trabajo para listado'!$CD$155:$CD$1048576,0),MATCH((CUADRO!L$5&amp;$E727),'Hoja de Trabajo para listado'!$CD$151:$DC$151,0)),0)</f>
        <v>0</v>
      </c>
      <c r="M727" s="314">
        <f ca="1">+IFERROR(INDEX('Hoja de Trabajo para listado'!$A$155:$Z$1048576,MATCH($A727,'Hoja de Trabajo para listado'!$A$155:$A$1048576,0),MATCH((CUADRO!M$5&amp;$E727),'Hoja de Trabajo para listado'!$A$151:$Z$151,0)),0)+IFERROR(INDEX('Hoja de Trabajo para listado'!$AB$155:$BA$1048576,MATCH($A727,'Hoja de Trabajo para listado'!$AB$155:$AB$1048576,0),MATCH((CUADRO!M$5&amp;$E727),'Hoja de Trabajo para listado'!$AB$151:$BA$151,0)),0)+IFERROR(INDEX('Hoja de Trabajo para listado'!$BC$155:$CB$1048576,MATCH($A727,'Hoja de Trabajo para listado'!$BC$155:$BC$1048576,0),MATCH((CUADRO!M$5&amp;$E727),'Hoja de Trabajo para listado'!$BC$151:$CB$151,0)),0)+IFERROR(INDEX('Hoja de Trabajo para listado'!$DE$153:$DG$274,MATCH($A727,'Hoja de Trabajo para listado'!$DE$153:$DE$1048576,0),MATCH((CUADRO!M$5&amp;$E727),'Hoja de Trabajo para listado'!$DE$151:$DG$151,0)),0)+IFERROR(INDEX('Hoja de Trabajo para listado'!$CD$155:$DC$1048576,MATCH($A727,'Hoja de Trabajo para listado'!$CD$155:$CD$1048576,0),MATCH((CUADRO!M$5&amp;$E727),'Hoja de Trabajo para listado'!$CD$151:$DC$151,0)),0)</f>
        <v>0</v>
      </c>
      <c r="N727" s="314">
        <f ca="1">+IFERROR(INDEX('Hoja de Trabajo para listado'!$A$155:$Z$1048576,MATCH($A727,'Hoja de Trabajo para listado'!$A$155:$A$1048576,0),MATCH((CUADRO!N$5&amp;$E727),'Hoja de Trabajo para listado'!$A$151:$Z$151,0)),0)+IFERROR(INDEX('Hoja de Trabajo para listado'!$AB$155:$BA$1048576,MATCH($A727,'Hoja de Trabajo para listado'!$AB$155:$AB$1048576,0),MATCH((CUADRO!N$5&amp;$E727),'Hoja de Trabajo para listado'!$AB$151:$BA$151,0)),0)+IFERROR(INDEX('Hoja de Trabajo para listado'!$BC$155:$CB$1048576,MATCH($A727,'Hoja de Trabajo para listado'!$BC$155:$BC$1048576,0),MATCH((CUADRO!N$5&amp;$E727),'Hoja de Trabajo para listado'!$BC$151:$CB$151,0)),0)+IFERROR(INDEX('Hoja de Trabajo para listado'!$DE$153:$DG$274,MATCH($A727,'Hoja de Trabajo para listado'!$DE$153:$DE$1048576,0),MATCH((CUADRO!N$5&amp;$E727),'Hoja de Trabajo para listado'!$DE$151:$DG$151,0)),0)+IFERROR(INDEX('Hoja de Trabajo para listado'!$CD$155:$DC$1048576,MATCH($A727,'Hoja de Trabajo para listado'!$CD$155:$CD$1048576,0),MATCH((CUADRO!N$5&amp;$E727),'Hoja de Trabajo para listado'!$CD$151:$DC$151,0)),0)</f>
        <v>0</v>
      </c>
      <c r="O727" s="314">
        <f ca="1">+IFERROR(INDEX('Hoja de Trabajo para listado'!$A$155:$Z$1048576,MATCH($A727,'Hoja de Trabajo para listado'!$A$155:$A$1048576,0),MATCH((CUADRO!O$5&amp;$E727),'Hoja de Trabajo para listado'!$A$151:$Z$151,0)),0)+IFERROR(INDEX('Hoja de Trabajo para listado'!$AB$155:$BA$1048576,MATCH($A727,'Hoja de Trabajo para listado'!$AB$155:$AB$1048576,0),MATCH((CUADRO!O$5&amp;$E727),'Hoja de Trabajo para listado'!$AB$151:$BA$151,0)),0)+IFERROR(INDEX('Hoja de Trabajo para listado'!$BC$155:$CB$1048576,MATCH($A727,'Hoja de Trabajo para listado'!$BC$155:$BC$1048576,0),MATCH((CUADRO!O$5&amp;$E727),'Hoja de Trabajo para listado'!$BC$151:$CB$151,0)),0)+IFERROR(INDEX('Hoja de Trabajo para listado'!$DE$153:$DG$274,MATCH($A727,'Hoja de Trabajo para listado'!$DE$153:$DE$1048576,0),MATCH((CUADRO!O$5&amp;$E727),'Hoja de Trabajo para listado'!$DE$151:$DG$151,0)),0)+IFERROR(INDEX('Hoja de Trabajo para listado'!$CD$155:$DC$1048576,MATCH($A727,'Hoja de Trabajo para listado'!$CD$155:$CD$1048576,0),MATCH((CUADRO!O$5&amp;$E727),'Hoja de Trabajo para listado'!$CD$151:$DC$151,0)),0)</f>
        <v>0</v>
      </c>
      <c r="P727" s="314">
        <f ca="1">+IFERROR(INDEX('Hoja de Trabajo para listado'!$A$155:$Z$1048576,MATCH($A727,'Hoja de Trabajo para listado'!$A$155:$A$1048576,0),MATCH((CUADRO!P$5&amp;$E727),'Hoja de Trabajo para listado'!$A$151:$Z$151,0)),0)+IFERROR(INDEX('Hoja de Trabajo para listado'!$AB$155:$BA$1048576,MATCH($A727,'Hoja de Trabajo para listado'!$AB$155:$AB$1048576,0),MATCH((CUADRO!P$5&amp;$E727),'Hoja de Trabajo para listado'!$AB$151:$BA$151,0)),0)+IFERROR(INDEX('Hoja de Trabajo para listado'!$BC$155:$CB$1048576,MATCH($A727,'Hoja de Trabajo para listado'!$BC$155:$BC$1048576,0),MATCH((CUADRO!P$5&amp;$E727),'Hoja de Trabajo para listado'!$BC$151:$CB$151,0)),0)+IFERROR(INDEX('Hoja de Trabajo para listado'!$DE$153:$DG$274,MATCH($A727,'Hoja de Trabajo para listado'!$DE$153:$DE$1048576,0),MATCH((CUADRO!P$5&amp;$E727),'Hoja de Trabajo para listado'!$DE$151:$DG$151,0)),0)+IFERROR(INDEX('Hoja de Trabajo para listado'!$CD$155:$DC$1048576,MATCH($A727,'Hoja de Trabajo para listado'!$CD$155:$CD$1048576,0),MATCH((CUADRO!P$5&amp;$E727),'Hoja de Trabajo para listado'!$CD$151:$DC$151,0)),0)</f>
        <v>0</v>
      </c>
      <c r="Q727" s="314">
        <f ca="1">+IFERROR(INDEX('Hoja de Trabajo para listado'!$A$155:$Z$1048576,MATCH($A727,'Hoja de Trabajo para listado'!$A$155:$A$1048576,0),MATCH((CUADRO!Q$5&amp;$E727),'Hoja de Trabajo para listado'!$A$151:$Z$151,0)),0)+IFERROR(INDEX('Hoja de Trabajo para listado'!$AB$155:$BA$1048576,MATCH($A727,'Hoja de Trabajo para listado'!$AB$155:$AB$1048576,0),MATCH((CUADRO!Q$5&amp;$E727),'Hoja de Trabajo para listado'!$AB$151:$BA$151,0)),0)+IFERROR(INDEX('Hoja de Trabajo para listado'!$BC$155:$CB$1048576,MATCH($A727,'Hoja de Trabajo para listado'!$BC$155:$BC$1048576,0),MATCH((CUADRO!Q$5&amp;$E727),'Hoja de Trabajo para listado'!$BC$151:$CB$151,0)),0)+IFERROR(INDEX('Hoja de Trabajo para listado'!$DE$153:$DG$274,MATCH($A727,'Hoja de Trabajo para listado'!$DE$153:$DE$1048576,0),MATCH((CUADRO!Q$5&amp;$E727),'Hoja de Trabajo para listado'!$DE$151:$DG$151,0)),0)+IFERROR(INDEX('Hoja de Trabajo para listado'!$CD$155:$DC$1048576,MATCH($A727,'Hoja de Trabajo para listado'!$CD$155:$CD$1048576,0),MATCH((CUADRO!Q$5&amp;$E727),'Hoja de Trabajo para listado'!$CD$151:$DC$151,0)),0)</f>
        <v>0</v>
      </c>
      <c r="R727" s="314">
        <f t="shared" ca="1" si="22"/>
        <v>0</v>
      </c>
      <c r="S727" s="322">
        <f ca="1">+R726+R727</f>
        <v>0</v>
      </c>
      <c r="T727" s="314">
        <f ca="1">+S727</f>
        <v>0</v>
      </c>
      <c r="U727" s="313">
        <f t="shared" si="23"/>
        <v>2</v>
      </c>
      <c r="V727" s="319" t="str">
        <f>+VLOOKUP(A727,bd_lista!$A$3:$E$593,5,FALSE)</f>
        <v>Gobiernos Autonomos Municipales</v>
      </c>
      <c r="W727" s="426"/>
    </row>
    <row r="728" spans="1:23" customFormat="1" ht="15" hidden="1" customHeight="1">
      <c r="A728" s="323">
        <v>1751</v>
      </c>
      <c r="B728" s="427">
        <f>+A728</f>
        <v>1751</v>
      </c>
      <c r="C728" s="318" t="str">
        <f>+VLOOKUP(A728,bd_lista!$A$3:$C$593,3,FALSE)</f>
        <v>Gobierno Autónomo Municipal de El Carmen Rivero Tórrez</v>
      </c>
      <c r="D728" s="429" t="str">
        <f>+C728</f>
        <v>Gobierno Autónomo Municipal de El Carmen Rivero Tórrez</v>
      </c>
      <c r="E728" s="346" t="s">
        <v>1418</v>
      </c>
      <c r="F728" s="314">
        <f ca="1">+IFERROR(INDEX('Hoja de Trabajo para listado'!$A$155:$Z$1048576,MATCH($A728,'Hoja de Trabajo para listado'!$A$155:$A$1048576,0),MATCH((CUADRO!F$5&amp;$E728),'Hoja de Trabajo para listado'!$A$151:$Z$151,0)),0)+IFERROR(INDEX('Hoja de Trabajo para listado'!$AB$155:$BA$1048576,MATCH($A728,'Hoja de Trabajo para listado'!$AB$155:$AB$1048576,0),MATCH((CUADRO!F$5&amp;$E728),'Hoja de Trabajo para listado'!$AB$151:$BA$151,0)),0)+IFERROR(INDEX('Hoja de Trabajo para listado'!$BC$155:$CB$1048576,MATCH($A728,'Hoja de Trabajo para listado'!$BC$155:$BC$1048576,0),MATCH((CUADRO!F$5&amp;$E728),'Hoja de Trabajo para listado'!$BC$151:$CB$151,0)),0)+IFERROR(INDEX('Hoja de Trabajo para listado'!$DE$153:$DG$274,MATCH($A728,'Hoja de Trabajo para listado'!$DE$153:$DE$1048576,0),MATCH((CUADRO!F$5&amp;$E728),'Hoja de Trabajo para listado'!$DE$151:$DG$151,0)),0)+IFERROR(INDEX('Hoja de Trabajo para listado'!$CD$155:$DC$1048576,MATCH($A728,'Hoja de Trabajo para listado'!$CD$155:$CD$1048576,0),MATCH((CUADRO!F$5&amp;$E728),'Hoja de Trabajo para listado'!$CD$151:$DC$151,0)),0)</f>
        <v>0</v>
      </c>
      <c r="G728" s="314">
        <f ca="1">+IFERROR(INDEX('Hoja de Trabajo para listado'!$A$155:$Z$1048576,MATCH($A728,'Hoja de Trabajo para listado'!$A$155:$A$1048576,0),MATCH((CUADRO!G$5&amp;$E728),'Hoja de Trabajo para listado'!$A$151:$Z$151,0)),0)+IFERROR(INDEX('Hoja de Trabajo para listado'!$AB$155:$BA$1048576,MATCH($A728,'Hoja de Trabajo para listado'!$AB$155:$AB$1048576,0),MATCH((CUADRO!G$5&amp;$E728),'Hoja de Trabajo para listado'!$AB$151:$BA$151,0)),0)+IFERROR(INDEX('Hoja de Trabajo para listado'!$BC$155:$CB$1048576,MATCH($A728,'Hoja de Trabajo para listado'!$BC$155:$BC$1048576,0),MATCH((CUADRO!G$5&amp;$E728),'Hoja de Trabajo para listado'!$BC$151:$CB$151,0)),0)+IFERROR(INDEX('Hoja de Trabajo para listado'!$DE$153:$DG$274,MATCH($A728,'Hoja de Trabajo para listado'!$DE$153:$DE$1048576,0),MATCH((CUADRO!G$5&amp;$E728),'Hoja de Trabajo para listado'!$DE$151:$DG$151,0)),0)+IFERROR(INDEX('Hoja de Trabajo para listado'!$CD$155:$DC$1048576,MATCH($A728,'Hoja de Trabajo para listado'!$CD$155:$CD$1048576,0),MATCH((CUADRO!G$5&amp;$E728),'Hoja de Trabajo para listado'!$CD$151:$DC$151,0)),0)</f>
        <v>0</v>
      </c>
      <c r="H728" s="314">
        <f ca="1">+IFERROR(INDEX('Hoja de Trabajo para listado'!$A$155:$Z$1048576,MATCH($A728,'Hoja de Trabajo para listado'!$A$155:$A$1048576,0),MATCH((CUADRO!H$5&amp;$E728),'Hoja de Trabajo para listado'!$A$151:$Z$151,0)),0)+IFERROR(INDEX('Hoja de Trabajo para listado'!$AB$155:$BA$1048576,MATCH($A728,'Hoja de Trabajo para listado'!$AB$155:$AB$1048576,0),MATCH((CUADRO!H$5&amp;$E728),'Hoja de Trabajo para listado'!$AB$151:$BA$151,0)),0)+IFERROR(INDEX('Hoja de Trabajo para listado'!$BC$155:$CB$1048576,MATCH($A728,'Hoja de Trabajo para listado'!$BC$155:$BC$1048576,0),MATCH((CUADRO!H$5&amp;$E728),'Hoja de Trabajo para listado'!$BC$151:$CB$151,0)),0)+IFERROR(INDEX('Hoja de Trabajo para listado'!$DE$153:$DG$274,MATCH($A728,'Hoja de Trabajo para listado'!$DE$153:$DE$1048576,0),MATCH((CUADRO!H$5&amp;$E728),'Hoja de Trabajo para listado'!$DE$151:$DG$151,0)),0)+IFERROR(INDEX('Hoja de Trabajo para listado'!$CD$155:$DC$1048576,MATCH($A728,'Hoja de Trabajo para listado'!$CD$155:$CD$1048576,0),MATCH((CUADRO!H$5&amp;$E728),'Hoja de Trabajo para listado'!$CD$151:$DC$151,0)),0)</f>
        <v>0</v>
      </c>
      <c r="I728" s="314">
        <f ca="1">+IFERROR(INDEX('Hoja de Trabajo para listado'!$A$155:$Z$1048576,MATCH($A728,'Hoja de Trabajo para listado'!$A$155:$A$1048576,0),MATCH((CUADRO!I$5&amp;$E728),'Hoja de Trabajo para listado'!$A$151:$Z$151,0)),0)+IFERROR(INDEX('Hoja de Trabajo para listado'!$AB$155:$BA$1048576,MATCH($A728,'Hoja de Trabajo para listado'!$AB$155:$AB$1048576,0),MATCH((CUADRO!I$5&amp;$E728),'Hoja de Trabajo para listado'!$AB$151:$BA$151,0)),0)+IFERROR(INDEX('Hoja de Trabajo para listado'!$BC$155:$CB$1048576,MATCH($A728,'Hoja de Trabajo para listado'!$BC$155:$BC$1048576,0),MATCH((CUADRO!I$5&amp;$E728),'Hoja de Trabajo para listado'!$BC$151:$CB$151,0)),0)+IFERROR(INDEX('Hoja de Trabajo para listado'!$DE$153:$DG$274,MATCH($A728,'Hoja de Trabajo para listado'!$DE$153:$DE$1048576,0),MATCH((CUADRO!I$5&amp;$E728),'Hoja de Trabajo para listado'!$DE$151:$DG$151,0)),0)+IFERROR(INDEX('Hoja de Trabajo para listado'!$CD$155:$DC$1048576,MATCH($A728,'Hoja de Trabajo para listado'!$CD$155:$CD$1048576,0),MATCH((CUADRO!I$5&amp;$E728),'Hoja de Trabajo para listado'!$CD$151:$DC$151,0)),0)</f>
        <v>0</v>
      </c>
      <c r="J728" s="314">
        <f ca="1">+IFERROR(INDEX('Hoja de Trabajo para listado'!$A$155:$Z$1048576,MATCH($A728,'Hoja de Trabajo para listado'!$A$155:$A$1048576,0),MATCH((CUADRO!J$5&amp;$E728),'Hoja de Trabajo para listado'!$A$151:$Z$151,0)),0)+IFERROR(INDEX('Hoja de Trabajo para listado'!$AB$155:$BA$1048576,MATCH($A728,'Hoja de Trabajo para listado'!$AB$155:$AB$1048576,0),MATCH((CUADRO!J$5&amp;$E728),'Hoja de Trabajo para listado'!$AB$151:$BA$151,0)),0)+IFERROR(INDEX('Hoja de Trabajo para listado'!$BC$155:$CB$1048576,MATCH($A728,'Hoja de Trabajo para listado'!$BC$155:$BC$1048576,0),MATCH((CUADRO!J$5&amp;$E728),'Hoja de Trabajo para listado'!$BC$151:$CB$151,0)),0)+IFERROR(INDEX('Hoja de Trabajo para listado'!$DE$153:$DG$274,MATCH($A728,'Hoja de Trabajo para listado'!$DE$153:$DE$1048576,0),MATCH((CUADRO!J$5&amp;$E728),'Hoja de Trabajo para listado'!$DE$151:$DG$151,0)),0)+IFERROR(INDEX('Hoja de Trabajo para listado'!$CD$155:$DC$1048576,MATCH($A728,'Hoja de Trabajo para listado'!$CD$155:$CD$1048576,0),MATCH((CUADRO!J$5&amp;$E728),'Hoja de Trabajo para listado'!$CD$151:$DC$151,0)),0)</f>
        <v>0</v>
      </c>
      <c r="K728" s="314">
        <f ca="1">+IFERROR(INDEX('Hoja de Trabajo para listado'!$A$155:$Z$1048576,MATCH($A728,'Hoja de Trabajo para listado'!$A$155:$A$1048576,0),MATCH((CUADRO!K$5&amp;$E728),'Hoja de Trabajo para listado'!$A$151:$Z$151,0)),0)+IFERROR(INDEX('Hoja de Trabajo para listado'!$AB$155:$BA$1048576,MATCH($A728,'Hoja de Trabajo para listado'!$AB$155:$AB$1048576,0),MATCH((CUADRO!K$5&amp;$E728),'Hoja de Trabajo para listado'!$AB$151:$BA$151,0)),0)+IFERROR(INDEX('Hoja de Trabajo para listado'!$BC$155:$CB$1048576,MATCH($A728,'Hoja de Trabajo para listado'!$BC$155:$BC$1048576,0),MATCH((CUADRO!K$5&amp;$E728),'Hoja de Trabajo para listado'!$BC$151:$CB$151,0)),0)+IFERROR(INDEX('Hoja de Trabajo para listado'!$DE$153:$DG$274,MATCH($A728,'Hoja de Trabajo para listado'!$DE$153:$DE$1048576,0),MATCH((CUADRO!K$5&amp;$E728),'Hoja de Trabajo para listado'!$DE$151:$DG$151,0)),0)+IFERROR(INDEX('Hoja de Trabajo para listado'!$CD$155:$DC$1048576,MATCH($A728,'Hoja de Trabajo para listado'!$CD$155:$CD$1048576,0),MATCH((CUADRO!K$5&amp;$E728),'Hoja de Trabajo para listado'!$CD$151:$DC$151,0)),0)</f>
        <v>0</v>
      </c>
      <c r="L728" s="314">
        <f ca="1">+IFERROR(INDEX('Hoja de Trabajo para listado'!$A$155:$Z$1048576,MATCH($A728,'Hoja de Trabajo para listado'!$A$155:$A$1048576,0),MATCH((CUADRO!L$5&amp;$E728),'Hoja de Trabajo para listado'!$A$151:$Z$151,0)),0)+IFERROR(INDEX('Hoja de Trabajo para listado'!$AB$155:$BA$1048576,MATCH($A728,'Hoja de Trabajo para listado'!$AB$155:$AB$1048576,0),MATCH((CUADRO!L$5&amp;$E728),'Hoja de Trabajo para listado'!$AB$151:$BA$151,0)),0)+IFERROR(INDEX('Hoja de Trabajo para listado'!$BC$155:$CB$1048576,MATCH($A728,'Hoja de Trabajo para listado'!$BC$155:$BC$1048576,0),MATCH((CUADRO!L$5&amp;$E728),'Hoja de Trabajo para listado'!$BC$151:$CB$151,0)),0)+IFERROR(INDEX('Hoja de Trabajo para listado'!$DE$153:$DG$274,MATCH($A728,'Hoja de Trabajo para listado'!$DE$153:$DE$1048576,0),MATCH((CUADRO!L$5&amp;$E728),'Hoja de Trabajo para listado'!$DE$151:$DG$151,0)),0)+IFERROR(INDEX('Hoja de Trabajo para listado'!$CD$155:$DC$1048576,MATCH($A728,'Hoja de Trabajo para listado'!$CD$155:$CD$1048576,0),MATCH((CUADRO!L$5&amp;$E728),'Hoja de Trabajo para listado'!$CD$151:$DC$151,0)),0)</f>
        <v>0</v>
      </c>
      <c r="M728" s="314">
        <f ca="1">+IFERROR(INDEX('Hoja de Trabajo para listado'!$A$155:$Z$1048576,MATCH($A728,'Hoja de Trabajo para listado'!$A$155:$A$1048576,0),MATCH((CUADRO!M$5&amp;$E728),'Hoja de Trabajo para listado'!$A$151:$Z$151,0)),0)+IFERROR(INDEX('Hoja de Trabajo para listado'!$AB$155:$BA$1048576,MATCH($A728,'Hoja de Trabajo para listado'!$AB$155:$AB$1048576,0),MATCH((CUADRO!M$5&amp;$E728),'Hoja de Trabajo para listado'!$AB$151:$BA$151,0)),0)+IFERROR(INDEX('Hoja de Trabajo para listado'!$BC$155:$CB$1048576,MATCH($A728,'Hoja de Trabajo para listado'!$BC$155:$BC$1048576,0),MATCH((CUADRO!M$5&amp;$E728),'Hoja de Trabajo para listado'!$BC$151:$CB$151,0)),0)+IFERROR(INDEX('Hoja de Trabajo para listado'!$DE$153:$DG$274,MATCH($A728,'Hoja de Trabajo para listado'!$DE$153:$DE$1048576,0),MATCH((CUADRO!M$5&amp;$E728),'Hoja de Trabajo para listado'!$DE$151:$DG$151,0)),0)+IFERROR(INDEX('Hoja de Trabajo para listado'!$CD$155:$DC$1048576,MATCH($A728,'Hoja de Trabajo para listado'!$CD$155:$CD$1048576,0),MATCH((CUADRO!M$5&amp;$E728),'Hoja de Trabajo para listado'!$CD$151:$DC$151,0)),0)</f>
        <v>0</v>
      </c>
      <c r="N728" s="314">
        <f ca="1">+IFERROR(INDEX('Hoja de Trabajo para listado'!$A$155:$Z$1048576,MATCH($A728,'Hoja de Trabajo para listado'!$A$155:$A$1048576,0),MATCH((CUADRO!N$5&amp;$E728),'Hoja de Trabajo para listado'!$A$151:$Z$151,0)),0)+IFERROR(INDEX('Hoja de Trabajo para listado'!$AB$155:$BA$1048576,MATCH($A728,'Hoja de Trabajo para listado'!$AB$155:$AB$1048576,0),MATCH((CUADRO!N$5&amp;$E728),'Hoja de Trabajo para listado'!$AB$151:$BA$151,0)),0)+IFERROR(INDEX('Hoja de Trabajo para listado'!$BC$155:$CB$1048576,MATCH($A728,'Hoja de Trabajo para listado'!$BC$155:$BC$1048576,0),MATCH((CUADRO!N$5&amp;$E728),'Hoja de Trabajo para listado'!$BC$151:$CB$151,0)),0)+IFERROR(INDEX('Hoja de Trabajo para listado'!$DE$153:$DG$274,MATCH($A728,'Hoja de Trabajo para listado'!$DE$153:$DE$1048576,0),MATCH((CUADRO!N$5&amp;$E728),'Hoja de Trabajo para listado'!$DE$151:$DG$151,0)),0)+IFERROR(INDEX('Hoja de Trabajo para listado'!$CD$155:$DC$1048576,MATCH($A728,'Hoja de Trabajo para listado'!$CD$155:$CD$1048576,0),MATCH((CUADRO!N$5&amp;$E728),'Hoja de Trabajo para listado'!$CD$151:$DC$151,0)),0)</f>
        <v>0</v>
      </c>
      <c r="O728" s="314">
        <f ca="1">+IFERROR(INDEX('Hoja de Trabajo para listado'!$A$155:$Z$1048576,MATCH($A728,'Hoja de Trabajo para listado'!$A$155:$A$1048576,0),MATCH((CUADRO!O$5&amp;$E728),'Hoja de Trabajo para listado'!$A$151:$Z$151,0)),0)+IFERROR(INDEX('Hoja de Trabajo para listado'!$AB$155:$BA$1048576,MATCH($A728,'Hoja de Trabajo para listado'!$AB$155:$AB$1048576,0),MATCH((CUADRO!O$5&amp;$E728),'Hoja de Trabajo para listado'!$AB$151:$BA$151,0)),0)+IFERROR(INDEX('Hoja de Trabajo para listado'!$BC$155:$CB$1048576,MATCH($A728,'Hoja de Trabajo para listado'!$BC$155:$BC$1048576,0),MATCH((CUADRO!O$5&amp;$E728),'Hoja de Trabajo para listado'!$BC$151:$CB$151,0)),0)+IFERROR(INDEX('Hoja de Trabajo para listado'!$DE$153:$DG$274,MATCH($A728,'Hoja de Trabajo para listado'!$DE$153:$DE$1048576,0),MATCH((CUADRO!O$5&amp;$E728),'Hoja de Trabajo para listado'!$DE$151:$DG$151,0)),0)+IFERROR(INDEX('Hoja de Trabajo para listado'!$CD$155:$DC$1048576,MATCH($A728,'Hoja de Trabajo para listado'!$CD$155:$CD$1048576,0),MATCH((CUADRO!O$5&amp;$E728),'Hoja de Trabajo para listado'!$CD$151:$DC$151,0)),0)</f>
        <v>0</v>
      </c>
      <c r="P728" s="314">
        <f ca="1">+IFERROR(INDEX('Hoja de Trabajo para listado'!$A$155:$Z$1048576,MATCH($A728,'Hoja de Trabajo para listado'!$A$155:$A$1048576,0),MATCH((CUADRO!P$5&amp;$E728),'Hoja de Trabajo para listado'!$A$151:$Z$151,0)),0)+IFERROR(INDEX('Hoja de Trabajo para listado'!$AB$155:$BA$1048576,MATCH($A728,'Hoja de Trabajo para listado'!$AB$155:$AB$1048576,0),MATCH((CUADRO!P$5&amp;$E728),'Hoja de Trabajo para listado'!$AB$151:$BA$151,0)),0)+IFERROR(INDEX('Hoja de Trabajo para listado'!$BC$155:$CB$1048576,MATCH($A728,'Hoja de Trabajo para listado'!$BC$155:$BC$1048576,0),MATCH((CUADRO!P$5&amp;$E728),'Hoja de Trabajo para listado'!$BC$151:$CB$151,0)),0)+IFERROR(INDEX('Hoja de Trabajo para listado'!$DE$153:$DG$274,MATCH($A728,'Hoja de Trabajo para listado'!$DE$153:$DE$1048576,0),MATCH((CUADRO!P$5&amp;$E728),'Hoja de Trabajo para listado'!$DE$151:$DG$151,0)),0)+IFERROR(INDEX('Hoja de Trabajo para listado'!$CD$155:$DC$1048576,MATCH($A728,'Hoja de Trabajo para listado'!$CD$155:$CD$1048576,0),MATCH((CUADRO!P$5&amp;$E728),'Hoja de Trabajo para listado'!$CD$151:$DC$151,0)),0)</f>
        <v>0</v>
      </c>
      <c r="Q728" s="314">
        <f ca="1">+IFERROR(INDEX('Hoja de Trabajo para listado'!$A$155:$Z$1048576,MATCH($A728,'Hoja de Trabajo para listado'!$A$155:$A$1048576,0),MATCH((CUADRO!Q$5&amp;$E728),'Hoja de Trabajo para listado'!$A$151:$Z$151,0)),0)+IFERROR(INDEX('Hoja de Trabajo para listado'!$AB$155:$BA$1048576,MATCH($A728,'Hoja de Trabajo para listado'!$AB$155:$AB$1048576,0),MATCH((CUADRO!Q$5&amp;$E728),'Hoja de Trabajo para listado'!$AB$151:$BA$151,0)),0)+IFERROR(INDEX('Hoja de Trabajo para listado'!$BC$155:$CB$1048576,MATCH($A728,'Hoja de Trabajo para listado'!$BC$155:$BC$1048576,0),MATCH((CUADRO!Q$5&amp;$E728),'Hoja de Trabajo para listado'!$BC$151:$CB$151,0)),0)+IFERROR(INDEX('Hoja de Trabajo para listado'!$DE$153:$DG$274,MATCH($A728,'Hoja de Trabajo para listado'!$DE$153:$DE$1048576,0),MATCH((CUADRO!Q$5&amp;$E728),'Hoja de Trabajo para listado'!$DE$151:$DG$151,0)),0)+IFERROR(INDEX('Hoja de Trabajo para listado'!$CD$155:$DC$1048576,MATCH($A728,'Hoja de Trabajo para listado'!$CD$155:$CD$1048576,0),MATCH((CUADRO!Q$5&amp;$E728),'Hoja de Trabajo para listado'!$CD$151:$DC$151,0)),0)</f>
        <v>0</v>
      </c>
      <c r="R728" s="314">
        <f t="shared" ca="1" si="22"/>
        <v>0</v>
      </c>
      <c r="S728" s="322"/>
      <c r="T728" s="314">
        <f ca="1">+T729</f>
        <v>0</v>
      </c>
      <c r="U728" s="313">
        <f t="shared" si="23"/>
        <v>1</v>
      </c>
      <c r="V728" s="319" t="str">
        <f>+VLOOKUP(A728,bd_lista!$A$3:$E$593,5,FALSE)</f>
        <v>Gobiernos Autonomos Municipales</v>
      </c>
      <c r="W728" s="425" t="str">
        <f>+V728</f>
        <v>Gobiernos Autonomos Municipales</v>
      </c>
    </row>
    <row r="729" spans="1:23" customFormat="1" ht="15" hidden="1" customHeight="1">
      <c r="A729" s="323">
        <v>1751</v>
      </c>
      <c r="B729" s="428"/>
      <c r="C729" s="318" t="str">
        <f>+VLOOKUP(A729,bd_lista!$A$3:$C$593,3,FALSE)</f>
        <v>Gobierno Autónomo Municipal de El Carmen Rivero Tórrez</v>
      </c>
      <c r="D729" s="430"/>
      <c r="E729" s="347" t="s">
        <v>1419</v>
      </c>
      <c r="F729" s="314">
        <f ca="1">+IFERROR(INDEX('Hoja de Trabajo para listado'!$A$155:$Z$1048576,MATCH($A729,'Hoja de Trabajo para listado'!$A$155:$A$1048576,0),MATCH((CUADRO!F$5&amp;$E729),'Hoja de Trabajo para listado'!$A$151:$Z$151,0)),0)+IFERROR(INDEX('Hoja de Trabajo para listado'!$AB$155:$BA$1048576,MATCH($A729,'Hoja de Trabajo para listado'!$AB$155:$AB$1048576,0),MATCH((CUADRO!F$5&amp;$E729),'Hoja de Trabajo para listado'!$AB$151:$BA$151,0)),0)+IFERROR(INDEX('Hoja de Trabajo para listado'!$BC$155:$CB$1048576,MATCH($A729,'Hoja de Trabajo para listado'!$BC$155:$BC$1048576,0),MATCH((CUADRO!F$5&amp;$E729),'Hoja de Trabajo para listado'!$BC$151:$CB$151,0)),0)+IFERROR(INDEX('Hoja de Trabajo para listado'!$DE$153:$DG$274,MATCH($A729,'Hoja de Trabajo para listado'!$DE$153:$DE$1048576,0),MATCH((CUADRO!F$5&amp;$E729),'Hoja de Trabajo para listado'!$DE$151:$DG$151,0)),0)+IFERROR(INDEX('Hoja de Trabajo para listado'!$CD$155:$DC$1048576,MATCH($A729,'Hoja de Trabajo para listado'!$CD$155:$CD$1048576,0),MATCH((CUADRO!F$5&amp;$E729),'Hoja de Trabajo para listado'!$CD$151:$DC$151,0)),0)</f>
        <v>0</v>
      </c>
      <c r="G729" s="314">
        <f ca="1">+IFERROR(INDEX('Hoja de Trabajo para listado'!$A$155:$Z$1048576,MATCH($A729,'Hoja de Trabajo para listado'!$A$155:$A$1048576,0),MATCH((CUADRO!G$5&amp;$E729),'Hoja de Trabajo para listado'!$A$151:$Z$151,0)),0)+IFERROR(INDEX('Hoja de Trabajo para listado'!$AB$155:$BA$1048576,MATCH($A729,'Hoja de Trabajo para listado'!$AB$155:$AB$1048576,0),MATCH((CUADRO!G$5&amp;$E729),'Hoja de Trabajo para listado'!$AB$151:$BA$151,0)),0)+IFERROR(INDEX('Hoja de Trabajo para listado'!$BC$155:$CB$1048576,MATCH($A729,'Hoja de Trabajo para listado'!$BC$155:$BC$1048576,0),MATCH((CUADRO!G$5&amp;$E729),'Hoja de Trabajo para listado'!$BC$151:$CB$151,0)),0)+IFERROR(INDEX('Hoja de Trabajo para listado'!$DE$153:$DG$274,MATCH($A729,'Hoja de Trabajo para listado'!$DE$153:$DE$1048576,0),MATCH((CUADRO!G$5&amp;$E729),'Hoja de Trabajo para listado'!$DE$151:$DG$151,0)),0)+IFERROR(INDEX('Hoja de Trabajo para listado'!$CD$155:$DC$1048576,MATCH($A729,'Hoja de Trabajo para listado'!$CD$155:$CD$1048576,0),MATCH((CUADRO!G$5&amp;$E729),'Hoja de Trabajo para listado'!$CD$151:$DC$151,0)),0)</f>
        <v>0</v>
      </c>
      <c r="H729" s="314">
        <f ca="1">+IFERROR(INDEX('Hoja de Trabajo para listado'!$A$155:$Z$1048576,MATCH($A729,'Hoja de Trabajo para listado'!$A$155:$A$1048576,0),MATCH((CUADRO!H$5&amp;$E729),'Hoja de Trabajo para listado'!$A$151:$Z$151,0)),0)+IFERROR(INDEX('Hoja de Trabajo para listado'!$AB$155:$BA$1048576,MATCH($A729,'Hoja de Trabajo para listado'!$AB$155:$AB$1048576,0),MATCH((CUADRO!H$5&amp;$E729),'Hoja de Trabajo para listado'!$AB$151:$BA$151,0)),0)+IFERROR(INDEX('Hoja de Trabajo para listado'!$BC$155:$CB$1048576,MATCH($A729,'Hoja de Trabajo para listado'!$BC$155:$BC$1048576,0),MATCH((CUADRO!H$5&amp;$E729),'Hoja de Trabajo para listado'!$BC$151:$CB$151,0)),0)+IFERROR(INDEX('Hoja de Trabajo para listado'!$DE$153:$DG$274,MATCH($A729,'Hoja de Trabajo para listado'!$DE$153:$DE$1048576,0),MATCH((CUADRO!H$5&amp;$E729),'Hoja de Trabajo para listado'!$DE$151:$DG$151,0)),0)+IFERROR(INDEX('Hoja de Trabajo para listado'!$CD$155:$DC$1048576,MATCH($A729,'Hoja de Trabajo para listado'!$CD$155:$CD$1048576,0),MATCH((CUADRO!H$5&amp;$E729),'Hoja de Trabajo para listado'!$CD$151:$DC$151,0)),0)</f>
        <v>0</v>
      </c>
      <c r="I729" s="314">
        <f ca="1">+IFERROR(INDEX('Hoja de Trabajo para listado'!$A$155:$Z$1048576,MATCH($A729,'Hoja de Trabajo para listado'!$A$155:$A$1048576,0),MATCH((CUADRO!I$5&amp;$E729),'Hoja de Trabajo para listado'!$A$151:$Z$151,0)),0)+IFERROR(INDEX('Hoja de Trabajo para listado'!$AB$155:$BA$1048576,MATCH($A729,'Hoja de Trabajo para listado'!$AB$155:$AB$1048576,0),MATCH((CUADRO!I$5&amp;$E729),'Hoja de Trabajo para listado'!$AB$151:$BA$151,0)),0)+IFERROR(INDEX('Hoja de Trabajo para listado'!$BC$155:$CB$1048576,MATCH($A729,'Hoja de Trabajo para listado'!$BC$155:$BC$1048576,0),MATCH((CUADRO!I$5&amp;$E729),'Hoja de Trabajo para listado'!$BC$151:$CB$151,0)),0)+IFERROR(INDEX('Hoja de Trabajo para listado'!$DE$153:$DG$274,MATCH($A729,'Hoja de Trabajo para listado'!$DE$153:$DE$1048576,0),MATCH((CUADRO!I$5&amp;$E729),'Hoja de Trabajo para listado'!$DE$151:$DG$151,0)),0)+IFERROR(INDEX('Hoja de Trabajo para listado'!$CD$155:$DC$1048576,MATCH($A729,'Hoja de Trabajo para listado'!$CD$155:$CD$1048576,0),MATCH((CUADRO!I$5&amp;$E729),'Hoja de Trabajo para listado'!$CD$151:$DC$151,0)),0)</f>
        <v>0</v>
      </c>
      <c r="J729" s="314">
        <f ca="1">+IFERROR(INDEX('Hoja de Trabajo para listado'!$A$155:$Z$1048576,MATCH($A729,'Hoja de Trabajo para listado'!$A$155:$A$1048576,0),MATCH((CUADRO!J$5&amp;$E729),'Hoja de Trabajo para listado'!$A$151:$Z$151,0)),0)+IFERROR(INDEX('Hoja de Trabajo para listado'!$AB$155:$BA$1048576,MATCH($A729,'Hoja de Trabajo para listado'!$AB$155:$AB$1048576,0),MATCH((CUADRO!J$5&amp;$E729),'Hoja de Trabajo para listado'!$AB$151:$BA$151,0)),0)+IFERROR(INDEX('Hoja de Trabajo para listado'!$BC$155:$CB$1048576,MATCH($A729,'Hoja de Trabajo para listado'!$BC$155:$BC$1048576,0),MATCH((CUADRO!J$5&amp;$E729),'Hoja de Trabajo para listado'!$BC$151:$CB$151,0)),0)+IFERROR(INDEX('Hoja de Trabajo para listado'!$DE$153:$DG$274,MATCH($A729,'Hoja de Trabajo para listado'!$DE$153:$DE$1048576,0),MATCH((CUADRO!J$5&amp;$E729),'Hoja de Trabajo para listado'!$DE$151:$DG$151,0)),0)+IFERROR(INDEX('Hoja de Trabajo para listado'!$CD$155:$DC$1048576,MATCH($A729,'Hoja de Trabajo para listado'!$CD$155:$CD$1048576,0),MATCH((CUADRO!J$5&amp;$E729),'Hoja de Trabajo para listado'!$CD$151:$DC$151,0)),0)</f>
        <v>0</v>
      </c>
      <c r="K729" s="314">
        <f ca="1">+IFERROR(INDEX('Hoja de Trabajo para listado'!$A$155:$Z$1048576,MATCH($A729,'Hoja de Trabajo para listado'!$A$155:$A$1048576,0),MATCH((CUADRO!K$5&amp;$E729),'Hoja de Trabajo para listado'!$A$151:$Z$151,0)),0)+IFERROR(INDEX('Hoja de Trabajo para listado'!$AB$155:$BA$1048576,MATCH($A729,'Hoja de Trabajo para listado'!$AB$155:$AB$1048576,0),MATCH((CUADRO!K$5&amp;$E729),'Hoja de Trabajo para listado'!$AB$151:$BA$151,0)),0)+IFERROR(INDEX('Hoja de Trabajo para listado'!$BC$155:$CB$1048576,MATCH($A729,'Hoja de Trabajo para listado'!$BC$155:$BC$1048576,0),MATCH((CUADRO!K$5&amp;$E729),'Hoja de Trabajo para listado'!$BC$151:$CB$151,0)),0)+IFERROR(INDEX('Hoja de Trabajo para listado'!$DE$153:$DG$274,MATCH($A729,'Hoja de Trabajo para listado'!$DE$153:$DE$1048576,0),MATCH((CUADRO!K$5&amp;$E729),'Hoja de Trabajo para listado'!$DE$151:$DG$151,0)),0)+IFERROR(INDEX('Hoja de Trabajo para listado'!$CD$155:$DC$1048576,MATCH($A729,'Hoja de Trabajo para listado'!$CD$155:$CD$1048576,0),MATCH((CUADRO!K$5&amp;$E729),'Hoja de Trabajo para listado'!$CD$151:$DC$151,0)),0)</f>
        <v>0</v>
      </c>
      <c r="L729" s="314">
        <f ca="1">+IFERROR(INDEX('Hoja de Trabajo para listado'!$A$155:$Z$1048576,MATCH($A729,'Hoja de Trabajo para listado'!$A$155:$A$1048576,0),MATCH((CUADRO!L$5&amp;$E729),'Hoja de Trabajo para listado'!$A$151:$Z$151,0)),0)+IFERROR(INDEX('Hoja de Trabajo para listado'!$AB$155:$BA$1048576,MATCH($A729,'Hoja de Trabajo para listado'!$AB$155:$AB$1048576,0),MATCH((CUADRO!L$5&amp;$E729),'Hoja de Trabajo para listado'!$AB$151:$BA$151,0)),0)+IFERROR(INDEX('Hoja de Trabajo para listado'!$BC$155:$CB$1048576,MATCH($A729,'Hoja de Trabajo para listado'!$BC$155:$BC$1048576,0),MATCH((CUADRO!L$5&amp;$E729),'Hoja de Trabajo para listado'!$BC$151:$CB$151,0)),0)+IFERROR(INDEX('Hoja de Trabajo para listado'!$DE$153:$DG$274,MATCH($A729,'Hoja de Trabajo para listado'!$DE$153:$DE$1048576,0),MATCH((CUADRO!L$5&amp;$E729),'Hoja de Trabajo para listado'!$DE$151:$DG$151,0)),0)+IFERROR(INDEX('Hoja de Trabajo para listado'!$CD$155:$DC$1048576,MATCH($A729,'Hoja de Trabajo para listado'!$CD$155:$CD$1048576,0),MATCH((CUADRO!L$5&amp;$E729),'Hoja de Trabajo para listado'!$CD$151:$DC$151,0)),0)</f>
        <v>0</v>
      </c>
      <c r="M729" s="314">
        <f ca="1">+IFERROR(INDEX('Hoja de Trabajo para listado'!$A$155:$Z$1048576,MATCH($A729,'Hoja de Trabajo para listado'!$A$155:$A$1048576,0),MATCH((CUADRO!M$5&amp;$E729),'Hoja de Trabajo para listado'!$A$151:$Z$151,0)),0)+IFERROR(INDEX('Hoja de Trabajo para listado'!$AB$155:$BA$1048576,MATCH($A729,'Hoja de Trabajo para listado'!$AB$155:$AB$1048576,0),MATCH((CUADRO!M$5&amp;$E729),'Hoja de Trabajo para listado'!$AB$151:$BA$151,0)),0)+IFERROR(INDEX('Hoja de Trabajo para listado'!$BC$155:$CB$1048576,MATCH($A729,'Hoja de Trabajo para listado'!$BC$155:$BC$1048576,0),MATCH((CUADRO!M$5&amp;$E729),'Hoja de Trabajo para listado'!$BC$151:$CB$151,0)),0)+IFERROR(INDEX('Hoja de Trabajo para listado'!$DE$153:$DG$274,MATCH($A729,'Hoja de Trabajo para listado'!$DE$153:$DE$1048576,0),MATCH((CUADRO!M$5&amp;$E729),'Hoja de Trabajo para listado'!$DE$151:$DG$151,0)),0)+IFERROR(INDEX('Hoja de Trabajo para listado'!$CD$155:$DC$1048576,MATCH($A729,'Hoja de Trabajo para listado'!$CD$155:$CD$1048576,0),MATCH((CUADRO!M$5&amp;$E729),'Hoja de Trabajo para listado'!$CD$151:$DC$151,0)),0)</f>
        <v>0</v>
      </c>
      <c r="N729" s="314">
        <f ca="1">+IFERROR(INDEX('Hoja de Trabajo para listado'!$A$155:$Z$1048576,MATCH($A729,'Hoja de Trabajo para listado'!$A$155:$A$1048576,0),MATCH((CUADRO!N$5&amp;$E729),'Hoja de Trabajo para listado'!$A$151:$Z$151,0)),0)+IFERROR(INDEX('Hoja de Trabajo para listado'!$AB$155:$BA$1048576,MATCH($A729,'Hoja de Trabajo para listado'!$AB$155:$AB$1048576,0),MATCH((CUADRO!N$5&amp;$E729),'Hoja de Trabajo para listado'!$AB$151:$BA$151,0)),0)+IFERROR(INDEX('Hoja de Trabajo para listado'!$BC$155:$CB$1048576,MATCH($A729,'Hoja de Trabajo para listado'!$BC$155:$BC$1048576,0),MATCH((CUADRO!N$5&amp;$E729),'Hoja de Trabajo para listado'!$BC$151:$CB$151,0)),0)+IFERROR(INDEX('Hoja de Trabajo para listado'!$DE$153:$DG$274,MATCH($A729,'Hoja de Trabajo para listado'!$DE$153:$DE$1048576,0),MATCH((CUADRO!N$5&amp;$E729),'Hoja de Trabajo para listado'!$DE$151:$DG$151,0)),0)+IFERROR(INDEX('Hoja de Trabajo para listado'!$CD$155:$DC$1048576,MATCH($A729,'Hoja de Trabajo para listado'!$CD$155:$CD$1048576,0),MATCH((CUADRO!N$5&amp;$E729),'Hoja de Trabajo para listado'!$CD$151:$DC$151,0)),0)</f>
        <v>0</v>
      </c>
      <c r="O729" s="314">
        <f ca="1">+IFERROR(INDEX('Hoja de Trabajo para listado'!$A$155:$Z$1048576,MATCH($A729,'Hoja de Trabajo para listado'!$A$155:$A$1048576,0),MATCH((CUADRO!O$5&amp;$E729),'Hoja de Trabajo para listado'!$A$151:$Z$151,0)),0)+IFERROR(INDEX('Hoja de Trabajo para listado'!$AB$155:$BA$1048576,MATCH($A729,'Hoja de Trabajo para listado'!$AB$155:$AB$1048576,0),MATCH((CUADRO!O$5&amp;$E729),'Hoja de Trabajo para listado'!$AB$151:$BA$151,0)),0)+IFERROR(INDEX('Hoja de Trabajo para listado'!$BC$155:$CB$1048576,MATCH($A729,'Hoja de Trabajo para listado'!$BC$155:$BC$1048576,0),MATCH((CUADRO!O$5&amp;$E729),'Hoja de Trabajo para listado'!$BC$151:$CB$151,0)),0)+IFERROR(INDEX('Hoja de Trabajo para listado'!$DE$153:$DG$274,MATCH($A729,'Hoja de Trabajo para listado'!$DE$153:$DE$1048576,0),MATCH((CUADRO!O$5&amp;$E729),'Hoja de Trabajo para listado'!$DE$151:$DG$151,0)),0)+IFERROR(INDEX('Hoja de Trabajo para listado'!$CD$155:$DC$1048576,MATCH($A729,'Hoja de Trabajo para listado'!$CD$155:$CD$1048576,0),MATCH((CUADRO!O$5&amp;$E729),'Hoja de Trabajo para listado'!$CD$151:$DC$151,0)),0)</f>
        <v>0</v>
      </c>
      <c r="P729" s="314">
        <f ca="1">+IFERROR(INDEX('Hoja de Trabajo para listado'!$A$155:$Z$1048576,MATCH($A729,'Hoja de Trabajo para listado'!$A$155:$A$1048576,0),MATCH((CUADRO!P$5&amp;$E729),'Hoja de Trabajo para listado'!$A$151:$Z$151,0)),0)+IFERROR(INDEX('Hoja de Trabajo para listado'!$AB$155:$BA$1048576,MATCH($A729,'Hoja de Trabajo para listado'!$AB$155:$AB$1048576,0),MATCH((CUADRO!P$5&amp;$E729),'Hoja de Trabajo para listado'!$AB$151:$BA$151,0)),0)+IFERROR(INDEX('Hoja de Trabajo para listado'!$BC$155:$CB$1048576,MATCH($A729,'Hoja de Trabajo para listado'!$BC$155:$BC$1048576,0),MATCH((CUADRO!P$5&amp;$E729),'Hoja de Trabajo para listado'!$BC$151:$CB$151,0)),0)+IFERROR(INDEX('Hoja de Trabajo para listado'!$DE$153:$DG$274,MATCH($A729,'Hoja de Trabajo para listado'!$DE$153:$DE$1048576,0),MATCH((CUADRO!P$5&amp;$E729),'Hoja de Trabajo para listado'!$DE$151:$DG$151,0)),0)+IFERROR(INDEX('Hoja de Trabajo para listado'!$CD$155:$DC$1048576,MATCH($A729,'Hoja de Trabajo para listado'!$CD$155:$CD$1048576,0),MATCH((CUADRO!P$5&amp;$E729),'Hoja de Trabajo para listado'!$CD$151:$DC$151,0)),0)</f>
        <v>0</v>
      </c>
      <c r="Q729" s="314">
        <f ca="1">+IFERROR(INDEX('Hoja de Trabajo para listado'!$A$155:$Z$1048576,MATCH($A729,'Hoja de Trabajo para listado'!$A$155:$A$1048576,0),MATCH((CUADRO!Q$5&amp;$E729),'Hoja de Trabajo para listado'!$A$151:$Z$151,0)),0)+IFERROR(INDEX('Hoja de Trabajo para listado'!$AB$155:$BA$1048576,MATCH($A729,'Hoja de Trabajo para listado'!$AB$155:$AB$1048576,0),MATCH((CUADRO!Q$5&amp;$E729),'Hoja de Trabajo para listado'!$AB$151:$BA$151,0)),0)+IFERROR(INDEX('Hoja de Trabajo para listado'!$BC$155:$CB$1048576,MATCH($A729,'Hoja de Trabajo para listado'!$BC$155:$BC$1048576,0),MATCH((CUADRO!Q$5&amp;$E729),'Hoja de Trabajo para listado'!$BC$151:$CB$151,0)),0)+IFERROR(INDEX('Hoja de Trabajo para listado'!$DE$153:$DG$274,MATCH($A729,'Hoja de Trabajo para listado'!$DE$153:$DE$1048576,0),MATCH((CUADRO!Q$5&amp;$E729),'Hoja de Trabajo para listado'!$DE$151:$DG$151,0)),0)+IFERROR(INDEX('Hoja de Trabajo para listado'!$CD$155:$DC$1048576,MATCH($A729,'Hoja de Trabajo para listado'!$CD$155:$CD$1048576,0),MATCH((CUADRO!Q$5&amp;$E729),'Hoja de Trabajo para listado'!$CD$151:$DC$151,0)),0)</f>
        <v>0</v>
      </c>
      <c r="R729" s="314">
        <f t="shared" ca="1" si="22"/>
        <v>0</v>
      </c>
      <c r="S729" s="322">
        <f ca="1">+R728+R729</f>
        <v>0</v>
      </c>
      <c r="T729" s="314">
        <f ca="1">+S729</f>
        <v>0</v>
      </c>
      <c r="U729" s="313">
        <f t="shared" si="23"/>
        <v>2</v>
      </c>
      <c r="V729" s="319" t="str">
        <f>+VLOOKUP(A729,bd_lista!$A$3:$E$593,5,FALSE)</f>
        <v>Gobiernos Autonomos Municipales</v>
      </c>
      <c r="W729" s="426"/>
    </row>
    <row r="730" spans="1:23" customFormat="1" ht="15" hidden="1" customHeight="1">
      <c r="A730" s="323">
        <v>1752</v>
      </c>
      <c r="B730" s="427">
        <f>+A730</f>
        <v>1752</v>
      </c>
      <c r="C730" s="318" t="str">
        <f>+VLOOKUP(A730,bd_lista!$A$3:$C$593,3,FALSE)</f>
        <v>Gobierno Autónomo Municipal de San Juan</v>
      </c>
      <c r="D730" s="429" t="str">
        <f>+C730</f>
        <v>Gobierno Autónomo Municipal de San Juan</v>
      </c>
      <c r="E730" s="346" t="s">
        <v>1418</v>
      </c>
      <c r="F730" s="314">
        <f ca="1">+IFERROR(INDEX('Hoja de Trabajo para listado'!$A$155:$Z$1048576,MATCH($A730,'Hoja de Trabajo para listado'!$A$155:$A$1048576,0),MATCH((CUADRO!F$5&amp;$E730),'Hoja de Trabajo para listado'!$A$151:$Z$151,0)),0)+IFERROR(INDEX('Hoja de Trabajo para listado'!$AB$155:$BA$1048576,MATCH($A730,'Hoja de Trabajo para listado'!$AB$155:$AB$1048576,0),MATCH((CUADRO!F$5&amp;$E730),'Hoja de Trabajo para listado'!$AB$151:$BA$151,0)),0)+IFERROR(INDEX('Hoja de Trabajo para listado'!$BC$155:$CB$1048576,MATCH($A730,'Hoja de Trabajo para listado'!$BC$155:$BC$1048576,0),MATCH((CUADRO!F$5&amp;$E730),'Hoja de Trabajo para listado'!$BC$151:$CB$151,0)),0)+IFERROR(INDEX('Hoja de Trabajo para listado'!$DE$153:$DG$274,MATCH($A730,'Hoja de Trabajo para listado'!$DE$153:$DE$1048576,0),MATCH((CUADRO!F$5&amp;$E730),'Hoja de Trabajo para listado'!$DE$151:$DG$151,0)),0)+IFERROR(INDEX('Hoja de Trabajo para listado'!$CD$155:$DC$1048576,MATCH($A730,'Hoja de Trabajo para listado'!$CD$155:$CD$1048576,0),MATCH((CUADRO!F$5&amp;$E730),'Hoja de Trabajo para listado'!$CD$151:$DC$151,0)),0)</f>
        <v>0</v>
      </c>
      <c r="G730" s="314">
        <f ca="1">+IFERROR(INDEX('Hoja de Trabajo para listado'!$A$155:$Z$1048576,MATCH($A730,'Hoja de Trabajo para listado'!$A$155:$A$1048576,0),MATCH((CUADRO!G$5&amp;$E730),'Hoja de Trabajo para listado'!$A$151:$Z$151,0)),0)+IFERROR(INDEX('Hoja de Trabajo para listado'!$AB$155:$BA$1048576,MATCH($A730,'Hoja de Trabajo para listado'!$AB$155:$AB$1048576,0),MATCH((CUADRO!G$5&amp;$E730),'Hoja de Trabajo para listado'!$AB$151:$BA$151,0)),0)+IFERROR(INDEX('Hoja de Trabajo para listado'!$BC$155:$CB$1048576,MATCH($A730,'Hoja de Trabajo para listado'!$BC$155:$BC$1048576,0),MATCH((CUADRO!G$5&amp;$E730),'Hoja de Trabajo para listado'!$BC$151:$CB$151,0)),0)+IFERROR(INDEX('Hoja de Trabajo para listado'!$DE$153:$DG$274,MATCH($A730,'Hoja de Trabajo para listado'!$DE$153:$DE$1048576,0),MATCH((CUADRO!G$5&amp;$E730),'Hoja de Trabajo para listado'!$DE$151:$DG$151,0)),0)+IFERROR(INDEX('Hoja de Trabajo para listado'!$CD$155:$DC$1048576,MATCH($A730,'Hoja de Trabajo para listado'!$CD$155:$CD$1048576,0),MATCH((CUADRO!G$5&amp;$E730),'Hoja de Trabajo para listado'!$CD$151:$DC$151,0)),0)</f>
        <v>0</v>
      </c>
      <c r="H730" s="314">
        <f ca="1">+IFERROR(INDEX('Hoja de Trabajo para listado'!$A$155:$Z$1048576,MATCH($A730,'Hoja de Trabajo para listado'!$A$155:$A$1048576,0),MATCH((CUADRO!H$5&amp;$E730),'Hoja de Trabajo para listado'!$A$151:$Z$151,0)),0)+IFERROR(INDEX('Hoja de Trabajo para listado'!$AB$155:$BA$1048576,MATCH($A730,'Hoja de Trabajo para listado'!$AB$155:$AB$1048576,0),MATCH((CUADRO!H$5&amp;$E730),'Hoja de Trabajo para listado'!$AB$151:$BA$151,0)),0)+IFERROR(INDEX('Hoja de Trabajo para listado'!$BC$155:$CB$1048576,MATCH($A730,'Hoja de Trabajo para listado'!$BC$155:$BC$1048576,0),MATCH((CUADRO!H$5&amp;$E730),'Hoja de Trabajo para listado'!$BC$151:$CB$151,0)),0)+IFERROR(INDEX('Hoja de Trabajo para listado'!$DE$153:$DG$274,MATCH($A730,'Hoja de Trabajo para listado'!$DE$153:$DE$1048576,0),MATCH((CUADRO!H$5&amp;$E730),'Hoja de Trabajo para listado'!$DE$151:$DG$151,0)),0)+IFERROR(INDEX('Hoja de Trabajo para listado'!$CD$155:$DC$1048576,MATCH($A730,'Hoja de Trabajo para listado'!$CD$155:$CD$1048576,0),MATCH((CUADRO!H$5&amp;$E730),'Hoja de Trabajo para listado'!$CD$151:$DC$151,0)),0)</f>
        <v>0</v>
      </c>
      <c r="I730" s="314">
        <f ca="1">+IFERROR(INDEX('Hoja de Trabajo para listado'!$A$155:$Z$1048576,MATCH($A730,'Hoja de Trabajo para listado'!$A$155:$A$1048576,0),MATCH((CUADRO!I$5&amp;$E730),'Hoja de Trabajo para listado'!$A$151:$Z$151,0)),0)+IFERROR(INDEX('Hoja de Trabajo para listado'!$AB$155:$BA$1048576,MATCH($A730,'Hoja de Trabajo para listado'!$AB$155:$AB$1048576,0),MATCH((CUADRO!I$5&amp;$E730),'Hoja de Trabajo para listado'!$AB$151:$BA$151,0)),0)+IFERROR(INDEX('Hoja de Trabajo para listado'!$BC$155:$CB$1048576,MATCH($A730,'Hoja de Trabajo para listado'!$BC$155:$BC$1048576,0),MATCH((CUADRO!I$5&amp;$E730),'Hoja de Trabajo para listado'!$BC$151:$CB$151,0)),0)+IFERROR(INDEX('Hoja de Trabajo para listado'!$DE$153:$DG$274,MATCH($A730,'Hoja de Trabajo para listado'!$DE$153:$DE$1048576,0),MATCH((CUADRO!I$5&amp;$E730),'Hoja de Trabajo para listado'!$DE$151:$DG$151,0)),0)+IFERROR(INDEX('Hoja de Trabajo para listado'!$CD$155:$DC$1048576,MATCH($A730,'Hoja de Trabajo para listado'!$CD$155:$CD$1048576,0),MATCH((CUADRO!I$5&amp;$E730),'Hoja de Trabajo para listado'!$CD$151:$DC$151,0)),0)</f>
        <v>0</v>
      </c>
      <c r="J730" s="314">
        <f ca="1">+IFERROR(INDEX('Hoja de Trabajo para listado'!$A$155:$Z$1048576,MATCH($A730,'Hoja de Trabajo para listado'!$A$155:$A$1048576,0),MATCH((CUADRO!J$5&amp;$E730),'Hoja de Trabajo para listado'!$A$151:$Z$151,0)),0)+IFERROR(INDEX('Hoja de Trabajo para listado'!$AB$155:$BA$1048576,MATCH($A730,'Hoja de Trabajo para listado'!$AB$155:$AB$1048576,0),MATCH((CUADRO!J$5&amp;$E730),'Hoja de Trabajo para listado'!$AB$151:$BA$151,0)),0)+IFERROR(INDEX('Hoja de Trabajo para listado'!$BC$155:$CB$1048576,MATCH($A730,'Hoja de Trabajo para listado'!$BC$155:$BC$1048576,0),MATCH((CUADRO!J$5&amp;$E730),'Hoja de Trabajo para listado'!$BC$151:$CB$151,0)),0)+IFERROR(INDEX('Hoja de Trabajo para listado'!$DE$153:$DG$274,MATCH($A730,'Hoja de Trabajo para listado'!$DE$153:$DE$1048576,0),MATCH((CUADRO!J$5&amp;$E730),'Hoja de Trabajo para listado'!$DE$151:$DG$151,0)),0)+IFERROR(INDEX('Hoja de Trabajo para listado'!$CD$155:$DC$1048576,MATCH($A730,'Hoja de Trabajo para listado'!$CD$155:$CD$1048576,0),MATCH((CUADRO!J$5&amp;$E730),'Hoja de Trabajo para listado'!$CD$151:$DC$151,0)),0)</f>
        <v>0</v>
      </c>
      <c r="K730" s="314">
        <f ca="1">+IFERROR(INDEX('Hoja de Trabajo para listado'!$A$155:$Z$1048576,MATCH($A730,'Hoja de Trabajo para listado'!$A$155:$A$1048576,0),MATCH((CUADRO!K$5&amp;$E730),'Hoja de Trabajo para listado'!$A$151:$Z$151,0)),0)+IFERROR(INDEX('Hoja de Trabajo para listado'!$AB$155:$BA$1048576,MATCH($A730,'Hoja de Trabajo para listado'!$AB$155:$AB$1048576,0),MATCH((CUADRO!K$5&amp;$E730),'Hoja de Trabajo para listado'!$AB$151:$BA$151,0)),0)+IFERROR(INDEX('Hoja de Trabajo para listado'!$BC$155:$CB$1048576,MATCH($A730,'Hoja de Trabajo para listado'!$BC$155:$BC$1048576,0),MATCH((CUADRO!K$5&amp;$E730),'Hoja de Trabajo para listado'!$BC$151:$CB$151,0)),0)+IFERROR(INDEX('Hoja de Trabajo para listado'!$DE$153:$DG$274,MATCH($A730,'Hoja de Trabajo para listado'!$DE$153:$DE$1048576,0),MATCH((CUADRO!K$5&amp;$E730),'Hoja de Trabajo para listado'!$DE$151:$DG$151,0)),0)+IFERROR(INDEX('Hoja de Trabajo para listado'!$CD$155:$DC$1048576,MATCH($A730,'Hoja de Trabajo para listado'!$CD$155:$CD$1048576,0),MATCH((CUADRO!K$5&amp;$E730),'Hoja de Trabajo para listado'!$CD$151:$DC$151,0)),0)</f>
        <v>0</v>
      </c>
      <c r="L730" s="314">
        <f ca="1">+IFERROR(INDEX('Hoja de Trabajo para listado'!$A$155:$Z$1048576,MATCH($A730,'Hoja de Trabajo para listado'!$A$155:$A$1048576,0),MATCH((CUADRO!L$5&amp;$E730),'Hoja de Trabajo para listado'!$A$151:$Z$151,0)),0)+IFERROR(INDEX('Hoja de Trabajo para listado'!$AB$155:$BA$1048576,MATCH($A730,'Hoja de Trabajo para listado'!$AB$155:$AB$1048576,0),MATCH((CUADRO!L$5&amp;$E730),'Hoja de Trabajo para listado'!$AB$151:$BA$151,0)),0)+IFERROR(INDEX('Hoja de Trabajo para listado'!$BC$155:$CB$1048576,MATCH($A730,'Hoja de Trabajo para listado'!$BC$155:$BC$1048576,0),MATCH((CUADRO!L$5&amp;$E730),'Hoja de Trabajo para listado'!$BC$151:$CB$151,0)),0)+IFERROR(INDEX('Hoja de Trabajo para listado'!$DE$153:$DG$274,MATCH($A730,'Hoja de Trabajo para listado'!$DE$153:$DE$1048576,0),MATCH((CUADRO!L$5&amp;$E730),'Hoja de Trabajo para listado'!$DE$151:$DG$151,0)),0)+IFERROR(INDEX('Hoja de Trabajo para listado'!$CD$155:$DC$1048576,MATCH($A730,'Hoja de Trabajo para listado'!$CD$155:$CD$1048576,0),MATCH((CUADRO!L$5&amp;$E730),'Hoja de Trabajo para listado'!$CD$151:$DC$151,0)),0)</f>
        <v>0</v>
      </c>
      <c r="M730" s="314">
        <f ca="1">+IFERROR(INDEX('Hoja de Trabajo para listado'!$A$155:$Z$1048576,MATCH($A730,'Hoja de Trabajo para listado'!$A$155:$A$1048576,0),MATCH((CUADRO!M$5&amp;$E730),'Hoja de Trabajo para listado'!$A$151:$Z$151,0)),0)+IFERROR(INDEX('Hoja de Trabajo para listado'!$AB$155:$BA$1048576,MATCH($A730,'Hoja de Trabajo para listado'!$AB$155:$AB$1048576,0),MATCH((CUADRO!M$5&amp;$E730),'Hoja de Trabajo para listado'!$AB$151:$BA$151,0)),0)+IFERROR(INDEX('Hoja de Trabajo para listado'!$BC$155:$CB$1048576,MATCH($A730,'Hoja de Trabajo para listado'!$BC$155:$BC$1048576,0),MATCH((CUADRO!M$5&amp;$E730),'Hoja de Trabajo para listado'!$BC$151:$CB$151,0)),0)+IFERROR(INDEX('Hoja de Trabajo para listado'!$DE$153:$DG$274,MATCH($A730,'Hoja de Trabajo para listado'!$DE$153:$DE$1048576,0),MATCH((CUADRO!M$5&amp;$E730),'Hoja de Trabajo para listado'!$DE$151:$DG$151,0)),0)+IFERROR(INDEX('Hoja de Trabajo para listado'!$CD$155:$DC$1048576,MATCH($A730,'Hoja de Trabajo para listado'!$CD$155:$CD$1048576,0),MATCH((CUADRO!M$5&amp;$E730),'Hoja de Trabajo para listado'!$CD$151:$DC$151,0)),0)</f>
        <v>0</v>
      </c>
      <c r="N730" s="314">
        <f ca="1">+IFERROR(INDEX('Hoja de Trabajo para listado'!$A$155:$Z$1048576,MATCH($A730,'Hoja de Trabajo para listado'!$A$155:$A$1048576,0),MATCH((CUADRO!N$5&amp;$E730),'Hoja de Trabajo para listado'!$A$151:$Z$151,0)),0)+IFERROR(INDEX('Hoja de Trabajo para listado'!$AB$155:$BA$1048576,MATCH($A730,'Hoja de Trabajo para listado'!$AB$155:$AB$1048576,0),MATCH((CUADRO!N$5&amp;$E730),'Hoja de Trabajo para listado'!$AB$151:$BA$151,0)),0)+IFERROR(INDEX('Hoja de Trabajo para listado'!$BC$155:$CB$1048576,MATCH($A730,'Hoja de Trabajo para listado'!$BC$155:$BC$1048576,0),MATCH((CUADRO!N$5&amp;$E730),'Hoja de Trabajo para listado'!$BC$151:$CB$151,0)),0)+IFERROR(INDEX('Hoja de Trabajo para listado'!$DE$153:$DG$274,MATCH($A730,'Hoja de Trabajo para listado'!$DE$153:$DE$1048576,0),MATCH((CUADRO!N$5&amp;$E730),'Hoja de Trabajo para listado'!$DE$151:$DG$151,0)),0)+IFERROR(INDEX('Hoja de Trabajo para listado'!$CD$155:$DC$1048576,MATCH($A730,'Hoja de Trabajo para listado'!$CD$155:$CD$1048576,0),MATCH((CUADRO!N$5&amp;$E730),'Hoja de Trabajo para listado'!$CD$151:$DC$151,0)),0)</f>
        <v>0</v>
      </c>
      <c r="O730" s="314">
        <f ca="1">+IFERROR(INDEX('Hoja de Trabajo para listado'!$A$155:$Z$1048576,MATCH($A730,'Hoja de Trabajo para listado'!$A$155:$A$1048576,0),MATCH((CUADRO!O$5&amp;$E730),'Hoja de Trabajo para listado'!$A$151:$Z$151,0)),0)+IFERROR(INDEX('Hoja de Trabajo para listado'!$AB$155:$BA$1048576,MATCH($A730,'Hoja de Trabajo para listado'!$AB$155:$AB$1048576,0),MATCH((CUADRO!O$5&amp;$E730),'Hoja de Trabajo para listado'!$AB$151:$BA$151,0)),0)+IFERROR(INDEX('Hoja de Trabajo para listado'!$BC$155:$CB$1048576,MATCH($A730,'Hoja de Trabajo para listado'!$BC$155:$BC$1048576,0),MATCH((CUADRO!O$5&amp;$E730),'Hoja de Trabajo para listado'!$BC$151:$CB$151,0)),0)+IFERROR(INDEX('Hoja de Trabajo para listado'!$DE$153:$DG$274,MATCH($A730,'Hoja de Trabajo para listado'!$DE$153:$DE$1048576,0),MATCH((CUADRO!O$5&amp;$E730),'Hoja de Trabajo para listado'!$DE$151:$DG$151,0)),0)+IFERROR(INDEX('Hoja de Trabajo para listado'!$CD$155:$DC$1048576,MATCH($A730,'Hoja de Trabajo para listado'!$CD$155:$CD$1048576,0),MATCH((CUADRO!O$5&amp;$E730),'Hoja de Trabajo para listado'!$CD$151:$DC$151,0)),0)</f>
        <v>0</v>
      </c>
      <c r="P730" s="314">
        <f ca="1">+IFERROR(INDEX('Hoja de Trabajo para listado'!$A$155:$Z$1048576,MATCH($A730,'Hoja de Trabajo para listado'!$A$155:$A$1048576,0),MATCH((CUADRO!P$5&amp;$E730),'Hoja de Trabajo para listado'!$A$151:$Z$151,0)),0)+IFERROR(INDEX('Hoja de Trabajo para listado'!$AB$155:$BA$1048576,MATCH($A730,'Hoja de Trabajo para listado'!$AB$155:$AB$1048576,0),MATCH((CUADRO!P$5&amp;$E730),'Hoja de Trabajo para listado'!$AB$151:$BA$151,0)),0)+IFERROR(INDEX('Hoja de Trabajo para listado'!$BC$155:$CB$1048576,MATCH($A730,'Hoja de Trabajo para listado'!$BC$155:$BC$1048576,0),MATCH((CUADRO!P$5&amp;$E730),'Hoja de Trabajo para listado'!$BC$151:$CB$151,0)),0)+IFERROR(INDEX('Hoja de Trabajo para listado'!$DE$153:$DG$274,MATCH($A730,'Hoja de Trabajo para listado'!$DE$153:$DE$1048576,0),MATCH((CUADRO!P$5&amp;$E730),'Hoja de Trabajo para listado'!$DE$151:$DG$151,0)),0)+IFERROR(INDEX('Hoja de Trabajo para listado'!$CD$155:$DC$1048576,MATCH($A730,'Hoja de Trabajo para listado'!$CD$155:$CD$1048576,0),MATCH((CUADRO!P$5&amp;$E730),'Hoja de Trabajo para listado'!$CD$151:$DC$151,0)),0)</f>
        <v>0</v>
      </c>
      <c r="Q730" s="314">
        <f ca="1">+IFERROR(INDEX('Hoja de Trabajo para listado'!$A$155:$Z$1048576,MATCH($A730,'Hoja de Trabajo para listado'!$A$155:$A$1048576,0),MATCH((CUADRO!Q$5&amp;$E730),'Hoja de Trabajo para listado'!$A$151:$Z$151,0)),0)+IFERROR(INDEX('Hoja de Trabajo para listado'!$AB$155:$BA$1048576,MATCH($A730,'Hoja de Trabajo para listado'!$AB$155:$AB$1048576,0),MATCH((CUADRO!Q$5&amp;$E730),'Hoja de Trabajo para listado'!$AB$151:$BA$151,0)),0)+IFERROR(INDEX('Hoja de Trabajo para listado'!$BC$155:$CB$1048576,MATCH($A730,'Hoja de Trabajo para listado'!$BC$155:$BC$1048576,0),MATCH((CUADRO!Q$5&amp;$E730),'Hoja de Trabajo para listado'!$BC$151:$CB$151,0)),0)+IFERROR(INDEX('Hoja de Trabajo para listado'!$DE$153:$DG$274,MATCH($A730,'Hoja de Trabajo para listado'!$DE$153:$DE$1048576,0),MATCH((CUADRO!Q$5&amp;$E730),'Hoja de Trabajo para listado'!$DE$151:$DG$151,0)),0)+IFERROR(INDEX('Hoja de Trabajo para listado'!$CD$155:$DC$1048576,MATCH($A730,'Hoja de Trabajo para listado'!$CD$155:$CD$1048576,0),MATCH((CUADRO!Q$5&amp;$E730),'Hoja de Trabajo para listado'!$CD$151:$DC$151,0)),0)</f>
        <v>0</v>
      </c>
      <c r="R730" s="314">
        <f t="shared" ca="1" si="22"/>
        <v>0</v>
      </c>
      <c r="S730" s="322"/>
      <c r="T730" s="314">
        <f ca="1">+T731</f>
        <v>0</v>
      </c>
      <c r="U730" s="313">
        <f t="shared" si="23"/>
        <v>1</v>
      </c>
      <c r="V730" s="319" t="str">
        <f>+VLOOKUP(A730,bd_lista!$A$3:$E$593,5,FALSE)</f>
        <v>Gobiernos Autonomos Municipales</v>
      </c>
      <c r="W730" s="425" t="str">
        <f>+V730</f>
        <v>Gobiernos Autonomos Municipales</v>
      </c>
    </row>
    <row r="731" spans="1:23" customFormat="1" ht="15" hidden="1" customHeight="1">
      <c r="A731" s="323">
        <v>1752</v>
      </c>
      <c r="B731" s="428"/>
      <c r="C731" s="318" t="str">
        <f>+VLOOKUP(A731,bd_lista!$A$3:$C$593,3,FALSE)</f>
        <v>Gobierno Autónomo Municipal de San Juan</v>
      </c>
      <c r="D731" s="430"/>
      <c r="E731" s="347" t="s">
        <v>1419</v>
      </c>
      <c r="F731" s="314">
        <f ca="1">+IFERROR(INDEX('Hoja de Trabajo para listado'!$A$155:$Z$1048576,MATCH($A731,'Hoja de Trabajo para listado'!$A$155:$A$1048576,0),MATCH((CUADRO!F$5&amp;$E731),'Hoja de Trabajo para listado'!$A$151:$Z$151,0)),0)+IFERROR(INDEX('Hoja de Trabajo para listado'!$AB$155:$BA$1048576,MATCH($A731,'Hoja de Trabajo para listado'!$AB$155:$AB$1048576,0),MATCH((CUADRO!F$5&amp;$E731),'Hoja de Trabajo para listado'!$AB$151:$BA$151,0)),0)+IFERROR(INDEX('Hoja de Trabajo para listado'!$BC$155:$CB$1048576,MATCH($A731,'Hoja de Trabajo para listado'!$BC$155:$BC$1048576,0),MATCH((CUADRO!F$5&amp;$E731),'Hoja de Trabajo para listado'!$BC$151:$CB$151,0)),0)+IFERROR(INDEX('Hoja de Trabajo para listado'!$DE$153:$DG$274,MATCH($A731,'Hoja de Trabajo para listado'!$DE$153:$DE$1048576,0),MATCH((CUADRO!F$5&amp;$E731),'Hoja de Trabajo para listado'!$DE$151:$DG$151,0)),0)+IFERROR(INDEX('Hoja de Trabajo para listado'!$CD$155:$DC$1048576,MATCH($A731,'Hoja de Trabajo para listado'!$CD$155:$CD$1048576,0),MATCH((CUADRO!F$5&amp;$E731),'Hoja de Trabajo para listado'!$CD$151:$DC$151,0)),0)</f>
        <v>0</v>
      </c>
      <c r="G731" s="314">
        <f ca="1">+IFERROR(INDEX('Hoja de Trabajo para listado'!$A$155:$Z$1048576,MATCH($A731,'Hoja de Trabajo para listado'!$A$155:$A$1048576,0),MATCH((CUADRO!G$5&amp;$E731),'Hoja de Trabajo para listado'!$A$151:$Z$151,0)),0)+IFERROR(INDEX('Hoja de Trabajo para listado'!$AB$155:$BA$1048576,MATCH($A731,'Hoja de Trabajo para listado'!$AB$155:$AB$1048576,0),MATCH((CUADRO!G$5&amp;$E731),'Hoja de Trabajo para listado'!$AB$151:$BA$151,0)),0)+IFERROR(INDEX('Hoja de Trabajo para listado'!$BC$155:$CB$1048576,MATCH($A731,'Hoja de Trabajo para listado'!$BC$155:$BC$1048576,0),MATCH((CUADRO!G$5&amp;$E731),'Hoja de Trabajo para listado'!$BC$151:$CB$151,0)),0)+IFERROR(INDEX('Hoja de Trabajo para listado'!$DE$153:$DG$274,MATCH($A731,'Hoja de Trabajo para listado'!$DE$153:$DE$1048576,0),MATCH((CUADRO!G$5&amp;$E731),'Hoja de Trabajo para listado'!$DE$151:$DG$151,0)),0)+IFERROR(INDEX('Hoja de Trabajo para listado'!$CD$155:$DC$1048576,MATCH($A731,'Hoja de Trabajo para listado'!$CD$155:$CD$1048576,0),MATCH((CUADRO!G$5&amp;$E731),'Hoja de Trabajo para listado'!$CD$151:$DC$151,0)),0)</f>
        <v>0</v>
      </c>
      <c r="H731" s="314">
        <f ca="1">+IFERROR(INDEX('Hoja de Trabajo para listado'!$A$155:$Z$1048576,MATCH($A731,'Hoja de Trabajo para listado'!$A$155:$A$1048576,0),MATCH((CUADRO!H$5&amp;$E731),'Hoja de Trabajo para listado'!$A$151:$Z$151,0)),0)+IFERROR(INDEX('Hoja de Trabajo para listado'!$AB$155:$BA$1048576,MATCH($A731,'Hoja de Trabajo para listado'!$AB$155:$AB$1048576,0),MATCH((CUADRO!H$5&amp;$E731),'Hoja de Trabajo para listado'!$AB$151:$BA$151,0)),0)+IFERROR(INDEX('Hoja de Trabajo para listado'!$BC$155:$CB$1048576,MATCH($A731,'Hoja de Trabajo para listado'!$BC$155:$BC$1048576,0),MATCH((CUADRO!H$5&amp;$E731),'Hoja de Trabajo para listado'!$BC$151:$CB$151,0)),0)+IFERROR(INDEX('Hoja de Trabajo para listado'!$DE$153:$DG$274,MATCH($A731,'Hoja de Trabajo para listado'!$DE$153:$DE$1048576,0),MATCH((CUADRO!H$5&amp;$E731),'Hoja de Trabajo para listado'!$DE$151:$DG$151,0)),0)+IFERROR(INDEX('Hoja de Trabajo para listado'!$CD$155:$DC$1048576,MATCH($A731,'Hoja de Trabajo para listado'!$CD$155:$CD$1048576,0),MATCH((CUADRO!H$5&amp;$E731),'Hoja de Trabajo para listado'!$CD$151:$DC$151,0)),0)</f>
        <v>0</v>
      </c>
      <c r="I731" s="314">
        <f ca="1">+IFERROR(INDEX('Hoja de Trabajo para listado'!$A$155:$Z$1048576,MATCH($A731,'Hoja de Trabajo para listado'!$A$155:$A$1048576,0),MATCH((CUADRO!I$5&amp;$E731),'Hoja de Trabajo para listado'!$A$151:$Z$151,0)),0)+IFERROR(INDEX('Hoja de Trabajo para listado'!$AB$155:$BA$1048576,MATCH($A731,'Hoja de Trabajo para listado'!$AB$155:$AB$1048576,0),MATCH((CUADRO!I$5&amp;$E731),'Hoja de Trabajo para listado'!$AB$151:$BA$151,0)),0)+IFERROR(INDEX('Hoja de Trabajo para listado'!$BC$155:$CB$1048576,MATCH($A731,'Hoja de Trabajo para listado'!$BC$155:$BC$1048576,0),MATCH((CUADRO!I$5&amp;$E731),'Hoja de Trabajo para listado'!$BC$151:$CB$151,0)),0)+IFERROR(INDEX('Hoja de Trabajo para listado'!$DE$153:$DG$274,MATCH($A731,'Hoja de Trabajo para listado'!$DE$153:$DE$1048576,0),MATCH((CUADRO!I$5&amp;$E731),'Hoja de Trabajo para listado'!$DE$151:$DG$151,0)),0)+IFERROR(INDEX('Hoja de Trabajo para listado'!$CD$155:$DC$1048576,MATCH($A731,'Hoja de Trabajo para listado'!$CD$155:$CD$1048576,0),MATCH((CUADRO!I$5&amp;$E731),'Hoja de Trabajo para listado'!$CD$151:$DC$151,0)),0)</f>
        <v>0</v>
      </c>
      <c r="J731" s="314">
        <f ca="1">+IFERROR(INDEX('Hoja de Trabajo para listado'!$A$155:$Z$1048576,MATCH($A731,'Hoja de Trabajo para listado'!$A$155:$A$1048576,0),MATCH((CUADRO!J$5&amp;$E731),'Hoja de Trabajo para listado'!$A$151:$Z$151,0)),0)+IFERROR(INDEX('Hoja de Trabajo para listado'!$AB$155:$BA$1048576,MATCH($A731,'Hoja de Trabajo para listado'!$AB$155:$AB$1048576,0),MATCH((CUADRO!J$5&amp;$E731),'Hoja de Trabajo para listado'!$AB$151:$BA$151,0)),0)+IFERROR(INDEX('Hoja de Trabajo para listado'!$BC$155:$CB$1048576,MATCH($A731,'Hoja de Trabajo para listado'!$BC$155:$BC$1048576,0),MATCH((CUADRO!J$5&amp;$E731),'Hoja de Trabajo para listado'!$BC$151:$CB$151,0)),0)+IFERROR(INDEX('Hoja de Trabajo para listado'!$DE$153:$DG$274,MATCH($A731,'Hoja de Trabajo para listado'!$DE$153:$DE$1048576,0),MATCH((CUADRO!J$5&amp;$E731),'Hoja de Trabajo para listado'!$DE$151:$DG$151,0)),0)+IFERROR(INDEX('Hoja de Trabajo para listado'!$CD$155:$DC$1048576,MATCH($A731,'Hoja de Trabajo para listado'!$CD$155:$CD$1048576,0),MATCH((CUADRO!J$5&amp;$E731),'Hoja de Trabajo para listado'!$CD$151:$DC$151,0)),0)</f>
        <v>0</v>
      </c>
      <c r="K731" s="314">
        <f ca="1">+IFERROR(INDEX('Hoja de Trabajo para listado'!$A$155:$Z$1048576,MATCH($A731,'Hoja de Trabajo para listado'!$A$155:$A$1048576,0),MATCH((CUADRO!K$5&amp;$E731),'Hoja de Trabajo para listado'!$A$151:$Z$151,0)),0)+IFERROR(INDEX('Hoja de Trabajo para listado'!$AB$155:$BA$1048576,MATCH($A731,'Hoja de Trabajo para listado'!$AB$155:$AB$1048576,0),MATCH((CUADRO!K$5&amp;$E731),'Hoja de Trabajo para listado'!$AB$151:$BA$151,0)),0)+IFERROR(INDEX('Hoja de Trabajo para listado'!$BC$155:$CB$1048576,MATCH($A731,'Hoja de Trabajo para listado'!$BC$155:$BC$1048576,0),MATCH((CUADRO!K$5&amp;$E731),'Hoja de Trabajo para listado'!$BC$151:$CB$151,0)),0)+IFERROR(INDEX('Hoja de Trabajo para listado'!$DE$153:$DG$274,MATCH($A731,'Hoja de Trabajo para listado'!$DE$153:$DE$1048576,0),MATCH((CUADRO!K$5&amp;$E731),'Hoja de Trabajo para listado'!$DE$151:$DG$151,0)),0)+IFERROR(INDEX('Hoja de Trabajo para listado'!$CD$155:$DC$1048576,MATCH($A731,'Hoja de Trabajo para listado'!$CD$155:$CD$1048576,0),MATCH((CUADRO!K$5&amp;$E731),'Hoja de Trabajo para listado'!$CD$151:$DC$151,0)),0)</f>
        <v>0</v>
      </c>
      <c r="L731" s="314">
        <f ca="1">+IFERROR(INDEX('Hoja de Trabajo para listado'!$A$155:$Z$1048576,MATCH($A731,'Hoja de Trabajo para listado'!$A$155:$A$1048576,0),MATCH((CUADRO!L$5&amp;$E731),'Hoja de Trabajo para listado'!$A$151:$Z$151,0)),0)+IFERROR(INDEX('Hoja de Trabajo para listado'!$AB$155:$BA$1048576,MATCH($A731,'Hoja de Trabajo para listado'!$AB$155:$AB$1048576,0),MATCH((CUADRO!L$5&amp;$E731),'Hoja de Trabajo para listado'!$AB$151:$BA$151,0)),0)+IFERROR(INDEX('Hoja de Trabajo para listado'!$BC$155:$CB$1048576,MATCH($A731,'Hoja de Trabajo para listado'!$BC$155:$BC$1048576,0),MATCH((CUADRO!L$5&amp;$E731),'Hoja de Trabajo para listado'!$BC$151:$CB$151,0)),0)+IFERROR(INDEX('Hoja de Trabajo para listado'!$DE$153:$DG$274,MATCH($A731,'Hoja de Trabajo para listado'!$DE$153:$DE$1048576,0),MATCH((CUADRO!L$5&amp;$E731),'Hoja de Trabajo para listado'!$DE$151:$DG$151,0)),0)+IFERROR(INDEX('Hoja de Trabajo para listado'!$CD$155:$DC$1048576,MATCH($A731,'Hoja de Trabajo para listado'!$CD$155:$CD$1048576,0),MATCH((CUADRO!L$5&amp;$E731),'Hoja de Trabajo para listado'!$CD$151:$DC$151,0)),0)</f>
        <v>0</v>
      </c>
      <c r="M731" s="314">
        <f ca="1">+IFERROR(INDEX('Hoja de Trabajo para listado'!$A$155:$Z$1048576,MATCH($A731,'Hoja de Trabajo para listado'!$A$155:$A$1048576,0),MATCH((CUADRO!M$5&amp;$E731),'Hoja de Trabajo para listado'!$A$151:$Z$151,0)),0)+IFERROR(INDEX('Hoja de Trabajo para listado'!$AB$155:$BA$1048576,MATCH($A731,'Hoja de Trabajo para listado'!$AB$155:$AB$1048576,0),MATCH((CUADRO!M$5&amp;$E731),'Hoja de Trabajo para listado'!$AB$151:$BA$151,0)),0)+IFERROR(INDEX('Hoja de Trabajo para listado'!$BC$155:$CB$1048576,MATCH($A731,'Hoja de Trabajo para listado'!$BC$155:$BC$1048576,0),MATCH((CUADRO!M$5&amp;$E731),'Hoja de Trabajo para listado'!$BC$151:$CB$151,0)),0)+IFERROR(INDEX('Hoja de Trabajo para listado'!$DE$153:$DG$274,MATCH($A731,'Hoja de Trabajo para listado'!$DE$153:$DE$1048576,0),MATCH((CUADRO!M$5&amp;$E731),'Hoja de Trabajo para listado'!$DE$151:$DG$151,0)),0)+IFERROR(INDEX('Hoja de Trabajo para listado'!$CD$155:$DC$1048576,MATCH($A731,'Hoja de Trabajo para listado'!$CD$155:$CD$1048576,0),MATCH((CUADRO!M$5&amp;$E731),'Hoja de Trabajo para listado'!$CD$151:$DC$151,0)),0)</f>
        <v>0</v>
      </c>
      <c r="N731" s="314">
        <f ca="1">+IFERROR(INDEX('Hoja de Trabajo para listado'!$A$155:$Z$1048576,MATCH($A731,'Hoja de Trabajo para listado'!$A$155:$A$1048576,0),MATCH((CUADRO!N$5&amp;$E731),'Hoja de Trabajo para listado'!$A$151:$Z$151,0)),0)+IFERROR(INDEX('Hoja de Trabajo para listado'!$AB$155:$BA$1048576,MATCH($A731,'Hoja de Trabajo para listado'!$AB$155:$AB$1048576,0),MATCH((CUADRO!N$5&amp;$E731),'Hoja de Trabajo para listado'!$AB$151:$BA$151,0)),0)+IFERROR(INDEX('Hoja de Trabajo para listado'!$BC$155:$CB$1048576,MATCH($A731,'Hoja de Trabajo para listado'!$BC$155:$BC$1048576,0),MATCH((CUADRO!N$5&amp;$E731),'Hoja de Trabajo para listado'!$BC$151:$CB$151,0)),0)+IFERROR(INDEX('Hoja de Trabajo para listado'!$DE$153:$DG$274,MATCH($A731,'Hoja de Trabajo para listado'!$DE$153:$DE$1048576,0),MATCH((CUADRO!N$5&amp;$E731),'Hoja de Trabajo para listado'!$DE$151:$DG$151,0)),0)+IFERROR(INDEX('Hoja de Trabajo para listado'!$CD$155:$DC$1048576,MATCH($A731,'Hoja de Trabajo para listado'!$CD$155:$CD$1048576,0),MATCH((CUADRO!N$5&amp;$E731),'Hoja de Trabajo para listado'!$CD$151:$DC$151,0)),0)</f>
        <v>0</v>
      </c>
      <c r="O731" s="314">
        <f ca="1">+IFERROR(INDEX('Hoja de Trabajo para listado'!$A$155:$Z$1048576,MATCH($A731,'Hoja de Trabajo para listado'!$A$155:$A$1048576,0),MATCH((CUADRO!O$5&amp;$E731),'Hoja de Trabajo para listado'!$A$151:$Z$151,0)),0)+IFERROR(INDEX('Hoja de Trabajo para listado'!$AB$155:$BA$1048576,MATCH($A731,'Hoja de Trabajo para listado'!$AB$155:$AB$1048576,0),MATCH((CUADRO!O$5&amp;$E731),'Hoja de Trabajo para listado'!$AB$151:$BA$151,0)),0)+IFERROR(INDEX('Hoja de Trabajo para listado'!$BC$155:$CB$1048576,MATCH($A731,'Hoja de Trabajo para listado'!$BC$155:$BC$1048576,0),MATCH((CUADRO!O$5&amp;$E731),'Hoja de Trabajo para listado'!$BC$151:$CB$151,0)),0)+IFERROR(INDEX('Hoja de Trabajo para listado'!$DE$153:$DG$274,MATCH($A731,'Hoja de Trabajo para listado'!$DE$153:$DE$1048576,0),MATCH((CUADRO!O$5&amp;$E731),'Hoja de Trabajo para listado'!$DE$151:$DG$151,0)),0)+IFERROR(INDEX('Hoja de Trabajo para listado'!$CD$155:$DC$1048576,MATCH($A731,'Hoja de Trabajo para listado'!$CD$155:$CD$1048576,0),MATCH((CUADRO!O$5&amp;$E731),'Hoja de Trabajo para listado'!$CD$151:$DC$151,0)),0)</f>
        <v>0</v>
      </c>
      <c r="P731" s="314">
        <f ca="1">+IFERROR(INDEX('Hoja de Trabajo para listado'!$A$155:$Z$1048576,MATCH($A731,'Hoja de Trabajo para listado'!$A$155:$A$1048576,0),MATCH((CUADRO!P$5&amp;$E731),'Hoja de Trabajo para listado'!$A$151:$Z$151,0)),0)+IFERROR(INDEX('Hoja de Trabajo para listado'!$AB$155:$BA$1048576,MATCH($A731,'Hoja de Trabajo para listado'!$AB$155:$AB$1048576,0),MATCH((CUADRO!P$5&amp;$E731),'Hoja de Trabajo para listado'!$AB$151:$BA$151,0)),0)+IFERROR(INDEX('Hoja de Trabajo para listado'!$BC$155:$CB$1048576,MATCH($A731,'Hoja de Trabajo para listado'!$BC$155:$BC$1048576,0),MATCH((CUADRO!P$5&amp;$E731),'Hoja de Trabajo para listado'!$BC$151:$CB$151,0)),0)+IFERROR(INDEX('Hoja de Trabajo para listado'!$DE$153:$DG$274,MATCH($A731,'Hoja de Trabajo para listado'!$DE$153:$DE$1048576,0),MATCH((CUADRO!P$5&amp;$E731),'Hoja de Trabajo para listado'!$DE$151:$DG$151,0)),0)+IFERROR(INDEX('Hoja de Trabajo para listado'!$CD$155:$DC$1048576,MATCH($A731,'Hoja de Trabajo para listado'!$CD$155:$CD$1048576,0),MATCH((CUADRO!P$5&amp;$E731),'Hoja de Trabajo para listado'!$CD$151:$DC$151,0)),0)</f>
        <v>0</v>
      </c>
      <c r="Q731" s="314">
        <f ca="1">+IFERROR(INDEX('Hoja de Trabajo para listado'!$A$155:$Z$1048576,MATCH($A731,'Hoja de Trabajo para listado'!$A$155:$A$1048576,0),MATCH((CUADRO!Q$5&amp;$E731),'Hoja de Trabajo para listado'!$A$151:$Z$151,0)),0)+IFERROR(INDEX('Hoja de Trabajo para listado'!$AB$155:$BA$1048576,MATCH($A731,'Hoja de Trabajo para listado'!$AB$155:$AB$1048576,0),MATCH((CUADRO!Q$5&amp;$E731),'Hoja de Trabajo para listado'!$AB$151:$BA$151,0)),0)+IFERROR(INDEX('Hoja de Trabajo para listado'!$BC$155:$CB$1048576,MATCH($A731,'Hoja de Trabajo para listado'!$BC$155:$BC$1048576,0),MATCH((CUADRO!Q$5&amp;$E731),'Hoja de Trabajo para listado'!$BC$151:$CB$151,0)),0)+IFERROR(INDEX('Hoja de Trabajo para listado'!$DE$153:$DG$274,MATCH($A731,'Hoja de Trabajo para listado'!$DE$153:$DE$1048576,0),MATCH((CUADRO!Q$5&amp;$E731),'Hoja de Trabajo para listado'!$DE$151:$DG$151,0)),0)+IFERROR(INDEX('Hoja de Trabajo para listado'!$CD$155:$DC$1048576,MATCH($A731,'Hoja de Trabajo para listado'!$CD$155:$CD$1048576,0),MATCH((CUADRO!Q$5&amp;$E731),'Hoja de Trabajo para listado'!$CD$151:$DC$151,0)),0)</f>
        <v>0</v>
      </c>
      <c r="R731" s="314">
        <f t="shared" ca="1" si="22"/>
        <v>0</v>
      </c>
      <c r="S731" s="322">
        <f ca="1">+R730+R731</f>
        <v>0</v>
      </c>
      <c r="T731" s="314">
        <f ca="1">+S731</f>
        <v>0</v>
      </c>
      <c r="U731" s="313">
        <f t="shared" si="23"/>
        <v>2</v>
      </c>
      <c r="V731" s="319" t="str">
        <f>+VLOOKUP(A731,bd_lista!$A$3:$E$593,5,FALSE)</f>
        <v>Gobiernos Autonomos Municipales</v>
      </c>
      <c r="W731" s="426"/>
    </row>
    <row r="732" spans="1:23" customFormat="1" ht="15" hidden="1" customHeight="1">
      <c r="A732" s="323">
        <v>1753</v>
      </c>
      <c r="B732" s="427">
        <f>+A732</f>
        <v>1753</v>
      </c>
      <c r="C732" s="318" t="str">
        <f>+VLOOKUP(A732,bd_lista!$A$3:$C$593,3,FALSE)</f>
        <v>Gobierno Autónomo Municipal de Fernández Alonso</v>
      </c>
      <c r="D732" s="429" t="str">
        <f>+C732</f>
        <v>Gobierno Autónomo Municipal de Fernández Alonso</v>
      </c>
      <c r="E732" s="346" t="s">
        <v>1418</v>
      </c>
      <c r="F732" s="314">
        <f ca="1">+IFERROR(INDEX('Hoja de Trabajo para listado'!$A$155:$Z$1048576,MATCH($A732,'Hoja de Trabajo para listado'!$A$155:$A$1048576,0),MATCH((CUADRO!F$5&amp;$E732),'Hoja de Trabajo para listado'!$A$151:$Z$151,0)),0)+IFERROR(INDEX('Hoja de Trabajo para listado'!$AB$155:$BA$1048576,MATCH($A732,'Hoja de Trabajo para listado'!$AB$155:$AB$1048576,0),MATCH((CUADRO!F$5&amp;$E732),'Hoja de Trabajo para listado'!$AB$151:$BA$151,0)),0)+IFERROR(INDEX('Hoja de Trabajo para listado'!$BC$155:$CB$1048576,MATCH($A732,'Hoja de Trabajo para listado'!$BC$155:$BC$1048576,0),MATCH((CUADRO!F$5&amp;$E732),'Hoja de Trabajo para listado'!$BC$151:$CB$151,0)),0)+IFERROR(INDEX('Hoja de Trabajo para listado'!$DE$153:$DG$274,MATCH($A732,'Hoja de Trabajo para listado'!$DE$153:$DE$1048576,0),MATCH((CUADRO!F$5&amp;$E732),'Hoja de Trabajo para listado'!$DE$151:$DG$151,0)),0)+IFERROR(INDEX('Hoja de Trabajo para listado'!$CD$155:$DC$1048576,MATCH($A732,'Hoja de Trabajo para listado'!$CD$155:$CD$1048576,0),MATCH((CUADRO!F$5&amp;$E732),'Hoja de Trabajo para listado'!$CD$151:$DC$151,0)),0)</f>
        <v>0</v>
      </c>
      <c r="G732" s="314">
        <f ca="1">+IFERROR(INDEX('Hoja de Trabajo para listado'!$A$155:$Z$1048576,MATCH($A732,'Hoja de Trabajo para listado'!$A$155:$A$1048576,0),MATCH((CUADRO!G$5&amp;$E732),'Hoja de Trabajo para listado'!$A$151:$Z$151,0)),0)+IFERROR(INDEX('Hoja de Trabajo para listado'!$AB$155:$BA$1048576,MATCH($A732,'Hoja de Trabajo para listado'!$AB$155:$AB$1048576,0),MATCH((CUADRO!G$5&amp;$E732),'Hoja de Trabajo para listado'!$AB$151:$BA$151,0)),0)+IFERROR(INDEX('Hoja de Trabajo para listado'!$BC$155:$CB$1048576,MATCH($A732,'Hoja de Trabajo para listado'!$BC$155:$BC$1048576,0),MATCH((CUADRO!G$5&amp;$E732),'Hoja de Trabajo para listado'!$BC$151:$CB$151,0)),0)+IFERROR(INDEX('Hoja de Trabajo para listado'!$DE$153:$DG$274,MATCH($A732,'Hoja de Trabajo para listado'!$DE$153:$DE$1048576,0),MATCH((CUADRO!G$5&amp;$E732),'Hoja de Trabajo para listado'!$DE$151:$DG$151,0)),0)+IFERROR(INDEX('Hoja de Trabajo para listado'!$CD$155:$DC$1048576,MATCH($A732,'Hoja de Trabajo para listado'!$CD$155:$CD$1048576,0),MATCH((CUADRO!G$5&amp;$E732),'Hoja de Trabajo para listado'!$CD$151:$DC$151,0)),0)</f>
        <v>0</v>
      </c>
      <c r="H732" s="314">
        <f ca="1">+IFERROR(INDEX('Hoja de Trabajo para listado'!$A$155:$Z$1048576,MATCH($A732,'Hoja de Trabajo para listado'!$A$155:$A$1048576,0),MATCH((CUADRO!H$5&amp;$E732),'Hoja de Trabajo para listado'!$A$151:$Z$151,0)),0)+IFERROR(INDEX('Hoja de Trabajo para listado'!$AB$155:$BA$1048576,MATCH($A732,'Hoja de Trabajo para listado'!$AB$155:$AB$1048576,0),MATCH((CUADRO!H$5&amp;$E732),'Hoja de Trabajo para listado'!$AB$151:$BA$151,0)),0)+IFERROR(INDEX('Hoja de Trabajo para listado'!$BC$155:$CB$1048576,MATCH($A732,'Hoja de Trabajo para listado'!$BC$155:$BC$1048576,0),MATCH((CUADRO!H$5&amp;$E732),'Hoja de Trabajo para listado'!$BC$151:$CB$151,0)),0)+IFERROR(INDEX('Hoja de Trabajo para listado'!$DE$153:$DG$274,MATCH($A732,'Hoja de Trabajo para listado'!$DE$153:$DE$1048576,0),MATCH((CUADRO!H$5&amp;$E732),'Hoja de Trabajo para listado'!$DE$151:$DG$151,0)),0)+IFERROR(INDEX('Hoja de Trabajo para listado'!$CD$155:$DC$1048576,MATCH($A732,'Hoja de Trabajo para listado'!$CD$155:$CD$1048576,0),MATCH((CUADRO!H$5&amp;$E732),'Hoja de Trabajo para listado'!$CD$151:$DC$151,0)),0)</f>
        <v>0</v>
      </c>
      <c r="I732" s="314">
        <f ca="1">+IFERROR(INDEX('Hoja de Trabajo para listado'!$A$155:$Z$1048576,MATCH($A732,'Hoja de Trabajo para listado'!$A$155:$A$1048576,0),MATCH((CUADRO!I$5&amp;$E732),'Hoja de Trabajo para listado'!$A$151:$Z$151,0)),0)+IFERROR(INDEX('Hoja de Trabajo para listado'!$AB$155:$BA$1048576,MATCH($A732,'Hoja de Trabajo para listado'!$AB$155:$AB$1048576,0),MATCH((CUADRO!I$5&amp;$E732),'Hoja de Trabajo para listado'!$AB$151:$BA$151,0)),0)+IFERROR(INDEX('Hoja de Trabajo para listado'!$BC$155:$CB$1048576,MATCH($A732,'Hoja de Trabajo para listado'!$BC$155:$BC$1048576,0),MATCH((CUADRO!I$5&amp;$E732),'Hoja de Trabajo para listado'!$BC$151:$CB$151,0)),0)+IFERROR(INDEX('Hoja de Trabajo para listado'!$DE$153:$DG$274,MATCH($A732,'Hoja de Trabajo para listado'!$DE$153:$DE$1048576,0),MATCH((CUADRO!I$5&amp;$E732),'Hoja de Trabajo para listado'!$DE$151:$DG$151,0)),0)+IFERROR(INDEX('Hoja de Trabajo para listado'!$CD$155:$DC$1048576,MATCH($A732,'Hoja de Trabajo para listado'!$CD$155:$CD$1048576,0),MATCH((CUADRO!I$5&amp;$E732),'Hoja de Trabajo para listado'!$CD$151:$DC$151,0)),0)</f>
        <v>0</v>
      </c>
      <c r="J732" s="314">
        <f ca="1">+IFERROR(INDEX('Hoja de Trabajo para listado'!$A$155:$Z$1048576,MATCH($A732,'Hoja de Trabajo para listado'!$A$155:$A$1048576,0),MATCH((CUADRO!J$5&amp;$E732),'Hoja de Trabajo para listado'!$A$151:$Z$151,0)),0)+IFERROR(INDEX('Hoja de Trabajo para listado'!$AB$155:$BA$1048576,MATCH($A732,'Hoja de Trabajo para listado'!$AB$155:$AB$1048576,0),MATCH((CUADRO!J$5&amp;$E732),'Hoja de Trabajo para listado'!$AB$151:$BA$151,0)),0)+IFERROR(INDEX('Hoja de Trabajo para listado'!$BC$155:$CB$1048576,MATCH($A732,'Hoja de Trabajo para listado'!$BC$155:$BC$1048576,0),MATCH((CUADRO!J$5&amp;$E732),'Hoja de Trabajo para listado'!$BC$151:$CB$151,0)),0)+IFERROR(INDEX('Hoja de Trabajo para listado'!$DE$153:$DG$274,MATCH($A732,'Hoja de Trabajo para listado'!$DE$153:$DE$1048576,0),MATCH((CUADRO!J$5&amp;$E732),'Hoja de Trabajo para listado'!$DE$151:$DG$151,0)),0)+IFERROR(INDEX('Hoja de Trabajo para listado'!$CD$155:$DC$1048576,MATCH($A732,'Hoja de Trabajo para listado'!$CD$155:$CD$1048576,0),MATCH((CUADRO!J$5&amp;$E732),'Hoja de Trabajo para listado'!$CD$151:$DC$151,0)),0)</f>
        <v>0</v>
      </c>
      <c r="K732" s="314">
        <f ca="1">+IFERROR(INDEX('Hoja de Trabajo para listado'!$A$155:$Z$1048576,MATCH($A732,'Hoja de Trabajo para listado'!$A$155:$A$1048576,0),MATCH((CUADRO!K$5&amp;$E732),'Hoja de Trabajo para listado'!$A$151:$Z$151,0)),0)+IFERROR(INDEX('Hoja de Trabajo para listado'!$AB$155:$BA$1048576,MATCH($A732,'Hoja de Trabajo para listado'!$AB$155:$AB$1048576,0),MATCH((CUADRO!K$5&amp;$E732),'Hoja de Trabajo para listado'!$AB$151:$BA$151,0)),0)+IFERROR(INDEX('Hoja de Trabajo para listado'!$BC$155:$CB$1048576,MATCH($A732,'Hoja de Trabajo para listado'!$BC$155:$BC$1048576,0),MATCH((CUADRO!K$5&amp;$E732),'Hoja de Trabajo para listado'!$BC$151:$CB$151,0)),0)+IFERROR(INDEX('Hoja de Trabajo para listado'!$DE$153:$DG$274,MATCH($A732,'Hoja de Trabajo para listado'!$DE$153:$DE$1048576,0),MATCH((CUADRO!K$5&amp;$E732),'Hoja de Trabajo para listado'!$DE$151:$DG$151,0)),0)+IFERROR(INDEX('Hoja de Trabajo para listado'!$CD$155:$DC$1048576,MATCH($A732,'Hoja de Trabajo para listado'!$CD$155:$CD$1048576,0),MATCH((CUADRO!K$5&amp;$E732),'Hoja de Trabajo para listado'!$CD$151:$DC$151,0)),0)</f>
        <v>0</v>
      </c>
      <c r="L732" s="314">
        <f ca="1">+IFERROR(INDEX('Hoja de Trabajo para listado'!$A$155:$Z$1048576,MATCH($A732,'Hoja de Trabajo para listado'!$A$155:$A$1048576,0),MATCH((CUADRO!L$5&amp;$E732),'Hoja de Trabajo para listado'!$A$151:$Z$151,0)),0)+IFERROR(INDEX('Hoja de Trabajo para listado'!$AB$155:$BA$1048576,MATCH($A732,'Hoja de Trabajo para listado'!$AB$155:$AB$1048576,0),MATCH((CUADRO!L$5&amp;$E732),'Hoja de Trabajo para listado'!$AB$151:$BA$151,0)),0)+IFERROR(INDEX('Hoja de Trabajo para listado'!$BC$155:$CB$1048576,MATCH($A732,'Hoja de Trabajo para listado'!$BC$155:$BC$1048576,0),MATCH((CUADRO!L$5&amp;$E732),'Hoja de Trabajo para listado'!$BC$151:$CB$151,0)),0)+IFERROR(INDEX('Hoja de Trabajo para listado'!$DE$153:$DG$274,MATCH($A732,'Hoja de Trabajo para listado'!$DE$153:$DE$1048576,0),MATCH((CUADRO!L$5&amp;$E732),'Hoja de Trabajo para listado'!$DE$151:$DG$151,0)),0)+IFERROR(INDEX('Hoja de Trabajo para listado'!$CD$155:$DC$1048576,MATCH($A732,'Hoja de Trabajo para listado'!$CD$155:$CD$1048576,0),MATCH((CUADRO!L$5&amp;$E732),'Hoja de Trabajo para listado'!$CD$151:$DC$151,0)),0)</f>
        <v>0</v>
      </c>
      <c r="M732" s="314">
        <f ca="1">+IFERROR(INDEX('Hoja de Trabajo para listado'!$A$155:$Z$1048576,MATCH($A732,'Hoja de Trabajo para listado'!$A$155:$A$1048576,0),MATCH((CUADRO!M$5&amp;$E732),'Hoja de Trabajo para listado'!$A$151:$Z$151,0)),0)+IFERROR(INDEX('Hoja de Trabajo para listado'!$AB$155:$BA$1048576,MATCH($A732,'Hoja de Trabajo para listado'!$AB$155:$AB$1048576,0),MATCH((CUADRO!M$5&amp;$E732),'Hoja de Trabajo para listado'!$AB$151:$BA$151,0)),0)+IFERROR(INDEX('Hoja de Trabajo para listado'!$BC$155:$CB$1048576,MATCH($A732,'Hoja de Trabajo para listado'!$BC$155:$BC$1048576,0),MATCH((CUADRO!M$5&amp;$E732),'Hoja de Trabajo para listado'!$BC$151:$CB$151,0)),0)+IFERROR(INDEX('Hoja de Trabajo para listado'!$DE$153:$DG$274,MATCH($A732,'Hoja de Trabajo para listado'!$DE$153:$DE$1048576,0),MATCH((CUADRO!M$5&amp;$E732),'Hoja de Trabajo para listado'!$DE$151:$DG$151,0)),0)+IFERROR(INDEX('Hoja de Trabajo para listado'!$CD$155:$DC$1048576,MATCH($A732,'Hoja de Trabajo para listado'!$CD$155:$CD$1048576,0),MATCH((CUADRO!M$5&amp;$E732),'Hoja de Trabajo para listado'!$CD$151:$DC$151,0)),0)</f>
        <v>0</v>
      </c>
      <c r="N732" s="314">
        <f ca="1">+IFERROR(INDEX('Hoja de Trabajo para listado'!$A$155:$Z$1048576,MATCH($A732,'Hoja de Trabajo para listado'!$A$155:$A$1048576,0),MATCH((CUADRO!N$5&amp;$E732),'Hoja de Trabajo para listado'!$A$151:$Z$151,0)),0)+IFERROR(INDEX('Hoja de Trabajo para listado'!$AB$155:$BA$1048576,MATCH($A732,'Hoja de Trabajo para listado'!$AB$155:$AB$1048576,0),MATCH((CUADRO!N$5&amp;$E732),'Hoja de Trabajo para listado'!$AB$151:$BA$151,0)),0)+IFERROR(INDEX('Hoja de Trabajo para listado'!$BC$155:$CB$1048576,MATCH($A732,'Hoja de Trabajo para listado'!$BC$155:$BC$1048576,0),MATCH((CUADRO!N$5&amp;$E732),'Hoja de Trabajo para listado'!$BC$151:$CB$151,0)),0)+IFERROR(INDEX('Hoja de Trabajo para listado'!$DE$153:$DG$274,MATCH($A732,'Hoja de Trabajo para listado'!$DE$153:$DE$1048576,0),MATCH((CUADRO!N$5&amp;$E732),'Hoja de Trabajo para listado'!$DE$151:$DG$151,0)),0)+IFERROR(INDEX('Hoja de Trabajo para listado'!$CD$155:$DC$1048576,MATCH($A732,'Hoja de Trabajo para listado'!$CD$155:$CD$1048576,0),MATCH((CUADRO!N$5&amp;$E732),'Hoja de Trabajo para listado'!$CD$151:$DC$151,0)),0)</f>
        <v>0</v>
      </c>
      <c r="O732" s="314">
        <f ca="1">+IFERROR(INDEX('Hoja de Trabajo para listado'!$A$155:$Z$1048576,MATCH($A732,'Hoja de Trabajo para listado'!$A$155:$A$1048576,0),MATCH((CUADRO!O$5&amp;$E732),'Hoja de Trabajo para listado'!$A$151:$Z$151,0)),0)+IFERROR(INDEX('Hoja de Trabajo para listado'!$AB$155:$BA$1048576,MATCH($A732,'Hoja de Trabajo para listado'!$AB$155:$AB$1048576,0),MATCH((CUADRO!O$5&amp;$E732),'Hoja de Trabajo para listado'!$AB$151:$BA$151,0)),0)+IFERROR(INDEX('Hoja de Trabajo para listado'!$BC$155:$CB$1048576,MATCH($A732,'Hoja de Trabajo para listado'!$BC$155:$BC$1048576,0),MATCH((CUADRO!O$5&amp;$E732),'Hoja de Trabajo para listado'!$BC$151:$CB$151,0)),0)+IFERROR(INDEX('Hoja de Trabajo para listado'!$DE$153:$DG$274,MATCH($A732,'Hoja de Trabajo para listado'!$DE$153:$DE$1048576,0),MATCH((CUADRO!O$5&amp;$E732),'Hoja de Trabajo para listado'!$DE$151:$DG$151,0)),0)+IFERROR(INDEX('Hoja de Trabajo para listado'!$CD$155:$DC$1048576,MATCH($A732,'Hoja de Trabajo para listado'!$CD$155:$CD$1048576,0),MATCH((CUADRO!O$5&amp;$E732),'Hoja de Trabajo para listado'!$CD$151:$DC$151,0)),0)</f>
        <v>0</v>
      </c>
      <c r="P732" s="314">
        <f ca="1">+IFERROR(INDEX('Hoja de Trabajo para listado'!$A$155:$Z$1048576,MATCH($A732,'Hoja de Trabajo para listado'!$A$155:$A$1048576,0),MATCH((CUADRO!P$5&amp;$E732),'Hoja de Trabajo para listado'!$A$151:$Z$151,0)),0)+IFERROR(INDEX('Hoja de Trabajo para listado'!$AB$155:$BA$1048576,MATCH($A732,'Hoja de Trabajo para listado'!$AB$155:$AB$1048576,0),MATCH((CUADRO!P$5&amp;$E732),'Hoja de Trabajo para listado'!$AB$151:$BA$151,0)),0)+IFERROR(INDEX('Hoja de Trabajo para listado'!$BC$155:$CB$1048576,MATCH($A732,'Hoja de Trabajo para listado'!$BC$155:$BC$1048576,0),MATCH((CUADRO!P$5&amp;$E732),'Hoja de Trabajo para listado'!$BC$151:$CB$151,0)),0)+IFERROR(INDEX('Hoja de Trabajo para listado'!$DE$153:$DG$274,MATCH($A732,'Hoja de Trabajo para listado'!$DE$153:$DE$1048576,0),MATCH((CUADRO!P$5&amp;$E732),'Hoja de Trabajo para listado'!$DE$151:$DG$151,0)),0)+IFERROR(INDEX('Hoja de Trabajo para listado'!$CD$155:$DC$1048576,MATCH($A732,'Hoja de Trabajo para listado'!$CD$155:$CD$1048576,0),MATCH((CUADRO!P$5&amp;$E732),'Hoja de Trabajo para listado'!$CD$151:$DC$151,0)),0)</f>
        <v>0</v>
      </c>
      <c r="Q732" s="314">
        <f ca="1">+IFERROR(INDEX('Hoja de Trabajo para listado'!$A$155:$Z$1048576,MATCH($A732,'Hoja de Trabajo para listado'!$A$155:$A$1048576,0),MATCH((CUADRO!Q$5&amp;$E732),'Hoja de Trabajo para listado'!$A$151:$Z$151,0)),0)+IFERROR(INDEX('Hoja de Trabajo para listado'!$AB$155:$BA$1048576,MATCH($A732,'Hoja de Trabajo para listado'!$AB$155:$AB$1048576,0),MATCH((CUADRO!Q$5&amp;$E732),'Hoja de Trabajo para listado'!$AB$151:$BA$151,0)),0)+IFERROR(INDEX('Hoja de Trabajo para listado'!$BC$155:$CB$1048576,MATCH($A732,'Hoja de Trabajo para listado'!$BC$155:$BC$1048576,0),MATCH((CUADRO!Q$5&amp;$E732),'Hoja de Trabajo para listado'!$BC$151:$CB$151,0)),0)+IFERROR(INDEX('Hoja de Trabajo para listado'!$DE$153:$DG$274,MATCH($A732,'Hoja de Trabajo para listado'!$DE$153:$DE$1048576,0),MATCH((CUADRO!Q$5&amp;$E732),'Hoja de Trabajo para listado'!$DE$151:$DG$151,0)),0)+IFERROR(INDEX('Hoja de Trabajo para listado'!$CD$155:$DC$1048576,MATCH($A732,'Hoja de Trabajo para listado'!$CD$155:$CD$1048576,0),MATCH((CUADRO!Q$5&amp;$E732),'Hoja de Trabajo para listado'!$CD$151:$DC$151,0)),0)</f>
        <v>0</v>
      </c>
      <c r="R732" s="314">
        <f t="shared" ca="1" si="22"/>
        <v>0</v>
      </c>
      <c r="S732" s="322"/>
      <c r="T732" s="314">
        <f ca="1">+T733</f>
        <v>0</v>
      </c>
      <c r="U732" s="313">
        <f t="shared" si="23"/>
        <v>1</v>
      </c>
      <c r="V732" s="319" t="str">
        <f>+VLOOKUP(A732,bd_lista!$A$3:$E$593,5,FALSE)</f>
        <v>Gobiernos Autonomos Municipales</v>
      </c>
      <c r="W732" s="425" t="str">
        <f>+V732</f>
        <v>Gobiernos Autonomos Municipales</v>
      </c>
    </row>
    <row r="733" spans="1:23" customFormat="1" ht="15" hidden="1" customHeight="1">
      <c r="A733" s="323">
        <v>1753</v>
      </c>
      <c r="B733" s="428"/>
      <c r="C733" s="318" t="str">
        <f>+VLOOKUP(A733,bd_lista!$A$3:$C$593,3,FALSE)</f>
        <v>Gobierno Autónomo Municipal de Fernández Alonso</v>
      </c>
      <c r="D733" s="430"/>
      <c r="E733" s="347" t="s">
        <v>1419</v>
      </c>
      <c r="F733" s="314">
        <f ca="1">+IFERROR(INDEX('Hoja de Trabajo para listado'!$A$155:$Z$1048576,MATCH($A733,'Hoja de Trabajo para listado'!$A$155:$A$1048576,0),MATCH((CUADRO!F$5&amp;$E733),'Hoja de Trabajo para listado'!$A$151:$Z$151,0)),0)+IFERROR(INDEX('Hoja de Trabajo para listado'!$AB$155:$BA$1048576,MATCH($A733,'Hoja de Trabajo para listado'!$AB$155:$AB$1048576,0),MATCH((CUADRO!F$5&amp;$E733),'Hoja de Trabajo para listado'!$AB$151:$BA$151,0)),0)+IFERROR(INDEX('Hoja de Trabajo para listado'!$BC$155:$CB$1048576,MATCH($A733,'Hoja de Trabajo para listado'!$BC$155:$BC$1048576,0),MATCH((CUADRO!F$5&amp;$E733),'Hoja de Trabajo para listado'!$BC$151:$CB$151,0)),0)+IFERROR(INDEX('Hoja de Trabajo para listado'!$DE$153:$DG$274,MATCH($A733,'Hoja de Trabajo para listado'!$DE$153:$DE$1048576,0),MATCH((CUADRO!F$5&amp;$E733),'Hoja de Trabajo para listado'!$DE$151:$DG$151,0)),0)+IFERROR(INDEX('Hoja de Trabajo para listado'!$CD$155:$DC$1048576,MATCH($A733,'Hoja de Trabajo para listado'!$CD$155:$CD$1048576,0),MATCH((CUADRO!F$5&amp;$E733),'Hoja de Trabajo para listado'!$CD$151:$DC$151,0)),0)</f>
        <v>0</v>
      </c>
      <c r="G733" s="314">
        <f ca="1">+IFERROR(INDEX('Hoja de Trabajo para listado'!$A$155:$Z$1048576,MATCH($A733,'Hoja de Trabajo para listado'!$A$155:$A$1048576,0),MATCH((CUADRO!G$5&amp;$E733),'Hoja de Trabajo para listado'!$A$151:$Z$151,0)),0)+IFERROR(INDEX('Hoja de Trabajo para listado'!$AB$155:$BA$1048576,MATCH($A733,'Hoja de Trabajo para listado'!$AB$155:$AB$1048576,0),MATCH((CUADRO!G$5&amp;$E733),'Hoja de Trabajo para listado'!$AB$151:$BA$151,0)),0)+IFERROR(INDEX('Hoja de Trabajo para listado'!$BC$155:$CB$1048576,MATCH($A733,'Hoja de Trabajo para listado'!$BC$155:$BC$1048576,0),MATCH((CUADRO!G$5&amp;$E733),'Hoja de Trabajo para listado'!$BC$151:$CB$151,0)),0)+IFERROR(INDEX('Hoja de Trabajo para listado'!$DE$153:$DG$274,MATCH($A733,'Hoja de Trabajo para listado'!$DE$153:$DE$1048576,0),MATCH((CUADRO!G$5&amp;$E733),'Hoja de Trabajo para listado'!$DE$151:$DG$151,0)),0)+IFERROR(INDEX('Hoja de Trabajo para listado'!$CD$155:$DC$1048576,MATCH($A733,'Hoja de Trabajo para listado'!$CD$155:$CD$1048576,0),MATCH((CUADRO!G$5&amp;$E733),'Hoja de Trabajo para listado'!$CD$151:$DC$151,0)),0)</f>
        <v>0</v>
      </c>
      <c r="H733" s="314">
        <f ca="1">+IFERROR(INDEX('Hoja de Trabajo para listado'!$A$155:$Z$1048576,MATCH($A733,'Hoja de Trabajo para listado'!$A$155:$A$1048576,0),MATCH((CUADRO!H$5&amp;$E733),'Hoja de Trabajo para listado'!$A$151:$Z$151,0)),0)+IFERROR(INDEX('Hoja de Trabajo para listado'!$AB$155:$BA$1048576,MATCH($A733,'Hoja de Trabajo para listado'!$AB$155:$AB$1048576,0),MATCH((CUADRO!H$5&amp;$E733),'Hoja de Trabajo para listado'!$AB$151:$BA$151,0)),0)+IFERROR(INDEX('Hoja de Trabajo para listado'!$BC$155:$CB$1048576,MATCH($A733,'Hoja de Trabajo para listado'!$BC$155:$BC$1048576,0),MATCH((CUADRO!H$5&amp;$E733),'Hoja de Trabajo para listado'!$BC$151:$CB$151,0)),0)+IFERROR(INDEX('Hoja de Trabajo para listado'!$DE$153:$DG$274,MATCH($A733,'Hoja de Trabajo para listado'!$DE$153:$DE$1048576,0),MATCH((CUADRO!H$5&amp;$E733),'Hoja de Trabajo para listado'!$DE$151:$DG$151,0)),0)+IFERROR(INDEX('Hoja de Trabajo para listado'!$CD$155:$DC$1048576,MATCH($A733,'Hoja de Trabajo para listado'!$CD$155:$CD$1048576,0),MATCH((CUADRO!H$5&amp;$E733),'Hoja de Trabajo para listado'!$CD$151:$DC$151,0)),0)</f>
        <v>0</v>
      </c>
      <c r="I733" s="314">
        <f ca="1">+IFERROR(INDEX('Hoja de Trabajo para listado'!$A$155:$Z$1048576,MATCH($A733,'Hoja de Trabajo para listado'!$A$155:$A$1048576,0),MATCH((CUADRO!I$5&amp;$E733),'Hoja de Trabajo para listado'!$A$151:$Z$151,0)),0)+IFERROR(INDEX('Hoja de Trabajo para listado'!$AB$155:$BA$1048576,MATCH($A733,'Hoja de Trabajo para listado'!$AB$155:$AB$1048576,0),MATCH((CUADRO!I$5&amp;$E733),'Hoja de Trabajo para listado'!$AB$151:$BA$151,0)),0)+IFERROR(INDEX('Hoja de Trabajo para listado'!$BC$155:$CB$1048576,MATCH($A733,'Hoja de Trabajo para listado'!$BC$155:$BC$1048576,0),MATCH((CUADRO!I$5&amp;$E733),'Hoja de Trabajo para listado'!$BC$151:$CB$151,0)),0)+IFERROR(INDEX('Hoja de Trabajo para listado'!$DE$153:$DG$274,MATCH($A733,'Hoja de Trabajo para listado'!$DE$153:$DE$1048576,0),MATCH((CUADRO!I$5&amp;$E733),'Hoja de Trabajo para listado'!$DE$151:$DG$151,0)),0)+IFERROR(INDEX('Hoja de Trabajo para listado'!$CD$155:$DC$1048576,MATCH($A733,'Hoja de Trabajo para listado'!$CD$155:$CD$1048576,0),MATCH((CUADRO!I$5&amp;$E733),'Hoja de Trabajo para listado'!$CD$151:$DC$151,0)),0)</f>
        <v>0</v>
      </c>
      <c r="J733" s="314">
        <f ca="1">+IFERROR(INDEX('Hoja de Trabajo para listado'!$A$155:$Z$1048576,MATCH($A733,'Hoja de Trabajo para listado'!$A$155:$A$1048576,0),MATCH((CUADRO!J$5&amp;$E733),'Hoja de Trabajo para listado'!$A$151:$Z$151,0)),0)+IFERROR(INDEX('Hoja de Trabajo para listado'!$AB$155:$BA$1048576,MATCH($A733,'Hoja de Trabajo para listado'!$AB$155:$AB$1048576,0),MATCH((CUADRO!J$5&amp;$E733),'Hoja de Trabajo para listado'!$AB$151:$BA$151,0)),0)+IFERROR(INDEX('Hoja de Trabajo para listado'!$BC$155:$CB$1048576,MATCH($A733,'Hoja de Trabajo para listado'!$BC$155:$BC$1048576,0),MATCH((CUADRO!J$5&amp;$E733),'Hoja de Trabajo para listado'!$BC$151:$CB$151,0)),0)+IFERROR(INDEX('Hoja de Trabajo para listado'!$DE$153:$DG$274,MATCH($A733,'Hoja de Trabajo para listado'!$DE$153:$DE$1048576,0),MATCH((CUADRO!J$5&amp;$E733),'Hoja de Trabajo para listado'!$DE$151:$DG$151,0)),0)+IFERROR(INDEX('Hoja de Trabajo para listado'!$CD$155:$DC$1048576,MATCH($A733,'Hoja de Trabajo para listado'!$CD$155:$CD$1048576,0),MATCH((CUADRO!J$5&amp;$E733),'Hoja de Trabajo para listado'!$CD$151:$DC$151,0)),0)</f>
        <v>0</v>
      </c>
      <c r="K733" s="314">
        <f ca="1">+IFERROR(INDEX('Hoja de Trabajo para listado'!$A$155:$Z$1048576,MATCH($A733,'Hoja de Trabajo para listado'!$A$155:$A$1048576,0),MATCH((CUADRO!K$5&amp;$E733),'Hoja de Trabajo para listado'!$A$151:$Z$151,0)),0)+IFERROR(INDEX('Hoja de Trabajo para listado'!$AB$155:$BA$1048576,MATCH($A733,'Hoja de Trabajo para listado'!$AB$155:$AB$1048576,0),MATCH((CUADRO!K$5&amp;$E733),'Hoja de Trabajo para listado'!$AB$151:$BA$151,0)),0)+IFERROR(INDEX('Hoja de Trabajo para listado'!$BC$155:$CB$1048576,MATCH($A733,'Hoja de Trabajo para listado'!$BC$155:$BC$1048576,0),MATCH((CUADRO!K$5&amp;$E733),'Hoja de Trabajo para listado'!$BC$151:$CB$151,0)),0)+IFERROR(INDEX('Hoja de Trabajo para listado'!$DE$153:$DG$274,MATCH($A733,'Hoja de Trabajo para listado'!$DE$153:$DE$1048576,0),MATCH((CUADRO!K$5&amp;$E733),'Hoja de Trabajo para listado'!$DE$151:$DG$151,0)),0)+IFERROR(INDEX('Hoja de Trabajo para listado'!$CD$155:$DC$1048576,MATCH($A733,'Hoja de Trabajo para listado'!$CD$155:$CD$1048576,0),MATCH((CUADRO!K$5&amp;$E733),'Hoja de Trabajo para listado'!$CD$151:$DC$151,0)),0)</f>
        <v>0</v>
      </c>
      <c r="L733" s="314">
        <f ca="1">+IFERROR(INDEX('Hoja de Trabajo para listado'!$A$155:$Z$1048576,MATCH($A733,'Hoja de Trabajo para listado'!$A$155:$A$1048576,0),MATCH((CUADRO!L$5&amp;$E733),'Hoja de Trabajo para listado'!$A$151:$Z$151,0)),0)+IFERROR(INDEX('Hoja de Trabajo para listado'!$AB$155:$BA$1048576,MATCH($A733,'Hoja de Trabajo para listado'!$AB$155:$AB$1048576,0),MATCH((CUADRO!L$5&amp;$E733),'Hoja de Trabajo para listado'!$AB$151:$BA$151,0)),0)+IFERROR(INDEX('Hoja de Trabajo para listado'!$BC$155:$CB$1048576,MATCH($A733,'Hoja de Trabajo para listado'!$BC$155:$BC$1048576,0),MATCH((CUADRO!L$5&amp;$E733),'Hoja de Trabajo para listado'!$BC$151:$CB$151,0)),0)+IFERROR(INDEX('Hoja de Trabajo para listado'!$DE$153:$DG$274,MATCH($A733,'Hoja de Trabajo para listado'!$DE$153:$DE$1048576,0),MATCH((CUADRO!L$5&amp;$E733),'Hoja de Trabajo para listado'!$DE$151:$DG$151,0)),0)+IFERROR(INDEX('Hoja de Trabajo para listado'!$CD$155:$DC$1048576,MATCH($A733,'Hoja de Trabajo para listado'!$CD$155:$CD$1048576,0),MATCH((CUADRO!L$5&amp;$E733),'Hoja de Trabajo para listado'!$CD$151:$DC$151,0)),0)</f>
        <v>0</v>
      </c>
      <c r="M733" s="314">
        <f ca="1">+IFERROR(INDEX('Hoja de Trabajo para listado'!$A$155:$Z$1048576,MATCH($A733,'Hoja de Trabajo para listado'!$A$155:$A$1048576,0),MATCH((CUADRO!M$5&amp;$E733),'Hoja de Trabajo para listado'!$A$151:$Z$151,0)),0)+IFERROR(INDEX('Hoja de Trabajo para listado'!$AB$155:$BA$1048576,MATCH($A733,'Hoja de Trabajo para listado'!$AB$155:$AB$1048576,0),MATCH((CUADRO!M$5&amp;$E733),'Hoja de Trabajo para listado'!$AB$151:$BA$151,0)),0)+IFERROR(INDEX('Hoja de Trabajo para listado'!$BC$155:$CB$1048576,MATCH($A733,'Hoja de Trabajo para listado'!$BC$155:$BC$1048576,0),MATCH((CUADRO!M$5&amp;$E733),'Hoja de Trabajo para listado'!$BC$151:$CB$151,0)),0)+IFERROR(INDEX('Hoja de Trabajo para listado'!$DE$153:$DG$274,MATCH($A733,'Hoja de Trabajo para listado'!$DE$153:$DE$1048576,0),MATCH((CUADRO!M$5&amp;$E733),'Hoja de Trabajo para listado'!$DE$151:$DG$151,0)),0)+IFERROR(INDEX('Hoja de Trabajo para listado'!$CD$155:$DC$1048576,MATCH($A733,'Hoja de Trabajo para listado'!$CD$155:$CD$1048576,0),MATCH((CUADRO!M$5&amp;$E733),'Hoja de Trabajo para listado'!$CD$151:$DC$151,0)),0)</f>
        <v>0</v>
      </c>
      <c r="N733" s="314">
        <f ca="1">+IFERROR(INDEX('Hoja de Trabajo para listado'!$A$155:$Z$1048576,MATCH($A733,'Hoja de Trabajo para listado'!$A$155:$A$1048576,0),MATCH((CUADRO!N$5&amp;$E733),'Hoja de Trabajo para listado'!$A$151:$Z$151,0)),0)+IFERROR(INDEX('Hoja de Trabajo para listado'!$AB$155:$BA$1048576,MATCH($A733,'Hoja de Trabajo para listado'!$AB$155:$AB$1048576,0),MATCH((CUADRO!N$5&amp;$E733),'Hoja de Trabajo para listado'!$AB$151:$BA$151,0)),0)+IFERROR(INDEX('Hoja de Trabajo para listado'!$BC$155:$CB$1048576,MATCH($A733,'Hoja de Trabajo para listado'!$BC$155:$BC$1048576,0),MATCH((CUADRO!N$5&amp;$E733),'Hoja de Trabajo para listado'!$BC$151:$CB$151,0)),0)+IFERROR(INDEX('Hoja de Trabajo para listado'!$DE$153:$DG$274,MATCH($A733,'Hoja de Trabajo para listado'!$DE$153:$DE$1048576,0),MATCH((CUADRO!N$5&amp;$E733),'Hoja de Trabajo para listado'!$DE$151:$DG$151,0)),0)+IFERROR(INDEX('Hoja de Trabajo para listado'!$CD$155:$DC$1048576,MATCH($A733,'Hoja de Trabajo para listado'!$CD$155:$CD$1048576,0),MATCH((CUADRO!N$5&amp;$E733),'Hoja de Trabajo para listado'!$CD$151:$DC$151,0)),0)</f>
        <v>0</v>
      </c>
      <c r="O733" s="314">
        <f ca="1">+IFERROR(INDEX('Hoja de Trabajo para listado'!$A$155:$Z$1048576,MATCH($A733,'Hoja de Trabajo para listado'!$A$155:$A$1048576,0),MATCH((CUADRO!O$5&amp;$E733),'Hoja de Trabajo para listado'!$A$151:$Z$151,0)),0)+IFERROR(INDEX('Hoja de Trabajo para listado'!$AB$155:$BA$1048576,MATCH($A733,'Hoja de Trabajo para listado'!$AB$155:$AB$1048576,0),MATCH((CUADRO!O$5&amp;$E733),'Hoja de Trabajo para listado'!$AB$151:$BA$151,0)),0)+IFERROR(INDEX('Hoja de Trabajo para listado'!$BC$155:$CB$1048576,MATCH($A733,'Hoja de Trabajo para listado'!$BC$155:$BC$1048576,0),MATCH((CUADRO!O$5&amp;$E733),'Hoja de Trabajo para listado'!$BC$151:$CB$151,0)),0)+IFERROR(INDEX('Hoja de Trabajo para listado'!$DE$153:$DG$274,MATCH($A733,'Hoja de Trabajo para listado'!$DE$153:$DE$1048576,0),MATCH((CUADRO!O$5&amp;$E733),'Hoja de Trabajo para listado'!$DE$151:$DG$151,0)),0)+IFERROR(INDEX('Hoja de Trabajo para listado'!$CD$155:$DC$1048576,MATCH($A733,'Hoja de Trabajo para listado'!$CD$155:$CD$1048576,0),MATCH((CUADRO!O$5&amp;$E733),'Hoja de Trabajo para listado'!$CD$151:$DC$151,0)),0)</f>
        <v>0</v>
      </c>
      <c r="P733" s="314">
        <f ca="1">+IFERROR(INDEX('Hoja de Trabajo para listado'!$A$155:$Z$1048576,MATCH($A733,'Hoja de Trabajo para listado'!$A$155:$A$1048576,0),MATCH((CUADRO!P$5&amp;$E733),'Hoja de Trabajo para listado'!$A$151:$Z$151,0)),0)+IFERROR(INDEX('Hoja de Trabajo para listado'!$AB$155:$BA$1048576,MATCH($A733,'Hoja de Trabajo para listado'!$AB$155:$AB$1048576,0),MATCH((CUADRO!P$5&amp;$E733),'Hoja de Trabajo para listado'!$AB$151:$BA$151,0)),0)+IFERROR(INDEX('Hoja de Trabajo para listado'!$BC$155:$CB$1048576,MATCH($A733,'Hoja de Trabajo para listado'!$BC$155:$BC$1048576,0),MATCH((CUADRO!P$5&amp;$E733),'Hoja de Trabajo para listado'!$BC$151:$CB$151,0)),0)+IFERROR(INDEX('Hoja de Trabajo para listado'!$DE$153:$DG$274,MATCH($A733,'Hoja de Trabajo para listado'!$DE$153:$DE$1048576,0),MATCH((CUADRO!P$5&amp;$E733),'Hoja de Trabajo para listado'!$DE$151:$DG$151,0)),0)+IFERROR(INDEX('Hoja de Trabajo para listado'!$CD$155:$DC$1048576,MATCH($A733,'Hoja de Trabajo para listado'!$CD$155:$CD$1048576,0),MATCH((CUADRO!P$5&amp;$E733),'Hoja de Trabajo para listado'!$CD$151:$DC$151,0)),0)</f>
        <v>0</v>
      </c>
      <c r="Q733" s="314">
        <f ca="1">+IFERROR(INDEX('Hoja de Trabajo para listado'!$A$155:$Z$1048576,MATCH($A733,'Hoja de Trabajo para listado'!$A$155:$A$1048576,0),MATCH((CUADRO!Q$5&amp;$E733),'Hoja de Trabajo para listado'!$A$151:$Z$151,0)),0)+IFERROR(INDEX('Hoja de Trabajo para listado'!$AB$155:$BA$1048576,MATCH($A733,'Hoja de Trabajo para listado'!$AB$155:$AB$1048576,0),MATCH((CUADRO!Q$5&amp;$E733),'Hoja de Trabajo para listado'!$AB$151:$BA$151,0)),0)+IFERROR(INDEX('Hoja de Trabajo para listado'!$BC$155:$CB$1048576,MATCH($A733,'Hoja de Trabajo para listado'!$BC$155:$BC$1048576,0),MATCH((CUADRO!Q$5&amp;$E733),'Hoja de Trabajo para listado'!$BC$151:$CB$151,0)),0)+IFERROR(INDEX('Hoja de Trabajo para listado'!$DE$153:$DG$274,MATCH($A733,'Hoja de Trabajo para listado'!$DE$153:$DE$1048576,0),MATCH((CUADRO!Q$5&amp;$E733),'Hoja de Trabajo para listado'!$DE$151:$DG$151,0)),0)+IFERROR(INDEX('Hoja de Trabajo para listado'!$CD$155:$DC$1048576,MATCH($A733,'Hoja de Trabajo para listado'!$CD$155:$CD$1048576,0),MATCH((CUADRO!Q$5&amp;$E733),'Hoja de Trabajo para listado'!$CD$151:$DC$151,0)),0)</f>
        <v>0</v>
      </c>
      <c r="R733" s="314">
        <f t="shared" ca="1" si="22"/>
        <v>0</v>
      </c>
      <c r="S733" s="322">
        <f ca="1">+R732+R733</f>
        <v>0</v>
      </c>
      <c r="T733" s="314">
        <f ca="1">+S733</f>
        <v>0</v>
      </c>
      <c r="U733" s="313">
        <f t="shared" si="23"/>
        <v>2</v>
      </c>
      <c r="V733" s="319" t="str">
        <f>+VLOOKUP(A733,bd_lista!$A$3:$E$593,5,FALSE)</f>
        <v>Gobiernos Autonomos Municipales</v>
      </c>
      <c r="W733" s="426"/>
    </row>
    <row r="734" spans="1:23" customFormat="1" ht="15" hidden="1" customHeight="1">
      <c r="A734" s="323">
        <v>1754</v>
      </c>
      <c r="B734" s="427">
        <f>+A734</f>
        <v>1754</v>
      </c>
      <c r="C734" s="318" t="str">
        <f>+VLOOKUP(A734,bd_lista!$A$3:$C$593,3,FALSE)</f>
        <v>Gobierno Autónomo Municipal de San Pedro</v>
      </c>
      <c r="D734" s="429" t="str">
        <f>+C734</f>
        <v>Gobierno Autónomo Municipal de San Pedro</v>
      </c>
      <c r="E734" s="346" t="s">
        <v>1418</v>
      </c>
      <c r="F734" s="314">
        <f ca="1">+IFERROR(INDEX('Hoja de Trabajo para listado'!$A$155:$Z$1048576,MATCH($A734,'Hoja de Trabajo para listado'!$A$155:$A$1048576,0),MATCH((CUADRO!F$5&amp;$E734),'Hoja de Trabajo para listado'!$A$151:$Z$151,0)),0)+IFERROR(INDEX('Hoja de Trabajo para listado'!$AB$155:$BA$1048576,MATCH($A734,'Hoja de Trabajo para listado'!$AB$155:$AB$1048576,0),MATCH((CUADRO!F$5&amp;$E734),'Hoja de Trabajo para listado'!$AB$151:$BA$151,0)),0)+IFERROR(INDEX('Hoja de Trabajo para listado'!$BC$155:$CB$1048576,MATCH($A734,'Hoja de Trabajo para listado'!$BC$155:$BC$1048576,0),MATCH((CUADRO!F$5&amp;$E734),'Hoja de Trabajo para listado'!$BC$151:$CB$151,0)),0)+IFERROR(INDEX('Hoja de Trabajo para listado'!$DE$153:$DG$274,MATCH($A734,'Hoja de Trabajo para listado'!$DE$153:$DE$1048576,0),MATCH((CUADRO!F$5&amp;$E734),'Hoja de Trabajo para listado'!$DE$151:$DG$151,0)),0)+IFERROR(INDEX('Hoja de Trabajo para listado'!$CD$155:$DC$1048576,MATCH($A734,'Hoja de Trabajo para listado'!$CD$155:$CD$1048576,0),MATCH((CUADRO!F$5&amp;$E734),'Hoja de Trabajo para listado'!$CD$151:$DC$151,0)),0)</f>
        <v>0</v>
      </c>
      <c r="G734" s="314">
        <f ca="1">+IFERROR(INDEX('Hoja de Trabajo para listado'!$A$155:$Z$1048576,MATCH($A734,'Hoja de Trabajo para listado'!$A$155:$A$1048576,0),MATCH((CUADRO!G$5&amp;$E734),'Hoja de Trabajo para listado'!$A$151:$Z$151,0)),0)+IFERROR(INDEX('Hoja de Trabajo para listado'!$AB$155:$BA$1048576,MATCH($A734,'Hoja de Trabajo para listado'!$AB$155:$AB$1048576,0),MATCH((CUADRO!G$5&amp;$E734),'Hoja de Trabajo para listado'!$AB$151:$BA$151,0)),0)+IFERROR(INDEX('Hoja de Trabajo para listado'!$BC$155:$CB$1048576,MATCH($A734,'Hoja de Trabajo para listado'!$BC$155:$BC$1048576,0),MATCH((CUADRO!G$5&amp;$E734),'Hoja de Trabajo para listado'!$BC$151:$CB$151,0)),0)+IFERROR(INDEX('Hoja de Trabajo para listado'!$DE$153:$DG$274,MATCH($A734,'Hoja de Trabajo para listado'!$DE$153:$DE$1048576,0),MATCH((CUADRO!G$5&amp;$E734),'Hoja de Trabajo para listado'!$DE$151:$DG$151,0)),0)+IFERROR(INDEX('Hoja de Trabajo para listado'!$CD$155:$DC$1048576,MATCH($A734,'Hoja de Trabajo para listado'!$CD$155:$CD$1048576,0),MATCH((CUADRO!G$5&amp;$E734),'Hoja de Trabajo para listado'!$CD$151:$DC$151,0)),0)</f>
        <v>0</v>
      </c>
      <c r="H734" s="314">
        <f ca="1">+IFERROR(INDEX('Hoja de Trabajo para listado'!$A$155:$Z$1048576,MATCH($A734,'Hoja de Trabajo para listado'!$A$155:$A$1048576,0),MATCH((CUADRO!H$5&amp;$E734),'Hoja de Trabajo para listado'!$A$151:$Z$151,0)),0)+IFERROR(INDEX('Hoja de Trabajo para listado'!$AB$155:$BA$1048576,MATCH($A734,'Hoja de Trabajo para listado'!$AB$155:$AB$1048576,0),MATCH((CUADRO!H$5&amp;$E734),'Hoja de Trabajo para listado'!$AB$151:$BA$151,0)),0)+IFERROR(INDEX('Hoja de Trabajo para listado'!$BC$155:$CB$1048576,MATCH($A734,'Hoja de Trabajo para listado'!$BC$155:$BC$1048576,0),MATCH((CUADRO!H$5&amp;$E734),'Hoja de Trabajo para listado'!$BC$151:$CB$151,0)),0)+IFERROR(INDEX('Hoja de Trabajo para listado'!$DE$153:$DG$274,MATCH($A734,'Hoja de Trabajo para listado'!$DE$153:$DE$1048576,0),MATCH((CUADRO!H$5&amp;$E734),'Hoja de Trabajo para listado'!$DE$151:$DG$151,0)),0)+IFERROR(INDEX('Hoja de Trabajo para listado'!$CD$155:$DC$1048576,MATCH($A734,'Hoja de Trabajo para listado'!$CD$155:$CD$1048576,0),MATCH((CUADRO!H$5&amp;$E734),'Hoja de Trabajo para listado'!$CD$151:$DC$151,0)),0)</f>
        <v>0</v>
      </c>
      <c r="I734" s="314">
        <f ca="1">+IFERROR(INDEX('Hoja de Trabajo para listado'!$A$155:$Z$1048576,MATCH($A734,'Hoja de Trabajo para listado'!$A$155:$A$1048576,0),MATCH((CUADRO!I$5&amp;$E734),'Hoja de Trabajo para listado'!$A$151:$Z$151,0)),0)+IFERROR(INDEX('Hoja de Trabajo para listado'!$AB$155:$BA$1048576,MATCH($A734,'Hoja de Trabajo para listado'!$AB$155:$AB$1048576,0),MATCH((CUADRO!I$5&amp;$E734),'Hoja de Trabajo para listado'!$AB$151:$BA$151,0)),0)+IFERROR(INDEX('Hoja de Trabajo para listado'!$BC$155:$CB$1048576,MATCH($A734,'Hoja de Trabajo para listado'!$BC$155:$BC$1048576,0),MATCH((CUADRO!I$5&amp;$E734),'Hoja de Trabajo para listado'!$BC$151:$CB$151,0)),0)+IFERROR(INDEX('Hoja de Trabajo para listado'!$DE$153:$DG$274,MATCH($A734,'Hoja de Trabajo para listado'!$DE$153:$DE$1048576,0),MATCH((CUADRO!I$5&amp;$E734),'Hoja de Trabajo para listado'!$DE$151:$DG$151,0)),0)+IFERROR(INDEX('Hoja de Trabajo para listado'!$CD$155:$DC$1048576,MATCH($A734,'Hoja de Trabajo para listado'!$CD$155:$CD$1048576,0),MATCH((CUADRO!I$5&amp;$E734),'Hoja de Trabajo para listado'!$CD$151:$DC$151,0)),0)</f>
        <v>0</v>
      </c>
      <c r="J734" s="314">
        <f ca="1">+IFERROR(INDEX('Hoja de Trabajo para listado'!$A$155:$Z$1048576,MATCH($A734,'Hoja de Trabajo para listado'!$A$155:$A$1048576,0),MATCH((CUADRO!J$5&amp;$E734),'Hoja de Trabajo para listado'!$A$151:$Z$151,0)),0)+IFERROR(INDEX('Hoja de Trabajo para listado'!$AB$155:$BA$1048576,MATCH($A734,'Hoja de Trabajo para listado'!$AB$155:$AB$1048576,0),MATCH((CUADRO!J$5&amp;$E734),'Hoja de Trabajo para listado'!$AB$151:$BA$151,0)),0)+IFERROR(INDEX('Hoja de Trabajo para listado'!$BC$155:$CB$1048576,MATCH($A734,'Hoja de Trabajo para listado'!$BC$155:$BC$1048576,0),MATCH((CUADRO!J$5&amp;$E734),'Hoja de Trabajo para listado'!$BC$151:$CB$151,0)),0)+IFERROR(INDEX('Hoja de Trabajo para listado'!$DE$153:$DG$274,MATCH($A734,'Hoja de Trabajo para listado'!$DE$153:$DE$1048576,0),MATCH((CUADRO!J$5&amp;$E734),'Hoja de Trabajo para listado'!$DE$151:$DG$151,0)),0)+IFERROR(INDEX('Hoja de Trabajo para listado'!$CD$155:$DC$1048576,MATCH($A734,'Hoja de Trabajo para listado'!$CD$155:$CD$1048576,0),MATCH((CUADRO!J$5&amp;$E734),'Hoja de Trabajo para listado'!$CD$151:$DC$151,0)),0)</f>
        <v>0</v>
      </c>
      <c r="K734" s="314">
        <f ca="1">+IFERROR(INDEX('Hoja de Trabajo para listado'!$A$155:$Z$1048576,MATCH($A734,'Hoja de Trabajo para listado'!$A$155:$A$1048576,0),MATCH((CUADRO!K$5&amp;$E734),'Hoja de Trabajo para listado'!$A$151:$Z$151,0)),0)+IFERROR(INDEX('Hoja de Trabajo para listado'!$AB$155:$BA$1048576,MATCH($A734,'Hoja de Trabajo para listado'!$AB$155:$AB$1048576,0),MATCH((CUADRO!K$5&amp;$E734),'Hoja de Trabajo para listado'!$AB$151:$BA$151,0)),0)+IFERROR(INDEX('Hoja de Trabajo para listado'!$BC$155:$CB$1048576,MATCH($A734,'Hoja de Trabajo para listado'!$BC$155:$BC$1048576,0),MATCH((CUADRO!K$5&amp;$E734),'Hoja de Trabajo para listado'!$BC$151:$CB$151,0)),0)+IFERROR(INDEX('Hoja de Trabajo para listado'!$DE$153:$DG$274,MATCH($A734,'Hoja de Trabajo para listado'!$DE$153:$DE$1048576,0),MATCH((CUADRO!K$5&amp;$E734),'Hoja de Trabajo para listado'!$DE$151:$DG$151,0)),0)+IFERROR(INDEX('Hoja de Trabajo para listado'!$CD$155:$DC$1048576,MATCH($A734,'Hoja de Trabajo para listado'!$CD$155:$CD$1048576,0),MATCH((CUADRO!K$5&amp;$E734),'Hoja de Trabajo para listado'!$CD$151:$DC$151,0)),0)</f>
        <v>0</v>
      </c>
      <c r="L734" s="314">
        <f ca="1">+IFERROR(INDEX('Hoja de Trabajo para listado'!$A$155:$Z$1048576,MATCH($A734,'Hoja de Trabajo para listado'!$A$155:$A$1048576,0),MATCH((CUADRO!L$5&amp;$E734),'Hoja de Trabajo para listado'!$A$151:$Z$151,0)),0)+IFERROR(INDEX('Hoja de Trabajo para listado'!$AB$155:$BA$1048576,MATCH($A734,'Hoja de Trabajo para listado'!$AB$155:$AB$1048576,0),MATCH((CUADRO!L$5&amp;$E734),'Hoja de Trabajo para listado'!$AB$151:$BA$151,0)),0)+IFERROR(INDEX('Hoja de Trabajo para listado'!$BC$155:$CB$1048576,MATCH($A734,'Hoja de Trabajo para listado'!$BC$155:$BC$1048576,0),MATCH((CUADRO!L$5&amp;$E734),'Hoja de Trabajo para listado'!$BC$151:$CB$151,0)),0)+IFERROR(INDEX('Hoja de Trabajo para listado'!$DE$153:$DG$274,MATCH($A734,'Hoja de Trabajo para listado'!$DE$153:$DE$1048576,0),MATCH((CUADRO!L$5&amp;$E734),'Hoja de Trabajo para listado'!$DE$151:$DG$151,0)),0)+IFERROR(INDEX('Hoja de Trabajo para listado'!$CD$155:$DC$1048576,MATCH($A734,'Hoja de Trabajo para listado'!$CD$155:$CD$1048576,0),MATCH((CUADRO!L$5&amp;$E734),'Hoja de Trabajo para listado'!$CD$151:$DC$151,0)),0)</f>
        <v>0</v>
      </c>
      <c r="M734" s="314">
        <f ca="1">+IFERROR(INDEX('Hoja de Trabajo para listado'!$A$155:$Z$1048576,MATCH($A734,'Hoja de Trabajo para listado'!$A$155:$A$1048576,0),MATCH((CUADRO!M$5&amp;$E734),'Hoja de Trabajo para listado'!$A$151:$Z$151,0)),0)+IFERROR(INDEX('Hoja de Trabajo para listado'!$AB$155:$BA$1048576,MATCH($A734,'Hoja de Trabajo para listado'!$AB$155:$AB$1048576,0),MATCH((CUADRO!M$5&amp;$E734),'Hoja de Trabajo para listado'!$AB$151:$BA$151,0)),0)+IFERROR(INDEX('Hoja de Trabajo para listado'!$BC$155:$CB$1048576,MATCH($A734,'Hoja de Trabajo para listado'!$BC$155:$BC$1048576,0),MATCH((CUADRO!M$5&amp;$E734),'Hoja de Trabajo para listado'!$BC$151:$CB$151,0)),0)+IFERROR(INDEX('Hoja de Trabajo para listado'!$DE$153:$DG$274,MATCH($A734,'Hoja de Trabajo para listado'!$DE$153:$DE$1048576,0),MATCH((CUADRO!M$5&amp;$E734),'Hoja de Trabajo para listado'!$DE$151:$DG$151,0)),0)+IFERROR(INDEX('Hoja de Trabajo para listado'!$CD$155:$DC$1048576,MATCH($A734,'Hoja de Trabajo para listado'!$CD$155:$CD$1048576,0),MATCH((CUADRO!M$5&amp;$E734),'Hoja de Trabajo para listado'!$CD$151:$DC$151,0)),0)</f>
        <v>0</v>
      </c>
      <c r="N734" s="314">
        <f ca="1">+IFERROR(INDEX('Hoja de Trabajo para listado'!$A$155:$Z$1048576,MATCH($A734,'Hoja de Trabajo para listado'!$A$155:$A$1048576,0),MATCH((CUADRO!N$5&amp;$E734),'Hoja de Trabajo para listado'!$A$151:$Z$151,0)),0)+IFERROR(INDEX('Hoja de Trabajo para listado'!$AB$155:$BA$1048576,MATCH($A734,'Hoja de Trabajo para listado'!$AB$155:$AB$1048576,0),MATCH((CUADRO!N$5&amp;$E734),'Hoja de Trabajo para listado'!$AB$151:$BA$151,0)),0)+IFERROR(INDEX('Hoja de Trabajo para listado'!$BC$155:$CB$1048576,MATCH($A734,'Hoja de Trabajo para listado'!$BC$155:$BC$1048576,0),MATCH((CUADRO!N$5&amp;$E734),'Hoja de Trabajo para listado'!$BC$151:$CB$151,0)),0)+IFERROR(INDEX('Hoja de Trabajo para listado'!$DE$153:$DG$274,MATCH($A734,'Hoja de Trabajo para listado'!$DE$153:$DE$1048576,0),MATCH((CUADRO!N$5&amp;$E734),'Hoja de Trabajo para listado'!$DE$151:$DG$151,0)),0)+IFERROR(INDEX('Hoja de Trabajo para listado'!$CD$155:$DC$1048576,MATCH($A734,'Hoja de Trabajo para listado'!$CD$155:$CD$1048576,0),MATCH((CUADRO!N$5&amp;$E734),'Hoja de Trabajo para listado'!$CD$151:$DC$151,0)),0)</f>
        <v>0</v>
      </c>
      <c r="O734" s="314">
        <f ca="1">+IFERROR(INDEX('Hoja de Trabajo para listado'!$A$155:$Z$1048576,MATCH($A734,'Hoja de Trabajo para listado'!$A$155:$A$1048576,0),MATCH((CUADRO!O$5&amp;$E734),'Hoja de Trabajo para listado'!$A$151:$Z$151,0)),0)+IFERROR(INDEX('Hoja de Trabajo para listado'!$AB$155:$BA$1048576,MATCH($A734,'Hoja de Trabajo para listado'!$AB$155:$AB$1048576,0),MATCH((CUADRO!O$5&amp;$E734),'Hoja de Trabajo para listado'!$AB$151:$BA$151,0)),0)+IFERROR(INDEX('Hoja de Trabajo para listado'!$BC$155:$CB$1048576,MATCH($A734,'Hoja de Trabajo para listado'!$BC$155:$BC$1048576,0),MATCH((CUADRO!O$5&amp;$E734),'Hoja de Trabajo para listado'!$BC$151:$CB$151,0)),0)+IFERROR(INDEX('Hoja de Trabajo para listado'!$DE$153:$DG$274,MATCH($A734,'Hoja de Trabajo para listado'!$DE$153:$DE$1048576,0),MATCH((CUADRO!O$5&amp;$E734),'Hoja de Trabajo para listado'!$DE$151:$DG$151,0)),0)+IFERROR(INDEX('Hoja de Trabajo para listado'!$CD$155:$DC$1048576,MATCH($A734,'Hoja de Trabajo para listado'!$CD$155:$CD$1048576,0),MATCH((CUADRO!O$5&amp;$E734),'Hoja de Trabajo para listado'!$CD$151:$DC$151,0)),0)</f>
        <v>0</v>
      </c>
      <c r="P734" s="314">
        <f ca="1">+IFERROR(INDEX('Hoja de Trabajo para listado'!$A$155:$Z$1048576,MATCH($A734,'Hoja de Trabajo para listado'!$A$155:$A$1048576,0),MATCH((CUADRO!P$5&amp;$E734),'Hoja de Trabajo para listado'!$A$151:$Z$151,0)),0)+IFERROR(INDEX('Hoja de Trabajo para listado'!$AB$155:$BA$1048576,MATCH($A734,'Hoja de Trabajo para listado'!$AB$155:$AB$1048576,0),MATCH((CUADRO!P$5&amp;$E734),'Hoja de Trabajo para listado'!$AB$151:$BA$151,0)),0)+IFERROR(INDEX('Hoja de Trabajo para listado'!$BC$155:$CB$1048576,MATCH($A734,'Hoja de Trabajo para listado'!$BC$155:$BC$1048576,0),MATCH((CUADRO!P$5&amp;$E734),'Hoja de Trabajo para listado'!$BC$151:$CB$151,0)),0)+IFERROR(INDEX('Hoja de Trabajo para listado'!$DE$153:$DG$274,MATCH($A734,'Hoja de Trabajo para listado'!$DE$153:$DE$1048576,0),MATCH((CUADRO!P$5&amp;$E734),'Hoja de Trabajo para listado'!$DE$151:$DG$151,0)),0)+IFERROR(INDEX('Hoja de Trabajo para listado'!$CD$155:$DC$1048576,MATCH($A734,'Hoja de Trabajo para listado'!$CD$155:$CD$1048576,0),MATCH((CUADRO!P$5&amp;$E734),'Hoja de Trabajo para listado'!$CD$151:$DC$151,0)),0)</f>
        <v>0</v>
      </c>
      <c r="Q734" s="314">
        <f ca="1">+IFERROR(INDEX('Hoja de Trabajo para listado'!$A$155:$Z$1048576,MATCH($A734,'Hoja de Trabajo para listado'!$A$155:$A$1048576,0),MATCH((CUADRO!Q$5&amp;$E734),'Hoja de Trabajo para listado'!$A$151:$Z$151,0)),0)+IFERROR(INDEX('Hoja de Trabajo para listado'!$AB$155:$BA$1048576,MATCH($A734,'Hoja de Trabajo para listado'!$AB$155:$AB$1048576,0),MATCH((CUADRO!Q$5&amp;$E734),'Hoja de Trabajo para listado'!$AB$151:$BA$151,0)),0)+IFERROR(INDEX('Hoja de Trabajo para listado'!$BC$155:$CB$1048576,MATCH($A734,'Hoja de Trabajo para listado'!$BC$155:$BC$1048576,0),MATCH((CUADRO!Q$5&amp;$E734),'Hoja de Trabajo para listado'!$BC$151:$CB$151,0)),0)+IFERROR(INDEX('Hoja de Trabajo para listado'!$DE$153:$DG$274,MATCH($A734,'Hoja de Trabajo para listado'!$DE$153:$DE$1048576,0),MATCH((CUADRO!Q$5&amp;$E734),'Hoja de Trabajo para listado'!$DE$151:$DG$151,0)),0)+IFERROR(INDEX('Hoja de Trabajo para listado'!$CD$155:$DC$1048576,MATCH($A734,'Hoja de Trabajo para listado'!$CD$155:$CD$1048576,0),MATCH((CUADRO!Q$5&amp;$E734),'Hoja de Trabajo para listado'!$CD$151:$DC$151,0)),0)</f>
        <v>0</v>
      </c>
      <c r="R734" s="314">
        <f t="shared" ca="1" si="22"/>
        <v>0</v>
      </c>
      <c r="S734" s="322"/>
      <c r="T734" s="314">
        <f ca="1">+T735</f>
        <v>0</v>
      </c>
      <c r="U734" s="313">
        <f t="shared" si="23"/>
        <v>1</v>
      </c>
      <c r="V734" s="319" t="str">
        <f>+VLOOKUP(A734,bd_lista!$A$3:$E$593,5,FALSE)</f>
        <v>Gobiernos Autonomos Municipales</v>
      </c>
      <c r="W734" s="425" t="str">
        <f>+V734</f>
        <v>Gobiernos Autonomos Municipales</v>
      </c>
    </row>
    <row r="735" spans="1:23" customFormat="1" ht="15" hidden="1" customHeight="1">
      <c r="A735" s="323">
        <v>1754</v>
      </c>
      <c r="B735" s="428"/>
      <c r="C735" s="318" t="str">
        <f>+VLOOKUP(A735,bd_lista!$A$3:$C$593,3,FALSE)</f>
        <v>Gobierno Autónomo Municipal de San Pedro</v>
      </c>
      <c r="D735" s="430"/>
      <c r="E735" s="347" t="s">
        <v>1419</v>
      </c>
      <c r="F735" s="314">
        <f ca="1">+IFERROR(INDEX('Hoja de Trabajo para listado'!$A$155:$Z$1048576,MATCH($A735,'Hoja de Trabajo para listado'!$A$155:$A$1048576,0),MATCH((CUADRO!F$5&amp;$E735),'Hoja de Trabajo para listado'!$A$151:$Z$151,0)),0)+IFERROR(INDEX('Hoja de Trabajo para listado'!$AB$155:$BA$1048576,MATCH($A735,'Hoja de Trabajo para listado'!$AB$155:$AB$1048576,0),MATCH((CUADRO!F$5&amp;$E735),'Hoja de Trabajo para listado'!$AB$151:$BA$151,0)),0)+IFERROR(INDEX('Hoja de Trabajo para listado'!$BC$155:$CB$1048576,MATCH($A735,'Hoja de Trabajo para listado'!$BC$155:$BC$1048576,0),MATCH((CUADRO!F$5&amp;$E735),'Hoja de Trabajo para listado'!$BC$151:$CB$151,0)),0)+IFERROR(INDEX('Hoja de Trabajo para listado'!$DE$153:$DG$274,MATCH($A735,'Hoja de Trabajo para listado'!$DE$153:$DE$1048576,0),MATCH((CUADRO!F$5&amp;$E735),'Hoja de Trabajo para listado'!$DE$151:$DG$151,0)),0)+IFERROR(INDEX('Hoja de Trabajo para listado'!$CD$155:$DC$1048576,MATCH($A735,'Hoja de Trabajo para listado'!$CD$155:$CD$1048576,0),MATCH((CUADRO!F$5&amp;$E735),'Hoja de Trabajo para listado'!$CD$151:$DC$151,0)),0)</f>
        <v>0</v>
      </c>
      <c r="G735" s="314">
        <f ca="1">+IFERROR(INDEX('Hoja de Trabajo para listado'!$A$155:$Z$1048576,MATCH($A735,'Hoja de Trabajo para listado'!$A$155:$A$1048576,0),MATCH((CUADRO!G$5&amp;$E735),'Hoja de Trabajo para listado'!$A$151:$Z$151,0)),0)+IFERROR(INDEX('Hoja de Trabajo para listado'!$AB$155:$BA$1048576,MATCH($A735,'Hoja de Trabajo para listado'!$AB$155:$AB$1048576,0),MATCH((CUADRO!G$5&amp;$E735),'Hoja de Trabajo para listado'!$AB$151:$BA$151,0)),0)+IFERROR(INDEX('Hoja de Trabajo para listado'!$BC$155:$CB$1048576,MATCH($A735,'Hoja de Trabajo para listado'!$BC$155:$BC$1048576,0),MATCH((CUADRO!G$5&amp;$E735),'Hoja de Trabajo para listado'!$BC$151:$CB$151,0)),0)+IFERROR(INDEX('Hoja de Trabajo para listado'!$DE$153:$DG$274,MATCH($A735,'Hoja de Trabajo para listado'!$DE$153:$DE$1048576,0),MATCH((CUADRO!G$5&amp;$E735),'Hoja de Trabajo para listado'!$DE$151:$DG$151,0)),0)+IFERROR(INDEX('Hoja de Trabajo para listado'!$CD$155:$DC$1048576,MATCH($A735,'Hoja de Trabajo para listado'!$CD$155:$CD$1048576,0),MATCH((CUADRO!G$5&amp;$E735),'Hoja de Trabajo para listado'!$CD$151:$DC$151,0)),0)</f>
        <v>0</v>
      </c>
      <c r="H735" s="314">
        <f ca="1">+IFERROR(INDEX('Hoja de Trabajo para listado'!$A$155:$Z$1048576,MATCH($A735,'Hoja de Trabajo para listado'!$A$155:$A$1048576,0),MATCH((CUADRO!H$5&amp;$E735),'Hoja de Trabajo para listado'!$A$151:$Z$151,0)),0)+IFERROR(INDEX('Hoja de Trabajo para listado'!$AB$155:$BA$1048576,MATCH($A735,'Hoja de Trabajo para listado'!$AB$155:$AB$1048576,0),MATCH((CUADRO!H$5&amp;$E735),'Hoja de Trabajo para listado'!$AB$151:$BA$151,0)),0)+IFERROR(INDEX('Hoja de Trabajo para listado'!$BC$155:$CB$1048576,MATCH($A735,'Hoja de Trabajo para listado'!$BC$155:$BC$1048576,0),MATCH((CUADRO!H$5&amp;$E735),'Hoja de Trabajo para listado'!$BC$151:$CB$151,0)),0)+IFERROR(INDEX('Hoja de Trabajo para listado'!$DE$153:$DG$274,MATCH($A735,'Hoja de Trabajo para listado'!$DE$153:$DE$1048576,0),MATCH((CUADRO!H$5&amp;$E735),'Hoja de Trabajo para listado'!$DE$151:$DG$151,0)),0)+IFERROR(INDEX('Hoja de Trabajo para listado'!$CD$155:$DC$1048576,MATCH($A735,'Hoja de Trabajo para listado'!$CD$155:$CD$1048576,0),MATCH((CUADRO!H$5&amp;$E735),'Hoja de Trabajo para listado'!$CD$151:$DC$151,0)),0)</f>
        <v>0</v>
      </c>
      <c r="I735" s="314">
        <f ca="1">+IFERROR(INDEX('Hoja de Trabajo para listado'!$A$155:$Z$1048576,MATCH($A735,'Hoja de Trabajo para listado'!$A$155:$A$1048576,0),MATCH((CUADRO!I$5&amp;$E735),'Hoja de Trabajo para listado'!$A$151:$Z$151,0)),0)+IFERROR(INDEX('Hoja de Trabajo para listado'!$AB$155:$BA$1048576,MATCH($A735,'Hoja de Trabajo para listado'!$AB$155:$AB$1048576,0),MATCH((CUADRO!I$5&amp;$E735),'Hoja de Trabajo para listado'!$AB$151:$BA$151,0)),0)+IFERROR(INDEX('Hoja de Trabajo para listado'!$BC$155:$CB$1048576,MATCH($A735,'Hoja de Trabajo para listado'!$BC$155:$BC$1048576,0),MATCH((CUADRO!I$5&amp;$E735),'Hoja de Trabajo para listado'!$BC$151:$CB$151,0)),0)+IFERROR(INDEX('Hoja de Trabajo para listado'!$DE$153:$DG$274,MATCH($A735,'Hoja de Trabajo para listado'!$DE$153:$DE$1048576,0),MATCH((CUADRO!I$5&amp;$E735),'Hoja de Trabajo para listado'!$DE$151:$DG$151,0)),0)+IFERROR(INDEX('Hoja de Trabajo para listado'!$CD$155:$DC$1048576,MATCH($A735,'Hoja de Trabajo para listado'!$CD$155:$CD$1048576,0),MATCH((CUADRO!I$5&amp;$E735),'Hoja de Trabajo para listado'!$CD$151:$DC$151,0)),0)</f>
        <v>0</v>
      </c>
      <c r="J735" s="314">
        <f ca="1">+IFERROR(INDEX('Hoja de Trabajo para listado'!$A$155:$Z$1048576,MATCH($A735,'Hoja de Trabajo para listado'!$A$155:$A$1048576,0),MATCH((CUADRO!J$5&amp;$E735),'Hoja de Trabajo para listado'!$A$151:$Z$151,0)),0)+IFERROR(INDEX('Hoja de Trabajo para listado'!$AB$155:$BA$1048576,MATCH($A735,'Hoja de Trabajo para listado'!$AB$155:$AB$1048576,0),MATCH((CUADRO!J$5&amp;$E735),'Hoja de Trabajo para listado'!$AB$151:$BA$151,0)),0)+IFERROR(INDEX('Hoja de Trabajo para listado'!$BC$155:$CB$1048576,MATCH($A735,'Hoja de Trabajo para listado'!$BC$155:$BC$1048576,0),MATCH((CUADRO!J$5&amp;$E735),'Hoja de Trabajo para listado'!$BC$151:$CB$151,0)),0)+IFERROR(INDEX('Hoja de Trabajo para listado'!$DE$153:$DG$274,MATCH($A735,'Hoja de Trabajo para listado'!$DE$153:$DE$1048576,0),MATCH((CUADRO!J$5&amp;$E735),'Hoja de Trabajo para listado'!$DE$151:$DG$151,0)),0)+IFERROR(INDEX('Hoja de Trabajo para listado'!$CD$155:$DC$1048576,MATCH($A735,'Hoja de Trabajo para listado'!$CD$155:$CD$1048576,0),MATCH((CUADRO!J$5&amp;$E735),'Hoja de Trabajo para listado'!$CD$151:$DC$151,0)),0)</f>
        <v>0</v>
      </c>
      <c r="K735" s="314">
        <f ca="1">+IFERROR(INDEX('Hoja de Trabajo para listado'!$A$155:$Z$1048576,MATCH($A735,'Hoja de Trabajo para listado'!$A$155:$A$1048576,0),MATCH((CUADRO!K$5&amp;$E735),'Hoja de Trabajo para listado'!$A$151:$Z$151,0)),0)+IFERROR(INDEX('Hoja de Trabajo para listado'!$AB$155:$BA$1048576,MATCH($A735,'Hoja de Trabajo para listado'!$AB$155:$AB$1048576,0),MATCH((CUADRO!K$5&amp;$E735),'Hoja de Trabajo para listado'!$AB$151:$BA$151,0)),0)+IFERROR(INDEX('Hoja de Trabajo para listado'!$BC$155:$CB$1048576,MATCH($A735,'Hoja de Trabajo para listado'!$BC$155:$BC$1048576,0),MATCH((CUADRO!K$5&amp;$E735),'Hoja de Trabajo para listado'!$BC$151:$CB$151,0)),0)+IFERROR(INDEX('Hoja de Trabajo para listado'!$DE$153:$DG$274,MATCH($A735,'Hoja de Trabajo para listado'!$DE$153:$DE$1048576,0),MATCH((CUADRO!K$5&amp;$E735),'Hoja de Trabajo para listado'!$DE$151:$DG$151,0)),0)+IFERROR(INDEX('Hoja de Trabajo para listado'!$CD$155:$DC$1048576,MATCH($A735,'Hoja de Trabajo para listado'!$CD$155:$CD$1048576,0),MATCH((CUADRO!K$5&amp;$E735),'Hoja de Trabajo para listado'!$CD$151:$DC$151,0)),0)</f>
        <v>0</v>
      </c>
      <c r="L735" s="314">
        <f ca="1">+IFERROR(INDEX('Hoja de Trabajo para listado'!$A$155:$Z$1048576,MATCH($A735,'Hoja de Trabajo para listado'!$A$155:$A$1048576,0),MATCH((CUADRO!L$5&amp;$E735),'Hoja de Trabajo para listado'!$A$151:$Z$151,0)),0)+IFERROR(INDEX('Hoja de Trabajo para listado'!$AB$155:$BA$1048576,MATCH($A735,'Hoja de Trabajo para listado'!$AB$155:$AB$1048576,0),MATCH((CUADRO!L$5&amp;$E735),'Hoja de Trabajo para listado'!$AB$151:$BA$151,0)),0)+IFERROR(INDEX('Hoja de Trabajo para listado'!$BC$155:$CB$1048576,MATCH($A735,'Hoja de Trabajo para listado'!$BC$155:$BC$1048576,0),MATCH((CUADRO!L$5&amp;$E735),'Hoja de Trabajo para listado'!$BC$151:$CB$151,0)),0)+IFERROR(INDEX('Hoja de Trabajo para listado'!$DE$153:$DG$274,MATCH($A735,'Hoja de Trabajo para listado'!$DE$153:$DE$1048576,0),MATCH((CUADRO!L$5&amp;$E735),'Hoja de Trabajo para listado'!$DE$151:$DG$151,0)),0)+IFERROR(INDEX('Hoja de Trabajo para listado'!$CD$155:$DC$1048576,MATCH($A735,'Hoja de Trabajo para listado'!$CD$155:$CD$1048576,0),MATCH((CUADRO!L$5&amp;$E735),'Hoja de Trabajo para listado'!$CD$151:$DC$151,0)),0)</f>
        <v>0</v>
      </c>
      <c r="M735" s="314">
        <f ca="1">+IFERROR(INDEX('Hoja de Trabajo para listado'!$A$155:$Z$1048576,MATCH($A735,'Hoja de Trabajo para listado'!$A$155:$A$1048576,0),MATCH((CUADRO!M$5&amp;$E735),'Hoja de Trabajo para listado'!$A$151:$Z$151,0)),0)+IFERROR(INDEX('Hoja de Trabajo para listado'!$AB$155:$BA$1048576,MATCH($A735,'Hoja de Trabajo para listado'!$AB$155:$AB$1048576,0),MATCH((CUADRO!M$5&amp;$E735),'Hoja de Trabajo para listado'!$AB$151:$BA$151,0)),0)+IFERROR(INDEX('Hoja de Trabajo para listado'!$BC$155:$CB$1048576,MATCH($A735,'Hoja de Trabajo para listado'!$BC$155:$BC$1048576,0),MATCH((CUADRO!M$5&amp;$E735),'Hoja de Trabajo para listado'!$BC$151:$CB$151,0)),0)+IFERROR(INDEX('Hoja de Trabajo para listado'!$DE$153:$DG$274,MATCH($A735,'Hoja de Trabajo para listado'!$DE$153:$DE$1048576,0),MATCH((CUADRO!M$5&amp;$E735),'Hoja de Trabajo para listado'!$DE$151:$DG$151,0)),0)+IFERROR(INDEX('Hoja de Trabajo para listado'!$CD$155:$DC$1048576,MATCH($A735,'Hoja de Trabajo para listado'!$CD$155:$CD$1048576,0),MATCH((CUADRO!M$5&amp;$E735),'Hoja de Trabajo para listado'!$CD$151:$DC$151,0)),0)</f>
        <v>0</v>
      </c>
      <c r="N735" s="314">
        <f ca="1">+IFERROR(INDEX('Hoja de Trabajo para listado'!$A$155:$Z$1048576,MATCH($A735,'Hoja de Trabajo para listado'!$A$155:$A$1048576,0),MATCH((CUADRO!N$5&amp;$E735),'Hoja de Trabajo para listado'!$A$151:$Z$151,0)),0)+IFERROR(INDEX('Hoja de Trabajo para listado'!$AB$155:$BA$1048576,MATCH($A735,'Hoja de Trabajo para listado'!$AB$155:$AB$1048576,0),MATCH((CUADRO!N$5&amp;$E735),'Hoja de Trabajo para listado'!$AB$151:$BA$151,0)),0)+IFERROR(INDEX('Hoja de Trabajo para listado'!$BC$155:$CB$1048576,MATCH($A735,'Hoja de Trabajo para listado'!$BC$155:$BC$1048576,0),MATCH((CUADRO!N$5&amp;$E735),'Hoja de Trabajo para listado'!$BC$151:$CB$151,0)),0)+IFERROR(INDEX('Hoja de Trabajo para listado'!$DE$153:$DG$274,MATCH($A735,'Hoja de Trabajo para listado'!$DE$153:$DE$1048576,0),MATCH((CUADRO!N$5&amp;$E735),'Hoja de Trabajo para listado'!$DE$151:$DG$151,0)),0)+IFERROR(INDEX('Hoja de Trabajo para listado'!$CD$155:$DC$1048576,MATCH($A735,'Hoja de Trabajo para listado'!$CD$155:$CD$1048576,0),MATCH((CUADRO!N$5&amp;$E735),'Hoja de Trabajo para listado'!$CD$151:$DC$151,0)),0)</f>
        <v>0</v>
      </c>
      <c r="O735" s="314">
        <f ca="1">+IFERROR(INDEX('Hoja de Trabajo para listado'!$A$155:$Z$1048576,MATCH($A735,'Hoja de Trabajo para listado'!$A$155:$A$1048576,0),MATCH((CUADRO!O$5&amp;$E735),'Hoja de Trabajo para listado'!$A$151:$Z$151,0)),0)+IFERROR(INDEX('Hoja de Trabajo para listado'!$AB$155:$BA$1048576,MATCH($A735,'Hoja de Trabajo para listado'!$AB$155:$AB$1048576,0),MATCH((CUADRO!O$5&amp;$E735),'Hoja de Trabajo para listado'!$AB$151:$BA$151,0)),0)+IFERROR(INDEX('Hoja de Trabajo para listado'!$BC$155:$CB$1048576,MATCH($A735,'Hoja de Trabajo para listado'!$BC$155:$BC$1048576,0),MATCH((CUADRO!O$5&amp;$E735),'Hoja de Trabajo para listado'!$BC$151:$CB$151,0)),0)+IFERROR(INDEX('Hoja de Trabajo para listado'!$DE$153:$DG$274,MATCH($A735,'Hoja de Trabajo para listado'!$DE$153:$DE$1048576,0),MATCH((CUADRO!O$5&amp;$E735),'Hoja de Trabajo para listado'!$DE$151:$DG$151,0)),0)+IFERROR(INDEX('Hoja de Trabajo para listado'!$CD$155:$DC$1048576,MATCH($A735,'Hoja de Trabajo para listado'!$CD$155:$CD$1048576,0),MATCH((CUADRO!O$5&amp;$E735),'Hoja de Trabajo para listado'!$CD$151:$DC$151,0)),0)</f>
        <v>0</v>
      </c>
      <c r="P735" s="314">
        <f ca="1">+IFERROR(INDEX('Hoja de Trabajo para listado'!$A$155:$Z$1048576,MATCH($A735,'Hoja de Trabajo para listado'!$A$155:$A$1048576,0),MATCH((CUADRO!P$5&amp;$E735),'Hoja de Trabajo para listado'!$A$151:$Z$151,0)),0)+IFERROR(INDEX('Hoja de Trabajo para listado'!$AB$155:$BA$1048576,MATCH($A735,'Hoja de Trabajo para listado'!$AB$155:$AB$1048576,0),MATCH((CUADRO!P$5&amp;$E735),'Hoja de Trabajo para listado'!$AB$151:$BA$151,0)),0)+IFERROR(INDEX('Hoja de Trabajo para listado'!$BC$155:$CB$1048576,MATCH($A735,'Hoja de Trabajo para listado'!$BC$155:$BC$1048576,0),MATCH((CUADRO!P$5&amp;$E735),'Hoja de Trabajo para listado'!$BC$151:$CB$151,0)),0)+IFERROR(INDEX('Hoja de Trabajo para listado'!$DE$153:$DG$274,MATCH($A735,'Hoja de Trabajo para listado'!$DE$153:$DE$1048576,0),MATCH((CUADRO!P$5&amp;$E735),'Hoja de Trabajo para listado'!$DE$151:$DG$151,0)),0)+IFERROR(INDEX('Hoja de Trabajo para listado'!$CD$155:$DC$1048576,MATCH($A735,'Hoja de Trabajo para listado'!$CD$155:$CD$1048576,0),MATCH((CUADRO!P$5&amp;$E735),'Hoja de Trabajo para listado'!$CD$151:$DC$151,0)),0)</f>
        <v>0</v>
      </c>
      <c r="Q735" s="314">
        <f ca="1">+IFERROR(INDEX('Hoja de Trabajo para listado'!$A$155:$Z$1048576,MATCH($A735,'Hoja de Trabajo para listado'!$A$155:$A$1048576,0),MATCH((CUADRO!Q$5&amp;$E735),'Hoja de Trabajo para listado'!$A$151:$Z$151,0)),0)+IFERROR(INDEX('Hoja de Trabajo para listado'!$AB$155:$BA$1048576,MATCH($A735,'Hoja de Trabajo para listado'!$AB$155:$AB$1048576,0),MATCH((CUADRO!Q$5&amp;$E735),'Hoja de Trabajo para listado'!$AB$151:$BA$151,0)),0)+IFERROR(INDEX('Hoja de Trabajo para listado'!$BC$155:$CB$1048576,MATCH($A735,'Hoja de Trabajo para listado'!$BC$155:$BC$1048576,0),MATCH((CUADRO!Q$5&amp;$E735),'Hoja de Trabajo para listado'!$BC$151:$CB$151,0)),0)+IFERROR(INDEX('Hoja de Trabajo para listado'!$DE$153:$DG$274,MATCH($A735,'Hoja de Trabajo para listado'!$DE$153:$DE$1048576,0),MATCH((CUADRO!Q$5&amp;$E735),'Hoja de Trabajo para listado'!$DE$151:$DG$151,0)),0)+IFERROR(INDEX('Hoja de Trabajo para listado'!$CD$155:$DC$1048576,MATCH($A735,'Hoja de Trabajo para listado'!$CD$155:$CD$1048576,0),MATCH((CUADRO!Q$5&amp;$E735),'Hoja de Trabajo para listado'!$CD$151:$DC$151,0)),0)</f>
        <v>0</v>
      </c>
      <c r="R735" s="314">
        <f t="shared" ca="1" si="22"/>
        <v>0</v>
      </c>
      <c r="S735" s="322">
        <f ca="1">+R734+R735</f>
        <v>0</v>
      </c>
      <c r="T735" s="314">
        <f ca="1">+S735</f>
        <v>0</v>
      </c>
      <c r="U735" s="313">
        <f t="shared" si="23"/>
        <v>2</v>
      </c>
      <c r="V735" s="319" t="str">
        <f>+VLOOKUP(A735,bd_lista!$A$3:$E$593,5,FALSE)</f>
        <v>Gobiernos Autonomos Municipales</v>
      </c>
      <c r="W735" s="426"/>
    </row>
    <row r="736" spans="1:23" customFormat="1" ht="15" hidden="1" customHeight="1">
      <c r="A736" s="323">
        <v>1755</v>
      </c>
      <c r="B736" s="427">
        <f>+A736</f>
        <v>1755</v>
      </c>
      <c r="C736" s="318" t="str">
        <f>+VLOOKUP(A736,bd_lista!$A$3:$C$593,3,FALSE)</f>
        <v>Gobierno Autónomo Municipal de Cuatro Cañadas</v>
      </c>
      <c r="D736" s="429" t="str">
        <f>+C736</f>
        <v>Gobierno Autónomo Municipal de Cuatro Cañadas</v>
      </c>
      <c r="E736" s="346" t="s">
        <v>1418</v>
      </c>
      <c r="F736" s="314">
        <f ca="1">+IFERROR(INDEX('Hoja de Trabajo para listado'!$A$155:$Z$1048576,MATCH($A736,'Hoja de Trabajo para listado'!$A$155:$A$1048576,0),MATCH((CUADRO!F$5&amp;$E736),'Hoja de Trabajo para listado'!$A$151:$Z$151,0)),0)+IFERROR(INDEX('Hoja de Trabajo para listado'!$AB$155:$BA$1048576,MATCH($A736,'Hoja de Trabajo para listado'!$AB$155:$AB$1048576,0),MATCH((CUADRO!F$5&amp;$E736),'Hoja de Trabajo para listado'!$AB$151:$BA$151,0)),0)+IFERROR(INDEX('Hoja de Trabajo para listado'!$BC$155:$CB$1048576,MATCH($A736,'Hoja de Trabajo para listado'!$BC$155:$BC$1048576,0),MATCH((CUADRO!F$5&amp;$E736),'Hoja de Trabajo para listado'!$BC$151:$CB$151,0)),0)+IFERROR(INDEX('Hoja de Trabajo para listado'!$DE$153:$DG$274,MATCH($A736,'Hoja de Trabajo para listado'!$DE$153:$DE$1048576,0),MATCH((CUADRO!F$5&amp;$E736),'Hoja de Trabajo para listado'!$DE$151:$DG$151,0)),0)+IFERROR(INDEX('Hoja de Trabajo para listado'!$CD$155:$DC$1048576,MATCH($A736,'Hoja de Trabajo para listado'!$CD$155:$CD$1048576,0),MATCH((CUADRO!F$5&amp;$E736),'Hoja de Trabajo para listado'!$CD$151:$DC$151,0)),0)</f>
        <v>0</v>
      </c>
      <c r="G736" s="314">
        <f ca="1">+IFERROR(INDEX('Hoja de Trabajo para listado'!$A$155:$Z$1048576,MATCH($A736,'Hoja de Trabajo para listado'!$A$155:$A$1048576,0),MATCH((CUADRO!G$5&amp;$E736),'Hoja de Trabajo para listado'!$A$151:$Z$151,0)),0)+IFERROR(INDEX('Hoja de Trabajo para listado'!$AB$155:$BA$1048576,MATCH($A736,'Hoja de Trabajo para listado'!$AB$155:$AB$1048576,0),MATCH((CUADRO!G$5&amp;$E736),'Hoja de Trabajo para listado'!$AB$151:$BA$151,0)),0)+IFERROR(INDEX('Hoja de Trabajo para listado'!$BC$155:$CB$1048576,MATCH($A736,'Hoja de Trabajo para listado'!$BC$155:$BC$1048576,0),MATCH((CUADRO!G$5&amp;$E736),'Hoja de Trabajo para listado'!$BC$151:$CB$151,0)),0)+IFERROR(INDEX('Hoja de Trabajo para listado'!$DE$153:$DG$274,MATCH($A736,'Hoja de Trabajo para listado'!$DE$153:$DE$1048576,0),MATCH((CUADRO!G$5&amp;$E736),'Hoja de Trabajo para listado'!$DE$151:$DG$151,0)),0)+IFERROR(INDEX('Hoja de Trabajo para listado'!$CD$155:$DC$1048576,MATCH($A736,'Hoja de Trabajo para listado'!$CD$155:$CD$1048576,0),MATCH((CUADRO!G$5&amp;$E736),'Hoja de Trabajo para listado'!$CD$151:$DC$151,0)),0)</f>
        <v>0</v>
      </c>
      <c r="H736" s="314">
        <f ca="1">+IFERROR(INDEX('Hoja de Trabajo para listado'!$A$155:$Z$1048576,MATCH($A736,'Hoja de Trabajo para listado'!$A$155:$A$1048576,0),MATCH((CUADRO!H$5&amp;$E736),'Hoja de Trabajo para listado'!$A$151:$Z$151,0)),0)+IFERROR(INDEX('Hoja de Trabajo para listado'!$AB$155:$BA$1048576,MATCH($A736,'Hoja de Trabajo para listado'!$AB$155:$AB$1048576,0),MATCH((CUADRO!H$5&amp;$E736),'Hoja de Trabajo para listado'!$AB$151:$BA$151,0)),0)+IFERROR(INDEX('Hoja de Trabajo para listado'!$BC$155:$CB$1048576,MATCH($A736,'Hoja de Trabajo para listado'!$BC$155:$BC$1048576,0),MATCH((CUADRO!H$5&amp;$E736),'Hoja de Trabajo para listado'!$BC$151:$CB$151,0)),0)+IFERROR(INDEX('Hoja de Trabajo para listado'!$DE$153:$DG$274,MATCH($A736,'Hoja de Trabajo para listado'!$DE$153:$DE$1048576,0),MATCH((CUADRO!H$5&amp;$E736),'Hoja de Trabajo para listado'!$DE$151:$DG$151,0)),0)+IFERROR(INDEX('Hoja de Trabajo para listado'!$CD$155:$DC$1048576,MATCH($A736,'Hoja de Trabajo para listado'!$CD$155:$CD$1048576,0),MATCH((CUADRO!H$5&amp;$E736),'Hoja de Trabajo para listado'!$CD$151:$DC$151,0)),0)</f>
        <v>0</v>
      </c>
      <c r="I736" s="314">
        <f ca="1">+IFERROR(INDEX('Hoja de Trabajo para listado'!$A$155:$Z$1048576,MATCH($A736,'Hoja de Trabajo para listado'!$A$155:$A$1048576,0),MATCH((CUADRO!I$5&amp;$E736),'Hoja de Trabajo para listado'!$A$151:$Z$151,0)),0)+IFERROR(INDEX('Hoja de Trabajo para listado'!$AB$155:$BA$1048576,MATCH($A736,'Hoja de Trabajo para listado'!$AB$155:$AB$1048576,0),MATCH((CUADRO!I$5&amp;$E736),'Hoja de Trabajo para listado'!$AB$151:$BA$151,0)),0)+IFERROR(INDEX('Hoja de Trabajo para listado'!$BC$155:$CB$1048576,MATCH($A736,'Hoja de Trabajo para listado'!$BC$155:$BC$1048576,0),MATCH((CUADRO!I$5&amp;$E736),'Hoja de Trabajo para listado'!$BC$151:$CB$151,0)),0)+IFERROR(INDEX('Hoja de Trabajo para listado'!$DE$153:$DG$274,MATCH($A736,'Hoja de Trabajo para listado'!$DE$153:$DE$1048576,0),MATCH((CUADRO!I$5&amp;$E736),'Hoja de Trabajo para listado'!$DE$151:$DG$151,0)),0)+IFERROR(INDEX('Hoja de Trabajo para listado'!$CD$155:$DC$1048576,MATCH($A736,'Hoja de Trabajo para listado'!$CD$155:$CD$1048576,0),MATCH((CUADRO!I$5&amp;$E736),'Hoja de Trabajo para listado'!$CD$151:$DC$151,0)),0)</f>
        <v>0</v>
      </c>
      <c r="J736" s="314">
        <f ca="1">+IFERROR(INDEX('Hoja de Trabajo para listado'!$A$155:$Z$1048576,MATCH($A736,'Hoja de Trabajo para listado'!$A$155:$A$1048576,0),MATCH((CUADRO!J$5&amp;$E736),'Hoja de Trabajo para listado'!$A$151:$Z$151,0)),0)+IFERROR(INDEX('Hoja de Trabajo para listado'!$AB$155:$BA$1048576,MATCH($A736,'Hoja de Trabajo para listado'!$AB$155:$AB$1048576,0),MATCH((CUADRO!J$5&amp;$E736),'Hoja de Trabajo para listado'!$AB$151:$BA$151,0)),0)+IFERROR(INDEX('Hoja de Trabajo para listado'!$BC$155:$CB$1048576,MATCH($A736,'Hoja de Trabajo para listado'!$BC$155:$BC$1048576,0),MATCH((CUADRO!J$5&amp;$E736),'Hoja de Trabajo para listado'!$BC$151:$CB$151,0)),0)+IFERROR(INDEX('Hoja de Trabajo para listado'!$DE$153:$DG$274,MATCH($A736,'Hoja de Trabajo para listado'!$DE$153:$DE$1048576,0),MATCH((CUADRO!J$5&amp;$E736),'Hoja de Trabajo para listado'!$DE$151:$DG$151,0)),0)+IFERROR(INDEX('Hoja de Trabajo para listado'!$CD$155:$DC$1048576,MATCH($A736,'Hoja de Trabajo para listado'!$CD$155:$CD$1048576,0),MATCH((CUADRO!J$5&amp;$E736),'Hoja de Trabajo para listado'!$CD$151:$DC$151,0)),0)</f>
        <v>0</v>
      </c>
      <c r="K736" s="314">
        <f ca="1">+IFERROR(INDEX('Hoja de Trabajo para listado'!$A$155:$Z$1048576,MATCH($A736,'Hoja de Trabajo para listado'!$A$155:$A$1048576,0),MATCH((CUADRO!K$5&amp;$E736),'Hoja de Trabajo para listado'!$A$151:$Z$151,0)),0)+IFERROR(INDEX('Hoja de Trabajo para listado'!$AB$155:$BA$1048576,MATCH($A736,'Hoja de Trabajo para listado'!$AB$155:$AB$1048576,0),MATCH((CUADRO!K$5&amp;$E736),'Hoja de Trabajo para listado'!$AB$151:$BA$151,0)),0)+IFERROR(INDEX('Hoja de Trabajo para listado'!$BC$155:$CB$1048576,MATCH($A736,'Hoja de Trabajo para listado'!$BC$155:$BC$1048576,0),MATCH((CUADRO!K$5&amp;$E736),'Hoja de Trabajo para listado'!$BC$151:$CB$151,0)),0)+IFERROR(INDEX('Hoja de Trabajo para listado'!$DE$153:$DG$274,MATCH($A736,'Hoja de Trabajo para listado'!$DE$153:$DE$1048576,0),MATCH((CUADRO!K$5&amp;$E736),'Hoja de Trabajo para listado'!$DE$151:$DG$151,0)),0)+IFERROR(INDEX('Hoja de Trabajo para listado'!$CD$155:$DC$1048576,MATCH($A736,'Hoja de Trabajo para listado'!$CD$155:$CD$1048576,0),MATCH((CUADRO!K$5&amp;$E736),'Hoja de Trabajo para listado'!$CD$151:$DC$151,0)),0)</f>
        <v>0</v>
      </c>
      <c r="L736" s="314">
        <f ca="1">+IFERROR(INDEX('Hoja de Trabajo para listado'!$A$155:$Z$1048576,MATCH($A736,'Hoja de Trabajo para listado'!$A$155:$A$1048576,0),MATCH((CUADRO!L$5&amp;$E736),'Hoja de Trabajo para listado'!$A$151:$Z$151,0)),0)+IFERROR(INDEX('Hoja de Trabajo para listado'!$AB$155:$BA$1048576,MATCH($A736,'Hoja de Trabajo para listado'!$AB$155:$AB$1048576,0),MATCH((CUADRO!L$5&amp;$E736),'Hoja de Trabajo para listado'!$AB$151:$BA$151,0)),0)+IFERROR(INDEX('Hoja de Trabajo para listado'!$BC$155:$CB$1048576,MATCH($A736,'Hoja de Trabajo para listado'!$BC$155:$BC$1048576,0),MATCH((CUADRO!L$5&amp;$E736),'Hoja de Trabajo para listado'!$BC$151:$CB$151,0)),0)+IFERROR(INDEX('Hoja de Trabajo para listado'!$DE$153:$DG$274,MATCH($A736,'Hoja de Trabajo para listado'!$DE$153:$DE$1048576,0),MATCH((CUADRO!L$5&amp;$E736),'Hoja de Trabajo para listado'!$DE$151:$DG$151,0)),0)+IFERROR(INDEX('Hoja de Trabajo para listado'!$CD$155:$DC$1048576,MATCH($A736,'Hoja de Trabajo para listado'!$CD$155:$CD$1048576,0),MATCH((CUADRO!L$5&amp;$E736),'Hoja de Trabajo para listado'!$CD$151:$DC$151,0)),0)</f>
        <v>0</v>
      </c>
      <c r="M736" s="314">
        <f ca="1">+IFERROR(INDEX('Hoja de Trabajo para listado'!$A$155:$Z$1048576,MATCH($A736,'Hoja de Trabajo para listado'!$A$155:$A$1048576,0),MATCH((CUADRO!M$5&amp;$E736),'Hoja de Trabajo para listado'!$A$151:$Z$151,0)),0)+IFERROR(INDEX('Hoja de Trabajo para listado'!$AB$155:$BA$1048576,MATCH($A736,'Hoja de Trabajo para listado'!$AB$155:$AB$1048576,0),MATCH((CUADRO!M$5&amp;$E736),'Hoja de Trabajo para listado'!$AB$151:$BA$151,0)),0)+IFERROR(INDEX('Hoja de Trabajo para listado'!$BC$155:$CB$1048576,MATCH($A736,'Hoja de Trabajo para listado'!$BC$155:$BC$1048576,0),MATCH((CUADRO!M$5&amp;$E736),'Hoja de Trabajo para listado'!$BC$151:$CB$151,0)),0)+IFERROR(INDEX('Hoja de Trabajo para listado'!$DE$153:$DG$274,MATCH($A736,'Hoja de Trabajo para listado'!$DE$153:$DE$1048576,0),MATCH((CUADRO!M$5&amp;$E736),'Hoja de Trabajo para listado'!$DE$151:$DG$151,0)),0)+IFERROR(INDEX('Hoja de Trabajo para listado'!$CD$155:$DC$1048576,MATCH($A736,'Hoja de Trabajo para listado'!$CD$155:$CD$1048576,0),MATCH((CUADRO!M$5&amp;$E736),'Hoja de Trabajo para listado'!$CD$151:$DC$151,0)),0)</f>
        <v>0</v>
      </c>
      <c r="N736" s="314">
        <f ca="1">+IFERROR(INDEX('Hoja de Trabajo para listado'!$A$155:$Z$1048576,MATCH($A736,'Hoja de Trabajo para listado'!$A$155:$A$1048576,0),MATCH((CUADRO!N$5&amp;$E736),'Hoja de Trabajo para listado'!$A$151:$Z$151,0)),0)+IFERROR(INDEX('Hoja de Trabajo para listado'!$AB$155:$BA$1048576,MATCH($A736,'Hoja de Trabajo para listado'!$AB$155:$AB$1048576,0),MATCH((CUADRO!N$5&amp;$E736),'Hoja de Trabajo para listado'!$AB$151:$BA$151,0)),0)+IFERROR(INDEX('Hoja de Trabajo para listado'!$BC$155:$CB$1048576,MATCH($A736,'Hoja de Trabajo para listado'!$BC$155:$BC$1048576,0),MATCH((CUADRO!N$5&amp;$E736),'Hoja de Trabajo para listado'!$BC$151:$CB$151,0)),0)+IFERROR(INDEX('Hoja de Trabajo para listado'!$DE$153:$DG$274,MATCH($A736,'Hoja de Trabajo para listado'!$DE$153:$DE$1048576,0),MATCH((CUADRO!N$5&amp;$E736),'Hoja de Trabajo para listado'!$DE$151:$DG$151,0)),0)+IFERROR(INDEX('Hoja de Trabajo para listado'!$CD$155:$DC$1048576,MATCH($A736,'Hoja de Trabajo para listado'!$CD$155:$CD$1048576,0),MATCH((CUADRO!N$5&amp;$E736),'Hoja de Trabajo para listado'!$CD$151:$DC$151,0)),0)</f>
        <v>0</v>
      </c>
      <c r="O736" s="314">
        <f ca="1">+IFERROR(INDEX('Hoja de Trabajo para listado'!$A$155:$Z$1048576,MATCH($A736,'Hoja de Trabajo para listado'!$A$155:$A$1048576,0),MATCH((CUADRO!O$5&amp;$E736),'Hoja de Trabajo para listado'!$A$151:$Z$151,0)),0)+IFERROR(INDEX('Hoja de Trabajo para listado'!$AB$155:$BA$1048576,MATCH($A736,'Hoja de Trabajo para listado'!$AB$155:$AB$1048576,0),MATCH((CUADRO!O$5&amp;$E736),'Hoja de Trabajo para listado'!$AB$151:$BA$151,0)),0)+IFERROR(INDEX('Hoja de Trabajo para listado'!$BC$155:$CB$1048576,MATCH($A736,'Hoja de Trabajo para listado'!$BC$155:$BC$1048576,0),MATCH((CUADRO!O$5&amp;$E736),'Hoja de Trabajo para listado'!$BC$151:$CB$151,0)),0)+IFERROR(INDEX('Hoja de Trabajo para listado'!$DE$153:$DG$274,MATCH($A736,'Hoja de Trabajo para listado'!$DE$153:$DE$1048576,0),MATCH((CUADRO!O$5&amp;$E736),'Hoja de Trabajo para listado'!$DE$151:$DG$151,0)),0)+IFERROR(INDEX('Hoja de Trabajo para listado'!$CD$155:$DC$1048576,MATCH($A736,'Hoja de Trabajo para listado'!$CD$155:$CD$1048576,0),MATCH((CUADRO!O$5&amp;$E736),'Hoja de Trabajo para listado'!$CD$151:$DC$151,0)),0)</f>
        <v>0</v>
      </c>
      <c r="P736" s="314">
        <f ca="1">+IFERROR(INDEX('Hoja de Trabajo para listado'!$A$155:$Z$1048576,MATCH($A736,'Hoja de Trabajo para listado'!$A$155:$A$1048576,0),MATCH((CUADRO!P$5&amp;$E736),'Hoja de Trabajo para listado'!$A$151:$Z$151,0)),0)+IFERROR(INDEX('Hoja de Trabajo para listado'!$AB$155:$BA$1048576,MATCH($A736,'Hoja de Trabajo para listado'!$AB$155:$AB$1048576,0),MATCH((CUADRO!P$5&amp;$E736),'Hoja de Trabajo para listado'!$AB$151:$BA$151,0)),0)+IFERROR(INDEX('Hoja de Trabajo para listado'!$BC$155:$CB$1048576,MATCH($A736,'Hoja de Trabajo para listado'!$BC$155:$BC$1048576,0),MATCH((CUADRO!P$5&amp;$E736),'Hoja de Trabajo para listado'!$BC$151:$CB$151,0)),0)+IFERROR(INDEX('Hoja de Trabajo para listado'!$DE$153:$DG$274,MATCH($A736,'Hoja de Trabajo para listado'!$DE$153:$DE$1048576,0),MATCH((CUADRO!P$5&amp;$E736),'Hoja de Trabajo para listado'!$DE$151:$DG$151,0)),0)+IFERROR(INDEX('Hoja de Trabajo para listado'!$CD$155:$DC$1048576,MATCH($A736,'Hoja de Trabajo para listado'!$CD$155:$CD$1048576,0),MATCH((CUADRO!P$5&amp;$E736),'Hoja de Trabajo para listado'!$CD$151:$DC$151,0)),0)</f>
        <v>0</v>
      </c>
      <c r="Q736" s="314">
        <f ca="1">+IFERROR(INDEX('Hoja de Trabajo para listado'!$A$155:$Z$1048576,MATCH($A736,'Hoja de Trabajo para listado'!$A$155:$A$1048576,0),MATCH((CUADRO!Q$5&amp;$E736),'Hoja de Trabajo para listado'!$A$151:$Z$151,0)),0)+IFERROR(INDEX('Hoja de Trabajo para listado'!$AB$155:$BA$1048576,MATCH($A736,'Hoja de Trabajo para listado'!$AB$155:$AB$1048576,0),MATCH((CUADRO!Q$5&amp;$E736),'Hoja de Trabajo para listado'!$AB$151:$BA$151,0)),0)+IFERROR(INDEX('Hoja de Trabajo para listado'!$BC$155:$CB$1048576,MATCH($A736,'Hoja de Trabajo para listado'!$BC$155:$BC$1048576,0),MATCH((CUADRO!Q$5&amp;$E736),'Hoja de Trabajo para listado'!$BC$151:$CB$151,0)),0)+IFERROR(INDEX('Hoja de Trabajo para listado'!$DE$153:$DG$274,MATCH($A736,'Hoja de Trabajo para listado'!$DE$153:$DE$1048576,0),MATCH((CUADRO!Q$5&amp;$E736),'Hoja de Trabajo para listado'!$DE$151:$DG$151,0)),0)+IFERROR(INDEX('Hoja de Trabajo para listado'!$CD$155:$DC$1048576,MATCH($A736,'Hoja de Trabajo para listado'!$CD$155:$CD$1048576,0),MATCH((CUADRO!Q$5&amp;$E736),'Hoja de Trabajo para listado'!$CD$151:$DC$151,0)),0)</f>
        <v>0</v>
      </c>
      <c r="R736" s="314">
        <f t="shared" ca="1" si="22"/>
        <v>0</v>
      </c>
      <c r="S736" s="322"/>
      <c r="T736" s="314">
        <f ca="1">+T737</f>
        <v>0</v>
      </c>
      <c r="U736" s="313">
        <f t="shared" si="23"/>
        <v>1</v>
      </c>
      <c r="V736" s="319" t="str">
        <f>+VLOOKUP(A736,bd_lista!$A$3:$E$593,5,FALSE)</f>
        <v>Gobiernos Autonomos Municipales</v>
      </c>
      <c r="W736" s="425" t="str">
        <f>+V736</f>
        <v>Gobiernos Autonomos Municipales</v>
      </c>
    </row>
    <row r="737" spans="1:23" customFormat="1" ht="15" hidden="1" customHeight="1">
      <c r="A737" s="323">
        <v>1755</v>
      </c>
      <c r="B737" s="428"/>
      <c r="C737" s="318" t="str">
        <f>+VLOOKUP(A737,bd_lista!$A$3:$C$593,3,FALSE)</f>
        <v>Gobierno Autónomo Municipal de Cuatro Cañadas</v>
      </c>
      <c r="D737" s="430"/>
      <c r="E737" s="347" t="s">
        <v>1419</v>
      </c>
      <c r="F737" s="314">
        <f ca="1">+IFERROR(INDEX('Hoja de Trabajo para listado'!$A$155:$Z$1048576,MATCH($A737,'Hoja de Trabajo para listado'!$A$155:$A$1048576,0),MATCH((CUADRO!F$5&amp;$E737),'Hoja de Trabajo para listado'!$A$151:$Z$151,0)),0)+IFERROR(INDEX('Hoja de Trabajo para listado'!$AB$155:$BA$1048576,MATCH($A737,'Hoja de Trabajo para listado'!$AB$155:$AB$1048576,0),MATCH((CUADRO!F$5&amp;$E737),'Hoja de Trabajo para listado'!$AB$151:$BA$151,0)),0)+IFERROR(INDEX('Hoja de Trabajo para listado'!$BC$155:$CB$1048576,MATCH($A737,'Hoja de Trabajo para listado'!$BC$155:$BC$1048576,0),MATCH((CUADRO!F$5&amp;$E737),'Hoja de Trabajo para listado'!$BC$151:$CB$151,0)),0)+IFERROR(INDEX('Hoja de Trabajo para listado'!$DE$153:$DG$274,MATCH($A737,'Hoja de Trabajo para listado'!$DE$153:$DE$1048576,0),MATCH((CUADRO!F$5&amp;$E737),'Hoja de Trabajo para listado'!$DE$151:$DG$151,0)),0)+IFERROR(INDEX('Hoja de Trabajo para listado'!$CD$155:$DC$1048576,MATCH($A737,'Hoja de Trabajo para listado'!$CD$155:$CD$1048576,0),MATCH((CUADRO!F$5&amp;$E737),'Hoja de Trabajo para listado'!$CD$151:$DC$151,0)),0)</f>
        <v>0</v>
      </c>
      <c r="G737" s="314">
        <f ca="1">+IFERROR(INDEX('Hoja de Trabajo para listado'!$A$155:$Z$1048576,MATCH($A737,'Hoja de Trabajo para listado'!$A$155:$A$1048576,0),MATCH((CUADRO!G$5&amp;$E737),'Hoja de Trabajo para listado'!$A$151:$Z$151,0)),0)+IFERROR(INDEX('Hoja de Trabajo para listado'!$AB$155:$BA$1048576,MATCH($A737,'Hoja de Trabajo para listado'!$AB$155:$AB$1048576,0),MATCH((CUADRO!G$5&amp;$E737),'Hoja de Trabajo para listado'!$AB$151:$BA$151,0)),0)+IFERROR(INDEX('Hoja de Trabajo para listado'!$BC$155:$CB$1048576,MATCH($A737,'Hoja de Trabajo para listado'!$BC$155:$BC$1048576,0),MATCH((CUADRO!G$5&amp;$E737),'Hoja de Trabajo para listado'!$BC$151:$CB$151,0)),0)+IFERROR(INDEX('Hoja de Trabajo para listado'!$DE$153:$DG$274,MATCH($A737,'Hoja de Trabajo para listado'!$DE$153:$DE$1048576,0),MATCH((CUADRO!G$5&amp;$E737),'Hoja de Trabajo para listado'!$DE$151:$DG$151,0)),0)+IFERROR(INDEX('Hoja de Trabajo para listado'!$CD$155:$DC$1048576,MATCH($A737,'Hoja de Trabajo para listado'!$CD$155:$CD$1048576,0),MATCH((CUADRO!G$5&amp;$E737),'Hoja de Trabajo para listado'!$CD$151:$DC$151,0)),0)</f>
        <v>0</v>
      </c>
      <c r="H737" s="314">
        <f ca="1">+IFERROR(INDEX('Hoja de Trabajo para listado'!$A$155:$Z$1048576,MATCH($A737,'Hoja de Trabajo para listado'!$A$155:$A$1048576,0),MATCH((CUADRO!H$5&amp;$E737),'Hoja de Trabajo para listado'!$A$151:$Z$151,0)),0)+IFERROR(INDEX('Hoja de Trabajo para listado'!$AB$155:$BA$1048576,MATCH($A737,'Hoja de Trabajo para listado'!$AB$155:$AB$1048576,0),MATCH((CUADRO!H$5&amp;$E737),'Hoja de Trabajo para listado'!$AB$151:$BA$151,0)),0)+IFERROR(INDEX('Hoja de Trabajo para listado'!$BC$155:$CB$1048576,MATCH($A737,'Hoja de Trabajo para listado'!$BC$155:$BC$1048576,0),MATCH((CUADRO!H$5&amp;$E737),'Hoja de Trabajo para listado'!$BC$151:$CB$151,0)),0)+IFERROR(INDEX('Hoja de Trabajo para listado'!$DE$153:$DG$274,MATCH($A737,'Hoja de Trabajo para listado'!$DE$153:$DE$1048576,0),MATCH((CUADRO!H$5&amp;$E737),'Hoja de Trabajo para listado'!$DE$151:$DG$151,0)),0)+IFERROR(INDEX('Hoja de Trabajo para listado'!$CD$155:$DC$1048576,MATCH($A737,'Hoja de Trabajo para listado'!$CD$155:$CD$1048576,0),MATCH((CUADRO!H$5&amp;$E737),'Hoja de Trabajo para listado'!$CD$151:$DC$151,0)),0)</f>
        <v>0</v>
      </c>
      <c r="I737" s="314">
        <f ca="1">+IFERROR(INDEX('Hoja de Trabajo para listado'!$A$155:$Z$1048576,MATCH($A737,'Hoja de Trabajo para listado'!$A$155:$A$1048576,0),MATCH((CUADRO!I$5&amp;$E737),'Hoja de Trabajo para listado'!$A$151:$Z$151,0)),0)+IFERROR(INDEX('Hoja de Trabajo para listado'!$AB$155:$BA$1048576,MATCH($A737,'Hoja de Trabajo para listado'!$AB$155:$AB$1048576,0),MATCH((CUADRO!I$5&amp;$E737),'Hoja de Trabajo para listado'!$AB$151:$BA$151,0)),0)+IFERROR(INDEX('Hoja de Trabajo para listado'!$BC$155:$CB$1048576,MATCH($A737,'Hoja de Trabajo para listado'!$BC$155:$BC$1048576,0),MATCH((CUADRO!I$5&amp;$E737),'Hoja de Trabajo para listado'!$BC$151:$CB$151,0)),0)+IFERROR(INDEX('Hoja de Trabajo para listado'!$DE$153:$DG$274,MATCH($A737,'Hoja de Trabajo para listado'!$DE$153:$DE$1048576,0),MATCH((CUADRO!I$5&amp;$E737),'Hoja de Trabajo para listado'!$DE$151:$DG$151,0)),0)+IFERROR(INDEX('Hoja de Trabajo para listado'!$CD$155:$DC$1048576,MATCH($A737,'Hoja de Trabajo para listado'!$CD$155:$CD$1048576,0),MATCH((CUADRO!I$5&amp;$E737),'Hoja de Trabajo para listado'!$CD$151:$DC$151,0)),0)</f>
        <v>0</v>
      </c>
      <c r="J737" s="314">
        <f ca="1">+IFERROR(INDEX('Hoja de Trabajo para listado'!$A$155:$Z$1048576,MATCH($A737,'Hoja de Trabajo para listado'!$A$155:$A$1048576,0),MATCH((CUADRO!J$5&amp;$E737),'Hoja de Trabajo para listado'!$A$151:$Z$151,0)),0)+IFERROR(INDEX('Hoja de Trabajo para listado'!$AB$155:$BA$1048576,MATCH($A737,'Hoja de Trabajo para listado'!$AB$155:$AB$1048576,0),MATCH((CUADRO!J$5&amp;$E737),'Hoja de Trabajo para listado'!$AB$151:$BA$151,0)),0)+IFERROR(INDEX('Hoja de Trabajo para listado'!$BC$155:$CB$1048576,MATCH($A737,'Hoja de Trabajo para listado'!$BC$155:$BC$1048576,0),MATCH((CUADRO!J$5&amp;$E737),'Hoja de Trabajo para listado'!$BC$151:$CB$151,0)),0)+IFERROR(INDEX('Hoja de Trabajo para listado'!$DE$153:$DG$274,MATCH($A737,'Hoja de Trabajo para listado'!$DE$153:$DE$1048576,0),MATCH((CUADRO!J$5&amp;$E737),'Hoja de Trabajo para listado'!$DE$151:$DG$151,0)),0)+IFERROR(INDEX('Hoja de Trabajo para listado'!$CD$155:$DC$1048576,MATCH($A737,'Hoja de Trabajo para listado'!$CD$155:$CD$1048576,0),MATCH((CUADRO!J$5&amp;$E737),'Hoja de Trabajo para listado'!$CD$151:$DC$151,0)),0)</f>
        <v>0</v>
      </c>
      <c r="K737" s="314">
        <f ca="1">+IFERROR(INDEX('Hoja de Trabajo para listado'!$A$155:$Z$1048576,MATCH($A737,'Hoja de Trabajo para listado'!$A$155:$A$1048576,0),MATCH((CUADRO!K$5&amp;$E737),'Hoja de Trabajo para listado'!$A$151:$Z$151,0)),0)+IFERROR(INDEX('Hoja de Trabajo para listado'!$AB$155:$BA$1048576,MATCH($A737,'Hoja de Trabajo para listado'!$AB$155:$AB$1048576,0),MATCH((CUADRO!K$5&amp;$E737),'Hoja de Trabajo para listado'!$AB$151:$BA$151,0)),0)+IFERROR(INDEX('Hoja de Trabajo para listado'!$BC$155:$CB$1048576,MATCH($A737,'Hoja de Trabajo para listado'!$BC$155:$BC$1048576,0),MATCH((CUADRO!K$5&amp;$E737),'Hoja de Trabajo para listado'!$BC$151:$CB$151,0)),0)+IFERROR(INDEX('Hoja de Trabajo para listado'!$DE$153:$DG$274,MATCH($A737,'Hoja de Trabajo para listado'!$DE$153:$DE$1048576,0),MATCH((CUADRO!K$5&amp;$E737),'Hoja de Trabajo para listado'!$DE$151:$DG$151,0)),0)+IFERROR(INDEX('Hoja de Trabajo para listado'!$CD$155:$DC$1048576,MATCH($A737,'Hoja de Trabajo para listado'!$CD$155:$CD$1048576,0),MATCH((CUADRO!K$5&amp;$E737),'Hoja de Trabajo para listado'!$CD$151:$DC$151,0)),0)</f>
        <v>0</v>
      </c>
      <c r="L737" s="314">
        <f ca="1">+IFERROR(INDEX('Hoja de Trabajo para listado'!$A$155:$Z$1048576,MATCH($A737,'Hoja de Trabajo para listado'!$A$155:$A$1048576,0),MATCH((CUADRO!L$5&amp;$E737),'Hoja de Trabajo para listado'!$A$151:$Z$151,0)),0)+IFERROR(INDEX('Hoja de Trabajo para listado'!$AB$155:$BA$1048576,MATCH($A737,'Hoja de Trabajo para listado'!$AB$155:$AB$1048576,0),MATCH((CUADRO!L$5&amp;$E737),'Hoja de Trabajo para listado'!$AB$151:$BA$151,0)),0)+IFERROR(INDEX('Hoja de Trabajo para listado'!$BC$155:$CB$1048576,MATCH($A737,'Hoja de Trabajo para listado'!$BC$155:$BC$1048576,0),MATCH((CUADRO!L$5&amp;$E737),'Hoja de Trabajo para listado'!$BC$151:$CB$151,0)),0)+IFERROR(INDEX('Hoja de Trabajo para listado'!$DE$153:$DG$274,MATCH($A737,'Hoja de Trabajo para listado'!$DE$153:$DE$1048576,0),MATCH((CUADRO!L$5&amp;$E737),'Hoja de Trabajo para listado'!$DE$151:$DG$151,0)),0)+IFERROR(INDEX('Hoja de Trabajo para listado'!$CD$155:$DC$1048576,MATCH($A737,'Hoja de Trabajo para listado'!$CD$155:$CD$1048576,0),MATCH((CUADRO!L$5&amp;$E737),'Hoja de Trabajo para listado'!$CD$151:$DC$151,0)),0)</f>
        <v>0</v>
      </c>
      <c r="M737" s="314">
        <f ca="1">+IFERROR(INDEX('Hoja de Trabajo para listado'!$A$155:$Z$1048576,MATCH($A737,'Hoja de Trabajo para listado'!$A$155:$A$1048576,0),MATCH((CUADRO!M$5&amp;$E737),'Hoja de Trabajo para listado'!$A$151:$Z$151,0)),0)+IFERROR(INDEX('Hoja de Trabajo para listado'!$AB$155:$BA$1048576,MATCH($A737,'Hoja de Trabajo para listado'!$AB$155:$AB$1048576,0),MATCH((CUADRO!M$5&amp;$E737),'Hoja de Trabajo para listado'!$AB$151:$BA$151,0)),0)+IFERROR(INDEX('Hoja de Trabajo para listado'!$BC$155:$CB$1048576,MATCH($A737,'Hoja de Trabajo para listado'!$BC$155:$BC$1048576,0),MATCH((CUADRO!M$5&amp;$E737),'Hoja de Trabajo para listado'!$BC$151:$CB$151,0)),0)+IFERROR(INDEX('Hoja de Trabajo para listado'!$DE$153:$DG$274,MATCH($A737,'Hoja de Trabajo para listado'!$DE$153:$DE$1048576,0),MATCH((CUADRO!M$5&amp;$E737),'Hoja de Trabajo para listado'!$DE$151:$DG$151,0)),0)+IFERROR(INDEX('Hoja de Trabajo para listado'!$CD$155:$DC$1048576,MATCH($A737,'Hoja de Trabajo para listado'!$CD$155:$CD$1048576,0),MATCH((CUADRO!M$5&amp;$E737),'Hoja de Trabajo para listado'!$CD$151:$DC$151,0)),0)</f>
        <v>0</v>
      </c>
      <c r="N737" s="314">
        <f ca="1">+IFERROR(INDEX('Hoja de Trabajo para listado'!$A$155:$Z$1048576,MATCH($A737,'Hoja de Trabajo para listado'!$A$155:$A$1048576,0),MATCH((CUADRO!N$5&amp;$E737),'Hoja de Trabajo para listado'!$A$151:$Z$151,0)),0)+IFERROR(INDEX('Hoja de Trabajo para listado'!$AB$155:$BA$1048576,MATCH($A737,'Hoja de Trabajo para listado'!$AB$155:$AB$1048576,0),MATCH((CUADRO!N$5&amp;$E737),'Hoja de Trabajo para listado'!$AB$151:$BA$151,0)),0)+IFERROR(INDEX('Hoja de Trabajo para listado'!$BC$155:$CB$1048576,MATCH($A737,'Hoja de Trabajo para listado'!$BC$155:$BC$1048576,0),MATCH((CUADRO!N$5&amp;$E737),'Hoja de Trabajo para listado'!$BC$151:$CB$151,0)),0)+IFERROR(INDEX('Hoja de Trabajo para listado'!$DE$153:$DG$274,MATCH($A737,'Hoja de Trabajo para listado'!$DE$153:$DE$1048576,0),MATCH((CUADRO!N$5&amp;$E737),'Hoja de Trabajo para listado'!$DE$151:$DG$151,0)),0)+IFERROR(INDEX('Hoja de Trabajo para listado'!$CD$155:$DC$1048576,MATCH($A737,'Hoja de Trabajo para listado'!$CD$155:$CD$1048576,0),MATCH((CUADRO!N$5&amp;$E737),'Hoja de Trabajo para listado'!$CD$151:$DC$151,0)),0)</f>
        <v>0</v>
      </c>
      <c r="O737" s="314">
        <f ca="1">+IFERROR(INDEX('Hoja de Trabajo para listado'!$A$155:$Z$1048576,MATCH($A737,'Hoja de Trabajo para listado'!$A$155:$A$1048576,0),MATCH((CUADRO!O$5&amp;$E737),'Hoja de Trabajo para listado'!$A$151:$Z$151,0)),0)+IFERROR(INDEX('Hoja de Trabajo para listado'!$AB$155:$BA$1048576,MATCH($A737,'Hoja de Trabajo para listado'!$AB$155:$AB$1048576,0),MATCH((CUADRO!O$5&amp;$E737),'Hoja de Trabajo para listado'!$AB$151:$BA$151,0)),0)+IFERROR(INDEX('Hoja de Trabajo para listado'!$BC$155:$CB$1048576,MATCH($A737,'Hoja de Trabajo para listado'!$BC$155:$BC$1048576,0),MATCH((CUADRO!O$5&amp;$E737),'Hoja de Trabajo para listado'!$BC$151:$CB$151,0)),0)+IFERROR(INDEX('Hoja de Trabajo para listado'!$DE$153:$DG$274,MATCH($A737,'Hoja de Trabajo para listado'!$DE$153:$DE$1048576,0),MATCH((CUADRO!O$5&amp;$E737),'Hoja de Trabajo para listado'!$DE$151:$DG$151,0)),0)+IFERROR(INDEX('Hoja de Trabajo para listado'!$CD$155:$DC$1048576,MATCH($A737,'Hoja de Trabajo para listado'!$CD$155:$CD$1048576,0),MATCH((CUADRO!O$5&amp;$E737),'Hoja de Trabajo para listado'!$CD$151:$DC$151,0)),0)</f>
        <v>0</v>
      </c>
      <c r="P737" s="314">
        <f ca="1">+IFERROR(INDEX('Hoja de Trabajo para listado'!$A$155:$Z$1048576,MATCH($A737,'Hoja de Trabajo para listado'!$A$155:$A$1048576,0),MATCH((CUADRO!P$5&amp;$E737),'Hoja de Trabajo para listado'!$A$151:$Z$151,0)),0)+IFERROR(INDEX('Hoja de Trabajo para listado'!$AB$155:$BA$1048576,MATCH($A737,'Hoja de Trabajo para listado'!$AB$155:$AB$1048576,0),MATCH((CUADRO!P$5&amp;$E737),'Hoja de Trabajo para listado'!$AB$151:$BA$151,0)),0)+IFERROR(INDEX('Hoja de Trabajo para listado'!$BC$155:$CB$1048576,MATCH($A737,'Hoja de Trabajo para listado'!$BC$155:$BC$1048576,0),MATCH((CUADRO!P$5&amp;$E737),'Hoja de Trabajo para listado'!$BC$151:$CB$151,0)),0)+IFERROR(INDEX('Hoja de Trabajo para listado'!$DE$153:$DG$274,MATCH($A737,'Hoja de Trabajo para listado'!$DE$153:$DE$1048576,0),MATCH((CUADRO!P$5&amp;$E737),'Hoja de Trabajo para listado'!$DE$151:$DG$151,0)),0)+IFERROR(INDEX('Hoja de Trabajo para listado'!$CD$155:$DC$1048576,MATCH($A737,'Hoja de Trabajo para listado'!$CD$155:$CD$1048576,0),MATCH((CUADRO!P$5&amp;$E737),'Hoja de Trabajo para listado'!$CD$151:$DC$151,0)),0)</f>
        <v>0</v>
      </c>
      <c r="Q737" s="314">
        <f ca="1">+IFERROR(INDEX('Hoja de Trabajo para listado'!$A$155:$Z$1048576,MATCH($A737,'Hoja de Trabajo para listado'!$A$155:$A$1048576,0),MATCH((CUADRO!Q$5&amp;$E737),'Hoja de Trabajo para listado'!$A$151:$Z$151,0)),0)+IFERROR(INDEX('Hoja de Trabajo para listado'!$AB$155:$BA$1048576,MATCH($A737,'Hoja de Trabajo para listado'!$AB$155:$AB$1048576,0),MATCH((CUADRO!Q$5&amp;$E737),'Hoja de Trabajo para listado'!$AB$151:$BA$151,0)),0)+IFERROR(INDEX('Hoja de Trabajo para listado'!$BC$155:$CB$1048576,MATCH($A737,'Hoja de Trabajo para listado'!$BC$155:$BC$1048576,0),MATCH((CUADRO!Q$5&amp;$E737),'Hoja de Trabajo para listado'!$BC$151:$CB$151,0)),0)+IFERROR(INDEX('Hoja de Trabajo para listado'!$DE$153:$DG$274,MATCH($A737,'Hoja de Trabajo para listado'!$DE$153:$DE$1048576,0),MATCH((CUADRO!Q$5&amp;$E737),'Hoja de Trabajo para listado'!$DE$151:$DG$151,0)),0)+IFERROR(INDEX('Hoja de Trabajo para listado'!$CD$155:$DC$1048576,MATCH($A737,'Hoja de Trabajo para listado'!$CD$155:$CD$1048576,0),MATCH((CUADRO!Q$5&amp;$E737),'Hoja de Trabajo para listado'!$CD$151:$DC$151,0)),0)</f>
        <v>0</v>
      </c>
      <c r="R737" s="314">
        <f t="shared" ca="1" si="22"/>
        <v>0</v>
      </c>
      <c r="S737" s="322">
        <f ca="1">+R736+R737</f>
        <v>0</v>
      </c>
      <c r="T737" s="314">
        <f ca="1">+S737</f>
        <v>0</v>
      </c>
      <c r="U737" s="313">
        <f t="shared" si="23"/>
        <v>2</v>
      </c>
      <c r="V737" s="319" t="str">
        <f>+VLOOKUP(A737,bd_lista!$A$3:$E$593,5,FALSE)</f>
        <v>Gobiernos Autonomos Municipales</v>
      </c>
      <c r="W737" s="426"/>
    </row>
    <row r="738" spans="1:23" customFormat="1" ht="15" hidden="1" customHeight="1">
      <c r="A738" s="323">
        <v>1756</v>
      </c>
      <c r="B738" s="427">
        <f>+A738</f>
        <v>1756</v>
      </c>
      <c r="C738" s="318" t="str">
        <f>+VLOOKUP(A738,bd_lista!$A$3:$C$593,3,FALSE)</f>
        <v>Gobierno Autónomo Municipal de Colpa Bélgica</v>
      </c>
      <c r="D738" s="429" t="str">
        <f>+C738</f>
        <v>Gobierno Autónomo Municipal de Colpa Bélgica</v>
      </c>
      <c r="E738" s="346" t="s">
        <v>1418</v>
      </c>
      <c r="F738" s="314">
        <f ca="1">+IFERROR(INDEX('Hoja de Trabajo para listado'!$A$155:$Z$1048576,MATCH($A738,'Hoja de Trabajo para listado'!$A$155:$A$1048576,0),MATCH((CUADRO!F$5&amp;$E738),'Hoja de Trabajo para listado'!$A$151:$Z$151,0)),0)+IFERROR(INDEX('Hoja de Trabajo para listado'!$AB$155:$BA$1048576,MATCH($A738,'Hoja de Trabajo para listado'!$AB$155:$AB$1048576,0),MATCH((CUADRO!F$5&amp;$E738),'Hoja de Trabajo para listado'!$AB$151:$BA$151,0)),0)+IFERROR(INDEX('Hoja de Trabajo para listado'!$BC$155:$CB$1048576,MATCH($A738,'Hoja de Trabajo para listado'!$BC$155:$BC$1048576,0),MATCH((CUADRO!F$5&amp;$E738),'Hoja de Trabajo para listado'!$BC$151:$CB$151,0)),0)+IFERROR(INDEX('Hoja de Trabajo para listado'!$DE$153:$DG$274,MATCH($A738,'Hoja de Trabajo para listado'!$DE$153:$DE$1048576,0),MATCH((CUADRO!F$5&amp;$E738),'Hoja de Trabajo para listado'!$DE$151:$DG$151,0)),0)+IFERROR(INDEX('Hoja de Trabajo para listado'!$CD$155:$DC$1048576,MATCH($A738,'Hoja de Trabajo para listado'!$CD$155:$CD$1048576,0),MATCH((CUADRO!F$5&amp;$E738),'Hoja de Trabajo para listado'!$CD$151:$DC$151,0)),0)</f>
        <v>0</v>
      </c>
      <c r="G738" s="314">
        <f ca="1">+IFERROR(INDEX('Hoja de Trabajo para listado'!$A$155:$Z$1048576,MATCH($A738,'Hoja de Trabajo para listado'!$A$155:$A$1048576,0),MATCH((CUADRO!G$5&amp;$E738),'Hoja de Trabajo para listado'!$A$151:$Z$151,0)),0)+IFERROR(INDEX('Hoja de Trabajo para listado'!$AB$155:$BA$1048576,MATCH($A738,'Hoja de Trabajo para listado'!$AB$155:$AB$1048576,0),MATCH((CUADRO!G$5&amp;$E738),'Hoja de Trabajo para listado'!$AB$151:$BA$151,0)),0)+IFERROR(INDEX('Hoja de Trabajo para listado'!$BC$155:$CB$1048576,MATCH($A738,'Hoja de Trabajo para listado'!$BC$155:$BC$1048576,0),MATCH((CUADRO!G$5&amp;$E738),'Hoja de Trabajo para listado'!$BC$151:$CB$151,0)),0)+IFERROR(INDEX('Hoja de Trabajo para listado'!$DE$153:$DG$274,MATCH($A738,'Hoja de Trabajo para listado'!$DE$153:$DE$1048576,0),MATCH((CUADRO!G$5&amp;$E738),'Hoja de Trabajo para listado'!$DE$151:$DG$151,0)),0)+IFERROR(INDEX('Hoja de Trabajo para listado'!$CD$155:$DC$1048576,MATCH($A738,'Hoja de Trabajo para listado'!$CD$155:$CD$1048576,0),MATCH((CUADRO!G$5&amp;$E738),'Hoja de Trabajo para listado'!$CD$151:$DC$151,0)),0)</f>
        <v>0</v>
      </c>
      <c r="H738" s="314">
        <f ca="1">+IFERROR(INDEX('Hoja de Trabajo para listado'!$A$155:$Z$1048576,MATCH($A738,'Hoja de Trabajo para listado'!$A$155:$A$1048576,0),MATCH((CUADRO!H$5&amp;$E738),'Hoja de Trabajo para listado'!$A$151:$Z$151,0)),0)+IFERROR(INDEX('Hoja de Trabajo para listado'!$AB$155:$BA$1048576,MATCH($A738,'Hoja de Trabajo para listado'!$AB$155:$AB$1048576,0),MATCH((CUADRO!H$5&amp;$E738),'Hoja de Trabajo para listado'!$AB$151:$BA$151,0)),0)+IFERROR(INDEX('Hoja de Trabajo para listado'!$BC$155:$CB$1048576,MATCH($A738,'Hoja de Trabajo para listado'!$BC$155:$BC$1048576,0),MATCH((CUADRO!H$5&amp;$E738),'Hoja de Trabajo para listado'!$BC$151:$CB$151,0)),0)+IFERROR(INDEX('Hoja de Trabajo para listado'!$DE$153:$DG$274,MATCH($A738,'Hoja de Trabajo para listado'!$DE$153:$DE$1048576,0),MATCH((CUADRO!H$5&amp;$E738),'Hoja de Trabajo para listado'!$DE$151:$DG$151,0)),0)+IFERROR(INDEX('Hoja de Trabajo para listado'!$CD$155:$DC$1048576,MATCH($A738,'Hoja de Trabajo para listado'!$CD$155:$CD$1048576,0),MATCH((CUADRO!H$5&amp;$E738),'Hoja de Trabajo para listado'!$CD$151:$DC$151,0)),0)</f>
        <v>0</v>
      </c>
      <c r="I738" s="314">
        <f ca="1">+IFERROR(INDEX('Hoja de Trabajo para listado'!$A$155:$Z$1048576,MATCH($A738,'Hoja de Trabajo para listado'!$A$155:$A$1048576,0),MATCH((CUADRO!I$5&amp;$E738),'Hoja de Trabajo para listado'!$A$151:$Z$151,0)),0)+IFERROR(INDEX('Hoja de Trabajo para listado'!$AB$155:$BA$1048576,MATCH($A738,'Hoja de Trabajo para listado'!$AB$155:$AB$1048576,0),MATCH((CUADRO!I$5&amp;$E738),'Hoja de Trabajo para listado'!$AB$151:$BA$151,0)),0)+IFERROR(INDEX('Hoja de Trabajo para listado'!$BC$155:$CB$1048576,MATCH($A738,'Hoja de Trabajo para listado'!$BC$155:$BC$1048576,0),MATCH((CUADRO!I$5&amp;$E738),'Hoja de Trabajo para listado'!$BC$151:$CB$151,0)),0)+IFERROR(INDEX('Hoja de Trabajo para listado'!$DE$153:$DG$274,MATCH($A738,'Hoja de Trabajo para listado'!$DE$153:$DE$1048576,0),MATCH((CUADRO!I$5&amp;$E738),'Hoja de Trabajo para listado'!$DE$151:$DG$151,0)),0)+IFERROR(INDEX('Hoja de Trabajo para listado'!$CD$155:$DC$1048576,MATCH($A738,'Hoja de Trabajo para listado'!$CD$155:$CD$1048576,0),MATCH((CUADRO!I$5&amp;$E738),'Hoja de Trabajo para listado'!$CD$151:$DC$151,0)),0)</f>
        <v>0</v>
      </c>
      <c r="J738" s="314">
        <f ca="1">+IFERROR(INDEX('Hoja de Trabajo para listado'!$A$155:$Z$1048576,MATCH($A738,'Hoja de Trabajo para listado'!$A$155:$A$1048576,0),MATCH((CUADRO!J$5&amp;$E738),'Hoja de Trabajo para listado'!$A$151:$Z$151,0)),0)+IFERROR(INDEX('Hoja de Trabajo para listado'!$AB$155:$BA$1048576,MATCH($A738,'Hoja de Trabajo para listado'!$AB$155:$AB$1048576,0),MATCH((CUADRO!J$5&amp;$E738),'Hoja de Trabajo para listado'!$AB$151:$BA$151,0)),0)+IFERROR(INDEX('Hoja de Trabajo para listado'!$BC$155:$CB$1048576,MATCH($A738,'Hoja de Trabajo para listado'!$BC$155:$BC$1048576,0),MATCH((CUADRO!J$5&amp;$E738),'Hoja de Trabajo para listado'!$BC$151:$CB$151,0)),0)+IFERROR(INDEX('Hoja de Trabajo para listado'!$DE$153:$DG$274,MATCH($A738,'Hoja de Trabajo para listado'!$DE$153:$DE$1048576,0),MATCH((CUADRO!J$5&amp;$E738),'Hoja de Trabajo para listado'!$DE$151:$DG$151,0)),0)+IFERROR(INDEX('Hoja de Trabajo para listado'!$CD$155:$DC$1048576,MATCH($A738,'Hoja de Trabajo para listado'!$CD$155:$CD$1048576,0),MATCH((CUADRO!J$5&amp;$E738),'Hoja de Trabajo para listado'!$CD$151:$DC$151,0)),0)</f>
        <v>0</v>
      </c>
      <c r="K738" s="314">
        <f ca="1">+IFERROR(INDEX('Hoja de Trabajo para listado'!$A$155:$Z$1048576,MATCH($A738,'Hoja de Trabajo para listado'!$A$155:$A$1048576,0),MATCH((CUADRO!K$5&amp;$E738),'Hoja de Trabajo para listado'!$A$151:$Z$151,0)),0)+IFERROR(INDEX('Hoja de Trabajo para listado'!$AB$155:$BA$1048576,MATCH($A738,'Hoja de Trabajo para listado'!$AB$155:$AB$1048576,0),MATCH((CUADRO!K$5&amp;$E738),'Hoja de Trabajo para listado'!$AB$151:$BA$151,0)),0)+IFERROR(INDEX('Hoja de Trabajo para listado'!$BC$155:$CB$1048576,MATCH($A738,'Hoja de Trabajo para listado'!$BC$155:$BC$1048576,0),MATCH((CUADRO!K$5&amp;$E738),'Hoja de Trabajo para listado'!$BC$151:$CB$151,0)),0)+IFERROR(INDEX('Hoja de Trabajo para listado'!$DE$153:$DG$274,MATCH($A738,'Hoja de Trabajo para listado'!$DE$153:$DE$1048576,0),MATCH((CUADRO!K$5&amp;$E738),'Hoja de Trabajo para listado'!$DE$151:$DG$151,0)),0)+IFERROR(INDEX('Hoja de Trabajo para listado'!$CD$155:$DC$1048576,MATCH($A738,'Hoja de Trabajo para listado'!$CD$155:$CD$1048576,0),MATCH((CUADRO!K$5&amp;$E738),'Hoja de Trabajo para listado'!$CD$151:$DC$151,0)),0)</f>
        <v>0</v>
      </c>
      <c r="L738" s="314">
        <f ca="1">+IFERROR(INDEX('Hoja de Trabajo para listado'!$A$155:$Z$1048576,MATCH($A738,'Hoja de Trabajo para listado'!$A$155:$A$1048576,0),MATCH((CUADRO!L$5&amp;$E738),'Hoja de Trabajo para listado'!$A$151:$Z$151,0)),0)+IFERROR(INDEX('Hoja de Trabajo para listado'!$AB$155:$BA$1048576,MATCH($A738,'Hoja de Trabajo para listado'!$AB$155:$AB$1048576,0),MATCH((CUADRO!L$5&amp;$E738),'Hoja de Trabajo para listado'!$AB$151:$BA$151,0)),0)+IFERROR(INDEX('Hoja de Trabajo para listado'!$BC$155:$CB$1048576,MATCH($A738,'Hoja de Trabajo para listado'!$BC$155:$BC$1048576,0),MATCH((CUADRO!L$5&amp;$E738),'Hoja de Trabajo para listado'!$BC$151:$CB$151,0)),0)+IFERROR(INDEX('Hoja de Trabajo para listado'!$DE$153:$DG$274,MATCH($A738,'Hoja de Trabajo para listado'!$DE$153:$DE$1048576,0),MATCH((CUADRO!L$5&amp;$E738),'Hoja de Trabajo para listado'!$DE$151:$DG$151,0)),0)+IFERROR(INDEX('Hoja de Trabajo para listado'!$CD$155:$DC$1048576,MATCH($A738,'Hoja de Trabajo para listado'!$CD$155:$CD$1048576,0),MATCH((CUADRO!L$5&amp;$E738),'Hoja de Trabajo para listado'!$CD$151:$DC$151,0)),0)</f>
        <v>0</v>
      </c>
      <c r="M738" s="314">
        <f ca="1">+IFERROR(INDEX('Hoja de Trabajo para listado'!$A$155:$Z$1048576,MATCH($A738,'Hoja de Trabajo para listado'!$A$155:$A$1048576,0),MATCH((CUADRO!M$5&amp;$E738),'Hoja de Trabajo para listado'!$A$151:$Z$151,0)),0)+IFERROR(INDEX('Hoja de Trabajo para listado'!$AB$155:$BA$1048576,MATCH($A738,'Hoja de Trabajo para listado'!$AB$155:$AB$1048576,0),MATCH((CUADRO!M$5&amp;$E738),'Hoja de Trabajo para listado'!$AB$151:$BA$151,0)),0)+IFERROR(INDEX('Hoja de Trabajo para listado'!$BC$155:$CB$1048576,MATCH($A738,'Hoja de Trabajo para listado'!$BC$155:$BC$1048576,0),MATCH((CUADRO!M$5&amp;$E738),'Hoja de Trabajo para listado'!$BC$151:$CB$151,0)),0)+IFERROR(INDEX('Hoja de Trabajo para listado'!$DE$153:$DG$274,MATCH($A738,'Hoja de Trabajo para listado'!$DE$153:$DE$1048576,0),MATCH((CUADRO!M$5&amp;$E738),'Hoja de Trabajo para listado'!$DE$151:$DG$151,0)),0)+IFERROR(INDEX('Hoja de Trabajo para listado'!$CD$155:$DC$1048576,MATCH($A738,'Hoja de Trabajo para listado'!$CD$155:$CD$1048576,0),MATCH((CUADRO!M$5&amp;$E738),'Hoja de Trabajo para listado'!$CD$151:$DC$151,0)),0)</f>
        <v>0</v>
      </c>
      <c r="N738" s="314">
        <f ca="1">+IFERROR(INDEX('Hoja de Trabajo para listado'!$A$155:$Z$1048576,MATCH($A738,'Hoja de Trabajo para listado'!$A$155:$A$1048576,0),MATCH((CUADRO!N$5&amp;$E738),'Hoja de Trabajo para listado'!$A$151:$Z$151,0)),0)+IFERROR(INDEX('Hoja de Trabajo para listado'!$AB$155:$BA$1048576,MATCH($A738,'Hoja de Trabajo para listado'!$AB$155:$AB$1048576,0),MATCH((CUADRO!N$5&amp;$E738),'Hoja de Trabajo para listado'!$AB$151:$BA$151,0)),0)+IFERROR(INDEX('Hoja de Trabajo para listado'!$BC$155:$CB$1048576,MATCH($A738,'Hoja de Trabajo para listado'!$BC$155:$BC$1048576,0),MATCH((CUADRO!N$5&amp;$E738),'Hoja de Trabajo para listado'!$BC$151:$CB$151,0)),0)+IFERROR(INDEX('Hoja de Trabajo para listado'!$DE$153:$DG$274,MATCH($A738,'Hoja de Trabajo para listado'!$DE$153:$DE$1048576,0),MATCH((CUADRO!N$5&amp;$E738),'Hoja de Trabajo para listado'!$DE$151:$DG$151,0)),0)+IFERROR(INDEX('Hoja de Trabajo para listado'!$CD$155:$DC$1048576,MATCH($A738,'Hoja de Trabajo para listado'!$CD$155:$CD$1048576,0),MATCH((CUADRO!N$5&amp;$E738),'Hoja de Trabajo para listado'!$CD$151:$DC$151,0)),0)</f>
        <v>0</v>
      </c>
      <c r="O738" s="314">
        <f ca="1">+IFERROR(INDEX('Hoja de Trabajo para listado'!$A$155:$Z$1048576,MATCH($A738,'Hoja de Trabajo para listado'!$A$155:$A$1048576,0),MATCH((CUADRO!O$5&amp;$E738),'Hoja de Trabajo para listado'!$A$151:$Z$151,0)),0)+IFERROR(INDEX('Hoja de Trabajo para listado'!$AB$155:$BA$1048576,MATCH($A738,'Hoja de Trabajo para listado'!$AB$155:$AB$1048576,0),MATCH((CUADRO!O$5&amp;$E738),'Hoja de Trabajo para listado'!$AB$151:$BA$151,0)),0)+IFERROR(INDEX('Hoja de Trabajo para listado'!$BC$155:$CB$1048576,MATCH($A738,'Hoja de Trabajo para listado'!$BC$155:$BC$1048576,0),MATCH((CUADRO!O$5&amp;$E738),'Hoja de Trabajo para listado'!$BC$151:$CB$151,0)),0)+IFERROR(INDEX('Hoja de Trabajo para listado'!$DE$153:$DG$274,MATCH($A738,'Hoja de Trabajo para listado'!$DE$153:$DE$1048576,0),MATCH((CUADRO!O$5&amp;$E738),'Hoja de Trabajo para listado'!$DE$151:$DG$151,0)),0)+IFERROR(INDEX('Hoja de Trabajo para listado'!$CD$155:$DC$1048576,MATCH($A738,'Hoja de Trabajo para listado'!$CD$155:$CD$1048576,0),MATCH((CUADRO!O$5&amp;$E738),'Hoja de Trabajo para listado'!$CD$151:$DC$151,0)),0)</f>
        <v>0</v>
      </c>
      <c r="P738" s="314">
        <f ca="1">+IFERROR(INDEX('Hoja de Trabajo para listado'!$A$155:$Z$1048576,MATCH($A738,'Hoja de Trabajo para listado'!$A$155:$A$1048576,0),MATCH((CUADRO!P$5&amp;$E738),'Hoja de Trabajo para listado'!$A$151:$Z$151,0)),0)+IFERROR(INDEX('Hoja de Trabajo para listado'!$AB$155:$BA$1048576,MATCH($A738,'Hoja de Trabajo para listado'!$AB$155:$AB$1048576,0),MATCH((CUADRO!P$5&amp;$E738),'Hoja de Trabajo para listado'!$AB$151:$BA$151,0)),0)+IFERROR(INDEX('Hoja de Trabajo para listado'!$BC$155:$CB$1048576,MATCH($A738,'Hoja de Trabajo para listado'!$BC$155:$BC$1048576,0),MATCH((CUADRO!P$5&amp;$E738),'Hoja de Trabajo para listado'!$BC$151:$CB$151,0)),0)+IFERROR(INDEX('Hoja de Trabajo para listado'!$DE$153:$DG$274,MATCH($A738,'Hoja de Trabajo para listado'!$DE$153:$DE$1048576,0),MATCH((CUADRO!P$5&amp;$E738),'Hoja de Trabajo para listado'!$DE$151:$DG$151,0)),0)+IFERROR(INDEX('Hoja de Trabajo para listado'!$CD$155:$DC$1048576,MATCH($A738,'Hoja de Trabajo para listado'!$CD$155:$CD$1048576,0),MATCH((CUADRO!P$5&amp;$E738),'Hoja de Trabajo para listado'!$CD$151:$DC$151,0)),0)</f>
        <v>0</v>
      </c>
      <c r="Q738" s="314">
        <f ca="1">+IFERROR(INDEX('Hoja de Trabajo para listado'!$A$155:$Z$1048576,MATCH($A738,'Hoja de Trabajo para listado'!$A$155:$A$1048576,0),MATCH((CUADRO!Q$5&amp;$E738),'Hoja de Trabajo para listado'!$A$151:$Z$151,0)),0)+IFERROR(INDEX('Hoja de Trabajo para listado'!$AB$155:$BA$1048576,MATCH($A738,'Hoja de Trabajo para listado'!$AB$155:$AB$1048576,0),MATCH((CUADRO!Q$5&amp;$E738),'Hoja de Trabajo para listado'!$AB$151:$BA$151,0)),0)+IFERROR(INDEX('Hoja de Trabajo para listado'!$BC$155:$CB$1048576,MATCH($A738,'Hoja de Trabajo para listado'!$BC$155:$BC$1048576,0),MATCH((CUADRO!Q$5&amp;$E738),'Hoja de Trabajo para listado'!$BC$151:$CB$151,0)),0)+IFERROR(INDEX('Hoja de Trabajo para listado'!$DE$153:$DG$274,MATCH($A738,'Hoja de Trabajo para listado'!$DE$153:$DE$1048576,0),MATCH((CUADRO!Q$5&amp;$E738),'Hoja de Trabajo para listado'!$DE$151:$DG$151,0)),0)+IFERROR(INDEX('Hoja de Trabajo para listado'!$CD$155:$DC$1048576,MATCH($A738,'Hoja de Trabajo para listado'!$CD$155:$CD$1048576,0),MATCH((CUADRO!Q$5&amp;$E738),'Hoja de Trabajo para listado'!$CD$151:$DC$151,0)),0)</f>
        <v>0</v>
      </c>
      <c r="R738" s="314">
        <f t="shared" ca="1" si="22"/>
        <v>0</v>
      </c>
      <c r="S738" s="322"/>
      <c r="T738" s="314">
        <f ca="1">+T739</f>
        <v>0</v>
      </c>
      <c r="U738" s="313">
        <f t="shared" si="23"/>
        <v>1</v>
      </c>
      <c r="V738" s="319" t="str">
        <f>+VLOOKUP(A738,bd_lista!$A$3:$E$593,5,FALSE)</f>
        <v>Gobiernos Autonomos Municipales</v>
      </c>
      <c r="W738" s="425" t="str">
        <f>+V738</f>
        <v>Gobiernos Autonomos Municipales</v>
      </c>
    </row>
    <row r="739" spans="1:23" customFormat="1" ht="15" hidden="1" customHeight="1">
      <c r="A739" s="323">
        <v>1756</v>
      </c>
      <c r="B739" s="428"/>
      <c r="C739" s="318" t="str">
        <f>+VLOOKUP(A739,bd_lista!$A$3:$C$593,3,FALSE)</f>
        <v>Gobierno Autónomo Municipal de Colpa Bélgica</v>
      </c>
      <c r="D739" s="430"/>
      <c r="E739" s="347" t="s">
        <v>1419</v>
      </c>
      <c r="F739" s="314">
        <f ca="1">+IFERROR(INDEX('Hoja de Trabajo para listado'!$A$155:$Z$1048576,MATCH($A739,'Hoja de Trabajo para listado'!$A$155:$A$1048576,0),MATCH((CUADRO!F$5&amp;$E739),'Hoja de Trabajo para listado'!$A$151:$Z$151,0)),0)+IFERROR(INDEX('Hoja de Trabajo para listado'!$AB$155:$BA$1048576,MATCH($A739,'Hoja de Trabajo para listado'!$AB$155:$AB$1048576,0),MATCH((CUADRO!F$5&amp;$E739),'Hoja de Trabajo para listado'!$AB$151:$BA$151,0)),0)+IFERROR(INDEX('Hoja de Trabajo para listado'!$BC$155:$CB$1048576,MATCH($A739,'Hoja de Trabajo para listado'!$BC$155:$BC$1048576,0),MATCH((CUADRO!F$5&amp;$E739),'Hoja de Trabajo para listado'!$BC$151:$CB$151,0)),0)+IFERROR(INDEX('Hoja de Trabajo para listado'!$DE$153:$DG$274,MATCH($A739,'Hoja de Trabajo para listado'!$DE$153:$DE$1048576,0),MATCH((CUADRO!F$5&amp;$E739),'Hoja de Trabajo para listado'!$DE$151:$DG$151,0)),0)+IFERROR(INDEX('Hoja de Trabajo para listado'!$CD$155:$DC$1048576,MATCH($A739,'Hoja de Trabajo para listado'!$CD$155:$CD$1048576,0),MATCH((CUADRO!F$5&amp;$E739),'Hoja de Trabajo para listado'!$CD$151:$DC$151,0)),0)</f>
        <v>0</v>
      </c>
      <c r="G739" s="314">
        <f ca="1">+IFERROR(INDEX('Hoja de Trabajo para listado'!$A$155:$Z$1048576,MATCH($A739,'Hoja de Trabajo para listado'!$A$155:$A$1048576,0),MATCH((CUADRO!G$5&amp;$E739),'Hoja de Trabajo para listado'!$A$151:$Z$151,0)),0)+IFERROR(INDEX('Hoja de Trabajo para listado'!$AB$155:$BA$1048576,MATCH($A739,'Hoja de Trabajo para listado'!$AB$155:$AB$1048576,0),MATCH((CUADRO!G$5&amp;$E739),'Hoja de Trabajo para listado'!$AB$151:$BA$151,0)),0)+IFERROR(INDEX('Hoja de Trabajo para listado'!$BC$155:$CB$1048576,MATCH($A739,'Hoja de Trabajo para listado'!$BC$155:$BC$1048576,0),MATCH((CUADRO!G$5&amp;$E739),'Hoja de Trabajo para listado'!$BC$151:$CB$151,0)),0)+IFERROR(INDEX('Hoja de Trabajo para listado'!$DE$153:$DG$274,MATCH($A739,'Hoja de Trabajo para listado'!$DE$153:$DE$1048576,0),MATCH((CUADRO!G$5&amp;$E739),'Hoja de Trabajo para listado'!$DE$151:$DG$151,0)),0)+IFERROR(INDEX('Hoja de Trabajo para listado'!$CD$155:$DC$1048576,MATCH($A739,'Hoja de Trabajo para listado'!$CD$155:$CD$1048576,0),MATCH((CUADRO!G$5&amp;$E739),'Hoja de Trabajo para listado'!$CD$151:$DC$151,0)),0)</f>
        <v>0</v>
      </c>
      <c r="H739" s="314">
        <f ca="1">+IFERROR(INDEX('Hoja de Trabajo para listado'!$A$155:$Z$1048576,MATCH($A739,'Hoja de Trabajo para listado'!$A$155:$A$1048576,0),MATCH((CUADRO!H$5&amp;$E739),'Hoja de Trabajo para listado'!$A$151:$Z$151,0)),0)+IFERROR(INDEX('Hoja de Trabajo para listado'!$AB$155:$BA$1048576,MATCH($A739,'Hoja de Trabajo para listado'!$AB$155:$AB$1048576,0),MATCH((CUADRO!H$5&amp;$E739),'Hoja de Trabajo para listado'!$AB$151:$BA$151,0)),0)+IFERROR(INDEX('Hoja de Trabajo para listado'!$BC$155:$CB$1048576,MATCH($A739,'Hoja de Trabajo para listado'!$BC$155:$BC$1048576,0),MATCH((CUADRO!H$5&amp;$E739),'Hoja de Trabajo para listado'!$BC$151:$CB$151,0)),0)+IFERROR(INDEX('Hoja de Trabajo para listado'!$DE$153:$DG$274,MATCH($A739,'Hoja de Trabajo para listado'!$DE$153:$DE$1048576,0),MATCH((CUADRO!H$5&amp;$E739),'Hoja de Trabajo para listado'!$DE$151:$DG$151,0)),0)+IFERROR(INDEX('Hoja de Trabajo para listado'!$CD$155:$DC$1048576,MATCH($A739,'Hoja de Trabajo para listado'!$CD$155:$CD$1048576,0),MATCH((CUADRO!H$5&amp;$E739),'Hoja de Trabajo para listado'!$CD$151:$DC$151,0)),0)</f>
        <v>0</v>
      </c>
      <c r="I739" s="314">
        <f ca="1">+IFERROR(INDEX('Hoja de Trabajo para listado'!$A$155:$Z$1048576,MATCH($A739,'Hoja de Trabajo para listado'!$A$155:$A$1048576,0),MATCH((CUADRO!I$5&amp;$E739),'Hoja de Trabajo para listado'!$A$151:$Z$151,0)),0)+IFERROR(INDEX('Hoja de Trabajo para listado'!$AB$155:$BA$1048576,MATCH($A739,'Hoja de Trabajo para listado'!$AB$155:$AB$1048576,0),MATCH((CUADRO!I$5&amp;$E739),'Hoja de Trabajo para listado'!$AB$151:$BA$151,0)),0)+IFERROR(INDEX('Hoja de Trabajo para listado'!$BC$155:$CB$1048576,MATCH($A739,'Hoja de Trabajo para listado'!$BC$155:$BC$1048576,0),MATCH((CUADRO!I$5&amp;$E739),'Hoja de Trabajo para listado'!$BC$151:$CB$151,0)),0)+IFERROR(INDEX('Hoja de Trabajo para listado'!$DE$153:$DG$274,MATCH($A739,'Hoja de Trabajo para listado'!$DE$153:$DE$1048576,0),MATCH((CUADRO!I$5&amp;$E739),'Hoja de Trabajo para listado'!$DE$151:$DG$151,0)),0)+IFERROR(INDEX('Hoja de Trabajo para listado'!$CD$155:$DC$1048576,MATCH($A739,'Hoja de Trabajo para listado'!$CD$155:$CD$1048576,0),MATCH((CUADRO!I$5&amp;$E739),'Hoja de Trabajo para listado'!$CD$151:$DC$151,0)),0)</f>
        <v>0</v>
      </c>
      <c r="J739" s="314">
        <f ca="1">+IFERROR(INDEX('Hoja de Trabajo para listado'!$A$155:$Z$1048576,MATCH($A739,'Hoja de Trabajo para listado'!$A$155:$A$1048576,0),MATCH((CUADRO!J$5&amp;$E739),'Hoja de Trabajo para listado'!$A$151:$Z$151,0)),0)+IFERROR(INDEX('Hoja de Trabajo para listado'!$AB$155:$BA$1048576,MATCH($A739,'Hoja de Trabajo para listado'!$AB$155:$AB$1048576,0),MATCH((CUADRO!J$5&amp;$E739),'Hoja de Trabajo para listado'!$AB$151:$BA$151,0)),0)+IFERROR(INDEX('Hoja de Trabajo para listado'!$BC$155:$CB$1048576,MATCH($A739,'Hoja de Trabajo para listado'!$BC$155:$BC$1048576,0),MATCH((CUADRO!J$5&amp;$E739),'Hoja de Trabajo para listado'!$BC$151:$CB$151,0)),0)+IFERROR(INDEX('Hoja de Trabajo para listado'!$DE$153:$DG$274,MATCH($A739,'Hoja de Trabajo para listado'!$DE$153:$DE$1048576,0),MATCH((CUADRO!J$5&amp;$E739),'Hoja de Trabajo para listado'!$DE$151:$DG$151,0)),0)+IFERROR(INDEX('Hoja de Trabajo para listado'!$CD$155:$DC$1048576,MATCH($A739,'Hoja de Trabajo para listado'!$CD$155:$CD$1048576,0),MATCH((CUADRO!J$5&amp;$E739),'Hoja de Trabajo para listado'!$CD$151:$DC$151,0)),0)</f>
        <v>0</v>
      </c>
      <c r="K739" s="314">
        <f ca="1">+IFERROR(INDEX('Hoja de Trabajo para listado'!$A$155:$Z$1048576,MATCH($A739,'Hoja de Trabajo para listado'!$A$155:$A$1048576,0),MATCH((CUADRO!K$5&amp;$E739),'Hoja de Trabajo para listado'!$A$151:$Z$151,0)),0)+IFERROR(INDEX('Hoja de Trabajo para listado'!$AB$155:$BA$1048576,MATCH($A739,'Hoja de Trabajo para listado'!$AB$155:$AB$1048576,0),MATCH((CUADRO!K$5&amp;$E739),'Hoja de Trabajo para listado'!$AB$151:$BA$151,0)),0)+IFERROR(INDEX('Hoja de Trabajo para listado'!$BC$155:$CB$1048576,MATCH($A739,'Hoja de Trabajo para listado'!$BC$155:$BC$1048576,0),MATCH((CUADRO!K$5&amp;$E739),'Hoja de Trabajo para listado'!$BC$151:$CB$151,0)),0)+IFERROR(INDEX('Hoja de Trabajo para listado'!$DE$153:$DG$274,MATCH($A739,'Hoja de Trabajo para listado'!$DE$153:$DE$1048576,0),MATCH((CUADRO!K$5&amp;$E739),'Hoja de Trabajo para listado'!$DE$151:$DG$151,0)),0)+IFERROR(INDEX('Hoja de Trabajo para listado'!$CD$155:$DC$1048576,MATCH($A739,'Hoja de Trabajo para listado'!$CD$155:$CD$1048576,0),MATCH((CUADRO!K$5&amp;$E739),'Hoja de Trabajo para listado'!$CD$151:$DC$151,0)),0)</f>
        <v>0</v>
      </c>
      <c r="L739" s="314">
        <f ca="1">+IFERROR(INDEX('Hoja de Trabajo para listado'!$A$155:$Z$1048576,MATCH($A739,'Hoja de Trabajo para listado'!$A$155:$A$1048576,0),MATCH((CUADRO!L$5&amp;$E739),'Hoja de Trabajo para listado'!$A$151:$Z$151,0)),0)+IFERROR(INDEX('Hoja de Trabajo para listado'!$AB$155:$BA$1048576,MATCH($A739,'Hoja de Trabajo para listado'!$AB$155:$AB$1048576,0),MATCH((CUADRO!L$5&amp;$E739),'Hoja de Trabajo para listado'!$AB$151:$BA$151,0)),0)+IFERROR(INDEX('Hoja de Trabajo para listado'!$BC$155:$CB$1048576,MATCH($A739,'Hoja de Trabajo para listado'!$BC$155:$BC$1048576,0),MATCH((CUADRO!L$5&amp;$E739),'Hoja de Trabajo para listado'!$BC$151:$CB$151,0)),0)+IFERROR(INDEX('Hoja de Trabajo para listado'!$DE$153:$DG$274,MATCH($A739,'Hoja de Trabajo para listado'!$DE$153:$DE$1048576,0),MATCH((CUADRO!L$5&amp;$E739),'Hoja de Trabajo para listado'!$DE$151:$DG$151,0)),0)+IFERROR(INDEX('Hoja de Trabajo para listado'!$CD$155:$DC$1048576,MATCH($A739,'Hoja de Trabajo para listado'!$CD$155:$CD$1048576,0),MATCH((CUADRO!L$5&amp;$E739),'Hoja de Trabajo para listado'!$CD$151:$DC$151,0)),0)</f>
        <v>0</v>
      </c>
      <c r="M739" s="314">
        <f ca="1">+IFERROR(INDEX('Hoja de Trabajo para listado'!$A$155:$Z$1048576,MATCH($A739,'Hoja de Trabajo para listado'!$A$155:$A$1048576,0),MATCH((CUADRO!M$5&amp;$E739),'Hoja de Trabajo para listado'!$A$151:$Z$151,0)),0)+IFERROR(INDEX('Hoja de Trabajo para listado'!$AB$155:$BA$1048576,MATCH($A739,'Hoja de Trabajo para listado'!$AB$155:$AB$1048576,0),MATCH((CUADRO!M$5&amp;$E739),'Hoja de Trabajo para listado'!$AB$151:$BA$151,0)),0)+IFERROR(INDEX('Hoja de Trabajo para listado'!$BC$155:$CB$1048576,MATCH($A739,'Hoja de Trabajo para listado'!$BC$155:$BC$1048576,0),MATCH((CUADRO!M$5&amp;$E739),'Hoja de Trabajo para listado'!$BC$151:$CB$151,0)),0)+IFERROR(INDEX('Hoja de Trabajo para listado'!$DE$153:$DG$274,MATCH($A739,'Hoja de Trabajo para listado'!$DE$153:$DE$1048576,0),MATCH((CUADRO!M$5&amp;$E739),'Hoja de Trabajo para listado'!$DE$151:$DG$151,0)),0)+IFERROR(INDEX('Hoja de Trabajo para listado'!$CD$155:$DC$1048576,MATCH($A739,'Hoja de Trabajo para listado'!$CD$155:$CD$1048576,0),MATCH((CUADRO!M$5&amp;$E739),'Hoja de Trabajo para listado'!$CD$151:$DC$151,0)),0)</f>
        <v>0</v>
      </c>
      <c r="N739" s="314">
        <f ca="1">+IFERROR(INDEX('Hoja de Trabajo para listado'!$A$155:$Z$1048576,MATCH($A739,'Hoja de Trabajo para listado'!$A$155:$A$1048576,0),MATCH((CUADRO!N$5&amp;$E739),'Hoja de Trabajo para listado'!$A$151:$Z$151,0)),0)+IFERROR(INDEX('Hoja de Trabajo para listado'!$AB$155:$BA$1048576,MATCH($A739,'Hoja de Trabajo para listado'!$AB$155:$AB$1048576,0),MATCH((CUADRO!N$5&amp;$E739),'Hoja de Trabajo para listado'!$AB$151:$BA$151,0)),0)+IFERROR(INDEX('Hoja de Trabajo para listado'!$BC$155:$CB$1048576,MATCH($A739,'Hoja de Trabajo para listado'!$BC$155:$BC$1048576,0),MATCH((CUADRO!N$5&amp;$E739),'Hoja de Trabajo para listado'!$BC$151:$CB$151,0)),0)+IFERROR(INDEX('Hoja de Trabajo para listado'!$DE$153:$DG$274,MATCH($A739,'Hoja de Trabajo para listado'!$DE$153:$DE$1048576,0),MATCH((CUADRO!N$5&amp;$E739),'Hoja de Trabajo para listado'!$DE$151:$DG$151,0)),0)+IFERROR(INDEX('Hoja de Trabajo para listado'!$CD$155:$DC$1048576,MATCH($A739,'Hoja de Trabajo para listado'!$CD$155:$CD$1048576,0),MATCH((CUADRO!N$5&amp;$E739),'Hoja de Trabajo para listado'!$CD$151:$DC$151,0)),0)</f>
        <v>0</v>
      </c>
      <c r="O739" s="314">
        <f ca="1">+IFERROR(INDEX('Hoja de Trabajo para listado'!$A$155:$Z$1048576,MATCH($A739,'Hoja de Trabajo para listado'!$A$155:$A$1048576,0),MATCH((CUADRO!O$5&amp;$E739),'Hoja de Trabajo para listado'!$A$151:$Z$151,0)),0)+IFERROR(INDEX('Hoja de Trabajo para listado'!$AB$155:$BA$1048576,MATCH($A739,'Hoja de Trabajo para listado'!$AB$155:$AB$1048576,0),MATCH((CUADRO!O$5&amp;$E739),'Hoja de Trabajo para listado'!$AB$151:$BA$151,0)),0)+IFERROR(INDEX('Hoja de Trabajo para listado'!$BC$155:$CB$1048576,MATCH($A739,'Hoja de Trabajo para listado'!$BC$155:$BC$1048576,0),MATCH((CUADRO!O$5&amp;$E739),'Hoja de Trabajo para listado'!$BC$151:$CB$151,0)),0)+IFERROR(INDEX('Hoja de Trabajo para listado'!$DE$153:$DG$274,MATCH($A739,'Hoja de Trabajo para listado'!$DE$153:$DE$1048576,0),MATCH((CUADRO!O$5&amp;$E739),'Hoja de Trabajo para listado'!$DE$151:$DG$151,0)),0)+IFERROR(INDEX('Hoja de Trabajo para listado'!$CD$155:$DC$1048576,MATCH($A739,'Hoja de Trabajo para listado'!$CD$155:$CD$1048576,0),MATCH((CUADRO!O$5&amp;$E739),'Hoja de Trabajo para listado'!$CD$151:$DC$151,0)),0)</f>
        <v>0</v>
      </c>
      <c r="P739" s="314">
        <f ca="1">+IFERROR(INDEX('Hoja de Trabajo para listado'!$A$155:$Z$1048576,MATCH($A739,'Hoja de Trabajo para listado'!$A$155:$A$1048576,0),MATCH((CUADRO!P$5&amp;$E739),'Hoja de Trabajo para listado'!$A$151:$Z$151,0)),0)+IFERROR(INDEX('Hoja de Trabajo para listado'!$AB$155:$BA$1048576,MATCH($A739,'Hoja de Trabajo para listado'!$AB$155:$AB$1048576,0),MATCH((CUADRO!P$5&amp;$E739),'Hoja de Trabajo para listado'!$AB$151:$BA$151,0)),0)+IFERROR(INDEX('Hoja de Trabajo para listado'!$BC$155:$CB$1048576,MATCH($A739,'Hoja de Trabajo para listado'!$BC$155:$BC$1048576,0),MATCH((CUADRO!P$5&amp;$E739),'Hoja de Trabajo para listado'!$BC$151:$CB$151,0)),0)+IFERROR(INDEX('Hoja de Trabajo para listado'!$DE$153:$DG$274,MATCH($A739,'Hoja de Trabajo para listado'!$DE$153:$DE$1048576,0),MATCH((CUADRO!P$5&amp;$E739),'Hoja de Trabajo para listado'!$DE$151:$DG$151,0)),0)+IFERROR(INDEX('Hoja de Trabajo para listado'!$CD$155:$DC$1048576,MATCH($A739,'Hoja de Trabajo para listado'!$CD$155:$CD$1048576,0),MATCH((CUADRO!P$5&amp;$E739),'Hoja de Trabajo para listado'!$CD$151:$DC$151,0)),0)</f>
        <v>0</v>
      </c>
      <c r="Q739" s="314">
        <f ca="1">+IFERROR(INDEX('Hoja de Trabajo para listado'!$A$155:$Z$1048576,MATCH($A739,'Hoja de Trabajo para listado'!$A$155:$A$1048576,0),MATCH((CUADRO!Q$5&amp;$E739),'Hoja de Trabajo para listado'!$A$151:$Z$151,0)),0)+IFERROR(INDEX('Hoja de Trabajo para listado'!$AB$155:$BA$1048576,MATCH($A739,'Hoja de Trabajo para listado'!$AB$155:$AB$1048576,0),MATCH((CUADRO!Q$5&amp;$E739),'Hoja de Trabajo para listado'!$AB$151:$BA$151,0)),0)+IFERROR(INDEX('Hoja de Trabajo para listado'!$BC$155:$CB$1048576,MATCH($A739,'Hoja de Trabajo para listado'!$BC$155:$BC$1048576,0),MATCH((CUADRO!Q$5&amp;$E739),'Hoja de Trabajo para listado'!$BC$151:$CB$151,0)),0)+IFERROR(INDEX('Hoja de Trabajo para listado'!$DE$153:$DG$274,MATCH($A739,'Hoja de Trabajo para listado'!$DE$153:$DE$1048576,0),MATCH((CUADRO!Q$5&amp;$E739),'Hoja de Trabajo para listado'!$DE$151:$DG$151,0)),0)+IFERROR(INDEX('Hoja de Trabajo para listado'!$CD$155:$DC$1048576,MATCH($A739,'Hoja de Trabajo para listado'!$CD$155:$CD$1048576,0),MATCH((CUADRO!Q$5&amp;$E739),'Hoja de Trabajo para listado'!$CD$151:$DC$151,0)),0)</f>
        <v>0</v>
      </c>
      <c r="R739" s="314">
        <f t="shared" ca="1" si="22"/>
        <v>0</v>
      </c>
      <c r="S739" s="322">
        <f ca="1">+R738+R739</f>
        <v>0</v>
      </c>
      <c r="T739" s="314">
        <f ca="1">+S739</f>
        <v>0</v>
      </c>
      <c r="U739" s="313">
        <f t="shared" si="23"/>
        <v>2</v>
      </c>
      <c r="V739" s="319" t="str">
        <f>+VLOOKUP(A739,bd_lista!$A$3:$E$593,5,FALSE)</f>
        <v>Gobiernos Autonomos Municipales</v>
      </c>
      <c r="W739" s="426"/>
    </row>
    <row r="740" spans="1:23" customFormat="1" ht="15" hidden="1" customHeight="1">
      <c r="A740" s="323">
        <v>1801</v>
      </c>
      <c r="B740" s="427">
        <f>+A740</f>
        <v>1801</v>
      </c>
      <c r="C740" s="318" t="str">
        <f>+VLOOKUP(A740,bd_lista!$A$3:$C$593,3,FALSE)</f>
        <v>Gobierno Autónomo Municipal de Trinidad</v>
      </c>
      <c r="D740" s="429" t="str">
        <f>+C740</f>
        <v>Gobierno Autónomo Municipal de Trinidad</v>
      </c>
      <c r="E740" s="346" t="s">
        <v>1418</v>
      </c>
      <c r="F740" s="314">
        <f ca="1">+IFERROR(INDEX('Hoja de Trabajo para listado'!$A$155:$Z$1048576,MATCH($A740,'Hoja de Trabajo para listado'!$A$155:$A$1048576,0),MATCH((CUADRO!F$5&amp;$E740),'Hoja de Trabajo para listado'!$A$151:$Z$151,0)),0)+IFERROR(INDEX('Hoja de Trabajo para listado'!$AB$155:$BA$1048576,MATCH($A740,'Hoja de Trabajo para listado'!$AB$155:$AB$1048576,0),MATCH((CUADRO!F$5&amp;$E740),'Hoja de Trabajo para listado'!$AB$151:$BA$151,0)),0)+IFERROR(INDEX('Hoja de Trabajo para listado'!$BC$155:$CB$1048576,MATCH($A740,'Hoja de Trabajo para listado'!$BC$155:$BC$1048576,0),MATCH((CUADRO!F$5&amp;$E740),'Hoja de Trabajo para listado'!$BC$151:$CB$151,0)),0)+IFERROR(INDEX('Hoja de Trabajo para listado'!$DE$153:$DG$274,MATCH($A740,'Hoja de Trabajo para listado'!$DE$153:$DE$1048576,0),MATCH((CUADRO!F$5&amp;$E740),'Hoja de Trabajo para listado'!$DE$151:$DG$151,0)),0)+IFERROR(INDEX('Hoja de Trabajo para listado'!$CD$155:$DC$1048576,MATCH($A740,'Hoja de Trabajo para listado'!$CD$155:$CD$1048576,0),MATCH((CUADRO!F$5&amp;$E740),'Hoja de Trabajo para listado'!$CD$151:$DC$151,0)),0)</f>
        <v>0</v>
      </c>
      <c r="G740" s="314">
        <f ca="1">+IFERROR(INDEX('Hoja de Trabajo para listado'!$A$155:$Z$1048576,MATCH($A740,'Hoja de Trabajo para listado'!$A$155:$A$1048576,0),MATCH((CUADRO!G$5&amp;$E740),'Hoja de Trabajo para listado'!$A$151:$Z$151,0)),0)+IFERROR(INDEX('Hoja de Trabajo para listado'!$AB$155:$BA$1048576,MATCH($A740,'Hoja de Trabajo para listado'!$AB$155:$AB$1048576,0),MATCH((CUADRO!G$5&amp;$E740),'Hoja de Trabajo para listado'!$AB$151:$BA$151,0)),0)+IFERROR(INDEX('Hoja de Trabajo para listado'!$BC$155:$CB$1048576,MATCH($A740,'Hoja de Trabajo para listado'!$BC$155:$BC$1048576,0),MATCH((CUADRO!G$5&amp;$E740),'Hoja de Trabajo para listado'!$BC$151:$CB$151,0)),0)+IFERROR(INDEX('Hoja de Trabajo para listado'!$DE$153:$DG$274,MATCH($A740,'Hoja de Trabajo para listado'!$DE$153:$DE$1048576,0),MATCH((CUADRO!G$5&amp;$E740),'Hoja de Trabajo para listado'!$DE$151:$DG$151,0)),0)+IFERROR(INDEX('Hoja de Trabajo para listado'!$CD$155:$DC$1048576,MATCH($A740,'Hoja de Trabajo para listado'!$CD$155:$CD$1048576,0),MATCH((CUADRO!G$5&amp;$E740),'Hoja de Trabajo para listado'!$CD$151:$DC$151,0)),0)</f>
        <v>0</v>
      </c>
      <c r="H740" s="314">
        <f ca="1">+IFERROR(INDEX('Hoja de Trabajo para listado'!$A$155:$Z$1048576,MATCH($A740,'Hoja de Trabajo para listado'!$A$155:$A$1048576,0),MATCH((CUADRO!H$5&amp;$E740),'Hoja de Trabajo para listado'!$A$151:$Z$151,0)),0)+IFERROR(INDEX('Hoja de Trabajo para listado'!$AB$155:$BA$1048576,MATCH($A740,'Hoja de Trabajo para listado'!$AB$155:$AB$1048576,0),MATCH((CUADRO!H$5&amp;$E740),'Hoja de Trabajo para listado'!$AB$151:$BA$151,0)),0)+IFERROR(INDEX('Hoja de Trabajo para listado'!$BC$155:$CB$1048576,MATCH($A740,'Hoja de Trabajo para listado'!$BC$155:$BC$1048576,0),MATCH((CUADRO!H$5&amp;$E740),'Hoja de Trabajo para listado'!$BC$151:$CB$151,0)),0)+IFERROR(INDEX('Hoja de Trabajo para listado'!$DE$153:$DG$274,MATCH($A740,'Hoja de Trabajo para listado'!$DE$153:$DE$1048576,0),MATCH((CUADRO!H$5&amp;$E740),'Hoja de Trabajo para listado'!$DE$151:$DG$151,0)),0)+IFERROR(INDEX('Hoja de Trabajo para listado'!$CD$155:$DC$1048576,MATCH($A740,'Hoja de Trabajo para listado'!$CD$155:$CD$1048576,0),MATCH((CUADRO!H$5&amp;$E740),'Hoja de Trabajo para listado'!$CD$151:$DC$151,0)),0)</f>
        <v>0</v>
      </c>
      <c r="I740" s="314">
        <f ca="1">+IFERROR(INDEX('Hoja de Trabajo para listado'!$A$155:$Z$1048576,MATCH($A740,'Hoja de Trabajo para listado'!$A$155:$A$1048576,0),MATCH((CUADRO!I$5&amp;$E740),'Hoja de Trabajo para listado'!$A$151:$Z$151,0)),0)+IFERROR(INDEX('Hoja de Trabajo para listado'!$AB$155:$BA$1048576,MATCH($A740,'Hoja de Trabajo para listado'!$AB$155:$AB$1048576,0),MATCH((CUADRO!I$5&amp;$E740),'Hoja de Trabajo para listado'!$AB$151:$BA$151,0)),0)+IFERROR(INDEX('Hoja de Trabajo para listado'!$BC$155:$CB$1048576,MATCH($A740,'Hoja de Trabajo para listado'!$BC$155:$BC$1048576,0),MATCH((CUADRO!I$5&amp;$E740),'Hoja de Trabajo para listado'!$BC$151:$CB$151,0)),0)+IFERROR(INDEX('Hoja de Trabajo para listado'!$DE$153:$DG$274,MATCH($A740,'Hoja de Trabajo para listado'!$DE$153:$DE$1048576,0),MATCH((CUADRO!I$5&amp;$E740),'Hoja de Trabajo para listado'!$DE$151:$DG$151,0)),0)+IFERROR(INDEX('Hoja de Trabajo para listado'!$CD$155:$DC$1048576,MATCH($A740,'Hoja de Trabajo para listado'!$CD$155:$CD$1048576,0),MATCH((CUADRO!I$5&amp;$E740),'Hoja de Trabajo para listado'!$CD$151:$DC$151,0)),0)</f>
        <v>0</v>
      </c>
      <c r="J740" s="314">
        <f ca="1">+IFERROR(INDEX('Hoja de Trabajo para listado'!$A$155:$Z$1048576,MATCH($A740,'Hoja de Trabajo para listado'!$A$155:$A$1048576,0),MATCH((CUADRO!J$5&amp;$E740),'Hoja de Trabajo para listado'!$A$151:$Z$151,0)),0)+IFERROR(INDEX('Hoja de Trabajo para listado'!$AB$155:$BA$1048576,MATCH($A740,'Hoja de Trabajo para listado'!$AB$155:$AB$1048576,0),MATCH((CUADRO!J$5&amp;$E740),'Hoja de Trabajo para listado'!$AB$151:$BA$151,0)),0)+IFERROR(INDEX('Hoja de Trabajo para listado'!$BC$155:$CB$1048576,MATCH($A740,'Hoja de Trabajo para listado'!$BC$155:$BC$1048576,0),MATCH((CUADRO!J$5&amp;$E740),'Hoja de Trabajo para listado'!$BC$151:$CB$151,0)),0)+IFERROR(INDEX('Hoja de Trabajo para listado'!$DE$153:$DG$274,MATCH($A740,'Hoja de Trabajo para listado'!$DE$153:$DE$1048576,0),MATCH((CUADRO!J$5&amp;$E740),'Hoja de Trabajo para listado'!$DE$151:$DG$151,0)),0)+IFERROR(INDEX('Hoja de Trabajo para listado'!$CD$155:$DC$1048576,MATCH($A740,'Hoja de Trabajo para listado'!$CD$155:$CD$1048576,0),MATCH((CUADRO!J$5&amp;$E740),'Hoja de Trabajo para listado'!$CD$151:$DC$151,0)),0)</f>
        <v>0</v>
      </c>
      <c r="K740" s="314">
        <f ca="1">+IFERROR(INDEX('Hoja de Trabajo para listado'!$A$155:$Z$1048576,MATCH($A740,'Hoja de Trabajo para listado'!$A$155:$A$1048576,0),MATCH((CUADRO!K$5&amp;$E740),'Hoja de Trabajo para listado'!$A$151:$Z$151,0)),0)+IFERROR(INDEX('Hoja de Trabajo para listado'!$AB$155:$BA$1048576,MATCH($A740,'Hoja de Trabajo para listado'!$AB$155:$AB$1048576,0),MATCH((CUADRO!K$5&amp;$E740),'Hoja de Trabajo para listado'!$AB$151:$BA$151,0)),0)+IFERROR(INDEX('Hoja de Trabajo para listado'!$BC$155:$CB$1048576,MATCH($A740,'Hoja de Trabajo para listado'!$BC$155:$BC$1048576,0),MATCH((CUADRO!K$5&amp;$E740),'Hoja de Trabajo para listado'!$BC$151:$CB$151,0)),0)+IFERROR(INDEX('Hoja de Trabajo para listado'!$DE$153:$DG$274,MATCH($A740,'Hoja de Trabajo para listado'!$DE$153:$DE$1048576,0),MATCH((CUADRO!K$5&amp;$E740),'Hoja de Trabajo para listado'!$DE$151:$DG$151,0)),0)+IFERROR(INDEX('Hoja de Trabajo para listado'!$CD$155:$DC$1048576,MATCH($A740,'Hoja de Trabajo para listado'!$CD$155:$CD$1048576,0),MATCH((CUADRO!K$5&amp;$E740),'Hoja de Trabajo para listado'!$CD$151:$DC$151,0)),0)</f>
        <v>0</v>
      </c>
      <c r="L740" s="314">
        <f ca="1">+IFERROR(INDEX('Hoja de Trabajo para listado'!$A$155:$Z$1048576,MATCH($A740,'Hoja de Trabajo para listado'!$A$155:$A$1048576,0),MATCH((CUADRO!L$5&amp;$E740),'Hoja de Trabajo para listado'!$A$151:$Z$151,0)),0)+IFERROR(INDEX('Hoja de Trabajo para listado'!$AB$155:$BA$1048576,MATCH($A740,'Hoja de Trabajo para listado'!$AB$155:$AB$1048576,0),MATCH((CUADRO!L$5&amp;$E740),'Hoja de Trabajo para listado'!$AB$151:$BA$151,0)),0)+IFERROR(INDEX('Hoja de Trabajo para listado'!$BC$155:$CB$1048576,MATCH($A740,'Hoja de Trabajo para listado'!$BC$155:$BC$1048576,0),MATCH((CUADRO!L$5&amp;$E740),'Hoja de Trabajo para listado'!$BC$151:$CB$151,0)),0)+IFERROR(INDEX('Hoja de Trabajo para listado'!$DE$153:$DG$274,MATCH($A740,'Hoja de Trabajo para listado'!$DE$153:$DE$1048576,0),MATCH((CUADRO!L$5&amp;$E740),'Hoja de Trabajo para listado'!$DE$151:$DG$151,0)),0)+IFERROR(INDEX('Hoja de Trabajo para listado'!$CD$155:$DC$1048576,MATCH($A740,'Hoja de Trabajo para listado'!$CD$155:$CD$1048576,0),MATCH((CUADRO!L$5&amp;$E740),'Hoja de Trabajo para listado'!$CD$151:$DC$151,0)),0)</f>
        <v>0</v>
      </c>
      <c r="M740" s="314">
        <f ca="1">+IFERROR(INDEX('Hoja de Trabajo para listado'!$A$155:$Z$1048576,MATCH($A740,'Hoja de Trabajo para listado'!$A$155:$A$1048576,0),MATCH((CUADRO!M$5&amp;$E740),'Hoja de Trabajo para listado'!$A$151:$Z$151,0)),0)+IFERROR(INDEX('Hoja de Trabajo para listado'!$AB$155:$BA$1048576,MATCH($A740,'Hoja de Trabajo para listado'!$AB$155:$AB$1048576,0),MATCH((CUADRO!M$5&amp;$E740),'Hoja de Trabajo para listado'!$AB$151:$BA$151,0)),0)+IFERROR(INDEX('Hoja de Trabajo para listado'!$BC$155:$CB$1048576,MATCH($A740,'Hoja de Trabajo para listado'!$BC$155:$BC$1048576,0),MATCH((CUADRO!M$5&amp;$E740),'Hoja de Trabajo para listado'!$BC$151:$CB$151,0)),0)+IFERROR(INDEX('Hoja de Trabajo para listado'!$DE$153:$DG$274,MATCH($A740,'Hoja de Trabajo para listado'!$DE$153:$DE$1048576,0),MATCH((CUADRO!M$5&amp;$E740),'Hoja de Trabajo para listado'!$DE$151:$DG$151,0)),0)+IFERROR(INDEX('Hoja de Trabajo para listado'!$CD$155:$DC$1048576,MATCH($A740,'Hoja de Trabajo para listado'!$CD$155:$CD$1048576,0),MATCH((CUADRO!M$5&amp;$E740),'Hoja de Trabajo para listado'!$CD$151:$DC$151,0)),0)</f>
        <v>0</v>
      </c>
      <c r="N740" s="314">
        <f ca="1">+IFERROR(INDEX('Hoja de Trabajo para listado'!$A$155:$Z$1048576,MATCH($A740,'Hoja de Trabajo para listado'!$A$155:$A$1048576,0),MATCH((CUADRO!N$5&amp;$E740),'Hoja de Trabajo para listado'!$A$151:$Z$151,0)),0)+IFERROR(INDEX('Hoja de Trabajo para listado'!$AB$155:$BA$1048576,MATCH($A740,'Hoja de Trabajo para listado'!$AB$155:$AB$1048576,0),MATCH((CUADRO!N$5&amp;$E740),'Hoja de Trabajo para listado'!$AB$151:$BA$151,0)),0)+IFERROR(INDEX('Hoja de Trabajo para listado'!$BC$155:$CB$1048576,MATCH($A740,'Hoja de Trabajo para listado'!$BC$155:$BC$1048576,0),MATCH((CUADRO!N$5&amp;$E740),'Hoja de Trabajo para listado'!$BC$151:$CB$151,0)),0)+IFERROR(INDEX('Hoja de Trabajo para listado'!$DE$153:$DG$274,MATCH($A740,'Hoja de Trabajo para listado'!$DE$153:$DE$1048576,0),MATCH((CUADRO!N$5&amp;$E740),'Hoja de Trabajo para listado'!$DE$151:$DG$151,0)),0)+IFERROR(INDEX('Hoja de Trabajo para listado'!$CD$155:$DC$1048576,MATCH($A740,'Hoja de Trabajo para listado'!$CD$155:$CD$1048576,0),MATCH((CUADRO!N$5&amp;$E740),'Hoja de Trabajo para listado'!$CD$151:$DC$151,0)),0)</f>
        <v>0</v>
      </c>
      <c r="O740" s="314">
        <f ca="1">+IFERROR(INDEX('Hoja de Trabajo para listado'!$A$155:$Z$1048576,MATCH($A740,'Hoja de Trabajo para listado'!$A$155:$A$1048576,0),MATCH((CUADRO!O$5&amp;$E740),'Hoja de Trabajo para listado'!$A$151:$Z$151,0)),0)+IFERROR(INDEX('Hoja de Trabajo para listado'!$AB$155:$BA$1048576,MATCH($A740,'Hoja de Trabajo para listado'!$AB$155:$AB$1048576,0),MATCH((CUADRO!O$5&amp;$E740),'Hoja de Trabajo para listado'!$AB$151:$BA$151,0)),0)+IFERROR(INDEX('Hoja de Trabajo para listado'!$BC$155:$CB$1048576,MATCH($A740,'Hoja de Trabajo para listado'!$BC$155:$BC$1048576,0),MATCH((CUADRO!O$5&amp;$E740),'Hoja de Trabajo para listado'!$BC$151:$CB$151,0)),0)+IFERROR(INDEX('Hoja de Trabajo para listado'!$DE$153:$DG$274,MATCH($A740,'Hoja de Trabajo para listado'!$DE$153:$DE$1048576,0),MATCH((CUADRO!O$5&amp;$E740),'Hoja de Trabajo para listado'!$DE$151:$DG$151,0)),0)+IFERROR(INDEX('Hoja de Trabajo para listado'!$CD$155:$DC$1048576,MATCH($A740,'Hoja de Trabajo para listado'!$CD$155:$CD$1048576,0),MATCH((CUADRO!O$5&amp;$E740),'Hoja de Trabajo para listado'!$CD$151:$DC$151,0)),0)</f>
        <v>0</v>
      </c>
      <c r="P740" s="314">
        <f ca="1">+IFERROR(INDEX('Hoja de Trabajo para listado'!$A$155:$Z$1048576,MATCH($A740,'Hoja de Trabajo para listado'!$A$155:$A$1048576,0),MATCH((CUADRO!P$5&amp;$E740),'Hoja de Trabajo para listado'!$A$151:$Z$151,0)),0)+IFERROR(INDEX('Hoja de Trabajo para listado'!$AB$155:$BA$1048576,MATCH($A740,'Hoja de Trabajo para listado'!$AB$155:$AB$1048576,0),MATCH((CUADRO!P$5&amp;$E740),'Hoja de Trabajo para listado'!$AB$151:$BA$151,0)),0)+IFERROR(INDEX('Hoja de Trabajo para listado'!$BC$155:$CB$1048576,MATCH($A740,'Hoja de Trabajo para listado'!$BC$155:$BC$1048576,0),MATCH((CUADRO!P$5&amp;$E740),'Hoja de Trabajo para listado'!$BC$151:$CB$151,0)),0)+IFERROR(INDEX('Hoja de Trabajo para listado'!$DE$153:$DG$274,MATCH($A740,'Hoja de Trabajo para listado'!$DE$153:$DE$1048576,0),MATCH((CUADRO!P$5&amp;$E740),'Hoja de Trabajo para listado'!$DE$151:$DG$151,0)),0)+IFERROR(INDEX('Hoja de Trabajo para listado'!$CD$155:$DC$1048576,MATCH($A740,'Hoja de Trabajo para listado'!$CD$155:$CD$1048576,0),MATCH((CUADRO!P$5&amp;$E740),'Hoja de Trabajo para listado'!$CD$151:$DC$151,0)),0)</f>
        <v>0</v>
      </c>
      <c r="Q740" s="314">
        <f ca="1">+IFERROR(INDEX('Hoja de Trabajo para listado'!$A$155:$Z$1048576,MATCH($A740,'Hoja de Trabajo para listado'!$A$155:$A$1048576,0),MATCH((CUADRO!Q$5&amp;$E740),'Hoja de Trabajo para listado'!$A$151:$Z$151,0)),0)+IFERROR(INDEX('Hoja de Trabajo para listado'!$AB$155:$BA$1048576,MATCH($A740,'Hoja de Trabajo para listado'!$AB$155:$AB$1048576,0),MATCH((CUADRO!Q$5&amp;$E740),'Hoja de Trabajo para listado'!$AB$151:$BA$151,0)),0)+IFERROR(INDEX('Hoja de Trabajo para listado'!$BC$155:$CB$1048576,MATCH($A740,'Hoja de Trabajo para listado'!$BC$155:$BC$1048576,0),MATCH((CUADRO!Q$5&amp;$E740),'Hoja de Trabajo para listado'!$BC$151:$CB$151,0)),0)+IFERROR(INDEX('Hoja de Trabajo para listado'!$DE$153:$DG$274,MATCH($A740,'Hoja de Trabajo para listado'!$DE$153:$DE$1048576,0),MATCH((CUADRO!Q$5&amp;$E740),'Hoja de Trabajo para listado'!$DE$151:$DG$151,0)),0)+IFERROR(INDEX('Hoja de Trabajo para listado'!$CD$155:$DC$1048576,MATCH($A740,'Hoja de Trabajo para listado'!$CD$155:$CD$1048576,0),MATCH((CUADRO!Q$5&amp;$E740),'Hoja de Trabajo para listado'!$CD$151:$DC$151,0)),0)</f>
        <v>0</v>
      </c>
      <c r="R740" s="314">
        <f t="shared" ca="1" si="22"/>
        <v>0</v>
      </c>
      <c r="S740" s="322"/>
      <c r="T740" s="314">
        <f ca="1">+T741</f>
        <v>0</v>
      </c>
      <c r="U740" s="313">
        <f t="shared" si="23"/>
        <v>1</v>
      </c>
      <c r="V740" s="319" t="str">
        <f>+VLOOKUP(A740,bd_lista!$A$3:$E$593,5,FALSE)</f>
        <v>Gobiernos Autonomos Municipales</v>
      </c>
      <c r="W740" s="425" t="str">
        <f>+V740</f>
        <v>Gobiernos Autonomos Municipales</v>
      </c>
    </row>
    <row r="741" spans="1:23" customFormat="1" ht="15" hidden="1" customHeight="1">
      <c r="A741" s="323">
        <v>1801</v>
      </c>
      <c r="B741" s="428"/>
      <c r="C741" s="318" t="str">
        <f>+VLOOKUP(A741,bd_lista!$A$3:$C$593,3,FALSE)</f>
        <v>Gobierno Autónomo Municipal de Trinidad</v>
      </c>
      <c r="D741" s="430"/>
      <c r="E741" s="347" t="s">
        <v>1419</v>
      </c>
      <c r="F741" s="314">
        <f ca="1">+IFERROR(INDEX('Hoja de Trabajo para listado'!$A$155:$Z$1048576,MATCH($A741,'Hoja de Trabajo para listado'!$A$155:$A$1048576,0),MATCH((CUADRO!F$5&amp;$E741),'Hoja de Trabajo para listado'!$A$151:$Z$151,0)),0)+IFERROR(INDEX('Hoja de Trabajo para listado'!$AB$155:$BA$1048576,MATCH($A741,'Hoja de Trabajo para listado'!$AB$155:$AB$1048576,0),MATCH((CUADRO!F$5&amp;$E741),'Hoja de Trabajo para listado'!$AB$151:$BA$151,0)),0)+IFERROR(INDEX('Hoja de Trabajo para listado'!$BC$155:$CB$1048576,MATCH($A741,'Hoja de Trabajo para listado'!$BC$155:$BC$1048576,0),MATCH((CUADRO!F$5&amp;$E741),'Hoja de Trabajo para listado'!$BC$151:$CB$151,0)),0)+IFERROR(INDEX('Hoja de Trabajo para listado'!$DE$153:$DG$274,MATCH($A741,'Hoja de Trabajo para listado'!$DE$153:$DE$1048576,0),MATCH((CUADRO!F$5&amp;$E741),'Hoja de Trabajo para listado'!$DE$151:$DG$151,0)),0)+IFERROR(INDEX('Hoja de Trabajo para listado'!$CD$155:$DC$1048576,MATCH($A741,'Hoja de Trabajo para listado'!$CD$155:$CD$1048576,0),MATCH((CUADRO!F$5&amp;$E741),'Hoja de Trabajo para listado'!$CD$151:$DC$151,0)),0)</f>
        <v>0</v>
      </c>
      <c r="G741" s="314">
        <f ca="1">+IFERROR(INDEX('Hoja de Trabajo para listado'!$A$155:$Z$1048576,MATCH($A741,'Hoja de Trabajo para listado'!$A$155:$A$1048576,0),MATCH((CUADRO!G$5&amp;$E741),'Hoja de Trabajo para listado'!$A$151:$Z$151,0)),0)+IFERROR(INDEX('Hoja de Trabajo para listado'!$AB$155:$BA$1048576,MATCH($A741,'Hoja de Trabajo para listado'!$AB$155:$AB$1048576,0),MATCH((CUADRO!G$5&amp;$E741),'Hoja de Trabajo para listado'!$AB$151:$BA$151,0)),0)+IFERROR(INDEX('Hoja de Trabajo para listado'!$BC$155:$CB$1048576,MATCH($A741,'Hoja de Trabajo para listado'!$BC$155:$BC$1048576,0),MATCH((CUADRO!G$5&amp;$E741),'Hoja de Trabajo para listado'!$BC$151:$CB$151,0)),0)+IFERROR(INDEX('Hoja de Trabajo para listado'!$DE$153:$DG$274,MATCH($A741,'Hoja de Trabajo para listado'!$DE$153:$DE$1048576,0),MATCH((CUADRO!G$5&amp;$E741),'Hoja de Trabajo para listado'!$DE$151:$DG$151,0)),0)+IFERROR(INDEX('Hoja de Trabajo para listado'!$CD$155:$DC$1048576,MATCH($A741,'Hoja de Trabajo para listado'!$CD$155:$CD$1048576,0),MATCH((CUADRO!G$5&amp;$E741),'Hoja de Trabajo para listado'!$CD$151:$DC$151,0)),0)</f>
        <v>0</v>
      </c>
      <c r="H741" s="314">
        <f ca="1">+IFERROR(INDEX('Hoja de Trabajo para listado'!$A$155:$Z$1048576,MATCH($A741,'Hoja de Trabajo para listado'!$A$155:$A$1048576,0),MATCH((CUADRO!H$5&amp;$E741),'Hoja de Trabajo para listado'!$A$151:$Z$151,0)),0)+IFERROR(INDEX('Hoja de Trabajo para listado'!$AB$155:$BA$1048576,MATCH($A741,'Hoja de Trabajo para listado'!$AB$155:$AB$1048576,0),MATCH((CUADRO!H$5&amp;$E741),'Hoja de Trabajo para listado'!$AB$151:$BA$151,0)),0)+IFERROR(INDEX('Hoja de Trabajo para listado'!$BC$155:$CB$1048576,MATCH($A741,'Hoja de Trabajo para listado'!$BC$155:$BC$1048576,0),MATCH((CUADRO!H$5&amp;$E741),'Hoja de Trabajo para listado'!$BC$151:$CB$151,0)),0)+IFERROR(INDEX('Hoja de Trabajo para listado'!$DE$153:$DG$274,MATCH($A741,'Hoja de Trabajo para listado'!$DE$153:$DE$1048576,0),MATCH((CUADRO!H$5&amp;$E741),'Hoja de Trabajo para listado'!$DE$151:$DG$151,0)),0)+IFERROR(INDEX('Hoja de Trabajo para listado'!$CD$155:$DC$1048576,MATCH($A741,'Hoja de Trabajo para listado'!$CD$155:$CD$1048576,0),MATCH((CUADRO!H$5&amp;$E741),'Hoja de Trabajo para listado'!$CD$151:$DC$151,0)),0)</f>
        <v>0</v>
      </c>
      <c r="I741" s="314">
        <f ca="1">+IFERROR(INDEX('Hoja de Trabajo para listado'!$A$155:$Z$1048576,MATCH($A741,'Hoja de Trabajo para listado'!$A$155:$A$1048576,0),MATCH((CUADRO!I$5&amp;$E741),'Hoja de Trabajo para listado'!$A$151:$Z$151,0)),0)+IFERROR(INDEX('Hoja de Trabajo para listado'!$AB$155:$BA$1048576,MATCH($A741,'Hoja de Trabajo para listado'!$AB$155:$AB$1048576,0),MATCH((CUADRO!I$5&amp;$E741),'Hoja de Trabajo para listado'!$AB$151:$BA$151,0)),0)+IFERROR(INDEX('Hoja de Trabajo para listado'!$BC$155:$CB$1048576,MATCH($A741,'Hoja de Trabajo para listado'!$BC$155:$BC$1048576,0),MATCH((CUADRO!I$5&amp;$E741),'Hoja de Trabajo para listado'!$BC$151:$CB$151,0)),0)+IFERROR(INDEX('Hoja de Trabajo para listado'!$DE$153:$DG$274,MATCH($A741,'Hoja de Trabajo para listado'!$DE$153:$DE$1048576,0),MATCH((CUADRO!I$5&amp;$E741),'Hoja de Trabajo para listado'!$DE$151:$DG$151,0)),0)+IFERROR(INDEX('Hoja de Trabajo para listado'!$CD$155:$DC$1048576,MATCH($A741,'Hoja de Trabajo para listado'!$CD$155:$CD$1048576,0),MATCH((CUADRO!I$5&amp;$E741),'Hoja de Trabajo para listado'!$CD$151:$DC$151,0)),0)</f>
        <v>0</v>
      </c>
      <c r="J741" s="314">
        <f ca="1">+IFERROR(INDEX('Hoja de Trabajo para listado'!$A$155:$Z$1048576,MATCH($A741,'Hoja de Trabajo para listado'!$A$155:$A$1048576,0),MATCH((CUADRO!J$5&amp;$E741),'Hoja de Trabajo para listado'!$A$151:$Z$151,0)),0)+IFERROR(INDEX('Hoja de Trabajo para listado'!$AB$155:$BA$1048576,MATCH($A741,'Hoja de Trabajo para listado'!$AB$155:$AB$1048576,0),MATCH((CUADRO!J$5&amp;$E741),'Hoja de Trabajo para listado'!$AB$151:$BA$151,0)),0)+IFERROR(INDEX('Hoja de Trabajo para listado'!$BC$155:$CB$1048576,MATCH($A741,'Hoja de Trabajo para listado'!$BC$155:$BC$1048576,0),MATCH((CUADRO!J$5&amp;$E741),'Hoja de Trabajo para listado'!$BC$151:$CB$151,0)),0)+IFERROR(INDEX('Hoja de Trabajo para listado'!$DE$153:$DG$274,MATCH($A741,'Hoja de Trabajo para listado'!$DE$153:$DE$1048576,0),MATCH((CUADRO!J$5&amp;$E741),'Hoja de Trabajo para listado'!$DE$151:$DG$151,0)),0)+IFERROR(INDEX('Hoja de Trabajo para listado'!$CD$155:$DC$1048576,MATCH($A741,'Hoja de Trabajo para listado'!$CD$155:$CD$1048576,0),MATCH((CUADRO!J$5&amp;$E741),'Hoja de Trabajo para listado'!$CD$151:$DC$151,0)),0)</f>
        <v>0</v>
      </c>
      <c r="K741" s="314">
        <f ca="1">+IFERROR(INDEX('Hoja de Trabajo para listado'!$A$155:$Z$1048576,MATCH($A741,'Hoja de Trabajo para listado'!$A$155:$A$1048576,0),MATCH((CUADRO!K$5&amp;$E741),'Hoja de Trabajo para listado'!$A$151:$Z$151,0)),0)+IFERROR(INDEX('Hoja de Trabajo para listado'!$AB$155:$BA$1048576,MATCH($A741,'Hoja de Trabajo para listado'!$AB$155:$AB$1048576,0),MATCH((CUADRO!K$5&amp;$E741),'Hoja de Trabajo para listado'!$AB$151:$BA$151,0)),0)+IFERROR(INDEX('Hoja de Trabajo para listado'!$BC$155:$CB$1048576,MATCH($A741,'Hoja de Trabajo para listado'!$BC$155:$BC$1048576,0),MATCH((CUADRO!K$5&amp;$E741),'Hoja de Trabajo para listado'!$BC$151:$CB$151,0)),0)+IFERROR(INDEX('Hoja de Trabajo para listado'!$DE$153:$DG$274,MATCH($A741,'Hoja de Trabajo para listado'!$DE$153:$DE$1048576,0),MATCH((CUADRO!K$5&amp;$E741),'Hoja de Trabajo para listado'!$DE$151:$DG$151,0)),0)+IFERROR(INDEX('Hoja de Trabajo para listado'!$CD$155:$DC$1048576,MATCH($A741,'Hoja de Trabajo para listado'!$CD$155:$CD$1048576,0),MATCH((CUADRO!K$5&amp;$E741),'Hoja de Trabajo para listado'!$CD$151:$DC$151,0)),0)</f>
        <v>0</v>
      </c>
      <c r="L741" s="314">
        <f ca="1">+IFERROR(INDEX('Hoja de Trabajo para listado'!$A$155:$Z$1048576,MATCH($A741,'Hoja de Trabajo para listado'!$A$155:$A$1048576,0),MATCH((CUADRO!L$5&amp;$E741),'Hoja de Trabajo para listado'!$A$151:$Z$151,0)),0)+IFERROR(INDEX('Hoja de Trabajo para listado'!$AB$155:$BA$1048576,MATCH($A741,'Hoja de Trabajo para listado'!$AB$155:$AB$1048576,0),MATCH((CUADRO!L$5&amp;$E741),'Hoja de Trabajo para listado'!$AB$151:$BA$151,0)),0)+IFERROR(INDEX('Hoja de Trabajo para listado'!$BC$155:$CB$1048576,MATCH($A741,'Hoja de Trabajo para listado'!$BC$155:$BC$1048576,0),MATCH((CUADRO!L$5&amp;$E741),'Hoja de Trabajo para listado'!$BC$151:$CB$151,0)),0)+IFERROR(INDEX('Hoja de Trabajo para listado'!$DE$153:$DG$274,MATCH($A741,'Hoja de Trabajo para listado'!$DE$153:$DE$1048576,0),MATCH((CUADRO!L$5&amp;$E741),'Hoja de Trabajo para listado'!$DE$151:$DG$151,0)),0)+IFERROR(INDEX('Hoja de Trabajo para listado'!$CD$155:$DC$1048576,MATCH($A741,'Hoja de Trabajo para listado'!$CD$155:$CD$1048576,0),MATCH((CUADRO!L$5&amp;$E741),'Hoja de Trabajo para listado'!$CD$151:$DC$151,0)),0)</f>
        <v>0</v>
      </c>
      <c r="M741" s="314">
        <f ca="1">+IFERROR(INDEX('Hoja de Trabajo para listado'!$A$155:$Z$1048576,MATCH($A741,'Hoja de Trabajo para listado'!$A$155:$A$1048576,0),MATCH((CUADRO!M$5&amp;$E741),'Hoja de Trabajo para listado'!$A$151:$Z$151,0)),0)+IFERROR(INDEX('Hoja de Trabajo para listado'!$AB$155:$BA$1048576,MATCH($A741,'Hoja de Trabajo para listado'!$AB$155:$AB$1048576,0),MATCH((CUADRO!M$5&amp;$E741),'Hoja de Trabajo para listado'!$AB$151:$BA$151,0)),0)+IFERROR(INDEX('Hoja de Trabajo para listado'!$BC$155:$CB$1048576,MATCH($A741,'Hoja de Trabajo para listado'!$BC$155:$BC$1048576,0),MATCH((CUADRO!M$5&amp;$E741),'Hoja de Trabajo para listado'!$BC$151:$CB$151,0)),0)+IFERROR(INDEX('Hoja de Trabajo para listado'!$DE$153:$DG$274,MATCH($A741,'Hoja de Trabajo para listado'!$DE$153:$DE$1048576,0),MATCH((CUADRO!M$5&amp;$E741),'Hoja de Trabajo para listado'!$DE$151:$DG$151,0)),0)+IFERROR(INDEX('Hoja de Trabajo para listado'!$CD$155:$DC$1048576,MATCH($A741,'Hoja de Trabajo para listado'!$CD$155:$CD$1048576,0),MATCH((CUADRO!M$5&amp;$E741),'Hoja de Trabajo para listado'!$CD$151:$DC$151,0)),0)</f>
        <v>0</v>
      </c>
      <c r="N741" s="314">
        <f ca="1">+IFERROR(INDEX('Hoja de Trabajo para listado'!$A$155:$Z$1048576,MATCH($A741,'Hoja de Trabajo para listado'!$A$155:$A$1048576,0),MATCH((CUADRO!N$5&amp;$E741),'Hoja de Trabajo para listado'!$A$151:$Z$151,0)),0)+IFERROR(INDEX('Hoja de Trabajo para listado'!$AB$155:$BA$1048576,MATCH($A741,'Hoja de Trabajo para listado'!$AB$155:$AB$1048576,0),MATCH((CUADRO!N$5&amp;$E741),'Hoja de Trabajo para listado'!$AB$151:$BA$151,0)),0)+IFERROR(INDEX('Hoja de Trabajo para listado'!$BC$155:$CB$1048576,MATCH($A741,'Hoja de Trabajo para listado'!$BC$155:$BC$1048576,0),MATCH((CUADRO!N$5&amp;$E741),'Hoja de Trabajo para listado'!$BC$151:$CB$151,0)),0)+IFERROR(INDEX('Hoja de Trabajo para listado'!$DE$153:$DG$274,MATCH($A741,'Hoja de Trabajo para listado'!$DE$153:$DE$1048576,0),MATCH((CUADRO!N$5&amp;$E741),'Hoja de Trabajo para listado'!$DE$151:$DG$151,0)),0)+IFERROR(INDEX('Hoja de Trabajo para listado'!$CD$155:$DC$1048576,MATCH($A741,'Hoja de Trabajo para listado'!$CD$155:$CD$1048576,0),MATCH((CUADRO!N$5&amp;$E741),'Hoja de Trabajo para listado'!$CD$151:$DC$151,0)),0)</f>
        <v>0</v>
      </c>
      <c r="O741" s="314">
        <f ca="1">+IFERROR(INDEX('Hoja de Trabajo para listado'!$A$155:$Z$1048576,MATCH($A741,'Hoja de Trabajo para listado'!$A$155:$A$1048576,0),MATCH((CUADRO!O$5&amp;$E741),'Hoja de Trabajo para listado'!$A$151:$Z$151,0)),0)+IFERROR(INDEX('Hoja de Trabajo para listado'!$AB$155:$BA$1048576,MATCH($A741,'Hoja de Trabajo para listado'!$AB$155:$AB$1048576,0),MATCH((CUADRO!O$5&amp;$E741),'Hoja de Trabajo para listado'!$AB$151:$BA$151,0)),0)+IFERROR(INDEX('Hoja de Trabajo para listado'!$BC$155:$CB$1048576,MATCH($A741,'Hoja de Trabajo para listado'!$BC$155:$BC$1048576,0),MATCH((CUADRO!O$5&amp;$E741),'Hoja de Trabajo para listado'!$BC$151:$CB$151,0)),0)+IFERROR(INDEX('Hoja de Trabajo para listado'!$DE$153:$DG$274,MATCH($A741,'Hoja de Trabajo para listado'!$DE$153:$DE$1048576,0),MATCH((CUADRO!O$5&amp;$E741),'Hoja de Trabajo para listado'!$DE$151:$DG$151,0)),0)+IFERROR(INDEX('Hoja de Trabajo para listado'!$CD$155:$DC$1048576,MATCH($A741,'Hoja de Trabajo para listado'!$CD$155:$CD$1048576,0),MATCH((CUADRO!O$5&amp;$E741),'Hoja de Trabajo para listado'!$CD$151:$DC$151,0)),0)</f>
        <v>0</v>
      </c>
      <c r="P741" s="314">
        <f ca="1">+IFERROR(INDEX('Hoja de Trabajo para listado'!$A$155:$Z$1048576,MATCH($A741,'Hoja de Trabajo para listado'!$A$155:$A$1048576,0),MATCH((CUADRO!P$5&amp;$E741),'Hoja de Trabajo para listado'!$A$151:$Z$151,0)),0)+IFERROR(INDEX('Hoja de Trabajo para listado'!$AB$155:$BA$1048576,MATCH($A741,'Hoja de Trabajo para listado'!$AB$155:$AB$1048576,0),MATCH((CUADRO!P$5&amp;$E741),'Hoja de Trabajo para listado'!$AB$151:$BA$151,0)),0)+IFERROR(INDEX('Hoja de Trabajo para listado'!$BC$155:$CB$1048576,MATCH($A741,'Hoja de Trabajo para listado'!$BC$155:$BC$1048576,0),MATCH((CUADRO!P$5&amp;$E741),'Hoja de Trabajo para listado'!$BC$151:$CB$151,0)),0)+IFERROR(INDEX('Hoja de Trabajo para listado'!$DE$153:$DG$274,MATCH($A741,'Hoja de Trabajo para listado'!$DE$153:$DE$1048576,0),MATCH((CUADRO!P$5&amp;$E741),'Hoja de Trabajo para listado'!$DE$151:$DG$151,0)),0)+IFERROR(INDEX('Hoja de Trabajo para listado'!$CD$155:$DC$1048576,MATCH($A741,'Hoja de Trabajo para listado'!$CD$155:$CD$1048576,0),MATCH((CUADRO!P$5&amp;$E741),'Hoja de Trabajo para listado'!$CD$151:$DC$151,0)),0)</f>
        <v>0</v>
      </c>
      <c r="Q741" s="314">
        <f ca="1">+IFERROR(INDEX('Hoja de Trabajo para listado'!$A$155:$Z$1048576,MATCH($A741,'Hoja de Trabajo para listado'!$A$155:$A$1048576,0),MATCH((CUADRO!Q$5&amp;$E741),'Hoja de Trabajo para listado'!$A$151:$Z$151,0)),0)+IFERROR(INDEX('Hoja de Trabajo para listado'!$AB$155:$BA$1048576,MATCH($A741,'Hoja de Trabajo para listado'!$AB$155:$AB$1048576,0),MATCH((CUADRO!Q$5&amp;$E741),'Hoja de Trabajo para listado'!$AB$151:$BA$151,0)),0)+IFERROR(INDEX('Hoja de Trabajo para listado'!$BC$155:$CB$1048576,MATCH($A741,'Hoja de Trabajo para listado'!$BC$155:$BC$1048576,0),MATCH((CUADRO!Q$5&amp;$E741),'Hoja de Trabajo para listado'!$BC$151:$CB$151,0)),0)+IFERROR(INDEX('Hoja de Trabajo para listado'!$DE$153:$DG$274,MATCH($A741,'Hoja de Trabajo para listado'!$DE$153:$DE$1048576,0),MATCH((CUADRO!Q$5&amp;$E741),'Hoja de Trabajo para listado'!$DE$151:$DG$151,0)),0)+IFERROR(INDEX('Hoja de Trabajo para listado'!$CD$155:$DC$1048576,MATCH($A741,'Hoja de Trabajo para listado'!$CD$155:$CD$1048576,0),MATCH((CUADRO!Q$5&amp;$E741),'Hoja de Trabajo para listado'!$CD$151:$DC$151,0)),0)</f>
        <v>0</v>
      </c>
      <c r="R741" s="314">
        <f t="shared" ca="1" si="22"/>
        <v>0</v>
      </c>
      <c r="S741" s="322">
        <f ca="1">+R740+R741</f>
        <v>0</v>
      </c>
      <c r="T741" s="314">
        <f ca="1">+S741</f>
        <v>0</v>
      </c>
      <c r="U741" s="313">
        <f t="shared" si="23"/>
        <v>2</v>
      </c>
      <c r="V741" s="319" t="str">
        <f>+VLOOKUP(A741,bd_lista!$A$3:$E$593,5,FALSE)</f>
        <v>Gobiernos Autonomos Municipales</v>
      </c>
      <c r="W741" s="426"/>
    </row>
    <row r="742" spans="1:23" customFormat="1" ht="15" hidden="1" customHeight="1">
      <c r="A742" s="323">
        <v>1802</v>
      </c>
      <c r="B742" s="427">
        <f>+A742</f>
        <v>1802</v>
      </c>
      <c r="C742" s="318" t="str">
        <f>+VLOOKUP(A742,bd_lista!$A$3:$C$593,3,FALSE)</f>
        <v>Gobierno Autónomo Municipal de San Javier</v>
      </c>
      <c r="D742" s="429" t="str">
        <f>+C742</f>
        <v>Gobierno Autónomo Municipal de San Javier</v>
      </c>
      <c r="E742" s="346" t="s">
        <v>1418</v>
      </c>
      <c r="F742" s="314">
        <f ca="1">+IFERROR(INDEX('Hoja de Trabajo para listado'!$A$155:$Z$1048576,MATCH($A742,'Hoja de Trabajo para listado'!$A$155:$A$1048576,0),MATCH((CUADRO!F$5&amp;$E742),'Hoja de Trabajo para listado'!$A$151:$Z$151,0)),0)+IFERROR(INDEX('Hoja de Trabajo para listado'!$AB$155:$BA$1048576,MATCH($A742,'Hoja de Trabajo para listado'!$AB$155:$AB$1048576,0),MATCH((CUADRO!F$5&amp;$E742),'Hoja de Trabajo para listado'!$AB$151:$BA$151,0)),0)+IFERROR(INDEX('Hoja de Trabajo para listado'!$BC$155:$CB$1048576,MATCH($A742,'Hoja de Trabajo para listado'!$BC$155:$BC$1048576,0),MATCH((CUADRO!F$5&amp;$E742),'Hoja de Trabajo para listado'!$BC$151:$CB$151,0)),0)+IFERROR(INDEX('Hoja de Trabajo para listado'!$DE$153:$DG$274,MATCH($A742,'Hoja de Trabajo para listado'!$DE$153:$DE$1048576,0),MATCH((CUADRO!F$5&amp;$E742),'Hoja de Trabajo para listado'!$DE$151:$DG$151,0)),0)+IFERROR(INDEX('Hoja de Trabajo para listado'!$CD$155:$DC$1048576,MATCH($A742,'Hoja de Trabajo para listado'!$CD$155:$CD$1048576,0),MATCH((CUADRO!F$5&amp;$E742),'Hoja de Trabajo para listado'!$CD$151:$DC$151,0)),0)</f>
        <v>0</v>
      </c>
      <c r="G742" s="314">
        <f ca="1">+IFERROR(INDEX('Hoja de Trabajo para listado'!$A$155:$Z$1048576,MATCH($A742,'Hoja de Trabajo para listado'!$A$155:$A$1048576,0),MATCH((CUADRO!G$5&amp;$E742),'Hoja de Trabajo para listado'!$A$151:$Z$151,0)),0)+IFERROR(INDEX('Hoja de Trabajo para listado'!$AB$155:$BA$1048576,MATCH($A742,'Hoja de Trabajo para listado'!$AB$155:$AB$1048576,0),MATCH((CUADRO!G$5&amp;$E742),'Hoja de Trabajo para listado'!$AB$151:$BA$151,0)),0)+IFERROR(INDEX('Hoja de Trabajo para listado'!$BC$155:$CB$1048576,MATCH($A742,'Hoja de Trabajo para listado'!$BC$155:$BC$1048576,0),MATCH((CUADRO!G$5&amp;$E742),'Hoja de Trabajo para listado'!$BC$151:$CB$151,0)),0)+IFERROR(INDEX('Hoja de Trabajo para listado'!$DE$153:$DG$274,MATCH($A742,'Hoja de Trabajo para listado'!$DE$153:$DE$1048576,0),MATCH((CUADRO!G$5&amp;$E742),'Hoja de Trabajo para listado'!$DE$151:$DG$151,0)),0)+IFERROR(INDEX('Hoja de Trabajo para listado'!$CD$155:$DC$1048576,MATCH($A742,'Hoja de Trabajo para listado'!$CD$155:$CD$1048576,0),MATCH((CUADRO!G$5&amp;$E742),'Hoja de Trabajo para listado'!$CD$151:$DC$151,0)),0)</f>
        <v>0</v>
      </c>
      <c r="H742" s="314">
        <f ca="1">+IFERROR(INDEX('Hoja de Trabajo para listado'!$A$155:$Z$1048576,MATCH($A742,'Hoja de Trabajo para listado'!$A$155:$A$1048576,0),MATCH((CUADRO!H$5&amp;$E742),'Hoja de Trabajo para listado'!$A$151:$Z$151,0)),0)+IFERROR(INDEX('Hoja de Trabajo para listado'!$AB$155:$BA$1048576,MATCH($A742,'Hoja de Trabajo para listado'!$AB$155:$AB$1048576,0),MATCH((CUADRO!H$5&amp;$E742),'Hoja de Trabajo para listado'!$AB$151:$BA$151,0)),0)+IFERROR(INDEX('Hoja de Trabajo para listado'!$BC$155:$CB$1048576,MATCH($A742,'Hoja de Trabajo para listado'!$BC$155:$BC$1048576,0),MATCH((CUADRO!H$5&amp;$E742),'Hoja de Trabajo para listado'!$BC$151:$CB$151,0)),0)+IFERROR(INDEX('Hoja de Trabajo para listado'!$DE$153:$DG$274,MATCH($A742,'Hoja de Trabajo para listado'!$DE$153:$DE$1048576,0),MATCH((CUADRO!H$5&amp;$E742),'Hoja de Trabajo para listado'!$DE$151:$DG$151,0)),0)+IFERROR(INDEX('Hoja de Trabajo para listado'!$CD$155:$DC$1048576,MATCH($A742,'Hoja de Trabajo para listado'!$CD$155:$CD$1048576,0),MATCH((CUADRO!H$5&amp;$E742),'Hoja de Trabajo para listado'!$CD$151:$DC$151,0)),0)</f>
        <v>0</v>
      </c>
      <c r="I742" s="314">
        <f ca="1">+IFERROR(INDEX('Hoja de Trabajo para listado'!$A$155:$Z$1048576,MATCH($A742,'Hoja de Trabajo para listado'!$A$155:$A$1048576,0),MATCH((CUADRO!I$5&amp;$E742),'Hoja de Trabajo para listado'!$A$151:$Z$151,0)),0)+IFERROR(INDEX('Hoja de Trabajo para listado'!$AB$155:$BA$1048576,MATCH($A742,'Hoja de Trabajo para listado'!$AB$155:$AB$1048576,0),MATCH((CUADRO!I$5&amp;$E742),'Hoja de Trabajo para listado'!$AB$151:$BA$151,0)),0)+IFERROR(INDEX('Hoja de Trabajo para listado'!$BC$155:$CB$1048576,MATCH($A742,'Hoja de Trabajo para listado'!$BC$155:$BC$1048576,0),MATCH((CUADRO!I$5&amp;$E742),'Hoja de Trabajo para listado'!$BC$151:$CB$151,0)),0)+IFERROR(INDEX('Hoja de Trabajo para listado'!$DE$153:$DG$274,MATCH($A742,'Hoja de Trabajo para listado'!$DE$153:$DE$1048576,0),MATCH((CUADRO!I$5&amp;$E742),'Hoja de Trabajo para listado'!$DE$151:$DG$151,0)),0)+IFERROR(INDEX('Hoja de Trabajo para listado'!$CD$155:$DC$1048576,MATCH($A742,'Hoja de Trabajo para listado'!$CD$155:$CD$1048576,0),MATCH((CUADRO!I$5&amp;$E742),'Hoja de Trabajo para listado'!$CD$151:$DC$151,0)),0)</f>
        <v>0</v>
      </c>
      <c r="J742" s="314">
        <f ca="1">+IFERROR(INDEX('Hoja de Trabajo para listado'!$A$155:$Z$1048576,MATCH($A742,'Hoja de Trabajo para listado'!$A$155:$A$1048576,0),MATCH((CUADRO!J$5&amp;$E742),'Hoja de Trabajo para listado'!$A$151:$Z$151,0)),0)+IFERROR(INDEX('Hoja de Trabajo para listado'!$AB$155:$BA$1048576,MATCH($A742,'Hoja de Trabajo para listado'!$AB$155:$AB$1048576,0),MATCH((CUADRO!J$5&amp;$E742),'Hoja de Trabajo para listado'!$AB$151:$BA$151,0)),0)+IFERROR(INDEX('Hoja de Trabajo para listado'!$BC$155:$CB$1048576,MATCH($A742,'Hoja de Trabajo para listado'!$BC$155:$BC$1048576,0),MATCH((CUADRO!J$5&amp;$E742),'Hoja de Trabajo para listado'!$BC$151:$CB$151,0)),0)+IFERROR(INDEX('Hoja de Trabajo para listado'!$DE$153:$DG$274,MATCH($A742,'Hoja de Trabajo para listado'!$DE$153:$DE$1048576,0),MATCH((CUADRO!J$5&amp;$E742),'Hoja de Trabajo para listado'!$DE$151:$DG$151,0)),0)+IFERROR(INDEX('Hoja de Trabajo para listado'!$CD$155:$DC$1048576,MATCH($A742,'Hoja de Trabajo para listado'!$CD$155:$CD$1048576,0),MATCH((CUADRO!J$5&amp;$E742),'Hoja de Trabajo para listado'!$CD$151:$DC$151,0)),0)</f>
        <v>0</v>
      </c>
      <c r="K742" s="314">
        <f ca="1">+IFERROR(INDEX('Hoja de Trabajo para listado'!$A$155:$Z$1048576,MATCH($A742,'Hoja de Trabajo para listado'!$A$155:$A$1048576,0),MATCH((CUADRO!K$5&amp;$E742),'Hoja de Trabajo para listado'!$A$151:$Z$151,0)),0)+IFERROR(INDEX('Hoja de Trabajo para listado'!$AB$155:$BA$1048576,MATCH($A742,'Hoja de Trabajo para listado'!$AB$155:$AB$1048576,0),MATCH((CUADRO!K$5&amp;$E742),'Hoja de Trabajo para listado'!$AB$151:$BA$151,0)),0)+IFERROR(INDEX('Hoja de Trabajo para listado'!$BC$155:$CB$1048576,MATCH($A742,'Hoja de Trabajo para listado'!$BC$155:$BC$1048576,0),MATCH((CUADRO!K$5&amp;$E742),'Hoja de Trabajo para listado'!$BC$151:$CB$151,0)),0)+IFERROR(INDEX('Hoja de Trabajo para listado'!$DE$153:$DG$274,MATCH($A742,'Hoja de Trabajo para listado'!$DE$153:$DE$1048576,0),MATCH((CUADRO!K$5&amp;$E742),'Hoja de Trabajo para listado'!$DE$151:$DG$151,0)),0)+IFERROR(INDEX('Hoja de Trabajo para listado'!$CD$155:$DC$1048576,MATCH($A742,'Hoja de Trabajo para listado'!$CD$155:$CD$1048576,0),MATCH((CUADRO!K$5&amp;$E742),'Hoja de Trabajo para listado'!$CD$151:$DC$151,0)),0)</f>
        <v>0</v>
      </c>
      <c r="L742" s="314">
        <f ca="1">+IFERROR(INDEX('Hoja de Trabajo para listado'!$A$155:$Z$1048576,MATCH($A742,'Hoja de Trabajo para listado'!$A$155:$A$1048576,0),MATCH((CUADRO!L$5&amp;$E742),'Hoja de Trabajo para listado'!$A$151:$Z$151,0)),0)+IFERROR(INDEX('Hoja de Trabajo para listado'!$AB$155:$BA$1048576,MATCH($A742,'Hoja de Trabajo para listado'!$AB$155:$AB$1048576,0),MATCH((CUADRO!L$5&amp;$E742),'Hoja de Trabajo para listado'!$AB$151:$BA$151,0)),0)+IFERROR(INDEX('Hoja de Trabajo para listado'!$BC$155:$CB$1048576,MATCH($A742,'Hoja de Trabajo para listado'!$BC$155:$BC$1048576,0),MATCH((CUADRO!L$5&amp;$E742),'Hoja de Trabajo para listado'!$BC$151:$CB$151,0)),0)+IFERROR(INDEX('Hoja de Trabajo para listado'!$DE$153:$DG$274,MATCH($A742,'Hoja de Trabajo para listado'!$DE$153:$DE$1048576,0),MATCH((CUADRO!L$5&amp;$E742),'Hoja de Trabajo para listado'!$DE$151:$DG$151,0)),0)+IFERROR(INDEX('Hoja de Trabajo para listado'!$CD$155:$DC$1048576,MATCH($A742,'Hoja de Trabajo para listado'!$CD$155:$CD$1048576,0),MATCH((CUADRO!L$5&amp;$E742),'Hoja de Trabajo para listado'!$CD$151:$DC$151,0)),0)</f>
        <v>0</v>
      </c>
      <c r="M742" s="314">
        <f ca="1">+IFERROR(INDEX('Hoja de Trabajo para listado'!$A$155:$Z$1048576,MATCH($A742,'Hoja de Trabajo para listado'!$A$155:$A$1048576,0),MATCH((CUADRO!M$5&amp;$E742),'Hoja de Trabajo para listado'!$A$151:$Z$151,0)),0)+IFERROR(INDEX('Hoja de Trabajo para listado'!$AB$155:$BA$1048576,MATCH($A742,'Hoja de Trabajo para listado'!$AB$155:$AB$1048576,0),MATCH((CUADRO!M$5&amp;$E742),'Hoja de Trabajo para listado'!$AB$151:$BA$151,0)),0)+IFERROR(INDEX('Hoja de Trabajo para listado'!$BC$155:$CB$1048576,MATCH($A742,'Hoja de Trabajo para listado'!$BC$155:$BC$1048576,0),MATCH((CUADRO!M$5&amp;$E742),'Hoja de Trabajo para listado'!$BC$151:$CB$151,0)),0)+IFERROR(INDEX('Hoja de Trabajo para listado'!$DE$153:$DG$274,MATCH($A742,'Hoja de Trabajo para listado'!$DE$153:$DE$1048576,0),MATCH((CUADRO!M$5&amp;$E742),'Hoja de Trabajo para listado'!$DE$151:$DG$151,0)),0)+IFERROR(INDEX('Hoja de Trabajo para listado'!$CD$155:$DC$1048576,MATCH($A742,'Hoja de Trabajo para listado'!$CD$155:$CD$1048576,0),MATCH((CUADRO!M$5&amp;$E742),'Hoja de Trabajo para listado'!$CD$151:$DC$151,0)),0)</f>
        <v>0</v>
      </c>
      <c r="N742" s="314">
        <f ca="1">+IFERROR(INDEX('Hoja de Trabajo para listado'!$A$155:$Z$1048576,MATCH($A742,'Hoja de Trabajo para listado'!$A$155:$A$1048576,0),MATCH((CUADRO!N$5&amp;$E742),'Hoja de Trabajo para listado'!$A$151:$Z$151,0)),0)+IFERROR(INDEX('Hoja de Trabajo para listado'!$AB$155:$BA$1048576,MATCH($A742,'Hoja de Trabajo para listado'!$AB$155:$AB$1048576,0),MATCH((CUADRO!N$5&amp;$E742),'Hoja de Trabajo para listado'!$AB$151:$BA$151,0)),0)+IFERROR(INDEX('Hoja de Trabajo para listado'!$BC$155:$CB$1048576,MATCH($A742,'Hoja de Trabajo para listado'!$BC$155:$BC$1048576,0),MATCH((CUADRO!N$5&amp;$E742),'Hoja de Trabajo para listado'!$BC$151:$CB$151,0)),0)+IFERROR(INDEX('Hoja de Trabajo para listado'!$DE$153:$DG$274,MATCH($A742,'Hoja de Trabajo para listado'!$DE$153:$DE$1048576,0),MATCH((CUADRO!N$5&amp;$E742),'Hoja de Trabajo para listado'!$DE$151:$DG$151,0)),0)+IFERROR(INDEX('Hoja de Trabajo para listado'!$CD$155:$DC$1048576,MATCH($A742,'Hoja de Trabajo para listado'!$CD$155:$CD$1048576,0),MATCH((CUADRO!N$5&amp;$E742),'Hoja de Trabajo para listado'!$CD$151:$DC$151,0)),0)</f>
        <v>0</v>
      </c>
      <c r="O742" s="314">
        <f ca="1">+IFERROR(INDEX('Hoja de Trabajo para listado'!$A$155:$Z$1048576,MATCH($A742,'Hoja de Trabajo para listado'!$A$155:$A$1048576,0),MATCH((CUADRO!O$5&amp;$E742),'Hoja de Trabajo para listado'!$A$151:$Z$151,0)),0)+IFERROR(INDEX('Hoja de Trabajo para listado'!$AB$155:$BA$1048576,MATCH($A742,'Hoja de Trabajo para listado'!$AB$155:$AB$1048576,0),MATCH((CUADRO!O$5&amp;$E742),'Hoja de Trabajo para listado'!$AB$151:$BA$151,0)),0)+IFERROR(INDEX('Hoja de Trabajo para listado'!$BC$155:$CB$1048576,MATCH($A742,'Hoja de Trabajo para listado'!$BC$155:$BC$1048576,0),MATCH((CUADRO!O$5&amp;$E742),'Hoja de Trabajo para listado'!$BC$151:$CB$151,0)),0)+IFERROR(INDEX('Hoja de Trabajo para listado'!$DE$153:$DG$274,MATCH($A742,'Hoja de Trabajo para listado'!$DE$153:$DE$1048576,0),MATCH((CUADRO!O$5&amp;$E742),'Hoja de Trabajo para listado'!$DE$151:$DG$151,0)),0)+IFERROR(INDEX('Hoja de Trabajo para listado'!$CD$155:$DC$1048576,MATCH($A742,'Hoja de Trabajo para listado'!$CD$155:$CD$1048576,0),MATCH((CUADRO!O$5&amp;$E742),'Hoja de Trabajo para listado'!$CD$151:$DC$151,0)),0)</f>
        <v>0</v>
      </c>
      <c r="P742" s="314">
        <f ca="1">+IFERROR(INDEX('Hoja de Trabajo para listado'!$A$155:$Z$1048576,MATCH($A742,'Hoja de Trabajo para listado'!$A$155:$A$1048576,0),MATCH((CUADRO!P$5&amp;$E742),'Hoja de Trabajo para listado'!$A$151:$Z$151,0)),0)+IFERROR(INDEX('Hoja de Trabajo para listado'!$AB$155:$BA$1048576,MATCH($A742,'Hoja de Trabajo para listado'!$AB$155:$AB$1048576,0),MATCH((CUADRO!P$5&amp;$E742),'Hoja de Trabajo para listado'!$AB$151:$BA$151,0)),0)+IFERROR(INDEX('Hoja de Trabajo para listado'!$BC$155:$CB$1048576,MATCH($A742,'Hoja de Trabajo para listado'!$BC$155:$BC$1048576,0),MATCH((CUADRO!P$5&amp;$E742),'Hoja de Trabajo para listado'!$BC$151:$CB$151,0)),0)+IFERROR(INDEX('Hoja de Trabajo para listado'!$DE$153:$DG$274,MATCH($A742,'Hoja de Trabajo para listado'!$DE$153:$DE$1048576,0),MATCH((CUADRO!P$5&amp;$E742),'Hoja de Trabajo para listado'!$DE$151:$DG$151,0)),0)+IFERROR(INDEX('Hoja de Trabajo para listado'!$CD$155:$DC$1048576,MATCH($A742,'Hoja de Trabajo para listado'!$CD$155:$CD$1048576,0),MATCH((CUADRO!P$5&amp;$E742),'Hoja de Trabajo para listado'!$CD$151:$DC$151,0)),0)</f>
        <v>0</v>
      </c>
      <c r="Q742" s="314">
        <f ca="1">+IFERROR(INDEX('Hoja de Trabajo para listado'!$A$155:$Z$1048576,MATCH($A742,'Hoja de Trabajo para listado'!$A$155:$A$1048576,0),MATCH((CUADRO!Q$5&amp;$E742),'Hoja de Trabajo para listado'!$A$151:$Z$151,0)),0)+IFERROR(INDEX('Hoja de Trabajo para listado'!$AB$155:$BA$1048576,MATCH($A742,'Hoja de Trabajo para listado'!$AB$155:$AB$1048576,0),MATCH((CUADRO!Q$5&amp;$E742),'Hoja de Trabajo para listado'!$AB$151:$BA$151,0)),0)+IFERROR(INDEX('Hoja de Trabajo para listado'!$BC$155:$CB$1048576,MATCH($A742,'Hoja de Trabajo para listado'!$BC$155:$BC$1048576,0),MATCH((CUADRO!Q$5&amp;$E742),'Hoja de Trabajo para listado'!$BC$151:$CB$151,0)),0)+IFERROR(INDEX('Hoja de Trabajo para listado'!$DE$153:$DG$274,MATCH($A742,'Hoja de Trabajo para listado'!$DE$153:$DE$1048576,0),MATCH((CUADRO!Q$5&amp;$E742),'Hoja de Trabajo para listado'!$DE$151:$DG$151,0)),0)+IFERROR(INDEX('Hoja de Trabajo para listado'!$CD$155:$DC$1048576,MATCH($A742,'Hoja de Trabajo para listado'!$CD$155:$CD$1048576,0),MATCH((CUADRO!Q$5&amp;$E742),'Hoja de Trabajo para listado'!$CD$151:$DC$151,0)),0)</f>
        <v>0</v>
      </c>
      <c r="R742" s="314">
        <f t="shared" ca="1" si="22"/>
        <v>0</v>
      </c>
      <c r="S742" s="322"/>
      <c r="T742" s="314">
        <f ca="1">+T743</f>
        <v>0</v>
      </c>
      <c r="U742" s="313">
        <f t="shared" si="23"/>
        <v>1</v>
      </c>
      <c r="V742" s="319" t="str">
        <f>+VLOOKUP(A742,bd_lista!$A$3:$E$593,5,FALSE)</f>
        <v>Gobiernos Autonomos Municipales</v>
      </c>
      <c r="W742" s="425" t="str">
        <f>+V742</f>
        <v>Gobiernos Autonomos Municipales</v>
      </c>
    </row>
    <row r="743" spans="1:23" customFormat="1" ht="15" hidden="1" customHeight="1">
      <c r="A743" s="323">
        <v>1802</v>
      </c>
      <c r="B743" s="428"/>
      <c r="C743" s="318" t="str">
        <f>+VLOOKUP(A743,bd_lista!$A$3:$C$593,3,FALSE)</f>
        <v>Gobierno Autónomo Municipal de San Javier</v>
      </c>
      <c r="D743" s="430"/>
      <c r="E743" s="347" t="s">
        <v>1419</v>
      </c>
      <c r="F743" s="314">
        <f ca="1">+IFERROR(INDEX('Hoja de Trabajo para listado'!$A$155:$Z$1048576,MATCH($A743,'Hoja de Trabajo para listado'!$A$155:$A$1048576,0),MATCH((CUADRO!F$5&amp;$E743),'Hoja de Trabajo para listado'!$A$151:$Z$151,0)),0)+IFERROR(INDEX('Hoja de Trabajo para listado'!$AB$155:$BA$1048576,MATCH($A743,'Hoja de Trabajo para listado'!$AB$155:$AB$1048576,0),MATCH((CUADRO!F$5&amp;$E743),'Hoja de Trabajo para listado'!$AB$151:$BA$151,0)),0)+IFERROR(INDEX('Hoja de Trabajo para listado'!$BC$155:$CB$1048576,MATCH($A743,'Hoja de Trabajo para listado'!$BC$155:$BC$1048576,0),MATCH((CUADRO!F$5&amp;$E743),'Hoja de Trabajo para listado'!$BC$151:$CB$151,0)),0)+IFERROR(INDEX('Hoja de Trabajo para listado'!$DE$153:$DG$274,MATCH($A743,'Hoja de Trabajo para listado'!$DE$153:$DE$1048576,0),MATCH((CUADRO!F$5&amp;$E743),'Hoja de Trabajo para listado'!$DE$151:$DG$151,0)),0)+IFERROR(INDEX('Hoja de Trabajo para listado'!$CD$155:$DC$1048576,MATCH($A743,'Hoja de Trabajo para listado'!$CD$155:$CD$1048576,0),MATCH((CUADRO!F$5&amp;$E743),'Hoja de Trabajo para listado'!$CD$151:$DC$151,0)),0)</f>
        <v>0</v>
      </c>
      <c r="G743" s="314">
        <f ca="1">+IFERROR(INDEX('Hoja de Trabajo para listado'!$A$155:$Z$1048576,MATCH($A743,'Hoja de Trabajo para listado'!$A$155:$A$1048576,0),MATCH((CUADRO!G$5&amp;$E743),'Hoja de Trabajo para listado'!$A$151:$Z$151,0)),0)+IFERROR(INDEX('Hoja de Trabajo para listado'!$AB$155:$BA$1048576,MATCH($A743,'Hoja de Trabajo para listado'!$AB$155:$AB$1048576,0),MATCH((CUADRO!G$5&amp;$E743),'Hoja de Trabajo para listado'!$AB$151:$BA$151,0)),0)+IFERROR(INDEX('Hoja de Trabajo para listado'!$BC$155:$CB$1048576,MATCH($A743,'Hoja de Trabajo para listado'!$BC$155:$BC$1048576,0),MATCH((CUADRO!G$5&amp;$E743),'Hoja de Trabajo para listado'!$BC$151:$CB$151,0)),0)+IFERROR(INDEX('Hoja de Trabajo para listado'!$DE$153:$DG$274,MATCH($A743,'Hoja de Trabajo para listado'!$DE$153:$DE$1048576,0),MATCH((CUADRO!G$5&amp;$E743),'Hoja de Trabajo para listado'!$DE$151:$DG$151,0)),0)+IFERROR(INDEX('Hoja de Trabajo para listado'!$CD$155:$DC$1048576,MATCH($A743,'Hoja de Trabajo para listado'!$CD$155:$CD$1048576,0),MATCH((CUADRO!G$5&amp;$E743),'Hoja de Trabajo para listado'!$CD$151:$DC$151,0)),0)</f>
        <v>0</v>
      </c>
      <c r="H743" s="314">
        <f ca="1">+IFERROR(INDEX('Hoja de Trabajo para listado'!$A$155:$Z$1048576,MATCH($A743,'Hoja de Trabajo para listado'!$A$155:$A$1048576,0),MATCH((CUADRO!H$5&amp;$E743),'Hoja de Trabajo para listado'!$A$151:$Z$151,0)),0)+IFERROR(INDEX('Hoja de Trabajo para listado'!$AB$155:$BA$1048576,MATCH($A743,'Hoja de Trabajo para listado'!$AB$155:$AB$1048576,0),MATCH((CUADRO!H$5&amp;$E743),'Hoja de Trabajo para listado'!$AB$151:$BA$151,0)),0)+IFERROR(INDEX('Hoja de Trabajo para listado'!$BC$155:$CB$1048576,MATCH($A743,'Hoja de Trabajo para listado'!$BC$155:$BC$1048576,0),MATCH((CUADRO!H$5&amp;$E743),'Hoja de Trabajo para listado'!$BC$151:$CB$151,0)),0)+IFERROR(INDEX('Hoja de Trabajo para listado'!$DE$153:$DG$274,MATCH($A743,'Hoja de Trabajo para listado'!$DE$153:$DE$1048576,0),MATCH((CUADRO!H$5&amp;$E743),'Hoja de Trabajo para listado'!$DE$151:$DG$151,0)),0)+IFERROR(INDEX('Hoja de Trabajo para listado'!$CD$155:$DC$1048576,MATCH($A743,'Hoja de Trabajo para listado'!$CD$155:$CD$1048576,0),MATCH((CUADRO!H$5&amp;$E743),'Hoja de Trabajo para listado'!$CD$151:$DC$151,0)),0)</f>
        <v>0</v>
      </c>
      <c r="I743" s="314">
        <f ca="1">+IFERROR(INDEX('Hoja de Trabajo para listado'!$A$155:$Z$1048576,MATCH($A743,'Hoja de Trabajo para listado'!$A$155:$A$1048576,0),MATCH((CUADRO!I$5&amp;$E743),'Hoja de Trabajo para listado'!$A$151:$Z$151,0)),0)+IFERROR(INDEX('Hoja de Trabajo para listado'!$AB$155:$BA$1048576,MATCH($A743,'Hoja de Trabajo para listado'!$AB$155:$AB$1048576,0),MATCH((CUADRO!I$5&amp;$E743),'Hoja de Trabajo para listado'!$AB$151:$BA$151,0)),0)+IFERROR(INDEX('Hoja de Trabajo para listado'!$BC$155:$CB$1048576,MATCH($A743,'Hoja de Trabajo para listado'!$BC$155:$BC$1048576,0),MATCH((CUADRO!I$5&amp;$E743),'Hoja de Trabajo para listado'!$BC$151:$CB$151,0)),0)+IFERROR(INDEX('Hoja de Trabajo para listado'!$DE$153:$DG$274,MATCH($A743,'Hoja de Trabajo para listado'!$DE$153:$DE$1048576,0),MATCH((CUADRO!I$5&amp;$E743),'Hoja de Trabajo para listado'!$DE$151:$DG$151,0)),0)+IFERROR(INDEX('Hoja de Trabajo para listado'!$CD$155:$DC$1048576,MATCH($A743,'Hoja de Trabajo para listado'!$CD$155:$CD$1048576,0),MATCH((CUADRO!I$5&amp;$E743),'Hoja de Trabajo para listado'!$CD$151:$DC$151,0)),0)</f>
        <v>0</v>
      </c>
      <c r="J743" s="314">
        <f ca="1">+IFERROR(INDEX('Hoja de Trabajo para listado'!$A$155:$Z$1048576,MATCH($A743,'Hoja de Trabajo para listado'!$A$155:$A$1048576,0),MATCH((CUADRO!J$5&amp;$E743),'Hoja de Trabajo para listado'!$A$151:$Z$151,0)),0)+IFERROR(INDEX('Hoja de Trabajo para listado'!$AB$155:$BA$1048576,MATCH($A743,'Hoja de Trabajo para listado'!$AB$155:$AB$1048576,0),MATCH((CUADRO!J$5&amp;$E743),'Hoja de Trabajo para listado'!$AB$151:$BA$151,0)),0)+IFERROR(INDEX('Hoja de Trabajo para listado'!$BC$155:$CB$1048576,MATCH($A743,'Hoja de Trabajo para listado'!$BC$155:$BC$1048576,0),MATCH((CUADRO!J$5&amp;$E743),'Hoja de Trabajo para listado'!$BC$151:$CB$151,0)),0)+IFERROR(INDEX('Hoja de Trabajo para listado'!$DE$153:$DG$274,MATCH($A743,'Hoja de Trabajo para listado'!$DE$153:$DE$1048576,0),MATCH((CUADRO!J$5&amp;$E743),'Hoja de Trabajo para listado'!$DE$151:$DG$151,0)),0)+IFERROR(INDEX('Hoja de Trabajo para listado'!$CD$155:$DC$1048576,MATCH($A743,'Hoja de Trabajo para listado'!$CD$155:$CD$1048576,0),MATCH((CUADRO!J$5&amp;$E743),'Hoja de Trabajo para listado'!$CD$151:$DC$151,0)),0)</f>
        <v>0</v>
      </c>
      <c r="K743" s="314">
        <f ca="1">+IFERROR(INDEX('Hoja de Trabajo para listado'!$A$155:$Z$1048576,MATCH($A743,'Hoja de Trabajo para listado'!$A$155:$A$1048576,0),MATCH((CUADRO!K$5&amp;$E743),'Hoja de Trabajo para listado'!$A$151:$Z$151,0)),0)+IFERROR(INDEX('Hoja de Trabajo para listado'!$AB$155:$BA$1048576,MATCH($A743,'Hoja de Trabajo para listado'!$AB$155:$AB$1048576,0),MATCH((CUADRO!K$5&amp;$E743),'Hoja de Trabajo para listado'!$AB$151:$BA$151,0)),0)+IFERROR(INDEX('Hoja de Trabajo para listado'!$BC$155:$CB$1048576,MATCH($A743,'Hoja de Trabajo para listado'!$BC$155:$BC$1048576,0),MATCH((CUADRO!K$5&amp;$E743),'Hoja de Trabajo para listado'!$BC$151:$CB$151,0)),0)+IFERROR(INDEX('Hoja de Trabajo para listado'!$DE$153:$DG$274,MATCH($A743,'Hoja de Trabajo para listado'!$DE$153:$DE$1048576,0),MATCH((CUADRO!K$5&amp;$E743),'Hoja de Trabajo para listado'!$DE$151:$DG$151,0)),0)+IFERROR(INDEX('Hoja de Trabajo para listado'!$CD$155:$DC$1048576,MATCH($A743,'Hoja de Trabajo para listado'!$CD$155:$CD$1048576,0),MATCH((CUADRO!K$5&amp;$E743),'Hoja de Trabajo para listado'!$CD$151:$DC$151,0)),0)</f>
        <v>0</v>
      </c>
      <c r="L743" s="314">
        <f ca="1">+IFERROR(INDEX('Hoja de Trabajo para listado'!$A$155:$Z$1048576,MATCH($A743,'Hoja de Trabajo para listado'!$A$155:$A$1048576,0),MATCH((CUADRO!L$5&amp;$E743),'Hoja de Trabajo para listado'!$A$151:$Z$151,0)),0)+IFERROR(INDEX('Hoja de Trabajo para listado'!$AB$155:$BA$1048576,MATCH($A743,'Hoja de Trabajo para listado'!$AB$155:$AB$1048576,0),MATCH((CUADRO!L$5&amp;$E743),'Hoja de Trabajo para listado'!$AB$151:$BA$151,0)),0)+IFERROR(INDEX('Hoja de Trabajo para listado'!$BC$155:$CB$1048576,MATCH($A743,'Hoja de Trabajo para listado'!$BC$155:$BC$1048576,0),MATCH((CUADRO!L$5&amp;$E743),'Hoja de Trabajo para listado'!$BC$151:$CB$151,0)),0)+IFERROR(INDEX('Hoja de Trabajo para listado'!$DE$153:$DG$274,MATCH($A743,'Hoja de Trabajo para listado'!$DE$153:$DE$1048576,0),MATCH((CUADRO!L$5&amp;$E743),'Hoja de Trabajo para listado'!$DE$151:$DG$151,0)),0)+IFERROR(INDEX('Hoja de Trabajo para listado'!$CD$155:$DC$1048576,MATCH($A743,'Hoja de Trabajo para listado'!$CD$155:$CD$1048576,0),MATCH((CUADRO!L$5&amp;$E743),'Hoja de Trabajo para listado'!$CD$151:$DC$151,0)),0)</f>
        <v>0</v>
      </c>
      <c r="M743" s="314">
        <f ca="1">+IFERROR(INDEX('Hoja de Trabajo para listado'!$A$155:$Z$1048576,MATCH($A743,'Hoja de Trabajo para listado'!$A$155:$A$1048576,0),MATCH((CUADRO!M$5&amp;$E743),'Hoja de Trabajo para listado'!$A$151:$Z$151,0)),0)+IFERROR(INDEX('Hoja de Trabajo para listado'!$AB$155:$BA$1048576,MATCH($A743,'Hoja de Trabajo para listado'!$AB$155:$AB$1048576,0),MATCH((CUADRO!M$5&amp;$E743),'Hoja de Trabajo para listado'!$AB$151:$BA$151,0)),0)+IFERROR(INDEX('Hoja de Trabajo para listado'!$BC$155:$CB$1048576,MATCH($A743,'Hoja de Trabajo para listado'!$BC$155:$BC$1048576,0),MATCH((CUADRO!M$5&amp;$E743),'Hoja de Trabajo para listado'!$BC$151:$CB$151,0)),0)+IFERROR(INDEX('Hoja de Trabajo para listado'!$DE$153:$DG$274,MATCH($A743,'Hoja de Trabajo para listado'!$DE$153:$DE$1048576,0),MATCH((CUADRO!M$5&amp;$E743),'Hoja de Trabajo para listado'!$DE$151:$DG$151,0)),0)+IFERROR(INDEX('Hoja de Trabajo para listado'!$CD$155:$DC$1048576,MATCH($A743,'Hoja de Trabajo para listado'!$CD$155:$CD$1048576,0),MATCH((CUADRO!M$5&amp;$E743),'Hoja de Trabajo para listado'!$CD$151:$DC$151,0)),0)</f>
        <v>0</v>
      </c>
      <c r="N743" s="314">
        <f ca="1">+IFERROR(INDEX('Hoja de Trabajo para listado'!$A$155:$Z$1048576,MATCH($A743,'Hoja de Trabajo para listado'!$A$155:$A$1048576,0),MATCH((CUADRO!N$5&amp;$E743),'Hoja de Trabajo para listado'!$A$151:$Z$151,0)),0)+IFERROR(INDEX('Hoja de Trabajo para listado'!$AB$155:$BA$1048576,MATCH($A743,'Hoja de Trabajo para listado'!$AB$155:$AB$1048576,0),MATCH((CUADRO!N$5&amp;$E743),'Hoja de Trabajo para listado'!$AB$151:$BA$151,0)),0)+IFERROR(INDEX('Hoja de Trabajo para listado'!$BC$155:$CB$1048576,MATCH($A743,'Hoja de Trabajo para listado'!$BC$155:$BC$1048576,0),MATCH((CUADRO!N$5&amp;$E743),'Hoja de Trabajo para listado'!$BC$151:$CB$151,0)),0)+IFERROR(INDEX('Hoja de Trabajo para listado'!$DE$153:$DG$274,MATCH($A743,'Hoja de Trabajo para listado'!$DE$153:$DE$1048576,0),MATCH((CUADRO!N$5&amp;$E743),'Hoja de Trabajo para listado'!$DE$151:$DG$151,0)),0)+IFERROR(INDEX('Hoja de Trabajo para listado'!$CD$155:$DC$1048576,MATCH($A743,'Hoja de Trabajo para listado'!$CD$155:$CD$1048576,0),MATCH((CUADRO!N$5&amp;$E743),'Hoja de Trabajo para listado'!$CD$151:$DC$151,0)),0)</f>
        <v>0</v>
      </c>
      <c r="O743" s="314">
        <f ca="1">+IFERROR(INDEX('Hoja de Trabajo para listado'!$A$155:$Z$1048576,MATCH($A743,'Hoja de Trabajo para listado'!$A$155:$A$1048576,0),MATCH((CUADRO!O$5&amp;$E743),'Hoja de Trabajo para listado'!$A$151:$Z$151,0)),0)+IFERROR(INDEX('Hoja de Trabajo para listado'!$AB$155:$BA$1048576,MATCH($A743,'Hoja de Trabajo para listado'!$AB$155:$AB$1048576,0),MATCH((CUADRO!O$5&amp;$E743),'Hoja de Trabajo para listado'!$AB$151:$BA$151,0)),0)+IFERROR(INDEX('Hoja de Trabajo para listado'!$BC$155:$CB$1048576,MATCH($A743,'Hoja de Trabajo para listado'!$BC$155:$BC$1048576,0),MATCH((CUADRO!O$5&amp;$E743),'Hoja de Trabajo para listado'!$BC$151:$CB$151,0)),0)+IFERROR(INDEX('Hoja de Trabajo para listado'!$DE$153:$DG$274,MATCH($A743,'Hoja de Trabajo para listado'!$DE$153:$DE$1048576,0),MATCH((CUADRO!O$5&amp;$E743),'Hoja de Trabajo para listado'!$DE$151:$DG$151,0)),0)+IFERROR(INDEX('Hoja de Trabajo para listado'!$CD$155:$DC$1048576,MATCH($A743,'Hoja de Trabajo para listado'!$CD$155:$CD$1048576,0),MATCH((CUADRO!O$5&amp;$E743),'Hoja de Trabajo para listado'!$CD$151:$DC$151,0)),0)</f>
        <v>0</v>
      </c>
      <c r="P743" s="314">
        <f ca="1">+IFERROR(INDEX('Hoja de Trabajo para listado'!$A$155:$Z$1048576,MATCH($A743,'Hoja de Trabajo para listado'!$A$155:$A$1048576,0),MATCH((CUADRO!P$5&amp;$E743),'Hoja de Trabajo para listado'!$A$151:$Z$151,0)),0)+IFERROR(INDEX('Hoja de Trabajo para listado'!$AB$155:$BA$1048576,MATCH($A743,'Hoja de Trabajo para listado'!$AB$155:$AB$1048576,0),MATCH((CUADRO!P$5&amp;$E743),'Hoja de Trabajo para listado'!$AB$151:$BA$151,0)),0)+IFERROR(INDEX('Hoja de Trabajo para listado'!$BC$155:$CB$1048576,MATCH($A743,'Hoja de Trabajo para listado'!$BC$155:$BC$1048576,0),MATCH((CUADRO!P$5&amp;$E743),'Hoja de Trabajo para listado'!$BC$151:$CB$151,0)),0)+IFERROR(INDEX('Hoja de Trabajo para listado'!$DE$153:$DG$274,MATCH($A743,'Hoja de Trabajo para listado'!$DE$153:$DE$1048576,0),MATCH((CUADRO!P$5&amp;$E743),'Hoja de Trabajo para listado'!$DE$151:$DG$151,0)),0)+IFERROR(INDEX('Hoja de Trabajo para listado'!$CD$155:$DC$1048576,MATCH($A743,'Hoja de Trabajo para listado'!$CD$155:$CD$1048576,0),MATCH((CUADRO!P$5&amp;$E743),'Hoja de Trabajo para listado'!$CD$151:$DC$151,0)),0)</f>
        <v>0</v>
      </c>
      <c r="Q743" s="314">
        <f ca="1">+IFERROR(INDEX('Hoja de Trabajo para listado'!$A$155:$Z$1048576,MATCH($A743,'Hoja de Trabajo para listado'!$A$155:$A$1048576,0),MATCH((CUADRO!Q$5&amp;$E743),'Hoja de Trabajo para listado'!$A$151:$Z$151,0)),0)+IFERROR(INDEX('Hoja de Trabajo para listado'!$AB$155:$BA$1048576,MATCH($A743,'Hoja de Trabajo para listado'!$AB$155:$AB$1048576,0),MATCH((CUADRO!Q$5&amp;$E743),'Hoja de Trabajo para listado'!$AB$151:$BA$151,0)),0)+IFERROR(INDEX('Hoja de Trabajo para listado'!$BC$155:$CB$1048576,MATCH($A743,'Hoja de Trabajo para listado'!$BC$155:$BC$1048576,0),MATCH((CUADRO!Q$5&amp;$E743),'Hoja de Trabajo para listado'!$BC$151:$CB$151,0)),0)+IFERROR(INDEX('Hoja de Trabajo para listado'!$DE$153:$DG$274,MATCH($A743,'Hoja de Trabajo para listado'!$DE$153:$DE$1048576,0),MATCH((CUADRO!Q$5&amp;$E743),'Hoja de Trabajo para listado'!$DE$151:$DG$151,0)),0)+IFERROR(INDEX('Hoja de Trabajo para listado'!$CD$155:$DC$1048576,MATCH($A743,'Hoja de Trabajo para listado'!$CD$155:$CD$1048576,0),MATCH((CUADRO!Q$5&amp;$E743),'Hoja de Trabajo para listado'!$CD$151:$DC$151,0)),0)</f>
        <v>0</v>
      </c>
      <c r="R743" s="314">
        <f t="shared" ca="1" si="22"/>
        <v>0</v>
      </c>
      <c r="S743" s="322">
        <f ca="1">+R742+R743</f>
        <v>0</v>
      </c>
      <c r="T743" s="314">
        <f ca="1">+S743</f>
        <v>0</v>
      </c>
      <c r="U743" s="313">
        <f t="shared" si="23"/>
        <v>2</v>
      </c>
      <c r="V743" s="319" t="str">
        <f>+VLOOKUP(A743,bd_lista!$A$3:$E$593,5,FALSE)</f>
        <v>Gobiernos Autonomos Municipales</v>
      </c>
      <c r="W743" s="426"/>
    </row>
    <row r="744" spans="1:23" customFormat="1" ht="15" hidden="1" customHeight="1">
      <c r="A744" s="323">
        <v>1803</v>
      </c>
      <c r="B744" s="427">
        <f>+A744</f>
        <v>1803</v>
      </c>
      <c r="C744" s="318" t="str">
        <f>+VLOOKUP(A744,bd_lista!$A$3:$C$593,3,FALSE)</f>
        <v>Gobierno Autónomo Municipal de Riberalta</v>
      </c>
      <c r="D744" s="429" t="str">
        <f>+C744</f>
        <v>Gobierno Autónomo Municipal de Riberalta</v>
      </c>
      <c r="E744" s="346" t="s">
        <v>1418</v>
      </c>
      <c r="F744" s="314">
        <f ca="1">+IFERROR(INDEX('Hoja de Trabajo para listado'!$A$155:$Z$1048576,MATCH($A744,'Hoja de Trabajo para listado'!$A$155:$A$1048576,0),MATCH((CUADRO!F$5&amp;$E744),'Hoja de Trabajo para listado'!$A$151:$Z$151,0)),0)+IFERROR(INDEX('Hoja de Trabajo para listado'!$AB$155:$BA$1048576,MATCH($A744,'Hoja de Trabajo para listado'!$AB$155:$AB$1048576,0),MATCH((CUADRO!F$5&amp;$E744),'Hoja de Trabajo para listado'!$AB$151:$BA$151,0)),0)+IFERROR(INDEX('Hoja de Trabajo para listado'!$BC$155:$CB$1048576,MATCH($A744,'Hoja de Trabajo para listado'!$BC$155:$BC$1048576,0),MATCH((CUADRO!F$5&amp;$E744),'Hoja de Trabajo para listado'!$BC$151:$CB$151,0)),0)+IFERROR(INDEX('Hoja de Trabajo para listado'!$DE$153:$DG$274,MATCH($A744,'Hoja de Trabajo para listado'!$DE$153:$DE$1048576,0),MATCH((CUADRO!F$5&amp;$E744),'Hoja de Trabajo para listado'!$DE$151:$DG$151,0)),0)+IFERROR(INDEX('Hoja de Trabajo para listado'!$CD$155:$DC$1048576,MATCH($A744,'Hoja de Trabajo para listado'!$CD$155:$CD$1048576,0),MATCH((CUADRO!F$5&amp;$E744),'Hoja de Trabajo para listado'!$CD$151:$DC$151,0)),0)</f>
        <v>0</v>
      </c>
      <c r="G744" s="314">
        <f ca="1">+IFERROR(INDEX('Hoja de Trabajo para listado'!$A$155:$Z$1048576,MATCH($A744,'Hoja de Trabajo para listado'!$A$155:$A$1048576,0),MATCH((CUADRO!G$5&amp;$E744),'Hoja de Trabajo para listado'!$A$151:$Z$151,0)),0)+IFERROR(INDEX('Hoja de Trabajo para listado'!$AB$155:$BA$1048576,MATCH($A744,'Hoja de Trabajo para listado'!$AB$155:$AB$1048576,0),MATCH((CUADRO!G$5&amp;$E744),'Hoja de Trabajo para listado'!$AB$151:$BA$151,0)),0)+IFERROR(INDEX('Hoja de Trabajo para listado'!$BC$155:$CB$1048576,MATCH($A744,'Hoja de Trabajo para listado'!$BC$155:$BC$1048576,0),MATCH((CUADRO!G$5&amp;$E744),'Hoja de Trabajo para listado'!$BC$151:$CB$151,0)),0)+IFERROR(INDEX('Hoja de Trabajo para listado'!$DE$153:$DG$274,MATCH($A744,'Hoja de Trabajo para listado'!$DE$153:$DE$1048576,0),MATCH((CUADRO!G$5&amp;$E744),'Hoja de Trabajo para listado'!$DE$151:$DG$151,0)),0)+IFERROR(INDEX('Hoja de Trabajo para listado'!$CD$155:$DC$1048576,MATCH($A744,'Hoja de Trabajo para listado'!$CD$155:$CD$1048576,0),MATCH((CUADRO!G$5&amp;$E744),'Hoja de Trabajo para listado'!$CD$151:$DC$151,0)),0)</f>
        <v>0</v>
      </c>
      <c r="H744" s="314">
        <f ca="1">+IFERROR(INDEX('Hoja de Trabajo para listado'!$A$155:$Z$1048576,MATCH($A744,'Hoja de Trabajo para listado'!$A$155:$A$1048576,0),MATCH((CUADRO!H$5&amp;$E744),'Hoja de Trabajo para listado'!$A$151:$Z$151,0)),0)+IFERROR(INDEX('Hoja de Trabajo para listado'!$AB$155:$BA$1048576,MATCH($A744,'Hoja de Trabajo para listado'!$AB$155:$AB$1048576,0),MATCH((CUADRO!H$5&amp;$E744),'Hoja de Trabajo para listado'!$AB$151:$BA$151,0)),0)+IFERROR(INDEX('Hoja de Trabajo para listado'!$BC$155:$CB$1048576,MATCH($A744,'Hoja de Trabajo para listado'!$BC$155:$BC$1048576,0),MATCH((CUADRO!H$5&amp;$E744),'Hoja de Trabajo para listado'!$BC$151:$CB$151,0)),0)+IFERROR(INDEX('Hoja de Trabajo para listado'!$DE$153:$DG$274,MATCH($A744,'Hoja de Trabajo para listado'!$DE$153:$DE$1048576,0),MATCH((CUADRO!H$5&amp;$E744),'Hoja de Trabajo para listado'!$DE$151:$DG$151,0)),0)+IFERROR(INDEX('Hoja de Trabajo para listado'!$CD$155:$DC$1048576,MATCH($A744,'Hoja de Trabajo para listado'!$CD$155:$CD$1048576,0),MATCH((CUADRO!H$5&amp;$E744),'Hoja de Trabajo para listado'!$CD$151:$DC$151,0)),0)</f>
        <v>0</v>
      </c>
      <c r="I744" s="314">
        <f ca="1">+IFERROR(INDEX('Hoja de Trabajo para listado'!$A$155:$Z$1048576,MATCH($A744,'Hoja de Trabajo para listado'!$A$155:$A$1048576,0),MATCH((CUADRO!I$5&amp;$E744),'Hoja de Trabajo para listado'!$A$151:$Z$151,0)),0)+IFERROR(INDEX('Hoja de Trabajo para listado'!$AB$155:$BA$1048576,MATCH($A744,'Hoja de Trabajo para listado'!$AB$155:$AB$1048576,0),MATCH((CUADRO!I$5&amp;$E744),'Hoja de Trabajo para listado'!$AB$151:$BA$151,0)),0)+IFERROR(INDEX('Hoja de Trabajo para listado'!$BC$155:$CB$1048576,MATCH($A744,'Hoja de Trabajo para listado'!$BC$155:$BC$1048576,0),MATCH((CUADRO!I$5&amp;$E744),'Hoja de Trabajo para listado'!$BC$151:$CB$151,0)),0)+IFERROR(INDEX('Hoja de Trabajo para listado'!$DE$153:$DG$274,MATCH($A744,'Hoja de Trabajo para listado'!$DE$153:$DE$1048576,0),MATCH((CUADRO!I$5&amp;$E744),'Hoja de Trabajo para listado'!$DE$151:$DG$151,0)),0)+IFERROR(INDEX('Hoja de Trabajo para listado'!$CD$155:$DC$1048576,MATCH($A744,'Hoja de Trabajo para listado'!$CD$155:$CD$1048576,0),MATCH((CUADRO!I$5&amp;$E744),'Hoja de Trabajo para listado'!$CD$151:$DC$151,0)),0)</f>
        <v>0</v>
      </c>
      <c r="J744" s="314">
        <f ca="1">+IFERROR(INDEX('Hoja de Trabajo para listado'!$A$155:$Z$1048576,MATCH($A744,'Hoja de Trabajo para listado'!$A$155:$A$1048576,0),MATCH((CUADRO!J$5&amp;$E744),'Hoja de Trabajo para listado'!$A$151:$Z$151,0)),0)+IFERROR(INDEX('Hoja de Trabajo para listado'!$AB$155:$BA$1048576,MATCH($A744,'Hoja de Trabajo para listado'!$AB$155:$AB$1048576,0),MATCH((CUADRO!J$5&amp;$E744),'Hoja de Trabajo para listado'!$AB$151:$BA$151,0)),0)+IFERROR(INDEX('Hoja de Trabajo para listado'!$BC$155:$CB$1048576,MATCH($A744,'Hoja de Trabajo para listado'!$BC$155:$BC$1048576,0),MATCH((CUADRO!J$5&amp;$E744),'Hoja de Trabajo para listado'!$BC$151:$CB$151,0)),0)+IFERROR(INDEX('Hoja de Trabajo para listado'!$DE$153:$DG$274,MATCH($A744,'Hoja de Trabajo para listado'!$DE$153:$DE$1048576,0),MATCH((CUADRO!J$5&amp;$E744),'Hoja de Trabajo para listado'!$DE$151:$DG$151,0)),0)+IFERROR(INDEX('Hoja de Trabajo para listado'!$CD$155:$DC$1048576,MATCH($A744,'Hoja de Trabajo para listado'!$CD$155:$CD$1048576,0),MATCH((CUADRO!J$5&amp;$E744),'Hoja de Trabajo para listado'!$CD$151:$DC$151,0)),0)</f>
        <v>0</v>
      </c>
      <c r="K744" s="314">
        <f ca="1">+IFERROR(INDEX('Hoja de Trabajo para listado'!$A$155:$Z$1048576,MATCH($A744,'Hoja de Trabajo para listado'!$A$155:$A$1048576,0),MATCH((CUADRO!K$5&amp;$E744),'Hoja de Trabajo para listado'!$A$151:$Z$151,0)),0)+IFERROR(INDEX('Hoja de Trabajo para listado'!$AB$155:$BA$1048576,MATCH($A744,'Hoja de Trabajo para listado'!$AB$155:$AB$1048576,0),MATCH((CUADRO!K$5&amp;$E744),'Hoja de Trabajo para listado'!$AB$151:$BA$151,0)),0)+IFERROR(INDEX('Hoja de Trabajo para listado'!$BC$155:$CB$1048576,MATCH($A744,'Hoja de Trabajo para listado'!$BC$155:$BC$1048576,0),MATCH((CUADRO!K$5&amp;$E744),'Hoja de Trabajo para listado'!$BC$151:$CB$151,0)),0)+IFERROR(INDEX('Hoja de Trabajo para listado'!$DE$153:$DG$274,MATCH($A744,'Hoja de Trabajo para listado'!$DE$153:$DE$1048576,0),MATCH((CUADRO!K$5&amp;$E744),'Hoja de Trabajo para listado'!$DE$151:$DG$151,0)),0)+IFERROR(INDEX('Hoja de Trabajo para listado'!$CD$155:$DC$1048576,MATCH($A744,'Hoja de Trabajo para listado'!$CD$155:$CD$1048576,0),MATCH((CUADRO!K$5&amp;$E744),'Hoja de Trabajo para listado'!$CD$151:$DC$151,0)),0)</f>
        <v>0</v>
      </c>
      <c r="L744" s="314">
        <f ca="1">+IFERROR(INDEX('Hoja de Trabajo para listado'!$A$155:$Z$1048576,MATCH($A744,'Hoja de Trabajo para listado'!$A$155:$A$1048576,0),MATCH((CUADRO!L$5&amp;$E744),'Hoja de Trabajo para listado'!$A$151:$Z$151,0)),0)+IFERROR(INDEX('Hoja de Trabajo para listado'!$AB$155:$BA$1048576,MATCH($A744,'Hoja de Trabajo para listado'!$AB$155:$AB$1048576,0),MATCH((CUADRO!L$5&amp;$E744),'Hoja de Trabajo para listado'!$AB$151:$BA$151,0)),0)+IFERROR(INDEX('Hoja de Trabajo para listado'!$BC$155:$CB$1048576,MATCH($A744,'Hoja de Trabajo para listado'!$BC$155:$BC$1048576,0),MATCH((CUADRO!L$5&amp;$E744),'Hoja de Trabajo para listado'!$BC$151:$CB$151,0)),0)+IFERROR(INDEX('Hoja de Trabajo para listado'!$DE$153:$DG$274,MATCH($A744,'Hoja de Trabajo para listado'!$DE$153:$DE$1048576,0),MATCH((CUADRO!L$5&amp;$E744),'Hoja de Trabajo para listado'!$DE$151:$DG$151,0)),0)+IFERROR(INDEX('Hoja de Trabajo para listado'!$CD$155:$DC$1048576,MATCH($A744,'Hoja de Trabajo para listado'!$CD$155:$CD$1048576,0),MATCH((CUADRO!L$5&amp;$E744),'Hoja de Trabajo para listado'!$CD$151:$DC$151,0)),0)</f>
        <v>0</v>
      </c>
      <c r="M744" s="314">
        <f ca="1">+IFERROR(INDEX('Hoja de Trabajo para listado'!$A$155:$Z$1048576,MATCH($A744,'Hoja de Trabajo para listado'!$A$155:$A$1048576,0),MATCH((CUADRO!M$5&amp;$E744),'Hoja de Trabajo para listado'!$A$151:$Z$151,0)),0)+IFERROR(INDEX('Hoja de Trabajo para listado'!$AB$155:$BA$1048576,MATCH($A744,'Hoja de Trabajo para listado'!$AB$155:$AB$1048576,0),MATCH((CUADRO!M$5&amp;$E744),'Hoja de Trabajo para listado'!$AB$151:$BA$151,0)),0)+IFERROR(INDEX('Hoja de Trabajo para listado'!$BC$155:$CB$1048576,MATCH($A744,'Hoja de Trabajo para listado'!$BC$155:$BC$1048576,0),MATCH((CUADRO!M$5&amp;$E744),'Hoja de Trabajo para listado'!$BC$151:$CB$151,0)),0)+IFERROR(INDEX('Hoja de Trabajo para listado'!$DE$153:$DG$274,MATCH($A744,'Hoja de Trabajo para listado'!$DE$153:$DE$1048576,0),MATCH((CUADRO!M$5&amp;$E744),'Hoja de Trabajo para listado'!$DE$151:$DG$151,0)),0)+IFERROR(INDEX('Hoja de Trabajo para listado'!$CD$155:$DC$1048576,MATCH($A744,'Hoja de Trabajo para listado'!$CD$155:$CD$1048576,0),MATCH((CUADRO!M$5&amp;$E744),'Hoja de Trabajo para listado'!$CD$151:$DC$151,0)),0)</f>
        <v>0</v>
      </c>
      <c r="N744" s="314">
        <f ca="1">+IFERROR(INDEX('Hoja de Trabajo para listado'!$A$155:$Z$1048576,MATCH($A744,'Hoja de Trabajo para listado'!$A$155:$A$1048576,0),MATCH((CUADRO!N$5&amp;$E744),'Hoja de Trabajo para listado'!$A$151:$Z$151,0)),0)+IFERROR(INDEX('Hoja de Trabajo para listado'!$AB$155:$BA$1048576,MATCH($A744,'Hoja de Trabajo para listado'!$AB$155:$AB$1048576,0),MATCH((CUADRO!N$5&amp;$E744),'Hoja de Trabajo para listado'!$AB$151:$BA$151,0)),0)+IFERROR(INDEX('Hoja de Trabajo para listado'!$BC$155:$CB$1048576,MATCH($A744,'Hoja de Trabajo para listado'!$BC$155:$BC$1048576,0),MATCH((CUADRO!N$5&amp;$E744),'Hoja de Trabajo para listado'!$BC$151:$CB$151,0)),0)+IFERROR(INDEX('Hoja de Trabajo para listado'!$DE$153:$DG$274,MATCH($A744,'Hoja de Trabajo para listado'!$DE$153:$DE$1048576,0),MATCH((CUADRO!N$5&amp;$E744),'Hoja de Trabajo para listado'!$DE$151:$DG$151,0)),0)+IFERROR(INDEX('Hoja de Trabajo para listado'!$CD$155:$DC$1048576,MATCH($A744,'Hoja de Trabajo para listado'!$CD$155:$CD$1048576,0),MATCH((CUADRO!N$5&amp;$E744),'Hoja de Trabajo para listado'!$CD$151:$DC$151,0)),0)</f>
        <v>0</v>
      </c>
      <c r="O744" s="314">
        <f ca="1">+IFERROR(INDEX('Hoja de Trabajo para listado'!$A$155:$Z$1048576,MATCH($A744,'Hoja de Trabajo para listado'!$A$155:$A$1048576,0),MATCH((CUADRO!O$5&amp;$E744),'Hoja de Trabajo para listado'!$A$151:$Z$151,0)),0)+IFERROR(INDEX('Hoja de Trabajo para listado'!$AB$155:$BA$1048576,MATCH($A744,'Hoja de Trabajo para listado'!$AB$155:$AB$1048576,0),MATCH((CUADRO!O$5&amp;$E744),'Hoja de Trabajo para listado'!$AB$151:$BA$151,0)),0)+IFERROR(INDEX('Hoja de Trabajo para listado'!$BC$155:$CB$1048576,MATCH($A744,'Hoja de Trabajo para listado'!$BC$155:$BC$1048576,0),MATCH((CUADRO!O$5&amp;$E744),'Hoja de Trabajo para listado'!$BC$151:$CB$151,0)),0)+IFERROR(INDEX('Hoja de Trabajo para listado'!$DE$153:$DG$274,MATCH($A744,'Hoja de Trabajo para listado'!$DE$153:$DE$1048576,0),MATCH((CUADRO!O$5&amp;$E744),'Hoja de Trabajo para listado'!$DE$151:$DG$151,0)),0)+IFERROR(INDEX('Hoja de Trabajo para listado'!$CD$155:$DC$1048576,MATCH($A744,'Hoja de Trabajo para listado'!$CD$155:$CD$1048576,0),MATCH((CUADRO!O$5&amp;$E744),'Hoja de Trabajo para listado'!$CD$151:$DC$151,0)),0)</f>
        <v>0</v>
      </c>
      <c r="P744" s="314">
        <f ca="1">+IFERROR(INDEX('Hoja de Trabajo para listado'!$A$155:$Z$1048576,MATCH($A744,'Hoja de Trabajo para listado'!$A$155:$A$1048576,0),MATCH((CUADRO!P$5&amp;$E744),'Hoja de Trabajo para listado'!$A$151:$Z$151,0)),0)+IFERROR(INDEX('Hoja de Trabajo para listado'!$AB$155:$BA$1048576,MATCH($A744,'Hoja de Trabajo para listado'!$AB$155:$AB$1048576,0),MATCH((CUADRO!P$5&amp;$E744),'Hoja de Trabajo para listado'!$AB$151:$BA$151,0)),0)+IFERROR(INDEX('Hoja de Trabajo para listado'!$BC$155:$CB$1048576,MATCH($A744,'Hoja de Trabajo para listado'!$BC$155:$BC$1048576,0),MATCH((CUADRO!P$5&amp;$E744),'Hoja de Trabajo para listado'!$BC$151:$CB$151,0)),0)+IFERROR(INDEX('Hoja de Trabajo para listado'!$DE$153:$DG$274,MATCH($A744,'Hoja de Trabajo para listado'!$DE$153:$DE$1048576,0),MATCH((CUADRO!P$5&amp;$E744),'Hoja de Trabajo para listado'!$DE$151:$DG$151,0)),0)+IFERROR(INDEX('Hoja de Trabajo para listado'!$CD$155:$DC$1048576,MATCH($A744,'Hoja de Trabajo para listado'!$CD$155:$CD$1048576,0),MATCH((CUADRO!P$5&amp;$E744),'Hoja de Trabajo para listado'!$CD$151:$DC$151,0)),0)</f>
        <v>0</v>
      </c>
      <c r="Q744" s="314">
        <f ca="1">+IFERROR(INDEX('Hoja de Trabajo para listado'!$A$155:$Z$1048576,MATCH($A744,'Hoja de Trabajo para listado'!$A$155:$A$1048576,0),MATCH((CUADRO!Q$5&amp;$E744),'Hoja de Trabajo para listado'!$A$151:$Z$151,0)),0)+IFERROR(INDEX('Hoja de Trabajo para listado'!$AB$155:$BA$1048576,MATCH($A744,'Hoja de Trabajo para listado'!$AB$155:$AB$1048576,0),MATCH((CUADRO!Q$5&amp;$E744),'Hoja de Trabajo para listado'!$AB$151:$BA$151,0)),0)+IFERROR(INDEX('Hoja de Trabajo para listado'!$BC$155:$CB$1048576,MATCH($A744,'Hoja de Trabajo para listado'!$BC$155:$BC$1048576,0),MATCH((CUADRO!Q$5&amp;$E744),'Hoja de Trabajo para listado'!$BC$151:$CB$151,0)),0)+IFERROR(INDEX('Hoja de Trabajo para listado'!$DE$153:$DG$274,MATCH($A744,'Hoja de Trabajo para listado'!$DE$153:$DE$1048576,0),MATCH((CUADRO!Q$5&amp;$E744),'Hoja de Trabajo para listado'!$DE$151:$DG$151,0)),0)+IFERROR(INDEX('Hoja de Trabajo para listado'!$CD$155:$DC$1048576,MATCH($A744,'Hoja de Trabajo para listado'!$CD$155:$CD$1048576,0),MATCH((CUADRO!Q$5&amp;$E744),'Hoja de Trabajo para listado'!$CD$151:$DC$151,0)),0)</f>
        <v>0</v>
      </c>
      <c r="R744" s="314">
        <f t="shared" ca="1" si="22"/>
        <v>0</v>
      </c>
      <c r="S744" s="322"/>
      <c r="T744" s="314">
        <f ca="1">+T745</f>
        <v>0</v>
      </c>
      <c r="U744" s="313">
        <f t="shared" si="23"/>
        <v>1</v>
      </c>
      <c r="V744" s="319" t="str">
        <f>+VLOOKUP(A744,bd_lista!$A$3:$E$593,5,FALSE)</f>
        <v>Gobiernos Autonomos Municipales</v>
      </c>
      <c r="W744" s="425" t="str">
        <f>+V744</f>
        <v>Gobiernos Autonomos Municipales</v>
      </c>
    </row>
    <row r="745" spans="1:23" customFormat="1" ht="15" hidden="1" customHeight="1">
      <c r="A745" s="323">
        <v>1803</v>
      </c>
      <c r="B745" s="428"/>
      <c r="C745" s="318" t="str">
        <f>+VLOOKUP(A745,bd_lista!$A$3:$C$593,3,FALSE)</f>
        <v>Gobierno Autónomo Municipal de Riberalta</v>
      </c>
      <c r="D745" s="430"/>
      <c r="E745" s="347" t="s">
        <v>1419</v>
      </c>
      <c r="F745" s="314">
        <f ca="1">+IFERROR(INDEX('Hoja de Trabajo para listado'!$A$155:$Z$1048576,MATCH($A745,'Hoja de Trabajo para listado'!$A$155:$A$1048576,0),MATCH((CUADRO!F$5&amp;$E745),'Hoja de Trabajo para listado'!$A$151:$Z$151,0)),0)+IFERROR(INDEX('Hoja de Trabajo para listado'!$AB$155:$BA$1048576,MATCH($A745,'Hoja de Trabajo para listado'!$AB$155:$AB$1048576,0),MATCH((CUADRO!F$5&amp;$E745),'Hoja de Trabajo para listado'!$AB$151:$BA$151,0)),0)+IFERROR(INDEX('Hoja de Trabajo para listado'!$BC$155:$CB$1048576,MATCH($A745,'Hoja de Trabajo para listado'!$BC$155:$BC$1048576,0),MATCH((CUADRO!F$5&amp;$E745),'Hoja de Trabajo para listado'!$BC$151:$CB$151,0)),0)+IFERROR(INDEX('Hoja de Trabajo para listado'!$DE$153:$DG$274,MATCH($A745,'Hoja de Trabajo para listado'!$DE$153:$DE$1048576,0),MATCH((CUADRO!F$5&amp;$E745),'Hoja de Trabajo para listado'!$DE$151:$DG$151,0)),0)+IFERROR(INDEX('Hoja de Trabajo para listado'!$CD$155:$DC$1048576,MATCH($A745,'Hoja de Trabajo para listado'!$CD$155:$CD$1048576,0),MATCH((CUADRO!F$5&amp;$E745),'Hoja de Trabajo para listado'!$CD$151:$DC$151,0)),0)</f>
        <v>0</v>
      </c>
      <c r="G745" s="314">
        <f ca="1">+IFERROR(INDEX('Hoja de Trabajo para listado'!$A$155:$Z$1048576,MATCH($A745,'Hoja de Trabajo para listado'!$A$155:$A$1048576,0),MATCH((CUADRO!G$5&amp;$E745),'Hoja de Trabajo para listado'!$A$151:$Z$151,0)),0)+IFERROR(INDEX('Hoja de Trabajo para listado'!$AB$155:$BA$1048576,MATCH($A745,'Hoja de Trabajo para listado'!$AB$155:$AB$1048576,0),MATCH((CUADRO!G$5&amp;$E745),'Hoja de Trabajo para listado'!$AB$151:$BA$151,0)),0)+IFERROR(INDEX('Hoja de Trabajo para listado'!$BC$155:$CB$1048576,MATCH($A745,'Hoja de Trabajo para listado'!$BC$155:$BC$1048576,0),MATCH((CUADRO!G$5&amp;$E745),'Hoja de Trabajo para listado'!$BC$151:$CB$151,0)),0)+IFERROR(INDEX('Hoja de Trabajo para listado'!$DE$153:$DG$274,MATCH($A745,'Hoja de Trabajo para listado'!$DE$153:$DE$1048576,0),MATCH((CUADRO!G$5&amp;$E745),'Hoja de Trabajo para listado'!$DE$151:$DG$151,0)),0)+IFERROR(INDEX('Hoja de Trabajo para listado'!$CD$155:$DC$1048576,MATCH($A745,'Hoja de Trabajo para listado'!$CD$155:$CD$1048576,0),MATCH((CUADRO!G$5&amp;$E745),'Hoja de Trabajo para listado'!$CD$151:$DC$151,0)),0)</f>
        <v>0</v>
      </c>
      <c r="H745" s="314">
        <f ca="1">+IFERROR(INDEX('Hoja de Trabajo para listado'!$A$155:$Z$1048576,MATCH($A745,'Hoja de Trabajo para listado'!$A$155:$A$1048576,0),MATCH((CUADRO!H$5&amp;$E745),'Hoja de Trabajo para listado'!$A$151:$Z$151,0)),0)+IFERROR(INDEX('Hoja de Trabajo para listado'!$AB$155:$BA$1048576,MATCH($A745,'Hoja de Trabajo para listado'!$AB$155:$AB$1048576,0),MATCH((CUADRO!H$5&amp;$E745),'Hoja de Trabajo para listado'!$AB$151:$BA$151,0)),0)+IFERROR(INDEX('Hoja de Trabajo para listado'!$BC$155:$CB$1048576,MATCH($A745,'Hoja de Trabajo para listado'!$BC$155:$BC$1048576,0),MATCH((CUADRO!H$5&amp;$E745),'Hoja de Trabajo para listado'!$BC$151:$CB$151,0)),0)+IFERROR(INDEX('Hoja de Trabajo para listado'!$DE$153:$DG$274,MATCH($A745,'Hoja de Trabajo para listado'!$DE$153:$DE$1048576,0),MATCH((CUADRO!H$5&amp;$E745),'Hoja de Trabajo para listado'!$DE$151:$DG$151,0)),0)+IFERROR(INDEX('Hoja de Trabajo para listado'!$CD$155:$DC$1048576,MATCH($A745,'Hoja de Trabajo para listado'!$CD$155:$CD$1048576,0),MATCH((CUADRO!H$5&amp;$E745),'Hoja de Trabajo para listado'!$CD$151:$DC$151,0)),0)</f>
        <v>0</v>
      </c>
      <c r="I745" s="314">
        <f ca="1">+IFERROR(INDEX('Hoja de Trabajo para listado'!$A$155:$Z$1048576,MATCH($A745,'Hoja de Trabajo para listado'!$A$155:$A$1048576,0),MATCH((CUADRO!I$5&amp;$E745),'Hoja de Trabajo para listado'!$A$151:$Z$151,0)),0)+IFERROR(INDEX('Hoja de Trabajo para listado'!$AB$155:$BA$1048576,MATCH($A745,'Hoja de Trabajo para listado'!$AB$155:$AB$1048576,0),MATCH((CUADRO!I$5&amp;$E745),'Hoja de Trabajo para listado'!$AB$151:$BA$151,0)),0)+IFERROR(INDEX('Hoja de Trabajo para listado'!$BC$155:$CB$1048576,MATCH($A745,'Hoja de Trabajo para listado'!$BC$155:$BC$1048576,0),MATCH((CUADRO!I$5&amp;$E745),'Hoja de Trabajo para listado'!$BC$151:$CB$151,0)),0)+IFERROR(INDEX('Hoja de Trabajo para listado'!$DE$153:$DG$274,MATCH($A745,'Hoja de Trabajo para listado'!$DE$153:$DE$1048576,0),MATCH((CUADRO!I$5&amp;$E745),'Hoja de Trabajo para listado'!$DE$151:$DG$151,0)),0)+IFERROR(INDEX('Hoja de Trabajo para listado'!$CD$155:$DC$1048576,MATCH($A745,'Hoja de Trabajo para listado'!$CD$155:$CD$1048576,0),MATCH((CUADRO!I$5&amp;$E745),'Hoja de Trabajo para listado'!$CD$151:$DC$151,0)),0)</f>
        <v>0</v>
      </c>
      <c r="J745" s="314">
        <f ca="1">+IFERROR(INDEX('Hoja de Trabajo para listado'!$A$155:$Z$1048576,MATCH($A745,'Hoja de Trabajo para listado'!$A$155:$A$1048576,0),MATCH((CUADRO!J$5&amp;$E745),'Hoja de Trabajo para listado'!$A$151:$Z$151,0)),0)+IFERROR(INDEX('Hoja de Trabajo para listado'!$AB$155:$BA$1048576,MATCH($A745,'Hoja de Trabajo para listado'!$AB$155:$AB$1048576,0),MATCH((CUADRO!J$5&amp;$E745),'Hoja de Trabajo para listado'!$AB$151:$BA$151,0)),0)+IFERROR(INDEX('Hoja de Trabajo para listado'!$BC$155:$CB$1048576,MATCH($A745,'Hoja de Trabajo para listado'!$BC$155:$BC$1048576,0),MATCH((CUADRO!J$5&amp;$E745),'Hoja de Trabajo para listado'!$BC$151:$CB$151,0)),0)+IFERROR(INDEX('Hoja de Trabajo para listado'!$DE$153:$DG$274,MATCH($A745,'Hoja de Trabajo para listado'!$DE$153:$DE$1048576,0),MATCH((CUADRO!J$5&amp;$E745),'Hoja de Trabajo para listado'!$DE$151:$DG$151,0)),0)+IFERROR(INDEX('Hoja de Trabajo para listado'!$CD$155:$DC$1048576,MATCH($A745,'Hoja de Trabajo para listado'!$CD$155:$CD$1048576,0),MATCH((CUADRO!J$5&amp;$E745),'Hoja de Trabajo para listado'!$CD$151:$DC$151,0)),0)</f>
        <v>0</v>
      </c>
      <c r="K745" s="314">
        <f ca="1">+IFERROR(INDEX('Hoja de Trabajo para listado'!$A$155:$Z$1048576,MATCH($A745,'Hoja de Trabajo para listado'!$A$155:$A$1048576,0),MATCH((CUADRO!K$5&amp;$E745),'Hoja de Trabajo para listado'!$A$151:$Z$151,0)),0)+IFERROR(INDEX('Hoja de Trabajo para listado'!$AB$155:$BA$1048576,MATCH($A745,'Hoja de Trabajo para listado'!$AB$155:$AB$1048576,0),MATCH((CUADRO!K$5&amp;$E745),'Hoja de Trabajo para listado'!$AB$151:$BA$151,0)),0)+IFERROR(INDEX('Hoja de Trabajo para listado'!$BC$155:$CB$1048576,MATCH($A745,'Hoja de Trabajo para listado'!$BC$155:$BC$1048576,0),MATCH((CUADRO!K$5&amp;$E745),'Hoja de Trabajo para listado'!$BC$151:$CB$151,0)),0)+IFERROR(INDEX('Hoja de Trabajo para listado'!$DE$153:$DG$274,MATCH($A745,'Hoja de Trabajo para listado'!$DE$153:$DE$1048576,0),MATCH((CUADRO!K$5&amp;$E745),'Hoja de Trabajo para listado'!$DE$151:$DG$151,0)),0)+IFERROR(INDEX('Hoja de Trabajo para listado'!$CD$155:$DC$1048576,MATCH($A745,'Hoja de Trabajo para listado'!$CD$155:$CD$1048576,0),MATCH((CUADRO!K$5&amp;$E745),'Hoja de Trabajo para listado'!$CD$151:$DC$151,0)),0)</f>
        <v>0</v>
      </c>
      <c r="L745" s="314">
        <f ca="1">+IFERROR(INDEX('Hoja de Trabajo para listado'!$A$155:$Z$1048576,MATCH($A745,'Hoja de Trabajo para listado'!$A$155:$A$1048576,0),MATCH((CUADRO!L$5&amp;$E745),'Hoja de Trabajo para listado'!$A$151:$Z$151,0)),0)+IFERROR(INDEX('Hoja de Trabajo para listado'!$AB$155:$BA$1048576,MATCH($A745,'Hoja de Trabajo para listado'!$AB$155:$AB$1048576,0),MATCH((CUADRO!L$5&amp;$E745),'Hoja de Trabajo para listado'!$AB$151:$BA$151,0)),0)+IFERROR(INDEX('Hoja de Trabajo para listado'!$BC$155:$CB$1048576,MATCH($A745,'Hoja de Trabajo para listado'!$BC$155:$BC$1048576,0),MATCH((CUADRO!L$5&amp;$E745),'Hoja de Trabajo para listado'!$BC$151:$CB$151,0)),0)+IFERROR(INDEX('Hoja de Trabajo para listado'!$DE$153:$DG$274,MATCH($A745,'Hoja de Trabajo para listado'!$DE$153:$DE$1048576,0),MATCH((CUADRO!L$5&amp;$E745),'Hoja de Trabajo para listado'!$DE$151:$DG$151,0)),0)+IFERROR(INDEX('Hoja de Trabajo para listado'!$CD$155:$DC$1048576,MATCH($A745,'Hoja de Trabajo para listado'!$CD$155:$CD$1048576,0),MATCH((CUADRO!L$5&amp;$E745),'Hoja de Trabajo para listado'!$CD$151:$DC$151,0)),0)</f>
        <v>0</v>
      </c>
      <c r="M745" s="314">
        <f ca="1">+IFERROR(INDEX('Hoja de Trabajo para listado'!$A$155:$Z$1048576,MATCH($A745,'Hoja de Trabajo para listado'!$A$155:$A$1048576,0),MATCH((CUADRO!M$5&amp;$E745),'Hoja de Trabajo para listado'!$A$151:$Z$151,0)),0)+IFERROR(INDEX('Hoja de Trabajo para listado'!$AB$155:$BA$1048576,MATCH($A745,'Hoja de Trabajo para listado'!$AB$155:$AB$1048576,0),MATCH((CUADRO!M$5&amp;$E745),'Hoja de Trabajo para listado'!$AB$151:$BA$151,0)),0)+IFERROR(INDEX('Hoja de Trabajo para listado'!$BC$155:$CB$1048576,MATCH($A745,'Hoja de Trabajo para listado'!$BC$155:$BC$1048576,0),MATCH((CUADRO!M$5&amp;$E745),'Hoja de Trabajo para listado'!$BC$151:$CB$151,0)),0)+IFERROR(INDEX('Hoja de Trabajo para listado'!$DE$153:$DG$274,MATCH($A745,'Hoja de Trabajo para listado'!$DE$153:$DE$1048576,0),MATCH((CUADRO!M$5&amp;$E745),'Hoja de Trabajo para listado'!$DE$151:$DG$151,0)),0)+IFERROR(INDEX('Hoja de Trabajo para listado'!$CD$155:$DC$1048576,MATCH($A745,'Hoja de Trabajo para listado'!$CD$155:$CD$1048576,0),MATCH((CUADRO!M$5&amp;$E745),'Hoja de Trabajo para listado'!$CD$151:$DC$151,0)),0)</f>
        <v>0</v>
      </c>
      <c r="N745" s="314">
        <f ca="1">+IFERROR(INDEX('Hoja de Trabajo para listado'!$A$155:$Z$1048576,MATCH($A745,'Hoja de Trabajo para listado'!$A$155:$A$1048576,0),MATCH((CUADRO!N$5&amp;$E745),'Hoja de Trabajo para listado'!$A$151:$Z$151,0)),0)+IFERROR(INDEX('Hoja de Trabajo para listado'!$AB$155:$BA$1048576,MATCH($A745,'Hoja de Trabajo para listado'!$AB$155:$AB$1048576,0),MATCH((CUADRO!N$5&amp;$E745),'Hoja de Trabajo para listado'!$AB$151:$BA$151,0)),0)+IFERROR(INDEX('Hoja de Trabajo para listado'!$BC$155:$CB$1048576,MATCH($A745,'Hoja de Trabajo para listado'!$BC$155:$BC$1048576,0),MATCH((CUADRO!N$5&amp;$E745),'Hoja de Trabajo para listado'!$BC$151:$CB$151,0)),0)+IFERROR(INDEX('Hoja de Trabajo para listado'!$DE$153:$DG$274,MATCH($A745,'Hoja de Trabajo para listado'!$DE$153:$DE$1048576,0),MATCH((CUADRO!N$5&amp;$E745),'Hoja de Trabajo para listado'!$DE$151:$DG$151,0)),0)+IFERROR(INDEX('Hoja de Trabajo para listado'!$CD$155:$DC$1048576,MATCH($A745,'Hoja de Trabajo para listado'!$CD$155:$CD$1048576,0),MATCH((CUADRO!N$5&amp;$E745),'Hoja de Trabajo para listado'!$CD$151:$DC$151,0)),0)</f>
        <v>0</v>
      </c>
      <c r="O745" s="314">
        <f ca="1">+IFERROR(INDEX('Hoja de Trabajo para listado'!$A$155:$Z$1048576,MATCH($A745,'Hoja de Trabajo para listado'!$A$155:$A$1048576,0),MATCH((CUADRO!O$5&amp;$E745),'Hoja de Trabajo para listado'!$A$151:$Z$151,0)),0)+IFERROR(INDEX('Hoja de Trabajo para listado'!$AB$155:$BA$1048576,MATCH($A745,'Hoja de Trabajo para listado'!$AB$155:$AB$1048576,0),MATCH((CUADRO!O$5&amp;$E745),'Hoja de Trabajo para listado'!$AB$151:$BA$151,0)),0)+IFERROR(INDEX('Hoja de Trabajo para listado'!$BC$155:$CB$1048576,MATCH($A745,'Hoja de Trabajo para listado'!$BC$155:$BC$1048576,0),MATCH((CUADRO!O$5&amp;$E745),'Hoja de Trabajo para listado'!$BC$151:$CB$151,0)),0)+IFERROR(INDEX('Hoja de Trabajo para listado'!$DE$153:$DG$274,MATCH($A745,'Hoja de Trabajo para listado'!$DE$153:$DE$1048576,0),MATCH((CUADRO!O$5&amp;$E745),'Hoja de Trabajo para listado'!$DE$151:$DG$151,0)),0)+IFERROR(INDEX('Hoja de Trabajo para listado'!$CD$155:$DC$1048576,MATCH($A745,'Hoja de Trabajo para listado'!$CD$155:$CD$1048576,0),MATCH((CUADRO!O$5&amp;$E745),'Hoja de Trabajo para listado'!$CD$151:$DC$151,0)),0)</f>
        <v>0</v>
      </c>
      <c r="P745" s="314">
        <f ca="1">+IFERROR(INDEX('Hoja de Trabajo para listado'!$A$155:$Z$1048576,MATCH($A745,'Hoja de Trabajo para listado'!$A$155:$A$1048576,0),MATCH((CUADRO!P$5&amp;$E745),'Hoja de Trabajo para listado'!$A$151:$Z$151,0)),0)+IFERROR(INDEX('Hoja de Trabajo para listado'!$AB$155:$BA$1048576,MATCH($A745,'Hoja de Trabajo para listado'!$AB$155:$AB$1048576,0),MATCH((CUADRO!P$5&amp;$E745),'Hoja de Trabajo para listado'!$AB$151:$BA$151,0)),0)+IFERROR(INDEX('Hoja de Trabajo para listado'!$BC$155:$CB$1048576,MATCH($A745,'Hoja de Trabajo para listado'!$BC$155:$BC$1048576,0),MATCH((CUADRO!P$5&amp;$E745),'Hoja de Trabajo para listado'!$BC$151:$CB$151,0)),0)+IFERROR(INDEX('Hoja de Trabajo para listado'!$DE$153:$DG$274,MATCH($A745,'Hoja de Trabajo para listado'!$DE$153:$DE$1048576,0),MATCH((CUADRO!P$5&amp;$E745),'Hoja de Trabajo para listado'!$DE$151:$DG$151,0)),0)+IFERROR(INDEX('Hoja de Trabajo para listado'!$CD$155:$DC$1048576,MATCH($A745,'Hoja de Trabajo para listado'!$CD$155:$CD$1048576,0),MATCH((CUADRO!P$5&amp;$E745),'Hoja de Trabajo para listado'!$CD$151:$DC$151,0)),0)</f>
        <v>0</v>
      </c>
      <c r="Q745" s="314">
        <f ca="1">+IFERROR(INDEX('Hoja de Trabajo para listado'!$A$155:$Z$1048576,MATCH($A745,'Hoja de Trabajo para listado'!$A$155:$A$1048576,0),MATCH((CUADRO!Q$5&amp;$E745),'Hoja de Trabajo para listado'!$A$151:$Z$151,0)),0)+IFERROR(INDEX('Hoja de Trabajo para listado'!$AB$155:$BA$1048576,MATCH($A745,'Hoja de Trabajo para listado'!$AB$155:$AB$1048576,0),MATCH((CUADRO!Q$5&amp;$E745),'Hoja de Trabajo para listado'!$AB$151:$BA$151,0)),0)+IFERROR(INDEX('Hoja de Trabajo para listado'!$BC$155:$CB$1048576,MATCH($A745,'Hoja de Trabajo para listado'!$BC$155:$BC$1048576,0),MATCH((CUADRO!Q$5&amp;$E745),'Hoja de Trabajo para listado'!$BC$151:$CB$151,0)),0)+IFERROR(INDEX('Hoja de Trabajo para listado'!$DE$153:$DG$274,MATCH($A745,'Hoja de Trabajo para listado'!$DE$153:$DE$1048576,0),MATCH((CUADRO!Q$5&amp;$E745),'Hoja de Trabajo para listado'!$DE$151:$DG$151,0)),0)+IFERROR(INDEX('Hoja de Trabajo para listado'!$CD$155:$DC$1048576,MATCH($A745,'Hoja de Trabajo para listado'!$CD$155:$CD$1048576,0),MATCH((CUADRO!Q$5&amp;$E745),'Hoja de Trabajo para listado'!$CD$151:$DC$151,0)),0)</f>
        <v>0</v>
      </c>
      <c r="R745" s="314">
        <f t="shared" ca="1" si="22"/>
        <v>0</v>
      </c>
      <c r="S745" s="322">
        <f ca="1">+R744+R745</f>
        <v>0</v>
      </c>
      <c r="T745" s="314">
        <f ca="1">+S745</f>
        <v>0</v>
      </c>
      <c r="U745" s="313">
        <f t="shared" si="23"/>
        <v>2</v>
      </c>
      <c r="V745" s="319" t="str">
        <f>+VLOOKUP(A745,bd_lista!$A$3:$E$593,5,FALSE)</f>
        <v>Gobiernos Autonomos Municipales</v>
      </c>
      <c r="W745" s="426"/>
    </row>
    <row r="746" spans="1:23" customFormat="1" ht="15" hidden="1" customHeight="1">
      <c r="A746" s="323">
        <v>1805</v>
      </c>
      <c r="B746" s="427">
        <f>+A746</f>
        <v>1805</v>
      </c>
      <c r="C746" s="318" t="str">
        <f>+VLOOKUP(A746,bd_lista!$A$3:$C$593,3,FALSE)</f>
        <v>Gobierno Autónomo Municipal de Puerto Guayaramerín</v>
      </c>
      <c r="D746" s="429" t="str">
        <f>+C746</f>
        <v>Gobierno Autónomo Municipal de Puerto Guayaramerín</v>
      </c>
      <c r="E746" s="346" t="s">
        <v>1418</v>
      </c>
      <c r="F746" s="314">
        <f ca="1">+IFERROR(INDEX('Hoja de Trabajo para listado'!$A$155:$Z$1048576,MATCH($A746,'Hoja de Trabajo para listado'!$A$155:$A$1048576,0),MATCH((CUADRO!F$5&amp;$E746),'Hoja de Trabajo para listado'!$A$151:$Z$151,0)),0)+IFERROR(INDEX('Hoja de Trabajo para listado'!$AB$155:$BA$1048576,MATCH($A746,'Hoja de Trabajo para listado'!$AB$155:$AB$1048576,0),MATCH((CUADRO!F$5&amp;$E746),'Hoja de Trabajo para listado'!$AB$151:$BA$151,0)),0)+IFERROR(INDEX('Hoja de Trabajo para listado'!$BC$155:$CB$1048576,MATCH($A746,'Hoja de Trabajo para listado'!$BC$155:$BC$1048576,0),MATCH((CUADRO!F$5&amp;$E746),'Hoja de Trabajo para listado'!$BC$151:$CB$151,0)),0)+IFERROR(INDEX('Hoja de Trabajo para listado'!$DE$153:$DG$274,MATCH($A746,'Hoja de Trabajo para listado'!$DE$153:$DE$1048576,0),MATCH((CUADRO!F$5&amp;$E746),'Hoja de Trabajo para listado'!$DE$151:$DG$151,0)),0)+IFERROR(INDEX('Hoja de Trabajo para listado'!$CD$155:$DC$1048576,MATCH($A746,'Hoja de Trabajo para listado'!$CD$155:$CD$1048576,0),MATCH((CUADRO!F$5&amp;$E746),'Hoja de Trabajo para listado'!$CD$151:$DC$151,0)),0)</f>
        <v>0</v>
      </c>
      <c r="G746" s="314">
        <f ca="1">+IFERROR(INDEX('Hoja de Trabajo para listado'!$A$155:$Z$1048576,MATCH($A746,'Hoja de Trabajo para listado'!$A$155:$A$1048576,0),MATCH((CUADRO!G$5&amp;$E746),'Hoja de Trabajo para listado'!$A$151:$Z$151,0)),0)+IFERROR(INDEX('Hoja de Trabajo para listado'!$AB$155:$BA$1048576,MATCH($A746,'Hoja de Trabajo para listado'!$AB$155:$AB$1048576,0),MATCH((CUADRO!G$5&amp;$E746),'Hoja de Trabajo para listado'!$AB$151:$BA$151,0)),0)+IFERROR(INDEX('Hoja de Trabajo para listado'!$BC$155:$CB$1048576,MATCH($A746,'Hoja de Trabajo para listado'!$BC$155:$BC$1048576,0),MATCH((CUADRO!G$5&amp;$E746),'Hoja de Trabajo para listado'!$BC$151:$CB$151,0)),0)+IFERROR(INDEX('Hoja de Trabajo para listado'!$DE$153:$DG$274,MATCH($A746,'Hoja de Trabajo para listado'!$DE$153:$DE$1048576,0),MATCH((CUADRO!G$5&amp;$E746),'Hoja de Trabajo para listado'!$DE$151:$DG$151,0)),0)+IFERROR(INDEX('Hoja de Trabajo para listado'!$CD$155:$DC$1048576,MATCH($A746,'Hoja de Trabajo para listado'!$CD$155:$CD$1048576,0),MATCH((CUADRO!G$5&amp;$E746),'Hoja de Trabajo para listado'!$CD$151:$DC$151,0)),0)</f>
        <v>0</v>
      </c>
      <c r="H746" s="314">
        <f ca="1">+IFERROR(INDEX('Hoja de Trabajo para listado'!$A$155:$Z$1048576,MATCH($A746,'Hoja de Trabajo para listado'!$A$155:$A$1048576,0),MATCH((CUADRO!H$5&amp;$E746),'Hoja de Trabajo para listado'!$A$151:$Z$151,0)),0)+IFERROR(INDEX('Hoja de Trabajo para listado'!$AB$155:$BA$1048576,MATCH($A746,'Hoja de Trabajo para listado'!$AB$155:$AB$1048576,0),MATCH((CUADRO!H$5&amp;$E746),'Hoja de Trabajo para listado'!$AB$151:$BA$151,0)),0)+IFERROR(INDEX('Hoja de Trabajo para listado'!$BC$155:$CB$1048576,MATCH($A746,'Hoja de Trabajo para listado'!$BC$155:$BC$1048576,0),MATCH((CUADRO!H$5&amp;$E746),'Hoja de Trabajo para listado'!$BC$151:$CB$151,0)),0)+IFERROR(INDEX('Hoja de Trabajo para listado'!$DE$153:$DG$274,MATCH($A746,'Hoja de Trabajo para listado'!$DE$153:$DE$1048576,0),MATCH((CUADRO!H$5&amp;$E746),'Hoja de Trabajo para listado'!$DE$151:$DG$151,0)),0)+IFERROR(INDEX('Hoja de Trabajo para listado'!$CD$155:$DC$1048576,MATCH($A746,'Hoja de Trabajo para listado'!$CD$155:$CD$1048576,0),MATCH((CUADRO!H$5&amp;$E746),'Hoja de Trabajo para listado'!$CD$151:$DC$151,0)),0)</f>
        <v>0</v>
      </c>
      <c r="I746" s="314">
        <f ca="1">+IFERROR(INDEX('Hoja de Trabajo para listado'!$A$155:$Z$1048576,MATCH($A746,'Hoja de Trabajo para listado'!$A$155:$A$1048576,0),MATCH((CUADRO!I$5&amp;$E746),'Hoja de Trabajo para listado'!$A$151:$Z$151,0)),0)+IFERROR(INDEX('Hoja de Trabajo para listado'!$AB$155:$BA$1048576,MATCH($A746,'Hoja de Trabajo para listado'!$AB$155:$AB$1048576,0),MATCH((CUADRO!I$5&amp;$E746),'Hoja de Trabajo para listado'!$AB$151:$BA$151,0)),0)+IFERROR(INDEX('Hoja de Trabajo para listado'!$BC$155:$CB$1048576,MATCH($A746,'Hoja de Trabajo para listado'!$BC$155:$BC$1048576,0),MATCH((CUADRO!I$5&amp;$E746),'Hoja de Trabajo para listado'!$BC$151:$CB$151,0)),0)+IFERROR(INDEX('Hoja de Trabajo para listado'!$DE$153:$DG$274,MATCH($A746,'Hoja de Trabajo para listado'!$DE$153:$DE$1048576,0),MATCH((CUADRO!I$5&amp;$E746),'Hoja de Trabajo para listado'!$DE$151:$DG$151,0)),0)+IFERROR(INDEX('Hoja de Trabajo para listado'!$CD$155:$DC$1048576,MATCH($A746,'Hoja de Trabajo para listado'!$CD$155:$CD$1048576,0),MATCH((CUADRO!I$5&amp;$E746),'Hoja de Trabajo para listado'!$CD$151:$DC$151,0)),0)</f>
        <v>0</v>
      </c>
      <c r="J746" s="314">
        <f ca="1">+IFERROR(INDEX('Hoja de Trabajo para listado'!$A$155:$Z$1048576,MATCH($A746,'Hoja de Trabajo para listado'!$A$155:$A$1048576,0),MATCH((CUADRO!J$5&amp;$E746),'Hoja de Trabajo para listado'!$A$151:$Z$151,0)),0)+IFERROR(INDEX('Hoja de Trabajo para listado'!$AB$155:$BA$1048576,MATCH($A746,'Hoja de Trabajo para listado'!$AB$155:$AB$1048576,0),MATCH((CUADRO!J$5&amp;$E746),'Hoja de Trabajo para listado'!$AB$151:$BA$151,0)),0)+IFERROR(INDEX('Hoja de Trabajo para listado'!$BC$155:$CB$1048576,MATCH($A746,'Hoja de Trabajo para listado'!$BC$155:$BC$1048576,0),MATCH((CUADRO!J$5&amp;$E746),'Hoja de Trabajo para listado'!$BC$151:$CB$151,0)),0)+IFERROR(INDEX('Hoja de Trabajo para listado'!$DE$153:$DG$274,MATCH($A746,'Hoja de Trabajo para listado'!$DE$153:$DE$1048576,0),MATCH((CUADRO!J$5&amp;$E746),'Hoja de Trabajo para listado'!$DE$151:$DG$151,0)),0)+IFERROR(INDEX('Hoja de Trabajo para listado'!$CD$155:$DC$1048576,MATCH($A746,'Hoja de Trabajo para listado'!$CD$155:$CD$1048576,0),MATCH((CUADRO!J$5&amp;$E746),'Hoja de Trabajo para listado'!$CD$151:$DC$151,0)),0)</f>
        <v>0</v>
      </c>
      <c r="K746" s="314">
        <f ca="1">+IFERROR(INDEX('Hoja de Trabajo para listado'!$A$155:$Z$1048576,MATCH($A746,'Hoja de Trabajo para listado'!$A$155:$A$1048576,0),MATCH((CUADRO!K$5&amp;$E746),'Hoja de Trabajo para listado'!$A$151:$Z$151,0)),0)+IFERROR(INDEX('Hoja de Trabajo para listado'!$AB$155:$BA$1048576,MATCH($A746,'Hoja de Trabajo para listado'!$AB$155:$AB$1048576,0),MATCH((CUADRO!K$5&amp;$E746),'Hoja de Trabajo para listado'!$AB$151:$BA$151,0)),0)+IFERROR(INDEX('Hoja de Trabajo para listado'!$BC$155:$CB$1048576,MATCH($A746,'Hoja de Trabajo para listado'!$BC$155:$BC$1048576,0),MATCH((CUADRO!K$5&amp;$E746),'Hoja de Trabajo para listado'!$BC$151:$CB$151,0)),0)+IFERROR(INDEX('Hoja de Trabajo para listado'!$DE$153:$DG$274,MATCH($A746,'Hoja de Trabajo para listado'!$DE$153:$DE$1048576,0),MATCH((CUADRO!K$5&amp;$E746),'Hoja de Trabajo para listado'!$DE$151:$DG$151,0)),0)+IFERROR(INDEX('Hoja de Trabajo para listado'!$CD$155:$DC$1048576,MATCH($A746,'Hoja de Trabajo para listado'!$CD$155:$CD$1048576,0),MATCH((CUADRO!K$5&amp;$E746),'Hoja de Trabajo para listado'!$CD$151:$DC$151,0)),0)</f>
        <v>0</v>
      </c>
      <c r="L746" s="314">
        <f ca="1">+IFERROR(INDEX('Hoja de Trabajo para listado'!$A$155:$Z$1048576,MATCH($A746,'Hoja de Trabajo para listado'!$A$155:$A$1048576,0),MATCH((CUADRO!L$5&amp;$E746),'Hoja de Trabajo para listado'!$A$151:$Z$151,0)),0)+IFERROR(INDEX('Hoja de Trabajo para listado'!$AB$155:$BA$1048576,MATCH($A746,'Hoja de Trabajo para listado'!$AB$155:$AB$1048576,0),MATCH((CUADRO!L$5&amp;$E746),'Hoja de Trabajo para listado'!$AB$151:$BA$151,0)),0)+IFERROR(INDEX('Hoja de Trabajo para listado'!$BC$155:$CB$1048576,MATCH($A746,'Hoja de Trabajo para listado'!$BC$155:$BC$1048576,0),MATCH((CUADRO!L$5&amp;$E746),'Hoja de Trabajo para listado'!$BC$151:$CB$151,0)),0)+IFERROR(INDEX('Hoja de Trabajo para listado'!$DE$153:$DG$274,MATCH($A746,'Hoja de Trabajo para listado'!$DE$153:$DE$1048576,0),MATCH((CUADRO!L$5&amp;$E746),'Hoja de Trabajo para listado'!$DE$151:$DG$151,0)),0)+IFERROR(INDEX('Hoja de Trabajo para listado'!$CD$155:$DC$1048576,MATCH($A746,'Hoja de Trabajo para listado'!$CD$155:$CD$1048576,0),MATCH((CUADRO!L$5&amp;$E746),'Hoja de Trabajo para listado'!$CD$151:$DC$151,0)),0)</f>
        <v>0</v>
      </c>
      <c r="M746" s="314">
        <f ca="1">+IFERROR(INDEX('Hoja de Trabajo para listado'!$A$155:$Z$1048576,MATCH($A746,'Hoja de Trabajo para listado'!$A$155:$A$1048576,0),MATCH((CUADRO!M$5&amp;$E746),'Hoja de Trabajo para listado'!$A$151:$Z$151,0)),0)+IFERROR(INDEX('Hoja de Trabajo para listado'!$AB$155:$BA$1048576,MATCH($A746,'Hoja de Trabajo para listado'!$AB$155:$AB$1048576,0),MATCH((CUADRO!M$5&amp;$E746),'Hoja de Trabajo para listado'!$AB$151:$BA$151,0)),0)+IFERROR(INDEX('Hoja de Trabajo para listado'!$BC$155:$CB$1048576,MATCH($A746,'Hoja de Trabajo para listado'!$BC$155:$BC$1048576,0),MATCH((CUADRO!M$5&amp;$E746),'Hoja de Trabajo para listado'!$BC$151:$CB$151,0)),0)+IFERROR(INDEX('Hoja de Trabajo para listado'!$DE$153:$DG$274,MATCH($A746,'Hoja de Trabajo para listado'!$DE$153:$DE$1048576,0),MATCH((CUADRO!M$5&amp;$E746),'Hoja de Trabajo para listado'!$DE$151:$DG$151,0)),0)+IFERROR(INDEX('Hoja de Trabajo para listado'!$CD$155:$DC$1048576,MATCH($A746,'Hoja de Trabajo para listado'!$CD$155:$CD$1048576,0),MATCH((CUADRO!M$5&amp;$E746),'Hoja de Trabajo para listado'!$CD$151:$DC$151,0)),0)</f>
        <v>0</v>
      </c>
      <c r="N746" s="314">
        <f ca="1">+IFERROR(INDEX('Hoja de Trabajo para listado'!$A$155:$Z$1048576,MATCH($A746,'Hoja de Trabajo para listado'!$A$155:$A$1048576,0),MATCH((CUADRO!N$5&amp;$E746),'Hoja de Trabajo para listado'!$A$151:$Z$151,0)),0)+IFERROR(INDEX('Hoja de Trabajo para listado'!$AB$155:$BA$1048576,MATCH($A746,'Hoja de Trabajo para listado'!$AB$155:$AB$1048576,0),MATCH((CUADRO!N$5&amp;$E746),'Hoja de Trabajo para listado'!$AB$151:$BA$151,0)),0)+IFERROR(INDEX('Hoja de Trabajo para listado'!$BC$155:$CB$1048576,MATCH($A746,'Hoja de Trabajo para listado'!$BC$155:$BC$1048576,0),MATCH((CUADRO!N$5&amp;$E746),'Hoja de Trabajo para listado'!$BC$151:$CB$151,0)),0)+IFERROR(INDEX('Hoja de Trabajo para listado'!$DE$153:$DG$274,MATCH($A746,'Hoja de Trabajo para listado'!$DE$153:$DE$1048576,0),MATCH((CUADRO!N$5&amp;$E746),'Hoja de Trabajo para listado'!$DE$151:$DG$151,0)),0)+IFERROR(INDEX('Hoja de Trabajo para listado'!$CD$155:$DC$1048576,MATCH($A746,'Hoja de Trabajo para listado'!$CD$155:$CD$1048576,0),MATCH((CUADRO!N$5&amp;$E746),'Hoja de Trabajo para listado'!$CD$151:$DC$151,0)),0)</f>
        <v>0</v>
      </c>
      <c r="O746" s="314">
        <f ca="1">+IFERROR(INDEX('Hoja de Trabajo para listado'!$A$155:$Z$1048576,MATCH($A746,'Hoja de Trabajo para listado'!$A$155:$A$1048576,0),MATCH((CUADRO!O$5&amp;$E746),'Hoja de Trabajo para listado'!$A$151:$Z$151,0)),0)+IFERROR(INDEX('Hoja de Trabajo para listado'!$AB$155:$BA$1048576,MATCH($A746,'Hoja de Trabajo para listado'!$AB$155:$AB$1048576,0),MATCH((CUADRO!O$5&amp;$E746),'Hoja de Trabajo para listado'!$AB$151:$BA$151,0)),0)+IFERROR(INDEX('Hoja de Trabajo para listado'!$BC$155:$CB$1048576,MATCH($A746,'Hoja de Trabajo para listado'!$BC$155:$BC$1048576,0),MATCH((CUADRO!O$5&amp;$E746),'Hoja de Trabajo para listado'!$BC$151:$CB$151,0)),0)+IFERROR(INDEX('Hoja de Trabajo para listado'!$DE$153:$DG$274,MATCH($A746,'Hoja de Trabajo para listado'!$DE$153:$DE$1048576,0),MATCH((CUADRO!O$5&amp;$E746),'Hoja de Trabajo para listado'!$DE$151:$DG$151,0)),0)+IFERROR(INDEX('Hoja de Trabajo para listado'!$CD$155:$DC$1048576,MATCH($A746,'Hoja de Trabajo para listado'!$CD$155:$CD$1048576,0),MATCH((CUADRO!O$5&amp;$E746),'Hoja de Trabajo para listado'!$CD$151:$DC$151,0)),0)</f>
        <v>0</v>
      </c>
      <c r="P746" s="314">
        <f ca="1">+IFERROR(INDEX('Hoja de Trabajo para listado'!$A$155:$Z$1048576,MATCH($A746,'Hoja de Trabajo para listado'!$A$155:$A$1048576,0),MATCH((CUADRO!P$5&amp;$E746),'Hoja de Trabajo para listado'!$A$151:$Z$151,0)),0)+IFERROR(INDEX('Hoja de Trabajo para listado'!$AB$155:$BA$1048576,MATCH($A746,'Hoja de Trabajo para listado'!$AB$155:$AB$1048576,0),MATCH((CUADRO!P$5&amp;$E746),'Hoja de Trabajo para listado'!$AB$151:$BA$151,0)),0)+IFERROR(INDEX('Hoja de Trabajo para listado'!$BC$155:$CB$1048576,MATCH($A746,'Hoja de Trabajo para listado'!$BC$155:$BC$1048576,0),MATCH((CUADRO!P$5&amp;$E746),'Hoja de Trabajo para listado'!$BC$151:$CB$151,0)),0)+IFERROR(INDEX('Hoja de Trabajo para listado'!$DE$153:$DG$274,MATCH($A746,'Hoja de Trabajo para listado'!$DE$153:$DE$1048576,0),MATCH((CUADRO!P$5&amp;$E746),'Hoja de Trabajo para listado'!$DE$151:$DG$151,0)),0)+IFERROR(INDEX('Hoja de Trabajo para listado'!$CD$155:$DC$1048576,MATCH($A746,'Hoja de Trabajo para listado'!$CD$155:$CD$1048576,0),MATCH((CUADRO!P$5&amp;$E746),'Hoja de Trabajo para listado'!$CD$151:$DC$151,0)),0)</f>
        <v>0</v>
      </c>
      <c r="Q746" s="314">
        <f ca="1">+IFERROR(INDEX('Hoja de Trabajo para listado'!$A$155:$Z$1048576,MATCH($A746,'Hoja de Trabajo para listado'!$A$155:$A$1048576,0),MATCH((CUADRO!Q$5&amp;$E746),'Hoja de Trabajo para listado'!$A$151:$Z$151,0)),0)+IFERROR(INDEX('Hoja de Trabajo para listado'!$AB$155:$BA$1048576,MATCH($A746,'Hoja de Trabajo para listado'!$AB$155:$AB$1048576,0),MATCH((CUADRO!Q$5&amp;$E746),'Hoja de Trabajo para listado'!$AB$151:$BA$151,0)),0)+IFERROR(INDEX('Hoja de Trabajo para listado'!$BC$155:$CB$1048576,MATCH($A746,'Hoja de Trabajo para listado'!$BC$155:$BC$1048576,0),MATCH((CUADRO!Q$5&amp;$E746),'Hoja de Trabajo para listado'!$BC$151:$CB$151,0)),0)+IFERROR(INDEX('Hoja de Trabajo para listado'!$DE$153:$DG$274,MATCH($A746,'Hoja de Trabajo para listado'!$DE$153:$DE$1048576,0),MATCH((CUADRO!Q$5&amp;$E746),'Hoja de Trabajo para listado'!$DE$151:$DG$151,0)),0)+IFERROR(INDEX('Hoja de Trabajo para listado'!$CD$155:$DC$1048576,MATCH($A746,'Hoja de Trabajo para listado'!$CD$155:$CD$1048576,0),MATCH((CUADRO!Q$5&amp;$E746),'Hoja de Trabajo para listado'!$CD$151:$DC$151,0)),0)</f>
        <v>0</v>
      </c>
      <c r="R746" s="314">
        <f t="shared" ca="1" si="22"/>
        <v>0</v>
      </c>
      <c r="S746" s="322"/>
      <c r="T746" s="314">
        <f ca="1">+T747</f>
        <v>0</v>
      </c>
      <c r="U746" s="313">
        <f t="shared" si="23"/>
        <v>1</v>
      </c>
      <c r="V746" s="319" t="str">
        <f>+VLOOKUP(A746,bd_lista!$A$3:$E$593,5,FALSE)</f>
        <v>Gobiernos Autonomos Municipales</v>
      </c>
      <c r="W746" s="425" t="str">
        <f>+V746</f>
        <v>Gobiernos Autonomos Municipales</v>
      </c>
    </row>
    <row r="747" spans="1:23" customFormat="1" ht="15" hidden="1" customHeight="1">
      <c r="A747" s="323">
        <v>1805</v>
      </c>
      <c r="B747" s="428"/>
      <c r="C747" s="318" t="str">
        <f>+VLOOKUP(A747,bd_lista!$A$3:$C$593,3,FALSE)</f>
        <v>Gobierno Autónomo Municipal de Puerto Guayaramerín</v>
      </c>
      <c r="D747" s="430"/>
      <c r="E747" s="347" t="s">
        <v>1419</v>
      </c>
      <c r="F747" s="314">
        <f ca="1">+IFERROR(INDEX('Hoja de Trabajo para listado'!$A$155:$Z$1048576,MATCH($A747,'Hoja de Trabajo para listado'!$A$155:$A$1048576,0),MATCH((CUADRO!F$5&amp;$E747),'Hoja de Trabajo para listado'!$A$151:$Z$151,0)),0)+IFERROR(INDEX('Hoja de Trabajo para listado'!$AB$155:$BA$1048576,MATCH($A747,'Hoja de Trabajo para listado'!$AB$155:$AB$1048576,0),MATCH((CUADRO!F$5&amp;$E747),'Hoja de Trabajo para listado'!$AB$151:$BA$151,0)),0)+IFERROR(INDEX('Hoja de Trabajo para listado'!$BC$155:$CB$1048576,MATCH($A747,'Hoja de Trabajo para listado'!$BC$155:$BC$1048576,0),MATCH((CUADRO!F$5&amp;$E747),'Hoja de Trabajo para listado'!$BC$151:$CB$151,0)),0)+IFERROR(INDEX('Hoja de Trabajo para listado'!$DE$153:$DG$274,MATCH($A747,'Hoja de Trabajo para listado'!$DE$153:$DE$1048576,0),MATCH((CUADRO!F$5&amp;$E747),'Hoja de Trabajo para listado'!$DE$151:$DG$151,0)),0)+IFERROR(INDEX('Hoja de Trabajo para listado'!$CD$155:$DC$1048576,MATCH($A747,'Hoja de Trabajo para listado'!$CD$155:$CD$1048576,0),MATCH((CUADRO!F$5&amp;$E747),'Hoja de Trabajo para listado'!$CD$151:$DC$151,0)),0)</f>
        <v>0</v>
      </c>
      <c r="G747" s="314">
        <f ca="1">+IFERROR(INDEX('Hoja de Trabajo para listado'!$A$155:$Z$1048576,MATCH($A747,'Hoja de Trabajo para listado'!$A$155:$A$1048576,0),MATCH((CUADRO!G$5&amp;$E747),'Hoja de Trabajo para listado'!$A$151:$Z$151,0)),0)+IFERROR(INDEX('Hoja de Trabajo para listado'!$AB$155:$BA$1048576,MATCH($A747,'Hoja de Trabajo para listado'!$AB$155:$AB$1048576,0),MATCH((CUADRO!G$5&amp;$E747),'Hoja de Trabajo para listado'!$AB$151:$BA$151,0)),0)+IFERROR(INDEX('Hoja de Trabajo para listado'!$BC$155:$CB$1048576,MATCH($A747,'Hoja de Trabajo para listado'!$BC$155:$BC$1048576,0),MATCH((CUADRO!G$5&amp;$E747),'Hoja de Trabajo para listado'!$BC$151:$CB$151,0)),0)+IFERROR(INDEX('Hoja de Trabajo para listado'!$DE$153:$DG$274,MATCH($A747,'Hoja de Trabajo para listado'!$DE$153:$DE$1048576,0),MATCH((CUADRO!G$5&amp;$E747),'Hoja de Trabajo para listado'!$DE$151:$DG$151,0)),0)+IFERROR(INDEX('Hoja de Trabajo para listado'!$CD$155:$DC$1048576,MATCH($A747,'Hoja de Trabajo para listado'!$CD$155:$CD$1048576,0),MATCH((CUADRO!G$5&amp;$E747),'Hoja de Trabajo para listado'!$CD$151:$DC$151,0)),0)</f>
        <v>0</v>
      </c>
      <c r="H747" s="314">
        <f ca="1">+IFERROR(INDEX('Hoja de Trabajo para listado'!$A$155:$Z$1048576,MATCH($A747,'Hoja de Trabajo para listado'!$A$155:$A$1048576,0),MATCH((CUADRO!H$5&amp;$E747),'Hoja de Trabajo para listado'!$A$151:$Z$151,0)),0)+IFERROR(INDEX('Hoja de Trabajo para listado'!$AB$155:$BA$1048576,MATCH($A747,'Hoja de Trabajo para listado'!$AB$155:$AB$1048576,0),MATCH((CUADRO!H$5&amp;$E747),'Hoja de Trabajo para listado'!$AB$151:$BA$151,0)),0)+IFERROR(INDEX('Hoja de Trabajo para listado'!$BC$155:$CB$1048576,MATCH($A747,'Hoja de Trabajo para listado'!$BC$155:$BC$1048576,0),MATCH((CUADRO!H$5&amp;$E747),'Hoja de Trabajo para listado'!$BC$151:$CB$151,0)),0)+IFERROR(INDEX('Hoja de Trabajo para listado'!$DE$153:$DG$274,MATCH($A747,'Hoja de Trabajo para listado'!$DE$153:$DE$1048576,0),MATCH((CUADRO!H$5&amp;$E747),'Hoja de Trabajo para listado'!$DE$151:$DG$151,0)),0)+IFERROR(INDEX('Hoja de Trabajo para listado'!$CD$155:$DC$1048576,MATCH($A747,'Hoja de Trabajo para listado'!$CD$155:$CD$1048576,0),MATCH((CUADRO!H$5&amp;$E747),'Hoja de Trabajo para listado'!$CD$151:$DC$151,0)),0)</f>
        <v>0</v>
      </c>
      <c r="I747" s="314">
        <f ca="1">+IFERROR(INDEX('Hoja de Trabajo para listado'!$A$155:$Z$1048576,MATCH($A747,'Hoja de Trabajo para listado'!$A$155:$A$1048576,0),MATCH((CUADRO!I$5&amp;$E747),'Hoja de Trabajo para listado'!$A$151:$Z$151,0)),0)+IFERROR(INDEX('Hoja de Trabajo para listado'!$AB$155:$BA$1048576,MATCH($A747,'Hoja de Trabajo para listado'!$AB$155:$AB$1048576,0),MATCH((CUADRO!I$5&amp;$E747),'Hoja de Trabajo para listado'!$AB$151:$BA$151,0)),0)+IFERROR(INDEX('Hoja de Trabajo para listado'!$BC$155:$CB$1048576,MATCH($A747,'Hoja de Trabajo para listado'!$BC$155:$BC$1048576,0),MATCH((CUADRO!I$5&amp;$E747),'Hoja de Trabajo para listado'!$BC$151:$CB$151,0)),0)+IFERROR(INDEX('Hoja de Trabajo para listado'!$DE$153:$DG$274,MATCH($A747,'Hoja de Trabajo para listado'!$DE$153:$DE$1048576,0),MATCH((CUADRO!I$5&amp;$E747),'Hoja de Trabajo para listado'!$DE$151:$DG$151,0)),0)+IFERROR(INDEX('Hoja de Trabajo para listado'!$CD$155:$DC$1048576,MATCH($A747,'Hoja de Trabajo para listado'!$CD$155:$CD$1048576,0),MATCH((CUADRO!I$5&amp;$E747),'Hoja de Trabajo para listado'!$CD$151:$DC$151,0)),0)</f>
        <v>0</v>
      </c>
      <c r="J747" s="314">
        <f ca="1">+IFERROR(INDEX('Hoja de Trabajo para listado'!$A$155:$Z$1048576,MATCH($A747,'Hoja de Trabajo para listado'!$A$155:$A$1048576,0),MATCH((CUADRO!J$5&amp;$E747),'Hoja de Trabajo para listado'!$A$151:$Z$151,0)),0)+IFERROR(INDEX('Hoja de Trabajo para listado'!$AB$155:$BA$1048576,MATCH($A747,'Hoja de Trabajo para listado'!$AB$155:$AB$1048576,0),MATCH((CUADRO!J$5&amp;$E747),'Hoja de Trabajo para listado'!$AB$151:$BA$151,0)),0)+IFERROR(INDEX('Hoja de Trabajo para listado'!$BC$155:$CB$1048576,MATCH($A747,'Hoja de Trabajo para listado'!$BC$155:$BC$1048576,0),MATCH((CUADRO!J$5&amp;$E747),'Hoja de Trabajo para listado'!$BC$151:$CB$151,0)),0)+IFERROR(INDEX('Hoja de Trabajo para listado'!$DE$153:$DG$274,MATCH($A747,'Hoja de Trabajo para listado'!$DE$153:$DE$1048576,0),MATCH((CUADRO!J$5&amp;$E747),'Hoja de Trabajo para listado'!$DE$151:$DG$151,0)),0)+IFERROR(INDEX('Hoja de Trabajo para listado'!$CD$155:$DC$1048576,MATCH($A747,'Hoja de Trabajo para listado'!$CD$155:$CD$1048576,0),MATCH((CUADRO!J$5&amp;$E747),'Hoja de Trabajo para listado'!$CD$151:$DC$151,0)),0)</f>
        <v>0</v>
      </c>
      <c r="K747" s="314">
        <f ca="1">+IFERROR(INDEX('Hoja de Trabajo para listado'!$A$155:$Z$1048576,MATCH($A747,'Hoja de Trabajo para listado'!$A$155:$A$1048576,0),MATCH((CUADRO!K$5&amp;$E747),'Hoja de Trabajo para listado'!$A$151:$Z$151,0)),0)+IFERROR(INDEX('Hoja de Trabajo para listado'!$AB$155:$BA$1048576,MATCH($A747,'Hoja de Trabajo para listado'!$AB$155:$AB$1048576,0),MATCH((CUADRO!K$5&amp;$E747),'Hoja de Trabajo para listado'!$AB$151:$BA$151,0)),0)+IFERROR(INDEX('Hoja de Trabajo para listado'!$BC$155:$CB$1048576,MATCH($A747,'Hoja de Trabajo para listado'!$BC$155:$BC$1048576,0),MATCH((CUADRO!K$5&amp;$E747),'Hoja de Trabajo para listado'!$BC$151:$CB$151,0)),0)+IFERROR(INDEX('Hoja de Trabajo para listado'!$DE$153:$DG$274,MATCH($A747,'Hoja de Trabajo para listado'!$DE$153:$DE$1048576,0),MATCH((CUADRO!K$5&amp;$E747),'Hoja de Trabajo para listado'!$DE$151:$DG$151,0)),0)+IFERROR(INDEX('Hoja de Trabajo para listado'!$CD$155:$DC$1048576,MATCH($A747,'Hoja de Trabajo para listado'!$CD$155:$CD$1048576,0),MATCH((CUADRO!K$5&amp;$E747),'Hoja de Trabajo para listado'!$CD$151:$DC$151,0)),0)</f>
        <v>0</v>
      </c>
      <c r="L747" s="314">
        <f ca="1">+IFERROR(INDEX('Hoja de Trabajo para listado'!$A$155:$Z$1048576,MATCH($A747,'Hoja de Trabajo para listado'!$A$155:$A$1048576,0),MATCH((CUADRO!L$5&amp;$E747),'Hoja de Trabajo para listado'!$A$151:$Z$151,0)),0)+IFERROR(INDEX('Hoja de Trabajo para listado'!$AB$155:$BA$1048576,MATCH($A747,'Hoja de Trabajo para listado'!$AB$155:$AB$1048576,0),MATCH((CUADRO!L$5&amp;$E747),'Hoja de Trabajo para listado'!$AB$151:$BA$151,0)),0)+IFERROR(INDEX('Hoja de Trabajo para listado'!$BC$155:$CB$1048576,MATCH($A747,'Hoja de Trabajo para listado'!$BC$155:$BC$1048576,0),MATCH((CUADRO!L$5&amp;$E747),'Hoja de Trabajo para listado'!$BC$151:$CB$151,0)),0)+IFERROR(INDEX('Hoja de Trabajo para listado'!$DE$153:$DG$274,MATCH($A747,'Hoja de Trabajo para listado'!$DE$153:$DE$1048576,0),MATCH((CUADRO!L$5&amp;$E747),'Hoja de Trabajo para listado'!$DE$151:$DG$151,0)),0)+IFERROR(INDEX('Hoja de Trabajo para listado'!$CD$155:$DC$1048576,MATCH($A747,'Hoja de Trabajo para listado'!$CD$155:$CD$1048576,0),MATCH((CUADRO!L$5&amp;$E747),'Hoja de Trabajo para listado'!$CD$151:$DC$151,0)),0)</f>
        <v>0</v>
      </c>
      <c r="M747" s="314">
        <f ca="1">+IFERROR(INDEX('Hoja de Trabajo para listado'!$A$155:$Z$1048576,MATCH($A747,'Hoja de Trabajo para listado'!$A$155:$A$1048576,0),MATCH((CUADRO!M$5&amp;$E747),'Hoja de Trabajo para listado'!$A$151:$Z$151,0)),0)+IFERROR(INDEX('Hoja de Trabajo para listado'!$AB$155:$BA$1048576,MATCH($A747,'Hoja de Trabajo para listado'!$AB$155:$AB$1048576,0),MATCH((CUADRO!M$5&amp;$E747),'Hoja de Trabajo para listado'!$AB$151:$BA$151,0)),0)+IFERROR(INDEX('Hoja de Trabajo para listado'!$BC$155:$CB$1048576,MATCH($A747,'Hoja de Trabajo para listado'!$BC$155:$BC$1048576,0),MATCH((CUADRO!M$5&amp;$E747),'Hoja de Trabajo para listado'!$BC$151:$CB$151,0)),0)+IFERROR(INDEX('Hoja de Trabajo para listado'!$DE$153:$DG$274,MATCH($A747,'Hoja de Trabajo para listado'!$DE$153:$DE$1048576,0),MATCH((CUADRO!M$5&amp;$E747),'Hoja de Trabajo para listado'!$DE$151:$DG$151,0)),0)+IFERROR(INDEX('Hoja de Trabajo para listado'!$CD$155:$DC$1048576,MATCH($A747,'Hoja de Trabajo para listado'!$CD$155:$CD$1048576,0),MATCH((CUADRO!M$5&amp;$E747),'Hoja de Trabajo para listado'!$CD$151:$DC$151,0)),0)</f>
        <v>0</v>
      </c>
      <c r="N747" s="314">
        <f ca="1">+IFERROR(INDEX('Hoja de Trabajo para listado'!$A$155:$Z$1048576,MATCH($A747,'Hoja de Trabajo para listado'!$A$155:$A$1048576,0),MATCH((CUADRO!N$5&amp;$E747),'Hoja de Trabajo para listado'!$A$151:$Z$151,0)),0)+IFERROR(INDEX('Hoja de Trabajo para listado'!$AB$155:$BA$1048576,MATCH($A747,'Hoja de Trabajo para listado'!$AB$155:$AB$1048576,0),MATCH((CUADRO!N$5&amp;$E747),'Hoja de Trabajo para listado'!$AB$151:$BA$151,0)),0)+IFERROR(INDEX('Hoja de Trabajo para listado'!$BC$155:$CB$1048576,MATCH($A747,'Hoja de Trabajo para listado'!$BC$155:$BC$1048576,0),MATCH((CUADRO!N$5&amp;$E747),'Hoja de Trabajo para listado'!$BC$151:$CB$151,0)),0)+IFERROR(INDEX('Hoja de Trabajo para listado'!$DE$153:$DG$274,MATCH($A747,'Hoja de Trabajo para listado'!$DE$153:$DE$1048576,0),MATCH((CUADRO!N$5&amp;$E747),'Hoja de Trabajo para listado'!$DE$151:$DG$151,0)),0)+IFERROR(INDEX('Hoja de Trabajo para listado'!$CD$155:$DC$1048576,MATCH($A747,'Hoja de Trabajo para listado'!$CD$155:$CD$1048576,0),MATCH((CUADRO!N$5&amp;$E747),'Hoja de Trabajo para listado'!$CD$151:$DC$151,0)),0)</f>
        <v>0</v>
      </c>
      <c r="O747" s="314">
        <f ca="1">+IFERROR(INDEX('Hoja de Trabajo para listado'!$A$155:$Z$1048576,MATCH($A747,'Hoja de Trabajo para listado'!$A$155:$A$1048576,0),MATCH((CUADRO!O$5&amp;$E747),'Hoja de Trabajo para listado'!$A$151:$Z$151,0)),0)+IFERROR(INDEX('Hoja de Trabajo para listado'!$AB$155:$BA$1048576,MATCH($A747,'Hoja de Trabajo para listado'!$AB$155:$AB$1048576,0),MATCH((CUADRO!O$5&amp;$E747),'Hoja de Trabajo para listado'!$AB$151:$BA$151,0)),0)+IFERROR(INDEX('Hoja de Trabajo para listado'!$BC$155:$CB$1048576,MATCH($A747,'Hoja de Trabajo para listado'!$BC$155:$BC$1048576,0),MATCH((CUADRO!O$5&amp;$E747),'Hoja de Trabajo para listado'!$BC$151:$CB$151,0)),0)+IFERROR(INDEX('Hoja de Trabajo para listado'!$DE$153:$DG$274,MATCH($A747,'Hoja de Trabajo para listado'!$DE$153:$DE$1048576,0),MATCH((CUADRO!O$5&amp;$E747),'Hoja de Trabajo para listado'!$DE$151:$DG$151,0)),0)+IFERROR(INDEX('Hoja de Trabajo para listado'!$CD$155:$DC$1048576,MATCH($A747,'Hoja de Trabajo para listado'!$CD$155:$CD$1048576,0),MATCH((CUADRO!O$5&amp;$E747),'Hoja de Trabajo para listado'!$CD$151:$DC$151,0)),0)</f>
        <v>0</v>
      </c>
      <c r="P747" s="314">
        <f ca="1">+IFERROR(INDEX('Hoja de Trabajo para listado'!$A$155:$Z$1048576,MATCH($A747,'Hoja de Trabajo para listado'!$A$155:$A$1048576,0),MATCH((CUADRO!P$5&amp;$E747),'Hoja de Trabajo para listado'!$A$151:$Z$151,0)),0)+IFERROR(INDEX('Hoja de Trabajo para listado'!$AB$155:$BA$1048576,MATCH($A747,'Hoja de Trabajo para listado'!$AB$155:$AB$1048576,0),MATCH((CUADRO!P$5&amp;$E747),'Hoja de Trabajo para listado'!$AB$151:$BA$151,0)),0)+IFERROR(INDEX('Hoja de Trabajo para listado'!$BC$155:$CB$1048576,MATCH($A747,'Hoja de Trabajo para listado'!$BC$155:$BC$1048576,0),MATCH((CUADRO!P$5&amp;$E747),'Hoja de Trabajo para listado'!$BC$151:$CB$151,0)),0)+IFERROR(INDEX('Hoja de Trabajo para listado'!$DE$153:$DG$274,MATCH($A747,'Hoja de Trabajo para listado'!$DE$153:$DE$1048576,0),MATCH((CUADRO!P$5&amp;$E747),'Hoja de Trabajo para listado'!$DE$151:$DG$151,0)),0)+IFERROR(INDEX('Hoja de Trabajo para listado'!$CD$155:$DC$1048576,MATCH($A747,'Hoja de Trabajo para listado'!$CD$155:$CD$1048576,0),MATCH((CUADRO!P$5&amp;$E747),'Hoja de Trabajo para listado'!$CD$151:$DC$151,0)),0)</f>
        <v>0</v>
      </c>
      <c r="Q747" s="314">
        <f ca="1">+IFERROR(INDEX('Hoja de Trabajo para listado'!$A$155:$Z$1048576,MATCH($A747,'Hoja de Trabajo para listado'!$A$155:$A$1048576,0),MATCH((CUADRO!Q$5&amp;$E747),'Hoja de Trabajo para listado'!$A$151:$Z$151,0)),0)+IFERROR(INDEX('Hoja de Trabajo para listado'!$AB$155:$BA$1048576,MATCH($A747,'Hoja de Trabajo para listado'!$AB$155:$AB$1048576,0),MATCH((CUADRO!Q$5&amp;$E747),'Hoja de Trabajo para listado'!$AB$151:$BA$151,0)),0)+IFERROR(INDEX('Hoja de Trabajo para listado'!$BC$155:$CB$1048576,MATCH($A747,'Hoja de Trabajo para listado'!$BC$155:$BC$1048576,0),MATCH((CUADRO!Q$5&amp;$E747),'Hoja de Trabajo para listado'!$BC$151:$CB$151,0)),0)+IFERROR(INDEX('Hoja de Trabajo para listado'!$DE$153:$DG$274,MATCH($A747,'Hoja de Trabajo para listado'!$DE$153:$DE$1048576,0),MATCH((CUADRO!Q$5&amp;$E747),'Hoja de Trabajo para listado'!$DE$151:$DG$151,0)),0)+IFERROR(INDEX('Hoja de Trabajo para listado'!$CD$155:$DC$1048576,MATCH($A747,'Hoja de Trabajo para listado'!$CD$155:$CD$1048576,0),MATCH((CUADRO!Q$5&amp;$E747),'Hoja de Trabajo para listado'!$CD$151:$DC$151,0)),0)</f>
        <v>0</v>
      </c>
      <c r="R747" s="314">
        <f t="shared" ca="1" si="22"/>
        <v>0</v>
      </c>
      <c r="S747" s="322">
        <f ca="1">+R746+R747</f>
        <v>0</v>
      </c>
      <c r="T747" s="314">
        <f ca="1">+S747</f>
        <v>0</v>
      </c>
      <c r="U747" s="313">
        <f t="shared" si="23"/>
        <v>2</v>
      </c>
      <c r="V747" s="319" t="str">
        <f>+VLOOKUP(A747,bd_lista!$A$3:$E$593,5,FALSE)</f>
        <v>Gobiernos Autonomos Municipales</v>
      </c>
      <c r="W747" s="426"/>
    </row>
    <row r="748" spans="1:23" customFormat="1" ht="15" hidden="1" customHeight="1">
      <c r="A748" s="323">
        <v>1806</v>
      </c>
      <c r="B748" s="427">
        <f>+A748</f>
        <v>1806</v>
      </c>
      <c r="C748" s="318" t="str">
        <f>+VLOOKUP(A748,bd_lista!$A$3:$C$593,3,FALSE)</f>
        <v>Gobierno Autónomo Municipal de Reyes</v>
      </c>
      <c r="D748" s="429" t="str">
        <f>+C748</f>
        <v>Gobierno Autónomo Municipal de Reyes</v>
      </c>
      <c r="E748" s="346" t="s">
        <v>1418</v>
      </c>
      <c r="F748" s="314">
        <f ca="1">+IFERROR(INDEX('Hoja de Trabajo para listado'!$A$155:$Z$1048576,MATCH($A748,'Hoja de Trabajo para listado'!$A$155:$A$1048576,0),MATCH((CUADRO!F$5&amp;$E748),'Hoja de Trabajo para listado'!$A$151:$Z$151,0)),0)+IFERROR(INDEX('Hoja de Trabajo para listado'!$AB$155:$BA$1048576,MATCH($A748,'Hoja de Trabajo para listado'!$AB$155:$AB$1048576,0),MATCH((CUADRO!F$5&amp;$E748),'Hoja de Trabajo para listado'!$AB$151:$BA$151,0)),0)+IFERROR(INDEX('Hoja de Trabajo para listado'!$BC$155:$CB$1048576,MATCH($A748,'Hoja de Trabajo para listado'!$BC$155:$BC$1048576,0),MATCH((CUADRO!F$5&amp;$E748),'Hoja de Trabajo para listado'!$BC$151:$CB$151,0)),0)+IFERROR(INDEX('Hoja de Trabajo para listado'!$DE$153:$DG$274,MATCH($A748,'Hoja de Trabajo para listado'!$DE$153:$DE$1048576,0),MATCH((CUADRO!F$5&amp;$E748),'Hoja de Trabajo para listado'!$DE$151:$DG$151,0)),0)+IFERROR(INDEX('Hoja de Trabajo para listado'!$CD$155:$DC$1048576,MATCH($A748,'Hoja de Trabajo para listado'!$CD$155:$CD$1048576,0),MATCH((CUADRO!F$5&amp;$E748),'Hoja de Trabajo para listado'!$CD$151:$DC$151,0)),0)</f>
        <v>0</v>
      </c>
      <c r="G748" s="314">
        <f ca="1">+IFERROR(INDEX('Hoja de Trabajo para listado'!$A$155:$Z$1048576,MATCH($A748,'Hoja de Trabajo para listado'!$A$155:$A$1048576,0),MATCH((CUADRO!G$5&amp;$E748),'Hoja de Trabajo para listado'!$A$151:$Z$151,0)),0)+IFERROR(INDEX('Hoja de Trabajo para listado'!$AB$155:$BA$1048576,MATCH($A748,'Hoja de Trabajo para listado'!$AB$155:$AB$1048576,0),MATCH((CUADRO!G$5&amp;$E748),'Hoja de Trabajo para listado'!$AB$151:$BA$151,0)),0)+IFERROR(INDEX('Hoja de Trabajo para listado'!$BC$155:$CB$1048576,MATCH($A748,'Hoja de Trabajo para listado'!$BC$155:$BC$1048576,0),MATCH((CUADRO!G$5&amp;$E748),'Hoja de Trabajo para listado'!$BC$151:$CB$151,0)),0)+IFERROR(INDEX('Hoja de Trabajo para listado'!$DE$153:$DG$274,MATCH($A748,'Hoja de Trabajo para listado'!$DE$153:$DE$1048576,0),MATCH((CUADRO!G$5&amp;$E748),'Hoja de Trabajo para listado'!$DE$151:$DG$151,0)),0)+IFERROR(INDEX('Hoja de Trabajo para listado'!$CD$155:$DC$1048576,MATCH($A748,'Hoja de Trabajo para listado'!$CD$155:$CD$1048576,0),MATCH((CUADRO!G$5&amp;$E748),'Hoja de Trabajo para listado'!$CD$151:$DC$151,0)),0)</f>
        <v>0</v>
      </c>
      <c r="H748" s="314">
        <f ca="1">+IFERROR(INDEX('Hoja de Trabajo para listado'!$A$155:$Z$1048576,MATCH($A748,'Hoja de Trabajo para listado'!$A$155:$A$1048576,0),MATCH((CUADRO!H$5&amp;$E748),'Hoja de Trabajo para listado'!$A$151:$Z$151,0)),0)+IFERROR(INDEX('Hoja de Trabajo para listado'!$AB$155:$BA$1048576,MATCH($A748,'Hoja de Trabajo para listado'!$AB$155:$AB$1048576,0),MATCH((CUADRO!H$5&amp;$E748),'Hoja de Trabajo para listado'!$AB$151:$BA$151,0)),0)+IFERROR(INDEX('Hoja de Trabajo para listado'!$BC$155:$CB$1048576,MATCH($A748,'Hoja de Trabajo para listado'!$BC$155:$BC$1048576,0),MATCH((CUADRO!H$5&amp;$E748),'Hoja de Trabajo para listado'!$BC$151:$CB$151,0)),0)+IFERROR(INDEX('Hoja de Trabajo para listado'!$DE$153:$DG$274,MATCH($A748,'Hoja de Trabajo para listado'!$DE$153:$DE$1048576,0),MATCH((CUADRO!H$5&amp;$E748),'Hoja de Trabajo para listado'!$DE$151:$DG$151,0)),0)+IFERROR(INDEX('Hoja de Trabajo para listado'!$CD$155:$DC$1048576,MATCH($A748,'Hoja de Trabajo para listado'!$CD$155:$CD$1048576,0),MATCH((CUADRO!H$5&amp;$E748),'Hoja de Trabajo para listado'!$CD$151:$DC$151,0)),0)</f>
        <v>0</v>
      </c>
      <c r="I748" s="314">
        <f ca="1">+IFERROR(INDEX('Hoja de Trabajo para listado'!$A$155:$Z$1048576,MATCH($A748,'Hoja de Trabajo para listado'!$A$155:$A$1048576,0),MATCH((CUADRO!I$5&amp;$E748),'Hoja de Trabajo para listado'!$A$151:$Z$151,0)),0)+IFERROR(INDEX('Hoja de Trabajo para listado'!$AB$155:$BA$1048576,MATCH($A748,'Hoja de Trabajo para listado'!$AB$155:$AB$1048576,0),MATCH((CUADRO!I$5&amp;$E748),'Hoja de Trabajo para listado'!$AB$151:$BA$151,0)),0)+IFERROR(INDEX('Hoja de Trabajo para listado'!$BC$155:$CB$1048576,MATCH($A748,'Hoja de Trabajo para listado'!$BC$155:$BC$1048576,0),MATCH((CUADRO!I$5&amp;$E748),'Hoja de Trabajo para listado'!$BC$151:$CB$151,0)),0)+IFERROR(INDEX('Hoja de Trabajo para listado'!$DE$153:$DG$274,MATCH($A748,'Hoja de Trabajo para listado'!$DE$153:$DE$1048576,0),MATCH((CUADRO!I$5&amp;$E748),'Hoja de Trabajo para listado'!$DE$151:$DG$151,0)),0)+IFERROR(INDEX('Hoja de Trabajo para listado'!$CD$155:$DC$1048576,MATCH($A748,'Hoja de Trabajo para listado'!$CD$155:$CD$1048576,0),MATCH((CUADRO!I$5&amp;$E748),'Hoja de Trabajo para listado'!$CD$151:$DC$151,0)),0)</f>
        <v>0</v>
      </c>
      <c r="J748" s="314">
        <f ca="1">+IFERROR(INDEX('Hoja de Trabajo para listado'!$A$155:$Z$1048576,MATCH($A748,'Hoja de Trabajo para listado'!$A$155:$A$1048576,0),MATCH((CUADRO!J$5&amp;$E748),'Hoja de Trabajo para listado'!$A$151:$Z$151,0)),0)+IFERROR(INDEX('Hoja de Trabajo para listado'!$AB$155:$BA$1048576,MATCH($A748,'Hoja de Trabajo para listado'!$AB$155:$AB$1048576,0),MATCH((CUADRO!J$5&amp;$E748),'Hoja de Trabajo para listado'!$AB$151:$BA$151,0)),0)+IFERROR(INDEX('Hoja de Trabajo para listado'!$BC$155:$CB$1048576,MATCH($A748,'Hoja de Trabajo para listado'!$BC$155:$BC$1048576,0),MATCH((CUADRO!J$5&amp;$E748),'Hoja de Trabajo para listado'!$BC$151:$CB$151,0)),0)+IFERROR(INDEX('Hoja de Trabajo para listado'!$DE$153:$DG$274,MATCH($A748,'Hoja de Trabajo para listado'!$DE$153:$DE$1048576,0),MATCH((CUADRO!J$5&amp;$E748),'Hoja de Trabajo para listado'!$DE$151:$DG$151,0)),0)+IFERROR(INDEX('Hoja de Trabajo para listado'!$CD$155:$DC$1048576,MATCH($A748,'Hoja de Trabajo para listado'!$CD$155:$CD$1048576,0),MATCH((CUADRO!J$5&amp;$E748),'Hoja de Trabajo para listado'!$CD$151:$DC$151,0)),0)</f>
        <v>0</v>
      </c>
      <c r="K748" s="314">
        <f ca="1">+IFERROR(INDEX('Hoja de Trabajo para listado'!$A$155:$Z$1048576,MATCH($A748,'Hoja de Trabajo para listado'!$A$155:$A$1048576,0),MATCH((CUADRO!K$5&amp;$E748),'Hoja de Trabajo para listado'!$A$151:$Z$151,0)),0)+IFERROR(INDEX('Hoja de Trabajo para listado'!$AB$155:$BA$1048576,MATCH($A748,'Hoja de Trabajo para listado'!$AB$155:$AB$1048576,0),MATCH((CUADRO!K$5&amp;$E748),'Hoja de Trabajo para listado'!$AB$151:$BA$151,0)),0)+IFERROR(INDEX('Hoja de Trabajo para listado'!$BC$155:$CB$1048576,MATCH($A748,'Hoja de Trabajo para listado'!$BC$155:$BC$1048576,0),MATCH((CUADRO!K$5&amp;$E748),'Hoja de Trabajo para listado'!$BC$151:$CB$151,0)),0)+IFERROR(INDEX('Hoja de Trabajo para listado'!$DE$153:$DG$274,MATCH($A748,'Hoja de Trabajo para listado'!$DE$153:$DE$1048576,0),MATCH((CUADRO!K$5&amp;$E748),'Hoja de Trabajo para listado'!$DE$151:$DG$151,0)),0)+IFERROR(INDEX('Hoja de Trabajo para listado'!$CD$155:$DC$1048576,MATCH($A748,'Hoja de Trabajo para listado'!$CD$155:$CD$1048576,0),MATCH((CUADRO!K$5&amp;$E748),'Hoja de Trabajo para listado'!$CD$151:$DC$151,0)),0)</f>
        <v>0</v>
      </c>
      <c r="L748" s="314">
        <f ca="1">+IFERROR(INDEX('Hoja de Trabajo para listado'!$A$155:$Z$1048576,MATCH($A748,'Hoja de Trabajo para listado'!$A$155:$A$1048576,0),MATCH((CUADRO!L$5&amp;$E748),'Hoja de Trabajo para listado'!$A$151:$Z$151,0)),0)+IFERROR(INDEX('Hoja de Trabajo para listado'!$AB$155:$BA$1048576,MATCH($A748,'Hoja de Trabajo para listado'!$AB$155:$AB$1048576,0),MATCH((CUADRO!L$5&amp;$E748),'Hoja de Trabajo para listado'!$AB$151:$BA$151,0)),0)+IFERROR(INDEX('Hoja de Trabajo para listado'!$BC$155:$CB$1048576,MATCH($A748,'Hoja de Trabajo para listado'!$BC$155:$BC$1048576,0),MATCH((CUADRO!L$5&amp;$E748),'Hoja de Trabajo para listado'!$BC$151:$CB$151,0)),0)+IFERROR(INDEX('Hoja de Trabajo para listado'!$DE$153:$DG$274,MATCH($A748,'Hoja de Trabajo para listado'!$DE$153:$DE$1048576,0),MATCH((CUADRO!L$5&amp;$E748),'Hoja de Trabajo para listado'!$DE$151:$DG$151,0)),0)+IFERROR(INDEX('Hoja de Trabajo para listado'!$CD$155:$DC$1048576,MATCH($A748,'Hoja de Trabajo para listado'!$CD$155:$CD$1048576,0),MATCH((CUADRO!L$5&amp;$E748),'Hoja de Trabajo para listado'!$CD$151:$DC$151,0)),0)</f>
        <v>0</v>
      </c>
      <c r="M748" s="314">
        <f ca="1">+IFERROR(INDEX('Hoja de Trabajo para listado'!$A$155:$Z$1048576,MATCH($A748,'Hoja de Trabajo para listado'!$A$155:$A$1048576,0),MATCH((CUADRO!M$5&amp;$E748),'Hoja de Trabajo para listado'!$A$151:$Z$151,0)),0)+IFERROR(INDEX('Hoja de Trabajo para listado'!$AB$155:$BA$1048576,MATCH($A748,'Hoja de Trabajo para listado'!$AB$155:$AB$1048576,0),MATCH((CUADRO!M$5&amp;$E748),'Hoja de Trabajo para listado'!$AB$151:$BA$151,0)),0)+IFERROR(INDEX('Hoja de Trabajo para listado'!$BC$155:$CB$1048576,MATCH($A748,'Hoja de Trabajo para listado'!$BC$155:$BC$1048576,0),MATCH((CUADRO!M$5&amp;$E748),'Hoja de Trabajo para listado'!$BC$151:$CB$151,0)),0)+IFERROR(INDEX('Hoja de Trabajo para listado'!$DE$153:$DG$274,MATCH($A748,'Hoja de Trabajo para listado'!$DE$153:$DE$1048576,0),MATCH((CUADRO!M$5&amp;$E748),'Hoja de Trabajo para listado'!$DE$151:$DG$151,0)),0)+IFERROR(INDEX('Hoja de Trabajo para listado'!$CD$155:$DC$1048576,MATCH($A748,'Hoja de Trabajo para listado'!$CD$155:$CD$1048576,0),MATCH((CUADRO!M$5&amp;$E748),'Hoja de Trabajo para listado'!$CD$151:$DC$151,0)),0)</f>
        <v>0</v>
      </c>
      <c r="N748" s="314">
        <f ca="1">+IFERROR(INDEX('Hoja de Trabajo para listado'!$A$155:$Z$1048576,MATCH($A748,'Hoja de Trabajo para listado'!$A$155:$A$1048576,0),MATCH((CUADRO!N$5&amp;$E748),'Hoja de Trabajo para listado'!$A$151:$Z$151,0)),0)+IFERROR(INDEX('Hoja de Trabajo para listado'!$AB$155:$BA$1048576,MATCH($A748,'Hoja de Trabajo para listado'!$AB$155:$AB$1048576,0),MATCH((CUADRO!N$5&amp;$E748),'Hoja de Trabajo para listado'!$AB$151:$BA$151,0)),0)+IFERROR(INDEX('Hoja de Trabajo para listado'!$BC$155:$CB$1048576,MATCH($A748,'Hoja de Trabajo para listado'!$BC$155:$BC$1048576,0),MATCH((CUADRO!N$5&amp;$E748),'Hoja de Trabajo para listado'!$BC$151:$CB$151,0)),0)+IFERROR(INDEX('Hoja de Trabajo para listado'!$DE$153:$DG$274,MATCH($A748,'Hoja de Trabajo para listado'!$DE$153:$DE$1048576,0),MATCH((CUADRO!N$5&amp;$E748),'Hoja de Trabajo para listado'!$DE$151:$DG$151,0)),0)+IFERROR(INDEX('Hoja de Trabajo para listado'!$CD$155:$DC$1048576,MATCH($A748,'Hoja de Trabajo para listado'!$CD$155:$CD$1048576,0),MATCH((CUADRO!N$5&amp;$E748),'Hoja de Trabajo para listado'!$CD$151:$DC$151,0)),0)</f>
        <v>0</v>
      </c>
      <c r="O748" s="314">
        <f ca="1">+IFERROR(INDEX('Hoja de Trabajo para listado'!$A$155:$Z$1048576,MATCH($A748,'Hoja de Trabajo para listado'!$A$155:$A$1048576,0),MATCH((CUADRO!O$5&amp;$E748),'Hoja de Trabajo para listado'!$A$151:$Z$151,0)),0)+IFERROR(INDEX('Hoja de Trabajo para listado'!$AB$155:$BA$1048576,MATCH($A748,'Hoja de Trabajo para listado'!$AB$155:$AB$1048576,0),MATCH((CUADRO!O$5&amp;$E748),'Hoja de Trabajo para listado'!$AB$151:$BA$151,0)),0)+IFERROR(INDEX('Hoja de Trabajo para listado'!$BC$155:$CB$1048576,MATCH($A748,'Hoja de Trabajo para listado'!$BC$155:$BC$1048576,0),MATCH((CUADRO!O$5&amp;$E748),'Hoja de Trabajo para listado'!$BC$151:$CB$151,0)),0)+IFERROR(INDEX('Hoja de Trabajo para listado'!$DE$153:$DG$274,MATCH($A748,'Hoja de Trabajo para listado'!$DE$153:$DE$1048576,0),MATCH((CUADRO!O$5&amp;$E748),'Hoja de Trabajo para listado'!$DE$151:$DG$151,0)),0)+IFERROR(INDEX('Hoja de Trabajo para listado'!$CD$155:$DC$1048576,MATCH($A748,'Hoja de Trabajo para listado'!$CD$155:$CD$1048576,0),MATCH((CUADRO!O$5&amp;$E748),'Hoja de Trabajo para listado'!$CD$151:$DC$151,0)),0)</f>
        <v>0</v>
      </c>
      <c r="P748" s="314">
        <f ca="1">+IFERROR(INDEX('Hoja de Trabajo para listado'!$A$155:$Z$1048576,MATCH($A748,'Hoja de Trabajo para listado'!$A$155:$A$1048576,0),MATCH((CUADRO!P$5&amp;$E748),'Hoja de Trabajo para listado'!$A$151:$Z$151,0)),0)+IFERROR(INDEX('Hoja de Trabajo para listado'!$AB$155:$BA$1048576,MATCH($A748,'Hoja de Trabajo para listado'!$AB$155:$AB$1048576,0),MATCH((CUADRO!P$5&amp;$E748),'Hoja de Trabajo para listado'!$AB$151:$BA$151,0)),0)+IFERROR(INDEX('Hoja de Trabajo para listado'!$BC$155:$CB$1048576,MATCH($A748,'Hoja de Trabajo para listado'!$BC$155:$BC$1048576,0),MATCH((CUADRO!P$5&amp;$E748),'Hoja de Trabajo para listado'!$BC$151:$CB$151,0)),0)+IFERROR(INDEX('Hoja de Trabajo para listado'!$DE$153:$DG$274,MATCH($A748,'Hoja de Trabajo para listado'!$DE$153:$DE$1048576,0),MATCH((CUADRO!P$5&amp;$E748),'Hoja de Trabajo para listado'!$DE$151:$DG$151,0)),0)+IFERROR(INDEX('Hoja de Trabajo para listado'!$CD$155:$DC$1048576,MATCH($A748,'Hoja de Trabajo para listado'!$CD$155:$CD$1048576,0),MATCH((CUADRO!P$5&amp;$E748),'Hoja de Trabajo para listado'!$CD$151:$DC$151,0)),0)</f>
        <v>0</v>
      </c>
      <c r="Q748" s="314">
        <f ca="1">+IFERROR(INDEX('Hoja de Trabajo para listado'!$A$155:$Z$1048576,MATCH($A748,'Hoja de Trabajo para listado'!$A$155:$A$1048576,0),MATCH((CUADRO!Q$5&amp;$E748),'Hoja de Trabajo para listado'!$A$151:$Z$151,0)),0)+IFERROR(INDEX('Hoja de Trabajo para listado'!$AB$155:$BA$1048576,MATCH($A748,'Hoja de Trabajo para listado'!$AB$155:$AB$1048576,0),MATCH((CUADRO!Q$5&amp;$E748),'Hoja de Trabajo para listado'!$AB$151:$BA$151,0)),0)+IFERROR(INDEX('Hoja de Trabajo para listado'!$BC$155:$CB$1048576,MATCH($A748,'Hoja de Trabajo para listado'!$BC$155:$BC$1048576,0),MATCH((CUADRO!Q$5&amp;$E748),'Hoja de Trabajo para listado'!$BC$151:$CB$151,0)),0)+IFERROR(INDEX('Hoja de Trabajo para listado'!$DE$153:$DG$274,MATCH($A748,'Hoja de Trabajo para listado'!$DE$153:$DE$1048576,0),MATCH((CUADRO!Q$5&amp;$E748),'Hoja de Trabajo para listado'!$DE$151:$DG$151,0)),0)+IFERROR(INDEX('Hoja de Trabajo para listado'!$CD$155:$DC$1048576,MATCH($A748,'Hoja de Trabajo para listado'!$CD$155:$CD$1048576,0),MATCH((CUADRO!Q$5&amp;$E748),'Hoja de Trabajo para listado'!$CD$151:$DC$151,0)),0)</f>
        <v>0</v>
      </c>
      <c r="R748" s="314">
        <f t="shared" ca="1" si="22"/>
        <v>0</v>
      </c>
      <c r="S748" s="322"/>
      <c r="T748" s="314">
        <f ca="1">+T749</f>
        <v>0</v>
      </c>
      <c r="U748" s="313">
        <f t="shared" si="23"/>
        <v>1</v>
      </c>
      <c r="V748" s="319" t="str">
        <f>+VLOOKUP(A748,bd_lista!$A$3:$E$593,5,FALSE)</f>
        <v>Gobiernos Autonomos Municipales</v>
      </c>
      <c r="W748" s="425" t="str">
        <f>+V748</f>
        <v>Gobiernos Autonomos Municipales</v>
      </c>
    </row>
    <row r="749" spans="1:23" customFormat="1" ht="15" hidden="1" customHeight="1">
      <c r="A749" s="323">
        <v>1806</v>
      </c>
      <c r="B749" s="428"/>
      <c r="C749" s="318" t="str">
        <f>+VLOOKUP(A749,bd_lista!$A$3:$C$593,3,FALSE)</f>
        <v>Gobierno Autónomo Municipal de Reyes</v>
      </c>
      <c r="D749" s="430"/>
      <c r="E749" s="347" t="s">
        <v>1419</v>
      </c>
      <c r="F749" s="314">
        <f ca="1">+IFERROR(INDEX('Hoja de Trabajo para listado'!$A$155:$Z$1048576,MATCH($A749,'Hoja de Trabajo para listado'!$A$155:$A$1048576,0),MATCH((CUADRO!F$5&amp;$E749),'Hoja de Trabajo para listado'!$A$151:$Z$151,0)),0)+IFERROR(INDEX('Hoja de Trabajo para listado'!$AB$155:$BA$1048576,MATCH($A749,'Hoja de Trabajo para listado'!$AB$155:$AB$1048576,0),MATCH((CUADRO!F$5&amp;$E749),'Hoja de Trabajo para listado'!$AB$151:$BA$151,0)),0)+IFERROR(INDEX('Hoja de Trabajo para listado'!$BC$155:$CB$1048576,MATCH($A749,'Hoja de Trabajo para listado'!$BC$155:$BC$1048576,0),MATCH((CUADRO!F$5&amp;$E749),'Hoja de Trabajo para listado'!$BC$151:$CB$151,0)),0)+IFERROR(INDEX('Hoja de Trabajo para listado'!$DE$153:$DG$274,MATCH($A749,'Hoja de Trabajo para listado'!$DE$153:$DE$1048576,0),MATCH((CUADRO!F$5&amp;$E749),'Hoja de Trabajo para listado'!$DE$151:$DG$151,0)),0)+IFERROR(INDEX('Hoja de Trabajo para listado'!$CD$155:$DC$1048576,MATCH($A749,'Hoja de Trabajo para listado'!$CD$155:$CD$1048576,0),MATCH((CUADRO!F$5&amp;$E749),'Hoja de Trabajo para listado'!$CD$151:$DC$151,0)),0)</f>
        <v>0</v>
      </c>
      <c r="G749" s="314">
        <f ca="1">+IFERROR(INDEX('Hoja de Trabajo para listado'!$A$155:$Z$1048576,MATCH($A749,'Hoja de Trabajo para listado'!$A$155:$A$1048576,0),MATCH((CUADRO!G$5&amp;$E749),'Hoja de Trabajo para listado'!$A$151:$Z$151,0)),0)+IFERROR(INDEX('Hoja de Trabajo para listado'!$AB$155:$BA$1048576,MATCH($A749,'Hoja de Trabajo para listado'!$AB$155:$AB$1048576,0),MATCH((CUADRO!G$5&amp;$E749),'Hoja de Trabajo para listado'!$AB$151:$BA$151,0)),0)+IFERROR(INDEX('Hoja de Trabajo para listado'!$BC$155:$CB$1048576,MATCH($A749,'Hoja de Trabajo para listado'!$BC$155:$BC$1048576,0),MATCH((CUADRO!G$5&amp;$E749),'Hoja de Trabajo para listado'!$BC$151:$CB$151,0)),0)+IFERROR(INDEX('Hoja de Trabajo para listado'!$DE$153:$DG$274,MATCH($A749,'Hoja de Trabajo para listado'!$DE$153:$DE$1048576,0),MATCH((CUADRO!G$5&amp;$E749),'Hoja de Trabajo para listado'!$DE$151:$DG$151,0)),0)+IFERROR(INDEX('Hoja de Trabajo para listado'!$CD$155:$DC$1048576,MATCH($A749,'Hoja de Trabajo para listado'!$CD$155:$CD$1048576,0),MATCH((CUADRO!G$5&amp;$E749),'Hoja de Trabajo para listado'!$CD$151:$DC$151,0)),0)</f>
        <v>0</v>
      </c>
      <c r="H749" s="314">
        <f ca="1">+IFERROR(INDEX('Hoja de Trabajo para listado'!$A$155:$Z$1048576,MATCH($A749,'Hoja de Trabajo para listado'!$A$155:$A$1048576,0),MATCH((CUADRO!H$5&amp;$E749),'Hoja de Trabajo para listado'!$A$151:$Z$151,0)),0)+IFERROR(INDEX('Hoja de Trabajo para listado'!$AB$155:$BA$1048576,MATCH($A749,'Hoja de Trabajo para listado'!$AB$155:$AB$1048576,0),MATCH((CUADRO!H$5&amp;$E749),'Hoja de Trabajo para listado'!$AB$151:$BA$151,0)),0)+IFERROR(INDEX('Hoja de Trabajo para listado'!$BC$155:$CB$1048576,MATCH($A749,'Hoja de Trabajo para listado'!$BC$155:$BC$1048576,0),MATCH((CUADRO!H$5&amp;$E749),'Hoja de Trabajo para listado'!$BC$151:$CB$151,0)),0)+IFERROR(INDEX('Hoja de Trabajo para listado'!$DE$153:$DG$274,MATCH($A749,'Hoja de Trabajo para listado'!$DE$153:$DE$1048576,0),MATCH((CUADRO!H$5&amp;$E749),'Hoja de Trabajo para listado'!$DE$151:$DG$151,0)),0)+IFERROR(INDEX('Hoja de Trabajo para listado'!$CD$155:$DC$1048576,MATCH($A749,'Hoja de Trabajo para listado'!$CD$155:$CD$1048576,0),MATCH((CUADRO!H$5&amp;$E749),'Hoja de Trabajo para listado'!$CD$151:$DC$151,0)),0)</f>
        <v>0</v>
      </c>
      <c r="I749" s="314">
        <f ca="1">+IFERROR(INDEX('Hoja de Trabajo para listado'!$A$155:$Z$1048576,MATCH($A749,'Hoja de Trabajo para listado'!$A$155:$A$1048576,0),MATCH((CUADRO!I$5&amp;$E749),'Hoja de Trabajo para listado'!$A$151:$Z$151,0)),0)+IFERROR(INDEX('Hoja de Trabajo para listado'!$AB$155:$BA$1048576,MATCH($A749,'Hoja de Trabajo para listado'!$AB$155:$AB$1048576,0),MATCH((CUADRO!I$5&amp;$E749),'Hoja de Trabajo para listado'!$AB$151:$BA$151,0)),0)+IFERROR(INDEX('Hoja de Trabajo para listado'!$BC$155:$CB$1048576,MATCH($A749,'Hoja de Trabajo para listado'!$BC$155:$BC$1048576,0),MATCH((CUADRO!I$5&amp;$E749),'Hoja de Trabajo para listado'!$BC$151:$CB$151,0)),0)+IFERROR(INDEX('Hoja de Trabajo para listado'!$DE$153:$DG$274,MATCH($A749,'Hoja de Trabajo para listado'!$DE$153:$DE$1048576,0),MATCH((CUADRO!I$5&amp;$E749),'Hoja de Trabajo para listado'!$DE$151:$DG$151,0)),0)+IFERROR(INDEX('Hoja de Trabajo para listado'!$CD$155:$DC$1048576,MATCH($A749,'Hoja de Trabajo para listado'!$CD$155:$CD$1048576,0),MATCH((CUADRO!I$5&amp;$E749),'Hoja de Trabajo para listado'!$CD$151:$DC$151,0)),0)</f>
        <v>0</v>
      </c>
      <c r="J749" s="314">
        <f ca="1">+IFERROR(INDEX('Hoja de Trabajo para listado'!$A$155:$Z$1048576,MATCH($A749,'Hoja de Trabajo para listado'!$A$155:$A$1048576,0),MATCH((CUADRO!J$5&amp;$E749),'Hoja de Trabajo para listado'!$A$151:$Z$151,0)),0)+IFERROR(INDEX('Hoja de Trabajo para listado'!$AB$155:$BA$1048576,MATCH($A749,'Hoja de Trabajo para listado'!$AB$155:$AB$1048576,0),MATCH((CUADRO!J$5&amp;$E749),'Hoja de Trabajo para listado'!$AB$151:$BA$151,0)),0)+IFERROR(INDEX('Hoja de Trabajo para listado'!$BC$155:$CB$1048576,MATCH($A749,'Hoja de Trabajo para listado'!$BC$155:$BC$1048576,0),MATCH((CUADRO!J$5&amp;$E749),'Hoja de Trabajo para listado'!$BC$151:$CB$151,0)),0)+IFERROR(INDEX('Hoja de Trabajo para listado'!$DE$153:$DG$274,MATCH($A749,'Hoja de Trabajo para listado'!$DE$153:$DE$1048576,0),MATCH((CUADRO!J$5&amp;$E749),'Hoja de Trabajo para listado'!$DE$151:$DG$151,0)),0)+IFERROR(INDEX('Hoja de Trabajo para listado'!$CD$155:$DC$1048576,MATCH($A749,'Hoja de Trabajo para listado'!$CD$155:$CD$1048576,0),MATCH((CUADRO!J$5&amp;$E749),'Hoja de Trabajo para listado'!$CD$151:$DC$151,0)),0)</f>
        <v>0</v>
      </c>
      <c r="K749" s="314">
        <f ca="1">+IFERROR(INDEX('Hoja de Trabajo para listado'!$A$155:$Z$1048576,MATCH($A749,'Hoja de Trabajo para listado'!$A$155:$A$1048576,0),MATCH((CUADRO!K$5&amp;$E749),'Hoja de Trabajo para listado'!$A$151:$Z$151,0)),0)+IFERROR(INDEX('Hoja de Trabajo para listado'!$AB$155:$BA$1048576,MATCH($A749,'Hoja de Trabajo para listado'!$AB$155:$AB$1048576,0),MATCH((CUADRO!K$5&amp;$E749),'Hoja de Trabajo para listado'!$AB$151:$BA$151,0)),0)+IFERROR(INDEX('Hoja de Trabajo para listado'!$BC$155:$CB$1048576,MATCH($A749,'Hoja de Trabajo para listado'!$BC$155:$BC$1048576,0),MATCH((CUADRO!K$5&amp;$E749),'Hoja de Trabajo para listado'!$BC$151:$CB$151,0)),0)+IFERROR(INDEX('Hoja de Trabajo para listado'!$DE$153:$DG$274,MATCH($A749,'Hoja de Trabajo para listado'!$DE$153:$DE$1048576,0),MATCH((CUADRO!K$5&amp;$E749),'Hoja de Trabajo para listado'!$DE$151:$DG$151,0)),0)+IFERROR(INDEX('Hoja de Trabajo para listado'!$CD$155:$DC$1048576,MATCH($A749,'Hoja de Trabajo para listado'!$CD$155:$CD$1048576,0),MATCH((CUADRO!K$5&amp;$E749),'Hoja de Trabajo para listado'!$CD$151:$DC$151,0)),0)</f>
        <v>0</v>
      </c>
      <c r="L749" s="314">
        <f ca="1">+IFERROR(INDEX('Hoja de Trabajo para listado'!$A$155:$Z$1048576,MATCH($A749,'Hoja de Trabajo para listado'!$A$155:$A$1048576,0),MATCH((CUADRO!L$5&amp;$E749),'Hoja de Trabajo para listado'!$A$151:$Z$151,0)),0)+IFERROR(INDEX('Hoja de Trabajo para listado'!$AB$155:$BA$1048576,MATCH($A749,'Hoja de Trabajo para listado'!$AB$155:$AB$1048576,0),MATCH((CUADRO!L$5&amp;$E749),'Hoja de Trabajo para listado'!$AB$151:$BA$151,0)),0)+IFERROR(INDEX('Hoja de Trabajo para listado'!$BC$155:$CB$1048576,MATCH($A749,'Hoja de Trabajo para listado'!$BC$155:$BC$1048576,0),MATCH((CUADRO!L$5&amp;$E749),'Hoja de Trabajo para listado'!$BC$151:$CB$151,0)),0)+IFERROR(INDEX('Hoja de Trabajo para listado'!$DE$153:$DG$274,MATCH($A749,'Hoja de Trabajo para listado'!$DE$153:$DE$1048576,0),MATCH((CUADRO!L$5&amp;$E749),'Hoja de Trabajo para listado'!$DE$151:$DG$151,0)),0)+IFERROR(INDEX('Hoja de Trabajo para listado'!$CD$155:$DC$1048576,MATCH($A749,'Hoja de Trabajo para listado'!$CD$155:$CD$1048576,0),MATCH((CUADRO!L$5&amp;$E749),'Hoja de Trabajo para listado'!$CD$151:$DC$151,0)),0)</f>
        <v>0</v>
      </c>
      <c r="M749" s="314">
        <f ca="1">+IFERROR(INDEX('Hoja de Trabajo para listado'!$A$155:$Z$1048576,MATCH($A749,'Hoja de Trabajo para listado'!$A$155:$A$1048576,0),MATCH((CUADRO!M$5&amp;$E749),'Hoja de Trabajo para listado'!$A$151:$Z$151,0)),0)+IFERROR(INDEX('Hoja de Trabajo para listado'!$AB$155:$BA$1048576,MATCH($A749,'Hoja de Trabajo para listado'!$AB$155:$AB$1048576,0),MATCH((CUADRO!M$5&amp;$E749),'Hoja de Trabajo para listado'!$AB$151:$BA$151,0)),0)+IFERROR(INDEX('Hoja de Trabajo para listado'!$BC$155:$CB$1048576,MATCH($A749,'Hoja de Trabajo para listado'!$BC$155:$BC$1048576,0),MATCH((CUADRO!M$5&amp;$E749),'Hoja de Trabajo para listado'!$BC$151:$CB$151,0)),0)+IFERROR(INDEX('Hoja de Trabajo para listado'!$DE$153:$DG$274,MATCH($A749,'Hoja de Trabajo para listado'!$DE$153:$DE$1048576,0),MATCH((CUADRO!M$5&amp;$E749),'Hoja de Trabajo para listado'!$DE$151:$DG$151,0)),0)+IFERROR(INDEX('Hoja de Trabajo para listado'!$CD$155:$DC$1048576,MATCH($A749,'Hoja de Trabajo para listado'!$CD$155:$CD$1048576,0),MATCH((CUADRO!M$5&amp;$E749),'Hoja de Trabajo para listado'!$CD$151:$DC$151,0)),0)</f>
        <v>0</v>
      </c>
      <c r="N749" s="314">
        <f ca="1">+IFERROR(INDEX('Hoja de Trabajo para listado'!$A$155:$Z$1048576,MATCH($A749,'Hoja de Trabajo para listado'!$A$155:$A$1048576,0),MATCH((CUADRO!N$5&amp;$E749),'Hoja de Trabajo para listado'!$A$151:$Z$151,0)),0)+IFERROR(INDEX('Hoja de Trabajo para listado'!$AB$155:$BA$1048576,MATCH($A749,'Hoja de Trabajo para listado'!$AB$155:$AB$1048576,0),MATCH((CUADRO!N$5&amp;$E749),'Hoja de Trabajo para listado'!$AB$151:$BA$151,0)),0)+IFERROR(INDEX('Hoja de Trabajo para listado'!$BC$155:$CB$1048576,MATCH($A749,'Hoja de Trabajo para listado'!$BC$155:$BC$1048576,0),MATCH((CUADRO!N$5&amp;$E749),'Hoja de Trabajo para listado'!$BC$151:$CB$151,0)),0)+IFERROR(INDEX('Hoja de Trabajo para listado'!$DE$153:$DG$274,MATCH($A749,'Hoja de Trabajo para listado'!$DE$153:$DE$1048576,0),MATCH((CUADRO!N$5&amp;$E749),'Hoja de Trabajo para listado'!$DE$151:$DG$151,0)),0)+IFERROR(INDEX('Hoja de Trabajo para listado'!$CD$155:$DC$1048576,MATCH($A749,'Hoja de Trabajo para listado'!$CD$155:$CD$1048576,0),MATCH((CUADRO!N$5&amp;$E749),'Hoja de Trabajo para listado'!$CD$151:$DC$151,0)),0)</f>
        <v>0</v>
      </c>
      <c r="O749" s="314">
        <f ca="1">+IFERROR(INDEX('Hoja de Trabajo para listado'!$A$155:$Z$1048576,MATCH($A749,'Hoja de Trabajo para listado'!$A$155:$A$1048576,0),MATCH((CUADRO!O$5&amp;$E749),'Hoja de Trabajo para listado'!$A$151:$Z$151,0)),0)+IFERROR(INDEX('Hoja de Trabajo para listado'!$AB$155:$BA$1048576,MATCH($A749,'Hoja de Trabajo para listado'!$AB$155:$AB$1048576,0),MATCH((CUADRO!O$5&amp;$E749),'Hoja de Trabajo para listado'!$AB$151:$BA$151,0)),0)+IFERROR(INDEX('Hoja de Trabajo para listado'!$BC$155:$CB$1048576,MATCH($A749,'Hoja de Trabajo para listado'!$BC$155:$BC$1048576,0),MATCH((CUADRO!O$5&amp;$E749),'Hoja de Trabajo para listado'!$BC$151:$CB$151,0)),0)+IFERROR(INDEX('Hoja de Trabajo para listado'!$DE$153:$DG$274,MATCH($A749,'Hoja de Trabajo para listado'!$DE$153:$DE$1048576,0),MATCH((CUADRO!O$5&amp;$E749),'Hoja de Trabajo para listado'!$DE$151:$DG$151,0)),0)+IFERROR(INDEX('Hoja de Trabajo para listado'!$CD$155:$DC$1048576,MATCH($A749,'Hoja de Trabajo para listado'!$CD$155:$CD$1048576,0),MATCH((CUADRO!O$5&amp;$E749),'Hoja de Trabajo para listado'!$CD$151:$DC$151,0)),0)</f>
        <v>0</v>
      </c>
      <c r="P749" s="314">
        <f ca="1">+IFERROR(INDEX('Hoja de Trabajo para listado'!$A$155:$Z$1048576,MATCH($A749,'Hoja de Trabajo para listado'!$A$155:$A$1048576,0),MATCH((CUADRO!P$5&amp;$E749),'Hoja de Trabajo para listado'!$A$151:$Z$151,0)),0)+IFERROR(INDEX('Hoja de Trabajo para listado'!$AB$155:$BA$1048576,MATCH($A749,'Hoja de Trabajo para listado'!$AB$155:$AB$1048576,0),MATCH((CUADRO!P$5&amp;$E749),'Hoja de Trabajo para listado'!$AB$151:$BA$151,0)),0)+IFERROR(INDEX('Hoja de Trabajo para listado'!$BC$155:$CB$1048576,MATCH($A749,'Hoja de Trabajo para listado'!$BC$155:$BC$1048576,0),MATCH((CUADRO!P$5&amp;$E749),'Hoja de Trabajo para listado'!$BC$151:$CB$151,0)),0)+IFERROR(INDEX('Hoja de Trabajo para listado'!$DE$153:$DG$274,MATCH($A749,'Hoja de Trabajo para listado'!$DE$153:$DE$1048576,0),MATCH((CUADRO!P$5&amp;$E749),'Hoja de Trabajo para listado'!$DE$151:$DG$151,0)),0)+IFERROR(INDEX('Hoja de Trabajo para listado'!$CD$155:$DC$1048576,MATCH($A749,'Hoja de Trabajo para listado'!$CD$155:$CD$1048576,0),MATCH((CUADRO!P$5&amp;$E749),'Hoja de Trabajo para listado'!$CD$151:$DC$151,0)),0)</f>
        <v>0</v>
      </c>
      <c r="Q749" s="314">
        <f ca="1">+IFERROR(INDEX('Hoja de Trabajo para listado'!$A$155:$Z$1048576,MATCH($A749,'Hoja de Trabajo para listado'!$A$155:$A$1048576,0),MATCH((CUADRO!Q$5&amp;$E749),'Hoja de Trabajo para listado'!$A$151:$Z$151,0)),0)+IFERROR(INDEX('Hoja de Trabajo para listado'!$AB$155:$BA$1048576,MATCH($A749,'Hoja de Trabajo para listado'!$AB$155:$AB$1048576,0),MATCH((CUADRO!Q$5&amp;$E749),'Hoja de Trabajo para listado'!$AB$151:$BA$151,0)),0)+IFERROR(INDEX('Hoja de Trabajo para listado'!$BC$155:$CB$1048576,MATCH($A749,'Hoja de Trabajo para listado'!$BC$155:$BC$1048576,0),MATCH((CUADRO!Q$5&amp;$E749),'Hoja de Trabajo para listado'!$BC$151:$CB$151,0)),0)+IFERROR(INDEX('Hoja de Trabajo para listado'!$DE$153:$DG$274,MATCH($A749,'Hoja de Trabajo para listado'!$DE$153:$DE$1048576,0),MATCH((CUADRO!Q$5&amp;$E749),'Hoja de Trabajo para listado'!$DE$151:$DG$151,0)),0)+IFERROR(INDEX('Hoja de Trabajo para listado'!$CD$155:$DC$1048576,MATCH($A749,'Hoja de Trabajo para listado'!$CD$155:$CD$1048576,0),MATCH((CUADRO!Q$5&amp;$E749),'Hoja de Trabajo para listado'!$CD$151:$DC$151,0)),0)</f>
        <v>0</v>
      </c>
      <c r="R749" s="314">
        <f t="shared" ca="1" si="22"/>
        <v>0</v>
      </c>
      <c r="S749" s="322">
        <f ca="1">+R748+R749</f>
        <v>0</v>
      </c>
      <c r="T749" s="314">
        <f ca="1">+S749</f>
        <v>0</v>
      </c>
      <c r="U749" s="313">
        <f t="shared" si="23"/>
        <v>2</v>
      </c>
      <c r="V749" s="319" t="str">
        <f>+VLOOKUP(A749,bd_lista!$A$3:$E$593,5,FALSE)</f>
        <v>Gobiernos Autonomos Municipales</v>
      </c>
      <c r="W749" s="426"/>
    </row>
    <row r="750" spans="1:23" customFormat="1" ht="15" hidden="1" customHeight="1">
      <c r="A750" s="323">
        <v>1807</v>
      </c>
      <c r="B750" s="427">
        <f>+A750</f>
        <v>1807</v>
      </c>
      <c r="C750" s="318" t="str">
        <f>+VLOOKUP(A750,bd_lista!$A$3:$C$593,3,FALSE)</f>
        <v>Gobierno Autónomo Municipal de Puerto Rurrenabaque</v>
      </c>
      <c r="D750" s="429" t="str">
        <f>+C750</f>
        <v>Gobierno Autónomo Municipal de Puerto Rurrenabaque</v>
      </c>
      <c r="E750" s="346" t="s">
        <v>1418</v>
      </c>
      <c r="F750" s="314">
        <f ca="1">+IFERROR(INDEX('Hoja de Trabajo para listado'!$A$155:$Z$1048576,MATCH($A750,'Hoja de Trabajo para listado'!$A$155:$A$1048576,0),MATCH((CUADRO!F$5&amp;$E750),'Hoja de Trabajo para listado'!$A$151:$Z$151,0)),0)+IFERROR(INDEX('Hoja de Trabajo para listado'!$AB$155:$BA$1048576,MATCH($A750,'Hoja de Trabajo para listado'!$AB$155:$AB$1048576,0),MATCH((CUADRO!F$5&amp;$E750),'Hoja de Trabajo para listado'!$AB$151:$BA$151,0)),0)+IFERROR(INDEX('Hoja de Trabajo para listado'!$BC$155:$CB$1048576,MATCH($A750,'Hoja de Trabajo para listado'!$BC$155:$BC$1048576,0),MATCH((CUADRO!F$5&amp;$E750),'Hoja de Trabajo para listado'!$BC$151:$CB$151,0)),0)+IFERROR(INDEX('Hoja de Trabajo para listado'!$DE$153:$DG$274,MATCH($A750,'Hoja de Trabajo para listado'!$DE$153:$DE$1048576,0),MATCH((CUADRO!F$5&amp;$E750),'Hoja de Trabajo para listado'!$DE$151:$DG$151,0)),0)+IFERROR(INDEX('Hoja de Trabajo para listado'!$CD$155:$DC$1048576,MATCH($A750,'Hoja de Trabajo para listado'!$CD$155:$CD$1048576,0),MATCH((CUADRO!F$5&amp;$E750),'Hoja de Trabajo para listado'!$CD$151:$DC$151,0)),0)</f>
        <v>0</v>
      </c>
      <c r="G750" s="314">
        <f ca="1">+IFERROR(INDEX('Hoja de Trabajo para listado'!$A$155:$Z$1048576,MATCH($A750,'Hoja de Trabajo para listado'!$A$155:$A$1048576,0),MATCH((CUADRO!G$5&amp;$E750),'Hoja de Trabajo para listado'!$A$151:$Z$151,0)),0)+IFERROR(INDEX('Hoja de Trabajo para listado'!$AB$155:$BA$1048576,MATCH($A750,'Hoja de Trabajo para listado'!$AB$155:$AB$1048576,0),MATCH((CUADRO!G$5&amp;$E750),'Hoja de Trabajo para listado'!$AB$151:$BA$151,0)),0)+IFERROR(INDEX('Hoja de Trabajo para listado'!$BC$155:$CB$1048576,MATCH($A750,'Hoja de Trabajo para listado'!$BC$155:$BC$1048576,0),MATCH((CUADRO!G$5&amp;$E750),'Hoja de Trabajo para listado'!$BC$151:$CB$151,0)),0)+IFERROR(INDEX('Hoja de Trabajo para listado'!$DE$153:$DG$274,MATCH($A750,'Hoja de Trabajo para listado'!$DE$153:$DE$1048576,0),MATCH((CUADRO!G$5&amp;$E750),'Hoja de Trabajo para listado'!$DE$151:$DG$151,0)),0)+IFERROR(INDEX('Hoja de Trabajo para listado'!$CD$155:$DC$1048576,MATCH($A750,'Hoja de Trabajo para listado'!$CD$155:$CD$1048576,0),MATCH((CUADRO!G$5&amp;$E750),'Hoja de Trabajo para listado'!$CD$151:$DC$151,0)),0)</f>
        <v>0</v>
      </c>
      <c r="H750" s="314">
        <f ca="1">+IFERROR(INDEX('Hoja de Trabajo para listado'!$A$155:$Z$1048576,MATCH($A750,'Hoja de Trabajo para listado'!$A$155:$A$1048576,0),MATCH((CUADRO!H$5&amp;$E750),'Hoja de Trabajo para listado'!$A$151:$Z$151,0)),0)+IFERROR(INDEX('Hoja de Trabajo para listado'!$AB$155:$BA$1048576,MATCH($A750,'Hoja de Trabajo para listado'!$AB$155:$AB$1048576,0),MATCH((CUADRO!H$5&amp;$E750),'Hoja de Trabajo para listado'!$AB$151:$BA$151,0)),0)+IFERROR(INDEX('Hoja de Trabajo para listado'!$BC$155:$CB$1048576,MATCH($A750,'Hoja de Trabajo para listado'!$BC$155:$BC$1048576,0),MATCH((CUADRO!H$5&amp;$E750),'Hoja de Trabajo para listado'!$BC$151:$CB$151,0)),0)+IFERROR(INDEX('Hoja de Trabajo para listado'!$DE$153:$DG$274,MATCH($A750,'Hoja de Trabajo para listado'!$DE$153:$DE$1048576,0),MATCH((CUADRO!H$5&amp;$E750),'Hoja de Trabajo para listado'!$DE$151:$DG$151,0)),0)+IFERROR(INDEX('Hoja de Trabajo para listado'!$CD$155:$DC$1048576,MATCH($A750,'Hoja de Trabajo para listado'!$CD$155:$CD$1048576,0),MATCH((CUADRO!H$5&amp;$E750),'Hoja de Trabajo para listado'!$CD$151:$DC$151,0)),0)</f>
        <v>0</v>
      </c>
      <c r="I750" s="314">
        <f ca="1">+IFERROR(INDEX('Hoja de Trabajo para listado'!$A$155:$Z$1048576,MATCH($A750,'Hoja de Trabajo para listado'!$A$155:$A$1048576,0),MATCH((CUADRO!I$5&amp;$E750),'Hoja de Trabajo para listado'!$A$151:$Z$151,0)),0)+IFERROR(INDEX('Hoja de Trabajo para listado'!$AB$155:$BA$1048576,MATCH($A750,'Hoja de Trabajo para listado'!$AB$155:$AB$1048576,0),MATCH((CUADRO!I$5&amp;$E750),'Hoja de Trabajo para listado'!$AB$151:$BA$151,0)),0)+IFERROR(INDEX('Hoja de Trabajo para listado'!$BC$155:$CB$1048576,MATCH($A750,'Hoja de Trabajo para listado'!$BC$155:$BC$1048576,0),MATCH((CUADRO!I$5&amp;$E750),'Hoja de Trabajo para listado'!$BC$151:$CB$151,0)),0)+IFERROR(INDEX('Hoja de Trabajo para listado'!$DE$153:$DG$274,MATCH($A750,'Hoja de Trabajo para listado'!$DE$153:$DE$1048576,0),MATCH((CUADRO!I$5&amp;$E750),'Hoja de Trabajo para listado'!$DE$151:$DG$151,0)),0)+IFERROR(INDEX('Hoja de Trabajo para listado'!$CD$155:$DC$1048576,MATCH($A750,'Hoja de Trabajo para listado'!$CD$155:$CD$1048576,0),MATCH((CUADRO!I$5&amp;$E750),'Hoja de Trabajo para listado'!$CD$151:$DC$151,0)),0)</f>
        <v>0</v>
      </c>
      <c r="J750" s="314">
        <f ca="1">+IFERROR(INDEX('Hoja de Trabajo para listado'!$A$155:$Z$1048576,MATCH($A750,'Hoja de Trabajo para listado'!$A$155:$A$1048576,0),MATCH((CUADRO!J$5&amp;$E750),'Hoja de Trabajo para listado'!$A$151:$Z$151,0)),0)+IFERROR(INDEX('Hoja de Trabajo para listado'!$AB$155:$BA$1048576,MATCH($A750,'Hoja de Trabajo para listado'!$AB$155:$AB$1048576,0),MATCH((CUADRO!J$5&amp;$E750),'Hoja de Trabajo para listado'!$AB$151:$BA$151,0)),0)+IFERROR(INDEX('Hoja de Trabajo para listado'!$BC$155:$CB$1048576,MATCH($A750,'Hoja de Trabajo para listado'!$BC$155:$BC$1048576,0),MATCH((CUADRO!J$5&amp;$E750),'Hoja de Trabajo para listado'!$BC$151:$CB$151,0)),0)+IFERROR(INDEX('Hoja de Trabajo para listado'!$DE$153:$DG$274,MATCH($A750,'Hoja de Trabajo para listado'!$DE$153:$DE$1048576,0),MATCH((CUADRO!J$5&amp;$E750),'Hoja de Trabajo para listado'!$DE$151:$DG$151,0)),0)+IFERROR(INDEX('Hoja de Trabajo para listado'!$CD$155:$DC$1048576,MATCH($A750,'Hoja de Trabajo para listado'!$CD$155:$CD$1048576,0),MATCH((CUADRO!J$5&amp;$E750),'Hoja de Trabajo para listado'!$CD$151:$DC$151,0)),0)</f>
        <v>0</v>
      </c>
      <c r="K750" s="314">
        <f ca="1">+IFERROR(INDEX('Hoja de Trabajo para listado'!$A$155:$Z$1048576,MATCH($A750,'Hoja de Trabajo para listado'!$A$155:$A$1048576,0),MATCH((CUADRO!K$5&amp;$E750),'Hoja de Trabajo para listado'!$A$151:$Z$151,0)),0)+IFERROR(INDEX('Hoja de Trabajo para listado'!$AB$155:$BA$1048576,MATCH($A750,'Hoja de Trabajo para listado'!$AB$155:$AB$1048576,0),MATCH((CUADRO!K$5&amp;$E750),'Hoja de Trabajo para listado'!$AB$151:$BA$151,0)),0)+IFERROR(INDEX('Hoja de Trabajo para listado'!$BC$155:$CB$1048576,MATCH($A750,'Hoja de Trabajo para listado'!$BC$155:$BC$1048576,0),MATCH((CUADRO!K$5&amp;$E750),'Hoja de Trabajo para listado'!$BC$151:$CB$151,0)),0)+IFERROR(INDEX('Hoja de Trabajo para listado'!$DE$153:$DG$274,MATCH($A750,'Hoja de Trabajo para listado'!$DE$153:$DE$1048576,0),MATCH((CUADRO!K$5&amp;$E750),'Hoja de Trabajo para listado'!$DE$151:$DG$151,0)),0)+IFERROR(INDEX('Hoja de Trabajo para listado'!$CD$155:$DC$1048576,MATCH($A750,'Hoja de Trabajo para listado'!$CD$155:$CD$1048576,0),MATCH((CUADRO!K$5&amp;$E750),'Hoja de Trabajo para listado'!$CD$151:$DC$151,0)),0)</f>
        <v>0</v>
      </c>
      <c r="L750" s="314">
        <f ca="1">+IFERROR(INDEX('Hoja de Trabajo para listado'!$A$155:$Z$1048576,MATCH($A750,'Hoja de Trabajo para listado'!$A$155:$A$1048576,0),MATCH((CUADRO!L$5&amp;$E750),'Hoja de Trabajo para listado'!$A$151:$Z$151,0)),0)+IFERROR(INDEX('Hoja de Trabajo para listado'!$AB$155:$BA$1048576,MATCH($A750,'Hoja de Trabajo para listado'!$AB$155:$AB$1048576,0),MATCH((CUADRO!L$5&amp;$E750),'Hoja de Trabajo para listado'!$AB$151:$BA$151,0)),0)+IFERROR(INDEX('Hoja de Trabajo para listado'!$BC$155:$CB$1048576,MATCH($A750,'Hoja de Trabajo para listado'!$BC$155:$BC$1048576,0),MATCH((CUADRO!L$5&amp;$E750),'Hoja de Trabajo para listado'!$BC$151:$CB$151,0)),0)+IFERROR(INDEX('Hoja de Trabajo para listado'!$DE$153:$DG$274,MATCH($A750,'Hoja de Trabajo para listado'!$DE$153:$DE$1048576,0),MATCH((CUADRO!L$5&amp;$E750),'Hoja de Trabajo para listado'!$DE$151:$DG$151,0)),0)+IFERROR(INDEX('Hoja de Trabajo para listado'!$CD$155:$DC$1048576,MATCH($A750,'Hoja de Trabajo para listado'!$CD$155:$CD$1048576,0),MATCH((CUADRO!L$5&amp;$E750),'Hoja de Trabajo para listado'!$CD$151:$DC$151,0)),0)</f>
        <v>0</v>
      </c>
      <c r="M750" s="314">
        <f ca="1">+IFERROR(INDEX('Hoja de Trabajo para listado'!$A$155:$Z$1048576,MATCH($A750,'Hoja de Trabajo para listado'!$A$155:$A$1048576,0),MATCH((CUADRO!M$5&amp;$E750),'Hoja de Trabajo para listado'!$A$151:$Z$151,0)),0)+IFERROR(INDEX('Hoja de Trabajo para listado'!$AB$155:$BA$1048576,MATCH($A750,'Hoja de Trabajo para listado'!$AB$155:$AB$1048576,0),MATCH((CUADRO!M$5&amp;$E750),'Hoja de Trabajo para listado'!$AB$151:$BA$151,0)),0)+IFERROR(INDEX('Hoja de Trabajo para listado'!$BC$155:$CB$1048576,MATCH($A750,'Hoja de Trabajo para listado'!$BC$155:$BC$1048576,0),MATCH((CUADRO!M$5&amp;$E750),'Hoja de Trabajo para listado'!$BC$151:$CB$151,0)),0)+IFERROR(INDEX('Hoja de Trabajo para listado'!$DE$153:$DG$274,MATCH($A750,'Hoja de Trabajo para listado'!$DE$153:$DE$1048576,0),MATCH((CUADRO!M$5&amp;$E750),'Hoja de Trabajo para listado'!$DE$151:$DG$151,0)),0)+IFERROR(INDEX('Hoja de Trabajo para listado'!$CD$155:$DC$1048576,MATCH($A750,'Hoja de Trabajo para listado'!$CD$155:$CD$1048576,0),MATCH((CUADRO!M$5&amp;$E750),'Hoja de Trabajo para listado'!$CD$151:$DC$151,0)),0)</f>
        <v>0</v>
      </c>
      <c r="N750" s="314">
        <f ca="1">+IFERROR(INDEX('Hoja de Trabajo para listado'!$A$155:$Z$1048576,MATCH($A750,'Hoja de Trabajo para listado'!$A$155:$A$1048576,0),MATCH((CUADRO!N$5&amp;$E750),'Hoja de Trabajo para listado'!$A$151:$Z$151,0)),0)+IFERROR(INDEX('Hoja de Trabajo para listado'!$AB$155:$BA$1048576,MATCH($A750,'Hoja de Trabajo para listado'!$AB$155:$AB$1048576,0),MATCH((CUADRO!N$5&amp;$E750),'Hoja de Trabajo para listado'!$AB$151:$BA$151,0)),0)+IFERROR(INDEX('Hoja de Trabajo para listado'!$BC$155:$CB$1048576,MATCH($A750,'Hoja de Trabajo para listado'!$BC$155:$BC$1048576,0),MATCH((CUADRO!N$5&amp;$E750),'Hoja de Trabajo para listado'!$BC$151:$CB$151,0)),0)+IFERROR(INDEX('Hoja de Trabajo para listado'!$DE$153:$DG$274,MATCH($A750,'Hoja de Trabajo para listado'!$DE$153:$DE$1048576,0),MATCH((CUADRO!N$5&amp;$E750),'Hoja de Trabajo para listado'!$DE$151:$DG$151,0)),0)+IFERROR(INDEX('Hoja de Trabajo para listado'!$CD$155:$DC$1048576,MATCH($A750,'Hoja de Trabajo para listado'!$CD$155:$CD$1048576,0),MATCH((CUADRO!N$5&amp;$E750),'Hoja de Trabajo para listado'!$CD$151:$DC$151,0)),0)</f>
        <v>0</v>
      </c>
      <c r="O750" s="314">
        <f ca="1">+IFERROR(INDEX('Hoja de Trabajo para listado'!$A$155:$Z$1048576,MATCH($A750,'Hoja de Trabajo para listado'!$A$155:$A$1048576,0),MATCH((CUADRO!O$5&amp;$E750),'Hoja de Trabajo para listado'!$A$151:$Z$151,0)),0)+IFERROR(INDEX('Hoja de Trabajo para listado'!$AB$155:$BA$1048576,MATCH($A750,'Hoja de Trabajo para listado'!$AB$155:$AB$1048576,0),MATCH((CUADRO!O$5&amp;$E750),'Hoja de Trabajo para listado'!$AB$151:$BA$151,0)),0)+IFERROR(INDEX('Hoja de Trabajo para listado'!$BC$155:$CB$1048576,MATCH($A750,'Hoja de Trabajo para listado'!$BC$155:$BC$1048576,0),MATCH((CUADRO!O$5&amp;$E750),'Hoja de Trabajo para listado'!$BC$151:$CB$151,0)),0)+IFERROR(INDEX('Hoja de Trabajo para listado'!$DE$153:$DG$274,MATCH($A750,'Hoja de Trabajo para listado'!$DE$153:$DE$1048576,0),MATCH((CUADRO!O$5&amp;$E750),'Hoja de Trabajo para listado'!$DE$151:$DG$151,0)),0)+IFERROR(INDEX('Hoja de Trabajo para listado'!$CD$155:$DC$1048576,MATCH($A750,'Hoja de Trabajo para listado'!$CD$155:$CD$1048576,0),MATCH((CUADRO!O$5&amp;$E750),'Hoja de Trabajo para listado'!$CD$151:$DC$151,0)),0)</f>
        <v>0</v>
      </c>
      <c r="P750" s="314">
        <f ca="1">+IFERROR(INDEX('Hoja de Trabajo para listado'!$A$155:$Z$1048576,MATCH($A750,'Hoja de Trabajo para listado'!$A$155:$A$1048576,0),MATCH((CUADRO!P$5&amp;$E750),'Hoja de Trabajo para listado'!$A$151:$Z$151,0)),0)+IFERROR(INDEX('Hoja de Trabajo para listado'!$AB$155:$BA$1048576,MATCH($A750,'Hoja de Trabajo para listado'!$AB$155:$AB$1048576,0),MATCH((CUADRO!P$5&amp;$E750),'Hoja de Trabajo para listado'!$AB$151:$BA$151,0)),0)+IFERROR(INDEX('Hoja de Trabajo para listado'!$BC$155:$CB$1048576,MATCH($A750,'Hoja de Trabajo para listado'!$BC$155:$BC$1048576,0),MATCH((CUADRO!P$5&amp;$E750),'Hoja de Trabajo para listado'!$BC$151:$CB$151,0)),0)+IFERROR(INDEX('Hoja de Trabajo para listado'!$DE$153:$DG$274,MATCH($A750,'Hoja de Trabajo para listado'!$DE$153:$DE$1048576,0),MATCH((CUADRO!P$5&amp;$E750),'Hoja de Trabajo para listado'!$DE$151:$DG$151,0)),0)+IFERROR(INDEX('Hoja de Trabajo para listado'!$CD$155:$DC$1048576,MATCH($A750,'Hoja de Trabajo para listado'!$CD$155:$CD$1048576,0),MATCH((CUADRO!P$5&amp;$E750),'Hoja de Trabajo para listado'!$CD$151:$DC$151,0)),0)</f>
        <v>0</v>
      </c>
      <c r="Q750" s="314">
        <f ca="1">+IFERROR(INDEX('Hoja de Trabajo para listado'!$A$155:$Z$1048576,MATCH($A750,'Hoja de Trabajo para listado'!$A$155:$A$1048576,0),MATCH((CUADRO!Q$5&amp;$E750),'Hoja de Trabajo para listado'!$A$151:$Z$151,0)),0)+IFERROR(INDEX('Hoja de Trabajo para listado'!$AB$155:$BA$1048576,MATCH($A750,'Hoja de Trabajo para listado'!$AB$155:$AB$1048576,0),MATCH((CUADRO!Q$5&amp;$E750),'Hoja de Trabajo para listado'!$AB$151:$BA$151,0)),0)+IFERROR(INDEX('Hoja de Trabajo para listado'!$BC$155:$CB$1048576,MATCH($A750,'Hoja de Trabajo para listado'!$BC$155:$BC$1048576,0),MATCH((CUADRO!Q$5&amp;$E750),'Hoja de Trabajo para listado'!$BC$151:$CB$151,0)),0)+IFERROR(INDEX('Hoja de Trabajo para listado'!$DE$153:$DG$274,MATCH($A750,'Hoja de Trabajo para listado'!$DE$153:$DE$1048576,0),MATCH((CUADRO!Q$5&amp;$E750),'Hoja de Trabajo para listado'!$DE$151:$DG$151,0)),0)+IFERROR(INDEX('Hoja de Trabajo para listado'!$CD$155:$DC$1048576,MATCH($A750,'Hoja de Trabajo para listado'!$CD$155:$CD$1048576,0),MATCH((CUADRO!Q$5&amp;$E750),'Hoja de Trabajo para listado'!$CD$151:$DC$151,0)),0)</f>
        <v>0</v>
      </c>
      <c r="R750" s="314">
        <f t="shared" ca="1" si="22"/>
        <v>0</v>
      </c>
      <c r="S750" s="322"/>
      <c r="T750" s="314">
        <f ca="1">+T751</f>
        <v>0</v>
      </c>
      <c r="U750" s="313">
        <f t="shared" si="23"/>
        <v>1</v>
      </c>
      <c r="V750" s="319" t="str">
        <f>+VLOOKUP(A750,bd_lista!$A$3:$E$593,5,FALSE)</f>
        <v>Gobiernos Autonomos Municipales</v>
      </c>
      <c r="W750" s="425" t="str">
        <f>+V750</f>
        <v>Gobiernos Autonomos Municipales</v>
      </c>
    </row>
    <row r="751" spans="1:23" customFormat="1" ht="15" hidden="1" customHeight="1">
      <c r="A751" s="323">
        <v>1807</v>
      </c>
      <c r="B751" s="428"/>
      <c r="C751" s="318" t="str">
        <f>+VLOOKUP(A751,bd_lista!$A$3:$C$593,3,FALSE)</f>
        <v>Gobierno Autónomo Municipal de Puerto Rurrenabaque</v>
      </c>
      <c r="D751" s="430"/>
      <c r="E751" s="347" t="s">
        <v>1419</v>
      </c>
      <c r="F751" s="314">
        <f ca="1">+IFERROR(INDEX('Hoja de Trabajo para listado'!$A$155:$Z$1048576,MATCH($A751,'Hoja de Trabajo para listado'!$A$155:$A$1048576,0),MATCH((CUADRO!F$5&amp;$E751),'Hoja de Trabajo para listado'!$A$151:$Z$151,0)),0)+IFERROR(INDEX('Hoja de Trabajo para listado'!$AB$155:$BA$1048576,MATCH($A751,'Hoja de Trabajo para listado'!$AB$155:$AB$1048576,0),MATCH((CUADRO!F$5&amp;$E751),'Hoja de Trabajo para listado'!$AB$151:$BA$151,0)),0)+IFERROR(INDEX('Hoja de Trabajo para listado'!$BC$155:$CB$1048576,MATCH($A751,'Hoja de Trabajo para listado'!$BC$155:$BC$1048576,0),MATCH((CUADRO!F$5&amp;$E751),'Hoja de Trabajo para listado'!$BC$151:$CB$151,0)),0)+IFERROR(INDEX('Hoja de Trabajo para listado'!$DE$153:$DG$274,MATCH($A751,'Hoja de Trabajo para listado'!$DE$153:$DE$1048576,0),MATCH((CUADRO!F$5&amp;$E751),'Hoja de Trabajo para listado'!$DE$151:$DG$151,0)),0)+IFERROR(INDEX('Hoja de Trabajo para listado'!$CD$155:$DC$1048576,MATCH($A751,'Hoja de Trabajo para listado'!$CD$155:$CD$1048576,0),MATCH((CUADRO!F$5&amp;$E751),'Hoja de Trabajo para listado'!$CD$151:$DC$151,0)),0)</f>
        <v>0</v>
      </c>
      <c r="G751" s="314">
        <f ca="1">+IFERROR(INDEX('Hoja de Trabajo para listado'!$A$155:$Z$1048576,MATCH($A751,'Hoja de Trabajo para listado'!$A$155:$A$1048576,0),MATCH((CUADRO!G$5&amp;$E751),'Hoja de Trabajo para listado'!$A$151:$Z$151,0)),0)+IFERROR(INDEX('Hoja de Trabajo para listado'!$AB$155:$BA$1048576,MATCH($A751,'Hoja de Trabajo para listado'!$AB$155:$AB$1048576,0),MATCH((CUADRO!G$5&amp;$E751),'Hoja de Trabajo para listado'!$AB$151:$BA$151,0)),0)+IFERROR(INDEX('Hoja de Trabajo para listado'!$BC$155:$CB$1048576,MATCH($A751,'Hoja de Trabajo para listado'!$BC$155:$BC$1048576,0),MATCH((CUADRO!G$5&amp;$E751),'Hoja de Trabajo para listado'!$BC$151:$CB$151,0)),0)+IFERROR(INDEX('Hoja de Trabajo para listado'!$DE$153:$DG$274,MATCH($A751,'Hoja de Trabajo para listado'!$DE$153:$DE$1048576,0),MATCH((CUADRO!G$5&amp;$E751),'Hoja de Trabajo para listado'!$DE$151:$DG$151,0)),0)+IFERROR(INDEX('Hoja de Trabajo para listado'!$CD$155:$DC$1048576,MATCH($A751,'Hoja de Trabajo para listado'!$CD$155:$CD$1048576,0),MATCH((CUADRO!G$5&amp;$E751),'Hoja de Trabajo para listado'!$CD$151:$DC$151,0)),0)</f>
        <v>0</v>
      </c>
      <c r="H751" s="314">
        <f ca="1">+IFERROR(INDEX('Hoja de Trabajo para listado'!$A$155:$Z$1048576,MATCH($A751,'Hoja de Trabajo para listado'!$A$155:$A$1048576,0),MATCH((CUADRO!H$5&amp;$E751),'Hoja de Trabajo para listado'!$A$151:$Z$151,0)),0)+IFERROR(INDEX('Hoja de Trabajo para listado'!$AB$155:$BA$1048576,MATCH($A751,'Hoja de Trabajo para listado'!$AB$155:$AB$1048576,0),MATCH((CUADRO!H$5&amp;$E751),'Hoja de Trabajo para listado'!$AB$151:$BA$151,0)),0)+IFERROR(INDEX('Hoja de Trabajo para listado'!$BC$155:$CB$1048576,MATCH($A751,'Hoja de Trabajo para listado'!$BC$155:$BC$1048576,0),MATCH((CUADRO!H$5&amp;$E751),'Hoja de Trabajo para listado'!$BC$151:$CB$151,0)),0)+IFERROR(INDEX('Hoja de Trabajo para listado'!$DE$153:$DG$274,MATCH($A751,'Hoja de Trabajo para listado'!$DE$153:$DE$1048576,0),MATCH((CUADRO!H$5&amp;$E751),'Hoja de Trabajo para listado'!$DE$151:$DG$151,0)),0)+IFERROR(INDEX('Hoja de Trabajo para listado'!$CD$155:$DC$1048576,MATCH($A751,'Hoja de Trabajo para listado'!$CD$155:$CD$1048576,0),MATCH((CUADRO!H$5&amp;$E751),'Hoja de Trabajo para listado'!$CD$151:$DC$151,0)),0)</f>
        <v>0</v>
      </c>
      <c r="I751" s="314">
        <f ca="1">+IFERROR(INDEX('Hoja de Trabajo para listado'!$A$155:$Z$1048576,MATCH($A751,'Hoja de Trabajo para listado'!$A$155:$A$1048576,0),MATCH((CUADRO!I$5&amp;$E751),'Hoja de Trabajo para listado'!$A$151:$Z$151,0)),0)+IFERROR(INDEX('Hoja de Trabajo para listado'!$AB$155:$BA$1048576,MATCH($A751,'Hoja de Trabajo para listado'!$AB$155:$AB$1048576,0),MATCH((CUADRO!I$5&amp;$E751),'Hoja de Trabajo para listado'!$AB$151:$BA$151,0)),0)+IFERROR(INDEX('Hoja de Trabajo para listado'!$BC$155:$CB$1048576,MATCH($A751,'Hoja de Trabajo para listado'!$BC$155:$BC$1048576,0),MATCH((CUADRO!I$5&amp;$E751),'Hoja de Trabajo para listado'!$BC$151:$CB$151,0)),0)+IFERROR(INDEX('Hoja de Trabajo para listado'!$DE$153:$DG$274,MATCH($A751,'Hoja de Trabajo para listado'!$DE$153:$DE$1048576,0),MATCH((CUADRO!I$5&amp;$E751),'Hoja de Trabajo para listado'!$DE$151:$DG$151,0)),0)+IFERROR(INDEX('Hoja de Trabajo para listado'!$CD$155:$DC$1048576,MATCH($A751,'Hoja de Trabajo para listado'!$CD$155:$CD$1048576,0),MATCH((CUADRO!I$5&amp;$E751),'Hoja de Trabajo para listado'!$CD$151:$DC$151,0)),0)</f>
        <v>0</v>
      </c>
      <c r="J751" s="314">
        <f ca="1">+IFERROR(INDEX('Hoja de Trabajo para listado'!$A$155:$Z$1048576,MATCH($A751,'Hoja de Trabajo para listado'!$A$155:$A$1048576,0),MATCH((CUADRO!J$5&amp;$E751),'Hoja de Trabajo para listado'!$A$151:$Z$151,0)),0)+IFERROR(INDEX('Hoja de Trabajo para listado'!$AB$155:$BA$1048576,MATCH($A751,'Hoja de Trabajo para listado'!$AB$155:$AB$1048576,0),MATCH((CUADRO!J$5&amp;$E751),'Hoja de Trabajo para listado'!$AB$151:$BA$151,0)),0)+IFERROR(INDEX('Hoja de Trabajo para listado'!$BC$155:$CB$1048576,MATCH($A751,'Hoja de Trabajo para listado'!$BC$155:$BC$1048576,0),MATCH((CUADRO!J$5&amp;$E751),'Hoja de Trabajo para listado'!$BC$151:$CB$151,0)),0)+IFERROR(INDEX('Hoja de Trabajo para listado'!$DE$153:$DG$274,MATCH($A751,'Hoja de Trabajo para listado'!$DE$153:$DE$1048576,0),MATCH((CUADRO!J$5&amp;$E751),'Hoja de Trabajo para listado'!$DE$151:$DG$151,0)),0)+IFERROR(INDEX('Hoja de Trabajo para listado'!$CD$155:$DC$1048576,MATCH($A751,'Hoja de Trabajo para listado'!$CD$155:$CD$1048576,0),MATCH((CUADRO!J$5&amp;$E751),'Hoja de Trabajo para listado'!$CD$151:$DC$151,0)),0)</f>
        <v>0</v>
      </c>
      <c r="K751" s="314">
        <f ca="1">+IFERROR(INDEX('Hoja de Trabajo para listado'!$A$155:$Z$1048576,MATCH($A751,'Hoja de Trabajo para listado'!$A$155:$A$1048576,0),MATCH((CUADRO!K$5&amp;$E751),'Hoja de Trabajo para listado'!$A$151:$Z$151,0)),0)+IFERROR(INDEX('Hoja de Trabajo para listado'!$AB$155:$BA$1048576,MATCH($A751,'Hoja de Trabajo para listado'!$AB$155:$AB$1048576,0),MATCH((CUADRO!K$5&amp;$E751),'Hoja de Trabajo para listado'!$AB$151:$BA$151,0)),0)+IFERROR(INDEX('Hoja de Trabajo para listado'!$BC$155:$CB$1048576,MATCH($A751,'Hoja de Trabajo para listado'!$BC$155:$BC$1048576,0),MATCH((CUADRO!K$5&amp;$E751),'Hoja de Trabajo para listado'!$BC$151:$CB$151,0)),0)+IFERROR(INDEX('Hoja de Trabajo para listado'!$DE$153:$DG$274,MATCH($A751,'Hoja de Trabajo para listado'!$DE$153:$DE$1048576,0),MATCH((CUADRO!K$5&amp;$E751),'Hoja de Trabajo para listado'!$DE$151:$DG$151,0)),0)+IFERROR(INDEX('Hoja de Trabajo para listado'!$CD$155:$DC$1048576,MATCH($A751,'Hoja de Trabajo para listado'!$CD$155:$CD$1048576,0),MATCH((CUADRO!K$5&amp;$E751),'Hoja de Trabajo para listado'!$CD$151:$DC$151,0)),0)</f>
        <v>0</v>
      </c>
      <c r="L751" s="314">
        <f ca="1">+IFERROR(INDEX('Hoja de Trabajo para listado'!$A$155:$Z$1048576,MATCH($A751,'Hoja de Trabajo para listado'!$A$155:$A$1048576,0),MATCH((CUADRO!L$5&amp;$E751),'Hoja de Trabajo para listado'!$A$151:$Z$151,0)),0)+IFERROR(INDEX('Hoja de Trabajo para listado'!$AB$155:$BA$1048576,MATCH($A751,'Hoja de Trabajo para listado'!$AB$155:$AB$1048576,0),MATCH((CUADRO!L$5&amp;$E751),'Hoja de Trabajo para listado'!$AB$151:$BA$151,0)),0)+IFERROR(INDEX('Hoja de Trabajo para listado'!$BC$155:$CB$1048576,MATCH($A751,'Hoja de Trabajo para listado'!$BC$155:$BC$1048576,0),MATCH((CUADRO!L$5&amp;$E751),'Hoja de Trabajo para listado'!$BC$151:$CB$151,0)),0)+IFERROR(INDEX('Hoja de Trabajo para listado'!$DE$153:$DG$274,MATCH($A751,'Hoja de Trabajo para listado'!$DE$153:$DE$1048576,0),MATCH((CUADRO!L$5&amp;$E751),'Hoja de Trabajo para listado'!$DE$151:$DG$151,0)),0)+IFERROR(INDEX('Hoja de Trabajo para listado'!$CD$155:$DC$1048576,MATCH($A751,'Hoja de Trabajo para listado'!$CD$155:$CD$1048576,0),MATCH((CUADRO!L$5&amp;$E751),'Hoja de Trabajo para listado'!$CD$151:$DC$151,0)),0)</f>
        <v>0</v>
      </c>
      <c r="M751" s="314">
        <f ca="1">+IFERROR(INDEX('Hoja de Trabajo para listado'!$A$155:$Z$1048576,MATCH($A751,'Hoja de Trabajo para listado'!$A$155:$A$1048576,0),MATCH((CUADRO!M$5&amp;$E751),'Hoja de Trabajo para listado'!$A$151:$Z$151,0)),0)+IFERROR(INDEX('Hoja de Trabajo para listado'!$AB$155:$BA$1048576,MATCH($A751,'Hoja de Trabajo para listado'!$AB$155:$AB$1048576,0),MATCH((CUADRO!M$5&amp;$E751),'Hoja de Trabajo para listado'!$AB$151:$BA$151,0)),0)+IFERROR(INDEX('Hoja de Trabajo para listado'!$BC$155:$CB$1048576,MATCH($A751,'Hoja de Trabajo para listado'!$BC$155:$BC$1048576,0),MATCH((CUADRO!M$5&amp;$E751),'Hoja de Trabajo para listado'!$BC$151:$CB$151,0)),0)+IFERROR(INDEX('Hoja de Trabajo para listado'!$DE$153:$DG$274,MATCH($A751,'Hoja de Trabajo para listado'!$DE$153:$DE$1048576,0),MATCH((CUADRO!M$5&amp;$E751),'Hoja de Trabajo para listado'!$DE$151:$DG$151,0)),0)+IFERROR(INDEX('Hoja de Trabajo para listado'!$CD$155:$DC$1048576,MATCH($A751,'Hoja de Trabajo para listado'!$CD$155:$CD$1048576,0),MATCH((CUADRO!M$5&amp;$E751),'Hoja de Trabajo para listado'!$CD$151:$DC$151,0)),0)</f>
        <v>0</v>
      </c>
      <c r="N751" s="314">
        <f ca="1">+IFERROR(INDEX('Hoja de Trabajo para listado'!$A$155:$Z$1048576,MATCH($A751,'Hoja de Trabajo para listado'!$A$155:$A$1048576,0),MATCH((CUADRO!N$5&amp;$E751),'Hoja de Trabajo para listado'!$A$151:$Z$151,0)),0)+IFERROR(INDEX('Hoja de Trabajo para listado'!$AB$155:$BA$1048576,MATCH($A751,'Hoja de Trabajo para listado'!$AB$155:$AB$1048576,0),MATCH((CUADRO!N$5&amp;$E751),'Hoja de Trabajo para listado'!$AB$151:$BA$151,0)),0)+IFERROR(INDEX('Hoja de Trabajo para listado'!$BC$155:$CB$1048576,MATCH($A751,'Hoja de Trabajo para listado'!$BC$155:$BC$1048576,0),MATCH((CUADRO!N$5&amp;$E751),'Hoja de Trabajo para listado'!$BC$151:$CB$151,0)),0)+IFERROR(INDEX('Hoja de Trabajo para listado'!$DE$153:$DG$274,MATCH($A751,'Hoja de Trabajo para listado'!$DE$153:$DE$1048576,0),MATCH((CUADRO!N$5&amp;$E751),'Hoja de Trabajo para listado'!$DE$151:$DG$151,0)),0)+IFERROR(INDEX('Hoja de Trabajo para listado'!$CD$155:$DC$1048576,MATCH($A751,'Hoja de Trabajo para listado'!$CD$155:$CD$1048576,0),MATCH((CUADRO!N$5&amp;$E751),'Hoja de Trabajo para listado'!$CD$151:$DC$151,0)),0)</f>
        <v>0</v>
      </c>
      <c r="O751" s="314">
        <f ca="1">+IFERROR(INDEX('Hoja de Trabajo para listado'!$A$155:$Z$1048576,MATCH($A751,'Hoja de Trabajo para listado'!$A$155:$A$1048576,0),MATCH((CUADRO!O$5&amp;$E751),'Hoja de Trabajo para listado'!$A$151:$Z$151,0)),0)+IFERROR(INDEX('Hoja de Trabajo para listado'!$AB$155:$BA$1048576,MATCH($A751,'Hoja de Trabajo para listado'!$AB$155:$AB$1048576,0),MATCH((CUADRO!O$5&amp;$E751),'Hoja de Trabajo para listado'!$AB$151:$BA$151,0)),0)+IFERROR(INDEX('Hoja de Trabajo para listado'!$BC$155:$CB$1048576,MATCH($A751,'Hoja de Trabajo para listado'!$BC$155:$BC$1048576,0),MATCH((CUADRO!O$5&amp;$E751),'Hoja de Trabajo para listado'!$BC$151:$CB$151,0)),0)+IFERROR(INDEX('Hoja de Trabajo para listado'!$DE$153:$DG$274,MATCH($A751,'Hoja de Trabajo para listado'!$DE$153:$DE$1048576,0),MATCH((CUADRO!O$5&amp;$E751),'Hoja de Trabajo para listado'!$DE$151:$DG$151,0)),0)+IFERROR(INDEX('Hoja de Trabajo para listado'!$CD$155:$DC$1048576,MATCH($A751,'Hoja de Trabajo para listado'!$CD$155:$CD$1048576,0),MATCH((CUADRO!O$5&amp;$E751),'Hoja de Trabajo para listado'!$CD$151:$DC$151,0)),0)</f>
        <v>0</v>
      </c>
      <c r="P751" s="314">
        <f ca="1">+IFERROR(INDEX('Hoja de Trabajo para listado'!$A$155:$Z$1048576,MATCH($A751,'Hoja de Trabajo para listado'!$A$155:$A$1048576,0),MATCH((CUADRO!P$5&amp;$E751),'Hoja de Trabajo para listado'!$A$151:$Z$151,0)),0)+IFERROR(INDEX('Hoja de Trabajo para listado'!$AB$155:$BA$1048576,MATCH($A751,'Hoja de Trabajo para listado'!$AB$155:$AB$1048576,0),MATCH((CUADRO!P$5&amp;$E751),'Hoja de Trabajo para listado'!$AB$151:$BA$151,0)),0)+IFERROR(INDEX('Hoja de Trabajo para listado'!$BC$155:$CB$1048576,MATCH($A751,'Hoja de Trabajo para listado'!$BC$155:$BC$1048576,0),MATCH((CUADRO!P$5&amp;$E751),'Hoja de Trabajo para listado'!$BC$151:$CB$151,0)),0)+IFERROR(INDEX('Hoja de Trabajo para listado'!$DE$153:$DG$274,MATCH($A751,'Hoja de Trabajo para listado'!$DE$153:$DE$1048576,0),MATCH((CUADRO!P$5&amp;$E751),'Hoja de Trabajo para listado'!$DE$151:$DG$151,0)),0)+IFERROR(INDEX('Hoja de Trabajo para listado'!$CD$155:$DC$1048576,MATCH($A751,'Hoja de Trabajo para listado'!$CD$155:$CD$1048576,0),MATCH((CUADRO!P$5&amp;$E751),'Hoja de Trabajo para listado'!$CD$151:$DC$151,0)),0)</f>
        <v>0</v>
      </c>
      <c r="Q751" s="314">
        <f ca="1">+IFERROR(INDEX('Hoja de Trabajo para listado'!$A$155:$Z$1048576,MATCH($A751,'Hoja de Trabajo para listado'!$A$155:$A$1048576,0),MATCH((CUADRO!Q$5&amp;$E751),'Hoja de Trabajo para listado'!$A$151:$Z$151,0)),0)+IFERROR(INDEX('Hoja de Trabajo para listado'!$AB$155:$BA$1048576,MATCH($A751,'Hoja de Trabajo para listado'!$AB$155:$AB$1048576,0),MATCH((CUADRO!Q$5&amp;$E751),'Hoja de Trabajo para listado'!$AB$151:$BA$151,0)),0)+IFERROR(INDEX('Hoja de Trabajo para listado'!$BC$155:$CB$1048576,MATCH($A751,'Hoja de Trabajo para listado'!$BC$155:$BC$1048576,0),MATCH((CUADRO!Q$5&amp;$E751),'Hoja de Trabajo para listado'!$BC$151:$CB$151,0)),0)+IFERROR(INDEX('Hoja de Trabajo para listado'!$DE$153:$DG$274,MATCH($A751,'Hoja de Trabajo para listado'!$DE$153:$DE$1048576,0),MATCH((CUADRO!Q$5&amp;$E751),'Hoja de Trabajo para listado'!$DE$151:$DG$151,0)),0)+IFERROR(INDEX('Hoja de Trabajo para listado'!$CD$155:$DC$1048576,MATCH($A751,'Hoja de Trabajo para listado'!$CD$155:$CD$1048576,0),MATCH((CUADRO!Q$5&amp;$E751),'Hoja de Trabajo para listado'!$CD$151:$DC$151,0)),0)</f>
        <v>0</v>
      </c>
      <c r="R751" s="314">
        <f t="shared" ca="1" si="22"/>
        <v>0</v>
      </c>
      <c r="S751" s="322">
        <f ca="1">+R750+R751</f>
        <v>0</v>
      </c>
      <c r="T751" s="314">
        <f ca="1">+S751</f>
        <v>0</v>
      </c>
      <c r="U751" s="313">
        <f t="shared" si="23"/>
        <v>2</v>
      </c>
      <c r="V751" s="319" t="str">
        <f>+VLOOKUP(A751,bd_lista!$A$3:$E$593,5,FALSE)</f>
        <v>Gobiernos Autonomos Municipales</v>
      </c>
      <c r="W751" s="426"/>
    </row>
    <row r="752" spans="1:23" customFormat="1" ht="15" hidden="1" customHeight="1">
      <c r="A752" s="323">
        <v>1808</v>
      </c>
      <c r="B752" s="427">
        <f>+A752</f>
        <v>1808</v>
      </c>
      <c r="C752" s="318" t="str">
        <f>+VLOOKUP(A752,bd_lista!$A$3:$C$593,3,FALSE)</f>
        <v>Gobierno Autónomo Municipal de San Borja</v>
      </c>
      <c r="D752" s="429" t="str">
        <f>+C752</f>
        <v>Gobierno Autónomo Municipal de San Borja</v>
      </c>
      <c r="E752" s="346" t="s">
        <v>1418</v>
      </c>
      <c r="F752" s="314">
        <f ca="1">+IFERROR(INDEX('Hoja de Trabajo para listado'!$A$155:$Z$1048576,MATCH($A752,'Hoja de Trabajo para listado'!$A$155:$A$1048576,0),MATCH((CUADRO!F$5&amp;$E752),'Hoja de Trabajo para listado'!$A$151:$Z$151,0)),0)+IFERROR(INDEX('Hoja de Trabajo para listado'!$AB$155:$BA$1048576,MATCH($A752,'Hoja de Trabajo para listado'!$AB$155:$AB$1048576,0),MATCH((CUADRO!F$5&amp;$E752),'Hoja de Trabajo para listado'!$AB$151:$BA$151,0)),0)+IFERROR(INDEX('Hoja de Trabajo para listado'!$BC$155:$CB$1048576,MATCH($A752,'Hoja de Trabajo para listado'!$BC$155:$BC$1048576,0),MATCH((CUADRO!F$5&amp;$E752),'Hoja de Trabajo para listado'!$BC$151:$CB$151,0)),0)+IFERROR(INDEX('Hoja de Trabajo para listado'!$DE$153:$DG$274,MATCH($A752,'Hoja de Trabajo para listado'!$DE$153:$DE$1048576,0),MATCH((CUADRO!F$5&amp;$E752),'Hoja de Trabajo para listado'!$DE$151:$DG$151,0)),0)+IFERROR(INDEX('Hoja de Trabajo para listado'!$CD$155:$DC$1048576,MATCH($A752,'Hoja de Trabajo para listado'!$CD$155:$CD$1048576,0),MATCH((CUADRO!F$5&amp;$E752),'Hoja de Trabajo para listado'!$CD$151:$DC$151,0)),0)</f>
        <v>0</v>
      </c>
      <c r="G752" s="314">
        <f ca="1">+IFERROR(INDEX('Hoja de Trabajo para listado'!$A$155:$Z$1048576,MATCH($A752,'Hoja de Trabajo para listado'!$A$155:$A$1048576,0),MATCH((CUADRO!G$5&amp;$E752),'Hoja de Trabajo para listado'!$A$151:$Z$151,0)),0)+IFERROR(INDEX('Hoja de Trabajo para listado'!$AB$155:$BA$1048576,MATCH($A752,'Hoja de Trabajo para listado'!$AB$155:$AB$1048576,0),MATCH((CUADRO!G$5&amp;$E752),'Hoja de Trabajo para listado'!$AB$151:$BA$151,0)),0)+IFERROR(INDEX('Hoja de Trabajo para listado'!$BC$155:$CB$1048576,MATCH($A752,'Hoja de Trabajo para listado'!$BC$155:$BC$1048576,0),MATCH((CUADRO!G$5&amp;$E752),'Hoja de Trabajo para listado'!$BC$151:$CB$151,0)),0)+IFERROR(INDEX('Hoja de Trabajo para listado'!$DE$153:$DG$274,MATCH($A752,'Hoja de Trabajo para listado'!$DE$153:$DE$1048576,0),MATCH((CUADRO!G$5&amp;$E752),'Hoja de Trabajo para listado'!$DE$151:$DG$151,0)),0)+IFERROR(INDEX('Hoja de Trabajo para listado'!$CD$155:$DC$1048576,MATCH($A752,'Hoja de Trabajo para listado'!$CD$155:$CD$1048576,0),MATCH((CUADRO!G$5&amp;$E752),'Hoja de Trabajo para listado'!$CD$151:$DC$151,0)),0)</f>
        <v>0</v>
      </c>
      <c r="H752" s="314">
        <f ca="1">+IFERROR(INDEX('Hoja de Trabajo para listado'!$A$155:$Z$1048576,MATCH($A752,'Hoja de Trabajo para listado'!$A$155:$A$1048576,0),MATCH((CUADRO!H$5&amp;$E752),'Hoja de Trabajo para listado'!$A$151:$Z$151,0)),0)+IFERROR(INDEX('Hoja de Trabajo para listado'!$AB$155:$BA$1048576,MATCH($A752,'Hoja de Trabajo para listado'!$AB$155:$AB$1048576,0),MATCH((CUADRO!H$5&amp;$E752),'Hoja de Trabajo para listado'!$AB$151:$BA$151,0)),0)+IFERROR(INDEX('Hoja de Trabajo para listado'!$BC$155:$CB$1048576,MATCH($A752,'Hoja de Trabajo para listado'!$BC$155:$BC$1048576,0),MATCH((CUADRO!H$5&amp;$E752),'Hoja de Trabajo para listado'!$BC$151:$CB$151,0)),0)+IFERROR(INDEX('Hoja de Trabajo para listado'!$DE$153:$DG$274,MATCH($A752,'Hoja de Trabajo para listado'!$DE$153:$DE$1048576,0),MATCH((CUADRO!H$5&amp;$E752),'Hoja de Trabajo para listado'!$DE$151:$DG$151,0)),0)+IFERROR(INDEX('Hoja de Trabajo para listado'!$CD$155:$DC$1048576,MATCH($A752,'Hoja de Trabajo para listado'!$CD$155:$CD$1048576,0),MATCH((CUADRO!H$5&amp;$E752),'Hoja de Trabajo para listado'!$CD$151:$DC$151,0)),0)</f>
        <v>0</v>
      </c>
      <c r="I752" s="314">
        <f ca="1">+IFERROR(INDEX('Hoja de Trabajo para listado'!$A$155:$Z$1048576,MATCH($A752,'Hoja de Trabajo para listado'!$A$155:$A$1048576,0),MATCH((CUADRO!I$5&amp;$E752),'Hoja de Trabajo para listado'!$A$151:$Z$151,0)),0)+IFERROR(INDEX('Hoja de Trabajo para listado'!$AB$155:$BA$1048576,MATCH($A752,'Hoja de Trabajo para listado'!$AB$155:$AB$1048576,0),MATCH((CUADRO!I$5&amp;$E752),'Hoja de Trabajo para listado'!$AB$151:$BA$151,0)),0)+IFERROR(INDEX('Hoja de Trabajo para listado'!$BC$155:$CB$1048576,MATCH($A752,'Hoja de Trabajo para listado'!$BC$155:$BC$1048576,0),MATCH((CUADRO!I$5&amp;$E752),'Hoja de Trabajo para listado'!$BC$151:$CB$151,0)),0)+IFERROR(INDEX('Hoja de Trabajo para listado'!$DE$153:$DG$274,MATCH($A752,'Hoja de Trabajo para listado'!$DE$153:$DE$1048576,0),MATCH((CUADRO!I$5&amp;$E752),'Hoja de Trabajo para listado'!$DE$151:$DG$151,0)),0)+IFERROR(INDEX('Hoja de Trabajo para listado'!$CD$155:$DC$1048576,MATCH($A752,'Hoja de Trabajo para listado'!$CD$155:$CD$1048576,0),MATCH((CUADRO!I$5&amp;$E752),'Hoja de Trabajo para listado'!$CD$151:$DC$151,0)),0)</f>
        <v>0</v>
      </c>
      <c r="J752" s="314">
        <f ca="1">+IFERROR(INDEX('Hoja de Trabajo para listado'!$A$155:$Z$1048576,MATCH($A752,'Hoja de Trabajo para listado'!$A$155:$A$1048576,0),MATCH((CUADRO!J$5&amp;$E752),'Hoja de Trabajo para listado'!$A$151:$Z$151,0)),0)+IFERROR(INDEX('Hoja de Trabajo para listado'!$AB$155:$BA$1048576,MATCH($A752,'Hoja de Trabajo para listado'!$AB$155:$AB$1048576,0),MATCH((CUADRO!J$5&amp;$E752),'Hoja de Trabajo para listado'!$AB$151:$BA$151,0)),0)+IFERROR(INDEX('Hoja de Trabajo para listado'!$BC$155:$CB$1048576,MATCH($A752,'Hoja de Trabajo para listado'!$BC$155:$BC$1048576,0),MATCH((CUADRO!J$5&amp;$E752),'Hoja de Trabajo para listado'!$BC$151:$CB$151,0)),0)+IFERROR(INDEX('Hoja de Trabajo para listado'!$DE$153:$DG$274,MATCH($A752,'Hoja de Trabajo para listado'!$DE$153:$DE$1048576,0),MATCH((CUADRO!J$5&amp;$E752),'Hoja de Trabajo para listado'!$DE$151:$DG$151,0)),0)+IFERROR(INDEX('Hoja de Trabajo para listado'!$CD$155:$DC$1048576,MATCH($A752,'Hoja de Trabajo para listado'!$CD$155:$CD$1048576,0),MATCH((CUADRO!J$5&amp;$E752),'Hoja de Trabajo para listado'!$CD$151:$DC$151,0)),0)</f>
        <v>0</v>
      </c>
      <c r="K752" s="314">
        <f ca="1">+IFERROR(INDEX('Hoja de Trabajo para listado'!$A$155:$Z$1048576,MATCH($A752,'Hoja de Trabajo para listado'!$A$155:$A$1048576,0),MATCH((CUADRO!K$5&amp;$E752),'Hoja de Trabajo para listado'!$A$151:$Z$151,0)),0)+IFERROR(INDEX('Hoja de Trabajo para listado'!$AB$155:$BA$1048576,MATCH($A752,'Hoja de Trabajo para listado'!$AB$155:$AB$1048576,0),MATCH((CUADRO!K$5&amp;$E752),'Hoja de Trabajo para listado'!$AB$151:$BA$151,0)),0)+IFERROR(INDEX('Hoja de Trabajo para listado'!$BC$155:$CB$1048576,MATCH($A752,'Hoja de Trabajo para listado'!$BC$155:$BC$1048576,0),MATCH((CUADRO!K$5&amp;$E752),'Hoja de Trabajo para listado'!$BC$151:$CB$151,0)),0)+IFERROR(INDEX('Hoja de Trabajo para listado'!$DE$153:$DG$274,MATCH($A752,'Hoja de Trabajo para listado'!$DE$153:$DE$1048576,0),MATCH((CUADRO!K$5&amp;$E752),'Hoja de Trabajo para listado'!$DE$151:$DG$151,0)),0)+IFERROR(INDEX('Hoja de Trabajo para listado'!$CD$155:$DC$1048576,MATCH($A752,'Hoja de Trabajo para listado'!$CD$155:$CD$1048576,0),MATCH((CUADRO!K$5&amp;$E752),'Hoja de Trabajo para listado'!$CD$151:$DC$151,0)),0)</f>
        <v>0</v>
      </c>
      <c r="L752" s="314">
        <f ca="1">+IFERROR(INDEX('Hoja de Trabajo para listado'!$A$155:$Z$1048576,MATCH($A752,'Hoja de Trabajo para listado'!$A$155:$A$1048576,0),MATCH((CUADRO!L$5&amp;$E752),'Hoja de Trabajo para listado'!$A$151:$Z$151,0)),0)+IFERROR(INDEX('Hoja de Trabajo para listado'!$AB$155:$BA$1048576,MATCH($A752,'Hoja de Trabajo para listado'!$AB$155:$AB$1048576,0),MATCH((CUADRO!L$5&amp;$E752),'Hoja de Trabajo para listado'!$AB$151:$BA$151,0)),0)+IFERROR(INDEX('Hoja de Trabajo para listado'!$BC$155:$CB$1048576,MATCH($A752,'Hoja de Trabajo para listado'!$BC$155:$BC$1048576,0),MATCH((CUADRO!L$5&amp;$E752),'Hoja de Trabajo para listado'!$BC$151:$CB$151,0)),0)+IFERROR(INDEX('Hoja de Trabajo para listado'!$DE$153:$DG$274,MATCH($A752,'Hoja de Trabajo para listado'!$DE$153:$DE$1048576,0),MATCH((CUADRO!L$5&amp;$E752),'Hoja de Trabajo para listado'!$DE$151:$DG$151,0)),0)+IFERROR(INDEX('Hoja de Trabajo para listado'!$CD$155:$DC$1048576,MATCH($A752,'Hoja de Trabajo para listado'!$CD$155:$CD$1048576,0),MATCH((CUADRO!L$5&amp;$E752),'Hoja de Trabajo para listado'!$CD$151:$DC$151,0)),0)</f>
        <v>0</v>
      </c>
      <c r="M752" s="314">
        <f ca="1">+IFERROR(INDEX('Hoja de Trabajo para listado'!$A$155:$Z$1048576,MATCH($A752,'Hoja de Trabajo para listado'!$A$155:$A$1048576,0),MATCH((CUADRO!M$5&amp;$E752),'Hoja de Trabajo para listado'!$A$151:$Z$151,0)),0)+IFERROR(INDEX('Hoja de Trabajo para listado'!$AB$155:$BA$1048576,MATCH($A752,'Hoja de Trabajo para listado'!$AB$155:$AB$1048576,0),MATCH((CUADRO!M$5&amp;$E752),'Hoja de Trabajo para listado'!$AB$151:$BA$151,0)),0)+IFERROR(INDEX('Hoja de Trabajo para listado'!$BC$155:$CB$1048576,MATCH($A752,'Hoja de Trabajo para listado'!$BC$155:$BC$1048576,0),MATCH((CUADRO!M$5&amp;$E752),'Hoja de Trabajo para listado'!$BC$151:$CB$151,0)),0)+IFERROR(INDEX('Hoja de Trabajo para listado'!$DE$153:$DG$274,MATCH($A752,'Hoja de Trabajo para listado'!$DE$153:$DE$1048576,0),MATCH((CUADRO!M$5&amp;$E752),'Hoja de Trabajo para listado'!$DE$151:$DG$151,0)),0)+IFERROR(INDEX('Hoja de Trabajo para listado'!$CD$155:$DC$1048576,MATCH($A752,'Hoja de Trabajo para listado'!$CD$155:$CD$1048576,0),MATCH((CUADRO!M$5&amp;$E752),'Hoja de Trabajo para listado'!$CD$151:$DC$151,0)),0)</f>
        <v>0</v>
      </c>
      <c r="N752" s="314">
        <f ca="1">+IFERROR(INDEX('Hoja de Trabajo para listado'!$A$155:$Z$1048576,MATCH($A752,'Hoja de Trabajo para listado'!$A$155:$A$1048576,0),MATCH((CUADRO!N$5&amp;$E752),'Hoja de Trabajo para listado'!$A$151:$Z$151,0)),0)+IFERROR(INDEX('Hoja de Trabajo para listado'!$AB$155:$BA$1048576,MATCH($A752,'Hoja de Trabajo para listado'!$AB$155:$AB$1048576,0),MATCH((CUADRO!N$5&amp;$E752),'Hoja de Trabajo para listado'!$AB$151:$BA$151,0)),0)+IFERROR(INDEX('Hoja de Trabajo para listado'!$BC$155:$CB$1048576,MATCH($A752,'Hoja de Trabajo para listado'!$BC$155:$BC$1048576,0),MATCH((CUADRO!N$5&amp;$E752),'Hoja de Trabajo para listado'!$BC$151:$CB$151,0)),0)+IFERROR(INDEX('Hoja de Trabajo para listado'!$DE$153:$DG$274,MATCH($A752,'Hoja de Trabajo para listado'!$DE$153:$DE$1048576,0),MATCH((CUADRO!N$5&amp;$E752),'Hoja de Trabajo para listado'!$DE$151:$DG$151,0)),0)+IFERROR(INDEX('Hoja de Trabajo para listado'!$CD$155:$DC$1048576,MATCH($A752,'Hoja de Trabajo para listado'!$CD$155:$CD$1048576,0),MATCH((CUADRO!N$5&amp;$E752),'Hoja de Trabajo para listado'!$CD$151:$DC$151,0)),0)</f>
        <v>0</v>
      </c>
      <c r="O752" s="314">
        <f ca="1">+IFERROR(INDEX('Hoja de Trabajo para listado'!$A$155:$Z$1048576,MATCH($A752,'Hoja de Trabajo para listado'!$A$155:$A$1048576,0),MATCH((CUADRO!O$5&amp;$E752),'Hoja de Trabajo para listado'!$A$151:$Z$151,0)),0)+IFERROR(INDEX('Hoja de Trabajo para listado'!$AB$155:$BA$1048576,MATCH($A752,'Hoja de Trabajo para listado'!$AB$155:$AB$1048576,0),MATCH((CUADRO!O$5&amp;$E752),'Hoja de Trabajo para listado'!$AB$151:$BA$151,0)),0)+IFERROR(INDEX('Hoja de Trabajo para listado'!$BC$155:$CB$1048576,MATCH($A752,'Hoja de Trabajo para listado'!$BC$155:$BC$1048576,0),MATCH((CUADRO!O$5&amp;$E752),'Hoja de Trabajo para listado'!$BC$151:$CB$151,0)),0)+IFERROR(INDEX('Hoja de Trabajo para listado'!$DE$153:$DG$274,MATCH($A752,'Hoja de Trabajo para listado'!$DE$153:$DE$1048576,0),MATCH((CUADRO!O$5&amp;$E752),'Hoja de Trabajo para listado'!$DE$151:$DG$151,0)),0)+IFERROR(INDEX('Hoja de Trabajo para listado'!$CD$155:$DC$1048576,MATCH($A752,'Hoja de Trabajo para listado'!$CD$155:$CD$1048576,0),MATCH((CUADRO!O$5&amp;$E752),'Hoja de Trabajo para listado'!$CD$151:$DC$151,0)),0)</f>
        <v>0</v>
      </c>
      <c r="P752" s="314">
        <f ca="1">+IFERROR(INDEX('Hoja de Trabajo para listado'!$A$155:$Z$1048576,MATCH($A752,'Hoja de Trabajo para listado'!$A$155:$A$1048576,0),MATCH((CUADRO!P$5&amp;$E752),'Hoja de Trabajo para listado'!$A$151:$Z$151,0)),0)+IFERROR(INDEX('Hoja de Trabajo para listado'!$AB$155:$BA$1048576,MATCH($A752,'Hoja de Trabajo para listado'!$AB$155:$AB$1048576,0),MATCH((CUADRO!P$5&amp;$E752),'Hoja de Trabajo para listado'!$AB$151:$BA$151,0)),0)+IFERROR(INDEX('Hoja de Trabajo para listado'!$BC$155:$CB$1048576,MATCH($A752,'Hoja de Trabajo para listado'!$BC$155:$BC$1048576,0),MATCH((CUADRO!P$5&amp;$E752),'Hoja de Trabajo para listado'!$BC$151:$CB$151,0)),0)+IFERROR(INDEX('Hoja de Trabajo para listado'!$DE$153:$DG$274,MATCH($A752,'Hoja de Trabajo para listado'!$DE$153:$DE$1048576,0),MATCH((CUADRO!P$5&amp;$E752),'Hoja de Trabajo para listado'!$DE$151:$DG$151,0)),0)+IFERROR(INDEX('Hoja de Trabajo para listado'!$CD$155:$DC$1048576,MATCH($A752,'Hoja de Trabajo para listado'!$CD$155:$CD$1048576,0),MATCH((CUADRO!P$5&amp;$E752),'Hoja de Trabajo para listado'!$CD$151:$DC$151,0)),0)</f>
        <v>0</v>
      </c>
      <c r="Q752" s="314">
        <f ca="1">+IFERROR(INDEX('Hoja de Trabajo para listado'!$A$155:$Z$1048576,MATCH($A752,'Hoja de Trabajo para listado'!$A$155:$A$1048576,0),MATCH((CUADRO!Q$5&amp;$E752),'Hoja de Trabajo para listado'!$A$151:$Z$151,0)),0)+IFERROR(INDEX('Hoja de Trabajo para listado'!$AB$155:$BA$1048576,MATCH($A752,'Hoja de Trabajo para listado'!$AB$155:$AB$1048576,0),MATCH((CUADRO!Q$5&amp;$E752),'Hoja de Trabajo para listado'!$AB$151:$BA$151,0)),0)+IFERROR(INDEX('Hoja de Trabajo para listado'!$BC$155:$CB$1048576,MATCH($A752,'Hoja de Trabajo para listado'!$BC$155:$BC$1048576,0),MATCH((CUADRO!Q$5&amp;$E752),'Hoja de Trabajo para listado'!$BC$151:$CB$151,0)),0)+IFERROR(INDEX('Hoja de Trabajo para listado'!$DE$153:$DG$274,MATCH($A752,'Hoja de Trabajo para listado'!$DE$153:$DE$1048576,0),MATCH((CUADRO!Q$5&amp;$E752),'Hoja de Trabajo para listado'!$DE$151:$DG$151,0)),0)+IFERROR(INDEX('Hoja de Trabajo para listado'!$CD$155:$DC$1048576,MATCH($A752,'Hoja de Trabajo para listado'!$CD$155:$CD$1048576,0),MATCH((CUADRO!Q$5&amp;$E752),'Hoja de Trabajo para listado'!$CD$151:$DC$151,0)),0)</f>
        <v>0</v>
      </c>
      <c r="R752" s="314">
        <f t="shared" ca="1" si="22"/>
        <v>0</v>
      </c>
      <c r="S752" s="322"/>
      <c r="T752" s="314">
        <f ca="1">+T753</f>
        <v>0</v>
      </c>
      <c r="U752" s="313">
        <f t="shared" si="23"/>
        <v>1</v>
      </c>
      <c r="V752" s="319" t="str">
        <f>+VLOOKUP(A752,bd_lista!$A$3:$E$593,5,FALSE)</f>
        <v>Gobiernos Autonomos Municipales</v>
      </c>
      <c r="W752" s="425" t="str">
        <f>+V752</f>
        <v>Gobiernos Autonomos Municipales</v>
      </c>
    </row>
    <row r="753" spans="1:23" customFormat="1" ht="15" hidden="1" customHeight="1">
      <c r="A753" s="323">
        <v>1808</v>
      </c>
      <c r="B753" s="428"/>
      <c r="C753" s="318" t="str">
        <f>+VLOOKUP(A753,bd_lista!$A$3:$C$593,3,FALSE)</f>
        <v>Gobierno Autónomo Municipal de San Borja</v>
      </c>
      <c r="D753" s="430"/>
      <c r="E753" s="347" t="s">
        <v>1419</v>
      </c>
      <c r="F753" s="314">
        <f ca="1">+IFERROR(INDEX('Hoja de Trabajo para listado'!$A$155:$Z$1048576,MATCH($A753,'Hoja de Trabajo para listado'!$A$155:$A$1048576,0),MATCH((CUADRO!F$5&amp;$E753),'Hoja de Trabajo para listado'!$A$151:$Z$151,0)),0)+IFERROR(INDEX('Hoja de Trabajo para listado'!$AB$155:$BA$1048576,MATCH($A753,'Hoja de Trabajo para listado'!$AB$155:$AB$1048576,0),MATCH((CUADRO!F$5&amp;$E753),'Hoja de Trabajo para listado'!$AB$151:$BA$151,0)),0)+IFERROR(INDEX('Hoja de Trabajo para listado'!$BC$155:$CB$1048576,MATCH($A753,'Hoja de Trabajo para listado'!$BC$155:$BC$1048576,0),MATCH((CUADRO!F$5&amp;$E753),'Hoja de Trabajo para listado'!$BC$151:$CB$151,0)),0)+IFERROR(INDEX('Hoja de Trabajo para listado'!$DE$153:$DG$274,MATCH($A753,'Hoja de Trabajo para listado'!$DE$153:$DE$1048576,0),MATCH((CUADRO!F$5&amp;$E753),'Hoja de Trabajo para listado'!$DE$151:$DG$151,0)),0)+IFERROR(INDEX('Hoja de Trabajo para listado'!$CD$155:$DC$1048576,MATCH($A753,'Hoja de Trabajo para listado'!$CD$155:$CD$1048576,0),MATCH((CUADRO!F$5&amp;$E753),'Hoja de Trabajo para listado'!$CD$151:$DC$151,0)),0)</f>
        <v>0</v>
      </c>
      <c r="G753" s="314">
        <f ca="1">+IFERROR(INDEX('Hoja de Trabajo para listado'!$A$155:$Z$1048576,MATCH($A753,'Hoja de Trabajo para listado'!$A$155:$A$1048576,0),MATCH((CUADRO!G$5&amp;$E753),'Hoja de Trabajo para listado'!$A$151:$Z$151,0)),0)+IFERROR(INDEX('Hoja de Trabajo para listado'!$AB$155:$BA$1048576,MATCH($A753,'Hoja de Trabajo para listado'!$AB$155:$AB$1048576,0),MATCH((CUADRO!G$5&amp;$E753),'Hoja de Trabajo para listado'!$AB$151:$BA$151,0)),0)+IFERROR(INDEX('Hoja de Trabajo para listado'!$BC$155:$CB$1048576,MATCH($A753,'Hoja de Trabajo para listado'!$BC$155:$BC$1048576,0),MATCH((CUADRO!G$5&amp;$E753),'Hoja de Trabajo para listado'!$BC$151:$CB$151,0)),0)+IFERROR(INDEX('Hoja de Trabajo para listado'!$DE$153:$DG$274,MATCH($A753,'Hoja de Trabajo para listado'!$DE$153:$DE$1048576,0),MATCH((CUADRO!G$5&amp;$E753),'Hoja de Trabajo para listado'!$DE$151:$DG$151,0)),0)+IFERROR(INDEX('Hoja de Trabajo para listado'!$CD$155:$DC$1048576,MATCH($A753,'Hoja de Trabajo para listado'!$CD$155:$CD$1048576,0),MATCH((CUADRO!G$5&amp;$E753),'Hoja de Trabajo para listado'!$CD$151:$DC$151,0)),0)</f>
        <v>0</v>
      </c>
      <c r="H753" s="314">
        <f ca="1">+IFERROR(INDEX('Hoja de Trabajo para listado'!$A$155:$Z$1048576,MATCH($A753,'Hoja de Trabajo para listado'!$A$155:$A$1048576,0),MATCH((CUADRO!H$5&amp;$E753),'Hoja de Trabajo para listado'!$A$151:$Z$151,0)),0)+IFERROR(INDEX('Hoja de Trabajo para listado'!$AB$155:$BA$1048576,MATCH($A753,'Hoja de Trabajo para listado'!$AB$155:$AB$1048576,0),MATCH((CUADRO!H$5&amp;$E753),'Hoja de Trabajo para listado'!$AB$151:$BA$151,0)),0)+IFERROR(INDEX('Hoja de Trabajo para listado'!$BC$155:$CB$1048576,MATCH($A753,'Hoja de Trabajo para listado'!$BC$155:$BC$1048576,0),MATCH((CUADRO!H$5&amp;$E753),'Hoja de Trabajo para listado'!$BC$151:$CB$151,0)),0)+IFERROR(INDEX('Hoja de Trabajo para listado'!$DE$153:$DG$274,MATCH($A753,'Hoja de Trabajo para listado'!$DE$153:$DE$1048576,0),MATCH((CUADRO!H$5&amp;$E753),'Hoja de Trabajo para listado'!$DE$151:$DG$151,0)),0)+IFERROR(INDEX('Hoja de Trabajo para listado'!$CD$155:$DC$1048576,MATCH($A753,'Hoja de Trabajo para listado'!$CD$155:$CD$1048576,0),MATCH((CUADRO!H$5&amp;$E753),'Hoja de Trabajo para listado'!$CD$151:$DC$151,0)),0)</f>
        <v>0</v>
      </c>
      <c r="I753" s="314">
        <f ca="1">+IFERROR(INDEX('Hoja de Trabajo para listado'!$A$155:$Z$1048576,MATCH($A753,'Hoja de Trabajo para listado'!$A$155:$A$1048576,0),MATCH((CUADRO!I$5&amp;$E753),'Hoja de Trabajo para listado'!$A$151:$Z$151,0)),0)+IFERROR(INDEX('Hoja de Trabajo para listado'!$AB$155:$BA$1048576,MATCH($A753,'Hoja de Trabajo para listado'!$AB$155:$AB$1048576,0),MATCH((CUADRO!I$5&amp;$E753),'Hoja de Trabajo para listado'!$AB$151:$BA$151,0)),0)+IFERROR(INDEX('Hoja de Trabajo para listado'!$BC$155:$CB$1048576,MATCH($A753,'Hoja de Trabajo para listado'!$BC$155:$BC$1048576,0),MATCH((CUADRO!I$5&amp;$E753),'Hoja de Trabajo para listado'!$BC$151:$CB$151,0)),0)+IFERROR(INDEX('Hoja de Trabajo para listado'!$DE$153:$DG$274,MATCH($A753,'Hoja de Trabajo para listado'!$DE$153:$DE$1048576,0),MATCH((CUADRO!I$5&amp;$E753),'Hoja de Trabajo para listado'!$DE$151:$DG$151,0)),0)+IFERROR(INDEX('Hoja de Trabajo para listado'!$CD$155:$DC$1048576,MATCH($A753,'Hoja de Trabajo para listado'!$CD$155:$CD$1048576,0),MATCH((CUADRO!I$5&amp;$E753),'Hoja de Trabajo para listado'!$CD$151:$DC$151,0)),0)</f>
        <v>0</v>
      </c>
      <c r="J753" s="314">
        <f ca="1">+IFERROR(INDEX('Hoja de Trabajo para listado'!$A$155:$Z$1048576,MATCH($A753,'Hoja de Trabajo para listado'!$A$155:$A$1048576,0),MATCH((CUADRO!J$5&amp;$E753),'Hoja de Trabajo para listado'!$A$151:$Z$151,0)),0)+IFERROR(INDEX('Hoja de Trabajo para listado'!$AB$155:$BA$1048576,MATCH($A753,'Hoja de Trabajo para listado'!$AB$155:$AB$1048576,0),MATCH((CUADRO!J$5&amp;$E753),'Hoja de Trabajo para listado'!$AB$151:$BA$151,0)),0)+IFERROR(INDEX('Hoja de Trabajo para listado'!$BC$155:$CB$1048576,MATCH($A753,'Hoja de Trabajo para listado'!$BC$155:$BC$1048576,0),MATCH((CUADRO!J$5&amp;$E753),'Hoja de Trabajo para listado'!$BC$151:$CB$151,0)),0)+IFERROR(INDEX('Hoja de Trabajo para listado'!$DE$153:$DG$274,MATCH($A753,'Hoja de Trabajo para listado'!$DE$153:$DE$1048576,0),MATCH((CUADRO!J$5&amp;$E753),'Hoja de Trabajo para listado'!$DE$151:$DG$151,0)),0)+IFERROR(INDEX('Hoja de Trabajo para listado'!$CD$155:$DC$1048576,MATCH($A753,'Hoja de Trabajo para listado'!$CD$155:$CD$1048576,0),MATCH((CUADRO!J$5&amp;$E753),'Hoja de Trabajo para listado'!$CD$151:$DC$151,0)),0)</f>
        <v>0</v>
      </c>
      <c r="K753" s="314">
        <f ca="1">+IFERROR(INDEX('Hoja de Trabajo para listado'!$A$155:$Z$1048576,MATCH($A753,'Hoja de Trabajo para listado'!$A$155:$A$1048576,0),MATCH((CUADRO!K$5&amp;$E753),'Hoja de Trabajo para listado'!$A$151:$Z$151,0)),0)+IFERROR(INDEX('Hoja de Trabajo para listado'!$AB$155:$BA$1048576,MATCH($A753,'Hoja de Trabajo para listado'!$AB$155:$AB$1048576,0),MATCH((CUADRO!K$5&amp;$E753),'Hoja de Trabajo para listado'!$AB$151:$BA$151,0)),0)+IFERROR(INDEX('Hoja de Trabajo para listado'!$BC$155:$CB$1048576,MATCH($A753,'Hoja de Trabajo para listado'!$BC$155:$BC$1048576,0),MATCH((CUADRO!K$5&amp;$E753),'Hoja de Trabajo para listado'!$BC$151:$CB$151,0)),0)+IFERROR(INDEX('Hoja de Trabajo para listado'!$DE$153:$DG$274,MATCH($A753,'Hoja de Trabajo para listado'!$DE$153:$DE$1048576,0),MATCH((CUADRO!K$5&amp;$E753),'Hoja de Trabajo para listado'!$DE$151:$DG$151,0)),0)+IFERROR(INDEX('Hoja de Trabajo para listado'!$CD$155:$DC$1048576,MATCH($A753,'Hoja de Trabajo para listado'!$CD$155:$CD$1048576,0),MATCH((CUADRO!K$5&amp;$E753),'Hoja de Trabajo para listado'!$CD$151:$DC$151,0)),0)</f>
        <v>0</v>
      </c>
      <c r="L753" s="314">
        <f ca="1">+IFERROR(INDEX('Hoja de Trabajo para listado'!$A$155:$Z$1048576,MATCH($A753,'Hoja de Trabajo para listado'!$A$155:$A$1048576,0),MATCH((CUADRO!L$5&amp;$E753),'Hoja de Trabajo para listado'!$A$151:$Z$151,0)),0)+IFERROR(INDEX('Hoja de Trabajo para listado'!$AB$155:$BA$1048576,MATCH($A753,'Hoja de Trabajo para listado'!$AB$155:$AB$1048576,0),MATCH((CUADRO!L$5&amp;$E753),'Hoja de Trabajo para listado'!$AB$151:$BA$151,0)),0)+IFERROR(INDEX('Hoja de Trabajo para listado'!$BC$155:$CB$1048576,MATCH($A753,'Hoja de Trabajo para listado'!$BC$155:$BC$1048576,0),MATCH((CUADRO!L$5&amp;$E753),'Hoja de Trabajo para listado'!$BC$151:$CB$151,0)),0)+IFERROR(INDEX('Hoja de Trabajo para listado'!$DE$153:$DG$274,MATCH($A753,'Hoja de Trabajo para listado'!$DE$153:$DE$1048576,0),MATCH((CUADRO!L$5&amp;$E753),'Hoja de Trabajo para listado'!$DE$151:$DG$151,0)),0)+IFERROR(INDEX('Hoja de Trabajo para listado'!$CD$155:$DC$1048576,MATCH($A753,'Hoja de Trabajo para listado'!$CD$155:$CD$1048576,0),MATCH((CUADRO!L$5&amp;$E753),'Hoja de Trabajo para listado'!$CD$151:$DC$151,0)),0)</f>
        <v>0</v>
      </c>
      <c r="M753" s="314">
        <f ca="1">+IFERROR(INDEX('Hoja de Trabajo para listado'!$A$155:$Z$1048576,MATCH($A753,'Hoja de Trabajo para listado'!$A$155:$A$1048576,0),MATCH((CUADRO!M$5&amp;$E753),'Hoja de Trabajo para listado'!$A$151:$Z$151,0)),0)+IFERROR(INDEX('Hoja de Trabajo para listado'!$AB$155:$BA$1048576,MATCH($A753,'Hoja de Trabajo para listado'!$AB$155:$AB$1048576,0),MATCH((CUADRO!M$5&amp;$E753),'Hoja de Trabajo para listado'!$AB$151:$BA$151,0)),0)+IFERROR(INDEX('Hoja de Trabajo para listado'!$BC$155:$CB$1048576,MATCH($A753,'Hoja de Trabajo para listado'!$BC$155:$BC$1048576,0),MATCH((CUADRO!M$5&amp;$E753),'Hoja de Trabajo para listado'!$BC$151:$CB$151,0)),0)+IFERROR(INDEX('Hoja de Trabajo para listado'!$DE$153:$DG$274,MATCH($A753,'Hoja de Trabajo para listado'!$DE$153:$DE$1048576,0),MATCH((CUADRO!M$5&amp;$E753),'Hoja de Trabajo para listado'!$DE$151:$DG$151,0)),0)+IFERROR(INDEX('Hoja de Trabajo para listado'!$CD$155:$DC$1048576,MATCH($A753,'Hoja de Trabajo para listado'!$CD$155:$CD$1048576,0),MATCH((CUADRO!M$5&amp;$E753),'Hoja de Trabajo para listado'!$CD$151:$DC$151,0)),0)</f>
        <v>0</v>
      </c>
      <c r="N753" s="314">
        <f ca="1">+IFERROR(INDEX('Hoja de Trabajo para listado'!$A$155:$Z$1048576,MATCH($A753,'Hoja de Trabajo para listado'!$A$155:$A$1048576,0),MATCH((CUADRO!N$5&amp;$E753),'Hoja de Trabajo para listado'!$A$151:$Z$151,0)),0)+IFERROR(INDEX('Hoja de Trabajo para listado'!$AB$155:$BA$1048576,MATCH($A753,'Hoja de Trabajo para listado'!$AB$155:$AB$1048576,0),MATCH((CUADRO!N$5&amp;$E753),'Hoja de Trabajo para listado'!$AB$151:$BA$151,0)),0)+IFERROR(INDEX('Hoja de Trabajo para listado'!$BC$155:$CB$1048576,MATCH($A753,'Hoja de Trabajo para listado'!$BC$155:$BC$1048576,0),MATCH((CUADRO!N$5&amp;$E753),'Hoja de Trabajo para listado'!$BC$151:$CB$151,0)),0)+IFERROR(INDEX('Hoja de Trabajo para listado'!$DE$153:$DG$274,MATCH($A753,'Hoja de Trabajo para listado'!$DE$153:$DE$1048576,0),MATCH((CUADRO!N$5&amp;$E753),'Hoja de Trabajo para listado'!$DE$151:$DG$151,0)),0)+IFERROR(INDEX('Hoja de Trabajo para listado'!$CD$155:$DC$1048576,MATCH($A753,'Hoja de Trabajo para listado'!$CD$155:$CD$1048576,0),MATCH((CUADRO!N$5&amp;$E753),'Hoja de Trabajo para listado'!$CD$151:$DC$151,0)),0)</f>
        <v>0</v>
      </c>
      <c r="O753" s="314">
        <f ca="1">+IFERROR(INDEX('Hoja de Trabajo para listado'!$A$155:$Z$1048576,MATCH($A753,'Hoja de Trabajo para listado'!$A$155:$A$1048576,0),MATCH((CUADRO!O$5&amp;$E753),'Hoja de Trabajo para listado'!$A$151:$Z$151,0)),0)+IFERROR(INDEX('Hoja de Trabajo para listado'!$AB$155:$BA$1048576,MATCH($A753,'Hoja de Trabajo para listado'!$AB$155:$AB$1048576,0),MATCH((CUADRO!O$5&amp;$E753),'Hoja de Trabajo para listado'!$AB$151:$BA$151,0)),0)+IFERROR(INDEX('Hoja de Trabajo para listado'!$BC$155:$CB$1048576,MATCH($A753,'Hoja de Trabajo para listado'!$BC$155:$BC$1048576,0),MATCH((CUADRO!O$5&amp;$E753),'Hoja de Trabajo para listado'!$BC$151:$CB$151,0)),0)+IFERROR(INDEX('Hoja de Trabajo para listado'!$DE$153:$DG$274,MATCH($A753,'Hoja de Trabajo para listado'!$DE$153:$DE$1048576,0),MATCH((CUADRO!O$5&amp;$E753),'Hoja de Trabajo para listado'!$DE$151:$DG$151,0)),0)+IFERROR(INDEX('Hoja de Trabajo para listado'!$CD$155:$DC$1048576,MATCH($A753,'Hoja de Trabajo para listado'!$CD$155:$CD$1048576,0),MATCH((CUADRO!O$5&amp;$E753),'Hoja de Trabajo para listado'!$CD$151:$DC$151,0)),0)</f>
        <v>0</v>
      </c>
      <c r="P753" s="314">
        <f ca="1">+IFERROR(INDEX('Hoja de Trabajo para listado'!$A$155:$Z$1048576,MATCH($A753,'Hoja de Trabajo para listado'!$A$155:$A$1048576,0),MATCH((CUADRO!P$5&amp;$E753),'Hoja de Trabajo para listado'!$A$151:$Z$151,0)),0)+IFERROR(INDEX('Hoja de Trabajo para listado'!$AB$155:$BA$1048576,MATCH($A753,'Hoja de Trabajo para listado'!$AB$155:$AB$1048576,0),MATCH((CUADRO!P$5&amp;$E753),'Hoja de Trabajo para listado'!$AB$151:$BA$151,0)),0)+IFERROR(INDEX('Hoja de Trabajo para listado'!$BC$155:$CB$1048576,MATCH($A753,'Hoja de Trabajo para listado'!$BC$155:$BC$1048576,0),MATCH((CUADRO!P$5&amp;$E753),'Hoja de Trabajo para listado'!$BC$151:$CB$151,0)),0)+IFERROR(INDEX('Hoja de Trabajo para listado'!$DE$153:$DG$274,MATCH($A753,'Hoja de Trabajo para listado'!$DE$153:$DE$1048576,0),MATCH((CUADRO!P$5&amp;$E753),'Hoja de Trabajo para listado'!$DE$151:$DG$151,0)),0)+IFERROR(INDEX('Hoja de Trabajo para listado'!$CD$155:$DC$1048576,MATCH($A753,'Hoja de Trabajo para listado'!$CD$155:$CD$1048576,0),MATCH((CUADRO!P$5&amp;$E753),'Hoja de Trabajo para listado'!$CD$151:$DC$151,0)),0)</f>
        <v>0</v>
      </c>
      <c r="Q753" s="314">
        <f ca="1">+IFERROR(INDEX('Hoja de Trabajo para listado'!$A$155:$Z$1048576,MATCH($A753,'Hoja de Trabajo para listado'!$A$155:$A$1048576,0),MATCH((CUADRO!Q$5&amp;$E753),'Hoja de Trabajo para listado'!$A$151:$Z$151,0)),0)+IFERROR(INDEX('Hoja de Trabajo para listado'!$AB$155:$BA$1048576,MATCH($A753,'Hoja de Trabajo para listado'!$AB$155:$AB$1048576,0),MATCH((CUADRO!Q$5&amp;$E753),'Hoja de Trabajo para listado'!$AB$151:$BA$151,0)),0)+IFERROR(INDEX('Hoja de Trabajo para listado'!$BC$155:$CB$1048576,MATCH($A753,'Hoja de Trabajo para listado'!$BC$155:$BC$1048576,0),MATCH((CUADRO!Q$5&amp;$E753),'Hoja de Trabajo para listado'!$BC$151:$CB$151,0)),0)+IFERROR(INDEX('Hoja de Trabajo para listado'!$DE$153:$DG$274,MATCH($A753,'Hoja de Trabajo para listado'!$DE$153:$DE$1048576,0),MATCH((CUADRO!Q$5&amp;$E753),'Hoja de Trabajo para listado'!$DE$151:$DG$151,0)),0)+IFERROR(INDEX('Hoja de Trabajo para listado'!$CD$155:$DC$1048576,MATCH($A753,'Hoja de Trabajo para listado'!$CD$155:$CD$1048576,0),MATCH((CUADRO!Q$5&amp;$E753),'Hoja de Trabajo para listado'!$CD$151:$DC$151,0)),0)</f>
        <v>0</v>
      </c>
      <c r="R753" s="314">
        <f t="shared" ca="1" si="22"/>
        <v>0</v>
      </c>
      <c r="S753" s="322">
        <f ca="1">+R752+R753</f>
        <v>0</v>
      </c>
      <c r="T753" s="314">
        <f ca="1">+S753</f>
        <v>0</v>
      </c>
      <c r="U753" s="313">
        <f t="shared" si="23"/>
        <v>2</v>
      </c>
      <c r="V753" s="319" t="str">
        <f>+VLOOKUP(A753,bd_lista!$A$3:$E$593,5,FALSE)</f>
        <v>Gobiernos Autonomos Municipales</v>
      </c>
      <c r="W753" s="426"/>
    </row>
    <row r="754" spans="1:23" customFormat="1" ht="15" hidden="1" customHeight="1">
      <c r="A754" s="323">
        <v>1809</v>
      </c>
      <c r="B754" s="427">
        <f>+A754</f>
        <v>1809</v>
      </c>
      <c r="C754" s="318" t="str">
        <f>+VLOOKUP(A754,bd_lista!$A$3:$C$593,3,FALSE)</f>
        <v>Gobierno Autónomo Municipal de Santa Rosa</v>
      </c>
      <c r="D754" s="429" t="str">
        <f>+C754</f>
        <v>Gobierno Autónomo Municipal de Santa Rosa</v>
      </c>
      <c r="E754" s="346" t="s">
        <v>1418</v>
      </c>
      <c r="F754" s="314">
        <f ca="1">+IFERROR(INDEX('Hoja de Trabajo para listado'!$A$155:$Z$1048576,MATCH($A754,'Hoja de Trabajo para listado'!$A$155:$A$1048576,0),MATCH((CUADRO!F$5&amp;$E754),'Hoja de Trabajo para listado'!$A$151:$Z$151,0)),0)+IFERROR(INDEX('Hoja de Trabajo para listado'!$AB$155:$BA$1048576,MATCH($A754,'Hoja de Trabajo para listado'!$AB$155:$AB$1048576,0),MATCH((CUADRO!F$5&amp;$E754),'Hoja de Trabajo para listado'!$AB$151:$BA$151,0)),0)+IFERROR(INDEX('Hoja de Trabajo para listado'!$BC$155:$CB$1048576,MATCH($A754,'Hoja de Trabajo para listado'!$BC$155:$BC$1048576,0),MATCH((CUADRO!F$5&amp;$E754),'Hoja de Trabajo para listado'!$BC$151:$CB$151,0)),0)+IFERROR(INDEX('Hoja de Trabajo para listado'!$DE$153:$DG$274,MATCH($A754,'Hoja de Trabajo para listado'!$DE$153:$DE$1048576,0),MATCH((CUADRO!F$5&amp;$E754),'Hoja de Trabajo para listado'!$DE$151:$DG$151,0)),0)+IFERROR(INDEX('Hoja de Trabajo para listado'!$CD$155:$DC$1048576,MATCH($A754,'Hoja de Trabajo para listado'!$CD$155:$CD$1048576,0),MATCH((CUADRO!F$5&amp;$E754),'Hoja de Trabajo para listado'!$CD$151:$DC$151,0)),0)</f>
        <v>0</v>
      </c>
      <c r="G754" s="314">
        <f ca="1">+IFERROR(INDEX('Hoja de Trabajo para listado'!$A$155:$Z$1048576,MATCH($A754,'Hoja de Trabajo para listado'!$A$155:$A$1048576,0),MATCH((CUADRO!G$5&amp;$E754),'Hoja de Trabajo para listado'!$A$151:$Z$151,0)),0)+IFERROR(INDEX('Hoja de Trabajo para listado'!$AB$155:$BA$1048576,MATCH($A754,'Hoja de Trabajo para listado'!$AB$155:$AB$1048576,0),MATCH((CUADRO!G$5&amp;$E754),'Hoja de Trabajo para listado'!$AB$151:$BA$151,0)),0)+IFERROR(INDEX('Hoja de Trabajo para listado'!$BC$155:$CB$1048576,MATCH($A754,'Hoja de Trabajo para listado'!$BC$155:$BC$1048576,0),MATCH((CUADRO!G$5&amp;$E754),'Hoja de Trabajo para listado'!$BC$151:$CB$151,0)),0)+IFERROR(INDEX('Hoja de Trabajo para listado'!$DE$153:$DG$274,MATCH($A754,'Hoja de Trabajo para listado'!$DE$153:$DE$1048576,0),MATCH((CUADRO!G$5&amp;$E754),'Hoja de Trabajo para listado'!$DE$151:$DG$151,0)),0)+IFERROR(INDEX('Hoja de Trabajo para listado'!$CD$155:$DC$1048576,MATCH($A754,'Hoja de Trabajo para listado'!$CD$155:$CD$1048576,0),MATCH((CUADRO!G$5&amp;$E754),'Hoja de Trabajo para listado'!$CD$151:$DC$151,0)),0)</f>
        <v>0</v>
      </c>
      <c r="H754" s="314">
        <f ca="1">+IFERROR(INDEX('Hoja de Trabajo para listado'!$A$155:$Z$1048576,MATCH($A754,'Hoja de Trabajo para listado'!$A$155:$A$1048576,0),MATCH((CUADRO!H$5&amp;$E754),'Hoja de Trabajo para listado'!$A$151:$Z$151,0)),0)+IFERROR(INDEX('Hoja de Trabajo para listado'!$AB$155:$BA$1048576,MATCH($A754,'Hoja de Trabajo para listado'!$AB$155:$AB$1048576,0),MATCH((CUADRO!H$5&amp;$E754),'Hoja de Trabajo para listado'!$AB$151:$BA$151,0)),0)+IFERROR(INDEX('Hoja de Trabajo para listado'!$BC$155:$CB$1048576,MATCH($A754,'Hoja de Trabajo para listado'!$BC$155:$BC$1048576,0),MATCH((CUADRO!H$5&amp;$E754),'Hoja de Trabajo para listado'!$BC$151:$CB$151,0)),0)+IFERROR(INDEX('Hoja de Trabajo para listado'!$DE$153:$DG$274,MATCH($A754,'Hoja de Trabajo para listado'!$DE$153:$DE$1048576,0),MATCH((CUADRO!H$5&amp;$E754),'Hoja de Trabajo para listado'!$DE$151:$DG$151,0)),0)+IFERROR(INDEX('Hoja de Trabajo para listado'!$CD$155:$DC$1048576,MATCH($A754,'Hoja de Trabajo para listado'!$CD$155:$CD$1048576,0),MATCH((CUADRO!H$5&amp;$E754),'Hoja de Trabajo para listado'!$CD$151:$DC$151,0)),0)</f>
        <v>0</v>
      </c>
      <c r="I754" s="314">
        <f ca="1">+IFERROR(INDEX('Hoja de Trabajo para listado'!$A$155:$Z$1048576,MATCH($A754,'Hoja de Trabajo para listado'!$A$155:$A$1048576,0),MATCH((CUADRO!I$5&amp;$E754),'Hoja de Trabajo para listado'!$A$151:$Z$151,0)),0)+IFERROR(INDEX('Hoja de Trabajo para listado'!$AB$155:$BA$1048576,MATCH($A754,'Hoja de Trabajo para listado'!$AB$155:$AB$1048576,0),MATCH((CUADRO!I$5&amp;$E754),'Hoja de Trabajo para listado'!$AB$151:$BA$151,0)),0)+IFERROR(INDEX('Hoja de Trabajo para listado'!$BC$155:$CB$1048576,MATCH($A754,'Hoja de Trabajo para listado'!$BC$155:$BC$1048576,0),MATCH((CUADRO!I$5&amp;$E754),'Hoja de Trabajo para listado'!$BC$151:$CB$151,0)),0)+IFERROR(INDEX('Hoja de Trabajo para listado'!$DE$153:$DG$274,MATCH($A754,'Hoja de Trabajo para listado'!$DE$153:$DE$1048576,0),MATCH((CUADRO!I$5&amp;$E754),'Hoja de Trabajo para listado'!$DE$151:$DG$151,0)),0)+IFERROR(INDEX('Hoja de Trabajo para listado'!$CD$155:$DC$1048576,MATCH($A754,'Hoja de Trabajo para listado'!$CD$155:$CD$1048576,0),MATCH((CUADRO!I$5&amp;$E754),'Hoja de Trabajo para listado'!$CD$151:$DC$151,0)),0)</f>
        <v>0</v>
      </c>
      <c r="J754" s="314">
        <f ca="1">+IFERROR(INDEX('Hoja de Trabajo para listado'!$A$155:$Z$1048576,MATCH($A754,'Hoja de Trabajo para listado'!$A$155:$A$1048576,0),MATCH((CUADRO!J$5&amp;$E754),'Hoja de Trabajo para listado'!$A$151:$Z$151,0)),0)+IFERROR(INDEX('Hoja de Trabajo para listado'!$AB$155:$BA$1048576,MATCH($A754,'Hoja de Trabajo para listado'!$AB$155:$AB$1048576,0),MATCH((CUADRO!J$5&amp;$E754),'Hoja de Trabajo para listado'!$AB$151:$BA$151,0)),0)+IFERROR(INDEX('Hoja de Trabajo para listado'!$BC$155:$CB$1048576,MATCH($A754,'Hoja de Trabajo para listado'!$BC$155:$BC$1048576,0),MATCH((CUADRO!J$5&amp;$E754),'Hoja de Trabajo para listado'!$BC$151:$CB$151,0)),0)+IFERROR(INDEX('Hoja de Trabajo para listado'!$DE$153:$DG$274,MATCH($A754,'Hoja de Trabajo para listado'!$DE$153:$DE$1048576,0),MATCH((CUADRO!J$5&amp;$E754),'Hoja de Trabajo para listado'!$DE$151:$DG$151,0)),0)+IFERROR(INDEX('Hoja de Trabajo para listado'!$CD$155:$DC$1048576,MATCH($A754,'Hoja de Trabajo para listado'!$CD$155:$CD$1048576,0),MATCH((CUADRO!J$5&amp;$E754),'Hoja de Trabajo para listado'!$CD$151:$DC$151,0)),0)</f>
        <v>0</v>
      </c>
      <c r="K754" s="314">
        <f ca="1">+IFERROR(INDEX('Hoja de Trabajo para listado'!$A$155:$Z$1048576,MATCH($A754,'Hoja de Trabajo para listado'!$A$155:$A$1048576,0),MATCH((CUADRO!K$5&amp;$E754),'Hoja de Trabajo para listado'!$A$151:$Z$151,0)),0)+IFERROR(INDEX('Hoja de Trabajo para listado'!$AB$155:$BA$1048576,MATCH($A754,'Hoja de Trabajo para listado'!$AB$155:$AB$1048576,0),MATCH((CUADRO!K$5&amp;$E754),'Hoja de Trabajo para listado'!$AB$151:$BA$151,0)),0)+IFERROR(INDEX('Hoja de Trabajo para listado'!$BC$155:$CB$1048576,MATCH($A754,'Hoja de Trabajo para listado'!$BC$155:$BC$1048576,0),MATCH((CUADRO!K$5&amp;$E754),'Hoja de Trabajo para listado'!$BC$151:$CB$151,0)),0)+IFERROR(INDEX('Hoja de Trabajo para listado'!$DE$153:$DG$274,MATCH($A754,'Hoja de Trabajo para listado'!$DE$153:$DE$1048576,0),MATCH((CUADRO!K$5&amp;$E754),'Hoja de Trabajo para listado'!$DE$151:$DG$151,0)),0)+IFERROR(INDEX('Hoja de Trabajo para listado'!$CD$155:$DC$1048576,MATCH($A754,'Hoja de Trabajo para listado'!$CD$155:$CD$1048576,0),MATCH((CUADRO!K$5&amp;$E754),'Hoja de Trabajo para listado'!$CD$151:$DC$151,0)),0)</f>
        <v>0</v>
      </c>
      <c r="L754" s="314">
        <f ca="1">+IFERROR(INDEX('Hoja de Trabajo para listado'!$A$155:$Z$1048576,MATCH($A754,'Hoja de Trabajo para listado'!$A$155:$A$1048576,0),MATCH((CUADRO!L$5&amp;$E754),'Hoja de Trabajo para listado'!$A$151:$Z$151,0)),0)+IFERROR(INDEX('Hoja de Trabajo para listado'!$AB$155:$BA$1048576,MATCH($A754,'Hoja de Trabajo para listado'!$AB$155:$AB$1048576,0),MATCH((CUADRO!L$5&amp;$E754),'Hoja de Trabajo para listado'!$AB$151:$BA$151,0)),0)+IFERROR(INDEX('Hoja de Trabajo para listado'!$BC$155:$CB$1048576,MATCH($A754,'Hoja de Trabajo para listado'!$BC$155:$BC$1048576,0),MATCH((CUADRO!L$5&amp;$E754),'Hoja de Trabajo para listado'!$BC$151:$CB$151,0)),0)+IFERROR(INDEX('Hoja de Trabajo para listado'!$DE$153:$DG$274,MATCH($A754,'Hoja de Trabajo para listado'!$DE$153:$DE$1048576,0),MATCH((CUADRO!L$5&amp;$E754),'Hoja de Trabajo para listado'!$DE$151:$DG$151,0)),0)+IFERROR(INDEX('Hoja de Trabajo para listado'!$CD$155:$DC$1048576,MATCH($A754,'Hoja de Trabajo para listado'!$CD$155:$CD$1048576,0),MATCH((CUADRO!L$5&amp;$E754),'Hoja de Trabajo para listado'!$CD$151:$DC$151,0)),0)</f>
        <v>0</v>
      </c>
      <c r="M754" s="314">
        <f ca="1">+IFERROR(INDEX('Hoja de Trabajo para listado'!$A$155:$Z$1048576,MATCH($A754,'Hoja de Trabajo para listado'!$A$155:$A$1048576,0),MATCH((CUADRO!M$5&amp;$E754),'Hoja de Trabajo para listado'!$A$151:$Z$151,0)),0)+IFERROR(INDEX('Hoja de Trabajo para listado'!$AB$155:$BA$1048576,MATCH($A754,'Hoja de Trabajo para listado'!$AB$155:$AB$1048576,0),MATCH((CUADRO!M$5&amp;$E754),'Hoja de Trabajo para listado'!$AB$151:$BA$151,0)),0)+IFERROR(INDEX('Hoja de Trabajo para listado'!$BC$155:$CB$1048576,MATCH($A754,'Hoja de Trabajo para listado'!$BC$155:$BC$1048576,0),MATCH((CUADRO!M$5&amp;$E754),'Hoja de Trabajo para listado'!$BC$151:$CB$151,0)),0)+IFERROR(INDEX('Hoja de Trabajo para listado'!$DE$153:$DG$274,MATCH($A754,'Hoja de Trabajo para listado'!$DE$153:$DE$1048576,0),MATCH((CUADRO!M$5&amp;$E754),'Hoja de Trabajo para listado'!$DE$151:$DG$151,0)),0)+IFERROR(INDEX('Hoja de Trabajo para listado'!$CD$155:$DC$1048576,MATCH($A754,'Hoja de Trabajo para listado'!$CD$155:$CD$1048576,0),MATCH((CUADRO!M$5&amp;$E754),'Hoja de Trabajo para listado'!$CD$151:$DC$151,0)),0)</f>
        <v>0</v>
      </c>
      <c r="N754" s="314">
        <f ca="1">+IFERROR(INDEX('Hoja de Trabajo para listado'!$A$155:$Z$1048576,MATCH($A754,'Hoja de Trabajo para listado'!$A$155:$A$1048576,0),MATCH((CUADRO!N$5&amp;$E754),'Hoja de Trabajo para listado'!$A$151:$Z$151,0)),0)+IFERROR(INDEX('Hoja de Trabajo para listado'!$AB$155:$BA$1048576,MATCH($A754,'Hoja de Trabajo para listado'!$AB$155:$AB$1048576,0),MATCH((CUADRO!N$5&amp;$E754),'Hoja de Trabajo para listado'!$AB$151:$BA$151,0)),0)+IFERROR(INDEX('Hoja de Trabajo para listado'!$BC$155:$CB$1048576,MATCH($A754,'Hoja de Trabajo para listado'!$BC$155:$BC$1048576,0),MATCH((CUADRO!N$5&amp;$E754),'Hoja de Trabajo para listado'!$BC$151:$CB$151,0)),0)+IFERROR(INDEX('Hoja de Trabajo para listado'!$DE$153:$DG$274,MATCH($A754,'Hoja de Trabajo para listado'!$DE$153:$DE$1048576,0),MATCH((CUADRO!N$5&amp;$E754),'Hoja de Trabajo para listado'!$DE$151:$DG$151,0)),0)+IFERROR(INDEX('Hoja de Trabajo para listado'!$CD$155:$DC$1048576,MATCH($A754,'Hoja de Trabajo para listado'!$CD$155:$CD$1048576,0),MATCH((CUADRO!N$5&amp;$E754),'Hoja de Trabajo para listado'!$CD$151:$DC$151,0)),0)</f>
        <v>0</v>
      </c>
      <c r="O754" s="314">
        <f ca="1">+IFERROR(INDEX('Hoja de Trabajo para listado'!$A$155:$Z$1048576,MATCH($A754,'Hoja de Trabajo para listado'!$A$155:$A$1048576,0),MATCH((CUADRO!O$5&amp;$E754),'Hoja de Trabajo para listado'!$A$151:$Z$151,0)),0)+IFERROR(INDEX('Hoja de Trabajo para listado'!$AB$155:$BA$1048576,MATCH($A754,'Hoja de Trabajo para listado'!$AB$155:$AB$1048576,0),MATCH((CUADRO!O$5&amp;$E754),'Hoja de Trabajo para listado'!$AB$151:$BA$151,0)),0)+IFERROR(INDEX('Hoja de Trabajo para listado'!$BC$155:$CB$1048576,MATCH($A754,'Hoja de Trabajo para listado'!$BC$155:$BC$1048576,0),MATCH((CUADRO!O$5&amp;$E754),'Hoja de Trabajo para listado'!$BC$151:$CB$151,0)),0)+IFERROR(INDEX('Hoja de Trabajo para listado'!$DE$153:$DG$274,MATCH($A754,'Hoja de Trabajo para listado'!$DE$153:$DE$1048576,0),MATCH((CUADRO!O$5&amp;$E754),'Hoja de Trabajo para listado'!$DE$151:$DG$151,0)),0)+IFERROR(INDEX('Hoja de Trabajo para listado'!$CD$155:$DC$1048576,MATCH($A754,'Hoja de Trabajo para listado'!$CD$155:$CD$1048576,0),MATCH((CUADRO!O$5&amp;$E754),'Hoja de Trabajo para listado'!$CD$151:$DC$151,0)),0)</f>
        <v>0</v>
      </c>
      <c r="P754" s="314">
        <f ca="1">+IFERROR(INDEX('Hoja de Trabajo para listado'!$A$155:$Z$1048576,MATCH($A754,'Hoja de Trabajo para listado'!$A$155:$A$1048576,0),MATCH((CUADRO!P$5&amp;$E754),'Hoja de Trabajo para listado'!$A$151:$Z$151,0)),0)+IFERROR(INDEX('Hoja de Trabajo para listado'!$AB$155:$BA$1048576,MATCH($A754,'Hoja de Trabajo para listado'!$AB$155:$AB$1048576,0),MATCH((CUADRO!P$5&amp;$E754),'Hoja de Trabajo para listado'!$AB$151:$BA$151,0)),0)+IFERROR(INDEX('Hoja de Trabajo para listado'!$BC$155:$CB$1048576,MATCH($A754,'Hoja de Trabajo para listado'!$BC$155:$BC$1048576,0),MATCH((CUADRO!P$5&amp;$E754),'Hoja de Trabajo para listado'!$BC$151:$CB$151,0)),0)+IFERROR(INDEX('Hoja de Trabajo para listado'!$DE$153:$DG$274,MATCH($A754,'Hoja de Trabajo para listado'!$DE$153:$DE$1048576,0),MATCH((CUADRO!P$5&amp;$E754),'Hoja de Trabajo para listado'!$DE$151:$DG$151,0)),0)+IFERROR(INDEX('Hoja de Trabajo para listado'!$CD$155:$DC$1048576,MATCH($A754,'Hoja de Trabajo para listado'!$CD$155:$CD$1048576,0),MATCH((CUADRO!P$5&amp;$E754),'Hoja de Trabajo para listado'!$CD$151:$DC$151,0)),0)</f>
        <v>0</v>
      </c>
      <c r="Q754" s="314">
        <f ca="1">+IFERROR(INDEX('Hoja de Trabajo para listado'!$A$155:$Z$1048576,MATCH($A754,'Hoja de Trabajo para listado'!$A$155:$A$1048576,0),MATCH((CUADRO!Q$5&amp;$E754),'Hoja de Trabajo para listado'!$A$151:$Z$151,0)),0)+IFERROR(INDEX('Hoja de Trabajo para listado'!$AB$155:$BA$1048576,MATCH($A754,'Hoja de Trabajo para listado'!$AB$155:$AB$1048576,0),MATCH((CUADRO!Q$5&amp;$E754),'Hoja de Trabajo para listado'!$AB$151:$BA$151,0)),0)+IFERROR(INDEX('Hoja de Trabajo para listado'!$BC$155:$CB$1048576,MATCH($A754,'Hoja de Trabajo para listado'!$BC$155:$BC$1048576,0),MATCH((CUADRO!Q$5&amp;$E754),'Hoja de Trabajo para listado'!$BC$151:$CB$151,0)),0)+IFERROR(INDEX('Hoja de Trabajo para listado'!$DE$153:$DG$274,MATCH($A754,'Hoja de Trabajo para listado'!$DE$153:$DE$1048576,0),MATCH((CUADRO!Q$5&amp;$E754),'Hoja de Trabajo para listado'!$DE$151:$DG$151,0)),0)+IFERROR(INDEX('Hoja de Trabajo para listado'!$CD$155:$DC$1048576,MATCH($A754,'Hoja de Trabajo para listado'!$CD$155:$CD$1048576,0),MATCH((CUADRO!Q$5&amp;$E754),'Hoja de Trabajo para listado'!$CD$151:$DC$151,0)),0)</f>
        <v>0</v>
      </c>
      <c r="R754" s="314">
        <f t="shared" ca="1" si="22"/>
        <v>0</v>
      </c>
      <c r="S754" s="322"/>
      <c r="T754" s="314">
        <f ca="1">+T755</f>
        <v>0</v>
      </c>
      <c r="U754" s="313">
        <f t="shared" si="23"/>
        <v>1</v>
      </c>
      <c r="V754" s="319" t="str">
        <f>+VLOOKUP(A754,bd_lista!$A$3:$E$593,5,FALSE)</f>
        <v>Gobiernos Autonomos Municipales</v>
      </c>
      <c r="W754" s="425" t="str">
        <f>+V754</f>
        <v>Gobiernos Autonomos Municipales</v>
      </c>
    </row>
    <row r="755" spans="1:23" customFormat="1" ht="15" hidden="1" customHeight="1">
      <c r="A755" s="323">
        <v>1809</v>
      </c>
      <c r="B755" s="428"/>
      <c r="C755" s="318" t="str">
        <f>+VLOOKUP(A755,bd_lista!$A$3:$C$593,3,FALSE)</f>
        <v>Gobierno Autónomo Municipal de Santa Rosa</v>
      </c>
      <c r="D755" s="430"/>
      <c r="E755" s="347" t="s">
        <v>1419</v>
      </c>
      <c r="F755" s="314">
        <f ca="1">+IFERROR(INDEX('Hoja de Trabajo para listado'!$A$155:$Z$1048576,MATCH($A755,'Hoja de Trabajo para listado'!$A$155:$A$1048576,0),MATCH((CUADRO!F$5&amp;$E755),'Hoja de Trabajo para listado'!$A$151:$Z$151,0)),0)+IFERROR(INDEX('Hoja de Trabajo para listado'!$AB$155:$BA$1048576,MATCH($A755,'Hoja de Trabajo para listado'!$AB$155:$AB$1048576,0),MATCH((CUADRO!F$5&amp;$E755),'Hoja de Trabajo para listado'!$AB$151:$BA$151,0)),0)+IFERROR(INDEX('Hoja de Trabajo para listado'!$BC$155:$CB$1048576,MATCH($A755,'Hoja de Trabajo para listado'!$BC$155:$BC$1048576,0),MATCH((CUADRO!F$5&amp;$E755),'Hoja de Trabajo para listado'!$BC$151:$CB$151,0)),0)+IFERROR(INDEX('Hoja de Trabajo para listado'!$DE$153:$DG$274,MATCH($A755,'Hoja de Trabajo para listado'!$DE$153:$DE$1048576,0),MATCH((CUADRO!F$5&amp;$E755),'Hoja de Trabajo para listado'!$DE$151:$DG$151,0)),0)+IFERROR(INDEX('Hoja de Trabajo para listado'!$CD$155:$DC$1048576,MATCH($A755,'Hoja de Trabajo para listado'!$CD$155:$CD$1048576,0),MATCH((CUADRO!F$5&amp;$E755),'Hoja de Trabajo para listado'!$CD$151:$DC$151,0)),0)</f>
        <v>0</v>
      </c>
      <c r="G755" s="314">
        <f ca="1">+IFERROR(INDEX('Hoja de Trabajo para listado'!$A$155:$Z$1048576,MATCH($A755,'Hoja de Trabajo para listado'!$A$155:$A$1048576,0),MATCH((CUADRO!G$5&amp;$E755),'Hoja de Trabajo para listado'!$A$151:$Z$151,0)),0)+IFERROR(INDEX('Hoja de Trabajo para listado'!$AB$155:$BA$1048576,MATCH($A755,'Hoja de Trabajo para listado'!$AB$155:$AB$1048576,0),MATCH((CUADRO!G$5&amp;$E755),'Hoja de Trabajo para listado'!$AB$151:$BA$151,0)),0)+IFERROR(INDEX('Hoja de Trabajo para listado'!$BC$155:$CB$1048576,MATCH($A755,'Hoja de Trabajo para listado'!$BC$155:$BC$1048576,0),MATCH((CUADRO!G$5&amp;$E755),'Hoja de Trabajo para listado'!$BC$151:$CB$151,0)),0)+IFERROR(INDEX('Hoja de Trabajo para listado'!$DE$153:$DG$274,MATCH($A755,'Hoja de Trabajo para listado'!$DE$153:$DE$1048576,0),MATCH((CUADRO!G$5&amp;$E755),'Hoja de Trabajo para listado'!$DE$151:$DG$151,0)),0)+IFERROR(INDEX('Hoja de Trabajo para listado'!$CD$155:$DC$1048576,MATCH($A755,'Hoja de Trabajo para listado'!$CD$155:$CD$1048576,0),MATCH((CUADRO!G$5&amp;$E755),'Hoja de Trabajo para listado'!$CD$151:$DC$151,0)),0)</f>
        <v>0</v>
      </c>
      <c r="H755" s="314">
        <f ca="1">+IFERROR(INDEX('Hoja de Trabajo para listado'!$A$155:$Z$1048576,MATCH($A755,'Hoja de Trabajo para listado'!$A$155:$A$1048576,0),MATCH((CUADRO!H$5&amp;$E755),'Hoja de Trabajo para listado'!$A$151:$Z$151,0)),0)+IFERROR(INDEX('Hoja de Trabajo para listado'!$AB$155:$BA$1048576,MATCH($A755,'Hoja de Trabajo para listado'!$AB$155:$AB$1048576,0),MATCH((CUADRO!H$5&amp;$E755),'Hoja de Trabajo para listado'!$AB$151:$BA$151,0)),0)+IFERROR(INDEX('Hoja de Trabajo para listado'!$BC$155:$CB$1048576,MATCH($A755,'Hoja de Trabajo para listado'!$BC$155:$BC$1048576,0),MATCH((CUADRO!H$5&amp;$E755),'Hoja de Trabajo para listado'!$BC$151:$CB$151,0)),0)+IFERROR(INDEX('Hoja de Trabajo para listado'!$DE$153:$DG$274,MATCH($A755,'Hoja de Trabajo para listado'!$DE$153:$DE$1048576,0),MATCH((CUADRO!H$5&amp;$E755),'Hoja de Trabajo para listado'!$DE$151:$DG$151,0)),0)+IFERROR(INDEX('Hoja de Trabajo para listado'!$CD$155:$DC$1048576,MATCH($A755,'Hoja de Trabajo para listado'!$CD$155:$CD$1048576,0),MATCH((CUADRO!H$5&amp;$E755),'Hoja de Trabajo para listado'!$CD$151:$DC$151,0)),0)</f>
        <v>0</v>
      </c>
      <c r="I755" s="314">
        <f ca="1">+IFERROR(INDEX('Hoja de Trabajo para listado'!$A$155:$Z$1048576,MATCH($A755,'Hoja de Trabajo para listado'!$A$155:$A$1048576,0),MATCH((CUADRO!I$5&amp;$E755),'Hoja de Trabajo para listado'!$A$151:$Z$151,0)),0)+IFERROR(INDEX('Hoja de Trabajo para listado'!$AB$155:$BA$1048576,MATCH($A755,'Hoja de Trabajo para listado'!$AB$155:$AB$1048576,0),MATCH((CUADRO!I$5&amp;$E755),'Hoja de Trabajo para listado'!$AB$151:$BA$151,0)),0)+IFERROR(INDEX('Hoja de Trabajo para listado'!$BC$155:$CB$1048576,MATCH($A755,'Hoja de Trabajo para listado'!$BC$155:$BC$1048576,0),MATCH((CUADRO!I$5&amp;$E755),'Hoja de Trabajo para listado'!$BC$151:$CB$151,0)),0)+IFERROR(INDEX('Hoja de Trabajo para listado'!$DE$153:$DG$274,MATCH($A755,'Hoja de Trabajo para listado'!$DE$153:$DE$1048576,0),MATCH((CUADRO!I$5&amp;$E755),'Hoja de Trabajo para listado'!$DE$151:$DG$151,0)),0)+IFERROR(INDEX('Hoja de Trabajo para listado'!$CD$155:$DC$1048576,MATCH($A755,'Hoja de Trabajo para listado'!$CD$155:$CD$1048576,0),MATCH((CUADRO!I$5&amp;$E755),'Hoja de Trabajo para listado'!$CD$151:$DC$151,0)),0)</f>
        <v>0</v>
      </c>
      <c r="J755" s="314">
        <f ca="1">+IFERROR(INDEX('Hoja de Trabajo para listado'!$A$155:$Z$1048576,MATCH($A755,'Hoja de Trabajo para listado'!$A$155:$A$1048576,0),MATCH((CUADRO!J$5&amp;$E755),'Hoja de Trabajo para listado'!$A$151:$Z$151,0)),0)+IFERROR(INDEX('Hoja de Trabajo para listado'!$AB$155:$BA$1048576,MATCH($A755,'Hoja de Trabajo para listado'!$AB$155:$AB$1048576,0),MATCH((CUADRO!J$5&amp;$E755),'Hoja de Trabajo para listado'!$AB$151:$BA$151,0)),0)+IFERROR(INDEX('Hoja de Trabajo para listado'!$BC$155:$CB$1048576,MATCH($A755,'Hoja de Trabajo para listado'!$BC$155:$BC$1048576,0),MATCH((CUADRO!J$5&amp;$E755),'Hoja de Trabajo para listado'!$BC$151:$CB$151,0)),0)+IFERROR(INDEX('Hoja de Trabajo para listado'!$DE$153:$DG$274,MATCH($A755,'Hoja de Trabajo para listado'!$DE$153:$DE$1048576,0),MATCH((CUADRO!J$5&amp;$E755),'Hoja de Trabajo para listado'!$DE$151:$DG$151,0)),0)+IFERROR(INDEX('Hoja de Trabajo para listado'!$CD$155:$DC$1048576,MATCH($A755,'Hoja de Trabajo para listado'!$CD$155:$CD$1048576,0),MATCH((CUADRO!J$5&amp;$E755),'Hoja de Trabajo para listado'!$CD$151:$DC$151,0)),0)</f>
        <v>0</v>
      </c>
      <c r="K755" s="314">
        <f ca="1">+IFERROR(INDEX('Hoja de Trabajo para listado'!$A$155:$Z$1048576,MATCH($A755,'Hoja de Trabajo para listado'!$A$155:$A$1048576,0),MATCH((CUADRO!K$5&amp;$E755),'Hoja de Trabajo para listado'!$A$151:$Z$151,0)),0)+IFERROR(INDEX('Hoja de Trabajo para listado'!$AB$155:$BA$1048576,MATCH($A755,'Hoja de Trabajo para listado'!$AB$155:$AB$1048576,0),MATCH((CUADRO!K$5&amp;$E755),'Hoja de Trabajo para listado'!$AB$151:$BA$151,0)),0)+IFERROR(INDEX('Hoja de Trabajo para listado'!$BC$155:$CB$1048576,MATCH($A755,'Hoja de Trabajo para listado'!$BC$155:$BC$1048576,0),MATCH((CUADRO!K$5&amp;$E755),'Hoja de Trabajo para listado'!$BC$151:$CB$151,0)),0)+IFERROR(INDEX('Hoja de Trabajo para listado'!$DE$153:$DG$274,MATCH($A755,'Hoja de Trabajo para listado'!$DE$153:$DE$1048576,0),MATCH((CUADRO!K$5&amp;$E755),'Hoja de Trabajo para listado'!$DE$151:$DG$151,0)),0)+IFERROR(INDEX('Hoja de Trabajo para listado'!$CD$155:$DC$1048576,MATCH($A755,'Hoja de Trabajo para listado'!$CD$155:$CD$1048576,0),MATCH((CUADRO!K$5&amp;$E755),'Hoja de Trabajo para listado'!$CD$151:$DC$151,0)),0)</f>
        <v>0</v>
      </c>
      <c r="L755" s="314">
        <f ca="1">+IFERROR(INDEX('Hoja de Trabajo para listado'!$A$155:$Z$1048576,MATCH($A755,'Hoja de Trabajo para listado'!$A$155:$A$1048576,0),MATCH((CUADRO!L$5&amp;$E755),'Hoja de Trabajo para listado'!$A$151:$Z$151,0)),0)+IFERROR(INDEX('Hoja de Trabajo para listado'!$AB$155:$BA$1048576,MATCH($A755,'Hoja de Trabajo para listado'!$AB$155:$AB$1048576,0),MATCH((CUADRO!L$5&amp;$E755),'Hoja de Trabajo para listado'!$AB$151:$BA$151,0)),0)+IFERROR(INDEX('Hoja de Trabajo para listado'!$BC$155:$CB$1048576,MATCH($A755,'Hoja de Trabajo para listado'!$BC$155:$BC$1048576,0),MATCH((CUADRO!L$5&amp;$E755),'Hoja de Trabajo para listado'!$BC$151:$CB$151,0)),0)+IFERROR(INDEX('Hoja de Trabajo para listado'!$DE$153:$DG$274,MATCH($A755,'Hoja de Trabajo para listado'!$DE$153:$DE$1048576,0),MATCH((CUADRO!L$5&amp;$E755),'Hoja de Trabajo para listado'!$DE$151:$DG$151,0)),0)+IFERROR(INDEX('Hoja de Trabajo para listado'!$CD$155:$DC$1048576,MATCH($A755,'Hoja de Trabajo para listado'!$CD$155:$CD$1048576,0),MATCH((CUADRO!L$5&amp;$E755),'Hoja de Trabajo para listado'!$CD$151:$DC$151,0)),0)</f>
        <v>0</v>
      </c>
      <c r="M755" s="314">
        <f ca="1">+IFERROR(INDEX('Hoja de Trabajo para listado'!$A$155:$Z$1048576,MATCH($A755,'Hoja de Trabajo para listado'!$A$155:$A$1048576,0),MATCH((CUADRO!M$5&amp;$E755),'Hoja de Trabajo para listado'!$A$151:$Z$151,0)),0)+IFERROR(INDEX('Hoja de Trabajo para listado'!$AB$155:$BA$1048576,MATCH($A755,'Hoja de Trabajo para listado'!$AB$155:$AB$1048576,0),MATCH((CUADRO!M$5&amp;$E755),'Hoja de Trabajo para listado'!$AB$151:$BA$151,0)),0)+IFERROR(INDEX('Hoja de Trabajo para listado'!$BC$155:$CB$1048576,MATCH($A755,'Hoja de Trabajo para listado'!$BC$155:$BC$1048576,0),MATCH((CUADRO!M$5&amp;$E755),'Hoja de Trabajo para listado'!$BC$151:$CB$151,0)),0)+IFERROR(INDEX('Hoja de Trabajo para listado'!$DE$153:$DG$274,MATCH($A755,'Hoja de Trabajo para listado'!$DE$153:$DE$1048576,0),MATCH((CUADRO!M$5&amp;$E755),'Hoja de Trabajo para listado'!$DE$151:$DG$151,0)),0)+IFERROR(INDEX('Hoja de Trabajo para listado'!$CD$155:$DC$1048576,MATCH($A755,'Hoja de Trabajo para listado'!$CD$155:$CD$1048576,0),MATCH((CUADRO!M$5&amp;$E755),'Hoja de Trabajo para listado'!$CD$151:$DC$151,0)),0)</f>
        <v>0</v>
      </c>
      <c r="N755" s="314">
        <f ca="1">+IFERROR(INDEX('Hoja de Trabajo para listado'!$A$155:$Z$1048576,MATCH($A755,'Hoja de Trabajo para listado'!$A$155:$A$1048576,0),MATCH((CUADRO!N$5&amp;$E755),'Hoja de Trabajo para listado'!$A$151:$Z$151,0)),0)+IFERROR(INDEX('Hoja de Trabajo para listado'!$AB$155:$BA$1048576,MATCH($A755,'Hoja de Trabajo para listado'!$AB$155:$AB$1048576,0),MATCH((CUADRO!N$5&amp;$E755),'Hoja de Trabajo para listado'!$AB$151:$BA$151,0)),0)+IFERROR(INDEX('Hoja de Trabajo para listado'!$BC$155:$CB$1048576,MATCH($A755,'Hoja de Trabajo para listado'!$BC$155:$BC$1048576,0),MATCH((CUADRO!N$5&amp;$E755),'Hoja de Trabajo para listado'!$BC$151:$CB$151,0)),0)+IFERROR(INDEX('Hoja de Trabajo para listado'!$DE$153:$DG$274,MATCH($A755,'Hoja de Trabajo para listado'!$DE$153:$DE$1048576,0),MATCH((CUADRO!N$5&amp;$E755),'Hoja de Trabajo para listado'!$DE$151:$DG$151,0)),0)+IFERROR(INDEX('Hoja de Trabajo para listado'!$CD$155:$DC$1048576,MATCH($A755,'Hoja de Trabajo para listado'!$CD$155:$CD$1048576,0),MATCH((CUADRO!N$5&amp;$E755),'Hoja de Trabajo para listado'!$CD$151:$DC$151,0)),0)</f>
        <v>0</v>
      </c>
      <c r="O755" s="314">
        <f ca="1">+IFERROR(INDEX('Hoja de Trabajo para listado'!$A$155:$Z$1048576,MATCH($A755,'Hoja de Trabajo para listado'!$A$155:$A$1048576,0),MATCH((CUADRO!O$5&amp;$E755),'Hoja de Trabajo para listado'!$A$151:$Z$151,0)),0)+IFERROR(INDEX('Hoja de Trabajo para listado'!$AB$155:$BA$1048576,MATCH($A755,'Hoja de Trabajo para listado'!$AB$155:$AB$1048576,0),MATCH((CUADRO!O$5&amp;$E755),'Hoja de Trabajo para listado'!$AB$151:$BA$151,0)),0)+IFERROR(INDEX('Hoja de Trabajo para listado'!$BC$155:$CB$1048576,MATCH($A755,'Hoja de Trabajo para listado'!$BC$155:$BC$1048576,0),MATCH((CUADRO!O$5&amp;$E755),'Hoja de Trabajo para listado'!$BC$151:$CB$151,0)),0)+IFERROR(INDEX('Hoja de Trabajo para listado'!$DE$153:$DG$274,MATCH($A755,'Hoja de Trabajo para listado'!$DE$153:$DE$1048576,0),MATCH((CUADRO!O$5&amp;$E755),'Hoja de Trabajo para listado'!$DE$151:$DG$151,0)),0)+IFERROR(INDEX('Hoja de Trabajo para listado'!$CD$155:$DC$1048576,MATCH($A755,'Hoja de Trabajo para listado'!$CD$155:$CD$1048576,0),MATCH((CUADRO!O$5&amp;$E755),'Hoja de Trabajo para listado'!$CD$151:$DC$151,0)),0)</f>
        <v>0</v>
      </c>
      <c r="P755" s="314">
        <f ca="1">+IFERROR(INDEX('Hoja de Trabajo para listado'!$A$155:$Z$1048576,MATCH($A755,'Hoja de Trabajo para listado'!$A$155:$A$1048576,0),MATCH((CUADRO!P$5&amp;$E755),'Hoja de Trabajo para listado'!$A$151:$Z$151,0)),0)+IFERROR(INDEX('Hoja de Trabajo para listado'!$AB$155:$BA$1048576,MATCH($A755,'Hoja de Trabajo para listado'!$AB$155:$AB$1048576,0),MATCH((CUADRO!P$5&amp;$E755),'Hoja de Trabajo para listado'!$AB$151:$BA$151,0)),0)+IFERROR(INDEX('Hoja de Trabajo para listado'!$BC$155:$CB$1048576,MATCH($A755,'Hoja de Trabajo para listado'!$BC$155:$BC$1048576,0),MATCH((CUADRO!P$5&amp;$E755),'Hoja de Trabajo para listado'!$BC$151:$CB$151,0)),0)+IFERROR(INDEX('Hoja de Trabajo para listado'!$DE$153:$DG$274,MATCH($A755,'Hoja de Trabajo para listado'!$DE$153:$DE$1048576,0),MATCH((CUADRO!P$5&amp;$E755),'Hoja de Trabajo para listado'!$DE$151:$DG$151,0)),0)+IFERROR(INDEX('Hoja de Trabajo para listado'!$CD$155:$DC$1048576,MATCH($A755,'Hoja de Trabajo para listado'!$CD$155:$CD$1048576,0),MATCH((CUADRO!P$5&amp;$E755),'Hoja de Trabajo para listado'!$CD$151:$DC$151,0)),0)</f>
        <v>0</v>
      </c>
      <c r="Q755" s="314">
        <f ca="1">+IFERROR(INDEX('Hoja de Trabajo para listado'!$A$155:$Z$1048576,MATCH($A755,'Hoja de Trabajo para listado'!$A$155:$A$1048576,0),MATCH((CUADRO!Q$5&amp;$E755),'Hoja de Trabajo para listado'!$A$151:$Z$151,0)),0)+IFERROR(INDEX('Hoja de Trabajo para listado'!$AB$155:$BA$1048576,MATCH($A755,'Hoja de Trabajo para listado'!$AB$155:$AB$1048576,0),MATCH((CUADRO!Q$5&amp;$E755),'Hoja de Trabajo para listado'!$AB$151:$BA$151,0)),0)+IFERROR(INDEX('Hoja de Trabajo para listado'!$BC$155:$CB$1048576,MATCH($A755,'Hoja de Trabajo para listado'!$BC$155:$BC$1048576,0),MATCH((CUADRO!Q$5&amp;$E755),'Hoja de Trabajo para listado'!$BC$151:$CB$151,0)),0)+IFERROR(INDEX('Hoja de Trabajo para listado'!$DE$153:$DG$274,MATCH($A755,'Hoja de Trabajo para listado'!$DE$153:$DE$1048576,0),MATCH((CUADRO!Q$5&amp;$E755),'Hoja de Trabajo para listado'!$DE$151:$DG$151,0)),0)+IFERROR(INDEX('Hoja de Trabajo para listado'!$CD$155:$DC$1048576,MATCH($A755,'Hoja de Trabajo para listado'!$CD$155:$CD$1048576,0),MATCH((CUADRO!Q$5&amp;$E755),'Hoja de Trabajo para listado'!$CD$151:$DC$151,0)),0)</f>
        <v>0</v>
      </c>
      <c r="R755" s="314">
        <f t="shared" ca="1" si="22"/>
        <v>0</v>
      </c>
      <c r="S755" s="322">
        <f ca="1">+R754+R755</f>
        <v>0</v>
      </c>
      <c r="T755" s="314">
        <f ca="1">+S755</f>
        <v>0</v>
      </c>
      <c r="U755" s="313">
        <f t="shared" si="23"/>
        <v>2</v>
      </c>
      <c r="V755" s="319" t="str">
        <f>+VLOOKUP(A755,bd_lista!$A$3:$E$593,5,FALSE)</f>
        <v>Gobiernos Autonomos Municipales</v>
      </c>
      <c r="W755" s="426"/>
    </row>
    <row r="756" spans="1:23" customFormat="1" ht="15" hidden="1" customHeight="1">
      <c r="A756" s="323">
        <v>1810</v>
      </c>
      <c r="B756" s="427">
        <f>+A756</f>
        <v>1810</v>
      </c>
      <c r="C756" s="318" t="str">
        <f>+VLOOKUP(A756,bd_lista!$A$3:$C$593,3,FALSE)</f>
        <v>Gobierno Autónomo Municipal de Santa Ana</v>
      </c>
      <c r="D756" s="429" t="str">
        <f>+C756</f>
        <v>Gobierno Autónomo Municipal de Santa Ana</v>
      </c>
      <c r="E756" s="346" t="s">
        <v>1418</v>
      </c>
      <c r="F756" s="314">
        <f ca="1">+IFERROR(INDEX('Hoja de Trabajo para listado'!$A$155:$Z$1048576,MATCH($A756,'Hoja de Trabajo para listado'!$A$155:$A$1048576,0),MATCH((CUADRO!F$5&amp;$E756),'Hoja de Trabajo para listado'!$A$151:$Z$151,0)),0)+IFERROR(INDEX('Hoja de Trabajo para listado'!$AB$155:$BA$1048576,MATCH($A756,'Hoja de Trabajo para listado'!$AB$155:$AB$1048576,0),MATCH((CUADRO!F$5&amp;$E756),'Hoja de Trabajo para listado'!$AB$151:$BA$151,0)),0)+IFERROR(INDEX('Hoja de Trabajo para listado'!$BC$155:$CB$1048576,MATCH($A756,'Hoja de Trabajo para listado'!$BC$155:$BC$1048576,0),MATCH((CUADRO!F$5&amp;$E756),'Hoja de Trabajo para listado'!$BC$151:$CB$151,0)),0)+IFERROR(INDEX('Hoja de Trabajo para listado'!$DE$153:$DG$274,MATCH($A756,'Hoja de Trabajo para listado'!$DE$153:$DE$1048576,0),MATCH((CUADRO!F$5&amp;$E756),'Hoja de Trabajo para listado'!$DE$151:$DG$151,0)),0)+IFERROR(INDEX('Hoja de Trabajo para listado'!$CD$155:$DC$1048576,MATCH($A756,'Hoja de Trabajo para listado'!$CD$155:$CD$1048576,0),MATCH((CUADRO!F$5&amp;$E756),'Hoja de Trabajo para listado'!$CD$151:$DC$151,0)),0)</f>
        <v>0</v>
      </c>
      <c r="G756" s="314">
        <f ca="1">+IFERROR(INDEX('Hoja de Trabajo para listado'!$A$155:$Z$1048576,MATCH($A756,'Hoja de Trabajo para listado'!$A$155:$A$1048576,0),MATCH((CUADRO!G$5&amp;$E756),'Hoja de Trabajo para listado'!$A$151:$Z$151,0)),0)+IFERROR(INDEX('Hoja de Trabajo para listado'!$AB$155:$BA$1048576,MATCH($A756,'Hoja de Trabajo para listado'!$AB$155:$AB$1048576,0),MATCH((CUADRO!G$5&amp;$E756),'Hoja de Trabajo para listado'!$AB$151:$BA$151,0)),0)+IFERROR(INDEX('Hoja de Trabajo para listado'!$BC$155:$CB$1048576,MATCH($A756,'Hoja de Trabajo para listado'!$BC$155:$BC$1048576,0),MATCH((CUADRO!G$5&amp;$E756),'Hoja de Trabajo para listado'!$BC$151:$CB$151,0)),0)+IFERROR(INDEX('Hoja de Trabajo para listado'!$DE$153:$DG$274,MATCH($A756,'Hoja de Trabajo para listado'!$DE$153:$DE$1048576,0),MATCH((CUADRO!G$5&amp;$E756),'Hoja de Trabajo para listado'!$DE$151:$DG$151,0)),0)+IFERROR(INDEX('Hoja de Trabajo para listado'!$CD$155:$DC$1048576,MATCH($A756,'Hoja de Trabajo para listado'!$CD$155:$CD$1048576,0),MATCH((CUADRO!G$5&amp;$E756),'Hoja de Trabajo para listado'!$CD$151:$DC$151,0)),0)</f>
        <v>0</v>
      </c>
      <c r="H756" s="314">
        <f ca="1">+IFERROR(INDEX('Hoja de Trabajo para listado'!$A$155:$Z$1048576,MATCH($A756,'Hoja de Trabajo para listado'!$A$155:$A$1048576,0),MATCH((CUADRO!H$5&amp;$E756),'Hoja de Trabajo para listado'!$A$151:$Z$151,0)),0)+IFERROR(INDEX('Hoja de Trabajo para listado'!$AB$155:$BA$1048576,MATCH($A756,'Hoja de Trabajo para listado'!$AB$155:$AB$1048576,0),MATCH((CUADRO!H$5&amp;$E756),'Hoja de Trabajo para listado'!$AB$151:$BA$151,0)),0)+IFERROR(INDEX('Hoja de Trabajo para listado'!$BC$155:$CB$1048576,MATCH($A756,'Hoja de Trabajo para listado'!$BC$155:$BC$1048576,0),MATCH((CUADRO!H$5&amp;$E756),'Hoja de Trabajo para listado'!$BC$151:$CB$151,0)),0)+IFERROR(INDEX('Hoja de Trabajo para listado'!$DE$153:$DG$274,MATCH($A756,'Hoja de Trabajo para listado'!$DE$153:$DE$1048576,0),MATCH((CUADRO!H$5&amp;$E756),'Hoja de Trabajo para listado'!$DE$151:$DG$151,0)),0)+IFERROR(INDEX('Hoja de Trabajo para listado'!$CD$155:$DC$1048576,MATCH($A756,'Hoja de Trabajo para listado'!$CD$155:$CD$1048576,0),MATCH((CUADRO!H$5&amp;$E756),'Hoja de Trabajo para listado'!$CD$151:$DC$151,0)),0)</f>
        <v>0</v>
      </c>
      <c r="I756" s="314">
        <f ca="1">+IFERROR(INDEX('Hoja de Trabajo para listado'!$A$155:$Z$1048576,MATCH($A756,'Hoja de Trabajo para listado'!$A$155:$A$1048576,0),MATCH((CUADRO!I$5&amp;$E756),'Hoja de Trabajo para listado'!$A$151:$Z$151,0)),0)+IFERROR(INDEX('Hoja de Trabajo para listado'!$AB$155:$BA$1048576,MATCH($A756,'Hoja de Trabajo para listado'!$AB$155:$AB$1048576,0),MATCH((CUADRO!I$5&amp;$E756),'Hoja de Trabajo para listado'!$AB$151:$BA$151,0)),0)+IFERROR(INDEX('Hoja de Trabajo para listado'!$BC$155:$CB$1048576,MATCH($A756,'Hoja de Trabajo para listado'!$BC$155:$BC$1048576,0),MATCH((CUADRO!I$5&amp;$E756),'Hoja de Trabajo para listado'!$BC$151:$CB$151,0)),0)+IFERROR(INDEX('Hoja de Trabajo para listado'!$DE$153:$DG$274,MATCH($A756,'Hoja de Trabajo para listado'!$DE$153:$DE$1048576,0),MATCH((CUADRO!I$5&amp;$E756),'Hoja de Trabajo para listado'!$DE$151:$DG$151,0)),0)+IFERROR(INDEX('Hoja de Trabajo para listado'!$CD$155:$DC$1048576,MATCH($A756,'Hoja de Trabajo para listado'!$CD$155:$CD$1048576,0),MATCH((CUADRO!I$5&amp;$E756),'Hoja de Trabajo para listado'!$CD$151:$DC$151,0)),0)</f>
        <v>0</v>
      </c>
      <c r="J756" s="314">
        <f ca="1">+IFERROR(INDEX('Hoja de Trabajo para listado'!$A$155:$Z$1048576,MATCH($A756,'Hoja de Trabajo para listado'!$A$155:$A$1048576,0),MATCH((CUADRO!J$5&amp;$E756),'Hoja de Trabajo para listado'!$A$151:$Z$151,0)),0)+IFERROR(INDEX('Hoja de Trabajo para listado'!$AB$155:$BA$1048576,MATCH($A756,'Hoja de Trabajo para listado'!$AB$155:$AB$1048576,0),MATCH((CUADRO!J$5&amp;$E756),'Hoja de Trabajo para listado'!$AB$151:$BA$151,0)),0)+IFERROR(INDEX('Hoja de Trabajo para listado'!$BC$155:$CB$1048576,MATCH($A756,'Hoja de Trabajo para listado'!$BC$155:$BC$1048576,0),MATCH((CUADRO!J$5&amp;$E756),'Hoja de Trabajo para listado'!$BC$151:$CB$151,0)),0)+IFERROR(INDEX('Hoja de Trabajo para listado'!$DE$153:$DG$274,MATCH($A756,'Hoja de Trabajo para listado'!$DE$153:$DE$1048576,0),MATCH((CUADRO!J$5&amp;$E756),'Hoja de Trabajo para listado'!$DE$151:$DG$151,0)),0)+IFERROR(INDEX('Hoja de Trabajo para listado'!$CD$155:$DC$1048576,MATCH($A756,'Hoja de Trabajo para listado'!$CD$155:$CD$1048576,0),MATCH((CUADRO!J$5&amp;$E756),'Hoja de Trabajo para listado'!$CD$151:$DC$151,0)),0)</f>
        <v>0</v>
      </c>
      <c r="K756" s="314">
        <f ca="1">+IFERROR(INDEX('Hoja de Trabajo para listado'!$A$155:$Z$1048576,MATCH($A756,'Hoja de Trabajo para listado'!$A$155:$A$1048576,0),MATCH((CUADRO!K$5&amp;$E756),'Hoja de Trabajo para listado'!$A$151:$Z$151,0)),0)+IFERROR(INDEX('Hoja de Trabajo para listado'!$AB$155:$BA$1048576,MATCH($A756,'Hoja de Trabajo para listado'!$AB$155:$AB$1048576,0),MATCH((CUADRO!K$5&amp;$E756),'Hoja de Trabajo para listado'!$AB$151:$BA$151,0)),0)+IFERROR(INDEX('Hoja de Trabajo para listado'!$BC$155:$CB$1048576,MATCH($A756,'Hoja de Trabajo para listado'!$BC$155:$BC$1048576,0),MATCH((CUADRO!K$5&amp;$E756),'Hoja de Trabajo para listado'!$BC$151:$CB$151,0)),0)+IFERROR(INDEX('Hoja de Trabajo para listado'!$DE$153:$DG$274,MATCH($A756,'Hoja de Trabajo para listado'!$DE$153:$DE$1048576,0),MATCH((CUADRO!K$5&amp;$E756),'Hoja de Trabajo para listado'!$DE$151:$DG$151,0)),0)+IFERROR(INDEX('Hoja de Trabajo para listado'!$CD$155:$DC$1048576,MATCH($A756,'Hoja de Trabajo para listado'!$CD$155:$CD$1048576,0),MATCH((CUADRO!K$5&amp;$E756),'Hoja de Trabajo para listado'!$CD$151:$DC$151,0)),0)</f>
        <v>0</v>
      </c>
      <c r="L756" s="314">
        <f ca="1">+IFERROR(INDEX('Hoja de Trabajo para listado'!$A$155:$Z$1048576,MATCH($A756,'Hoja de Trabajo para listado'!$A$155:$A$1048576,0),MATCH((CUADRO!L$5&amp;$E756),'Hoja de Trabajo para listado'!$A$151:$Z$151,0)),0)+IFERROR(INDEX('Hoja de Trabajo para listado'!$AB$155:$BA$1048576,MATCH($A756,'Hoja de Trabajo para listado'!$AB$155:$AB$1048576,0),MATCH((CUADRO!L$5&amp;$E756),'Hoja de Trabajo para listado'!$AB$151:$BA$151,0)),0)+IFERROR(INDEX('Hoja de Trabajo para listado'!$BC$155:$CB$1048576,MATCH($A756,'Hoja de Trabajo para listado'!$BC$155:$BC$1048576,0),MATCH((CUADRO!L$5&amp;$E756),'Hoja de Trabajo para listado'!$BC$151:$CB$151,0)),0)+IFERROR(INDEX('Hoja de Trabajo para listado'!$DE$153:$DG$274,MATCH($A756,'Hoja de Trabajo para listado'!$DE$153:$DE$1048576,0),MATCH((CUADRO!L$5&amp;$E756),'Hoja de Trabajo para listado'!$DE$151:$DG$151,0)),0)+IFERROR(INDEX('Hoja de Trabajo para listado'!$CD$155:$DC$1048576,MATCH($A756,'Hoja de Trabajo para listado'!$CD$155:$CD$1048576,0),MATCH((CUADRO!L$5&amp;$E756),'Hoja de Trabajo para listado'!$CD$151:$DC$151,0)),0)</f>
        <v>0</v>
      </c>
      <c r="M756" s="314">
        <f ca="1">+IFERROR(INDEX('Hoja de Trabajo para listado'!$A$155:$Z$1048576,MATCH($A756,'Hoja de Trabajo para listado'!$A$155:$A$1048576,0),MATCH((CUADRO!M$5&amp;$E756),'Hoja de Trabajo para listado'!$A$151:$Z$151,0)),0)+IFERROR(INDEX('Hoja de Trabajo para listado'!$AB$155:$BA$1048576,MATCH($A756,'Hoja de Trabajo para listado'!$AB$155:$AB$1048576,0),MATCH((CUADRO!M$5&amp;$E756),'Hoja de Trabajo para listado'!$AB$151:$BA$151,0)),0)+IFERROR(INDEX('Hoja de Trabajo para listado'!$BC$155:$CB$1048576,MATCH($A756,'Hoja de Trabajo para listado'!$BC$155:$BC$1048576,0),MATCH((CUADRO!M$5&amp;$E756),'Hoja de Trabajo para listado'!$BC$151:$CB$151,0)),0)+IFERROR(INDEX('Hoja de Trabajo para listado'!$DE$153:$DG$274,MATCH($A756,'Hoja de Trabajo para listado'!$DE$153:$DE$1048576,0),MATCH((CUADRO!M$5&amp;$E756),'Hoja de Trabajo para listado'!$DE$151:$DG$151,0)),0)+IFERROR(INDEX('Hoja de Trabajo para listado'!$CD$155:$DC$1048576,MATCH($A756,'Hoja de Trabajo para listado'!$CD$155:$CD$1048576,0),MATCH((CUADRO!M$5&amp;$E756),'Hoja de Trabajo para listado'!$CD$151:$DC$151,0)),0)</f>
        <v>0</v>
      </c>
      <c r="N756" s="314">
        <f ca="1">+IFERROR(INDEX('Hoja de Trabajo para listado'!$A$155:$Z$1048576,MATCH($A756,'Hoja de Trabajo para listado'!$A$155:$A$1048576,0),MATCH((CUADRO!N$5&amp;$E756),'Hoja de Trabajo para listado'!$A$151:$Z$151,0)),0)+IFERROR(INDEX('Hoja de Trabajo para listado'!$AB$155:$BA$1048576,MATCH($A756,'Hoja de Trabajo para listado'!$AB$155:$AB$1048576,0),MATCH((CUADRO!N$5&amp;$E756),'Hoja de Trabajo para listado'!$AB$151:$BA$151,0)),0)+IFERROR(INDEX('Hoja de Trabajo para listado'!$BC$155:$CB$1048576,MATCH($A756,'Hoja de Trabajo para listado'!$BC$155:$BC$1048576,0),MATCH((CUADRO!N$5&amp;$E756),'Hoja de Trabajo para listado'!$BC$151:$CB$151,0)),0)+IFERROR(INDEX('Hoja de Trabajo para listado'!$DE$153:$DG$274,MATCH($A756,'Hoja de Trabajo para listado'!$DE$153:$DE$1048576,0),MATCH((CUADRO!N$5&amp;$E756),'Hoja de Trabajo para listado'!$DE$151:$DG$151,0)),0)+IFERROR(INDEX('Hoja de Trabajo para listado'!$CD$155:$DC$1048576,MATCH($A756,'Hoja de Trabajo para listado'!$CD$155:$CD$1048576,0),MATCH((CUADRO!N$5&amp;$E756),'Hoja de Trabajo para listado'!$CD$151:$DC$151,0)),0)</f>
        <v>0</v>
      </c>
      <c r="O756" s="314">
        <f ca="1">+IFERROR(INDEX('Hoja de Trabajo para listado'!$A$155:$Z$1048576,MATCH($A756,'Hoja de Trabajo para listado'!$A$155:$A$1048576,0),MATCH((CUADRO!O$5&amp;$E756),'Hoja de Trabajo para listado'!$A$151:$Z$151,0)),0)+IFERROR(INDEX('Hoja de Trabajo para listado'!$AB$155:$BA$1048576,MATCH($A756,'Hoja de Trabajo para listado'!$AB$155:$AB$1048576,0),MATCH((CUADRO!O$5&amp;$E756),'Hoja de Trabajo para listado'!$AB$151:$BA$151,0)),0)+IFERROR(INDEX('Hoja de Trabajo para listado'!$BC$155:$CB$1048576,MATCH($A756,'Hoja de Trabajo para listado'!$BC$155:$BC$1048576,0),MATCH((CUADRO!O$5&amp;$E756),'Hoja de Trabajo para listado'!$BC$151:$CB$151,0)),0)+IFERROR(INDEX('Hoja de Trabajo para listado'!$DE$153:$DG$274,MATCH($A756,'Hoja de Trabajo para listado'!$DE$153:$DE$1048576,0),MATCH((CUADRO!O$5&amp;$E756),'Hoja de Trabajo para listado'!$DE$151:$DG$151,0)),0)+IFERROR(INDEX('Hoja de Trabajo para listado'!$CD$155:$DC$1048576,MATCH($A756,'Hoja de Trabajo para listado'!$CD$155:$CD$1048576,0),MATCH((CUADRO!O$5&amp;$E756),'Hoja de Trabajo para listado'!$CD$151:$DC$151,0)),0)</f>
        <v>0</v>
      </c>
      <c r="P756" s="314">
        <f ca="1">+IFERROR(INDEX('Hoja de Trabajo para listado'!$A$155:$Z$1048576,MATCH($A756,'Hoja de Trabajo para listado'!$A$155:$A$1048576,0),MATCH((CUADRO!P$5&amp;$E756),'Hoja de Trabajo para listado'!$A$151:$Z$151,0)),0)+IFERROR(INDEX('Hoja de Trabajo para listado'!$AB$155:$BA$1048576,MATCH($A756,'Hoja de Trabajo para listado'!$AB$155:$AB$1048576,0),MATCH((CUADRO!P$5&amp;$E756),'Hoja de Trabajo para listado'!$AB$151:$BA$151,0)),0)+IFERROR(INDEX('Hoja de Trabajo para listado'!$BC$155:$CB$1048576,MATCH($A756,'Hoja de Trabajo para listado'!$BC$155:$BC$1048576,0),MATCH((CUADRO!P$5&amp;$E756),'Hoja de Trabajo para listado'!$BC$151:$CB$151,0)),0)+IFERROR(INDEX('Hoja de Trabajo para listado'!$DE$153:$DG$274,MATCH($A756,'Hoja de Trabajo para listado'!$DE$153:$DE$1048576,0),MATCH((CUADRO!P$5&amp;$E756),'Hoja de Trabajo para listado'!$DE$151:$DG$151,0)),0)+IFERROR(INDEX('Hoja de Trabajo para listado'!$CD$155:$DC$1048576,MATCH($A756,'Hoja de Trabajo para listado'!$CD$155:$CD$1048576,0),MATCH((CUADRO!P$5&amp;$E756),'Hoja de Trabajo para listado'!$CD$151:$DC$151,0)),0)</f>
        <v>0</v>
      </c>
      <c r="Q756" s="314">
        <f ca="1">+IFERROR(INDEX('Hoja de Trabajo para listado'!$A$155:$Z$1048576,MATCH($A756,'Hoja de Trabajo para listado'!$A$155:$A$1048576,0),MATCH((CUADRO!Q$5&amp;$E756),'Hoja de Trabajo para listado'!$A$151:$Z$151,0)),0)+IFERROR(INDEX('Hoja de Trabajo para listado'!$AB$155:$BA$1048576,MATCH($A756,'Hoja de Trabajo para listado'!$AB$155:$AB$1048576,0),MATCH((CUADRO!Q$5&amp;$E756),'Hoja de Trabajo para listado'!$AB$151:$BA$151,0)),0)+IFERROR(INDEX('Hoja de Trabajo para listado'!$BC$155:$CB$1048576,MATCH($A756,'Hoja de Trabajo para listado'!$BC$155:$BC$1048576,0),MATCH((CUADRO!Q$5&amp;$E756),'Hoja de Trabajo para listado'!$BC$151:$CB$151,0)),0)+IFERROR(INDEX('Hoja de Trabajo para listado'!$DE$153:$DG$274,MATCH($A756,'Hoja de Trabajo para listado'!$DE$153:$DE$1048576,0),MATCH((CUADRO!Q$5&amp;$E756),'Hoja de Trabajo para listado'!$DE$151:$DG$151,0)),0)+IFERROR(INDEX('Hoja de Trabajo para listado'!$CD$155:$DC$1048576,MATCH($A756,'Hoja de Trabajo para listado'!$CD$155:$CD$1048576,0),MATCH((CUADRO!Q$5&amp;$E756),'Hoja de Trabajo para listado'!$CD$151:$DC$151,0)),0)</f>
        <v>0</v>
      </c>
      <c r="R756" s="314">
        <f t="shared" ca="1" si="22"/>
        <v>0</v>
      </c>
      <c r="S756" s="322"/>
      <c r="T756" s="314">
        <f ca="1">+T757</f>
        <v>0</v>
      </c>
      <c r="U756" s="313">
        <f t="shared" si="23"/>
        <v>1</v>
      </c>
      <c r="V756" s="319" t="str">
        <f>+VLOOKUP(A756,bd_lista!$A$3:$E$593,5,FALSE)</f>
        <v>Gobiernos Autonomos Municipales</v>
      </c>
      <c r="W756" s="425" t="str">
        <f>+V756</f>
        <v>Gobiernos Autonomos Municipales</v>
      </c>
    </row>
    <row r="757" spans="1:23" customFormat="1" ht="15" hidden="1" customHeight="1">
      <c r="A757" s="323">
        <v>1810</v>
      </c>
      <c r="B757" s="428"/>
      <c r="C757" s="318" t="str">
        <f>+VLOOKUP(A757,bd_lista!$A$3:$C$593,3,FALSE)</f>
        <v>Gobierno Autónomo Municipal de Santa Ana</v>
      </c>
      <c r="D757" s="430"/>
      <c r="E757" s="347" t="s">
        <v>1419</v>
      </c>
      <c r="F757" s="314">
        <f ca="1">+IFERROR(INDEX('Hoja de Trabajo para listado'!$A$155:$Z$1048576,MATCH($A757,'Hoja de Trabajo para listado'!$A$155:$A$1048576,0),MATCH((CUADRO!F$5&amp;$E757),'Hoja de Trabajo para listado'!$A$151:$Z$151,0)),0)+IFERROR(INDEX('Hoja de Trabajo para listado'!$AB$155:$BA$1048576,MATCH($A757,'Hoja de Trabajo para listado'!$AB$155:$AB$1048576,0),MATCH((CUADRO!F$5&amp;$E757),'Hoja de Trabajo para listado'!$AB$151:$BA$151,0)),0)+IFERROR(INDEX('Hoja de Trabajo para listado'!$BC$155:$CB$1048576,MATCH($A757,'Hoja de Trabajo para listado'!$BC$155:$BC$1048576,0),MATCH((CUADRO!F$5&amp;$E757),'Hoja de Trabajo para listado'!$BC$151:$CB$151,0)),0)+IFERROR(INDEX('Hoja de Trabajo para listado'!$DE$153:$DG$274,MATCH($A757,'Hoja de Trabajo para listado'!$DE$153:$DE$1048576,0),MATCH((CUADRO!F$5&amp;$E757),'Hoja de Trabajo para listado'!$DE$151:$DG$151,0)),0)+IFERROR(INDEX('Hoja de Trabajo para listado'!$CD$155:$DC$1048576,MATCH($A757,'Hoja de Trabajo para listado'!$CD$155:$CD$1048576,0),MATCH((CUADRO!F$5&amp;$E757),'Hoja de Trabajo para listado'!$CD$151:$DC$151,0)),0)</f>
        <v>0</v>
      </c>
      <c r="G757" s="314">
        <f ca="1">+IFERROR(INDEX('Hoja de Trabajo para listado'!$A$155:$Z$1048576,MATCH($A757,'Hoja de Trabajo para listado'!$A$155:$A$1048576,0),MATCH((CUADRO!G$5&amp;$E757),'Hoja de Trabajo para listado'!$A$151:$Z$151,0)),0)+IFERROR(INDEX('Hoja de Trabajo para listado'!$AB$155:$BA$1048576,MATCH($A757,'Hoja de Trabajo para listado'!$AB$155:$AB$1048576,0),MATCH((CUADRO!G$5&amp;$E757),'Hoja de Trabajo para listado'!$AB$151:$BA$151,0)),0)+IFERROR(INDEX('Hoja de Trabajo para listado'!$BC$155:$CB$1048576,MATCH($A757,'Hoja de Trabajo para listado'!$BC$155:$BC$1048576,0),MATCH((CUADRO!G$5&amp;$E757),'Hoja de Trabajo para listado'!$BC$151:$CB$151,0)),0)+IFERROR(INDEX('Hoja de Trabajo para listado'!$DE$153:$DG$274,MATCH($A757,'Hoja de Trabajo para listado'!$DE$153:$DE$1048576,0),MATCH((CUADRO!G$5&amp;$E757),'Hoja de Trabajo para listado'!$DE$151:$DG$151,0)),0)+IFERROR(INDEX('Hoja de Trabajo para listado'!$CD$155:$DC$1048576,MATCH($A757,'Hoja de Trabajo para listado'!$CD$155:$CD$1048576,0),MATCH((CUADRO!G$5&amp;$E757),'Hoja de Trabajo para listado'!$CD$151:$DC$151,0)),0)</f>
        <v>0</v>
      </c>
      <c r="H757" s="314">
        <f ca="1">+IFERROR(INDEX('Hoja de Trabajo para listado'!$A$155:$Z$1048576,MATCH($A757,'Hoja de Trabajo para listado'!$A$155:$A$1048576,0),MATCH((CUADRO!H$5&amp;$E757),'Hoja de Trabajo para listado'!$A$151:$Z$151,0)),0)+IFERROR(INDEX('Hoja de Trabajo para listado'!$AB$155:$BA$1048576,MATCH($A757,'Hoja de Trabajo para listado'!$AB$155:$AB$1048576,0),MATCH((CUADRO!H$5&amp;$E757),'Hoja de Trabajo para listado'!$AB$151:$BA$151,0)),0)+IFERROR(INDEX('Hoja de Trabajo para listado'!$BC$155:$CB$1048576,MATCH($A757,'Hoja de Trabajo para listado'!$BC$155:$BC$1048576,0),MATCH((CUADRO!H$5&amp;$E757),'Hoja de Trabajo para listado'!$BC$151:$CB$151,0)),0)+IFERROR(INDEX('Hoja de Trabajo para listado'!$DE$153:$DG$274,MATCH($A757,'Hoja de Trabajo para listado'!$DE$153:$DE$1048576,0),MATCH((CUADRO!H$5&amp;$E757),'Hoja de Trabajo para listado'!$DE$151:$DG$151,0)),0)+IFERROR(INDEX('Hoja de Trabajo para listado'!$CD$155:$DC$1048576,MATCH($A757,'Hoja de Trabajo para listado'!$CD$155:$CD$1048576,0),MATCH((CUADRO!H$5&amp;$E757),'Hoja de Trabajo para listado'!$CD$151:$DC$151,0)),0)</f>
        <v>0</v>
      </c>
      <c r="I757" s="314">
        <f ca="1">+IFERROR(INDEX('Hoja de Trabajo para listado'!$A$155:$Z$1048576,MATCH($A757,'Hoja de Trabajo para listado'!$A$155:$A$1048576,0),MATCH((CUADRO!I$5&amp;$E757),'Hoja de Trabajo para listado'!$A$151:$Z$151,0)),0)+IFERROR(INDEX('Hoja de Trabajo para listado'!$AB$155:$BA$1048576,MATCH($A757,'Hoja de Trabajo para listado'!$AB$155:$AB$1048576,0),MATCH((CUADRO!I$5&amp;$E757),'Hoja de Trabajo para listado'!$AB$151:$BA$151,0)),0)+IFERROR(INDEX('Hoja de Trabajo para listado'!$BC$155:$CB$1048576,MATCH($A757,'Hoja de Trabajo para listado'!$BC$155:$BC$1048576,0),MATCH((CUADRO!I$5&amp;$E757),'Hoja de Trabajo para listado'!$BC$151:$CB$151,0)),0)+IFERROR(INDEX('Hoja de Trabajo para listado'!$DE$153:$DG$274,MATCH($A757,'Hoja de Trabajo para listado'!$DE$153:$DE$1048576,0),MATCH((CUADRO!I$5&amp;$E757),'Hoja de Trabajo para listado'!$DE$151:$DG$151,0)),0)+IFERROR(INDEX('Hoja de Trabajo para listado'!$CD$155:$DC$1048576,MATCH($A757,'Hoja de Trabajo para listado'!$CD$155:$CD$1048576,0),MATCH((CUADRO!I$5&amp;$E757),'Hoja de Trabajo para listado'!$CD$151:$DC$151,0)),0)</f>
        <v>0</v>
      </c>
      <c r="J757" s="314">
        <f ca="1">+IFERROR(INDEX('Hoja de Trabajo para listado'!$A$155:$Z$1048576,MATCH($A757,'Hoja de Trabajo para listado'!$A$155:$A$1048576,0),MATCH((CUADRO!J$5&amp;$E757),'Hoja de Trabajo para listado'!$A$151:$Z$151,0)),0)+IFERROR(INDEX('Hoja de Trabajo para listado'!$AB$155:$BA$1048576,MATCH($A757,'Hoja de Trabajo para listado'!$AB$155:$AB$1048576,0),MATCH((CUADRO!J$5&amp;$E757),'Hoja de Trabajo para listado'!$AB$151:$BA$151,0)),0)+IFERROR(INDEX('Hoja de Trabajo para listado'!$BC$155:$CB$1048576,MATCH($A757,'Hoja de Trabajo para listado'!$BC$155:$BC$1048576,0),MATCH((CUADRO!J$5&amp;$E757),'Hoja de Trabajo para listado'!$BC$151:$CB$151,0)),0)+IFERROR(INDEX('Hoja de Trabajo para listado'!$DE$153:$DG$274,MATCH($A757,'Hoja de Trabajo para listado'!$DE$153:$DE$1048576,0),MATCH((CUADRO!J$5&amp;$E757),'Hoja de Trabajo para listado'!$DE$151:$DG$151,0)),0)+IFERROR(INDEX('Hoja de Trabajo para listado'!$CD$155:$DC$1048576,MATCH($A757,'Hoja de Trabajo para listado'!$CD$155:$CD$1048576,0),MATCH((CUADRO!J$5&amp;$E757),'Hoja de Trabajo para listado'!$CD$151:$DC$151,0)),0)</f>
        <v>0</v>
      </c>
      <c r="K757" s="314">
        <f ca="1">+IFERROR(INDEX('Hoja de Trabajo para listado'!$A$155:$Z$1048576,MATCH($A757,'Hoja de Trabajo para listado'!$A$155:$A$1048576,0),MATCH((CUADRO!K$5&amp;$E757),'Hoja de Trabajo para listado'!$A$151:$Z$151,0)),0)+IFERROR(INDEX('Hoja de Trabajo para listado'!$AB$155:$BA$1048576,MATCH($A757,'Hoja de Trabajo para listado'!$AB$155:$AB$1048576,0),MATCH((CUADRO!K$5&amp;$E757),'Hoja de Trabajo para listado'!$AB$151:$BA$151,0)),0)+IFERROR(INDEX('Hoja de Trabajo para listado'!$BC$155:$CB$1048576,MATCH($A757,'Hoja de Trabajo para listado'!$BC$155:$BC$1048576,0),MATCH((CUADRO!K$5&amp;$E757),'Hoja de Trabajo para listado'!$BC$151:$CB$151,0)),0)+IFERROR(INDEX('Hoja de Trabajo para listado'!$DE$153:$DG$274,MATCH($A757,'Hoja de Trabajo para listado'!$DE$153:$DE$1048576,0),MATCH((CUADRO!K$5&amp;$E757),'Hoja de Trabajo para listado'!$DE$151:$DG$151,0)),0)+IFERROR(INDEX('Hoja de Trabajo para listado'!$CD$155:$DC$1048576,MATCH($A757,'Hoja de Trabajo para listado'!$CD$155:$CD$1048576,0),MATCH((CUADRO!K$5&amp;$E757),'Hoja de Trabajo para listado'!$CD$151:$DC$151,0)),0)</f>
        <v>0</v>
      </c>
      <c r="L757" s="314">
        <f ca="1">+IFERROR(INDEX('Hoja de Trabajo para listado'!$A$155:$Z$1048576,MATCH($A757,'Hoja de Trabajo para listado'!$A$155:$A$1048576,0),MATCH((CUADRO!L$5&amp;$E757),'Hoja de Trabajo para listado'!$A$151:$Z$151,0)),0)+IFERROR(INDEX('Hoja de Trabajo para listado'!$AB$155:$BA$1048576,MATCH($A757,'Hoja de Trabajo para listado'!$AB$155:$AB$1048576,0),MATCH((CUADRO!L$5&amp;$E757),'Hoja de Trabajo para listado'!$AB$151:$BA$151,0)),0)+IFERROR(INDEX('Hoja de Trabajo para listado'!$BC$155:$CB$1048576,MATCH($A757,'Hoja de Trabajo para listado'!$BC$155:$BC$1048576,0),MATCH((CUADRO!L$5&amp;$E757),'Hoja de Trabajo para listado'!$BC$151:$CB$151,0)),0)+IFERROR(INDEX('Hoja de Trabajo para listado'!$DE$153:$DG$274,MATCH($A757,'Hoja de Trabajo para listado'!$DE$153:$DE$1048576,0),MATCH((CUADRO!L$5&amp;$E757),'Hoja de Trabajo para listado'!$DE$151:$DG$151,0)),0)+IFERROR(INDEX('Hoja de Trabajo para listado'!$CD$155:$DC$1048576,MATCH($A757,'Hoja de Trabajo para listado'!$CD$155:$CD$1048576,0),MATCH((CUADRO!L$5&amp;$E757),'Hoja de Trabajo para listado'!$CD$151:$DC$151,0)),0)</f>
        <v>0</v>
      </c>
      <c r="M757" s="314">
        <f ca="1">+IFERROR(INDEX('Hoja de Trabajo para listado'!$A$155:$Z$1048576,MATCH($A757,'Hoja de Trabajo para listado'!$A$155:$A$1048576,0),MATCH((CUADRO!M$5&amp;$E757),'Hoja de Trabajo para listado'!$A$151:$Z$151,0)),0)+IFERROR(INDEX('Hoja de Trabajo para listado'!$AB$155:$BA$1048576,MATCH($A757,'Hoja de Trabajo para listado'!$AB$155:$AB$1048576,0),MATCH((CUADRO!M$5&amp;$E757),'Hoja de Trabajo para listado'!$AB$151:$BA$151,0)),0)+IFERROR(INDEX('Hoja de Trabajo para listado'!$BC$155:$CB$1048576,MATCH($A757,'Hoja de Trabajo para listado'!$BC$155:$BC$1048576,0),MATCH((CUADRO!M$5&amp;$E757),'Hoja de Trabajo para listado'!$BC$151:$CB$151,0)),0)+IFERROR(INDEX('Hoja de Trabajo para listado'!$DE$153:$DG$274,MATCH($A757,'Hoja de Trabajo para listado'!$DE$153:$DE$1048576,0),MATCH((CUADRO!M$5&amp;$E757),'Hoja de Trabajo para listado'!$DE$151:$DG$151,0)),0)+IFERROR(INDEX('Hoja de Trabajo para listado'!$CD$155:$DC$1048576,MATCH($A757,'Hoja de Trabajo para listado'!$CD$155:$CD$1048576,0),MATCH((CUADRO!M$5&amp;$E757),'Hoja de Trabajo para listado'!$CD$151:$DC$151,0)),0)</f>
        <v>0</v>
      </c>
      <c r="N757" s="314">
        <f ca="1">+IFERROR(INDEX('Hoja de Trabajo para listado'!$A$155:$Z$1048576,MATCH($A757,'Hoja de Trabajo para listado'!$A$155:$A$1048576,0),MATCH((CUADRO!N$5&amp;$E757),'Hoja de Trabajo para listado'!$A$151:$Z$151,0)),0)+IFERROR(INDEX('Hoja de Trabajo para listado'!$AB$155:$BA$1048576,MATCH($A757,'Hoja de Trabajo para listado'!$AB$155:$AB$1048576,0),MATCH((CUADRO!N$5&amp;$E757),'Hoja de Trabajo para listado'!$AB$151:$BA$151,0)),0)+IFERROR(INDEX('Hoja de Trabajo para listado'!$BC$155:$CB$1048576,MATCH($A757,'Hoja de Trabajo para listado'!$BC$155:$BC$1048576,0),MATCH((CUADRO!N$5&amp;$E757),'Hoja de Trabajo para listado'!$BC$151:$CB$151,0)),0)+IFERROR(INDEX('Hoja de Trabajo para listado'!$DE$153:$DG$274,MATCH($A757,'Hoja de Trabajo para listado'!$DE$153:$DE$1048576,0),MATCH((CUADRO!N$5&amp;$E757),'Hoja de Trabajo para listado'!$DE$151:$DG$151,0)),0)+IFERROR(INDEX('Hoja de Trabajo para listado'!$CD$155:$DC$1048576,MATCH($A757,'Hoja de Trabajo para listado'!$CD$155:$CD$1048576,0),MATCH((CUADRO!N$5&amp;$E757),'Hoja de Trabajo para listado'!$CD$151:$DC$151,0)),0)</f>
        <v>0</v>
      </c>
      <c r="O757" s="314">
        <f ca="1">+IFERROR(INDEX('Hoja de Trabajo para listado'!$A$155:$Z$1048576,MATCH($A757,'Hoja de Trabajo para listado'!$A$155:$A$1048576,0),MATCH((CUADRO!O$5&amp;$E757),'Hoja de Trabajo para listado'!$A$151:$Z$151,0)),0)+IFERROR(INDEX('Hoja de Trabajo para listado'!$AB$155:$BA$1048576,MATCH($A757,'Hoja de Trabajo para listado'!$AB$155:$AB$1048576,0),MATCH((CUADRO!O$5&amp;$E757),'Hoja de Trabajo para listado'!$AB$151:$BA$151,0)),0)+IFERROR(INDEX('Hoja de Trabajo para listado'!$BC$155:$CB$1048576,MATCH($A757,'Hoja de Trabajo para listado'!$BC$155:$BC$1048576,0),MATCH((CUADRO!O$5&amp;$E757),'Hoja de Trabajo para listado'!$BC$151:$CB$151,0)),0)+IFERROR(INDEX('Hoja de Trabajo para listado'!$DE$153:$DG$274,MATCH($A757,'Hoja de Trabajo para listado'!$DE$153:$DE$1048576,0),MATCH((CUADRO!O$5&amp;$E757),'Hoja de Trabajo para listado'!$DE$151:$DG$151,0)),0)+IFERROR(INDEX('Hoja de Trabajo para listado'!$CD$155:$DC$1048576,MATCH($A757,'Hoja de Trabajo para listado'!$CD$155:$CD$1048576,0),MATCH((CUADRO!O$5&amp;$E757),'Hoja de Trabajo para listado'!$CD$151:$DC$151,0)),0)</f>
        <v>0</v>
      </c>
      <c r="P757" s="314">
        <f ca="1">+IFERROR(INDEX('Hoja de Trabajo para listado'!$A$155:$Z$1048576,MATCH($A757,'Hoja de Trabajo para listado'!$A$155:$A$1048576,0),MATCH((CUADRO!P$5&amp;$E757),'Hoja de Trabajo para listado'!$A$151:$Z$151,0)),0)+IFERROR(INDEX('Hoja de Trabajo para listado'!$AB$155:$BA$1048576,MATCH($A757,'Hoja de Trabajo para listado'!$AB$155:$AB$1048576,0),MATCH((CUADRO!P$5&amp;$E757),'Hoja de Trabajo para listado'!$AB$151:$BA$151,0)),0)+IFERROR(INDEX('Hoja de Trabajo para listado'!$BC$155:$CB$1048576,MATCH($A757,'Hoja de Trabajo para listado'!$BC$155:$BC$1048576,0),MATCH((CUADRO!P$5&amp;$E757),'Hoja de Trabajo para listado'!$BC$151:$CB$151,0)),0)+IFERROR(INDEX('Hoja de Trabajo para listado'!$DE$153:$DG$274,MATCH($A757,'Hoja de Trabajo para listado'!$DE$153:$DE$1048576,0),MATCH((CUADRO!P$5&amp;$E757),'Hoja de Trabajo para listado'!$DE$151:$DG$151,0)),0)+IFERROR(INDEX('Hoja de Trabajo para listado'!$CD$155:$DC$1048576,MATCH($A757,'Hoja de Trabajo para listado'!$CD$155:$CD$1048576,0),MATCH((CUADRO!P$5&amp;$E757),'Hoja de Trabajo para listado'!$CD$151:$DC$151,0)),0)</f>
        <v>0</v>
      </c>
      <c r="Q757" s="314">
        <f ca="1">+IFERROR(INDEX('Hoja de Trabajo para listado'!$A$155:$Z$1048576,MATCH($A757,'Hoja de Trabajo para listado'!$A$155:$A$1048576,0),MATCH((CUADRO!Q$5&amp;$E757),'Hoja de Trabajo para listado'!$A$151:$Z$151,0)),0)+IFERROR(INDEX('Hoja de Trabajo para listado'!$AB$155:$BA$1048576,MATCH($A757,'Hoja de Trabajo para listado'!$AB$155:$AB$1048576,0),MATCH((CUADRO!Q$5&amp;$E757),'Hoja de Trabajo para listado'!$AB$151:$BA$151,0)),0)+IFERROR(INDEX('Hoja de Trabajo para listado'!$BC$155:$CB$1048576,MATCH($A757,'Hoja de Trabajo para listado'!$BC$155:$BC$1048576,0),MATCH((CUADRO!Q$5&amp;$E757),'Hoja de Trabajo para listado'!$BC$151:$CB$151,0)),0)+IFERROR(INDEX('Hoja de Trabajo para listado'!$DE$153:$DG$274,MATCH($A757,'Hoja de Trabajo para listado'!$DE$153:$DE$1048576,0),MATCH((CUADRO!Q$5&amp;$E757),'Hoja de Trabajo para listado'!$DE$151:$DG$151,0)),0)+IFERROR(INDEX('Hoja de Trabajo para listado'!$CD$155:$DC$1048576,MATCH($A757,'Hoja de Trabajo para listado'!$CD$155:$CD$1048576,0),MATCH((CUADRO!Q$5&amp;$E757),'Hoja de Trabajo para listado'!$CD$151:$DC$151,0)),0)</f>
        <v>0</v>
      </c>
      <c r="R757" s="314">
        <f t="shared" ca="1" si="22"/>
        <v>0</v>
      </c>
      <c r="S757" s="322">
        <f ca="1">+R756+R757</f>
        <v>0</v>
      </c>
      <c r="T757" s="314">
        <f ca="1">+S757</f>
        <v>0</v>
      </c>
      <c r="U757" s="313">
        <f t="shared" si="23"/>
        <v>2</v>
      </c>
      <c r="V757" s="319" t="str">
        <f>+VLOOKUP(A757,bd_lista!$A$3:$E$593,5,FALSE)</f>
        <v>Gobiernos Autonomos Municipales</v>
      </c>
      <c r="W757" s="426"/>
    </row>
    <row r="758" spans="1:23" customFormat="1" ht="15" hidden="1" customHeight="1">
      <c r="A758" s="323">
        <v>1811</v>
      </c>
      <c r="B758" s="427">
        <f>+A758</f>
        <v>1811</v>
      </c>
      <c r="C758" s="318" t="str">
        <f>+VLOOKUP(A758,bd_lista!$A$3:$C$593,3,FALSE)</f>
        <v>Gobierno Autónomo Municipal de San Ignacio</v>
      </c>
      <c r="D758" s="429" t="str">
        <f>+C758</f>
        <v>Gobierno Autónomo Municipal de San Ignacio</v>
      </c>
      <c r="E758" s="346" t="s">
        <v>1418</v>
      </c>
      <c r="F758" s="314">
        <f ca="1">+IFERROR(INDEX('Hoja de Trabajo para listado'!$A$155:$Z$1048576,MATCH($A758,'Hoja de Trabajo para listado'!$A$155:$A$1048576,0),MATCH((CUADRO!F$5&amp;$E758),'Hoja de Trabajo para listado'!$A$151:$Z$151,0)),0)+IFERROR(INDEX('Hoja de Trabajo para listado'!$AB$155:$BA$1048576,MATCH($A758,'Hoja de Trabajo para listado'!$AB$155:$AB$1048576,0),MATCH((CUADRO!F$5&amp;$E758),'Hoja de Trabajo para listado'!$AB$151:$BA$151,0)),0)+IFERROR(INDEX('Hoja de Trabajo para listado'!$BC$155:$CB$1048576,MATCH($A758,'Hoja de Trabajo para listado'!$BC$155:$BC$1048576,0),MATCH((CUADRO!F$5&amp;$E758),'Hoja de Trabajo para listado'!$BC$151:$CB$151,0)),0)+IFERROR(INDEX('Hoja de Trabajo para listado'!$DE$153:$DG$274,MATCH($A758,'Hoja de Trabajo para listado'!$DE$153:$DE$1048576,0),MATCH((CUADRO!F$5&amp;$E758),'Hoja de Trabajo para listado'!$DE$151:$DG$151,0)),0)+IFERROR(INDEX('Hoja de Trabajo para listado'!$CD$155:$DC$1048576,MATCH($A758,'Hoja de Trabajo para listado'!$CD$155:$CD$1048576,0),MATCH((CUADRO!F$5&amp;$E758),'Hoja de Trabajo para listado'!$CD$151:$DC$151,0)),0)</f>
        <v>0</v>
      </c>
      <c r="G758" s="314">
        <f ca="1">+IFERROR(INDEX('Hoja de Trabajo para listado'!$A$155:$Z$1048576,MATCH($A758,'Hoja de Trabajo para listado'!$A$155:$A$1048576,0),MATCH((CUADRO!G$5&amp;$E758),'Hoja de Trabajo para listado'!$A$151:$Z$151,0)),0)+IFERROR(INDEX('Hoja de Trabajo para listado'!$AB$155:$BA$1048576,MATCH($A758,'Hoja de Trabajo para listado'!$AB$155:$AB$1048576,0),MATCH((CUADRO!G$5&amp;$E758),'Hoja de Trabajo para listado'!$AB$151:$BA$151,0)),0)+IFERROR(INDEX('Hoja de Trabajo para listado'!$BC$155:$CB$1048576,MATCH($A758,'Hoja de Trabajo para listado'!$BC$155:$BC$1048576,0),MATCH((CUADRO!G$5&amp;$E758),'Hoja de Trabajo para listado'!$BC$151:$CB$151,0)),0)+IFERROR(INDEX('Hoja de Trabajo para listado'!$DE$153:$DG$274,MATCH($A758,'Hoja de Trabajo para listado'!$DE$153:$DE$1048576,0),MATCH((CUADRO!G$5&amp;$E758),'Hoja de Trabajo para listado'!$DE$151:$DG$151,0)),0)+IFERROR(INDEX('Hoja de Trabajo para listado'!$CD$155:$DC$1048576,MATCH($A758,'Hoja de Trabajo para listado'!$CD$155:$CD$1048576,0),MATCH((CUADRO!G$5&amp;$E758),'Hoja de Trabajo para listado'!$CD$151:$DC$151,0)),0)</f>
        <v>0</v>
      </c>
      <c r="H758" s="314">
        <f ca="1">+IFERROR(INDEX('Hoja de Trabajo para listado'!$A$155:$Z$1048576,MATCH($A758,'Hoja de Trabajo para listado'!$A$155:$A$1048576,0),MATCH((CUADRO!H$5&amp;$E758),'Hoja de Trabajo para listado'!$A$151:$Z$151,0)),0)+IFERROR(INDEX('Hoja de Trabajo para listado'!$AB$155:$BA$1048576,MATCH($A758,'Hoja de Trabajo para listado'!$AB$155:$AB$1048576,0),MATCH((CUADRO!H$5&amp;$E758),'Hoja de Trabajo para listado'!$AB$151:$BA$151,0)),0)+IFERROR(INDEX('Hoja de Trabajo para listado'!$BC$155:$CB$1048576,MATCH($A758,'Hoja de Trabajo para listado'!$BC$155:$BC$1048576,0),MATCH((CUADRO!H$5&amp;$E758),'Hoja de Trabajo para listado'!$BC$151:$CB$151,0)),0)+IFERROR(INDEX('Hoja de Trabajo para listado'!$DE$153:$DG$274,MATCH($A758,'Hoja de Trabajo para listado'!$DE$153:$DE$1048576,0),MATCH((CUADRO!H$5&amp;$E758),'Hoja de Trabajo para listado'!$DE$151:$DG$151,0)),0)+IFERROR(INDEX('Hoja de Trabajo para listado'!$CD$155:$DC$1048576,MATCH($A758,'Hoja de Trabajo para listado'!$CD$155:$CD$1048576,0),MATCH((CUADRO!H$5&amp;$E758),'Hoja de Trabajo para listado'!$CD$151:$DC$151,0)),0)</f>
        <v>0</v>
      </c>
      <c r="I758" s="314">
        <f ca="1">+IFERROR(INDEX('Hoja de Trabajo para listado'!$A$155:$Z$1048576,MATCH($A758,'Hoja de Trabajo para listado'!$A$155:$A$1048576,0),MATCH((CUADRO!I$5&amp;$E758),'Hoja de Trabajo para listado'!$A$151:$Z$151,0)),0)+IFERROR(INDEX('Hoja de Trabajo para listado'!$AB$155:$BA$1048576,MATCH($A758,'Hoja de Trabajo para listado'!$AB$155:$AB$1048576,0),MATCH((CUADRO!I$5&amp;$E758),'Hoja de Trabajo para listado'!$AB$151:$BA$151,0)),0)+IFERROR(INDEX('Hoja de Trabajo para listado'!$BC$155:$CB$1048576,MATCH($A758,'Hoja de Trabajo para listado'!$BC$155:$BC$1048576,0),MATCH((CUADRO!I$5&amp;$E758),'Hoja de Trabajo para listado'!$BC$151:$CB$151,0)),0)+IFERROR(INDEX('Hoja de Trabajo para listado'!$DE$153:$DG$274,MATCH($A758,'Hoja de Trabajo para listado'!$DE$153:$DE$1048576,0),MATCH((CUADRO!I$5&amp;$E758),'Hoja de Trabajo para listado'!$DE$151:$DG$151,0)),0)+IFERROR(INDEX('Hoja de Trabajo para listado'!$CD$155:$DC$1048576,MATCH($A758,'Hoja de Trabajo para listado'!$CD$155:$CD$1048576,0),MATCH((CUADRO!I$5&amp;$E758),'Hoja de Trabajo para listado'!$CD$151:$DC$151,0)),0)</f>
        <v>0</v>
      </c>
      <c r="J758" s="314">
        <f ca="1">+IFERROR(INDEX('Hoja de Trabajo para listado'!$A$155:$Z$1048576,MATCH($A758,'Hoja de Trabajo para listado'!$A$155:$A$1048576,0),MATCH((CUADRO!J$5&amp;$E758),'Hoja de Trabajo para listado'!$A$151:$Z$151,0)),0)+IFERROR(INDEX('Hoja de Trabajo para listado'!$AB$155:$BA$1048576,MATCH($A758,'Hoja de Trabajo para listado'!$AB$155:$AB$1048576,0),MATCH((CUADRO!J$5&amp;$E758),'Hoja de Trabajo para listado'!$AB$151:$BA$151,0)),0)+IFERROR(INDEX('Hoja de Trabajo para listado'!$BC$155:$CB$1048576,MATCH($A758,'Hoja de Trabajo para listado'!$BC$155:$BC$1048576,0),MATCH((CUADRO!J$5&amp;$E758),'Hoja de Trabajo para listado'!$BC$151:$CB$151,0)),0)+IFERROR(INDEX('Hoja de Trabajo para listado'!$DE$153:$DG$274,MATCH($A758,'Hoja de Trabajo para listado'!$DE$153:$DE$1048576,0),MATCH((CUADRO!J$5&amp;$E758),'Hoja de Trabajo para listado'!$DE$151:$DG$151,0)),0)+IFERROR(INDEX('Hoja de Trabajo para listado'!$CD$155:$DC$1048576,MATCH($A758,'Hoja de Trabajo para listado'!$CD$155:$CD$1048576,0),MATCH((CUADRO!J$5&amp;$E758),'Hoja de Trabajo para listado'!$CD$151:$DC$151,0)),0)</f>
        <v>0</v>
      </c>
      <c r="K758" s="314">
        <f ca="1">+IFERROR(INDEX('Hoja de Trabajo para listado'!$A$155:$Z$1048576,MATCH($A758,'Hoja de Trabajo para listado'!$A$155:$A$1048576,0),MATCH((CUADRO!K$5&amp;$E758),'Hoja de Trabajo para listado'!$A$151:$Z$151,0)),0)+IFERROR(INDEX('Hoja de Trabajo para listado'!$AB$155:$BA$1048576,MATCH($A758,'Hoja de Trabajo para listado'!$AB$155:$AB$1048576,0),MATCH((CUADRO!K$5&amp;$E758),'Hoja de Trabajo para listado'!$AB$151:$BA$151,0)),0)+IFERROR(INDEX('Hoja de Trabajo para listado'!$BC$155:$CB$1048576,MATCH($A758,'Hoja de Trabajo para listado'!$BC$155:$BC$1048576,0),MATCH((CUADRO!K$5&amp;$E758),'Hoja de Trabajo para listado'!$BC$151:$CB$151,0)),0)+IFERROR(INDEX('Hoja de Trabajo para listado'!$DE$153:$DG$274,MATCH($A758,'Hoja de Trabajo para listado'!$DE$153:$DE$1048576,0),MATCH((CUADRO!K$5&amp;$E758),'Hoja de Trabajo para listado'!$DE$151:$DG$151,0)),0)+IFERROR(INDEX('Hoja de Trabajo para listado'!$CD$155:$DC$1048576,MATCH($A758,'Hoja de Trabajo para listado'!$CD$155:$CD$1048576,0),MATCH((CUADRO!K$5&amp;$E758),'Hoja de Trabajo para listado'!$CD$151:$DC$151,0)),0)</f>
        <v>0</v>
      </c>
      <c r="L758" s="314">
        <f ca="1">+IFERROR(INDEX('Hoja de Trabajo para listado'!$A$155:$Z$1048576,MATCH($A758,'Hoja de Trabajo para listado'!$A$155:$A$1048576,0),MATCH((CUADRO!L$5&amp;$E758),'Hoja de Trabajo para listado'!$A$151:$Z$151,0)),0)+IFERROR(INDEX('Hoja de Trabajo para listado'!$AB$155:$BA$1048576,MATCH($A758,'Hoja de Trabajo para listado'!$AB$155:$AB$1048576,0),MATCH((CUADRO!L$5&amp;$E758),'Hoja de Trabajo para listado'!$AB$151:$BA$151,0)),0)+IFERROR(INDEX('Hoja de Trabajo para listado'!$BC$155:$CB$1048576,MATCH($A758,'Hoja de Trabajo para listado'!$BC$155:$BC$1048576,0),MATCH((CUADRO!L$5&amp;$E758),'Hoja de Trabajo para listado'!$BC$151:$CB$151,0)),0)+IFERROR(INDEX('Hoja de Trabajo para listado'!$DE$153:$DG$274,MATCH($A758,'Hoja de Trabajo para listado'!$DE$153:$DE$1048576,0),MATCH((CUADRO!L$5&amp;$E758),'Hoja de Trabajo para listado'!$DE$151:$DG$151,0)),0)+IFERROR(INDEX('Hoja de Trabajo para listado'!$CD$155:$DC$1048576,MATCH($A758,'Hoja de Trabajo para listado'!$CD$155:$CD$1048576,0),MATCH((CUADRO!L$5&amp;$E758),'Hoja de Trabajo para listado'!$CD$151:$DC$151,0)),0)</f>
        <v>0</v>
      </c>
      <c r="M758" s="314">
        <f ca="1">+IFERROR(INDEX('Hoja de Trabajo para listado'!$A$155:$Z$1048576,MATCH($A758,'Hoja de Trabajo para listado'!$A$155:$A$1048576,0),MATCH((CUADRO!M$5&amp;$E758),'Hoja de Trabajo para listado'!$A$151:$Z$151,0)),0)+IFERROR(INDEX('Hoja de Trabajo para listado'!$AB$155:$BA$1048576,MATCH($A758,'Hoja de Trabajo para listado'!$AB$155:$AB$1048576,0),MATCH((CUADRO!M$5&amp;$E758),'Hoja de Trabajo para listado'!$AB$151:$BA$151,0)),0)+IFERROR(INDEX('Hoja de Trabajo para listado'!$BC$155:$CB$1048576,MATCH($A758,'Hoja de Trabajo para listado'!$BC$155:$BC$1048576,0),MATCH((CUADRO!M$5&amp;$E758),'Hoja de Trabajo para listado'!$BC$151:$CB$151,0)),0)+IFERROR(INDEX('Hoja de Trabajo para listado'!$DE$153:$DG$274,MATCH($A758,'Hoja de Trabajo para listado'!$DE$153:$DE$1048576,0),MATCH((CUADRO!M$5&amp;$E758),'Hoja de Trabajo para listado'!$DE$151:$DG$151,0)),0)+IFERROR(INDEX('Hoja de Trabajo para listado'!$CD$155:$DC$1048576,MATCH($A758,'Hoja de Trabajo para listado'!$CD$155:$CD$1048576,0),MATCH((CUADRO!M$5&amp;$E758),'Hoja de Trabajo para listado'!$CD$151:$DC$151,0)),0)</f>
        <v>0</v>
      </c>
      <c r="N758" s="314">
        <f ca="1">+IFERROR(INDEX('Hoja de Trabajo para listado'!$A$155:$Z$1048576,MATCH($A758,'Hoja de Trabajo para listado'!$A$155:$A$1048576,0),MATCH((CUADRO!N$5&amp;$E758),'Hoja de Trabajo para listado'!$A$151:$Z$151,0)),0)+IFERROR(INDEX('Hoja de Trabajo para listado'!$AB$155:$BA$1048576,MATCH($A758,'Hoja de Trabajo para listado'!$AB$155:$AB$1048576,0),MATCH((CUADRO!N$5&amp;$E758),'Hoja de Trabajo para listado'!$AB$151:$BA$151,0)),0)+IFERROR(INDEX('Hoja de Trabajo para listado'!$BC$155:$CB$1048576,MATCH($A758,'Hoja de Trabajo para listado'!$BC$155:$BC$1048576,0),MATCH((CUADRO!N$5&amp;$E758),'Hoja de Trabajo para listado'!$BC$151:$CB$151,0)),0)+IFERROR(INDEX('Hoja de Trabajo para listado'!$DE$153:$DG$274,MATCH($A758,'Hoja de Trabajo para listado'!$DE$153:$DE$1048576,0),MATCH((CUADRO!N$5&amp;$E758),'Hoja de Trabajo para listado'!$DE$151:$DG$151,0)),0)+IFERROR(INDEX('Hoja de Trabajo para listado'!$CD$155:$DC$1048576,MATCH($A758,'Hoja de Trabajo para listado'!$CD$155:$CD$1048576,0),MATCH((CUADRO!N$5&amp;$E758),'Hoja de Trabajo para listado'!$CD$151:$DC$151,0)),0)</f>
        <v>0</v>
      </c>
      <c r="O758" s="314">
        <f ca="1">+IFERROR(INDEX('Hoja de Trabajo para listado'!$A$155:$Z$1048576,MATCH($A758,'Hoja de Trabajo para listado'!$A$155:$A$1048576,0),MATCH((CUADRO!O$5&amp;$E758),'Hoja de Trabajo para listado'!$A$151:$Z$151,0)),0)+IFERROR(INDEX('Hoja de Trabajo para listado'!$AB$155:$BA$1048576,MATCH($A758,'Hoja de Trabajo para listado'!$AB$155:$AB$1048576,0),MATCH((CUADRO!O$5&amp;$E758),'Hoja de Trabajo para listado'!$AB$151:$BA$151,0)),0)+IFERROR(INDEX('Hoja de Trabajo para listado'!$BC$155:$CB$1048576,MATCH($A758,'Hoja de Trabajo para listado'!$BC$155:$BC$1048576,0),MATCH((CUADRO!O$5&amp;$E758),'Hoja de Trabajo para listado'!$BC$151:$CB$151,0)),0)+IFERROR(INDEX('Hoja de Trabajo para listado'!$DE$153:$DG$274,MATCH($A758,'Hoja de Trabajo para listado'!$DE$153:$DE$1048576,0),MATCH((CUADRO!O$5&amp;$E758),'Hoja de Trabajo para listado'!$DE$151:$DG$151,0)),0)+IFERROR(INDEX('Hoja de Trabajo para listado'!$CD$155:$DC$1048576,MATCH($A758,'Hoja de Trabajo para listado'!$CD$155:$CD$1048576,0),MATCH((CUADRO!O$5&amp;$E758),'Hoja de Trabajo para listado'!$CD$151:$DC$151,0)),0)</f>
        <v>0</v>
      </c>
      <c r="P758" s="314">
        <f ca="1">+IFERROR(INDEX('Hoja de Trabajo para listado'!$A$155:$Z$1048576,MATCH($A758,'Hoja de Trabajo para listado'!$A$155:$A$1048576,0),MATCH((CUADRO!P$5&amp;$E758),'Hoja de Trabajo para listado'!$A$151:$Z$151,0)),0)+IFERROR(INDEX('Hoja de Trabajo para listado'!$AB$155:$BA$1048576,MATCH($A758,'Hoja de Trabajo para listado'!$AB$155:$AB$1048576,0),MATCH((CUADRO!P$5&amp;$E758),'Hoja de Trabajo para listado'!$AB$151:$BA$151,0)),0)+IFERROR(INDEX('Hoja de Trabajo para listado'!$BC$155:$CB$1048576,MATCH($A758,'Hoja de Trabajo para listado'!$BC$155:$BC$1048576,0),MATCH((CUADRO!P$5&amp;$E758),'Hoja de Trabajo para listado'!$BC$151:$CB$151,0)),0)+IFERROR(INDEX('Hoja de Trabajo para listado'!$DE$153:$DG$274,MATCH($A758,'Hoja de Trabajo para listado'!$DE$153:$DE$1048576,0),MATCH((CUADRO!P$5&amp;$E758),'Hoja de Trabajo para listado'!$DE$151:$DG$151,0)),0)+IFERROR(INDEX('Hoja de Trabajo para listado'!$CD$155:$DC$1048576,MATCH($A758,'Hoja de Trabajo para listado'!$CD$155:$CD$1048576,0),MATCH((CUADRO!P$5&amp;$E758),'Hoja de Trabajo para listado'!$CD$151:$DC$151,0)),0)</f>
        <v>0</v>
      </c>
      <c r="Q758" s="314">
        <f ca="1">+IFERROR(INDEX('Hoja de Trabajo para listado'!$A$155:$Z$1048576,MATCH($A758,'Hoja de Trabajo para listado'!$A$155:$A$1048576,0),MATCH((CUADRO!Q$5&amp;$E758),'Hoja de Trabajo para listado'!$A$151:$Z$151,0)),0)+IFERROR(INDEX('Hoja de Trabajo para listado'!$AB$155:$BA$1048576,MATCH($A758,'Hoja de Trabajo para listado'!$AB$155:$AB$1048576,0),MATCH((CUADRO!Q$5&amp;$E758),'Hoja de Trabajo para listado'!$AB$151:$BA$151,0)),0)+IFERROR(INDEX('Hoja de Trabajo para listado'!$BC$155:$CB$1048576,MATCH($A758,'Hoja de Trabajo para listado'!$BC$155:$BC$1048576,0),MATCH((CUADRO!Q$5&amp;$E758),'Hoja de Trabajo para listado'!$BC$151:$CB$151,0)),0)+IFERROR(INDEX('Hoja de Trabajo para listado'!$DE$153:$DG$274,MATCH($A758,'Hoja de Trabajo para listado'!$DE$153:$DE$1048576,0),MATCH((CUADRO!Q$5&amp;$E758),'Hoja de Trabajo para listado'!$DE$151:$DG$151,0)),0)+IFERROR(INDEX('Hoja de Trabajo para listado'!$CD$155:$DC$1048576,MATCH($A758,'Hoja de Trabajo para listado'!$CD$155:$CD$1048576,0),MATCH((CUADRO!Q$5&amp;$E758),'Hoja de Trabajo para listado'!$CD$151:$DC$151,0)),0)</f>
        <v>0</v>
      </c>
      <c r="R758" s="314">
        <f t="shared" ca="1" si="22"/>
        <v>0</v>
      </c>
      <c r="S758" s="322"/>
      <c r="T758" s="314">
        <f ca="1">+T759</f>
        <v>0</v>
      </c>
      <c r="U758" s="313">
        <f t="shared" si="23"/>
        <v>1</v>
      </c>
      <c r="V758" s="319" t="str">
        <f>+VLOOKUP(A758,bd_lista!$A$3:$E$593,5,FALSE)</f>
        <v>Gobiernos Autonomos Municipales</v>
      </c>
      <c r="W758" s="425" t="str">
        <f>+V758</f>
        <v>Gobiernos Autonomos Municipales</v>
      </c>
    </row>
    <row r="759" spans="1:23" customFormat="1" ht="15" hidden="1" customHeight="1">
      <c r="A759" s="323">
        <v>1811</v>
      </c>
      <c r="B759" s="428"/>
      <c r="C759" s="318" t="str">
        <f>+VLOOKUP(A759,bd_lista!$A$3:$C$593,3,FALSE)</f>
        <v>Gobierno Autónomo Municipal de San Ignacio</v>
      </c>
      <c r="D759" s="430"/>
      <c r="E759" s="347" t="s">
        <v>1419</v>
      </c>
      <c r="F759" s="314">
        <f ca="1">+IFERROR(INDEX('Hoja de Trabajo para listado'!$A$155:$Z$1048576,MATCH($A759,'Hoja de Trabajo para listado'!$A$155:$A$1048576,0),MATCH((CUADRO!F$5&amp;$E759),'Hoja de Trabajo para listado'!$A$151:$Z$151,0)),0)+IFERROR(INDEX('Hoja de Trabajo para listado'!$AB$155:$BA$1048576,MATCH($A759,'Hoja de Trabajo para listado'!$AB$155:$AB$1048576,0),MATCH((CUADRO!F$5&amp;$E759),'Hoja de Trabajo para listado'!$AB$151:$BA$151,0)),0)+IFERROR(INDEX('Hoja de Trabajo para listado'!$BC$155:$CB$1048576,MATCH($A759,'Hoja de Trabajo para listado'!$BC$155:$BC$1048576,0),MATCH((CUADRO!F$5&amp;$E759),'Hoja de Trabajo para listado'!$BC$151:$CB$151,0)),0)+IFERROR(INDEX('Hoja de Trabajo para listado'!$DE$153:$DG$274,MATCH($A759,'Hoja de Trabajo para listado'!$DE$153:$DE$1048576,0),MATCH((CUADRO!F$5&amp;$E759),'Hoja de Trabajo para listado'!$DE$151:$DG$151,0)),0)+IFERROR(INDEX('Hoja de Trabajo para listado'!$CD$155:$DC$1048576,MATCH($A759,'Hoja de Trabajo para listado'!$CD$155:$CD$1048576,0),MATCH((CUADRO!F$5&amp;$E759),'Hoja de Trabajo para listado'!$CD$151:$DC$151,0)),0)</f>
        <v>0</v>
      </c>
      <c r="G759" s="314">
        <f ca="1">+IFERROR(INDEX('Hoja de Trabajo para listado'!$A$155:$Z$1048576,MATCH($A759,'Hoja de Trabajo para listado'!$A$155:$A$1048576,0),MATCH((CUADRO!G$5&amp;$E759),'Hoja de Trabajo para listado'!$A$151:$Z$151,0)),0)+IFERROR(INDEX('Hoja de Trabajo para listado'!$AB$155:$BA$1048576,MATCH($A759,'Hoja de Trabajo para listado'!$AB$155:$AB$1048576,0),MATCH((CUADRO!G$5&amp;$E759),'Hoja de Trabajo para listado'!$AB$151:$BA$151,0)),0)+IFERROR(INDEX('Hoja de Trabajo para listado'!$BC$155:$CB$1048576,MATCH($A759,'Hoja de Trabajo para listado'!$BC$155:$BC$1048576,0),MATCH((CUADRO!G$5&amp;$E759),'Hoja de Trabajo para listado'!$BC$151:$CB$151,0)),0)+IFERROR(INDEX('Hoja de Trabajo para listado'!$DE$153:$DG$274,MATCH($A759,'Hoja de Trabajo para listado'!$DE$153:$DE$1048576,0),MATCH((CUADRO!G$5&amp;$E759),'Hoja de Trabajo para listado'!$DE$151:$DG$151,0)),0)+IFERROR(INDEX('Hoja de Trabajo para listado'!$CD$155:$DC$1048576,MATCH($A759,'Hoja de Trabajo para listado'!$CD$155:$CD$1048576,0),MATCH((CUADRO!G$5&amp;$E759),'Hoja de Trabajo para listado'!$CD$151:$DC$151,0)),0)</f>
        <v>0</v>
      </c>
      <c r="H759" s="314">
        <f ca="1">+IFERROR(INDEX('Hoja de Trabajo para listado'!$A$155:$Z$1048576,MATCH($A759,'Hoja de Trabajo para listado'!$A$155:$A$1048576,0),MATCH((CUADRO!H$5&amp;$E759),'Hoja de Trabajo para listado'!$A$151:$Z$151,0)),0)+IFERROR(INDEX('Hoja de Trabajo para listado'!$AB$155:$BA$1048576,MATCH($A759,'Hoja de Trabajo para listado'!$AB$155:$AB$1048576,0),MATCH((CUADRO!H$5&amp;$E759),'Hoja de Trabajo para listado'!$AB$151:$BA$151,0)),0)+IFERROR(INDEX('Hoja de Trabajo para listado'!$BC$155:$CB$1048576,MATCH($A759,'Hoja de Trabajo para listado'!$BC$155:$BC$1048576,0),MATCH((CUADRO!H$5&amp;$E759),'Hoja de Trabajo para listado'!$BC$151:$CB$151,0)),0)+IFERROR(INDEX('Hoja de Trabajo para listado'!$DE$153:$DG$274,MATCH($A759,'Hoja de Trabajo para listado'!$DE$153:$DE$1048576,0),MATCH((CUADRO!H$5&amp;$E759),'Hoja de Trabajo para listado'!$DE$151:$DG$151,0)),0)+IFERROR(INDEX('Hoja de Trabajo para listado'!$CD$155:$DC$1048576,MATCH($A759,'Hoja de Trabajo para listado'!$CD$155:$CD$1048576,0),MATCH((CUADRO!H$5&amp;$E759),'Hoja de Trabajo para listado'!$CD$151:$DC$151,0)),0)</f>
        <v>0</v>
      </c>
      <c r="I759" s="314">
        <f ca="1">+IFERROR(INDEX('Hoja de Trabajo para listado'!$A$155:$Z$1048576,MATCH($A759,'Hoja de Trabajo para listado'!$A$155:$A$1048576,0),MATCH((CUADRO!I$5&amp;$E759),'Hoja de Trabajo para listado'!$A$151:$Z$151,0)),0)+IFERROR(INDEX('Hoja de Trabajo para listado'!$AB$155:$BA$1048576,MATCH($A759,'Hoja de Trabajo para listado'!$AB$155:$AB$1048576,0),MATCH((CUADRO!I$5&amp;$E759),'Hoja de Trabajo para listado'!$AB$151:$BA$151,0)),0)+IFERROR(INDEX('Hoja de Trabajo para listado'!$BC$155:$CB$1048576,MATCH($A759,'Hoja de Trabajo para listado'!$BC$155:$BC$1048576,0),MATCH((CUADRO!I$5&amp;$E759),'Hoja de Trabajo para listado'!$BC$151:$CB$151,0)),0)+IFERROR(INDEX('Hoja de Trabajo para listado'!$DE$153:$DG$274,MATCH($A759,'Hoja de Trabajo para listado'!$DE$153:$DE$1048576,0),MATCH((CUADRO!I$5&amp;$E759),'Hoja de Trabajo para listado'!$DE$151:$DG$151,0)),0)+IFERROR(INDEX('Hoja de Trabajo para listado'!$CD$155:$DC$1048576,MATCH($A759,'Hoja de Trabajo para listado'!$CD$155:$CD$1048576,0),MATCH((CUADRO!I$5&amp;$E759),'Hoja de Trabajo para listado'!$CD$151:$DC$151,0)),0)</f>
        <v>0</v>
      </c>
      <c r="J759" s="314">
        <f ca="1">+IFERROR(INDEX('Hoja de Trabajo para listado'!$A$155:$Z$1048576,MATCH($A759,'Hoja de Trabajo para listado'!$A$155:$A$1048576,0),MATCH((CUADRO!J$5&amp;$E759),'Hoja de Trabajo para listado'!$A$151:$Z$151,0)),0)+IFERROR(INDEX('Hoja de Trabajo para listado'!$AB$155:$BA$1048576,MATCH($A759,'Hoja de Trabajo para listado'!$AB$155:$AB$1048576,0),MATCH((CUADRO!J$5&amp;$E759),'Hoja de Trabajo para listado'!$AB$151:$BA$151,0)),0)+IFERROR(INDEX('Hoja de Trabajo para listado'!$BC$155:$CB$1048576,MATCH($A759,'Hoja de Trabajo para listado'!$BC$155:$BC$1048576,0),MATCH((CUADRO!J$5&amp;$E759),'Hoja de Trabajo para listado'!$BC$151:$CB$151,0)),0)+IFERROR(INDEX('Hoja de Trabajo para listado'!$DE$153:$DG$274,MATCH($A759,'Hoja de Trabajo para listado'!$DE$153:$DE$1048576,0),MATCH((CUADRO!J$5&amp;$E759),'Hoja de Trabajo para listado'!$DE$151:$DG$151,0)),0)+IFERROR(INDEX('Hoja de Trabajo para listado'!$CD$155:$DC$1048576,MATCH($A759,'Hoja de Trabajo para listado'!$CD$155:$CD$1048576,0),MATCH((CUADRO!J$5&amp;$E759),'Hoja de Trabajo para listado'!$CD$151:$DC$151,0)),0)</f>
        <v>0</v>
      </c>
      <c r="K759" s="314">
        <f ca="1">+IFERROR(INDEX('Hoja de Trabajo para listado'!$A$155:$Z$1048576,MATCH($A759,'Hoja de Trabajo para listado'!$A$155:$A$1048576,0),MATCH((CUADRO!K$5&amp;$E759),'Hoja de Trabajo para listado'!$A$151:$Z$151,0)),0)+IFERROR(INDEX('Hoja de Trabajo para listado'!$AB$155:$BA$1048576,MATCH($A759,'Hoja de Trabajo para listado'!$AB$155:$AB$1048576,0),MATCH((CUADRO!K$5&amp;$E759),'Hoja de Trabajo para listado'!$AB$151:$BA$151,0)),0)+IFERROR(INDEX('Hoja de Trabajo para listado'!$BC$155:$CB$1048576,MATCH($A759,'Hoja de Trabajo para listado'!$BC$155:$BC$1048576,0),MATCH((CUADRO!K$5&amp;$E759),'Hoja de Trabajo para listado'!$BC$151:$CB$151,0)),0)+IFERROR(INDEX('Hoja de Trabajo para listado'!$DE$153:$DG$274,MATCH($A759,'Hoja de Trabajo para listado'!$DE$153:$DE$1048576,0),MATCH((CUADRO!K$5&amp;$E759),'Hoja de Trabajo para listado'!$DE$151:$DG$151,0)),0)+IFERROR(INDEX('Hoja de Trabajo para listado'!$CD$155:$DC$1048576,MATCH($A759,'Hoja de Trabajo para listado'!$CD$155:$CD$1048576,0),MATCH((CUADRO!K$5&amp;$E759),'Hoja de Trabajo para listado'!$CD$151:$DC$151,0)),0)</f>
        <v>0</v>
      </c>
      <c r="L759" s="314">
        <f ca="1">+IFERROR(INDEX('Hoja de Trabajo para listado'!$A$155:$Z$1048576,MATCH($A759,'Hoja de Trabajo para listado'!$A$155:$A$1048576,0),MATCH((CUADRO!L$5&amp;$E759),'Hoja de Trabajo para listado'!$A$151:$Z$151,0)),0)+IFERROR(INDEX('Hoja de Trabajo para listado'!$AB$155:$BA$1048576,MATCH($A759,'Hoja de Trabajo para listado'!$AB$155:$AB$1048576,0),MATCH((CUADRO!L$5&amp;$E759),'Hoja de Trabajo para listado'!$AB$151:$BA$151,0)),0)+IFERROR(INDEX('Hoja de Trabajo para listado'!$BC$155:$CB$1048576,MATCH($A759,'Hoja de Trabajo para listado'!$BC$155:$BC$1048576,0),MATCH((CUADRO!L$5&amp;$E759),'Hoja de Trabajo para listado'!$BC$151:$CB$151,0)),0)+IFERROR(INDEX('Hoja de Trabajo para listado'!$DE$153:$DG$274,MATCH($A759,'Hoja de Trabajo para listado'!$DE$153:$DE$1048576,0),MATCH((CUADRO!L$5&amp;$E759),'Hoja de Trabajo para listado'!$DE$151:$DG$151,0)),0)+IFERROR(INDEX('Hoja de Trabajo para listado'!$CD$155:$DC$1048576,MATCH($A759,'Hoja de Trabajo para listado'!$CD$155:$CD$1048576,0),MATCH((CUADRO!L$5&amp;$E759),'Hoja de Trabajo para listado'!$CD$151:$DC$151,0)),0)</f>
        <v>0</v>
      </c>
      <c r="M759" s="314">
        <f ca="1">+IFERROR(INDEX('Hoja de Trabajo para listado'!$A$155:$Z$1048576,MATCH($A759,'Hoja de Trabajo para listado'!$A$155:$A$1048576,0),MATCH((CUADRO!M$5&amp;$E759),'Hoja de Trabajo para listado'!$A$151:$Z$151,0)),0)+IFERROR(INDEX('Hoja de Trabajo para listado'!$AB$155:$BA$1048576,MATCH($A759,'Hoja de Trabajo para listado'!$AB$155:$AB$1048576,0),MATCH((CUADRO!M$5&amp;$E759),'Hoja de Trabajo para listado'!$AB$151:$BA$151,0)),0)+IFERROR(INDEX('Hoja de Trabajo para listado'!$BC$155:$CB$1048576,MATCH($A759,'Hoja de Trabajo para listado'!$BC$155:$BC$1048576,0),MATCH((CUADRO!M$5&amp;$E759),'Hoja de Trabajo para listado'!$BC$151:$CB$151,0)),0)+IFERROR(INDEX('Hoja de Trabajo para listado'!$DE$153:$DG$274,MATCH($A759,'Hoja de Trabajo para listado'!$DE$153:$DE$1048576,0),MATCH((CUADRO!M$5&amp;$E759),'Hoja de Trabajo para listado'!$DE$151:$DG$151,0)),0)+IFERROR(INDEX('Hoja de Trabajo para listado'!$CD$155:$DC$1048576,MATCH($A759,'Hoja de Trabajo para listado'!$CD$155:$CD$1048576,0),MATCH((CUADRO!M$5&amp;$E759),'Hoja de Trabajo para listado'!$CD$151:$DC$151,0)),0)</f>
        <v>0</v>
      </c>
      <c r="N759" s="314">
        <f ca="1">+IFERROR(INDEX('Hoja de Trabajo para listado'!$A$155:$Z$1048576,MATCH($A759,'Hoja de Trabajo para listado'!$A$155:$A$1048576,0),MATCH((CUADRO!N$5&amp;$E759),'Hoja de Trabajo para listado'!$A$151:$Z$151,0)),0)+IFERROR(INDEX('Hoja de Trabajo para listado'!$AB$155:$BA$1048576,MATCH($A759,'Hoja de Trabajo para listado'!$AB$155:$AB$1048576,0),MATCH((CUADRO!N$5&amp;$E759),'Hoja de Trabajo para listado'!$AB$151:$BA$151,0)),0)+IFERROR(INDEX('Hoja de Trabajo para listado'!$BC$155:$CB$1048576,MATCH($A759,'Hoja de Trabajo para listado'!$BC$155:$BC$1048576,0),MATCH((CUADRO!N$5&amp;$E759),'Hoja de Trabajo para listado'!$BC$151:$CB$151,0)),0)+IFERROR(INDEX('Hoja de Trabajo para listado'!$DE$153:$DG$274,MATCH($A759,'Hoja de Trabajo para listado'!$DE$153:$DE$1048576,0),MATCH((CUADRO!N$5&amp;$E759),'Hoja de Trabajo para listado'!$DE$151:$DG$151,0)),0)+IFERROR(INDEX('Hoja de Trabajo para listado'!$CD$155:$DC$1048576,MATCH($A759,'Hoja de Trabajo para listado'!$CD$155:$CD$1048576,0),MATCH((CUADRO!N$5&amp;$E759),'Hoja de Trabajo para listado'!$CD$151:$DC$151,0)),0)</f>
        <v>0</v>
      </c>
      <c r="O759" s="314">
        <f ca="1">+IFERROR(INDEX('Hoja de Trabajo para listado'!$A$155:$Z$1048576,MATCH($A759,'Hoja de Trabajo para listado'!$A$155:$A$1048576,0),MATCH((CUADRO!O$5&amp;$E759),'Hoja de Trabajo para listado'!$A$151:$Z$151,0)),0)+IFERROR(INDEX('Hoja de Trabajo para listado'!$AB$155:$BA$1048576,MATCH($A759,'Hoja de Trabajo para listado'!$AB$155:$AB$1048576,0),MATCH((CUADRO!O$5&amp;$E759),'Hoja de Trabajo para listado'!$AB$151:$BA$151,0)),0)+IFERROR(INDEX('Hoja de Trabajo para listado'!$BC$155:$CB$1048576,MATCH($A759,'Hoja de Trabajo para listado'!$BC$155:$BC$1048576,0),MATCH((CUADRO!O$5&amp;$E759),'Hoja de Trabajo para listado'!$BC$151:$CB$151,0)),0)+IFERROR(INDEX('Hoja de Trabajo para listado'!$DE$153:$DG$274,MATCH($A759,'Hoja de Trabajo para listado'!$DE$153:$DE$1048576,0),MATCH((CUADRO!O$5&amp;$E759),'Hoja de Trabajo para listado'!$DE$151:$DG$151,0)),0)+IFERROR(INDEX('Hoja de Trabajo para listado'!$CD$155:$DC$1048576,MATCH($A759,'Hoja de Trabajo para listado'!$CD$155:$CD$1048576,0),MATCH((CUADRO!O$5&amp;$E759),'Hoja de Trabajo para listado'!$CD$151:$DC$151,0)),0)</f>
        <v>0</v>
      </c>
      <c r="P759" s="314">
        <f ca="1">+IFERROR(INDEX('Hoja de Trabajo para listado'!$A$155:$Z$1048576,MATCH($A759,'Hoja de Trabajo para listado'!$A$155:$A$1048576,0),MATCH((CUADRO!P$5&amp;$E759),'Hoja de Trabajo para listado'!$A$151:$Z$151,0)),0)+IFERROR(INDEX('Hoja de Trabajo para listado'!$AB$155:$BA$1048576,MATCH($A759,'Hoja de Trabajo para listado'!$AB$155:$AB$1048576,0),MATCH((CUADRO!P$5&amp;$E759),'Hoja de Trabajo para listado'!$AB$151:$BA$151,0)),0)+IFERROR(INDEX('Hoja de Trabajo para listado'!$BC$155:$CB$1048576,MATCH($A759,'Hoja de Trabajo para listado'!$BC$155:$BC$1048576,0),MATCH((CUADRO!P$5&amp;$E759),'Hoja de Trabajo para listado'!$BC$151:$CB$151,0)),0)+IFERROR(INDEX('Hoja de Trabajo para listado'!$DE$153:$DG$274,MATCH($A759,'Hoja de Trabajo para listado'!$DE$153:$DE$1048576,0),MATCH((CUADRO!P$5&amp;$E759),'Hoja de Trabajo para listado'!$DE$151:$DG$151,0)),0)+IFERROR(INDEX('Hoja de Trabajo para listado'!$CD$155:$DC$1048576,MATCH($A759,'Hoja de Trabajo para listado'!$CD$155:$CD$1048576,0),MATCH((CUADRO!P$5&amp;$E759),'Hoja de Trabajo para listado'!$CD$151:$DC$151,0)),0)</f>
        <v>0</v>
      </c>
      <c r="Q759" s="314">
        <f ca="1">+IFERROR(INDEX('Hoja de Trabajo para listado'!$A$155:$Z$1048576,MATCH($A759,'Hoja de Trabajo para listado'!$A$155:$A$1048576,0),MATCH((CUADRO!Q$5&amp;$E759),'Hoja de Trabajo para listado'!$A$151:$Z$151,0)),0)+IFERROR(INDEX('Hoja de Trabajo para listado'!$AB$155:$BA$1048576,MATCH($A759,'Hoja de Trabajo para listado'!$AB$155:$AB$1048576,0),MATCH((CUADRO!Q$5&amp;$E759),'Hoja de Trabajo para listado'!$AB$151:$BA$151,0)),0)+IFERROR(INDEX('Hoja de Trabajo para listado'!$BC$155:$CB$1048576,MATCH($A759,'Hoja de Trabajo para listado'!$BC$155:$BC$1048576,0),MATCH((CUADRO!Q$5&amp;$E759),'Hoja de Trabajo para listado'!$BC$151:$CB$151,0)),0)+IFERROR(INDEX('Hoja de Trabajo para listado'!$DE$153:$DG$274,MATCH($A759,'Hoja de Trabajo para listado'!$DE$153:$DE$1048576,0),MATCH((CUADRO!Q$5&amp;$E759),'Hoja de Trabajo para listado'!$DE$151:$DG$151,0)),0)+IFERROR(INDEX('Hoja de Trabajo para listado'!$CD$155:$DC$1048576,MATCH($A759,'Hoja de Trabajo para listado'!$CD$155:$CD$1048576,0),MATCH((CUADRO!Q$5&amp;$E759),'Hoja de Trabajo para listado'!$CD$151:$DC$151,0)),0)</f>
        <v>0</v>
      </c>
      <c r="R759" s="314">
        <f t="shared" ca="1" si="22"/>
        <v>0</v>
      </c>
      <c r="S759" s="322">
        <f ca="1">+R758+R759</f>
        <v>0</v>
      </c>
      <c r="T759" s="314">
        <f ca="1">+S759</f>
        <v>0</v>
      </c>
      <c r="U759" s="313">
        <f t="shared" si="23"/>
        <v>2</v>
      </c>
      <c r="V759" s="319" t="str">
        <f>+VLOOKUP(A759,bd_lista!$A$3:$E$593,5,FALSE)</f>
        <v>Gobiernos Autonomos Municipales</v>
      </c>
      <c r="W759" s="426"/>
    </row>
    <row r="760" spans="1:23" customFormat="1" ht="15" hidden="1" customHeight="1">
      <c r="A760" s="323">
        <v>1812</v>
      </c>
      <c r="B760" s="427">
        <f>+A760</f>
        <v>1812</v>
      </c>
      <c r="C760" s="318" t="str">
        <f>+VLOOKUP(A760,bd_lista!$A$3:$C$593,3,FALSE)</f>
        <v>Gobierno Autónomo Municipal de Loreto</v>
      </c>
      <c r="D760" s="429" t="str">
        <f>+C760</f>
        <v>Gobierno Autónomo Municipal de Loreto</v>
      </c>
      <c r="E760" s="346" t="s">
        <v>1418</v>
      </c>
      <c r="F760" s="314">
        <f ca="1">+IFERROR(INDEX('Hoja de Trabajo para listado'!$A$155:$Z$1048576,MATCH($A760,'Hoja de Trabajo para listado'!$A$155:$A$1048576,0),MATCH((CUADRO!F$5&amp;$E760),'Hoja de Trabajo para listado'!$A$151:$Z$151,0)),0)+IFERROR(INDEX('Hoja de Trabajo para listado'!$AB$155:$BA$1048576,MATCH($A760,'Hoja de Trabajo para listado'!$AB$155:$AB$1048576,0),MATCH((CUADRO!F$5&amp;$E760),'Hoja de Trabajo para listado'!$AB$151:$BA$151,0)),0)+IFERROR(INDEX('Hoja de Trabajo para listado'!$BC$155:$CB$1048576,MATCH($A760,'Hoja de Trabajo para listado'!$BC$155:$BC$1048576,0),MATCH((CUADRO!F$5&amp;$E760),'Hoja de Trabajo para listado'!$BC$151:$CB$151,0)),0)+IFERROR(INDEX('Hoja de Trabajo para listado'!$DE$153:$DG$274,MATCH($A760,'Hoja de Trabajo para listado'!$DE$153:$DE$1048576,0),MATCH((CUADRO!F$5&amp;$E760),'Hoja de Trabajo para listado'!$DE$151:$DG$151,0)),0)+IFERROR(INDEX('Hoja de Trabajo para listado'!$CD$155:$DC$1048576,MATCH($A760,'Hoja de Trabajo para listado'!$CD$155:$CD$1048576,0),MATCH((CUADRO!F$5&amp;$E760),'Hoja de Trabajo para listado'!$CD$151:$DC$151,0)),0)</f>
        <v>0</v>
      </c>
      <c r="G760" s="314">
        <f ca="1">+IFERROR(INDEX('Hoja de Trabajo para listado'!$A$155:$Z$1048576,MATCH($A760,'Hoja de Trabajo para listado'!$A$155:$A$1048576,0),MATCH((CUADRO!G$5&amp;$E760),'Hoja de Trabajo para listado'!$A$151:$Z$151,0)),0)+IFERROR(INDEX('Hoja de Trabajo para listado'!$AB$155:$BA$1048576,MATCH($A760,'Hoja de Trabajo para listado'!$AB$155:$AB$1048576,0),MATCH((CUADRO!G$5&amp;$E760),'Hoja de Trabajo para listado'!$AB$151:$BA$151,0)),0)+IFERROR(INDEX('Hoja de Trabajo para listado'!$BC$155:$CB$1048576,MATCH($A760,'Hoja de Trabajo para listado'!$BC$155:$BC$1048576,0),MATCH((CUADRO!G$5&amp;$E760),'Hoja de Trabajo para listado'!$BC$151:$CB$151,0)),0)+IFERROR(INDEX('Hoja de Trabajo para listado'!$DE$153:$DG$274,MATCH($A760,'Hoja de Trabajo para listado'!$DE$153:$DE$1048576,0),MATCH((CUADRO!G$5&amp;$E760),'Hoja de Trabajo para listado'!$DE$151:$DG$151,0)),0)+IFERROR(INDEX('Hoja de Trabajo para listado'!$CD$155:$DC$1048576,MATCH($A760,'Hoja de Trabajo para listado'!$CD$155:$CD$1048576,0),MATCH((CUADRO!G$5&amp;$E760),'Hoja de Trabajo para listado'!$CD$151:$DC$151,0)),0)</f>
        <v>0</v>
      </c>
      <c r="H760" s="314">
        <f ca="1">+IFERROR(INDEX('Hoja de Trabajo para listado'!$A$155:$Z$1048576,MATCH($A760,'Hoja de Trabajo para listado'!$A$155:$A$1048576,0),MATCH((CUADRO!H$5&amp;$E760),'Hoja de Trabajo para listado'!$A$151:$Z$151,0)),0)+IFERROR(INDEX('Hoja de Trabajo para listado'!$AB$155:$BA$1048576,MATCH($A760,'Hoja de Trabajo para listado'!$AB$155:$AB$1048576,0),MATCH((CUADRO!H$5&amp;$E760),'Hoja de Trabajo para listado'!$AB$151:$BA$151,0)),0)+IFERROR(INDEX('Hoja de Trabajo para listado'!$BC$155:$CB$1048576,MATCH($A760,'Hoja de Trabajo para listado'!$BC$155:$BC$1048576,0),MATCH((CUADRO!H$5&amp;$E760),'Hoja de Trabajo para listado'!$BC$151:$CB$151,0)),0)+IFERROR(INDEX('Hoja de Trabajo para listado'!$DE$153:$DG$274,MATCH($A760,'Hoja de Trabajo para listado'!$DE$153:$DE$1048576,0),MATCH((CUADRO!H$5&amp;$E760),'Hoja de Trabajo para listado'!$DE$151:$DG$151,0)),0)+IFERROR(INDEX('Hoja de Trabajo para listado'!$CD$155:$DC$1048576,MATCH($A760,'Hoja de Trabajo para listado'!$CD$155:$CD$1048576,0),MATCH((CUADRO!H$5&amp;$E760),'Hoja de Trabajo para listado'!$CD$151:$DC$151,0)),0)</f>
        <v>0</v>
      </c>
      <c r="I760" s="314">
        <f ca="1">+IFERROR(INDEX('Hoja de Trabajo para listado'!$A$155:$Z$1048576,MATCH($A760,'Hoja de Trabajo para listado'!$A$155:$A$1048576,0),MATCH((CUADRO!I$5&amp;$E760),'Hoja de Trabajo para listado'!$A$151:$Z$151,0)),0)+IFERROR(INDEX('Hoja de Trabajo para listado'!$AB$155:$BA$1048576,MATCH($A760,'Hoja de Trabajo para listado'!$AB$155:$AB$1048576,0),MATCH((CUADRO!I$5&amp;$E760),'Hoja de Trabajo para listado'!$AB$151:$BA$151,0)),0)+IFERROR(INDEX('Hoja de Trabajo para listado'!$BC$155:$CB$1048576,MATCH($A760,'Hoja de Trabajo para listado'!$BC$155:$BC$1048576,0),MATCH((CUADRO!I$5&amp;$E760),'Hoja de Trabajo para listado'!$BC$151:$CB$151,0)),0)+IFERROR(INDEX('Hoja de Trabajo para listado'!$DE$153:$DG$274,MATCH($A760,'Hoja de Trabajo para listado'!$DE$153:$DE$1048576,0),MATCH((CUADRO!I$5&amp;$E760),'Hoja de Trabajo para listado'!$DE$151:$DG$151,0)),0)+IFERROR(INDEX('Hoja de Trabajo para listado'!$CD$155:$DC$1048576,MATCH($A760,'Hoja de Trabajo para listado'!$CD$155:$CD$1048576,0),MATCH((CUADRO!I$5&amp;$E760),'Hoja de Trabajo para listado'!$CD$151:$DC$151,0)),0)</f>
        <v>0</v>
      </c>
      <c r="J760" s="314">
        <f ca="1">+IFERROR(INDEX('Hoja de Trabajo para listado'!$A$155:$Z$1048576,MATCH($A760,'Hoja de Trabajo para listado'!$A$155:$A$1048576,0),MATCH((CUADRO!J$5&amp;$E760),'Hoja de Trabajo para listado'!$A$151:$Z$151,0)),0)+IFERROR(INDEX('Hoja de Trabajo para listado'!$AB$155:$BA$1048576,MATCH($A760,'Hoja de Trabajo para listado'!$AB$155:$AB$1048576,0),MATCH((CUADRO!J$5&amp;$E760),'Hoja de Trabajo para listado'!$AB$151:$BA$151,0)),0)+IFERROR(INDEX('Hoja de Trabajo para listado'!$BC$155:$CB$1048576,MATCH($A760,'Hoja de Trabajo para listado'!$BC$155:$BC$1048576,0),MATCH((CUADRO!J$5&amp;$E760),'Hoja de Trabajo para listado'!$BC$151:$CB$151,0)),0)+IFERROR(INDEX('Hoja de Trabajo para listado'!$DE$153:$DG$274,MATCH($A760,'Hoja de Trabajo para listado'!$DE$153:$DE$1048576,0),MATCH((CUADRO!J$5&amp;$E760),'Hoja de Trabajo para listado'!$DE$151:$DG$151,0)),0)+IFERROR(INDEX('Hoja de Trabajo para listado'!$CD$155:$DC$1048576,MATCH($A760,'Hoja de Trabajo para listado'!$CD$155:$CD$1048576,0),MATCH((CUADRO!J$5&amp;$E760),'Hoja de Trabajo para listado'!$CD$151:$DC$151,0)),0)</f>
        <v>0</v>
      </c>
      <c r="K760" s="314">
        <f ca="1">+IFERROR(INDEX('Hoja de Trabajo para listado'!$A$155:$Z$1048576,MATCH($A760,'Hoja de Trabajo para listado'!$A$155:$A$1048576,0),MATCH((CUADRO!K$5&amp;$E760),'Hoja de Trabajo para listado'!$A$151:$Z$151,0)),0)+IFERROR(INDEX('Hoja de Trabajo para listado'!$AB$155:$BA$1048576,MATCH($A760,'Hoja de Trabajo para listado'!$AB$155:$AB$1048576,0),MATCH((CUADRO!K$5&amp;$E760),'Hoja de Trabajo para listado'!$AB$151:$BA$151,0)),0)+IFERROR(INDEX('Hoja de Trabajo para listado'!$BC$155:$CB$1048576,MATCH($A760,'Hoja de Trabajo para listado'!$BC$155:$BC$1048576,0),MATCH((CUADRO!K$5&amp;$E760),'Hoja de Trabajo para listado'!$BC$151:$CB$151,0)),0)+IFERROR(INDEX('Hoja de Trabajo para listado'!$DE$153:$DG$274,MATCH($A760,'Hoja de Trabajo para listado'!$DE$153:$DE$1048576,0),MATCH((CUADRO!K$5&amp;$E760),'Hoja de Trabajo para listado'!$DE$151:$DG$151,0)),0)+IFERROR(INDEX('Hoja de Trabajo para listado'!$CD$155:$DC$1048576,MATCH($A760,'Hoja de Trabajo para listado'!$CD$155:$CD$1048576,0),MATCH((CUADRO!K$5&amp;$E760),'Hoja de Trabajo para listado'!$CD$151:$DC$151,0)),0)</f>
        <v>0</v>
      </c>
      <c r="L760" s="314">
        <f ca="1">+IFERROR(INDEX('Hoja de Trabajo para listado'!$A$155:$Z$1048576,MATCH($A760,'Hoja de Trabajo para listado'!$A$155:$A$1048576,0),MATCH((CUADRO!L$5&amp;$E760),'Hoja de Trabajo para listado'!$A$151:$Z$151,0)),0)+IFERROR(INDEX('Hoja de Trabajo para listado'!$AB$155:$BA$1048576,MATCH($A760,'Hoja de Trabajo para listado'!$AB$155:$AB$1048576,0),MATCH((CUADRO!L$5&amp;$E760),'Hoja de Trabajo para listado'!$AB$151:$BA$151,0)),0)+IFERROR(INDEX('Hoja de Trabajo para listado'!$BC$155:$CB$1048576,MATCH($A760,'Hoja de Trabajo para listado'!$BC$155:$BC$1048576,0),MATCH((CUADRO!L$5&amp;$E760),'Hoja de Trabajo para listado'!$BC$151:$CB$151,0)),0)+IFERROR(INDEX('Hoja de Trabajo para listado'!$DE$153:$DG$274,MATCH($A760,'Hoja de Trabajo para listado'!$DE$153:$DE$1048576,0),MATCH((CUADRO!L$5&amp;$E760),'Hoja de Trabajo para listado'!$DE$151:$DG$151,0)),0)+IFERROR(INDEX('Hoja de Trabajo para listado'!$CD$155:$DC$1048576,MATCH($A760,'Hoja de Trabajo para listado'!$CD$155:$CD$1048576,0),MATCH((CUADRO!L$5&amp;$E760),'Hoja de Trabajo para listado'!$CD$151:$DC$151,0)),0)</f>
        <v>0</v>
      </c>
      <c r="M760" s="314">
        <f ca="1">+IFERROR(INDEX('Hoja de Trabajo para listado'!$A$155:$Z$1048576,MATCH($A760,'Hoja de Trabajo para listado'!$A$155:$A$1048576,0),MATCH((CUADRO!M$5&amp;$E760),'Hoja de Trabajo para listado'!$A$151:$Z$151,0)),0)+IFERROR(INDEX('Hoja de Trabajo para listado'!$AB$155:$BA$1048576,MATCH($A760,'Hoja de Trabajo para listado'!$AB$155:$AB$1048576,0),MATCH((CUADRO!M$5&amp;$E760),'Hoja de Trabajo para listado'!$AB$151:$BA$151,0)),0)+IFERROR(INDEX('Hoja de Trabajo para listado'!$BC$155:$CB$1048576,MATCH($A760,'Hoja de Trabajo para listado'!$BC$155:$BC$1048576,0),MATCH((CUADRO!M$5&amp;$E760),'Hoja de Trabajo para listado'!$BC$151:$CB$151,0)),0)+IFERROR(INDEX('Hoja de Trabajo para listado'!$DE$153:$DG$274,MATCH($A760,'Hoja de Trabajo para listado'!$DE$153:$DE$1048576,0),MATCH((CUADRO!M$5&amp;$E760),'Hoja de Trabajo para listado'!$DE$151:$DG$151,0)),0)+IFERROR(INDEX('Hoja de Trabajo para listado'!$CD$155:$DC$1048576,MATCH($A760,'Hoja de Trabajo para listado'!$CD$155:$CD$1048576,0),MATCH((CUADRO!M$5&amp;$E760),'Hoja de Trabajo para listado'!$CD$151:$DC$151,0)),0)</f>
        <v>0</v>
      </c>
      <c r="N760" s="314">
        <f ca="1">+IFERROR(INDEX('Hoja de Trabajo para listado'!$A$155:$Z$1048576,MATCH($A760,'Hoja de Trabajo para listado'!$A$155:$A$1048576,0),MATCH((CUADRO!N$5&amp;$E760),'Hoja de Trabajo para listado'!$A$151:$Z$151,0)),0)+IFERROR(INDEX('Hoja de Trabajo para listado'!$AB$155:$BA$1048576,MATCH($A760,'Hoja de Trabajo para listado'!$AB$155:$AB$1048576,0),MATCH((CUADRO!N$5&amp;$E760),'Hoja de Trabajo para listado'!$AB$151:$BA$151,0)),0)+IFERROR(INDEX('Hoja de Trabajo para listado'!$BC$155:$CB$1048576,MATCH($A760,'Hoja de Trabajo para listado'!$BC$155:$BC$1048576,0),MATCH((CUADRO!N$5&amp;$E760),'Hoja de Trabajo para listado'!$BC$151:$CB$151,0)),0)+IFERROR(INDEX('Hoja de Trabajo para listado'!$DE$153:$DG$274,MATCH($A760,'Hoja de Trabajo para listado'!$DE$153:$DE$1048576,0),MATCH((CUADRO!N$5&amp;$E760),'Hoja de Trabajo para listado'!$DE$151:$DG$151,0)),0)+IFERROR(INDEX('Hoja de Trabajo para listado'!$CD$155:$DC$1048576,MATCH($A760,'Hoja de Trabajo para listado'!$CD$155:$CD$1048576,0),MATCH((CUADRO!N$5&amp;$E760),'Hoja de Trabajo para listado'!$CD$151:$DC$151,0)),0)</f>
        <v>0</v>
      </c>
      <c r="O760" s="314">
        <f ca="1">+IFERROR(INDEX('Hoja de Trabajo para listado'!$A$155:$Z$1048576,MATCH($A760,'Hoja de Trabajo para listado'!$A$155:$A$1048576,0),MATCH((CUADRO!O$5&amp;$E760),'Hoja de Trabajo para listado'!$A$151:$Z$151,0)),0)+IFERROR(INDEX('Hoja de Trabajo para listado'!$AB$155:$BA$1048576,MATCH($A760,'Hoja de Trabajo para listado'!$AB$155:$AB$1048576,0),MATCH((CUADRO!O$5&amp;$E760),'Hoja de Trabajo para listado'!$AB$151:$BA$151,0)),0)+IFERROR(INDEX('Hoja de Trabajo para listado'!$BC$155:$CB$1048576,MATCH($A760,'Hoja de Trabajo para listado'!$BC$155:$BC$1048576,0),MATCH((CUADRO!O$5&amp;$E760),'Hoja de Trabajo para listado'!$BC$151:$CB$151,0)),0)+IFERROR(INDEX('Hoja de Trabajo para listado'!$DE$153:$DG$274,MATCH($A760,'Hoja de Trabajo para listado'!$DE$153:$DE$1048576,0),MATCH((CUADRO!O$5&amp;$E760),'Hoja de Trabajo para listado'!$DE$151:$DG$151,0)),0)+IFERROR(INDEX('Hoja de Trabajo para listado'!$CD$155:$DC$1048576,MATCH($A760,'Hoja de Trabajo para listado'!$CD$155:$CD$1048576,0),MATCH((CUADRO!O$5&amp;$E760),'Hoja de Trabajo para listado'!$CD$151:$DC$151,0)),0)</f>
        <v>0</v>
      </c>
      <c r="P760" s="314">
        <f ca="1">+IFERROR(INDEX('Hoja de Trabajo para listado'!$A$155:$Z$1048576,MATCH($A760,'Hoja de Trabajo para listado'!$A$155:$A$1048576,0),MATCH((CUADRO!P$5&amp;$E760),'Hoja de Trabajo para listado'!$A$151:$Z$151,0)),0)+IFERROR(INDEX('Hoja de Trabajo para listado'!$AB$155:$BA$1048576,MATCH($A760,'Hoja de Trabajo para listado'!$AB$155:$AB$1048576,0),MATCH((CUADRO!P$5&amp;$E760),'Hoja de Trabajo para listado'!$AB$151:$BA$151,0)),0)+IFERROR(INDEX('Hoja de Trabajo para listado'!$BC$155:$CB$1048576,MATCH($A760,'Hoja de Trabajo para listado'!$BC$155:$BC$1048576,0),MATCH((CUADRO!P$5&amp;$E760),'Hoja de Trabajo para listado'!$BC$151:$CB$151,0)),0)+IFERROR(INDEX('Hoja de Trabajo para listado'!$DE$153:$DG$274,MATCH($A760,'Hoja de Trabajo para listado'!$DE$153:$DE$1048576,0),MATCH((CUADRO!P$5&amp;$E760),'Hoja de Trabajo para listado'!$DE$151:$DG$151,0)),0)+IFERROR(INDEX('Hoja de Trabajo para listado'!$CD$155:$DC$1048576,MATCH($A760,'Hoja de Trabajo para listado'!$CD$155:$CD$1048576,0),MATCH((CUADRO!P$5&amp;$E760),'Hoja de Trabajo para listado'!$CD$151:$DC$151,0)),0)</f>
        <v>0</v>
      </c>
      <c r="Q760" s="314">
        <f ca="1">+IFERROR(INDEX('Hoja de Trabajo para listado'!$A$155:$Z$1048576,MATCH($A760,'Hoja de Trabajo para listado'!$A$155:$A$1048576,0),MATCH((CUADRO!Q$5&amp;$E760),'Hoja de Trabajo para listado'!$A$151:$Z$151,0)),0)+IFERROR(INDEX('Hoja de Trabajo para listado'!$AB$155:$BA$1048576,MATCH($A760,'Hoja de Trabajo para listado'!$AB$155:$AB$1048576,0),MATCH((CUADRO!Q$5&amp;$E760),'Hoja de Trabajo para listado'!$AB$151:$BA$151,0)),0)+IFERROR(INDEX('Hoja de Trabajo para listado'!$BC$155:$CB$1048576,MATCH($A760,'Hoja de Trabajo para listado'!$BC$155:$BC$1048576,0),MATCH((CUADRO!Q$5&amp;$E760),'Hoja de Trabajo para listado'!$BC$151:$CB$151,0)),0)+IFERROR(INDEX('Hoja de Trabajo para listado'!$DE$153:$DG$274,MATCH($A760,'Hoja de Trabajo para listado'!$DE$153:$DE$1048576,0),MATCH((CUADRO!Q$5&amp;$E760),'Hoja de Trabajo para listado'!$DE$151:$DG$151,0)),0)+IFERROR(INDEX('Hoja de Trabajo para listado'!$CD$155:$DC$1048576,MATCH($A760,'Hoja de Trabajo para listado'!$CD$155:$CD$1048576,0),MATCH((CUADRO!Q$5&amp;$E760),'Hoja de Trabajo para listado'!$CD$151:$DC$151,0)),0)</f>
        <v>0</v>
      </c>
      <c r="R760" s="314">
        <f t="shared" ca="1" si="22"/>
        <v>0</v>
      </c>
      <c r="S760" s="322"/>
      <c r="T760" s="314">
        <f ca="1">+T761</f>
        <v>0</v>
      </c>
      <c r="U760" s="313">
        <f t="shared" si="23"/>
        <v>1</v>
      </c>
      <c r="V760" s="319" t="str">
        <f>+VLOOKUP(A760,bd_lista!$A$3:$E$593,5,FALSE)</f>
        <v>Gobiernos Autonomos Municipales</v>
      </c>
      <c r="W760" s="425" t="str">
        <f>+V760</f>
        <v>Gobiernos Autonomos Municipales</v>
      </c>
    </row>
    <row r="761" spans="1:23" customFormat="1" ht="15" hidden="1" customHeight="1">
      <c r="A761" s="323">
        <v>1812</v>
      </c>
      <c r="B761" s="428"/>
      <c r="C761" s="318" t="str">
        <f>+VLOOKUP(A761,bd_lista!$A$3:$C$593,3,FALSE)</f>
        <v>Gobierno Autónomo Municipal de Loreto</v>
      </c>
      <c r="D761" s="430"/>
      <c r="E761" s="347" t="s">
        <v>1419</v>
      </c>
      <c r="F761" s="314">
        <f ca="1">+IFERROR(INDEX('Hoja de Trabajo para listado'!$A$155:$Z$1048576,MATCH($A761,'Hoja de Trabajo para listado'!$A$155:$A$1048576,0),MATCH((CUADRO!F$5&amp;$E761),'Hoja de Trabajo para listado'!$A$151:$Z$151,0)),0)+IFERROR(INDEX('Hoja de Trabajo para listado'!$AB$155:$BA$1048576,MATCH($A761,'Hoja de Trabajo para listado'!$AB$155:$AB$1048576,0),MATCH((CUADRO!F$5&amp;$E761),'Hoja de Trabajo para listado'!$AB$151:$BA$151,0)),0)+IFERROR(INDEX('Hoja de Trabajo para listado'!$BC$155:$CB$1048576,MATCH($A761,'Hoja de Trabajo para listado'!$BC$155:$BC$1048576,0),MATCH((CUADRO!F$5&amp;$E761),'Hoja de Trabajo para listado'!$BC$151:$CB$151,0)),0)+IFERROR(INDEX('Hoja de Trabajo para listado'!$DE$153:$DG$274,MATCH($A761,'Hoja de Trabajo para listado'!$DE$153:$DE$1048576,0),MATCH((CUADRO!F$5&amp;$E761),'Hoja de Trabajo para listado'!$DE$151:$DG$151,0)),0)+IFERROR(INDEX('Hoja de Trabajo para listado'!$CD$155:$DC$1048576,MATCH($A761,'Hoja de Trabajo para listado'!$CD$155:$CD$1048576,0),MATCH((CUADRO!F$5&amp;$E761),'Hoja de Trabajo para listado'!$CD$151:$DC$151,0)),0)</f>
        <v>0</v>
      </c>
      <c r="G761" s="314">
        <f ca="1">+IFERROR(INDEX('Hoja de Trabajo para listado'!$A$155:$Z$1048576,MATCH($A761,'Hoja de Trabajo para listado'!$A$155:$A$1048576,0),MATCH((CUADRO!G$5&amp;$E761),'Hoja de Trabajo para listado'!$A$151:$Z$151,0)),0)+IFERROR(INDEX('Hoja de Trabajo para listado'!$AB$155:$BA$1048576,MATCH($A761,'Hoja de Trabajo para listado'!$AB$155:$AB$1048576,0),MATCH((CUADRO!G$5&amp;$E761),'Hoja de Trabajo para listado'!$AB$151:$BA$151,0)),0)+IFERROR(INDEX('Hoja de Trabajo para listado'!$BC$155:$CB$1048576,MATCH($A761,'Hoja de Trabajo para listado'!$BC$155:$BC$1048576,0),MATCH((CUADRO!G$5&amp;$E761),'Hoja de Trabajo para listado'!$BC$151:$CB$151,0)),0)+IFERROR(INDEX('Hoja de Trabajo para listado'!$DE$153:$DG$274,MATCH($A761,'Hoja de Trabajo para listado'!$DE$153:$DE$1048576,0),MATCH((CUADRO!G$5&amp;$E761),'Hoja de Trabajo para listado'!$DE$151:$DG$151,0)),0)+IFERROR(INDEX('Hoja de Trabajo para listado'!$CD$155:$DC$1048576,MATCH($A761,'Hoja de Trabajo para listado'!$CD$155:$CD$1048576,0),MATCH((CUADRO!G$5&amp;$E761),'Hoja de Trabajo para listado'!$CD$151:$DC$151,0)),0)</f>
        <v>0</v>
      </c>
      <c r="H761" s="314">
        <f ca="1">+IFERROR(INDEX('Hoja de Trabajo para listado'!$A$155:$Z$1048576,MATCH($A761,'Hoja de Trabajo para listado'!$A$155:$A$1048576,0),MATCH((CUADRO!H$5&amp;$E761),'Hoja de Trabajo para listado'!$A$151:$Z$151,0)),0)+IFERROR(INDEX('Hoja de Trabajo para listado'!$AB$155:$BA$1048576,MATCH($A761,'Hoja de Trabajo para listado'!$AB$155:$AB$1048576,0),MATCH((CUADRO!H$5&amp;$E761),'Hoja de Trabajo para listado'!$AB$151:$BA$151,0)),0)+IFERROR(INDEX('Hoja de Trabajo para listado'!$BC$155:$CB$1048576,MATCH($A761,'Hoja de Trabajo para listado'!$BC$155:$BC$1048576,0),MATCH((CUADRO!H$5&amp;$E761),'Hoja de Trabajo para listado'!$BC$151:$CB$151,0)),0)+IFERROR(INDEX('Hoja de Trabajo para listado'!$DE$153:$DG$274,MATCH($A761,'Hoja de Trabajo para listado'!$DE$153:$DE$1048576,0),MATCH((CUADRO!H$5&amp;$E761),'Hoja de Trabajo para listado'!$DE$151:$DG$151,0)),0)+IFERROR(INDEX('Hoja de Trabajo para listado'!$CD$155:$DC$1048576,MATCH($A761,'Hoja de Trabajo para listado'!$CD$155:$CD$1048576,0),MATCH((CUADRO!H$5&amp;$E761),'Hoja de Trabajo para listado'!$CD$151:$DC$151,0)),0)</f>
        <v>0</v>
      </c>
      <c r="I761" s="314">
        <f ca="1">+IFERROR(INDEX('Hoja de Trabajo para listado'!$A$155:$Z$1048576,MATCH($A761,'Hoja de Trabajo para listado'!$A$155:$A$1048576,0),MATCH((CUADRO!I$5&amp;$E761),'Hoja de Trabajo para listado'!$A$151:$Z$151,0)),0)+IFERROR(INDEX('Hoja de Trabajo para listado'!$AB$155:$BA$1048576,MATCH($A761,'Hoja de Trabajo para listado'!$AB$155:$AB$1048576,0),MATCH((CUADRO!I$5&amp;$E761),'Hoja de Trabajo para listado'!$AB$151:$BA$151,0)),0)+IFERROR(INDEX('Hoja de Trabajo para listado'!$BC$155:$CB$1048576,MATCH($A761,'Hoja de Trabajo para listado'!$BC$155:$BC$1048576,0),MATCH((CUADRO!I$5&amp;$E761),'Hoja de Trabajo para listado'!$BC$151:$CB$151,0)),0)+IFERROR(INDEX('Hoja de Trabajo para listado'!$DE$153:$DG$274,MATCH($A761,'Hoja de Trabajo para listado'!$DE$153:$DE$1048576,0),MATCH((CUADRO!I$5&amp;$E761),'Hoja de Trabajo para listado'!$DE$151:$DG$151,0)),0)+IFERROR(INDEX('Hoja de Trabajo para listado'!$CD$155:$DC$1048576,MATCH($A761,'Hoja de Trabajo para listado'!$CD$155:$CD$1048576,0),MATCH((CUADRO!I$5&amp;$E761),'Hoja de Trabajo para listado'!$CD$151:$DC$151,0)),0)</f>
        <v>0</v>
      </c>
      <c r="J761" s="314">
        <f ca="1">+IFERROR(INDEX('Hoja de Trabajo para listado'!$A$155:$Z$1048576,MATCH($A761,'Hoja de Trabajo para listado'!$A$155:$A$1048576,0),MATCH((CUADRO!J$5&amp;$E761),'Hoja de Trabajo para listado'!$A$151:$Z$151,0)),0)+IFERROR(INDEX('Hoja de Trabajo para listado'!$AB$155:$BA$1048576,MATCH($A761,'Hoja de Trabajo para listado'!$AB$155:$AB$1048576,0),MATCH((CUADRO!J$5&amp;$E761),'Hoja de Trabajo para listado'!$AB$151:$BA$151,0)),0)+IFERROR(INDEX('Hoja de Trabajo para listado'!$BC$155:$CB$1048576,MATCH($A761,'Hoja de Trabajo para listado'!$BC$155:$BC$1048576,0),MATCH((CUADRO!J$5&amp;$E761),'Hoja de Trabajo para listado'!$BC$151:$CB$151,0)),0)+IFERROR(INDEX('Hoja de Trabajo para listado'!$DE$153:$DG$274,MATCH($A761,'Hoja de Trabajo para listado'!$DE$153:$DE$1048576,0),MATCH((CUADRO!J$5&amp;$E761),'Hoja de Trabajo para listado'!$DE$151:$DG$151,0)),0)+IFERROR(INDEX('Hoja de Trabajo para listado'!$CD$155:$DC$1048576,MATCH($A761,'Hoja de Trabajo para listado'!$CD$155:$CD$1048576,0),MATCH((CUADRO!J$5&amp;$E761),'Hoja de Trabajo para listado'!$CD$151:$DC$151,0)),0)</f>
        <v>0</v>
      </c>
      <c r="K761" s="314">
        <f ca="1">+IFERROR(INDEX('Hoja de Trabajo para listado'!$A$155:$Z$1048576,MATCH($A761,'Hoja de Trabajo para listado'!$A$155:$A$1048576,0),MATCH((CUADRO!K$5&amp;$E761),'Hoja de Trabajo para listado'!$A$151:$Z$151,0)),0)+IFERROR(INDEX('Hoja de Trabajo para listado'!$AB$155:$BA$1048576,MATCH($A761,'Hoja de Trabajo para listado'!$AB$155:$AB$1048576,0),MATCH((CUADRO!K$5&amp;$E761),'Hoja de Trabajo para listado'!$AB$151:$BA$151,0)),0)+IFERROR(INDEX('Hoja de Trabajo para listado'!$BC$155:$CB$1048576,MATCH($A761,'Hoja de Trabajo para listado'!$BC$155:$BC$1048576,0),MATCH((CUADRO!K$5&amp;$E761),'Hoja de Trabajo para listado'!$BC$151:$CB$151,0)),0)+IFERROR(INDEX('Hoja de Trabajo para listado'!$DE$153:$DG$274,MATCH($A761,'Hoja de Trabajo para listado'!$DE$153:$DE$1048576,0),MATCH((CUADRO!K$5&amp;$E761),'Hoja de Trabajo para listado'!$DE$151:$DG$151,0)),0)+IFERROR(INDEX('Hoja de Trabajo para listado'!$CD$155:$DC$1048576,MATCH($A761,'Hoja de Trabajo para listado'!$CD$155:$CD$1048576,0),MATCH((CUADRO!K$5&amp;$E761),'Hoja de Trabajo para listado'!$CD$151:$DC$151,0)),0)</f>
        <v>0</v>
      </c>
      <c r="L761" s="314">
        <f ca="1">+IFERROR(INDEX('Hoja de Trabajo para listado'!$A$155:$Z$1048576,MATCH($A761,'Hoja de Trabajo para listado'!$A$155:$A$1048576,0),MATCH((CUADRO!L$5&amp;$E761),'Hoja de Trabajo para listado'!$A$151:$Z$151,0)),0)+IFERROR(INDEX('Hoja de Trabajo para listado'!$AB$155:$BA$1048576,MATCH($A761,'Hoja de Trabajo para listado'!$AB$155:$AB$1048576,0),MATCH((CUADRO!L$5&amp;$E761),'Hoja de Trabajo para listado'!$AB$151:$BA$151,0)),0)+IFERROR(INDEX('Hoja de Trabajo para listado'!$BC$155:$CB$1048576,MATCH($A761,'Hoja de Trabajo para listado'!$BC$155:$BC$1048576,0),MATCH((CUADRO!L$5&amp;$E761),'Hoja de Trabajo para listado'!$BC$151:$CB$151,0)),0)+IFERROR(INDEX('Hoja de Trabajo para listado'!$DE$153:$DG$274,MATCH($A761,'Hoja de Trabajo para listado'!$DE$153:$DE$1048576,0),MATCH((CUADRO!L$5&amp;$E761),'Hoja de Trabajo para listado'!$DE$151:$DG$151,0)),0)+IFERROR(INDEX('Hoja de Trabajo para listado'!$CD$155:$DC$1048576,MATCH($A761,'Hoja de Trabajo para listado'!$CD$155:$CD$1048576,0),MATCH((CUADRO!L$5&amp;$E761),'Hoja de Trabajo para listado'!$CD$151:$DC$151,0)),0)</f>
        <v>0</v>
      </c>
      <c r="M761" s="314">
        <f ca="1">+IFERROR(INDEX('Hoja de Trabajo para listado'!$A$155:$Z$1048576,MATCH($A761,'Hoja de Trabajo para listado'!$A$155:$A$1048576,0),MATCH((CUADRO!M$5&amp;$E761),'Hoja de Trabajo para listado'!$A$151:$Z$151,0)),0)+IFERROR(INDEX('Hoja de Trabajo para listado'!$AB$155:$BA$1048576,MATCH($A761,'Hoja de Trabajo para listado'!$AB$155:$AB$1048576,0),MATCH((CUADRO!M$5&amp;$E761),'Hoja de Trabajo para listado'!$AB$151:$BA$151,0)),0)+IFERROR(INDEX('Hoja de Trabajo para listado'!$BC$155:$CB$1048576,MATCH($A761,'Hoja de Trabajo para listado'!$BC$155:$BC$1048576,0),MATCH((CUADRO!M$5&amp;$E761),'Hoja de Trabajo para listado'!$BC$151:$CB$151,0)),0)+IFERROR(INDEX('Hoja de Trabajo para listado'!$DE$153:$DG$274,MATCH($A761,'Hoja de Trabajo para listado'!$DE$153:$DE$1048576,0),MATCH((CUADRO!M$5&amp;$E761),'Hoja de Trabajo para listado'!$DE$151:$DG$151,0)),0)+IFERROR(INDEX('Hoja de Trabajo para listado'!$CD$155:$DC$1048576,MATCH($A761,'Hoja de Trabajo para listado'!$CD$155:$CD$1048576,0),MATCH((CUADRO!M$5&amp;$E761),'Hoja de Trabajo para listado'!$CD$151:$DC$151,0)),0)</f>
        <v>0</v>
      </c>
      <c r="N761" s="314">
        <f ca="1">+IFERROR(INDEX('Hoja de Trabajo para listado'!$A$155:$Z$1048576,MATCH($A761,'Hoja de Trabajo para listado'!$A$155:$A$1048576,0),MATCH((CUADRO!N$5&amp;$E761),'Hoja de Trabajo para listado'!$A$151:$Z$151,0)),0)+IFERROR(INDEX('Hoja de Trabajo para listado'!$AB$155:$BA$1048576,MATCH($A761,'Hoja de Trabajo para listado'!$AB$155:$AB$1048576,0),MATCH((CUADRO!N$5&amp;$E761),'Hoja de Trabajo para listado'!$AB$151:$BA$151,0)),0)+IFERROR(INDEX('Hoja de Trabajo para listado'!$BC$155:$CB$1048576,MATCH($A761,'Hoja de Trabajo para listado'!$BC$155:$BC$1048576,0),MATCH((CUADRO!N$5&amp;$E761),'Hoja de Trabajo para listado'!$BC$151:$CB$151,0)),0)+IFERROR(INDEX('Hoja de Trabajo para listado'!$DE$153:$DG$274,MATCH($A761,'Hoja de Trabajo para listado'!$DE$153:$DE$1048576,0),MATCH((CUADRO!N$5&amp;$E761),'Hoja de Trabajo para listado'!$DE$151:$DG$151,0)),0)+IFERROR(INDEX('Hoja de Trabajo para listado'!$CD$155:$DC$1048576,MATCH($A761,'Hoja de Trabajo para listado'!$CD$155:$CD$1048576,0),MATCH((CUADRO!N$5&amp;$E761),'Hoja de Trabajo para listado'!$CD$151:$DC$151,0)),0)</f>
        <v>0</v>
      </c>
      <c r="O761" s="314">
        <f ca="1">+IFERROR(INDEX('Hoja de Trabajo para listado'!$A$155:$Z$1048576,MATCH($A761,'Hoja de Trabajo para listado'!$A$155:$A$1048576,0),MATCH((CUADRO!O$5&amp;$E761),'Hoja de Trabajo para listado'!$A$151:$Z$151,0)),0)+IFERROR(INDEX('Hoja de Trabajo para listado'!$AB$155:$BA$1048576,MATCH($A761,'Hoja de Trabajo para listado'!$AB$155:$AB$1048576,0),MATCH((CUADRO!O$5&amp;$E761),'Hoja de Trabajo para listado'!$AB$151:$BA$151,0)),0)+IFERROR(INDEX('Hoja de Trabajo para listado'!$BC$155:$CB$1048576,MATCH($A761,'Hoja de Trabajo para listado'!$BC$155:$BC$1048576,0),MATCH((CUADRO!O$5&amp;$E761),'Hoja de Trabajo para listado'!$BC$151:$CB$151,0)),0)+IFERROR(INDEX('Hoja de Trabajo para listado'!$DE$153:$DG$274,MATCH($A761,'Hoja de Trabajo para listado'!$DE$153:$DE$1048576,0),MATCH((CUADRO!O$5&amp;$E761),'Hoja de Trabajo para listado'!$DE$151:$DG$151,0)),0)+IFERROR(INDEX('Hoja de Trabajo para listado'!$CD$155:$DC$1048576,MATCH($A761,'Hoja de Trabajo para listado'!$CD$155:$CD$1048576,0),MATCH((CUADRO!O$5&amp;$E761),'Hoja de Trabajo para listado'!$CD$151:$DC$151,0)),0)</f>
        <v>0</v>
      </c>
      <c r="P761" s="314">
        <f ca="1">+IFERROR(INDEX('Hoja de Trabajo para listado'!$A$155:$Z$1048576,MATCH($A761,'Hoja de Trabajo para listado'!$A$155:$A$1048576,0),MATCH((CUADRO!P$5&amp;$E761),'Hoja de Trabajo para listado'!$A$151:$Z$151,0)),0)+IFERROR(INDEX('Hoja de Trabajo para listado'!$AB$155:$BA$1048576,MATCH($A761,'Hoja de Trabajo para listado'!$AB$155:$AB$1048576,0),MATCH((CUADRO!P$5&amp;$E761),'Hoja de Trabajo para listado'!$AB$151:$BA$151,0)),0)+IFERROR(INDEX('Hoja de Trabajo para listado'!$BC$155:$CB$1048576,MATCH($A761,'Hoja de Trabajo para listado'!$BC$155:$BC$1048576,0),MATCH((CUADRO!P$5&amp;$E761),'Hoja de Trabajo para listado'!$BC$151:$CB$151,0)),0)+IFERROR(INDEX('Hoja de Trabajo para listado'!$DE$153:$DG$274,MATCH($A761,'Hoja de Trabajo para listado'!$DE$153:$DE$1048576,0),MATCH((CUADRO!P$5&amp;$E761),'Hoja de Trabajo para listado'!$DE$151:$DG$151,0)),0)+IFERROR(INDEX('Hoja de Trabajo para listado'!$CD$155:$DC$1048576,MATCH($A761,'Hoja de Trabajo para listado'!$CD$155:$CD$1048576,0),MATCH((CUADRO!P$5&amp;$E761),'Hoja de Trabajo para listado'!$CD$151:$DC$151,0)),0)</f>
        <v>0</v>
      </c>
      <c r="Q761" s="314">
        <f ca="1">+IFERROR(INDEX('Hoja de Trabajo para listado'!$A$155:$Z$1048576,MATCH($A761,'Hoja de Trabajo para listado'!$A$155:$A$1048576,0),MATCH((CUADRO!Q$5&amp;$E761),'Hoja de Trabajo para listado'!$A$151:$Z$151,0)),0)+IFERROR(INDEX('Hoja de Trabajo para listado'!$AB$155:$BA$1048576,MATCH($A761,'Hoja de Trabajo para listado'!$AB$155:$AB$1048576,0),MATCH((CUADRO!Q$5&amp;$E761),'Hoja de Trabajo para listado'!$AB$151:$BA$151,0)),0)+IFERROR(INDEX('Hoja de Trabajo para listado'!$BC$155:$CB$1048576,MATCH($A761,'Hoja de Trabajo para listado'!$BC$155:$BC$1048576,0),MATCH((CUADRO!Q$5&amp;$E761),'Hoja de Trabajo para listado'!$BC$151:$CB$151,0)),0)+IFERROR(INDEX('Hoja de Trabajo para listado'!$DE$153:$DG$274,MATCH($A761,'Hoja de Trabajo para listado'!$DE$153:$DE$1048576,0),MATCH((CUADRO!Q$5&amp;$E761),'Hoja de Trabajo para listado'!$DE$151:$DG$151,0)),0)+IFERROR(INDEX('Hoja de Trabajo para listado'!$CD$155:$DC$1048576,MATCH($A761,'Hoja de Trabajo para listado'!$CD$155:$CD$1048576,0),MATCH((CUADRO!Q$5&amp;$E761),'Hoja de Trabajo para listado'!$CD$151:$DC$151,0)),0)</f>
        <v>0</v>
      </c>
      <c r="R761" s="314">
        <f t="shared" ca="1" si="22"/>
        <v>0</v>
      </c>
      <c r="S761" s="322">
        <f ca="1">+R760+R761</f>
        <v>0</v>
      </c>
      <c r="T761" s="314">
        <f ca="1">+S761</f>
        <v>0</v>
      </c>
      <c r="U761" s="313">
        <f t="shared" si="23"/>
        <v>2</v>
      </c>
      <c r="V761" s="319" t="str">
        <f>+VLOOKUP(A761,bd_lista!$A$3:$E$593,5,FALSE)</f>
        <v>Gobiernos Autonomos Municipales</v>
      </c>
      <c r="W761" s="426"/>
    </row>
    <row r="762" spans="1:23" customFormat="1" ht="15" hidden="1" customHeight="1">
      <c r="A762" s="323">
        <v>1813</v>
      </c>
      <c r="B762" s="427">
        <f>+A762</f>
        <v>1813</v>
      </c>
      <c r="C762" s="318" t="str">
        <f>+VLOOKUP(A762,bd_lista!$A$3:$C$593,3,FALSE)</f>
        <v>Gobierno Autónomo Municipal de San Andrés</v>
      </c>
      <c r="D762" s="429" t="str">
        <f>+C762</f>
        <v>Gobierno Autónomo Municipal de San Andrés</v>
      </c>
      <c r="E762" s="346" t="s">
        <v>1418</v>
      </c>
      <c r="F762" s="314">
        <f ca="1">+IFERROR(INDEX('Hoja de Trabajo para listado'!$A$155:$Z$1048576,MATCH($A762,'Hoja de Trabajo para listado'!$A$155:$A$1048576,0),MATCH((CUADRO!F$5&amp;$E762),'Hoja de Trabajo para listado'!$A$151:$Z$151,0)),0)+IFERROR(INDEX('Hoja de Trabajo para listado'!$AB$155:$BA$1048576,MATCH($A762,'Hoja de Trabajo para listado'!$AB$155:$AB$1048576,0),MATCH((CUADRO!F$5&amp;$E762),'Hoja de Trabajo para listado'!$AB$151:$BA$151,0)),0)+IFERROR(INDEX('Hoja de Trabajo para listado'!$BC$155:$CB$1048576,MATCH($A762,'Hoja de Trabajo para listado'!$BC$155:$BC$1048576,0),MATCH((CUADRO!F$5&amp;$E762),'Hoja de Trabajo para listado'!$BC$151:$CB$151,0)),0)+IFERROR(INDEX('Hoja de Trabajo para listado'!$DE$153:$DG$274,MATCH($A762,'Hoja de Trabajo para listado'!$DE$153:$DE$1048576,0),MATCH((CUADRO!F$5&amp;$E762),'Hoja de Trabajo para listado'!$DE$151:$DG$151,0)),0)+IFERROR(INDEX('Hoja de Trabajo para listado'!$CD$155:$DC$1048576,MATCH($A762,'Hoja de Trabajo para listado'!$CD$155:$CD$1048576,0),MATCH((CUADRO!F$5&amp;$E762),'Hoja de Trabajo para listado'!$CD$151:$DC$151,0)),0)</f>
        <v>0</v>
      </c>
      <c r="G762" s="314">
        <f ca="1">+IFERROR(INDEX('Hoja de Trabajo para listado'!$A$155:$Z$1048576,MATCH($A762,'Hoja de Trabajo para listado'!$A$155:$A$1048576,0),MATCH((CUADRO!G$5&amp;$E762),'Hoja de Trabajo para listado'!$A$151:$Z$151,0)),0)+IFERROR(INDEX('Hoja de Trabajo para listado'!$AB$155:$BA$1048576,MATCH($A762,'Hoja de Trabajo para listado'!$AB$155:$AB$1048576,0),MATCH((CUADRO!G$5&amp;$E762),'Hoja de Trabajo para listado'!$AB$151:$BA$151,0)),0)+IFERROR(INDEX('Hoja de Trabajo para listado'!$BC$155:$CB$1048576,MATCH($A762,'Hoja de Trabajo para listado'!$BC$155:$BC$1048576,0),MATCH((CUADRO!G$5&amp;$E762),'Hoja de Trabajo para listado'!$BC$151:$CB$151,0)),0)+IFERROR(INDEX('Hoja de Trabajo para listado'!$DE$153:$DG$274,MATCH($A762,'Hoja de Trabajo para listado'!$DE$153:$DE$1048576,0),MATCH((CUADRO!G$5&amp;$E762),'Hoja de Trabajo para listado'!$DE$151:$DG$151,0)),0)+IFERROR(INDEX('Hoja de Trabajo para listado'!$CD$155:$DC$1048576,MATCH($A762,'Hoja de Trabajo para listado'!$CD$155:$CD$1048576,0),MATCH((CUADRO!G$5&amp;$E762),'Hoja de Trabajo para listado'!$CD$151:$DC$151,0)),0)</f>
        <v>0</v>
      </c>
      <c r="H762" s="314">
        <f ca="1">+IFERROR(INDEX('Hoja de Trabajo para listado'!$A$155:$Z$1048576,MATCH($A762,'Hoja de Trabajo para listado'!$A$155:$A$1048576,0),MATCH((CUADRO!H$5&amp;$E762),'Hoja de Trabajo para listado'!$A$151:$Z$151,0)),0)+IFERROR(INDEX('Hoja de Trabajo para listado'!$AB$155:$BA$1048576,MATCH($A762,'Hoja de Trabajo para listado'!$AB$155:$AB$1048576,0),MATCH((CUADRO!H$5&amp;$E762),'Hoja de Trabajo para listado'!$AB$151:$BA$151,0)),0)+IFERROR(INDEX('Hoja de Trabajo para listado'!$BC$155:$CB$1048576,MATCH($A762,'Hoja de Trabajo para listado'!$BC$155:$BC$1048576,0),MATCH((CUADRO!H$5&amp;$E762),'Hoja de Trabajo para listado'!$BC$151:$CB$151,0)),0)+IFERROR(INDEX('Hoja de Trabajo para listado'!$DE$153:$DG$274,MATCH($A762,'Hoja de Trabajo para listado'!$DE$153:$DE$1048576,0),MATCH((CUADRO!H$5&amp;$E762),'Hoja de Trabajo para listado'!$DE$151:$DG$151,0)),0)+IFERROR(INDEX('Hoja de Trabajo para listado'!$CD$155:$DC$1048576,MATCH($A762,'Hoja de Trabajo para listado'!$CD$155:$CD$1048576,0),MATCH((CUADRO!H$5&amp;$E762),'Hoja de Trabajo para listado'!$CD$151:$DC$151,0)),0)</f>
        <v>0</v>
      </c>
      <c r="I762" s="314">
        <f ca="1">+IFERROR(INDEX('Hoja de Trabajo para listado'!$A$155:$Z$1048576,MATCH($A762,'Hoja de Trabajo para listado'!$A$155:$A$1048576,0),MATCH((CUADRO!I$5&amp;$E762),'Hoja de Trabajo para listado'!$A$151:$Z$151,0)),0)+IFERROR(INDEX('Hoja de Trabajo para listado'!$AB$155:$BA$1048576,MATCH($A762,'Hoja de Trabajo para listado'!$AB$155:$AB$1048576,0),MATCH((CUADRO!I$5&amp;$E762),'Hoja de Trabajo para listado'!$AB$151:$BA$151,0)),0)+IFERROR(INDEX('Hoja de Trabajo para listado'!$BC$155:$CB$1048576,MATCH($A762,'Hoja de Trabajo para listado'!$BC$155:$BC$1048576,0),MATCH((CUADRO!I$5&amp;$E762),'Hoja de Trabajo para listado'!$BC$151:$CB$151,0)),0)+IFERROR(INDEX('Hoja de Trabajo para listado'!$DE$153:$DG$274,MATCH($A762,'Hoja de Trabajo para listado'!$DE$153:$DE$1048576,0),MATCH((CUADRO!I$5&amp;$E762),'Hoja de Trabajo para listado'!$DE$151:$DG$151,0)),0)+IFERROR(INDEX('Hoja de Trabajo para listado'!$CD$155:$DC$1048576,MATCH($A762,'Hoja de Trabajo para listado'!$CD$155:$CD$1048576,0),MATCH((CUADRO!I$5&amp;$E762),'Hoja de Trabajo para listado'!$CD$151:$DC$151,0)),0)</f>
        <v>0</v>
      </c>
      <c r="J762" s="314">
        <f ca="1">+IFERROR(INDEX('Hoja de Trabajo para listado'!$A$155:$Z$1048576,MATCH($A762,'Hoja de Trabajo para listado'!$A$155:$A$1048576,0),MATCH((CUADRO!J$5&amp;$E762),'Hoja de Trabajo para listado'!$A$151:$Z$151,0)),0)+IFERROR(INDEX('Hoja de Trabajo para listado'!$AB$155:$BA$1048576,MATCH($A762,'Hoja de Trabajo para listado'!$AB$155:$AB$1048576,0),MATCH((CUADRO!J$5&amp;$E762),'Hoja de Trabajo para listado'!$AB$151:$BA$151,0)),0)+IFERROR(INDEX('Hoja de Trabajo para listado'!$BC$155:$CB$1048576,MATCH($A762,'Hoja de Trabajo para listado'!$BC$155:$BC$1048576,0),MATCH((CUADRO!J$5&amp;$E762),'Hoja de Trabajo para listado'!$BC$151:$CB$151,0)),0)+IFERROR(INDEX('Hoja de Trabajo para listado'!$DE$153:$DG$274,MATCH($A762,'Hoja de Trabajo para listado'!$DE$153:$DE$1048576,0),MATCH((CUADRO!J$5&amp;$E762),'Hoja de Trabajo para listado'!$DE$151:$DG$151,0)),0)+IFERROR(INDEX('Hoja de Trabajo para listado'!$CD$155:$DC$1048576,MATCH($A762,'Hoja de Trabajo para listado'!$CD$155:$CD$1048576,0),MATCH((CUADRO!J$5&amp;$E762),'Hoja de Trabajo para listado'!$CD$151:$DC$151,0)),0)</f>
        <v>0</v>
      </c>
      <c r="K762" s="314">
        <f ca="1">+IFERROR(INDEX('Hoja de Trabajo para listado'!$A$155:$Z$1048576,MATCH($A762,'Hoja de Trabajo para listado'!$A$155:$A$1048576,0),MATCH((CUADRO!K$5&amp;$E762),'Hoja de Trabajo para listado'!$A$151:$Z$151,0)),0)+IFERROR(INDEX('Hoja de Trabajo para listado'!$AB$155:$BA$1048576,MATCH($A762,'Hoja de Trabajo para listado'!$AB$155:$AB$1048576,0),MATCH((CUADRO!K$5&amp;$E762),'Hoja de Trabajo para listado'!$AB$151:$BA$151,0)),0)+IFERROR(INDEX('Hoja de Trabajo para listado'!$BC$155:$CB$1048576,MATCH($A762,'Hoja de Trabajo para listado'!$BC$155:$BC$1048576,0),MATCH((CUADRO!K$5&amp;$E762),'Hoja de Trabajo para listado'!$BC$151:$CB$151,0)),0)+IFERROR(INDEX('Hoja de Trabajo para listado'!$DE$153:$DG$274,MATCH($A762,'Hoja de Trabajo para listado'!$DE$153:$DE$1048576,0),MATCH((CUADRO!K$5&amp;$E762),'Hoja de Trabajo para listado'!$DE$151:$DG$151,0)),0)+IFERROR(INDEX('Hoja de Trabajo para listado'!$CD$155:$DC$1048576,MATCH($A762,'Hoja de Trabajo para listado'!$CD$155:$CD$1048576,0),MATCH((CUADRO!K$5&amp;$E762),'Hoja de Trabajo para listado'!$CD$151:$DC$151,0)),0)</f>
        <v>0</v>
      </c>
      <c r="L762" s="314">
        <f ca="1">+IFERROR(INDEX('Hoja de Trabajo para listado'!$A$155:$Z$1048576,MATCH($A762,'Hoja de Trabajo para listado'!$A$155:$A$1048576,0),MATCH((CUADRO!L$5&amp;$E762),'Hoja de Trabajo para listado'!$A$151:$Z$151,0)),0)+IFERROR(INDEX('Hoja de Trabajo para listado'!$AB$155:$BA$1048576,MATCH($A762,'Hoja de Trabajo para listado'!$AB$155:$AB$1048576,0),MATCH((CUADRO!L$5&amp;$E762),'Hoja de Trabajo para listado'!$AB$151:$BA$151,0)),0)+IFERROR(INDEX('Hoja de Trabajo para listado'!$BC$155:$CB$1048576,MATCH($A762,'Hoja de Trabajo para listado'!$BC$155:$BC$1048576,0),MATCH((CUADRO!L$5&amp;$E762),'Hoja de Trabajo para listado'!$BC$151:$CB$151,0)),0)+IFERROR(INDEX('Hoja de Trabajo para listado'!$DE$153:$DG$274,MATCH($A762,'Hoja de Trabajo para listado'!$DE$153:$DE$1048576,0),MATCH((CUADRO!L$5&amp;$E762),'Hoja de Trabajo para listado'!$DE$151:$DG$151,0)),0)+IFERROR(INDEX('Hoja de Trabajo para listado'!$CD$155:$DC$1048576,MATCH($A762,'Hoja de Trabajo para listado'!$CD$155:$CD$1048576,0),MATCH((CUADRO!L$5&amp;$E762),'Hoja de Trabajo para listado'!$CD$151:$DC$151,0)),0)</f>
        <v>0</v>
      </c>
      <c r="M762" s="314">
        <f ca="1">+IFERROR(INDEX('Hoja de Trabajo para listado'!$A$155:$Z$1048576,MATCH($A762,'Hoja de Trabajo para listado'!$A$155:$A$1048576,0),MATCH((CUADRO!M$5&amp;$E762),'Hoja de Trabajo para listado'!$A$151:$Z$151,0)),0)+IFERROR(INDEX('Hoja de Trabajo para listado'!$AB$155:$BA$1048576,MATCH($A762,'Hoja de Trabajo para listado'!$AB$155:$AB$1048576,0),MATCH((CUADRO!M$5&amp;$E762),'Hoja de Trabajo para listado'!$AB$151:$BA$151,0)),0)+IFERROR(INDEX('Hoja de Trabajo para listado'!$BC$155:$CB$1048576,MATCH($A762,'Hoja de Trabajo para listado'!$BC$155:$BC$1048576,0),MATCH((CUADRO!M$5&amp;$E762),'Hoja de Trabajo para listado'!$BC$151:$CB$151,0)),0)+IFERROR(INDEX('Hoja de Trabajo para listado'!$DE$153:$DG$274,MATCH($A762,'Hoja de Trabajo para listado'!$DE$153:$DE$1048576,0),MATCH((CUADRO!M$5&amp;$E762),'Hoja de Trabajo para listado'!$DE$151:$DG$151,0)),0)+IFERROR(INDEX('Hoja de Trabajo para listado'!$CD$155:$DC$1048576,MATCH($A762,'Hoja de Trabajo para listado'!$CD$155:$CD$1048576,0),MATCH((CUADRO!M$5&amp;$E762),'Hoja de Trabajo para listado'!$CD$151:$DC$151,0)),0)</f>
        <v>0</v>
      </c>
      <c r="N762" s="314">
        <f ca="1">+IFERROR(INDEX('Hoja de Trabajo para listado'!$A$155:$Z$1048576,MATCH($A762,'Hoja de Trabajo para listado'!$A$155:$A$1048576,0),MATCH((CUADRO!N$5&amp;$E762),'Hoja de Trabajo para listado'!$A$151:$Z$151,0)),0)+IFERROR(INDEX('Hoja de Trabajo para listado'!$AB$155:$BA$1048576,MATCH($A762,'Hoja de Trabajo para listado'!$AB$155:$AB$1048576,0),MATCH((CUADRO!N$5&amp;$E762),'Hoja de Trabajo para listado'!$AB$151:$BA$151,0)),0)+IFERROR(INDEX('Hoja de Trabajo para listado'!$BC$155:$CB$1048576,MATCH($A762,'Hoja de Trabajo para listado'!$BC$155:$BC$1048576,0),MATCH((CUADRO!N$5&amp;$E762),'Hoja de Trabajo para listado'!$BC$151:$CB$151,0)),0)+IFERROR(INDEX('Hoja de Trabajo para listado'!$DE$153:$DG$274,MATCH($A762,'Hoja de Trabajo para listado'!$DE$153:$DE$1048576,0),MATCH((CUADRO!N$5&amp;$E762),'Hoja de Trabajo para listado'!$DE$151:$DG$151,0)),0)+IFERROR(INDEX('Hoja de Trabajo para listado'!$CD$155:$DC$1048576,MATCH($A762,'Hoja de Trabajo para listado'!$CD$155:$CD$1048576,0),MATCH((CUADRO!N$5&amp;$E762),'Hoja de Trabajo para listado'!$CD$151:$DC$151,0)),0)</f>
        <v>0</v>
      </c>
      <c r="O762" s="314">
        <f ca="1">+IFERROR(INDEX('Hoja de Trabajo para listado'!$A$155:$Z$1048576,MATCH($A762,'Hoja de Trabajo para listado'!$A$155:$A$1048576,0),MATCH((CUADRO!O$5&amp;$E762),'Hoja de Trabajo para listado'!$A$151:$Z$151,0)),0)+IFERROR(INDEX('Hoja de Trabajo para listado'!$AB$155:$BA$1048576,MATCH($A762,'Hoja de Trabajo para listado'!$AB$155:$AB$1048576,0),MATCH((CUADRO!O$5&amp;$E762),'Hoja de Trabajo para listado'!$AB$151:$BA$151,0)),0)+IFERROR(INDEX('Hoja de Trabajo para listado'!$BC$155:$CB$1048576,MATCH($A762,'Hoja de Trabajo para listado'!$BC$155:$BC$1048576,0),MATCH((CUADRO!O$5&amp;$E762),'Hoja de Trabajo para listado'!$BC$151:$CB$151,0)),0)+IFERROR(INDEX('Hoja de Trabajo para listado'!$DE$153:$DG$274,MATCH($A762,'Hoja de Trabajo para listado'!$DE$153:$DE$1048576,0),MATCH((CUADRO!O$5&amp;$E762),'Hoja de Trabajo para listado'!$DE$151:$DG$151,0)),0)+IFERROR(INDEX('Hoja de Trabajo para listado'!$CD$155:$DC$1048576,MATCH($A762,'Hoja de Trabajo para listado'!$CD$155:$CD$1048576,0),MATCH((CUADRO!O$5&amp;$E762),'Hoja de Trabajo para listado'!$CD$151:$DC$151,0)),0)</f>
        <v>0</v>
      </c>
      <c r="P762" s="314">
        <f ca="1">+IFERROR(INDEX('Hoja de Trabajo para listado'!$A$155:$Z$1048576,MATCH($A762,'Hoja de Trabajo para listado'!$A$155:$A$1048576,0),MATCH((CUADRO!P$5&amp;$E762),'Hoja de Trabajo para listado'!$A$151:$Z$151,0)),0)+IFERROR(INDEX('Hoja de Trabajo para listado'!$AB$155:$BA$1048576,MATCH($A762,'Hoja de Trabajo para listado'!$AB$155:$AB$1048576,0),MATCH((CUADRO!P$5&amp;$E762),'Hoja de Trabajo para listado'!$AB$151:$BA$151,0)),0)+IFERROR(INDEX('Hoja de Trabajo para listado'!$BC$155:$CB$1048576,MATCH($A762,'Hoja de Trabajo para listado'!$BC$155:$BC$1048576,0),MATCH((CUADRO!P$5&amp;$E762),'Hoja de Trabajo para listado'!$BC$151:$CB$151,0)),0)+IFERROR(INDEX('Hoja de Trabajo para listado'!$DE$153:$DG$274,MATCH($A762,'Hoja de Trabajo para listado'!$DE$153:$DE$1048576,0),MATCH((CUADRO!P$5&amp;$E762),'Hoja de Trabajo para listado'!$DE$151:$DG$151,0)),0)+IFERROR(INDEX('Hoja de Trabajo para listado'!$CD$155:$DC$1048576,MATCH($A762,'Hoja de Trabajo para listado'!$CD$155:$CD$1048576,0),MATCH((CUADRO!P$5&amp;$E762),'Hoja de Trabajo para listado'!$CD$151:$DC$151,0)),0)</f>
        <v>0</v>
      </c>
      <c r="Q762" s="314">
        <f ca="1">+IFERROR(INDEX('Hoja de Trabajo para listado'!$A$155:$Z$1048576,MATCH($A762,'Hoja de Trabajo para listado'!$A$155:$A$1048576,0),MATCH((CUADRO!Q$5&amp;$E762),'Hoja de Trabajo para listado'!$A$151:$Z$151,0)),0)+IFERROR(INDEX('Hoja de Trabajo para listado'!$AB$155:$BA$1048576,MATCH($A762,'Hoja de Trabajo para listado'!$AB$155:$AB$1048576,0),MATCH((CUADRO!Q$5&amp;$E762),'Hoja de Trabajo para listado'!$AB$151:$BA$151,0)),0)+IFERROR(INDEX('Hoja de Trabajo para listado'!$BC$155:$CB$1048576,MATCH($A762,'Hoja de Trabajo para listado'!$BC$155:$BC$1048576,0),MATCH((CUADRO!Q$5&amp;$E762),'Hoja de Trabajo para listado'!$BC$151:$CB$151,0)),0)+IFERROR(INDEX('Hoja de Trabajo para listado'!$DE$153:$DG$274,MATCH($A762,'Hoja de Trabajo para listado'!$DE$153:$DE$1048576,0),MATCH((CUADRO!Q$5&amp;$E762),'Hoja de Trabajo para listado'!$DE$151:$DG$151,0)),0)+IFERROR(INDEX('Hoja de Trabajo para listado'!$CD$155:$DC$1048576,MATCH($A762,'Hoja de Trabajo para listado'!$CD$155:$CD$1048576,0),MATCH((CUADRO!Q$5&amp;$E762),'Hoja de Trabajo para listado'!$CD$151:$DC$151,0)),0)</f>
        <v>0</v>
      </c>
      <c r="R762" s="314">
        <f t="shared" ca="1" si="22"/>
        <v>0</v>
      </c>
      <c r="S762" s="322"/>
      <c r="T762" s="314">
        <f ca="1">+T763</f>
        <v>0</v>
      </c>
      <c r="U762" s="313">
        <f t="shared" si="23"/>
        <v>1</v>
      </c>
      <c r="V762" s="319" t="str">
        <f>+VLOOKUP(A762,bd_lista!$A$3:$E$593,5,FALSE)</f>
        <v>Gobiernos Autonomos Municipales</v>
      </c>
      <c r="W762" s="425" t="str">
        <f>+V762</f>
        <v>Gobiernos Autonomos Municipales</v>
      </c>
    </row>
    <row r="763" spans="1:23" customFormat="1" ht="15" hidden="1" customHeight="1">
      <c r="A763" s="323">
        <v>1813</v>
      </c>
      <c r="B763" s="428"/>
      <c r="C763" s="318" t="str">
        <f>+VLOOKUP(A763,bd_lista!$A$3:$C$593,3,FALSE)</f>
        <v>Gobierno Autónomo Municipal de San Andrés</v>
      </c>
      <c r="D763" s="430"/>
      <c r="E763" s="347" t="s">
        <v>1419</v>
      </c>
      <c r="F763" s="314">
        <f ca="1">+IFERROR(INDEX('Hoja de Trabajo para listado'!$A$155:$Z$1048576,MATCH($A763,'Hoja de Trabajo para listado'!$A$155:$A$1048576,0),MATCH((CUADRO!F$5&amp;$E763),'Hoja de Trabajo para listado'!$A$151:$Z$151,0)),0)+IFERROR(INDEX('Hoja de Trabajo para listado'!$AB$155:$BA$1048576,MATCH($A763,'Hoja de Trabajo para listado'!$AB$155:$AB$1048576,0),MATCH((CUADRO!F$5&amp;$E763),'Hoja de Trabajo para listado'!$AB$151:$BA$151,0)),0)+IFERROR(INDEX('Hoja de Trabajo para listado'!$BC$155:$CB$1048576,MATCH($A763,'Hoja de Trabajo para listado'!$BC$155:$BC$1048576,0),MATCH((CUADRO!F$5&amp;$E763),'Hoja de Trabajo para listado'!$BC$151:$CB$151,0)),0)+IFERROR(INDEX('Hoja de Trabajo para listado'!$DE$153:$DG$274,MATCH($A763,'Hoja de Trabajo para listado'!$DE$153:$DE$1048576,0),MATCH((CUADRO!F$5&amp;$E763),'Hoja de Trabajo para listado'!$DE$151:$DG$151,0)),0)+IFERROR(INDEX('Hoja de Trabajo para listado'!$CD$155:$DC$1048576,MATCH($A763,'Hoja de Trabajo para listado'!$CD$155:$CD$1048576,0),MATCH((CUADRO!F$5&amp;$E763),'Hoja de Trabajo para listado'!$CD$151:$DC$151,0)),0)</f>
        <v>0</v>
      </c>
      <c r="G763" s="314">
        <f ca="1">+IFERROR(INDEX('Hoja de Trabajo para listado'!$A$155:$Z$1048576,MATCH($A763,'Hoja de Trabajo para listado'!$A$155:$A$1048576,0),MATCH((CUADRO!G$5&amp;$E763),'Hoja de Trabajo para listado'!$A$151:$Z$151,0)),0)+IFERROR(INDEX('Hoja de Trabajo para listado'!$AB$155:$BA$1048576,MATCH($A763,'Hoja de Trabajo para listado'!$AB$155:$AB$1048576,0),MATCH((CUADRO!G$5&amp;$E763),'Hoja de Trabajo para listado'!$AB$151:$BA$151,0)),0)+IFERROR(INDEX('Hoja de Trabajo para listado'!$BC$155:$CB$1048576,MATCH($A763,'Hoja de Trabajo para listado'!$BC$155:$BC$1048576,0),MATCH((CUADRO!G$5&amp;$E763),'Hoja de Trabajo para listado'!$BC$151:$CB$151,0)),0)+IFERROR(INDEX('Hoja de Trabajo para listado'!$DE$153:$DG$274,MATCH($A763,'Hoja de Trabajo para listado'!$DE$153:$DE$1048576,0),MATCH((CUADRO!G$5&amp;$E763),'Hoja de Trabajo para listado'!$DE$151:$DG$151,0)),0)+IFERROR(INDEX('Hoja de Trabajo para listado'!$CD$155:$DC$1048576,MATCH($A763,'Hoja de Trabajo para listado'!$CD$155:$CD$1048576,0),MATCH((CUADRO!G$5&amp;$E763),'Hoja de Trabajo para listado'!$CD$151:$DC$151,0)),0)</f>
        <v>0</v>
      </c>
      <c r="H763" s="314">
        <f ca="1">+IFERROR(INDEX('Hoja de Trabajo para listado'!$A$155:$Z$1048576,MATCH($A763,'Hoja de Trabajo para listado'!$A$155:$A$1048576,0),MATCH((CUADRO!H$5&amp;$E763),'Hoja de Trabajo para listado'!$A$151:$Z$151,0)),0)+IFERROR(INDEX('Hoja de Trabajo para listado'!$AB$155:$BA$1048576,MATCH($A763,'Hoja de Trabajo para listado'!$AB$155:$AB$1048576,0),MATCH((CUADRO!H$5&amp;$E763),'Hoja de Trabajo para listado'!$AB$151:$BA$151,0)),0)+IFERROR(INDEX('Hoja de Trabajo para listado'!$BC$155:$CB$1048576,MATCH($A763,'Hoja de Trabajo para listado'!$BC$155:$BC$1048576,0),MATCH((CUADRO!H$5&amp;$E763),'Hoja de Trabajo para listado'!$BC$151:$CB$151,0)),0)+IFERROR(INDEX('Hoja de Trabajo para listado'!$DE$153:$DG$274,MATCH($A763,'Hoja de Trabajo para listado'!$DE$153:$DE$1048576,0),MATCH((CUADRO!H$5&amp;$E763),'Hoja de Trabajo para listado'!$DE$151:$DG$151,0)),0)+IFERROR(INDEX('Hoja de Trabajo para listado'!$CD$155:$DC$1048576,MATCH($A763,'Hoja de Trabajo para listado'!$CD$155:$CD$1048576,0),MATCH((CUADRO!H$5&amp;$E763),'Hoja de Trabajo para listado'!$CD$151:$DC$151,0)),0)</f>
        <v>0</v>
      </c>
      <c r="I763" s="314">
        <f ca="1">+IFERROR(INDEX('Hoja de Trabajo para listado'!$A$155:$Z$1048576,MATCH($A763,'Hoja de Trabajo para listado'!$A$155:$A$1048576,0),MATCH((CUADRO!I$5&amp;$E763),'Hoja de Trabajo para listado'!$A$151:$Z$151,0)),0)+IFERROR(INDEX('Hoja de Trabajo para listado'!$AB$155:$BA$1048576,MATCH($A763,'Hoja de Trabajo para listado'!$AB$155:$AB$1048576,0),MATCH((CUADRO!I$5&amp;$E763),'Hoja de Trabajo para listado'!$AB$151:$BA$151,0)),0)+IFERROR(INDEX('Hoja de Trabajo para listado'!$BC$155:$CB$1048576,MATCH($A763,'Hoja de Trabajo para listado'!$BC$155:$BC$1048576,0),MATCH((CUADRO!I$5&amp;$E763),'Hoja de Trabajo para listado'!$BC$151:$CB$151,0)),0)+IFERROR(INDEX('Hoja de Trabajo para listado'!$DE$153:$DG$274,MATCH($A763,'Hoja de Trabajo para listado'!$DE$153:$DE$1048576,0),MATCH((CUADRO!I$5&amp;$E763),'Hoja de Trabajo para listado'!$DE$151:$DG$151,0)),0)+IFERROR(INDEX('Hoja de Trabajo para listado'!$CD$155:$DC$1048576,MATCH($A763,'Hoja de Trabajo para listado'!$CD$155:$CD$1048576,0),MATCH((CUADRO!I$5&amp;$E763),'Hoja de Trabajo para listado'!$CD$151:$DC$151,0)),0)</f>
        <v>0</v>
      </c>
      <c r="J763" s="314">
        <f ca="1">+IFERROR(INDEX('Hoja de Trabajo para listado'!$A$155:$Z$1048576,MATCH($A763,'Hoja de Trabajo para listado'!$A$155:$A$1048576,0),MATCH((CUADRO!J$5&amp;$E763),'Hoja de Trabajo para listado'!$A$151:$Z$151,0)),0)+IFERROR(INDEX('Hoja de Trabajo para listado'!$AB$155:$BA$1048576,MATCH($A763,'Hoja de Trabajo para listado'!$AB$155:$AB$1048576,0),MATCH((CUADRO!J$5&amp;$E763),'Hoja de Trabajo para listado'!$AB$151:$BA$151,0)),0)+IFERROR(INDEX('Hoja de Trabajo para listado'!$BC$155:$CB$1048576,MATCH($A763,'Hoja de Trabajo para listado'!$BC$155:$BC$1048576,0),MATCH((CUADRO!J$5&amp;$E763),'Hoja de Trabajo para listado'!$BC$151:$CB$151,0)),0)+IFERROR(INDEX('Hoja de Trabajo para listado'!$DE$153:$DG$274,MATCH($A763,'Hoja de Trabajo para listado'!$DE$153:$DE$1048576,0),MATCH((CUADRO!J$5&amp;$E763),'Hoja de Trabajo para listado'!$DE$151:$DG$151,0)),0)+IFERROR(INDEX('Hoja de Trabajo para listado'!$CD$155:$DC$1048576,MATCH($A763,'Hoja de Trabajo para listado'!$CD$155:$CD$1048576,0),MATCH((CUADRO!J$5&amp;$E763),'Hoja de Trabajo para listado'!$CD$151:$DC$151,0)),0)</f>
        <v>0</v>
      </c>
      <c r="K763" s="314">
        <f ca="1">+IFERROR(INDEX('Hoja de Trabajo para listado'!$A$155:$Z$1048576,MATCH($A763,'Hoja de Trabajo para listado'!$A$155:$A$1048576,0),MATCH((CUADRO!K$5&amp;$E763),'Hoja de Trabajo para listado'!$A$151:$Z$151,0)),0)+IFERROR(INDEX('Hoja de Trabajo para listado'!$AB$155:$BA$1048576,MATCH($A763,'Hoja de Trabajo para listado'!$AB$155:$AB$1048576,0),MATCH((CUADRO!K$5&amp;$E763),'Hoja de Trabajo para listado'!$AB$151:$BA$151,0)),0)+IFERROR(INDEX('Hoja de Trabajo para listado'!$BC$155:$CB$1048576,MATCH($A763,'Hoja de Trabajo para listado'!$BC$155:$BC$1048576,0),MATCH((CUADRO!K$5&amp;$E763),'Hoja de Trabajo para listado'!$BC$151:$CB$151,0)),0)+IFERROR(INDEX('Hoja de Trabajo para listado'!$DE$153:$DG$274,MATCH($A763,'Hoja de Trabajo para listado'!$DE$153:$DE$1048576,0),MATCH((CUADRO!K$5&amp;$E763),'Hoja de Trabajo para listado'!$DE$151:$DG$151,0)),0)+IFERROR(INDEX('Hoja de Trabajo para listado'!$CD$155:$DC$1048576,MATCH($A763,'Hoja de Trabajo para listado'!$CD$155:$CD$1048576,0),MATCH((CUADRO!K$5&amp;$E763),'Hoja de Trabajo para listado'!$CD$151:$DC$151,0)),0)</f>
        <v>0</v>
      </c>
      <c r="L763" s="314">
        <f ca="1">+IFERROR(INDEX('Hoja de Trabajo para listado'!$A$155:$Z$1048576,MATCH($A763,'Hoja de Trabajo para listado'!$A$155:$A$1048576,0),MATCH((CUADRO!L$5&amp;$E763),'Hoja de Trabajo para listado'!$A$151:$Z$151,0)),0)+IFERROR(INDEX('Hoja de Trabajo para listado'!$AB$155:$BA$1048576,MATCH($A763,'Hoja de Trabajo para listado'!$AB$155:$AB$1048576,0),MATCH((CUADRO!L$5&amp;$E763),'Hoja de Trabajo para listado'!$AB$151:$BA$151,0)),0)+IFERROR(INDEX('Hoja de Trabajo para listado'!$BC$155:$CB$1048576,MATCH($A763,'Hoja de Trabajo para listado'!$BC$155:$BC$1048576,0),MATCH((CUADRO!L$5&amp;$E763),'Hoja de Trabajo para listado'!$BC$151:$CB$151,0)),0)+IFERROR(INDEX('Hoja de Trabajo para listado'!$DE$153:$DG$274,MATCH($A763,'Hoja de Trabajo para listado'!$DE$153:$DE$1048576,0),MATCH((CUADRO!L$5&amp;$E763),'Hoja de Trabajo para listado'!$DE$151:$DG$151,0)),0)+IFERROR(INDEX('Hoja de Trabajo para listado'!$CD$155:$DC$1048576,MATCH($A763,'Hoja de Trabajo para listado'!$CD$155:$CD$1048576,0),MATCH((CUADRO!L$5&amp;$E763),'Hoja de Trabajo para listado'!$CD$151:$DC$151,0)),0)</f>
        <v>0</v>
      </c>
      <c r="M763" s="314">
        <f ca="1">+IFERROR(INDEX('Hoja de Trabajo para listado'!$A$155:$Z$1048576,MATCH($A763,'Hoja de Trabajo para listado'!$A$155:$A$1048576,0),MATCH((CUADRO!M$5&amp;$E763),'Hoja de Trabajo para listado'!$A$151:$Z$151,0)),0)+IFERROR(INDEX('Hoja de Trabajo para listado'!$AB$155:$BA$1048576,MATCH($A763,'Hoja de Trabajo para listado'!$AB$155:$AB$1048576,0),MATCH((CUADRO!M$5&amp;$E763),'Hoja de Trabajo para listado'!$AB$151:$BA$151,0)),0)+IFERROR(INDEX('Hoja de Trabajo para listado'!$BC$155:$CB$1048576,MATCH($A763,'Hoja de Trabajo para listado'!$BC$155:$BC$1048576,0),MATCH((CUADRO!M$5&amp;$E763),'Hoja de Trabajo para listado'!$BC$151:$CB$151,0)),0)+IFERROR(INDEX('Hoja de Trabajo para listado'!$DE$153:$DG$274,MATCH($A763,'Hoja de Trabajo para listado'!$DE$153:$DE$1048576,0),MATCH((CUADRO!M$5&amp;$E763),'Hoja de Trabajo para listado'!$DE$151:$DG$151,0)),0)+IFERROR(INDEX('Hoja de Trabajo para listado'!$CD$155:$DC$1048576,MATCH($A763,'Hoja de Trabajo para listado'!$CD$155:$CD$1048576,0),MATCH((CUADRO!M$5&amp;$E763),'Hoja de Trabajo para listado'!$CD$151:$DC$151,0)),0)</f>
        <v>0</v>
      </c>
      <c r="N763" s="314">
        <f ca="1">+IFERROR(INDEX('Hoja de Trabajo para listado'!$A$155:$Z$1048576,MATCH($A763,'Hoja de Trabajo para listado'!$A$155:$A$1048576,0),MATCH((CUADRO!N$5&amp;$E763),'Hoja de Trabajo para listado'!$A$151:$Z$151,0)),0)+IFERROR(INDEX('Hoja de Trabajo para listado'!$AB$155:$BA$1048576,MATCH($A763,'Hoja de Trabajo para listado'!$AB$155:$AB$1048576,0),MATCH((CUADRO!N$5&amp;$E763),'Hoja de Trabajo para listado'!$AB$151:$BA$151,0)),0)+IFERROR(INDEX('Hoja de Trabajo para listado'!$BC$155:$CB$1048576,MATCH($A763,'Hoja de Trabajo para listado'!$BC$155:$BC$1048576,0),MATCH((CUADRO!N$5&amp;$E763),'Hoja de Trabajo para listado'!$BC$151:$CB$151,0)),0)+IFERROR(INDEX('Hoja de Trabajo para listado'!$DE$153:$DG$274,MATCH($A763,'Hoja de Trabajo para listado'!$DE$153:$DE$1048576,0),MATCH((CUADRO!N$5&amp;$E763),'Hoja de Trabajo para listado'!$DE$151:$DG$151,0)),0)+IFERROR(INDEX('Hoja de Trabajo para listado'!$CD$155:$DC$1048576,MATCH($A763,'Hoja de Trabajo para listado'!$CD$155:$CD$1048576,0),MATCH((CUADRO!N$5&amp;$E763),'Hoja de Trabajo para listado'!$CD$151:$DC$151,0)),0)</f>
        <v>0</v>
      </c>
      <c r="O763" s="314">
        <f ca="1">+IFERROR(INDEX('Hoja de Trabajo para listado'!$A$155:$Z$1048576,MATCH($A763,'Hoja de Trabajo para listado'!$A$155:$A$1048576,0),MATCH((CUADRO!O$5&amp;$E763),'Hoja de Trabajo para listado'!$A$151:$Z$151,0)),0)+IFERROR(INDEX('Hoja de Trabajo para listado'!$AB$155:$BA$1048576,MATCH($A763,'Hoja de Trabajo para listado'!$AB$155:$AB$1048576,0),MATCH((CUADRO!O$5&amp;$E763),'Hoja de Trabajo para listado'!$AB$151:$BA$151,0)),0)+IFERROR(INDEX('Hoja de Trabajo para listado'!$BC$155:$CB$1048576,MATCH($A763,'Hoja de Trabajo para listado'!$BC$155:$BC$1048576,0),MATCH((CUADRO!O$5&amp;$E763),'Hoja de Trabajo para listado'!$BC$151:$CB$151,0)),0)+IFERROR(INDEX('Hoja de Trabajo para listado'!$DE$153:$DG$274,MATCH($A763,'Hoja de Trabajo para listado'!$DE$153:$DE$1048576,0),MATCH((CUADRO!O$5&amp;$E763),'Hoja de Trabajo para listado'!$DE$151:$DG$151,0)),0)+IFERROR(INDEX('Hoja de Trabajo para listado'!$CD$155:$DC$1048576,MATCH($A763,'Hoja de Trabajo para listado'!$CD$155:$CD$1048576,0),MATCH((CUADRO!O$5&amp;$E763),'Hoja de Trabajo para listado'!$CD$151:$DC$151,0)),0)</f>
        <v>0</v>
      </c>
      <c r="P763" s="314">
        <f ca="1">+IFERROR(INDEX('Hoja de Trabajo para listado'!$A$155:$Z$1048576,MATCH($A763,'Hoja de Trabajo para listado'!$A$155:$A$1048576,0),MATCH((CUADRO!P$5&amp;$E763),'Hoja de Trabajo para listado'!$A$151:$Z$151,0)),0)+IFERROR(INDEX('Hoja de Trabajo para listado'!$AB$155:$BA$1048576,MATCH($A763,'Hoja de Trabajo para listado'!$AB$155:$AB$1048576,0),MATCH((CUADRO!P$5&amp;$E763),'Hoja de Trabajo para listado'!$AB$151:$BA$151,0)),0)+IFERROR(INDEX('Hoja de Trabajo para listado'!$BC$155:$CB$1048576,MATCH($A763,'Hoja de Trabajo para listado'!$BC$155:$BC$1048576,0),MATCH((CUADRO!P$5&amp;$E763),'Hoja de Trabajo para listado'!$BC$151:$CB$151,0)),0)+IFERROR(INDEX('Hoja de Trabajo para listado'!$DE$153:$DG$274,MATCH($A763,'Hoja de Trabajo para listado'!$DE$153:$DE$1048576,0),MATCH((CUADRO!P$5&amp;$E763),'Hoja de Trabajo para listado'!$DE$151:$DG$151,0)),0)+IFERROR(INDEX('Hoja de Trabajo para listado'!$CD$155:$DC$1048576,MATCH($A763,'Hoja de Trabajo para listado'!$CD$155:$CD$1048576,0),MATCH((CUADRO!P$5&amp;$E763),'Hoja de Trabajo para listado'!$CD$151:$DC$151,0)),0)</f>
        <v>0</v>
      </c>
      <c r="Q763" s="314">
        <f ca="1">+IFERROR(INDEX('Hoja de Trabajo para listado'!$A$155:$Z$1048576,MATCH($A763,'Hoja de Trabajo para listado'!$A$155:$A$1048576,0),MATCH((CUADRO!Q$5&amp;$E763),'Hoja de Trabajo para listado'!$A$151:$Z$151,0)),0)+IFERROR(INDEX('Hoja de Trabajo para listado'!$AB$155:$BA$1048576,MATCH($A763,'Hoja de Trabajo para listado'!$AB$155:$AB$1048576,0),MATCH((CUADRO!Q$5&amp;$E763),'Hoja de Trabajo para listado'!$AB$151:$BA$151,0)),0)+IFERROR(INDEX('Hoja de Trabajo para listado'!$BC$155:$CB$1048576,MATCH($A763,'Hoja de Trabajo para listado'!$BC$155:$BC$1048576,0),MATCH((CUADRO!Q$5&amp;$E763),'Hoja de Trabajo para listado'!$BC$151:$CB$151,0)),0)+IFERROR(INDEX('Hoja de Trabajo para listado'!$DE$153:$DG$274,MATCH($A763,'Hoja de Trabajo para listado'!$DE$153:$DE$1048576,0),MATCH((CUADRO!Q$5&amp;$E763),'Hoja de Trabajo para listado'!$DE$151:$DG$151,0)),0)+IFERROR(INDEX('Hoja de Trabajo para listado'!$CD$155:$DC$1048576,MATCH($A763,'Hoja de Trabajo para listado'!$CD$155:$CD$1048576,0),MATCH((CUADRO!Q$5&amp;$E763),'Hoja de Trabajo para listado'!$CD$151:$DC$151,0)),0)</f>
        <v>0</v>
      </c>
      <c r="R763" s="314">
        <f t="shared" ca="1" si="22"/>
        <v>0</v>
      </c>
      <c r="S763" s="322">
        <f ca="1">+R762+R763</f>
        <v>0</v>
      </c>
      <c r="T763" s="314">
        <f ca="1">+S763</f>
        <v>0</v>
      </c>
      <c r="U763" s="313">
        <f t="shared" si="23"/>
        <v>2</v>
      </c>
      <c r="V763" s="319" t="str">
        <f>+VLOOKUP(A763,bd_lista!$A$3:$E$593,5,FALSE)</f>
        <v>Gobiernos Autonomos Municipales</v>
      </c>
      <c r="W763" s="426"/>
    </row>
    <row r="764" spans="1:23" customFormat="1" ht="15" hidden="1" customHeight="1">
      <c r="A764" s="323">
        <v>1814</v>
      </c>
      <c r="B764" s="427">
        <f>+A764</f>
        <v>1814</v>
      </c>
      <c r="C764" s="318" t="str">
        <f>+VLOOKUP(A764,bd_lista!$A$3:$C$593,3,FALSE)</f>
        <v>Gobierno Autónomo Municipal de San Joaquín</v>
      </c>
      <c r="D764" s="429" t="str">
        <f>+C764</f>
        <v>Gobierno Autónomo Municipal de San Joaquín</v>
      </c>
      <c r="E764" s="346" t="s">
        <v>1418</v>
      </c>
      <c r="F764" s="314">
        <f ca="1">+IFERROR(INDEX('Hoja de Trabajo para listado'!$A$155:$Z$1048576,MATCH($A764,'Hoja de Trabajo para listado'!$A$155:$A$1048576,0),MATCH((CUADRO!F$5&amp;$E764),'Hoja de Trabajo para listado'!$A$151:$Z$151,0)),0)+IFERROR(INDEX('Hoja de Trabajo para listado'!$AB$155:$BA$1048576,MATCH($A764,'Hoja de Trabajo para listado'!$AB$155:$AB$1048576,0),MATCH((CUADRO!F$5&amp;$E764),'Hoja de Trabajo para listado'!$AB$151:$BA$151,0)),0)+IFERROR(INDEX('Hoja de Trabajo para listado'!$BC$155:$CB$1048576,MATCH($A764,'Hoja de Trabajo para listado'!$BC$155:$BC$1048576,0),MATCH((CUADRO!F$5&amp;$E764),'Hoja de Trabajo para listado'!$BC$151:$CB$151,0)),0)+IFERROR(INDEX('Hoja de Trabajo para listado'!$DE$153:$DG$274,MATCH($A764,'Hoja de Trabajo para listado'!$DE$153:$DE$1048576,0),MATCH((CUADRO!F$5&amp;$E764),'Hoja de Trabajo para listado'!$DE$151:$DG$151,0)),0)+IFERROR(INDEX('Hoja de Trabajo para listado'!$CD$155:$DC$1048576,MATCH($A764,'Hoja de Trabajo para listado'!$CD$155:$CD$1048576,0),MATCH((CUADRO!F$5&amp;$E764),'Hoja de Trabajo para listado'!$CD$151:$DC$151,0)),0)</f>
        <v>0</v>
      </c>
      <c r="G764" s="314">
        <f ca="1">+IFERROR(INDEX('Hoja de Trabajo para listado'!$A$155:$Z$1048576,MATCH($A764,'Hoja de Trabajo para listado'!$A$155:$A$1048576,0),MATCH((CUADRO!G$5&amp;$E764),'Hoja de Trabajo para listado'!$A$151:$Z$151,0)),0)+IFERROR(INDEX('Hoja de Trabajo para listado'!$AB$155:$BA$1048576,MATCH($A764,'Hoja de Trabajo para listado'!$AB$155:$AB$1048576,0),MATCH((CUADRO!G$5&amp;$E764),'Hoja de Trabajo para listado'!$AB$151:$BA$151,0)),0)+IFERROR(INDEX('Hoja de Trabajo para listado'!$BC$155:$CB$1048576,MATCH($A764,'Hoja de Trabajo para listado'!$BC$155:$BC$1048576,0),MATCH((CUADRO!G$5&amp;$E764),'Hoja de Trabajo para listado'!$BC$151:$CB$151,0)),0)+IFERROR(INDEX('Hoja de Trabajo para listado'!$DE$153:$DG$274,MATCH($A764,'Hoja de Trabajo para listado'!$DE$153:$DE$1048576,0),MATCH((CUADRO!G$5&amp;$E764),'Hoja de Trabajo para listado'!$DE$151:$DG$151,0)),0)+IFERROR(INDEX('Hoja de Trabajo para listado'!$CD$155:$DC$1048576,MATCH($A764,'Hoja de Trabajo para listado'!$CD$155:$CD$1048576,0),MATCH((CUADRO!G$5&amp;$E764),'Hoja de Trabajo para listado'!$CD$151:$DC$151,0)),0)</f>
        <v>0</v>
      </c>
      <c r="H764" s="314">
        <f ca="1">+IFERROR(INDEX('Hoja de Trabajo para listado'!$A$155:$Z$1048576,MATCH($A764,'Hoja de Trabajo para listado'!$A$155:$A$1048576,0),MATCH((CUADRO!H$5&amp;$E764),'Hoja de Trabajo para listado'!$A$151:$Z$151,0)),0)+IFERROR(INDEX('Hoja de Trabajo para listado'!$AB$155:$BA$1048576,MATCH($A764,'Hoja de Trabajo para listado'!$AB$155:$AB$1048576,0),MATCH((CUADRO!H$5&amp;$E764),'Hoja de Trabajo para listado'!$AB$151:$BA$151,0)),0)+IFERROR(INDEX('Hoja de Trabajo para listado'!$BC$155:$CB$1048576,MATCH($A764,'Hoja de Trabajo para listado'!$BC$155:$BC$1048576,0),MATCH((CUADRO!H$5&amp;$E764),'Hoja de Trabajo para listado'!$BC$151:$CB$151,0)),0)+IFERROR(INDEX('Hoja de Trabajo para listado'!$DE$153:$DG$274,MATCH($A764,'Hoja de Trabajo para listado'!$DE$153:$DE$1048576,0),MATCH((CUADRO!H$5&amp;$E764),'Hoja de Trabajo para listado'!$DE$151:$DG$151,0)),0)+IFERROR(INDEX('Hoja de Trabajo para listado'!$CD$155:$DC$1048576,MATCH($A764,'Hoja de Trabajo para listado'!$CD$155:$CD$1048576,0),MATCH((CUADRO!H$5&amp;$E764),'Hoja de Trabajo para listado'!$CD$151:$DC$151,0)),0)</f>
        <v>0</v>
      </c>
      <c r="I764" s="314">
        <f ca="1">+IFERROR(INDEX('Hoja de Trabajo para listado'!$A$155:$Z$1048576,MATCH($A764,'Hoja de Trabajo para listado'!$A$155:$A$1048576,0),MATCH((CUADRO!I$5&amp;$E764),'Hoja de Trabajo para listado'!$A$151:$Z$151,0)),0)+IFERROR(INDEX('Hoja de Trabajo para listado'!$AB$155:$BA$1048576,MATCH($A764,'Hoja de Trabajo para listado'!$AB$155:$AB$1048576,0),MATCH((CUADRO!I$5&amp;$E764),'Hoja de Trabajo para listado'!$AB$151:$BA$151,0)),0)+IFERROR(INDEX('Hoja de Trabajo para listado'!$BC$155:$CB$1048576,MATCH($A764,'Hoja de Trabajo para listado'!$BC$155:$BC$1048576,0),MATCH((CUADRO!I$5&amp;$E764),'Hoja de Trabajo para listado'!$BC$151:$CB$151,0)),0)+IFERROR(INDEX('Hoja de Trabajo para listado'!$DE$153:$DG$274,MATCH($A764,'Hoja de Trabajo para listado'!$DE$153:$DE$1048576,0),MATCH((CUADRO!I$5&amp;$E764),'Hoja de Trabajo para listado'!$DE$151:$DG$151,0)),0)+IFERROR(INDEX('Hoja de Trabajo para listado'!$CD$155:$DC$1048576,MATCH($A764,'Hoja de Trabajo para listado'!$CD$155:$CD$1048576,0),MATCH((CUADRO!I$5&amp;$E764),'Hoja de Trabajo para listado'!$CD$151:$DC$151,0)),0)</f>
        <v>0</v>
      </c>
      <c r="J764" s="314">
        <f ca="1">+IFERROR(INDEX('Hoja de Trabajo para listado'!$A$155:$Z$1048576,MATCH($A764,'Hoja de Trabajo para listado'!$A$155:$A$1048576,0),MATCH((CUADRO!J$5&amp;$E764),'Hoja de Trabajo para listado'!$A$151:$Z$151,0)),0)+IFERROR(INDEX('Hoja de Trabajo para listado'!$AB$155:$BA$1048576,MATCH($A764,'Hoja de Trabajo para listado'!$AB$155:$AB$1048576,0),MATCH((CUADRO!J$5&amp;$E764),'Hoja de Trabajo para listado'!$AB$151:$BA$151,0)),0)+IFERROR(INDEX('Hoja de Trabajo para listado'!$BC$155:$CB$1048576,MATCH($A764,'Hoja de Trabajo para listado'!$BC$155:$BC$1048576,0),MATCH((CUADRO!J$5&amp;$E764),'Hoja de Trabajo para listado'!$BC$151:$CB$151,0)),0)+IFERROR(INDEX('Hoja de Trabajo para listado'!$DE$153:$DG$274,MATCH($A764,'Hoja de Trabajo para listado'!$DE$153:$DE$1048576,0),MATCH((CUADRO!J$5&amp;$E764),'Hoja de Trabajo para listado'!$DE$151:$DG$151,0)),0)+IFERROR(INDEX('Hoja de Trabajo para listado'!$CD$155:$DC$1048576,MATCH($A764,'Hoja de Trabajo para listado'!$CD$155:$CD$1048576,0),MATCH((CUADRO!J$5&amp;$E764),'Hoja de Trabajo para listado'!$CD$151:$DC$151,0)),0)</f>
        <v>0</v>
      </c>
      <c r="K764" s="314">
        <f ca="1">+IFERROR(INDEX('Hoja de Trabajo para listado'!$A$155:$Z$1048576,MATCH($A764,'Hoja de Trabajo para listado'!$A$155:$A$1048576,0),MATCH((CUADRO!K$5&amp;$E764),'Hoja de Trabajo para listado'!$A$151:$Z$151,0)),0)+IFERROR(INDEX('Hoja de Trabajo para listado'!$AB$155:$BA$1048576,MATCH($A764,'Hoja de Trabajo para listado'!$AB$155:$AB$1048576,0),MATCH((CUADRO!K$5&amp;$E764),'Hoja de Trabajo para listado'!$AB$151:$BA$151,0)),0)+IFERROR(INDEX('Hoja de Trabajo para listado'!$BC$155:$CB$1048576,MATCH($A764,'Hoja de Trabajo para listado'!$BC$155:$BC$1048576,0),MATCH((CUADRO!K$5&amp;$E764),'Hoja de Trabajo para listado'!$BC$151:$CB$151,0)),0)+IFERROR(INDEX('Hoja de Trabajo para listado'!$DE$153:$DG$274,MATCH($A764,'Hoja de Trabajo para listado'!$DE$153:$DE$1048576,0),MATCH((CUADRO!K$5&amp;$E764),'Hoja de Trabajo para listado'!$DE$151:$DG$151,0)),0)+IFERROR(INDEX('Hoja de Trabajo para listado'!$CD$155:$DC$1048576,MATCH($A764,'Hoja de Trabajo para listado'!$CD$155:$CD$1048576,0),MATCH((CUADRO!K$5&amp;$E764),'Hoja de Trabajo para listado'!$CD$151:$DC$151,0)),0)</f>
        <v>0</v>
      </c>
      <c r="L764" s="314">
        <f ca="1">+IFERROR(INDEX('Hoja de Trabajo para listado'!$A$155:$Z$1048576,MATCH($A764,'Hoja de Trabajo para listado'!$A$155:$A$1048576,0),MATCH((CUADRO!L$5&amp;$E764),'Hoja de Trabajo para listado'!$A$151:$Z$151,0)),0)+IFERROR(INDEX('Hoja de Trabajo para listado'!$AB$155:$BA$1048576,MATCH($A764,'Hoja de Trabajo para listado'!$AB$155:$AB$1048576,0),MATCH((CUADRO!L$5&amp;$E764),'Hoja de Trabajo para listado'!$AB$151:$BA$151,0)),0)+IFERROR(INDEX('Hoja de Trabajo para listado'!$BC$155:$CB$1048576,MATCH($A764,'Hoja de Trabajo para listado'!$BC$155:$BC$1048576,0),MATCH((CUADRO!L$5&amp;$E764),'Hoja de Trabajo para listado'!$BC$151:$CB$151,0)),0)+IFERROR(INDEX('Hoja de Trabajo para listado'!$DE$153:$DG$274,MATCH($A764,'Hoja de Trabajo para listado'!$DE$153:$DE$1048576,0),MATCH((CUADRO!L$5&amp;$E764),'Hoja de Trabajo para listado'!$DE$151:$DG$151,0)),0)+IFERROR(INDEX('Hoja de Trabajo para listado'!$CD$155:$DC$1048576,MATCH($A764,'Hoja de Trabajo para listado'!$CD$155:$CD$1048576,0),MATCH((CUADRO!L$5&amp;$E764),'Hoja de Trabajo para listado'!$CD$151:$DC$151,0)),0)</f>
        <v>0</v>
      </c>
      <c r="M764" s="314">
        <f ca="1">+IFERROR(INDEX('Hoja de Trabajo para listado'!$A$155:$Z$1048576,MATCH($A764,'Hoja de Trabajo para listado'!$A$155:$A$1048576,0),MATCH((CUADRO!M$5&amp;$E764),'Hoja de Trabajo para listado'!$A$151:$Z$151,0)),0)+IFERROR(INDEX('Hoja de Trabajo para listado'!$AB$155:$BA$1048576,MATCH($A764,'Hoja de Trabajo para listado'!$AB$155:$AB$1048576,0),MATCH((CUADRO!M$5&amp;$E764),'Hoja de Trabajo para listado'!$AB$151:$BA$151,0)),0)+IFERROR(INDEX('Hoja de Trabajo para listado'!$BC$155:$CB$1048576,MATCH($A764,'Hoja de Trabajo para listado'!$BC$155:$BC$1048576,0),MATCH((CUADRO!M$5&amp;$E764),'Hoja de Trabajo para listado'!$BC$151:$CB$151,0)),0)+IFERROR(INDEX('Hoja de Trabajo para listado'!$DE$153:$DG$274,MATCH($A764,'Hoja de Trabajo para listado'!$DE$153:$DE$1048576,0),MATCH((CUADRO!M$5&amp;$E764),'Hoja de Trabajo para listado'!$DE$151:$DG$151,0)),0)+IFERROR(INDEX('Hoja de Trabajo para listado'!$CD$155:$DC$1048576,MATCH($A764,'Hoja de Trabajo para listado'!$CD$155:$CD$1048576,0),MATCH((CUADRO!M$5&amp;$E764),'Hoja de Trabajo para listado'!$CD$151:$DC$151,0)),0)</f>
        <v>0</v>
      </c>
      <c r="N764" s="314">
        <f ca="1">+IFERROR(INDEX('Hoja de Trabajo para listado'!$A$155:$Z$1048576,MATCH($A764,'Hoja de Trabajo para listado'!$A$155:$A$1048576,0),MATCH((CUADRO!N$5&amp;$E764),'Hoja de Trabajo para listado'!$A$151:$Z$151,0)),0)+IFERROR(INDEX('Hoja de Trabajo para listado'!$AB$155:$BA$1048576,MATCH($A764,'Hoja de Trabajo para listado'!$AB$155:$AB$1048576,0),MATCH((CUADRO!N$5&amp;$E764),'Hoja de Trabajo para listado'!$AB$151:$BA$151,0)),0)+IFERROR(INDEX('Hoja de Trabajo para listado'!$BC$155:$CB$1048576,MATCH($A764,'Hoja de Trabajo para listado'!$BC$155:$BC$1048576,0),MATCH((CUADRO!N$5&amp;$E764),'Hoja de Trabajo para listado'!$BC$151:$CB$151,0)),0)+IFERROR(INDEX('Hoja de Trabajo para listado'!$DE$153:$DG$274,MATCH($A764,'Hoja de Trabajo para listado'!$DE$153:$DE$1048576,0),MATCH((CUADRO!N$5&amp;$E764),'Hoja de Trabajo para listado'!$DE$151:$DG$151,0)),0)+IFERROR(INDEX('Hoja de Trabajo para listado'!$CD$155:$DC$1048576,MATCH($A764,'Hoja de Trabajo para listado'!$CD$155:$CD$1048576,0),MATCH((CUADRO!N$5&amp;$E764),'Hoja de Trabajo para listado'!$CD$151:$DC$151,0)),0)</f>
        <v>0</v>
      </c>
      <c r="O764" s="314">
        <f ca="1">+IFERROR(INDEX('Hoja de Trabajo para listado'!$A$155:$Z$1048576,MATCH($A764,'Hoja de Trabajo para listado'!$A$155:$A$1048576,0),MATCH((CUADRO!O$5&amp;$E764),'Hoja de Trabajo para listado'!$A$151:$Z$151,0)),0)+IFERROR(INDEX('Hoja de Trabajo para listado'!$AB$155:$BA$1048576,MATCH($A764,'Hoja de Trabajo para listado'!$AB$155:$AB$1048576,0),MATCH((CUADRO!O$5&amp;$E764),'Hoja de Trabajo para listado'!$AB$151:$BA$151,0)),0)+IFERROR(INDEX('Hoja de Trabajo para listado'!$BC$155:$CB$1048576,MATCH($A764,'Hoja de Trabajo para listado'!$BC$155:$BC$1048576,0),MATCH((CUADRO!O$5&amp;$E764),'Hoja de Trabajo para listado'!$BC$151:$CB$151,0)),0)+IFERROR(INDEX('Hoja de Trabajo para listado'!$DE$153:$DG$274,MATCH($A764,'Hoja de Trabajo para listado'!$DE$153:$DE$1048576,0),MATCH((CUADRO!O$5&amp;$E764),'Hoja de Trabajo para listado'!$DE$151:$DG$151,0)),0)+IFERROR(INDEX('Hoja de Trabajo para listado'!$CD$155:$DC$1048576,MATCH($A764,'Hoja de Trabajo para listado'!$CD$155:$CD$1048576,0),MATCH((CUADRO!O$5&amp;$E764),'Hoja de Trabajo para listado'!$CD$151:$DC$151,0)),0)</f>
        <v>0</v>
      </c>
      <c r="P764" s="314">
        <f ca="1">+IFERROR(INDEX('Hoja de Trabajo para listado'!$A$155:$Z$1048576,MATCH($A764,'Hoja de Trabajo para listado'!$A$155:$A$1048576,0),MATCH((CUADRO!P$5&amp;$E764),'Hoja de Trabajo para listado'!$A$151:$Z$151,0)),0)+IFERROR(INDEX('Hoja de Trabajo para listado'!$AB$155:$BA$1048576,MATCH($A764,'Hoja de Trabajo para listado'!$AB$155:$AB$1048576,0),MATCH((CUADRO!P$5&amp;$E764),'Hoja de Trabajo para listado'!$AB$151:$BA$151,0)),0)+IFERROR(INDEX('Hoja de Trabajo para listado'!$BC$155:$CB$1048576,MATCH($A764,'Hoja de Trabajo para listado'!$BC$155:$BC$1048576,0),MATCH((CUADRO!P$5&amp;$E764),'Hoja de Trabajo para listado'!$BC$151:$CB$151,0)),0)+IFERROR(INDEX('Hoja de Trabajo para listado'!$DE$153:$DG$274,MATCH($A764,'Hoja de Trabajo para listado'!$DE$153:$DE$1048576,0),MATCH((CUADRO!P$5&amp;$E764),'Hoja de Trabajo para listado'!$DE$151:$DG$151,0)),0)+IFERROR(INDEX('Hoja de Trabajo para listado'!$CD$155:$DC$1048576,MATCH($A764,'Hoja de Trabajo para listado'!$CD$155:$CD$1048576,0),MATCH((CUADRO!P$5&amp;$E764),'Hoja de Trabajo para listado'!$CD$151:$DC$151,0)),0)</f>
        <v>0</v>
      </c>
      <c r="Q764" s="314">
        <f ca="1">+IFERROR(INDEX('Hoja de Trabajo para listado'!$A$155:$Z$1048576,MATCH($A764,'Hoja de Trabajo para listado'!$A$155:$A$1048576,0),MATCH((CUADRO!Q$5&amp;$E764),'Hoja de Trabajo para listado'!$A$151:$Z$151,0)),0)+IFERROR(INDEX('Hoja de Trabajo para listado'!$AB$155:$BA$1048576,MATCH($A764,'Hoja de Trabajo para listado'!$AB$155:$AB$1048576,0),MATCH((CUADRO!Q$5&amp;$E764),'Hoja de Trabajo para listado'!$AB$151:$BA$151,0)),0)+IFERROR(INDEX('Hoja de Trabajo para listado'!$BC$155:$CB$1048576,MATCH($A764,'Hoja de Trabajo para listado'!$BC$155:$BC$1048576,0),MATCH((CUADRO!Q$5&amp;$E764),'Hoja de Trabajo para listado'!$BC$151:$CB$151,0)),0)+IFERROR(INDEX('Hoja de Trabajo para listado'!$DE$153:$DG$274,MATCH($A764,'Hoja de Trabajo para listado'!$DE$153:$DE$1048576,0),MATCH((CUADRO!Q$5&amp;$E764),'Hoja de Trabajo para listado'!$DE$151:$DG$151,0)),0)+IFERROR(INDEX('Hoja de Trabajo para listado'!$CD$155:$DC$1048576,MATCH($A764,'Hoja de Trabajo para listado'!$CD$155:$CD$1048576,0),MATCH((CUADRO!Q$5&amp;$E764),'Hoja de Trabajo para listado'!$CD$151:$DC$151,0)),0)</f>
        <v>0</v>
      </c>
      <c r="R764" s="314">
        <f t="shared" ca="1" si="22"/>
        <v>0</v>
      </c>
      <c r="S764" s="322"/>
      <c r="T764" s="314">
        <f ca="1">+T765</f>
        <v>0</v>
      </c>
      <c r="U764" s="313">
        <f t="shared" si="23"/>
        <v>1</v>
      </c>
      <c r="V764" s="319" t="str">
        <f>+VLOOKUP(A764,bd_lista!$A$3:$E$593,5,FALSE)</f>
        <v>Gobiernos Autonomos Municipales</v>
      </c>
      <c r="W764" s="425" t="str">
        <f>+V764</f>
        <v>Gobiernos Autonomos Municipales</v>
      </c>
    </row>
    <row r="765" spans="1:23" customFormat="1" ht="15" hidden="1" customHeight="1">
      <c r="A765" s="323">
        <v>1814</v>
      </c>
      <c r="B765" s="428"/>
      <c r="C765" s="318" t="str">
        <f>+VLOOKUP(A765,bd_lista!$A$3:$C$593,3,FALSE)</f>
        <v>Gobierno Autónomo Municipal de San Joaquín</v>
      </c>
      <c r="D765" s="430"/>
      <c r="E765" s="347" t="s">
        <v>1419</v>
      </c>
      <c r="F765" s="314">
        <f ca="1">+IFERROR(INDEX('Hoja de Trabajo para listado'!$A$155:$Z$1048576,MATCH($A765,'Hoja de Trabajo para listado'!$A$155:$A$1048576,0),MATCH((CUADRO!F$5&amp;$E765),'Hoja de Trabajo para listado'!$A$151:$Z$151,0)),0)+IFERROR(INDEX('Hoja de Trabajo para listado'!$AB$155:$BA$1048576,MATCH($A765,'Hoja de Trabajo para listado'!$AB$155:$AB$1048576,0),MATCH((CUADRO!F$5&amp;$E765),'Hoja de Trabajo para listado'!$AB$151:$BA$151,0)),0)+IFERROR(INDEX('Hoja de Trabajo para listado'!$BC$155:$CB$1048576,MATCH($A765,'Hoja de Trabajo para listado'!$BC$155:$BC$1048576,0),MATCH((CUADRO!F$5&amp;$E765),'Hoja de Trabajo para listado'!$BC$151:$CB$151,0)),0)+IFERROR(INDEX('Hoja de Trabajo para listado'!$DE$153:$DG$274,MATCH($A765,'Hoja de Trabajo para listado'!$DE$153:$DE$1048576,0),MATCH((CUADRO!F$5&amp;$E765),'Hoja de Trabajo para listado'!$DE$151:$DG$151,0)),0)+IFERROR(INDEX('Hoja de Trabajo para listado'!$CD$155:$DC$1048576,MATCH($A765,'Hoja de Trabajo para listado'!$CD$155:$CD$1048576,0),MATCH((CUADRO!F$5&amp;$E765),'Hoja de Trabajo para listado'!$CD$151:$DC$151,0)),0)</f>
        <v>0</v>
      </c>
      <c r="G765" s="314">
        <f ca="1">+IFERROR(INDEX('Hoja de Trabajo para listado'!$A$155:$Z$1048576,MATCH($A765,'Hoja de Trabajo para listado'!$A$155:$A$1048576,0),MATCH((CUADRO!G$5&amp;$E765),'Hoja de Trabajo para listado'!$A$151:$Z$151,0)),0)+IFERROR(INDEX('Hoja de Trabajo para listado'!$AB$155:$BA$1048576,MATCH($A765,'Hoja de Trabajo para listado'!$AB$155:$AB$1048576,0),MATCH((CUADRO!G$5&amp;$E765),'Hoja de Trabajo para listado'!$AB$151:$BA$151,0)),0)+IFERROR(INDEX('Hoja de Trabajo para listado'!$BC$155:$CB$1048576,MATCH($A765,'Hoja de Trabajo para listado'!$BC$155:$BC$1048576,0),MATCH((CUADRO!G$5&amp;$E765),'Hoja de Trabajo para listado'!$BC$151:$CB$151,0)),0)+IFERROR(INDEX('Hoja de Trabajo para listado'!$DE$153:$DG$274,MATCH($A765,'Hoja de Trabajo para listado'!$DE$153:$DE$1048576,0),MATCH((CUADRO!G$5&amp;$E765),'Hoja de Trabajo para listado'!$DE$151:$DG$151,0)),0)+IFERROR(INDEX('Hoja de Trabajo para listado'!$CD$155:$DC$1048576,MATCH($A765,'Hoja de Trabajo para listado'!$CD$155:$CD$1048576,0),MATCH((CUADRO!G$5&amp;$E765),'Hoja de Trabajo para listado'!$CD$151:$DC$151,0)),0)</f>
        <v>0</v>
      </c>
      <c r="H765" s="314">
        <f ca="1">+IFERROR(INDEX('Hoja de Trabajo para listado'!$A$155:$Z$1048576,MATCH($A765,'Hoja de Trabajo para listado'!$A$155:$A$1048576,0),MATCH((CUADRO!H$5&amp;$E765),'Hoja de Trabajo para listado'!$A$151:$Z$151,0)),0)+IFERROR(INDEX('Hoja de Trabajo para listado'!$AB$155:$BA$1048576,MATCH($A765,'Hoja de Trabajo para listado'!$AB$155:$AB$1048576,0),MATCH((CUADRO!H$5&amp;$E765),'Hoja de Trabajo para listado'!$AB$151:$BA$151,0)),0)+IFERROR(INDEX('Hoja de Trabajo para listado'!$BC$155:$CB$1048576,MATCH($A765,'Hoja de Trabajo para listado'!$BC$155:$BC$1048576,0),MATCH((CUADRO!H$5&amp;$E765),'Hoja de Trabajo para listado'!$BC$151:$CB$151,0)),0)+IFERROR(INDEX('Hoja de Trabajo para listado'!$DE$153:$DG$274,MATCH($A765,'Hoja de Trabajo para listado'!$DE$153:$DE$1048576,0),MATCH((CUADRO!H$5&amp;$E765),'Hoja de Trabajo para listado'!$DE$151:$DG$151,0)),0)+IFERROR(INDEX('Hoja de Trabajo para listado'!$CD$155:$DC$1048576,MATCH($A765,'Hoja de Trabajo para listado'!$CD$155:$CD$1048576,0),MATCH((CUADRO!H$5&amp;$E765),'Hoja de Trabajo para listado'!$CD$151:$DC$151,0)),0)</f>
        <v>0</v>
      </c>
      <c r="I765" s="314">
        <f ca="1">+IFERROR(INDEX('Hoja de Trabajo para listado'!$A$155:$Z$1048576,MATCH($A765,'Hoja de Trabajo para listado'!$A$155:$A$1048576,0),MATCH((CUADRO!I$5&amp;$E765),'Hoja de Trabajo para listado'!$A$151:$Z$151,0)),0)+IFERROR(INDEX('Hoja de Trabajo para listado'!$AB$155:$BA$1048576,MATCH($A765,'Hoja de Trabajo para listado'!$AB$155:$AB$1048576,0),MATCH((CUADRO!I$5&amp;$E765),'Hoja de Trabajo para listado'!$AB$151:$BA$151,0)),0)+IFERROR(INDEX('Hoja de Trabajo para listado'!$BC$155:$CB$1048576,MATCH($A765,'Hoja de Trabajo para listado'!$BC$155:$BC$1048576,0),MATCH((CUADRO!I$5&amp;$E765),'Hoja de Trabajo para listado'!$BC$151:$CB$151,0)),0)+IFERROR(INDEX('Hoja de Trabajo para listado'!$DE$153:$DG$274,MATCH($A765,'Hoja de Trabajo para listado'!$DE$153:$DE$1048576,0),MATCH((CUADRO!I$5&amp;$E765),'Hoja de Trabajo para listado'!$DE$151:$DG$151,0)),0)+IFERROR(INDEX('Hoja de Trabajo para listado'!$CD$155:$DC$1048576,MATCH($A765,'Hoja de Trabajo para listado'!$CD$155:$CD$1048576,0),MATCH((CUADRO!I$5&amp;$E765),'Hoja de Trabajo para listado'!$CD$151:$DC$151,0)),0)</f>
        <v>0</v>
      </c>
      <c r="J765" s="314">
        <f ca="1">+IFERROR(INDEX('Hoja de Trabajo para listado'!$A$155:$Z$1048576,MATCH($A765,'Hoja de Trabajo para listado'!$A$155:$A$1048576,0),MATCH((CUADRO!J$5&amp;$E765),'Hoja de Trabajo para listado'!$A$151:$Z$151,0)),0)+IFERROR(INDEX('Hoja de Trabajo para listado'!$AB$155:$BA$1048576,MATCH($A765,'Hoja de Trabajo para listado'!$AB$155:$AB$1048576,0),MATCH((CUADRO!J$5&amp;$E765),'Hoja de Trabajo para listado'!$AB$151:$BA$151,0)),0)+IFERROR(INDEX('Hoja de Trabajo para listado'!$BC$155:$CB$1048576,MATCH($A765,'Hoja de Trabajo para listado'!$BC$155:$BC$1048576,0),MATCH((CUADRO!J$5&amp;$E765),'Hoja de Trabajo para listado'!$BC$151:$CB$151,0)),0)+IFERROR(INDEX('Hoja de Trabajo para listado'!$DE$153:$DG$274,MATCH($A765,'Hoja de Trabajo para listado'!$DE$153:$DE$1048576,0),MATCH((CUADRO!J$5&amp;$E765),'Hoja de Trabajo para listado'!$DE$151:$DG$151,0)),0)+IFERROR(INDEX('Hoja de Trabajo para listado'!$CD$155:$DC$1048576,MATCH($A765,'Hoja de Trabajo para listado'!$CD$155:$CD$1048576,0),MATCH((CUADRO!J$5&amp;$E765),'Hoja de Trabajo para listado'!$CD$151:$DC$151,0)),0)</f>
        <v>0</v>
      </c>
      <c r="K765" s="314">
        <f ca="1">+IFERROR(INDEX('Hoja de Trabajo para listado'!$A$155:$Z$1048576,MATCH($A765,'Hoja de Trabajo para listado'!$A$155:$A$1048576,0),MATCH((CUADRO!K$5&amp;$E765),'Hoja de Trabajo para listado'!$A$151:$Z$151,0)),0)+IFERROR(INDEX('Hoja de Trabajo para listado'!$AB$155:$BA$1048576,MATCH($A765,'Hoja de Trabajo para listado'!$AB$155:$AB$1048576,0),MATCH((CUADRO!K$5&amp;$E765),'Hoja de Trabajo para listado'!$AB$151:$BA$151,0)),0)+IFERROR(INDEX('Hoja de Trabajo para listado'!$BC$155:$CB$1048576,MATCH($A765,'Hoja de Trabajo para listado'!$BC$155:$BC$1048576,0),MATCH((CUADRO!K$5&amp;$E765),'Hoja de Trabajo para listado'!$BC$151:$CB$151,0)),0)+IFERROR(INDEX('Hoja de Trabajo para listado'!$DE$153:$DG$274,MATCH($A765,'Hoja de Trabajo para listado'!$DE$153:$DE$1048576,0),MATCH((CUADRO!K$5&amp;$E765),'Hoja de Trabajo para listado'!$DE$151:$DG$151,0)),0)+IFERROR(INDEX('Hoja de Trabajo para listado'!$CD$155:$DC$1048576,MATCH($A765,'Hoja de Trabajo para listado'!$CD$155:$CD$1048576,0),MATCH((CUADRO!K$5&amp;$E765),'Hoja de Trabajo para listado'!$CD$151:$DC$151,0)),0)</f>
        <v>0</v>
      </c>
      <c r="L765" s="314">
        <f ca="1">+IFERROR(INDEX('Hoja de Trabajo para listado'!$A$155:$Z$1048576,MATCH($A765,'Hoja de Trabajo para listado'!$A$155:$A$1048576,0),MATCH((CUADRO!L$5&amp;$E765),'Hoja de Trabajo para listado'!$A$151:$Z$151,0)),0)+IFERROR(INDEX('Hoja de Trabajo para listado'!$AB$155:$BA$1048576,MATCH($A765,'Hoja de Trabajo para listado'!$AB$155:$AB$1048576,0),MATCH((CUADRO!L$5&amp;$E765),'Hoja de Trabajo para listado'!$AB$151:$BA$151,0)),0)+IFERROR(INDEX('Hoja de Trabajo para listado'!$BC$155:$CB$1048576,MATCH($A765,'Hoja de Trabajo para listado'!$BC$155:$BC$1048576,0),MATCH((CUADRO!L$5&amp;$E765),'Hoja de Trabajo para listado'!$BC$151:$CB$151,0)),0)+IFERROR(INDEX('Hoja de Trabajo para listado'!$DE$153:$DG$274,MATCH($A765,'Hoja de Trabajo para listado'!$DE$153:$DE$1048576,0),MATCH((CUADRO!L$5&amp;$E765),'Hoja de Trabajo para listado'!$DE$151:$DG$151,0)),0)+IFERROR(INDEX('Hoja de Trabajo para listado'!$CD$155:$DC$1048576,MATCH($A765,'Hoja de Trabajo para listado'!$CD$155:$CD$1048576,0),MATCH((CUADRO!L$5&amp;$E765),'Hoja de Trabajo para listado'!$CD$151:$DC$151,0)),0)</f>
        <v>0</v>
      </c>
      <c r="M765" s="314">
        <f ca="1">+IFERROR(INDEX('Hoja de Trabajo para listado'!$A$155:$Z$1048576,MATCH($A765,'Hoja de Trabajo para listado'!$A$155:$A$1048576,0),MATCH((CUADRO!M$5&amp;$E765),'Hoja de Trabajo para listado'!$A$151:$Z$151,0)),0)+IFERROR(INDEX('Hoja de Trabajo para listado'!$AB$155:$BA$1048576,MATCH($A765,'Hoja de Trabajo para listado'!$AB$155:$AB$1048576,0),MATCH((CUADRO!M$5&amp;$E765),'Hoja de Trabajo para listado'!$AB$151:$BA$151,0)),0)+IFERROR(INDEX('Hoja de Trabajo para listado'!$BC$155:$CB$1048576,MATCH($A765,'Hoja de Trabajo para listado'!$BC$155:$BC$1048576,0),MATCH((CUADRO!M$5&amp;$E765),'Hoja de Trabajo para listado'!$BC$151:$CB$151,0)),0)+IFERROR(INDEX('Hoja de Trabajo para listado'!$DE$153:$DG$274,MATCH($A765,'Hoja de Trabajo para listado'!$DE$153:$DE$1048576,0),MATCH((CUADRO!M$5&amp;$E765),'Hoja de Trabajo para listado'!$DE$151:$DG$151,0)),0)+IFERROR(INDEX('Hoja de Trabajo para listado'!$CD$155:$DC$1048576,MATCH($A765,'Hoja de Trabajo para listado'!$CD$155:$CD$1048576,0),MATCH((CUADRO!M$5&amp;$E765),'Hoja de Trabajo para listado'!$CD$151:$DC$151,0)),0)</f>
        <v>0</v>
      </c>
      <c r="N765" s="314">
        <f ca="1">+IFERROR(INDEX('Hoja de Trabajo para listado'!$A$155:$Z$1048576,MATCH($A765,'Hoja de Trabajo para listado'!$A$155:$A$1048576,0),MATCH((CUADRO!N$5&amp;$E765),'Hoja de Trabajo para listado'!$A$151:$Z$151,0)),0)+IFERROR(INDEX('Hoja de Trabajo para listado'!$AB$155:$BA$1048576,MATCH($A765,'Hoja de Trabajo para listado'!$AB$155:$AB$1048576,0),MATCH((CUADRO!N$5&amp;$E765),'Hoja de Trabajo para listado'!$AB$151:$BA$151,0)),0)+IFERROR(INDEX('Hoja de Trabajo para listado'!$BC$155:$CB$1048576,MATCH($A765,'Hoja de Trabajo para listado'!$BC$155:$BC$1048576,0),MATCH((CUADRO!N$5&amp;$E765),'Hoja de Trabajo para listado'!$BC$151:$CB$151,0)),0)+IFERROR(INDEX('Hoja de Trabajo para listado'!$DE$153:$DG$274,MATCH($A765,'Hoja de Trabajo para listado'!$DE$153:$DE$1048576,0),MATCH((CUADRO!N$5&amp;$E765),'Hoja de Trabajo para listado'!$DE$151:$DG$151,0)),0)+IFERROR(INDEX('Hoja de Trabajo para listado'!$CD$155:$DC$1048576,MATCH($A765,'Hoja de Trabajo para listado'!$CD$155:$CD$1048576,0),MATCH((CUADRO!N$5&amp;$E765),'Hoja de Trabajo para listado'!$CD$151:$DC$151,0)),0)</f>
        <v>0</v>
      </c>
      <c r="O765" s="314">
        <f ca="1">+IFERROR(INDEX('Hoja de Trabajo para listado'!$A$155:$Z$1048576,MATCH($A765,'Hoja de Trabajo para listado'!$A$155:$A$1048576,0),MATCH((CUADRO!O$5&amp;$E765),'Hoja de Trabajo para listado'!$A$151:$Z$151,0)),0)+IFERROR(INDEX('Hoja de Trabajo para listado'!$AB$155:$BA$1048576,MATCH($A765,'Hoja de Trabajo para listado'!$AB$155:$AB$1048576,0),MATCH((CUADRO!O$5&amp;$E765),'Hoja de Trabajo para listado'!$AB$151:$BA$151,0)),0)+IFERROR(INDEX('Hoja de Trabajo para listado'!$BC$155:$CB$1048576,MATCH($A765,'Hoja de Trabajo para listado'!$BC$155:$BC$1048576,0),MATCH((CUADRO!O$5&amp;$E765),'Hoja de Trabajo para listado'!$BC$151:$CB$151,0)),0)+IFERROR(INDEX('Hoja de Trabajo para listado'!$DE$153:$DG$274,MATCH($A765,'Hoja de Trabajo para listado'!$DE$153:$DE$1048576,0),MATCH((CUADRO!O$5&amp;$E765),'Hoja de Trabajo para listado'!$DE$151:$DG$151,0)),0)+IFERROR(INDEX('Hoja de Trabajo para listado'!$CD$155:$DC$1048576,MATCH($A765,'Hoja de Trabajo para listado'!$CD$155:$CD$1048576,0),MATCH((CUADRO!O$5&amp;$E765),'Hoja de Trabajo para listado'!$CD$151:$DC$151,0)),0)</f>
        <v>0</v>
      </c>
      <c r="P765" s="314">
        <f ca="1">+IFERROR(INDEX('Hoja de Trabajo para listado'!$A$155:$Z$1048576,MATCH($A765,'Hoja de Trabajo para listado'!$A$155:$A$1048576,0),MATCH((CUADRO!P$5&amp;$E765),'Hoja de Trabajo para listado'!$A$151:$Z$151,0)),0)+IFERROR(INDEX('Hoja de Trabajo para listado'!$AB$155:$BA$1048576,MATCH($A765,'Hoja de Trabajo para listado'!$AB$155:$AB$1048576,0),MATCH((CUADRO!P$5&amp;$E765),'Hoja de Trabajo para listado'!$AB$151:$BA$151,0)),0)+IFERROR(INDEX('Hoja de Trabajo para listado'!$BC$155:$CB$1048576,MATCH($A765,'Hoja de Trabajo para listado'!$BC$155:$BC$1048576,0),MATCH((CUADRO!P$5&amp;$E765),'Hoja de Trabajo para listado'!$BC$151:$CB$151,0)),0)+IFERROR(INDEX('Hoja de Trabajo para listado'!$DE$153:$DG$274,MATCH($A765,'Hoja de Trabajo para listado'!$DE$153:$DE$1048576,0),MATCH((CUADRO!P$5&amp;$E765),'Hoja de Trabajo para listado'!$DE$151:$DG$151,0)),0)+IFERROR(INDEX('Hoja de Trabajo para listado'!$CD$155:$DC$1048576,MATCH($A765,'Hoja de Trabajo para listado'!$CD$155:$CD$1048576,0),MATCH((CUADRO!P$5&amp;$E765),'Hoja de Trabajo para listado'!$CD$151:$DC$151,0)),0)</f>
        <v>0</v>
      </c>
      <c r="Q765" s="314">
        <f ca="1">+IFERROR(INDEX('Hoja de Trabajo para listado'!$A$155:$Z$1048576,MATCH($A765,'Hoja de Trabajo para listado'!$A$155:$A$1048576,0),MATCH((CUADRO!Q$5&amp;$E765),'Hoja de Trabajo para listado'!$A$151:$Z$151,0)),0)+IFERROR(INDEX('Hoja de Trabajo para listado'!$AB$155:$BA$1048576,MATCH($A765,'Hoja de Trabajo para listado'!$AB$155:$AB$1048576,0),MATCH((CUADRO!Q$5&amp;$E765),'Hoja de Trabajo para listado'!$AB$151:$BA$151,0)),0)+IFERROR(INDEX('Hoja de Trabajo para listado'!$BC$155:$CB$1048576,MATCH($A765,'Hoja de Trabajo para listado'!$BC$155:$BC$1048576,0),MATCH((CUADRO!Q$5&amp;$E765),'Hoja de Trabajo para listado'!$BC$151:$CB$151,0)),0)+IFERROR(INDEX('Hoja de Trabajo para listado'!$DE$153:$DG$274,MATCH($A765,'Hoja de Trabajo para listado'!$DE$153:$DE$1048576,0),MATCH((CUADRO!Q$5&amp;$E765),'Hoja de Trabajo para listado'!$DE$151:$DG$151,0)),0)+IFERROR(INDEX('Hoja de Trabajo para listado'!$CD$155:$DC$1048576,MATCH($A765,'Hoja de Trabajo para listado'!$CD$155:$CD$1048576,0),MATCH((CUADRO!Q$5&amp;$E765),'Hoja de Trabajo para listado'!$CD$151:$DC$151,0)),0)</f>
        <v>0</v>
      </c>
      <c r="R765" s="314">
        <f t="shared" ca="1" si="22"/>
        <v>0</v>
      </c>
      <c r="S765" s="322">
        <f ca="1">+R764+R765</f>
        <v>0</v>
      </c>
      <c r="T765" s="314">
        <f ca="1">+S765</f>
        <v>0</v>
      </c>
      <c r="U765" s="313">
        <f t="shared" si="23"/>
        <v>2</v>
      </c>
      <c r="V765" s="319" t="str">
        <f>+VLOOKUP(A765,bd_lista!$A$3:$E$593,5,FALSE)</f>
        <v>Gobiernos Autonomos Municipales</v>
      </c>
      <c r="W765" s="426"/>
    </row>
    <row r="766" spans="1:23" customFormat="1" ht="15" hidden="1" customHeight="1">
      <c r="A766" s="323">
        <v>1815</v>
      </c>
      <c r="B766" s="427">
        <f>+A766</f>
        <v>1815</v>
      </c>
      <c r="C766" s="318" t="str">
        <f>+VLOOKUP(A766,bd_lista!$A$3:$C$593,3,FALSE)</f>
        <v>Gobierno Autónomo Municipal de San Ramón</v>
      </c>
      <c r="D766" s="429" t="str">
        <f>+C766</f>
        <v>Gobierno Autónomo Municipal de San Ramón</v>
      </c>
      <c r="E766" s="346" t="s">
        <v>1418</v>
      </c>
      <c r="F766" s="314">
        <f ca="1">+IFERROR(INDEX('Hoja de Trabajo para listado'!$A$155:$Z$1048576,MATCH($A766,'Hoja de Trabajo para listado'!$A$155:$A$1048576,0),MATCH((CUADRO!F$5&amp;$E766),'Hoja de Trabajo para listado'!$A$151:$Z$151,0)),0)+IFERROR(INDEX('Hoja de Trabajo para listado'!$AB$155:$BA$1048576,MATCH($A766,'Hoja de Trabajo para listado'!$AB$155:$AB$1048576,0),MATCH((CUADRO!F$5&amp;$E766),'Hoja de Trabajo para listado'!$AB$151:$BA$151,0)),0)+IFERROR(INDEX('Hoja de Trabajo para listado'!$BC$155:$CB$1048576,MATCH($A766,'Hoja de Trabajo para listado'!$BC$155:$BC$1048576,0),MATCH((CUADRO!F$5&amp;$E766),'Hoja de Trabajo para listado'!$BC$151:$CB$151,0)),0)+IFERROR(INDEX('Hoja de Trabajo para listado'!$DE$153:$DG$274,MATCH($A766,'Hoja de Trabajo para listado'!$DE$153:$DE$1048576,0),MATCH((CUADRO!F$5&amp;$E766),'Hoja de Trabajo para listado'!$DE$151:$DG$151,0)),0)+IFERROR(INDEX('Hoja de Trabajo para listado'!$CD$155:$DC$1048576,MATCH($A766,'Hoja de Trabajo para listado'!$CD$155:$CD$1048576,0),MATCH((CUADRO!F$5&amp;$E766),'Hoja de Trabajo para listado'!$CD$151:$DC$151,0)),0)</f>
        <v>0</v>
      </c>
      <c r="G766" s="314">
        <f ca="1">+IFERROR(INDEX('Hoja de Trabajo para listado'!$A$155:$Z$1048576,MATCH($A766,'Hoja de Trabajo para listado'!$A$155:$A$1048576,0),MATCH((CUADRO!G$5&amp;$E766),'Hoja de Trabajo para listado'!$A$151:$Z$151,0)),0)+IFERROR(INDEX('Hoja de Trabajo para listado'!$AB$155:$BA$1048576,MATCH($A766,'Hoja de Trabajo para listado'!$AB$155:$AB$1048576,0),MATCH((CUADRO!G$5&amp;$E766),'Hoja de Trabajo para listado'!$AB$151:$BA$151,0)),0)+IFERROR(INDEX('Hoja de Trabajo para listado'!$BC$155:$CB$1048576,MATCH($A766,'Hoja de Trabajo para listado'!$BC$155:$BC$1048576,0),MATCH((CUADRO!G$5&amp;$E766),'Hoja de Trabajo para listado'!$BC$151:$CB$151,0)),0)+IFERROR(INDEX('Hoja de Trabajo para listado'!$DE$153:$DG$274,MATCH($A766,'Hoja de Trabajo para listado'!$DE$153:$DE$1048576,0),MATCH((CUADRO!G$5&amp;$E766),'Hoja de Trabajo para listado'!$DE$151:$DG$151,0)),0)+IFERROR(INDEX('Hoja de Trabajo para listado'!$CD$155:$DC$1048576,MATCH($A766,'Hoja de Trabajo para listado'!$CD$155:$CD$1048576,0),MATCH((CUADRO!G$5&amp;$E766),'Hoja de Trabajo para listado'!$CD$151:$DC$151,0)),0)</f>
        <v>0</v>
      </c>
      <c r="H766" s="314">
        <f ca="1">+IFERROR(INDEX('Hoja de Trabajo para listado'!$A$155:$Z$1048576,MATCH($A766,'Hoja de Trabajo para listado'!$A$155:$A$1048576,0),MATCH((CUADRO!H$5&amp;$E766),'Hoja de Trabajo para listado'!$A$151:$Z$151,0)),0)+IFERROR(INDEX('Hoja de Trabajo para listado'!$AB$155:$BA$1048576,MATCH($A766,'Hoja de Trabajo para listado'!$AB$155:$AB$1048576,0),MATCH((CUADRO!H$5&amp;$E766),'Hoja de Trabajo para listado'!$AB$151:$BA$151,0)),0)+IFERROR(INDEX('Hoja de Trabajo para listado'!$BC$155:$CB$1048576,MATCH($A766,'Hoja de Trabajo para listado'!$BC$155:$BC$1048576,0),MATCH((CUADRO!H$5&amp;$E766),'Hoja de Trabajo para listado'!$BC$151:$CB$151,0)),0)+IFERROR(INDEX('Hoja de Trabajo para listado'!$DE$153:$DG$274,MATCH($A766,'Hoja de Trabajo para listado'!$DE$153:$DE$1048576,0),MATCH((CUADRO!H$5&amp;$E766),'Hoja de Trabajo para listado'!$DE$151:$DG$151,0)),0)+IFERROR(INDEX('Hoja de Trabajo para listado'!$CD$155:$DC$1048576,MATCH($A766,'Hoja de Trabajo para listado'!$CD$155:$CD$1048576,0),MATCH((CUADRO!H$5&amp;$E766),'Hoja de Trabajo para listado'!$CD$151:$DC$151,0)),0)</f>
        <v>0</v>
      </c>
      <c r="I766" s="314">
        <f ca="1">+IFERROR(INDEX('Hoja de Trabajo para listado'!$A$155:$Z$1048576,MATCH($A766,'Hoja de Trabajo para listado'!$A$155:$A$1048576,0),MATCH((CUADRO!I$5&amp;$E766),'Hoja de Trabajo para listado'!$A$151:$Z$151,0)),0)+IFERROR(INDEX('Hoja de Trabajo para listado'!$AB$155:$BA$1048576,MATCH($A766,'Hoja de Trabajo para listado'!$AB$155:$AB$1048576,0),MATCH((CUADRO!I$5&amp;$E766),'Hoja de Trabajo para listado'!$AB$151:$BA$151,0)),0)+IFERROR(INDEX('Hoja de Trabajo para listado'!$BC$155:$CB$1048576,MATCH($A766,'Hoja de Trabajo para listado'!$BC$155:$BC$1048576,0),MATCH((CUADRO!I$5&amp;$E766),'Hoja de Trabajo para listado'!$BC$151:$CB$151,0)),0)+IFERROR(INDEX('Hoja de Trabajo para listado'!$DE$153:$DG$274,MATCH($A766,'Hoja de Trabajo para listado'!$DE$153:$DE$1048576,0),MATCH((CUADRO!I$5&amp;$E766),'Hoja de Trabajo para listado'!$DE$151:$DG$151,0)),0)+IFERROR(INDEX('Hoja de Trabajo para listado'!$CD$155:$DC$1048576,MATCH($A766,'Hoja de Trabajo para listado'!$CD$155:$CD$1048576,0),MATCH((CUADRO!I$5&amp;$E766),'Hoja de Trabajo para listado'!$CD$151:$DC$151,0)),0)</f>
        <v>0</v>
      </c>
      <c r="J766" s="314">
        <f ca="1">+IFERROR(INDEX('Hoja de Trabajo para listado'!$A$155:$Z$1048576,MATCH($A766,'Hoja de Trabajo para listado'!$A$155:$A$1048576,0),MATCH((CUADRO!J$5&amp;$E766),'Hoja de Trabajo para listado'!$A$151:$Z$151,0)),0)+IFERROR(INDEX('Hoja de Trabajo para listado'!$AB$155:$BA$1048576,MATCH($A766,'Hoja de Trabajo para listado'!$AB$155:$AB$1048576,0),MATCH((CUADRO!J$5&amp;$E766),'Hoja de Trabajo para listado'!$AB$151:$BA$151,0)),0)+IFERROR(INDEX('Hoja de Trabajo para listado'!$BC$155:$CB$1048576,MATCH($A766,'Hoja de Trabajo para listado'!$BC$155:$BC$1048576,0),MATCH((CUADRO!J$5&amp;$E766),'Hoja de Trabajo para listado'!$BC$151:$CB$151,0)),0)+IFERROR(INDEX('Hoja de Trabajo para listado'!$DE$153:$DG$274,MATCH($A766,'Hoja de Trabajo para listado'!$DE$153:$DE$1048576,0),MATCH((CUADRO!J$5&amp;$E766),'Hoja de Trabajo para listado'!$DE$151:$DG$151,0)),0)+IFERROR(INDEX('Hoja de Trabajo para listado'!$CD$155:$DC$1048576,MATCH($A766,'Hoja de Trabajo para listado'!$CD$155:$CD$1048576,0),MATCH((CUADRO!J$5&amp;$E766),'Hoja de Trabajo para listado'!$CD$151:$DC$151,0)),0)</f>
        <v>0</v>
      </c>
      <c r="K766" s="314">
        <f ca="1">+IFERROR(INDEX('Hoja de Trabajo para listado'!$A$155:$Z$1048576,MATCH($A766,'Hoja de Trabajo para listado'!$A$155:$A$1048576,0),MATCH((CUADRO!K$5&amp;$E766),'Hoja de Trabajo para listado'!$A$151:$Z$151,0)),0)+IFERROR(INDEX('Hoja de Trabajo para listado'!$AB$155:$BA$1048576,MATCH($A766,'Hoja de Trabajo para listado'!$AB$155:$AB$1048576,0),MATCH((CUADRO!K$5&amp;$E766),'Hoja de Trabajo para listado'!$AB$151:$BA$151,0)),0)+IFERROR(INDEX('Hoja de Trabajo para listado'!$BC$155:$CB$1048576,MATCH($A766,'Hoja de Trabajo para listado'!$BC$155:$BC$1048576,0),MATCH((CUADRO!K$5&amp;$E766),'Hoja de Trabajo para listado'!$BC$151:$CB$151,0)),0)+IFERROR(INDEX('Hoja de Trabajo para listado'!$DE$153:$DG$274,MATCH($A766,'Hoja de Trabajo para listado'!$DE$153:$DE$1048576,0),MATCH((CUADRO!K$5&amp;$E766),'Hoja de Trabajo para listado'!$DE$151:$DG$151,0)),0)+IFERROR(INDEX('Hoja de Trabajo para listado'!$CD$155:$DC$1048576,MATCH($A766,'Hoja de Trabajo para listado'!$CD$155:$CD$1048576,0),MATCH((CUADRO!K$5&amp;$E766),'Hoja de Trabajo para listado'!$CD$151:$DC$151,0)),0)</f>
        <v>0</v>
      </c>
      <c r="L766" s="314">
        <f ca="1">+IFERROR(INDEX('Hoja de Trabajo para listado'!$A$155:$Z$1048576,MATCH($A766,'Hoja de Trabajo para listado'!$A$155:$A$1048576,0),MATCH((CUADRO!L$5&amp;$E766),'Hoja de Trabajo para listado'!$A$151:$Z$151,0)),0)+IFERROR(INDEX('Hoja de Trabajo para listado'!$AB$155:$BA$1048576,MATCH($A766,'Hoja de Trabajo para listado'!$AB$155:$AB$1048576,0),MATCH((CUADRO!L$5&amp;$E766),'Hoja de Trabajo para listado'!$AB$151:$BA$151,0)),0)+IFERROR(INDEX('Hoja de Trabajo para listado'!$BC$155:$CB$1048576,MATCH($A766,'Hoja de Trabajo para listado'!$BC$155:$BC$1048576,0),MATCH((CUADRO!L$5&amp;$E766),'Hoja de Trabajo para listado'!$BC$151:$CB$151,0)),0)+IFERROR(INDEX('Hoja de Trabajo para listado'!$DE$153:$DG$274,MATCH($A766,'Hoja de Trabajo para listado'!$DE$153:$DE$1048576,0),MATCH((CUADRO!L$5&amp;$E766),'Hoja de Trabajo para listado'!$DE$151:$DG$151,0)),0)+IFERROR(INDEX('Hoja de Trabajo para listado'!$CD$155:$DC$1048576,MATCH($A766,'Hoja de Trabajo para listado'!$CD$155:$CD$1048576,0),MATCH((CUADRO!L$5&amp;$E766),'Hoja de Trabajo para listado'!$CD$151:$DC$151,0)),0)</f>
        <v>0</v>
      </c>
      <c r="M766" s="314">
        <f ca="1">+IFERROR(INDEX('Hoja de Trabajo para listado'!$A$155:$Z$1048576,MATCH($A766,'Hoja de Trabajo para listado'!$A$155:$A$1048576,0),MATCH((CUADRO!M$5&amp;$E766),'Hoja de Trabajo para listado'!$A$151:$Z$151,0)),0)+IFERROR(INDEX('Hoja de Trabajo para listado'!$AB$155:$BA$1048576,MATCH($A766,'Hoja de Trabajo para listado'!$AB$155:$AB$1048576,0),MATCH((CUADRO!M$5&amp;$E766),'Hoja de Trabajo para listado'!$AB$151:$BA$151,0)),0)+IFERROR(INDEX('Hoja de Trabajo para listado'!$BC$155:$CB$1048576,MATCH($A766,'Hoja de Trabajo para listado'!$BC$155:$BC$1048576,0),MATCH((CUADRO!M$5&amp;$E766),'Hoja de Trabajo para listado'!$BC$151:$CB$151,0)),0)+IFERROR(INDEX('Hoja de Trabajo para listado'!$DE$153:$DG$274,MATCH($A766,'Hoja de Trabajo para listado'!$DE$153:$DE$1048576,0),MATCH((CUADRO!M$5&amp;$E766),'Hoja de Trabajo para listado'!$DE$151:$DG$151,0)),0)+IFERROR(INDEX('Hoja de Trabajo para listado'!$CD$155:$DC$1048576,MATCH($A766,'Hoja de Trabajo para listado'!$CD$155:$CD$1048576,0),MATCH((CUADRO!M$5&amp;$E766),'Hoja de Trabajo para listado'!$CD$151:$DC$151,0)),0)</f>
        <v>0</v>
      </c>
      <c r="N766" s="314">
        <f ca="1">+IFERROR(INDEX('Hoja de Trabajo para listado'!$A$155:$Z$1048576,MATCH($A766,'Hoja de Trabajo para listado'!$A$155:$A$1048576,0),MATCH((CUADRO!N$5&amp;$E766),'Hoja de Trabajo para listado'!$A$151:$Z$151,0)),0)+IFERROR(INDEX('Hoja de Trabajo para listado'!$AB$155:$BA$1048576,MATCH($A766,'Hoja de Trabajo para listado'!$AB$155:$AB$1048576,0),MATCH((CUADRO!N$5&amp;$E766),'Hoja de Trabajo para listado'!$AB$151:$BA$151,0)),0)+IFERROR(INDEX('Hoja de Trabajo para listado'!$BC$155:$CB$1048576,MATCH($A766,'Hoja de Trabajo para listado'!$BC$155:$BC$1048576,0),MATCH((CUADRO!N$5&amp;$E766),'Hoja de Trabajo para listado'!$BC$151:$CB$151,0)),0)+IFERROR(INDEX('Hoja de Trabajo para listado'!$DE$153:$DG$274,MATCH($A766,'Hoja de Trabajo para listado'!$DE$153:$DE$1048576,0),MATCH((CUADRO!N$5&amp;$E766),'Hoja de Trabajo para listado'!$DE$151:$DG$151,0)),0)+IFERROR(INDEX('Hoja de Trabajo para listado'!$CD$155:$DC$1048576,MATCH($A766,'Hoja de Trabajo para listado'!$CD$155:$CD$1048576,0),MATCH((CUADRO!N$5&amp;$E766),'Hoja de Trabajo para listado'!$CD$151:$DC$151,0)),0)</f>
        <v>0</v>
      </c>
      <c r="O766" s="314">
        <f ca="1">+IFERROR(INDEX('Hoja de Trabajo para listado'!$A$155:$Z$1048576,MATCH($A766,'Hoja de Trabajo para listado'!$A$155:$A$1048576,0),MATCH((CUADRO!O$5&amp;$E766),'Hoja de Trabajo para listado'!$A$151:$Z$151,0)),0)+IFERROR(INDEX('Hoja de Trabajo para listado'!$AB$155:$BA$1048576,MATCH($A766,'Hoja de Trabajo para listado'!$AB$155:$AB$1048576,0),MATCH((CUADRO!O$5&amp;$E766),'Hoja de Trabajo para listado'!$AB$151:$BA$151,0)),0)+IFERROR(INDEX('Hoja de Trabajo para listado'!$BC$155:$CB$1048576,MATCH($A766,'Hoja de Trabajo para listado'!$BC$155:$BC$1048576,0),MATCH((CUADRO!O$5&amp;$E766),'Hoja de Trabajo para listado'!$BC$151:$CB$151,0)),0)+IFERROR(INDEX('Hoja de Trabajo para listado'!$DE$153:$DG$274,MATCH($A766,'Hoja de Trabajo para listado'!$DE$153:$DE$1048576,0),MATCH((CUADRO!O$5&amp;$E766),'Hoja de Trabajo para listado'!$DE$151:$DG$151,0)),0)+IFERROR(INDEX('Hoja de Trabajo para listado'!$CD$155:$DC$1048576,MATCH($A766,'Hoja de Trabajo para listado'!$CD$155:$CD$1048576,0),MATCH((CUADRO!O$5&amp;$E766),'Hoja de Trabajo para listado'!$CD$151:$DC$151,0)),0)</f>
        <v>0</v>
      </c>
      <c r="P766" s="314">
        <f ca="1">+IFERROR(INDEX('Hoja de Trabajo para listado'!$A$155:$Z$1048576,MATCH($A766,'Hoja de Trabajo para listado'!$A$155:$A$1048576,0),MATCH((CUADRO!P$5&amp;$E766),'Hoja de Trabajo para listado'!$A$151:$Z$151,0)),0)+IFERROR(INDEX('Hoja de Trabajo para listado'!$AB$155:$BA$1048576,MATCH($A766,'Hoja de Trabajo para listado'!$AB$155:$AB$1048576,0),MATCH((CUADRO!P$5&amp;$E766),'Hoja de Trabajo para listado'!$AB$151:$BA$151,0)),0)+IFERROR(INDEX('Hoja de Trabajo para listado'!$BC$155:$CB$1048576,MATCH($A766,'Hoja de Trabajo para listado'!$BC$155:$BC$1048576,0),MATCH((CUADRO!P$5&amp;$E766),'Hoja de Trabajo para listado'!$BC$151:$CB$151,0)),0)+IFERROR(INDEX('Hoja de Trabajo para listado'!$DE$153:$DG$274,MATCH($A766,'Hoja de Trabajo para listado'!$DE$153:$DE$1048576,0),MATCH((CUADRO!P$5&amp;$E766),'Hoja de Trabajo para listado'!$DE$151:$DG$151,0)),0)+IFERROR(INDEX('Hoja de Trabajo para listado'!$CD$155:$DC$1048576,MATCH($A766,'Hoja de Trabajo para listado'!$CD$155:$CD$1048576,0),MATCH((CUADRO!P$5&amp;$E766),'Hoja de Trabajo para listado'!$CD$151:$DC$151,0)),0)</f>
        <v>0</v>
      </c>
      <c r="Q766" s="314">
        <f ca="1">+IFERROR(INDEX('Hoja de Trabajo para listado'!$A$155:$Z$1048576,MATCH($A766,'Hoja de Trabajo para listado'!$A$155:$A$1048576,0),MATCH((CUADRO!Q$5&amp;$E766),'Hoja de Trabajo para listado'!$A$151:$Z$151,0)),0)+IFERROR(INDEX('Hoja de Trabajo para listado'!$AB$155:$BA$1048576,MATCH($A766,'Hoja de Trabajo para listado'!$AB$155:$AB$1048576,0),MATCH((CUADRO!Q$5&amp;$E766),'Hoja de Trabajo para listado'!$AB$151:$BA$151,0)),0)+IFERROR(INDEX('Hoja de Trabajo para listado'!$BC$155:$CB$1048576,MATCH($A766,'Hoja de Trabajo para listado'!$BC$155:$BC$1048576,0),MATCH((CUADRO!Q$5&amp;$E766),'Hoja de Trabajo para listado'!$BC$151:$CB$151,0)),0)+IFERROR(INDEX('Hoja de Trabajo para listado'!$DE$153:$DG$274,MATCH($A766,'Hoja de Trabajo para listado'!$DE$153:$DE$1048576,0),MATCH((CUADRO!Q$5&amp;$E766),'Hoja de Trabajo para listado'!$DE$151:$DG$151,0)),0)+IFERROR(INDEX('Hoja de Trabajo para listado'!$CD$155:$DC$1048576,MATCH($A766,'Hoja de Trabajo para listado'!$CD$155:$CD$1048576,0),MATCH((CUADRO!Q$5&amp;$E766),'Hoja de Trabajo para listado'!$CD$151:$DC$151,0)),0)</f>
        <v>0</v>
      </c>
      <c r="R766" s="314">
        <f t="shared" ca="1" si="22"/>
        <v>0</v>
      </c>
      <c r="S766" s="322"/>
      <c r="T766" s="314">
        <f ca="1">+T767</f>
        <v>0</v>
      </c>
      <c r="U766" s="313">
        <f t="shared" si="23"/>
        <v>1</v>
      </c>
      <c r="V766" s="319" t="str">
        <f>+VLOOKUP(A766,bd_lista!$A$3:$E$593,5,FALSE)</f>
        <v>Gobiernos Autonomos Municipales</v>
      </c>
      <c r="W766" s="425" t="str">
        <f>+V766</f>
        <v>Gobiernos Autonomos Municipales</v>
      </c>
    </row>
    <row r="767" spans="1:23" customFormat="1" ht="15" hidden="1" customHeight="1">
      <c r="A767" s="323">
        <v>1815</v>
      </c>
      <c r="B767" s="428"/>
      <c r="C767" s="318" t="str">
        <f>+VLOOKUP(A767,bd_lista!$A$3:$C$593,3,FALSE)</f>
        <v>Gobierno Autónomo Municipal de San Ramón</v>
      </c>
      <c r="D767" s="430"/>
      <c r="E767" s="347" t="s">
        <v>1419</v>
      </c>
      <c r="F767" s="314">
        <f ca="1">+IFERROR(INDEX('Hoja de Trabajo para listado'!$A$155:$Z$1048576,MATCH($A767,'Hoja de Trabajo para listado'!$A$155:$A$1048576,0),MATCH((CUADRO!F$5&amp;$E767),'Hoja de Trabajo para listado'!$A$151:$Z$151,0)),0)+IFERROR(INDEX('Hoja de Trabajo para listado'!$AB$155:$BA$1048576,MATCH($A767,'Hoja de Trabajo para listado'!$AB$155:$AB$1048576,0),MATCH((CUADRO!F$5&amp;$E767),'Hoja de Trabajo para listado'!$AB$151:$BA$151,0)),0)+IFERROR(INDEX('Hoja de Trabajo para listado'!$BC$155:$CB$1048576,MATCH($A767,'Hoja de Trabajo para listado'!$BC$155:$BC$1048576,0),MATCH((CUADRO!F$5&amp;$E767),'Hoja de Trabajo para listado'!$BC$151:$CB$151,0)),0)+IFERROR(INDEX('Hoja de Trabajo para listado'!$DE$153:$DG$274,MATCH($A767,'Hoja de Trabajo para listado'!$DE$153:$DE$1048576,0),MATCH((CUADRO!F$5&amp;$E767),'Hoja de Trabajo para listado'!$DE$151:$DG$151,0)),0)+IFERROR(INDEX('Hoja de Trabajo para listado'!$CD$155:$DC$1048576,MATCH($A767,'Hoja de Trabajo para listado'!$CD$155:$CD$1048576,0),MATCH((CUADRO!F$5&amp;$E767),'Hoja de Trabajo para listado'!$CD$151:$DC$151,0)),0)</f>
        <v>0</v>
      </c>
      <c r="G767" s="314">
        <f ca="1">+IFERROR(INDEX('Hoja de Trabajo para listado'!$A$155:$Z$1048576,MATCH($A767,'Hoja de Trabajo para listado'!$A$155:$A$1048576,0),MATCH((CUADRO!G$5&amp;$E767),'Hoja de Trabajo para listado'!$A$151:$Z$151,0)),0)+IFERROR(INDEX('Hoja de Trabajo para listado'!$AB$155:$BA$1048576,MATCH($A767,'Hoja de Trabajo para listado'!$AB$155:$AB$1048576,0),MATCH((CUADRO!G$5&amp;$E767),'Hoja de Trabajo para listado'!$AB$151:$BA$151,0)),0)+IFERROR(INDEX('Hoja de Trabajo para listado'!$BC$155:$CB$1048576,MATCH($A767,'Hoja de Trabajo para listado'!$BC$155:$BC$1048576,0),MATCH((CUADRO!G$5&amp;$E767),'Hoja de Trabajo para listado'!$BC$151:$CB$151,0)),0)+IFERROR(INDEX('Hoja de Trabajo para listado'!$DE$153:$DG$274,MATCH($A767,'Hoja de Trabajo para listado'!$DE$153:$DE$1048576,0),MATCH((CUADRO!G$5&amp;$E767),'Hoja de Trabajo para listado'!$DE$151:$DG$151,0)),0)+IFERROR(INDEX('Hoja de Trabajo para listado'!$CD$155:$DC$1048576,MATCH($A767,'Hoja de Trabajo para listado'!$CD$155:$CD$1048576,0),MATCH((CUADRO!G$5&amp;$E767),'Hoja de Trabajo para listado'!$CD$151:$DC$151,0)),0)</f>
        <v>0</v>
      </c>
      <c r="H767" s="314">
        <f ca="1">+IFERROR(INDEX('Hoja de Trabajo para listado'!$A$155:$Z$1048576,MATCH($A767,'Hoja de Trabajo para listado'!$A$155:$A$1048576,0),MATCH((CUADRO!H$5&amp;$E767),'Hoja de Trabajo para listado'!$A$151:$Z$151,0)),0)+IFERROR(INDEX('Hoja de Trabajo para listado'!$AB$155:$BA$1048576,MATCH($A767,'Hoja de Trabajo para listado'!$AB$155:$AB$1048576,0),MATCH((CUADRO!H$5&amp;$E767),'Hoja de Trabajo para listado'!$AB$151:$BA$151,0)),0)+IFERROR(INDEX('Hoja de Trabajo para listado'!$BC$155:$CB$1048576,MATCH($A767,'Hoja de Trabajo para listado'!$BC$155:$BC$1048576,0),MATCH((CUADRO!H$5&amp;$E767),'Hoja de Trabajo para listado'!$BC$151:$CB$151,0)),0)+IFERROR(INDEX('Hoja de Trabajo para listado'!$DE$153:$DG$274,MATCH($A767,'Hoja de Trabajo para listado'!$DE$153:$DE$1048576,0),MATCH((CUADRO!H$5&amp;$E767),'Hoja de Trabajo para listado'!$DE$151:$DG$151,0)),0)+IFERROR(INDEX('Hoja de Trabajo para listado'!$CD$155:$DC$1048576,MATCH($A767,'Hoja de Trabajo para listado'!$CD$155:$CD$1048576,0),MATCH((CUADRO!H$5&amp;$E767),'Hoja de Trabajo para listado'!$CD$151:$DC$151,0)),0)</f>
        <v>0</v>
      </c>
      <c r="I767" s="314">
        <f ca="1">+IFERROR(INDEX('Hoja de Trabajo para listado'!$A$155:$Z$1048576,MATCH($A767,'Hoja de Trabajo para listado'!$A$155:$A$1048576,0),MATCH((CUADRO!I$5&amp;$E767),'Hoja de Trabajo para listado'!$A$151:$Z$151,0)),0)+IFERROR(INDEX('Hoja de Trabajo para listado'!$AB$155:$BA$1048576,MATCH($A767,'Hoja de Trabajo para listado'!$AB$155:$AB$1048576,0),MATCH((CUADRO!I$5&amp;$E767),'Hoja de Trabajo para listado'!$AB$151:$BA$151,0)),0)+IFERROR(INDEX('Hoja de Trabajo para listado'!$BC$155:$CB$1048576,MATCH($A767,'Hoja de Trabajo para listado'!$BC$155:$BC$1048576,0),MATCH((CUADRO!I$5&amp;$E767),'Hoja de Trabajo para listado'!$BC$151:$CB$151,0)),0)+IFERROR(INDEX('Hoja de Trabajo para listado'!$DE$153:$DG$274,MATCH($A767,'Hoja de Trabajo para listado'!$DE$153:$DE$1048576,0),MATCH((CUADRO!I$5&amp;$E767),'Hoja de Trabajo para listado'!$DE$151:$DG$151,0)),0)+IFERROR(INDEX('Hoja de Trabajo para listado'!$CD$155:$DC$1048576,MATCH($A767,'Hoja de Trabajo para listado'!$CD$155:$CD$1048576,0),MATCH((CUADRO!I$5&amp;$E767),'Hoja de Trabajo para listado'!$CD$151:$DC$151,0)),0)</f>
        <v>0</v>
      </c>
      <c r="J767" s="314">
        <f ca="1">+IFERROR(INDEX('Hoja de Trabajo para listado'!$A$155:$Z$1048576,MATCH($A767,'Hoja de Trabajo para listado'!$A$155:$A$1048576,0),MATCH((CUADRO!J$5&amp;$E767),'Hoja de Trabajo para listado'!$A$151:$Z$151,0)),0)+IFERROR(INDEX('Hoja de Trabajo para listado'!$AB$155:$BA$1048576,MATCH($A767,'Hoja de Trabajo para listado'!$AB$155:$AB$1048576,0),MATCH((CUADRO!J$5&amp;$E767),'Hoja de Trabajo para listado'!$AB$151:$BA$151,0)),0)+IFERROR(INDEX('Hoja de Trabajo para listado'!$BC$155:$CB$1048576,MATCH($A767,'Hoja de Trabajo para listado'!$BC$155:$BC$1048576,0),MATCH((CUADRO!J$5&amp;$E767),'Hoja de Trabajo para listado'!$BC$151:$CB$151,0)),0)+IFERROR(INDEX('Hoja de Trabajo para listado'!$DE$153:$DG$274,MATCH($A767,'Hoja de Trabajo para listado'!$DE$153:$DE$1048576,0),MATCH((CUADRO!J$5&amp;$E767),'Hoja de Trabajo para listado'!$DE$151:$DG$151,0)),0)+IFERROR(INDEX('Hoja de Trabajo para listado'!$CD$155:$DC$1048576,MATCH($A767,'Hoja de Trabajo para listado'!$CD$155:$CD$1048576,0),MATCH((CUADRO!J$5&amp;$E767),'Hoja de Trabajo para listado'!$CD$151:$DC$151,0)),0)</f>
        <v>0</v>
      </c>
      <c r="K767" s="314">
        <f ca="1">+IFERROR(INDEX('Hoja de Trabajo para listado'!$A$155:$Z$1048576,MATCH($A767,'Hoja de Trabajo para listado'!$A$155:$A$1048576,0),MATCH((CUADRO!K$5&amp;$E767),'Hoja de Trabajo para listado'!$A$151:$Z$151,0)),0)+IFERROR(INDEX('Hoja de Trabajo para listado'!$AB$155:$BA$1048576,MATCH($A767,'Hoja de Trabajo para listado'!$AB$155:$AB$1048576,0),MATCH((CUADRO!K$5&amp;$E767),'Hoja de Trabajo para listado'!$AB$151:$BA$151,0)),0)+IFERROR(INDEX('Hoja de Trabajo para listado'!$BC$155:$CB$1048576,MATCH($A767,'Hoja de Trabajo para listado'!$BC$155:$BC$1048576,0),MATCH((CUADRO!K$5&amp;$E767),'Hoja de Trabajo para listado'!$BC$151:$CB$151,0)),0)+IFERROR(INDEX('Hoja de Trabajo para listado'!$DE$153:$DG$274,MATCH($A767,'Hoja de Trabajo para listado'!$DE$153:$DE$1048576,0),MATCH((CUADRO!K$5&amp;$E767),'Hoja de Trabajo para listado'!$DE$151:$DG$151,0)),0)+IFERROR(INDEX('Hoja de Trabajo para listado'!$CD$155:$DC$1048576,MATCH($A767,'Hoja de Trabajo para listado'!$CD$155:$CD$1048576,0),MATCH((CUADRO!K$5&amp;$E767),'Hoja de Trabajo para listado'!$CD$151:$DC$151,0)),0)</f>
        <v>0</v>
      </c>
      <c r="L767" s="314">
        <f ca="1">+IFERROR(INDEX('Hoja de Trabajo para listado'!$A$155:$Z$1048576,MATCH($A767,'Hoja de Trabajo para listado'!$A$155:$A$1048576,0),MATCH((CUADRO!L$5&amp;$E767),'Hoja de Trabajo para listado'!$A$151:$Z$151,0)),0)+IFERROR(INDEX('Hoja de Trabajo para listado'!$AB$155:$BA$1048576,MATCH($A767,'Hoja de Trabajo para listado'!$AB$155:$AB$1048576,0),MATCH((CUADRO!L$5&amp;$E767),'Hoja de Trabajo para listado'!$AB$151:$BA$151,0)),0)+IFERROR(INDEX('Hoja de Trabajo para listado'!$BC$155:$CB$1048576,MATCH($A767,'Hoja de Trabajo para listado'!$BC$155:$BC$1048576,0),MATCH((CUADRO!L$5&amp;$E767),'Hoja de Trabajo para listado'!$BC$151:$CB$151,0)),0)+IFERROR(INDEX('Hoja de Trabajo para listado'!$DE$153:$DG$274,MATCH($A767,'Hoja de Trabajo para listado'!$DE$153:$DE$1048576,0),MATCH((CUADRO!L$5&amp;$E767),'Hoja de Trabajo para listado'!$DE$151:$DG$151,0)),0)+IFERROR(INDEX('Hoja de Trabajo para listado'!$CD$155:$DC$1048576,MATCH($A767,'Hoja de Trabajo para listado'!$CD$155:$CD$1048576,0),MATCH((CUADRO!L$5&amp;$E767),'Hoja de Trabajo para listado'!$CD$151:$DC$151,0)),0)</f>
        <v>0</v>
      </c>
      <c r="M767" s="314">
        <f ca="1">+IFERROR(INDEX('Hoja de Trabajo para listado'!$A$155:$Z$1048576,MATCH($A767,'Hoja de Trabajo para listado'!$A$155:$A$1048576,0),MATCH((CUADRO!M$5&amp;$E767),'Hoja de Trabajo para listado'!$A$151:$Z$151,0)),0)+IFERROR(INDEX('Hoja de Trabajo para listado'!$AB$155:$BA$1048576,MATCH($A767,'Hoja de Trabajo para listado'!$AB$155:$AB$1048576,0),MATCH((CUADRO!M$5&amp;$E767),'Hoja de Trabajo para listado'!$AB$151:$BA$151,0)),0)+IFERROR(INDEX('Hoja de Trabajo para listado'!$BC$155:$CB$1048576,MATCH($A767,'Hoja de Trabajo para listado'!$BC$155:$BC$1048576,0),MATCH((CUADRO!M$5&amp;$E767),'Hoja de Trabajo para listado'!$BC$151:$CB$151,0)),0)+IFERROR(INDEX('Hoja de Trabajo para listado'!$DE$153:$DG$274,MATCH($A767,'Hoja de Trabajo para listado'!$DE$153:$DE$1048576,0),MATCH((CUADRO!M$5&amp;$E767),'Hoja de Trabajo para listado'!$DE$151:$DG$151,0)),0)+IFERROR(INDEX('Hoja de Trabajo para listado'!$CD$155:$DC$1048576,MATCH($A767,'Hoja de Trabajo para listado'!$CD$155:$CD$1048576,0),MATCH((CUADRO!M$5&amp;$E767),'Hoja de Trabajo para listado'!$CD$151:$DC$151,0)),0)</f>
        <v>0</v>
      </c>
      <c r="N767" s="314">
        <f ca="1">+IFERROR(INDEX('Hoja de Trabajo para listado'!$A$155:$Z$1048576,MATCH($A767,'Hoja de Trabajo para listado'!$A$155:$A$1048576,0),MATCH((CUADRO!N$5&amp;$E767),'Hoja de Trabajo para listado'!$A$151:$Z$151,0)),0)+IFERROR(INDEX('Hoja de Trabajo para listado'!$AB$155:$BA$1048576,MATCH($A767,'Hoja de Trabajo para listado'!$AB$155:$AB$1048576,0),MATCH((CUADRO!N$5&amp;$E767),'Hoja de Trabajo para listado'!$AB$151:$BA$151,0)),0)+IFERROR(INDEX('Hoja de Trabajo para listado'!$BC$155:$CB$1048576,MATCH($A767,'Hoja de Trabajo para listado'!$BC$155:$BC$1048576,0),MATCH((CUADRO!N$5&amp;$E767),'Hoja de Trabajo para listado'!$BC$151:$CB$151,0)),0)+IFERROR(INDEX('Hoja de Trabajo para listado'!$DE$153:$DG$274,MATCH($A767,'Hoja de Trabajo para listado'!$DE$153:$DE$1048576,0),MATCH((CUADRO!N$5&amp;$E767),'Hoja de Trabajo para listado'!$DE$151:$DG$151,0)),0)+IFERROR(INDEX('Hoja de Trabajo para listado'!$CD$155:$DC$1048576,MATCH($A767,'Hoja de Trabajo para listado'!$CD$155:$CD$1048576,0),MATCH((CUADRO!N$5&amp;$E767),'Hoja de Trabajo para listado'!$CD$151:$DC$151,0)),0)</f>
        <v>0</v>
      </c>
      <c r="O767" s="314">
        <f ca="1">+IFERROR(INDEX('Hoja de Trabajo para listado'!$A$155:$Z$1048576,MATCH($A767,'Hoja de Trabajo para listado'!$A$155:$A$1048576,0),MATCH((CUADRO!O$5&amp;$E767),'Hoja de Trabajo para listado'!$A$151:$Z$151,0)),0)+IFERROR(INDEX('Hoja de Trabajo para listado'!$AB$155:$BA$1048576,MATCH($A767,'Hoja de Trabajo para listado'!$AB$155:$AB$1048576,0),MATCH((CUADRO!O$5&amp;$E767),'Hoja de Trabajo para listado'!$AB$151:$BA$151,0)),0)+IFERROR(INDEX('Hoja de Trabajo para listado'!$BC$155:$CB$1048576,MATCH($A767,'Hoja de Trabajo para listado'!$BC$155:$BC$1048576,0),MATCH((CUADRO!O$5&amp;$E767),'Hoja de Trabajo para listado'!$BC$151:$CB$151,0)),0)+IFERROR(INDEX('Hoja de Trabajo para listado'!$DE$153:$DG$274,MATCH($A767,'Hoja de Trabajo para listado'!$DE$153:$DE$1048576,0),MATCH((CUADRO!O$5&amp;$E767),'Hoja de Trabajo para listado'!$DE$151:$DG$151,0)),0)+IFERROR(INDEX('Hoja de Trabajo para listado'!$CD$155:$DC$1048576,MATCH($A767,'Hoja de Trabajo para listado'!$CD$155:$CD$1048576,0),MATCH((CUADRO!O$5&amp;$E767),'Hoja de Trabajo para listado'!$CD$151:$DC$151,0)),0)</f>
        <v>0</v>
      </c>
      <c r="P767" s="314">
        <f ca="1">+IFERROR(INDEX('Hoja de Trabajo para listado'!$A$155:$Z$1048576,MATCH($A767,'Hoja de Trabajo para listado'!$A$155:$A$1048576,0),MATCH((CUADRO!P$5&amp;$E767),'Hoja de Trabajo para listado'!$A$151:$Z$151,0)),0)+IFERROR(INDEX('Hoja de Trabajo para listado'!$AB$155:$BA$1048576,MATCH($A767,'Hoja de Trabajo para listado'!$AB$155:$AB$1048576,0),MATCH((CUADRO!P$5&amp;$E767),'Hoja de Trabajo para listado'!$AB$151:$BA$151,0)),0)+IFERROR(INDEX('Hoja de Trabajo para listado'!$BC$155:$CB$1048576,MATCH($A767,'Hoja de Trabajo para listado'!$BC$155:$BC$1048576,0),MATCH((CUADRO!P$5&amp;$E767),'Hoja de Trabajo para listado'!$BC$151:$CB$151,0)),0)+IFERROR(INDEX('Hoja de Trabajo para listado'!$DE$153:$DG$274,MATCH($A767,'Hoja de Trabajo para listado'!$DE$153:$DE$1048576,0),MATCH((CUADRO!P$5&amp;$E767),'Hoja de Trabajo para listado'!$DE$151:$DG$151,0)),0)+IFERROR(INDEX('Hoja de Trabajo para listado'!$CD$155:$DC$1048576,MATCH($A767,'Hoja de Trabajo para listado'!$CD$155:$CD$1048576,0),MATCH((CUADRO!P$5&amp;$E767),'Hoja de Trabajo para listado'!$CD$151:$DC$151,0)),0)</f>
        <v>0</v>
      </c>
      <c r="Q767" s="314">
        <f ca="1">+IFERROR(INDEX('Hoja de Trabajo para listado'!$A$155:$Z$1048576,MATCH($A767,'Hoja de Trabajo para listado'!$A$155:$A$1048576,0),MATCH((CUADRO!Q$5&amp;$E767),'Hoja de Trabajo para listado'!$A$151:$Z$151,0)),0)+IFERROR(INDEX('Hoja de Trabajo para listado'!$AB$155:$BA$1048576,MATCH($A767,'Hoja de Trabajo para listado'!$AB$155:$AB$1048576,0),MATCH((CUADRO!Q$5&amp;$E767),'Hoja de Trabajo para listado'!$AB$151:$BA$151,0)),0)+IFERROR(INDEX('Hoja de Trabajo para listado'!$BC$155:$CB$1048576,MATCH($A767,'Hoja de Trabajo para listado'!$BC$155:$BC$1048576,0),MATCH((CUADRO!Q$5&amp;$E767),'Hoja de Trabajo para listado'!$BC$151:$CB$151,0)),0)+IFERROR(INDEX('Hoja de Trabajo para listado'!$DE$153:$DG$274,MATCH($A767,'Hoja de Trabajo para listado'!$DE$153:$DE$1048576,0),MATCH((CUADRO!Q$5&amp;$E767),'Hoja de Trabajo para listado'!$DE$151:$DG$151,0)),0)+IFERROR(INDEX('Hoja de Trabajo para listado'!$CD$155:$DC$1048576,MATCH($A767,'Hoja de Trabajo para listado'!$CD$155:$CD$1048576,0),MATCH((CUADRO!Q$5&amp;$E767),'Hoja de Trabajo para listado'!$CD$151:$DC$151,0)),0)</f>
        <v>0</v>
      </c>
      <c r="R767" s="314">
        <f t="shared" ca="1" si="22"/>
        <v>0</v>
      </c>
      <c r="S767" s="322">
        <f ca="1">+R766+R767</f>
        <v>0</v>
      </c>
      <c r="T767" s="314">
        <f ca="1">+S767</f>
        <v>0</v>
      </c>
      <c r="U767" s="313">
        <f t="shared" si="23"/>
        <v>2</v>
      </c>
      <c r="V767" s="319" t="str">
        <f>+VLOOKUP(A767,bd_lista!$A$3:$E$593,5,FALSE)</f>
        <v>Gobiernos Autonomos Municipales</v>
      </c>
      <c r="W767" s="426"/>
    </row>
    <row r="768" spans="1:23" customFormat="1" ht="15" hidden="1" customHeight="1">
      <c r="A768" s="323">
        <v>1816</v>
      </c>
      <c r="B768" s="427">
        <f>+A768</f>
        <v>1816</v>
      </c>
      <c r="C768" s="318" t="str">
        <f>+VLOOKUP(A768,bd_lista!$A$3:$C$593,3,FALSE)</f>
        <v>Gobierno Autónomo Municipal de Puerto Síles</v>
      </c>
      <c r="D768" s="429" t="str">
        <f>+C768</f>
        <v>Gobierno Autónomo Municipal de Puerto Síles</v>
      </c>
      <c r="E768" s="346" t="s">
        <v>1418</v>
      </c>
      <c r="F768" s="314">
        <f ca="1">+IFERROR(INDEX('Hoja de Trabajo para listado'!$A$155:$Z$1048576,MATCH($A768,'Hoja de Trabajo para listado'!$A$155:$A$1048576,0),MATCH((CUADRO!F$5&amp;$E768),'Hoja de Trabajo para listado'!$A$151:$Z$151,0)),0)+IFERROR(INDEX('Hoja de Trabajo para listado'!$AB$155:$BA$1048576,MATCH($A768,'Hoja de Trabajo para listado'!$AB$155:$AB$1048576,0),MATCH((CUADRO!F$5&amp;$E768),'Hoja de Trabajo para listado'!$AB$151:$BA$151,0)),0)+IFERROR(INDEX('Hoja de Trabajo para listado'!$BC$155:$CB$1048576,MATCH($A768,'Hoja de Trabajo para listado'!$BC$155:$BC$1048576,0),MATCH((CUADRO!F$5&amp;$E768),'Hoja de Trabajo para listado'!$BC$151:$CB$151,0)),0)+IFERROR(INDEX('Hoja de Trabajo para listado'!$DE$153:$DG$274,MATCH($A768,'Hoja de Trabajo para listado'!$DE$153:$DE$1048576,0),MATCH((CUADRO!F$5&amp;$E768),'Hoja de Trabajo para listado'!$DE$151:$DG$151,0)),0)+IFERROR(INDEX('Hoja de Trabajo para listado'!$CD$155:$DC$1048576,MATCH($A768,'Hoja de Trabajo para listado'!$CD$155:$CD$1048576,0),MATCH((CUADRO!F$5&amp;$E768),'Hoja de Trabajo para listado'!$CD$151:$DC$151,0)),0)</f>
        <v>0</v>
      </c>
      <c r="G768" s="314">
        <f ca="1">+IFERROR(INDEX('Hoja de Trabajo para listado'!$A$155:$Z$1048576,MATCH($A768,'Hoja de Trabajo para listado'!$A$155:$A$1048576,0),MATCH((CUADRO!G$5&amp;$E768),'Hoja de Trabajo para listado'!$A$151:$Z$151,0)),0)+IFERROR(INDEX('Hoja de Trabajo para listado'!$AB$155:$BA$1048576,MATCH($A768,'Hoja de Trabajo para listado'!$AB$155:$AB$1048576,0),MATCH((CUADRO!G$5&amp;$E768),'Hoja de Trabajo para listado'!$AB$151:$BA$151,0)),0)+IFERROR(INDEX('Hoja de Trabajo para listado'!$BC$155:$CB$1048576,MATCH($A768,'Hoja de Trabajo para listado'!$BC$155:$BC$1048576,0),MATCH((CUADRO!G$5&amp;$E768),'Hoja de Trabajo para listado'!$BC$151:$CB$151,0)),0)+IFERROR(INDEX('Hoja de Trabajo para listado'!$DE$153:$DG$274,MATCH($A768,'Hoja de Trabajo para listado'!$DE$153:$DE$1048576,0),MATCH((CUADRO!G$5&amp;$E768),'Hoja de Trabajo para listado'!$DE$151:$DG$151,0)),0)+IFERROR(INDEX('Hoja de Trabajo para listado'!$CD$155:$DC$1048576,MATCH($A768,'Hoja de Trabajo para listado'!$CD$155:$CD$1048576,0),MATCH((CUADRO!G$5&amp;$E768),'Hoja de Trabajo para listado'!$CD$151:$DC$151,0)),0)</f>
        <v>0</v>
      </c>
      <c r="H768" s="314">
        <f ca="1">+IFERROR(INDEX('Hoja de Trabajo para listado'!$A$155:$Z$1048576,MATCH($A768,'Hoja de Trabajo para listado'!$A$155:$A$1048576,0),MATCH((CUADRO!H$5&amp;$E768),'Hoja de Trabajo para listado'!$A$151:$Z$151,0)),0)+IFERROR(INDEX('Hoja de Trabajo para listado'!$AB$155:$BA$1048576,MATCH($A768,'Hoja de Trabajo para listado'!$AB$155:$AB$1048576,0),MATCH((CUADRO!H$5&amp;$E768),'Hoja de Trabajo para listado'!$AB$151:$BA$151,0)),0)+IFERROR(INDEX('Hoja de Trabajo para listado'!$BC$155:$CB$1048576,MATCH($A768,'Hoja de Trabajo para listado'!$BC$155:$BC$1048576,0),MATCH((CUADRO!H$5&amp;$E768),'Hoja de Trabajo para listado'!$BC$151:$CB$151,0)),0)+IFERROR(INDEX('Hoja de Trabajo para listado'!$DE$153:$DG$274,MATCH($A768,'Hoja de Trabajo para listado'!$DE$153:$DE$1048576,0),MATCH((CUADRO!H$5&amp;$E768),'Hoja de Trabajo para listado'!$DE$151:$DG$151,0)),0)+IFERROR(INDEX('Hoja de Trabajo para listado'!$CD$155:$DC$1048576,MATCH($A768,'Hoja de Trabajo para listado'!$CD$155:$CD$1048576,0),MATCH((CUADRO!H$5&amp;$E768),'Hoja de Trabajo para listado'!$CD$151:$DC$151,0)),0)</f>
        <v>0</v>
      </c>
      <c r="I768" s="314">
        <f ca="1">+IFERROR(INDEX('Hoja de Trabajo para listado'!$A$155:$Z$1048576,MATCH($A768,'Hoja de Trabajo para listado'!$A$155:$A$1048576,0),MATCH((CUADRO!I$5&amp;$E768),'Hoja de Trabajo para listado'!$A$151:$Z$151,0)),0)+IFERROR(INDEX('Hoja de Trabajo para listado'!$AB$155:$BA$1048576,MATCH($A768,'Hoja de Trabajo para listado'!$AB$155:$AB$1048576,0),MATCH((CUADRO!I$5&amp;$E768),'Hoja de Trabajo para listado'!$AB$151:$BA$151,0)),0)+IFERROR(INDEX('Hoja de Trabajo para listado'!$BC$155:$CB$1048576,MATCH($A768,'Hoja de Trabajo para listado'!$BC$155:$BC$1048576,0),MATCH((CUADRO!I$5&amp;$E768),'Hoja de Trabajo para listado'!$BC$151:$CB$151,0)),0)+IFERROR(INDEX('Hoja de Trabajo para listado'!$DE$153:$DG$274,MATCH($A768,'Hoja de Trabajo para listado'!$DE$153:$DE$1048576,0),MATCH((CUADRO!I$5&amp;$E768),'Hoja de Trabajo para listado'!$DE$151:$DG$151,0)),0)+IFERROR(INDEX('Hoja de Trabajo para listado'!$CD$155:$DC$1048576,MATCH($A768,'Hoja de Trabajo para listado'!$CD$155:$CD$1048576,0),MATCH((CUADRO!I$5&amp;$E768),'Hoja de Trabajo para listado'!$CD$151:$DC$151,0)),0)</f>
        <v>0</v>
      </c>
      <c r="J768" s="314">
        <f ca="1">+IFERROR(INDEX('Hoja de Trabajo para listado'!$A$155:$Z$1048576,MATCH($A768,'Hoja de Trabajo para listado'!$A$155:$A$1048576,0),MATCH((CUADRO!J$5&amp;$E768),'Hoja de Trabajo para listado'!$A$151:$Z$151,0)),0)+IFERROR(INDEX('Hoja de Trabajo para listado'!$AB$155:$BA$1048576,MATCH($A768,'Hoja de Trabajo para listado'!$AB$155:$AB$1048576,0),MATCH((CUADRO!J$5&amp;$E768),'Hoja de Trabajo para listado'!$AB$151:$BA$151,0)),0)+IFERROR(INDEX('Hoja de Trabajo para listado'!$BC$155:$CB$1048576,MATCH($A768,'Hoja de Trabajo para listado'!$BC$155:$BC$1048576,0),MATCH((CUADRO!J$5&amp;$E768),'Hoja de Trabajo para listado'!$BC$151:$CB$151,0)),0)+IFERROR(INDEX('Hoja de Trabajo para listado'!$DE$153:$DG$274,MATCH($A768,'Hoja de Trabajo para listado'!$DE$153:$DE$1048576,0),MATCH((CUADRO!J$5&amp;$E768),'Hoja de Trabajo para listado'!$DE$151:$DG$151,0)),0)+IFERROR(INDEX('Hoja de Trabajo para listado'!$CD$155:$DC$1048576,MATCH($A768,'Hoja de Trabajo para listado'!$CD$155:$CD$1048576,0),MATCH((CUADRO!J$5&amp;$E768),'Hoja de Trabajo para listado'!$CD$151:$DC$151,0)),0)</f>
        <v>0</v>
      </c>
      <c r="K768" s="314">
        <f ca="1">+IFERROR(INDEX('Hoja de Trabajo para listado'!$A$155:$Z$1048576,MATCH($A768,'Hoja de Trabajo para listado'!$A$155:$A$1048576,0),MATCH((CUADRO!K$5&amp;$E768),'Hoja de Trabajo para listado'!$A$151:$Z$151,0)),0)+IFERROR(INDEX('Hoja de Trabajo para listado'!$AB$155:$BA$1048576,MATCH($A768,'Hoja de Trabajo para listado'!$AB$155:$AB$1048576,0),MATCH((CUADRO!K$5&amp;$E768),'Hoja de Trabajo para listado'!$AB$151:$BA$151,0)),0)+IFERROR(INDEX('Hoja de Trabajo para listado'!$BC$155:$CB$1048576,MATCH($A768,'Hoja de Trabajo para listado'!$BC$155:$BC$1048576,0),MATCH((CUADRO!K$5&amp;$E768),'Hoja de Trabajo para listado'!$BC$151:$CB$151,0)),0)+IFERROR(INDEX('Hoja de Trabajo para listado'!$DE$153:$DG$274,MATCH($A768,'Hoja de Trabajo para listado'!$DE$153:$DE$1048576,0),MATCH((CUADRO!K$5&amp;$E768),'Hoja de Trabajo para listado'!$DE$151:$DG$151,0)),0)+IFERROR(INDEX('Hoja de Trabajo para listado'!$CD$155:$DC$1048576,MATCH($A768,'Hoja de Trabajo para listado'!$CD$155:$CD$1048576,0),MATCH((CUADRO!K$5&amp;$E768),'Hoja de Trabajo para listado'!$CD$151:$DC$151,0)),0)</f>
        <v>0</v>
      </c>
      <c r="L768" s="314">
        <f ca="1">+IFERROR(INDEX('Hoja de Trabajo para listado'!$A$155:$Z$1048576,MATCH($A768,'Hoja de Trabajo para listado'!$A$155:$A$1048576,0),MATCH((CUADRO!L$5&amp;$E768),'Hoja de Trabajo para listado'!$A$151:$Z$151,0)),0)+IFERROR(INDEX('Hoja de Trabajo para listado'!$AB$155:$BA$1048576,MATCH($A768,'Hoja de Trabajo para listado'!$AB$155:$AB$1048576,0),MATCH((CUADRO!L$5&amp;$E768),'Hoja de Trabajo para listado'!$AB$151:$BA$151,0)),0)+IFERROR(INDEX('Hoja de Trabajo para listado'!$BC$155:$CB$1048576,MATCH($A768,'Hoja de Trabajo para listado'!$BC$155:$BC$1048576,0),MATCH((CUADRO!L$5&amp;$E768),'Hoja de Trabajo para listado'!$BC$151:$CB$151,0)),0)+IFERROR(INDEX('Hoja de Trabajo para listado'!$DE$153:$DG$274,MATCH($A768,'Hoja de Trabajo para listado'!$DE$153:$DE$1048576,0),MATCH((CUADRO!L$5&amp;$E768),'Hoja de Trabajo para listado'!$DE$151:$DG$151,0)),0)+IFERROR(INDEX('Hoja de Trabajo para listado'!$CD$155:$DC$1048576,MATCH($A768,'Hoja de Trabajo para listado'!$CD$155:$CD$1048576,0),MATCH((CUADRO!L$5&amp;$E768),'Hoja de Trabajo para listado'!$CD$151:$DC$151,0)),0)</f>
        <v>0</v>
      </c>
      <c r="M768" s="314">
        <f ca="1">+IFERROR(INDEX('Hoja de Trabajo para listado'!$A$155:$Z$1048576,MATCH($A768,'Hoja de Trabajo para listado'!$A$155:$A$1048576,0),MATCH((CUADRO!M$5&amp;$E768),'Hoja de Trabajo para listado'!$A$151:$Z$151,0)),0)+IFERROR(INDEX('Hoja de Trabajo para listado'!$AB$155:$BA$1048576,MATCH($A768,'Hoja de Trabajo para listado'!$AB$155:$AB$1048576,0),MATCH((CUADRO!M$5&amp;$E768),'Hoja de Trabajo para listado'!$AB$151:$BA$151,0)),0)+IFERROR(INDEX('Hoja de Trabajo para listado'!$BC$155:$CB$1048576,MATCH($A768,'Hoja de Trabajo para listado'!$BC$155:$BC$1048576,0),MATCH((CUADRO!M$5&amp;$E768),'Hoja de Trabajo para listado'!$BC$151:$CB$151,0)),0)+IFERROR(INDEX('Hoja de Trabajo para listado'!$DE$153:$DG$274,MATCH($A768,'Hoja de Trabajo para listado'!$DE$153:$DE$1048576,0),MATCH((CUADRO!M$5&amp;$E768),'Hoja de Trabajo para listado'!$DE$151:$DG$151,0)),0)+IFERROR(INDEX('Hoja de Trabajo para listado'!$CD$155:$DC$1048576,MATCH($A768,'Hoja de Trabajo para listado'!$CD$155:$CD$1048576,0),MATCH((CUADRO!M$5&amp;$E768),'Hoja de Trabajo para listado'!$CD$151:$DC$151,0)),0)</f>
        <v>0</v>
      </c>
      <c r="N768" s="314">
        <f ca="1">+IFERROR(INDEX('Hoja de Trabajo para listado'!$A$155:$Z$1048576,MATCH($A768,'Hoja de Trabajo para listado'!$A$155:$A$1048576,0),MATCH((CUADRO!N$5&amp;$E768),'Hoja de Trabajo para listado'!$A$151:$Z$151,0)),0)+IFERROR(INDEX('Hoja de Trabajo para listado'!$AB$155:$BA$1048576,MATCH($A768,'Hoja de Trabajo para listado'!$AB$155:$AB$1048576,0),MATCH((CUADRO!N$5&amp;$E768),'Hoja de Trabajo para listado'!$AB$151:$BA$151,0)),0)+IFERROR(INDEX('Hoja de Trabajo para listado'!$BC$155:$CB$1048576,MATCH($A768,'Hoja de Trabajo para listado'!$BC$155:$BC$1048576,0),MATCH((CUADRO!N$5&amp;$E768),'Hoja de Trabajo para listado'!$BC$151:$CB$151,0)),0)+IFERROR(INDEX('Hoja de Trabajo para listado'!$DE$153:$DG$274,MATCH($A768,'Hoja de Trabajo para listado'!$DE$153:$DE$1048576,0),MATCH((CUADRO!N$5&amp;$E768),'Hoja de Trabajo para listado'!$DE$151:$DG$151,0)),0)+IFERROR(INDEX('Hoja de Trabajo para listado'!$CD$155:$DC$1048576,MATCH($A768,'Hoja de Trabajo para listado'!$CD$155:$CD$1048576,0),MATCH((CUADRO!N$5&amp;$E768),'Hoja de Trabajo para listado'!$CD$151:$DC$151,0)),0)</f>
        <v>0</v>
      </c>
      <c r="O768" s="314">
        <f ca="1">+IFERROR(INDEX('Hoja de Trabajo para listado'!$A$155:$Z$1048576,MATCH($A768,'Hoja de Trabajo para listado'!$A$155:$A$1048576,0),MATCH((CUADRO!O$5&amp;$E768),'Hoja de Trabajo para listado'!$A$151:$Z$151,0)),0)+IFERROR(INDEX('Hoja de Trabajo para listado'!$AB$155:$BA$1048576,MATCH($A768,'Hoja de Trabajo para listado'!$AB$155:$AB$1048576,0),MATCH((CUADRO!O$5&amp;$E768),'Hoja de Trabajo para listado'!$AB$151:$BA$151,0)),0)+IFERROR(INDEX('Hoja de Trabajo para listado'!$BC$155:$CB$1048576,MATCH($A768,'Hoja de Trabajo para listado'!$BC$155:$BC$1048576,0),MATCH((CUADRO!O$5&amp;$E768),'Hoja de Trabajo para listado'!$BC$151:$CB$151,0)),0)+IFERROR(INDEX('Hoja de Trabajo para listado'!$DE$153:$DG$274,MATCH($A768,'Hoja de Trabajo para listado'!$DE$153:$DE$1048576,0),MATCH((CUADRO!O$5&amp;$E768),'Hoja de Trabajo para listado'!$DE$151:$DG$151,0)),0)+IFERROR(INDEX('Hoja de Trabajo para listado'!$CD$155:$DC$1048576,MATCH($A768,'Hoja de Trabajo para listado'!$CD$155:$CD$1048576,0),MATCH((CUADRO!O$5&amp;$E768),'Hoja de Trabajo para listado'!$CD$151:$DC$151,0)),0)</f>
        <v>0</v>
      </c>
      <c r="P768" s="314">
        <f ca="1">+IFERROR(INDEX('Hoja de Trabajo para listado'!$A$155:$Z$1048576,MATCH($A768,'Hoja de Trabajo para listado'!$A$155:$A$1048576,0),MATCH((CUADRO!P$5&amp;$E768),'Hoja de Trabajo para listado'!$A$151:$Z$151,0)),0)+IFERROR(INDEX('Hoja de Trabajo para listado'!$AB$155:$BA$1048576,MATCH($A768,'Hoja de Trabajo para listado'!$AB$155:$AB$1048576,0),MATCH((CUADRO!P$5&amp;$E768),'Hoja de Trabajo para listado'!$AB$151:$BA$151,0)),0)+IFERROR(INDEX('Hoja de Trabajo para listado'!$BC$155:$CB$1048576,MATCH($A768,'Hoja de Trabajo para listado'!$BC$155:$BC$1048576,0),MATCH((CUADRO!P$5&amp;$E768),'Hoja de Trabajo para listado'!$BC$151:$CB$151,0)),0)+IFERROR(INDEX('Hoja de Trabajo para listado'!$DE$153:$DG$274,MATCH($A768,'Hoja de Trabajo para listado'!$DE$153:$DE$1048576,0),MATCH((CUADRO!P$5&amp;$E768),'Hoja de Trabajo para listado'!$DE$151:$DG$151,0)),0)+IFERROR(INDEX('Hoja de Trabajo para listado'!$CD$155:$DC$1048576,MATCH($A768,'Hoja de Trabajo para listado'!$CD$155:$CD$1048576,0),MATCH((CUADRO!P$5&amp;$E768),'Hoja de Trabajo para listado'!$CD$151:$DC$151,0)),0)</f>
        <v>0</v>
      </c>
      <c r="Q768" s="314">
        <f ca="1">+IFERROR(INDEX('Hoja de Trabajo para listado'!$A$155:$Z$1048576,MATCH($A768,'Hoja de Trabajo para listado'!$A$155:$A$1048576,0),MATCH((CUADRO!Q$5&amp;$E768),'Hoja de Trabajo para listado'!$A$151:$Z$151,0)),0)+IFERROR(INDEX('Hoja de Trabajo para listado'!$AB$155:$BA$1048576,MATCH($A768,'Hoja de Trabajo para listado'!$AB$155:$AB$1048576,0),MATCH((CUADRO!Q$5&amp;$E768),'Hoja de Trabajo para listado'!$AB$151:$BA$151,0)),0)+IFERROR(INDEX('Hoja de Trabajo para listado'!$BC$155:$CB$1048576,MATCH($A768,'Hoja de Trabajo para listado'!$BC$155:$BC$1048576,0),MATCH((CUADRO!Q$5&amp;$E768),'Hoja de Trabajo para listado'!$BC$151:$CB$151,0)),0)+IFERROR(INDEX('Hoja de Trabajo para listado'!$DE$153:$DG$274,MATCH($A768,'Hoja de Trabajo para listado'!$DE$153:$DE$1048576,0),MATCH((CUADRO!Q$5&amp;$E768),'Hoja de Trabajo para listado'!$DE$151:$DG$151,0)),0)+IFERROR(INDEX('Hoja de Trabajo para listado'!$CD$155:$DC$1048576,MATCH($A768,'Hoja de Trabajo para listado'!$CD$155:$CD$1048576,0),MATCH((CUADRO!Q$5&amp;$E768),'Hoja de Trabajo para listado'!$CD$151:$DC$151,0)),0)</f>
        <v>0</v>
      </c>
      <c r="R768" s="314">
        <f t="shared" ca="1" si="22"/>
        <v>0</v>
      </c>
      <c r="S768" s="322"/>
      <c r="T768" s="314">
        <f ca="1">+T769</f>
        <v>0</v>
      </c>
      <c r="U768" s="313">
        <f t="shared" si="23"/>
        <v>1</v>
      </c>
      <c r="V768" s="319" t="str">
        <f>+VLOOKUP(A768,bd_lista!$A$3:$E$593,5,FALSE)</f>
        <v>Gobiernos Autonomos Municipales</v>
      </c>
      <c r="W768" s="425" t="str">
        <f>+V768</f>
        <v>Gobiernos Autonomos Municipales</v>
      </c>
    </row>
    <row r="769" spans="1:23" customFormat="1" ht="15" hidden="1" customHeight="1">
      <c r="A769" s="323">
        <v>1816</v>
      </c>
      <c r="B769" s="428"/>
      <c r="C769" s="318" t="str">
        <f>+VLOOKUP(A769,bd_lista!$A$3:$C$593,3,FALSE)</f>
        <v>Gobierno Autónomo Municipal de Puerto Síles</v>
      </c>
      <c r="D769" s="430"/>
      <c r="E769" s="347" t="s">
        <v>1419</v>
      </c>
      <c r="F769" s="314">
        <f ca="1">+IFERROR(INDEX('Hoja de Trabajo para listado'!$A$155:$Z$1048576,MATCH($A769,'Hoja de Trabajo para listado'!$A$155:$A$1048576,0),MATCH((CUADRO!F$5&amp;$E769),'Hoja de Trabajo para listado'!$A$151:$Z$151,0)),0)+IFERROR(INDEX('Hoja de Trabajo para listado'!$AB$155:$BA$1048576,MATCH($A769,'Hoja de Trabajo para listado'!$AB$155:$AB$1048576,0),MATCH((CUADRO!F$5&amp;$E769),'Hoja de Trabajo para listado'!$AB$151:$BA$151,0)),0)+IFERROR(INDEX('Hoja de Trabajo para listado'!$BC$155:$CB$1048576,MATCH($A769,'Hoja de Trabajo para listado'!$BC$155:$BC$1048576,0),MATCH((CUADRO!F$5&amp;$E769),'Hoja de Trabajo para listado'!$BC$151:$CB$151,0)),0)+IFERROR(INDEX('Hoja de Trabajo para listado'!$DE$153:$DG$274,MATCH($A769,'Hoja de Trabajo para listado'!$DE$153:$DE$1048576,0),MATCH((CUADRO!F$5&amp;$E769),'Hoja de Trabajo para listado'!$DE$151:$DG$151,0)),0)+IFERROR(INDEX('Hoja de Trabajo para listado'!$CD$155:$DC$1048576,MATCH($A769,'Hoja de Trabajo para listado'!$CD$155:$CD$1048576,0),MATCH((CUADRO!F$5&amp;$E769),'Hoja de Trabajo para listado'!$CD$151:$DC$151,0)),0)</f>
        <v>0</v>
      </c>
      <c r="G769" s="314">
        <f ca="1">+IFERROR(INDEX('Hoja de Trabajo para listado'!$A$155:$Z$1048576,MATCH($A769,'Hoja de Trabajo para listado'!$A$155:$A$1048576,0),MATCH((CUADRO!G$5&amp;$E769),'Hoja de Trabajo para listado'!$A$151:$Z$151,0)),0)+IFERROR(INDEX('Hoja de Trabajo para listado'!$AB$155:$BA$1048576,MATCH($A769,'Hoja de Trabajo para listado'!$AB$155:$AB$1048576,0),MATCH((CUADRO!G$5&amp;$E769),'Hoja de Trabajo para listado'!$AB$151:$BA$151,0)),0)+IFERROR(INDEX('Hoja de Trabajo para listado'!$BC$155:$CB$1048576,MATCH($A769,'Hoja de Trabajo para listado'!$BC$155:$BC$1048576,0),MATCH((CUADRO!G$5&amp;$E769),'Hoja de Trabajo para listado'!$BC$151:$CB$151,0)),0)+IFERROR(INDEX('Hoja de Trabajo para listado'!$DE$153:$DG$274,MATCH($A769,'Hoja de Trabajo para listado'!$DE$153:$DE$1048576,0),MATCH((CUADRO!G$5&amp;$E769),'Hoja de Trabajo para listado'!$DE$151:$DG$151,0)),0)+IFERROR(INDEX('Hoja de Trabajo para listado'!$CD$155:$DC$1048576,MATCH($A769,'Hoja de Trabajo para listado'!$CD$155:$CD$1048576,0),MATCH((CUADRO!G$5&amp;$E769),'Hoja de Trabajo para listado'!$CD$151:$DC$151,0)),0)</f>
        <v>0</v>
      </c>
      <c r="H769" s="314">
        <f ca="1">+IFERROR(INDEX('Hoja de Trabajo para listado'!$A$155:$Z$1048576,MATCH($A769,'Hoja de Trabajo para listado'!$A$155:$A$1048576,0),MATCH((CUADRO!H$5&amp;$E769),'Hoja de Trabajo para listado'!$A$151:$Z$151,0)),0)+IFERROR(INDEX('Hoja de Trabajo para listado'!$AB$155:$BA$1048576,MATCH($A769,'Hoja de Trabajo para listado'!$AB$155:$AB$1048576,0),MATCH((CUADRO!H$5&amp;$E769),'Hoja de Trabajo para listado'!$AB$151:$BA$151,0)),0)+IFERROR(INDEX('Hoja de Trabajo para listado'!$BC$155:$CB$1048576,MATCH($A769,'Hoja de Trabajo para listado'!$BC$155:$BC$1048576,0),MATCH((CUADRO!H$5&amp;$E769),'Hoja de Trabajo para listado'!$BC$151:$CB$151,0)),0)+IFERROR(INDEX('Hoja de Trabajo para listado'!$DE$153:$DG$274,MATCH($A769,'Hoja de Trabajo para listado'!$DE$153:$DE$1048576,0),MATCH((CUADRO!H$5&amp;$E769),'Hoja de Trabajo para listado'!$DE$151:$DG$151,0)),0)+IFERROR(INDEX('Hoja de Trabajo para listado'!$CD$155:$DC$1048576,MATCH($A769,'Hoja de Trabajo para listado'!$CD$155:$CD$1048576,0),MATCH((CUADRO!H$5&amp;$E769),'Hoja de Trabajo para listado'!$CD$151:$DC$151,0)),0)</f>
        <v>0</v>
      </c>
      <c r="I769" s="314">
        <f ca="1">+IFERROR(INDEX('Hoja de Trabajo para listado'!$A$155:$Z$1048576,MATCH($A769,'Hoja de Trabajo para listado'!$A$155:$A$1048576,0),MATCH((CUADRO!I$5&amp;$E769),'Hoja de Trabajo para listado'!$A$151:$Z$151,0)),0)+IFERROR(INDEX('Hoja de Trabajo para listado'!$AB$155:$BA$1048576,MATCH($A769,'Hoja de Trabajo para listado'!$AB$155:$AB$1048576,0),MATCH((CUADRO!I$5&amp;$E769),'Hoja de Trabajo para listado'!$AB$151:$BA$151,0)),0)+IFERROR(INDEX('Hoja de Trabajo para listado'!$BC$155:$CB$1048576,MATCH($A769,'Hoja de Trabajo para listado'!$BC$155:$BC$1048576,0),MATCH((CUADRO!I$5&amp;$E769),'Hoja de Trabajo para listado'!$BC$151:$CB$151,0)),0)+IFERROR(INDEX('Hoja de Trabajo para listado'!$DE$153:$DG$274,MATCH($A769,'Hoja de Trabajo para listado'!$DE$153:$DE$1048576,0),MATCH((CUADRO!I$5&amp;$E769),'Hoja de Trabajo para listado'!$DE$151:$DG$151,0)),0)+IFERROR(INDEX('Hoja de Trabajo para listado'!$CD$155:$DC$1048576,MATCH($A769,'Hoja de Trabajo para listado'!$CD$155:$CD$1048576,0),MATCH((CUADRO!I$5&amp;$E769),'Hoja de Trabajo para listado'!$CD$151:$DC$151,0)),0)</f>
        <v>0</v>
      </c>
      <c r="J769" s="314">
        <f ca="1">+IFERROR(INDEX('Hoja de Trabajo para listado'!$A$155:$Z$1048576,MATCH($A769,'Hoja de Trabajo para listado'!$A$155:$A$1048576,0),MATCH((CUADRO!J$5&amp;$E769),'Hoja de Trabajo para listado'!$A$151:$Z$151,0)),0)+IFERROR(INDEX('Hoja de Trabajo para listado'!$AB$155:$BA$1048576,MATCH($A769,'Hoja de Trabajo para listado'!$AB$155:$AB$1048576,0),MATCH((CUADRO!J$5&amp;$E769),'Hoja de Trabajo para listado'!$AB$151:$BA$151,0)),0)+IFERROR(INDEX('Hoja de Trabajo para listado'!$BC$155:$CB$1048576,MATCH($A769,'Hoja de Trabajo para listado'!$BC$155:$BC$1048576,0),MATCH((CUADRO!J$5&amp;$E769),'Hoja de Trabajo para listado'!$BC$151:$CB$151,0)),0)+IFERROR(INDEX('Hoja de Trabajo para listado'!$DE$153:$DG$274,MATCH($A769,'Hoja de Trabajo para listado'!$DE$153:$DE$1048576,0),MATCH((CUADRO!J$5&amp;$E769),'Hoja de Trabajo para listado'!$DE$151:$DG$151,0)),0)+IFERROR(INDEX('Hoja de Trabajo para listado'!$CD$155:$DC$1048576,MATCH($A769,'Hoja de Trabajo para listado'!$CD$155:$CD$1048576,0),MATCH((CUADRO!J$5&amp;$E769),'Hoja de Trabajo para listado'!$CD$151:$DC$151,0)),0)</f>
        <v>0</v>
      </c>
      <c r="K769" s="314">
        <f ca="1">+IFERROR(INDEX('Hoja de Trabajo para listado'!$A$155:$Z$1048576,MATCH($A769,'Hoja de Trabajo para listado'!$A$155:$A$1048576,0),MATCH((CUADRO!K$5&amp;$E769),'Hoja de Trabajo para listado'!$A$151:$Z$151,0)),0)+IFERROR(INDEX('Hoja de Trabajo para listado'!$AB$155:$BA$1048576,MATCH($A769,'Hoja de Trabajo para listado'!$AB$155:$AB$1048576,0),MATCH((CUADRO!K$5&amp;$E769),'Hoja de Trabajo para listado'!$AB$151:$BA$151,0)),0)+IFERROR(INDEX('Hoja de Trabajo para listado'!$BC$155:$CB$1048576,MATCH($A769,'Hoja de Trabajo para listado'!$BC$155:$BC$1048576,0),MATCH((CUADRO!K$5&amp;$E769),'Hoja de Trabajo para listado'!$BC$151:$CB$151,0)),0)+IFERROR(INDEX('Hoja de Trabajo para listado'!$DE$153:$DG$274,MATCH($A769,'Hoja de Trabajo para listado'!$DE$153:$DE$1048576,0),MATCH((CUADRO!K$5&amp;$E769),'Hoja de Trabajo para listado'!$DE$151:$DG$151,0)),0)+IFERROR(INDEX('Hoja de Trabajo para listado'!$CD$155:$DC$1048576,MATCH($A769,'Hoja de Trabajo para listado'!$CD$155:$CD$1048576,0),MATCH((CUADRO!K$5&amp;$E769),'Hoja de Trabajo para listado'!$CD$151:$DC$151,0)),0)</f>
        <v>0</v>
      </c>
      <c r="L769" s="314">
        <f ca="1">+IFERROR(INDEX('Hoja de Trabajo para listado'!$A$155:$Z$1048576,MATCH($A769,'Hoja de Trabajo para listado'!$A$155:$A$1048576,0),MATCH((CUADRO!L$5&amp;$E769),'Hoja de Trabajo para listado'!$A$151:$Z$151,0)),0)+IFERROR(INDEX('Hoja de Trabajo para listado'!$AB$155:$BA$1048576,MATCH($A769,'Hoja de Trabajo para listado'!$AB$155:$AB$1048576,0),MATCH((CUADRO!L$5&amp;$E769),'Hoja de Trabajo para listado'!$AB$151:$BA$151,0)),0)+IFERROR(INDEX('Hoja de Trabajo para listado'!$BC$155:$CB$1048576,MATCH($A769,'Hoja de Trabajo para listado'!$BC$155:$BC$1048576,0),MATCH((CUADRO!L$5&amp;$E769),'Hoja de Trabajo para listado'!$BC$151:$CB$151,0)),0)+IFERROR(INDEX('Hoja de Trabajo para listado'!$DE$153:$DG$274,MATCH($A769,'Hoja de Trabajo para listado'!$DE$153:$DE$1048576,0),MATCH((CUADRO!L$5&amp;$E769),'Hoja de Trabajo para listado'!$DE$151:$DG$151,0)),0)+IFERROR(INDEX('Hoja de Trabajo para listado'!$CD$155:$DC$1048576,MATCH($A769,'Hoja de Trabajo para listado'!$CD$155:$CD$1048576,0),MATCH((CUADRO!L$5&amp;$E769),'Hoja de Trabajo para listado'!$CD$151:$DC$151,0)),0)</f>
        <v>0</v>
      </c>
      <c r="M769" s="314">
        <f ca="1">+IFERROR(INDEX('Hoja de Trabajo para listado'!$A$155:$Z$1048576,MATCH($A769,'Hoja de Trabajo para listado'!$A$155:$A$1048576,0),MATCH((CUADRO!M$5&amp;$E769),'Hoja de Trabajo para listado'!$A$151:$Z$151,0)),0)+IFERROR(INDEX('Hoja de Trabajo para listado'!$AB$155:$BA$1048576,MATCH($A769,'Hoja de Trabajo para listado'!$AB$155:$AB$1048576,0),MATCH((CUADRO!M$5&amp;$E769),'Hoja de Trabajo para listado'!$AB$151:$BA$151,0)),0)+IFERROR(INDEX('Hoja de Trabajo para listado'!$BC$155:$CB$1048576,MATCH($A769,'Hoja de Trabajo para listado'!$BC$155:$BC$1048576,0),MATCH((CUADRO!M$5&amp;$E769),'Hoja de Trabajo para listado'!$BC$151:$CB$151,0)),0)+IFERROR(INDEX('Hoja de Trabajo para listado'!$DE$153:$DG$274,MATCH($A769,'Hoja de Trabajo para listado'!$DE$153:$DE$1048576,0),MATCH((CUADRO!M$5&amp;$E769),'Hoja de Trabajo para listado'!$DE$151:$DG$151,0)),0)+IFERROR(INDEX('Hoja de Trabajo para listado'!$CD$155:$DC$1048576,MATCH($A769,'Hoja de Trabajo para listado'!$CD$155:$CD$1048576,0),MATCH((CUADRO!M$5&amp;$E769),'Hoja de Trabajo para listado'!$CD$151:$DC$151,0)),0)</f>
        <v>0</v>
      </c>
      <c r="N769" s="314">
        <f ca="1">+IFERROR(INDEX('Hoja de Trabajo para listado'!$A$155:$Z$1048576,MATCH($A769,'Hoja de Trabajo para listado'!$A$155:$A$1048576,0),MATCH((CUADRO!N$5&amp;$E769),'Hoja de Trabajo para listado'!$A$151:$Z$151,0)),0)+IFERROR(INDEX('Hoja de Trabajo para listado'!$AB$155:$BA$1048576,MATCH($A769,'Hoja de Trabajo para listado'!$AB$155:$AB$1048576,0),MATCH((CUADRO!N$5&amp;$E769),'Hoja de Trabajo para listado'!$AB$151:$BA$151,0)),0)+IFERROR(INDEX('Hoja de Trabajo para listado'!$BC$155:$CB$1048576,MATCH($A769,'Hoja de Trabajo para listado'!$BC$155:$BC$1048576,0),MATCH((CUADRO!N$5&amp;$E769),'Hoja de Trabajo para listado'!$BC$151:$CB$151,0)),0)+IFERROR(INDEX('Hoja de Trabajo para listado'!$DE$153:$DG$274,MATCH($A769,'Hoja de Trabajo para listado'!$DE$153:$DE$1048576,0),MATCH((CUADRO!N$5&amp;$E769),'Hoja de Trabajo para listado'!$DE$151:$DG$151,0)),0)+IFERROR(INDEX('Hoja de Trabajo para listado'!$CD$155:$DC$1048576,MATCH($A769,'Hoja de Trabajo para listado'!$CD$155:$CD$1048576,0),MATCH((CUADRO!N$5&amp;$E769),'Hoja de Trabajo para listado'!$CD$151:$DC$151,0)),0)</f>
        <v>0</v>
      </c>
      <c r="O769" s="314">
        <f ca="1">+IFERROR(INDEX('Hoja de Trabajo para listado'!$A$155:$Z$1048576,MATCH($A769,'Hoja de Trabajo para listado'!$A$155:$A$1048576,0),MATCH((CUADRO!O$5&amp;$E769),'Hoja de Trabajo para listado'!$A$151:$Z$151,0)),0)+IFERROR(INDEX('Hoja de Trabajo para listado'!$AB$155:$BA$1048576,MATCH($A769,'Hoja de Trabajo para listado'!$AB$155:$AB$1048576,0),MATCH((CUADRO!O$5&amp;$E769),'Hoja de Trabajo para listado'!$AB$151:$BA$151,0)),0)+IFERROR(INDEX('Hoja de Trabajo para listado'!$BC$155:$CB$1048576,MATCH($A769,'Hoja de Trabajo para listado'!$BC$155:$BC$1048576,0),MATCH((CUADRO!O$5&amp;$E769),'Hoja de Trabajo para listado'!$BC$151:$CB$151,0)),0)+IFERROR(INDEX('Hoja de Trabajo para listado'!$DE$153:$DG$274,MATCH($A769,'Hoja de Trabajo para listado'!$DE$153:$DE$1048576,0),MATCH((CUADRO!O$5&amp;$E769),'Hoja de Trabajo para listado'!$DE$151:$DG$151,0)),0)+IFERROR(INDEX('Hoja de Trabajo para listado'!$CD$155:$DC$1048576,MATCH($A769,'Hoja de Trabajo para listado'!$CD$155:$CD$1048576,0),MATCH((CUADRO!O$5&amp;$E769),'Hoja de Trabajo para listado'!$CD$151:$DC$151,0)),0)</f>
        <v>0</v>
      </c>
      <c r="P769" s="314">
        <f ca="1">+IFERROR(INDEX('Hoja de Trabajo para listado'!$A$155:$Z$1048576,MATCH($A769,'Hoja de Trabajo para listado'!$A$155:$A$1048576,0),MATCH((CUADRO!P$5&amp;$E769),'Hoja de Trabajo para listado'!$A$151:$Z$151,0)),0)+IFERROR(INDEX('Hoja de Trabajo para listado'!$AB$155:$BA$1048576,MATCH($A769,'Hoja de Trabajo para listado'!$AB$155:$AB$1048576,0),MATCH((CUADRO!P$5&amp;$E769),'Hoja de Trabajo para listado'!$AB$151:$BA$151,0)),0)+IFERROR(INDEX('Hoja de Trabajo para listado'!$BC$155:$CB$1048576,MATCH($A769,'Hoja de Trabajo para listado'!$BC$155:$BC$1048576,0),MATCH((CUADRO!P$5&amp;$E769),'Hoja de Trabajo para listado'!$BC$151:$CB$151,0)),0)+IFERROR(INDEX('Hoja de Trabajo para listado'!$DE$153:$DG$274,MATCH($A769,'Hoja de Trabajo para listado'!$DE$153:$DE$1048576,0),MATCH((CUADRO!P$5&amp;$E769),'Hoja de Trabajo para listado'!$DE$151:$DG$151,0)),0)+IFERROR(INDEX('Hoja de Trabajo para listado'!$CD$155:$DC$1048576,MATCH($A769,'Hoja de Trabajo para listado'!$CD$155:$CD$1048576,0),MATCH((CUADRO!P$5&amp;$E769),'Hoja de Trabajo para listado'!$CD$151:$DC$151,0)),0)</f>
        <v>0</v>
      </c>
      <c r="Q769" s="314">
        <f ca="1">+IFERROR(INDEX('Hoja de Trabajo para listado'!$A$155:$Z$1048576,MATCH($A769,'Hoja de Trabajo para listado'!$A$155:$A$1048576,0),MATCH((CUADRO!Q$5&amp;$E769),'Hoja de Trabajo para listado'!$A$151:$Z$151,0)),0)+IFERROR(INDEX('Hoja de Trabajo para listado'!$AB$155:$BA$1048576,MATCH($A769,'Hoja de Trabajo para listado'!$AB$155:$AB$1048576,0),MATCH((CUADRO!Q$5&amp;$E769),'Hoja de Trabajo para listado'!$AB$151:$BA$151,0)),0)+IFERROR(INDEX('Hoja de Trabajo para listado'!$BC$155:$CB$1048576,MATCH($A769,'Hoja de Trabajo para listado'!$BC$155:$BC$1048576,0),MATCH((CUADRO!Q$5&amp;$E769),'Hoja de Trabajo para listado'!$BC$151:$CB$151,0)),0)+IFERROR(INDEX('Hoja de Trabajo para listado'!$DE$153:$DG$274,MATCH($A769,'Hoja de Trabajo para listado'!$DE$153:$DE$1048576,0),MATCH((CUADRO!Q$5&amp;$E769),'Hoja de Trabajo para listado'!$DE$151:$DG$151,0)),0)+IFERROR(INDEX('Hoja de Trabajo para listado'!$CD$155:$DC$1048576,MATCH($A769,'Hoja de Trabajo para listado'!$CD$155:$CD$1048576,0),MATCH((CUADRO!Q$5&amp;$E769),'Hoja de Trabajo para listado'!$CD$151:$DC$151,0)),0)</f>
        <v>0</v>
      </c>
      <c r="R769" s="314">
        <f t="shared" ca="1" si="22"/>
        <v>0</v>
      </c>
      <c r="S769" s="322">
        <f ca="1">+R768+R769</f>
        <v>0</v>
      </c>
      <c r="T769" s="314">
        <f ca="1">+S769</f>
        <v>0</v>
      </c>
      <c r="U769" s="313">
        <f t="shared" si="23"/>
        <v>2</v>
      </c>
      <c r="V769" s="319" t="str">
        <f>+VLOOKUP(A769,bd_lista!$A$3:$E$593,5,FALSE)</f>
        <v>Gobiernos Autonomos Municipales</v>
      </c>
      <c r="W769" s="426"/>
    </row>
    <row r="770" spans="1:23" customFormat="1" ht="15" hidden="1" customHeight="1">
      <c r="A770" s="323">
        <v>1817</v>
      </c>
      <c r="B770" s="427">
        <f>+A770</f>
        <v>1817</v>
      </c>
      <c r="C770" s="318" t="str">
        <f>+VLOOKUP(A770,bd_lista!$A$3:$C$593,3,FALSE)</f>
        <v>Gobierno Autónomo Municipal de Magdalena</v>
      </c>
      <c r="D770" s="429" t="str">
        <f>+C770</f>
        <v>Gobierno Autónomo Municipal de Magdalena</v>
      </c>
      <c r="E770" s="346" t="s">
        <v>1418</v>
      </c>
      <c r="F770" s="314">
        <f ca="1">+IFERROR(INDEX('Hoja de Trabajo para listado'!$A$155:$Z$1048576,MATCH($A770,'Hoja de Trabajo para listado'!$A$155:$A$1048576,0),MATCH((CUADRO!F$5&amp;$E770),'Hoja de Trabajo para listado'!$A$151:$Z$151,0)),0)+IFERROR(INDEX('Hoja de Trabajo para listado'!$AB$155:$BA$1048576,MATCH($A770,'Hoja de Trabajo para listado'!$AB$155:$AB$1048576,0),MATCH((CUADRO!F$5&amp;$E770),'Hoja de Trabajo para listado'!$AB$151:$BA$151,0)),0)+IFERROR(INDEX('Hoja de Trabajo para listado'!$BC$155:$CB$1048576,MATCH($A770,'Hoja de Trabajo para listado'!$BC$155:$BC$1048576,0),MATCH((CUADRO!F$5&amp;$E770),'Hoja de Trabajo para listado'!$BC$151:$CB$151,0)),0)+IFERROR(INDEX('Hoja de Trabajo para listado'!$DE$153:$DG$274,MATCH($A770,'Hoja de Trabajo para listado'!$DE$153:$DE$1048576,0),MATCH((CUADRO!F$5&amp;$E770),'Hoja de Trabajo para listado'!$DE$151:$DG$151,0)),0)+IFERROR(INDEX('Hoja de Trabajo para listado'!$CD$155:$DC$1048576,MATCH($A770,'Hoja de Trabajo para listado'!$CD$155:$CD$1048576,0),MATCH((CUADRO!F$5&amp;$E770),'Hoja de Trabajo para listado'!$CD$151:$DC$151,0)),0)</f>
        <v>0</v>
      </c>
      <c r="G770" s="314">
        <f ca="1">+IFERROR(INDEX('Hoja de Trabajo para listado'!$A$155:$Z$1048576,MATCH($A770,'Hoja de Trabajo para listado'!$A$155:$A$1048576,0),MATCH((CUADRO!G$5&amp;$E770),'Hoja de Trabajo para listado'!$A$151:$Z$151,0)),0)+IFERROR(INDEX('Hoja de Trabajo para listado'!$AB$155:$BA$1048576,MATCH($A770,'Hoja de Trabajo para listado'!$AB$155:$AB$1048576,0),MATCH((CUADRO!G$5&amp;$E770),'Hoja de Trabajo para listado'!$AB$151:$BA$151,0)),0)+IFERROR(INDEX('Hoja de Trabajo para listado'!$BC$155:$CB$1048576,MATCH($A770,'Hoja de Trabajo para listado'!$BC$155:$BC$1048576,0),MATCH((CUADRO!G$5&amp;$E770),'Hoja de Trabajo para listado'!$BC$151:$CB$151,0)),0)+IFERROR(INDEX('Hoja de Trabajo para listado'!$DE$153:$DG$274,MATCH($A770,'Hoja de Trabajo para listado'!$DE$153:$DE$1048576,0),MATCH((CUADRO!G$5&amp;$E770),'Hoja de Trabajo para listado'!$DE$151:$DG$151,0)),0)+IFERROR(INDEX('Hoja de Trabajo para listado'!$CD$155:$DC$1048576,MATCH($A770,'Hoja de Trabajo para listado'!$CD$155:$CD$1048576,0),MATCH((CUADRO!G$5&amp;$E770),'Hoja de Trabajo para listado'!$CD$151:$DC$151,0)),0)</f>
        <v>0</v>
      </c>
      <c r="H770" s="314">
        <f ca="1">+IFERROR(INDEX('Hoja de Trabajo para listado'!$A$155:$Z$1048576,MATCH($A770,'Hoja de Trabajo para listado'!$A$155:$A$1048576,0),MATCH((CUADRO!H$5&amp;$E770),'Hoja de Trabajo para listado'!$A$151:$Z$151,0)),0)+IFERROR(INDEX('Hoja de Trabajo para listado'!$AB$155:$BA$1048576,MATCH($A770,'Hoja de Trabajo para listado'!$AB$155:$AB$1048576,0),MATCH((CUADRO!H$5&amp;$E770),'Hoja de Trabajo para listado'!$AB$151:$BA$151,0)),0)+IFERROR(INDEX('Hoja de Trabajo para listado'!$BC$155:$CB$1048576,MATCH($A770,'Hoja de Trabajo para listado'!$BC$155:$BC$1048576,0),MATCH((CUADRO!H$5&amp;$E770),'Hoja de Trabajo para listado'!$BC$151:$CB$151,0)),0)+IFERROR(INDEX('Hoja de Trabajo para listado'!$DE$153:$DG$274,MATCH($A770,'Hoja de Trabajo para listado'!$DE$153:$DE$1048576,0),MATCH((CUADRO!H$5&amp;$E770),'Hoja de Trabajo para listado'!$DE$151:$DG$151,0)),0)+IFERROR(INDEX('Hoja de Trabajo para listado'!$CD$155:$DC$1048576,MATCH($A770,'Hoja de Trabajo para listado'!$CD$155:$CD$1048576,0),MATCH((CUADRO!H$5&amp;$E770),'Hoja de Trabajo para listado'!$CD$151:$DC$151,0)),0)</f>
        <v>0</v>
      </c>
      <c r="I770" s="314">
        <f ca="1">+IFERROR(INDEX('Hoja de Trabajo para listado'!$A$155:$Z$1048576,MATCH($A770,'Hoja de Trabajo para listado'!$A$155:$A$1048576,0),MATCH((CUADRO!I$5&amp;$E770),'Hoja de Trabajo para listado'!$A$151:$Z$151,0)),0)+IFERROR(INDEX('Hoja de Trabajo para listado'!$AB$155:$BA$1048576,MATCH($A770,'Hoja de Trabajo para listado'!$AB$155:$AB$1048576,0),MATCH((CUADRO!I$5&amp;$E770),'Hoja de Trabajo para listado'!$AB$151:$BA$151,0)),0)+IFERROR(INDEX('Hoja de Trabajo para listado'!$BC$155:$CB$1048576,MATCH($A770,'Hoja de Trabajo para listado'!$BC$155:$BC$1048576,0),MATCH((CUADRO!I$5&amp;$E770),'Hoja de Trabajo para listado'!$BC$151:$CB$151,0)),0)+IFERROR(INDEX('Hoja de Trabajo para listado'!$DE$153:$DG$274,MATCH($A770,'Hoja de Trabajo para listado'!$DE$153:$DE$1048576,0),MATCH((CUADRO!I$5&amp;$E770),'Hoja de Trabajo para listado'!$DE$151:$DG$151,0)),0)+IFERROR(INDEX('Hoja de Trabajo para listado'!$CD$155:$DC$1048576,MATCH($A770,'Hoja de Trabajo para listado'!$CD$155:$CD$1048576,0),MATCH((CUADRO!I$5&amp;$E770),'Hoja de Trabajo para listado'!$CD$151:$DC$151,0)),0)</f>
        <v>0</v>
      </c>
      <c r="J770" s="314">
        <f ca="1">+IFERROR(INDEX('Hoja de Trabajo para listado'!$A$155:$Z$1048576,MATCH($A770,'Hoja de Trabajo para listado'!$A$155:$A$1048576,0),MATCH((CUADRO!J$5&amp;$E770),'Hoja de Trabajo para listado'!$A$151:$Z$151,0)),0)+IFERROR(INDEX('Hoja de Trabajo para listado'!$AB$155:$BA$1048576,MATCH($A770,'Hoja de Trabajo para listado'!$AB$155:$AB$1048576,0),MATCH((CUADRO!J$5&amp;$E770),'Hoja de Trabajo para listado'!$AB$151:$BA$151,0)),0)+IFERROR(INDEX('Hoja de Trabajo para listado'!$BC$155:$CB$1048576,MATCH($A770,'Hoja de Trabajo para listado'!$BC$155:$BC$1048576,0),MATCH((CUADRO!J$5&amp;$E770),'Hoja de Trabajo para listado'!$BC$151:$CB$151,0)),0)+IFERROR(INDEX('Hoja de Trabajo para listado'!$DE$153:$DG$274,MATCH($A770,'Hoja de Trabajo para listado'!$DE$153:$DE$1048576,0),MATCH((CUADRO!J$5&amp;$E770),'Hoja de Trabajo para listado'!$DE$151:$DG$151,0)),0)+IFERROR(INDEX('Hoja de Trabajo para listado'!$CD$155:$DC$1048576,MATCH($A770,'Hoja de Trabajo para listado'!$CD$155:$CD$1048576,0),MATCH((CUADRO!J$5&amp;$E770),'Hoja de Trabajo para listado'!$CD$151:$DC$151,0)),0)</f>
        <v>0</v>
      </c>
      <c r="K770" s="314">
        <f ca="1">+IFERROR(INDEX('Hoja de Trabajo para listado'!$A$155:$Z$1048576,MATCH($A770,'Hoja de Trabajo para listado'!$A$155:$A$1048576,0),MATCH((CUADRO!K$5&amp;$E770),'Hoja de Trabajo para listado'!$A$151:$Z$151,0)),0)+IFERROR(INDEX('Hoja de Trabajo para listado'!$AB$155:$BA$1048576,MATCH($A770,'Hoja de Trabajo para listado'!$AB$155:$AB$1048576,0),MATCH((CUADRO!K$5&amp;$E770),'Hoja de Trabajo para listado'!$AB$151:$BA$151,0)),0)+IFERROR(INDEX('Hoja de Trabajo para listado'!$BC$155:$CB$1048576,MATCH($A770,'Hoja de Trabajo para listado'!$BC$155:$BC$1048576,0),MATCH((CUADRO!K$5&amp;$E770),'Hoja de Trabajo para listado'!$BC$151:$CB$151,0)),0)+IFERROR(INDEX('Hoja de Trabajo para listado'!$DE$153:$DG$274,MATCH($A770,'Hoja de Trabajo para listado'!$DE$153:$DE$1048576,0),MATCH((CUADRO!K$5&amp;$E770),'Hoja de Trabajo para listado'!$DE$151:$DG$151,0)),0)+IFERROR(INDEX('Hoja de Trabajo para listado'!$CD$155:$DC$1048576,MATCH($A770,'Hoja de Trabajo para listado'!$CD$155:$CD$1048576,0),MATCH((CUADRO!K$5&amp;$E770),'Hoja de Trabajo para listado'!$CD$151:$DC$151,0)),0)</f>
        <v>0</v>
      </c>
      <c r="L770" s="314">
        <f ca="1">+IFERROR(INDEX('Hoja de Trabajo para listado'!$A$155:$Z$1048576,MATCH($A770,'Hoja de Trabajo para listado'!$A$155:$A$1048576,0),MATCH((CUADRO!L$5&amp;$E770),'Hoja de Trabajo para listado'!$A$151:$Z$151,0)),0)+IFERROR(INDEX('Hoja de Trabajo para listado'!$AB$155:$BA$1048576,MATCH($A770,'Hoja de Trabajo para listado'!$AB$155:$AB$1048576,0),MATCH((CUADRO!L$5&amp;$E770),'Hoja de Trabajo para listado'!$AB$151:$BA$151,0)),0)+IFERROR(INDEX('Hoja de Trabajo para listado'!$BC$155:$CB$1048576,MATCH($A770,'Hoja de Trabajo para listado'!$BC$155:$BC$1048576,0),MATCH((CUADRO!L$5&amp;$E770),'Hoja de Trabajo para listado'!$BC$151:$CB$151,0)),0)+IFERROR(INDEX('Hoja de Trabajo para listado'!$DE$153:$DG$274,MATCH($A770,'Hoja de Trabajo para listado'!$DE$153:$DE$1048576,0),MATCH((CUADRO!L$5&amp;$E770),'Hoja de Trabajo para listado'!$DE$151:$DG$151,0)),0)+IFERROR(INDEX('Hoja de Trabajo para listado'!$CD$155:$DC$1048576,MATCH($A770,'Hoja de Trabajo para listado'!$CD$155:$CD$1048576,0),MATCH((CUADRO!L$5&amp;$E770),'Hoja de Trabajo para listado'!$CD$151:$DC$151,0)),0)</f>
        <v>0</v>
      </c>
      <c r="M770" s="314">
        <f ca="1">+IFERROR(INDEX('Hoja de Trabajo para listado'!$A$155:$Z$1048576,MATCH($A770,'Hoja de Trabajo para listado'!$A$155:$A$1048576,0),MATCH((CUADRO!M$5&amp;$E770),'Hoja de Trabajo para listado'!$A$151:$Z$151,0)),0)+IFERROR(INDEX('Hoja de Trabajo para listado'!$AB$155:$BA$1048576,MATCH($A770,'Hoja de Trabajo para listado'!$AB$155:$AB$1048576,0),MATCH((CUADRO!M$5&amp;$E770),'Hoja de Trabajo para listado'!$AB$151:$BA$151,0)),0)+IFERROR(INDEX('Hoja de Trabajo para listado'!$BC$155:$CB$1048576,MATCH($A770,'Hoja de Trabajo para listado'!$BC$155:$BC$1048576,0),MATCH((CUADRO!M$5&amp;$E770),'Hoja de Trabajo para listado'!$BC$151:$CB$151,0)),0)+IFERROR(INDEX('Hoja de Trabajo para listado'!$DE$153:$DG$274,MATCH($A770,'Hoja de Trabajo para listado'!$DE$153:$DE$1048576,0),MATCH((CUADRO!M$5&amp;$E770),'Hoja de Trabajo para listado'!$DE$151:$DG$151,0)),0)+IFERROR(INDEX('Hoja de Trabajo para listado'!$CD$155:$DC$1048576,MATCH($A770,'Hoja de Trabajo para listado'!$CD$155:$CD$1048576,0),MATCH((CUADRO!M$5&amp;$E770),'Hoja de Trabajo para listado'!$CD$151:$DC$151,0)),0)</f>
        <v>0</v>
      </c>
      <c r="N770" s="314">
        <f ca="1">+IFERROR(INDEX('Hoja de Trabajo para listado'!$A$155:$Z$1048576,MATCH($A770,'Hoja de Trabajo para listado'!$A$155:$A$1048576,0),MATCH((CUADRO!N$5&amp;$E770),'Hoja de Trabajo para listado'!$A$151:$Z$151,0)),0)+IFERROR(INDEX('Hoja de Trabajo para listado'!$AB$155:$BA$1048576,MATCH($A770,'Hoja de Trabajo para listado'!$AB$155:$AB$1048576,0),MATCH((CUADRO!N$5&amp;$E770),'Hoja de Trabajo para listado'!$AB$151:$BA$151,0)),0)+IFERROR(INDEX('Hoja de Trabajo para listado'!$BC$155:$CB$1048576,MATCH($A770,'Hoja de Trabajo para listado'!$BC$155:$BC$1048576,0),MATCH((CUADRO!N$5&amp;$E770),'Hoja de Trabajo para listado'!$BC$151:$CB$151,0)),0)+IFERROR(INDEX('Hoja de Trabajo para listado'!$DE$153:$DG$274,MATCH($A770,'Hoja de Trabajo para listado'!$DE$153:$DE$1048576,0),MATCH((CUADRO!N$5&amp;$E770),'Hoja de Trabajo para listado'!$DE$151:$DG$151,0)),0)+IFERROR(INDEX('Hoja de Trabajo para listado'!$CD$155:$DC$1048576,MATCH($A770,'Hoja de Trabajo para listado'!$CD$155:$CD$1048576,0),MATCH((CUADRO!N$5&amp;$E770),'Hoja de Trabajo para listado'!$CD$151:$DC$151,0)),0)</f>
        <v>0</v>
      </c>
      <c r="O770" s="314">
        <f ca="1">+IFERROR(INDEX('Hoja de Trabajo para listado'!$A$155:$Z$1048576,MATCH($A770,'Hoja de Trabajo para listado'!$A$155:$A$1048576,0),MATCH((CUADRO!O$5&amp;$E770),'Hoja de Trabajo para listado'!$A$151:$Z$151,0)),0)+IFERROR(INDEX('Hoja de Trabajo para listado'!$AB$155:$BA$1048576,MATCH($A770,'Hoja de Trabajo para listado'!$AB$155:$AB$1048576,0),MATCH((CUADRO!O$5&amp;$E770),'Hoja de Trabajo para listado'!$AB$151:$BA$151,0)),0)+IFERROR(INDEX('Hoja de Trabajo para listado'!$BC$155:$CB$1048576,MATCH($A770,'Hoja de Trabajo para listado'!$BC$155:$BC$1048576,0),MATCH((CUADRO!O$5&amp;$E770),'Hoja de Trabajo para listado'!$BC$151:$CB$151,0)),0)+IFERROR(INDEX('Hoja de Trabajo para listado'!$DE$153:$DG$274,MATCH($A770,'Hoja de Trabajo para listado'!$DE$153:$DE$1048576,0),MATCH((CUADRO!O$5&amp;$E770),'Hoja de Trabajo para listado'!$DE$151:$DG$151,0)),0)+IFERROR(INDEX('Hoja de Trabajo para listado'!$CD$155:$DC$1048576,MATCH($A770,'Hoja de Trabajo para listado'!$CD$155:$CD$1048576,0),MATCH((CUADRO!O$5&amp;$E770),'Hoja de Trabajo para listado'!$CD$151:$DC$151,0)),0)</f>
        <v>0</v>
      </c>
      <c r="P770" s="314">
        <f ca="1">+IFERROR(INDEX('Hoja de Trabajo para listado'!$A$155:$Z$1048576,MATCH($A770,'Hoja de Trabajo para listado'!$A$155:$A$1048576,0),MATCH((CUADRO!P$5&amp;$E770),'Hoja de Trabajo para listado'!$A$151:$Z$151,0)),0)+IFERROR(INDEX('Hoja de Trabajo para listado'!$AB$155:$BA$1048576,MATCH($A770,'Hoja de Trabajo para listado'!$AB$155:$AB$1048576,0),MATCH((CUADRO!P$5&amp;$E770),'Hoja de Trabajo para listado'!$AB$151:$BA$151,0)),0)+IFERROR(INDEX('Hoja de Trabajo para listado'!$BC$155:$CB$1048576,MATCH($A770,'Hoja de Trabajo para listado'!$BC$155:$BC$1048576,0),MATCH((CUADRO!P$5&amp;$E770),'Hoja de Trabajo para listado'!$BC$151:$CB$151,0)),0)+IFERROR(INDEX('Hoja de Trabajo para listado'!$DE$153:$DG$274,MATCH($A770,'Hoja de Trabajo para listado'!$DE$153:$DE$1048576,0),MATCH((CUADRO!P$5&amp;$E770),'Hoja de Trabajo para listado'!$DE$151:$DG$151,0)),0)+IFERROR(INDEX('Hoja de Trabajo para listado'!$CD$155:$DC$1048576,MATCH($A770,'Hoja de Trabajo para listado'!$CD$155:$CD$1048576,0),MATCH((CUADRO!P$5&amp;$E770),'Hoja de Trabajo para listado'!$CD$151:$DC$151,0)),0)</f>
        <v>0</v>
      </c>
      <c r="Q770" s="314">
        <f ca="1">+IFERROR(INDEX('Hoja de Trabajo para listado'!$A$155:$Z$1048576,MATCH($A770,'Hoja de Trabajo para listado'!$A$155:$A$1048576,0),MATCH((CUADRO!Q$5&amp;$E770),'Hoja de Trabajo para listado'!$A$151:$Z$151,0)),0)+IFERROR(INDEX('Hoja de Trabajo para listado'!$AB$155:$BA$1048576,MATCH($A770,'Hoja de Trabajo para listado'!$AB$155:$AB$1048576,0),MATCH((CUADRO!Q$5&amp;$E770),'Hoja de Trabajo para listado'!$AB$151:$BA$151,0)),0)+IFERROR(INDEX('Hoja de Trabajo para listado'!$BC$155:$CB$1048576,MATCH($A770,'Hoja de Trabajo para listado'!$BC$155:$BC$1048576,0),MATCH((CUADRO!Q$5&amp;$E770),'Hoja de Trabajo para listado'!$BC$151:$CB$151,0)),0)+IFERROR(INDEX('Hoja de Trabajo para listado'!$DE$153:$DG$274,MATCH($A770,'Hoja de Trabajo para listado'!$DE$153:$DE$1048576,0),MATCH((CUADRO!Q$5&amp;$E770),'Hoja de Trabajo para listado'!$DE$151:$DG$151,0)),0)+IFERROR(INDEX('Hoja de Trabajo para listado'!$CD$155:$DC$1048576,MATCH($A770,'Hoja de Trabajo para listado'!$CD$155:$CD$1048576,0),MATCH((CUADRO!Q$5&amp;$E770),'Hoja de Trabajo para listado'!$CD$151:$DC$151,0)),0)</f>
        <v>0</v>
      </c>
      <c r="R770" s="314">
        <f t="shared" ca="1" si="22"/>
        <v>0</v>
      </c>
      <c r="S770" s="322"/>
      <c r="T770" s="314">
        <f ca="1">+T771</f>
        <v>0</v>
      </c>
      <c r="U770" s="313">
        <f t="shared" si="23"/>
        <v>1</v>
      </c>
      <c r="V770" s="319" t="str">
        <f>+VLOOKUP(A770,bd_lista!$A$3:$E$593,5,FALSE)</f>
        <v>Gobiernos Autonomos Municipales</v>
      </c>
      <c r="W770" s="425" t="str">
        <f>+V770</f>
        <v>Gobiernos Autonomos Municipales</v>
      </c>
    </row>
    <row r="771" spans="1:23" customFormat="1" ht="15" hidden="1" customHeight="1">
      <c r="A771" s="323">
        <v>1817</v>
      </c>
      <c r="B771" s="428"/>
      <c r="C771" s="318" t="str">
        <f>+VLOOKUP(A771,bd_lista!$A$3:$C$593,3,FALSE)</f>
        <v>Gobierno Autónomo Municipal de Magdalena</v>
      </c>
      <c r="D771" s="430"/>
      <c r="E771" s="347" t="s">
        <v>1419</v>
      </c>
      <c r="F771" s="314">
        <f ca="1">+IFERROR(INDEX('Hoja de Trabajo para listado'!$A$155:$Z$1048576,MATCH($A771,'Hoja de Trabajo para listado'!$A$155:$A$1048576,0),MATCH((CUADRO!F$5&amp;$E771),'Hoja de Trabajo para listado'!$A$151:$Z$151,0)),0)+IFERROR(INDEX('Hoja de Trabajo para listado'!$AB$155:$BA$1048576,MATCH($A771,'Hoja de Trabajo para listado'!$AB$155:$AB$1048576,0),MATCH((CUADRO!F$5&amp;$E771),'Hoja de Trabajo para listado'!$AB$151:$BA$151,0)),0)+IFERROR(INDEX('Hoja de Trabajo para listado'!$BC$155:$CB$1048576,MATCH($A771,'Hoja de Trabajo para listado'!$BC$155:$BC$1048576,0),MATCH((CUADRO!F$5&amp;$E771),'Hoja de Trabajo para listado'!$BC$151:$CB$151,0)),0)+IFERROR(INDEX('Hoja de Trabajo para listado'!$DE$153:$DG$274,MATCH($A771,'Hoja de Trabajo para listado'!$DE$153:$DE$1048576,0),MATCH((CUADRO!F$5&amp;$E771),'Hoja de Trabajo para listado'!$DE$151:$DG$151,0)),0)+IFERROR(INDEX('Hoja de Trabajo para listado'!$CD$155:$DC$1048576,MATCH($A771,'Hoja de Trabajo para listado'!$CD$155:$CD$1048576,0),MATCH((CUADRO!F$5&amp;$E771),'Hoja de Trabajo para listado'!$CD$151:$DC$151,0)),0)</f>
        <v>0</v>
      </c>
      <c r="G771" s="314">
        <f ca="1">+IFERROR(INDEX('Hoja de Trabajo para listado'!$A$155:$Z$1048576,MATCH($A771,'Hoja de Trabajo para listado'!$A$155:$A$1048576,0),MATCH((CUADRO!G$5&amp;$E771),'Hoja de Trabajo para listado'!$A$151:$Z$151,0)),0)+IFERROR(INDEX('Hoja de Trabajo para listado'!$AB$155:$BA$1048576,MATCH($A771,'Hoja de Trabajo para listado'!$AB$155:$AB$1048576,0),MATCH((CUADRO!G$5&amp;$E771),'Hoja de Trabajo para listado'!$AB$151:$BA$151,0)),0)+IFERROR(INDEX('Hoja de Trabajo para listado'!$BC$155:$CB$1048576,MATCH($A771,'Hoja de Trabajo para listado'!$BC$155:$BC$1048576,0),MATCH((CUADRO!G$5&amp;$E771),'Hoja de Trabajo para listado'!$BC$151:$CB$151,0)),0)+IFERROR(INDEX('Hoja de Trabajo para listado'!$DE$153:$DG$274,MATCH($A771,'Hoja de Trabajo para listado'!$DE$153:$DE$1048576,0),MATCH((CUADRO!G$5&amp;$E771),'Hoja de Trabajo para listado'!$DE$151:$DG$151,0)),0)+IFERROR(INDEX('Hoja de Trabajo para listado'!$CD$155:$DC$1048576,MATCH($A771,'Hoja de Trabajo para listado'!$CD$155:$CD$1048576,0),MATCH((CUADRO!G$5&amp;$E771),'Hoja de Trabajo para listado'!$CD$151:$DC$151,0)),0)</f>
        <v>0</v>
      </c>
      <c r="H771" s="314">
        <f ca="1">+IFERROR(INDEX('Hoja de Trabajo para listado'!$A$155:$Z$1048576,MATCH($A771,'Hoja de Trabajo para listado'!$A$155:$A$1048576,0),MATCH((CUADRO!H$5&amp;$E771),'Hoja de Trabajo para listado'!$A$151:$Z$151,0)),0)+IFERROR(INDEX('Hoja de Trabajo para listado'!$AB$155:$BA$1048576,MATCH($A771,'Hoja de Trabajo para listado'!$AB$155:$AB$1048576,0),MATCH((CUADRO!H$5&amp;$E771),'Hoja de Trabajo para listado'!$AB$151:$BA$151,0)),0)+IFERROR(INDEX('Hoja de Trabajo para listado'!$BC$155:$CB$1048576,MATCH($A771,'Hoja de Trabajo para listado'!$BC$155:$BC$1048576,0),MATCH((CUADRO!H$5&amp;$E771),'Hoja de Trabajo para listado'!$BC$151:$CB$151,0)),0)+IFERROR(INDEX('Hoja de Trabajo para listado'!$DE$153:$DG$274,MATCH($A771,'Hoja de Trabajo para listado'!$DE$153:$DE$1048576,0),MATCH((CUADRO!H$5&amp;$E771),'Hoja de Trabajo para listado'!$DE$151:$DG$151,0)),0)+IFERROR(INDEX('Hoja de Trabajo para listado'!$CD$155:$DC$1048576,MATCH($A771,'Hoja de Trabajo para listado'!$CD$155:$CD$1048576,0),MATCH((CUADRO!H$5&amp;$E771),'Hoja de Trabajo para listado'!$CD$151:$DC$151,0)),0)</f>
        <v>0</v>
      </c>
      <c r="I771" s="314">
        <f ca="1">+IFERROR(INDEX('Hoja de Trabajo para listado'!$A$155:$Z$1048576,MATCH($A771,'Hoja de Trabajo para listado'!$A$155:$A$1048576,0),MATCH((CUADRO!I$5&amp;$E771),'Hoja de Trabajo para listado'!$A$151:$Z$151,0)),0)+IFERROR(INDEX('Hoja de Trabajo para listado'!$AB$155:$BA$1048576,MATCH($A771,'Hoja de Trabajo para listado'!$AB$155:$AB$1048576,0),MATCH((CUADRO!I$5&amp;$E771),'Hoja de Trabajo para listado'!$AB$151:$BA$151,0)),0)+IFERROR(INDEX('Hoja de Trabajo para listado'!$BC$155:$CB$1048576,MATCH($A771,'Hoja de Trabajo para listado'!$BC$155:$BC$1048576,0),MATCH((CUADRO!I$5&amp;$E771),'Hoja de Trabajo para listado'!$BC$151:$CB$151,0)),0)+IFERROR(INDEX('Hoja de Trabajo para listado'!$DE$153:$DG$274,MATCH($A771,'Hoja de Trabajo para listado'!$DE$153:$DE$1048576,0),MATCH((CUADRO!I$5&amp;$E771),'Hoja de Trabajo para listado'!$DE$151:$DG$151,0)),0)+IFERROR(INDEX('Hoja de Trabajo para listado'!$CD$155:$DC$1048576,MATCH($A771,'Hoja de Trabajo para listado'!$CD$155:$CD$1048576,0),MATCH((CUADRO!I$5&amp;$E771),'Hoja de Trabajo para listado'!$CD$151:$DC$151,0)),0)</f>
        <v>0</v>
      </c>
      <c r="J771" s="314">
        <f ca="1">+IFERROR(INDEX('Hoja de Trabajo para listado'!$A$155:$Z$1048576,MATCH($A771,'Hoja de Trabajo para listado'!$A$155:$A$1048576,0),MATCH((CUADRO!J$5&amp;$E771),'Hoja de Trabajo para listado'!$A$151:$Z$151,0)),0)+IFERROR(INDEX('Hoja de Trabajo para listado'!$AB$155:$BA$1048576,MATCH($A771,'Hoja de Trabajo para listado'!$AB$155:$AB$1048576,0),MATCH((CUADRO!J$5&amp;$E771),'Hoja de Trabajo para listado'!$AB$151:$BA$151,0)),0)+IFERROR(INDEX('Hoja de Trabajo para listado'!$BC$155:$CB$1048576,MATCH($A771,'Hoja de Trabajo para listado'!$BC$155:$BC$1048576,0),MATCH((CUADRO!J$5&amp;$E771),'Hoja de Trabajo para listado'!$BC$151:$CB$151,0)),0)+IFERROR(INDEX('Hoja de Trabajo para listado'!$DE$153:$DG$274,MATCH($A771,'Hoja de Trabajo para listado'!$DE$153:$DE$1048576,0),MATCH((CUADRO!J$5&amp;$E771),'Hoja de Trabajo para listado'!$DE$151:$DG$151,0)),0)+IFERROR(INDEX('Hoja de Trabajo para listado'!$CD$155:$DC$1048576,MATCH($A771,'Hoja de Trabajo para listado'!$CD$155:$CD$1048576,0),MATCH((CUADRO!J$5&amp;$E771),'Hoja de Trabajo para listado'!$CD$151:$DC$151,0)),0)</f>
        <v>0</v>
      </c>
      <c r="K771" s="314">
        <f ca="1">+IFERROR(INDEX('Hoja de Trabajo para listado'!$A$155:$Z$1048576,MATCH($A771,'Hoja de Trabajo para listado'!$A$155:$A$1048576,0),MATCH((CUADRO!K$5&amp;$E771),'Hoja de Trabajo para listado'!$A$151:$Z$151,0)),0)+IFERROR(INDEX('Hoja de Trabajo para listado'!$AB$155:$BA$1048576,MATCH($A771,'Hoja de Trabajo para listado'!$AB$155:$AB$1048576,0),MATCH((CUADRO!K$5&amp;$E771),'Hoja de Trabajo para listado'!$AB$151:$BA$151,0)),0)+IFERROR(INDEX('Hoja de Trabajo para listado'!$BC$155:$CB$1048576,MATCH($A771,'Hoja de Trabajo para listado'!$BC$155:$BC$1048576,0),MATCH((CUADRO!K$5&amp;$E771),'Hoja de Trabajo para listado'!$BC$151:$CB$151,0)),0)+IFERROR(INDEX('Hoja de Trabajo para listado'!$DE$153:$DG$274,MATCH($A771,'Hoja de Trabajo para listado'!$DE$153:$DE$1048576,0),MATCH((CUADRO!K$5&amp;$E771),'Hoja de Trabajo para listado'!$DE$151:$DG$151,0)),0)+IFERROR(INDEX('Hoja de Trabajo para listado'!$CD$155:$DC$1048576,MATCH($A771,'Hoja de Trabajo para listado'!$CD$155:$CD$1048576,0),MATCH((CUADRO!K$5&amp;$E771),'Hoja de Trabajo para listado'!$CD$151:$DC$151,0)),0)</f>
        <v>0</v>
      </c>
      <c r="L771" s="314">
        <f ca="1">+IFERROR(INDEX('Hoja de Trabajo para listado'!$A$155:$Z$1048576,MATCH($A771,'Hoja de Trabajo para listado'!$A$155:$A$1048576,0),MATCH((CUADRO!L$5&amp;$E771),'Hoja de Trabajo para listado'!$A$151:$Z$151,0)),0)+IFERROR(INDEX('Hoja de Trabajo para listado'!$AB$155:$BA$1048576,MATCH($A771,'Hoja de Trabajo para listado'!$AB$155:$AB$1048576,0),MATCH((CUADRO!L$5&amp;$E771),'Hoja de Trabajo para listado'!$AB$151:$BA$151,0)),0)+IFERROR(INDEX('Hoja de Trabajo para listado'!$BC$155:$CB$1048576,MATCH($A771,'Hoja de Trabajo para listado'!$BC$155:$BC$1048576,0),MATCH((CUADRO!L$5&amp;$E771),'Hoja de Trabajo para listado'!$BC$151:$CB$151,0)),0)+IFERROR(INDEX('Hoja de Trabajo para listado'!$DE$153:$DG$274,MATCH($A771,'Hoja de Trabajo para listado'!$DE$153:$DE$1048576,0),MATCH((CUADRO!L$5&amp;$E771),'Hoja de Trabajo para listado'!$DE$151:$DG$151,0)),0)+IFERROR(INDEX('Hoja de Trabajo para listado'!$CD$155:$DC$1048576,MATCH($A771,'Hoja de Trabajo para listado'!$CD$155:$CD$1048576,0),MATCH((CUADRO!L$5&amp;$E771),'Hoja de Trabajo para listado'!$CD$151:$DC$151,0)),0)</f>
        <v>0</v>
      </c>
      <c r="M771" s="314">
        <f ca="1">+IFERROR(INDEX('Hoja de Trabajo para listado'!$A$155:$Z$1048576,MATCH($A771,'Hoja de Trabajo para listado'!$A$155:$A$1048576,0),MATCH((CUADRO!M$5&amp;$E771),'Hoja de Trabajo para listado'!$A$151:$Z$151,0)),0)+IFERROR(INDEX('Hoja de Trabajo para listado'!$AB$155:$BA$1048576,MATCH($A771,'Hoja de Trabajo para listado'!$AB$155:$AB$1048576,0),MATCH((CUADRO!M$5&amp;$E771),'Hoja de Trabajo para listado'!$AB$151:$BA$151,0)),0)+IFERROR(INDEX('Hoja de Trabajo para listado'!$BC$155:$CB$1048576,MATCH($A771,'Hoja de Trabajo para listado'!$BC$155:$BC$1048576,0),MATCH((CUADRO!M$5&amp;$E771),'Hoja de Trabajo para listado'!$BC$151:$CB$151,0)),0)+IFERROR(INDEX('Hoja de Trabajo para listado'!$DE$153:$DG$274,MATCH($A771,'Hoja de Trabajo para listado'!$DE$153:$DE$1048576,0),MATCH((CUADRO!M$5&amp;$E771),'Hoja de Trabajo para listado'!$DE$151:$DG$151,0)),0)+IFERROR(INDEX('Hoja de Trabajo para listado'!$CD$155:$DC$1048576,MATCH($A771,'Hoja de Trabajo para listado'!$CD$155:$CD$1048576,0),MATCH((CUADRO!M$5&amp;$E771),'Hoja de Trabajo para listado'!$CD$151:$DC$151,0)),0)</f>
        <v>0</v>
      </c>
      <c r="N771" s="314">
        <f ca="1">+IFERROR(INDEX('Hoja de Trabajo para listado'!$A$155:$Z$1048576,MATCH($A771,'Hoja de Trabajo para listado'!$A$155:$A$1048576,0),MATCH((CUADRO!N$5&amp;$E771),'Hoja de Trabajo para listado'!$A$151:$Z$151,0)),0)+IFERROR(INDEX('Hoja de Trabajo para listado'!$AB$155:$BA$1048576,MATCH($A771,'Hoja de Trabajo para listado'!$AB$155:$AB$1048576,0),MATCH((CUADRO!N$5&amp;$E771),'Hoja de Trabajo para listado'!$AB$151:$BA$151,0)),0)+IFERROR(INDEX('Hoja de Trabajo para listado'!$BC$155:$CB$1048576,MATCH($A771,'Hoja de Trabajo para listado'!$BC$155:$BC$1048576,0),MATCH((CUADRO!N$5&amp;$E771),'Hoja de Trabajo para listado'!$BC$151:$CB$151,0)),0)+IFERROR(INDEX('Hoja de Trabajo para listado'!$DE$153:$DG$274,MATCH($A771,'Hoja de Trabajo para listado'!$DE$153:$DE$1048576,0),MATCH((CUADRO!N$5&amp;$E771),'Hoja de Trabajo para listado'!$DE$151:$DG$151,0)),0)+IFERROR(INDEX('Hoja de Trabajo para listado'!$CD$155:$DC$1048576,MATCH($A771,'Hoja de Trabajo para listado'!$CD$155:$CD$1048576,0),MATCH((CUADRO!N$5&amp;$E771),'Hoja de Trabajo para listado'!$CD$151:$DC$151,0)),0)</f>
        <v>0</v>
      </c>
      <c r="O771" s="314">
        <f ca="1">+IFERROR(INDEX('Hoja de Trabajo para listado'!$A$155:$Z$1048576,MATCH($A771,'Hoja de Trabajo para listado'!$A$155:$A$1048576,0),MATCH((CUADRO!O$5&amp;$E771),'Hoja de Trabajo para listado'!$A$151:$Z$151,0)),0)+IFERROR(INDEX('Hoja de Trabajo para listado'!$AB$155:$BA$1048576,MATCH($A771,'Hoja de Trabajo para listado'!$AB$155:$AB$1048576,0),MATCH((CUADRO!O$5&amp;$E771),'Hoja de Trabajo para listado'!$AB$151:$BA$151,0)),0)+IFERROR(INDEX('Hoja de Trabajo para listado'!$BC$155:$CB$1048576,MATCH($A771,'Hoja de Trabajo para listado'!$BC$155:$BC$1048576,0),MATCH((CUADRO!O$5&amp;$E771),'Hoja de Trabajo para listado'!$BC$151:$CB$151,0)),0)+IFERROR(INDEX('Hoja de Trabajo para listado'!$DE$153:$DG$274,MATCH($A771,'Hoja de Trabajo para listado'!$DE$153:$DE$1048576,0),MATCH((CUADRO!O$5&amp;$E771),'Hoja de Trabajo para listado'!$DE$151:$DG$151,0)),0)+IFERROR(INDEX('Hoja de Trabajo para listado'!$CD$155:$DC$1048576,MATCH($A771,'Hoja de Trabajo para listado'!$CD$155:$CD$1048576,0),MATCH((CUADRO!O$5&amp;$E771),'Hoja de Trabajo para listado'!$CD$151:$DC$151,0)),0)</f>
        <v>0</v>
      </c>
      <c r="P771" s="314">
        <f ca="1">+IFERROR(INDEX('Hoja de Trabajo para listado'!$A$155:$Z$1048576,MATCH($A771,'Hoja de Trabajo para listado'!$A$155:$A$1048576,0),MATCH((CUADRO!P$5&amp;$E771),'Hoja de Trabajo para listado'!$A$151:$Z$151,0)),0)+IFERROR(INDEX('Hoja de Trabajo para listado'!$AB$155:$BA$1048576,MATCH($A771,'Hoja de Trabajo para listado'!$AB$155:$AB$1048576,0),MATCH((CUADRO!P$5&amp;$E771),'Hoja de Trabajo para listado'!$AB$151:$BA$151,0)),0)+IFERROR(INDEX('Hoja de Trabajo para listado'!$BC$155:$CB$1048576,MATCH($A771,'Hoja de Trabajo para listado'!$BC$155:$BC$1048576,0),MATCH((CUADRO!P$5&amp;$E771),'Hoja de Trabajo para listado'!$BC$151:$CB$151,0)),0)+IFERROR(INDEX('Hoja de Trabajo para listado'!$DE$153:$DG$274,MATCH($A771,'Hoja de Trabajo para listado'!$DE$153:$DE$1048576,0),MATCH((CUADRO!P$5&amp;$E771),'Hoja de Trabajo para listado'!$DE$151:$DG$151,0)),0)+IFERROR(INDEX('Hoja de Trabajo para listado'!$CD$155:$DC$1048576,MATCH($A771,'Hoja de Trabajo para listado'!$CD$155:$CD$1048576,0),MATCH((CUADRO!P$5&amp;$E771),'Hoja de Trabajo para listado'!$CD$151:$DC$151,0)),0)</f>
        <v>0</v>
      </c>
      <c r="Q771" s="314">
        <f ca="1">+IFERROR(INDEX('Hoja de Trabajo para listado'!$A$155:$Z$1048576,MATCH($A771,'Hoja de Trabajo para listado'!$A$155:$A$1048576,0),MATCH((CUADRO!Q$5&amp;$E771),'Hoja de Trabajo para listado'!$A$151:$Z$151,0)),0)+IFERROR(INDEX('Hoja de Trabajo para listado'!$AB$155:$BA$1048576,MATCH($A771,'Hoja de Trabajo para listado'!$AB$155:$AB$1048576,0),MATCH((CUADRO!Q$5&amp;$E771),'Hoja de Trabajo para listado'!$AB$151:$BA$151,0)),0)+IFERROR(INDEX('Hoja de Trabajo para listado'!$BC$155:$CB$1048576,MATCH($A771,'Hoja de Trabajo para listado'!$BC$155:$BC$1048576,0),MATCH((CUADRO!Q$5&amp;$E771),'Hoja de Trabajo para listado'!$BC$151:$CB$151,0)),0)+IFERROR(INDEX('Hoja de Trabajo para listado'!$DE$153:$DG$274,MATCH($A771,'Hoja de Trabajo para listado'!$DE$153:$DE$1048576,0),MATCH((CUADRO!Q$5&amp;$E771),'Hoja de Trabajo para listado'!$DE$151:$DG$151,0)),0)+IFERROR(INDEX('Hoja de Trabajo para listado'!$CD$155:$DC$1048576,MATCH($A771,'Hoja de Trabajo para listado'!$CD$155:$CD$1048576,0),MATCH((CUADRO!Q$5&amp;$E771),'Hoja de Trabajo para listado'!$CD$151:$DC$151,0)),0)</f>
        <v>0</v>
      </c>
      <c r="R771" s="314">
        <f t="shared" ca="1" si="22"/>
        <v>0</v>
      </c>
      <c r="S771" s="322">
        <f ca="1">+R770+R771</f>
        <v>0</v>
      </c>
      <c r="T771" s="314">
        <f ca="1">+S771</f>
        <v>0</v>
      </c>
      <c r="U771" s="313">
        <f t="shared" si="23"/>
        <v>2</v>
      </c>
      <c r="V771" s="319" t="str">
        <f>+VLOOKUP(A771,bd_lista!$A$3:$E$593,5,FALSE)</f>
        <v>Gobiernos Autonomos Municipales</v>
      </c>
      <c r="W771" s="426"/>
    </row>
    <row r="772" spans="1:23" customFormat="1" ht="15" hidden="1" customHeight="1">
      <c r="A772" s="323">
        <v>1818</v>
      </c>
      <c r="B772" s="427">
        <f>+A772</f>
        <v>1818</v>
      </c>
      <c r="C772" s="318" t="str">
        <f>+VLOOKUP(A772,bd_lista!$A$3:$C$593,3,FALSE)</f>
        <v>Gobierno Autónomo Municipal de Baures</v>
      </c>
      <c r="D772" s="429" t="str">
        <f>+C772</f>
        <v>Gobierno Autónomo Municipal de Baures</v>
      </c>
      <c r="E772" s="346" t="s">
        <v>1418</v>
      </c>
      <c r="F772" s="314">
        <f ca="1">+IFERROR(INDEX('Hoja de Trabajo para listado'!$A$155:$Z$1048576,MATCH($A772,'Hoja de Trabajo para listado'!$A$155:$A$1048576,0),MATCH((CUADRO!F$5&amp;$E772),'Hoja de Trabajo para listado'!$A$151:$Z$151,0)),0)+IFERROR(INDEX('Hoja de Trabajo para listado'!$AB$155:$BA$1048576,MATCH($A772,'Hoja de Trabajo para listado'!$AB$155:$AB$1048576,0),MATCH((CUADRO!F$5&amp;$E772),'Hoja de Trabajo para listado'!$AB$151:$BA$151,0)),0)+IFERROR(INDEX('Hoja de Trabajo para listado'!$BC$155:$CB$1048576,MATCH($A772,'Hoja de Trabajo para listado'!$BC$155:$BC$1048576,0),MATCH((CUADRO!F$5&amp;$E772),'Hoja de Trabajo para listado'!$BC$151:$CB$151,0)),0)+IFERROR(INDEX('Hoja de Trabajo para listado'!$DE$153:$DG$274,MATCH($A772,'Hoja de Trabajo para listado'!$DE$153:$DE$1048576,0),MATCH((CUADRO!F$5&amp;$E772),'Hoja de Trabajo para listado'!$DE$151:$DG$151,0)),0)+IFERROR(INDEX('Hoja de Trabajo para listado'!$CD$155:$DC$1048576,MATCH($A772,'Hoja de Trabajo para listado'!$CD$155:$CD$1048576,0),MATCH((CUADRO!F$5&amp;$E772),'Hoja de Trabajo para listado'!$CD$151:$DC$151,0)),0)</f>
        <v>0</v>
      </c>
      <c r="G772" s="314">
        <f ca="1">+IFERROR(INDEX('Hoja de Trabajo para listado'!$A$155:$Z$1048576,MATCH($A772,'Hoja de Trabajo para listado'!$A$155:$A$1048576,0),MATCH((CUADRO!G$5&amp;$E772),'Hoja de Trabajo para listado'!$A$151:$Z$151,0)),0)+IFERROR(INDEX('Hoja de Trabajo para listado'!$AB$155:$BA$1048576,MATCH($A772,'Hoja de Trabajo para listado'!$AB$155:$AB$1048576,0),MATCH((CUADRO!G$5&amp;$E772),'Hoja de Trabajo para listado'!$AB$151:$BA$151,0)),0)+IFERROR(INDEX('Hoja de Trabajo para listado'!$BC$155:$CB$1048576,MATCH($A772,'Hoja de Trabajo para listado'!$BC$155:$BC$1048576,0),MATCH((CUADRO!G$5&amp;$E772),'Hoja de Trabajo para listado'!$BC$151:$CB$151,0)),0)+IFERROR(INDEX('Hoja de Trabajo para listado'!$DE$153:$DG$274,MATCH($A772,'Hoja de Trabajo para listado'!$DE$153:$DE$1048576,0),MATCH((CUADRO!G$5&amp;$E772),'Hoja de Trabajo para listado'!$DE$151:$DG$151,0)),0)+IFERROR(INDEX('Hoja de Trabajo para listado'!$CD$155:$DC$1048576,MATCH($A772,'Hoja de Trabajo para listado'!$CD$155:$CD$1048576,0),MATCH((CUADRO!G$5&amp;$E772),'Hoja de Trabajo para listado'!$CD$151:$DC$151,0)),0)</f>
        <v>0</v>
      </c>
      <c r="H772" s="314">
        <f ca="1">+IFERROR(INDEX('Hoja de Trabajo para listado'!$A$155:$Z$1048576,MATCH($A772,'Hoja de Trabajo para listado'!$A$155:$A$1048576,0),MATCH((CUADRO!H$5&amp;$E772),'Hoja de Trabajo para listado'!$A$151:$Z$151,0)),0)+IFERROR(INDEX('Hoja de Trabajo para listado'!$AB$155:$BA$1048576,MATCH($A772,'Hoja de Trabajo para listado'!$AB$155:$AB$1048576,0),MATCH((CUADRO!H$5&amp;$E772),'Hoja de Trabajo para listado'!$AB$151:$BA$151,0)),0)+IFERROR(INDEX('Hoja de Trabajo para listado'!$BC$155:$CB$1048576,MATCH($A772,'Hoja de Trabajo para listado'!$BC$155:$BC$1048576,0),MATCH((CUADRO!H$5&amp;$E772),'Hoja de Trabajo para listado'!$BC$151:$CB$151,0)),0)+IFERROR(INDEX('Hoja de Trabajo para listado'!$DE$153:$DG$274,MATCH($A772,'Hoja de Trabajo para listado'!$DE$153:$DE$1048576,0),MATCH((CUADRO!H$5&amp;$E772),'Hoja de Trabajo para listado'!$DE$151:$DG$151,0)),0)+IFERROR(INDEX('Hoja de Trabajo para listado'!$CD$155:$DC$1048576,MATCH($A772,'Hoja de Trabajo para listado'!$CD$155:$CD$1048576,0),MATCH((CUADRO!H$5&amp;$E772),'Hoja de Trabajo para listado'!$CD$151:$DC$151,0)),0)</f>
        <v>0</v>
      </c>
      <c r="I772" s="314">
        <f ca="1">+IFERROR(INDEX('Hoja de Trabajo para listado'!$A$155:$Z$1048576,MATCH($A772,'Hoja de Trabajo para listado'!$A$155:$A$1048576,0),MATCH((CUADRO!I$5&amp;$E772),'Hoja de Trabajo para listado'!$A$151:$Z$151,0)),0)+IFERROR(INDEX('Hoja de Trabajo para listado'!$AB$155:$BA$1048576,MATCH($A772,'Hoja de Trabajo para listado'!$AB$155:$AB$1048576,0),MATCH((CUADRO!I$5&amp;$E772),'Hoja de Trabajo para listado'!$AB$151:$BA$151,0)),0)+IFERROR(INDEX('Hoja de Trabajo para listado'!$BC$155:$CB$1048576,MATCH($A772,'Hoja de Trabajo para listado'!$BC$155:$BC$1048576,0),MATCH((CUADRO!I$5&amp;$E772),'Hoja de Trabajo para listado'!$BC$151:$CB$151,0)),0)+IFERROR(INDEX('Hoja de Trabajo para listado'!$DE$153:$DG$274,MATCH($A772,'Hoja de Trabajo para listado'!$DE$153:$DE$1048576,0),MATCH((CUADRO!I$5&amp;$E772),'Hoja de Trabajo para listado'!$DE$151:$DG$151,0)),0)+IFERROR(INDEX('Hoja de Trabajo para listado'!$CD$155:$DC$1048576,MATCH($A772,'Hoja de Trabajo para listado'!$CD$155:$CD$1048576,0),MATCH((CUADRO!I$5&amp;$E772),'Hoja de Trabajo para listado'!$CD$151:$DC$151,0)),0)</f>
        <v>0</v>
      </c>
      <c r="J772" s="314">
        <f ca="1">+IFERROR(INDEX('Hoja de Trabajo para listado'!$A$155:$Z$1048576,MATCH($A772,'Hoja de Trabajo para listado'!$A$155:$A$1048576,0),MATCH((CUADRO!J$5&amp;$E772),'Hoja de Trabajo para listado'!$A$151:$Z$151,0)),0)+IFERROR(INDEX('Hoja de Trabajo para listado'!$AB$155:$BA$1048576,MATCH($A772,'Hoja de Trabajo para listado'!$AB$155:$AB$1048576,0),MATCH((CUADRO!J$5&amp;$E772),'Hoja de Trabajo para listado'!$AB$151:$BA$151,0)),0)+IFERROR(INDEX('Hoja de Trabajo para listado'!$BC$155:$CB$1048576,MATCH($A772,'Hoja de Trabajo para listado'!$BC$155:$BC$1048576,0),MATCH((CUADRO!J$5&amp;$E772),'Hoja de Trabajo para listado'!$BC$151:$CB$151,0)),0)+IFERROR(INDEX('Hoja de Trabajo para listado'!$DE$153:$DG$274,MATCH($A772,'Hoja de Trabajo para listado'!$DE$153:$DE$1048576,0),MATCH((CUADRO!J$5&amp;$E772),'Hoja de Trabajo para listado'!$DE$151:$DG$151,0)),0)+IFERROR(INDEX('Hoja de Trabajo para listado'!$CD$155:$DC$1048576,MATCH($A772,'Hoja de Trabajo para listado'!$CD$155:$CD$1048576,0),MATCH((CUADRO!J$5&amp;$E772),'Hoja de Trabajo para listado'!$CD$151:$DC$151,0)),0)</f>
        <v>0</v>
      </c>
      <c r="K772" s="314">
        <f ca="1">+IFERROR(INDEX('Hoja de Trabajo para listado'!$A$155:$Z$1048576,MATCH($A772,'Hoja de Trabajo para listado'!$A$155:$A$1048576,0),MATCH((CUADRO!K$5&amp;$E772),'Hoja de Trabajo para listado'!$A$151:$Z$151,0)),0)+IFERROR(INDEX('Hoja de Trabajo para listado'!$AB$155:$BA$1048576,MATCH($A772,'Hoja de Trabajo para listado'!$AB$155:$AB$1048576,0),MATCH((CUADRO!K$5&amp;$E772),'Hoja de Trabajo para listado'!$AB$151:$BA$151,0)),0)+IFERROR(INDEX('Hoja de Trabajo para listado'!$BC$155:$CB$1048576,MATCH($A772,'Hoja de Trabajo para listado'!$BC$155:$BC$1048576,0),MATCH((CUADRO!K$5&amp;$E772),'Hoja de Trabajo para listado'!$BC$151:$CB$151,0)),0)+IFERROR(INDEX('Hoja de Trabajo para listado'!$DE$153:$DG$274,MATCH($A772,'Hoja de Trabajo para listado'!$DE$153:$DE$1048576,0),MATCH((CUADRO!K$5&amp;$E772),'Hoja de Trabajo para listado'!$DE$151:$DG$151,0)),0)+IFERROR(INDEX('Hoja de Trabajo para listado'!$CD$155:$DC$1048576,MATCH($A772,'Hoja de Trabajo para listado'!$CD$155:$CD$1048576,0),MATCH((CUADRO!K$5&amp;$E772),'Hoja de Trabajo para listado'!$CD$151:$DC$151,0)),0)</f>
        <v>0</v>
      </c>
      <c r="L772" s="314">
        <f ca="1">+IFERROR(INDEX('Hoja de Trabajo para listado'!$A$155:$Z$1048576,MATCH($A772,'Hoja de Trabajo para listado'!$A$155:$A$1048576,0),MATCH((CUADRO!L$5&amp;$E772),'Hoja de Trabajo para listado'!$A$151:$Z$151,0)),0)+IFERROR(INDEX('Hoja de Trabajo para listado'!$AB$155:$BA$1048576,MATCH($A772,'Hoja de Trabajo para listado'!$AB$155:$AB$1048576,0),MATCH((CUADRO!L$5&amp;$E772),'Hoja de Trabajo para listado'!$AB$151:$BA$151,0)),0)+IFERROR(INDEX('Hoja de Trabajo para listado'!$BC$155:$CB$1048576,MATCH($A772,'Hoja de Trabajo para listado'!$BC$155:$BC$1048576,0),MATCH((CUADRO!L$5&amp;$E772),'Hoja de Trabajo para listado'!$BC$151:$CB$151,0)),0)+IFERROR(INDEX('Hoja de Trabajo para listado'!$DE$153:$DG$274,MATCH($A772,'Hoja de Trabajo para listado'!$DE$153:$DE$1048576,0),MATCH((CUADRO!L$5&amp;$E772),'Hoja de Trabajo para listado'!$DE$151:$DG$151,0)),0)+IFERROR(INDEX('Hoja de Trabajo para listado'!$CD$155:$DC$1048576,MATCH($A772,'Hoja de Trabajo para listado'!$CD$155:$CD$1048576,0),MATCH((CUADRO!L$5&amp;$E772),'Hoja de Trabajo para listado'!$CD$151:$DC$151,0)),0)</f>
        <v>0</v>
      </c>
      <c r="M772" s="314">
        <f ca="1">+IFERROR(INDEX('Hoja de Trabajo para listado'!$A$155:$Z$1048576,MATCH($A772,'Hoja de Trabajo para listado'!$A$155:$A$1048576,0),MATCH((CUADRO!M$5&amp;$E772),'Hoja de Trabajo para listado'!$A$151:$Z$151,0)),0)+IFERROR(INDEX('Hoja de Trabajo para listado'!$AB$155:$BA$1048576,MATCH($A772,'Hoja de Trabajo para listado'!$AB$155:$AB$1048576,0),MATCH((CUADRO!M$5&amp;$E772),'Hoja de Trabajo para listado'!$AB$151:$BA$151,0)),0)+IFERROR(INDEX('Hoja de Trabajo para listado'!$BC$155:$CB$1048576,MATCH($A772,'Hoja de Trabajo para listado'!$BC$155:$BC$1048576,0),MATCH((CUADRO!M$5&amp;$E772),'Hoja de Trabajo para listado'!$BC$151:$CB$151,0)),0)+IFERROR(INDEX('Hoja de Trabajo para listado'!$DE$153:$DG$274,MATCH($A772,'Hoja de Trabajo para listado'!$DE$153:$DE$1048576,0),MATCH((CUADRO!M$5&amp;$E772),'Hoja de Trabajo para listado'!$DE$151:$DG$151,0)),0)+IFERROR(INDEX('Hoja de Trabajo para listado'!$CD$155:$DC$1048576,MATCH($A772,'Hoja de Trabajo para listado'!$CD$155:$CD$1048576,0),MATCH((CUADRO!M$5&amp;$E772),'Hoja de Trabajo para listado'!$CD$151:$DC$151,0)),0)</f>
        <v>0</v>
      </c>
      <c r="N772" s="314">
        <f ca="1">+IFERROR(INDEX('Hoja de Trabajo para listado'!$A$155:$Z$1048576,MATCH($A772,'Hoja de Trabajo para listado'!$A$155:$A$1048576,0),MATCH((CUADRO!N$5&amp;$E772),'Hoja de Trabajo para listado'!$A$151:$Z$151,0)),0)+IFERROR(INDEX('Hoja de Trabajo para listado'!$AB$155:$BA$1048576,MATCH($A772,'Hoja de Trabajo para listado'!$AB$155:$AB$1048576,0),MATCH((CUADRO!N$5&amp;$E772),'Hoja de Trabajo para listado'!$AB$151:$BA$151,0)),0)+IFERROR(INDEX('Hoja de Trabajo para listado'!$BC$155:$CB$1048576,MATCH($A772,'Hoja de Trabajo para listado'!$BC$155:$BC$1048576,0),MATCH((CUADRO!N$5&amp;$E772),'Hoja de Trabajo para listado'!$BC$151:$CB$151,0)),0)+IFERROR(INDEX('Hoja de Trabajo para listado'!$DE$153:$DG$274,MATCH($A772,'Hoja de Trabajo para listado'!$DE$153:$DE$1048576,0),MATCH((CUADRO!N$5&amp;$E772),'Hoja de Trabajo para listado'!$DE$151:$DG$151,0)),0)+IFERROR(INDEX('Hoja de Trabajo para listado'!$CD$155:$DC$1048576,MATCH($A772,'Hoja de Trabajo para listado'!$CD$155:$CD$1048576,0),MATCH((CUADRO!N$5&amp;$E772),'Hoja de Trabajo para listado'!$CD$151:$DC$151,0)),0)</f>
        <v>0</v>
      </c>
      <c r="O772" s="314">
        <f ca="1">+IFERROR(INDEX('Hoja de Trabajo para listado'!$A$155:$Z$1048576,MATCH($A772,'Hoja de Trabajo para listado'!$A$155:$A$1048576,0),MATCH((CUADRO!O$5&amp;$E772),'Hoja de Trabajo para listado'!$A$151:$Z$151,0)),0)+IFERROR(INDEX('Hoja de Trabajo para listado'!$AB$155:$BA$1048576,MATCH($A772,'Hoja de Trabajo para listado'!$AB$155:$AB$1048576,0),MATCH((CUADRO!O$5&amp;$E772),'Hoja de Trabajo para listado'!$AB$151:$BA$151,0)),0)+IFERROR(INDEX('Hoja de Trabajo para listado'!$BC$155:$CB$1048576,MATCH($A772,'Hoja de Trabajo para listado'!$BC$155:$BC$1048576,0),MATCH((CUADRO!O$5&amp;$E772),'Hoja de Trabajo para listado'!$BC$151:$CB$151,0)),0)+IFERROR(INDEX('Hoja de Trabajo para listado'!$DE$153:$DG$274,MATCH($A772,'Hoja de Trabajo para listado'!$DE$153:$DE$1048576,0),MATCH((CUADRO!O$5&amp;$E772),'Hoja de Trabajo para listado'!$DE$151:$DG$151,0)),0)+IFERROR(INDEX('Hoja de Trabajo para listado'!$CD$155:$DC$1048576,MATCH($A772,'Hoja de Trabajo para listado'!$CD$155:$CD$1048576,0),MATCH((CUADRO!O$5&amp;$E772),'Hoja de Trabajo para listado'!$CD$151:$DC$151,0)),0)</f>
        <v>0</v>
      </c>
      <c r="P772" s="314">
        <f ca="1">+IFERROR(INDEX('Hoja de Trabajo para listado'!$A$155:$Z$1048576,MATCH($A772,'Hoja de Trabajo para listado'!$A$155:$A$1048576,0),MATCH((CUADRO!P$5&amp;$E772),'Hoja de Trabajo para listado'!$A$151:$Z$151,0)),0)+IFERROR(INDEX('Hoja de Trabajo para listado'!$AB$155:$BA$1048576,MATCH($A772,'Hoja de Trabajo para listado'!$AB$155:$AB$1048576,0),MATCH((CUADRO!P$5&amp;$E772),'Hoja de Trabajo para listado'!$AB$151:$BA$151,0)),0)+IFERROR(INDEX('Hoja de Trabajo para listado'!$BC$155:$CB$1048576,MATCH($A772,'Hoja de Trabajo para listado'!$BC$155:$BC$1048576,0),MATCH((CUADRO!P$5&amp;$E772),'Hoja de Trabajo para listado'!$BC$151:$CB$151,0)),0)+IFERROR(INDEX('Hoja de Trabajo para listado'!$DE$153:$DG$274,MATCH($A772,'Hoja de Trabajo para listado'!$DE$153:$DE$1048576,0),MATCH((CUADRO!P$5&amp;$E772),'Hoja de Trabajo para listado'!$DE$151:$DG$151,0)),0)+IFERROR(INDEX('Hoja de Trabajo para listado'!$CD$155:$DC$1048576,MATCH($A772,'Hoja de Trabajo para listado'!$CD$155:$CD$1048576,0),MATCH((CUADRO!P$5&amp;$E772),'Hoja de Trabajo para listado'!$CD$151:$DC$151,0)),0)</f>
        <v>0</v>
      </c>
      <c r="Q772" s="314">
        <f ca="1">+IFERROR(INDEX('Hoja de Trabajo para listado'!$A$155:$Z$1048576,MATCH($A772,'Hoja de Trabajo para listado'!$A$155:$A$1048576,0),MATCH((CUADRO!Q$5&amp;$E772),'Hoja de Trabajo para listado'!$A$151:$Z$151,0)),0)+IFERROR(INDEX('Hoja de Trabajo para listado'!$AB$155:$BA$1048576,MATCH($A772,'Hoja de Trabajo para listado'!$AB$155:$AB$1048576,0),MATCH((CUADRO!Q$5&amp;$E772),'Hoja de Trabajo para listado'!$AB$151:$BA$151,0)),0)+IFERROR(INDEX('Hoja de Trabajo para listado'!$BC$155:$CB$1048576,MATCH($A772,'Hoja de Trabajo para listado'!$BC$155:$BC$1048576,0),MATCH((CUADRO!Q$5&amp;$E772),'Hoja de Trabajo para listado'!$BC$151:$CB$151,0)),0)+IFERROR(INDEX('Hoja de Trabajo para listado'!$DE$153:$DG$274,MATCH($A772,'Hoja de Trabajo para listado'!$DE$153:$DE$1048576,0),MATCH((CUADRO!Q$5&amp;$E772),'Hoja de Trabajo para listado'!$DE$151:$DG$151,0)),0)+IFERROR(INDEX('Hoja de Trabajo para listado'!$CD$155:$DC$1048576,MATCH($A772,'Hoja de Trabajo para listado'!$CD$155:$CD$1048576,0),MATCH((CUADRO!Q$5&amp;$E772),'Hoja de Trabajo para listado'!$CD$151:$DC$151,0)),0)</f>
        <v>0</v>
      </c>
      <c r="R772" s="314">
        <f t="shared" ca="1" si="22"/>
        <v>0</v>
      </c>
      <c r="S772" s="322"/>
      <c r="T772" s="314">
        <f ca="1">+T773</f>
        <v>0</v>
      </c>
      <c r="U772" s="313">
        <f t="shared" si="23"/>
        <v>1</v>
      </c>
      <c r="V772" s="319" t="str">
        <f>+VLOOKUP(A772,bd_lista!$A$3:$E$593,5,FALSE)</f>
        <v>Gobiernos Autonomos Municipales</v>
      </c>
      <c r="W772" s="425" t="str">
        <f>+V772</f>
        <v>Gobiernos Autonomos Municipales</v>
      </c>
    </row>
    <row r="773" spans="1:23" customFormat="1" ht="15" hidden="1" customHeight="1">
      <c r="A773" s="323">
        <v>1818</v>
      </c>
      <c r="B773" s="428"/>
      <c r="C773" s="318" t="str">
        <f>+VLOOKUP(A773,bd_lista!$A$3:$C$593,3,FALSE)</f>
        <v>Gobierno Autónomo Municipal de Baures</v>
      </c>
      <c r="D773" s="430"/>
      <c r="E773" s="347" t="s">
        <v>1419</v>
      </c>
      <c r="F773" s="314">
        <f ca="1">+IFERROR(INDEX('Hoja de Trabajo para listado'!$A$155:$Z$1048576,MATCH($A773,'Hoja de Trabajo para listado'!$A$155:$A$1048576,0),MATCH((CUADRO!F$5&amp;$E773),'Hoja de Trabajo para listado'!$A$151:$Z$151,0)),0)+IFERROR(INDEX('Hoja de Trabajo para listado'!$AB$155:$BA$1048576,MATCH($A773,'Hoja de Trabajo para listado'!$AB$155:$AB$1048576,0),MATCH((CUADRO!F$5&amp;$E773),'Hoja de Trabajo para listado'!$AB$151:$BA$151,0)),0)+IFERROR(INDEX('Hoja de Trabajo para listado'!$BC$155:$CB$1048576,MATCH($A773,'Hoja de Trabajo para listado'!$BC$155:$BC$1048576,0),MATCH((CUADRO!F$5&amp;$E773),'Hoja de Trabajo para listado'!$BC$151:$CB$151,0)),0)+IFERROR(INDEX('Hoja de Trabajo para listado'!$DE$153:$DG$274,MATCH($A773,'Hoja de Trabajo para listado'!$DE$153:$DE$1048576,0),MATCH((CUADRO!F$5&amp;$E773),'Hoja de Trabajo para listado'!$DE$151:$DG$151,0)),0)+IFERROR(INDEX('Hoja de Trabajo para listado'!$CD$155:$DC$1048576,MATCH($A773,'Hoja de Trabajo para listado'!$CD$155:$CD$1048576,0),MATCH((CUADRO!F$5&amp;$E773),'Hoja de Trabajo para listado'!$CD$151:$DC$151,0)),0)</f>
        <v>0</v>
      </c>
      <c r="G773" s="314">
        <f ca="1">+IFERROR(INDEX('Hoja de Trabajo para listado'!$A$155:$Z$1048576,MATCH($A773,'Hoja de Trabajo para listado'!$A$155:$A$1048576,0),MATCH((CUADRO!G$5&amp;$E773),'Hoja de Trabajo para listado'!$A$151:$Z$151,0)),0)+IFERROR(INDEX('Hoja de Trabajo para listado'!$AB$155:$BA$1048576,MATCH($A773,'Hoja de Trabajo para listado'!$AB$155:$AB$1048576,0),MATCH((CUADRO!G$5&amp;$E773),'Hoja de Trabajo para listado'!$AB$151:$BA$151,0)),0)+IFERROR(INDEX('Hoja de Trabajo para listado'!$BC$155:$CB$1048576,MATCH($A773,'Hoja de Trabajo para listado'!$BC$155:$BC$1048576,0),MATCH((CUADRO!G$5&amp;$E773),'Hoja de Trabajo para listado'!$BC$151:$CB$151,0)),0)+IFERROR(INDEX('Hoja de Trabajo para listado'!$DE$153:$DG$274,MATCH($A773,'Hoja de Trabajo para listado'!$DE$153:$DE$1048576,0),MATCH((CUADRO!G$5&amp;$E773),'Hoja de Trabajo para listado'!$DE$151:$DG$151,0)),0)+IFERROR(INDEX('Hoja de Trabajo para listado'!$CD$155:$DC$1048576,MATCH($A773,'Hoja de Trabajo para listado'!$CD$155:$CD$1048576,0),MATCH((CUADRO!G$5&amp;$E773),'Hoja de Trabajo para listado'!$CD$151:$DC$151,0)),0)</f>
        <v>0</v>
      </c>
      <c r="H773" s="314">
        <f ca="1">+IFERROR(INDEX('Hoja de Trabajo para listado'!$A$155:$Z$1048576,MATCH($A773,'Hoja de Trabajo para listado'!$A$155:$A$1048576,0),MATCH((CUADRO!H$5&amp;$E773),'Hoja de Trabajo para listado'!$A$151:$Z$151,0)),0)+IFERROR(INDEX('Hoja de Trabajo para listado'!$AB$155:$BA$1048576,MATCH($A773,'Hoja de Trabajo para listado'!$AB$155:$AB$1048576,0),MATCH((CUADRO!H$5&amp;$E773),'Hoja de Trabajo para listado'!$AB$151:$BA$151,0)),0)+IFERROR(INDEX('Hoja de Trabajo para listado'!$BC$155:$CB$1048576,MATCH($A773,'Hoja de Trabajo para listado'!$BC$155:$BC$1048576,0),MATCH((CUADRO!H$5&amp;$E773),'Hoja de Trabajo para listado'!$BC$151:$CB$151,0)),0)+IFERROR(INDEX('Hoja de Trabajo para listado'!$DE$153:$DG$274,MATCH($A773,'Hoja de Trabajo para listado'!$DE$153:$DE$1048576,0),MATCH((CUADRO!H$5&amp;$E773),'Hoja de Trabajo para listado'!$DE$151:$DG$151,0)),0)+IFERROR(INDEX('Hoja de Trabajo para listado'!$CD$155:$DC$1048576,MATCH($A773,'Hoja de Trabajo para listado'!$CD$155:$CD$1048576,0),MATCH((CUADRO!H$5&amp;$E773),'Hoja de Trabajo para listado'!$CD$151:$DC$151,0)),0)</f>
        <v>0</v>
      </c>
      <c r="I773" s="314">
        <f ca="1">+IFERROR(INDEX('Hoja de Trabajo para listado'!$A$155:$Z$1048576,MATCH($A773,'Hoja de Trabajo para listado'!$A$155:$A$1048576,0),MATCH((CUADRO!I$5&amp;$E773),'Hoja de Trabajo para listado'!$A$151:$Z$151,0)),0)+IFERROR(INDEX('Hoja de Trabajo para listado'!$AB$155:$BA$1048576,MATCH($A773,'Hoja de Trabajo para listado'!$AB$155:$AB$1048576,0),MATCH((CUADRO!I$5&amp;$E773),'Hoja de Trabajo para listado'!$AB$151:$BA$151,0)),0)+IFERROR(INDEX('Hoja de Trabajo para listado'!$BC$155:$CB$1048576,MATCH($A773,'Hoja de Trabajo para listado'!$BC$155:$BC$1048576,0),MATCH((CUADRO!I$5&amp;$E773),'Hoja de Trabajo para listado'!$BC$151:$CB$151,0)),0)+IFERROR(INDEX('Hoja de Trabajo para listado'!$DE$153:$DG$274,MATCH($A773,'Hoja de Trabajo para listado'!$DE$153:$DE$1048576,0),MATCH((CUADRO!I$5&amp;$E773),'Hoja de Trabajo para listado'!$DE$151:$DG$151,0)),0)+IFERROR(INDEX('Hoja de Trabajo para listado'!$CD$155:$DC$1048576,MATCH($A773,'Hoja de Trabajo para listado'!$CD$155:$CD$1048576,0),MATCH((CUADRO!I$5&amp;$E773),'Hoja de Trabajo para listado'!$CD$151:$DC$151,0)),0)</f>
        <v>0</v>
      </c>
      <c r="J773" s="314">
        <f ca="1">+IFERROR(INDEX('Hoja de Trabajo para listado'!$A$155:$Z$1048576,MATCH($A773,'Hoja de Trabajo para listado'!$A$155:$A$1048576,0),MATCH((CUADRO!J$5&amp;$E773),'Hoja de Trabajo para listado'!$A$151:$Z$151,0)),0)+IFERROR(INDEX('Hoja de Trabajo para listado'!$AB$155:$BA$1048576,MATCH($A773,'Hoja de Trabajo para listado'!$AB$155:$AB$1048576,0),MATCH((CUADRO!J$5&amp;$E773),'Hoja de Trabajo para listado'!$AB$151:$BA$151,0)),0)+IFERROR(INDEX('Hoja de Trabajo para listado'!$BC$155:$CB$1048576,MATCH($A773,'Hoja de Trabajo para listado'!$BC$155:$BC$1048576,0),MATCH((CUADRO!J$5&amp;$E773),'Hoja de Trabajo para listado'!$BC$151:$CB$151,0)),0)+IFERROR(INDEX('Hoja de Trabajo para listado'!$DE$153:$DG$274,MATCH($A773,'Hoja de Trabajo para listado'!$DE$153:$DE$1048576,0),MATCH((CUADRO!J$5&amp;$E773),'Hoja de Trabajo para listado'!$DE$151:$DG$151,0)),0)+IFERROR(INDEX('Hoja de Trabajo para listado'!$CD$155:$DC$1048576,MATCH($A773,'Hoja de Trabajo para listado'!$CD$155:$CD$1048576,0),MATCH((CUADRO!J$5&amp;$E773),'Hoja de Trabajo para listado'!$CD$151:$DC$151,0)),0)</f>
        <v>0</v>
      </c>
      <c r="K773" s="314">
        <f ca="1">+IFERROR(INDEX('Hoja de Trabajo para listado'!$A$155:$Z$1048576,MATCH($A773,'Hoja de Trabajo para listado'!$A$155:$A$1048576,0),MATCH((CUADRO!K$5&amp;$E773),'Hoja de Trabajo para listado'!$A$151:$Z$151,0)),0)+IFERROR(INDEX('Hoja de Trabajo para listado'!$AB$155:$BA$1048576,MATCH($A773,'Hoja de Trabajo para listado'!$AB$155:$AB$1048576,0),MATCH((CUADRO!K$5&amp;$E773),'Hoja de Trabajo para listado'!$AB$151:$BA$151,0)),0)+IFERROR(INDEX('Hoja de Trabajo para listado'!$BC$155:$CB$1048576,MATCH($A773,'Hoja de Trabajo para listado'!$BC$155:$BC$1048576,0),MATCH((CUADRO!K$5&amp;$E773),'Hoja de Trabajo para listado'!$BC$151:$CB$151,0)),0)+IFERROR(INDEX('Hoja de Trabajo para listado'!$DE$153:$DG$274,MATCH($A773,'Hoja de Trabajo para listado'!$DE$153:$DE$1048576,0),MATCH((CUADRO!K$5&amp;$E773),'Hoja de Trabajo para listado'!$DE$151:$DG$151,0)),0)+IFERROR(INDEX('Hoja de Trabajo para listado'!$CD$155:$DC$1048576,MATCH($A773,'Hoja de Trabajo para listado'!$CD$155:$CD$1048576,0),MATCH((CUADRO!K$5&amp;$E773),'Hoja de Trabajo para listado'!$CD$151:$DC$151,0)),0)</f>
        <v>0</v>
      </c>
      <c r="L773" s="314">
        <f ca="1">+IFERROR(INDEX('Hoja de Trabajo para listado'!$A$155:$Z$1048576,MATCH($A773,'Hoja de Trabajo para listado'!$A$155:$A$1048576,0),MATCH((CUADRO!L$5&amp;$E773),'Hoja de Trabajo para listado'!$A$151:$Z$151,0)),0)+IFERROR(INDEX('Hoja de Trabajo para listado'!$AB$155:$BA$1048576,MATCH($A773,'Hoja de Trabajo para listado'!$AB$155:$AB$1048576,0),MATCH((CUADRO!L$5&amp;$E773),'Hoja de Trabajo para listado'!$AB$151:$BA$151,0)),0)+IFERROR(INDEX('Hoja de Trabajo para listado'!$BC$155:$CB$1048576,MATCH($A773,'Hoja de Trabajo para listado'!$BC$155:$BC$1048576,0),MATCH((CUADRO!L$5&amp;$E773),'Hoja de Trabajo para listado'!$BC$151:$CB$151,0)),0)+IFERROR(INDEX('Hoja de Trabajo para listado'!$DE$153:$DG$274,MATCH($A773,'Hoja de Trabajo para listado'!$DE$153:$DE$1048576,0),MATCH((CUADRO!L$5&amp;$E773),'Hoja de Trabajo para listado'!$DE$151:$DG$151,0)),0)+IFERROR(INDEX('Hoja de Trabajo para listado'!$CD$155:$DC$1048576,MATCH($A773,'Hoja de Trabajo para listado'!$CD$155:$CD$1048576,0),MATCH((CUADRO!L$5&amp;$E773),'Hoja de Trabajo para listado'!$CD$151:$DC$151,0)),0)</f>
        <v>0</v>
      </c>
      <c r="M773" s="314">
        <f ca="1">+IFERROR(INDEX('Hoja de Trabajo para listado'!$A$155:$Z$1048576,MATCH($A773,'Hoja de Trabajo para listado'!$A$155:$A$1048576,0),MATCH((CUADRO!M$5&amp;$E773),'Hoja de Trabajo para listado'!$A$151:$Z$151,0)),0)+IFERROR(INDEX('Hoja de Trabajo para listado'!$AB$155:$BA$1048576,MATCH($A773,'Hoja de Trabajo para listado'!$AB$155:$AB$1048576,0),MATCH((CUADRO!M$5&amp;$E773),'Hoja de Trabajo para listado'!$AB$151:$BA$151,0)),0)+IFERROR(INDEX('Hoja de Trabajo para listado'!$BC$155:$CB$1048576,MATCH($A773,'Hoja de Trabajo para listado'!$BC$155:$BC$1048576,0),MATCH((CUADRO!M$5&amp;$E773),'Hoja de Trabajo para listado'!$BC$151:$CB$151,0)),0)+IFERROR(INDEX('Hoja de Trabajo para listado'!$DE$153:$DG$274,MATCH($A773,'Hoja de Trabajo para listado'!$DE$153:$DE$1048576,0),MATCH((CUADRO!M$5&amp;$E773),'Hoja de Trabajo para listado'!$DE$151:$DG$151,0)),0)+IFERROR(INDEX('Hoja de Trabajo para listado'!$CD$155:$DC$1048576,MATCH($A773,'Hoja de Trabajo para listado'!$CD$155:$CD$1048576,0),MATCH((CUADRO!M$5&amp;$E773),'Hoja de Trabajo para listado'!$CD$151:$DC$151,0)),0)</f>
        <v>0</v>
      </c>
      <c r="N773" s="314">
        <f ca="1">+IFERROR(INDEX('Hoja de Trabajo para listado'!$A$155:$Z$1048576,MATCH($A773,'Hoja de Trabajo para listado'!$A$155:$A$1048576,0),MATCH((CUADRO!N$5&amp;$E773),'Hoja de Trabajo para listado'!$A$151:$Z$151,0)),0)+IFERROR(INDEX('Hoja de Trabajo para listado'!$AB$155:$BA$1048576,MATCH($A773,'Hoja de Trabajo para listado'!$AB$155:$AB$1048576,0),MATCH((CUADRO!N$5&amp;$E773),'Hoja de Trabajo para listado'!$AB$151:$BA$151,0)),0)+IFERROR(INDEX('Hoja de Trabajo para listado'!$BC$155:$CB$1048576,MATCH($A773,'Hoja de Trabajo para listado'!$BC$155:$BC$1048576,0),MATCH((CUADRO!N$5&amp;$E773),'Hoja de Trabajo para listado'!$BC$151:$CB$151,0)),0)+IFERROR(INDEX('Hoja de Trabajo para listado'!$DE$153:$DG$274,MATCH($A773,'Hoja de Trabajo para listado'!$DE$153:$DE$1048576,0),MATCH((CUADRO!N$5&amp;$E773),'Hoja de Trabajo para listado'!$DE$151:$DG$151,0)),0)+IFERROR(INDEX('Hoja de Trabajo para listado'!$CD$155:$DC$1048576,MATCH($A773,'Hoja de Trabajo para listado'!$CD$155:$CD$1048576,0),MATCH((CUADRO!N$5&amp;$E773),'Hoja de Trabajo para listado'!$CD$151:$DC$151,0)),0)</f>
        <v>0</v>
      </c>
      <c r="O773" s="314">
        <f ca="1">+IFERROR(INDEX('Hoja de Trabajo para listado'!$A$155:$Z$1048576,MATCH($A773,'Hoja de Trabajo para listado'!$A$155:$A$1048576,0),MATCH((CUADRO!O$5&amp;$E773),'Hoja de Trabajo para listado'!$A$151:$Z$151,0)),0)+IFERROR(INDEX('Hoja de Trabajo para listado'!$AB$155:$BA$1048576,MATCH($A773,'Hoja de Trabajo para listado'!$AB$155:$AB$1048576,0),MATCH((CUADRO!O$5&amp;$E773),'Hoja de Trabajo para listado'!$AB$151:$BA$151,0)),0)+IFERROR(INDEX('Hoja de Trabajo para listado'!$BC$155:$CB$1048576,MATCH($A773,'Hoja de Trabajo para listado'!$BC$155:$BC$1048576,0),MATCH((CUADRO!O$5&amp;$E773),'Hoja de Trabajo para listado'!$BC$151:$CB$151,0)),0)+IFERROR(INDEX('Hoja de Trabajo para listado'!$DE$153:$DG$274,MATCH($A773,'Hoja de Trabajo para listado'!$DE$153:$DE$1048576,0),MATCH((CUADRO!O$5&amp;$E773),'Hoja de Trabajo para listado'!$DE$151:$DG$151,0)),0)+IFERROR(INDEX('Hoja de Trabajo para listado'!$CD$155:$DC$1048576,MATCH($A773,'Hoja de Trabajo para listado'!$CD$155:$CD$1048576,0),MATCH((CUADRO!O$5&amp;$E773),'Hoja de Trabajo para listado'!$CD$151:$DC$151,0)),0)</f>
        <v>0</v>
      </c>
      <c r="P773" s="314">
        <f ca="1">+IFERROR(INDEX('Hoja de Trabajo para listado'!$A$155:$Z$1048576,MATCH($A773,'Hoja de Trabajo para listado'!$A$155:$A$1048576,0),MATCH((CUADRO!P$5&amp;$E773),'Hoja de Trabajo para listado'!$A$151:$Z$151,0)),0)+IFERROR(INDEX('Hoja de Trabajo para listado'!$AB$155:$BA$1048576,MATCH($A773,'Hoja de Trabajo para listado'!$AB$155:$AB$1048576,0),MATCH((CUADRO!P$5&amp;$E773),'Hoja de Trabajo para listado'!$AB$151:$BA$151,0)),0)+IFERROR(INDEX('Hoja de Trabajo para listado'!$BC$155:$CB$1048576,MATCH($A773,'Hoja de Trabajo para listado'!$BC$155:$BC$1048576,0),MATCH((CUADRO!P$5&amp;$E773),'Hoja de Trabajo para listado'!$BC$151:$CB$151,0)),0)+IFERROR(INDEX('Hoja de Trabajo para listado'!$DE$153:$DG$274,MATCH($A773,'Hoja de Trabajo para listado'!$DE$153:$DE$1048576,0),MATCH((CUADRO!P$5&amp;$E773),'Hoja de Trabajo para listado'!$DE$151:$DG$151,0)),0)+IFERROR(INDEX('Hoja de Trabajo para listado'!$CD$155:$DC$1048576,MATCH($A773,'Hoja de Trabajo para listado'!$CD$155:$CD$1048576,0),MATCH((CUADRO!P$5&amp;$E773),'Hoja de Trabajo para listado'!$CD$151:$DC$151,0)),0)</f>
        <v>0</v>
      </c>
      <c r="Q773" s="314">
        <f ca="1">+IFERROR(INDEX('Hoja de Trabajo para listado'!$A$155:$Z$1048576,MATCH($A773,'Hoja de Trabajo para listado'!$A$155:$A$1048576,0),MATCH((CUADRO!Q$5&amp;$E773),'Hoja de Trabajo para listado'!$A$151:$Z$151,0)),0)+IFERROR(INDEX('Hoja de Trabajo para listado'!$AB$155:$BA$1048576,MATCH($A773,'Hoja de Trabajo para listado'!$AB$155:$AB$1048576,0),MATCH((CUADRO!Q$5&amp;$E773),'Hoja de Trabajo para listado'!$AB$151:$BA$151,0)),0)+IFERROR(INDEX('Hoja de Trabajo para listado'!$BC$155:$CB$1048576,MATCH($A773,'Hoja de Trabajo para listado'!$BC$155:$BC$1048576,0),MATCH((CUADRO!Q$5&amp;$E773),'Hoja de Trabajo para listado'!$BC$151:$CB$151,0)),0)+IFERROR(INDEX('Hoja de Trabajo para listado'!$DE$153:$DG$274,MATCH($A773,'Hoja de Trabajo para listado'!$DE$153:$DE$1048576,0),MATCH((CUADRO!Q$5&amp;$E773),'Hoja de Trabajo para listado'!$DE$151:$DG$151,0)),0)+IFERROR(INDEX('Hoja de Trabajo para listado'!$CD$155:$DC$1048576,MATCH($A773,'Hoja de Trabajo para listado'!$CD$155:$CD$1048576,0),MATCH((CUADRO!Q$5&amp;$E773),'Hoja de Trabajo para listado'!$CD$151:$DC$151,0)),0)</f>
        <v>0</v>
      </c>
      <c r="R773" s="314">
        <f t="shared" ca="1" si="22"/>
        <v>0</v>
      </c>
      <c r="S773" s="322">
        <f ca="1">+R772+R773</f>
        <v>0</v>
      </c>
      <c r="T773" s="314">
        <f ca="1">+S773</f>
        <v>0</v>
      </c>
      <c r="U773" s="313">
        <f t="shared" si="23"/>
        <v>2</v>
      </c>
      <c r="V773" s="319" t="str">
        <f>+VLOOKUP(A773,bd_lista!$A$3:$E$593,5,FALSE)</f>
        <v>Gobiernos Autonomos Municipales</v>
      </c>
      <c r="W773" s="426"/>
    </row>
    <row r="774" spans="1:23" customFormat="1" ht="15" hidden="1" customHeight="1">
      <c r="A774" s="323">
        <v>1819</v>
      </c>
      <c r="B774" s="427">
        <f>+A774</f>
        <v>1819</v>
      </c>
      <c r="C774" s="318" t="str">
        <f>+VLOOKUP(A774,bd_lista!$A$3:$C$593,3,FALSE)</f>
        <v>Gobierno Autónomo Municipal de Huacaraje</v>
      </c>
      <c r="D774" s="429" t="str">
        <f>+C774</f>
        <v>Gobierno Autónomo Municipal de Huacaraje</v>
      </c>
      <c r="E774" s="346" t="s">
        <v>1418</v>
      </c>
      <c r="F774" s="314">
        <f ca="1">+IFERROR(INDEX('Hoja de Trabajo para listado'!$A$155:$Z$1048576,MATCH($A774,'Hoja de Trabajo para listado'!$A$155:$A$1048576,0),MATCH((CUADRO!F$5&amp;$E774),'Hoja de Trabajo para listado'!$A$151:$Z$151,0)),0)+IFERROR(INDEX('Hoja de Trabajo para listado'!$AB$155:$BA$1048576,MATCH($A774,'Hoja de Trabajo para listado'!$AB$155:$AB$1048576,0),MATCH((CUADRO!F$5&amp;$E774),'Hoja de Trabajo para listado'!$AB$151:$BA$151,0)),0)+IFERROR(INDEX('Hoja de Trabajo para listado'!$BC$155:$CB$1048576,MATCH($A774,'Hoja de Trabajo para listado'!$BC$155:$BC$1048576,0),MATCH((CUADRO!F$5&amp;$E774),'Hoja de Trabajo para listado'!$BC$151:$CB$151,0)),0)+IFERROR(INDEX('Hoja de Trabajo para listado'!$DE$153:$DG$274,MATCH($A774,'Hoja de Trabajo para listado'!$DE$153:$DE$1048576,0),MATCH((CUADRO!F$5&amp;$E774),'Hoja de Trabajo para listado'!$DE$151:$DG$151,0)),0)+IFERROR(INDEX('Hoja de Trabajo para listado'!$CD$155:$DC$1048576,MATCH($A774,'Hoja de Trabajo para listado'!$CD$155:$CD$1048576,0),MATCH((CUADRO!F$5&amp;$E774),'Hoja de Trabajo para listado'!$CD$151:$DC$151,0)),0)</f>
        <v>0</v>
      </c>
      <c r="G774" s="314">
        <f ca="1">+IFERROR(INDEX('Hoja de Trabajo para listado'!$A$155:$Z$1048576,MATCH($A774,'Hoja de Trabajo para listado'!$A$155:$A$1048576,0),MATCH((CUADRO!G$5&amp;$E774),'Hoja de Trabajo para listado'!$A$151:$Z$151,0)),0)+IFERROR(INDEX('Hoja de Trabajo para listado'!$AB$155:$BA$1048576,MATCH($A774,'Hoja de Trabajo para listado'!$AB$155:$AB$1048576,0),MATCH((CUADRO!G$5&amp;$E774),'Hoja de Trabajo para listado'!$AB$151:$BA$151,0)),0)+IFERROR(INDEX('Hoja de Trabajo para listado'!$BC$155:$CB$1048576,MATCH($A774,'Hoja de Trabajo para listado'!$BC$155:$BC$1048576,0),MATCH((CUADRO!G$5&amp;$E774),'Hoja de Trabajo para listado'!$BC$151:$CB$151,0)),0)+IFERROR(INDEX('Hoja de Trabajo para listado'!$DE$153:$DG$274,MATCH($A774,'Hoja de Trabajo para listado'!$DE$153:$DE$1048576,0),MATCH((CUADRO!G$5&amp;$E774),'Hoja de Trabajo para listado'!$DE$151:$DG$151,0)),0)+IFERROR(INDEX('Hoja de Trabajo para listado'!$CD$155:$DC$1048576,MATCH($A774,'Hoja de Trabajo para listado'!$CD$155:$CD$1048576,0),MATCH((CUADRO!G$5&amp;$E774),'Hoja de Trabajo para listado'!$CD$151:$DC$151,0)),0)</f>
        <v>0</v>
      </c>
      <c r="H774" s="314">
        <f ca="1">+IFERROR(INDEX('Hoja de Trabajo para listado'!$A$155:$Z$1048576,MATCH($A774,'Hoja de Trabajo para listado'!$A$155:$A$1048576,0),MATCH((CUADRO!H$5&amp;$E774),'Hoja de Trabajo para listado'!$A$151:$Z$151,0)),0)+IFERROR(INDEX('Hoja de Trabajo para listado'!$AB$155:$BA$1048576,MATCH($A774,'Hoja de Trabajo para listado'!$AB$155:$AB$1048576,0),MATCH((CUADRO!H$5&amp;$E774),'Hoja de Trabajo para listado'!$AB$151:$BA$151,0)),0)+IFERROR(INDEX('Hoja de Trabajo para listado'!$BC$155:$CB$1048576,MATCH($A774,'Hoja de Trabajo para listado'!$BC$155:$BC$1048576,0),MATCH((CUADRO!H$5&amp;$E774),'Hoja de Trabajo para listado'!$BC$151:$CB$151,0)),0)+IFERROR(INDEX('Hoja de Trabajo para listado'!$DE$153:$DG$274,MATCH($A774,'Hoja de Trabajo para listado'!$DE$153:$DE$1048576,0),MATCH((CUADRO!H$5&amp;$E774),'Hoja de Trabajo para listado'!$DE$151:$DG$151,0)),0)+IFERROR(INDEX('Hoja de Trabajo para listado'!$CD$155:$DC$1048576,MATCH($A774,'Hoja de Trabajo para listado'!$CD$155:$CD$1048576,0),MATCH((CUADRO!H$5&amp;$E774),'Hoja de Trabajo para listado'!$CD$151:$DC$151,0)),0)</f>
        <v>0</v>
      </c>
      <c r="I774" s="314">
        <f ca="1">+IFERROR(INDEX('Hoja de Trabajo para listado'!$A$155:$Z$1048576,MATCH($A774,'Hoja de Trabajo para listado'!$A$155:$A$1048576,0),MATCH((CUADRO!I$5&amp;$E774),'Hoja de Trabajo para listado'!$A$151:$Z$151,0)),0)+IFERROR(INDEX('Hoja de Trabajo para listado'!$AB$155:$BA$1048576,MATCH($A774,'Hoja de Trabajo para listado'!$AB$155:$AB$1048576,0),MATCH((CUADRO!I$5&amp;$E774),'Hoja de Trabajo para listado'!$AB$151:$BA$151,0)),0)+IFERROR(INDEX('Hoja de Trabajo para listado'!$BC$155:$CB$1048576,MATCH($A774,'Hoja de Trabajo para listado'!$BC$155:$BC$1048576,0),MATCH((CUADRO!I$5&amp;$E774),'Hoja de Trabajo para listado'!$BC$151:$CB$151,0)),0)+IFERROR(INDEX('Hoja de Trabajo para listado'!$DE$153:$DG$274,MATCH($A774,'Hoja de Trabajo para listado'!$DE$153:$DE$1048576,0),MATCH((CUADRO!I$5&amp;$E774),'Hoja de Trabajo para listado'!$DE$151:$DG$151,0)),0)+IFERROR(INDEX('Hoja de Trabajo para listado'!$CD$155:$DC$1048576,MATCH($A774,'Hoja de Trabajo para listado'!$CD$155:$CD$1048576,0),MATCH((CUADRO!I$5&amp;$E774),'Hoja de Trabajo para listado'!$CD$151:$DC$151,0)),0)</f>
        <v>0</v>
      </c>
      <c r="J774" s="314">
        <f ca="1">+IFERROR(INDEX('Hoja de Trabajo para listado'!$A$155:$Z$1048576,MATCH($A774,'Hoja de Trabajo para listado'!$A$155:$A$1048576,0),MATCH((CUADRO!J$5&amp;$E774),'Hoja de Trabajo para listado'!$A$151:$Z$151,0)),0)+IFERROR(INDEX('Hoja de Trabajo para listado'!$AB$155:$BA$1048576,MATCH($A774,'Hoja de Trabajo para listado'!$AB$155:$AB$1048576,0),MATCH((CUADRO!J$5&amp;$E774),'Hoja de Trabajo para listado'!$AB$151:$BA$151,0)),0)+IFERROR(INDEX('Hoja de Trabajo para listado'!$BC$155:$CB$1048576,MATCH($A774,'Hoja de Trabajo para listado'!$BC$155:$BC$1048576,0),MATCH((CUADRO!J$5&amp;$E774),'Hoja de Trabajo para listado'!$BC$151:$CB$151,0)),0)+IFERROR(INDEX('Hoja de Trabajo para listado'!$DE$153:$DG$274,MATCH($A774,'Hoja de Trabajo para listado'!$DE$153:$DE$1048576,0),MATCH((CUADRO!J$5&amp;$E774),'Hoja de Trabajo para listado'!$DE$151:$DG$151,0)),0)+IFERROR(INDEX('Hoja de Trabajo para listado'!$CD$155:$DC$1048576,MATCH($A774,'Hoja de Trabajo para listado'!$CD$155:$CD$1048576,0),MATCH((CUADRO!J$5&amp;$E774),'Hoja de Trabajo para listado'!$CD$151:$DC$151,0)),0)</f>
        <v>0</v>
      </c>
      <c r="K774" s="314">
        <f ca="1">+IFERROR(INDEX('Hoja de Trabajo para listado'!$A$155:$Z$1048576,MATCH($A774,'Hoja de Trabajo para listado'!$A$155:$A$1048576,0),MATCH((CUADRO!K$5&amp;$E774),'Hoja de Trabajo para listado'!$A$151:$Z$151,0)),0)+IFERROR(INDEX('Hoja de Trabajo para listado'!$AB$155:$BA$1048576,MATCH($A774,'Hoja de Trabajo para listado'!$AB$155:$AB$1048576,0),MATCH((CUADRO!K$5&amp;$E774),'Hoja de Trabajo para listado'!$AB$151:$BA$151,0)),0)+IFERROR(INDEX('Hoja de Trabajo para listado'!$BC$155:$CB$1048576,MATCH($A774,'Hoja de Trabajo para listado'!$BC$155:$BC$1048576,0),MATCH((CUADRO!K$5&amp;$E774),'Hoja de Trabajo para listado'!$BC$151:$CB$151,0)),0)+IFERROR(INDEX('Hoja de Trabajo para listado'!$DE$153:$DG$274,MATCH($A774,'Hoja de Trabajo para listado'!$DE$153:$DE$1048576,0),MATCH((CUADRO!K$5&amp;$E774),'Hoja de Trabajo para listado'!$DE$151:$DG$151,0)),0)+IFERROR(INDEX('Hoja de Trabajo para listado'!$CD$155:$DC$1048576,MATCH($A774,'Hoja de Trabajo para listado'!$CD$155:$CD$1048576,0),MATCH((CUADRO!K$5&amp;$E774),'Hoja de Trabajo para listado'!$CD$151:$DC$151,0)),0)</f>
        <v>0</v>
      </c>
      <c r="L774" s="314">
        <f ca="1">+IFERROR(INDEX('Hoja de Trabajo para listado'!$A$155:$Z$1048576,MATCH($A774,'Hoja de Trabajo para listado'!$A$155:$A$1048576,0),MATCH((CUADRO!L$5&amp;$E774),'Hoja de Trabajo para listado'!$A$151:$Z$151,0)),0)+IFERROR(INDEX('Hoja de Trabajo para listado'!$AB$155:$BA$1048576,MATCH($A774,'Hoja de Trabajo para listado'!$AB$155:$AB$1048576,0),MATCH((CUADRO!L$5&amp;$E774),'Hoja de Trabajo para listado'!$AB$151:$BA$151,0)),0)+IFERROR(INDEX('Hoja de Trabajo para listado'!$BC$155:$CB$1048576,MATCH($A774,'Hoja de Trabajo para listado'!$BC$155:$BC$1048576,0),MATCH((CUADRO!L$5&amp;$E774),'Hoja de Trabajo para listado'!$BC$151:$CB$151,0)),0)+IFERROR(INDEX('Hoja de Trabajo para listado'!$DE$153:$DG$274,MATCH($A774,'Hoja de Trabajo para listado'!$DE$153:$DE$1048576,0),MATCH((CUADRO!L$5&amp;$E774),'Hoja de Trabajo para listado'!$DE$151:$DG$151,0)),0)+IFERROR(INDEX('Hoja de Trabajo para listado'!$CD$155:$DC$1048576,MATCH($A774,'Hoja de Trabajo para listado'!$CD$155:$CD$1048576,0),MATCH((CUADRO!L$5&amp;$E774),'Hoja de Trabajo para listado'!$CD$151:$DC$151,0)),0)</f>
        <v>0</v>
      </c>
      <c r="M774" s="314">
        <f ca="1">+IFERROR(INDEX('Hoja de Trabajo para listado'!$A$155:$Z$1048576,MATCH($A774,'Hoja de Trabajo para listado'!$A$155:$A$1048576,0),MATCH((CUADRO!M$5&amp;$E774),'Hoja de Trabajo para listado'!$A$151:$Z$151,0)),0)+IFERROR(INDEX('Hoja de Trabajo para listado'!$AB$155:$BA$1048576,MATCH($A774,'Hoja de Trabajo para listado'!$AB$155:$AB$1048576,0),MATCH((CUADRO!M$5&amp;$E774),'Hoja de Trabajo para listado'!$AB$151:$BA$151,0)),0)+IFERROR(INDEX('Hoja de Trabajo para listado'!$BC$155:$CB$1048576,MATCH($A774,'Hoja de Trabajo para listado'!$BC$155:$BC$1048576,0),MATCH((CUADRO!M$5&amp;$E774),'Hoja de Trabajo para listado'!$BC$151:$CB$151,0)),0)+IFERROR(INDEX('Hoja de Trabajo para listado'!$DE$153:$DG$274,MATCH($A774,'Hoja de Trabajo para listado'!$DE$153:$DE$1048576,0),MATCH((CUADRO!M$5&amp;$E774),'Hoja de Trabajo para listado'!$DE$151:$DG$151,0)),0)+IFERROR(INDEX('Hoja de Trabajo para listado'!$CD$155:$DC$1048576,MATCH($A774,'Hoja de Trabajo para listado'!$CD$155:$CD$1048576,0),MATCH((CUADRO!M$5&amp;$E774),'Hoja de Trabajo para listado'!$CD$151:$DC$151,0)),0)</f>
        <v>0</v>
      </c>
      <c r="N774" s="314">
        <f ca="1">+IFERROR(INDEX('Hoja de Trabajo para listado'!$A$155:$Z$1048576,MATCH($A774,'Hoja de Trabajo para listado'!$A$155:$A$1048576,0),MATCH((CUADRO!N$5&amp;$E774),'Hoja de Trabajo para listado'!$A$151:$Z$151,0)),0)+IFERROR(INDEX('Hoja de Trabajo para listado'!$AB$155:$BA$1048576,MATCH($A774,'Hoja de Trabajo para listado'!$AB$155:$AB$1048576,0),MATCH((CUADRO!N$5&amp;$E774),'Hoja de Trabajo para listado'!$AB$151:$BA$151,0)),0)+IFERROR(INDEX('Hoja de Trabajo para listado'!$BC$155:$CB$1048576,MATCH($A774,'Hoja de Trabajo para listado'!$BC$155:$BC$1048576,0),MATCH((CUADRO!N$5&amp;$E774),'Hoja de Trabajo para listado'!$BC$151:$CB$151,0)),0)+IFERROR(INDEX('Hoja de Trabajo para listado'!$DE$153:$DG$274,MATCH($A774,'Hoja de Trabajo para listado'!$DE$153:$DE$1048576,0),MATCH((CUADRO!N$5&amp;$E774),'Hoja de Trabajo para listado'!$DE$151:$DG$151,0)),0)+IFERROR(INDEX('Hoja de Trabajo para listado'!$CD$155:$DC$1048576,MATCH($A774,'Hoja de Trabajo para listado'!$CD$155:$CD$1048576,0),MATCH((CUADRO!N$5&amp;$E774),'Hoja de Trabajo para listado'!$CD$151:$DC$151,0)),0)</f>
        <v>0</v>
      </c>
      <c r="O774" s="314">
        <f ca="1">+IFERROR(INDEX('Hoja de Trabajo para listado'!$A$155:$Z$1048576,MATCH($A774,'Hoja de Trabajo para listado'!$A$155:$A$1048576,0),MATCH((CUADRO!O$5&amp;$E774),'Hoja de Trabajo para listado'!$A$151:$Z$151,0)),0)+IFERROR(INDEX('Hoja de Trabajo para listado'!$AB$155:$BA$1048576,MATCH($A774,'Hoja de Trabajo para listado'!$AB$155:$AB$1048576,0),MATCH((CUADRO!O$5&amp;$E774),'Hoja de Trabajo para listado'!$AB$151:$BA$151,0)),0)+IFERROR(INDEX('Hoja de Trabajo para listado'!$BC$155:$CB$1048576,MATCH($A774,'Hoja de Trabajo para listado'!$BC$155:$BC$1048576,0),MATCH((CUADRO!O$5&amp;$E774),'Hoja de Trabajo para listado'!$BC$151:$CB$151,0)),0)+IFERROR(INDEX('Hoja de Trabajo para listado'!$DE$153:$DG$274,MATCH($A774,'Hoja de Trabajo para listado'!$DE$153:$DE$1048576,0),MATCH((CUADRO!O$5&amp;$E774),'Hoja de Trabajo para listado'!$DE$151:$DG$151,0)),0)+IFERROR(INDEX('Hoja de Trabajo para listado'!$CD$155:$DC$1048576,MATCH($A774,'Hoja de Trabajo para listado'!$CD$155:$CD$1048576,0),MATCH((CUADRO!O$5&amp;$E774),'Hoja de Trabajo para listado'!$CD$151:$DC$151,0)),0)</f>
        <v>0</v>
      </c>
      <c r="P774" s="314">
        <f ca="1">+IFERROR(INDEX('Hoja de Trabajo para listado'!$A$155:$Z$1048576,MATCH($A774,'Hoja de Trabajo para listado'!$A$155:$A$1048576,0),MATCH((CUADRO!P$5&amp;$E774),'Hoja de Trabajo para listado'!$A$151:$Z$151,0)),0)+IFERROR(INDEX('Hoja de Trabajo para listado'!$AB$155:$BA$1048576,MATCH($A774,'Hoja de Trabajo para listado'!$AB$155:$AB$1048576,0),MATCH((CUADRO!P$5&amp;$E774),'Hoja de Trabajo para listado'!$AB$151:$BA$151,0)),0)+IFERROR(INDEX('Hoja de Trabajo para listado'!$BC$155:$CB$1048576,MATCH($A774,'Hoja de Trabajo para listado'!$BC$155:$BC$1048576,0),MATCH((CUADRO!P$5&amp;$E774),'Hoja de Trabajo para listado'!$BC$151:$CB$151,0)),0)+IFERROR(INDEX('Hoja de Trabajo para listado'!$DE$153:$DG$274,MATCH($A774,'Hoja de Trabajo para listado'!$DE$153:$DE$1048576,0),MATCH((CUADRO!P$5&amp;$E774),'Hoja de Trabajo para listado'!$DE$151:$DG$151,0)),0)+IFERROR(INDEX('Hoja de Trabajo para listado'!$CD$155:$DC$1048576,MATCH($A774,'Hoja de Trabajo para listado'!$CD$155:$CD$1048576,0),MATCH((CUADRO!P$5&amp;$E774),'Hoja de Trabajo para listado'!$CD$151:$DC$151,0)),0)</f>
        <v>0</v>
      </c>
      <c r="Q774" s="314">
        <f ca="1">+IFERROR(INDEX('Hoja de Trabajo para listado'!$A$155:$Z$1048576,MATCH($A774,'Hoja de Trabajo para listado'!$A$155:$A$1048576,0),MATCH((CUADRO!Q$5&amp;$E774),'Hoja de Trabajo para listado'!$A$151:$Z$151,0)),0)+IFERROR(INDEX('Hoja de Trabajo para listado'!$AB$155:$BA$1048576,MATCH($A774,'Hoja de Trabajo para listado'!$AB$155:$AB$1048576,0),MATCH((CUADRO!Q$5&amp;$E774),'Hoja de Trabajo para listado'!$AB$151:$BA$151,0)),0)+IFERROR(INDEX('Hoja de Trabajo para listado'!$BC$155:$CB$1048576,MATCH($A774,'Hoja de Trabajo para listado'!$BC$155:$BC$1048576,0),MATCH((CUADRO!Q$5&amp;$E774),'Hoja de Trabajo para listado'!$BC$151:$CB$151,0)),0)+IFERROR(INDEX('Hoja de Trabajo para listado'!$DE$153:$DG$274,MATCH($A774,'Hoja de Trabajo para listado'!$DE$153:$DE$1048576,0),MATCH((CUADRO!Q$5&amp;$E774),'Hoja de Trabajo para listado'!$DE$151:$DG$151,0)),0)+IFERROR(INDEX('Hoja de Trabajo para listado'!$CD$155:$DC$1048576,MATCH($A774,'Hoja de Trabajo para listado'!$CD$155:$CD$1048576,0),MATCH((CUADRO!Q$5&amp;$E774),'Hoja de Trabajo para listado'!$CD$151:$DC$151,0)),0)</f>
        <v>0</v>
      </c>
      <c r="R774" s="314">
        <f t="shared" ref="R774:R837" ca="1" si="24">+SUM(F774:Q774)</f>
        <v>0</v>
      </c>
      <c r="S774" s="322"/>
      <c r="T774" s="314">
        <f ca="1">+T775</f>
        <v>0</v>
      </c>
      <c r="U774" s="313">
        <f t="shared" ref="U774:U837" si="25">+IF(E774="Débitos",1,2)</f>
        <v>1</v>
      </c>
      <c r="V774" s="319" t="str">
        <f>+VLOOKUP(A774,bd_lista!$A$3:$E$593,5,FALSE)</f>
        <v>Gobiernos Autonomos Municipales</v>
      </c>
      <c r="W774" s="425" t="str">
        <f>+V774</f>
        <v>Gobiernos Autonomos Municipales</v>
      </c>
    </row>
    <row r="775" spans="1:23" customFormat="1" ht="15" hidden="1" customHeight="1">
      <c r="A775" s="323">
        <v>1819</v>
      </c>
      <c r="B775" s="428"/>
      <c r="C775" s="318" t="str">
        <f>+VLOOKUP(A775,bd_lista!$A$3:$C$593,3,FALSE)</f>
        <v>Gobierno Autónomo Municipal de Huacaraje</v>
      </c>
      <c r="D775" s="430"/>
      <c r="E775" s="347" t="s">
        <v>1419</v>
      </c>
      <c r="F775" s="314">
        <f ca="1">+IFERROR(INDEX('Hoja de Trabajo para listado'!$A$155:$Z$1048576,MATCH($A775,'Hoja de Trabajo para listado'!$A$155:$A$1048576,0),MATCH((CUADRO!F$5&amp;$E775),'Hoja de Trabajo para listado'!$A$151:$Z$151,0)),0)+IFERROR(INDEX('Hoja de Trabajo para listado'!$AB$155:$BA$1048576,MATCH($A775,'Hoja de Trabajo para listado'!$AB$155:$AB$1048576,0),MATCH((CUADRO!F$5&amp;$E775),'Hoja de Trabajo para listado'!$AB$151:$BA$151,0)),0)+IFERROR(INDEX('Hoja de Trabajo para listado'!$BC$155:$CB$1048576,MATCH($A775,'Hoja de Trabajo para listado'!$BC$155:$BC$1048576,0),MATCH((CUADRO!F$5&amp;$E775),'Hoja de Trabajo para listado'!$BC$151:$CB$151,0)),0)+IFERROR(INDEX('Hoja de Trabajo para listado'!$DE$153:$DG$274,MATCH($A775,'Hoja de Trabajo para listado'!$DE$153:$DE$1048576,0),MATCH((CUADRO!F$5&amp;$E775),'Hoja de Trabajo para listado'!$DE$151:$DG$151,0)),0)+IFERROR(INDEX('Hoja de Trabajo para listado'!$CD$155:$DC$1048576,MATCH($A775,'Hoja de Trabajo para listado'!$CD$155:$CD$1048576,0),MATCH((CUADRO!F$5&amp;$E775),'Hoja de Trabajo para listado'!$CD$151:$DC$151,0)),0)</f>
        <v>0</v>
      </c>
      <c r="G775" s="314">
        <f ca="1">+IFERROR(INDEX('Hoja de Trabajo para listado'!$A$155:$Z$1048576,MATCH($A775,'Hoja de Trabajo para listado'!$A$155:$A$1048576,0),MATCH((CUADRO!G$5&amp;$E775),'Hoja de Trabajo para listado'!$A$151:$Z$151,0)),0)+IFERROR(INDEX('Hoja de Trabajo para listado'!$AB$155:$BA$1048576,MATCH($A775,'Hoja de Trabajo para listado'!$AB$155:$AB$1048576,0),MATCH((CUADRO!G$5&amp;$E775),'Hoja de Trabajo para listado'!$AB$151:$BA$151,0)),0)+IFERROR(INDEX('Hoja de Trabajo para listado'!$BC$155:$CB$1048576,MATCH($A775,'Hoja de Trabajo para listado'!$BC$155:$BC$1048576,0),MATCH((CUADRO!G$5&amp;$E775),'Hoja de Trabajo para listado'!$BC$151:$CB$151,0)),0)+IFERROR(INDEX('Hoja de Trabajo para listado'!$DE$153:$DG$274,MATCH($A775,'Hoja de Trabajo para listado'!$DE$153:$DE$1048576,0),MATCH((CUADRO!G$5&amp;$E775),'Hoja de Trabajo para listado'!$DE$151:$DG$151,0)),0)+IFERROR(INDEX('Hoja de Trabajo para listado'!$CD$155:$DC$1048576,MATCH($A775,'Hoja de Trabajo para listado'!$CD$155:$CD$1048576,0),MATCH((CUADRO!G$5&amp;$E775),'Hoja de Trabajo para listado'!$CD$151:$DC$151,0)),0)</f>
        <v>0</v>
      </c>
      <c r="H775" s="314">
        <f ca="1">+IFERROR(INDEX('Hoja de Trabajo para listado'!$A$155:$Z$1048576,MATCH($A775,'Hoja de Trabajo para listado'!$A$155:$A$1048576,0),MATCH((CUADRO!H$5&amp;$E775),'Hoja de Trabajo para listado'!$A$151:$Z$151,0)),0)+IFERROR(INDEX('Hoja de Trabajo para listado'!$AB$155:$BA$1048576,MATCH($A775,'Hoja de Trabajo para listado'!$AB$155:$AB$1048576,0),MATCH((CUADRO!H$5&amp;$E775),'Hoja de Trabajo para listado'!$AB$151:$BA$151,0)),0)+IFERROR(INDEX('Hoja de Trabajo para listado'!$BC$155:$CB$1048576,MATCH($A775,'Hoja de Trabajo para listado'!$BC$155:$BC$1048576,0),MATCH((CUADRO!H$5&amp;$E775),'Hoja de Trabajo para listado'!$BC$151:$CB$151,0)),0)+IFERROR(INDEX('Hoja de Trabajo para listado'!$DE$153:$DG$274,MATCH($A775,'Hoja de Trabajo para listado'!$DE$153:$DE$1048576,0),MATCH((CUADRO!H$5&amp;$E775),'Hoja de Trabajo para listado'!$DE$151:$DG$151,0)),0)+IFERROR(INDEX('Hoja de Trabajo para listado'!$CD$155:$DC$1048576,MATCH($A775,'Hoja de Trabajo para listado'!$CD$155:$CD$1048576,0),MATCH((CUADRO!H$5&amp;$E775),'Hoja de Trabajo para listado'!$CD$151:$DC$151,0)),0)</f>
        <v>0</v>
      </c>
      <c r="I775" s="314">
        <f ca="1">+IFERROR(INDEX('Hoja de Trabajo para listado'!$A$155:$Z$1048576,MATCH($A775,'Hoja de Trabajo para listado'!$A$155:$A$1048576,0),MATCH((CUADRO!I$5&amp;$E775),'Hoja de Trabajo para listado'!$A$151:$Z$151,0)),0)+IFERROR(INDEX('Hoja de Trabajo para listado'!$AB$155:$BA$1048576,MATCH($A775,'Hoja de Trabajo para listado'!$AB$155:$AB$1048576,0),MATCH((CUADRO!I$5&amp;$E775),'Hoja de Trabajo para listado'!$AB$151:$BA$151,0)),0)+IFERROR(INDEX('Hoja de Trabajo para listado'!$BC$155:$CB$1048576,MATCH($A775,'Hoja de Trabajo para listado'!$BC$155:$BC$1048576,0),MATCH((CUADRO!I$5&amp;$E775),'Hoja de Trabajo para listado'!$BC$151:$CB$151,0)),0)+IFERROR(INDEX('Hoja de Trabajo para listado'!$DE$153:$DG$274,MATCH($A775,'Hoja de Trabajo para listado'!$DE$153:$DE$1048576,0),MATCH((CUADRO!I$5&amp;$E775),'Hoja de Trabajo para listado'!$DE$151:$DG$151,0)),0)+IFERROR(INDEX('Hoja de Trabajo para listado'!$CD$155:$DC$1048576,MATCH($A775,'Hoja de Trabajo para listado'!$CD$155:$CD$1048576,0),MATCH((CUADRO!I$5&amp;$E775),'Hoja de Trabajo para listado'!$CD$151:$DC$151,0)),0)</f>
        <v>0</v>
      </c>
      <c r="J775" s="314">
        <f ca="1">+IFERROR(INDEX('Hoja de Trabajo para listado'!$A$155:$Z$1048576,MATCH($A775,'Hoja de Trabajo para listado'!$A$155:$A$1048576,0),MATCH((CUADRO!J$5&amp;$E775),'Hoja de Trabajo para listado'!$A$151:$Z$151,0)),0)+IFERROR(INDEX('Hoja de Trabajo para listado'!$AB$155:$BA$1048576,MATCH($A775,'Hoja de Trabajo para listado'!$AB$155:$AB$1048576,0),MATCH((CUADRO!J$5&amp;$E775),'Hoja de Trabajo para listado'!$AB$151:$BA$151,0)),0)+IFERROR(INDEX('Hoja de Trabajo para listado'!$BC$155:$CB$1048576,MATCH($A775,'Hoja de Trabajo para listado'!$BC$155:$BC$1048576,0),MATCH((CUADRO!J$5&amp;$E775),'Hoja de Trabajo para listado'!$BC$151:$CB$151,0)),0)+IFERROR(INDEX('Hoja de Trabajo para listado'!$DE$153:$DG$274,MATCH($A775,'Hoja de Trabajo para listado'!$DE$153:$DE$1048576,0),MATCH((CUADRO!J$5&amp;$E775),'Hoja de Trabajo para listado'!$DE$151:$DG$151,0)),0)+IFERROR(INDEX('Hoja de Trabajo para listado'!$CD$155:$DC$1048576,MATCH($A775,'Hoja de Trabajo para listado'!$CD$155:$CD$1048576,0),MATCH((CUADRO!J$5&amp;$E775),'Hoja de Trabajo para listado'!$CD$151:$DC$151,0)),0)</f>
        <v>0</v>
      </c>
      <c r="K775" s="314">
        <f ca="1">+IFERROR(INDEX('Hoja de Trabajo para listado'!$A$155:$Z$1048576,MATCH($A775,'Hoja de Trabajo para listado'!$A$155:$A$1048576,0),MATCH((CUADRO!K$5&amp;$E775),'Hoja de Trabajo para listado'!$A$151:$Z$151,0)),0)+IFERROR(INDEX('Hoja de Trabajo para listado'!$AB$155:$BA$1048576,MATCH($A775,'Hoja de Trabajo para listado'!$AB$155:$AB$1048576,0),MATCH((CUADRO!K$5&amp;$E775),'Hoja de Trabajo para listado'!$AB$151:$BA$151,0)),0)+IFERROR(INDEX('Hoja de Trabajo para listado'!$BC$155:$CB$1048576,MATCH($A775,'Hoja de Trabajo para listado'!$BC$155:$BC$1048576,0),MATCH((CUADRO!K$5&amp;$E775),'Hoja de Trabajo para listado'!$BC$151:$CB$151,0)),0)+IFERROR(INDEX('Hoja de Trabajo para listado'!$DE$153:$DG$274,MATCH($A775,'Hoja de Trabajo para listado'!$DE$153:$DE$1048576,0),MATCH((CUADRO!K$5&amp;$E775),'Hoja de Trabajo para listado'!$DE$151:$DG$151,0)),0)+IFERROR(INDEX('Hoja de Trabajo para listado'!$CD$155:$DC$1048576,MATCH($A775,'Hoja de Trabajo para listado'!$CD$155:$CD$1048576,0),MATCH((CUADRO!K$5&amp;$E775),'Hoja de Trabajo para listado'!$CD$151:$DC$151,0)),0)</f>
        <v>0</v>
      </c>
      <c r="L775" s="314">
        <f ca="1">+IFERROR(INDEX('Hoja de Trabajo para listado'!$A$155:$Z$1048576,MATCH($A775,'Hoja de Trabajo para listado'!$A$155:$A$1048576,0),MATCH((CUADRO!L$5&amp;$E775),'Hoja de Trabajo para listado'!$A$151:$Z$151,0)),0)+IFERROR(INDEX('Hoja de Trabajo para listado'!$AB$155:$BA$1048576,MATCH($A775,'Hoja de Trabajo para listado'!$AB$155:$AB$1048576,0),MATCH((CUADRO!L$5&amp;$E775),'Hoja de Trabajo para listado'!$AB$151:$BA$151,0)),0)+IFERROR(INDEX('Hoja de Trabajo para listado'!$BC$155:$CB$1048576,MATCH($A775,'Hoja de Trabajo para listado'!$BC$155:$BC$1048576,0),MATCH((CUADRO!L$5&amp;$E775),'Hoja de Trabajo para listado'!$BC$151:$CB$151,0)),0)+IFERROR(INDEX('Hoja de Trabajo para listado'!$DE$153:$DG$274,MATCH($A775,'Hoja de Trabajo para listado'!$DE$153:$DE$1048576,0),MATCH((CUADRO!L$5&amp;$E775),'Hoja de Trabajo para listado'!$DE$151:$DG$151,0)),0)+IFERROR(INDEX('Hoja de Trabajo para listado'!$CD$155:$DC$1048576,MATCH($A775,'Hoja de Trabajo para listado'!$CD$155:$CD$1048576,0),MATCH((CUADRO!L$5&amp;$E775),'Hoja de Trabajo para listado'!$CD$151:$DC$151,0)),0)</f>
        <v>0</v>
      </c>
      <c r="M775" s="314">
        <f ca="1">+IFERROR(INDEX('Hoja de Trabajo para listado'!$A$155:$Z$1048576,MATCH($A775,'Hoja de Trabajo para listado'!$A$155:$A$1048576,0),MATCH((CUADRO!M$5&amp;$E775),'Hoja de Trabajo para listado'!$A$151:$Z$151,0)),0)+IFERROR(INDEX('Hoja de Trabajo para listado'!$AB$155:$BA$1048576,MATCH($A775,'Hoja de Trabajo para listado'!$AB$155:$AB$1048576,0),MATCH((CUADRO!M$5&amp;$E775),'Hoja de Trabajo para listado'!$AB$151:$BA$151,0)),0)+IFERROR(INDEX('Hoja de Trabajo para listado'!$BC$155:$CB$1048576,MATCH($A775,'Hoja de Trabajo para listado'!$BC$155:$BC$1048576,0),MATCH((CUADRO!M$5&amp;$E775),'Hoja de Trabajo para listado'!$BC$151:$CB$151,0)),0)+IFERROR(INDEX('Hoja de Trabajo para listado'!$DE$153:$DG$274,MATCH($A775,'Hoja de Trabajo para listado'!$DE$153:$DE$1048576,0),MATCH((CUADRO!M$5&amp;$E775),'Hoja de Trabajo para listado'!$DE$151:$DG$151,0)),0)+IFERROR(INDEX('Hoja de Trabajo para listado'!$CD$155:$DC$1048576,MATCH($A775,'Hoja de Trabajo para listado'!$CD$155:$CD$1048576,0),MATCH((CUADRO!M$5&amp;$E775),'Hoja de Trabajo para listado'!$CD$151:$DC$151,0)),0)</f>
        <v>0</v>
      </c>
      <c r="N775" s="314">
        <f ca="1">+IFERROR(INDEX('Hoja de Trabajo para listado'!$A$155:$Z$1048576,MATCH($A775,'Hoja de Trabajo para listado'!$A$155:$A$1048576,0),MATCH((CUADRO!N$5&amp;$E775),'Hoja de Trabajo para listado'!$A$151:$Z$151,0)),0)+IFERROR(INDEX('Hoja de Trabajo para listado'!$AB$155:$BA$1048576,MATCH($A775,'Hoja de Trabajo para listado'!$AB$155:$AB$1048576,0),MATCH((CUADRO!N$5&amp;$E775),'Hoja de Trabajo para listado'!$AB$151:$BA$151,0)),0)+IFERROR(INDEX('Hoja de Trabajo para listado'!$BC$155:$CB$1048576,MATCH($A775,'Hoja de Trabajo para listado'!$BC$155:$BC$1048576,0),MATCH((CUADRO!N$5&amp;$E775),'Hoja de Trabajo para listado'!$BC$151:$CB$151,0)),0)+IFERROR(INDEX('Hoja de Trabajo para listado'!$DE$153:$DG$274,MATCH($A775,'Hoja de Trabajo para listado'!$DE$153:$DE$1048576,0),MATCH((CUADRO!N$5&amp;$E775),'Hoja de Trabajo para listado'!$DE$151:$DG$151,0)),0)+IFERROR(INDEX('Hoja de Trabajo para listado'!$CD$155:$DC$1048576,MATCH($A775,'Hoja de Trabajo para listado'!$CD$155:$CD$1048576,0),MATCH((CUADRO!N$5&amp;$E775),'Hoja de Trabajo para listado'!$CD$151:$DC$151,0)),0)</f>
        <v>0</v>
      </c>
      <c r="O775" s="314">
        <f ca="1">+IFERROR(INDEX('Hoja de Trabajo para listado'!$A$155:$Z$1048576,MATCH($A775,'Hoja de Trabajo para listado'!$A$155:$A$1048576,0),MATCH((CUADRO!O$5&amp;$E775),'Hoja de Trabajo para listado'!$A$151:$Z$151,0)),0)+IFERROR(INDEX('Hoja de Trabajo para listado'!$AB$155:$BA$1048576,MATCH($A775,'Hoja de Trabajo para listado'!$AB$155:$AB$1048576,0),MATCH((CUADRO!O$5&amp;$E775),'Hoja de Trabajo para listado'!$AB$151:$BA$151,0)),0)+IFERROR(INDEX('Hoja de Trabajo para listado'!$BC$155:$CB$1048576,MATCH($A775,'Hoja de Trabajo para listado'!$BC$155:$BC$1048576,0),MATCH((CUADRO!O$5&amp;$E775),'Hoja de Trabajo para listado'!$BC$151:$CB$151,0)),0)+IFERROR(INDEX('Hoja de Trabajo para listado'!$DE$153:$DG$274,MATCH($A775,'Hoja de Trabajo para listado'!$DE$153:$DE$1048576,0),MATCH((CUADRO!O$5&amp;$E775),'Hoja de Trabajo para listado'!$DE$151:$DG$151,0)),0)+IFERROR(INDEX('Hoja de Trabajo para listado'!$CD$155:$DC$1048576,MATCH($A775,'Hoja de Trabajo para listado'!$CD$155:$CD$1048576,0),MATCH((CUADRO!O$5&amp;$E775),'Hoja de Trabajo para listado'!$CD$151:$DC$151,0)),0)</f>
        <v>0</v>
      </c>
      <c r="P775" s="314">
        <f ca="1">+IFERROR(INDEX('Hoja de Trabajo para listado'!$A$155:$Z$1048576,MATCH($A775,'Hoja de Trabajo para listado'!$A$155:$A$1048576,0),MATCH((CUADRO!P$5&amp;$E775),'Hoja de Trabajo para listado'!$A$151:$Z$151,0)),0)+IFERROR(INDEX('Hoja de Trabajo para listado'!$AB$155:$BA$1048576,MATCH($A775,'Hoja de Trabajo para listado'!$AB$155:$AB$1048576,0),MATCH((CUADRO!P$5&amp;$E775),'Hoja de Trabajo para listado'!$AB$151:$BA$151,0)),0)+IFERROR(INDEX('Hoja de Trabajo para listado'!$BC$155:$CB$1048576,MATCH($A775,'Hoja de Trabajo para listado'!$BC$155:$BC$1048576,0),MATCH((CUADRO!P$5&amp;$E775),'Hoja de Trabajo para listado'!$BC$151:$CB$151,0)),0)+IFERROR(INDEX('Hoja de Trabajo para listado'!$DE$153:$DG$274,MATCH($A775,'Hoja de Trabajo para listado'!$DE$153:$DE$1048576,0),MATCH((CUADRO!P$5&amp;$E775),'Hoja de Trabajo para listado'!$DE$151:$DG$151,0)),0)+IFERROR(INDEX('Hoja de Trabajo para listado'!$CD$155:$DC$1048576,MATCH($A775,'Hoja de Trabajo para listado'!$CD$155:$CD$1048576,0),MATCH((CUADRO!P$5&amp;$E775),'Hoja de Trabajo para listado'!$CD$151:$DC$151,0)),0)</f>
        <v>0</v>
      </c>
      <c r="Q775" s="314">
        <f ca="1">+IFERROR(INDEX('Hoja de Trabajo para listado'!$A$155:$Z$1048576,MATCH($A775,'Hoja de Trabajo para listado'!$A$155:$A$1048576,0),MATCH((CUADRO!Q$5&amp;$E775),'Hoja de Trabajo para listado'!$A$151:$Z$151,0)),0)+IFERROR(INDEX('Hoja de Trabajo para listado'!$AB$155:$BA$1048576,MATCH($A775,'Hoja de Trabajo para listado'!$AB$155:$AB$1048576,0),MATCH((CUADRO!Q$5&amp;$E775),'Hoja de Trabajo para listado'!$AB$151:$BA$151,0)),0)+IFERROR(INDEX('Hoja de Trabajo para listado'!$BC$155:$CB$1048576,MATCH($A775,'Hoja de Trabajo para listado'!$BC$155:$BC$1048576,0),MATCH((CUADRO!Q$5&amp;$E775),'Hoja de Trabajo para listado'!$BC$151:$CB$151,0)),0)+IFERROR(INDEX('Hoja de Trabajo para listado'!$DE$153:$DG$274,MATCH($A775,'Hoja de Trabajo para listado'!$DE$153:$DE$1048576,0),MATCH((CUADRO!Q$5&amp;$E775),'Hoja de Trabajo para listado'!$DE$151:$DG$151,0)),0)+IFERROR(INDEX('Hoja de Trabajo para listado'!$CD$155:$DC$1048576,MATCH($A775,'Hoja de Trabajo para listado'!$CD$155:$CD$1048576,0),MATCH((CUADRO!Q$5&amp;$E775),'Hoja de Trabajo para listado'!$CD$151:$DC$151,0)),0)</f>
        <v>0</v>
      </c>
      <c r="R775" s="314">
        <f t="shared" ca="1" si="24"/>
        <v>0</v>
      </c>
      <c r="S775" s="322">
        <f ca="1">+R774+R775</f>
        <v>0</v>
      </c>
      <c r="T775" s="314">
        <f ca="1">+S775</f>
        <v>0</v>
      </c>
      <c r="U775" s="313">
        <f t="shared" si="25"/>
        <v>2</v>
      </c>
      <c r="V775" s="319" t="str">
        <f>+VLOOKUP(A775,bd_lista!$A$3:$E$593,5,FALSE)</f>
        <v>Gobiernos Autonomos Municipales</v>
      </c>
      <c r="W775" s="426"/>
    </row>
    <row r="776" spans="1:23" customFormat="1" ht="15" hidden="1" customHeight="1">
      <c r="A776" s="323">
        <v>1820</v>
      </c>
      <c r="B776" s="427">
        <f>+A776</f>
        <v>1820</v>
      </c>
      <c r="C776" s="318" t="str">
        <f>+VLOOKUP(A776,bd_lista!$A$3:$C$593,3,FALSE)</f>
        <v>Gobierno Autónomo Municipal de Exaltación</v>
      </c>
      <c r="D776" s="429" t="str">
        <f>+C776</f>
        <v>Gobierno Autónomo Municipal de Exaltación</v>
      </c>
      <c r="E776" s="346" t="s">
        <v>1418</v>
      </c>
      <c r="F776" s="314">
        <f ca="1">+IFERROR(INDEX('Hoja de Trabajo para listado'!$A$155:$Z$1048576,MATCH($A776,'Hoja de Trabajo para listado'!$A$155:$A$1048576,0),MATCH((CUADRO!F$5&amp;$E776),'Hoja de Trabajo para listado'!$A$151:$Z$151,0)),0)+IFERROR(INDEX('Hoja de Trabajo para listado'!$AB$155:$BA$1048576,MATCH($A776,'Hoja de Trabajo para listado'!$AB$155:$AB$1048576,0),MATCH((CUADRO!F$5&amp;$E776),'Hoja de Trabajo para listado'!$AB$151:$BA$151,0)),0)+IFERROR(INDEX('Hoja de Trabajo para listado'!$BC$155:$CB$1048576,MATCH($A776,'Hoja de Trabajo para listado'!$BC$155:$BC$1048576,0),MATCH((CUADRO!F$5&amp;$E776),'Hoja de Trabajo para listado'!$BC$151:$CB$151,0)),0)+IFERROR(INDEX('Hoja de Trabajo para listado'!$DE$153:$DG$274,MATCH($A776,'Hoja de Trabajo para listado'!$DE$153:$DE$1048576,0),MATCH((CUADRO!F$5&amp;$E776),'Hoja de Trabajo para listado'!$DE$151:$DG$151,0)),0)+IFERROR(INDEX('Hoja de Trabajo para listado'!$CD$155:$DC$1048576,MATCH($A776,'Hoja de Trabajo para listado'!$CD$155:$CD$1048576,0),MATCH((CUADRO!F$5&amp;$E776),'Hoja de Trabajo para listado'!$CD$151:$DC$151,0)),0)</f>
        <v>0</v>
      </c>
      <c r="G776" s="314">
        <f ca="1">+IFERROR(INDEX('Hoja de Trabajo para listado'!$A$155:$Z$1048576,MATCH($A776,'Hoja de Trabajo para listado'!$A$155:$A$1048576,0),MATCH((CUADRO!G$5&amp;$E776),'Hoja de Trabajo para listado'!$A$151:$Z$151,0)),0)+IFERROR(INDEX('Hoja de Trabajo para listado'!$AB$155:$BA$1048576,MATCH($A776,'Hoja de Trabajo para listado'!$AB$155:$AB$1048576,0),MATCH((CUADRO!G$5&amp;$E776),'Hoja de Trabajo para listado'!$AB$151:$BA$151,0)),0)+IFERROR(INDEX('Hoja de Trabajo para listado'!$BC$155:$CB$1048576,MATCH($A776,'Hoja de Trabajo para listado'!$BC$155:$BC$1048576,0),MATCH((CUADRO!G$5&amp;$E776),'Hoja de Trabajo para listado'!$BC$151:$CB$151,0)),0)+IFERROR(INDEX('Hoja de Trabajo para listado'!$DE$153:$DG$274,MATCH($A776,'Hoja de Trabajo para listado'!$DE$153:$DE$1048576,0),MATCH((CUADRO!G$5&amp;$E776),'Hoja de Trabajo para listado'!$DE$151:$DG$151,0)),0)+IFERROR(INDEX('Hoja de Trabajo para listado'!$CD$155:$DC$1048576,MATCH($A776,'Hoja de Trabajo para listado'!$CD$155:$CD$1048576,0),MATCH((CUADRO!G$5&amp;$E776),'Hoja de Trabajo para listado'!$CD$151:$DC$151,0)),0)</f>
        <v>0</v>
      </c>
      <c r="H776" s="314">
        <f ca="1">+IFERROR(INDEX('Hoja de Trabajo para listado'!$A$155:$Z$1048576,MATCH($A776,'Hoja de Trabajo para listado'!$A$155:$A$1048576,0),MATCH((CUADRO!H$5&amp;$E776),'Hoja de Trabajo para listado'!$A$151:$Z$151,0)),0)+IFERROR(INDEX('Hoja de Trabajo para listado'!$AB$155:$BA$1048576,MATCH($A776,'Hoja de Trabajo para listado'!$AB$155:$AB$1048576,0),MATCH((CUADRO!H$5&amp;$E776),'Hoja de Trabajo para listado'!$AB$151:$BA$151,0)),0)+IFERROR(INDEX('Hoja de Trabajo para listado'!$BC$155:$CB$1048576,MATCH($A776,'Hoja de Trabajo para listado'!$BC$155:$BC$1048576,0),MATCH((CUADRO!H$5&amp;$E776),'Hoja de Trabajo para listado'!$BC$151:$CB$151,0)),0)+IFERROR(INDEX('Hoja de Trabajo para listado'!$DE$153:$DG$274,MATCH($A776,'Hoja de Trabajo para listado'!$DE$153:$DE$1048576,0),MATCH((CUADRO!H$5&amp;$E776),'Hoja de Trabajo para listado'!$DE$151:$DG$151,0)),0)+IFERROR(INDEX('Hoja de Trabajo para listado'!$CD$155:$DC$1048576,MATCH($A776,'Hoja de Trabajo para listado'!$CD$155:$CD$1048576,0),MATCH((CUADRO!H$5&amp;$E776),'Hoja de Trabajo para listado'!$CD$151:$DC$151,0)),0)</f>
        <v>0</v>
      </c>
      <c r="I776" s="314">
        <f ca="1">+IFERROR(INDEX('Hoja de Trabajo para listado'!$A$155:$Z$1048576,MATCH($A776,'Hoja de Trabajo para listado'!$A$155:$A$1048576,0),MATCH((CUADRO!I$5&amp;$E776),'Hoja de Trabajo para listado'!$A$151:$Z$151,0)),0)+IFERROR(INDEX('Hoja de Trabajo para listado'!$AB$155:$BA$1048576,MATCH($A776,'Hoja de Trabajo para listado'!$AB$155:$AB$1048576,0),MATCH((CUADRO!I$5&amp;$E776),'Hoja de Trabajo para listado'!$AB$151:$BA$151,0)),0)+IFERROR(INDEX('Hoja de Trabajo para listado'!$BC$155:$CB$1048576,MATCH($A776,'Hoja de Trabajo para listado'!$BC$155:$BC$1048576,0),MATCH((CUADRO!I$5&amp;$E776),'Hoja de Trabajo para listado'!$BC$151:$CB$151,0)),0)+IFERROR(INDEX('Hoja de Trabajo para listado'!$DE$153:$DG$274,MATCH($A776,'Hoja de Trabajo para listado'!$DE$153:$DE$1048576,0),MATCH((CUADRO!I$5&amp;$E776),'Hoja de Trabajo para listado'!$DE$151:$DG$151,0)),0)+IFERROR(INDEX('Hoja de Trabajo para listado'!$CD$155:$DC$1048576,MATCH($A776,'Hoja de Trabajo para listado'!$CD$155:$CD$1048576,0),MATCH((CUADRO!I$5&amp;$E776),'Hoja de Trabajo para listado'!$CD$151:$DC$151,0)),0)</f>
        <v>0</v>
      </c>
      <c r="J776" s="314">
        <f ca="1">+IFERROR(INDEX('Hoja de Trabajo para listado'!$A$155:$Z$1048576,MATCH($A776,'Hoja de Trabajo para listado'!$A$155:$A$1048576,0),MATCH((CUADRO!J$5&amp;$E776),'Hoja de Trabajo para listado'!$A$151:$Z$151,0)),0)+IFERROR(INDEX('Hoja de Trabajo para listado'!$AB$155:$BA$1048576,MATCH($A776,'Hoja de Trabajo para listado'!$AB$155:$AB$1048576,0),MATCH((CUADRO!J$5&amp;$E776),'Hoja de Trabajo para listado'!$AB$151:$BA$151,0)),0)+IFERROR(INDEX('Hoja de Trabajo para listado'!$BC$155:$CB$1048576,MATCH($A776,'Hoja de Trabajo para listado'!$BC$155:$BC$1048576,0),MATCH((CUADRO!J$5&amp;$E776),'Hoja de Trabajo para listado'!$BC$151:$CB$151,0)),0)+IFERROR(INDEX('Hoja de Trabajo para listado'!$DE$153:$DG$274,MATCH($A776,'Hoja de Trabajo para listado'!$DE$153:$DE$1048576,0),MATCH((CUADRO!J$5&amp;$E776),'Hoja de Trabajo para listado'!$DE$151:$DG$151,0)),0)+IFERROR(INDEX('Hoja de Trabajo para listado'!$CD$155:$DC$1048576,MATCH($A776,'Hoja de Trabajo para listado'!$CD$155:$CD$1048576,0),MATCH((CUADRO!J$5&amp;$E776),'Hoja de Trabajo para listado'!$CD$151:$DC$151,0)),0)</f>
        <v>0</v>
      </c>
      <c r="K776" s="314">
        <f ca="1">+IFERROR(INDEX('Hoja de Trabajo para listado'!$A$155:$Z$1048576,MATCH($A776,'Hoja de Trabajo para listado'!$A$155:$A$1048576,0),MATCH((CUADRO!K$5&amp;$E776),'Hoja de Trabajo para listado'!$A$151:$Z$151,0)),0)+IFERROR(INDEX('Hoja de Trabajo para listado'!$AB$155:$BA$1048576,MATCH($A776,'Hoja de Trabajo para listado'!$AB$155:$AB$1048576,0),MATCH((CUADRO!K$5&amp;$E776),'Hoja de Trabajo para listado'!$AB$151:$BA$151,0)),0)+IFERROR(INDEX('Hoja de Trabajo para listado'!$BC$155:$CB$1048576,MATCH($A776,'Hoja de Trabajo para listado'!$BC$155:$BC$1048576,0),MATCH((CUADRO!K$5&amp;$E776),'Hoja de Trabajo para listado'!$BC$151:$CB$151,0)),0)+IFERROR(INDEX('Hoja de Trabajo para listado'!$DE$153:$DG$274,MATCH($A776,'Hoja de Trabajo para listado'!$DE$153:$DE$1048576,0),MATCH((CUADRO!K$5&amp;$E776),'Hoja de Trabajo para listado'!$DE$151:$DG$151,0)),0)+IFERROR(INDEX('Hoja de Trabajo para listado'!$CD$155:$DC$1048576,MATCH($A776,'Hoja de Trabajo para listado'!$CD$155:$CD$1048576,0),MATCH((CUADRO!K$5&amp;$E776),'Hoja de Trabajo para listado'!$CD$151:$DC$151,0)),0)</f>
        <v>0</v>
      </c>
      <c r="L776" s="314">
        <f ca="1">+IFERROR(INDEX('Hoja de Trabajo para listado'!$A$155:$Z$1048576,MATCH($A776,'Hoja de Trabajo para listado'!$A$155:$A$1048576,0),MATCH((CUADRO!L$5&amp;$E776),'Hoja de Trabajo para listado'!$A$151:$Z$151,0)),0)+IFERROR(INDEX('Hoja de Trabajo para listado'!$AB$155:$BA$1048576,MATCH($A776,'Hoja de Trabajo para listado'!$AB$155:$AB$1048576,0),MATCH((CUADRO!L$5&amp;$E776),'Hoja de Trabajo para listado'!$AB$151:$BA$151,0)),0)+IFERROR(INDEX('Hoja de Trabajo para listado'!$BC$155:$CB$1048576,MATCH($A776,'Hoja de Trabajo para listado'!$BC$155:$BC$1048576,0),MATCH((CUADRO!L$5&amp;$E776),'Hoja de Trabajo para listado'!$BC$151:$CB$151,0)),0)+IFERROR(INDEX('Hoja de Trabajo para listado'!$DE$153:$DG$274,MATCH($A776,'Hoja de Trabajo para listado'!$DE$153:$DE$1048576,0),MATCH((CUADRO!L$5&amp;$E776),'Hoja de Trabajo para listado'!$DE$151:$DG$151,0)),0)+IFERROR(INDEX('Hoja de Trabajo para listado'!$CD$155:$DC$1048576,MATCH($A776,'Hoja de Trabajo para listado'!$CD$155:$CD$1048576,0),MATCH((CUADRO!L$5&amp;$E776),'Hoja de Trabajo para listado'!$CD$151:$DC$151,0)),0)</f>
        <v>0</v>
      </c>
      <c r="M776" s="314">
        <f ca="1">+IFERROR(INDEX('Hoja de Trabajo para listado'!$A$155:$Z$1048576,MATCH($A776,'Hoja de Trabajo para listado'!$A$155:$A$1048576,0),MATCH((CUADRO!M$5&amp;$E776),'Hoja de Trabajo para listado'!$A$151:$Z$151,0)),0)+IFERROR(INDEX('Hoja de Trabajo para listado'!$AB$155:$BA$1048576,MATCH($A776,'Hoja de Trabajo para listado'!$AB$155:$AB$1048576,0),MATCH((CUADRO!M$5&amp;$E776),'Hoja de Trabajo para listado'!$AB$151:$BA$151,0)),0)+IFERROR(INDEX('Hoja de Trabajo para listado'!$BC$155:$CB$1048576,MATCH($A776,'Hoja de Trabajo para listado'!$BC$155:$BC$1048576,0),MATCH((CUADRO!M$5&amp;$E776),'Hoja de Trabajo para listado'!$BC$151:$CB$151,0)),0)+IFERROR(INDEX('Hoja de Trabajo para listado'!$DE$153:$DG$274,MATCH($A776,'Hoja de Trabajo para listado'!$DE$153:$DE$1048576,0),MATCH((CUADRO!M$5&amp;$E776),'Hoja de Trabajo para listado'!$DE$151:$DG$151,0)),0)+IFERROR(INDEX('Hoja de Trabajo para listado'!$CD$155:$DC$1048576,MATCH($A776,'Hoja de Trabajo para listado'!$CD$155:$CD$1048576,0),MATCH((CUADRO!M$5&amp;$E776),'Hoja de Trabajo para listado'!$CD$151:$DC$151,0)),0)</f>
        <v>0</v>
      </c>
      <c r="N776" s="314">
        <f ca="1">+IFERROR(INDEX('Hoja de Trabajo para listado'!$A$155:$Z$1048576,MATCH($A776,'Hoja de Trabajo para listado'!$A$155:$A$1048576,0),MATCH((CUADRO!N$5&amp;$E776),'Hoja de Trabajo para listado'!$A$151:$Z$151,0)),0)+IFERROR(INDEX('Hoja de Trabajo para listado'!$AB$155:$BA$1048576,MATCH($A776,'Hoja de Trabajo para listado'!$AB$155:$AB$1048576,0),MATCH((CUADRO!N$5&amp;$E776),'Hoja de Trabajo para listado'!$AB$151:$BA$151,0)),0)+IFERROR(INDEX('Hoja de Trabajo para listado'!$BC$155:$CB$1048576,MATCH($A776,'Hoja de Trabajo para listado'!$BC$155:$BC$1048576,0),MATCH((CUADRO!N$5&amp;$E776),'Hoja de Trabajo para listado'!$BC$151:$CB$151,0)),0)+IFERROR(INDEX('Hoja de Trabajo para listado'!$DE$153:$DG$274,MATCH($A776,'Hoja de Trabajo para listado'!$DE$153:$DE$1048576,0),MATCH((CUADRO!N$5&amp;$E776),'Hoja de Trabajo para listado'!$DE$151:$DG$151,0)),0)+IFERROR(INDEX('Hoja de Trabajo para listado'!$CD$155:$DC$1048576,MATCH($A776,'Hoja de Trabajo para listado'!$CD$155:$CD$1048576,0),MATCH((CUADRO!N$5&amp;$E776),'Hoja de Trabajo para listado'!$CD$151:$DC$151,0)),0)</f>
        <v>0</v>
      </c>
      <c r="O776" s="314">
        <f ca="1">+IFERROR(INDEX('Hoja de Trabajo para listado'!$A$155:$Z$1048576,MATCH($A776,'Hoja de Trabajo para listado'!$A$155:$A$1048576,0),MATCH((CUADRO!O$5&amp;$E776),'Hoja de Trabajo para listado'!$A$151:$Z$151,0)),0)+IFERROR(INDEX('Hoja de Trabajo para listado'!$AB$155:$BA$1048576,MATCH($A776,'Hoja de Trabajo para listado'!$AB$155:$AB$1048576,0),MATCH((CUADRO!O$5&amp;$E776),'Hoja de Trabajo para listado'!$AB$151:$BA$151,0)),0)+IFERROR(INDEX('Hoja de Trabajo para listado'!$BC$155:$CB$1048576,MATCH($A776,'Hoja de Trabajo para listado'!$BC$155:$BC$1048576,0),MATCH((CUADRO!O$5&amp;$E776),'Hoja de Trabajo para listado'!$BC$151:$CB$151,0)),0)+IFERROR(INDEX('Hoja de Trabajo para listado'!$DE$153:$DG$274,MATCH($A776,'Hoja de Trabajo para listado'!$DE$153:$DE$1048576,0),MATCH((CUADRO!O$5&amp;$E776),'Hoja de Trabajo para listado'!$DE$151:$DG$151,0)),0)+IFERROR(INDEX('Hoja de Trabajo para listado'!$CD$155:$DC$1048576,MATCH($A776,'Hoja de Trabajo para listado'!$CD$155:$CD$1048576,0),MATCH((CUADRO!O$5&amp;$E776),'Hoja de Trabajo para listado'!$CD$151:$DC$151,0)),0)</f>
        <v>0</v>
      </c>
      <c r="P776" s="314">
        <f ca="1">+IFERROR(INDEX('Hoja de Trabajo para listado'!$A$155:$Z$1048576,MATCH($A776,'Hoja de Trabajo para listado'!$A$155:$A$1048576,0),MATCH((CUADRO!P$5&amp;$E776),'Hoja de Trabajo para listado'!$A$151:$Z$151,0)),0)+IFERROR(INDEX('Hoja de Trabajo para listado'!$AB$155:$BA$1048576,MATCH($A776,'Hoja de Trabajo para listado'!$AB$155:$AB$1048576,0),MATCH((CUADRO!P$5&amp;$E776),'Hoja de Trabajo para listado'!$AB$151:$BA$151,0)),0)+IFERROR(INDEX('Hoja de Trabajo para listado'!$BC$155:$CB$1048576,MATCH($A776,'Hoja de Trabajo para listado'!$BC$155:$BC$1048576,0),MATCH((CUADRO!P$5&amp;$E776),'Hoja de Trabajo para listado'!$BC$151:$CB$151,0)),0)+IFERROR(INDEX('Hoja de Trabajo para listado'!$DE$153:$DG$274,MATCH($A776,'Hoja de Trabajo para listado'!$DE$153:$DE$1048576,0),MATCH((CUADRO!P$5&amp;$E776),'Hoja de Trabajo para listado'!$DE$151:$DG$151,0)),0)+IFERROR(INDEX('Hoja de Trabajo para listado'!$CD$155:$DC$1048576,MATCH($A776,'Hoja de Trabajo para listado'!$CD$155:$CD$1048576,0),MATCH((CUADRO!P$5&amp;$E776),'Hoja de Trabajo para listado'!$CD$151:$DC$151,0)),0)</f>
        <v>0</v>
      </c>
      <c r="Q776" s="314">
        <f ca="1">+IFERROR(INDEX('Hoja de Trabajo para listado'!$A$155:$Z$1048576,MATCH($A776,'Hoja de Trabajo para listado'!$A$155:$A$1048576,0),MATCH((CUADRO!Q$5&amp;$E776),'Hoja de Trabajo para listado'!$A$151:$Z$151,0)),0)+IFERROR(INDEX('Hoja de Trabajo para listado'!$AB$155:$BA$1048576,MATCH($A776,'Hoja de Trabajo para listado'!$AB$155:$AB$1048576,0),MATCH((CUADRO!Q$5&amp;$E776),'Hoja de Trabajo para listado'!$AB$151:$BA$151,0)),0)+IFERROR(INDEX('Hoja de Trabajo para listado'!$BC$155:$CB$1048576,MATCH($A776,'Hoja de Trabajo para listado'!$BC$155:$BC$1048576,0),MATCH((CUADRO!Q$5&amp;$E776),'Hoja de Trabajo para listado'!$BC$151:$CB$151,0)),0)+IFERROR(INDEX('Hoja de Trabajo para listado'!$DE$153:$DG$274,MATCH($A776,'Hoja de Trabajo para listado'!$DE$153:$DE$1048576,0),MATCH((CUADRO!Q$5&amp;$E776),'Hoja de Trabajo para listado'!$DE$151:$DG$151,0)),0)+IFERROR(INDEX('Hoja de Trabajo para listado'!$CD$155:$DC$1048576,MATCH($A776,'Hoja de Trabajo para listado'!$CD$155:$CD$1048576,0),MATCH((CUADRO!Q$5&amp;$E776),'Hoja de Trabajo para listado'!$CD$151:$DC$151,0)),0)</f>
        <v>0</v>
      </c>
      <c r="R776" s="314">
        <f t="shared" ca="1" si="24"/>
        <v>0</v>
      </c>
      <c r="S776" s="322"/>
      <c r="T776" s="314">
        <f ca="1">+T777</f>
        <v>0</v>
      </c>
      <c r="U776" s="313">
        <f t="shared" si="25"/>
        <v>1</v>
      </c>
      <c r="V776" s="319" t="str">
        <f>+VLOOKUP(A776,bd_lista!$A$3:$E$593,5,FALSE)</f>
        <v>Gobiernos Autonomos Municipales</v>
      </c>
      <c r="W776" s="425" t="str">
        <f>+V776</f>
        <v>Gobiernos Autonomos Municipales</v>
      </c>
    </row>
    <row r="777" spans="1:23" customFormat="1" ht="15" hidden="1" customHeight="1">
      <c r="A777" s="323">
        <v>1820</v>
      </c>
      <c r="B777" s="428"/>
      <c r="C777" s="318" t="str">
        <f>+VLOOKUP(A777,bd_lista!$A$3:$C$593,3,FALSE)</f>
        <v>Gobierno Autónomo Municipal de Exaltación</v>
      </c>
      <c r="D777" s="430"/>
      <c r="E777" s="347" t="s">
        <v>1419</v>
      </c>
      <c r="F777" s="314">
        <f ca="1">+IFERROR(INDEX('Hoja de Trabajo para listado'!$A$155:$Z$1048576,MATCH($A777,'Hoja de Trabajo para listado'!$A$155:$A$1048576,0),MATCH((CUADRO!F$5&amp;$E777),'Hoja de Trabajo para listado'!$A$151:$Z$151,0)),0)+IFERROR(INDEX('Hoja de Trabajo para listado'!$AB$155:$BA$1048576,MATCH($A777,'Hoja de Trabajo para listado'!$AB$155:$AB$1048576,0),MATCH((CUADRO!F$5&amp;$E777),'Hoja de Trabajo para listado'!$AB$151:$BA$151,0)),0)+IFERROR(INDEX('Hoja de Trabajo para listado'!$BC$155:$CB$1048576,MATCH($A777,'Hoja de Trabajo para listado'!$BC$155:$BC$1048576,0),MATCH((CUADRO!F$5&amp;$E777),'Hoja de Trabajo para listado'!$BC$151:$CB$151,0)),0)+IFERROR(INDEX('Hoja de Trabajo para listado'!$DE$153:$DG$274,MATCH($A777,'Hoja de Trabajo para listado'!$DE$153:$DE$1048576,0),MATCH((CUADRO!F$5&amp;$E777),'Hoja de Trabajo para listado'!$DE$151:$DG$151,0)),0)+IFERROR(INDEX('Hoja de Trabajo para listado'!$CD$155:$DC$1048576,MATCH($A777,'Hoja de Trabajo para listado'!$CD$155:$CD$1048576,0),MATCH((CUADRO!F$5&amp;$E777),'Hoja de Trabajo para listado'!$CD$151:$DC$151,0)),0)</f>
        <v>0</v>
      </c>
      <c r="G777" s="314">
        <f ca="1">+IFERROR(INDEX('Hoja de Trabajo para listado'!$A$155:$Z$1048576,MATCH($A777,'Hoja de Trabajo para listado'!$A$155:$A$1048576,0),MATCH((CUADRO!G$5&amp;$E777),'Hoja de Trabajo para listado'!$A$151:$Z$151,0)),0)+IFERROR(INDEX('Hoja de Trabajo para listado'!$AB$155:$BA$1048576,MATCH($A777,'Hoja de Trabajo para listado'!$AB$155:$AB$1048576,0),MATCH((CUADRO!G$5&amp;$E777),'Hoja de Trabajo para listado'!$AB$151:$BA$151,0)),0)+IFERROR(INDEX('Hoja de Trabajo para listado'!$BC$155:$CB$1048576,MATCH($A777,'Hoja de Trabajo para listado'!$BC$155:$BC$1048576,0),MATCH((CUADRO!G$5&amp;$E777),'Hoja de Trabajo para listado'!$BC$151:$CB$151,0)),0)+IFERROR(INDEX('Hoja de Trabajo para listado'!$DE$153:$DG$274,MATCH($A777,'Hoja de Trabajo para listado'!$DE$153:$DE$1048576,0),MATCH((CUADRO!G$5&amp;$E777),'Hoja de Trabajo para listado'!$DE$151:$DG$151,0)),0)+IFERROR(INDEX('Hoja de Trabajo para listado'!$CD$155:$DC$1048576,MATCH($A777,'Hoja de Trabajo para listado'!$CD$155:$CD$1048576,0),MATCH((CUADRO!G$5&amp;$E777),'Hoja de Trabajo para listado'!$CD$151:$DC$151,0)),0)</f>
        <v>0</v>
      </c>
      <c r="H777" s="314">
        <f ca="1">+IFERROR(INDEX('Hoja de Trabajo para listado'!$A$155:$Z$1048576,MATCH($A777,'Hoja de Trabajo para listado'!$A$155:$A$1048576,0),MATCH((CUADRO!H$5&amp;$E777),'Hoja de Trabajo para listado'!$A$151:$Z$151,0)),0)+IFERROR(INDEX('Hoja de Trabajo para listado'!$AB$155:$BA$1048576,MATCH($A777,'Hoja de Trabajo para listado'!$AB$155:$AB$1048576,0),MATCH((CUADRO!H$5&amp;$E777),'Hoja de Trabajo para listado'!$AB$151:$BA$151,0)),0)+IFERROR(INDEX('Hoja de Trabajo para listado'!$BC$155:$CB$1048576,MATCH($A777,'Hoja de Trabajo para listado'!$BC$155:$BC$1048576,0),MATCH((CUADRO!H$5&amp;$E777),'Hoja de Trabajo para listado'!$BC$151:$CB$151,0)),0)+IFERROR(INDEX('Hoja de Trabajo para listado'!$DE$153:$DG$274,MATCH($A777,'Hoja de Trabajo para listado'!$DE$153:$DE$1048576,0),MATCH((CUADRO!H$5&amp;$E777),'Hoja de Trabajo para listado'!$DE$151:$DG$151,0)),0)+IFERROR(INDEX('Hoja de Trabajo para listado'!$CD$155:$DC$1048576,MATCH($A777,'Hoja de Trabajo para listado'!$CD$155:$CD$1048576,0),MATCH((CUADRO!H$5&amp;$E777),'Hoja de Trabajo para listado'!$CD$151:$DC$151,0)),0)</f>
        <v>0</v>
      </c>
      <c r="I777" s="314">
        <f ca="1">+IFERROR(INDEX('Hoja de Trabajo para listado'!$A$155:$Z$1048576,MATCH($A777,'Hoja de Trabajo para listado'!$A$155:$A$1048576,0),MATCH((CUADRO!I$5&amp;$E777),'Hoja de Trabajo para listado'!$A$151:$Z$151,0)),0)+IFERROR(INDEX('Hoja de Trabajo para listado'!$AB$155:$BA$1048576,MATCH($A777,'Hoja de Trabajo para listado'!$AB$155:$AB$1048576,0),MATCH((CUADRO!I$5&amp;$E777),'Hoja de Trabajo para listado'!$AB$151:$BA$151,0)),0)+IFERROR(INDEX('Hoja de Trabajo para listado'!$BC$155:$CB$1048576,MATCH($A777,'Hoja de Trabajo para listado'!$BC$155:$BC$1048576,0),MATCH((CUADRO!I$5&amp;$E777),'Hoja de Trabajo para listado'!$BC$151:$CB$151,0)),0)+IFERROR(INDEX('Hoja de Trabajo para listado'!$DE$153:$DG$274,MATCH($A777,'Hoja de Trabajo para listado'!$DE$153:$DE$1048576,0),MATCH((CUADRO!I$5&amp;$E777),'Hoja de Trabajo para listado'!$DE$151:$DG$151,0)),0)+IFERROR(INDEX('Hoja de Trabajo para listado'!$CD$155:$DC$1048576,MATCH($A777,'Hoja de Trabajo para listado'!$CD$155:$CD$1048576,0),MATCH((CUADRO!I$5&amp;$E777),'Hoja de Trabajo para listado'!$CD$151:$DC$151,0)),0)</f>
        <v>0</v>
      </c>
      <c r="J777" s="314">
        <f ca="1">+IFERROR(INDEX('Hoja de Trabajo para listado'!$A$155:$Z$1048576,MATCH($A777,'Hoja de Trabajo para listado'!$A$155:$A$1048576,0),MATCH((CUADRO!J$5&amp;$E777),'Hoja de Trabajo para listado'!$A$151:$Z$151,0)),0)+IFERROR(INDEX('Hoja de Trabajo para listado'!$AB$155:$BA$1048576,MATCH($A777,'Hoja de Trabajo para listado'!$AB$155:$AB$1048576,0),MATCH((CUADRO!J$5&amp;$E777),'Hoja de Trabajo para listado'!$AB$151:$BA$151,0)),0)+IFERROR(INDEX('Hoja de Trabajo para listado'!$BC$155:$CB$1048576,MATCH($A777,'Hoja de Trabajo para listado'!$BC$155:$BC$1048576,0),MATCH((CUADRO!J$5&amp;$E777),'Hoja de Trabajo para listado'!$BC$151:$CB$151,0)),0)+IFERROR(INDEX('Hoja de Trabajo para listado'!$DE$153:$DG$274,MATCH($A777,'Hoja de Trabajo para listado'!$DE$153:$DE$1048576,0),MATCH((CUADRO!J$5&amp;$E777),'Hoja de Trabajo para listado'!$DE$151:$DG$151,0)),0)+IFERROR(INDEX('Hoja de Trabajo para listado'!$CD$155:$DC$1048576,MATCH($A777,'Hoja de Trabajo para listado'!$CD$155:$CD$1048576,0),MATCH((CUADRO!J$5&amp;$E777),'Hoja de Trabajo para listado'!$CD$151:$DC$151,0)),0)</f>
        <v>0</v>
      </c>
      <c r="K777" s="314">
        <f ca="1">+IFERROR(INDEX('Hoja de Trabajo para listado'!$A$155:$Z$1048576,MATCH($A777,'Hoja de Trabajo para listado'!$A$155:$A$1048576,0),MATCH((CUADRO!K$5&amp;$E777),'Hoja de Trabajo para listado'!$A$151:$Z$151,0)),0)+IFERROR(INDEX('Hoja de Trabajo para listado'!$AB$155:$BA$1048576,MATCH($A777,'Hoja de Trabajo para listado'!$AB$155:$AB$1048576,0),MATCH((CUADRO!K$5&amp;$E777),'Hoja de Trabajo para listado'!$AB$151:$BA$151,0)),0)+IFERROR(INDEX('Hoja de Trabajo para listado'!$BC$155:$CB$1048576,MATCH($A777,'Hoja de Trabajo para listado'!$BC$155:$BC$1048576,0),MATCH((CUADRO!K$5&amp;$E777),'Hoja de Trabajo para listado'!$BC$151:$CB$151,0)),0)+IFERROR(INDEX('Hoja de Trabajo para listado'!$DE$153:$DG$274,MATCH($A777,'Hoja de Trabajo para listado'!$DE$153:$DE$1048576,0),MATCH((CUADRO!K$5&amp;$E777),'Hoja de Trabajo para listado'!$DE$151:$DG$151,0)),0)+IFERROR(INDEX('Hoja de Trabajo para listado'!$CD$155:$DC$1048576,MATCH($A777,'Hoja de Trabajo para listado'!$CD$155:$CD$1048576,0),MATCH((CUADRO!K$5&amp;$E777),'Hoja de Trabajo para listado'!$CD$151:$DC$151,0)),0)</f>
        <v>0</v>
      </c>
      <c r="L777" s="314">
        <f ca="1">+IFERROR(INDEX('Hoja de Trabajo para listado'!$A$155:$Z$1048576,MATCH($A777,'Hoja de Trabajo para listado'!$A$155:$A$1048576,0),MATCH((CUADRO!L$5&amp;$E777),'Hoja de Trabajo para listado'!$A$151:$Z$151,0)),0)+IFERROR(INDEX('Hoja de Trabajo para listado'!$AB$155:$BA$1048576,MATCH($A777,'Hoja de Trabajo para listado'!$AB$155:$AB$1048576,0),MATCH((CUADRO!L$5&amp;$E777),'Hoja de Trabajo para listado'!$AB$151:$BA$151,0)),0)+IFERROR(INDEX('Hoja de Trabajo para listado'!$BC$155:$CB$1048576,MATCH($A777,'Hoja de Trabajo para listado'!$BC$155:$BC$1048576,0),MATCH((CUADRO!L$5&amp;$E777),'Hoja de Trabajo para listado'!$BC$151:$CB$151,0)),0)+IFERROR(INDEX('Hoja de Trabajo para listado'!$DE$153:$DG$274,MATCH($A777,'Hoja de Trabajo para listado'!$DE$153:$DE$1048576,0),MATCH((CUADRO!L$5&amp;$E777),'Hoja de Trabajo para listado'!$DE$151:$DG$151,0)),0)+IFERROR(INDEX('Hoja de Trabajo para listado'!$CD$155:$DC$1048576,MATCH($A777,'Hoja de Trabajo para listado'!$CD$155:$CD$1048576,0),MATCH((CUADRO!L$5&amp;$E777),'Hoja de Trabajo para listado'!$CD$151:$DC$151,0)),0)</f>
        <v>0</v>
      </c>
      <c r="M777" s="314">
        <f ca="1">+IFERROR(INDEX('Hoja de Trabajo para listado'!$A$155:$Z$1048576,MATCH($A777,'Hoja de Trabajo para listado'!$A$155:$A$1048576,0),MATCH((CUADRO!M$5&amp;$E777),'Hoja de Trabajo para listado'!$A$151:$Z$151,0)),0)+IFERROR(INDEX('Hoja de Trabajo para listado'!$AB$155:$BA$1048576,MATCH($A777,'Hoja de Trabajo para listado'!$AB$155:$AB$1048576,0),MATCH((CUADRO!M$5&amp;$E777),'Hoja de Trabajo para listado'!$AB$151:$BA$151,0)),0)+IFERROR(INDEX('Hoja de Trabajo para listado'!$BC$155:$CB$1048576,MATCH($A777,'Hoja de Trabajo para listado'!$BC$155:$BC$1048576,0),MATCH((CUADRO!M$5&amp;$E777),'Hoja de Trabajo para listado'!$BC$151:$CB$151,0)),0)+IFERROR(INDEX('Hoja de Trabajo para listado'!$DE$153:$DG$274,MATCH($A777,'Hoja de Trabajo para listado'!$DE$153:$DE$1048576,0),MATCH((CUADRO!M$5&amp;$E777),'Hoja de Trabajo para listado'!$DE$151:$DG$151,0)),0)+IFERROR(INDEX('Hoja de Trabajo para listado'!$CD$155:$DC$1048576,MATCH($A777,'Hoja de Trabajo para listado'!$CD$155:$CD$1048576,0),MATCH((CUADRO!M$5&amp;$E777),'Hoja de Trabajo para listado'!$CD$151:$DC$151,0)),0)</f>
        <v>0</v>
      </c>
      <c r="N777" s="314">
        <f ca="1">+IFERROR(INDEX('Hoja de Trabajo para listado'!$A$155:$Z$1048576,MATCH($A777,'Hoja de Trabajo para listado'!$A$155:$A$1048576,0),MATCH((CUADRO!N$5&amp;$E777),'Hoja de Trabajo para listado'!$A$151:$Z$151,0)),0)+IFERROR(INDEX('Hoja de Trabajo para listado'!$AB$155:$BA$1048576,MATCH($A777,'Hoja de Trabajo para listado'!$AB$155:$AB$1048576,0),MATCH((CUADRO!N$5&amp;$E777),'Hoja de Trabajo para listado'!$AB$151:$BA$151,0)),0)+IFERROR(INDEX('Hoja de Trabajo para listado'!$BC$155:$CB$1048576,MATCH($A777,'Hoja de Trabajo para listado'!$BC$155:$BC$1048576,0),MATCH((CUADRO!N$5&amp;$E777),'Hoja de Trabajo para listado'!$BC$151:$CB$151,0)),0)+IFERROR(INDEX('Hoja de Trabajo para listado'!$DE$153:$DG$274,MATCH($A777,'Hoja de Trabajo para listado'!$DE$153:$DE$1048576,0),MATCH((CUADRO!N$5&amp;$E777),'Hoja de Trabajo para listado'!$DE$151:$DG$151,0)),0)+IFERROR(INDEX('Hoja de Trabajo para listado'!$CD$155:$DC$1048576,MATCH($A777,'Hoja de Trabajo para listado'!$CD$155:$CD$1048576,0),MATCH((CUADRO!N$5&amp;$E777),'Hoja de Trabajo para listado'!$CD$151:$DC$151,0)),0)</f>
        <v>0</v>
      </c>
      <c r="O777" s="314">
        <f ca="1">+IFERROR(INDEX('Hoja de Trabajo para listado'!$A$155:$Z$1048576,MATCH($A777,'Hoja de Trabajo para listado'!$A$155:$A$1048576,0),MATCH((CUADRO!O$5&amp;$E777),'Hoja de Trabajo para listado'!$A$151:$Z$151,0)),0)+IFERROR(INDEX('Hoja de Trabajo para listado'!$AB$155:$BA$1048576,MATCH($A777,'Hoja de Trabajo para listado'!$AB$155:$AB$1048576,0),MATCH((CUADRO!O$5&amp;$E777),'Hoja de Trabajo para listado'!$AB$151:$BA$151,0)),0)+IFERROR(INDEX('Hoja de Trabajo para listado'!$BC$155:$CB$1048576,MATCH($A777,'Hoja de Trabajo para listado'!$BC$155:$BC$1048576,0),MATCH((CUADRO!O$5&amp;$E777),'Hoja de Trabajo para listado'!$BC$151:$CB$151,0)),0)+IFERROR(INDEX('Hoja de Trabajo para listado'!$DE$153:$DG$274,MATCH($A777,'Hoja de Trabajo para listado'!$DE$153:$DE$1048576,0),MATCH((CUADRO!O$5&amp;$E777),'Hoja de Trabajo para listado'!$DE$151:$DG$151,0)),0)+IFERROR(INDEX('Hoja de Trabajo para listado'!$CD$155:$DC$1048576,MATCH($A777,'Hoja de Trabajo para listado'!$CD$155:$CD$1048576,0),MATCH((CUADRO!O$5&amp;$E777),'Hoja de Trabajo para listado'!$CD$151:$DC$151,0)),0)</f>
        <v>0</v>
      </c>
      <c r="P777" s="314">
        <f ca="1">+IFERROR(INDEX('Hoja de Trabajo para listado'!$A$155:$Z$1048576,MATCH($A777,'Hoja de Trabajo para listado'!$A$155:$A$1048576,0),MATCH((CUADRO!P$5&amp;$E777),'Hoja de Trabajo para listado'!$A$151:$Z$151,0)),0)+IFERROR(INDEX('Hoja de Trabajo para listado'!$AB$155:$BA$1048576,MATCH($A777,'Hoja de Trabajo para listado'!$AB$155:$AB$1048576,0),MATCH((CUADRO!P$5&amp;$E777),'Hoja de Trabajo para listado'!$AB$151:$BA$151,0)),0)+IFERROR(INDEX('Hoja de Trabajo para listado'!$BC$155:$CB$1048576,MATCH($A777,'Hoja de Trabajo para listado'!$BC$155:$BC$1048576,0),MATCH((CUADRO!P$5&amp;$E777),'Hoja de Trabajo para listado'!$BC$151:$CB$151,0)),0)+IFERROR(INDEX('Hoja de Trabajo para listado'!$DE$153:$DG$274,MATCH($A777,'Hoja de Trabajo para listado'!$DE$153:$DE$1048576,0),MATCH((CUADRO!P$5&amp;$E777),'Hoja de Trabajo para listado'!$DE$151:$DG$151,0)),0)+IFERROR(INDEX('Hoja de Trabajo para listado'!$CD$155:$DC$1048576,MATCH($A777,'Hoja de Trabajo para listado'!$CD$155:$CD$1048576,0),MATCH((CUADRO!P$5&amp;$E777),'Hoja de Trabajo para listado'!$CD$151:$DC$151,0)),0)</f>
        <v>0</v>
      </c>
      <c r="Q777" s="314">
        <f ca="1">+IFERROR(INDEX('Hoja de Trabajo para listado'!$A$155:$Z$1048576,MATCH($A777,'Hoja de Trabajo para listado'!$A$155:$A$1048576,0),MATCH((CUADRO!Q$5&amp;$E777),'Hoja de Trabajo para listado'!$A$151:$Z$151,0)),0)+IFERROR(INDEX('Hoja de Trabajo para listado'!$AB$155:$BA$1048576,MATCH($A777,'Hoja de Trabajo para listado'!$AB$155:$AB$1048576,0),MATCH((CUADRO!Q$5&amp;$E777),'Hoja de Trabajo para listado'!$AB$151:$BA$151,0)),0)+IFERROR(INDEX('Hoja de Trabajo para listado'!$BC$155:$CB$1048576,MATCH($A777,'Hoja de Trabajo para listado'!$BC$155:$BC$1048576,0),MATCH((CUADRO!Q$5&amp;$E777),'Hoja de Trabajo para listado'!$BC$151:$CB$151,0)),0)+IFERROR(INDEX('Hoja de Trabajo para listado'!$DE$153:$DG$274,MATCH($A777,'Hoja de Trabajo para listado'!$DE$153:$DE$1048576,0),MATCH((CUADRO!Q$5&amp;$E777),'Hoja de Trabajo para listado'!$DE$151:$DG$151,0)),0)+IFERROR(INDEX('Hoja de Trabajo para listado'!$CD$155:$DC$1048576,MATCH($A777,'Hoja de Trabajo para listado'!$CD$155:$CD$1048576,0),MATCH((CUADRO!Q$5&amp;$E777),'Hoja de Trabajo para listado'!$CD$151:$DC$151,0)),0)</f>
        <v>0</v>
      </c>
      <c r="R777" s="314">
        <f t="shared" ca="1" si="24"/>
        <v>0</v>
      </c>
      <c r="S777" s="322">
        <f ca="1">+R776+R777</f>
        <v>0</v>
      </c>
      <c r="T777" s="314">
        <f ca="1">+S777</f>
        <v>0</v>
      </c>
      <c r="U777" s="313">
        <f t="shared" si="25"/>
        <v>2</v>
      </c>
      <c r="V777" s="319" t="str">
        <f>+VLOOKUP(A777,bd_lista!$A$3:$E$593,5,FALSE)</f>
        <v>Gobiernos Autonomos Municipales</v>
      </c>
      <c r="W777" s="426"/>
    </row>
    <row r="778" spans="1:23" customFormat="1" ht="27" hidden="1" customHeight="1">
      <c r="A778" s="323">
        <v>1901</v>
      </c>
      <c r="B778" s="427">
        <f>+A778</f>
        <v>1901</v>
      </c>
      <c r="C778" s="318" t="str">
        <f>+VLOOKUP(A778,bd_lista!$A$3:$C$593,3,FALSE)</f>
        <v>Gobierno Autónomo Municipal de Cobija</v>
      </c>
      <c r="D778" s="429" t="str">
        <f>+C778</f>
        <v>Gobierno Autónomo Municipal de Cobija</v>
      </c>
      <c r="E778" s="346" t="s">
        <v>1418</v>
      </c>
      <c r="F778" s="314">
        <f ca="1">+IFERROR(INDEX('Hoja de Trabajo para listado'!$A$155:$Z$1048576,MATCH($A778,'Hoja de Trabajo para listado'!$A$155:$A$1048576,0),MATCH((CUADRO!F$5&amp;$E778),'Hoja de Trabajo para listado'!$A$151:$Z$151,0)),0)+IFERROR(INDEX('Hoja de Trabajo para listado'!$AB$155:$BA$1048576,MATCH($A778,'Hoja de Trabajo para listado'!$AB$155:$AB$1048576,0),MATCH((CUADRO!F$5&amp;$E778),'Hoja de Trabajo para listado'!$AB$151:$BA$151,0)),0)+IFERROR(INDEX('Hoja de Trabajo para listado'!$BC$155:$CB$1048576,MATCH($A778,'Hoja de Trabajo para listado'!$BC$155:$BC$1048576,0),MATCH((CUADRO!F$5&amp;$E778),'Hoja de Trabajo para listado'!$BC$151:$CB$151,0)),0)+IFERROR(INDEX('Hoja de Trabajo para listado'!$DE$153:$DG$274,MATCH($A778,'Hoja de Trabajo para listado'!$DE$153:$DE$1048576,0),MATCH((CUADRO!F$5&amp;$E778),'Hoja de Trabajo para listado'!$DE$151:$DG$151,0)),0)+IFERROR(INDEX('Hoja de Trabajo para listado'!$CD$155:$DC$1048576,MATCH($A778,'Hoja de Trabajo para listado'!$CD$155:$CD$1048576,0),MATCH((CUADRO!F$5&amp;$E778),'Hoja de Trabajo para listado'!$CD$151:$DC$151,0)),0)</f>
        <v>0</v>
      </c>
      <c r="G778" s="314">
        <f ca="1">+IFERROR(INDEX('Hoja de Trabajo para listado'!$A$155:$Z$1048576,MATCH($A778,'Hoja de Trabajo para listado'!$A$155:$A$1048576,0),MATCH((CUADRO!G$5&amp;$E778),'Hoja de Trabajo para listado'!$A$151:$Z$151,0)),0)+IFERROR(INDEX('Hoja de Trabajo para listado'!$AB$155:$BA$1048576,MATCH($A778,'Hoja de Trabajo para listado'!$AB$155:$AB$1048576,0),MATCH((CUADRO!G$5&amp;$E778),'Hoja de Trabajo para listado'!$AB$151:$BA$151,0)),0)+IFERROR(INDEX('Hoja de Trabajo para listado'!$BC$155:$CB$1048576,MATCH($A778,'Hoja de Trabajo para listado'!$BC$155:$BC$1048576,0),MATCH((CUADRO!G$5&amp;$E778),'Hoja de Trabajo para listado'!$BC$151:$CB$151,0)),0)+IFERROR(INDEX('Hoja de Trabajo para listado'!$DE$153:$DG$274,MATCH($A778,'Hoja de Trabajo para listado'!$DE$153:$DE$1048576,0),MATCH((CUADRO!G$5&amp;$E778),'Hoja de Trabajo para listado'!$DE$151:$DG$151,0)),0)+IFERROR(INDEX('Hoja de Trabajo para listado'!$CD$155:$DC$1048576,MATCH($A778,'Hoja de Trabajo para listado'!$CD$155:$CD$1048576,0),MATCH((CUADRO!G$5&amp;$E778),'Hoja de Trabajo para listado'!$CD$151:$DC$151,0)),0)</f>
        <v>0</v>
      </c>
      <c r="H778" s="314">
        <f ca="1">+IFERROR(INDEX('Hoja de Trabajo para listado'!$A$155:$Z$1048576,MATCH($A778,'Hoja de Trabajo para listado'!$A$155:$A$1048576,0),MATCH((CUADRO!H$5&amp;$E778),'Hoja de Trabajo para listado'!$A$151:$Z$151,0)),0)+IFERROR(INDEX('Hoja de Trabajo para listado'!$AB$155:$BA$1048576,MATCH($A778,'Hoja de Trabajo para listado'!$AB$155:$AB$1048576,0),MATCH((CUADRO!H$5&amp;$E778),'Hoja de Trabajo para listado'!$AB$151:$BA$151,0)),0)+IFERROR(INDEX('Hoja de Trabajo para listado'!$BC$155:$CB$1048576,MATCH($A778,'Hoja de Trabajo para listado'!$BC$155:$BC$1048576,0),MATCH((CUADRO!H$5&amp;$E778),'Hoja de Trabajo para listado'!$BC$151:$CB$151,0)),0)+IFERROR(INDEX('Hoja de Trabajo para listado'!$DE$153:$DG$274,MATCH($A778,'Hoja de Trabajo para listado'!$DE$153:$DE$1048576,0),MATCH((CUADRO!H$5&amp;$E778),'Hoja de Trabajo para listado'!$DE$151:$DG$151,0)),0)+IFERROR(INDEX('Hoja de Trabajo para listado'!$CD$155:$DC$1048576,MATCH($A778,'Hoja de Trabajo para listado'!$CD$155:$CD$1048576,0),MATCH((CUADRO!H$5&amp;$E778),'Hoja de Trabajo para listado'!$CD$151:$DC$151,0)),0)</f>
        <v>0</v>
      </c>
      <c r="I778" s="314">
        <f ca="1">+IFERROR(INDEX('Hoja de Trabajo para listado'!$A$155:$Z$1048576,MATCH($A778,'Hoja de Trabajo para listado'!$A$155:$A$1048576,0),MATCH((CUADRO!I$5&amp;$E778),'Hoja de Trabajo para listado'!$A$151:$Z$151,0)),0)+IFERROR(INDEX('Hoja de Trabajo para listado'!$AB$155:$BA$1048576,MATCH($A778,'Hoja de Trabajo para listado'!$AB$155:$AB$1048576,0),MATCH((CUADRO!I$5&amp;$E778),'Hoja de Trabajo para listado'!$AB$151:$BA$151,0)),0)+IFERROR(INDEX('Hoja de Trabajo para listado'!$BC$155:$CB$1048576,MATCH($A778,'Hoja de Trabajo para listado'!$BC$155:$BC$1048576,0),MATCH((CUADRO!I$5&amp;$E778),'Hoja de Trabajo para listado'!$BC$151:$CB$151,0)),0)+IFERROR(INDEX('Hoja de Trabajo para listado'!$DE$153:$DG$274,MATCH($A778,'Hoja de Trabajo para listado'!$DE$153:$DE$1048576,0),MATCH((CUADRO!I$5&amp;$E778),'Hoja de Trabajo para listado'!$DE$151:$DG$151,0)),0)+IFERROR(INDEX('Hoja de Trabajo para listado'!$CD$155:$DC$1048576,MATCH($A778,'Hoja de Trabajo para listado'!$CD$155:$CD$1048576,0),MATCH((CUADRO!I$5&amp;$E778),'Hoja de Trabajo para listado'!$CD$151:$DC$151,0)),0)</f>
        <v>0</v>
      </c>
      <c r="J778" s="314">
        <f ca="1">+IFERROR(INDEX('Hoja de Trabajo para listado'!$A$155:$Z$1048576,MATCH($A778,'Hoja de Trabajo para listado'!$A$155:$A$1048576,0),MATCH((CUADRO!J$5&amp;$E778),'Hoja de Trabajo para listado'!$A$151:$Z$151,0)),0)+IFERROR(INDEX('Hoja de Trabajo para listado'!$AB$155:$BA$1048576,MATCH($A778,'Hoja de Trabajo para listado'!$AB$155:$AB$1048576,0),MATCH((CUADRO!J$5&amp;$E778),'Hoja de Trabajo para listado'!$AB$151:$BA$151,0)),0)+IFERROR(INDEX('Hoja de Trabajo para listado'!$BC$155:$CB$1048576,MATCH($A778,'Hoja de Trabajo para listado'!$BC$155:$BC$1048576,0),MATCH((CUADRO!J$5&amp;$E778),'Hoja de Trabajo para listado'!$BC$151:$CB$151,0)),0)+IFERROR(INDEX('Hoja de Trabajo para listado'!$DE$153:$DG$274,MATCH($A778,'Hoja de Trabajo para listado'!$DE$153:$DE$1048576,0),MATCH((CUADRO!J$5&amp;$E778),'Hoja de Trabajo para listado'!$DE$151:$DG$151,0)),0)+IFERROR(INDEX('Hoja de Trabajo para listado'!$CD$155:$DC$1048576,MATCH($A778,'Hoja de Trabajo para listado'!$CD$155:$CD$1048576,0),MATCH((CUADRO!J$5&amp;$E778),'Hoja de Trabajo para listado'!$CD$151:$DC$151,0)),0)</f>
        <v>0</v>
      </c>
      <c r="K778" s="314">
        <f ca="1">+IFERROR(INDEX('Hoja de Trabajo para listado'!$A$155:$Z$1048576,MATCH($A778,'Hoja de Trabajo para listado'!$A$155:$A$1048576,0),MATCH((CUADRO!K$5&amp;$E778),'Hoja de Trabajo para listado'!$A$151:$Z$151,0)),0)+IFERROR(INDEX('Hoja de Trabajo para listado'!$AB$155:$BA$1048576,MATCH($A778,'Hoja de Trabajo para listado'!$AB$155:$AB$1048576,0),MATCH((CUADRO!K$5&amp;$E778),'Hoja de Trabajo para listado'!$AB$151:$BA$151,0)),0)+IFERROR(INDEX('Hoja de Trabajo para listado'!$BC$155:$CB$1048576,MATCH($A778,'Hoja de Trabajo para listado'!$BC$155:$BC$1048576,0),MATCH((CUADRO!K$5&amp;$E778),'Hoja de Trabajo para listado'!$BC$151:$CB$151,0)),0)+IFERROR(INDEX('Hoja de Trabajo para listado'!$DE$153:$DG$274,MATCH($A778,'Hoja de Trabajo para listado'!$DE$153:$DE$1048576,0),MATCH((CUADRO!K$5&amp;$E778),'Hoja de Trabajo para listado'!$DE$151:$DG$151,0)),0)+IFERROR(INDEX('Hoja de Trabajo para listado'!$CD$155:$DC$1048576,MATCH($A778,'Hoja de Trabajo para listado'!$CD$155:$CD$1048576,0),MATCH((CUADRO!K$5&amp;$E778),'Hoja de Trabajo para listado'!$CD$151:$DC$151,0)),0)</f>
        <v>0</v>
      </c>
      <c r="L778" s="314">
        <f ca="1">+IFERROR(INDEX('Hoja de Trabajo para listado'!$A$155:$Z$1048576,MATCH($A778,'Hoja de Trabajo para listado'!$A$155:$A$1048576,0),MATCH((CUADRO!L$5&amp;$E778),'Hoja de Trabajo para listado'!$A$151:$Z$151,0)),0)+IFERROR(INDEX('Hoja de Trabajo para listado'!$AB$155:$BA$1048576,MATCH($A778,'Hoja de Trabajo para listado'!$AB$155:$AB$1048576,0),MATCH((CUADRO!L$5&amp;$E778),'Hoja de Trabajo para listado'!$AB$151:$BA$151,0)),0)+IFERROR(INDEX('Hoja de Trabajo para listado'!$BC$155:$CB$1048576,MATCH($A778,'Hoja de Trabajo para listado'!$BC$155:$BC$1048576,0),MATCH((CUADRO!L$5&amp;$E778),'Hoja de Trabajo para listado'!$BC$151:$CB$151,0)),0)+IFERROR(INDEX('Hoja de Trabajo para listado'!$DE$153:$DG$274,MATCH($A778,'Hoja de Trabajo para listado'!$DE$153:$DE$1048576,0),MATCH((CUADRO!L$5&amp;$E778),'Hoja de Trabajo para listado'!$DE$151:$DG$151,0)),0)+IFERROR(INDEX('Hoja de Trabajo para listado'!$CD$155:$DC$1048576,MATCH($A778,'Hoja de Trabajo para listado'!$CD$155:$CD$1048576,0),MATCH((CUADRO!L$5&amp;$E778),'Hoja de Trabajo para listado'!$CD$151:$DC$151,0)),0)</f>
        <v>0</v>
      </c>
      <c r="M778" s="314">
        <f ca="1">+IFERROR(INDEX('Hoja de Trabajo para listado'!$A$155:$Z$1048576,MATCH($A778,'Hoja de Trabajo para listado'!$A$155:$A$1048576,0),MATCH((CUADRO!M$5&amp;$E778),'Hoja de Trabajo para listado'!$A$151:$Z$151,0)),0)+IFERROR(INDEX('Hoja de Trabajo para listado'!$AB$155:$BA$1048576,MATCH($A778,'Hoja de Trabajo para listado'!$AB$155:$AB$1048576,0),MATCH((CUADRO!M$5&amp;$E778),'Hoja de Trabajo para listado'!$AB$151:$BA$151,0)),0)+IFERROR(INDEX('Hoja de Trabajo para listado'!$BC$155:$CB$1048576,MATCH($A778,'Hoja de Trabajo para listado'!$BC$155:$BC$1048576,0),MATCH((CUADRO!M$5&amp;$E778),'Hoja de Trabajo para listado'!$BC$151:$CB$151,0)),0)+IFERROR(INDEX('Hoja de Trabajo para listado'!$DE$153:$DG$274,MATCH($A778,'Hoja de Trabajo para listado'!$DE$153:$DE$1048576,0),MATCH((CUADRO!M$5&amp;$E778),'Hoja de Trabajo para listado'!$DE$151:$DG$151,0)),0)+IFERROR(INDEX('Hoja de Trabajo para listado'!$CD$155:$DC$1048576,MATCH($A778,'Hoja de Trabajo para listado'!$CD$155:$CD$1048576,0),MATCH((CUADRO!M$5&amp;$E778),'Hoja de Trabajo para listado'!$CD$151:$DC$151,0)),0)</f>
        <v>0</v>
      </c>
      <c r="N778" s="314">
        <f ca="1">+IFERROR(INDEX('Hoja de Trabajo para listado'!$A$155:$Z$1048576,MATCH($A778,'Hoja de Trabajo para listado'!$A$155:$A$1048576,0),MATCH((CUADRO!N$5&amp;$E778),'Hoja de Trabajo para listado'!$A$151:$Z$151,0)),0)+IFERROR(INDEX('Hoja de Trabajo para listado'!$AB$155:$BA$1048576,MATCH($A778,'Hoja de Trabajo para listado'!$AB$155:$AB$1048576,0),MATCH((CUADRO!N$5&amp;$E778),'Hoja de Trabajo para listado'!$AB$151:$BA$151,0)),0)+IFERROR(INDEX('Hoja de Trabajo para listado'!$BC$155:$CB$1048576,MATCH($A778,'Hoja de Trabajo para listado'!$BC$155:$BC$1048576,0),MATCH((CUADRO!N$5&amp;$E778),'Hoja de Trabajo para listado'!$BC$151:$CB$151,0)),0)+IFERROR(INDEX('Hoja de Trabajo para listado'!$DE$153:$DG$274,MATCH($A778,'Hoja de Trabajo para listado'!$DE$153:$DE$1048576,0),MATCH((CUADRO!N$5&amp;$E778),'Hoja de Trabajo para listado'!$DE$151:$DG$151,0)),0)+IFERROR(INDEX('Hoja de Trabajo para listado'!$CD$155:$DC$1048576,MATCH($A778,'Hoja de Trabajo para listado'!$CD$155:$CD$1048576,0),MATCH((CUADRO!N$5&amp;$E778),'Hoja de Trabajo para listado'!$CD$151:$DC$151,0)),0)</f>
        <v>0</v>
      </c>
      <c r="O778" s="314">
        <f ca="1">+IFERROR(INDEX('Hoja de Trabajo para listado'!$A$155:$Z$1048576,MATCH($A778,'Hoja de Trabajo para listado'!$A$155:$A$1048576,0),MATCH((CUADRO!O$5&amp;$E778),'Hoja de Trabajo para listado'!$A$151:$Z$151,0)),0)+IFERROR(INDEX('Hoja de Trabajo para listado'!$AB$155:$BA$1048576,MATCH($A778,'Hoja de Trabajo para listado'!$AB$155:$AB$1048576,0),MATCH((CUADRO!O$5&amp;$E778),'Hoja de Trabajo para listado'!$AB$151:$BA$151,0)),0)+IFERROR(INDEX('Hoja de Trabajo para listado'!$BC$155:$CB$1048576,MATCH($A778,'Hoja de Trabajo para listado'!$BC$155:$BC$1048576,0),MATCH((CUADRO!O$5&amp;$E778),'Hoja de Trabajo para listado'!$BC$151:$CB$151,0)),0)+IFERROR(INDEX('Hoja de Trabajo para listado'!$DE$153:$DG$274,MATCH($A778,'Hoja de Trabajo para listado'!$DE$153:$DE$1048576,0),MATCH((CUADRO!O$5&amp;$E778),'Hoja de Trabajo para listado'!$DE$151:$DG$151,0)),0)+IFERROR(INDEX('Hoja de Trabajo para listado'!$CD$155:$DC$1048576,MATCH($A778,'Hoja de Trabajo para listado'!$CD$155:$CD$1048576,0),MATCH((CUADRO!O$5&amp;$E778),'Hoja de Trabajo para listado'!$CD$151:$DC$151,0)),0)</f>
        <v>0</v>
      </c>
      <c r="P778" s="314">
        <f ca="1">+IFERROR(INDEX('Hoja de Trabajo para listado'!$A$155:$Z$1048576,MATCH($A778,'Hoja de Trabajo para listado'!$A$155:$A$1048576,0),MATCH((CUADRO!P$5&amp;$E778),'Hoja de Trabajo para listado'!$A$151:$Z$151,0)),0)+IFERROR(INDEX('Hoja de Trabajo para listado'!$AB$155:$BA$1048576,MATCH($A778,'Hoja de Trabajo para listado'!$AB$155:$AB$1048576,0),MATCH((CUADRO!P$5&amp;$E778),'Hoja de Trabajo para listado'!$AB$151:$BA$151,0)),0)+IFERROR(INDEX('Hoja de Trabajo para listado'!$BC$155:$CB$1048576,MATCH($A778,'Hoja de Trabajo para listado'!$BC$155:$BC$1048576,0),MATCH((CUADRO!P$5&amp;$E778),'Hoja de Trabajo para listado'!$BC$151:$CB$151,0)),0)+IFERROR(INDEX('Hoja de Trabajo para listado'!$DE$153:$DG$274,MATCH($A778,'Hoja de Trabajo para listado'!$DE$153:$DE$1048576,0),MATCH((CUADRO!P$5&amp;$E778),'Hoja de Trabajo para listado'!$DE$151:$DG$151,0)),0)+IFERROR(INDEX('Hoja de Trabajo para listado'!$CD$155:$DC$1048576,MATCH($A778,'Hoja de Trabajo para listado'!$CD$155:$CD$1048576,0),MATCH((CUADRO!P$5&amp;$E778),'Hoja de Trabajo para listado'!$CD$151:$DC$151,0)),0)</f>
        <v>0</v>
      </c>
      <c r="Q778" s="314">
        <f ca="1">+IFERROR(INDEX('Hoja de Trabajo para listado'!$A$155:$Z$1048576,MATCH($A778,'Hoja de Trabajo para listado'!$A$155:$A$1048576,0),MATCH((CUADRO!Q$5&amp;$E778),'Hoja de Trabajo para listado'!$A$151:$Z$151,0)),0)+IFERROR(INDEX('Hoja de Trabajo para listado'!$AB$155:$BA$1048576,MATCH($A778,'Hoja de Trabajo para listado'!$AB$155:$AB$1048576,0),MATCH((CUADRO!Q$5&amp;$E778),'Hoja de Trabajo para listado'!$AB$151:$BA$151,0)),0)+IFERROR(INDEX('Hoja de Trabajo para listado'!$BC$155:$CB$1048576,MATCH($A778,'Hoja de Trabajo para listado'!$BC$155:$BC$1048576,0),MATCH((CUADRO!Q$5&amp;$E778),'Hoja de Trabajo para listado'!$BC$151:$CB$151,0)),0)+IFERROR(INDEX('Hoja de Trabajo para listado'!$DE$153:$DG$274,MATCH($A778,'Hoja de Trabajo para listado'!$DE$153:$DE$1048576,0),MATCH((CUADRO!Q$5&amp;$E778),'Hoja de Trabajo para listado'!$DE$151:$DG$151,0)),0)+IFERROR(INDEX('Hoja de Trabajo para listado'!$CD$155:$DC$1048576,MATCH($A778,'Hoja de Trabajo para listado'!$CD$155:$CD$1048576,0),MATCH((CUADRO!Q$5&amp;$E778),'Hoja de Trabajo para listado'!$CD$151:$DC$151,0)),0)</f>
        <v>0</v>
      </c>
      <c r="R778" s="314">
        <f t="shared" ca="1" si="24"/>
        <v>0</v>
      </c>
      <c r="S778" s="322"/>
      <c r="T778" s="314">
        <f ca="1">+T779</f>
        <v>0</v>
      </c>
      <c r="U778" s="313">
        <f t="shared" si="25"/>
        <v>1</v>
      </c>
      <c r="V778" s="319" t="str">
        <f>+VLOOKUP(A778,bd_lista!$A$3:$E$593,5,FALSE)</f>
        <v>Gobiernos Autonomos Municipales</v>
      </c>
      <c r="W778" s="425" t="str">
        <f>+V778</f>
        <v>Gobiernos Autonomos Municipales</v>
      </c>
    </row>
    <row r="779" spans="1:23" customFormat="1" ht="27" hidden="1" customHeight="1">
      <c r="A779" s="323">
        <v>1901</v>
      </c>
      <c r="B779" s="428"/>
      <c r="C779" s="318" t="str">
        <f>+VLOOKUP(A779,bd_lista!$A$3:$C$593,3,FALSE)</f>
        <v>Gobierno Autónomo Municipal de Cobija</v>
      </c>
      <c r="D779" s="430"/>
      <c r="E779" s="347" t="s">
        <v>1419</v>
      </c>
      <c r="F779" s="314">
        <f ca="1">+IFERROR(INDEX('Hoja de Trabajo para listado'!$A$155:$Z$1048576,MATCH($A779,'Hoja de Trabajo para listado'!$A$155:$A$1048576,0),MATCH((CUADRO!F$5&amp;$E779),'Hoja de Trabajo para listado'!$A$151:$Z$151,0)),0)+IFERROR(INDEX('Hoja de Trabajo para listado'!$AB$155:$BA$1048576,MATCH($A779,'Hoja de Trabajo para listado'!$AB$155:$AB$1048576,0),MATCH((CUADRO!F$5&amp;$E779),'Hoja de Trabajo para listado'!$AB$151:$BA$151,0)),0)+IFERROR(INDEX('Hoja de Trabajo para listado'!$BC$155:$CB$1048576,MATCH($A779,'Hoja de Trabajo para listado'!$BC$155:$BC$1048576,0),MATCH((CUADRO!F$5&amp;$E779),'Hoja de Trabajo para listado'!$BC$151:$CB$151,0)),0)+IFERROR(INDEX('Hoja de Trabajo para listado'!$DE$153:$DG$274,MATCH($A779,'Hoja de Trabajo para listado'!$DE$153:$DE$1048576,0),MATCH((CUADRO!F$5&amp;$E779),'Hoja de Trabajo para listado'!$DE$151:$DG$151,0)),0)+IFERROR(INDEX('Hoja de Trabajo para listado'!$CD$155:$DC$1048576,MATCH($A779,'Hoja de Trabajo para listado'!$CD$155:$CD$1048576,0),MATCH((CUADRO!F$5&amp;$E779),'Hoja de Trabajo para listado'!$CD$151:$DC$151,0)),0)</f>
        <v>0</v>
      </c>
      <c r="G779" s="314">
        <f ca="1">+IFERROR(INDEX('Hoja de Trabajo para listado'!$A$155:$Z$1048576,MATCH($A779,'Hoja de Trabajo para listado'!$A$155:$A$1048576,0),MATCH((CUADRO!G$5&amp;$E779),'Hoja de Trabajo para listado'!$A$151:$Z$151,0)),0)+IFERROR(INDEX('Hoja de Trabajo para listado'!$AB$155:$BA$1048576,MATCH($A779,'Hoja de Trabajo para listado'!$AB$155:$AB$1048576,0),MATCH((CUADRO!G$5&amp;$E779),'Hoja de Trabajo para listado'!$AB$151:$BA$151,0)),0)+IFERROR(INDEX('Hoja de Trabajo para listado'!$BC$155:$CB$1048576,MATCH($A779,'Hoja de Trabajo para listado'!$BC$155:$BC$1048576,0),MATCH((CUADRO!G$5&amp;$E779),'Hoja de Trabajo para listado'!$BC$151:$CB$151,0)),0)+IFERROR(INDEX('Hoja de Trabajo para listado'!$DE$153:$DG$274,MATCH($A779,'Hoja de Trabajo para listado'!$DE$153:$DE$1048576,0),MATCH((CUADRO!G$5&amp;$E779),'Hoja de Trabajo para listado'!$DE$151:$DG$151,0)),0)+IFERROR(INDEX('Hoja de Trabajo para listado'!$CD$155:$DC$1048576,MATCH($A779,'Hoja de Trabajo para listado'!$CD$155:$CD$1048576,0),MATCH((CUADRO!G$5&amp;$E779),'Hoja de Trabajo para listado'!$CD$151:$DC$151,0)),0)</f>
        <v>0</v>
      </c>
      <c r="H779" s="314">
        <f ca="1">+IFERROR(INDEX('Hoja de Trabajo para listado'!$A$155:$Z$1048576,MATCH($A779,'Hoja de Trabajo para listado'!$A$155:$A$1048576,0),MATCH((CUADRO!H$5&amp;$E779),'Hoja de Trabajo para listado'!$A$151:$Z$151,0)),0)+IFERROR(INDEX('Hoja de Trabajo para listado'!$AB$155:$BA$1048576,MATCH($A779,'Hoja de Trabajo para listado'!$AB$155:$AB$1048576,0),MATCH((CUADRO!H$5&amp;$E779),'Hoja de Trabajo para listado'!$AB$151:$BA$151,0)),0)+IFERROR(INDEX('Hoja de Trabajo para listado'!$BC$155:$CB$1048576,MATCH($A779,'Hoja de Trabajo para listado'!$BC$155:$BC$1048576,0),MATCH((CUADRO!H$5&amp;$E779),'Hoja de Trabajo para listado'!$BC$151:$CB$151,0)),0)+IFERROR(INDEX('Hoja de Trabajo para listado'!$DE$153:$DG$274,MATCH($A779,'Hoja de Trabajo para listado'!$DE$153:$DE$1048576,0),MATCH((CUADRO!H$5&amp;$E779),'Hoja de Trabajo para listado'!$DE$151:$DG$151,0)),0)+IFERROR(INDEX('Hoja de Trabajo para listado'!$CD$155:$DC$1048576,MATCH($A779,'Hoja de Trabajo para listado'!$CD$155:$CD$1048576,0),MATCH((CUADRO!H$5&amp;$E779),'Hoja de Trabajo para listado'!$CD$151:$DC$151,0)),0)</f>
        <v>0</v>
      </c>
      <c r="I779" s="314">
        <f ca="1">+IFERROR(INDEX('Hoja de Trabajo para listado'!$A$155:$Z$1048576,MATCH($A779,'Hoja de Trabajo para listado'!$A$155:$A$1048576,0),MATCH((CUADRO!I$5&amp;$E779),'Hoja de Trabajo para listado'!$A$151:$Z$151,0)),0)+IFERROR(INDEX('Hoja de Trabajo para listado'!$AB$155:$BA$1048576,MATCH($A779,'Hoja de Trabajo para listado'!$AB$155:$AB$1048576,0),MATCH((CUADRO!I$5&amp;$E779),'Hoja de Trabajo para listado'!$AB$151:$BA$151,0)),0)+IFERROR(INDEX('Hoja de Trabajo para listado'!$BC$155:$CB$1048576,MATCH($A779,'Hoja de Trabajo para listado'!$BC$155:$BC$1048576,0),MATCH((CUADRO!I$5&amp;$E779),'Hoja de Trabajo para listado'!$BC$151:$CB$151,0)),0)+IFERROR(INDEX('Hoja de Trabajo para listado'!$DE$153:$DG$274,MATCH($A779,'Hoja de Trabajo para listado'!$DE$153:$DE$1048576,0),MATCH((CUADRO!I$5&amp;$E779),'Hoja de Trabajo para listado'!$DE$151:$DG$151,0)),0)+IFERROR(INDEX('Hoja de Trabajo para listado'!$CD$155:$DC$1048576,MATCH($A779,'Hoja de Trabajo para listado'!$CD$155:$CD$1048576,0),MATCH((CUADRO!I$5&amp;$E779),'Hoja de Trabajo para listado'!$CD$151:$DC$151,0)),0)</f>
        <v>0</v>
      </c>
      <c r="J779" s="314">
        <f ca="1">+IFERROR(INDEX('Hoja de Trabajo para listado'!$A$155:$Z$1048576,MATCH($A779,'Hoja de Trabajo para listado'!$A$155:$A$1048576,0),MATCH((CUADRO!J$5&amp;$E779),'Hoja de Trabajo para listado'!$A$151:$Z$151,0)),0)+IFERROR(INDEX('Hoja de Trabajo para listado'!$AB$155:$BA$1048576,MATCH($A779,'Hoja de Trabajo para listado'!$AB$155:$AB$1048576,0),MATCH((CUADRO!J$5&amp;$E779),'Hoja de Trabajo para listado'!$AB$151:$BA$151,0)),0)+IFERROR(INDEX('Hoja de Trabajo para listado'!$BC$155:$CB$1048576,MATCH($A779,'Hoja de Trabajo para listado'!$BC$155:$BC$1048576,0),MATCH((CUADRO!J$5&amp;$E779),'Hoja de Trabajo para listado'!$BC$151:$CB$151,0)),0)+IFERROR(INDEX('Hoja de Trabajo para listado'!$DE$153:$DG$274,MATCH($A779,'Hoja de Trabajo para listado'!$DE$153:$DE$1048576,0),MATCH((CUADRO!J$5&amp;$E779),'Hoja de Trabajo para listado'!$DE$151:$DG$151,0)),0)+IFERROR(INDEX('Hoja de Trabajo para listado'!$CD$155:$DC$1048576,MATCH($A779,'Hoja de Trabajo para listado'!$CD$155:$CD$1048576,0),MATCH((CUADRO!J$5&amp;$E779),'Hoja de Trabajo para listado'!$CD$151:$DC$151,0)),0)</f>
        <v>0</v>
      </c>
      <c r="K779" s="314">
        <f ca="1">+IFERROR(INDEX('Hoja de Trabajo para listado'!$A$155:$Z$1048576,MATCH($A779,'Hoja de Trabajo para listado'!$A$155:$A$1048576,0),MATCH((CUADRO!K$5&amp;$E779),'Hoja de Trabajo para listado'!$A$151:$Z$151,0)),0)+IFERROR(INDEX('Hoja de Trabajo para listado'!$AB$155:$BA$1048576,MATCH($A779,'Hoja de Trabajo para listado'!$AB$155:$AB$1048576,0),MATCH((CUADRO!K$5&amp;$E779),'Hoja de Trabajo para listado'!$AB$151:$BA$151,0)),0)+IFERROR(INDEX('Hoja de Trabajo para listado'!$BC$155:$CB$1048576,MATCH($A779,'Hoja de Trabajo para listado'!$BC$155:$BC$1048576,0),MATCH((CUADRO!K$5&amp;$E779),'Hoja de Trabajo para listado'!$BC$151:$CB$151,0)),0)+IFERROR(INDEX('Hoja de Trabajo para listado'!$DE$153:$DG$274,MATCH($A779,'Hoja de Trabajo para listado'!$DE$153:$DE$1048576,0),MATCH((CUADRO!K$5&amp;$E779),'Hoja de Trabajo para listado'!$DE$151:$DG$151,0)),0)+IFERROR(INDEX('Hoja de Trabajo para listado'!$CD$155:$DC$1048576,MATCH($A779,'Hoja de Trabajo para listado'!$CD$155:$CD$1048576,0),MATCH((CUADRO!K$5&amp;$E779),'Hoja de Trabajo para listado'!$CD$151:$DC$151,0)),0)</f>
        <v>0</v>
      </c>
      <c r="L779" s="314">
        <f ca="1">+IFERROR(INDEX('Hoja de Trabajo para listado'!$A$155:$Z$1048576,MATCH($A779,'Hoja de Trabajo para listado'!$A$155:$A$1048576,0),MATCH((CUADRO!L$5&amp;$E779),'Hoja de Trabajo para listado'!$A$151:$Z$151,0)),0)+IFERROR(INDEX('Hoja de Trabajo para listado'!$AB$155:$BA$1048576,MATCH($A779,'Hoja de Trabajo para listado'!$AB$155:$AB$1048576,0),MATCH((CUADRO!L$5&amp;$E779),'Hoja de Trabajo para listado'!$AB$151:$BA$151,0)),0)+IFERROR(INDEX('Hoja de Trabajo para listado'!$BC$155:$CB$1048576,MATCH($A779,'Hoja de Trabajo para listado'!$BC$155:$BC$1048576,0),MATCH((CUADRO!L$5&amp;$E779),'Hoja de Trabajo para listado'!$BC$151:$CB$151,0)),0)+IFERROR(INDEX('Hoja de Trabajo para listado'!$DE$153:$DG$274,MATCH($A779,'Hoja de Trabajo para listado'!$DE$153:$DE$1048576,0),MATCH((CUADRO!L$5&amp;$E779),'Hoja de Trabajo para listado'!$DE$151:$DG$151,0)),0)+IFERROR(INDEX('Hoja de Trabajo para listado'!$CD$155:$DC$1048576,MATCH($A779,'Hoja de Trabajo para listado'!$CD$155:$CD$1048576,0),MATCH((CUADRO!L$5&amp;$E779),'Hoja de Trabajo para listado'!$CD$151:$DC$151,0)),0)</f>
        <v>0</v>
      </c>
      <c r="M779" s="314">
        <f ca="1">+IFERROR(INDEX('Hoja de Trabajo para listado'!$A$155:$Z$1048576,MATCH($A779,'Hoja de Trabajo para listado'!$A$155:$A$1048576,0),MATCH((CUADRO!M$5&amp;$E779),'Hoja de Trabajo para listado'!$A$151:$Z$151,0)),0)+IFERROR(INDEX('Hoja de Trabajo para listado'!$AB$155:$BA$1048576,MATCH($A779,'Hoja de Trabajo para listado'!$AB$155:$AB$1048576,0),MATCH((CUADRO!M$5&amp;$E779),'Hoja de Trabajo para listado'!$AB$151:$BA$151,0)),0)+IFERROR(INDEX('Hoja de Trabajo para listado'!$BC$155:$CB$1048576,MATCH($A779,'Hoja de Trabajo para listado'!$BC$155:$BC$1048576,0),MATCH((CUADRO!M$5&amp;$E779),'Hoja de Trabajo para listado'!$BC$151:$CB$151,0)),0)+IFERROR(INDEX('Hoja de Trabajo para listado'!$DE$153:$DG$274,MATCH($A779,'Hoja de Trabajo para listado'!$DE$153:$DE$1048576,0),MATCH((CUADRO!M$5&amp;$E779),'Hoja de Trabajo para listado'!$DE$151:$DG$151,0)),0)+IFERROR(INDEX('Hoja de Trabajo para listado'!$CD$155:$DC$1048576,MATCH($A779,'Hoja de Trabajo para listado'!$CD$155:$CD$1048576,0),MATCH((CUADRO!M$5&amp;$E779),'Hoja de Trabajo para listado'!$CD$151:$DC$151,0)),0)</f>
        <v>0</v>
      </c>
      <c r="N779" s="314">
        <f ca="1">+IFERROR(INDEX('Hoja de Trabajo para listado'!$A$155:$Z$1048576,MATCH($A779,'Hoja de Trabajo para listado'!$A$155:$A$1048576,0),MATCH((CUADRO!N$5&amp;$E779),'Hoja de Trabajo para listado'!$A$151:$Z$151,0)),0)+IFERROR(INDEX('Hoja de Trabajo para listado'!$AB$155:$BA$1048576,MATCH($A779,'Hoja de Trabajo para listado'!$AB$155:$AB$1048576,0),MATCH((CUADRO!N$5&amp;$E779),'Hoja de Trabajo para listado'!$AB$151:$BA$151,0)),0)+IFERROR(INDEX('Hoja de Trabajo para listado'!$BC$155:$CB$1048576,MATCH($A779,'Hoja de Trabajo para listado'!$BC$155:$BC$1048576,0),MATCH((CUADRO!N$5&amp;$E779),'Hoja de Trabajo para listado'!$BC$151:$CB$151,0)),0)+IFERROR(INDEX('Hoja de Trabajo para listado'!$DE$153:$DG$274,MATCH($A779,'Hoja de Trabajo para listado'!$DE$153:$DE$1048576,0),MATCH((CUADRO!N$5&amp;$E779),'Hoja de Trabajo para listado'!$DE$151:$DG$151,0)),0)+IFERROR(INDEX('Hoja de Trabajo para listado'!$CD$155:$DC$1048576,MATCH($A779,'Hoja de Trabajo para listado'!$CD$155:$CD$1048576,0),MATCH((CUADRO!N$5&amp;$E779),'Hoja de Trabajo para listado'!$CD$151:$DC$151,0)),0)</f>
        <v>0</v>
      </c>
      <c r="O779" s="314">
        <f ca="1">+IFERROR(INDEX('Hoja de Trabajo para listado'!$A$155:$Z$1048576,MATCH($A779,'Hoja de Trabajo para listado'!$A$155:$A$1048576,0),MATCH((CUADRO!O$5&amp;$E779),'Hoja de Trabajo para listado'!$A$151:$Z$151,0)),0)+IFERROR(INDEX('Hoja de Trabajo para listado'!$AB$155:$BA$1048576,MATCH($A779,'Hoja de Trabajo para listado'!$AB$155:$AB$1048576,0),MATCH((CUADRO!O$5&amp;$E779),'Hoja de Trabajo para listado'!$AB$151:$BA$151,0)),0)+IFERROR(INDEX('Hoja de Trabajo para listado'!$BC$155:$CB$1048576,MATCH($A779,'Hoja de Trabajo para listado'!$BC$155:$BC$1048576,0),MATCH((CUADRO!O$5&amp;$E779),'Hoja de Trabajo para listado'!$BC$151:$CB$151,0)),0)+IFERROR(INDEX('Hoja de Trabajo para listado'!$DE$153:$DG$274,MATCH($A779,'Hoja de Trabajo para listado'!$DE$153:$DE$1048576,0),MATCH((CUADRO!O$5&amp;$E779),'Hoja de Trabajo para listado'!$DE$151:$DG$151,0)),0)+IFERROR(INDEX('Hoja de Trabajo para listado'!$CD$155:$DC$1048576,MATCH($A779,'Hoja de Trabajo para listado'!$CD$155:$CD$1048576,0),MATCH((CUADRO!O$5&amp;$E779),'Hoja de Trabajo para listado'!$CD$151:$DC$151,0)),0)</f>
        <v>0</v>
      </c>
      <c r="P779" s="314">
        <f ca="1">+IFERROR(INDEX('Hoja de Trabajo para listado'!$A$155:$Z$1048576,MATCH($A779,'Hoja de Trabajo para listado'!$A$155:$A$1048576,0),MATCH((CUADRO!P$5&amp;$E779),'Hoja de Trabajo para listado'!$A$151:$Z$151,0)),0)+IFERROR(INDEX('Hoja de Trabajo para listado'!$AB$155:$BA$1048576,MATCH($A779,'Hoja de Trabajo para listado'!$AB$155:$AB$1048576,0),MATCH((CUADRO!P$5&amp;$E779),'Hoja de Trabajo para listado'!$AB$151:$BA$151,0)),0)+IFERROR(INDEX('Hoja de Trabajo para listado'!$BC$155:$CB$1048576,MATCH($A779,'Hoja de Trabajo para listado'!$BC$155:$BC$1048576,0),MATCH((CUADRO!P$5&amp;$E779),'Hoja de Trabajo para listado'!$BC$151:$CB$151,0)),0)+IFERROR(INDEX('Hoja de Trabajo para listado'!$DE$153:$DG$274,MATCH($A779,'Hoja de Trabajo para listado'!$DE$153:$DE$1048576,0),MATCH((CUADRO!P$5&amp;$E779),'Hoja de Trabajo para listado'!$DE$151:$DG$151,0)),0)+IFERROR(INDEX('Hoja de Trabajo para listado'!$CD$155:$DC$1048576,MATCH($A779,'Hoja de Trabajo para listado'!$CD$155:$CD$1048576,0),MATCH((CUADRO!P$5&amp;$E779),'Hoja de Trabajo para listado'!$CD$151:$DC$151,0)),0)</f>
        <v>0</v>
      </c>
      <c r="Q779" s="314">
        <f ca="1">+IFERROR(INDEX('Hoja de Trabajo para listado'!$A$155:$Z$1048576,MATCH($A779,'Hoja de Trabajo para listado'!$A$155:$A$1048576,0),MATCH((CUADRO!Q$5&amp;$E779),'Hoja de Trabajo para listado'!$A$151:$Z$151,0)),0)+IFERROR(INDEX('Hoja de Trabajo para listado'!$AB$155:$BA$1048576,MATCH($A779,'Hoja de Trabajo para listado'!$AB$155:$AB$1048576,0),MATCH((CUADRO!Q$5&amp;$E779),'Hoja de Trabajo para listado'!$AB$151:$BA$151,0)),0)+IFERROR(INDEX('Hoja de Trabajo para listado'!$BC$155:$CB$1048576,MATCH($A779,'Hoja de Trabajo para listado'!$BC$155:$BC$1048576,0),MATCH((CUADRO!Q$5&amp;$E779),'Hoja de Trabajo para listado'!$BC$151:$CB$151,0)),0)+IFERROR(INDEX('Hoja de Trabajo para listado'!$DE$153:$DG$274,MATCH($A779,'Hoja de Trabajo para listado'!$DE$153:$DE$1048576,0),MATCH((CUADRO!Q$5&amp;$E779),'Hoja de Trabajo para listado'!$DE$151:$DG$151,0)),0)+IFERROR(INDEX('Hoja de Trabajo para listado'!$CD$155:$DC$1048576,MATCH($A779,'Hoja de Trabajo para listado'!$CD$155:$CD$1048576,0),MATCH((CUADRO!Q$5&amp;$E779),'Hoja de Trabajo para listado'!$CD$151:$DC$151,0)),0)</f>
        <v>0</v>
      </c>
      <c r="R779" s="314">
        <f t="shared" ca="1" si="24"/>
        <v>0</v>
      </c>
      <c r="S779" s="322">
        <f ca="1">+R778+R779</f>
        <v>0</v>
      </c>
      <c r="T779" s="314">
        <f ca="1">+S779</f>
        <v>0</v>
      </c>
      <c r="U779" s="313">
        <f t="shared" si="25"/>
        <v>2</v>
      </c>
      <c r="V779" s="319" t="str">
        <f>+VLOOKUP(A779,bd_lista!$A$3:$E$593,5,FALSE)</f>
        <v>Gobiernos Autonomos Municipales</v>
      </c>
      <c r="W779" s="426"/>
    </row>
    <row r="780" spans="1:23" customFormat="1" ht="15" hidden="1" customHeight="1">
      <c r="A780" s="323">
        <v>1902</v>
      </c>
      <c r="B780" s="427">
        <f>+A780</f>
        <v>1902</v>
      </c>
      <c r="C780" s="318" t="str">
        <f>+VLOOKUP(A780,bd_lista!$A$3:$C$593,3,FALSE)</f>
        <v>Gobierno Autónomo Municipal de Porvenir</v>
      </c>
      <c r="D780" s="429" t="str">
        <f>+C780</f>
        <v>Gobierno Autónomo Municipal de Porvenir</v>
      </c>
      <c r="E780" s="346" t="s">
        <v>1418</v>
      </c>
      <c r="F780" s="314">
        <f ca="1">+IFERROR(INDEX('Hoja de Trabajo para listado'!$A$155:$Z$1048576,MATCH($A780,'Hoja de Trabajo para listado'!$A$155:$A$1048576,0),MATCH((CUADRO!F$5&amp;$E780),'Hoja de Trabajo para listado'!$A$151:$Z$151,0)),0)+IFERROR(INDEX('Hoja de Trabajo para listado'!$AB$155:$BA$1048576,MATCH($A780,'Hoja de Trabajo para listado'!$AB$155:$AB$1048576,0),MATCH((CUADRO!F$5&amp;$E780),'Hoja de Trabajo para listado'!$AB$151:$BA$151,0)),0)+IFERROR(INDEX('Hoja de Trabajo para listado'!$BC$155:$CB$1048576,MATCH($A780,'Hoja de Trabajo para listado'!$BC$155:$BC$1048576,0),MATCH((CUADRO!F$5&amp;$E780),'Hoja de Trabajo para listado'!$BC$151:$CB$151,0)),0)+IFERROR(INDEX('Hoja de Trabajo para listado'!$DE$153:$DG$274,MATCH($A780,'Hoja de Trabajo para listado'!$DE$153:$DE$1048576,0),MATCH((CUADRO!F$5&amp;$E780),'Hoja de Trabajo para listado'!$DE$151:$DG$151,0)),0)+IFERROR(INDEX('Hoja de Trabajo para listado'!$CD$155:$DC$1048576,MATCH($A780,'Hoja de Trabajo para listado'!$CD$155:$CD$1048576,0),MATCH((CUADRO!F$5&amp;$E780),'Hoja de Trabajo para listado'!$CD$151:$DC$151,0)),0)</f>
        <v>0</v>
      </c>
      <c r="G780" s="314">
        <f ca="1">+IFERROR(INDEX('Hoja de Trabajo para listado'!$A$155:$Z$1048576,MATCH($A780,'Hoja de Trabajo para listado'!$A$155:$A$1048576,0),MATCH((CUADRO!G$5&amp;$E780),'Hoja de Trabajo para listado'!$A$151:$Z$151,0)),0)+IFERROR(INDEX('Hoja de Trabajo para listado'!$AB$155:$BA$1048576,MATCH($A780,'Hoja de Trabajo para listado'!$AB$155:$AB$1048576,0),MATCH((CUADRO!G$5&amp;$E780),'Hoja de Trabajo para listado'!$AB$151:$BA$151,0)),0)+IFERROR(INDEX('Hoja de Trabajo para listado'!$BC$155:$CB$1048576,MATCH($A780,'Hoja de Trabajo para listado'!$BC$155:$BC$1048576,0),MATCH((CUADRO!G$5&amp;$E780),'Hoja de Trabajo para listado'!$BC$151:$CB$151,0)),0)+IFERROR(INDEX('Hoja de Trabajo para listado'!$DE$153:$DG$274,MATCH($A780,'Hoja de Trabajo para listado'!$DE$153:$DE$1048576,0),MATCH((CUADRO!G$5&amp;$E780),'Hoja de Trabajo para listado'!$DE$151:$DG$151,0)),0)+IFERROR(INDEX('Hoja de Trabajo para listado'!$CD$155:$DC$1048576,MATCH($A780,'Hoja de Trabajo para listado'!$CD$155:$CD$1048576,0),MATCH((CUADRO!G$5&amp;$E780),'Hoja de Trabajo para listado'!$CD$151:$DC$151,0)),0)</f>
        <v>0</v>
      </c>
      <c r="H780" s="314">
        <f ca="1">+IFERROR(INDEX('Hoja de Trabajo para listado'!$A$155:$Z$1048576,MATCH($A780,'Hoja de Trabajo para listado'!$A$155:$A$1048576,0),MATCH((CUADRO!H$5&amp;$E780),'Hoja de Trabajo para listado'!$A$151:$Z$151,0)),0)+IFERROR(INDEX('Hoja de Trabajo para listado'!$AB$155:$BA$1048576,MATCH($A780,'Hoja de Trabajo para listado'!$AB$155:$AB$1048576,0),MATCH((CUADRO!H$5&amp;$E780),'Hoja de Trabajo para listado'!$AB$151:$BA$151,0)),0)+IFERROR(INDEX('Hoja de Trabajo para listado'!$BC$155:$CB$1048576,MATCH($A780,'Hoja de Trabajo para listado'!$BC$155:$BC$1048576,0),MATCH((CUADRO!H$5&amp;$E780),'Hoja de Trabajo para listado'!$BC$151:$CB$151,0)),0)+IFERROR(INDEX('Hoja de Trabajo para listado'!$DE$153:$DG$274,MATCH($A780,'Hoja de Trabajo para listado'!$DE$153:$DE$1048576,0),MATCH((CUADRO!H$5&amp;$E780),'Hoja de Trabajo para listado'!$DE$151:$DG$151,0)),0)+IFERROR(INDEX('Hoja de Trabajo para listado'!$CD$155:$DC$1048576,MATCH($A780,'Hoja de Trabajo para listado'!$CD$155:$CD$1048576,0),MATCH((CUADRO!H$5&amp;$E780),'Hoja de Trabajo para listado'!$CD$151:$DC$151,0)),0)</f>
        <v>0</v>
      </c>
      <c r="I780" s="314">
        <f ca="1">+IFERROR(INDEX('Hoja de Trabajo para listado'!$A$155:$Z$1048576,MATCH($A780,'Hoja de Trabajo para listado'!$A$155:$A$1048576,0),MATCH((CUADRO!I$5&amp;$E780),'Hoja de Trabajo para listado'!$A$151:$Z$151,0)),0)+IFERROR(INDEX('Hoja de Trabajo para listado'!$AB$155:$BA$1048576,MATCH($A780,'Hoja de Trabajo para listado'!$AB$155:$AB$1048576,0),MATCH((CUADRO!I$5&amp;$E780),'Hoja de Trabajo para listado'!$AB$151:$BA$151,0)),0)+IFERROR(INDEX('Hoja de Trabajo para listado'!$BC$155:$CB$1048576,MATCH($A780,'Hoja de Trabajo para listado'!$BC$155:$BC$1048576,0),MATCH((CUADRO!I$5&amp;$E780),'Hoja de Trabajo para listado'!$BC$151:$CB$151,0)),0)+IFERROR(INDEX('Hoja de Trabajo para listado'!$DE$153:$DG$274,MATCH($A780,'Hoja de Trabajo para listado'!$DE$153:$DE$1048576,0),MATCH((CUADRO!I$5&amp;$E780),'Hoja de Trabajo para listado'!$DE$151:$DG$151,0)),0)+IFERROR(INDEX('Hoja de Trabajo para listado'!$CD$155:$DC$1048576,MATCH($A780,'Hoja de Trabajo para listado'!$CD$155:$CD$1048576,0),MATCH((CUADRO!I$5&amp;$E780),'Hoja de Trabajo para listado'!$CD$151:$DC$151,0)),0)</f>
        <v>0</v>
      </c>
      <c r="J780" s="314">
        <f ca="1">+IFERROR(INDEX('Hoja de Trabajo para listado'!$A$155:$Z$1048576,MATCH($A780,'Hoja de Trabajo para listado'!$A$155:$A$1048576,0),MATCH((CUADRO!J$5&amp;$E780),'Hoja de Trabajo para listado'!$A$151:$Z$151,0)),0)+IFERROR(INDEX('Hoja de Trabajo para listado'!$AB$155:$BA$1048576,MATCH($A780,'Hoja de Trabajo para listado'!$AB$155:$AB$1048576,0),MATCH((CUADRO!J$5&amp;$E780),'Hoja de Trabajo para listado'!$AB$151:$BA$151,0)),0)+IFERROR(INDEX('Hoja de Trabajo para listado'!$BC$155:$CB$1048576,MATCH($A780,'Hoja de Trabajo para listado'!$BC$155:$BC$1048576,0),MATCH((CUADRO!J$5&amp;$E780),'Hoja de Trabajo para listado'!$BC$151:$CB$151,0)),0)+IFERROR(INDEX('Hoja de Trabajo para listado'!$DE$153:$DG$274,MATCH($A780,'Hoja de Trabajo para listado'!$DE$153:$DE$1048576,0),MATCH((CUADRO!J$5&amp;$E780),'Hoja de Trabajo para listado'!$DE$151:$DG$151,0)),0)+IFERROR(INDEX('Hoja de Trabajo para listado'!$CD$155:$DC$1048576,MATCH($A780,'Hoja de Trabajo para listado'!$CD$155:$CD$1048576,0),MATCH((CUADRO!J$5&amp;$E780),'Hoja de Trabajo para listado'!$CD$151:$DC$151,0)),0)</f>
        <v>0</v>
      </c>
      <c r="K780" s="314">
        <f ca="1">+IFERROR(INDEX('Hoja de Trabajo para listado'!$A$155:$Z$1048576,MATCH($A780,'Hoja de Trabajo para listado'!$A$155:$A$1048576,0),MATCH((CUADRO!K$5&amp;$E780),'Hoja de Trabajo para listado'!$A$151:$Z$151,0)),0)+IFERROR(INDEX('Hoja de Trabajo para listado'!$AB$155:$BA$1048576,MATCH($A780,'Hoja de Trabajo para listado'!$AB$155:$AB$1048576,0),MATCH((CUADRO!K$5&amp;$E780),'Hoja de Trabajo para listado'!$AB$151:$BA$151,0)),0)+IFERROR(INDEX('Hoja de Trabajo para listado'!$BC$155:$CB$1048576,MATCH($A780,'Hoja de Trabajo para listado'!$BC$155:$BC$1048576,0),MATCH((CUADRO!K$5&amp;$E780),'Hoja de Trabajo para listado'!$BC$151:$CB$151,0)),0)+IFERROR(INDEX('Hoja de Trabajo para listado'!$DE$153:$DG$274,MATCH($A780,'Hoja de Trabajo para listado'!$DE$153:$DE$1048576,0),MATCH((CUADRO!K$5&amp;$E780),'Hoja de Trabajo para listado'!$DE$151:$DG$151,0)),0)+IFERROR(INDEX('Hoja de Trabajo para listado'!$CD$155:$DC$1048576,MATCH($A780,'Hoja de Trabajo para listado'!$CD$155:$CD$1048576,0),MATCH((CUADRO!K$5&amp;$E780),'Hoja de Trabajo para listado'!$CD$151:$DC$151,0)),0)</f>
        <v>0</v>
      </c>
      <c r="L780" s="314">
        <f ca="1">+IFERROR(INDEX('Hoja de Trabajo para listado'!$A$155:$Z$1048576,MATCH($A780,'Hoja de Trabajo para listado'!$A$155:$A$1048576,0),MATCH((CUADRO!L$5&amp;$E780),'Hoja de Trabajo para listado'!$A$151:$Z$151,0)),0)+IFERROR(INDEX('Hoja de Trabajo para listado'!$AB$155:$BA$1048576,MATCH($A780,'Hoja de Trabajo para listado'!$AB$155:$AB$1048576,0),MATCH((CUADRO!L$5&amp;$E780),'Hoja de Trabajo para listado'!$AB$151:$BA$151,0)),0)+IFERROR(INDEX('Hoja de Trabajo para listado'!$BC$155:$CB$1048576,MATCH($A780,'Hoja de Trabajo para listado'!$BC$155:$BC$1048576,0),MATCH((CUADRO!L$5&amp;$E780),'Hoja de Trabajo para listado'!$BC$151:$CB$151,0)),0)+IFERROR(INDEX('Hoja de Trabajo para listado'!$DE$153:$DG$274,MATCH($A780,'Hoja de Trabajo para listado'!$DE$153:$DE$1048576,0),MATCH((CUADRO!L$5&amp;$E780),'Hoja de Trabajo para listado'!$DE$151:$DG$151,0)),0)+IFERROR(INDEX('Hoja de Trabajo para listado'!$CD$155:$DC$1048576,MATCH($A780,'Hoja de Trabajo para listado'!$CD$155:$CD$1048576,0),MATCH((CUADRO!L$5&amp;$E780),'Hoja de Trabajo para listado'!$CD$151:$DC$151,0)),0)</f>
        <v>0</v>
      </c>
      <c r="M780" s="314">
        <f ca="1">+IFERROR(INDEX('Hoja de Trabajo para listado'!$A$155:$Z$1048576,MATCH($A780,'Hoja de Trabajo para listado'!$A$155:$A$1048576,0),MATCH((CUADRO!M$5&amp;$E780),'Hoja de Trabajo para listado'!$A$151:$Z$151,0)),0)+IFERROR(INDEX('Hoja de Trabajo para listado'!$AB$155:$BA$1048576,MATCH($A780,'Hoja de Trabajo para listado'!$AB$155:$AB$1048576,0),MATCH((CUADRO!M$5&amp;$E780),'Hoja de Trabajo para listado'!$AB$151:$BA$151,0)),0)+IFERROR(INDEX('Hoja de Trabajo para listado'!$BC$155:$CB$1048576,MATCH($A780,'Hoja de Trabajo para listado'!$BC$155:$BC$1048576,0),MATCH((CUADRO!M$5&amp;$E780),'Hoja de Trabajo para listado'!$BC$151:$CB$151,0)),0)+IFERROR(INDEX('Hoja de Trabajo para listado'!$DE$153:$DG$274,MATCH($A780,'Hoja de Trabajo para listado'!$DE$153:$DE$1048576,0),MATCH((CUADRO!M$5&amp;$E780),'Hoja de Trabajo para listado'!$DE$151:$DG$151,0)),0)+IFERROR(INDEX('Hoja de Trabajo para listado'!$CD$155:$DC$1048576,MATCH($A780,'Hoja de Trabajo para listado'!$CD$155:$CD$1048576,0),MATCH((CUADRO!M$5&amp;$E780),'Hoja de Trabajo para listado'!$CD$151:$DC$151,0)),0)</f>
        <v>0</v>
      </c>
      <c r="N780" s="314">
        <f ca="1">+IFERROR(INDEX('Hoja de Trabajo para listado'!$A$155:$Z$1048576,MATCH($A780,'Hoja de Trabajo para listado'!$A$155:$A$1048576,0),MATCH((CUADRO!N$5&amp;$E780),'Hoja de Trabajo para listado'!$A$151:$Z$151,0)),0)+IFERROR(INDEX('Hoja de Trabajo para listado'!$AB$155:$BA$1048576,MATCH($A780,'Hoja de Trabajo para listado'!$AB$155:$AB$1048576,0),MATCH((CUADRO!N$5&amp;$E780),'Hoja de Trabajo para listado'!$AB$151:$BA$151,0)),0)+IFERROR(INDEX('Hoja de Trabajo para listado'!$BC$155:$CB$1048576,MATCH($A780,'Hoja de Trabajo para listado'!$BC$155:$BC$1048576,0),MATCH((CUADRO!N$5&amp;$E780),'Hoja de Trabajo para listado'!$BC$151:$CB$151,0)),0)+IFERROR(INDEX('Hoja de Trabajo para listado'!$DE$153:$DG$274,MATCH($A780,'Hoja de Trabajo para listado'!$DE$153:$DE$1048576,0),MATCH((CUADRO!N$5&amp;$E780),'Hoja de Trabajo para listado'!$DE$151:$DG$151,0)),0)+IFERROR(INDEX('Hoja de Trabajo para listado'!$CD$155:$DC$1048576,MATCH($A780,'Hoja de Trabajo para listado'!$CD$155:$CD$1048576,0),MATCH((CUADRO!N$5&amp;$E780),'Hoja de Trabajo para listado'!$CD$151:$DC$151,0)),0)</f>
        <v>0</v>
      </c>
      <c r="O780" s="314">
        <f ca="1">+IFERROR(INDEX('Hoja de Trabajo para listado'!$A$155:$Z$1048576,MATCH($A780,'Hoja de Trabajo para listado'!$A$155:$A$1048576,0),MATCH((CUADRO!O$5&amp;$E780),'Hoja de Trabajo para listado'!$A$151:$Z$151,0)),0)+IFERROR(INDEX('Hoja de Trabajo para listado'!$AB$155:$BA$1048576,MATCH($A780,'Hoja de Trabajo para listado'!$AB$155:$AB$1048576,0),MATCH((CUADRO!O$5&amp;$E780),'Hoja de Trabajo para listado'!$AB$151:$BA$151,0)),0)+IFERROR(INDEX('Hoja de Trabajo para listado'!$BC$155:$CB$1048576,MATCH($A780,'Hoja de Trabajo para listado'!$BC$155:$BC$1048576,0),MATCH((CUADRO!O$5&amp;$E780),'Hoja de Trabajo para listado'!$BC$151:$CB$151,0)),0)+IFERROR(INDEX('Hoja de Trabajo para listado'!$DE$153:$DG$274,MATCH($A780,'Hoja de Trabajo para listado'!$DE$153:$DE$1048576,0),MATCH((CUADRO!O$5&amp;$E780),'Hoja de Trabajo para listado'!$DE$151:$DG$151,0)),0)+IFERROR(INDEX('Hoja de Trabajo para listado'!$CD$155:$DC$1048576,MATCH($A780,'Hoja de Trabajo para listado'!$CD$155:$CD$1048576,0),MATCH((CUADRO!O$5&amp;$E780),'Hoja de Trabajo para listado'!$CD$151:$DC$151,0)),0)</f>
        <v>0</v>
      </c>
      <c r="P780" s="314">
        <f ca="1">+IFERROR(INDEX('Hoja de Trabajo para listado'!$A$155:$Z$1048576,MATCH($A780,'Hoja de Trabajo para listado'!$A$155:$A$1048576,0),MATCH((CUADRO!P$5&amp;$E780),'Hoja de Trabajo para listado'!$A$151:$Z$151,0)),0)+IFERROR(INDEX('Hoja de Trabajo para listado'!$AB$155:$BA$1048576,MATCH($A780,'Hoja de Trabajo para listado'!$AB$155:$AB$1048576,0),MATCH((CUADRO!P$5&amp;$E780),'Hoja de Trabajo para listado'!$AB$151:$BA$151,0)),0)+IFERROR(INDEX('Hoja de Trabajo para listado'!$BC$155:$CB$1048576,MATCH($A780,'Hoja de Trabajo para listado'!$BC$155:$BC$1048576,0),MATCH((CUADRO!P$5&amp;$E780),'Hoja de Trabajo para listado'!$BC$151:$CB$151,0)),0)+IFERROR(INDEX('Hoja de Trabajo para listado'!$DE$153:$DG$274,MATCH($A780,'Hoja de Trabajo para listado'!$DE$153:$DE$1048576,0),MATCH((CUADRO!P$5&amp;$E780),'Hoja de Trabajo para listado'!$DE$151:$DG$151,0)),0)+IFERROR(INDEX('Hoja de Trabajo para listado'!$CD$155:$DC$1048576,MATCH($A780,'Hoja de Trabajo para listado'!$CD$155:$CD$1048576,0),MATCH((CUADRO!P$5&amp;$E780),'Hoja de Trabajo para listado'!$CD$151:$DC$151,0)),0)</f>
        <v>0</v>
      </c>
      <c r="Q780" s="314">
        <f ca="1">+IFERROR(INDEX('Hoja de Trabajo para listado'!$A$155:$Z$1048576,MATCH($A780,'Hoja de Trabajo para listado'!$A$155:$A$1048576,0),MATCH((CUADRO!Q$5&amp;$E780),'Hoja de Trabajo para listado'!$A$151:$Z$151,0)),0)+IFERROR(INDEX('Hoja de Trabajo para listado'!$AB$155:$BA$1048576,MATCH($A780,'Hoja de Trabajo para listado'!$AB$155:$AB$1048576,0),MATCH((CUADRO!Q$5&amp;$E780),'Hoja de Trabajo para listado'!$AB$151:$BA$151,0)),0)+IFERROR(INDEX('Hoja de Trabajo para listado'!$BC$155:$CB$1048576,MATCH($A780,'Hoja de Trabajo para listado'!$BC$155:$BC$1048576,0),MATCH((CUADRO!Q$5&amp;$E780),'Hoja de Trabajo para listado'!$BC$151:$CB$151,0)),0)+IFERROR(INDEX('Hoja de Trabajo para listado'!$DE$153:$DG$274,MATCH($A780,'Hoja de Trabajo para listado'!$DE$153:$DE$1048576,0),MATCH((CUADRO!Q$5&amp;$E780),'Hoja de Trabajo para listado'!$DE$151:$DG$151,0)),0)+IFERROR(INDEX('Hoja de Trabajo para listado'!$CD$155:$DC$1048576,MATCH($A780,'Hoja de Trabajo para listado'!$CD$155:$CD$1048576,0),MATCH((CUADRO!Q$5&amp;$E780),'Hoja de Trabajo para listado'!$CD$151:$DC$151,0)),0)</f>
        <v>0</v>
      </c>
      <c r="R780" s="314">
        <f t="shared" ca="1" si="24"/>
        <v>0</v>
      </c>
      <c r="S780" s="322"/>
      <c r="T780" s="314">
        <f ca="1">+T781</f>
        <v>0</v>
      </c>
      <c r="U780" s="313">
        <f t="shared" si="25"/>
        <v>1</v>
      </c>
      <c r="V780" s="319" t="str">
        <f>+VLOOKUP(A780,bd_lista!$A$3:$E$593,5,FALSE)</f>
        <v>Gobiernos Autonomos Municipales</v>
      </c>
      <c r="W780" s="425" t="str">
        <f>+V780</f>
        <v>Gobiernos Autonomos Municipales</v>
      </c>
    </row>
    <row r="781" spans="1:23" customFormat="1" ht="15" hidden="1" customHeight="1">
      <c r="A781" s="323">
        <v>1902</v>
      </c>
      <c r="B781" s="428"/>
      <c r="C781" s="318" t="str">
        <f>+VLOOKUP(A781,bd_lista!$A$3:$C$593,3,FALSE)</f>
        <v>Gobierno Autónomo Municipal de Porvenir</v>
      </c>
      <c r="D781" s="430"/>
      <c r="E781" s="347" t="s">
        <v>1419</v>
      </c>
      <c r="F781" s="314">
        <f ca="1">+IFERROR(INDEX('Hoja de Trabajo para listado'!$A$155:$Z$1048576,MATCH($A781,'Hoja de Trabajo para listado'!$A$155:$A$1048576,0),MATCH((CUADRO!F$5&amp;$E781),'Hoja de Trabajo para listado'!$A$151:$Z$151,0)),0)+IFERROR(INDEX('Hoja de Trabajo para listado'!$AB$155:$BA$1048576,MATCH($A781,'Hoja de Trabajo para listado'!$AB$155:$AB$1048576,0),MATCH((CUADRO!F$5&amp;$E781),'Hoja de Trabajo para listado'!$AB$151:$BA$151,0)),0)+IFERROR(INDEX('Hoja de Trabajo para listado'!$BC$155:$CB$1048576,MATCH($A781,'Hoja de Trabajo para listado'!$BC$155:$BC$1048576,0),MATCH((CUADRO!F$5&amp;$E781),'Hoja de Trabajo para listado'!$BC$151:$CB$151,0)),0)+IFERROR(INDEX('Hoja de Trabajo para listado'!$DE$153:$DG$274,MATCH($A781,'Hoja de Trabajo para listado'!$DE$153:$DE$1048576,0),MATCH((CUADRO!F$5&amp;$E781),'Hoja de Trabajo para listado'!$DE$151:$DG$151,0)),0)+IFERROR(INDEX('Hoja de Trabajo para listado'!$CD$155:$DC$1048576,MATCH($A781,'Hoja de Trabajo para listado'!$CD$155:$CD$1048576,0),MATCH((CUADRO!F$5&amp;$E781),'Hoja de Trabajo para listado'!$CD$151:$DC$151,0)),0)</f>
        <v>0</v>
      </c>
      <c r="G781" s="314">
        <f ca="1">+IFERROR(INDEX('Hoja de Trabajo para listado'!$A$155:$Z$1048576,MATCH($A781,'Hoja de Trabajo para listado'!$A$155:$A$1048576,0),MATCH((CUADRO!G$5&amp;$E781),'Hoja de Trabajo para listado'!$A$151:$Z$151,0)),0)+IFERROR(INDEX('Hoja de Trabajo para listado'!$AB$155:$BA$1048576,MATCH($A781,'Hoja de Trabajo para listado'!$AB$155:$AB$1048576,0),MATCH((CUADRO!G$5&amp;$E781),'Hoja de Trabajo para listado'!$AB$151:$BA$151,0)),0)+IFERROR(INDEX('Hoja de Trabajo para listado'!$BC$155:$CB$1048576,MATCH($A781,'Hoja de Trabajo para listado'!$BC$155:$BC$1048576,0),MATCH((CUADRO!G$5&amp;$E781),'Hoja de Trabajo para listado'!$BC$151:$CB$151,0)),0)+IFERROR(INDEX('Hoja de Trabajo para listado'!$DE$153:$DG$274,MATCH($A781,'Hoja de Trabajo para listado'!$DE$153:$DE$1048576,0),MATCH((CUADRO!G$5&amp;$E781),'Hoja de Trabajo para listado'!$DE$151:$DG$151,0)),0)+IFERROR(INDEX('Hoja de Trabajo para listado'!$CD$155:$DC$1048576,MATCH($A781,'Hoja de Trabajo para listado'!$CD$155:$CD$1048576,0),MATCH((CUADRO!G$5&amp;$E781),'Hoja de Trabajo para listado'!$CD$151:$DC$151,0)),0)</f>
        <v>0</v>
      </c>
      <c r="H781" s="314">
        <f ca="1">+IFERROR(INDEX('Hoja de Trabajo para listado'!$A$155:$Z$1048576,MATCH($A781,'Hoja de Trabajo para listado'!$A$155:$A$1048576,0),MATCH((CUADRO!H$5&amp;$E781),'Hoja de Trabajo para listado'!$A$151:$Z$151,0)),0)+IFERROR(INDEX('Hoja de Trabajo para listado'!$AB$155:$BA$1048576,MATCH($A781,'Hoja de Trabajo para listado'!$AB$155:$AB$1048576,0),MATCH((CUADRO!H$5&amp;$E781),'Hoja de Trabajo para listado'!$AB$151:$BA$151,0)),0)+IFERROR(INDEX('Hoja de Trabajo para listado'!$BC$155:$CB$1048576,MATCH($A781,'Hoja de Trabajo para listado'!$BC$155:$BC$1048576,0),MATCH((CUADRO!H$5&amp;$E781),'Hoja de Trabajo para listado'!$BC$151:$CB$151,0)),0)+IFERROR(INDEX('Hoja de Trabajo para listado'!$DE$153:$DG$274,MATCH($A781,'Hoja de Trabajo para listado'!$DE$153:$DE$1048576,0),MATCH((CUADRO!H$5&amp;$E781),'Hoja de Trabajo para listado'!$DE$151:$DG$151,0)),0)+IFERROR(INDEX('Hoja de Trabajo para listado'!$CD$155:$DC$1048576,MATCH($A781,'Hoja de Trabajo para listado'!$CD$155:$CD$1048576,0),MATCH((CUADRO!H$5&amp;$E781),'Hoja de Trabajo para listado'!$CD$151:$DC$151,0)),0)</f>
        <v>0</v>
      </c>
      <c r="I781" s="314">
        <f ca="1">+IFERROR(INDEX('Hoja de Trabajo para listado'!$A$155:$Z$1048576,MATCH($A781,'Hoja de Trabajo para listado'!$A$155:$A$1048576,0),MATCH((CUADRO!I$5&amp;$E781),'Hoja de Trabajo para listado'!$A$151:$Z$151,0)),0)+IFERROR(INDEX('Hoja de Trabajo para listado'!$AB$155:$BA$1048576,MATCH($A781,'Hoja de Trabajo para listado'!$AB$155:$AB$1048576,0),MATCH((CUADRO!I$5&amp;$E781),'Hoja de Trabajo para listado'!$AB$151:$BA$151,0)),0)+IFERROR(INDEX('Hoja de Trabajo para listado'!$BC$155:$CB$1048576,MATCH($A781,'Hoja de Trabajo para listado'!$BC$155:$BC$1048576,0),MATCH((CUADRO!I$5&amp;$E781),'Hoja de Trabajo para listado'!$BC$151:$CB$151,0)),0)+IFERROR(INDEX('Hoja de Trabajo para listado'!$DE$153:$DG$274,MATCH($A781,'Hoja de Trabajo para listado'!$DE$153:$DE$1048576,0),MATCH((CUADRO!I$5&amp;$E781),'Hoja de Trabajo para listado'!$DE$151:$DG$151,0)),0)+IFERROR(INDEX('Hoja de Trabajo para listado'!$CD$155:$DC$1048576,MATCH($A781,'Hoja de Trabajo para listado'!$CD$155:$CD$1048576,0),MATCH((CUADRO!I$5&amp;$E781),'Hoja de Trabajo para listado'!$CD$151:$DC$151,0)),0)</f>
        <v>0</v>
      </c>
      <c r="J781" s="314">
        <f ca="1">+IFERROR(INDEX('Hoja de Trabajo para listado'!$A$155:$Z$1048576,MATCH($A781,'Hoja de Trabajo para listado'!$A$155:$A$1048576,0),MATCH((CUADRO!J$5&amp;$E781),'Hoja de Trabajo para listado'!$A$151:$Z$151,0)),0)+IFERROR(INDEX('Hoja de Trabajo para listado'!$AB$155:$BA$1048576,MATCH($A781,'Hoja de Trabajo para listado'!$AB$155:$AB$1048576,0),MATCH((CUADRO!J$5&amp;$E781),'Hoja de Trabajo para listado'!$AB$151:$BA$151,0)),0)+IFERROR(INDEX('Hoja de Trabajo para listado'!$BC$155:$CB$1048576,MATCH($A781,'Hoja de Trabajo para listado'!$BC$155:$BC$1048576,0),MATCH((CUADRO!J$5&amp;$E781),'Hoja de Trabajo para listado'!$BC$151:$CB$151,0)),0)+IFERROR(INDEX('Hoja de Trabajo para listado'!$DE$153:$DG$274,MATCH($A781,'Hoja de Trabajo para listado'!$DE$153:$DE$1048576,0),MATCH((CUADRO!J$5&amp;$E781),'Hoja de Trabajo para listado'!$DE$151:$DG$151,0)),0)+IFERROR(INDEX('Hoja de Trabajo para listado'!$CD$155:$DC$1048576,MATCH($A781,'Hoja de Trabajo para listado'!$CD$155:$CD$1048576,0),MATCH((CUADRO!J$5&amp;$E781),'Hoja de Trabajo para listado'!$CD$151:$DC$151,0)),0)</f>
        <v>0</v>
      </c>
      <c r="K781" s="314">
        <f ca="1">+IFERROR(INDEX('Hoja de Trabajo para listado'!$A$155:$Z$1048576,MATCH($A781,'Hoja de Trabajo para listado'!$A$155:$A$1048576,0),MATCH((CUADRO!K$5&amp;$E781),'Hoja de Trabajo para listado'!$A$151:$Z$151,0)),0)+IFERROR(INDEX('Hoja de Trabajo para listado'!$AB$155:$BA$1048576,MATCH($A781,'Hoja de Trabajo para listado'!$AB$155:$AB$1048576,0),MATCH((CUADRO!K$5&amp;$E781),'Hoja de Trabajo para listado'!$AB$151:$BA$151,0)),0)+IFERROR(INDEX('Hoja de Trabajo para listado'!$BC$155:$CB$1048576,MATCH($A781,'Hoja de Trabajo para listado'!$BC$155:$BC$1048576,0),MATCH((CUADRO!K$5&amp;$E781),'Hoja de Trabajo para listado'!$BC$151:$CB$151,0)),0)+IFERROR(INDEX('Hoja de Trabajo para listado'!$DE$153:$DG$274,MATCH($A781,'Hoja de Trabajo para listado'!$DE$153:$DE$1048576,0),MATCH((CUADRO!K$5&amp;$E781),'Hoja de Trabajo para listado'!$DE$151:$DG$151,0)),0)+IFERROR(INDEX('Hoja de Trabajo para listado'!$CD$155:$DC$1048576,MATCH($A781,'Hoja de Trabajo para listado'!$CD$155:$CD$1048576,0),MATCH((CUADRO!K$5&amp;$E781),'Hoja de Trabajo para listado'!$CD$151:$DC$151,0)),0)</f>
        <v>0</v>
      </c>
      <c r="L781" s="314">
        <f ca="1">+IFERROR(INDEX('Hoja de Trabajo para listado'!$A$155:$Z$1048576,MATCH($A781,'Hoja de Trabajo para listado'!$A$155:$A$1048576,0),MATCH((CUADRO!L$5&amp;$E781),'Hoja de Trabajo para listado'!$A$151:$Z$151,0)),0)+IFERROR(INDEX('Hoja de Trabajo para listado'!$AB$155:$BA$1048576,MATCH($A781,'Hoja de Trabajo para listado'!$AB$155:$AB$1048576,0),MATCH((CUADRO!L$5&amp;$E781),'Hoja de Trabajo para listado'!$AB$151:$BA$151,0)),0)+IFERROR(INDEX('Hoja de Trabajo para listado'!$BC$155:$CB$1048576,MATCH($A781,'Hoja de Trabajo para listado'!$BC$155:$BC$1048576,0),MATCH((CUADRO!L$5&amp;$E781),'Hoja de Trabajo para listado'!$BC$151:$CB$151,0)),0)+IFERROR(INDEX('Hoja de Trabajo para listado'!$DE$153:$DG$274,MATCH($A781,'Hoja de Trabajo para listado'!$DE$153:$DE$1048576,0),MATCH((CUADRO!L$5&amp;$E781),'Hoja de Trabajo para listado'!$DE$151:$DG$151,0)),0)+IFERROR(INDEX('Hoja de Trabajo para listado'!$CD$155:$DC$1048576,MATCH($A781,'Hoja de Trabajo para listado'!$CD$155:$CD$1048576,0),MATCH((CUADRO!L$5&amp;$E781),'Hoja de Trabajo para listado'!$CD$151:$DC$151,0)),0)</f>
        <v>0</v>
      </c>
      <c r="M781" s="314">
        <f ca="1">+IFERROR(INDEX('Hoja de Trabajo para listado'!$A$155:$Z$1048576,MATCH($A781,'Hoja de Trabajo para listado'!$A$155:$A$1048576,0),MATCH((CUADRO!M$5&amp;$E781),'Hoja de Trabajo para listado'!$A$151:$Z$151,0)),0)+IFERROR(INDEX('Hoja de Trabajo para listado'!$AB$155:$BA$1048576,MATCH($A781,'Hoja de Trabajo para listado'!$AB$155:$AB$1048576,0),MATCH((CUADRO!M$5&amp;$E781),'Hoja de Trabajo para listado'!$AB$151:$BA$151,0)),0)+IFERROR(INDEX('Hoja de Trabajo para listado'!$BC$155:$CB$1048576,MATCH($A781,'Hoja de Trabajo para listado'!$BC$155:$BC$1048576,0),MATCH((CUADRO!M$5&amp;$E781),'Hoja de Trabajo para listado'!$BC$151:$CB$151,0)),0)+IFERROR(INDEX('Hoja de Trabajo para listado'!$DE$153:$DG$274,MATCH($A781,'Hoja de Trabajo para listado'!$DE$153:$DE$1048576,0),MATCH((CUADRO!M$5&amp;$E781),'Hoja de Trabajo para listado'!$DE$151:$DG$151,0)),0)+IFERROR(INDEX('Hoja de Trabajo para listado'!$CD$155:$DC$1048576,MATCH($A781,'Hoja de Trabajo para listado'!$CD$155:$CD$1048576,0),MATCH((CUADRO!M$5&amp;$E781),'Hoja de Trabajo para listado'!$CD$151:$DC$151,0)),0)</f>
        <v>0</v>
      </c>
      <c r="N781" s="314">
        <f ca="1">+IFERROR(INDEX('Hoja de Trabajo para listado'!$A$155:$Z$1048576,MATCH($A781,'Hoja de Trabajo para listado'!$A$155:$A$1048576,0),MATCH((CUADRO!N$5&amp;$E781),'Hoja de Trabajo para listado'!$A$151:$Z$151,0)),0)+IFERROR(INDEX('Hoja de Trabajo para listado'!$AB$155:$BA$1048576,MATCH($A781,'Hoja de Trabajo para listado'!$AB$155:$AB$1048576,0),MATCH((CUADRO!N$5&amp;$E781),'Hoja de Trabajo para listado'!$AB$151:$BA$151,0)),0)+IFERROR(INDEX('Hoja de Trabajo para listado'!$BC$155:$CB$1048576,MATCH($A781,'Hoja de Trabajo para listado'!$BC$155:$BC$1048576,0),MATCH((CUADRO!N$5&amp;$E781),'Hoja de Trabajo para listado'!$BC$151:$CB$151,0)),0)+IFERROR(INDEX('Hoja de Trabajo para listado'!$DE$153:$DG$274,MATCH($A781,'Hoja de Trabajo para listado'!$DE$153:$DE$1048576,0),MATCH((CUADRO!N$5&amp;$E781),'Hoja de Trabajo para listado'!$DE$151:$DG$151,0)),0)+IFERROR(INDEX('Hoja de Trabajo para listado'!$CD$155:$DC$1048576,MATCH($A781,'Hoja de Trabajo para listado'!$CD$155:$CD$1048576,0),MATCH((CUADRO!N$5&amp;$E781),'Hoja de Trabajo para listado'!$CD$151:$DC$151,0)),0)</f>
        <v>0</v>
      </c>
      <c r="O781" s="314">
        <f ca="1">+IFERROR(INDEX('Hoja de Trabajo para listado'!$A$155:$Z$1048576,MATCH($A781,'Hoja de Trabajo para listado'!$A$155:$A$1048576,0),MATCH((CUADRO!O$5&amp;$E781),'Hoja de Trabajo para listado'!$A$151:$Z$151,0)),0)+IFERROR(INDEX('Hoja de Trabajo para listado'!$AB$155:$BA$1048576,MATCH($A781,'Hoja de Trabajo para listado'!$AB$155:$AB$1048576,0),MATCH((CUADRO!O$5&amp;$E781),'Hoja de Trabajo para listado'!$AB$151:$BA$151,0)),0)+IFERROR(INDEX('Hoja de Trabajo para listado'!$BC$155:$CB$1048576,MATCH($A781,'Hoja de Trabajo para listado'!$BC$155:$BC$1048576,0),MATCH((CUADRO!O$5&amp;$E781),'Hoja de Trabajo para listado'!$BC$151:$CB$151,0)),0)+IFERROR(INDEX('Hoja de Trabajo para listado'!$DE$153:$DG$274,MATCH($A781,'Hoja de Trabajo para listado'!$DE$153:$DE$1048576,0),MATCH((CUADRO!O$5&amp;$E781),'Hoja de Trabajo para listado'!$DE$151:$DG$151,0)),0)+IFERROR(INDEX('Hoja de Trabajo para listado'!$CD$155:$DC$1048576,MATCH($A781,'Hoja de Trabajo para listado'!$CD$155:$CD$1048576,0),MATCH((CUADRO!O$5&amp;$E781),'Hoja de Trabajo para listado'!$CD$151:$DC$151,0)),0)</f>
        <v>0</v>
      </c>
      <c r="P781" s="314">
        <f ca="1">+IFERROR(INDEX('Hoja de Trabajo para listado'!$A$155:$Z$1048576,MATCH($A781,'Hoja de Trabajo para listado'!$A$155:$A$1048576,0),MATCH((CUADRO!P$5&amp;$E781),'Hoja de Trabajo para listado'!$A$151:$Z$151,0)),0)+IFERROR(INDEX('Hoja de Trabajo para listado'!$AB$155:$BA$1048576,MATCH($A781,'Hoja de Trabajo para listado'!$AB$155:$AB$1048576,0),MATCH((CUADRO!P$5&amp;$E781),'Hoja de Trabajo para listado'!$AB$151:$BA$151,0)),0)+IFERROR(INDEX('Hoja de Trabajo para listado'!$BC$155:$CB$1048576,MATCH($A781,'Hoja de Trabajo para listado'!$BC$155:$BC$1048576,0),MATCH((CUADRO!P$5&amp;$E781),'Hoja de Trabajo para listado'!$BC$151:$CB$151,0)),0)+IFERROR(INDEX('Hoja de Trabajo para listado'!$DE$153:$DG$274,MATCH($A781,'Hoja de Trabajo para listado'!$DE$153:$DE$1048576,0),MATCH((CUADRO!P$5&amp;$E781),'Hoja de Trabajo para listado'!$DE$151:$DG$151,0)),0)+IFERROR(INDEX('Hoja de Trabajo para listado'!$CD$155:$DC$1048576,MATCH($A781,'Hoja de Trabajo para listado'!$CD$155:$CD$1048576,0),MATCH((CUADRO!P$5&amp;$E781),'Hoja de Trabajo para listado'!$CD$151:$DC$151,0)),0)</f>
        <v>0</v>
      </c>
      <c r="Q781" s="314">
        <f ca="1">+IFERROR(INDEX('Hoja de Trabajo para listado'!$A$155:$Z$1048576,MATCH($A781,'Hoja de Trabajo para listado'!$A$155:$A$1048576,0),MATCH((CUADRO!Q$5&amp;$E781),'Hoja de Trabajo para listado'!$A$151:$Z$151,0)),0)+IFERROR(INDEX('Hoja de Trabajo para listado'!$AB$155:$BA$1048576,MATCH($A781,'Hoja de Trabajo para listado'!$AB$155:$AB$1048576,0),MATCH((CUADRO!Q$5&amp;$E781),'Hoja de Trabajo para listado'!$AB$151:$BA$151,0)),0)+IFERROR(INDEX('Hoja de Trabajo para listado'!$BC$155:$CB$1048576,MATCH($A781,'Hoja de Trabajo para listado'!$BC$155:$BC$1048576,0),MATCH((CUADRO!Q$5&amp;$E781),'Hoja de Trabajo para listado'!$BC$151:$CB$151,0)),0)+IFERROR(INDEX('Hoja de Trabajo para listado'!$DE$153:$DG$274,MATCH($A781,'Hoja de Trabajo para listado'!$DE$153:$DE$1048576,0),MATCH((CUADRO!Q$5&amp;$E781),'Hoja de Trabajo para listado'!$DE$151:$DG$151,0)),0)+IFERROR(INDEX('Hoja de Trabajo para listado'!$CD$155:$DC$1048576,MATCH($A781,'Hoja de Trabajo para listado'!$CD$155:$CD$1048576,0),MATCH((CUADRO!Q$5&amp;$E781),'Hoja de Trabajo para listado'!$CD$151:$DC$151,0)),0)</f>
        <v>0</v>
      </c>
      <c r="R781" s="314">
        <f t="shared" ca="1" si="24"/>
        <v>0</v>
      </c>
      <c r="S781" s="322">
        <f ca="1">+R780+R781</f>
        <v>0</v>
      </c>
      <c r="T781" s="314">
        <f ca="1">+S781</f>
        <v>0</v>
      </c>
      <c r="U781" s="313">
        <f t="shared" si="25"/>
        <v>2</v>
      </c>
      <c r="V781" s="319" t="str">
        <f>+VLOOKUP(A781,bd_lista!$A$3:$E$593,5,FALSE)</f>
        <v>Gobiernos Autonomos Municipales</v>
      </c>
      <c r="W781" s="426"/>
    </row>
    <row r="782" spans="1:23" customFormat="1" ht="15" hidden="1" customHeight="1">
      <c r="A782" s="323">
        <v>1903</v>
      </c>
      <c r="B782" s="427">
        <f>+A782</f>
        <v>1903</v>
      </c>
      <c r="C782" s="318" t="str">
        <f>+VLOOKUP(A782,bd_lista!$A$3:$C$593,3,FALSE)</f>
        <v>Gobierno Autónomo Municipal de Bolpebra</v>
      </c>
      <c r="D782" s="429" t="str">
        <f>+C782</f>
        <v>Gobierno Autónomo Municipal de Bolpebra</v>
      </c>
      <c r="E782" s="346" t="s">
        <v>1418</v>
      </c>
      <c r="F782" s="314">
        <f ca="1">+IFERROR(INDEX('Hoja de Trabajo para listado'!$A$155:$Z$1048576,MATCH($A782,'Hoja de Trabajo para listado'!$A$155:$A$1048576,0),MATCH((CUADRO!F$5&amp;$E782),'Hoja de Trabajo para listado'!$A$151:$Z$151,0)),0)+IFERROR(INDEX('Hoja de Trabajo para listado'!$AB$155:$BA$1048576,MATCH($A782,'Hoja de Trabajo para listado'!$AB$155:$AB$1048576,0),MATCH((CUADRO!F$5&amp;$E782),'Hoja de Trabajo para listado'!$AB$151:$BA$151,0)),0)+IFERROR(INDEX('Hoja de Trabajo para listado'!$BC$155:$CB$1048576,MATCH($A782,'Hoja de Trabajo para listado'!$BC$155:$BC$1048576,0),MATCH((CUADRO!F$5&amp;$E782),'Hoja de Trabajo para listado'!$BC$151:$CB$151,0)),0)+IFERROR(INDEX('Hoja de Trabajo para listado'!$DE$153:$DG$274,MATCH($A782,'Hoja de Trabajo para listado'!$DE$153:$DE$1048576,0),MATCH((CUADRO!F$5&amp;$E782),'Hoja de Trabajo para listado'!$DE$151:$DG$151,0)),0)+IFERROR(INDEX('Hoja de Trabajo para listado'!$CD$155:$DC$1048576,MATCH($A782,'Hoja de Trabajo para listado'!$CD$155:$CD$1048576,0),MATCH((CUADRO!F$5&amp;$E782),'Hoja de Trabajo para listado'!$CD$151:$DC$151,0)),0)</f>
        <v>0</v>
      </c>
      <c r="G782" s="314">
        <f ca="1">+IFERROR(INDEX('Hoja de Trabajo para listado'!$A$155:$Z$1048576,MATCH($A782,'Hoja de Trabajo para listado'!$A$155:$A$1048576,0),MATCH((CUADRO!G$5&amp;$E782),'Hoja de Trabajo para listado'!$A$151:$Z$151,0)),0)+IFERROR(INDEX('Hoja de Trabajo para listado'!$AB$155:$BA$1048576,MATCH($A782,'Hoja de Trabajo para listado'!$AB$155:$AB$1048576,0),MATCH((CUADRO!G$5&amp;$E782),'Hoja de Trabajo para listado'!$AB$151:$BA$151,0)),0)+IFERROR(INDEX('Hoja de Trabajo para listado'!$BC$155:$CB$1048576,MATCH($A782,'Hoja de Trabajo para listado'!$BC$155:$BC$1048576,0),MATCH((CUADRO!G$5&amp;$E782),'Hoja de Trabajo para listado'!$BC$151:$CB$151,0)),0)+IFERROR(INDEX('Hoja de Trabajo para listado'!$DE$153:$DG$274,MATCH($A782,'Hoja de Trabajo para listado'!$DE$153:$DE$1048576,0),MATCH((CUADRO!G$5&amp;$E782),'Hoja de Trabajo para listado'!$DE$151:$DG$151,0)),0)+IFERROR(INDEX('Hoja de Trabajo para listado'!$CD$155:$DC$1048576,MATCH($A782,'Hoja de Trabajo para listado'!$CD$155:$CD$1048576,0),MATCH((CUADRO!G$5&amp;$E782),'Hoja de Trabajo para listado'!$CD$151:$DC$151,0)),0)</f>
        <v>0</v>
      </c>
      <c r="H782" s="314">
        <f ca="1">+IFERROR(INDEX('Hoja de Trabajo para listado'!$A$155:$Z$1048576,MATCH($A782,'Hoja de Trabajo para listado'!$A$155:$A$1048576,0),MATCH((CUADRO!H$5&amp;$E782),'Hoja de Trabajo para listado'!$A$151:$Z$151,0)),0)+IFERROR(INDEX('Hoja de Trabajo para listado'!$AB$155:$BA$1048576,MATCH($A782,'Hoja de Trabajo para listado'!$AB$155:$AB$1048576,0),MATCH((CUADRO!H$5&amp;$E782),'Hoja de Trabajo para listado'!$AB$151:$BA$151,0)),0)+IFERROR(INDEX('Hoja de Trabajo para listado'!$BC$155:$CB$1048576,MATCH($A782,'Hoja de Trabajo para listado'!$BC$155:$BC$1048576,0),MATCH((CUADRO!H$5&amp;$E782),'Hoja de Trabajo para listado'!$BC$151:$CB$151,0)),0)+IFERROR(INDEX('Hoja de Trabajo para listado'!$DE$153:$DG$274,MATCH($A782,'Hoja de Trabajo para listado'!$DE$153:$DE$1048576,0),MATCH((CUADRO!H$5&amp;$E782),'Hoja de Trabajo para listado'!$DE$151:$DG$151,0)),0)+IFERROR(INDEX('Hoja de Trabajo para listado'!$CD$155:$DC$1048576,MATCH($A782,'Hoja de Trabajo para listado'!$CD$155:$CD$1048576,0),MATCH((CUADRO!H$5&amp;$E782),'Hoja de Trabajo para listado'!$CD$151:$DC$151,0)),0)</f>
        <v>0</v>
      </c>
      <c r="I782" s="314">
        <f ca="1">+IFERROR(INDEX('Hoja de Trabajo para listado'!$A$155:$Z$1048576,MATCH($A782,'Hoja de Trabajo para listado'!$A$155:$A$1048576,0),MATCH((CUADRO!I$5&amp;$E782),'Hoja de Trabajo para listado'!$A$151:$Z$151,0)),0)+IFERROR(INDEX('Hoja de Trabajo para listado'!$AB$155:$BA$1048576,MATCH($A782,'Hoja de Trabajo para listado'!$AB$155:$AB$1048576,0),MATCH((CUADRO!I$5&amp;$E782),'Hoja de Trabajo para listado'!$AB$151:$BA$151,0)),0)+IFERROR(INDEX('Hoja de Trabajo para listado'!$BC$155:$CB$1048576,MATCH($A782,'Hoja de Trabajo para listado'!$BC$155:$BC$1048576,0),MATCH((CUADRO!I$5&amp;$E782),'Hoja de Trabajo para listado'!$BC$151:$CB$151,0)),0)+IFERROR(INDEX('Hoja de Trabajo para listado'!$DE$153:$DG$274,MATCH($A782,'Hoja de Trabajo para listado'!$DE$153:$DE$1048576,0),MATCH((CUADRO!I$5&amp;$E782),'Hoja de Trabajo para listado'!$DE$151:$DG$151,0)),0)+IFERROR(INDEX('Hoja de Trabajo para listado'!$CD$155:$DC$1048576,MATCH($A782,'Hoja de Trabajo para listado'!$CD$155:$CD$1048576,0),MATCH((CUADRO!I$5&amp;$E782),'Hoja de Trabajo para listado'!$CD$151:$DC$151,0)),0)</f>
        <v>0</v>
      </c>
      <c r="J782" s="314">
        <f ca="1">+IFERROR(INDEX('Hoja de Trabajo para listado'!$A$155:$Z$1048576,MATCH($A782,'Hoja de Trabajo para listado'!$A$155:$A$1048576,0),MATCH((CUADRO!J$5&amp;$E782),'Hoja de Trabajo para listado'!$A$151:$Z$151,0)),0)+IFERROR(INDEX('Hoja de Trabajo para listado'!$AB$155:$BA$1048576,MATCH($A782,'Hoja de Trabajo para listado'!$AB$155:$AB$1048576,0),MATCH((CUADRO!J$5&amp;$E782),'Hoja de Trabajo para listado'!$AB$151:$BA$151,0)),0)+IFERROR(INDEX('Hoja de Trabajo para listado'!$BC$155:$CB$1048576,MATCH($A782,'Hoja de Trabajo para listado'!$BC$155:$BC$1048576,0),MATCH((CUADRO!J$5&amp;$E782),'Hoja de Trabajo para listado'!$BC$151:$CB$151,0)),0)+IFERROR(INDEX('Hoja de Trabajo para listado'!$DE$153:$DG$274,MATCH($A782,'Hoja de Trabajo para listado'!$DE$153:$DE$1048576,0),MATCH((CUADRO!J$5&amp;$E782),'Hoja de Trabajo para listado'!$DE$151:$DG$151,0)),0)+IFERROR(INDEX('Hoja de Trabajo para listado'!$CD$155:$DC$1048576,MATCH($A782,'Hoja de Trabajo para listado'!$CD$155:$CD$1048576,0),MATCH((CUADRO!J$5&amp;$E782),'Hoja de Trabajo para listado'!$CD$151:$DC$151,0)),0)</f>
        <v>0</v>
      </c>
      <c r="K782" s="314">
        <f ca="1">+IFERROR(INDEX('Hoja de Trabajo para listado'!$A$155:$Z$1048576,MATCH($A782,'Hoja de Trabajo para listado'!$A$155:$A$1048576,0),MATCH((CUADRO!K$5&amp;$E782),'Hoja de Trabajo para listado'!$A$151:$Z$151,0)),0)+IFERROR(INDEX('Hoja de Trabajo para listado'!$AB$155:$BA$1048576,MATCH($A782,'Hoja de Trabajo para listado'!$AB$155:$AB$1048576,0),MATCH((CUADRO!K$5&amp;$E782),'Hoja de Trabajo para listado'!$AB$151:$BA$151,0)),0)+IFERROR(INDEX('Hoja de Trabajo para listado'!$BC$155:$CB$1048576,MATCH($A782,'Hoja de Trabajo para listado'!$BC$155:$BC$1048576,0),MATCH((CUADRO!K$5&amp;$E782),'Hoja de Trabajo para listado'!$BC$151:$CB$151,0)),0)+IFERROR(INDEX('Hoja de Trabajo para listado'!$DE$153:$DG$274,MATCH($A782,'Hoja de Trabajo para listado'!$DE$153:$DE$1048576,0),MATCH((CUADRO!K$5&amp;$E782),'Hoja de Trabajo para listado'!$DE$151:$DG$151,0)),0)+IFERROR(INDEX('Hoja de Trabajo para listado'!$CD$155:$DC$1048576,MATCH($A782,'Hoja de Trabajo para listado'!$CD$155:$CD$1048576,0),MATCH((CUADRO!K$5&amp;$E782),'Hoja de Trabajo para listado'!$CD$151:$DC$151,0)),0)</f>
        <v>0</v>
      </c>
      <c r="L782" s="314">
        <f ca="1">+IFERROR(INDEX('Hoja de Trabajo para listado'!$A$155:$Z$1048576,MATCH($A782,'Hoja de Trabajo para listado'!$A$155:$A$1048576,0),MATCH((CUADRO!L$5&amp;$E782),'Hoja de Trabajo para listado'!$A$151:$Z$151,0)),0)+IFERROR(INDEX('Hoja de Trabajo para listado'!$AB$155:$BA$1048576,MATCH($A782,'Hoja de Trabajo para listado'!$AB$155:$AB$1048576,0),MATCH((CUADRO!L$5&amp;$E782),'Hoja de Trabajo para listado'!$AB$151:$BA$151,0)),0)+IFERROR(INDEX('Hoja de Trabajo para listado'!$BC$155:$CB$1048576,MATCH($A782,'Hoja de Trabajo para listado'!$BC$155:$BC$1048576,0),MATCH((CUADRO!L$5&amp;$E782),'Hoja de Trabajo para listado'!$BC$151:$CB$151,0)),0)+IFERROR(INDEX('Hoja de Trabajo para listado'!$DE$153:$DG$274,MATCH($A782,'Hoja de Trabajo para listado'!$DE$153:$DE$1048576,0),MATCH((CUADRO!L$5&amp;$E782),'Hoja de Trabajo para listado'!$DE$151:$DG$151,0)),0)+IFERROR(INDEX('Hoja de Trabajo para listado'!$CD$155:$DC$1048576,MATCH($A782,'Hoja de Trabajo para listado'!$CD$155:$CD$1048576,0),MATCH((CUADRO!L$5&amp;$E782),'Hoja de Trabajo para listado'!$CD$151:$DC$151,0)),0)</f>
        <v>0</v>
      </c>
      <c r="M782" s="314">
        <f ca="1">+IFERROR(INDEX('Hoja de Trabajo para listado'!$A$155:$Z$1048576,MATCH($A782,'Hoja de Trabajo para listado'!$A$155:$A$1048576,0),MATCH((CUADRO!M$5&amp;$E782),'Hoja de Trabajo para listado'!$A$151:$Z$151,0)),0)+IFERROR(INDEX('Hoja de Trabajo para listado'!$AB$155:$BA$1048576,MATCH($A782,'Hoja de Trabajo para listado'!$AB$155:$AB$1048576,0),MATCH((CUADRO!M$5&amp;$E782),'Hoja de Trabajo para listado'!$AB$151:$BA$151,0)),0)+IFERROR(INDEX('Hoja de Trabajo para listado'!$BC$155:$CB$1048576,MATCH($A782,'Hoja de Trabajo para listado'!$BC$155:$BC$1048576,0),MATCH((CUADRO!M$5&amp;$E782),'Hoja de Trabajo para listado'!$BC$151:$CB$151,0)),0)+IFERROR(INDEX('Hoja de Trabajo para listado'!$DE$153:$DG$274,MATCH($A782,'Hoja de Trabajo para listado'!$DE$153:$DE$1048576,0),MATCH((CUADRO!M$5&amp;$E782),'Hoja de Trabajo para listado'!$DE$151:$DG$151,0)),0)+IFERROR(INDEX('Hoja de Trabajo para listado'!$CD$155:$DC$1048576,MATCH($A782,'Hoja de Trabajo para listado'!$CD$155:$CD$1048576,0),MATCH((CUADRO!M$5&amp;$E782),'Hoja de Trabajo para listado'!$CD$151:$DC$151,0)),0)</f>
        <v>0</v>
      </c>
      <c r="N782" s="314">
        <f ca="1">+IFERROR(INDEX('Hoja de Trabajo para listado'!$A$155:$Z$1048576,MATCH($A782,'Hoja de Trabajo para listado'!$A$155:$A$1048576,0),MATCH((CUADRO!N$5&amp;$E782),'Hoja de Trabajo para listado'!$A$151:$Z$151,0)),0)+IFERROR(INDEX('Hoja de Trabajo para listado'!$AB$155:$BA$1048576,MATCH($A782,'Hoja de Trabajo para listado'!$AB$155:$AB$1048576,0),MATCH((CUADRO!N$5&amp;$E782),'Hoja de Trabajo para listado'!$AB$151:$BA$151,0)),0)+IFERROR(INDEX('Hoja de Trabajo para listado'!$BC$155:$CB$1048576,MATCH($A782,'Hoja de Trabajo para listado'!$BC$155:$BC$1048576,0),MATCH((CUADRO!N$5&amp;$E782),'Hoja de Trabajo para listado'!$BC$151:$CB$151,0)),0)+IFERROR(INDEX('Hoja de Trabajo para listado'!$DE$153:$DG$274,MATCH($A782,'Hoja de Trabajo para listado'!$DE$153:$DE$1048576,0),MATCH((CUADRO!N$5&amp;$E782),'Hoja de Trabajo para listado'!$DE$151:$DG$151,0)),0)+IFERROR(INDEX('Hoja de Trabajo para listado'!$CD$155:$DC$1048576,MATCH($A782,'Hoja de Trabajo para listado'!$CD$155:$CD$1048576,0),MATCH((CUADRO!N$5&amp;$E782),'Hoja de Trabajo para listado'!$CD$151:$DC$151,0)),0)</f>
        <v>0</v>
      </c>
      <c r="O782" s="314">
        <f ca="1">+IFERROR(INDEX('Hoja de Trabajo para listado'!$A$155:$Z$1048576,MATCH($A782,'Hoja de Trabajo para listado'!$A$155:$A$1048576,0),MATCH((CUADRO!O$5&amp;$E782),'Hoja de Trabajo para listado'!$A$151:$Z$151,0)),0)+IFERROR(INDEX('Hoja de Trabajo para listado'!$AB$155:$BA$1048576,MATCH($A782,'Hoja de Trabajo para listado'!$AB$155:$AB$1048576,0),MATCH((CUADRO!O$5&amp;$E782),'Hoja de Trabajo para listado'!$AB$151:$BA$151,0)),0)+IFERROR(INDEX('Hoja de Trabajo para listado'!$BC$155:$CB$1048576,MATCH($A782,'Hoja de Trabajo para listado'!$BC$155:$BC$1048576,0),MATCH((CUADRO!O$5&amp;$E782),'Hoja de Trabajo para listado'!$BC$151:$CB$151,0)),0)+IFERROR(INDEX('Hoja de Trabajo para listado'!$DE$153:$DG$274,MATCH($A782,'Hoja de Trabajo para listado'!$DE$153:$DE$1048576,0),MATCH((CUADRO!O$5&amp;$E782),'Hoja de Trabajo para listado'!$DE$151:$DG$151,0)),0)+IFERROR(INDEX('Hoja de Trabajo para listado'!$CD$155:$DC$1048576,MATCH($A782,'Hoja de Trabajo para listado'!$CD$155:$CD$1048576,0),MATCH((CUADRO!O$5&amp;$E782),'Hoja de Trabajo para listado'!$CD$151:$DC$151,0)),0)</f>
        <v>0</v>
      </c>
      <c r="P782" s="314">
        <f ca="1">+IFERROR(INDEX('Hoja de Trabajo para listado'!$A$155:$Z$1048576,MATCH($A782,'Hoja de Trabajo para listado'!$A$155:$A$1048576,0),MATCH((CUADRO!P$5&amp;$E782),'Hoja de Trabajo para listado'!$A$151:$Z$151,0)),0)+IFERROR(INDEX('Hoja de Trabajo para listado'!$AB$155:$BA$1048576,MATCH($A782,'Hoja de Trabajo para listado'!$AB$155:$AB$1048576,0),MATCH((CUADRO!P$5&amp;$E782),'Hoja de Trabajo para listado'!$AB$151:$BA$151,0)),0)+IFERROR(INDEX('Hoja de Trabajo para listado'!$BC$155:$CB$1048576,MATCH($A782,'Hoja de Trabajo para listado'!$BC$155:$BC$1048576,0),MATCH((CUADRO!P$5&amp;$E782),'Hoja de Trabajo para listado'!$BC$151:$CB$151,0)),0)+IFERROR(INDEX('Hoja de Trabajo para listado'!$DE$153:$DG$274,MATCH($A782,'Hoja de Trabajo para listado'!$DE$153:$DE$1048576,0),MATCH((CUADRO!P$5&amp;$E782),'Hoja de Trabajo para listado'!$DE$151:$DG$151,0)),0)+IFERROR(INDEX('Hoja de Trabajo para listado'!$CD$155:$DC$1048576,MATCH($A782,'Hoja de Trabajo para listado'!$CD$155:$CD$1048576,0),MATCH((CUADRO!P$5&amp;$E782),'Hoja de Trabajo para listado'!$CD$151:$DC$151,0)),0)</f>
        <v>0</v>
      </c>
      <c r="Q782" s="314">
        <f ca="1">+IFERROR(INDEX('Hoja de Trabajo para listado'!$A$155:$Z$1048576,MATCH($A782,'Hoja de Trabajo para listado'!$A$155:$A$1048576,0),MATCH((CUADRO!Q$5&amp;$E782),'Hoja de Trabajo para listado'!$A$151:$Z$151,0)),0)+IFERROR(INDEX('Hoja de Trabajo para listado'!$AB$155:$BA$1048576,MATCH($A782,'Hoja de Trabajo para listado'!$AB$155:$AB$1048576,0),MATCH((CUADRO!Q$5&amp;$E782),'Hoja de Trabajo para listado'!$AB$151:$BA$151,0)),0)+IFERROR(INDEX('Hoja de Trabajo para listado'!$BC$155:$CB$1048576,MATCH($A782,'Hoja de Trabajo para listado'!$BC$155:$BC$1048576,0),MATCH((CUADRO!Q$5&amp;$E782),'Hoja de Trabajo para listado'!$BC$151:$CB$151,0)),0)+IFERROR(INDEX('Hoja de Trabajo para listado'!$DE$153:$DG$274,MATCH($A782,'Hoja de Trabajo para listado'!$DE$153:$DE$1048576,0),MATCH((CUADRO!Q$5&amp;$E782),'Hoja de Trabajo para listado'!$DE$151:$DG$151,0)),0)+IFERROR(INDEX('Hoja de Trabajo para listado'!$CD$155:$DC$1048576,MATCH($A782,'Hoja de Trabajo para listado'!$CD$155:$CD$1048576,0),MATCH((CUADRO!Q$5&amp;$E782),'Hoja de Trabajo para listado'!$CD$151:$DC$151,0)),0)</f>
        <v>0</v>
      </c>
      <c r="R782" s="314">
        <f t="shared" ca="1" si="24"/>
        <v>0</v>
      </c>
      <c r="S782" s="322"/>
      <c r="T782" s="314">
        <f ca="1">+T783</f>
        <v>0</v>
      </c>
      <c r="U782" s="313">
        <f t="shared" si="25"/>
        <v>1</v>
      </c>
      <c r="V782" s="319" t="str">
        <f>+VLOOKUP(A782,bd_lista!$A$3:$E$593,5,FALSE)</f>
        <v>Gobiernos Autonomos Municipales</v>
      </c>
      <c r="W782" s="425" t="str">
        <f>+V782</f>
        <v>Gobiernos Autonomos Municipales</v>
      </c>
    </row>
    <row r="783" spans="1:23" customFormat="1" ht="15" hidden="1" customHeight="1">
      <c r="A783" s="323">
        <v>1903</v>
      </c>
      <c r="B783" s="428"/>
      <c r="C783" s="318" t="str">
        <f>+VLOOKUP(A783,bd_lista!$A$3:$C$593,3,FALSE)</f>
        <v>Gobierno Autónomo Municipal de Bolpebra</v>
      </c>
      <c r="D783" s="430"/>
      <c r="E783" s="347" t="s">
        <v>1419</v>
      </c>
      <c r="F783" s="314">
        <f ca="1">+IFERROR(INDEX('Hoja de Trabajo para listado'!$A$155:$Z$1048576,MATCH($A783,'Hoja de Trabajo para listado'!$A$155:$A$1048576,0),MATCH((CUADRO!F$5&amp;$E783),'Hoja de Trabajo para listado'!$A$151:$Z$151,0)),0)+IFERROR(INDEX('Hoja de Trabajo para listado'!$AB$155:$BA$1048576,MATCH($A783,'Hoja de Trabajo para listado'!$AB$155:$AB$1048576,0),MATCH((CUADRO!F$5&amp;$E783),'Hoja de Trabajo para listado'!$AB$151:$BA$151,0)),0)+IFERROR(INDEX('Hoja de Trabajo para listado'!$BC$155:$CB$1048576,MATCH($A783,'Hoja de Trabajo para listado'!$BC$155:$BC$1048576,0),MATCH((CUADRO!F$5&amp;$E783),'Hoja de Trabajo para listado'!$BC$151:$CB$151,0)),0)+IFERROR(INDEX('Hoja de Trabajo para listado'!$DE$153:$DG$274,MATCH($A783,'Hoja de Trabajo para listado'!$DE$153:$DE$1048576,0),MATCH((CUADRO!F$5&amp;$E783),'Hoja de Trabajo para listado'!$DE$151:$DG$151,0)),0)+IFERROR(INDEX('Hoja de Trabajo para listado'!$CD$155:$DC$1048576,MATCH($A783,'Hoja de Trabajo para listado'!$CD$155:$CD$1048576,0),MATCH((CUADRO!F$5&amp;$E783),'Hoja de Trabajo para listado'!$CD$151:$DC$151,0)),0)</f>
        <v>0</v>
      </c>
      <c r="G783" s="314">
        <f ca="1">+IFERROR(INDEX('Hoja de Trabajo para listado'!$A$155:$Z$1048576,MATCH($A783,'Hoja de Trabajo para listado'!$A$155:$A$1048576,0),MATCH((CUADRO!G$5&amp;$E783),'Hoja de Trabajo para listado'!$A$151:$Z$151,0)),0)+IFERROR(INDEX('Hoja de Trabajo para listado'!$AB$155:$BA$1048576,MATCH($A783,'Hoja de Trabajo para listado'!$AB$155:$AB$1048576,0),MATCH((CUADRO!G$5&amp;$E783),'Hoja de Trabajo para listado'!$AB$151:$BA$151,0)),0)+IFERROR(INDEX('Hoja de Trabajo para listado'!$BC$155:$CB$1048576,MATCH($A783,'Hoja de Trabajo para listado'!$BC$155:$BC$1048576,0),MATCH((CUADRO!G$5&amp;$E783),'Hoja de Trabajo para listado'!$BC$151:$CB$151,0)),0)+IFERROR(INDEX('Hoja de Trabajo para listado'!$DE$153:$DG$274,MATCH($A783,'Hoja de Trabajo para listado'!$DE$153:$DE$1048576,0),MATCH((CUADRO!G$5&amp;$E783),'Hoja de Trabajo para listado'!$DE$151:$DG$151,0)),0)+IFERROR(INDEX('Hoja de Trabajo para listado'!$CD$155:$DC$1048576,MATCH($A783,'Hoja de Trabajo para listado'!$CD$155:$CD$1048576,0),MATCH((CUADRO!G$5&amp;$E783),'Hoja de Trabajo para listado'!$CD$151:$DC$151,0)),0)</f>
        <v>0</v>
      </c>
      <c r="H783" s="314">
        <f ca="1">+IFERROR(INDEX('Hoja de Trabajo para listado'!$A$155:$Z$1048576,MATCH($A783,'Hoja de Trabajo para listado'!$A$155:$A$1048576,0),MATCH((CUADRO!H$5&amp;$E783),'Hoja de Trabajo para listado'!$A$151:$Z$151,0)),0)+IFERROR(INDEX('Hoja de Trabajo para listado'!$AB$155:$BA$1048576,MATCH($A783,'Hoja de Trabajo para listado'!$AB$155:$AB$1048576,0),MATCH((CUADRO!H$5&amp;$E783),'Hoja de Trabajo para listado'!$AB$151:$BA$151,0)),0)+IFERROR(INDEX('Hoja de Trabajo para listado'!$BC$155:$CB$1048576,MATCH($A783,'Hoja de Trabajo para listado'!$BC$155:$BC$1048576,0),MATCH((CUADRO!H$5&amp;$E783),'Hoja de Trabajo para listado'!$BC$151:$CB$151,0)),0)+IFERROR(INDEX('Hoja de Trabajo para listado'!$DE$153:$DG$274,MATCH($A783,'Hoja de Trabajo para listado'!$DE$153:$DE$1048576,0),MATCH((CUADRO!H$5&amp;$E783),'Hoja de Trabajo para listado'!$DE$151:$DG$151,0)),0)+IFERROR(INDEX('Hoja de Trabajo para listado'!$CD$155:$DC$1048576,MATCH($A783,'Hoja de Trabajo para listado'!$CD$155:$CD$1048576,0),MATCH((CUADRO!H$5&amp;$E783),'Hoja de Trabajo para listado'!$CD$151:$DC$151,0)),0)</f>
        <v>0</v>
      </c>
      <c r="I783" s="314">
        <f ca="1">+IFERROR(INDEX('Hoja de Trabajo para listado'!$A$155:$Z$1048576,MATCH($A783,'Hoja de Trabajo para listado'!$A$155:$A$1048576,0),MATCH((CUADRO!I$5&amp;$E783),'Hoja de Trabajo para listado'!$A$151:$Z$151,0)),0)+IFERROR(INDEX('Hoja de Trabajo para listado'!$AB$155:$BA$1048576,MATCH($A783,'Hoja de Trabajo para listado'!$AB$155:$AB$1048576,0),MATCH((CUADRO!I$5&amp;$E783),'Hoja de Trabajo para listado'!$AB$151:$BA$151,0)),0)+IFERROR(INDEX('Hoja de Trabajo para listado'!$BC$155:$CB$1048576,MATCH($A783,'Hoja de Trabajo para listado'!$BC$155:$BC$1048576,0),MATCH((CUADRO!I$5&amp;$E783),'Hoja de Trabajo para listado'!$BC$151:$CB$151,0)),0)+IFERROR(INDEX('Hoja de Trabajo para listado'!$DE$153:$DG$274,MATCH($A783,'Hoja de Trabajo para listado'!$DE$153:$DE$1048576,0),MATCH((CUADRO!I$5&amp;$E783),'Hoja de Trabajo para listado'!$DE$151:$DG$151,0)),0)+IFERROR(INDEX('Hoja de Trabajo para listado'!$CD$155:$DC$1048576,MATCH($A783,'Hoja de Trabajo para listado'!$CD$155:$CD$1048576,0),MATCH((CUADRO!I$5&amp;$E783),'Hoja de Trabajo para listado'!$CD$151:$DC$151,0)),0)</f>
        <v>0</v>
      </c>
      <c r="J783" s="314">
        <f ca="1">+IFERROR(INDEX('Hoja de Trabajo para listado'!$A$155:$Z$1048576,MATCH($A783,'Hoja de Trabajo para listado'!$A$155:$A$1048576,0),MATCH((CUADRO!J$5&amp;$E783),'Hoja de Trabajo para listado'!$A$151:$Z$151,0)),0)+IFERROR(INDEX('Hoja de Trabajo para listado'!$AB$155:$BA$1048576,MATCH($A783,'Hoja de Trabajo para listado'!$AB$155:$AB$1048576,0),MATCH((CUADRO!J$5&amp;$E783),'Hoja de Trabajo para listado'!$AB$151:$BA$151,0)),0)+IFERROR(INDEX('Hoja de Trabajo para listado'!$BC$155:$CB$1048576,MATCH($A783,'Hoja de Trabajo para listado'!$BC$155:$BC$1048576,0),MATCH((CUADRO!J$5&amp;$E783),'Hoja de Trabajo para listado'!$BC$151:$CB$151,0)),0)+IFERROR(INDEX('Hoja de Trabajo para listado'!$DE$153:$DG$274,MATCH($A783,'Hoja de Trabajo para listado'!$DE$153:$DE$1048576,0),MATCH((CUADRO!J$5&amp;$E783),'Hoja de Trabajo para listado'!$DE$151:$DG$151,0)),0)+IFERROR(INDEX('Hoja de Trabajo para listado'!$CD$155:$DC$1048576,MATCH($A783,'Hoja de Trabajo para listado'!$CD$155:$CD$1048576,0),MATCH((CUADRO!J$5&amp;$E783),'Hoja de Trabajo para listado'!$CD$151:$DC$151,0)),0)</f>
        <v>0</v>
      </c>
      <c r="K783" s="314">
        <f ca="1">+IFERROR(INDEX('Hoja de Trabajo para listado'!$A$155:$Z$1048576,MATCH($A783,'Hoja de Trabajo para listado'!$A$155:$A$1048576,0),MATCH((CUADRO!K$5&amp;$E783),'Hoja de Trabajo para listado'!$A$151:$Z$151,0)),0)+IFERROR(INDEX('Hoja de Trabajo para listado'!$AB$155:$BA$1048576,MATCH($A783,'Hoja de Trabajo para listado'!$AB$155:$AB$1048576,0),MATCH((CUADRO!K$5&amp;$E783),'Hoja de Trabajo para listado'!$AB$151:$BA$151,0)),0)+IFERROR(INDEX('Hoja de Trabajo para listado'!$BC$155:$CB$1048576,MATCH($A783,'Hoja de Trabajo para listado'!$BC$155:$BC$1048576,0),MATCH((CUADRO!K$5&amp;$E783),'Hoja de Trabajo para listado'!$BC$151:$CB$151,0)),0)+IFERROR(INDEX('Hoja de Trabajo para listado'!$DE$153:$DG$274,MATCH($A783,'Hoja de Trabajo para listado'!$DE$153:$DE$1048576,0),MATCH((CUADRO!K$5&amp;$E783),'Hoja de Trabajo para listado'!$DE$151:$DG$151,0)),0)+IFERROR(INDEX('Hoja de Trabajo para listado'!$CD$155:$DC$1048576,MATCH($A783,'Hoja de Trabajo para listado'!$CD$155:$CD$1048576,0),MATCH((CUADRO!K$5&amp;$E783),'Hoja de Trabajo para listado'!$CD$151:$DC$151,0)),0)</f>
        <v>0</v>
      </c>
      <c r="L783" s="314">
        <f ca="1">+IFERROR(INDEX('Hoja de Trabajo para listado'!$A$155:$Z$1048576,MATCH($A783,'Hoja de Trabajo para listado'!$A$155:$A$1048576,0),MATCH((CUADRO!L$5&amp;$E783),'Hoja de Trabajo para listado'!$A$151:$Z$151,0)),0)+IFERROR(INDEX('Hoja de Trabajo para listado'!$AB$155:$BA$1048576,MATCH($A783,'Hoja de Trabajo para listado'!$AB$155:$AB$1048576,0),MATCH((CUADRO!L$5&amp;$E783),'Hoja de Trabajo para listado'!$AB$151:$BA$151,0)),0)+IFERROR(INDEX('Hoja de Trabajo para listado'!$BC$155:$CB$1048576,MATCH($A783,'Hoja de Trabajo para listado'!$BC$155:$BC$1048576,0),MATCH((CUADRO!L$5&amp;$E783),'Hoja de Trabajo para listado'!$BC$151:$CB$151,0)),0)+IFERROR(INDEX('Hoja de Trabajo para listado'!$DE$153:$DG$274,MATCH($A783,'Hoja de Trabajo para listado'!$DE$153:$DE$1048576,0),MATCH((CUADRO!L$5&amp;$E783),'Hoja de Trabajo para listado'!$DE$151:$DG$151,0)),0)+IFERROR(INDEX('Hoja de Trabajo para listado'!$CD$155:$DC$1048576,MATCH($A783,'Hoja de Trabajo para listado'!$CD$155:$CD$1048576,0),MATCH((CUADRO!L$5&amp;$E783),'Hoja de Trabajo para listado'!$CD$151:$DC$151,0)),0)</f>
        <v>0</v>
      </c>
      <c r="M783" s="314">
        <f ca="1">+IFERROR(INDEX('Hoja de Trabajo para listado'!$A$155:$Z$1048576,MATCH($A783,'Hoja de Trabajo para listado'!$A$155:$A$1048576,0),MATCH((CUADRO!M$5&amp;$E783),'Hoja de Trabajo para listado'!$A$151:$Z$151,0)),0)+IFERROR(INDEX('Hoja de Trabajo para listado'!$AB$155:$BA$1048576,MATCH($A783,'Hoja de Trabajo para listado'!$AB$155:$AB$1048576,0),MATCH((CUADRO!M$5&amp;$E783),'Hoja de Trabajo para listado'!$AB$151:$BA$151,0)),0)+IFERROR(INDEX('Hoja de Trabajo para listado'!$BC$155:$CB$1048576,MATCH($A783,'Hoja de Trabajo para listado'!$BC$155:$BC$1048576,0),MATCH((CUADRO!M$5&amp;$E783),'Hoja de Trabajo para listado'!$BC$151:$CB$151,0)),0)+IFERROR(INDEX('Hoja de Trabajo para listado'!$DE$153:$DG$274,MATCH($A783,'Hoja de Trabajo para listado'!$DE$153:$DE$1048576,0),MATCH((CUADRO!M$5&amp;$E783),'Hoja de Trabajo para listado'!$DE$151:$DG$151,0)),0)+IFERROR(INDEX('Hoja de Trabajo para listado'!$CD$155:$DC$1048576,MATCH($A783,'Hoja de Trabajo para listado'!$CD$155:$CD$1048576,0),MATCH((CUADRO!M$5&amp;$E783),'Hoja de Trabajo para listado'!$CD$151:$DC$151,0)),0)</f>
        <v>0</v>
      </c>
      <c r="N783" s="314">
        <f ca="1">+IFERROR(INDEX('Hoja de Trabajo para listado'!$A$155:$Z$1048576,MATCH($A783,'Hoja de Trabajo para listado'!$A$155:$A$1048576,0),MATCH((CUADRO!N$5&amp;$E783),'Hoja de Trabajo para listado'!$A$151:$Z$151,0)),0)+IFERROR(INDEX('Hoja de Trabajo para listado'!$AB$155:$BA$1048576,MATCH($A783,'Hoja de Trabajo para listado'!$AB$155:$AB$1048576,0),MATCH((CUADRO!N$5&amp;$E783),'Hoja de Trabajo para listado'!$AB$151:$BA$151,0)),0)+IFERROR(INDEX('Hoja de Trabajo para listado'!$BC$155:$CB$1048576,MATCH($A783,'Hoja de Trabajo para listado'!$BC$155:$BC$1048576,0),MATCH((CUADRO!N$5&amp;$E783),'Hoja de Trabajo para listado'!$BC$151:$CB$151,0)),0)+IFERROR(INDEX('Hoja de Trabajo para listado'!$DE$153:$DG$274,MATCH($A783,'Hoja de Trabajo para listado'!$DE$153:$DE$1048576,0),MATCH((CUADRO!N$5&amp;$E783),'Hoja de Trabajo para listado'!$DE$151:$DG$151,0)),0)+IFERROR(INDEX('Hoja de Trabajo para listado'!$CD$155:$DC$1048576,MATCH($A783,'Hoja de Trabajo para listado'!$CD$155:$CD$1048576,0),MATCH((CUADRO!N$5&amp;$E783),'Hoja de Trabajo para listado'!$CD$151:$DC$151,0)),0)</f>
        <v>0</v>
      </c>
      <c r="O783" s="314">
        <f ca="1">+IFERROR(INDEX('Hoja de Trabajo para listado'!$A$155:$Z$1048576,MATCH($A783,'Hoja de Trabajo para listado'!$A$155:$A$1048576,0),MATCH((CUADRO!O$5&amp;$E783),'Hoja de Trabajo para listado'!$A$151:$Z$151,0)),0)+IFERROR(INDEX('Hoja de Trabajo para listado'!$AB$155:$BA$1048576,MATCH($A783,'Hoja de Trabajo para listado'!$AB$155:$AB$1048576,0),MATCH((CUADRO!O$5&amp;$E783),'Hoja de Trabajo para listado'!$AB$151:$BA$151,0)),0)+IFERROR(INDEX('Hoja de Trabajo para listado'!$BC$155:$CB$1048576,MATCH($A783,'Hoja de Trabajo para listado'!$BC$155:$BC$1048576,0),MATCH((CUADRO!O$5&amp;$E783),'Hoja de Trabajo para listado'!$BC$151:$CB$151,0)),0)+IFERROR(INDEX('Hoja de Trabajo para listado'!$DE$153:$DG$274,MATCH($A783,'Hoja de Trabajo para listado'!$DE$153:$DE$1048576,0),MATCH((CUADRO!O$5&amp;$E783),'Hoja de Trabajo para listado'!$DE$151:$DG$151,0)),0)+IFERROR(INDEX('Hoja de Trabajo para listado'!$CD$155:$DC$1048576,MATCH($A783,'Hoja de Trabajo para listado'!$CD$155:$CD$1048576,0),MATCH((CUADRO!O$5&amp;$E783),'Hoja de Trabajo para listado'!$CD$151:$DC$151,0)),0)</f>
        <v>0</v>
      </c>
      <c r="P783" s="314">
        <f ca="1">+IFERROR(INDEX('Hoja de Trabajo para listado'!$A$155:$Z$1048576,MATCH($A783,'Hoja de Trabajo para listado'!$A$155:$A$1048576,0),MATCH((CUADRO!P$5&amp;$E783),'Hoja de Trabajo para listado'!$A$151:$Z$151,0)),0)+IFERROR(INDEX('Hoja de Trabajo para listado'!$AB$155:$BA$1048576,MATCH($A783,'Hoja de Trabajo para listado'!$AB$155:$AB$1048576,0),MATCH((CUADRO!P$5&amp;$E783),'Hoja de Trabajo para listado'!$AB$151:$BA$151,0)),0)+IFERROR(INDEX('Hoja de Trabajo para listado'!$BC$155:$CB$1048576,MATCH($A783,'Hoja de Trabajo para listado'!$BC$155:$BC$1048576,0),MATCH((CUADRO!P$5&amp;$E783),'Hoja de Trabajo para listado'!$BC$151:$CB$151,0)),0)+IFERROR(INDEX('Hoja de Trabajo para listado'!$DE$153:$DG$274,MATCH($A783,'Hoja de Trabajo para listado'!$DE$153:$DE$1048576,0),MATCH((CUADRO!P$5&amp;$E783),'Hoja de Trabajo para listado'!$DE$151:$DG$151,0)),0)+IFERROR(INDEX('Hoja de Trabajo para listado'!$CD$155:$DC$1048576,MATCH($A783,'Hoja de Trabajo para listado'!$CD$155:$CD$1048576,0),MATCH((CUADRO!P$5&amp;$E783),'Hoja de Trabajo para listado'!$CD$151:$DC$151,0)),0)</f>
        <v>0</v>
      </c>
      <c r="Q783" s="314">
        <f ca="1">+IFERROR(INDEX('Hoja de Trabajo para listado'!$A$155:$Z$1048576,MATCH($A783,'Hoja de Trabajo para listado'!$A$155:$A$1048576,0),MATCH((CUADRO!Q$5&amp;$E783),'Hoja de Trabajo para listado'!$A$151:$Z$151,0)),0)+IFERROR(INDEX('Hoja de Trabajo para listado'!$AB$155:$BA$1048576,MATCH($A783,'Hoja de Trabajo para listado'!$AB$155:$AB$1048576,0),MATCH((CUADRO!Q$5&amp;$E783),'Hoja de Trabajo para listado'!$AB$151:$BA$151,0)),0)+IFERROR(INDEX('Hoja de Trabajo para listado'!$BC$155:$CB$1048576,MATCH($A783,'Hoja de Trabajo para listado'!$BC$155:$BC$1048576,0),MATCH((CUADRO!Q$5&amp;$E783),'Hoja de Trabajo para listado'!$BC$151:$CB$151,0)),0)+IFERROR(INDEX('Hoja de Trabajo para listado'!$DE$153:$DG$274,MATCH($A783,'Hoja de Trabajo para listado'!$DE$153:$DE$1048576,0),MATCH((CUADRO!Q$5&amp;$E783),'Hoja de Trabajo para listado'!$DE$151:$DG$151,0)),0)+IFERROR(INDEX('Hoja de Trabajo para listado'!$CD$155:$DC$1048576,MATCH($A783,'Hoja de Trabajo para listado'!$CD$155:$CD$1048576,0),MATCH((CUADRO!Q$5&amp;$E783),'Hoja de Trabajo para listado'!$CD$151:$DC$151,0)),0)</f>
        <v>0</v>
      </c>
      <c r="R783" s="314">
        <f t="shared" ca="1" si="24"/>
        <v>0</v>
      </c>
      <c r="S783" s="322">
        <f ca="1">+R782+R783</f>
        <v>0</v>
      </c>
      <c r="T783" s="314">
        <f ca="1">+S783</f>
        <v>0</v>
      </c>
      <c r="U783" s="313">
        <f t="shared" si="25"/>
        <v>2</v>
      </c>
      <c r="V783" s="319" t="str">
        <f>+VLOOKUP(A783,bd_lista!$A$3:$E$593,5,FALSE)</f>
        <v>Gobiernos Autonomos Municipales</v>
      </c>
      <c r="W783" s="426"/>
    </row>
    <row r="784" spans="1:23" customFormat="1" ht="27" hidden="1" customHeight="1">
      <c r="A784" s="323">
        <v>1904</v>
      </c>
      <c r="B784" s="427">
        <f>+A784</f>
        <v>1904</v>
      </c>
      <c r="C784" s="318" t="str">
        <f>+VLOOKUP(A784,bd_lista!$A$3:$C$593,3,FALSE)</f>
        <v>Gobierno Autónomo Municipal de Bella Flor</v>
      </c>
      <c r="D784" s="429" t="str">
        <f>+C784</f>
        <v>Gobierno Autónomo Municipal de Bella Flor</v>
      </c>
      <c r="E784" s="346" t="s">
        <v>1418</v>
      </c>
      <c r="F784" s="314">
        <f ca="1">+IFERROR(INDEX('Hoja de Trabajo para listado'!$A$155:$Z$1048576,MATCH($A784,'Hoja de Trabajo para listado'!$A$155:$A$1048576,0),MATCH((CUADRO!F$5&amp;$E784),'Hoja de Trabajo para listado'!$A$151:$Z$151,0)),0)+IFERROR(INDEX('Hoja de Trabajo para listado'!$AB$155:$BA$1048576,MATCH($A784,'Hoja de Trabajo para listado'!$AB$155:$AB$1048576,0),MATCH((CUADRO!F$5&amp;$E784),'Hoja de Trabajo para listado'!$AB$151:$BA$151,0)),0)+IFERROR(INDEX('Hoja de Trabajo para listado'!$BC$155:$CB$1048576,MATCH($A784,'Hoja de Trabajo para listado'!$BC$155:$BC$1048576,0),MATCH((CUADRO!F$5&amp;$E784),'Hoja de Trabajo para listado'!$BC$151:$CB$151,0)),0)+IFERROR(INDEX('Hoja de Trabajo para listado'!$DE$153:$DG$274,MATCH($A784,'Hoja de Trabajo para listado'!$DE$153:$DE$1048576,0),MATCH((CUADRO!F$5&amp;$E784),'Hoja de Trabajo para listado'!$DE$151:$DG$151,0)),0)+IFERROR(INDEX('Hoja de Trabajo para listado'!$CD$155:$DC$1048576,MATCH($A784,'Hoja de Trabajo para listado'!$CD$155:$CD$1048576,0),MATCH((CUADRO!F$5&amp;$E784),'Hoja de Trabajo para listado'!$CD$151:$DC$151,0)),0)</f>
        <v>0</v>
      </c>
      <c r="G784" s="314">
        <f ca="1">+IFERROR(INDEX('Hoja de Trabajo para listado'!$A$155:$Z$1048576,MATCH($A784,'Hoja de Trabajo para listado'!$A$155:$A$1048576,0),MATCH((CUADRO!G$5&amp;$E784),'Hoja de Trabajo para listado'!$A$151:$Z$151,0)),0)+IFERROR(INDEX('Hoja de Trabajo para listado'!$AB$155:$BA$1048576,MATCH($A784,'Hoja de Trabajo para listado'!$AB$155:$AB$1048576,0),MATCH((CUADRO!G$5&amp;$E784),'Hoja de Trabajo para listado'!$AB$151:$BA$151,0)),0)+IFERROR(INDEX('Hoja de Trabajo para listado'!$BC$155:$CB$1048576,MATCH($A784,'Hoja de Trabajo para listado'!$BC$155:$BC$1048576,0),MATCH((CUADRO!G$5&amp;$E784),'Hoja de Trabajo para listado'!$BC$151:$CB$151,0)),0)+IFERROR(INDEX('Hoja de Trabajo para listado'!$DE$153:$DG$274,MATCH($A784,'Hoja de Trabajo para listado'!$DE$153:$DE$1048576,0),MATCH((CUADRO!G$5&amp;$E784),'Hoja de Trabajo para listado'!$DE$151:$DG$151,0)),0)+IFERROR(INDEX('Hoja de Trabajo para listado'!$CD$155:$DC$1048576,MATCH($A784,'Hoja de Trabajo para listado'!$CD$155:$CD$1048576,0),MATCH((CUADRO!G$5&amp;$E784),'Hoja de Trabajo para listado'!$CD$151:$DC$151,0)),0)</f>
        <v>0</v>
      </c>
      <c r="H784" s="314">
        <f ca="1">+IFERROR(INDEX('Hoja de Trabajo para listado'!$A$155:$Z$1048576,MATCH($A784,'Hoja de Trabajo para listado'!$A$155:$A$1048576,0),MATCH((CUADRO!H$5&amp;$E784),'Hoja de Trabajo para listado'!$A$151:$Z$151,0)),0)+IFERROR(INDEX('Hoja de Trabajo para listado'!$AB$155:$BA$1048576,MATCH($A784,'Hoja de Trabajo para listado'!$AB$155:$AB$1048576,0),MATCH((CUADRO!H$5&amp;$E784),'Hoja de Trabajo para listado'!$AB$151:$BA$151,0)),0)+IFERROR(INDEX('Hoja de Trabajo para listado'!$BC$155:$CB$1048576,MATCH($A784,'Hoja de Trabajo para listado'!$BC$155:$BC$1048576,0),MATCH((CUADRO!H$5&amp;$E784),'Hoja de Trabajo para listado'!$BC$151:$CB$151,0)),0)+IFERROR(INDEX('Hoja de Trabajo para listado'!$DE$153:$DG$274,MATCH($A784,'Hoja de Trabajo para listado'!$DE$153:$DE$1048576,0),MATCH((CUADRO!H$5&amp;$E784),'Hoja de Trabajo para listado'!$DE$151:$DG$151,0)),0)+IFERROR(INDEX('Hoja de Trabajo para listado'!$CD$155:$DC$1048576,MATCH($A784,'Hoja de Trabajo para listado'!$CD$155:$CD$1048576,0),MATCH((CUADRO!H$5&amp;$E784),'Hoja de Trabajo para listado'!$CD$151:$DC$151,0)),0)</f>
        <v>0</v>
      </c>
      <c r="I784" s="314">
        <f ca="1">+IFERROR(INDEX('Hoja de Trabajo para listado'!$A$155:$Z$1048576,MATCH($A784,'Hoja de Trabajo para listado'!$A$155:$A$1048576,0),MATCH((CUADRO!I$5&amp;$E784),'Hoja de Trabajo para listado'!$A$151:$Z$151,0)),0)+IFERROR(INDEX('Hoja de Trabajo para listado'!$AB$155:$BA$1048576,MATCH($A784,'Hoja de Trabajo para listado'!$AB$155:$AB$1048576,0),MATCH((CUADRO!I$5&amp;$E784),'Hoja de Trabajo para listado'!$AB$151:$BA$151,0)),0)+IFERROR(INDEX('Hoja de Trabajo para listado'!$BC$155:$CB$1048576,MATCH($A784,'Hoja de Trabajo para listado'!$BC$155:$BC$1048576,0),MATCH((CUADRO!I$5&amp;$E784),'Hoja de Trabajo para listado'!$BC$151:$CB$151,0)),0)+IFERROR(INDEX('Hoja de Trabajo para listado'!$DE$153:$DG$274,MATCH($A784,'Hoja de Trabajo para listado'!$DE$153:$DE$1048576,0),MATCH((CUADRO!I$5&amp;$E784),'Hoja de Trabajo para listado'!$DE$151:$DG$151,0)),0)+IFERROR(INDEX('Hoja de Trabajo para listado'!$CD$155:$DC$1048576,MATCH($A784,'Hoja de Trabajo para listado'!$CD$155:$CD$1048576,0),MATCH((CUADRO!I$5&amp;$E784),'Hoja de Trabajo para listado'!$CD$151:$DC$151,0)),0)</f>
        <v>0</v>
      </c>
      <c r="J784" s="314">
        <f ca="1">+IFERROR(INDEX('Hoja de Trabajo para listado'!$A$155:$Z$1048576,MATCH($A784,'Hoja de Trabajo para listado'!$A$155:$A$1048576,0),MATCH((CUADRO!J$5&amp;$E784),'Hoja de Trabajo para listado'!$A$151:$Z$151,0)),0)+IFERROR(INDEX('Hoja de Trabajo para listado'!$AB$155:$BA$1048576,MATCH($A784,'Hoja de Trabajo para listado'!$AB$155:$AB$1048576,0),MATCH((CUADRO!J$5&amp;$E784),'Hoja de Trabajo para listado'!$AB$151:$BA$151,0)),0)+IFERROR(INDEX('Hoja de Trabajo para listado'!$BC$155:$CB$1048576,MATCH($A784,'Hoja de Trabajo para listado'!$BC$155:$BC$1048576,0),MATCH((CUADRO!J$5&amp;$E784),'Hoja de Trabajo para listado'!$BC$151:$CB$151,0)),0)+IFERROR(INDEX('Hoja de Trabajo para listado'!$DE$153:$DG$274,MATCH($A784,'Hoja de Trabajo para listado'!$DE$153:$DE$1048576,0),MATCH((CUADRO!J$5&amp;$E784),'Hoja de Trabajo para listado'!$DE$151:$DG$151,0)),0)+IFERROR(INDEX('Hoja de Trabajo para listado'!$CD$155:$DC$1048576,MATCH($A784,'Hoja de Trabajo para listado'!$CD$155:$CD$1048576,0),MATCH((CUADRO!J$5&amp;$E784),'Hoja de Trabajo para listado'!$CD$151:$DC$151,0)),0)</f>
        <v>0</v>
      </c>
      <c r="K784" s="314">
        <f ca="1">+IFERROR(INDEX('Hoja de Trabajo para listado'!$A$155:$Z$1048576,MATCH($A784,'Hoja de Trabajo para listado'!$A$155:$A$1048576,0),MATCH((CUADRO!K$5&amp;$E784),'Hoja de Trabajo para listado'!$A$151:$Z$151,0)),0)+IFERROR(INDEX('Hoja de Trabajo para listado'!$AB$155:$BA$1048576,MATCH($A784,'Hoja de Trabajo para listado'!$AB$155:$AB$1048576,0),MATCH((CUADRO!K$5&amp;$E784),'Hoja de Trabajo para listado'!$AB$151:$BA$151,0)),0)+IFERROR(INDEX('Hoja de Trabajo para listado'!$BC$155:$CB$1048576,MATCH($A784,'Hoja de Trabajo para listado'!$BC$155:$BC$1048576,0),MATCH((CUADRO!K$5&amp;$E784),'Hoja de Trabajo para listado'!$BC$151:$CB$151,0)),0)+IFERROR(INDEX('Hoja de Trabajo para listado'!$DE$153:$DG$274,MATCH($A784,'Hoja de Trabajo para listado'!$DE$153:$DE$1048576,0),MATCH((CUADRO!K$5&amp;$E784),'Hoja de Trabajo para listado'!$DE$151:$DG$151,0)),0)+IFERROR(INDEX('Hoja de Trabajo para listado'!$CD$155:$DC$1048576,MATCH($A784,'Hoja de Trabajo para listado'!$CD$155:$CD$1048576,0),MATCH((CUADRO!K$5&amp;$E784),'Hoja de Trabajo para listado'!$CD$151:$DC$151,0)),0)</f>
        <v>0</v>
      </c>
      <c r="L784" s="314">
        <f ca="1">+IFERROR(INDEX('Hoja de Trabajo para listado'!$A$155:$Z$1048576,MATCH($A784,'Hoja de Trabajo para listado'!$A$155:$A$1048576,0),MATCH((CUADRO!L$5&amp;$E784),'Hoja de Trabajo para listado'!$A$151:$Z$151,0)),0)+IFERROR(INDEX('Hoja de Trabajo para listado'!$AB$155:$BA$1048576,MATCH($A784,'Hoja de Trabajo para listado'!$AB$155:$AB$1048576,0),MATCH((CUADRO!L$5&amp;$E784),'Hoja de Trabajo para listado'!$AB$151:$BA$151,0)),0)+IFERROR(INDEX('Hoja de Trabajo para listado'!$BC$155:$CB$1048576,MATCH($A784,'Hoja de Trabajo para listado'!$BC$155:$BC$1048576,0),MATCH((CUADRO!L$5&amp;$E784),'Hoja de Trabajo para listado'!$BC$151:$CB$151,0)),0)+IFERROR(INDEX('Hoja de Trabajo para listado'!$DE$153:$DG$274,MATCH($A784,'Hoja de Trabajo para listado'!$DE$153:$DE$1048576,0),MATCH((CUADRO!L$5&amp;$E784),'Hoja de Trabajo para listado'!$DE$151:$DG$151,0)),0)+IFERROR(INDEX('Hoja de Trabajo para listado'!$CD$155:$DC$1048576,MATCH($A784,'Hoja de Trabajo para listado'!$CD$155:$CD$1048576,0),MATCH((CUADRO!L$5&amp;$E784),'Hoja de Trabajo para listado'!$CD$151:$DC$151,0)),0)</f>
        <v>0</v>
      </c>
      <c r="M784" s="314">
        <f ca="1">+IFERROR(INDEX('Hoja de Trabajo para listado'!$A$155:$Z$1048576,MATCH($A784,'Hoja de Trabajo para listado'!$A$155:$A$1048576,0),MATCH((CUADRO!M$5&amp;$E784),'Hoja de Trabajo para listado'!$A$151:$Z$151,0)),0)+IFERROR(INDEX('Hoja de Trabajo para listado'!$AB$155:$BA$1048576,MATCH($A784,'Hoja de Trabajo para listado'!$AB$155:$AB$1048576,0),MATCH((CUADRO!M$5&amp;$E784),'Hoja de Trabajo para listado'!$AB$151:$BA$151,0)),0)+IFERROR(INDEX('Hoja de Trabajo para listado'!$BC$155:$CB$1048576,MATCH($A784,'Hoja de Trabajo para listado'!$BC$155:$BC$1048576,0),MATCH((CUADRO!M$5&amp;$E784),'Hoja de Trabajo para listado'!$BC$151:$CB$151,0)),0)+IFERROR(INDEX('Hoja de Trabajo para listado'!$DE$153:$DG$274,MATCH($A784,'Hoja de Trabajo para listado'!$DE$153:$DE$1048576,0),MATCH((CUADRO!M$5&amp;$E784),'Hoja de Trabajo para listado'!$DE$151:$DG$151,0)),0)+IFERROR(INDEX('Hoja de Trabajo para listado'!$CD$155:$DC$1048576,MATCH($A784,'Hoja de Trabajo para listado'!$CD$155:$CD$1048576,0),MATCH((CUADRO!M$5&amp;$E784),'Hoja de Trabajo para listado'!$CD$151:$DC$151,0)),0)</f>
        <v>0</v>
      </c>
      <c r="N784" s="314">
        <f ca="1">+IFERROR(INDEX('Hoja de Trabajo para listado'!$A$155:$Z$1048576,MATCH($A784,'Hoja de Trabajo para listado'!$A$155:$A$1048576,0),MATCH((CUADRO!N$5&amp;$E784),'Hoja de Trabajo para listado'!$A$151:$Z$151,0)),0)+IFERROR(INDEX('Hoja de Trabajo para listado'!$AB$155:$BA$1048576,MATCH($A784,'Hoja de Trabajo para listado'!$AB$155:$AB$1048576,0),MATCH((CUADRO!N$5&amp;$E784),'Hoja de Trabajo para listado'!$AB$151:$BA$151,0)),0)+IFERROR(INDEX('Hoja de Trabajo para listado'!$BC$155:$CB$1048576,MATCH($A784,'Hoja de Trabajo para listado'!$BC$155:$BC$1048576,0),MATCH((CUADRO!N$5&amp;$E784),'Hoja de Trabajo para listado'!$BC$151:$CB$151,0)),0)+IFERROR(INDEX('Hoja de Trabajo para listado'!$DE$153:$DG$274,MATCH($A784,'Hoja de Trabajo para listado'!$DE$153:$DE$1048576,0),MATCH((CUADRO!N$5&amp;$E784),'Hoja de Trabajo para listado'!$DE$151:$DG$151,0)),0)+IFERROR(INDEX('Hoja de Trabajo para listado'!$CD$155:$DC$1048576,MATCH($A784,'Hoja de Trabajo para listado'!$CD$155:$CD$1048576,0),MATCH((CUADRO!N$5&amp;$E784),'Hoja de Trabajo para listado'!$CD$151:$DC$151,0)),0)</f>
        <v>0</v>
      </c>
      <c r="O784" s="314">
        <f ca="1">+IFERROR(INDEX('Hoja de Trabajo para listado'!$A$155:$Z$1048576,MATCH($A784,'Hoja de Trabajo para listado'!$A$155:$A$1048576,0),MATCH((CUADRO!O$5&amp;$E784),'Hoja de Trabajo para listado'!$A$151:$Z$151,0)),0)+IFERROR(INDEX('Hoja de Trabajo para listado'!$AB$155:$BA$1048576,MATCH($A784,'Hoja de Trabajo para listado'!$AB$155:$AB$1048576,0),MATCH((CUADRO!O$5&amp;$E784),'Hoja de Trabajo para listado'!$AB$151:$BA$151,0)),0)+IFERROR(INDEX('Hoja de Trabajo para listado'!$BC$155:$CB$1048576,MATCH($A784,'Hoja de Trabajo para listado'!$BC$155:$BC$1048576,0),MATCH((CUADRO!O$5&amp;$E784),'Hoja de Trabajo para listado'!$BC$151:$CB$151,0)),0)+IFERROR(INDEX('Hoja de Trabajo para listado'!$DE$153:$DG$274,MATCH($A784,'Hoja de Trabajo para listado'!$DE$153:$DE$1048576,0),MATCH((CUADRO!O$5&amp;$E784),'Hoja de Trabajo para listado'!$DE$151:$DG$151,0)),0)+IFERROR(INDEX('Hoja de Trabajo para listado'!$CD$155:$DC$1048576,MATCH($A784,'Hoja de Trabajo para listado'!$CD$155:$CD$1048576,0),MATCH((CUADRO!O$5&amp;$E784),'Hoja de Trabajo para listado'!$CD$151:$DC$151,0)),0)</f>
        <v>0</v>
      </c>
      <c r="P784" s="314">
        <f ca="1">+IFERROR(INDEX('Hoja de Trabajo para listado'!$A$155:$Z$1048576,MATCH($A784,'Hoja de Trabajo para listado'!$A$155:$A$1048576,0),MATCH((CUADRO!P$5&amp;$E784),'Hoja de Trabajo para listado'!$A$151:$Z$151,0)),0)+IFERROR(INDEX('Hoja de Trabajo para listado'!$AB$155:$BA$1048576,MATCH($A784,'Hoja de Trabajo para listado'!$AB$155:$AB$1048576,0),MATCH((CUADRO!P$5&amp;$E784),'Hoja de Trabajo para listado'!$AB$151:$BA$151,0)),0)+IFERROR(INDEX('Hoja de Trabajo para listado'!$BC$155:$CB$1048576,MATCH($A784,'Hoja de Trabajo para listado'!$BC$155:$BC$1048576,0),MATCH((CUADRO!P$5&amp;$E784),'Hoja de Trabajo para listado'!$BC$151:$CB$151,0)),0)+IFERROR(INDEX('Hoja de Trabajo para listado'!$DE$153:$DG$274,MATCH($A784,'Hoja de Trabajo para listado'!$DE$153:$DE$1048576,0),MATCH((CUADRO!P$5&amp;$E784),'Hoja de Trabajo para listado'!$DE$151:$DG$151,0)),0)+IFERROR(INDEX('Hoja de Trabajo para listado'!$CD$155:$DC$1048576,MATCH($A784,'Hoja de Trabajo para listado'!$CD$155:$CD$1048576,0),MATCH((CUADRO!P$5&amp;$E784),'Hoja de Trabajo para listado'!$CD$151:$DC$151,0)),0)</f>
        <v>0</v>
      </c>
      <c r="Q784" s="314">
        <f ca="1">+IFERROR(INDEX('Hoja de Trabajo para listado'!$A$155:$Z$1048576,MATCH($A784,'Hoja de Trabajo para listado'!$A$155:$A$1048576,0),MATCH((CUADRO!Q$5&amp;$E784),'Hoja de Trabajo para listado'!$A$151:$Z$151,0)),0)+IFERROR(INDEX('Hoja de Trabajo para listado'!$AB$155:$BA$1048576,MATCH($A784,'Hoja de Trabajo para listado'!$AB$155:$AB$1048576,0),MATCH((CUADRO!Q$5&amp;$E784),'Hoja de Trabajo para listado'!$AB$151:$BA$151,0)),0)+IFERROR(INDEX('Hoja de Trabajo para listado'!$BC$155:$CB$1048576,MATCH($A784,'Hoja de Trabajo para listado'!$BC$155:$BC$1048576,0),MATCH((CUADRO!Q$5&amp;$E784),'Hoja de Trabajo para listado'!$BC$151:$CB$151,0)),0)+IFERROR(INDEX('Hoja de Trabajo para listado'!$DE$153:$DG$274,MATCH($A784,'Hoja de Trabajo para listado'!$DE$153:$DE$1048576,0),MATCH((CUADRO!Q$5&amp;$E784),'Hoja de Trabajo para listado'!$DE$151:$DG$151,0)),0)+IFERROR(INDEX('Hoja de Trabajo para listado'!$CD$155:$DC$1048576,MATCH($A784,'Hoja de Trabajo para listado'!$CD$155:$CD$1048576,0),MATCH((CUADRO!Q$5&amp;$E784),'Hoja de Trabajo para listado'!$CD$151:$DC$151,0)),0)</f>
        <v>0</v>
      </c>
      <c r="R784" s="314">
        <f t="shared" ca="1" si="24"/>
        <v>0</v>
      </c>
      <c r="S784" s="322"/>
      <c r="T784" s="314">
        <f ca="1">+T785</f>
        <v>0</v>
      </c>
      <c r="U784" s="313">
        <f t="shared" si="25"/>
        <v>1</v>
      </c>
      <c r="V784" s="319" t="str">
        <f>+VLOOKUP(A784,bd_lista!$A$3:$E$593,5,FALSE)</f>
        <v>Gobiernos Autonomos Municipales</v>
      </c>
      <c r="W784" s="425" t="str">
        <f>+V784</f>
        <v>Gobiernos Autonomos Municipales</v>
      </c>
    </row>
    <row r="785" spans="1:23" customFormat="1" ht="27" hidden="1" customHeight="1">
      <c r="A785" s="323">
        <v>1904</v>
      </c>
      <c r="B785" s="428"/>
      <c r="C785" s="318" t="str">
        <f>+VLOOKUP(A785,bd_lista!$A$3:$C$593,3,FALSE)</f>
        <v>Gobierno Autónomo Municipal de Bella Flor</v>
      </c>
      <c r="D785" s="430"/>
      <c r="E785" s="347" t="s">
        <v>1419</v>
      </c>
      <c r="F785" s="314">
        <f ca="1">+IFERROR(INDEX('Hoja de Trabajo para listado'!$A$155:$Z$1048576,MATCH($A785,'Hoja de Trabajo para listado'!$A$155:$A$1048576,0),MATCH((CUADRO!F$5&amp;$E785),'Hoja de Trabajo para listado'!$A$151:$Z$151,0)),0)+IFERROR(INDEX('Hoja de Trabajo para listado'!$AB$155:$BA$1048576,MATCH($A785,'Hoja de Trabajo para listado'!$AB$155:$AB$1048576,0),MATCH((CUADRO!F$5&amp;$E785),'Hoja de Trabajo para listado'!$AB$151:$BA$151,0)),0)+IFERROR(INDEX('Hoja de Trabajo para listado'!$BC$155:$CB$1048576,MATCH($A785,'Hoja de Trabajo para listado'!$BC$155:$BC$1048576,0),MATCH((CUADRO!F$5&amp;$E785),'Hoja de Trabajo para listado'!$BC$151:$CB$151,0)),0)+IFERROR(INDEX('Hoja de Trabajo para listado'!$DE$153:$DG$274,MATCH($A785,'Hoja de Trabajo para listado'!$DE$153:$DE$1048576,0),MATCH((CUADRO!F$5&amp;$E785),'Hoja de Trabajo para listado'!$DE$151:$DG$151,0)),0)+IFERROR(INDEX('Hoja de Trabajo para listado'!$CD$155:$DC$1048576,MATCH($A785,'Hoja de Trabajo para listado'!$CD$155:$CD$1048576,0),MATCH((CUADRO!F$5&amp;$E785),'Hoja de Trabajo para listado'!$CD$151:$DC$151,0)),0)</f>
        <v>0</v>
      </c>
      <c r="G785" s="314">
        <f ca="1">+IFERROR(INDEX('Hoja de Trabajo para listado'!$A$155:$Z$1048576,MATCH($A785,'Hoja de Trabajo para listado'!$A$155:$A$1048576,0),MATCH((CUADRO!G$5&amp;$E785),'Hoja de Trabajo para listado'!$A$151:$Z$151,0)),0)+IFERROR(INDEX('Hoja de Trabajo para listado'!$AB$155:$BA$1048576,MATCH($A785,'Hoja de Trabajo para listado'!$AB$155:$AB$1048576,0),MATCH((CUADRO!G$5&amp;$E785),'Hoja de Trabajo para listado'!$AB$151:$BA$151,0)),0)+IFERROR(INDEX('Hoja de Trabajo para listado'!$BC$155:$CB$1048576,MATCH($A785,'Hoja de Trabajo para listado'!$BC$155:$BC$1048576,0),MATCH((CUADRO!G$5&amp;$E785),'Hoja de Trabajo para listado'!$BC$151:$CB$151,0)),0)+IFERROR(INDEX('Hoja de Trabajo para listado'!$DE$153:$DG$274,MATCH($A785,'Hoja de Trabajo para listado'!$DE$153:$DE$1048576,0),MATCH((CUADRO!G$5&amp;$E785),'Hoja de Trabajo para listado'!$DE$151:$DG$151,0)),0)+IFERROR(INDEX('Hoja de Trabajo para listado'!$CD$155:$DC$1048576,MATCH($A785,'Hoja de Trabajo para listado'!$CD$155:$CD$1048576,0),MATCH((CUADRO!G$5&amp;$E785),'Hoja de Trabajo para listado'!$CD$151:$DC$151,0)),0)</f>
        <v>0</v>
      </c>
      <c r="H785" s="314">
        <f ca="1">+IFERROR(INDEX('Hoja de Trabajo para listado'!$A$155:$Z$1048576,MATCH($A785,'Hoja de Trabajo para listado'!$A$155:$A$1048576,0),MATCH((CUADRO!H$5&amp;$E785),'Hoja de Trabajo para listado'!$A$151:$Z$151,0)),0)+IFERROR(INDEX('Hoja de Trabajo para listado'!$AB$155:$BA$1048576,MATCH($A785,'Hoja de Trabajo para listado'!$AB$155:$AB$1048576,0),MATCH((CUADRO!H$5&amp;$E785),'Hoja de Trabajo para listado'!$AB$151:$BA$151,0)),0)+IFERROR(INDEX('Hoja de Trabajo para listado'!$BC$155:$CB$1048576,MATCH($A785,'Hoja de Trabajo para listado'!$BC$155:$BC$1048576,0),MATCH((CUADRO!H$5&amp;$E785),'Hoja de Trabajo para listado'!$BC$151:$CB$151,0)),0)+IFERROR(INDEX('Hoja de Trabajo para listado'!$DE$153:$DG$274,MATCH($A785,'Hoja de Trabajo para listado'!$DE$153:$DE$1048576,0),MATCH((CUADRO!H$5&amp;$E785),'Hoja de Trabajo para listado'!$DE$151:$DG$151,0)),0)+IFERROR(INDEX('Hoja de Trabajo para listado'!$CD$155:$DC$1048576,MATCH($A785,'Hoja de Trabajo para listado'!$CD$155:$CD$1048576,0),MATCH((CUADRO!H$5&amp;$E785),'Hoja de Trabajo para listado'!$CD$151:$DC$151,0)),0)</f>
        <v>0</v>
      </c>
      <c r="I785" s="314">
        <f ca="1">+IFERROR(INDEX('Hoja de Trabajo para listado'!$A$155:$Z$1048576,MATCH($A785,'Hoja de Trabajo para listado'!$A$155:$A$1048576,0),MATCH((CUADRO!I$5&amp;$E785),'Hoja de Trabajo para listado'!$A$151:$Z$151,0)),0)+IFERROR(INDEX('Hoja de Trabajo para listado'!$AB$155:$BA$1048576,MATCH($A785,'Hoja de Trabajo para listado'!$AB$155:$AB$1048576,0),MATCH((CUADRO!I$5&amp;$E785),'Hoja de Trabajo para listado'!$AB$151:$BA$151,0)),0)+IFERROR(INDEX('Hoja de Trabajo para listado'!$BC$155:$CB$1048576,MATCH($A785,'Hoja de Trabajo para listado'!$BC$155:$BC$1048576,0),MATCH((CUADRO!I$5&amp;$E785),'Hoja de Trabajo para listado'!$BC$151:$CB$151,0)),0)+IFERROR(INDEX('Hoja de Trabajo para listado'!$DE$153:$DG$274,MATCH($A785,'Hoja de Trabajo para listado'!$DE$153:$DE$1048576,0),MATCH((CUADRO!I$5&amp;$E785),'Hoja de Trabajo para listado'!$DE$151:$DG$151,0)),0)+IFERROR(INDEX('Hoja de Trabajo para listado'!$CD$155:$DC$1048576,MATCH($A785,'Hoja de Trabajo para listado'!$CD$155:$CD$1048576,0),MATCH((CUADRO!I$5&amp;$E785),'Hoja de Trabajo para listado'!$CD$151:$DC$151,0)),0)</f>
        <v>0</v>
      </c>
      <c r="J785" s="314">
        <f ca="1">+IFERROR(INDEX('Hoja de Trabajo para listado'!$A$155:$Z$1048576,MATCH($A785,'Hoja de Trabajo para listado'!$A$155:$A$1048576,0),MATCH((CUADRO!J$5&amp;$E785),'Hoja de Trabajo para listado'!$A$151:$Z$151,0)),0)+IFERROR(INDEX('Hoja de Trabajo para listado'!$AB$155:$BA$1048576,MATCH($A785,'Hoja de Trabajo para listado'!$AB$155:$AB$1048576,0),MATCH((CUADRO!J$5&amp;$E785),'Hoja de Trabajo para listado'!$AB$151:$BA$151,0)),0)+IFERROR(INDEX('Hoja de Trabajo para listado'!$BC$155:$CB$1048576,MATCH($A785,'Hoja de Trabajo para listado'!$BC$155:$BC$1048576,0),MATCH((CUADRO!J$5&amp;$E785),'Hoja de Trabajo para listado'!$BC$151:$CB$151,0)),0)+IFERROR(INDEX('Hoja de Trabajo para listado'!$DE$153:$DG$274,MATCH($A785,'Hoja de Trabajo para listado'!$DE$153:$DE$1048576,0),MATCH((CUADRO!J$5&amp;$E785),'Hoja de Trabajo para listado'!$DE$151:$DG$151,0)),0)+IFERROR(INDEX('Hoja de Trabajo para listado'!$CD$155:$DC$1048576,MATCH($A785,'Hoja de Trabajo para listado'!$CD$155:$CD$1048576,0),MATCH((CUADRO!J$5&amp;$E785),'Hoja de Trabajo para listado'!$CD$151:$DC$151,0)),0)</f>
        <v>0</v>
      </c>
      <c r="K785" s="314">
        <f ca="1">+IFERROR(INDEX('Hoja de Trabajo para listado'!$A$155:$Z$1048576,MATCH($A785,'Hoja de Trabajo para listado'!$A$155:$A$1048576,0),MATCH((CUADRO!K$5&amp;$E785),'Hoja de Trabajo para listado'!$A$151:$Z$151,0)),0)+IFERROR(INDEX('Hoja de Trabajo para listado'!$AB$155:$BA$1048576,MATCH($A785,'Hoja de Trabajo para listado'!$AB$155:$AB$1048576,0),MATCH((CUADRO!K$5&amp;$E785),'Hoja de Trabajo para listado'!$AB$151:$BA$151,0)),0)+IFERROR(INDEX('Hoja de Trabajo para listado'!$BC$155:$CB$1048576,MATCH($A785,'Hoja de Trabajo para listado'!$BC$155:$BC$1048576,0),MATCH((CUADRO!K$5&amp;$E785),'Hoja de Trabajo para listado'!$BC$151:$CB$151,0)),0)+IFERROR(INDEX('Hoja de Trabajo para listado'!$DE$153:$DG$274,MATCH($A785,'Hoja de Trabajo para listado'!$DE$153:$DE$1048576,0),MATCH((CUADRO!K$5&amp;$E785),'Hoja de Trabajo para listado'!$DE$151:$DG$151,0)),0)+IFERROR(INDEX('Hoja de Trabajo para listado'!$CD$155:$DC$1048576,MATCH($A785,'Hoja de Trabajo para listado'!$CD$155:$CD$1048576,0),MATCH((CUADRO!K$5&amp;$E785),'Hoja de Trabajo para listado'!$CD$151:$DC$151,0)),0)</f>
        <v>0</v>
      </c>
      <c r="L785" s="314">
        <f ca="1">+IFERROR(INDEX('Hoja de Trabajo para listado'!$A$155:$Z$1048576,MATCH($A785,'Hoja de Trabajo para listado'!$A$155:$A$1048576,0),MATCH((CUADRO!L$5&amp;$E785),'Hoja de Trabajo para listado'!$A$151:$Z$151,0)),0)+IFERROR(INDEX('Hoja de Trabajo para listado'!$AB$155:$BA$1048576,MATCH($A785,'Hoja de Trabajo para listado'!$AB$155:$AB$1048576,0),MATCH((CUADRO!L$5&amp;$E785),'Hoja de Trabajo para listado'!$AB$151:$BA$151,0)),0)+IFERROR(INDEX('Hoja de Trabajo para listado'!$BC$155:$CB$1048576,MATCH($A785,'Hoja de Trabajo para listado'!$BC$155:$BC$1048576,0),MATCH((CUADRO!L$5&amp;$E785),'Hoja de Trabajo para listado'!$BC$151:$CB$151,0)),0)+IFERROR(INDEX('Hoja de Trabajo para listado'!$DE$153:$DG$274,MATCH($A785,'Hoja de Trabajo para listado'!$DE$153:$DE$1048576,0),MATCH((CUADRO!L$5&amp;$E785),'Hoja de Trabajo para listado'!$DE$151:$DG$151,0)),0)+IFERROR(INDEX('Hoja de Trabajo para listado'!$CD$155:$DC$1048576,MATCH($A785,'Hoja de Trabajo para listado'!$CD$155:$CD$1048576,0),MATCH((CUADRO!L$5&amp;$E785),'Hoja de Trabajo para listado'!$CD$151:$DC$151,0)),0)</f>
        <v>0</v>
      </c>
      <c r="M785" s="314">
        <f ca="1">+IFERROR(INDEX('Hoja de Trabajo para listado'!$A$155:$Z$1048576,MATCH($A785,'Hoja de Trabajo para listado'!$A$155:$A$1048576,0),MATCH((CUADRO!M$5&amp;$E785),'Hoja de Trabajo para listado'!$A$151:$Z$151,0)),0)+IFERROR(INDEX('Hoja de Trabajo para listado'!$AB$155:$BA$1048576,MATCH($A785,'Hoja de Trabajo para listado'!$AB$155:$AB$1048576,0),MATCH((CUADRO!M$5&amp;$E785),'Hoja de Trabajo para listado'!$AB$151:$BA$151,0)),0)+IFERROR(INDEX('Hoja de Trabajo para listado'!$BC$155:$CB$1048576,MATCH($A785,'Hoja de Trabajo para listado'!$BC$155:$BC$1048576,0),MATCH((CUADRO!M$5&amp;$E785),'Hoja de Trabajo para listado'!$BC$151:$CB$151,0)),0)+IFERROR(INDEX('Hoja de Trabajo para listado'!$DE$153:$DG$274,MATCH($A785,'Hoja de Trabajo para listado'!$DE$153:$DE$1048576,0),MATCH((CUADRO!M$5&amp;$E785),'Hoja de Trabajo para listado'!$DE$151:$DG$151,0)),0)+IFERROR(INDEX('Hoja de Trabajo para listado'!$CD$155:$DC$1048576,MATCH($A785,'Hoja de Trabajo para listado'!$CD$155:$CD$1048576,0),MATCH((CUADRO!M$5&amp;$E785),'Hoja de Trabajo para listado'!$CD$151:$DC$151,0)),0)</f>
        <v>0</v>
      </c>
      <c r="N785" s="314">
        <f ca="1">+IFERROR(INDEX('Hoja de Trabajo para listado'!$A$155:$Z$1048576,MATCH($A785,'Hoja de Trabajo para listado'!$A$155:$A$1048576,0),MATCH((CUADRO!N$5&amp;$E785),'Hoja de Trabajo para listado'!$A$151:$Z$151,0)),0)+IFERROR(INDEX('Hoja de Trabajo para listado'!$AB$155:$BA$1048576,MATCH($A785,'Hoja de Trabajo para listado'!$AB$155:$AB$1048576,0),MATCH((CUADRO!N$5&amp;$E785),'Hoja de Trabajo para listado'!$AB$151:$BA$151,0)),0)+IFERROR(INDEX('Hoja de Trabajo para listado'!$BC$155:$CB$1048576,MATCH($A785,'Hoja de Trabajo para listado'!$BC$155:$BC$1048576,0),MATCH((CUADRO!N$5&amp;$E785),'Hoja de Trabajo para listado'!$BC$151:$CB$151,0)),0)+IFERROR(INDEX('Hoja de Trabajo para listado'!$DE$153:$DG$274,MATCH($A785,'Hoja de Trabajo para listado'!$DE$153:$DE$1048576,0),MATCH((CUADRO!N$5&amp;$E785),'Hoja de Trabajo para listado'!$DE$151:$DG$151,0)),0)+IFERROR(INDEX('Hoja de Trabajo para listado'!$CD$155:$DC$1048576,MATCH($A785,'Hoja de Trabajo para listado'!$CD$155:$CD$1048576,0),MATCH((CUADRO!N$5&amp;$E785),'Hoja de Trabajo para listado'!$CD$151:$DC$151,0)),0)</f>
        <v>0</v>
      </c>
      <c r="O785" s="314">
        <f ca="1">+IFERROR(INDEX('Hoja de Trabajo para listado'!$A$155:$Z$1048576,MATCH($A785,'Hoja de Trabajo para listado'!$A$155:$A$1048576,0),MATCH((CUADRO!O$5&amp;$E785),'Hoja de Trabajo para listado'!$A$151:$Z$151,0)),0)+IFERROR(INDEX('Hoja de Trabajo para listado'!$AB$155:$BA$1048576,MATCH($A785,'Hoja de Trabajo para listado'!$AB$155:$AB$1048576,0),MATCH((CUADRO!O$5&amp;$E785),'Hoja de Trabajo para listado'!$AB$151:$BA$151,0)),0)+IFERROR(INDEX('Hoja de Trabajo para listado'!$BC$155:$CB$1048576,MATCH($A785,'Hoja de Trabajo para listado'!$BC$155:$BC$1048576,0),MATCH((CUADRO!O$5&amp;$E785),'Hoja de Trabajo para listado'!$BC$151:$CB$151,0)),0)+IFERROR(INDEX('Hoja de Trabajo para listado'!$DE$153:$DG$274,MATCH($A785,'Hoja de Trabajo para listado'!$DE$153:$DE$1048576,0),MATCH((CUADRO!O$5&amp;$E785),'Hoja de Trabajo para listado'!$DE$151:$DG$151,0)),0)+IFERROR(INDEX('Hoja de Trabajo para listado'!$CD$155:$DC$1048576,MATCH($A785,'Hoja de Trabajo para listado'!$CD$155:$CD$1048576,0),MATCH((CUADRO!O$5&amp;$E785),'Hoja de Trabajo para listado'!$CD$151:$DC$151,0)),0)</f>
        <v>0</v>
      </c>
      <c r="P785" s="314">
        <f ca="1">+IFERROR(INDEX('Hoja de Trabajo para listado'!$A$155:$Z$1048576,MATCH($A785,'Hoja de Trabajo para listado'!$A$155:$A$1048576,0),MATCH((CUADRO!P$5&amp;$E785),'Hoja de Trabajo para listado'!$A$151:$Z$151,0)),0)+IFERROR(INDEX('Hoja de Trabajo para listado'!$AB$155:$BA$1048576,MATCH($A785,'Hoja de Trabajo para listado'!$AB$155:$AB$1048576,0),MATCH((CUADRO!P$5&amp;$E785),'Hoja de Trabajo para listado'!$AB$151:$BA$151,0)),0)+IFERROR(INDEX('Hoja de Trabajo para listado'!$BC$155:$CB$1048576,MATCH($A785,'Hoja de Trabajo para listado'!$BC$155:$BC$1048576,0),MATCH((CUADRO!P$5&amp;$E785),'Hoja de Trabajo para listado'!$BC$151:$CB$151,0)),0)+IFERROR(INDEX('Hoja de Trabajo para listado'!$DE$153:$DG$274,MATCH($A785,'Hoja de Trabajo para listado'!$DE$153:$DE$1048576,0),MATCH((CUADRO!P$5&amp;$E785),'Hoja de Trabajo para listado'!$DE$151:$DG$151,0)),0)+IFERROR(INDEX('Hoja de Trabajo para listado'!$CD$155:$DC$1048576,MATCH($A785,'Hoja de Trabajo para listado'!$CD$155:$CD$1048576,0),MATCH((CUADRO!P$5&amp;$E785),'Hoja de Trabajo para listado'!$CD$151:$DC$151,0)),0)</f>
        <v>0</v>
      </c>
      <c r="Q785" s="314">
        <f ca="1">+IFERROR(INDEX('Hoja de Trabajo para listado'!$A$155:$Z$1048576,MATCH($A785,'Hoja de Trabajo para listado'!$A$155:$A$1048576,0),MATCH((CUADRO!Q$5&amp;$E785),'Hoja de Trabajo para listado'!$A$151:$Z$151,0)),0)+IFERROR(INDEX('Hoja de Trabajo para listado'!$AB$155:$BA$1048576,MATCH($A785,'Hoja de Trabajo para listado'!$AB$155:$AB$1048576,0),MATCH((CUADRO!Q$5&amp;$E785),'Hoja de Trabajo para listado'!$AB$151:$BA$151,0)),0)+IFERROR(INDEX('Hoja de Trabajo para listado'!$BC$155:$CB$1048576,MATCH($A785,'Hoja de Trabajo para listado'!$BC$155:$BC$1048576,0),MATCH((CUADRO!Q$5&amp;$E785),'Hoja de Trabajo para listado'!$BC$151:$CB$151,0)),0)+IFERROR(INDEX('Hoja de Trabajo para listado'!$DE$153:$DG$274,MATCH($A785,'Hoja de Trabajo para listado'!$DE$153:$DE$1048576,0),MATCH((CUADRO!Q$5&amp;$E785),'Hoja de Trabajo para listado'!$DE$151:$DG$151,0)),0)+IFERROR(INDEX('Hoja de Trabajo para listado'!$CD$155:$DC$1048576,MATCH($A785,'Hoja de Trabajo para listado'!$CD$155:$CD$1048576,0),MATCH((CUADRO!Q$5&amp;$E785),'Hoja de Trabajo para listado'!$CD$151:$DC$151,0)),0)</f>
        <v>0</v>
      </c>
      <c r="R785" s="314">
        <f t="shared" ca="1" si="24"/>
        <v>0</v>
      </c>
      <c r="S785" s="322">
        <f ca="1">+R784+R785</f>
        <v>0</v>
      </c>
      <c r="T785" s="314">
        <f ca="1">+S785</f>
        <v>0</v>
      </c>
      <c r="U785" s="313">
        <f t="shared" si="25"/>
        <v>2</v>
      </c>
      <c r="V785" s="319" t="str">
        <f>+VLOOKUP(A785,bd_lista!$A$3:$E$593,5,FALSE)</f>
        <v>Gobiernos Autonomos Municipales</v>
      </c>
      <c r="W785" s="426"/>
    </row>
    <row r="786" spans="1:23" customFormat="1" ht="15" hidden="1" customHeight="1">
      <c r="A786" s="323">
        <v>1905</v>
      </c>
      <c r="B786" s="427">
        <f>+A786</f>
        <v>1905</v>
      </c>
      <c r="C786" s="318" t="str">
        <f>+VLOOKUP(A786,bd_lista!$A$3:$C$593,3,FALSE)</f>
        <v>Gobierno Autónomo Municipal de Puerto Rico</v>
      </c>
      <c r="D786" s="429" t="str">
        <f>+C786</f>
        <v>Gobierno Autónomo Municipal de Puerto Rico</v>
      </c>
      <c r="E786" s="346" t="s">
        <v>1418</v>
      </c>
      <c r="F786" s="314">
        <f ca="1">+IFERROR(INDEX('Hoja de Trabajo para listado'!$A$155:$Z$1048576,MATCH($A786,'Hoja de Trabajo para listado'!$A$155:$A$1048576,0),MATCH((CUADRO!F$5&amp;$E786),'Hoja de Trabajo para listado'!$A$151:$Z$151,0)),0)+IFERROR(INDEX('Hoja de Trabajo para listado'!$AB$155:$BA$1048576,MATCH($A786,'Hoja de Trabajo para listado'!$AB$155:$AB$1048576,0),MATCH((CUADRO!F$5&amp;$E786),'Hoja de Trabajo para listado'!$AB$151:$BA$151,0)),0)+IFERROR(INDEX('Hoja de Trabajo para listado'!$BC$155:$CB$1048576,MATCH($A786,'Hoja de Trabajo para listado'!$BC$155:$BC$1048576,0),MATCH((CUADRO!F$5&amp;$E786),'Hoja de Trabajo para listado'!$BC$151:$CB$151,0)),0)+IFERROR(INDEX('Hoja de Trabajo para listado'!$DE$153:$DG$274,MATCH($A786,'Hoja de Trabajo para listado'!$DE$153:$DE$1048576,0),MATCH((CUADRO!F$5&amp;$E786),'Hoja de Trabajo para listado'!$DE$151:$DG$151,0)),0)+IFERROR(INDEX('Hoja de Trabajo para listado'!$CD$155:$DC$1048576,MATCH($A786,'Hoja de Trabajo para listado'!$CD$155:$CD$1048576,0),MATCH((CUADRO!F$5&amp;$E786),'Hoja de Trabajo para listado'!$CD$151:$DC$151,0)),0)</f>
        <v>0</v>
      </c>
      <c r="G786" s="314">
        <f ca="1">+IFERROR(INDEX('Hoja de Trabajo para listado'!$A$155:$Z$1048576,MATCH($A786,'Hoja de Trabajo para listado'!$A$155:$A$1048576,0),MATCH((CUADRO!G$5&amp;$E786),'Hoja de Trabajo para listado'!$A$151:$Z$151,0)),0)+IFERROR(INDEX('Hoja de Trabajo para listado'!$AB$155:$BA$1048576,MATCH($A786,'Hoja de Trabajo para listado'!$AB$155:$AB$1048576,0),MATCH((CUADRO!G$5&amp;$E786),'Hoja de Trabajo para listado'!$AB$151:$BA$151,0)),0)+IFERROR(INDEX('Hoja de Trabajo para listado'!$BC$155:$CB$1048576,MATCH($A786,'Hoja de Trabajo para listado'!$BC$155:$BC$1048576,0),MATCH((CUADRO!G$5&amp;$E786),'Hoja de Trabajo para listado'!$BC$151:$CB$151,0)),0)+IFERROR(INDEX('Hoja de Trabajo para listado'!$DE$153:$DG$274,MATCH($A786,'Hoja de Trabajo para listado'!$DE$153:$DE$1048576,0),MATCH((CUADRO!G$5&amp;$E786),'Hoja de Trabajo para listado'!$DE$151:$DG$151,0)),0)+IFERROR(INDEX('Hoja de Trabajo para listado'!$CD$155:$DC$1048576,MATCH($A786,'Hoja de Trabajo para listado'!$CD$155:$CD$1048576,0),MATCH((CUADRO!G$5&amp;$E786),'Hoja de Trabajo para listado'!$CD$151:$DC$151,0)),0)</f>
        <v>0</v>
      </c>
      <c r="H786" s="314">
        <f ca="1">+IFERROR(INDEX('Hoja de Trabajo para listado'!$A$155:$Z$1048576,MATCH($A786,'Hoja de Trabajo para listado'!$A$155:$A$1048576,0),MATCH((CUADRO!H$5&amp;$E786),'Hoja de Trabajo para listado'!$A$151:$Z$151,0)),0)+IFERROR(INDEX('Hoja de Trabajo para listado'!$AB$155:$BA$1048576,MATCH($A786,'Hoja de Trabajo para listado'!$AB$155:$AB$1048576,0),MATCH((CUADRO!H$5&amp;$E786),'Hoja de Trabajo para listado'!$AB$151:$BA$151,0)),0)+IFERROR(INDEX('Hoja de Trabajo para listado'!$BC$155:$CB$1048576,MATCH($A786,'Hoja de Trabajo para listado'!$BC$155:$BC$1048576,0),MATCH((CUADRO!H$5&amp;$E786),'Hoja de Trabajo para listado'!$BC$151:$CB$151,0)),0)+IFERROR(INDEX('Hoja de Trabajo para listado'!$DE$153:$DG$274,MATCH($A786,'Hoja de Trabajo para listado'!$DE$153:$DE$1048576,0),MATCH((CUADRO!H$5&amp;$E786),'Hoja de Trabajo para listado'!$DE$151:$DG$151,0)),0)+IFERROR(INDEX('Hoja de Trabajo para listado'!$CD$155:$DC$1048576,MATCH($A786,'Hoja de Trabajo para listado'!$CD$155:$CD$1048576,0),MATCH((CUADRO!H$5&amp;$E786),'Hoja de Trabajo para listado'!$CD$151:$DC$151,0)),0)</f>
        <v>0</v>
      </c>
      <c r="I786" s="314">
        <f ca="1">+IFERROR(INDEX('Hoja de Trabajo para listado'!$A$155:$Z$1048576,MATCH($A786,'Hoja de Trabajo para listado'!$A$155:$A$1048576,0),MATCH((CUADRO!I$5&amp;$E786),'Hoja de Trabajo para listado'!$A$151:$Z$151,0)),0)+IFERROR(INDEX('Hoja de Trabajo para listado'!$AB$155:$BA$1048576,MATCH($A786,'Hoja de Trabajo para listado'!$AB$155:$AB$1048576,0),MATCH((CUADRO!I$5&amp;$E786),'Hoja de Trabajo para listado'!$AB$151:$BA$151,0)),0)+IFERROR(INDEX('Hoja de Trabajo para listado'!$BC$155:$CB$1048576,MATCH($A786,'Hoja de Trabajo para listado'!$BC$155:$BC$1048576,0),MATCH((CUADRO!I$5&amp;$E786),'Hoja de Trabajo para listado'!$BC$151:$CB$151,0)),0)+IFERROR(INDEX('Hoja de Trabajo para listado'!$DE$153:$DG$274,MATCH($A786,'Hoja de Trabajo para listado'!$DE$153:$DE$1048576,0),MATCH((CUADRO!I$5&amp;$E786),'Hoja de Trabajo para listado'!$DE$151:$DG$151,0)),0)+IFERROR(INDEX('Hoja de Trabajo para listado'!$CD$155:$DC$1048576,MATCH($A786,'Hoja de Trabajo para listado'!$CD$155:$CD$1048576,0),MATCH((CUADRO!I$5&amp;$E786),'Hoja de Trabajo para listado'!$CD$151:$DC$151,0)),0)</f>
        <v>0</v>
      </c>
      <c r="J786" s="314">
        <f ca="1">+IFERROR(INDEX('Hoja de Trabajo para listado'!$A$155:$Z$1048576,MATCH($A786,'Hoja de Trabajo para listado'!$A$155:$A$1048576,0),MATCH((CUADRO!J$5&amp;$E786),'Hoja de Trabajo para listado'!$A$151:$Z$151,0)),0)+IFERROR(INDEX('Hoja de Trabajo para listado'!$AB$155:$BA$1048576,MATCH($A786,'Hoja de Trabajo para listado'!$AB$155:$AB$1048576,0),MATCH((CUADRO!J$5&amp;$E786),'Hoja de Trabajo para listado'!$AB$151:$BA$151,0)),0)+IFERROR(INDEX('Hoja de Trabajo para listado'!$BC$155:$CB$1048576,MATCH($A786,'Hoja de Trabajo para listado'!$BC$155:$BC$1048576,0),MATCH((CUADRO!J$5&amp;$E786),'Hoja de Trabajo para listado'!$BC$151:$CB$151,0)),0)+IFERROR(INDEX('Hoja de Trabajo para listado'!$DE$153:$DG$274,MATCH($A786,'Hoja de Trabajo para listado'!$DE$153:$DE$1048576,0),MATCH((CUADRO!J$5&amp;$E786),'Hoja de Trabajo para listado'!$DE$151:$DG$151,0)),0)+IFERROR(INDEX('Hoja de Trabajo para listado'!$CD$155:$DC$1048576,MATCH($A786,'Hoja de Trabajo para listado'!$CD$155:$CD$1048576,0),MATCH((CUADRO!J$5&amp;$E786),'Hoja de Trabajo para listado'!$CD$151:$DC$151,0)),0)</f>
        <v>0</v>
      </c>
      <c r="K786" s="314">
        <f ca="1">+IFERROR(INDEX('Hoja de Trabajo para listado'!$A$155:$Z$1048576,MATCH($A786,'Hoja de Trabajo para listado'!$A$155:$A$1048576,0),MATCH((CUADRO!K$5&amp;$E786),'Hoja de Trabajo para listado'!$A$151:$Z$151,0)),0)+IFERROR(INDEX('Hoja de Trabajo para listado'!$AB$155:$BA$1048576,MATCH($A786,'Hoja de Trabajo para listado'!$AB$155:$AB$1048576,0),MATCH((CUADRO!K$5&amp;$E786),'Hoja de Trabajo para listado'!$AB$151:$BA$151,0)),0)+IFERROR(INDEX('Hoja de Trabajo para listado'!$BC$155:$CB$1048576,MATCH($A786,'Hoja de Trabajo para listado'!$BC$155:$BC$1048576,0),MATCH((CUADRO!K$5&amp;$E786),'Hoja de Trabajo para listado'!$BC$151:$CB$151,0)),0)+IFERROR(INDEX('Hoja de Trabajo para listado'!$DE$153:$DG$274,MATCH($A786,'Hoja de Trabajo para listado'!$DE$153:$DE$1048576,0),MATCH((CUADRO!K$5&amp;$E786),'Hoja de Trabajo para listado'!$DE$151:$DG$151,0)),0)+IFERROR(INDEX('Hoja de Trabajo para listado'!$CD$155:$DC$1048576,MATCH($A786,'Hoja de Trabajo para listado'!$CD$155:$CD$1048576,0),MATCH((CUADRO!K$5&amp;$E786),'Hoja de Trabajo para listado'!$CD$151:$DC$151,0)),0)</f>
        <v>0</v>
      </c>
      <c r="L786" s="314">
        <f ca="1">+IFERROR(INDEX('Hoja de Trabajo para listado'!$A$155:$Z$1048576,MATCH($A786,'Hoja de Trabajo para listado'!$A$155:$A$1048576,0),MATCH((CUADRO!L$5&amp;$E786),'Hoja de Trabajo para listado'!$A$151:$Z$151,0)),0)+IFERROR(INDEX('Hoja de Trabajo para listado'!$AB$155:$BA$1048576,MATCH($A786,'Hoja de Trabajo para listado'!$AB$155:$AB$1048576,0),MATCH((CUADRO!L$5&amp;$E786),'Hoja de Trabajo para listado'!$AB$151:$BA$151,0)),0)+IFERROR(INDEX('Hoja de Trabajo para listado'!$BC$155:$CB$1048576,MATCH($A786,'Hoja de Trabajo para listado'!$BC$155:$BC$1048576,0),MATCH((CUADRO!L$5&amp;$E786),'Hoja de Trabajo para listado'!$BC$151:$CB$151,0)),0)+IFERROR(INDEX('Hoja de Trabajo para listado'!$DE$153:$DG$274,MATCH($A786,'Hoja de Trabajo para listado'!$DE$153:$DE$1048576,0),MATCH((CUADRO!L$5&amp;$E786),'Hoja de Trabajo para listado'!$DE$151:$DG$151,0)),0)+IFERROR(INDEX('Hoja de Trabajo para listado'!$CD$155:$DC$1048576,MATCH($A786,'Hoja de Trabajo para listado'!$CD$155:$CD$1048576,0),MATCH((CUADRO!L$5&amp;$E786),'Hoja de Trabajo para listado'!$CD$151:$DC$151,0)),0)</f>
        <v>0</v>
      </c>
      <c r="M786" s="314">
        <f ca="1">+IFERROR(INDEX('Hoja de Trabajo para listado'!$A$155:$Z$1048576,MATCH($A786,'Hoja de Trabajo para listado'!$A$155:$A$1048576,0),MATCH((CUADRO!M$5&amp;$E786),'Hoja de Trabajo para listado'!$A$151:$Z$151,0)),0)+IFERROR(INDEX('Hoja de Trabajo para listado'!$AB$155:$BA$1048576,MATCH($A786,'Hoja de Trabajo para listado'!$AB$155:$AB$1048576,0),MATCH((CUADRO!M$5&amp;$E786),'Hoja de Trabajo para listado'!$AB$151:$BA$151,0)),0)+IFERROR(INDEX('Hoja de Trabajo para listado'!$BC$155:$CB$1048576,MATCH($A786,'Hoja de Trabajo para listado'!$BC$155:$BC$1048576,0),MATCH((CUADRO!M$5&amp;$E786),'Hoja de Trabajo para listado'!$BC$151:$CB$151,0)),0)+IFERROR(INDEX('Hoja de Trabajo para listado'!$DE$153:$DG$274,MATCH($A786,'Hoja de Trabajo para listado'!$DE$153:$DE$1048576,0),MATCH((CUADRO!M$5&amp;$E786),'Hoja de Trabajo para listado'!$DE$151:$DG$151,0)),0)+IFERROR(INDEX('Hoja de Trabajo para listado'!$CD$155:$DC$1048576,MATCH($A786,'Hoja de Trabajo para listado'!$CD$155:$CD$1048576,0),MATCH((CUADRO!M$5&amp;$E786),'Hoja de Trabajo para listado'!$CD$151:$DC$151,0)),0)</f>
        <v>0</v>
      </c>
      <c r="N786" s="314">
        <f ca="1">+IFERROR(INDEX('Hoja de Trabajo para listado'!$A$155:$Z$1048576,MATCH($A786,'Hoja de Trabajo para listado'!$A$155:$A$1048576,0),MATCH((CUADRO!N$5&amp;$E786),'Hoja de Trabajo para listado'!$A$151:$Z$151,0)),0)+IFERROR(INDEX('Hoja de Trabajo para listado'!$AB$155:$BA$1048576,MATCH($A786,'Hoja de Trabajo para listado'!$AB$155:$AB$1048576,0),MATCH((CUADRO!N$5&amp;$E786),'Hoja de Trabajo para listado'!$AB$151:$BA$151,0)),0)+IFERROR(INDEX('Hoja de Trabajo para listado'!$BC$155:$CB$1048576,MATCH($A786,'Hoja de Trabajo para listado'!$BC$155:$BC$1048576,0),MATCH((CUADRO!N$5&amp;$E786),'Hoja de Trabajo para listado'!$BC$151:$CB$151,0)),0)+IFERROR(INDEX('Hoja de Trabajo para listado'!$DE$153:$DG$274,MATCH($A786,'Hoja de Trabajo para listado'!$DE$153:$DE$1048576,0),MATCH((CUADRO!N$5&amp;$E786),'Hoja de Trabajo para listado'!$DE$151:$DG$151,0)),0)+IFERROR(INDEX('Hoja de Trabajo para listado'!$CD$155:$DC$1048576,MATCH($A786,'Hoja de Trabajo para listado'!$CD$155:$CD$1048576,0),MATCH((CUADRO!N$5&amp;$E786),'Hoja de Trabajo para listado'!$CD$151:$DC$151,0)),0)</f>
        <v>0</v>
      </c>
      <c r="O786" s="314">
        <f ca="1">+IFERROR(INDEX('Hoja de Trabajo para listado'!$A$155:$Z$1048576,MATCH($A786,'Hoja de Trabajo para listado'!$A$155:$A$1048576,0),MATCH((CUADRO!O$5&amp;$E786),'Hoja de Trabajo para listado'!$A$151:$Z$151,0)),0)+IFERROR(INDEX('Hoja de Trabajo para listado'!$AB$155:$BA$1048576,MATCH($A786,'Hoja de Trabajo para listado'!$AB$155:$AB$1048576,0),MATCH((CUADRO!O$5&amp;$E786),'Hoja de Trabajo para listado'!$AB$151:$BA$151,0)),0)+IFERROR(INDEX('Hoja de Trabajo para listado'!$BC$155:$CB$1048576,MATCH($A786,'Hoja de Trabajo para listado'!$BC$155:$BC$1048576,0),MATCH((CUADRO!O$5&amp;$E786),'Hoja de Trabajo para listado'!$BC$151:$CB$151,0)),0)+IFERROR(INDEX('Hoja de Trabajo para listado'!$DE$153:$DG$274,MATCH($A786,'Hoja de Trabajo para listado'!$DE$153:$DE$1048576,0),MATCH((CUADRO!O$5&amp;$E786),'Hoja de Trabajo para listado'!$DE$151:$DG$151,0)),0)+IFERROR(INDEX('Hoja de Trabajo para listado'!$CD$155:$DC$1048576,MATCH($A786,'Hoja de Trabajo para listado'!$CD$155:$CD$1048576,0),MATCH((CUADRO!O$5&amp;$E786),'Hoja de Trabajo para listado'!$CD$151:$DC$151,0)),0)</f>
        <v>0</v>
      </c>
      <c r="P786" s="314">
        <f ca="1">+IFERROR(INDEX('Hoja de Trabajo para listado'!$A$155:$Z$1048576,MATCH($A786,'Hoja de Trabajo para listado'!$A$155:$A$1048576,0),MATCH((CUADRO!P$5&amp;$E786),'Hoja de Trabajo para listado'!$A$151:$Z$151,0)),0)+IFERROR(INDEX('Hoja de Trabajo para listado'!$AB$155:$BA$1048576,MATCH($A786,'Hoja de Trabajo para listado'!$AB$155:$AB$1048576,0),MATCH((CUADRO!P$5&amp;$E786),'Hoja de Trabajo para listado'!$AB$151:$BA$151,0)),0)+IFERROR(INDEX('Hoja de Trabajo para listado'!$BC$155:$CB$1048576,MATCH($A786,'Hoja de Trabajo para listado'!$BC$155:$BC$1048576,0),MATCH((CUADRO!P$5&amp;$E786),'Hoja de Trabajo para listado'!$BC$151:$CB$151,0)),0)+IFERROR(INDEX('Hoja de Trabajo para listado'!$DE$153:$DG$274,MATCH($A786,'Hoja de Trabajo para listado'!$DE$153:$DE$1048576,0),MATCH((CUADRO!P$5&amp;$E786),'Hoja de Trabajo para listado'!$DE$151:$DG$151,0)),0)+IFERROR(INDEX('Hoja de Trabajo para listado'!$CD$155:$DC$1048576,MATCH($A786,'Hoja de Trabajo para listado'!$CD$155:$CD$1048576,0),MATCH((CUADRO!P$5&amp;$E786),'Hoja de Trabajo para listado'!$CD$151:$DC$151,0)),0)</f>
        <v>0</v>
      </c>
      <c r="Q786" s="314">
        <f ca="1">+IFERROR(INDEX('Hoja de Trabajo para listado'!$A$155:$Z$1048576,MATCH($A786,'Hoja de Trabajo para listado'!$A$155:$A$1048576,0),MATCH((CUADRO!Q$5&amp;$E786),'Hoja de Trabajo para listado'!$A$151:$Z$151,0)),0)+IFERROR(INDEX('Hoja de Trabajo para listado'!$AB$155:$BA$1048576,MATCH($A786,'Hoja de Trabajo para listado'!$AB$155:$AB$1048576,0),MATCH((CUADRO!Q$5&amp;$E786),'Hoja de Trabajo para listado'!$AB$151:$BA$151,0)),0)+IFERROR(INDEX('Hoja de Trabajo para listado'!$BC$155:$CB$1048576,MATCH($A786,'Hoja de Trabajo para listado'!$BC$155:$BC$1048576,0),MATCH((CUADRO!Q$5&amp;$E786),'Hoja de Trabajo para listado'!$BC$151:$CB$151,0)),0)+IFERROR(INDEX('Hoja de Trabajo para listado'!$DE$153:$DG$274,MATCH($A786,'Hoja de Trabajo para listado'!$DE$153:$DE$1048576,0),MATCH((CUADRO!Q$5&amp;$E786),'Hoja de Trabajo para listado'!$DE$151:$DG$151,0)),0)+IFERROR(INDEX('Hoja de Trabajo para listado'!$CD$155:$DC$1048576,MATCH($A786,'Hoja de Trabajo para listado'!$CD$155:$CD$1048576,0),MATCH((CUADRO!Q$5&amp;$E786),'Hoja de Trabajo para listado'!$CD$151:$DC$151,0)),0)</f>
        <v>0</v>
      </c>
      <c r="R786" s="314">
        <f t="shared" ca="1" si="24"/>
        <v>0</v>
      </c>
      <c r="S786" s="322"/>
      <c r="T786" s="314">
        <f ca="1">+T787</f>
        <v>0</v>
      </c>
      <c r="U786" s="313">
        <f t="shared" si="25"/>
        <v>1</v>
      </c>
      <c r="V786" s="319" t="str">
        <f>+VLOOKUP(A786,bd_lista!$A$3:$E$593,5,FALSE)</f>
        <v>Gobiernos Autonomos Municipales</v>
      </c>
      <c r="W786" s="425" t="str">
        <f>+V786</f>
        <v>Gobiernos Autonomos Municipales</v>
      </c>
    </row>
    <row r="787" spans="1:23" customFormat="1" ht="15" hidden="1" customHeight="1">
      <c r="A787" s="323">
        <v>1905</v>
      </c>
      <c r="B787" s="428"/>
      <c r="C787" s="318" t="str">
        <f>+VLOOKUP(A787,bd_lista!$A$3:$C$593,3,FALSE)</f>
        <v>Gobierno Autónomo Municipal de Puerto Rico</v>
      </c>
      <c r="D787" s="430"/>
      <c r="E787" s="347" t="s">
        <v>1419</v>
      </c>
      <c r="F787" s="314">
        <f ca="1">+IFERROR(INDEX('Hoja de Trabajo para listado'!$A$155:$Z$1048576,MATCH($A787,'Hoja de Trabajo para listado'!$A$155:$A$1048576,0),MATCH((CUADRO!F$5&amp;$E787),'Hoja de Trabajo para listado'!$A$151:$Z$151,0)),0)+IFERROR(INDEX('Hoja de Trabajo para listado'!$AB$155:$BA$1048576,MATCH($A787,'Hoja de Trabajo para listado'!$AB$155:$AB$1048576,0),MATCH((CUADRO!F$5&amp;$E787),'Hoja de Trabajo para listado'!$AB$151:$BA$151,0)),0)+IFERROR(INDEX('Hoja de Trabajo para listado'!$BC$155:$CB$1048576,MATCH($A787,'Hoja de Trabajo para listado'!$BC$155:$BC$1048576,0),MATCH((CUADRO!F$5&amp;$E787),'Hoja de Trabajo para listado'!$BC$151:$CB$151,0)),0)+IFERROR(INDEX('Hoja de Trabajo para listado'!$DE$153:$DG$274,MATCH($A787,'Hoja de Trabajo para listado'!$DE$153:$DE$1048576,0),MATCH((CUADRO!F$5&amp;$E787),'Hoja de Trabajo para listado'!$DE$151:$DG$151,0)),0)+IFERROR(INDEX('Hoja de Trabajo para listado'!$CD$155:$DC$1048576,MATCH($A787,'Hoja de Trabajo para listado'!$CD$155:$CD$1048576,0),MATCH((CUADRO!F$5&amp;$E787),'Hoja de Trabajo para listado'!$CD$151:$DC$151,0)),0)</f>
        <v>0</v>
      </c>
      <c r="G787" s="314">
        <f ca="1">+IFERROR(INDEX('Hoja de Trabajo para listado'!$A$155:$Z$1048576,MATCH($A787,'Hoja de Trabajo para listado'!$A$155:$A$1048576,0),MATCH((CUADRO!G$5&amp;$E787),'Hoja de Trabajo para listado'!$A$151:$Z$151,0)),0)+IFERROR(INDEX('Hoja de Trabajo para listado'!$AB$155:$BA$1048576,MATCH($A787,'Hoja de Trabajo para listado'!$AB$155:$AB$1048576,0),MATCH((CUADRO!G$5&amp;$E787),'Hoja de Trabajo para listado'!$AB$151:$BA$151,0)),0)+IFERROR(INDEX('Hoja de Trabajo para listado'!$BC$155:$CB$1048576,MATCH($A787,'Hoja de Trabajo para listado'!$BC$155:$BC$1048576,0),MATCH((CUADRO!G$5&amp;$E787),'Hoja de Trabajo para listado'!$BC$151:$CB$151,0)),0)+IFERROR(INDEX('Hoja de Trabajo para listado'!$DE$153:$DG$274,MATCH($A787,'Hoja de Trabajo para listado'!$DE$153:$DE$1048576,0),MATCH((CUADRO!G$5&amp;$E787),'Hoja de Trabajo para listado'!$DE$151:$DG$151,0)),0)+IFERROR(INDEX('Hoja de Trabajo para listado'!$CD$155:$DC$1048576,MATCH($A787,'Hoja de Trabajo para listado'!$CD$155:$CD$1048576,0),MATCH((CUADRO!G$5&amp;$E787),'Hoja de Trabajo para listado'!$CD$151:$DC$151,0)),0)</f>
        <v>0</v>
      </c>
      <c r="H787" s="314">
        <f ca="1">+IFERROR(INDEX('Hoja de Trabajo para listado'!$A$155:$Z$1048576,MATCH($A787,'Hoja de Trabajo para listado'!$A$155:$A$1048576,0),MATCH((CUADRO!H$5&amp;$E787),'Hoja de Trabajo para listado'!$A$151:$Z$151,0)),0)+IFERROR(INDEX('Hoja de Trabajo para listado'!$AB$155:$BA$1048576,MATCH($A787,'Hoja de Trabajo para listado'!$AB$155:$AB$1048576,0),MATCH((CUADRO!H$5&amp;$E787),'Hoja de Trabajo para listado'!$AB$151:$BA$151,0)),0)+IFERROR(INDEX('Hoja de Trabajo para listado'!$BC$155:$CB$1048576,MATCH($A787,'Hoja de Trabajo para listado'!$BC$155:$BC$1048576,0),MATCH((CUADRO!H$5&amp;$E787),'Hoja de Trabajo para listado'!$BC$151:$CB$151,0)),0)+IFERROR(INDEX('Hoja de Trabajo para listado'!$DE$153:$DG$274,MATCH($A787,'Hoja de Trabajo para listado'!$DE$153:$DE$1048576,0),MATCH((CUADRO!H$5&amp;$E787),'Hoja de Trabajo para listado'!$DE$151:$DG$151,0)),0)+IFERROR(INDEX('Hoja de Trabajo para listado'!$CD$155:$DC$1048576,MATCH($A787,'Hoja de Trabajo para listado'!$CD$155:$CD$1048576,0),MATCH((CUADRO!H$5&amp;$E787),'Hoja de Trabajo para listado'!$CD$151:$DC$151,0)),0)</f>
        <v>0</v>
      </c>
      <c r="I787" s="314">
        <f ca="1">+IFERROR(INDEX('Hoja de Trabajo para listado'!$A$155:$Z$1048576,MATCH($A787,'Hoja de Trabajo para listado'!$A$155:$A$1048576,0),MATCH((CUADRO!I$5&amp;$E787),'Hoja de Trabajo para listado'!$A$151:$Z$151,0)),0)+IFERROR(INDEX('Hoja de Trabajo para listado'!$AB$155:$BA$1048576,MATCH($A787,'Hoja de Trabajo para listado'!$AB$155:$AB$1048576,0),MATCH((CUADRO!I$5&amp;$E787),'Hoja de Trabajo para listado'!$AB$151:$BA$151,0)),0)+IFERROR(INDEX('Hoja de Trabajo para listado'!$BC$155:$CB$1048576,MATCH($A787,'Hoja de Trabajo para listado'!$BC$155:$BC$1048576,0),MATCH((CUADRO!I$5&amp;$E787),'Hoja de Trabajo para listado'!$BC$151:$CB$151,0)),0)+IFERROR(INDEX('Hoja de Trabajo para listado'!$DE$153:$DG$274,MATCH($A787,'Hoja de Trabajo para listado'!$DE$153:$DE$1048576,0),MATCH((CUADRO!I$5&amp;$E787),'Hoja de Trabajo para listado'!$DE$151:$DG$151,0)),0)+IFERROR(INDEX('Hoja de Trabajo para listado'!$CD$155:$DC$1048576,MATCH($A787,'Hoja de Trabajo para listado'!$CD$155:$CD$1048576,0),MATCH((CUADRO!I$5&amp;$E787),'Hoja de Trabajo para listado'!$CD$151:$DC$151,0)),0)</f>
        <v>0</v>
      </c>
      <c r="J787" s="314">
        <f ca="1">+IFERROR(INDEX('Hoja de Trabajo para listado'!$A$155:$Z$1048576,MATCH($A787,'Hoja de Trabajo para listado'!$A$155:$A$1048576,0),MATCH((CUADRO!J$5&amp;$E787),'Hoja de Trabajo para listado'!$A$151:$Z$151,0)),0)+IFERROR(INDEX('Hoja de Trabajo para listado'!$AB$155:$BA$1048576,MATCH($A787,'Hoja de Trabajo para listado'!$AB$155:$AB$1048576,0),MATCH((CUADRO!J$5&amp;$E787),'Hoja de Trabajo para listado'!$AB$151:$BA$151,0)),0)+IFERROR(INDEX('Hoja de Trabajo para listado'!$BC$155:$CB$1048576,MATCH($A787,'Hoja de Trabajo para listado'!$BC$155:$BC$1048576,0),MATCH((CUADRO!J$5&amp;$E787),'Hoja de Trabajo para listado'!$BC$151:$CB$151,0)),0)+IFERROR(INDEX('Hoja de Trabajo para listado'!$DE$153:$DG$274,MATCH($A787,'Hoja de Trabajo para listado'!$DE$153:$DE$1048576,0),MATCH((CUADRO!J$5&amp;$E787),'Hoja de Trabajo para listado'!$DE$151:$DG$151,0)),0)+IFERROR(INDEX('Hoja de Trabajo para listado'!$CD$155:$DC$1048576,MATCH($A787,'Hoja de Trabajo para listado'!$CD$155:$CD$1048576,0),MATCH((CUADRO!J$5&amp;$E787),'Hoja de Trabajo para listado'!$CD$151:$DC$151,0)),0)</f>
        <v>0</v>
      </c>
      <c r="K787" s="314">
        <f ca="1">+IFERROR(INDEX('Hoja de Trabajo para listado'!$A$155:$Z$1048576,MATCH($A787,'Hoja de Trabajo para listado'!$A$155:$A$1048576,0),MATCH((CUADRO!K$5&amp;$E787),'Hoja de Trabajo para listado'!$A$151:$Z$151,0)),0)+IFERROR(INDEX('Hoja de Trabajo para listado'!$AB$155:$BA$1048576,MATCH($A787,'Hoja de Trabajo para listado'!$AB$155:$AB$1048576,0),MATCH((CUADRO!K$5&amp;$E787),'Hoja de Trabajo para listado'!$AB$151:$BA$151,0)),0)+IFERROR(INDEX('Hoja de Trabajo para listado'!$BC$155:$CB$1048576,MATCH($A787,'Hoja de Trabajo para listado'!$BC$155:$BC$1048576,0),MATCH((CUADRO!K$5&amp;$E787),'Hoja de Trabajo para listado'!$BC$151:$CB$151,0)),0)+IFERROR(INDEX('Hoja de Trabajo para listado'!$DE$153:$DG$274,MATCH($A787,'Hoja de Trabajo para listado'!$DE$153:$DE$1048576,0),MATCH((CUADRO!K$5&amp;$E787),'Hoja de Trabajo para listado'!$DE$151:$DG$151,0)),0)+IFERROR(INDEX('Hoja de Trabajo para listado'!$CD$155:$DC$1048576,MATCH($A787,'Hoja de Trabajo para listado'!$CD$155:$CD$1048576,0),MATCH((CUADRO!K$5&amp;$E787),'Hoja de Trabajo para listado'!$CD$151:$DC$151,0)),0)</f>
        <v>0</v>
      </c>
      <c r="L787" s="314">
        <f ca="1">+IFERROR(INDEX('Hoja de Trabajo para listado'!$A$155:$Z$1048576,MATCH($A787,'Hoja de Trabajo para listado'!$A$155:$A$1048576,0),MATCH((CUADRO!L$5&amp;$E787),'Hoja de Trabajo para listado'!$A$151:$Z$151,0)),0)+IFERROR(INDEX('Hoja de Trabajo para listado'!$AB$155:$BA$1048576,MATCH($A787,'Hoja de Trabajo para listado'!$AB$155:$AB$1048576,0),MATCH((CUADRO!L$5&amp;$E787),'Hoja de Trabajo para listado'!$AB$151:$BA$151,0)),0)+IFERROR(INDEX('Hoja de Trabajo para listado'!$BC$155:$CB$1048576,MATCH($A787,'Hoja de Trabajo para listado'!$BC$155:$BC$1048576,0),MATCH((CUADRO!L$5&amp;$E787),'Hoja de Trabajo para listado'!$BC$151:$CB$151,0)),0)+IFERROR(INDEX('Hoja de Trabajo para listado'!$DE$153:$DG$274,MATCH($A787,'Hoja de Trabajo para listado'!$DE$153:$DE$1048576,0),MATCH((CUADRO!L$5&amp;$E787),'Hoja de Trabajo para listado'!$DE$151:$DG$151,0)),0)+IFERROR(INDEX('Hoja de Trabajo para listado'!$CD$155:$DC$1048576,MATCH($A787,'Hoja de Trabajo para listado'!$CD$155:$CD$1048576,0),MATCH((CUADRO!L$5&amp;$E787),'Hoja de Trabajo para listado'!$CD$151:$DC$151,0)),0)</f>
        <v>0</v>
      </c>
      <c r="M787" s="314">
        <f ca="1">+IFERROR(INDEX('Hoja de Trabajo para listado'!$A$155:$Z$1048576,MATCH($A787,'Hoja de Trabajo para listado'!$A$155:$A$1048576,0),MATCH((CUADRO!M$5&amp;$E787),'Hoja de Trabajo para listado'!$A$151:$Z$151,0)),0)+IFERROR(INDEX('Hoja de Trabajo para listado'!$AB$155:$BA$1048576,MATCH($A787,'Hoja de Trabajo para listado'!$AB$155:$AB$1048576,0),MATCH((CUADRO!M$5&amp;$E787),'Hoja de Trabajo para listado'!$AB$151:$BA$151,0)),0)+IFERROR(INDEX('Hoja de Trabajo para listado'!$BC$155:$CB$1048576,MATCH($A787,'Hoja de Trabajo para listado'!$BC$155:$BC$1048576,0),MATCH((CUADRO!M$5&amp;$E787),'Hoja de Trabajo para listado'!$BC$151:$CB$151,0)),0)+IFERROR(INDEX('Hoja de Trabajo para listado'!$DE$153:$DG$274,MATCH($A787,'Hoja de Trabajo para listado'!$DE$153:$DE$1048576,0),MATCH((CUADRO!M$5&amp;$E787),'Hoja de Trabajo para listado'!$DE$151:$DG$151,0)),0)+IFERROR(INDEX('Hoja de Trabajo para listado'!$CD$155:$DC$1048576,MATCH($A787,'Hoja de Trabajo para listado'!$CD$155:$CD$1048576,0),MATCH((CUADRO!M$5&amp;$E787),'Hoja de Trabajo para listado'!$CD$151:$DC$151,0)),0)</f>
        <v>0</v>
      </c>
      <c r="N787" s="314">
        <f ca="1">+IFERROR(INDEX('Hoja de Trabajo para listado'!$A$155:$Z$1048576,MATCH($A787,'Hoja de Trabajo para listado'!$A$155:$A$1048576,0),MATCH((CUADRO!N$5&amp;$E787),'Hoja de Trabajo para listado'!$A$151:$Z$151,0)),0)+IFERROR(INDEX('Hoja de Trabajo para listado'!$AB$155:$BA$1048576,MATCH($A787,'Hoja de Trabajo para listado'!$AB$155:$AB$1048576,0),MATCH((CUADRO!N$5&amp;$E787),'Hoja de Trabajo para listado'!$AB$151:$BA$151,0)),0)+IFERROR(INDEX('Hoja de Trabajo para listado'!$BC$155:$CB$1048576,MATCH($A787,'Hoja de Trabajo para listado'!$BC$155:$BC$1048576,0),MATCH((CUADRO!N$5&amp;$E787),'Hoja de Trabajo para listado'!$BC$151:$CB$151,0)),0)+IFERROR(INDEX('Hoja de Trabajo para listado'!$DE$153:$DG$274,MATCH($A787,'Hoja de Trabajo para listado'!$DE$153:$DE$1048576,0),MATCH((CUADRO!N$5&amp;$E787),'Hoja de Trabajo para listado'!$DE$151:$DG$151,0)),0)+IFERROR(INDEX('Hoja de Trabajo para listado'!$CD$155:$DC$1048576,MATCH($A787,'Hoja de Trabajo para listado'!$CD$155:$CD$1048576,0),MATCH((CUADRO!N$5&amp;$E787),'Hoja de Trabajo para listado'!$CD$151:$DC$151,0)),0)</f>
        <v>0</v>
      </c>
      <c r="O787" s="314">
        <f ca="1">+IFERROR(INDEX('Hoja de Trabajo para listado'!$A$155:$Z$1048576,MATCH($A787,'Hoja de Trabajo para listado'!$A$155:$A$1048576,0),MATCH((CUADRO!O$5&amp;$E787),'Hoja de Trabajo para listado'!$A$151:$Z$151,0)),0)+IFERROR(INDEX('Hoja de Trabajo para listado'!$AB$155:$BA$1048576,MATCH($A787,'Hoja de Trabajo para listado'!$AB$155:$AB$1048576,0),MATCH((CUADRO!O$5&amp;$E787),'Hoja de Trabajo para listado'!$AB$151:$BA$151,0)),0)+IFERROR(INDEX('Hoja de Trabajo para listado'!$BC$155:$CB$1048576,MATCH($A787,'Hoja de Trabajo para listado'!$BC$155:$BC$1048576,0),MATCH((CUADRO!O$5&amp;$E787),'Hoja de Trabajo para listado'!$BC$151:$CB$151,0)),0)+IFERROR(INDEX('Hoja de Trabajo para listado'!$DE$153:$DG$274,MATCH($A787,'Hoja de Trabajo para listado'!$DE$153:$DE$1048576,0),MATCH((CUADRO!O$5&amp;$E787),'Hoja de Trabajo para listado'!$DE$151:$DG$151,0)),0)+IFERROR(INDEX('Hoja de Trabajo para listado'!$CD$155:$DC$1048576,MATCH($A787,'Hoja de Trabajo para listado'!$CD$155:$CD$1048576,0),MATCH((CUADRO!O$5&amp;$E787),'Hoja de Trabajo para listado'!$CD$151:$DC$151,0)),0)</f>
        <v>0</v>
      </c>
      <c r="P787" s="314">
        <f ca="1">+IFERROR(INDEX('Hoja de Trabajo para listado'!$A$155:$Z$1048576,MATCH($A787,'Hoja de Trabajo para listado'!$A$155:$A$1048576,0),MATCH((CUADRO!P$5&amp;$E787),'Hoja de Trabajo para listado'!$A$151:$Z$151,0)),0)+IFERROR(INDEX('Hoja de Trabajo para listado'!$AB$155:$BA$1048576,MATCH($A787,'Hoja de Trabajo para listado'!$AB$155:$AB$1048576,0),MATCH((CUADRO!P$5&amp;$E787),'Hoja de Trabajo para listado'!$AB$151:$BA$151,0)),0)+IFERROR(INDEX('Hoja de Trabajo para listado'!$BC$155:$CB$1048576,MATCH($A787,'Hoja de Trabajo para listado'!$BC$155:$BC$1048576,0),MATCH((CUADRO!P$5&amp;$E787),'Hoja de Trabajo para listado'!$BC$151:$CB$151,0)),0)+IFERROR(INDEX('Hoja de Trabajo para listado'!$DE$153:$DG$274,MATCH($A787,'Hoja de Trabajo para listado'!$DE$153:$DE$1048576,0),MATCH((CUADRO!P$5&amp;$E787),'Hoja de Trabajo para listado'!$DE$151:$DG$151,0)),0)+IFERROR(INDEX('Hoja de Trabajo para listado'!$CD$155:$DC$1048576,MATCH($A787,'Hoja de Trabajo para listado'!$CD$155:$CD$1048576,0),MATCH((CUADRO!P$5&amp;$E787),'Hoja de Trabajo para listado'!$CD$151:$DC$151,0)),0)</f>
        <v>0</v>
      </c>
      <c r="Q787" s="314">
        <f ca="1">+IFERROR(INDEX('Hoja de Trabajo para listado'!$A$155:$Z$1048576,MATCH($A787,'Hoja de Trabajo para listado'!$A$155:$A$1048576,0),MATCH((CUADRO!Q$5&amp;$E787),'Hoja de Trabajo para listado'!$A$151:$Z$151,0)),0)+IFERROR(INDEX('Hoja de Trabajo para listado'!$AB$155:$BA$1048576,MATCH($A787,'Hoja de Trabajo para listado'!$AB$155:$AB$1048576,0),MATCH((CUADRO!Q$5&amp;$E787),'Hoja de Trabajo para listado'!$AB$151:$BA$151,0)),0)+IFERROR(INDEX('Hoja de Trabajo para listado'!$BC$155:$CB$1048576,MATCH($A787,'Hoja de Trabajo para listado'!$BC$155:$BC$1048576,0),MATCH((CUADRO!Q$5&amp;$E787),'Hoja de Trabajo para listado'!$BC$151:$CB$151,0)),0)+IFERROR(INDEX('Hoja de Trabajo para listado'!$DE$153:$DG$274,MATCH($A787,'Hoja de Trabajo para listado'!$DE$153:$DE$1048576,0),MATCH((CUADRO!Q$5&amp;$E787),'Hoja de Trabajo para listado'!$DE$151:$DG$151,0)),0)+IFERROR(INDEX('Hoja de Trabajo para listado'!$CD$155:$DC$1048576,MATCH($A787,'Hoja de Trabajo para listado'!$CD$155:$CD$1048576,0),MATCH((CUADRO!Q$5&amp;$E787),'Hoja de Trabajo para listado'!$CD$151:$DC$151,0)),0)</f>
        <v>0</v>
      </c>
      <c r="R787" s="314">
        <f t="shared" ca="1" si="24"/>
        <v>0</v>
      </c>
      <c r="S787" s="322">
        <f ca="1">+R786+R787</f>
        <v>0</v>
      </c>
      <c r="T787" s="314">
        <f ca="1">+S787</f>
        <v>0</v>
      </c>
      <c r="U787" s="313">
        <f t="shared" si="25"/>
        <v>2</v>
      </c>
      <c r="V787" s="319" t="str">
        <f>+VLOOKUP(A787,bd_lista!$A$3:$E$593,5,FALSE)</f>
        <v>Gobiernos Autonomos Municipales</v>
      </c>
      <c r="W787" s="426"/>
    </row>
    <row r="788" spans="1:23" customFormat="1" ht="15" hidden="1" customHeight="1">
      <c r="A788" s="323">
        <v>1906</v>
      </c>
      <c r="B788" s="427">
        <f>+A788</f>
        <v>1906</v>
      </c>
      <c r="C788" s="318" t="str">
        <f>+VLOOKUP(A788,bd_lista!$A$3:$C$593,3,FALSE)</f>
        <v>Gobierno Autónomo Municipal de San Pedro</v>
      </c>
      <c r="D788" s="429" t="str">
        <f>+C788</f>
        <v>Gobierno Autónomo Municipal de San Pedro</v>
      </c>
      <c r="E788" s="346" t="s">
        <v>1418</v>
      </c>
      <c r="F788" s="314">
        <f ca="1">+IFERROR(INDEX('Hoja de Trabajo para listado'!$A$155:$Z$1048576,MATCH($A788,'Hoja de Trabajo para listado'!$A$155:$A$1048576,0),MATCH((CUADRO!F$5&amp;$E788),'Hoja de Trabajo para listado'!$A$151:$Z$151,0)),0)+IFERROR(INDEX('Hoja de Trabajo para listado'!$AB$155:$BA$1048576,MATCH($A788,'Hoja de Trabajo para listado'!$AB$155:$AB$1048576,0),MATCH((CUADRO!F$5&amp;$E788),'Hoja de Trabajo para listado'!$AB$151:$BA$151,0)),0)+IFERROR(INDEX('Hoja de Trabajo para listado'!$BC$155:$CB$1048576,MATCH($A788,'Hoja de Trabajo para listado'!$BC$155:$BC$1048576,0),MATCH((CUADRO!F$5&amp;$E788),'Hoja de Trabajo para listado'!$BC$151:$CB$151,0)),0)+IFERROR(INDEX('Hoja de Trabajo para listado'!$DE$153:$DG$274,MATCH($A788,'Hoja de Trabajo para listado'!$DE$153:$DE$1048576,0),MATCH((CUADRO!F$5&amp;$E788),'Hoja de Trabajo para listado'!$DE$151:$DG$151,0)),0)+IFERROR(INDEX('Hoja de Trabajo para listado'!$CD$155:$DC$1048576,MATCH($A788,'Hoja de Trabajo para listado'!$CD$155:$CD$1048576,0),MATCH((CUADRO!F$5&amp;$E788),'Hoja de Trabajo para listado'!$CD$151:$DC$151,0)),0)</f>
        <v>0</v>
      </c>
      <c r="G788" s="314">
        <f ca="1">+IFERROR(INDEX('Hoja de Trabajo para listado'!$A$155:$Z$1048576,MATCH($A788,'Hoja de Trabajo para listado'!$A$155:$A$1048576,0),MATCH((CUADRO!G$5&amp;$E788),'Hoja de Trabajo para listado'!$A$151:$Z$151,0)),0)+IFERROR(INDEX('Hoja de Trabajo para listado'!$AB$155:$BA$1048576,MATCH($A788,'Hoja de Trabajo para listado'!$AB$155:$AB$1048576,0),MATCH((CUADRO!G$5&amp;$E788),'Hoja de Trabajo para listado'!$AB$151:$BA$151,0)),0)+IFERROR(INDEX('Hoja de Trabajo para listado'!$BC$155:$CB$1048576,MATCH($A788,'Hoja de Trabajo para listado'!$BC$155:$BC$1048576,0),MATCH((CUADRO!G$5&amp;$E788),'Hoja de Trabajo para listado'!$BC$151:$CB$151,0)),0)+IFERROR(INDEX('Hoja de Trabajo para listado'!$DE$153:$DG$274,MATCH($A788,'Hoja de Trabajo para listado'!$DE$153:$DE$1048576,0),MATCH((CUADRO!G$5&amp;$E788),'Hoja de Trabajo para listado'!$DE$151:$DG$151,0)),0)+IFERROR(INDEX('Hoja de Trabajo para listado'!$CD$155:$DC$1048576,MATCH($A788,'Hoja de Trabajo para listado'!$CD$155:$CD$1048576,0),MATCH((CUADRO!G$5&amp;$E788),'Hoja de Trabajo para listado'!$CD$151:$DC$151,0)),0)</f>
        <v>0</v>
      </c>
      <c r="H788" s="314">
        <f ca="1">+IFERROR(INDEX('Hoja de Trabajo para listado'!$A$155:$Z$1048576,MATCH($A788,'Hoja de Trabajo para listado'!$A$155:$A$1048576,0),MATCH((CUADRO!H$5&amp;$E788),'Hoja de Trabajo para listado'!$A$151:$Z$151,0)),0)+IFERROR(INDEX('Hoja de Trabajo para listado'!$AB$155:$BA$1048576,MATCH($A788,'Hoja de Trabajo para listado'!$AB$155:$AB$1048576,0),MATCH((CUADRO!H$5&amp;$E788),'Hoja de Trabajo para listado'!$AB$151:$BA$151,0)),0)+IFERROR(INDEX('Hoja de Trabajo para listado'!$BC$155:$CB$1048576,MATCH($A788,'Hoja de Trabajo para listado'!$BC$155:$BC$1048576,0),MATCH((CUADRO!H$5&amp;$E788),'Hoja de Trabajo para listado'!$BC$151:$CB$151,0)),0)+IFERROR(INDEX('Hoja de Trabajo para listado'!$DE$153:$DG$274,MATCH($A788,'Hoja de Trabajo para listado'!$DE$153:$DE$1048576,0),MATCH((CUADRO!H$5&amp;$E788),'Hoja de Trabajo para listado'!$DE$151:$DG$151,0)),0)+IFERROR(INDEX('Hoja de Trabajo para listado'!$CD$155:$DC$1048576,MATCH($A788,'Hoja de Trabajo para listado'!$CD$155:$CD$1048576,0),MATCH((CUADRO!H$5&amp;$E788),'Hoja de Trabajo para listado'!$CD$151:$DC$151,0)),0)</f>
        <v>0</v>
      </c>
      <c r="I788" s="314">
        <f ca="1">+IFERROR(INDEX('Hoja de Trabajo para listado'!$A$155:$Z$1048576,MATCH($A788,'Hoja de Trabajo para listado'!$A$155:$A$1048576,0),MATCH((CUADRO!I$5&amp;$E788),'Hoja de Trabajo para listado'!$A$151:$Z$151,0)),0)+IFERROR(INDEX('Hoja de Trabajo para listado'!$AB$155:$BA$1048576,MATCH($A788,'Hoja de Trabajo para listado'!$AB$155:$AB$1048576,0),MATCH((CUADRO!I$5&amp;$E788),'Hoja de Trabajo para listado'!$AB$151:$BA$151,0)),0)+IFERROR(INDEX('Hoja de Trabajo para listado'!$BC$155:$CB$1048576,MATCH($A788,'Hoja de Trabajo para listado'!$BC$155:$BC$1048576,0),MATCH((CUADRO!I$5&amp;$E788),'Hoja de Trabajo para listado'!$BC$151:$CB$151,0)),0)+IFERROR(INDEX('Hoja de Trabajo para listado'!$DE$153:$DG$274,MATCH($A788,'Hoja de Trabajo para listado'!$DE$153:$DE$1048576,0),MATCH((CUADRO!I$5&amp;$E788),'Hoja de Trabajo para listado'!$DE$151:$DG$151,0)),0)+IFERROR(INDEX('Hoja de Trabajo para listado'!$CD$155:$DC$1048576,MATCH($A788,'Hoja de Trabajo para listado'!$CD$155:$CD$1048576,0),MATCH((CUADRO!I$5&amp;$E788),'Hoja de Trabajo para listado'!$CD$151:$DC$151,0)),0)</f>
        <v>0</v>
      </c>
      <c r="J788" s="314">
        <f ca="1">+IFERROR(INDEX('Hoja de Trabajo para listado'!$A$155:$Z$1048576,MATCH($A788,'Hoja de Trabajo para listado'!$A$155:$A$1048576,0),MATCH((CUADRO!J$5&amp;$E788),'Hoja de Trabajo para listado'!$A$151:$Z$151,0)),0)+IFERROR(INDEX('Hoja de Trabajo para listado'!$AB$155:$BA$1048576,MATCH($A788,'Hoja de Trabajo para listado'!$AB$155:$AB$1048576,0),MATCH((CUADRO!J$5&amp;$E788),'Hoja de Trabajo para listado'!$AB$151:$BA$151,0)),0)+IFERROR(INDEX('Hoja de Trabajo para listado'!$BC$155:$CB$1048576,MATCH($A788,'Hoja de Trabajo para listado'!$BC$155:$BC$1048576,0),MATCH((CUADRO!J$5&amp;$E788),'Hoja de Trabajo para listado'!$BC$151:$CB$151,0)),0)+IFERROR(INDEX('Hoja de Trabajo para listado'!$DE$153:$DG$274,MATCH($A788,'Hoja de Trabajo para listado'!$DE$153:$DE$1048576,0),MATCH((CUADRO!J$5&amp;$E788),'Hoja de Trabajo para listado'!$DE$151:$DG$151,0)),0)+IFERROR(INDEX('Hoja de Trabajo para listado'!$CD$155:$DC$1048576,MATCH($A788,'Hoja de Trabajo para listado'!$CD$155:$CD$1048576,0),MATCH((CUADRO!J$5&amp;$E788),'Hoja de Trabajo para listado'!$CD$151:$DC$151,0)),0)</f>
        <v>0</v>
      </c>
      <c r="K788" s="314">
        <f ca="1">+IFERROR(INDEX('Hoja de Trabajo para listado'!$A$155:$Z$1048576,MATCH($A788,'Hoja de Trabajo para listado'!$A$155:$A$1048576,0),MATCH((CUADRO!K$5&amp;$E788),'Hoja de Trabajo para listado'!$A$151:$Z$151,0)),0)+IFERROR(INDEX('Hoja de Trabajo para listado'!$AB$155:$BA$1048576,MATCH($A788,'Hoja de Trabajo para listado'!$AB$155:$AB$1048576,0),MATCH((CUADRO!K$5&amp;$E788),'Hoja de Trabajo para listado'!$AB$151:$BA$151,0)),0)+IFERROR(INDEX('Hoja de Trabajo para listado'!$BC$155:$CB$1048576,MATCH($A788,'Hoja de Trabajo para listado'!$BC$155:$BC$1048576,0),MATCH((CUADRO!K$5&amp;$E788),'Hoja de Trabajo para listado'!$BC$151:$CB$151,0)),0)+IFERROR(INDEX('Hoja de Trabajo para listado'!$DE$153:$DG$274,MATCH($A788,'Hoja de Trabajo para listado'!$DE$153:$DE$1048576,0),MATCH((CUADRO!K$5&amp;$E788),'Hoja de Trabajo para listado'!$DE$151:$DG$151,0)),0)+IFERROR(INDEX('Hoja de Trabajo para listado'!$CD$155:$DC$1048576,MATCH($A788,'Hoja de Trabajo para listado'!$CD$155:$CD$1048576,0),MATCH((CUADRO!K$5&amp;$E788),'Hoja de Trabajo para listado'!$CD$151:$DC$151,0)),0)</f>
        <v>0</v>
      </c>
      <c r="L788" s="314">
        <f ca="1">+IFERROR(INDEX('Hoja de Trabajo para listado'!$A$155:$Z$1048576,MATCH($A788,'Hoja de Trabajo para listado'!$A$155:$A$1048576,0),MATCH((CUADRO!L$5&amp;$E788),'Hoja de Trabajo para listado'!$A$151:$Z$151,0)),0)+IFERROR(INDEX('Hoja de Trabajo para listado'!$AB$155:$BA$1048576,MATCH($A788,'Hoja de Trabajo para listado'!$AB$155:$AB$1048576,0),MATCH((CUADRO!L$5&amp;$E788),'Hoja de Trabajo para listado'!$AB$151:$BA$151,0)),0)+IFERROR(INDEX('Hoja de Trabajo para listado'!$BC$155:$CB$1048576,MATCH($A788,'Hoja de Trabajo para listado'!$BC$155:$BC$1048576,0),MATCH((CUADRO!L$5&amp;$E788),'Hoja de Trabajo para listado'!$BC$151:$CB$151,0)),0)+IFERROR(INDEX('Hoja de Trabajo para listado'!$DE$153:$DG$274,MATCH($A788,'Hoja de Trabajo para listado'!$DE$153:$DE$1048576,0),MATCH((CUADRO!L$5&amp;$E788),'Hoja de Trabajo para listado'!$DE$151:$DG$151,0)),0)+IFERROR(INDEX('Hoja de Trabajo para listado'!$CD$155:$DC$1048576,MATCH($A788,'Hoja de Trabajo para listado'!$CD$155:$CD$1048576,0),MATCH((CUADRO!L$5&amp;$E788),'Hoja de Trabajo para listado'!$CD$151:$DC$151,0)),0)</f>
        <v>0</v>
      </c>
      <c r="M788" s="314">
        <f ca="1">+IFERROR(INDEX('Hoja de Trabajo para listado'!$A$155:$Z$1048576,MATCH($A788,'Hoja de Trabajo para listado'!$A$155:$A$1048576,0),MATCH((CUADRO!M$5&amp;$E788),'Hoja de Trabajo para listado'!$A$151:$Z$151,0)),0)+IFERROR(INDEX('Hoja de Trabajo para listado'!$AB$155:$BA$1048576,MATCH($A788,'Hoja de Trabajo para listado'!$AB$155:$AB$1048576,0),MATCH((CUADRO!M$5&amp;$E788),'Hoja de Trabajo para listado'!$AB$151:$BA$151,0)),0)+IFERROR(INDEX('Hoja de Trabajo para listado'!$BC$155:$CB$1048576,MATCH($A788,'Hoja de Trabajo para listado'!$BC$155:$BC$1048576,0),MATCH((CUADRO!M$5&amp;$E788),'Hoja de Trabajo para listado'!$BC$151:$CB$151,0)),0)+IFERROR(INDEX('Hoja de Trabajo para listado'!$DE$153:$DG$274,MATCH($A788,'Hoja de Trabajo para listado'!$DE$153:$DE$1048576,0),MATCH((CUADRO!M$5&amp;$E788),'Hoja de Trabajo para listado'!$DE$151:$DG$151,0)),0)+IFERROR(INDEX('Hoja de Trabajo para listado'!$CD$155:$DC$1048576,MATCH($A788,'Hoja de Trabajo para listado'!$CD$155:$CD$1048576,0),MATCH((CUADRO!M$5&amp;$E788),'Hoja de Trabajo para listado'!$CD$151:$DC$151,0)),0)</f>
        <v>0</v>
      </c>
      <c r="N788" s="314">
        <f ca="1">+IFERROR(INDEX('Hoja de Trabajo para listado'!$A$155:$Z$1048576,MATCH($A788,'Hoja de Trabajo para listado'!$A$155:$A$1048576,0),MATCH((CUADRO!N$5&amp;$E788),'Hoja de Trabajo para listado'!$A$151:$Z$151,0)),0)+IFERROR(INDEX('Hoja de Trabajo para listado'!$AB$155:$BA$1048576,MATCH($A788,'Hoja de Trabajo para listado'!$AB$155:$AB$1048576,0),MATCH((CUADRO!N$5&amp;$E788),'Hoja de Trabajo para listado'!$AB$151:$BA$151,0)),0)+IFERROR(INDEX('Hoja de Trabajo para listado'!$BC$155:$CB$1048576,MATCH($A788,'Hoja de Trabajo para listado'!$BC$155:$BC$1048576,0),MATCH((CUADRO!N$5&amp;$E788),'Hoja de Trabajo para listado'!$BC$151:$CB$151,0)),0)+IFERROR(INDEX('Hoja de Trabajo para listado'!$DE$153:$DG$274,MATCH($A788,'Hoja de Trabajo para listado'!$DE$153:$DE$1048576,0),MATCH((CUADRO!N$5&amp;$E788),'Hoja de Trabajo para listado'!$DE$151:$DG$151,0)),0)+IFERROR(INDEX('Hoja de Trabajo para listado'!$CD$155:$DC$1048576,MATCH($A788,'Hoja de Trabajo para listado'!$CD$155:$CD$1048576,0),MATCH((CUADRO!N$5&amp;$E788),'Hoja de Trabajo para listado'!$CD$151:$DC$151,0)),0)</f>
        <v>0</v>
      </c>
      <c r="O788" s="314">
        <f ca="1">+IFERROR(INDEX('Hoja de Trabajo para listado'!$A$155:$Z$1048576,MATCH($A788,'Hoja de Trabajo para listado'!$A$155:$A$1048576,0),MATCH((CUADRO!O$5&amp;$E788),'Hoja de Trabajo para listado'!$A$151:$Z$151,0)),0)+IFERROR(INDEX('Hoja de Trabajo para listado'!$AB$155:$BA$1048576,MATCH($A788,'Hoja de Trabajo para listado'!$AB$155:$AB$1048576,0),MATCH((CUADRO!O$5&amp;$E788),'Hoja de Trabajo para listado'!$AB$151:$BA$151,0)),0)+IFERROR(INDEX('Hoja de Trabajo para listado'!$BC$155:$CB$1048576,MATCH($A788,'Hoja de Trabajo para listado'!$BC$155:$BC$1048576,0),MATCH((CUADRO!O$5&amp;$E788),'Hoja de Trabajo para listado'!$BC$151:$CB$151,0)),0)+IFERROR(INDEX('Hoja de Trabajo para listado'!$DE$153:$DG$274,MATCH($A788,'Hoja de Trabajo para listado'!$DE$153:$DE$1048576,0),MATCH((CUADRO!O$5&amp;$E788),'Hoja de Trabajo para listado'!$DE$151:$DG$151,0)),0)+IFERROR(INDEX('Hoja de Trabajo para listado'!$CD$155:$DC$1048576,MATCH($A788,'Hoja de Trabajo para listado'!$CD$155:$CD$1048576,0),MATCH((CUADRO!O$5&amp;$E788),'Hoja de Trabajo para listado'!$CD$151:$DC$151,0)),0)</f>
        <v>0</v>
      </c>
      <c r="P788" s="314">
        <f ca="1">+IFERROR(INDEX('Hoja de Trabajo para listado'!$A$155:$Z$1048576,MATCH($A788,'Hoja de Trabajo para listado'!$A$155:$A$1048576,0),MATCH((CUADRO!P$5&amp;$E788),'Hoja de Trabajo para listado'!$A$151:$Z$151,0)),0)+IFERROR(INDEX('Hoja de Trabajo para listado'!$AB$155:$BA$1048576,MATCH($A788,'Hoja de Trabajo para listado'!$AB$155:$AB$1048576,0),MATCH((CUADRO!P$5&amp;$E788),'Hoja de Trabajo para listado'!$AB$151:$BA$151,0)),0)+IFERROR(INDEX('Hoja de Trabajo para listado'!$BC$155:$CB$1048576,MATCH($A788,'Hoja de Trabajo para listado'!$BC$155:$BC$1048576,0),MATCH((CUADRO!P$5&amp;$E788),'Hoja de Trabajo para listado'!$BC$151:$CB$151,0)),0)+IFERROR(INDEX('Hoja de Trabajo para listado'!$DE$153:$DG$274,MATCH($A788,'Hoja de Trabajo para listado'!$DE$153:$DE$1048576,0),MATCH((CUADRO!P$5&amp;$E788),'Hoja de Trabajo para listado'!$DE$151:$DG$151,0)),0)+IFERROR(INDEX('Hoja de Trabajo para listado'!$CD$155:$DC$1048576,MATCH($A788,'Hoja de Trabajo para listado'!$CD$155:$CD$1048576,0),MATCH((CUADRO!P$5&amp;$E788),'Hoja de Trabajo para listado'!$CD$151:$DC$151,0)),0)</f>
        <v>0</v>
      </c>
      <c r="Q788" s="314">
        <f ca="1">+IFERROR(INDEX('Hoja de Trabajo para listado'!$A$155:$Z$1048576,MATCH($A788,'Hoja de Trabajo para listado'!$A$155:$A$1048576,0),MATCH((CUADRO!Q$5&amp;$E788),'Hoja de Trabajo para listado'!$A$151:$Z$151,0)),0)+IFERROR(INDEX('Hoja de Trabajo para listado'!$AB$155:$BA$1048576,MATCH($A788,'Hoja de Trabajo para listado'!$AB$155:$AB$1048576,0),MATCH((CUADRO!Q$5&amp;$E788),'Hoja de Trabajo para listado'!$AB$151:$BA$151,0)),0)+IFERROR(INDEX('Hoja de Trabajo para listado'!$BC$155:$CB$1048576,MATCH($A788,'Hoja de Trabajo para listado'!$BC$155:$BC$1048576,0),MATCH((CUADRO!Q$5&amp;$E788),'Hoja de Trabajo para listado'!$BC$151:$CB$151,0)),0)+IFERROR(INDEX('Hoja de Trabajo para listado'!$DE$153:$DG$274,MATCH($A788,'Hoja de Trabajo para listado'!$DE$153:$DE$1048576,0),MATCH((CUADRO!Q$5&amp;$E788),'Hoja de Trabajo para listado'!$DE$151:$DG$151,0)),0)+IFERROR(INDEX('Hoja de Trabajo para listado'!$CD$155:$DC$1048576,MATCH($A788,'Hoja de Trabajo para listado'!$CD$155:$CD$1048576,0),MATCH((CUADRO!Q$5&amp;$E788),'Hoja de Trabajo para listado'!$CD$151:$DC$151,0)),0)</f>
        <v>0</v>
      </c>
      <c r="R788" s="314">
        <f t="shared" ca="1" si="24"/>
        <v>0</v>
      </c>
      <c r="S788" s="322"/>
      <c r="T788" s="314">
        <f ca="1">+T789</f>
        <v>0</v>
      </c>
      <c r="U788" s="313">
        <f t="shared" si="25"/>
        <v>1</v>
      </c>
      <c r="V788" s="319" t="str">
        <f>+VLOOKUP(A788,bd_lista!$A$3:$E$593,5,FALSE)</f>
        <v>Gobiernos Autonomos Municipales</v>
      </c>
      <c r="W788" s="425" t="str">
        <f>+V788</f>
        <v>Gobiernos Autonomos Municipales</v>
      </c>
    </row>
    <row r="789" spans="1:23" customFormat="1" ht="15" hidden="1" customHeight="1">
      <c r="A789" s="323">
        <v>1906</v>
      </c>
      <c r="B789" s="428"/>
      <c r="C789" s="318" t="str">
        <f>+VLOOKUP(A789,bd_lista!$A$3:$C$593,3,FALSE)</f>
        <v>Gobierno Autónomo Municipal de San Pedro</v>
      </c>
      <c r="D789" s="430"/>
      <c r="E789" s="347" t="s">
        <v>1419</v>
      </c>
      <c r="F789" s="314">
        <f ca="1">+IFERROR(INDEX('Hoja de Trabajo para listado'!$A$155:$Z$1048576,MATCH($A789,'Hoja de Trabajo para listado'!$A$155:$A$1048576,0),MATCH((CUADRO!F$5&amp;$E789),'Hoja de Trabajo para listado'!$A$151:$Z$151,0)),0)+IFERROR(INDEX('Hoja de Trabajo para listado'!$AB$155:$BA$1048576,MATCH($A789,'Hoja de Trabajo para listado'!$AB$155:$AB$1048576,0),MATCH((CUADRO!F$5&amp;$E789),'Hoja de Trabajo para listado'!$AB$151:$BA$151,0)),0)+IFERROR(INDEX('Hoja de Trabajo para listado'!$BC$155:$CB$1048576,MATCH($A789,'Hoja de Trabajo para listado'!$BC$155:$BC$1048576,0),MATCH((CUADRO!F$5&amp;$E789),'Hoja de Trabajo para listado'!$BC$151:$CB$151,0)),0)+IFERROR(INDEX('Hoja de Trabajo para listado'!$DE$153:$DG$274,MATCH($A789,'Hoja de Trabajo para listado'!$DE$153:$DE$1048576,0),MATCH((CUADRO!F$5&amp;$E789),'Hoja de Trabajo para listado'!$DE$151:$DG$151,0)),0)+IFERROR(INDEX('Hoja de Trabajo para listado'!$CD$155:$DC$1048576,MATCH($A789,'Hoja de Trabajo para listado'!$CD$155:$CD$1048576,0),MATCH((CUADRO!F$5&amp;$E789),'Hoja de Trabajo para listado'!$CD$151:$DC$151,0)),0)</f>
        <v>0</v>
      </c>
      <c r="G789" s="314">
        <f ca="1">+IFERROR(INDEX('Hoja de Trabajo para listado'!$A$155:$Z$1048576,MATCH($A789,'Hoja de Trabajo para listado'!$A$155:$A$1048576,0),MATCH((CUADRO!G$5&amp;$E789),'Hoja de Trabajo para listado'!$A$151:$Z$151,0)),0)+IFERROR(INDEX('Hoja de Trabajo para listado'!$AB$155:$BA$1048576,MATCH($A789,'Hoja de Trabajo para listado'!$AB$155:$AB$1048576,0),MATCH((CUADRO!G$5&amp;$E789),'Hoja de Trabajo para listado'!$AB$151:$BA$151,0)),0)+IFERROR(INDEX('Hoja de Trabajo para listado'!$BC$155:$CB$1048576,MATCH($A789,'Hoja de Trabajo para listado'!$BC$155:$BC$1048576,0),MATCH((CUADRO!G$5&amp;$E789),'Hoja de Trabajo para listado'!$BC$151:$CB$151,0)),0)+IFERROR(INDEX('Hoja de Trabajo para listado'!$DE$153:$DG$274,MATCH($A789,'Hoja de Trabajo para listado'!$DE$153:$DE$1048576,0),MATCH((CUADRO!G$5&amp;$E789),'Hoja de Trabajo para listado'!$DE$151:$DG$151,0)),0)+IFERROR(INDEX('Hoja de Trabajo para listado'!$CD$155:$DC$1048576,MATCH($A789,'Hoja de Trabajo para listado'!$CD$155:$CD$1048576,0),MATCH((CUADRO!G$5&amp;$E789),'Hoja de Trabajo para listado'!$CD$151:$DC$151,0)),0)</f>
        <v>0</v>
      </c>
      <c r="H789" s="314">
        <f ca="1">+IFERROR(INDEX('Hoja de Trabajo para listado'!$A$155:$Z$1048576,MATCH($A789,'Hoja de Trabajo para listado'!$A$155:$A$1048576,0),MATCH((CUADRO!H$5&amp;$E789),'Hoja de Trabajo para listado'!$A$151:$Z$151,0)),0)+IFERROR(INDEX('Hoja de Trabajo para listado'!$AB$155:$BA$1048576,MATCH($A789,'Hoja de Trabajo para listado'!$AB$155:$AB$1048576,0),MATCH((CUADRO!H$5&amp;$E789),'Hoja de Trabajo para listado'!$AB$151:$BA$151,0)),0)+IFERROR(INDEX('Hoja de Trabajo para listado'!$BC$155:$CB$1048576,MATCH($A789,'Hoja de Trabajo para listado'!$BC$155:$BC$1048576,0),MATCH((CUADRO!H$5&amp;$E789),'Hoja de Trabajo para listado'!$BC$151:$CB$151,0)),0)+IFERROR(INDEX('Hoja de Trabajo para listado'!$DE$153:$DG$274,MATCH($A789,'Hoja de Trabajo para listado'!$DE$153:$DE$1048576,0),MATCH((CUADRO!H$5&amp;$E789),'Hoja de Trabajo para listado'!$DE$151:$DG$151,0)),0)+IFERROR(INDEX('Hoja de Trabajo para listado'!$CD$155:$DC$1048576,MATCH($A789,'Hoja de Trabajo para listado'!$CD$155:$CD$1048576,0),MATCH((CUADRO!H$5&amp;$E789),'Hoja de Trabajo para listado'!$CD$151:$DC$151,0)),0)</f>
        <v>0</v>
      </c>
      <c r="I789" s="314">
        <f ca="1">+IFERROR(INDEX('Hoja de Trabajo para listado'!$A$155:$Z$1048576,MATCH($A789,'Hoja de Trabajo para listado'!$A$155:$A$1048576,0),MATCH((CUADRO!I$5&amp;$E789),'Hoja de Trabajo para listado'!$A$151:$Z$151,0)),0)+IFERROR(INDEX('Hoja de Trabajo para listado'!$AB$155:$BA$1048576,MATCH($A789,'Hoja de Trabajo para listado'!$AB$155:$AB$1048576,0),MATCH((CUADRO!I$5&amp;$E789),'Hoja de Trabajo para listado'!$AB$151:$BA$151,0)),0)+IFERROR(INDEX('Hoja de Trabajo para listado'!$BC$155:$CB$1048576,MATCH($A789,'Hoja de Trabajo para listado'!$BC$155:$BC$1048576,0),MATCH((CUADRO!I$5&amp;$E789),'Hoja de Trabajo para listado'!$BC$151:$CB$151,0)),0)+IFERROR(INDEX('Hoja de Trabajo para listado'!$DE$153:$DG$274,MATCH($A789,'Hoja de Trabajo para listado'!$DE$153:$DE$1048576,0),MATCH((CUADRO!I$5&amp;$E789),'Hoja de Trabajo para listado'!$DE$151:$DG$151,0)),0)+IFERROR(INDEX('Hoja de Trabajo para listado'!$CD$155:$DC$1048576,MATCH($A789,'Hoja de Trabajo para listado'!$CD$155:$CD$1048576,0),MATCH((CUADRO!I$5&amp;$E789),'Hoja de Trabajo para listado'!$CD$151:$DC$151,0)),0)</f>
        <v>0</v>
      </c>
      <c r="J789" s="314">
        <f ca="1">+IFERROR(INDEX('Hoja de Trabajo para listado'!$A$155:$Z$1048576,MATCH($A789,'Hoja de Trabajo para listado'!$A$155:$A$1048576,0),MATCH((CUADRO!J$5&amp;$E789),'Hoja de Trabajo para listado'!$A$151:$Z$151,0)),0)+IFERROR(INDEX('Hoja de Trabajo para listado'!$AB$155:$BA$1048576,MATCH($A789,'Hoja de Trabajo para listado'!$AB$155:$AB$1048576,0),MATCH((CUADRO!J$5&amp;$E789),'Hoja de Trabajo para listado'!$AB$151:$BA$151,0)),0)+IFERROR(INDEX('Hoja de Trabajo para listado'!$BC$155:$CB$1048576,MATCH($A789,'Hoja de Trabajo para listado'!$BC$155:$BC$1048576,0),MATCH((CUADRO!J$5&amp;$E789),'Hoja de Trabajo para listado'!$BC$151:$CB$151,0)),0)+IFERROR(INDEX('Hoja de Trabajo para listado'!$DE$153:$DG$274,MATCH($A789,'Hoja de Trabajo para listado'!$DE$153:$DE$1048576,0),MATCH((CUADRO!J$5&amp;$E789),'Hoja de Trabajo para listado'!$DE$151:$DG$151,0)),0)+IFERROR(INDEX('Hoja de Trabajo para listado'!$CD$155:$DC$1048576,MATCH($A789,'Hoja de Trabajo para listado'!$CD$155:$CD$1048576,0),MATCH((CUADRO!J$5&amp;$E789),'Hoja de Trabajo para listado'!$CD$151:$DC$151,0)),0)</f>
        <v>0</v>
      </c>
      <c r="K789" s="314">
        <f ca="1">+IFERROR(INDEX('Hoja de Trabajo para listado'!$A$155:$Z$1048576,MATCH($A789,'Hoja de Trabajo para listado'!$A$155:$A$1048576,0),MATCH((CUADRO!K$5&amp;$E789),'Hoja de Trabajo para listado'!$A$151:$Z$151,0)),0)+IFERROR(INDEX('Hoja de Trabajo para listado'!$AB$155:$BA$1048576,MATCH($A789,'Hoja de Trabajo para listado'!$AB$155:$AB$1048576,0),MATCH((CUADRO!K$5&amp;$E789),'Hoja de Trabajo para listado'!$AB$151:$BA$151,0)),0)+IFERROR(INDEX('Hoja de Trabajo para listado'!$BC$155:$CB$1048576,MATCH($A789,'Hoja de Trabajo para listado'!$BC$155:$BC$1048576,0),MATCH((CUADRO!K$5&amp;$E789),'Hoja de Trabajo para listado'!$BC$151:$CB$151,0)),0)+IFERROR(INDEX('Hoja de Trabajo para listado'!$DE$153:$DG$274,MATCH($A789,'Hoja de Trabajo para listado'!$DE$153:$DE$1048576,0),MATCH((CUADRO!K$5&amp;$E789),'Hoja de Trabajo para listado'!$DE$151:$DG$151,0)),0)+IFERROR(INDEX('Hoja de Trabajo para listado'!$CD$155:$DC$1048576,MATCH($A789,'Hoja de Trabajo para listado'!$CD$155:$CD$1048576,0),MATCH((CUADRO!K$5&amp;$E789),'Hoja de Trabajo para listado'!$CD$151:$DC$151,0)),0)</f>
        <v>0</v>
      </c>
      <c r="L789" s="314">
        <f ca="1">+IFERROR(INDEX('Hoja de Trabajo para listado'!$A$155:$Z$1048576,MATCH($A789,'Hoja de Trabajo para listado'!$A$155:$A$1048576,0),MATCH((CUADRO!L$5&amp;$E789),'Hoja de Trabajo para listado'!$A$151:$Z$151,0)),0)+IFERROR(INDEX('Hoja de Trabajo para listado'!$AB$155:$BA$1048576,MATCH($A789,'Hoja de Trabajo para listado'!$AB$155:$AB$1048576,0),MATCH((CUADRO!L$5&amp;$E789),'Hoja de Trabajo para listado'!$AB$151:$BA$151,0)),0)+IFERROR(INDEX('Hoja de Trabajo para listado'!$BC$155:$CB$1048576,MATCH($A789,'Hoja de Trabajo para listado'!$BC$155:$BC$1048576,0),MATCH((CUADRO!L$5&amp;$E789),'Hoja de Trabajo para listado'!$BC$151:$CB$151,0)),0)+IFERROR(INDEX('Hoja de Trabajo para listado'!$DE$153:$DG$274,MATCH($A789,'Hoja de Trabajo para listado'!$DE$153:$DE$1048576,0),MATCH((CUADRO!L$5&amp;$E789),'Hoja de Trabajo para listado'!$DE$151:$DG$151,0)),0)+IFERROR(INDEX('Hoja de Trabajo para listado'!$CD$155:$DC$1048576,MATCH($A789,'Hoja de Trabajo para listado'!$CD$155:$CD$1048576,0),MATCH((CUADRO!L$5&amp;$E789),'Hoja de Trabajo para listado'!$CD$151:$DC$151,0)),0)</f>
        <v>0</v>
      </c>
      <c r="M789" s="314">
        <f ca="1">+IFERROR(INDEX('Hoja de Trabajo para listado'!$A$155:$Z$1048576,MATCH($A789,'Hoja de Trabajo para listado'!$A$155:$A$1048576,0),MATCH((CUADRO!M$5&amp;$E789),'Hoja de Trabajo para listado'!$A$151:$Z$151,0)),0)+IFERROR(INDEX('Hoja de Trabajo para listado'!$AB$155:$BA$1048576,MATCH($A789,'Hoja de Trabajo para listado'!$AB$155:$AB$1048576,0),MATCH((CUADRO!M$5&amp;$E789),'Hoja de Trabajo para listado'!$AB$151:$BA$151,0)),0)+IFERROR(INDEX('Hoja de Trabajo para listado'!$BC$155:$CB$1048576,MATCH($A789,'Hoja de Trabajo para listado'!$BC$155:$BC$1048576,0),MATCH((CUADRO!M$5&amp;$E789),'Hoja de Trabajo para listado'!$BC$151:$CB$151,0)),0)+IFERROR(INDEX('Hoja de Trabajo para listado'!$DE$153:$DG$274,MATCH($A789,'Hoja de Trabajo para listado'!$DE$153:$DE$1048576,0),MATCH((CUADRO!M$5&amp;$E789),'Hoja de Trabajo para listado'!$DE$151:$DG$151,0)),0)+IFERROR(INDEX('Hoja de Trabajo para listado'!$CD$155:$DC$1048576,MATCH($A789,'Hoja de Trabajo para listado'!$CD$155:$CD$1048576,0),MATCH((CUADRO!M$5&amp;$E789),'Hoja de Trabajo para listado'!$CD$151:$DC$151,0)),0)</f>
        <v>0</v>
      </c>
      <c r="N789" s="314">
        <f ca="1">+IFERROR(INDEX('Hoja de Trabajo para listado'!$A$155:$Z$1048576,MATCH($A789,'Hoja de Trabajo para listado'!$A$155:$A$1048576,0),MATCH((CUADRO!N$5&amp;$E789),'Hoja de Trabajo para listado'!$A$151:$Z$151,0)),0)+IFERROR(INDEX('Hoja de Trabajo para listado'!$AB$155:$BA$1048576,MATCH($A789,'Hoja de Trabajo para listado'!$AB$155:$AB$1048576,0),MATCH((CUADRO!N$5&amp;$E789),'Hoja de Trabajo para listado'!$AB$151:$BA$151,0)),0)+IFERROR(INDEX('Hoja de Trabajo para listado'!$BC$155:$CB$1048576,MATCH($A789,'Hoja de Trabajo para listado'!$BC$155:$BC$1048576,0),MATCH((CUADRO!N$5&amp;$E789),'Hoja de Trabajo para listado'!$BC$151:$CB$151,0)),0)+IFERROR(INDEX('Hoja de Trabajo para listado'!$DE$153:$DG$274,MATCH($A789,'Hoja de Trabajo para listado'!$DE$153:$DE$1048576,0),MATCH((CUADRO!N$5&amp;$E789),'Hoja de Trabajo para listado'!$DE$151:$DG$151,0)),0)+IFERROR(INDEX('Hoja de Trabajo para listado'!$CD$155:$DC$1048576,MATCH($A789,'Hoja de Trabajo para listado'!$CD$155:$CD$1048576,0),MATCH((CUADRO!N$5&amp;$E789),'Hoja de Trabajo para listado'!$CD$151:$DC$151,0)),0)</f>
        <v>0</v>
      </c>
      <c r="O789" s="314">
        <f ca="1">+IFERROR(INDEX('Hoja de Trabajo para listado'!$A$155:$Z$1048576,MATCH($A789,'Hoja de Trabajo para listado'!$A$155:$A$1048576,0),MATCH((CUADRO!O$5&amp;$E789),'Hoja de Trabajo para listado'!$A$151:$Z$151,0)),0)+IFERROR(INDEX('Hoja de Trabajo para listado'!$AB$155:$BA$1048576,MATCH($A789,'Hoja de Trabajo para listado'!$AB$155:$AB$1048576,0),MATCH((CUADRO!O$5&amp;$E789),'Hoja de Trabajo para listado'!$AB$151:$BA$151,0)),0)+IFERROR(INDEX('Hoja de Trabajo para listado'!$BC$155:$CB$1048576,MATCH($A789,'Hoja de Trabajo para listado'!$BC$155:$BC$1048576,0),MATCH((CUADRO!O$5&amp;$E789),'Hoja de Trabajo para listado'!$BC$151:$CB$151,0)),0)+IFERROR(INDEX('Hoja de Trabajo para listado'!$DE$153:$DG$274,MATCH($A789,'Hoja de Trabajo para listado'!$DE$153:$DE$1048576,0),MATCH((CUADRO!O$5&amp;$E789),'Hoja de Trabajo para listado'!$DE$151:$DG$151,0)),0)+IFERROR(INDEX('Hoja de Trabajo para listado'!$CD$155:$DC$1048576,MATCH($A789,'Hoja de Trabajo para listado'!$CD$155:$CD$1048576,0),MATCH((CUADRO!O$5&amp;$E789),'Hoja de Trabajo para listado'!$CD$151:$DC$151,0)),0)</f>
        <v>0</v>
      </c>
      <c r="P789" s="314">
        <f ca="1">+IFERROR(INDEX('Hoja de Trabajo para listado'!$A$155:$Z$1048576,MATCH($A789,'Hoja de Trabajo para listado'!$A$155:$A$1048576,0),MATCH((CUADRO!P$5&amp;$E789),'Hoja de Trabajo para listado'!$A$151:$Z$151,0)),0)+IFERROR(INDEX('Hoja de Trabajo para listado'!$AB$155:$BA$1048576,MATCH($A789,'Hoja de Trabajo para listado'!$AB$155:$AB$1048576,0),MATCH((CUADRO!P$5&amp;$E789),'Hoja de Trabajo para listado'!$AB$151:$BA$151,0)),0)+IFERROR(INDEX('Hoja de Trabajo para listado'!$BC$155:$CB$1048576,MATCH($A789,'Hoja de Trabajo para listado'!$BC$155:$BC$1048576,0),MATCH((CUADRO!P$5&amp;$E789),'Hoja de Trabajo para listado'!$BC$151:$CB$151,0)),0)+IFERROR(INDEX('Hoja de Trabajo para listado'!$DE$153:$DG$274,MATCH($A789,'Hoja de Trabajo para listado'!$DE$153:$DE$1048576,0),MATCH((CUADRO!P$5&amp;$E789),'Hoja de Trabajo para listado'!$DE$151:$DG$151,0)),0)+IFERROR(INDEX('Hoja de Trabajo para listado'!$CD$155:$DC$1048576,MATCH($A789,'Hoja de Trabajo para listado'!$CD$155:$CD$1048576,0),MATCH((CUADRO!P$5&amp;$E789),'Hoja de Trabajo para listado'!$CD$151:$DC$151,0)),0)</f>
        <v>0</v>
      </c>
      <c r="Q789" s="314">
        <f ca="1">+IFERROR(INDEX('Hoja de Trabajo para listado'!$A$155:$Z$1048576,MATCH($A789,'Hoja de Trabajo para listado'!$A$155:$A$1048576,0),MATCH((CUADRO!Q$5&amp;$E789),'Hoja de Trabajo para listado'!$A$151:$Z$151,0)),0)+IFERROR(INDEX('Hoja de Trabajo para listado'!$AB$155:$BA$1048576,MATCH($A789,'Hoja de Trabajo para listado'!$AB$155:$AB$1048576,0),MATCH((CUADRO!Q$5&amp;$E789),'Hoja de Trabajo para listado'!$AB$151:$BA$151,0)),0)+IFERROR(INDEX('Hoja de Trabajo para listado'!$BC$155:$CB$1048576,MATCH($A789,'Hoja de Trabajo para listado'!$BC$155:$BC$1048576,0),MATCH((CUADRO!Q$5&amp;$E789),'Hoja de Trabajo para listado'!$BC$151:$CB$151,0)),0)+IFERROR(INDEX('Hoja de Trabajo para listado'!$DE$153:$DG$274,MATCH($A789,'Hoja de Trabajo para listado'!$DE$153:$DE$1048576,0),MATCH((CUADRO!Q$5&amp;$E789),'Hoja de Trabajo para listado'!$DE$151:$DG$151,0)),0)+IFERROR(INDEX('Hoja de Trabajo para listado'!$CD$155:$DC$1048576,MATCH($A789,'Hoja de Trabajo para listado'!$CD$155:$CD$1048576,0),MATCH((CUADRO!Q$5&amp;$E789),'Hoja de Trabajo para listado'!$CD$151:$DC$151,0)),0)</f>
        <v>0</v>
      </c>
      <c r="R789" s="314">
        <f t="shared" ca="1" si="24"/>
        <v>0</v>
      </c>
      <c r="S789" s="322">
        <f ca="1">+R788+R789</f>
        <v>0</v>
      </c>
      <c r="T789" s="314">
        <f ca="1">+S789</f>
        <v>0</v>
      </c>
      <c r="U789" s="313">
        <f t="shared" si="25"/>
        <v>2</v>
      </c>
      <c r="V789" s="319" t="str">
        <f>+VLOOKUP(A789,bd_lista!$A$3:$E$593,5,FALSE)</f>
        <v>Gobiernos Autonomos Municipales</v>
      </c>
      <c r="W789" s="426"/>
    </row>
    <row r="790" spans="1:23" customFormat="1" ht="15" hidden="1" customHeight="1">
      <c r="A790" s="323">
        <v>1907</v>
      </c>
      <c r="B790" s="427">
        <f>+A790</f>
        <v>1907</v>
      </c>
      <c r="C790" s="318" t="str">
        <f>+VLOOKUP(A790,bd_lista!$A$3:$C$593,3,FALSE)</f>
        <v>Gobierno Autónomo Municipal de Filadelfia</v>
      </c>
      <c r="D790" s="429" t="str">
        <f>+C790</f>
        <v>Gobierno Autónomo Municipal de Filadelfia</v>
      </c>
      <c r="E790" s="346" t="s">
        <v>1418</v>
      </c>
      <c r="F790" s="314">
        <f ca="1">+IFERROR(INDEX('Hoja de Trabajo para listado'!$A$155:$Z$1048576,MATCH($A790,'Hoja de Trabajo para listado'!$A$155:$A$1048576,0),MATCH((CUADRO!F$5&amp;$E790),'Hoja de Trabajo para listado'!$A$151:$Z$151,0)),0)+IFERROR(INDEX('Hoja de Trabajo para listado'!$AB$155:$BA$1048576,MATCH($A790,'Hoja de Trabajo para listado'!$AB$155:$AB$1048576,0),MATCH((CUADRO!F$5&amp;$E790),'Hoja de Trabajo para listado'!$AB$151:$BA$151,0)),0)+IFERROR(INDEX('Hoja de Trabajo para listado'!$BC$155:$CB$1048576,MATCH($A790,'Hoja de Trabajo para listado'!$BC$155:$BC$1048576,0),MATCH((CUADRO!F$5&amp;$E790),'Hoja de Trabajo para listado'!$BC$151:$CB$151,0)),0)+IFERROR(INDEX('Hoja de Trabajo para listado'!$DE$153:$DG$274,MATCH($A790,'Hoja de Trabajo para listado'!$DE$153:$DE$1048576,0),MATCH((CUADRO!F$5&amp;$E790),'Hoja de Trabajo para listado'!$DE$151:$DG$151,0)),0)+IFERROR(INDEX('Hoja de Trabajo para listado'!$CD$155:$DC$1048576,MATCH($A790,'Hoja de Trabajo para listado'!$CD$155:$CD$1048576,0),MATCH((CUADRO!F$5&amp;$E790),'Hoja de Trabajo para listado'!$CD$151:$DC$151,0)),0)</f>
        <v>0</v>
      </c>
      <c r="G790" s="314">
        <f ca="1">+IFERROR(INDEX('Hoja de Trabajo para listado'!$A$155:$Z$1048576,MATCH($A790,'Hoja de Trabajo para listado'!$A$155:$A$1048576,0),MATCH((CUADRO!G$5&amp;$E790),'Hoja de Trabajo para listado'!$A$151:$Z$151,0)),0)+IFERROR(INDEX('Hoja de Trabajo para listado'!$AB$155:$BA$1048576,MATCH($A790,'Hoja de Trabajo para listado'!$AB$155:$AB$1048576,0),MATCH((CUADRO!G$5&amp;$E790),'Hoja de Trabajo para listado'!$AB$151:$BA$151,0)),0)+IFERROR(INDEX('Hoja de Trabajo para listado'!$BC$155:$CB$1048576,MATCH($A790,'Hoja de Trabajo para listado'!$BC$155:$BC$1048576,0),MATCH((CUADRO!G$5&amp;$E790),'Hoja de Trabajo para listado'!$BC$151:$CB$151,0)),0)+IFERROR(INDEX('Hoja de Trabajo para listado'!$DE$153:$DG$274,MATCH($A790,'Hoja de Trabajo para listado'!$DE$153:$DE$1048576,0),MATCH((CUADRO!G$5&amp;$E790),'Hoja de Trabajo para listado'!$DE$151:$DG$151,0)),0)+IFERROR(INDEX('Hoja de Trabajo para listado'!$CD$155:$DC$1048576,MATCH($A790,'Hoja de Trabajo para listado'!$CD$155:$CD$1048576,0),MATCH((CUADRO!G$5&amp;$E790),'Hoja de Trabajo para listado'!$CD$151:$DC$151,0)),0)</f>
        <v>0</v>
      </c>
      <c r="H790" s="314">
        <f ca="1">+IFERROR(INDEX('Hoja de Trabajo para listado'!$A$155:$Z$1048576,MATCH($A790,'Hoja de Trabajo para listado'!$A$155:$A$1048576,0),MATCH((CUADRO!H$5&amp;$E790),'Hoja de Trabajo para listado'!$A$151:$Z$151,0)),0)+IFERROR(INDEX('Hoja de Trabajo para listado'!$AB$155:$BA$1048576,MATCH($A790,'Hoja de Trabajo para listado'!$AB$155:$AB$1048576,0),MATCH((CUADRO!H$5&amp;$E790),'Hoja de Trabajo para listado'!$AB$151:$BA$151,0)),0)+IFERROR(INDEX('Hoja de Trabajo para listado'!$BC$155:$CB$1048576,MATCH($A790,'Hoja de Trabajo para listado'!$BC$155:$BC$1048576,0),MATCH((CUADRO!H$5&amp;$E790),'Hoja de Trabajo para listado'!$BC$151:$CB$151,0)),0)+IFERROR(INDEX('Hoja de Trabajo para listado'!$DE$153:$DG$274,MATCH($A790,'Hoja de Trabajo para listado'!$DE$153:$DE$1048576,0),MATCH((CUADRO!H$5&amp;$E790),'Hoja de Trabajo para listado'!$DE$151:$DG$151,0)),0)+IFERROR(INDEX('Hoja de Trabajo para listado'!$CD$155:$DC$1048576,MATCH($A790,'Hoja de Trabajo para listado'!$CD$155:$CD$1048576,0),MATCH((CUADRO!H$5&amp;$E790),'Hoja de Trabajo para listado'!$CD$151:$DC$151,0)),0)</f>
        <v>0</v>
      </c>
      <c r="I790" s="314">
        <f ca="1">+IFERROR(INDEX('Hoja de Trabajo para listado'!$A$155:$Z$1048576,MATCH($A790,'Hoja de Trabajo para listado'!$A$155:$A$1048576,0),MATCH((CUADRO!I$5&amp;$E790),'Hoja de Trabajo para listado'!$A$151:$Z$151,0)),0)+IFERROR(INDEX('Hoja de Trabajo para listado'!$AB$155:$BA$1048576,MATCH($A790,'Hoja de Trabajo para listado'!$AB$155:$AB$1048576,0),MATCH((CUADRO!I$5&amp;$E790),'Hoja de Trabajo para listado'!$AB$151:$BA$151,0)),0)+IFERROR(INDEX('Hoja de Trabajo para listado'!$BC$155:$CB$1048576,MATCH($A790,'Hoja de Trabajo para listado'!$BC$155:$BC$1048576,0),MATCH((CUADRO!I$5&amp;$E790),'Hoja de Trabajo para listado'!$BC$151:$CB$151,0)),0)+IFERROR(INDEX('Hoja de Trabajo para listado'!$DE$153:$DG$274,MATCH($A790,'Hoja de Trabajo para listado'!$DE$153:$DE$1048576,0),MATCH((CUADRO!I$5&amp;$E790),'Hoja de Trabajo para listado'!$DE$151:$DG$151,0)),0)+IFERROR(INDEX('Hoja de Trabajo para listado'!$CD$155:$DC$1048576,MATCH($A790,'Hoja de Trabajo para listado'!$CD$155:$CD$1048576,0),MATCH((CUADRO!I$5&amp;$E790),'Hoja de Trabajo para listado'!$CD$151:$DC$151,0)),0)</f>
        <v>0</v>
      </c>
      <c r="J790" s="314">
        <f ca="1">+IFERROR(INDEX('Hoja de Trabajo para listado'!$A$155:$Z$1048576,MATCH($A790,'Hoja de Trabajo para listado'!$A$155:$A$1048576,0),MATCH((CUADRO!J$5&amp;$E790),'Hoja de Trabajo para listado'!$A$151:$Z$151,0)),0)+IFERROR(INDEX('Hoja de Trabajo para listado'!$AB$155:$BA$1048576,MATCH($A790,'Hoja de Trabajo para listado'!$AB$155:$AB$1048576,0),MATCH((CUADRO!J$5&amp;$E790),'Hoja de Trabajo para listado'!$AB$151:$BA$151,0)),0)+IFERROR(INDEX('Hoja de Trabajo para listado'!$BC$155:$CB$1048576,MATCH($A790,'Hoja de Trabajo para listado'!$BC$155:$BC$1048576,0),MATCH((CUADRO!J$5&amp;$E790),'Hoja de Trabajo para listado'!$BC$151:$CB$151,0)),0)+IFERROR(INDEX('Hoja de Trabajo para listado'!$DE$153:$DG$274,MATCH($A790,'Hoja de Trabajo para listado'!$DE$153:$DE$1048576,0),MATCH((CUADRO!J$5&amp;$E790),'Hoja de Trabajo para listado'!$DE$151:$DG$151,0)),0)+IFERROR(INDEX('Hoja de Trabajo para listado'!$CD$155:$DC$1048576,MATCH($A790,'Hoja de Trabajo para listado'!$CD$155:$CD$1048576,0),MATCH((CUADRO!J$5&amp;$E790),'Hoja de Trabajo para listado'!$CD$151:$DC$151,0)),0)</f>
        <v>0</v>
      </c>
      <c r="K790" s="314">
        <f ca="1">+IFERROR(INDEX('Hoja de Trabajo para listado'!$A$155:$Z$1048576,MATCH($A790,'Hoja de Trabajo para listado'!$A$155:$A$1048576,0),MATCH((CUADRO!K$5&amp;$E790),'Hoja de Trabajo para listado'!$A$151:$Z$151,0)),0)+IFERROR(INDEX('Hoja de Trabajo para listado'!$AB$155:$BA$1048576,MATCH($A790,'Hoja de Trabajo para listado'!$AB$155:$AB$1048576,0),MATCH((CUADRO!K$5&amp;$E790),'Hoja de Trabajo para listado'!$AB$151:$BA$151,0)),0)+IFERROR(INDEX('Hoja de Trabajo para listado'!$BC$155:$CB$1048576,MATCH($A790,'Hoja de Trabajo para listado'!$BC$155:$BC$1048576,0),MATCH((CUADRO!K$5&amp;$E790),'Hoja de Trabajo para listado'!$BC$151:$CB$151,0)),0)+IFERROR(INDEX('Hoja de Trabajo para listado'!$DE$153:$DG$274,MATCH($A790,'Hoja de Trabajo para listado'!$DE$153:$DE$1048576,0),MATCH((CUADRO!K$5&amp;$E790),'Hoja de Trabajo para listado'!$DE$151:$DG$151,0)),0)+IFERROR(INDEX('Hoja de Trabajo para listado'!$CD$155:$DC$1048576,MATCH($A790,'Hoja de Trabajo para listado'!$CD$155:$CD$1048576,0),MATCH((CUADRO!K$5&amp;$E790),'Hoja de Trabajo para listado'!$CD$151:$DC$151,0)),0)</f>
        <v>0</v>
      </c>
      <c r="L790" s="314">
        <f ca="1">+IFERROR(INDEX('Hoja de Trabajo para listado'!$A$155:$Z$1048576,MATCH($A790,'Hoja de Trabajo para listado'!$A$155:$A$1048576,0),MATCH((CUADRO!L$5&amp;$E790),'Hoja de Trabajo para listado'!$A$151:$Z$151,0)),0)+IFERROR(INDEX('Hoja de Trabajo para listado'!$AB$155:$BA$1048576,MATCH($A790,'Hoja de Trabajo para listado'!$AB$155:$AB$1048576,0),MATCH((CUADRO!L$5&amp;$E790),'Hoja de Trabajo para listado'!$AB$151:$BA$151,0)),0)+IFERROR(INDEX('Hoja de Trabajo para listado'!$BC$155:$CB$1048576,MATCH($A790,'Hoja de Trabajo para listado'!$BC$155:$BC$1048576,0),MATCH((CUADRO!L$5&amp;$E790),'Hoja de Trabajo para listado'!$BC$151:$CB$151,0)),0)+IFERROR(INDEX('Hoja de Trabajo para listado'!$DE$153:$DG$274,MATCH($A790,'Hoja de Trabajo para listado'!$DE$153:$DE$1048576,0),MATCH((CUADRO!L$5&amp;$E790),'Hoja de Trabajo para listado'!$DE$151:$DG$151,0)),0)+IFERROR(INDEX('Hoja de Trabajo para listado'!$CD$155:$DC$1048576,MATCH($A790,'Hoja de Trabajo para listado'!$CD$155:$CD$1048576,0),MATCH((CUADRO!L$5&amp;$E790),'Hoja de Trabajo para listado'!$CD$151:$DC$151,0)),0)</f>
        <v>0</v>
      </c>
      <c r="M790" s="314">
        <f ca="1">+IFERROR(INDEX('Hoja de Trabajo para listado'!$A$155:$Z$1048576,MATCH($A790,'Hoja de Trabajo para listado'!$A$155:$A$1048576,0),MATCH((CUADRO!M$5&amp;$E790),'Hoja de Trabajo para listado'!$A$151:$Z$151,0)),0)+IFERROR(INDEX('Hoja de Trabajo para listado'!$AB$155:$BA$1048576,MATCH($A790,'Hoja de Trabajo para listado'!$AB$155:$AB$1048576,0),MATCH((CUADRO!M$5&amp;$E790),'Hoja de Trabajo para listado'!$AB$151:$BA$151,0)),0)+IFERROR(INDEX('Hoja de Trabajo para listado'!$BC$155:$CB$1048576,MATCH($A790,'Hoja de Trabajo para listado'!$BC$155:$BC$1048576,0),MATCH((CUADRO!M$5&amp;$E790),'Hoja de Trabajo para listado'!$BC$151:$CB$151,0)),0)+IFERROR(INDEX('Hoja de Trabajo para listado'!$DE$153:$DG$274,MATCH($A790,'Hoja de Trabajo para listado'!$DE$153:$DE$1048576,0),MATCH((CUADRO!M$5&amp;$E790),'Hoja de Trabajo para listado'!$DE$151:$DG$151,0)),0)+IFERROR(INDEX('Hoja de Trabajo para listado'!$CD$155:$DC$1048576,MATCH($A790,'Hoja de Trabajo para listado'!$CD$155:$CD$1048576,0),MATCH((CUADRO!M$5&amp;$E790),'Hoja de Trabajo para listado'!$CD$151:$DC$151,0)),0)</f>
        <v>0</v>
      </c>
      <c r="N790" s="314">
        <f ca="1">+IFERROR(INDEX('Hoja de Trabajo para listado'!$A$155:$Z$1048576,MATCH($A790,'Hoja de Trabajo para listado'!$A$155:$A$1048576,0),MATCH((CUADRO!N$5&amp;$E790),'Hoja de Trabajo para listado'!$A$151:$Z$151,0)),0)+IFERROR(INDEX('Hoja de Trabajo para listado'!$AB$155:$BA$1048576,MATCH($A790,'Hoja de Trabajo para listado'!$AB$155:$AB$1048576,0),MATCH((CUADRO!N$5&amp;$E790),'Hoja de Trabajo para listado'!$AB$151:$BA$151,0)),0)+IFERROR(INDEX('Hoja de Trabajo para listado'!$BC$155:$CB$1048576,MATCH($A790,'Hoja de Trabajo para listado'!$BC$155:$BC$1048576,0),MATCH((CUADRO!N$5&amp;$E790),'Hoja de Trabajo para listado'!$BC$151:$CB$151,0)),0)+IFERROR(INDEX('Hoja de Trabajo para listado'!$DE$153:$DG$274,MATCH($A790,'Hoja de Trabajo para listado'!$DE$153:$DE$1048576,0),MATCH((CUADRO!N$5&amp;$E790),'Hoja de Trabajo para listado'!$DE$151:$DG$151,0)),0)+IFERROR(INDEX('Hoja de Trabajo para listado'!$CD$155:$DC$1048576,MATCH($A790,'Hoja de Trabajo para listado'!$CD$155:$CD$1048576,0),MATCH((CUADRO!N$5&amp;$E790),'Hoja de Trabajo para listado'!$CD$151:$DC$151,0)),0)</f>
        <v>0</v>
      </c>
      <c r="O790" s="314">
        <f ca="1">+IFERROR(INDEX('Hoja de Trabajo para listado'!$A$155:$Z$1048576,MATCH($A790,'Hoja de Trabajo para listado'!$A$155:$A$1048576,0),MATCH((CUADRO!O$5&amp;$E790),'Hoja de Trabajo para listado'!$A$151:$Z$151,0)),0)+IFERROR(INDEX('Hoja de Trabajo para listado'!$AB$155:$BA$1048576,MATCH($A790,'Hoja de Trabajo para listado'!$AB$155:$AB$1048576,0),MATCH((CUADRO!O$5&amp;$E790),'Hoja de Trabajo para listado'!$AB$151:$BA$151,0)),0)+IFERROR(INDEX('Hoja de Trabajo para listado'!$BC$155:$CB$1048576,MATCH($A790,'Hoja de Trabajo para listado'!$BC$155:$BC$1048576,0),MATCH((CUADRO!O$5&amp;$E790),'Hoja de Trabajo para listado'!$BC$151:$CB$151,0)),0)+IFERROR(INDEX('Hoja de Trabajo para listado'!$DE$153:$DG$274,MATCH($A790,'Hoja de Trabajo para listado'!$DE$153:$DE$1048576,0),MATCH((CUADRO!O$5&amp;$E790),'Hoja de Trabajo para listado'!$DE$151:$DG$151,0)),0)+IFERROR(INDEX('Hoja de Trabajo para listado'!$CD$155:$DC$1048576,MATCH($A790,'Hoja de Trabajo para listado'!$CD$155:$CD$1048576,0),MATCH((CUADRO!O$5&amp;$E790),'Hoja de Trabajo para listado'!$CD$151:$DC$151,0)),0)</f>
        <v>0</v>
      </c>
      <c r="P790" s="314">
        <f ca="1">+IFERROR(INDEX('Hoja de Trabajo para listado'!$A$155:$Z$1048576,MATCH($A790,'Hoja de Trabajo para listado'!$A$155:$A$1048576,0),MATCH((CUADRO!P$5&amp;$E790),'Hoja de Trabajo para listado'!$A$151:$Z$151,0)),0)+IFERROR(INDEX('Hoja de Trabajo para listado'!$AB$155:$BA$1048576,MATCH($A790,'Hoja de Trabajo para listado'!$AB$155:$AB$1048576,0),MATCH((CUADRO!P$5&amp;$E790),'Hoja de Trabajo para listado'!$AB$151:$BA$151,0)),0)+IFERROR(INDEX('Hoja de Trabajo para listado'!$BC$155:$CB$1048576,MATCH($A790,'Hoja de Trabajo para listado'!$BC$155:$BC$1048576,0),MATCH((CUADRO!P$5&amp;$E790),'Hoja de Trabajo para listado'!$BC$151:$CB$151,0)),0)+IFERROR(INDEX('Hoja de Trabajo para listado'!$DE$153:$DG$274,MATCH($A790,'Hoja de Trabajo para listado'!$DE$153:$DE$1048576,0),MATCH((CUADRO!P$5&amp;$E790),'Hoja de Trabajo para listado'!$DE$151:$DG$151,0)),0)+IFERROR(INDEX('Hoja de Trabajo para listado'!$CD$155:$DC$1048576,MATCH($A790,'Hoja de Trabajo para listado'!$CD$155:$CD$1048576,0),MATCH((CUADRO!P$5&amp;$E790),'Hoja de Trabajo para listado'!$CD$151:$DC$151,0)),0)</f>
        <v>0</v>
      </c>
      <c r="Q790" s="314">
        <f ca="1">+IFERROR(INDEX('Hoja de Trabajo para listado'!$A$155:$Z$1048576,MATCH($A790,'Hoja de Trabajo para listado'!$A$155:$A$1048576,0),MATCH((CUADRO!Q$5&amp;$E790),'Hoja de Trabajo para listado'!$A$151:$Z$151,0)),0)+IFERROR(INDEX('Hoja de Trabajo para listado'!$AB$155:$BA$1048576,MATCH($A790,'Hoja de Trabajo para listado'!$AB$155:$AB$1048576,0),MATCH((CUADRO!Q$5&amp;$E790),'Hoja de Trabajo para listado'!$AB$151:$BA$151,0)),0)+IFERROR(INDEX('Hoja de Trabajo para listado'!$BC$155:$CB$1048576,MATCH($A790,'Hoja de Trabajo para listado'!$BC$155:$BC$1048576,0),MATCH((CUADRO!Q$5&amp;$E790),'Hoja de Trabajo para listado'!$BC$151:$CB$151,0)),0)+IFERROR(INDEX('Hoja de Trabajo para listado'!$DE$153:$DG$274,MATCH($A790,'Hoja de Trabajo para listado'!$DE$153:$DE$1048576,0),MATCH((CUADRO!Q$5&amp;$E790),'Hoja de Trabajo para listado'!$DE$151:$DG$151,0)),0)+IFERROR(INDEX('Hoja de Trabajo para listado'!$CD$155:$DC$1048576,MATCH($A790,'Hoja de Trabajo para listado'!$CD$155:$CD$1048576,0),MATCH((CUADRO!Q$5&amp;$E790),'Hoja de Trabajo para listado'!$CD$151:$DC$151,0)),0)</f>
        <v>0</v>
      </c>
      <c r="R790" s="314">
        <f t="shared" ca="1" si="24"/>
        <v>0</v>
      </c>
      <c r="S790" s="322"/>
      <c r="T790" s="314">
        <f ca="1">+T791</f>
        <v>0</v>
      </c>
      <c r="U790" s="313">
        <f t="shared" si="25"/>
        <v>1</v>
      </c>
      <c r="V790" s="319" t="str">
        <f>+VLOOKUP(A790,bd_lista!$A$3:$E$593,5,FALSE)</f>
        <v>Gobiernos Autonomos Municipales</v>
      </c>
      <c r="W790" s="425" t="str">
        <f>+V790</f>
        <v>Gobiernos Autonomos Municipales</v>
      </c>
    </row>
    <row r="791" spans="1:23" customFormat="1" ht="15" hidden="1" customHeight="1">
      <c r="A791" s="323">
        <v>1907</v>
      </c>
      <c r="B791" s="428"/>
      <c r="C791" s="318" t="str">
        <f>+VLOOKUP(A791,bd_lista!$A$3:$C$593,3,FALSE)</f>
        <v>Gobierno Autónomo Municipal de Filadelfia</v>
      </c>
      <c r="D791" s="430"/>
      <c r="E791" s="347" t="s">
        <v>1419</v>
      </c>
      <c r="F791" s="314">
        <f ca="1">+IFERROR(INDEX('Hoja de Trabajo para listado'!$A$155:$Z$1048576,MATCH($A791,'Hoja de Trabajo para listado'!$A$155:$A$1048576,0),MATCH((CUADRO!F$5&amp;$E791),'Hoja de Trabajo para listado'!$A$151:$Z$151,0)),0)+IFERROR(INDEX('Hoja de Trabajo para listado'!$AB$155:$BA$1048576,MATCH($A791,'Hoja de Trabajo para listado'!$AB$155:$AB$1048576,0),MATCH((CUADRO!F$5&amp;$E791),'Hoja de Trabajo para listado'!$AB$151:$BA$151,0)),0)+IFERROR(INDEX('Hoja de Trabajo para listado'!$BC$155:$CB$1048576,MATCH($A791,'Hoja de Trabajo para listado'!$BC$155:$BC$1048576,0),MATCH((CUADRO!F$5&amp;$E791),'Hoja de Trabajo para listado'!$BC$151:$CB$151,0)),0)+IFERROR(INDEX('Hoja de Trabajo para listado'!$DE$153:$DG$274,MATCH($A791,'Hoja de Trabajo para listado'!$DE$153:$DE$1048576,0),MATCH((CUADRO!F$5&amp;$E791),'Hoja de Trabajo para listado'!$DE$151:$DG$151,0)),0)+IFERROR(INDEX('Hoja de Trabajo para listado'!$CD$155:$DC$1048576,MATCH($A791,'Hoja de Trabajo para listado'!$CD$155:$CD$1048576,0),MATCH((CUADRO!F$5&amp;$E791),'Hoja de Trabajo para listado'!$CD$151:$DC$151,0)),0)</f>
        <v>0</v>
      </c>
      <c r="G791" s="314">
        <f ca="1">+IFERROR(INDEX('Hoja de Trabajo para listado'!$A$155:$Z$1048576,MATCH($A791,'Hoja de Trabajo para listado'!$A$155:$A$1048576,0),MATCH((CUADRO!G$5&amp;$E791),'Hoja de Trabajo para listado'!$A$151:$Z$151,0)),0)+IFERROR(INDEX('Hoja de Trabajo para listado'!$AB$155:$BA$1048576,MATCH($A791,'Hoja de Trabajo para listado'!$AB$155:$AB$1048576,0),MATCH((CUADRO!G$5&amp;$E791),'Hoja de Trabajo para listado'!$AB$151:$BA$151,0)),0)+IFERROR(INDEX('Hoja de Trabajo para listado'!$BC$155:$CB$1048576,MATCH($A791,'Hoja de Trabajo para listado'!$BC$155:$BC$1048576,0),MATCH((CUADRO!G$5&amp;$E791),'Hoja de Trabajo para listado'!$BC$151:$CB$151,0)),0)+IFERROR(INDEX('Hoja de Trabajo para listado'!$DE$153:$DG$274,MATCH($A791,'Hoja de Trabajo para listado'!$DE$153:$DE$1048576,0),MATCH((CUADRO!G$5&amp;$E791),'Hoja de Trabajo para listado'!$DE$151:$DG$151,0)),0)+IFERROR(INDEX('Hoja de Trabajo para listado'!$CD$155:$DC$1048576,MATCH($A791,'Hoja de Trabajo para listado'!$CD$155:$CD$1048576,0),MATCH((CUADRO!G$5&amp;$E791),'Hoja de Trabajo para listado'!$CD$151:$DC$151,0)),0)</f>
        <v>0</v>
      </c>
      <c r="H791" s="314">
        <f ca="1">+IFERROR(INDEX('Hoja de Trabajo para listado'!$A$155:$Z$1048576,MATCH($A791,'Hoja de Trabajo para listado'!$A$155:$A$1048576,0),MATCH((CUADRO!H$5&amp;$E791),'Hoja de Trabajo para listado'!$A$151:$Z$151,0)),0)+IFERROR(INDEX('Hoja de Trabajo para listado'!$AB$155:$BA$1048576,MATCH($A791,'Hoja de Trabajo para listado'!$AB$155:$AB$1048576,0),MATCH((CUADRO!H$5&amp;$E791),'Hoja de Trabajo para listado'!$AB$151:$BA$151,0)),0)+IFERROR(INDEX('Hoja de Trabajo para listado'!$BC$155:$CB$1048576,MATCH($A791,'Hoja de Trabajo para listado'!$BC$155:$BC$1048576,0),MATCH((CUADRO!H$5&amp;$E791),'Hoja de Trabajo para listado'!$BC$151:$CB$151,0)),0)+IFERROR(INDEX('Hoja de Trabajo para listado'!$DE$153:$DG$274,MATCH($A791,'Hoja de Trabajo para listado'!$DE$153:$DE$1048576,0),MATCH((CUADRO!H$5&amp;$E791),'Hoja de Trabajo para listado'!$DE$151:$DG$151,0)),0)+IFERROR(INDEX('Hoja de Trabajo para listado'!$CD$155:$DC$1048576,MATCH($A791,'Hoja de Trabajo para listado'!$CD$155:$CD$1048576,0),MATCH((CUADRO!H$5&amp;$E791),'Hoja de Trabajo para listado'!$CD$151:$DC$151,0)),0)</f>
        <v>0</v>
      </c>
      <c r="I791" s="314">
        <f ca="1">+IFERROR(INDEX('Hoja de Trabajo para listado'!$A$155:$Z$1048576,MATCH($A791,'Hoja de Trabajo para listado'!$A$155:$A$1048576,0),MATCH((CUADRO!I$5&amp;$E791),'Hoja de Trabajo para listado'!$A$151:$Z$151,0)),0)+IFERROR(INDEX('Hoja de Trabajo para listado'!$AB$155:$BA$1048576,MATCH($A791,'Hoja de Trabajo para listado'!$AB$155:$AB$1048576,0),MATCH((CUADRO!I$5&amp;$E791),'Hoja de Trabajo para listado'!$AB$151:$BA$151,0)),0)+IFERROR(INDEX('Hoja de Trabajo para listado'!$BC$155:$CB$1048576,MATCH($A791,'Hoja de Trabajo para listado'!$BC$155:$BC$1048576,0),MATCH((CUADRO!I$5&amp;$E791),'Hoja de Trabajo para listado'!$BC$151:$CB$151,0)),0)+IFERROR(INDEX('Hoja de Trabajo para listado'!$DE$153:$DG$274,MATCH($A791,'Hoja de Trabajo para listado'!$DE$153:$DE$1048576,0),MATCH((CUADRO!I$5&amp;$E791),'Hoja de Trabajo para listado'!$DE$151:$DG$151,0)),0)+IFERROR(INDEX('Hoja de Trabajo para listado'!$CD$155:$DC$1048576,MATCH($A791,'Hoja de Trabajo para listado'!$CD$155:$CD$1048576,0),MATCH((CUADRO!I$5&amp;$E791),'Hoja de Trabajo para listado'!$CD$151:$DC$151,0)),0)</f>
        <v>0</v>
      </c>
      <c r="J791" s="314">
        <f ca="1">+IFERROR(INDEX('Hoja de Trabajo para listado'!$A$155:$Z$1048576,MATCH($A791,'Hoja de Trabajo para listado'!$A$155:$A$1048576,0),MATCH((CUADRO!J$5&amp;$E791),'Hoja de Trabajo para listado'!$A$151:$Z$151,0)),0)+IFERROR(INDEX('Hoja de Trabajo para listado'!$AB$155:$BA$1048576,MATCH($A791,'Hoja de Trabajo para listado'!$AB$155:$AB$1048576,0),MATCH((CUADRO!J$5&amp;$E791),'Hoja de Trabajo para listado'!$AB$151:$BA$151,0)),0)+IFERROR(INDEX('Hoja de Trabajo para listado'!$BC$155:$CB$1048576,MATCH($A791,'Hoja de Trabajo para listado'!$BC$155:$BC$1048576,0),MATCH((CUADRO!J$5&amp;$E791),'Hoja de Trabajo para listado'!$BC$151:$CB$151,0)),0)+IFERROR(INDEX('Hoja de Trabajo para listado'!$DE$153:$DG$274,MATCH($A791,'Hoja de Trabajo para listado'!$DE$153:$DE$1048576,0),MATCH((CUADRO!J$5&amp;$E791),'Hoja de Trabajo para listado'!$DE$151:$DG$151,0)),0)+IFERROR(INDEX('Hoja de Trabajo para listado'!$CD$155:$DC$1048576,MATCH($A791,'Hoja de Trabajo para listado'!$CD$155:$CD$1048576,0),MATCH((CUADRO!J$5&amp;$E791),'Hoja de Trabajo para listado'!$CD$151:$DC$151,0)),0)</f>
        <v>0</v>
      </c>
      <c r="K791" s="314">
        <f ca="1">+IFERROR(INDEX('Hoja de Trabajo para listado'!$A$155:$Z$1048576,MATCH($A791,'Hoja de Trabajo para listado'!$A$155:$A$1048576,0),MATCH((CUADRO!K$5&amp;$E791),'Hoja de Trabajo para listado'!$A$151:$Z$151,0)),0)+IFERROR(INDEX('Hoja de Trabajo para listado'!$AB$155:$BA$1048576,MATCH($A791,'Hoja de Trabajo para listado'!$AB$155:$AB$1048576,0),MATCH((CUADRO!K$5&amp;$E791),'Hoja de Trabajo para listado'!$AB$151:$BA$151,0)),0)+IFERROR(INDEX('Hoja de Trabajo para listado'!$BC$155:$CB$1048576,MATCH($A791,'Hoja de Trabajo para listado'!$BC$155:$BC$1048576,0),MATCH((CUADRO!K$5&amp;$E791),'Hoja de Trabajo para listado'!$BC$151:$CB$151,0)),0)+IFERROR(INDEX('Hoja de Trabajo para listado'!$DE$153:$DG$274,MATCH($A791,'Hoja de Trabajo para listado'!$DE$153:$DE$1048576,0),MATCH((CUADRO!K$5&amp;$E791),'Hoja de Trabajo para listado'!$DE$151:$DG$151,0)),0)+IFERROR(INDEX('Hoja de Trabajo para listado'!$CD$155:$DC$1048576,MATCH($A791,'Hoja de Trabajo para listado'!$CD$155:$CD$1048576,0),MATCH((CUADRO!K$5&amp;$E791),'Hoja de Trabajo para listado'!$CD$151:$DC$151,0)),0)</f>
        <v>0</v>
      </c>
      <c r="L791" s="314">
        <f ca="1">+IFERROR(INDEX('Hoja de Trabajo para listado'!$A$155:$Z$1048576,MATCH($A791,'Hoja de Trabajo para listado'!$A$155:$A$1048576,0),MATCH((CUADRO!L$5&amp;$E791),'Hoja de Trabajo para listado'!$A$151:$Z$151,0)),0)+IFERROR(INDEX('Hoja de Trabajo para listado'!$AB$155:$BA$1048576,MATCH($A791,'Hoja de Trabajo para listado'!$AB$155:$AB$1048576,0),MATCH((CUADRO!L$5&amp;$E791),'Hoja de Trabajo para listado'!$AB$151:$BA$151,0)),0)+IFERROR(INDEX('Hoja de Trabajo para listado'!$BC$155:$CB$1048576,MATCH($A791,'Hoja de Trabajo para listado'!$BC$155:$BC$1048576,0),MATCH((CUADRO!L$5&amp;$E791),'Hoja de Trabajo para listado'!$BC$151:$CB$151,0)),0)+IFERROR(INDEX('Hoja de Trabajo para listado'!$DE$153:$DG$274,MATCH($A791,'Hoja de Trabajo para listado'!$DE$153:$DE$1048576,0),MATCH((CUADRO!L$5&amp;$E791),'Hoja de Trabajo para listado'!$DE$151:$DG$151,0)),0)+IFERROR(INDEX('Hoja de Trabajo para listado'!$CD$155:$DC$1048576,MATCH($A791,'Hoja de Trabajo para listado'!$CD$155:$CD$1048576,0),MATCH((CUADRO!L$5&amp;$E791),'Hoja de Trabajo para listado'!$CD$151:$DC$151,0)),0)</f>
        <v>0</v>
      </c>
      <c r="M791" s="314">
        <f ca="1">+IFERROR(INDEX('Hoja de Trabajo para listado'!$A$155:$Z$1048576,MATCH($A791,'Hoja de Trabajo para listado'!$A$155:$A$1048576,0),MATCH((CUADRO!M$5&amp;$E791),'Hoja de Trabajo para listado'!$A$151:$Z$151,0)),0)+IFERROR(INDEX('Hoja de Trabajo para listado'!$AB$155:$BA$1048576,MATCH($A791,'Hoja de Trabajo para listado'!$AB$155:$AB$1048576,0),MATCH((CUADRO!M$5&amp;$E791),'Hoja de Trabajo para listado'!$AB$151:$BA$151,0)),0)+IFERROR(INDEX('Hoja de Trabajo para listado'!$BC$155:$CB$1048576,MATCH($A791,'Hoja de Trabajo para listado'!$BC$155:$BC$1048576,0),MATCH((CUADRO!M$5&amp;$E791),'Hoja de Trabajo para listado'!$BC$151:$CB$151,0)),0)+IFERROR(INDEX('Hoja de Trabajo para listado'!$DE$153:$DG$274,MATCH($A791,'Hoja de Trabajo para listado'!$DE$153:$DE$1048576,0),MATCH((CUADRO!M$5&amp;$E791),'Hoja de Trabajo para listado'!$DE$151:$DG$151,0)),0)+IFERROR(INDEX('Hoja de Trabajo para listado'!$CD$155:$DC$1048576,MATCH($A791,'Hoja de Trabajo para listado'!$CD$155:$CD$1048576,0),MATCH((CUADRO!M$5&amp;$E791),'Hoja de Trabajo para listado'!$CD$151:$DC$151,0)),0)</f>
        <v>0</v>
      </c>
      <c r="N791" s="314">
        <f ca="1">+IFERROR(INDEX('Hoja de Trabajo para listado'!$A$155:$Z$1048576,MATCH($A791,'Hoja de Trabajo para listado'!$A$155:$A$1048576,0),MATCH((CUADRO!N$5&amp;$E791),'Hoja de Trabajo para listado'!$A$151:$Z$151,0)),0)+IFERROR(INDEX('Hoja de Trabajo para listado'!$AB$155:$BA$1048576,MATCH($A791,'Hoja de Trabajo para listado'!$AB$155:$AB$1048576,0),MATCH((CUADRO!N$5&amp;$E791),'Hoja de Trabajo para listado'!$AB$151:$BA$151,0)),0)+IFERROR(INDEX('Hoja de Trabajo para listado'!$BC$155:$CB$1048576,MATCH($A791,'Hoja de Trabajo para listado'!$BC$155:$BC$1048576,0),MATCH((CUADRO!N$5&amp;$E791),'Hoja de Trabajo para listado'!$BC$151:$CB$151,0)),0)+IFERROR(INDEX('Hoja de Trabajo para listado'!$DE$153:$DG$274,MATCH($A791,'Hoja de Trabajo para listado'!$DE$153:$DE$1048576,0),MATCH((CUADRO!N$5&amp;$E791),'Hoja de Trabajo para listado'!$DE$151:$DG$151,0)),0)+IFERROR(INDEX('Hoja de Trabajo para listado'!$CD$155:$DC$1048576,MATCH($A791,'Hoja de Trabajo para listado'!$CD$155:$CD$1048576,0),MATCH((CUADRO!N$5&amp;$E791),'Hoja de Trabajo para listado'!$CD$151:$DC$151,0)),0)</f>
        <v>0</v>
      </c>
      <c r="O791" s="314">
        <f ca="1">+IFERROR(INDEX('Hoja de Trabajo para listado'!$A$155:$Z$1048576,MATCH($A791,'Hoja de Trabajo para listado'!$A$155:$A$1048576,0),MATCH((CUADRO!O$5&amp;$E791),'Hoja de Trabajo para listado'!$A$151:$Z$151,0)),0)+IFERROR(INDEX('Hoja de Trabajo para listado'!$AB$155:$BA$1048576,MATCH($A791,'Hoja de Trabajo para listado'!$AB$155:$AB$1048576,0),MATCH((CUADRO!O$5&amp;$E791),'Hoja de Trabajo para listado'!$AB$151:$BA$151,0)),0)+IFERROR(INDEX('Hoja de Trabajo para listado'!$BC$155:$CB$1048576,MATCH($A791,'Hoja de Trabajo para listado'!$BC$155:$BC$1048576,0),MATCH((CUADRO!O$5&amp;$E791),'Hoja de Trabajo para listado'!$BC$151:$CB$151,0)),0)+IFERROR(INDEX('Hoja de Trabajo para listado'!$DE$153:$DG$274,MATCH($A791,'Hoja de Trabajo para listado'!$DE$153:$DE$1048576,0),MATCH((CUADRO!O$5&amp;$E791),'Hoja de Trabajo para listado'!$DE$151:$DG$151,0)),0)+IFERROR(INDEX('Hoja de Trabajo para listado'!$CD$155:$DC$1048576,MATCH($A791,'Hoja de Trabajo para listado'!$CD$155:$CD$1048576,0),MATCH((CUADRO!O$5&amp;$E791),'Hoja de Trabajo para listado'!$CD$151:$DC$151,0)),0)</f>
        <v>0</v>
      </c>
      <c r="P791" s="314">
        <f ca="1">+IFERROR(INDEX('Hoja de Trabajo para listado'!$A$155:$Z$1048576,MATCH($A791,'Hoja de Trabajo para listado'!$A$155:$A$1048576,0),MATCH((CUADRO!P$5&amp;$E791),'Hoja de Trabajo para listado'!$A$151:$Z$151,0)),0)+IFERROR(INDEX('Hoja de Trabajo para listado'!$AB$155:$BA$1048576,MATCH($A791,'Hoja de Trabajo para listado'!$AB$155:$AB$1048576,0),MATCH((CUADRO!P$5&amp;$E791),'Hoja de Trabajo para listado'!$AB$151:$BA$151,0)),0)+IFERROR(INDEX('Hoja de Trabajo para listado'!$BC$155:$CB$1048576,MATCH($A791,'Hoja de Trabajo para listado'!$BC$155:$BC$1048576,0),MATCH((CUADRO!P$5&amp;$E791),'Hoja de Trabajo para listado'!$BC$151:$CB$151,0)),0)+IFERROR(INDEX('Hoja de Trabajo para listado'!$DE$153:$DG$274,MATCH($A791,'Hoja de Trabajo para listado'!$DE$153:$DE$1048576,0),MATCH((CUADRO!P$5&amp;$E791),'Hoja de Trabajo para listado'!$DE$151:$DG$151,0)),0)+IFERROR(INDEX('Hoja de Trabajo para listado'!$CD$155:$DC$1048576,MATCH($A791,'Hoja de Trabajo para listado'!$CD$155:$CD$1048576,0),MATCH((CUADRO!P$5&amp;$E791),'Hoja de Trabajo para listado'!$CD$151:$DC$151,0)),0)</f>
        <v>0</v>
      </c>
      <c r="Q791" s="314">
        <f ca="1">+IFERROR(INDEX('Hoja de Trabajo para listado'!$A$155:$Z$1048576,MATCH($A791,'Hoja de Trabajo para listado'!$A$155:$A$1048576,0),MATCH((CUADRO!Q$5&amp;$E791),'Hoja de Trabajo para listado'!$A$151:$Z$151,0)),0)+IFERROR(INDEX('Hoja de Trabajo para listado'!$AB$155:$BA$1048576,MATCH($A791,'Hoja de Trabajo para listado'!$AB$155:$AB$1048576,0),MATCH((CUADRO!Q$5&amp;$E791),'Hoja de Trabajo para listado'!$AB$151:$BA$151,0)),0)+IFERROR(INDEX('Hoja de Trabajo para listado'!$BC$155:$CB$1048576,MATCH($A791,'Hoja de Trabajo para listado'!$BC$155:$BC$1048576,0),MATCH((CUADRO!Q$5&amp;$E791),'Hoja de Trabajo para listado'!$BC$151:$CB$151,0)),0)+IFERROR(INDEX('Hoja de Trabajo para listado'!$DE$153:$DG$274,MATCH($A791,'Hoja de Trabajo para listado'!$DE$153:$DE$1048576,0),MATCH((CUADRO!Q$5&amp;$E791),'Hoja de Trabajo para listado'!$DE$151:$DG$151,0)),0)+IFERROR(INDEX('Hoja de Trabajo para listado'!$CD$155:$DC$1048576,MATCH($A791,'Hoja de Trabajo para listado'!$CD$155:$CD$1048576,0),MATCH((CUADRO!Q$5&amp;$E791),'Hoja de Trabajo para listado'!$CD$151:$DC$151,0)),0)</f>
        <v>0</v>
      </c>
      <c r="R791" s="314">
        <f t="shared" ca="1" si="24"/>
        <v>0</v>
      </c>
      <c r="S791" s="322">
        <f ca="1">+R790+R791</f>
        <v>0</v>
      </c>
      <c r="T791" s="314">
        <f ca="1">+S791</f>
        <v>0</v>
      </c>
      <c r="U791" s="313">
        <f t="shared" si="25"/>
        <v>2</v>
      </c>
      <c r="V791" s="319" t="str">
        <f>+VLOOKUP(A791,bd_lista!$A$3:$E$593,5,FALSE)</f>
        <v>Gobiernos Autonomos Municipales</v>
      </c>
      <c r="W791" s="426"/>
    </row>
    <row r="792" spans="1:23" customFormat="1" ht="15" hidden="1" customHeight="1">
      <c r="A792" s="323">
        <v>1908</v>
      </c>
      <c r="B792" s="427">
        <f>+A792</f>
        <v>1908</v>
      </c>
      <c r="C792" s="318" t="str">
        <f>+VLOOKUP(A792,bd_lista!$A$3:$C$593,3,FALSE)</f>
        <v>Gobierno Autónomo Municipal de Puerto Gonzalo Moreno</v>
      </c>
      <c r="D792" s="429" t="str">
        <f>+C792</f>
        <v>Gobierno Autónomo Municipal de Puerto Gonzalo Moreno</v>
      </c>
      <c r="E792" s="346" t="s">
        <v>1418</v>
      </c>
      <c r="F792" s="314">
        <f ca="1">+IFERROR(INDEX('Hoja de Trabajo para listado'!$A$155:$Z$1048576,MATCH($A792,'Hoja de Trabajo para listado'!$A$155:$A$1048576,0),MATCH((CUADRO!F$5&amp;$E792),'Hoja de Trabajo para listado'!$A$151:$Z$151,0)),0)+IFERROR(INDEX('Hoja de Trabajo para listado'!$AB$155:$BA$1048576,MATCH($A792,'Hoja de Trabajo para listado'!$AB$155:$AB$1048576,0),MATCH((CUADRO!F$5&amp;$E792),'Hoja de Trabajo para listado'!$AB$151:$BA$151,0)),0)+IFERROR(INDEX('Hoja de Trabajo para listado'!$BC$155:$CB$1048576,MATCH($A792,'Hoja de Trabajo para listado'!$BC$155:$BC$1048576,0),MATCH((CUADRO!F$5&amp;$E792),'Hoja de Trabajo para listado'!$BC$151:$CB$151,0)),0)+IFERROR(INDEX('Hoja de Trabajo para listado'!$DE$153:$DG$274,MATCH($A792,'Hoja de Trabajo para listado'!$DE$153:$DE$1048576,0),MATCH((CUADRO!F$5&amp;$E792),'Hoja de Trabajo para listado'!$DE$151:$DG$151,0)),0)+IFERROR(INDEX('Hoja de Trabajo para listado'!$CD$155:$DC$1048576,MATCH($A792,'Hoja de Trabajo para listado'!$CD$155:$CD$1048576,0),MATCH((CUADRO!F$5&amp;$E792),'Hoja de Trabajo para listado'!$CD$151:$DC$151,0)),0)</f>
        <v>0</v>
      </c>
      <c r="G792" s="314">
        <f ca="1">+IFERROR(INDEX('Hoja de Trabajo para listado'!$A$155:$Z$1048576,MATCH($A792,'Hoja de Trabajo para listado'!$A$155:$A$1048576,0),MATCH((CUADRO!G$5&amp;$E792),'Hoja de Trabajo para listado'!$A$151:$Z$151,0)),0)+IFERROR(INDEX('Hoja de Trabajo para listado'!$AB$155:$BA$1048576,MATCH($A792,'Hoja de Trabajo para listado'!$AB$155:$AB$1048576,0),MATCH((CUADRO!G$5&amp;$E792),'Hoja de Trabajo para listado'!$AB$151:$BA$151,0)),0)+IFERROR(INDEX('Hoja de Trabajo para listado'!$BC$155:$CB$1048576,MATCH($A792,'Hoja de Trabajo para listado'!$BC$155:$BC$1048576,0),MATCH((CUADRO!G$5&amp;$E792),'Hoja de Trabajo para listado'!$BC$151:$CB$151,0)),0)+IFERROR(INDEX('Hoja de Trabajo para listado'!$DE$153:$DG$274,MATCH($A792,'Hoja de Trabajo para listado'!$DE$153:$DE$1048576,0),MATCH((CUADRO!G$5&amp;$E792),'Hoja de Trabajo para listado'!$DE$151:$DG$151,0)),0)+IFERROR(INDEX('Hoja de Trabajo para listado'!$CD$155:$DC$1048576,MATCH($A792,'Hoja de Trabajo para listado'!$CD$155:$CD$1048576,0),MATCH((CUADRO!G$5&amp;$E792),'Hoja de Trabajo para listado'!$CD$151:$DC$151,0)),0)</f>
        <v>0</v>
      </c>
      <c r="H792" s="314">
        <f ca="1">+IFERROR(INDEX('Hoja de Trabajo para listado'!$A$155:$Z$1048576,MATCH($A792,'Hoja de Trabajo para listado'!$A$155:$A$1048576,0),MATCH((CUADRO!H$5&amp;$E792),'Hoja de Trabajo para listado'!$A$151:$Z$151,0)),0)+IFERROR(INDEX('Hoja de Trabajo para listado'!$AB$155:$BA$1048576,MATCH($A792,'Hoja de Trabajo para listado'!$AB$155:$AB$1048576,0),MATCH((CUADRO!H$5&amp;$E792),'Hoja de Trabajo para listado'!$AB$151:$BA$151,0)),0)+IFERROR(INDEX('Hoja de Trabajo para listado'!$BC$155:$CB$1048576,MATCH($A792,'Hoja de Trabajo para listado'!$BC$155:$BC$1048576,0),MATCH((CUADRO!H$5&amp;$E792),'Hoja de Trabajo para listado'!$BC$151:$CB$151,0)),0)+IFERROR(INDEX('Hoja de Trabajo para listado'!$DE$153:$DG$274,MATCH($A792,'Hoja de Trabajo para listado'!$DE$153:$DE$1048576,0),MATCH((CUADRO!H$5&amp;$E792),'Hoja de Trabajo para listado'!$DE$151:$DG$151,0)),0)+IFERROR(INDEX('Hoja de Trabajo para listado'!$CD$155:$DC$1048576,MATCH($A792,'Hoja de Trabajo para listado'!$CD$155:$CD$1048576,0),MATCH((CUADRO!H$5&amp;$E792),'Hoja de Trabajo para listado'!$CD$151:$DC$151,0)),0)</f>
        <v>0</v>
      </c>
      <c r="I792" s="314">
        <f ca="1">+IFERROR(INDEX('Hoja de Trabajo para listado'!$A$155:$Z$1048576,MATCH($A792,'Hoja de Trabajo para listado'!$A$155:$A$1048576,0),MATCH((CUADRO!I$5&amp;$E792),'Hoja de Trabajo para listado'!$A$151:$Z$151,0)),0)+IFERROR(INDEX('Hoja de Trabajo para listado'!$AB$155:$BA$1048576,MATCH($A792,'Hoja de Trabajo para listado'!$AB$155:$AB$1048576,0),MATCH((CUADRO!I$5&amp;$E792),'Hoja de Trabajo para listado'!$AB$151:$BA$151,0)),0)+IFERROR(INDEX('Hoja de Trabajo para listado'!$BC$155:$CB$1048576,MATCH($A792,'Hoja de Trabajo para listado'!$BC$155:$BC$1048576,0),MATCH((CUADRO!I$5&amp;$E792),'Hoja de Trabajo para listado'!$BC$151:$CB$151,0)),0)+IFERROR(INDEX('Hoja de Trabajo para listado'!$DE$153:$DG$274,MATCH($A792,'Hoja de Trabajo para listado'!$DE$153:$DE$1048576,0),MATCH((CUADRO!I$5&amp;$E792),'Hoja de Trabajo para listado'!$DE$151:$DG$151,0)),0)+IFERROR(INDEX('Hoja de Trabajo para listado'!$CD$155:$DC$1048576,MATCH($A792,'Hoja de Trabajo para listado'!$CD$155:$CD$1048576,0),MATCH((CUADRO!I$5&amp;$E792),'Hoja de Trabajo para listado'!$CD$151:$DC$151,0)),0)</f>
        <v>0</v>
      </c>
      <c r="J792" s="314">
        <f ca="1">+IFERROR(INDEX('Hoja de Trabajo para listado'!$A$155:$Z$1048576,MATCH($A792,'Hoja de Trabajo para listado'!$A$155:$A$1048576,0),MATCH((CUADRO!J$5&amp;$E792),'Hoja de Trabajo para listado'!$A$151:$Z$151,0)),0)+IFERROR(INDEX('Hoja de Trabajo para listado'!$AB$155:$BA$1048576,MATCH($A792,'Hoja de Trabajo para listado'!$AB$155:$AB$1048576,0),MATCH((CUADRO!J$5&amp;$E792),'Hoja de Trabajo para listado'!$AB$151:$BA$151,0)),0)+IFERROR(INDEX('Hoja de Trabajo para listado'!$BC$155:$CB$1048576,MATCH($A792,'Hoja de Trabajo para listado'!$BC$155:$BC$1048576,0),MATCH((CUADRO!J$5&amp;$E792),'Hoja de Trabajo para listado'!$BC$151:$CB$151,0)),0)+IFERROR(INDEX('Hoja de Trabajo para listado'!$DE$153:$DG$274,MATCH($A792,'Hoja de Trabajo para listado'!$DE$153:$DE$1048576,0),MATCH((CUADRO!J$5&amp;$E792),'Hoja de Trabajo para listado'!$DE$151:$DG$151,0)),0)+IFERROR(INDEX('Hoja de Trabajo para listado'!$CD$155:$DC$1048576,MATCH($A792,'Hoja de Trabajo para listado'!$CD$155:$CD$1048576,0),MATCH((CUADRO!J$5&amp;$E792),'Hoja de Trabajo para listado'!$CD$151:$DC$151,0)),0)</f>
        <v>0</v>
      </c>
      <c r="K792" s="314">
        <f ca="1">+IFERROR(INDEX('Hoja de Trabajo para listado'!$A$155:$Z$1048576,MATCH($A792,'Hoja de Trabajo para listado'!$A$155:$A$1048576,0),MATCH((CUADRO!K$5&amp;$E792),'Hoja de Trabajo para listado'!$A$151:$Z$151,0)),0)+IFERROR(INDEX('Hoja de Trabajo para listado'!$AB$155:$BA$1048576,MATCH($A792,'Hoja de Trabajo para listado'!$AB$155:$AB$1048576,0),MATCH((CUADRO!K$5&amp;$E792),'Hoja de Trabajo para listado'!$AB$151:$BA$151,0)),0)+IFERROR(INDEX('Hoja de Trabajo para listado'!$BC$155:$CB$1048576,MATCH($A792,'Hoja de Trabajo para listado'!$BC$155:$BC$1048576,0),MATCH((CUADRO!K$5&amp;$E792),'Hoja de Trabajo para listado'!$BC$151:$CB$151,0)),0)+IFERROR(INDEX('Hoja de Trabajo para listado'!$DE$153:$DG$274,MATCH($A792,'Hoja de Trabajo para listado'!$DE$153:$DE$1048576,0),MATCH((CUADRO!K$5&amp;$E792),'Hoja de Trabajo para listado'!$DE$151:$DG$151,0)),0)+IFERROR(INDEX('Hoja de Trabajo para listado'!$CD$155:$DC$1048576,MATCH($A792,'Hoja de Trabajo para listado'!$CD$155:$CD$1048576,0),MATCH((CUADRO!K$5&amp;$E792),'Hoja de Trabajo para listado'!$CD$151:$DC$151,0)),0)</f>
        <v>0</v>
      </c>
      <c r="L792" s="314">
        <f ca="1">+IFERROR(INDEX('Hoja de Trabajo para listado'!$A$155:$Z$1048576,MATCH($A792,'Hoja de Trabajo para listado'!$A$155:$A$1048576,0),MATCH((CUADRO!L$5&amp;$E792),'Hoja de Trabajo para listado'!$A$151:$Z$151,0)),0)+IFERROR(INDEX('Hoja de Trabajo para listado'!$AB$155:$BA$1048576,MATCH($A792,'Hoja de Trabajo para listado'!$AB$155:$AB$1048576,0),MATCH((CUADRO!L$5&amp;$E792),'Hoja de Trabajo para listado'!$AB$151:$BA$151,0)),0)+IFERROR(INDEX('Hoja de Trabajo para listado'!$BC$155:$CB$1048576,MATCH($A792,'Hoja de Trabajo para listado'!$BC$155:$BC$1048576,0),MATCH((CUADRO!L$5&amp;$E792),'Hoja de Trabajo para listado'!$BC$151:$CB$151,0)),0)+IFERROR(INDEX('Hoja de Trabajo para listado'!$DE$153:$DG$274,MATCH($A792,'Hoja de Trabajo para listado'!$DE$153:$DE$1048576,0),MATCH((CUADRO!L$5&amp;$E792),'Hoja de Trabajo para listado'!$DE$151:$DG$151,0)),0)+IFERROR(INDEX('Hoja de Trabajo para listado'!$CD$155:$DC$1048576,MATCH($A792,'Hoja de Trabajo para listado'!$CD$155:$CD$1048576,0),MATCH((CUADRO!L$5&amp;$E792),'Hoja de Trabajo para listado'!$CD$151:$DC$151,0)),0)</f>
        <v>0</v>
      </c>
      <c r="M792" s="314">
        <f ca="1">+IFERROR(INDEX('Hoja de Trabajo para listado'!$A$155:$Z$1048576,MATCH($A792,'Hoja de Trabajo para listado'!$A$155:$A$1048576,0),MATCH((CUADRO!M$5&amp;$E792),'Hoja de Trabajo para listado'!$A$151:$Z$151,0)),0)+IFERROR(INDEX('Hoja de Trabajo para listado'!$AB$155:$BA$1048576,MATCH($A792,'Hoja de Trabajo para listado'!$AB$155:$AB$1048576,0),MATCH((CUADRO!M$5&amp;$E792),'Hoja de Trabajo para listado'!$AB$151:$BA$151,0)),0)+IFERROR(INDEX('Hoja de Trabajo para listado'!$BC$155:$CB$1048576,MATCH($A792,'Hoja de Trabajo para listado'!$BC$155:$BC$1048576,0),MATCH((CUADRO!M$5&amp;$E792),'Hoja de Trabajo para listado'!$BC$151:$CB$151,0)),0)+IFERROR(INDEX('Hoja de Trabajo para listado'!$DE$153:$DG$274,MATCH($A792,'Hoja de Trabajo para listado'!$DE$153:$DE$1048576,0),MATCH((CUADRO!M$5&amp;$E792),'Hoja de Trabajo para listado'!$DE$151:$DG$151,0)),0)+IFERROR(INDEX('Hoja de Trabajo para listado'!$CD$155:$DC$1048576,MATCH($A792,'Hoja de Trabajo para listado'!$CD$155:$CD$1048576,0),MATCH((CUADRO!M$5&amp;$E792),'Hoja de Trabajo para listado'!$CD$151:$DC$151,0)),0)</f>
        <v>0</v>
      </c>
      <c r="N792" s="314">
        <f ca="1">+IFERROR(INDEX('Hoja de Trabajo para listado'!$A$155:$Z$1048576,MATCH($A792,'Hoja de Trabajo para listado'!$A$155:$A$1048576,0),MATCH((CUADRO!N$5&amp;$E792),'Hoja de Trabajo para listado'!$A$151:$Z$151,0)),0)+IFERROR(INDEX('Hoja de Trabajo para listado'!$AB$155:$BA$1048576,MATCH($A792,'Hoja de Trabajo para listado'!$AB$155:$AB$1048576,0),MATCH((CUADRO!N$5&amp;$E792),'Hoja de Trabajo para listado'!$AB$151:$BA$151,0)),0)+IFERROR(INDEX('Hoja de Trabajo para listado'!$BC$155:$CB$1048576,MATCH($A792,'Hoja de Trabajo para listado'!$BC$155:$BC$1048576,0),MATCH((CUADRO!N$5&amp;$E792),'Hoja de Trabajo para listado'!$BC$151:$CB$151,0)),0)+IFERROR(INDEX('Hoja de Trabajo para listado'!$DE$153:$DG$274,MATCH($A792,'Hoja de Trabajo para listado'!$DE$153:$DE$1048576,0),MATCH((CUADRO!N$5&amp;$E792),'Hoja de Trabajo para listado'!$DE$151:$DG$151,0)),0)+IFERROR(INDEX('Hoja de Trabajo para listado'!$CD$155:$DC$1048576,MATCH($A792,'Hoja de Trabajo para listado'!$CD$155:$CD$1048576,0),MATCH((CUADRO!N$5&amp;$E792),'Hoja de Trabajo para listado'!$CD$151:$DC$151,0)),0)</f>
        <v>0</v>
      </c>
      <c r="O792" s="314">
        <f ca="1">+IFERROR(INDEX('Hoja de Trabajo para listado'!$A$155:$Z$1048576,MATCH($A792,'Hoja de Trabajo para listado'!$A$155:$A$1048576,0),MATCH((CUADRO!O$5&amp;$E792),'Hoja de Trabajo para listado'!$A$151:$Z$151,0)),0)+IFERROR(INDEX('Hoja de Trabajo para listado'!$AB$155:$BA$1048576,MATCH($A792,'Hoja de Trabajo para listado'!$AB$155:$AB$1048576,0),MATCH((CUADRO!O$5&amp;$E792),'Hoja de Trabajo para listado'!$AB$151:$BA$151,0)),0)+IFERROR(INDEX('Hoja de Trabajo para listado'!$BC$155:$CB$1048576,MATCH($A792,'Hoja de Trabajo para listado'!$BC$155:$BC$1048576,0),MATCH((CUADRO!O$5&amp;$E792),'Hoja de Trabajo para listado'!$BC$151:$CB$151,0)),0)+IFERROR(INDEX('Hoja de Trabajo para listado'!$DE$153:$DG$274,MATCH($A792,'Hoja de Trabajo para listado'!$DE$153:$DE$1048576,0),MATCH((CUADRO!O$5&amp;$E792),'Hoja de Trabajo para listado'!$DE$151:$DG$151,0)),0)+IFERROR(INDEX('Hoja de Trabajo para listado'!$CD$155:$DC$1048576,MATCH($A792,'Hoja de Trabajo para listado'!$CD$155:$CD$1048576,0),MATCH((CUADRO!O$5&amp;$E792),'Hoja de Trabajo para listado'!$CD$151:$DC$151,0)),0)</f>
        <v>0</v>
      </c>
      <c r="P792" s="314">
        <f ca="1">+IFERROR(INDEX('Hoja de Trabajo para listado'!$A$155:$Z$1048576,MATCH($A792,'Hoja de Trabajo para listado'!$A$155:$A$1048576,0),MATCH((CUADRO!P$5&amp;$E792),'Hoja de Trabajo para listado'!$A$151:$Z$151,0)),0)+IFERROR(INDEX('Hoja de Trabajo para listado'!$AB$155:$BA$1048576,MATCH($A792,'Hoja de Trabajo para listado'!$AB$155:$AB$1048576,0),MATCH((CUADRO!P$5&amp;$E792),'Hoja de Trabajo para listado'!$AB$151:$BA$151,0)),0)+IFERROR(INDEX('Hoja de Trabajo para listado'!$BC$155:$CB$1048576,MATCH($A792,'Hoja de Trabajo para listado'!$BC$155:$BC$1048576,0),MATCH((CUADRO!P$5&amp;$E792),'Hoja de Trabajo para listado'!$BC$151:$CB$151,0)),0)+IFERROR(INDEX('Hoja de Trabajo para listado'!$DE$153:$DG$274,MATCH($A792,'Hoja de Trabajo para listado'!$DE$153:$DE$1048576,0),MATCH((CUADRO!P$5&amp;$E792),'Hoja de Trabajo para listado'!$DE$151:$DG$151,0)),0)+IFERROR(INDEX('Hoja de Trabajo para listado'!$CD$155:$DC$1048576,MATCH($A792,'Hoja de Trabajo para listado'!$CD$155:$CD$1048576,0),MATCH((CUADRO!P$5&amp;$E792),'Hoja de Trabajo para listado'!$CD$151:$DC$151,0)),0)</f>
        <v>0</v>
      </c>
      <c r="Q792" s="314">
        <f ca="1">+IFERROR(INDEX('Hoja de Trabajo para listado'!$A$155:$Z$1048576,MATCH($A792,'Hoja de Trabajo para listado'!$A$155:$A$1048576,0),MATCH((CUADRO!Q$5&amp;$E792),'Hoja de Trabajo para listado'!$A$151:$Z$151,0)),0)+IFERROR(INDEX('Hoja de Trabajo para listado'!$AB$155:$BA$1048576,MATCH($A792,'Hoja de Trabajo para listado'!$AB$155:$AB$1048576,0),MATCH((CUADRO!Q$5&amp;$E792),'Hoja de Trabajo para listado'!$AB$151:$BA$151,0)),0)+IFERROR(INDEX('Hoja de Trabajo para listado'!$BC$155:$CB$1048576,MATCH($A792,'Hoja de Trabajo para listado'!$BC$155:$BC$1048576,0),MATCH((CUADRO!Q$5&amp;$E792),'Hoja de Trabajo para listado'!$BC$151:$CB$151,0)),0)+IFERROR(INDEX('Hoja de Trabajo para listado'!$DE$153:$DG$274,MATCH($A792,'Hoja de Trabajo para listado'!$DE$153:$DE$1048576,0),MATCH((CUADRO!Q$5&amp;$E792),'Hoja de Trabajo para listado'!$DE$151:$DG$151,0)),0)+IFERROR(INDEX('Hoja de Trabajo para listado'!$CD$155:$DC$1048576,MATCH($A792,'Hoja de Trabajo para listado'!$CD$155:$CD$1048576,0),MATCH((CUADRO!Q$5&amp;$E792),'Hoja de Trabajo para listado'!$CD$151:$DC$151,0)),0)</f>
        <v>0</v>
      </c>
      <c r="R792" s="314">
        <f t="shared" ca="1" si="24"/>
        <v>0</v>
      </c>
      <c r="S792" s="322"/>
      <c r="T792" s="314">
        <f ca="1">+T793</f>
        <v>0</v>
      </c>
      <c r="U792" s="313">
        <f t="shared" si="25"/>
        <v>1</v>
      </c>
      <c r="V792" s="319" t="str">
        <f>+VLOOKUP(A792,bd_lista!$A$3:$E$593,5,FALSE)</f>
        <v>Gobiernos Autonomos Municipales</v>
      </c>
      <c r="W792" s="425" t="str">
        <f>+V792</f>
        <v>Gobiernos Autonomos Municipales</v>
      </c>
    </row>
    <row r="793" spans="1:23" customFormat="1" ht="15" hidden="1" customHeight="1">
      <c r="A793" s="323">
        <v>1908</v>
      </c>
      <c r="B793" s="428"/>
      <c r="C793" s="318" t="str">
        <f>+VLOOKUP(A793,bd_lista!$A$3:$C$593,3,FALSE)</f>
        <v>Gobierno Autónomo Municipal de Puerto Gonzalo Moreno</v>
      </c>
      <c r="D793" s="430"/>
      <c r="E793" s="347" t="s">
        <v>1419</v>
      </c>
      <c r="F793" s="314">
        <f ca="1">+IFERROR(INDEX('Hoja de Trabajo para listado'!$A$155:$Z$1048576,MATCH($A793,'Hoja de Trabajo para listado'!$A$155:$A$1048576,0),MATCH((CUADRO!F$5&amp;$E793),'Hoja de Trabajo para listado'!$A$151:$Z$151,0)),0)+IFERROR(INDEX('Hoja de Trabajo para listado'!$AB$155:$BA$1048576,MATCH($A793,'Hoja de Trabajo para listado'!$AB$155:$AB$1048576,0),MATCH((CUADRO!F$5&amp;$E793),'Hoja de Trabajo para listado'!$AB$151:$BA$151,0)),0)+IFERROR(INDEX('Hoja de Trabajo para listado'!$BC$155:$CB$1048576,MATCH($A793,'Hoja de Trabajo para listado'!$BC$155:$BC$1048576,0),MATCH((CUADRO!F$5&amp;$E793),'Hoja de Trabajo para listado'!$BC$151:$CB$151,0)),0)+IFERROR(INDEX('Hoja de Trabajo para listado'!$DE$153:$DG$274,MATCH($A793,'Hoja de Trabajo para listado'!$DE$153:$DE$1048576,0),MATCH((CUADRO!F$5&amp;$E793),'Hoja de Trabajo para listado'!$DE$151:$DG$151,0)),0)+IFERROR(INDEX('Hoja de Trabajo para listado'!$CD$155:$DC$1048576,MATCH($A793,'Hoja de Trabajo para listado'!$CD$155:$CD$1048576,0),MATCH((CUADRO!F$5&amp;$E793),'Hoja de Trabajo para listado'!$CD$151:$DC$151,0)),0)</f>
        <v>0</v>
      </c>
      <c r="G793" s="314">
        <f ca="1">+IFERROR(INDEX('Hoja de Trabajo para listado'!$A$155:$Z$1048576,MATCH($A793,'Hoja de Trabajo para listado'!$A$155:$A$1048576,0),MATCH((CUADRO!G$5&amp;$E793),'Hoja de Trabajo para listado'!$A$151:$Z$151,0)),0)+IFERROR(INDEX('Hoja de Trabajo para listado'!$AB$155:$BA$1048576,MATCH($A793,'Hoja de Trabajo para listado'!$AB$155:$AB$1048576,0),MATCH((CUADRO!G$5&amp;$E793),'Hoja de Trabajo para listado'!$AB$151:$BA$151,0)),0)+IFERROR(INDEX('Hoja de Trabajo para listado'!$BC$155:$CB$1048576,MATCH($A793,'Hoja de Trabajo para listado'!$BC$155:$BC$1048576,0),MATCH((CUADRO!G$5&amp;$E793),'Hoja de Trabajo para listado'!$BC$151:$CB$151,0)),0)+IFERROR(INDEX('Hoja de Trabajo para listado'!$DE$153:$DG$274,MATCH($A793,'Hoja de Trabajo para listado'!$DE$153:$DE$1048576,0),MATCH((CUADRO!G$5&amp;$E793),'Hoja de Trabajo para listado'!$DE$151:$DG$151,0)),0)+IFERROR(INDEX('Hoja de Trabajo para listado'!$CD$155:$DC$1048576,MATCH($A793,'Hoja de Trabajo para listado'!$CD$155:$CD$1048576,0),MATCH((CUADRO!G$5&amp;$E793),'Hoja de Trabajo para listado'!$CD$151:$DC$151,0)),0)</f>
        <v>0</v>
      </c>
      <c r="H793" s="314">
        <f ca="1">+IFERROR(INDEX('Hoja de Trabajo para listado'!$A$155:$Z$1048576,MATCH($A793,'Hoja de Trabajo para listado'!$A$155:$A$1048576,0),MATCH((CUADRO!H$5&amp;$E793),'Hoja de Trabajo para listado'!$A$151:$Z$151,0)),0)+IFERROR(INDEX('Hoja de Trabajo para listado'!$AB$155:$BA$1048576,MATCH($A793,'Hoja de Trabajo para listado'!$AB$155:$AB$1048576,0),MATCH((CUADRO!H$5&amp;$E793),'Hoja de Trabajo para listado'!$AB$151:$BA$151,0)),0)+IFERROR(INDEX('Hoja de Trabajo para listado'!$BC$155:$CB$1048576,MATCH($A793,'Hoja de Trabajo para listado'!$BC$155:$BC$1048576,0),MATCH((CUADRO!H$5&amp;$E793),'Hoja de Trabajo para listado'!$BC$151:$CB$151,0)),0)+IFERROR(INDEX('Hoja de Trabajo para listado'!$DE$153:$DG$274,MATCH($A793,'Hoja de Trabajo para listado'!$DE$153:$DE$1048576,0),MATCH((CUADRO!H$5&amp;$E793),'Hoja de Trabajo para listado'!$DE$151:$DG$151,0)),0)+IFERROR(INDEX('Hoja de Trabajo para listado'!$CD$155:$DC$1048576,MATCH($A793,'Hoja de Trabajo para listado'!$CD$155:$CD$1048576,0),MATCH((CUADRO!H$5&amp;$E793),'Hoja de Trabajo para listado'!$CD$151:$DC$151,0)),0)</f>
        <v>0</v>
      </c>
      <c r="I793" s="314">
        <f ca="1">+IFERROR(INDEX('Hoja de Trabajo para listado'!$A$155:$Z$1048576,MATCH($A793,'Hoja de Trabajo para listado'!$A$155:$A$1048576,0),MATCH((CUADRO!I$5&amp;$E793),'Hoja de Trabajo para listado'!$A$151:$Z$151,0)),0)+IFERROR(INDEX('Hoja de Trabajo para listado'!$AB$155:$BA$1048576,MATCH($A793,'Hoja de Trabajo para listado'!$AB$155:$AB$1048576,0),MATCH((CUADRO!I$5&amp;$E793),'Hoja de Trabajo para listado'!$AB$151:$BA$151,0)),0)+IFERROR(INDEX('Hoja de Trabajo para listado'!$BC$155:$CB$1048576,MATCH($A793,'Hoja de Trabajo para listado'!$BC$155:$BC$1048576,0),MATCH((CUADRO!I$5&amp;$E793),'Hoja de Trabajo para listado'!$BC$151:$CB$151,0)),0)+IFERROR(INDEX('Hoja de Trabajo para listado'!$DE$153:$DG$274,MATCH($A793,'Hoja de Trabajo para listado'!$DE$153:$DE$1048576,0),MATCH((CUADRO!I$5&amp;$E793),'Hoja de Trabajo para listado'!$DE$151:$DG$151,0)),0)+IFERROR(INDEX('Hoja de Trabajo para listado'!$CD$155:$DC$1048576,MATCH($A793,'Hoja de Trabajo para listado'!$CD$155:$CD$1048576,0),MATCH((CUADRO!I$5&amp;$E793),'Hoja de Trabajo para listado'!$CD$151:$DC$151,0)),0)</f>
        <v>0</v>
      </c>
      <c r="J793" s="314">
        <f ca="1">+IFERROR(INDEX('Hoja de Trabajo para listado'!$A$155:$Z$1048576,MATCH($A793,'Hoja de Trabajo para listado'!$A$155:$A$1048576,0),MATCH((CUADRO!J$5&amp;$E793),'Hoja de Trabajo para listado'!$A$151:$Z$151,0)),0)+IFERROR(INDEX('Hoja de Trabajo para listado'!$AB$155:$BA$1048576,MATCH($A793,'Hoja de Trabajo para listado'!$AB$155:$AB$1048576,0),MATCH((CUADRO!J$5&amp;$E793),'Hoja de Trabajo para listado'!$AB$151:$BA$151,0)),0)+IFERROR(INDEX('Hoja de Trabajo para listado'!$BC$155:$CB$1048576,MATCH($A793,'Hoja de Trabajo para listado'!$BC$155:$BC$1048576,0),MATCH((CUADRO!J$5&amp;$E793),'Hoja de Trabajo para listado'!$BC$151:$CB$151,0)),0)+IFERROR(INDEX('Hoja de Trabajo para listado'!$DE$153:$DG$274,MATCH($A793,'Hoja de Trabajo para listado'!$DE$153:$DE$1048576,0),MATCH((CUADRO!J$5&amp;$E793),'Hoja de Trabajo para listado'!$DE$151:$DG$151,0)),0)+IFERROR(INDEX('Hoja de Trabajo para listado'!$CD$155:$DC$1048576,MATCH($A793,'Hoja de Trabajo para listado'!$CD$155:$CD$1048576,0),MATCH((CUADRO!J$5&amp;$E793),'Hoja de Trabajo para listado'!$CD$151:$DC$151,0)),0)</f>
        <v>0</v>
      </c>
      <c r="K793" s="314">
        <f ca="1">+IFERROR(INDEX('Hoja de Trabajo para listado'!$A$155:$Z$1048576,MATCH($A793,'Hoja de Trabajo para listado'!$A$155:$A$1048576,0),MATCH((CUADRO!K$5&amp;$E793),'Hoja de Trabajo para listado'!$A$151:$Z$151,0)),0)+IFERROR(INDEX('Hoja de Trabajo para listado'!$AB$155:$BA$1048576,MATCH($A793,'Hoja de Trabajo para listado'!$AB$155:$AB$1048576,0),MATCH((CUADRO!K$5&amp;$E793),'Hoja de Trabajo para listado'!$AB$151:$BA$151,0)),0)+IFERROR(INDEX('Hoja de Trabajo para listado'!$BC$155:$CB$1048576,MATCH($A793,'Hoja de Trabajo para listado'!$BC$155:$BC$1048576,0),MATCH((CUADRO!K$5&amp;$E793),'Hoja de Trabajo para listado'!$BC$151:$CB$151,0)),0)+IFERROR(INDEX('Hoja de Trabajo para listado'!$DE$153:$DG$274,MATCH($A793,'Hoja de Trabajo para listado'!$DE$153:$DE$1048576,0),MATCH((CUADRO!K$5&amp;$E793),'Hoja de Trabajo para listado'!$DE$151:$DG$151,0)),0)+IFERROR(INDEX('Hoja de Trabajo para listado'!$CD$155:$DC$1048576,MATCH($A793,'Hoja de Trabajo para listado'!$CD$155:$CD$1048576,0),MATCH((CUADRO!K$5&amp;$E793),'Hoja de Trabajo para listado'!$CD$151:$DC$151,0)),0)</f>
        <v>0</v>
      </c>
      <c r="L793" s="314">
        <f ca="1">+IFERROR(INDEX('Hoja de Trabajo para listado'!$A$155:$Z$1048576,MATCH($A793,'Hoja de Trabajo para listado'!$A$155:$A$1048576,0),MATCH((CUADRO!L$5&amp;$E793),'Hoja de Trabajo para listado'!$A$151:$Z$151,0)),0)+IFERROR(INDEX('Hoja de Trabajo para listado'!$AB$155:$BA$1048576,MATCH($A793,'Hoja de Trabajo para listado'!$AB$155:$AB$1048576,0),MATCH((CUADRO!L$5&amp;$E793),'Hoja de Trabajo para listado'!$AB$151:$BA$151,0)),0)+IFERROR(INDEX('Hoja de Trabajo para listado'!$BC$155:$CB$1048576,MATCH($A793,'Hoja de Trabajo para listado'!$BC$155:$BC$1048576,0),MATCH((CUADRO!L$5&amp;$E793),'Hoja de Trabajo para listado'!$BC$151:$CB$151,0)),0)+IFERROR(INDEX('Hoja de Trabajo para listado'!$DE$153:$DG$274,MATCH($A793,'Hoja de Trabajo para listado'!$DE$153:$DE$1048576,0),MATCH((CUADRO!L$5&amp;$E793),'Hoja de Trabajo para listado'!$DE$151:$DG$151,0)),0)+IFERROR(INDEX('Hoja de Trabajo para listado'!$CD$155:$DC$1048576,MATCH($A793,'Hoja de Trabajo para listado'!$CD$155:$CD$1048576,0),MATCH((CUADRO!L$5&amp;$E793),'Hoja de Trabajo para listado'!$CD$151:$DC$151,0)),0)</f>
        <v>0</v>
      </c>
      <c r="M793" s="314">
        <f ca="1">+IFERROR(INDEX('Hoja de Trabajo para listado'!$A$155:$Z$1048576,MATCH($A793,'Hoja de Trabajo para listado'!$A$155:$A$1048576,0),MATCH((CUADRO!M$5&amp;$E793),'Hoja de Trabajo para listado'!$A$151:$Z$151,0)),0)+IFERROR(INDEX('Hoja de Trabajo para listado'!$AB$155:$BA$1048576,MATCH($A793,'Hoja de Trabajo para listado'!$AB$155:$AB$1048576,0),MATCH((CUADRO!M$5&amp;$E793),'Hoja de Trabajo para listado'!$AB$151:$BA$151,0)),0)+IFERROR(INDEX('Hoja de Trabajo para listado'!$BC$155:$CB$1048576,MATCH($A793,'Hoja de Trabajo para listado'!$BC$155:$BC$1048576,0),MATCH((CUADRO!M$5&amp;$E793),'Hoja de Trabajo para listado'!$BC$151:$CB$151,0)),0)+IFERROR(INDEX('Hoja de Trabajo para listado'!$DE$153:$DG$274,MATCH($A793,'Hoja de Trabajo para listado'!$DE$153:$DE$1048576,0),MATCH((CUADRO!M$5&amp;$E793),'Hoja de Trabajo para listado'!$DE$151:$DG$151,0)),0)+IFERROR(INDEX('Hoja de Trabajo para listado'!$CD$155:$DC$1048576,MATCH($A793,'Hoja de Trabajo para listado'!$CD$155:$CD$1048576,0),MATCH((CUADRO!M$5&amp;$E793),'Hoja de Trabajo para listado'!$CD$151:$DC$151,0)),0)</f>
        <v>0</v>
      </c>
      <c r="N793" s="314">
        <f ca="1">+IFERROR(INDEX('Hoja de Trabajo para listado'!$A$155:$Z$1048576,MATCH($A793,'Hoja de Trabajo para listado'!$A$155:$A$1048576,0),MATCH((CUADRO!N$5&amp;$E793),'Hoja de Trabajo para listado'!$A$151:$Z$151,0)),0)+IFERROR(INDEX('Hoja de Trabajo para listado'!$AB$155:$BA$1048576,MATCH($A793,'Hoja de Trabajo para listado'!$AB$155:$AB$1048576,0),MATCH((CUADRO!N$5&amp;$E793),'Hoja de Trabajo para listado'!$AB$151:$BA$151,0)),0)+IFERROR(INDEX('Hoja de Trabajo para listado'!$BC$155:$CB$1048576,MATCH($A793,'Hoja de Trabajo para listado'!$BC$155:$BC$1048576,0),MATCH((CUADRO!N$5&amp;$E793),'Hoja de Trabajo para listado'!$BC$151:$CB$151,0)),0)+IFERROR(INDEX('Hoja de Trabajo para listado'!$DE$153:$DG$274,MATCH($A793,'Hoja de Trabajo para listado'!$DE$153:$DE$1048576,0),MATCH((CUADRO!N$5&amp;$E793),'Hoja de Trabajo para listado'!$DE$151:$DG$151,0)),0)+IFERROR(INDEX('Hoja de Trabajo para listado'!$CD$155:$DC$1048576,MATCH($A793,'Hoja de Trabajo para listado'!$CD$155:$CD$1048576,0),MATCH((CUADRO!N$5&amp;$E793),'Hoja de Trabajo para listado'!$CD$151:$DC$151,0)),0)</f>
        <v>0</v>
      </c>
      <c r="O793" s="314">
        <f ca="1">+IFERROR(INDEX('Hoja de Trabajo para listado'!$A$155:$Z$1048576,MATCH($A793,'Hoja de Trabajo para listado'!$A$155:$A$1048576,0),MATCH((CUADRO!O$5&amp;$E793),'Hoja de Trabajo para listado'!$A$151:$Z$151,0)),0)+IFERROR(INDEX('Hoja de Trabajo para listado'!$AB$155:$BA$1048576,MATCH($A793,'Hoja de Trabajo para listado'!$AB$155:$AB$1048576,0),MATCH((CUADRO!O$5&amp;$E793),'Hoja de Trabajo para listado'!$AB$151:$BA$151,0)),0)+IFERROR(INDEX('Hoja de Trabajo para listado'!$BC$155:$CB$1048576,MATCH($A793,'Hoja de Trabajo para listado'!$BC$155:$BC$1048576,0),MATCH((CUADRO!O$5&amp;$E793),'Hoja de Trabajo para listado'!$BC$151:$CB$151,0)),0)+IFERROR(INDEX('Hoja de Trabajo para listado'!$DE$153:$DG$274,MATCH($A793,'Hoja de Trabajo para listado'!$DE$153:$DE$1048576,0),MATCH((CUADRO!O$5&amp;$E793),'Hoja de Trabajo para listado'!$DE$151:$DG$151,0)),0)+IFERROR(INDEX('Hoja de Trabajo para listado'!$CD$155:$DC$1048576,MATCH($A793,'Hoja de Trabajo para listado'!$CD$155:$CD$1048576,0),MATCH((CUADRO!O$5&amp;$E793),'Hoja de Trabajo para listado'!$CD$151:$DC$151,0)),0)</f>
        <v>0</v>
      </c>
      <c r="P793" s="314">
        <f ca="1">+IFERROR(INDEX('Hoja de Trabajo para listado'!$A$155:$Z$1048576,MATCH($A793,'Hoja de Trabajo para listado'!$A$155:$A$1048576,0),MATCH((CUADRO!P$5&amp;$E793),'Hoja de Trabajo para listado'!$A$151:$Z$151,0)),0)+IFERROR(INDEX('Hoja de Trabajo para listado'!$AB$155:$BA$1048576,MATCH($A793,'Hoja de Trabajo para listado'!$AB$155:$AB$1048576,0),MATCH((CUADRO!P$5&amp;$E793),'Hoja de Trabajo para listado'!$AB$151:$BA$151,0)),0)+IFERROR(INDEX('Hoja de Trabajo para listado'!$BC$155:$CB$1048576,MATCH($A793,'Hoja de Trabajo para listado'!$BC$155:$BC$1048576,0),MATCH((CUADRO!P$5&amp;$E793),'Hoja de Trabajo para listado'!$BC$151:$CB$151,0)),0)+IFERROR(INDEX('Hoja de Trabajo para listado'!$DE$153:$DG$274,MATCH($A793,'Hoja de Trabajo para listado'!$DE$153:$DE$1048576,0),MATCH((CUADRO!P$5&amp;$E793),'Hoja de Trabajo para listado'!$DE$151:$DG$151,0)),0)+IFERROR(INDEX('Hoja de Trabajo para listado'!$CD$155:$DC$1048576,MATCH($A793,'Hoja de Trabajo para listado'!$CD$155:$CD$1048576,0),MATCH((CUADRO!P$5&amp;$E793),'Hoja de Trabajo para listado'!$CD$151:$DC$151,0)),0)</f>
        <v>0</v>
      </c>
      <c r="Q793" s="314">
        <f ca="1">+IFERROR(INDEX('Hoja de Trabajo para listado'!$A$155:$Z$1048576,MATCH($A793,'Hoja de Trabajo para listado'!$A$155:$A$1048576,0),MATCH((CUADRO!Q$5&amp;$E793),'Hoja de Trabajo para listado'!$A$151:$Z$151,0)),0)+IFERROR(INDEX('Hoja de Trabajo para listado'!$AB$155:$BA$1048576,MATCH($A793,'Hoja de Trabajo para listado'!$AB$155:$AB$1048576,0),MATCH((CUADRO!Q$5&amp;$E793),'Hoja de Trabajo para listado'!$AB$151:$BA$151,0)),0)+IFERROR(INDEX('Hoja de Trabajo para listado'!$BC$155:$CB$1048576,MATCH($A793,'Hoja de Trabajo para listado'!$BC$155:$BC$1048576,0),MATCH((CUADRO!Q$5&amp;$E793),'Hoja de Trabajo para listado'!$BC$151:$CB$151,0)),0)+IFERROR(INDEX('Hoja de Trabajo para listado'!$DE$153:$DG$274,MATCH($A793,'Hoja de Trabajo para listado'!$DE$153:$DE$1048576,0),MATCH((CUADRO!Q$5&amp;$E793),'Hoja de Trabajo para listado'!$DE$151:$DG$151,0)),0)+IFERROR(INDEX('Hoja de Trabajo para listado'!$CD$155:$DC$1048576,MATCH($A793,'Hoja de Trabajo para listado'!$CD$155:$CD$1048576,0),MATCH((CUADRO!Q$5&amp;$E793),'Hoja de Trabajo para listado'!$CD$151:$DC$151,0)),0)</f>
        <v>0</v>
      </c>
      <c r="R793" s="314">
        <f t="shared" ca="1" si="24"/>
        <v>0</v>
      </c>
      <c r="S793" s="322">
        <f ca="1">+R792+R793</f>
        <v>0</v>
      </c>
      <c r="T793" s="314">
        <f ca="1">+S793</f>
        <v>0</v>
      </c>
      <c r="U793" s="313">
        <f t="shared" si="25"/>
        <v>2</v>
      </c>
      <c r="V793" s="319" t="str">
        <f>+VLOOKUP(A793,bd_lista!$A$3:$E$593,5,FALSE)</f>
        <v>Gobiernos Autonomos Municipales</v>
      </c>
      <c r="W793" s="426"/>
    </row>
    <row r="794" spans="1:23" customFormat="1" ht="15" hidden="1" customHeight="1">
      <c r="A794" s="323">
        <v>1909</v>
      </c>
      <c r="B794" s="427">
        <f>+A794</f>
        <v>1909</v>
      </c>
      <c r="C794" s="318" t="str">
        <f>+VLOOKUP(A794,bd_lista!$A$3:$C$593,3,FALSE)</f>
        <v>Gobierno Autónomo Municipal de San Lorenzo</v>
      </c>
      <c r="D794" s="429" t="str">
        <f>+C794</f>
        <v>Gobierno Autónomo Municipal de San Lorenzo</v>
      </c>
      <c r="E794" s="346" t="s">
        <v>1418</v>
      </c>
      <c r="F794" s="314">
        <f ca="1">+IFERROR(INDEX('Hoja de Trabajo para listado'!$A$155:$Z$1048576,MATCH($A794,'Hoja de Trabajo para listado'!$A$155:$A$1048576,0),MATCH((CUADRO!F$5&amp;$E794),'Hoja de Trabajo para listado'!$A$151:$Z$151,0)),0)+IFERROR(INDEX('Hoja de Trabajo para listado'!$AB$155:$BA$1048576,MATCH($A794,'Hoja de Trabajo para listado'!$AB$155:$AB$1048576,0),MATCH((CUADRO!F$5&amp;$E794),'Hoja de Trabajo para listado'!$AB$151:$BA$151,0)),0)+IFERROR(INDEX('Hoja de Trabajo para listado'!$BC$155:$CB$1048576,MATCH($A794,'Hoja de Trabajo para listado'!$BC$155:$BC$1048576,0),MATCH((CUADRO!F$5&amp;$E794),'Hoja de Trabajo para listado'!$BC$151:$CB$151,0)),0)+IFERROR(INDEX('Hoja de Trabajo para listado'!$DE$153:$DG$274,MATCH($A794,'Hoja de Trabajo para listado'!$DE$153:$DE$1048576,0),MATCH((CUADRO!F$5&amp;$E794),'Hoja de Trabajo para listado'!$DE$151:$DG$151,0)),0)+IFERROR(INDEX('Hoja de Trabajo para listado'!$CD$155:$DC$1048576,MATCH($A794,'Hoja de Trabajo para listado'!$CD$155:$CD$1048576,0),MATCH((CUADRO!F$5&amp;$E794),'Hoja de Trabajo para listado'!$CD$151:$DC$151,0)),0)</f>
        <v>0</v>
      </c>
      <c r="G794" s="314">
        <f ca="1">+IFERROR(INDEX('Hoja de Trabajo para listado'!$A$155:$Z$1048576,MATCH($A794,'Hoja de Trabajo para listado'!$A$155:$A$1048576,0),MATCH((CUADRO!G$5&amp;$E794),'Hoja de Trabajo para listado'!$A$151:$Z$151,0)),0)+IFERROR(INDEX('Hoja de Trabajo para listado'!$AB$155:$BA$1048576,MATCH($A794,'Hoja de Trabajo para listado'!$AB$155:$AB$1048576,0),MATCH((CUADRO!G$5&amp;$E794),'Hoja de Trabajo para listado'!$AB$151:$BA$151,0)),0)+IFERROR(INDEX('Hoja de Trabajo para listado'!$BC$155:$CB$1048576,MATCH($A794,'Hoja de Trabajo para listado'!$BC$155:$BC$1048576,0),MATCH((CUADRO!G$5&amp;$E794),'Hoja de Trabajo para listado'!$BC$151:$CB$151,0)),0)+IFERROR(INDEX('Hoja de Trabajo para listado'!$DE$153:$DG$274,MATCH($A794,'Hoja de Trabajo para listado'!$DE$153:$DE$1048576,0),MATCH((CUADRO!G$5&amp;$E794),'Hoja de Trabajo para listado'!$DE$151:$DG$151,0)),0)+IFERROR(INDEX('Hoja de Trabajo para listado'!$CD$155:$DC$1048576,MATCH($A794,'Hoja de Trabajo para listado'!$CD$155:$CD$1048576,0),MATCH((CUADRO!G$5&amp;$E794),'Hoja de Trabajo para listado'!$CD$151:$DC$151,0)),0)</f>
        <v>0</v>
      </c>
      <c r="H794" s="314">
        <f ca="1">+IFERROR(INDEX('Hoja de Trabajo para listado'!$A$155:$Z$1048576,MATCH($A794,'Hoja de Trabajo para listado'!$A$155:$A$1048576,0),MATCH((CUADRO!H$5&amp;$E794),'Hoja de Trabajo para listado'!$A$151:$Z$151,0)),0)+IFERROR(INDEX('Hoja de Trabajo para listado'!$AB$155:$BA$1048576,MATCH($A794,'Hoja de Trabajo para listado'!$AB$155:$AB$1048576,0),MATCH((CUADRO!H$5&amp;$E794),'Hoja de Trabajo para listado'!$AB$151:$BA$151,0)),0)+IFERROR(INDEX('Hoja de Trabajo para listado'!$BC$155:$CB$1048576,MATCH($A794,'Hoja de Trabajo para listado'!$BC$155:$BC$1048576,0),MATCH((CUADRO!H$5&amp;$E794),'Hoja de Trabajo para listado'!$BC$151:$CB$151,0)),0)+IFERROR(INDEX('Hoja de Trabajo para listado'!$DE$153:$DG$274,MATCH($A794,'Hoja de Trabajo para listado'!$DE$153:$DE$1048576,0),MATCH((CUADRO!H$5&amp;$E794),'Hoja de Trabajo para listado'!$DE$151:$DG$151,0)),0)+IFERROR(INDEX('Hoja de Trabajo para listado'!$CD$155:$DC$1048576,MATCH($A794,'Hoja de Trabajo para listado'!$CD$155:$CD$1048576,0),MATCH((CUADRO!H$5&amp;$E794),'Hoja de Trabajo para listado'!$CD$151:$DC$151,0)),0)</f>
        <v>0</v>
      </c>
      <c r="I794" s="314">
        <f ca="1">+IFERROR(INDEX('Hoja de Trabajo para listado'!$A$155:$Z$1048576,MATCH($A794,'Hoja de Trabajo para listado'!$A$155:$A$1048576,0),MATCH((CUADRO!I$5&amp;$E794),'Hoja de Trabajo para listado'!$A$151:$Z$151,0)),0)+IFERROR(INDEX('Hoja de Trabajo para listado'!$AB$155:$BA$1048576,MATCH($A794,'Hoja de Trabajo para listado'!$AB$155:$AB$1048576,0),MATCH((CUADRO!I$5&amp;$E794),'Hoja de Trabajo para listado'!$AB$151:$BA$151,0)),0)+IFERROR(INDEX('Hoja de Trabajo para listado'!$BC$155:$CB$1048576,MATCH($A794,'Hoja de Trabajo para listado'!$BC$155:$BC$1048576,0),MATCH((CUADRO!I$5&amp;$E794),'Hoja de Trabajo para listado'!$BC$151:$CB$151,0)),0)+IFERROR(INDEX('Hoja de Trabajo para listado'!$DE$153:$DG$274,MATCH($A794,'Hoja de Trabajo para listado'!$DE$153:$DE$1048576,0),MATCH((CUADRO!I$5&amp;$E794),'Hoja de Trabajo para listado'!$DE$151:$DG$151,0)),0)+IFERROR(INDEX('Hoja de Trabajo para listado'!$CD$155:$DC$1048576,MATCH($A794,'Hoja de Trabajo para listado'!$CD$155:$CD$1048576,0),MATCH((CUADRO!I$5&amp;$E794),'Hoja de Trabajo para listado'!$CD$151:$DC$151,0)),0)</f>
        <v>0</v>
      </c>
      <c r="J794" s="314">
        <f ca="1">+IFERROR(INDEX('Hoja de Trabajo para listado'!$A$155:$Z$1048576,MATCH($A794,'Hoja de Trabajo para listado'!$A$155:$A$1048576,0),MATCH((CUADRO!J$5&amp;$E794),'Hoja de Trabajo para listado'!$A$151:$Z$151,0)),0)+IFERROR(INDEX('Hoja de Trabajo para listado'!$AB$155:$BA$1048576,MATCH($A794,'Hoja de Trabajo para listado'!$AB$155:$AB$1048576,0),MATCH((CUADRO!J$5&amp;$E794),'Hoja de Trabajo para listado'!$AB$151:$BA$151,0)),0)+IFERROR(INDEX('Hoja de Trabajo para listado'!$BC$155:$CB$1048576,MATCH($A794,'Hoja de Trabajo para listado'!$BC$155:$BC$1048576,0),MATCH((CUADRO!J$5&amp;$E794),'Hoja de Trabajo para listado'!$BC$151:$CB$151,0)),0)+IFERROR(INDEX('Hoja de Trabajo para listado'!$DE$153:$DG$274,MATCH($A794,'Hoja de Trabajo para listado'!$DE$153:$DE$1048576,0),MATCH((CUADRO!J$5&amp;$E794),'Hoja de Trabajo para listado'!$DE$151:$DG$151,0)),0)+IFERROR(INDEX('Hoja de Trabajo para listado'!$CD$155:$DC$1048576,MATCH($A794,'Hoja de Trabajo para listado'!$CD$155:$CD$1048576,0),MATCH((CUADRO!J$5&amp;$E794),'Hoja de Trabajo para listado'!$CD$151:$DC$151,0)),0)</f>
        <v>0</v>
      </c>
      <c r="K794" s="314">
        <f ca="1">+IFERROR(INDEX('Hoja de Trabajo para listado'!$A$155:$Z$1048576,MATCH($A794,'Hoja de Trabajo para listado'!$A$155:$A$1048576,0),MATCH((CUADRO!K$5&amp;$E794),'Hoja de Trabajo para listado'!$A$151:$Z$151,0)),0)+IFERROR(INDEX('Hoja de Trabajo para listado'!$AB$155:$BA$1048576,MATCH($A794,'Hoja de Trabajo para listado'!$AB$155:$AB$1048576,0),MATCH((CUADRO!K$5&amp;$E794),'Hoja de Trabajo para listado'!$AB$151:$BA$151,0)),0)+IFERROR(INDEX('Hoja de Trabajo para listado'!$BC$155:$CB$1048576,MATCH($A794,'Hoja de Trabajo para listado'!$BC$155:$BC$1048576,0),MATCH((CUADRO!K$5&amp;$E794),'Hoja de Trabajo para listado'!$BC$151:$CB$151,0)),0)+IFERROR(INDEX('Hoja de Trabajo para listado'!$DE$153:$DG$274,MATCH($A794,'Hoja de Trabajo para listado'!$DE$153:$DE$1048576,0),MATCH((CUADRO!K$5&amp;$E794),'Hoja de Trabajo para listado'!$DE$151:$DG$151,0)),0)+IFERROR(INDEX('Hoja de Trabajo para listado'!$CD$155:$DC$1048576,MATCH($A794,'Hoja de Trabajo para listado'!$CD$155:$CD$1048576,0),MATCH((CUADRO!K$5&amp;$E794),'Hoja de Trabajo para listado'!$CD$151:$DC$151,0)),0)</f>
        <v>0</v>
      </c>
      <c r="L794" s="314">
        <f ca="1">+IFERROR(INDEX('Hoja de Trabajo para listado'!$A$155:$Z$1048576,MATCH($A794,'Hoja de Trabajo para listado'!$A$155:$A$1048576,0),MATCH((CUADRO!L$5&amp;$E794),'Hoja de Trabajo para listado'!$A$151:$Z$151,0)),0)+IFERROR(INDEX('Hoja de Trabajo para listado'!$AB$155:$BA$1048576,MATCH($A794,'Hoja de Trabajo para listado'!$AB$155:$AB$1048576,0),MATCH((CUADRO!L$5&amp;$E794),'Hoja de Trabajo para listado'!$AB$151:$BA$151,0)),0)+IFERROR(INDEX('Hoja de Trabajo para listado'!$BC$155:$CB$1048576,MATCH($A794,'Hoja de Trabajo para listado'!$BC$155:$BC$1048576,0),MATCH((CUADRO!L$5&amp;$E794),'Hoja de Trabajo para listado'!$BC$151:$CB$151,0)),0)+IFERROR(INDEX('Hoja de Trabajo para listado'!$DE$153:$DG$274,MATCH($A794,'Hoja de Trabajo para listado'!$DE$153:$DE$1048576,0),MATCH((CUADRO!L$5&amp;$E794),'Hoja de Trabajo para listado'!$DE$151:$DG$151,0)),0)+IFERROR(INDEX('Hoja de Trabajo para listado'!$CD$155:$DC$1048576,MATCH($A794,'Hoja de Trabajo para listado'!$CD$155:$CD$1048576,0),MATCH((CUADRO!L$5&amp;$E794),'Hoja de Trabajo para listado'!$CD$151:$DC$151,0)),0)</f>
        <v>0</v>
      </c>
      <c r="M794" s="314">
        <f ca="1">+IFERROR(INDEX('Hoja de Trabajo para listado'!$A$155:$Z$1048576,MATCH($A794,'Hoja de Trabajo para listado'!$A$155:$A$1048576,0),MATCH((CUADRO!M$5&amp;$E794),'Hoja de Trabajo para listado'!$A$151:$Z$151,0)),0)+IFERROR(INDEX('Hoja de Trabajo para listado'!$AB$155:$BA$1048576,MATCH($A794,'Hoja de Trabajo para listado'!$AB$155:$AB$1048576,0),MATCH((CUADRO!M$5&amp;$E794),'Hoja de Trabajo para listado'!$AB$151:$BA$151,0)),0)+IFERROR(INDEX('Hoja de Trabajo para listado'!$BC$155:$CB$1048576,MATCH($A794,'Hoja de Trabajo para listado'!$BC$155:$BC$1048576,0),MATCH((CUADRO!M$5&amp;$E794),'Hoja de Trabajo para listado'!$BC$151:$CB$151,0)),0)+IFERROR(INDEX('Hoja de Trabajo para listado'!$DE$153:$DG$274,MATCH($A794,'Hoja de Trabajo para listado'!$DE$153:$DE$1048576,0),MATCH((CUADRO!M$5&amp;$E794),'Hoja de Trabajo para listado'!$DE$151:$DG$151,0)),0)+IFERROR(INDEX('Hoja de Trabajo para listado'!$CD$155:$DC$1048576,MATCH($A794,'Hoja de Trabajo para listado'!$CD$155:$CD$1048576,0),MATCH((CUADRO!M$5&amp;$E794),'Hoja de Trabajo para listado'!$CD$151:$DC$151,0)),0)</f>
        <v>0</v>
      </c>
      <c r="N794" s="314">
        <f ca="1">+IFERROR(INDEX('Hoja de Trabajo para listado'!$A$155:$Z$1048576,MATCH($A794,'Hoja de Trabajo para listado'!$A$155:$A$1048576,0),MATCH((CUADRO!N$5&amp;$E794),'Hoja de Trabajo para listado'!$A$151:$Z$151,0)),0)+IFERROR(INDEX('Hoja de Trabajo para listado'!$AB$155:$BA$1048576,MATCH($A794,'Hoja de Trabajo para listado'!$AB$155:$AB$1048576,0),MATCH((CUADRO!N$5&amp;$E794),'Hoja de Trabajo para listado'!$AB$151:$BA$151,0)),0)+IFERROR(INDEX('Hoja de Trabajo para listado'!$BC$155:$CB$1048576,MATCH($A794,'Hoja de Trabajo para listado'!$BC$155:$BC$1048576,0),MATCH((CUADRO!N$5&amp;$E794),'Hoja de Trabajo para listado'!$BC$151:$CB$151,0)),0)+IFERROR(INDEX('Hoja de Trabajo para listado'!$DE$153:$DG$274,MATCH($A794,'Hoja de Trabajo para listado'!$DE$153:$DE$1048576,0),MATCH((CUADRO!N$5&amp;$E794),'Hoja de Trabajo para listado'!$DE$151:$DG$151,0)),0)+IFERROR(INDEX('Hoja de Trabajo para listado'!$CD$155:$DC$1048576,MATCH($A794,'Hoja de Trabajo para listado'!$CD$155:$CD$1048576,0),MATCH((CUADRO!N$5&amp;$E794),'Hoja de Trabajo para listado'!$CD$151:$DC$151,0)),0)</f>
        <v>0</v>
      </c>
      <c r="O794" s="314">
        <f ca="1">+IFERROR(INDEX('Hoja de Trabajo para listado'!$A$155:$Z$1048576,MATCH($A794,'Hoja de Trabajo para listado'!$A$155:$A$1048576,0),MATCH((CUADRO!O$5&amp;$E794),'Hoja de Trabajo para listado'!$A$151:$Z$151,0)),0)+IFERROR(INDEX('Hoja de Trabajo para listado'!$AB$155:$BA$1048576,MATCH($A794,'Hoja de Trabajo para listado'!$AB$155:$AB$1048576,0),MATCH((CUADRO!O$5&amp;$E794),'Hoja de Trabajo para listado'!$AB$151:$BA$151,0)),0)+IFERROR(INDEX('Hoja de Trabajo para listado'!$BC$155:$CB$1048576,MATCH($A794,'Hoja de Trabajo para listado'!$BC$155:$BC$1048576,0),MATCH((CUADRO!O$5&amp;$E794),'Hoja de Trabajo para listado'!$BC$151:$CB$151,0)),0)+IFERROR(INDEX('Hoja de Trabajo para listado'!$DE$153:$DG$274,MATCH($A794,'Hoja de Trabajo para listado'!$DE$153:$DE$1048576,0),MATCH((CUADRO!O$5&amp;$E794),'Hoja de Trabajo para listado'!$DE$151:$DG$151,0)),0)+IFERROR(INDEX('Hoja de Trabajo para listado'!$CD$155:$DC$1048576,MATCH($A794,'Hoja de Trabajo para listado'!$CD$155:$CD$1048576,0),MATCH((CUADRO!O$5&amp;$E794),'Hoja de Trabajo para listado'!$CD$151:$DC$151,0)),0)</f>
        <v>0</v>
      </c>
      <c r="P794" s="314">
        <f ca="1">+IFERROR(INDEX('Hoja de Trabajo para listado'!$A$155:$Z$1048576,MATCH($A794,'Hoja de Trabajo para listado'!$A$155:$A$1048576,0),MATCH((CUADRO!P$5&amp;$E794),'Hoja de Trabajo para listado'!$A$151:$Z$151,0)),0)+IFERROR(INDEX('Hoja de Trabajo para listado'!$AB$155:$BA$1048576,MATCH($A794,'Hoja de Trabajo para listado'!$AB$155:$AB$1048576,0),MATCH((CUADRO!P$5&amp;$E794),'Hoja de Trabajo para listado'!$AB$151:$BA$151,0)),0)+IFERROR(INDEX('Hoja de Trabajo para listado'!$BC$155:$CB$1048576,MATCH($A794,'Hoja de Trabajo para listado'!$BC$155:$BC$1048576,0),MATCH((CUADRO!P$5&amp;$E794),'Hoja de Trabajo para listado'!$BC$151:$CB$151,0)),0)+IFERROR(INDEX('Hoja de Trabajo para listado'!$DE$153:$DG$274,MATCH($A794,'Hoja de Trabajo para listado'!$DE$153:$DE$1048576,0),MATCH((CUADRO!P$5&amp;$E794),'Hoja de Trabajo para listado'!$DE$151:$DG$151,0)),0)+IFERROR(INDEX('Hoja de Trabajo para listado'!$CD$155:$DC$1048576,MATCH($A794,'Hoja de Trabajo para listado'!$CD$155:$CD$1048576,0),MATCH((CUADRO!P$5&amp;$E794),'Hoja de Trabajo para listado'!$CD$151:$DC$151,0)),0)</f>
        <v>0</v>
      </c>
      <c r="Q794" s="314">
        <f ca="1">+IFERROR(INDEX('Hoja de Trabajo para listado'!$A$155:$Z$1048576,MATCH($A794,'Hoja de Trabajo para listado'!$A$155:$A$1048576,0),MATCH((CUADRO!Q$5&amp;$E794),'Hoja de Trabajo para listado'!$A$151:$Z$151,0)),0)+IFERROR(INDEX('Hoja de Trabajo para listado'!$AB$155:$BA$1048576,MATCH($A794,'Hoja de Trabajo para listado'!$AB$155:$AB$1048576,0),MATCH((CUADRO!Q$5&amp;$E794),'Hoja de Trabajo para listado'!$AB$151:$BA$151,0)),0)+IFERROR(INDEX('Hoja de Trabajo para listado'!$BC$155:$CB$1048576,MATCH($A794,'Hoja de Trabajo para listado'!$BC$155:$BC$1048576,0),MATCH((CUADRO!Q$5&amp;$E794),'Hoja de Trabajo para listado'!$BC$151:$CB$151,0)),0)+IFERROR(INDEX('Hoja de Trabajo para listado'!$DE$153:$DG$274,MATCH($A794,'Hoja de Trabajo para listado'!$DE$153:$DE$1048576,0),MATCH((CUADRO!Q$5&amp;$E794),'Hoja de Trabajo para listado'!$DE$151:$DG$151,0)),0)+IFERROR(INDEX('Hoja de Trabajo para listado'!$CD$155:$DC$1048576,MATCH($A794,'Hoja de Trabajo para listado'!$CD$155:$CD$1048576,0),MATCH((CUADRO!Q$5&amp;$E794),'Hoja de Trabajo para listado'!$CD$151:$DC$151,0)),0)</f>
        <v>0</v>
      </c>
      <c r="R794" s="314">
        <f t="shared" ca="1" si="24"/>
        <v>0</v>
      </c>
      <c r="S794" s="322"/>
      <c r="T794" s="314">
        <f ca="1">+T795</f>
        <v>0</v>
      </c>
      <c r="U794" s="313">
        <f t="shared" si="25"/>
        <v>1</v>
      </c>
      <c r="V794" s="319" t="str">
        <f>+VLOOKUP(A794,bd_lista!$A$3:$E$593,5,FALSE)</f>
        <v>Gobiernos Autonomos Municipales</v>
      </c>
      <c r="W794" s="425" t="str">
        <f>+V794</f>
        <v>Gobiernos Autonomos Municipales</v>
      </c>
    </row>
    <row r="795" spans="1:23" customFormat="1" ht="15" hidden="1" customHeight="1">
      <c r="A795" s="323">
        <v>1909</v>
      </c>
      <c r="B795" s="428"/>
      <c r="C795" s="318" t="str">
        <f>+VLOOKUP(A795,bd_lista!$A$3:$C$593,3,FALSE)</f>
        <v>Gobierno Autónomo Municipal de San Lorenzo</v>
      </c>
      <c r="D795" s="430"/>
      <c r="E795" s="347" t="s">
        <v>1419</v>
      </c>
      <c r="F795" s="314">
        <f ca="1">+IFERROR(INDEX('Hoja de Trabajo para listado'!$A$155:$Z$1048576,MATCH($A795,'Hoja de Trabajo para listado'!$A$155:$A$1048576,0),MATCH((CUADRO!F$5&amp;$E795),'Hoja de Trabajo para listado'!$A$151:$Z$151,0)),0)+IFERROR(INDEX('Hoja de Trabajo para listado'!$AB$155:$BA$1048576,MATCH($A795,'Hoja de Trabajo para listado'!$AB$155:$AB$1048576,0),MATCH((CUADRO!F$5&amp;$E795),'Hoja de Trabajo para listado'!$AB$151:$BA$151,0)),0)+IFERROR(INDEX('Hoja de Trabajo para listado'!$BC$155:$CB$1048576,MATCH($A795,'Hoja de Trabajo para listado'!$BC$155:$BC$1048576,0),MATCH((CUADRO!F$5&amp;$E795),'Hoja de Trabajo para listado'!$BC$151:$CB$151,0)),0)+IFERROR(INDEX('Hoja de Trabajo para listado'!$DE$153:$DG$274,MATCH($A795,'Hoja de Trabajo para listado'!$DE$153:$DE$1048576,0),MATCH((CUADRO!F$5&amp;$E795),'Hoja de Trabajo para listado'!$DE$151:$DG$151,0)),0)+IFERROR(INDEX('Hoja de Trabajo para listado'!$CD$155:$DC$1048576,MATCH($A795,'Hoja de Trabajo para listado'!$CD$155:$CD$1048576,0),MATCH((CUADRO!F$5&amp;$E795),'Hoja de Trabajo para listado'!$CD$151:$DC$151,0)),0)</f>
        <v>0</v>
      </c>
      <c r="G795" s="314">
        <f ca="1">+IFERROR(INDEX('Hoja de Trabajo para listado'!$A$155:$Z$1048576,MATCH($A795,'Hoja de Trabajo para listado'!$A$155:$A$1048576,0),MATCH((CUADRO!G$5&amp;$E795),'Hoja de Trabajo para listado'!$A$151:$Z$151,0)),0)+IFERROR(INDEX('Hoja de Trabajo para listado'!$AB$155:$BA$1048576,MATCH($A795,'Hoja de Trabajo para listado'!$AB$155:$AB$1048576,0),MATCH((CUADRO!G$5&amp;$E795),'Hoja de Trabajo para listado'!$AB$151:$BA$151,0)),0)+IFERROR(INDEX('Hoja de Trabajo para listado'!$BC$155:$CB$1048576,MATCH($A795,'Hoja de Trabajo para listado'!$BC$155:$BC$1048576,0),MATCH((CUADRO!G$5&amp;$E795),'Hoja de Trabajo para listado'!$BC$151:$CB$151,0)),0)+IFERROR(INDEX('Hoja de Trabajo para listado'!$DE$153:$DG$274,MATCH($A795,'Hoja de Trabajo para listado'!$DE$153:$DE$1048576,0),MATCH((CUADRO!G$5&amp;$E795),'Hoja de Trabajo para listado'!$DE$151:$DG$151,0)),0)+IFERROR(INDEX('Hoja de Trabajo para listado'!$CD$155:$DC$1048576,MATCH($A795,'Hoja de Trabajo para listado'!$CD$155:$CD$1048576,0),MATCH((CUADRO!G$5&amp;$E795),'Hoja de Trabajo para listado'!$CD$151:$DC$151,0)),0)</f>
        <v>0</v>
      </c>
      <c r="H795" s="314">
        <f ca="1">+IFERROR(INDEX('Hoja de Trabajo para listado'!$A$155:$Z$1048576,MATCH($A795,'Hoja de Trabajo para listado'!$A$155:$A$1048576,0),MATCH((CUADRO!H$5&amp;$E795),'Hoja de Trabajo para listado'!$A$151:$Z$151,0)),0)+IFERROR(INDEX('Hoja de Trabajo para listado'!$AB$155:$BA$1048576,MATCH($A795,'Hoja de Trabajo para listado'!$AB$155:$AB$1048576,0),MATCH((CUADRO!H$5&amp;$E795),'Hoja de Trabajo para listado'!$AB$151:$BA$151,0)),0)+IFERROR(INDEX('Hoja de Trabajo para listado'!$BC$155:$CB$1048576,MATCH($A795,'Hoja de Trabajo para listado'!$BC$155:$BC$1048576,0),MATCH((CUADRO!H$5&amp;$E795),'Hoja de Trabajo para listado'!$BC$151:$CB$151,0)),0)+IFERROR(INDEX('Hoja de Trabajo para listado'!$DE$153:$DG$274,MATCH($A795,'Hoja de Trabajo para listado'!$DE$153:$DE$1048576,0),MATCH((CUADRO!H$5&amp;$E795),'Hoja de Trabajo para listado'!$DE$151:$DG$151,0)),0)+IFERROR(INDEX('Hoja de Trabajo para listado'!$CD$155:$DC$1048576,MATCH($A795,'Hoja de Trabajo para listado'!$CD$155:$CD$1048576,0),MATCH((CUADRO!H$5&amp;$E795),'Hoja de Trabajo para listado'!$CD$151:$DC$151,0)),0)</f>
        <v>0</v>
      </c>
      <c r="I795" s="314">
        <f ca="1">+IFERROR(INDEX('Hoja de Trabajo para listado'!$A$155:$Z$1048576,MATCH($A795,'Hoja de Trabajo para listado'!$A$155:$A$1048576,0),MATCH((CUADRO!I$5&amp;$E795),'Hoja de Trabajo para listado'!$A$151:$Z$151,0)),0)+IFERROR(INDEX('Hoja de Trabajo para listado'!$AB$155:$BA$1048576,MATCH($A795,'Hoja de Trabajo para listado'!$AB$155:$AB$1048576,0),MATCH((CUADRO!I$5&amp;$E795),'Hoja de Trabajo para listado'!$AB$151:$BA$151,0)),0)+IFERROR(INDEX('Hoja de Trabajo para listado'!$BC$155:$CB$1048576,MATCH($A795,'Hoja de Trabajo para listado'!$BC$155:$BC$1048576,0),MATCH((CUADRO!I$5&amp;$E795),'Hoja de Trabajo para listado'!$BC$151:$CB$151,0)),0)+IFERROR(INDEX('Hoja de Trabajo para listado'!$DE$153:$DG$274,MATCH($A795,'Hoja de Trabajo para listado'!$DE$153:$DE$1048576,0),MATCH((CUADRO!I$5&amp;$E795),'Hoja de Trabajo para listado'!$DE$151:$DG$151,0)),0)+IFERROR(INDEX('Hoja de Trabajo para listado'!$CD$155:$DC$1048576,MATCH($A795,'Hoja de Trabajo para listado'!$CD$155:$CD$1048576,0),MATCH((CUADRO!I$5&amp;$E795),'Hoja de Trabajo para listado'!$CD$151:$DC$151,0)),0)</f>
        <v>0</v>
      </c>
      <c r="J795" s="314">
        <f ca="1">+IFERROR(INDEX('Hoja de Trabajo para listado'!$A$155:$Z$1048576,MATCH($A795,'Hoja de Trabajo para listado'!$A$155:$A$1048576,0),MATCH((CUADRO!J$5&amp;$E795),'Hoja de Trabajo para listado'!$A$151:$Z$151,0)),0)+IFERROR(INDEX('Hoja de Trabajo para listado'!$AB$155:$BA$1048576,MATCH($A795,'Hoja de Trabajo para listado'!$AB$155:$AB$1048576,0),MATCH((CUADRO!J$5&amp;$E795),'Hoja de Trabajo para listado'!$AB$151:$BA$151,0)),0)+IFERROR(INDEX('Hoja de Trabajo para listado'!$BC$155:$CB$1048576,MATCH($A795,'Hoja de Trabajo para listado'!$BC$155:$BC$1048576,0),MATCH((CUADRO!J$5&amp;$E795),'Hoja de Trabajo para listado'!$BC$151:$CB$151,0)),0)+IFERROR(INDEX('Hoja de Trabajo para listado'!$DE$153:$DG$274,MATCH($A795,'Hoja de Trabajo para listado'!$DE$153:$DE$1048576,0),MATCH((CUADRO!J$5&amp;$E795),'Hoja de Trabajo para listado'!$DE$151:$DG$151,0)),0)+IFERROR(INDEX('Hoja de Trabajo para listado'!$CD$155:$DC$1048576,MATCH($A795,'Hoja de Trabajo para listado'!$CD$155:$CD$1048576,0),MATCH((CUADRO!J$5&amp;$E795),'Hoja de Trabajo para listado'!$CD$151:$DC$151,0)),0)</f>
        <v>0</v>
      </c>
      <c r="K795" s="314">
        <f ca="1">+IFERROR(INDEX('Hoja de Trabajo para listado'!$A$155:$Z$1048576,MATCH($A795,'Hoja de Trabajo para listado'!$A$155:$A$1048576,0),MATCH((CUADRO!K$5&amp;$E795),'Hoja de Trabajo para listado'!$A$151:$Z$151,0)),0)+IFERROR(INDEX('Hoja de Trabajo para listado'!$AB$155:$BA$1048576,MATCH($A795,'Hoja de Trabajo para listado'!$AB$155:$AB$1048576,0),MATCH((CUADRO!K$5&amp;$E795),'Hoja de Trabajo para listado'!$AB$151:$BA$151,0)),0)+IFERROR(INDEX('Hoja de Trabajo para listado'!$BC$155:$CB$1048576,MATCH($A795,'Hoja de Trabajo para listado'!$BC$155:$BC$1048576,0),MATCH((CUADRO!K$5&amp;$E795),'Hoja de Trabajo para listado'!$BC$151:$CB$151,0)),0)+IFERROR(INDEX('Hoja de Trabajo para listado'!$DE$153:$DG$274,MATCH($A795,'Hoja de Trabajo para listado'!$DE$153:$DE$1048576,0),MATCH((CUADRO!K$5&amp;$E795),'Hoja de Trabajo para listado'!$DE$151:$DG$151,0)),0)+IFERROR(INDEX('Hoja de Trabajo para listado'!$CD$155:$DC$1048576,MATCH($A795,'Hoja de Trabajo para listado'!$CD$155:$CD$1048576,0),MATCH((CUADRO!K$5&amp;$E795),'Hoja de Trabajo para listado'!$CD$151:$DC$151,0)),0)</f>
        <v>0</v>
      </c>
      <c r="L795" s="314">
        <f ca="1">+IFERROR(INDEX('Hoja de Trabajo para listado'!$A$155:$Z$1048576,MATCH($A795,'Hoja de Trabajo para listado'!$A$155:$A$1048576,0),MATCH((CUADRO!L$5&amp;$E795),'Hoja de Trabajo para listado'!$A$151:$Z$151,0)),0)+IFERROR(INDEX('Hoja de Trabajo para listado'!$AB$155:$BA$1048576,MATCH($A795,'Hoja de Trabajo para listado'!$AB$155:$AB$1048576,0),MATCH((CUADRO!L$5&amp;$E795),'Hoja de Trabajo para listado'!$AB$151:$BA$151,0)),0)+IFERROR(INDEX('Hoja de Trabajo para listado'!$BC$155:$CB$1048576,MATCH($A795,'Hoja de Trabajo para listado'!$BC$155:$BC$1048576,0),MATCH((CUADRO!L$5&amp;$E795),'Hoja de Trabajo para listado'!$BC$151:$CB$151,0)),0)+IFERROR(INDEX('Hoja de Trabajo para listado'!$DE$153:$DG$274,MATCH($A795,'Hoja de Trabajo para listado'!$DE$153:$DE$1048576,0),MATCH((CUADRO!L$5&amp;$E795),'Hoja de Trabajo para listado'!$DE$151:$DG$151,0)),0)+IFERROR(INDEX('Hoja de Trabajo para listado'!$CD$155:$DC$1048576,MATCH($A795,'Hoja de Trabajo para listado'!$CD$155:$CD$1048576,0),MATCH((CUADRO!L$5&amp;$E795),'Hoja de Trabajo para listado'!$CD$151:$DC$151,0)),0)</f>
        <v>0</v>
      </c>
      <c r="M795" s="314">
        <f ca="1">+IFERROR(INDEX('Hoja de Trabajo para listado'!$A$155:$Z$1048576,MATCH($A795,'Hoja de Trabajo para listado'!$A$155:$A$1048576,0),MATCH((CUADRO!M$5&amp;$E795),'Hoja de Trabajo para listado'!$A$151:$Z$151,0)),0)+IFERROR(INDEX('Hoja de Trabajo para listado'!$AB$155:$BA$1048576,MATCH($A795,'Hoja de Trabajo para listado'!$AB$155:$AB$1048576,0),MATCH((CUADRO!M$5&amp;$E795),'Hoja de Trabajo para listado'!$AB$151:$BA$151,0)),0)+IFERROR(INDEX('Hoja de Trabajo para listado'!$BC$155:$CB$1048576,MATCH($A795,'Hoja de Trabajo para listado'!$BC$155:$BC$1048576,0),MATCH((CUADRO!M$5&amp;$E795),'Hoja de Trabajo para listado'!$BC$151:$CB$151,0)),0)+IFERROR(INDEX('Hoja de Trabajo para listado'!$DE$153:$DG$274,MATCH($A795,'Hoja de Trabajo para listado'!$DE$153:$DE$1048576,0),MATCH((CUADRO!M$5&amp;$E795),'Hoja de Trabajo para listado'!$DE$151:$DG$151,0)),0)+IFERROR(INDEX('Hoja de Trabajo para listado'!$CD$155:$DC$1048576,MATCH($A795,'Hoja de Trabajo para listado'!$CD$155:$CD$1048576,0),MATCH((CUADRO!M$5&amp;$E795),'Hoja de Trabajo para listado'!$CD$151:$DC$151,0)),0)</f>
        <v>0</v>
      </c>
      <c r="N795" s="314">
        <f ca="1">+IFERROR(INDEX('Hoja de Trabajo para listado'!$A$155:$Z$1048576,MATCH($A795,'Hoja de Trabajo para listado'!$A$155:$A$1048576,0),MATCH((CUADRO!N$5&amp;$E795),'Hoja de Trabajo para listado'!$A$151:$Z$151,0)),0)+IFERROR(INDEX('Hoja de Trabajo para listado'!$AB$155:$BA$1048576,MATCH($A795,'Hoja de Trabajo para listado'!$AB$155:$AB$1048576,0),MATCH((CUADRO!N$5&amp;$E795),'Hoja de Trabajo para listado'!$AB$151:$BA$151,0)),0)+IFERROR(INDEX('Hoja de Trabajo para listado'!$BC$155:$CB$1048576,MATCH($A795,'Hoja de Trabajo para listado'!$BC$155:$BC$1048576,0),MATCH((CUADRO!N$5&amp;$E795),'Hoja de Trabajo para listado'!$BC$151:$CB$151,0)),0)+IFERROR(INDEX('Hoja de Trabajo para listado'!$DE$153:$DG$274,MATCH($A795,'Hoja de Trabajo para listado'!$DE$153:$DE$1048576,0),MATCH((CUADRO!N$5&amp;$E795),'Hoja de Trabajo para listado'!$DE$151:$DG$151,0)),0)+IFERROR(INDEX('Hoja de Trabajo para listado'!$CD$155:$DC$1048576,MATCH($A795,'Hoja de Trabajo para listado'!$CD$155:$CD$1048576,0),MATCH((CUADRO!N$5&amp;$E795),'Hoja de Trabajo para listado'!$CD$151:$DC$151,0)),0)</f>
        <v>0</v>
      </c>
      <c r="O795" s="314">
        <f ca="1">+IFERROR(INDEX('Hoja de Trabajo para listado'!$A$155:$Z$1048576,MATCH($A795,'Hoja de Trabajo para listado'!$A$155:$A$1048576,0),MATCH((CUADRO!O$5&amp;$E795),'Hoja de Trabajo para listado'!$A$151:$Z$151,0)),0)+IFERROR(INDEX('Hoja de Trabajo para listado'!$AB$155:$BA$1048576,MATCH($A795,'Hoja de Trabajo para listado'!$AB$155:$AB$1048576,0),MATCH((CUADRO!O$5&amp;$E795),'Hoja de Trabajo para listado'!$AB$151:$BA$151,0)),0)+IFERROR(INDEX('Hoja de Trabajo para listado'!$BC$155:$CB$1048576,MATCH($A795,'Hoja de Trabajo para listado'!$BC$155:$BC$1048576,0),MATCH((CUADRO!O$5&amp;$E795),'Hoja de Trabajo para listado'!$BC$151:$CB$151,0)),0)+IFERROR(INDEX('Hoja de Trabajo para listado'!$DE$153:$DG$274,MATCH($A795,'Hoja de Trabajo para listado'!$DE$153:$DE$1048576,0),MATCH((CUADRO!O$5&amp;$E795),'Hoja de Trabajo para listado'!$DE$151:$DG$151,0)),0)+IFERROR(INDEX('Hoja de Trabajo para listado'!$CD$155:$DC$1048576,MATCH($A795,'Hoja de Trabajo para listado'!$CD$155:$CD$1048576,0),MATCH((CUADRO!O$5&amp;$E795),'Hoja de Trabajo para listado'!$CD$151:$DC$151,0)),0)</f>
        <v>0</v>
      </c>
      <c r="P795" s="314">
        <f ca="1">+IFERROR(INDEX('Hoja de Trabajo para listado'!$A$155:$Z$1048576,MATCH($A795,'Hoja de Trabajo para listado'!$A$155:$A$1048576,0),MATCH((CUADRO!P$5&amp;$E795),'Hoja de Trabajo para listado'!$A$151:$Z$151,0)),0)+IFERROR(INDEX('Hoja de Trabajo para listado'!$AB$155:$BA$1048576,MATCH($A795,'Hoja de Trabajo para listado'!$AB$155:$AB$1048576,0),MATCH((CUADRO!P$5&amp;$E795),'Hoja de Trabajo para listado'!$AB$151:$BA$151,0)),0)+IFERROR(INDEX('Hoja de Trabajo para listado'!$BC$155:$CB$1048576,MATCH($A795,'Hoja de Trabajo para listado'!$BC$155:$BC$1048576,0),MATCH((CUADRO!P$5&amp;$E795),'Hoja de Trabajo para listado'!$BC$151:$CB$151,0)),0)+IFERROR(INDEX('Hoja de Trabajo para listado'!$DE$153:$DG$274,MATCH($A795,'Hoja de Trabajo para listado'!$DE$153:$DE$1048576,0),MATCH((CUADRO!P$5&amp;$E795),'Hoja de Trabajo para listado'!$DE$151:$DG$151,0)),0)+IFERROR(INDEX('Hoja de Trabajo para listado'!$CD$155:$DC$1048576,MATCH($A795,'Hoja de Trabajo para listado'!$CD$155:$CD$1048576,0),MATCH((CUADRO!P$5&amp;$E795),'Hoja de Trabajo para listado'!$CD$151:$DC$151,0)),0)</f>
        <v>0</v>
      </c>
      <c r="Q795" s="314">
        <f ca="1">+IFERROR(INDEX('Hoja de Trabajo para listado'!$A$155:$Z$1048576,MATCH($A795,'Hoja de Trabajo para listado'!$A$155:$A$1048576,0),MATCH((CUADRO!Q$5&amp;$E795),'Hoja de Trabajo para listado'!$A$151:$Z$151,0)),0)+IFERROR(INDEX('Hoja de Trabajo para listado'!$AB$155:$BA$1048576,MATCH($A795,'Hoja de Trabajo para listado'!$AB$155:$AB$1048576,0),MATCH((CUADRO!Q$5&amp;$E795),'Hoja de Trabajo para listado'!$AB$151:$BA$151,0)),0)+IFERROR(INDEX('Hoja de Trabajo para listado'!$BC$155:$CB$1048576,MATCH($A795,'Hoja de Trabajo para listado'!$BC$155:$BC$1048576,0),MATCH((CUADRO!Q$5&amp;$E795),'Hoja de Trabajo para listado'!$BC$151:$CB$151,0)),0)+IFERROR(INDEX('Hoja de Trabajo para listado'!$DE$153:$DG$274,MATCH($A795,'Hoja de Trabajo para listado'!$DE$153:$DE$1048576,0),MATCH((CUADRO!Q$5&amp;$E795),'Hoja de Trabajo para listado'!$DE$151:$DG$151,0)),0)+IFERROR(INDEX('Hoja de Trabajo para listado'!$CD$155:$DC$1048576,MATCH($A795,'Hoja de Trabajo para listado'!$CD$155:$CD$1048576,0),MATCH((CUADRO!Q$5&amp;$E795),'Hoja de Trabajo para listado'!$CD$151:$DC$151,0)),0)</f>
        <v>0</v>
      </c>
      <c r="R795" s="314">
        <f t="shared" ca="1" si="24"/>
        <v>0</v>
      </c>
      <c r="S795" s="322">
        <f ca="1">+R794+R795</f>
        <v>0</v>
      </c>
      <c r="T795" s="314">
        <f ca="1">+S795</f>
        <v>0</v>
      </c>
      <c r="U795" s="313">
        <f t="shared" si="25"/>
        <v>2</v>
      </c>
      <c r="V795" s="319" t="str">
        <f>+VLOOKUP(A795,bd_lista!$A$3:$E$593,5,FALSE)</f>
        <v>Gobiernos Autonomos Municipales</v>
      </c>
      <c r="W795" s="426"/>
    </row>
    <row r="796" spans="1:23" customFormat="1" ht="15" hidden="1" customHeight="1">
      <c r="A796" s="323">
        <v>1910</v>
      </c>
      <c r="B796" s="427">
        <f>+A796</f>
        <v>1910</v>
      </c>
      <c r="C796" s="318" t="str">
        <f>+VLOOKUP(A796,bd_lista!$A$3:$C$593,3,FALSE)</f>
        <v>Gobierno Autónomo Municipal de Sena</v>
      </c>
      <c r="D796" s="429" t="str">
        <f>+C796</f>
        <v>Gobierno Autónomo Municipal de Sena</v>
      </c>
      <c r="E796" s="346" t="s">
        <v>1418</v>
      </c>
      <c r="F796" s="314">
        <f ca="1">+IFERROR(INDEX('Hoja de Trabajo para listado'!$A$155:$Z$1048576,MATCH($A796,'Hoja de Trabajo para listado'!$A$155:$A$1048576,0),MATCH((CUADRO!F$5&amp;$E796),'Hoja de Trabajo para listado'!$A$151:$Z$151,0)),0)+IFERROR(INDEX('Hoja de Trabajo para listado'!$AB$155:$BA$1048576,MATCH($A796,'Hoja de Trabajo para listado'!$AB$155:$AB$1048576,0),MATCH((CUADRO!F$5&amp;$E796),'Hoja de Trabajo para listado'!$AB$151:$BA$151,0)),0)+IFERROR(INDEX('Hoja de Trabajo para listado'!$BC$155:$CB$1048576,MATCH($A796,'Hoja de Trabajo para listado'!$BC$155:$BC$1048576,0),MATCH((CUADRO!F$5&amp;$E796),'Hoja de Trabajo para listado'!$BC$151:$CB$151,0)),0)+IFERROR(INDEX('Hoja de Trabajo para listado'!$DE$153:$DG$274,MATCH($A796,'Hoja de Trabajo para listado'!$DE$153:$DE$1048576,0),MATCH((CUADRO!F$5&amp;$E796),'Hoja de Trabajo para listado'!$DE$151:$DG$151,0)),0)+IFERROR(INDEX('Hoja de Trabajo para listado'!$CD$155:$DC$1048576,MATCH($A796,'Hoja de Trabajo para listado'!$CD$155:$CD$1048576,0),MATCH((CUADRO!F$5&amp;$E796),'Hoja de Trabajo para listado'!$CD$151:$DC$151,0)),0)</f>
        <v>0</v>
      </c>
      <c r="G796" s="314">
        <f ca="1">+IFERROR(INDEX('Hoja de Trabajo para listado'!$A$155:$Z$1048576,MATCH($A796,'Hoja de Trabajo para listado'!$A$155:$A$1048576,0),MATCH((CUADRO!G$5&amp;$E796),'Hoja de Trabajo para listado'!$A$151:$Z$151,0)),0)+IFERROR(INDEX('Hoja de Trabajo para listado'!$AB$155:$BA$1048576,MATCH($A796,'Hoja de Trabajo para listado'!$AB$155:$AB$1048576,0),MATCH((CUADRO!G$5&amp;$E796),'Hoja de Trabajo para listado'!$AB$151:$BA$151,0)),0)+IFERROR(INDEX('Hoja de Trabajo para listado'!$BC$155:$CB$1048576,MATCH($A796,'Hoja de Trabajo para listado'!$BC$155:$BC$1048576,0),MATCH((CUADRO!G$5&amp;$E796),'Hoja de Trabajo para listado'!$BC$151:$CB$151,0)),0)+IFERROR(INDEX('Hoja de Trabajo para listado'!$DE$153:$DG$274,MATCH($A796,'Hoja de Trabajo para listado'!$DE$153:$DE$1048576,0),MATCH((CUADRO!G$5&amp;$E796),'Hoja de Trabajo para listado'!$DE$151:$DG$151,0)),0)+IFERROR(INDEX('Hoja de Trabajo para listado'!$CD$155:$DC$1048576,MATCH($A796,'Hoja de Trabajo para listado'!$CD$155:$CD$1048576,0),MATCH((CUADRO!G$5&amp;$E796),'Hoja de Trabajo para listado'!$CD$151:$DC$151,0)),0)</f>
        <v>0</v>
      </c>
      <c r="H796" s="314">
        <f ca="1">+IFERROR(INDEX('Hoja de Trabajo para listado'!$A$155:$Z$1048576,MATCH($A796,'Hoja de Trabajo para listado'!$A$155:$A$1048576,0),MATCH((CUADRO!H$5&amp;$E796),'Hoja de Trabajo para listado'!$A$151:$Z$151,0)),0)+IFERROR(INDEX('Hoja de Trabajo para listado'!$AB$155:$BA$1048576,MATCH($A796,'Hoja de Trabajo para listado'!$AB$155:$AB$1048576,0),MATCH((CUADRO!H$5&amp;$E796),'Hoja de Trabajo para listado'!$AB$151:$BA$151,0)),0)+IFERROR(INDEX('Hoja de Trabajo para listado'!$BC$155:$CB$1048576,MATCH($A796,'Hoja de Trabajo para listado'!$BC$155:$BC$1048576,0),MATCH((CUADRO!H$5&amp;$E796),'Hoja de Trabajo para listado'!$BC$151:$CB$151,0)),0)+IFERROR(INDEX('Hoja de Trabajo para listado'!$DE$153:$DG$274,MATCH($A796,'Hoja de Trabajo para listado'!$DE$153:$DE$1048576,0),MATCH((CUADRO!H$5&amp;$E796),'Hoja de Trabajo para listado'!$DE$151:$DG$151,0)),0)+IFERROR(INDEX('Hoja de Trabajo para listado'!$CD$155:$DC$1048576,MATCH($A796,'Hoja de Trabajo para listado'!$CD$155:$CD$1048576,0),MATCH((CUADRO!H$5&amp;$E796),'Hoja de Trabajo para listado'!$CD$151:$DC$151,0)),0)</f>
        <v>0</v>
      </c>
      <c r="I796" s="314">
        <f ca="1">+IFERROR(INDEX('Hoja de Trabajo para listado'!$A$155:$Z$1048576,MATCH($A796,'Hoja de Trabajo para listado'!$A$155:$A$1048576,0),MATCH((CUADRO!I$5&amp;$E796),'Hoja de Trabajo para listado'!$A$151:$Z$151,0)),0)+IFERROR(INDEX('Hoja de Trabajo para listado'!$AB$155:$BA$1048576,MATCH($A796,'Hoja de Trabajo para listado'!$AB$155:$AB$1048576,0),MATCH((CUADRO!I$5&amp;$E796),'Hoja de Trabajo para listado'!$AB$151:$BA$151,0)),0)+IFERROR(INDEX('Hoja de Trabajo para listado'!$BC$155:$CB$1048576,MATCH($A796,'Hoja de Trabajo para listado'!$BC$155:$BC$1048576,0),MATCH((CUADRO!I$5&amp;$E796),'Hoja de Trabajo para listado'!$BC$151:$CB$151,0)),0)+IFERROR(INDEX('Hoja de Trabajo para listado'!$DE$153:$DG$274,MATCH($A796,'Hoja de Trabajo para listado'!$DE$153:$DE$1048576,0),MATCH((CUADRO!I$5&amp;$E796),'Hoja de Trabajo para listado'!$DE$151:$DG$151,0)),0)+IFERROR(INDEX('Hoja de Trabajo para listado'!$CD$155:$DC$1048576,MATCH($A796,'Hoja de Trabajo para listado'!$CD$155:$CD$1048576,0),MATCH((CUADRO!I$5&amp;$E796),'Hoja de Trabajo para listado'!$CD$151:$DC$151,0)),0)</f>
        <v>0</v>
      </c>
      <c r="J796" s="314">
        <f ca="1">+IFERROR(INDEX('Hoja de Trabajo para listado'!$A$155:$Z$1048576,MATCH($A796,'Hoja de Trabajo para listado'!$A$155:$A$1048576,0),MATCH((CUADRO!J$5&amp;$E796),'Hoja de Trabajo para listado'!$A$151:$Z$151,0)),0)+IFERROR(INDEX('Hoja de Trabajo para listado'!$AB$155:$BA$1048576,MATCH($A796,'Hoja de Trabajo para listado'!$AB$155:$AB$1048576,0),MATCH((CUADRO!J$5&amp;$E796),'Hoja de Trabajo para listado'!$AB$151:$BA$151,0)),0)+IFERROR(INDEX('Hoja de Trabajo para listado'!$BC$155:$CB$1048576,MATCH($A796,'Hoja de Trabajo para listado'!$BC$155:$BC$1048576,0),MATCH((CUADRO!J$5&amp;$E796),'Hoja de Trabajo para listado'!$BC$151:$CB$151,0)),0)+IFERROR(INDEX('Hoja de Trabajo para listado'!$DE$153:$DG$274,MATCH($A796,'Hoja de Trabajo para listado'!$DE$153:$DE$1048576,0),MATCH((CUADRO!J$5&amp;$E796),'Hoja de Trabajo para listado'!$DE$151:$DG$151,0)),0)+IFERROR(INDEX('Hoja de Trabajo para listado'!$CD$155:$DC$1048576,MATCH($A796,'Hoja de Trabajo para listado'!$CD$155:$CD$1048576,0),MATCH((CUADRO!J$5&amp;$E796),'Hoja de Trabajo para listado'!$CD$151:$DC$151,0)),0)</f>
        <v>0</v>
      </c>
      <c r="K796" s="314">
        <f ca="1">+IFERROR(INDEX('Hoja de Trabajo para listado'!$A$155:$Z$1048576,MATCH($A796,'Hoja de Trabajo para listado'!$A$155:$A$1048576,0),MATCH((CUADRO!K$5&amp;$E796),'Hoja de Trabajo para listado'!$A$151:$Z$151,0)),0)+IFERROR(INDEX('Hoja de Trabajo para listado'!$AB$155:$BA$1048576,MATCH($A796,'Hoja de Trabajo para listado'!$AB$155:$AB$1048576,0),MATCH((CUADRO!K$5&amp;$E796),'Hoja de Trabajo para listado'!$AB$151:$BA$151,0)),0)+IFERROR(INDEX('Hoja de Trabajo para listado'!$BC$155:$CB$1048576,MATCH($A796,'Hoja de Trabajo para listado'!$BC$155:$BC$1048576,0),MATCH((CUADRO!K$5&amp;$E796),'Hoja de Trabajo para listado'!$BC$151:$CB$151,0)),0)+IFERROR(INDEX('Hoja de Trabajo para listado'!$DE$153:$DG$274,MATCH($A796,'Hoja de Trabajo para listado'!$DE$153:$DE$1048576,0),MATCH((CUADRO!K$5&amp;$E796),'Hoja de Trabajo para listado'!$DE$151:$DG$151,0)),0)+IFERROR(INDEX('Hoja de Trabajo para listado'!$CD$155:$DC$1048576,MATCH($A796,'Hoja de Trabajo para listado'!$CD$155:$CD$1048576,0),MATCH((CUADRO!K$5&amp;$E796),'Hoja de Trabajo para listado'!$CD$151:$DC$151,0)),0)</f>
        <v>0</v>
      </c>
      <c r="L796" s="314">
        <f ca="1">+IFERROR(INDEX('Hoja de Trabajo para listado'!$A$155:$Z$1048576,MATCH($A796,'Hoja de Trabajo para listado'!$A$155:$A$1048576,0),MATCH((CUADRO!L$5&amp;$E796),'Hoja de Trabajo para listado'!$A$151:$Z$151,0)),0)+IFERROR(INDEX('Hoja de Trabajo para listado'!$AB$155:$BA$1048576,MATCH($A796,'Hoja de Trabajo para listado'!$AB$155:$AB$1048576,0),MATCH((CUADRO!L$5&amp;$E796),'Hoja de Trabajo para listado'!$AB$151:$BA$151,0)),0)+IFERROR(INDEX('Hoja de Trabajo para listado'!$BC$155:$CB$1048576,MATCH($A796,'Hoja de Trabajo para listado'!$BC$155:$BC$1048576,0),MATCH((CUADRO!L$5&amp;$E796),'Hoja de Trabajo para listado'!$BC$151:$CB$151,0)),0)+IFERROR(INDEX('Hoja de Trabajo para listado'!$DE$153:$DG$274,MATCH($A796,'Hoja de Trabajo para listado'!$DE$153:$DE$1048576,0),MATCH((CUADRO!L$5&amp;$E796),'Hoja de Trabajo para listado'!$DE$151:$DG$151,0)),0)+IFERROR(INDEX('Hoja de Trabajo para listado'!$CD$155:$DC$1048576,MATCH($A796,'Hoja de Trabajo para listado'!$CD$155:$CD$1048576,0),MATCH((CUADRO!L$5&amp;$E796),'Hoja de Trabajo para listado'!$CD$151:$DC$151,0)),0)</f>
        <v>0</v>
      </c>
      <c r="M796" s="314">
        <f ca="1">+IFERROR(INDEX('Hoja de Trabajo para listado'!$A$155:$Z$1048576,MATCH($A796,'Hoja de Trabajo para listado'!$A$155:$A$1048576,0),MATCH((CUADRO!M$5&amp;$E796),'Hoja de Trabajo para listado'!$A$151:$Z$151,0)),0)+IFERROR(INDEX('Hoja de Trabajo para listado'!$AB$155:$BA$1048576,MATCH($A796,'Hoja de Trabajo para listado'!$AB$155:$AB$1048576,0),MATCH((CUADRO!M$5&amp;$E796),'Hoja de Trabajo para listado'!$AB$151:$BA$151,0)),0)+IFERROR(INDEX('Hoja de Trabajo para listado'!$BC$155:$CB$1048576,MATCH($A796,'Hoja de Trabajo para listado'!$BC$155:$BC$1048576,0),MATCH((CUADRO!M$5&amp;$E796),'Hoja de Trabajo para listado'!$BC$151:$CB$151,0)),0)+IFERROR(INDEX('Hoja de Trabajo para listado'!$DE$153:$DG$274,MATCH($A796,'Hoja de Trabajo para listado'!$DE$153:$DE$1048576,0),MATCH((CUADRO!M$5&amp;$E796),'Hoja de Trabajo para listado'!$DE$151:$DG$151,0)),0)+IFERROR(INDEX('Hoja de Trabajo para listado'!$CD$155:$DC$1048576,MATCH($A796,'Hoja de Trabajo para listado'!$CD$155:$CD$1048576,0),MATCH((CUADRO!M$5&amp;$E796),'Hoja de Trabajo para listado'!$CD$151:$DC$151,0)),0)</f>
        <v>0</v>
      </c>
      <c r="N796" s="314">
        <f ca="1">+IFERROR(INDEX('Hoja de Trabajo para listado'!$A$155:$Z$1048576,MATCH($A796,'Hoja de Trabajo para listado'!$A$155:$A$1048576,0),MATCH((CUADRO!N$5&amp;$E796),'Hoja de Trabajo para listado'!$A$151:$Z$151,0)),0)+IFERROR(INDEX('Hoja de Trabajo para listado'!$AB$155:$BA$1048576,MATCH($A796,'Hoja de Trabajo para listado'!$AB$155:$AB$1048576,0),MATCH((CUADRO!N$5&amp;$E796),'Hoja de Trabajo para listado'!$AB$151:$BA$151,0)),0)+IFERROR(INDEX('Hoja de Trabajo para listado'!$BC$155:$CB$1048576,MATCH($A796,'Hoja de Trabajo para listado'!$BC$155:$BC$1048576,0),MATCH((CUADRO!N$5&amp;$E796),'Hoja de Trabajo para listado'!$BC$151:$CB$151,0)),0)+IFERROR(INDEX('Hoja de Trabajo para listado'!$DE$153:$DG$274,MATCH($A796,'Hoja de Trabajo para listado'!$DE$153:$DE$1048576,0),MATCH((CUADRO!N$5&amp;$E796),'Hoja de Trabajo para listado'!$DE$151:$DG$151,0)),0)+IFERROR(INDEX('Hoja de Trabajo para listado'!$CD$155:$DC$1048576,MATCH($A796,'Hoja de Trabajo para listado'!$CD$155:$CD$1048576,0),MATCH((CUADRO!N$5&amp;$E796),'Hoja de Trabajo para listado'!$CD$151:$DC$151,0)),0)</f>
        <v>0</v>
      </c>
      <c r="O796" s="314">
        <f ca="1">+IFERROR(INDEX('Hoja de Trabajo para listado'!$A$155:$Z$1048576,MATCH($A796,'Hoja de Trabajo para listado'!$A$155:$A$1048576,0),MATCH((CUADRO!O$5&amp;$E796),'Hoja de Trabajo para listado'!$A$151:$Z$151,0)),0)+IFERROR(INDEX('Hoja de Trabajo para listado'!$AB$155:$BA$1048576,MATCH($A796,'Hoja de Trabajo para listado'!$AB$155:$AB$1048576,0),MATCH((CUADRO!O$5&amp;$E796),'Hoja de Trabajo para listado'!$AB$151:$BA$151,0)),0)+IFERROR(INDEX('Hoja de Trabajo para listado'!$BC$155:$CB$1048576,MATCH($A796,'Hoja de Trabajo para listado'!$BC$155:$BC$1048576,0),MATCH((CUADRO!O$5&amp;$E796),'Hoja de Trabajo para listado'!$BC$151:$CB$151,0)),0)+IFERROR(INDEX('Hoja de Trabajo para listado'!$DE$153:$DG$274,MATCH($A796,'Hoja de Trabajo para listado'!$DE$153:$DE$1048576,0),MATCH((CUADRO!O$5&amp;$E796),'Hoja de Trabajo para listado'!$DE$151:$DG$151,0)),0)+IFERROR(INDEX('Hoja de Trabajo para listado'!$CD$155:$DC$1048576,MATCH($A796,'Hoja de Trabajo para listado'!$CD$155:$CD$1048576,0),MATCH((CUADRO!O$5&amp;$E796),'Hoja de Trabajo para listado'!$CD$151:$DC$151,0)),0)</f>
        <v>0</v>
      </c>
      <c r="P796" s="314">
        <f ca="1">+IFERROR(INDEX('Hoja de Trabajo para listado'!$A$155:$Z$1048576,MATCH($A796,'Hoja de Trabajo para listado'!$A$155:$A$1048576,0),MATCH((CUADRO!P$5&amp;$E796),'Hoja de Trabajo para listado'!$A$151:$Z$151,0)),0)+IFERROR(INDEX('Hoja de Trabajo para listado'!$AB$155:$BA$1048576,MATCH($A796,'Hoja de Trabajo para listado'!$AB$155:$AB$1048576,0),MATCH((CUADRO!P$5&amp;$E796),'Hoja de Trabajo para listado'!$AB$151:$BA$151,0)),0)+IFERROR(INDEX('Hoja de Trabajo para listado'!$BC$155:$CB$1048576,MATCH($A796,'Hoja de Trabajo para listado'!$BC$155:$BC$1048576,0),MATCH((CUADRO!P$5&amp;$E796),'Hoja de Trabajo para listado'!$BC$151:$CB$151,0)),0)+IFERROR(INDEX('Hoja de Trabajo para listado'!$DE$153:$DG$274,MATCH($A796,'Hoja de Trabajo para listado'!$DE$153:$DE$1048576,0),MATCH((CUADRO!P$5&amp;$E796),'Hoja de Trabajo para listado'!$DE$151:$DG$151,0)),0)+IFERROR(INDEX('Hoja de Trabajo para listado'!$CD$155:$DC$1048576,MATCH($A796,'Hoja de Trabajo para listado'!$CD$155:$CD$1048576,0),MATCH((CUADRO!P$5&amp;$E796),'Hoja de Trabajo para listado'!$CD$151:$DC$151,0)),0)</f>
        <v>0</v>
      </c>
      <c r="Q796" s="314">
        <f ca="1">+IFERROR(INDEX('Hoja de Trabajo para listado'!$A$155:$Z$1048576,MATCH($A796,'Hoja de Trabajo para listado'!$A$155:$A$1048576,0),MATCH((CUADRO!Q$5&amp;$E796),'Hoja de Trabajo para listado'!$A$151:$Z$151,0)),0)+IFERROR(INDEX('Hoja de Trabajo para listado'!$AB$155:$BA$1048576,MATCH($A796,'Hoja de Trabajo para listado'!$AB$155:$AB$1048576,0),MATCH((CUADRO!Q$5&amp;$E796),'Hoja de Trabajo para listado'!$AB$151:$BA$151,0)),0)+IFERROR(INDEX('Hoja de Trabajo para listado'!$BC$155:$CB$1048576,MATCH($A796,'Hoja de Trabajo para listado'!$BC$155:$BC$1048576,0),MATCH((CUADRO!Q$5&amp;$E796),'Hoja de Trabajo para listado'!$BC$151:$CB$151,0)),0)+IFERROR(INDEX('Hoja de Trabajo para listado'!$DE$153:$DG$274,MATCH($A796,'Hoja de Trabajo para listado'!$DE$153:$DE$1048576,0),MATCH((CUADRO!Q$5&amp;$E796),'Hoja de Trabajo para listado'!$DE$151:$DG$151,0)),0)+IFERROR(INDEX('Hoja de Trabajo para listado'!$CD$155:$DC$1048576,MATCH($A796,'Hoja de Trabajo para listado'!$CD$155:$CD$1048576,0),MATCH((CUADRO!Q$5&amp;$E796),'Hoja de Trabajo para listado'!$CD$151:$DC$151,0)),0)</f>
        <v>0</v>
      </c>
      <c r="R796" s="314">
        <f t="shared" ca="1" si="24"/>
        <v>0</v>
      </c>
      <c r="S796" s="322"/>
      <c r="T796" s="314">
        <f ca="1">+T797</f>
        <v>0</v>
      </c>
      <c r="U796" s="313">
        <f t="shared" si="25"/>
        <v>1</v>
      </c>
      <c r="V796" s="319" t="str">
        <f>+VLOOKUP(A796,bd_lista!$A$3:$E$593,5,FALSE)</f>
        <v>Gobiernos Autonomos Municipales</v>
      </c>
      <c r="W796" s="425" t="str">
        <f>+V796</f>
        <v>Gobiernos Autonomos Municipales</v>
      </c>
    </row>
    <row r="797" spans="1:23" customFormat="1" ht="15" hidden="1" customHeight="1">
      <c r="A797" s="323">
        <v>1910</v>
      </c>
      <c r="B797" s="428"/>
      <c r="C797" s="318" t="str">
        <f>+VLOOKUP(A797,bd_lista!$A$3:$C$593,3,FALSE)</f>
        <v>Gobierno Autónomo Municipal de Sena</v>
      </c>
      <c r="D797" s="430"/>
      <c r="E797" s="347" t="s">
        <v>1419</v>
      </c>
      <c r="F797" s="314">
        <f ca="1">+IFERROR(INDEX('Hoja de Trabajo para listado'!$A$155:$Z$1048576,MATCH($A797,'Hoja de Trabajo para listado'!$A$155:$A$1048576,0),MATCH((CUADRO!F$5&amp;$E797),'Hoja de Trabajo para listado'!$A$151:$Z$151,0)),0)+IFERROR(INDEX('Hoja de Trabajo para listado'!$AB$155:$BA$1048576,MATCH($A797,'Hoja de Trabajo para listado'!$AB$155:$AB$1048576,0),MATCH((CUADRO!F$5&amp;$E797),'Hoja de Trabajo para listado'!$AB$151:$BA$151,0)),0)+IFERROR(INDEX('Hoja de Trabajo para listado'!$BC$155:$CB$1048576,MATCH($A797,'Hoja de Trabajo para listado'!$BC$155:$BC$1048576,0),MATCH((CUADRO!F$5&amp;$E797),'Hoja de Trabajo para listado'!$BC$151:$CB$151,0)),0)+IFERROR(INDEX('Hoja de Trabajo para listado'!$DE$153:$DG$274,MATCH($A797,'Hoja de Trabajo para listado'!$DE$153:$DE$1048576,0),MATCH((CUADRO!F$5&amp;$E797),'Hoja de Trabajo para listado'!$DE$151:$DG$151,0)),0)+IFERROR(INDEX('Hoja de Trabajo para listado'!$CD$155:$DC$1048576,MATCH($A797,'Hoja de Trabajo para listado'!$CD$155:$CD$1048576,0),MATCH((CUADRO!F$5&amp;$E797),'Hoja de Trabajo para listado'!$CD$151:$DC$151,0)),0)</f>
        <v>0</v>
      </c>
      <c r="G797" s="314">
        <f ca="1">+IFERROR(INDEX('Hoja de Trabajo para listado'!$A$155:$Z$1048576,MATCH($A797,'Hoja de Trabajo para listado'!$A$155:$A$1048576,0),MATCH((CUADRO!G$5&amp;$E797),'Hoja de Trabajo para listado'!$A$151:$Z$151,0)),0)+IFERROR(INDEX('Hoja de Trabajo para listado'!$AB$155:$BA$1048576,MATCH($A797,'Hoja de Trabajo para listado'!$AB$155:$AB$1048576,0),MATCH((CUADRO!G$5&amp;$E797),'Hoja de Trabajo para listado'!$AB$151:$BA$151,0)),0)+IFERROR(INDEX('Hoja de Trabajo para listado'!$BC$155:$CB$1048576,MATCH($A797,'Hoja de Trabajo para listado'!$BC$155:$BC$1048576,0),MATCH((CUADRO!G$5&amp;$E797),'Hoja de Trabajo para listado'!$BC$151:$CB$151,0)),0)+IFERROR(INDEX('Hoja de Trabajo para listado'!$DE$153:$DG$274,MATCH($A797,'Hoja de Trabajo para listado'!$DE$153:$DE$1048576,0),MATCH((CUADRO!G$5&amp;$E797),'Hoja de Trabajo para listado'!$DE$151:$DG$151,0)),0)+IFERROR(INDEX('Hoja de Trabajo para listado'!$CD$155:$DC$1048576,MATCH($A797,'Hoja de Trabajo para listado'!$CD$155:$CD$1048576,0),MATCH((CUADRO!G$5&amp;$E797),'Hoja de Trabajo para listado'!$CD$151:$DC$151,0)),0)</f>
        <v>0</v>
      </c>
      <c r="H797" s="314">
        <f ca="1">+IFERROR(INDEX('Hoja de Trabajo para listado'!$A$155:$Z$1048576,MATCH($A797,'Hoja de Trabajo para listado'!$A$155:$A$1048576,0),MATCH((CUADRO!H$5&amp;$E797),'Hoja de Trabajo para listado'!$A$151:$Z$151,0)),0)+IFERROR(INDEX('Hoja de Trabajo para listado'!$AB$155:$BA$1048576,MATCH($A797,'Hoja de Trabajo para listado'!$AB$155:$AB$1048576,0),MATCH((CUADRO!H$5&amp;$E797),'Hoja de Trabajo para listado'!$AB$151:$BA$151,0)),0)+IFERROR(INDEX('Hoja de Trabajo para listado'!$BC$155:$CB$1048576,MATCH($A797,'Hoja de Trabajo para listado'!$BC$155:$BC$1048576,0),MATCH((CUADRO!H$5&amp;$E797),'Hoja de Trabajo para listado'!$BC$151:$CB$151,0)),0)+IFERROR(INDEX('Hoja de Trabajo para listado'!$DE$153:$DG$274,MATCH($A797,'Hoja de Trabajo para listado'!$DE$153:$DE$1048576,0),MATCH((CUADRO!H$5&amp;$E797),'Hoja de Trabajo para listado'!$DE$151:$DG$151,0)),0)+IFERROR(INDEX('Hoja de Trabajo para listado'!$CD$155:$DC$1048576,MATCH($A797,'Hoja de Trabajo para listado'!$CD$155:$CD$1048576,0),MATCH((CUADRO!H$5&amp;$E797),'Hoja de Trabajo para listado'!$CD$151:$DC$151,0)),0)</f>
        <v>0</v>
      </c>
      <c r="I797" s="314">
        <f ca="1">+IFERROR(INDEX('Hoja de Trabajo para listado'!$A$155:$Z$1048576,MATCH($A797,'Hoja de Trabajo para listado'!$A$155:$A$1048576,0),MATCH((CUADRO!I$5&amp;$E797),'Hoja de Trabajo para listado'!$A$151:$Z$151,0)),0)+IFERROR(INDEX('Hoja de Trabajo para listado'!$AB$155:$BA$1048576,MATCH($A797,'Hoja de Trabajo para listado'!$AB$155:$AB$1048576,0),MATCH((CUADRO!I$5&amp;$E797),'Hoja de Trabajo para listado'!$AB$151:$BA$151,0)),0)+IFERROR(INDEX('Hoja de Trabajo para listado'!$BC$155:$CB$1048576,MATCH($A797,'Hoja de Trabajo para listado'!$BC$155:$BC$1048576,0),MATCH((CUADRO!I$5&amp;$E797),'Hoja de Trabajo para listado'!$BC$151:$CB$151,0)),0)+IFERROR(INDEX('Hoja de Trabajo para listado'!$DE$153:$DG$274,MATCH($A797,'Hoja de Trabajo para listado'!$DE$153:$DE$1048576,0),MATCH((CUADRO!I$5&amp;$E797),'Hoja de Trabajo para listado'!$DE$151:$DG$151,0)),0)+IFERROR(INDEX('Hoja de Trabajo para listado'!$CD$155:$DC$1048576,MATCH($A797,'Hoja de Trabajo para listado'!$CD$155:$CD$1048576,0),MATCH((CUADRO!I$5&amp;$E797),'Hoja de Trabajo para listado'!$CD$151:$DC$151,0)),0)</f>
        <v>0</v>
      </c>
      <c r="J797" s="314">
        <f ca="1">+IFERROR(INDEX('Hoja de Trabajo para listado'!$A$155:$Z$1048576,MATCH($A797,'Hoja de Trabajo para listado'!$A$155:$A$1048576,0),MATCH((CUADRO!J$5&amp;$E797),'Hoja de Trabajo para listado'!$A$151:$Z$151,0)),0)+IFERROR(INDEX('Hoja de Trabajo para listado'!$AB$155:$BA$1048576,MATCH($A797,'Hoja de Trabajo para listado'!$AB$155:$AB$1048576,0),MATCH((CUADRO!J$5&amp;$E797),'Hoja de Trabajo para listado'!$AB$151:$BA$151,0)),0)+IFERROR(INDEX('Hoja de Trabajo para listado'!$BC$155:$CB$1048576,MATCH($A797,'Hoja de Trabajo para listado'!$BC$155:$BC$1048576,0),MATCH((CUADRO!J$5&amp;$E797),'Hoja de Trabajo para listado'!$BC$151:$CB$151,0)),0)+IFERROR(INDEX('Hoja de Trabajo para listado'!$DE$153:$DG$274,MATCH($A797,'Hoja de Trabajo para listado'!$DE$153:$DE$1048576,0),MATCH((CUADRO!J$5&amp;$E797),'Hoja de Trabajo para listado'!$DE$151:$DG$151,0)),0)+IFERROR(INDEX('Hoja de Trabajo para listado'!$CD$155:$DC$1048576,MATCH($A797,'Hoja de Trabajo para listado'!$CD$155:$CD$1048576,0),MATCH((CUADRO!J$5&amp;$E797),'Hoja de Trabajo para listado'!$CD$151:$DC$151,0)),0)</f>
        <v>0</v>
      </c>
      <c r="K797" s="314">
        <f ca="1">+IFERROR(INDEX('Hoja de Trabajo para listado'!$A$155:$Z$1048576,MATCH($A797,'Hoja de Trabajo para listado'!$A$155:$A$1048576,0),MATCH((CUADRO!K$5&amp;$E797),'Hoja de Trabajo para listado'!$A$151:$Z$151,0)),0)+IFERROR(INDEX('Hoja de Trabajo para listado'!$AB$155:$BA$1048576,MATCH($A797,'Hoja de Trabajo para listado'!$AB$155:$AB$1048576,0),MATCH((CUADRO!K$5&amp;$E797),'Hoja de Trabajo para listado'!$AB$151:$BA$151,0)),0)+IFERROR(INDEX('Hoja de Trabajo para listado'!$BC$155:$CB$1048576,MATCH($A797,'Hoja de Trabajo para listado'!$BC$155:$BC$1048576,0),MATCH((CUADRO!K$5&amp;$E797),'Hoja de Trabajo para listado'!$BC$151:$CB$151,0)),0)+IFERROR(INDEX('Hoja de Trabajo para listado'!$DE$153:$DG$274,MATCH($A797,'Hoja de Trabajo para listado'!$DE$153:$DE$1048576,0),MATCH((CUADRO!K$5&amp;$E797),'Hoja de Trabajo para listado'!$DE$151:$DG$151,0)),0)+IFERROR(INDEX('Hoja de Trabajo para listado'!$CD$155:$DC$1048576,MATCH($A797,'Hoja de Trabajo para listado'!$CD$155:$CD$1048576,0),MATCH((CUADRO!K$5&amp;$E797),'Hoja de Trabajo para listado'!$CD$151:$DC$151,0)),0)</f>
        <v>0</v>
      </c>
      <c r="L797" s="314">
        <f ca="1">+IFERROR(INDEX('Hoja de Trabajo para listado'!$A$155:$Z$1048576,MATCH($A797,'Hoja de Trabajo para listado'!$A$155:$A$1048576,0),MATCH((CUADRO!L$5&amp;$E797),'Hoja de Trabajo para listado'!$A$151:$Z$151,0)),0)+IFERROR(INDEX('Hoja de Trabajo para listado'!$AB$155:$BA$1048576,MATCH($A797,'Hoja de Trabajo para listado'!$AB$155:$AB$1048576,0),MATCH((CUADRO!L$5&amp;$E797),'Hoja de Trabajo para listado'!$AB$151:$BA$151,0)),0)+IFERROR(INDEX('Hoja de Trabajo para listado'!$BC$155:$CB$1048576,MATCH($A797,'Hoja de Trabajo para listado'!$BC$155:$BC$1048576,0),MATCH((CUADRO!L$5&amp;$E797),'Hoja de Trabajo para listado'!$BC$151:$CB$151,0)),0)+IFERROR(INDEX('Hoja de Trabajo para listado'!$DE$153:$DG$274,MATCH($A797,'Hoja de Trabajo para listado'!$DE$153:$DE$1048576,0),MATCH((CUADRO!L$5&amp;$E797),'Hoja de Trabajo para listado'!$DE$151:$DG$151,0)),0)+IFERROR(INDEX('Hoja de Trabajo para listado'!$CD$155:$DC$1048576,MATCH($A797,'Hoja de Trabajo para listado'!$CD$155:$CD$1048576,0),MATCH((CUADRO!L$5&amp;$E797),'Hoja de Trabajo para listado'!$CD$151:$DC$151,0)),0)</f>
        <v>0</v>
      </c>
      <c r="M797" s="314">
        <f ca="1">+IFERROR(INDEX('Hoja de Trabajo para listado'!$A$155:$Z$1048576,MATCH($A797,'Hoja de Trabajo para listado'!$A$155:$A$1048576,0),MATCH((CUADRO!M$5&amp;$E797),'Hoja de Trabajo para listado'!$A$151:$Z$151,0)),0)+IFERROR(INDEX('Hoja de Trabajo para listado'!$AB$155:$BA$1048576,MATCH($A797,'Hoja de Trabajo para listado'!$AB$155:$AB$1048576,0),MATCH((CUADRO!M$5&amp;$E797),'Hoja de Trabajo para listado'!$AB$151:$BA$151,0)),0)+IFERROR(INDEX('Hoja de Trabajo para listado'!$BC$155:$CB$1048576,MATCH($A797,'Hoja de Trabajo para listado'!$BC$155:$BC$1048576,0),MATCH((CUADRO!M$5&amp;$E797),'Hoja de Trabajo para listado'!$BC$151:$CB$151,0)),0)+IFERROR(INDEX('Hoja de Trabajo para listado'!$DE$153:$DG$274,MATCH($A797,'Hoja de Trabajo para listado'!$DE$153:$DE$1048576,0),MATCH((CUADRO!M$5&amp;$E797),'Hoja de Trabajo para listado'!$DE$151:$DG$151,0)),0)+IFERROR(INDEX('Hoja de Trabajo para listado'!$CD$155:$DC$1048576,MATCH($A797,'Hoja de Trabajo para listado'!$CD$155:$CD$1048576,0),MATCH((CUADRO!M$5&amp;$E797),'Hoja de Trabajo para listado'!$CD$151:$DC$151,0)),0)</f>
        <v>0</v>
      </c>
      <c r="N797" s="314">
        <f ca="1">+IFERROR(INDEX('Hoja de Trabajo para listado'!$A$155:$Z$1048576,MATCH($A797,'Hoja de Trabajo para listado'!$A$155:$A$1048576,0),MATCH((CUADRO!N$5&amp;$E797),'Hoja de Trabajo para listado'!$A$151:$Z$151,0)),0)+IFERROR(INDEX('Hoja de Trabajo para listado'!$AB$155:$BA$1048576,MATCH($A797,'Hoja de Trabajo para listado'!$AB$155:$AB$1048576,0),MATCH((CUADRO!N$5&amp;$E797),'Hoja de Trabajo para listado'!$AB$151:$BA$151,0)),0)+IFERROR(INDEX('Hoja de Trabajo para listado'!$BC$155:$CB$1048576,MATCH($A797,'Hoja de Trabajo para listado'!$BC$155:$BC$1048576,0),MATCH((CUADRO!N$5&amp;$E797),'Hoja de Trabajo para listado'!$BC$151:$CB$151,0)),0)+IFERROR(INDEX('Hoja de Trabajo para listado'!$DE$153:$DG$274,MATCH($A797,'Hoja de Trabajo para listado'!$DE$153:$DE$1048576,0),MATCH((CUADRO!N$5&amp;$E797),'Hoja de Trabajo para listado'!$DE$151:$DG$151,0)),0)+IFERROR(INDEX('Hoja de Trabajo para listado'!$CD$155:$DC$1048576,MATCH($A797,'Hoja de Trabajo para listado'!$CD$155:$CD$1048576,0),MATCH((CUADRO!N$5&amp;$E797),'Hoja de Trabajo para listado'!$CD$151:$DC$151,0)),0)</f>
        <v>0</v>
      </c>
      <c r="O797" s="314">
        <f ca="1">+IFERROR(INDEX('Hoja de Trabajo para listado'!$A$155:$Z$1048576,MATCH($A797,'Hoja de Trabajo para listado'!$A$155:$A$1048576,0),MATCH((CUADRO!O$5&amp;$E797),'Hoja de Trabajo para listado'!$A$151:$Z$151,0)),0)+IFERROR(INDEX('Hoja de Trabajo para listado'!$AB$155:$BA$1048576,MATCH($A797,'Hoja de Trabajo para listado'!$AB$155:$AB$1048576,0),MATCH((CUADRO!O$5&amp;$E797),'Hoja de Trabajo para listado'!$AB$151:$BA$151,0)),0)+IFERROR(INDEX('Hoja de Trabajo para listado'!$BC$155:$CB$1048576,MATCH($A797,'Hoja de Trabajo para listado'!$BC$155:$BC$1048576,0),MATCH((CUADRO!O$5&amp;$E797),'Hoja de Trabajo para listado'!$BC$151:$CB$151,0)),0)+IFERROR(INDEX('Hoja de Trabajo para listado'!$DE$153:$DG$274,MATCH($A797,'Hoja de Trabajo para listado'!$DE$153:$DE$1048576,0),MATCH((CUADRO!O$5&amp;$E797),'Hoja de Trabajo para listado'!$DE$151:$DG$151,0)),0)+IFERROR(INDEX('Hoja de Trabajo para listado'!$CD$155:$DC$1048576,MATCH($A797,'Hoja de Trabajo para listado'!$CD$155:$CD$1048576,0),MATCH((CUADRO!O$5&amp;$E797),'Hoja de Trabajo para listado'!$CD$151:$DC$151,0)),0)</f>
        <v>0</v>
      </c>
      <c r="P797" s="314">
        <f ca="1">+IFERROR(INDEX('Hoja de Trabajo para listado'!$A$155:$Z$1048576,MATCH($A797,'Hoja de Trabajo para listado'!$A$155:$A$1048576,0),MATCH((CUADRO!P$5&amp;$E797),'Hoja de Trabajo para listado'!$A$151:$Z$151,0)),0)+IFERROR(INDEX('Hoja de Trabajo para listado'!$AB$155:$BA$1048576,MATCH($A797,'Hoja de Trabajo para listado'!$AB$155:$AB$1048576,0),MATCH((CUADRO!P$5&amp;$E797),'Hoja de Trabajo para listado'!$AB$151:$BA$151,0)),0)+IFERROR(INDEX('Hoja de Trabajo para listado'!$BC$155:$CB$1048576,MATCH($A797,'Hoja de Trabajo para listado'!$BC$155:$BC$1048576,0),MATCH((CUADRO!P$5&amp;$E797),'Hoja de Trabajo para listado'!$BC$151:$CB$151,0)),0)+IFERROR(INDEX('Hoja de Trabajo para listado'!$DE$153:$DG$274,MATCH($A797,'Hoja de Trabajo para listado'!$DE$153:$DE$1048576,0),MATCH((CUADRO!P$5&amp;$E797),'Hoja de Trabajo para listado'!$DE$151:$DG$151,0)),0)+IFERROR(INDEX('Hoja de Trabajo para listado'!$CD$155:$DC$1048576,MATCH($A797,'Hoja de Trabajo para listado'!$CD$155:$CD$1048576,0),MATCH((CUADRO!P$5&amp;$E797),'Hoja de Trabajo para listado'!$CD$151:$DC$151,0)),0)</f>
        <v>0</v>
      </c>
      <c r="Q797" s="314">
        <f ca="1">+IFERROR(INDEX('Hoja de Trabajo para listado'!$A$155:$Z$1048576,MATCH($A797,'Hoja de Trabajo para listado'!$A$155:$A$1048576,0),MATCH((CUADRO!Q$5&amp;$E797),'Hoja de Trabajo para listado'!$A$151:$Z$151,0)),0)+IFERROR(INDEX('Hoja de Trabajo para listado'!$AB$155:$BA$1048576,MATCH($A797,'Hoja de Trabajo para listado'!$AB$155:$AB$1048576,0),MATCH((CUADRO!Q$5&amp;$E797),'Hoja de Trabajo para listado'!$AB$151:$BA$151,0)),0)+IFERROR(INDEX('Hoja de Trabajo para listado'!$BC$155:$CB$1048576,MATCH($A797,'Hoja de Trabajo para listado'!$BC$155:$BC$1048576,0),MATCH((CUADRO!Q$5&amp;$E797),'Hoja de Trabajo para listado'!$BC$151:$CB$151,0)),0)+IFERROR(INDEX('Hoja de Trabajo para listado'!$DE$153:$DG$274,MATCH($A797,'Hoja de Trabajo para listado'!$DE$153:$DE$1048576,0),MATCH((CUADRO!Q$5&amp;$E797),'Hoja de Trabajo para listado'!$DE$151:$DG$151,0)),0)+IFERROR(INDEX('Hoja de Trabajo para listado'!$CD$155:$DC$1048576,MATCH($A797,'Hoja de Trabajo para listado'!$CD$155:$CD$1048576,0),MATCH((CUADRO!Q$5&amp;$E797),'Hoja de Trabajo para listado'!$CD$151:$DC$151,0)),0)</f>
        <v>0</v>
      </c>
      <c r="R797" s="314">
        <f t="shared" ca="1" si="24"/>
        <v>0</v>
      </c>
      <c r="S797" s="322">
        <f ca="1">+R796+R797</f>
        <v>0</v>
      </c>
      <c r="T797" s="314">
        <f ca="1">+S797</f>
        <v>0</v>
      </c>
      <c r="U797" s="313">
        <f t="shared" si="25"/>
        <v>2</v>
      </c>
      <c r="V797" s="319" t="str">
        <f>+VLOOKUP(A797,bd_lista!$A$3:$E$593,5,FALSE)</f>
        <v>Gobiernos Autonomos Municipales</v>
      </c>
      <c r="W797" s="426"/>
    </row>
    <row r="798" spans="1:23" customFormat="1" ht="15" hidden="1" customHeight="1">
      <c r="A798" s="323">
        <v>1911</v>
      </c>
      <c r="B798" s="427">
        <f>+A798</f>
        <v>1911</v>
      </c>
      <c r="C798" s="318" t="str">
        <f>+VLOOKUP(A798,bd_lista!$A$3:$C$593,3,FALSE)</f>
        <v>Gobierno Autónomo Municipal de Santa Rosa del Abuná</v>
      </c>
      <c r="D798" s="429" t="str">
        <f>+C798</f>
        <v>Gobierno Autónomo Municipal de Santa Rosa del Abuná</v>
      </c>
      <c r="E798" s="346" t="s">
        <v>1418</v>
      </c>
      <c r="F798" s="314">
        <f ca="1">+IFERROR(INDEX('Hoja de Trabajo para listado'!$A$155:$Z$1048576,MATCH($A798,'Hoja de Trabajo para listado'!$A$155:$A$1048576,0),MATCH((CUADRO!F$5&amp;$E798),'Hoja de Trabajo para listado'!$A$151:$Z$151,0)),0)+IFERROR(INDEX('Hoja de Trabajo para listado'!$AB$155:$BA$1048576,MATCH($A798,'Hoja de Trabajo para listado'!$AB$155:$AB$1048576,0),MATCH((CUADRO!F$5&amp;$E798),'Hoja de Trabajo para listado'!$AB$151:$BA$151,0)),0)+IFERROR(INDEX('Hoja de Trabajo para listado'!$BC$155:$CB$1048576,MATCH($A798,'Hoja de Trabajo para listado'!$BC$155:$BC$1048576,0),MATCH((CUADRO!F$5&amp;$E798),'Hoja de Trabajo para listado'!$BC$151:$CB$151,0)),0)+IFERROR(INDEX('Hoja de Trabajo para listado'!$DE$153:$DG$274,MATCH($A798,'Hoja de Trabajo para listado'!$DE$153:$DE$1048576,0),MATCH((CUADRO!F$5&amp;$E798),'Hoja de Trabajo para listado'!$DE$151:$DG$151,0)),0)+IFERROR(INDEX('Hoja de Trabajo para listado'!$CD$155:$DC$1048576,MATCH($A798,'Hoja de Trabajo para listado'!$CD$155:$CD$1048576,0),MATCH((CUADRO!F$5&amp;$E798),'Hoja de Trabajo para listado'!$CD$151:$DC$151,0)),0)</f>
        <v>0</v>
      </c>
      <c r="G798" s="314">
        <f ca="1">+IFERROR(INDEX('Hoja de Trabajo para listado'!$A$155:$Z$1048576,MATCH($A798,'Hoja de Trabajo para listado'!$A$155:$A$1048576,0),MATCH((CUADRO!G$5&amp;$E798),'Hoja de Trabajo para listado'!$A$151:$Z$151,0)),0)+IFERROR(INDEX('Hoja de Trabajo para listado'!$AB$155:$BA$1048576,MATCH($A798,'Hoja de Trabajo para listado'!$AB$155:$AB$1048576,0),MATCH((CUADRO!G$5&amp;$E798),'Hoja de Trabajo para listado'!$AB$151:$BA$151,0)),0)+IFERROR(INDEX('Hoja de Trabajo para listado'!$BC$155:$CB$1048576,MATCH($A798,'Hoja de Trabajo para listado'!$BC$155:$BC$1048576,0),MATCH((CUADRO!G$5&amp;$E798),'Hoja de Trabajo para listado'!$BC$151:$CB$151,0)),0)+IFERROR(INDEX('Hoja de Trabajo para listado'!$DE$153:$DG$274,MATCH($A798,'Hoja de Trabajo para listado'!$DE$153:$DE$1048576,0),MATCH((CUADRO!G$5&amp;$E798),'Hoja de Trabajo para listado'!$DE$151:$DG$151,0)),0)+IFERROR(INDEX('Hoja de Trabajo para listado'!$CD$155:$DC$1048576,MATCH($A798,'Hoja de Trabajo para listado'!$CD$155:$CD$1048576,0),MATCH((CUADRO!G$5&amp;$E798),'Hoja de Trabajo para listado'!$CD$151:$DC$151,0)),0)</f>
        <v>0</v>
      </c>
      <c r="H798" s="314">
        <f ca="1">+IFERROR(INDEX('Hoja de Trabajo para listado'!$A$155:$Z$1048576,MATCH($A798,'Hoja de Trabajo para listado'!$A$155:$A$1048576,0),MATCH((CUADRO!H$5&amp;$E798),'Hoja de Trabajo para listado'!$A$151:$Z$151,0)),0)+IFERROR(INDEX('Hoja de Trabajo para listado'!$AB$155:$BA$1048576,MATCH($A798,'Hoja de Trabajo para listado'!$AB$155:$AB$1048576,0),MATCH((CUADRO!H$5&amp;$E798),'Hoja de Trabajo para listado'!$AB$151:$BA$151,0)),0)+IFERROR(INDEX('Hoja de Trabajo para listado'!$BC$155:$CB$1048576,MATCH($A798,'Hoja de Trabajo para listado'!$BC$155:$BC$1048576,0),MATCH((CUADRO!H$5&amp;$E798),'Hoja de Trabajo para listado'!$BC$151:$CB$151,0)),0)+IFERROR(INDEX('Hoja de Trabajo para listado'!$DE$153:$DG$274,MATCH($A798,'Hoja de Trabajo para listado'!$DE$153:$DE$1048576,0),MATCH((CUADRO!H$5&amp;$E798),'Hoja de Trabajo para listado'!$DE$151:$DG$151,0)),0)+IFERROR(INDEX('Hoja de Trabajo para listado'!$CD$155:$DC$1048576,MATCH($A798,'Hoja de Trabajo para listado'!$CD$155:$CD$1048576,0),MATCH((CUADRO!H$5&amp;$E798),'Hoja de Trabajo para listado'!$CD$151:$DC$151,0)),0)</f>
        <v>0</v>
      </c>
      <c r="I798" s="314">
        <f ca="1">+IFERROR(INDEX('Hoja de Trabajo para listado'!$A$155:$Z$1048576,MATCH($A798,'Hoja de Trabajo para listado'!$A$155:$A$1048576,0),MATCH((CUADRO!I$5&amp;$E798),'Hoja de Trabajo para listado'!$A$151:$Z$151,0)),0)+IFERROR(INDEX('Hoja de Trabajo para listado'!$AB$155:$BA$1048576,MATCH($A798,'Hoja de Trabajo para listado'!$AB$155:$AB$1048576,0),MATCH((CUADRO!I$5&amp;$E798),'Hoja de Trabajo para listado'!$AB$151:$BA$151,0)),0)+IFERROR(INDEX('Hoja de Trabajo para listado'!$BC$155:$CB$1048576,MATCH($A798,'Hoja de Trabajo para listado'!$BC$155:$BC$1048576,0),MATCH((CUADRO!I$5&amp;$E798),'Hoja de Trabajo para listado'!$BC$151:$CB$151,0)),0)+IFERROR(INDEX('Hoja de Trabajo para listado'!$DE$153:$DG$274,MATCH($A798,'Hoja de Trabajo para listado'!$DE$153:$DE$1048576,0),MATCH((CUADRO!I$5&amp;$E798),'Hoja de Trabajo para listado'!$DE$151:$DG$151,0)),0)+IFERROR(INDEX('Hoja de Trabajo para listado'!$CD$155:$DC$1048576,MATCH($A798,'Hoja de Trabajo para listado'!$CD$155:$CD$1048576,0),MATCH((CUADRO!I$5&amp;$E798),'Hoja de Trabajo para listado'!$CD$151:$DC$151,0)),0)</f>
        <v>0</v>
      </c>
      <c r="J798" s="314">
        <f ca="1">+IFERROR(INDEX('Hoja de Trabajo para listado'!$A$155:$Z$1048576,MATCH($A798,'Hoja de Trabajo para listado'!$A$155:$A$1048576,0),MATCH((CUADRO!J$5&amp;$E798),'Hoja de Trabajo para listado'!$A$151:$Z$151,0)),0)+IFERROR(INDEX('Hoja de Trabajo para listado'!$AB$155:$BA$1048576,MATCH($A798,'Hoja de Trabajo para listado'!$AB$155:$AB$1048576,0),MATCH((CUADRO!J$5&amp;$E798),'Hoja de Trabajo para listado'!$AB$151:$BA$151,0)),0)+IFERROR(INDEX('Hoja de Trabajo para listado'!$BC$155:$CB$1048576,MATCH($A798,'Hoja de Trabajo para listado'!$BC$155:$BC$1048576,0),MATCH((CUADRO!J$5&amp;$E798),'Hoja de Trabajo para listado'!$BC$151:$CB$151,0)),0)+IFERROR(INDEX('Hoja de Trabajo para listado'!$DE$153:$DG$274,MATCH($A798,'Hoja de Trabajo para listado'!$DE$153:$DE$1048576,0),MATCH((CUADRO!J$5&amp;$E798),'Hoja de Trabajo para listado'!$DE$151:$DG$151,0)),0)+IFERROR(INDEX('Hoja de Trabajo para listado'!$CD$155:$DC$1048576,MATCH($A798,'Hoja de Trabajo para listado'!$CD$155:$CD$1048576,0),MATCH((CUADRO!J$5&amp;$E798),'Hoja de Trabajo para listado'!$CD$151:$DC$151,0)),0)</f>
        <v>0</v>
      </c>
      <c r="K798" s="314">
        <f ca="1">+IFERROR(INDEX('Hoja de Trabajo para listado'!$A$155:$Z$1048576,MATCH($A798,'Hoja de Trabajo para listado'!$A$155:$A$1048576,0),MATCH((CUADRO!K$5&amp;$E798),'Hoja de Trabajo para listado'!$A$151:$Z$151,0)),0)+IFERROR(INDEX('Hoja de Trabajo para listado'!$AB$155:$BA$1048576,MATCH($A798,'Hoja de Trabajo para listado'!$AB$155:$AB$1048576,0),MATCH((CUADRO!K$5&amp;$E798),'Hoja de Trabajo para listado'!$AB$151:$BA$151,0)),0)+IFERROR(INDEX('Hoja de Trabajo para listado'!$BC$155:$CB$1048576,MATCH($A798,'Hoja de Trabajo para listado'!$BC$155:$BC$1048576,0),MATCH((CUADRO!K$5&amp;$E798),'Hoja de Trabajo para listado'!$BC$151:$CB$151,0)),0)+IFERROR(INDEX('Hoja de Trabajo para listado'!$DE$153:$DG$274,MATCH($A798,'Hoja de Trabajo para listado'!$DE$153:$DE$1048576,0),MATCH((CUADRO!K$5&amp;$E798),'Hoja de Trabajo para listado'!$DE$151:$DG$151,0)),0)+IFERROR(INDEX('Hoja de Trabajo para listado'!$CD$155:$DC$1048576,MATCH($A798,'Hoja de Trabajo para listado'!$CD$155:$CD$1048576,0),MATCH((CUADRO!K$5&amp;$E798),'Hoja de Trabajo para listado'!$CD$151:$DC$151,0)),0)</f>
        <v>0</v>
      </c>
      <c r="L798" s="314">
        <f ca="1">+IFERROR(INDEX('Hoja de Trabajo para listado'!$A$155:$Z$1048576,MATCH($A798,'Hoja de Trabajo para listado'!$A$155:$A$1048576,0),MATCH((CUADRO!L$5&amp;$E798),'Hoja de Trabajo para listado'!$A$151:$Z$151,0)),0)+IFERROR(INDEX('Hoja de Trabajo para listado'!$AB$155:$BA$1048576,MATCH($A798,'Hoja de Trabajo para listado'!$AB$155:$AB$1048576,0),MATCH((CUADRO!L$5&amp;$E798),'Hoja de Trabajo para listado'!$AB$151:$BA$151,0)),0)+IFERROR(INDEX('Hoja de Trabajo para listado'!$BC$155:$CB$1048576,MATCH($A798,'Hoja de Trabajo para listado'!$BC$155:$BC$1048576,0),MATCH((CUADRO!L$5&amp;$E798),'Hoja de Trabajo para listado'!$BC$151:$CB$151,0)),0)+IFERROR(INDEX('Hoja de Trabajo para listado'!$DE$153:$DG$274,MATCH($A798,'Hoja de Trabajo para listado'!$DE$153:$DE$1048576,0),MATCH((CUADRO!L$5&amp;$E798),'Hoja de Trabajo para listado'!$DE$151:$DG$151,0)),0)+IFERROR(INDEX('Hoja de Trabajo para listado'!$CD$155:$DC$1048576,MATCH($A798,'Hoja de Trabajo para listado'!$CD$155:$CD$1048576,0),MATCH((CUADRO!L$5&amp;$E798),'Hoja de Trabajo para listado'!$CD$151:$DC$151,0)),0)</f>
        <v>0</v>
      </c>
      <c r="M798" s="314">
        <f ca="1">+IFERROR(INDEX('Hoja de Trabajo para listado'!$A$155:$Z$1048576,MATCH($A798,'Hoja de Trabajo para listado'!$A$155:$A$1048576,0),MATCH((CUADRO!M$5&amp;$E798),'Hoja de Trabajo para listado'!$A$151:$Z$151,0)),0)+IFERROR(INDEX('Hoja de Trabajo para listado'!$AB$155:$BA$1048576,MATCH($A798,'Hoja de Trabajo para listado'!$AB$155:$AB$1048576,0),MATCH((CUADRO!M$5&amp;$E798),'Hoja de Trabajo para listado'!$AB$151:$BA$151,0)),0)+IFERROR(INDEX('Hoja de Trabajo para listado'!$BC$155:$CB$1048576,MATCH($A798,'Hoja de Trabajo para listado'!$BC$155:$BC$1048576,0),MATCH((CUADRO!M$5&amp;$E798),'Hoja de Trabajo para listado'!$BC$151:$CB$151,0)),0)+IFERROR(INDEX('Hoja de Trabajo para listado'!$DE$153:$DG$274,MATCH($A798,'Hoja de Trabajo para listado'!$DE$153:$DE$1048576,0),MATCH((CUADRO!M$5&amp;$E798),'Hoja de Trabajo para listado'!$DE$151:$DG$151,0)),0)+IFERROR(INDEX('Hoja de Trabajo para listado'!$CD$155:$DC$1048576,MATCH($A798,'Hoja de Trabajo para listado'!$CD$155:$CD$1048576,0),MATCH((CUADRO!M$5&amp;$E798),'Hoja de Trabajo para listado'!$CD$151:$DC$151,0)),0)</f>
        <v>0</v>
      </c>
      <c r="N798" s="314">
        <f ca="1">+IFERROR(INDEX('Hoja de Trabajo para listado'!$A$155:$Z$1048576,MATCH($A798,'Hoja de Trabajo para listado'!$A$155:$A$1048576,0),MATCH((CUADRO!N$5&amp;$E798),'Hoja de Trabajo para listado'!$A$151:$Z$151,0)),0)+IFERROR(INDEX('Hoja de Trabajo para listado'!$AB$155:$BA$1048576,MATCH($A798,'Hoja de Trabajo para listado'!$AB$155:$AB$1048576,0),MATCH((CUADRO!N$5&amp;$E798),'Hoja de Trabajo para listado'!$AB$151:$BA$151,0)),0)+IFERROR(INDEX('Hoja de Trabajo para listado'!$BC$155:$CB$1048576,MATCH($A798,'Hoja de Trabajo para listado'!$BC$155:$BC$1048576,0),MATCH((CUADRO!N$5&amp;$E798),'Hoja de Trabajo para listado'!$BC$151:$CB$151,0)),0)+IFERROR(INDEX('Hoja de Trabajo para listado'!$DE$153:$DG$274,MATCH($A798,'Hoja de Trabajo para listado'!$DE$153:$DE$1048576,0),MATCH((CUADRO!N$5&amp;$E798),'Hoja de Trabajo para listado'!$DE$151:$DG$151,0)),0)+IFERROR(INDEX('Hoja de Trabajo para listado'!$CD$155:$DC$1048576,MATCH($A798,'Hoja de Trabajo para listado'!$CD$155:$CD$1048576,0),MATCH((CUADRO!N$5&amp;$E798),'Hoja de Trabajo para listado'!$CD$151:$DC$151,0)),0)</f>
        <v>0</v>
      </c>
      <c r="O798" s="314">
        <f ca="1">+IFERROR(INDEX('Hoja de Trabajo para listado'!$A$155:$Z$1048576,MATCH($A798,'Hoja de Trabajo para listado'!$A$155:$A$1048576,0),MATCH((CUADRO!O$5&amp;$E798),'Hoja de Trabajo para listado'!$A$151:$Z$151,0)),0)+IFERROR(INDEX('Hoja de Trabajo para listado'!$AB$155:$BA$1048576,MATCH($A798,'Hoja de Trabajo para listado'!$AB$155:$AB$1048576,0),MATCH((CUADRO!O$5&amp;$E798),'Hoja de Trabajo para listado'!$AB$151:$BA$151,0)),0)+IFERROR(INDEX('Hoja de Trabajo para listado'!$BC$155:$CB$1048576,MATCH($A798,'Hoja de Trabajo para listado'!$BC$155:$BC$1048576,0),MATCH((CUADRO!O$5&amp;$E798),'Hoja de Trabajo para listado'!$BC$151:$CB$151,0)),0)+IFERROR(INDEX('Hoja de Trabajo para listado'!$DE$153:$DG$274,MATCH($A798,'Hoja de Trabajo para listado'!$DE$153:$DE$1048576,0),MATCH((CUADRO!O$5&amp;$E798),'Hoja de Trabajo para listado'!$DE$151:$DG$151,0)),0)+IFERROR(INDEX('Hoja de Trabajo para listado'!$CD$155:$DC$1048576,MATCH($A798,'Hoja de Trabajo para listado'!$CD$155:$CD$1048576,0),MATCH((CUADRO!O$5&amp;$E798),'Hoja de Trabajo para listado'!$CD$151:$DC$151,0)),0)</f>
        <v>0</v>
      </c>
      <c r="P798" s="314">
        <f ca="1">+IFERROR(INDEX('Hoja de Trabajo para listado'!$A$155:$Z$1048576,MATCH($A798,'Hoja de Trabajo para listado'!$A$155:$A$1048576,0),MATCH((CUADRO!P$5&amp;$E798),'Hoja de Trabajo para listado'!$A$151:$Z$151,0)),0)+IFERROR(INDEX('Hoja de Trabajo para listado'!$AB$155:$BA$1048576,MATCH($A798,'Hoja de Trabajo para listado'!$AB$155:$AB$1048576,0),MATCH((CUADRO!P$5&amp;$E798),'Hoja de Trabajo para listado'!$AB$151:$BA$151,0)),0)+IFERROR(INDEX('Hoja de Trabajo para listado'!$BC$155:$CB$1048576,MATCH($A798,'Hoja de Trabajo para listado'!$BC$155:$BC$1048576,0),MATCH((CUADRO!P$5&amp;$E798),'Hoja de Trabajo para listado'!$BC$151:$CB$151,0)),0)+IFERROR(INDEX('Hoja de Trabajo para listado'!$DE$153:$DG$274,MATCH($A798,'Hoja de Trabajo para listado'!$DE$153:$DE$1048576,0),MATCH((CUADRO!P$5&amp;$E798),'Hoja de Trabajo para listado'!$DE$151:$DG$151,0)),0)+IFERROR(INDEX('Hoja de Trabajo para listado'!$CD$155:$DC$1048576,MATCH($A798,'Hoja de Trabajo para listado'!$CD$155:$CD$1048576,0),MATCH((CUADRO!P$5&amp;$E798),'Hoja de Trabajo para listado'!$CD$151:$DC$151,0)),0)</f>
        <v>0</v>
      </c>
      <c r="Q798" s="314">
        <f ca="1">+IFERROR(INDEX('Hoja de Trabajo para listado'!$A$155:$Z$1048576,MATCH($A798,'Hoja de Trabajo para listado'!$A$155:$A$1048576,0),MATCH((CUADRO!Q$5&amp;$E798),'Hoja de Trabajo para listado'!$A$151:$Z$151,0)),0)+IFERROR(INDEX('Hoja de Trabajo para listado'!$AB$155:$BA$1048576,MATCH($A798,'Hoja de Trabajo para listado'!$AB$155:$AB$1048576,0),MATCH((CUADRO!Q$5&amp;$E798),'Hoja de Trabajo para listado'!$AB$151:$BA$151,0)),0)+IFERROR(INDEX('Hoja de Trabajo para listado'!$BC$155:$CB$1048576,MATCH($A798,'Hoja de Trabajo para listado'!$BC$155:$BC$1048576,0),MATCH((CUADRO!Q$5&amp;$E798),'Hoja de Trabajo para listado'!$BC$151:$CB$151,0)),0)+IFERROR(INDEX('Hoja de Trabajo para listado'!$DE$153:$DG$274,MATCH($A798,'Hoja de Trabajo para listado'!$DE$153:$DE$1048576,0),MATCH((CUADRO!Q$5&amp;$E798),'Hoja de Trabajo para listado'!$DE$151:$DG$151,0)),0)+IFERROR(INDEX('Hoja de Trabajo para listado'!$CD$155:$DC$1048576,MATCH($A798,'Hoja de Trabajo para listado'!$CD$155:$CD$1048576,0),MATCH((CUADRO!Q$5&amp;$E798),'Hoja de Trabajo para listado'!$CD$151:$DC$151,0)),0)</f>
        <v>0</v>
      </c>
      <c r="R798" s="314">
        <f t="shared" ca="1" si="24"/>
        <v>0</v>
      </c>
      <c r="S798" s="322"/>
      <c r="T798" s="314">
        <f ca="1">+T799</f>
        <v>0</v>
      </c>
      <c r="U798" s="313">
        <f t="shared" si="25"/>
        <v>1</v>
      </c>
      <c r="V798" s="319" t="str">
        <f>+VLOOKUP(A798,bd_lista!$A$3:$E$593,5,FALSE)</f>
        <v>Gobiernos Autonomos Municipales</v>
      </c>
      <c r="W798" s="425" t="str">
        <f>+V798</f>
        <v>Gobiernos Autonomos Municipales</v>
      </c>
    </row>
    <row r="799" spans="1:23" customFormat="1" ht="15" hidden="1" customHeight="1">
      <c r="A799" s="323">
        <v>1911</v>
      </c>
      <c r="B799" s="428"/>
      <c r="C799" s="318" t="str">
        <f>+VLOOKUP(A799,bd_lista!$A$3:$C$593,3,FALSE)</f>
        <v>Gobierno Autónomo Municipal de Santa Rosa del Abuná</v>
      </c>
      <c r="D799" s="430"/>
      <c r="E799" s="347" t="s">
        <v>1419</v>
      </c>
      <c r="F799" s="314">
        <f ca="1">+IFERROR(INDEX('Hoja de Trabajo para listado'!$A$155:$Z$1048576,MATCH($A799,'Hoja de Trabajo para listado'!$A$155:$A$1048576,0),MATCH((CUADRO!F$5&amp;$E799),'Hoja de Trabajo para listado'!$A$151:$Z$151,0)),0)+IFERROR(INDEX('Hoja de Trabajo para listado'!$AB$155:$BA$1048576,MATCH($A799,'Hoja de Trabajo para listado'!$AB$155:$AB$1048576,0),MATCH((CUADRO!F$5&amp;$E799),'Hoja de Trabajo para listado'!$AB$151:$BA$151,0)),0)+IFERROR(INDEX('Hoja de Trabajo para listado'!$BC$155:$CB$1048576,MATCH($A799,'Hoja de Trabajo para listado'!$BC$155:$BC$1048576,0),MATCH((CUADRO!F$5&amp;$E799),'Hoja de Trabajo para listado'!$BC$151:$CB$151,0)),0)+IFERROR(INDEX('Hoja de Trabajo para listado'!$DE$153:$DG$274,MATCH($A799,'Hoja de Trabajo para listado'!$DE$153:$DE$1048576,0),MATCH((CUADRO!F$5&amp;$E799),'Hoja de Trabajo para listado'!$DE$151:$DG$151,0)),0)+IFERROR(INDEX('Hoja de Trabajo para listado'!$CD$155:$DC$1048576,MATCH($A799,'Hoja de Trabajo para listado'!$CD$155:$CD$1048576,0),MATCH((CUADRO!F$5&amp;$E799),'Hoja de Trabajo para listado'!$CD$151:$DC$151,0)),0)</f>
        <v>0</v>
      </c>
      <c r="G799" s="314">
        <f ca="1">+IFERROR(INDEX('Hoja de Trabajo para listado'!$A$155:$Z$1048576,MATCH($A799,'Hoja de Trabajo para listado'!$A$155:$A$1048576,0),MATCH((CUADRO!G$5&amp;$E799),'Hoja de Trabajo para listado'!$A$151:$Z$151,0)),0)+IFERROR(INDEX('Hoja de Trabajo para listado'!$AB$155:$BA$1048576,MATCH($A799,'Hoja de Trabajo para listado'!$AB$155:$AB$1048576,0),MATCH((CUADRO!G$5&amp;$E799),'Hoja de Trabajo para listado'!$AB$151:$BA$151,0)),0)+IFERROR(INDEX('Hoja de Trabajo para listado'!$BC$155:$CB$1048576,MATCH($A799,'Hoja de Trabajo para listado'!$BC$155:$BC$1048576,0),MATCH((CUADRO!G$5&amp;$E799),'Hoja de Trabajo para listado'!$BC$151:$CB$151,0)),0)+IFERROR(INDEX('Hoja de Trabajo para listado'!$DE$153:$DG$274,MATCH($A799,'Hoja de Trabajo para listado'!$DE$153:$DE$1048576,0),MATCH((CUADRO!G$5&amp;$E799),'Hoja de Trabajo para listado'!$DE$151:$DG$151,0)),0)+IFERROR(INDEX('Hoja de Trabajo para listado'!$CD$155:$DC$1048576,MATCH($A799,'Hoja de Trabajo para listado'!$CD$155:$CD$1048576,0),MATCH((CUADRO!G$5&amp;$E799),'Hoja de Trabajo para listado'!$CD$151:$DC$151,0)),0)</f>
        <v>0</v>
      </c>
      <c r="H799" s="314">
        <f ca="1">+IFERROR(INDEX('Hoja de Trabajo para listado'!$A$155:$Z$1048576,MATCH($A799,'Hoja de Trabajo para listado'!$A$155:$A$1048576,0),MATCH((CUADRO!H$5&amp;$E799),'Hoja de Trabajo para listado'!$A$151:$Z$151,0)),0)+IFERROR(INDEX('Hoja de Trabajo para listado'!$AB$155:$BA$1048576,MATCH($A799,'Hoja de Trabajo para listado'!$AB$155:$AB$1048576,0),MATCH((CUADRO!H$5&amp;$E799),'Hoja de Trabajo para listado'!$AB$151:$BA$151,0)),0)+IFERROR(INDEX('Hoja de Trabajo para listado'!$BC$155:$CB$1048576,MATCH($A799,'Hoja de Trabajo para listado'!$BC$155:$BC$1048576,0),MATCH((CUADRO!H$5&amp;$E799),'Hoja de Trabajo para listado'!$BC$151:$CB$151,0)),0)+IFERROR(INDEX('Hoja de Trabajo para listado'!$DE$153:$DG$274,MATCH($A799,'Hoja de Trabajo para listado'!$DE$153:$DE$1048576,0),MATCH((CUADRO!H$5&amp;$E799),'Hoja de Trabajo para listado'!$DE$151:$DG$151,0)),0)+IFERROR(INDEX('Hoja de Trabajo para listado'!$CD$155:$DC$1048576,MATCH($A799,'Hoja de Trabajo para listado'!$CD$155:$CD$1048576,0),MATCH((CUADRO!H$5&amp;$E799),'Hoja de Trabajo para listado'!$CD$151:$DC$151,0)),0)</f>
        <v>0</v>
      </c>
      <c r="I799" s="314">
        <f ca="1">+IFERROR(INDEX('Hoja de Trabajo para listado'!$A$155:$Z$1048576,MATCH($A799,'Hoja de Trabajo para listado'!$A$155:$A$1048576,0),MATCH((CUADRO!I$5&amp;$E799),'Hoja de Trabajo para listado'!$A$151:$Z$151,0)),0)+IFERROR(INDEX('Hoja de Trabajo para listado'!$AB$155:$BA$1048576,MATCH($A799,'Hoja de Trabajo para listado'!$AB$155:$AB$1048576,0),MATCH((CUADRO!I$5&amp;$E799),'Hoja de Trabajo para listado'!$AB$151:$BA$151,0)),0)+IFERROR(INDEX('Hoja de Trabajo para listado'!$BC$155:$CB$1048576,MATCH($A799,'Hoja de Trabajo para listado'!$BC$155:$BC$1048576,0),MATCH((CUADRO!I$5&amp;$E799),'Hoja de Trabajo para listado'!$BC$151:$CB$151,0)),0)+IFERROR(INDEX('Hoja de Trabajo para listado'!$DE$153:$DG$274,MATCH($A799,'Hoja de Trabajo para listado'!$DE$153:$DE$1048576,0),MATCH((CUADRO!I$5&amp;$E799),'Hoja de Trabajo para listado'!$DE$151:$DG$151,0)),0)+IFERROR(INDEX('Hoja de Trabajo para listado'!$CD$155:$DC$1048576,MATCH($A799,'Hoja de Trabajo para listado'!$CD$155:$CD$1048576,0),MATCH((CUADRO!I$5&amp;$E799),'Hoja de Trabajo para listado'!$CD$151:$DC$151,0)),0)</f>
        <v>0</v>
      </c>
      <c r="J799" s="314">
        <f ca="1">+IFERROR(INDEX('Hoja de Trabajo para listado'!$A$155:$Z$1048576,MATCH($A799,'Hoja de Trabajo para listado'!$A$155:$A$1048576,0),MATCH((CUADRO!J$5&amp;$E799),'Hoja de Trabajo para listado'!$A$151:$Z$151,0)),0)+IFERROR(INDEX('Hoja de Trabajo para listado'!$AB$155:$BA$1048576,MATCH($A799,'Hoja de Trabajo para listado'!$AB$155:$AB$1048576,0),MATCH((CUADRO!J$5&amp;$E799),'Hoja de Trabajo para listado'!$AB$151:$BA$151,0)),0)+IFERROR(INDEX('Hoja de Trabajo para listado'!$BC$155:$CB$1048576,MATCH($A799,'Hoja de Trabajo para listado'!$BC$155:$BC$1048576,0),MATCH((CUADRO!J$5&amp;$E799),'Hoja de Trabajo para listado'!$BC$151:$CB$151,0)),0)+IFERROR(INDEX('Hoja de Trabajo para listado'!$DE$153:$DG$274,MATCH($A799,'Hoja de Trabajo para listado'!$DE$153:$DE$1048576,0),MATCH((CUADRO!J$5&amp;$E799),'Hoja de Trabajo para listado'!$DE$151:$DG$151,0)),0)+IFERROR(INDEX('Hoja de Trabajo para listado'!$CD$155:$DC$1048576,MATCH($A799,'Hoja de Trabajo para listado'!$CD$155:$CD$1048576,0),MATCH((CUADRO!J$5&amp;$E799),'Hoja de Trabajo para listado'!$CD$151:$DC$151,0)),0)</f>
        <v>0</v>
      </c>
      <c r="K799" s="314">
        <f ca="1">+IFERROR(INDEX('Hoja de Trabajo para listado'!$A$155:$Z$1048576,MATCH($A799,'Hoja de Trabajo para listado'!$A$155:$A$1048576,0),MATCH((CUADRO!K$5&amp;$E799),'Hoja de Trabajo para listado'!$A$151:$Z$151,0)),0)+IFERROR(INDEX('Hoja de Trabajo para listado'!$AB$155:$BA$1048576,MATCH($A799,'Hoja de Trabajo para listado'!$AB$155:$AB$1048576,0),MATCH((CUADRO!K$5&amp;$E799),'Hoja de Trabajo para listado'!$AB$151:$BA$151,0)),0)+IFERROR(INDEX('Hoja de Trabajo para listado'!$BC$155:$CB$1048576,MATCH($A799,'Hoja de Trabajo para listado'!$BC$155:$BC$1048576,0),MATCH((CUADRO!K$5&amp;$E799),'Hoja de Trabajo para listado'!$BC$151:$CB$151,0)),0)+IFERROR(INDEX('Hoja de Trabajo para listado'!$DE$153:$DG$274,MATCH($A799,'Hoja de Trabajo para listado'!$DE$153:$DE$1048576,0),MATCH((CUADRO!K$5&amp;$E799),'Hoja de Trabajo para listado'!$DE$151:$DG$151,0)),0)+IFERROR(INDEX('Hoja de Trabajo para listado'!$CD$155:$DC$1048576,MATCH($A799,'Hoja de Trabajo para listado'!$CD$155:$CD$1048576,0),MATCH((CUADRO!K$5&amp;$E799),'Hoja de Trabajo para listado'!$CD$151:$DC$151,0)),0)</f>
        <v>0</v>
      </c>
      <c r="L799" s="314">
        <f ca="1">+IFERROR(INDEX('Hoja de Trabajo para listado'!$A$155:$Z$1048576,MATCH($A799,'Hoja de Trabajo para listado'!$A$155:$A$1048576,0),MATCH((CUADRO!L$5&amp;$E799),'Hoja de Trabajo para listado'!$A$151:$Z$151,0)),0)+IFERROR(INDEX('Hoja de Trabajo para listado'!$AB$155:$BA$1048576,MATCH($A799,'Hoja de Trabajo para listado'!$AB$155:$AB$1048576,0),MATCH((CUADRO!L$5&amp;$E799),'Hoja de Trabajo para listado'!$AB$151:$BA$151,0)),0)+IFERROR(INDEX('Hoja de Trabajo para listado'!$BC$155:$CB$1048576,MATCH($A799,'Hoja de Trabajo para listado'!$BC$155:$BC$1048576,0),MATCH((CUADRO!L$5&amp;$E799),'Hoja de Trabajo para listado'!$BC$151:$CB$151,0)),0)+IFERROR(INDEX('Hoja de Trabajo para listado'!$DE$153:$DG$274,MATCH($A799,'Hoja de Trabajo para listado'!$DE$153:$DE$1048576,0),MATCH((CUADRO!L$5&amp;$E799),'Hoja de Trabajo para listado'!$DE$151:$DG$151,0)),0)+IFERROR(INDEX('Hoja de Trabajo para listado'!$CD$155:$DC$1048576,MATCH($A799,'Hoja de Trabajo para listado'!$CD$155:$CD$1048576,0),MATCH((CUADRO!L$5&amp;$E799),'Hoja de Trabajo para listado'!$CD$151:$DC$151,0)),0)</f>
        <v>0</v>
      </c>
      <c r="M799" s="314">
        <f ca="1">+IFERROR(INDEX('Hoja de Trabajo para listado'!$A$155:$Z$1048576,MATCH($A799,'Hoja de Trabajo para listado'!$A$155:$A$1048576,0),MATCH((CUADRO!M$5&amp;$E799),'Hoja de Trabajo para listado'!$A$151:$Z$151,0)),0)+IFERROR(INDEX('Hoja de Trabajo para listado'!$AB$155:$BA$1048576,MATCH($A799,'Hoja de Trabajo para listado'!$AB$155:$AB$1048576,0),MATCH((CUADRO!M$5&amp;$E799),'Hoja de Trabajo para listado'!$AB$151:$BA$151,0)),0)+IFERROR(INDEX('Hoja de Trabajo para listado'!$BC$155:$CB$1048576,MATCH($A799,'Hoja de Trabajo para listado'!$BC$155:$BC$1048576,0),MATCH((CUADRO!M$5&amp;$E799),'Hoja de Trabajo para listado'!$BC$151:$CB$151,0)),0)+IFERROR(INDEX('Hoja de Trabajo para listado'!$DE$153:$DG$274,MATCH($A799,'Hoja de Trabajo para listado'!$DE$153:$DE$1048576,0),MATCH((CUADRO!M$5&amp;$E799),'Hoja de Trabajo para listado'!$DE$151:$DG$151,0)),0)+IFERROR(INDEX('Hoja de Trabajo para listado'!$CD$155:$DC$1048576,MATCH($A799,'Hoja de Trabajo para listado'!$CD$155:$CD$1048576,0),MATCH((CUADRO!M$5&amp;$E799),'Hoja de Trabajo para listado'!$CD$151:$DC$151,0)),0)</f>
        <v>0</v>
      </c>
      <c r="N799" s="314">
        <f ca="1">+IFERROR(INDEX('Hoja de Trabajo para listado'!$A$155:$Z$1048576,MATCH($A799,'Hoja de Trabajo para listado'!$A$155:$A$1048576,0),MATCH((CUADRO!N$5&amp;$E799),'Hoja de Trabajo para listado'!$A$151:$Z$151,0)),0)+IFERROR(INDEX('Hoja de Trabajo para listado'!$AB$155:$BA$1048576,MATCH($A799,'Hoja de Trabajo para listado'!$AB$155:$AB$1048576,0),MATCH((CUADRO!N$5&amp;$E799),'Hoja de Trabajo para listado'!$AB$151:$BA$151,0)),0)+IFERROR(INDEX('Hoja de Trabajo para listado'!$BC$155:$CB$1048576,MATCH($A799,'Hoja de Trabajo para listado'!$BC$155:$BC$1048576,0),MATCH((CUADRO!N$5&amp;$E799),'Hoja de Trabajo para listado'!$BC$151:$CB$151,0)),0)+IFERROR(INDEX('Hoja de Trabajo para listado'!$DE$153:$DG$274,MATCH($A799,'Hoja de Trabajo para listado'!$DE$153:$DE$1048576,0),MATCH((CUADRO!N$5&amp;$E799),'Hoja de Trabajo para listado'!$DE$151:$DG$151,0)),0)+IFERROR(INDEX('Hoja de Trabajo para listado'!$CD$155:$DC$1048576,MATCH($A799,'Hoja de Trabajo para listado'!$CD$155:$CD$1048576,0),MATCH((CUADRO!N$5&amp;$E799),'Hoja de Trabajo para listado'!$CD$151:$DC$151,0)),0)</f>
        <v>0</v>
      </c>
      <c r="O799" s="314">
        <f ca="1">+IFERROR(INDEX('Hoja de Trabajo para listado'!$A$155:$Z$1048576,MATCH($A799,'Hoja de Trabajo para listado'!$A$155:$A$1048576,0),MATCH((CUADRO!O$5&amp;$E799),'Hoja de Trabajo para listado'!$A$151:$Z$151,0)),0)+IFERROR(INDEX('Hoja de Trabajo para listado'!$AB$155:$BA$1048576,MATCH($A799,'Hoja de Trabajo para listado'!$AB$155:$AB$1048576,0),MATCH((CUADRO!O$5&amp;$E799),'Hoja de Trabajo para listado'!$AB$151:$BA$151,0)),0)+IFERROR(INDEX('Hoja de Trabajo para listado'!$BC$155:$CB$1048576,MATCH($A799,'Hoja de Trabajo para listado'!$BC$155:$BC$1048576,0),MATCH((CUADRO!O$5&amp;$E799),'Hoja de Trabajo para listado'!$BC$151:$CB$151,0)),0)+IFERROR(INDEX('Hoja de Trabajo para listado'!$DE$153:$DG$274,MATCH($A799,'Hoja de Trabajo para listado'!$DE$153:$DE$1048576,0),MATCH((CUADRO!O$5&amp;$E799),'Hoja de Trabajo para listado'!$DE$151:$DG$151,0)),0)+IFERROR(INDEX('Hoja de Trabajo para listado'!$CD$155:$DC$1048576,MATCH($A799,'Hoja de Trabajo para listado'!$CD$155:$CD$1048576,0),MATCH((CUADRO!O$5&amp;$E799),'Hoja de Trabajo para listado'!$CD$151:$DC$151,0)),0)</f>
        <v>0</v>
      </c>
      <c r="P799" s="314">
        <f ca="1">+IFERROR(INDEX('Hoja de Trabajo para listado'!$A$155:$Z$1048576,MATCH($A799,'Hoja de Trabajo para listado'!$A$155:$A$1048576,0),MATCH((CUADRO!P$5&amp;$E799),'Hoja de Trabajo para listado'!$A$151:$Z$151,0)),0)+IFERROR(INDEX('Hoja de Trabajo para listado'!$AB$155:$BA$1048576,MATCH($A799,'Hoja de Trabajo para listado'!$AB$155:$AB$1048576,0),MATCH((CUADRO!P$5&amp;$E799),'Hoja de Trabajo para listado'!$AB$151:$BA$151,0)),0)+IFERROR(INDEX('Hoja de Trabajo para listado'!$BC$155:$CB$1048576,MATCH($A799,'Hoja de Trabajo para listado'!$BC$155:$BC$1048576,0),MATCH((CUADRO!P$5&amp;$E799),'Hoja de Trabajo para listado'!$BC$151:$CB$151,0)),0)+IFERROR(INDEX('Hoja de Trabajo para listado'!$DE$153:$DG$274,MATCH($A799,'Hoja de Trabajo para listado'!$DE$153:$DE$1048576,0),MATCH((CUADRO!P$5&amp;$E799),'Hoja de Trabajo para listado'!$DE$151:$DG$151,0)),0)+IFERROR(INDEX('Hoja de Trabajo para listado'!$CD$155:$DC$1048576,MATCH($A799,'Hoja de Trabajo para listado'!$CD$155:$CD$1048576,0),MATCH((CUADRO!P$5&amp;$E799),'Hoja de Trabajo para listado'!$CD$151:$DC$151,0)),0)</f>
        <v>0</v>
      </c>
      <c r="Q799" s="314">
        <f ca="1">+IFERROR(INDEX('Hoja de Trabajo para listado'!$A$155:$Z$1048576,MATCH($A799,'Hoja de Trabajo para listado'!$A$155:$A$1048576,0),MATCH((CUADRO!Q$5&amp;$E799),'Hoja de Trabajo para listado'!$A$151:$Z$151,0)),0)+IFERROR(INDEX('Hoja de Trabajo para listado'!$AB$155:$BA$1048576,MATCH($A799,'Hoja de Trabajo para listado'!$AB$155:$AB$1048576,0),MATCH((CUADRO!Q$5&amp;$E799),'Hoja de Trabajo para listado'!$AB$151:$BA$151,0)),0)+IFERROR(INDEX('Hoja de Trabajo para listado'!$BC$155:$CB$1048576,MATCH($A799,'Hoja de Trabajo para listado'!$BC$155:$BC$1048576,0),MATCH((CUADRO!Q$5&amp;$E799),'Hoja de Trabajo para listado'!$BC$151:$CB$151,0)),0)+IFERROR(INDEX('Hoja de Trabajo para listado'!$DE$153:$DG$274,MATCH($A799,'Hoja de Trabajo para listado'!$DE$153:$DE$1048576,0),MATCH((CUADRO!Q$5&amp;$E799),'Hoja de Trabajo para listado'!$DE$151:$DG$151,0)),0)+IFERROR(INDEX('Hoja de Trabajo para listado'!$CD$155:$DC$1048576,MATCH($A799,'Hoja de Trabajo para listado'!$CD$155:$CD$1048576,0),MATCH((CUADRO!Q$5&amp;$E799),'Hoja de Trabajo para listado'!$CD$151:$DC$151,0)),0)</f>
        <v>0</v>
      </c>
      <c r="R799" s="314">
        <f t="shared" ca="1" si="24"/>
        <v>0</v>
      </c>
      <c r="S799" s="322">
        <f ca="1">+R798+R799</f>
        <v>0</v>
      </c>
      <c r="T799" s="314">
        <f ca="1">+S799</f>
        <v>0</v>
      </c>
      <c r="U799" s="313">
        <f t="shared" si="25"/>
        <v>2</v>
      </c>
      <c r="V799" s="319" t="str">
        <f>+VLOOKUP(A799,bd_lista!$A$3:$E$593,5,FALSE)</f>
        <v>Gobiernos Autonomos Municipales</v>
      </c>
      <c r="W799" s="426"/>
    </row>
    <row r="800" spans="1:23" customFormat="1" ht="27" hidden="1" customHeight="1">
      <c r="A800" s="323">
        <v>1912</v>
      </c>
      <c r="B800" s="427">
        <f>+A800</f>
        <v>1912</v>
      </c>
      <c r="C800" s="318" t="str">
        <f>+VLOOKUP(A800,bd_lista!$A$3:$C$593,3,FALSE)</f>
        <v>Gobierno Autónomo Municipal de Ingavi (Humaita)</v>
      </c>
      <c r="D800" s="429" t="str">
        <f>+C800</f>
        <v>Gobierno Autónomo Municipal de Ingavi (Humaita)</v>
      </c>
      <c r="E800" s="346" t="s">
        <v>1418</v>
      </c>
      <c r="F800" s="314">
        <f ca="1">+IFERROR(INDEX('Hoja de Trabajo para listado'!$A$155:$Z$1048576,MATCH($A800,'Hoja de Trabajo para listado'!$A$155:$A$1048576,0),MATCH((CUADRO!F$5&amp;$E800),'Hoja de Trabajo para listado'!$A$151:$Z$151,0)),0)+IFERROR(INDEX('Hoja de Trabajo para listado'!$AB$155:$BA$1048576,MATCH($A800,'Hoja de Trabajo para listado'!$AB$155:$AB$1048576,0),MATCH((CUADRO!F$5&amp;$E800),'Hoja de Trabajo para listado'!$AB$151:$BA$151,0)),0)+IFERROR(INDEX('Hoja de Trabajo para listado'!$BC$155:$CB$1048576,MATCH($A800,'Hoja de Trabajo para listado'!$BC$155:$BC$1048576,0),MATCH((CUADRO!F$5&amp;$E800),'Hoja de Trabajo para listado'!$BC$151:$CB$151,0)),0)+IFERROR(INDEX('Hoja de Trabajo para listado'!$DE$153:$DG$274,MATCH($A800,'Hoja de Trabajo para listado'!$DE$153:$DE$1048576,0),MATCH((CUADRO!F$5&amp;$E800),'Hoja de Trabajo para listado'!$DE$151:$DG$151,0)),0)+IFERROR(INDEX('Hoja de Trabajo para listado'!$CD$155:$DC$1048576,MATCH($A800,'Hoja de Trabajo para listado'!$CD$155:$CD$1048576,0),MATCH((CUADRO!F$5&amp;$E800),'Hoja de Trabajo para listado'!$CD$151:$DC$151,0)),0)</f>
        <v>0</v>
      </c>
      <c r="G800" s="314">
        <f ca="1">+IFERROR(INDEX('Hoja de Trabajo para listado'!$A$155:$Z$1048576,MATCH($A800,'Hoja de Trabajo para listado'!$A$155:$A$1048576,0),MATCH((CUADRO!G$5&amp;$E800),'Hoja de Trabajo para listado'!$A$151:$Z$151,0)),0)+IFERROR(INDEX('Hoja de Trabajo para listado'!$AB$155:$BA$1048576,MATCH($A800,'Hoja de Trabajo para listado'!$AB$155:$AB$1048576,0),MATCH((CUADRO!G$5&amp;$E800),'Hoja de Trabajo para listado'!$AB$151:$BA$151,0)),0)+IFERROR(INDEX('Hoja de Trabajo para listado'!$BC$155:$CB$1048576,MATCH($A800,'Hoja de Trabajo para listado'!$BC$155:$BC$1048576,0),MATCH((CUADRO!G$5&amp;$E800),'Hoja de Trabajo para listado'!$BC$151:$CB$151,0)),0)+IFERROR(INDEX('Hoja de Trabajo para listado'!$DE$153:$DG$274,MATCH($A800,'Hoja de Trabajo para listado'!$DE$153:$DE$1048576,0),MATCH((CUADRO!G$5&amp;$E800),'Hoja de Trabajo para listado'!$DE$151:$DG$151,0)),0)+IFERROR(INDEX('Hoja de Trabajo para listado'!$CD$155:$DC$1048576,MATCH($A800,'Hoja de Trabajo para listado'!$CD$155:$CD$1048576,0),MATCH((CUADRO!G$5&amp;$E800),'Hoja de Trabajo para listado'!$CD$151:$DC$151,0)),0)</f>
        <v>0</v>
      </c>
      <c r="H800" s="314">
        <f ca="1">+IFERROR(INDEX('Hoja de Trabajo para listado'!$A$155:$Z$1048576,MATCH($A800,'Hoja de Trabajo para listado'!$A$155:$A$1048576,0),MATCH((CUADRO!H$5&amp;$E800),'Hoja de Trabajo para listado'!$A$151:$Z$151,0)),0)+IFERROR(INDEX('Hoja de Trabajo para listado'!$AB$155:$BA$1048576,MATCH($A800,'Hoja de Trabajo para listado'!$AB$155:$AB$1048576,0),MATCH((CUADRO!H$5&amp;$E800),'Hoja de Trabajo para listado'!$AB$151:$BA$151,0)),0)+IFERROR(INDEX('Hoja de Trabajo para listado'!$BC$155:$CB$1048576,MATCH($A800,'Hoja de Trabajo para listado'!$BC$155:$BC$1048576,0),MATCH((CUADRO!H$5&amp;$E800),'Hoja de Trabajo para listado'!$BC$151:$CB$151,0)),0)+IFERROR(INDEX('Hoja de Trabajo para listado'!$DE$153:$DG$274,MATCH($A800,'Hoja de Trabajo para listado'!$DE$153:$DE$1048576,0),MATCH((CUADRO!H$5&amp;$E800),'Hoja de Trabajo para listado'!$DE$151:$DG$151,0)),0)+IFERROR(INDEX('Hoja de Trabajo para listado'!$CD$155:$DC$1048576,MATCH($A800,'Hoja de Trabajo para listado'!$CD$155:$CD$1048576,0),MATCH((CUADRO!H$5&amp;$E800),'Hoja de Trabajo para listado'!$CD$151:$DC$151,0)),0)</f>
        <v>0</v>
      </c>
      <c r="I800" s="314">
        <f ca="1">+IFERROR(INDEX('Hoja de Trabajo para listado'!$A$155:$Z$1048576,MATCH($A800,'Hoja de Trabajo para listado'!$A$155:$A$1048576,0),MATCH((CUADRO!I$5&amp;$E800),'Hoja de Trabajo para listado'!$A$151:$Z$151,0)),0)+IFERROR(INDEX('Hoja de Trabajo para listado'!$AB$155:$BA$1048576,MATCH($A800,'Hoja de Trabajo para listado'!$AB$155:$AB$1048576,0),MATCH((CUADRO!I$5&amp;$E800),'Hoja de Trabajo para listado'!$AB$151:$BA$151,0)),0)+IFERROR(INDEX('Hoja de Trabajo para listado'!$BC$155:$CB$1048576,MATCH($A800,'Hoja de Trabajo para listado'!$BC$155:$BC$1048576,0),MATCH((CUADRO!I$5&amp;$E800),'Hoja de Trabajo para listado'!$BC$151:$CB$151,0)),0)+IFERROR(INDEX('Hoja de Trabajo para listado'!$DE$153:$DG$274,MATCH($A800,'Hoja de Trabajo para listado'!$DE$153:$DE$1048576,0),MATCH((CUADRO!I$5&amp;$E800),'Hoja de Trabajo para listado'!$DE$151:$DG$151,0)),0)+IFERROR(INDEX('Hoja de Trabajo para listado'!$CD$155:$DC$1048576,MATCH($A800,'Hoja de Trabajo para listado'!$CD$155:$CD$1048576,0),MATCH((CUADRO!I$5&amp;$E800),'Hoja de Trabajo para listado'!$CD$151:$DC$151,0)),0)</f>
        <v>0</v>
      </c>
      <c r="J800" s="314">
        <f ca="1">+IFERROR(INDEX('Hoja de Trabajo para listado'!$A$155:$Z$1048576,MATCH($A800,'Hoja de Trabajo para listado'!$A$155:$A$1048576,0),MATCH((CUADRO!J$5&amp;$E800),'Hoja de Trabajo para listado'!$A$151:$Z$151,0)),0)+IFERROR(INDEX('Hoja de Trabajo para listado'!$AB$155:$BA$1048576,MATCH($A800,'Hoja de Trabajo para listado'!$AB$155:$AB$1048576,0),MATCH((CUADRO!J$5&amp;$E800),'Hoja de Trabajo para listado'!$AB$151:$BA$151,0)),0)+IFERROR(INDEX('Hoja de Trabajo para listado'!$BC$155:$CB$1048576,MATCH($A800,'Hoja de Trabajo para listado'!$BC$155:$BC$1048576,0),MATCH((CUADRO!J$5&amp;$E800),'Hoja de Trabajo para listado'!$BC$151:$CB$151,0)),0)+IFERROR(INDEX('Hoja de Trabajo para listado'!$DE$153:$DG$274,MATCH($A800,'Hoja de Trabajo para listado'!$DE$153:$DE$1048576,0),MATCH((CUADRO!J$5&amp;$E800),'Hoja de Trabajo para listado'!$DE$151:$DG$151,0)),0)+IFERROR(INDEX('Hoja de Trabajo para listado'!$CD$155:$DC$1048576,MATCH($A800,'Hoja de Trabajo para listado'!$CD$155:$CD$1048576,0),MATCH((CUADRO!J$5&amp;$E800),'Hoja de Trabajo para listado'!$CD$151:$DC$151,0)),0)</f>
        <v>0</v>
      </c>
      <c r="K800" s="314">
        <f ca="1">+IFERROR(INDEX('Hoja de Trabajo para listado'!$A$155:$Z$1048576,MATCH($A800,'Hoja de Trabajo para listado'!$A$155:$A$1048576,0),MATCH((CUADRO!K$5&amp;$E800),'Hoja de Trabajo para listado'!$A$151:$Z$151,0)),0)+IFERROR(INDEX('Hoja de Trabajo para listado'!$AB$155:$BA$1048576,MATCH($A800,'Hoja de Trabajo para listado'!$AB$155:$AB$1048576,0),MATCH((CUADRO!K$5&amp;$E800),'Hoja de Trabajo para listado'!$AB$151:$BA$151,0)),0)+IFERROR(INDEX('Hoja de Trabajo para listado'!$BC$155:$CB$1048576,MATCH($A800,'Hoja de Trabajo para listado'!$BC$155:$BC$1048576,0),MATCH((CUADRO!K$5&amp;$E800),'Hoja de Trabajo para listado'!$BC$151:$CB$151,0)),0)+IFERROR(INDEX('Hoja de Trabajo para listado'!$DE$153:$DG$274,MATCH($A800,'Hoja de Trabajo para listado'!$DE$153:$DE$1048576,0),MATCH((CUADRO!K$5&amp;$E800),'Hoja de Trabajo para listado'!$DE$151:$DG$151,0)),0)+IFERROR(INDEX('Hoja de Trabajo para listado'!$CD$155:$DC$1048576,MATCH($A800,'Hoja de Trabajo para listado'!$CD$155:$CD$1048576,0),MATCH((CUADRO!K$5&amp;$E800),'Hoja de Trabajo para listado'!$CD$151:$DC$151,0)),0)</f>
        <v>0</v>
      </c>
      <c r="L800" s="314">
        <f ca="1">+IFERROR(INDEX('Hoja de Trabajo para listado'!$A$155:$Z$1048576,MATCH($A800,'Hoja de Trabajo para listado'!$A$155:$A$1048576,0),MATCH((CUADRO!L$5&amp;$E800),'Hoja de Trabajo para listado'!$A$151:$Z$151,0)),0)+IFERROR(INDEX('Hoja de Trabajo para listado'!$AB$155:$BA$1048576,MATCH($A800,'Hoja de Trabajo para listado'!$AB$155:$AB$1048576,0),MATCH((CUADRO!L$5&amp;$E800),'Hoja de Trabajo para listado'!$AB$151:$BA$151,0)),0)+IFERROR(INDEX('Hoja de Trabajo para listado'!$BC$155:$CB$1048576,MATCH($A800,'Hoja de Trabajo para listado'!$BC$155:$BC$1048576,0),MATCH((CUADRO!L$5&amp;$E800),'Hoja de Trabajo para listado'!$BC$151:$CB$151,0)),0)+IFERROR(INDEX('Hoja de Trabajo para listado'!$DE$153:$DG$274,MATCH($A800,'Hoja de Trabajo para listado'!$DE$153:$DE$1048576,0),MATCH((CUADRO!L$5&amp;$E800),'Hoja de Trabajo para listado'!$DE$151:$DG$151,0)),0)+IFERROR(INDEX('Hoja de Trabajo para listado'!$CD$155:$DC$1048576,MATCH($A800,'Hoja de Trabajo para listado'!$CD$155:$CD$1048576,0),MATCH((CUADRO!L$5&amp;$E800),'Hoja de Trabajo para listado'!$CD$151:$DC$151,0)),0)</f>
        <v>0</v>
      </c>
      <c r="M800" s="314">
        <f ca="1">+IFERROR(INDEX('Hoja de Trabajo para listado'!$A$155:$Z$1048576,MATCH($A800,'Hoja de Trabajo para listado'!$A$155:$A$1048576,0),MATCH((CUADRO!M$5&amp;$E800),'Hoja de Trabajo para listado'!$A$151:$Z$151,0)),0)+IFERROR(INDEX('Hoja de Trabajo para listado'!$AB$155:$BA$1048576,MATCH($A800,'Hoja de Trabajo para listado'!$AB$155:$AB$1048576,0),MATCH((CUADRO!M$5&amp;$E800),'Hoja de Trabajo para listado'!$AB$151:$BA$151,0)),0)+IFERROR(INDEX('Hoja de Trabajo para listado'!$BC$155:$CB$1048576,MATCH($A800,'Hoja de Trabajo para listado'!$BC$155:$BC$1048576,0),MATCH((CUADRO!M$5&amp;$E800),'Hoja de Trabajo para listado'!$BC$151:$CB$151,0)),0)+IFERROR(INDEX('Hoja de Trabajo para listado'!$DE$153:$DG$274,MATCH($A800,'Hoja de Trabajo para listado'!$DE$153:$DE$1048576,0),MATCH((CUADRO!M$5&amp;$E800),'Hoja de Trabajo para listado'!$DE$151:$DG$151,0)),0)+IFERROR(INDEX('Hoja de Trabajo para listado'!$CD$155:$DC$1048576,MATCH($A800,'Hoja de Trabajo para listado'!$CD$155:$CD$1048576,0),MATCH((CUADRO!M$5&amp;$E800),'Hoja de Trabajo para listado'!$CD$151:$DC$151,0)),0)</f>
        <v>0</v>
      </c>
      <c r="N800" s="314">
        <f ca="1">+IFERROR(INDEX('Hoja de Trabajo para listado'!$A$155:$Z$1048576,MATCH($A800,'Hoja de Trabajo para listado'!$A$155:$A$1048576,0),MATCH((CUADRO!N$5&amp;$E800),'Hoja de Trabajo para listado'!$A$151:$Z$151,0)),0)+IFERROR(INDEX('Hoja de Trabajo para listado'!$AB$155:$BA$1048576,MATCH($A800,'Hoja de Trabajo para listado'!$AB$155:$AB$1048576,0),MATCH((CUADRO!N$5&amp;$E800),'Hoja de Trabajo para listado'!$AB$151:$BA$151,0)),0)+IFERROR(INDEX('Hoja de Trabajo para listado'!$BC$155:$CB$1048576,MATCH($A800,'Hoja de Trabajo para listado'!$BC$155:$BC$1048576,0),MATCH((CUADRO!N$5&amp;$E800),'Hoja de Trabajo para listado'!$BC$151:$CB$151,0)),0)+IFERROR(INDEX('Hoja de Trabajo para listado'!$DE$153:$DG$274,MATCH($A800,'Hoja de Trabajo para listado'!$DE$153:$DE$1048576,0),MATCH((CUADRO!N$5&amp;$E800),'Hoja de Trabajo para listado'!$DE$151:$DG$151,0)),0)+IFERROR(INDEX('Hoja de Trabajo para listado'!$CD$155:$DC$1048576,MATCH($A800,'Hoja de Trabajo para listado'!$CD$155:$CD$1048576,0),MATCH((CUADRO!N$5&amp;$E800),'Hoja de Trabajo para listado'!$CD$151:$DC$151,0)),0)</f>
        <v>0</v>
      </c>
      <c r="O800" s="314">
        <f ca="1">+IFERROR(INDEX('Hoja de Trabajo para listado'!$A$155:$Z$1048576,MATCH($A800,'Hoja de Trabajo para listado'!$A$155:$A$1048576,0),MATCH((CUADRO!O$5&amp;$E800),'Hoja de Trabajo para listado'!$A$151:$Z$151,0)),0)+IFERROR(INDEX('Hoja de Trabajo para listado'!$AB$155:$BA$1048576,MATCH($A800,'Hoja de Trabajo para listado'!$AB$155:$AB$1048576,0),MATCH((CUADRO!O$5&amp;$E800),'Hoja de Trabajo para listado'!$AB$151:$BA$151,0)),0)+IFERROR(INDEX('Hoja de Trabajo para listado'!$BC$155:$CB$1048576,MATCH($A800,'Hoja de Trabajo para listado'!$BC$155:$BC$1048576,0),MATCH((CUADRO!O$5&amp;$E800),'Hoja de Trabajo para listado'!$BC$151:$CB$151,0)),0)+IFERROR(INDEX('Hoja de Trabajo para listado'!$DE$153:$DG$274,MATCH($A800,'Hoja de Trabajo para listado'!$DE$153:$DE$1048576,0),MATCH((CUADRO!O$5&amp;$E800),'Hoja de Trabajo para listado'!$DE$151:$DG$151,0)),0)+IFERROR(INDEX('Hoja de Trabajo para listado'!$CD$155:$DC$1048576,MATCH($A800,'Hoja de Trabajo para listado'!$CD$155:$CD$1048576,0),MATCH((CUADRO!O$5&amp;$E800),'Hoja de Trabajo para listado'!$CD$151:$DC$151,0)),0)</f>
        <v>0</v>
      </c>
      <c r="P800" s="314">
        <f ca="1">+IFERROR(INDEX('Hoja de Trabajo para listado'!$A$155:$Z$1048576,MATCH($A800,'Hoja de Trabajo para listado'!$A$155:$A$1048576,0),MATCH((CUADRO!P$5&amp;$E800),'Hoja de Trabajo para listado'!$A$151:$Z$151,0)),0)+IFERROR(INDEX('Hoja de Trabajo para listado'!$AB$155:$BA$1048576,MATCH($A800,'Hoja de Trabajo para listado'!$AB$155:$AB$1048576,0),MATCH((CUADRO!P$5&amp;$E800),'Hoja de Trabajo para listado'!$AB$151:$BA$151,0)),0)+IFERROR(INDEX('Hoja de Trabajo para listado'!$BC$155:$CB$1048576,MATCH($A800,'Hoja de Trabajo para listado'!$BC$155:$BC$1048576,0),MATCH((CUADRO!P$5&amp;$E800),'Hoja de Trabajo para listado'!$BC$151:$CB$151,0)),0)+IFERROR(INDEX('Hoja de Trabajo para listado'!$DE$153:$DG$274,MATCH($A800,'Hoja de Trabajo para listado'!$DE$153:$DE$1048576,0),MATCH((CUADRO!P$5&amp;$E800),'Hoja de Trabajo para listado'!$DE$151:$DG$151,0)),0)+IFERROR(INDEX('Hoja de Trabajo para listado'!$CD$155:$DC$1048576,MATCH($A800,'Hoja de Trabajo para listado'!$CD$155:$CD$1048576,0),MATCH((CUADRO!P$5&amp;$E800),'Hoja de Trabajo para listado'!$CD$151:$DC$151,0)),0)</f>
        <v>0</v>
      </c>
      <c r="Q800" s="314">
        <f ca="1">+IFERROR(INDEX('Hoja de Trabajo para listado'!$A$155:$Z$1048576,MATCH($A800,'Hoja de Trabajo para listado'!$A$155:$A$1048576,0),MATCH((CUADRO!Q$5&amp;$E800),'Hoja de Trabajo para listado'!$A$151:$Z$151,0)),0)+IFERROR(INDEX('Hoja de Trabajo para listado'!$AB$155:$BA$1048576,MATCH($A800,'Hoja de Trabajo para listado'!$AB$155:$AB$1048576,0),MATCH((CUADRO!Q$5&amp;$E800),'Hoja de Trabajo para listado'!$AB$151:$BA$151,0)),0)+IFERROR(INDEX('Hoja de Trabajo para listado'!$BC$155:$CB$1048576,MATCH($A800,'Hoja de Trabajo para listado'!$BC$155:$BC$1048576,0),MATCH((CUADRO!Q$5&amp;$E800),'Hoja de Trabajo para listado'!$BC$151:$CB$151,0)),0)+IFERROR(INDEX('Hoja de Trabajo para listado'!$DE$153:$DG$274,MATCH($A800,'Hoja de Trabajo para listado'!$DE$153:$DE$1048576,0),MATCH((CUADRO!Q$5&amp;$E800),'Hoja de Trabajo para listado'!$DE$151:$DG$151,0)),0)+IFERROR(INDEX('Hoja de Trabajo para listado'!$CD$155:$DC$1048576,MATCH($A800,'Hoja de Trabajo para listado'!$CD$155:$CD$1048576,0),MATCH((CUADRO!Q$5&amp;$E800),'Hoja de Trabajo para listado'!$CD$151:$DC$151,0)),0)</f>
        <v>0</v>
      </c>
      <c r="R800" s="314">
        <f t="shared" ca="1" si="24"/>
        <v>0</v>
      </c>
      <c r="S800" s="322"/>
      <c r="T800" s="314">
        <f ca="1">+T801</f>
        <v>0</v>
      </c>
      <c r="U800" s="313">
        <f t="shared" si="25"/>
        <v>1</v>
      </c>
      <c r="V800" s="319" t="str">
        <f>+VLOOKUP(A800,bd_lista!$A$3:$E$593,5,FALSE)</f>
        <v>Gobiernos Autonomos Municipales</v>
      </c>
      <c r="W800" s="425" t="str">
        <f>+V800</f>
        <v>Gobiernos Autonomos Municipales</v>
      </c>
    </row>
    <row r="801" spans="1:23" customFormat="1" ht="27" hidden="1" customHeight="1">
      <c r="A801" s="323">
        <v>1912</v>
      </c>
      <c r="B801" s="428"/>
      <c r="C801" s="318" t="str">
        <f>+VLOOKUP(A801,bd_lista!$A$3:$C$593,3,FALSE)</f>
        <v>Gobierno Autónomo Municipal de Ingavi (Humaita)</v>
      </c>
      <c r="D801" s="430"/>
      <c r="E801" s="347" t="s">
        <v>1419</v>
      </c>
      <c r="F801" s="314">
        <f ca="1">+IFERROR(INDEX('Hoja de Trabajo para listado'!$A$155:$Z$1048576,MATCH($A801,'Hoja de Trabajo para listado'!$A$155:$A$1048576,0),MATCH((CUADRO!F$5&amp;$E801),'Hoja de Trabajo para listado'!$A$151:$Z$151,0)),0)+IFERROR(INDEX('Hoja de Trabajo para listado'!$AB$155:$BA$1048576,MATCH($A801,'Hoja de Trabajo para listado'!$AB$155:$AB$1048576,0),MATCH((CUADRO!F$5&amp;$E801),'Hoja de Trabajo para listado'!$AB$151:$BA$151,0)),0)+IFERROR(INDEX('Hoja de Trabajo para listado'!$BC$155:$CB$1048576,MATCH($A801,'Hoja de Trabajo para listado'!$BC$155:$BC$1048576,0),MATCH((CUADRO!F$5&amp;$E801),'Hoja de Trabajo para listado'!$BC$151:$CB$151,0)),0)+IFERROR(INDEX('Hoja de Trabajo para listado'!$DE$153:$DG$274,MATCH($A801,'Hoja de Trabajo para listado'!$DE$153:$DE$1048576,0),MATCH((CUADRO!F$5&amp;$E801),'Hoja de Trabajo para listado'!$DE$151:$DG$151,0)),0)+IFERROR(INDEX('Hoja de Trabajo para listado'!$CD$155:$DC$1048576,MATCH($A801,'Hoja de Trabajo para listado'!$CD$155:$CD$1048576,0),MATCH((CUADRO!F$5&amp;$E801),'Hoja de Trabajo para listado'!$CD$151:$DC$151,0)),0)</f>
        <v>0</v>
      </c>
      <c r="G801" s="314">
        <f ca="1">+IFERROR(INDEX('Hoja de Trabajo para listado'!$A$155:$Z$1048576,MATCH($A801,'Hoja de Trabajo para listado'!$A$155:$A$1048576,0),MATCH((CUADRO!G$5&amp;$E801),'Hoja de Trabajo para listado'!$A$151:$Z$151,0)),0)+IFERROR(INDEX('Hoja de Trabajo para listado'!$AB$155:$BA$1048576,MATCH($A801,'Hoja de Trabajo para listado'!$AB$155:$AB$1048576,0),MATCH((CUADRO!G$5&amp;$E801),'Hoja de Trabajo para listado'!$AB$151:$BA$151,0)),0)+IFERROR(INDEX('Hoja de Trabajo para listado'!$BC$155:$CB$1048576,MATCH($A801,'Hoja de Trabajo para listado'!$BC$155:$BC$1048576,0),MATCH((CUADRO!G$5&amp;$E801),'Hoja de Trabajo para listado'!$BC$151:$CB$151,0)),0)+IFERROR(INDEX('Hoja de Trabajo para listado'!$DE$153:$DG$274,MATCH($A801,'Hoja de Trabajo para listado'!$DE$153:$DE$1048576,0),MATCH((CUADRO!G$5&amp;$E801),'Hoja de Trabajo para listado'!$DE$151:$DG$151,0)),0)+IFERROR(INDEX('Hoja de Trabajo para listado'!$CD$155:$DC$1048576,MATCH($A801,'Hoja de Trabajo para listado'!$CD$155:$CD$1048576,0),MATCH((CUADRO!G$5&amp;$E801),'Hoja de Trabajo para listado'!$CD$151:$DC$151,0)),0)</f>
        <v>0</v>
      </c>
      <c r="H801" s="314">
        <f ca="1">+IFERROR(INDEX('Hoja de Trabajo para listado'!$A$155:$Z$1048576,MATCH($A801,'Hoja de Trabajo para listado'!$A$155:$A$1048576,0),MATCH((CUADRO!H$5&amp;$E801),'Hoja de Trabajo para listado'!$A$151:$Z$151,0)),0)+IFERROR(INDEX('Hoja de Trabajo para listado'!$AB$155:$BA$1048576,MATCH($A801,'Hoja de Trabajo para listado'!$AB$155:$AB$1048576,0),MATCH((CUADRO!H$5&amp;$E801),'Hoja de Trabajo para listado'!$AB$151:$BA$151,0)),0)+IFERROR(INDEX('Hoja de Trabajo para listado'!$BC$155:$CB$1048576,MATCH($A801,'Hoja de Trabajo para listado'!$BC$155:$BC$1048576,0),MATCH((CUADRO!H$5&amp;$E801),'Hoja de Trabajo para listado'!$BC$151:$CB$151,0)),0)+IFERROR(INDEX('Hoja de Trabajo para listado'!$DE$153:$DG$274,MATCH($A801,'Hoja de Trabajo para listado'!$DE$153:$DE$1048576,0),MATCH((CUADRO!H$5&amp;$E801),'Hoja de Trabajo para listado'!$DE$151:$DG$151,0)),0)+IFERROR(INDEX('Hoja de Trabajo para listado'!$CD$155:$DC$1048576,MATCH($A801,'Hoja de Trabajo para listado'!$CD$155:$CD$1048576,0),MATCH((CUADRO!H$5&amp;$E801),'Hoja de Trabajo para listado'!$CD$151:$DC$151,0)),0)</f>
        <v>0</v>
      </c>
      <c r="I801" s="314">
        <f ca="1">+IFERROR(INDEX('Hoja de Trabajo para listado'!$A$155:$Z$1048576,MATCH($A801,'Hoja de Trabajo para listado'!$A$155:$A$1048576,0),MATCH((CUADRO!I$5&amp;$E801),'Hoja de Trabajo para listado'!$A$151:$Z$151,0)),0)+IFERROR(INDEX('Hoja de Trabajo para listado'!$AB$155:$BA$1048576,MATCH($A801,'Hoja de Trabajo para listado'!$AB$155:$AB$1048576,0),MATCH((CUADRO!I$5&amp;$E801),'Hoja de Trabajo para listado'!$AB$151:$BA$151,0)),0)+IFERROR(INDEX('Hoja de Trabajo para listado'!$BC$155:$CB$1048576,MATCH($A801,'Hoja de Trabajo para listado'!$BC$155:$BC$1048576,0),MATCH((CUADRO!I$5&amp;$E801),'Hoja de Trabajo para listado'!$BC$151:$CB$151,0)),0)+IFERROR(INDEX('Hoja de Trabajo para listado'!$DE$153:$DG$274,MATCH($A801,'Hoja de Trabajo para listado'!$DE$153:$DE$1048576,0),MATCH((CUADRO!I$5&amp;$E801),'Hoja de Trabajo para listado'!$DE$151:$DG$151,0)),0)+IFERROR(INDEX('Hoja de Trabajo para listado'!$CD$155:$DC$1048576,MATCH($A801,'Hoja de Trabajo para listado'!$CD$155:$CD$1048576,0),MATCH((CUADRO!I$5&amp;$E801),'Hoja de Trabajo para listado'!$CD$151:$DC$151,0)),0)</f>
        <v>0</v>
      </c>
      <c r="J801" s="314">
        <f ca="1">+IFERROR(INDEX('Hoja de Trabajo para listado'!$A$155:$Z$1048576,MATCH($A801,'Hoja de Trabajo para listado'!$A$155:$A$1048576,0),MATCH((CUADRO!J$5&amp;$E801),'Hoja de Trabajo para listado'!$A$151:$Z$151,0)),0)+IFERROR(INDEX('Hoja de Trabajo para listado'!$AB$155:$BA$1048576,MATCH($A801,'Hoja de Trabajo para listado'!$AB$155:$AB$1048576,0),MATCH((CUADRO!J$5&amp;$E801),'Hoja de Trabajo para listado'!$AB$151:$BA$151,0)),0)+IFERROR(INDEX('Hoja de Trabajo para listado'!$BC$155:$CB$1048576,MATCH($A801,'Hoja de Trabajo para listado'!$BC$155:$BC$1048576,0),MATCH((CUADRO!J$5&amp;$E801),'Hoja de Trabajo para listado'!$BC$151:$CB$151,0)),0)+IFERROR(INDEX('Hoja de Trabajo para listado'!$DE$153:$DG$274,MATCH($A801,'Hoja de Trabajo para listado'!$DE$153:$DE$1048576,0),MATCH((CUADRO!J$5&amp;$E801),'Hoja de Trabajo para listado'!$DE$151:$DG$151,0)),0)+IFERROR(INDEX('Hoja de Trabajo para listado'!$CD$155:$DC$1048576,MATCH($A801,'Hoja de Trabajo para listado'!$CD$155:$CD$1048576,0),MATCH((CUADRO!J$5&amp;$E801),'Hoja de Trabajo para listado'!$CD$151:$DC$151,0)),0)</f>
        <v>0</v>
      </c>
      <c r="K801" s="314">
        <f ca="1">+IFERROR(INDEX('Hoja de Trabajo para listado'!$A$155:$Z$1048576,MATCH($A801,'Hoja de Trabajo para listado'!$A$155:$A$1048576,0),MATCH((CUADRO!K$5&amp;$E801),'Hoja de Trabajo para listado'!$A$151:$Z$151,0)),0)+IFERROR(INDEX('Hoja de Trabajo para listado'!$AB$155:$BA$1048576,MATCH($A801,'Hoja de Trabajo para listado'!$AB$155:$AB$1048576,0),MATCH((CUADRO!K$5&amp;$E801),'Hoja de Trabajo para listado'!$AB$151:$BA$151,0)),0)+IFERROR(INDEX('Hoja de Trabajo para listado'!$BC$155:$CB$1048576,MATCH($A801,'Hoja de Trabajo para listado'!$BC$155:$BC$1048576,0),MATCH((CUADRO!K$5&amp;$E801),'Hoja de Trabajo para listado'!$BC$151:$CB$151,0)),0)+IFERROR(INDEX('Hoja de Trabajo para listado'!$DE$153:$DG$274,MATCH($A801,'Hoja de Trabajo para listado'!$DE$153:$DE$1048576,0),MATCH((CUADRO!K$5&amp;$E801),'Hoja de Trabajo para listado'!$DE$151:$DG$151,0)),0)+IFERROR(INDEX('Hoja de Trabajo para listado'!$CD$155:$DC$1048576,MATCH($A801,'Hoja de Trabajo para listado'!$CD$155:$CD$1048576,0),MATCH((CUADRO!K$5&amp;$E801),'Hoja de Trabajo para listado'!$CD$151:$DC$151,0)),0)</f>
        <v>0</v>
      </c>
      <c r="L801" s="314">
        <f ca="1">+IFERROR(INDEX('Hoja de Trabajo para listado'!$A$155:$Z$1048576,MATCH($A801,'Hoja de Trabajo para listado'!$A$155:$A$1048576,0),MATCH((CUADRO!L$5&amp;$E801),'Hoja de Trabajo para listado'!$A$151:$Z$151,0)),0)+IFERROR(INDEX('Hoja de Trabajo para listado'!$AB$155:$BA$1048576,MATCH($A801,'Hoja de Trabajo para listado'!$AB$155:$AB$1048576,0),MATCH((CUADRO!L$5&amp;$E801),'Hoja de Trabajo para listado'!$AB$151:$BA$151,0)),0)+IFERROR(INDEX('Hoja de Trabajo para listado'!$BC$155:$CB$1048576,MATCH($A801,'Hoja de Trabajo para listado'!$BC$155:$BC$1048576,0),MATCH((CUADRO!L$5&amp;$E801),'Hoja de Trabajo para listado'!$BC$151:$CB$151,0)),0)+IFERROR(INDEX('Hoja de Trabajo para listado'!$DE$153:$DG$274,MATCH($A801,'Hoja de Trabajo para listado'!$DE$153:$DE$1048576,0),MATCH((CUADRO!L$5&amp;$E801),'Hoja de Trabajo para listado'!$DE$151:$DG$151,0)),0)+IFERROR(INDEX('Hoja de Trabajo para listado'!$CD$155:$DC$1048576,MATCH($A801,'Hoja de Trabajo para listado'!$CD$155:$CD$1048576,0),MATCH((CUADRO!L$5&amp;$E801),'Hoja de Trabajo para listado'!$CD$151:$DC$151,0)),0)</f>
        <v>0</v>
      </c>
      <c r="M801" s="314">
        <f ca="1">+IFERROR(INDEX('Hoja de Trabajo para listado'!$A$155:$Z$1048576,MATCH($A801,'Hoja de Trabajo para listado'!$A$155:$A$1048576,0),MATCH((CUADRO!M$5&amp;$E801),'Hoja de Trabajo para listado'!$A$151:$Z$151,0)),0)+IFERROR(INDEX('Hoja de Trabajo para listado'!$AB$155:$BA$1048576,MATCH($A801,'Hoja de Trabajo para listado'!$AB$155:$AB$1048576,0),MATCH((CUADRO!M$5&amp;$E801),'Hoja de Trabajo para listado'!$AB$151:$BA$151,0)),0)+IFERROR(INDEX('Hoja de Trabajo para listado'!$BC$155:$CB$1048576,MATCH($A801,'Hoja de Trabajo para listado'!$BC$155:$BC$1048576,0),MATCH((CUADRO!M$5&amp;$E801),'Hoja de Trabajo para listado'!$BC$151:$CB$151,0)),0)+IFERROR(INDEX('Hoja de Trabajo para listado'!$DE$153:$DG$274,MATCH($A801,'Hoja de Trabajo para listado'!$DE$153:$DE$1048576,0),MATCH((CUADRO!M$5&amp;$E801),'Hoja de Trabajo para listado'!$DE$151:$DG$151,0)),0)+IFERROR(INDEX('Hoja de Trabajo para listado'!$CD$155:$DC$1048576,MATCH($A801,'Hoja de Trabajo para listado'!$CD$155:$CD$1048576,0),MATCH((CUADRO!M$5&amp;$E801),'Hoja de Trabajo para listado'!$CD$151:$DC$151,0)),0)</f>
        <v>0</v>
      </c>
      <c r="N801" s="314">
        <f ca="1">+IFERROR(INDEX('Hoja de Trabajo para listado'!$A$155:$Z$1048576,MATCH($A801,'Hoja de Trabajo para listado'!$A$155:$A$1048576,0),MATCH((CUADRO!N$5&amp;$E801),'Hoja de Trabajo para listado'!$A$151:$Z$151,0)),0)+IFERROR(INDEX('Hoja de Trabajo para listado'!$AB$155:$BA$1048576,MATCH($A801,'Hoja de Trabajo para listado'!$AB$155:$AB$1048576,0),MATCH((CUADRO!N$5&amp;$E801),'Hoja de Trabajo para listado'!$AB$151:$BA$151,0)),0)+IFERROR(INDEX('Hoja de Trabajo para listado'!$BC$155:$CB$1048576,MATCH($A801,'Hoja de Trabajo para listado'!$BC$155:$BC$1048576,0),MATCH((CUADRO!N$5&amp;$E801),'Hoja de Trabajo para listado'!$BC$151:$CB$151,0)),0)+IFERROR(INDEX('Hoja de Trabajo para listado'!$DE$153:$DG$274,MATCH($A801,'Hoja de Trabajo para listado'!$DE$153:$DE$1048576,0),MATCH((CUADRO!N$5&amp;$E801),'Hoja de Trabajo para listado'!$DE$151:$DG$151,0)),0)+IFERROR(INDEX('Hoja de Trabajo para listado'!$CD$155:$DC$1048576,MATCH($A801,'Hoja de Trabajo para listado'!$CD$155:$CD$1048576,0),MATCH((CUADRO!N$5&amp;$E801),'Hoja de Trabajo para listado'!$CD$151:$DC$151,0)),0)</f>
        <v>0</v>
      </c>
      <c r="O801" s="314">
        <f ca="1">+IFERROR(INDEX('Hoja de Trabajo para listado'!$A$155:$Z$1048576,MATCH($A801,'Hoja de Trabajo para listado'!$A$155:$A$1048576,0),MATCH((CUADRO!O$5&amp;$E801),'Hoja de Trabajo para listado'!$A$151:$Z$151,0)),0)+IFERROR(INDEX('Hoja de Trabajo para listado'!$AB$155:$BA$1048576,MATCH($A801,'Hoja de Trabajo para listado'!$AB$155:$AB$1048576,0),MATCH((CUADRO!O$5&amp;$E801),'Hoja de Trabajo para listado'!$AB$151:$BA$151,0)),0)+IFERROR(INDEX('Hoja de Trabajo para listado'!$BC$155:$CB$1048576,MATCH($A801,'Hoja de Trabajo para listado'!$BC$155:$BC$1048576,0),MATCH((CUADRO!O$5&amp;$E801),'Hoja de Trabajo para listado'!$BC$151:$CB$151,0)),0)+IFERROR(INDEX('Hoja de Trabajo para listado'!$DE$153:$DG$274,MATCH($A801,'Hoja de Trabajo para listado'!$DE$153:$DE$1048576,0),MATCH((CUADRO!O$5&amp;$E801),'Hoja de Trabajo para listado'!$DE$151:$DG$151,0)),0)+IFERROR(INDEX('Hoja de Trabajo para listado'!$CD$155:$DC$1048576,MATCH($A801,'Hoja de Trabajo para listado'!$CD$155:$CD$1048576,0),MATCH((CUADRO!O$5&amp;$E801),'Hoja de Trabajo para listado'!$CD$151:$DC$151,0)),0)</f>
        <v>0</v>
      </c>
      <c r="P801" s="314">
        <f ca="1">+IFERROR(INDEX('Hoja de Trabajo para listado'!$A$155:$Z$1048576,MATCH($A801,'Hoja de Trabajo para listado'!$A$155:$A$1048576,0),MATCH((CUADRO!P$5&amp;$E801),'Hoja de Trabajo para listado'!$A$151:$Z$151,0)),0)+IFERROR(INDEX('Hoja de Trabajo para listado'!$AB$155:$BA$1048576,MATCH($A801,'Hoja de Trabajo para listado'!$AB$155:$AB$1048576,0),MATCH((CUADRO!P$5&amp;$E801),'Hoja de Trabajo para listado'!$AB$151:$BA$151,0)),0)+IFERROR(INDEX('Hoja de Trabajo para listado'!$BC$155:$CB$1048576,MATCH($A801,'Hoja de Trabajo para listado'!$BC$155:$BC$1048576,0),MATCH((CUADRO!P$5&amp;$E801),'Hoja de Trabajo para listado'!$BC$151:$CB$151,0)),0)+IFERROR(INDEX('Hoja de Trabajo para listado'!$DE$153:$DG$274,MATCH($A801,'Hoja de Trabajo para listado'!$DE$153:$DE$1048576,0),MATCH((CUADRO!P$5&amp;$E801),'Hoja de Trabajo para listado'!$DE$151:$DG$151,0)),0)+IFERROR(INDEX('Hoja de Trabajo para listado'!$CD$155:$DC$1048576,MATCH($A801,'Hoja de Trabajo para listado'!$CD$155:$CD$1048576,0),MATCH((CUADRO!P$5&amp;$E801),'Hoja de Trabajo para listado'!$CD$151:$DC$151,0)),0)</f>
        <v>0</v>
      </c>
      <c r="Q801" s="314">
        <f ca="1">+IFERROR(INDEX('Hoja de Trabajo para listado'!$A$155:$Z$1048576,MATCH($A801,'Hoja de Trabajo para listado'!$A$155:$A$1048576,0),MATCH((CUADRO!Q$5&amp;$E801),'Hoja de Trabajo para listado'!$A$151:$Z$151,0)),0)+IFERROR(INDEX('Hoja de Trabajo para listado'!$AB$155:$BA$1048576,MATCH($A801,'Hoja de Trabajo para listado'!$AB$155:$AB$1048576,0),MATCH((CUADRO!Q$5&amp;$E801),'Hoja de Trabajo para listado'!$AB$151:$BA$151,0)),0)+IFERROR(INDEX('Hoja de Trabajo para listado'!$BC$155:$CB$1048576,MATCH($A801,'Hoja de Trabajo para listado'!$BC$155:$BC$1048576,0),MATCH((CUADRO!Q$5&amp;$E801),'Hoja de Trabajo para listado'!$BC$151:$CB$151,0)),0)+IFERROR(INDEX('Hoja de Trabajo para listado'!$DE$153:$DG$274,MATCH($A801,'Hoja de Trabajo para listado'!$DE$153:$DE$1048576,0),MATCH((CUADRO!Q$5&amp;$E801),'Hoja de Trabajo para listado'!$DE$151:$DG$151,0)),0)+IFERROR(INDEX('Hoja de Trabajo para listado'!$CD$155:$DC$1048576,MATCH($A801,'Hoja de Trabajo para listado'!$CD$155:$CD$1048576,0),MATCH((CUADRO!Q$5&amp;$E801),'Hoja de Trabajo para listado'!$CD$151:$DC$151,0)),0)</f>
        <v>0</v>
      </c>
      <c r="R801" s="314">
        <f t="shared" ca="1" si="24"/>
        <v>0</v>
      </c>
      <c r="S801" s="322">
        <f ca="1">+R800+R801</f>
        <v>0</v>
      </c>
      <c r="T801" s="314">
        <f ca="1">+S801</f>
        <v>0</v>
      </c>
      <c r="U801" s="313">
        <f t="shared" si="25"/>
        <v>2</v>
      </c>
      <c r="V801" s="319" t="str">
        <f>+VLOOKUP(A801,bd_lista!$A$3:$E$593,5,FALSE)</f>
        <v>Gobiernos Autonomos Municipales</v>
      </c>
      <c r="W801" s="426"/>
    </row>
    <row r="802" spans="1:23" customFormat="1" ht="15" hidden="1" customHeight="1">
      <c r="A802" s="323">
        <v>1913</v>
      </c>
      <c r="B802" s="427">
        <f>+A802</f>
        <v>1913</v>
      </c>
      <c r="C802" s="318" t="str">
        <f>+VLOOKUP(A802,bd_lista!$A$3:$C$593,3,FALSE)</f>
        <v>Gobierno Autónomo Municipal de Nueva Esperanza</v>
      </c>
      <c r="D802" s="429" t="str">
        <f>+C802</f>
        <v>Gobierno Autónomo Municipal de Nueva Esperanza</v>
      </c>
      <c r="E802" s="346" t="s">
        <v>1418</v>
      </c>
      <c r="F802" s="314">
        <f ca="1">+IFERROR(INDEX('Hoja de Trabajo para listado'!$A$155:$Z$1048576,MATCH($A802,'Hoja de Trabajo para listado'!$A$155:$A$1048576,0),MATCH((CUADRO!F$5&amp;$E802),'Hoja de Trabajo para listado'!$A$151:$Z$151,0)),0)+IFERROR(INDEX('Hoja de Trabajo para listado'!$AB$155:$BA$1048576,MATCH($A802,'Hoja de Trabajo para listado'!$AB$155:$AB$1048576,0),MATCH((CUADRO!F$5&amp;$E802),'Hoja de Trabajo para listado'!$AB$151:$BA$151,0)),0)+IFERROR(INDEX('Hoja de Trabajo para listado'!$BC$155:$CB$1048576,MATCH($A802,'Hoja de Trabajo para listado'!$BC$155:$BC$1048576,0),MATCH((CUADRO!F$5&amp;$E802),'Hoja de Trabajo para listado'!$BC$151:$CB$151,0)),0)+IFERROR(INDEX('Hoja de Trabajo para listado'!$DE$153:$DG$274,MATCH($A802,'Hoja de Trabajo para listado'!$DE$153:$DE$1048576,0),MATCH((CUADRO!F$5&amp;$E802),'Hoja de Trabajo para listado'!$DE$151:$DG$151,0)),0)+IFERROR(INDEX('Hoja de Trabajo para listado'!$CD$155:$DC$1048576,MATCH($A802,'Hoja de Trabajo para listado'!$CD$155:$CD$1048576,0),MATCH((CUADRO!F$5&amp;$E802),'Hoja de Trabajo para listado'!$CD$151:$DC$151,0)),0)</f>
        <v>0</v>
      </c>
      <c r="G802" s="314">
        <f ca="1">+IFERROR(INDEX('Hoja de Trabajo para listado'!$A$155:$Z$1048576,MATCH($A802,'Hoja de Trabajo para listado'!$A$155:$A$1048576,0),MATCH((CUADRO!G$5&amp;$E802),'Hoja de Trabajo para listado'!$A$151:$Z$151,0)),0)+IFERROR(INDEX('Hoja de Trabajo para listado'!$AB$155:$BA$1048576,MATCH($A802,'Hoja de Trabajo para listado'!$AB$155:$AB$1048576,0),MATCH((CUADRO!G$5&amp;$E802),'Hoja de Trabajo para listado'!$AB$151:$BA$151,0)),0)+IFERROR(INDEX('Hoja de Trabajo para listado'!$BC$155:$CB$1048576,MATCH($A802,'Hoja de Trabajo para listado'!$BC$155:$BC$1048576,0),MATCH((CUADRO!G$5&amp;$E802),'Hoja de Trabajo para listado'!$BC$151:$CB$151,0)),0)+IFERROR(INDEX('Hoja de Trabajo para listado'!$DE$153:$DG$274,MATCH($A802,'Hoja de Trabajo para listado'!$DE$153:$DE$1048576,0),MATCH((CUADRO!G$5&amp;$E802),'Hoja de Trabajo para listado'!$DE$151:$DG$151,0)),0)+IFERROR(INDEX('Hoja de Trabajo para listado'!$CD$155:$DC$1048576,MATCH($A802,'Hoja de Trabajo para listado'!$CD$155:$CD$1048576,0),MATCH((CUADRO!G$5&amp;$E802),'Hoja de Trabajo para listado'!$CD$151:$DC$151,0)),0)</f>
        <v>0</v>
      </c>
      <c r="H802" s="314">
        <f ca="1">+IFERROR(INDEX('Hoja de Trabajo para listado'!$A$155:$Z$1048576,MATCH($A802,'Hoja de Trabajo para listado'!$A$155:$A$1048576,0),MATCH((CUADRO!H$5&amp;$E802),'Hoja de Trabajo para listado'!$A$151:$Z$151,0)),0)+IFERROR(INDEX('Hoja de Trabajo para listado'!$AB$155:$BA$1048576,MATCH($A802,'Hoja de Trabajo para listado'!$AB$155:$AB$1048576,0),MATCH((CUADRO!H$5&amp;$E802),'Hoja de Trabajo para listado'!$AB$151:$BA$151,0)),0)+IFERROR(INDEX('Hoja de Trabajo para listado'!$BC$155:$CB$1048576,MATCH($A802,'Hoja de Trabajo para listado'!$BC$155:$BC$1048576,0),MATCH((CUADRO!H$5&amp;$E802),'Hoja de Trabajo para listado'!$BC$151:$CB$151,0)),0)+IFERROR(INDEX('Hoja de Trabajo para listado'!$DE$153:$DG$274,MATCH($A802,'Hoja de Trabajo para listado'!$DE$153:$DE$1048576,0),MATCH((CUADRO!H$5&amp;$E802),'Hoja de Trabajo para listado'!$DE$151:$DG$151,0)),0)+IFERROR(INDEX('Hoja de Trabajo para listado'!$CD$155:$DC$1048576,MATCH($A802,'Hoja de Trabajo para listado'!$CD$155:$CD$1048576,0),MATCH((CUADRO!H$5&amp;$E802),'Hoja de Trabajo para listado'!$CD$151:$DC$151,0)),0)</f>
        <v>0</v>
      </c>
      <c r="I802" s="314">
        <f ca="1">+IFERROR(INDEX('Hoja de Trabajo para listado'!$A$155:$Z$1048576,MATCH($A802,'Hoja de Trabajo para listado'!$A$155:$A$1048576,0),MATCH((CUADRO!I$5&amp;$E802),'Hoja de Trabajo para listado'!$A$151:$Z$151,0)),0)+IFERROR(INDEX('Hoja de Trabajo para listado'!$AB$155:$BA$1048576,MATCH($A802,'Hoja de Trabajo para listado'!$AB$155:$AB$1048576,0),MATCH((CUADRO!I$5&amp;$E802),'Hoja de Trabajo para listado'!$AB$151:$BA$151,0)),0)+IFERROR(INDEX('Hoja de Trabajo para listado'!$BC$155:$CB$1048576,MATCH($A802,'Hoja de Trabajo para listado'!$BC$155:$BC$1048576,0),MATCH((CUADRO!I$5&amp;$E802),'Hoja de Trabajo para listado'!$BC$151:$CB$151,0)),0)+IFERROR(INDEX('Hoja de Trabajo para listado'!$DE$153:$DG$274,MATCH($A802,'Hoja de Trabajo para listado'!$DE$153:$DE$1048576,0),MATCH((CUADRO!I$5&amp;$E802),'Hoja de Trabajo para listado'!$DE$151:$DG$151,0)),0)+IFERROR(INDEX('Hoja de Trabajo para listado'!$CD$155:$DC$1048576,MATCH($A802,'Hoja de Trabajo para listado'!$CD$155:$CD$1048576,0),MATCH((CUADRO!I$5&amp;$E802),'Hoja de Trabajo para listado'!$CD$151:$DC$151,0)),0)</f>
        <v>0</v>
      </c>
      <c r="J802" s="314">
        <f ca="1">+IFERROR(INDEX('Hoja de Trabajo para listado'!$A$155:$Z$1048576,MATCH($A802,'Hoja de Trabajo para listado'!$A$155:$A$1048576,0),MATCH((CUADRO!J$5&amp;$E802),'Hoja de Trabajo para listado'!$A$151:$Z$151,0)),0)+IFERROR(INDEX('Hoja de Trabajo para listado'!$AB$155:$BA$1048576,MATCH($A802,'Hoja de Trabajo para listado'!$AB$155:$AB$1048576,0),MATCH((CUADRO!J$5&amp;$E802),'Hoja de Trabajo para listado'!$AB$151:$BA$151,0)),0)+IFERROR(INDEX('Hoja de Trabajo para listado'!$BC$155:$CB$1048576,MATCH($A802,'Hoja de Trabajo para listado'!$BC$155:$BC$1048576,0),MATCH((CUADRO!J$5&amp;$E802),'Hoja de Trabajo para listado'!$BC$151:$CB$151,0)),0)+IFERROR(INDEX('Hoja de Trabajo para listado'!$DE$153:$DG$274,MATCH($A802,'Hoja de Trabajo para listado'!$DE$153:$DE$1048576,0),MATCH((CUADRO!J$5&amp;$E802),'Hoja de Trabajo para listado'!$DE$151:$DG$151,0)),0)+IFERROR(INDEX('Hoja de Trabajo para listado'!$CD$155:$DC$1048576,MATCH($A802,'Hoja de Trabajo para listado'!$CD$155:$CD$1048576,0),MATCH((CUADRO!J$5&amp;$E802),'Hoja de Trabajo para listado'!$CD$151:$DC$151,0)),0)</f>
        <v>0</v>
      </c>
      <c r="K802" s="314">
        <f ca="1">+IFERROR(INDEX('Hoja de Trabajo para listado'!$A$155:$Z$1048576,MATCH($A802,'Hoja de Trabajo para listado'!$A$155:$A$1048576,0),MATCH((CUADRO!K$5&amp;$E802),'Hoja de Trabajo para listado'!$A$151:$Z$151,0)),0)+IFERROR(INDEX('Hoja de Trabajo para listado'!$AB$155:$BA$1048576,MATCH($A802,'Hoja de Trabajo para listado'!$AB$155:$AB$1048576,0),MATCH((CUADRO!K$5&amp;$E802),'Hoja de Trabajo para listado'!$AB$151:$BA$151,0)),0)+IFERROR(INDEX('Hoja de Trabajo para listado'!$BC$155:$CB$1048576,MATCH($A802,'Hoja de Trabajo para listado'!$BC$155:$BC$1048576,0),MATCH((CUADRO!K$5&amp;$E802),'Hoja de Trabajo para listado'!$BC$151:$CB$151,0)),0)+IFERROR(INDEX('Hoja de Trabajo para listado'!$DE$153:$DG$274,MATCH($A802,'Hoja de Trabajo para listado'!$DE$153:$DE$1048576,0),MATCH((CUADRO!K$5&amp;$E802),'Hoja de Trabajo para listado'!$DE$151:$DG$151,0)),0)+IFERROR(INDEX('Hoja de Trabajo para listado'!$CD$155:$DC$1048576,MATCH($A802,'Hoja de Trabajo para listado'!$CD$155:$CD$1048576,0),MATCH((CUADRO!K$5&amp;$E802),'Hoja de Trabajo para listado'!$CD$151:$DC$151,0)),0)</f>
        <v>0</v>
      </c>
      <c r="L802" s="314">
        <f ca="1">+IFERROR(INDEX('Hoja de Trabajo para listado'!$A$155:$Z$1048576,MATCH($A802,'Hoja de Trabajo para listado'!$A$155:$A$1048576,0),MATCH((CUADRO!L$5&amp;$E802),'Hoja de Trabajo para listado'!$A$151:$Z$151,0)),0)+IFERROR(INDEX('Hoja de Trabajo para listado'!$AB$155:$BA$1048576,MATCH($A802,'Hoja de Trabajo para listado'!$AB$155:$AB$1048576,0),MATCH((CUADRO!L$5&amp;$E802),'Hoja de Trabajo para listado'!$AB$151:$BA$151,0)),0)+IFERROR(INDEX('Hoja de Trabajo para listado'!$BC$155:$CB$1048576,MATCH($A802,'Hoja de Trabajo para listado'!$BC$155:$BC$1048576,0),MATCH((CUADRO!L$5&amp;$E802),'Hoja de Trabajo para listado'!$BC$151:$CB$151,0)),0)+IFERROR(INDEX('Hoja de Trabajo para listado'!$DE$153:$DG$274,MATCH($A802,'Hoja de Trabajo para listado'!$DE$153:$DE$1048576,0),MATCH((CUADRO!L$5&amp;$E802),'Hoja de Trabajo para listado'!$DE$151:$DG$151,0)),0)+IFERROR(INDEX('Hoja de Trabajo para listado'!$CD$155:$DC$1048576,MATCH($A802,'Hoja de Trabajo para listado'!$CD$155:$CD$1048576,0),MATCH((CUADRO!L$5&amp;$E802),'Hoja de Trabajo para listado'!$CD$151:$DC$151,0)),0)</f>
        <v>0</v>
      </c>
      <c r="M802" s="314">
        <f ca="1">+IFERROR(INDEX('Hoja de Trabajo para listado'!$A$155:$Z$1048576,MATCH($A802,'Hoja de Trabajo para listado'!$A$155:$A$1048576,0),MATCH((CUADRO!M$5&amp;$E802),'Hoja de Trabajo para listado'!$A$151:$Z$151,0)),0)+IFERROR(INDEX('Hoja de Trabajo para listado'!$AB$155:$BA$1048576,MATCH($A802,'Hoja de Trabajo para listado'!$AB$155:$AB$1048576,0),MATCH((CUADRO!M$5&amp;$E802),'Hoja de Trabajo para listado'!$AB$151:$BA$151,0)),0)+IFERROR(INDEX('Hoja de Trabajo para listado'!$BC$155:$CB$1048576,MATCH($A802,'Hoja de Trabajo para listado'!$BC$155:$BC$1048576,0),MATCH((CUADRO!M$5&amp;$E802),'Hoja de Trabajo para listado'!$BC$151:$CB$151,0)),0)+IFERROR(INDEX('Hoja de Trabajo para listado'!$DE$153:$DG$274,MATCH($A802,'Hoja de Trabajo para listado'!$DE$153:$DE$1048576,0),MATCH((CUADRO!M$5&amp;$E802),'Hoja de Trabajo para listado'!$DE$151:$DG$151,0)),0)+IFERROR(INDEX('Hoja de Trabajo para listado'!$CD$155:$DC$1048576,MATCH($A802,'Hoja de Trabajo para listado'!$CD$155:$CD$1048576,0),MATCH((CUADRO!M$5&amp;$E802),'Hoja de Trabajo para listado'!$CD$151:$DC$151,0)),0)</f>
        <v>0</v>
      </c>
      <c r="N802" s="314">
        <f ca="1">+IFERROR(INDEX('Hoja de Trabajo para listado'!$A$155:$Z$1048576,MATCH($A802,'Hoja de Trabajo para listado'!$A$155:$A$1048576,0),MATCH((CUADRO!N$5&amp;$E802),'Hoja de Trabajo para listado'!$A$151:$Z$151,0)),0)+IFERROR(INDEX('Hoja de Trabajo para listado'!$AB$155:$BA$1048576,MATCH($A802,'Hoja de Trabajo para listado'!$AB$155:$AB$1048576,0),MATCH((CUADRO!N$5&amp;$E802),'Hoja de Trabajo para listado'!$AB$151:$BA$151,0)),0)+IFERROR(INDEX('Hoja de Trabajo para listado'!$BC$155:$CB$1048576,MATCH($A802,'Hoja de Trabajo para listado'!$BC$155:$BC$1048576,0),MATCH((CUADRO!N$5&amp;$E802),'Hoja de Trabajo para listado'!$BC$151:$CB$151,0)),0)+IFERROR(INDEX('Hoja de Trabajo para listado'!$DE$153:$DG$274,MATCH($A802,'Hoja de Trabajo para listado'!$DE$153:$DE$1048576,0),MATCH((CUADRO!N$5&amp;$E802),'Hoja de Trabajo para listado'!$DE$151:$DG$151,0)),0)+IFERROR(INDEX('Hoja de Trabajo para listado'!$CD$155:$DC$1048576,MATCH($A802,'Hoja de Trabajo para listado'!$CD$155:$CD$1048576,0),MATCH((CUADRO!N$5&amp;$E802),'Hoja de Trabajo para listado'!$CD$151:$DC$151,0)),0)</f>
        <v>0</v>
      </c>
      <c r="O802" s="314">
        <f ca="1">+IFERROR(INDEX('Hoja de Trabajo para listado'!$A$155:$Z$1048576,MATCH($A802,'Hoja de Trabajo para listado'!$A$155:$A$1048576,0),MATCH((CUADRO!O$5&amp;$E802),'Hoja de Trabajo para listado'!$A$151:$Z$151,0)),0)+IFERROR(INDEX('Hoja de Trabajo para listado'!$AB$155:$BA$1048576,MATCH($A802,'Hoja de Trabajo para listado'!$AB$155:$AB$1048576,0),MATCH((CUADRO!O$5&amp;$E802),'Hoja de Trabajo para listado'!$AB$151:$BA$151,0)),0)+IFERROR(INDEX('Hoja de Trabajo para listado'!$BC$155:$CB$1048576,MATCH($A802,'Hoja de Trabajo para listado'!$BC$155:$BC$1048576,0),MATCH((CUADRO!O$5&amp;$E802),'Hoja de Trabajo para listado'!$BC$151:$CB$151,0)),0)+IFERROR(INDEX('Hoja de Trabajo para listado'!$DE$153:$DG$274,MATCH($A802,'Hoja de Trabajo para listado'!$DE$153:$DE$1048576,0),MATCH((CUADRO!O$5&amp;$E802),'Hoja de Trabajo para listado'!$DE$151:$DG$151,0)),0)+IFERROR(INDEX('Hoja de Trabajo para listado'!$CD$155:$DC$1048576,MATCH($A802,'Hoja de Trabajo para listado'!$CD$155:$CD$1048576,0),MATCH((CUADRO!O$5&amp;$E802),'Hoja de Trabajo para listado'!$CD$151:$DC$151,0)),0)</f>
        <v>0</v>
      </c>
      <c r="P802" s="314">
        <f ca="1">+IFERROR(INDEX('Hoja de Trabajo para listado'!$A$155:$Z$1048576,MATCH($A802,'Hoja de Trabajo para listado'!$A$155:$A$1048576,0),MATCH((CUADRO!P$5&amp;$E802),'Hoja de Trabajo para listado'!$A$151:$Z$151,0)),0)+IFERROR(INDEX('Hoja de Trabajo para listado'!$AB$155:$BA$1048576,MATCH($A802,'Hoja de Trabajo para listado'!$AB$155:$AB$1048576,0),MATCH((CUADRO!P$5&amp;$E802),'Hoja de Trabajo para listado'!$AB$151:$BA$151,0)),0)+IFERROR(INDEX('Hoja de Trabajo para listado'!$BC$155:$CB$1048576,MATCH($A802,'Hoja de Trabajo para listado'!$BC$155:$BC$1048576,0),MATCH((CUADRO!P$5&amp;$E802),'Hoja de Trabajo para listado'!$BC$151:$CB$151,0)),0)+IFERROR(INDEX('Hoja de Trabajo para listado'!$DE$153:$DG$274,MATCH($A802,'Hoja de Trabajo para listado'!$DE$153:$DE$1048576,0),MATCH((CUADRO!P$5&amp;$E802),'Hoja de Trabajo para listado'!$DE$151:$DG$151,0)),0)+IFERROR(INDEX('Hoja de Trabajo para listado'!$CD$155:$DC$1048576,MATCH($A802,'Hoja de Trabajo para listado'!$CD$155:$CD$1048576,0),MATCH((CUADRO!P$5&amp;$E802),'Hoja de Trabajo para listado'!$CD$151:$DC$151,0)),0)</f>
        <v>0</v>
      </c>
      <c r="Q802" s="314">
        <f ca="1">+IFERROR(INDEX('Hoja de Trabajo para listado'!$A$155:$Z$1048576,MATCH($A802,'Hoja de Trabajo para listado'!$A$155:$A$1048576,0),MATCH((CUADRO!Q$5&amp;$E802),'Hoja de Trabajo para listado'!$A$151:$Z$151,0)),0)+IFERROR(INDEX('Hoja de Trabajo para listado'!$AB$155:$BA$1048576,MATCH($A802,'Hoja de Trabajo para listado'!$AB$155:$AB$1048576,0),MATCH((CUADRO!Q$5&amp;$E802),'Hoja de Trabajo para listado'!$AB$151:$BA$151,0)),0)+IFERROR(INDEX('Hoja de Trabajo para listado'!$BC$155:$CB$1048576,MATCH($A802,'Hoja de Trabajo para listado'!$BC$155:$BC$1048576,0),MATCH((CUADRO!Q$5&amp;$E802),'Hoja de Trabajo para listado'!$BC$151:$CB$151,0)),0)+IFERROR(INDEX('Hoja de Trabajo para listado'!$DE$153:$DG$274,MATCH($A802,'Hoja de Trabajo para listado'!$DE$153:$DE$1048576,0),MATCH((CUADRO!Q$5&amp;$E802),'Hoja de Trabajo para listado'!$DE$151:$DG$151,0)),0)+IFERROR(INDEX('Hoja de Trabajo para listado'!$CD$155:$DC$1048576,MATCH($A802,'Hoja de Trabajo para listado'!$CD$155:$CD$1048576,0),MATCH((CUADRO!Q$5&amp;$E802),'Hoja de Trabajo para listado'!$CD$151:$DC$151,0)),0)</f>
        <v>0</v>
      </c>
      <c r="R802" s="314">
        <f t="shared" ca="1" si="24"/>
        <v>0</v>
      </c>
      <c r="S802" s="322"/>
      <c r="T802" s="314">
        <f ca="1">+T803</f>
        <v>0</v>
      </c>
      <c r="U802" s="313">
        <f t="shared" si="25"/>
        <v>1</v>
      </c>
      <c r="V802" s="319" t="str">
        <f>+VLOOKUP(A802,bd_lista!$A$3:$E$593,5,FALSE)</f>
        <v>Gobiernos Autonomos Municipales</v>
      </c>
      <c r="W802" s="425" t="str">
        <f>+V802</f>
        <v>Gobiernos Autonomos Municipales</v>
      </c>
    </row>
    <row r="803" spans="1:23" customFormat="1" ht="15" hidden="1" customHeight="1">
      <c r="A803" s="323">
        <v>1913</v>
      </c>
      <c r="B803" s="428"/>
      <c r="C803" s="318" t="str">
        <f>+VLOOKUP(A803,bd_lista!$A$3:$C$593,3,FALSE)</f>
        <v>Gobierno Autónomo Municipal de Nueva Esperanza</v>
      </c>
      <c r="D803" s="430"/>
      <c r="E803" s="347" t="s">
        <v>1419</v>
      </c>
      <c r="F803" s="314">
        <f ca="1">+IFERROR(INDEX('Hoja de Trabajo para listado'!$A$155:$Z$1048576,MATCH($A803,'Hoja de Trabajo para listado'!$A$155:$A$1048576,0),MATCH((CUADRO!F$5&amp;$E803),'Hoja de Trabajo para listado'!$A$151:$Z$151,0)),0)+IFERROR(INDEX('Hoja de Trabajo para listado'!$AB$155:$BA$1048576,MATCH($A803,'Hoja de Trabajo para listado'!$AB$155:$AB$1048576,0),MATCH((CUADRO!F$5&amp;$E803),'Hoja de Trabajo para listado'!$AB$151:$BA$151,0)),0)+IFERROR(INDEX('Hoja de Trabajo para listado'!$BC$155:$CB$1048576,MATCH($A803,'Hoja de Trabajo para listado'!$BC$155:$BC$1048576,0),MATCH((CUADRO!F$5&amp;$E803),'Hoja de Trabajo para listado'!$BC$151:$CB$151,0)),0)+IFERROR(INDEX('Hoja de Trabajo para listado'!$DE$153:$DG$274,MATCH($A803,'Hoja de Trabajo para listado'!$DE$153:$DE$1048576,0),MATCH((CUADRO!F$5&amp;$E803),'Hoja de Trabajo para listado'!$DE$151:$DG$151,0)),0)+IFERROR(INDEX('Hoja de Trabajo para listado'!$CD$155:$DC$1048576,MATCH($A803,'Hoja de Trabajo para listado'!$CD$155:$CD$1048576,0),MATCH((CUADRO!F$5&amp;$E803),'Hoja de Trabajo para listado'!$CD$151:$DC$151,0)),0)</f>
        <v>0</v>
      </c>
      <c r="G803" s="314">
        <f ca="1">+IFERROR(INDEX('Hoja de Trabajo para listado'!$A$155:$Z$1048576,MATCH($A803,'Hoja de Trabajo para listado'!$A$155:$A$1048576,0),MATCH((CUADRO!G$5&amp;$E803),'Hoja de Trabajo para listado'!$A$151:$Z$151,0)),0)+IFERROR(INDEX('Hoja de Trabajo para listado'!$AB$155:$BA$1048576,MATCH($A803,'Hoja de Trabajo para listado'!$AB$155:$AB$1048576,0),MATCH((CUADRO!G$5&amp;$E803),'Hoja de Trabajo para listado'!$AB$151:$BA$151,0)),0)+IFERROR(INDEX('Hoja de Trabajo para listado'!$BC$155:$CB$1048576,MATCH($A803,'Hoja de Trabajo para listado'!$BC$155:$BC$1048576,0),MATCH((CUADRO!G$5&amp;$E803),'Hoja de Trabajo para listado'!$BC$151:$CB$151,0)),0)+IFERROR(INDEX('Hoja de Trabajo para listado'!$DE$153:$DG$274,MATCH($A803,'Hoja de Trabajo para listado'!$DE$153:$DE$1048576,0),MATCH((CUADRO!G$5&amp;$E803),'Hoja de Trabajo para listado'!$DE$151:$DG$151,0)),0)+IFERROR(INDEX('Hoja de Trabajo para listado'!$CD$155:$DC$1048576,MATCH($A803,'Hoja de Trabajo para listado'!$CD$155:$CD$1048576,0),MATCH((CUADRO!G$5&amp;$E803),'Hoja de Trabajo para listado'!$CD$151:$DC$151,0)),0)</f>
        <v>0</v>
      </c>
      <c r="H803" s="314">
        <f ca="1">+IFERROR(INDEX('Hoja de Trabajo para listado'!$A$155:$Z$1048576,MATCH($A803,'Hoja de Trabajo para listado'!$A$155:$A$1048576,0),MATCH((CUADRO!H$5&amp;$E803),'Hoja de Trabajo para listado'!$A$151:$Z$151,0)),0)+IFERROR(INDEX('Hoja de Trabajo para listado'!$AB$155:$BA$1048576,MATCH($A803,'Hoja de Trabajo para listado'!$AB$155:$AB$1048576,0),MATCH((CUADRO!H$5&amp;$E803),'Hoja de Trabajo para listado'!$AB$151:$BA$151,0)),0)+IFERROR(INDEX('Hoja de Trabajo para listado'!$BC$155:$CB$1048576,MATCH($A803,'Hoja de Trabajo para listado'!$BC$155:$BC$1048576,0),MATCH((CUADRO!H$5&amp;$E803),'Hoja de Trabajo para listado'!$BC$151:$CB$151,0)),0)+IFERROR(INDEX('Hoja de Trabajo para listado'!$DE$153:$DG$274,MATCH($A803,'Hoja de Trabajo para listado'!$DE$153:$DE$1048576,0),MATCH((CUADRO!H$5&amp;$E803),'Hoja de Trabajo para listado'!$DE$151:$DG$151,0)),0)+IFERROR(INDEX('Hoja de Trabajo para listado'!$CD$155:$DC$1048576,MATCH($A803,'Hoja de Trabajo para listado'!$CD$155:$CD$1048576,0),MATCH((CUADRO!H$5&amp;$E803),'Hoja de Trabajo para listado'!$CD$151:$DC$151,0)),0)</f>
        <v>0</v>
      </c>
      <c r="I803" s="314">
        <f ca="1">+IFERROR(INDEX('Hoja de Trabajo para listado'!$A$155:$Z$1048576,MATCH($A803,'Hoja de Trabajo para listado'!$A$155:$A$1048576,0),MATCH((CUADRO!I$5&amp;$E803),'Hoja de Trabajo para listado'!$A$151:$Z$151,0)),0)+IFERROR(INDEX('Hoja de Trabajo para listado'!$AB$155:$BA$1048576,MATCH($A803,'Hoja de Trabajo para listado'!$AB$155:$AB$1048576,0),MATCH((CUADRO!I$5&amp;$E803),'Hoja de Trabajo para listado'!$AB$151:$BA$151,0)),0)+IFERROR(INDEX('Hoja de Trabajo para listado'!$BC$155:$CB$1048576,MATCH($A803,'Hoja de Trabajo para listado'!$BC$155:$BC$1048576,0),MATCH((CUADRO!I$5&amp;$E803),'Hoja de Trabajo para listado'!$BC$151:$CB$151,0)),0)+IFERROR(INDEX('Hoja de Trabajo para listado'!$DE$153:$DG$274,MATCH($A803,'Hoja de Trabajo para listado'!$DE$153:$DE$1048576,0),MATCH((CUADRO!I$5&amp;$E803),'Hoja de Trabajo para listado'!$DE$151:$DG$151,0)),0)+IFERROR(INDEX('Hoja de Trabajo para listado'!$CD$155:$DC$1048576,MATCH($A803,'Hoja de Trabajo para listado'!$CD$155:$CD$1048576,0),MATCH((CUADRO!I$5&amp;$E803),'Hoja de Trabajo para listado'!$CD$151:$DC$151,0)),0)</f>
        <v>0</v>
      </c>
      <c r="J803" s="314">
        <f ca="1">+IFERROR(INDEX('Hoja de Trabajo para listado'!$A$155:$Z$1048576,MATCH($A803,'Hoja de Trabajo para listado'!$A$155:$A$1048576,0),MATCH((CUADRO!J$5&amp;$E803),'Hoja de Trabajo para listado'!$A$151:$Z$151,0)),0)+IFERROR(INDEX('Hoja de Trabajo para listado'!$AB$155:$BA$1048576,MATCH($A803,'Hoja de Trabajo para listado'!$AB$155:$AB$1048576,0),MATCH((CUADRO!J$5&amp;$E803),'Hoja de Trabajo para listado'!$AB$151:$BA$151,0)),0)+IFERROR(INDEX('Hoja de Trabajo para listado'!$BC$155:$CB$1048576,MATCH($A803,'Hoja de Trabajo para listado'!$BC$155:$BC$1048576,0),MATCH((CUADRO!J$5&amp;$E803),'Hoja de Trabajo para listado'!$BC$151:$CB$151,0)),0)+IFERROR(INDEX('Hoja de Trabajo para listado'!$DE$153:$DG$274,MATCH($A803,'Hoja de Trabajo para listado'!$DE$153:$DE$1048576,0),MATCH((CUADRO!J$5&amp;$E803),'Hoja de Trabajo para listado'!$DE$151:$DG$151,0)),0)+IFERROR(INDEX('Hoja de Trabajo para listado'!$CD$155:$DC$1048576,MATCH($A803,'Hoja de Trabajo para listado'!$CD$155:$CD$1048576,0),MATCH((CUADRO!J$5&amp;$E803),'Hoja de Trabajo para listado'!$CD$151:$DC$151,0)),0)</f>
        <v>0</v>
      </c>
      <c r="K803" s="314">
        <f ca="1">+IFERROR(INDEX('Hoja de Trabajo para listado'!$A$155:$Z$1048576,MATCH($A803,'Hoja de Trabajo para listado'!$A$155:$A$1048576,0),MATCH((CUADRO!K$5&amp;$E803),'Hoja de Trabajo para listado'!$A$151:$Z$151,0)),0)+IFERROR(INDEX('Hoja de Trabajo para listado'!$AB$155:$BA$1048576,MATCH($A803,'Hoja de Trabajo para listado'!$AB$155:$AB$1048576,0),MATCH((CUADRO!K$5&amp;$E803),'Hoja de Trabajo para listado'!$AB$151:$BA$151,0)),0)+IFERROR(INDEX('Hoja de Trabajo para listado'!$BC$155:$CB$1048576,MATCH($A803,'Hoja de Trabajo para listado'!$BC$155:$BC$1048576,0),MATCH((CUADRO!K$5&amp;$E803),'Hoja de Trabajo para listado'!$BC$151:$CB$151,0)),0)+IFERROR(INDEX('Hoja de Trabajo para listado'!$DE$153:$DG$274,MATCH($A803,'Hoja de Trabajo para listado'!$DE$153:$DE$1048576,0),MATCH((CUADRO!K$5&amp;$E803),'Hoja de Trabajo para listado'!$DE$151:$DG$151,0)),0)+IFERROR(INDEX('Hoja de Trabajo para listado'!$CD$155:$DC$1048576,MATCH($A803,'Hoja de Trabajo para listado'!$CD$155:$CD$1048576,0),MATCH((CUADRO!K$5&amp;$E803),'Hoja de Trabajo para listado'!$CD$151:$DC$151,0)),0)</f>
        <v>0</v>
      </c>
      <c r="L803" s="314">
        <f ca="1">+IFERROR(INDEX('Hoja de Trabajo para listado'!$A$155:$Z$1048576,MATCH($A803,'Hoja de Trabajo para listado'!$A$155:$A$1048576,0),MATCH((CUADRO!L$5&amp;$E803),'Hoja de Trabajo para listado'!$A$151:$Z$151,0)),0)+IFERROR(INDEX('Hoja de Trabajo para listado'!$AB$155:$BA$1048576,MATCH($A803,'Hoja de Trabajo para listado'!$AB$155:$AB$1048576,0),MATCH((CUADRO!L$5&amp;$E803),'Hoja de Trabajo para listado'!$AB$151:$BA$151,0)),0)+IFERROR(INDEX('Hoja de Trabajo para listado'!$BC$155:$CB$1048576,MATCH($A803,'Hoja de Trabajo para listado'!$BC$155:$BC$1048576,0),MATCH((CUADRO!L$5&amp;$E803),'Hoja de Trabajo para listado'!$BC$151:$CB$151,0)),0)+IFERROR(INDEX('Hoja de Trabajo para listado'!$DE$153:$DG$274,MATCH($A803,'Hoja de Trabajo para listado'!$DE$153:$DE$1048576,0),MATCH((CUADRO!L$5&amp;$E803),'Hoja de Trabajo para listado'!$DE$151:$DG$151,0)),0)+IFERROR(INDEX('Hoja de Trabajo para listado'!$CD$155:$DC$1048576,MATCH($A803,'Hoja de Trabajo para listado'!$CD$155:$CD$1048576,0),MATCH((CUADRO!L$5&amp;$E803),'Hoja de Trabajo para listado'!$CD$151:$DC$151,0)),0)</f>
        <v>0</v>
      </c>
      <c r="M803" s="314">
        <f ca="1">+IFERROR(INDEX('Hoja de Trabajo para listado'!$A$155:$Z$1048576,MATCH($A803,'Hoja de Trabajo para listado'!$A$155:$A$1048576,0),MATCH((CUADRO!M$5&amp;$E803),'Hoja de Trabajo para listado'!$A$151:$Z$151,0)),0)+IFERROR(INDEX('Hoja de Trabajo para listado'!$AB$155:$BA$1048576,MATCH($A803,'Hoja de Trabajo para listado'!$AB$155:$AB$1048576,0),MATCH((CUADRO!M$5&amp;$E803),'Hoja de Trabajo para listado'!$AB$151:$BA$151,0)),0)+IFERROR(INDEX('Hoja de Trabajo para listado'!$BC$155:$CB$1048576,MATCH($A803,'Hoja de Trabajo para listado'!$BC$155:$BC$1048576,0),MATCH((CUADRO!M$5&amp;$E803),'Hoja de Trabajo para listado'!$BC$151:$CB$151,0)),0)+IFERROR(INDEX('Hoja de Trabajo para listado'!$DE$153:$DG$274,MATCH($A803,'Hoja de Trabajo para listado'!$DE$153:$DE$1048576,0),MATCH((CUADRO!M$5&amp;$E803),'Hoja de Trabajo para listado'!$DE$151:$DG$151,0)),0)+IFERROR(INDEX('Hoja de Trabajo para listado'!$CD$155:$DC$1048576,MATCH($A803,'Hoja de Trabajo para listado'!$CD$155:$CD$1048576,0),MATCH((CUADRO!M$5&amp;$E803),'Hoja de Trabajo para listado'!$CD$151:$DC$151,0)),0)</f>
        <v>0</v>
      </c>
      <c r="N803" s="314">
        <f ca="1">+IFERROR(INDEX('Hoja de Trabajo para listado'!$A$155:$Z$1048576,MATCH($A803,'Hoja de Trabajo para listado'!$A$155:$A$1048576,0),MATCH((CUADRO!N$5&amp;$E803),'Hoja de Trabajo para listado'!$A$151:$Z$151,0)),0)+IFERROR(INDEX('Hoja de Trabajo para listado'!$AB$155:$BA$1048576,MATCH($A803,'Hoja de Trabajo para listado'!$AB$155:$AB$1048576,0),MATCH((CUADRO!N$5&amp;$E803),'Hoja de Trabajo para listado'!$AB$151:$BA$151,0)),0)+IFERROR(INDEX('Hoja de Trabajo para listado'!$BC$155:$CB$1048576,MATCH($A803,'Hoja de Trabajo para listado'!$BC$155:$BC$1048576,0),MATCH((CUADRO!N$5&amp;$E803),'Hoja de Trabajo para listado'!$BC$151:$CB$151,0)),0)+IFERROR(INDEX('Hoja de Trabajo para listado'!$DE$153:$DG$274,MATCH($A803,'Hoja de Trabajo para listado'!$DE$153:$DE$1048576,0),MATCH((CUADRO!N$5&amp;$E803),'Hoja de Trabajo para listado'!$DE$151:$DG$151,0)),0)+IFERROR(INDEX('Hoja de Trabajo para listado'!$CD$155:$DC$1048576,MATCH($A803,'Hoja de Trabajo para listado'!$CD$155:$CD$1048576,0),MATCH((CUADRO!N$5&amp;$E803),'Hoja de Trabajo para listado'!$CD$151:$DC$151,0)),0)</f>
        <v>0</v>
      </c>
      <c r="O803" s="314">
        <f ca="1">+IFERROR(INDEX('Hoja de Trabajo para listado'!$A$155:$Z$1048576,MATCH($A803,'Hoja de Trabajo para listado'!$A$155:$A$1048576,0),MATCH((CUADRO!O$5&amp;$E803),'Hoja de Trabajo para listado'!$A$151:$Z$151,0)),0)+IFERROR(INDEX('Hoja de Trabajo para listado'!$AB$155:$BA$1048576,MATCH($A803,'Hoja de Trabajo para listado'!$AB$155:$AB$1048576,0),MATCH((CUADRO!O$5&amp;$E803),'Hoja de Trabajo para listado'!$AB$151:$BA$151,0)),0)+IFERROR(INDEX('Hoja de Trabajo para listado'!$BC$155:$CB$1048576,MATCH($A803,'Hoja de Trabajo para listado'!$BC$155:$BC$1048576,0),MATCH((CUADRO!O$5&amp;$E803),'Hoja de Trabajo para listado'!$BC$151:$CB$151,0)),0)+IFERROR(INDEX('Hoja de Trabajo para listado'!$DE$153:$DG$274,MATCH($A803,'Hoja de Trabajo para listado'!$DE$153:$DE$1048576,0),MATCH((CUADRO!O$5&amp;$E803),'Hoja de Trabajo para listado'!$DE$151:$DG$151,0)),0)+IFERROR(INDEX('Hoja de Trabajo para listado'!$CD$155:$DC$1048576,MATCH($A803,'Hoja de Trabajo para listado'!$CD$155:$CD$1048576,0),MATCH((CUADRO!O$5&amp;$E803),'Hoja de Trabajo para listado'!$CD$151:$DC$151,0)),0)</f>
        <v>0</v>
      </c>
      <c r="P803" s="314">
        <f ca="1">+IFERROR(INDEX('Hoja de Trabajo para listado'!$A$155:$Z$1048576,MATCH($A803,'Hoja de Trabajo para listado'!$A$155:$A$1048576,0),MATCH((CUADRO!P$5&amp;$E803),'Hoja de Trabajo para listado'!$A$151:$Z$151,0)),0)+IFERROR(INDEX('Hoja de Trabajo para listado'!$AB$155:$BA$1048576,MATCH($A803,'Hoja de Trabajo para listado'!$AB$155:$AB$1048576,0),MATCH((CUADRO!P$5&amp;$E803),'Hoja de Trabajo para listado'!$AB$151:$BA$151,0)),0)+IFERROR(INDEX('Hoja de Trabajo para listado'!$BC$155:$CB$1048576,MATCH($A803,'Hoja de Trabajo para listado'!$BC$155:$BC$1048576,0),MATCH((CUADRO!P$5&amp;$E803),'Hoja de Trabajo para listado'!$BC$151:$CB$151,0)),0)+IFERROR(INDEX('Hoja de Trabajo para listado'!$DE$153:$DG$274,MATCH($A803,'Hoja de Trabajo para listado'!$DE$153:$DE$1048576,0),MATCH((CUADRO!P$5&amp;$E803),'Hoja de Trabajo para listado'!$DE$151:$DG$151,0)),0)+IFERROR(INDEX('Hoja de Trabajo para listado'!$CD$155:$DC$1048576,MATCH($A803,'Hoja de Trabajo para listado'!$CD$155:$CD$1048576,0),MATCH((CUADRO!P$5&amp;$E803),'Hoja de Trabajo para listado'!$CD$151:$DC$151,0)),0)</f>
        <v>0</v>
      </c>
      <c r="Q803" s="314">
        <f ca="1">+IFERROR(INDEX('Hoja de Trabajo para listado'!$A$155:$Z$1048576,MATCH($A803,'Hoja de Trabajo para listado'!$A$155:$A$1048576,0),MATCH((CUADRO!Q$5&amp;$E803),'Hoja de Trabajo para listado'!$A$151:$Z$151,0)),0)+IFERROR(INDEX('Hoja de Trabajo para listado'!$AB$155:$BA$1048576,MATCH($A803,'Hoja de Trabajo para listado'!$AB$155:$AB$1048576,0),MATCH((CUADRO!Q$5&amp;$E803),'Hoja de Trabajo para listado'!$AB$151:$BA$151,0)),0)+IFERROR(INDEX('Hoja de Trabajo para listado'!$BC$155:$CB$1048576,MATCH($A803,'Hoja de Trabajo para listado'!$BC$155:$BC$1048576,0),MATCH((CUADRO!Q$5&amp;$E803),'Hoja de Trabajo para listado'!$BC$151:$CB$151,0)),0)+IFERROR(INDEX('Hoja de Trabajo para listado'!$DE$153:$DG$274,MATCH($A803,'Hoja de Trabajo para listado'!$DE$153:$DE$1048576,0),MATCH((CUADRO!Q$5&amp;$E803),'Hoja de Trabajo para listado'!$DE$151:$DG$151,0)),0)+IFERROR(INDEX('Hoja de Trabajo para listado'!$CD$155:$DC$1048576,MATCH($A803,'Hoja de Trabajo para listado'!$CD$155:$CD$1048576,0),MATCH((CUADRO!Q$5&amp;$E803),'Hoja de Trabajo para listado'!$CD$151:$DC$151,0)),0)</f>
        <v>0</v>
      </c>
      <c r="R803" s="314">
        <f t="shared" ca="1" si="24"/>
        <v>0</v>
      </c>
      <c r="S803" s="322">
        <f ca="1">+R802+R803</f>
        <v>0</v>
      </c>
      <c r="T803" s="314">
        <f ca="1">+S803</f>
        <v>0</v>
      </c>
      <c r="U803" s="313">
        <f t="shared" si="25"/>
        <v>2</v>
      </c>
      <c r="V803" s="319" t="str">
        <f>+VLOOKUP(A803,bd_lista!$A$3:$E$593,5,FALSE)</f>
        <v>Gobiernos Autonomos Municipales</v>
      </c>
      <c r="W803" s="426"/>
    </row>
    <row r="804" spans="1:23" customFormat="1" ht="15" hidden="1" customHeight="1">
      <c r="A804" s="323">
        <v>1914</v>
      </c>
      <c r="B804" s="427">
        <f>+A804</f>
        <v>1914</v>
      </c>
      <c r="C804" s="318" t="str">
        <f>+VLOOKUP(A804,bd_lista!$A$3:$C$593,3,FALSE)</f>
        <v>Gobierno Autónomo Municipal de Villa Nueva (Loma Alta)</v>
      </c>
      <c r="D804" s="429" t="str">
        <f>+C804</f>
        <v>Gobierno Autónomo Municipal de Villa Nueva (Loma Alta)</v>
      </c>
      <c r="E804" s="346" t="s">
        <v>1418</v>
      </c>
      <c r="F804" s="314">
        <f ca="1">+IFERROR(INDEX('Hoja de Trabajo para listado'!$A$155:$Z$1048576,MATCH($A804,'Hoja de Trabajo para listado'!$A$155:$A$1048576,0),MATCH((CUADRO!F$5&amp;$E804),'Hoja de Trabajo para listado'!$A$151:$Z$151,0)),0)+IFERROR(INDEX('Hoja de Trabajo para listado'!$AB$155:$BA$1048576,MATCH($A804,'Hoja de Trabajo para listado'!$AB$155:$AB$1048576,0),MATCH((CUADRO!F$5&amp;$E804),'Hoja de Trabajo para listado'!$AB$151:$BA$151,0)),0)+IFERROR(INDEX('Hoja de Trabajo para listado'!$BC$155:$CB$1048576,MATCH($A804,'Hoja de Trabajo para listado'!$BC$155:$BC$1048576,0),MATCH((CUADRO!F$5&amp;$E804),'Hoja de Trabajo para listado'!$BC$151:$CB$151,0)),0)+IFERROR(INDEX('Hoja de Trabajo para listado'!$DE$153:$DG$274,MATCH($A804,'Hoja de Trabajo para listado'!$DE$153:$DE$1048576,0),MATCH((CUADRO!F$5&amp;$E804),'Hoja de Trabajo para listado'!$DE$151:$DG$151,0)),0)+IFERROR(INDEX('Hoja de Trabajo para listado'!$CD$155:$DC$1048576,MATCH($A804,'Hoja de Trabajo para listado'!$CD$155:$CD$1048576,0),MATCH((CUADRO!F$5&amp;$E804),'Hoja de Trabajo para listado'!$CD$151:$DC$151,0)),0)</f>
        <v>0</v>
      </c>
      <c r="G804" s="314">
        <f ca="1">+IFERROR(INDEX('Hoja de Trabajo para listado'!$A$155:$Z$1048576,MATCH($A804,'Hoja de Trabajo para listado'!$A$155:$A$1048576,0),MATCH((CUADRO!G$5&amp;$E804),'Hoja de Trabajo para listado'!$A$151:$Z$151,0)),0)+IFERROR(INDEX('Hoja de Trabajo para listado'!$AB$155:$BA$1048576,MATCH($A804,'Hoja de Trabajo para listado'!$AB$155:$AB$1048576,0),MATCH((CUADRO!G$5&amp;$E804),'Hoja de Trabajo para listado'!$AB$151:$BA$151,0)),0)+IFERROR(INDEX('Hoja de Trabajo para listado'!$BC$155:$CB$1048576,MATCH($A804,'Hoja de Trabajo para listado'!$BC$155:$BC$1048576,0),MATCH((CUADRO!G$5&amp;$E804),'Hoja de Trabajo para listado'!$BC$151:$CB$151,0)),0)+IFERROR(INDEX('Hoja de Trabajo para listado'!$DE$153:$DG$274,MATCH($A804,'Hoja de Trabajo para listado'!$DE$153:$DE$1048576,0),MATCH((CUADRO!G$5&amp;$E804),'Hoja de Trabajo para listado'!$DE$151:$DG$151,0)),0)+IFERROR(INDEX('Hoja de Trabajo para listado'!$CD$155:$DC$1048576,MATCH($A804,'Hoja de Trabajo para listado'!$CD$155:$CD$1048576,0),MATCH((CUADRO!G$5&amp;$E804),'Hoja de Trabajo para listado'!$CD$151:$DC$151,0)),0)</f>
        <v>0</v>
      </c>
      <c r="H804" s="314">
        <f ca="1">+IFERROR(INDEX('Hoja de Trabajo para listado'!$A$155:$Z$1048576,MATCH($A804,'Hoja de Trabajo para listado'!$A$155:$A$1048576,0),MATCH((CUADRO!H$5&amp;$E804),'Hoja de Trabajo para listado'!$A$151:$Z$151,0)),0)+IFERROR(INDEX('Hoja de Trabajo para listado'!$AB$155:$BA$1048576,MATCH($A804,'Hoja de Trabajo para listado'!$AB$155:$AB$1048576,0),MATCH((CUADRO!H$5&amp;$E804),'Hoja de Trabajo para listado'!$AB$151:$BA$151,0)),0)+IFERROR(INDEX('Hoja de Trabajo para listado'!$BC$155:$CB$1048576,MATCH($A804,'Hoja de Trabajo para listado'!$BC$155:$BC$1048576,0),MATCH((CUADRO!H$5&amp;$E804),'Hoja de Trabajo para listado'!$BC$151:$CB$151,0)),0)+IFERROR(INDEX('Hoja de Trabajo para listado'!$DE$153:$DG$274,MATCH($A804,'Hoja de Trabajo para listado'!$DE$153:$DE$1048576,0),MATCH((CUADRO!H$5&amp;$E804),'Hoja de Trabajo para listado'!$DE$151:$DG$151,0)),0)+IFERROR(INDEX('Hoja de Trabajo para listado'!$CD$155:$DC$1048576,MATCH($A804,'Hoja de Trabajo para listado'!$CD$155:$CD$1048576,0),MATCH((CUADRO!H$5&amp;$E804),'Hoja de Trabajo para listado'!$CD$151:$DC$151,0)),0)</f>
        <v>0</v>
      </c>
      <c r="I804" s="314">
        <f ca="1">+IFERROR(INDEX('Hoja de Trabajo para listado'!$A$155:$Z$1048576,MATCH($A804,'Hoja de Trabajo para listado'!$A$155:$A$1048576,0),MATCH((CUADRO!I$5&amp;$E804),'Hoja de Trabajo para listado'!$A$151:$Z$151,0)),0)+IFERROR(INDEX('Hoja de Trabajo para listado'!$AB$155:$BA$1048576,MATCH($A804,'Hoja de Trabajo para listado'!$AB$155:$AB$1048576,0),MATCH((CUADRO!I$5&amp;$E804),'Hoja de Trabajo para listado'!$AB$151:$BA$151,0)),0)+IFERROR(INDEX('Hoja de Trabajo para listado'!$BC$155:$CB$1048576,MATCH($A804,'Hoja de Trabajo para listado'!$BC$155:$BC$1048576,0),MATCH((CUADRO!I$5&amp;$E804),'Hoja de Trabajo para listado'!$BC$151:$CB$151,0)),0)+IFERROR(INDEX('Hoja de Trabajo para listado'!$DE$153:$DG$274,MATCH($A804,'Hoja de Trabajo para listado'!$DE$153:$DE$1048576,0),MATCH((CUADRO!I$5&amp;$E804),'Hoja de Trabajo para listado'!$DE$151:$DG$151,0)),0)+IFERROR(INDEX('Hoja de Trabajo para listado'!$CD$155:$DC$1048576,MATCH($A804,'Hoja de Trabajo para listado'!$CD$155:$CD$1048576,0),MATCH((CUADRO!I$5&amp;$E804),'Hoja de Trabajo para listado'!$CD$151:$DC$151,0)),0)</f>
        <v>0</v>
      </c>
      <c r="J804" s="314">
        <f ca="1">+IFERROR(INDEX('Hoja de Trabajo para listado'!$A$155:$Z$1048576,MATCH($A804,'Hoja de Trabajo para listado'!$A$155:$A$1048576,0),MATCH((CUADRO!J$5&amp;$E804),'Hoja de Trabajo para listado'!$A$151:$Z$151,0)),0)+IFERROR(INDEX('Hoja de Trabajo para listado'!$AB$155:$BA$1048576,MATCH($A804,'Hoja de Trabajo para listado'!$AB$155:$AB$1048576,0),MATCH((CUADRO!J$5&amp;$E804),'Hoja de Trabajo para listado'!$AB$151:$BA$151,0)),0)+IFERROR(INDEX('Hoja de Trabajo para listado'!$BC$155:$CB$1048576,MATCH($A804,'Hoja de Trabajo para listado'!$BC$155:$BC$1048576,0),MATCH((CUADRO!J$5&amp;$E804),'Hoja de Trabajo para listado'!$BC$151:$CB$151,0)),0)+IFERROR(INDEX('Hoja de Trabajo para listado'!$DE$153:$DG$274,MATCH($A804,'Hoja de Trabajo para listado'!$DE$153:$DE$1048576,0),MATCH((CUADRO!J$5&amp;$E804),'Hoja de Trabajo para listado'!$DE$151:$DG$151,0)),0)+IFERROR(INDEX('Hoja de Trabajo para listado'!$CD$155:$DC$1048576,MATCH($A804,'Hoja de Trabajo para listado'!$CD$155:$CD$1048576,0),MATCH((CUADRO!J$5&amp;$E804),'Hoja de Trabajo para listado'!$CD$151:$DC$151,0)),0)</f>
        <v>0</v>
      </c>
      <c r="K804" s="314">
        <f ca="1">+IFERROR(INDEX('Hoja de Trabajo para listado'!$A$155:$Z$1048576,MATCH($A804,'Hoja de Trabajo para listado'!$A$155:$A$1048576,0),MATCH((CUADRO!K$5&amp;$E804),'Hoja de Trabajo para listado'!$A$151:$Z$151,0)),0)+IFERROR(INDEX('Hoja de Trabajo para listado'!$AB$155:$BA$1048576,MATCH($A804,'Hoja de Trabajo para listado'!$AB$155:$AB$1048576,0),MATCH((CUADRO!K$5&amp;$E804),'Hoja de Trabajo para listado'!$AB$151:$BA$151,0)),0)+IFERROR(INDEX('Hoja de Trabajo para listado'!$BC$155:$CB$1048576,MATCH($A804,'Hoja de Trabajo para listado'!$BC$155:$BC$1048576,0),MATCH((CUADRO!K$5&amp;$E804),'Hoja de Trabajo para listado'!$BC$151:$CB$151,0)),0)+IFERROR(INDEX('Hoja de Trabajo para listado'!$DE$153:$DG$274,MATCH($A804,'Hoja de Trabajo para listado'!$DE$153:$DE$1048576,0),MATCH((CUADRO!K$5&amp;$E804),'Hoja de Trabajo para listado'!$DE$151:$DG$151,0)),0)+IFERROR(INDEX('Hoja de Trabajo para listado'!$CD$155:$DC$1048576,MATCH($A804,'Hoja de Trabajo para listado'!$CD$155:$CD$1048576,0),MATCH((CUADRO!K$5&amp;$E804),'Hoja de Trabajo para listado'!$CD$151:$DC$151,0)),0)</f>
        <v>0</v>
      </c>
      <c r="L804" s="314">
        <f ca="1">+IFERROR(INDEX('Hoja de Trabajo para listado'!$A$155:$Z$1048576,MATCH($A804,'Hoja de Trabajo para listado'!$A$155:$A$1048576,0),MATCH((CUADRO!L$5&amp;$E804),'Hoja de Trabajo para listado'!$A$151:$Z$151,0)),0)+IFERROR(INDEX('Hoja de Trabajo para listado'!$AB$155:$BA$1048576,MATCH($A804,'Hoja de Trabajo para listado'!$AB$155:$AB$1048576,0),MATCH((CUADRO!L$5&amp;$E804),'Hoja de Trabajo para listado'!$AB$151:$BA$151,0)),0)+IFERROR(INDEX('Hoja de Trabajo para listado'!$BC$155:$CB$1048576,MATCH($A804,'Hoja de Trabajo para listado'!$BC$155:$BC$1048576,0),MATCH((CUADRO!L$5&amp;$E804),'Hoja de Trabajo para listado'!$BC$151:$CB$151,0)),0)+IFERROR(INDEX('Hoja de Trabajo para listado'!$DE$153:$DG$274,MATCH($A804,'Hoja de Trabajo para listado'!$DE$153:$DE$1048576,0),MATCH((CUADRO!L$5&amp;$E804),'Hoja de Trabajo para listado'!$DE$151:$DG$151,0)),0)+IFERROR(INDEX('Hoja de Trabajo para listado'!$CD$155:$DC$1048576,MATCH($A804,'Hoja de Trabajo para listado'!$CD$155:$CD$1048576,0),MATCH((CUADRO!L$5&amp;$E804),'Hoja de Trabajo para listado'!$CD$151:$DC$151,0)),0)</f>
        <v>0</v>
      </c>
      <c r="M804" s="314">
        <f ca="1">+IFERROR(INDEX('Hoja de Trabajo para listado'!$A$155:$Z$1048576,MATCH($A804,'Hoja de Trabajo para listado'!$A$155:$A$1048576,0),MATCH((CUADRO!M$5&amp;$E804),'Hoja de Trabajo para listado'!$A$151:$Z$151,0)),0)+IFERROR(INDEX('Hoja de Trabajo para listado'!$AB$155:$BA$1048576,MATCH($A804,'Hoja de Trabajo para listado'!$AB$155:$AB$1048576,0),MATCH((CUADRO!M$5&amp;$E804),'Hoja de Trabajo para listado'!$AB$151:$BA$151,0)),0)+IFERROR(INDEX('Hoja de Trabajo para listado'!$BC$155:$CB$1048576,MATCH($A804,'Hoja de Trabajo para listado'!$BC$155:$BC$1048576,0),MATCH((CUADRO!M$5&amp;$E804),'Hoja de Trabajo para listado'!$BC$151:$CB$151,0)),0)+IFERROR(INDEX('Hoja de Trabajo para listado'!$DE$153:$DG$274,MATCH($A804,'Hoja de Trabajo para listado'!$DE$153:$DE$1048576,0),MATCH((CUADRO!M$5&amp;$E804),'Hoja de Trabajo para listado'!$DE$151:$DG$151,0)),0)+IFERROR(INDEX('Hoja de Trabajo para listado'!$CD$155:$DC$1048576,MATCH($A804,'Hoja de Trabajo para listado'!$CD$155:$CD$1048576,0),MATCH((CUADRO!M$5&amp;$E804),'Hoja de Trabajo para listado'!$CD$151:$DC$151,0)),0)</f>
        <v>0</v>
      </c>
      <c r="N804" s="314">
        <f ca="1">+IFERROR(INDEX('Hoja de Trabajo para listado'!$A$155:$Z$1048576,MATCH($A804,'Hoja de Trabajo para listado'!$A$155:$A$1048576,0),MATCH((CUADRO!N$5&amp;$E804),'Hoja de Trabajo para listado'!$A$151:$Z$151,0)),0)+IFERROR(INDEX('Hoja de Trabajo para listado'!$AB$155:$BA$1048576,MATCH($A804,'Hoja de Trabajo para listado'!$AB$155:$AB$1048576,0),MATCH((CUADRO!N$5&amp;$E804),'Hoja de Trabajo para listado'!$AB$151:$BA$151,0)),0)+IFERROR(INDEX('Hoja de Trabajo para listado'!$BC$155:$CB$1048576,MATCH($A804,'Hoja de Trabajo para listado'!$BC$155:$BC$1048576,0),MATCH((CUADRO!N$5&amp;$E804),'Hoja de Trabajo para listado'!$BC$151:$CB$151,0)),0)+IFERROR(INDEX('Hoja de Trabajo para listado'!$DE$153:$DG$274,MATCH($A804,'Hoja de Trabajo para listado'!$DE$153:$DE$1048576,0),MATCH((CUADRO!N$5&amp;$E804),'Hoja de Trabajo para listado'!$DE$151:$DG$151,0)),0)+IFERROR(INDEX('Hoja de Trabajo para listado'!$CD$155:$DC$1048576,MATCH($A804,'Hoja de Trabajo para listado'!$CD$155:$CD$1048576,0),MATCH((CUADRO!N$5&amp;$E804),'Hoja de Trabajo para listado'!$CD$151:$DC$151,0)),0)</f>
        <v>0</v>
      </c>
      <c r="O804" s="314">
        <f ca="1">+IFERROR(INDEX('Hoja de Trabajo para listado'!$A$155:$Z$1048576,MATCH($A804,'Hoja de Trabajo para listado'!$A$155:$A$1048576,0),MATCH((CUADRO!O$5&amp;$E804),'Hoja de Trabajo para listado'!$A$151:$Z$151,0)),0)+IFERROR(INDEX('Hoja de Trabajo para listado'!$AB$155:$BA$1048576,MATCH($A804,'Hoja de Trabajo para listado'!$AB$155:$AB$1048576,0),MATCH((CUADRO!O$5&amp;$E804),'Hoja de Trabajo para listado'!$AB$151:$BA$151,0)),0)+IFERROR(INDEX('Hoja de Trabajo para listado'!$BC$155:$CB$1048576,MATCH($A804,'Hoja de Trabajo para listado'!$BC$155:$BC$1048576,0),MATCH((CUADRO!O$5&amp;$E804),'Hoja de Trabajo para listado'!$BC$151:$CB$151,0)),0)+IFERROR(INDEX('Hoja de Trabajo para listado'!$DE$153:$DG$274,MATCH($A804,'Hoja de Trabajo para listado'!$DE$153:$DE$1048576,0),MATCH((CUADRO!O$5&amp;$E804),'Hoja de Trabajo para listado'!$DE$151:$DG$151,0)),0)+IFERROR(INDEX('Hoja de Trabajo para listado'!$CD$155:$DC$1048576,MATCH($A804,'Hoja de Trabajo para listado'!$CD$155:$CD$1048576,0),MATCH((CUADRO!O$5&amp;$E804),'Hoja de Trabajo para listado'!$CD$151:$DC$151,0)),0)</f>
        <v>0</v>
      </c>
      <c r="P804" s="314">
        <f ca="1">+IFERROR(INDEX('Hoja de Trabajo para listado'!$A$155:$Z$1048576,MATCH($A804,'Hoja de Trabajo para listado'!$A$155:$A$1048576,0),MATCH((CUADRO!P$5&amp;$E804),'Hoja de Trabajo para listado'!$A$151:$Z$151,0)),0)+IFERROR(INDEX('Hoja de Trabajo para listado'!$AB$155:$BA$1048576,MATCH($A804,'Hoja de Trabajo para listado'!$AB$155:$AB$1048576,0),MATCH((CUADRO!P$5&amp;$E804),'Hoja de Trabajo para listado'!$AB$151:$BA$151,0)),0)+IFERROR(INDEX('Hoja de Trabajo para listado'!$BC$155:$CB$1048576,MATCH($A804,'Hoja de Trabajo para listado'!$BC$155:$BC$1048576,0),MATCH((CUADRO!P$5&amp;$E804),'Hoja de Trabajo para listado'!$BC$151:$CB$151,0)),0)+IFERROR(INDEX('Hoja de Trabajo para listado'!$DE$153:$DG$274,MATCH($A804,'Hoja de Trabajo para listado'!$DE$153:$DE$1048576,0),MATCH((CUADRO!P$5&amp;$E804),'Hoja de Trabajo para listado'!$DE$151:$DG$151,0)),0)+IFERROR(INDEX('Hoja de Trabajo para listado'!$CD$155:$DC$1048576,MATCH($A804,'Hoja de Trabajo para listado'!$CD$155:$CD$1048576,0),MATCH((CUADRO!P$5&amp;$E804),'Hoja de Trabajo para listado'!$CD$151:$DC$151,0)),0)</f>
        <v>0</v>
      </c>
      <c r="Q804" s="314">
        <f ca="1">+IFERROR(INDEX('Hoja de Trabajo para listado'!$A$155:$Z$1048576,MATCH($A804,'Hoja de Trabajo para listado'!$A$155:$A$1048576,0),MATCH((CUADRO!Q$5&amp;$E804),'Hoja de Trabajo para listado'!$A$151:$Z$151,0)),0)+IFERROR(INDEX('Hoja de Trabajo para listado'!$AB$155:$BA$1048576,MATCH($A804,'Hoja de Trabajo para listado'!$AB$155:$AB$1048576,0),MATCH((CUADRO!Q$5&amp;$E804),'Hoja de Trabajo para listado'!$AB$151:$BA$151,0)),0)+IFERROR(INDEX('Hoja de Trabajo para listado'!$BC$155:$CB$1048576,MATCH($A804,'Hoja de Trabajo para listado'!$BC$155:$BC$1048576,0),MATCH((CUADRO!Q$5&amp;$E804),'Hoja de Trabajo para listado'!$BC$151:$CB$151,0)),0)+IFERROR(INDEX('Hoja de Trabajo para listado'!$DE$153:$DG$274,MATCH($A804,'Hoja de Trabajo para listado'!$DE$153:$DE$1048576,0),MATCH((CUADRO!Q$5&amp;$E804),'Hoja de Trabajo para listado'!$DE$151:$DG$151,0)),0)+IFERROR(INDEX('Hoja de Trabajo para listado'!$CD$155:$DC$1048576,MATCH($A804,'Hoja de Trabajo para listado'!$CD$155:$CD$1048576,0),MATCH((CUADRO!Q$5&amp;$E804),'Hoja de Trabajo para listado'!$CD$151:$DC$151,0)),0)</f>
        <v>0</v>
      </c>
      <c r="R804" s="314">
        <f t="shared" ca="1" si="24"/>
        <v>0</v>
      </c>
      <c r="S804" s="322"/>
      <c r="T804" s="314">
        <f ca="1">+T805</f>
        <v>0</v>
      </c>
      <c r="U804" s="313">
        <f t="shared" si="25"/>
        <v>1</v>
      </c>
      <c r="V804" s="319" t="str">
        <f>+VLOOKUP(A804,bd_lista!$A$3:$E$593,5,FALSE)</f>
        <v>Gobiernos Autonomos Municipales</v>
      </c>
      <c r="W804" s="425" t="str">
        <f>+V804</f>
        <v>Gobiernos Autonomos Municipales</v>
      </c>
    </row>
    <row r="805" spans="1:23" customFormat="1" ht="15" hidden="1" customHeight="1">
      <c r="A805" s="323">
        <v>1914</v>
      </c>
      <c r="B805" s="428"/>
      <c r="C805" s="318" t="str">
        <f>+VLOOKUP(A805,bd_lista!$A$3:$C$593,3,FALSE)</f>
        <v>Gobierno Autónomo Municipal de Villa Nueva (Loma Alta)</v>
      </c>
      <c r="D805" s="430"/>
      <c r="E805" s="347" t="s">
        <v>1419</v>
      </c>
      <c r="F805" s="314">
        <f ca="1">+IFERROR(INDEX('Hoja de Trabajo para listado'!$A$155:$Z$1048576,MATCH($A805,'Hoja de Trabajo para listado'!$A$155:$A$1048576,0),MATCH((CUADRO!F$5&amp;$E805),'Hoja de Trabajo para listado'!$A$151:$Z$151,0)),0)+IFERROR(INDEX('Hoja de Trabajo para listado'!$AB$155:$BA$1048576,MATCH($A805,'Hoja de Trabajo para listado'!$AB$155:$AB$1048576,0),MATCH((CUADRO!F$5&amp;$E805),'Hoja de Trabajo para listado'!$AB$151:$BA$151,0)),0)+IFERROR(INDEX('Hoja de Trabajo para listado'!$BC$155:$CB$1048576,MATCH($A805,'Hoja de Trabajo para listado'!$BC$155:$BC$1048576,0),MATCH((CUADRO!F$5&amp;$E805),'Hoja de Trabajo para listado'!$BC$151:$CB$151,0)),0)+IFERROR(INDEX('Hoja de Trabajo para listado'!$DE$153:$DG$274,MATCH($A805,'Hoja de Trabajo para listado'!$DE$153:$DE$1048576,0),MATCH((CUADRO!F$5&amp;$E805),'Hoja de Trabajo para listado'!$DE$151:$DG$151,0)),0)+IFERROR(INDEX('Hoja de Trabajo para listado'!$CD$155:$DC$1048576,MATCH($A805,'Hoja de Trabajo para listado'!$CD$155:$CD$1048576,0),MATCH((CUADRO!F$5&amp;$E805),'Hoja de Trabajo para listado'!$CD$151:$DC$151,0)),0)</f>
        <v>0</v>
      </c>
      <c r="G805" s="314">
        <f ca="1">+IFERROR(INDEX('Hoja de Trabajo para listado'!$A$155:$Z$1048576,MATCH($A805,'Hoja de Trabajo para listado'!$A$155:$A$1048576,0),MATCH((CUADRO!G$5&amp;$E805),'Hoja de Trabajo para listado'!$A$151:$Z$151,0)),0)+IFERROR(INDEX('Hoja de Trabajo para listado'!$AB$155:$BA$1048576,MATCH($A805,'Hoja de Trabajo para listado'!$AB$155:$AB$1048576,0),MATCH((CUADRO!G$5&amp;$E805),'Hoja de Trabajo para listado'!$AB$151:$BA$151,0)),0)+IFERROR(INDEX('Hoja de Trabajo para listado'!$BC$155:$CB$1048576,MATCH($A805,'Hoja de Trabajo para listado'!$BC$155:$BC$1048576,0),MATCH((CUADRO!G$5&amp;$E805),'Hoja de Trabajo para listado'!$BC$151:$CB$151,0)),0)+IFERROR(INDEX('Hoja de Trabajo para listado'!$DE$153:$DG$274,MATCH($A805,'Hoja de Trabajo para listado'!$DE$153:$DE$1048576,0),MATCH((CUADRO!G$5&amp;$E805),'Hoja de Trabajo para listado'!$DE$151:$DG$151,0)),0)+IFERROR(INDEX('Hoja de Trabajo para listado'!$CD$155:$DC$1048576,MATCH($A805,'Hoja de Trabajo para listado'!$CD$155:$CD$1048576,0),MATCH((CUADRO!G$5&amp;$E805),'Hoja de Trabajo para listado'!$CD$151:$DC$151,0)),0)</f>
        <v>0</v>
      </c>
      <c r="H805" s="314">
        <f ca="1">+IFERROR(INDEX('Hoja de Trabajo para listado'!$A$155:$Z$1048576,MATCH($A805,'Hoja de Trabajo para listado'!$A$155:$A$1048576,0),MATCH((CUADRO!H$5&amp;$E805),'Hoja de Trabajo para listado'!$A$151:$Z$151,0)),0)+IFERROR(INDEX('Hoja de Trabajo para listado'!$AB$155:$BA$1048576,MATCH($A805,'Hoja de Trabajo para listado'!$AB$155:$AB$1048576,0),MATCH((CUADRO!H$5&amp;$E805),'Hoja de Trabajo para listado'!$AB$151:$BA$151,0)),0)+IFERROR(INDEX('Hoja de Trabajo para listado'!$BC$155:$CB$1048576,MATCH($A805,'Hoja de Trabajo para listado'!$BC$155:$BC$1048576,0),MATCH((CUADRO!H$5&amp;$E805),'Hoja de Trabajo para listado'!$BC$151:$CB$151,0)),0)+IFERROR(INDEX('Hoja de Trabajo para listado'!$DE$153:$DG$274,MATCH($A805,'Hoja de Trabajo para listado'!$DE$153:$DE$1048576,0),MATCH((CUADRO!H$5&amp;$E805),'Hoja de Trabajo para listado'!$DE$151:$DG$151,0)),0)+IFERROR(INDEX('Hoja de Trabajo para listado'!$CD$155:$DC$1048576,MATCH($A805,'Hoja de Trabajo para listado'!$CD$155:$CD$1048576,0),MATCH((CUADRO!H$5&amp;$E805),'Hoja de Trabajo para listado'!$CD$151:$DC$151,0)),0)</f>
        <v>0</v>
      </c>
      <c r="I805" s="314">
        <f ca="1">+IFERROR(INDEX('Hoja de Trabajo para listado'!$A$155:$Z$1048576,MATCH($A805,'Hoja de Trabajo para listado'!$A$155:$A$1048576,0),MATCH((CUADRO!I$5&amp;$E805),'Hoja de Trabajo para listado'!$A$151:$Z$151,0)),0)+IFERROR(INDEX('Hoja de Trabajo para listado'!$AB$155:$BA$1048576,MATCH($A805,'Hoja de Trabajo para listado'!$AB$155:$AB$1048576,0),MATCH((CUADRO!I$5&amp;$E805),'Hoja de Trabajo para listado'!$AB$151:$BA$151,0)),0)+IFERROR(INDEX('Hoja de Trabajo para listado'!$BC$155:$CB$1048576,MATCH($A805,'Hoja de Trabajo para listado'!$BC$155:$BC$1048576,0),MATCH((CUADRO!I$5&amp;$E805),'Hoja de Trabajo para listado'!$BC$151:$CB$151,0)),0)+IFERROR(INDEX('Hoja de Trabajo para listado'!$DE$153:$DG$274,MATCH($A805,'Hoja de Trabajo para listado'!$DE$153:$DE$1048576,0),MATCH((CUADRO!I$5&amp;$E805),'Hoja de Trabajo para listado'!$DE$151:$DG$151,0)),0)+IFERROR(INDEX('Hoja de Trabajo para listado'!$CD$155:$DC$1048576,MATCH($A805,'Hoja de Trabajo para listado'!$CD$155:$CD$1048576,0),MATCH((CUADRO!I$5&amp;$E805),'Hoja de Trabajo para listado'!$CD$151:$DC$151,0)),0)</f>
        <v>0</v>
      </c>
      <c r="J805" s="314">
        <f ca="1">+IFERROR(INDEX('Hoja de Trabajo para listado'!$A$155:$Z$1048576,MATCH($A805,'Hoja de Trabajo para listado'!$A$155:$A$1048576,0),MATCH((CUADRO!J$5&amp;$E805),'Hoja de Trabajo para listado'!$A$151:$Z$151,0)),0)+IFERROR(INDEX('Hoja de Trabajo para listado'!$AB$155:$BA$1048576,MATCH($A805,'Hoja de Trabajo para listado'!$AB$155:$AB$1048576,0),MATCH((CUADRO!J$5&amp;$E805),'Hoja de Trabajo para listado'!$AB$151:$BA$151,0)),0)+IFERROR(INDEX('Hoja de Trabajo para listado'!$BC$155:$CB$1048576,MATCH($A805,'Hoja de Trabajo para listado'!$BC$155:$BC$1048576,0),MATCH((CUADRO!J$5&amp;$E805),'Hoja de Trabajo para listado'!$BC$151:$CB$151,0)),0)+IFERROR(INDEX('Hoja de Trabajo para listado'!$DE$153:$DG$274,MATCH($A805,'Hoja de Trabajo para listado'!$DE$153:$DE$1048576,0),MATCH((CUADRO!J$5&amp;$E805),'Hoja de Trabajo para listado'!$DE$151:$DG$151,0)),0)+IFERROR(INDEX('Hoja de Trabajo para listado'!$CD$155:$DC$1048576,MATCH($A805,'Hoja de Trabajo para listado'!$CD$155:$CD$1048576,0),MATCH((CUADRO!J$5&amp;$E805),'Hoja de Trabajo para listado'!$CD$151:$DC$151,0)),0)</f>
        <v>0</v>
      </c>
      <c r="K805" s="314">
        <f ca="1">+IFERROR(INDEX('Hoja de Trabajo para listado'!$A$155:$Z$1048576,MATCH($A805,'Hoja de Trabajo para listado'!$A$155:$A$1048576,0),MATCH((CUADRO!K$5&amp;$E805),'Hoja de Trabajo para listado'!$A$151:$Z$151,0)),0)+IFERROR(INDEX('Hoja de Trabajo para listado'!$AB$155:$BA$1048576,MATCH($A805,'Hoja de Trabajo para listado'!$AB$155:$AB$1048576,0),MATCH((CUADRO!K$5&amp;$E805),'Hoja de Trabajo para listado'!$AB$151:$BA$151,0)),0)+IFERROR(INDEX('Hoja de Trabajo para listado'!$BC$155:$CB$1048576,MATCH($A805,'Hoja de Trabajo para listado'!$BC$155:$BC$1048576,0),MATCH((CUADRO!K$5&amp;$E805),'Hoja de Trabajo para listado'!$BC$151:$CB$151,0)),0)+IFERROR(INDEX('Hoja de Trabajo para listado'!$DE$153:$DG$274,MATCH($A805,'Hoja de Trabajo para listado'!$DE$153:$DE$1048576,0),MATCH((CUADRO!K$5&amp;$E805),'Hoja de Trabajo para listado'!$DE$151:$DG$151,0)),0)+IFERROR(INDEX('Hoja de Trabajo para listado'!$CD$155:$DC$1048576,MATCH($A805,'Hoja de Trabajo para listado'!$CD$155:$CD$1048576,0),MATCH((CUADRO!K$5&amp;$E805),'Hoja de Trabajo para listado'!$CD$151:$DC$151,0)),0)</f>
        <v>0</v>
      </c>
      <c r="L805" s="314">
        <f ca="1">+IFERROR(INDEX('Hoja de Trabajo para listado'!$A$155:$Z$1048576,MATCH($A805,'Hoja de Trabajo para listado'!$A$155:$A$1048576,0),MATCH((CUADRO!L$5&amp;$E805),'Hoja de Trabajo para listado'!$A$151:$Z$151,0)),0)+IFERROR(INDEX('Hoja de Trabajo para listado'!$AB$155:$BA$1048576,MATCH($A805,'Hoja de Trabajo para listado'!$AB$155:$AB$1048576,0),MATCH((CUADRO!L$5&amp;$E805),'Hoja de Trabajo para listado'!$AB$151:$BA$151,0)),0)+IFERROR(INDEX('Hoja de Trabajo para listado'!$BC$155:$CB$1048576,MATCH($A805,'Hoja de Trabajo para listado'!$BC$155:$BC$1048576,0),MATCH((CUADRO!L$5&amp;$E805),'Hoja de Trabajo para listado'!$BC$151:$CB$151,0)),0)+IFERROR(INDEX('Hoja de Trabajo para listado'!$DE$153:$DG$274,MATCH($A805,'Hoja de Trabajo para listado'!$DE$153:$DE$1048576,0),MATCH((CUADRO!L$5&amp;$E805),'Hoja de Trabajo para listado'!$DE$151:$DG$151,0)),0)+IFERROR(INDEX('Hoja de Trabajo para listado'!$CD$155:$DC$1048576,MATCH($A805,'Hoja de Trabajo para listado'!$CD$155:$CD$1048576,0),MATCH((CUADRO!L$5&amp;$E805),'Hoja de Trabajo para listado'!$CD$151:$DC$151,0)),0)</f>
        <v>0</v>
      </c>
      <c r="M805" s="314">
        <f ca="1">+IFERROR(INDEX('Hoja de Trabajo para listado'!$A$155:$Z$1048576,MATCH($A805,'Hoja de Trabajo para listado'!$A$155:$A$1048576,0),MATCH((CUADRO!M$5&amp;$E805),'Hoja de Trabajo para listado'!$A$151:$Z$151,0)),0)+IFERROR(INDEX('Hoja de Trabajo para listado'!$AB$155:$BA$1048576,MATCH($A805,'Hoja de Trabajo para listado'!$AB$155:$AB$1048576,0),MATCH((CUADRO!M$5&amp;$E805),'Hoja de Trabajo para listado'!$AB$151:$BA$151,0)),0)+IFERROR(INDEX('Hoja de Trabajo para listado'!$BC$155:$CB$1048576,MATCH($A805,'Hoja de Trabajo para listado'!$BC$155:$BC$1048576,0),MATCH((CUADRO!M$5&amp;$E805),'Hoja de Trabajo para listado'!$BC$151:$CB$151,0)),0)+IFERROR(INDEX('Hoja de Trabajo para listado'!$DE$153:$DG$274,MATCH($A805,'Hoja de Trabajo para listado'!$DE$153:$DE$1048576,0),MATCH((CUADRO!M$5&amp;$E805),'Hoja de Trabajo para listado'!$DE$151:$DG$151,0)),0)+IFERROR(INDEX('Hoja de Trabajo para listado'!$CD$155:$DC$1048576,MATCH($A805,'Hoja de Trabajo para listado'!$CD$155:$CD$1048576,0),MATCH((CUADRO!M$5&amp;$E805),'Hoja de Trabajo para listado'!$CD$151:$DC$151,0)),0)</f>
        <v>0</v>
      </c>
      <c r="N805" s="314">
        <f ca="1">+IFERROR(INDEX('Hoja de Trabajo para listado'!$A$155:$Z$1048576,MATCH($A805,'Hoja de Trabajo para listado'!$A$155:$A$1048576,0),MATCH((CUADRO!N$5&amp;$E805),'Hoja de Trabajo para listado'!$A$151:$Z$151,0)),0)+IFERROR(INDEX('Hoja de Trabajo para listado'!$AB$155:$BA$1048576,MATCH($A805,'Hoja de Trabajo para listado'!$AB$155:$AB$1048576,0),MATCH((CUADRO!N$5&amp;$E805),'Hoja de Trabajo para listado'!$AB$151:$BA$151,0)),0)+IFERROR(INDEX('Hoja de Trabajo para listado'!$BC$155:$CB$1048576,MATCH($A805,'Hoja de Trabajo para listado'!$BC$155:$BC$1048576,0),MATCH((CUADRO!N$5&amp;$E805),'Hoja de Trabajo para listado'!$BC$151:$CB$151,0)),0)+IFERROR(INDEX('Hoja de Trabajo para listado'!$DE$153:$DG$274,MATCH($A805,'Hoja de Trabajo para listado'!$DE$153:$DE$1048576,0),MATCH((CUADRO!N$5&amp;$E805),'Hoja de Trabajo para listado'!$DE$151:$DG$151,0)),0)+IFERROR(INDEX('Hoja de Trabajo para listado'!$CD$155:$DC$1048576,MATCH($A805,'Hoja de Trabajo para listado'!$CD$155:$CD$1048576,0),MATCH((CUADRO!N$5&amp;$E805),'Hoja de Trabajo para listado'!$CD$151:$DC$151,0)),0)</f>
        <v>0</v>
      </c>
      <c r="O805" s="314">
        <f ca="1">+IFERROR(INDEX('Hoja de Trabajo para listado'!$A$155:$Z$1048576,MATCH($A805,'Hoja de Trabajo para listado'!$A$155:$A$1048576,0),MATCH((CUADRO!O$5&amp;$E805),'Hoja de Trabajo para listado'!$A$151:$Z$151,0)),0)+IFERROR(INDEX('Hoja de Trabajo para listado'!$AB$155:$BA$1048576,MATCH($A805,'Hoja de Trabajo para listado'!$AB$155:$AB$1048576,0),MATCH((CUADRO!O$5&amp;$E805),'Hoja de Trabajo para listado'!$AB$151:$BA$151,0)),0)+IFERROR(INDEX('Hoja de Trabajo para listado'!$BC$155:$CB$1048576,MATCH($A805,'Hoja de Trabajo para listado'!$BC$155:$BC$1048576,0),MATCH((CUADRO!O$5&amp;$E805),'Hoja de Trabajo para listado'!$BC$151:$CB$151,0)),0)+IFERROR(INDEX('Hoja de Trabajo para listado'!$DE$153:$DG$274,MATCH($A805,'Hoja de Trabajo para listado'!$DE$153:$DE$1048576,0),MATCH((CUADRO!O$5&amp;$E805),'Hoja de Trabajo para listado'!$DE$151:$DG$151,0)),0)+IFERROR(INDEX('Hoja de Trabajo para listado'!$CD$155:$DC$1048576,MATCH($A805,'Hoja de Trabajo para listado'!$CD$155:$CD$1048576,0),MATCH((CUADRO!O$5&amp;$E805),'Hoja de Trabajo para listado'!$CD$151:$DC$151,0)),0)</f>
        <v>0</v>
      </c>
      <c r="P805" s="314">
        <f ca="1">+IFERROR(INDEX('Hoja de Trabajo para listado'!$A$155:$Z$1048576,MATCH($A805,'Hoja de Trabajo para listado'!$A$155:$A$1048576,0),MATCH((CUADRO!P$5&amp;$E805),'Hoja de Trabajo para listado'!$A$151:$Z$151,0)),0)+IFERROR(INDEX('Hoja de Trabajo para listado'!$AB$155:$BA$1048576,MATCH($A805,'Hoja de Trabajo para listado'!$AB$155:$AB$1048576,0),MATCH((CUADRO!P$5&amp;$E805),'Hoja de Trabajo para listado'!$AB$151:$BA$151,0)),0)+IFERROR(INDEX('Hoja de Trabajo para listado'!$BC$155:$CB$1048576,MATCH($A805,'Hoja de Trabajo para listado'!$BC$155:$BC$1048576,0),MATCH((CUADRO!P$5&amp;$E805),'Hoja de Trabajo para listado'!$BC$151:$CB$151,0)),0)+IFERROR(INDEX('Hoja de Trabajo para listado'!$DE$153:$DG$274,MATCH($A805,'Hoja de Trabajo para listado'!$DE$153:$DE$1048576,0),MATCH((CUADRO!P$5&amp;$E805),'Hoja de Trabajo para listado'!$DE$151:$DG$151,0)),0)+IFERROR(INDEX('Hoja de Trabajo para listado'!$CD$155:$DC$1048576,MATCH($A805,'Hoja de Trabajo para listado'!$CD$155:$CD$1048576,0),MATCH((CUADRO!P$5&amp;$E805),'Hoja de Trabajo para listado'!$CD$151:$DC$151,0)),0)</f>
        <v>0</v>
      </c>
      <c r="Q805" s="314">
        <f ca="1">+IFERROR(INDEX('Hoja de Trabajo para listado'!$A$155:$Z$1048576,MATCH($A805,'Hoja de Trabajo para listado'!$A$155:$A$1048576,0),MATCH((CUADRO!Q$5&amp;$E805),'Hoja de Trabajo para listado'!$A$151:$Z$151,0)),0)+IFERROR(INDEX('Hoja de Trabajo para listado'!$AB$155:$BA$1048576,MATCH($A805,'Hoja de Trabajo para listado'!$AB$155:$AB$1048576,0),MATCH((CUADRO!Q$5&amp;$E805),'Hoja de Trabajo para listado'!$AB$151:$BA$151,0)),0)+IFERROR(INDEX('Hoja de Trabajo para listado'!$BC$155:$CB$1048576,MATCH($A805,'Hoja de Trabajo para listado'!$BC$155:$BC$1048576,0),MATCH((CUADRO!Q$5&amp;$E805),'Hoja de Trabajo para listado'!$BC$151:$CB$151,0)),0)+IFERROR(INDEX('Hoja de Trabajo para listado'!$DE$153:$DG$274,MATCH($A805,'Hoja de Trabajo para listado'!$DE$153:$DE$1048576,0),MATCH((CUADRO!Q$5&amp;$E805),'Hoja de Trabajo para listado'!$DE$151:$DG$151,0)),0)+IFERROR(INDEX('Hoja de Trabajo para listado'!$CD$155:$DC$1048576,MATCH($A805,'Hoja de Trabajo para listado'!$CD$155:$CD$1048576,0),MATCH((CUADRO!Q$5&amp;$E805),'Hoja de Trabajo para listado'!$CD$151:$DC$151,0)),0)</f>
        <v>0</v>
      </c>
      <c r="R805" s="314">
        <f t="shared" ca="1" si="24"/>
        <v>0</v>
      </c>
      <c r="S805" s="322">
        <f ca="1">+R804+R805</f>
        <v>0</v>
      </c>
      <c r="T805" s="314">
        <f ca="1">+S805</f>
        <v>0</v>
      </c>
      <c r="U805" s="313">
        <f t="shared" si="25"/>
        <v>2</v>
      </c>
      <c r="V805" s="319" t="str">
        <f>+VLOOKUP(A805,bd_lista!$A$3:$E$593,5,FALSE)</f>
        <v>Gobiernos Autonomos Municipales</v>
      </c>
      <c r="W805" s="426"/>
    </row>
    <row r="806" spans="1:23" customFormat="1" ht="15" hidden="1" customHeight="1">
      <c r="A806" s="323">
        <v>3701</v>
      </c>
      <c r="B806" s="427">
        <f>+A806</f>
        <v>3701</v>
      </c>
      <c r="C806" s="318" t="str">
        <f>+VLOOKUP(A806,bd_lista!$A$3:$C$593,3,FALSE)</f>
        <v>Gaioc de Charagua Iyambae</v>
      </c>
      <c r="D806" s="429" t="str">
        <f>+C806</f>
        <v>Gaioc de Charagua Iyambae</v>
      </c>
      <c r="E806" s="346" t="s">
        <v>1418</v>
      </c>
      <c r="F806" s="314">
        <f ca="1">+IFERROR(INDEX('Hoja de Trabajo para listado'!$A$155:$Z$1048576,MATCH($A806,'Hoja de Trabajo para listado'!$A$155:$A$1048576,0),MATCH((CUADRO!F$5&amp;$E806),'Hoja de Trabajo para listado'!$A$151:$Z$151,0)),0)+IFERROR(INDEX('Hoja de Trabajo para listado'!$AB$155:$BA$1048576,MATCH($A806,'Hoja de Trabajo para listado'!$AB$155:$AB$1048576,0),MATCH((CUADRO!F$5&amp;$E806),'Hoja de Trabajo para listado'!$AB$151:$BA$151,0)),0)+IFERROR(INDEX('Hoja de Trabajo para listado'!$BC$155:$CB$1048576,MATCH($A806,'Hoja de Trabajo para listado'!$BC$155:$BC$1048576,0),MATCH((CUADRO!F$5&amp;$E806),'Hoja de Trabajo para listado'!$BC$151:$CB$151,0)),0)+IFERROR(INDEX('Hoja de Trabajo para listado'!$DE$153:$DG$274,MATCH($A806,'Hoja de Trabajo para listado'!$DE$153:$DE$1048576,0),MATCH((CUADRO!F$5&amp;$E806),'Hoja de Trabajo para listado'!$DE$151:$DG$151,0)),0)+IFERROR(INDEX('Hoja de Trabajo para listado'!$CD$155:$DC$1048576,MATCH($A806,'Hoja de Trabajo para listado'!$CD$155:$CD$1048576,0),MATCH((CUADRO!F$5&amp;$E806),'Hoja de Trabajo para listado'!$CD$151:$DC$151,0)),0)</f>
        <v>0</v>
      </c>
      <c r="G806" s="314">
        <f ca="1">+IFERROR(INDEX('Hoja de Trabajo para listado'!$A$155:$Z$1048576,MATCH($A806,'Hoja de Trabajo para listado'!$A$155:$A$1048576,0),MATCH((CUADRO!G$5&amp;$E806),'Hoja de Trabajo para listado'!$A$151:$Z$151,0)),0)+IFERROR(INDEX('Hoja de Trabajo para listado'!$AB$155:$BA$1048576,MATCH($A806,'Hoja de Trabajo para listado'!$AB$155:$AB$1048576,0),MATCH((CUADRO!G$5&amp;$E806),'Hoja de Trabajo para listado'!$AB$151:$BA$151,0)),0)+IFERROR(INDEX('Hoja de Trabajo para listado'!$BC$155:$CB$1048576,MATCH($A806,'Hoja de Trabajo para listado'!$BC$155:$BC$1048576,0),MATCH((CUADRO!G$5&amp;$E806),'Hoja de Trabajo para listado'!$BC$151:$CB$151,0)),0)+IFERROR(INDEX('Hoja de Trabajo para listado'!$DE$153:$DG$274,MATCH($A806,'Hoja de Trabajo para listado'!$DE$153:$DE$1048576,0),MATCH((CUADRO!G$5&amp;$E806),'Hoja de Trabajo para listado'!$DE$151:$DG$151,0)),0)+IFERROR(INDEX('Hoja de Trabajo para listado'!$CD$155:$DC$1048576,MATCH($A806,'Hoja de Trabajo para listado'!$CD$155:$CD$1048576,0),MATCH((CUADRO!G$5&amp;$E806),'Hoja de Trabajo para listado'!$CD$151:$DC$151,0)),0)</f>
        <v>0</v>
      </c>
      <c r="H806" s="314">
        <f ca="1">+IFERROR(INDEX('Hoja de Trabajo para listado'!$A$155:$Z$1048576,MATCH($A806,'Hoja de Trabajo para listado'!$A$155:$A$1048576,0),MATCH((CUADRO!H$5&amp;$E806),'Hoja de Trabajo para listado'!$A$151:$Z$151,0)),0)+IFERROR(INDEX('Hoja de Trabajo para listado'!$AB$155:$BA$1048576,MATCH($A806,'Hoja de Trabajo para listado'!$AB$155:$AB$1048576,0),MATCH((CUADRO!H$5&amp;$E806),'Hoja de Trabajo para listado'!$AB$151:$BA$151,0)),0)+IFERROR(INDEX('Hoja de Trabajo para listado'!$BC$155:$CB$1048576,MATCH($A806,'Hoja de Trabajo para listado'!$BC$155:$BC$1048576,0),MATCH((CUADRO!H$5&amp;$E806),'Hoja de Trabajo para listado'!$BC$151:$CB$151,0)),0)+IFERROR(INDEX('Hoja de Trabajo para listado'!$DE$153:$DG$274,MATCH($A806,'Hoja de Trabajo para listado'!$DE$153:$DE$1048576,0),MATCH((CUADRO!H$5&amp;$E806),'Hoja de Trabajo para listado'!$DE$151:$DG$151,0)),0)+IFERROR(INDEX('Hoja de Trabajo para listado'!$CD$155:$DC$1048576,MATCH($A806,'Hoja de Trabajo para listado'!$CD$155:$CD$1048576,0),MATCH((CUADRO!H$5&amp;$E806),'Hoja de Trabajo para listado'!$CD$151:$DC$151,0)),0)</f>
        <v>0</v>
      </c>
      <c r="I806" s="314">
        <f ca="1">+IFERROR(INDEX('Hoja de Trabajo para listado'!$A$155:$Z$1048576,MATCH($A806,'Hoja de Trabajo para listado'!$A$155:$A$1048576,0),MATCH((CUADRO!I$5&amp;$E806),'Hoja de Trabajo para listado'!$A$151:$Z$151,0)),0)+IFERROR(INDEX('Hoja de Trabajo para listado'!$AB$155:$BA$1048576,MATCH($A806,'Hoja de Trabajo para listado'!$AB$155:$AB$1048576,0),MATCH((CUADRO!I$5&amp;$E806),'Hoja de Trabajo para listado'!$AB$151:$BA$151,0)),0)+IFERROR(INDEX('Hoja de Trabajo para listado'!$BC$155:$CB$1048576,MATCH($A806,'Hoja de Trabajo para listado'!$BC$155:$BC$1048576,0),MATCH((CUADRO!I$5&amp;$E806),'Hoja de Trabajo para listado'!$BC$151:$CB$151,0)),0)+IFERROR(INDEX('Hoja de Trabajo para listado'!$DE$153:$DG$274,MATCH($A806,'Hoja de Trabajo para listado'!$DE$153:$DE$1048576,0),MATCH((CUADRO!I$5&amp;$E806),'Hoja de Trabajo para listado'!$DE$151:$DG$151,0)),0)+IFERROR(INDEX('Hoja de Trabajo para listado'!$CD$155:$DC$1048576,MATCH($A806,'Hoja de Trabajo para listado'!$CD$155:$CD$1048576,0),MATCH((CUADRO!I$5&amp;$E806),'Hoja de Trabajo para listado'!$CD$151:$DC$151,0)),0)</f>
        <v>0</v>
      </c>
      <c r="J806" s="314">
        <f ca="1">+IFERROR(INDEX('Hoja de Trabajo para listado'!$A$155:$Z$1048576,MATCH($A806,'Hoja de Trabajo para listado'!$A$155:$A$1048576,0),MATCH((CUADRO!J$5&amp;$E806),'Hoja de Trabajo para listado'!$A$151:$Z$151,0)),0)+IFERROR(INDEX('Hoja de Trabajo para listado'!$AB$155:$BA$1048576,MATCH($A806,'Hoja de Trabajo para listado'!$AB$155:$AB$1048576,0),MATCH((CUADRO!J$5&amp;$E806),'Hoja de Trabajo para listado'!$AB$151:$BA$151,0)),0)+IFERROR(INDEX('Hoja de Trabajo para listado'!$BC$155:$CB$1048576,MATCH($A806,'Hoja de Trabajo para listado'!$BC$155:$BC$1048576,0),MATCH((CUADRO!J$5&amp;$E806),'Hoja de Trabajo para listado'!$BC$151:$CB$151,0)),0)+IFERROR(INDEX('Hoja de Trabajo para listado'!$DE$153:$DG$274,MATCH($A806,'Hoja de Trabajo para listado'!$DE$153:$DE$1048576,0),MATCH((CUADRO!J$5&amp;$E806),'Hoja de Trabajo para listado'!$DE$151:$DG$151,0)),0)+IFERROR(INDEX('Hoja de Trabajo para listado'!$CD$155:$DC$1048576,MATCH($A806,'Hoja de Trabajo para listado'!$CD$155:$CD$1048576,0),MATCH((CUADRO!J$5&amp;$E806),'Hoja de Trabajo para listado'!$CD$151:$DC$151,0)),0)</f>
        <v>0</v>
      </c>
      <c r="K806" s="314">
        <f ca="1">+IFERROR(INDEX('Hoja de Trabajo para listado'!$A$155:$Z$1048576,MATCH($A806,'Hoja de Trabajo para listado'!$A$155:$A$1048576,0),MATCH((CUADRO!K$5&amp;$E806),'Hoja de Trabajo para listado'!$A$151:$Z$151,0)),0)+IFERROR(INDEX('Hoja de Trabajo para listado'!$AB$155:$BA$1048576,MATCH($A806,'Hoja de Trabajo para listado'!$AB$155:$AB$1048576,0),MATCH((CUADRO!K$5&amp;$E806),'Hoja de Trabajo para listado'!$AB$151:$BA$151,0)),0)+IFERROR(INDEX('Hoja de Trabajo para listado'!$BC$155:$CB$1048576,MATCH($A806,'Hoja de Trabajo para listado'!$BC$155:$BC$1048576,0),MATCH((CUADRO!K$5&amp;$E806),'Hoja de Trabajo para listado'!$BC$151:$CB$151,0)),0)+IFERROR(INDEX('Hoja de Trabajo para listado'!$DE$153:$DG$274,MATCH($A806,'Hoja de Trabajo para listado'!$DE$153:$DE$1048576,0),MATCH((CUADRO!K$5&amp;$E806),'Hoja de Trabajo para listado'!$DE$151:$DG$151,0)),0)+IFERROR(INDEX('Hoja de Trabajo para listado'!$CD$155:$DC$1048576,MATCH($A806,'Hoja de Trabajo para listado'!$CD$155:$CD$1048576,0),MATCH((CUADRO!K$5&amp;$E806),'Hoja de Trabajo para listado'!$CD$151:$DC$151,0)),0)</f>
        <v>0</v>
      </c>
      <c r="L806" s="314">
        <f ca="1">+IFERROR(INDEX('Hoja de Trabajo para listado'!$A$155:$Z$1048576,MATCH($A806,'Hoja de Trabajo para listado'!$A$155:$A$1048576,0),MATCH((CUADRO!L$5&amp;$E806),'Hoja de Trabajo para listado'!$A$151:$Z$151,0)),0)+IFERROR(INDEX('Hoja de Trabajo para listado'!$AB$155:$BA$1048576,MATCH($A806,'Hoja de Trabajo para listado'!$AB$155:$AB$1048576,0),MATCH((CUADRO!L$5&amp;$E806),'Hoja de Trabajo para listado'!$AB$151:$BA$151,0)),0)+IFERROR(INDEX('Hoja de Trabajo para listado'!$BC$155:$CB$1048576,MATCH($A806,'Hoja de Trabajo para listado'!$BC$155:$BC$1048576,0),MATCH((CUADRO!L$5&amp;$E806),'Hoja de Trabajo para listado'!$BC$151:$CB$151,0)),0)+IFERROR(INDEX('Hoja de Trabajo para listado'!$DE$153:$DG$274,MATCH($A806,'Hoja de Trabajo para listado'!$DE$153:$DE$1048576,0),MATCH((CUADRO!L$5&amp;$E806),'Hoja de Trabajo para listado'!$DE$151:$DG$151,0)),0)+IFERROR(INDEX('Hoja de Trabajo para listado'!$CD$155:$DC$1048576,MATCH($A806,'Hoja de Trabajo para listado'!$CD$155:$CD$1048576,0),MATCH((CUADRO!L$5&amp;$E806),'Hoja de Trabajo para listado'!$CD$151:$DC$151,0)),0)</f>
        <v>0</v>
      </c>
      <c r="M806" s="314">
        <f ca="1">+IFERROR(INDEX('Hoja de Trabajo para listado'!$A$155:$Z$1048576,MATCH($A806,'Hoja de Trabajo para listado'!$A$155:$A$1048576,0),MATCH((CUADRO!M$5&amp;$E806),'Hoja de Trabajo para listado'!$A$151:$Z$151,0)),0)+IFERROR(INDEX('Hoja de Trabajo para listado'!$AB$155:$BA$1048576,MATCH($A806,'Hoja de Trabajo para listado'!$AB$155:$AB$1048576,0),MATCH((CUADRO!M$5&amp;$E806),'Hoja de Trabajo para listado'!$AB$151:$BA$151,0)),0)+IFERROR(INDEX('Hoja de Trabajo para listado'!$BC$155:$CB$1048576,MATCH($A806,'Hoja de Trabajo para listado'!$BC$155:$BC$1048576,0),MATCH((CUADRO!M$5&amp;$E806),'Hoja de Trabajo para listado'!$BC$151:$CB$151,0)),0)+IFERROR(INDEX('Hoja de Trabajo para listado'!$DE$153:$DG$274,MATCH($A806,'Hoja de Trabajo para listado'!$DE$153:$DE$1048576,0),MATCH((CUADRO!M$5&amp;$E806),'Hoja de Trabajo para listado'!$DE$151:$DG$151,0)),0)+IFERROR(INDEX('Hoja de Trabajo para listado'!$CD$155:$DC$1048576,MATCH($A806,'Hoja de Trabajo para listado'!$CD$155:$CD$1048576,0),MATCH((CUADRO!M$5&amp;$E806),'Hoja de Trabajo para listado'!$CD$151:$DC$151,0)),0)</f>
        <v>0</v>
      </c>
      <c r="N806" s="314">
        <f ca="1">+IFERROR(INDEX('Hoja de Trabajo para listado'!$A$155:$Z$1048576,MATCH($A806,'Hoja de Trabajo para listado'!$A$155:$A$1048576,0),MATCH((CUADRO!N$5&amp;$E806),'Hoja de Trabajo para listado'!$A$151:$Z$151,0)),0)+IFERROR(INDEX('Hoja de Trabajo para listado'!$AB$155:$BA$1048576,MATCH($A806,'Hoja de Trabajo para listado'!$AB$155:$AB$1048576,0),MATCH((CUADRO!N$5&amp;$E806),'Hoja de Trabajo para listado'!$AB$151:$BA$151,0)),0)+IFERROR(INDEX('Hoja de Trabajo para listado'!$BC$155:$CB$1048576,MATCH($A806,'Hoja de Trabajo para listado'!$BC$155:$BC$1048576,0),MATCH((CUADRO!N$5&amp;$E806),'Hoja de Trabajo para listado'!$BC$151:$CB$151,0)),0)+IFERROR(INDEX('Hoja de Trabajo para listado'!$DE$153:$DG$274,MATCH($A806,'Hoja de Trabajo para listado'!$DE$153:$DE$1048576,0),MATCH((CUADRO!N$5&amp;$E806),'Hoja de Trabajo para listado'!$DE$151:$DG$151,0)),0)+IFERROR(INDEX('Hoja de Trabajo para listado'!$CD$155:$DC$1048576,MATCH($A806,'Hoja de Trabajo para listado'!$CD$155:$CD$1048576,0),MATCH((CUADRO!N$5&amp;$E806),'Hoja de Trabajo para listado'!$CD$151:$DC$151,0)),0)</f>
        <v>0</v>
      </c>
      <c r="O806" s="314">
        <f ca="1">+IFERROR(INDEX('Hoja de Trabajo para listado'!$A$155:$Z$1048576,MATCH($A806,'Hoja de Trabajo para listado'!$A$155:$A$1048576,0),MATCH((CUADRO!O$5&amp;$E806),'Hoja de Trabajo para listado'!$A$151:$Z$151,0)),0)+IFERROR(INDEX('Hoja de Trabajo para listado'!$AB$155:$BA$1048576,MATCH($A806,'Hoja de Trabajo para listado'!$AB$155:$AB$1048576,0),MATCH((CUADRO!O$5&amp;$E806),'Hoja de Trabajo para listado'!$AB$151:$BA$151,0)),0)+IFERROR(INDEX('Hoja de Trabajo para listado'!$BC$155:$CB$1048576,MATCH($A806,'Hoja de Trabajo para listado'!$BC$155:$BC$1048576,0),MATCH((CUADRO!O$5&amp;$E806),'Hoja de Trabajo para listado'!$BC$151:$CB$151,0)),0)+IFERROR(INDEX('Hoja de Trabajo para listado'!$DE$153:$DG$274,MATCH($A806,'Hoja de Trabajo para listado'!$DE$153:$DE$1048576,0),MATCH((CUADRO!O$5&amp;$E806),'Hoja de Trabajo para listado'!$DE$151:$DG$151,0)),0)+IFERROR(INDEX('Hoja de Trabajo para listado'!$CD$155:$DC$1048576,MATCH($A806,'Hoja de Trabajo para listado'!$CD$155:$CD$1048576,0),MATCH((CUADRO!O$5&amp;$E806),'Hoja de Trabajo para listado'!$CD$151:$DC$151,0)),0)</f>
        <v>0</v>
      </c>
      <c r="P806" s="314">
        <f ca="1">+IFERROR(INDEX('Hoja de Trabajo para listado'!$A$155:$Z$1048576,MATCH($A806,'Hoja de Trabajo para listado'!$A$155:$A$1048576,0),MATCH((CUADRO!P$5&amp;$E806),'Hoja de Trabajo para listado'!$A$151:$Z$151,0)),0)+IFERROR(INDEX('Hoja de Trabajo para listado'!$AB$155:$BA$1048576,MATCH($A806,'Hoja de Trabajo para listado'!$AB$155:$AB$1048576,0),MATCH((CUADRO!P$5&amp;$E806),'Hoja de Trabajo para listado'!$AB$151:$BA$151,0)),0)+IFERROR(INDEX('Hoja de Trabajo para listado'!$BC$155:$CB$1048576,MATCH($A806,'Hoja de Trabajo para listado'!$BC$155:$BC$1048576,0),MATCH((CUADRO!P$5&amp;$E806),'Hoja de Trabajo para listado'!$BC$151:$CB$151,0)),0)+IFERROR(INDEX('Hoja de Trabajo para listado'!$DE$153:$DG$274,MATCH($A806,'Hoja de Trabajo para listado'!$DE$153:$DE$1048576,0),MATCH((CUADRO!P$5&amp;$E806),'Hoja de Trabajo para listado'!$DE$151:$DG$151,0)),0)+IFERROR(INDEX('Hoja de Trabajo para listado'!$CD$155:$DC$1048576,MATCH($A806,'Hoja de Trabajo para listado'!$CD$155:$CD$1048576,0),MATCH((CUADRO!P$5&amp;$E806),'Hoja de Trabajo para listado'!$CD$151:$DC$151,0)),0)</f>
        <v>0</v>
      </c>
      <c r="Q806" s="314">
        <f ca="1">+IFERROR(INDEX('Hoja de Trabajo para listado'!$A$155:$Z$1048576,MATCH($A806,'Hoja de Trabajo para listado'!$A$155:$A$1048576,0),MATCH((CUADRO!Q$5&amp;$E806),'Hoja de Trabajo para listado'!$A$151:$Z$151,0)),0)+IFERROR(INDEX('Hoja de Trabajo para listado'!$AB$155:$BA$1048576,MATCH($A806,'Hoja de Trabajo para listado'!$AB$155:$AB$1048576,0),MATCH((CUADRO!Q$5&amp;$E806),'Hoja de Trabajo para listado'!$AB$151:$BA$151,0)),0)+IFERROR(INDEX('Hoja de Trabajo para listado'!$BC$155:$CB$1048576,MATCH($A806,'Hoja de Trabajo para listado'!$BC$155:$BC$1048576,0),MATCH((CUADRO!Q$5&amp;$E806),'Hoja de Trabajo para listado'!$BC$151:$CB$151,0)),0)+IFERROR(INDEX('Hoja de Trabajo para listado'!$DE$153:$DG$274,MATCH($A806,'Hoja de Trabajo para listado'!$DE$153:$DE$1048576,0),MATCH((CUADRO!Q$5&amp;$E806),'Hoja de Trabajo para listado'!$DE$151:$DG$151,0)),0)+IFERROR(INDEX('Hoja de Trabajo para listado'!$CD$155:$DC$1048576,MATCH($A806,'Hoja de Trabajo para listado'!$CD$155:$CD$1048576,0),MATCH((CUADRO!Q$5&amp;$E806),'Hoja de Trabajo para listado'!$CD$151:$DC$151,0)),0)</f>
        <v>0</v>
      </c>
      <c r="R806" s="314">
        <f t="shared" ca="1" si="24"/>
        <v>0</v>
      </c>
      <c r="S806" s="322"/>
      <c r="T806" s="314">
        <f ca="1">+T807</f>
        <v>0</v>
      </c>
      <c r="U806" s="313">
        <f t="shared" si="25"/>
        <v>1</v>
      </c>
      <c r="V806" s="319" t="str">
        <f>+VLOOKUP(A806,bd_lista!$A$3:$E$593,5,FALSE)</f>
        <v>Gobiernos Autónomos Regionales</v>
      </c>
      <c r="W806" s="425" t="str">
        <f>+V806</f>
        <v>Gobiernos Autónomos Regionales</v>
      </c>
    </row>
    <row r="807" spans="1:23" customFormat="1" ht="15" hidden="1" customHeight="1">
      <c r="A807" s="323">
        <v>3701</v>
      </c>
      <c r="B807" s="428"/>
      <c r="C807" s="318" t="str">
        <f>+VLOOKUP(A807,bd_lista!$A$3:$C$593,3,FALSE)</f>
        <v>Gaioc de Charagua Iyambae</v>
      </c>
      <c r="D807" s="430"/>
      <c r="E807" s="347" t="s">
        <v>1419</v>
      </c>
      <c r="F807" s="314">
        <f ca="1">+IFERROR(INDEX('Hoja de Trabajo para listado'!$A$155:$Z$1048576,MATCH($A807,'Hoja de Trabajo para listado'!$A$155:$A$1048576,0),MATCH((CUADRO!F$5&amp;$E807),'Hoja de Trabajo para listado'!$A$151:$Z$151,0)),0)+IFERROR(INDEX('Hoja de Trabajo para listado'!$AB$155:$BA$1048576,MATCH($A807,'Hoja de Trabajo para listado'!$AB$155:$AB$1048576,0),MATCH((CUADRO!F$5&amp;$E807),'Hoja de Trabajo para listado'!$AB$151:$BA$151,0)),0)+IFERROR(INDEX('Hoja de Trabajo para listado'!$BC$155:$CB$1048576,MATCH($A807,'Hoja de Trabajo para listado'!$BC$155:$BC$1048576,0),MATCH((CUADRO!F$5&amp;$E807),'Hoja de Trabajo para listado'!$BC$151:$CB$151,0)),0)+IFERROR(INDEX('Hoja de Trabajo para listado'!$DE$153:$DG$274,MATCH($A807,'Hoja de Trabajo para listado'!$DE$153:$DE$1048576,0),MATCH((CUADRO!F$5&amp;$E807),'Hoja de Trabajo para listado'!$DE$151:$DG$151,0)),0)+IFERROR(INDEX('Hoja de Trabajo para listado'!$CD$155:$DC$1048576,MATCH($A807,'Hoja de Trabajo para listado'!$CD$155:$CD$1048576,0),MATCH((CUADRO!F$5&amp;$E807),'Hoja de Trabajo para listado'!$CD$151:$DC$151,0)),0)</f>
        <v>0</v>
      </c>
      <c r="G807" s="314">
        <f ca="1">+IFERROR(INDEX('Hoja de Trabajo para listado'!$A$155:$Z$1048576,MATCH($A807,'Hoja de Trabajo para listado'!$A$155:$A$1048576,0),MATCH((CUADRO!G$5&amp;$E807),'Hoja de Trabajo para listado'!$A$151:$Z$151,0)),0)+IFERROR(INDEX('Hoja de Trabajo para listado'!$AB$155:$BA$1048576,MATCH($A807,'Hoja de Trabajo para listado'!$AB$155:$AB$1048576,0),MATCH((CUADRO!G$5&amp;$E807),'Hoja de Trabajo para listado'!$AB$151:$BA$151,0)),0)+IFERROR(INDEX('Hoja de Trabajo para listado'!$BC$155:$CB$1048576,MATCH($A807,'Hoja de Trabajo para listado'!$BC$155:$BC$1048576,0),MATCH((CUADRO!G$5&amp;$E807),'Hoja de Trabajo para listado'!$BC$151:$CB$151,0)),0)+IFERROR(INDEX('Hoja de Trabajo para listado'!$DE$153:$DG$274,MATCH($A807,'Hoja de Trabajo para listado'!$DE$153:$DE$1048576,0),MATCH((CUADRO!G$5&amp;$E807),'Hoja de Trabajo para listado'!$DE$151:$DG$151,0)),0)+IFERROR(INDEX('Hoja de Trabajo para listado'!$CD$155:$DC$1048576,MATCH($A807,'Hoja de Trabajo para listado'!$CD$155:$CD$1048576,0),MATCH((CUADRO!G$5&amp;$E807),'Hoja de Trabajo para listado'!$CD$151:$DC$151,0)),0)</f>
        <v>0</v>
      </c>
      <c r="H807" s="314">
        <f ca="1">+IFERROR(INDEX('Hoja de Trabajo para listado'!$A$155:$Z$1048576,MATCH($A807,'Hoja de Trabajo para listado'!$A$155:$A$1048576,0),MATCH((CUADRO!H$5&amp;$E807),'Hoja de Trabajo para listado'!$A$151:$Z$151,0)),0)+IFERROR(INDEX('Hoja de Trabajo para listado'!$AB$155:$BA$1048576,MATCH($A807,'Hoja de Trabajo para listado'!$AB$155:$AB$1048576,0),MATCH((CUADRO!H$5&amp;$E807),'Hoja de Trabajo para listado'!$AB$151:$BA$151,0)),0)+IFERROR(INDEX('Hoja de Trabajo para listado'!$BC$155:$CB$1048576,MATCH($A807,'Hoja de Trabajo para listado'!$BC$155:$BC$1048576,0),MATCH((CUADRO!H$5&amp;$E807),'Hoja de Trabajo para listado'!$BC$151:$CB$151,0)),0)+IFERROR(INDEX('Hoja de Trabajo para listado'!$DE$153:$DG$274,MATCH($A807,'Hoja de Trabajo para listado'!$DE$153:$DE$1048576,0),MATCH((CUADRO!H$5&amp;$E807),'Hoja de Trabajo para listado'!$DE$151:$DG$151,0)),0)+IFERROR(INDEX('Hoja de Trabajo para listado'!$CD$155:$DC$1048576,MATCH($A807,'Hoja de Trabajo para listado'!$CD$155:$CD$1048576,0),MATCH((CUADRO!H$5&amp;$E807),'Hoja de Trabajo para listado'!$CD$151:$DC$151,0)),0)</f>
        <v>0</v>
      </c>
      <c r="I807" s="314">
        <f ca="1">+IFERROR(INDEX('Hoja de Trabajo para listado'!$A$155:$Z$1048576,MATCH($A807,'Hoja de Trabajo para listado'!$A$155:$A$1048576,0),MATCH((CUADRO!I$5&amp;$E807),'Hoja de Trabajo para listado'!$A$151:$Z$151,0)),0)+IFERROR(INDEX('Hoja de Trabajo para listado'!$AB$155:$BA$1048576,MATCH($A807,'Hoja de Trabajo para listado'!$AB$155:$AB$1048576,0),MATCH((CUADRO!I$5&amp;$E807),'Hoja de Trabajo para listado'!$AB$151:$BA$151,0)),0)+IFERROR(INDEX('Hoja de Trabajo para listado'!$BC$155:$CB$1048576,MATCH($A807,'Hoja de Trabajo para listado'!$BC$155:$BC$1048576,0),MATCH((CUADRO!I$5&amp;$E807),'Hoja de Trabajo para listado'!$BC$151:$CB$151,0)),0)+IFERROR(INDEX('Hoja de Trabajo para listado'!$DE$153:$DG$274,MATCH($A807,'Hoja de Trabajo para listado'!$DE$153:$DE$1048576,0),MATCH((CUADRO!I$5&amp;$E807),'Hoja de Trabajo para listado'!$DE$151:$DG$151,0)),0)+IFERROR(INDEX('Hoja de Trabajo para listado'!$CD$155:$DC$1048576,MATCH($A807,'Hoja de Trabajo para listado'!$CD$155:$CD$1048576,0),MATCH((CUADRO!I$5&amp;$E807),'Hoja de Trabajo para listado'!$CD$151:$DC$151,0)),0)</f>
        <v>0</v>
      </c>
      <c r="J807" s="314">
        <f ca="1">+IFERROR(INDEX('Hoja de Trabajo para listado'!$A$155:$Z$1048576,MATCH($A807,'Hoja de Trabajo para listado'!$A$155:$A$1048576,0),MATCH((CUADRO!J$5&amp;$E807),'Hoja de Trabajo para listado'!$A$151:$Z$151,0)),0)+IFERROR(INDEX('Hoja de Trabajo para listado'!$AB$155:$BA$1048576,MATCH($A807,'Hoja de Trabajo para listado'!$AB$155:$AB$1048576,0),MATCH((CUADRO!J$5&amp;$E807),'Hoja de Trabajo para listado'!$AB$151:$BA$151,0)),0)+IFERROR(INDEX('Hoja de Trabajo para listado'!$BC$155:$CB$1048576,MATCH($A807,'Hoja de Trabajo para listado'!$BC$155:$BC$1048576,0),MATCH((CUADRO!J$5&amp;$E807),'Hoja de Trabajo para listado'!$BC$151:$CB$151,0)),0)+IFERROR(INDEX('Hoja de Trabajo para listado'!$DE$153:$DG$274,MATCH($A807,'Hoja de Trabajo para listado'!$DE$153:$DE$1048576,0),MATCH((CUADRO!J$5&amp;$E807),'Hoja de Trabajo para listado'!$DE$151:$DG$151,0)),0)+IFERROR(INDEX('Hoja de Trabajo para listado'!$CD$155:$DC$1048576,MATCH($A807,'Hoja de Trabajo para listado'!$CD$155:$CD$1048576,0),MATCH((CUADRO!J$5&amp;$E807),'Hoja de Trabajo para listado'!$CD$151:$DC$151,0)),0)</f>
        <v>0</v>
      </c>
      <c r="K807" s="314">
        <f ca="1">+IFERROR(INDEX('Hoja de Trabajo para listado'!$A$155:$Z$1048576,MATCH($A807,'Hoja de Trabajo para listado'!$A$155:$A$1048576,0),MATCH((CUADRO!K$5&amp;$E807),'Hoja de Trabajo para listado'!$A$151:$Z$151,0)),0)+IFERROR(INDEX('Hoja de Trabajo para listado'!$AB$155:$BA$1048576,MATCH($A807,'Hoja de Trabajo para listado'!$AB$155:$AB$1048576,0),MATCH((CUADRO!K$5&amp;$E807),'Hoja de Trabajo para listado'!$AB$151:$BA$151,0)),0)+IFERROR(INDEX('Hoja de Trabajo para listado'!$BC$155:$CB$1048576,MATCH($A807,'Hoja de Trabajo para listado'!$BC$155:$BC$1048576,0),MATCH((CUADRO!K$5&amp;$E807),'Hoja de Trabajo para listado'!$BC$151:$CB$151,0)),0)+IFERROR(INDEX('Hoja de Trabajo para listado'!$DE$153:$DG$274,MATCH($A807,'Hoja de Trabajo para listado'!$DE$153:$DE$1048576,0),MATCH((CUADRO!K$5&amp;$E807),'Hoja de Trabajo para listado'!$DE$151:$DG$151,0)),0)+IFERROR(INDEX('Hoja de Trabajo para listado'!$CD$155:$DC$1048576,MATCH($A807,'Hoja de Trabajo para listado'!$CD$155:$CD$1048576,0),MATCH((CUADRO!K$5&amp;$E807),'Hoja de Trabajo para listado'!$CD$151:$DC$151,0)),0)</f>
        <v>0</v>
      </c>
      <c r="L807" s="314">
        <f ca="1">+IFERROR(INDEX('Hoja de Trabajo para listado'!$A$155:$Z$1048576,MATCH($A807,'Hoja de Trabajo para listado'!$A$155:$A$1048576,0),MATCH((CUADRO!L$5&amp;$E807),'Hoja de Trabajo para listado'!$A$151:$Z$151,0)),0)+IFERROR(INDEX('Hoja de Trabajo para listado'!$AB$155:$BA$1048576,MATCH($A807,'Hoja de Trabajo para listado'!$AB$155:$AB$1048576,0),MATCH((CUADRO!L$5&amp;$E807),'Hoja de Trabajo para listado'!$AB$151:$BA$151,0)),0)+IFERROR(INDEX('Hoja de Trabajo para listado'!$BC$155:$CB$1048576,MATCH($A807,'Hoja de Trabajo para listado'!$BC$155:$BC$1048576,0),MATCH((CUADRO!L$5&amp;$E807),'Hoja de Trabajo para listado'!$BC$151:$CB$151,0)),0)+IFERROR(INDEX('Hoja de Trabajo para listado'!$DE$153:$DG$274,MATCH($A807,'Hoja de Trabajo para listado'!$DE$153:$DE$1048576,0),MATCH((CUADRO!L$5&amp;$E807),'Hoja de Trabajo para listado'!$DE$151:$DG$151,0)),0)+IFERROR(INDEX('Hoja de Trabajo para listado'!$CD$155:$DC$1048576,MATCH($A807,'Hoja de Trabajo para listado'!$CD$155:$CD$1048576,0),MATCH((CUADRO!L$5&amp;$E807),'Hoja de Trabajo para listado'!$CD$151:$DC$151,0)),0)</f>
        <v>0</v>
      </c>
      <c r="M807" s="314">
        <f ca="1">+IFERROR(INDEX('Hoja de Trabajo para listado'!$A$155:$Z$1048576,MATCH($A807,'Hoja de Trabajo para listado'!$A$155:$A$1048576,0),MATCH((CUADRO!M$5&amp;$E807),'Hoja de Trabajo para listado'!$A$151:$Z$151,0)),0)+IFERROR(INDEX('Hoja de Trabajo para listado'!$AB$155:$BA$1048576,MATCH($A807,'Hoja de Trabajo para listado'!$AB$155:$AB$1048576,0),MATCH((CUADRO!M$5&amp;$E807),'Hoja de Trabajo para listado'!$AB$151:$BA$151,0)),0)+IFERROR(INDEX('Hoja de Trabajo para listado'!$BC$155:$CB$1048576,MATCH($A807,'Hoja de Trabajo para listado'!$BC$155:$BC$1048576,0),MATCH((CUADRO!M$5&amp;$E807),'Hoja de Trabajo para listado'!$BC$151:$CB$151,0)),0)+IFERROR(INDEX('Hoja de Trabajo para listado'!$DE$153:$DG$274,MATCH($A807,'Hoja de Trabajo para listado'!$DE$153:$DE$1048576,0),MATCH((CUADRO!M$5&amp;$E807),'Hoja de Trabajo para listado'!$DE$151:$DG$151,0)),0)+IFERROR(INDEX('Hoja de Trabajo para listado'!$CD$155:$DC$1048576,MATCH($A807,'Hoja de Trabajo para listado'!$CD$155:$CD$1048576,0),MATCH((CUADRO!M$5&amp;$E807),'Hoja de Trabajo para listado'!$CD$151:$DC$151,0)),0)</f>
        <v>0</v>
      </c>
      <c r="N807" s="314">
        <f ca="1">+IFERROR(INDEX('Hoja de Trabajo para listado'!$A$155:$Z$1048576,MATCH($A807,'Hoja de Trabajo para listado'!$A$155:$A$1048576,0),MATCH((CUADRO!N$5&amp;$E807),'Hoja de Trabajo para listado'!$A$151:$Z$151,0)),0)+IFERROR(INDEX('Hoja de Trabajo para listado'!$AB$155:$BA$1048576,MATCH($A807,'Hoja de Trabajo para listado'!$AB$155:$AB$1048576,0),MATCH((CUADRO!N$5&amp;$E807),'Hoja de Trabajo para listado'!$AB$151:$BA$151,0)),0)+IFERROR(INDEX('Hoja de Trabajo para listado'!$BC$155:$CB$1048576,MATCH($A807,'Hoja de Trabajo para listado'!$BC$155:$BC$1048576,0),MATCH((CUADRO!N$5&amp;$E807),'Hoja de Trabajo para listado'!$BC$151:$CB$151,0)),0)+IFERROR(INDEX('Hoja de Trabajo para listado'!$DE$153:$DG$274,MATCH($A807,'Hoja de Trabajo para listado'!$DE$153:$DE$1048576,0),MATCH((CUADRO!N$5&amp;$E807),'Hoja de Trabajo para listado'!$DE$151:$DG$151,0)),0)+IFERROR(INDEX('Hoja de Trabajo para listado'!$CD$155:$DC$1048576,MATCH($A807,'Hoja de Trabajo para listado'!$CD$155:$CD$1048576,0),MATCH((CUADRO!N$5&amp;$E807),'Hoja de Trabajo para listado'!$CD$151:$DC$151,0)),0)</f>
        <v>0</v>
      </c>
      <c r="O807" s="314">
        <f ca="1">+IFERROR(INDEX('Hoja de Trabajo para listado'!$A$155:$Z$1048576,MATCH($A807,'Hoja de Trabajo para listado'!$A$155:$A$1048576,0),MATCH((CUADRO!O$5&amp;$E807),'Hoja de Trabajo para listado'!$A$151:$Z$151,0)),0)+IFERROR(INDEX('Hoja de Trabajo para listado'!$AB$155:$BA$1048576,MATCH($A807,'Hoja de Trabajo para listado'!$AB$155:$AB$1048576,0),MATCH((CUADRO!O$5&amp;$E807),'Hoja de Trabajo para listado'!$AB$151:$BA$151,0)),0)+IFERROR(INDEX('Hoja de Trabajo para listado'!$BC$155:$CB$1048576,MATCH($A807,'Hoja de Trabajo para listado'!$BC$155:$BC$1048576,0),MATCH((CUADRO!O$5&amp;$E807),'Hoja de Trabajo para listado'!$BC$151:$CB$151,0)),0)+IFERROR(INDEX('Hoja de Trabajo para listado'!$DE$153:$DG$274,MATCH($A807,'Hoja de Trabajo para listado'!$DE$153:$DE$1048576,0),MATCH((CUADRO!O$5&amp;$E807),'Hoja de Trabajo para listado'!$DE$151:$DG$151,0)),0)+IFERROR(INDEX('Hoja de Trabajo para listado'!$CD$155:$DC$1048576,MATCH($A807,'Hoja de Trabajo para listado'!$CD$155:$CD$1048576,0),MATCH((CUADRO!O$5&amp;$E807),'Hoja de Trabajo para listado'!$CD$151:$DC$151,0)),0)</f>
        <v>0</v>
      </c>
      <c r="P807" s="314">
        <f ca="1">+IFERROR(INDEX('Hoja de Trabajo para listado'!$A$155:$Z$1048576,MATCH($A807,'Hoja de Trabajo para listado'!$A$155:$A$1048576,0),MATCH((CUADRO!P$5&amp;$E807),'Hoja de Trabajo para listado'!$A$151:$Z$151,0)),0)+IFERROR(INDEX('Hoja de Trabajo para listado'!$AB$155:$BA$1048576,MATCH($A807,'Hoja de Trabajo para listado'!$AB$155:$AB$1048576,0),MATCH((CUADRO!P$5&amp;$E807),'Hoja de Trabajo para listado'!$AB$151:$BA$151,0)),0)+IFERROR(INDEX('Hoja de Trabajo para listado'!$BC$155:$CB$1048576,MATCH($A807,'Hoja de Trabajo para listado'!$BC$155:$BC$1048576,0),MATCH((CUADRO!P$5&amp;$E807),'Hoja de Trabajo para listado'!$BC$151:$CB$151,0)),0)+IFERROR(INDEX('Hoja de Trabajo para listado'!$DE$153:$DG$274,MATCH($A807,'Hoja de Trabajo para listado'!$DE$153:$DE$1048576,0),MATCH((CUADRO!P$5&amp;$E807),'Hoja de Trabajo para listado'!$DE$151:$DG$151,0)),0)+IFERROR(INDEX('Hoja de Trabajo para listado'!$CD$155:$DC$1048576,MATCH($A807,'Hoja de Trabajo para listado'!$CD$155:$CD$1048576,0),MATCH((CUADRO!P$5&amp;$E807),'Hoja de Trabajo para listado'!$CD$151:$DC$151,0)),0)</f>
        <v>0</v>
      </c>
      <c r="Q807" s="314">
        <f ca="1">+IFERROR(INDEX('Hoja de Trabajo para listado'!$A$155:$Z$1048576,MATCH($A807,'Hoja de Trabajo para listado'!$A$155:$A$1048576,0),MATCH((CUADRO!Q$5&amp;$E807),'Hoja de Trabajo para listado'!$A$151:$Z$151,0)),0)+IFERROR(INDEX('Hoja de Trabajo para listado'!$AB$155:$BA$1048576,MATCH($A807,'Hoja de Trabajo para listado'!$AB$155:$AB$1048576,0),MATCH((CUADRO!Q$5&amp;$E807),'Hoja de Trabajo para listado'!$AB$151:$BA$151,0)),0)+IFERROR(INDEX('Hoja de Trabajo para listado'!$BC$155:$CB$1048576,MATCH($A807,'Hoja de Trabajo para listado'!$BC$155:$BC$1048576,0),MATCH((CUADRO!Q$5&amp;$E807),'Hoja de Trabajo para listado'!$BC$151:$CB$151,0)),0)+IFERROR(INDEX('Hoja de Trabajo para listado'!$DE$153:$DG$274,MATCH($A807,'Hoja de Trabajo para listado'!$DE$153:$DE$1048576,0),MATCH((CUADRO!Q$5&amp;$E807),'Hoja de Trabajo para listado'!$DE$151:$DG$151,0)),0)+IFERROR(INDEX('Hoja de Trabajo para listado'!$CD$155:$DC$1048576,MATCH($A807,'Hoja de Trabajo para listado'!$CD$155:$CD$1048576,0),MATCH((CUADRO!Q$5&amp;$E807),'Hoja de Trabajo para listado'!$CD$151:$DC$151,0)),0)</f>
        <v>0</v>
      </c>
      <c r="R807" s="314">
        <f t="shared" ca="1" si="24"/>
        <v>0</v>
      </c>
      <c r="S807" s="322">
        <f ca="1">+R806+R807</f>
        <v>0</v>
      </c>
      <c r="T807" s="314">
        <f ca="1">+S807</f>
        <v>0</v>
      </c>
      <c r="U807" s="313">
        <f t="shared" si="25"/>
        <v>2</v>
      </c>
      <c r="V807" s="319" t="str">
        <f>+VLOOKUP(A807,bd_lista!$A$3:$E$593,5,FALSE)</f>
        <v>Gobiernos Autónomos Regionales</v>
      </c>
      <c r="W807" s="426"/>
    </row>
    <row r="808" spans="1:23" customFormat="1" ht="27" hidden="1" customHeight="1">
      <c r="A808" s="323">
        <v>417</v>
      </c>
      <c r="B808" s="427">
        <f>+A808</f>
        <v>417</v>
      </c>
      <c r="C808" s="318" t="str">
        <f>+VLOOKUP(A808,bd_lista!$A$3:$C$593,3,FALSE)</f>
        <v>Caja Nacional de Salud</v>
      </c>
      <c r="D808" s="429" t="str">
        <f>+C808</f>
        <v>Caja Nacional de Salud</v>
      </c>
      <c r="E808" s="318" t="s">
        <v>1418</v>
      </c>
      <c r="F808" s="314">
        <f ca="1">+IFERROR(INDEX('Hoja de Trabajo para listado'!$A$155:$Z$1048576,MATCH($A808,'Hoja de Trabajo para listado'!$A$155:$A$1048576,0),MATCH((CUADRO!F$5&amp;$E808),'Hoja de Trabajo para listado'!$A$151:$Z$151,0)),0)+IFERROR(INDEX('Hoja de Trabajo para listado'!$AB$155:$BA$1048576,MATCH($A808,'Hoja de Trabajo para listado'!$AB$155:$AB$1048576,0),MATCH((CUADRO!F$5&amp;$E808),'Hoja de Trabajo para listado'!$AB$151:$BA$151,0)),0)+IFERROR(INDEX('Hoja de Trabajo para listado'!$BC$155:$CB$1048576,MATCH($A808,'Hoja de Trabajo para listado'!$BC$155:$BC$1048576,0),MATCH((CUADRO!F$5&amp;$E808),'Hoja de Trabajo para listado'!$BC$151:$CB$151,0)),0)+IFERROR(INDEX('Hoja de Trabajo para listado'!$DE$153:$DG$274,MATCH($A808,'Hoja de Trabajo para listado'!$DE$153:$DE$1048576,0),MATCH((CUADRO!F$5&amp;$E808),'Hoja de Trabajo para listado'!$DE$151:$DG$151,0)),0)+IFERROR(INDEX('Hoja de Trabajo para listado'!$CD$155:$DC$1048576,MATCH($A808,'Hoja de Trabajo para listado'!$CD$155:$CD$1048576,0),MATCH((CUADRO!F$5&amp;$E808),'Hoja de Trabajo para listado'!$CD$151:$DC$151,0)),0)</f>
        <v>0</v>
      </c>
      <c r="G808" s="314">
        <f ca="1">+IFERROR(INDEX('Hoja de Trabajo para listado'!$A$155:$Z$1048576,MATCH($A808,'Hoja de Trabajo para listado'!$A$155:$A$1048576,0),MATCH((CUADRO!G$5&amp;$E808),'Hoja de Trabajo para listado'!$A$151:$Z$151,0)),0)+IFERROR(INDEX('Hoja de Trabajo para listado'!$AB$155:$BA$1048576,MATCH($A808,'Hoja de Trabajo para listado'!$AB$155:$AB$1048576,0),MATCH((CUADRO!G$5&amp;$E808),'Hoja de Trabajo para listado'!$AB$151:$BA$151,0)),0)+IFERROR(INDEX('Hoja de Trabajo para listado'!$BC$155:$CB$1048576,MATCH($A808,'Hoja de Trabajo para listado'!$BC$155:$BC$1048576,0),MATCH((CUADRO!G$5&amp;$E808),'Hoja de Trabajo para listado'!$BC$151:$CB$151,0)),0)+IFERROR(INDEX('Hoja de Trabajo para listado'!$DE$153:$DG$274,MATCH($A808,'Hoja de Trabajo para listado'!$DE$153:$DE$1048576,0),MATCH((CUADRO!G$5&amp;$E808),'Hoja de Trabajo para listado'!$DE$151:$DG$151,0)),0)+IFERROR(INDEX('Hoja de Trabajo para listado'!$CD$155:$DC$1048576,MATCH($A808,'Hoja de Trabajo para listado'!$CD$155:$CD$1048576,0),MATCH((CUADRO!G$5&amp;$E808),'Hoja de Trabajo para listado'!$CD$151:$DC$151,0)),0)</f>
        <v>0</v>
      </c>
      <c r="H808" s="314">
        <f ca="1">+IFERROR(INDEX('Hoja de Trabajo para listado'!$A$155:$Z$1048576,MATCH($A808,'Hoja de Trabajo para listado'!$A$155:$A$1048576,0),MATCH((CUADRO!H$5&amp;$E808),'Hoja de Trabajo para listado'!$A$151:$Z$151,0)),0)+IFERROR(INDEX('Hoja de Trabajo para listado'!$AB$155:$BA$1048576,MATCH($A808,'Hoja de Trabajo para listado'!$AB$155:$AB$1048576,0),MATCH((CUADRO!H$5&amp;$E808),'Hoja de Trabajo para listado'!$AB$151:$BA$151,0)),0)+IFERROR(INDEX('Hoja de Trabajo para listado'!$BC$155:$CB$1048576,MATCH($A808,'Hoja de Trabajo para listado'!$BC$155:$BC$1048576,0),MATCH((CUADRO!H$5&amp;$E808),'Hoja de Trabajo para listado'!$BC$151:$CB$151,0)),0)+IFERROR(INDEX('Hoja de Trabajo para listado'!$DE$153:$DG$274,MATCH($A808,'Hoja de Trabajo para listado'!$DE$153:$DE$1048576,0),MATCH((CUADRO!H$5&amp;$E808),'Hoja de Trabajo para listado'!$DE$151:$DG$151,0)),0)+IFERROR(INDEX('Hoja de Trabajo para listado'!$CD$155:$DC$1048576,MATCH($A808,'Hoja de Trabajo para listado'!$CD$155:$CD$1048576,0),MATCH((CUADRO!H$5&amp;$E808),'Hoja de Trabajo para listado'!$CD$151:$DC$151,0)),0)</f>
        <v>0</v>
      </c>
      <c r="I808" s="314">
        <f ca="1">+IFERROR(INDEX('Hoja de Trabajo para listado'!$A$155:$Z$1048576,MATCH($A808,'Hoja de Trabajo para listado'!$A$155:$A$1048576,0),MATCH((CUADRO!I$5&amp;$E808),'Hoja de Trabajo para listado'!$A$151:$Z$151,0)),0)+IFERROR(INDEX('Hoja de Trabajo para listado'!$AB$155:$BA$1048576,MATCH($A808,'Hoja de Trabajo para listado'!$AB$155:$AB$1048576,0),MATCH((CUADRO!I$5&amp;$E808),'Hoja de Trabajo para listado'!$AB$151:$BA$151,0)),0)+IFERROR(INDEX('Hoja de Trabajo para listado'!$BC$155:$CB$1048576,MATCH($A808,'Hoja de Trabajo para listado'!$BC$155:$BC$1048576,0),MATCH((CUADRO!I$5&amp;$E808),'Hoja de Trabajo para listado'!$BC$151:$CB$151,0)),0)+IFERROR(INDEX('Hoja de Trabajo para listado'!$DE$153:$DG$274,MATCH($A808,'Hoja de Trabajo para listado'!$DE$153:$DE$1048576,0),MATCH((CUADRO!I$5&amp;$E808),'Hoja de Trabajo para listado'!$DE$151:$DG$151,0)),0)+IFERROR(INDEX('Hoja de Trabajo para listado'!$CD$155:$DC$1048576,MATCH($A808,'Hoja de Trabajo para listado'!$CD$155:$CD$1048576,0),MATCH((CUADRO!I$5&amp;$E808),'Hoja de Trabajo para listado'!$CD$151:$DC$151,0)),0)</f>
        <v>0</v>
      </c>
      <c r="J808" s="314">
        <f ca="1">+IFERROR(INDEX('Hoja de Trabajo para listado'!$A$155:$Z$1048576,MATCH($A808,'Hoja de Trabajo para listado'!$A$155:$A$1048576,0),MATCH((CUADRO!J$5&amp;$E808),'Hoja de Trabajo para listado'!$A$151:$Z$151,0)),0)+IFERROR(INDEX('Hoja de Trabajo para listado'!$AB$155:$BA$1048576,MATCH($A808,'Hoja de Trabajo para listado'!$AB$155:$AB$1048576,0),MATCH((CUADRO!J$5&amp;$E808),'Hoja de Trabajo para listado'!$AB$151:$BA$151,0)),0)+IFERROR(INDEX('Hoja de Trabajo para listado'!$BC$155:$CB$1048576,MATCH($A808,'Hoja de Trabajo para listado'!$BC$155:$BC$1048576,0),MATCH((CUADRO!J$5&amp;$E808),'Hoja de Trabajo para listado'!$BC$151:$CB$151,0)),0)+IFERROR(INDEX('Hoja de Trabajo para listado'!$DE$153:$DG$274,MATCH($A808,'Hoja de Trabajo para listado'!$DE$153:$DE$1048576,0),MATCH((CUADRO!J$5&amp;$E808),'Hoja de Trabajo para listado'!$DE$151:$DG$151,0)),0)+IFERROR(INDEX('Hoja de Trabajo para listado'!$CD$155:$DC$1048576,MATCH($A808,'Hoja de Trabajo para listado'!$CD$155:$CD$1048576,0),MATCH((CUADRO!J$5&amp;$E808),'Hoja de Trabajo para listado'!$CD$151:$DC$151,0)),0)</f>
        <v>0</v>
      </c>
      <c r="K808" s="314">
        <f ca="1">+IFERROR(INDEX('Hoja de Trabajo para listado'!$A$155:$Z$1048576,MATCH($A808,'Hoja de Trabajo para listado'!$A$155:$A$1048576,0),MATCH((CUADRO!K$5&amp;$E808),'Hoja de Trabajo para listado'!$A$151:$Z$151,0)),0)+IFERROR(INDEX('Hoja de Trabajo para listado'!$AB$155:$BA$1048576,MATCH($A808,'Hoja de Trabajo para listado'!$AB$155:$AB$1048576,0),MATCH((CUADRO!K$5&amp;$E808),'Hoja de Trabajo para listado'!$AB$151:$BA$151,0)),0)+IFERROR(INDEX('Hoja de Trabajo para listado'!$BC$155:$CB$1048576,MATCH($A808,'Hoja de Trabajo para listado'!$BC$155:$BC$1048576,0),MATCH((CUADRO!K$5&amp;$E808),'Hoja de Trabajo para listado'!$BC$151:$CB$151,0)),0)+IFERROR(INDEX('Hoja de Trabajo para listado'!$DE$153:$DG$274,MATCH($A808,'Hoja de Trabajo para listado'!$DE$153:$DE$1048576,0),MATCH((CUADRO!K$5&amp;$E808),'Hoja de Trabajo para listado'!$DE$151:$DG$151,0)),0)+IFERROR(INDEX('Hoja de Trabajo para listado'!$CD$155:$DC$1048576,MATCH($A808,'Hoja de Trabajo para listado'!$CD$155:$CD$1048576,0),MATCH((CUADRO!K$5&amp;$E808),'Hoja de Trabajo para listado'!$CD$151:$DC$151,0)),0)</f>
        <v>0</v>
      </c>
      <c r="L808" s="314">
        <f ca="1">+IFERROR(INDEX('Hoja de Trabajo para listado'!$A$155:$Z$1048576,MATCH($A808,'Hoja de Trabajo para listado'!$A$155:$A$1048576,0),MATCH((CUADRO!L$5&amp;$E808),'Hoja de Trabajo para listado'!$A$151:$Z$151,0)),0)+IFERROR(INDEX('Hoja de Trabajo para listado'!$AB$155:$BA$1048576,MATCH($A808,'Hoja de Trabajo para listado'!$AB$155:$AB$1048576,0),MATCH((CUADRO!L$5&amp;$E808),'Hoja de Trabajo para listado'!$AB$151:$BA$151,0)),0)+IFERROR(INDEX('Hoja de Trabajo para listado'!$BC$155:$CB$1048576,MATCH($A808,'Hoja de Trabajo para listado'!$BC$155:$BC$1048576,0),MATCH((CUADRO!L$5&amp;$E808),'Hoja de Trabajo para listado'!$BC$151:$CB$151,0)),0)+IFERROR(INDEX('Hoja de Trabajo para listado'!$DE$153:$DG$274,MATCH($A808,'Hoja de Trabajo para listado'!$DE$153:$DE$1048576,0),MATCH((CUADRO!L$5&amp;$E808),'Hoja de Trabajo para listado'!$DE$151:$DG$151,0)),0)+IFERROR(INDEX('Hoja de Trabajo para listado'!$CD$155:$DC$1048576,MATCH($A808,'Hoja de Trabajo para listado'!$CD$155:$CD$1048576,0),MATCH((CUADRO!L$5&amp;$E808),'Hoja de Trabajo para listado'!$CD$151:$DC$151,0)),0)</f>
        <v>0</v>
      </c>
      <c r="M808" s="314">
        <f ca="1">+IFERROR(INDEX('Hoja de Trabajo para listado'!$A$155:$Z$1048576,MATCH($A808,'Hoja de Trabajo para listado'!$A$155:$A$1048576,0),MATCH((CUADRO!M$5&amp;$E808),'Hoja de Trabajo para listado'!$A$151:$Z$151,0)),0)+IFERROR(INDEX('Hoja de Trabajo para listado'!$AB$155:$BA$1048576,MATCH($A808,'Hoja de Trabajo para listado'!$AB$155:$AB$1048576,0),MATCH((CUADRO!M$5&amp;$E808),'Hoja de Trabajo para listado'!$AB$151:$BA$151,0)),0)+IFERROR(INDEX('Hoja de Trabajo para listado'!$BC$155:$CB$1048576,MATCH($A808,'Hoja de Trabajo para listado'!$BC$155:$BC$1048576,0),MATCH((CUADRO!M$5&amp;$E808),'Hoja de Trabajo para listado'!$BC$151:$CB$151,0)),0)+IFERROR(INDEX('Hoja de Trabajo para listado'!$DE$153:$DG$274,MATCH($A808,'Hoja de Trabajo para listado'!$DE$153:$DE$1048576,0),MATCH((CUADRO!M$5&amp;$E808),'Hoja de Trabajo para listado'!$DE$151:$DG$151,0)),0)+IFERROR(INDEX('Hoja de Trabajo para listado'!$CD$155:$DC$1048576,MATCH($A808,'Hoja de Trabajo para listado'!$CD$155:$CD$1048576,0),MATCH((CUADRO!M$5&amp;$E808),'Hoja de Trabajo para listado'!$CD$151:$DC$151,0)),0)</f>
        <v>0</v>
      </c>
      <c r="N808" s="314">
        <f ca="1">+IFERROR(INDEX('Hoja de Trabajo para listado'!$A$155:$Z$1048576,MATCH($A808,'Hoja de Trabajo para listado'!$A$155:$A$1048576,0),MATCH((CUADRO!N$5&amp;$E808),'Hoja de Trabajo para listado'!$A$151:$Z$151,0)),0)+IFERROR(INDEX('Hoja de Trabajo para listado'!$AB$155:$BA$1048576,MATCH($A808,'Hoja de Trabajo para listado'!$AB$155:$AB$1048576,0),MATCH((CUADRO!N$5&amp;$E808),'Hoja de Trabajo para listado'!$AB$151:$BA$151,0)),0)+IFERROR(INDEX('Hoja de Trabajo para listado'!$BC$155:$CB$1048576,MATCH($A808,'Hoja de Trabajo para listado'!$BC$155:$BC$1048576,0),MATCH((CUADRO!N$5&amp;$E808),'Hoja de Trabajo para listado'!$BC$151:$CB$151,0)),0)+IFERROR(INDEX('Hoja de Trabajo para listado'!$DE$153:$DG$274,MATCH($A808,'Hoja de Trabajo para listado'!$DE$153:$DE$1048576,0),MATCH((CUADRO!N$5&amp;$E808),'Hoja de Trabajo para listado'!$DE$151:$DG$151,0)),0)+IFERROR(INDEX('Hoja de Trabajo para listado'!$CD$155:$DC$1048576,MATCH($A808,'Hoja de Trabajo para listado'!$CD$155:$CD$1048576,0),MATCH((CUADRO!N$5&amp;$E808),'Hoja de Trabajo para listado'!$CD$151:$DC$151,0)),0)</f>
        <v>0</v>
      </c>
      <c r="O808" s="314">
        <f ca="1">+IFERROR(INDEX('Hoja de Trabajo para listado'!$A$155:$Z$1048576,MATCH($A808,'Hoja de Trabajo para listado'!$A$155:$A$1048576,0),MATCH((CUADRO!O$5&amp;$E808),'Hoja de Trabajo para listado'!$A$151:$Z$151,0)),0)+IFERROR(INDEX('Hoja de Trabajo para listado'!$AB$155:$BA$1048576,MATCH($A808,'Hoja de Trabajo para listado'!$AB$155:$AB$1048576,0),MATCH((CUADRO!O$5&amp;$E808),'Hoja de Trabajo para listado'!$AB$151:$BA$151,0)),0)+IFERROR(INDEX('Hoja de Trabajo para listado'!$BC$155:$CB$1048576,MATCH($A808,'Hoja de Trabajo para listado'!$BC$155:$BC$1048576,0),MATCH((CUADRO!O$5&amp;$E808),'Hoja de Trabajo para listado'!$BC$151:$CB$151,0)),0)+IFERROR(INDEX('Hoja de Trabajo para listado'!$DE$153:$DG$274,MATCH($A808,'Hoja de Trabajo para listado'!$DE$153:$DE$1048576,0),MATCH((CUADRO!O$5&amp;$E808),'Hoja de Trabajo para listado'!$DE$151:$DG$151,0)),0)+IFERROR(INDEX('Hoja de Trabajo para listado'!$CD$155:$DC$1048576,MATCH($A808,'Hoja de Trabajo para listado'!$CD$155:$CD$1048576,0),MATCH((CUADRO!O$5&amp;$E808),'Hoja de Trabajo para listado'!$CD$151:$DC$151,0)),0)</f>
        <v>0</v>
      </c>
      <c r="P808" s="314">
        <f ca="1">+IFERROR(INDEX('Hoja de Trabajo para listado'!$A$155:$Z$1048576,MATCH($A808,'Hoja de Trabajo para listado'!$A$155:$A$1048576,0),MATCH((CUADRO!P$5&amp;$E808),'Hoja de Trabajo para listado'!$A$151:$Z$151,0)),0)+IFERROR(INDEX('Hoja de Trabajo para listado'!$AB$155:$BA$1048576,MATCH($A808,'Hoja de Trabajo para listado'!$AB$155:$AB$1048576,0),MATCH((CUADRO!P$5&amp;$E808),'Hoja de Trabajo para listado'!$AB$151:$BA$151,0)),0)+IFERROR(INDEX('Hoja de Trabajo para listado'!$BC$155:$CB$1048576,MATCH($A808,'Hoja de Trabajo para listado'!$BC$155:$BC$1048576,0),MATCH((CUADRO!P$5&amp;$E808),'Hoja de Trabajo para listado'!$BC$151:$CB$151,0)),0)+IFERROR(INDEX('Hoja de Trabajo para listado'!$DE$153:$DG$274,MATCH($A808,'Hoja de Trabajo para listado'!$DE$153:$DE$1048576,0),MATCH((CUADRO!P$5&amp;$E808),'Hoja de Trabajo para listado'!$DE$151:$DG$151,0)),0)+IFERROR(INDEX('Hoja de Trabajo para listado'!$CD$155:$DC$1048576,MATCH($A808,'Hoja de Trabajo para listado'!$CD$155:$CD$1048576,0),MATCH((CUADRO!P$5&amp;$E808),'Hoja de Trabajo para listado'!$CD$151:$DC$151,0)),0)</f>
        <v>0</v>
      </c>
      <c r="Q808" s="314">
        <f ca="1">+IFERROR(INDEX('Hoja de Trabajo para listado'!$A$155:$Z$1048576,MATCH($A808,'Hoja de Trabajo para listado'!$A$155:$A$1048576,0),MATCH((CUADRO!Q$5&amp;$E808),'Hoja de Trabajo para listado'!$A$151:$Z$151,0)),0)+IFERROR(INDEX('Hoja de Trabajo para listado'!$AB$155:$BA$1048576,MATCH($A808,'Hoja de Trabajo para listado'!$AB$155:$AB$1048576,0),MATCH((CUADRO!Q$5&amp;$E808),'Hoja de Trabajo para listado'!$AB$151:$BA$151,0)),0)+IFERROR(INDEX('Hoja de Trabajo para listado'!$BC$155:$CB$1048576,MATCH($A808,'Hoja de Trabajo para listado'!$BC$155:$BC$1048576,0),MATCH((CUADRO!Q$5&amp;$E808),'Hoja de Trabajo para listado'!$BC$151:$CB$151,0)),0)+IFERROR(INDEX('Hoja de Trabajo para listado'!$DE$153:$DG$274,MATCH($A808,'Hoja de Trabajo para listado'!$DE$153:$DE$1048576,0),MATCH((CUADRO!Q$5&amp;$E808),'Hoja de Trabajo para listado'!$DE$151:$DG$151,0)),0)+IFERROR(INDEX('Hoja de Trabajo para listado'!$CD$155:$DC$1048576,MATCH($A808,'Hoja de Trabajo para listado'!$CD$155:$CD$1048576,0),MATCH((CUADRO!Q$5&amp;$E808),'Hoja de Trabajo para listado'!$CD$151:$DC$151,0)),0)</f>
        <v>0</v>
      </c>
      <c r="R808" s="314">
        <f t="shared" ca="1" si="24"/>
        <v>0</v>
      </c>
      <c r="S808" s="322"/>
      <c r="T808" s="314">
        <f ca="1">+T809</f>
        <v>73926.75</v>
      </c>
      <c r="U808" s="313">
        <f t="shared" si="25"/>
        <v>1</v>
      </c>
      <c r="V808" s="319" t="str">
        <f>+VLOOKUP(A808,bd_lista!$A$3:$E$593,5,FALSE)</f>
        <v>Instituciones de Seguridad Social</v>
      </c>
      <c r="W808" s="425" t="str">
        <f>+V808</f>
        <v>Instituciones de Seguridad Social</v>
      </c>
    </row>
    <row r="809" spans="1:23" customFormat="1" ht="27" hidden="1" customHeight="1">
      <c r="A809" s="323">
        <v>417</v>
      </c>
      <c r="B809" s="428"/>
      <c r="C809" s="339" t="str">
        <f>+VLOOKUP(A809,bd_lista!$A$3:$C$593,3,FALSE)</f>
        <v>Caja Nacional de Salud</v>
      </c>
      <c r="D809" s="430"/>
      <c r="E809" s="319" t="s">
        <v>1419</v>
      </c>
      <c r="F809" s="314">
        <f ca="1">+IFERROR(INDEX('Hoja de Trabajo para listado'!$A$155:$Z$1048576,MATCH($A809,'Hoja de Trabajo para listado'!$A$155:$A$1048576,0),MATCH((CUADRO!F$5&amp;$E809),'Hoja de Trabajo para listado'!$A$151:$Z$151,0)),0)+IFERROR(INDEX('Hoja de Trabajo para listado'!$AB$155:$BA$1048576,MATCH($A809,'Hoja de Trabajo para listado'!$AB$155:$AB$1048576,0),MATCH((CUADRO!F$5&amp;$E809),'Hoja de Trabajo para listado'!$AB$151:$BA$151,0)),0)+IFERROR(INDEX('Hoja de Trabajo para listado'!$BC$155:$CB$1048576,MATCH($A809,'Hoja de Trabajo para listado'!$BC$155:$BC$1048576,0),MATCH((CUADRO!F$5&amp;$E809),'Hoja de Trabajo para listado'!$BC$151:$CB$151,0)),0)+IFERROR(INDEX('Hoja de Trabajo para listado'!$DE$153:$DG$274,MATCH($A809,'Hoja de Trabajo para listado'!$DE$153:$DE$1048576,0),MATCH((CUADRO!F$5&amp;$E809),'Hoja de Trabajo para listado'!$DE$151:$DG$151,0)),0)+IFERROR(INDEX('Hoja de Trabajo para listado'!$CD$155:$DC$1048576,MATCH($A809,'Hoja de Trabajo para listado'!$CD$155:$CD$1048576,0),MATCH((CUADRO!F$5&amp;$E809),'Hoja de Trabajo para listado'!$CD$151:$DC$151,0)),0)</f>
        <v>0</v>
      </c>
      <c r="G809" s="314">
        <f ca="1">+IFERROR(INDEX('Hoja de Trabajo para listado'!$A$155:$Z$1048576,MATCH($A809,'Hoja de Trabajo para listado'!$A$155:$A$1048576,0),MATCH((CUADRO!G$5&amp;$E809),'Hoja de Trabajo para listado'!$A$151:$Z$151,0)),0)+IFERROR(INDEX('Hoja de Trabajo para listado'!$AB$155:$BA$1048576,MATCH($A809,'Hoja de Trabajo para listado'!$AB$155:$AB$1048576,0),MATCH((CUADRO!G$5&amp;$E809),'Hoja de Trabajo para listado'!$AB$151:$BA$151,0)),0)+IFERROR(INDEX('Hoja de Trabajo para listado'!$BC$155:$CB$1048576,MATCH($A809,'Hoja de Trabajo para listado'!$BC$155:$BC$1048576,0),MATCH((CUADRO!G$5&amp;$E809),'Hoja de Trabajo para listado'!$BC$151:$CB$151,0)),0)+IFERROR(INDEX('Hoja de Trabajo para listado'!$DE$153:$DG$274,MATCH($A809,'Hoja de Trabajo para listado'!$DE$153:$DE$1048576,0),MATCH((CUADRO!G$5&amp;$E809),'Hoja de Trabajo para listado'!$DE$151:$DG$151,0)),0)+IFERROR(INDEX('Hoja de Trabajo para listado'!$CD$155:$DC$1048576,MATCH($A809,'Hoja de Trabajo para listado'!$CD$155:$CD$1048576,0),MATCH((CUADRO!G$5&amp;$E809),'Hoja de Trabajo para listado'!$CD$151:$DC$151,0)),0)</f>
        <v>8417.75</v>
      </c>
      <c r="H809" s="314">
        <f ca="1">+IFERROR(INDEX('Hoja de Trabajo para listado'!$A$155:$Z$1048576,MATCH($A809,'Hoja de Trabajo para listado'!$A$155:$A$1048576,0),MATCH((CUADRO!H$5&amp;$E809),'Hoja de Trabajo para listado'!$A$151:$Z$151,0)),0)+IFERROR(INDEX('Hoja de Trabajo para listado'!$AB$155:$BA$1048576,MATCH($A809,'Hoja de Trabajo para listado'!$AB$155:$AB$1048576,0),MATCH((CUADRO!H$5&amp;$E809),'Hoja de Trabajo para listado'!$AB$151:$BA$151,0)),0)+IFERROR(INDEX('Hoja de Trabajo para listado'!$BC$155:$CB$1048576,MATCH($A809,'Hoja de Trabajo para listado'!$BC$155:$BC$1048576,0),MATCH((CUADRO!H$5&amp;$E809),'Hoja de Trabajo para listado'!$BC$151:$CB$151,0)),0)+IFERROR(INDEX('Hoja de Trabajo para listado'!$DE$153:$DG$274,MATCH($A809,'Hoja de Trabajo para listado'!$DE$153:$DE$1048576,0),MATCH((CUADRO!H$5&amp;$E809),'Hoja de Trabajo para listado'!$DE$151:$DG$151,0)),0)+IFERROR(INDEX('Hoja de Trabajo para listado'!$CD$155:$DC$1048576,MATCH($A809,'Hoja de Trabajo para listado'!$CD$155:$CD$1048576,0),MATCH((CUADRO!H$5&amp;$E809),'Hoja de Trabajo para listado'!$CD$151:$DC$151,0)),0)</f>
        <v>65509</v>
      </c>
      <c r="I809" s="314">
        <f ca="1">+IFERROR(INDEX('Hoja de Trabajo para listado'!$A$155:$Z$1048576,MATCH($A809,'Hoja de Trabajo para listado'!$A$155:$A$1048576,0),MATCH((CUADRO!I$5&amp;$E809),'Hoja de Trabajo para listado'!$A$151:$Z$151,0)),0)+IFERROR(INDEX('Hoja de Trabajo para listado'!$AB$155:$BA$1048576,MATCH($A809,'Hoja de Trabajo para listado'!$AB$155:$AB$1048576,0),MATCH((CUADRO!I$5&amp;$E809),'Hoja de Trabajo para listado'!$AB$151:$BA$151,0)),0)+IFERROR(INDEX('Hoja de Trabajo para listado'!$BC$155:$CB$1048576,MATCH($A809,'Hoja de Trabajo para listado'!$BC$155:$BC$1048576,0),MATCH((CUADRO!I$5&amp;$E809),'Hoja de Trabajo para listado'!$BC$151:$CB$151,0)),0)+IFERROR(INDEX('Hoja de Trabajo para listado'!$DE$153:$DG$274,MATCH($A809,'Hoja de Trabajo para listado'!$DE$153:$DE$1048576,0),MATCH((CUADRO!I$5&amp;$E809),'Hoja de Trabajo para listado'!$DE$151:$DG$151,0)),0)+IFERROR(INDEX('Hoja de Trabajo para listado'!$CD$155:$DC$1048576,MATCH($A809,'Hoja de Trabajo para listado'!$CD$155:$CD$1048576,0),MATCH((CUADRO!I$5&amp;$E809),'Hoja de Trabajo para listado'!$CD$151:$DC$151,0)),0)</f>
        <v>0</v>
      </c>
      <c r="J809" s="314">
        <f ca="1">+IFERROR(INDEX('Hoja de Trabajo para listado'!$A$155:$Z$1048576,MATCH($A809,'Hoja de Trabajo para listado'!$A$155:$A$1048576,0),MATCH((CUADRO!J$5&amp;$E809),'Hoja de Trabajo para listado'!$A$151:$Z$151,0)),0)+IFERROR(INDEX('Hoja de Trabajo para listado'!$AB$155:$BA$1048576,MATCH($A809,'Hoja de Trabajo para listado'!$AB$155:$AB$1048576,0),MATCH((CUADRO!J$5&amp;$E809),'Hoja de Trabajo para listado'!$AB$151:$BA$151,0)),0)+IFERROR(INDEX('Hoja de Trabajo para listado'!$BC$155:$CB$1048576,MATCH($A809,'Hoja de Trabajo para listado'!$BC$155:$BC$1048576,0),MATCH((CUADRO!J$5&amp;$E809),'Hoja de Trabajo para listado'!$BC$151:$CB$151,0)),0)+IFERROR(INDEX('Hoja de Trabajo para listado'!$DE$153:$DG$274,MATCH($A809,'Hoja de Trabajo para listado'!$DE$153:$DE$1048576,0),MATCH((CUADRO!J$5&amp;$E809),'Hoja de Trabajo para listado'!$DE$151:$DG$151,0)),0)+IFERROR(INDEX('Hoja de Trabajo para listado'!$CD$155:$DC$1048576,MATCH($A809,'Hoja de Trabajo para listado'!$CD$155:$CD$1048576,0),MATCH((CUADRO!J$5&amp;$E809),'Hoja de Trabajo para listado'!$CD$151:$DC$151,0)),0)</f>
        <v>0</v>
      </c>
      <c r="K809" s="314">
        <f ca="1">+IFERROR(INDEX('Hoja de Trabajo para listado'!$A$155:$Z$1048576,MATCH($A809,'Hoja de Trabajo para listado'!$A$155:$A$1048576,0),MATCH((CUADRO!K$5&amp;$E809),'Hoja de Trabajo para listado'!$A$151:$Z$151,0)),0)+IFERROR(INDEX('Hoja de Trabajo para listado'!$AB$155:$BA$1048576,MATCH($A809,'Hoja de Trabajo para listado'!$AB$155:$AB$1048576,0),MATCH((CUADRO!K$5&amp;$E809),'Hoja de Trabajo para listado'!$AB$151:$BA$151,0)),0)+IFERROR(INDEX('Hoja de Trabajo para listado'!$BC$155:$CB$1048576,MATCH($A809,'Hoja de Trabajo para listado'!$BC$155:$BC$1048576,0),MATCH((CUADRO!K$5&amp;$E809),'Hoja de Trabajo para listado'!$BC$151:$CB$151,0)),0)+IFERROR(INDEX('Hoja de Trabajo para listado'!$DE$153:$DG$274,MATCH($A809,'Hoja de Trabajo para listado'!$DE$153:$DE$1048576,0),MATCH((CUADRO!K$5&amp;$E809),'Hoja de Trabajo para listado'!$DE$151:$DG$151,0)),0)+IFERROR(INDEX('Hoja de Trabajo para listado'!$CD$155:$DC$1048576,MATCH($A809,'Hoja de Trabajo para listado'!$CD$155:$CD$1048576,0),MATCH((CUADRO!K$5&amp;$E809),'Hoja de Trabajo para listado'!$CD$151:$DC$151,0)),0)</f>
        <v>0</v>
      </c>
      <c r="L809" s="314">
        <f ca="1">+IFERROR(INDEX('Hoja de Trabajo para listado'!$A$155:$Z$1048576,MATCH($A809,'Hoja de Trabajo para listado'!$A$155:$A$1048576,0),MATCH((CUADRO!L$5&amp;$E809),'Hoja de Trabajo para listado'!$A$151:$Z$151,0)),0)+IFERROR(INDEX('Hoja de Trabajo para listado'!$AB$155:$BA$1048576,MATCH($A809,'Hoja de Trabajo para listado'!$AB$155:$AB$1048576,0),MATCH((CUADRO!L$5&amp;$E809),'Hoja de Trabajo para listado'!$AB$151:$BA$151,0)),0)+IFERROR(INDEX('Hoja de Trabajo para listado'!$BC$155:$CB$1048576,MATCH($A809,'Hoja de Trabajo para listado'!$BC$155:$BC$1048576,0),MATCH((CUADRO!L$5&amp;$E809),'Hoja de Trabajo para listado'!$BC$151:$CB$151,0)),0)+IFERROR(INDEX('Hoja de Trabajo para listado'!$DE$153:$DG$274,MATCH($A809,'Hoja de Trabajo para listado'!$DE$153:$DE$1048576,0),MATCH((CUADRO!L$5&amp;$E809),'Hoja de Trabajo para listado'!$DE$151:$DG$151,0)),0)+IFERROR(INDEX('Hoja de Trabajo para listado'!$CD$155:$DC$1048576,MATCH($A809,'Hoja de Trabajo para listado'!$CD$155:$CD$1048576,0),MATCH((CUADRO!L$5&amp;$E809),'Hoja de Trabajo para listado'!$CD$151:$DC$151,0)),0)</f>
        <v>0</v>
      </c>
      <c r="M809" s="314">
        <f ca="1">+IFERROR(INDEX('Hoja de Trabajo para listado'!$A$155:$Z$1048576,MATCH($A809,'Hoja de Trabajo para listado'!$A$155:$A$1048576,0),MATCH((CUADRO!M$5&amp;$E809),'Hoja de Trabajo para listado'!$A$151:$Z$151,0)),0)+IFERROR(INDEX('Hoja de Trabajo para listado'!$AB$155:$BA$1048576,MATCH($A809,'Hoja de Trabajo para listado'!$AB$155:$AB$1048576,0),MATCH((CUADRO!M$5&amp;$E809),'Hoja de Trabajo para listado'!$AB$151:$BA$151,0)),0)+IFERROR(INDEX('Hoja de Trabajo para listado'!$BC$155:$CB$1048576,MATCH($A809,'Hoja de Trabajo para listado'!$BC$155:$BC$1048576,0),MATCH((CUADRO!M$5&amp;$E809),'Hoja de Trabajo para listado'!$BC$151:$CB$151,0)),0)+IFERROR(INDEX('Hoja de Trabajo para listado'!$DE$153:$DG$274,MATCH($A809,'Hoja de Trabajo para listado'!$DE$153:$DE$1048576,0),MATCH((CUADRO!M$5&amp;$E809),'Hoja de Trabajo para listado'!$DE$151:$DG$151,0)),0)+IFERROR(INDEX('Hoja de Trabajo para listado'!$CD$155:$DC$1048576,MATCH($A809,'Hoja de Trabajo para listado'!$CD$155:$CD$1048576,0),MATCH((CUADRO!M$5&amp;$E809),'Hoja de Trabajo para listado'!$CD$151:$DC$151,0)),0)</f>
        <v>0</v>
      </c>
      <c r="N809" s="314">
        <f ca="1">+IFERROR(INDEX('Hoja de Trabajo para listado'!$A$155:$Z$1048576,MATCH($A809,'Hoja de Trabajo para listado'!$A$155:$A$1048576,0),MATCH((CUADRO!N$5&amp;$E809),'Hoja de Trabajo para listado'!$A$151:$Z$151,0)),0)+IFERROR(INDEX('Hoja de Trabajo para listado'!$AB$155:$BA$1048576,MATCH($A809,'Hoja de Trabajo para listado'!$AB$155:$AB$1048576,0),MATCH((CUADRO!N$5&amp;$E809),'Hoja de Trabajo para listado'!$AB$151:$BA$151,0)),0)+IFERROR(INDEX('Hoja de Trabajo para listado'!$BC$155:$CB$1048576,MATCH($A809,'Hoja de Trabajo para listado'!$BC$155:$BC$1048576,0),MATCH((CUADRO!N$5&amp;$E809),'Hoja de Trabajo para listado'!$BC$151:$CB$151,0)),0)+IFERROR(INDEX('Hoja de Trabajo para listado'!$DE$153:$DG$274,MATCH($A809,'Hoja de Trabajo para listado'!$DE$153:$DE$1048576,0),MATCH((CUADRO!N$5&amp;$E809),'Hoja de Trabajo para listado'!$DE$151:$DG$151,0)),0)+IFERROR(INDEX('Hoja de Trabajo para listado'!$CD$155:$DC$1048576,MATCH($A809,'Hoja de Trabajo para listado'!$CD$155:$CD$1048576,0),MATCH((CUADRO!N$5&amp;$E809),'Hoja de Trabajo para listado'!$CD$151:$DC$151,0)),0)</f>
        <v>0</v>
      </c>
      <c r="O809" s="314">
        <f ca="1">+IFERROR(INDEX('Hoja de Trabajo para listado'!$A$155:$Z$1048576,MATCH($A809,'Hoja de Trabajo para listado'!$A$155:$A$1048576,0),MATCH((CUADRO!O$5&amp;$E809),'Hoja de Trabajo para listado'!$A$151:$Z$151,0)),0)+IFERROR(INDEX('Hoja de Trabajo para listado'!$AB$155:$BA$1048576,MATCH($A809,'Hoja de Trabajo para listado'!$AB$155:$AB$1048576,0),MATCH((CUADRO!O$5&amp;$E809),'Hoja de Trabajo para listado'!$AB$151:$BA$151,0)),0)+IFERROR(INDEX('Hoja de Trabajo para listado'!$BC$155:$CB$1048576,MATCH($A809,'Hoja de Trabajo para listado'!$BC$155:$BC$1048576,0),MATCH((CUADRO!O$5&amp;$E809),'Hoja de Trabajo para listado'!$BC$151:$CB$151,0)),0)+IFERROR(INDEX('Hoja de Trabajo para listado'!$DE$153:$DG$274,MATCH($A809,'Hoja de Trabajo para listado'!$DE$153:$DE$1048576,0),MATCH((CUADRO!O$5&amp;$E809),'Hoja de Trabajo para listado'!$DE$151:$DG$151,0)),0)+IFERROR(INDEX('Hoja de Trabajo para listado'!$CD$155:$DC$1048576,MATCH($A809,'Hoja de Trabajo para listado'!$CD$155:$CD$1048576,0),MATCH((CUADRO!O$5&amp;$E809),'Hoja de Trabajo para listado'!$CD$151:$DC$151,0)),0)</f>
        <v>0</v>
      </c>
      <c r="P809" s="314">
        <f ca="1">+IFERROR(INDEX('Hoja de Trabajo para listado'!$A$155:$Z$1048576,MATCH($A809,'Hoja de Trabajo para listado'!$A$155:$A$1048576,0),MATCH((CUADRO!P$5&amp;$E809),'Hoja de Trabajo para listado'!$A$151:$Z$151,0)),0)+IFERROR(INDEX('Hoja de Trabajo para listado'!$AB$155:$BA$1048576,MATCH($A809,'Hoja de Trabajo para listado'!$AB$155:$AB$1048576,0),MATCH((CUADRO!P$5&amp;$E809),'Hoja de Trabajo para listado'!$AB$151:$BA$151,0)),0)+IFERROR(INDEX('Hoja de Trabajo para listado'!$BC$155:$CB$1048576,MATCH($A809,'Hoja de Trabajo para listado'!$BC$155:$BC$1048576,0),MATCH((CUADRO!P$5&amp;$E809),'Hoja de Trabajo para listado'!$BC$151:$CB$151,0)),0)+IFERROR(INDEX('Hoja de Trabajo para listado'!$DE$153:$DG$274,MATCH($A809,'Hoja de Trabajo para listado'!$DE$153:$DE$1048576,0),MATCH((CUADRO!P$5&amp;$E809),'Hoja de Trabajo para listado'!$DE$151:$DG$151,0)),0)+IFERROR(INDEX('Hoja de Trabajo para listado'!$CD$155:$DC$1048576,MATCH($A809,'Hoja de Trabajo para listado'!$CD$155:$CD$1048576,0),MATCH((CUADRO!P$5&amp;$E809),'Hoja de Trabajo para listado'!$CD$151:$DC$151,0)),0)</f>
        <v>0</v>
      </c>
      <c r="Q809" s="314">
        <f ca="1">+IFERROR(INDEX('Hoja de Trabajo para listado'!$A$155:$Z$1048576,MATCH($A809,'Hoja de Trabajo para listado'!$A$155:$A$1048576,0),MATCH((CUADRO!Q$5&amp;$E809),'Hoja de Trabajo para listado'!$A$151:$Z$151,0)),0)+IFERROR(INDEX('Hoja de Trabajo para listado'!$AB$155:$BA$1048576,MATCH($A809,'Hoja de Trabajo para listado'!$AB$155:$AB$1048576,0),MATCH((CUADRO!Q$5&amp;$E809),'Hoja de Trabajo para listado'!$AB$151:$BA$151,0)),0)+IFERROR(INDEX('Hoja de Trabajo para listado'!$BC$155:$CB$1048576,MATCH($A809,'Hoja de Trabajo para listado'!$BC$155:$BC$1048576,0),MATCH((CUADRO!Q$5&amp;$E809),'Hoja de Trabajo para listado'!$BC$151:$CB$151,0)),0)+IFERROR(INDEX('Hoja de Trabajo para listado'!$DE$153:$DG$274,MATCH($A809,'Hoja de Trabajo para listado'!$DE$153:$DE$1048576,0),MATCH((CUADRO!Q$5&amp;$E809),'Hoja de Trabajo para listado'!$DE$151:$DG$151,0)),0)+IFERROR(INDEX('Hoja de Trabajo para listado'!$CD$155:$DC$1048576,MATCH($A809,'Hoja de Trabajo para listado'!$CD$155:$CD$1048576,0),MATCH((CUADRO!Q$5&amp;$E809),'Hoja de Trabajo para listado'!$CD$151:$DC$151,0)),0)</f>
        <v>0</v>
      </c>
      <c r="R809" s="314">
        <f t="shared" ca="1" si="24"/>
        <v>73926.75</v>
      </c>
      <c r="S809" s="345">
        <f ca="1">+R808+R809</f>
        <v>73926.75</v>
      </c>
      <c r="T809" s="314">
        <f ca="1">+S809</f>
        <v>73926.75</v>
      </c>
      <c r="U809" s="348">
        <f t="shared" si="25"/>
        <v>2</v>
      </c>
      <c r="V809" s="319" t="str">
        <f>+VLOOKUP(A809,bd_lista!$A$3:$E$593,5,FALSE)</f>
        <v>Instituciones de Seguridad Social</v>
      </c>
      <c r="W809" s="426"/>
    </row>
    <row r="810" spans="1:23" customFormat="1" ht="27" hidden="1" customHeight="1">
      <c r="A810" s="323">
        <v>411</v>
      </c>
      <c r="B810" s="427">
        <f>+A810</f>
        <v>411</v>
      </c>
      <c r="C810" s="318" t="str">
        <f>+VLOOKUP(A810,bd_lista!$A$3:$C$593,3,FALSE)</f>
        <v>Corporación del Seguro Social Militar</v>
      </c>
      <c r="D810" s="429" t="str">
        <f>+C810</f>
        <v>Corporación del Seguro Social Militar</v>
      </c>
      <c r="E810" s="318" t="s">
        <v>1418</v>
      </c>
      <c r="F810" s="314">
        <f ca="1">+IFERROR(INDEX('Hoja de Trabajo para listado'!$A$155:$Z$1048576,MATCH($A810,'Hoja de Trabajo para listado'!$A$155:$A$1048576,0),MATCH((CUADRO!F$5&amp;$E810),'Hoja de Trabajo para listado'!$A$151:$Z$151,0)),0)+IFERROR(INDEX('Hoja de Trabajo para listado'!$AB$155:$BA$1048576,MATCH($A810,'Hoja de Trabajo para listado'!$AB$155:$AB$1048576,0),MATCH((CUADRO!F$5&amp;$E810),'Hoja de Trabajo para listado'!$AB$151:$BA$151,0)),0)+IFERROR(INDEX('Hoja de Trabajo para listado'!$BC$155:$CB$1048576,MATCH($A810,'Hoja de Trabajo para listado'!$BC$155:$BC$1048576,0),MATCH((CUADRO!F$5&amp;$E810),'Hoja de Trabajo para listado'!$BC$151:$CB$151,0)),0)+IFERROR(INDEX('Hoja de Trabajo para listado'!$DE$153:$DG$274,MATCH($A810,'Hoja de Trabajo para listado'!$DE$153:$DE$1048576,0),MATCH((CUADRO!F$5&amp;$E810),'Hoja de Trabajo para listado'!$DE$151:$DG$151,0)),0)+IFERROR(INDEX('Hoja de Trabajo para listado'!$CD$155:$DC$1048576,MATCH($A810,'Hoja de Trabajo para listado'!$CD$155:$CD$1048576,0),MATCH((CUADRO!F$5&amp;$E810),'Hoja de Trabajo para listado'!$CD$151:$DC$151,0)),0)</f>
        <v>0</v>
      </c>
      <c r="G810" s="314">
        <f ca="1">+IFERROR(INDEX('Hoja de Trabajo para listado'!$A$155:$Z$1048576,MATCH($A810,'Hoja de Trabajo para listado'!$A$155:$A$1048576,0),MATCH((CUADRO!G$5&amp;$E810),'Hoja de Trabajo para listado'!$A$151:$Z$151,0)),0)+IFERROR(INDEX('Hoja de Trabajo para listado'!$AB$155:$BA$1048576,MATCH($A810,'Hoja de Trabajo para listado'!$AB$155:$AB$1048576,0),MATCH((CUADRO!G$5&amp;$E810),'Hoja de Trabajo para listado'!$AB$151:$BA$151,0)),0)+IFERROR(INDEX('Hoja de Trabajo para listado'!$BC$155:$CB$1048576,MATCH($A810,'Hoja de Trabajo para listado'!$BC$155:$BC$1048576,0),MATCH((CUADRO!G$5&amp;$E810),'Hoja de Trabajo para listado'!$BC$151:$CB$151,0)),0)+IFERROR(INDEX('Hoja de Trabajo para listado'!$DE$153:$DG$274,MATCH($A810,'Hoja de Trabajo para listado'!$DE$153:$DE$1048576,0),MATCH((CUADRO!G$5&amp;$E810),'Hoja de Trabajo para listado'!$DE$151:$DG$151,0)),0)+IFERROR(INDEX('Hoja de Trabajo para listado'!$CD$155:$DC$1048576,MATCH($A810,'Hoja de Trabajo para listado'!$CD$155:$CD$1048576,0),MATCH((CUADRO!G$5&amp;$E810),'Hoja de Trabajo para listado'!$CD$151:$DC$151,0)),0)</f>
        <v>0</v>
      </c>
      <c r="H810" s="314">
        <f ca="1">+IFERROR(INDEX('Hoja de Trabajo para listado'!$A$155:$Z$1048576,MATCH($A810,'Hoja de Trabajo para listado'!$A$155:$A$1048576,0),MATCH((CUADRO!H$5&amp;$E810),'Hoja de Trabajo para listado'!$A$151:$Z$151,0)),0)+IFERROR(INDEX('Hoja de Trabajo para listado'!$AB$155:$BA$1048576,MATCH($A810,'Hoja de Trabajo para listado'!$AB$155:$AB$1048576,0),MATCH((CUADRO!H$5&amp;$E810),'Hoja de Trabajo para listado'!$AB$151:$BA$151,0)),0)+IFERROR(INDEX('Hoja de Trabajo para listado'!$BC$155:$CB$1048576,MATCH($A810,'Hoja de Trabajo para listado'!$BC$155:$BC$1048576,0),MATCH((CUADRO!H$5&amp;$E810),'Hoja de Trabajo para listado'!$BC$151:$CB$151,0)),0)+IFERROR(INDEX('Hoja de Trabajo para listado'!$DE$153:$DG$274,MATCH($A810,'Hoja de Trabajo para listado'!$DE$153:$DE$1048576,0),MATCH((CUADRO!H$5&amp;$E810),'Hoja de Trabajo para listado'!$DE$151:$DG$151,0)),0)+IFERROR(INDEX('Hoja de Trabajo para listado'!$CD$155:$DC$1048576,MATCH($A810,'Hoja de Trabajo para listado'!$CD$155:$CD$1048576,0),MATCH((CUADRO!H$5&amp;$E810),'Hoja de Trabajo para listado'!$CD$151:$DC$151,0)),0)</f>
        <v>0</v>
      </c>
      <c r="I810" s="314">
        <f ca="1">+IFERROR(INDEX('Hoja de Trabajo para listado'!$A$155:$Z$1048576,MATCH($A810,'Hoja de Trabajo para listado'!$A$155:$A$1048576,0),MATCH((CUADRO!I$5&amp;$E810),'Hoja de Trabajo para listado'!$A$151:$Z$151,0)),0)+IFERROR(INDEX('Hoja de Trabajo para listado'!$AB$155:$BA$1048576,MATCH($A810,'Hoja de Trabajo para listado'!$AB$155:$AB$1048576,0),MATCH((CUADRO!I$5&amp;$E810),'Hoja de Trabajo para listado'!$AB$151:$BA$151,0)),0)+IFERROR(INDEX('Hoja de Trabajo para listado'!$BC$155:$CB$1048576,MATCH($A810,'Hoja de Trabajo para listado'!$BC$155:$BC$1048576,0),MATCH((CUADRO!I$5&amp;$E810),'Hoja de Trabajo para listado'!$BC$151:$CB$151,0)),0)+IFERROR(INDEX('Hoja de Trabajo para listado'!$DE$153:$DG$274,MATCH($A810,'Hoja de Trabajo para listado'!$DE$153:$DE$1048576,0),MATCH((CUADRO!I$5&amp;$E810),'Hoja de Trabajo para listado'!$DE$151:$DG$151,0)),0)+IFERROR(INDEX('Hoja de Trabajo para listado'!$CD$155:$DC$1048576,MATCH($A810,'Hoja de Trabajo para listado'!$CD$155:$CD$1048576,0),MATCH((CUADRO!I$5&amp;$E810),'Hoja de Trabajo para listado'!$CD$151:$DC$151,0)),0)</f>
        <v>0</v>
      </c>
      <c r="J810" s="314">
        <f ca="1">+IFERROR(INDEX('Hoja de Trabajo para listado'!$A$155:$Z$1048576,MATCH($A810,'Hoja de Trabajo para listado'!$A$155:$A$1048576,0),MATCH((CUADRO!J$5&amp;$E810),'Hoja de Trabajo para listado'!$A$151:$Z$151,0)),0)+IFERROR(INDEX('Hoja de Trabajo para listado'!$AB$155:$BA$1048576,MATCH($A810,'Hoja de Trabajo para listado'!$AB$155:$AB$1048576,0),MATCH((CUADRO!J$5&amp;$E810),'Hoja de Trabajo para listado'!$AB$151:$BA$151,0)),0)+IFERROR(INDEX('Hoja de Trabajo para listado'!$BC$155:$CB$1048576,MATCH($A810,'Hoja de Trabajo para listado'!$BC$155:$BC$1048576,0),MATCH((CUADRO!J$5&amp;$E810),'Hoja de Trabajo para listado'!$BC$151:$CB$151,0)),0)+IFERROR(INDEX('Hoja de Trabajo para listado'!$DE$153:$DG$274,MATCH($A810,'Hoja de Trabajo para listado'!$DE$153:$DE$1048576,0),MATCH((CUADRO!J$5&amp;$E810),'Hoja de Trabajo para listado'!$DE$151:$DG$151,0)),0)+IFERROR(INDEX('Hoja de Trabajo para listado'!$CD$155:$DC$1048576,MATCH($A810,'Hoja de Trabajo para listado'!$CD$155:$CD$1048576,0),MATCH((CUADRO!J$5&amp;$E810),'Hoja de Trabajo para listado'!$CD$151:$DC$151,0)),0)</f>
        <v>0</v>
      </c>
      <c r="K810" s="314">
        <f ca="1">+IFERROR(INDEX('Hoja de Trabajo para listado'!$A$155:$Z$1048576,MATCH($A810,'Hoja de Trabajo para listado'!$A$155:$A$1048576,0),MATCH((CUADRO!K$5&amp;$E810),'Hoja de Trabajo para listado'!$A$151:$Z$151,0)),0)+IFERROR(INDEX('Hoja de Trabajo para listado'!$AB$155:$BA$1048576,MATCH($A810,'Hoja de Trabajo para listado'!$AB$155:$AB$1048576,0),MATCH((CUADRO!K$5&amp;$E810),'Hoja de Trabajo para listado'!$AB$151:$BA$151,0)),0)+IFERROR(INDEX('Hoja de Trabajo para listado'!$BC$155:$CB$1048576,MATCH($A810,'Hoja de Trabajo para listado'!$BC$155:$BC$1048576,0),MATCH((CUADRO!K$5&amp;$E810),'Hoja de Trabajo para listado'!$BC$151:$CB$151,0)),0)+IFERROR(INDEX('Hoja de Trabajo para listado'!$DE$153:$DG$274,MATCH($A810,'Hoja de Trabajo para listado'!$DE$153:$DE$1048576,0),MATCH((CUADRO!K$5&amp;$E810),'Hoja de Trabajo para listado'!$DE$151:$DG$151,0)),0)+IFERROR(INDEX('Hoja de Trabajo para listado'!$CD$155:$DC$1048576,MATCH($A810,'Hoja de Trabajo para listado'!$CD$155:$CD$1048576,0),MATCH((CUADRO!K$5&amp;$E810),'Hoja de Trabajo para listado'!$CD$151:$DC$151,0)),0)</f>
        <v>0</v>
      </c>
      <c r="L810" s="314">
        <f ca="1">+IFERROR(INDEX('Hoja de Trabajo para listado'!$A$155:$Z$1048576,MATCH($A810,'Hoja de Trabajo para listado'!$A$155:$A$1048576,0),MATCH((CUADRO!L$5&amp;$E810),'Hoja de Trabajo para listado'!$A$151:$Z$151,0)),0)+IFERROR(INDEX('Hoja de Trabajo para listado'!$AB$155:$BA$1048576,MATCH($A810,'Hoja de Trabajo para listado'!$AB$155:$AB$1048576,0),MATCH((CUADRO!L$5&amp;$E810),'Hoja de Trabajo para listado'!$AB$151:$BA$151,0)),0)+IFERROR(INDEX('Hoja de Trabajo para listado'!$BC$155:$CB$1048576,MATCH($A810,'Hoja de Trabajo para listado'!$BC$155:$BC$1048576,0),MATCH((CUADRO!L$5&amp;$E810),'Hoja de Trabajo para listado'!$BC$151:$CB$151,0)),0)+IFERROR(INDEX('Hoja de Trabajo para listado'!$DE$153:$DG$274,MATCH($A810,'Hoja de Trabajo para listado'!$DE$153:$DE$1048576,0),MATCH((CUADRO!L$5&amp;$E810),'Hoja de Trabajo para listado'!$DE$151:$DG$151,0)),0)+IFERROR(INDEX('Hoja de Trabajo para listado'!$CD$155:$DC$1048576,MATCH($A810,'Hoja de Trabajo para listado'!$CD$155:$CD$1048576,0),MATCH((CUADRO!L$5&amp;$E810),'Hoja de Trabajo para listado'!$CD$151:$DC$151,0)),0)</f>
        <v>0</v>
      </c>
      <c r="M810" s="314">
        <f ca="1">+IFERROR(INDEX('Hoja de Trabajo para listado'!$A$155:$Z$1048576,MATCH($A810,'Hoja de Trabajo para listado'!$A$155:$A$1048576,0),MATCH((CUADRO!M$5&amp;$E810),'Hoja de Trabajo para listado'!$A$151:$Z$151,0)),0)+IFERROR(INDEX('Hoja de Trabajo para listado'!$AB$155:$BA$1048576,MATCH($A810,'Hoja de Trabajo para listado'!$AB$155:$AB$1048576,0),MATCH((CUADRO!M$5&amp;$E810),'Hoja de Trabajo para listado'!$AB$151:$BA$151,0)),0)+IFERROR(INDEX('Hoja de Trabajo para listado'!$BC$155:$CB$1048576,MATCH($A810,'Hoja de Trabajo para listado'!$BC$155:$BC$1048576,0),MATCH((CUADRO!M$5&amp;$E810),'Hoja de Trabajo para listado'!$BC$151:$CB$151,0)),0)+IFERROR(INDEX('Hoja de Trabajo para listado'!$DE$153:$DG$274,MATCH($A810,'Hoja de Trabajo para listado'!$DE$153:$DE$1048576,0),MATCH((CUADRO!M$5&amp;$E810),'Hoja de Trabajo para listado'!$DE$151:$DG$151,0)),0)+IFERROR(INDEX('Hoja de Trabajo para listado'!$CD$155:$DC$1048576,MATCH($A810,'Hoja de Trabajo para listado'!$CD$155:$CD$1048576,0),MATCH((CUADRO!M$5&amp;$E810),'Hoja de Trabajo para listado'!$CD$151:$DC$151,0)),0)</f>
        <v>0</v>
      </c>
      <c r="N810" s="314">
        <f ca="1">+IFERROR(INDEX('Hoja de Trabajo para listado'!$A$155:$Z$1048576,MATCH($A810,'Hoja de Trabajo para listado'!$A$155:$A$1048576,0),MATCH((CUADRO!N$5&amp;$E810),'Hoja de Trabajo para listado'!$A$151:$Z$151,0)),0)+IFERROR(INDEX('Hoja de Trabajo para listado'!$AB$155:$BA$1048576,MATCH($A810,'Hoja de Trabajo para listado'!$AB$155:$AB$1048576,0),MATCH((CUADRO!N$5&amp;$E810),'Hoja de Trabajo para listado'!$AB$151:$BA$151,0)),0)+IFERROR(INDEX('Hoja de Trabajo para listado'!$BC$155:$CB$1048576,MATCH($A810,'Hoja de Trabajo para listado'!$BC$155:$BC$1048576,0),MATCH((CUADRO!N$5&amp;$E810),'Hoja de Trabajo para listado'!$BC$151:$CB$151,0)),0)+IFERROR(INDEX('Hoja de Trabajo para listado'!$DE$153:$DG$274,MATCH($A810,'Hoja de Trabajo para listado'!$DE$153:$DE$1048576,0),MATCH((CUADRO!N$5&amp;$E810),'Hoja de Trabajo para listado'!$DE$151:$DG$151,0)),0)+IFERROR(INDEX('Hoja de Trabajo para listado'!$CD$155:$DC$1048576,MATCH($A810,'Hoja de Trabajo para listado'!$CD$155:$CD$1048576,0),MATCH((CUADRO!N$5&amp;$E810),'Hoja de Trabajo para listado'!$CD$151:$DC$151,0)),0)</f>
        <v>0</v>
      </c>
      <c r="O810" s="314">
        <f ca="1">+IFERROR(INDEX('Hoja de Trabajo para listado'!$A$155:$Z$1048576,MATCH($A810,'Hoja de Trabajo para listado'!$A$155:$A$1048576,0),MATCH((CUADRO!O$5&amp;$E810),'Hoja de Trabajo para listado'!$A$151:$Z$151,0)),0)+IFERROR(INDEX('Hoja de Trabajo para listado'!$AB$155:$BA$1048576,MATCH($A810,'Hoja de Trabajo para listado'!$AB$155:$AB$1048576,0),MATCH((CUADRO!O$5&amp;$E810),'Hoja de Trabajo para listado'!$AB$151:$BA$151,0)),0)+IFERROR(INDEX('Hoja de Trabajo para listado'!$BC$155:$CB$1048576,MATCH($A810,'Hoja de Trabajo para listado'!$BC$155:$BC$1048576,0),MATCH((CUADRO!O$5&amp;$E810),'Hoja de Trabajo para listado'!$BC$151:$CB$151,0)),0)+IFERROR(INDEX('Hoja de Trabajo para listado'!$DE$153:$DG$274,MATCH($A810,'Hoja de Trabajo para listado'!$DE$153:$DE$1048576,0),MATCH((CUADRO!O$5&amp;$E810),'Hoja de Trabajo para listado'!$DE$151:$DG$151,0)),0)+IFERROR(INDEX('Hoja de Trabajo para listado'!$CD$155:$DC$1048576,MATCH($A810,'Hoja de Trabajo para listado'!$CD$155:$CD$1048576,0),MATCH((CUADRO!O$5&amp;$E810),'Hoja de Trabajo para listado'!$CD$151:$DC$151,0)),0)</f>
        <v>0</v>
      </c>
      <c r="P810" s="314">
        <f ca="1">+IFERROR(INDEX('Hoja de Trabajo para listado'!$A$155:$Z$1048576,MATCH($A810,'Hoja de Trabajo para listado'!$A$155:$A$1048576,0),MATCH((CUADRO!P$5&amp;$E810),'Hoja de Trabajo para listado'!$A$151:$Z$151,0)),0)+IFERROR(INDEX('Hoja de Trabajo para listado'!$AB$155:$BA$1048576,MATCH($A810,'Hoja de Trabajo para listado'!$AB$155:$AB$1048576,0),MATCH((CUADRO!P$5&amp;$E810),'Hoja de Trabajo para listado'!$AB$151:$BA$151,0)),0)+IFERROR(INDEX('Hoja de Trabajo para listado'!$BC$155:$CB$1048576,MATCH($A810,'Hoja de Trabajo para listado'!$BC$155:$BC$1048576,0),MATCH((CUADRO!P$5&amp;$E810),'Hoja de Trabajo para listado'!$BC$151:$CB$151,0)),0)+IFERROR(INDEX('Hoja de Trabajo para listado'!$DE$153:$DG$274,MATCH($A810,'Hoja de Trabajo para listado'!$DE$153:$DE$1048576,0),MATCH((CUADRO!P$5&amp;$E810),'Hoja de Trabajo para listado'!$DE$151:$DG$151,0)),0)+IFERROR(INDEX('Hoja de Trabajo para listado'!$CD$155:$DC$1048576,MATCH($A810,'Hoja de Trabajo para listado'!$CD$155:$CD$1048576,0),MATCH((CUADRO!P$5&amp;$E810),'Hoja de Trabajo para listado'!$CD$151:$DC$151,0)),0)</f>
        <v>0</v>
      </c>
      <c r="Q810" s="314">
        <f ca="1">+IFERROR(INDEX('Hoja de Trabajo para listado'!$A$155:$Z$1048576,MATCH($A810,'Hoja de Trabajo para listado'!$A$155:$A$1048576,0),MATCH((CUADRO!Q$5&amp;$E810),'Hoja de Trabajo para listado'!$A$151:$Z$151,0)),0)+IFERROR(INDEX('Hoja de Trabajo para listado'!$AB$155:$BA$1048576,MATCH($A810,'Hoja de Trabajo para listado'!$AB$155:$AB$1048576,0),MATCH((CUADRO!Q$5&amp;$E810),'Hoja de Trabajo para listado'!$AB$151:$BA$151,0)),0)+IFERROR(INDEX('Hoja de Trabajo para listado'!$BC$155:$CB$1048576,MATCH($A810,'Hoja de Trabajo para listado'!$BC$155:$BC$1048576,0),MATCH((CUADRO!Q$5&amp;$E810),'Hoja de Trabajo para listado'!$BC$151:$CB$151,0)),0)+IFERROR(INDEX('Hoja de Trabajo para listado'!$DE$153:$DG$274,MATCH($A810,'Hoja de Trabajo para listado'!$DE$153:$DE$1048576,0),MATCH((CUADRO!Q$5&amp;$E810),'Hoja de Trabajo para listado'!$DE$151:$DG$151,0)),0)+IFERROR(INDEX('Hoja de Trabajo para listado'!$CD$155:$DC$1048576,MATCH($A810,'Hoja de Trabajo para listado'!$CD$155:$CD$1048576,0),MATCH((CUADRO!Q$5&amp;$E810),'Hoja de Trabajo para listado'!$CD$151:$DC$151,0)),0)</f>
        <v>0</v>
      </c>
      <c r="R810" s="314">
        <f t="shared" ca="1" si="24"/>
        <v>0</v>
      </c>
      <c r="S810" s="322"/>
      <c r="T810" s="314">
        <f ca="1">+T811</f>
        <v>0</v>
      </c>
      <c r="U810" s="313">
        <f t="shared" si="25"/>
        <v>1</v>
      </c>
      <c r="V810" s="319" t="str">
        <f>+VLOOKUP(A810,bd_lista!$A$3:$E$593,5,FALSE)</f>
        <v>Instituciones de Seguridad Social</v>
      </c>
      <c r="W810" s="425" t="str">
        <f>+V810</f>
        <v>Instituciones de Seguridad Social</v>
      </c>
    </row>
    <row r="811" spans="1:23" customFormat="1" ht="27" hidden="1" customHeight="1">
      <c r="A811" s="323">
        <v>411</v>
      </c>
      <c r="B811" s="428"/>
      <c r="C811" s="339" t="str">
        <f>+VLOOKUP(A811,bd_lista!$A$3:$C$593,3,FALSE)</f>
        <v>Corporación del Seguro Social Militar</v>
      </c>
      <c r="D811" s="430"/>
      <c r="E811" s="319" t="s">
        <v>1419</v>
      </c>
      <c r="F811" s="314">
        <f ca="1">+IFERROR(INDEX('Hoja de Trabajo para listado'!$A$155:$Z$1048576,MATCH($A811,'Hoja de Trabajo para listado'!$A$155:$A$1048576,0),MATCH((CUADRO!F$5&amp;$E811),'Hoja de Trabajo para listado'!$A$151:$Z$151,0)),0)+IFERROR(INDEX('Hoja de Trabajo para listado'!$AB$155:$BA$1048576,MATCH($A811,'Hoja de Trabajo para listado'!$AB$155:$AB$1048576,0),MATCH((CUADRO!F$5&amp;$E811),'Hoja de Trabajo para listado'!$AB$151:$BA$151,0)),0)+IFERROR(INDEX('Hoja de Trabajo para listado'!$BC$155:$CB$1048576,MATCH($A811,'Hoja de Trabajo para listado'!$BC$155:$BC$1048576,0),MATCH((CUADRO!F$5&amp;$E811),'Hoja de Trabajo para listado'!$BC$151:$CB$151,0)),0)+IFERROR(INDEX('Hoja de Trabajo para listado'!$DE$153:$DG$274,MATCH($A811,'Hoja de Trabajo para listado'!$DE$153:$DE$1048576,0),MATCH((CUADRO!F$5&amp;$E811),'Hoja de Trabajo para listado'!$DE$151:$DG$151,0)),0)+IFERROR(INDEX('Hoja de Trabajo para listado'!$CD$155:$DC$1048576,MATCH($A811,'Hoja de Trabajo para listado'!$CD$155:$CD$1048576,0),MATCH((CUADRO!F$5&amp;$E811),'Hoja de Trabajo para listado'!$CD$151:$DC$151,0)),0)</f>
        <v>0</v>
      </c>
      <c r="G811" s="314">
        <f ca="1">+IFERROR(INDEX('Hoja de Trabajo para listado'!$A$155:$Z$1048576,MATCH($A811,'Hoja de Trabajo para listado'!$A$155:$A$1048576,0),MATCH((CUADRO!G$5&amp;$E811),'Hoja de Trabajo para listado'!$A$151:$Z$151,0)),0)+IFERROR(INDEX('Hoja de Trabajo para listado'!$AB$155:$BA$1048576,MATCH($A811,'Hoja de Trabajo para listado'!$AB$155:$AB$1048576,0),MATCH((CUADRO!G$5&amp;$E811),'Hoja de Trabajo para listado'!$AB$151:$BA$151,0)),0)+IFERROR(INDEX('Hoja de Trabajo para listado'!$BC$155:$CB$1048576,MATCH($A811,'Hoja de Trabajo para listado'!$BC$155:$BC$1048576,0),MATCH((CUADRO!G$5&amp;$E811),'Hoja de Trabajo para listado'!$BC$151:$CB$151,0)),0)+IFERROR(INDEX('Hoja de Trabajo para listado'!$DE$153:$DG$274,MATCH($A811,'Hoja de Trabajo para listado'!$DE$153:$DE$1048576,0),MATCH((CUADRO!G$5&amp;$E811),'Hoja de Trabajo para listado'!$DE$151:$DG$151,0)),0)+IFERROR(INDEX('Hoja de Trabajo para listado'!$CD$155:$DC$1048576,MATCH($A811,'Hoja de Trabajo para listado'!$CD$155:$CD$1048576,0),MATCH((CUADRO!G$5&amp;$E811),'Hoja de Trabajo para listado'!$CD$151:$DC$151,0)),0)</f>
        <v>0</v>
      </c>
      <c r="H811" s="314">
        <f ca="1">+IFERROR(INDEX('Hoja de Trabajo para listado'!$A$155:$Z$1048576,MATCH($A811,'Hoja de Trabajo para listado'!$A$155:$A$1048576,0),MATCH((CUADRO!H$5&amp;$E811),'Hoja de Trabajo para listado'!$A$151:$Z$151,0)),0)+IFERROR(INDEX('Hoja de Trabajo para listado'!$AB$155:$BA$1048576,MATCH($A811,'Hoja de Trabajo para listado'!$AB$155:$AB$1048576,0),MATCH((CUADRO!H$5&amp;$E811),'Hoja de Trabajo para listado'!$AB$151:$BA$151,0)),0)+IFERROR(INDEX('Hoja de Trabajo para listado'!$BC$155:$CB$1048576,MATCH($A811,'Hoja de Trabajo para listado'!$BC$155:$BC$1048576,0),MATCH((CUADRO!H$5&amp;$E811),'Hoja de Trabajo para listado'!$BC$151:$CB$151,0)),0)+IFERROR(INDEX('Hoja de Trabajo para listado'!$DE$153:$DG$274,MATCH($A811,'Hoja de Trabajo para listado'!$DE$153:$DE$1048576,0),MATCH((CUADRO!H$5&amp;$E811),'Hoja de Trabajo para listado'!$DE$151:$DG$151,0)),0)+IFERROR(INDEX('Hoja de Trabajo para listado'!$CD$155:$DC$1048576,MATCH($A811,'Hoja de Trabajo para listado'!$CD$155:$CD$1048576,0),MATCH((CUADRO!H$5&amp;$E811),'Hoja de Trabajo para listado'!$CD$151:$DC$151,0)),0)</f>
        <v>0</v>
      </c>
      <c r="I811" s="314">
        <f ca="1">+IFERROR(INDEX('Hoja de Trabajo para listado'!$A$155:$Z$1048576,MATCH($A811,'Hoja de Trabajo para listado'!$A$155:$A$1048576,0),MATCH((CUADRO!I$5&amp;$E811),'Hoja de Trabajo para listado'!$A$151:$Z$151,0)),0)+IFERROR(INDEX('Hoja de Trabajo para listado'!$AB$155:$BA$1048576,MATCH($A811,'Hoja de Trabajo para listado'!$AB$155:$AB$1048576,0),MATCH((CUADRO!I$5&amp;$E811),'Hoja de Trabajo para listado'!$AB$151:$BA$151,0)),0)+IFERROR(INDEX('Hoja de Trabajo para listado'!$BC$155:$CB$1048576,MATCH($A811,'Hoja de Trabajo para listado'!$BC$155:$BC$1048576,0),MATCH((CUADRO!I$5&amp;$E811),'Hoja de Trabajo para listado'!$BC$151:$CB$151,0)),0)+IFERROR(INDEX('Hoja de Trabajo para listado'!$DE$153:$DG$274,MATCH($A811,'Hoja de Trabajo para listado'!$DE$153:$DE$1048576,0),MATCH((CUADRO!I$5&amp;$E811),'Hoja de Trabajo para listado'!$DE$151:$DG$151,0)),0)+IFERROR(INDEX('Hoja de Trabajo para listado'!$CD$155:$DC$1048576,MATCH($A811,'Hoja de Trabajo para listado'!$CD$155:$CD$1048576,0),MATCH((CUADRO!I$5&amp;$E811),'Hoja de Trabajo para listado'!$CD$151:$DC$151,0)),0)</f>
        <v>0</v>
      </c>
      <c r="J811" s="314">
        <f ca="1">+IFERROR(INDEX('Hoja de Trabajo para listado'!$A$155:$Z$1048576,MATCH($A811,'Hoja de Trabajo para listado'!$A$155:$A$1048576,0),MATCH((CUADRO!J$5&amp;$E811),'Hoja de Trabajo para listado'!$A$151:$Z$151,0)),0)+IFERROR(INDEX('Hoja de Trabajo para listado'!$AB$155:$BA$1048576,MATCH($A811,'Hoja de Trabajo para listado'!$AB$155:$AB$1048576,0),MATCH((CUADRO!J$5&amp;$E811),'Hoja de Trabajo para listado'!$AB$151:$BA$151,0)),0)+IFERROR(INDEX('Hoja de Trabajo para listado'!$BC$155:$CB$1048576,MATCH($A811,'Hoja de Trabajo para listado'!$BC$155:$BC$1048576,0),MATCH((CUADRO!J$5&amp;$E811),'Hoja de Trabajo para listado'!$BC$151:$CB$151,0)),0)+IFERROR(INDEX('Hoja de Trabajo para listado'!$DE$153:$DG$274,MATCH($A811,'Hoja de Trabajo para listado'!$DE$153:$DE$1048576,0),MATCH((CUADRO!J$5&amp;$E811),'Hoja de Trabajo para listado'!$DE$151:$DG$151,0)),0)+IFERROR(INDEX('Hoja de Trabajo para listado'!$CD$155:$DC$1048576,MATCH($A811,'Hoja de Trabajo para listado'!$CD$155:$CD$1048576,0),MATCH((CUADRO!J$5&amp;$E811),'Hoja de Trabajo para listado'!$CD$151:$DC$151,0)),0)</f>
        <v>0</v>
      </c>
      <c r="K811" s="314">
        <f ca="1">+IFERROR(INDEX('Hoja de Trabajo para listado'!$A$155:$Z$1048576,MATCH($A811,'Hoja de Trabajo para listado'!$A$155:$A$1048576,0),MATCH((CUADRO!K$5&amp;$E811),'Hoja de Trabajo para listado'!$A$151:$Z$151,0)),0)+IFERROR(INDEX('Hoja de Trabajo para listado'!$AB$155:$BA$1048576,MATCH($A811,'Hoja de Trabajo para listado'!$AB$155:$AB$1048576,0),MATCH((CUADRO!K$5&amp;$E811),'Hoja de Trabajo para listado'!$AB$151:$BA$151,0)),0)+IFERROR(INDEX('Hoja de Trabajo para listado'!$BC$155:$CB$1048576,MATCH($A811,'Hoja de Trabajo para listado'!$BC$155:$BC$1048576,0),MATCH((CUADRO!K$5&amp;$E811),'Hoja de Trabajo para listado'!$BC$151:$CB$151,0)),0)+IFERROR(INDEX('Hoja de Trabajo para listado'!$DE$153:$DG$274,MATCH($A811,'Hoja de Trabajo para listado'!$DE$153:$DE$1048576,0),MATCH((CUADRO!K$5&amp;$E811),'Hoja de Trabajo para listado'!$DE$151:$DG$151,0)),0)+IFERROR(INDEX('Hoja de Trabajo para listado'!$CD$155:$DC$1048576,MATCH($A811,'Hoja de Trabajo para listado'!$CD$155:$CD$1048576,0),MATCH((CUADRO!K$5&amp;$E811),'Hoja de Trabajo para listado'!$CD$151:$DC$151,0)),0)</f>
        <v>0</v>
      </c>
      <c r="L811" s="314">
        <f ca="1">+IFERROR(INDEX('Hoja de Trabajo para listado'!$A$155:$Z$1048576,MATCH($A811,'Hoja de Trabajo para listado'!$A$155:$A$1048576,0),MATCH((CUADRO!L$5&amp;$E811),'Hoja de Trabajo para listado'!$A$151:$Z$151,0)),0)+IFERROR(INDEX('Hoja de Trabajo para listado'!$AB$155:$BA$1048576,MATCH($A811,'Hoja de Trabajo para listado'!$AB$155:$AB$1048576,0),MATCH((CUADRO!L$5&amp;$E811),'Hoja de Trabajo para listado'!$AB$151:$BA$151,0)),0)+IFERROR(INDEX('Hoja de Trabajo para listado'!$BC$155:$CB$1048576,MATCH($A811,'Hoja de Trabajo para listado'!$BC$155:$BC$1048576,0),MATCH((CUADRO!L$5&amp;$E811),'Hoja de Trabajo para listado'!$BC$151:$CB$151,0)),0)+IFERROR(INDEX('Hoja de Trabajo para listado'!$DE$153:$DG$274,MATCH($A811,'Hoja de Trabajo para listado'!$DE$153:$DE$1048576,0),MATCH((CUADRO!L$5&amp;$E811),'Hoja de Trabajo para listado'!$DE$151:$DG$151,0)),0)+IFERROR(INDEX('Hoja de Trabajo para listado'!$CD$155:$DC$1048576,MATCH($A811,'Hoja de Trabajo para listado'!$CD$155:$CD$1048576,0),MATCH((CUADRO!L$5&amp;$E811),'Hoja de Trabajo para listado'!$CD$151:$DC$151,0)),0)</f>
        <v>0</v>
      </c>
      <c r="M811" s="314">
        <f ca="1">+IFERROR(INDEX('Hoja de Trabajo para listado'!$A$155:$Z$1048576,MATCH($A811,'Hoja de Trabajo para listado'!$A$155:$A$1048576,0),MATCH((CUADRO!M$5&amp;$E811),'Hoja de Trabajo para listado'!$A$151:$Z$151,0)),0)+IFERROR(INDEX('Hoja de Trabajo para listado'!$AB$155:$BA$1048576,MATCH($A811,'Hoja de Trabajo para listado'!$AB$155:$AB$1048576,0),MATCH((CUADRO!M$5&amp;$E811),'Hoja de Trabajo para listado'!$AB$151:$BA$151,0)),0)+IFERROR(INDEX('Hoja de Trabajo para listado'!$BC$155:$CB$1048576,MATCH($A811,'Hoja de Trabajo para listado'!$BC$155:$BC$1048576,0),MATCH((CUADRO!M$5&amp;$E811),'Hoja de Trabajo para listado'!$BC$151:$CB$151,0)),0)+IFERROR(INDEX('Hoja de Trabajo para listado'!$DE$153:$DG$274,MATCH($A811,'Hoja de Trabajo para listado'!$DE$153:$DE$1048576,0),MATCH((CUADRO!M$5&amp;$E811),'Hoja de Trabajo para listado'!$DE$151:$DG$151,0)),0)+IFERROR(INDEX('Hoja de Trabajo para listado'!$CD$155:$DC$1048576,MATCH($A811,'Hoja de Trabajo para listado'!$CD$155:$CD$1048576,0),MATCH((CUADRO!M$5&amp;$E811),'Hoja de Trabajo para listado'!$CD$151:$DC$151,0)),0)</f>
        <v>0</v>
      </c>
      <c r="N811" s="314">
        <f ca="1">+IFERROR(INDEX('Hoja de Trabajo para listado'!$A$155:$Z$1048576,MATCH($A811,'Hoja de Trabajo para listado'!$A$155:$A$1048576,0),MATCH((CUADRO!N$5&amp;$E811),'Hoja de Trabajo para listado'!$A$151:$Z$151,0)),0)+IFERROR(INDEX('Hoja de Trabajo para listado'!$AB$155:$BA$1048576,MATCH($A811,'Hoja de Trabajo para listado'!$AB$155:$AB$1048576,0),MATCH((CUADRO!N$5&amp;$E811),'Hoja de Trabajo para listado'!$AB$151:$BA$151,0)),0)+IFERROR(INDEX('Hoja de Trabajo para listado'!$BC$155:$CB$1048576,MATCH($A811,'Hoja de Trabajo para listado'!$BC$155:$BC$1048576,0),MATCH((CUADRO!N$5&amp;$E811),'Hoja de Trabajo para listado'!$BC$151:$CB$151,0)),0)+IFERROR(INDEX('Hoja de Trabajo para listado'!$DE$153:$DG$274,MATCH($A811,'Hoja de Trabajo para listado'!$DE$153:$DE$1048576,0),MATCH((CUADRO!N$5&amp;$E811),'Hoja de Trabajo para listado'!$DE$151:$DG$151,0)),0)+IFERROR(INDEX('Hoja de Trabajo para listado'!$CD$155:$DC$1048576,MATCH($A811,'Hoja de Trabajo para listado'!$CD$155:$CD$1048576,0),MATCH((CUADRO!N$5&amp;$E811),'Hoja de Trabajo para listado'!$CD$151:$DC$151,0)),0)</f>
        <v>0</v>
      </c>
      <c r="O811" s="314">
        <f ca="1">+IFERROR(INDEX('Hoja de Trabajo para listado'!$A$155:$Z$1048576,MATCH($A811,'Hoja de Trabajo para listado'!$A$155:$A$1048576,0),MATCH((CUADRO!O$5&amp;$E811),'Hoja de Trabajo para listado'!$A$151:$Z$151,0)),0)+IFERROR(INDEX('Hoja de Trabajo para listado'!$AB$155:$BA$1048576,MATCH($A811,'Hoja de Trabajo para listado'!$AB$155:$AB$1048576,0),MATCH((CUADRO!O$5&amp;$E811),'Hoja de Trabajo para listado'!$AB$151:$BA$151,0)),0)+IFERROR(INDEX('Hoja de Trabajo para listado'!$BC$155:$CB$1048576,MATCH($A811,'Hoja de Trabajo para listado'!$BC$155:$BC$1048576,0),MATCH((CUADRO!O$5&amp;$E811),'Hoja de Trabajo para listado'!$BC$151:$CB$151,0)),0)+IFERROR(INDEX('Hoja de Trabajo para listado'!$DE$153:$DG$274,MATCH($A811,'Hoja de Trabajo para listado'!$DE$153:$DE$1048576,0),MATCH((CUADRO!O$5&amp;$E811),'Hoja de Trabajo para listado'!$DE$151:$DG$151,0)),0)+IFERROR(INDEX('Hoja de Trabajo para listado'!$CD$155:$DC$1048576,MATCH($A811,'Hoja de Trabajo para listado'!$CD$155:$CD$1048576,0),MATCH((CUADRO!O$5&amp;$E811),'Hoja de Trabajo para listado'!$CD$151:$DC$151,0)),0)</f>
        <v>0</v>
      </c>
      <c r="P811" s="314">
        <f ca="1">+IFERROR(INDEX('Hoja de Trabajo para listado'!$A$155:$Z$1048576,MATCH($A811,'Hoja de Trabajo para listado'!$A$155:$A$1048576,0),MATCH((CUADRO!P$5&amp;$E811),'Hoja de Trabajo para listado'!$A$151:$Z$151,0)),0)+IFERROR(INDEX('Hoja de Trabajo para listado'!$AB$155:$BA$1048576,MATCH($A811,'Hoja de Trabajo para listado'!$AB$155:$AB$1048576,0),MATCH((CUADRO!P$5&amp;$E811),'Hoja de Trabajo para listado'!$AB$151:$BA$151,0)),0)+IFERROR(INDEX('Hoja de Trabajo para listado'!$BC$155:$CB$1048576,MATCH($A811,'Hoja de Trabajo para listado'!$BC$155:$BC$1048576,0),MATCH((CUADRO!P$5&amp;$E811),'Hoja de Trabajo para listado'!$BC$151:$CB$151,0)),0)+IFERROR(INDEX('Hoja de Trabajo para listado'!$DE$153:$DG$274,MATCH($A811,'Hoja de Trabajo para listado'!$DE$153:$DE$1048576,0),MATCH((CUADRO!P$5&amp;$E811),'Hoja de Trabajo para listado'!$DE$151:$DG$151,0)),0)+IFERROR(INDEX('Hoja de Trabajo para listado'!$CD$155:$DC$1048576,MATCH($A811,'Hoja de Trabajo para listado'!$CD$155:$CD$1048576,0),MATCH((CUADRO!P$5&amp;$E811),'Hoja de Trabajo para listado'!$CD$151:$DC$151,0)),0)</f>
        <v>0</v>
      </c>
      <c r="Q811" s="314">
        <f ca="1">+IFERROR(INDEX('Hoja de Trabajo para listado'!$A$155:$Z$1048576,MATCH($A811,'Hoja de Trabajo para listado'!$A$155:$A$1048576,0),MATCH((CUADRO!Q$5&amp;$E811),'Hoja de Trabajo para listado'!$A$151:$Z$151,0)),0)+IFERROR(INDEX('Hoja de Trabajo para listado'!$AB$155:$BA$1048576,MATCH($A811,'Hoja de Trabajo para listado'!$AB$155:$AB$1048576,0),MATCH((CUADRO!Q$5&amp;$E811),'Hoja de Trabajo para listado'!$AB$151:$BA$151,0)),0)+IFERROR(INDEX('Hoja de Trabajo para listado'!$BC$155:$CB$1048576,MATCH($A811,'Hoja de Trabajo para listado'!$BC$155:$BC$1048576,0),MATCH((CUADRO!Q$5&amp;$E811),'Hoja de Trabajo para listado'!$BC$151:$CB$151,0)),0)+IFERROR(INDEX('Hoja de Trabajo para listado'!$DE$153:$DG$274,MATCH($A811,'Hoja de Trabajo para listado'!$DE$153:$DE$1048576,0),MATCH((CUADRO!Q$5&amp;$E811),'Hoja de Trabajo para listado'!$DE$151:$DG$151,0)),0)+IFERROR(INDEX('Hoja de Trabajo para listado'!$CD$155:$DC$1048576,MATCH($A811,'Hoja de Trabajo para listado'!$CD$155:$CD$1048576,0),MATCH((CUADRO!Q$5&amp;$E811),'Hoja de Trabajo para listado'!$CD$151:$DC$151,0)),0)</f>
        <v>0</v>
      </c>
      <c r="R811" s="314">
        <f t="shared" ca="1" si="24"/>
        <v>0</v>
      </c>
      <c r="S811" s="322">
        <f ca="1">+R810+R811</f>
        <v>0</v>
      </c>
      <c r="T811" s="314">
        <f ca="1">+S811</f>
        <v>0</v>
      </c>
      <c r="U811" s="313">
        <f t="shared" si="25"/>
        <v>2</v>
      </c>
      <c r="V811" s="319" t="str">
        <f>+VLOOKUP(A811,bd_lista!$A$3:$E$593,5,FALSE)</f>
        <v>Instituciones de Seguridad Social</v>
      </c>
      <c r="W811" s="426"/>
    </row>
    <row r="812" spans="1:23" customFormat="1" ht="15" hidden="1" customHeight="1">
      <c r="A812" s="323">
        <v>418</v>
      </c>
      <c r="B812" s="427">
        <f>+A812</f>
        <v>418</v>
      </c>
      <c r="C812" s="318" t="str">
        <f>+VLOOKUP(A812,bd_lista!$A$3:$C$593,3,FALSE)</f>
        <v>Caja Petrolera de Salud</v>
      </c>
      <c r="D812" s="429" t="str">
        <f>+C812</f>
        <v>Caja Petrolera de Salud</v>
      </c>
      <c r="E812" s="318" t="s">
        <v>1418</v>
      </c>
      <c r="F812" s="314">
        <f ca="1">+IFERROR(INDEX('Hoja de Trabajo para listado'!$A$155:$Z$1048576,MATCH($A812,'Hoja de Trabajo para listado'!$A$155:$A$1048576,0),MATCH((CUADRO!F$5&amp;$E812),'Hoja de Trabajo para listado'!$A$151:$Z$151,0)),0)+IFERROR(INDEX('Hoja de Trabajo para listado'!$AB$155:$BA$1048576,MATCH($A812,'Hoja de Trabajo para listado'!$AB$155:$AB$1048576,0),MATCH((CUADRO!F$5&amp;$E812),'Hoja de Trabajo para listado'!$AB$151:$BA$151,0)),0)+IFERROR(INDEX('Hoja de Trabajo para listado'!$BC$155:$CB$1048576,MATCH($A812,'Hoja de Trabajo para listado'!$BC$155:$BC$1048576,0),MATCH((CUADRO!F$5&amp;$E812),'Hoja de Trabajo para listado'!$BC$151:$CB$151,0)),0)+IFERROR(INDEX('Hoja de Trabajo para listado'!$DE$153:$DG$274,MATCH($A812,'Hoja de Trabajo para listado'!$DE$153:$DE$1048576,0),MATCH((CUADRO!F$5&amp;$E812),'Hoja de Trabajo para listado'!$DE$151:$DG$151,0)),0)+IFERROR(INDEX('Hoja de Trabajo para listado'!$CD$155:$DC$1048576,MATCH($A812,'Hoja de Trabajo para listado'!$CD$155:$CD$1048576,0),MATCH((CUADRO!F$5&amp;$E812),'Hoja de Trabajo para listado'!$CD$151:$DC$151,0)),0)</f>
        <v>0</v>
      </c>
      <c r="G812" s="314">
        <f ca="1">+IFERROR(INDEX('Hoja de Trabajo para listado'!$A$155:$Z$1048576,MATCH($A812,'Hoja de Trabajo para listado'!$A$155:$A$1048576,0),MATCH((CUADRO!G$5&amp;$E812),'Hoja de Trabajo para listado'!$A$151:$Z$151,0)),0)+IFERROR(INDEX('Hoja de Trabajo para listado'!$AB$155:$BA$1048576,MATCH($A812,'Hoja de Trabajo para listado'!$AB$155:$AB$1048576,0),MATCH((CUADRO!G$5&amp;$E812),'Hoja de Trabajo para listado'!$AB$151:$BA$151,0)),0)+IFERROR(INDEX('Hoja de Trabajo para listado'!$BC$155:$CB$1048576,MATCH($A812,'Hoja de Trabajo para listado'!$BC$155:$BC$1048576,0),MATCH((CUADRO!G$5&amp;$E812),'Hoja de Trabajo para listado'!$BC$151:$CB$151,0)),0)+IFERROR(INDEX('Hoja de Trabajo para listado'!$DE$153:$DG$274,MATCH($A812,'Hoja de Trabajo para listado'!$DE$153:$DE$1048576,0),MATCH((CUADRO!G$5&amp;$E812),'Hoja de Trabajo para listado'!$DE$151:$DG$151,0)),0)+IFERROR(INDEX('Hoja de Trabajo para listado'!$CD$155:$DC$1048576,MATCH($A812,'Hoja de Trabajo para listado'!$CD$155:$CD$1048576,0),MATCH((CUADRO!G$5&amp;$E812),'Hoja de Trabajo para listado'!$CD$151:$DC$151,0)),0)</f>
        <v>0</v>
      </c>
      <c r="H812" s="314">
        <f ca="1">+IFERROR(INDEX('Hoja de Trabajo para listado'!$A$155:$Z$1048576,MATCH($A812,'Hoja de Trabajo para listado'!$A$155:$A$1048576,0),MATCH((CUADRO!H$5&amp;$E812),'Hoja de Trabajo para listado'!$A$151:$Z$151,0)),0)+IFERROR(INDEX('Hoja de Trabajo para listado'!$AB$155:$BA$1048576,MATCH($A812,'Hoja de Trabajo para listado'!$AB$155:$AB$1048576,0),MATCH((CUADRO!H$5&amp;$E812),'Hoja de Trabajo para listado'!$AB$151:$BA$151,0)),0)+IFERROR(INDEX('Hoja de Trabajo para listado'!$BC$155:$CB$1048576,MATCH($A812,'Hoja de Trabajo para listado'!$BC$155:$BC$1048576,0),MATCH((CUADRO!H$5&amp;$E812),'Hoja de Trabajo para listado'!$BC$151:$CB$151,0)),0)+IFERROR(INDEX('Hoja de Trabajo para listado'!$DE$153:$DG$274,MATCH($A812,'Hoja de Trabajo para listado'!$DE$153:$DE$1048576,0),MATCH((CUADRO!H$5&amp;$E812),'Hoja de Trabajo para listado'!$DE$151:$DG$151,0)),0)+IFERROR(INDEX('Hoja de Trabajo para listado'!$CD$155:$DC$1048576,MATCH($A812,'Hoja de Trabajo para listado'!$CD$155:$CD$1048576,0),MATCH((CUADRO!H$5&amp;$E812),'Hoja de Trabajo para listado'!$CD$151:$DC$151,0)),0)</f>
        <v>0</v>
      </c>
      <c r="I812" s="314">
        <f ca="1">+IFERROR(INDEX('Hoja de Trabajo para listado'!$A$155:$Z$1048576,MATCH($A812,'Hoja de Trabajo para listado'!$A$155:$A$1048576,0),MATCH((CUADRO!I$5&amp;$E812),'Hoja de Trabajo para listado'!$A$151:$Z$151,0)),0)+IFERROR(INDEX('Hoja de Trabajo para listado'!$AB$155:$BA$1048576,MATCH($A812,'Hoja de Trabajo para listado'!$AB$155:$AB$1048576,0),MATCH((CUADRO!I$5&amp;$E812),'Hoja de Trabajo para listado'!$AB$151:$BA$151,0)),0)+IFERROR(INDEX('Hoja de Trabajo para listado'!$BC$155:$CB$1048576,MATCH($A812,'Hoja de Trabajo para listado'!$BC$155:$BC$1048576,0),MATCH((CUADRO!I$5&amp;$E812),'Hoja de Trabajo para listado'!$BC$151:$CB$151,0)),0)+IFERROR(INDEX('Hoja de Trabajo para listado'!$DE$153:$DG$274,MATCH($A812,'Hoja de Trabajo para listado'!$DE$153:$DE$1048576,0),MATCH((CUADRO!I$5&amp;$E812),'Hoja de Trabajo para listado'!$DE$151:$DG$151,0)),0)+IFERROR(INDEX('Hoja de Trabajo para listado'!$CD$155:$DC$1048576,MATCH($A812,'Hoja de Trabajo para listado'!$CD$155:$CD$1048576,0),MATCH((CUADRO!I$5&amp;$E812),'Hoja de Trabajo para listado'!$CD$151:$DC$151,0)),0)</f>
        <v>0</v>
      </c>
      <c r="J812" s="314">
        <f ca="1">+IFERROR(INDEX('Hoja de Trabajo para listado'!$A$155:$Z$1048576,MATCH($A812,'Hoja de Trabajo para listado'!$A$155:$A$1048576,0),MATCH((CUADRO!J$5&amp;$E812),'Hoja de Trabajo para listado'!$A$151:$Z$151,0)),0)+IFERROR(INDEX('Hoja de Trabajo para listado'!$AB$155:$BA$1048576,MATCH($A812,'Hoja de Trabajo para listado'!$AB$155:$AB$1048576,0),MATCH((CUADRO!J$5&amp;$E812),'Hoja de Trabajo para listado'!$AB$151:$BA$151,0)),0)+IFERROR(INDEX('Hoja de Trabajo para listado'!$BC$155:$CB$1048576,MATCH($A812,'Hoja de Trabajo para listado'!$BC$155:$BC$1048576,0),MATCH((CUADRO!J$5&amp;$E812),'Hoja de Trabajo para listado'!$BC$151:$CB$151,0)),0)+IFERROR(INDEX('Hoja de Trabajo para listado'!$DE$153:$DG$274,MATCH($A812,'Hoja de Trabajo para listado'!$DE$153:$DE$1048576,0),MATCH((CUADRO!J$5&amp;$E812),'Hoja de Trabajo para listado'!$DE$151:$DG$151,0)),0)+IFERROR(INDEX('Hoja de Trabajo para listado'!$CD$155:$DC$1048576,MATCH($A812,'Hoja de Trabajo para listado'!$CD$155:$CD$1048576,0),MATCH((CUADRO!J$5&amp;$E812),'Hoja de Trabajo para listado'!$CD$151:$DC$151,0)),0)</f>
        <v>0</v>
      </c>
      <c r="K812" s="314">
        <f ca="1">+IFERROR(INDEX('Hoja de Trabajo para listado'!$A$155:$Z$1048576,MATCH($A812,'Hoja de Trabajo para listado'!$A$155:$A$1048576,0),MATCH((CUADRO!K$5&amp;$E812),'Hoja de Trabajo para listado'!$A$151:$Z$151,0)),0)+IFERROR(INDEX('Hoja de Trabajo para listado'!$AB$155:$BA$1048576,MATCH($A812,'Hoja de Trabajo para listado'!$AB$155:$AB$1048576,0),MATCH((CUADRO!K$5&amp;$E812),'Hoja de Trabajo para listado'!$AB$151:$BA$151,0)),0)+IFERROR(INDEX('Hoja de Trabajo para listado'!$BC$155:$CB$1048576,MATCH($A812,'Hoja de Trabajo para listado'!$BC$155:$BC$1048576,0),MATCH((CUADRO!K$5&amp;$E812),'Hoja de Trabajo para listado'!$BC$151:$CB$151,0)),0)+IFERROR(INDEX('Hoja de Trabajo para listado'!$DE$153:$DG$274,MATCH($A812,'Hoja de Trabajo para listado'!$DE$153:$DE$1048576,0),MATCH((CUADRO!K$5&amp;$E812),'Hoja de Trabajo para listado'!$DE$151:$DG$151,0)),0)+IFERROR(INDEX('Hoja de Trabajo para listado'!$CD$155:$DC$1048576,MATCH($A812,'Hoja de Trabajo para listado'!$CD$155:$CD$1048576,0),MATCH((CUADRO!K$5&amp;$E812),'Hoja de Trabajo para listado'!$CD$151:$DC$151,0)),0)</f>
        <v>0</v>
      </c>
      <c r="L812" s="314">
        <f ca="1">+IFERROR(INDEX('Hoja de Trabajo para listado'!$A$155:$Z$1048576,MATCH($A812,'Hoja de Trabajo para listado'!$A$155:$A$1048576,0),MATCH((CUADRO!L$5&amp;$E812),'Hoja de Trabajo para listado'!$A$151:$Z$151,0)),0)+IFERROR(INDEX('Hoja de Trabajo para listado'!$AB$155:$BA$1048576,MATCH($A812,'Hoja de Trabajo para listado'!$AB$155:$AB$1048576,0),MATCH((CUADRO!L$5&amp;$E812),'Hoja de Trabajo para listado'!$AB$151:$BA$151,0)),0)+IFERROR(INDEX('Hoja de Trabajo para listado'!$BC$155:$CB$1048576,MATCH($A812,'Hoja de Trabajo para listado'!$BC$155:$BC$1048576,0),MATCH((CUADRO!L$5&amp;$E812),'Hoja de Trabajo para listado'!$BC$151:$CB$151,0)),0)+IFERROR(INDEX('Hoja de Trabajo para listado'!$DE$153:$DG$274,MATCH($A812,'Hoja de Trabajo para listado'!$DE$153:$DE$1048576,0),MATCH((CUADRO!L$5&amp;$E812),'Hoja de Trabajo para listado'!$DE$151:$DG$151,0)),0)+IFERROR(INDEX('Hoja de Trabajo para listado'!$CD$155:$DC$1048576,MATCH($A812,'Hoja de Trabajo para listado'!$CD$155:$CD$1048576,0),MATCH((CUADRO!L$5&amp;$E812),'Hoja de Trabajo para listado'!$CD$151:$DC$151,0)),0)</f>
        <v>0</v>
      </c>
      <c r="M812" s="314">
        <f ca="1">+IFERROR(INDEX('Hoja de Trabajo para listado'!$A$155:$Z$1048576,MATCH($A812,'Hoja de Trabajo para listado'!$A$155:$A$1048576,0),MATCH((CUADRO!M$5&amp;$E812),'Hoja de Trabajo para listado'!$A$151:$Z$151,0)),0)+IFERROR(INDEX('Hoja de Trabajo para listado'!$AB$155:$BA$1048576,MATCH($A812,'Hoja de Trabajo para listado'!$AB$155:$AB$1048576,0),MATCH((CUADRO!M$5&amp;$E812),'Hoja de Trabajo para listado'!$AB$151:$BA$151,0)),0)+IFERROR(INDEX('Hoja de Trabajo para listado'!$BC$155:$CB$1048576,MATCH($A812,'Hoja de Trabajo para listado'!$BC$155:$BC$1048576,0),MATCH((CUADRO!M$5&amp;$E812),'Hoja de Trabajo para listado'!$BC$151:$CB$151,0)),0)+IFERROR(INDEX('Hoja de Trabajo para listado'!$DE$153:$DG$274,MATCH($A812,'Hoja de Trabajo para listado'!$DE$153:$DE$1048576,0),MATCH((CUADRO!M$5&amp;$E812),'Hoja de Trabajo para listado'!$DE$151:$DG$151,0)),0)+IFERROR(INDEX('Hoja de Trabajo para listado'!$CD$155:$DC$1048576,MATCH($A812,'Hoja de Trabajo para listado'!$CD$155:$CD$1048576,0),MATCH((CUADRO!M$5&amp;$E812),'Hoja de Trabajo para listado'!$CD$151:$DC$151,0)),0)</f>
        <v>0</v>
      </c>
      <c r="N812" s="314">
        <f ca="1">+IFERROR(INDEX('Hoja de Trabajo para listado'!$A$155:$Z$1048576,MATCH($A812,'Hoja de Trabajo para listado'!$A$155:$A$1048576,0),MATCH((CUADRO!N$5&amp;$E812),'Hoja de Trabajo para listado'!$A$151:$Z$151,0)),0)+IFERROR(INDEX('Hoja de Trabajo para listado'!$AB$155:$BA$1048576,MATCH($A812,'Hoja de Trabajo para listado'!$AB$155:$AB$1048576,0),MATCH((CUADRO!N$5&amp;$E812),'Hoja de Trabajo para listado'!$AB$151:$BA$151,0)),0)+IFERROR(INDEX('Hoja de Trabajo para listado'!$BC$155:$CB$1048576,MATCH($A812,'Hoja de Trabajo para listado'!$BC$155:$BC$1048576,0),MATCH((CUADRO!N$5&amp;$E812),'Hoja de Trabajo para listado'!$BC$151:$CB$151,0)),0)+IFERROR(INDEX('Hoja de Trabajo para listado'!$DE$153:$DG$274,MATCH($A812,'Hoja de Trabajo para listado'!$DE$153:$DE$1048576,0),MATCH((CUADRO!N$5&amp;$E812),'Hoja de Trabajo para listado'!$DE$151:$DG$151,0)),0)+IFERROR(INDEX('Hoja de Trabajo para listado'!$CD$155:$DC$1048576,MATCH($A812,'Hoja de Trabajo para listado'!$CD$155:$CD$1048576,0),MATCH((CUADRO!N$5&amp;$E812),'Hoja de Trabajo para listado'!$CD$151:$DC$151,0)),0)</f>
        <v>0</v>
      </c>
      <c r="O812" s="314">
        <f ca="1">+IFERROR(INDEX('Hoja de Trabajo para listado'!$A$155:$Z$1048576,MATCH($A812,'Hoja de Trabajo para listado'!$A$155:$A$1048576,0),MATCH((CUADRO!O$5&amp;$E812),'Hoja de Trabajo para listado'!$A$151:$Z$151,0)),0)+IFERROR(INDEX('Hoja de Trabajo para listado'!$AB$155:$BA$1048576,MATCH($A812,'Hoja de Trabajo para listado'!$AB$155:$AB$1048576,0),MATCH((CUADRO!O$5&amp;$E812),'Hoja de Trabajo para listado'!$AB$151:$BA$151,0)),0)+IFERROR(INDEX('Hoja de Trabajo para listado'!$BC$155:$CB$1048576,MATCH($A812,'Hoja de Trabajo para listado'!$BC$155:$BC$1048576,0),MATCH((CUADRO!O$5&amp;$E812),'Hoja de Trabajo para listado'!$BC$151:$CB$151,0)),0)+IFERROR(INDEX('Hoja de Trabajo para listado'!$DE$153:$DG$274,MATCH($A812,'Hoja de Trabajo para listado'!$DE$153:$DE$1048576,0),MATCH((CUADRO!O$5&amp;$E812),'Hoja de Trabajo para listado'!$DE$151:$DG$151,0)),0)+IFERROR(INDEX('Hoja de Trabajo para listado'!$CD$155:$DC$1048576,MATCH($A812,'Hoja de Trabajo para listado'!$CD$155:$CD$1048576,0),MATCH((CUADRO!O$5&amp;$E812),'Hoja de Trabajo para listado'!$CD$151:$DC$151,0)),0)</f>
        <v>0</v>
      </c>
      <c r="P812" s="314">
        <f ca="1">+IFERROR(INDEX('Hoja de Trabajo para listado'!$A$155:$Z$1048576,MATCH($A812,'Hoja de Trabajo para listado'!$A$155:$A$1048576,0),MATCH((CUADRO!P$5&amp;$E812),'Hoja de Trabajo para listado'!$A$151:$Z$151,0)),0)+IFERROR(INDEX('Hoja de Trabajo para listado'!$AB$155:$BA$1048576,MATCH($A812,'Hoja de Trabajo para listado'!$AB$155:$AB$1048576,0),MATCH((CUADRO!P$5&amp;$E812),'Hoja de Trabajo para listado'!$AB$151:$BA$151,0)),0)+IFERROR(INDEX('Hoja de Trabajo para listado'!$BC$155:$CB$1048576,MATCH($A812,'Hoja de Trabajo para listado'!$BC$155:$BC$1048576,0),MATCH((CUADRO!P$5&amp;$E812),'Hoja de Trabajo para listado'!$BC$151:$CB$151,0)),0)+IFERROR(INDEX('Hoja de Trabajo para listado'!$DE$153:$DG$274,MATCH($A812,'Hoja de Trabajo para listado'!$DE$153:$DE$1048576,0),MATCH((CUADRO!P$5&amp;$E812),'Hoja de Trabajo para listado'!$DE$151:$DG$151,0)),0)+IFERROR(INDEX('Hoja de Trabajo para listado'!$CD$155:$DC$1048576,MATCH($A812,'Hoja de Trabajo para listado'!$CD$155:$CD$1048576,0),MATCH((CUADRO!P$5&amp;$E812),'Hoja de Trabajo para listado'!$CD$151:$DC$151,0)),0)</f>
        <v>0</v>
      </c>
      <c r="Q812" s="314">
        <f ca="1">+IFERROR(INDEX('Hoja de Trabajo para listado'!$A$155:$Z$1048576,MATCH($A812,'Hoja de Trabajo para listado'!$A$155:$A$1048576,0),MATCH((CUADRO!Q$5&amp;$E812),'Hoja de Trabajo para listado'!$A$151:$Z$151,0)),0)+IFERROR(INDEX('Hoja de Trabajo para listado'!$AB$155:$BA$1048576,MATCH($A812,'Hoja de Trabajo para listado'!$AB$155:$AB$1048576,0),MATCH((CUADRO!Q$5&amp;$E812),'Hoja de Trabajo para listado'!$AB$151:$BA$151,0)),0)+IFERROR(INDEX('Hoja de Trabajo para listado'!$BC$155:$CB$1048576,MATCH($A812,'Hoja de Trabajo para listado'!$BC$155:$BC$1048576,0),MATCH((CUADRO!Q$5&amp;$E812),'Hoja de Trabajo para listado'!$BC$151:$CB$151,0)),0)+IFERROR(INDEX('Hoja de Trabajo para listado'!$DE$153:$DG$274,MATCH($A812,'Hoja de Trabajo para listado'!$DE$153:$DE$1048576,0),MATCH((CUADRO!Q$5&amp;$E812),'Hoja de Trabajo para listado'!$DE$151:$DG$151,0)),0)+IFERROR(INDEX('Hoja de Trabajo para listado'!$CD$155:$DC$1048576,MATCH($A812,'Hoja de Trabajo para listado'!$CD$155:$CD$1048576,0),MATCH((CUADRO!Q$5&amp;$E812),'Hoja de Trabajo para listado'!$CD$151:$DC$151,0)),0)</f>
        <v>0</v>
      </c>
      <c r="R812" s="314">
        <f t="shared" ca="1" si="24"/>
        <v>0</v>
      </c>
      <c r="S812" s="322"/>
      <c r="T812" s="314">
        <f ca="1">+T813</f>
        <v>0</v>
      </c>
      <c r="U812" s="313">
        <f t="shared" si="25"/>
        <v>1</v>
      </c>
      <c r="V812" s="319" t="str">
        <f>+VLOOKUP(A812,bd_lista!$A$3:$E$593,5,FALSE)</f>
        <v>Instituciones de Seguridad Social</v>
      </c>
      <c r="W812" s="425" t="str">
        <f>+V812</f>
        <v>Instituciones de Seguridad Social</v>
      </c>
    </row>
    <row r="813" spans="1:23" customFormat="1" ht="15" hidden="1" customHeight="1">
      <c r="A813" s="323">
        <v>418</v>
      </c>
      <c r="B813" s="428"/>
      <c r="C813" s="339" t="str">
        <f>+VLOOKUP(A813,bd_lista!$A$3:$C$593,3,FALSE)</f>
        <v>Caja Petrolera de Salud</v>
      </c>
      <c r="D813" s="430"/>
      <c r="E813" s="319" t="s">
        <v>1419</v>
      </c>
      <c r="F813" s="314">
        <f ca="1">+IFERROR(INDEX('Hoja de Trabajo para listado'!$A$155:$Z$1048576,MATCH($A813,'Hoja de Trabajo para listado'!$A$155:$A$1048576,0),MATCH((CUADRO!F$5&amp;$E813),'Hoja de Trabajo para listado'!$A$151:$Z$151,0)),0)+IFERROR(INDEX('Hoja de Trabajo para listado'!$AB$155:$BA$1048576,MATCH($A813,'Hoja de Trabajo para listado'!$AB$155:$AB$1048576,0),MATCH((CUADRO!F$5&amp;$E813),'Hoja de Trabajo para listado'!$AB$151:$BA$151,0)),0)+IFERROR(INDEX('Hoja de Trabajo para listado'!$BC$155:$CB$1048576,MATCH($A813,'Hoja de Trabajo para listado'!$BC$155:$BC$1048576,0),MATCH((CUADRO!F$5&amp;$E813),'Hoja de Trabajo para listado'!$BC$151:$CB$151,0)),0)+IFERROR(INDEX('Hoja de Trabajo para listado'!$DE$153:$DG$274,MATCH($A813,'Hoja de Trabajo para listado'!$DE$153:$DE$1048576,0),MATCH((CUADRO!F$5&amp;$E813),'Hoja de Trabajo para listado'!$DE$151:$DG$151,0)),0)+IFERROR(INDEX('Hoja de Trabajo para listado'!$CD$155:$DC$1048576,MATCH($A813,'Hoja de Trabajo para listado'!$CD$155:$CD$1048576,0),MATCH((CUADRO!F$5&amp;$E813),'Hoja de Trabajo para listado'!$CD$151:$DC$151,0)),0)</f>
        <v>0</v>
      </c>
      <c r="G813" s="314">
        <f ca="1">+IFERROR(INDEX('Hoja de Trabajo para listado'!$A$155:$Z$1048576,MATCH($A813,'Hoja de Trabajo para listado'!$A$155:$A$1048576,0),MATCH((CUADRO!G$5&amp;$E813),'Hoja de Trabajo para listado'!$A$151:$Z$151,0)),0)+IFERROR(INDEX('Hoja de Trabajo para listado'!$AB$155:$BA$1048576,MATCH($A813,'Hoja de Trabajo para listado'!$AB$155:$AB$1048576,0),MATCH((CUADRO!G$5&amp;$E813),'Hoja de Trabajo para listado'!$AB$151:$BA$151,0)),0)+IFERROR(INDEX('Hoja de Trabajo para listado'!$BC$155:$CB$1048576,MATCH($A813,'Hoja de Trabajo para listado'!$BC$155:$BC$1048576,0),MATCH((CUADRO!G$5&amp;$E813),'Hoja de Trabajo para listado'!$BC$151:$CB$151,0)),0)+IFERROR(INDEX('Hoja de Trabajo para listado'!$DE$153:$DG$274,MATCH($A813,'Hoja de Trabajo para listado'!$DE$153:$DE$1048576,0),MATCH((CUADRO!G$5&amp;$E813),'Hoja de Trabajo para listado'!$DE$151:$DG$151,0)),0)+IFERROR(INDEX('Hoja de Trabajo para listado'!$CD$155:$DC$1048576,MATCH($A813,'Hoja de Trabajo para listado'!$CD$155:$CD$1048576,0),MATCH((CUADRO!G$5&amp;$E813),'Hoja de Trabajo para listado'!$CD$151:$DC$151,0)),0)</f>
        <v>0</v>
      </c>
      <c r="H813" s="314">
        <f ca="1">+IFERROR(INDEX('Hoja de Trabajo para listado'!$A$155:$Z$1048576,MATCH($A813,'Hoja de Trabajo para listado'!$A$155:$A$1048576,0),MATCH((CUADRO!H$5&amp;$E813),'Hoja de Trabajo para listado'!$A$151:$Z$151,0)),0)+IFERROR(INDEX('Hoja de Trabajo para listado'!$AB$155:$BA$1048576,MATCH($A813,'Hoja de Trabajo para listado'!$AB$155:$AB$1048576,0),MATCH((CUADRO!H$5&amp;$E813),'Hoja de Trabajo para listado'!$AB$151:$BA$151,0)),0)+IFERROR(INDEX('Hoja de Trabajo para listado'!$BC$155:$CB$1048576,MATCH($A813,'Hoja de Trabajo para listado'!$BC$155:$BC$1048576,0),MATCH((CUADRO!H$5&amp;$E813),'Hoja de Trabajo para listado'!$BC$151:$CB$151,0)),0)+IFERROR(INDEX('Hoja de Trabajo para listado'!$DE$153:$DG$274,MATCH($A813,'Hoja de Trabajo para listado'!$DE$153:$DE$1048576,0),MATCH((CUADRO!H$5&amp;$E813),'Hoja de Trabajo para listado'!$DE$151:$DG$151,0)),0)+IFERROR(INDEX('Hoja de Trabajo para listado'!$CD$155:$DC$1048576,MATCH($A813,'Hoja de Trabajo para listado'!$CD$155:$CD$1048576,0),MATCH((CUADRO!H$5&amp;$E813),'Hoja de Trabajo para listado'!$CD$151:$DC$151,0)),0)</f>
        <v>0</v>
      </c>
      <c r="I813" s="314">
        <f ca="1">+IFERROR(INDEX('Hoja de Trabajo para listado'!$A$155:$Z$1048576,MATCH($A813,'Hoja de Trabajo para listado'!$A$155:$A$1048576,0),MATCH((CUADRO!I$5&amp;$E813),'Hoja de Trabajo para listado'!$A$151:$Z$151,0)),0)+IFERROR(INDEX('Hoja de Trabajo para listado'!$AB$155:$BA$1048576,MATCH($A813,'Hoja de Trabajo para listado'!$AB$155:$AB$1048576,0),MATCH((CUADRO!I$5&amp;$E813),'Hoja de Trabajo para listado'!$AB$151:$BA$151,0)),0)+IFERROR(INDEX('Hoja de Trabajo para listado'!$BC$155:$CB$1048576,MATCH($A813,'Hoja de Trabajo para listado'!$BC$155:$BC$1048576,0),MATCH((CUADRO!I$5&amp;$E813),'Hoja de Trabajo para listado'!$BC$151:$CB$151,0)),0)+IFERROR(INDEX('Hoja de Trabajo para listado'!$DE$153:$DG$274,MATCH($A813,'Hoja de Trabajo para listado'!$DE$153:$DE$1048576,0),MATCH((CUADRO!I$5&amp;$E813),'Hoja de Trabajo para listado'!$DE$151:$DG$151,0)),0)+IFERROR(INDEX('Hoja de Trabajo para listado'!$CD$155:$DC$1048576,MATCH($A813,'Hoja de Trabajo para listado'!$CD$155:$CD$1048576,0),MATCH((CUADRO!I$5&amp;$E813),'Hoja de Trabajo para listado'!$CD$151:$DC$151,0)),0)</f>
        <v>0</v>
      </c>
      <c r="J813" s="314">
        <f ca="1">+IFERROR(INDEX('Hoja de Trabajo para listado'!$A$155:$Z$1048576,MATCH($A813,'Hoja de Trabajo para listado'!$A$155:$A$1048576,0),MATCH((CUADRO!J$5&amp;$E813),'Hoja de Trabajo para listado'!$A$151:$Z$151,0)),0)+IFERROR(INDEX('Hoja de Trabajo para listado'!$AB$155:$BA$1048576,MATCH($A813,'Hoja de Trabajo para listado'!$AB$155:$AB$1048576,0),MATCH((CUADRO!J$5&amp;$E813),'Hoja de Trabajo para listado'!$AB$151:$BA$151,0)),0)+IFERROR(INDEX('Hoja de Trabajo para listado'!$BC$155:$CB$1048576,MATCH($A813,'Hoja de Trabajo para listado'!$BC$155:$BC$1048576,0),MATCH((CUADRO!J$5&amp;$E813),'Hoja de Trabajo para listado'!$BC$151:$CB$151,0)),0)+IFERROR(INDEX('Hoja de Trabajo para listado'!$DE$153:$DG$274,MATCH($A813,'Hoja de Trabajo para listado'!$DE$153:$DE$1048576,0),MATCH((CUADRO!J$5&amp;$E813),'Hoja de Trabajo para listado'!$DE$151:$DG$151,0)),0)+IFERROR(INDEX('Hoja de Trabajo para listado'!$CD$155:$DC$1048576,MATCH($A813,'Hoja de Trabajo para listado'!$CD$155:$CD$1048576,0),MATCH((CUADRO!J$5&amp;$E813),'Hoja de Trabajo para listado'!$CD$151:$DC$151,0)),0)</f>
        <v>0</v>
      </c>
      <c r="K813" s="314">
        <f ca="1">+IFERROR(INDEX('Hoja de Trabajo para listado'!$A$155:$Z$1048576,MATCH($A813,'Hoja de Trabajo para listado'!$A$155:$A$1048576,0),MATCH((CUADRO!K$5&amp;$E813),'Hoja de Trabajo para listado'!$A$151:$Z$151,0)),0)+IFERROR(INDEX('Hoja de Trabajo para listado'!$AB$155:$BA$1048576,MATCH($A813,'Hoja de Trabajo para listado'!$AB$155:$AB$1048576,0),MATCH((CUADRO!K$5&amp;$E813),'Hoja de Trabajo para listado'!$AB$151:$BA$151,0)),0)+IFERROR(INDEX('Hoja de Trabajo para listado'!$BC$155:$CB$1048576,MATCH($A813,'Hoja de Trabajo para listado'!$BC$155:$BC$1048576,0),MATCH((CUADRO!K$5&amp;$E813),'Hoja de Trabajo para listado'!$BC$151:$CB$151,0)),0)+IFERROR(INDEX('Hoja de Trabajo para listado'!$DE$153:$DG$274,MATCH($A813,'Hoja de Trabajo para listado'!$DE$153:$DE$1048576,0),MATCH((CUADRO!K$5&amp;$E813),'Hoja de Trabajo para listado'!$DE$151:$DG$151,0)),0)+IFERROR(INDEX('Hoja de Trabajo para listado'!$CD$155:$DC$1048576,MATCH($A813,'Hoja de Trabajo para listado'!$CD$155:$CD$1048576,0),MATCH((CUADRO!K$5&amp;$E813),'Hoja de Trabajo para listado'!$CD$151:$DC$151,0)),0)</f>
        <v>0</v>
      </c>
      <c r="L813" s="314">
        <f ca="1">+IFERROR(INDEX('Hoja de Trabajo para listado'!$A$155:$Z$1048576,MATCH($A813,'Hoja de Trabajo para listado'!$A$155:$A$1048576,0),MATCH((CUADRO!L$5&amp;$E813),'Hoja de Trabajo para listado'!$A$151:$Z$151,0)),0)+IFERROR(INDEX('Hoja de Trabajo para listado'!$AB$155:$BA$1048576,MATCH($A813,'Hoja de Trabajo para listado'!$AB$155:$AB$1048576,0),MATCH((CUADRO!L$5&amp;$E813),'Hoja de Trabajo para listado'!$AB$151:$BA$151,0)),0)+IFERROR(INDEX('Hoja de Trabajo para listado'!$BC$155:$CB$1048576,MATCH($A813,'Hoja de Trabajo para listado'!$BC$155:$BC$1048576,0),MATCH((CUADRO!L$5&amp;$E813),'Hoja de Trabajo para listado'!$BC$151:$CB$151,0)),0)+IFERROR(INDEX('Hoja de Trabajo para listado'!$DE$153:$DG$274,MATCH($A813,'Hoja de Trabajo para listado'!$DE$153:$DE$1048576,0),MATCH((CUADRO!L$5&amp;$E813),'Hoja de Trabajo para listado'!$DE$151:$DG$151,0)),0)+IFERROR(INDEX('Hoja de Trabajo para listado'!$CD$155:$DC$1048576,MATCH($A813,'Hoja de Trabajo para listado'!$CD$155:$CD$1048576,0),MATCH((CUADRO!L$5&amp;$E813),'Hoja de Trabajo para listado'!$CD$151:$DC$151,0)),0)</f>
        <v>0</v>
      </c>
      <c r="M813" s="314">
        <f ca="1">+IFERROR(INDEX('Hoja de Trabajo para listado'!$A$155:$Z$1048576,MATCH($A813,'Hoja de Trabajo para listado'!$A$155:$A$1048576,0),MATCH((CUADRO!M$5&amp;$E813),'Hoja de Trabajo para listado'!$A$151:$Z$151,0)),0)+IFERROR(INDEX('Hoja de Trabajo para listado'!$AB$155:$BA$1048576,MATCH($A813,'Hoja de Trabajo para listado'!$AB$155:$AB$1048576,0),MATCH((CUADRO!M$5&amp;$E813),'Hoja de Trabajo para listado'!$AB$151:$BA$151,0)),0)+IFERROR(INDEX('Hoja de Trabajo para listado'!$BC$155:$CB$1048576,MATCH($A813,'Hoja de Trabajo para listado'!$BC$155:$BC$1048576,0),MATCH((CUADRO!M$5&amp;$E813),'Hoja de Trabajo para listado'!$BC$151:$CB$151,0)),0)+IFERROR(INDEX('Hoja de Trabajo para listado'!$DE$153:$DG$274,MATCH($A813,'Hoja de Trabajo para listado'!$DE$153:$DE$1048576,0),MATCH((CUADRO!M$5&amp;$E813),'Hoja de Trabajo para listado'!$DE$151:$DG$151,0)),0)+IFERROR(INDEX('Hoja de Trabajo para listado'!$CD$155:$DC$1048576,MATCH($A813,'Hoja de Trabajo para listado'!$CD$155:$CD$1048576,0),MATCH((CUADRO!M$5&amp;$E813),'Hoja de Trabajo para listado'!$CD$151:$DC$151,0)),0)</f>
        <v>0</v>
      </c>
      <c r="N813" s="314">
        <f ca="1">+IFERROR(INDEX('Hoja de Trabajo para listado'!$A$155:$Z$1048576,MATCH($A813,'Hoja de Trabajo para listado'!$A$155:$A$1048576,0),MATCH((CUADRO!N$5&amp;$E813),'Hoja de Trabajo para listado'!$A$151:$Z$151,0)),0)+IFERROR(INDEX('Hoja de Trabajo para listado'!$AB$155:$BA$1048576,MATCH($A813,'Hoja de Trabajo para listado'!$AB$155:$AB$1048576,0),MATCH((CUADRO!N$5&amp;$E813),'Hoja de Trabajo para listado'!$AB$151:$BA$151,0)),0)+IFERROR(INDEX('Hoja de Trabajo para listado'!$BC$155:$CB$1048576,MATCH($A813,'Hoja de Trabajo para listado'!$BC$155:$BC$1048576,0),MATCH((CUADRO!N$5&amp;$E813),'Hoja de Trabajo para listado'!$BC$151:$CB$151,0)),0)+IFERROR(INDEX('Hoja de Trabajo para listado'!$DE$153:$DG$274,MATCH($A813,'Hoja de Trabajo para listado'!$DE$153:$DE$1048576,0),MATCH((CUADRO!N$5&amp;$E813),'Hoja de Trabajo para listado'!$DE$151:$DG$151,0)),0)+IFERROR(INDEX('Hoja de Trabajo para listado'!$CD$155:$DC$1048576,MATCH($A813,'Hoja de Trabajo para listado'!$CD$155:$CD$1048576,0),MATCH((CUADRO!N$5&amp;$E813),'Hoja de Trabajo para listado'!$CD$151:$DC$151,0)),0)</f>
        <v>0</v>
      </c>
      <c r="O813" s="314">
        <f ca="1">+IFERROR(INDEX('Hoja de Trabajo para listado'!$A$155:$Z$1048576,MATCH($A813,'Hoja de Trabajo para listado'!$A$155:$A$1048576,0),MATCH((CUADRO!O$5&amp;$E813),'Hoja de Trabajo para listado'!$A$151:$Z$151,0)),0)+IFERROR(INDEX('Hoja de Trabajo para listado'!$AB$155:$BA$1048576,MATCH($A813,'Hoja de Trabajo para listado'!$AB$155:$AB$1048576,0),MATCH((CUADRO!O$5&amp;$E813),'Hoja de Trabajo para listado'!$AB$151:$BA$151,0)),0)+IFERROR(INDEX('Hoja de Trabajo para listado'!$BC$155:$CB$1048576,MATCH($A813,'Hoja de Trabajo para listado'!$BC$155:$BC$1048576,0),MATCH((CUADRO!O$5&amp;$E813),'Hoja de Trabajo para listado'!$BC$151:$CB$151,0)),0)+IFERROR(INDEX('Hoja de Trabajo para listado'!$DE$153:$DG$274,MATCH($A813,'Hoja de Trabajo para listado'!$DE$153:$DE$1048576,0),MATCH((CUADRO!O$5&amp;$E813),'Hoja de Trabajo para listado'!$DE$151:$DG$151,0)),0)+IFERROR(INDEX('Hoja de Trabajo para listado'!$CD$155:$DC$1048576,MATCH($A813,'Hoja de Trabajo para listado'!$CD$155:$CD$1048576,0),MATCH((CUADRO!O$5&amp;$E813),'Hoja de Trabajo para listado'!$CD$151:$DC$151,0)),0)</f>
        <v>0</v>
      </c>
      <c r="P813" s="314">
        <f ca="1">+IFERROR(INDEX('Hoja de Trabajo para listado'!$A$155:$Z$1048576,MATCH($A813,'Hoja de Trabajo para listado'!$A$155:$A$1048576,0),MATCH((CUADRO!P$5&amp;$E813),'Hoja de Trabajo para listado'!$A$151:$Z$151,0)),0)+IFERROR(INDEX('Hoja de Trabajo para listado'!$AB$155:$BA$1048576,MATCH($A813,'Hoja de Trabajo para listado'!$AB$155:$AB$1048576,0),MATCH((CUADRO!P$5&amp;$E813),'Hoja de Trabajo para listado'!$AB$151:$BA$151,0)),0)+IFERROR(INDEX('Hoja de Trabajo para listado'!$BC$155:$CB$1048576,MATCH($A813,'Hoja de Trabajo para listado'!$BC$155:$BC$1048576,0),MATCH((CUADRO!P$5&amp;$E813),'Hoja de Trabajo para listado'!$BC$151:$CB$151,0)),0)+IFERROR(INDEX('Hoja de Trabajo para listado'!$DE$153:$DG$274,MATCH($A813,'Hoja de Trabajo para listado'!$DE$153:$DE$1048576,0),MATCH((CUADRO!P$5&amp;$E813),'Hoja de Trabajo para listado'!$DE$151:$DG$151,0)),0)+IFERROR(INDEX('Hoja de Trabajo para listado'!$CD$155:$DC$1048576,MATCH($A813,'Hoja de Trabajo para listado'!$CD$155:$CD$1048576,0),MATCH((CUADRO!P$5&amp;$E813),'Hoja de Trabajo para listado'!$CD$151:$DC$151,0)),0)</f>
        <v>0</v>
      </c>
      <c r="Q813" s="314">
        <f ca="1">+IFERROR(INDEX('Hoja de Trabajo para listado'!$A$155:$Z$1048576,MATCH($A813,'Hoja de Trabajo para listado'!$A$155:$A$1048576,0),MATCH((CUADRO!Q$5&amp;$E813),'Hoja de Trabajo para listado'!$A$151:$Z$151,0)),0)+IFERROR(INDEX('Hoja de Trabajo para listado'!$AB$155:$BA$1048576,MATCH($A813,'Hoja de Trabajo para listado'!$AB$155:$AB$1048576,0),MATCH((CUADRO!Q$5&amp;$E813),'Hoja de Trabajo para listado'!$AB$151:$BA$151,0)),0)+IFERROR(INDEX('Hoja de Trabajo para listado'!$BC$155:$CB$1048576,MATCH($A813,'Hoja de Trabajo para listado'!$BC$155:$BC$1048576,0),MATCH((CUADRO!Q$5&amp;$E813),'Hoja de Trabajo para listado'!$BC$151:$CB$151,0)),0)+IFERROR(INDEX('Hoja de Trabajo para listado'!$DE$153:$DG$274,MATCH($A813,'Hoja de Trabajo para listado'!$DE$153:$DE$1048576,0),MATCH((CUADRO!Q$5&amp;$E813),'Hoja de Trabajo para listado'!$DE$151:$DG$151,0)),0)+IFERROR(INDEX('Hoja de Trabajo para listado'!$CD$155:$DC$1048576,MATCH($A813,'Hoja de Trabajo para listado'!$CD$155:$CD$1048576,0),MATCH((CUADRO!Q$5&amp;$E813),'Hoja de Trabajo para listado'!$CD$151:$DC$151,0)),0)</f>
        <v>0</v>
      </c>
      <c r="R813" s="314">
        <f t="shared" ca="1" si="24"/>
        <v>0</v>
      </c>
      <c r="S813" s="322">
        <f ca="1">+R812+R813</f>
        <v>0</v>
      </c>
      <c r="T813" s="314">
        <f ca="1">+S813</f>
        <v>0</v>
      </c>
      <c r="U813" s="313">
        <f t="shared" si="25"/>
        <v>2</v>
      </c>
      <c r="V813" s="319" t="str">
        <f>+VLOOKUP(A813,bd_lista!$A$3:$E$593,5,FALSE)</f>
        <v>Instituciones de Seguridad Social</v>
      </c>
      <c r="W813" s="426"/>
    </row>
    <row r="814" spans="1:23" customFormat="1" ht="15" hidden="1" customHeight="1">
      <c r="A814" s="323">
        <v>422</v>
      </c>
      <c r="B814" s="427">
        <f>+A814</f>
        <v>422</v>
      </c>
      <c r="C814" s="318" t="str">
        <f>+VLOOKUP(A814,bd_lista!$A$3:$C$593,3,FALSE)</f>
        <v>Caja Bancaria Estatal de Salud</v>
      </c>
      <c r="D814" s="429" t="str">
        <f>+C814</f>
        <v>Caja Bancaria Estatal de Salud</v>
      </c>
      <c r="E814" s="318" t="s">
        <v>1418</v>
      </c>
      <c r="F814" s="314">
        <f ca="1">+IFERROR(INDEX('Hoja de Trabajo para listado'!$A$155:$Z$1048576,MATCH($A814,'Hoja de Trabajo para listado'!$A$155:$A$1048576,0),MATCH((CUADRO!F$5&amp;$E814),'Hoja de Trabajo para listado'!$A$151:$Z$151,0)),0)+IFERROR(INDEX('Hoja de Trabajo para listado'!$AB$155:$BA$1048576,MATCH($A814,'Hoja de Trabajo para listado'!$AB$155:$AB$1048576,0),MATCH((CUADRO!F$5&amp;$E814),'Hoja de Trabajo para listado'!$AB$151:$BA$151,0)),0)+IFERROR(INDEX('Hoja de Trabajo para listado'!$BC$155:$CB$1048576,MATCH($A814,'Hoja de Trabajo para listado'!$BC$155:$BC$1048576,0),MATCH((CUADRO!F$5&amp;$E814),'Hoja de Trabajo para listado'!$BC$151:$CB$151,0)),0)+IFERROR(INDEX('Hoja de Trabajo para listado'!$DE$153:$DG$274,MATCH($A814,'Hoja de Trabajo para listado'!$DE$153:$DE$1048576,0),MATCH((CUADRO!F$5&amp;$E814),'Hoja de Trabajo para listado'!$DE$151:$DG$151,0)),0)+IFERROR(INDEX('Hoja de Trabajo para listado'!$CD$155:$DC$1048576,MATCH($A814,'Hoja de Trabajo para listado'!$CD$155:$CD$1048576,0),MATCH((CUADRO!F$5&amp;$E814),'Hoja de Trabajo para listado'!$CD$151:$DC$151,0)),0)</f>
        <v>0</v>
      </c>
      <c r="G814" s="314">
        <f ca="1">+IFERROR(INDEX('Hoja de Trabajo para listado'!$A$155:$Z$1048576,MATCH($A814,'Hoja de Trabajo para listado'!$A$155:$A$1048576,0),MATCH((CUADRO!G$5&amp;$E814),'Hoja de Trabajo para listado'!$A$151:$Z$151,0)),0)+IFERROR(INDEX('Hoja de Trabajo para listado'!$AB$155:$BA$1048576,MATCH($A814,'Hoja de Trabajo para listado'!$AB$155:$AB$1048576,0),MATCH((CUADRO!G$5&amp;$E814),'Hoja de Trabajo para listado'!$AB$151:$BA$151,0)),0)+IFERROR(INDEX('Hoja de Trabajo para listado'!$BC$155:$CB$1048576,MATCH($A814,'Hoja de Trabajo para listado'!$BC$155:$BC$1048576,0),MATCH((CUADRO!G$5&amp;$E814),'Hoja de Trabajo para listado'!$BC$151:$CB$151,0)),0)+IFERROR(INDEX('Hoja de Trabajo para listado'!$DE$153:$DG$274,MATCH($A814,'Hoja de Trabajo para listado'!$DE$153:$DE$1048576,0),MATCH((CUADRO!G$5&amp;$E814),'Hoja de Trabajo para listado'!$DE$151:$DG$151,0)),0)+IFERROR(INDEX('Hoja de Trabajo para listado'!$CD$155:$DC$1048576,MATCH($A814,'Hoja de Trabajo para listado'!$CD$155:$CD$1048576,0),MATCH((CUADRO!G$5&amp;$E814),'Hoja de Trabajo para listado'!$CD$151:$DC$151,0)),0)</f>
        <v>0</v>
      </c>
      <c r="H814" s="314">
        <f ca="1">+IFERROR(INDEX('Hoja de Trabajo para listado'!$A$155:$Z$1048576,MATCH($A814,'Hoja de Trabajo para listado'!$A$155:$A$1048576,0),MATCH((CUADRO!H$5&amp;$E814),'Hoja de Trabajo para listado'!$A$151:$Z$151,0)),0)+IFERROR(INDEX('Hoja de Trabajo para listado'!$AB$155:$BA$1048576,MATCH($A814,'Hoja de Trabajo para listado'!$AB$155:$AB$1048576,0),MATCH((CUADRO!H$5&amp;$E814),'Hoja de Trabajo para listado'!$AB$151:$BA$151,0)),0)+IFERROR(INDEX('Hoja de Trabajo para listado'!$BC$155:$CB$1048576,MATCH($A814,'Hoja de Trabajo para listado'!$BC$155:$BC$1048576,0),MATCH((CUADRO!H$5&amp;$E814),'Hoja de Trabajo para listado'!$BC$151:$CB$151,0)),0)+IFERROR(INDEX('Hoja de Trabajo para listado'!$DE$153:$DG$274,MATCH($A814,'Hoja de Trabajo para listado'!$DE$153:$DE$1048576,0),MATCH((CUADRO!H$5&amp;$E814),'Hoja de Trabajo para listado'!$DE$151:$DG$151,0)),0)+IFERROR(INDEX('Hoja de Trabajo para listado'!$CD$155:$DC$1048576,MATCH($A814,'Hoja de Trabajo para listado'!$CD$155:$CD$1048576,0),MATCH((CUADRO!H$5&amp;$E814),'Hoja de Trabajo para listado'!$CD$151:$DC$151,0)),0)</f>
        <v>0</v>
      </c>
      <c r="I814" s="314">
        <f ca="1">+IFERROR(INDEX('Hoja de Trabajo para listado'!$A$155:$Z$1048576,MATCH($A814,'Hoja de Trabajo para listado'!$A$155:$A$1048576,0),MATCH((CUADRO!I$5&amp;$E814),'Hoja de Trabajo para listado'!$A$151:$Z$151,0)),0)+IFERROR(INDEX('Hoja de Trabajo para listado'!$AB$155:$BA$1048576,MATCH($A814,'Hoja de Trabajo para listado'!$AB$155:$AB$1048576,0),MATCH((CUADRO!I$5&amp;$E814),'Hoja de Trabajo para listado'!$AB$151:$BA$151,0)),0)+IFERROR(INDEX('Hoja de Trabajo para listado'!$BC$155:$CB$1048576,MATCH($A814,'Hoja de Trabajo para listado'!$BC$155:$BC$1048576,0),MATCH((CUADRO!I$5&amp;$E814),'Hoja de Trabajo para listado'!$BC$151:$CB$151,0)),0)+IFERROR(INDEX('Hoja de Trabajo para listado'!$DE$153:$DG$274,MATCH($A814,'Hoja de Trabajo para listado'!$DE$153:$DE$1048576,0),MATCH((CUADRO!I$5&amp;$E814),'Hoja de Trabajo para listado'!$DE$151:$DG$151,0)),0)+IFERROR(INDEX('Hoja de Trabajo para listado'!$CD$155:$DC$1048576,MATCH($A814,'Hoja de Trabajo para listado'!$CD$155:$CD$1048576,0),MATCH((CUADRO!I$5&amp;$E814),'Hoja de Trabajo para listado'!$CD$151:$DC$151,0)),0)</f>
        <v>0</v>
      </c>
      <c r="J814" s="314">
        <f ca="1">+IFERROR(INDEX('Hoja de Trabajo para listado'!$A$155:$Z$1048576,MATCH($A814,'Hoja de Trabajo para listado'!$A$155:$A$1048576,0),MATCH((CUADRO!J$5&amp;$E814),'Hoja de Trabajo para listado'!$A$151:$Z$151,0)),0)+IFERROR(INDEX('Hoja de Trabajo para listado'!$AB$155:$BA$1048576,MATCH($A814,'Hoja de Trabajo para listado'!$AB$155:$AB$1048576,0),MATCH((CUADRO!J$5&amp;$E814),'Hoja de Trabajo para listado'!$AB$151:$BA$151,0)),0)+IFERROR(INDEX('Hoja de Trabajo para listado'!$BC$155:$CB$1048576,MATCH($A814,'Hoja de Trabajo para listado'!$BC$155:$BC$1048576,0),MATCH((CUADRO!J$5&amp;$E814),'Hoja de Trabajo para listado'!$BC$151:$CB$151,0)),0)+IFERROR(INDEX('Hoja de Trabajo para listado'!$DE$153:$DG$274,MATCH($A814,'Hoja de Trabajo para listado'!$DE$153:$DE$1048576,0),MATCH((CUADRO!J$5&amp;$E814),'Hoja de Trabajo para listado'!$DE$151:$DG$151,0)),0)+IFERROR(INDEX('Hoja de Trabajo para listado'!$CD$155:$DC$1048576,MATCH($A814,'Hoja de Trabajo para listado'!$CD$155:$CD$1048576,0),MATCH((CUADRO!J$5&amp;$E814),'Hoja de Trabajo para listado'!$CD$151:$DC$151,0)),0)</f>
        <v>0</v>
      </c>
      <c r="K814" s="314">
        <f ca="1">+IFERROR(INDEX('Hoja de Trabajo para listado'!$A$155:$Z$1048576,MATCH($A814,'Hoja de Trabajo para listado'!$A$155:$A$1048576,0),MATCH((CUADRO!K$5&amp;$E814),'Hoja de Trabajo para listado'!$A$151:$Z$151,0)),0)+IFERROR(INDEX('Hoja de Trabajo para listado'!$AB$155:$BA$1048576,MATCH($A814,'Hoja de Trabajo para listado'!$AB$155:$AB$1048576,0),MATCH((CUADRO!K$5&amp;$E814),'Hoja de Trabajo para listado'!$AB$151:$BA$151,0)),0)+IFERROR(INDEX('Hoja de Trabajo para listado'!$BC$155:$CB$1048576,MATCH($A814,'Hoja de Trabajo para listado'!$BC$155:$BC$1048576,0),MATCH((CUADRO!K$5&amp;$E814),'Hoja de Trabajo para listado'!$BC$151:$CB$151,0)),0)+IFERROR(INDEX('Hoja de Trabajo para listado'!$DE$153:$DG$274,MATCH($A814,'Hoja de Trabajo para listado'!$DE$153:$DE$1048576,0),MATCH((CUADRO!K$5&amp;$E814),'Hoja de Trabajo para listado'!$DE$151:$DG$151,0)),0)+IFERROR(INDEX('Hoja de Trabajo para listado'!$CD$155:$DC$1048576,MATCH($A814,'Hoja de Trabajo para listado'!$CD$155:$CD$1048576,0),MATCH((CUADRO!K$5&amp;$E814),'Hoja de Trabajo para listado'!$CD$151:$DC$151,0)),0)</f>
        <v>0</v>
      </c>
      <c r="L814" s="314">
        <f ca="1">+IFERROR(INDEX('Hoja de Trabajo para listado'!$A$155:$Z$1048576,MATCH($A814,'Hoja de Trabajo para listado'!$A$155:$A$1048576,0),MATCH((CUADRO!L$5&amp;$E814),'Hoja de Trabajo para listado'!$A$151:$Z$151,0)),0)+IFERROR(INDEX('Hoja de Trabajo para listado'!$AB$155:$BA$1048576,MATCH($A814,'Hoja de Trabajo para listado'!$AB$155:$AB$1048576,0),MATCH((CUADRO!L$5&amp;$E814),'Hoja de Trabajo para listado'!$AB$151:$BA$151,0)),0)+IFERROR(INDEX('Hoja de Trabajo para listado'!$BC$155:$CB$1048576,MATCH($A814,'Hoja de Trabajo para listado'!$BC$155:$BC$1048576,0),MATCH((CUADRO!L$5&amp;$E814),'Hoja de Trabajo para listado'!$BC$151:$CB$151,0)),0)+IFERROR(INDEX('Hoja de Trabajo para listado'!$DE$153:$DG$274,MATCH($A814,'Hoja de Trabajo para listado'!$DE$153:$DE$1048576,0),MATCH((CUADRO!L$5&amp;$E814),'Hoja de Trabajo para listado'!$DE$151:$DG$151,0)),0)+IFERROR(INDEX('Hoja de Trabajo para listado'!$CD$155:$DC$1048576,MATCH($A814,'Hoja de Trabajo para listado'!$CD$155:$CD$1048576,0),MATCH((CUADRO!L$5&amp;$E814),'Hoja de Trabajo para listado'!$CD$151:$DC$151,0)),0)</f>
        <v>0</v>
      </c>
      <c r="M814" s="314">
        <f ca="1">+IFERROR(INDEX('Hoja de Trabajo para listado'!$A$155:$Z$1048576,MATCH($A814,'Hoja de Trabajo para listado'!$A$155:$A$1048576,0),MATCH((CUADRO!M$5&amp;$E814),'Hoja de Trabajo para listado'!$A$151:$Z$151,0)),0)+IFERROR(INDEX('Hoja de Trabajo para listado'!$AB$155:$BA$1048576,MATCH($A814,'Hoja de Trabajo para listado'!$AB$155:$AB$1048576,0),MATCH((CUADRO!M$5&amp;$E814),'Hoja de Trabajo para listado'!$AB$151:$BA$151,0)),0)+IFERROR(INDEX('Hoja de Trabajo para listado'!$BC$155:$CB$1048576,MATCH($A814,'Hoja de Trabajo para listado'!$BC$155:$BC$1048576,0),MATCH((CUADRO!M$5&amp;$E814),'Hoja de Trabajo para listado'!$BC$151:$CB$151,0)),0)+IFERROR(INDEX('Hoja de Trabajo para listado'!$DE$153:$DG$274,MATCH($A814,'Hoja de Trabajo para listado'!$DE$153:$DE$1048576,0),MATCH((CUADRO!M$5&amp;$E814),'Hoja de Trabajo para listado'!$DE$151:$DG$151,0)),0)+IFERROR(INDEX('Hoja de Trabajo para listado'!$CD$155:$DC$1048576,MATCH($A814,'Hoja de Trabajo para listado'!$CD$155:$CD$1048576,0),MATCH((CUADRO!M$5&amp;$E814),'Hoja de Trabajo para listado'!$CD$151:$DC$151,0)),0)</f>
        <v>0</v>
      </c>
      <c r="N814" s="314">
        <f ca="1">+IFERROR(INDEX('Hoja de Trabajo para listado'!$A$155:$Z$1048576,MATCH($A814,'Hoja de Trabajo para listado'!$A$155:$A$1048576,0),MATCH((CUADRO!N$5&amp;$E814),'Hoja de Trabajo para listado'!$A$151:$Z$151,0)),0)+IFERROR(INDEX('Hoja de Trabajo para listado'!$AB$155:$BA$1048576,MATCH($A814,'Hoja de Trabajo para listado'!$AB$155:$AB$1048576,0),MATCH((CUADRO!N$5&amp;$E814),'Hoja de Trabajo para listado'!$AB$151:$BA$151,0)),0)+IFERROR(INDEX('Hoja de Trabajo para listado'!$BC$155:$CB$1048576,MATCH($A814,'Hoja de Trabajo para listado'!$BC$155:$BC$1048576,0),MATCH((CUADRO!N$5&amp;$E814),'Hoja de Trabajo para listado'!$BC$151:$CB$151,0)),0)+IFERROR(INDEX('Hoja de Trabajo para listado'!$DE$153:$DG$274,MATCH($A814,'Hoja de Trabajo para listado'!$DE$153:$DE$1048576,0),MATCH((CUADRO!N$5&amp;$E814),'Hoja de Trabajo para listado'!$DE$151:$DG$151,0)),0)+IFERROR(INDEX('Hoja de Trabajo para listado'!$CD$155:$DC$1048576,MATCH($A814,'Hoja de Trabajo para listado'!$CD$155:$CD$1048576,0),MATCH((CUADRO!N$5&amp;$E814),'Hoja de Trabajo para listado'!$CD$151:$DC$151,0)),0)</f>
        <v>0</v>
      </c>
      <c r="O814" s="314">
        <f ca="1">+IFERROR(INDEX('Hoja de Trabajo para listado'!$A$155:$Z$1048576,MATCH($A814,'Hoja de Trabajo para listado'!$A$155:$A$1048576,0),MATCH((CUADRO!O$5&amp;$E814),'Hoja de Trabajo para listado'!$A$151:$Z$151,0)),0)+IFERROR(INDEX('Hoja de Trabajo para listado'!$AB$155:$BA$1048576,MATCH($A814,'Hoja de Trabajo para listado'!$AB$155:$AB$1048576,0),MATCH((CUADRO!O$5&amp;$E814),'Hoja de Trabajo para listado'!$AB$151:$BA$151,0)),0)+IFERROR(INDEX('Hoja de Trabajo para listado'!$BC$155:$CB$1048576,MATCH($A814,'Hoja de Trabajo para listado'!$BC$155:$BC$1048576,0),MATCH((CUADRO!O$5&amp;$E814),'Hoja de Trabajo para listado'!$BC$151:$CB$151,0)),0)+IFERROR(INDEX('Hoja de Trabajo para listado'!$DE$153:$DG$274,MATCH($A814,'Hoja de Trabajo para listado'!$DE$153:$DE$1048576,0),MATCH((CUADRO!O$5&amp;$E814),'Hoja de Trabajo para listado'!$DE$151:$DG$151,0)),0)+IFERROR(INDEX('Hoja de Trabajo para listado'!$CD$155:$DC$1048576,MATCH($A814,'Hoja de Trabajo para listado'!$CD$155:$CD$1048576,0),MATCH((CUADRO!O$5&amp;$E814),'Hoja de Trabajo para listado'!$CD$151:$DC$151,0)),0)</f>
        <v>0</v>
      </c>
      <c r="P814" s="314">
        <f ca="1">+IFERROR(INDEX('Hoja de Trabajo para listado'!$A$155:$Z$1048576,MATCH($A814,'Hoja de Trabajo para listado'!$A$155:$A$1048576,0),MATCH((CUADRO!P$5&amp;$E814),'Hoja de Trabajo para listado'!$A$151:$Z$151,0)),0)+IFERROR(INDEX('Hoja de Trabajo para listado'!$AB$155:$BA$1048576,MATCH($A814,'Hoja de Trabajo para listado'!$AB$155:$AB$1048576,0),MATCH((CUADRO!P$5&amp;$E814),'Hoja de Trabajo para listado'!$AB$151:$BA$151,0)),0)+IFERROR(INDEX('Hoja de Trabajo para listado'!$BC$155:$CB$1048576,MATCH($A814,'Hoja de Trabajo para listado'!$BC$155:$BC$1048576,0),MATCH((CUADRO!P$5&amp;$E814),'Hoja de Trabajo para listado'!$BC$151:$CB$151,0)),0)+IFERROR(INDEX('Hoja de Trabajo para listado'!$DE$153:$DG$274,MATCH($A814,'Hoja de Trabajo para listado'!$DE$153:$DE$1048576,0),MATCH((CUADRO!P$5&amp;$E814),'Hoja de Trabajo para listado'!$DE$151:$DG$151,0)),0)+IFERROR(INDEX('Hoja de Trabajo para listado'!$CD$155:$DC$1048576,MATCH($A814,'Hoja de Trabajo para listado'!$CD$155:$CD$1048576,0),MATCH((CUADRO!P$5&amp;$E814),'Hoja de Trabajo para listado'!$CD$151:$DC$151,0)),0)</f>
        <v>0</v>
      </c>
      <c r="Q814" s="314">
        <f ca="1">+IFERROR(INDEX('Hoja de Trabajo para listado'!$A$155:$Z$1048576,MATCH($A814,'Hoja de Trabajo para listado'!$A$155:$A$1048576,0),MATCH((CUADRO!Q$5&amp;$E814),'Hoja de Trabajo para listado'!$A$151:$Z$151,0)),0)+IFERROR(INDEX('Hoja de Trabajo para listado'!$AB$155:$BA$1048576,MATCH($A814,'Hoja de Trabajo para listado'!$AB$155:$AB$1048576,0),MATCH((CUADRO!Q$5&amp;$E814),'Hoja de Trabajo para listado'!$AB$151:$BA$151,0)),0)+IFERROR(INDEX('Hoja de Trabajo para listado'!$BC$155:$CB$1048576,MATCH($A814,'Hoja de Trabajo para listado'!$BC$155:$BC$1048576,0),MATCH((CUADRO!Q$5&amp;$E814),'Hoja de Trabajo para listado'!$BC$151:$CB$151,0)),0)+IFERROR(INDEX('Hoja de Trabajo para listado'!$DE$153:$DG$274,MATCH($A814,'Hoja de Trabajo para listado'!$DE$153:$DE$1048576,0),MATCH((CUADRO!Q$5&amp;$E814),'Hoja de Trabajo para listado'!$DE$151:$DG$151,0)),0)+IFERROR(INDEX('Hoja de Trabajo para listado'!$CD$155:$DC$1048576,MATCH($A814,'Hoja de Trabajo para listado'!$CD$155:$CD$1048576,0),MATCH((CUADRO!Q$5&amp;$E814),'Hoja de Trabajo para listado'!$CD$151:$DC$151,0)),0)</f>
        <v>0</v>
      </c>
      <c r="R814" s="314">
        <f t="shared" ca="1" si="24"/>
        <v>0</v>
      </c>
      <c r="S814" s="322"/>
      <c r="T814" s="314">
        <f ca="1">+T815</f>
        <v>0</v>
      </c>
      <c r="U814" s="313">
        <f t="shared" si="25"/>
        <v>1</v>
      </c>
      <c r="V814" s="319" t="str">
        <f>+VLOOKUP(A814,bd_lista!$A$3:$E$593,5,FALSE)</f>
        <v>Instituciones de Seguridad Social</v>
      </c>
      <c r="W814" s="425" t="str">
        <f>+V814</f>
        <v>Instituciones de Seguridad Social</v>
      </c>
    </row>
    <row r="815" spans="1:23" customFormat="1" ht="15" hidden="1" customHeight="1">
      <c r="A815" s="323">
        <v>422</v>
      </c>
      <c r="B815" s="428"/>
      <c r="C815" s="339" t="str">
        <f>+VLOOKUP(A815,bd_lista!$A$3:$C$593,3,FALSE)</f>
        <v>Caja Bancaria Estatal de Salud</v>
      </c>
      <c r="D815" s="430"/>
      <c r="E815" s="319" t="s">
        <v>1419</v>
      </c>
      <c r="F815" s="314">
        <f ca="1">+IFERROR(INDEX('Hoja de Trabajo para listado'!$A$155:$Z$1048576,MATCH($A815,'Hoja de Trabajo para listado'!$A$155:$A$1048576,0),MATCH((CUADRO!F$5&amp;$E815),'Hoja de Trabajo para listado'!$A$151:$Z$151,0)),0)+IFERROR(INDEX('Hoja de Trabajo para listado'!$AB$155:$BA$1048576,MATCH($A815,'Hoja de Trabajo para listado'!$AB$155:$AB$1048576,0),MATCH((CUADRO!F$5&amp;$E815),'Hoja de Trabajo para listado'!$AB$151:$BA$151,0)),0)+IFERROR(INDEX('Hoja de Trabajo para listado'!$BC$155:$CB$1048576,MATCH($A815,'Hoja de Trabajo para listado'!$BC$155:$BC$1048576,0),MATCH((CUADRO!F$5&amp;$E815),'Hoja de Trabajo para listado'!$BC$151:$CB$151,0)),0)+IFERROR(INDEX('Hoja de Trabajo para listado'!$DE$153:$DG$274,MATCH($A815,'Hoja de Trabajo para listado'!$DE$153:$DE$1048576,0),MATCH((CUADRO!F$5&amp;$E815),'Hoja de Trabajo para listado'!$DE$151:$DG$151,0)),0)+IFERROR(INDEX('Hoja de Trabajo para listado'!$CD$155:$DC$1048576,MATCH($A815,'Hoja de Trabajo para listado'!$CD$155:$CD$1048576,0),MATCH((CUADRO!F$5&amp;$E815),'Hoja de Trabajo para listado'!$CD$151:$DC$151,0)),0)</f>
        <v>0</v>
      </c>
      <c r="G815" s="314">
        <f ca="1">+IFERROR(INDEX('Hoja de Trabajo para listado'!$A$155:$Z$1048576,MATCH($A815,'Hoja de Trabajo para listado'!$A$155:$A$1048576,0),MATCH((CUADRO!G$5&amp;$E815),'Hoja de Trabajo para listado'!$A$151:$Z$151,0)),0)+IFERROR(INDEX('Hoja de Trabajo para listado'!$AB$155:$BA$1048576,MATCH($A815,'Hoja de Trabajo para listado'!$AB$155:$AB$1048576,0),MATCH((CUADRO!G$5&amp;$E815),'Hoja de Trabajo para listado'!$AB$151:$BA$151,0)),0)+IFERROR(INDEX('Hoja de Trabajo para listado'!$BC$155:$CB$1048576,MATCH($A815,'Hoja de Trabajo para listado'!$BC$155:$BC$1048576,0),MATCH((CUADRO!G$5&amp;$E815),'Hoja de Trabajo para listado'!$BC$151:$CB$151,0)),0)+IFERROR(INDEX('Hoja de Trabajo para listado'!$DE$153:$DG$274,MATCH($A815,'Hoja de Trabajo para listado'!$DE$153:$DE$1048576,0),MATCH((CUADRO!G$5&amp;$E815),'Hoja de Trabajo para listado'!$DE$151:$DG$151,0)),0)+IFERROR(INDEX('Hoja de Trabajo para listado'!$CD$155:$DC$1048576,MATCH($A815,'Hoja de Trabajo para listado'!$CD$155:$CD$1048576,0),MATCH((CUADRO!G$5&amp;$E815),'Hoja de Trabajo para listado'!$CD$151:$DC$151,0)),0)</f>
        <v>0</v>
      </c>
      <c r="H815" s="314">
        <f ca="1">+IFERROR(INDEX('Hoja de Trabajo para listado'!$A$155:$Z$1048576,MATCH($A815,'Hoja de Trabajo para listado'!$A$155:$A$1048576,0),MATCH((CUADRO!H$5&amp;$E815),'Hoja de Trabajo para listado'!$A$151:$Z$151,0)),0)+IFERROR(INDEX('Hoja de Trabajo para listado'!$AB$155:$BA$1048576,MATCH($A815,'Hoja de Trabajo para listado'!$AB$155:$AB$1048576,0),MATCH((CUADRO!H$5&amp;$E815),'Hoja de Trabajo para listado'!$AB$151:$BA$151,0)),0)+IFERROR(INDEX('Hoja de Trabajo para listado'!$BC$155:$CB$1048576,MATCH($A815,'Hoja de Trabajo para listado'!$BC$155:$BC$1048576,0),MATCH((CUADRO!H$5&amp;$E815),'Hoja de Trabajo para listado'!$BC$151:$CB$151,0)),0)+IFERROR(INDEX('Hoja de Trabajo para listado'!$DE$153:$DG$274,MATCH($A815,'Hoja de Trabajo para listado'!$DE$153:$DE$1048576,0),MATCH((CUADRO!H$5&amp;$E815),'Hoja de Trabajo para listado'!$DE$151:$DG$151,0)),0)+IFERROR(INDEX('Hoja de Trabajo para listado'!$CD$155:$DC$1048576,MATCH($A815,'Hoja de Trabajo para listado'!$CD$155:$CD$1048576,0),MATCH((CUADRO!H$5&amp;$E815),'Hoja de Trabajo para listado'!$CD$151:$DC$151,0)),0)</f>
        <v>0</v>
      </c>
      <c r="I815" s="314">
        <f ca="1">+IFERROR(INDEX('Hoja de Trabajo para listado'!$A$155:$Z$1048576,MATCH($A815,'Hoja de Trabajo para listado'!$A$155:$A$1048576,0),MATCH((CUADRO!I$5&amp;$E815),'Hoja de Trabajo para listado'!$A$151:$Z$151,0)),0)+IFERROR(INDEX('Hoja de Trabajo para listado'!$AB$155:$BA$1048576,MATCH($A815,'Hoja de Trabajo para listado'!$AB$155:$AB$1048576,0),MATCH((CUADRO!I$5&amp;$E815),'Hoja de Trabajo para listado'!$AB$151:$BA$151,0)),0)+IFERROR(INDEX('Hoja de Trabajo para listado'!$BC$155:$CB$1048576,MATCH($A815,'Hoja de Trabajo para listado'!$BC$155:$BC$1048576,0),MATCH((CUADRO!I$5&amp;$E815),'Hoja de Trabajo para listado'!$BC$151:$CB$151,0)),0)+IFERROR(INDEX('Hoja de Trabajo para listado'!$DE$153:$DG$274,MATCH($A815,'Hoja de Trabajo para listado'!$DE$153:$DE$1048576,0),MATCH((CUADRO!I$5&amp;$E815),'Hoja de Trabajo para listado'!$DE$151:$DG$151,0)),0)+IFERROR(INDEX('Hoja de Trabajo para listado'!$CD$155:$DC$1048576,MATCH($A815,'Hoja de Trabajo para listado'!$CD$155:$CD$1048576,0),MATCH((CUADRO!I$5&amp;$E815),'Hoja de Trabajo para listado'!$CD$151:$DC$151,0)),0)</f>
        <v>0</v>
      </c>
      <c r="J815" s="314">
        <f ca="1">+IFERROR(INDEX('Hoja de Trabajo para listado'!$A$155:$Z$1048576,MATCH($A815,'Hoja de Trabajo para listado'!$A$155:$A$1048576,0),MATCH((CUADRO!J$5&amp;$E815),'Hoja de Trabajo para listado'!$A$151:$Z$151,0)),0)+IFERROR(INDEX('Hoja de Trabajo para listado'!$AB$155:$BA$1048576,MATCH($A815,'Hoja de Trabajo para listado'!$AB$155:$AB$1048576,0),MATCH((CUADRO!J$5&amp;$E815),'Hoja de Trabajo para listado'!$AB$151:$BA$151,0)),0)+IFERROR(INDEX('Hoja de Trabajo para listado'!$BC$155:$CB$1048576,MATCH($A815,'Hoja de Trabajo para listado'!$BC$155:$BC$1048576,0),MATCH((CUADRO!J$5&amp;$E815),'Hoja de Trabajo para listado'!$BC$151:$CB$151,0)),0)+IFERROR(INDEX('Hoja de Trabajo para listado'!$DE$153:$DG$274,MATCH($A815,'Hoja de Trabajo para listado'!$DE$153:$DE$1048576,0),MATCH((CUADRO!J$5&amp;$E815),'Hoja de Trabajo para listado'!$DE$151:$DG$151,0)),0)+IFERROR(INDEX('Hoja de Trabajo para listado'!$CD$155:$DC$1048576,MATCH($A815,'Hoja de Trabajo para listado'!$CD$155:$CD$1048576,0),MATCH((CUADRO!J$5&amp;$E815),'Hoja de Trabajo para listado'!$CD$151:$DC$151,0)),0)</f>
        <v>0</v>
      </c>
      <c r="K815" s="314">
        <f ca="1">+IFERROR(INDEX('Hoja de Trabajo para listado'!$A$155:$Z$1048576,MATCH($A815,'Hoja de Trabajo para listado'!$A$155:$A$1048576,0),MATCH((CUADRO!K$5&amp;$E815),'Hoja de Trabajo para listado'!$A$151:$Z$151,0)),0)+IFERROR(INDEX('Hoja de Trabajo para listado'!$AB$155:$BA$1048576,MATCH($A815,'Hoja de Trabajo para listado'!$AB$155:$AB$1048576,0),MATCH((CUADRO!K$5&amp;$E815),'Hoja de Trabajo para listado'!$AB$151:$BA$151,0)),0)+IFERROR(INDEX('Hoja de Trabajo para listado'!$BC$155:$CB$1048576,MATCH($A815,'Hoja de Trabajo para listado'!$BC$155:$BC$1048576,0),MATCH((CUADRO!K$5&amp;$E815),'Hoja de Trabajo para listado'!$BC$151:$CB$151,0)),0)+IFERROR(INDEX('Hoja de Trabajo para listado'!$DE$153:$DG$274,MATCH($A815,'Hoja de Trabajo para listado'!$DE$153:$DE$1048576,0),MATCH((CUADRO!K$5&amp;$E815),'Hoja de Trabajo para listado'!$DE$151:$DG$151,0)),0)+IFERROR(INDEX('Hoja de Trabajo para listado'!$CD$155:$DC$1048576,MATCH($A815,'Hoja de Trabajo para listado'!$CD$155:$CD$1048576,0),MATCH((CUADRO!K$5&amp;$E815),'Hoja de Trabajo para listado'!$CD$151:$DC$151,0)),0)</f>
        <v>0</v>
      </c>
      <c r="L815" s="314">
        <f ca="1">+IFERROR(INDEX('Hoja de Trabajo para listado'!$A$155:$Z$1048576,MATCH($A815,'Hoja de Trabajo para listado'!$A$155:$A$1048576,0),MATCH((CUADRO!L$5&amp;$E815),'Hoja de Trabajo para listado'!$A$151:$Z$151,0)),0)+IFERROR(INDEX('Hoja de Trabajo para listado'!$AB$155:$BA$1048576,MATCH($A815,'Hoja de Trabajo para listado'!$AB$155:$AB$1048576,0),MATCH((CUADRO!L$5&amp;$E815),'Hoja de Trabajo para listado'!$AB$151:$BA$151,0)),0)+IFERROR(INDEX('Hoja de Trabajo para listado'!$BC$155:$CB$1048576,MATCH($A815,'Hoja de Trabajo para listado'!$BC$155:$BC$1048576,0),MATCH((CUADRO!L$5&amp;$E815),'Hoja de Trabajo para listado'!$BC$151:$CB$151,0)),0)+IFERROR(INDEX('Hoja de Trabajo para listado'!$DE$153:$DG$274,MATCH($A815,'Hoja de Trabajo para listado'!$DE$153:$DE$1048576,0),MATCH((CUADRO!L$5&amp;$E815),'Hoja de Trabajo para listado'!$DE$151:$DG$151,0)),0)+IFERROR(INDEX('Hoja de Trabajo para listado'!$CD$155:$DC$1048576,MATCH($A815,'Hoja de Trabajo para listado'!$CD$155:$CD$1048576,0),MATCH((CUADRO!L$5&amp;$E815),'Hoja de Trabajo para listado'!$CD$151:$DC$151,0)),0)</f>
        <v>0</v>
      </c>
      <c r="M815" s="314">
        <f ca="1">+IFERROR(INDEX('Hoja de Trabajo para listado'!$A$155:$Z$1048576,MATCH($A815,'Hoja de Trabajo para listado'!$A$155:$A$1048576,0),MATCH((CUADRO!M$5&amp;$E815),'Hoja de Trabajo para listado'!$A$151:$Z$151,0)),0)+IFERROR(INDEX('Hoja de Trabajo para listado'!$AB$155:$BA$1048576,MATCH($A815,'Hoja de Trabajo para listado'!$AB$155:$AB$1048576,0),MATCH((CUADRO!M$5&amp;$E815),'Hoja de Trabajo para listado'!$AB$151:$BA$151,0)),0)+IFERROR(INDEX('Hoja de Trabajo para listado'!$BC$155:$CB$1048576,MATCH($A815,'Hoja de Trabajo para listado'!$BC$155:$BC$1048576,0),MATCH((CUADRO!M$5&amp;$E815),'Hoja de Trabajo para listado'!$BC$151:$CB$151,0)),0)+IFERROR(INDEX('Hoja de Trabajo para listado'!$DE$153:$DG$274,MATCH($A815,'Hoja de Trabajo para listado'!$DE$153:$DE$1048576,0),MATCH((CUADRO!M$5&amp;$E815),'Hoja de Trabajo para listado'!$DE$151:$DG$151,0)),0)+IFERROR(INDEX('Hoja de Trabajo para listado'!$CD$155:$DC$1048576,MATCH($A815,'Hoja de Trabajo para listado'!$CD$155:$CD$1048576,0),MATCH((CUADRO!M$5&amp;$E815),'Hoja de Trabajo para listado'!$CD$151:$DC$151,0)),0)</f>
        <v>0</v>
      </c>
      <c r="N815" s="314">
        <f ca="1">+IFERROR(INDEX('Hoja de Trabajo para listado'!$A$155:$Z$1048576,MATCH($A815,'Hoja de Trabajo para listado'!$A$155:$A$1048576,0),MATCH((CUADRO!N$5&amp;$E815),'Hoja de Trabajo para listado'!$A$151:$Z$151,0)),0)+IFERROR(INDEX('Hoja de Trabajo para listado'!$AB$155:$BA$1048576,MATCH($A815,'Hoja de Trabajo para listado'!$AB$155:$AB$1048576,0),MATCH((CUADRO!N$5&amp;$E815),'Hoja de Trabajo para listado'!$AB$151:$BA$151,0)),0)+IFERROR(INDEX('Hoja de Trabajo para listado'!$BC$155:$CB$1048576,MATCH($A815,'Hoja de Trabajo para listado'!$BC$155:$BC$1048576,0),MATCH((CUADRO!N$5&amp;$E815),'Hoja de Trabajo para listado'!$BC$151:$CB$151,0)),0)+IFERROR(INDEX('Hoja de Trabajo para listado'!$DE$153:$DG$274,MATCH($A815,'Hoja de Trabajo para listado'!$DE$153:$DE$1048576,0),MATCH((CUADRO!N$5&amp;$E815),'Hoja de Trabajo para listado'!$DE$151:$DG$151,0)),0)+IFERROR(INDEX('Hoja de Trabajo para listado'!$CD$155:$DC$1048576,MATCH($A815,'Hoja de Trabajo para listado'!$CD$155:$CD$1048576,0),MATCH((CUADRO!N$5&amp;$E815),'Hoja de Trabajo para listado'!$CD$151:$DC$151,0)),0)</f>
        <v>0</v>
      </c>
      <c r="O815" s="314">
        <f ca="1">+IFERROR(INDEX('Hoja de Trabajo para listado'!$A$155:$Z$1048576,MATCH($A815,'Hoja de Trabajo para listado'!$A$155:$A$1048576,0),MATCH((CUADRO!O$5&amp;$E815),'Hoja de Trabajo para listado'!$A$151:$Z$151,0)),0)+IFERROR(INDEX('Hoja de Trabajo para listado'!$AB$155:$BA$1048576,MATCH($A815,'Hoja de Trabajo para listado'!$AB$155:$AB$1048576,0),MATCH((CUADRO!O$5&amp;$E815),'Hoja de Trabajo para listado'!$AB$151:$BA$151,0)),0)+IFERROR(INDEX('Hoja de Trabajo para listado'!$BC$155:$CB$1048576,MATCH($A815,'Hoja de Trabajo para listado'!$BC$155:$BC$1048576,0),MATCH((CUADRO!O$5&amp;$E815),'Hoja de Trabajo para listado'!$BC$151:$CB$151,0)),0)+IFERROR(INDEX('Hoja de Trabajo para listado'!$DE$153:$DG$274,MATCH($A815,'Hoja de Trabajo para listado'!$DE$153:$DE$1048576,0),MATCH((CUADRO!O$5&amp;$E815),'Hoja de Trabajo para listado'!$DE$151:$DG$151,0)),0)+IFERROR(INDEX('Hoja de Trabajo para listado'!$CD$155:$DC$1048576,MATCH($A815,'Hoja de Trabajo para listado'!$CD$155:$CD$1048576,0),MATCH((CUADRO!O$5&amp;$E815),'Hoja de Trabajo para listado'!$CD$151:$DC$151,0)),0)</f>
        <v>0</v>
      </c>
      <c r="P815" s="314">
        <f ca="1">+IFERROR(INDEX('Hoja de Trabajo para listado'!$A$155:$Z$1048576,MATCH($A815,'Hoja de Trabajo para listado'!$A$155:$A$1048576,0),MATCH((CUADRO!P$5&amp;$E815),'Hoja de Trabajo para listado'!$A$151:$Z$151,0)),0)+IFERROR(INDEX('Hoja de Trabajo para listado'!$AB$155:$BA$1048576,MATCH($A815,'Hoja de Trabajo para listado'!$AB$155:$AB$1048576,0),MATCH((CUADRO!P$5&amp;$E815),'Hoja de Trabajo para listado'!$AB$151:$BA$151,0)),0)+IFERROR(INDEX('Hoja de Trabajo para listado'!$BC$155:$CB$1048576,MATCH($A815,'Hoja de Trabajo para listado'!$BC$155:$BC$1048576,0),MATCH((CUADRO!P$5&amp;$E815),'Hoja de Trabajo para listado'!$BC$151:$CB$151,0)),0)+IFERROR(INDEX('Hoja de Trabajo para listado'!$DE$153:$DG$274,MATCH($A815,'Hoja de Trabajo para listado'!$DE$153:$DE$1048576,0),MATCH((CUADRO!P$5&amp;$E815),'Hoja de Trabajo para listado'!$DE$151:$DG$151,0)),0)+IFERROR(INDEX('Hoja de Trabajo para listado'!$CD$155:$DC$1048576,MATCH($A815,'Hoja de Trabajo para listado'!$CD$155:$CD$1048576,0),MATCH((CUADRO!P$5&amp;$E815),'Hoja de Trabajo para listado'!$CD$151:$DC$151,0)),0)</f>
        <v>0</v>
      </c>
      <c r="Q815" s="314">
        <f ca="1">+IFERROR(INDEX('Hoja de Trabajo para listado'!$A$155:$Z$1048576,MATCH($A815,'Hoja de Trabajo para listado'!$A$155:$A$1048576,0),MATCH((CUADRO!Q$5&amp;$E815),'Hoja de Trabajo para listado'!$A$151:$Z$151,0)),0)+IFERROR(INDEX('Hoja de Trabajo para listado'!$AB$155:$BA$1048576,MATCH($A815,'Hoja de Trabajo para listado'!$AB$155:$AB$1048576,0),MATCH((CUADRO!Q$5&amp;$E815),'Hoja de Trabajo para listado'!$AB$151:$BA$151,0)),0)+IFERROR(INDEX('Hoja de Trabajo para listado'!$BC$155:$CB$1048576,MATCH($A815,'Hoja de Trabajo para listado'!$BC$155:$BC$1048576,0),MATCH((CUADRO!Q$5&amp;$E815),'Hoja de Trabajo para listado'!$BC$151:$CB$151,0)),0)+IFERROR(INDEX('Hoja de Trabajo para listado'!$DE$153:$DG$274,MATCH($A815,'Hoja de Trabajo para listado'!$DE$153:$DE$1048576,0),MATCH((CUADRO!Q$5&amp;$E815),'Hoja de Trabajo para listado'!$DE$151:$DG$151,0)),0)+IFERROR(INDEX('Hoja de Trabajo para listado'!$CD$155:$DC$1048576,MATCH($A815,'Hoja de Trabajo para listado'!$CD$155:$CD$1048576,0),MATCH((CUADRO!Q$5&amp;$E815),'Hoja de Trabajo para listado'!$CD$151:$DC$151,0)),0)</f>
        <v>0</v>
      </c>
      <c r="R815" s="314">
        <f t="shared" ca="1" si="24"/>
        <v>0</v>
      </c>
      <c r="S815" s="322">
        <f ca="1">+R814+R815</f>
        <v>0</v>
      </c>
      <c r="T815" s="314">
        <f ca="1">+S815</f>
        <v>0</v>
      </c>
      <c r="U815" s="313">
        <f t="shared" si="25"/>
        <v>2</v>
      </c>
      <c r="V815" s="319" t="str">
        <f>+VLOOKUP(A815,bd_lista!$A$3:$E$593,5,FALSE)</f>
        <v>Instituciones de Seguridad Social</v>
      </c>
      <c r="W815" s="426"/>
    </row>
    <row r="816" spans="1:23" customFormat="1" ht="27" hidden="1" customHeight="1">
      <c r="A816" s="323">
        <v>423</v>
      </c>
      <c r="B816" s="427">
        <f>+A816</f>
        <v>423</v>
      </c>
      <c r="C816" s="318" t="str">
        <f>+VLOOKUP(A816,bd_lista!$A$3:$C$593,3,FALSE)</f>
        <v>Caja de Salud del Servicio Nal. de Caminos y Ramas Anexas</v>
      </c>
      <c r="D816" s="429" t="str">
        <f>+C816</f>
        <v>Caja de Salud del Servicio Nal. de Caminos y Ramas Anexas</v>
      </c>
      <c r="E816" s="318" t="s">
        <v>1418</v>
      </c>
      <c r="F816" s="314">
        <f ca="1">+IFERROR(INDEX('Hoja de Trabajo para listado'!$A$155:$Z$1048576,MATCH($A816,'Hoja de Trabajo para listado'!$A$155:$A$1048576,0),MATCH((CUADRO!F$5&amp;$E816),'Hoja de Trabajo para listado'!$A$151:$Z$151,0)),0)+IFERROR(INDEX('Hoja de Trabajo para listado'!$AB$155:$BA$1048576,MATCH($A816,'Hoja de Trabajo para listado'!$AB$155:$AB$1048576,0),MATCH((CUADRO!F$5&amp;$E816),'Hoja de Trabajo para listado'!$AB$151:$BA$151,0)),0)+IFERROR(INDEX('Hoja de Trabajo para listado'!$BC$155:$CB$1048576,MATCH($A816,'Hoja de Trabajo para listado'!$BC$155:$BC$1048576,0),MATCH((CUADRO!F$5&amp;$E816),'Hoja de Trabajo para listado'!$BC$151:$CB$151,0)),0)+IFERROR(INDEX('Hoja de Trabajo para listado'!$DE$153:$DG$274,MATCH($A816,'Hoja de Trabajo para listado'!$DE$153:$DE$1048576,0),MATCH((CUADRO!F$5&amp;$E816),'Hoja de Trabajo para listado'!$DE$151:$DG$151,0)),0)+IFERROR(INDEX('Hoja de Trabajo para listado'!$CD$155:$DC$1048576,MATCH($A816,'Hoja de Trabajo para listado'!$CD$155:$CD$1048576,0),MATCH((CUADRO!F$5&amp;$E816),'Hoja de Trabajo para listado'!$CD$151:$DC$151,0)),0)</f>
        <v>0</v>
      </c>
      <c r="G816" s="314">
        <f ca="1">+IFERROR(INDEX('Hoja de Trabajo para listado'!$A$155:$Z$1048576,MATCH($A816,'Hoja de Trabajo para listado'!$A$155:$A$1048576,0),MATCH((CUADRO!G$5&amp;$E816),'Hoja de Trabajo para listado'!$A$151:$Z$151,0)),0)+IFERROR(INDEX('Hoja de Trabajo para listado'!$AB$155:$BA$1048576,MATCH($A816,'Hoja de Trabajo para listado'!$AB$155:$AB$1048576,0),MATCH((CUADRO!G$5&amp;$E816),'Hoja de Trabajo para listado'!$AB$151:$BA$151,0)),0)+IFERROR(INDEX('Hoja de Trabajo para listado'!$BC$155:$CB$1048576,MATCH($A816,'Hoja de Trabajo para listado'!$BC$155:$BC$1048576,0),MATCH((CUADRO!G$5&amp;$E816),'Hoja de Trabajo para listado'!$BC$151:$CB$151,0)),0)+IFERROR(INDEX('Hoja de Trabajo para listado'!$DE$153:$DG$274,MATCH($A816,'Hoja de Trabajo para listado'!$DE$153:$DE$1048576,0),MATCH((CUADRO!G$5&amp;$E816),'Hoja de Trabajo para listado'!$DE$151:$DG$151,0)),0)+IFERROR(INDEX('Hoja de Trabajo para listado'!$CD$155:$DC$1048576,MATCH($A816,'Hoja de Trabajo para listado'!$CD$155:$CD$1048576,0),MATCH((CUADRO!G$5&amp;$E816),'Hoja de Trabajo para listado'!$CD$151:$DC$151,0)),0)</f>
        <v>0</v>
      </c>
      <c r="H816" s="314">
        <f ca="1">+IFERROR(INDEX('Hoja de Trabajo para listado'!$A$155:$Z$1048576,MATCH($A816,'Hoja de Trabajo para listado'!$A$155:$A$1048576,0),MATCH((CUADRO!H$5&amp;$E816),'Hoja de Trabajo para listado'!$A$151:$Z$151,0)),0)+IFERROR(INDEX('Hoja de Trabajo para listado'!$AB$155:$BA$1048576,MATCH($A816,'Hoja de Trabajo para listado'!$AB$155:$AB$1048576,0),MATCH((CUADRO!H$5&amp;$E816),'Hoja de Trabajo para listado'!$AB$151:$BA$151,0)),0)+IFERROR(INDEX('Hoja de Trabajo para listado'!$BC$155:$CB$1048576,MATCH($A816,'Hoja de Trabajo para listado'!$BC$155:$BC$1048576,0),MATCH((CUADRO!H$5&amp;$E816),'Hoja de Trabajo para listado'!$BC$151:$CB$151,0)),0)+IFERROR(INDEX('Hoja de Trabajo para listado'!$DE$153:$DG$274,MATCH($A816,'Hoja de Trabajo para listado'!$DE$153:$DE$1048576,0),MATCH((CUADRO!H$5&amp;$E816),'Hoja de Trabajo para listado'!$DE$151:$DG$151,0)),0)+IFERROR(INDEX('Hoja de Trabajo para listado'!$CD$155:$DC$1048576,MATCH($A816,'Hoja de Trabajo para listado'!$CD$155:$CD$1048576,0),MATCH((CUADRO!H$5&amp;$E816),'Hoja de Trabajo para listado'!$CD$151:$DC$151,0)),0)</f>
        <v>0</v>
      </c>
      <c r="I816" s="314">
        <f ca="1">+IFERROR(INDEX('Hoja de Trabajo para listado'!$A$155:$Z$1048576,MATCH($A816,'Hoja de Trabajo para listado'!$A$155:$A$1048576,0),MATCH((CUADRO!I$5&amp;$E816),'Hoja de Trabajo para listado'!$A$151:$Z$151,0)),0)+IFERROR(INDEX('Hoja de Trabajo para listado'!$AB$155:$BA$1048576,MATCH($A816,'Hoja de Trabajo para listado'!$AB$155:$AB$1048576,0),MATCH((CUADRO!I$5&amp;$E816),'Hoja de Trabajo para listado'!$AB$151:$BA$151,0)),0)+IFERROR(INDEX('Hoja de Trabajo para listado'!$BC$155:$CB$1048576,MATCH($A816,'Hoja de Trabajo para listado'!$BC$155:$BC$1048576,0),MATCH((CUADRO!I$5&amp;$E816),'Hoja de Trabajo para listado'!$BC$151:$CB$151,0)),0)+IFERROR(INDEX('Hoja de Trabajo para listado'!$DE$153:$DG$274,MATCH($A816,'Hoja de Trabajo para listado'!$DE$153:$DE$1048576,0),MATCH((CUADRO!I$5&amp;$E816),'Hoja de Trabajo para listado'!$DE$151:$DG$151,0)),0)+IFERROR(INDEX('Hoja de Trabajo para listado'!$CD$155:$DC$1048576,MATCH($A816,'Hoja de Trabajo para listado'!$CD$155:$CD$1048576,0),MATCH((CUADRO!I$5&amp;$E816),'Hoja de Trabajo para listado'!$CD$151:$DC$151,0)),0)</f>
        <v>0</v>
      </c>
      <c r="J816" s="314">
        <f ca="1">+IFERROR(INDEX('Hoja de Trabajo para listado'!$A$155:$Z$1048576,MATCH($A816,'Hoja de Trabajo para listado'!$A$155:$A$1048576,0),MATCH((CUADRO!J$5&amp;$E816),'Hoja de Trabajo para listado'!$A$151:$Z$151,0)),0)+IFERROR(INDEX('Hoja de Trabajo para listado'!$AB$155:$BA$1048576,MATCH($A816,'Hoja de Trabajo para listado'!$AB$155:$AB$1048576,0),MATCH((CUADRO!J$5&amp;$E816),'Hoja de Trabajo para listado'!$AB$151:$BA$151,0)),0)+IFERROR(INDEX('Hoja de Trabajo para listado'!$BC$155:$CB$1048576,MATCH($A816,'Hoja de Trabajo para listado'!$BC$155:$BC$1048576,0),MATCH((CUADRO!J$5&amp;$E816),'Hoja de Trabajo para listado'!$BC$151:$CB$151,0)),0)+IFERROR(INDEX('Hoja de Trabajo para listado'!$DE$153:$DG$274,MATCH($A816,'Hoja de Trabajo para listado'!$DE$153:$DE$1048576,0),MATCH((CUADRO!J$5&amp;$E816),'Hoja de Trabajo para listado'!$DE$151:$DG$151,0)),0)+IFERROR(INDEX('Hoja de Trabajo para listado'!$CD$155:$DC$1048576,MATCH($A816,'Hoja de Trabajo para listado'!$CD$155:$CD$1048576,0),MATCH((CUADRO!J$5&amp;$E816),'Hoja de Trabajo para listado'!$CD$151:$DC$151,0)),0)</f>
        <v>0</v>
      </c>
      <c r="K816" s="314">
        <f ca="1">+IFERROR(INDEX('Hoja de Trabajo para listado'!$A$155:$Z$1048576,MATCH($A816,'Hoja de Trabajo para listado'!$A$155:$A$1048576,0),MATCH((CUADRO!K$5&amp;$E816),'Hoja de Trabajo para listado'!$A$151:$Z$151,0)),0)+IFERROR(INDEX('Hoja de Trabajo para listado'!$AB$155:$BA$1048576,MATCH($A816,'Hoja de Trabajo para listado'!$AB$155:$AB$1048576,0),MATCH((CUADRO!K$5&amp;$E816),'Hoja de Trabajo para listado'!$AB$151:$BA$151,0)),0)+IFERROR(INDEX('Hoja de Trabajo para listado'!$BC$155:$CB$1048576,MATCH($A816,'Hoja de Trabajo para listado'!$BC$155:$BC$1048576,0),MATCH((CUADRO!K$5&amp;$E816),'Hoja de Trabajo para listado'!$BC$151:$CB$151,0)),0)+IFERROR(INDEX('Hoja de Trabajo para listado'!$DE$153:$DG$274,MATCH($A816,'Hoja de Trabajo para listado'!$DE$153:$DE$1048576,0),MATCH((CUADRO!K$5&amp;$E816),'Hoja de Trabajo para listado'!$DE$151:$DG$151,0)),0)+IFERROR(INDEX('Hoja de Trabajo para listado'!$CD$155:$DC$1048576,MATCH($A816,'Hoja de Trabajo para listado'!$CD$155:$CD$1048576,0),MATCH((CUADRO!K$5&amp;$E816),'Hoja de Trabajo para listado'!$CD$151:$DC$151,0)),0)</f>
        <v>0</v>
      </c>
      <c r="L816" s="314">
        <f ca="1">+IFERROR(INDEX('Hoja de Trabajo para listado'!$A$155:$Z$1048576,MATCH($A816,'Hoja de Trabajo para listado'!$A$155:$A$1048576,0),MATCH((CUADRO!L$5&amp;$E816),'Hoja de Trabajo para listado'!$A$151:$Z$151,0)),0)+IFERROR(INDEX('Hoja de Trabajo para listado'!$AB$155:$BA$1048576,MATCH($A816,'Hoja de Trabajo para listado'!$AB$155:$AB$1048576,0),MATCH((CUADRO!L$5&amp;$E816),'Hoja de Trabajo para listado'!$AB$151:$BA$151,0)),0)+IFERROR(INDEX('Hoja de Trabajo para listado'!$BC$155:$CB$1048576,MATCH($A816,'Hoja de Trabajo para listado'!$BC$155:$BC$1048576,0),MATCH((CUADRO!L$5&amp;$E816),'Hoja de Trabajo para listado'!$BC$151:$CB$151,0)),0)+IFERROR(INDEX('Hoja de Trabajo para listado'!$DE$153:$DG$274,MATCH($A816,'Hoja de Trabajo para listado'!$DE$153:$DE$1048576,0),MATCH((CUADRO!L$5&amp;$E816),'Hoja de Trabajo para listado'!$DE$151:$DG$151,0)),0)+IFERROR(INDEX('Hoja de Trabajo para listado'!$CD$155:$DC$1048576,MATCH($A816,'Hoja de Trabajo para listado'!$CD$155:$CD$1048576,0),MATCH((CUADRO!L$5&amp;$E816),'Hoja de Trabajo para listado'!$CD$151:$DC$151,0)),0)</f>
        <v>0</v>
      </c>
      <c r="M816" s="314">
        <f ca="1">+IFERROR(INDEX('Hoja de Trabajo para listado'!$A$155:$Z$1048576,MATCH($A816,'Hoja de Trabajo para listado'!$A$155:$A$1048576,0),MATCH((CUADRO!M$5&amp;$E816),'Hoja de Trabajo para listado'!$A$151:$Z$151,0)),0)+IFERROR(INDEX('Hoja de Trabajo para listado'!$AB$155:$BA$1048576,MATCH($A816,'Hoja de Trabajo para listado'!$AB$155:$AB$1048576,0),MATCH((CUADRO!M$5&amp;$E816),'Hoja de Trabajo para listado'!$AB$151:$BA$151,0)),0)+IFERROR(INDEX('Hoja de Trabajo para listado'!$BC$155:$CB$1048576,MATCH($A816,'Hoja de Trabajo para listado'!$BC$155:$BC$1048576,0),MATCH((CUADRO!M$5&amp;$E816),'Hoja de Trabajo para listado'!$BC$151:$CB$151,0)),0)+IFERROR(INDEX('Hoja de Trabajo para listado'!$DE$153:$DG$274,MATCH($A816,'Hoja de Trabajo para listado'!$DE$153:$DE$1048576,0),MATCH((CUADRO!M$5&amp;$E816),'Hoja de Trabajo para listado'!$DE$151:$DG$151,0)),0)+IFERROR(INDEX('Hoja de Trabajo para listado'!$CD$155:$DC$1048576,MATCH($A816,'Hoja de Trabajo para listado'!$CD$155:$CD$1048576,0),MATCH((CUADRO!M$5&amp;$E816),'Hoja de Trabajo para listado'!$CD$151:$DC$151,0)),0)</f>
        <v>0</v>
      </c>
      <c r="N816" s="314">
        <f ca="1">+IFERROR(INDEX('Hoja de Trabajo para listado'!$A$155:$Z$1048576,MATCH($A816,'Hoja de Trabajo para listado'!$A$155:$A$1048576,0),MATCH((CUADRO!N$5&amp;$E816),'Hoja de Trabajo para listado'!$A$151:$Z$151,0)),0)+IFERROR(INDEX('Hoja de Trabajo para listado'!$AB$155:$BA$1048576,MATCH($A816,'Hoja de Trabajo para listado'!$AB$155:$AB$1048576,0),MATCH((CUADRO!N$5&amp;$E816),'Hoja de Trabajo para listado'!$AB$151:$BA$151,0)),0)+IFERROR(INDEX('Hoja de Trabajo para listado'!$BC$155:$CB$1048576,MATCH($A816,'Hoja de Trabajo para listado'!$BC$155:$BC$1048576,0),MATCH((CUADRO!N$5&amp;$E816),'Hoja de Trabajo para listado'!$BC$151:$CB$151,0)),0)+IFERROR(INDEX('Hoja de Trabajo para listado'!$DE$153:$DG$274,MATCH($A816,'Hoja de Trabajo para listado'!$DE$153:$DE$1048576,0),MATCH((CUADRO!N$5&amp;$E816),'Hoja de Trabajo para listado'!$DE$151:$DG$151,0)),0)+IFERROR(INDEX('Hoja de Trabajo para listado'!$CD$155:$DC$1048576,MATCH($A816,'Hoja de Trabajo para listado'!$CD$155:$CD$1048576,0),MATCH((CUADRO!N$5&amp;$E816),'Hoja de Trabajo para listado'!$CD$151:$DC$151,0)),0)</f>
        <v>0</v>
      </c>
      <c r="O816" s="314">
        <f ca="1">+IFERROR(INDEX('Hoja de Trabajo para listado'!$A$155:$Z$1048576,MATCH($A816,'Hoja de Trabajo para listado'!$A$155:$A$1048576,0),MATCH((CUADRO!O$5&amp;$E816),'Hoja de Trabajo para listado'!$A$151:$Z$151,0)),0)+IFERROR(INDEX('Hoja de Trabajo para listado'!$AB$155:$BA$1048576,MATCH($A816,'Hoja de Trabajo para listado'!$AB$155:$AB$1048576,0),MATCH((CUADRO!O$5&amp;$E816),'Hoja de Trabajo para listado'!$AB$151:$BA$151,0)),0)+IFERROR(INDEX('Hoja de Trabajo para listado'!$BC$155:$CB$1048576,MATCH($A816,'Hoja de Trabajo para listado'!$BC$155:$BC$1048576,0),MATCH((CUADRO!O$5&amp;$E816),'Hoja de Trabajo para listado'!$BC$151:$CB$151,0)),0)+IFERROR(INDEX('Hoja de Trabajo para listado'!$DE$153:$DG$274,MATCH($A816,'Hoja de Trabajo para listado'!$DE$153:$DE$1048576,0),MATCH((CUADRO!O$5&amp;$E816),'Hoja de Trabajo para listado'!$DE$151:$DG$151,0)),0)+IFERROR(INDEX('Hoja de Trabajo para listado'!$CD$155:$DC$1048576,MATCH($A816,'Hoja de Trabajo para listado'!$CD$155:$CD$1048576,0),MATCH((CUADRO!O$5&amp;$E816),'Hoja de Trabajo para listado'!$CD$151:$DC$151,0)),0)</f>
        <v>0</v>
      </c>
      <c r="P816" s="314">
        <f ca="1">+IFERROR(INDEX('Hoja de Trabajo para listado'!$A$155:$Z$1048576,MATCH($A816,'Hoja de Trabajo para listado'!$A$155:$A$1048576,0),MATCH((CUADRO!P$5&amp;$E816),'Hoja de Trabajo para listado'!$A$151:$Z$151,0)),0)+IFERROR(INDEX('Hoja de Trabajo para listado'!$AB$155:$BA$1048576,MATCH($A816,'Hoja de Trabajo para listado'!$AB$155:$AB$1048576,0),MATCH((CUADRO!P$5&amp;$E816),'Hoja de Trabajo para listado'!$AB$151:$BA$151,0)),0)+IFERROR(INDEX('Hoja de Trabajo para listado'!$BC$155:$CB$1048576,MATCH($A816,'Hoja de Trabajo para listado'!$BC$155:$BC$1048576,0),MATCH((CUADRO!P$5&amp;$E816),'Hoja de Trabajo para listado'!$BC$151:$CB$151,0)),0)+IFERROR(INDEX('Hoja de Trabajo para listado'!$DE$153:$DG$274,MATCH($A816,'Hoja de Trabajo para listado'!$DE$153:$DE$1048576,0),MATCH((CUADRO!P$5&amp;$E816),'Hoja de Trabajo para listado'!$DE$151:$DG$151,0)),0)+IFERROR(INDEX('Hoja de Trabajo para listado'!$CD$155:$DC$1048576,MATCH($A816,'Hoja de Trabajo para listado'!$CD$155:$CD$1048576,0),MATCH((CUADRO!P$5&amp;$E816),'Hoja de Trabajo para listado'!$CD$151:$DC$151,0)),0)</f>
        <v>0</v>
      </c>
      <c r="Q816" s="314">
        <f ca="1">+IFERROR(INDEX('Hoja de Trabajo para listado'!$A$155:$Z$1048576,MATCH($A816,'Hoja de Trabajo para listado'!$A$155:$A$1048576,0),MATCH((CUADRO!Q$5&amp;$E816),'Hoja de Trabajo para listado'!$A$151:$Z$151,0)),0)+IFERROR(INDEX('Hoja de Trabajo para listado'!$AB$155:$BA$1048576,MATCH($A816,'Hoja de Trabajo para listado'!$AB$155:$AB$1048576,0),MATCH((CUADRO!Q$5&amp;$E816),'Hoja de Trabajo para listado'!$AB$151:$BA$151,0)),0)+IFERROR(INDEX('Hoja de Trabajo para listado'!$BC$155:$CB$1048576,MATCH($A816,'Hoja de Trabajo para listado'!$BC$155:$BC$1048576,0),MATCH((CUADRO!Q$5&amp;$E816),'Hoja de Trabajo para listado'!$BC$151:$CB$151,0)),0)+IFERROR(INDEX('Hoja de Trabajo para listado'!$DE$153:$DG$274,MATCH($A816,'Hoja de Trabajo para listado'!$DE$153:$DE$1048576,0),MATCH((CUADRO!Q$5&amp;$E816),'Hoja de Trabajo para listado'!$DE$151:$DG$151,0)),0)+IFERROR(INDEX('Hoja de Trabajo para listado'!$CD$155:$DC$1048576,MATCH($A816,'Hoja de Trabajo para listado'!$CD$155:$CD$1048576,0),MATCH((CUADRO!Q$5&amp;$E816),'Hoja de Trabajo para listado'!$CD$151:$DC$151,0)),0)</f>
        <v>0</v>
      </c>
      <c r="R816" s="314">
        <f t="shared" ca="1" si="24"/>
        <v>0</v>
      </c>
      <c r="S816" s="322"/>
      <c r="T816" s="314">
        <f ca="1">+T817</f>
        <v>0</v>
      </c>
      <c r="U816" s="313">
        <f t="shared" si="25"/>
        <v>1</v>
      </c>
      <c r="V816" s="319" t="str">
        <f>+VLOOKUP(A816,bd_lista!$A$3:$E$593,5,FALSE)</f>
        <v>Instituciones de Seguridad Social</v>
      </c>
      <c r="W816" s="425" t="str">
        <f>+V816</f>
        <v>Instituciones de Seguridad Social</v>
      </c>
    </row>
    <row r="817" spans="1:23" customFormat="1" ht="27" hidden="1" customHeight="1">
      <c r="A817" s="323">
        <v>423</v>
      </c>
      <c r="B817" s="428"/>
      <c r="C817" s="339" t="str">
        <f>+VLOOKUP(A817,bd_lista!$A$3:$C$593,3,FALSE)</f>
        <v>Caja de Salud del Servicio Nal. de Caminos y Ramas Anexas</v>
      </c>
      <c r="D817" s="430"/>
      <c r="E817" s="319" t="s">
        <v>1419</v>
      </c>
      <c r="F817" s="314">
        <f ca="1">+IFERROR(INDEX('Hoja de Trabajo para listado'!$A$155:$Z$1048576,MATCH($A817,'Hoja de Trabajo para listado'!$A$155:$A$1048576,0),MATCH((CUADRO!F$5&amp;$E817),'Hoja de Trabajo para listado'!$A$151:$Z$151,0)),0)+IFERROR(INDEX('Hoja de Trabajo para listado'!$AB$155:$BA$1048576,MATCH($A817,'Hoja de Trabajo para listado'!$AB$155:$AB$1048576,0),MATCH((CUADRO!F$5&amp;$E817),'Hoja de Trabajo para listado'!$AB$151:$BA$151,0)),0)+IFERROR(INDEX('Hoja de Trabajo para listado'!$BC$155:$CB$1048576,MATCH($A817,'Hoja de Trabajo para listado'!$BC$155:$BC$1048576,0),MATCH((CUADRO!F$5&amp;$E817),'Hoja de Trabajo para listado'!$BC$151:$CB$151,0)),0)+IFERROR(INDEX('Hoja de Trabajo para listado'!$DE$153:$DG$274,MATCH($A817,'Hoja de Trabajo para listado'!$DE$153:$DE$1048576,0),MATCH((CUADRO!F$5&amp;$E817),'Hoja de Trabajo para listado'!$DE$151:$DG$151,0)),0)+IFERROR(INDEX('Hoja de Trabajo para listado'!$CD$155:$DC$1048576,MATCH($A817,'Hoja de Trabajo para listado'!$CD$155:$CD$1048576,0),MATCH((CUADRO!F$5&amp;$E817),'Hoja de Trabajo para listado'!$CD$151:$DC$151,0)),0)</f>
        <v>0</v>
      </c>
      <c r="G817" s="314">
        <f ca="1">+IFERROR(INDEX('Hoja de Trabajo para listado'!$A$155:$Z$1048576,MATCH($A817,'Hoja de Trabajo para listado'!$A$155:$A$1048576,0),MATCH((CUADRO!G$5&amp;$E817),'Hoja de Trabajo para listado'!$A$151:$Z$151,0)),0)+IFERROR(INDEX('Hoja de Trabajo para listado'!$AB$155:$BA$1048576,MATCH($A817,'Hoja de Trabajo para listado'!$AB$155:$AB$1048576,0),MATCH((CUADRO!G$5&amp;$E817),'Hoja de Trabajo para listado'!$AB$151:$BA$151,0)),0)+IFERROR(INDEX('Hoja de Trabajo para listado'!$BC$155:$CB$1048576,MATCH($A817,'Hoja de Trabajo para listado'!$BC$155:$BC$1048576,0),MATCH((CUADRO!G$5&amp;$E817),'Hoja de Trabajo para listado'!$BC$151:$CB$151,0)),0)+IFERROR(INDEX('Hoja de Trabajo para listado'!$DE$153:$DG$274,MATCH($A817,'Hoja de Trabajo para listado'!$DE$153:$DE$1048576,0),MATCH((CUADRO!G$5&amp;$E817),'Hoja de Trabajo para listado'!$DE$151:$DG$151,0)),0)+IFERROR(INDEX('Hoja de Trabajo para listado'!$CD$155:$DC$1048576,MATCH($A817,'Hoja de Trabajo para listado'!$CD$155:$CD$1048576,0),MATCH((CUADRO!G$5&amp;$E817),'Hoja de Trabajo para listado'!$CD$151:$DC$151,0)),0)</f>
        <v>0</v>
      </c>
      <c r="H817" s="314">
        <f ca="1">+IFERROR(INDEX('Hoja de Trabajo para listado'!$A$155:$Z$1048576,MATCH($A817,'Hoja de Trabajo para listado'!$A$155:$A$1048576,0),MATCH((CUADRO!H$5&amp;$E817),'Hoja de Trabajo para listado'!$A$151:$Z$151,0)),0)+IFERROR(INDEX('Hoja de Trabajo para listado'!$AB$155:$BA$1048576,MATCH($A817,'Hoja de Trabajo para listado'!$AB$155:$AB$1048576,0),MATCH((CUADRO!H$5&amp;$E817),'Hoja de Trabajo para listado'!$AB$151:$BA$151,0)),0)+IFERROR(INDEX('Hoja de Trabajo para listado'!$BC$155:$CB$1048576,MATCH($A817,'Hoja de Trabajo para listado'!$BC$155:$BC$1048576,0),MATCH((CUADRO!H$5&amp;$E817),'Hoja de Trabajo para listado'!$BC$151:$CB$151,0)),0)+IFERROR(INDEX('Hoja de Trabajo para listado'!$DE$153:$DG$274,MATCH($A817,'Hoja de Trabajo para listado'!$DE$153:$DE$1048576,0),MATCH((CUADRO!H$5&amp;$E817),'Hoja de Trabajo para listado'!$DE$151:$DG$151,0)),0)+IFERROR(INDEX('Hoja de Trabajo para listado'!$CD$155:$DC$1048576,MATCH($A817,'Hoja de Trabajo para listado'!$CD$155:$CD$1048576,0),MATCH((CUADRO!H$5&amp;$E817),'Hoja de Trabajo para listado'!$CD$151:$DC$151,0)),0)</f>
        <v>0</v>
      </c>
      <c r="I817" s="314">
        <f ca="1">+IFERROR(INDEX('Hoja de Trabajo para listado'!$A$155:$Z$1048576,MATCH($A817,'Hoja de Trabajo para listado'!$A$155:$A$1048576,0),MATCH((CUADRO!I$5&amp;$E817),'Hoja de Trabajo para listado'!$A$151:$Z$151,0)),0)+IFERROR(INDEX('Hoja de Trabajo para listado'!$AB$155:$BA$1048576,MATCH($A817,'Hoja de Trabajo para listado'!$AB$155:$AB$1048576,0),MATCH((CUADRO!I$5&amp;$E817),'Hoja de Trabajo para listado'!$AB$151:$BA$151,0)),0)+IFERROR(INDEX('Hoja de Trabajo para listado'!$BC$155:$CB$1048576,MATCH($A817,'Hoja de Trabajo para listado'!$BC$155:$BC$1048576,0),MATCH((CUADRO!I$5&amp;$E817),'Hoja de Trabajo para listado'!$BC$151:$CB$151,0)),0)+IFERROR(INDEX('Hoja de Trabajo para listado'!$DE$153:$DG$274,MATCH($A817,'Hoja de Trabajo para listado'!$DE$153:$DE$1048576,0),MATCH((CUADRO!I$5&amp;$E817),'Hoja de Trabajo para listado'!$DE$151:$DG$151,0)),0)+IFERROR(INDEX('Hoja de Trabajo para listado'!$CD$155:$DC$1048576,MATCH($A817,'Hoja de Trabajo para listado'!$CD$155:$CD$1048576,0),MATCH((CUADRO!I$5&amp;$E817),'Hoja de Trabajo para listado'!$CD$151:$DC$151,0)),0)</f>
        <v>0</v>
      </c>
      <c r="J817" s="314">
        <f ca="1">+IFERROR(INDEX('Hoja de Trabajo para listado'!$A$155:$Z$1048576,MATCH($A817,'Hoja de Trabajo para listado'!$A$155:$A$1048576,0),MATCH((CUADRO!J$5&amp;$E817),'Hoja de Trabajo para listado'!$A$151:$Z$151,0)),0)+IFERROR(INDEX('Hoja de Trabajo para listado'!$AB$155:$BA$1048576,MATCH($A817,'Hoja de Trabajo para listado'!$AB$155:$AB$1048576,0),MATCH((CUADRO!J$5&amp;$E817),'Hoja de Trabajo para listado'!$AB$151:$BA$151,0)),0)+IFERROR(INDEX('Hoja de Trabajo para listado'!$BC$155:$CB$1048576,MATCH($A817,'Hoja de Trabajo para listado'!$BC$155:$BC$1048576,0),MATCH((CUADRO!J$5&amp;$E817),'Hoja de Trabajo para listado'!$BC$151:$CB$151,0)),0)+IFERROR(INDEX('Hoja de Trabajo para listado'!$DE$153:$DG$274,MATCH($A817,'Hoja de Trabajo para listado'!$DE$153:$DE$1048576,0),MATCH((CUADRO!J$5&amp;$E817),'Hoja de Trabajo para listado'!$DE$151:$DG$151,0)),0)+IFERROR(INDEX('Hoja de Trabajo para listado'!$CD$155:$DC$1048576,MATCH($A817,'Hoja de Trabajo para listado'!$CD$155:$CD$1048576,0),MATCH((CUADRO!J$5&amp;$E817),'Hoja de Trabajo para listado'!$CD$151:$DC$151,0)),0)</f>
        <v>0</v>
      </c>
      <c r="K817" s="314">
        <f ca="1">+IFERROR(INDEX('Hoja de Trabajo para listado'!$A$155:$Z$1048576,MATCH($A817,'Hoja de Trabajo para listado'!$A$155:$A$1048576,0),MATCH((CUADRO!K$5&amp;$E817),'Hoja de Trabajo para listado'!$A$151:$Z$151,0)),0)+IFERROR(INDEX('Hoja de Trabajo para listado'!$AB$155:$BA$1048576,MATCH($A817,'Hoja de Trabajo para listado'!$AB$155:$AB$1048576,0),MATCH((CUADRO!K$5&amp;$E817),'Hoja de Trabajo para listado'!$AB$151:$BA$151,0)),0)+IFERROR(INDEX('Hoja de Trabajo para listado'!$BC$155:$CB$1048576,MATCH($A817,'Hoja de Trabajo para listado'!$BC$155:$BC$1048576,0),MATCH((CUADRO!K$5&amp;$E817),'Hoja de Trabajo para listado'!$BC$151:$CB$151,0)),0)+IFERROR(INDEX('Hoja de Trabajo para listado'!$DE$153:$DG$274,MATCH($A817,'Hoja de Trabajo para listado'!$DE$153:$DE$1048576,0),MATCH((CUADRO!K$5&amp;$E817),'Hoja de Trabajo para listado'!$DE$151:$DG$151,0)),0)+IFERROR(INDEX('Hoja de Trabajo para listado'!$CD$155:$DC$1048576,MATCH($A817,'Hoja de Trabajo para listado'!$CD$155:$CD$1048576,0),MATCH((CUADRO!K$5&amp;$E817),'Hoja de Trabajo para listado'!$CD$151:$DC$151,0)),0)</f>
        <v>0</v>
      </c>
      <c r="L817" s="314">
        <f ca="1">+IFERROR(INDEX('Hoja de Trabajo para listado'!$A$155:$Z$1048576,MATCH($A817,'Hoja de Trabajo para listado'!$A$155:$A$1048576,0),MATCH((CUADRO!L$5&amp;$E817),'Hoja de Trabajo para listado'!$A$151:$Z$151,0)),0)+IFERROR(INDEX('Hoja de Trabajo para listado'!$AB$155:$BA$1048576,MATCH($A817,'Hoja de Trabajo para listado'!$AB$155:$AB$1048576,0),MATCH((CUADRO!L$5&amp;$E817),'Hoja de Trabajo para listado'!$AB$151:$BA$151,0)),0)+IFERROR(INDEX('Hoja de Trabajo para listado'!$BC$155:$CB$1048576,MATCH($A817,'Hoja de Trabajo para listado'!$BC$155:$BC$1048576,0),MATCH((CUADRO!L$5&amp;$E817),'Hoja de Trabajo para listado'!$BC$151:$CB$151,0)),0)+IFERROR(INDEX('Hoja de Trabajo para listado'!$DE$153:$DG$274,MATCH($A817,'Hoja de Trabajo para listado'!$DE$153:$DE$1048576,0),MATCH((CUADRO!L$5&amp;$E817),'Hoja de Trabajo para listado'!$DE$151:$DG$151,0)),0)+IFERROR(INDEX('Hoja de Trabajo para listado'!$CD$155:$DC$1048576,MATCH($A817,'Hoja de Trabajo para listado'!$CD$155:$CD$1048576,0),MATCH((CUADRO!L$5&amp;$E817),'Hoja de Trabajo para listado'!$CD$151:$DC$151,0)),0)</f>
        <v>0</v>
      </c>
      <c r="M817" s="314">
        <f ca="1">+IFERROR(INDEX('Hoja de Trabajo para listado'!$A$155:$Z$1048576,MATCH($A817,'Hoja de Trabajo para listado'!$A$155:$A$1048576,0),MATCH((CUADRO!M$5&amp;$E817),'Hoja de Trabajo para listado'!$A$151:$Z$151,0)),0)+IFERROR(INDEX('Hoja de Trabajo para listado'!$AB$155:$BA$1048576,MATCH($A817,'Hoja de Trabajo para listado'!$AB$155:$AB$1048576,0),MATCH((CUADRO!M$5&amp;$E817),'Hoja de Trabajo para listado'!$AB$151:$BA$151,0)),0)+IFERROR(INDEX('Hoja de Trabajo para listado'!$BC$155:$CB$1048576,MATCH($A817,'Hoja de Trabajo para listado'!$BC$155:$BC$1048576,0),MATCH((CUADRO!M$5&amp;$E817),'Hoja de Trabajo para listado'!$BC$151:$CB$151,0)),0)+IFERROR(INDEX('Hoja de Trabajo para listado'!$DE$153:$DG$274,MATCH($A817,'Hoja de Trabajo para listado'!$DE$153:$DE$1048576,0),MATCH((CUADRO!M$5&amp;$E817),'Hoja de Trabajo para listado'!$DE$151:$DG$151,0)),0)+IFERROR(INDEX('Hoja de Trabajo para listado'!$CD$155:$DC$1048576,MATCH($A817,'Hoja de Trabajo para listado'!$CD$155:$CD$1048576,0),MATCH((CUADRO!M$5&amp;$E817),'Hoja de Trabajo para listado'!$CD$151:$DC$151,0)),0)</f>
        <v>0</v>
      </c>
      <c r="N817" s="314">
        <f ca="1">+IFERROR(INDEX('Hoja de Trabajo para listado'!$A$155:$Z$1048576,MATCH($A817,'Hoja de Trabajo para listado'!$A$155:$A$1048576,0),MATCH((CUADRO!N$5&amp;$E817),'Hoja de Trabajo para listado'!$A$151:$Z$151,0)),0)+IFERROR(INDEX('Hoja de Trabajo para listado'!$AB$155:$BA$1048576,MATCH($A817,'Hoja de Trabajo para listado'!$AB$155:$AB$1048576,0),MATCH((CUADRO!N$5&amp;$E817),'Hoja de Trabajo para listado'!$AB$151:$BA$151,0)),0)+IFERROR(INDEX('Hoja de Trabajo para listado'!$BC$155:$CB$1048576,MATCH($A817,'Hoja de Trabajo para listado'!$BC$155:$BC$1048576,0),MATCH((CUADRO!N$5&amp;$E817),'Hoja de Trabajo para listado'!$BC$151:$CB$151,0)),0)+IFERROR(INDEX('Hoja de Trabajo para listado'!$DE$153:$DG$274,MATCH($A817,'Hoja de Trabajo para listado'!$DE$153:$DE$1048576,0),MATCH((CUADRO!N$5&amp;$E817),'Hoja de Trabajo para listado'!$DE$151:$DG$151,0)),0)+IFERROR(INDEX('Hoja de Trabajo para listado'!$CD$155:$DC$1048576,MATCH($A817,'Hoja de Trabajo para listado'!$CD$155:$CD$1048576,0),MATCH((CUADRO!N$5&amp;$E817),'Hoja de Trabajo para listado'!$CD$151:$DC$151,0)),0)</f>
        <v>0</v>
      </c>
      <c r="O817" s="314">
        <f ca="1">+IFERROR(INDEX('Hoja de Trabajo para listado'!$A$155:$Z$1048576,MATCH($A817,'Hoja de Trabajo para listado'!$A$155:$A$1048576,0),MATCH((CUADRO!O$5&amp;$E817),'Hoja de Trabajo para listado'!$A$151:$Z$151,0)),0)+IFERROR(INDEX('Hoja de Trabajo para listado'!$AB$155:$BA$1048576,MATCH($A817,'Hoja de Trabajo para listado'!$AB$155:$AB$1048576,0),MATCH((CUADRO!O$5&amp;$E817),'Hoja de Trabajo para listado'!$AB$151:$BA$151,0)),0)+IFERROR(INDEX('Hoja de Trabajo para listado'!$BC$155:$CB$1048576,MATCH($A817,'Hoja de Trabajo para listado'!$BC$155:$BC$1048576,0),MATCH((CUADRO!O$5&amp;$E817),'Hoja de Trabajo para listado'!$BC$151:$CB$151,0)),0)+IFERROR(INDEX('Hoja de Trabajo para listado'!$DE$153:$DG$274,MATCH($A817,'Hoja de Trabajo para listado'!$DE$153:$DE$1048576,0),MATCH((CUADRO!O$5&amp;$E817),'Hoja de Trabajo para listado'!$DE$151:$DG$151,0)),0)+IFERROR(INDEX('Hoja de Trabajo para listado'!$CD$155:$DC$1048576,MATCH($A817,'Hoja de Trabajo para listado'!$CD$155:$CD$1048576,0),MATCH((CUADRO!O$5&amp;$E817),'Hoja de Trabajo para listado'!$CD$151:$DC$151,0)),0)</f>
        <v>0</v>
      </c>
      <c r="P817" s="314">
        <f ca="1">+IFERROR(INDEX('Hoja de Trabajo para listado'!$A$155:$Z$1048576,MATCH($A817,'Hoja de Trabajo para listado'!$A$155:$A$1048576,0),MATCH((CUADRO!P$5&amp;$E817),'Hoja de Trabajo para listado'!$A$151:$Z$151,0)),0)+IFERROR(INDEX('Hoja de Trabajo para listado'!$AB$155:$BA$1048576,MATCH($A817,'Hoja de Trabajo para listado'!$AB$155:$AB$1048576,0),MATCH((CUADRO!P$5&amp;$E817),'Hoja de Trabajo para listado'!$AB$151:$BA$151,0)),0)+IFERROR(INDEX('Hoja de Trabajo para listado'!$BC$155:$CB$1048576,MATCH($A817,'Hoja de Trabajo para listado'!$BC$155:$BC$1048576,0),MATCH((CUADRO!P$5&amp;$E817),'Hoja de Trabajo para listado'!$BC$151:$CB$151,0)),0)+IFERROR(INDEX('Hoja de Trabajo para listado'!$DE$153:$DG$274,MATCH($A817,'Hoja de Trabajo para listado'!$DE$153:$DE$1048576,0),MATCH((CUADRO!P$5&amp;$E817),'Hoja de Trabajo para listado'!$DE$151:$DG$151,0)),0)+IFERROR(INDEX('Hoja de Trabajo para listado'!$CD$155:$DC$1048576,MATCH($A817,'Hoja de Trabajo para listado'!$CD$155:$CD$1048576,0),MATCH((CUADRO!P$5&amp;$E817),'Hoja de Trabajo para listado'!$CD$151:$DC$151,0)),0)</f>
        <v>0</v>
      </c>
      <c r="Q817" s="314">
        <f ca="1">+IFERROR(INDEX('Hoja de Trabajo para listado'!$A$155:$Z$1048576,MATCH($A817,'Hoja de Trabajo para listado'!$A$155:$A$1048576,0),MATCH((CUADRO!Q$5&amp;$E817),'Hoja de Trabajo para listado'!$A$151:$Z$151,0)),0)+IFERROR(INDEX('Hoja de Trabajo para listado'!$AB$155:$BA$1048576,MATCH($A817,'Hoja de Trabajo para listado'!$AB$155:$AB$1048576,0),MATCH((CUADRO!Q$5&amp;$E817),'Hoja de Trabajo para listado'!$AB$151:$BA$151,0)),0)+IFERROR(INDEX('Hoja de Trabajo para listado'!$BC$155:$CB$1048576,MATCH($A817,'Hoja de Trabajo para listado'!$BC$155:$BC$1048576,0),MATCH((CUADRO!Q$5&amp;$E817),'Hoja de Trabajo para listado'!$BC$151:$CB$151,0)),0)+IFERROR(INDEX('Hoja de Trabajo para listado'!$DE$153:$DG$274,MATCH($A817,'Hoja de Trabajo para listado'!$DE$153:$DE$1048576,0),MATCH((CUADRO!Q$5&amp;$E817),'Hoja de Trabajo para listado'!$DE$151:$DG$151,0)),0)+IFERROR(INDEX('Hoja de Trabajo para listado'!$CD$155:$DC$1048576,MATCH($A817,'Hoja de Trabajo para listado'!$CD$155:$CD$1048576,0),MATCH((CUADRO!Q$5&amp;$E817),'Hoja de Trabajo para listado'!$CD$151:$DC$151,0)),0)</f>
        <v>0</v>
      </c>
      <c r="R817" s="314">
        <f t="shared" ca="1" si="24"/>
        <v>0</v>
      </c>
      <c r="S817" s="322">
        <f ca="1">+R816+R817</f>
        <v>0</v>
      </c>
      <c r="T817" s="314">
        <f ca="1">+S817</f>
        <v>0</v>
      </c>
      <c r="U817" s="313">
        <f t="shared" si="25"/>
        <v>2</v>
      </c>
      <c r="V817" s="319" t="str">
        <f>+VLOOKUP(A817,bd_lista!$A$3:$E$593,5,FALSE)</f>
        <v>Instituciones de Seguridad Social</v>
      </c>
      <c r="W817" s="426"/>
    </row>
    <row r="818" spans="1:23" customFormat="1" ht="27" hidden="1" customHeight="1">
      <c r="A818" s="323">
        <v>424</v>
      </c>
      <c r="B818" s="427">
        <f>+A818</f>
        <v>424</v>
      </c>
      <c r="C818" s="318" t="str">
        <f>+VLOOKUP(A818,bd_lista!$A$3:$C$593,3,FALSE)</f>
        <v>Caja de Salud CORDES</v>
      </c>
      <c r="D818" s="429" t="str">
        <f>+C818</f>
        <v>Caja de Salud CORDES</v>
      </c>
      <c r="E818" s="318" t="s">
        <v>1418</v>
      </c>
      <c r="F818" s="314">
        <f ca="1">+IFERROR(INDEX('Hoja de Trabajo para listado'!$A$155:$Z$1048576,MATCH($A818,'Hoja de Trabajo para listado'!$A$155:$A$1048576,0),MATCH((CUADRO!F$5&amp;$E818),'Hoja de Trabajo para listado'!$A$151:$Z$151,0)),0)+IFERROR(INDEX('Hoja de Trabajo para listado'!$AB$155:$BA$1048576,MATCH($A818,'Hoja de Trabajo para listado'!$AB$155:$AB$1048576,0),MATCH((CUADRO!F$5&amp;$E818),'Hoja de Trabajo para listado'!$AB$151:$BA$151,0)),0)+IFERROR(INDEX('Hoja de Trabajo para listado'!$BC$155:$CB$1048576,MATCH($A818,'Hoja de Trabajo para listado'!$BC$155:$BC$1048576,0),MATCH((CUADRO!F$5&amp;$E818),'Hoja de Trabajo para listado'!$BC$151:$CB$151,0)),0)+IFERROR(INDEX('Hoja de Trabajo para listado'!$DE$153:$DG$274,MATCH($A818,'Hoja de Trabajo para listado'!$DE$153:$DE$1048576,0),MATCH((CUADRO!F$5&amp;$E818),'Hoja de Trabajo para listado'!$DE$151:$DG$151,0)),0)+IFERROR(INDEX('Hoja de Trabajo para listado'!$CD$155:$DC$1048576,MATCH($A818,'Hoja de Trabajo para listado'!$CD$155:$CD$1048576,0),MATCH((CUADRO!F$5&amp;$E818),'Hoja de Trabajo para listado'!$CD$151:$DC$151,0)),0)</f>
        <v>0</v>
      </c>
      <c r="G818" s="314">
        <f ca="1">+IFERROR(INDEX('Hoja de Trabajo para listado'!$A$155:$Z$1048576,MATCH($A818,'Hoja de Trabajo para listado'!$A$155:$A$1048576,0),MATCH((CUADRO!G$5&amp;$E818),'Hoja de Trabajo para listado'!$A$151:$Z$151,0)),0)+IFERROR(INDEX('Hoja de Trabajo para listado'!$AB$155:$BA$1048576,MATCH($A818,'Hoja de Trabajo para listado'!$AB$155:$AB$1048576,0),MATCH((CUADRO!G$5&amp;$E818),'Hoja de Trabajo para listado'!$AB$151:$BA$151,0)),0)+IFERROR(INDEX('Hoja de Trabajo para listado'!$BC$155:$CB$1048576,MATCH($A818,'Hoja de Trabajo para listado'!$BC$155:$BC$1048576,0),MATCH((CUADRO!G$5&amp;$E818),'Hoja de Trabajo para listado'!$BC$151:$CB$151,0)),0)+IFERROR(INDEX('Hoja de Trabajo para listado'!$DE$153:$DG$274,MATCH($A818,'Hoja de Trabajo para listado'!$DE$153:$DE$1048576,0),MATCH((CUADRO!G$5&amp;$E818),'Hoja de Trabajo para listado'!$DE$151:$DG$151,0)),0)+IFERROR(INDEX('Hoja de Trabajo para listado'!$CD$155:$DC$1048576,MATCH($A818,'Hoja de Trabajo para listado'!$CD$155:$CD$1048576,0),MATCH((CUADRO!G$5&amp;$E818),'Hoja de Trabajo para listado'!$CD$151:$DC$151,0)),0)</f>
        <v>0</v>
      </c>
      <c r="H818" s="314">
        <f ca="1">+IFERROR(INDEX('Hoja de Trabajo para listado'!$A$155:$Z$1048576,MATCH($A818,'Hoja de Trabajo para listado'!$A$155:$A$1048576,0),MATCH((CUADRO!H$5&amp;$E818),'Hoja de Trabajo para listado'!$A$151:$Z$151,0)),0)+IFERROR(INDEX('Hoja de Trabajo para listado'!$AB$155:$BA$1048576,MATCH($A818,'Hoja de Trabajo para listado'!$AB$155:$AB$1048576,0),MATCH((CUADRO!H$5&amp;$E818),'Hoja de Trabajo para listado'!$AB$151:$BA$151,0)),0)+IFERROR(INDEX('Hoja de Trabajo para listado'!$BC$155:$CB$1048576,MATCH($A818,'Hoja de Trabajo para listado'!$BC$155:$BC$1048576,0),MATCH((CUADRO!H$5&amp;$E818),'Hoja de Trabajo para listado'!$BC$151:$CB$151,0)),0)+IFERROR(INDEX('Hoja de Trabajo para listado'!$DE$153:$DG$274,MATCH($A818,'Hoja de Trabajo para listado'!$DE$153:$DE$1048576,0),MATCH((CUADRO!H$5&amp;$E818),'Hoja de Trabajo para listado'!$DE$151:$DG$151,0)),0)+IFERROR(INDEX('Hoja de Trabajo para listado'!$CD$155:$DC$1048576,MATCH($A818,'Hoja de Trabajo para listado'!$CD$155:$CD$1048576,0),MATCH((CUADRO!H$5&amp;$E818),'Hoja de Trabajo para listado'!$CD$151:$DC$151,0)),0)</f>
        <v>0</v>
      </c>
      <c r="I818" s="314">
        <f ca="1">+IFERROR(INDEX('Hoja de Trabajo para listado'!$A$155:$Z$1048576,MATCH($A818,'Hoja de Trabajo para listado'!$A$155:$A$1048576,0),MATCH((CUADRO!I$5&amp;$E818),'Hoja de Trabajo para listado'!$A$151:$Z$151,0)),0)+IFERROR(INDEX('Hoja de Trabajo para listado'!$AB$155:$BA$1048576,MATCH($A818,'Hoja de Trabajo para listado'!$AB$155:$AB$1048576,0),MATCH((CUADRO!I$5&amp;$E818),'Hoja de Trabajo para listado'!$AB$151:$BA$151,0)),0)+IFERROR(INDEX('Hoja de Trabajo para listado'!$BC$155:$CB$1048576,MATCH($A818,'Hoja de Trabajo para listado'!$BC$155:$BC$1048576,0),MATCH((CUADRO!I$5&amp;$E818),'Hoja de Trabajo para listado'!$BC$151:$CB$151,0)),0)+IFERROR(INDEX('Hoja de Trabajo para listado'!$DE$153:$DG$274,MATCH($A818,'Hoja de Trabajo para listado'!$DE$153:$DE$1048576,0),MATCH((CUADRO!I$5&amp;$E818),'Hoja de Trabajo para listado'!$DE$151:$DG$151,0)),0)+IFERROR(INDEX('Hoja de Trabajo para listado'!$CD$155:$DC$1048576,MATCH($A818,'Hoja de Trabajo para listado'!$CD$155:$CD$1048576,0),MATCH((CUADRO!I$5&amp;$E818),'Hoja de Trabajo para listado'!$CD$151:$DC$151,0)),0)</f>
        <v>0</v>
      </c>
      <c r="J818" s="314">
        <f ca="1">+IFERROR(INDEX('Hoja de Trabajo para listado'!$A$155:$Z$1048576,MATCH($A818,'Hoja de Trabajo para listado'!$A$155:$A$1048576,0),MATCH((CUADRO!J$5&amp;$E818),'Hoja de Trabajo para listado'!$A$151:$Z$151,0)),0)+IFERROR(INDEX('Hoja de Trabajo para listado'!$AB$155:$BA$1048576,MATCH($A818,'Hoja de Trabajo para listado'!$AB$155:$AB$1048576,0),MATCH((CUADRO!J$5&amp;$E818),'Hoja de Trabajo para listado'!$AB$151:$BA$151,0)),0)+IFERROR(INDEX('Hoja de Trabajo para listado'!$BC$155:$CB$1048576,MATCH($A818,'Hoja de Trabajo para listado'!$BC$155:$BC$1048576,0),MATCH((CUADRO!J$5&amp;$E818),'Hoja de Trabajo para listado'!$BC$151:$CB$151,0)),0)+IFERROR(INDEX('Hoja de Trabajo para listado'!$DE$153:$DG$274,MATCH($A818,'Hoja de Trabajo para listado'!$DE$153:$DE$1048576,0),MATCH((CUADRO!J$5&amp;$E818),'Hoja de Trabajo para listado'!$DE$151:$DG$151,0)),0)+IFERROR(INDEX('Hoja de Trabajo para listado'!$CD$155:$DC$1048576,MATCH($A818,'Hoja de Trabajo para listado'!$CD$155:$CD$1048576,0),MATCH((CUADRO!J$5&amp;$E818),'Hoja de Trabajo para listado'!$CD$151:$DC$151,0)),0)</f>
        <v>0</v>
      </c>
      <c r="K818" s="314">
        <f ca="1">+IFERROR(INDEX('Hoja de Trabajo para listado'!$A$155:$Z$1048576,MATCH($A818,'Hoja de Trabajo para listado'!$A$155:$A$1048576,0),MATCH((CUADRO!K$5&amp;$E818),'Hoja de Trabajo para listado'!$A$151:$Z$151,0)),0)+IFERROR(INDEX('Hoja de Trabajo para listado'!$AB$155:$BA$1048576,MATCH($A818,'Hoja de Trabajo para listado'!$AB$155:$AB$1048576,0),MATCH((CUADRO!K$5&amp;$E818),'Hoja de Trabajo para listado'!$AB$151:$BA$151,0)),0)+IFERROR(INDEX('Hoja de Trabajo para listado'!$BC$155:$CB$1048576,MATCH($A818,'Hoja de Trabajo para listado'!$BC$155:$BC$1048576,0),MATCH((CUADRO!K$5&amp;$E818),'Hoja de Trabajo para listado'!$BC$151:$CB$151,0)),0)+IFERROR(INDEX('Hoja de Trabajo para listado'!$DE$153:$DG$274,MATCH($A818,'Hoja de Trabajo para listado'!$DE$153:$DE$1048576,0),MATCH((CUADRO!K$5&amp;$E818),'Hoja de Trabajo para listado'!$DE$151:$DG$151,0)),0)+IFERROR(INDEX('Hoja de Trabajo para listado'!$CD$155:$DC$1048576,MATCH($A818,'Hoja de Trabajo para listado'!$CD$155:$CD$1048576,0),MATCH((CUADRO!K$5&amp;$E818),'Hoja de Trabajo para listado'!$CD$151:$DC$151,0)),0)</f>
        <v>0</v>
      </c>
      <c r="L818" s="314">
        <f ca="1">+IFERROR(INDEX('Hoja de Trabajo para listado'!$A$155:$Z$1048576,MATCH($A818,'Hoja de Trabajo para listado'!$A$155:$A$1048576,0),MATCH((CUADRO!L$5&amp;$E818),'Hoja de Trabajo para listado'!$A$151:$Z$151,0)),0)+IFERROR(INDEX('Hoja de Trabajo para listado'!$AB$155:$BA$1048576,MATCH($A818,'Hoja de Trabajo para listado'!$AB$155:$AB$1048576,0),MATCH((CUADRO!L$5&amp;$E818),'Hoja de Trabajo para listado'!$AB$151:$BA$151,0)),0)+IFERROR(INDEX('Hoja de Trabajo para listado'!$BC$155:$CB$1048576,MATCH($A818,'Hoja de Trabajo para listado'!$BC$155:$BC$1048576,0),MATCH((CUADRO!L$5&amp;$E818),'Hoja de Trabajo para listado'!$BC$151:$CB$151,0)),0)+IFERROR(INDEX('Hoja de Trabajo para listado'!$DE$153:$DG$274,MATCH($A818,'Hoja de Trabajo para listado'!$DE$153:$DE$1048576,0),MATCH((CUADRO!L$5&amp;$E818),'Hoja de Trabajo para listado'!$DE$151:$DG$151,0)),0)+IFERROR(INDEX('Hoja de Trabajo para listado'!$CD$155:$DC$1048576,MATCH($A818,'Hoja de Trabajo para listado'!$CD$155:$CD$1048576,0),MATCH((CUADRO!L$5&amp;$E818),'Hoja de Trabajo para listado'!$CD$151:$DC$151,0)),0)</f>
        <v>0</v>
      </c>
      <c r="M818" s="314">
        <f ca="1">+IFERROR(INDEX('Hoja de Trabajo para listado'!$A$155:$Z$1048576,MATCH($A818,'Hoja de Trabajo para listado'!$A$155:$A$1048576,0),MATCH((CUADRO!M$5&amp;$E818),'Hoja de Trabajo para listado'!$A$151:$Z$151,0)),0)+IFERROR(INDEX('Hoja de Trabajo para listado'!$AB$155:$BA$1048576,MATCH($A818,'Hoja de Trabajo para listado'!$AB$155:$AB$1048576,0),MATCH((CUADRO!M$5&amp;$E818),'Hoja de Trabajo para listado'!$AB$151:$BA$151,0)),0)+IFERROR(INDEX('Hoja de Trabajo para listado'!$BC$155:$CB$1048576,MATCH($A818,'Hoja de Trabajo para listado'!$BC$155:$BC$1048576,0),MATCH((CUADRO!M$5&amp;$E818),'Hoja de Trabajo para listado'!$BC$151:$CB$151,0)),0)+IFERROR(INDEX('Hoja de Trabajo para listado'!$DE$153:$DG$274,MATCH($A818,'Hoja de Trabajo para listado'!$DE$153:$DE$1048576,0),MATCH((CUADRO!M$5&amp;$E818),'Hoja de Trabajo para listado'!$DE$151:$DG$151,0)),0)+IFERROR(INDEX('Hoja de Trabajo para listado'!$CD$155:$DC$1048576,MATCH($A818,'Hoja de Trabajo para listado'!$CD$155:$CD$1048576,0),MATCH((CUADRO!M$5&amp;$E818),'Hoja de Trabajo para listado'!$CD$151:$DC$151,0)),0)</f>
        <v>0</v>
      </c>
      <c r="N818" s="314">
        <f ca="1">+IFERROR(INDEX('Hoja de Trabajo para listado'!$A$155:$Z$1048576,MATCH($A818,'Hoja de Trabajo para listado'!$A$155:$A$1048576,0),MATCH((CUADRO!N$5&amp;$E818),'Hoja de Trabajo para listado'!$A$151:$Z$151,0)),0)+IFERROR(INDEX('Hoja de Trabajo para listado'!$AB$155:$BA$1048576,MATCH($A818,'Hoja de Trabajo para listado'!$AB$155:$AB$1048576,0),MATCH((CUADRO!N$5&amp;$E818),'Hoja de Trabajo para listado'!$AB$151:$BA$151,0)),0)+IFERROR(INDEX('Hoja de Trabajo para listado'!$BC$155:$CB$1048576,MATCH($A818,'Hoja de Trabajo para listado'!$BC$155:$BC$1048576,0),MATCH((CUADRO!N$5&amp;$E818),'Hoja de Trabajo para listado'!$BC$151:$CB$151,0)),0)+IFERROR(INDEX('Hoja de Trabajo para listado'!$DE$153:$DG$274,MATCH($A818,'Hoja de Trabajo para listado'!$DE$153:$DE$1048576,0),MATCH((CUADRO!N$5&amp;$E818),'Hoja de Trabajo para listado'!$DE$151:$DG$151,0)),0)+IFERROR(INDEX('Hoja de Trabajo para listado'!$CD$155:$DC$1048576,MATCH($A818,'Hoja de Trabajo para listado'!$CD$155:$CD$1048576,0),MATCH((CUADRO!N$5&amp;$E818),'Hoja de Trabajo para listado'!$CD$151:$DC$151,0)),0)</f>
        <v>0</v>
      </c>
      <c r="O818" s="314">
        <f ca="1">+IFERROR(INDEX('Hoja de Trabajo para listado'!$A$155:$Z$1048576,MATCH($A818,'Hoja de Trabajo para listado'!$A$155:$A$1048576,0),MATCH((CUADRO!O$5&amp;$E818),'Hoja de Trabajo para listado'!$A$151:$Z$151,0)),0)+IFERROR(INDEX('Hoja de Trabajo para listado'!$AB$155:$BA$1048576,MATCH($A818,'Hoja de Trabajo para listado'!$AB$155:$AB$1048576,0),MATCH((CUADRO!O$5&amp;$E818),'Hoja de Trabajo para listado'!$AB$151:$BA$151,0)),0)+IFERROR(INDEX('Hoja de Trabajo para listado'!$BC$155:$CB$1048576,MATCH($A818,'Hoja de Trabajo para listado'!$BC$155:$BC$1048576,0),MATCH((CUADRO!O$5&amp;$E818),'Hoja de Trabajo para listado'!$BC$151:$CB$151,0)),0)+IFERROR(INDEX('Hoja de Trabajo para listado'!$DE$153:$DG$274,MATCH($A818,'Hoja de Trabajo para listado'!$DE$153:$DE$1048576,0),MATCH((CUADRO!O$5&amp;$E818),'Hoja de Trabajo para listado'!$DE$151:$DG$151,0)),0)+IFERROR(INDEX('Hoja de Trabajo para listado'!$CD$155:$DC$1048576,MATCH($A818,'Hoja de Trabajo para listado'!$CD$155:$CD$1048576,0),MATCH((CUADRO!O$5&amp;$E818),'Hoja de Trabajo para listado'!$CD$151:$DC$151,0)),0)</f>
        <v>0</v>
      </c>
      <c r="P818" s="314">
        <f ca="1">+IFERROR(INDEX('Hoja de Trabajo para listado'!$A$155:$Z$1048576,MATCH($A818,'Hoja de Trabajo para listado'!$A$155:$A$1048576,0),MATCH((CUADRO!P$5&amp;$E818),'Hoja de Trabajo para listado'!$A$151:$Z$151,0)),0)+IFERROR(INDEX('Hoja de Trabajo para listado'!$AB$155:$BA$1048576,MATCH($A818,'Hoja de Trabajo para listado'!$AB$155:$AB$1048576,0),MATCH((CUADRO!P$5&amp;$E818),'Hoja de Trabajo para listado'!$AB$151:$BA$151,0)),0)+IFERROR(INDEX('Hoja de Trabajo para listado'!$BC$155:$CB$1048576,MATCH($A818,'Hoja de Trabajo para listado'!$BC$155:$BC$1048576,0),MATCH((CUADRO!P$5&amp;$E818),'Hoja de Trabajo para listado'!$BC$151:$CB$151,0)),0)+IFERROR(INDEX('Hoja de Trabajo para listado'!$DE$153:$DG$274,MATCH($A818,'Hoja de Trabajo para listado'!$DE$153:$DE$1048576,0),MATCH((CUADRO!P$5&amp;$E818),'Hoja de Trabajo para listado'!$DE$151:$DG$151,0)),0)+IFERROR(INDEX('Hoja de Trabajo para listado'!$CD$155:$DC$1048576,MATCH($A818,'Hoja de Trabajo para listado'!$CD$155:$CD$1048576,0),MATCH((CUADRO!P$5&amp;$E818),'Hoja de Trabajo para listado'!$CD$151:$DC$151,0)),0)</f>
        <v>0</v>
      </c>
      <c r="Q818" s="314">
        <f ca="1">+IFERROR(INDEX('Hoja de Trabajo para listado'!$A$155:$Z$1048576,MATCH($A818,'Hoja de Trabajo para listado'!$A$155:$A$1048576,0),MATCH((CUADRO!Q$5&amp;$E818),'Hoja de Trabajo para listado'!$A$151:$Z$151,0)),0)+IFERROR(INDEX('Hoja de Trabajo para listado'!$AB$155:$BA$1048576,MATCH($A818,'Hoja de Trabajo para listado'!$AB$155:$AB$1048576,0),MATCH((CUADRO!Q$5&amp;$E818),'Hoja de Trabajo para listado'!$AB$151:$BA$151,0)),0)+IFERROR(INDEX('Hoja de Trabajo para listado'!$BC$155:$CB$1048576,MATCH($A818,'Hoja de Trabajo para listado'!$BC$155:$BC$1048576,0),MATCH((CUADRO!Q$5&amp;$E818),'Hoja de Trabajo para listado'!$BC$151:$CB$151,0)),0)+IFERROR(INDEX('Hoja de Trabajo para listado'!$DE$153:$DG$274,MATCH($A818,'Hoja de Trabajo para listado'!$DE$153:$DE$1048576,0),MATCH((CUADRO!Q$5&amp;$E818),'Hoja de Trabajo para listado'!$DE$151:$DG$151,0)),0)+IFERROR(INDEX('Hoja de Trabajo para listado'!$CD$155:$DC$1048576,MATCH($A818,'Hoja de Trabajo para listado'!$CD$155:$CD$1048576,0),MATCH((CUADRO!Q$5&amp;$E818),'Hoja de Trabajo para listado'!$CD$151:$DC$151,0)),0)</f>
        <v>0</v>
      </c>
      <c r="R818" s="314">
        <f t="shared" ca="1" si="24"/>
        <v>0</v>
      </c>
      <c r="S818" s="322"/>
      <c r="T818" s="314">
        <f ca="1">+T819</f>
        <v>0</v>
      </c>
      <c r="U818" s="313">
        <f t="shared" si="25"/>
        <v>1</v>
      </c>
      <c r="V818" s="319" t="str">
        <f>+VLOOKUP(A818,bd_lista!$A$3:$E$593,5,FALSE)</f>
        <v>Instituciones de Seguridad Social</v>
      </c>
      <c r="W818" s="425" t="str">
        <f>+V818</f>
        <v>Instituciones de Seguridad Social</v>
      </c>
    </row>
    <row r="819" spans="1:23" customFormat="1" ht="27" hidden="1" customHeight="1">
      <c r="A819" s="323">
        <v>424</v>
      </c>
      <c r="B819" s="428"/>
      <c r="C819" s="339" t="str">
        <f>+VLOOKUP(A819,bd_lista!$A$3:$C$593,3,FALSE)</f>
        <v>Caja de Salud CORDES</v>
      </c>
      <c r="D819" s="430"/>
      <c r="E819" s="319" t="s">
        <v>1419</v>
      </c>
      <c r="F819" s="314">
        <f ca="1">+IFERROR(INDEX('Hoja de Trabajo para listado'!$A$155:$Z$1048576,MATCH($A819,'Hoja de Trabajo para listado'!$A$155:$A$1048576,0),MATCH((CUADRO!F$5&amp;$E819),'Hoja de Trabajo para listado'!$A$151:$Z$151,0)),0)+IFERROR(INDEX('Hoja de Trabajo para listado'!$AB$155:$BA$1048576,MATCH($A819,'Hoja de Trabajo para listado'!$AB$155:$AB$1048576,0),MATCH((CUADRO!F$5&amp;$E819),'Hoja de Trabajo para listado'!$AB$151:$BA$151,0)),0)+IFERROR(INDEX('Hoja de Trabajo para listado'!$BC$155:$CB$1048576,MATCH($A819,'Hoja de Trabajo para listado'!$BC$155:$BC$1048576,0),MATCH((CUADRO!F$5&amp;$E819),'Hoja de Trabajo para listado'!$BC$151:$CB$151,0)),0)+IFERROR(INDEX('Hoja de Trabajo para listado'!$DE$153:$DG$274,MATCH($A819,'Hoja de Trabajo para listado'!$DE$153:$DE$1048576,0),MATCH((CUADRO!F$5&amp;$E819),'Hoja de Trabajo para listado'!$DE$151:$DG$151,0)),0)+IFERROR(INDEX('Hoja de Trabajo para listado'!$CD$155:$DC$1048576,MATCH($A819,'Hoja de Trabajo para listado'!$CD$155:$CD$1048576,0),MATCH((CUADRO!F$5&amp;$E819),'Hoja de Trabajo para listado'!$CD$151:$DC$151,0)),0)</f>
        <v>0</v>
      </c>
      <c r="G819" s="314">
        <f ca="1">+IFERROR(INDEX('Hoja de Trabajo para listado'!$A$155:$Z$1048576,MATCH($A819,'Hoja de Trabajo para listado'!$A$155:$A$1048576,0),MATCH((CUADRO!G$5&amp;$E819),'Hoja de Trabajo para listado'!$A$151:$Z$151,0)),0)+IFERROR(INDEX('Hoja de Trabajo para listado'!$AB$155:$BA$1048576,MATCH($A819,'Hoja de Trabajo para listado'!$AB$155:$AB$1048576,0),MATCH((CUADRO!G$5&amp;$E819),'Hoja de Trabajo para listado'!$AB$151:$BA$151,0)),0)+IFERROR(INDEX('Hoja de Trabajo para listado'!$BC$155:$CB$1048576,MATCH($A819,'Hoja de Trabajo para listado'!$BC$155:$BC$1048576,0),MATCH((CUADRO!G$5&amp;$E819),'Hoja de Trabajo para listado'!$BC$151:$CB$151,0)),0)+IFERROR(INDEX('Hoja de Trabajo para listado'!$DE$153:$DG$274,MATCH($A819,'Hoja de Trabajo para listado'!$DE$153:$DE$1048576,0),MATCH((CUADRO!G$5&amp;$E819),'Hoja de Trabajo para listado'!$DE$151:$DG$151,0)),0)+IFERROR(INDEX('Hoja de Trabajo para listado'!$CD$155:$DC$1048576,MATCH($A819,'Hoja de Trabajo para listado'!$CD$155:$CD$1048576,0),MATCH((CUADRO!G$5&amp;$E819),'Hoja de Trabajo para listado'!$CD$151:$DC$151,0)),0)</f>
        <v>0</v>
      </c>
      <c r="H819" s="314">
        <f ca="1">+IFERROR(INDEX('Hoja de Trabajo para listado'!$A$155:$Z$1048576,MATCH($A819,'Hoja de Trabajo para listado'!$A$155:$A$1048576,0),MATCH((CUADRO!H$5&amp;$E819),'Hoja de Trabajo para listado'!$A$151:$Z$151,0)),0)+IFERROR(INDEX('Hoja de Trabajo para listado'!$AB$155:$BA$1048576,MATCH($A819,'Hoja de Trabajo para listado'!$AB$155:$AB$1048576,0),MATCH((CUADRO!H$5&amp;$E819),'Hoja de Trabajo para listado'!$AB$151:$BA$151,0)),0)+IFERROR(INDEX('Hoja de Trabajo para listado'!$BC$155:$CB$1048576,MATCH($A819,'Hoja de Trabajo para listado'!$BC$155:$BC$1048576,0),MATCH((CUADRO!H$5&amp;$E819),'Hoja de Trabajo para listado'!$BC$151:$CB$151,0)),0)+IFERROR(INDEX('Hoja de Trabajo para listado'!$DE$153:$DG$274,MATCH($A819,'Hoja de Trabajo para listado'!$DE$153:$DE$1048576,0),MATCH((CUADRO!H$5&amp;$E819),'Hoja de Trabajo para listado'!$DE$151:$DG$151,0)),0)+IFERROR(INDEX('Hoja de Trabajo para listado'!$CD$155:$DC$1048576,MATCH($A819,'Hoja de Trabajo para listado'!$CD$155:$CD$1048576,0),MATCH((CUADRO!H$5&amp;$E819),'Hoja de Trabajo para listado'!$CD$151:$DC$151,0)),0)</f>
        <v>0</v>
      </c>
      <c r="I819" s="314">
        <f ca="1">+IFERROR(INDEX('Hoja de Trabajo para listado'!$A$155:$Z$1048576,MATCH($A819,'Hoja de Trabajo para listado'!$A$155:$A$1048576,0),MATCH((CUADRO!I$5&amp;$E819),'Hoja de Trabajo para listado'!$A$151:$Z$151,0)),0)+IFERROR(INDEX('Hoja de Trabajo para listado'!$AB$155:$BA$1048576,MATCH($A819,'Hoja de Trabajo para listado'!$AB$155:$AB$1048576,0),MATCH((CUADRO!I$5&amp;$E819),'Hoja de Trabajo para listado'!$AB$151:$BA$151,0)),0)+IFERROR(INDEX('Hoja de Trabajo para listado'!$BC$155:$CB$1048576,MATCH($A819,'Hoja de Trabajo para listado'!$BC$155:$BC$1048576,0),MATCH((CUADRO!I$5&amp;$E819),'Hoja de Trabajo para listado'!$BC$151:$CB$151,0)),0)+IFERROR(INDEX('Hoja de Trabajo para listado'!$DE$153:$DG$274,MATCH($A819,'Hoja de Trabajo para listado'!$DE$153:$DE$1048576,0),MATCH((CUADRO!I$5&amp;$E819),'Hoja de Trabajo para listado'!$DE$151:$DG$151,0)),0)+IFERROR(INDEX('Hoja de Trabajo para listado'!$CD$155:$DC$1048576,MATCH($A819,'Hoja de Trabajo para listado'!$CD$155:$CD$1048576,0),MATCH((CUADRO!I$5&amp;$E819),'Hoja de Trabajo para listado'!$CD$151:$DC$151,0)),0)</f>
        <v>0</v>
      </c>
      <c r="J819" s="314">
        <f ca="1">+IFERROR(INDEX('Hoja de Trabajo para listado'!$A$155:$Z$1048576,MATCH($A819,'Hoja de Trabajo para listado'!$A$155:$A$1048576,0),MATCH((CUADRO!J$5&amp;$E819),'Hoja de Trabajo para listado'!$A$151:$Z$151,0)),0)+IFERROR(INDEX('Hoja de Trabajo para listado'!$AB$155:$BA$1048576,MATCH($A819,'Hoja de Trabajo para listado'!$AB$155:$AB$1048576,0),MATCH((CUADRO!J$5&amp;$E819),'Hoja de Trabajo para listado'!$AB$151:$BA$151,0)),0)+IFERROR(INDEX('Hoja de Trabajo para listado'!$BC$155:$CB$1048576,MATCH($A819,'Hoja de Trabajo para listado'!$BC$155:$BC$1048576,0),MATCH((CUADRO!J$5&amp;$E819),'Hoja de Trabajo para listado'!$BC$151:$CB$151,0)),0)+IFERROR(INDEX('Hoja de Trabajo para listado'!$DE$153:$DG$274,MATCH($A819,'Hoja de Trabajo para listado'!$DE$153:$DE$1048576,0),MATCH((CUADRO!J$5&amp;$E819),'Hoja de Trabajo para listado'!$DE$151:$DG$151,0)),0)+IFERROR(INDEX('Hoja de Trabajo para listado'!$CD$155:$DC$1048576,MATCH($A819,'Hoja de Trabajo para listado'!$CD$155:$CD$1048576,0),MATCH((CUADRO!J$5&amp;$E819),'Hoja de Trabajo para listado'!$CD$151:$DC$151,0)),0)</f>
        <v>0</v>
      </c>
      <c r="K819" s="314">
        <f ca="1">+IFERROR(INDEX('Hoja de Trabajo para listado'!$A$155:$Z$1048576,MATCH($A819,'Hoja de Trabajo para listado'!$A$155:$A$1048576,0),MATCH((CUADRO!K$5&amp;$E819),'Hoja de Trabajo para listado'!$A$151:$Z$151,0)),0)+IFERROR(INDEX('Hoja de Trabajo para listado'!$AB$155:$BA$1048576,MATCH($A819,'Hoja de Trabajo para listado'!$AB$155:$AB$1048576,0),MATCH((CUADRO!K$5&amp;$E819),'Hoja de Trabajo para listado'!$AB$151:$BA$151,0)),0)+IFERROR(INDEX('Hoja de Trabajo para listado'!$BC$155:$CB$1048576,MATCH($A819,'Hoja de Trabajo para listado'!$BC$155:$BC$1048576,0),MATCH((CUADRO!K$5&amp;$E819),'Hoja de Trabajo para listado'!$BC$151:$CB$151,0)),0)+IFERROR(INDEX('Hoja de Trabajo para listado'!$DE$153:$DG$274,MATCH($A819,'Hoja de Trabajo para listado'!$DE$153:$DE$1048576,0),MATCH((CUADRO!K$5&amp;$E819),'Hoja de Trabajo para listado'!$DE$151:$DG$151,0)),0)+IFERROR(INDEX('Hoja de Trabajo para listado'!$CD$155:$DC$1048576,MATCH($A819,'Hoja de Trabajo para listado'!$CD$155:$CD$1048576,0),MATCH((CUADRO!K$5&amp;$E819),'Hoja de Trabajo para listado'!$CD$151:$DC$151,0)),0)</f>
        <v>0</v>
      </c>
      <c r="L819" s="314">
        <f ca="1">+IFERROR(INDEX('Hoja de Trabajo para listado'!$A$155:$Z$1048576,MATCH($A819,'Hoja de Trabajo para listado'!$A$155:$A$1048576,0),MATCH((CUADRO!L$5&amp;$E819),'Hoja de Trabajo para listado'!$A$151:$Z$151,0)),0)+IFERROR(INDEX('Hoja de Trabajo para listado'!$AB$155:$BA$1048576,MATCH($A819,'Hoja de Trabajo para listado'!$AB$155:$AB$1048576,0),MATCH((CUADRO!L$5&amp;$E819),'Hoja de Trabajo para listado'!$AB$151:$BA$151,0)),0)+IFERROR(INDEX('Hoja de Trabajo para listado'!$BC$155:$CB$1048576,MATCH($A819,'Hoja de Trabajo para listado'!$BC$155:$BC$1048576,0),MATCH((CUADRO!L$5&amp;$E819),'Hoja de Trabajo para listado'!$BC$151:$CB$151,0)),0)+IFERROR(INDEX('Hoja de Trabajo para listado'!$DE$153:$DG$274,MATCH($A819,'Hoja de Trabajo para listado'!$DE$153:$DE$1048576,0),MATCH((CUADRO!L$5&amp;$E819),'Hoja de Trabajo para listado'!$DE$151:$DG$151,0)),0)+IFERROR(INDEX('Hoja de Trabajo para listado'!$CD$155:$DC$1048576,MATCH($A819,'Hoja de Trabajo para listado'!$CD$155:$CD$1048576,0),MATCH((CUADRO!L$5&amp;$E819),'Hoja de Trabajo para listado'!$CD$151:$DC$151,0)),0)</f>
        <v>0</v>
      </c>
      <c r="M819" s="314">
        <f ca="1">+IFERROR(INDEX('Hoja de Trabajo para listado'!$A$155:$Z$1048576,MATCH($A819,'Hoja de Trabajo para listado'!$A$155:$A$1048576,0),MATCH((CUADRO!M$5&amp;$E819),'Hoja de Trabajo para listado'!$A$151:$Z$151,0)),0)+IFERROR(INDEX('Hoja de Trabajo para listado'!$AB$155:$BA$1048576,MATCH($A819,'Hoja de Trabajo para listado'!$AB$155:$AB$1048576,0),MATCH((CUADRO!M$5&amp;$E819),'Hoja de Trabajo para listado'!$AB$151:$BA$151,0)),0)+IFERROR(INDEX('Hoja de Trabajo para listado'!$BC$155:$CB$1048576,MATCH($A819,'Hoja de Trabajo para listado'!$BC$155:$BC$1048576,0),MATCH((CUADRO!M$5&amp;$E819),'Hoja de Trabajo para listado'!$BC$151:$CB$151,0)),0)+IFERROR(INDEX('Hoja de Trabajo para listado'!$DE$153:$DG$274,MATCH($A819,'Hoja de Trabajo para listado'!$DE$153:$DE$1048576,0),MATCH((CUADRO!M$5&amp;$E819),'Hoja de Trabajo para listado'!$DE$151:$DG$151,0)),0)+IFERROR(INDEX('Hoja de Trabajo para listado'!$CD$155:$DC$1048576,MATCH($A819,'Hoja de Trabajo para listado'!$CD$155:$CD$1048576,0),MATCH((CUADRO!M$5&amp;$E819),'Hoja de Trabajo para listado'!$CD$151:$DC$151,0)),0)</f>
        <v>0</v>
      </c>
      <c r="N819" s="314">
        <f ca="1">+IFERROR(INDEX('Hoja de Trabajo para listado'!$A$155:$Z$1048576,MATCH($A819,'Hoja de Trabajo para listado'!$A$155:$A$1048576,0),MATCH((CUADRO!N$5&amp;$E819),'Hoja de Trabajo para listado'!$A$151:$Z$151,0)),0)+IFERROR(INDEX('Hoja de Trabajo para listado'!$AB$155:$BA$1048576,MATCH($A819,'Hoja de Trabajo para listado'!$AB$155:$AB$1048576,0),MATCH((CUADRO!N$5&amp;$E819),'Hoja de Trabajo para listado'!$AB$151:$BA$151,0)),0)+IFERROR(INDEX('Hoja de Trabajo para listado'!$BC$155:$CB$1048576,MATCH($A819,'Hoja de Trabajo para listado'!$BC$155:$BC$1048576,0),MATCH((CUADRO!N$5&amp;$E819),'Hoja de Trabajo para listado'!$BC$151:$CB$151,0)),0)+IFERROR(INDEX('Hoja de Trabajo para listado'!$DE$153:$DG$274,MATCH($A819,'Hoja de Trabajo para listado'!$DE$153:$DE$1048576,0),MATCH((CUADRO!N$5&amp;$E819),'Hoja de Trabajo para listado'!$DE$151:$DG$151,0)),0)+IFERROR(INDEX('Hoja de Trabajo para listado'!$CD$155:$DC$1048576,MATCH($A819,'Hoja de Trabajo para listado'!$CD$155:$CD$1048576,0),MATCH((CUADRO!N$5&amp;$E819),'Hoja de Trabajo para listado'!$CD$151:$DC$151,0)),0)</f>
        <v>0</v>
      </c>
      <c r="O819" s="314">
        <f ca="1">+IFERROR(INDEX('Hoja de Trabajo para listado'!$A$155:$Z$1048576,MATCH($A819,'Hoja de Trabajo para listado'!$A$155:$A$1048576,0),MATCH((CUADRO!O$5&amp;$E819),'Hoja de Trabajo para listado'!$A$151:$Z$151,0)),0)+IFERROR(INDEX('Hoja de Trabajo para listado'!$AB$155:$BA$1048576,MATCH($A819,'Hoja de Trabajo para listado'!$AB$155:$AB$1048576,0),MATCH((CUADRO!O$5&amp;$E819),'Hoja de Trabajo para listado'!$AB$151:$BA$151,0)),0)+IFERROR(INDEX('Hoja de Trabajo para listado'!$BC$155:$CB$1048576,MATCH($A819,'Hoja de Trabajo para listado'!$BC$155:$BC$1048576,0),MATCH((CUADRO!O$5&amp;$E819),'Hoja de Trabajo para listado'!$BC$151:$CB$151,0)),0)+IFERROR(INDEX('Hoja de Trabajo para listado'!$DE$153:$DG$274,MATCH($A819,'Hoja de Trabajo para listado'!$DE$153:$DE$1048576,0),MATCH((CUADRO!O$5&amp;$E819),'Hoja de Trabajo para listado'!$DE$151:$DG$151,0)),0)+IFERROR(INDEX('Hoja de Trabajo para listado'!$CD$155:$DC$1048576,MATCH($A819,'Hoja de Trabajo para listado'!$CD$155:$CD$1048576,0),MATCH((CUADRO!O$5&amp;$E819),'Hoja de Trabajo para listado'!$CD$151:$DC$151,0)),0)</f>
        <v>0</v>
      </c>
      <c r="P819" s="314">
        <f ca="1">+IFERROR(INDEX('Hoja de Trabajo para listado'!$A$155:$Z$1048576,MATCH($A819,'Hoja de Trabajo para listado'!$A$155:$A$1048576,0),MATCH((CUADRO!P$5&amp;$E819),'Hoja de Trabajo para listado'!$A$151:$Z$151,0)),0)+IFERROR(INDEX('Hoja de Trabajo para listado'!$AB$155:$BA$1048576,MATCH($A819,'Hoja de Trabajo para listado'!$AB$155:$AB$1048576,0),MATCH((CUADRO!P$5&amp;$E819),'Hoja de Trabajo para listado'!$AB$151:$BA$151,0)),0)+IFERROR(INDEX('Hoja de Trabajo para listado'!$BC$155:$CB$1048576,MATCH($A819,'Hoja de Trabajo para listado'!$BC$155:$BC$1048576,0),MATCH((CUADRO!P$5&amp;$E819),'Hoja de Trabajo para listado'!$BC$151:$CB$151,0)),0)+IFERROR(INDEX('Hoja de Trabajo para listado'!$DE$153:$DG$274,MATCH($A819,'Hoja de Trabajo para listado'!$DE$153:$DE$1048576,0),MATCH((CUADRO!P$5&amp;$E819),'Hoja de Trabajo para listado'!$DE$151:$DG$151,0)),0)+IFERROR(INDEX('Hoja de Trabajo para listado'!$CD$155:$DC$1048576,MATCH($A819,'Hoja de Trabajo para listado'!$CD$155:$CD$1048576,0),MATCH((CUADRO!P$5&amp;$E819),'Hoja de Trabajo para listado'!$CD$151:$DC$151,0)),0)</f>
        <v>0</v>
      </c>
      <c r="Q819" s="314">
        <f ca="1">+IFERROR(INDEX('Hoja de Trabajo para listado'!$A$155:$Z$1048576,MATCH($A819,'Hoja de Trabajo para listado'!$A$155:$A$1048576,0),MATCH((CUADRO!Q$5&amp;$E819),'Hoja de Trabajo para listado'!$A$151:$Z$151,0)),0)+IFERROR(INDEX('Hoja de Trabajo para listado'!$AB$155:$BA$1048576,MATCH($A819,'Hoja de Trabajo para listado'!$AB$155:$AB$1048576,0),MATCH((CUADRO!Q$5&amp;$E819),'Hoja de Trabajo para listado'!$AB$151:$BA$151,0)),0)+IFERROR(INDEX('Hoja de Trabajo para listado'!$BC$155:$CB$1048576,MATCH($A819,'Hoja de Trabajo para listado'!$BC$155:$BC$1048576,0),MATCH((CUADRO!Q$5&amp;$E819),'Hoja de Trabajo para listado'!$BC$151:$CB$151,0)),0)+IFERROR(INDEX('Hoja de Trabajo para listado'!$DE$153:$DG$274,MATCH($A819,'Hoja de Trabajo para listado'!$DE$153:$DE$1048576,0),MATCH((CUADRO!Q$5&amp;$E819),'Hoja de Trabajo para listado'!$DE$151:$DG$151,0)),0)+IFERROR(INDEX('Hoja de Trabajo para listado'!$CD$155:$DC$1048576,MATCH($A819,'Hoja de Trabajo para listado'!$CD$155:$CD$1048576,0),MATCH((CUADRO!Q$5&amp;$E819),'Hoja de Trabajo para listado'!$CD$151:$DC$151,0)),0)</f>
        <v>0</v>
      </c>
      <c r="R819" s="314">
        <f t="shared" ca="1" si="24"/>
        <v>0</v>
      </c>
      <c r="S819" s="322">
        <f ca="1">+R818+R819</f>
        <v>0</v>
      </c>
      <c r="T819" s="314">
        <f ca="1">+S819</f>
        <v>0</v>
      </c>
      <c r="U819" s="313">
        <f t="shared" si="25"/>
        <v>2</v>
      </c>
      <c r="V819" s="319" t="str">
        <f>+VLOOKUP(A819,bd_lista!$A$3:$E$593,5,FALSE)</f>
        <v>Instituciones de Seguridad Social</v>
      </c>
      <c r="W819" s="426"/>
    </row>
    <row r="820" spans="1:23" customFormat="1" ht="27" hidden="1" customHeight="1">
      <c r="A820" s="323">
        <v>425</v>
      </c>
      <c r="B820" s="427">
        <f>+A820</f>
        <v>425</v>
      </c>
      <c r="C820" s="318" t="str">
        <f>+VLOOKUP(A820,bd_lista!$A$3:$C$593,3,FALSE)</f>
        <v>Seguro Social Universitario de Cochabamba</v>
      </c>
      <c r="D820" s="429" t="str">
        <f>+C820</f>
        <v>Seguro Social Universitario de Cochabamba</v>
      </c>
      <c r="E820" s="318" t="s">
        <v>1418</v>
      </c>
      <c r="F820" s="314">
        <f ca="1">+IFERROR(INDEX('Hoja de Trabajo para listado'!$A$155:$Z$1048576,MATCH($A820,'Hoja de Trabajo para listado'!$A$155:$A$1048576,0),MATCH((CUADRO!F$5&amp;$E820),'Hoja de Trabajo para listado'!$A$151:$Z$151,0)),0)+IFERROR(INDEX('Hoja de Trabajo para listado'!$AB$155:$BA$1048576,MATCH($A820,'Hoja de Trabajo para listado'!$AB$155:$AB$1048576,0),MATCH((CUADRO!F$5&amp;$E820),'Hoja de Trabajo para listado'!$AB$151:$BA$151,0)),0)+IFERROR(INDEX('Hoja de Trabajo para listado'!$BC$155:$CB$1048576,MATCH($A820,'Hoja de Trabajo para listado'!$BC$155:$BC$1048576,0),MATCH((CUADRO!F$5&amp;$E820),'Hoja de Trabajo para listado'!$BC$151:$CB$151,0)),0)+IFERROR(INDEX('Hoja de Trabajo para listado'!$DE$153:$DG$274,MATCH($A820,'Hoja de Trabajo para listado'!$DE$153:$DE$1048576,0),MATCH((CUADRO!F$5&amp;$E820),'Hoja de Trabajo para listado'!$DE$151:$DG$151,0)),0)+IFERROR(INDEX('Hoja de Trabajo para listado'!$CD$155:$DC$1048576,MATCH($A820,'Hoja de Trabajo para listado'!$CD$155:$CD$1048576,0),MATCH((CUADRO!F$5&amp;$E820),'Hoja de Trabajo para listado'!$CD$151:$DC$151,0)),0)</f>
        <v>0</v>
      </c>
      <c r="G820" s="314">
        <f ca="1">+IFERROR(INDEX('Hoja de Trabajo para listado'!$A$155:$Z$1048576,MATCH($A820,'Hoja de Trabajo para listado'!$A$155:$A$1048576,0),MATCH((CUADRO!G$5&amp;$E820),'Hoja de Trabajo para listado'!$A$151:$Z$151,0)),0)+IFERROR(INDEX('Hoja de Trabajo para listado'!$AB$155:$BA$1048576,MATCH($A820,'Hoja de Trabajo para listado'!$AB$155:$AB$1048576,0),MATCH((CUADRO!G$5&amp;$E820),'Hoja de Trabajo para listado'!$AB$151:$BA$151,0)),0)+IFERROR(INDEX('Hoja de Trabajo para listado'!$BC$155:$CB$1048576,MATCH($A820,'Hoja de Trabajo para listado'!$BC$155:$BC$1048576,0),MATCH((CUADRO!G$5&amp;$E820),'Hoja de Trabajo para listado'!$BC$151:$CB$151,0)),0)+IFERROR(INDEX('Hoja de Trabajo para listado'!$DE$153:$DG$274,MATCH($A820,'Hoja de Trabajo para listado'!$DE$153:$DE$1048576,0),MATCH((CUADRO!G$5&amp;$E820),'Hoja de Trabajo para listado'!$DE$151:$DG$151,0)),0)+IFERROR(INDEX('Hoja de Trabajo para listado'!$CD$155:$DC$1048576,MATCH($A820,'Hoja de Trabajo para listado'!$CD$155:$CD$1048576,0),MATCH((CUADRO!G$5&amp;$E820),'Hoja de Trabajo para listado'!$CD$151:$DC$151,0)),0)</f>
        <v>0</v>
      </c>
      <c r="H820" s="314">
        <f ca="1">+IFERROR(INDEX('Hoja de Trabajo para listado'!$A$155:$Z$1048576,MATCH($A820,'Hoja de Trabajo para listado'!$A$155:$A$1048576,0),MATCH((CUADRO!H$5&amp;$E820),'Hoja de Trabajo para listado'!$A$151:$Z$151,0)),0)+IFERROR(INDEX('Hoja de Trabajo para listado'!$AB$155:$BA$1048576,MATCH($A820,'Hoja de Trabajo para listado'!$AB$155:$AB$1048576,0),MATCH((CUADRO!H$5&amp;$E820),'Hoja de Trabajo para listado'!$AB$151:$BA$151,0)),0)+IFERROR(INDEX('Hoja de Trabajo para listado'!$BC$155:$CB$1048576,MATCH($A820,'Hoja de Trabajo para listado'!$BC$155:$BC$1048576,0),MATCH((CUADRO!H$5&amp;$E820),'Hoja de Trabajo para listado'!$BC$151:$CB$151,0)),0)+IFERROR(INDEX('Hoja de Trabajo para listado'!$DE$153:$DG$274,MATCH($A820,'Hoja de Trabajo para listado'!$DE$153:$DE$1048576,0),MATCH((CUADRO!H$5&amp;$E820),'Hoja de Trabajo para listado'!$DE$151:$DG$151,0)),0)+IFERROR(INDEX('Hoja de Trabajo para listado'!$CD$155:$DC$1048576,MATCH($A820,'Hoja de Trabajo para listado'!$CD$155:$CD$1048576,0),MATCH((CUADRO!H$5&amp;$E820),'Hoja de Trabajo para listado'!$CD$151:$DC$151,0)),0)</f>
        <v>0</v>
      </c>
      <c r="I820" s="314">
        <f ca="1">+IFERROR(INDEX('Hoja de Trabajo para listado'!$A$155:$Z$1048576,MATCH($A820,'Hoja de Trabajo para listado'!$A$155:$A$1048576,0),MATCH((CUADRO!I$5&amp;$E820),'Hoja de Trabajo para listado'!$A$151:$Z$151,0)),0)+IFERROR(INDEX('Hoja de Trabajo para listado'!$AB$155:$BA$1048576,MATCH($A820,'Hoja de Trabajo para listado'!$AB$155:$AB$1048576,0),MATCH((CUADRO!I$5&amp;$E820),'Hoja de Trabajo para listado'!$AB$151:$BA$151,0)),0)+IFERROR(INDEX('Hoja de Trabajo para listado'!$BC$155:$CB$1048576,MATCH($A820,'Hoja de Trabajo para listado'!$BC$155:$BC$1048576,0),MATCH((CUADRO!I$5&amp;$E820),'Hoja de Trabajo para listado'!$BC$151:$CB$151,0)),0)+IFERROR(INDEX('Hoja de Trabajo para listado'!$DE$153:$DG$274,MATCH($A820,'Hoja de Trabajo para listado'!$DE$153:$DE$1048576,0),MATCH((CUADRO!I$5&amp;$E820),'Hoja de Trabajo para listado'!$DE$151:$DG$151,0)),0)+IFERROR(INDEX('Hoja de Trabajo para listado'!$CD$155:$DC$1048576,MATCH($A820,'Hoja de Trabajo para listado'!$CD$155:$CD$1048576,0),MATCH((CUADRO!I$5&amp;$E820),'Hoja de Trabajo para listado'!$CD$151:$DC$151,0)),0)</f>
        <v>0</v>
      </c>
      <c r="J820" s="314">
        <f ca="1">+IFERROR(INDEX('Hoja de Trabajo para listado'!$A$155:$Z$1048576,MATCH($A820,'Hoja de Trabajo para listado'!$A$155:$A$1048576,0),MATCH((CUADRO!J$5&amp;$E820),'Hoja de Trabajo para listado'!$A$151:$Z$151,0)),0)+IFERROR(INDEX('Hoja de Trabajo para listado'!$AB$155:$BA$1048576,MATCH($A820,'Hoja de Trabajo para listado'!$AB$155:$AB$1048576,0),MATCH((CUADRO!J$5&amp;$E820),'Hoja de Trabajo para listado'!$AB$151:$BA$151,0)),0)+IFERROR(INDEX('Hoja de Trabajo para listado'!$BC$155:$CB$1048576,MATCH($A820,'Hoja de Trabajo para listado'!$BC$155:$BC$1048576,0),MATCH((CUADRO!J$5&amp;$E820),'Hoja de Trabajo para listado'!$BC$151:$CB$151,0)),0)+IFERROR(INDEX('Hoja de Trabajo para listado'!$DE$153:$DG$274,MATCH($A820,'Hoja de Trabajo para listado'!$DE$153:$DE$1048576,0),MATCH((CUADRO!J$5&amp;$E820),'Hoja de Trabajo para listado'!$DE$151:$DG$151,0)),0)+IFERROR(INDEX('Hoja de Trabajo para listado'!$CD$155:$DC$1048576,MATCH($A820,'Hoja de Trabajo para listado'!$CD$155:$CD$1048576,0),MATCH((CUADRO!J$5&amp;$E820),'Hoja de Trabajo para listado'!$CD$151:$DC$151,0)),0)</f>
        <v>0</v>
      </c>
      <c r="K820" s="314">
        <f ca="1">+IFERROR(INDEX('Hoja de Trabajo para listado'!$A$155:$Z$1048576,MATCH($A820,'Hoja de Trabajo para listado'!$A$155:$A$1048576,0),MATCH((CUADRO!K$5&amp;$E820),'Hoja de Trabajo para listado'!$A$151:$Z$151,0)),0)+IFERROR(INDEX('Hoja de Trabajo para listado'!$AB$155:$BA$1048576,MATCH($A820,'Hoja de Trabajo para listado'!$AB$155:$AB$1048576,0),MATCH((CUADRO!K$5&amp;$E820),'Hoja de Trabajo para listado'!$AB$151:$BA$151,0)),0)+IFERROR(INDEX('Hoja de Trabajo para listado'!$BC$155:$CB$1048576,MATCH($A820,'Hoja de Trabajo para listado'!$BC$155:$BC$1048576,0),MATCH((CUADRO!K$5&amp;$E820),'Hoja de Trabajo para listado'!$BC$151:$CB$151,0)),0)+IFERROR(INDEX('Hoja de Trabajo para listado'!$DE$153:$DG$274,MATCH($A820,'Hoja de Trabajo para listado'!$DE$153:$DE$1048576,0),MATCH((CUADRO!K$5&amp;$E820),'Hoja de Trabajo para listado'!$DE$151:$DG$151,0)),0)+IFERROR(INDEX('Hoja de Trabajo para listado'!$CD$155:$DC$1048576,MATCH($A820,'Hoja de Trabajo para listado'!$CD$155:$CD$1048576,0),MATCH((CUADRO!K$5&amp;$E820),'Hoja de Trabajo para listado'!$CD$151:$DC$151,0)),0)</f>
        <v>0</v>
      </c>
      <c r="L820" s="314">
        <f ca="1">+IFERROR(INDEX('Hoja de Trabajo para listado'!$A$155:$Z$1048576,MATCH($A820,'Hoja de Trabajo para listado'!$A$155:$A$1048576,0),MATCH((CUADRO!L$5&amp;$E820),'Hoja de Trabajo para listado'!$A$151:$Z$151,0)),0)+IFERROR(INDEX('Hoja de Trabajo para listado'!$AB$155:$BA$1048576,MATCH($A820,'Hoja de Trabajo para listado'!$AB$155:$AB$1048576,0),MATCH((CUADRO!L$5&amp;$E820),'Hoja de Trabajo para listado'!$AB$151:$BA$151,0)),0)+IFERROR(INDEX('Hoja de Trabajo para listado'!$BC$155:$CB$1048576,MATCH($A820,'Hoja de Trabajo para listado'!$BC$155:$BC$1048576,0),MATCH((CUADRO!L$5&amp;$E820),'Hoja de Trabajo para listado'!$BC$151:$CB$151,0)),0)+IFERROR(INDEX('Hoja de Trabajo para listado'!$DE$153:$DG$274,MATCH($A820,'Hoja de Trabajo para listado'!$DE$153:$DE$1048576,0),MATCH((CUADRO!L$5&amp;$E820),'Hoja de Trabajo para listado'!$DE$151:$DG$151,0)),0)+IFERROR(INDEX('Hoja de Trabajo para listado'!$CD$155:$DC$1048576,MATCH($A820,'Hoja de Trabajo para listado'!$CD$155:$CD$1048576,0),MATCH((CUADRO!L$5&amp;$E820),'Hoja de Trabajo para listado'!$CD$151:$DC$151,0)),0)</f>
        <v>0</v>
      </c>
      <c r="M820" s="314">
        <f ca="1">+IFERROR(INDEX('Hoja de Trabajo para listado'!$A$155:$Z$1048576,MATCH($A820,'Hoja de Trabajo para listado'!$A$155:$A$1048576,0),MATCH((CUADRO!M$5&amp;$E820),'Hoja de Trabajo para listado'!$A$151:$Z$151,0)),0)+IFERROR(INDEX('Hoja de Trabajo para listado'!$AB$155:$BA$1048576,MATCH($A820,'Hoja de Trabajo para listado'!$AB$155:$AB$1048576,0),MATCH((CUADRO!M$5&amp;$E820),'Hoja de Trabajo para listado'!$AB$151:$BA$151,0)),0)+IFERROR(INDEX('Hoja de Trabajo para listado'!$BC$155:$CB$1048576,MATCH($A820,'Hoja de Trabajo para listado'!$BC$155:$BC$1048576,0),MATCH((CUADRO!M$5&amp;$E820),'Hoja de Trabajo para listado'!$BC$151:$CB$151,0)),0)+IFERROR(INDEX('Hoja de Trabajo para listado'!$DE$153:$DG$274,MATCH($A820,'Hoja de Trabajo para listado'!$DE$153:$DE$1048576,0),MATCH((CUADRO!M$5&amp;$E820),'Hoja de Trabajo para listado'!$DE$151:$DG$151,0)),0)+IFERROR(INDEX('Hoja de Trabajo para listado'!$CD$155:$DC$1048576,MATCH($A820,'Hoja de Trabajo para listado'!$CD$155:$CD$1048576,0),MATCH((CUADRO!M$5&amp;$E820),'Hoja de Trabajo para listado'!$CD$151:$DC$151,0)),0)</f>
        <v>0</v>
      </c>
      <c r="N820" s="314">
        <f ca="1">+IFERROR(INDEX('Hoja de Trabajo para listado'!$A$155:$Z$1048576,MATCH($A820,'Hoja de Trabajo para listado'!$A$155:$A$1048576,0),MATCH((CUADRO!N$5&amp;$E820),'Hoja de Trabajo para listado'!$A$151:$Z$151,0)),0)+IFERROR(INDEX('Hoja de Trabajo para listado'!$AB$155:$BA$1048576,MATCH($A820,'Hoja de Trabajo para listado'!$AB$155:$AB$1048576,0),MATCH((CUADRO!N$5&amp;$E820),'Hoja de Trabajo para listado'!$AB$151:$BA$151,0)),0)+IFERROR(INDEX('Hoja de Trabajo para listado'!$BC$155:$CB$1048576,MATCH($A820,'Hoja de Trabajo para listado'!$BC$155:$BC$1048576,0),MATCH((CUADRO!N$5&amp;$E820),'Hoja de Trabajo para listado'!$BC$151:$CB$151,0)),0)+IFERROR(INDEX('Hoja de Trabajo para listado'!$DE$153:$DG$274,MATCH($A820,'Hoja de Trabajo para listado'!$DE$153:$DE$1048576,0),MATCH((CUADRO!N$5&amp;$E820),'Hoja de Trabajo para listado'!$DE$151:$DG$151,0)),0)+IFERROR(INDEX('Hoja de Trabajo para listado'!$CD$155:$DC$1048576,MATCH($A820,'Hoja de Trabajo para listado'!$CD$155:$CD$1048576,0),MATCH((CUADRO!N$5&amp;$E820),'Hoja de Trabajo para listado'!$CD$151:$DC$151,0)),0)</f>
        <v>0</v>
      </c>
      <c r="O820" s="314">
        <f ca="1">+IFERROR(INDEX('Hoja de Trabajo para listado'!$A$155:$Z$1048576,MATCH($A820,'Hoja de Trabajo para listado'!$A$155:$A$1048576,0),MATCH((CUADRO!O$5&amp;$E820),'Hoja de Trabajo para listado'!$A$151:$Z$151,0)),0)+IFERROR(INDEX('Hoja de Trabajo para listado'!$AB$155:$BA$1048576,MATCH($A820,'Hoja de Trabajo para listado'!$AB$155:$AB$1048576,0),MATCH((CUADRO!O$5&amp;$E820),'Hoja de Trabajo para listado'!$AB$151:$BA$151,0)),0)+IFERROR(INDEX('Hoja de Trabajo para listado'!$BC$155:$CB$1048576,MATCH($A820,'Hoja de Trabajo para listado'!$BC$155:$BC$1048576,0),MATCH((CUADRO!O$5&amp;$E820),'Hoja de Trabajo para listado'!$BC$151:$CB$151,0)),0)+IFERROR(INDEX('Hoja de Trabajo para listado'!$DE$153:$DG$274,MATCH($A820,'Hoja de Trabajo para listado'!$DE$153:$DE$1048576,0),MATCH((CUADRO!O$5&amp;$E820),'Hoja de Trabajo para listado'!$DE$151:$DG$151,0)),0)+IFERROR(INDEX('Hoja de Trabajo para listado'!$CD$155:$DC$1048576,MATCH($A820,'Hoja de Trabajo para listado'!$CD$155:$CD$1048576,0),MATCH((CUADRO!O$5&amp;$E820),'Hoja de Trabajo para listado'!$CD$151:$DC$151,0)),0)</f>
        <v>0</v>
      </c>
      <c r="P820" s="314">
        <f ca="1">+IFERROR(INDEX('Hoja de Trabajo para listado'!$A$155:$Z$1048576,MATCH($A820,'Hoja de Trabajo para listado'!$A$155:$A$1048576,0),MATCH((CUADRO!P$5&amp;$E820),'Hoja de Trabajo para listado'!$A$151:$Z$151,0)),0)+IFERROR(INDEX('Hoja de Trabajo para listado'!$AB$155:$BA$1048576,MATCH($A820,'Hoja de Trabajo para listado'!$AB$155:$AB$1048576,0),MATCH((CUADRO!P$5&amp;$E820),'Hoja de Trabajo para listado'!$AB$151:$BA$151,0)),0)+IFERROR(INDEX('Hoja de Trabajo para listado'!$BC$155:$CB$1048576,MATCH($A820,'Hoja de Trabajo para listado'!$BC$155:$BC$1048576,0),MATCH((CUADRO!P$5&amp;$E820),'Hoja de Trabajo para listado'!$BC$151:$CB$151,0)),0)+IFERROR(INDEX('Hoja de Trabajo para listado'!$DE$153:$DG$274,MATCH($A820,'Hoja de Trabajo para listado'!$DE$153:$DE$1048576,0),MATCH((CUADRO!P$5&amp;$E820),'Hoja de Trabajo para listado'!$DE$151:$DG$151,0)),0)+IFERROR(INDEX('Hoja de Trabajo para listado'!$CD$155:$DC$1048576,MATCH($A820,'Hoja de Trabajo para listado'!$CD$155:$CD$1048576,0),MATCH((CUADRO!P$5&amp;$E820),'Hoja de Trabajo para listado'!$CD$151:$DC$151,0)),0)</f>
        <v>0</v>
      </c>
      <c r="Q820" s="314">
        <f ca="1">+IFERROR(INDEX('Hoja de Trabajo para listado'!$A$155:$Z$1048576,MATCH($A820,'Hoja de Trabajo para listado'!$A$155:$A$1048576,0),MATCH((CUADRO!Q$5&amp;$E820),'Hoja de Trabajo para listado'!$A$151:$Z$151,0)),0)+IFERROR(INDEX('Hoja de Trabajo para listado'!$AB$155:$BA$1048576,MATCH($A820,'Hoja de Trabajo para listado'!$AB$155:$AB$1048576,0),MATCH((CUADRO!Q$5&amp;$E820),'Hoja de Trabajo para listado'!$AB$151:$BA$151,0)),0)+IFERROR(INDEX('Hoja de Trabajo para listado'!$BC$155:$CB$1048576,MATCH($A820,'Hoja de Trabajo para listado'!$BC$155:$BC$1048576,0),MATCH((CUADRO!Q$5&amp;$E820),'Hoja de Trabajo para listado'!$BC$151:$CB$151,0)),0)+IFERROR(INDEX('Hoja de Trabajo para listado'!$DE$153:$DG$274,MATCH($A820,'Hoja de Trabajo para listado'!$DE$153:$DE$1048576,0),MATCH((CUADRO!Q$5&amp;$E820),'Hoja de Trabajo para listado'!$DE$151:$DG$151,0)),0)+IFERROR(INDEX('Hoja de Trabajo para listado'!$CD$155:$DC$1048576,MATCH($A820,'Hoja de Trabajo para listado'!$CD$155:$CD$1048576,0),MATCH((CUADRO!Q$5&amp;$E820),'Hoja de Trabajo para listado'!$CD$151:$DC$151,0)),0)</f>
        <v>0</v>
      </c>
      <c r="R820" s="314">
        <f t="shared" ca="1" si="24"/>
        <v>0</v>
      </c>
      <c r="S820" s="322"/>
      <c r="T820" s="314">
        <f ca="1">+T821</f>
        <v>0</v>
      </c>
      <c r="U820" s="313">
        <f t="shared" si="25"/>
        <v>1</v>
      </c>
      <c r="V820" s="319" t="str">
        <f>+VLOOKUP(A820,bd_lista!$A$3:$E$593,5,FALSE)</f>
        <v>Instituciones de Seguridad Social</v>
      </c>
      <c r="W820" s="425" t="str">
        <f>+V820</f>
        <v>Instituciones de Seguridad Social</v>
      </c>
    </row>
    <row r="821" spans="1:23" customFormat="1" ht="27" hidden="1" customHeight="1">
      <c r="A821" s="323">
        <v>425</v>
      </c>
      <c r="B821" s="428"/>
      <c r="C821" s="339" t="str">
        <f>+VLOOKUP(A821,bd_lista!$A$3:$C$593,3,FALSE)</f>
        <v>Seguro Social Universitario de Cochabamba</v>
      </c>
      <c r="D821" s="430"/>
      <c r="E821" s="319" t="s">
        <v>1419</v>
      </c>
      <c r="F821" s="314">
        <f ca="1">+IFERROR(INDEX('Hoja de Trabajo para listado'!$A$155:$Z$1048576,MATCH($A821,'Hoja de Trabajo para listado'!$A$155:$A$1048576,0),MATCH((CUADRO!F$5&amp;$E821),'Hoja de Trabajo para listado'!$A$151:$Z$151,0)),0)+IFERROR(INDEX('Hoja de Trabajo para listado'!$AB$155:$BA$1048576,MATCH($A821,'Hoja de Trabajo para listado'!$AB$155:$AB$1048576,0),MATCH((CUADRO!F$5&amp;$E821),'Hoja de Trabajo para listado'!$AB$151:$BA$151,0)),0)+IFERROR(INDEX('Hoja de Trabajo para listado'!$BC$155:$CB$1048576,MATCH($A821,'Hoja de Trabajo para listado'!$BC$155:$BC$1048576,0),MATCH((CUADRO!F$5&amp;$E821),'Hoja de Trabajo para listado'!$BC$151:$CB$151,0)),0)+IFERROR(INDEX('Hoja de Trabajo para listado'!$DE$153:$DG$274,MATCH($A821,'Hoja de Trabajo para listado'!$DE$153:$DE$1048576,0),MATCH((CUADRO!F$5&amp;$E821),'Hoja de Trabajo para listado'!$DE$151:$DG$151,0)),0)+IFERROR(INDEX('Hoja de Trabajo para listado'!$CD$155:$DC$1048576,MATCH($A821,'Hoja de Trabajo para listado'!$CD$155:$CD$1048576,0),MATCH((CUADRO!F$5&amp;$E821),'Hoja de Trabajo para listado'!$CD$151:$DC$151,0)),0)</f>
        <v>0</v>
      </c>
      <c r="G821" s="314">
        <f ca="1">+IFERROR(INDEX('Hoja de Trabajo para listado'!$A$155:$Z$1048576,MATCH($A821,'Hoja de Trabajo para listado'!$A$155:$A$1048576,0),MATCH((CUADRO!G$5&amp;$E821),'Hoja de Trabajo para listado'!$A$151:$Z$151,0)),0)+IFERROR(INDEX('Hoja de Trabajo para listado'!$AB$155:$BA$1048576,MATCH($A821,'Hoja de Trabajo para listado'!$AB$155:$AB$1048576,0),MATCH((CUADRO!G$5&amp;$E821),'Hoja de Trabajo para listado'!$AB$151:$BA$151,0)),0)+IFERROR(INDEX('Hoja de Trabajo para listado'!$BC$155:$CB$1048576,MATCH($A821,'Hoja de Trabajo para listado'!$BC$155:$BC$1048576,0),MATCH((CUADRO!G$5&amp;$E821),'Hoja de Trabajo para listado'!$BC$151:$CB$151,0)),0)+IFERROR(INDEX('Hoja de Trabajo para listado'!$DE$153:$DG$274,MATCH($A821,'Hoja de Trabajo para listado'!$DE$153:$DE$1048576,0),MATCH((CUADRO!G$5&amp;$E821),'Hoja de Trabajo para listado'!$DE$151:$DG$151,0)),0)+IFERROR(INDEX('Hoja de Trabajo para listado'!$CD$155:$DC$1048576,MATCH($A821,'Hoja de Trabajo para listado'!$CD$155:$CD$1048576,0),MATCH((CUADRO!G$5&amp;$E821),'Hoja de Trabajo para listado'!$CD$151:$DC$151,0)),0)</f>
        <v>0</v>
      </c>
      <c r="H821" s="314">
        <f ca="1">+IFERROR(INDEX('Hoja de Trabajo para listado'!$A$155:$Z$1048576,MATCH($A821,'Hoja de Trabajo para listado'!$A$155:$A$1048576,0),MATCH((CUADRO!H$5&amp;$E821),'Hoja de Trabajo para listado'!$A$151:$Z$151,0)),0)+IFERROR(INDEX('Hoja de Trabajo para listado'!$AB$155:$BA$1048576,MATCH($A821,'Hoja de Trabajo para listado'!$AB$155:$AB$1048576,0),MATCH((CUADRO!H$5&amp;$E821),'Hoja de Trabajo para listado'!$AB$151:$BA$151,0)),0)+IFERROR(INDEX('Hoja de Trabajo para listado'!$BC$155:$CB$1048576,MATCH($A821,'Hoja de Trabajo para listado'!$BC$155:$BC$1048576,0),MATCH((CUADRO!H$5&amp;$E821),'Hoja de Trabajo para listado'!$BC$151:$CB$151,0)),0)+IFERROR(INDEX('Hoja de Trabajo para listado'!$DE$153:$DG$274,MATCH($A821,'Hoja de Trabajo para listado'!$DE$153:$DE$1048576,0),MATCH((CUADRO!H$5&amp;$E821),'Hoja de Trabajo para listado'!$DE$151:$DG$151,0)),0)+IFERROR(INDEX('Hoja de Trabajo para listado'!$CD$155:$DC$1048576,MATCH($A821,'Hoja de Trabajo para listado'!$CD$155:$CD$1048576,0),MATCH((CUADRO!H$5&amp;$E821),'Hoja de Trabajo para listado'!$CD$151:$DC$151,0)),0)</f>
        <v>0</v>
      </c>
      <c r="I821" s="314">
        <f ca="1">+IFERROR(INDEX('Hoja de Trabajo para listado'!$A$155:$Z$1048576,MATCH($A821,'Hoja de Trabajo para listado'!$A$155:$A$1048576,0),MATCH((CUADRO!I$5&amp;$E821),'Hoja de Trabajo para listado'!$A$151:$Z$151,0)),0)+IFERROR(INDEX('Hoja de Trabajo para listado'!$AB$155:$BA$1048576,MATCH($A821,'Hoja de Trabajo para listado'!$AB$155:$AB$1048576,0),MATCH((CUADRO!I$5&amp;$E821),'Hoja de Trabajo para listado'!$AB$151:$BA$151,0)),0)+IFERROR(INDEX('Hoja de Trabajo para listado'!$BC$155:$CB$1048576,MATCH($A821,'Hoja de Trabajo para listado'!$BC$155:$BC$1048576,0),MATCH((CUADRO!I$5&amp;$E821),'Hoja de Trabajo para listado'!$BC$151:$CB$151,0)),0)+IFERROR(INDEX('Hoja de Trabajo para listado'!$DE$153:$DG$274,MATCH($A821,'Hoja de Trabajo para listado'!$DE$153:$DE$1048576,0),MATCH((CUADRO!I$5&amp;$E821),'Hoja de Trabajo para listado'!$DE$151:$DG$151,0)),0)+IFERROR(INDEX('Hoja de Trabajo para listado'!$CD$155:$DC$1048576,MATCH($A821,'Hoja de Trabajo para listado'!$CD$155:$CD$1048576,0),MATCH((CUADRO!I$5&amp;$E821),'Hoja de Trabajo para listado'!$CD$151:$DC$151,0)),0)</f>
        <v>0</v>
      </c>
      <c r="J821" s="314">
        <f ca="1">+IFERROR(INDEX('Hoja de Trabajo para listado'!$A$155:$Z$1048576,MATCH($A821,'Hoja de Trabajo para listado'!$A$155:$A$1048576,0),MATCH((CUADRO!J$5&amp;$E821),'Hoja de Trabajo para listado'!$A$151:$Z$151,0)),0)+IFERROR(INDEX('Hoja de Trabajo para listado'!$AB$155:$BA$1048576,MATCH($A821,'Hoja de Trabajo para listado'!$AB$155:$AB$1048576,0),MATCH((CUADRO!J$5&amp;$E821),'Hoja de Trabajo para listado'!$AB$151:$BA$151,0)),0)+IFERROR(INDEX('Hoja de Trabajo para listado'!$BC$155:$CB$1048576,MATCH($A821,'Hoja de Trabajo para listado'!$BC$155:$BC$1048576,0),MATCH((CUADRO!J$5&amp;$E821),'Hoja de Trabajo para listado'!$BC$151:$CB$151,0)),0)+IFERROR(INDEX('Hoja de Trabajo para listado'!$DE$153:$DG$274,MATCH($A821,'Hoja de Trabajo para listado'!$DE$153:$DE$1048576,0),MATCH((CUADRO!J$5&amp;$E821),'Hoja de Trabajo para listado'!$DE$151:$DG$151,0)),0)+IFERROR(INDEX('Hoja de Trabajo para listado'!$CD$155:$DC$1048576,MATCH($A821,'Hoja de Trabajo para listado'!$CD$155:$CD$1048576,0),MATCH((CUADRO!J$5&amp;$E821),'Hoja de Trabajo para listado'!$CD$151:$DC$151,0)),0)</f>
        <v>0</v>
      </c>
      <c r="K821" s="314">
        <f ca="1">+IFERROR(INDEX('Hoja de Trabajo para listado'!$A$155:$Z$1048576,MATCH($A821,'Hoja de Trabajo para listado'!$A$155:$A$1048576,0),MATCH((CUADRO!K$5&amp;$E821),'Hoja de Trabajo para listado'!$A$151:$Z$151,0)),0)+IFERROR(INDEX('Hoja de Trabajo para listado'!$AB$155:$BA$1048576,MATCH($A821,'Hoja de Trabajo para listado'!$AB$155:$AB$1048576,0),MATCH((CUADRO!K$5&amp;$E821),'Hoja de Trabajo para listado'!$AB$151:$BA$151,0)),0)+IFERROR(INDEX('Hoja de Trabajo para listado'!$BC$155:$CB$1048576,MATCH($A821,'Hoja de Trabajo para listado'!$BC$155:$BC$1048576,0),MATCH((CUADRO!K$5&amp;$E821),'Hoja de Trabajo para listado'!$BC$151:$CB$151,0)),0)+IFERROR(INDEX('Hoja de Trabajo para listado'!$DE$153:$DG$274,MATCH($A821,'Hoja de Trabajo para listado'!$DE$153:$DE$1048576,0),MATCH((CUADRO!K$5&amp;$E821),'Hoja de Trabajo para listado'!$DE$151:$DG$151,0)),0)+IFERROR(INDEX('Hoja de Trabajo para listado'!$CD$155:$DC$1048576,MATCH($A821,'Hoja de Trabajo para listado'!$CD$155:$CD$1048576,0),MATCH((CUADRO!K$5&amp;$E821),'Hoja de Trabajo para listado'!$CD$151:$DC$151,0)),0)</f>
        <v>0</v>
      </c>
      <c r="L821" s="314">
        <f ca="1">+IFERROR(INDEX('Hoja de Trabajo para listado'!$A$155:$Z$1048576,MATCH($A821,'Hoja de Trabajo para listado'!$A$155:$A$1048576,0),MATCH((CUADRO!L$5&amp;$E821),'Hoja de Trabajo para listado'!$A$151:$Z$151,0)),0)+IFERROR(INDEX('Hoja de Trabajo para listado'!$AB$155:$BA$1048576,MATCH($A821,'Hoja de Trabajo para listado'!$AB$155:$AB$1048576,0),MATCH((CUADRO!L$5&amp;$E821),'Hoja de Trabajo para listado'!$AB$151:$BA$151,0)),0)+IFERROR(INDEX('Hoja de Trabajo para listado'!$BC$155:$CB$1048576,MATCH($A821,'Hoja de Trabajo para listado'!$BC$155:$BC$1048576,0),MATCH((CUADRO!L$5&amp;$E821),'Hoja de Trabajo para listado'!$BC$151:$CB$151,0)),0)+IFERROR(INDEX('Hoja de Trabajo para listado'!$DE$153:$DG$274,MATCH($A821,'Hoja de Trabajo para listado'!$DE$153:$DE$1048576,0),MATCH((CUADRO!L$5&amp;$E821),'Hoja de Trabajo para listado'!$DE$151:$DG$151,0)),0)+IFERROR(INDEX('Hoja de Trabajo para listado'!$CD$155:$DC$1048576,MATCH($A821,'Hoja de Trabajo para listado'!$CD$155:$CD$1048576,0),MATCH((CUADRO!L$5&amp;$E821),'Hoja de Trabajo para listado'!$CD$151:$DC$151,0)),0)</f>
        <v>0</v>
      </c>
      <c r="M821" s="314">
        <f ca="1">+IFERROR(INDEX('Hoja de Trabajo para listado'!$A$155:$Z$1048576,MATCH($A821,'Hoja de Trabajo para listado'!$A$155:$A$1048576,0),MATCH((CUADRO!M$5&amp;$E821),'Hoja de Trabajo para listado'!$A$151:$Z$151,0)),0)+IFERROR(INDEX('Hoja de Trabajo para listado'!$AB$155:$BA$1048576,MATCH($A821,'Hoja de Trabajo para listado'!$AB$155:$AB$1048576,0),MATCH((CUADRO!M$5&amp;$E821),'Hoja de Trabajo para listado'!$AB$151:$BA$151,0)),0)+IFERROR(INDEX('Hoja de Trabajo para listado'!$BC$155:$CB$1048576,MATCH($A821,'Hoja de Trabajo para listado'!$BC$155:$BC$1048576,0),MATCH((CUADRO!M$5&amp;$E821),'Hoja de Trabajo para listado'!$BC$151:$CB$151,0)),0)+IFERROR(INDEX('Hoja de Trabajo para listado'!$DE$153:$DG$274,MATCH($A821,'Hoja de Trabajo para listado'!$DE$153:$DE$1048576,0),MATCH((CUADRO!M$5&amp;$E821),'Hoja de Trabajo para listado'!$DE$151:$DG$151,0)),0)+IFERROR(INDEX('Hoja de Trabajo para listado'!$CD$155:$DC$1048576,MATCH($A821,'Hoja de Trabajo para listado'!$CD$155:$CD$1048576,0),MATCH((CUADRO!M$5&amp;$E821),'Hoja de Trabajo para listado'!$CD$151:$DC$151,0)),0)</f>
        <v>0</v>
      </c>
      <c r="N821" s="314">
        <f ca="1">+IFERROR(INDEX('Hoja de Trabajo para listado'!$A$155:$Z$1048576,MATCH($A821,'Hoja de Trabajo para listado'!$A$155:$A$1048576,0),MATCH((CUADRO!N$5&amp;$E821),'Hoja de Trabajo para listado'!$A$151:$Z$151,0)),0)+IFERROR(INDEX('Hoja de Trabajo para listado'!$AB$155:$BA$1048576,MATCH($A821,'Hoja de Trabajo para listado'!$AB$155:$AB$1048576,0),MATCH((CUADRO!N$5&amp;$E821),'Hoja de Trabajo para listado'!$AB$151:$BA$151,0)),0)+IFERROR(INDEX('Hoja de Trabajo para listado'!$BC$155:$CB$1048576,MATCH($A821,'Hoja de Trabajo para listado'!$BC$155:$BC$1048576,0),MATCH((CUADRO!N$5&amp;$E821),'Hoja de Trabajo para listado'!$BC$151:$CB$151,0)),0)+IFERROR(INDEX('Hoja de Trabajo para listado'!$DE$153:$DG$274,MATCH($A821,'Hoja de Trabajo para listado'!$DE$153:$DE$1048576,0),MATCH((CUADRO!N$5&amp;$E821),'Hoja de Trabajo para listado'!$DE$151:$DG$151,0)),0)+IFERROR(INDEX('Hoja de Trabajo para listado'!$CD$155:$DC$1048576,MATCH($A821,'Hoja de Trabajo para listado'!$CD$155:$CD$1048576,0),MATCH((CUADRO!N$5&amp;$E821),'Hoja de Trabajo para listado'!$CD$151:$DC$151,0)),0)</f>
        <v>0</v>
      </c>
      <c r="O821" s="314">
        <f ca="1">+IFERROR(INDEX('Hoja de Trabajo para listado'!$A$155:$Z$1048576,MATCH($A821,'Hoja de Trabajo para listado'!$A$155:$A$1048576,0),MATCH((CUADRO!O$5&amp;$E821),'Hoja de Trabajo para listado'!$A$151:$Z$151,0)),0)+IFERROR(INDEX('Hoja de Trabajo para listado'!$AB$155:$BA$1048576,MATCH($A821,'Hoja de Trabajo para listado'!$AB$155:$AB$1048576,0),MATCH((CUADRO!O$5&amp;$E821),'Hoja de Trabajo para listado'!$AB$151:$BA$151,0)),0)+IFERROR(INDEX('Hoja de Trabajo para listado'!$BC$155:$CB$1048576,MATCH($A821,'Hoja de Trabajo para listado'!$BC$155:$BC$1048576,0),MATCH((CUADRO!O$5&amp;$E821),'Hoja de Trabajo para listado'!$BC$151:$CB$151,0)),0)+IFERROR(INDEX('Hoja de Trabajo para listado'!$DE$153:$DG$274,MATCH($A821,'Hoja de Trabajo para listado'!$DE$153:$DE$1048576,0),MATCH((CUADRO!O$5&amp;$E821),'Hoja de Trabajo para listado'!$DE$151:$DG$151,0)),0)+IFERROR(INDEX('Hoja de Trabajo para listado'!$CD$155:$DC$1048576,MATCH($A821,'Hoja de Trabajo para listado'!$CD$155:$CD$1048576,0),MATCH((CUADRO!O$5&amp;$E821),'Hoja de Trabajo para listado'!$CD$151:$DC$151,0)),0)</f>
        <v>0</v>
      </c>
      <c r="P821" s="314">
        <f ca="1">+IFERROR(INDEX('Hoja de Trabajo para listado'!$A$155:$Z$1048576,MATCH($A821,'Hoja de Trabajo para listado'!$A$155:$A$1048576,0),MATCH((CUADRO!P$5&amp;$E821),'Hoja de Trabajo para listado'!$A$151:$Z$151,0)),0)+IFERROR(INDEX('Hoja de Trabajo para listado'!$AB$155:$BA$1048576,MATCH($A821,'Hoja de Trabajo para listado'!$AB$155:$AB$1048576,0),MATCH((CUADRO!P$5&amp;$E821),'Hoja de Trabajo para listado'!$AB$151:$BA$151,0)),0)+IFERROR(INDEX('Hoja de Trabajo para listado'!$BC$155:$CB$1048576,MATCH($A821,'Hoja de Trabajo para listado'!$BC$155:$BC$1048576,0),MATCH((CUADRO!P$5&amp;$E821),'Hoja de Trabajo para listado'!$BC$151:$CB$151,0)),0)+IFERROR(INDEX('Hoja de Trabajo para listado'!$DE$153:$DG$274,MATCH($A821,'Hoja de Trabajo para listado'!$DE$153:$DE$1048576,0),MATCH((CUADRO!P$5&amp;$E821),'Hoja de Trabajo para listado'!$DE$151:$DG$151,0)),0)+IFERROR(INDEX('Hoja de Trabajo para listado'!$CD$155:$DC$1048576,MATCH($A821,'Hoja de Trabajo para listado'!$CD$155:$CD$1048576,0),MATCH((CUADRO!P$5&amp;$E821),'Hoja de Trabajo para listado'!$CD$151:$DC$151,0)),0)</f>
        <v>0</v>
      </c>
      <c r="Q821" s="314">
        <f ca="1">+IFERROR(INDEX('Hoja de Trabajo para listado'!$A$155:$Z$1048576,MATCH($A821,'Hoja de Trabajo para listado'!$A$155:$A$1048576,0),MATCH((CUADRO!Q$5&amp;$E821),'Hoja de Trabajo para listado'!$A$151:$Z$151,0)),0)+IFERROR(INDEX('Hoja de Trabajo para listado'!$AB$155:$BA$1048576,MATCH($A821,'Hoja de Trabajo para listado'!$AB$155:$AB$1048576,0),MATCH((CUADRO!Q$5&amp;$E821),'Hoja de Trabajo para listado'!$AB$151:$BA$151,0)),0)+IFERROR(INDEX('Hoja de Trabajo para listado'!$BC$155:$CB$1048576,MATCH($A821,'Hoja de Trabajo para listado'!$BC$155:$BC$1048576,0),MATCH((CUADRO!Q$5&amp;$E821),'Hoja de Trabajo para listado'!$BC$151:$CB$151,0)),0)+IFERROR(INDEX('Hoja de Trabajo para listado'!$DE$153:$DG$274,MATCH($A821,'Hoja de Trabajo para listado'!$DE$153:$DE$1048576,0),MATCH((CUADRO!Q$5&amp;$E821),'Hoja de Trabajo para listado'!$DE$151:$DG$151,0)),0)+IFERROR(INDEX('Hoja de Trabajo para listado'!$CD$155:$DC$1048576,MATCH($A821,'Hoja de Trabajo para listado'!$CD$155:$CD$1048576,0),MATCH((CUADRO!Q$5&amp;$E821),'Hoja de Trabajo para listado'!$CD$151:$DC$151,0)),0)</f>
        <v>0</v>
      </c>
      <c r="R821" s="314">
        <f t="shared" ca="1" si="24"/>
        <v>0</v>
      </c>
      <c r="S821" s="322">
        <f ca="1">+R820+R821</f>
        <v>0</v>
      </c>
      <c r="T821" s="314">
        <f ca="1">+S821</f>
        <v>0</v>
      </c>
      <c r="U821" s="313">
        <f t="shared" si="25"/>
        <v>2</v>
      </c>
      <c r="V821" s="319" t="str">
        <f>+VLOOKUP(A821,bd_lista!$A$3:$E$593,5,FALSE)</f>
        <v>Instituciones de Seguridad Social</v>
      </c>
      <c r="W821" s="426"/>
    </row>
    <row r="822" spans="1:23" customFormat="1" ht="15" hidden="1" customHeight="1">
      <c r="A822" s="323">
        <v>426</v>
      </c>
      <c r="B822" s="427">
        <f>+A822</f>
        <v>426</v>
      </c>
      <c r="C822" s="318" t="str">
        <f>+VLOOKUP(A822,bd_lista!$A$3:$C$593,3,FALSE)</f>
        <v>Seguro Social Universitario de Oruro</v>
      </c>
      <c r="D822" s="429" t="str">
        <f>+C822</f>
        <v>Seguro Social Universitario de Oruro</v>
      </c>
      <c r="E822" s="318" t="s">
        <v>1418</v>
      </c>
      <c r="F822" s="314">
        <f ca="1">+IFERROR(INDEX('Hoja de Trabajo para listado'!$A$155:$Z$1048576,MATCH($A822,'Hoja de Trabajo para listado'!$A$155:$A$1048576,0),MATCH((CUADRO!F$5&amp;$E822),'Hoja de Trabajo para listado'!$A$151:$Z$151,0)),0)+IFERROR(INDEX('Hoja de Trabajo para listado'!$AB$155:$BA$1048576,MATCH($A822,'Hoja de Trabajo para listado'!$AB$155:$AB$1048576,0),MATCH((CUADRO!F$5&amp;$E822),'Hoja de Trabajo para listado'!$AB$151:$BA$151,0)),0)+IFERROR(INDEX('Hoja de Trabajo para listado'!$BC$155:$CB$1048576,MATCH($A822,'Hoja de Trabajo para listado'!$BC$155:$BC$1048576,0),MATCH((CUADRO!F$5&amp;$E822),'Hoja de Trabajo para listado'!$BC$151:$CB$151,0)),0)+IFERROR(INDEX('Hoja de Trabajo para listado'!$DE$153:$DG$274,MATCH($A822,'Hoja de Trabajo para listado'!$DE$153:$DE$1048576,0),MATCH((CUADRO!F$5&amp;$E822),'Hoja de Trabajo para listado'!$DE$151:$DG$151,0)),0)+IFERROR(INDEX('Hoja de Trabajo para listado'!$CD$155:$DC$1048576,MATCH($A822,'Hoja de Trabajo para listado'!$CD$155:$CD$1048576,0),MATCH((CUADRO!F$5&amp;$E822),'Hoja de Trabajo para listado'!$CD$151:$DC$151,0)),0)</f>
        <v>0</v>
      </c>
      <c r="G822" s="314">
        <f ca="1">+IFERROR(INDEX('Hoja de Trabajo para listado'!$A$155:$Z$1048576,MATCH($A822,'Hoja de Trabajo para listado'!$A$155:$A$1048576,0),MATCH((CUADRO!G$5&amp;$E822),'Hoja de Trabajo para listado'!$A$151:$Z$151,0)),0)+IFERROR(INDEX('Hoja de Trabajo para listado'!$AB$155:$BA$1048576,MATCH($A822,'Hoja de Trabajo para listado'!$AB$155:$AB$1048576,0),MATCH((CUADRO!G$5&amp;$E822),'Hoja de Trabajo para listado'!$AB$151:$BA$151,0)),0)+IFERROR(INDEX('Hoja de Trabajo para listado'!$BC$155:$CB$1048576,MATCH($A822,'Hoja de Trabajo para listado'!$BC$155:$BC$1048576,0),MATCH((CUADRO!G$5&amp;$E822),'Hoja de Trabajo para listado'!$BC$151:$CB$151,0)),0)+IFERROR(INDEX('Hoja de Trabajo para listado'!$DE$153:$DG$274,MATCH($A822,'Hoja de Trabajo para listado'!$DE$153:$DE$1048576,0),MATCH((CUADRO!G$5&amp;$E822),'Hoja de Trabajo para listado'!$DE$151:$DG$151,0)),0)+IFERROR(INDEX('Hoja de Trabajo para listado'!$CD$155:$DC$1048576,MATCH($A822,'Hoja de Trabajo para listado'!$CD$155:$CD$1048576,0),MATCH((CUADRO!G$5&amp;$E822),'Hoja de Trabajo para listado'!$CD$151:$DC$151,0)),0)</f>
        <v>0</v>
      </c>
      <c r="H822" s="314">
        <f ca="1">+IFERROR(INDEX('Hoja de Trabajo para listado'!$A$155:$Z$1048576,MATCH($A822,'Hoja de Trabajo para listado'!$A$155:$A$1048576,0),MATCH((CUADRO!H$5&amp;$E822),'Hoja de Trabajo para listado'!$A$151:$Z$151,0)),0)+IFERROR(INDEX('Hoja de Trabajo para listado'!$AB$155:$BA$1048576,MATCH($A822,'Hoja de Trabajo para listado'!$AB$155:$AB$1048576,0),MATCH((CUADRO!H$5&amp;$E822),'Hoja de Trabajo para listado'!$AB$151:$BA$151,0)),0)+IFERROR(INDEX('Hoja de Trabajo para listado'!$BC$155:$CB$1048576,MATCH($A822,'Hoja de Trabajo para listado'!$BC$155:$BC$1048576,0),MATCH((CUADRO!H$5&amp;$E822),'Hoja de Trabajo para listado'!$BC$151:$CB$151,0)),0)+IFERROR(INDEX('Hoja de Trabajo para listado'!$DE$153:$DG$274,MATCH($A822,'Hoja de Trabajo para listado'!$DE$153:$DE$1048576,0),MATCH((CUADRO!H$5&amp;$E822),'Hoja de Trabajo para listado'!$DE$151:$DG$151,0)),0)+IFERROR(INDEX('Hoja de Trabajo para listado'!$CD$155:$DC$1048576,MATCH($A822,'Hoja de Trabajo para listado'!$CD$155:$CD$1048576,0),MATCH((CUADRO!H$5&amp;$E822),'Hoja de Trabajo para listado'!$CD$151:$DC$151,0)),0)</f>
        <v>0</v>
      </c>
      <c r="I822" s="314">
        <f ca="1">+IFERROR(INDEX('Hoja de Trabajo para listado'!$A$155:$Z$1048576,MATCH($A822,'Hoja de Trabajo para listado'!$A$155:$A$1048576,0),MATCH((CUADRO!I$5&amp;$E822),'Hoja de Trabajo para listado'!$A$151:$Z$151,0)),0)+IFERROR(INDEX('Hoja de Trabajo para listado'!$AB$155:$BA$1048576,MATCH($A822,'Hoja de Trabajo para listado'!$AB$155:$AB$1048576,0),MATCH((CUADRO!I$5&amp;$E822),'Hoja de Trabajo para listado'!$AB$151:$BA$151,0)),0)+IFERROR(INDEX('Hoja de Trabajo para listado'!$BC$155:$CB$1048576,MATCH($A822,'Hoja de Trabajo para listado'!$BC$155:$BC$1048576,0),MATCH((CUADRO!I$5&amp;$E822),'Hoja de Trabajo para listado'!$BC$151:$CB$151,0)),0)+IFERROR(INDEX('Hoja de Trabajo para listado'!$DE$153:$DG$274,MATCH($A822,'Hoja de Trabajo para listado'!$DE$153:$DE$1048576,0),MATCH((CUADRO!I$5&amp;$E822),'Hoja de Trabajo para listado'!$DE$151:$DG$151,0)),0)+IFERROR(INDEX('Hoja de Trabajo para listado'!$CD$155:$DC$1048576,MATCH($A822,'Hoja de Trabajo para listado'!$CD$155:$CD$1048576,0),MATCH((CUADRO!I$5&amp;$E822),'Hoja de Trabajo para listado'!$CD$151:$DC$151,0)),0)</f>
        <v>0</v>
      </c>
      <c r="J822" s="314">
        <f ca="1">+IFERROR(INDEX('Hoja de Trabajo para listado'!$A$155:$Z$1048576,MATCH($A822,'Hoja de Trabajo para listado'!$A$155:$A$1048576,0),MATCH((CUADRO!J$5&amp;$E822),'Hoja de Trabajo para listado'!$A$151:$Z$151,0)),0)+IFERROR(INDEX('Hoja de Trabajo para listado'!$AB$155:$BA$1048576,MATCH($A822,'Hoja de Trabajo para listado'!$AB$155:$AB$1048576,0),MATCH((CUADRO!J$5&amp;$E822),'Hoja de Trabajo para listado'!$AB$151:$BA$151,0)),0)+IFERROR(INDEX('Hoja de Trabajo para listado'!$BC$155:$CB$1048576,MATCH($A822,'Hoja de Trabajo para listado'!$BC$155:$BC$1048576,0),MATCH((CUADRO!J$5&amp;$E822),'Hoja de Trabajo para listado'!$BC$151:$CB$151,0)),0)+IFERROR(INDEX('Hoja de Trabajo para listado'!$DE$153:$DG$274,MATCH($A822,'Hoja de Trabajo para listado'!$DE$153:$DE$1048576,0),MATCH((CUADRO!J$5&amp;$E822),'Hoja de Trabajo para listado'!$DE$151:$DG$151,0)),0)+IFERROR(INDEX('Hoja de Trabajo para listado'!$CD$155:$DC$1048576,MATCH($A822,'Hoja de Trabajo para listado'!$CD$155:$CD$1048576,0),MATCH((CUADRO!J$5&amp;$E822),'Hoja de Trabajo para listado'!$CD$151:$DC$151,0)),0)</f>
        <v>0</v>
      </c>
      <c r="K822" s="314">
        <f ca="1">+IFERROR(INDEX('Hoja de Trabajo para listado'!$A$155:$Z$1048576,MATCH($A822,'Hoja de Trabajo para listado'!$A$155:$A$1048576,0),MATCH((CUADRO!K$5&amp;$E822),'Hoja de Trabajo para listado'!$A$151:$Z$151,0)),0)+IFERROR(INDEX('Hoja de Trabajo para listado'!$AB$155:$BA$1048576,MATCH($A822,'Hoja de Trabajo para listado'!$AB$155:$AB$1048576,0),MATCH((CUADRO!K$5&amp;$E822),'Hoja de Trabajo para listado'!$AB$151:$BA$151,0)),0)+IFERROR(INDEX('Hoja de Trabajo para listado'!$BC$155:$CB$1048576,MATCH($A822,'Hoja de Trabajo para listado'!$BC$155:$BC$1048576,0),MATCH((CUADRO!K$5&amp;$E822),'Hoja de Trabajo para listado'!$BC$151:$CB$151,0)),0)+IFERROR(INDEX('Hoja de Trabajo para listado'!$DE$153:$DG$274,MATCH($A822,'Hoja de Trabajo para listado'!$DE$153:$DE$1048576,0),MATCH((CUADRO!K$5&amp;$E822),'Hoja de Trabajo para listado'!$DE$151:$DG$151,0)),0)+IFERROR(INDEX('Hoja de Trabajo para listado'!$CD$155:$DC$1048576,MATCH($A822,'Hoja de Trabajo para listado'!$CD$155:$CD$1048576,0),MATCH((CUADRO!K$5&amp;$E822),'Hoja de Trabajo para listado'!$CD$151:$DC$151,0)),0)</f>
        <v>0</v>
      </c>
      <c r="L822" s="314">
        <f ca="1">+IFERROR(INDEX('Hoja de Trabajo para listado'!$A$155:$Z$1048576,MATCH($A822,'Hoja de Trabajo para listado'!$A$155:$A$1048576,0),MATCH((CUADRO!L$5&amp;$E822),'Hoja de Trabajo para listado'!$A$151:$Z$151,0)),0)+IFERROR(INDEX('Hoja de Trabajo para listado'!$AB$155:$BA$1048576,MATCH($A822,'Hoja de Trabajo para listado'!$AB$155:$AB$1048576,0),MATCH((CUADRO!L$5&amp;$E822),'Hoja de Trabajo para listado'!$AB$151:$BA$151,0)),0)+IFERROR(INDEX('Hoja de Trabajo para listado'!$BC$155:$CB$1048576,MATCH($A822,'Hoja de Trabajo para listado'!$BC$155:$BC$1048576,0),MATCH((CUADRO!L$5&amp;$E822),'Hoja de Trabajo para listado'!$BC$151:$CB$151,0)),0)+IFERROR(INDEX('Hoja de Trabajo para listado'!$DE$153:$DG$274,MATCH($A822,'Hoja de Trabajo para listado'!$DE$153:$DE$1048576,0),MATCH((CUADRO!L$5&amp;$E822),'Hoja de Trabajo para listado'!$DE$151:$DG$151,0)),0)+IFERROR(INDEX('Hoja de Trabajo para listado'!$CD$155:$DC$1048576,MATCH($A822,'Hoja de Trabajo para listado'!$CD$155:$CD$1048576,0),MATCH((CUADRO!L$5&amp;$E822),'Hoja de Trabajo para listado'!$CD$151:$DC$151,0)),0)</f>
        <v>0</v>
      </c>
      <c r="M822" s="314">
        <f ca="1">+IFERROR(INDEX('Hoja de Trabajo para listado'!$A$155:$Z$1048576,MATCH($A822,'Hoja de Trabajo para listado'!$A$155:$A$1048576,0),MATCH((CUADRO!M$5&amp;$E822),'Hoja de Trabajo para listado'!$A$151:$Z$151,0)),0)+IFERROR(INDEX('Hoja de Trabajo para listado'!$AB$155:$BA$1048576,MATCH($A822,'Hoja de Trabajo para listado'!$AB$155:$AB$1048576,0),MATCH((CUADRO!M$5&amp;$E822),'Hoja de Trabajo para listado'!$AB$151:$BA$151,0)),0)+IFERROR(INDEX('Hoja de Trabajo para listado'!$BC$155:$CB$1048576,MATCH($A822,'Hoja de Trabajo para listado'!$BC$155:$BC$1048576,0),MATCH((CUADRO!M$5&amp;$E822),'Hoja de Trabajo para listado'!$BC$151:$CB$151,0)),0)+IFERROR(INDEX('Hoja de Trabajo para listado'!$DE$153:$DG$274,MATCH($A822,'Hoja de Trabajo para listado'!$DE$153:$DE$1048576,0),MATCH((CUADRO!M$5&amp;$E822),'Hoja de Trabajo para listado'!$DE$151:$DG$151,0)),0)+IFERROR(INDEX('Hoja de Trabajo para listado'!$CD$155:$DC$1048576,MATCH($A822,'Hoja de Trabajo para listado'!$CD$155:$CD$1048576,0),MATCH((CUADRO!M$5&amp;$E822),'Hoja de Trabajo para listado'!$CD$151:$DC$151,0)),0)</f>
        <v>0</v>
      </c>
      <c r="N822" s="314">
        <f ca="1">+IFERROR(INDEX('Hoja de Trabajo para listado'!$A$155:$Z$1048576,MATCH($A822,'Hoja de Trabajo para listado'!$A$155:$A$1048576,0),MATCH((CUADRO!N$5&amp;$E822),'Hoja de Trabajo para listado'!$A$151:$Z$151,0)),0)+IFERROR(INDEX('Hoja de Trabajo para listado'!$AB$155:$BA$1048576,MATCH($A822,'Hoja de Trabajo para listado'!$AB$155:$AB$1048576,0),MATCH((CUADRO!N$5&amp;$E822),'Hoja de Trabajo para listado'!$AB$151:$BA$151,0)),0)+IFERROR(INDEX('Hoja de Trabajo para listado'!$BC$155:$CB$1048576,MATCH($A822,'Hoja de Trabajo para listado'!$BC$155:$BC$1048576,0),MATCH((CUADRO!N$5&amp;$E822),'Hoja de Trabajo para listado'!$BC$151:$CB$151,0)),0)+IFERROR(INDEX('Hoja de Trabajo para listado'!$DE$153:$DG$274,MATCH($A822,'Hoja de Trabajo para listado'!$DE$153:$DE$1048576,0),MATCH((CUADRO!N$5&amp;$E822),'Hoja de Trabajo para listado'!$DE$151:$DG$151,0)),0)+IFERROR(INDEX('Hoja de Trabajo para listado'!$CD$155:$DC$1048576,MATCH($A822,'Hoja de Trabajo para listado'!$CD$155:$CD$1048576,0),MATCH((CUADRO!N$5&amp;$E822),'Hoja de Trabajo para listado'!$CD$151:$DC$151,0)),0)</f>
        <v>0</v>
      </c>
      <c r="O822" s="314">
        <f ca="1">+IFERROR(INDEX('Hoja de Trabajo para listado'!$A$155:$Z$1048576,MATCH($A822,'Hoja de Trabajo para listado'!$A$155:$A$1048576,0),MATCH((CUADRO!O$5&amp;$E822),'Hoja de Trabajo para listado'!$A$151:$Z$151,0)),0)+IFERROR(INDEX('Hoja de Trabajo para listado'!$AB$155:$BA$1048576,MATCH($A822,'Hoja de Trabajo para listado'!$AB$155:$AB$1048576,0),MATCH((CUADRO!O$5&amp;$E822),'Hoja de Trabajo para listado'!$AB$151:$BA$151,0)),0)+IFERROR(INDEX('Hoja de Trabajo para listado'!$BC$155:$CB$1048576,MATCH($A822,'Hoja de Trabajo para listado'!$BC$155:$BC$1048576,0),MATCH((CUADRO!O$5&amp;$E822),'Hoja de Trabajo para listado'!$BC$151:$CB$151,0)),0)+IFERROR(INDEX('Hoja de Trabajo para listado'!$DE$153:$DG$274,MATCH($A822,'Hoja de Trabajo para listado'!$DE$153:$DE$1048576,0),MATCH((CUADRO!O$5&amp;$E822),'Hoja de Trabajo para listado'!$DE$151:$DG$151,0)),0)+IFERROR(INDEX('Hoja de Trabajo para listado'!$CD$155:$DC$1048576,MATCH($A822,'Hoja de Trabajo para listado'!$CD$155:$CD$1048576,0),MATCH((CUADRO!O$5&amp;$E822),'Hoja de Trabajo para listado'!$CD$151:$DC$151,0)),0)</f>
        <v>0</v>
      </c>
      <c r="P822" s="314">
        <f ca="1">+IFERROR(INDEX('Hoja de Trabajo para listado'!$A$155:$Z$1048576,MATCH($A822,'Hoja de Trabajo para listado'!$A$155:$A$1048576,0),MATCH((CUADRO!P$5&amp;$E822),'Hoja de Trabajo para listado'!$A$151:$Z$151,0)),0)+IFERROR(INDEX('Hoja de Trabajo para listado'!$AB$155:$BA$1048576,MATCH($A822,'Hoja de Trabajo para listado'!$AB$155:$AB$1048576,0),MATCH((CUADRO!P$5&amp;$E822),'Hoja de Trabajo para listado'!$AB$151:$BA$151,0)),0)+IFERROR(INDEX('Hoja de Trabajo para listado'!$BC$155:$CB$1048576,MATCH($A822,'Hoja de Trabajo para listado'!$BC$155:$BC$1048576,0),MATCH((CUADRO!P$5&amp;$E822),'Hoja de Trabajo para listado'!$BC$151:$CB$151,0)),0)+IFERROR(INDEX('Hoja de Trabajo para listado'!$DE$153:$DG$274,MATCH($A822,'Hoja de Trabajo para listado'!$DE$153:$DE$1048576,0),MATCH((CUADRO!P$5&amp;$E822),'Hoja de Trabajo para listado'!$DE$151:$DG$151,0)),0)+IFERROR(INDEX('Hoja de Trabajo para listado'!$CD$155:$DC$1048576,MATCH($A822,'Hoja de Trabajo para listado'!$CD$155:$CD$1048576,0),MATCH((CUADRO!P$5&amp;$E822),'Hoja de Trabajo para listado'!$CD$151:$DC$151,0)),0)</f>
        <v>0</v>
      </c>
      <c r="Q822" s="314">
        <f ca="1">+IFERROR(INDEX('Hoja de Trabajo para listado'!$A$155:$Z$1048576,MATCH($A822,'Hoja de Trabajo para listado'!$A$155:$A$1048576,0),MATCH((CUADRO!Q$5&amp;$E822),'Hoja de Trabajo para listado'!$A$151:$Z$151,0)),0)+IFERROR(INDEX('Hoja de Trabajo para listado'!$AB$155:$BA$1048576,MATCH($A822,'Hoja de Trabajo para listado'!$AB$155:$AB$1048576,0),MATCH((CUADRO!Q$5&amp;$E822),'Hoja de Trabajo para listado'!$AB$151:$BA$151,0)),0)+IFERROR(INDEX('Hoja de Trabajo para listado'!$BC$155:$CB$1048576,MATCH($A822,'Hoja de Trabajo para listado'!$BC$155:$BC$1048576,0),MATCH((CUADRO!Q$5&amp;$E822),'Hoja de Trabajo para listado'!$BC$151:$CB$151,0)),0)+IFERROR(INDEX('Hoja de Trabajo para listado'!$DE$153:$DG$274,MATCH($A822,'Hoja de Trabajo para listado'!$DE$153:$DE$1048576,0),MATCH((CUADRO!Q$5&amp;$E822),'Hoja de Trabajo para listado'!$DE$151:$DG$151,0)),0)+IFERROR(INDEX('Hoja de Trabajo para listado'!$CD$155:$DC$1048576,MATCH($A822,'Hoja de Trabajo para listado'!$CD$155:$CD$1048576,0),MATCH((CUADRO!Q$5&amp;$E822),'Hoja de Trabajo para listado'!$CD$151:$DC$151,0)),0)</f>
        <v>0</v>
      </c>
      <c r="R822" s="314">
        <f t="shared" ca="1" si="24"/>
        <v>0</v>
      </c>
      <c r="S822" s="322"/>
      <c r="T822" s="314">
        <f ca="1">+T823</f>
        <v>0</v>
      </c>
      <c r="U822" s="313">
        <f t="shared" si="25"/>
        <v>1</v>
      </c>
      <c r="V822" s="319" t="str">
        <f>+VLOOKUP(A822,bd_lista!$A$3:$E$593,5,FALSE)</f>
        <v>Instituciones de Seguridad Social</v>
      </c>
      <c r="W822" s="425" t="str">
        <f>+V822</f>
        <v>Instituciones de Seguridad Social</v>
      </c>
    </row>
    <row r="823" spans="1:23" customFormat="1" ht="15" hidden="1" customHeight="1">
      <c r="A823" s="323">
        <v>426</v>
      </c>
      <c r="B823" s="428"/>
      <c r="C823" s="339" t="str">
        <f>+VLOOKUP(A823,bd_lista!$A$3:$C$593,3,FALSE)</f>
        <v>Seguro Social Universitario de Oruro</v>
      </c>
      <c r="D823" s="430"/>
      <c r="E823" s="319" t="s">
        <v>1419</v>
      </c>
      <c r="F823" s="314">
        <f ca="1">+IFERROR(INDEX('Hoja de Trabajo para listado'!$A$155:$Z$1048576,MATCH($A823,'Hoja de Trabajo para listado'!$A$155:$A$1048576,0),MATCH((CUADRO!F$5&amp;$E823),'Hoja de Trabajo para listado'!$A$151:$Z$151,0)),0)+IFERROR(INDEX('Hoja de Trabajo para listado'!$AB$155:$BA$1048576,MATCH($A823,'Hoja de Trabajo para listado'!$AB$155:$AB$1048576,0),MATCH((CUADRO!F$5&amp;$E823),'Hoja de Trabajo para listado'!$AB$151:$BA$151,0)),0)+IFERROR(INDEX('Hoja de Trabajo para listado'!$BC$155:$CB$1048576,MATCH($A823,'Hoja de Trabajo para listado'!$BC$155:$BC$1048576,0),MATCH((CUADRO!F$5&amp;$E823),'Hoja de Trabajo para listado'!$BC$151:$CB$151,0)),0)+IFERROR(INDEX('Hoja de Trabajo para listado'!$DE$153:$DG$274,MATCH($A823,'Hoja de Trabajo para listado'!$DE$153:$DE$1048576,0),MATCH((CUADRO!F$5&amp;$E823),'Hoja de Trabajo para listado'!$DE$151:$DG$151,0)),0)+IFERROR(INDEX('Hoja de Trabajo para listado'!$CD$155:$DC$1048576,MATCH($A823,'Hoja de Trabajo para listado'!$CD$155:$CD$1048576,0),MATCH((CUADRO!F$5&amp;$E823),'Hoja de Trabajo para listado'!$CD$151:$DC$151,0)),0)</f>
        <v>0</v>
      </c>
      <c r="G823" s="314">
        <f ca="1">+IFERROR(INDEX('Hoja de Trabajo para listado'!$A$155:$Z$1048576,MATCH($A823,'Hoja de Trabajo para listado'!$A$155:$A$1048576,0),MATCH((CUADRO!G$5&amp;$E823),'Hoja de Trabajo para listado'!$A$151:$Z$151,0)),0)+IFERROR(INDEX('Hoja de Trabajo para listado'!$AB$155:$BA$1048576,MATCH($A823,'Hoja de Trabajo para listado'!$AB$155:$AB$1048576,0),MATCH((CUADRO!G$5&amp;$E823),'Hoja de Trabajo para listado'!$AB$151:$BA$151,0)),0)+IFERROR(INDEX('Hoja de Trabajo para listado'!$BC$155:$CB$1048576,MATCH($A823,'Hoja de Trabajo para listado'!$BC$155:$BC$1048576,0),MATCH((CUADRO!G$5&amp;$E823),'Hoja de Trabajo para listado'!$BC$151:$CB$151,0)),0)+IFERROR(INDEX('Hoja de Trabajo para listado'!$DE$153:$DG$274,MATCH($A823,'Hoja de Trabajo para listado'!$DE$153:$DE$1048576,0),MATCH((CUADRO!G$5&amp;$E823),'Hoja de Trabajo para listado'!$DE$151:$DG$151,0)),0)+IFERROR(INDEX('Hoja de Trabajo para listado'!$CD$155:$DC$1048576,MATCH($A823,'Hoja de Trabajo para listado'!$CD$155:$CD$1048576,0),MATCH((CUADRO!G$5&amp;$E823),'Hoja de Trabajo para listado'!$CD$151:$DC$151,0)),0)</f>
        <v>0</v>
      </c>
      <c r="H823" s="314">
        <f ca="1">+IFERROR(INDEX('Hoja de Trabajo para listado'!$A$155:$Z$1048576,MATCH($A823,'Hoja de Trabajo para listado'!$A$155:$A$1048576,0),MATCH((CUADRO!H$5&amp;$E823),'Hoja de Trabajo para listado'!$A$151:$Z$151,0)),0)+IFERROR(INDEX('Hoja de Trabajo para listado'!$AB$155:$BA$1048576,MATCH($A823,'Hoja de Trabajo para listado'!$AB$155:$AB$1048576,0),MATCH((CUADRO!H$5&amp;$E823),'Hoja de Trabajo para listado'!$AB$151:$BA$151,0)),0)+IFERROR(INDEX('Hoja de Trabajo para listado'!$BC$155:$CB$1048576,MATCH($A823,'Hoja de Trabajo para listado'!$BC$155:$BC$1048576,0),MATCH((CUADRO!H$5&amp;$E823),'Hoja de Trabajo para listado'!$BC$151:$CB$151,0)),0)+IFERROR(INDEX('Hoja de Trabajo para listado'!$DE$153:$DG$274,MATCH($A823,'Hoja de Trabajo para listado'!$DE$153:$DE$1048576,0),MATCH((CUADRO!H$5&amp;$E823),'Hoja de Trabajo para listado'!$DE$151:$DG$151,0)),0)+IFERROR(INDEX('Hoja de Trabajo para listado'!$CD$155:$DC$1048576,MATCH($A823,'Hoja de Trabajo para listado'!$CD$155:$CD$1048576,0),MATCH((CUADRO!H$5&amp;$E823),'Hoja de Trabajo para listado'!$CD$151:$DC$151,0)),0)</f>
        <v>0</v>
      </c>
      <c r="I823" s="314">
        <f ca="1">+IFERROR(INDEX('Hoja de Trabajo para listado'!$A$155:$Z$1048576,MATCH($A823,'Hoja de Trabajo para listado'!$A$155:$A$1048576,0),MATCH((CUADRO!I$5&amp;$E823),'Hoja de Trabajo para listado'!$A$151:$Z$151,0)),0)+IFERROR(INDEX('Hoja de Trabajo para listado'!$AB$155:$BA$1048576,MATCH($A823,'Hoja de Trabajo para listado'!$AB$155:$AB$1048576,0),MATCH((CUADRO!I$5&amp;$E823),'Hoja de Trabajo para listado'!$AB$151:$BA$151,0)),0)+IFERROR(INDEX('Hoja de Trabajo para listado'!$BC$155:$CB$1048576,MATCH($A823,'Hoja de Trabajo para listado'!$BC$155:$BC$1048576,0),MATCH((CUADRO!I$5&amp;$E823),'Hoja de Trabajo para listado'!$BC$151:$CB$151,0)),0)+IFERROR(INDEX('Hoja de Trabajo para listado'!$DE$153:$DG$274,MATCH($A823,'Hoja de Trabajo para listado'!$DE$153:$DE$1048576,0),MATCH((CUADRO!I$5&amp;$E823),'Hoja de Trabajo para listado'!$DE$151:$DG$151,0)),0)+IFERROR(INDEX('Hoja de Trabajo para listado'!$CD$155:$DC$1048576,MATCH($A823,'Hoja de Trabajo para listado'!$CD$155:$CD$1048576,0),MATCH((CUADRO!I$5&amp;$E823),'Hoja de Trabajo para listado'!$CD$151:$DC$151,0)),0)</f>
        <v>0</v>
      </c>
      <c r="J823" s="314">
        <f ca="1">+IFERROR(INDEX('Hoja de Trabajo para listado'!$A$155:$Z$1048576,MATCH($A823,'Hoja de Trabajo para listado'!$A$155:$A$1048576,0),MATCH((CUADRO!J$5&amp;$E823),'Hoja de Trabajo para listado'!$A$151:$Z$151,0)),0)+IFERROR(INDEX('Hoja de Trabajo para listado'!$AB$155:$BA$1048576,MATCH($A823,'Hoja de Trabajo para listado'!$AB$155:$AB$1048576,0),MATCH((CUADRO!J$5&amp;$E823),'Hoja de Trabajo para listado'!$AB$151:$BA$151,0)),0)+IFERROR(INDEX('Hoja de Trabajo para listado'!$BC$155:$CB$1048576,MATCH($A823,'Hoja de Trabajo para listado'!$BC$155:$BC$1048576,0),MATCH((CUADRO!J$5&amp;$E823),'Hoja de Trabajo para listado'!$BC$151:$CB$151,0)),0)+IFERROR(INDEX('Hoja de Trabajo para listado'!$DE$153:$DG$274,MATCH($A823,'Hoja de Trabajo para listado'!$DE$153:$DE$1048576,0),MATCH((CUADRO!J$5&amp;$E823),'Hoja de Trabajo para listado'!$DE$151:$DG$151,0)),0)+IFERROR(INDEX('Hoja de Trabajo para listado'!$CD$155:$DC$1048576,MATCH($A823,'Hoja de Trabajo para listado'!$CD$155:$CD$1048576,0),MATCH((CUADRO!J$5&amp;$E823),'Hoja de Trabajo para listado'!$CD$151:$DC$151,0)),0)</f>
        <v>0</v>
      </c>
      <c r="K823" s="314">
        <f ca="1">+IFERROR(INDEX('Hoja de Trabajo para listado'!$A$155:$Z$1048576,MATCH($A823,'Hoja de Trabajo para listado'!$A$155:$A$1048576,0),MATCH((CUADRO!K$5&amp;$E823),'Hoja de Trabajo para listado'!$A$151:$Z$151,0)),0)+IFERROR(INDEX('Hoja de Trabajo para listado'!$AB$155:$BA$1048576,MATCH($A823,'Hoja de Trabajo para listado'!$AB$155:$AB$1048576,0),MATCH((CUADRO!K$5&amp;$E823),'Hoja de Trabajo para listado'!$AB$151:$BA$151,0)),0)+IFERROR(INDEX('Hoja de Trabajo para listado'!$BC$155:$CB$1048576,MATCH($A823,'Hoja de Trabajo para listado'!$BC$155:$BC$1048576,0),MATCH((CUADRO!K$5&amp;$E823),'Hoja de Trabajo para listado'!$BC$151:$CB$151,0)),0)+IFERROR(INDEX('Hoja de Trabajo para listado'!$DE$153:$DG$274,MATCH($A823,'Hoja de Trabajo para listado'!$DE$153:$DE$1048576,0),MATCH((CUADRO!K$5&amp;$E823),'Hoja de Trabajo para listado'!$DE$151:$DG$151,0)),0)+IFERROR(INDEX('Hoja de Trabajo para listado'!$CD$155:$DC$1048576,MATCH($A823,'Hoja de Trabajo para listado'!$CD$155:$CD$1048576,0),MATCH((CUADRO!K$5&amp;$E823),'Hoja de Trabajo para listado'!$CD$151:$DC$151,0)),0)</f>
        <v>0</v>
      </c>
      <c r="L823" s="314">
        <f ca="1">+IFERROR(INDEX('Hoja de Trabajo para listado'!$A$155:$Z$1048576,MATCH($A823,'Hoja de Trabajo para listado'!$A$155:$A$1048576,0),MATCH((CUADRO!L$5&amp;$E823),'Hoja de Trabajo para listado'!$A$151:$Z$151,0)),0)+IFERROR(INDEX('Hoja de Trabajo para listado'!$AB$155:$BA$1048576,MATCH($A823,'Hoja de Trabajo para listado'!$AB$155:$AB$1048576,0),MATCH((CUADRO!L$5&amp;$E823),'Hoja de Trabajo para listado'!$AB$151:$BA$151,0)),0)+IFERROR(INDEX('Hoja de Trabajo para listado'!$BC$155:$CB$1048576,MATCH($A823,'Hoja de Trabajo para listado'!$BC$155:$BC$1048576,0),MATCH((CUADRO!L$5&amp;$E823),'Hoja de Trabajo para listado'!$BC$151:$CB$151,0)),0)+IFERROR(INDEX('Hoja de Trabajo para listado'!$DE$153:$DG$274,MATCH($A823,'Hoja de Trabajo para listado'!$DE$153:$DE$1048576,0),MATCH((CUADRO!L$5&amp;$E823),'Hoja de Trabajo para listado'!$DE$151:$DG$151,0)),0)+IFERROR(INDEX('Hoja de Trabajo para listado'!$CD$155:$DC$1048576,MATCH($A823,'Hoja de Trabajo para listado'!$CD$155:$CD$1048576,0),MATCH((CUADRO!L$5&amp;$E823),'Hoja de Trabajo para listado'!$CD$151:$DC$151,0)),0)</f>
        <v>0</v>
      </c>
      <c r="M823" s="314">
        <f ca="1">+IFERROR(INDEX('Hoja de Trabajo para listado'!$A$155:$Z$1048576,MATCH($A823,'Hoja de Trabajo para listado'!$A$155:$A$1048576,0),MATCH((CUADRO!M$5&amp;$E823),'Hoja de Trabajo para listado'!$A$151:$Z$151,0)),0)+IFERROR(INDEX('Hoja de Trabajo para listado'!$AB$155:$BA$1048576,MATCH($A823,'Hoja de Trabajo para listado'!$AB$155:$AB$1048576,0),MATCH((CUADRO!M$5&amp;$E823),'Hoja de Trabajo para listado'!$AB$151:$BA$151,0)),0)+IFERROR(INDEX('Hoja de Trabajo para listado'!$BC$155:$CB$1048576,MATCH($A823,'Hoja de Trabajo para listado'!$BC$155:$BC$1048576,0),MATCH((CUADRO!M$5&amp;$E823),'Hoja de Trabajo para listado'!$BC$151:$CB$151,0)),0)+IFERROR(INDEX('Hoja de Trabajo para listado'!$DE$153:$DG$274,MATCH($A823,'Hoja de Trabajo para listado'!$DE$153:$DE$1048576,0),MATCH((CUADRO!M$5&amp;$E823),'Hoja de Trabajo para listado'!$DE$151:$DG$151,0)),0)+IFERROR(INDEX('Hoja de Trabajo para listado'!$CD$155:$DC$1048576,MATCH($A823,'Hoja de Trabajo para listado'!$CD$155:$CD$1048576,0),MATCH((CUADRO!M$5&amp;$E823),'Hoja de Trabajo para listado'!$CD$151:$DC$151,0)),0)</f>
        <v>0</v>
      </c>
      <c r="N823" s="314">
        <f ca="1">+IFERROR(INDEX('Hoja de Trabajo para listado'!$A$155:$Z$1048576,MATCH($A823,'Hoja de Trabajo para listado'!$A$155:$A$1048576,0),MATCH((CUADRO!N$5&amp;$E823),'Hoja de Trabajo para listado'!$A$151:$Z$151,0)),0)+IFERROR(INDEX('Hoja de Trabajo para listado'!$AB$155:$BA$1048576,MATCH($A823,'Hoja de Trabajo para listado'!$AB$155:$AB$1048576,0),MATCH((CUADRO!N$5&amp;$E823),'Hoja de Trabajo para listado'!$AB$151:$BA$151,0)),0)+IFERROR(INDEX('Hoja de Trabajo para listado'!$BC$155:$CB$1048576,MATCH($A823,'Hoja de Trabajo para listado'!$BC$155:$BC$1048576,0),MATCH((CUADRO!N$5&amp;$E823),'Hoja de Trabajo para listado'!$BC$151:$CB$151,0)),0)+IFERROR(INDEX('Hoja de Trabajo para listado'!$DE$153:$DG$274,MATCH($A823,'Hoja de Trabajo para listado'!$DE$153:$DE$1048576,0),MATCH((CUADRO!N$5&amp;$E823),'Hoja de Trabajo para listado'!$DE$151:$DG$151,0)),0)+IFERROR(INDEX('Hoja de Trabajo para listado'!$CD$155:$DC$1048576,MATCH($A823,'Hoja de Trabajo para listado'!$CD$155:$CD$1048576,0),MATCH((CUADRO!N$5&amp;$E823),'Hoja de Trabajo para listado'!$CD$151:$DC$151,0)),0)</f>
        <v>0</v>
      </c>
      <c r="O823" s="314">
        <f ca="1">+IFERROR(INDEX('Hoja de Trabajo para listado'!$A$155:$Z$1048576,MATCH($A823,'Hoja de Trabajo para listado'!$A$155:$A$1048576,0),MATCH((CUADRO!O$5&amp;$E823),'Hoja de Trabajo para listado'!$A$151:$Z$151,0)),0)+IFERROR(INDEX('Hoja de Trabajo para listado'!$AB$155:$BA$1048576,MATCH($A823,'Hoja de Trabajo para listado'!$AB$155:$AB$1048576,0),MATCH((CUADRO!O$5&amp;$E823),'Hoja de Trabajo para listado'!$AB$151:$BA$151,0)),0)+IFERROR(INDEX('Hoja de Trabajo para listado'!$BC$155:$CB$1048576,MATCH($A823,'Hoja de Trabajo para listado'!$BC$155:$BC$1048576,0),MATCH((CUADRO!O$5&amp;$E823),'Hoja de Trabajo para listado'!$BC$151:$CB$151,0)),0)+IFERROR(INDEX('Hoja de Trabajo para listado'!$DE$153:$DG$274,MATCH($A823,'Hoja de Trabajo para listado'!$DE$153:$DE$1048576,0),MATCH((CUADRO!O$5&amp;$E823),'Hoja de Trabajo para listado'!$DE$151:$DG$151,0)),0)+IFERROR(INDEX('Hoja de Trabajo para listado'!$CD$155:$DC$1048576,MATCH($A823,'Hoja de Trabajo para listado'!$CD$155:$CD$1048576,0),MATCH((CUADRO!O$5&amp;$E823),'Hoja de Trabajo para listado'!$CD$151:$DC$151,0)),0)</f>
        <v>0</v>
      </c>
      <c r="P823" s="314">
        <f ca="1">+IFERROR(INDEX('Hoja de Trabajo para listado'!$A$155:$Z$1048576,MATCH($A823,'Hoja de Trabajo para listado'!$A$155:$A$1048576,0),MATCH((CUADRO!P$5&amp;$E823),'Hoja de Trabajo para listado'!$A$151:$Z$151,0)),0)+IFERROR(INDEX('Hoja de Trabajo para listado'!$AB$155:$BA$1048576,MATCH($A823,'Hoja de Trabajo para listado'!$AB$155:$AB$1048576,0),MATCH((CUADRO!P$5&amp;$E823),'Hoja de Trabajo para listado'!$AB$151:$BA$151,0)),0)+IFERROR(INDEX('Hoja de Trabajo para listado'!$BC$155:$CB$1048576,MATCH($A823,'Hoja de Trabajo para listado'!$BC$155:$BC$1048576,0),MATCH((CUADRO!P$5&amp;$E823),'Hoja de Trabajo para listado'!$BC$151:$CB$151,0)),0)+IFERROR(INDEX('Hoja de Trabajo para listado'!$DE$153:$DG$274,MATCH($A823,'Hoja de Trabajo para listado'!$DE$153:$DE$1048576,0),MATCH((CUADRO!P$5&amp;$E823),'Hoja de Trabajo para listado'!$DE$151:$DG$151,0)),0)+IFERROR(INDEX('Hoja de Trabajo para listado'!$CD$155:$DC$1048576,MATCH($A823,'Hoja de Trabajo para listado'!$CD$155:$CD$1048576,0),MATCH((CUADRO!P$5&amp;$E823),'Hoja de Trabajo para listado'!$CD$151:$DC$151,0)),0)</f>
        <v>0</v>
      </c>
      <c r="Q823" s="314">
        <f ca="1">+IFERROR(INDEX('Hoja de Trabajo para listado'!$A$155:$Z$1048576,MATCH($A823,'Hoja de Trabajo para listado'!$A$155:$A$1048576,0),MATCH((CUADRO!Q$5&amp;$E823),'Hoja de Trabajo para listado'!$A$151:$Z$151,0)),0)+IFERROR(INDEX('Hoja de Trabajo para listado'!$AB$155:$BA$1048576,MATCH($A823,'Hoja de Trabajo para listado'!$AB$155:$AB$1048576,0),MATCH((CUADRO!Q$5&amp;$E823),'Hoja de Trabajo para listado'!$AB$151:$BA$151,0)),0)+IFERROR(INDEX('Hoja de Trabajo para listado'!$BC$155:$CB$1048576,MATCH($A823,'Hoja de Trabajo para listado'!$BC$155:$BC$1048576,0),MATCH((CUADRO!Q$5&amp;$E823),'Hoja de Trabajo para listado'!$BC$151:$CB$151,0)),0)+IFERROR(INDEX('Hoja de Trabajo para listado'!$DE$153:$DG$274,MATCH($A823,'Hoja de Trabajo para listado'!$DE$153:$DE$1048576,0),MATCH((CUADRO!Q$5&amp;$E823),'Hoja de Trabajo para listado'!$DE$151:$DG$151,0)),0)+IFERROR(INDEX('Hoja de Trabajo para listado'!$CD$155:$DC$1048576,MATCH($A823,'Hoja de Trabajo para listado'!$CD$155:$CD$1048576,0),MATCH((CUADRO!Q$5&amp;$E823),'Hoja de Trabajo para listado'!$CD$151:$DC$151,0)),0)</f>
        <v>0</v>
      </c>
      <c r="R823" s="314">
        <f t="shared" ca="1" si="24"/>
        <v>0</v>
      </c>
      <c r="S823" s="322">
        <f ca="1">+R822+R823</f>
        <v>0</v>
      </c>
      <c r="T823" s="314">
        <f ca="1">+S823</f>
        <v>0</v>
      </c>
      <c r="U823" s="313">
        <f t="shared" si="25"/>
        <v>2</v>
      </c>
      <c r="V823" s="319" t="str">
        <f>+VLOOKUP(A823,bd_lista!$A$3:$E$593,5,FALSE)</f>
        <v>Instituciones de Seguridad Social</v>
      </c>
      <c r="W823" s="426"/>
    </row>
    <row r="824" spans="1:23" customFormat="1" ht="15" hidden="1" customHeight="1">
      <c r="A824" s="323">
        <v>427</v>
      </c>
      <c r="B824" s="427">
        <f>+A824</f>
        <v>427</v>
      </c>
      <c r="C824" s="318" t="str">
        <f>+VLOOKUP(A824,bd_lista!$A$3:$C$593,3,FALSE)</f>
        <v>Seguro Social Universitario de Santa Cruz</v>
      </c>
      <c r="D824" s="429" t="str">
        <f>+C824</f>
        <v>Seguro Social Universitario de Santa Cruz</v>
      </c>
      <c r="E824" s="318" t="s">
        <v>1418</v>
      </c>
      <c r="F824" s="314">
        <f ca="1">+IFERROR(INDEX('Hoja de Trabajo para listado'!$A$155:$Z$1048576,MATCH($A824,'Hoja de Trabajo para listado'!$A$155:$A$1048576,0),MATCH((CUADRO!F$5&amp;$E824),'Hoja de Trabajo para listado'!$A$151:$Z$151,0)),0)+IFERROR(INDEX('Hoja de Trabajo para listado'!$AB$155:$BA$1048576,MATCH($A824,'Hoja de Trabajo para listado'!$AB$155:$AB$1048576,0),MATCH((CUADRO!F$5&amp;$E824),'Hoja de Trabajo para listado'!$AB$151:$BA$151,0)),0)+IFERROR(INDEX('Hoja de Trabajo para listado'!$BC$155:$CB$1048576,MATCH($A824,'Hoja de Trabajo para listado'!$BC$155:$BC$1048576,0),MATCH((CUADRO!F$5&amp;$E824),'Hoja de Trabajo para listado'!$BC$151:$CB$151,0)),0)+IFERROR(INDEX('Hoja de Trabajo para listado'!$DE$153:$DG$274,MATCH($A824,'Hoja de Trabajo para listado'!$DE$153:$DE$1048576,0),MATCH((CUADRO!F$5&amp;$E824),'Hoja de Trabajo para listado'!$DE$151:$DG$151,0)),0)+IFERROR(INDEX('Hoja de Trabajo para listado'!$CD$155:$DC$1048576,MATCH($A824,'Hoja de Trabajo para listado'!$CD$155:$CD$1048576,0),MATCH((CUADRO!F$5&amp;$E824),'Hoja de Trabajo para listado'!$CD$151:$DC$151,0)),0)</f>
        <v>0</v>
      </c>
      <c r="G824" s="314">
        <f ca="1">+IFERROR(INDEX('Hoja de Trabajo para listado'!$A$155:$Z$1048576,MATCH($A824,'Hoja de Trabajo para listado'!$A$155:$A$1048576,0),MATCH((CUADRO!G$5&amp;$E824),'Hoja de Trabajo para listado'!$A$151:$Z$151,0)),0)+IFERROR(INDEX('Hoja de Trabajo para listado'!$AB$155:$BA$1048576,MATCH($A824,'Hoja de Trabajo para listado'!$AB$155:$AB$1048576,0),MATCH((CUADRO!G$5&amp;$E824),'Hoja de Trabajo para listado'!$AB$151:$BA$151,0)),0)+IFERROR(INDEX('Hoja de Trabajo para listado'!$BC$155:$CB$1048576,MATCH($A824,'Hoja de Trabajo para listado'!$BC$155:$BC$1048576,0),MATCH((CUADRO!G$5&amp;$E824),'Hoja de Trabajo para listado'!$BC$151:$CB$151,0)),0)+IFERROR(INDEX('Hoja de Trabajo para listado'!$DE$153:$DG$274,MATCH($A824,'Hoja de Trabajo para listado'!$DE$153:$DE$1048576,0),MATCH((CUADRO!G$5&amp;$E824),'Hoja de Trabajo para listado'!$DE$151:$DG$151,0)),0)+IFERROR(INDEX('Hoja de Trabajo para listado'!$CD$155:$DC$1048576,MATCH($A824,'Hoja de Trabajo para listado'!$CD$155:$CD$1048576,0),MATCH((CUADRO!G$5&amp;$E824),'Hoja de Trabajo para listado'!$CD$151:$DC$151,0)),0)</f>
        <v>0</v>
      </c>
      <c r="H824" s="314">
        <f ca="1">+IFERROR(INDEX('Hoja de Trabajo para listado'!$A$155:$Z$1048576,MATCH($A824,'Hoja de Trabajo para listado'!$A$155:$A$1048576,0),MATCH((CUADRO!H$5&amp;$E824),'Hoja de Trabajo para listado'!$A$151:$Z$151,0)),0)+IFERROR(INDEX('Hoja de Trabajo para listado'!$AB$155:$BA$1048576,MATCH($A824,'Hoja de Trabajo para listado'!$AB$155:$AB$1048576,0),MATCH((CUADRO!H$5&amp;$E824),'Hoja de Trabajo para listado'!$AB$151:$BA$151,0)),0)+IFERROR(INDEX('Hoja de Trabajo para listado'!$BC$155:$CB$1048576,MATCH($A824,'Hoja de Trabajo para listado'!$BC$155:$BC$1048576,0),MATCH((CUADRO!H$5&amp;$E824),'Hoja de Trabajo para listado'!$BC$151:$CB$151,0)),0)+IFERROR(INDEX('Hoja de Trabajo para listado'!$DE$153:$DG$274,MATCH($A824,'Hoja de Trabajo para listado'!$DE$153:$DE$1048576,0),MATCH((CUADRO!H$5&amp;$E824),'Hoja de Trabajo para listado'!$DE$151:$DG$151,0)),0)+IFERROR(INDEX('Hoja de Trabajo para listado'!$CD$155:$DC$1048576,MATCH($A824,'Hoja de Trabajo para listado'!$CD$155:$CD$1048576,0),MATCH((CUADRO!H$5&amp;$E824),'Hoja de Trabajo para listado'!$CD$151:$DC$151,0)),0)</f>
        <v>0</v>
      </c>
      <c r="I824" s="314">
        <f ca="1">+IFERROR(INDEX('Hoja de Trabajo para listado'!$A$155:$Z$1048576,MATCH($A824,'Hoja de Trabajo para listado'!$A$155:$A$1048576,0),MATCH((CUADRO!I$5&amp;$E824),'Hoja de Trabajo para listado'!$A$151:$Z$151,0)),0)+IFERROR(INDEX('Hoja de Trabajo para listado'!$AB$155:$BA$1048576,MATCH($A824,'Hoja de Trabajo para listado'!$AB$155:$AB$1048576,0),MATCH((CUADRO!I$5&amp;$E824),'Hoja de Trabajo para listado'!$AB$151:$BA$151,0)),0)+IFERROR(INDEX('Hoja de Trabajo para listado'!$BC$155:$CB$1048576,MATCH($A824,'Hoja de Trabajo para listado'!$BC$155:$BC$1048576,0),MATCH((CUADRO!I$5&amp;$E824),'Hoja de Trabajo para listado'!$BC$151:$CB$151,0)),0)+IFERROR(INDEX('Hoja de Trabajo para listado'!$DE$153:$DG$274,MATCH($A824,'Hoja de Trabajo para listado'!$DE$153:$DE$1048576,0),MATCH((CUADRO!I$5&amp;$E824),'Hoja de Trabajo para listado'!$DE$151:$DG$151,0)),0)+IFERROR(INDEX('Hoja de Trabajo para listado'!$CD$155:$DC$1048576,MATCH($A824,'Hoja de Trabajo para listado'!$CD$155:$CD$1048576,0),MATCH((CUADRO!I$5&amp;$E824),'Hoja de Trabajo para listado'!$CD$151:$DC$151,0)),0)</f>
        <v>0</v>
      </c>
      <c r="J824" s="314">
        <f ca="1">+IFERROR(INDEX('Hoja de Trabajo para listado'!$A$155:$Z$1048576,MATCH($A824,'Hoja de Trabajo para listado'!$A$155:$A$1048576,0),MATCH((CUADRO!J$5&amp;$E824),'Hoja de Trabajo para listado'!$A$151:$Z$151,0)),0)+IFERROR(INDEX('Hoja de Trabajo para listado'!$AB$155:$BA$1048576,MATCH($A824,'Hoja de Trabajo para listado'!$AB$155:$AB$1048576,0),MATCH((CUADRO!J$5&amp;$E824),'Hoja de Trabajo para listado'!$AB$151:$BA$151,0)),0)+IFERROR(INDEX('Hoja de Trabajo para listado'!$BC$155:$CB$1048576,MATCH($A824,'Hoja de Trabajo para listado'!$BC$155:$BC$1048576,0),MATCH((CUADRO!J$5&amp;$E824),'Hoja de Trabajo para listado'!$BC$151:$CB$151,0)),0)+IFERROR(INDEX('Hoja de Trabajo para listado'!$DE$153:$DG$274,MATCH($A824,'Hoja de Trabajo para listado'!$DE$153:$DE$1048576,0),MATCH((CUADRO!J$5&amp;$E824),'Hoja de Trabajo para listado'!$DE$151:$DG$151,0)),0)+IFERROR(INDEX('Hoja de Trabajo para listado'!$CD$155:$DC$1048576,MATCH($A824,'Hoja de Trabajo para listado'!$CD$155:$CD$1048576,0),MATCH((CUADRO!J$5&amp;$E824),'Hoja de Trabajo para listado'!$CD$151:$DC$151,0)),0)</f>
        <v>0</v>
      </c>
      <c r="K824" s="314">
        <f ca="1">+IFERROR(INDEX('Hoja de Trabajo para listado'!$A$155:$Z$1048576,MATCH($A824,'Hoja de Trabajo para listado'!$A$155:$A$1048576,0),MATCH((CUADRO!K$5&amp;$E824),'Hoja de Trabajo para listado'!$A$151:$Z$151,0)),0)+IFERROR(INDEX('Hoja de Trabajo para listado'!$AB$155:$BA$1048576,MATCH($A824,'Hoja de Trabajo para listado'!$AB$155:$AB$1048576,0),MATCH((CUADRO!K$5&amp;$E824),'Hoja de Trabajo para listado'!$AB$151:$BA$151,0)),0)+IFERROR(INDEX('Hoja de Trabajo para listado'!$BC$155:$CB$1048576,MATCH($A824,'Hoja de Trabajo para listado'!$BC$155:$BC$1048576,0),MATCH((CUADRO!K$5&amp;$E824),'Hoja de Trabajo para listado'!$BC$151:$CB$151,0)),0)+IFERROR(INDEX('Hoja de Trabajo para listado'!$DE$153:$DG$274,MATCH($A824,'Hoja de Trabajo para listado'!$DE$153:$DE$1048576,0),MATCH((CUADRO!K$5&amp;$E824),'Hoja de Trabajo para listado'!$DE$151:$DG$151,0)),0)+IFERROR(INDEX('Hoja de Trabajo para listado'!$CD$155:$DC$1048576,MATCH($A824,'Hoja de Trabajo para listado'!$CD$155:$CD$1048576,0),MATCH((CUADRO!K$5&amp;$E824),'Hoja de Trabajo para listado'!$CD$151:$DC$151,0)),0)</f>
        <v>0</v>
      </c>
      <c r="L824" s="314">
        <f ca="1">+IFERROR(INDEX('Hoja de Trabajo para listado'!$A$155:$Z$1048576,MATCH($A824,'Hoja de Trabajo para listado'!$A$155:$A$1048576,0),MATCH((CUADRO!L$5&amp;$E824),'Hoja de Trabajo para listado'!$A$151:$Z$151,0)),0)+IFERROR(INDEX('Hoja de Trabajo para listado'!$AB$155:$BA$1048576,MATCH($A824,'Hoja de Trabajo para listado'!$AB$155:$AB$1048576,0),MATCH((CUADRO!L$5&amp;$E824),'Hoja de Trabajo para listado'!$AB$151:$BA$151,0)),0)+IFERROR(INDEX('Hoja de Trabajo para listado'!$BC$155:$CB$1048576,MATCH($A824,'Hoja de Trabajo para listado'!$BC$155:$BC$1048576,0),MATCH((CUADRO!L$5&amp;$E824),'Hoja de Trabajo para listado'!$BC$151:$CB$151,0)),0)+IFERROR(INDEX('Hoja de Trabajo para listado'!$DE$153:$DG$274,MATCH($A824,'Hoja de Trabajo para listado'!$DE$153:$DE$1048576,0),MATCH((CUADRO!L$5&amp;$E824),'Hoja de Trabajo para listado'!$DE$151:$DG$151,0)),0)+IFERROR(INDEX('Hoja de Trabajo para listado'!$CD$155:$DC$1048576,MATCH($A824,'Hoja de Trabajo para listado'!$CD$155:$CD$1048576,0),MATCH((CUADRO!L$5&amp;$E824),'Hoja de Trabajo para listado'!$CD$151:$DC$151,0)),0)</f>
        <v>0</v>
      </c>
      <c r="M824" s="314">
        <f ca="1">+IFERROR(INDEX('Hoja de Trabajo para listado'!$A$155:$Z$1048576,MATCH($A824,'Hoja de Trabajo para listado'!$A$155:$A$1048576,0),MATCH((CUADRO!M$5&amp;$E824),'Hoja de Trabajo para listado'!$A$151:$Z$151,0)),0)+IFERROR(INDEX('Hoja de Trabajo para listado'!$AB$155:$BA$1048576,MATCH($A824,'Hoja de Trabajo para listado'!$AB$155:$AB$1048576,0),MATCH((CUADRO!M$5&amp;$E824),'Hoja de Trabajo para listado'!$AB$151:$BA$151,0)),0)+IFERROR(INDEX('Hoja de Trabajo para listado'!$BC$155:$CB$1048576,MATCH($A824,'Hoja de Trabajo para listado'!$BC$155:$BC$1048576,0),MATCH((CUADRO!M$5&amp;$E824),'Hoja de Trabajo para listado'!$BC$151:$CB$151,0)),0)+IFERROR(INDEX('Hoja de Trabajo para listado'!$DE$153:$DG$274,MATCH($A824,'Hoja de Trabajo para listado'!$DE$153:$DE$1048576,0),MATCH((CUADRO!M$5&amp;$E824),'Hoja de Trabajo para listado'!$DE$151:$DG$151,0)),0)+IFERROR(INDEX('Hoja de Trabajo para listado'!$CD$155:$DC$1048576,MATCH($A824,'Hoja de Trabajo para listado'!$CD$155:$CD$1048576,0),MATCH((CUADRO!M$5&amp;$E824),'Hoja de Trabajo para listado'!$CD$151:$DC$151,0)),0)</f>
        <v>0</v>
      </c>
      <c r="N824" s="314">
        <f ca="1">+IFERROR(INDEX('Hoja de Trabajo para listado'!$A$155:$Z$1048576,MATCH($A824,'Hoja de Trabajo para listado'!$A$155:$A$1048576,0),MATCH((CUADRO!N$5&amp;$E824),'Hoja de Trabajo para listado'!$A$151:$Z$151,0)),0)+IFERROR(INDEX('Hoja de Trabajo para listado'!$AB$155:$BA$1048576,MATCH($A824,'Hoja de Trabajo para listado'!$AB$155:$AB$1048576,0),MATCH((CUADRO!N$5&amp;$E824),'Hoja de Trabajo para listado'!$AB$151:$BA$151,0)),0)+IFERROR(INDEX('Hoja de Trabajo para listado'!$BC$155:$CB$1048576,MATCH($A824,'Hoja de Trabajo para listado'!$BC$155:$BC$1048576,0),MATCH((CUADRO!N$5&amp;$E824),'Hoja de Trabajo para listado'!$BC$151:$CB$151,0)),0)+IFERROR(INDEX('Hoja de Trabajo para listado'!$DE$153:$DG$274,MATCH($A824,'Hoja de Trabajo para listado'!$DE$153:$DE$1048576,0),MATCH((CUADRO!N$5&amp;$E824),'Hoja de Trabajo para listado'!$DE$151:$DG$151,0)),0)+IFERROR(INDEX('Hoja de Trabajo para listado'!$CD$155:$DC$1048576,MATCH($A824,'Hoja de Trabajo para listado'!$CD$155:$CD$1048576,0),MATCH((CUADRO!N$5&amp;$E824),'Hoja de Trabajo para listado'!$CD$151:$DC$151,0)),0)</f>
        <v>0</v>
      </c>
      <c r="O824" s="314">
        <f ca="1">+IFERROR(INDEX('Hoja de Trabajo para listado'!$A$155:$Z$1048576,MATCH($A824,'Hoja de Trabajo para listado'!$A$155:$A$1048576,0),MATCH((CUADRO!O$5&amp;$E824),'Hoja de Trabajo para listado'!$A$151:$Z$151,0)),0)+IFERROR(INDEX('Hoja de Trabajo para listado'!$AB$155:$BA$1048576,MATCH($A824,'Hoja de Trabajo para listado'!$AB$155:$AB$1048576,0),MATCH((CUADRO!O$5&amp;$E824),'Hoja de Trabajo para listado'!$AB$151:$BA$151,0)),0)+IFERROR(INDEX('Hoja de Trabajo para listado'!$BC$155:$CB$1048576,MATCH($A824,'Hoja de Trabajo para listado'!$BC$155:$BC$1048576,0),MATCH((CUADRO!O$5&amp;$E824),'Hoja de Trabajo para listado'!$BC$151:$CB$151,0)),0)+IFERROR(INDEX('Hoja de Trabajo para listado'!$DE$153:$DG$274,MATCH($A824,'Hoja de Trabajo para listado'!$DE$153:$DE$1048576,0),MATCH((CUADRO!O$5&amp;$E824),'Hoja de Trabajo para listado'!$DE$151:$DG$151,0)),0)+IFERROR(INDEX('Hoja de Trabajo para listado'!$CD$155:$DC$1048576,MATCH($A824,'Hoja de Trabajo para listado'!$CD$155:$CD$1048576,0),MATCH((CUADRO!O$5&amp;$E824),'Hoja de Trabajo para listado'!$CD$151:$DC$151,0)),0)</f>
        <v>0</v>
      </c>
      <c r="P824" s="314">
        <f ca="1">+IFERROR(INDEX('Hoja de Trabajo para listado'!$A$155:$Z$1048576,MATCH($A824,'Hoja de Trabajo para listado'!$A$155:$A$1048576,0),MATCH((CUADRO!P$5&amp;$E824),'Hoja de Trabajo para listado'!$A$151:$Z$151,0)),0)+IFERROR(INDEX('Hoja de Trabajo para listado'!$AB$155:$BA$1048576,MATCH($A824,'Hoja de Trabajo para listado'!$AB$155:$AB$1048576,0),MATCH((CUADRO!P$5&amp;$E824),'Hoja de Trabajo para listado'!$AB$151:$BA$151,0)),0)+IFERROR(INDEX('Hoja de Trabajo para listado'!$BC$155:$CB$1048576,MATCH($A824,'Hoja de Trabajo para listado'!$BC$155:$BC$1048576,0),MATCH((CUADRO!P$5&amp;$E824),'Hoja de Trabajo para listado'!$BC$151:$CB$151,0)),0)+IFERROR(INDEX('Hoja de Trabajo para listado'!$DE$153:$DG$274,MATCH($A824,'Hoja de Trabajo para listado'!$DE$153:$DE$1048576,0),MATCH((CUADRO!P$5&amp;$E824),'Hoja de Trabajo para listado'!$DE$151:$DG$151,0)),0)+IFERROR(INDEX('Hoja de Trabajo para listado'!$CD$155:$DC$1048576,MATCH($A824,'Hoja de Trabajo para listado'!$CD$155:$CD$1048576,0),MATCH((CUADRO!P$5&amp;$E824),'Hoja de Trabajo para listado'!$CD$151:$DC$151,0)),0)</f>
        <v>0</v>
      </c>
      <c r="Q824" s="314">
        <f ca="1">+IFERROR(INDEX('Hoja de Trabajo para listado'!$A$155:$Z$1048576,MATCH($A824,'Hoja de Trabajo para listado'!$A$155:$A$1048576,0),MATCH((CUADRO!Q$5&amp;$E824),'Hoja de Trabajo para listado'!$A$151:$Z$151,0)),0)+IFERROR(INDEX('Hoja de Trabajo para listado'!$AB$155:$BA$1048576,MATCH($A824,'Hoja de Trabajo para listado'!$AB$155:$AB$1048576,0),MATCH((CUADRO!Q$5&amp;$E824),'Hoja de Trabajo para listado'!$AB$151:$BA$151,0)),0)+IFERROR(INDEX('Hoja de Trabajo para listado'!$BC$155:$CB$1048576,MATCH($A824,'Hoja de Trabajo para listado'!$BC$155:$BC$1048576,0),MATCH((CUADRO!Q$5&amp;$E824),'Hoja de Trabajo para listado'!$BC$151:$CB$151,0)),0)+IFERROR(INDEX('Hoja de Trabajo para listado'!$DE$153:$DG$274,MATCH($A824,'Hoja de Trabajo para listado'!$DE$153:$DE$1048576,0),MATCH((CUADRO!Q$5&amp;$E824),'Hoja de Trabajo para listado'!$DE$151:$DG$151,0)),0)+IFERROR(INDEX('Hoja de Trabajo para listado'!$CD$155:$DC$1048576,MATCH($A824,'Hoja de Trabajo para listado'!$CD$155:$CD$1048576,0),MATCH((CUADRO!Q$5&amp;$E824),'Hoja de Trabajo para listado'!$CD$151:$DC$151,0)),0)</f>
        <v>0</v>
      </c>
      <c r="R824" s="314">
        <f t="shared" ca="1" si="24"/>
        <v>0</v>
      </c>
      <c r="S824" s="322"/>
      <c r="T824" s="314">
        <f ca="1">+T825</f>
        <v>0</v>
      </c>
      <c r="U824" s="313">
        <f t="shared" si="25"/>
        <v>1</v>
      </c>
      <c r="V824" s="319" t="str">
        <f>+VLOOKUP(A824,bd_lista!$A$3:$E$593,5,FALSE)</f>
        <v>Instituciones de Seguridad Social</v>
      </c>
      <c r="W824" s="425" t="str">
        <f>+V824</f>
        <v>Instituciones de Seguridad Social</v>
      </c>
    </row>
    <row r="825" spans="1:23" customFormat="1" ht="15" hidden="1" customHeight="1">
      <c r="A825" s="323">
        <v>427</v>
      </c>
      <c r="B825" s="428"/>
      <c r="C825" s="339" t="str">
        <f>+VLOOKUP(A825,bd_lista!$A$3:$C$593,3,FALSE)</f>
        <v>Seguro Social Universitario de Santa Cruz</v>
      </c>
      <c r="D825" s="430"/>
      <c r="E825" s="319" t="s">
        <v>1419</v>
      </c>
      <c r="F825" s="314">
        <f ca="1">+IFERROR(INDEX('Hoja de Trabajo para listado'!$A$155:$Z$1048576,MATCH($A825,'Hoja de Trabajo para listado'!$A$155:$A$1048576,0),MATCH((CUADRO!F$5&amp;$E825),'Hoja de Trabajo para listado'!$A$151:$Z$151,0)),0)+IFERROR(INDEX('Hoja de Trabajo para listado'!$AB$155:$BA$1048576,MATCH($A825,'Hoja de Trabajo para listado'!$AB$155:$AB$1048576,0),MATCH((CUADRO!F$5&amp;$E825),'Hoja de Trabajo para listado'!$AB$151:$BA$151,0)),0)+IFERROR(INDEX('Hoja de Trabajo para listado'!$BC$155:$CB$1048576,MATCH($A825,'Hoja de Trabajo para listado'!$BC$155:$BC$1048576,0),MATCH((CUADRO!F$5&amp;$E825),'Hoja de Trabajo para listado'!$BC$151:$CB$151,0)),0)+IFERROR(INDEX('Hoja de Trabajo para listado'!$DE$153:$DG$274,MATCH($A825,'Hoja de Trabajo para listado'!$DE$153:$DE$1048576,0),MATCH((CUADRO!F$5&amp;$E825),'Hoja de Trabajo para listado'!$DE$151:$DG$151,0)),0)+IFERROR(INDEX('Hoja de Trabajo para listado'!$CD$155:$DC$1048576,MATCH($A825,'Hoja de Trabajo para listado'!$CD$155:$CD$1048576,0),MATCH((CUADRO!F$5&amp;$E825),'Hoja de Trabajo para listado'!$CD$151:$DC$151,0)),0)</f>
        <v>0</v>
      </c>
      <c r="G825" s="314">
        <f ca="1">+IFERROR(INDEX('Hoja de Trabajo para listado'!$A$155:$Z$1048576,MATCH($A825,'Hoja de Trabajo para listado'!$A$155:$A$1048576,0),MATCH((CUADRO!G$5&amp;$E825),'Hoja de Trabajo para listado'!$A$151:$Z$151,0)),0)+IFERROR(INDEX('Hoja de Trabajo para listado'!$AB$155:$BA$1048576,MATCH($A825,'Hoja de Trabajo para listado'!$AB$155:$AB$1048576,0),MATCH((CUADRO!G$5&amp;$E825),'Hoja de Trabajo para listado'!$AB$151:$BA$151,0)),0)+IFERROR(INDEX('Hoja de Trabajo para listado'!$BC$155:$CB$1048576,MATCH($A825,'Hoja de Trabajo para listado'!$BC$155:$BC$1048576,0),MATCH((CUADRO!G$5&amp;$E825),'Hoja de Trabajo para listado'!$BC$151:$CB$151,0)),0)+IFERROR(INDEX('Hoja de Trabajo para listado'!$DE$153:$DG$274,MATCH($A825,'Hoja de Trabajo para listado'!$DE$153:$DE$1048576,0),MATCH((CUADRO!G$5&amp;$E825),'Hoja de Trabajo para listado'!$DE$151:$DG$151,0)),0)+IFERROR(INDEX('Hoja de Trabajo para listado'!$CD$155:$DC$1048576,MATCH($A825,'Hoja de Trabajo para listado'!$CD$155:$CD$1048576,0),MATCH((CUADRO!G$5&amp;$E825),'Hoja de Trabajo para listado'!$CD$151:$DC$151,0)),0)</f>
        <v>0</v>
      </c>
      <c r="H825" s="314">
        <f ca="1">+IFERROR(INDEX('Hoja de Trabajo para listado'!$A$155:$Z$1048576,MATCH($A825,'Hoja de Trabajo para listado'!$A$155:$A$1048576,0),MATCH((CUADRO!H$5&amp;$E825),'Hoja de Trabajo para listado'!$A$151:$Z$151,0)),0)+IFERROR(INDEX('Hoja de Trabajo para listado'!$AB$155:$BA$1048576,MATCH($A825,'Hoja de Trabajo para listado'!$AB$155:$AB$1048576,0),MATCH((CUADRO!H$5&amp;$E825),'Hoja de Trabajo para listado'!$AB$151:$BA$151,0)),0)+IFERROR(INDEX('Hoja de Trabajo para listado'!$BC$155:$CB$1048576,MATCH($A825,'Hoja de Trabajo para listado'!$BC$155:$BC$1048576,0),MATCH((CUADRO!H$5&amp;$E825),'Hoja de Trabajo para listado'!$BC$151:$CB$151,0)),0)+IFERROR(INDEX('Hoja de Trabajo para listado'!$DE$153:$DG$274,MATCH($A825,'Hoja de Trabajo para listado'!$DE$153:$DE$1048576,0),MATCH((CUADRO!H$5&amp;$E825),'Hoja de Trabajo para listado'!$DE$151:$DG$151,0)),0)+IFERROR(INDEX('Hoja de Trabajo para listado'!$CD$155:$DC$1048576,MATCH($A825,'Hoja de Trabajo para listado'!$CD$155:$CD$1048576,0),MATCH((CUADRO!H$5&amp;$E825),'Hoja de Trabajo para listado'!$CD$151:$DC$151,0)),0)</f>
        <v>0</v>
      </c>
      <c r="I825" s="314">
        <f ca="1">+IFERROR(INDEX('Hoja de Trabajo para listado'!$A$155:$Z$1048576,MATCH($A825,'Hoja de Trabajo para listado'!$A$155:$A$1048576,0),MATCH((CUADRO!I$5&amp;$E825),'Hoja de Trabajo para listado'!$A$151:$Z$151,0)),0)+IFERROR(INDEX('Hoja de Trabajo para listado'!$AB$155:$BA$1048576,MATCH($A825,'Hoja de Trabajo para listado'!$AB$155:$AB$1048576,0),MATCH((CUADRO!I$5&amp;$E825),'Hoja de Trabajo para listado'!$AB$151:$BA$151,0)),0)+IFERROR(INDEX('Hoja de Trabajo para listado'!$BC$155:$CB$1048576,MATCH($A825,'Hoja de Trabajo para listado'!$BC$155:$BC$1048576,0),MATCH((CUADRO!I$5&amp;$E825),'Hoja de Trabajo para listado'!$BC$151:$CB$151,0)),0)+IFERROR(INDEX('Hoja de Trabajo para listado'!$DE$153:$DG$274,MATCH($A825,'Hoja de Trabajo para listado'!$DE$153:$DE$1048576,0),MATCH((CUADRO!I$5&amp;$E825),'Hoja de Trabajo para listado'!$DE$151:$DG$151,0)),0)+IFERROR(INDEX('Hoja de Trabajo para listado'!$CD$155:$DC$1048576,MATCH($A825,'Hoja de Trabajo para listado'!$CD$155:$CD$1048576,0),MATCH((CUADRO!I$5&amp;$E825),'Hoja de Trabajo para listado'!$CD$151:$DC$151,0)),0)</f>
        <v>0</v>
      </c>
      <c r="J825" s="314">
        <f ca="1">+IFERROR(INDEX('Hoja de Trabajo para listado'!$A$155:$Z$1048576,MATCH($A825,'Hoja de Trabajo para listado'!$A$155:$A$1048576,0),MATCH((CUADRO!J$5&amp;$E825),'Hoja de Trabajo para listado'!$A$151:$Z$151,0)),0)+IFERROR(INDEX('Hoja de Trabajo para listado'!$AB$155:$BA$1048576,MATCH($A825,'Hoja de Trabajo para listado'!$AB$155:$AB$1048576,0),MATCH((CUADRO!J$5&amp;$E825),'Hoja de Trabajo para listado'!$AB$151:$BA$151,0)),0)+IFERROR(INDEX('Hoja de Trabajo para listado'!$BC$155:$CB$1048576,MATCH($A825,'Hoja de Trabajo para listado'!$BC$155:$BC$1048576,0),MATCH((CUADRO!J$5&amp;$E825),'Hoja de Trabajo para listado'!$BC$151:$CB$151,0)),0)+IFERROR(INDEX('Hoja de Trabajo para listado'!$DE$153:$DG$274,MATCH($A825,'Hoja de Trabajo para listado'!$DE$153:$DE$1048576,0),MATCH((CUADRO!J$5&amp;$E825),'Hoja de Trabajo para listado'!$DE$151:$DG$151,0)),0)+IFERROR(INDEX('Hoja de Trabajo para listado'!$CD$155:$DC$1048576,MATCH($A825,'Hoja de Trabajo para listado'!$CD$155:$CD$1048576,0),MATCH((CUADRO!J$5&amp;$E825),'Hoja de Trabajo para listado'!$CD$151:$DC$151,0)),0)</f>
        <v>0</v>
      </c>
      <c r="K825" s="314">
        <f ca="1">+IFERROR(INDEX('Hoja de Trabajo para listado'!$A$155:$Z$1048576,MATCH($A825,'Hoja de Trabajo para listado'!$A$155:$A$1048576,0),MATCH((CUADRO!K$5&amp;$E825),'Hoja de Trabajo para listado'!$A$151:$Z$151,0)),0)+IFERROR(INDEX('Hoja de Trabajo para listado'!$AB$155:$BA$1048576,MATCH($A825,'Hoja de Trabajo para listado'!$AB$155:$AB$1048576,0),MATCH((CUADRO!K$5&amp;$E825),'Hoja de Trabajo para listado'!$AB$151:$BA$151,0)),0)+IFERROR(INDEX('Hoja de Trabajo para listado'!$BC$155:$CB$1048576,MATCH($A825,'Hoja de Trabajo para listado'!$BC$155:$BC$1048576,0),MATCH((CUADRO!K$5&amp;$E825),'Hoja de Trabajo para listado'!$BC$151:$CB$151,0)),0)+IFERROR(INDEX('Hoja de Trabajo para listado'!$DE$153:$DG$274,MATCH($A825,'Hoja de Trabajo para listado'!$DE$153:$DE$1048576,0),MATCH((CUADRO!K$5&amp;$E825),'Hoja de Trabajo para listado'!$DE$151:$DG$151,0)),0)+IFERROR(INDEX('Hoja de Trabajo para listado'!$CD$155:$DC$1048576,MATCH($A825,'Hoja de Trabajo para listado'!$CD$155:$CD$1048576,0),MATCH((CUADRO!K$5&amp;$E825),'Hoja de Trabajo para listado'!$CD$151:$DC$151,0)),0)</f>
        <v>0</v>
      </c>
      <c r="L825" s="314">
        <f ca="1">+IFERROR(INDEX('Hoja de Trabajo para listado'!$A$155:$Z$1048576,MATCH($A825,'Hoja de Trabajo para listado'!$A$155:$A$1048576,0),MATCH((CUADRO!L$5&amp;$E825),'Hoja de Trabajo para listado'!$A$151:$Z$151,0)),0)+IFERROR(INDEX('Hoja de Trabajo para listado'!$AB$155:$BA$1048576,MATCH($A825,'Hoja de Trabajo para listado'!$AB$155:$AB$1048576,0),MATCH((CUADRO!L$5&amp;$E825),'Hoja de Trabajo para listado'!$AB$151:$BA$151,0)),0)+IFERROR(INDEX('Hoja de Trabajo para listado'!$BC$155:$CB$1048576,MATCH($A825,'Hoja de Trabajo para listado'!$BC$155:$BC$1048576,0),MATCH((CUADRO!L$5&amp;$E825),'Hoja de Trabajo para listado'!$BC$151:$CB$151,0)),0)+IFERROR(INDEX('Hoja de Trabajo para listado'!$DE$153:$DG$274,MATCH($A825,'Hoja de Trabajo para listado'!$DE$153:$DE$1048576,0),MATCH((CUADRO!L$5&amp;$E825),'Hoja de Trabajo para listado'!$DE$151:$DG$151,0)),0)+IFERROR(INDEX('Hoja de Trabajo para listado'!$CD$155:$DC$1048576,MATCH($A825,'Hoja de Trabajo para listado'!$CD$155:$CD$1048576,0),MATCH((CUADRO!L$5&amp;$E825),'Hoja de Trabajo para listado'!$CD$151:$DC$151,0)),0)</f>
        <v>0</v>
      </c>
      <c r="M825" s="314">
        <f ca="1">+IFERROR(INDEX('Hoja de Trabajo para listado'!$A$155:$Z$1048576,MATCH($A825,'Hoja de Trabajo para listado'!$A$155:$A$1048576,0),MATCH((CUADRO!M$5&amp;$E825),'Hoja de Trabajo para listado'!$A$151:$Z$151,0)),0)+IFERROR(INDEX('Hoja de Trabajo para listado'!$AB$155:$BA$1048576,MATCH($A825,'Hoja de Trabajo para listado'!$AB$155:$AB$1048576,0),MATCH((CUADRO!M$5&amp;$E825),'Hoja de Trabajo para listado'!$AB$151:$BA$151,0)),0)+IFERROR(INDEX('Hoja de Trabajo para listado'!$BC$155:$CB$1048576,MATCH($A825,'Hoja de Trabajo para listado'!$BC$155:$BC$1048576,0),MATCH((CUADRO!M$5&amp;$E825),'Hoja de Trabajo para listado'!$BC$151:$CB$151,0)),0)+IFERROR(INDEX('Hoja de Trabajo para listado'!$DE$153:$DG$274,MATCH($A825,'Hoja de Trabajo para listado'!$DE$153:$DE$1048576,0),MATCH((CUADRO!M$5&amp;$E825),'Hoja de Trabajo para listado'!$DE$151:$DG$151,0)),0)+IFERROR(INDEX('Hoja de Trabajo para listado'!$CD$155:$DC$1048576,MATCH($A825,'Hoja de Trabajo para listado'!$CD$155:$CD$1048576,0),MATCH((CUADRO!M$5&amp;$E825),'Hoja de Trabajo para listado'!$CD$151:$DC$151,0)),0)</f>
        <v>0</v>
      </c>
      <c r="N825" s="314">
        <f ca="1">+IFERROR(INDEX('Hoja de Trabajo para listado'!$A$155:$Z$1048576,MATCH($A825,'Hoja de Trabajo para listado'!$A$155:$A$1048576,0),MATCH((CUADRO!N$5&amp;$E825),'Hoja de Trabajo para listado'!$A$151:$Z$151,0)),0)+IFERROR(INDEX('Hoja de Trabajo para listado'!$AB$155:$BA$1048576,MATCH($A825,'Hoja de Trabajo para listado'!$AB$155:$AB$1048576,0),MATCH((CUADRO!N$5&amp;$E825),'Hoja de Trabajo para listado'!$AB$151:$BA$151,0)),0)+IFERROR(INDEX('Hoja de Trabajo para listado'!$BC$155:$CB$1048576,MATCH($A825,'Hoja de Trabajo para listado'!$BC$155:$BC$1048576,0),MATCH((CUADRO!N$5&amp;$E825),'Hoja de Trabajo para listado'!$BC$151:$CB$151,0)),0)+IFERROR(INDEX('Hoja de Trabajo para listado'!$DE$153:$DG$274,MATCH($A825,'Hoja de Trabajo para listado'!$DE$153:$DE$1048576,0),MATCH((CUADRO!N$5&amp;$E825),'Hoja de Trabajo para listado'!$DE$151:$DG$151,0)),0)+IFERROR(INDEX('Hoja de Trabajo para listado'!$CD$155:$DC$1048576,MATCH($A825,'Hoja de Trabajo para listado'!$CD$155:$CD$1048576,0),MATCH((CUADRO!N$5&amp;$E825),'Hoja de Trabajo para listado'!$CD$151:$DC$151,0)),0)</f>
        <v>0</v>
      </c>
      <c r="O825" s="314">
        <f ca="1">+IFERROR(INDEX('Hoja de Trabajo para listado'!$A$155:$Z$1048576,MATCH($A825,'Hoja de Trabajo para listado'!$A$155:$A$1048576,0),MATCH((CUADRO!O$5&amp;$E825),'Hoja de Trabajo para listado'!$A$151:$Z$151,0)),0)+IFERROR(INDEX('Hoja de Trabajo para listado'!$AB$155:$BA$1048576,MATCH($A825,'Hoja de Trabajo para listado'!$AB$155:$AB$1048576,0),MATCH((CUADRO!O$5&amp;$E825),'Hoja de Trabajo para listado'!$AB$151:$BA$151,0)),0)+IFERROR(INDEX('Hoja de Trabajo para listado'!$BC$155:$CB$1048576,MATCH($A825,'Hoja de Trabajo para listado'!$BC$155:$BC$1048576,0),MATCH((CUADRO!O$5&amp;$E825),'Hoja de Trabajo para listado'!$BC$151:$CB$151,0)),0)+IFERROR(INDEX('Hoja de Trabajo para listado'!$DE$153:$DG$274,MATCH($A825,'Hoja de Trabajo para listado'!$DE$153:$DE$1048576,0),MATCH((CUADRO!O$5&amp;$E825),'Hoja de Trabajo para listado'!$DE$151:$DG$151,0)),0)+IFERROR(INDEX('Hoja de Trabajo para listado'!$CD$155:$DC$1048576,MATCH($A825,'Hoja de Trabajo para listado'!$CD$155:$CD$1048576,0),MATCH((CUADRO!O$5&amp;$E825),'Hoja de Trabajo para listado'!$CD$151:$DC$151,0)),0)</f>
        <v>0</v>
      </c>
      <c r="P825" s="314">
        <f ca="1">+IFERROR(INDEX('Hoja de Trabajo para listado'!$A$155:$Z$1048576,MATCH($A825,'Hoja de Trabajo para listado'!$A$155:$A$1048576,0),MATCH((CUADRO!P$5&amp;$E825),'Hoja de Trabajo para listado'!$A$151:$Z$151,0)),0)+IFERROR(INDEX('Hoja de Trabajo para listado'!$AB$155:$BA$1048576,MATCH($A825,'Hoja de Trabajo para listado'!$AB$155:$AB$1048576,0),MATCH((CUADRO!P$5&amp;$E825),'Hoja de Trabajo para listado'!$AB$151:$BA$151,0)),0)+IFERROR(INDEX('Hoja de Trabajo para listado'!$BC$155:$CB$1048576,MATCH($A825,'Hoja de Trabajo para listado'!$BC$155:$BC$1048576,0),MATCH((CUADRO!P$5&amp;$E825),'Hoja de Trabajo para listado'!$BC$151:$CB$151,0)),0)+IFERROR(INDEX('Hoja de Trabajo para listado'!$DE$153:$DG$274,MATCH($A825,'Hoja de Trabajo para listado'!$DE$153:$DE$1048576,0),MATCH((CUADRO!P$5&amp;$E825),'Hoja de Trabajo para listado'!$DE$151:$DG$151,0)),0)+IFERROR(INDEX('Hoja de Trabajo para listado'!$CD$155:$DC$1048576,MATCH($A825,'Hoja de Trabajo para listado'!$CD$155:$CD$1048576,0),MATCH((CUADRO!P$5&amp;$E825),'Hoja de Trabajo para listado'!$CD$151:$DC$151,0)),0)</f>
        <v>0</v>
      </c>
      <c r="Q825" s="314">
        <f ca="1">+IFERROR(INDEX('Hoja de Trabajo para listado'!$A$155:$Z$1048576,MATCH($A825,'Hoja de Trabajo para listado'!$A$155:$A$1048576,0),MATCH((CUADRO!Q$5&amp;$E825),'Hoja de Trabajo para listado'!$A$151:$Z$151,0)),0)+IFERROR(INDEX('Hoja de Trabajo para listado'!$AB$155:$BA$1048576,MATCH($A825,'Hoja de Trabajo para listado'!$AB$155:$AB$1048576,0),MATCH((CUADRO!Q$5&amp;$E825),'Hoja de Trabajo para listado'!$AB$151:$BA$151,0)),0)+IFERROR(INDEX('Hoja de Trabajo para listado'!$BC$155:$CB$1048576,MATCH($A825,'Hoja de Trabajo para listado'!$BC$155:$BC$1048576,0),MATCH((CUADRO!Q$5&amp;$E825),'Hoja de Trabajo para listado'!$BC$151:$CB$151,0)),0)+IFERROR(INDEX('Hoja de Trabajo para listado'!$DE$153:$DG$274,MATCH($A825,'Hoja de Trabajo para listado'!$DE$153:$DE$1048576,0),MATCH((CUADRO!Q$5&amp;$E825),'Hoja de Trabajo para listado'!$DE$151:$DG$151,0)),0)+IFERROR(INDEX('Hoja de Trabajo para listado'!$CD$155:$DC$1048576,MATCH($A825,'Hoja de Trabajo para listado'!$CD$155:$CD$1048576,0),MATCH((CUADRO!Q$5&amp;$E825),'Hoja de Trabajo para listado'!$CD$151:$DC$151,0)),0)</f>
        <v>0</v>
      </c>
      <c r="R825" s="314">
        <f t="shared" ca="1" si="24"/>
        <v>0</v>
      </c>
      <c r="S825" s="322">
        <f ca="1">+R824+R825</f>
        <v>0</v>
      </c>
      <c r="T825" s="314">
        <f ca="1">+S825</f>
        <v>0</v>
      </c>
      <c r="U825" s="313">
        <f t="shared" si="25"/>
        <v>2</v>
      </c>
      <c r="V825" s="319" t="str">
        <f>+VLOOKUP(A825,bd_lista!$A$3:$E$593,5,FALSE)</f>
        <v>Instituciones de Seguridad Social</v>
      </c>
      <c r="W825" s="426"/>
    </row>
    <row r="826" spans="1:23" customFormat="1" ht="15" hidden="1" customHeight="1">
      <c r="A826" s="323">
        <v>428</v>
      </c>
      <c r="B826" s="427">
        <f>+A826</f>
        <v>428</v>
      </c>
      <c r="C826" s="318" t="str">
        <f>+VLOOKUP(A826,bd_lista!$A$3:$C$593,3,FALSE)</f>
        <v>Seguro Social Universitario de Sucre</v>
      </c>
      <c r="D826" s="429" t="str">
        <f>+C826</f>
        <v>Seguro Social Universitario de Sucre</v>
      </c>
      <c r="E826" s="318" t="s">
        <v>1418</v>
      </c>
      <c r="F826" s="314">
        <f ca="1">+IFERROR(INDEX('Hoja de Trabajo para listado'!$A$155:$Z$1048576,MATCH($A826,'Hoja de Trabajo para listado'!$A$155:$A$1048576,0),MATCH((CUADRO!F$5&amp;$E826),'Hoja de Trabajo para listado'!$A$151:$Z$151,0)),0)+IFERROR(INDEX('Hoja de Trabajo para listado'!$AB$155:$BA$1048576,MATCH($A826,'Hoja de Trabajo para listado'!$AB$155:$AB$1048576,0),MATCH((CUADRO!F$5&amp;$E826),'Hoja de Trabajo para listado'!$AB$151:$BA$151,0)),0)+IFERROR(INDEX('Hoja de Trabajo para listado'!$BC$155:$CB$1048576,MATCH($A826,'Hoja de Trabajo para listado'!$BC$155:$BC$1048576,0),MATCH((CUADRO!F$5&amp;$E826),'Hoja de Trabajo para listado'!$BC$151:$CB$151,0)),0)+IFERROR(INDEX('Hoja de Trabajo para listado'!$DE$153:$DG$274,MATCH($A826,'Hoja de Trabajo para listado'!$DE$153:$DE$1048576,0),MATCH((CUADRO!F$5&amp;$E826),'Hoja de Trabajo para listado'!$DE$151:$DG$151,0)),0)+IFERROR(INDEX('Hoja de Trabajo para listado'!$CD$155:$DC$1048576,MATCH($A826,'Hoja de Trabajo para listado'!$CD$155:$CD$1048576,0),MATCH((CUADRO!F$5&amp;$E826),'Hoja de Trabajo para listado'!$CD$151:$DC$151,0)),0)</f>
        <v>0</v>
      </c>
      <c r="G826" s="314">
        <f ca="1">+IFERROR(INDEX('Hoja de Trabajo para listado'!$A$155:$Z$1048576,MATCH($A826,'Hoja de Trabajo para listado'!$A$155:$A$1048576,0),MATCH((CUADRO!G$5&amp;$E826),'Hoja de Trabajo para listado'!$A$151:$Z$151,0)),0)+IFERROR(INDEX('Hoja de Trabajo para listado'!$AB$155:$BA$1048576,MATCH($A826,'Hoja de Trabajo para listado'!$AB$155:$AB$1048576,0),MATCH((CUADRO!G$5&amp;$E826),'Hoja de Trabajo para listado'!$AB$151:$BA$151,0)),0)+IFERROR(INDEX('Hoja de Trabajo para listado'!$BC$155:$CB$1048576,MATCH($A826,'Hoja de Trabajo para listado'!$BC$155:$BC$1048576,0),MATCH((CUADRO!G$5&amp;$E826),'Hoja de Trabajo para listado'!$BC$151:$CB$151,0)),0)+IFERROR(INDEX('Hoja de Trabajo para listado'!$DE$153:$DG$274,MATCH($A826,'Hoja de Trabajo para listado'!$DE$153:$DE$1048576,0),MATCH((CUADRO!G$5&amp;$E826),'Hoja de Trabajo para listado'!$DE$151:$DG$151,0)),0)+IFERROR(INDEX('Hoja de Trabajo para listado'!$CD$155:$DC$1048576,MATCH($A826,'Hoja de Trabajo para listado'!$CD$155:$CD$1048576,0),MATCH((CUADRO!G$5&amp;$E826),'Hoja de Trabajo para listado'!$CD$151:$DC$151,0)),0)</f>
        <v>0</v>
      </c>
      <c r="H826" s="314">
        <f ca="1">+IFERROR(INDEX('Hoja de Trabajo para listado'!$A$155:$Z$1048576,MATCH($A826,'Hoja de Trabajo para listado'!$A$155:$A$1048576,0),MATCH((CUADRO!H$5&amp;$E826),'Hoja de Trabajo para listado'!$A$151:$Z$151,0)),0)+IFERROR(INDEX('Hoja de Trabajo para listado'!$AB$155:$BA$1048576,MATCH($A826,'Hoja de Trabajo para listado'!$AB$155:$AB$1048576,0),MATCH((CUADRO!H$5&amp;$E826),'Hoja de Trabajo para listado'!$AB$151:$BA$151,0)),0)+IFERROR(INDEX('Hoja de Trabajo para listado'!$BC$155:$CB$1048576,MATCH($A826,'Hoja de Trabajo para listado'!$BC$155:$BC$1048576,0),MATCH((CUADRO!H$5&amp;$E826),'Hoja de Trabajo para listado'!$BC$151:$CB$151,0)),0)+IFERROR(INDEX('Hoja de Trabajo para listado'!$DE$153:$DG$274,MATCH($A826,'Hoja de Trabajo para listado'!$DE$153:$DE$1048576,0),MATCH((CUADRO!H$5&amp;$E826),'Hoja de Trabajo para listado'!$DE$151:$DG$151,0)),0)+IFERROR(INDEX('Hoja de Trabajo para listado'!$CD$155:$DC$1048576,MATCH($A826,'Hoja de Trabajo para listado'!$CD$155:$CD$1048576,0),MATCH((CUADRO!H$5&amp;$E826),'Hoja de Trabajo para listado'!$CD$151:$DC$151,0)),0)</f>
        <v>0</v>
      </c>
      <c r="I826" s="314">
        <f ca="1">+IFERROR(INDEX('Hoja de Trabajo para listado'!$A$155:$Z$1048576,MATCH($A826,'Hoja de Trabajo para listado'!$A$155:$A$1048576,0),MATCH((CUADRO!I$5&amp;$E826),'Hoja de Trabajo para listado'!$A$151:$Z$151,0)),0)+IFERROR(INDEX('Hoja de Trabajo para listado'!$AB$155:$BA$1048576,MATCH($A826,'Hoja de Trabajo para listado'!$AB$155:$AB$1048576,0),MATCH((CUADRO!I$5&amp;$E826),'Hoja de Trabajo para listado'!$AB$151:$BA$151,0)),0)+IFERROR(INDEX('Hoja de Trabajo para listado'!$BC$155:$CB$1048576,MATCH($A826,'Hoja de Trabajo para listado'!$BC$155:$BC$1048576,0),MATCH((CUADRO!I$5&amp;$E826),'Hoja de Trabajo para listado'!$BC$151:$CB$151,0)),0)+IFERROR(INDEX('Hoja de Trabajo para listado'!$DE$153:$DG$274,MATCH($A826,'Hoja de Trabajo para listado'!$DE$153:$DE$1048576,0),MATCH((CUADRO!I$5&amp;$E826),'Hoja de Trabajo para listado'!$DE$151:$DG$151,0)),0)+IFERROR(INDEX('Hoja de Trabajo para listado'!$CD$155:$DC$1048576,MATCH($A826,'Hoja de Trabajo para listado'!$CD$155:$CD$1048576,0),MATCH((CUADRO!I$5&amp;$E826),'Hoja de Trabajo para listado'!$CD$151:$DC$151,0)),0)</f>
        <v>0</v>
      </c>
      <c r="J826" s="314">
        <f ca="1">+IFERROR(INDEX('Hoja de Trabajo para listado'!$A$155:$Z$1048576,MATCH($A826,'Hoja de Trabajo para listado'!$A$155:$A$1048576,0),MATCH((CUADRO!J$5&amp;$E826),'Hoja de Trabajo para listado'!$A$151:$Z$151,0)),0)+IFERROR(INDEX('Hoja de Trabajo para listado'!$AB$155:$BA$1048576,MATCH($A826,'Hoja de Trabajo para listado'!$AB$155:$AB$1048576,0),MATCH((CUADRO!J$5&amp;$E826),'Hoja de Trabajo para listado'!$AB$151:$BA$151,0)),0)+IFERROR(INDEX('Hoja de Trabajo para listado'!$BC$155:$CB$1048576,MATCH($A826,'Hoja de Trabajo para listado'!$BC$155:$BC$1048576,0),MATCH((CUADRO!J$5&amp;$E826),'Hoja de Trabajo para listado'!$BC$151:$CB$151,0)),0)+IFERROR(INDEX('Hoja de Trabajo para listado'!$DE$153:$DG$274,MATCH($A826,'Hoja de Trabajo para listado'!$DE$153:$DE$1048576,0),MATCH((CUADRO!J$5&amp;$E826),'Hoja de Trabajo para listado'!$DE$151:$DG$151,0)),0)+IFERROR(INDEX('Hoja de Trabajo para listado'!$CD$155:$DC$1048576,MATCH($A826,'Hoja de Trabajo para listado'!$CD$155:$CD$1048576,0),MATCH((CUADRO!J$5&amp;$E826),'Hoja de Trabajo para listado'!$CD$151:$DC$151,0)),0)</f>
        <v>0</v>
      </c>
      <c r="K826" s="314">
        <f ca="1">+IFERROR(INDEX('Hoja de Trabajo para listado'!$A$155:$Z$1048576,MATCH($A826,'Hoja de Trabajo para listado'!$A$155:$A$1048576,0),MATCH((CUADRO!K$5&amp;$E826),'Hoja de Trabajo para listado'!$A$151:$Z$151,0)),0)+IFERROR(INDEX('Hoja de Trabajo para listado'!$AB$155:$BA$1048576,MATCH($A826,'Hoja de Trabajo para listado'!$AB$155:$AB$1048576,0),MATCH((CUADRO!K$5&amp;$E826),'Hoja de Trabajo para listado'!$AB$151:$BA$151,0)),0)+IFERROR(INDEX('Hoja de Trabajo para listado'!$BC$155:$CB$1048576,MATCH($A826,'Hoja de Trabajo para listado'!$BC$155:$BC$1048576,0),MATCH((CUADRO!K$5&amp;$E826),'Hoja de Trabajo para listado'!$BC$151:$CB$151,0)),0)+IFERROR(INDEX('Hoja de Trabajo para listado'!$DE$153:$DG$274,MATCH($A826,'Hoja de Trabajo para listado'!$DE$153:$DE$1048576,0),MATCH((CUADRO!K$5&amp;$E826),'Hoja de Trabajo para listado'!$DE$151:$DG$151,0)),0)+IFERROR(INDEX('Hoja de Trabajo para listado'!$CD$155:$DC$1048576,MATCH($A826,'Hoja de Trabajo para listado'!$CD$155:$CD$1048576,0),MATCH((CUADRO!K$5&amp;$E826),'Hoja de Trabajo para listado'!$CD$151:$DC$151,0)),0)</f>
        <v>0</v>
      </c>
      <c r="L826" s="314">
        <f ca="1">+IFERROR(INDEX('Hoja de Trabajo para listado'!$A$155:$Z$1048576,MATCH($A826,'Hoja de Trabajo para listado'!$A$155:$A$1048576,0),MATCH((CUADRO!L$5&amp;$E826),'Hoja de Trabajo para listado'!$A$151:$Z$151,0)),0)+IFERROR(INDEX('Hoja de Trabajo para listado'!$AB$155:$BA$1048576,MATCH($A826,'Hoja de Trabajo para listado'!$AB$155:$AB$1048576,0),MATCH((CUADRO!L$5&amp;$E826),'Hoja de Trabajo para listado'!$AB$151:$BA$151,0)),0)+IFERROR(INDEX('Hoja de Trabajo para listado'!$BC$155:$CB$1048576,MATCH($A826,'Hoja de Trabajo para listado'!$BC$155:$BC$1048576,0),MATCH((CUADRO!L$5&amp;$E826),'Hoja de Trabajo para listado'!$BC$151:$CB$151,0)),0)+IFERROR(INDEX('Hoja de Trabajo para listado'!$DE$153:$DG$274,MATCH($A826,'Hoja de Trabajo para listado'!$DE$153:$DE$1048576,0),MATCH((CUADRO!L$5&amp;$E826),'Hoja de Trabajo para listado'!$DE$151:$DG$151,0)),0)+IFERROR(INDEX('Hoja de Trabajo para listado'!$CD$155:$DC$1048576,MATCH($A826,'Hoja de Trabajo para listado'!$CD$155:$CD$1048576,0),MATCH((CUADRO!L$5&amp;$E826),'Hoja de Trabajo para listado'!$CD$151:$DC$151,0)),0)</f>
        <v>0</v>
      </c>
      <c r="M826" s="314">
        <f ca="1">+IFERROR(INDEX('Hoja de Trabajo para listado'!$A$155:$Z$1048576,MATCH($A826,'Hoja de Trabajo para listado'!$A$155:$A$1048576,0),MATCH((CUADRO!M$5&amp;$E826),'Hoja de Trabajo para listado'!$A$151:$Z$151,0)),0)+IFERROR(INDEX('Hoja de Trabajo para listado'!$AB$155:$BA$1048576,MATCH($A826,'Hoja de Trabajo para listado'!$AB$155:$AB$1048576,0),MATCH((CUADRO!M$5&amp;$E826),'Hoja de Trabajo para listado'!$AB$151:$BA$151,0)),0)+IFERROR(INDEX('Hoja de Trabajo para listado'!$BC$155:$CB$1048576,MATCH($A826,'Hoja de Trabajo para listado'!$BC$155:$BC$1048576,0),MATCH((CUADRO!M$5&amp;$E826),'Hoja de Trabajo para listado'!$BC$151:$CB$151,0)),0)+IFERROR(INDEX('Hoja de Trabajo para listado'!$DE$153:$DG$274,MATCH($A826,'Hoja de Trabajo para listado'!$DE$153:$DE$1048576,0),MATCH((CUADRO!M$5&amp;$E826),'Hoja de Trabajo para listado'!$DE$151:$DG$151,0)),0)+IFERROR(INDEX('Hoja de Trabajo para listado'!$CD$155:$DC$1048576,MATCH($A826,'Hoja de Trabajo para listado'!$CD$155:$CD$1048576,0),MATCH((CUADRO!M$5&amp;$E826),'Hoja de Trabajo para listado'!$CD$151:$DC$151,0)),0)</f>
        <v>0</v>
      </c>
      <c r="N826" s="314">
        <f ca="1">+IFERROR(INDEX('Hoja de Trabajo para listado'!$A$155:$Z$1048576,MATCH($A826,'Hoja de Trabajo para listado'!$A$155:$A$1048576,0),MATCH((CUADRO!N$5&amp;$E826),'Hoja de Trabajo para listado'!$A$151:$Z$151,0)),0)+IFERROR(INDEX('Hoja de Trabajo para listado'!$AB$155:$BA$1048576,MATCH($A826,'Hoja de Trabajo para listado'!$AB$155:$AB$1048576,0),MATCH((CUADRO!N$5&amp;$E826),'Hoja de Trabajo para listado'!$AB$151:$BA$151,0)),0)+IFERROR(INDEX('Hoja de Trabajo para listado'!$BC$155:$CB$1048576,MATCH($A826,'Hoja de Trabajo para listado'!$BC$155:$BC$1048576,0),MATCH((CUADRO!N$5&amp;$E826),'Hoja de Trabajo para listado'!$BC$151:$CB$151,0)),0)+IFERROR(INDEX('Hoja de Trabajo para listado'!$DE$153:$DG$274,MATCH($A826,'Hoja de Trabajo para listado'!$DE$153:$DE$1048576,0),MATCH((CUADRO!N$5&amp;$E826),'Hoja de Trabajo para listado'!$DE$151:$DG$151,0)),0)+IFERROR(INDEX('Hoja de Trabajo para listado'!$CD$155:$DC$1048576,MATCH($A826,'Hoja de Trabajo para listado'!$CD$155:$CD$1048576,0),MATCH((CUADRO!N$5&amp;$E826),'Hoja de Trabajo para listado'!$CD$151:$DC$151,0)),0)</f>
        <v>0</v>
      </c>
      <c r="O826" s="314">
        <f ca="1">+IFERROR(INDEX('Hoja de Trabajo para listado'!$A$155:$Z$1048576,MATCH($A826,'Hoja de Trabajo para listado'!$A$155:$A$1048576,0),MATCH((CUADRO!O$5&amp;$E826),'Hoja de Trabajo para listado'!$A$151:$Z$151,0)),0)+IFERROR(INDEX('Hoja de Trabajo para listado'!$AB$155:$BA$1048576,MATCH($A826,'Hoja de Trabajo para listado'!$AB$155:$AB$1048576,0),MATCH((CUADRO!O$5&amp;$E826),'Hoja de Trabajo para listado'!$AB$151:$BA$151,0)),0)+IFERROR(INDEX('Hoja de Trabajo para listado'!$BC$155:$CB$1048576,MATCH($A826,'Hoja de Trabajo para listado'!$BC$155:$BC$1048576,0),MATCH((CUADRO!O$5&amp;$E826),'Hoja de Trabajo para listado'!$BC$151:$CB$151,0)),0)+IFERROR(INDEX('Hoja de Trabajo para listado'!$DE$153:$DG$274,MATCH($A826,'Hoja de Trabajo para listado'!$DE$153:$DE$1048576,0),MATCH((CUADRO!O$5&amp;$E826),'Hoja de Trabajo para listado'!$DE$151:$DG$151,0)),0)+IFERROR(INDEX('Hoja de Trabajo para listado'!$CD$155:$DC$1048576,MATCH($A826,'Hoja de Trabajo para listado'!$CD$155:$CD$1048576,0),MATCH((CUADRO!O$5&amp;$E826),'Hoja de Trabajo para listado'!$CD$151:$DC$151,0)),0)</f>
        <v>0</v>
      </c>
      <c r="P826" s="314">
        <f ca="1">+IFERROR(INDEX('Hoja de Trabajo para listado'!$A$155:$Z$1048576,MATCH($A826,'Hoja de Trabajo para listado'!$A$155:$A$1048576,0),MATCH((CUADRO!P$5&amp;$E826),'Hoja de Trabajo para listado'!$A$151:$Z$151,0)),0)+IFERROR(INDEX('Hoja de Trabajo para listado'!$AB$155:$BA$1048576,MATCH($A826,'Hoja de Trabajo para listado'!$AB$155:$AB$1048576,0),MATCH((CUADRO!P$5&amp;$E826),'Hoja de Trabajo para listado'!$AB$151:$BA$151,0)),0)+IFERROR(INDEX('Hoja de Trabajo para listado'!$BC$155:$CB$1048576,MATCH($A826,'Hoja de Trabajo para listado'!$BC$155:$BC$1048576,0),MATCH((CUADRO!P$5&amp;$E826),'Hoja de Trabajo para listado'!$BC$151:$CB$151,0)),0)+IFERROR(INDEX('Hoja de Trabajo para listado'!$DE$153:$DG$274,MATCH($A826,'Hoja de Trabajo para listado'!$DE$153:$DE$1048576,0),MATCH((CUADRO!P$5&amp;$E826),'Hoja de Trabajo para listado'!$DE$151:$DG$151,0)),0)+IFERROR(INDEX('Hoja de Trabajo para listado'!$CD$155:$DC$1048576,MATCH($A826,'Hoja de Trabajo para listado'!$CD$155:$CD$1048576,0),MATCH((CUADRO!P$5&amp;$E826),'Hoja de Trabajo para listado'!$CD$151:$DC$151,0)),0)</f>
        <v>0</v>
      </c>
      <c r="Q826" s="314">
        <f ca="1">+IFERROR(INDEX('Hoja de Trabajo para listado'!$A$155:$Z$1048576,MATCH($A826,'Hoja de Trabajo para listado'!$A$155:$A$1048576,0),MATCH((CUADRO!Q$5&amp;$E826),'Hoja de Trabajo para listado'!$A$151:$Z$151,0)),0)+IFERROR(INDEX('Hoja de Trabajo para listado'!$AB$155:$BA$1048576,MATCH($A826,'Hoja de Trabajo para listado'!$AB$155:$AB$1048576,0),MATCH((CUADRO!Q$5&amp;$E826),'Hoja de Trabajo para listado'!$AB$151:$BA$151,0)),0)+IFERROR(INDEX('Hoja de Trabajo para listado'!$BC$155:$CB$1048576,MATCH($A826,'Hoja de Trabajo para listado'!$BC$155:$BC$1048576,0),MATCH((CUADRO!Q$5&amp;$E826),'Hoja de Trabajo para listado'!$BC$151:$CB$151,0)),0)+IFERROR(INDEX('Hoja de Trabajo para listado'!$DE$153:$DG$274,MATCH($A826,'Hoja de Trabajo para listado'!$DE$153:$DE$1048576,0),MATCH((CUADRO!Q$5&amp;$E826),'Hoja de Trabajo para listado'!$DE$151:$DG$151,0)),0)+IFERROR(INDEX('Hoja de Trabajo para listado'!$CD$155:$DC$1048576,MATCH($A826,'Hoja de Trabajo para listado'!$CD$155:$CD$1048576,0),MATCH((CUADRO!Q$5&amp;$E826),'Hoja de Trabajo para listado'!$CD$151:$DC$151,0)),0)</f>
        <v>0</v>
      </c>
      <c r="R826" s="314">
        <f t="shared" ca="1" si="24"/>
        <v>0</v>
      </c>
      <c r="S826" s="322"/>
      <c r="T826" s="314">
        <f ca="1">+T827</f>
        <v>0</v>
      </c>
      <c r="U826" s="313">
        <f t="shared" si="25"/>
        <v>1</v>
      </c>
      <c r="V826" s="319" t="str">
        <f>+VLOOKUP(A826,bd_lista!$A$3:$E$593,5,FALSE)</f>
        <v>Instituciones de Seguridad Social</v>
      </c>
      <c r="W826" s="425" t="str">
        <f>+V826</f>
        <v>Instituciones de Seguridad Social</v>
      </c>
    </row>
    <row r="827" spans="1:23" customFormat="1" ht="15" hidden="1" customHeight="1">
      <c r="A827" s="323">
        <v>428</v>
      </c>
      <c r="B827" s="428"/>
      <c r="C827" s="339" t="str">
        <f>+VLOOKUP(A827,bd_lista!$A$3:$C$593,3,FALSE)</f>
        <v>Seguro Social Universitario de Sucre</v>
      </c>
      <c r="D827" s="430"/>
      <c r="E827" s="319" t="s">
        <v>1419</v>
      </c>
      <c r="F827" s="314">
        <f ca="1">+IFERROR(INDEX('Hoja de Trabajo para listado'!$A$155:$Z$1048576,MATCH($A827,'Hoja de Trabajo para listado'!$A$155:$A$1048576,0),MATCH((CUADRO!F$5&amp;$E827),'Hoja de Trabajo para listado'!$A$151:$Z$151,0)),0)+IFERROR(INDEX('Hoja de Trabajo para listado'!$AB$155:$BA$1048576,MATCH($A827,'Hoja de Trabajo para listado'!$AB$155:$AB$1048576,0),MATCH((CUADRO!F$5&amp;$E827),'Hoja de Trabajo para listado'!$AB$151:$BA$151,0)),0)+IFERROR(INDEX('Hoja de Trabajo para listado'!$BC$155:$CB$1048576,MATCH($A827,'Hoja de Trabajo para listado'!$BC$155:$BC$1048576,0),MATCH((CUADRO!F$5&amp;$E827),'Hoja de Trabajo para listado'!$BC$151:$CB$151,0)),0)+IFERROR(INDEX('Hoja de Trabajo para listado'!$DE$153:$DG$274,MATCH($A827,'Hoja de Trabajo para listado'!$DE$153:$DE$1048576,0),MATCH((CUADRO!F$5&amp;$E827),'Hoja de Trabajo para listado'!$DE$151:$DG$151,0)),0)+IFERROR(INDEX('Hoja de Trabajo para listado'!$CD$155:$DC$1048576,MATCH($A827,'Hoja de Trabajo para listado'!$CD$155:$CD$1048576,0),MATCH((CUADRO!F$5&amp;$E827),'Hoja de Trabajo para listado'!$CD$151:$DC$151,0)),0)</f>
        <v>0</v>
      </c>
      <c r="G827" s="314">
        <f ca="1">+IFERROR(INDEX('Hoja de Trabajo para listado'!$A$155:$Z$1048576,MATCH($A827,'Hoja de Trabajo para listado'!$A$155:$A$1048576,0),MATCH((CUADRO!G$5&amp;$E827),'Hoja de Trabajo para listado'!$A$151:$Z$151,0)),0)+IFERROR(INDEX('Hoja de Trabajo para listado'!$AB$155:$BA$1048576,MATCH($A827,'Hoja de Trabajo para listado'!$AB$155:$AB$1048576,0),MATCH((CUADRO!G$5&amp;$E827),'Hoja de Trabajo para listado'!$AB$151:$BA$151,0)),0)+IFERROR(INDEX('Hoja de Trabajo para listado'!$BC$155:$CB$1048576,MATCH($A827,'Hoja de Trabajo para listado'!$BC$155:$BC$1048576,0),MATCH((CUADRO!G$5&amp;$E827),'Hoja de Trabajo para listado'!$BC$151:$CB$151,0)),0)+IFERROR(INDEX('Hoja de Trabajo para listado'!$DE$153:$DG$274,MATCH($A827,'Hoja de Trabajo para listado'!$DE$153:$DE$1048576,0),MATCH((CUADRO!G$5&amp;$E827),'Hoja de Trabajo para listado'!$DE$151:$DG$151,0)),0)+IFERROR(INDEX('Hoja de Trabajo para listado'!$CD$155:$DC$1048576,MATCH($A827,'Hoja de Trabajo para listado'!$CD$155:$CD$1048576,0),MATCH((CUADRO!G$5&amp;$E827),'Hoja de Trabajo para listado'!$CD$151:$DC$151,0)),0)</f>
        <v>0</v>
      </c>
      <c r="H827" s="314">
        <f ca="1">+IFERROR(INDEX('Hoja de Trabajo para listado'!$A$155:$Z$1048576,MATCH($A827,'Hoja de Trabajo para listado'!$A$155:$A$1048576,0),MATCH((CUADRO!H$5&amp;$E827),'Hoja de Trabajo para listado'!$A$151:$Z$151,0)),0)+IFERROR(INDEX('Hoja de Trabajo para listado'!$AB$155:$BA$1048576,MATCH($A827,'Hoja de Trabajo para listado'!$AB$155:$AB$1048576,0),MATCH((CUADRO!H$5&amp;$E827),'Hoja de Trabajo para listado'!$AB$151:$BA$151,0)),0)+IFERROR(INDEX('Hoja de Trabajo para listado'!$BC$155:$CB$1048576,MATCH($A827,'Hoja de Trabajo para listado'!$BC$155:$BC$1048576,0),MATCH((CUADRO!H$5&amp;$E827),'Hoja de Trabajo para listado'!$BC$151:$CB$151,0)),0)+IFERROR(INDEX('Hoja de Trabajo para listado'!$DE$153:$DG$274,MATCH($A827,'Hoja de Trabajo para listado'!$DE$153:$DE$1048576,0),MATCH((CUADRO!H$5&amp;$E827),'Hoja de Trabajo para listado'!$DE$151:$DG$151,0)),0)+IFERROR(INDEX('Hoja de Trabajo para listado'!$CD$155:$DC$1048576,MATCH($A827,'Hoja de Trabajo para listado'!$CD$155:$CD$1048576,0),MATCH((CUADRO!H$5&amp;$E827),'Hoja de Trabajo para listado'!$CD$151:$DC$151,0)),0)</f>
        <v>0</v>
      </c>
      <c r="I827" s="314">
        <f ca="1">+IFERROR(INDEX('Hoja de Trabajo para listado'!$A$155:$Z$1048576,MATCH($A827,'Hoja de Trabajo para listado'!$A$155:$A$1048576,0),MATCH((CUADRO!I$5&amp;$E827),'Hoja de Trabajo para listado'!$A$151:$Z$151,0)),0)+IFERROR(INDEX('Hoja de Trabajo para listado'!$AB$155:$BA$1048576,MATCH($A827,'Hoja de Trabajo para listado'!$AB$155:$AB$1048576,0),MATCH((CUADRO!I$5&amp;$E827),'Hoja de Trabajo para listado'!$AB$151:$BA$151,0)),0)+IFERROR(INDEX('Hoja de Trabajo para listado'!$BC$155:$CB$1048576,MATCH($A827,'Hoja de Trabajo para listado'!$BC$155:$BC$1048576,0),MATCH((CUADRO!I$5&amp;$E827),'Hoja de Trabajo para listado'!$BC$151:$CB$151,0)),0)+IFERROR(INDEX('Hoja de Trabajo para listado'!$DE$153:$DG$274,MATCH($A827,'Hoja de Trabajo para listado'!$DE$153:$DE$1048576,0),MATCH((CUADRO!I$5&amp;$E827),'Hoja de Trabajo para listado'!$DE$151:$DG$151,0)),0)+IFERROR(INDEX('Hoja de Trabajo para listado'!$CD$155:$DC$1048576,MATCH($A827,'Hoja de Trabajo para listado'!$CD$155:$CD$1048576,0),MATCH((CUADRO!I$5&amp;$E827),'Hoja de Trabajo para listado'!$CD$151:$DC$151,0)),0)</f>
        <v>0</v>
      </c>
      <c r="J827" s="314">
        <f ca="1">+IFERROR(INDEX('Hoja de Trabajo para listado'!$A$155:$Z$1048576,MATCH($A827,'Hoja de Trabajo para listado'!$A$155:$A$1048576,0),MATCH((CUADRO!J$5&amp;$E827),'Hoja de Trabajo para listado'!$A$151:$Z$151,0)),0)+IFERROR(INDEX('Hoja de Trabajo para listado'!$AB$155:$BA$1048576,MATCH($A827,'Hoja de Trabajo para listado'!$AB$155:$AB$1048576,0),MATCH((CUADRO!J$5&amp;$E827),'Hoja de Trabajo para listado'!$AB$151:$BA$151,0)),0)+IFERROR(INDEX('Hoja de Trabajo para listado'!$BC$155:$CB$1048576,MATCH($A827,'Hoja de Trabajo para listado'!$BC$155:$BC$1048576,0),MATCH((CUADRO!J$5&amp;$E827),'Hoja de Trabajo para listado'!$BC$151:$CB$151,0)),0)+IFERROR(INDEX('Hoja de Trabajo para listado'!$DE$153:$DG$274,MATCH($A827,'Hoja de Trabajo para listado'!$DE$153:$DE$1048576,0),MATCH((CUADRO!J$5&amp;$E827),'Hoja de Trabajo para listado'!$DE$151:$DG$151,0)),0)+IFERROR(INDEX('Hoja de Trabajo para listado'!$CD$155:$DC$1048576,MATCH($A827,'Hoja de Trabajo para listado'!$CD$155:$CD$1048576,0),MATCH((CUADRO!J$5&amp;$E827),'Hoja de Trabajo para listado'!$CD$151:$DC$151,0)),0)</f>
        <v>0</v>
      </c>
      <c r="K827" s="314">
        <f ca="1">+IFERROR(INDEX('Hoja de Trabajo para listado'!$A$155:$Z$1048576,MATCH($A827,'Hoja de Trabajo para listado'!$A$155:$A$1048576,0),MATCH((CUADRO!K$5&amp;$E827),'Hoja de Trabajo para listado'!$A$151:$Z$151,0)),0)+IFERROR(INDEX('Hoja de Trabajo para listado'!$AB$155:$BA$1048576,MATCH($A827,'Hoja de Trabajo para listado'!$AB$155:$AB$1048576,0),MATCH((CUADRO!K$5&amp;$E827),'Hoja de Trabajo para listado'!$AB$151:$BA$151,0)),0)+IFERROR(INDEX('Hoja de Trabajo para listado'!$BC$155:$CB$1048576,MATCH($A827,'Hoja de Trabajo para listado'!$BC$155:$BC$1048576,0),MATCH((CUADRO!K$5&amp;$E827),'Hoja de Trabajo para listado'!$BC$151:$CB$151,0)),0)+IFERROR(INDEX('Hoja de Trabajo para listado'!$DE$153:$DG$274,MATCH($A827,'Hoja de Trabajo para listado'!$DE$153:$DE$1048576,0),MATCH((CUADRO!K$5&amp;$E827),'Hoja de Trabajo para listado'!$DE$151:$DG$151,0)),0)+IFERROR(INDEX('Hoja de Trabajo para listado'!$CD$155:$DC$1048576,MATCH($A827,'Hoja de Trabajo para listado'!$CD$155:$CD$1048576,0),MATCH((CUADRO!K$5&amp;$E827),'Hoja de Trabajo para listado'!$CD$151:$DC$151,0)),0)</f>
        <v>0</v>
      </c>
      <c r="L827" s="314">
        <f ca="1">+IFERROR(INDEX('Hoja de Trabajo para listado'!$A$155:$Z$1048576,MATCH($A827,'Hoja de Trabajo para listado'!$A$155:$A$1048576,0),MATCH((CUADRO!L$5&amp;$E827),'Hoja de Trabajo para listado'!$A$151:$Z$151,0)),0)+IFERROR(INDEX('Hoja de Trabajo para listado'!$AB$155:$BA$1048576,MATCH($A827,'Hoja de Trabajo para listado'!$AB$155:$AB$1048576,0),MATCH((CUADRO!L$5&amp;$E827),'Hoja de Trabajo para listado'!$AB$151:$BA$151,0)),0)+IFERROR(INDEX('Hoja de Trabajo para listado'!$BC$155:$CB$1048576,MATCH($A827,'Hoja de Trabajo para listado'!$BC$155:$BC$1048576,0),MATCH((CUADRO!L$5&amp;$E827),'Hoja de Trabajo para listado'!$BC$151:$CB$151,0)),0)+IFERROR(INDEX('Hoja de Trabajo para listado'!$DE$153:$DG$274,MATCH($A827,'Hoja de Trabajo para listado'!$DE$153:$DE$1048576,0),MATCH((CUADRO!L$5&amp;$E827),'Hoja de Trabajo para listado'!$DE$151:$DG$151,0)),0)+IFERROR(INDEX('Hoja de Trabajo para listado'!$CD$155:$DC$1048576,MATCH($A827,'Hoja de Trabajo para listado'!$CD$155:$CD$1048576,0),MATCH((CUADRO!L$5&amp;$E827),'Hoja de Trabajo para listado'!$CD$151:$DC$151,0)),0)</f>
        <v>0</v>
      </c>
      <c r="M827" s="314">
        <f ca="1">+IFERROR(INDEX('Hoja de Trabajo para listado'!$A$155:$Z$1048576,MATCH($A827,'Hoja de Trabajo para listado'!$A$155:$A$1048576,0),MATCH((CUADRO!M$5&amp;$E827),'Hoja de Trabajo para listado'!$A$151:$Z$151,0)),0)+IFERROR(INDEX('Hoja de Trabajo para listado'!$AB$155:$BA$1048576,MATCH($A827,'Hoja de Trabajo para listado'!$AB$155:$AB$1048576,0),MATCH((CUADRO!M$5&amp;$E827),'Hoja de Trabajo para listado'!$AB$151:$BA$151,0)),0)+IFERROR(INDEX('Hoja de Trabajo para listado'!$BC$155:$CB$1048576,MATCH($A827,'Hoja de Trabajo para listado'!$BC$155:$BC$1048576,0),MATCH((CUADRO!M$5&amp;$E827),'Hoja de Trabajo para listado'!$BC$151:$CB$151,0)),0)+IFERROR(INDEX('Hoja de Trabajo para listado'!$DE$153:$DG$274,MATCH($A827,'Hoja de Trabajo para listado'!$DE$153:$DE$1048576,0),MATCH((CUADRO!M$5&amp;$E827),'Hoja de Trabajo para listado'!$DE$151:$DG$151,0)),0)+IFERROR(INDEX('Hoja de Trabajo para listado'!$CD$155:$DC$1048576,MATCH($A827,'Hoja de Trabajo para listado'!$CD$155:$CD$1048576,0),MATCH((CUADRO!M$5&amp;$E827),'Hoja de Trabajo para listado'!$CD$151:$DC$151,0)),0)</f>
        <v>0</v>
      </c>
      <c r="N827" s="314">
        <f ca="1">+IFERROR(INDEX('Hoja de Trabajo para listado'!$A$155:$Z$1048576,MATCH($A827,'Hoja de Trabajo para listado'!$A$155:$A$1048576,0),MATCH((CUADRO!N$5&amp;$E827),'Hoja de Trabajo para listado'!$A$151:$Z$151,0)),0)+IFERROR(INDEX('Hoja de Trabajo para listado'!$AB$155:$BA$1048576,MATCH($A827,'Hoja de Trabajo para listado'!$AB$155:$AB$1048576,0),MATCH((CUADRO!N$5&amp;$E827),'Hoja de Trabajo para listado'!$AB$151:$BA$151,0)),0)+IFERROR(INDEX('Hoja de Trabajo para listado'!$BC$155:$CB$1048576,MATCH($A827,'Hoja de Trabajo para listado'!$BC$155:$BC$1048576,0),MATCH((CUADRO!N$5&amp;$E827),'Hoja de Trabajo para listado'!$BC$151:$CB$151,0)),0)+IFERROR(INDEX('Hoja de Trabajo para listado'!$DE$153:$DG$274,MATCH($A827,'Hoja de Trabajo para listado'!$DE$153:$DE$1048576,0),MATCH((CUADRO!N$5&amp;$E827),'Hoja de Trabajo para listado'!$DE$151:$DG$151,0)),0)+IFERROR(INDEX('Hoja de Trabajo para listado'!$CD$155:$DC$1048576,MATCH($A827,'Hoja de Trabajo para listado'!$CD$155:$CD$1048576,0),MATCH((CUADRO!N$5&amp;$E827),'Hoja de Trabajo para listado'!$CD$151:$DC$151,0)),0)</f>
        <v>0</v>
      </c>
      <c r="O827" s="314">
        <f ca="1">+IFERROR(INDEX('Hoja de Trabajo para listado'!$A$155:$Z$1048576,MATCH($A827,'Hoja de Trabajo para listado'!$A$155:$A$1048576,0),MATCH((CUADRO!O$5&amp;$E827),'Hoja de Trabajo para listado'!$A$151:$Z$151,0)),0)+IFERROR(INDEX('Hoja de Trabajo para listado'!$AB$155:$BA$1048576,MATCH($A827,'Hoja de Trabajo para listado'!$AB$155:$AB$1048576,0),MATCH((CUADRO!O$5&amp;$E827),'Hoja de Trabajo para listado'!$AB$151:$BA$151,0)),0)+IFERROR(INDEX('Hoja de Trabajo para listado'!$BC$155:$CB$1048576,MATCH($A827,'Hoja de Trabajo para listado'!$BC$155:$BC$1048576,0),MATCH((CUADRO!O$5&amp;$E827),'Hoja de Trabajo para listado'!$BC$151:$CB$151,0)),0)+IFERROR(INDEX('Hoja de Trabajo para listado'!$DE$153:$DG$274,MATCH($A827,'Hoja de Trabajo para listado'!$DE$153:$DE$1048576,0),MATCH((CUADRO!O$5&amp;$E827),'Hoja de Trabajo para listado'!$DE$151:$DG$151,0)),0)+IFERROR(INDEX('Hoja de Trabajo para listado'!$CD$155:$DC$1048576,MATCH($A827,'Hoja de Trabajo para listado'!$CD$155:$CD$1048576,0),MATCH((CUADRO!O$5&amp;$E827),'Hoja de Trabajo para listado'!$CD$151:$DC$151,0)),0)</f>
        <v>0</v>
      </c>
      <c r="P827" s="314">
        <f ca="1">+IFERROR(INDEX('Hoja de Trabajo para listado'!$A$155:$Z$1048576,MATCH($A827,'Hoja de Trabajo para listado'!$A$155:$A$1048576,0),MATCH((CUADRO!P$5&amp;$E827),'Hoja de Trabajo para listado'!$A$151:$Z$151,0)),0)+IFERROR(INDEX('Hoja de Trabajo para listado'!$AB$155:$BA$1048576,MATCH($A827,'Hoja de Trabajo para listado'!$AB$155:$AB$1048576,0),MATCH((CUADRO!P$5&amp;$E827),'Hoja de Trabajo para listado'!$AB$151:$BA$151,0)),0)+IFERROR(INDEX('Hoja de Trabajo para listado'!$BC$155:$CB$1048576,MATCH($A827,'Hoja de Trabajo para listado'!$BC$155:$BC$1048576,0),MATCH((CUADRO!P$5&amp;$E827),'Hoja de Trabajo para listado'!$BC$151:$CB$151,0)),0)+IFERROR(INDEX('Hoja de Trabajo para listado'!$DE$153:$DG$274,MATCH($A827,'Hoja de Trabajo para listado'!$DE$153:$DE$1048576,0),MATCH((CUADRO!P$5&amp;$E827),'Hoja de Trabajo para listado'!$DE$151:$DG$151,0)),0)+IFERROR(INDEX('Hoja de Trabajo para listado'!$CD$155:$DC$1048576,MATCH($A827,'Hoja de Trabajo para listado'!$CD$155:$CD$1048576,0),MATCH((CUADRO!P$5&amp;$E827),'Hoja de Trabajo para listado'!$CD$151:$DC$151,0)),0)</f>
        <v>0</v>
      </c>
      <c r="Q827" s="314">
        <f ca="1">+IFERROR(INDEX('Hoja de Trabajo para listado'!$A$155:$Z$1048576,MATCH($A827,'Hoja de Trabajo para listado'!$A$155:$A$1048576,0),MATCH((CUADRO!Q$5&amp;$E827),'Hoja de Trabajo para listado'!$A$151:$Z$151,0)),0)+IFERROR(INDEX('Hoja de Trabajo para listado'!$AB$155:$BA$1048576,MATCH($A827,'Hoja de Trabajo para listado'!$AB$155:$AB$1048576,0),MATCH((CUADRO!Q$5&amp;$E827),'Hoja de Trabajo para listado'!$AB$151:$BA$151,0)),0)+IFERROR(INDEX('Hoja de Trabajo para listado'!$BC$155:$CB$1048576,MATCH($A827,'Hoja de Trabajo para listado'!$BC$155:$BC$1048576,0),MATCH((CUADRO!Q$5&amp;$E827),'Hoja de Trabajo para listado'!$BC$151:$CB$151,0)),0)+IFERROR(INDEX('Hoja de Trabajo para listado'!$DE$153:$DG$274,MATCH($A827,'Hoja de Trabajo para listado'!$DE$153:$DE$1048576,0),MATCH((CUADRO!Q$5&amp;$E827),'Hoja de Trabajo para listado'!$DE$151:$DG$151,0)),0)+IFERROR(INDEX('Hoja de Trabajo para listado'!$CD$155:$DC$1048576,MATCH($A827,'Hoja de Trabajo para listado'!$CD$155:$CD$1048576,0),MATCH((CUADRO!Q$5&amp;$E827),'Hoja de Trabajo para listado'!$CD$151:$DC$151,0)),0)</f>
        <v>0</v>
      </c>
      <c r="R827" s="314">
        <f t="shared" ca="1" si="24"/>
        <v>0</v>
      </c>
      <c r="S827" s="322">
        <f ca="1">+R826+R827</f>
        <v>0</v>
      </c>
      <c r="T827" s="314">
        <f ca="1">+S827</f>
        <v>0</v>
      </c>
      <c r="U827" s="313">
        <f t="shared" si="25"/>
        <v>2</v>
      </c>
      <c r="V827" s="319" t="str">
        <f>+VLOOKUP(A827,bd_lista!$A$3:$E$593,5,FALSE)</f>
        <v>Instituciones de Seguridad Social</v>
      </c>
      <c r="W827" s="426"/>
    </row>
    <row r="828" spans="1:23" customFormat="1" ht="15" hidden="1" customHeight="1">
      <c r="A828" s="323">
        <v>429</v>
      </c>
      <c r="B828" s="427">
        <f>+A828</f>
        <v>429</v>
      </c>
      <c r="C828" s="318" t="str">
        <f>+VLOOKUP(A828,bd_lista!$A$3:$C$593,3,FALSE)</f>
        <v>Seguro Social Universitario de La Paz</v>
      </c>
      <c r="D828" s="429" t="str">
        <f>+C828</f>
        <v>Seguro Social Universitario de La Paz</v>
      </c>
      <c r="E828" s="318" t="s">
        <v>1418</v>
      </c>
      <c r="F828" s="314">
        <f ca="1">+IFERROR(INDEX('Hoja de Trabajo para listado'!$A$155:$Z$1048576,MATCH($A828,'Hoja de Trabajo para listado'!$A$155:$A$1048576,0),MATCH((CUADRO!F$5&amp;$E828),'Hoja de Trabajo para listado'!$A$151:$Z$151,0)),0)+IFERROR(INDEX('Hoja de Trabajo para listado'!$AB$155:$BA$1048576,MATCH($A828,'Hoja de Trabajo para listado'!$AB$155:$AB$1048576,0),MATCH((CUADRO!F$5&amp;$E828),'Hoja de Trabajo para listado'!$AB$151:$BA$151,0)),0)+IFERROR(INDEX('Hoja de Trabajo para listado'!$BC$155:$CB$1048576,MATCH($A828,'Hoja de Trabajo para listado'!$BC$155:$BC$1048576,0),MATCH((CUADRO!F$5&amp;$E828),'Hoja de Trabajo para listado'!$BC$151:$CB$151,0)),0)+IFERROR(INDEX('Hoja de Trabajo para listado'!$DE$153:$DG$274,MATCH($A828,'Hoja de Trabajo para listado'!$DE$153:$DE$1048576,0),MATCH((CUADRO!F$5&amp;$E828),'Hoja de Trabajo para listado'!$DE$151:$DG$151,0)),0)+IFERROR(INDEX('Hoja de Trabajo para listado'!$CD$155:$DC$1048576,MATCH($A828,'Hoja de Trabajo para listado'!$CD$155:$CD$1048576,0),MATCH((CUADRO!F$5&amp;$E828),'Hoja de Trabajo para listado'!$CD$151:$DC$151,0)),0)</f>
        <v>0</v>
      </c>
      <c r="G828" s="314">
        <f ca="1">+IFERROR(INDEX('Hoja de Trabajo para listado'!$A$155:$Z$1048576,MATCH($A828,'Hoja de Trabajo para listado'!$A$155:$A$1048576,0),MATCH((CUADRO!G$5&amp;$E828),'Hoja de Trabajo para listado'!$A$151:$Z$151,0)),0)+IFERROR(INDEX('Hoja de Trabajo para listado'!$AB$155:$BA$1048576,MATCH($A828,'Hoja de Trabajo para listado'!$AB$155:$AB$1048576,0),MATCH((CUADRO!G$5&amp;$E828),'Hoja de Trabajo para listado'!$AB$151:$BA$151,0)),0)+IFERROR(INDEX('Hoja de Trabajo para listado'!$BC$155:$CB$1048576,MATCH($A828,'Hoja de Trabajo para listado'!$BC$155:$BC$1048576,0),MATCH((CUADRO!G$5&amp;$E828),'Hoja de Trabajo para listado'!$BC$151:$CB$151,0)),0)+IFERROR(INDEX('Hoja de Trabajo para listado'!$DE$153:$DG$274,MATCH($A828,'Hoja de Trabajo para listado'!$DE$153:$DE$1048576,0),MATCH((CUADRO!G$5&amp;$E828),'Hoja de Trabajo para listado'!$DE$151:$DG$151,0)),0)+IFERROR(INDEX('Hoja de Trabajo para listado'!$CD$155:$DC$1048576,MATCH($A828,'Hoja de Trabajo para listado'!$CD$155:$CD$1048576,0),MATCH((CUADRO!G$5&amp;$E828),'Hoja de Trabajo para listado'!$CD$151:$DC$151,0)),0)</f>
        <v>0</v>
      </c>
      <c r="H828" s="314">
        <f ca="1">+IFERROR(INDEX('Hoja de Trabajo para listado'!$A$155:$Z$1048576,MATCH($A828,'Hoja de Trabajo para listado'!$A$155:$A$1048576,0),MATCH((CUADRO!H$5&amp;$E828),'Hoja de Trabajo para listado'!$A$151:$Z$151,0)),0)+IFERROR(INDEX('Hoja de Trabajo para listado'!$AB$155:$BA$1048576,MATCH($A828,'Hoja de Trabajo para listado'!$AB$155:$AB$1048576,0),MATCH((CUADRO!H$5&amp;$E828),'Hoja de Trabajo para listado'!$AB$151:$BA$151,0)),0)+IFERROR(INDEX('Hoja de Trabajo para listado'!$BC$155:$CB$1048576,MATCH($A828,'Hoja de Trabajo para listado'!$BC$155:$BC$1048576,0),MATCH((CUADRO!H$5&amp;$E828),'Hoja de Trabajo para listado'!$BC$151:$CB$151,0)),0)+IFERROR(INDEX('Hoja de Trabajo para listado'!$DE$153:$DG$274,MATCH($A828,'Hoja de Trabajo para listado'!$DE$153:$DE$1048576,0),MATCH((CUADRO!H$5&amp;$E828),'Hoja de Trabajo para listado'!$DE$151:$DG$151,0)),0)+IFERROR(INDEX('Hoja de Trabajo para listado'!$CD$155:$DC$1048576,MATCH($A828,'Hoja de Trabajo para listado'!$CD$155:$CD$1048576,0),MATCH((CUADRO!H$5&amp;$E828),'Hoja de Trabajo para listado'!$CD$151:$DC$151,0)),0)</f>
        <v>0</v>
      </c>
      <c r="I828" s="314">
        <f ca="1">+IFERROR(INDEX('Hoja de Trabajo para listado'!$A$155:$Z$1048576,MATCH($A828,'Hoja de Trabajo para listado'!$A$155:$A$1048576,0),MATCH((CUADRO!I$5&amp;$E828),'Hoja de Trabajo para listado'!$A$151:$Z$151,0)),0)+IFERROR(INDEX('Hoja de Trabajo para listado'!$AB$155:$BA$1048576,MATCH($A828,'Hoja de Trabajo para listado'!$AB$155:$AB$1048576,0),MATCH((CUADRO!I$5&amp;$E828),'Hoja de Trabajo para listado'!$AB$151:$BA$151,0)),0)+IFERROR(INDEX('Hoja de Trabajo para listado'!$BC$155:$CB$1048576,MATCH($A828,'Hoja de Trabajo para listado'!$BC$155:$BC$1048576,0),MATCH((CUADRO!I$5&amp;$E828),'Hoja de Trabajo para listado'!$BC$151:$CB$151,0)),0)+IFERROR(INDEX('Hoja de Trabajo para listado'!$DE$153:$DG$274,MATCH($A828,'Hoja de Trabajo para listado'!$DE$153:$DE$1048576,0),MATCH((CUADRO!I$5&amp;$E828),'Hoja de Trabajo para listado'!$DE$151:$DG$151,0)),0)+IFERROR(INDEX('Hoja de Trabajo para listado'!$CD$155:$DC$1048576,MATCH($A828,'Hoja de Trabajo para listado'!$CD$155:$CD$1048576,0),MATCH((CUADRO!I$5&amp;$E828),'Hoja de Trabajo para listado'!$CD$151:$DC$151,0)),0)</f>
        <v>0</v>
      </c>
      <c r="J828" s="314">
        <f ca="1">+IFERROR(INDEX('Hoja de Trabajo para listado'!$A$155:$Z$1048576,MATCH($A828,'Hoja de Trabajo para listado'!$A$155:$A$1048576,0),MATCH((CUADRO!J$5&amp;$E828),'Hoja de Trabajo para listado'!$A$151:$Z$151,0)),0)+IFERROR(INDEX('Hoja de Trabajo para listado'!$AB$155:$BA$1048576,MATCH($A828,'Hoja de Trabajo para listado'!$AB$155:$AB$1048576,0),MATCH((CUADRO!J$5&amp;$E828),'Hoja de Trabajo para listado'!$AB$151:$BA$151,0)),0)+IFERROR(INDEX('Hoja de Trabajo para listado'!$BC$155:$CB$1048576,MATCH($A828,'Hoja de Trabajo para listado'!$BC$155:$BC$1048576,0),MATCH((CUADRO!J$5&amp;$E828),'Hoja de Trabajo para listado'!$BC$151:$CB$151,0)),0)+IFERROR(INDEX('Hoja de Trabajo para listado'!$DE$153:$DG$274,MATCH($A828,'Hoja de Trabajo para listado'!$DE$153:$DE$1048576,0),MATCH((CUADRO!J$5&amp;$E828),'Hoja de Trabajo para listado'!$DE$151:$DG$151,0)),0)+IFERROR(INDEX('Hoja de Trabajo para listado'!$CD$155:$DC$1048576,MATCH($A828,'Hoja de Trabajo para listado'!$CD$155:$CD$1048576,0),MATCH((CUADRO!J$5&amp;$E828),'Hoja de Trabajo para listado'!$CD$151:$DC$151,0)),0)</f>
        <v>0</v>
      </c>
      <c r="K828" s="314">
        <f ca="1">+IFERROR(INDEX('Hoja de Trabajo para listado'!$A$155:$Z$1048576,MATCH($A828,'Hoja de Trabajo para listado'!$A$155:$A$1048576,0),MATCH((CUADRO!K$5&amp;$E828),'Hoja de Trabajo para listado'!$A$151:$Z$151,0)),0)+IFERROR(INDEX('Hoja de Trabajo para listado'!$AB$155:$BA$1048576,MATCH($A828,'Hoja de Trabajo para listado'!$AB$155:$AB$1048576,0),MATCH((CUADRO!K$5&amp;$E828),'Hoja de Trabajo para listado'!$AB$151:$BA$151,0)),0)+IFERROR(INDEX('Hoja de Trabajo para listado'!$BC$155:$CB$1048576,MATCH($A828,'Hoja de Trabajo para listado'!$BC$155:$BC$1048576,0),MATCH((CUADRO!K$5&amp;$E828),'Hoja de Trabajo para listado'!$BC$151:$CB$151,0)),0)+IFERROR(INDEX('Hoja de Trabajo para listado'!$DE$153:$DG$274,MATCH($A828,'Hoja de Trabajo para listado'!$DE$153:$DE$1048576,0),MATCH((CUADRO!K$5&amp;$E828),'Hoja de Trabajo para listado'!$DE$151:$DG$151,0)),0)+IFERROR(INDEX('Hoja de Trabajo para listado'!$CD$155:$DC$1048576,MATCH($A828,'Hoja de Trabajo para listado'!$CD$155:$CD$1048576,0),MATCH((CUADRO!K$5&amp;$E828),'Hoja de Trabajo para listado'!$CD$151:$DC$151,0)),0)</f>
        <v>0</v>
      </c>
      <c r="L828" s="314">
        <f ca="1">+IFERROR(INDEX('Hoja de Trabajo para listado'!$A$155:$Z$1048576,MATCH($A828,'Hoja de Trabajo para listado'!$A$155:$A$1048576,0),MATCH((CUADRO!L$5&amp;$E828),'Hoja de Trabajo para listado'!$A$151:$Z$151,0)),0)+IFERROR(INDEX('Hoja de Trabajo para listado'!$AB$155:$BA$1048576,MATCH($A828,'Hoja de Trabajo para listado'!$AB$155:$AB$1048576,0),MATCH((CUADRO!L$5&amp;$E828),'Hoja de Trabajo para listado'!$AB$151:$BA$151,0)),0)+IFERROR(INDEX('Hoja de Trabajo para listado'!$BC$155:$CB$1048576,MATCH($A828,'Hoja de Trabajo para listado'!$BC$155:$BC$1048576,0),MATCH((CUADRO!L$5&amp;$E828),'Hoja de Trabajo para listado'!$BC$151:$CB$151,0)),0)+IFERROR(INDEX('Hoja de Trabajo para listado'!$DE$153:$DG$274,MATCH($A828,'Hoja de Trabajo para listado'!$DE$153:$DE$1048576,0),MATCH((CUADRO!L$5&amp;$E828),'Hoja de Trabajo para listado'!$DE$151:$DG$151,0)),0)+IFERROR(INDEX('Hoja de Trabajo para listado'!$CD$155:$DC$1048576,MATCH($A828,'Hoja de Trabajo para listado'!$CD$155:$CD$1048576,0),MATCH((CUADRO!L$5&amp;$E828),'Hoja de Trabajo para listado'!$CD$151:$DC$151,0)),0)</f>
        <v>0</v>
      </c>
      <c r="M828" s="314">
        <f ca="1">+IFERROR(INDEX('Hoja de Trabajo para listado'!$A$155:$Z$1048576,MATCH($A828,'Hoja de Trabajo para listado'!$A$155:$A$1048576,0),MATCH((CUADRO!M$5&amp;$E828),'Hoja de Trabajo para listado'!$A$151:$Z$151,0)),0)+IFERROR(INDEX('Hoja de Trabajo para listado'!$AB$155:$BA$1048576,MATCH($A828,'Hoja de Trabajo para listado'!$AB$155:$AB$1048576,0),MATCH((CUADRO!M$5&amp;$E828),'Hoja de Trabajo para listado'!$AB$151:$BA$151,0)),0)+IFERROR(INDEX('Hoja de Trabajo para listado'!$BC$155:$CB$1048576,MATCH($A828,'Hoja de Trabajo para listado'!$BC$155:$BC$1048576,0),MATCH((CUADRO!M$5&amp;$E828),'Hoja de Trabajo para listado'!$BC$151:$CB$151,0)),0)+IFERROR(INDEX('Hoja de Trabajo para listado'!$DE$153:$DG$274,MATCH($A828,'Hoja de Trabajo para listado'!$DE$153:$DE$1048576,0),MATCH((CUADRO!M$5&amp;$E828),'Hoja de Trabajo para listado'!$DE$151:$DG$151,0)),0)+IFERROR(INDEX('Hoja de Trabajo para listado'!$CD$155:$DC$1048576,MATCH($A828,'Hoja de Trabajo para listado'!$CD$155:$CD$1048576,0),MATCH((CUADRO!M$5&amp;$E828),'Hoja de Trabajo para listado'!$CD$151:$DC$151,0)),0)</f>
        <v>0</v>
      </c>
      <c r="N828" s="314">
        <f ca="1">+IFERROR(INDEX('Hoja de Trabajo para listado'!$A$155:$Z$1048576,MATCH($A828,'Hoja de Trabajo para listado'!$A$155:$A$1048576,0),MATCH((CUADRO!N$5&amp;$E828),'Hoja de Trabajo para listado'!$A$151:$Z$151,0)),0)+IFERROR(INDEX('Hoja de Trabajo para listado'!$AB$155:$BA$1048576,MATCH($A828,'Hoja de Trabajo para listado'!$AB$155:$AB$1048576,0),MATCH((CUADRO!N$5&amp;$E828),'Hoja de Trabajo para listado'!$AB$151:$BA$151,0)),0)+IFERROR(INDEX('Hoja de Trabajo para listado'!$BC$155:$CB$1048576,MATCH($A828,'Hoja de Trabajo para listado'!$BC$155:$BC$1048576,0),MATCH((CUADRO!N$5&amp;$E828),'Hoja de Trabajo para listado'!$BC$151:$CB$151,0)),0)+IFERROR(INDEX('Hoja de Trabajo para listado'!$DE$153:$DG$274,MATCH($A828,'Hoja de Trabajo para listado'!$DE$153:$DE$1048576,0),MATCH((CUADRO!N$5&amp;$E828),'Hoja de Trabajo para listado'!$DE$151:$DG$151,0)),0)+IFERROR(INDEX('Hoja de Trabajo para listado'!$CD$155:$DC$1048576,MATCH($A828,'Hoja de Trabajo para listado'!$CD$155:$CD$1048576,0),MATCH((CUADRO!N$5&amp;$E828),'Hoja de Trabajo para listado'!$CD$151:$DC$151,0)),0)</f>
        <v>0</v>
      </c>
      <c r="O828" s="314">
        <f ca="1">+IFERROR(INDEX('Hoja de Trabajo para listado'!$A$155:$Z$1048576,MATCH($A828,'Hoja de Trabajo para listado'!$A$155:$A$1048576,0),MATCH((CUADRO!O$5&amp;$E828),'Hoja de Trabajo para listado'!$A$151:$Z$151,0)),0)+IFERROR(INDEX('Hoja de Trabajo para listado'!$AB$155:$BA$1048576,MATCH($A828,'Hoja de Trabajo para listado'!$AB$155:$AB$1048576,0),MATCH((CUADRO!O$5&amp;$E828),'Hoja de Trabajo para listado'!$AB$151:$BA$151,0)),0)+IFERROR(INDEX('Hoja de Trabajo para listado'!$BC$155:$CB$1048576,MATCH($A828,'Hoja de Trabajo para listado'!$BC$155:$BC$1048576,0),MATCH((CUADRO!O$5&amp;$E828),'Hoja de Trabajo para listado'!$BC$151:$CB$151,0)),0)+IFERROR(INDEX('Hoja de Trabajo para listado'!$DE$153:$DG$274,MATCH($A828,'Hoja de Trabajo para listado'!$DE$153:$DE$1048576,0),MATCH((CUADRO!O$5&amp;$E828),'Hoja de Trabajo para listado'!$DE$151:$DG$151,0)),0)+IFERROR(INDEX('Hoja de Trabajo para listado'!$CD$155:$DC$1048576,MATCH($A828,'Hoja de Trabajo para listado'!$CD$155:$CD$1048576,0),MATCH((CUADRO!O$5&amp;$E828),'Hoja de Trabajo para listado'!$CD$151:$DC$151,0)),0)</f>
        <v>0</v>
      </c>
      <c r="P828" s="314">
        <f ca="1">+IFERROR(INDEX('Hoja de Trabajo para listado'!$A$155:$Z$1048576,MATCH($A828,'Hoja de Trabajo para listado'!$A$155:$A$1048576,0),MATCH((CUADRO!P$5&amp;$E828),'Hoja de Trabajo para listado'!$A$151:$Z$151,0)),0)+IFERROR(INDEX('Hoja de Trabajo para listado'!$AB$155:$BA$1048576,MATCH($A828,'Hoja de Trabajo para listado'!$AB$155:$AB$1048576,0),MATCH((CUADRO!P$5&amp;$E828),'Hoja de Trabajo para listado'!$AB$151:$BA$151,0)),0)+IFERROR(INDEX('Hoja de Trabajo para listado'!$BC$155:$CB$1048576,MATCH($A828,'Hoja de Trabajo para listado'!$BC$155:$BC$1048576,0),MATCH((CUADRO!P$5&amp;$E828),'Hoja de Trabajo para listado'!$BC$151:$CB$151,0)),0)+IFERROR(INDEX('Hoja de Trabajo para listado'!$DE$153:$DG$274,MATCH($A828,'Hoja de Trabajo para listado'!$DE$153:$DE$1048576,0),MATCH((CUADRO!P$5&amp;$E828),'Hoja de Trabajo para listado'!$DE$151:$DG$151,0)),0)+IFERROR(INDEX('Hoja de Trabajo para listado'!$CD$155:$DC$1048576,MATCH($A828,'Hoja de Trabajo para listado'!$CD$155:$CD$1048576,0),MATCH((CUADRO!P$5&amp;$E828),'Hoja de Trabajo para listado'!$CD$151:$DC$151,0)),0)</f>
        <v>0</v>
      </c>
      <c r="Q828" s="314">
        <f ca="1">+IFERROR(INDEX('Hoja de Trabajo para listado'!$A$155:$Z$1048576,MATCH($A828,'Hoja de Trabajo para listado'!$A$155:$A$1048576,0),MATCH((CUADRO!Q$5&amp;$E828),'Hoja de Trabajo para listado'!$A$151:$Z$151,0)),0)+IFERROR(INDEX('Hoja de Trabajo para listado'!$AB$155:$BA$1048576,MATCH($A828,'Hoja de Trabajo para listado'!$AB$155:$AB$1048576,0),MATCH((CUADRO!Q$5&amp;$E828),'Hoja de Trabajo para listado'!$AB$151:$BA$151,0)),0)+IFERROR(INDEX('Hoja de Trabajo para listado'!$BC$155:$CB$1048576,MATCH($A828,'Hoja de Trabajo para listado'!$BC$155:$BC$1048576,0),MATCH((CUADRO!Q$5&amp;$E828),'Hoja de Trabajo para listado'!$BC$151:$CB$151,0)),0)+IFERROR(INDEX('Hoja de Trabajo para listado'!$DE$153:$DG$274,MATCH($A828,'Hoja de Trabajo para listado'!$DE$153:$DE$1048576,0),MATCH((CUADRO!Q$5&amp;$E828),'Hoja de Trabajo para listado'!$DE$151:$DG$151,0)),0)+IFERROR(INDEX('Hoja de Trabajo para listado'!$CD$155:$DC$1048576,MATCH($A828,'Hoja de Trabajo para listado'!$CD$155:$CD$1048576,0),MATCH((CUADRO!Q$5&amp;$E828),'Hoja de Trabajo para listado'!$CD$151:$DC$151,0)),0)</f>
        <v>0</v>
      </c>
      <c r="R828" s="314">
        <f t="shared" ca="1" si="24"/>
        <v>0</v>
      </c>
      <c r="S828" s="322"/>
      <c r="T828" s="314">
        <f ca="1">+T829</f>
        <v>0</v>
      </c>
      <c r="U828" s="313">
        <f t="shared" si="25"/>
        <v>1</v>
      </c>
      <c r="V828" s="319" t="str">
        <f>+VLOOKUP(A828,bd_lista!$A$3:$E$593,5,FALSE)</f>
        <v>Instituciones de Seguridad Social</v>
      </c>
      <c r="W828" s="425" t="str">
        <f>+V828</f>
        <v>Instituciones de Seguridad Social</v>
      </c>
    </row>
    <row r="829" spans="1:23" customFormat="1" ht="15" hidden="1" customHeight="1">
      <c r="A829" s="323">
        <v>429</v>
      </c>
      <c r="B829" s="428"/>
      <c r="C829" s="339" t="str">
        <f>+VLOOKUP(A829,bd_lista!$A$3:$C$593,3,FALSE)</f>
        <v>Seguro Social Universitario de La Paz</v>
      </c>
      <c r="D829" s="430"/>
      <c r="E829" s="319" t="s">
        <v>1419</v>
      </c>
      <c r="F829" s="314">
        <f ca="1">+IFERROR(INDEX('Hoja de Trabajo para listado'!$A$155:$Z$1048576,MATCH($A829,'Hoja de Trabajo para listado'!$A$155:$A$1048576,0),MATCH((CUADRO!F$5&amp;$E829),'Hoja de Trabajo para listado'!$A$151:$Z$151,0)),0)+IFERROR(INDEX('Hoja de Trabajo para listado'!$AB$155:$BA$1048576,MATCH($A829,'Hoja de Trabajo para listado'!$AB$155:$AB$1048576,0),MATCH((CUADRO!F$5&amp;$E829),'Hoja de Trabajo para listado'!$AB$151:$BA$151,0)),0)+IFERROR(INDEX('Hoja de Trabajo para listado'!$BC$155:$CB$1048576,MATCH($A829,'Hoja de Trabajo para listado'!$BC$155:$BC$1048576,0),MATCH((CUADRO!F$5&amp;$E829),'Hoja de Trabajo para listado'!$BC$151:$CB$151,0)),0)+IFERROR(INDEX('Hoja de Trabajo para listado'!$DE$153:$DG$274,MATCH($A829,'Hoja de Trabajo para listado'!$DE$153:$DE$1048576,0),MATCH((CUADRO!F$5&amp;$E829),'Hoja de Trabajo para listado'!$DE$151:$DG$151,0)),0)+IFERROR(INDEX('Hoja de Trabajo para listado'!$CD$155:$DC$1048576,MATCH($A829,'Hoja de Trabajo para listado'!$CD$155:$CD$1048576,0),MATCH((CUADRO!F$5&amp;$E829),'Hoja de Trabajo para listado'!$CD$151:$DC$151,0)),0)</f>
        <v>0</v>
      </c>
      <c r="G829" s="314">
        <f ca="1">+IFERROR(INDEX('Hoja de Trabajo para listado'!$A$155:$Z$1048576,MATCH($A829,'Hoja de Trabajo para listado'!$A$155:$A$1048576,0),MATCH((CUADRO!G$5&amp;$E829),'Hoja de Trabajo para listado'!$A$151:$Z$151,0)),0)+IFERROR(INDEX('Hoja de Trabajo para listado'!$AB$155:$BA$1048576,MATCH($A829,'Hoja de Trabajo para listado'!$AB$155:$AB$1048576,0),MATCH((CUADRO!G$5&amp;$E829),'Hoja de Trabajo para listado'!$AB$151:$BA$151,0)),0)+IFERROR(INDEX('Hoja de Trabajo para listado'!$BC$155:$CB$1048576,MATCH($A829,'Hoja de Trabajo para listado'!$BC$155:$BC$1048576,0),MATCH((CUADRO!G$5&amp;$E829),'Hoja de Trabajo para listado'!$BC$151:$CB$151,0)),0)+IFERROR(INDEX('Hoja de Trabajo para listado'!$DE$153:$DG$274,MATCH($A829,'Hoja de Trabajo para listado'!$DE$153:$DE$1048576,0),MATCH((CUADRO!G$5&amp;$E829),'Hoja de Trabajo para listado'!$DE$151:$DG$151,0)),0)+IFERROR(INDEX('Hoja de Trabajo para listado'!$CD$155:$DC$1048576,MATCH($A829,'Hoja de Trabajo para listado'!$CD$155:$CD$1048576,0),MATCH((CUADRO!G$5&amp;$E829),'Hoja de Trabajo para listado'!$CD$151:$DC$151,0)),0)</f>
        <v>0</v>
      </c>
      <c r="H829" s="314">
        <f ca="1">+IFERROR(INDEX('Hoja de Trabajo para listado'!$A$155:$Z$1048576,MATCH($A829,'Hoja de Trabajo para listado'!$A$155:$A$1048576,0),MATCH((CUADRO!H$5&amp;$E829),'Hoja de Trabajo para listado'!$A$151:$Z$151,0)),0)+IFERROR(INDEX('Hoja de Trabajo para listado'!$AB$155:$BA$1048576,MATCH($A829,'Hoja de Trabajo para listado'!$AB$155:$AB$1048576,0),MATCH((CUADRO!H$5&amp;$E829),'Hoja de Trabajo para listado'!$AB$151:$BA$151,0)),0)+IFERROR(INDEX('Hoja de Trabajo para listado'!$BC$155:$CB$1048576,MATCH($A829,'Hoja de Trabajo para listado'!$BC$155:$BC$1048576,0),MATCH((CUADRO!H$5&amp;$E829),'Hoja de Trabajo para listado'!$BC$151:$CB$151,0)),0)+IFERROR(INDEX('Hoja de Trabajo para listado'!$DE$153:$DG$274,MATCH($A829,'Hoja de Trabajo para listado'!$DE$153:$DE$1048576,0),MATCH((CUADRO!H$5&amp;$E829),'Hoja de Trabajo para listado'!$DE$151:$DG$151,0)),0)+IFERROR(INDEX('Hoja de Trabajo para listado'!$CD$155:$DC$1048576,MATCH($A829,'Hoja de Trabajo para listado'!$CD$155:$CD$1048576,0),MATCH((CUADRO!H$5&amp;$E829),'Hoja de Trabajo para listado'!$CD$151:$DC$151,0)),0)</f>
        <v>0</v>
      </c>
      <c r="I829" s="314">
        <f ca="1">+IFERROR(INDEX('Hoja de Trabajo para listado'!$A$155:$Z$1048576,MATCH($A829,'Hoja de Trabajo para listado'!$A$155:$A$1048576,0),MATCH((CUADRO!I$5&amp;$E829),'Hoja de Trabajo para listado'!$A$151:$Z$151,0)),0)+IFERROR(INDEX('Hoja de Trabajo para listado'!$AB$155:$BA$1048576,MATCH($A829,'Hoja de Trabajo para listado'!$AB$155:$AB$1048576,0),MATCH((CUADRO!I$5&amp;$E829),'Hoja de Trabajo para listado'!$AB$151:$BA$151,0)),0)+IFERROR(INDEX('Hoja de Trabajo para listado'!$BC$155:$CB$1048576,MATCH($A829,'Hoja de Trabajo para listado'!$BC$155:$BC$1048576,0),MATCH((CUADRO!I$5&amp;$E829),'Hoja de Trabajo para listado'!$BC$151:$CB$151,0)),0)+IFERROR(INDEX('Hoja de Trabajo para listado'!$DE$153:$DG$274,MATCH($A829,'Hoja de Trabajo para listado'!$DE$153:$DE$1048576,0),MATCH((CUADRO!I$5&amp;$E829),'Hoja de Trabajo para listado'!$DE$151:$DG$151,0)),0)+IFERROR(INDEX('Hoja de Trabajo para listado'!$CD$155:$DC$1048576,MATCH($A829,'Hoja de Trabajo para listado'!$CD$155:$CD$1048576,0),MATCH((CUADRO!I$5&amp;$E829),'Hoja de Trabajo para listado'!$CD$151:$DC$151,0)),0)</f>
        <v>0</v>
      </c>
      <c r="J829" s="314">
        <f ca="1">+IFERROR(INDEX('Hoja de Trabajo para listado'!$A$155:$Z$1048576,MATCH($A829,'Hoja de Trabajo para listado'!$A$155:$A$1048576,0),MATCH((CUADRO!J$5&amp;$E829),'Hoja de Trabajo para listado'!$A$151:$Z$151,0)),0)+IFERROR(INDEX('Hoja de Trabajo para listado'!$AB$155:$BA$1048576,MATCH($A829,'Hoja de Trabajo para listado'!$AB$155:$AB$1048576,0),MATCH((CUADRO!J$5&amp;$E829),'Hoja de Trabajo para listado'!$AB$151:$BA$151,0)),0)+IFERROR(INDEX('Hoja de Trabajo para listado'!$BC$155:$CB$1048576,MATCH($A829,'Hoja de Trabajo para listado'!$BC$155:$BC$1048576,0),MATCH((CUADRO!J$5&amp;$E829),'Hoja de Trabajo para listado'!$BC$151:$CB$151,0)),0)+IFERROR(INDEX('Hoja de Trabajo para listado'!$DE$153:$DG$274,MATCH($A829,'Hoja de Trabajo para listado'!$DE$153:$DE$1048576,0),MATCH((CUADRO!J$5&amp;$E829),'Hoja de Trabajo para listado'!$DE$151:$DG$151,0)),0)+IFERROR(INDEX('Hoja de Trabajo para listado'!$CD$155:$DC$1048576,MATCH($A829,'Hoja de Trabajo para listado'!$CD$155:$CD$1048576,0),MATCH((CUADRO!J$5&amp;$E829),'Hoja de Trabajo para listado'!$CD$151:$DC$151,0)),0)</f>
        <v>0</v>
      </c>
      <c r="K829" s="314">
        <f ca="1">+IFERROR(INDEX('Hoja de Trabajo para listado'!$A$155:$Z$1048576,MATCH($A829,'Hoja de Trabajo para listado'!$A$155:$A$1048576,0),MATCH((CUADRO!K$5&amp;$E829),'Hoja de Trabajo para listado'!$A$151:$Z$151,0)),0)+IFERROR(INDEX('Hoja de Trabajo para listado'!$AB$155:$BA$1048576,MATCH($A829,'Hoja de Trabajo para listado'!$AB$155:$AB$1048576,0),MATCH((CUADRO!K$5&amp;$E829),'Hoja de Trabajo para listado'!$AB$151:$BA$151,0)),0)+IFERROR(INDEX('Hoja de Trabajo para listado'!$BC$155:$CB$1048576,MATCH($A829,'Hoja de Trabajo para listado'!$BC$155:$BC$1048576,0),MATCH((CUADRO!K$5&amp;$E829),'Hoja de Trabajo para listado'!$BC$151:$CB$151,0)),0)+IFERROR(INDEX('Hoja de Trabajo para listado'!$DE$153:$DG$274,MATCH($A829,'Hoja de Trabajo para listado'!$DE$153:$DE$1048576,0),MATCH((CUADRO!K$5&amp;$E829),'Hoja de Trabajo para listado'!$DE$151:$DG$151,0)),0)+IFERROR(INDEX('Hoja de Trabajo para listado'!$CD$155:$DC$1048576,MATCH($A829,'Hoja de Trabajo para listado'!$CD$155:$CD$1048576,0),MATCH((CUADRO!K$5&amp;$E829),'Hoja de Trabajo para listado'!$CD$151:$DC$151,0)),0)</f>
        <v>0</v>
      </c>
      <c r="L829" s="314">
        <f ca="1">+IFERROR(INDEX('Hoja de Trabajo para listado'!$A$155:$Z$1048576,MATCH($A829,'Hoja de Trabajo para listado'!$A$155:$A$1048576,0),MATCH((CUADRO!L$5&amp;$E829),'Hoja de Trabajo para listado'!$A$151:$Z$151,0)),0)+IFERROR(INDEX('Hoja de Trabajo para listado'!$AB$155:$BA$1048576,MATCH($A829,'Hoja de Trabajo para listado'!$AB$155:$AB$1048576,0),MATCH((CUADRO!L$5&amp;$E829),'Hoja de Trabajo para listado'!$AB$151:$BA$151,0)),0)+IFERROR(INDEX('Hoja de Trabajo para listado'!$BC$155:$CB$1048576,MATCH($A829,'Hoja de Trabajo para listado'!$BC$155:$BC$1048576,0),MATCH((CUADRO!L$5&amp;$E829),'Hoja de Trabajo para listado'!$BC$151:$CB$151,0)),0)+IFERROR(INDEX('Hoja de Trabajo para listado'!$DE$153:$DG$274,MATCH($A829,'Hoja de Trabajo para listado'!$DE$153:$DE$1048576,0),MATCH((CUADRO!L$5&amp;$E829),'Hoja de Trabajo para listado'!$DE$151:$DG$151,0)),0)+IFERROR(INDEX('Hoja de Trabajo para listado'!$CD$155:$DC$1048576,MATCH($A829,'Hoja de Trabajo para listado'!$CD$155:$CD$1048576,0),MATCH((CUADRO!L$5&amp;$E829),'Hoja de Trabajo para listado'!$CD$151:$DC$151,0)),0)</f>
        <v>0</v>
      </c>
      <c r="M829" s="314">
        <f ca="1">+IFERROR(INDEX('Hoja de Trabajo para listado'!$A$155:$Z$1048576,MATCH($A829,'Hoja de Trabajo para listado'!$A$155:$A$1048576,0),MATCH((CUADRO!M$5&amp;$E829),'Hoja de Trabajo para listado'!$A$151:$Z$151,0)),0)+IFERROR(INDEX('Hoja de Trabajo para listado'!$AB$155:$BA$1048576,MATCH($A829,'Hoja de Trabajo para listado'!$AB$155:$AB$1048576,0),MATCH((CUADRO!M$5&amp;$E829),'Hoja de Trabajo para listado'!$AB$151:$BA$151,0)),0)+IFERROR(INDEX('Hoja de Trabajo para listado'!$BC$155:$CB$1048576,MATCH($A829,'Hoja de Trabajo para listado'!$BC$155:$BC$1048576,0),MATCH((CUADRO!M$5&amp;$E829),'Hoja de Trabajo para listado'!$BC$151:$CB$151,0)),0)+IFERROR(INDEX('Hoja de Trabajo para listado'!$DE$153:$DG$274,MATCH($A829,'Hoja de Trabajo para listado'!$DE$153:$DE$1048576,0),MATCH((CUADRO!M$5&amp;$E829),'Hoja de Trabajo para listado'!$DE$151:$DG$151,0)),0)+IFERROR(INDEX('Hoja de Trabajo para listado'!$CD$155:$DC$1048576,MATCH($A829,'Hoja de Trabajo para listado'!$CD$155:$CD$1048576,0),MATCH((CUADRO!M$5&amp;$E829),'Hoja de Trabajo para listado'!$CD$151:$DC$151,0)),0)</f>
        <v>0</v>
      </c>
      <c r="N829" s="314">
        <f ca="1">+IFERROR(INDEX('Hoja de Trabajo para listado'!$A$155:$Z$1048576,MATCH($A829,'Hoja de Trabajo para listado'!$A$155:$A$1048576,0),MATCH((CUADRO!N$5&amp;$E829),'Hoja de Trabajo para listado'!$A$151:$Z$151,0)),0)+IFERROR(INDEX('Hoja de Trabajo para listado'!$AB$155:$BA$1048576,MATCH($A829,'Hoja de Trabajo para listado'!$AB$155:$AB$1048576,0),MATCH((CUADRO!N$5&amp;$E829),'Hoja de Trabajo para listado'!$AB$151:$BA$151,0)),0)+IFERROR(INDEX('Hoja de Trabajo para listado'!$BC$155:$CB$1048576,MATCH($A829,'Hoja de Trabajo para listado'!$BC$155:$BC$1048576,0),MATCH((CUADRO!N$5&amp;$E829),'Hoja de Trabajo para listado'!$BC$151:$CB$151,0)),0)+IFERROR(INDEX('Hoja de Trabajo para listado'!$DE$153:$DG$274,MATCH($A829,'Hoja de Trabajo para listado'!$DE$153:$DE$1048576,0),MATCH((CUADRO!N$5&amp;$E829),'Hoja de Trabajo para listado'!$DE$151:$DG$151,0)),0)+IFERROR(INDEX('Hoja de Trabajo para listado'!$CD$155:$DC$1048576,MATCH($A829,'Hoja de Trabajo para listado'!$CD$155:$CD$1048576,0),MATCH((CUADRO!N$5&amp;$E829),'Hoja de Trabajo para listado'!$CD$151:$DC$151,0)),0)</f>
        <v>0</v>
      </c>
      <c r="O829" s="314">
        <f ca="1">+IFERROR(INDEX('Hoja de Trabajo para listado'!$A$155:$Z$1048576,MATCH($A829,'Hoja de Trabajo para listado'!$A$155:$A$1048576,0),MATCH((CUADRO!O$5&amp;$E829),'Hoja de Trabajo para listado'!$A$151:$Z$151,0)),0)+IFERROR(INDEX('Hoja de Trabajo para listado'!$AB$155:$BA$1048576,MATCH($A829,'Hoja de Trabajo para listado'!$AB$155:$AB$1048576,0),MATCH((CUADRO!O$5&amp;$E829),'Hoja de Trabajo para listado'!$AB$151:$BA$151,0)),0)+IFERROR(INDEX('Hoja de Trabajo para listado'!$BC$155:$CB$1048576,MATCH($A829,'Hoja de Trabajo para listado'!$BC$155:$BC$1048576,0),MATCH((CUADRO!O$5&amp;$E829),'Hoja de Trabajo para listado'!$BC$151:$CB$151,0)),0)+IFERROR(INDEX('Hoja de Trabajo para listado'!$DE$153:$DG$274,MATCH($A829,'Hoja de Trabajo para listado'!$DE$153:$DE$1048576,0),MATCH((CUADRO!O$5&amp;$E829),'Hoja de Trabajo para listado'!$DE$151:$DG$151,0)),0)+IFERROR(INDEX('Hoja de Trabajo para listado'!$CD$155:$DC$1048576,MATCH($A829,'Hoja de Trabajo para listado'!$CD$155:$CD$1048576,0),MATCH((CUADRO!O$5&amp;$E829),'Hoja de Trabajo para listado'!$CD$151:$DC$151,0)),0)</f>
        <v>0</v>
      </c>
      <c r="P829" s="314">
        <f ca="1">+IFERROR(INDEX('Hoja de Trabajo para listado'!$A$155:$Z$1048576,MATCH($A829,'Hoja de Trabajo para listado'!$A$155:$A$1048576,0),MATCH((CUADRO!P$5&amp;$E829),'Hoja de Trabajo para listado'!$A$151:$Z$151,0)),0)+IFERROR(INDEX('Hoja de Trabajo para listado'!$AB$155:$BA$1048576,MATCH($A829,'Hoja de Trabajo para listado'!$AB$155:$AB$1048576,0),MATCH((CUADRO!P$5&amp;$E829),'Hoja de Trabajo para listado'!$AB$151:$BA$151,0)),0)+IFERROR(INDEX('Hoja de Trabajo para listado'!$BC$155:$CB$1048576,MATCH($A829,'Hoja de Trabajo para listado'!$BC$155:$BC$1048576,0),MATCH((CUADRO!P$5&amp;$E829),'Hoja de Trabajo para listado'!$BC$151:$CB$151,0)),0)+IFERROR(INDEX('Hoja de Trabajo para listado'!$DE$153:$DG$274,MATCH($A829,'Hoja de Trabajo para listado'!$DE$153:$DE$1048576,0),MATCH((CUADRO!P$5&amp;$E829),'Hoja de Trabajo para listado'!$DE$151:$DG$151,0)),0)+IFERROR(INDEX('Hoja de Trabajo para listado'!$CD$155:$DC$1048576,MATCH($A829,'Hoja de Trabajo para listado'!$CD$155:$CD$1048576,0),MATCH((CUADRO!P$5&amp;$E829),'Hoja de Trabajo para listado'!$CD$151:$DC$151,0)),0)</f>
        <v>0</v>
      </c>
      <c r="Q829" s="314">
        <f ca="1">+IFERROR(INDEX('Hoja de Trabajo para listado'!$A$155:$Z$1048576,MATCH($A829,'Hoja de Trabajo para listado'!$A$155:$A$1048576,0),MATCH((CUADRO!Q$5&amp;$E829),'Hoja de Trabajo para listado'!$A$151:$Z$151,0)),0)+IFERROR(INDEX('Hoja de Trabajo para listado'!$AB$155:$BA$1048576,MATCH($A829,'Hoja de Trabajo para listado'!$AB$155:$AB$1048576,0),MATCH((CUADRO!Q$5&amp;$E829),'Hoja de Trabajo para listado'!$AB$151:$BA$151,0)),0)+IFERROR(INDEX('Hoja de Trabajo para listado'!$BC$155:$CB$1048576,MATCH($A829,'Hoja de Trabajo para listado'!$BC$155:$BC$1048576,0),MATCH((CUADRO!Q$5&amp;$E829),'Hoja de Trabajo para listado'!$BC$151:$CB$151,0)),0)+IFERROR(INDEX('Hoja de Trabajo para listado'!$DE$153:$DG$274,MATCH($A829,'Hoja de Trabajo para listado'!$DE$153:$DE$1048576,0),MATCH((CUADRO!Q$5&amp;$E829),'Hoja de Trabajo para listado'!$DE$151:$DG$151,0)),0)+IFERROR(INDEX('Hoja de Trabajo para listado'!$CD$155:$DC$1048576,MATCH($A829,'Hoja de Trabajo para listado'!$CD$155:$CD$1048576,0),MATCH((CUADRO!Q$5&amp;$E829),'Hoja de Trabajo para listado'!$CD$151:$DC$151,0)),0)</f>
        <v>0</v>
      </c>
      <c r="R829" s="314">
        <f t="shared" ca="1" si="24"/>
        <v>0</v>
      </c>
      <c r="S829" s="322">
        <f ca="1">+R828+R829</f>
        <v>0</v>
      </c>
      <c r="T829" s="314">
        <f ca="1">+S829</f>
        <v>0</v>
      </c>
      <c r="U829" s="313">
        <f t="shared" si="25"/>
        <v>2</v>
      </c>
      <c r="V829" s="319" t="str">
        <f>+VLOOKUP(A829,bd_lista!$A$3:$E$593,5,FALSE)</f>
        <v>Instituciones de Seguridad Social</v>
      </c>
      <c r="W829" s="426"/>
    </row>
    <row r="830" spans="1:23" customFormat="1" ht="15" hidden="1" customHeight="1">
      <c r="A830" s="323">
        <v>432</v>
      </c>
      <c r="B830" s="427">
        <f>+A830</f>
        <v>432</v>
      </c>
      <c r="C830" s="318" t="str">
        <f>+VLOOKUP(A830,bd_lista!$A$3:$C$593,3,FALSE)</f>
        <v>Seguro Social Universitario de Tarija</v>
      </c>
      <c r="D830" s="429" t="str">
        <f>+C830</f>
        <v>Seguro Social Universitario de Tarija</v>
      </c>
      <c r="E830" s="318" t="s">
        <v>1418</v>
      </c>
      <c r="F830" s="314">
        <f ca="1">+IFERROR(INDEX('Hoja de Trabajo para listado'!$A$155:$Z$1048576,MATCH($A830,'Hoja de Trabajo para listado'!$A$155:$A$1048576,0),MATCH((CUADRO!F$5&amp;$E830),'Hoja de Trabajo para listado'!$A$151:$Z$151,0)),0)+IFERROR(INDEX('Hoja de Trabajo para listado'!$AB$155:$BA$1048576,MATCH($A830,'Hoja de Trabajo para listado'!$AB$155:$AB$1048576,0),MATCH((CUADRO!F$5&amp;$E830),'Hoja de Trabajo para listado'!$AB$151:$BA$151,0)),0)+IFERROR(INDEX('Hoja de Trabajo para listado'!$BC$155:$CB$1048576,MATCH($A830,'Hoja de Trabajo para listado'!$BC$155:$BC$1048576,0),MATCH((CUADRO!F$5&amp;$E830),'Hoja de Trabajo para listado'!$BC$151:$CB$151,0)),0)+IFERROR(INDEX('Hoja de Trabajo para listado'!$DE$153:$DG$274,MATCH($A830,'Hoja de Trabajo para listado'!$DE$153:$DE$1048576,0),MATCH((CUADRO!F$5&amp;$E830),'Hoja de Trabajo para listado'!$DE$151:$DG$151,0)),0)+IFERROR(INDEX('Hoja de Trabajo para listado'!$CD$155:$DC$1048576,MATCH($A830,'Hoja de Trabajo para listado'!$CD$155:$CD$1048576,0),MATCH((CUADRO!F$5&amp;$E830),'Hoja de Trabajo para listado'!$CD$151:$DC$151,0)),0)</f>
        <v>0</v>
      </c>
      <c r="G830" s="314">
        <f ca="1">+IFERROR(INDEX('Hoja de Trabajo para listado'!$A$155:$Z$1048576,MATCH($A830,'Hoja de Trabajo para listado'!$A$155:$A$1048576,0),MATCH((CUADRO!G$5&amp;$E830),'Hoja de Trabajo para listado'!$A$151:$Z$151,0)),0)+IFERROR(INDEX('Hoja de Trabajo para listado'!$AB$155:$BA$1048576,MATCH($A830,'Hoja de Trabajo para listado'!$AB$155:$AB$1048576,0),MATCH((CUADRO!G$5&amp;$E830),'Hoja de Trabajo para listado'!$AB$151:$BA$151,0)),0)+IFERROR(INDEX('Hoja de Trabajo para listado'!$BC$155:$CB$1048576,MATCH($A830,'Hoja de Trabajo para listado'!$BC$155:$BC$1048576,0),MATCH((CUADRO!G$5&amp;$E830),'Hoja de Trabajo para listado'!$BC$151:$CB$151,0)),0)+IFERROR(INDEX('Hoja de Trabajo para listado'!$DE$153:$DG$274,MATCH($A830,'Hoja de Trabajo para listado'!$DE$153:$DE$1048576,0),MATCH((CUADRO!G$5&amp;$E830),'Hoja de Trabajo para listado'!$DE$151:$DG$151,0)),0)+IFERROR(INDEX('Hoja de Trabajo para listado'!$CD$155:$DC$1048576,MATCH($A830,'Hoja de Trabajo para listado'!$CD$155:$CD$1048576,0),MATCH((CUADRO!G$5&amp;$E830),'Hoja de Trabajo para listado'!$CD$151:$DC$151,0)),0)</f>
        <v>0</v>
      </c>
      <c r="H830" s="314">
        <f ca="1">+IFERROR(INDEX('Hoja de Trabajo para listado'!$A$155:$Z$1048576,MATCH($A830,'Hoja de Trabajo para listado'!$A$155:$A$1048576,0),MATCH((CUADRO!H$5&amp;$E830),'Hoja de Trabajo para listado'!$A$151:$Z$151,0)),0)+IFERROR(INDEX('Hoja de Trabajo para listado'!$AB$155:$BA$1048576,MATCH($A830,'Hoja de Trabajo para listado'!$AB$155:$AB$1048576,0),MATCH((CUADRO!H$5&amp;$E830),'Hoja de Trabajo para listado'!$AB$151:$BA$151,0)),0)+IFERROR(INDEX('Hoja de Trabajo para listado'!$BC$155:$CB$1048576,MATCH($A830,'Hoja de Trabajo para listado'!$BC$155:$BC$1048576,0),MATCH((CUADRO!H$5&amp;$E830),'Hoja de Trabajo para listado'!$BC$151:$CB$151,0)),0)+IFERROR(INDEX('Hoja de Trabajo para listado'!$DE$153:$DG$274,MATCH($A830,'Hoja de Trabajo para listado'!$DE$153:$DE$1048576,0),MATCH((CUADRO!H$5&amp;$E830),'Hoja de Trabajo para listado'!$DE$151:$DG$151,0)),0)+IFERROR(INDEX('Hoja de Trabajo para listado'!$CD$155:$DC$1048576,MATCH($A830,'Hoja de Trabajo para listado'!$CD$155:$CD$1048576,0),MATCH((CUADRO!H$5&amp;$E830),'Hoja de Trabajo para listado'!$CD$151:$DC$151,0)),0)</f>
        <v>0</v>
      </c>
      <c r="I830" s="314">
        <f ca="1">+IFERROR(INDEX('Hoja de Trabajo para listado'!$A$155:$Z$1048576,MATCH($A830,'Hoja de Trabajo para listado'!$A$155:$A$1048576,0),MATCH((CUADRO!I$5&amp;$E830),'Hoja de Trabajo para listado'!$A$151:$Z$151,0)),0)+IFERROR(INDEX('Hoja de Trabajo para listado'!$AB$155:$BA$1048576,MATCH($A830,'Hoja de Trabajo para listado'!$AB$155:$AB$1048576,0),MATCH((CUADRO!I$5&amp;$E830),'Hoja de Trabajo para listado'!$AB$151:$BA$151,0)),0)+IFERROR(INDEX('Hoja de Trabajo para listado'!$BC$155:$CB$1048576,MATCH($A830,'Hoja de Trabajo para listado'!$BC$155:$BC$1048576,0),MATCH((CUADRO!I$5&amp;$E830),'Hoja de Trabajo para listado'!$BC$151:$CB$151,0)),0)+IFERROR(INDEX('Hoja de Trabajo para listado'!$DE$153:$DG$274,MATCH($A830,'Hoja de Trabajo para listado'!$DE$153:$DE$1048576,0),MATCH((CUADRO!I$5&amp;$E830),'Hoja de Trabajo para listado'!$DE$151:$DG$151,0)),0)+IFERROR(INDEX('Hoja de Trabajo para listado'!$CD$155:$DC$1048576,MATCH($A830,'Hoja de Trabajo para listado'!$CD$155:$CD$1048576,0),MATCH((CUADRO!I$5&amp;$E830),'Hoja de Trabajo para listado'!$CD$151:$DC$151,0)),0)</f>
        <v>0</v>
      </c>
      <c r="J830" s="314">
        <f ca="1">+IFERROR(INDEX('Hoja de Trabajo para listado'!$A$155:$Z$1048576,MATCH($A830,'Hoja de Trabajo para listado'!$A$155:$A$1048576,0),MATCH((CUADRO!J$5&amp;$E830),'Hoja de Trabajo para listado'!$A$151:$Z$151,0)),0)+IFERROR(INDEX('Hoja de Trabajo para listado'!$AB$155:$BA$1048576,MATCH($A830,'Hoja de Trabajo para listado'!$AB$155:$AB$1048576,0),MATCH((CUADRO!J$5&amp;$E830),'Hoja de Trabajo para listado'!$AB$151:$BA$151,0)),0)+IFERROR(INDEX('Hoja de Trabajo para listado'!$BC$155:$CB$1048576,MATCH($A830,'Hoja de Trabajo para listado'!$BC$155:$BC$1048576,0),MATCH((CUADRO!J$5&amp;$E830),'Hoja de Trabajo para listado'!$BC$151:$CB$151,0)),0)+IFERROR(INDEX('Hoja de Trabajo para listado'!$DE$153:$DG$274,MATCH($A830,'Hoja de Trabajo para listado'!$DE$153:$DE$1048576,0),MATCH((CUADRO!J$5&amp;$E830),'Hoja de Trabajo para listado'!$DE$151:$DG$151,0)),0)+IFERROR(INDEX('Hoja de Trabajo para listado'!$CD$155:$DC$1048576,MATCH($A830,'Hoja de Trabajo para listado'!$CD$155:$CD$1048576,0),MATCH((CUADRO!J$5&amp;$E830),'Hoja de Trabajo para listado'!$CD$151:$DC$151,0)),0)</f>
        <v>0</v>
      </c>
      <c r="K830" s="314">
        <f ca="1">+IFERROR(INDEX('Hoja de Trabajo para listado'!$A$155:$Z$1048576,MATCH($A830,'Hoja de Trabajo para listado'!$A$155:$A$1048576,0),MATCH((CUADRO!K$5&amp;$E830),'Hoja de Trabajo para listado'!$A$151:$Z$151,0)),0)+IFERROR(INDEX('Hoja de Trabajo para listado'!$AB$155:$BA$1048576,MATCH($A830,'Hoja de Trabajo para listado'!$AB$155:$AB$1048576,0),MATCH((CUADRO!K$5&amp;$E830),'Hoja de Trabajo para listado'!$AB$151:$BA$151,0)),0)+IFERROR(INDEX('Hoja de Trabajo para listado'!$BC$155:$CB$1048576,MATCH($A830,'Hoja de Trabajo para listado'!$BC$155:$BC$1048576,0),MATCH((CUADRO!K$5&amp;$E830),'Hoja de Trabajo para listado'!$BC$151:$CB$151,0)),0)+IFERROR(INDEX('Hoja de Trabajo para listado'!$DE$153:$DG$274,MATCH($A830,'Hoja de Trabajo para listado'!$DE$153:$DE$1048576,0),MATCH((CUADRO!K$5&amp;$E830),'Hoja de Trabajo para listado'!$DE$151:$DG$151,0)),0)+IFERROR(INDEX('Hoja de Trabajo para listado'!$CD$155:$DC$1048576,MATCH($A830,'Hoja de Trabajo para listado'!$CD$155:$CD$1048576,0),MATCH((CUADRO!K$5&amp;$E830),'Hoja de Trabajo para listado'!$CD$151:$DC$151,0)),0)</f>
        <v>0</v>
      </c>
      <c r="L830" s="314">
        <f ca="1">+IFERROR(INDEX('Hoja de Trabajo para listado'!$A$155:$Z$1048576,MATCH($A830,'Hoja de Trabajo para listado'!$A$155:$A$1048576,0),MATCH((CUADRO!L$5&amp;$E830),'Hoja de Trabajo para listado'!$A$151:$Z$151,0)),0)+IFERROR(INDEX('Hoja de Trabajo para listado'!$AB$155:$BA$1048576,MATCH($A830,'Hoja de Trabajo para listado'!$AB$155:$AB$1048576,0),MATCH((CUADRO!L$5&amp;$E830),'Hoja de Trabajo para listado'!$AB$151:$BA$151,0)),0)+IFERROR(INDEX('Hoja de Trabajo para listado'!$BC$155:$CB$1048576,MATCH($A830,'Hoja de Trabajo para listado'!$BC$155:$BC$1048576,0),MATCH((CUADRO!L$5&amp;$E830),'Hoja de Trabajo para listado'!$BC$151:$CB$151,0)),0)+IFERROR(INDEX('Hoja de Trabajo para listado'!$DE$153:$DG$274,MATCH($A830,'Hoja de Trabajo para listado'!$DE$153:$DE$1048576,0),MATCH((CUADRO!L$5&amp;$E830),'Hoja de Trabajo para listado'!$DE$151:$DG$151,0)),0)+IFERROR(INDEX('Hoja de Trabajo para listado'!$CD$155:$DC$1048576,MATCH($A830,'Hoja de Trabajo para listado'!$CD$155:$CD$1048576,0),MATCH((CUADRO!L$5&amp;$E830),'Hoja de Trabajo para listado'!$CD$151:$DC$151,0)),0)</f>
        <v>0</v>
      </c>
      <c r="M830" s="314">
        <f ca="1">+IFERROR(INDEX('Hoja de Trabajo para listado'!$A$155:$Z$1048576,MATCH($A830,'Hoja de Trabajo para listado'!$A$155:$A$1048576,0),MATCH((CUADRO!M$5&amp;$E830),'Hoja de Trabajo para listado'!$A$151:$Z$151,0)),0)+IFERROR(INDEX('Hoja de Trabajo para listado'!$AB$155:$BA$1048576,MATCH($A830,'Hoja de Trabajo para listado'!$AB$155:$AB$1048576,0),MATCH((CUADRO!M$5&amp;$E830),'Hoja de Trabajo para listado'!$AB$151:$BA$151,0)),0)+IFERROR(INDEX('Hoja de Trabajo para listado'!$BC$155:$CB$1048576,MATCH($A830,'Hoja de Trabajo para listado'!$BC$155:$BC$1048576,0),MATCH((CUADRO!M$5&amp;$E830),'Hoja de Trabajo para listado'!$BC$151:$CB$151,0)),0)+IFERROR(INDEX('Hoja de Trabajo para listado'!$DE$153:$DG$274,MATCH($A830,'Hoja de Trabajo para listado'!$DE$153:$DE$1048576,0),MATCH((CUADRO!M$5&amp;$E830),'Hoja de Trabajo para listado'!$DE$151:$DG$151,0)),0)+IFERROR(INDEX('Hoja de Trabajo para listado'!$CD$155:$DC$1048576,MATCH($A830,'Hoja de Trabajo para listado'!$CD$155:$CD$1048576,0),MATCH((CUADRO!M$5&amp;$E830),'Hoja de Trabajo para listado'!$CD$151:$DC$151,0)),0)</f>
        <v>0</v>
      </c>
      <c r="N830" s="314">
        <f ca="1">+IFERROR(INDEX('Hoja de Trabajo para listado'!$A$155:$Z$1048576,MATCH($A830,'Hoja de Trabajo para listado'!$A$155:$A$1048576,0),MATCH((CUADRO!N$5&amp;$E830),'Hoja de Trabajo para listado'!$A$151:$Z$151,0)),0)+IFERROR(INDEX('Hoja de Trabajo para listado'!$AB$155:$BA$1048576,MATCH($A830,'Hoja de Trabajo para listado'!$AB$155:$AB$1048576,0),MATCH((CUADRO!N$5&amp;$E830),'Hoja de Trabajo para listado'!$AB$151:$BA$151,0)),0)+IFERROR(INDEX('Hoja de Trabajo para listado'!$BC$155:$CB$1048576,MATCH($A830,'Hoja de Trabajo para listado'!$BC$155:$BC$1048576,0),MATCH((CUADRO!N$5&amp;$E830),'Hoja de Trabajo para listado'!$BC$151:$CB$151,0)),0)+IFERROR(INDEX('Hoja de Trabajo para listado'!$DE$153:$DG$274,MATCH($A830,'Hoja de Trabajo para listado'!$DE$153:$DE$1048576,0),MATCH((CUADRO!N$5&amp;$E830),'Hoja de Trabajo para listado'!$DE$151:$DG$151,0)),0)+IFERROR(INDEX('Hoja de Trabajo para listado'!$CD$155:$DC$1048576,MATCH($A830,'Hoja de Trabajo para listado'!$CD$155:$CD$1048576,0),MATCH((CUADRO!N$5&amp;$E830),'Hoja de Trabajo para listado'!$CD$151:$DC$151,0)),0)</f>
        <v>0</v>
      </c>
      <c r="O830" s="314">
        <f ca="1">+IFERROR(INDEX('Hoja de Trabajo para listado'!$A$155:$Z$1048576,MATCH($A830,'Hoja de Trabajo para listado'!$A$155:$A$1048576,0),MATCH((CUADRO!O$5&amp;$E830),'Hoja de Trabajo para listado'!$A$151:$Z$151,0)),0)+IFERROR(INDEX('Hoja de Trabajo para listado'!$AB$155:$BA$1048576,MATCH($A830,'Hoja de Trabajo para listado'!$AB$155:$AB$1048576,0),MATCH((CUADRO!O$5&amp;$E830),'Hoja de Trabajo para listado'!$AB$151:$BA$151,0)),0)+IFERROR(INDEX('Hoja de Trabajo para listado'!$BC$155:$CB$1048576,MATCH($A830,'Hoja de Trabajo para listado'!$BC$155:$BC$1048576,0),MATCH((CUADRO!O$5&amp;$E830),'Hoja de Trabajo para listado'!$BC$151:$CB$151,0)),0)+IFERROR(INDEX('Hoja de Trabajo para listado'!$DE$153:$DG$274,MATCH($A830,'Hoja de Trabajo para listado'!$DE$153:$DE$1048576,0),MATCH((CUADRO!O$5&amp;$E830),'Hoja de Trabajo para listado'!$DE$151:$DG$151,0)),0)+IFERROR(INDEX('Hoja de Trabajo para listado'!$CD$155:$DC$1048576,MATCH($A830,'Hoja de Trabajo para listado'!$CD$155:$CD$1048576,0),MATCH((CUADRO!O$5&amp;$E830),'Hoja de Trabajo para listado'!$CD$151:$DC$151,0)),0)</f>
        <v>0</v>
      </c>
      <c r="P830" s="314">
        <f ca="1">+IFERROR(INDEX('Hoja de Trabajo para listado'!$A$155:$Z$1048576,MATCH($A830,'Hoja de Trabajo para listado'!$A$155:$A$1048576,0),MATCH((CUADRO!P$5&amp;$E830),'Hoja de Trabajo para listado'!$A$151:$Z$151,0)),0)+IFERROR(INDEX('Hoja de Trabajo para listado'!$AB$155:$BA$1048576,MATCH($A830,'Hoja de Trabajo para listado'!$AB$155:$AB$1048576,0),MATCH((CUADRO!P$5&amp;$E830),'Hoja de Trabajo para listado'!$AB$151:$BA$151,0)),0)+IFERROR(INDEX('Hoja de Trabajo para listado'!$BC$155:$CB$1048576,MATCH($A830,'Hoja de Trabajo para listado'!$BC$155:$BC$1048576,0),MATCH((CUADRO!P$5&amp;$E830),'Hoja de Trabajo para listado'!$BC$151:$CB$151,0)),0)+IFERROR(INDEX('Hoja de Trabajo para listado'!$DE$153:$DG$274,MATCH($A830,'Hoja de Trabajo para listado'!$DE$153:$DE$1048576,0),MATCH((CUADRO!P$5&amp;$E830),'Hoja de Trabajo para listado'!$DE$151:$DG$151,0)),0)+IFERROR(INDEX('Hoja de Trabajo para listado'!$CD$155:$DC$1048576,MATCH($A830,'Hoja de Trabajo para listado'!$CD$155:$CD$1048576,0),MATCH((CUADRO!P$5&amp;$E830),'Hoja de Trabajo para listado'!$CD$151:$DC$151,0)),0)</f>
        <v>0</v>
      </c>
      <c r="Q830" s="314">
        <f ca="1">+IFERROR(INDEX('Hoja de Trabajo para listado'!$A$155:$Z$1048576,MATCH($A830,'Hoja de Trabajo para listado'!$A$155:$A$1048576,0),MATCH((CUADRO!Q$5&amp;$E830),'Hoja de Trabajo para listado'!$A$151:$Z$151,0)),0)+IFERROR(INDEX('Hoja de Trabajo para listado'!$AB$155:$BA$1048576,MATCH($A830,'Hoja de Trabajo para listado'!$AB$155:$AB$1048576,0),MATCH((CUADRO!Q$5&amp;$E830),'Hoja de Trabajo para listado'!$AB$151:$BA$151,0)),0)+IFERROR(INDEX('Hoja de Trabajo para listado'!$BC$155:$CB$1048576,MATCH($A830,'Hoja de Trabajo para listado'!$BC$155:$BC$1048576,0),MATCH((CUADRO!Q$5&amp;$E830),'Hoja de Trabajo para listado'!$BC$151:$CB$151,0)),0)+IFERROR(INDEX('Hoja de Trabajo para listado'!$DE$153:$DG$274,MATCH($A830,'Hoja de Trabajo para listado'!$DE$153:$DE$1048576,0),MATCH((CUADRO!Q$5&amp;$E830),'Hoja de Trabajo para listado'!$DE$151:$DG$151,0)),0)+IFERROR(INDEX('Hoja de Trabajo para listado'!$CD$155:$DC$1048576,MATCH($A830,'Hoja de Trabajo para listado'!$CD$155:$CD$1048576,0),MATCH((CUADRO!Q$5&amp;$E830),'Hoja de Trabajo para listado'!$CD$151:$DC$151,0)),0)</f>
        <v>0</v>
      </c>
      <c r="R830" s="314">
        <f t="shared" ca="1" si="24"/>
        <v>0</v>
      </c>
      <c r="S830" s="322"/>
      <c r="T830" s="314">
        <f ca="1">+T831</f>
        <v>0</v>
      </c>
      <c r="U830" s="313">
        <f t="shared" si="25"/>
        <v>1</v>
      </c>
      <c r="V830" s="319" t="str">
        <f>+VLOOKUP(A830,bd_lista!$A$3:$E$593,5,FALSE)</f>
        <v>Instituciones de Seguridad Social</v>
      </c>
      <c r="W830" s="425" t="str">
        <f>+V830</f>
        <v>Instituciones de Seguridad Social</v>
      </c>
    </row>
    <row r="831" spans="1:23" customFormat="1" ht="15" hidden="1" customHeight="1">
      <c r="A831" s="323">
        <v>432</v>
      </c>
      <c r="B831" s="428"/>
      <c r="C831" s="339" t="str">
        <f>+VLOOKUP(A831,bd_lista!$A$3:$C$593,3,FALSE)</f>
        <v>Seguro Social Universitario de Tarija</v>
      </c>
      <c r="D831" s="430"/>
      <c r="E831" s="319" t="s">
        <v>1419</v>
      </c>
      <c r="F831" s="314">
        <f ca="1">+IFERROR(INDEX('Hoja de Trabajo para listado'!$A$155:$Z$1048576,MATCH($A831,'Hoja de Trabajo para listado'!$A$155:$A$1048576,0),MATCH((CUADRO!F$5&amp;$E831),'Hoja de Trabajo para listado'!$A$151:$Z$151,0)),0)+IFERROR(INDEX('Hoja de Trabajo para listado'!$AB$155:$BA$1048576,MATCH($A831,'Hoja de Trabajo para listado'!$AB$155:$AB$1048576,0),MATCH((CUADRO!F$5&amp;$E831),'Hoja de Trabajo para listado'!$AB$151:$BA$151,0)),0)+IFERROR(INDEX('Hoja de Trabajo para listado'!$BC$155:$CB$1048576,MATCH($A831,'Hoja de Trabajo para listado'!$BC$155:$BC$1048576,0),MATCH((CUADRO!F$5&amp;$E831),'Hoja de Trabajo para listado'!$BC$151:$CB$151,0)),0)+IFERROR(INDEX('Hoja de Trabajo para listado'!$DE$153:$DG$274,MATCH($A831,'Hoja de Trabajo para listado'!$DE$153:$DE$1048576,0),MATCH((CUADRO!F$5&amp;$E831),'Hoja de Trabajo para listado'!$DE$151:$DG$151,0)),0)+IFERROR(INDEX('Hoja de Trabajo para listado'!$CD$155:$DC$1048576,MATCH($A831,'Hoja de Trabajo para listado'!$CD$155:$CD$1048576,0),MATCH((CUADRO!F$5&amp;$E831),'Hoja de Trabajo para listado'!$CD$151:$DC$151,0)),0)</f>
        <v>0</v>
      </c>
      <c r="G831" s="314">
        <f ca="1">+IFERROR(INDEX('Hoja de Trabajo para listado'!$A$155:$Z$1048576,MATCH($A831,'Hoja de Trabajo para listado'!$A$155:$A$1048576,0),MATCH((CUADRO!G$5&amp;$E831),'Hoja de Trabajo para listado'!$A$151:$Z$151,0)),0)+IFERROR(INDEX('Hoja de Trabajo para listado'!$AB$155:$BA$1048576,MATCH($A831,'Hoja de Trabajo para listado'!$AB$155:$AB$1048576,0),MATCH((CUADRO!G$5&amp;$E831),'Hoja de Trabajo para listado'!$AB$151:$BA$151,0)),0)+IFERROR(INDEX('Hoja de Trabajo para listado'!$BC$155:$CB$1048576,MATCH($A831,'Hoja de Trabajo para listado'!$BC$155:$BC$1048576,0),MATCH((CUADRO!G$5&amp;$E831),'Hoja de Trabajo para listado'!$BC$151:$CB$151,0)),0)+IFERROR(INDEX('Hoja de Trabajo para listado'!$DE$153:$DG$274,MATCH($A831,'Hoja de Trabajo para listado'!$DE$153:$DE$1048576,0),MATCH((CUADRO!G$5&amp;$E831),'Hoja de Trabajo para listado'!$DE$151:$DG$151,0)),0)+IFERROR(INDEX('Hoja de Trabajo para listado'!$CD$155:$DC$1048576,MATCH($A831,'Hoja de Trabajo para listado'!$CD$155:$CD$1048576,0),MATCH((CUADRO!G$5&amp;$E831),'Hoja de Trabajo para listado'!$CD$151:$DC$151,0)),0)</f>
        <v>0</v>
      </c>
      <c r="H831" s="314">
        <f ca="1">+IFERROR(INDEX('Hoja de Trabajo para listado'!$A$155:$Z$1048576,MATCH($A831,'Hoja de Trabajo para listado'!$A$155:$A$1048576,0),MATCH((CUADRO!H$5&amp;$E831),'Hoja de Trabajo para listado'!$A$151:$Z$151,0)),0)+IFERROR(INDEX('Hoja de Trabajo para listado'!$AB$155:$BA$1048576,MATCH($A831,'Hoja de Trabajo para listado'!$AB$155:$AB$1048576,0),MATCH((CUADRO!H$5&amp;$E831),'Hoja de Trabajo para listado'!$AB$151:$BA$151,0)),0)+IFERROR(INDEX('Hoja de Trabajo para listado'!$BC$155:$CB$1048576,MATCH($A831,'Hoja de Trabajo para listado'!$BC$155:$BC$1048576,0),MATCH((CUADRO!H$5&amp;$E831),'Hoja de Trabajo para listado'!$BC$151:$CB$151,0)),0)+IFERROR(INDEX('Hoja de Trabajo para listado'!$DE$153:$DG$274,MATCH($A831,'Hoja de Trabajo para listado'!$DE$153:$DE$1048576,0),MATCH((CUADRO!H$5&amp;$E831),'Hoja de Trabajo para listado'!$DE$151:$DG$151,0)),0)+IFERROR(INDEX('Hoja de Trabajo para listado'!$CD$155:$DC$1048576,MATCH($A831,'Hoja de Trabajo para listado'!$CD$155:$CD$1048576,0),MATCH((CUADRO!H$5&amp;$E831),'Hoja de Trabajo para listado'!$CD$151:$DC$151,0)),0)</f>
        <v>0</v>
      </c>
      <c r="I831" s="314">
        <f ca="1">+IFERROR(INDEX('Hoja de Trabajo para listado'!$A$155:$Z$1048576,MATCH($A831,'Hoja de Trabajo para listado'!$A$155:$A$1048576,0),MATCH((CUADRO!I$5&amp;$E831),'Hoja de Trabajo para listado'!$A$151:$Z$151,0)),0)+IFERROR(INDEX('Hoja de Trabajo para listado'!$AB$155:$BA$1048576,MATCH($A831,'Hoja de Trabajo para listado'!$AB$155:$AB$1048576,0),MATCH((CUADRO!I$5&amp;$E831),'Hoja de Trabajo para listado'!$AB$151:$BA$151,0)),0)+IFERROR(INDEX('Hoja de Trabajo para listado'!$BC$155:$CB$1048576,MATCH($A831,'Hoja de Trabajo para listado'!$BC$155:$BC$1048576,0),MATCH((CUADRO!I$5&amp;$E831),'Hoja de Trabajo para listado'!$BC$151:$CB$151,0)),0)+IFERROR(INDEX('Hoja de Trabajo para listado'!$DE$153:$DG$274,MATCH($A831,'Hoja de Trabajo para listado'!$DE$153:$DE$1048576,0),MATCH((CUADRO!I$5&amp;$E831),'Hoja de Trabajo para listado'!$DE$151:$DG$151,0)),0)+IFERROR(INDEX('Hoja de Trabajo para listado'!$CD$155:$DC$1048576,MATCH($A831,'Hoja de Trabajo para listado'!$CD$155:$CD$1048576,0),MATCH((CUADRO!I$5&amp;$E831),'Hoja de Trabajo para listado'!$CD$151:$DC$151,0)),0)</f>
        <v>0</v>
      </c>
      <c r="J831" s="314">
        <f ca="1">+IFERROR(INDEX('Hoja de Trabajo para listado'!$A$155:$Z$1048576,MATCH($A831,'Hoja de Trabajo para listado'!$A$155:$A$1048576,0),MATCH((CUADRO!J$5&amp;$E831),'Hoja de Trabajo para listado'!$A$151:$Z$151,0)),0)+IFERROR(INDEX('Hoja de Trabajo para listado'!$AB$155:$BA$1048576,MATCH($A831,'Hoja de Trabajo para listado'!$AB$155:$AB$1048576,0),MATCH((CUADRO!J$5&amp;$E831),'Hoja de Trabajo para listado'!$AB$151:$BA$151,0)),0)+IFERROR(INDEX('Hoja de Trabajo para listado'!$BC$155:$CB$1048576,MATCH($A831,'Hoja de Trabajo para listado'!$BC$155:$BC$1048576,0),MATCH((CUADRO!J$5&amp;$E831),'Hoja de Trabajo para listado'!$BC$151:$CB$151,0)),0)+IFERROR(INDEX('Hoja de Trabajo para listado'!$DE$153:$DG$274,MATCH($A831,'Hoja de Trabajo para listado'!$DE$153:$DE$1048576,0),MATCH((CUADRO!J$5&amp;$E831),'Hoja de Trabajo para listado'!$DE$151:$DG$151,0)),0)+IFERROR(INDEX('Hoja de Trabajo para listado'!$CD$155:$DC$1048576,MATCH($A831,'Hoja de Trabajo para listado'!$CD$155:$CD$1048576,0),MATCH((CUADRO!J$5&amp;$E831),'Hoja de Trabajo para listado'!$CD$151:$DC$151,0)),0)</f>
        <v>0</v>
      </c>
      <c r="K831" s="314">
        <f ca="1">+IFERROR(INDEX('Hoja de Trabajo para listado'!$A$155:$Z$1048576,MATCH($A831,'Hoja de Trabajo para listado'!$A$155:$A$1048576,0),MATCH((CUADRO!K$5&amp;$E831),'Hoja de Trabajo para listado'!$A$151:$Z$151,0)),0)+IFERROR(INDEX('Hoja de Trabajo para listado'!$AB$155:$BA$1048576,MATCH($A831,'Hoja de Trabajo para listado'!$AB$155:$AB$1048576,0),MATCH((CUADRO!K$5&amp;$E831),'Hoja de Trabajo para listado'!$AB$151:$BA$151,0)),0)+IFERROR(INDEX('Hoja de Trabajo para listado'!$BC$155:$CB$1048576,MATCH($A831,'Hoja de Trabajo para listado'!$BC$155:$BC$1048576,0),MATCH((CUADRO!K$5&amp;$E831),'Hoja de Trabajo para listado'!$BC$151:$CB$151,0)),0)+IFERROR(INDEX('Hoja de Trabajo para listado'!$DE$153:$DG$274,MATCH($A831,'Hoja de Trabajo para listado'!$DE$153:$DE$1048576,0),MATCH((CUADRO!K$5&amp;$E831),'Hoja de Trabajo para listado'!$DE$151:$DG$151,0)),0)+IFERROR(INDEX('Hoja de Trabajo para listado'!$CD$155:$DC$1048576,MATCH($A831,'Hoja de Trabajo para listado'!$CD$155:$CD$1048576,0),MATCH((CUADRO!K$5&amp;$E831),'Hoja de Trabajo para listado'!$CD$151:$DC$151,0)),0)</f>
        <v>0</v>
      </c>
      <c r="L831" s="314">
        <f ca="1">+IFERROR(INDEX('Hoja de Trabajo para listado'!$A$155:$Z$1048576,MATCH($A831,'Hoja de Trabajo para listado'!$A$155:$A$1048576,0),MATCH((CUADRO!L$5&amp;$E831),'Hoja de Trabajo para listado'!$A$151:$Z$151,0)),0)+IFERROR(INDEX('Hoja de Trabajo para listado'!$AB$155:$BA$1048576,MATCH($A831,'Hoja de Trabajo para listado'!$AB$155:$AB$1048576,0),MATCH((CUADRO!L$5&amp;$E831),'Hoja de Trabajo para listado'!$AB$151:$BA$151,0)),0)+IFERROR(INDEX('Hoja de Trabajo para listado'!$BC$155:$CB$1048576,MATCH($A831,'Hoja de Trabajo para listado'!$BC$155:$BC$1048576,0),MATCH((CUADRO!L$5&amp;$E831),'Hoja de Trabajo para listado'!$BC$151:$CB$151,0)),0)+IFERROR(INDEX('Hoja de Trabajo para listado'!$DE$153:$DG$274,MATCH($A831,'Hoja de Trabajo para listado'!$DE$153:$DE$1048576,0),MATCH((CUADRO!L$5&amp;$E831),'Hoja de Trabajo para listado'!$DE$151:$DG$151,0)),0)+IFERROR(INDEX('Hoja de Trabajo para listado'!$CD$155:$DC$1048576,MATCH($A831,'Hoja de Trabajo para listado'!$CD$155:$CD$1048576,0),MATCH((CUADRO!L$5&amp;$E831),'Hoja de Trabajo para listado'!$CD$151:$DC$151,0)),0)</f>
        <v>0</v>
      </c>
      <c r="M831" s="314">
        <f ca="1">+IFERROR(INDEX('Hoja de Trabajo para listado'!$A$155:$Z$1048576,MATCH($A831,'Hoja de Trabajo para listado'!$A$155:$A$1048576,0),MATCH((CUADRO!M$5&amp;$E831),'Hoja de Trabajo para listado'!$A$151:$Z$151,0)),0)+IFERROR(INDEX('Hoja de Trabajo para listado'!$AB$155:$BA$1048576,MATCH($A831,'Hoja de Trabajo para listado'!$AB$155:$AB$1048576,0),MATCH((CUADRO!M$5&amp;$E831),'Hoja de Trabajo para listado'!$AB$151:$BA$151,0)),0)+IFERROR(INDEX('Hoja de Trabajo para listado'!$BC$155:$CB$1048576,MATCH($A831,'Hoja de Trabajo para listado'!$BC$155:$BC$1048576,0),MATCH((CUADRO!M$5&amp;$E831),'Hoja de Trabajo para listado'!$BC$151:$CB$151,0)),0)+IFERROR(INDEX('Hoja de Trabajo para listado'!$DE$153:$DG$274,MATCH($A831,'Hoja de Trabajo para listado'!$DE$153:$DE$1048576,0),MATCH((CUADRO!M$5&amp;$E831),'Hoja de Trabajo para listado'!$DE$151:$DG$151,0)),0)+IFERROR(INDEX('Hoja de Trabajo para listado'!$CD$155:$DC$1048576,MATCH($A831,'Hoja de Trabajo para listado'!$CD$155:$CD$1048576,0),MATCH((CUADRO!M$5&amp;$E831),'Hoja de Trabajo para listado'!$CD$151:$DC$151,0)),0)</f>
        <v>0</v>
      </c>
      <c r="N831" s="314">
        <f ca="1">+IFERROR(INDEX('Hoja de Trabajo para listado'!$A$155:$Z$1048576,MATCH($A831,'Hoja de Trabajo para listado'!$A$155:$A$1048576,0),MATCH((CUADRO!N$5&amp;$E831),'Hoja de Trabajo para listado'!$A$151:$Z$151,0)),0)+IFERROR(INDEX('Hoja de Trabajo para listado'!$AB$155:$BA$1048576,MATCH($A831,'Hoja de Trabajo para listado'!$AB$155:$AB$1048576,0),MATCH((CUADRO!N$5&amp;$E831),'Hoja de Trabajo para listado'!$AB$151:$BA$151,0)),0)+IFERROR(INDEX('Hoja de Trabajo para listado'!$BC$155:$CB$1048576,MATCH($A831,'Hoja de Trabajo para listado'!$BC$155:$BC$1048576,0),MATCH((CUADRO!N$5&amp;$E831),'Hoja de Trabajo para listado'!$BC$151:$CB$151,0)),0)+IFERROR(INDEX('Hoja de Trabajo para listado'!$DE$153:$DG$274,MATCH($A831,'Hoja de Trabajo para listado'!$DE$153:$DE$1048576,0),MATCH((CUADRO!N$5&amp;$E831),'Hoja de Trabajo para listado'!$DE$151:$DG$151,0)),0)+IFERROR(INDEX('Hoja de Trabajo para listado'!$CD$155:$DC$1048576,MATCH($A831,'Hoja de Trabajo para listado'!$CD$155:$CD$1048576,0),MATCH((CUADRO!N$5&amp;$E831),'Hoja de Trabajo para listado'!$CD$151:$DC$151,0)),0)</f>
        <v>0</v>
      </c>
      <c r="O831" s="314">
        <f ca="1">+IFERROR(INDEX('Hoja de Trabajo para listado'!$A$155:$Z$1048576,MATCH($A831,'Hoja de Trabajo para listado'!$A$155:$A$1048576,0),MATCH((CUADRO!O$5&amp;$E831),'Hoja de Trabajo para listado'!$A$151:$Z$151,0)),0)+IFERROR(INDEX('Hoja de Trabajo para listado'!$AB$155:$BA$1048576,MATCH($A831,'Hoja de Trabajo para listado'!$AB$155:$AB$1048576,0),MATCH((CUADRO!O$5&amp;$E831),'Hoja de Trabajo para listado'!$AB$151:$BA$151,0)),0)+IFERROR(INDEX('Hoja de Trabajo para listado'!$BC$155:$CB$1048576,MATCH($A831,'Hoja de Trabajo para listado'!$BC$155:$BC$1048576,0),MATCH((CUADRO!O$5&amp;$E831),'Hoja de Trabajo para listado'!$BC$151:$CB$151,0)),0)+IFERROR(INDEX('Hoja de Trabajo para listado'!$DE$153:$DG$274,MATCH($A831,'Hoja de Trabajo para listado'!$DE$153:$DE$1048576,0),MATCH((CUADRO!O$5&amp;$E831),'Hoja de Trabajo para listado'!$DE$151:$DG$151,0)),0)+IFERROR(INDEX('Hoja de Trabajo para listado'!$CD$155:$DC$1048576,MATCH($A831,'Hoja de Trabajo para listado'!$CD$155:$CD$1048576,0),MATCH((CUADRO!O$5&amp;$E831),'Hoja de Trabajo para listado'!$CD$151:$DC$151,0)),0)</f>
        <v>0</v>
      </c>
      <c r="P831" s="314">
        <f ca="1">+IFERROR(INDEX('Hoja de Trabajo para listado'!$A$155:$Z$1048576,MATCH($A831,'Hoja de Trabajo para listado'!$A$155:$A$1048576,0),MATCH((CUADRO!P$5&amp;$E831),'Hoja de Trabajo para listado'!$A$151:$Z$151,0)),0)+IFERROR(INDEX('Hoja de Trabajo para listado'!$AB$155:$BA$1048576,MATCH($A831,'Hoja de Trabajo para listado'!$AB$155:$AB$1048576,0),MATCH((CUADRO!P$5&amp;$E831),'Hoja de Trabajo para listado'!$AB$151:$BA$151,0)),0)+IFERROR(INDEX('Hoja de Trabajo para listado'!$BC$155:$CB$1048576,MATCH($A831,'Hoja de Trabajo para listado'!$BC$155:$BC$1048576,0),MATCH((CUADRO!P$5&amp;$E831),'Hoja de Trabajo para listado'!$BC$151:$CB$151,0)),0)+IFERROR(INDEX('Hoja de Trabajo para listado'!$DE$153:$DG$274,MATCH($A831,'Hoja de Trabajo para listado'!$DE$153:$DE$1048576,0),MATCH((CUADRO!P$5&amp;$E831),'Hoja de Trabajo para listado'!$DE$151:$DG$151,0)),0)+IFERROR(INDEX('Hoja de Trabajo para listado'!$CD$155:$DC$1048576,MATCH($A831,'Hoja de Trabajo para listado'!$CD$155:$CD$1048576,0),MATCH((CUADRO!P$5&amp;$E831),'Hoja de Trabajo para listado'!$CD$151:$DC$151,0)),0)</f>
        <v>0</v>
      </c>
      <c r="Q831" s="314">
        <f ca="1">+IFERROR(INDEX('Hoja de Trabajo para listado'!$A$155:$Z$1048576,MATCH($A831,'Hoja de Trabajo para listado'!$A$155:$A$1048576,0),MATCH((CUADRO!Q$5&amp;$E831),'Hoja de Trabajo para listado'!$A$151:$Z$151,0)),0)+IFERROR(INDEX('Hoja de Trabajo para listado'!$AB$155:$BA$1048576,MATCH($A831,'Hoja de Trabajo para listado'!$AB$155:$AB$1048576,0),MATCH((CUADRO!Q$5&amp;$E831),'Hoja de Trabajo para listado'!$AB$151:$BA$151,0)),0)+IFERROR(INDEX('Hoja de Trabajo para listado'!$BC$155:$CB$1048576,MATCH($A831,'Hoja de Trabajo para listado'!$BC$155:$BC$1048576,0),MATCH((CUADRO!Q$5&amp;$E831),'Hoja de Trabajo para listado'!$BC$151:$CB$151,0)),0)+IFERROR(INDEX('Hoja de Trabajo para listado'!$DE$153:$DG$274,MATCH($A831,'Hoja de Trabajo para listado'!$DE$153:$DE$1048576,0),MATCH((CUADRO!Q$5&amp;$E831),'Hoja de Trabajo para listado'!$DE$151:$DG$151,0)),0)+IFERROR(INDEX('Hoja de Trabajo para listado'!$CD$155:$DC$1048576,MATCH($A831,'Hoja de Trabajo para listado'!$CD$155:$CD$1048576,0),MATCH((CUADRO!Q$5&amp;$E831),'Hoja de Trabajo para listado'!$CD$151:$DC$151,0)),0)</f>
        <v>0</v>
      </c>
      <c r="R831" s="314">
        <f t="shared" ca="1" si="24"/>
        <v>0</v>
      </c>
      <c r="S831" s="322">
        <f ca="1">+R830+R831</f>
        <v>0</v>
      </c>
      <c r="T831" s="314">
        <f ca="1">+S831</f>
        <v>0</v>
      </c>
      <c r="U831" s="313">
        <f t="shared" si="25"/>
        <v>2</v>
      </c>
      <c r="V831" s="319" t="str">
        <f>+VLOOKUP(A831,bd_lista!$A$3:$E$593,5,FALSE)</f>
        <v>Instituciones de Seguridad Social</v>
      </c>
      <c r="W831" s="426"/>
    </row>
    <row r="832" spans="1:23" customFormat="1" ht="15" hidden="1" customHeight="1">
      <c r="A832" s="323">
        <v>433</v>
      </c>
      <c r="B832" s="427">
        <f>+A832</f>
        <v>433</v>
      </c>
      <c r="C832" s="318" t="str">
        <f>+VLOOKUP(A832,bd_lista!$A$3:$C$593,3,FALSE)</f>
        <v>Seguro Social Universitario de Potosí</v>
      </c>
      <c r="D832" s="429" t="str">
        <f>+C832</f>
        <v>Seguro Social Universitario de Potosí</v>
      </c>
      <c r="E832" s="318" t="s">
        <v>1418</v>
      </c>
      <c r="F832" s="314">
        <f ca="1">+IFERROR(INDEX('Hoja de Trabajo para listado'!$A$155:$Z$1048576,MATCH($A832,'Hoja de Trabajo para listado'!$A$155:$A$1048576,0),MATCH((CUADRO!F$5&amp;$E832),'Hoja de Trabajo para listado'!$A$151:$Z$151,0)),0)+IFERROR(INDEX('Hoja de Trabajo para listado'!$AB$155:$BA$1048576,MATCH($A832,'Hoja de Trabajo para listado'!$AB$155:$AB$1048576,0),MATCH((CUADRO!F$5&amp;$E832),'Hoja de Trabajo para listado'!$AB$151:$BA$151,0)),0)+IFERROR(INDEX('Hoja de Trabajo para listado'!$BC$155:$CB$1048576,MATCH($A832,'Hoja de Trabajo para listado'!$BC$155:$BC$1048576,0),MATCH((CUADRO!F$5&amp;$E832),'Hoja de Trabajo para listado'!$BC$151:$CB$151,0)),0)+IFERROR(INDEX('Hoja de Trabajo para listado'!$DE$153:$DG$274,MATCH($A832,'Hoja de Trabajo para listado'!$DE$153:$DE$1048576,0),MATCH((CUADRO!F$5&amp;$E832),'Hoja de Trabajo para listado'!$DE$151:$DG$151,0)),0)+IFERROR(INDEX('Hoja de Trabajo para listado'!$CD$155:$DC$1048576,MATCH($A832,'Hoja de Trabajo para listado'!$CD$155:$CD$1048576,0),MATCH((CUADRO!F$5&amp;$E832),'Hoja de Trabajo para listado'!$CD$151:$DC$151,0)),0)</f>
        <v>0</v>
      </c>
      <c r="G832" s="314">
        <f ca="1">+IFERROR(INDEX('Hoja de Trabajo para listado'!$A$155:$Z$1048576,MATCH($A832,'Hoja de Trabajo para listado'!$A$155:$A$1048576,0),MATCH((CUADRO!G$5&amp;$E832),'Hoja de Trabajo para listado'!$A$151:$Z$151,0)),0)+IFERROR(INDEX('Hoja de Trabajo para listado'!$AB$155:$BA$1048576,MATCH($A832,'Hoja de Trabajo para listado'!$AB$155:$AB$1048576,0),MATCH((CUADRO!G$5&amp;$E832),'Hoja de Trabajo para listado'!$AB$151:$BA$151,0)),0)+IFERROR(INDEX('Hoja de Trabajo para listado'!$BC$155:$CB$1048576,MATCH($A832,'Hoja de Trabajo para listado'!$BC$155:$BC$1048576,0),MATCH((CUADRO!G$5&amp;$E832),'Hoja de Trabajo para listado'!$BC$151:$CB$151,0)),0)+IFERROR(INDEX('Hoja de Trabajo para listado'!$DE$153:$DG$274,MATCH($A832,'Hoja de Trabajo para listado'!$DE$153:$DE$1048576,0),MATCH((CUADRO!G$5&amp;$E832),'Hoja de Trabajo para listado'!$DE$151:$DG$151,0)),0)+IFERROR(INDEX('Hoja de Trabajo para listado'!$CD$155:$DC$1048576,MATCH($A832,'Hoja de Trabajo para listado'!$CD$155:$CD$1048576,0),MATCH((CUADRO!G$5&amp;$E832),'Hoja de Trabajo para listado'!$CD$151:$DC$151,0)),0)</f>
        <v>0</v>
      </c>
      <c r="H832" s="314">
        <f ca="1">+IFERROR(INDEX('Hoja de Trabajo para listado'!$A$155:$Z$1048576,MATCH($A832,'Hoja de Trabajo para listado'!$A$155:$A$1048576,0),MATCH((CUADRO!H$5&amp;$E832),'Hoja de Trabajo para listado'!$A$151:$Z$151,0)),0)+IFERROR(INDEX('Hoja de Trabajo para listado'!$AB$155:$BA$1048576,MATCH($A832,'Hoja de Trabajo para listado'!$AB$155:$AB$1048576,0),MATCH((CUADRO!H$5&amp;$E832),'Hoja de Trabajo para listado'!$AB$151:$BA$151,0)),0)+IFERROR(INDEX('Hoja de Trabajo para listado'!$BC$155:$CB$1048576,MATCH($A832,'Hoja de Trabajo para listado'!$BC$155:$BC$1048576,0),MATCH((CUADRO!H$5&amp;$E832),'Hoja de Trabajo para listado'!$BC$151:$CB$151,0)),0)+IFERROR(INDEX('Hoja de Trabajo para listado'!$DE$153:$DG$274,MATCH($A832,'Hoja de Trabajo para listado'!$DE$153:$DE$1048576,0),MATCH((CUADRO!H$5&amp;$E832),'Hoja de Trabajo para listado'!$DE$151:$DG$151,0)),0)+IFERROR(INDEX('Hoja de Trabajo para listado'!$CD$155:$DC$1048576,MATCH($A832,'Hoja de Trabajo para listado'!$CD$155:$CD$1048576,0),MATCH((CUADRO!H$5&amp;$E832),'Hoja de Trabajo para listado'!$CD$151:$DC$151,0)),0)</f>
        <v>0</v>
      </c>
      <c r="I832" s="314">
        <f ca="1">+IFERROR(INDEX('Hoja de Trabajo para listado'!$A$155:$Z$1048576,MATCH($A832,'Hoja de Trabajo para listado'!$A$155:$A$1048576,0),MATCH((CUADRO!I$5&amp;$E832),'Hoja de Trabajo para listado'!$A$151:$Z$151,0)),0)+IFERROR(INDEX('Hoja de Trabajo para listado'!$AB$155:$BA$1048576,MATCH($A832,'Hoja de Trabajo para listado'!$AB$155:$AB$1048576,0),MATCH((CUADRO!I$5&amp;$E832),'Hoja de Trabajo para listado'!$AB$151:$BA$151,0)),0)+IFERROR(INDEX('Hoja de Trabajo para listado'!$BC$155:$CB$1048576,MATCH($A832,'Hoja de Trabajo para listado'!$BC$155:$BC$1048576,0),MATCH((CUADRO!I$5&amp;$E832),'Hoja de Trabajo para listado'!$BC$151:$CB$151,0)),0)+IFERROR(INDEX('Hoja de Trabajo para listado'!$DE$153:$DG$274,MATCH($A832,'Hoja de Trabajo para listado'!$DE$153:$DE$1048576,0),MATCH((CUADRO!I$5&amp;$E832),'Hoja de Trabajo para listado'!$DE$151:$DG$151,0)),0)+IFERROR(INDEX('Hoja de Trabajo para listado'!$CD$155:$DC$1048576,MATCH($A832,'Hoja de Trabajo para listado'!$CD$155:$CD$1048576,0),MATCH((CUADRO!I$5&amp;$E832),'Hoja de Trabajo para listado'!$CD$151:$DC$151,0)),0)</f>
        <v>0</v>
      </c>
      <c r="J832" s="314">
        <f ca="1">+IFERROR(INDEX('Hoja de Trabajo para listado'!$A$155:$Z$1048576,MATCH($A832,'Hoja de Trabajo para listado'!$A$155:$A$1048576,0),MATCH((CUADRO!J$5&amp;$E832),'Hoja de Trabajo para listado'!$A$151:$Z$151,0)),0)+IFERROR(INDEX('Hoja de Trabajo para listado'!$AB$155:$BA$1048576,MATCH($A832,'Hoja de Trabajo para listado'!$AB$155:$AB$1048576,0),MATCH((CUADRO!J$5&amp;$E832),'Hoja de Trabajo para listado'!$AB$151:$BA$151,0)),0)+IFERROR(INDEX('Hoja de Trabajo para listado'!$BC$155:$CB$1048576,MATCH($A832,'Hoja de Trabajo para listado'!$BC$155:$BC$1048576,0),MATCH((CUADRO!J$5&amp;$E832),'Hoja de Trabajo para listado'!$BC$151:$CB$151,0)),0)+IFERROR(INDEX('Hoja de Trabajo para listado'!$DE$153:$DG$274,MATCH($A832,'Hoja de Trabajo para listado'!$DE$153:$DE$1048576,0),MATCH((CUADRO!J$5&amp;$E832),'Hoja de Trabajo para listado'!$DE$151:$DG$151,0)),0)+IFERROR(INDEX('Hoja de Trabajo para listado'!$CD$155:$DC$1048576,MATCH($A832,'Hoja de Trabajo para listado'!$CD$155:$CD$1048576,0),MATCH((CUADRO!J$5&amp;$E832),'Hoja de Trabajo para listado'!$CD$151:$DC$151,0)),0)</f>
        <v>0</v>
      </c>
      <c r="K832" s="314">
        <f ca="1">+IFERROR(INDEX('Hoja de Trabajo para listado'!$A$155:$Z$1048576,MATCH($A832,'Hoja de Trabajo para listado'!$A$155:$A$1048576,0),MATCH((CUADRO!K$5&amp;$E832),'Hoja de Trabajo para listado'!$A$151:$Z$151,0)),0)+IFERROR(INDEX('Hoja de Trabajo para listado'!$AB$155:$BA$1048576,MATCH($A832,'Hoja de Trabajo para listado'!$AB$155:$AB$1048576,0),MATCH((CUADRO!K$5&amp;$E832),'Hoja de Trabajo para listado'!$AB$151:$BA$151,0)),0)+IFERROR(INDEX('Hoja de Trabajo para listado'!$BC$155:$CB$1048576,MATCH($A832,'Hoja de Trabajo para listado'!$BC$155:$BC$1048576,0),MATCH((CUADRO!K$5&amp;$E832),'Hoja de Trabajo para listado'!$BC$151:$CB$151,0)),0)+IFERROR(INDEX('Hoja de Trabajo para listado'!$DE$153:$DG$274,MATCH($A832,'Hoja de Trabajo para listado'!$DE$153:$DE$1048576,0),MATCH((CUADRO!K$5&amp;$E832),'Hoja de Trabajo para listado'!$DE$151:$DG$151,0)),0)+IFERROR(INDEX('Hoja de Trabajo para listado'!$CD$155:$DC$1048576,MATCH($A832,'Hoja de Trabajo para listado'!$CD$155:$CD$1048576,0),MATCH((CUADRO!K$5&amp;$E832),'Hoja de Trabajo para listado'!$CD$151:$DC$151,0)),0)</f>
        <v>0</v>
      </c>
      <c r="L832" s="314">
        <f ca="1">+IFERROR(INDEX('Hoja de Trabajo para listado'!$A$155:$Z$1048576,MATCH($A832,'Hoja de Trabajo para listado'!$A$155:$A$1048576,0),MATCH((CUADRO!L$5&amp;$E832),'Hoja de Trabajo para listado'!$A$151:$Z$151,0)),0)+IFERROR(INDEX('Hoja de Trabajo para listado'!$AB$155:$BA$1048576,MATCH($A832,'Hoja de Trabajo para listado'!$AB$155:$AB$1048576,0),MATCH((CUADRO!L$5&amp;$E832),'Hoja de Trabajo para listado'!$AB$151:$BA$151,0)),0)+IFERROR(INDEX('Hoja de Trabajo para listado'!$BC$155:$CB$1048576,MATCH($A832,'Hoja de Trabajo para listado'!$BC$155:$BC$1048576,0),MATCH((CUADRO!L$5&amp;$E832),'Hoja de Trabajo para listado'!$BC$151:$CB$151,0)),0)+IFERROR(INDEX('Hoja de Trabajo para listado'!$DE$153:$DG$274,MATCH($A832,'Hoja de Trabajo para listado'!$DE$153:$DE$1048576,0),MATCH((CUADRO!L$5&amp;$E832),'Hoja de Trabajo para listado'!$DE$151:$DG$151,0)),0)+IFERROR(INDEX('Hoja de Trabajo para listado'!$CD$155:$DC$1048576,MATCH($A832,'Hoja de Trabajo para listado'!$CD$155:$CD$1048576,0),MATCH((CUADRO!L$5&amp;$E832),'Hoja de Trabajo para listado'!$CD$151:$DC$151,0)),0)</f>
        <v>0</v>
      </c>
      <c r="M832" s="314">
        <f ca="1">+IFERROR(INDEX('Hoja de Trabajo para listado'!$A$155:$Z$1048576,MATCH($A832,'Hoja de Trabajo para listado'!$A$155:$A$1048576,0),MATCH((CUADRO!M$5&amp;$E832),'Hoja de Trabajo para listado'!$A$151:$Z$151,0)),0)+IFERROR(INDEX('Hoja de Trabajo para listado'!$AB$155:$BA$1048576,MATCH($A832,'Hoja de Trabajo para listado'!$AB$155:$AB$1048576,0),MATCH((CUADRO!M$5&amp;$E832),'Hoja de Trabajo para listado'!$AB$151:$BA$151,0)),0)+IFERROR(INDEX('Hoja de Trabajo para listado'!$BC$155:$CB$1048576,MATCH($A832,'Hoja de Trabajo para listado'!$BC$155:$BC$1048576,0),MATCH((CUADRO!M$5&amp;$E832),'Hoja de Trabajo para listado'!$BC$151:$CB$151,0)),0)+IFERROR(INDEX('Hoja de Trabajo para listado'!$DE$153:$DG$274,MATCH($A832,'Hoja de Trabajo para listado'!$DE$153:$DE$1048576,0),MATCH((CUADRO!M$5&amp;$E832),'Hoja de Trabajo para listado'!$DE$151:$DG$151,0)),0)+IFERROR(INDEX('Hoja de Trabajo para listado'!$CD$155:$DC$1048576,MATCH($A832,'Hoja de Trabajo para listado'!$CD$155:$CD$1048576,0),MATCH((CUADRO!M$5&amp;$E832),'Hoja de Trabajo para listado'!$CD$151:$DC$151,0)),0)</f>
        <v>0</v>
      </c>
      <c r="N832" s="314">
        <f ca="1">+IFERROR(INDEX('Hoja de Trabajo para listado'!$A$155:$Z$1048576,MATCH($A832,'Hoja de Trabajo para listado'!$A$155:$A$1048576,0),MATCH((CUADRO!N$5&amp;$E832),'Hoja de Trabajo para listado'!$A$151:$Z$151,0)),0)+IFERROR(INDEX('Hoja de Trabajo para listado'!$AB$155:$BA$1048576,MATCH($A832,'Hoja de Trabajo para listado'!$AB$155:$AB$1048576,0),MATCH((CUADRO!N$5&amp;$E832),'Hoja de Trabajo para listado'!$AB$151:$BA$151,0)),0)+IFERROR(INDEX('Hoja de Trabajo para listado'!$BC$155:$CB$1048576,MATCH($A832,'Hoja de Trabajo para listado'!$BC$155:$BC$1048576,0),MATCH((CUADRO!N$5&amp;$E832),'Hoja de Trabajo para listado'!$BC$151:$CB$151,0)),0)+IFERROR(INDEX('Hoja de Trabajo para listado'!$DE$153:$DG$274,MATCH($A832,'Hoja de Trabajo para listado'!$DE$153:$DE$1048576,0),MATCH((CUADRO!N$5&amp;$E832),'Hoja de Trabajo para listado'!$DE$151:$DG$151,0)),0)+IFERROR(INDEX('Hoja de Trabajo para listado'!$CD$155:$DC$1048576,MATCH($A832,'Hoja de Trabajo para listado'!$CD$155:$CD$1048576,0),MATCH((CUADRO!N$5&amp;$E832),'Hoja de Trabajo para listado'!$CD$151:$DC$151,0)),0)</f>
        <v>0</v>
      </c>
      <c r="O832" s="314">
        <f ca="1">+IFERROR(INDEX('Hoja de Trabajo para listado'!$A$155:$Z$1048576,MATCH($A832,'Hoja de Trabajo para listado'!$A$155:$A$1048576,0),MATCH((CUADRO!O$5&amp;$E832),'Hoja de Trabajo para listado'!$A$151:$Z$151,0)),0)+IFERROR(INDEX('Hoja de Trabajo para listado'!$AB$155:$BA$1048576,MATCH($A832,'Hoja de Trabajo para listado'!$AB$155:$AB$1048576,0),MATCH((CUADRO!O$5&amp;$E832),'Hoja de Trabajo para listado'!$AB$151:$BA$151,0)),0)+IFERROR(INDEX('Hoja de Trabajo para listado'!$BC$155:$CB$1048576,MATCH($A832,'Hoja de Trabajo para listado'!$BC$155:$BC$1048576,0),MATCH((CUADRO!O$5&amp;$E832),'Hoja de Trabajo para listado'!$BC$151:$CB$151,0)),0)+IFERROR(INDEX('Hoja de Trabajo para listado'!$DE$153:$DG$274,MATCH($A832,'Hoja de Trabajo para listado'!$DE$153:$DE$1048576,0),MATCH((CUADRO!O$5&amp;$E832),'Hoja de Trabajo para listado'!$DE$151:$DG$151,0)),0)+IFERROR(INDEX('Hoja de Trabajo para listado'!$CD$155:$DC$1048576,MATCH($A832,'Hoja de Trabajo para listado'!$CD$155:$CD$1048576,0),MATCH((CUADRO!O$5&amp;$E832),'Hoja de Trabajo para listado'!$CD$151:$DC$151,0)),0)</f>
        <v>0</v>
      </c>
      <c r="P832" s="314">
        <f ca="1">+IFERROR(INDEX('Hoja de Trabajo para listado'!$A$155:$Z$1048576,MATCH($A832,'Hoja de Trabajo para listado'!$A$155:$A$1048576,0),MATCH((CUADRO!P$5&amp;$E832),'Hoja de Trabajo para listado'!$A$151:$Z$151,0)),0)+IFERROR(INDEX('Hoja de Trabajo para listado'!$AB$155:$BA$1048576,MATCH($A832,'Hoja de Trabajo para listado'!$AB$155:$AB$1048576,0),MATCH((CUADRO!P$5&amp;$E832),'Hoja de Trabajo para listado'!$AB$151:$BA$151,0)),0)+IFERROR(INDEX('Hoja de Trabajo para listado'!$BC$155:$CB$1048576,MATCH($A832,'Hoja de Trabajo para listado'!$BC$155:$BC$1048576,0),MATCH((CUADRO!P$5&amp;$E832),'Hoja de Trabajo para listado'!$BC$151:$CB$151,0)),0)+IFERROR(INDEX('Hoja de Trabajo para listado'!$DE$153:$DG$274,MATCH($A832,'Hoja de Trabajo para listado'!$DE$153:$DE$1048576,0),MATCH((CUADRO!P$5&amp;$E832),'Hoja de Trabajo para listado'!$DE$151:$DG$151,0)),0)+IFERROR(INDEX('Hoja de Trabajo para listado'!$CD$155:$DC$1048576,MATCH($A832,'Hoja de Trabajo para listado'!$CD$155:$CD$1048576,0),MATCH((CUADRO!P$5&amp;$E832),'Hoja de Trabajo para listado'!$CD$151:$DC$151,0)),0)</f>
        <v>0</v>
      </c>
      <c r="Q832" s="314">
        <f ca="1">+IFERROR(INDEX('Hoja de Trabajo para listado'!$A$155:$Z$1048576,MATCH($A832,'Hoja de Trabajo para listado'!$A$155:$A$1048576,0),MATCH((CUADRO!Q$5&amp;$E832),'Hoja de Trabajo para listado'!$A$151:$Z$151,0)),0)+IFERROR(INDEX('Hoja de Trabajo para listado'!$AB$155:$BA$1048576,MATCH($A832,'Hoja de Trabajo para listado'!$AB$155:$AB$1048576,0),MATCH((CUADRO!Q$5&amp;$E832),'Hoja de Trabajo para listado'!$AB$151:$BA$151,0)),0)+IFERROR(INDEX('Hoja de Trabajo para listado'!$BC$155:$CB$1048576,MATCH($A832,'Hoja de Trabajo para listado'!$BC$155:$BC$1048576,0),MATCH((CUADRO!Q$5&amp;$E832),'Hoja de Trabajo para listado'!$BC$151:$CB$151,0)),0)+IFERROR(INDEX('Hoja de Trabajo para listado'!$DE$153:$DG$274,MATCH($A832,'Hoja de Trabajo para listado'!$DE$153:$DE$1048576,0),MATCH((CUADRO!Q$5&amp;$E832),'Hoja de Trabajo para listado'!$DE$151:$DG$151,0)),0)+IFERROR(INDEX('Hoja de Trabajo para listado'!$CD$155:$DC$1048576,MATCH($A832,'Hoja de Trabajo para listado'!$CD$155:$CD$1048576,0),MATCH((CUADRO!Q$5&amp;$E832),'Hoja de Trabajo para listado'!$CD$151:$DC$151,0)),0)</f>
        <v>0</v>
      </c>
      <c r="R832" s="314">
        <f t="shared" ca="1" si="24"/>
        <v>0</v>
      </c>
      <c r="S832" s="322"/>
      <c r="T832" s="314">
        <f ca="1">+T833</f>
        <v>0</v>
      </c>
      <c r="U832" s="313">
        <f t="shared" si="25"/>
        <v>1</v>
      </c>
      <c r="V832" s="319" t="str">
        <f>+VLOOKUP(A832,bd_lista!$A$3:$E$593,5,FALSE)</f>
        <v>Instituciones de Seguridad Social</v>
      </c>
      <c r="W832" s="425" t="str">
        <f>+V832</f>
        <v>Instituciones de Seguridad Social</v>
      </c>
    </row>
    <row r="833" spans="1:23" customFormat="1" ht="15" hidden="1" customHeight="1">
      <c r="A833" s="323">
        <v>433</v>
      </c>
      <c r="B833" s="428"/>
      <c r="C833" s="339" t="str">
        <f>+VLOOKUP(A833,bd_lista!$A$3:$C$593,3,FALSE)</f>
        <v>Seguro Social Universitario de Potosí</v>
      </c>
      <c r="D833" s="430"/>
      <c r="E833" s="319" t="s">
        <v>1419</v>
      </c>
      <c r="F833" s="314">
        <f ca="1">+IFERROR(INDEX('Hoja de Trabajo para listado'!$A$155:$Z$1048576,MATCH($A833,'Hoja de Trabajo para listado'!$A$155:$A$1048576,0),MATCH((CUADRO!F$5&amp;$E833),'Hoja de Trabajo para listado'!$A$151:$Z$151,0)),0)+IFERROR(INDEX('Hoja de Trabajo para listado'!$AB$155:$BA$1048576,MATCH($A833,'Hoja de Trabajo para listado'!$AB$155:$AB$1048576,0),MATCH((CUADRO!F$5&amp;$E833),'Hoja de Trabajo para listado'!$AB$151:$BA$151,0)),0)+IFERROR(INDEX('Hoja de Trabajo para listado'!$BC$155:$CB$1048576,MATCH($A833,'Hoja de Trabajo para listado'!$BC$155:$BC$1048576,0),MATCH((CUADRO!F$5&amp;$E833),'Hoja de Trabajo para listado'!$BC$151:$CB$151,0)),0)+IFERROR(INDEX('Hoja de Trabajo para listado'!$DE$153:$DG$274,MATCH($A833,'Hoja de Trabajo para listado'!$DE$153:$DE$1048576,0),MATCH((CUADRO!F$5&amp;$E833),'Hoja de Trabajo para listado'!$DE$151:$DG$151,0)),0)+IFERROR(INDEX('Hoja de Trabajo para listado'!$CD$155:$DC$1048576,MATCH($A833,'Hoja de Trabajo para listado'!$CD$155:$CD$1048576,0),MATCH((CUADRO!F$5&amp;$E833),'Hoja de Trabajo para listado'!$CD$151:$DC$151,0)),0)</f>
        <v>0</v>
      </c>
      <c r="G833" s="314">
        <f ca="1">+IFERROR(INDEX('Hoja de Trabajo para listado'!$A$155:$Z$1048576,MATCH($A833,'Hoja de Trabajo para listado'!$A$155:$A$1048576,0),MATCH((CUADRO!G$5&amp;$E833),'Hoja de Trabajo para listado'!$A$151:$Z$151,0)),0)+IFERROR(INDEX('Hoja de Trabajo para listado'!$AB$155:$BA$1048576,MATCH($A833,'Hoja de Trabajo para listado'!$AB$155:$AB$1048576,0),MATCH((CUADRO!G$5&amp;$E833),'Hoja de Trabajo para listado'!$AB$151:$BA$151,0)),0)+IFERROR(INDEX('Hoja de Trabajo para listado'!$BC$155:$CB$1048576,MATCH($A833,'Hoja de Trabajo para listado'!$BC$155:$BC$1048576,0),MATCH((CUADRO!G$5&amp;$E833),'Hoja de Trabajo para listado'!$BC$151:$CB$151,0)),0)+IFERROR(INDEX('Hoja de Trabajo para listado'!$DE$153:$DG$274,MATCH($A833,'Hoja de Trabajo para listado'!$DE$153:$DE$1048576,0),MATCH((CUADRO!G$5&amp;$E833),'Hoja de Trabajo para listado'!$DE$151:$DG$151,0)),0)+IFERROR(INDEX('Hoja de Trabajo para listado'!$CD$155:$DC$1048576,MATCH($A833,'Hoja de Trabajo para listado'!$CD$155:$CD$1048576,0),MATCH((CUADRO!G$5&amp;$E833),'Hoja de Trabajo para listado'!$CD$151:$DC$151,0)),0)</f>
        <v>0</v>
      </c>
      <c r="H833" s="314">
        <f ca="1">+IFERROR(INDEX('Hoja de Trabajo para listado'!$A$155:$Z$1048576,MATCH($A833,'Hoja de Trabajo para listado'!$A$155:$A$1048576,0),MATCH((CUADRO!H$5&amp;$E833),'Hoja de Trabajo para listado'!$A$151:$Z$151,0)),0)+IFERROR(INDEX('Hoja de Trabajo para listado'!$AB$155:$BA$1048576,MATCH($A833,'Hoja de Trabajo para listado'!$AB$155:$AB$1048576,0),MATCH((CUADRO!H$5&amp;$E833),'Hoja de Trabajo para listado'!$AB$151:$BA$151,0)),0)+IFERROR(INDEX('Hoja de Trabajo para listado'!$BC$155:$CB$1048576,MATCH($A833,'Hoja de Trabajo para listado'!$BC$155:$BC$1048576,0),MATCH((CUADRO!H$5&amp;$E833),'Hoja de Trabajo para listado'!$BC$151:$CB$151,0)),0)+IFERROR(INDEX('Hoja de Trabajo para listado'!$DE$153:$DG$274,MATCH($A833,'Hoja de Trabajo para listado'!$DE$153:$DE$1048576,0),MATCH((CUADRO!H$5&amp;$E833),'Hoja de Trabajo para listado'!$DE$151:$DG$151,0)),0)+IFERROR(INDEX('Hoja de Trabajo para listado'!$CD$155:$DC$1048576,MATCH($A833,'Hoja de Trabajo para listado'!$CD$155:$CD$1048576,0),MATCH((CUADRO!H$5&amp;$E833),'Hoja de Trabajo para listado'!$CD$151:$DC$151,0)),0)</f>
        <v>0</v>
      </c>
      <c r="I833" s="314">
        <f ca="1">+IFERROR(INDEX('Hoja de Trabajo para listado'!$A$155:$Z$1048576,MATCH($A833,'Hoja de Trabajo para listado'!$A$155:$A$1048576,0),MATCH((CUADRO!I$5&amp;$E833),'Hoja de Trabajo para listado'!$A$151:$Z$151,0)),0)+IFERROR(INDEX('Hoja de Trabajo para listado'!$AB$155:$BA$1048576,MATCH($A833,'Hoja de Trabajo para listado'!$AB$155:$AB$1048576,0),MATCH((CUADRO!I$5&amp;$E833),'Hoja de Trabajo para listado'!$AB$151:$BA$151,0)),0)+IFERROR(INDEX('Hoja de Trabajo para listado'!$BC$155:$CB$1048576,MATCH($A833,'Hoja de Trabajo para listado'!$BC$155:$BC$1048576,0),MATCH((CUADRO!I$5&amp;$E833),'Hoja de Trabajo para listado'!$BC$151:$CB$151,0)),0)+IFERROR(INDEX('Hoja de Trabajo para listado'!$DE$153:$DG$274,MATCH($A833,'Hoja de Trabajo para listado'!$DE$153:$DE$1048576,0),MATCH((CUADRO!I$5&amp;$E833),'Hoja de Trabajo para listado'!$DE$151:$DG$151,0)),0)+IFERROR(INDEX('Hoja de Trabajo para listado'!$CD$155:$DC$1048576,MATCH($A833,'Hoja de Trabajo para listado'!$CD$155:$CD$1048576,0),MATCH((CUADRO!I$5&amp;$E833),'Hoja de Trabajo para listado'!$CD$151:$DC$151,0)),0)</f>
        <v>0</v>
      </c>
      <c r="J833" s="314">
        <f ca="1">+IFERROR(INDEX('Hoja de Trabajo para listado'!$A$155:$Z$1048576,MATCH($A833,'Hoja de Trabajo para listado'!$A$155:$A$1048576,0),MATCH((CUADRO!J$5&amp;$E833),'Hoja de Trabajo para listado'!$A$151:$Z$151,0)),0)+IFERROR(INDEX('Hoja de Trabajo para listado'!$AB$155:$BA$1048576,MATCH($A833,'Hoja de Trabajo para listado'!$AB$155:$AB$1048576,0),MATCH((CUADRO!J$5&amp;$E833),'Hoja de Trabajo para listado'!$AB$151:$BA$151,0)),0)+IFERROR(INDEX('Hoja de Trabajo para listado'!$BC$155:$CB$1048576,MATCH($A833,'Hoja de Trabajo para listado'!$BC$155:$BC$1048576,0),MATCH((CUADRO!J$5&amp;$E833),'Hoja de Trabajo para listado'!$BC$151:$CB$151,0)),0)+IFERROR(INDEX('Hoja de Trabajo para listado'!$DE$153:$DG$274,MATCH($A833,'Hoja de Trabajo para listado'!$DE$153:$DE$1048576,0),MATCH((CUADRO!J$5&amp;$E833),'Hoja de Trabajo para listado'!$DE$151:$DG$151,0)),0)+IFERROR(INDEX('Hoja de Trabajo para listado'!$CD$155:$DC$1048576,MATCH($A833,'Hoja de Trabajo para listado'!$CD$155:$CD$1048576,0),MATCH((CUADRO!J$5&amp;$E833),'Hoja de Trabajo para listado'!$CD$151:$DC$151,0)),0)</f>
        <v>0</v>
      </c>
      <c r="K833" s="314">
        <f ca="1">+IFERROR(INDEX('Hoja de Trabajo para listado'!$A$155:$Z$1048576,MATCH($A833,'Hoja de Trabajo para listado'!$A$155:$A$1048576,0),MATCH((CUADRO!K$5&amp;$E833),'Hoja de Trabajo para listado'!$A$151:$Z$151,0)),0)+IFERROR(INDEX('Hoja de Trabajo para listado'!$AB$155:$BA$1048576,MATCH($A833,'Hoja de Trabajo para listado'!$AB$155:$AB$1048576,0),MATCH((CUADRO!K$5&amp;$E833),'Hoja de Trabajo para listado'!$AB$151:$BA$151,0)),0)+IFERROR(INDEX('Hoja de Trabajo para listado'!$BC$155:$CB$1048576,MATCH($A833,'Hoja de Trabajo para listado'!$BC$155:$BC$1048576,0),MATCH((CUADRO!K$5&amp;$E833),'Hoja de Trabajo para listado'!$BC$151:$CB$151,0)),0)+IFERROR(INDEX('Hoja de Trabajo para listado'!$DE$153:$DG$274,MATCH($A833,'Hoja de Trabajo para listado'!$DE$153:$DE$1048576,0),MATCH((CUADRO!K$5&amp;$E833),'Hoja de Trabajo para listado'!$DE$151:$DG$151,0)),0)+IFERROR(INDEX('Hoja de Trabajo para listado'!$CD$155:$DC$1048576,MATCH($A833,'Hoja de Trabajo para listado'!$CD$155:$CD$1048576,0),MATCH((CUADRO!K$5&amp;$E833),'Hoja de Trabajo para listado'!$CD$151:$DC$151,0)),0)</f>
        <v>0</v>
      </c>
      <c r="L833" s="314">
        <f ca="1">+IFERROR(INDEX('Hoja de Trabajo para listado'!$A$155:$Z$1048576,MATCH($A833,'Hoja de Trabajo para listado'!$A$155:$A$1048576,0),MATCH((CUADRO!L$5&amp;$E833),'Hoja de Trabajo para listado'!$A$151:$Z$151,0)),0)+IFERROR(INDEX('Hoja de Trabajo para listado'!$AB$155:$BA$1048576,MATCH($A833,'Hoja de Trabajo para listado'!$AB$155:$AB$1048576,0),MATCH((CUADRO!L$5&amp;$E833),'Hoja de Trabajo para listado'!$AB$151:$BA$151,0)),0)+IFERROR(INDEX('Hoja de Trabajo para listado'!$BC$155:$CB$1048576,MATCH($A833,'Hoja de Trabajo para listado'!$BC$155:$BC$1048576,0),MATCH((CUADRO!L$5&amp;$E833),'Hoja de Trabajo para listado'!$BC$151:$CB$151,0)),0)+IFERROR(INDEX('Hoja de Trabajo para listado'!$DE$153:$DG$274,MATCH($A833,'Hoja de Trabajo para listado'!$DE$153:$DE$1048576,0),MATCH((CUADRO!L$5&amp;$E833),'Hoja de Trabajo para listado'!$DE$151:$DG$151,0)),0)+IFERROR(INDEX('Hoja de Trabajo para listado'!$CD$155:$DC$1048576,MATCH($A833,'Hoja de Trabajo para listado'!$CD$155:$CD$1048576,0),MATCH((CUADRO!L$5&amp;$E833),'Hoja de Trabajo para listado'!$CD$151:$DC$151,0)),0)</f>
        <v>0</v>
      </c>
      <c r="M833" s="314">
        <f ca="1">+IFERROR(INDEX('Hoja de Trabajo para listado'!$A$155:$Z$1048576,MATCH($A833,'Hoja de Trabajo para listado'!$A$155:$A$1048576,0),MATCH((CUADRO!M$5&amp;$E833),'Hoja de Trabajo para listado'!$A$151:$Z$151,0)),0)+IFERROR(INDEX('Hoja de Trabajo para listado'!$AB$155:$BA$1048576,MATCH($A833,'Hoja de Trabajo para listado'!$AB$155:$AB$1048576,0),MATCH((CUADRO!M$5&amp;$E833),'Hoja de Trabajo para listado'!$AB$151:$BA$151,0)),0)+IFERROR(INDEX('Hoja de Trabajo para listado'!$BC$155:$CB$1048576,MATCH($A833,'Hoja de Trabajo para listado'!$BC$155:$BC$1048576,0),MATCH((CUADRO!M$5&amp;$E833),'Hoja de Trabajo para listado'!$BC$151:$CB$151,0)),0)+IFERROR(INDEX('Hoja de Trabajo para listado'!$DE$153:$DG$274,MATCH($A833,'Hoja de Trabajo para listado'!$DE$153:$DE$1048576,0),MATCH((CUADRO!M$5&amp;$E833),'Hoja de Trabajo para listado'!$DE$151:$DG$151,0)),0)+IFERROR(INDEX('Hoja de Trabajo para listado'!$CD$155:$DC$1048576,MATCH($A833,'Hoja de Trabajo para listado'!$CD$155:$CD$1048576,0),MATCH((CUADRO!M$5&amp;$E833),'Hoja de Trabajo para listado'!$CD$151:$DC$151,0)),0)</f>
        <v>0</v>
      </c>
      <c r="N833" s="314">
        <f ca="1">+IFERROR(INDEX('Hoja de Trabajo para listado'!$A$155:$Z$1048576,MATCH($A833,'Hoja de Trabajo para listado'!$A$155:$A$1048576,0),MATCH((CUADRO!N$5&amp;$E833),'Hoja de Trabajo para listado'!$A$151:$Z$151,0)),0)+IFERROR(INDEX('Hoja de Trabajo para listado'!$AB$155:$BA$1048576,MATCH($A833,'Hoja de Trabajo para listado'!$AB$155:$AB$1048576,0),MATCH((CUADRO!N$5&amp;$E833),'Hoja de Trabajo para listado'!$AB$151:$BA$151,0)),0)+IFERROR(INDEX('Hoja de Trabajo para listado'!$BC$155:$CB$1048576,MATCH($A833,'Hoja de Trabajo para listado'!$BC$155:$BC$1048576,0),MATCH((CUADRO!N$5&amp;$E833),'Hoja de Trabajo para listado'!$BC$151:$CB$151,0)),0)+IFERROR(INDEX('Hoja de Trabajo para listado'!$DE$153:$DG$274,MATCH($A833,'Hoja de Trabajo para listado'!$DE$153:$DE$1048576,0),MATCH((CUADRO!N$5&amp;$E833),'Hoja de Trabajo para listado'!$DE$151:$DG$151,0)),0)+IFERROR(INDEX('Hoja de Trabajo para listado'!$CD$155:$DC$1048576,MATCH($A833,'Hoja de Trabajo para listado'!$CD$155:$CD$1048576,0),MATCH((CUADRO!N$5&amp;$E833),'Hoja de Trabajo para listado'!$CD$151:$DC$151,0)),0)</f>
        <v>0</v>
      </c>
      <c r="O833" s="314">
        <f ca="1">+IFERROR(INDEX('Hoja de Trabajo para listado'!$A$155:$Z$1048576,MATCH($A833,'Hoja de Trabajo para listado'!$A$155:$A$1048576,0),MATCH((CUADRO!O$5&amp;$E833),'Hoja de Trabajo para listado'!$A$151:$Z$151,0)),0)+IFERROR(INDEX('Hoja de Trabajo para listado'!$AB$155:$BA$1048576,MATCH($A833,'Hoja de Trabajo para listado'!$AB$155:$AB$1048576,0),MATCH((CUADRO!O$5&amp;$E833),'Hoja de Trabajo para listado'!$AB$151:$BA$151,0)),0)+IFERROR(INDEX('Hoja de Trabajo para listado'!$BC$155:$CB$1048576,MATCH($A833,'Hoja de Trabajo para listado'!$BC$155:$BC$1048576,0),MATCH((CUADRO!O$5&amp;$E833),'Hoja de Trabajo para listado'!$BC$151:$CB$151,0)),0)+IFERROR(INDEX('Hoja de Trabajo para listado'!$DE$153:$DG$274,MATCH($A833,'Hoja de Trabajo para listado'!$DE$153:$DE$1048576,0),MATCH((CUADRO!O$5&amp;$E833),'Hoja de Trabajo para listado'!$DE$151:$DG$151,0)),0)+IFERROR(INDEX('Hoja de Trabajo para listado'!$CD$155:$DC$1048576,MATCH($A833,'Hoja de Trabajo para listado'!$CD$155:$CD$1048576,0),MATCH((CUADRO!O$5&amp;$E833),'Hoja de Trabajo para listado'!$CD$151:$DC$151,0)),0)</f>
        <v>0</v>
      </c>
      <c r="P833" s="314">
        <f ca="1">+IFERROR(INDEX('Hoja de Trabajo para listado'!$A$155:$Z$1048576,MATCH($A833,'Hoja de Trabajo para listado'!$A$155:$A$1048576,0),MATCH((CUADRO!P$5&amp;$E833),'Hoja de Trabajo para listado'!$A$151:$Z$151,0)),0)+IFERROR(INDEX('Hoja de Trabajo para listado'!$AB$155:$BA$1048576,MATCH($A833,'Hoja de Trabajo para listado'!$AB$155:$AB$1048576,0),MATCH((CUADRO!P$5&amp;$E833),'Hoja de Trabajo para listado'!$AB$151:$BA$151,0)),0)+IFERROR(INDEX('Hoja de Trabajo para listado'!$BC$155:$CB$1048576,MATCH($A833,'Hoja de Trabajo para listado'!$BC$155:$BC$1048576,0),MATCH((CUADRO!P$5&amp;$E833),'Hoja de Trabajo para listado'!$BC$151:$CB$151,0)),0)+IFERROR(INDEX('Hoja de Trabajo para listado'!$DE$153:$DG$274,MATCH($A833,'Hoja de Trabajo para listado'!$DE$153:$DE$1048576,0),MATCH((CUADRO!P$5&amp;$E833),'Hoja de Trabajo para listado'!$DE$151:$DG$151,0)),0)+IFERROR(INDEX('Hoja de Trabajo para listado'!$CD$155:$DC$1048576,MATCH($A833,'Hoja de Trabajo para listado'!$CD$155:$CD$1048576,0),MATCH((CUADRO!P$5&amp;$E833),'Hoja de Trabajo para listado'!$CD$151:$DC$151,0)),0)</f>
        <v>0</v>
      </c>
      <c r="Q833" s="314">
        <f ca="1">+IFERROR(INDEX('Hoja de Trabajo para listado'!$A$155:$Z$1048576,MATCH($A833,'Hoja de Trabajo para listado'!$A$155:$A$1048576,0),MATCH((CUADRO!Q$5&amp;$E833),'Hoja de Trabajo para listado'!$A$151:$Z$151,0)),0)+IFERROR(INDEX('Hoja de Trabajo para listado'!$AB$155:$BA$1048576,MATCH($A833,'Hoja de Trabajo para listado'!$AB$155:$AB$1048576,0),MATCH((CUADRO!Q$5&amp;$E833),'Hoja de Trabajo para listado'!$AB$151:$BA$151,0)),0)+IFERROR(INDEX('Hoja de Trabajo para listado'!$BC$155:$CB$1048576,MATCH($A833,'Hoja de Trabajo para listado'!$BC$155:$BC$1048576,0),MATCH((CUADRO!Q$5&amp;$E833),'Hoja de Trabajo para listado'!$BC$151:$CB$151,0)),0)+IFERROR(INDEX('Hoja de Trabajo para listado'!$DE$153:$DG$274,MATCH($A833,'Hoja de Trabajo para listado'!$DE$153:$DE$1048576,0),MATCH((CUADRO!Q$5&amp;$E833),'Hoja de Trabajo para listado'!$DE$151:$DG$151,0)),0)+IFERROR(INDEX('Hoja de Trabajo para listado'!$CD$155:$DC$1048576,MATCH($A833,'Hoja de Trabajo para listado'!$CD$155:$CD$1048576,0),MATCH((CUADRO!Q$5&amp;$E833),'Hoja de Trabajo para listado'!$CD$151:$DC$151,0)),0)</f>
        <v>0</v>
      </c>
      <c r="R833" s="314">
        <f t="shared" ca="1" si="24"/>
        <v>0</v>
      </c>
      <c r="S833" s="322">
        <f ca="1">+R832+R833</f>
        <v>0</v>
      </c>
      <c r="T833" s="314">
        <f ca="1">+S833</f>
        <v>0</v>
      </c>
      <c r="U833" s="313">
        <f t="shared" si="25"/>
        <v>2</v>
      </c>
      <c r="V833" s="319" t="str">
        <f>+VLOOKUP(A833,bd_lista!$A$3:$E$593,5,FALSE)</f>
        <v>Instituciones de Seguridad Social</v>
      </c>
      <c r="W833" s="426"/>
    </row>
    <row r="834" spans="1:23" customFormat="1" ht="15" hidden="1" customHeight="1">
      <c r="A834" s="323">
        <v>434</v>
      </c>
      <c r="B834" s="427">
        <f>+A834</f>
        <v>434</v>
      </c>
      <c r="C834" s="318" t="str">
        <f>+VLOOKUP(A834,bd_lista!$A$3:$C$593,3,FALSE)</f>
        <v>Seguro Social Universitario de Beni</v>
      </c>
      <c r="D834" s="429" t="str">
        <f>+C834</f>
        <v>Seguro Social Universitario de Beni</v>
      </c>
      <c r="E834" s="318" t="s">
        <v>1418</v>
      </c>
      <c r="F834" s="314">
        <f ca="1">+IFERROR(INDEX('Hoja de Trabajo para listado'!$A$155:$Z$1048576,MATCH($A834,'Hoja de Trabajo para listado'!$A$155:$A$1048576,0),MATCH((CUADRO!F$5&amp;$E834),'Hoja de Trabajo para listado'!$A$151:$Z$151,0)),0)+IFERROR(INDEX('Hoja de Trabajo para listado'!$AB$155:$BA$1048576,MATCH($A834,'Hoja de Trabajo para listado'!$AB$155:$AB$1048576,0),MATCH((CUADRO!F$5&amp;$E834),'Hoja de Trabajo para listado'!$AB$151:$BA$151,0)),0)+IFERROR(INDEX('Hoja de Trabajo para listado'!$BC$155:$CB$1048576,MATCH($A834,'Hoja de Trabajo para listado'!$BC$155:$BC$1048576,0),MATCH((CUADRO!F$5&amp;$E834),'Hoja de Trabajo para listado'!$BC$151:$CB$151,0)),0)+IFERROR(INDEX('Hoja de Trabajo para listado'!$DE$153:$DG$274,MATCH($A834,'Hoja de Trabajo para listado'!$DE$153:$DE$1048576,0),MATCH((CUADRO!F$5&amp;$E834),'Hoja de Trabajo para listado'!$DE$151:$DG$151,0)),0)+IFERROR(INDEX('Hoja de Trabajo para listado'!$CD$155:$DC$1048576,MATCH($A834,'Hoja de Trabajo para listado'!$CD$155:$CD$1048576,0),MATCH((CUADRO!F$5&amp;$E834),'Hoja de Trabajo para listado'!$CD$151:$DC$151,0)),0)</f>
        <v>0</v>
      </c>
      <c r="G834" s="314">
        <f ca="1">+IFERROR(INDEX('Hoja de Trabajo para listado'!$A$155:$Z$1048576,MATCH($A834,'Hoja de Trabajo para listado'!$A$155:$A$1048576,0),MATCH((CUADRO!G$5&amp;$E834),'Hoja de Trabajo para listado'!$A$151:$Z$151,0)),0)+IFERROR(INDEX('Hoja de Trabajo para listado'!$AB$155:$BA$1048576,MATCH($A834,'Hoja de Trabajo para listado'!$AB$155:$AB$1048576,0),MATCH((CUADRO!G$5&amp;$E834),'Hoja de Trabajo para listado'!$AB$151:$BA$151,0)),0)+IFERROR(INDEX('Hoja de Trabajo para listado'!$BC$155:$CB$1048576,MATCH($A834,'Hoja de Trabajo para listado'!$BC$155:$BC$1048576,0),MATCH((CUADRO!G$5&amp;$E834),'Hoja de Trabajo para listado'!$BC$151:$CB$151,0)),0)+IFERROR(INDEX('Hoja de Trabajo para listado'!$DE$153:$DG$274,MATCH($A834,'Hoja de Trabajo para listado'!$DE$153:$DE$1048576,0),MATCH((CUADRO!G$5&amp;$E834),'Hoja de Trabajo para listado'!$DE$151:$DG$151,0)),0)+IFERROR(INDEX('Hoja de Trabajo para listado'!$CD$155:$DC$1048576,MATCH($A834,'Hoja de Trabajo para listado'!$CD$155:$CD$1048576,0),MATCH((CUADRO!G$5&amp;$E834),'Hoja de Trabajo para listado'!$CD$151:$DC$151,0)),0)</f>
        <v>0</v>
      </c>
      <c r="H834" s="314">
        <f ca="1">+IFERROR(INDEX('Hoja de Trabajo para listado'!$A$155:$Z$1048576,MATCH($A834,'Hoja de Trabajo para listado'!$A$155:$A$1048576,0),MATCH((CUADRO!H$5&amp;$E834),'Hoja de Trabajo para listado'!$A$151:$Z$151,0)),0)+IFERROR(INDEX('Hoja de Trabajo para listado'!$AB$155:$BA$1048576,MATCH($A834,'Hoja de Trabajo para listado'!$AB$155:$AB$1048576,0),MATCH((CUADRO!H$5&amp;$E834),'Hoja de Trabajo para listado'!$AB$151:$BA$151,0)),0)+IFERROR(INDEX('Hoja de Trabajo para listado'!$BC$155:$CB$1048576,MATCH($A834,'Hoja de Trabajo para listado'!$BC$155:$BC$1048576,0),MATCH((CUADRO!H$5&amp;$E834),'Hoja de Trabajo para listado'!$BC$151:$CB$151,0)),0)+IFERROR(INDEX('Hoja de Trabajo para listado'!$DE$153:$DG$274,MATCH($A834,'Hoja de Trabajo para listado'!$DE$153:$DE$1048576,0),MATCH((CUADRO!H$5&amp;$E834),'Hoja de Trabajo para listado'!$DE$151:$DG$151,0)),0)+IFERROR(INDEX('Hoja de Trabajo para listado'!$CD$155:$DC$1048576,MATCH($A834,'Hoja de Trabajo para listado'!$CD$155:$CD$1048576,0),MATCH((CUADRO!H$5&amp;$E834),'Hoja de Trabajo para listado'!$CD$151:$DC$151,0)),0)</f>
        <v>0</v>
      </c>
      <c r="I834" s="314">
        <f ca="1">+IFERROR(INDEX('Hoja de Trabajo para listado'!$A$155:$Z$1048576,MATCH($A834,'Hoja de Trabajo para listado'!$A$155:$A$1048576,0),MATCH((CUADRO!I$5&amp;$E834),'Hoja de Trabajo para listado'!$A$151:$Z$151,0)),0)+IFERROR(INDEX('Hoja de Trabajo para listado'!$AB$155:$BA$1048576,MATCH($A834,'Hoja de Trabajo para listado'!$AB$155:$AB$1048576,0),MATCH((CUADRO!I$5&amp;$E834),'Hoja de Trabajo para listado'!$AB$151:$BA$151,0)),0)+IFERROR(INDEX('Hoja de Trabajo para listado'!$BC$155:$CB$1048576,MATCH($A834,'Hoja de Trabajo para listado'!$BC$155:$BC$1048576,0),MATCH((CUADRO!I$5&amp;$E834),'Hoja de Trabajo para listado'!$BC$151:$CB$151,0)),0)+IFERROR(INDEX('Hoja de Trabajo para listado'!$DE$153:$DG$274,MATCH($A834,'Hoja de Trabajo para listado'!$DE$153:$DE$1048576,0),MATCH((CUADRO!I$5&amp;$E834),'Hoja de Trabajo para listado'!$DE$151:$DG$151,0)),0)+IFERROR(INDEX('Hoja de Trabajo para listado'!$CD$155:$DC$1048576,MATCH($A834,'Hoja de Trabajo para listado'!$CD$155:$CD$1048576,0),MATCH((CUADRO!I$5&amp;$E834),'Hoja de Trabajo para listado'!$CD$151:$DC$151,0)),0)</f>
        <v>0</v>
      </c>
      <c r="J834" s="314">
        <f ca="1">+IFERROR(INDEX('Hoja de Trabajo para listado'!$A$155:$Z$1048576,MATCH($A834,'Hoja de Trabajo para listado'!$A$155:$A$1048576,0),MATCH((CUADRO!J$5&amp;$E834),'Hoja de Trabajo para listado'!$A$151:$Z$151,0)),0)+IFERROR(INDEX('Hoja de Trabajo para listado'!$AB$155:$BA$1048576,MATCH($A834,'Hoja de Trabajo para listado'!$AB$155:$AB$1048576,0),MATCH((CUADRO!J$5&amp;$E834),'Hoja de Trabajo para listado'!$AB$151:$BA$151,0)),0)+IFERROR(INDEX('Hoja de Trabajo para listado'!$BC$155:$CB$1048576,MATCH($A834,'Hoja de Trabajo para listado'!$BC$155:$BC$1048576,0),MATCH((CUADRO!J$5&amp;$E834),'Hoja de Trabajo para listado'!$BC$151:$CB$151,0)),0)+IFERROR(INDEX('Hoja de Trabajo para listado'!$DE$153:$DG$274,MATCH($A834,'Hoja de Trabajo para listado'!$DE$153:$DE$1048576,0),MATCH((CUADRO!J$5&amp;$E834),'Hoja de Trabajo para listado'!$DE$151:$DG$151,0)),0)+IFERROR(INDEX('Hoja de Trabajo para listado'!$CD$155:$DC$1048576,MATCH($A834,'Hoja de Trabajo para listado'!$CD$155:$CD$1048576,0),MATCH((CUADRO!J$5&amp;$E834),'Hoja de Trabajo para listado'!$CD$151:$DC$151,0)),0)</f>
        <v>0</v>
      </c>
      <c r="K834" s="314">
        <f ca="1">+IFERROR(INDEX('Hoja de Trabajo para listado'!$A$155:$Z$1048576,MATCH($A834,'Hoja de Trabajo para listado'!$A$155:$A$1048576,0),MATCH((CUADRO!K$5&amp;$E834),'Hoja de Trabajo para listado'!$A$151:$Z$151,0)),0)+IFERROR(INDEX('Hoja de Trabajo para listado'!$AB$155:$BA$1048576,MATCH($A834,'Hoja de Trabajo para listado'!$AB$155:$AB$1048576,0),MATCH((CUADRO!K$5&amp;$E834),'Hoja de Trabajo para listado'!$AB$151:$BA$151,0)),0)+IFERROR(INDEX('Hoja de Trabajo para listado'!$BC$155:$CB$1048576,MATCH($A834,'Hoja de Trabajo para listado'!$BC$155:$BC$1048576,0),MATCH((CUADRO!K$5&amp;$E834),'Hoja de Trabajo para listado'!$BC$151:$CB$151,0)),0)+IFERROR(INDEX('Hoja de Trabajo para listado'!$DE$153:$DG$274,MATCH($A834,'Hoja de Trabajo para listado'!$DE$153:$DE$1048576,0),MATCH((CUADRO!K$5&amp;$E834),'Hoja de Trabajo para listado'!$DE$151:$DG$151,0)),0)+IFERROR(INDEX('Hoja de Trabajo para listado'!$CD$155:$DC$1048576,MATCH($A834,'Hoja de Trabajo para listado'!$CD$155:$CD$1048576,0),MATCH((CUADRO!K$5&amp;$E834),'Hoja de Trabajo para listado'!$CD$151:$DC$151,0)),0)</f>
        <v>0</v>
      </c>
      <c r="L834" s="314">
        <f ca="1">+IFERROR(INDEX('Hoja de Trabajo para listado'!$A$155:$Z$1048576,MATCH($A834,'Hoja de Trabajo para listado'!$A$155:$A$1048576,0),MATCH((CUADRO!L$5&amp;$E834),'Hoja de Trabajo para listado'!$A$151:$Z$151,0)),0)+IFERROR(INDEX('Hoja de Trabajo para listado'!$AB$155:$BA$1048576,MATCH($A834,'Hoja de Trabajo para listado'!$AB$155:$AB$1048576,0),MATCH((CUADRO!L$5&amp;$E834),'Hoja de Trabajo para listado'!$AB$151:$BA$151,0)),0)+IFERROR(INDEX('Hoja de Trabajo para listado'!$BC$155:$CB$1048576,MATCH($A834,'Hoja de Trabajo para listado'!$BC$155:$BC$1048576,0),MATCH((CUADRO!L$5&amp;$E834),'Hoja de Trabajo para listado'!$BC$151:$CB$151,0)),0)+IFERROR(INDEX('Hoja de Trabajo para listado'!$DE$153:$DG$274,MATCH($A834,'Hoja de Trabajo para listado'!$DE$153:$DE$1048576,0),MATCH((CUADRO!L$5&amp;$E834),'Hoja de Trabajo para listado'!$DE$151:$DG$151,0)),0)+IFERROR(INDEX('Hoja de Trabajo para listado'!$CD$155:$DC$1048576,MATCH($A834,'Hoja de Trabajo para listado'!$CD$155:$CD$1048576,0),MATCH((CUADRO!L$5&amp;$E834),'Hoja de Trabajo para listado'!$CD$151:$DC$151,0)),0)</f>
        <v>0</v>
      </c>
      <c r="M834" s="314">
        <f ca="1">+IFERROR(INDEX('Hoja de Trabajo para listado'!$A$155:$Z$1048576,MATCH($A834,'Hoja de Trabajo para listado'!$A$155:$A$1048576,0),MATCH((CUADRO!M$5&amp;$E834),'Hoja de Trabajo para listado'!$A$151:$Z$151,0)),0)+IFERROR(INDEX('Hoja de Trabajo para listado'!$AB$155:$BA$1048576,MATCH($A834,'Hoja de Trabajo para listado'!$AB$155:$AB$1048576,0),MATCH((CUADRO!M$5&amp;$E834),'Hoja de Trabajo para listado'!$AB$151:$BA$151,0)),0)+IFERROR(INDEX('Hoja de Trabajo para listado'!$BC$155:$CB$1048576,MATCH($A834,'Hoja de Trabajo para listado'!$BC$155:$BC$1048576,0),MATCH((CUADRO!M$5&amp;$E834),'Hoja de Trabajo para listado'!$BC$151:$CB$151,0)),0)+IFERROR(INDEX('Hoja de Trabajo para listado'!$DE$153:$DG$274,MATCH($A834,'Hoja de Trabajo para listado'!$DE$153:$DE$1048576,0),MATCH((CUADRO!M$5&amp;$E834),'Hoja de Trabajo para listado'!$DE$151:$DG$151,0)),0)+IFERROR(INDEX('Hoja de Trabajo para listado'!$CD$155:$DC$1048576,MATCH($A834,'Hoja de Trabajo para listado'!$CD$155:$CD$1048576,0),MATCH((CUADRO!M$5&amp;$E834),'Hoja de Trabajo para listado'!$CD$151:$DC$151,0)),0)</f>
        <v>0</v>
      </c>
      <c r="N834" s="314">
        <f ca="1">+IFERROR(INDEX('Hoja de Trabajo para listado'!$A$155:$Z$1048576,MATCH($A834,'Hoja de Trabajo para listado'!$A$155:$A$1048576,0),MATCH((CUADRO!N$5&amp;$E834),'Hoja de Trabajo para listado'!$A$151:$Z$151,0)),0)+IFERROR(INDEX('Hoja de Trabajo para listado'!$AB$155:$BA$1048576,MATCH($A834,'Hoja de Trabajo para listado'!$AB$155:$AB$1048576,0),MATCH((CUADRO!N$5&amp;$E834),'Hoja de Trabajo para listado'!$AB$151:$BA$151,0)),0)+IFERROR(INDEX('Hoja de Trabajo para listado'!$BC$155:$CB$1048576,MATCH($A834,'Hoja de Trabajo para listado'!$BC$155:$BC$1048576,0),MATCH((CUADRO!N$5&amp;$E834),'Hoja de Trabajo para listado'!$BC$151:$CB$151,0)),0)+IFERROR(INDEX('Hoja de Trabajo para listado'!$DE$153:$DG$274,MATCH($A834,'Hoja de Trabajo para listado'!$DE$153:$DE$1048576,0),MATCH((CUADRO!N$5&amp;$E834),'Hoja de Trabajo para listado'!$DE$151:$DG$151,0)),0)+IFERROR(INDEX('Hoja de Trabajo para listado'!$CD$155:$DC$1048576,MATCH($A834,'Hoja de Trabajo para listado'!$CD$155:$CD$1048576,0),MATCH((CUADRO!N$5&amp;$E834),'Hoja de Trabajo para listado'!$CD$151:$DC$151,0)),0)</f>
        <v>0</v>
      </c>
      <c r="O834" s="314">
        <f ca="1">+IFERROR(INDEX('Hoja de Trabajo para listado'!$A$155:$Z$1048576,MATCH($A834,'Hoja de Trabajo para listado'!$A$155:$A$1048576,0),MATCH((CUADRO!O$5&amp;$E834),'Hoja de Trabajo para listado'!$A$151:$Z$151,0)),0)+IFERROR(INDEX('Hoja de Trabajo para listado'!$AB$155:$BA$1048576,MATCH($A834,'Hoja de Trabajo para listado'!$AB$155:$AB$1048576,0),MATCH((CUADRO!O$5&amp;$E834),'Hoja de Trabajo para listado'!$AB$151:$BA$151,0)),0)+IFERROR(INDEX('Hoja de Trabajo para listado'!$BC$155:$CB$1048576,MATCH($A834,'Hoja de Trabajo para listado'!$BC$155:$BC$1048576,0),MATCH((CUADRO!O$5&amp;$E834),'Hoja de Trabajo para listado'!$BC$151:$CB$151,0)),0)+IFERROR(INDEX('Hoja de Trabajo para listado'!$DE$153:$DG$274,MATCH($A834,'Hoja de Trabajo para listado'!$DE$153:$DE$1048576,0),MATCH((CUADRO!O$5&amp;$E834),'Hoja de Trabajo para listado'!$DE$151:$DG$151,0)),0)+IFERROR(INDEX('Hoja de Trabajo para listado'!$CD$155:$DC$1048576,MATCH($A834,'Hoja de Trabajo para listado'!$CD$155:$CD$1048576,0),MATCH((CUADRO!O$5&amp;$E834),'Hoja de Trabajo para listado'!$CD$151:$DC$151,0)),0)</f>
        <v>0</v>
      </c>
      <c r="P834" s="314">
        <f ca="1">+IFERROR(INDEX('Hoja de Trabajo para listado'!$A$155:$Z$1048576,MATCH($A834,'Hoja de Trabajo para listado'!$A$155:$A$1048576,0),MATCH((CUADRO!P$5&amp;$E834),'Hoja de Trabajo para listado'!$A$151:$Z$151,0)),0)+IFERROR(INDEX('Hoja de Trabajo para listado'!$AB$155:$BA$1048576,MATCH($A834,'Hoja de Trabajo para listado'!$AB$155:$AB$1048576,0),MATCH((CUADRO!P$5&amp;$E834),'Hoja de Trabajo para listado'!$AB$151:$BA$151,0)),0)+IFERROR(INDEX('Hoja de Trabajo para listado'!$BC$155:$CB$1048576,MATCH($A834,'Hoja de Trabajo para listado'!$BC$155:$BC$1048576,0),MATCH((CUADRO!P$5&amp;$E834),'Hoja de Trabajo para listado'!$BC$151:$CB$151,0)),0)+IFERROR(INDEX('Hoja de Trabajo para listado'!$DE$153:$DG$274,MATCH($A834,'Hoja de Trabajo para listado'!$DE$153:$DE$1048576,0),MATCH((CUADRO!P$5&amp;$E834),'Hoja de Trabajo para listado'!$DE$151:$DG$151,0)),0)+IFERROR(INDEX('Hoja de Trabajo para listado'!$CD$155:$DC$1048576,MATCH($A834,'Hoja de Trabajo para listado'!$CD$155:$CD$1048576,0),MATCH((CUADRO!P$5&amp;$E834),'Hoja de Trabajo para listado'!$CD$151:$DC$151,0)),0)</f>
        <v>0</v>
      </c>
      <c r="Q834" s="314">
        <f ca="1">+IFERROR(INDEX('Hoja de Trabajo para listado'!$A$155:$Z$1048576,MATCH($A834,'Hoja de Trabajo para listado'!$A$155:$A$1048576,0),MATCH((CUADRO!Q$5&amp;$E834),'Hoja de Trabajo para listado'!$A$151:$Z$151,0)),0)+IFERROR(INDEX('Hoja de Trabajo para listado'!$AB$155:$BA$1048576,MATCH($A834,'Hoja de Trabajo para listado'!$AB$155:$AB$1048576,0),MATCH((CUADRO!Q$5&amp;$E834),'Hoja de Trabajo para listado'!$AB$151:$BA$151,0)),0)+IFERROR(INDEX('Hoja de Trabajo para listado'!$BC$155:$CB$1048576,MATCH($A834,'Hoja de Trabajo para listado'!$BC$155:$BC$1048576,0),MATCH((CUADRO!Q$5&amp;$E834),'Hoja de Trabajo para listado'!$BC$151:$CB$151,0)),0)+IFERROR(INDEX('Hoja de Trabajo para listado'!$DE$153:$DG$274,MATCH($A834,'Hoja de Trabajo para listado'!$DE$153:$DE$1048576,0),MATCH((CUADRO!Q$5&amp;$E834),'Hoja de Trabajo para listado'!$DE$151:$DG$151,0)),0)+IFERROR(INDEX('Hoja de Trabajo para listado'!$CD$155:$DC$1048576,MATCH($A834,'Hoja de Trabajo para listado'!$CD$155:$CD$1048576,0),MATCH((CUADRO!Q$5&amp;$E834),'Hoja de Trabajo para listado'!$CD$151:$DC$151,0)),0)</f>
        <v>0</v>
      </c>
      <c r="R834" s="314">
        <f t="shared" ca="1" si="24"/>
        <v>0</v>
      </c>
      <c r="S834" s="322"/>
      <c r="T834" s="314">
        <f ca="1">+T835</f>
        <v>0</v>
      </c>
      <c r="U834" s="313">
        <f t="shared" si="25"/>
        <v>1</v>
      </c>
      <c r="V834" s="319" t="str">
        <f>+VLOOKUP(A834,bd_lista!$A$3:$E$593,5,FALSE)</f>
        <v>Instituciones de Seguridad Social</v>
      </c>
      <c r="W834" s="425" t="str">
        <f>+V834</f>
        <v>Instituciones de Seguridad Social</v>
      </c>
    </row>
    <row r="835" spans="1:23" customFormat="1" ht="15" hidden="1" customHeight="1">
      <c r="A835" s="323">
        <v>434</v>
      </c>
      <c r="B835" s="428"/>
      <c r="C835" s="339" t="str">
        <f>+VLOOKUP(A835,bd_lista!$A$3:$C$593,3,FALSE)</f>
        <v>Seguro Social Universitario de Beni</v>
      </c>
      <c r="D835" s="430"/>
      <c r="E835" s="319" t="s">
        <v>1419</v>
      </c>
      <c r="F835" s="314">
        <f ca="1">+IFERROR(INDEX('Hoja de Trabajo para listado'!$A$155:$Z$1048576,MATCH($A835,'Hoja de Trabajo para listado'!$A$155:$A$1048576,0),MATCH((CUADRO!F$5&amp;$E835),'Hoja de Trabajo para listado'!$A$151:$Z$151,0)),0)+IFERROR(INDEX('Hoja de Trabajo para listado'!$AB$155:$BA$1048576,MATCH($A835,'Hoja de Trabajo para listado'!$AB$155:$AB$1048576,0),MATCH((CUADRO!F$5&amp;$E835),'Hoja de Trabajo para listado'!$AB$151:$BA$151,0)),0)+IFERROR(INDEX('Hoja de Trabajo para listado'!$BC$155:$CB$1048576,MATCH($A835,'Hoja de Trabajo para listado'!$BC$155:$BC$1048576,0),MATCH((CUADRO!F$5&amp;$E835),'Hoja de Trabajo para listado'!$BC$151:$CB$151,0)),0)+IFERROR(INDEX('Hoja de Trabajo para listado'!$DE$153:$DG$274,MATCH($A835,'Hoja de Trabajo para listado'!$DE$153:$DE$1048576,0),MATCH((CUADRO!F$5&amp;$E835),'Hoja de Trabajo para listado'!$DE$151:$DG$151,0)),0)+IFERROR(INDEX('Hoja de Trabajo para listado'!$CD$155:$DC$1048576,MATCH($A835,'Hoja de Trabajo para listado'!$CD$155:$CD$1048576,0),MATCH((CUADRO!F$5&amp;$E835),'Hoja de Trabajo para listado'!$CD$151:$DC$151,0)),0)</f>
        <v>0</v>
      </c>
      <c r="G835" s="314">
        <f ca="1">+IFERROR(INDEX('Hoja de Trabajo para listado'!$A$155:$Z$1048576,MATCH($A835,'Hoja de Trabajo para listado'!$A$155:$A$1048576,0),MATCH((CUADRO!G$5&amp;$E835),'Hoja de Trabajo para listado'!$A$151:$Z$151,0)),0)+IFERROR(INDEX('Hoja de Trabajo para listado'!$AB$155:$BA$1048576,MATCH($A835,'Hoja de Trabajo para listado'!$AB$155:$AB$1048576,0),MATCH((CUADRO!G$5&amp;$E835),'Hoja de Trabajo para listado'!$AB$151:$BA$151,0)),0)+IFERROR(INDEX('Hoja de Trabajo para listado'!$BC$155:$CB$1048576,MATCH($A835,'Hoja de Trabajo para listado'!$BC$155:$BC$1048576,0),MATCH((CUADRO!G$5&amp;$E835),'Hoja de Trabajo para listado'!$BC$151:$CB$151,0)),0)+IFERROR(INDEX('Hoja de Trabajo para listado'!$DE$153:$DG$274,MATCH($A835,'Hoja de Trabajo para listado'!$DE$153:$DE$1048576,0),MATCH((CUADRO!G$5&amp;$E835),'Hoja de Trabajo para listado'!$DE$151:$DG$151,0)),0)+IFERROR(INDEX('Hoja de Trabajo para listado'!$CD$155:$DC$1048576,MATCH($A835,'Hoja de Trabajo para listado'!$CD$155:$CD$1048576,0),MATCH((CUADRO!G$5&amp;$E835),'Hoja de Trabajo para listado'!$CD$151:$DC$151,0)),0)</f>
        <v>0</v>
      </c>
      <c r="H835" s="314">
        <f ca="1">+IFERROR(INDEX('Hoja de Trabajo para listado'!$A$155:$Z$1048576,MATCH($A835,'Hoja de Trabajo para listado'!$A$155:$A$1048576,0),MATCH((CUADRO!H$5&amp;$E835),'Hoja de Trabajo para listado'!$A$151:$Z$151,0)),0)+IFERROR(INDEX('Hoja de Trabajo para listado'!$AB$155:$BA$1048576,MATCH($A835,'Hoja de Trabajo para listado'!$AB$155:$AB$1048576,0),MATCH((CUADRO!H$5&amp;$E835),'Hoja de Trabajo para listado'!$AB$151:$BA$151,0)),0)+IFERROR(INDEX('Hoja de Trabajo para listado'!$BC$155:$CB$1048576,MATCH($A835,'Hoja de Trabajo para listado'!$BC$155:$BC$1048576,0),MATCH((CUADRO!H$5&amp;$E835),'Hoja de Trabajo para listado'!$BC$151:$CB$151,0)),0)+IFERROR(INDEX('Hoja de Trabajo para listado'!$DE$153:$DG$274,MATCH($A835,'Hoja de Trabajo para listado'!$DE$153:$DE$1048576,0),MATCH((CUADRO!H$5&amp;$E835),'Hoja de Trabajo para listado'!$DE$151:$DG$151,0)),0)+IFERROR(INDEX('Hoja de Trabajo para listado'!$CD$155:$DC$1048576,MATCH($A835,'Hoja de Trabajo para listado'!$CD$155:$CD$1048576,0),MATCH((CUADRO!H$5&amp;$E835),'Hoja de Trabajo para listado'!$CD$151:$DC$151,0)),0)</f>
        <v>0</v>
      </c>
      <c r="I835" s="314">
        <f ca="1">+IFERROR(INDEX('Hoja de Trabajo para listado'!$A$155:$Z$1048576,MATCH($A835,'Hoja de Trabajo para listado'!$A$155:$A$1048576,0),MATCH((CUADRO!I$5&amp;$E835),'Hoja de Trabajo para listado'!$A$151:$Z$151,0)),0)+IFERROR(INDEX('Hoja de Trabajo para listado'!$AB$155:$BA$1048576,MATCH($A835,'Hoja de Trabajo para listado'!$AB$155:$AB$1048576,0),MATCH((CUADRO!I$5&amp;$E835),'Hoja de Trabajo para listado'!$AB$151:$BA$151,0)),0)+IFERROR(INDEX('Hoja de Trabajo para listado'!$BC$155:$CB$1048576,MATCH($A835,'Hoja de Trabajo para listado'!$BC$155:$BC$1048576,0),MATCH((CUADRO!I$5&amp;$E835),'Hoja de Trabajo para listado'!$BC$151:$CB$151,0)),0)+IFERROR(INDEX('Hoja de Trabajo para listado'!$DE$153:$DG$274,MATCH($A835,'Hoja de Trabajo para listado'!$DE$153:$DE$1048576,0),MATCH((CUADRO!I$5&amp;$E835),'Hoja de Trabajo para listado'!$DE$151:$DG$151,0)),0)+IFERROR(INDEX('Hoja de Trabajo para listado'!$CD$155:$DC$1048576,MATCH($A835,'Hoja de Trabajo para listado'!$CD$155:$CD$1048576,0),MATCH((CUADRO!I$5&amp;$E835),'Hoja de Trabajo para listado'!$CD$151:$DC$151,0)),0)</f>
        <v>0</v>
      </c>
      <c r="J835" s="314">
        <f ca="1">+IFERROR(INDEX('Hoja de Trabajo para listado'!$A$155:$Z$1048576,MATCH($A835,'Hoja de Trabajo para listado'!$A$155:$A$1048576,0),MATCH((CUADRO!J$5&amp;$E835),'Hoja de Trabajo para listado'!$A$151:$Z$151,0)),0)+IFERROR(INDEX('Hoja de Trabajo para listado'!$AB$155:$BA$1048576,MATCH($A835,'Hoja de Trabajo para listado'!$AB$155:$AB$1048576,0),MATCH((CUADRO!J$5&amp;$E835),'Hoja de Trabajo para listado'!$AB$151:$BA$151,0)),0)+IFERROR(INDEX('Hoja de Trabajo para listado'!$BC$155:$CB$1048576,MATCH($A835,'Hoja de Trabajo para listado'!$BC$155:$BC$1048576,0),MATCH((CUADRO!J$5&amp;$E835),'Hoja de Trabajo para listado'!$BC$151:$CB$151,0)),0)+IFERROR(INDEX('Hoja de Trabajo para listado'!$DE$153:$DG$274,MATCH($A835,'Hoja de Trabajo para listado'!$DE$153:$DE$1048576,0),MATCH((CUADRO!J$5&amp;$E835),'Hoja de Trabajo para listado'!$DE$151:$DG$151,0)),0)+IFERROR(INDEX('Hoja de Trabajo para listado'!$CD$155:$DC$1048576,MATCH($A835,'Hoja de Trabajo para listado'!$CD$155:$CD$1048576,0),MATCH((CUADRO!J$5&amp;$E835),'Hoja de Trabajo para listado'!$CD$151:$DC$151,0)),0)</f>
        <v>0</v>
      </c>
      <c r="K835" s="314">
        <f ca="1">+IFERROR(INDEX('Hoja de Trabajo para listado'!$A$155:$Z$1048576,MATCH($A835,'Hoja de Trabajo para listado'!$A$155:$A$1048576,0),MATCH((CUADRO!K$5&amp;$E835),'Hoja de Trabajo para listado'!$A$151:$Z$151,0)),0)+IFERROR(INDEX('Hoja de Trabajo para listado'!$AB$155:$BA$1048576,MATCH($A835,'Hoja de Trabajo para listado'!$AB$155:$AB$1048576,0),MATCH((CUADRO!K$5&amp;$E835),'Hoja de Trabajo para listado'!$AB$151:$BA$151,0)),0)+IFERROR(INDEX('Hoja de Trabajo para listado'!$BC$155:$CB$1048576,MATCH($A835,'Hoja de Trabajo para listado'!$BC$155:$BC$1048576,0),MATCH((CUADRO!K$5&amp;$E835),'Hoja de Trabajo para listado'!$BC$151:$CB$151,0)),0)+IFERROR(INDEX('Hoja de Trabajo para listado'!$DE$153:$DG$274,MATCH($A835,'Hoja de Trabajo para listado'!$DE$153:$DE$1048576,0),MATCH((CUADRO!K$5&amp;$E835),'Hoja de Trabajo para listado'!$DE$151:$DG$151,0)),0)+IFERROR(INDEX('Hoja de Trabajo para listado'!$CD$155:$DC$1048576,MATCH($A835,'Hoja de Trabajo para listado'!$CD$155:$CD$1048576,0),MATCH((CUADRO!K$5&amp;$E835),'Hoja de Trabajo para listado'!$CD$151:$DC$151,0)),0)</f>
        <v>0</v>
      </c>
      <c r="L835" s="314">
        <f ca="1">+IFERROR(INDEX('Hoja de Trabajo para listado'!$A$155:$Z$1048576,MATCH($A835,'Hoja de Trabajo para listado'!$A$155:$A$1048576,0),MATCH((CUADRO!L$5&amp;$E835),'Hoja de Trabajo para listado'!$A$151:$Z$151,0)),0)+IFERROR(INDEX('Hoja de Trabajo para listado'!$AB$155:$BA$1048576,MATCH($A835,'Hoja de Trabajo para listado'!$AB$155:$AB$1048576,0),MATCH((CUADRO!L$5&amp;$E835),'Hoja de Trabajo para listado'!$AB$151:$BA$151,0)),0)+IFERROR(INDEX('Hoja de Trabajo para listado'!$BC$155:$CB$1048576,MATCH($A835,'Hoja de Trabajo para listado'!$BC$155:$BC$1048576,0),MATCH((CUADRO!L$5&amp;$E835),'Hoja de Trabajo para listado'!$BC$151:$CB$151,0)),0)+IFERROR(INDEX('Hoja de Trabajo para listado'!$DE$153:$DG$274,MATCH($A835,'Hoja de Trabajo para listado'!$DE$153:$DE$1048576,0),MATCH((CUADRO!L$5&amp;$E835),'Hoja de Trabajo para listado'!$DE$151:$DG$151,0)),0)+IFERROR(INDEX('Hoja de Trabajo para listado'!$CD$155:$DC$1048576,MATCH($A835,'Hoja de Trabajo para listado'!$CD$155:$CD$1048576,0),MATCH((CUADRO!L$5&amp;$E835),'Hoja de Trabajo para listado'!$CD$151:$DC$151,0)),0)</f>
        <v>0</v>
      </c>
      <c r="M835" s="314">
        <f ca="1">+IFERROR(INDEX('Hoja de Trabajo para listado'!$A$155:$Z$1048576,MATCH($A835,'Hoja de Trabajo para listado'!$A$155:$A$1048576,0),MATCH((CUADRO!M$5&amp;$E835),'Hoja de Trabajo para listado'!$A$151:$Z$151,0)),0)+IFERROR(INDEX('Hoja de Trabajo para listado'!$AB$155:$BA$1048576,MATCH($A835,'Hoja de Trabajo para listado'!$AB$155:$AB$1048576,0),MATCH((CUADRO!M$5&amp;$E835),'Hoja de Trabajo para listado'!$AB$151:$BA$151,0)),0)+IFERROR(INDEX('Hoja de Trabajo para listado'!$BC$155:$CB$1048576,MATCH($A835,'Hoja de Trabajo para listado'!$BC$155:$BC$1048576,0),MATCH((CUADRO!M$5&amp;$E835),'Hoja de Trabajo para listado'!$BC$151:$CB$151,0)),0)+IFERROR(INDEX('Hoja de Trabajo para listado'!$DE$153:$DG$274,MATCH($A835,'Hoja de Trabajo para listado'!$DE$153:$DE$1048576,0),MATCH((CUADRO!M$5&amp;$E835),'Hoja de Trabajo para listado'!$DE$151:$DG$151,0)),0)+IFERROR(INDEX('Hoja de Trabajo para listado'!$CD$155:$DC$1048576,MATCH($A835,'Hoja de Trabajo para listado'!$CD$155:$CD$1048576,0),MATCH((CUADRO!M$5&amp;$E835),'Hoja de Trabajo para listado'!$CD$151:$DC$151,0)),0)</f>
        <v>0</v>
      </c>
      <c r="N835" s="314">
        <f ca="1">+IFERROR(INDEX('Hoja de Trabajo para listado'!$A$155:$Z$1048576,MATCH($A835,'Hoja de Trabajo para listado'!$A$155:$A$1048576,0),MATCH((CUADRO!N$5&amp;$E835),'Hoja de Trabajo para listado'!$A$151:$Z$151,0)),0)+IFERROR(INDEX('Hoja de Trabajo para listado'!$AB$155:$BA$1048576,MATCH($A835,'Hoja de Trabajo para listado'!$AB$155:$AB$1048576,0),MATCH((CUADRO!N$5&amp;$E835),'Hoja de Trabajo para listado'!$AB$151:$BA$151,0)),0)+IFERROR(INDEX('Hoja de Trabajo para listado'!$BC$155:$CB$1048576,MATCH($A835,'Hoja de Trabajo para listado'!$BC$155:$BC$1048576,0),MATCH((CUADRO!N$5&amp;$E835),'Hoja de Trabajo para listado'!$BC$151:$CB$151,0)),0)+IFERROR(INDEX('Hoja de Trabajo para listado'!$DE$153:$DG$274,MATCH($A835,'Hoja de Trabajo para listado'!$DE$153:$DE$1048576,0),MATCH((CUADRO!N$5&amp;$E835),'Hoja de Trabajo para listado'!$DE$151:$DG$151,0)),0)+IFERROR(INDEX('Hoja de Trabajo para listado'!$CD$155:$DC$1048576,MATCH($A835,'Hoja de Trabajo para listado'!$CD$155:$CD$1048576,0),MATCH((CUADRO!N$5&amp;$E835),'Hoja de Trabajo para listado'!$CD$151:$DC$151,0)),0)</f>
        <v>0</v>
      </c>
      <c r="O835" s="314">
        <f ca="1">+IFERROR(INDEX('Hoja de Trabajo para listado'!$A$155:$Z$1048576,MATCH($A835,'Hoja de Trabajo para listado'!$A$155:$A$1048576,0),MATCH((CUADRO!O$5&amp;$E835),'Hoja de Trabajo para listado'!$A$151:$Z$151,0)),0)+IFERROR(INDEX('Hoja de Trabajo para listado'!$AB$155:$BA$1048576,MATCH($A835,'Hoja de Trabajo para listado'!$AB$155:$AB$1048576,0),MATCH((CUADRO!O$5&amp;$E835),'Hoja de Trabajo para listado'!$AB$151:$BA$151,0)),0)+IFERROR(INDEX('Hoja de Trabajo para listado'!$BC$155:$CB$1048576,MATCH($A835,'Hoja de Trabajo para listado'!$BC$155:$BC$1048576,0),MATCH((CUADRO!O$5&amp;$E835),'Hoja de Trabajo para listado'!$BC$151:$CB$151,0)),0)+IFERROR(INDEX('Hoja de Trabajo para listado'!$DE$153:$DG$274,MATCH($A835,'Hoja de Trabajo para listado'!$DE$153:$DE$1048576,0),MATCH((CUADRO!O$5&amp;$E835),'Hoja de Trabajo para listado'!$DE$151:$DG$151,0)),0)+IFERROR(INDEX('Hoja de Trabajo para listado'!$CD$155:$DC$1048576,MATCH($A835,'Hoja de Trabajo para listado'!$CD$155:$CD$1048576,0),MATCH((CUADRO!O$5&amp;$E835),'Hoja de Trabajo para listado'!$CD$151:$DC$151,0)),0)</f>
        <v>0</v>
      </c>
      <c r="P835" s="314">
        <f ca="1">+IFERROR(INDEX('Hoja de Trabajo para listado'!$A$155:$Z$1048576,MATCH($A835,'Hoja de Trabajo para listado'!$A$155:$A$1048576,0),MATCH((CUADRO!P$5&amp;$E835),'Hoja de Trabajo para listado'!$A$151:$Z$151,0)),0)+IFERROR(INDEX('Hoja de Trabajo para listado'!$AB$155:$BA$1048576,MATCH($A835,'Hoja de Trabajo para listado'!$AB$155:$AB$1048576,0),MATCH((CUADRO!P$5&amp;$E835),'Hoja de Trabajo para listado'!$AB$151:$BA$151,0)),0)+IFERROR(INDEX('Hoja de Trabajo para listado'!$BC$155:$CB$1048576,MATCH($A835,'Hoja de Trabajo para listado'!$BC$155:$BC$1048576,0),MATCH((CUADRO!P$5&amp;$E835),'Hoja de Trabajo para listado'!$BC$151:$CB$151,0)),0)+IFERROR(INDEX('Hoja de Trabajo para listado'!$DE$153:$DG$274,MATCH($A835,'Hoja de Trabajo para listado'!$DE$153:$DE$1048576,0),MATCH((CUADRO!P$5&amp;$E835),'Hoja de Trabajo para listado'!$DE$151:$DG$151,0)),0)+IFERROR(INDEX('Hoja de Trabajo para listado'!$CD$155:$DC$1048576,MATCH($A835,'Hoja de Trabajo para listado'!$CD$155:$CD$1048576,0),MATCH((CUADRO!P$5&amp;$E835),'Hoja de Trabajo para listado'!$CD$151:$DC$151,0)),0)</f>
        <v>0</v>
      </c>
      <c r="Q835" s="314">
        <f ca="1">+IFERROR(INDEX('Hoja de Trabajo para listado'!$A$155:$Z$1048576,MATCH($A835,'Hoja de Trabajo para listado'!$A$155:$A$1048576,0),MATCH((CUADRO!Q$5&amp;$E835),'Hoja de Trabajo para listado'!$A$151:$Z$151,0)),0)+IFERROR(INDEX('Hoja de Trabajo para listado'!$AB$155:$BA$1048576,MATCH($A835,'Hoja de Trabajo para listado'!$AB$155:$AB$1048576,0),MATCH((CUADRO!Q$5&amp;$E835),'Hoja de Trabajo para listado'!$AB$151:$BA$151,0)),0)+IFERROR(INDEX('Hoja de Trabajo para listado'!$BC$155:$CB$1048576,MATCH($A835,'Hoja de Trabajo para listado'!$BC$155:$BC$1048576,0),MATCH((CUADRO!Q$5&amp;$E835),'Hoja de Trabajo para listado'!$BC$151:$CB$151,0)),0)+IFERROR(INDEX('Hoja de Trabajo para listado'!$DE$153:$DG$274,MATCH($A835,'Hoja de Trabajo para listado'!$DE$153:$DE$1048576,0),MATCH((CUADRO!Q$5&amp;$E835),'Hoja de Trabajo para listado'!$DE$151:$DG$151,0)),0)+IFERROR(INDEX('Hoja de Trabajo para listado'!$CD$155:$DC$1048576,MATCH($A835,'Hoja de Trabajo para listado'!$CD$155:$CD$1048576,0),MATCH((CUADRO!Q$5&amp;$E835),'Hoja de Trabajo para listado'!$CD$151:$DC$151,0)),0)</f>
        <v>0</v>
      </c>
      <c r="R835" s="314">
        <f t="shared" ca="1" si="24"/>
        <v>0</v>
      </c>
      <c r="S835" s="322">
        <f ca="1">+R834+R835</f>
        <v>0</v>
      </c>
      <c r="T835" s="314">
        <f ca="1">+S835</f>
        <v>0</v>
      </c>
      <c r="U835" s="313">
        <f t="shared" si="25"/>
        <v>2</v>
      </c>
      <c r="V835" s="319" t="str">
        <f>+VLOOKUP(A835,bd_lista!$A$3:$E$593,5,FALSE)</f>
        <v>Instituciones de Seguridad Social</v>
      </c>
      <c r="W835" s="426"/>
    </row>
    <row r="836" spans="1:23" customFormat="1" ht="27" hidden="1" customHeight="1">
      <c r="A836" s="323">
        <v>435</v>
      </c>
      <c r="B836" s="427">
        <f>+A836</f>
        <v>435</v>
      </c>
      <c r="C836" s="318" t="str">
        <f>+VLOOKUP(A836,bd_lista!$A$3:$C$593,3,FALSE)</f>
        <v>Seguro Integral de Salud</v>
      </c>
      <c r="D836" s="429" t="str">
        <f>+C836</f>
        <v>Seguro Integral de Salud</v>
      </c>
      <c r="E836" s="318" t="s">
        <v>1418</v>
      </c>
      <c r="F836" s="314">
        <f ca="1">+IFERROR(INDEX('Hoja de Trabajo para listado'!$A$155:$Z$1048576,MATCH($A836,'Hoja de Trabajo para listado'!$A$155:$A$1048576,0),MATCH((CUADRO!F$5&amp;$E836),'Hoja de Trabajo para listado'!$A$151:$Z$151,0)),0)+IFERROR(INDEX('Hoja de Trabajo para listado'!$AB$155:$BA$1048576,MATCH($A836,'Hoja de Trabajo para listado'!$AB$155:$AB$1048576,0),MATCH((CUADRO!F$5&amp;$E836),'Hoja de Trabajo para listado'!$AB$151:$BA$151,0)),0)+IFERROR(INDEX('Hoja de Trabajo para listado'!$BC$155:$CB$1048576,MATCH($A836,'Hoja de Trabajo para listado'!$BC$155:$BC$1048576,0),MATCH((CUADRO!F$5&amp;$E836),'Hoja de Trabajo para listado'!$BC$151:$CB$151,0)),0)+IFERROR(INDEX('Hoja de Trabajo para listado'!$DE$153:$DG$274,MATCH($A836,'Hoja de Trabajo para listado'!$DE$153:$DE$1048576,0),MATCH((CUADRO!F$5&amp;$E836),'Hoja de Trabajo para listado'!$DE$151:$DG$151,0)),0)+IFERROR(INDEX('Hoja de Trabajo para listado'!$CD$155:$DC$1048576,MATCH($A836,'Hoja de Trabajo para listado'!$CD$155:$CD$1048576,0),MATCH((CUADRO!F$5&amp;$E836),'Hoja de Trabajo para listado'!$CD$151:$DC$151,0)),0)</f>
        <v>0</v>
      </c>
      <c r="G836" s="314">
        <f ca="1">+IFERROR(INDEX('Hoja de Trabajo para listado'!$A$155:$Z$1048576,MATCH($A836,'Hoja de Trabajo para listado'!$A$155:$A$1048576,0),MATCH((CUADRO!G$5&amp;$E836),'Hoja de Trabajo para listado'!$A$151:$Z$151,0)),0)+IFERROR(INDEX('Hoja de Trabajo para listado'!$AB$155:$BA$1048576,MATCH($A836,'Hoja de Trabajo para listado'!$AB$155:$AB$1048576,0),MATCH((CUADRO!G$5&amp;$E836),'Hoja de Trabajo para listado'!$AB$151:$BA$151,0)),0)+IFERROR(INDEX('Hoja de Trabajo para listado'!$BC$155:$CB$1048576,MATCH($A836,'Hoja de Trabajo para listado'!$BC$155:$BC$1048576,0),MATCH((CUADRO!G$5&amp;$E836),'Hoja de Trabajo para listado'!$BC$151:$CB$151,0)),0)+IFERROR(INDEX('Hoja de Trabajo para listado'!$DE$153:$DG$274,MATCH($A836,'Hoja de Trabajo para listado'!$DE$153:$DE$1048576,0),MATCH((CUADRO!G$5&amp;$E836),'Hoja de Trabajo para listado'!$DE$151:$DG$151,0)),0)+IFERROR(INDEX('Hoja de Trabajo para listado'!$CD$155:$DC$1048576,MATCH($A836,'Hoja de Trabajo para listado'!$CD$155:$CD$1048576,0),MATCH((CUADRO!G$5&amp;$E836),'Hoja de Trabajo para listado'!$CD$151:$DC$151,0)),0)</f>
        <v>0</v>
      </c>
      <c r="H836" s="314">
        <f ca="1">+IFERROR(INDEX('Hoja de Trabajo para listado'!$A$155:$Z$1048576,MATCH($A836,'Hoja de Trabajo para listado'!$A$155:$A$1048576,0),MATCH((CUADRO!H$5&amp;$E836),'Hoja de Trabajo para listado'!$A$151:$Z$151,0)),0)+IFERROR(INDEX('Hoja de Trabajo para listado'!$AB$155:$BA$1048576,MATCH($A836,'Hoja de Trabajo para listado'!$AB$155:$AB$1048576,0),MATCH((CUADRO!H$5&amp;$E836),'Hoja de Trabajo para listado'!$AB$151:$BA$151,0)),0)+IFERROR(INDEX('Hoja de Trabajo para listado'!$BC$155:$CB$1048576,MATCH($A836,'Hoja de Trabajo para listado'!$BC$155:$BC$1048576,0),MATCH((CUADRO!H$5&amp;$E836),'Hoja de Trabajo para listado'!$BC$151:$CB$151,0)),0)+IFERROR(INDEX('Hoja de Trabajo para listado'!$DE$153:$DG$274,MATCH($A836,'Hoja de Trabajo para listado'!$DE$153:$DE$1048576,0),MATCH((CUADRO!H$5&amp;$E836),'Hoja de Trabajo para listado'!$DE$151:$DG$151,0)),0)+IFERROR(INDEX('Hoja de Trabajo para listado'!$CD$155:$DC$1048576,MATCH($A836,'Hoja de Trabajo para listado'!$CD$155:$CD$1048576,0),MATCH((CUADRO!H$5&amp;$E836),'Hoja de Trabajo para listado'!$CD$151:$DC$151,0)),0)</f>
        <v>0</v>
      </c>
      <c r="I836" s="314">
        <f ca="1">+IFERROR(INDEX('Hoja de Trabajo para listado'!$A$155:$Z$1048576,MATCH($A836,'Hoja de Trabajo para listado'!$A$155:$A$1048576,0),MATCH((CUADRO!I$5&amp;$E836),'Hoja de Trabajo para listado'!$A$151:$Z$151,0)),0)+IFERROR(INDEX('Hoja de Trabajo para listado'!$AB$155:$BA$1048576,MATCH($A836,'Hoja de Trabajo para listado'!$AB$155:$AB$1048576,0),MATCH((CUADRO!I$5&amp;$E836),'Hoja de Trabajo para listado'!$AB$151:$BA$151,0)),0)+IFERROR(INDEX('Hoja de Trabajo para listado'!$BC$155:$CB$1048576,MATCH($A836,'Hoja de Trabajo para listado'!$BC$155:$BC$1048576,0),MATCH((CUADRO!I$5&amp;$E836),'Hoja de Trabajo para listado'!$BC$151:$CB$151,0)),0)+IFERROR(INDEX('Hoja de Trabajo para listado'!$DE$153:$DG$274,MATCH($A836,'Hoja de Trabajo para listado'!$DE$153:$DE$1048576,0),MATCH((CUADRO!I$5&amp;$E836),'Hoja de Trabajo para listado'!$DE$151:$DG$151,0)),0)+IFERROR(INDEX('Hoja de Trabajo para listado'!$CD$155:$DC$1048576,MATCH($A836,'Hoja de Trabajo para listado'!$CD$155:$CD$1048576,0),MATCH((CUADRO!I$5&amp;$E836),'Hoja de Trabajo para listado'!$CD$151:$DC$151,0)),0)</f>
        <v>0</v>
      </c>
      <c r="J836" s="314">
        <f ca="1">+IFERROR(INDEX('Hoja de Trabajo para listado'!$A$155:$Z$1048576,MATCH($A836,'Hoja de Trabajo para listado'!$A$155:$A$1048576,0),MATCH((CUADRO!J$5&amp;$E836),'Hoja de Trabajo para listado'!$A$151:$Z$151,0)),0)+IFERROR(INDEX('Hoja de Trabajo para listado'!$AB$155:$BA$1048576,MATCH($A836,'Hoja de Trabajo para listado'!$AB$155:$AB$1048576,0),MATCH((CUADRO!J$5&amp;$E836),'Hoja de Trabajo para listado'!$AB$151:$BA$151,0)),0)+IFERROR(INDEX('Hoja de Trabajo para listado'!$BC$155:$CB$1048576,MATCH($A836,'Hoja de Trabajo para listado'!$BC$155:$BC$1048576,0),MATCH((CUADRO!J$5&amp;$E836),'Hoja de Trabajo para listado'!$BC$151:$CB$151,0)),0)+IFERROR(INDEX('Hoja de Trabajo para listado'!$DE$153:$DG$274,MATCH($A836,'Hoja de Trabajo para listado'!$DE$153:$DE$1048576,0),MATCH((CUADRO!J$5&amp;$E836),'Hoja de Trabajo para listado'!$DE$151:$DG$151,0)),0)+IFERROR(INDEX('Hoja de Trabajo para listado'!$CD$155:$DC$1048576,MATCH($A836,'Hoja de Trabajo para listado'!$CD$155:$CD$1048576,0),MATCH((CUADRO!J$5&amp;$E836),'Hoja de Trabajo para listado'!$CD$151:$DC$151,0)),0)</f>
        <v>0</v>
      </c>
      <c r="K836" s="314">
        <f ca="1">+IFERROR(INDEX('Hoja de Trabajo para listado'!$A$155:$Z$1048576,MATCH($A836,'Hoja de Trabajo para listado'!$A$155:$A$1048576,0),MATCH((CUADRO!K$5&amp;$E836),'Hoja de Trabajo para listado'!$A$151:$Z$151,0)),0)+IFERROR(INDEX('Hoja de Trabajo para listado'!$AB$155:$BA$1048576,MATCH($A836,'Hoja de Trabajo para listado'!$AB$155:$AB$1048576,0),MATCH((CUADRO!K$5&amp;$E836),'Hoja de Trabajo para listado'!$AB$151:$BA$151,0)),0)+IFERROR(INDEX('Hoja de Trabajo para listado'!$BC$155:$CB$1048576,MATCH($A836,'Hoja de Trabajo para listado'!$BC$155:$BC$1048576,0),MATCH((CUADRO!K$5&amp;$E836),'Hoja de Trabajo para listado'!$BC$151:$CB$151,0)),0)+IFERROR(INDEX('Hoja de Trabajo para listado'!$DE$153:$DG$274,MATCH($A836,'Hoja de Trabajo para listado'!$DE$153:$DE$1048576,0),MATCH((CUADRO!K$5&amp;$E836),'Hoja de Trabajo para listado'!$DE$151:$DG$151,0)),0)+IFERROR(INDEX('Hoja de Trabajo para listado'!$CD$155:$DC$1048576,MATCH($A836,'Hoja de Trabajo para listado'!$CD$155:$CD$1048576,0),MATCH((CUADRO!K$5&amp;$E836),'Hoja de Trabajo para listado'!$CD$151:$DC$151,0)),0)</f>
        <v>0</v>
      </c>
      <c r="L836" s="314">
        <f ca="1">+IFERROR(INDEX('Hoja de Trabajo para listado'!$A$155:$Z$1048576,MATCH($A836,'Hoja de Trabajo para listado'!$A$155:$A$1048576,0),MATCH((CUADRO!L$5&amp;$E836),'Hoja de Trabajo para listado'!$A$151:$Z$151,0)),0)+IFERROR(INDEX('Hoja de Trabajo para listado'!$AB$155:$BA$1048576,MATCH($A836,'Hoja de Trabajo para listado'!$AB$155:$AB$1048576,0),MATCH((CUADRO!L$5&amp;$E836),'Hoja de Trabajo para listado'!$AB$151:$BA$151,0)),0)+IFERROR(INDEX('Hoja de Trabajo para listado'!$BC$155:$CB$1048576,MATCH($A836,'Hoja de Trabajo para listado'!$BC$155:$BC$1048576,0),MATCH((CUADRO!L$5&amp;$E836),'Hoja de Trabajo para listado'!$BC$151:$CB$151,0)),0)+IFERROR(INDEX('Hoja de Trabajo para listado'!$DE$153:$DG$274,MATCH($A836,'Hoja de Trabajo para listado'!$DE$153:$DE$1048576,0),MATCH((CUADRO!L$5&amp;$E836),'Hoja de Trabajo para listado'!$DE$151:$DG$151,0)),0)+IFERROR(INDEX('Hoja de Trabajo para listado'!$CD$155:$DC$1048576,MATCH($A836,'Hoja de Trabajo para listado'!$CD$155:$CD$1048576,0),MATCH((CUADRO!L$5&amp;$E836),'Hoja de Trabajo para listado'!$CD$151:$DC$151,0)),0)</f>
        <v>0</v>
      </c>
      <c r="M836" s="314">
        <f ca="1">+IFERROR(INDEX('Hoja de Trabajo para listado'!$A$155:$Z$1048576,MATCH($A836,'Hoja de Trabajo para listado'!$A$155:$A$1048576,0),MATCH((CUADRO!M$5&amp;$E836),'Hoja de Trabajo para listado'!$A$151:$Z$151,0)),0)+IFERROR(INDEX('Hoja de Trabajo para listado'!$AB$155:$BA$1048576,MATCH($A836,'Hoja de Trabajo para listado'!$AB$155:$AB$1048576,0),MATCH((CUADRO!M$5&amp;$E836),'Hoja de Trabajo para listado'!$AB$151:$BA$151,0)),0)+IFERROR(INDEX('Hoja de Trabajo para listado'!$BC$155:$CB$1048576,MATCH($A836,'Hoja de Trabajo para listado'!$BC$155:$BC$1048576,0),MATCH((CUADRO!M$5&amp;$E836),'Hoja de Trabajo para listado'!$BC$151:$CB$151,0)),0)+IFERROR(INDEX('Hoja de Trabajo para listado'!$DE$153:$DG$274,MATCH($A836,'Hoja de Trabajo para listado'!$DE$153:$DE$1048576,0),MATCH((CUADRO!M$5&amp;$E836),'Hoja de Trabajo para listado'!$DE$151:$DG$151,0)),0)+IFERROR(INDEX('Hoja de Trabajo para listado'!$CD$155:$DC$1048576,MATCH($A836,'Hoja de Trabajo para listado'!$CD$155:$CD$1048576,0),MATCH((CUADRO!M$5&amp;$E836),'Hoja de Trabajo para listado'!$CD$151:$DC$151,0)),0)</f>
        <v>0</v>
      </c>
      <c r="N836" s="314">
        <f ca="1">+IFERROR(INDEX('Hoja de Trabajo para listado'!$A$155:$Z$1048576,MATCH($A836,'Hoja de Trabajo para listado'!$A$155:$A$1048576,0),MATCH((CUADRO!N$5&amp;$E836),'Hoja de Trabajo para listado'!$A$151:$Z$151,0)),0)+IFERROR(INDEX('Hoja de Trabajo para listado'!$AB$155:$BA$1048576,MATCH($A836,'Hoja de Trabajo para listado'!$AB$155:$AB$1048576,0),MATCH((CUADRO!N$5&amp;$E836),'Hoja de Trabajo para listado'!$AB$151:$BA$151,0)),0)+IFERROR(INDEX('Hoja de Trabajo para listado'!$BC$155:$CB$1048576,MATCH($A836,'Hoja de Trabajo para listado'!$BC$155:$BC$1048576,0),MATCH((CUADRO!N$5&amp;$E836),'Hoja de Trabajo para listado'!$BC$151:$CB$151,0)),0)+IFERROR(INDEX('Hoja de Trabajo para listado'!$DE$153:$DG$274,MATCH($A836,'Hoja de Trabajo para listado'!$DE$153:$DE$1048576,0),MATCH((CUADRO!N$5&amp;$E836),'Hoja de Trabajo para listado'!$DE$151:$DG$151,0)),0)+IFERROR(INDEX('Hoja de Trabajo para listado'!$CD$155:$DC$1048576,MATCH($A836,'Hoja de Trabajo para listado'!$CD$155:$CD$1048576,0),MATCH((CUADRO!N$5&amp;$E836),'Hoja de Trabajo para listado'!$CD$151:$DC$151,0)),0)</f>
        <v>0</v>
      </c>
      <c r="O836" s="314">
        <f ca="1">+IFERROR(INDEX('Hoja de Trabajo para listado'!$A$155:$Z$1048576,MATCH($A836,'Hoja de Trabajo para listado'!$A$155:$A$1048576,0),MATCH((CUADRO!O$5&amp;$E836),'Hoja de Trabajo para listado'!$A$151:$Z$151,0)),0)+IFERROR(INDEX('Hoja de Trabajo para listado'!$AB$155:$BA$1048576,MATCH($A836,'Hoja de Trabajo para listado'!$AB$155:$AB$1048576,0),MATCH((CUADRO!O$5&amp;$E836),'Hoja de Trabajo para listado'!$AB$151:$BA$151,0)),0)+IFERROR(INDEX('Hoja de Trabajo para listado'!$BC$155:$CB$1048576,MATCH($A836,'Hoja de Trabajo para listado'!$BC$155:$BC$1048576,0),MATCH((CUADRO!O$5&amp;$E836),'Hoja de Trabajo para listado'!$BC$151:$CB$151,0)),0)+IFERROR(INDEX('Hoja de Trabajo para listado'!$DE$153:$DG$274,MATCH($A836,'Hoja de Trabajo para listado'!$DE$153:$DE$1048576,0),MATCH((CUADRO!O$5&amp;$E836),'Hoja de Trabajo para listado'!$DE$151:$DG$151,0)),0)+IFERROR(INDEX('Hoja de Trabajo para listado'!$CD$155:$DC$1048576,MATCH($A836,'Hoja de Trabajo para listado'!$CD$155:$CD$1048576,0),MATCH((CUADRO!O$5&amp;$E836),'Hoja de Trabajo para listado'!$CD$151:$DC$151,0)),0)</f>
        <v>0</v>
      </c>
      <c r="P836" s="314">
        <f ca="1">+IFERROR(INDEX('Hoja de Trabajo para listado'!$A$155:$Z$1048576,MATCH($A836,'Hoja de Trabajo para listado'!$A$155:$A$1048576,0),MATCH((CUADRO!P$5&amp;$E836),'Hoja de Trabajo para listado'!$A$151:$Z$151,0)),0)+IFERROR(INDEX('Hoja de Trabajo para listado'!$AB$155:$BA$1048576,MATCH($A836,'Hoja de Trabajo para listado'!$AB$155:$AB$1048576,0),MATCH((CUADRO!P$5&amp;$E836),'Hoja de Trabajo para listado'!$AB$151:$BA$151,0)),0)+IFERROR(INDEX('Hoja de Trabajo para listado'!$BC$155:$CB$1048576,MATCH($A836,'Hoja de Trabajo para listado'!$BC$155:$BC$1048576,0),MATCH((CUADRO!P$5&amp;$E836),'Hoja de Trabajo para listado'!$BC$151:$CB$151,0)),0)+IFERROR(INDEX('Hoja de Trabajo para listado'!$DE$153:$DG$274,MATCH($A836,'Hoja de Trabajo para listado'!$DE$153:$DE$1048576,0),MATCH((CUADRO!P$5&amp;$E836),'Hoja de Trabajo para listado'!$DE$151:$DG$151,0)),0)+IFERROR(INDEX('Hoja de Trabajo para listado'!$CD$155:$DC$1048576,MATCH($A836,'Hoja de Trabajo para listado'!$CD$155:$CD$1048576,0),MATCH((CUADRO!P$5&amp;$E836),'Hoja de Trabajo para listado'!$CD$151:$DC$151,0)),0)</f>
        <v>0</v>
      </c>
      <c r="Q836" s="314">
        <f ca="1">+IFERROR(INDEX('Hoja de Trabajo para listado'!$A$155:$Z$1048576,MATCH($A836,'Hoja de Trabajo para listado'!$A$155:$A$1048576,0),MATCH((CUADRO!Q$5&amp;$E836),'Hoja de Trabajo para listado'!$A$151:$Z$151,0)),0)+IFERROR(INDEX('Hoja de Trabajo para listado'!$AB$155:$BA$1048576,MATCH($A836,'Hoja de Trabajo para listado'!$AB$155:$AB$1048576,0),MATCH((CUADRO!Q$5&amp;$E836),'Hoja de Trabajo para listado'!$AB$151:$BA$151,0)),0)+IFERROR(INDEX('Hoja de Trabajo para listado'!$BC$155:$CB$1048576,MATCH($A836,'Hoja de Trabajo para listado'!$BC$155:$BC$1048576,0),MATCH((CUADRO!Q$5&amp;$E836),'Hoja de Trabajo para listado'!$BC$151:$CB$151,0)),0)+IFERROR(INDEX('Hoja de Trabajo para listado'!$DE$153:$DG$274,MATCH($A836,'Hoja de Trabajo para listado'!$DE$153:$DE$1048576,0),MATCH((CUADRO!Q$5&amp;$E836),'Hoja de Trabajo para listado'!$DE$151:$DG$151,0)),0)+IFERROR(INDEX('Hoja de Trabajo para listado'!$CD$155:$DC$1048576,MATCH($A836,'Hoja de Trabajo para listado'!$CD$155:$CD$1048576,0),MATCH((CUADRO!Q$5&amp;$E836),'Hoja de Trabajo para listado'!$CD$151:$DC$151,0)),0)</f>
        <v>0</v>
      </c>
      <c r="R836" s="314">
        <f t="shared" ca="1" si="24"/>
        <v>0</v>
      </c>
      <c r="S836" s="322"/>
      <c r="T836" s="314">
        <f ca="1">+T837</f>
        <v>0</v>
      </c>
      <c r="U836" s="313">
        <f t="shared" si="25"/>
        <v>1</v>
      </c>
      <c r="V836" s="319" t="str">
        <f>+VLOOKUP(A836,bd_lista!$A$3:$E$593,5,FALSE)</f>
        <v>Instituciones de Seguridad Social</v>
      </c>
      <c r="W836" s="425" t="str">
        <f>+V836</f>
        <v>Instituciones de Seguridad Social</v>
      </c>
    </row>
    <row r="837" spans="1:23" customFormat="1" ht="27" hidden="1" customHeight="1">
      <c r="A837" s="323">
        <v>435</v>
      </c>
      <c r="B837" s="428"/>
      <c r="C837" s="339" t="str">
        <f>+VLOOKUP(A837,bd_lista!$A$3:$C$593,3,FALSE)</f>
        <v>Seguro Integral de Salud</v>
      </c>
      <c r="D837" s="430"/>
      <c r="E837" s="319" t="s">
        <v>1419</v>
      </c>
      <c r="F837" s="314">
        <f ca="1">+IFERROR(INDEX('Hoja de Trabajo para listado'!$A$155:$Z$1048576,MATCH($A837,'Hoja de Trabajo para listado'!$A$155:$A$1048576,0),MATCH((CUADRO!F$5&amp;$E837),'Hoja de Trabajo para listado'!$A$151:$Z$151,0)),0)+IFERROR(INDEX('Hoja de Trabajo para listado'!$AB$155:$BA$1048576,MATCH($A837,'Hoja de Trabajo para listado'!$AB$155:$AB$1048576,0),MATCH((CUADRO!F$5&amp;$E837),'Hoja de Trabajo para listado'!$AB$151:$BA$151,0)),0)+IFERROR(INDEX('Hoja de Trabajo para listado'!$BC$155:$CB$1048576,MATCH($A837,'Hoja de Trabajo para listado'!$BC$155:$BC$1048576,0),MATCH((CUADRO!F$5&amp;$E837),'Hoja de Trabajo para listado'!$BC$151:$CB$151,0)),0)+IFERROR(INDEX('Hoja de Trabajo para listado'!$DE$153:$DG$274,MATCH($A837,'Hoja de Trabajo para listado'!$DE$153:$DE$1048576,0),MATCH((CUADRO!F$5&amp;$E837),'Hoja de Trabajo para listado'!$DE$151:$DG$151,0)),0)+IFERROR(INDEX('Hoja de Trabajo para listado'!$CD$155:$DC$1048576,MATCH($A837,'Hoja de Trabajo para listado'!$CD$155:$CD$1048576,0),MATCH((CUADRO!F$5&amp;$E837),'Hoja de Trabajo para listado'!$CD$151:$DC$151,0)),0)</f>
        <v>0</v>
      </c>
      <c r="G837" s="314">
        <f ca="1">+IFERROR(INDEX('Hoja de Trabajo para listado'!$A$155:$Z$1048576,MATCH($A837,'Hoja de Trabajo para listado'!$A$155:$A$1048576,0),MATCH((CUADRO!G$5&amp;$E837),'Hoja de Trabajo para listado'!$A$151:$Z$151,0)),0)+IFERROR(INDEX('Hoja de Trabajo para listado'!$AB$155:$BA$1048576,MATCH($A837,'Hoja de Trabajo para listado'!$AB$155:$AB$1048576,0),MATCH((CUADRO!G$5&amp;$E837),'Hoja de Trabajo para listado'!$AB$151:$BA$151,0)),0)+IFERROR(INDEX('Hoja de Trabajo para listado'!$BC$155:$CB$1048576,MATCH($A837,'Hoja de Trabajo para listado'!$BC$155:$BC$1048576,0),MATCH((CUADRO!G$5&amp;$E837),'Hoja de Trabajo para listado'!$BC$151:$CB$151,0)),0)+IFERROR(INDEX('Hoja de Trabajo para listado'!$DE$153:$DG$274,MATCH($A837,'Hoja de Trabajo para listado'!$DE$153:$DE$1048576,0),MATCH((CUADRO!G$5&amp;$E837),'Hoja de Trabajo para listado'!$DE$151:$DG$151,0)),0)+IFERROR(INDEX('Hoja de Trabajo para listado'!$CD$155:$DC$1048576,MATCH($A837,'Hoja de Trabajo para listado'!$CD$155:$CD$1048576,0),MATCH((CUADRO!G$5&amp;$E837),'Hoja de Trabajo para listado'!$CD$151:$DC$151,0)),0)</f>
        <v>0</v>
      </c>
      <c r="H837" s="314">
        <f ca="1">+IFERROR(INDEX('Hoja de Trabajo para listado'!$A$155:$Z$1048576,MATCH($A837,'Hoja de Trabajo para listado'!$A$155:$A$1048576,0),MATCH((CUADRO!H$5&amp;$E837),'Hoja de Trabajo para listado'!$A$151:$Z$151,0)),0)+IFERROR(INDEX('Hoja de Trabajo para listado'!$AB$155:$BA$1048576,MATCH($A837,'Hoja de Trabajo para listado'!$AB$155:$AB$1048576,0),MATCH((CUADRO!H$5&amp;$E837),'Hoja de Trabajo para listado'!$AB$151:$BA$151,0)),0)+IFERROR(INDEX('Hoja de Trabajo para listado'!$BC$155:$CB$1048576,MATCH($A837,'Hoja de Trabajo para listado'!$BC$155:$BC$1048576,0),MATCH((CUADRO!H$5&amp;$E837),'Hoja de Trabajo para listado'!$BC$151:$CB$151,0)),0)+IFERROR(INDEX('Hoja de Trabajo para listado'!$DE$153:$DG$274,MATCH($A837,'Hoja de Trabajo para listado'!$DE$153:$DE$1048576,0),MATCH((CUADRO!H$5&amp;$E837),'Hoja de Trabajo para listado'!$DE$151:$DG$151,0)),0)+IFERROR(INDEX('Hoja de Trabajo para listado'!$CD$155:$DC$1048576,MATCH($A837,'Hoja de Trabajo para listado'!$CD$155:$CD$1048576,0),MATCH((CUADRO!H$5&amp;$E837),'Hoja de Trabajo para listado'!$CD$151:$DC$151,0)),0)</f>
        <v>0</v>
      </c>
      <c r="I837" s="314">
        <f ca="1">+IFERROR(INDEX('Hoja de Trabajo para listado'!$A$155:$Z$1048576,MATCH($A837,'Hoja de Trabajo para listado'!$A$155:$A$1048576,0),MATCH((CUADRO!I$5&amp;$E837),'Hoja de Trabajo para listado'!$A$151:$Z$151,0)),0)+IFERROR(INDEX('Hoja de Trabajo para listado'!$AB$155:$BA$1048576,MATCH($A837,'Hoja de Trabajo para listado'!$AB$155:$AB$1048576,0),MATCH((CUADRO!I$5&amp;$E837),'Hoja de Trabajo para listado'!$AB$151:$BA$151,0)),0)+IFERROR(INDEX('Hoja de Trabajo para listado'!$BC$155:$CB$1048576,MATCH($A837,'Hoja de Trabajo para listado'!$BC$155:$BC$1048576,0),MATCH((CUADRO!I$5&amp;$E837),'Hoja de Trabajo para listado'!$BC$151:$CB$151,0)),0)+IFERROR(INDEX('Hoja de Trabajo para listado'!$DE$153:$DG$274,MATCH($A837,'Hoja de Trabajo para listado'!$DE$153:$DE$1048576,0),MATCH((CUADRO!I$5&amp;$E837),'Hoja de Trabajo para listado'!$DE$151:$DG$151,0)),0)+IFERROR(INDEX('Hoja de Trabajo para listado'!$CD$155:$DC$1048576,MATCH($A837,'Hoja de Trabajo para listado'!$CD$155:$CD$1048576,0),MATCH((CUADRO!I$5&amp;$E837),'Hoja de Trabajo para listado'!$CD$151:$DC$151,0)),0)</f>
        <v>0</v>
      </c>
      <c r="J837" s="314">
        <f ca="1">+IFERROR(INDEX('Hoja de Trabajo para listado'!$A$155:$Z$1048576,MATCH($A837,'Hoja de Trabajo para listado'!$A$155:$A$1048576,0),MATCH((CUADRO!J$5&amp;$E837),'Hoja de Trabajo para listado'!$A$151:$Z$151,0)),0)+IFERROR(INDEX('Hoja de Trabajo para listado'!$AB$155:$BA$1048576,MATCH($A837,'Hoja de Trabajo para listado'!$AB$155:$AB$1048576,0),MATCH((CUADRO!J$5&amp;$E837),'Hoja de Trabajo para listado'!$AB$151:$BA$151,0)),0)+IFERROR(INDEX('Hoja de Trabajo para listado'!$BC$155:$CB$1048576,MATCH($A837,'Hoja de Trabajo para listado'!$BC$155:$BC$1048576,0),MATCH((CUADRO!J$5&amp;$E837),'Hoja de Trabajo para listado'!$BC$151:$CB$151,0)),0)+IFERROR(INDEX('Hoja de Trabajo para listado'!$DE$153:$DG$274,MATCH($A837,'Hoja de Trabajo para listado'!$DE$153:$DE$1048576,0),MATCH((CUADRO!J$5&amp;$E837),'Hoja de Trabajo para listado'!$DE$151:$DG$151,0)),0)+IFERROR(INDEX('Hoja de Trabajo para listado'!$CD$155:$DC$1048576,MATCH($A837,'Hoja de Trabajo para listado'!$CD$155:$CD$1048576,0),MATCH((CUADRO!J$5&amp;$E837),'Hoja de Trabajo para listado'!$CD$151:$DC$151,0)),0)</f>
        <v>0</v>
      </c>
      <c r="K837" s="314">
        <f ca="1">+IFERROR(INDEX('Hoja de Trabajo para listado'!$A$155:$Z$1048576,MATCH($A837,'Hoja de Trabajo para listado'!$A$155:$A$1048576,0),MATCH((CUADRO!K$5&amp;$E837),'Hoja de Trabajo para listado'!$A$151:$Z$151,0)),0)+IFERROR(INDEX('Hoja de Trabajo para listado'!$AB$155:$BA$1048576,MATCH($A837,'Hoja de Trabajo para listado'!$AB$155:$AB$1048576,0),MATCH((CUADRO!K$5&amp;$E837),'Hoja de Trabajo para listado'!$AB$151:$BA$151,0)),0)+IFERROR(INDEX('Hoja de Trabajo para listado'!$BC$155:$CB$1048576,MATCH($A837,'Hoja de Trabajo para listado'!$BC$155:$BC$1048576,0),MATCH((CUADRO!K$5&amp;$E837),'Hoja de Trabajo para listado'!$BC$151:$CB$151,0)),0)+IFERROR(INDEX('Hoja de Trabajo para listado'!$DE$153:$DG$274,MATCH($A837,'Hoja de Trabajo para listado'!$DE$153:$DE$1048576,0),MATCH((CUADRO!K$5&amp;$E837),'Hoja de Trabajo para listado'!$DE$151:$DG$151,0)),0)+IFERROR(INDEX('Hoja de Trabajo para listado'!$CD$155:$DC$1048576,MATCH($A837,'Hoja de Trabajo para listado'!$CD$155:$CD$1048576,0),MATCH((CUADRO!K$5&amp;$E837),'Hoja de Trabajo para listado'!$CD$151:$DC$151,0)),0)</f>
        <v>0</v>
      </c>
      <c r="L837" s="314">
        <f ca="1">+IFERROR(INDEX('Hoja de Trabajo para listado'!$A$155:$Z$1048576,MATCH($A837,'Hoja de Trabajo para listado'!$A$155:$A$1048576,0),MATCH((CUADRO!L$5&amp;$E837),'Hoja de Trabajo para listado'!$A$151:$Z$151,0)),0)+IFERROR(INDEX('Hoja de Trabajo para listado'!$AB$155:$BA$1048576,MATCH($A837,'Hoja de Trabajo para listado'!$AB$155:$AB$1048576,0),MATCH((CUADRO!L$5&amp;$E837),'Hoja de Trabajo para listado'!$AB$151:$BA$151,0)),0)+IFERROR(INDEX('Hoja de Trabajo para listado'!$BC$155:$CB$1048576,MATCH($A837,'Hoja de Trabajo para listado'!$BC$155:$BC$1048576,0),MATCH((CUADRO!L$5&amp;$E837),'Hoja de Trabajo para listado'!$BC$151:$CB$151,0)),0)+IFERROR(INDEX('Hoja de Trabajo para listado'!$DE$153:$DG$274,MATCH($A837,'Hoja de Trabajo para listado'!$DE$153:$DE$1048576,0),MATCH((CUADRO!L$5&amp;$E837),'Hoja de Trabajo para listado'!$DE$151:$DG$151,0)),0)+IFERROR(INDEX('Hoja de Trabajo para listado'!$CD$155:$DC$1048576,MATCH($A837,'Hoja de Trabajo para listado'!$CD$155:$CD$1048576,0),MATCH((CUADRO!L$5&amp;$E837),'Hoja de Trabajo para listado'!$CD$151:$DC$151,0)),0)</f>
        <v>0</v>
      </c>
      <c r="M837" s="314">
        <f ca="1">+IFERROR(INDEX('Hoja de Trabajo para listado'!$A$155:$Z$1048576,MATCH($A837,'Hoja de Trabajo para listado'!$A$155:$A$1048576,0),MATCH((CUADRO!M$5&amp;$E837),'Hoja de Trabajo para listado'!$A$151:$Z$151,0)),0)+IFERROR(INDEX('Hoja de Trabajo para listado'!$AB$155:$BA$1048576,MATCH($A837,'Hoja de Trabajo para listado'!$AB$155:$AB$1048576,0),MATCH((CUADRO!M$5&amp;$E837),'Hoja de Trabajo para listado'!$AB$151:$BA$151,0)),0)+IFERROR(INDEX('Hoja de Trabajo para listado'!$BC$155:$CB$1048576,MATCH($A837,'Hoja de Trabajo para listado'!$BC$155:$BC$1048576,0),MATCH((CUADRO!M$5&amp;$E837),'Hoja de Trabajo para listado'!$BC$151:$CB$151,0)),0)+IFERROR(INDEX('Hoja de Trabajo para listado'!$DE$153:$DG$274,MATCH($A837,'Hoja de Trabajo para listado'!$DE$153:$DE$1048576,0),MATCH((CUADRO!M$5&amp;$E837),'Hoja de Trabajo para listado'!$DE$151:$DG$151,0)),0)+IFERROR(INDEX('Hoja de Trabajo para listado'!$CD$155:$DC$1048576,MATCH($A837,'Hoja de Trabajo para listado'!$CD$155:$CD$1048576,0),MATCH((CUADRO!M$5&amp;$E837),'Hoja de Trabajo para listado'!$CD$151:$DC$151,0)),0)</f>
        <v>0</v>
      </c>
      <c r="N837" s="314">
        <f ca="1">+IFERROR(INDEX('Hoja de Trabajo para listado'!$A$155:$Z$1048576,MATCH($A837,'Hoja de Trabajo para listado'!$A$155:$A$1048576,0),MATCH((CUADRO!N$5&amp;$E837),'Hoja de Trabajo para listado'!$A$151:$Z$151,0)),0)+IFERROR(INDEX('Hoja de Trabajo para listado'!$AB$155:$BA$1048576,MATCH($A837,'Hoja de Trabajo para listado'!$AB$155:$AB$1048576,0),MATCH((CUADRO!N$5&amp;$E837),'Hoja de Trabajo para listado'!$AB$151:$BA$151,0)),0)+IFERROR(INDEX('Hoja de Trabajo para listado'!$BC$155:$CB$1048576,MATCH($A837,'Hoja de Trabajo para listado'!$BC$155:$BC$1048576,0),MATCH((CUADRO!N$5&amp;$E837),'Hoja de Trabajo para listado'!$BC$151:$CB$151,0)),0)+IFERROR(INDEX('Hoja de Trabajo para listado'!$DE$153:$DG$274,MATCH($A837,'Hoja de Trabajo para listado'!$DE$153:$DE$1048576,0),MATCH((CUADRO!N$5&amp;$E837),'Hoja de Trabajo para listado'!$DE$151:$DG$151,0)),0)+IFERROR(INDEX('Hoja de Trabajo para listado'!$CD$155:$DC$1048576,MATCH($A837,'Hoja de Trabajo para listado'!$CD$155:$CD$1048576,0),MATCH((CUADRO!N$5&amp;$E837),'Hoja de Trabajo para listado'!$CD$151:$DC$151,0)),0)</f>
        <v>0</v>
      </c>
      <c r="O837" s="314">
        <f ca="1">+IFERROR(INDEX('Hoja de Trabajo para listado'!$A$155:$Z$1048576,MATCH($A837,'Hoja de Trabajo para listado'!$A$155:$A$1048576,0),MATCH((CUADRO!O$5&amp;$E837),'Hoja de Trabajo para listado'!$A$151:$Z$151,0)),0)+IFERROR(INDEX('Hoja de Trabajo para listado'!$AB$155:$BA$1048576,MATCH($A837,'Hoja de Trabajo para listado'!$AB$155:$AB$1048576,0),MATCH((CUADRO!O$5&amp;$E837),'Hoja de Trabajo para listado'!$AB$151:$BA$151,0)),0)+IFERROR(INDEX('Hoja de Trabajo para listado'!$BC$155:$CB$1048576,MATCH($A837,'Hoja de Trabajo para listado'!$BC$155:$BC$1048576,0),MATCH((CUADRO!O$5&amp;$E837),'Hoja de Trabajo para listado'!$BC$151:$CB$151,0)),0)+IFERROR(INDEX('Hoja de Trabajo para listado'!$DE$153:$DG$274,MATCH($A837,'Hoja de Trabajo para listado'!$DE$153:$DE$1048576,0),MATCH((CUADRO!O$5&amp;$E837),'Hoja de Trabajo para listado'!$DE$151:$DG$151,0)),0)+IFERROR(INDEX('Hoja de Trabajo para listado'!$CD$155:$DC$1048576,MATCH($A837,'Hoja de Trabajo para listado'!$CD$155:$CD$1048576,0),MATCH((CUADRO!O$5&amp;$E837),'Hoja de Trabajo para listado'!$CD$151:$DC$151,0)),0)</f>
        <v>0</v>
      </c>
      <c r="P837" s="314">
        <f ca="1">+IFERROR(INDEX('Hoja de Trabajo para listado'!$A$155:$Z$1048576,MATCH($A837,'Hoja de Trabajo para listado'!$A$155:$A$1048576,0),MATCH((CUADRO!P$5&amp;$E837),'Hoja de Trabajo para listado'!$A$151:$Z$151,0)),0)+IFERROR(INDEX('Hoja de Trabajo para listado'!$AB$155:$BA$1048576,MATCH($A837,'Hoja de Trabajo para listado'!$AB$155:$AB$1048576,0),MATCH((CUADRO!P$5&amp;$E837),'Hoja de Trabajo para listado'!$AB$151:$BA$151,0)),0)+IFERROR(INDEX('Hoja de Trabajo para listado'!$BC$155:$CB$1048576,MATCH($A837,'Hoja de Trabajo para listado'!$BC$155:$BC$1048576,0),MATCH((CUADRO!P$5&amp;$E837),'Hoja de Trabajo para listado'!$BC$151:$CB$151,0)),0)+IFERROR(INDEX('Hoja de Trabajo para listado'!$DE$153:$DG$274,MATCH($A837,'Hoja de Trabajo para listado'!$DE$153:$DE$1048576,0),MATCH((CUADRO!P$5&amp;$E837),'Hoja de Trabajo para listado'!$DE$151:$DG$151,0)),0)+IFERROR(INDEX('Hoja de Trabajo para listado'!$CD$155:$DC$1048576,MATCH($A837,'Hoja de Trabajo para listado'!$CD$155:$CD$1048576,0),MATCH((CUADRO!P$5&amp;$E837),'Hoja de Trabajo para listado'!$CD$151:$DC$151,0)),0)</f>
        <v>0</v>
      </c>
      <c r="Q837" s="314">
        <f ca="1">+IFERROR(INDEX('Hoja de Trabajo para listado'!$A$155:$Z$1048576,MATCH($A837,'Hoja de Trabajo para listado'!$A$155:$A$1048576,0),MATCH((CUADRO!Q$5&amp;$E837),'Hoja de Trabajo para listado'!$A$151:$Z$151,0)),0)+IFERROR(INDEX('Hoja de Trabajo para listado'!$AB$155:$BA$1048576,MATCH($A837,'Hoja de Trabajo para listado'!$AB$155:$AB$1048576,0),MATCH((CUADRO!Q$5&amp;$E837),'Hoja de Trabajo para listado'!$AB$151:$BA$151,0)),0)+IFERROR(INDEX('Hoja de Trabajo para listado'!$BC$155:$CB$1048576,MATCH($A837,'Hoja de Trabajo para listado'!$BC$155:$BC$1048576,0),MATCH((CUADRO!Q$5&amp;$E837),'Hoja de Trabajo para listado'!$BC$151:$CB$151,0)),0)+IFERROR(INDEX('Hoja de Trabajo para listado'!$DE$153:$DG$274,MATCH($A837,'Hoja de Trabajo para listado'!$DE$153:$DE$1048576,0),MATCH((CUADRO!Q$5&amp;$E837),'Hoja de Trabajo para listado'!$DE$151:$DG$151,0)),0)+IFERROR(INDEX('Hoja de Trabajo para listado'!$CD$155:$DC$1048576,MATCH($A837,'Hoja de Trabajo para listado'!$CD$155:$CD$1048576,0),MATCH((CUADRO!Q$5&amp;$E837),'Hoja de Trabajo para listado'!$CD$151:$DC$151,0)),0)</f>
        <v>0</v>
      </c>
      <c r="R837" s="314">
        <f t="shared" ca="1" si="24"/>
        <v>0</v>
      </c>
      <c r="S837" s="322">
        <f ca="1">+R836+R837</f>
        <v>0</v>
      </c>
      <c r="T837" s="314">
        <f ca="1">+S837</f>
        <v>0</v>
      </c>
      <c r="U837" s="313">
        <f t="shared" si="25"/>
        <v>2</v>
      </c>
      <c r="V837" s="319" t="str">
        <f>+VLOOKUP(A837,bd_lista!$A$3:$E$593,5,FALSE)</f>
        <v>Instituciones de Seguridad Social</v>
      </c>
      <c r="W837" s="426"/>
    </row>
    <row r="838" spans="1:23" customFormat="1" ht="15" customHeight="1">
      <c r="A838" s="323">
        <v>287</v>
      </c>
      <c r="B838" s="427">
        <f>+A838</f>
        <v>287</v>
      </c>
      <c r="C838" s="318" t="str">
        <f>+VLOOKUP(A838,bd_lista!$A$3:$C$593,3,FALSE)</f>
        <v>Fondo Nacional de Inversión Productiva y Social</v>
      </c>
      <c r="D838" s="429" t="str">
        <f>+C838</f>
        <v>Fondo Nacional de Inversión Productiva y Social</v>
      </c>
      <c r="E838" s="339" t="s">
        <v>1418</v>
      </c>
      <c r="F838" s="314">
        <f ca="1">+IFERROR(INDEX('Hoja de Trabajo para listado'!$A$155:$Z$1048576,MATCH($A838,'Hoja de Trabajo para listado'!$A$155:$A$1048576,0),MATCH((CUADRO!F$5&amp;$E838),'Hoja de Trabajo para listado'!$A$151:$Z$151,0)),0)+IFERROR(INDEX('Hoja de Trabajo para listado'!$AB$155:$BA$1048576,MATCH($A838,'Hoja de Trabajo para listado'!$AB$155:$AB$1048576,0),MATCH((CUADRO!F$5&amp;$E838),'Hoja de Trabajo para listado'!$AB$151:$BA$151,0)),0)+IFERROR(INDEX('Hoja de Trabajo para listado'!$BC$155:$CB$1048576,MATCH($A838,'Hoja de Trabajo para listado'!$BC$155:$BC$1048576,0),MATCH((CUADRO!F$5&amp;$E838),'Hoja de Trabajo para listado'!$BC$151:$CB$151,0)),0)+IFERROR(INDEX('Hoja de Trabajo para listado'!$DE$153:$DG$274,MATCH($A838,'Hoja de Trabajo para listado'!$DE$153:$DE$1048576,0),MATCH((CUADRO!F$5&amp;$E838),'Hoja de Trabajo para listado'!$DE$151:$DG$151,0)),0)+IFERROR(INDEX('Hoja de Trabajo para listado'!$CD$155:$DC$1048576,MATCH($A838,'Hoja de Trabajo para listado'!$CD$155:$CD$1048576,0),MATCH((CUADRO!F$5&amp;$E838),'Hoja de Trabajo para listado'!$CD$151:$DC$151,0)),0)</f>
        <v>100</v>
      </c>
      <c r="G838" s="314">
        <f ca="1">+IFERROR(INDEX('Hoja de Trabajo para listado'!$A$155:$Z$1048576,MATCH($A838,'Hoja de Trabajo para listado'!$A$155:$A$1048576,0),MATCH((CUADRO!G$5&amp;$E838),'Hoja de Trabajo para listado'!$A$151:$Z$151,0)),0)+IFERROR(INDEX('Hoja de Trabajo para listado'!$AB$155:$BA$1048576,MATCH($A838,'Hoja de Trabajo para listado'!$AB$155:$AB$1048576,0),MATCH((CUADRO!G$5&amp;$E838),'Hoja de Trabajo para listado'!$AB$151:$BA$151,0)),0)+IFERROR(INDEX('Hoja de Trabajo para listado'!$BC$155:$CB$1048576,MATCH($A838,'Hoja de Trabajo para listado'!$BC$155:$BC$1048576,0),MATCH((CUADRO!G$5&amp;$E838),'Hoja de Trabajo para listado'!$BC$151:$CB$151,0)),0)+IFERROR(INDEX('Hoja de Trabajo para listado'!$DE$153:$DG$274,MATCH($A838,'Hoja de Trabajo para listado'!$DE$153:$DE$1048576,0),MATCH((CUADRO!G$5&amp;$E838),'Hoja de Trabajo para listado'!$DE$151:$DG$151,0)),0)+IFERROR(INDEX('Hoja de Trabajo para listado'!$CD$155:$DC$1048576,MATCH($A838,'Hoja de Trabajo para listado'!$CD$155:$CD$1048576,0),MATCH((CUADRO!G$5&amp;$E838),'Hoja de Trabajo para listado'!$CD$151:$DC$151,0)),0)</f>
        <v>50</v>
      </c>
      <c r="H838" s="314">
        <f ca="1">+IFERROR(INDEX('Hoja de Trabajo para listado'!$A$155:$Z$1048576,MATCH($A838,'Hoja de Trabajo para listado'!$A$155:$A$1048576,0),MATCH((CUADRO!H$5&amp;$E838),'Hoja de Trabajo para listado'!$A$151:$Z$151,0)),0)+IFERROR(INDEX('Hoja de Trabajo para listado'!$AB$155:$BA$1048576,MATCH($A838,'Hoja de Trabajo para listado'!$AB$155:$AB$1048576,0),MATCH((CUADRO!H$5&amp;$E838),'Hoja de Trabajo para listado'!$AB$151:$BA$151,0)),0)+IFERROR(INDEX('Hoja de Trabajo para listado'!$BC$155:$CB$1048576,MATCH($A838,'Hoja de Trabajo para listado'!$BC$155:$BC$1048576,0),MATCH((CUADRO!H$5&amp;$E838),'Hoja de Trabajo para listado'!$BC$151:$CB$151,0)),0)+IFERROR(INDEX('Hoja de Trabajo para listado'!$DE$153:$DG$274,MATCH($A838,'Hoja de Trabajo para listado'!$DE$153:$DE$1048576,0),MATCH((CUADRO!H$5&amp;$E838),'Hoja de Trabajo para listado'!$DE$151:$DG$151,0)),0)+IFERROR(INDEX('Hoja de Trabajo para listado'!$CD$155:$DC$1048576,MATCH($A838,'Hoja de Trabajo para listado'!$CD$155:$CD$1048576,0),MATCH((CUADRO!H$5&amp;$E838),'Hoja de Trabajo para listado'!$CD$151:$DC$151,0)),0)</f>
        <v>150</v>
      </c>
      <c r="I838" s="314">
        <f ca="1">+IFERROR(INDEX('Hoja de Trabajo para listado'!$A$155:$Z$1048576,MATCH($A838,'Hoja de Trabajo para listado'!$A$155:$A$1048576,0),MATCH((CUADRO!I$5&amp;$E838),'Hoja de Trabajo para listado'!$A$151:$Z$151,0)),0)+IFERROR(INDEX('Hoja de Trabajo para listado'!$AB$155:$BA$1048576,MATCH($A838,'Hoja de Trabajo para listado'!$AB$155:$AB$1048576,0),MATCH((CUADRO!I$5&amp;$E838),'Hoja de Trabajo para listado'!$AB$151:$BA$151,0)),0)+IFERROR(INDEX('Hoja de Trabajo para listado'!$BC$155:$CB$1048576,MATCH($A838,'Hoja de Trabajo para listado'!$BC$155:$BC$1048576,0),MATCH((CUADRO!I$5&amp;$E838),'Hoja de Trabajo para listado'!$BC$151:$CB$151,0)),0)+IFERROR(INDEX('Hoja de Trabajo para listado'!$DE$153:$DG$274,MATCH($A838,'Hoja de Trabajo para listado'!$DE$153:$DE$1048576,0),MATCH((CUADRO!I$5&amp;$E838),'Hoja de Trabajo para listado'!$DE$151:$DG$151,0)),0)+IFERROR(INDEX('Hoja de Trabajo para listado'!$CD$155:$DC$1048576,MATCH($A838,'Hoja de Trabajo para listado'!$CD$155:$CD$1048576,0),MATCH((CUADRO!I$5&amp;$E838),'Hoja de Trabajo para listado'!$CD$151:$DC$151,0)),0)</f>
        <v>50</v>
      </c>
      <c r="J838" s="314">
        <f ca="1">+IFERROR(INDEX('Hoja de Trabajo para listado'!$A$155:$Z$1048576,MATCH($A838,'Hoja de Trabajo para listado'!$A$155:$A$1048576,0),MATCH((CUADRO!J$5&amp;$E838),'Hoja de Trabajo para listado'!$A$151:$Z$151,0)),0)+IFERROR(INDEX('Hoja de Trabajo para listado'!$AB$155:$BA$1048576,MATCH($A838,'Hoja de Trabajo para listado'!$AB$155:$AB$1048576,0),MATCH((CUADRO!J$5&amp;$E838),'Hoja de Trabajo para listado'!$AB$151:$BA$151,0)),0)+IFERROR(INDEX('Hoja de Trabajo para listado'!$BC$155:$CB$1048576,MATCH($A838,'Hoja de Trabajo para listado'!$BC$155:$BC$1048576,0),MATCH((CUADRO!J$5&amp;$E838),'Hoja de Trabajo para listado'!$BC$151:$CB$151,0)),0)+IFERROR(INDEX('Hoja de Trabajo para listado'!$DE$153:$DG$274,MATCH($A838,'Hoja de Trabajo para listado'!$DE$153:$DE$1048576,0),MATCH((CUADRO!J$5&amp;$E838),'Hoja de Trabajo para listado'!$DE$151:$DG$151,0)),0)+IFERROR(INDEX('Hoja de Trabajo para listado'!$CD$155:$DC$1048576,MATCH($A838,'Hoja de Trabajo para listado'!$CD$155:$CD$1048576,0),MATCH((CUADRO!J$5&amp;$E838),'Hoja de Trabajo para listado'!$CD$151:$DC$151,0)),0)</f>
        <v>150</v>
      </c>
      <c r="K838" s="314">
        <f ca="1">+IFERROR(INDEX('Hoja de Trabajo para listado'!$A$155:$Z$1048576,MATCH($A838,'Hoja de Trabajo para listado'!$A$155:$A$1048576,0),MATCH((CUADRO!K$5&amp;$E838),'Hoja de Trabajo para listado'!$A$151:$Z$151,0)),0)+IFERROR(INDEX('Hoja de Trabajo para listado'!$AB$155:$BA$1048576,MATCH($A838,'Hoja de Trabajo para listado'!$AB$155:$AB$1048576,0),MATCH((CUADRO!K$5&amp;$E838),'Hoja de Trabajo para listado'!$AB$151:$BA$151,0)),0)+IFERROR(INDEX('Hoja de Trabajo para listado'!$BC$155:$CB$1048576,MATCH($A838,'Hoja de Trabajo para listado'!$BC$155:$BC$1048576,0),MATCH((CUADRO!K$5&amp;$E838),'Hoja de Trabajo para listado'!$BC$151:$CB$151,0)),0)+IFERROR(INDEX('Hoja de Trabajo para listado'!$DE$153:$DG$274,MATCH($A838,'Hoja de Trabajo para listado'!$DE$153:$DE$1048576,0),MATCH((CUADRO!K$5&amp;$E838),'Hoja de Trabajo para listado'!$DE$151:$DG$151,0)),0)+IFERROR(INDEX('Hoja de Trabajo para listado'!$CD$155:$DC$1048576,MATCH($A838,'Hoja de Trabajo para listado'!$CD$155:$CD$1048576,0),MATCH((CUADRO!K$5&amp;$E838),'Hoja de Trabajo para listado'!$CD$151:$DC$151,0)),0)</f>
        <v>0</v>
      </c>
      <c r="L838" s="314">
        <f ca="1">+IFERROR(INDEX('Hoja de Trabajo para listado'!$A$155:$Z$1048576,MATCH($A838,'Hoja de Trabajo para listado'!$A$155:$A$1048576,0),MATCH((CUADRO!L$5&amp;$E838),'Hoja de Trabajo para listado'!$A$151:$Z$151,0)),0)+IFERROR(INDEX('Hoja de Trabajo para listado'!$AB$155:$BA$1048576,MATCH($A838,'Hoja de Trabajo para listado'!$AB$155:$AB$1048576,0),MATCH((CUADRO!L$5&amp;$E838),'Hoja de Trabajo para listado'!$AB$151:$BA$151,0)),0)+IFERROR(INDEX('Hoja de Trabajo para listado'!$BC$155:$CB$1048576,MATCH($A838,'Hoja de Trabajo para listado'!$BC$155:$BC$1048576,0),MATCH((CUADRO!L$5&amp;$E838),'Hoja de Trabajo para listado'!$BC$151:$CB$151,0)),0)+IFERROR(INDEX('Hoja de Trabajo para listado'!$DE$153:$DG$274,MATCH($A838,'Hoja de Trabajo para listado'!$DE$153:$DE$1048576,0),MATCH((CUADRO!L$5&amp;$E838),'Hoja de Trabajo para listado'!$DE$151:$DG$151,0)),0)+IFERROR(INDEX('Hoja de Trabajo para listado'!$CD$155:$DC$1048576,MATCH($A838,'Hoja de Trabajo para listado'!$CD$155:$CD$1048576,0),MATCH((CUADRO!L$5&amp;$E838),'Hoja de Trabajo para listado'!$CD$151:$DC$151,0)),0)</f>
        <v>0</v>
      </c>
      <c r="M838" s="314">
        <f ca="1">+IFERROR(INDEX('Hoja de Trabajo para listado'!$A$155:$Z$1048576,MATCH($A838,'Hoja de Trabajo para listado'!$A$155:$A$1048576,0),MATCH((CUADRO!M$5&amp;$E838),'Hoja de Trabajo para listado'!$A$151:$Z$151,0)),0)+IFERROR(INDEX('Hoja de Trabajo para listado'!$AB$155:$BA$1048576,MATCH($A838,'Hoja de Trabajo para listado'!$AB$155:$AB$1048576,0),MATCH((CUADRO!M$5&amp;$E838),'Hoja de Trabajo para listado'!$AB$151:$BA$151,0)),0)+IFERROR(INDEX('Hoja de Trabajo para listado'!$BC$155:$CB$1048576,MATCH($A838,'Hoja de Trabajo para listado'!$BC$155:$BC$1048576,0),MATCH((CUADRO!M$5&amp;$E838),'Hoja de Trabajo para listado'!$BC$151:$CB$151,0)),0)+IFERROR(INDEX('Hoja de Trabajo para listado'!$DE$153:$DG$274,MATCH($A838,'Hoja de Trabajo para listado'!$DE$153:$DE$1048576,0),MATCH((CUADRO!M$5&amp;$E838),'Hoja de Trabajo para listado'!$DE$151:$DG$151,0)),0)+IFERROR(INDEX('Hoja de Trabajo para listado'!$CD$155:$DC$1048576,MATCH($A838,'Hoja de Trabajo para listado'!$CD$155:$CD$1048576,0),MATCH((CUADRO!M$5&amp;$E838),'Hoja de Trabajo para listado'!$CD$151:$DC$151,0)),0)</f>
        <v>0</v>
      </c>
      <c r="N838" s="314">
        <f ca="1">+IFERROR(INDEX('Hoja de Trabajo para listado'!$A$155:$Z$1048576,MATCH($A838,'Hoja de Trabajo para listado'!$A$155:$A$1048576,0),MATCH((CUADRO!N$5&amp;$E838),'Hoja de Trabajo para listado'!$A$151:$Z$151,0)),0)+IFERROR(INDEX('Hoja de Trabajo para listado'!$AB$155:$BA$1048576,MATCH($A838,'Hoja de Trabajo para listado'!$AB$155:$AB$1048576,0),MATCH((CUADRO!N$5&amp;$E838),'Hoja de Trabajo para listado'!$AB$151:$BA$151,0)),0)+IFERROR(INDEX('Hoja de Trabajo para listado'!$BC$155:$CB$1048576,MATCH($A838,'Hoja de Trabajo para listado'!$BC$155:$BC$1048576,0),MATCH((CUADRO!N$5&amp;$E838),'Hoja de Trabajo para listado'!$BC$151:$CB$151,0)),0)+IFERROR(INDEX('Hoja de Trabajo para listado'!$DE$153:$DG$274,MATCH($A838,'Hoja de Trabajo para listado'!$DE$153:$DE$1048576,0),MATCH((CUADRO!N$5&amp;$E838),'Hoja de Trabajo para listado'!$DE$151:$DG$151,0)),0)+IFERROR(INDEX('Hoja de Trabajo para listado'!$CD$155:$DC$1048576,MATCH($A838,'Hoja de Trabajo para listado'!$CD$155:$CD$1048576,0),MATCH((CUADRO!N$5&amp;$E838),'Hoja de Trabajo para listado'!$CD$151:$DC$151,0)),0)</f>
        <v>0</v>
      </c>
      <c r="O838" s="314">
        <f ca="1">+IFERROR(INDEX('Hoja de Trabajo para listado'!$A$155:$Z$1048576,MATCH($A838,'Hoja de Trabajo para listado'!$A$155:$A$1048576,0),MATCH((CUADRO!O$5&amp;$E838),'Hoja de Trabajo para listado'!$A$151:$Z$151,0)),0)+IFERROR(INDEX('Hoja de Trabajo para listado'!$AB$155:$BA$1048576,MATCH($A838,'Hoja de Trabajo para listado'!$AB$155:$AB$1048576,0),MATCH((CUADRO!O$5&amp;$E838),'Hoja de Trabajo para listado'!$AB$151:$BA$151,0)),0)+IFERROR(INDEX('Hoja de Trabajo para listado'!$BC$155:$CB$1048576,MATCH($A838,'Hoja de Trabajo para listado'!$BC$155:$BC$1048576,0),MATCH((CUADRO!O$5&amp;$E838),'Hoja de Trabajo para listado'!$BC$151:$CB$151,0)),0)+IFERROR(INDEX('Hoja de Trabajo para listado'!$DE$153:$DG$274,MATCH($A838,'Hoja de Trabajo para listado'!$DE$153:$DE$1048576,0),MATCH((CUADRO!O$5&amp;$E838),'Hoja de Trabajo para listado'!$DE$151:$DG$151,0)),0)+IFERROR(INDEX('Hoja de Trabajo para listado'!$CD$155:$DC$1048576,MATCH($A838,'Hoja de Trabajo para listado'!$CD$155:$CD$1048576,0),MATCH((CUADRO!O$5&amp;$E838),'Hoja de Trabajo para listado'!$CD$151:$DC$151,0)),0)</f>
        <v>0</v>
      </c>
      <c r="P838" s="314">
        <f ca="1">+IFERROR(INDEX('Hoja de Trabajo para listado'!$A$155:$Z$1048576,MATCH($A838,'Hoja de Trabajo para listado'!$A$155:$A$1048576,0),MATCH((CUADRO!P$5&amp;$E838),'Hoja de Trabajo para listado'!$A$151:$Z$151,0)),0)+IFERROR(INDEX('Hoja de Trabajo para listado'!$AB$155:$BA$1048576,MATCH($A838,'Hoja de Trabajo para listado'!$AB$155:$AB$1048576,0),MATCH((CUADRO!P$5&amp;$E838),'Hoja de Trabajo para listado'!$AB$151:$BA$151,0)),0)+IFERROR(INDEX('Hoja de Trabajo para listado'!$BC$155:$CB$1048576,MATCH($A838,'Hoja de Trabajo para listado'!$BC$155:$BC$1048576,0),MATCH((CUADRO!P$5&amp;$E838),'Hoja de Trabajo para listado'!$BC$151:$CB$151,0)),0)+IFERROR(INDEX('Hoja de Trabajo para listado'!$DE$153:$DG$274,MATCH($A838,'Hoja de Trabajo para listado'!$DE$153:$DE$1048576,0),MATCH((CUADRO!P$5&amp;$E838),'Hoja de Trabajo para listado'!$DE$151:$DG$151,0)),0)+IFERROR(INDEX('Hoja de Trabajo para listado'!$CD$155:$DC$1048576,MATCH($A838,'Hoja de Trabajo para listado'!$CD$155:$CD$1048576,0),MATCH((CUADRO!P$5&amp;$E838),'Hoja de Trabajo para listado'!$CD$151:$DC$151,0)),0)</f>
        <v>0</v>
      </c>
      <c r="Q838" s="314">
        <f ca="1">+IFERROR(INDEX('Hoja de Trabajo para listado'!$A$155:$Z$1048576,MATCH($A838,'Hoja de Trabajo para listado'!$A$155:$A$1048576,0),MATCH((CUADRO!Q$5&amp;$E838),'Hoja de Trabajo para listado'!$A$151:$Z$151,0)),0)+IFERROR(INDEX('Hoja de Trabajo para listado'!$AB$155:$BA$1048576,MATCH($A838,'Hoja de Trabajo para listado'!$AB$155:$AB$1048576,0),MATCH((CUADRO!Q$5&amp;$E838),'Hoja de Trabajo para listado'!$AB$151:$BA$151,0)),0)+IFERROR(INDEX('Hoja de Trabajo para listado'!$BC$155:$CB$1048576,MATCH($A838,'Hoja de Trabajo para listado'!$BC$155:$BC$1048576,0),MATCH((CUADRO!Q$5&amp;$E838),'Hoja de Trabajo para listado'!$BC$151:$CB$151,0)),0)+IFERROR(INDEX('Hoja de Trabajo para listado'!$DE$153:$DG$274,MATCH($A838,'Hoja de Trabajo para listado'!$DE$153:$DE$1048576,0),MATCH((CUADRO!Q$5&amp;$E838),'Hoja de Trabajo para listado'!$DE$151:$DG$151,0)),0)+IFERROR(INDEX('Hoja de Trabajo para listado'!$CD$155:$DC$1048576,MATCH($A838,'Hoja de Trabajo para listado'!$CD$155:$CD$1048576,0),MATCH((CUADRO!Q$5&amp;$E838),'Hoja de Trabajo para listado'!$CD$151:$DC$151,0)),0)</f>
        <v>0</v>
      </c>
      <c r="R838" s="314">
        <f t="shared" ref="R838:R901" ca="1" si="26">+SUM(F838:Q838)</f>
        <v>500</v>
      </c>
      <c r="S838" s="314"/>
      <c r="T838" s="314">
        <f ca="1">+T839</f>
        <v>225819648.32999998</v>
      </c>
      <c r="U838" s="313">
        <f t="shared" ref="U838:U901" si="27">+IF(E838="Débitos",1,2)</f>
        <v>1</v>
      </c>
      <c r="V838" s="319" t="str">
        <f>+VLOOKUP(A838,bd_lista!$A$3:$E$593,5,FALSE)</f>
        <v>Instituciones Descentralizadas</v>
      </c>
      <c r="W838" s="425" t="str">
        <f>+V838</f>
        <v>Instituciones Descentralizadas</v>
      </c>
    </row>
    <row r="839" spans="1:23" customFormat="1" ht="15" customHeight="1">
      <c r="A839" s="323">
        <v>287</v>
      </c>
      <c r="B839" s="428"/>
      <c r="C839" s="339" t="str">
        <f>+VLOOKUP(A839,bd_lista!$A$3:$C$593,3,FALSE)</f>
        <v>Fondo Nacional de Inversión Productiva y Social</v>
      </c>
      <c r="D839" s="430"/>
      <c r="E839" s="319" t="s">
        <v>1419</v>
      </c>
      <c r="F839" s="316">
        <f ca="1">+IFERROR(INDEX('Hoja de Trabajo para listado'!$A$155:$Z$1048576,MATCH($A839,'Hoja de Trabajo para listado'!$A$155:$A$1048576,0),MATCH((CUADRO!F$5&amp;$E839),'Hoja de Trabajo para listado'!$A$151:$Z$151,0)),0)+IFERROR(INDEX('Hoja de Trabajo para listado'!$AB$155:$BA$1048576,MATCH($A839,'Hoja de Trabajo para listado'!$AB$155:$AB$1048576,0),MATCH((CUADRO!F$5&amp;$E839),'Hoja de Trabajo para listado'!$AB$151:$BA$151,0)),0)+IFERROR(INDEX('Hoja de Trabajo para listado'!$BC$155:$CB$1048576,MATCH($A839,'Hoja de Trabajo para listado'!$BC$155:$BC$1048576,0),MATCH((CUADRO!F$5&amp;$E839),'Hoja de Trabajo para listado'!$BC$151:$CB$151,0)),0)+IFERROR(INDEX('Hoja de Trabajo para listado'!$DE$153:$DG$274,MATCH($A839,'Hoja de Trabajo para listado'!$DE$153:$DE$1048576,0),MATCH((CUADRO!F$5&amp;$E839),'Hoja de Trabajo para listado'!$DE$151:$DG$151,0)),0)+IFERROR(INDEX('Hoja de Trabajo para listado'!$CD$155:$DC$1048576,MATCH($A839,'Hoja de Trabajo para listado'!$CD$155:$CD$1048576,0),MATCH((CUADRO!F$5&amp;$E839),'Hoja de Trabajo para listado'!$CD$151:$DC$151,0)),0)</f>
        <v>44909303.599999994</v>
      </c>
      <c r="G839" s="316">
        <f ca="1">+IFERROR(INDEX('Hoja de Trabajo para listado'!$A$155:$Z$1048576,MATCH($A839,'Hoja de Trabajo para listado'!$A$155:$A$1048576,0),MATCH((CUADRO!G$5&amp;$E839),'Hoja de Trabajo para listado'!$A$151:$Z$151,0)),0)+IFERROR(INDEX('Hoja de Trabajo para listado'!$AB$155:$BA$1048576,MATCH($A839,'Hoja de Trabajo para listado'!$AB$155:$AB$1048576,0),MATCH((CUADRO!G$5&amp;$E839),'Hoja de Trabajo para listado'!$AB$151:$BA$151,0)),0)+IFERROR(INDEX('Hoja de Trabajo para listado'!$BC$155:$CB$1048576,MATCH($A839,'Hoja de Trabajo para listado'!$BC$155:$BC$1048576,0),MATCH((CUADRO!G$5&amp;$E839),'Hoja de Trabajo para listado'!$BC$151:$CB$151,0)),0)+IFERROR(INDEX('Hoja de Trabajo para listado'!$DE$153:$DG$274,MATCH($A839,'Hoja de Trabajo para listado'!$DE$153:$DE$1048576,0),MATCH((CUADRO!G$5&amp;$E839),'Hoja de Trabajo para listado'!$DE$151:$DG$151,0)),0)+IFERROR(INDEX('Hoja de Trabajo para listado'!$CD$155:$DC$1048576,MATCH($A839,'Hoja de Trabajo para listado'!$CD$155:$CD$1048576,0),MATCH((CUADRO!G$5&amp;$E839),'Hoja de Trabajo para listado'!$CD$151:$DC$151,0)),0)</f>
        <v>17150000</v>
      </c>
      <c r="H839" s="316">
        <f ca="1">+IFERROR(INDEX('Hoja de Trabajo para listado'!$A$155:$Z$1048576,MATCH($A839,'Hoja de Trabajo para listado'!$A$155:$A$1048576,0),MATCH((CUADRO!H$5&amp;$E839),'Hoja de Trabajo para listado'!$A$151:$Z$151,0)),0)+IFERROR(INDEX('Hoja de Trabajo para listado'!$AB$155:$BA$1048576,MATCH($A839,'Hoja de Trabajo para listado'!$AB$155:$AB$1048576,0),MATCH((CUADRO!H$5&amp;$E839),'Hoja de Trabajo para listado'!$AB$151:$BA$151,0)),0)+IFERROR(INDEX('Hoja de Trabajo para listado'!$BC$155:$CB$1048576,MATCH($A839,'Hoja de Trabajo para listado'!$BC$155:$BC$1048576,0),MATCH((CUADRO!H$5&amp;$E839),'Hoja de Trabajo para listado'!$BC$151:$CB$151,0)),0)+IFERROR(INDEX('Hoja de Trabajo para listado'!$DE$153:$DG$274,MATCH($A839,'Hoja de Trabajo para listado'!$DE$153:$DE$1048576,0),MATCH((CUADRO!H$5&amp;$E839),'Hoja de Trabajo para listado'!$DE$151:$DG$151,0)),0)+IFERROR(INDEX('Hoja de Trabajo para listado'!$CD$155:$DC$1048576,MATCH($A839,'Hoja de Trabajo para listado'!$CD$155:$CD$1048576,0),MATCH((CUADRO!H$5&amp;$E839),'Hoja de Trabajo para listado'!$CD$151:$DC$151,0)),0)</f>
        <v>118140913.95999999</v>
      </c>
      <c r="I839" s="316">
        <f ca="1">+IFERROR(INDEX('Hoja de Trabajo para listado'!$A$155:$Z$1048576,MATCH($A839,'Hoja de Trabajo para listado'!$A$155:$A$1048576,0),MATCH((CUADRO!I$5&amp;$E839),'Hoja de Trabajo para listado'!$A$151:$Z$151,0)),0)+IFERROR(INDEX('Hoja de Trabajo para listado'!$AB$155:$BA$1048576,MATCH($A839,'Hoja de Trabajo para listado'!$AB$155:$AB$1048576,0),MATCH((CUADRO!I$5&amp;$E839),'Hoja de Trabajo para listado'!$AB$151:$BA$151,0)),0)+IFERROR(INDEX('Hoja de Trabajo para listado'!$BC$155:$CB$1048576,MATCH($A839,'Hoja de Trabajo para listado'!$BC$155:$BC$1048576,0),MATCH((CUADRO!I$5&amp;$E839),'Hoja de Trabajo para listado'!$BC$151:$CB$151,0)),0)+IFERROR(INDEX('Hoja de Trabajo para listado'!$DE$153:$DG$274,MATCH($A839,'Hoja de Trabajo para listado'!$DE$153:$DE$1048576,0),MATCH((CUADRO!I$5&amp;$E839),'Hoja de Trabajo para listado'!$DE$151:$DG$151,0)),0)+IFERROR(INDEX('Hoja de Trabajo para listado'!$CD$155:$DC$1048576,MATCH($A839,'Hoja de Trabajo para listado'!$CD$155:$CD$1048576,0),MATCH((CUADRO!I$5&amp;$E839),'Hoja de Trabajo para listado'!$CD$151:$DC$151,0)),0)</f>
        <v>15604397.140000001</v>
      </c>
      <c r="J839" s="316">
        <f ca="1">+IFERROR(INDEX('Hoja de Trabajo para listado'!$A$155:$Z$1048576,MATCH($A839,'Hoja de Trabajo para listado'!$A$155:$A$1048576,0),MATCH((CUADRO!J$5&amp;$E839),'Hoja de Trabajo para listado'!$A$151:$Z$151,0)),0)+IFERROR(INDEX('Hoja de Trabajo para listado'!$AB$155:$BA$1048576,MATCH($A839,'Hoja de Trabajo para listado'!$AB$155:$AB$1048576,0),MATCH((CUADRO!J$5&amp;$E839),'Hoja de Trabajo para listado'!$AB$151:$BA$151,0)),0)+IFERROR(INDEX('Hoja de Trabajo para listado'!$BC$155:$CB$1048576,MATCH($A839,'Hoja de Trabajo para listado'!$BC$155:$BC$1048576,0),MATCH((CUADRO!J$5&amp;$E839),'Hoja de Trabajo para listado'!$BC$151:$CB$151,0)),0)+IFERROR(INDEX('Hoja de Trabajo para listado'!$DE$153:$DG$274,MATCH($A839,'Hoja de Trabajo para listado'!$DE$153:$DE$1048576,0),MATCH((CUADRO!J$5&amp;$E839),'Hoja de Trabajo para listado'!$DE$151:$DG$151,0)),0)+IFERROR(INDEX('Hoja de Trabajo para listado'!$CD$155:$DC$1048576,MATCH($A839,'Hoja de Trabajo para listado'!$CD$155:$CD$1048576,0),MATCH((CUADRO!J$5&amp;$E839),'Hoja de Trabajo para listado'!$CD$151:$DC$151,0)),0)</f>
        <v>30013956.629999999</v>
      </c>
      <c r="K839" s="314">
        <f ca="1">+IFERROR(INDEX('Hoja de Trabajo para listado'!$A$155:$Z$1048576,MATCH($A839,'Hoja de Trabajo para listado'!$A$155:$A$1048576,0),MATCH((CUADRO!K$5&amp;$E839),'Hoja de Trabajo para listado'!$A$151:$Z$151,0)),0)+IFERROR(INDEX('Hoja de Trabajo para listado'!$AB$155:$BA$1048576,MATCH($A839,'Hoja de Trabajo para listado'!$AB$155:$AB$1048576,0),MATCH((CUADRO!K$5&amp;$E839),'Hoja de Trabajo para listado'!$AB$151:$BA$151,0)),0)+IFERROR(INDEX('Hoja de Trabajo para listado'!$BC$155:$CB$1048576,MATCH($A839,'Hoja de Trabajo para listado'!$BC$155:$BC$1048576,0),MATCH((CUADRO!K$5&amp;$E839),'Hoja de Trabajo para listado'!$BC$151:$CB$151,0)),0)+IFERROR(INDEX('Hoja de Trabajo para listado'!$DE$153:$DG$274,MATCH($A839,'Hoja de Trabajo para listado'!$DE$153:$DE$1048576,0),MATCH((CUADRO!K$5&amp;$E839),'Hoja de Trabajo para listado'!$DE$151:$DG$151,0)),0)+IFERROR(INDEX('Hoja de Trabajo para listado'!$CD$155:$DC$1048576,MATCH($A839,'Hoja de Trabajo para listado'!$CD$155:$CD$1048576,0),MATCH((CUADRO!K$5&amp;$E839),'Hoja de Trabajo para listado'!$CD$151:$DC$151,0)),0)</f>
        <v>577</v>
      </c>
      <c r="L839" s="314">
        <f ca="1">+IFERROR(INDEX('Hoja de Trabajo para listado'!$A$155:$Z$1048576,MATCH($A839,'Hoja de Trabajo para listado'!$A$155:$A$1048576,0),MATCH((CUADRO!L$5&amp;$E839),'Hoja de Trabajo para listado'!$A$151:$Z$151,0)),0)+IFERROR(INDEX('Hoja de Trabajo para listado'!$AB$155:$BA$1048576,MATCH($A839,'Hoja de Trabajo para listado'!$AB$155:$AB$1048576,0),MATCH((CUADRO!L$5&amp;$E839),'Hoja de Trabajo para listado'!$AB$151:$BA$151,0)),0)+IFERROR(INDEX('Hoja de Trabajo para listado'!$BC$155:$CB$1048576,MATCH($A839,'Hoja de Trabajo para listado'!$BC$155:$BC$1048576,0),MATCH((CUADRO!L$5&amp;$E839),'Hoja de Trabajo para listado'!$BC$151:$CB$151,0)),0)+IFERROR(INDEX('Hoja de Trabajo para listado'!$DE$153:$DG$274,MATCH($A839,'Hoja de Trabajo para listado'!$DE$153:$DE$1048576,0),MATCH((CUADRO!L$5&amp;$E839),'Hoja de Trabajo para listado'!$DE$151:$DG$151,0)),0)+IFERROR(INDEX('Hoja de Trabajo para listado'!$CD$155:$DC$1048576,MATCH($A839,'Hoja de Trabajo para listado'!$CD$155:$CD$1048576,0),MATCH((CUADRO!L$5&amp;$E839),'Hoja de Trabajo para listado'!$CD$151:$DC$151,0)),0)</f>
        <v>0</v>
      </c>
      <c r="M839" s="314">
        <f ca="1">+IFERROR(INDEX('Hoja de Trabajo para listado'!$A$155:$Z$1048576,MATCH($A839,'Hoja de Trabajo para listado'!$A$155:$A$1048576,0),MATCH((CUADRO!M$5&amp;$E839),'Hoja de Trabajo para listado'!$A$151:$Z$151,0)),0)+IFERROR(INDEX('Hoja de Trabajo para listado'!$AB$155:$BA$1048576,MATCH($A839,'Hoja de Trabajo para listado'!$AB$155:$AB$1048576,0),MATCH((CUADRO!M$5&amp;$E839),'Hoja de Trabajo para listado'!$AB$151:$BA$151,0)),0)+IFERROR(INDEX('Hoja de Trabajo para listado'!$BC$155:$CB$1048576,MATCH($A839,'Hoja de Trabajo para listado'!$BC$155:$BC$1048576,0),MATCH((CUADRO!M$5&amp;$E839),'Hoja de Trabajo para listado'!$BC$151:$CB$151,0)),0)+IFERROR(INDEX('Hoja de Trabajo para listado'!$DE$153:$DG$274,MATCH($A839,'Hoja de Trabajo para listado'!$DE$153:$DE$1048576,0),MATCH((CUADRO!M$5&amp;$E839),'Hoja de Trabajo para listado'!$DE$151:$DG$151,0)),0)+IFERROR(INDEX('Hoja de Trabajo para listado'!$CD$155:$DC$1048576,MATCH($A839,'Hoja de Trabajo para listado'!$CD$155:$CD$1048576,0),MATCH((CUADRO!M$5&amp;$E839),'Hoja de Trabajo para listado'!$CD$151:$DC$151,0)),0)</f>
        <v>0</v>
      </c>
      <c r="N839" s="314">
        <f ca="1">+IFERROR(INDEX('Hoja de Trabajo para listado'!$A$155:$Z$1048576,MATCH($A839,'Hoja de Trabajo para listado'!$A$155:$A$1048576,0),MATCH((CUADRO!N$5&amp;$E839),'Hoja de Trabajo para listado'!$A$151:$Z$151,0)),0)+IFERROR(INDEX('Hoja de Trabajo para listado'!$AB$155:$BA$1048576,MATCH($A839,'Hoja de Trabajo para listado'!$AB$155:$AB$1048576,0),MATCH((CUADRO!N$5&amp;$E839),'Hoja de Trabajo para listado'!$AB$151:$BA$151,0)),0)+IFERROR(INDEX('Hoja de Trabajo para listado'!$BC$155:$CB$1048576,MATCH($A839,'Hoja de Trabajo para listado'!$BC$155:$BC$1048576,0),MATCH((CUADRO!N$5&amp;$E839),'Hoja de Trabajo para listado'!$BC$151:$CB$151,0)),0)+IFERROR(INDEX('Hoja de Trabajo para listado'!$DE$153:$DG$274,MATCH($A839,'Hoja de Trabajo para listado'!$DE$153:$DE$1048576,0),MATCH((CUADRO!N$5&amp;$E839),'Hoja de Trabajo para listado'!$DE$151:$DG$151,0)),0)+IFERROR(INDEX('Hoja de Trabajo para listado'!$CD$155:$DC$1048576,MATCH($A839,'Hoja de Trabajo para listado'!$CD$155:$CD$1048576,0),MATCH((CUADRO!N$5&amp;$E839),'Hoja de Trabajo para listado'!$CD$151:$DC$151,0)),0)</f>
        <v>0</v>
      </c>
      <c r="O839" s="314">
        <f ca="1">+IFERROR(INDEX('Hoja de Trabajo para listado'!$A$155:$Z$1048576,MATCH($A839,'Hoja de Trabajo para listado'!$A$155:$A$1048576,0),MATCH((CUADRO!O$5&amp;$E839),'Hoja de Trabajo para listado'!$A$151:$Z$151,0)),0)+IFERROR(INDEX('Hoja de Trabajo para listado'!$AB$155:$BA$1048576,MATCH($A839,'Hoja de Trabajo para listado'!$AB$155:$AB$1048576,0),MATCH((CUADRO!O$5&amp;$E839),'Hoja de Trabajo para listado'!$AB$151:$BA$151,0)),0)+IFERROR(INDEX('Hoja de Trabajo para listado'!$BC$155:$CB$1048576,MATCH($A839,'Hoja de Trabajo para listado'!$BC$155:$BC$1048576,0),MATCH((CUADRO!O$5&amp;$E839),'Hoja de Trabajo para listado'!$BC$151:$CB$151,0)),0)+IFERROR(INDEX('Hoja de Trabajo para listado'!$DE$153:$DG$274,MATCH($A839,'Hoja de Trabajo para listado'!$DE$153:$DE$1048576,0),MATCH((CUADRO!O$5&amp;$E839),'Hoja de Trabajo para listado'!$DE$151:$DG$151,0)),0)+IFERROR(INDEX('Hoja de Trabajo para listado'!$CD$155:$DC$1048576,MATCH($A839,'Hoja de Trabajo para listado'!$CD$155:$CD$1048576,0),MATCH((CUADRO!O$5&amp;$E839),'Hoja de Trabajo para listado'!$CD$151:$DC$151,0)),0)</f>
        <v>0</v>
      </c>
      <c r="P839" s="314">
        <f ca="1">+IFERROR(INDEX('Hoja de Trabajo para listado'!$A$155:$Z$1048576,MATCH($A839,'Hoja de Trabajo para listado'!$A$155:$A$1048576,0),MATCH((CUADRO!P$5&amp;$E839),'Hoja de Trabajo para listado'!$A$151:$Z$151,0)),0)+IFERROR(INDEX('Hoja de Trabajo para listado'!$AB$155:$BA$1048576,MATCH($A839,'Hoja de Trabajo para listado'!$AB$155:$AB$1048576,0),MATCH((CUADRO!P$5&amp;$E839),'Hoja de Trabajo para listado'!$AB$151:$BA$151,0)),0)+IFERROR(INDEX('Hoja de Trabajo para listado'!$BC$155:$CB$1048576,MATCH($A839,'Hoja de Trabajo para listado'!$BC$155:$BC$1048576,0),MATCH((CUADRO!P$5&amp;$E839),'Hoja de Trabajo para listado'!$BC$151:$CB$151,0)),0)+IFERROR(INDEX('Hoja de Trabajo para listado'!$DE$153:$DG$274,MATCH($A839,'Hoja de Trabajo para listado'!$DE$153:$DE$1048576,0),MATCH((CUADRO!P$5&amp;$E839),'Hoja de Trabajo para listado'!$DE$151:$DG$151,0)),0)+IFERROR(INDEX('Hoja de Trabajo para listado'!$CD$155:$DC$1048576,MATCH($A839,'Hoja de Trabajo para listado'!$CD$155:$CD$1048576,0),MATCH((CUADRO!P$5&amp;$E839),'Hoja de Trabajo para listado'!$CD$151:$DC$151,0)),0)</f>
        <v>0</v>
      </c>
      <c r="Q839" s="314">
        <f ca="1">+IFERROR(INDEX('Hoja de Trabajo para listado'!$A$155:$Z$1048576,MATCH($A839,'Hoja de Trabajo para listado'!$A$155:$A$1048576,0),MATCH((CUADRO!Q$5&amp;$E839),'Hoja de Trabajo para listado'!$A$151:$Z$151,0)),0)+IFERROR(INDEX('Hoja de Trabajo para listado'!$AB$155:$BA$1048576,MATCH($A839,'Hoja de Trabajo para listado'!$AB$155:$AB$1048576,0),MATCH((CUADRO!Q$5&amp;$E839),'Hoja de Trabajo para listado'!$AB$151:$BA$151,0)),0)+IFERROR(INDEX('Hoja de Trabajo para listado'!$BC$155:$CB$1048576,MATCH($A839,'Hoja de Trabajo para listado'!$BC$155:$BC$1048576,0),MATCH((CUADRO!Q$5&amp;$E839),'Hoja de Trabajo para listado'!$BC$151:$CB$151,0)),0)+IFERROR(INDEX('Hoja de Trabajo para listado'!$DE$153:$DG$274,MATCH($A839,'Hoja de Trabajo para listado'!$DE$153:$DE$1048576,0),MATCH((CUADRO!Q$5&amp;$E839),'Hoja de Trabajo para listado'!$DE$151:$DG$151,0)),0)+IFERROR(INDEX('Hoja de Trabajo para listado'!$CD$155:$DC$1048576,MATCH($A839,'Hoja de Trabajo para listado'!$CD$155:$CD$1048576,0),MATCH((CUADRO!Q$5&amp;$E839),'Hoja de Trabajo para listado'!$CD$151:$DC$151,0)),0)</f>
        <v>0</v>
      </c>
      <c r="R839" s="316">
        <f t="shared" ca="1" si="26"/>
        <v>225819148.32999998</v>
      </c>
      <c r="S839" s="316">
        <f ca="1">+R838+R839</f>
        <v>225819648.32999998</v>
      </c>
      <c r="T839" s="314">
        <f ca="1">+S839</f>
        <v>225819648.32999998</v>
      </c>
      <c r="U839" s="348">
        <f t="shared" si="27"/>
        <v>2</v>
      </c>
      <c r="V839" s="319" t="str">
        <f>+VLOOKUP(A839,bd_lista!$A$3:$E$593,5,FALSE)</f>
        <v>Instituciones Descentralizadas</v>
      </c>
      <c r="W839" s="426"/>
    </row>
    <row r="840" spans="1:23" customFormat="1" ht="15" customHeight="1">
      <c r="A840" s="323">
        <v>291</v>
      </c>
      <c r="B840" s="427">
        <f>+A840</f>
        <v>291</v>
      </c>
      <c r="C840" s="318" t="str">
        <f>+VLOOKUP(A840,bd_lista!$A$3:$C$593,3,FALSE)</f>
        <v>Administradora Boliviana de Carreteras</v>
      </c>
      <c r="D840" s="429" t="str">
        <f>+C840</f>
        <v>Administradora Boliviana de Carreteras</v>
      </c>
      <c r="E840" s="339" t="s">
        <v>1418</v>
      </c>
      <c r="F840" s="314">
        <f ca="1">+IFERROR(INDEX('Hoja de Trabajo para listado'!$A$155:$Z$1048576,MATCH($A840,'Hoja de Trabajo para listado'!$A$155:$A$1048576,0),MATCH((CUADRO!F$5&amp;$E840),'Hoja de Trabajo para listado'!$A$151:$Z$151,0)),0)+IFERROR(INDEX('Hoja de Trabajo para listado'!$AB$155:$BA$1048576,MATCH($A840,'Hoja de Trabajo para listado'!$AB$155:$AB$1048576,0),MATCH((CUADRO!F$5&amp;$E840),'Hoja de Trabajo para listado'!$AB$151:$BA$151,0)),0)+IFERROR(INDEX('Hoja de Trabajo para listado'!$BC$155:$CB$1048576,MATCH($A840,'Hoja de Trabajo para listado'!$BC$155:$BC$1048576,0),MATCH((CUADRO!F$5&amp;$E840),'Hoja de Trabajo para listado'!$BC$151:$CB$151,0)),0)+IFERROR(INDEX('Hoja de Trabajo para listado'!$DE$153:$DG$274,MATCH($A840,'Hoja de Trabajo para listado'!$DE$153:$DE$1048576,0),MATCH((CUADRO!F$5&amp;$E840),'Hoja de Trabajo para listado'!$DE$151:$DG$151,0)),0)+IFERROR(INDEX('Hoja de Trabajo para listado'!$CD$155:$DC$1048576,MATCH($A840,'Hoja de Trabajo para listado'!$CD$155:$CD$1048576,0),MATCH((CUADRO!F$5&amp;$E840),'Hoja de Trabajo para listado'!$CD$151:$DC$151,0)),0)</f>
        <v>490</v>
      </c>
      <c r="G840" s="314">
        <f ca="1">+IFERROR(INDEX('Hoja de Trabajo para listado'!$A$155:$Z$1048576,MATCH($A840,'Hoja de Trabajo para listado'!$A$155:$A$1048576,0),MATCH((CUADRO!G$5&amp;$E840),'Hoja de Trabajo para listado'!$A$151:$Z$151,0)),0)+IFERROR(INDEX('Hoja de Trabajo para listado'!$AB$155:$BA$1048576,MATCH($A840,'Hoja de Trabajo para listado'!$AB$155:$AB$1048576,0),MATCH((CUADRO!G$5&amp;$E840),'Hoja de Trabajo para listado'!$AB$151:$BA$151,0)),0)+IFERROR(INDEX('Hoja de Trabajo para listado'!$BC$155:$CB$1048576,MATCH($A840,'Hoja de Trabajo para listado'!$BC$155:$BC$1048576,0),MATCH((CUADRO!G$5&amp;$E840),'Hoja de Trabajo para listado'!$BC$151:$CB$151,0)),0)+IFERROR(INDEX('Hoja de Trabajo para listado'!$DE$153:$DG$274,MATCH($A840,'Hoja de Trabajo para listado'!$DE$153:$DE$1048576,0),MATCH((CUADRO!G$5&amp;$E840),'Hoja de Trabajo para listado'!$DE$151:$DG$151,0)),0)+IFERROR(INDEX('Hoja de Trabajo para listado'!$CD$155:$DC$1048576,MATCH($A840,'Hoja de Trabajo para listado'!$CD$155:$CD$1048576,0),MATCH((CUADRO!G$5&amp;$E840),'Hoja de Trabajo para listado'!$CD$151:$DC$151,0)),0)</f>
        <v>50</v>
      </c>
      <c r="H840" s="314">
        <f ca="1">+IFERROR(INDEX('Hoja de Trabajo para listado'!$A$155:$Z$1048576,MATCH($A840,'Hoja de Trabajo para listado'!$A$155:$A$1048576,0),MATCH((CUADRO!H$5&amp;$E840),'Hoja de Trabajo para listado'!$A$151:$Z$151,0)),0)+IFERROR(INDEX('Hoja de Trabajo para listado'!$AB$155:$BA$1048576,MATCH($A840,'Hoja de Trabajo para listado'!$AB$155:$AB$1048576,0),MATCH((CUADRO!H$5&amp;$E840),'Hoja de Trabajo para listado'!$AB$151:$BA$151,0)),0)+IFERROR(INDEX('Hoja de Trabajo para listado'!$BC$155:$CB$1048576,MATCH($A840,'Hoja de Trabajo para listado'!$BC$155:$BC$1048576,0),MATCH((CUADRO!H$5&amp;$E840),'Hoja de Trabajo para listado'!$BC$151:$CB$151,0)),0)+IFERROR(INDEX('Hoja de Trabajo para listado'!$DE$153:$DG$274,MATCH($A840,'Hoja de Trabajo para listado'!$DE$153:$DE$1048576,0),MATCH((CUADRO!H$5&amp;$E840),'Hoja de Trabajo para listado'!$DE$151:$DG$151,0)),0)+IFERROR(INDEX('Hoja de Trabajo para listado'!$CD$155:$DC$1048576,MATCH($A840,'Hoja de Trabajo para listado'!$CD$155:$CD$1048576,0),MATCH((CUADRO!H$5&amp;$E840),'Hoja de Trabajo para listado'!$CD$151:$DC$151,0)),0)</f>
        <v>28715849.600000001</v>
      </c>
      <c r="I840" s="314">
        <f ca="1">+IFERROR(INDEX('Hoja de Trabajo para listado'!$A$155:$Z$1048576,MATCH($A840,'Hoja de Trabajo para listado'!$A$155:$A$1048576,0),MATCH((CUADRO!I$5&amp;$E840),'Hoja de Trabajo para listado'!$A$151:$Z$151,0)),0)+IFERROR(INDEX('Hoja de Trabajo para listado'!$AB$155:$BA$1048576,MATCH($A840,'Hoja de Trabajo para listado'!$AB$155:$AB$1048576,0),MATCH((CUADRO!I$5&amp;$E840),'Hoja de Trabajo para listado'!$AB$151:$BA$151,0)),0)+IFERROR(INDEX('Hoja de Trabajo para listado'!$BC$155:$CB$1048576,MATCH($A840,'Hoja de Trabajo para listado'!$BC$155:$BC$1048576,0),MATCH((CUADRO!I$5&amp;$E840),'Hoja de Trabajo para listado'!$BC$151:$CB$151,0)),0)+IFERROR(INDEX('Hoja de Trabajo para listado'!$DE$153:$DG$274,MATCH($A840,'Hoja de Trabajo para listado'!$DE$153:$DE$1048576,0),MATCH((CUADRO!I$5&amp;$E840),'Hoja de Trabajo para listado'!$DE$151:$DG$151,0)),0)+IFERROR(INDEX('Hoja de Trabajo para listado'!$CD$155:$DC$1048576,MATCH($A840,'Hoja de Trabajo para listado'!$CD$155:$CD$1048576,0),MATCH((CUADRO!I$5&amp;$E840),'Hoja de Trabajo para listado'!$CD$151:$DC$151,0)),0)</f>
        <v>20118669.079999998</v>
      </c>
      <c r="J840" s="314">
        <f ca="1">+IFERROR(INDEX('Hoja de Trabajo para listado'!$A$155:$Z$1048576,MATCH($A840,'Hoja de Trabajo para listado'!$A$155:$A$1048576,0),MATCH((CUADRO!J$5&amp;$E840),'Hoja de Trabajo para listado'!$A$151:$Z$151,0)),0)+IFERROR(INDEX('Hoja de Trabajo para listado'!$AB$155:$BA$1048576,MATCH($A840,'Hoja de Trabajo para listado'!$AB$155:$AB$1048576,0),MATCH((CUADRO!J$5&amp;$E840),'Hoja de Trabajo para listado'!$AB$151:$BA$151,0)),0)+IFERROR(INDEX('Hoja de Trabajo para listado'!$BC$155:$CB$1048576,MATCH($A840,'Hoja de Trabajo para listado'!$BC$155:$BC$1048576,0),MATCH((CUADRO!J$5&amp;$E840),'Hoja de Trabajo para listado'!$BC$151:$CB$151,0)),0)+IFERROR(INDEX('Hoja de Trabajo para listado'!$DE$153:$DG$274,MATCH($A840,'Hoja de Trabajo para listado'!$DE$153:$DE$1048576,0),MATCH((CUADRO!J$5&amp;$E840),'Hoja de Trabajo para listado'!$DE$151:$DG$151,0)),0)+IFERROR(INDEX('Hoja de Trabajo para listado'!$CD$155:$DC$1048576,MATCH($A840,'Hoja de Trabajo para listado'!$CD$155:$CD$1048576,0),MATCH((CUADRO!J$5&amp;$E840),'Hoja de Trabajo para listado'!$CD$151:$DC$151,0)),0)</f>
        <v>270</v>
      </c>
      <c r="K840" s="314">
        <f ca="1">+IFERROR(INDEX('Hoja de Trabajo para listado'!$A$155:$Z$1048576,MATCH($A840,'Hoja de Trabajo para listado'!$A$155:$A$1048576,0),MATCH((CUADRO!K$5&amp;$E840),'Hoja de Trabajo para listado'!$A$151:$Z$151,0)),0)+IFERROR(INDEX('Hoja de Trabajo para listado'!$AB$155:$BA$1048576,MATCH($A840,'Hoja de Trabajo para listado'!$AB$155:$AB$1048576,0),MATCH((CUADRO!K$5&amp;$E840),'Hoja de Trabajo para listado'!$AB$151:$BA$151,0)),0)+IFERROR(INDEX('Hoja de Trabajo para listado'!$BC$155:$CB$1048576,MATCH($A840,'Hoja de Trabajo para listado'!$BC$155:$BC$1048576,0),MATCH((CUADRO!K$5&amp;$E840),'Hoja de Trabajo para listado'!$BC$151:$CB$151,0)),0)+IFERROR(INDEX('Hoja de Trabajo para listado'!$DE$153:$DG$274,MATCH($A840,'Hoja de Trabajo para listado'!$DE$153:$DE$1048576,0),MATCH((CUADRO!K$5&amp;$E840),'Hoja de Trabajo para listado'!$DE$151:$DG$151,0)),0)+IFERROR(INDEX('Hoja de Trabajo para listado'!$CD$155:$DC$1048576,MATCH($A840,'Hoja de Trabajo para listado'!$CD$155:$CD$1048576,0),MATCH((CUADRO!K$5&amp;$E840),'Hoja de Trabajo para listado'!$CD$151:$DC$151,0)),0)</f>
        <v>0</v>
      </c>
      <c r="L840" s="314">
        <f ca="1">+IFERROR(INDEX('Hoja de Trabajo para listado'!$A$155:$Z$1048576,MATCH($A840,'Hoja de Trabajo para listado'!$A$155:$A$1048576,0),MATCH((CUADRO!L$5&amp;$E840),'Hoja de Trabajo para listado'!$A$151:$Z$151,0)),0)+IFERROR(INDEX('Hoja de Trabajo para listado'!$AB$155:$BA$1048576,MATCH($A840,'Hoja de Trabajo para listado'!$AB$155:$AB$1048576,0),MATCH((CUADRO!L$5&amp;$E840),'Hoja de Trabajo para listado'!$AB$151:$BA$151,0)),0)+IFERROR(INDEX('Hoja de Trabajo para listado'!$BC$155:$CB$1048576,MATCH($A840,'Hoja de Trabajo para listado'!$BC$155:$BC$1048576,0),MATCH((CUADRO!L$5&amp;$E840),'Hoja de Trabajo para listado'!$BC$151:$CB$151,0)),0)+IFERROR(INDEX('Hoja de Trabajo para listado'!$DE$153:$DG$274,MATCH($A840,'Hoja de Trabajo para listado'!$DE$153:$DE$1048576,0),MATCH((CUADRO!L$5&amp;$E840),'Hoja de Trabajo para listado'!$DE$151:$DG$151,0)),0)+IFERROR(INDEX('Hoja de Trabajo para listado'!$CD$155:$DC$1048576,MATCH($A840,'Hoja de Trabajo para listado'!$CD$155:$CD$1048576,0),MATCH((CUADRO!L$5&amp;$E840),'Hoja de Trabajo para listado'!$CD$151:$DC$151,0)),0)</f>
        <v>0</v>
      </c>
      <c r="M840" s="314">
        <f ca="1">+IFERROR(INDEX('Hoja de Trabajo para listado'!$A$155:$Z$1048576,MATCH($A840,'Hoja de Trabajo para listado'!$A$155:$A$1048576,0),MATCH((CUADRO!M$5&amp;$E840),'Hoja de Trabajo para listado'!$A$151:$Z$151,0)),0)+IFERROR(INDEX('Hoja de Trabajo para listado'!$AB$155:$BA$1048576,MATCH($A840,'Hoja de Trabajo para listado'!$AB$155:$AB$1048576,0),MATCH((CUADRO!M$5&amp;$E840),'Hoja de Trabajo para listado'!$AB$151:$BA$151,0)),0)+IFERROR(INDEX('Hoja de Trabajo para listado'!$BC$155:$CB$1048576,MATCH($A840,'Hoja de Trabajo para listado'!$BC$155:$BC$1048576,0),MATCH((CUADRO!M$5&amp;$E840),'Hoja de Trabajo para listado'!$BC$151:$CB$151,0)),0)+IFERROR(INDEX('Hoja de Trabajo para listado'!$DE$153:$DG$274,MATCH($A840,'Hoja de Trabajo para listado'!$DE$153:$DE$1048576,0),MATCH((CUADRO!M$5&amp;$E840),'Hoja de Trabajo para listado'!$DE$151:$DG$151,0)),0)+IFERROR(INDEX('Hoja de Trabajo para listado'!$CD$155:$DC$1048576,MATCH($A840,'Hoja de Trabajo para listado'!$CD$155:$CD$1048576,0),MATCH((CUADRO!M$5&amp;$E840),'Hoja de Trabajo para listado'!$CD$151:$DC$151,0)),0)</f>
        <v>0</v>
      </c>
      <c r="N840" s="314">
        <f ca="1">+IFERROR(INDEX('Hoja de Trabajo para listado'!$A$155:$Z$1048576,MATCH($A840,'Hoja de Trabajo para listado'!$A$155:$A$1048576,0),MATCH((CUADRO!N$5&amp;$E840),'Hoja de Trabajo para listado'!$A$151:$Z$151,0)),0)+IFERROR(INDEX('Hoja de Trabajo para listado'!$AB$155:$BA$1048576,MATCH($A840,'Hoja de Trabajo para listado'!$AB$155:$AB$1048576,0),MATCH((CUADRO!N$5&amp;$E840),'Hoja de Trabajo para listado'!$AB$151:$BA$151,0)),0)+IFERROR(INDEX('Hoja de Trabajo para listado'!$BC$155:$CB$1048576,MATCH($A840,'Hoja de Trabajo para listado'!$BC$155:$BC$1048576,0),MATCH((CUADRO!N$5&amp;$E840),'Hoja de Trabajo para listado'!$BC$151:$CB$151,0)),0)+IFERROR(INDEX('Hoja de Trabajo para listado'!$DE$153:$DG$274,MATCH($A840,'Hoja de Trabajo para listado'!$DE$153:$DE$1048576,0),MATCH((CUADRO!N$5&amp;$E840),'Hoja de Trabajo para listado'!$DE$151:$DG$151,0)),0)+IFERROR(INDEX('Hoja de Trabajo para listado'!$CD$155:$DC$1048576,MATCH($A840,'Hoja de Trabajo para listado'!$CD$155:$CD$1048576,0),MATCH((CUADRO!N$5&amp;$E840),'Hoja de Trabajo para listado'!$CD$151:$DC$151,0)),0)</f>
        <v>0</v>
      </c>
      <c r="O840" s="314">
        <f ca="1">+IFERROR(INDEX('Hoja de Trabajo para listado'!$A$155:$Z$1048576,MATCH($A840,'Hoja de Trabajo para listado'!$A$155:$A$1048576,0),MATCH((CUADRO!O$5&amp;$E840),'Hoja de Trabajo para listado'!$A$151:$Z$151,0)),0)+IFERROR(INDEX('Hoja de Trabajo para listado'!$AB$155:$BA$1048576,MATCH($A840,'Hoja de Trabajo para listado'!$AB$155:$AB$1048576,0),MATCH((CUADRO!O$5&amp;$E840),'Hoja de Trabajo para listado'!$AB$151:$BA$151,0)),0)+IFERROR(INDEX('Hoja de Trabajo para listado'!$BC$155:$CB$1048576,MATCH($A840,'Hoja de Trabajo para listado'!$BC$155:$BC$1048576,0),MATCH((CUADRO!O$5&amp;$E840),'Hoja de Trabajo para listado'!$BC$151:$CB$151,0)),0)+IFERROR(INDEX('Hoja de Trabajo para listado'!$DE$153:$DG$274,MATCH($A840,'Hoja de Trabajo para listado'!$DE$153:$DE$1048576,0),MATCH((CUADRO!O$5&amp;$E840),'Hoja de Trabajo para listado'!$DE$151:$DG$151,0)),0)+IFERROR(INDEX('Hoja de Trabajo para listado'!$CD$155:$DC$1048576,MATCH($A840,'Hoja de Trabajo para listado'!$CD$155:$CD$1048576,0),MATCH((CUADRO!O$5&amp;$E840),'Hoja de Trabajo para listado'!$CD$151:$DC$151,0)),0)</f>
        <v>0</v>
      </c>
      <c r="P840" s="314">
        <f ca="1">+IFERROR(INDEX('Hoja de Trabajo para listado'!$A$155:$Z$1048576,MATCH($A840,'Hoja de Trabajo para listado'!$A$155:$A$1048576,0),MATCH((CUADRO!P$5&amp;$E840),'Hoja de Trabajo para listado'!$A$151:$Z$151,0)),0)+IFERROR(INDEX('Hoja de Trabajo para listado'!$AB$155:$BA$1048576,MATCH($A840,'Hoja de Trabajo para listado'!$AB$155:$AB$1048576,0),MATCH((CUADRO!P$5&amp;$E840),'Hoja de Trabajo para listado'!$AB$151:$BA$151,0)),0)+IFERROR(INDEX('Hoja de Trabajo para listado'!$BC$155:$CB$1048576,MATCH($A840,'Hoja de Trabajo para listado'!$BC$155:$BC$1048576,0),MATCH((CUADRO!P$5&amp;$E840),'Hoja de Trabajo para listado'!$BC$151:$CB$151,0)),0)+IFERROR(INDEX('Hoja de Trabajo para listado'!$DE$153:$DG$274,MATCH($A840,'Hoja de Trabajo para listado'!$DE$153:$DE$1048576,0),MATCH((CUADRO!P$5&amp;$E840),'Hoja de Trabajo para listado'!$DE$151:$DG$151,0)),0)+IFERROR(INDEX('Hoja de Trabajo para listado'!$CD$155:$DC$1048576,MATCH($A840,'Hoja de Trabajo para listado'!$CD$155:$CD$1048576,0),MATCH((CUADRO!P$5&amp;$E840),'Hoja de Trabajo para listado'!$CD$151:$DC$151,0)),0)</f>
        <v>0</v>
      </c>
      <c r="Q840" s="314">
        <f ca="1">+IFERROR(INDEX('Hoja de Trabajo para listado'!$A$155:$Z$1048576,MATCH($A840,'Hoja de Trabajo para listado'!$A$155:$A$1048576,0),MATCH((CUADRO!Q$5&amp;$E840),'Hoja de Trabajo para listado'!$A$151:$Z$151,0)),0)+IFERROR(INDEX('Hoja de Trabajo para listado'!$AB$155:$BA$1048576,MATCH($A840,'Hoja de Trabajo para listado'!$AB$155:$AB$1048576,0),MATCH((CUADRO!Q$5&amp;$E840),'Hoja de Trabajo para listado'!$AB$151:$BA$151,0)),0)+IFERROR(INDEX('Hoja de Trabajo para listado'!$BC$155:$CB$1048576,MATCH($A840,'Hoja de Trabajo para listado'!$BC$155:$BC$1048576,0),MATCH((CUADRO!Q$5&amp;$E840),'Hoja de Trabajo para listado'!$BC$151:$CB$151,0)),0)+IFERROR(INDEX('Hoja de Trabajo para listado'!$DE$153:$DG$274,MATCH($A840,'Hoja de Trabajo para listado'!$DE$153:$DE$1048576,0),MATCH((CUADRO!Q$5&amp;$E840),'Hoja de Trabajo para listado'!$DE$151:$DG$151,0)),0)+IFERROR(INDEX('Hoja de Trabajo para listado'!$CD$155:$DC$1048576,MATCH($A840,'Hoja de Trabajo para listado'!$CD$155:$CD$1048576,0),MATCH((CUADRO!Q$5&amp;$E840),'Hoja de Trabajo para listado'!$CD$151:$DC$151,0)),0)</f>
        <v>0</v>
      </c>
      <c r="R840" s="314">
        <f t="shared" ca="1" si="26"/>
        <v>48835328.68</v>
      </c>
      <c r="S840" s="314"/>
      <c r="T840" s="314">
        <f ca="1">+T841</f>
        <v>157940355.72999999</v>
      </c>
      <c r="U840" s="313">
        <f t="shared" si="27"/>
        <v>1</v>
      </c>
      <c r="V840" s="319" t="str">
        <f>+VLOOKUP(A840,bd_lista!$A$3:$E$593,5,FALSE)</f>
        <v>Instituciones Descentralizadas</v>
      </c>
      <c r="W840" s="425" t="str">
        <f>+V840</f>
        <v>Instituciones Descentralizadas</v>
      </c>
    </row>
    <row r="841" spans="1:23" customFormat="1" ht="15" customHeight="1">
      <c r="A841" s="323">
        <v>291</v>
      </c>
      <c r="B841" s="428"/>
      <c r="C841" s="339" t="str">
        <f>+VLOOKUP(A841,bd_lista!$A$3:$C$593,3,FALSE)</f>
        <v>Administradora Boliviana de Carreteras</v>
      </c>
      <c r="D841" s="430"/>
      <c r="E841" s="319" t="s">
        <v>1419</v>
      </c>
      <c r="F841" s="316">
        <f ca="1">+IFERROR(INDEX('Hoja de Trabajo para listado'!$A$155:$Z$1048576,MATCH($A841,'Hoja de Trabajo para listado'!$A$155:$A$1048576,0),MATCH((CUADRO!F$5&amp;$E841),'Hoja de Trabajo para listado'!$A$151:$Z$151,0)),0)+IFERROR(INDEX('Hoja de Trabajo para listado'!$AB$155:$BA$1048576,MATCH($A841,'Hoja de Trabajo para listado'!$AB$155:$AB$1048576,0),MATCH((CUADRO!F$5&amp;$E841),'Hoja de Trabajo para listado'!$AB$151:$BA$151,0)),0)+IFERROR(INDEX('Hoja de Trabajo para listado'!$BC$155:$CB$1048576,MATCH($A841,'Hoja de Trabajo para listado'!$BC$155:$BC$1048576,0),MATCH((CUADRO!F$5&amp;$E841),'Hoja de Trabajo para listado'!$BC$151:$CB$151,0)),0)+IFERROR(INDEX('Hoja de Trabajo para listado'!$DE$153:$DG$274,MATCH($A841,'Hoja de Trabajo para listado'!$DE$153:$DE$1048576,0),MATCH((CUADRO!F$5&amp;$E841),'Hoja de Trabajo para listado'!$DE$151:$DG$151,0)),0)+IFERROR(INDEX('Hoja de Trabajo para listado'!$CD$155:$DC$1048576,MATCH($A841,'Hoja de Trabajo para listado'!$CD$155:$CD$1048576,0),MATCH((CUADRO!F$5&amp;$E841),'Hoja de Trabajo para listado'!$CD$151:$DC$151,0)),0)</f>
        <v>149275.20000000001</v>
      </c>
      <c r="G841" s="316">
        <f ca="1">+IFERROR(INDEX('Hoja de Trabajo para listado'!$A$155:$Z$1048576,MATCH($A841,'Hoja de Trabajo para listado'!$A$155:$A$1048576,0),MATCH((CUADRO!G$5&amp;$E841),'Hoja de Trabajo para listado'!$A$151:$Z$151,0)),0)+IFERROR(INDEX('Hoja de Trabajo para listado'!$AB$155:$BA$1048576,MATCH($A841,'Hoja de Trabajo para listado'!$AB$155:$AB$1048576,0),MATCH((CUADRO!G$5&amp;$E841),'Hoja de Trabajo para listado'!$AB$151:$BA$151,0)),0)+IFERROR(INDEX('Hoja de Trabajo para listado'!$BC$155:$CB$1048576,MATCH($A841,'Hoja de Trabajo para listado'!$BC$155:$BC$1048576,0),MATCH((CUADRO!G$5&amp;$E841),'Hoja de Trabajo para listado'!$BC$151:$CB$151,0)),0)+IFERROR(INDEX('Hoja de Trabajo para listado'!$DE$153:$DG$274,MATCH($A841,'Hoja de Trabajo para listado'!$DE$153:$DE$1048576,0),MATCH((CUADRO!G$5&amp;$E841),'Hoja de Trabajo para listado'!$DE$151:$DG$151,0)),0)+IFERROR(INDEX('Hoja de Trabajo para listado'!$CD$155:$DC$1048576,MATCH($A841,'Hoja de Trabajo para listado'!$CD$155:$CD$1048576,0),MATCH((CUADRO!G$5&amp;$E841),'Hoja de Trabajo para listado'!$CD$151:$DC$151,0)),0)</f>
        <v>1036501.11</v>
      </c>
      <c r="H841" s="316">
        <f ca="1">+IFERROR(INDEX('Hoja de Trabajo para listado'!$A$155:$Z$1048576,MATCH($A841,'Hoja de Trabajo para listado'!$A$155:$A$1048576,0),MATCH((CUADRO!H$5&amp;$E841),'Hoja de Trabajo para listado'!$A$151:$Z$151,0)),0)+IFERROR(INDEX('Hoja de Trabajo para listado'!$AB$155:$BA$1048576,MATCH($A841,'Hoja de Trabajo para listado'!$AB$155:$AB$1048576,0),MATCH((CUADRO!H$5&amp;$E841),'Hoja de Trabajo para listado'!$AB$151:$BA$151,0)),0)+IFERROR(INDEX('Hoja de Trabajo para listado'!$BC$155:$CB$1048576,MATCH($A841,'Hoja de Trabajo para listado'!$BC$155:$BC$1048576,0),MATCH((CUADRO!H$5&amp;$E841),'Hoja de Trabajo para listado'!$BC$151:$CB$151,0)),0)+IFERROR(INDEX('Hoja de Trabajo para listado'!$DE$153:$DG$274,MATCH($A841,'Hoja de Trabajo para listado'!$DE$153:$DE$1048576,0),MATCH((CUADRO!H$5&amp;$E841),'Hoja de Trabajo para listado'!$DE$151:$DG$151,0)),0)+IFERROR(INDEX('Hoja de Trabajo para listado'!$CD$155:$DC$1048576,MATCH($A841,'Hoja de Trabajo para listado'!$CD$155:$CD$1048576,0),MATCH((CUADRO!H$5&amp;$E841),'Hoja de Trabajo para listado'!$CD$151:$DC$151,0)),0)</f>
        <v>289224.50999999995</v>
      </c>
      <c r="I841" s="316">
        <f ca="1">+IFERROR(INDEX('Hoja de Trabajo para listado'!$A$155:$Z$1048576,MATCH($A841,'Hoja de Trabajo para listado'!$A$155:$A$1048576,0),MATCH((CUADRO!I$5&amp;$E841),'Hoja de Trabajo para listado'!$A$151:$Z$151,0)),0)+IFERROR(INDEX('Hoja de Trabajo para listado'!$AB$155:$BA$1048576,MATCH($A841,'Hoja de Trabajo para listado'!$AB$155:$AB$1048576,0),MATCH((CUADRO!I$5&amp;$E841),'Hoja de Trabajo para listado'!$AB$151:$BA$151,0)),0)+IFERROR(INDEX('Hoja de Trabajo para listado'!$BC$155:$CB$1048576,MATCH($A841,'Hoja de Trabajo para listado'!$BC$155:$BC$1048576,0),MATCH((CUADRO!I$5&amp;$E841),'Hoja de Trabajo para listado'!$BC$151:$CB$151,0)),0)+IFERROR(INDEX('Hoja de Trabajo para listado'!$DE$153:$DG$274,MATCH($A841,'Hoja de Trabajo para listado'!$DE$153:$DE$1048576,0),MATCH((CUADRO!I$5&amp;$E841),'Hoja de Trabajo para listado'!$DE$151:$DG$151,0)),0)+IFERROR(INDEX('Hoja de Trabajo para listado'!$CD$155:$DC$1048576,MATCH($A841,'Hoja de Trabajo para listado'!$CD$155:$CD$1048576,0),MATCH((CUADRO!I$5&amp;$E841),'Hoja de Trabajo para listado'!$CD$151:$DC$151,0)),0)</f>
        <v>57064896.209999993</v>
      </c>
      <c r="J841" s="316">
        <f ca="1">+IFERROR(INDEX('Hoja de Trabajo para listado'!$A$155:$Z$1048576,MATCH($A841,'Hoja de Trabajo para listado'!$A$155:$A$1048576,0),MATCH((CUADRO!J$5&amp;$E841),'Hoja de Trabajo para listado'!$A$151:$Z$151,0)),0)+IFERROR(INDEX('Hoja de Trabajo para listado'!$AB$155:$BA$1048576,MATCH($A841,'Hoja de Trabajo para listado'!$AB$155:$AB$1048576,0),MATCH((CUADRO!J$5&amp;$E841),'Hoja de Trabajo para listado'!$AB$151:$BA$151,0)),0)+IFERROR(INDEX('Hoja de Trabajo para listado'!$BC$155:$CB$1048576,MATCH($A841,'Hoja de Trabajo para listado'!$BC$155:$BC$1048576,0),MATCH((CUADRO!J$5&amp;$E841),'Hoja de Trabajo para listado'!$BC$151:$CB$151,0)),0)+IFERROR(INDEX('Hoja de Trabajo para listado'!$DE$153:$DG$274,MATCH($A841,'Hoja de Trabajo para listado'!$DE$153:$DE$1048576,0),MATCH((CUADRO!J$5&amp;$E841),'Hoja de Trabajo para listado'!$DE$151:$DG$151,0)),0)+IFERROR(INDEX('Hoja de Trabajo para listado'!$CD$155:$DC$1048576,MATCH($A841,'Hoja de Trabajo para listado'!$CD$155:$CD$1048576,0),MATCH((CUADRO!J$5&amp;$E841),'Hoja de Trabajo para listado'!$CD$151:$DC$151,0)),0)</f>
        <v>70</v>
      </c>
      <c r="K841" s="314">
        <f ca="1">+IFERROR(INDEX('Hoja de Trabajo para listado'!$A$155:$Z$1048576,MATCH($A841,'Hoja de Trabajo para listado'!$A$155:$A$1048576,0),MATCH((CUADRO!K$5&amp;$E841),'Hoja de Trabajo para listado'!$A$151:$Z$151,0)),0)+IFERROR(INDEX('Hoja de Trabajo para listado'!$AB$155:$BA$1048576,MATCH($A841,'Hoja de Trabajo para listado'!$AB$155:$AB$1048576,0),MATCH((CUADRO!K$5&amp;$E841),'Hoja de Trabajo para listado'!$AB$151:$BA$151,0)),0)+IFERROR(INDEX('Hoja de Trabajo para listado'!$BC$155:$CB$1048576,MATCH($A841,'Hoja de Trabajo para listado'!$BC$155:$BC$1048576,0),MATCH((CUADRO!K$5&amp;$E841),'Hoja de Trabajo para listado'!$BC$151:$CB$151,0)),0)+IFERROR(INDEX('Hoja de Trabajo para listado'!$DE$153:$DG$274,MATCH($A841,'Hoja de Trabajo para listado'!$DE$153:$DE$1048576,0),MATCH((CUADRO!K$5&amp;$E841),'Hoja de Trabajo para listado'!$DE$151:$DG$151,0)),0)+IFERROR(INDEX('Hoja de Trabajo para listado'!$CD$155:$DC$1048576,MATCH($A841,'Hoja de Trabajo para listado'!$CD$155:$CD$1048576,0),MATCH((CUADRO!K$5&amp;$E841),'Hoja de Trabajo para listado'!$CD$151:$DC$151,0)),0)</f>
        <v>50565060.020000003</v>
      </c>
      <c r="L841" s="314">
        <f ca="1">+IFERROR(INDEX('Hoja de Trabajo para listado'!$A$155:$Z$1048576,MATCH($A841,'Hoja de Trabajo para listado'!$A$155:$A$1048576,0),MATCH((CUADRO!L$5&amp;$E841),'Hoja de Trabajo para listado'!$A$151:$Z$151,0)),0)+IFERROR(INDEX('Hoja de Trabajo para listado'!$AB$155:$BA$1048576,MATCH($A841,'Hoja de Trabajo para listado'!$AB$155:$AB$1048576,0),MATCH((CUADRO!L$5&amp;$E841),'Hoja de Trabajo para listado'!$AB$151:$BA$151,0)),0)+IFERROR(INDEX('Hoja de Trabajo para listado'!$BC$155:$CB$1048576,MATCH($A841,'Hoja de Trabajo para listado'!$BC$155:$BC$1048576,0),MATCH((CUADRO!L$5&amp;$E841),'Hoja de Trabajo para listado'!$BC$151:$CB$151,0)),0)+IFERROR(INDEX('Hoja de Trabajo para listado'!$DE$153:$DG$274,MATCH($A841,'Hoja de Trabajo para listado'!$DE$153:$DE$1048576,0),MATCH((CUADRO!L$5&amp;$E841),'Hoja de Trabajo para listado'!$DE$151:$DG$151,0)),0)+IFERROR(INDEX('Hoja de Trabajo para listado'!$CD$155:$DC$1048576,MATCH($A841,'Hoja de Trabajo para listado'!$CD$155:$CD$1048576,0),MATCH((CUADRO!L$5&amp;$E841),'Hoja de Trabajo para listado'!$CD$151:$DC$151,0)),0)</f>
        <v>0</v>
      </c>
      <c r="M841" s="314">
        <f ca="1">+IFERROR(INDEX('Hoja de Trabajo para listado'!$A$155:$Z$1048576,MATCH($A841,'Hoja de Trabajo para listado'!$A$155:$A$1048576,0),MATCH((CUADRO!M$5&amp;$E841),'Hoja de Trabajo para listado'!$A$151:$Z$151,0)),0)+IFERROR(INDEX('Hoja de Trabajo para listado'!$AB$155:$BA$1048576,MATCH($A841,'Hoja de Trabajo para listado'!$AB$155:$AB$1048576,0),MATCH((CUADRO!M$5&amp;$E841),'Hoja de Trabajo para listado'!$AB$151:$BA$151,0)),0)+IFERROR(INDEX('Hoja de Trabajo para listado'!$BC$155:$CB$1048576,MATCH($A841,'Hoja de Trabajo para listado'!$BC$155:$BC$1048576,0),MATCH((CUADRO!M$5&amp;$E841),'Hoja de Trabajo para listado'!$BC$151:$CB$151,0)),0)+IFERROR(INDEX('Hoja de Trabajo para listado'!$DE$153:$DG$274,MATCH($A841,'Hoja de Trabajo para listado'!$DE$153:$DE$1048576,0),MATCH((CUADRO!M$5&amp;$E841),'Hoja de Trabajo para listado'!$DE$151:$DG$151,0)),0)+IFERROR(INDEX('Hoja de Trabajo para listado'!$CD$155:$DC$1048576,MATCH($A841,'Hoja de Trabajo para listado'!$CD$155:$CD$1048576,0),MATCH((CUADRO!M$5&amp;$E841),'Hoja de Trabajo para listado'!$CD$151:$DC$151,0)),0)</f>
        <v>0</v>
      </c>
      <c r="N841" s="314">
        <f ca="1">+IFERROR(INDEX('Hoja de Trabajo para listado'!$A$155:$Z$1048576,MATCH($A841,'Hoja de Trabajo para listado'!$A$155:$A$1048576,0),MATCH((CUADRO!N$5&amp;$E841),'Hoja de Trabajo para listado'!$A$151:$Z$151,0)),0)+IFERROR(INDEX('Hoja de Trabajo para listado'!$AB$155:$BA$1048576,MATCH($A841,'Hoja de Trabajo para listado'!$AB$155:$AB$1048576,0),MATCH((CUADRO!N$5&amp;$E841),'Hoja de Trabajo para listado'!$AB$151:$BA$151,0)),0)+IFERROR(INDEX('Hoja de Trabajo para listado'!$BC$155:$CB$1048576,MATCH($A841,'Hoja de Trabajo para listado'!$BC$155:$BC$1048576,0),MATCH((CUADRO!N$5&amp;$E841),'Hoja de Trabajo para listado'!$BC$151:$CB$151,0)),0)+IFERROR(INDEX('Hoja de Trabajo para listado'!$DE$153:$DG$274,MATCH($A841,'Hoja de Trabajo para listado'!$DE$153:$DE$1048576,0),MATCH((CUADRO!N$5&amp;$E841),'Hoja de Trabajo para listado'!$DE$151:$DG$151,0)),0)+IFERROR(INDEX('Hoja de Trabajo para listado'!$CD$155:$DC$1048576,MATCH($A841,'Hoja de Trabajo para listado'!$CD$155:$CD$1048576,0),MATCH((CUADRO!N$5&amp;$E841),'Hoja de Trabajo para listado'!$CD$151:$DC$151,0)),0)</f>
        <v>0</v>
      </c>
      <c r="O841" s="314">
        <f ca="1">+IFERROR(INDEX('Hoja de Trabajo para listado'!$A$155:$Z$1048576,MATCH($A841,'Hoja de Trabajo para listado'!$A$155:$A$1048576,0),MATCH((CUADRO!O$5&amp;$E841),'Hoja de Trabajo para listado'!$A$151:$Z$151,0)),0)+IFERROR(INDEX('Hoja de Trabajo para listado'!$AB$155:$BA$1048576,MATCH($A841,'Hoja de Trabajo para listado'!$AB$155:$AB$1048576,0),MATCH((CUADRO!O$5&amp;$E841),'Hoja de Trabajo para listado'!$AB$151:$BA$151,0)),0)+IFERROR(INDEX('Hoja de Trabajo para listado'!$BC$155:$CB$1048576,MATCH($A841,'Hoja de Trabajo para listado'!$BC$155:$BC$1048576,0),MATCH((CUADRO!O$5&amp;$E841),'Hoja de Trabajo para listado'!$BC$151:$CB$151,0)),0)+IFERROR(INDEX('Hoja de Trabajo para listado'!$DE$153:$DG$274,MATCH($A841,'Hoja de Trabajo para listado'!$DE$153:$DE$1048576,0),MATCH((CUADRO!O$5&amp;$E841),'Hoja de Trabajo para listado'!$DE$151:$DG$151,0)),0)+IFERROR(INDEX('Hoja de Trabajo para listado'!$CD$155:$DC$1048576,MATCH($A841,'Hoja de Trabajo para listado'!$CD$155:$CD$1048576,0),MATCH((CUADRO!O$5&amp;$E841),'Hoja de Trabajo para listado'!$CD$151:$DC$151,0)),0)</f>
        <v>0</v>
      </c>
      <c r="P841" s="314">
        <f ca="1">+IFERROR(INDEX('Hoja de Trabajo para listado'!$A$155:$Z$1048576,MATCH($A841,'Hoja de Trabajo para listado'!$A$155:$A$1048576,0),MATCH((CUADRO!P$5&amp;$E841),'Hoja de Trabajo para listado'!$A$151:$Z$151,0)),0)+IFERROR(INDEX('Hoja de Trabajo para listado'!$AB$155:$BA$1048576,MATCH($A841,'Hoja de Trabajo para listado'!$AB$155:$AB$1048576,0),MATCH((CUADRO!P$5&amp;$E841),'Hoja de Trabajo para listado'!$AB$151:$BA$151,0)),0)+IFERROR(INDEX('Hoja de Trabajo para listado'!$BC$155:$CB$1048576,MATCH($A841,'Hoja de Trabajo para listado'!$BC$155:$BC$1048576,0),MATCH((CUADRO!P$5&amp;$E841),'Hoja de Trabajo para listado'!$BC$151:$CB$151,0)),0)+IFERROR(INDEX('Hoja de Trabajo para listado'!$DE$153:$DG$274,MATCH($A841,'Hoja de Trabajo para listado'!$DE$153:$DE$1048576,0),MATCH((CUADRO!P$5&amp;$E841),'Hoja de Trabajo para listado'!$DE$151:$DG$151,0)),0)+IFERROR(INDEX('Hoja de Trabajo para listado'!$CD$155:$DC$1048576,MATCH($A841,'Hoja de Trabajo para listado'!$CD$155:$CD$1048576,0),MATCH((CUADRO!P$5&amp;$E841),'Hoja de Trabajo para listado'!$CD$151:$DC$151,0)),0)</f>
        <v>0</v>
      </c>
      <c r="Q841" s="314">
        <f ca="1">+IFERROR(INDEX('Hoja de Trabajo para listado'!$A$155:$Z$1048576,MATCH($A841,'Hoja de Trabajo para listado'!$A$155:$A$1048576,0),MATCH((CUADRO!Q$5&amp;$E841),'Hoja de Trabajo para listado'!$A$151:$Z$151,0)),0)+IFERROR(INDEX('Hoja de Trabajo para listado'!$AB$155:$BA$1048576,MATCH($A841,'Hoja de Trabajo para listado'!$AB$155:$AB$1048576,0),MATCH((CUADRO!Q$5&amp;$E841),'Hoja de Trabajo para listado'!$AB$151:$BA$151,0)),0)+IFERROR(INDEX('Hoja de Trabajo para listado'!$BC$155:$CB$1048576,MATCH($A841,'Hoja de Trabajo para listado'!$BC$155:$BC$1048576,0),MATCH((CUADRO!Q$5&amp;$E841),'Hoja de Trabajo para listado'!$BC$151:$CB$151,0)),0)+IFERROR(INDEX('Hoja de Trabajo para listado'!$DE$153:$DG$274,MATCH($A841,'Hoja de Trabajo para listado'!$DE$153:$DE$1048576,0),MATCH((CUADRO!Q$5&amp;$E841),'Hoja de Trabajo para listado'!$DE$151:$DG$151,0)),0)+IFERROR(INDEX('Hoja de Trabajo para listado'!$CD$155:$DC$1048576,MATCH($A841,'Hoja de Trabajo para listado'!$CD$155:$CD$1048576,0),MATCH((CUADRO!Q$5&amp;$E841),'Hoja de Trabajo para listado'!$CD$151:$DC$151,0)),0)</f>
        <v>0</v>
      </c>
      <c r="R841" s="316">
        <f t="shared" ca="1" si="26"/>
        <v>109105027.05</v>
      </c>
      <c r="S841" s="316">
        <f ca="1">+R840+R841</f>
        <v>157940355.72999999</v>
      </c>
      <c r="T841" s="314">
        <f ca="1">+S841</f>
        <v>157940355.72999999</v>
      </c>
      <c r="U841" s="348">
        <f t="shared" si="27"/>
        <v>2</v>
      </c>
      <c r="V841" s="319" t="str">
        <f>+VLOOKUP(A841,bd_lista!$A$3:$E$593,5,FALSE)</f>
        <v>Instituciones Descentralizadas</v>
      </c>
      <c r="W841" s="426"/>
    </row>
    <row r="842" spans="1:23" customFormat="1" ht="15" customHeight="1">
      <c r="A842" s="323">
        <v>253</v>
      </c>
      <c r="B842" s="427">
        <f>+A842</f>
        <v>253</v>
      </c>
      <c r="C842" s="318" t="str">
        <f>+VLOOKUP(A842,bd_lista!$A$3:$C$593,3,FALSE)</f>
        <v>Entidad Ejecutora de Medio Ambiente y Agua</v>
      </c>
      <c r="D842" s="429" t="str">
        <f>+C842</f>
        <v>Entidad Ejecutora de Medio Ambiente y Agua</v>
      </c>
      <c r="E842" s="339" t="s">
        <v>1418</v>
      </c>
      <c r="F842" s="314">
        <f ca="1">+IFERROR(INDEX('Hoja de Trabajo para listado'!$A$155:$Z$1048576,MATCH($A842,'Hoja de Trabajo para listado'!$A$155:$A$1048576,0),MATCH((CUADRO!F$5&amp;$E842),'Hoja de Trabajo para listado'!$A$151:$Z$151,0)),0)+IFERROR(INDEX('Hoja de Trabajo para listado'!$AB$155:$BA$1048576,MATCH($A842,'Hoja de Trabajo para listado'!$AB$155:$AB$1048576,0),MATCH((CUADRO!F$5&amp;$E842),'Hoja de Trabajo para listado'!$AB$151:$BA$151,0)),0)+IFERROR(INDEX('Hoja de Trabajo para listado'!$BC$155:$CB$1048576,MATCH($A842,'Hoja de Trabajo para listado'!$BC$155:$BC$1048576,0),MATCH((CUADRO!F$5&amp;$E842),'Hoja de Trabajo para listado'!$BC$151:$CB$151,0)),0)+IFERROR(INDEX('Hoja de Trabajo para listado'!$DE$153:$DG$274,MATCH($A842,'Hoja de Trabajo para listado'!$DE$153:$DE$1048576,0),MATCH((CUADRO!F$5&amp;$E842),'Hoja de Trabajo para listado'!$DE$151:$DG$151,0)),0)+IFERROR(INDEX('Hoja de Trabajo para listado'!$CD$155:$DC$1048576,MATCH($A842,'Hoja de Trabajo para listado'!$CD$155:$CD$1048576,0),MATCH((CUADRO!F$5&amp;$E842),'Hoja de Trabajo para listado'!$CD$151:$DC$151,0)),0)</f>
        <v>0</v>
      </c>
      <c r="G842" s="314">
        <f ca="1">+IFERROR(INDEX('Hoja de Trabajo para listado'!$A$155:$Z$1048576,MATCH($A842,'Hoja de Trabajo para listado'!$A$155:$A$1048576,0),MATCH((CUADRO!G$5&amp;$E842),'Hoja de Trabajo para listado'!$A$151:$Z$151,0)),0)+IFERROR(INDEX('Hoja de Trabajo para listado'!$AB$155:$BA$1048576,MATCH($A842,'Hoja de Trabajo para listado'!$AB$155:$AB$1048576,0),MATCH((CUADRO!G$5&amp;$E842),'Hoja de Trabajo para listado'!$AB$151:$BA$151,0)),0)+IFERROR(INDEX('Hoja de Trabajo para listado'!$BC$155:$CB$1048576,MATCH($A842,'Hoja de Trabajo para listado'!$BC$155:$BC$1048576,0),MATCH((CUADRO!G$5&amp;$E842),'Hoja de Trabajo para listado'!$BC$151:$CB$151,0)),0)+IFERROR(INDEX('Hoja de Trabajo para listado'!$DE$153:$DG$274,MATCH($A842,'Hoja de Trabajo para listado'!$DE$153:$DE$1048576,0),MATCH((CUADRO!G$5&amp;$E842),'Hoja de Trabajo para listado'!$DE$151:$DG$151,0)),0)+IFERROR(INDEX('Hoja de Trabajo para listado'!$CD$155:$DC$1048576,MATCH($A842,'Hoja de Trabajo para listado'!$CD$155:$CD$1048576,0),MATCH((CUADRO!G$5&amp;$E842),'Hoja de Trabajo para listado'!$CD$151:$DC$151,0)),0)</f>
        <v>0</v>
      </c>
      <c r="H842" s="314">
        <f ca="1">+IFERROR(INDEX('Hoja de Trabajo para listado'!$A$155:$Z$1048576,MATCH($A842,'Hoja de Trabajo para listado'!$A$155:$A$1048576,0),MATCH((CUADRO!H$5&amp;$E842),'Hoja de Trabajo para listado'!$A$151:$Z$151,0)),0)+IFERROR(INDEX('Hoja de Trabajo para listado'!$AB$155:$BA$1048576,MATCH($A842,'Hoja de Trabajo para listado'!$AB$155:$AB$1048576,0),MATCH((CUADRO!H$5&amp;$E842),'Hoja de Trabajo para listado'!$AB$151:$BA$151,0)),0)+IFERROR(INDEX('Hoja de Trabajo para listado'!$BC$155:$CB$1048576,MATCH($A842,'Hoja de Trabajo para listado'!$BC$155:$BC$1048576,0),MATCH((CUADRO!H$5&amp;$E842),'Hoja de Trabajo para listado'!$BC$151:$CB$151,0)),0)+IFERROR(INDEX('Hoja de Trabajo para listado'!$DE$153:$DG$274,MATCH($A842,'Hoja de Trabajo para listado'!$DE$153:$DE$1048576,0),MATCH((CUADRO!H$5&amp;$E842),'Hoja de Trabajo para listado'!$DE$151:$DG$151,0)),0)+IFERROR(INDEX('Hoja de Trabajo para listado'!$CD$155:$DC$1048576,MATCH($A842,'Hoja de Trabajo para listado'!$CD$155:$CD$1048576,0),MATCH((CUADRO!H$5&amp;$E842),'Hoja de Trabajo para listado'!$CD$151:$DC$151,0)),0)</f>
        <v>0</v>
      </c>
      <c r="I842" s="314">
        <f ca="1">+IFERROR(INDEX('Hoja de Trabajo para listado'!$A$155:$Z$1048576,MATCH($A842,'Hoja de Trabajo para listado'!$A$155:$A$1048576,0),MATCH((CUADRO!I$5&amp;$E842),'Hoja de Trabajo para listado'!$A$151:$Z$151,0)),0)+IFERROR(INDEX('Hoja de Trabajo para listado'!$AB$155:$BA$1048576,MATCH($A842,'Hoja de Trabajo para listado'!$AB$155:$AB$1048576,0),MATCH((CUADRO!I$5&amp;$E842),'Hoja de Trabajo para listado'!$AB$151:$BA$151,0)),0)+IFERROR(INDEX('Hoja de Trabajo para listado'!$BC$155:$CB$1048576,MATCH($A842,'Hoja de Trabajo para listado'!$BC$155:$BC$1048576,0),MATCH((CUADRO!I$5&amp;$E842),'Hoja de Trabajo para listado'!$BC$151:$CB$151,0)),0)+IFERROR(INDEX('Hoja de Trabajo para listado'!$DE$153:$DG$274,MATCH($A842,'Hoja de Trabajo para listado'!$DE$153:$DE$1048576,0),MATCH((CUADRO!I$5&amp;$E842),'Hoja de Trabajo para listado'!$DE$151:$DG$151,0)),0)+IFERROR(INDEX('Hoja de Trabajo para listado'!$CD$155:$DC$1048576,MATCH($A842,'Hoja de Trabajo para listado'!$CD$155:$CD$1048576,0),MATCH((CUADRO!I$5&amp;$E842),'Hoja de Trabajo para listado'!$CD$151:$DC$151,0)),0)</f>
        <v>50.01</v>
      </c>
      <c r="J842" s="314">
        <f ca="1">+IFERROR(INDEX('Hoja de Trabajo para listado'!$A$155:$Z$1048576,MATCH($A842,'Hoja de Trabajo para listado'!$A$155:$A$1048576,0),MATCH((CUADRO!J$5&amp;$E842),'Hoja de Trabajo para listado'!$A$151:$Z$151,0)),0)+IFERROR(INDEX('Hoja de Trabajo para listado'!$AB$155:$BA$1048576,MATCH($A842,'Hoja de Trabajo para listado'!$AB$155:$AB$1048576,0),MATCH((CUADRO!J$5&amp;$E842),'Hoja de Trabajo para listado'!$AB$151:$BA$151,0)),0)+IFERROR(INDEX('Hoja de Trabajo para listado'!$BC$155:$CB$1048576,MATCH($A842,'Hoja de Trabajo para listado'!$BC$155:$BC$1048576,0),MATCH((CUADRO!J$5&amp;$E842),'Hoja de Trabajo para listado'!$BC$151:$CB$151,0)),0)+IFERROR(INDEX('Hoja de Trabajo para listado'!$DE$153:$DG$274,MATCH($A842,'Hoja de Trabajo para listado'!$DE$153:$DE$1048576,0),MATCH((CUADRO!J$5&amp;$E842),'Hoja de Trabajo para listado'!$DE$151:$DG$151,0)),0)+IFERROR(INDEX('Hoja de Trabajo para listado'!$CD$155:$DC$1048576,MATCH($A842,'Hoja de Trabajo para listado'!$CD$155:$CD$1048576,0),MATCH((CUADRO!J$5&amp;$E842),'Hoja de Trabajo para listado'!$CD$151:$DC$151,0)),0)</f>
        <v>0</v>
      </c>
      <c r="K842" s="314">
        <f ca="1">+IFERROR(INDEX('Hoja de Trabajo para listado'!$A$155:$Z$1048576,MATCH($A842,'Hoja de Trabajo para listado'!$A$155:$A$1048576,0),MATCH((CUADRO!K$5&amp;$E842),'Hoja de Trabajo para listado'!$A$151:$Z$151,0)),0)+IFERROR(INDEX('Hoja de Trabajo para listado'!$AB$155:$BA$1048576,MATCH($A842,'Hoja de Trabajo para listado'!$AB$155:$AB$1048576,0),MATCH((CUADRO!K$5&amp;$E842),'Hoja de Trabajo para listado'!$AB$151:$BA$151,0)),0)+IFERROR(INDEX('Hoja de Trabajo para listado'!$BC$155:$CB$1048576,MATCH($A842,'Hoja de Trabajo para listado'!$BC$155:$BC$1048576,0),MATCH((CUADRO!K$5&amp;$E842),'Hoja de Trabajo para listado'!$BC$151:$CB$151,0)),0)+IFERROR(INDEX('Hoja de Trabajo para listado'!$DE$153:$DG$274,MATCH($A842,'Hoja de Trabajo para listado'!$DE$153:$DE$1048576,0),MATCH((CUADRO!K$5&amp;$E842),'Hoja de Trabajo para listado'!$DE$151:$DG$151,0)),0)+IFERROR(INDEX('Hoja de Trabajo para listado'!$CD$155:$DC$1048576,MATCH($A842,'Hoja de Trabajo para listado'!$CD$155:$CD$1048576,0),MATCH((CUADRO!K$5&amp;$E842),'Hoja de Trabajo para listado'!$CD$151:$DC$151,0)),0)</f>
        <v>0</v>
      </c>
      <c r="L842" s="314">
        <f ca="1">+IFERROR(INDEX('Hoja de Trabajo para listado'!$A$155:$Z$1048576,MATCH($A842,'Hoja de Trabajo para listado'!$A$155:$A$1048576,0),MATCH((CUADRO!L$5&amp;$E842),'Hoja de Trabajo para listado'!$A$151:$Z$151,0)),0)+IFERROR(INDEX('Hoja de Trabajo para listado'!$AB$155:$BA$1048576,MATCH($A842,'Hoja de Trabajo para listado'!$AB$155:$AB$1048576,0),MATCH((CUADRO!L$5&amp;$E842),'Hoja de Trabajo para listado'!$AB$151:$BA$151,0)),0)+IFERROR(INDEX('Hoja de Trabajo para listado'!$BC$155:$CB$1048576,MATCH($A842,'Hoja de Trabajo para listado'!$BC$155:$BC$1048576,0),MATCH((CUADRO!L$5&amp;$E842),'Hoja de Trabajo para listado'!$BC$151:$CB$151,0)),0)+IFERROR(INDEX('Hoja de Trabajo para listado'!$DE$153:$DG$274,MATCH($A842,'Hoja de Trabajo para listado'!$DE$153:$DE$1048576,0),MATCH((CUADRO!L$5&amp;$E842),'Hoja de Trabajo para listado'!$DE$151:$DG$151,0)),0)+IFERROR(INDEX('Hoja de Trabajo para listado'!$CD$155:$DC$1048576,MATCH($A842,'Hoja de Trabajo para listado'!$CD$155:$CD$1048576,0),MATCH((CUADRO!L$5&amp;$E842),'Hoja de Trabajo para listado'!$CD$151:$DC$151,0)),0)</f>
        <v>0</v>
      </c>
      <c r="M842" s="314">
        <f ca="1">+IFERROR(INDEX('Hoja de Trabajo para listado'!$A$155:$Z$1048576,MATCH($A842,'Hoja de Trabajo para listado'!$A$155:$A$1048576,0),MATCH((CUADRO!M$5&amp;$E842),'Hoja de Trabajo para listado'!$A$151:$Z$151,0)),0)+IFERROR(INDEX('Hoja de Trabajo para listado'!$AB$155:$BA$1048576,MATCH($A842,'Hoja de Trabajo para listado'!$AB$155:$AB$1048576,0),MATCH((CUADRO!M$5&amp;$E842),'Hoja de Trabajo para listado'!$AB$151:$BA$151,0)),0)+IFERROR(INDEX('Hoja de Trabajo para listado'!$BC$155:$CB$1048576,MATCH($A842,'Hoja de Trabajo para listado'!$BC$155:$BC$1048576,0),MATCH((CUADRO!M$5&amp;$E842),'Hoja de Trabajo para listado'!$BC$151:$CB$151,0)),0)+IFERROR(INDEX('Hoja de Trabajo para listado'!$DE$153:$DG$274,MATCH($A842,'Hoja de Trabajo para listado'!$DE$153:$DE$1048576,0),MATCH((CUADRO!M$5&amp;$E842),'Hoja de Trabajo para listado'!$DE$151:$DG$151,0)),0)+IFERROR(INDEX('Hoja de Trabajo para listado'!$CD$155:$DC$1048576,MATCH($A842,'Hoja de Trabajo para listado'!$CD$155:$CD$1048576,0),MATCH((CUADRO!M$5&amp;$E842),'Hoja de Trabajo para listado'!$CD$151:$DC$151,0)),0)</f>
        <v>0</v>
      </c>
      <c r="N842" s="314">
        <f ca="1">+IFERROR(INDEX('Hoja de Trabajo para listado'!$A$155:$Z$1048576,MATCH($A842,'Hoja de Trabajo para listado'!$A$155:$A$1048576,0),MATCH((CUADRO!N$5&amp;$E842),'Hoja de Trabajo para listado'!$A$151:$Z$151,0)),0)+IFERROR(INDEX('Hoja de Trabajo para listado'!$AB$155:$BA$1048576,MATCH($A842,'Hoja de Trabajo para listado'!$AB$155:$AB$1048576,0),MATCH((CUADRO!N$5&amp;$E842),'Hoja de Trabajo para listado'!$AB$151:$BA$151,0)),0)+IFERROR(INDEX('Hoja de Trabajo para listado'!$BC$155:$CB$1048576,MATCH($A842,'Hoja de Trabajo para listado'!$BC$155:$BC$1048576,0),MATCH((CUADRO!N$5&amp;$E842),'Hoja de Trabajo para listado'!$BC$151:$CB$151,0)),0)+IFERROR(INDEX('Hoja de Trabajo para listado'!$DE$153:$DG$274,MATCH($A842,'Hoja de Trabajo para listado'!$DE$153:$DE$1048576,0),MATCH((CUADRO!N$5&amp;$E842),'Hoja de Trabajo para listado'!$DE$151:$DG$151,0)),0)+IFERROR(INDEX('Hoja de Trabajo para listado'!$CD$155:$DC$1048576,MATCH($A842,'Hoja de Trabajo para listado'!$CD$155:$CD$1048576,0),MATCH((CUADRO!N$5&amp;$E842),'Hoja de Trabajo para listado'!$CD$151:$DC$151,0)),0)</f>
        <v>0</v>
      </c>
      <c r="O842" s="314">
        <f ca="1">+IFERROR(INDEX('Hoja de Trabajo para listado'!$A$155:$Z$1048576,MATCH($A842,'Hoja de Trabajo para listado'!$A$155:$A$1048576,0),MATCH((CUADRO!O$5&amp;$E842),'Hoja de Trabajo para listado'!$A$151:$Z$151,0)),0)+IFERROR(INDEX('Hoja de Trabajo para listado'!$AB$155:$BA$1048576,MATCH($A842,'Hoja de Trabajo para listado'!$AB$155:$AB$1048576,0),MATCH((CUADRO!O$5&amp;$E842),'Hoja de Trabajo para listado'!$AB$151:$BA$151,0)),0)+IFERROR(INDEX('Hoja de Trabajo para listado'!$BC$155:$CB$1048576,MATCH($A842,'Hoja de Trabajo para listado'!$BC$155:$BC$1048576,0),MATCH((CUADRO!O$5&amp;$E842),'Hoja de Trabajo para listado'!$BC$151:$CB$151,0)),0)+IFERROR(INDEX('Hoja de Trabajo para listado'!$DE$153:$DG$274,MATCH($A842,'Hoja de Trabajo para listado'!$DE$153:$DE$1048576,0),MATCH((CUADRO!O$5&amp;$E842),'Hoja de Trabajo para listado'!$DE$151:$DG$151,0)),0)+IFERROR(INDEX('Hoja de Trabajo para listado'!$CD$155:$DC$1048576,MATCH($A842,'Hoja de Trabajo para listado'!$CD$155:$CD$1048576,0),MATCH((CUADRO!O$5&amp;$E842),'Hoja de Trabajo para listado'!$CD$151:$DC$151,0)),0)</f>
        <v>0</v>
      </c>
      <c r="P842" s="314">
        <f ca="1">+IFERROR(INDEX('Hoja de Trabajo para listado'!$A$155:$Z$1048576,MATCH($A842,'Hoja de Trabajo para listado'!$A$155:$A$1048576,0),MATCH((CUADRO!P$5&amp;$E842),'Hoja de Trabajo para listado'!$A$151:$Z$151,0)),0)+IFERROR(INDEX('Hoja de Trabajo para listado'!$AB$155:$BA$1048576,MATCH($A842,'Hoja de Trabajo para listado'!$AB$155:$AB$1048576,0),MATCH((CUADRO!P$5&amp;$E842),'Hoja de Trabajo para listado'!$AB$151:$BA$151,0)),0)+IFERROR(INDEX('Hoja de Trabajo para listado'!$BC$155:$CB$1048576,MATCH($A842,'Hoja de Trabajo para listado'!$BC$155:$BC$1048576,0),MATCH((CUADRO!P$5&amp;$E842),'Hoja de Trabajo para listado'!$BC$151:$CB$151,0)),0)+IFERROR(INDEX('Hoja de Trabajo para listado'!$DE$153:$DG$274,MATCH($A842,'Hoja de Trabajo para listado'!$DE$153:$DE$1048576,0),MATCH((CUADRO!P$5&amp;$E842),'Hoja de Trabajo para listado'!$DE$151:$DG$151,0)),0)+IFERROR(INDEX('Hoja de Trabajo para listado'!$CD$155:$DC$1048576,MATCH($A842,'Hoja de Trabajo para listado'!$CD$155:$CD$1048576,0),MATCH((CUADRO!P$5&amp;$E842),'Hoja de Trabajo para listado'!$CD$151:$DC$151,0)),0)</f>
        <v>0</v>
      </c>
      <c r="Q842" s="314">
        <f ca="1">+IFERROR(INDEX('Hoja de Trabajo para listado'!$A$155:$Z$1048576,MATCH($A842,'Hoja de Trabajo para listado'!$A$155:$A$1048576,0),MATCH((CUADRO!Q$5&amp;$E842),'Hoja de Trabajo para listado'!$A$151:$Z$151,0)),0)+IFERROR(INDEX('Hoja de Trabajo para listado'!$AB$155:$BA$1048576,MATCH($A842,'Hoja de Trabajo para listado'!$AB$155:$AB$1048576,0),MATCH((CUADRO!Q$5&amp;$E842),'Hoja de Trabajo para listado'!$AB$151:$BA$151,0)),0)+IFERROR(INDEX('Hoja de Trabajo para listado'!$BC$155:$CB$1048576,MATCH($A842,'Hoja de Trabajo para listado'!$BC$155:$BC$1048576,0),MATCH((CUADRO!Q$5&amp;$E842),'Hoja de Trabajo para listado'!$BC$151:$CB$151,0)),0)+IFERROR(INDEX('Hoja de Trabajo para listado'!$DE$153:$DG$274,MATCH($A842,'Hoja de Trabajo para listado'!$DE$153:$DE$1048576,0),MATCH((CUADRO!Q$5&amp;$E842),'Hoja de Trabajo para listado'!$DE$151:$DG$151,0)),0)+IFERROR(INDEX('Hoja de Trabajo para listado'!$CD$155:$DC$1048576,MATCH($A842,'Hoja de Trabajo para listado'!$CD$155:$CD$1048576,0),MATCH((CUADRO!Q$5&amp;$E842),'Hoja de Trabajo para listado'!$CD$151:$DC$151,0)),0)</f>
        <v>0</v>
      </c>
      <c r="R842" s="314">
        <f t="shared" ca="1" si="26"/>
        <v>50.01</v>
      </c>
      <c r="S842" s="314"/>
      <c r="T842" s="314">
        <f ca="1">+T843</f>
        <v>67653754.859999999</v>
      </c>
      <c r="U842" s="313">
        <f t="shared" si="27"/>
        <v>1</v>
      </c>
      <c r="V842" s="319" t="str">
        <f>+VLOOKUP(A842,bd_lista!$A$3:$E$593,5,FALSE)</f>
        <v>Instituciones Descentralizadas</v>
      </c>
      <c r="W842" s="425" t="str">
        <f>+V842</f>
        <v>Instituciones Descentralizadas</v>
      </c>
    </row>
    <row r="843" spans="1:23" customFormat="1" ht="15" customHeight="1">
      <c r="A843" s="323">
        <v>253</v>
      </c>
      <c r="B843" s="428"/>
      <c r="C843" s="339" t="str">
        <f>+VLOOKUP(A843,bd_lista!$A$3:$C$593,3,FALSE)</f>
        <v>Entidad Ejecutora de Medio Ambiente y Agua</v>
      </c>
      <c r="D843" s="430"/>
      <c r="E843" s="319" t="s">
        <v>1419</v>
      </c>
      <c r="F843" s="316">
        <f ca="1">+IFERROR(INDEX('Hoja de Trabajo para listado'!$A$155:$Z$1048576,MATCH($A843,'Hoja de Trabajo para listado'!$A$155:$A$1048576,0),MATCH((CUADRO!F$5&amp;$E843),'Hoja de Trabajo para listado'!$A$151:$Z$151,0)),0)+IFERROR(INDEX('Hoja de Trabajo para listado'!$AB$155:$BA$1048576,MATCH($A843,'Hoja de Trabajo para listado'!$AB$155:$AB$1048576,0),MATCH((CUADRO!F$5&amp;$E843),'Hoja de Trabajo para listado'!$AB$151:$BA$151,0)),0)+IFERROR(INDEX('Hoja de Trabajo para listado'!$BC$155:$CB$1048576,MATCH($A843,'Hoja de Trabajo para listado'!$BC$155:$BC$1048576,0),MATCH((CUADRO!F$5&amp;$E843),'Hoja de Trabajo para listado'!$BC$151:$CB$151,0)),0)+IFERROR(INDEX('Hoja de Trabajo para listado'!$DE$153:$DG$274,MATCH($A843,'Hoja de Trabajo para listado'!$DE$153:$DE$1048576,0),MATCH((CUADRO!F$5&amp;$E843),'Hoja de Trabajo para listado'!$DE$151:$DG$151,0)),0)+IFERROR(INDEX('Hoja de Trabajo para listado'!$CD$155:$DC$1048576,MATCH($A843,'Hoja de Trabajo para listado'!$CD$155:$CD$1048576,0),MATCH((CUADRO!F$5&amp;$E843),'Hoja de Trabajo para listado'!$CD$151:$DC$151,0)),0)</f>
        <v>0</v>
      </c>
      <c r="G843" s="316">
        <f ca="1">+IFERROR(INDEX('Hoja de Trabajo para listado'!$A$155:$Z$1048576,MATCH($A843,'Hoja de Trabajo para listado'!$A$155:$A$1048576,0),MATCH((CUADRO!G$5&amp;$E843),'Hoja de Trabajo para listado'!$A$151:$Z$151,0)),0)+IFERROR(INDEX('Hoja de Trabajo para listado'!$AB$155:$BA$1048576,MATCH($A843,'Hoja de Trabajo para listado'!$AB$155:$AB$1048576,0),MATCH((CUADRO!G$5&amp;$E843),'Hoja de Trabajo para listado'!$AB$151:$BA$151,0)),0)+IFERROR(INDEX('Hoja de Trabajo para listado'!$BC$155:$CB$1048576,MATCH($A843,'Hoja de Trabajo para listado'!$BC$155:$BC$1048576,0),MATCH((CUADRO!G$5&amp;$E843),'Hoja de Trabajo para listado'!$BC$151:$CB$151,0)),0)+IFERROR(INDEX('Hoja de Trabajo para listado'!$DE$153:$DG$274,MATCH($A843,'Hoja de Trabajo para listado'!$DE$153:$DE$1048576,0),MATCH((CUADRO!G$5&amp;$E843),'Hoja de Trabajo para listado'!$DE$151:$DG$151,0)),0)+IFERROR(INDEX('Hoja de Trabajo para listado'!$CD$155:$DC$1048576,MATCH($A843,'Hoja de Trabajo para listado'!$CD$155:$CD$1048576,0),MATCH((CUADRO!G$5&amp;$E843),'Hoja de Trabajo para listado'!$CD$151:$DC$151,0)),0)</f>
        <v>0</v>
      </c>
      <c r="H843" s="316">
        <f ca="1">+IFERROR(INDEX('Hoja de Trabajo para listado'!$A$155:$Z$1048576,MATCH($A843,'Hoja de Trabajo para listado'!$A$155:$A$1048576,0),MATCH((CUADRO!H$5&amp;$E843),'Hoja de Trabajo para listado'!$A$151:$Z$151,0)),0)+IFERROR(INDEX('Hoja de Trabajo para listado'!$AB$155:$BA$1048576,MATCH($A843,'Hoja de Trabajo para listado'!$AB$155:$AB$1048576,0),MATCH((CUADRO!H$5&amp;$E843),'Hoja de Trabajo para listado'!$AB$151:$BA$151,0)),0)+IFERROR(INDEX('Hoja de Trabajo para listado'!$BC$155:$CB$1048576,MATCH($A843,'Hoja de Trabajo para listado'!$BC$155:$BC$1048576,0),MATCH((CUADRO!H$5&amp;$E843),'Hoja de Trabajo para listado'!$BC$151:$CB$151,0)),0)+IFERROR(INDEX('Hoja de Trabajo para listado'!$DE$153:$DG$274,MATCH($A843,'Hoja de Trabajo para listado'!$DE$153:$DE$1048576,0),MATCH((CUADRO!H$5&amp;$E843),'Hoja de Trabajo para listado'!$DE$151:$DG$151,0)),0)+IFERROR(INDEX('Hoja de Trabajo para listado'!$CD$155:$DC$1048576,MATCH($A843,'Hoja de Trabajo para listado'!$CD$155:$CD$1048576,0),MATCH((CUADRO!H$5&amp;$E843),'Hoja de Trabajo para listado'!$CD$151:$DC$151,0)),0)</f>
        <v>0</v>
      </c>
      <c r="I843" s="316">
        <f ca="1">+IFERROR(INDEX('Hoja de Trabajo para listado'!$A$155:$Z$1048576,MATCH($A843,'Hoja de Trabajo para listado'!$A$155:$A$1048576,0),MATCH((CUADRO!I$5&amp;$E843),'Hoja de Trabajo para listado'!$A$151:$Z$151,0)),0)+IFERROR(INDEX('Hoja de Trabajo para listado'!$AB$155:$BA$1048576,MATCH($A843,'Hoja de Trabajo para listado'!$AB$155:$AB$1048576,0),MATCH((CUADRO!I$5&amp;$E843),'Hoja de Trabajo para listado'!$AB$151:$BA$151,0)),0)+IFERROR(INDEX('Hoja de Trabajo para listado'!$BC$155:$CB$1048576,MATCH($A843,'Hoja de Trabajo para listado'!$BC$155:$BC$1048576,0),MATCH((CUADRO!I$5&amp;$E843),'Hoja de Trabajo para listado'!$BC$151:$CB$151,0)),0)+IFERROR(INDEX('Hoja de Trabajo para listado'!$DE$153:$DG$274,MATCH($A843,'Hoja de Trabajo para listado'!$DE$153:$DE$1048576,0),MATCH((CUADRO!I$5&amp;$E843),'Hoja de Trabajo para listado'!$DE$151:$DG$151,0)),0)+IFERROR(INDEX('Hoja de Trabajo para listado'!$CD$155:$DC$1048576,MATCH($A843,'Hoja de Trabajo para listado'!$CD$155:$CD$1048576,0),MATCH((CUADRO!I$5&amp;$E843),'Hoja de Trabajo para listado'!$CD$151:$DC$151,0)),0)</f>
        <v>67653704.849999994</v>
      </c>
      <c r="J843" s="316">
        <f ca="1">+IFERROR(INDEX('Hoja de Trabajo para listado'!$A$155:$Z$1048576,MATCH($A843,'Hoja de Trabajo para listado'!$A$155:$A$1048576,0),MATCH((CUADRO!J$5&amp;$E843),'Hoja de Trabajo para listado'!$A$151:$Z$151,0)),0)+IFERROR(INDEX('Hoja de Trabajo para listado'!$AB$155:$BA$1048576,MATCH($A843,'Hoja de Trabajo para listado'!$AB$155:$AB$1048576,0),MATCH((CUADRO!J$5&amp;$E843),'Hoja de Trabajo para listado'!$AB$151:$BA$151,0)),0)+IFERROR(INDEX('Hoja de Trabajo para listado'!$BC$155:$CB$1048576,MATCH($A843,'Hoja de Trabajo para listado'!$BC$155:$BC$1048576,0),MATCH((CUADRO!J$5&amp;$E843),'Hoja de Trabajo para listado'!$BC$151:$CB$151,0)),0)+IFERROR(INDEX('Hoja de Trabajo para listado'!$DE$153:$DG$274,MATCH($A843,'Hoja de Trabajo para listado'!$DE$153:$DE$1048576,0),MATCH((CUADRO!J$5&amp;$E843),'Hoja de Trabajo para listado'!$DE$151:$DG$151,0)),0)+IFERROR(INDEX('Hoja de Trabajo para listado'!$CD$155:$DC$1048576,MATCH($A843,'Hoja de Trabajo para listado'!$CD$155:$CD$1048576,0),MATCH((CUADRO!J$5&amp;$E843),'Hoja de Trabajo para listado'!$CD$151:$DC$151,0)),0)</f>
        <v>0</v>
      </c>
      <c r="K843" s="314">
        <f ca="1">+IFERROR(INDEX('Hoja de Trabajo para listado'!$A$155:$Z$1048576,MATCH($A843,'Hoja de Trabajo para listado'!$A$155:$A$1048576,0),MATCH((CUADRO!K$5&amp;$E843),'Hoja de Trabajo para listado'!$A$151:$Z$151,0)),0)+IFERROR(INDEX('Hoja de Trabajo para listado'!$AB$155:$BA$1048576,MATCH($A843,'Hoja de Trabajo para listado'!$AB$155:$AB$1048576,0),MATCH((CUADRO!K$5&amp;$E843),'Hoja de Trabajo para listado'!$AB$151:$BA$151,0)),0)+IFERROR(INDEX('Hoja de Trabajo para listado'!$BC$155:$CB$1048576,MATCH($A843,'Hoja de Trabajo para listado'!$BC$155:$BC$1048576,0),MATCH((CUADRO!K$5&amp;$E843),'Hoja de Trabajo para listado'!$BC$151:$CB$151,0)),0)+IFERROR(INDEX('Hoja de Trabajo para listado'!$DE$153:$DG$274,MATCH($A843,'Hoja de Trabajo para listado'!$DE$153:$DE$1048576,0),MATCH((CUADRO!K$5&amp;$E843),'Hoja de Trabajo para listado'!$DE$151:$DG$151,0)),0)+IFERROR(INDEX('Hoja de Trabajo para listado'!$CD$155:$DC$1048576,MATCH($A843,'Hoja de Trabajo para listado'!$CD$155:$CD$1048576,0),MATCH((CUADRO!K$5&amp;$E843),'Hoja de Trabajo para listado'!$CD$151:$DC$151,0)),0)</f>
        <v>0</v>
      </c>
      <c r="L843" s="314">
        <f ca="1">+IFERROR(INDEX('Hoja de Trabajo para listado'!$A$155:$Z$1048576,MATCH($A843,'Hoja de Trabajo para listado'!$A$155:$A$1048576,0),MATCH((CUADRO!L$5&amp;$E843),'Hoja de Trabajo para listado'!$A$151:$Z$151,0)),0)+IFERROR(INDEX('Hoja de Trabajo para listado'!$AB$155:$BA$1048576,MATCH($A843,'Hoja de Trabajo para listado'!$AB$155:$AB$1048576,0),MATCH((CUADRO!L$5&amp;$E843),'Hoja de Trabajo para listado'!$AB$151:$BA$151,0)),0)+IFERROR(INDEX('Hoja de Trabajo para listado'!$BC$155:$CB$1048576,MATCH($A843,'Hoja de Trabajo para listado'!$BC$155:$BC$1048576,0),MATCH((CUADRO!L$5&amp;$E843),'Hoja de Trabajo para listado'!$BC$151:$CB$151,0)),0)+IFERROR(INDEX('Hoja de Trabajo para listado'!$DE$153:$DG$274,MATCH($A843,'Hoja de Trabajo para listado'!$DE$153:$DE$1048576,0),MATCH((CUADRO!L$5&amp;$E843),'Hoja de Trabajo para listado'!$DE$151:$DG$151,0)),0)+IFERROR(INDEX('Hoja de Trabajo para listado'!$CD$155:$DC$1048576,MATCH($A843,'Hoja de Trabajo para listado'!$CD$155:$CD$1048576,0),MATCH((CUADRO!L$5&amp;$E843),'Hoja de Trabajo para listado'!$CD$151:$DC$151,0)),0)</f>
        <v>0</v>
      </c>
      <c r="M843" s="314">
        <f ca="1">+IFERROR(INDEX('Hoja de Trabajo para listado'!$A$155:$Z$1048576,MATCH($A843,'Hoja de Trabajo para listado'!$A$155:$A$1048576,0),MATCH((CUADRO!M$5&amp;$E843),'Hoja de Trabajo para listado'!$A$151:$Z$151,0)),0)+IFERROR(INDEX('Hoja de Trabajo para listado'!$AB$155:$BA$1048576,MATCH($A843,'Hoja de Trabajo para listado'!$AB$155:$AB$1048576,0),MATCH((CUADRO!M$5&amp;$E843),'Hoja de Trabajo para listado'!$AB$151:$BA$151,0)),0)+IFERROR(INDEX('Hoja de Trabajo para listado'!$BC$155:$CB$1048576,MATCH($A843,'Hoja de Trabajo para listado'!$BC$155:$BC$1048576,0),MATCH((CUADRO!M$5&amp;$E843),'Hoja de Trabajo para listado'!$BC$151:$CB$151,0)),0)+IFERROR(INDEX('Hoja de Trabajo para listado'!$DE$153:$DG$274,MATCH($A843,'Hoja de Trabajo para listado'!$DE$153:$DE$1048576,0),MATCH((CUADRO!M$5&amp;$E843),'Hoja de Trabajo para listado'!$DE$151:$DG$151,0)),0)+IFERROR(INDEX('Hoja de Trabajo para listado'!$CD$155:$DC$1048576,MATCH($A843,'Hoja de Trabajo para listado'!$CD$155:$CD$1048576,0),MATCH((CUADRO!M$5&amp;$E843),'Hoja de Trabajo para listado'!$CD$151:$DC$151,0)),0)</f>
        <v>0</v>
      </c>
      <c r="N843" s="314">
        <f ca="1">+IFERROR(INDEX('Hoja de Trabajo para listado'!$A$155:$Z$1048576,MATCH($A843,'Hoja de Trabajo para listado'!$A$155:$A$1048576,0),MATCH((CUADRO!N$5&amp;$E843),'Hoja de Trabajo para listado'!$A$151:$Z$151,0)),0)+IFERROR(INDEX('Hoja de Trabajo para listado'!$AB$155:$BA$1048576,MATCH($A843,'Hoja de Trabajo para listado'!$AB$155:$AB$1048576,0),MATCH((CUADRO!N$5&amp;$E843),'Hoja de Trabajo para listado'!$AB$151:$BA$151,0)),0)+IFERROR(INDEX('Hoja de Trabajo para listado'!$BC$155:$CB$1048576,MATCH($A843,'Hoja de Trabajo para listado'!$BC$155:$BC$1048576,0),MATCH((CUADRO!N$5&amp;$E843),'Hoja de Trabajo para listado'!$BC$151:$CB$151,0)),0)+IFERROR(INDEX('Hoja de Trabajo para listado'!$DE$153:$DG$274,MATCH($A843,'Hoja de Trabajo para listado'!$DE$153:$DE$1048576,0),MATCH((CUADRO!N$5&amp;$E843),'Hoja de Trabajo para listado'!$DE$151:$DG$151,0)),0)+IFERROR(INDEX('Hoja de Trabajo para listado'!$CD$155:$DC$1048576,MATCH($A843,'Hoja de Trabajo para listado'!$CD$155:$CD$1048576,0),MATCH((CUADRO!N$5&amp;$E843),'Hoja de Trabajo para listado'!$CD$151:$DC$151,0)),0)</f>
        <v>0</v>
      </c>
      <c r="O843" s="314">
        <f ca="1">+IFERROR(INDEX('Hoja de Trabajo para listado'!$A$155:$Z$1048576,MATCH($A843,'Hoja de Trabajo para listado'!$A$155:$A$1048576,0),MATCH((CUADRO!O$5&amp;$E843),'Hoja de Trabajo para listado'!$A$151:$Z$151,0)),0)+IFERROR(INDEX('Hoja de Trabajo para listado'!$AB$155:$BA$1048576,MATCH($A843,'Hoja de Trabajo para listado'!$AB$155:$AB$1048576,0),MATCH((CUADRO!O$5&amp;$E843),'Hoja de Trabajo para listado'!$AB$151:$BA$151,0)),0)+IFERROR(INDEX('Hoja de Trabajo para listado'!$BC$155:$CB$1048576,MATCH($A843,'Hoja de Trabajo para listado'!$BC$155:$BC$1048576,0),MATCH((CUADRO!O$5&amp;$E843),'Hoja de Trabajo para listado'!$BC$151:$CB$151,0)),0)+IFERROR(INDEX('Hoja de Trabajo para listado'!$DE$153:$DG$274,MATCH($A843,'Hoja de Trabajo para listado'!$DE$153:$DE$1048576,0),MATCH((CUADRO!O$5&amp;$E843),'Hoja de Trabajo para listado'!$DE$151:$DG$151,0)),0)+IFERROR(INDEX('Hoja de Trabajo para listado'!$CD$155:$DC$1048576,MATCH($A843,'Hoja de Trabajo para listado'!$CD$155:$CD$1048576,0),MATCH((CUADRO!O$5&amp;$E843),'Hoja de Trabajo para listado'!$CD$151:$DC$151,0)),0)</f>
        <v>0</v>
      </c>
      <c r="P843" s="314">
        <f ca="1">+IFERROR(INDEX('Hoja de Trabajo para listado'!$A$155:$Z$1048576,MATCH($A843,'Hoja de Trabajo para listado'!$A$155:$A$1048576,0),MATCH((CUADRO!P$5&amp;$E843),'Hoja de Trabajo para listado'!$A$151:$Z$151,0)),0)+IFERROR(INDEX('Hoja de Trabajo para listado'!$AB$155:$BA$1048576,MATCH($A843,'Hoja de Trabajo para listado'!$AB$155:$AB$1048576,0),MATCH((CUADRO!P$5&amp;$E843),'Hoja de Trabajo para listado'!$AB$151:$BA$151,0)),0)+IFERROR(INDEX('Hoja de Trabajo para listado'!$BC$155:$CB$1048576,MATCH($A843,'Hoja de Trabajo para listado'!$BC$155:$BC$1048576,0),MATCH((CUADRO!P$5&amp;$E843),'Hoja de Trabajo para listado'!$BC$151:$CB$151,0)),0)+IFERROR(INDEX('Hoja de Trabajo para listado'!$DE$153:$DG$274,MATCH($A843,'Hoja de Trabajo para listado'!$DE$153:$DE$1048576,0),MATCH((CUADRO!P$5&amp;$E843),'Hoja de Trabajo para listado'!$DE$151:$DG$151,0)),0)+IFERROR(INDEX('Hoja de Trabajo para listado'!$CD$155:$DC$1048576,MATCH($A843,'Hoja de Trabajo para listado'!$CD$155:$CD$1048576,0),MATCH((CUADRO!P$5&amp;$E843),'Hoja de Trabajo para listado'!$CD$151:$DC$151,0)),0)</f>
        <v>0</v>
      </c>
      <c r="Q843" s="314">
        <f ca="1">+IFERROR(INDEX('Hoja de Trabajo para listado'!$A$155:$Z$1048576,MATCH($A843,'Hoja de Trabajo para listado'!$A$155:$A$1048576,0),MATCH((CUADRO!Q$5&amp;$E843),'Hoja de Trabajo para listado'!$A$151:$Z$151,0)),0)+IFERROR(INDEX('Hoja de Trabajo para listado'!$AB$155:$BA$1048576,MATCH($A843,'Hoja de Trabajo para listado'!$AB$155:$AB$1048576,0),MATCH((CUADRO!Q$5&amp;$E843),'Hoja de Trabajo para listado'!$AB$151:$BA$151,0)),0)+IFERROR(INDEX('Hoja de Trabajo para listado'!$BC$155:$CB$1048576,MATCH($A843,'Hoja de Trabajo para listado'!$BC$155:$BC$1048576,0),MATCH((CUADRO!Q$5&amp;$E843),'Hoja de Trabajo para listado'!$BC$151:$CB$151,0)),0)+IFERROR(INDEX('Hoja de Trabajo para listado'!$DE$153:$DG$274,MATCH($A843,'Hoja de Trabajo para listado'!$DE$153:$DE$1048576,0),MATCH((CUADRO!Q$5&amp;$E843),'Hoja de Trabajo para listado'!$DE$151:$DG$151,0)),0)+IFERROR(INDEX('Hoja de Trabajo para listado'!$CD$155:$DC$1048576,MATCH($A843,'Hoja de Trabajo para listado'!$CD$155:$CD$1048576,0),MATCH((CUADRO!Q$5&amp;$E843),'Hoja de Trabajo para listado'!$CD$151:$DC$151,0)),0)</f>
        <v>0</v>
      </c>
      <c r="R843" s="316">
        <f t="shared" ca="1" si="26"/>
        <v>67653704.849999994</v>
      </c>
      <c r="S843" s="316">
        <f ca="1">+R842+R843</f>
        <v>67653754.859999999</v>
      </c>
      <c r="T843" s="314">
        <f ca="1">+S843</f>
        <v>67653754.859999999</v>
      </c>
      <c r="U843" s="348">
        <f t="shared" si="27"/>
        <v>2</v>
      </c>
      <c r="V843" s="319" t="str">
        <f>+VLOOKUP(A843,bd_lista!$A$3:$E$593,5,FALSE)</f>
        <v>Instituciones Descentralizadas</v>
      </c>
      <c r="W843" s="426"/>
    </row>
    <row r="844" spans="1:23" customFormat="1" ht="15" customHeight="1">
      <c r="A844" s="323">
        <v>134</v>
      </c>
      <c r="B844" s="427">
        <f>+A844</f>
        <v>134</v>
      </c>
      <c r="C844" s="318" t="str">
        <f>+VLOOKUP(A844,bd_lista!$A$3:$C$593,3,FALSE)</f>
        <v>Consejo Nacional de Vivienda Policial</v>
      </c>
      <c r="D844" s="429" t="str">
        <f>+C844</f>
        <v>Consejo Nacional de Vivienda Policial</v>
      </c>
      <c r="E844" s="339" t="s">
        <v>1418</v>
      </c>
      <c r="F844" s="314">
        <f ca="1">+IFERROR(INDEX('Hoja de Trabajo para listado'!$A$155:$Z$1048576,MATCH($A844,'Hoja de Trabajo para listado'!$A$155:$A$1048576,0),MATCH((CUADRO!F$5&amp;$E844),'Hoja de Trabajo para listado'!$A$151:$Z$151,0)),0)+IFERROR(INDEX('Hoja de Trabajo para listado'!$AB$155:$BA$1048576,MATCH($A844,'Hoja de Trabajo para listado'!$AB$155:$AB$1048576,0),MATCH((CUADRO!F$5&amp;$E844),'Hoja de Trabajo para listado'!$AB$151:$BA$151,0)),0)+IFERROR(INDEX('Hoja de Trabajo para listado'!$BC$155:$CB$1048576,MATCH($A844,'Hoja de Trabajo para listado'!$BC$155:$BC$1048576,0),MATCH((CUADRO!F$5&amp;$E844),'Hoja de Trabajo para listado'!$BC$151:$CB$151,0)),0)+IFERROR(INDEX('Hoja de Trabajo para listado'!$DE$153:$DG$274,MATCH($A844,'Hoja de Trabajo para listado'!$DE$153:$DE$1048576,0),MATCH((CUADRO!F$5&amp;$E844),'Hoja de Trabajo para listado'!$DE$151:$DG$151,0)),0)+IFERROR(INDEX('Hoja de Trabajo para listado'!$CD$155:$DC$1048576,MATCH($A844,'Hoja de Trabajo para listado'!$CD$155:$CD$1048576,0),MATCH((CUADRO!F$5&amp;$E844),'Hoja de Trabajo para listado'!$CD$151:$DC$151,0)),0)</f>
        <v>0</v>
      </c>
      <c r="G844" s="314">
        <f ca="1">+IFERROR(INDEX('Hoja de Trabajo para listado'!$A$155:$Z$1048576,MATCH($A844,'Hoja de Trabajo para listado'!$A$155:$A$1048576,0),MATCH((CUADRO!G$5&amp;$E844),'Hoja de Trabajo para listado'!$A$151:$Z$151,0)),0)+IFERROR(INDEX('Hoja de Trabajo para listado'!$AB$155:$BA$1048576,MATCH($A844,'Hoja de Trabajo para listado'!$AB$155:$AB$1048576,0),MATCH((CUADRO!G$5&amp;$E844),'Hoja de Trabajo para listado'!$AB$151:$BA$151,0)),0)+IFERROR(INDEX('Hoja de Trabajo para listado'!$BC$155:$CB$1048576,MATCH($A844,'Hoja de Trabajo para listado'!$BC$155:$BC$1048576,0),MATCH((CUADRO!G$5&amp;$E844),'Hoja de Trabajo para listado'!$BC$151:$CB$151,0)),0)+IFERROR(INDEX('Hoja de Trabajo para listado'!$DE$153:$DG$274,MATCH($A844,'Hoja de Trabajo para listado'!$DE$153:$DE$1048576,0),MATCH((CUADRO!G$5&amp;$E844),'Hoja de Trabajo para listado'!$DE$151:$DG$151,0)),0)+IFERROR(INDEX('Hoja de Trabajo para listado'!$CD$155:$DC$1048576,MATCH($A844,'Hoja de Trabajo para listado'!$CD$155:$CD$1048576,0),MATCH((CUADRO!G$5&amp;$E844),'Hoja de Trabajo para listado'!$CD$151:$DC$151,0)),0)</f>
        <v>0</v>
      </c>
      <c r="H844" s="314">
        <f ca="1">+IFERROR(INDEX('Hoja de Trabajo para listado'!$A$155:$Z$1048576,MATCH($A844,'Hoja de Trabajo para listado'!$A$155:$A$1048576,0),MATCH((CUADRO!H$5&amp;$E844),'Hoja de Trabajo para listado'!$A$151:$Z$151,0)),0)+IFERROR(INDEX('Hoja de Trabajo para listado'!$AB$155:$BA$1048576,MATCH($A844,'Hoja de Trabajo para listado'!$AB$155:$AB$1048576,0),MATCH((CUADRO!H$5&amp;$E844),'Hoja de Trabajo para listado'!$AB$151:$BA$151,0)),0)+IFERROR(INDEX('Hoja de Trabajo para listado'!$BC$155:$CB$1048576,MATCH($A844,'Hoja de Trabajo para listado'!$BC$155:$BC$1048576,0),MATCH((CUADRO!H$5&amp;$E844),'Hoja de Trabajo para listado'!$BC$151:$CB$151,0)),0)+IFERROR(INDEX('Hoja de Trabajo para listado'!$DE$153:$DG$274,MATCH($A844,'Hoja de Trabajo para listado'!$DE$153:$DE$1048576,0),MATCH((CUADRO!H$5&amp;$E844),'Hoja de Trabajo para listado'!$DE$151:$DG$151,0)),0)+IFERROR(INDEX('Hoja de Trabajo para listado'!$CD$155:$DC$1048576,MATCH($A844,'Hoja de Trabajo para listado'!$CD$155:$CD$1048576,0),MATCH((CUADRO!H$5&amp;$E844),'Hoja de Trabajo para listado'!$CD$151:$DC$151,0)),0)</f>
        <v>0</v>
      </c>
      <c r="I844" s="314">
        <f ca="1">+IFERROR(INDEX('Hoja de Trabajo para listado'!$A$155:$Z$1048576,MATCH($A844,'Hoja de Trabajo para listado'!$A$155:$A$1048576,0),MATCH((CUADRO!I$5&amp;$E844),'Hoja de Trabajo para listado'!$A$151:$Z$151,0)),0)+IFERROR(INDEX('Hoja de Trabajo para listado'!$AB$155:$BA$1048576,MATCH($A844,'Hoja de Trabajo para listado'!$AB$155:$AB$1048576,0),MATCH((CUADRO!I$5&amp;$E844),'Hoja de Trabajo para listado'!$AB$151:$BA$151,0)),0)+IFERROR(INDEX('Hoja de Trabajo para listado'!$BC$155:$CB$1048576,MATCH($A844,'Hoja de Trabajo para listado'!$BC$155:$BC$1048576,0),MATCH((CUADRO!I$5&amp;$E844),'Hoja de Trabajo para listado'!$BC$151:$CB$151,0)),0)+IFERROR(INDEX('Hoja de Trabajo para listado'!$DE$153:$DG$274,MATCH($A844,'Hoja de Trabajo para listado'!$DE$153:$DE$1048576,0),MATCH((CUADRO!I$5&amp;$E844),'Hoja de Trabajo para listado'!$DE$151:$DG$151,0)),0)+IFERROR(INDEX('Hoja de Trabajo para listado'!$CD$155:$DC$1048576,MATCH($A844,'Hoja de Trabajo para listado'!$CD$155:$CD$1048576,0),MATCH((CUADRO!I$5&amp;$E844),'Hoja de Trabajo para listado'!$CD$151:$DC$151,0)),0)</f>
        <v>0</v>
      </c>
      <c r="J844" s="314">
        <f ca="1">+IFERROR(INDEX('Hoja de Trabajo para listado'!$A$155:$Z$1048576,MATCH($A844,'Hoja de Trabajo para listado'!$A$155:$A$1048576,0),MATCH((CUADRO!J$5&amp;$E844),'Hoja de Trabajo para listado'!$A$151:$Z$151,0)),0)+IFERROR(INDEX('Hoja de Trabajo para listado'!$AB$155:$BA$1048576,MATCH($A844,'Hoja de Trabajo para listado'!$AB$155:$AB$1048576,0),MATCH((CUADRO!J$5&amp;$E844),'Hoja de Trabajo para listado'!$AB$151:$BA$151,0)),0)+IFERROR(INDEX('Hoja de Trabajo para listado'!$BC$155:$CB$1048576,MATCH($A844,'Hoja de Trabajo para listado'!$BC$155:$BC$1048576,0),MATCH((CUADRO!J$5&amp;$E844),'Hoja de Trabajo para listado'!$BC$151:$CB$151,0)),0)+IFERROR(INDEX('Hoja de Trabajo para listado'!$DE$153:$DG$274,MATCH($A844,'Hoja de Trabajo para listado'!$DE$153:$DE$1048576,0),MATCH((CUADRO!J$5&amp;$E844),'Hoja de Trabajo para listado'!$DE$151:$DG$151,0)),0)+IFERROR(INDEX('Hoja de Trabajo para listado'!$CD$155:$DC$1048576,MATCH($A844,'Hoja de Trabajo para listado'!$CD$155:$CD$1048576,0),MATCH((CUADRO!J$5&amp;$E844),'Hoja de Trabajo para listado'!$CD$151:$DC$151,0)),0)</f>
        <v>0</v>
      </c>
      <c r="K844" s="314">
        <f ca="1">+IFERROR(INDEX('Hoja de Trabajo para listado'!$A$155:$Z$1048576,MATCH($A844,'Hoja de Trabajo para listado'!$A$155:$A$1048576,0),MATCH((CUADRO!K$5&amp;$E844),'Hoja de Trabajo para listado'!$A$151:$Z$151,0)),0)+IFERROR(INDEX('Hoja de Trabajo para listado'!$AB$155:$BA$1048576,MATCH($A844,'Hoja de Trabajo para listado'!$AB$155:$AB$1048576,0),MATCH((CUADRO!K$5&amp;$E844),'Hoja de Trabajo para listado'!$AB$151:$BA$151,0)),0)+IFERROR(INDEX('Hoja de Trabajo para listado'!$BC$155:$CB$1048576,MATCH($A844,'Hoja de Trabajo para listado'!$BC$155:$BC$1048576,0),MATCH((CUADRO!K$5&amp;$E844),'Hoja de Trabajo para listado'!$BC$151:$CB$151,0)),0)+IFERROR(INDEX('Hoja de Trabajo para listado'!$DE$153:$DG$274,MATCH($A844,'Hoja de Trabajo para listado'!$DE$153:$DE$1048576,0),MATCH((CUADRO!K$5&amp;$E844),'Hoja de Trabajo para listado'!$DE$151:$DG$151,0)),0)+IFERROR(INDEX('Hoja de Trabajo para listado'!$CD$155:$DC$1048576,MATCH($A844,'Hoja de Trabajo para listado'!$CD$155:$CD$1048576,0),MATCH((CUADRO!K$5&amp;$E844),'Hoja de Trabajo para listado'!$CD$151:$DC$151,0)),0)</f>
        <v>0</v>
      </c>
      <c r="L844" s="314">
        <f ca="1">+IFERROR(INDEX('Hoja de Trabajo para listado'!$A$155:$Z$1048576,MATCH($A844,'Hoja de Trabajo para listado'!$A$155:$A$1048576,0),MATCH((CUADRO!L$5&amp;$E844),'Hoja de Trabajo para listado'!$A$151:$Z$151,0)),0)+IFERROR(INDEX('Hoja de Trabajo para listado'!$AB$155:$BA$1048576,MATCH($A844,'Hoja de Trabajo para listado'!$AB$155:$AB$1048576,0),MATCH((CUADRO!L$5&amp;$E844),'Hoja de Trabajo para listado'!$AB$151:$BA$151,0)),0)+IFERROR(INDEX('Hoja de Trabajo para listado'!$BC$155:$CB$1048576,MATCH($A844,'Hoja de Trabajo para listado'!$BC$155:$BC$1048576,0),MATCH((CUADRO!L$5&amp;$E844),'Hoja de Trabajo para listado'!$BC$151:$CB$151,0)),0)+IFERROR(INDEX('Hoja de Trabajo para listado'!$DE$153:$DG$274,MATCH($A844,'Hoja de Trabajo para listado'!$DE$153:$DE$1048576,0),MATCH((CUADRO!L$5&amp;$E844),'Hoja de Trabajo para listado'!$DE$151:$DG$151,0)),0)+IFERROR(INDEX('Hoja de Trabajo para listado'!$CD$155:$DC$1048576,MATCH($A844,'Hoja de Trabajo para listado'!$CD$155:$CD$1048576,0),MATCH((CUADRO!L$5&amp;$E844),'Hoja de Trabajo para listado'!$CD$151:$DC$151,0)),0)</f>
        <v>0</v>
      </c>
      <c r="M844" s="314">
        <f ca="1">+IFERROR(INDEX('Hoja de Trabajo para listado'!$A$155:$Z$1048576,MATCH($A844,'Hoja de Trabajo para listado'!$A$155:$A$1048576,0),MATCH((CUADRO!M$5&amp;$E844),'Hoja de Trabajo para listado'!$A$151:$Z$151,0)),0)+IFERROR(INDEX('Hoja de Trabajo para listado'!$AB$155:$BA$1048576,MATCH($A844,'Hoja de Trabajo para listado'!$AB$155:$AB$1048576,0),MATCH((CUADRO!M$5&amp;$E844),'Hoja de Trabajo para listado'!$AB$151:$BA$151,0)),0)+IFERROR(INDEX('Hoja de Trabajo para listado'!$BC$155:$CB$1048576,MATCH($A844,'Hoja de Trabajo para listado'!$BC$155:$BC$1048576,0),MATCH((CUADRO!M$5&amp;$E844),'Hoja de Trabajo para listado'!$BC$151:$CB$151,0)),0)+IFERROR(INDEX('Hoja de Trabajo para listado'!$DE$153:$DG$274,MATCH($A844,'Hoja de Trabajo para listado'!$DE$153:$DE$1048576,0),MATCH((CUADRO!M$5&amp;$E844),'Hoja de Trabajo para listado'!$DE$151:$DG$151,0)),0)+IFERROR(INDEX('Hoja de Trabajo para listado'!$CD$155:$DC$1048576,MATCH($A844,'Hoja de Trabajo para listado'!$CD$155:$CD$1048576,0),MATCH((CUADRO!M$5&amp;$E844),'Hoja de Trabajo para listado'!$CD$151:$DC$151,0)),0)</f>
        <v>0</v>
      </c>
      <c r="N844" s="314">
        <f ca="1">+IFERROR(INDEX('Hoja de Trabajo para listado'!$A$155:$Z$1048576,MATCH($A844,'Hoja de Trabajo para listado'!$A$155:$A$1048576,0),MATCH((CUADRO!N$5&amp;$E844),'Hoja de Trabajo para listado'!$A$151:$Z$151,0)),0)+IFERROR(INDEX('Hoja de Trabajo para listado'!$AB$155:$BA$1048576,MATCH($A844,'Hoja de Trabajo para listado'!$AB$155:$AB$1048576,0),MATCH((CUADRO!N$5&amp;$E844),'Hoja de Trabajo para listado'!$AB$151:$BA$151,0)),0)+IFERROR(INDEX('Hoja de Trabajo para listado'!$BC$155:$CB$1048576,MATCH($A844,'Hoja de Trabajo para listado'!$BC$155:$BC$1048576,0),MATCH((CUADRO!N$5&amp;$E844),'Hoja de Trabajo para listado'!$BC$151:$CB$151,0)),0)+IFERROR(INDEX('Hoja de Trabajo para listado'!$DE$153:$DG$274,MATCH($A844,'Hoja de Trabajo para listado'!$DE$153:$DE$1048576,0),MATCH((CUADRO!N$5&amp;$E844),'Hoja de Trabajo para listado'!$DE$151:$DG$151,0)),0)+IFERROR(INDEX('Hoja de Trabajo para listado'!$CD$155:$DC$1048576,MATCH($A844,'Hoja de Trabajo para listado'!$CD$155:$CD$1048576,0),MATCH((CUADRO!N$5&amp;$E844),'Hoja de Trabajo para listado'!$CD$151:$DC$151,0)),0)</f>
        <v>0</v>
      </c>
      <c r="O844" s="314">
        <f ca="1">+IFERROR(INDEX('Hoja de Trabajo para listado'!$A$155:$Z$1048576,MATCH($A844,'Hoja de Trabajo para listado'!$A$155:$A$1048576,0),MATCH((CUADRO!O$5&amp;$E844),'Hoja de Trabajo para listado'!$A$151:$Z$151,0)),0)+IFERROR(INDEX('Hoja de Trabajo para listado'!$AB$155:$BA$1048576,MATCH($A844,'Hoja de Trabajo para listado'!$AB$155:$AB$1048576,0),MATCH((CUADRO!O$5&amp;$E844),'Hoja de Trabajo para listado'!$AB$151:$BA$151,0)),0)+IFERROR(INDEX('Hoja de Trabajo para listado'!$BC$155:$CB$1048576,MATCH($A844,'Hoja de Trabajo para listado'!$BC$155:$BC$1048576,0),MATCH((CUADRO!O$5&amp;$E844),'Hoja de Trabajo para listado'!$BC$151:$CB$151,0)),0)+IFERROR(INDEX('Hoja de Trabajo para listado'!$DE$153:$DG$274,MATCH($A844,'Hoja de Trabajo para listado'!$DE$153:$DE$1048576,0),MATCH((CUADRO!O$5&amp;$E844),'Hoja de Trabajo para listado'!$DE$151:$DG$151,0)),0)+IFERROR(INDEX('Hoja de Trabajo para listado'!$CD$155:$DC$1048576,MATCH($A844,'Hoja de Trabajo para listado'!$CD$155:$CD$1048576,0),MATCH((CUADRO!O$5&amp;$E844),'Hoja de Trabajo para listado'!$CD$151:$DC$151,0)),0)</f>
        <v>0</v>
      </c>
      <c r="P844" s="314">
        <f ca="1">+IFERROR(INDEX('Hoja de Trabajo para listado'!$A$155:$Z$1048576,MATCH($A844,'Hoja de Trabajo para listado'!$A$155:$A$1048576,0),MATCH((CUADRO!P$5&amp;$E844),'Hoja de Trabajo para listado'!$A$151:$Z$151,0)),0)+IFERROR(INDEX('Hoja de Trabajo para listado'!$AB$155:$BA$1048576,MATCH($A844,'Hoja de Trabajo para listado'!$AB$155:$AB$1048576,0),MATCH((CUADRO!P$5&amp;$E844),'Hoja de Trabajo para listado'!$AB$151:$BA$151,0)),0)+IFERROR(INDEX('Hoja de Trabajo para listado'!$BC$155:$CB$1048576,MATCH($A844,'Hoja de Trabajo para listado'!$BC$155:$BC$1048576,0),MATCH((CUADRO!P$5&amp;$E844),'Hoja de Trabajo para listado'!$BC$151:$CB$151,0)),0)+IFERROR(INDEX('Hoja de Trabajo para listado'!$DE$153:$DG$274,MATCH($A844,'Hoja de Trabajo para listado'!$DE$153:$DE$1048576,0),MATCH((CUADRO!P$5&amp;$E844),'Hoja de Trabajo para listado'!$DE$151:$DG$151,0)),0)+IFERROR(INDEX('Hoja de Trabajo para listado'!$CD$155:$DC$1048576,MATCH($A844,'Hoja de Trabajo para listado'!$CD$155:$CD$1048576,0),MATCH((CUADRO!P$5&amp;$E844),'Hoja de Trabajo para listado'!$CD$151:$DC$151,0)),0)</f>
        <v>0</v>
      </c>
      <c r="Q844" s="314">
        <f ca="1">+IFERROR(INDEX('Hoja de Trabajo para listado'!$A$155:$Z$1048576,MATCH($A844,'Hoja de Trabajo para listado'!$A$155:$A$1048576,0),MATCH((CUADRO!Q$5&amp;$E844),'Hoja de Trabajo para listado'!$A$151:$Z$151,0)),0)+IFERROR(INDEX('Hoja de Trabajo para listado'!$AB$155:$BA$1048576,MATCH($A844,'Hoja de Trabajo para listado'!$AB$155:$AB$1048576,0),MATCH((CUADRO!Q$5&amp;$E844),'Hoja de Trabajo para listado'!$AB$151:$BA$151,0)),0)+IFERROR(INDEX('Hoja de Trabajo para listado'!$BC$155:$CB$1048576,MATCH($A844,'Hoja de Trabajo para listado'!$BC$155:$BC$1048576,0),MATCH((CUADRO!Q$5&amp;$E844),'Hoja de Trabajo para listado'!$BC$151:$CB$151,0)),0)+IFERROR(INDEX('Hoja de Trabajo para listado'!$DE$153:$DG$274,MATCH($A844,'Hoja de Trabajo para listado'!$DE$153:$DE$1048576,0),MATCH((CUADRO!Q$5&amp;$E844),'Hoja de Trabajo para listado'!$DE$151:$DG$151,0)),0)+IFERROR(INDEX('Hoja de Trabajo para listado'!$CD$155:$DC$1048576,MATCH($A844,'Hoja de Trabajo para listado'!$CD$155:$CD$1048576,0),MATCH((CUADRO!Q$5&amp;$E844),'Hoja de Trabajo para listado'!$CD$151:$DC$151,0)),0)</f>
        <v>0</v>
      </c>
      <c r="R844" s="314">
        <f t="shared" ca="1" si="26"/>
        <v>0</v>
      </c>
      <c r="S844" s="314"/>
      <c r="T844" s="314">
        <f ca="1">+T845</f>
        <v>59620560.960000001</v>
      </c>
      <c r="U844" s="313">
        <f t="shared" si="27"/>
        <v>1</v>
      </c>
      <c r="V844" s="319" t="str">
        <f>+VLOOKUP(A844,bd_lista!$A$3:$E$593,5,FALSE)</f>
        <v>Instituciones Descentralizadas</v>
      </c>
      <c r="W844" s="425" t="str">
        <f>+V844</f>
        <v>Instituciones Descentralizadas</v>
      </c>
    </row>
    <row r="845" spans="1:23" customFormat="1" ht="15" customHeight="1">
      <c r="A845" s="323">
        <v>134</v>
      </c>
      <c r="B845" s="428"/>
      <c r="C845" s="339" t="str">
        <f>+VLOOKUP(A845,bd_lista!$A$3:$C$593,3,FALSE)</f>
        <v>Consejo Nacional de Vivienda Policial</v>
      </c>
      <c r="D845" s="430"/>
      <c r="E845" s="319" t="s">
        <v>1419</v>
      </c>
      <c r="F845" s="316">
        <f ca="1">+IFERROR(INDEX('Hoja de Trabajo para listado'!$A$155:$Z$1048576,MATCH($A845,'Hoja de Trabajo para listado'!$A$155:$A$1048576,0),MATCH((CUADRO!F$5&amp;$E845),'Hoja de Trabajo para listado'!$A$151:$Z$151,0)),0)+IFERROR(INDEX('Hoja de Trabajo para listado'!$AB$155:$BA$1048576,MATCH($A845,'Hoja de Trabajo para listado'!$AB$155:$AB$1048576,0),MATCH((CUADRO!F$5&amp;$E845),'Hoja de Trabajo para listado'!$AB$151:$BA$151,0)),0)+IFERROR(INDEX('Hoja de Trabajo para listado'!$BC$155:$CB$1048576,MATCH($A845,'Hoja de Trabajo para listado'!$BC$155:$BC$1048576,0),MATCH((CUADRO!F$5&amp;$E845),'Hoja de Trabajo para listado'!$BC$151:$CB$151,0)),0)+IFERROR(INDEX('Hoja de Trabajo para listado'!$DE$153:$DG$274,MATCH($A845,'Hoja de Trabajo para listado'!$DE$153:$DE$1048576,0),MATCH((CUADRO!F$5&amp;$E845),'Hoja de Trabajo para listado'!$DE$151:$DG$151,0)),0)+IFERROR(INDEX('Hoja de Trabajo para listado'!$CD$155:$DC$1048576,MATCH($A845,'Hoja de Trabajo para listado'!$CD$155:$CD$1048576,0),MATCH((CUADRO!F$5&amp;$E845),'Hoja de Trabajo para listado'!$CD$151:$DC$151,0)),0)</f>
        <v>0</v>
      </c>
      <c r="G845" s="316">
        <f ca="1">+IFERROR(INDEX('Hoja de Trabajo para listado'!$A$155:$Z$1048576,MATCH($A845,'Hoja de Trabajo para listado'!$A$155:$A$1048576,0),MATCH((CUADRO!G$5&amp;$E845),'Hoja de Trabajo para listado'!$A$151:$Z$151,0)),0)+IFERROR(INDEX('Hoja de Trabajo para listado'!$AB$155:$BA$1048576,MATCH($A845,'Hoja de Trabajo para listado'!$AB$155:$AB$1048576,0),MATCH((CUADRO!G$5&amp;$E845),'Hoja de Trabajo para listado'!$AB$151:$BA$151,0)),0)+IFERROR(INDEX('Hoja de Trabajo para listado'!$BC$155:$CB$1048576,MATCH($A845,'Hoja de Trabajo para listado'!$BC$155:$BC$1048576,0),MATCH((CUADRO!G$5&amp;$E845),'Hoja de Trabajo para listado'!$BC$151:$CB$151,0)),0)+IFERROR(INDEX('Hoja de Trabajo para listado'!$DE$153:$DG$274,MATCH($A845,'Hoja de Trabajo para listado'!$DE$153:$DE$1048576,0),MATCH((CUADRO!G$5&amp;$E845),'Hoja de Trabajo para listado'!$DE$151:$DG$151,0)),0)+IFERROR(INDEX('Hoja de Trabajo para listado'!$CD$155:$DC$1048576,MATCH($A845,'Hoja de Trabajo para listado'!$CD$155:$CD$1048576,0),MATCH((CUADRO!G$5&amp;$E845),'Hoja de Trabajo para listado'!$CD$151:$DC$151,0)),0)</f>
        <v>0</v>
      </c>
      <c r="H845" s="316">
        <f ca="1">+IFERROR(INDEX('Hoja de Trabajo para listado'!$A$155:$Z$1048576,MATCH($A845,'Hoja de Trabajo para listado'!$A$155:$A$1048576,0),MATCH((CUADRO!H$5&amp;$E845),'Hoja de Trabajo para listado'!$A$151:$Z$151,0)),0)+IFERROR(INDEX('Hoja de Trabajo para listado'!$AB$155:$BA$1048576,MATCH($A845,'Hoja de Trabajo para listado'!$AB$155:$AB$1048576,0),MATCH((CUADRO!H$5&amp;$E845),'Hoja de Trabajo para listado'!$AB$151:$BA$151,0)),0)+IFERROR(INDEX('Hoja de Trabajo para listado'!$BC$155:$CB$1048576,MATCH($A845,'Hoja de Trabajo para listado'!$BC$155:$BC$1048576,0),MATCH((CUADRO!H$5&amp;$E845),'Hoja de Trabajo para listado'!$BC$151:$CB$151,0)),0)+IFERROR(INDEX('Hoja de Trabajo para listado'!$DE$153:$DG$274,MATCH($A845,'Hoja de Trabajo para listado'!$DE$153:$DE$1048576,0),MATCH((CUADRO!H$5&amp;$E845),'Hoja de Trabajo para listado'!$DE$151:$DG$151,0)),0)+IFERROR(INDEX('Hoja de Trabajo para listado'!$CD$155:$DC$1048576,MATCH($A845,'Hoja de Trabajo para listado'!$CD$155:$CD$1048576,0),MATCH((CUADRO!H$5&amp;$E845),'Hoja de Trabajo para listado'!$CD$151:$DC$151,0)),0)</f>
        <v>0</v>
      </c>
      <c r="I845" s="316">
        <f ca="1">+IFERROR(INDEX('Hoja de Trabajo para listado'!$A$155:$Z$1048576,MATCH($A845,'Hoja de Trabajo para listado'!$A$155:$A$1048576,0),MATCH((CUADRO!I$5&amp;$E845),'Hoja de Trabajo para listado'!$A$151:$Z$151,0)),0)+IFERROR(INDEX('Hoja de Trabajo para listado'!$AB$155:$BA$1048576,MATCH($A845,'Hoja de Trabajo para listado'!$AB$155:$AB$1048576,0),MATCH((CUADRO!I$5&amp;$E845),'Hoja de Trabajo para listado'!$AB$151:$BA$151,0)),0)+IFERROR(INDEX('Hoja de Trabajo para listado'!$BC$155:$CB$1048576,MATCH($A845,'Hoja de Trabajo para listado'!$BC$155:$BC$1048576,0),MATCH((CUADRO!I$5&amp;$E845),'Hoja de Trabajo para listado'!$BC$151:$CB$151,0)),0)+IFERROR(INDEX('Hoja de Trabajo para listado'!$DE$153:$DG$274,MATCH($A845,'Hoja de Trabajo para listado'!$DE$153:$DE$1048576,0),MATCH((CUADRO!I$5&amp;$E845),'Hoja de Trabajo para listado'!$DE$151:$DG$151,0)),0)+IFERROR(INDEX('Hoja de Trabajo para listado'!$CD$155:$DC$1048576,MATCH($A845,'Hoja de Trabajo para listado'!$CD$155:$CD$1048576,0),MATCH((CUADRO!I$5&amp;$E845),'Hoja de Trabajo para listado'!$CD$151:$DC$151,0)),0)</f>
        <v>0</v>
      </c>
      <c r="J845" s="316">
        <f ca="1">+IFERROR(INDEX('Hoja de Trabajo para listado'!$A$155:$Z$1048576,MATCH($A845,'Hoja de Trabajo para listado'!$A$155:$A$1048576,0),MATCH((CUADRO!J$5&amp;$E845),'Hoja de Trabajo para listado'!$A$151:$Z$151,0)),0)+IFERROR(INDEX('Hoja de Trabajo para listado'!$AB$155:$BA$1048576,MATCH($A845,'Hoja de Trabajo para listado'!$AB$155:$AB$1048576,0),MATCH((CUADRO!J$5&amp;$E845),'Hoja de Trabajo para listado'!$AB$151:$BA$151,0)),0)+IFERROR(INDEX('Hoja de Trabajo para listado'!$BC$155:$CB$1048576,MATCH($A845,'Hoja de Trabajo para listado'!$BC$155:$BC$1048576,0),MATCH((CUADRO!J$5&amp;$E845),'Hoja de Trabajo para listado'!$BC$151:$CB$151,0)),0)+IFERROR(INDEX('Hoja de Trabajo para listado'!$DE$153:$DG$274,MATCH($A845,'Hoja de Trabajo para listado'!$DE$153:$DE$1048576,0),MATCH((CUADRO!J$5&amp;$E845),'Hoja de Trabajo para listado'!$DE$151:$DG$151,0)),0)+IFERROR(INDEX('Hoja de Trabajo para listado'!$CD$155:$DC$1048576,MATCH($A845,'Hoja de Trabajo para listado'!$CD$155:$CD$1048576,0),MATCH((CUADRO!J$5&amp;$E845),'Hoja de Trabajo para listado'!$CD$151:$DC$151,0)),0)</f>
        <v>0</v>
      </c>
      <c r="K845" s="314">
        <f ca="1">+IFERROR(INDEX('Hoja de Trabajo para listado'!$A$155:$Z$1048576,MATCH($A845,'Hoja de Trabajo para listado'!$A$155:$A$1048576,0),MATCH((CUADRO!K$5&amp;$E845),'Hoja de Trabajo para listado'!$A$151:$Z$151,0)),0)+IFERROR(INDEX('Hoja de Trabajo para listado'!$AB$155:$BA$1048576,MATCH($A845,'Hoja de Trabajo para listado'!$AB$155:$AB$1048576,0),MATCH((CUADRO!K$5&amp;$E845),'Hoja de Trabajo para listado'!$AB$151:$BA$151,0)),0)+IFERROR(INDEX('Hoja de Trabajo para listado'!$BC$155:$CB$1048576,MATCH($A845,'Hoja de Trabajo para listado'!$BC$155:$BC$1048576,0),MATCH((CUADRO!K$5&amp;$E845),'Hoja de Trabajo para listado'!$BC$151:$CB$151,0)),0)+IFERROR(INDEX('Hoja de Trabajo para listado'!$DE$153:$DG$274,MATCH($A845,'Hoja de Trabajo para listado'!$DE$153:$DE$1048576,0),MATCH((CUADRO!K$5&amp;$E845),'Hoja de Trabajo para listado'!$DE$151:$DG$151,0)),0)+IFERROR(INDEX('Hoja de Trabajo para listado'!$CD$155:$DC$1048576,MATCH($A845,'Hoja de Trabajo para listado'!$CD$155:$CD$1048576,0),MATCH((CUADRO!K$5&amp;$E845),'Hoja de Trabajo para listado'!$CD$151:$DC$151,0)),0)</f>
        <v>59620560.960000001</v>
      </c>
      <c r="L845" s="314">
        <f ca="1">+IFERROR(INDEX('Hoja de Trabajo para listado'!$A$155:$Z$1048576,MATCH($A845,'Hoja de Trabajo para listado'!$A$155:$A$1048576,0),MATCH((CUADRO!L$5&amp;$E845),'Hoja de Trabajo para listado'!$A$151:$Z$151,0)),0)+IFERROR(INDEX('Hoja de Trabajo para listado'!$AB$155:$BA$1048576,MATCH($A845,'Hoja de Trabajo para listado'!$AB$155:$AB$1048576,0),MATCH((CUADRO!L$5&amp;$E845),'Hoja de Trabajo para listado'!$AB$151:$BA$151,0)),0)+IFERROR(INDEX('Hoja de Trabajo para listado'!$BC$155:$CB$1048576,MATCH($A845,'Hoja de Trabajo para listado'!$BC$155:$BC$1048576,0),MATCH((CUADRO!L$5&amp;$E845),'Hoja de Trabajo para listado'!$BC$151:$CB$151,0)),0)+IFERROR(INDEX('Hoja de Trabajo para listado'!$DE$153:$DG$274,MATCH($A845,'Hoja de Trabajo para listado'!$DE$153:$DE$1048576,0),MATCH((CUADRO!L$5&amp;$E845),'Hoja de Trabajo para listado'!$DE$151:$DG$151,0)),0)+IFERROR(INDEX('Hoja de Trabajo para listado'!$CD$155:$DC$1048576,MATCH($A845,'Hoja de Trabajo para listado'!$CD$155:$CD$1048576,0),MATCH((CUADRO!L$5&amp;$E845),'Hoja de Trabajo para listado'!$CD$151:$DC$151,0)),0)</f>
        <v>0</v>
      </c>
      <c r="M845" s="314">
        <f ca="1">+IFERROR(INDEX('Hoja de Trabajo para listado'!$A$155:$Z$1048576,MATCH($A845,'Hoja de Trabajo para listado'!$A$155:$A$1048576,0),MATCH((CUADRO!M$5&amp;$E845),'Hoja de Trabajo para listado'!$A$151:$Z$151,0)),0)+IFERROR(INDEX('Hoja de Trabajo para listado'!$AB$155:$BA$1048576,MATCH($A845,'Hoja de Trabajo para listado'!$AB$155:$AB$1048576,0),MATCH((CUADRO!M$5&amp;$E845),'Hoja de Trabajo para listado'!$AB$151:$BA$151,0)),0)+IFERROR(INDEX('Hoja de Trabajo para listado'!$BC$155:$CB$1048576,MATCH($A845,'Hoja de Trabajo para listado'!$BC$155:$BC$1048576,0),MATCH((CUADRO!M$5&amp;$E845),'Hoja de Trabajo para listado'!$BC$151:$CB$151,0)),0)+IFERROR(INDEX('Hoja de Trabajo para listado'!$DE$153:$DG$274,MATCH($A845,'Hoja de Trabajo para listado'!$DE$153:$DE$1048576,0),MATCH((CUADRO!M$5&amp;$E845),'Hoja de Trabajo para listado'!$DE$151:$DG$151,0)),0)+IFERROR(INDEX('Hoja de Trabajo para listado'!$CD$155:$DC$1048576,MATCH($A845,'Hoja de Trabajo para listado'!$CD$155:$CD$1048576,0),MATCH((CUADRO!M$5&amp;$E845),'Hoja de Trabajo para listado'!$CD$151:$DC$151,0)),0)</f>
        <v>0</v>
      </c>
      <c r="N845" s="314">
        <f ca="1">+IFERROR(INDEX('Hoja de Trabajo para listado'!$A$155:$Z$1048576,MATCH($A845,'Hoja de Trabajo para listado'!$A$155:$A$1048576,0),MATCH((CUADRO!N$5&amp;$E845),'Hoja de Trabajo para listado'!$A$151:$Z$151,0)),0)+IFERROR(INDEX('Hoja de Trabajo para listado'!$AB$155:$BA$1048576,MATCH($A845,'Hoja de Trabajo para listado'!$AB$155:$AB$1048576,0),MATCH((CUADRO!N$5&amp;$E845),'Hoja de Trabajo para listado'!$AB$151:$BA$151,0)),0)+IFERROR(INDEX('Hoja de Trabajo para listado'!$BC$155:$CB$1048576,MATCH($A845,'Hoja de Trabajo para listado'!$BC$155:$BC$1048576,0),MATCH((CUADRO!N$5&amp;$E845),'Hoja de Trabajo para listado'!$BC$151:$CB$151,0)),0)+IFERROR(INDEX('Hoja de Trabajo para listado'!$DE$153:$DG$274,MATCH($A845,'Hoja de Trabajo para listado'!$DE$153:$DE$1048576,0),MATCH((CUADRO!N$5&amp;$E845),'Hoja de Trabajo para listado'!$DE$151:$DG$151,0)),0)+IFERROR(INDEX('Hoja de Trabajo para listado'!$CD$155:$DC$1048576,MATCH($A845,'Hoja de Trabajo para listado'!$CD$155:$CD$1048576,0),MATCH((CUADRO!N$5&amp;$E845),'Hoja de Trabajo para listado'!$CD$151:$DC$151,0)),0)</f>
        <v>0</v>
      </c>
      <c r="O845" s="314">
        <f ca="1">+IFERROR(INDEX('Hoja de Trabajo para listado'!$A$155:$Z$1048576,MATCH($A845,'Hoja de Trabajo para listado'!$A$155:$A$1048576,0),MATCH((CUADRO!O$5&amp;$E845),'Hoja de Trabajo para listado'!$A$151:$Z$151,0)),0)+IFERROR(INDEX('Hoja de Trabajo para listado'!$AB$155:$BA$1048576,MATCH($A845,'Hoja de Trabajo para listado'!$AB$155:$AB$1048576,0),MATCH((CUADRO!O$5&amp;$E845),'Hoja de Trabajo para listado'!$AB$151:$BA$151,0)),0)+IFERROR(INDEX('Hoja de Trabajo para listado'!$BC$155:$CB$1048576,MATCH($A845,'Hoja de Trabajo para listado'!$BC$155:$BC$1048576,0),MATCH((CUADRO!O$5&amp;$E845),'Hoja de Trabajo para listado'!$BC$151:$CB$151,0)),0)+IFERROR(INDEX('Hoja de Trabajo para listado'!$DE$153:$DG$274,MATCH($A845,'Hoja de Trabajo para listado'!$DE$153:$DE$1048576,0),MATCH((CUADRO!O$5&amp;$E845),'Hoja de Trabajo para listado'!$DE$151:$DG$151,0)),0)+IFERROR(INDEX('Hoja de Trabajo para listado'!$CD$155:$DC$1048576,MATCH($A845,'Hoja de Trabajo para listado'!$CD$155:$CD$1048576,0),MATCH((CUADRO!O$5&amp;$E845),'Hoja de Trabajo para listado'!$CD$151:$DC$151,0)),0)</f>
        <v>0</v>
      </c>
      <c r="P845" s="314">
        <f ca="1">+IFERROR(INDEX('Hoja de Trabajo para listado'!$A$155:$Z$1048576,MATCH($A845,'Hoja de Trabajo para listado'!$A$155:$A$1048576,0),MATCH((CUADRO!P$5&amp;$E845),'Hoja de Trabajo para listado'!$A$151:$Z$151,0)),0)+IFERROR(INDEX('Hoja de Trabajo para listado'!$AB$155:$BA$1048576,MATCH($A845,'Hoja de Trabajo para listado'!$AB$155:$AB$1048576,0),MATCH((CUADRO!P$5&amp;$E845),'Hoja de Trabajo para listado'!$AB$151:$BA$151,0)),0)+IFERROR(INDEX('Hoja de Trabajo para listado'!$BC$155:$CB$1048576,MATCH($A845,'Hoja de Trabajo para listado'!$BC$155:$BC$1048576,0),MATCH((CUADRO!P$5&amp;$E845),'Hoja de Trabajo para listado'!$BC$151:$CB$151,0)),0)+IFERROR(INDEX('Hoja de Trabajo para listado'!$DE$153:$DG$274,MATCH($A845,'Hoja de Trabajo para listado'!$DE$153:$DE$1048576,0),MATCH((CUADRO!P$5&amp;$E845),'Hoja de Trabajo para listado'!$DE$151:$DG$151,0)),0)+IFERROR(INDEX('Hoja de Trabajo para listado'!$CD$155:$DC$1048576,MATCH($A845,'Hoja de Trabajo para listado'!$CD$155:$CD$1048576,0),MATCH((CUADRO!P$5&amp;$E845),'Hoja de Trabajo para listado'!$CD$151:$DC$151,0)),0)</f>
        <v>0</v>
      </c>
      <c r="Q845" s="314">
        <f ca="1">+IFERROR(INDEX('Hoja de Trabajo para listado'!$A$155:$Z$1048576,MATCH($A845,'Hoja de Trabajo para listado'!$A$155:$A$1048576,0),MATCH((CUADRO!Q$5&amp;$E845),'Hoja de Trabajo para listado'!$A$151:$Z$151,0)),0)+IFERROR(INDEX('Hoja de Trabajo para listado'!$AB$155:$BA$1048576,MATCH($A845,'Hoja de Trabajo para listado'!$AB$155:$AB$1048576,0),MATCH((CUADRO!Q$5&amp;$E845),'Hoja de Trabajo para listado'!$AB$151:$BA$151,0)),0)+IFERROR(INDEX('Hoja de Trabajo para listado'!$BC$155:$CB$1048576,MATCH($A845,'Hoja de Trabajo para listado'!$BC$155:$BC$1048576,0),MATCH((CUADRO!Q$5&amp;$E845),'Hoja de Trabajo para listado'!$BC$151:$CB$151,0)),0)+IFERROR(INDEX('Hoja de Trabajo para listado'!$DE$153:$DG$274,MATCH($A845,'Hoja de Trabajo para listado'!$DE$153:$DE$1048576,0),MATCH((CUADRO!Q$5&amp;$E845),'Hoja de Trabajo para listado'!$DE$151:$DG$151,0)),0)+IFERROR(INDEX('Hoja de Trabajo para listado'!$CD$155:$DC$1048576,MATCH($A845,'Hoja de Trabajo para listado'!$CD$155:$CD$1048576,0),MATCH((CUADRO!Q$5&amp;$E845),'Hoja de Trabajo para listado'!$CD$151:$DC$151,0)),0)</f>
        <v>0</v>
      </c>
      <c r="R845" s="316">
        <f t="shared" ca="1" si="26"/>
        <v>59620560.960000001</v>
      </c>
      <c r="S845" s="316">
        <f ca="1">+R844+R845</f>
        <v>59620560.960000001</v>
      </c>
      <c r="T845" s="314">
        <f ca="1">+S845</f>
        <v>59620560.960000001</v>
      </c>
      <c r="U845" s="348">
        <f t="shared" si="27"/>
        <v>2</v>
      </c>
      <c r="V845" s="319" t="str">
        <f>+VLOOKUP(A845,bd_lista!$A$3:$E$593,5,FALSE)</f>
        <v>Instituciones Descentralizadas</v>
      </c>
      <c r="W845" s="426"/>
    </row>
    <row r="846" spans="1:23" customFormat="1" ht="15" customHeight="1">
      <c r="A846" s="323">
        <v>310</v>
      </c>
      <c r="B846" s="427">
        <f>+A846</f>
        <v>310</v>
      </c>
      <c r="C846" s="318" t="str">
        <f>+VLOOKUP(A846,bd_lista!$A$3:$C$593,3,FALSE)</f>
        <v>Autoridad de Regulación y Fiscalización de Telecomunicaciones y Transportes</v>
      </c>
      <c r="D846" s="429" t="str">
        <f>+C846</f>
        <v>Autoridad de Regulación y Fiscalización de Telecomunicaciones y Transportes</v>
      </c>
      <c r="E846" s="339" t="s">
        <v>1418</v>
      </c>
      <c r="F846" s="314">
        <f ca="1">+IFERROR(INDEX('Hoja de Trabajo para listado'!$A$155:$Z$1048576,MATCH($A846,'Hoja de Trabajo para listado'!$A$155:$A$1048576,0),MATCH((CUADRO!F$5&amp;$E846),'Hoja de Trabajo para listado'!$A$151:$Z$151,0)),0)+IFERROR(INDEX('Hoja de Trabajo para listado'!$AB$155:$BA$1048576,MATCH($A846,'Hoja de Trabajo para listado'!$AB$155:$AB$1048576,0),MATCH((CUADRO!F$5&amp;$E846),'Hoja de Trabajo para listado'!$AB$151:$BA$151,0)),0)+IFERROR(INDEX('Hoja de Trabajo para listado'!$BC$155:$CB$1048576,MATCH($A846,'Hoja de Trabajo para listado'!$BC$155:$BC$1048576,0),MATCH((CUADRO!F$5&amp;$E846),'Hoja de Trabajo para listado'!$BC$151:$CB$151,0)),0)+IFERROR(INDEX('Hoja de Trabajo para listado'!$DE$153:$DG$274,MATCH($A846,'Hoja de Trabajo para listado'!$DE$153:$DE$1048576,0),MATCH((CUADRO!F$5&amp;$E846),'Hoja de Trabajo para listado'!$DE$151:$DG$151,0)),0)+IFERROR(INDEX('Hoja de Trabajo para listado'!$CD$155:$DC$1048576,MATCH($A846,'Hoja de Trabajo para listado'!$CD$155:$CD$1048576,0),MATCH((CUADRO!F$5&amp;$E846),'Hoja de Trabajo para listado'!$CD$151:$DC$151,0)),0)</f>
        <v>0</v>
      </c>
      <c r="G846" s="314">
        <f ca="1">+IFERROR(INDEX('Hoja de Trabajo para listado'!$A$155:$Z$1048576,MATCH($A846,'Hoja de Trabajo para listado'!$A$155:$A$1048576,0),MATCH((CUADRO!G$5&amp;$E846),'Hoja de Trabajo para listado'!$A$151:$Z$151,0)),0)+IFERROR(INDEX('Hoja de Trabajo para listado'!$AB$155:$BA$1048576,MATCH($A846,'Hoja de Trabajo para listado'!$AB$155:$AB$1048576,0),MATCH((CUADRO!G$5&amp;$E846),'Hoja de Trabajo para listado'!$AB$151:$BA$151,0)),0)+IFERROR(INDEX('Hoja de Trabajo para listado'!$BC$155:$CB$1048576,MATCH($A846,'Hoja de Trabajo para listado'!$BC$155:$BC$1048576,0),MATCH((CUADRO!G$5&amp;$E846),'Hoja de Trabajo para listado'!$BC$151:$CB$151,0)),0)+IFERROR(INDEX('Hoja de Trabajo para listado'!$DE$153:$DG$274,MATCH($A846,'Hoja de Trabajo para listado'!$DE$153:$DE$1048576,0),MATCH((CUADRO!G$5&amp;$E846),'Hoja de Trabajo para listado'!$DE$151:$DG$151,0)),0)+IFERROR(INDEX('Hoja de Trabajo para listado'!$CD$155:$DC$1048576,MATCH($A846,'Hoja de Trabajo para listado'!$CD$155:$CD$1048576,0),MATCH((CUADRO!G$5&amp;$E846),'Hoja de Trabajo para listado'!$CD$151:$DC$151,0)),0)</f>
        <v>6710.66</v>
      </c>
      <c r="H846" s="314">
        <f ca="1">+IFERROR(INDEX('Hoja de Trabajo para listado'!$A$155:$Z$1048576,MATCH($A846,'Hoja de Trabajo para listado'!$A$155:$A$1048576,0),MATCH((CUADRO!H$5&amp;$E846),'Hoja de Trabajo para listado'!$A$151:$Z$151,0)),0)+IFERROR(INDEX('Hoja de Trabajo para listado'!$AB$155:$BA$1048576,MATCH($A846,'Hoja de Trabajo para listado'!$AB$155:$AB$1048576,0),MATCH((CUADRO!H$5&amp;$E846),'Hoja de Trabajo para listado'!$AB$151:$BA$151,0)),0)+IFERROR(INDEX('Hoja de Trabajo para listado'!$BC$155:$CB$1048576,MATCH($A846,'Hoja de Trabajo para listado'!$BC$155:$BC$1048576,0),MATCH((CUADRO!H$5&amp;$E846),'Hoja de Trabajo para listado'!$BC$151:$CB$151,0)),0)+IFERROR(INDEX('Hoja de Trabajo para listado'!$DE$153:$DG$274,MATCH($A846,'Hoja de Trabajo para listado'!$DE$153:$DE$1048576,0),MATCH((CUADRO!H$5&amp;$E846),'Hoja de Trabajo para listado'!$DE$151:$DG$151,0)),0)+IFERROR(INDEX('Hoja de Trabajo para listado'!$CD$155:$DC$1048576,MATCH($A846,'Hoja de Trabajo para listado'!$CD$155:$CD$1048576,0),MATCH((CUADRO!H$5&amp;$E846),'Hoja de Trabajo para listado'!$CD$151:$DC$151,0)),0)</f>
        <v>28509.94</v>
      </c>
      <c r="I846" s="314">
        <f ca="1">+IFERROR(INDEX('Hoja de Trabajo para listado'!$A$155:$Z$1048576,MATCH($A846,'Hoja de Trabajo para listado'!$A$155:$A$1048576,0),MATCH((CUADRO!I$5&amp;$E846),'Hoja de Trabajo para listado'!$A$151:$Z$151,0)),0)+IFERROR(INDEX('Hoja de Trabajo para listado'!$AB$155:$BA$1048576,MATCH($A846,'Hoja de Trabajo para listado'!$AB$155:$AB$1048576,0),MATCH((CUADRO!I$5&amp;$E846),'Hoja de Trabajo para listado'!$AB$151:$BA$151,0)),0)+IFERROR(INDEX('Hoja de Trabajo para listado'!$BC$155:$CB$1048576,MATCH($A846,'Hoja de Trabajo para listado'!$BC$155:$BC$1048576,0),MATCH((CUADRO!I$5&amp;$E846),'Hoja de Trabajo para listado'!$BC$151:$CB$151,0)),0)+IFERROR(INDEX('Hoja de Trabajo para listado'!$DE$153:$DG$274,MATCH($A846,'Hoja de Trabajo para listado'!$DE$153:$DE$1048576,0),MATCH((CUADRO!I$5&amp;$E846),'Hoja de Trabajo para listado'!$DE$151:$DG$151,0)),0)+IFERROR(INDEX('Hoja de Trabajo para listado'!$CD$155:$DC$1048576,MATCH($A846,'Hoja de Trabajo para listado'!$CD$155:$CD$1048576,0),MATCH((CUADRO!I$5&amp;$E846),'Hoja de Trabajo para listado'!$CD$151:$DC$151,0)),0)</f>
        <v>0</v>
      </c>
      <c r="J846" s="314">
        <f ca="1">+IFERROR(INDEX('Hoja de Trabajo para listado'!$A$155:$Z$1048576,MATCH($A846,'Hoja de Trabajo para listado'!$A$155:$A$1048576,0),MATCH((CUADRO!J$5&amp;$E846),'Hoja de Trabajo para listado'!$A$151:$Z$151,0)),0)+IFERROR(INDEX('Hoja de Trabajo para listado'!$AB$155:$BA$1048576,MATCH($A846,'Hoja de Trabajo para listado'!$AB$155:$AB$1048576,0),MATCH((CUADRO!J$5&amp;$E846),'Hoja de Trabajo para listado'!$AB$151:$BA$151,0)),0)+IFERROR(INDEX('Hoja de Trabajo para listado'!$BC$155:$CB$1048576,MATCH($A846,'Hoja de Trabajo para listado'!$BC$155:$BC$1048576,0),MATCH((CUADRO!J$5&amp;$E846),'Hoja de Trabajo para listado'!$BC$151:$CB$151,0)),0)+IFERROR(INDEX('Hoja de Trabajo para listado'!$DE$153:$DG$274,MATCH($A846,'Hoja de Trabajo para listado'!$DE$153:$DE$1048576,0),MATCH((CUADRO!J$5&amp;$E846),'Hoja de Trabajo para listado'!$DE$151:$DG$151,0)),0)+IFERROR(INDEX('Hoja de Trabajo para listado'!$CD$155:$DC$1048576,MATCH($A846,'Hoja de Trabajo para listado'!$CD$155:$CD$1048576,0),MATCH((CUADRO!J$5&amp;$E846),'Hoja de Trabajo para listado'!$CD$151:$DC$151,0)),0)</f>
        <v>0</v>
      </c>
      <c r="K846" s="314">
        <f ca="1">+IFERROR(INDEX('Hoja de Trabajo para listado'!$A$155:$Z$1048576,MATCH($A846,'Hoja de Trabajo para listado'!$A$155:$A$1048576,0),MATCH((CUADRO!K$5&amp;$E846),'Hoja de Trabajo para listado'!$A$151:$Z$151,0)),0)+IFERROR(INDEX('Hoja de Trabajo para listado'!$AB$155:$BA$1048576,MATCH($A846,'Hoja de Trabajo para listado'!$AB$155:$AB$1048576,0),MATCH((CUADRO!K$5&amp;$E846),'Hoja de Trabajo para listado'!$AB$151:$BA$151,0)),0)+IFERROR(INDEX('Hoja de Trabajo para listado'!$BC$155:$CB$1048576,MATCH($A846,'Hoja de Trabajo para listado'!$BC$155:$BC$1048576,0),MATCH((CUADRO!K$5&amp;$E846),'Hoja de Trabajo para listado'!$BC$151:$CB$151,0)),0)+IFERROR(INDEX('Hoja de Trabajo para listado'!$DE$153:$DG$274,MATCH($A846,'Hoja de Trabajo para listado'!$DE$153:$DE$1048576,0),MATCH((CUADRO!K$5&amp;$E846),'Hoja de Trabajo para listado'!$DE$151:$DG$151,0)),0)+IFERROR(INDEX('Hoja de Trabajo para listado'!$CD$155:$DC$1048576,MATCH($A846,'Hoja de Trabajo para listado'!$CD$155:$CD$1048576,0),MATCH((CUADRO!K$5&amp;$E846),'Hoja de Trabajo para listado'!$CD$151:$DC$151,0)),0)</f>
        <v>0</v>
      </c>
      <c r="L846" s="314">
        <f ca="1">+IFERROR(INDEX('Hoja de Trabajo para listado'!$A$155:$Z$1048576,MATCH($A846,'Hoja de Trabajo para listado'!$A$155:$A$1048576,0),MATCH((CUADRO!L$5&amp;$E846),'Hoja de Trabajo para listado'!$A$151:$Z$151,0)),0)+IFERROR(INDEX('Hoja de Trabajo para listado'!$AB$155:$BA$1048576,MATCH($A846,'Hoja de Trabajo para listado'!$AB$155:$AB$1048576,0),MATCH((CUADRO!L$5&amp;$E846),'Hoja de Trabajo para listado'!$AB$151:$BA$151,0)),0)+IFERROR(INDEX('Hoja de Trabajo para listado'!$BC$155:$CB$1048576,MATCH($A846,'Hoja de Trabajo para listado'!$BC$155:$BC$1048576,0),MATCH((CUADRO!L$5&amp;$E846),'Hoja de Trabajo para listado'!$BC$151:$CB$151,0)),0)+IFERROR(INDEX('Hoja de Trabajo para listado'!$DE$153:$DG$274,MATCH($A846,'Hoja de Trabajo para listado'!$DE$153:$DE$1048576,0),MATCH((CUADRO!L$5&amp;$E846),'Hoja de Trabajo para listado'!$DE$151:$DG$151,0)),0)+IFERROR(INDEX('Hoja de Trabajo para listado'!$CD$155:$DC$1048576,MATCH($A846,'Hoja de Trabajo para listado'!$CD$155:$CD$1048576,0),MATCH((CUADRO!L$5&amp;$E846),'Hoja de Trabajo para listado'!$CD$151:$DC$151,0)),0)</f>
        <v>0</v>
      </c>
      <c r="M846" s="314">
        <f ca="1">+IFERROR(INDEX('Hoja de Trabajo para listado'!$A$155:$Z$1048576,MATCH($A846,'Hoja de Trabajo para listado'!$A$155:$A$1048576,0),MATCH((CUADRO!M$5&amp;$E846),'Hoja de Trabajo para listado'!$A$151:$Z$151,0)),0)+IFERROR(INDEX('Hoja de Trabajo para listado'!$AB$155:$BA$1048576,MATCH($A846,'Hoja de Trabajo para listado'!$AB$155:$AB$1048576,0),MATCH((CUADRO!M$5&amp;$E846),'Hoja de Trabajo para listado'!$AB$151:$BA$151,0)),0)+IFERROR(INDEX('Hoja de Trabajo para listado'!$BC$155:$CB$1048576,MATCH($A846,'Hoja de Trabajo para listado'!$BC$155:$BC$1048576,0),MATCH((CUADRO!M$5&amp;$E846),'Hoja de Trabajo para listado'!$BC$151:$CB$151,0)),0)+IFERROR(INDEX('Hoja de Trabajo para listado'!$DE$153:$DG$274,MATCH($A846,'Hoja de Trabajo para listado'!$DE$153:$DE$1048576,0),MATCH((CUADRO!M$5&amp;$E846),'Hoja de Trabajo para listado'!$DE$151:$DG$151,0)),0)+IFERROR(INDEX('Hoja de Trabajo para listado'!$CD$155:$DC$1048576,MATCH($A846,'Hoja de Trabajo para listado'!$CD$155:$CD$1048576,0),MATCH((CUADRO!M$5&amp;$E846),'Hoja de Trabajo para listado'!$CD$151:$DC$151,0)),0)</f>
        <v>0</v>
      </c>
      <c r="N846" s="314">
        <f ca="1">+IFERROR(INDEX('Hoja de Trabajo para listado'!$A$155:$Z$1048576,MATCH($A846,'Hoja de Trabajo para listado'!$A$155:$A$1048576,0),MATCH((CUADRO!N$5&amp;$E846),'Hoja de Trabajo para listado'!$A$151:$Z$151,0)),0)+IFERROR(INDEX('Hoja de Trabajo para listado'!$AB$155:$BA$1048576,MATCH($A846,'Hoja de Trabajo para listado'!$AB$155:$AB$1048576,0),MATCH((CUADRO!N$5&amp;$E846),'Hoja de Trabajo para listado'!$AB$151:$BA$151,0)),0)+IFERROR(INDEX('Hoja de Trabajo para listado'!$BC$155:$CB$1048576,MATCH($A846,'Hoja de Trabajo para listado'!$BC$155:$BC$1048576,0),MATCH((CUADRO!N$5&amp;$E846),'Hoja de Trabajo para listado'!$BC$151:$CB$151,0)),0)+IFERROR(INDEX('Hoja de Trabajo para listado'!$DE$153:$DG$274,MATCH($A846,'Hoja de Trabajo para listado'!$DE$153:$DE$1048576,0),MATCH((CUADRO!N$5&amp;$E846),'Hoja de Trabajo para listado'!$DE$151:$DG$151,0)),0)+IFERROR(INDEX('Hoja de Trabajo para listado'!$CD$155:$DC$1048576,MATCH($A846,'Hoja de Trabajo para listado'!$CD$155:$CD$1048576,0),MATCH((CUADRO!N$5&amp;$E846),'Hoja de Trabajo para listado'!$CD$151:$DC$151,0)),0)</f>
        <v>0</v>
      </c>
      <c r="O846" s="314">
        <f ca="1">+IFERROR(INDEX('Hoja de Trabajo para listado'!$A$155:$Z$1048576,MATCH($A846,'Hoja de Trabajo para listado'!$A$155:$A$1048576,0),MATCH((CUADRO!O$5&amp;$E846),'Hoja de Trabajo para listado'!$A$151:$Z$151,0)),0)+IFERROR(INDEX('Hoja de Trabajo para listado'!$AB$155:$BA$1048576,MATCH($A846,'Hoja de Trabajo para listado'!$AB$155:$AB$1048576,0),MATCH((CUADRO!O$5&amp;$E846),'Hoja de Trabajo para listado'!$AB$151:$BA$151,0)),0)+IFERROR(INDEX('Hoja de Trabajo para listado'!$BC$155:$CB$1048576,MATCH($A846,'Hoja de Trabajo para listado'!$BC$155:$BC$1048576,0),MATCH((CUADRO!O$5&amp;$E846),'Hoja de Trabajo para listado'!$BC$151:$CB$151,0)),0)+IFERROR(INDEX('Hoja de Trabajo para listado'!$DE$153:$DG$274,MATCH($A846,'Hoja de Trabajo para listado'!$DE$153:$DE$1048576,0),MATCH((CUADRO!O$5&amp;$E846),'Hoja de Trabajo para listado'!$DE$151:$DG$151,0)),0)+IFERROR(INDEX('Hoja de Trabajo para listado'!$CD$155:$DC$1048576,MATCH($A846,'Hoja de Trabajo para listado'!$CD$155:$CD$1048576,0),MATCH((CUADRO!O$5&amp;$E846),'Hoja de Trabajo para listado'!$CD$151:$DC$151,0)),0)</f>
        <v>0</v>
      </c>
      <c r="P846" s="314">
        <f ca="1">+IFERROR(INDEX('Hoja de Trabajo para listado'!$A$155:$Z$1048576,MATCH($A846,'Hoja de Trabajo para listado'!$A$155:$A$1048576,0),MATCH((CUADRO!P$5&amp;$E846),'Hoja de Trabajo para listado'!$A$151:$Z$151,0)),0)+IFERROR(INDEX('Hoja de Trabajo para listado'!$AB$155:$BA$1048576,MATCH($A846,'Hoja de Trabajo para listado'!$AB$155:$AB$1048576,0),MATCH((CUADRO!P$5&amp;$E846),'Hoja de Trabajo para listado'!$AB$151:$BA$151,0)),0)+IFERROR(INDEX('Hoja de Trabajo para listado'!$BC$155:$CB$1048576,MATCH($A846,'Hoja de Trabajo para listado'!$BC$155:$BC$1048576,0),MATCH((CUADRO!P$5&amp;$E846),'Hoja de Trabajo para listado'!$BC$151:$CB$151,0)),0)+IFERROR(INDEX('Hoja de Trabajo para listado'!$DE$153:$DG$274,MATCH($A846,'Hoja de Trabajo para listado'!$DE$153:$DE$1048576,0),MATCH((CUADRO!P$5&amp;$E846),'Hoja de Trabajo para listado'!$DE$151:$DG$151,0)),0)+IFERROR(INDEX('Hoja de Trabajo para listado'!$CD$155:$DC$1048576,MATCH($A846,'Hoja de Trabajo para listado'!$CD$155:$CD$1048576,0),MATCH((CUADRO!P$5&amp;$E846),'Hoja de Trabajo para listado'!$CD$151:$DC$151,0)),0)</f>
        <v>0</v>
      </c>
      <c r="Q846" s="314">
        <f ca="1">+IFERROR(INDEX('Hoja de Trabajo para listado'!$A$155:$Z$1048576,MATCH($A846,'Hoja de Trabajo para listado'!$A$155:$A$1048576,0),MATCH((CUADRO!Q$5&amp;$E846),'Hoja de Trabajo para listado'!$A$151:$Z$151,0)),0)+IFERROR(INDEX('Hoja de Trabajo para listado'!$AB$155:$BA$1048576,MATCH($A846,'Hoja de Trabajo para listado'!$AB$155:$AB$1048576,0),MATCH((CUADRO!Q$5&amp;$E846),'Hoja de Trabajo para listado'!$AB$151:$BA$151,0)),0)+IFERROR(INDEX('Hoja de Trabajo para listado'!$BC$155:$CB$1048576,MATCH($A846,'Hoja de Trabajo para listado'!$BC$155:$BC$1048576,0),MATCH((CUADRO!Q$5&amp;$E846),'Hoja de Trabajo para listado'!$BC$151:$CB$151,0)),0)+IFERROR(INDEX('Hoja de Trabajo para listado'!$DE$153:$DG$274,MATCH($A846,'Hoja de Trabajo para listado'!$DE$153:$DE$1048576,0),MATCH((CUADRO!Q$5&amp;$E846),'Hoja de Trabajo para listado'!$DE$151:$DG$151,0)),0)+IFERROR(INDEX('Hoja de Trabajo para listado'!$CD$155:$DC$1048576,MATCH($A846,'Hoja de Trabajo para listado'!$CD$155:$CD$1048576,0),MATCH((CUADRO!Q$5&amp;$E846),'Hoja de Trabajo para listado'!$CD$151:$DC$151,0)),0)</f>
        <v>0</v>
      </c>
      <c r="R846" s="314">
        <f t="shared" ca="1" si="26"/>
        <v>35220.6</v>
      </c>
      <c r="S846" s="314"/>
      <c r="T846" s="314">
        <f ca="1">+T847</f>
        <v>54988801.480000004</v>
      </c>
      <c r="U846" s="313">
        <f t="shared" si="27"/>
        <v>1</v>
      </c>
      <c r="V846" s="319" t="str">
        <f>+VLOOKUP(A846,bd_lista!$A$3:$E$593,5,FALSE)</f>
        <v>Instituciones Descentralizadas</v>
      </c>
      <c r="W846" s="425" t="str">
        <f>+V846</f>
        <v>Instituciones Descentralizadas</v>
      </c>
    </row>
    <row r="847" spans="1:23" customFormat="1" ht="15" customHeight="1">
      <c r="A847" s="323">
        <v>310</v>
      </c>
      <c r="B847" s="428"/>
      <c r="C847" s="339" t="str">
        <f>+VLOOKUP(A847,bd_lista!$A$3:$C$593,3,FALSE)</f>
        <v>Autoridad de Regulación y Fiscalización de Telecomunicaciones y Transportes</v>
      </c>
      <c r="D847" s="430"/>
      <c r="E847" s="319" t="s">
        <v>1419</v>
      </c>
      <c r="F847" s="316">
        <f ca="1">+IFERROR(INDEX('Hoja de Trabajo para listado'!$A$155:$Z$1048576,MATCH($A847,'Hoja de Trabajo para listado'!$A$155:$A$1048576,0),MATCH((CUADRO!F$5&amp;$E847),'Hoja de Trabajo para listado'!$A$151:$Z$151,0)),0)+IFERROR(INDEX('Hoja de Trabajo para listado'!$AB$155:$BA$1048576,MATCH($A847,'Hoja de Trabajo para listado'!$AB$155:$AB$1048576,0),MATCH((CUADRO!F$5&amp;$E847),'Hoja de Trabajo para listado'!$AB$151:$BA$151,0)),0)+IFERROR(INDEX('Hoja de Trabajo para listado'!$BC$155:$CB$1048576,MATCH($A847,'Hoja de Trabajo para listado'!$BC$155:$BC$1048576,0),MATCH((CUADRO!F$5&amp;$E847),'Hoja de Trabajo para listado'!$BC$151:$CB$151,0)),0)+IFERROR(INDEX('Hoja de Trabajo para listado'!$DE$153:$DG$274,MATCH($A847,'Hoja de Trabajo para listado'!$DE$153:$DE$1048576,0),MATCH((CUADRO!F$5&amp;$E847),'Hoja de Trabajo para listado'!$DE$151:$DG$151,0)),0)+IFERROR(INDEX('Hoja de Trabajo para listado'!$CD$155:$DC$1048576,MATCH($A847,'Hoja de Trabajo para listado'!$CD$155:$CD$1048576,0),MATCH((CUADRO!F$5&amp;$E847),'Hoja de Trabajo para listado'!$CD$151:$DC$151,0)),0)</f>
        <v>0</v>
      </c>
      <c r="G847" s="316">
        <f ca="1">+IFERROR(INDEX('Hoja de Trabajo para listado'!$A$155:$Z$1048576,MATCH($A847,'Hoja de Trabajo para listado'!$A$155:$A$1048576,0),MATCH((CUADRO!G$5&amp;$E847),'Hoja de Trabajo para listado'!$A$151:$Z$151,0)),0)+IFERROR(INDEX('Hoja de Trabajo para listado'!$AB$155:$BA$1048576,MATCH($A847,'Hoja de Trabajo para listado'!$AB$155:$AB$1048576,0),MATCH((CUADRO!G$5&amp;$E847),'Hoja de Trabajo para listado'!$AB$151:$BA$151,0)),0)+IFERROR(INDEX('Hoja de Trabajo para listado'!$BC$155:$CB$1048576,MATCH($A847,'Hoja de Trabajo para listado'!$BC$155:$BC$1048576,0),MATCH((CUADRO!G$5&amp;$E847),'Hoja de Trabajo para listado'!$BC$151:$CB$151,0)),0)+IFERROR(INDEX('Hoja de Trabajo para listado'!$DE$153:$DG$274,MATCH($A847,'Hoja de Trabajo para listado'!$DE$153:$DE$1048576,0),MATCH((CUADRO!G$5&amp;$E847),'Hoja de Trabajo para listado'!$DE$151:$DG$151,0)),0)+IFERROR(INDEX('Hoja de Trabajo para listado'!$CD$155:$DC$1048576,MATCH($A847,'Hoja de Trabajo para listado'!$CD$155:$CD$1048576,0),MATCH((CUADRO!G$5&amp;$E847),'Hoja de Trabajo para listado'!$CD$151:$DC$151,0)),0)</f>
        <v>1432.92</v>
      </c>
      <c r="H847" s="316">
        <f ca="1">+IFERROR(INDEX('Hoja de Trabajo para listado'!$A$155:$Z$1048576,MATCH($A847,'Hoja de Trabajo para listado'!$A$155:$A$1048576,0),MATCH((CUADRO!H$5&amp;$E847),'Hoja de Trabajo para listado'!$A$151:$Z$151,0)),0)+IFERROR(INDEX('Hoja de Trabajo para listado'!$AB$155:$BA$1048576,MATCH($A847,'Hoja de Trabajo para listado'!$AB$155:$AB$1048576,0),MATCH((CUADRO!H$5&amp;$E847),'Hoja de Trabajo para listado'!$AB$151:$BA$151,0)),0)+IFERROR(INDEX('Hoja de Trabajo para listado'!$BC$155:$CB$1048576,MATCH($A847,'Hoja de Trabajo para listado'!$BC$155:$BC$1048576,0),MATCH((CUADRO!H$5&amp;$E847),'Hoja de Trabajo para listado'!$BC$151:$CB$151,0)),0)+IFERROR(INDEX('Hoja de Trabajo para listado'!$DE$153:$DG$274,MATCH($A847,'Hoja de Trabajo para listado'!$DE$153:$DE$1048576,0),MATCH((CUADRO!H$5&amp;$E847),'Hoja de Trabajo para listado'!$DE$151:$DG$151,0)),0)+IFERROR(INDEX('Hoja de Trabajo para listado'!$CD$155:$DC$1048576,MATCH($A847,'Hoja de Trabajo para listado'!$CD$155:$CD$1048576,0),MATCH((CUADRO!H$5&amp;$E847),'Hoja de Trabajo para listado'!$CD$151:$DC$151,0)),0)</f>
        <v>1124.92</v>
      </c>
      <c r="I847" s="316">
        <f ca="1">+IFERROR(INDEX('Hoja de Trabajo para listado'!$A$155:$Z$1048576,MATCH($A847,'Hoja de Trabajo para listado'!$A$155:$A$1048576,0),MATCH((CUADRO!I$5&amp;$E847),'Hoja de Trabajo para listado'!$A$151:$Z$151,0)),0)+IFERROR(INDEX('Hoja de Trabajo para listado'!$AB$155:$BA$1048576,MATCH($A847,'Hoja de Trabajo para listado'!$AB$155:$AB$1048576,0),MATCH((CUADRO!I$5&amp;$E847),'Hoja de Trabajo para listado'!$AB$151:$BA$151,0)),0)+IFERROR(INDEX('Hoja de Trabajo para listado'!$BC$155:$CB$1048576,MATCH($A847,'Hoja de Trabajo para listado'!$BC$155:$BC$1048576,0),MATCH((CUADRO!I$5&amp;$E847),'Hoja de Trabajo para listado'!$BC$151:$CB$151,0)),0)+IFERROR(INDEX('Hoja de Trabajo para listado'!$DE$153:$DG$274,MATCH($A847,'Hoja de Trabajo para listado'!$DE$153:$DE$1048576,0),MATCH((CUADRO!I$5&amp;$E847),'Hoja de Trabajo para listado'!$DE$151:$DG$151,0)),0)+IFERROR(INDEX('Hoja de Trabajo para listado'!$CD$155:$DC$1048576,MATCH($A847,'Hoja de Trabajo para listado'!$CD$155:$CD$1048576,0),MATCH((CUADRO!I$5&amp;$E847),'Hoja de Trabajo para listado'!$CD$151:$DC$151,0)),0)</f>
        <v>0</v>
      </c>
      <c r="J847" s="316">
        <f ca="1">+IFERROR(INDEX('Hoja de Trabajo para listado'!$A$155:$Z$1048576,MATCH($A847,'Hoja de Trabajo para listado'!$A$155:$A$1048576,0),MATCH((CUADRO!J$5&amp;$E847),'Hoja de Trabajo para listado'!$A$151:$Z$151,0)),0)+IFERROR(INDEX('Hoja de Trabajo para listado'!$AB$155:$BA$1048576,MATCH($A847,'Hoja de Trabajo para listado'!$AB$155:$AB$1048576,0),MATCH((CUADRO!J$5&amp;$E847),'Hoja de Trabajo para listado'!$AB$151:$BA$151,0)),0)+IFERROR(INDEX('Hoja de Trabajo para listado'!$BC$155:$CB$1048576,MATCH($A847,'Hoja de Trabajo para listado'!$BC$155:$BC$1048576,0),MATCH((CUADRO!J$5&amp;$E847),'Hoja de Trabajo para listado'!$BC$151:$CB$151,0)),0)+IFERROR(INDEX('Hoja de Trabajo para listado'!$DE$153:$DG$274,MATCH($A847,'Hoja de Trabajo para listado'!$DE$153:$DE$1048576,0),MATCH((CUADRO!J$5&amp;$E847),'Hoja de Trabajo para listado'!$DE$151:$DG$151,0)),0)+IFERROR(INDEX('Hoja de Trabajo para listado'!$CD$155:$DC$1048576,MATCH($A847,'Hoja de Trabajo para listado'!$CD$155:$CD$1048576,0),MATCH((CUADRO!J$5&amp;$E847),'Hoja de Trabajo para listado'!$CD$151:$DC$151,0)),0)</f>
        <v>0</v>
      </c>
      <c r="K847" s="314">
        <f ca="1">+IFERROR(INDEX('Hoja de Trabajo para listado'!$A$155:$Z$1048576,MATCH($A847,'Hoja de Trabajo para listado'!$A$155:$A$1048576,0),MATCH((CUADRO!K$5&amp;$E847),'Hoja de Trabajo para listado'!$A$151:$Z$151,0)),0)+IFERROR(INDEX('Hoja de Trabajo para listado'!$AB$155:$BA$1048576,MATCH($A847,'Hoja de Trabajo para listado'!$AB$155:$AB$1048576,0),MATCH((CUADRO!K$5&amp;$E847),'Hoja de Trabajo para listado'!$AB$151:$BA$151,0)),0)+IFERROR(INDEX('Hoja de Trabajo para listado'!$BC$155:$CB$1048576,MATCH($A847,'Hoja de Trabajo para listado'!$BC$155:$BC$1048576,0),MATCH((CUADRO!K$5&amp;$E847),'Hoja de Trabajo para listado'!$BC$151:$CB$151,0)),0)+IFERROR(INDEX('Hoja de Trabajo para listado'!$DE$153:$DG$274,MATCH($A847,'Hoja de Trabajo para listado'!$DE$153:$DE$1048576,0),MATCH((CUADRO!K$5&amp;$E847),'Hoja de Trabajo para listado'!$DE$151:$DG$151,0)),0)+IFERROR(INDEX('Hoja de Trabajo para listado'!$CD$155:$DC$1048576,MATCH($A847,'Hoja de Trabajo para listado'!$CD$155:$CD$1048576,0),MATCH((CUADRO!K$5&amp;$E847),'Hoja de Trabajo para listado'!$CD$151:$DC$151,0)),0)</f>
        <v>54951023.039999999</v>
      </c>
      <c r="L847" s="314">
        <f ca="1">+IFERROR(INDEX('Hoja de Trabajo para listado'!$A$155:$Z$1048576,MATCH($A847,'Hoja de Trabajo para listado'!$A$155:$A$1048576,0),MATCH((CUADRO!L$5&amp;$E847),'Hoja de Trabajo para listado'!$A$151:$Z$151,0)),0)+IFERROR(INDEX('Hoja de Trabajo para listado'!$AB$155:$BA$1048576,MATCH($A847,'Hoja de Trabajo para listado'!$AB$155:$AB$1048576,0),MATCH((CUADRO!L$5&amp;$E847),'Hoja de Trabajo para listado'!$AB$151:$BA$151,0)),0)+IFERROR(INDEX('Hoja de Trabajo para listado'!$BC$155:$CB$1048576,MATCH($A847,'Hoja de Trabajo para listado'!$BC$155:$BC$1048576,0),MATCH((CUADRO!L$5&amp;$E847),'Hoja de Trabajo para listado'!$BC$151:$CB$151,0)),0)+IFERROR(INDEX('Hoja de Trabajo para listado'!$DE$153:$DG$274,MATCH($A847,'Hoja de Trabajo para listado'!$DE$153:$DE$1048576,0),MATCH((CUADRO!L$5&amp;$E847),'Hoja de Trabajo para listado'!$DE$151:$DG$151,0)),0)+IFERROR(INDEX('Hoja de Trabajo para listado'!$CD$155:$DC$1048576,MATCH($A847,'Hoja de Trabajo para listado'!$CD$155:$CD$1048576,0),MATCH((CUADRO!L$5&amp;$E847),'Hoja de Trabajo para listado'!$CD$151:$DC$151,0)),0)</f>
        <v>0</v>
      </c>
      <c r="M847" s="314">
        <f ca="1">+IFERROR(INDEX('Hoja de Trabajo para listado'!$A$155:$Z$1048576,MATCH($A847,'Hoja de Trabajo para listado'!$A$155:$A$1048576,0),MATCH((CUADRO!M$5&amp;$E847),'Hoja de Trabajo para listado'!$A$151:$Z$151,0)),0)+IFERROR(INDEX('Hoja de Trabajo para listado'!$AB$155:$BA$1048576,MATCH($A847,'Hoja de Trabajo para listado'!$AB$155:$AB$1048576,0),MATCH((CUADRO!M$5&amp;$E847),'Hoja de Trabajo para listado'!$AB$151:$BA$151,0)),0)+IFERROR(INDEX('Hoja de Trabajo para listado'!$BC$155:$CB$1048576,MATCH($A847,'Hoja de Trabajo para listado'!$BC$155:$BC$1048576,0),MATCH((CUADRO!M$5&amp;$E847),'Hoja de Trabajo para listado'!$BC$151:$CB$151,0)),0)+IFERROR(INDEX('Hoja de Trabajo para listado'!$DE$153:$DG$274,MATCH($A847,'Hoja de Trabajo para listado'!$DE$153:$DE$1048576,0),MATCH((CUADRO!M$5&amp;$E847),'Hoja de Trabajo para listado'!$DE$151:$DG$151,0)),0)+IFERROR(INDEX('Hoja de Trabajo para listado'!$CD$155:$DC$1048576,MATCH($A847,'Hoja de Trabajo para listado'!$CD$155:$CD$1048576,0),MATCH((CUADRO!M$5&amp;$E847),'Hoja de Trabajo para listado'!$CD$151:$DC$151,0)),0)</f>
        <v>0</v>
      </c>
      <c r="N847" s="314">
        <f ca="1">+IFERROR(INDEX('Hoja de Trabajo para listado'!$A$155:$Z$1048576,MATCH($A847,'Hoja de Trabajo para listado'!$A$155:$A$1048576,0),MATCH((CUADRO!N$5&amp;$E847),'Hoja de Trabajo para listado'!$A$151:$Z$151,0)),0)+IFERROR(INDEX('Hoja de Trabajo para listado'!$AB$155:$BA$1048576,MATCH($A847,'Hoja de Trabajo para listado'!$AB$155:$AB$1048576,0),MATCH((CUADRO!N$5&amp;$E847),'Hoja de Trabajo para listado'!$AB$151:$BA$151,0)),0)+IFERROR(INDEX('Hoja de Trabajo para listado'!$BC$155:$CB$1048576,MATCH($A847,'Hoja de Trabajo para listado'!$BC$155:$BC$1048576,0),MATCH((CUADRO!N$5&amp;$E847),'Hoja de Trabajo para listado'!$BC$151:$CB$151,0)),0)+IFERROR(INDEX('Hoja de Trabajo para listado'!$DE$153:$DG$274,MATCH($A847,'Hoja de Trabajo para listado'!$DE$153:$DE$1048576,0),MATCH((CUADRO!N$5&amp;$E847),'Hoja de Trabajo para listado'!$DE$151:$DG$151,0)),0)+IFERROR(INDEX('Hoja de Trabajo para listado'!$CD$155:$DC$1048576,MATCH($A847,'Hoja de Trabajo para listado'!$CD$155:$CD$1048576,0),MATCH((CUADRO!N$5&amp;$E847),'Hoja de Trabajo para listado'!$CD$151:$DC$151,0)),0)</f>
        <v>0</v>
      </c>
      <c r="O847" s="314">
        <f ca="1">+IFERROR(INDEX('Hoja de Trabajo para listado'!$A$155:$Z$1048576,MATCH($A847,'Hoja de Trabajo para listado'!$A$155:$A$1048576,0),MATCH((CUADRO!O$5&amp;$E847),'Hoja de Trabajo para listado'!$A$151:$Z$151,0)),0)+IFERROR(INDEX('Hoja de Trabajo para listado'!$AB$155:$BA$1048576,MATCH($A847,'Hoja de Trabajo para listado'!$AB$155:$AB$1048576,0),MATCH((CUADRO!O$5&amp;$E847),'Hoja de Trabajo para listado'!$AB$151:$BA$151,0)),0)+IFERROR(INDEX('Hoja de Trabajo para listado'!$BC$155:$CB$1048576,MATCH($A847,'Hoja de Trabajo para listado'!$BC$155:$BC$1048576,0),MATCH((CUADRO!O$5&amp;$E847),'Hoja de Trabajo para listado'!$BC$151:$CB$151,0)),0)+IFERROR(INDEX('Hoja de Trabajo para listado'!$DE$153:$DG$274,MATCH($A847,'Hoja de Trabajo para listado'!$DE$153:$DE$1048576,0),MATCH((CUADRO!O$5&amp;$E847),'Hoja de Trabajo para listado'!$DE$151:$DG$151,0)),0)+IFERROR(INDEX('Hoja de Trabajo para listado'!$CD$155:$DC$1048576,MATCH($A847,'Hoja de Trabajo para listado'!$CD$155:$CD$1048576,0),MATCH((CUADRO!O$5&amp;$E847),'Hoja de Trabajo para listado'!$CD$151:$DC$151,0)),0)</f>
        <v>0</v>
      </c>
      <c r="P847" s="314">
        <f ca="1">+IFERROR(INDEX('Hoja de Trabajo para listado'!$A$155:$Z$1048576,MATCH($A847,'Hoja de Trabajo para listado'!$A$155:$A$1048576,0),MATCH((CUADRO!P$5&amp;$E847),'Hoja de Trabajo para listado'!$A$151:$Z$151,0)),0)+IFERROR(INDEX('Hoja de Trabajo para listado'!$AB$155:$BA$1048576,MATCH($A847,'Hoja de Trabajo para listado'!$AB$155:$AB$1048576,0),MATCH((CUADRO!P$5&amp;$E847),'Hoja de Trabajo para listado'!$AB$151:$BA$151,0)),0)+IFERROR(INDEX('Hoja de Trabajo para listado'!$BC$155:$CB$1048576,MATCH($A847,'Hoja de Trabajo para listado'!$BC$155:$BC$1048576,0),MATCH((CUADRO!P$5&amp;$E847),'Hoja de Trabajo para listado'!$BC$151:$CB$151,0)),0)+IFERROR(INDEX('Hoja de Trabajo para listado'!$DE$153:$DG$274,MATCH($A847,'Hoja de Trabajo para listado'!$DE$153:$DE$1048576,0),MATCH((CUADRO!P$5&amp;$E847),'Hoja de Trabajo para listado'!$DE$151:$DG$151,0)),0)+IFERROR(INDEX('Hoja de Trabajo para listado'!$CD$155:$DC$1048576,MATCH($A847,'Hoja de Trabajo para listado'!$CD$155:$CD$1048576,0),MATCH((CUADRO!P$5&amp;$E847),'Hoja de Trabajo para listado'!$CD$151:$DC$151,0)),0)</f>
        <v>0</v>
      </c>
      <c r="Q847" s="314">
        <f ca="1">+IFERROR(INDEX('Hoja de Trabajo para listado'!$A$155:$Z$1048576,MATCH($A847,'Hoja de Trabajo para listado'!$A$155:$A$1048576,0),MATCH((CUADRO!Q$5&amp;$E847),'Hoja de Trabajo para listado'!$A$151:$Z$151,0)),0)+IFERROR(INDEX('Hoja de Trabajo para listado'!$AB$155:$BA$1048576,MATCH($A847,'Hoja de Trabajo para listado'!$AB$155:$AB$1048576,0),MATCH((CUADRO!Q$5&amp;$E847),'Hoja de Trabajo para listado'!$AB$151:$BA$151,0)),0)+IFERROR(INDEX('Hoja de Trabajo para listado'!$BC$155:$CB$1048576,MATCH($A847,'Hoja de Trabajo para listado'!$BC$155:$BC$1048576,0),MATCH((CUADRO!Q$5&amp;$E847),'Hoja de Trabajo para listado'!$BC$151:$CB$151,0)),0)+IFERROR(INDEX('Hoja de Trabajo para listado'!$DE$153:$DG$274,MATCH($A847,'Hoja de Trabajo para listado'!$DE$153:$DE$1048576,0),MATCH((CUADRO!Q$5&amp;$E847),'Hoja de Trabajo para listado'!$DE$151:$DG$151,0)),0)+IFERROR(INDEX('Hoja de Trabajo para listado'!$CD$155:$DC$1048576,MATCH($A847,'Hoja de Trabajo para listado'!$CD$155:$CD$1048576,0),MATCH((CUADRO!Q$5&amp;$E847),'Hoja de Trabajo para listado'!$CD$151:$DC$151,0)),0)</f>
        <v>0</v>
      </c>
      <c r="R847" s="316">
        <f t="shared" ca="1" si="26"/>
        <v>54953580.880000003</v>
      </c>
      <c r="S847" s="316">
        <f ca="1">+R846+R847</f>
        <v>54988801.480000004</v>
      </c>
      <c r="T847" s="314">
        <f ca="1">+S847</f>
        <v>54988801.480000004</v>
      </c>
      <c r="U847" s="348">
        <f t="shared" si="27"/>
        <v>2</v>
      </c>
      <c r="V847" s="319" t="str">
        <f>+VLOOKUP(A847,bd_lista!$A$3:$E$593,5,FALSE)</f>
        <v>Instituciones Descentralizadas</v>
      </c>
      <c r="W847" s="426"/>
    </row>
    <row r="848" spans="1:23" customFormat="1" ht="15" customHeight="1">
      <c r="A848" s="323">
        <v>203</v>
      </c>
      <c r="B848" s="427">
        <f>+A848</f>
        <v>203</v>
      </c>
      <c r="C848" s="318" t="str">
        <f>+VLOOKUP(A848,bd_lista!$A$3:$C$593,3,FALSE)</f>
        <v>Autoridad de Supervisión del Sistema Financiero</v>
      </c>
      <c r="D848" s="429" t="str">
        <f>+C848</f>
        <v>Autoridad de Supervisión del Sistema Financiero</v>
      </c>
      <c r="E848" s="339" t="s">
        <v>1418</v>
      </c>
      <c r="F848" s="314">
        <f ca="1">+IFERROR(INDEX('Hoja de Trabajo para listado'!$A$155:$Z$1048576,MATCH($A848,'Hoja de Trabajo para listado'!$A$155:$A$1048576,0),MATCH((CUADRO!F$5&amp;$E848),'Hoja de Trabajo para listado'!$A$151:$Z$151,0)),0)+IFERROR(INDEX('Hoja de Trabajo para listado'!$AB$155:$BA$1048576,MATCH($A848,'Hoja de Trabajo para listado'!$AB$155:$AB$1048576,0),MATCH((CUADRO!F$5&amp;$E848),'Hoja de Trabajo para listado'!$AB$151:$BA$151,0)),0)+IFERROR(INDEX('Hoja de Trabajo para listado'!$BC$155:$CB$1048576,MATCH($A848,'Hoja de Trabajo para listado'!$BC$155:$BC$1048576,0),MATCH((CUADRO!F$5&amp;$E848),'Hoja de Trabajo para listado'!$BC$151:$CB$151,0)),0)+IFERROR(INDEX('Hoja de Trabajo para listado'!$DE$153:$DG$274,MATCH($A848,'Hoja de Trabajo para listado'!$DE$153:$DE$1048576,0),MATCH((CUADRO!F$5&amp;$E848),'Hoja de Trabajo para listado'!$DE$151:$DG$151,0)),0)+IFERROR(INDEX('Hoja de Trabajo para listado'!$CD$155:$DC$1048576,MATCH($A848,'Hoja de Trabajo para listado'!$CD$155:$CD$1048576,0),MATCH((CUADRO!F$5&amp;$E848),'Hoja de Trabajo para listado'!$CD$151:$DC$151,0)),0)</f>
        <v>0</v>
      </c>
      <c r="G848" s="314">
        <f ca="1">+IFERROR(INDEX('Hoja de Trabajo para listado'!$A$155:$Z$1048576,MATCH($A848,'Hoja de Trabajo para listado'!$A$155:$A$1048576,0),MATCH((CUADRO!G$5&amp;$E848),'Hoja de Trabajo para listado'!$A$151:$Z$151,0)),0)+IFERROR(INDEX('Hoja de Trabajo para listado'!$AB$155:$BA$1048576,MATCH($A848,'Hoja de Trabajo para listado'!$AB$155:$AB$1048576,0),MATCH((CUADRO!G$5&amp;$E848),'Hoja de Trabajo para listado'!$AB$151:$BA$151,0)),0)+IFERROR(INDEX('Hoja de Trabajo para listado'!$BC$155:$CB$1048576,MATCH($A848,'Hoja de Trabajo para listado'!$BC$155:$BC$1048576,0),MATCH((CUADRO!G$5&amp;$E848),'Hoja de Trabajo para listado'!$BC$151:$CB$151,0)),0)+IFERROR(INDEX('Hoja de Trabajo para listado'!$DE$153:$DG$274,MATCH($A848,'Hoja de Trabajo para listado'!$DE$153:$DE$1048576,0),MATCH((CUADRO!G$5&amp;$E848),'Hoja de Trabajo para listado'!$DE$151:$DG$151,0)),0)+IFERROR(INDEX('Hoja de Trabajo para listado'!$CD$155:$DC$1048576,MATCH($A848,'Hoja de Trabajo para listado'!$CD$155:$CD$1048576,0),MATCH((CUADRO!G$5&amp;$E848),'Hoja de Trabajo para listado'!$CD$151:$DC$151,0)),0)</f>
        <v>0</v>
      </c>
      <c r="H848" s="314">
        <f ca="1">+IFERROR(INDEX('Hoja de Trabajo para listado'!$A$155:$Z$1048576,MATCH($A848,'Hoja de Trabajo para listado'!$A$155:$A$1048576,0),MATCH((CUADRO!H$5&amp;$E848),'Hoja de Trabajo para listado'!$A$151:$Z$151,0)),0)+IFERROR(INDEX('Hoja de Trabajo para listado'!$AB$155:$BA$1048576,MATCH($A848,'Hoja de Trabajo para listado'!$AB$155:$AB$1048576,0),MATCH((CUADRO!H$5&amp;$E848),'Hoja de Trabajo para listado'!$AB$151:$BA$151,0)),0)+IFERROR(INDEX('Hoja de Trabajo para listado'!$BC$155:$CB$1048576,MATCH($A848,'Hoja de Trabajo para listado'!$BC$155:$BC$1048576,0),MATCH((CUADRO!H$5&amp;$E848),'Hoja de Trabajo para listado'!$BC$151:$CB$151,0)),0)+IFERROR(INDEX('Hoja de Trabajo para listado'!$DE$153:$DG$274,MATCH($A848,'Hoja de Trabajo para listado'!$DE$153:$DE$1048576,0),MATCH((CUADRO!H$5&amp;$E848),'Hoja de Trabajo para listado'!$DE$151:$DG$151,0)),0)+IFERROR(INDEX('Hoja de Trabajo para listado'!$CD$155:$DC$1048576,MATCH($A848,'Hoja de Trabajo para listado'!$CD$155:$CD$1048576,0),MATCH((CUADRO!H$5&amp;$E848),'Hoja de Trabajo para listado'!$CD$151:$DC$151,0)),0)</f>
        <v>0</v>
      </c>
      <c r="I848" s="314">
        <f ca="1">+IFERROR(INDEX('Hoja de Trabajo para listado'!$A$155:$Z$1048576,MATCH($A848,'Hoja de Trabajo para listado'!$A$155:$A$1048576,0),MATCH((CUADRO!I$5&amp;$E848),'Hoja de Trabajo para listado'!$A$151:$Z$151,0)),0)+IFERROR(INDEX('Hoja de Trabajo para listado'!$AB$155:$BA$1048576,MATCH($A848,'Hoja de Trabajo para listado'!$AB$155:$AB$1048576,0),MATCH((CUADRO!I$5&amp;$E848),'Hoja de Trabajo para listado'!$AB$151:$BA$151,0)),0)+IFERROR(INDEX('Hoja de Trabajo para listado'!$BC$155:$CB$1048576,MATCH($A848,'Hoja de Trabajo para listado'!$BC$155:$BC$1048576,0),MATCH((CUADRO!I$5&amp;$E848),'Hoja de Trabajo para listado'!$BC$151:$CB$151,0)),0)+IFERROR(INDEX('Hoja de Trabajo para listado'!$DE$153:$DG$274,MATCH($A848,'Hoja de Trabajo para listado'!$DE$153:$DE$1048576,0),MATCH((CUADRO!I$5&amp;$E848),'Hoja de Trabajo para listado'!$DE$151:$DG$151,0)),0)+IFERROR(INDEX('Hoja de Trabajo para listado'!$CD$155:$DC$1048576,MATCH($A848,'Hoja de Trabajo para listado'!$CD$155:$CD$1048576,0),MATCH((CUADRO!I$5&amp;$E848),'Hoja de Trabajo para listado'!$CD$151:$DC$151,0)),0)</f>
        <v>0</v>
      </c>
      <c r="J848" s="314">
        <f ca="1">+IFERROR(INDEX('Hoja de Trabajo para listado'!$A$155:$Z$1048576,MATCH($A848,'Hoja de Trabajo para listado'!$A$155:$A$1048576,0),MATCH((CUADRO!J$5&amp;$E848),'Hoja de Trabajo para listado'!$A$151:$Z$151,0)),0)+IFERROR(INDEX('Hoja de Trabajo para listado'!$AB$155:$BA$1048576,MATCH($A848,'Hoja de Trabajo para listado'!$AB$155:$AB$1048576,0),MATCH((CUADRO!J$5&amp;$E848),'Hoja de Trabajo para listado'!$AB$151:$BA$151,0)),0)+IFERROR(INDEX('Hoja de Trabajo para listado'!$BC$155:$CB$1048576,MATCH($A848,'Hoja de Trabajo para listado'!$BC$155:$BC$1048576,0),MATCH((CUADRO!J$5&amp;$E848),'Hoja de Trabajo para listado'!$BC$151:$CB$151,0)),0)+IFERROR(INDEX('Hoja de Trabajo para listado'!$DE$153:$DG$274,MATCH($A848,'Hoja de Trabajo para listado'!$DE$153:$DE$1048576,0),MATCH((CUADRO!J$5&amp;$E848),'Hoja de Trabajo para listado'!$DE$151:$DG$151,0)),0)+IFERROR(INDEX('Hoja de Trabajo para listado'!$CD$155:$DC$1048576,MATCH($A848,'Hoja de Trabajo para listado'!$CD$155:$CD$1048576,0),MATCH((CUADRO!J$5&amp;$E848),'Hoja de Trabajo para listado'!$CD$151:$DC$151,0)),0)</f>
        <v>0</v>
      </c>
      <c r="K848" s="314">
        <f ca="1">+IFERROR(INDEX('Hoja de Trabajo para listado'!$A$155:$Z$1048576,MATCH($A848,'Hoja de Trabajo para listado'!$A$155:$A$1048576,0),MATCH((CUADRO!K$5&amp;$E848),'Hoja de Trabajo para listado'!$A$151:$Z$151,0)),0)+IFERROR(INDEX('Hoja de Trabajo para listado'!$AB$155:$BA$1048576,MATCH($A848,'Hoja de Trabajo para listado'!$AB$155:$AB$1048576,0),MATCH((CUADRO!K$5&amp;$E848),'Hoja de Trabajo para listado'!$AB$151:$BA$151,0)),0)+IFERROR(INDEX('Hoja de Trabajo para listado'!$BC$155:$CB$1048576,MATCH($A848,'Hoja de Trabajo para listado'!$BC$155:$BC$1048576,0),MATCH((CUADRO!K$5&amp;$E848),'Hoja de Trabajo para listado'!$BC$151:$CB$151,0)),0)+IFERROR(INDEX('Hoja de Trabajo para listado'!$DE$153:$DG$274,MATCH($A848,'Hoja de Trabajo para listado'!$DE$153:$DE$1048576,0),MATCH((CUADRO!K$5&amp;$E848),'Hoja de Trabajo para listado'!$DE$151:$DG$151,0)),0)+IFERROR(INDEX('Hoja de Trabajo para listado'!$CD$155:$DC$1048576,MATCH($A848,'Hoja de Trabajo para listado'!$CD$155:$CD$1048576,0),MATCH((CUADRO!K$5&amp;$E848),'Hoja de Trabajo para listado'!$CD$151:$DC$151,0)),0)</f>
        <v>0</v>
      </c>
      <c r="L848" s="314">
        <f ca="1">+IFERROR(INDEX('Hoja de Trabajo para listado'!$A$155:$Z$1048576,MATCH($A848,'Hoja de Trabajo para listado'!$A$155:$A$1048576,0),MATCH((CUADRO!L$5&amp;$E848),'Hoja de Trabajo para listado'!$A$151:$Z$151,0)),0)+IFERROR(INDEX('Hoja de Trabajo para listado'!$AB$155:$BA$1048576,MATCH($A848,'Hoja de Trabajo para listado'!$AB$155:$AB$1048576,0),MATCH((CUADRO!L$5&amp;$E848),'Hoja de Trabajo para listado'!$AB$151:$BA$151,0)),0)+IFERROR(INDEX('Hoja de Trabajo para listado'!$BC$155:$CB$1048576,MATCH($A848,'Hoja de Trabajo para listado'!$BC$155:$BC$1048576,0),MATCH((CUADRO!L$5&amp;$E848),'Hoja de Trabajo para listado'!$BC$151:$CB$151,0)),0)+IFERROR(INDEX('Hoja de Trabajo para listado'!$DE$153:$DG$274,MATCH($A848,'Hoja de Trabajo para listado'!$DE$153:$DE$1048576,0),MATCH((CUADRO!L$5&amp;$E848),'Hoja de Trabajo para listado'!$DE$151:$DG$151,0)),0)+IFERROR(INDEX('Hoja de Trabajo para listado'!$CD$155:$DC$1048576,MATCH($A848,'Hoja de Trabajo para listado'!$CD$155:$CD$1048576,0),MATCH((CUADRO!L$5&amp;$E848),'Hoja de Trabajo para listado'!$CD$151:$DC$151,0)),0)</f>
        <v>0</v>
      </c>
      <c r="M848" s="314">
        <f ca="1">+IFERROR(INDEX('Hoja de Trabajo para listado'!$A$155:$Z$1048576,MATCH($A848,'Hoja de Trabajo para listado'!$A$155:$A$1048576,0),MATCH((CUADRO!M$5&amp;$E848),'Hoja de Trabajo para listado'!$A$151:$Z$151,0)),0)+IFERROR(INDEX('Hoja de Trabajo para listado'!$AB$155:$BA$1048576,MATCH($A848,'Hoja de Trabajo para listado'!$AB$155:$AB$1048576,0),MATCH((CUADRO!M$5&amp;$E848),'Hoja de Trabajo para listado'!$AB$151:$BA$151,0)),0)+IFERROR(INDEX('Hoja de Trabajo para listado'!$BC$155:$CB$1048576,MATCH($A848,'Hoja de Trabajo para listado'!$BC$155:$BC$1048576,0),MATCH((CUADRO!M$5&amp;$E848),'Hoja de Trabajo para listado'!$BC$151:$CB$151,0)),0)+IFERROR(INDEX('Hoja de Trabajo para listado'!$DE$153:$DG$274,MATCH($A848,'Hoja de Trabajo para listado'!$DE$153:$DE$1048576,0),MATCH((CUADRO!M$5&amp;$E848),'Hoja de Trabajo para listado'!$DE$151:$DG$151,0)),0)+IFERROR(INDEX('Hoja de Trabajo para listado'!$CD$155:$DC$1048576,MATCH($A848,'Hoja de Trabajo para listado'!$CD$155:$CD$1048576,0),MATCH((CUADRO!M$5&amp;$E848),'Hoja de Trabajo para listado'!$CD$151:$DC$151,0)),0)</f>
        <v>0</v>
      </c>
      <c r="N848" s="314">
        <f ca="1">+IFERROR(INDEX('Hoja de Trabajo para listado'!$A$155:$Z$1048576,MATCH($A848,'Hoja de Trabajo para listado'!$A$155:$A$1048576,0),MATCH((CUADRO!N$5&amp;$E848),'Hoja de Trabajo para listado'!$A$151:$Z$151,0)),0)+IFERROR(INDEX('Hoja de Trabajo para listado'!$AB$155:$BA$1048576,MATCH($A848,'Hoja de Trabajo para listado'!$AB$155:$AB$1048576,0),MATCH((CUADRO!N$5&amp;$E848),'Hoja de Trabajo para listado'!$AB$151:$BA$151,0)),0)+IFERROR(INDEX('Hoja de Trabajo para listado'!$BC$155:$CB$1048576,MATCH($A848,'Hoja de Trabajo para listado'!$BC$155:$BC$1048576,0),MATCH((CUADRO!N$5&amp;$E848),'Hoja de Trabajo para listado'!$BC$151:$CB$151,0)),0)+IFERROR(INDEX('Hoja de Trabajo para listado'!$DE$153:$DG$274,MATCH($A848,'Hoja de Trabajo para listado'!$DE$153:$DE$1048576,0),MATCH((CUADRO!N$5&amp;$E848),'Hoja de Trabajo para listado'!$DE$151:$DG$151,0)),0)+IFERROR(INDEX('Hoja de Trabajo para listado'!$CD$155:$DC$1048576,MATCH($A848,'Hoja de Trabajo para listado'!$CD$155:$CD$1048576,0),MATCH((CUADRO!N$5&amp;$E848),'Hoja de Trabajo para listado'!$CD$151:$DC$151,0)),0)</f>
        <v>0</v>
      </c>
      <c r="O848" s="314">
        <f ca="1">+IFERROR(INDEX('Hoja de Trabajo para listado'!$A$155:$Z$1048576,MATCH($A848,'Hoja de Trabajo para listado'!$A$155:$A$1048576,0),MATCH((CUADRO!O$5&amp;$E848),'Hoja de Trabajo para listado'!$A$151:$Z$151,0)),0)+IFERROR(INDEX('Hoja de Trabajo para listado'!$AB$155:$BA$1048576,MATCH($A848,'Hoja de Trabajo para listado'!$AB$155:$AB$1048576,0),MATCH((CUADRO!O$5&amp;$E848),'Hoja de Trabajo para listado'!$AB$151:$BA$151,0)),0)+IFERROR(INDEX('Hoja de Trabajo para listado'!$BC$155:$CB$1048576,MATCH($A848,'Hoja de Trabajo para listado'!$BC$155:$BC$1048576,0),MATCH((CUADRO!O$5&amp;$E848),'Hoja de Trabajo para listado'!$BC$151:$CB$151,0)),0)+IFERROR(INDEX('Hoja de Trabajo para listado'!$DE$153:$DG$274,MATCH($A848,'Hoja de Trabajo para listado'!$DE$153:$DE$1048576,0),MATCH((CUADRO!O$5&amp;$E848),'Hoja de Trabajo para listado'!$DE$151:$DG$151,0)),0)+IFERROR(INDEX('Hoja de Trabajo para listado'!$CD$155:$DC$1048576,MATCH($A848,'Hoja de Trabajo para listado'!$CD$155:$CD$1048576,0),MATCH((CUADRO!O$5&amp;$E848),'Hoja de Trabajo para listado'!$CD$151:$DC$151,0)),0)</f>
        <v>0</v>
      </c>
      <c r="P848" s="314">
        <f ca="1">+IFERROR(INDEX('Hoja de Trabajo para listado'!$A$155:$Z$1048576,MATCH($A848,'Hoja de Trabajo para listado'!$A$155:$A$1048576,0),MATCH((CUADRO!P$5&amp;$E848),'Hoja de Trabajo para listado'!$A$151:$Z$151,0)),0)+IFERROR(INDEX('Hoja de Trabajo para listado'!$AB$155:$BA$1048576,MATCH($A848,'Hoja de Trabajo para listado'!$AB$155:$AB$1048576,0),MATCH((CUADRO!P$5&amp;$E848),'Hoja de Trabajo para listado'!$AB$151:$BA$151,0)),0)+IFERROR(INDEX('Hoja de Trabajo para listado'!$BC$155:$CB$1048576,MATCH($A848,'Hoja de Trabajo para listado'!$BC$155:$BC$1048576,0),MATCH((CUADRO!P$5&amp;$E848),'Hoja de Trabajo para listado'!$BC$151:$CB$151,0)),0)+IFERROR(INDEX('Hoja de Trabajo para listado'!$DE$153:$DG$274,MATCH($A848,'Hoja de Trabajo para listado'!$DE$153:$DE$1048576,0),MATCH((CUADRO!P$5&amp;$E848),'Hoja de Trabajo para listado'!$DE$151:$DG$151,0)),0)+IFERROR(INDEX('Hoja de Trabajo para listado'!$CD$155:$DC$1048576,MATCH($A848,'Hoja de Trabajo para listado'!$CD$155:$CD$1048576,0),MATCH((CUADRO!P$5&amp;$E848),'Hoja de Trabajo para listado'!$CD$151:$DC$151,0)),0)</f>
        <v>0</v>
      </c>
      <c r="Q848" s="314">
        <f ca="1">+IFERROR(INDEX('Hoja de Trabajo para listado'!$A$155:$Z$1048576,MATCH($A848,'Hoja de Trabajo para listado'!$A$155:$A$1048576,0),MATCH((CUADRO!Q$5&amp;$E848),'Hoja de Trabajo para listado'!$A$151:$Z$151,0)),0)+IFERROR(INDEX('Hoja de Trabajo para listado'!$AB$155:$BA$1048576,MATCH($A848,'Hoja de Trabajo para listado'!$AB$155:$AB$1048576,0),MATCH((CUADRO!Q$5&amp;$E848),'Hoja de Trabajo para listado'!$AB$151:$BA$151,0)),0)+IFERROR(INDEX('Hoja de Trabajo para listado'!$BC$155:$CB$1048576,MATCH($A848,'Hoja de Trabajo para listado'!$BC$155:$BC$1048576,0),MATCH((CUADRO!Q$5&amp;$E848),'Hoja de Trabajo para listado'!$BC$151:$CB$151,0)),0)+IFERROR(INDEX('Hoja de Trabajo para listado'!$DE$153:$DG$274,MATCH($A848,'Hoja de Trabajo para listado'!$DE$153:$DE$1048576,0),MATCH((CUADRO!Q$5&amp;$E848),'Hoja de Trabajo para listado'!$DE$151:$DG$151,0)),0)+IFERROR(INDEX('Hoja de Trabajo para listado'!$CD$155:$DC$1048576,MATCH($A848,'Hoja de Trabajo para listado'!$CD$155:$CD$1048576,0),MATCH((CUADRO!Q$5&amp;$E848),'Hoja de Trabajo para listado'!$CD$151:$DC$151,0)),0)</f>
        <v>0</v>
      </c>
      <c r="R848" s="314">
        <f t="shared" ca="1" si="26"/>
        <v>0</v>
      </c>
      <c r="S848" s="314"/>
      <c r="T848" s="314">
        <f ca="1">+T849</f>
        <v>50906888.310000002</v>
      </c>
      <c r="U848" s="313">
        <f t="shared" si="27"/>
        <v>1</v>
      </c>
      <c r="V848" s="319" t="str">
        <f>+VLOOKUP(A848,bd_lista!$A$3:$E$593,5,FALSE)</f>
        <v>Instituciones Descentralizadas</v>
      </c>
      <c r="W848" s="425" t="str">
        <f>+V848</f>
        <v>Instituciones Descentralizadas</v>
      </c>
    </row>
    <row r="849" spans="1:23" customFormat="1" ht="15" customHeight="1">
      <c r="A849" s="323">
        <v>203</v>
      </c>
      <c r="B849" s="428"/>
      <c r="C849" s="339" t="str">
        <f>+VLOOKUP(A849,bd_lista!$A$3:$C$593,3,FALSE)</f>
        <v>Autoridad de Supervisión del Sistema Financiero</v>
      </c>
      <c r="D849" s="430"/>
      <c r="E849" s="319" t="s">
        <v>1419</v>
      </c>
      <c r="F849" s="316">
        <f ca="1">+IFERROR(INDEX('Hoja de Trabajo para listado'!$A$155:$Z$1048576,MATCH($A849,'Hoja de Trabajo para listado'!$A$155:$A$1048576,0),MATCH((CUADRO!F$5&amp;$E849),'Hoja de Trabajo para listado'!$A$151:$Z$151,0)),0)+IFERROR(INDEX('Hoja de Trabajo para listado'!$AB$155:$BA$1048576,MATCH($A849,'Hoja de Trabajo para listado'!$AB$155:$AB$1048576,0),MATCH((CUADRO!F$5&amp;$E849),'Hoja de Trabajo para listado'!$AB$151:$BA$151,0)),0)+IFERROR(INDEX('Hoja de Trabajo para listado'!$BC$155:$CB$1048576,MATCH($A849,'Hoja de Trabajo para listado'!$BC$155:$BC$1048576,0),MATCH((CUADRO!F$5&amp;$E849),'Hoja de Trabajo para listado'!$BC$151:$CB$151,0)),0)+IFERROR(INDEX('Hoja de Trabajo para listado'!$DE$153:$DG$274,MATCH($A849,'Hoja de Trabajo para listado'!$DE$153:$DE$1048576,0),MATCH((CUADRO!F$5&amp;$E849),'Hoja de Trabajo para listado'!$DE$151:$DG$151,0)),0)+IFERROR(INDEX('Hoja de Trabajo para listado'!$CD$155:$DC$1048576,MATCH($A849,'Hoja de Trabajo para listado'!$CD$155:$CD$1048576,0),MATCH((CUADRO!F$5&amp;$E849),'Hoja de Trabajo para listado'!$CD$151:$DC$151,0)),0)</f>
        <v>0</v>
      </c>
      <c r="G849" s="316">
        <f ca="1">+IFERROR(INDEX('Hoja de Trabajo para listado'!$A$155:$Z$1048576,MATCH($A849,'Hoja de Trabajo para listado'!$A$155:$A$1048576,0),MATCH((CUADRO!G$5&amp;$E849),'Hoja de Trabajo para listado'!$A$151:$Z$151,0)),0)+IFERROR(INDEX('Hoja de Trabajo para listado'!$AB$155:$BA$1048576,MATCH($A849,'Hoja de Trabajo para listado'!$AB$155:$AB$1048576,0),MATCH((CUADRO!G$5&amp;$E849),'Hoja de Trabajo para listado'!$AB$151:$BA$151,0)),0)+IFERROR(INDEX('Hoja de Trabajo para listado'!$BC$155:$CB$1048576,MATCH($A849,'Hoja de Trabajo para listado'!$BC$155:$BC$1048576,0),MATCH((CUADRO!G$5&amp;$E849),'Hoja de Trabajo para listado'!$BC$151:$CB$151,0)),0)+IFERROR(INDEX('Hoja de Trabajo para listado'!$DE$153:$DG$274,MATCH($A849,'Hoja de Trabajo para listado'!$DE$153:$DE$1048576,0),MATCH((CUADRO!G$5&amp;$E849),'Hoja de Trabajo para listado'!$DE$151:$DG$151,0)),0)+IFERROR(INDEX('Hoja de Trabajo para listado'!$CD$155:$DC$1048576,MATCH($A849,'Hoja de Trabajo para listado'!$CD$155:$CD$1048576,0),MATCH((CUADRO!G$5&amp;$E849),'Hoja de Trabajo para listado'!$CD$151:$DC$151,0)),0)</f>
        <v>3734.13</v>
      </c>
      <c r="H849" s="316">
        <f ca="1">+IFERROR(INDEX('Hoja de Trabajo para listado'!$A$155:$Z$1048576,MATCH($A849,'Hoja de Trabajo para listado'!$A$155:$A$1048576,0),MATCH((CUADRO!H$5&amp;$E849),'Hoja de Trabajo para listado'!$A$151:$Z$151,0)),0)+IFERROR(INDEX('Hoja de Trabajo para listado'!$AB$155:$BA$1048576,MATCH($A849,'Hoja de Trabajo para listado'!$AB$155:$AB$1048576,0),MATCH((CUADRO!H$5&amp;$E849),'Hoja de Trabajo para listado'!$AB$151:$BA$151,0)),0)+IFERROR(INDEX('Hoja de Trabajo para listado'!$BC$155:$CB$1048576,MATCH($A849,'Hoja de Trabajo para listado'!$BC$155:$BC$1048576,0),MATCH((CUADRO!H$5&amp;$E849),'Hoja de Trabajo para listado'!$BC$151:$CB$151,0)),0)+IFERROR(INDEX('Hoja de Trabajo para listado'!$DE$153:$DG$274,MATCH($A849,'Hoja de Trabajo para listado'!$DE$153:$DE$1048576,0),MATCH((CUADRO!H$5&amp;$E849),'Hoja de Trabajo para listado'!$DE$151:$DG$151,0)),0)+IFERROR(INDEX('Hoja de Trabajo para listado'!$CD$155:$DC$1048576,MATCH($A849,'Hoja de Trabajo para listado'!$CD$155:$CD$1048576,0),MATCH((CUADRO!H$5&amp;$E849),'Hoja de Trabajo para listado'!$CD$151:$DC$151,0)),0)</f>
        <v>0.02</v>
      </c>
      <c r="I849" s="316">
        <f ca="1">+IFERROR(INDEX('Hoja de Trabajo para listado'!$A$155:$Z$1048576,MATCH($A849,'Hoja de Trabajo para listado'!$A$155:$A$1048576,0),MATCH((CUADRO!I$5&amp;$E849),'Hoja de Trabajo para listado'!$A$151:$Z$151,0)),0)+IFERROR(INDEX('Hoja de Trabajo para listado'!$AB$155:$BA$1048576,MATCH($A849,'Hoja de Trabajo para listado'!$AB$155:$AB$1048576,0),MATCH((CUADRO!I$5&amp;$E849),'Hoja de Trabajo para listado'!$AB$151:$BA$151,0)),0)+IFERROR(INDEX('Hoja de Trabajo para listado'!$BC$155:$CB$1048576,MATCH($A849,'Hoja de Trabajo para listado'!$BC$155:$BC$1048576,0),MATCH((CUADRO!I$5&amp;$E849),'Hoja de Trabajo para listado'!$BC$151:$CB$151,0)),0)+IFERROR(INDEX('Hoja de Trabajo para listado'!$DE$153:$DG$274,MATCH($A849,'Hoja de Trabajo para listado'!$DE$153:$DE$1048576,0),MATCH((CUADRO!I$5&amp;$E849),'Hoja de Trabajo para listado'!$DE$151:$DG$151,0)),0)+IFERROR(INDEX('Hoja de Trabajo para listado'!$CD$155:$DC$1048576,MATCH($A849,'Hoja de Trabajo para listado'!$CD$155:$CD$1048576,0),MATCH((CUADRO!I$5&amp;$E849),'Hoja de Trabajo para listado'!$CD$151:$DC$151,0)),0)</f>
        <v>0</v>
      </c>
      <c r="J849" s="316">
        <f ca="1">+IFERROR(INDEX('Hoja de Trabajo para listado'!$A$155:$Z$1048576,MATCH($A849,'Hoja de Trabajo para listado'!$A$155:$A$1048576,0),MATCH((CUADRO!J$5&amp;$E849),'Hoja de Trabajo para listado'!$A$151:$Z$151,0)),0)+IFERROR(INDEX('Hoja de Trabajo para listado'!$AB$155:$BA$1048576,MATCH($A849,'Hoja de Trabajo para listado'!$AB$155:$AB$1048576,0),MATCH((CUADRO!J$5&amp;$E849),'Hoja de Trabajo para listado'!$AB$151:$BA$151,0)),0)+IFERROR(INDEX('Hoja de Trabajo para listado'!$BC$155:$CB$1048576,MATCH($A849,'Hoja de Trabajo para listado'!$BC$155:$BC$1048576,0),MATCH((CUADRO!J$5&amp;$E849),'Hoja de Trabajo para listado'!$BC$151:$CB$151,0)),0)+IFERROR(INDEX('Hoja de Trabajo para listado'!$DE$153:$DG$274,MATCH($A849,'Hoja de Trabajo para listado'!$DE$153:$DE$1048576,0),MATCH((CUADRO!J$5&amp;$E849),'Hoja de Trabajo para listado'!$DE$151:$DG$151,0)),0)+IFERROR(INDEX('Hoja de Trabajo para listado'!$CD$155:$DC$1048576,MATCH($A849,'Hoja de Trabajo para listado'!$CD$155:$CD$1048576,0),MATCH((CUADRO!J$5&amp;$E849),'Hoja de Trabajo para listado'!$CD$151:$DC$151,0)),0)</f>
        <v>206.13</v>
      </c>
      <c r="K849" s="314">
        <f ca="1">+IFERROR(INDEX('Hoja de Trabajo para listado'!$A$155:$Z$1048576,MATCH($A849,'Hoja de Trabajo para listado'!$A$155:$A$1048576,0),MATCH((CUADRO!K$5&amp;$E849),'Hoja de Trabajo para listado'!$A$151:$Z$151,0)),0)+IFERROR(INDEX('Hoja de Trabajo para listado'!$AB$155:$BA$1048576,MATCH($A849,'Hoja de Trabajo para listado'!$AB$155:$AB$1048576,0),MATCH((CUADRO!K$5&amp;$E849),'Hoja de Trabajo para listado'!$AB$151:$BA$151,0)),0)+IFERROR(INDEX('Hoja de Trabajo para listado'!$BC$155:$CB$1048576,MATCH($A849,'Hoja de Trabajo para listado'!$BC$155:$BC$1048576,0),MATCH((CUADRO!K$5&amp;$E849),'Hoja de Trabajo para listado'!$BC$151:$CB$151,0)),0)+IFERROR(INDEX('Hoja de Trabajo para listado'!$DE$153:$DG$274,MATCH($A849,'Hoja de Trabajo para listado'!$DE$153:$DE$1048576,0),MATCH((CUADRO!K$5&amp;$E849),'Hoja de Trabajo para listado'!$DE$151:$DG$151,0)),0)+IFERROR(INDEX('Hoja de Trabajo para listado'!$CD$155:$DC$1048576,MATCH($A849,'Hoja de Trabajo para listado'!$CD$155:$CD$1048576,0),MATCH((CUADRO!K$5&amp;$E849),'Hoja de Trabajo para listado'!$CD$151:$DC$151,0)),0)</f>
        <v>50902948.030000001</v>
      </c>
      <c r="L849" s="314">
        <f ca="1">+IFERROR(INDEX('Hoja de Trabajo para listado'!$A$155:$Z$1048576,MATCH($A849,'Hoja de Trabajo para listado'!$A$155:$A$1048576,0),MATCH((CUADRO!L$5&amp;$E849),'Hoja de Trabajo para listado'!$A$151:$Z$151,0)),0)+IFERROR(INDEX('Hoja de Trabajo para listado'!$AB$155:$BA$1048576,MATCH($A849,'Hoja de Trabajo para listado'!$AB$155:$AB$1048576,0),MATCH((CUADRO!L$5&amp;$E849),'Hoja de Trabajo para listado'!$AB$151:$BA$151,0)),0)+IFERROR(INDEX('Hoja de Trabajo para listado'!$BC$155:$CB$1048576,MATCH($A849,'Hoja de Trabajo para listado'!$BC$155:$BC$1048576,0),MATCH((CUADRO!L$5&amp;$E849),'Hoja de Trabajo para listado'!$BC$151:$CB$151,0)),0)+IFERROR(INDEX('Hoja de Trabajo para listado'!$DE$153:$DG$274,MATCH($A849,'Hoja de Trabajo para listado'!$DE$153:$DE$1048576,0),MATCH((CUADRO!L$5&amp;$E849),'Hoja de Trabajo para listado'!$DE$151:$DG$151,0)),0)+IFERROR(INDEX('Hoja de Trabajo para listado'!$CD$155:$DC$1048576,MATCH($A849,'Hoja de Trabajo para listado'!$CD$155:$CD$1048576,0),MATCH((CUADRO!L$5&amp;$E849),'Hoja de Trabajo para listado'!$CD$151:$DC$151,0)),0)</f>
        <v>0</v>
      </c>
      <c r="M849" s="314">
        <f ca="1">+IFERROR(INDEX('Hoja de Trabajo para listado'!$A$155:$Z$1048576,MATCH($A849,'Hoja de Trabajo para listado'!$A$155:$A$1048576,0),MATCH((CUADRO!M$5&amp;$E849),'Hoja de Trabajo para listado'!$A$151:$Z$151,0)),0)+IFERROR(INDEX('Hoja de Trabajo para listado'!$AB$155:$BA$1048576,MATCH($A849,'Hoja de Trabajo para listado'!$AB$155:$AB$1048576,0),MATCH((CUADRO!M$5&amp;$E849),'Hoja de Trabajo para listado'!$AB$151:$BA$151,0)),0)+IFERROR(INDEX('Hoja de Trabajo para listado'!$BC$155:$CB$1048576,MATCH($A849,'Hoja de Trabajo para listado'!$BC$155:$BC$1048576,0),MATCH((CUADRO!M$5&amp;$E849),'Hoja de Trabajo para listado'!$BC$151:$CB$151,0)),0)+IFERROR(INDEX('Hoja de Trabajo para listado'!$DE$153:$DG$274,MATCH($A849,'Hoja de Trabajo para listado'!$DE$153:$DE$1048576,0),MATCH((CUADRO!M$5&amp;$E849),'Hoja de Trabajo para listado'!$DE$151:$DG$151,0)),0)+IFERROR(INDEX('Hoja de Trabajo para listado'!$CD$155:$DC$1048576,MATCH($A849,'Hoja de Trabajo para listado'!$CD$155:$CD$1048576,0),MATCH((CUADRO!M$5&amp;$E849),'Hoja de Trabajo para listado'!$CD$151:$DC$151,0)),0)</f>
        <v>0</v>
      </c>
      <c r="N849" s="314">
        <f ca="1">+IFERROR(INDEX('Hoja de Trabajo para listado'!$A$155:$Z$1048576,MATCH($A849,'Hoja de Trabajo para listado'!$A$155:$A$1048576,0),MATCH((CUADRO!N$5&amp;$E849),'Hoja de Trabajo para listado'!$A$151:$Z$151,0)),0)+IFERROR(INDEX('Hoja de Trabajo para listado'!$AB$155:$BA$1048576,MATCH($A849,'Hoja de Trabajo para listado'!$AB$155:$AB$1048576,0),MATCH((CUADRO!N$5&amp;$E849),'Hoja de Trabajo para listado'!$AB$151:$BA$151,0)),0)+IFERROR(INDEX('Hoja de Trabajo para listado'!$BC$155:$CB$1048576,MATCH($A849,'Hoja de Trabajo para listado'!$BC$155:$BC$1048576,0),MATCH((CUADRO!N$5&amp;$E849),'Hoja de Trabajo para listado'!$BC$151:$CB$151,0)),0)+IFERROR(INDEX('Hoja de Trabajo para listado'!$DE$153:$DG$274,MATCH($A849,'Hoja de Trabajo para listado'!$DE$153:$DE$1048576,0),MATCH((CUADRO!N$5&amp;$E849),'Hoja de Trabajo para listado'!$DE$151:$DG$151,0)),0)+IFERROR(INDEX('Hoja de Trabajo para listado'!$CD$155:$DC$1048576,MATCH($A849,'Hoja de Trabajo para listado'!$CD$155:$CD$1048576,0),MATCH((CUADRO!N$5&amp;$E849),'Hoja de Trabajo para listado'!$CD$151:$DC$151,0)),0)</f>
        <v>0</v>
      </c>
      <c r="O849" s="314">
        <f ca="1">+IFERROR(INDEX('Hoja de Trabajo para listado'!$A$155:$Z$1048576,MATCH($A849,'Hoja de Trabajo para listado'!$A$155:$A$1048576,0),MATCH((CUADRO!O$5&amp;$E849),'Hoja de Trabajo para listado'!$A$151:$Z$151,0)),0)+IFERROR(INDEX('Hoja de Trabajo para listado'!$AB$155:$BA$1048576,MATCH($A849,'Hoja de Trabajo para listado'!$AB$155:$AB$1048576,0),MATCH((CUADRO!O$5&amp;$E849),'Hoja de Trabajo para listado'!$AB$151:$BA$151,0)),0)+IFERROR(INDEX('Hoja de Trabajo para listado'!$BC$155:$CB$1048576,MATCH($A849,'Hoja de Trabajo para listado'!$BC$155:$BC$1048576,0),MATCH((CUADRO!O$5&amp;$E849),'Hoja de Trabajo para listado'!$BC$151:$CB$151,0)),0)+IFERROR(INDEX('Hoja de Trabajo para listado'!$DE$153:$DG$274,MATCH($A849,'Hoja de Trabajo para listado'!$DE$153:$DE$1048576,0),MATCH((CUADRO!O$5&amp;$E849),'Hoja de Trabajo para listado'!$DE$151:$DG$151,0)),0)+IFERROR(INDEX('Hoja de Trabajo para listado'!$CD$155:$DC$1048576,MATCH($A849,'Hoja de Trabajo para listado'!$CD$155:$CD$1048576,0),MATCH((CUADRO!O$5&amp;$E849),'Hoja de Trabajo para listado'!$CD$151:$DC$151,0)),0)</f>
        <v>0</v>
      </c>
      <c r="P849" s="314">
        <f ca="1">+IFERROR(INDEX('Hoja de Trabajo para listado'!$A$155:$Z$1048576,MATCH($A849,'Hoja de Trabajo para listado'!$A$155:$A$1048576,0),MATCH((CUADRO!P$5&amp;$E849),'Hoja de Trabajo para listado'!$A$151:$Z$151,0)),0)+IFERROR(INDEX('Hoja de Trabajo para listado'!$AB$155:$BA$1048576,MATCH($A849,'Hoja de Trabajo para listado'!$AB$155:$AB$1048576,0),MATCH((CUADRO!P$5&amp;$E849),'Hoja de Trabajo para listado'!$AB$151:$BA$151,0)),0)+IFERROR(INDEX('Hoja de Trabajo para listado'!$BC$155:$CB$1048576,MATCH($A849,'Hoja de Trabajo para listado'!$BC$155:$BC$1048576,0),MATCH((CUADRO!P$5&amp;$E849),'Hoja de Trabajo para listado'!$BC$151:$CB$151,0)),0)+IFERROR(INDEX('Hoja de Trabajo para listado'!$DE$153:$DG$274,MATCH($A849,'Hoja de Trabajo para listado'!$DE$153:$DE$1048576,0),MATCH((CUADRO!P$5&amp;$E849),'Hoja de Trabajo para listado'!$DE$151:$DG$151,0)),0)+IFERROR(INDEX('Hoja de Trabajo para listado'!$CD$155:$DC$1048576,MATCH($A849,'Hoja de Trabajo para listado'!$CD$155:$CD$1048576,0),MATCH((CUADRO!P$5&amp;$E849),'Hoja de Trabajo para listado'!$CD$151:$DC$151,0)),0)</f>
        <v>0</v>
      </c>
      <c r="Q849" s="314">
        <f ca="1">+IFERROR(INDEX('Hoja de Trabajo para listado'!$A$155:$Z$1048576,MATCH($A849,'Hoja de Trabajo para listado'!$A$155:$A$1048576,0),MATCH((CUADRO!Q$5&amp;$E849),'Hoja de Trabajo para listado'!$A$151:$Z$151,0)),0)+IFERROR(INDEX('Hoja de Trabajo para listado'!$AB$155:$BA$1048576,MATCH($A849,'Hoja de Trabajo para listado'!$AB$155:$AB$1048576,0),MATCH((CUADRO!Q$5&amp;$E849),'Hoja de Trabajo para listado'!$AB$151:$BA$151,0)),0)+IFERROR(INDEX('Hoja de Trabajo para listado'!$BC$155:$CB$1048576,MATCH($A849,'Hoja de Trabajo para listado'!$BC$155:$BC$1048576,0),MATCH((CUADRO!Q$5&amp;$E849),'Hoja de Trabajo para listado'!$BC$151:$CB$151,0)),0)+IFERROR(INDEX('Hoja de Trabajo para listado'!$DE$153:$DG$274,MATCH($A849,'Hoja de Trabajo para listado'!$DE$153:$DE$1048576,0),MATCH((CUADRO!Q$5&amp;$E849),'Hoja de Trabajo para listado'!$DE$151:$DG$151,0)),0)+IFERROR(INDEX('Hoja de Trabajo para listado'!$CD$155:$DC$1048576,MATCH($A849,'Hoja de Trabajo para listado'!$CD$155:$CD$1048576,0),MATCH((CUADRO!Q$5&amp;$E849),'Hoja de Trabajo para listado'!$CD$151:$DC$151,0)),0)</f>
        <v>0</v>
      </c>
      <c r="R849" s="316">
        <f t="shared" ca="1" si="26"/>
        <v>50906888.310000002</v>
      </c>
      <c r="S849" s="316">
        <f ca="1">+R848+R849</f>
        <v>50906888.310000002</v>
      </c>
      <c r="T849" s="314">
        <f ca="1">+S849</f>
        <v>50906888.310000002</v>
      </c>
      <c r="U849" s="348">
        <f t="shared" si="27"/>
        <v>2</v>
      </c>
      <c r="V849" s="319" t="str">
        <f>+VLOOKUP(A849,bd_lista!$A$3:$E$593,5,FALSE)</f>
        <v>Instituciones Descentralizadas</v>
      </c>
      <c r="W849" s="426"/>
    </row>
    <row r="850" spans="1:23" customFormat="1" ht="15" customHeight="1">
      <c r="A850" s="323">
        <v>670</v>
      </c>
      <c r="B850" s="427">
        <f>+A850</f>
        <v>670</v>
      </c>
      <c r="C850" s="318" t="str">
        <f>+VLOOKUP(A850,bd_lista!$A$3:$C$593,3,FALSE)</f>
        <v>Órgano Electoral Plurinacional</v>
      </c>
      <c r="D850" s="429" t="str">
        <f>+C850</f>
        <v>Órgano Electoral Plurinacional</v>
      </c>
      <c r="E850" s="339" t="s">
        <v>1418</v>
      </c>
      <c r="F850" s="314">
        <f ca="1">+IFERROR(INDEX('Hoja de Trabajo para listado'!$A$155:$Z$1048576,MATCH($A850,'Hoja de Trabajo para listado'!$A$155:$A$1048576,0),MATCH((CUADRO!F$5&amp;$E850),'Hoja de Trabajo para listado'!$A$151:$Z$151,0)),0)+IFERROR(INDEX('Hoja de Trabajo para listado'!$AB$155:$BA$1048576,MATCH($A850,'Hoja de Trabajo para listado'!$AB$155:$AB$1048576,0),MATCH((CUADRO!F$5&amp;$E850),'Hoja de Trabajo para listado'!$AB$151:$BA$151,0)),0)+IFERROR(INDEX('Hoja de Trabajo para listado'!$BC$155:$CB$1048576,MATCH($A850,'Hoja de Trabajo para listado'!$BC$155:$BC$1048576,0),MATCH((CUADRO!F$5&amp;$E850),'Hoja de Trabajo para listado'!$BC$151:$CB$151,0)),0)+IFERROR(INDEX('Hoja de Trabajo para listado'!$DE$153:$DG$274,MATCH($A850,'Hoja de Trabajo para listado'!$DE$153:$DE$1048576,0),MATCH((CUADRO!F$5&amp;$E850),'Hoja de Trabajo para listado'!$DE$151:$DG$151,0)),0)+IFERROR(INDEX('Hoja de Trabajo para listado'!$CD$155:$DC$1048576,MATCH($A850,'Hoja de Trabajo para listado'!$CD$155:$CD$1048576,0),MATCH((CUADRO!F$5&amp;$E850),'Hoja de Trabajo para listado'!$CD$151:$DC$151,0)),0)</f>
        <v>0</v>
      </c>
      <c r="G850" s="314">
        <f ca="1">+IFERROR(INDEX('Hoja de Trabajo para listado'!$A$155:$Z$1048576,MATCH($A850,'Hoja de Trabajo para listado'!$A$155:$A$1048576,0),MATCH((CUADRO!G$5&amp;$E850),'Hoja de Trabajo para listado'!$A$151:$Z$151,0)),0)+IFERROR(INDEX('Hoja de Trabajo para listado'!$AB$155:$BA$1048576,MATCH($A850,'Hoja de Trabajo para listado'!$AB$155:$AB$1048576,0),MATCH((CUADRO!G$5&amp;$E850),'Hoja de Trabajo para listado'!$AB$151:$BA$151,0)),0)+IFERROR(INDEX('Hoja de Trabajo para listado'!$BC$155:$CB$1048576,MATCH($A850,'Hoja de Trabajo para listado'!$BC$155:$BC$1048576,0),MATCH((CUADRO!G$5&amp;$E850),'Hoja de Trabajo para listado'!$BC$151:$CB$151,0)),0)+IFERROR(INDEX('Hoja de Trabajo para listado'!$DE$153:$DG$274,MATCH($A850,'Hoja de Trabajo para listado'!$DE$153:$DE$1048576,0),MATCH((CUADRO!G$5&amp;$E850),'Hoja de Trabajo para listado'!$DE$151:$DG$151,0)),0)+IFERROR(INDEX('Hoja de Trabajo para listado'!$CD$155:$DC$1048576,MATCH($A850,'Hoja de Trabajo para listado'!$CD$155:$CD$1048576,0),MATCH((CUADRO!G$5&amp;$E850),'Hoja de Trabajo para listado'!$CD$151:$DC$151,0)),0)</f>
        <v>250.04999999999998</v>
      </c>
      <c r="H850" s="314">
        <f ca="1">+IFERROR(INDEX('Hoja de Trabajo para listado'!$A$155:$Z$1048576,MATCH($A850,'Hoja de Trabajo para listado'!$A$155:$A$1048576,0),MATCH((CUADRO!H$5&amp;$E850),'Hoja de Trabajo para listado'!$A$151:$Z$151,0)),0)+IFERROR(INDEX('Hoja de Trabajo para listado'!$AB$155:$BA$1048576,MATCH($A850,'Hoja de Trabajo para listado'!$AB$155:$AB$1048576,0),MATCH((CUADRO!H$5&amp;$E850),'Hoja de Trabajo para listado'!$AB$151:$BA$151,0)),0)+IFERROR(INDEX('Hoja de Trabajo para listado'!$BC$155:$CB$1048576,MATCH($A850,'Hoja de Trabajo para listado'!$BC$155:$BC$1048576,0),MATCH((CUADRO!H$5&amp;$E850),'Hoja de Trabajo para listado'!$BC$151:$CB$151,0)),0)+IFERROR(INDEX('Hoja de Trabajo para listado'!$DE$153:$DG$274,MATCH($A850,'Hoja de Trabajo para listado'!$DE$153:$DE$1048576,0),MATCH((CUADRO!H$5&amp;$E850),'Hoja de Trabajo para listado'!$DE$151:$DG$151,0)),0)+IFERROR(INDEX('Hoja de Trabajo para listado'!$CD$155:$DC$1048576,MATCH($A850,'Hoja de Trabajo para listado'!$CD$155:$CD$1048576,0),MATCH((CUADRO!H$5&amp;$E850),'Hoja de Trabajo para listado'!$CD$151:$DC$151,0)),0)</f>
        <v>0</v>
      </c>
      <c r="I850" s="314">
        <f ca="1">+IFERROR(INDEX('Hoja de Trabajo para listado'!$A$155:$Z$1048576,MATCH($A850,'Hoja de Trabajo para listado'!$A$155:$A$1048576,0),MATCH((CUADRO!I$5&amp;$E850),'Hoja de Trabajo para listado'!$A$151:$Z$151,0)),0)+IFERROR(INDEX('Hoja de Trabajo para listado'!$AB$155:$BA$1048576,MATCH($A850,'Hoja de Trabajo para listado'!$AB$155:$AB$1048576,0),MATCH((CUADRO!I$5&amp;$E850),'Hoja de Trabajo para listado'!$AB$151:$BA$151,0)),0)+IFERROR(INDEX('Hoja de Trabajo para listado'!$BC$155:$CB$1048576,MATCH($A850,'Hoja de Trabajo para listado'!$BC$155:$BC$1048576,0),MATCH((CUADRO!I$5&amp;$E850),'Hoja de Trabajo para listado'!$BC$151:$CB$151,0)),0)+IFERROR(INDEX('Hoja de Trabajo para listado'!$DE$153:$DG$274,MATCH($A850,'Hoja de Trabajo para listado'!$DE$153:$DE$1048576,0),MATCH((CUADRO!I$5&amp;$E850),'Hoja de Trabajo para listado'!$DE$151:$DG$151,0)),0)+IFERROR(INDEX('Hoja de Trabajo para listado'!$CD$155:$DC$1048576,MATCH($A850,'Hoja de Trabajo para listado'!$CD$155:$CD$1048576,0),MATCH((CUADRO!I$5&amp;$E850),'Hoja de Trabajo para listado'!$CD$151:$DC$151,0)),0)</f>
        <v>0</v>
      </c>
      <c r="J850" s="314">
        <f ca="1">+IFERROR(INDEX('Hoja de Trabajo para listado'!$A$155:$Z$1048576,MATCH($A850,'Hoja de Trabajo para listado'!$A$155:$A$1048576,0),MATCH((CUADRO!J$5&amp;$E850),'Hoja de Trabajo para listado'!$A$151:$Z$151,0)),0)+IFERROR(INDEX('Hoja de Trabajo para listado'!$AB$155:$BA$1048576,MATCH($A850,'Hoja de Trabajo para listado'!$AB$155:$AB$1048576,0),MATCH((CUADRO!J$5&amp;$E850),'Hoja de Trabajo para listado'!$AB$151:$BA$151,0)),0)+IFERROR(INDEX('Hoja de Trabajo para listado'!$BC$155:$CB$1048576,MATCH($A850,'Hoja de Trabajo para listado'!$BC$155:$BC$1048576,0),MATCH((CUADRO!J$5&amp;$E850),'Hoja de Trabajo para listado'!$BC$151:$CB$151,0)),0)+IFERROR(INDEX('Hoja de Trabajo para listado'!$DE$153:$DG$274,MATCH($A850,'Hoja de Trabajo para listado'!$DE$153:$DE$1048576,0),MATCH((CUADRO!J$5&amp;$E850),'Hoja de Trabajo para listado'!$DE$151:$DG$151,0)),0)+IFERROR(INDEX('Hoja de Trabajo para listado'!$CD$155:$DC$1048576,MATCH($A850,'Hoja de Trabajo para listado'!$CD$155:$CD$1048576,0),MATCH((CUADRO!J$5&amp;$E850),'Hoja de Trabajo para listado'!$CD$151:$DC$151,0)),0)</f>
        <v>0</v>
      </c>
      <c r="K850" s="314">
        <f ca="1">+IFERROR(INDEX('Hoja de Trabajo para listado'!$A$155:$Z$1048576,MATCH($A850,'Hoja de Trabajo para listado'!$A$155:$A$1048576,0),MATCH((CUADRO!K$5&amp;$E850),'Hoja de Trabajo para listado'!$A$151:$Z$151,0)),0)+IFERROR(INDEX('Hoja de Trabajo para listado'!$AB$155:$BA$1048576,MATCH($A850,'Hoja de Trabajo para listado'!$AB$155:$AB$1048576,0),MATCH((CUADRO!K$5&amp;$E850),'Hoja de Trabajo para listado'!$AB$151:$BA$151,0)),0)+IFERROR(INDEX('Hoja de Trabajo para listado'!$BC$155:$CB$1048576,MATCH($A850,'Hoja de Trabajo para listado'!$BC$155:$BC$1048576,0),MATCH((CUADRO!K$5&amp;$E850),'Hoja de Trabajo para listado'!$BC$151:$CB$151,0)),0)+IFERROR(INDEX('Hoja de Trabajo para listado'!$DE$153:$DG$274,MATCH($A850,'Hoja de Trabajo para listado'!$DE$153:$DE$1048576,0),MATCH((CUADRO!K$5&amp;$E850),'Hoja de Trabajo para listado'!$DE$151:$DG$151,0)),0)+IFERROR(INDEX('Hoja de Trabajo para listado'!$CD$155:$DC$1048576,MATCH($A850,'Hoja de Trabajo para listado'!$CD$155:$CD$1048576,0),MATCH((CUADRO!K$5&amp;$E850),'Hoja de Trabajo para listado'!$CD$151:$DC$151,0)),0)</f>
        <v>0</v>
      </c>
      <c r="L850" s="314">
        <f ca="1">+IFERROR(INDEX('Hoja de Trabajo para listado'!$A$155:$Z$1048576,MATCH($A850,'Hoja de Trabajo para listado'!$A$155:$A$1048576,0),MATCH((CUADRO!L$5&amp;$E850),'Hoja de Trabajo para listado'!$A$151:$Z$151,0)),0)+IFERROR(INDEX('Hoja de Trabajo para listado'!$AB$155:$BA$1048576,MATCH($A850,'Hoja de Trabajo para listado'!$AB$155:$AB$1048576,0),MATCH((CUADRO!L$5&amp;$E850),'Hoja de Trabajo para listado'!$AB$151:$BA$151,0)),0)+IFERROR(INDEX('Hoja de Trabajo para listado'!$BC$155:$CB$1048576,MATCH($A850,'Hoja de Trabajo para listado'!$BC$155:$BC$1048576,0),MATCH((CUADRO!L$5&amp;$E850),'Hoja de Trabajo para listado'!$BC$151:$CB$151,0)),0)+IFERROR(INDEX('Hoja de Trabajo para listado'!$DE$153:$DG$274,MATCH($A850,'Hoja de Trabajo para listado'!$DE$153:$DE$1048576,0),MATCH((CUADRO!L$5&amp;$E850),'Hoja de Trabajo para listado'!$DE$151:$DG$151,0)),0)+IFERROR(INDEX('Hoja de Trabajo para listado'!$CD$155:$DC$1048576,MATCH($A850,'Hoja de Trabajo para listado'!$CD$155:$CD$1048576,0),MATCH((CUADRO!L$5&amp;$E850),'Hoja de Trabajo para listado'!$CD$151:$DC$151,0)),0)</f>
        <v>0</v>
      </c>
      <c r="M850" s="314">
        <f ca="1">+IFERROR(INDEX('Hoja de Trabajo para listado'!$A$155:$Z$1048576,MATCH($A850,'Hoja de Trabajo para listado'!$A$155:$A$1048576,0),MATCH((CUADRO!M$5&amp;$E850),'Hoja de Trabajo para listado'!$A$151:$Z$151,0)),0)+IFERROR(INDEX('Hoja de Trabajo para listado'!$AB$155:$BA$1048576,MATCH($A850,'Hoja de Trabajo para listado'!$AB$155:$AB$1048576,0),MATCH((CUADRO!M$5&amp;$E850),'Hoja de Trabajo para listado'!$AB$151:$BA$151,0)),0)+IFERROR(INDEX('Hoja de Trabajo para listado'!$BC$155:$CB$1048576,MATCH($A850,'Hoja de Trabajo para listado'!$BC$155:$BC$1048576,0),MATCH((CUADRO!M$5&amp;$E850),'Hoja de Trabajo para listado'!$BC$151:$CB$151,0)),0)+IFERROR(INDEX('Hoja de Trabajo para listado'!$DE$153:$DG$274,MATCH($A850,'Hoja de Trabajo para listado'!$DE$153:$DE$1048576,0),MATCH((CUADRO!M$5&amp;$E850),'Hoja de Trabajo para listado'!$DE$151:$DG$151,0)),0)+IFERROR(INDEX('Hoja de Trabajo para listado'!$CD$155:$DC$1048576,MATCH($A850,'Hoja de Trabajo para listado'!$CD$155:$CD$1048576,0),MATCH((CUADRO!M$5&amp;$E850),'Hoja de Trabajo para listado'!$CD$151:$DC$151,0)),0)</f>
        <v>0</v>
      </c>
      <c r="N850" s="314">
        <f ca="1">+IFERROR(INDEX('Hoja de Trabajo para listado'!$A$155:$Z$1048576,MATCH($A850,'Hoja de Trabajo para listado'!$A$155:$A$1048576,0),MATCH((CUADRO!N$5&amp;$E850),'Hoja de Trabajo para listado'!$A$151:$Z$151,0)),0)+IFERROR(INDEX('Hoja de Trabajo para listado'!$AB$155:$BA$1048576,MATCH($A850,'Hoja de Trabajo para listado'!$AB$155:$AB$1048576,0),MATCH((CUADRO!N$5&amp;$E850),'Hoja de Trabajo para listado'!$AB$151:$BA$151,0)),0)+IFERROR(INDEX('Hoja de Trabajo para listado'!$BC$155:$CB$1048576,MATCH($A850,'Hoja de Trabajo para listado'!$BC$155:$BC$1048576,0),MATCH((CUADRO!N$5&amp;$E850),'Hoja de Trabajo para listado'!$BC$151:$CB$151,0)),0)+IFERROR(INDEX('Hoja de Trabajo para listado'!$DE$153:$DG$274,MATCH($A850,'Hoja de Trabajo para listado'!$DE$153:$DE$1048576,0),MATCH((CUADRO!N$5&amp;$E850),'Hoja de Trabajo para listado'!$DE$151:$DG$151,0)),0)+IFERROR(INDEX('Hoja de Trabajo para listado'!$CD$155:$DC$1048576,MATCH($A850,'Hoja de Trabajo para listado'!$CD$155:$CD$1048576,0),MATCH((CUADRO!N$5&amp;$E850),'Hoja de Trabajo para listado'!$CD$151:$DC$151,0)),0)</f>
        <v>0</v>
      </c>
      <c r="O850" s="314">
        <f ca="1">+IFERROR(INDEX('Hoja de Trabajo para listado'!$A$155:$Z$1048576,MATCH($A850,'Hoja de Trabajo para listado'!$A$155:$A$1048576,0),MATCH((CUADRO!O$5&amp;$E850),'Hoja de Trabajo para listado'!$A$151:$Z$151,0)),0)+IFERROR(INDEX('Hoja de Trabajo para listado'!$AB$155:$BA$1048576,MATCH($A850,'Hoja de Trabajo para listado'!$AB$155:$AB$1048576,0),MATCH((CUADRO!O$5&amp;$E850),'Hoja de Trabajo para listado'!$AB$151:$BA$151,0)),0)+IFERROR(INDEX('Hoja de Trabajo para listado'!$BC$155:$CB$1048576,MATCH($A850,'Hoja de Trabajo para listado'!$BC$155:$BC$1048576,0),MATCH((CUADRO!O$5&amp;$E850),'Hoja de Trabajo para listado'!$BC$151:$CB$151,0)),0)+IFERROR(INDEX('Hoja de Trabajo para listado'!$DE$153:$DG$274,MATCH($A850,'Hoja de Trabajo para listado'!$DE$153:$DE$1048576,0),MATCH((CUADRO!O$5&amp;$E850),'Hoja de Trabajo para listado'!$DE$151:$DG$151,0)),0)+IFERROR(INDEX('Hoja de Trabajo para listado'!$CD$155:$DC$1048576,MATCH($A850,'Hoja de Trabajo para listado'!$CD$155:$CD$1048576,0),MATCH((CUADRO!O$5&amp;$E850),'Hoja de Trabajo para listado'!$CD$151:$DC$151,0)),0)</f>
        <v>0</v>
      </c>
      <c r="P850" s="314">
        <f ca="1">+IFERROR(INDEX('Hoja de Trabajo para listado'!$A$155:$Z$1048576,MATCH($A850,'Hoja de Trabajo para listado'!$A$155:$A$1048576,0),MATCH((CUADRO!P$5&amp;$E850),'Hoja de Trabajo para listado'!$A$151:$Z$151,0)),0)+IFERROR(INDEX('Hoja de Trabajo para listado'!$AB$155:$BA$1048576,MATCH($A850,'Hoja de Trabajo para listado'!$AB$155:$AB$1048576,0),MATCH((CUADRO!P$5&amp;$E850),'Hoja de Trabajo para listado'!$AB$151:$BA$151,0)),0)+IFERROR(INDEX('Hoja de Trabajo para listado'!$BC$155:$CB$1048576,MATCH($A850,'Hoja de Trabajo para listado'!$BC$155:$BC$1048576,0),MATCH((CUADRO!P$5&amp;$E850),'Hoja de Trabajo para listado'!$BC$151:$CB$151,0)),0)+IFERROR(INDEX('Hoja de Trabajo para listado'!$DE$153:$DG$274,MATCH($A850,'Hoja de Trabajo para listado'!$DE$153:$DE$1048576,0),MATCH((CUADRO!P$5&amp;$E850),'Hoja de Trabajo para listado'!$DE$151:$DG$151,0)),0)+IFERROR(INDEX('Hoja de Trabajo para listado'!$CD$155:$DC$1048576,MATCH($A850,'Hoja de Trabajo para listado'!$CD$155:$CD$1048576,0),MATCH((CUADRO!P$5&amp;$E850),'Hoja de Trabajo para listado'!$CD$151:$DC$151,0)),0)</f>
        <v>0</v>
      </c>
      <c r="Q850" s="314">
        <f ca="1">+IFERROR(INDEX('Hoja de Trabajo para listado'!$A$155:$Z$1048576,MATCH($A850,'Hoja de Trabajo para listado'!$A$155:$A$1048576,0),MATCH((CUADRO!Q$5&amp;$E850),'Hoja de Trabajo para listado'!$A$151:$Z$151,0)),0)+IFERROR(INDEX('Hoja de Trabajo para listado'!$AB$155:$BA$1048576,MATCH($A850,'Hoja de Trabajo para listado'!$AB$155:$AB$1048576,0),MATCH((CUADRO!Q$5&amp;$E850),'Hoja de Trabajo para listado'!$AB$151:$BA$151,0)),0)+IFERROR(INDEX('Hoja de Trabajo para listado'!$BC$155:$CB$1048576,MATCH($A850,'Hoja de Trabajo para listado'!$BC$155:$BC$1048576,0),MATCH((CUADRO!Q$5&amp;$E850),'Hoja de Trabajo para listado'!$BC$151:$CB$151,0)),0)+IFERROR(INDEX('Hoja de Trabajo para listado'!$DE$153:$DG$274,MATCH($A850,'Hoja de Trabajo para listado'!$DE$153:$DE$1048576,0),MATCH((CUADRO!Q$5&amp;$E850),'Hoja de Trabajo para listado'!$DE$151:$DG$151,0)),0)+IFERROR(INDEX('Hoja de Trabajo para listado'!$CD$155:$DC$1048576,MATCH($A850,'Hoja de Trabajo para listado'!$CD$155:$CD$1048576,0),MATCH((CUADRO!Q$5&amp;$E850),'Hoja de Trabajo para listado'!$CD$151:$DC$151,0)),0)</f>
        <v>0</v>
      </c>
      <c r="R850" s="314">
        <f t="shared" ca="1" si="26"/>
        <v>250.04999999999998</v>
      </c>
      <c r="S850" s="353"/>
      <c r="T850" s="314">
        <f ca="1">+T851</f>
        <v>28941422.550000001</v>
      </c>
      <c r="U850" s="313">
        <f t="shared" si="27"/>
        <v>1</v>
      </c>
      <c r="V850" s="319" t="str">
        <f>+VLOOKUP(A850,bd_lista!$A$3:$E$593,5,FALSE)</f>
        <v>Instituciones Descentralizadas</v>
      </c>
      <c r="W850" s="425" t="str">
        <f>+V850</f>
        <v>Instituciones Descentralizadas</v>
      </c>
    </row>
    <row r="851" spans="1:23" customFormat="1" ht="15" customHeight="1">
      <c r="A851" s="323">
        <v>670</v>
      </c>
      <c r="B851" s="428"/>
      <c r="C851" s="339" t="str">
        <f>+VLOOKUP(A851,bd_lista!$A$3:$C$593,3,FALSE)</f>
        <v>Órgano Electoral Plurinacional</v>
      </c>
      <c r="D851" s="430"/>
      <c r="E851" s="319" t="s">
        <v>1419</v>
      </c>
      <c r="F851" s="316">
        <f ca="1">+IFERROR(INDEX('Hoja de Trabajo para listado'!$A$155:$Z$1048576,MATCH($A851,'Hoja de Trabajo para listado'!$A$155:$A$1048576,0),MATCH((CUADRO!F$5&amp;$E851),'Hoja de Trabajo para listado'!$A$151:$Z$151,0)),0)+IFERROR(INDEX('Hoja de Trabajo para listado'!$AB$155:$BA$1048576,MATCH($A851,'Hoja de Trabajo para listado'!$AB$155:$AB$1048576,0),MATCH((CUADRO!F$5&amp;$E851),'Hoja de Trabajo para listado'!$AB$151:$BA$151,0)),0)+IFERROR(INDEX('Hoja de Trabajo para listado'!$BC$155:$CB$1048576,MATCH($A851,'Hoja de Trabajo para listado'!$BC$155:$BC$1048576,0),MATCH((CUADRO!F$5&amp;$E851),'Hoja de Trabajo para listado'!$BC$151:$CB$151,0)),0)+IFERROR(INDEX('Hoja de Trabajo para listado'!$DE$153:$DG$274,MATCH($A851,'Hoja de Trabajo para listado'!$DE$153:$DE$1048576,0),MATCH((CUADRO!F$5&amp;$E851),'Hoja de Trabajo para listado'!$DE$151:$DG$151,0)),0)+IFERROR(INDEX('Hoja de Trabajo para listado'!$CD$155:$DC$1048576,MATCH($A851,'Hoja de Trabajo para listado'!$CD$155:$CD$1048576,0),MATCH((CUADRO!F$5&amp;$E851),'Hoja de Trabajo para listado'!$CD$151:$DC$151,0)),0)</f>
        <v>292420.33999999997</v>
      </c>
      <c r="G851" s="316">
        <f ca="1">+IFERROR(INDEX('Hoja de Trabajo para listado'!$A$155:$Z$1048576,MATCH($A851,'Hoja de Trabajo para listado'!$A$155:$A$1048576,0),MATCH((CUADRO!G$5&amp;$E851),'Hoja de Trabajo para listado'!$A$151:$Z$151,0)),0)+IFERROR(INDEX('Hoja de Trabajo para listado'!$AB$155:$BA$1048576,MATCH($A851,'Hoja de Trabajo para listado'!$AB$155:$AB$1048576,0),MATCH((CUADRO!G$5&amp;$E851),'Hoja de Trabajo para listado'!$AB$151:$BA$151,0)),0)+IFERROR(INDEX('Hoja de Trabajo para listado'!$BC$155:$CB$1048576,MATCH($A851,'Hoja de Trabajo para listado'!$BC$155:$BC$1048576,0),MATCH((CUADRO!G$5&amp;$E851),'Hoja de Trabajo para listado'!$BC$151:$CB$151,0)),0)+IFERROR(INDEX('Hoja de Trabajo para listado'!$DE$153:$DG$274,MATCH($A851,'Hoja de Trabajo para listado'!$DE$153:$DE$1048576,0),MATCH((CUADRO!G$5&amp;$E851),'Hoja de Trabajo para listado'!$DE$151:$DG$151,0)),0)+IFERROR(INDEX('Hoja de Trabajo para listado'!$CD$155:$DC$1048576,MATCH($A851,'Hoja de Trabajo para listado'!$CD$155:$CD$1048576,0),MATCH((CUADRO!G$5&amp;$E851),'Hoja de Trabajo para listado'!$CD$151:$DC$151,0)),0)</f>
        <v>862874.15999999992</v>
      </c>
      <c r="H851" s="316">
        <f ca="1">+IFERROR(INDEX('Hoja de Trabajo para listado'!$A$155:$Z$1048576,MATCH($A851,'Hoja de Trabajo para listado'!$A$155:$A$1048576,0),MATCH((CUADRO!H$5&amp;$E851),'Hoja de Trabajo para listado'!$A$151:$Z$151,0)),0)+IFERROR(INDEX('Hoja de Trabajo para listado'!$AB$155:$BA$1048576,MATCH($A851,'Hoja de Trabajo para listado'!$AB$155:$AB$1048576,0),MATCH((CUADRO!H$5&amp;$E851),'Hoja de Trabajo para listado'!$AB$151:$BA$151,0)),0)+IFERROR(INDEX('Hoja de Trabajo para listado'!$BC$155:$CB$1048576,MATCH($A851,'Hoja de Trabajo para listado'!$BC$155:$BC$1048576,0),MATCH((CUADRO!H$5&amp;$E851),'Hoja de Trabajo para listado'!$BC$151:$CB$151,0)),0)+IFERROR(INDEX('Hoja de Trabajo para listado'!$DE$153:$DG$274,MATCH($A851,'Hoja de Trabajo para listado'!$DE$153:$DE$1048576,0),MATCH((CUADRO!H$5&amp;$E851),'Hoja de Trabajo para listado'!$DE$151:$DG$151,0)),0)+IFERROR(INDEX('Hoja de Trabajo para listado'!$CD$155:$DC$1048576,MATCH($A851,'Hoja de Trabajo para listado'!$CD$155:$CD$1048576,0),MATCH((CUADRO!H$5&amp;$E851),'Hoja de Trabajo para listado'!$CD$151:$DC$151,0)),0)</f>
        <v>19745</v>
      </c>
      <c r="I851" s="316">
        <f ca="1">+IFERROR(INDEX('Hoja de Trabajo para listado'!$A$155:$Z$1048576,MATCH($A851,'Hoja de Trabajo para listado'!$A$155:$A$1048576,0),MATCH((CUADRO!I$5&amp;$E851),'Hoja de Trabajo para listado'!$A$151:$Z$151,0)),0)+IFERROR(INDEX('Hoja de Trabajo para listado'!$AB$155:$BA$1048576,MATCH($A851,'Hoja de Trabajo para listado'!$AB$155:$AB$1048576,0),MATCH((CUADRO!I$5&amp;$E851),'Hoja de Trabajo para listado'!$AB$151:$BA$151,0)),0)+IFERROR(INDEX('Hoja de Trabajo para listado'!$BC$155:$CB$1048576,MATCH($A851,'Hoja de Trabajo para listado'!$BC$155:$BC$1048576,0),MATCH((CUADRO!I$5&amp;$E851),'Hoja de Trabajo para listado'!$BC$151:$CB$151,0)),0)+IFERROR(INDEX('Hoja de Trabajo para listado'!$DE$153:$DG$274,MATCH($A851,'Hoja de Trabajo para listado'!$DE$153:$DE$1048576,0),MATCH((CUADRO!I$5&amp;$E851),'Hoja de Trabajo para listado'!$DE$151:$DG$151,0)),0)+IFERROR(INDEX('Hoja de Trabajo para listado'!$CD$155:$DC$1048576,MATCH($A851,'Hoja de Trabajo para listado'!$CD$155:$CD$1048576,0),MATCH((CUADRO!I$5&amp;$E851),'Hoja de Trabajo para listado'!$CD$151:$DC$151,0)),0)</f>
        <v>0</v>
      </c>
      <c r="J851" s="316">
        <f ca="1">+IFERROR(INDEX('Hoja de Trabajo para listado'!$A$155:$Z$1048576,MATCH($A851,'Hoja de Trabajo para listado'!$A$155:$A$1048576,0),MATCH((CUADRO!J$5&amp;$E851),'Hoja de Trabajo para listado'!$A$151:$Z$151,0)),0)+IFERROR(INDEX('Hoja de Trabajo para listado'!$AB$155:$BA$1048576,MATCH($A851,'Hoja de Trabajo para listado'!$AB$155:$AB$1048576,0),MATCH((CUADRO!J$5&amp;$E851),'Hoja de Trabajo para listado'!$AB$151:$BA$151,0)),0)+IFERROR(INDEX('Hoja de Trabajo para listado'!$BC$155:$CB$1048576,MATCH($A851,'Hoja de Trabajo para listado'!$BC$155:$BC$1048576,0),MATCH((CUADRO!J$5&amp;$E851),'Hoja de Trabajo para listado'!$BC$151:$CB$151,0)),0)+IFERROR(INDEX('Hoja de Trabajo para listado'!$DE$153:$DG$274,MATCH($A851,'Hoja de Trabajo para listado'!$DE$153:$DE$1048576,0),MATCH((CUADRO!J$5&amp;$E851),'Hoja de Trabajo para listado'!$DE$151:$DG$151,0)),0)+IFERROR(INDEX('Hoja de Trabajo para listado'!$CD$155:$DC$1048576,MATCH($A851,'Hoja de Trabajo para listado'!$CD$155:$CD$1048576,0),MATCH((CUADRO!J$5&amp;$E851),'Hoja de Trabajo para listado'!$CD$151:$DC$151,0)),0)</f>
        <v>0</v>
      </c>
      <c r="K851" s="314">
        <f ca="1">+IFERROR(INDEX('Hoja de Trabajo para listado'!$A$155:$Z$1048576,MATCH($A851,'Hoja de Trabajo para listado'!$A$155:$A$1048576,0),MATCH((CUADRO!K$5&amp;$E851),'Hoja de Trabajo para listado'!$A$151:$Z$151,0)),0)+IFERROR(INDEX('Hoja de Trabajo para listado'!$AB$155:$BA$1048576,MATCH($A851,'Hoja de Trabajo para listado'!$AB$155:$AB$1048576,0),MATCH((CUADRO!K$5&amp;$E851),'Hoja de Trabajo para listado'!$AB$151:$BA$151,0)),0)+IFERROR(INDEX('Hoja de Trabajo para listado'!$BC$155:$CB$1048576,MATCH($A851,'Hoja de Trabajo para listado'!$BC$155:$BC$1048576,0),MATCH((CUADRO!K$5&amp;$E851),'Hoja de Trabajo para listado'!$BC$151:$CB$151,0)),0)+IFERROR(INDEX('Hoja de Trabajo para listado'!$DE$153:$DG$274,MATCH($A851,'Hoja de Trabajo para listado'!$DE$153:$DE$1048576,0),MATCH((CUADRO!K$5&amp;$E851),'Hoja de Trabajo para listado'!$DE$151:$DG$151,0)),0)+IFERROR(INDEX('Hoja de Trabajo para listado'!$CD$155:$DC$1048576,MATCH($A851,'Hoja de Trabajo para listado'!$CD$155:$CD$1048576,0),MATCH((CUADRO!K$5&amp;$E851),'Hoja de Trabajo para listado'!$CD$151:$DC$151,0)),0)</f>
        <v>27766133</v>
      </c>
      <c r="L851" s="314">
        <f ca="1">+IFERROR(INDEX('Hoja de Trabajo para listado'!$A$155:$Z$1048576,MATCH($A851,'Hoja de Trabajo para listado'!$A$155:$A$1048576,0),MATCH((CUADRO!L$5&amp;$E851),'Hoja de Trabajo para listado'!$A$151:$Z$151,0)),0)+IFERROR(INDEX('Hoja de Trabajo para listado'!$AB$155:$BA$1048576,MATCH($A851,'Hoja de Trabajo para listado'!$AB$155:$AB$1048576,0),MATCH((CUADRO!L$5&amp;$E851),'Hoja de Trabajo para listado'!$AB$151:$BA$151,0)),0)+IFERROR(INDEX('Hoja de Trabajo para listado'!$BC$155:$CB$1048576,MATCH($A851,'Hoja de Trabajo para listado'!$BC$155:$BC$1048576,0),MATCH((CUADRO!L$5&amp;$E851),'Hoja de Trabajo para listado'!$BC$151:$CB$151,0)),0)+IFERROR(INDEX('Hoja de Trabajo para listado'!$DE$153:$DG$274,MATCH($A851,'Hoja de Trabajo para listado'!$DE$153:$DE$1048576,0),MATCH((CUADRO!L$5&amp;$E851),'Hoja de Trabajo para listado'!$DE$151:$DG$151,0)),0)+IFERROR(INDEX('Hoja de Trabajo para listado'!$CD$155:$DC$1048576,MATCH($A851,'Hoja de Trabajo para listado'!$CD$155:$CD$1048576,0),MATCH((CUADRO!L$5&amp;$E851),'Hoja de Trabajo para listado'!$CD$151:$DC$151,0)),0)</f>
        <v>0</v>
      </c>
      <c r="M851" s="314">
        <f ca="1">+IFERROR(INDEX('Hoja de Trabajo para listado'!$A$155:$Z$1048576,MATCH($A851,'Hoja de Trabajo para listado'!$A$155:$A$1048576,0),MATCH((CUADRO!M$5&amp;$E851),'Hoja de Trabajo para listado'!$A$151:$Z$151,0)),0)+IFERROR(INDEX('Hoja de Trabajo para listado'!$AB$155:$BA$1048576,MATCH($A851,'Hoja de Trabajo para listado'!$AB$155:$AB$1048576,0),MATCH((CUADRO!M$5&amp;$E851),'Hoja de Trabajo para listado'!$AB$151:$BA$151,0)),0)+IFERROR(INDEX('Hoja de Trabajo para listado'!$BC$155:$CB$1048576,MATCH($A851,'Hoja de Trabajo para listado'!$BC$155:$BC$1048576,0),MATCH((CUADRO!M$5&amp;$E851),'Hoja de Trabajo para listado'!$BC$151:$CB$151,0)),0)+IFERROR(INDEX('Hoja de Trabajo para listado'!$DE$153:$DG$274,MATCH($A851,'Hoja de Trabajo para listado'!$DE$153:$DE$1048576,0),MATCH((CUADRO!M$5&amp;$E851),'Hoja de Trabajo para listado'!$DE$151:$DG$151,0)),0)+IFERROR(INDEX('Hoja de Trabajo para listado'!$CD$155:$DC$1048576,MATCH($A851,'Hoja de Trabajo para listado'!$CD$155:$CD$1048576,0),MATCH((CUADRO!M$5&amp;$E851),'Hoja de Trabajo para listado'!$CD$151:$DC$151,0)),0)</f>
        <v>0</v>
      </c>
      <c r="N851" s="314">
        <f ca="1">+IFERROR(INDEX('Hoja de Trabajo para listado'!$A$155:$Z$1048576,MATCH($A851,'Hoja de Trabajo para listado'!$A$155:$A$1048576,0),MATCH((CUADRO!N$5&amp;$E851),'Hoja de Trabajo para listado'!$A$151:$Z$151,0)),0)+IFERROR(INDEX('Hoja de Trabajo para listado'!$AB$155:$BA$1048576,MATCH($A851,'Hoja de Trabajo para listado'!$AB$155:$AB$1048576,0),MATCH((CUADRO!N$5&amp;$E851),'Hoja de Trabajo para listado'!$AB$151:$BA$151,0)),0)+IFERROR(INDEX('Hoja de Trabajo para listado'!$BC$155:$CB$1048576,MATCH($A851,'Hoja de Trabajo para listado'!$BC$155:$BC$1048576,0),MATCH((CUADRO!N$5&amp;$E851),'Hoja de Trabajo para listado'!$BC$151:$CB$151,0)),0)+IFERROR(INDEX('Hoja de Trabajo para listado'!$DE$153:$DG$274,MATCH($A851,'Hoja de Trabajo para listado'!$DE$153:$DE$1048576,0),MATCH((CUADRO!N$5&amp;$E851),'Hoja de Trabajo para listado'!$DE$151:$DG$151,0)),0)+IFERROR(INDEX('Hoja de Trabajo para listado'!$CD$155:$DC$1048576,MATCH($A851,'Hoja de Trabajo para listado'!$CD$155:$CD$1048576,0),MATCH((CUADRO!N$5&amp;$E851),'Hoja de Trabajo para listado'!$CD$151:$DC$151,0)),0)</f>
        <v>0</v>
      </c>
      <c r="O851" s="314">
        <f ca="1">+IFERROR(INDEX('Hoja de Trabajo para listado'!$A$155:$Z$1048576,MATCH($A851,'Hoja de Trabajo para listado'!$A$155:$A$1048576,0),MATCH((CUADRO!O$5&amp;$E851),'Hoja de Trabajo para listado'!$A$151:$Z$151,0)),0)+IFERROR(INDEX('Hoja de Trabajo para listado'!$AB$155:$BA$1048576,MATCH($A851,'Hoja de Trabajo para listado'!$AB$155:$AB$1048576,0),MATCH((CUADRO!O$5&amp;$E851),'Hoja de Trabajo para listado'!$AB$151:$BA$151,0)),0)+IFERROR(INDEX('Hoja de Trabajo para listado'!$BC$155:$CB$1048576,MATCH($A851,'Hoja de Trabajo para listado'!$BC$155:$BC$1048576,0),MATCH((CUADRO!O$5&amp;$E851),'Hoja de Trabajo para listado'!$BC$151:$CB$151,0)),0)+IFERROR(INDEX('Hoja de Trabajo para listado'!$DE$153:$DG$274,MATCH($A851,'Hoja de Trabajo para listado'!$DE$153:$DE$1048576,0),MATCH((CUADRO!O$5&amp;$E851),'Hoja de Trabajo para listado'!$DE$151:$DG$151,0)),0)+IFERROR(INDEX('Hoja de Trabajo para listado'!$CD$155:$DC$1048576,MATCH($A851,'Hoja de Trabajo para listado'!$CD$155:$CD$1048576,0),MATCH((CUADRO!O$5&amp;$E851),'Hoja de Trabajo para listado'!$CD$151:$DC$151,0)),0)</f>
        <v>0</v>
      </c>
      <c r="P851" s="314">
        <f ca="1">+IFERROR(INDEX('Hoja de Trabajo para listado'!$A$155:$Z$1048576,MATCH($A851,'Hoja de Trabajo para listado'!$A$155:$A$1048576,0),MATCH((CUADRO!P$5&amp;$E851),'Hoja de Trabajo para listado'!$A$151:$Z$151,0)),0)+IFERROR(INDEX('Hoja de Trabajo para listado'!$AB$155:$BA$1048576,MATCH($A851,'Hoja de Trabajo para listado'!$AB$155:$AB$1048576,0),MATCH((CUADRO!P$5&amp;$E851),'Hoja de Trabajo para listado'!$AB$151:$BA$151,0)),0)+IFERROR(INDEX('Hoja de Trabajo para listado'!$BC$155:$CB$1048576,MATCH($A851,'Hoja de Trabajo para listado'!$BC$155:$BC$1048576,0),MATCH((CUADRO!P$5&amp;$E851),'Hoja de Trabajo para listado'!$BC$151:$CB$151,0)),0)+IFERROR(INDEX('Hoja de Trabajo para listado'!$DE$153:$DG$274,MATCH($A851,'Hoja de Trabajo para listado'!$DE$153:$DE$1048576,0),MATCH((CUADRO!P$5&amp;$E851),'Hoja de Trabajo para listado'!$DE$151:$DG$151,0)),0)+IFERROR(INDEX('Hoja de Trabajo para listado'!$CD$155:$DC$1048576,MATCH($A851,'Hoja de Trabajo para listado'!$CD$155:$CD$1048576,0),MATCH((CUADRO!P$5&amp;$E851),'Hoja de Trabajo para listado'!$CD$151:$DC$151,0)),0)</f>
        <v>0</v>
      </c>
      <c r="Q851" s="314">
        <f ca="1">+IFERROR(INDEX('Hoja de Trabajo para listado'!$A$155:$Z$1048576,MATCH($A851,'Hoja de Trabajo para listado'!$A$155:$A$1048576,0),MATCH((CUADRO!Q$5&amp;$E851),'Hoja de Trabajo para listado'!$A$151:$Z$151,0)),0)+IFERROR(INDEX('Hoja de Trabajo para listado'!$AB$155:$BA$1048576,MATCH($A851,'Hoja de Trabajo para listado'!$AB$155:$AB$1048576,0),MATCH((CUADRO!Q$5&amp;$E851),'Hoja de Trabajo para listado'!$AB$151:$BA$151,0)),0)+IFERROR(INDEX('Hoja de Trabajo para listado'!$BC$155:$CB$1048576,MATCH($A851,'Hoja de Trabajo para listado'!$BC$155:$BC$1048576,0),MATCH((CUADRO!Q$5&amp;$E851),'Hoja de Trabajo para listado'!$BC$151:$CB$151,0)),0)+IFERROR(INDEX('Hoja de Trabajo para listado'!$DE$153:$DG$274,MATCH($A851,'Hoja de Trabajo para listado'!$DE$153:$DE$1048576,0),MATCH((CUADRO!Q$5&amp;$E851),'Hoja de Trabajo para listado'!$DE$151:$DG$151,0)),0)+IFERROR(INDEX('Hoja de Trabajo para listado'!$CD$155:$DC$1048576,MATCH($A851,'Hoja de Trabajo para listado'!$CD$155:$CD$1048576,0),MATCH((CUADRO!Q$5&amp;$E851),'Hoja de Trabajo para listado'!$CD$151:$DC$151,0)),0)</f>
        <v>0</v>
      </c>
      <c r="R851" s="316">
        <f t="shared" ca="1" si="26"/>
        <v>28941172.5</v>
      </c>
      <c r="S851" s="352">
        <f ca="1">+R850+R851</f>
        <v>28941422.550000001</v>
      </c>
      <c r="T851" s="314">
        <f ca="1">+S851</f>
        <v>28941422.550000001</v>
      </c>
      <c r="U851" s="348">
        <f t="shared" si="27"/>
        <v>2</v>
      </c>
      <c r="V851" s="319" t="str">
        <f>+VLOOKUP(A851,bd_lista!$A$3:$E$593,5,FALSE)</f>
        <v>Instituciones Descentralizadas</v>
      </c>
      <c r="W851" s="426"/>
    </row>
    <row r="852" spans="1:23" customFormat="1" ht="15" customHeight="1">
      <c r="A852" s="323">
        <v>342</v>
      </c>
      <c r="B852" s="427">
        <f>+A852</f>
        <v>342</v>
      </c>
      <c r="C852" s="318" t="str">
        <f>+VLOOKUP(A852,bd_lista!$A$3:$C$593,3,FALSE)</f>
        <v>Agencia Estatal de Vivienda</v>
      </c>
      <c r="D852" s="429" t="str">
        <f>+C852</f>
        <v>Agencia Estatal de Vivienda</v>
      </c>
      <c r="E852" s="339" t="s">
        <v>1418</v>
      </c>
      <c r="F852" s="314">
        <f ca="1">+IFERROR(INDEX('Hoja de Trabajo para listado'!$A$155:$Z$1048576,MATCH($A852,'Hoja de Trabajo para listado'!$A$155:$A$1048576,0),MATCH((CUADRO!F$5&amp;$E852),'Hoja de Trabajo para listado'!$A$151:$Z$151,0)),0)+IFERROR(INDEX('Hoja de Trabajo para listado'!$AB$155:$BA$1048576,MATCH($A852,'Hoja de Trabajo para listado'!$AB$155:$AB$1048576,0),MATCH((CUADRO!F$5&amp;$E852),'Hoja de Trabajo para listado'!$AB$151:$BA$151,0)),0)+IFERROR(INDEX('Hoja de Trabajo para listado'!$BC$155:$CB$1048576,MATCH($A852,'Hoja de Trabajo para listado'!$BC$155:$BC$1048576,0),MATCH((CUADRO!F$5&amp;$E852),'Hoja de Trabajo para listado'!$BC$151:$CB$151,0)),0)+IFERROR(INDEX('Hoja de Trabajo para listado'!$DE$153:$DG$274,MATCH($A852,'Hoja de Trabajo para listado'!$DE$153:$DE$1048576,0),MATCH((CUADRO!F$5&amp;$E852),'Hoja de Trabajo para listado'!$DE$151:$DG$151,0)),0)+IFERROR(INDEX('Hoja de Trabajo para listado'!$CD$155:$DC$1048576,MATCH($A852,'Hoja de Trabajo para listado'!$CD$155:$CD$1048576,0),MATCH((CUADRO!F$5&amp;$E852),'Hoja de Trabajo para listado'!$CD$151:$DC$151,0)),0)</f>
        <v>0</v>
      </c>
      <c r="G852" s="314">
        <f ca="1">+IFERROR(INDEX('Hoja de Trabajo para listado'!$A$155:$Z$1048576,MATCH($A852,'Hoja de Trabajo para listado'!$A$155:$A$1048576,0),MATCH((CUADRO!G$5&amp;$E852),'Hoja de Trabajo para listado'!$A$151:$Z$151,0)),0)+IFERROR(INDEX('Hoja de Trabajo para listado'!$AB$155:$BA$1048576,MATCH($A852,'Hoja de Trabajo para listado'!$AB$155:$AB$1048576,0),MATCH((CUADRO!G$5&amp;$E852),'Hoja de Trabajo para listado'!$AB$151:$BA$151,0)),0)+IFERROR(INDEX('Hoja de Trabajo para listado'!$BC$155:$CB$1048576,MATCH($A852,'Hoja de Trabajo para listado'!$BC$155:$BC$1048576,0),MATCH((CUADRO!G$5&amp;$E852),'Hoja de Trabajo para listado'!$BC$151:$CB$151,0)),0)+IFERROR(INDEX('Hoja de Trabajo para listado'!$DE$153:$DG$274,MATCH($A852,'Hoja de Trabajo para listado'!$DE$153:$DE$1048576,0),MATCH((CUADRO!G$5&amp;$E852),'Hoja de Trabajo para listado'!$DE$151:$DG$151,0)),0)+IFERROR(INDEX('Hoja de Trabajo para listado'!$CD$155:$DC$1048576,MATCH($A852,'Hoja de Trabajo para listado'!$CD$155:$CD$1048576,0),MATCH((CUADRO!G$5&amp;$E852),'Hoja de Trabajo para listado'!$CD$151:$DC$151,0)),0)</f>
        <v>0</v>
      </c>
      <c r="H852" s="314">
        <f ca="1">+IFERROR(INDEX('Hoja de Trabajo para listado'!$A$155:$Z$1048576,MATCH($A852,'Hoja de Trabajo para listado'!$A$155:$A$1048576,0),MATCH((CUADRO!H$5&amp;$E852),'Hoja de Trabajo para listado'!$A$151:$Z$151,0)),0)+IFERROR(INDEX('Hoja de Trabajo para listado'!$AB$155:$BA$1048576,MATCH($A852,'Hoja de Trabajo para listado'!$AB$155:$AB$1048576,0),MATCH((CUADRO!H$5&amp;$E852),'Hoja de Trabajo para listado'!$AB$151:$BA$151,0)),0)+IFERROR(INDEX('Hoja de Trabajo para listado'!$BC$155:$CB$1048576,MATCH($A852,'Hoja de Trabajo para listado'!$BC$155:$BC$1048576,0),MATCH((CUADRO!H$5&amp;$E852),'Hoja de Trabajo para listado'!$BC$151:$CB$151,0)),0)+IFERROR(INDEX('Hoja de Trabajo para listado'!$DE$153:$DG$274,MATCH($A852,'Hoja de Trabajo para listado'!$DE$153:$DE$1048576,0),MATCH((CUADRO!H$5&amp;$E852),'Hoja de Trabajo para listado'!$DE$151:$DG$151,0)),0)+IFERROR(INDEX('Hoja de Trabajo para listado'!$CD$155:$DC$1048576,MATCH($A852,'Hoja de Trabajo para listado'!$CD$155:$CD$1048576,0),MATCH((CUADRO!H$5&amp;$E852),'Hoja de Trabajo para listado'!$CD$151:$DC$151,0)),0)</f>
        <v>0</v>
      </c>
      <c r="I852" s="314">
        <f ca="1">+IFERROR(INDEX('Hoja de Trabajo para listado'!$A$155:$Z$1048576,MATCH($A852,'Hoja de Trabajo para listado'!$A$155:$A$1048576,0),MATCH((CUADRO!I$5&amp;$E852),'Hoja de Trabajo para listado'!$A$151:$Z$151,0)),0)+IFERROR(INDEX('Hoja de Trabajo para listado'!$AB$155:$BA$1048576,MATCH($A852,'Hoja de Trabajo para listado'!$AB$155:$AB$1048576,0),MATCH((CUADRO!I$5&amp;$E852),'Hoja de Trabajo para listado'!$AB$151:$BA$151,0)),0)+IFERROR(INDEX('Hoja de Trabajo para listado'!$BC$155:$CB$1048576,MATCH($A852,'Hoja de Trabajo para listado'!$BC$155:$BC$1048576,0),MATCH((CUADRO!I$5&amp;$E852),'Hoja de Trabajo para listado'!$BC$151:$CB$151,0)),0)+IFERROR(INDEX('Hoja de Trabajo para listado'!$DE$153:$DG$274,MATCH($A852,'Hoja de Trabajo para listado'!$DE$153:$DE$1048576,0),MATCH((CUADRO!I$5&amp;$E852),'Hoja de Trabajo para listado'!$DE$151:$DG$151,0)),0)+IFERROR(INDEX('Hoja de Trabajo para listado'!$CD$155:$DC$1048576,MATCH($A852,'Hoja de Trabajo para listado'!$CD$155:$CD$1048576,0),MATCH((CUADRO!I$5&amp;$E852),'Hoja de Trabajo para listado'!$CD$151:$DC$151,0)),0)</f>
        <v>0</v>
      </c>
      <c r="J852" s="314">
        <f ca="1">+IFERROR(INDEX('Hoja de Trabajo para listado'!$A$155:$Z$1048576,MATCH($A852,'Hoja de Trabajo para listado'!$A$155:$A$1048576,0),MATCH((CUADRO!J$5&amp;$E852),'Hoja de Trabajo para listado'!$A$151:$Z$151,0)),0)+IFERROR(INDEX('Hoja de Trabajo para listado'!$AB$155:$BA$1048576,MATCH($A852,'Hoja de Trabajo para listado'!$AB$155:$AB$1048576,0),MATCH((CUADRO!J$5&amp;$E852),'Hoja de Trabajo para listado'!$AB$151:$BA$151,0)),0)+IFERROR(INDEX('Hoja de Trabajo para listado'!$BC$155:$CB$1048576,MATCH($A852,'Hoja de Trabajo para listado'!$BC$155:$BC$1048576,0),MATCH((CUADRO!J$5&amp;$E852),'Hoja de Trabajo para listado'!$BC$151:$CB$151,0)),0)+IFERROR(INDEX('Hoja de Trabajo para listado'!$DE$153:$DG$274,MATCH($A852,'Hoja de Trabajo para listado'!$DE$153:$DE$1048576,0),MATCH((CUADRO!J$5&amp;$E852),'Hoja de Trabajo para listado'!$DE$151:$DG$151,0)),0)+IFERROR(INDEX('Hoja de Trabajo para listado'!$CD$155:$DC$1048576,MATCH($A852,'Hoja de Trabajo para listado'!$CD$155:$CD$1048576,0),MATCH((CUADRO!J$5&amp;$E852),'Hoja de Trabajo para listado'!$CD$151:$DC$151,0)),0)</f>
        <v>0</v>
      </c>
      <c r="K852" s="314">
        <f ca="1">+IFERROR(INDEX('Hoja de Trabajo para listado'!$A$155:$Z$1048576,MATCH($A852,'Hoja de Trabajo para listado'!$A$155:$A$1048576,0),MATCH((CUADRO!K$5&amp;$E852),'Hoja de Trabajo para listado'!$A$151:$Z$151,0)),0)+IFERROR(INDEX('Hoja de Trabajo para listado'!$AB$155:$BA$1048576,MATCH($A852,'Hoja de Trabajo para listado'!$AB$155:$AB$1048576,0),MATCH((CUADRO!K$5&amp;$E852),'Hoja de Trabajo para listado'!$AB$151:$BA$151,0)),0)+IFERROR(INDEX('Hoja de Trabajo para listado'!$BC$155:$CB$1048576,MATCH($A852,'Hoja de Trabajo para listado'!$BC$155:$BC$1048576,0),MATCH((CUADRO!K$5&amp;$E852),'Hoja de Trabajo para listado'!$BC$151:$CB$151,0)),0)+IFERROR(INDEX('Hoja de Trabajo para listado'!$DE$153:$DG$274,MATCH($A852,'Hoja de Trabajo para listado'!$DE$153:$DE$1048576,0),MATCH((CUADRO!K$5&amp;$E852),'Hoja de Trabajo para listado'!$DE$151:$DG$151,0)),0)+IFERROR(INDEX('Hoja de Trabajo para listado'!$CD$155:$DC$1048576,MATCH($A852,'Hoja de Trabajo para listado'!$CD$155:$CD$1048576,0),MATCH((CUADRO!K$5&amp;$E852),'Hoja de Trabajo para listado'!$CD$151:$DC$151,0)),0)</f>
        <v>0</v>
      </c>
      <c r="L852" s="314">
        <f ca="1">+IFERROR(INDEX('Hoja de Trabajo para listado'!$A$155:$Z$1048576,MATCH($A852,'Hoja de Trabajo para listado'!$A$155:$A$1048576,0),MATCH((CUADRO!L$5&amp;$E852),'Hoja de Trabajo para listado'!$A$151:$Z$151,0)),0)+IFERROR(INDEX('Hoja de Trabajo para listado'!$AB$155:$BA$1048576,MATCH($A852,'Hoja de Trabajo para listado'!$AB$155:$AB$1048576,0),MATCH((CUADRO!L$5&amp;$E852),'Hoja de Trabajo para listado'!$AB$151:$BA$151,0)),0)+IFERROR(INDEX('Hoja de Trabajo para listado'!$BC$155:$CB$1048576,MATCH($A852,'Hoja de Trabajo para listado'!$BC$155:$BC$1048576,0),MATCH((CUADRO!L$5&amp;$E852),'Hoja de Trabajo para listado'!$BC$151:$CB$151,0)),0)+IFERROR(INDEX('Hoja de Trabajo para listado'!$DE$153:$DG$274,MATCH($A852,'Hoja de Trabajo para listado'!$DE$153:$DE$1048576,0),MATCH((CUADRO!L$5&amp;$E852),'Hoja de Trabajo para listado'!$DE$151:$DG$151,0)),0)+IFERROR(INDEX('Hoja de Trabajo para listado'!$CD$155:$DC$1048576,MATCH($A852,'Hoja de Trabajo para listado'!$CD$155:$CD$1048576,0),MATCH((CUADRO!L$5&amp;$E852),'Hoja de Trabajo para listado'!$CD$151:$DC$151,0)),0)</f>
        <v>0</v>
      </c>
      <c r="M852" s="314">
        <f ca="1">+IFERROR(INDEX('Hoja de Trabajo para listado'!$A$155:$Z$1048576,MATCH($A852,'Hoja de Trabajo para listado'!$A$155:$A$1048576,0),MATCH((CUADRO!M$5&amp;$E852),'Hoja de Trabajo para listado'!$A$151:$Z$151,0)),0)+IFERROR(INDEX('Hoja de Trabajo para listado'!$AB$155:$BA$1048576,MATCH($A852,'Hoja de Trabajo para listado'!$AB$155:$AB$1048576,0),MATCH((CUADRO!M$5&amp;$E852),'Hoja de Trabajo para listado'!$AB$151:$BA$151,0)),0)+IFERROR(INDEX('Hoja de Trabajo para listado'!$BC$155:$CB$1048576,MATCH($A852,'Hoja de Trabajo para listado'!$BC$155:$BC$1048576,0),MATCH((CUADRO!M$5&amp;$E852),'Hoja de Trabajo para listado'!$BC$151:$CB$151,0)),0)+IFERROR(INDEX('Hoja de Trabajo para listado'!$DE$153:$DG$274,MATCH($A852,'Hoja de Trabajo para listado'!$DE$153:$DE$1048576,0),MATCH((CUADRO!M$5&amp;$E852),'Hoja de Trabajo para listado'!$DE$151:$DG$151,0)),0)+IFERROR(INDEX('Hoja de Trabajo para listado'!$CD$155:$DC$1048576,MATCH($A852,'Hoja de Trabajo para listado'!$CD$155:$CD$1048576,0),MATCH((CUADRO!M$5&amp;$E852),'Hoja de Trabajo para listado'!$CD$151:$DC$151,0)),0)</f>
        <v>0</v>
      </c>
      <c r="N852" s="314">
        <f ca="1">+IFERROR(INDEX('Hoja de Trabajo para listado'!$A$155:$Z$1048576,MATCH($A852,'Hoja de Trabajo para listado'!$A$155:$A$1048576,0),MATCH((CUADRO!N$5&amp;$E852),'Hoja de Trabajo para listado'!$A$151:$Z$151,0)),0)+IFERROR(INDEX('Hoja de Trabajo para listado'!$AB$155:$BA$1048576,MATCH($A852,'Hoja de Trabajo para listado'!$AB$155:$AB$1048576,0),MATCH((CUADRO!N$5&amp;$E852),'Hoja de Trabajo para listado'!$AB$151:$BA$151,0)),0)+IFERROR(INDEX('Hoja de Trabajo para listado'!$BC$155:$CB$1048576,MATCH($A852,'Hoja de Trabajo para listado'!$BC$155:$BC$1048576,0),MATCH((CUADRO!N$5&amp;$E852),'Hoja de Trabajo para listado'!$BC$151:$CB$151,0)),0)+IFERROR(INDEX('Hoja de Trabajo para listado'!$DE$153:$DG$274,MATCH($A852,'Hoja de Trabajo para listado'!$DE$153:$DE$1048576,0),MATCH((CUADRO!N$5&amp;$E852),'Hoja de Trabajo para listado'!$DE$151:$DG$151,0)),0)+IFERROR(INDEX('Hoja de Trabajo para listado'!$CD$155:$DC$1048576,MATCH($A852,'Hoja de Trabajo para listado'!$CD$155:$CD$1048576,0),MATCH((CUADRO!N$5&amp;$E852),'Hoja de Trabajo para listado'!$CD$151:$DC$151,0)),0)</f>
        <v>0</v>
      </c>
      <c r="O852" s="314">
        <f ca="1">+IFERROR(INDEX('Hoja de Trabajo para listado'!$A$155:$Z$1048576,MATCH($A852,'Hoja de Trabajo para listado'!$A$155:$A$1048576,0),MATCH((CUADRO!O$5&amp;$E852),'Hoja de Trabajo para listado'!$A$151:$Z$151,0)),0)+IFERROR(INDEX('Hoja de Trabajo para listado'!$AB$155:$BA$1048576,MATCH($A852,'Hoja de Trabajo para listado'!$AB$155:$AB$1048576,0),MATCH((CUADRO!O$5&amp;$E852),'Hoja de Trabajo para listado'!$AB$151:$BA$151,0)),0)+IFERROR(INDEX('Hoja de Trabajo para listado'!$BC$155:$CB$1048576,MATCH($A852,'Hoja de Trabajo para listado'!$BC$155:$BC$1048576,0),MATCH((CUADRO!O$5&amp;$E852),'Hoja de Trabajo para listado'!$BC$151:$CB$151,0)),0)+IFERROR(INDEX('Hoja de Trabajo para listado'!$DE$153:$DG$274,MATCH($A852,'Hoja de Trabajo para listado'!$DE$153:$DE$1048576,0),MATCH((CUADRO!O$5&amp;$E852),'Hoja de Trabajo para listado'!$DE$151:$DG$151,0)),0)+IFERROR(INDEX('Hoja de Trabajo para listado'!$CD$155:$DC$1048576,MATCH($A852,'Hoja de Trabajo para listado'!$CD$155:$CD$1048576,0),MATCH((CUADRO!O$5&amp;$E852),'Hoja de Trabajo para listado'!$CD$151:$DC$151,0)),0)</f>
        <v>0</v>
      </c>
      <c r="P852" s="314">
        <f ca="1">+IFERROR(INDEX('Hoja de Trabajo para listado'!$A$155:$Z$1048576,MATCH($A852,'Hoja de Trabajo para listado'!$A$155:$A$1048576,0),MATCH((CUADRO!P$5&amp;$E852),'Hoja de Trabajo para listado'!$A$151:$Z$151,0)),0)+IFERROR(INDEX('Hoja de Trabajo para listado'!$AB$155:$BA$1048576,MATCH($A852,'Hoja de Trabajo para listado'!$AB$155:$AB$1048576,0),MATCH((CUADRO!P$5&amp;$E852),'Hoja de Trabajo para listado'!$AB$151:$BA$151,0)),0)+IFERROR(INDEX('Hoja de Trabajo para listado'!$BC$155:$CB$1048576,MATCH($A852,'Hoja de Trabajo para listado'!$BC$155:$BC$1048576,0),MATCH((CUADRO!P$5&amp;$E852),'Hoja de Trabajo para listado'!$BC$151:$CB$151,0)),0)+IFERROR(INDEX('Hoja de Trabajo para listado'!$DE$153:$DG$274,MATCH($A852,'Hoja de Trabajo para listado'!$DE$153:$DE$1048576,0),MATCH((CUADRO!P$5&amp;$E852),'Hoja de Trabajo para listado'!$DE$151:$DG$151,0)),0)+IFERROR(INDEX('Hoja de Trabajo para listado'!$CD$155:$DC$1048576,MATCH($A852,'Hoja de Trabajo para listado'!$CD$155:$CD$1048576,0),MATCH((CUADRO!P$5&amp;$E852),'Hoja de Trabajo para listado'!$CD$151:$DC$151,0)),0)</f>
        <v>0</v>
      </c>
      <c r="Q852" s="314">
        <f ca="1">+IFERROR(INDEX('Hoja de Trabajo para listado'!$A$155:$Z$1048576,MATCH($A852,'Hoja de Trabajo para listado'!$A$155:$A$1048576,0),MATCH((CUADRO!Q$5&amp;$E852),'Hoja de Trabajo para listado'!$A$151:$Z$151,0)),0)+IFERROR(INDEX('Hoja de Trabajo para listado'!$AB$155:$BA$1048576,MATCH($A852,'Hoja de Trabajo para listado'!$AB$155:$AB$1048576,0),MATCH((CUADRO!Q$5&amp;$E852),'Hoja de Trabajo para listado'!$AB$151:$BA$151,0)),0)+IFERROR(INDEX('Hoja de Trabajo para listado'!$BC$155:$CB$1048576,MATCH($A852,'Hoja de Trabajo para listado'!$BC$155:$BC$1048576,0),MATCH((CUADRO!Q$5&amp;$E852),'Hoja de Trabajo para listado'!$BC$151:$CB$151,0)),0)+IFERROR(INDEX('Hoja de Trabajo para listado'!$DE$153:$DG$274,MATCH($A852,'Hoja de Trabajo para listado'!$DE$153:$DE$1048576,0),MATCH((CUADRO!Q$5&amp;$E852),'Hoja de Trabajo para listado'!$DE$151:$DG$151,0)),0)+IFERROR(INDEX('Hoja de Trabajo para listado'!$CD$155:$DC$1048576,MATCH($A852,'Hoja de Trabajo para listado'!$CD$155:$CD$1048576,0),MATCH((CUADRO!Q$5&amp;$E852),'Hoja de Trabajo para listado'!$CD$151:$DC$151,0)),0)</f>
        <v>0</v>
      </c>
      <c r="R852" s="314">
        <f t="shared" ca="1" si="26"/>
        <v>0</v>
      </c>
      <c r="S852" s="314"/>
      <c r="T852" s="314">
        <f ca="1">+T853</f>
        <v>16992046.120000001</v>
      </c>
      <c r="U852" s="313">
        <f t="shared" si="27"/>
        <v>1</v>
      </c>
      <c r="V852" s="319" t="str">
        <f>+VLOOKUP(A852,bd_lista!$A$3:$E$593,5,FALSE)</f>
        <v>Instituciones Descentralizadas</v>
      </c>
      <c r="W852" s="425" t="str">
        <f>+V852</f>
        <v>Instituciones Descentralizadas</v>
      </c>
    </row>
    <row r="853" spans="1:23" customFormat="1" ht="15" customHeight="1">
      <c r="A853" s="323">
        <v>342</v>
      </c>
      <c r="B853" s="428"/>
      <c r="C853" s="339" t="str">
        <f>+VLOOKUP(A853,bd_lista!$A$3:$C$593,3,FALSE)</f>
        <v>Agencia Estatal de Vivienda</v>
      </c>
      <c r="D853" s="430"/>
      <c r="E853" s="319" t="s">
        <v>1419</v>
      </c>
      <c r="F853" s="316">
        <f ca="1">+IFERROR(INDEX('Hoja de Trabajo para listado'!$A$155:$Z$1048576,MATCH($A853,'Hoja de Trabajo para listado'!$A$155:$A$1048576,0),MATCH((CUADRO!F$5&amp;$E853),'Hoja de Trabajo para listado'!$A$151:$Z$151,0)),0)+IFERROR(INDEX('Hoja de Trabajo para listado'!$AB$155:$BA$1048576,MATCH($A853,'Hoja de Trabajo para listado'!$AB$155:$AB$1048576,0),MATCH((CUADRO!F$5&amp;$E853),'Hoja de Trabajo para listado'!$AB$151:$BA$151,0)),0)+IFERROR(INDEX('Hoja de Trabajo para listado'!$BC$155:$CB$1048576,MATCH($A853,'Hoja de Trabajo para listado'!$BC$155:$BC$1048576,0),MATCH((CUADRO!F$5&amp;$E853),'Hoja de Trabajo para listado'!$BC$151:$CB$151,0)),0)+IFERROR(INDEX('Hoja de Trabajo para listado'!$DE$153:$DG$274,MATCH($A853,'Hoja de Trabajo para listado'!$DE$153:$DE$1048576,0),MATCH((CUADRO!F$5&amp;$E853),'Hoja de Trabajo para listado'!$DE$151:$DG$151,0)),0)+IFERROR(INDEX('Hoja de Trabajo para listado'!$CD$155:$DC$1048576,MATCH($A853,'Hoja de Trabajo para listado'!$CD$155:$CD$1048576,0),MATCH((CUADRO!F$5&amp;$E853),'Hoja de Trabajo para listado'!$CD$151:$DC$151,0)),0)</f>
        <v>0</v>
      </c>
      <c r="G853" s="316">
        <f ca="1">+IFERROR(INDEX('Hoja de Trabajo para listado'!$A$155:$Z$1048576,MATCH($A853,'Hoja de Trabajo para listado'!$A$155:$A$1048576,0),MATCH((CUADRO!G$5&amp;$E853),'Hoja de Trabajo para listado'!$A$151:$Z$151,0)),0)+IFERROR(INDEX('Hoja de Trabajo para listado'!$AB$155:$BA$1048576,MATCH($A853,'Hoja de Trabajo para listado'!$AB$155:$AB$1048576,0),MATCH((CUADRO!G$5&amp;$E853),'Hoja de Trabajo para listado'!$AB$151:$BA$151,0)),0)+IFERROR(INDEX('Hoja de Trabajo para listado'!$BC$155:$CB$1048576,MATCH($A853,'Hoja de Trabajo para listado'!$BC$155:$BC$1048576,0),MATCH((CUADRO!G$5&amp;$E853),'Hoja de Trabajo para listado'!$BC$151:$CB$151,0)),0)+IFERROR(INDEX('Hoja de Trabajo para listado'!$DE$153:$DG$274,MATCH($A853,'Hoja de Trabajo para listado'!$DE$153:$DE$1048576,0),MATCH((CUADRO!G$5&amp;$E853),'Hoja de Trabajo para listado'!$DE$151:$DG$151,0)),0)+IFERROR(INDEX('Hoja de Trabajo para listado'!$CD$155:$DC$1048576,MATCH($A853,'Hoja de Trabajo para listado'!$CD$155:$CD$1048576,0),MATCH((CUADRO!G$5&amp;$E853),'Hoja de Trabajo para listado'!$CD$151:$DC$151,0)),0)</f>
        <v>0</v>
      </c>
      <c r="H853" s="316">
        <f ca="1">+IFERROR(INDEX('Hoja de Trabajo para listado'!$A$155:$Z$1048576,MATCH($A853,'Hoja de Trabajo para listado'!$A$155:$A$1048576,0),MATCH((CUADRO!H$5&amp;$E853),'Hoja de Trabajo para listado'!$A$151:$Z$151,0)),0)+IFERROR(INDEX('Hoja de Trabajo para listado'!$AB$155:$BA$1048576,MATCH($A853,'Hoja de Trabajo para listado'!$AB$155:$AB$1048576,0),MATCH((CUADRO!H$5&amp;$E853),'Hoja de Trabajo para listado'!$AB$151:$BA$151,0)),0)+IFERROR(INDEX('Hoja de Trabajo para listado'!$BC$155:$CB$1048576,MATCH($A853,'Hoja de Trabajo para listado'!$BC$155:$BC$1048576,0),MATCH((CUADRO!H$5&amp;$E853),'Hoja de Trabajo para listado'!$BC$151:$CB$151,0)),0)+IFERROR(INDEX('Hoja de Trabajo para listado'!$DE$153:$DG$274,MATCH($A853,'Hoja de Trabajo para listado'!$DE$153:$DE$1048576,0),MATCH((CUADRO!H$5&amp;$E853),'Hoja de Trabajo para listado'!$DE$151:$DG$151,0)),0)+IFERROR(INDEX('Hoja de Trabajo para listado'!$CD$155:$DC$1048576,MATCH($A853,'Hoja de Trabajo para listado'!$CD$155:$CD$1048576,0),MATCH((CUADRO!H$5&amp;$E853),'Hoja de Trabajo para listado'!$CD$151:$DC$151,0)),0)</f>
        <v>8727012.3200000003</v>
      </c>
      <c r="I853" s="316">
        <f ca="1">+IFERROR(INDEX('Hoja de Trabajo para listado'!$A$155:$Z$1048576,MATCH($A853,'Hoja de Trabajo para listado'!$A$155:$A$1048576,0),MATCH((CUADRO!I$5&amp;$E853),'Hoja de Trabajo para listado'!$A$151:$Z$151,0)),0)+IFERROR(INDEX('Hoja de Trabajo para listado'!$AB$155:$BA$1048576,MATCH($A853,'Hoja de Trabajo para listado'!$AB$155:$AB$1048576,0),MATCH((CUADRO!I$5&amp;$E853),'Hoja de Trabajo para listado'!$AB$151:$BA$151,0)),0)+IFERROR(INDEX('Hoja de Trabajo para listado'!$BC$155:$CB$1048576,MATCH($A853,'Hoja de Trabajo para listado'!$BC$155:$BC$1048576,0),MATCH((CUADRO!I$5&amp;$E853),'Hoja de Trabajo para listado'!$BC$151:$CB$151,0)),0)+IFERROR(INDEX('Hoja de Trabajo para listado'!$DE$153:$DG$274,MATCH($A853,'Hoja de Trabajo para listado'!$DE$153:$DE$1048576,0),MATCH((CUADRO!I$5&amp;$E853),'Hoja de Trabajo para listado'!$DE$151:$DG$151,0)),0)+IFERROR(INDEX('Hoja de Trabajo para listado'!$CD$155:$DC$1048576,MATCH($A853,'Hoja de Trabajo para listado'!$CD$155:$CD$1048576,0),MATCH((CUADRO!I$5&amp;$E853),'Hoja de Trabajo para listado'!$CD$151:$DC$151,0)),0)</f>
        <v>0</v>
      </c>
      <c r="J853" s="316">
        <f ca="1">+IFERROR(INDEX('Hoja de Trabajo para listado'!$A$155:$Z$1048576,MATCH($A853,'Hoja de Trabajo para listado'!$A$155:$A$1048576,0),MATCH((CUADRO!J$5&amp;$E853),'Hoja de Trabajo para listado'!$A$151:$Z$151,0)),0)+IFERROR(INDEX('Hoja de Trabajo para listado'!$AB$155:$BA$1048576,MATCH($A853,'Hoja de Trabajo para listado'!$AB$155:$AB$1048576,0),MATCH((CUADRO!J$5&amp;$E853),'Hoja de Trabajo para listado'!$AB$151:$BA$151,0)),0)+IFERROR(INDEX('Hoja de Trabajo para listado'!$BC$155:$CB$1048576,MATCH($A853,'Hoja de Trabajo para listado'!$BC$155:$BC$1048576,0),MATCH((CUADRO!J$5&amp;$E853),'Hoja de Trabajo para listado'!$BC$151:$CB$151,0)),0)+IFERROR(INDEX('Hoja de Trabajo para listado'!$DE$153:$DG$274,MATCH($A853,'Hoja de Trabajo para listado'!$DE$153:$DE$1048576,0),MATCH((CUADRO!J$5&amp;$E853),'Hoja de Trabajo para listado'!$DE$151:$DG$151,0)),0)+IFERROR(INDEX('Hoja de Trabajo para listado'!$CD$155:$DC$1048576,MATCH($A853,'Hoja de Trabajo para listado'!$CD$155:$CD$1048576,0),MATCH((CUADRO!J$5&amp;$E853),'Hoja de Trabajo para listado'!$CD$151:$DC$151,0)),0)</f>
        <v>8265033.7999999998</v>
      </c>
      <c r="K853" s="314">
        <f ca="1">+IFERROR(INDEX('Hoja de Trabajo para listado'!$A$155:$Z$1048576,MATCH($A853,'Hoja de Trabajo para listado'!$A$155:$A$1048576,0),MATCH((CUADRO!K$5&amp;$E853),'Hoja de Trabajo para listado'!$A$151:$Z$151,0)),0)+IFERROR(INDEX('Hoja de Trabajo para listado'!$AB$155:$BA$1048576,MATCH($A853,'Hoja de Trabajo para listado'!$AB$155:$AB$1048576,0),MATCH((CUADRO!K$5&amp;$E853),'Hoja de Trabajo para listado'!$AB$151:$BA$151,0)),0)+IFERROR(INDEX('Hoja de Trabajo para listado'!$BC$155:$CB$1048576,MATCH($A853,'Hoja de Trabajo para listado'!$BC$155:$BC$1048576,0),MATCH((CUADRO!K$5&amp;$E853),'Hoja de Trabajo para listado'!$BC$151:$CB$151,0)),0)+IFERROR(INDEX('Hoja de Trabajo para listado'!$DE$153:$DG$274,MATCH($A853,'Hoja de Trabajo para listado'!$DE$153:$DE$1048576,0),MATCH((CUADRO!K$5&amp;$E853),'Hoja de Trabajo para listado'!$DE$151:$DG$151,0)),0)+IFERROR(INDEX('Hoja de Trabajo para listado'!$CD$155:$DC$1048576,MATCH($A853,'Hoja de Trabajo para listado'!$CD$155:$CD$1048576,0),MATCH((CUADRO!K$5&amp;$E853),'Hoja de Trabajo para listado'!$CD$151:$DC$151,0)),0)</f>
        <v>0</v>
      </c>
      <c r="L853" s="314">
        <f ca="1">+IFERROR(INDEX('Hoja de Trabajo para listado'!$A$155:$Z$1048576,MATCH($A853,'Hoja de Trabajo para listado'!$A$155:$A$1048576,0),MATCH((CUADRO!L$5&amp;$E853),'Hoja de Trabajo para listado'!$A$151:$Z$151,0)),0)+IFERROR(INDEX('Hoja de Trabajo para listado'!$AB$155:$BA$1048576,MATCH($A853,'Hoja de Trabajo para listado'!$AB$155:$AB$1048576,0),MATCH((CUADRO!L$5&amp;$E853),'Hoja de Trabajo para listado'!$AB$151:$BA$151,0)),0)+IFERROR(INDEX('Hoja de Trabajo para listado'!$BC$155:$CB$1048576,MATCH($A853,'Hoja de Trabajo para listado'!$BC$155:$BC$1048576,0),MATCH((CUADRO!L$5&amp;$E853),'Hoja de Trabajo para listado'!$BC$151:$CB$151,0)),0)+IFERROR(INDEX('Hoja de Trabajo para listado'!$DE$153:$DG$274,MATCH($A853,'Hoja de Trabajo para listado'!$DE$153:$DE$1048576,0),MATCH((CUADRO!L$5&amp;$E853),'Hoja de Trabajo para listado'!$DE$151:$DG$151,0)),0)+IFERROR(INDEX('Hoja de Trabajo para listado'!$CD$155:$DC$1048576,MATCH($A853,'Hoja de Trabajo para listado'!$CD$155:$CD$1048576,0),MATCH((CUADRO!L$5&amp;$E853),'Hoja de Trabajo para listado'!$CD$151:$DC$151,0)),0)</f>
        <v>0</v>
      </c>
      <c r="M853" s="314">
        <f ca="1">+IFERROR(INDEX('Hoja de Trabajo para listado'!$A$155:$Z$1048576,MATCH($A853,'Hoja de Trabajo para listado'!$A$155:$A$1048576,0),MATCH((CUADRO!M$5&amp;$E853),'Hoja de Trabajo para listado'!$A$151:$Z$151,0)),0)+IFERROR(INDEX('Hoja de Trabajo para listado'!$AB$155:$BA$1048576,MATCH($A853,'Hoja de Trabajo para listado'!$AB$155:$AB$1048576,0),MATCH((CUADRO!M$5&amp;$E853),'Hoja de Trabajo para listado'!$AB$151:$BA$151,0)),0)+IFERROR(INDEX('Hoja de Trabajo para listado'!$BC$155:$CB$1048576,MATCH($A853,'Hoja de Trabajo para listado'!$BC$155:$BC$1048576,0),MATCH((CUADRO!M$5&amp;$E853),'Hoja de Trabajo para listado'!$BC$151:$CB$151,0)),0)+IFERROR(INDEX('Hoja de Trabajo para listado'!$DE$153:$DG$274,MATCH($A853,'Hoja de Trabajo para listado'!$DE$153:$DE$1048576,0),MATCH((CUADRO!M$5&amp;$E853),'Hoja de Trabajo para listado'!$DE$151:$DG$151,0)),0)+IFERROR(INDEX('Hoja de Trabajo para listado'!$CD$155:$DC$1048576,MATCH($A853,'Hoja de Trabajo para listado'!$CD$155:$CD$1048576,0),MATCH((CUADRO!M$5&amp;$E853),'Hoja de Trabajo para listado'!$CD$151:$DC$151,0)),0)</f>
        <v>0</v>
      </c>
      <c r="N853" s="314">
        <f ca="1">+IFERROR(INDEX('Hoja de Trabajo para listado'!$A$155:$Z$1048576,MATCH($A853,'Hoja de Trabajo para listado'!$A$155:$A$1048576,0),MATCH((CUADRO!N$5&amp;$E853),'Hoja de Trabajo para listado'!$A$151:$Z$151,0)),0)+IFERROR(INDEX('Hoja de Trabajo para listado'!$AB$155:$BA$1048576,MATCH($A853,'Hoja de Trabajo para listado'!$AB$155:$AB$1048576,0),MATCH((CUADRO!N$5&amp;$E853),'Hoja de Trabajo para listado'!$AB$151:$BA$151,0)),0)+IFERROR(INDEX('Hoja de Trabajo para listado'!$BC$155:$CB$1048576,MATCH($A853,'Hoja de Trabajo para listado'!$BC$155:$BC$1048576,0),MATCH((CUADRO!N$5&amp;$E853),'Hoja de Trabajo para listado'!$BC$151:$CB$151,0)),0)+IFERROR(INDEX('Hoja de Trabajo para listado'!$DE$153:$DG$274,MATCH($A853,'Hoja de Trabajo para listado'!$DE$153:$DE$1048576,0),MATCH((CUADRO!N$5&amp;$E853),'Hoja de Trabajo para listado'!$DE$151:$DG$151,0)),0)+IFERROR(INDEX('Hoja de Trabajo para listado'!$CD$155:$DC$1048576,MATCH($A853,'Hoja de Trabajo para listado'!$CD$155:$CD$1048576,0),MATCH((CUADRO!N$5&amp;$E853),'Hoja de Trabajo para listado'!$CD$151:$DC$151,0)),0)</f>
        <v>0</v>
      </c>
      <c r="O853" s="314">
        <f ca="1">+IFERROR(INDEX('Hoja de Trabajo para listado'!$A$155:$Z$1048576,MATCH($A853,'Hoja de Trabajo para listado'!$A$155:$A$1048576,0),MATCH((CUADRO!O$5&amp;$E853),'Hoja de Trabajo para listado'!$A$151:$Z$151,0)),0)+IFERROR(INDEX('Hoja de Trabajo para listado'!$AB$155:$BA$1048576,MATCH($A853,'Hoja de Trabajo para listado'!$AB$155:$AB$1048576,0),MATCH((CUADRO!O$5&amp;$E853),'Hoja de Trabajo para listado'!$AB$151:$BA$151,0)),0)+IFERROR(INDEX('Hoja de Trabajo para listado'!$BC$155:$CB$1048576,MATCH($A853,'Hoja de Trabajo para listado'!$BC$155:$BC$1048576,0),MATCH((CUADRO!O$5&amp;$E853),'Hoja de Trabajo para listado'!$BC$151:$CB$151,0)),0)+IFERROR(INDEX('Hoja de Trabajo para listado'!$DE$153:$DG$274,MATCH($A853,'Hoja de Trabajo para listado'!$DE$153:$DE$1048576,0),MATCH((CUADRO!O$5&amp;$E853),'Hoja de Trabajo para listado'!$DE$151:$DG$151,0)),0)+IFERROR(INDEX('Hoja de Trabajo para listado'!$CD$155:$DC$1048576,MATCH($A853,'Hoja de Trabajo para listado'!$CD$155:$CD$1048576,0),MATCH((CUADRO!O$5&amp;$E853),'Hoja de Trabajo para listado'!$CD$151:$DC$151,0)),0)</f>
        <v>0</v>
      </c>
      <c r="P853" s="314">
        <f ca="1">+IFERROR(INDEX('Hoja de Trabajo para listado'!$A$155:$Z$1048576,MATCH($A853,'Hoja de Trabajo para listado'!$A$155:$A$1048576,0),MATCH((CUADRO!P$5&amp;$E853),'Hoja de Trabajo para listado'!$A$151:$Z$151,0)),0)+IFERROR(INDEX('Hoja de Trabajo para listado'!$AB$155:$BA$1048576,MATCH($A853,'Hoja de Trabajo para listado'!$AB$155:$AB$1048576,0),MATCH((CUADRO!P$5&amp;$E853),'Hoja de Trabajo para listado'!$AB$151:$BA$151,0)),0)+IFERROR(INDEX('Hoja de Trabajo para listado'!$BC$155:$CB$1048576,MATCH($A853,'Hoja de Trabajo para listado'!$BC$155:$BC$1048576,0),MATCH((CUADRO!P$5&amp;$E853),'Hoja de Trabajo para listado'!$BC$151:$CB$151,0)),0)+IFERROR(INDEX('Hoja de Trabajo para listado'!$DE$153:$DG$274,MATCH($A853,'Hoja de Trabajo para listado'!$DE$153:$DE$1048576,0),MATCH((CUADRO!P$5&amp;$E853),'Hoja de Trabajo para listado'!$DE$151:$DG$151,0)),0)+IFERROR(INDEX('Hoja de Trabajo para listado'!$CD$155:$DC$1048576,MATCH($A853,'Hoja de Trabajo para listado'!$CD$155:$CD$1048576,0),MATCH((CUADRO!P$5&amp;$E853),'Hoja de Trabajo para listado'!$CD$151:$DC$151,0)),0)</f>
        <v>0</v>
      </c>
      <c r="Q853" s="314">
        <f ca="1">+IFERROR(INDEX('Hoja de Trabajo para listado'!$A$155:$Z$1048576,MATCH($A853,'Hoja de Trabajo para listado'!$A$155:$A$1048576,0),MATCH((CUADRO!Q$5&amp;$E853),'Hoja de Trabajo para listado'!$A$151:$Z$151,0)),0)+IFERROR(INDEX('Hoja de Trabajo para listado'!$AB$155:$BA$1048576,MATCH($A853,'Hoja de Trabajo para listado'!$AB$155:$AB$1048576,0),MATCH((CUADRO!Q$5&amp;$E853),'Hoja de Trabajo para listado'!$AB$151:$BA$151,0)),0)+IFERROR(INDEX('Hoja de Trabajo para listado'!$BC$155:$CB$1048576,MATCH($A853,'Hoja de Trabajo para listado'!$BC$155:$BC$1048576,0),MATCH((CUADRO!Q$5&amp;$E853),'Hoja de Trabajo para listado'!$BC$151:$CB$151,0)),0)+IFERROR(INDEX('Hoja de Trabajo para listado'!$DE$153:$DG$274,MATCH($A853,'Hoja de Trabajo para listado'!$DE$153:$DE$1048576,0),MATCH((CUADRO!Q$5&amp;$E853),'Hoja de Trabajo para listado'!$DE$151:$DG$151,0)),0)+IFERROR(INDEX('Hoja de Trabajo para listado'!$CD$155:$DC$1048576,MATCH($A853,'Hoja de Trabajo para listado'!$CD$155:$CD$1048576,0),MATCH((CUADRO!Q$5&amp;$E853),'Hoja de Trabajo para listado'!$CD$151:$DC$151,0)),0)</f>
        <v>0</v>
      </c>
      <c r="R853" s="316">
        <f t="shared" ca="1" si="26"/>
        <v>16992046.120000001</v>
      </c>
      <c r="S853" s="316">
        <f ca="1">+R852+R853</f>
        <v>16992046.120000001</v>
      </c>
      <c r="T853" s="314">
        <f ca="1">+S853</f>
        <v>16992046.120000001</v>
      </c>
      <c r="U853" s="348">
        <f t="shared" si="27"/>
        <v>2</v>
      </c>
      <c r="V853" s="319" t="str">
        <f>+VLOOKUP(A853,bd_lista!$A$3:$E$593,5,FALSE)</f>
        <v>Instituciones Descentralizadas</v>
      </c>
      <c r="W853" s="426"/>
    </row>
    <row r="854" spans="1:23" customFormat="1" ht="15" customHeight="1">
      <c r="A854" s="323">
        <v>312</v>
      </c>
      <c r="B854" s="427">
        <f>+A854</f>
        <v>312</v>
      </c>
      <c r="C854" s="318" t="str">
        <f>+VLOOKUP(A854,bd_lista!$A$3:$C$593,3,FALSE)</f>
        <v>Autoridad de Fiscalizac. y Control Soc de Bosques y Tierras</v>
      </c>
      <c r="D854" s="429" t="str">
        <f>+C854</f>
        <v>Autoridad de Fiscalizac. y Control Soc de Bosques y Tierras</v>
      </c>
      <c r="E854" s="339" t="s">
        <v>1418</v>
      </c>
      <c r="F854" s="314">
        <f ca="1">+IFERROR(INDEX('Hoja de Trabajo para listado'!$A$155:$Z$1048576,MATCH($A854,'Hoja de Trabajo para listado'!$A$155:$A$1048576,0),MATCH((CUADRO!F$5&amp;$E854),'Hoja de Trabajo para listado'!$A$151:$Z$151,0)),0)+IFERROR(INDEX('Hoja de Trabajo para listado'!$AB$155:$BA$1048576,MATCH($A854,'Hoja de Trabajo para listado'!$AB$155:$AB$1048576,0),MATCH((CUADRO!F$5&amp;$E854),'Hoja de Trabajo para listado'!$AB$151:$BA$151,0)),0)+IFERROR(INDEX('Hoja de Trabajo para listado'!$BC$155:$CB$1048576,MATCH($A854,'Hoja de Trabajo para listado'!$BC$155:$BC$1048576,0),MATCH((CUADRO!F$5&amp;$E854),'Hoja de Trabajo para listado'!$BC$151:$CB$151,0)),0)+IFERROR(INDEX('Hoja de Trabajo para listado'!$DE$153:$DG$274,MATCH($A854,'Hoja de Trabajo para listado'!$DE$153:$DE$1048576,0),MATCH((CUADRO!F$5&amp;$E854),'Hoja de Trabajo para listado'!$DE$151:$DG$151,0)),0)+IFERROR(INDEX('Hoja de Trabajo para listado'!$CD$155:$DC$1048576,MATCH($A854,'Hoja de Trabajo para listado'!$CD$155:$CD$1048576,0),MATCH((CUADRO!F$5&amp;$E854),'Hoja de Trabajo para listado'!$CD$151:$DC$151,0)),0)</f>
        <v>0</v>
      </c>
      <c r="G854" s="314">
        <f ca="1">+IFERROR(INDEX('Hoja de Trabajo para listado'!$A$155:$Z$1048576,MATCH($A854,'Hoja de Trabajo para listado'!$A$155:$A$1048576,0),MATCH((CUADRO!G$5&amp;$E854),'Hoja de Trabajo para listado'!$A$151:$Z$151,0)),0)+IFERROR(INDEX('Hoja de Trabajo para listado'!$AB$155:$BA$1048576,MATCH($A854,'Hoja de Trabajo para listado'!$AB$155:$AB$1048576,0),MATCH((CUADRO!G$5&amp;$E854),'Hoja de Trabajo para listado'!$AB$151:$BA$151,0)),0)+IFERROR(INDEX('Hoja de Trabajo para listado'!$BC$155:$CB$1048576,MATCH($A854,'Hoja de Trabajo para listado'!$BC$155:$BC$1048576,0),MATCH((CUADRO!G$5&amp;$E854),'Hoja de Trabajo para listado'!$BC$151:$CB$151,0)),0)+IFERROR(INDEX('Hoja de Trabajo para listado'!$DE$153:$DG$274,MATCH($A854,'Hoja de Trabajo para listado'!$DE$153:$DE$1048576,0),MATCH((CUADRO!G$5&amp;$E854),'Hoja de Trabajo para listado'!$DE$151:$DG$151,0)),0)+IFERROR(INDEX('Hoja de Trabajo para listado'!$CD$155:$DC$1048576,MATCH($A854,'Hoja de Trabajo para listado'!$CD$155:$CD$1048576,0),MATCH((CUADRO!G$5&amp;$E854),'Hoja de Trabajo para listado'!$CD$151:$DC$151,0)),0)</f>
        <v>0</v>
      </c>
      <c r="H854" s="314">
        <f ca="1">+IFERROR(INDEX('Hoja de Trabajo para listado'!$A$155:$Z$1048576,MATCH($A854,'Hoja de Trabajo para listado'!$A$155:$A$1048576,0),MATCH((CUADRO!H$5&amp;$E854),'Hoja de Trabajo para listado'!$A$151:$Z$151,0)),0)+IFERROR(INDEX('Hoja de Trabajo para listado'!$AB$155:$BA$1048576,MATCH($A854,'Hoja de Trabajo para listado'!$AB$155:$AB$1048576,0),MATCH((CUADRO!H$5&amp;$E854),'Hoja de Trabajo para listado'!$AB$151:$BA$151,0)),0)+IFERROR(INDEX('Hoja de Trabajo para listado'!$BC$155:$CB$1048576,MATCH($A854,'Hoja de Trabajo para listado'!$BC$155:$BC$1048576,0),MATCH((CUADRO!H$5&amp;$E854),'Hoja de Trabajo para listado'!$BC$151:$CB$151,0)),0)+IFERROR(INDEX('Hoja de Trabajo para listado'!$DE$153:$DG$274,MATCH($A854,'Hoja de Trabajo para listado'!$DE$153:$DE$1048576,0),MATCH((CUADRO!H$5&amp;$E854),'Hoja de Trabajo para listado'!$DE$151:$DG$151,0)),0)+IFERROR(INDEX('Hoja de Trabajo para listado'!$CD$155:$DC$1048576,MATCH($A854,'Hoja de Trabajo para listado'!$CD$155:$CD$1048576,0),MATCH((CUADRO!H$5&amp;$E854),'Hoja de Trabajo para listado'!$CD$151:$DC$151,0)),0)</f>
        <v>0</v>
      </c>
      <c r="I854" s="314">
        <f ca="1">+IFERROR(INDEX('Hoja de Trabajo para listado'!$A$155:$Z$1048576,MATCH($A854,'Hoja de Trabajo para listado'!$A$155:$A$1048576,0),MATCH((CUADRO!I$5&amp;$E854),'Hoja de Trabajo para listado'!$A$151:$Z$151,0)),0)+IFERROR(INDEX('Hoja de Trabajo para listado'!$AB$155:$BA$1048576,MATCH($A854,'Hoja de Trabajo para listado'!$AB$155:$AB$1048576,0),MATCH((CUADRO!I$5&amp;$E854),'Hoja de Trabajo para listado'!$AB$151:$BA$151,0)),0)+IFERROR(INDEX('Hoja de Trabajo para listado'!$BC$155:$CB$1048576,MATCH($A854,'Hoja de Trabajo para listado'!$BC$155:$BC$1048576,0),MATCH((CUADRO!I$5&amp;$E854),'Hoja de Trabajo para listado'!$BC$151:$CB$151,0)),0)+IFERROR(INDEX('Hoja de Trabajo para listado'!$DE$153:$DG$274,MATCH($A854,'Hoja de Trabajo para listado'!$DE$153:$DE$1048576,0),MATCH((CUADRO!I$5&amp;$E854),'Hoja de Trabajo para listado'!$DE$151:$DG$151,0)),0)+IFERROR(INDEX('Hoja de Trabajo para listado'!$CD$155:$DC$1048576,MATCH($A854,'Hoja de Trabajo para listado'!$CD$155:$CD$1048576,0),MATCH((CUADRO!I$5&amp;$E854),'Hoja de Trabajo para listado'!$CD$151:$DC$151,0)),0)</f>
        <v>0</v>
      </c>
      <c r="J854" s="314">
        <f ca="1">+IFERROR(INDEX('Hoja de Trabajo para listado'!$A$155:$Z$1048576,MATCH($A854,'Hoja de Trabajo para listado'!$A$155:$A$1048576,0),MATCH((CUADRO!J$5&amp;$E854),'Hoja de Trabajo para listado'!$A$151:$Z$151,0)),0)+IFERROR(INDEX('Hoja de Trabajo para listado'!$AB$155:$BA$1048576,MATCH($A854,'Hoja de Trabajo para listado'!$AB$155:$AB$1048576,0),MATCH((CUADRO!J$5&amp;$E854),'Hoja de Trabajo para listado'!$AB$151:$BA$151,0)),0)+IFERROR(INDEX('Hoja de Trabajo para listado'!$BC$155:$CB$1048576,MATCH($A854,'Hoja de Trabajo para listado'!$BC$155:$BC$1048576,0),MATCH((CUADRO!J$5&amp;$E854),'Hoja de Trabajo para listado'!$BC$151:$CB$151,0)),0)+IFERROR(INDEX('Hoja de Trabajo para listado'!$DE$153:$DG$274,MATCH($A854,'Hoja de Trabajo para listado'!$DE$153:$DE$1048576,0),MATCH((CUADRO!J$5&amp;$E854),'Hoja de Trabajo para listado'!$DE$151:$DG$151,0)),0)+IFERROR(INDEX('Hoja de Trabajo para listado'!$CD$155:$DC$1048576,MATCH($A854,'Hoja de Trabajo para listado'!$CD$155:$CD$1048576,0),MATCH((CUADRO!J$5&amp;$E854),'Hoja de Trabajo para listado'!$CD$151:$DC$151,0)),0)</f>
        <v>0</v>
      </c>
      <c r="K854" s="314">
        <f ca="1">+IFERROR(INDEX('Hoja de Trabajo para listado'!$A$155:$Z$1048576,MATCH($A854,'Hoja de Trabajo para listado'!$A$155:$A$1048576,0),MATCH((CUADRO!K$5&amp;$E854),'Hoja de Trabajo para listado'!$A$151:$Z$151,0)),0)+IFERROR(INDEX('Hoja de Trabajo para listado'!$AB$155:$BA$1048576,MATCH($A854,'Hoja de Trabajo para listado'!$AB$155:$AB$1048576,0),MATCH((CUADRO!K$5&amp;$E854),'Hoja de Trabajo para listado'!$AB$151:$BA$151,0)),0)+IFERROR(INDEX('Hoja de Trabajo para listado'!$BC$155:$CB$1048576,MATCH($A854,'Hoja de Trabajo para listado'!$BC$155:$BC$1048576,0),MATCH((CUADRO!K$5&amp;$E854),'Hoja de Trabajo para listado'!$BC$151:$CB$151,0)),0)+IFERROR(INDEX('Hoja de Trabajo para listado'!$DE$153:$DG$274,MATCH($A854,'Hoja de Trabajo para listado'!$DE$153:$DE$1048576,0),MATCH((CUADRO!K$5&amp;$E854),'Hoja de Trabajo para listado'!$DE$151:$DG$151,0)),0)+IFERROR(INDEX('Hoja de Trabajo para listado'!$CD$155:$DC$1048576,MATCH($A854,'Hoja de Trabajo para listado'!$CD$155:$CD$1048576,0),MATCH((CUADRO!K$5&amp;$E854),'Hoja de Trabajo para listado'!$CD$151:$DC$151,0)),0)</f>
        <v>0</v>
      </c>
      <c r="L854" s="314">
        <f ca="1">+IFERROR(INDEX('Hoja de Trabajo para listado'!$A$155:$Z$1048576,MATCH($A854,'Hoja de Trabajo para listado'!$A$155:$A$1048576,0),MATCH((CUADRO!L$5&amp;$E854),'Hoja de Trabajo para listado'!$A$151:$Z$151,0)),0)+IFERROR(INDEX('Hoja de Trabajo para listado'!$AB$155:$BA$1048576,MATCH($A854,'Hoja de Trabajo para listado'!$AB$155:$AB$1048576,0),MATCH((CUADRO!L$5&amp;$E854),'Hoja de Trabajo para listado'!$AB$151:$BA$151,0)),0)+IFERROR(INDEX('Hoja de Trabajo para listado'!$BC$155:$CB$1048576,MATCH($A854,'Hoja de Trabajo para listado'!$BC$155:$BC$1048576,0),MATCH((CUADRO!L$5&amp;$E854),'Hoja de Trabajo para listado'!$BC$151:$CB$151,0)),0)+IFERROR(INDEX('Hoja de Trabajo para listado'!$DE$153:$DG$274,MATCH($A854,'Hoja de Trabajo para listado'!$DE$153:$DE$1048576,0),MATCH((CUADRO!L$5&amp;$E854),'Hoja de Trabajo para listado'!$DE$151:$DG$151,0)),0)+IFERROR(INDEX('Hoja de Trabajo para listado'!$CD$155:$DC$1048576,MATCH($A854,'Hoja de Trabajo para listado'!$CD$155:$CD$1048576,0),MATCH((CUADRO!L$5&amp;$E854),'Hoja de Trabajo para listado'!$CD$151:$DC$151,0)),0)</f>
        <v>0</v>
      </c>
      <c r="M854" s="314">
        <f ca="1">+IFERROR(INDEX('Hoja de Trabajo para listado'!$A$155:$Z$1048576,MATCH($A854,'Hoja de Trabajo para listado'!$A$155:$A$1048576,0),MATCH((CUADRO!M$5&amp;$E854),'Hoja de Trabajo para listado'!$A$151:$Z$151,0)),0)+IFERROR(INDEX('Hoja de Trabajo para listado'!$AB$155:$BA$1048576,MATCH($A854,'Hoja de Trabajo para listado'!$AB$155:$AB$1048576,0),MATCH((CUADRO!M$5&amp;$E854),'Hoja de Trabajo para listado'!$AB$151:$BA$151,0)),0)+IFERROR(INDEX('Hoja de Trabajo para listado'!$BC$155:$CB$1048576,MATCH($A854,'Hoja de Trabajo para listado'!$BC$155:$BC$1048576,0),MATCH((CUADRO!M$5&amp;$E854),'Hoja de Trabajo para listado'!$BC$151:$CB$151,0)),0)+IFERROR(INDEX('Hoja de Trabajo para listado'!$DE$153:$DG$274,MATCH($A854,'Hoja de Trabajo para listado'!$DE$153:$DE$1048576,0),MATCH((CUADRO!M$5&amp;$E854),'Hoja de Trabajo para listado'!$DE$151:$DG$151,0)),0)+IFERROR(INDEX('Hoja de Trabajo para listado'!$CD$155:$DC$1048576,MATCH($A854,'Hoja de Trabajo para listado'!$CD$155:$CD$1048576,0),MATCH((CUADRO!M$5&amp;$E854),'Hoja de Trabajo para listado'!$CD$151:$DC$151,0)),0)</f>
        <v>0</v>
      </c>
      <c r="N854" s="314">
        <f ca="1">+IFERROR(INDEX('Hoja de Trabajo para listado'!$A$155:$Z$1048576,MATCH($A854,'Hoja de Trabajo para listado'!$A$155:$A$1048576,0),MATCH((CUADRO!N$5&amp;$E854),'Hoja de Trabajo para listado'!$A$151:$Z$151,0)),0)+IFERROR(INDEX('Hoja de Trabajo para listado'!$AB$155:$BA$1048576,MATCH($A854,'Hoja de Trabajo para listado'!$AB$155:$AB$1048576,0),MATCH((CUADRO!N$5&amp;$E854),'Hoja de Trabajo para listado'!$AB$151:$BA$151,0)),0)+IFERROR(INDEX('Hoja de Trabajo para listado'!$BC$155:$CB$1048576,MATCH($A854,'Hoja de Trabajo para listado'!$BC$155:$BC$1048576,0),MATCH((CUADRO!N$5&amp;$E854),'Hoja de Trabajo para listado'!$BC$151:$CB$151,0)),0)+IFERROR(INDEX('Hoja de Trabajo para listado'!$DE$153:$DG$274,MATCH($A854,'Hoja de Trabajo para listado'!$DE$153:$DE$1048576,0),MATCH((CUADRO!N$5&amp;$E854),'Hoja de Trabajo para listado'!$DE$151:$DG$151,0)),0)+IFERROR(INDEX('Hoja de Trabajo para listado'!$CD$155:$DC$1048576,MATCH($A854,'Hoja de Trabajo para listado'!$CD$155:$CD$1048576,0),MATCH((CUADRO!N$5&amp;$E854),'Hoja de Trabajo para listado'!$CD$151:$DC$151,0)),0)</f>
        <v>0</v>
      </c>
      <c r="O854" s="314">
        <f ca="1">+IFERROR(INDEX('Hoja de Trabajo para listado'!$A$155:$Z$1048576,MATCH($A854,'Hoja de Trabajo para listado'!$A$155:$A$1048576,0),MATCH((CUADRO!O$5&amp;$E854),'Hoja de Trabajo para listado'!$A$151:$Z$151,0)),0)+IFERROR(INDEX('Hoja de Trabajo para listado'!$AB$155:$BA$1048576,MATCH($A854,'Hoja de Trabajo para listado'!$AB$155:$AB$1048576,0),MATCH((CUADRO!O$5&amp;$E854),'Hoja de Trabajo para listado'!$AB$151:$BA$151,0)),0)+IFERROR(INDEX('Hoja de Trabajo para listado'!$BC$155:$CB$1048576,MATCH($A854,'Hoja de Trabajo para listado'!$BC$155:$BC$1048576,0),MATCH((CUADRO!O$5&amp;$E854),'Hoja de Trabajo para listado'!$BC$151:$CB$151,0)),0)+IFERROR(INDEX('Hoja de Trabajo para listado'!$DE$153:$DG$274,MATCH($A854,'Hoja de Trabajo para listado'!$DE$153:$DE$1048576,0),MATCH((CUADRO!O$5&amp;$E854),'Hoja de Trabajo para listado'!$DE$151:$DG$151,0)),0)+IFERROR(INDEX('Hoja de Trabajo para listado'!$CD$155:$DC$1048576,MATCH($A854,'Hoja de Trabajo para listado'!$CD$155:$CD$1048576,0),MATCH((CUADRO!O$5&amp;$E854),'Hoja de Trabajo para listado'!$CD$151:$DC$151,0)),0)</f>
        <v>0</v>
      </c>
      <c r="P854" s="314">
        <f ca="1">+IFERROR(INDEX('Hoja de Trabajo para listado'!$A$155:$Z$1048576,MATCH($A854,'Hoja de Trabajo para listado'!$A$155:$A$1048576,0),MATCH((CUADRO!P$5&amp;$E854),'Hoja de Trabajo para listado'!$A$151:$Z$151,0)),0)+IFERROR(INDEX('Hoja de Trabajo para listado'!$AB$155:$BA$1048576,MATCH($A854,'Hoja de Trabajo para listado'!$AB$155:$AB$1048576,0),MATCH((CUADRO!P$5&amp;$E854),'Hoja de Trabajo para listado'!$AB$151:$BA$151,0)),0)+IFERROR(INDEX('Hoja de Trabajo para listado'!$BC$155:$CB$1048576,MATCH($A854,'Hoja de Trabajo para listado'!$BC$155:$BC$1048576,0),MATCH((CUADRO!P$5&amp;$E854),'Hoja de Trabajo para listado'!$BC$151:$CB$151,0)),0)+IFERROR(INDEX('Hoja de Trabajo para listado'!$DE$153:$DG$274,MATCH($A854,'Hoja de Trabajo para listado'!$DE$153:$DE$1048576,0),MATCH((CUADRO!P$5&amp;$E854),'Hoja de Trabajo para listado'!$DE$151:$DG$151,0)),0)+IFERROR(INDEX('Hoja de Trabajo para listado'!$CD$155:$DC$1048576,MATCH($A854,'Hoja de Trabajo para listado'!$CD$155:$CD$1048576,0),MATCH((CUADRO!P$5&amp;$E854),'Hoja de Trabajo para listado'!$CD$151:$DC$151,0)),0)</f>
        <v>0</v>
      </c>
      <c r="Q854" s="314">
        <f ca="1">+IFERROR(INDEX('Hoja de Trabajo para listado'!$A$155:$Z$1048576,MATCH($A854,'Hoja de Trabajo para listado'!$A$155:$A$1048576,0),MATCH((CUADRO!Q$5&amp;$E854),'Hoja de Trabajo para listado'!$A$151:$Z$151,0)),0)+IFERROR(INDEX('Hoja de Trabajo para listado'!$AB$155:$BA$1048576,MATCH($A854,'Hoja de Trabajo para listado'!$AB$155:$AB$1048576,0),MATCH((CUADRO!Q$5&amp;$E854),'Hoja de Trabajo para listado'!$AB$151:$BA$151,0)),0)+IFERROR(INDEX('Hoja de Trabajo para listado'!$BC$155:$CB$1048576,MATCH($A854,'Hoja de Trabajo para listado'!$BC$155:$BC$1048576,0),MATCH((CUADRO!Q$5&amp;$E854),'Hoja de Trabajo para listado'!$BC$151:$CB$151,0)),0)+IFERROR(INDEX('Hoja de Trabajo para listado'!$DE$153:$DG$274,MATCH($A854,'Hoja de Trabajo para listado'!$DE$153:$DE$1048576,0),MATCH((CUADRO!Q$5&amp;$E854),'Hoja de Trabajo para listado'!$DE$151:$DG$151,0)),0)+IFERROR(INDEX('Hoja de Trabajo para listado'!$CD$155:$DC$1048576,MATCH($A854,'Hoja de Trabajo para listado'!$CD$155:$CD$1048576,0),MATCH((CUADRO!Q$5&amp;$E854),'Hoja de Trabajo para listado'!$CD$151:$DC$151,0)),0)</f>
        <v>0</v>
      </c>
      <c r="R854" s="314">
        <f t="shared" ca="1" si="26"/>
        <v>0</v>
      </c>
      <c r="S854" s="314"/>
      <c r="T854" s="314">
        <f ca="1">+T855</f>
        <v>11559873.050000001</v>
      </c>
      <c r="U854" s="313">
        <f t="shared" si="27"/>
        <v>1</v>
      </c>
      <c r="V854" s="319" t="str">
        <f>+VLOOKUP(A854,bd_lista!$A$3:$E$593,5,FALSE)</f>
        <v>Instituciones Descentralizadas</v>
      </c>
      <c r="W854" s="425" t="str">
        <f>+V854</f>
        <v>Instituciones Descentralizadas</v>
      </c>
    </row>
    <row r="855" spans="1:23" customFormat="1" ht="15" customHeight="1">
      <c r="A855" s="323">
        <v>312</v>
      </c>
      <c r="B855" s="428"/>
      <c r="C855" s="339" t="str">
        <f>+VLOOKUP(A855,bd_lista!$A$3:$C$593,3,FALSE)</f>
        <v>Autoridad de Fiscalizac. y Control Soc de Bosques y Tierras</v>
      </c>
      <c r="D855" s="430"/>
      <c r="E855" s="319" t="s">
        <v>1419</v>
      </c>
      <c r="F855" s="316">
        <f ca="1">+IFERROR(INDEX('Hoja de Trabajo para listado'!$A$155:$Z$1048576,MATCH($A855,'Hoja de Trabajo para listado'!$A$155:$A$1048576,0),MATCH((CUADRO!F$5&amp;$E855),'Hoja de Trabajo para listado'!$A$151:$Z$151,0)),0)+IFERROR(INDEX('Hoja de Trabajo para listado'!$AB$155:$BA$1048576,MATCH($A855,'Hoja de Trabajo para listado'!$AB$155:$AB$1048576,0),MATCH((CUADRO!F$5&amp;$E855),'Hoja de Trabajo para listado'!$AB$151:$BA$151,0)),0)+IFERROR(INDEX('Hoja de Trabajo para listado'!$BC$155:$CB$1048576,MATCH($A855,'Hoja de Trabajo para listado'!$BC$155:$BC$1048576,0),MATCH((CUADRO!F$5&amp;$E855),'Hoja de Trabajo para listado'!$BC$151:$CB$151,0)),0)+IFERROR(INDEX('Hoja de Trabajo para listado'!$DE$153:$DG$274,MATCH($A855,'Hoja de Trabajo para listado'!$DE$153:$DE$1048576,0),MATCH((CUADRO!F$5&amp;$E855),'Hoja de Trabajo para listado'!$DE$151:$DG$151,0)),0)+IFERROR(INDEX('Hoja de Trabajo para listado'!$CD$155:$DC$1048576,MATCH($A855,'Hoja de Trabajo para listado'!$CD$155:$CD$1048576,0),MATCH((CUADRO!F$5&amp;$E855),'Hoja de Trabajo para listado'!$CD$151:$DC$151,0)),0)</f>
        <v>0</v>
      </c>
      <c r="G855" s="316">
        <f ca="1">+IFERROR(INDEX('Hoja de Trabajo para listado'!$A$155:$Z$1048576,MATCH($A855,'Hoja de Trabajo para listado'!$A$155:$A$1048576,0),MATCH((CUADRO!G$5&amp;$E855),'Hoja de Trabajo para listado'!$A$151:$Z$151,0)),0)+IFERROR(INDEX('Hoja de Trabajo para listado'!$AB$155:$BA$1048576,MATCH($A855,'Hoja de Trabajo para listado'!$AB$155:$AB$1048576,0),MATCH((CUADRO!G$5&amp;$E855),'Hoja de Trabajo para listado'!$AB$151:$BA$151,0)),0)+IFERROR(INDEX('Hoja de Trabajo para listado'!$BC$155:$CB$1048576,MATCH($A855,'Hoja de Trabajo para listado'!$BC$155:$BC$1048576,0),MATCH((CUADRO!G$5&amp;$E855),'Hoja de Trabajo para listado'!$BC$151:$CB$151,0)),0)+IFERROR(INDEX('Hoja de Trabajo para listado'!$DE$153:$DG$274,MATCH($A855,'Hoja de Trabajo para listado'!$DE$153:$DE$1048576,0),MATCH((CUADRO!G$5&amp;$E855),'Hoja de Trabajo para listado'!$DE$151:$DG$151,0)),0)+IFERROR(INDEX('Hoja de Trabajo para listado'!$CD$155:$DC$1048576,MATCH($A855,'Hoja de Trabajo para listado'!$CD$155:$CD$1048576,0),MATCH((CUADRO!G$5&amp;$E855),'Hoja de Trabajo para listado'!$CD$151:$DC$151,0)),0)</f>
        <v>6678.41</v>
      </c>
      <c r="H855" s="316">
        <f ca="1">+IFERROR(INDEX('Hoja de Trabajo para listado'!$A$155:$Z$1048576,MATCH($A855,'Hoja de Trabajo para listado'!$A$155:$A$1048576,0),MATCH((CUADRO!H$5&amp;$E855),'Hoja de Trabajo para listado'!$A$151:$Z$151,0)),0)+IFERROR(INDEX('Hoja de Trabajo para listado'!$AB$155:$BA$1048576,MATCH($A855,'Hoja de Trabajo para listado'!$AB$155:$AB$1048576,0),MATCH((CUADRO!H$5&amp;$E855),'Hoja de Trabajo para listado'!$AB$151:$BA$151,0)),0)+IFERROR(INDEX('Hoja de Trabajo para listado'!$BC$155:$CB$1048576,MATCH($A855,'Hoja de Trabajo para listado'!$BC$155:$BC$1048576,0),MATCH((CUADRO!H$5&amp;$E855),'Hoja de Trabajo para listado'!$BC$151:$CB$151,0)),0)+IFERROR(INDEX('Hoja de Trabajo para listado'!$DE$153:$DG$274,MATCH($A855,'Hoja de Trabajo para listado'!$DE$153:$DE$1048576,0),MATCH((CUADRO!H$5&amp;$E855),'Hoja de Trabajo para listado'!$DE$151:$DG$151,0)),0)+IFERROR(INDEX('Hoja de Trabajo para listado'!$CD$155:$DC$1048576,MATCH($A855,'Hoja de Trabajo para listado'!$CD$155:$CD$1048576,0),MATCH((CUADRO!H$5&amp;$E855),'Hoja de Trabajo para listado'!$CD$151:$DC$151,0)),0)</f>
        <v>0</v>
      </c>
      <c r="I855" s="316">
        <f ca="1">+IFERROR(INDEX('Hoja de Trabajo para listado'!$A$155:$Z$1048576,MATCH($A855,'Hoja de Trabajo para listado'!$A$155:$A$1048576,0),MATCH((CUADRO!I$5&amp;$E855),'Hoja de Trabajo para listado'!$A$151:$Z$151,0)),0)+IFERROR(INDEX('Hoja de Trabajo para listado'!$AB$155:$BA$1048576,MATCH($A855,'Hoja de Trabajo para listado'!$AB$155:$AB$1048576,0),MATCH((CUADRO!I$5&amp;$E855),'Hoja de Trabajo para listado'!$AB$151:$BA$151,0)),0)+IFERROR(INDEX('Hoja de Trabajo para listado'!$BC$155:$CB$1048576,MATCH($A855,'Hoja de Trabajo para listado'!$BC$155:$BC$1048576,0),MATCH((CUADRO!I$5&amp;$E855),'Hoja de Trabajo para listado'!$BC$151:$CB$151,0)),0)+IFERROR(INDEX('Hoja de Trabajo para listado'!$DE$153:$DG$274,MATCH($A855,'Hoja de Trabajo para listado'!$DE$153:$DE$1048576,0),MATCH((CUADRO!I$5&amp;$E855),'Hoja de Trabajo para listado'!$DE$151:$DG$151,0)),0)+IFERROR(INDEX('Hoja de Trabajo para listado'!$CD$155:$DC$1048576,MATCH($A855,'Hoja de Trabajo para listado'!$CD$155:$CD$1048576,0),MATCH((CUADRO!I$5&amp;$E855),'Hoja de Trabajo para listado'!$CD$151:$DC$151,0)),0)</f>
        <v>0</v>
      </c>
      <c r="J855" s="316">
        <f ca="1">+IFERROR(INDEX('Hoja de Trabajo para listado'!$A$155:$Z$1048576,MATCH($A855,'Hoja de Trabajo para listado'!$A$155:$A$1048576,0),MATCH((CUADRO!J$5&amp;$E855),'Hoja de Trabajo para listado'!$A$151:$Z$151,0)),0)+IFERROR(INDEX('Hoja de Trabajo para listado'!$AB$155:$BA$1048576,MATCH($A855,'Hoja de Trabajo para listado'!$AB$155:$AB$1048576,0),MATCH((CUADRO!J$5&amp;$E855),'Hoja de Trabajo para listado'!$AB$151:$BA$151,0)),0)+IFERROR(INDEX('Hoja de Trabajo para listado'!$BC$155:$CB$1048576,MATCH($A855,'Hoja de Trabajo para listado'!$BC$155:$BC$1048576,0),MATCH((CUADRO!J$5&amp;$E855),'Hoja de Trabajo para listado'!$BC$151:$CB$151,0)),0)+IFERROR(INDEX('Hoja de Trabajo para listado'!$DE$153:$DG$274,MATCH($A855,'Hoja de Trabajo para listado'!$DE$153:$DE$1048576,0),MATCH((CUADRO!J$5&amp;$E855),'Hoja de Trabajo para listado'!$DE$151:$DG$151,0)),0)+IFERROR(INDEX('Hoja de Trabajo para listado'!$CD$155:$DC$1048576,MATCH($A855,'Hoja de Trabajo para listado'!$CD$155:$CD$1048576,0),MATCH((CUADRO!J$5&amp;$E855),'Hoja de Trabajo para listado'!$CD$151:$DC$151,0)),0)</f>
        <v>0</v>
      </c>
      <c r="K855" s="314">
        <f ca="1">+IFERROR(INDEX('Hoja de Trabajo para listado'!$A$155:$Z$1048576,MATCH($A855,'Hoja de Trabajo para listado'!$A$155:$A$1048576,0),MATCH((CUADRO!K$5&amp;$E855),'Hoja de Trabajo para listado'!$A$151:$Z$151,0)),0)+IFERROR(INDEX('Hoja de Trabajo para listado'!$AB$155:$BA$1048576,MATCH($A855,'Hoja de Trabajo para listado'!$AB$155:$AB$1048576,0),MATCH((CUADRO!K$5&amp;$E855),'Hoja de Trabajo para listado'!$AB$151:$BA$151,0)),0)+IFERROR(INDEX('Hoja de Trabajo para listado'!$BC$155:$CB$1048576,MATCH($A855,'Hoja de Trabajo para listado'!$BC$155:$BC$1048576,0),MATCH((CUADRO!K$5&amp;$E855),'Hoja de Trabajo para listado'!$BC$151:$CB$151,0)),0)+IFERROR(INDEX('Hoja de Trabajo para listado'!$DE$153:$DG$274,MATCH($A855,'Hoja de Trabajo para listado'!$DE$153:$DE$1048576,0),MATCH((CUADRO!K$5&amp;$E855),'Hoja de Trabajo para listado'!$DE$151:$DG$151,0)),0)+IFERROR(INDEX('Hoja de Trabajo para listado'!$CD$155:$DC$1048576,MATCH($A855,'Hoja de Trabajo para listado'!$CD$155:$CD$1048576,0),MATCH((CUADRO!K$5&amp;$E855),'Hoja de Trabajo para listado'!$CD$151:$DC$151,0)),0)</f>
        <v>11553194.640000001</v>
      </c>
      <c r="L855" s="314">
        <f ca="1">+IFERROR(INDEX('Hoja de Trabajo para listado'!$A$155:$Z$1048576,MATCH($A855,'Hoja de Trabajo para listado'!$A$155:$A$1048576,0),MATCH((CUADRO!L$5&amp;$E855),'Hoja de Trabajo para listado'!$A$151:$Z$151,0)),0)+IFERROR(INDEX('Hoja de Trabajo para listado'!$AB$155:$BA$1048576,MATCH($A855,'Hoja de Trabajo para listado'!$AB$155:$AB$1048576,0),MATCH((CUADRO!L$5&amp;$E855),'Hoja de Trabajo para listado'!$AB$151:$BA$151,0)),0)+IFERROR(INDEX('Hoja de Trabajo para listado'!$BC$155:$CB$1048576,MATCH($A855,'Hoja de Trabajo para listado'!$BC$155:$BC$1048576,0),MATCH((CUADRO!L$5&amp;$E855),'Hoja de Trabajo para listado'!$BC$151:$CB$151,0)),0)+IFERROR(INDEX('Hoja de Trabajo para listado'!$DE$153:$DG$274,MATCH($A855,'Hoja de Trabajo para listado'!$DE$153:$DE$1048576,0),MATCH((CUADRO!L$5&amp;$E855),'Hoja de Trabajo para listado'!$DE$151:$DG$151,0)),0)+IFERROR(INDEX('Hoja de Trabajo para listado'!$CD$155:$DC$1048576,MATCH($A855,'Hoja de Trabajo para listado'!$CD$155:$CD$1048576,0),MATCH((CUADRO!L$5&amp;$E855),'Hoja de Trabajo para listado'!$CD$151:$DC$151,0)),0)</f>
        <v>0</v>
      </c>
      <c r="M855" s="314">
        <f ca="1">+IFERROR(INDEX('Hoja de Trabajo para listado'!$A$155:$Z$1048576,MATCH($A855,'Hoja de Trabajo para listado'!$A$155:$A$1048576,0),MATCH((CUADRO!M$5&amp;$E855),'Hoja de Trabajo para listado'!$A$151:$Z$151,0)),0)+IFERROR(INDEX('Hoja de Trabajo para listado'!$AB$155:$BA$1048576,MATCH($A855,'Hoja de Trabajo para listado'!$AB$155:$AB$1048576,0),MATCH((CUADRO!M$5&amp;$E855),'Hoja de Trabajo para listado'!$AB$151:$BA$151,0)),0)+IFERROR(INDEX('Hoja de Trabajo para listado'!$BC$155:$CB$1048576,MATCH($A855,'Hoja de Trabajo para listado'!$BC$155:$BC$1048576,0),MATCH((CUADRO!M$5&amp;$E855),'Hoja de Trabajo para listado'!$BC$151:$CB$151,0)),0)+IFERROR(INDEX('Hoja de Trabajo para listado'!$DE$153:$DG$274,MATCH($A855,'Hoja de Trabajo para listado'!$DE$153:$DE$1048576,0),MATCH((CUADRO!M$5&amp;$E855),'Hoja de Trabajo para listado'!$DE$151:$DG$151,0)),0)+IFERROR(INDEX('Hoja de Trabajo para listado'!$CD$155:$DC$1048576,MATCH($A855,'Hoja de Trabajo para listado'!$CD$155:$CD$1048576,0),MATCH((CUADRO!M$5&amp;$E855),'Hoja de Trabajo para listado'!$CD$151:$DC$151,0)),0)</f>
        <v>0</v>
      </c>
      <c r="N855" s="314">
        <f ca="1">+IFERROR(INDEX('Hoja de Trabajo para listado'!$A$155:$Z$1048576,MATCH($A855,'Hoja de Trabajo para listado'!$A$155:$A$1048576,0),MATCH((CUADRO!N$5&amp;$E855),'Hoja de Trabajo para listado'!$A$151:$Z$151,0)),0)+IFERROR(INDEX('Hoja de Trabajo para listado'!$AB$155:$BA$1048576,MATCH($A855,'Hoja de Trabajo para listado'!$AB$155:$AB$1048576,0),MATCH((CUADRO!N$5&amp;$E855),'Hoja de Trabajo para listado'!$AB$151:$BA$151,0)),0)+IFERROR(INDEX('Hoja de Trabajo para listado'!$BC$155:$CB$1048576,MATCH($A855,'Hoja de Trabajo para listado'!$BC$155:$BC$1048576,0),MATCH((CUADRO!N$5&amp;$E855),'Hoja de Trabajo para listado'!$BC$151:$CB$151,0)),0)+IFERROR(INDEX('Hoja de Trabajo para listado'!$DE$153:$DG$274,MATCH($A855,'Hoja de Trabajo para listado'!$DE$153:$DE$1048576,0),MATCH((CUADRO!N$5&amp;$E855),'Hoja de Trabajo para listado'!$DE$151:$DG$151,0)),0)+IFERROR(INDEX('Hoja de Trabajo para listado'!$CD$155:$DC$1048576,MATCH($A855,'Hoja de Trabajo para listado'!$CD$155:$CD$1048576,0),MATCH((CUADRO!N$5&amp;$E855),'Hoja de Trabajo para listado'!$CD$151:$DC$151,0)),0)</f>
        <v>0</v>
      </c>
      <c r="O855" s="314">
        <f ca="1">+IFERROR(INDEX('Hoja de Trabajo para listado'!$A$155:$Z$1048576,MATCH($A855,'Hoja de Trabajo para listado'!$A$155:$A$1048576,0),MATCH((CUADRO!O$5&amp;$E855),'Hoja de Trabajo para listado'!$A$151:$Z$151,0)),0)+IFERROR(INDEX('Hoja de Trabajo para listado'!$AB$155:$BA$1048576,MATCH($A855,'Hoja de Trabajo para listado'!$AB$155:$AB$1048576,0),MATCH((CUADRO!O$5&amp;$E855),'Hoja de Trabajo para listado'!$AB$151:$BA$151,0)),0)+IFERROR(INDEX('Hoja de Trabajo para listado'!$BC$155:$CB$1048576,MATCH($A855,'Hoja de Trabajo para listado'!$BC$155:$BC$1048576,0),MATCH((CUADRO!O$5&amp;$E855),'Hoja de Trabajo para listado'!$BC$151:$CB$151,0)),0)+IFERROR(INDEX('Hoja de Trabajo para listado'!$DE$153:$DG$274,MATCH($A855,'Hoja de Trabajo para listado'!$DE$153:$DE$1048576,0),MATCH((CUADRO!O$5&amp;$E855),'Hoja de Trabajo para listado'!$DE$151:$DG$151,0)),0)+IFERROR(INDEX('Hoja de Trabajo para listado'!$CD$155:$DC$1048576,MATCH($A855,'Hoja de Trabajo para listado'!$CD$155:$CD$1048576,0),MATCH((CUADRO!O$5&amp;$E855),'Hoja de Trabajo para listado'!$CD$151:$DC$151,0)),0)</f>
        <v>0</v>
      </c>
      <c r="P855" s="314">
        <f ca="1">+IFERROR(INDEX('Hoja de Trabajo para listado'!$A$155:$Z$1048576,MATCH($A855,'Hoja de Trabajo para listado'!$A$155:$A$1048576,0),MATCH((CUADRO!P$5&amp;$E855),'Hoja de Trabajo para listado'!$A$151:$Z$151,0)),0)+IFERROR(INDEX('Hoja de Trabajo para listado'!$AB$155:$BA$1048576,MATCH($A855,'Hoja de Trabajo para listado'!$AB$155:$AB$1048576,0),MATCH((CUADRO!P$5&amp;$E855),'Hoja de Trabajo para listado'!$AB$151:$BA$151,0)),0)+IFERROR(INDEX('Hoja de Trabajo para listado'!$BC$155:$CB$1048576,MATCH($A855,'Hoja de Trabajo para listado'!$BC$155:$BC$1048576,0),MATCH((CUADRO!P$5&amp;$E855),'Hoja de Trabajo para listado'!$BC$151:$CB$151,0)),0)+IFERROR(INDEX('Hoja de Trabajo para listado'!$DE$153:$DG$274,MATCH($A855,'Hoja de Trabajo para listado'!$DE$153:$DE$1048576,0),MATCH((CUADRO!P$5&amp;$E855),'Hoja de Trabajo para listado'!$DE$151:$DG$151,0)),0)+IFERROR(INDEX('Hoja de Trabajo para listado'!$CD$155:$DC$1048576,MATCH($A855,'Hoja de Trabajo para listado'!$CD$155:$CD$1048576,0),MATCH((CUADRO!P$5&amp;$E855),'Hoja de Trabajo para listado'!$CD$151:$DC$151,0)),0)</f>
        <v>0</v>
      </c>
      <c r="Q855" s="314">
        <f ca="1">+IFERROR(INDEX('Hoja de Trabajo para listado'!$A$155:$Z$1048576,MATCH($A855,'Hoja de Trabajo para listado'!$A$155:$A$1048576,0),MATCH((CUADRO!Q$5&amp;$E855),'Hoja de Trabajo para listado'!$A$151:$Z$151,0)),0)+IFERROR(INDEX('Hoja de Trabajo para listado'!$AB$155:$BA$1048576,MATCH($A855,'Hoja de Trabajo para listado'!$AB$155:$AB$1048576,0),MATCH((CUADRO!Q$5&amp;$E855),'Hoja de Trabajo para listado'!$AB$151:$BA$151,0)),0)+IFERROR(INDEX('Hoja de Trabajo para listado'!$BC$155:$CB$1048576,MATCH($A855,'Hoja de Trabajo para listado'!$BC$155:$BC$1048576,0),MATCH((CUADRO!Q$5&amp;$E855),'Hoja de Trabajo para listado'!$BC$151:$CB$151,0)),0)+IFERROR(INDEX('Hoja de Trabajo para listado'!$DE$153:$DG$274,MATCH($A855,'Hoja de Trabajo para listado'!$DE$153:$DE$1048576,0),MATCH((CUADRO!Q$5&amp;$E855),'Hoja de Trabajo para listado'!$DE$151:$DG$151,0)),0)+IFERROR(INDEX('Hoja de Trabajo para listado'!$CD$155:$DC$1048576,MATCH($A855,'Hoja de Trabajo para listado'!$CD$155:$CD$1048576,0),MATCH((CUADRO!Q$5&amp;$E855),'Hoja de Trabajo para listado'!$CD$151:$DC$151,0)),0)</f>
        <v>0</v>
      </c>
      <c r="R855" s="316">
        <f t="shared" ca="1" si="26"/>
        <v>11559873.050000001</v>
      </c>
      <c r="S855" s="316">
        <f ca="1">+R854+R855</f>
        <v>11559873.050000001</v>
      </c>
      <c r="T855" s="314">
        <f ca="1">+S855</f>
        <v>11559873.050000001</v>
      </c>
      <c r="U855" s="348">
        <f t="shared" si="27"/>
        <v>2</v>
      </c>
      <c r="V855" s="319" t="str">
        <f>+VLOOKUP(A855,bd_lista!$A$3:$E$593,5,FALSE)</f>
        <v>Instituciones Descentralizadas</v>
      </c>
      <c r="W855" s="426"/>
    </row>
    <row r="856" spans="1:23" customFormat="1" ht="15" customHeight="1">
      <c r="A856" s="323">
        <v>223</v>
      </c>
      <c r="B856" s="427">
        <f>+A856</f>
        <v>223</v>
      </c>
      <c r="C856" s="318" t="str">
        <f>+VLOOKUP(A856,bd_lista!$A$3:$C$593,3,FALSE)</f>
        <v>Fondo Nacional de Desarrollo Forestal</v>
      </c>
      <c r="D856" s="429" t="str">
        <f>+C856</f>
        <v>Fondo Nacional de Desarrollo Forestal</v>
      </c>
      <c r="E856" s="339" t="s">
        <v>1418</v>
      </c>
      <c r="F856" s="314">
        <f ca="1">+IFERROR(INDEX('Hoja de Trabajo para listado'!$A$155:$Z$1048576,MATCH($A856,'Hoja de Trabajo para listado'!$A$155:$A$1048576,0),MATCH((CUADRO!F$5&amp;$E856),'Hoja de Trabajo para listado'!$A$151:$Z$151,0)),0)+IFERROR(INDEX('Hoja de Trabajo para listado'!$AB$155:$BA$1048576,MATCH($A856,'Hoja de Trabajo para listado'!$AB$155:$AB$1048576,0),MATCH((CUADRO!F$5&amp;$E856),'Hoja de Trabajo para listado'!$AB$151:$BA$151,0)),0)+IFERROR(INDEX('Hoja de Trabajo para listado'!$BC$155:$CB$1048576,MATCH($A856,'Hoja de Trabajo para listado'!$BC$155:$BC$1048576,0),MATCH((CUADRO!F$5&amp;$E856),'Hoja de Trabajo para listado'!$BC$151:$CB$151,0)),0)+IFERROR(INDEX('Hoja de Trabajo para listado'!$DE$153:$DG$274,MATCH($A856,'Hoja de Trabajo para listado'!$DE$153:$DE$1048576,0),MATCH((CUADRO!F$5&amp;$E856),'Hoja de Trabajo para listado'!$DE$151:$DG$151,0)),0)+IFERROR(INDEX('Hoja de Trabajo para listado'!$CD$155:$DC$1048576,MATCH($A856,'Hoja de Trabajo para listado'!$CD$155:$CD$1048576,0),MATCH((CUADRO!F$5&amp;$E856),'Hoja de Trabajo para listado'!$CD$151:$DC$151,0)),0)</f>
        <v>0</v>
      </c>
      <c r="G856" s="314">
        <f ca="1">+IFERROR(INDEX('Hoja de Trabajo para listado'!$A$155:$Z$1048576,MATCH($A856,'Hoja de Trabajo para listado'!$A$155:$A$1048576,0),MATCH((CUADRO!G$5&amp;$E856),'Hoja de Trabajo para listado'!$A$151:$Z$151,0)),0)+IFERROR(INDEX('Hoja de Trabajo para listado'!$AB$155:$BA$1048576,MATCH($A856,'Hoja de Trabajo para listado'!$AB$155:$AB$1048576,0),MATCH((CUADRO!G$5&amp;$E856),'Hoja de Trabajo para listado'!$AB$151:$BA$151,0)),0)+IFERROR(INDEX('Hoja de Trabajo para listado'!$BC$155:$CB$1048576,MATCH($A856,'Hoja de Trabajo para listado'!$BC$155:$BC$1048576,0),MATCH((CUADRO!G$5&amp;$E856),'Hoja de Trabajo para listado'!$BC$151:$CB$151,0)),0)+IFERROR(INDEX('Hoja de Trabajo para listado'!$DE$153:$DG$274,MATCH($A856,'Hoja de Trabajo para listado'!$DE$153:$DE$1048576,0),MATCH((CUADRO!G$5&amp;$E856),'Hoja de Trabajo para listado'!$DE$151:$DG$151,0)),0)+IFERROR(INDEX('Hoja de Trabajo para listado'!$CD$155:$DC$1048576,MATCH($A856,'Hoja de Trabajo para listado'!$CD$155:$CD$1048576,0),MATCH((CUADRO!G$5&amp;$E856),'Hoja de Trabajo para listado'!$CD$151:$DC$151,0)),0)</f>
        <v>0</v>
      </c>
      <c r="H856" s="314">
        <f ca="1">+IFERROR(INDEX('Hoja de Trabajo para listado'!$A$155:$Z$1048576,MATCH($A856,'Hoja de Trabajo para listado'!$A$155:$A$1048576,0),MATCH((CUADRO!H$5&amp;$E856),'Hoja de Trabajo para listado'!$A$151:$Z$151,0)),0)+IFERROR(INDEX('Hoja de Trabajo para listado'!$AB$155:$BA$1048576,MATCH($A856,'Hoja de Trabajo para listado'!$AB$155:$AB$1048576,0),MATCH((CUADRO!H$5&amp;$E856),'Hoja de Trabajo para listado'!$AB$151:$BA$151,0)),0)+IFERROR(INDEX('Hoja de Trabajo para listado'!$BC$155:$CB$1048576,MATCH($A856,'Hoja de Trabajo para listado'!$BC$155:$BC$1048576,0),MATCH((CUADRO!H$5&amp;$E856),'Hoja de Trabajo para listado'!$BC$151:$CB$151,0)),0)+IFERROR(INDEX('Hoja de Trabajo para listado'!$DE$153:$DG$274,MATCH($A856,'Hoja de Trabajo para listado'!$DE$153:$DE$1048576,0),MATCH((CUADRO!H$5&amp;$E856),'Hoja de Trabajo para listado'!$DE$151:$DG$151,0)),0)+IFERROR(INDEX('Hoja de Trabajo para listado'!$CD$155:$DC$1048576,MATCH($A856,'Hoja de Trabajo para listado'!$CD$155:$CD$1048576,0),MATCH((CUADRO!H$5&amp;$E856),'Hoja de Trabajo para listado'!$CD$151:$DC$151,0)),0)</f>
        <v>0</v>
      </c>
      <c r="I856" s="314">
        <f ca="1">+IFERROR(INDEX('Hoja de Trabajo para listado'!$A$155:$Z$1048576,MATCH($A856,'Hoja de Trabajo para listado'!$A$155:$A$1048576,0),MATCH((CUADRO!I$5&amp;$E856),'Hoja de Trabajo para listado'!$A$151:$Z$151,0)),0)+IFERROR(INDEX('Hoja de Trabajo para listado'!$AB$155:$BA$1048576,MATCH($A856,'Hoja de Trabajo para listado'!$AB$155:$AB$1048576,0),MATCH((CUADRO!I$5&amp;$E856),'Hoja de Trabajo para listado'!$AB$151:$BA$151,0)),0)+IFERROR(INDEX('Hoja de Trabajo para listado'!$BC$155:$CB$1048576,MATCH($A856,'Hoja de Trabajo para listado'!$BC$155:$BC$1048576,0),MATCH((CUADRO!I$5&amp;$E856),'Hoja de Trabajo para listado'!$BC$151:$CB$151,0)),0)+IFERROR(INDEX('Hoja de Trabajo para listado'!$DE$153:$DG$274,MATCH($A856,'Hoja de Trabajo para listado'!$DE$153:$DE$1048576,0),MATCH((CUADRO!I$5&amp;$E856),'Hoja de Trabajo para listado'!$DE$151:$DG$151,0)),0)+IFERROR(INDEX('Hoja de Trabajo para listado'!$CD$155:$DC$1048576,MATCH($A856,'Hoja de Trabajo para listado'!$CD$155:$CD$1048576,0),MATCH((CUADRO!I$5&amp;$E856),'Hoja de Trabajo para listado'!$CD$151:$DC$151,0)),0)</f>
        <v>0</v>
      </c>
      <c r="J856" s="314">
        <f ca="1">+IFERROR(INDEX('Hoja de Trabajo para listado'!$A$155:$Z$1048576,MATCH($A856,'Hoja de Trabajo para listado'!$A$155:$A$1048576,0),MATCH((CUADRO!J$5&amp;$E856),'Hoja de Trabajo para listado'!$A$151:$Z$151,0)),0)+IFERROR(INDEX('Hoja de Trabajo para listado'!$AB$155:$BA$1048576,MATCH($A856,'Hoja de Trabajo para listado'!$AB$155:$AB$1048576,0),MATCH((CUADRO!J$5&amp;$E856),'Hoja de Trabajo para listado'!$AB$151:$BA$151,0)),0)+IFERROR(INDEX('Hoja de Trabajo para listado'!$BC$155:$CB$1048576,MATCH($A856,'Hoja de Trabajo para listado'!$BC$155:$BC$1048576,0),MATCH((CUADRO!J$5&amp;$E856),'Hoja de Trabajo para listado'!$BC$151:$CB$151,0)),0)+IFERROR(INDEX('Hoja de Trabajo para listado'!$DE$153:$DG$274,MATCH($A856,'Hoja de Trabajo para listado'!$DE$153:$DE$1048576,0),MATCH((CUADRO!J$5&amp;$E856),'Hoja de Trabajo para listado'!$DE$151:$DG$151,0)),0)+IFERROR(INDEX('Hoja de Trabajo para listado'!$CD$155:$DC$1048576,MATCH($A856,'Hoja de Trabajo para listado'!$CD$155:$CD$1048576,0),MATCH((CUADRO!J$5&amp;$E856),'Hoja de Trabajo para listado'!$CD$151:$DC$151,0)),0)</f>
        <v>0</v>
      </c>
      <c r="K856" s="314">
        <f ca="1">+IFERROR(INDEX('Hoja de Trabajo para listado'!$A$155:$Z$1048576,MATCH($A856,'Hoja de Trabajo para listado'!$A$155:$A$1048576,0),MATCH((CUADRO!K$5&amp;$E856),'Hoja de Trabajo para listado'!$A$151:$Z$151,0)),0)+IFERROR(INDEX('Hoja de Trabajo para listado'!$AB$155:$BA$1048576,MATCH($A856,'Hoja de Trabajo para listado'!$AB$155:$AB$1048576,0),MATCH((CUADRO!K$5&amp;$E856),'Hoja de Trabajo para listado'!$AB$151:$BA$151,0)),0)+IFERROR(INDEX('Hoja de Trabajo para listado'!$BC$155:$CB$1048576,MATCH($A856,'Hoja de Trabajo para listado'!$BC$155:$BC$1048576,0),MATCH((CUADRO!K$5&amp;$E856),'Hoja de Trabajo para listado'!$BC$151:$CB$151,0)),0)+IFERROR(INDEX('Hoja de Trabajo para listado'!$DE$153:$DG$274,MATCH($A856,'Hoja de Trabajo para listado'!$DE$153:$DE$1048576,0),MATCH((CUADRO!K$5&amp;$E856),'Hoja de Trabajo para listado'!$DE$151:$DG$151,0)),0)+IFERROR(INDEX('Hoja de Trabajo para listado'!$CD$155:$DC$1048576,MATCH($A856,'Hoja de Trabajo para listado'!$CD$155:$CD$1048576,0),MATCH((CUADRO!K$5&amp;$E856),'Hoja de Trabajo para listado'!$CD$151:$DC$151,0)),0)</f>
        <v>0</v>
      </c>
      <c r="L856" s="314">
        <f ca="1">+IFERROR(INDEX('Hoja de Trabajo para listado'!$A$155:$Z$1048576,MATCH($A856,'Hoja de Trabajo para listado'!$A$155:$A$1048576,0),MATCH((CUADRO!L$5&amp;$E856),'Hoja de Trabajo para listado'!$A$151:$Z$151,0)),0)+IFERROR(INDEX('Hoja de Trabajo para listado'!$AB$155:$BA$1048576,MATCH($A856,'Hoja de Trabajo para listado'!$AB$155:$AB$1048576,0),MATCH((CUADRO!L$5&amp;$E856),'Hoja de Trabajo para listado'!$AB$151:$BA$151,0)),0)+IFERROR(INDEX('Hoja de Trabajo para listado'!$BC$155:$CB$1048576,MATCH($A856,'Hoja de Trabajo para listado'!$BC$155:$BC$1048576,0),MATCH((CUADRO!L$5&amp;$E856),'Hoja de Trabajo para listado'!$BC$151:$CB$151,0)),0)+IFERROR(INDEX('Hoja de Trabajo para listado'!$DE$153:$DG$274,MATCH($A856,'Hoja de Trabajo para listado'!$DE$153:$DE$1048576,0),MATCH((CUADRO!L$5&amp;$E856),'Hoja de Trabajo para listado'!$DE$151:$DG$151,0)),0)+IFERROR(INDEX('Hoja de Trabajo para listado'!$CD$155:$DC$1048576,MATCH($A856,'Hoja de Trabajo para listado'!$CD$155:$CD$1048576,0),MATCH((CUADRO!L$5&amp;$E856),'Hoja de Trabajo para listado'!$CD$151:$DC$151,0)),0)</f>
        <v>0</v>
      </c>
      <c r="M856" s="314">
        <f ca="1">+IFERROR(INDEX('Hoja de Trabajo para listado'!$A$155:$Z$1048576,MATCH($A856,'Hoja de Trabajo para listado'!$A$155:$A$1048576,0),MATCH((CUADRO!M$5&amp;$E856),'Hoja de Trabajo para listado'!$A$151:$Z$151,0)),0)+IFERROR(INDEX('Hoja de Trabajo para listado'!$AB$155:$BA$1048576,MATCH($A856,'Hoja de Trabajo para listado'!$AB$155:$AB$1048576,0),MATCH((CUADRO!M$5&amp;$E856),'Hoja de Trabajo para listado'!$AB$151:$BA$151,0)),0)+IFERROR(INDEX('Hoja de Trabajo para listado'!$BC$155:$CB$1048576,MATCH($A856,'Hoja de Trabajo para listado'!$BC$155:$BC$1048576,0),MATCH((CUADRO!M$5&amp;$E856),'Hoja de Trabajo para listado'!$BC$151:$CB$151,0)),0)+IFERROR(INDEX('Hoja de Trabajo para listado'!$DE$153:$DG$274,MATCH($A856,'Hoja de Trabajo para listado'!$DE$153:$DE$1048576,0),MATCH((CUADRO!M$5&amp;$E856),'Hoja de Trabajo para listado'!$DE$151:$DG$151,0)),0)+IFERROR(INDEX('Hoja de Trabajo para listado'!$CD$155:$DC$1048576,MATCH($A856,'Hoja de Trabajo para listado'!$CD$155:$CD$1048576,0),MATCH((CUADRO!M$5&amp;$E856),'Hoja de Trabajo para listado'!$CD$151:$DC$151,0)),0)</f>
        <v>0</v>
      </c>
      <c r="N856" s="314">
        <f ca="1">+IFERROR(INDEX('Hoja de Trabajo para listado'!$A$155:$Z$1048576,MATCH($A856,'Hoja de Trabajo para listado'!$A$155:$A$1048576,0),MATCH((CUADRO!N$5&amp;$E856),'Hoja de Trabajo para listado'!$A$151:$Z$151,0)),0)+IFERROR(INDEX('Hoja de Trabajo para listado'!$AB$155:$BA$1048576,MATCH($A856,'Hoja de Trabajo para listado'!$AB$155:$AB$1048576,0),MATCH((CUADRO!N$5&amp;$E856),'Hoja de Trabajo para listado'!$AB$151:$BA$151,0)),0)+IFERROR(INDEX('Hoja de Trabajo para listado'!$BC$155:$CB$1048576,MATCH($A856,'Hoja de Trabajo para listado'!$BC$155:$BC$1048576,0),MATCH((CUADRO!N$5&amp;$E856),'Hoja de Trabajo para listado'!$BC$151:$CB$151,0)),0)+IFERROR(INDEX('Hoja de Trabajo para listado'!$DE$153:$DG$274,MATCH($A856,'Hoja de Trabajo para listado'!$DE$153:$DE$1048576,0),MATCH((CUADRO!N$5&amp;$E856),'Hoja de Trabajo para listado'!$DE$151:$DG$151,0)),0)+IFERROR(INDEX('Hoja de Trabajo para listado'!$CD$155:$DC$1048576,MATCH($A856,'Hoja de Trabajo para listado'!$CD$155:$CD$1048576,0),MATCH((CUADRO!N$5&amp;$E856),'Hoja de Trabajo para listado'!$CD$151:$DC$151,0)),0)</f>
        <v>0</v>
      </c>
      <c r="O856" s="314">
        <f ca="1">+IFERROR(INDEX('Hoja de Trabajo para listado'!$A$155:$Z$1048576,MATCH($A856,'Hoja de Trabajo para listado'!$A$155:$A$1048576,0),MATCH((CUADRO!O$5&amp;$E856),'Hoja de Trabajo para listado'!$A$151:$Z$151,0)),0)+IFERROR(INDEX('Hoja de Trabajo para listado'!$AB$155:$BA$1048576,MATCH($A856,'Hoja de Trabajo para listado'!$AB$155:$AB$1048576,0),MATCH((CUADRO!O$5&amp;$E856),'Hoja de Trabajo para listado'!$AB$151:$BA$151,0)),0)+IFERROR(INDEX('Hoja de Trabajo para listado'!$BC$155:$CB$1048576,MATCH($A856,'Hoja de Trabajo para listado'!$BC$155:$BC$1048576,0),MATCH((CUADRO!O$5&amp;$E856),'Hoja de Trabajo para listado'!$BC$151:$CB$151,0)),0)+IFERROR(INDEX('Hoja de Trabajo para listado'!$DE$153:$DG$274,MATCH($A856,'Hoja de Trabajo para listado'!$DE$153:$DE$1048576,0),MATCH((CUADRO!O$5&amp;$E856),'Hoja de Trabajo para listado'!$DE$151:$DG$151,0)),0)+IFERROR(INDEX('Hoja de Trabajo para listado'!$CD$155:$DC$1048576,MATCH($A856,'Hoja de Trabajo para listado'!$CD$155:$CD$1048576,0),MATCH((CUADRO!O$5&amp;$E856),'Hoja de Trabajo para listado'!$CD$151:$DC$151,0)),0)</f>
        <v>0</v>
      </c>
      <c r="P856" s="314">
        <f ca="1">+IFERROR(INDEX('Hoja de Trabajo para listado'!$A$155:$Z$1048576,MATCH($A856,'Hoja de Trabajo para listado'!$A$155:$A$1048576,0),MATCH((CUADRO!P$5&amp;$E856),'Hoja de Trabajo para listado'!$A$151:$Z$151,0)),0)+IFERROR(INDEX('Hoja de Trabajo para listado'!$AB$155:$BA$1048576,MATCH($A856,'Hoja de Trabajo para listado'!$AB$155:$AB$1048576,0),MATCH((CUADRO!P$5&amp;$E856),'Hoja de Trabajo para listado'!$AB$151:$BA$151,0)),0)+IFERROR(INDEX('Hoja de Trabajo para listado'!$BC$155:$CB$1048576,MATCH($A856,'Hoja de Trabajo para listado'!$BC$155:$BC$1048576,0),MATCH((CUADRO!P$5&amp;$E856),'Hoja de Trabajo para listado'!$BC$151:$CB$151,0)),0)+IFERROR(INDEX('Hoja de Trabajo para listado'!$DE$153:$DG$274,MATCH($A856,'Hoja de Trabajo para listado'!$DE$153:$DE$1048576,0),MATCH((CUADRO!P$5&amp;$E856),'Hoja de Trabajo para listado'!$DE$151:$DG$151,0)),0)+IFERROR(INDEX('Hoja de Trabajo para listado'!$CD$155:$DC$1048576,MATCH($A856,'Hoja de Trabajo para listado'!$CD$155:$CD$1048576,0),MATCH((CUADRO!P$5&amp;$E856),'Hoja de Trabajo para listado'!$CD$151:$DC$151,0)),0)</f>
        <v>0</v>
      </c>
      <c r="Q856" s="314">
        <f ca="1">+IFERROR(INDEX('Hoja de Trabajo para listado'!$A$155:$Z$1048576,MATCH($A856,'Hoja de Trabajo para listado'!$A$155:$A$1048576,0),MATCH((CUADRO!Q$5&amp;$E856),'Hoja de Trabajo para listado'!$A$151:$Z$151,0)),0)+IFERROR(INDEX('Hoja de Trabajo para listado'!$AB$155:$BA$1048576,MATCH($A856,'Hoja de Trabajo para listado'!$AB$155:$AB$1048576,0),MATCH((CUADRO!Q$5&amp;$E856),'Hoja de Trabajo para listado'!$AB$151:$BA$151,0)),0)+IFERROR(INDEX('Hoja de Trabajo para listado'!$BC$155:$CB$1048576,MATCH($A856,'Hoja de Trabajo para listado'!$BC$155:$BC$1048576,0),MATCH((CUADRO!Q$5&amp;$E856),'Hoja de Trabajo para listado'!$BC$151:$CB$151,0)),0)+IFERROR(INDEX('Hoja de Trabajo para listado'!$DE$153:$DG$274,MATCH($A856,'Hoja de Trabajo para listado'!$DE$153:$DE$1048576,0),MATCH((CUADRO!Q$5&amp;$E856),'Hoja de Trabajo para listado'!$DE$151:$DG$151,0)),0)+IFERROR(INDEX('Hoja de Trabajo para listado'!$CD$155:$DC$1048576,MATCH($A856,'Hoja de Trabajo para listado'!$CD$155:$CD$1048576,0),MATCH((CUADRO!Q$5&amp;$E856),'Hoja de Trabajo para listado'!$CD$151:$DC$151,0)),0)</f>
        <v>0</v>
      </c>
      <c r="R856" s="314">
        <f t="shared" ca="1" si="26"/>
        <v>0</v>
      </c>
      <c r="S856" s="314"/>
      <c r="T856" s="314">
        <f ca="1">+T857</f>
        <v>10102645.189999999</v>
      </c>
      <c r="U856" s="313">
        <f t="shared" si="27"/>
        <v>1</v>
      </c>
      <c r="V856" s="319" t="str">
        <f>+VLOOKUP(A856,bd_lista!$A$3:$E$593,5,FALSE)</f>
        <v>Instituciones Descentralizadas</v>
      </c>
      <c r="W856" s="425" t="str">
        <f>+V856</f>
        <v>Instituciones Descentralizadas</v>
      </c>
    </row>
    <row r="857" spans="1:23" customFormat="1" ht="15" customHeight="1">
      <c r="A857" s="323">
        <v>223</v>
      </c>
      <c r="B857" s="428"/>
      <c r="C857" s="339" t="str">
        <f>+VLOOKUP(A857,bd_lista!$A$3:$C$593,3,FALSE)</f>
        <v>Fondo Nacional de Desarrollo Forestal</v>
      </c>
      <c r="D857" s="430"/>
      <c r="E857" s="319" t="s">
        <v>1419</v>
      </c>
      <c r="F857" s="316">
        <f ca="1">+IFERROR(INDEX('Hoja de Trabajo para listado'!$A$155:$Z$1048576,MATCH($A857,'Hoja de Trabajo para listado'!$A$155:$A$1048576,0),MATCH((CUADRO!F$5&amp;$E857),'Hoja de Trabajo para listado'!$A$151:$Z$151,0)),0)+IFERROR(INDEX('Hoja de Trabajo para listado'!$AB$155:$BA$1048576,MATCH($A857,'Hoja de Trabajo para listado'!$AB$155:$AB$1048576,0),MATCH((CUADRO!F$5&amp;$E857),'Hoja de Trabajo para listado'!$AB$151:$BA$151,0)),0)+IFERROR(INDEX('Hoja de Trabajo para listado'!$BC$155:$CB$1048576,MATCH($A857,'Hoja de Trabajo para listado'!$BC$155:$BC$1048576,0),MATCH((CUADRO!F$5&amp;$E857),'Hoja de Trabajo para listado'!$BC$151:$CB$151,0)),0)+IFERROR(INDEX('Hoja de Trabajo para listado'!$DE$153:$DG$274,MATCH($A857,'Hoja de Trabajo para listado'!$DE$153:$DE$1048576,0),MATCH((CUADRO!F$5&amp;$E857),'Hoja de Trabajo para listado'!$DE$151:$DG$151,0)),0)+IFERROR(INDEX('Hoja de Trabajo para listado'!$CD$155:$DC$1048576,MATCH($A857,'Hoja de Trabajo para listado'!$CD$155:$CD$1048576,0),MATCH((CUADRO!F$5&amp;$E857),'Hoja de Trabajo para listado'!$CD$151:$DC$151,0)),0)</f>
        <v>0</v>
      </c>
      <c r="G857" s="316">
        <f ca="1">+IFERROR(INDEX('Hoja de Trabajo para listado'!$A$155:$Z$1048576,MATCH($A857,'Hoja de Trabajo para listado'!$A$155:$A$1048576,0),MATCH((CUADRO!G$5&amp;$E857),'Hoja de Trabajo para listado'!$A$151:$Z$151,0)),0)+IFERROR(INDEX('Hoja de Trabajo para listado'!$AB$155:$BA$1048576,MATCH($A857,'Hoja de Trabajo para listado'!$AB$155:$AB$1048576,0),MATCH((CUADRO!G$5&amp;$E857),'Hoja de Trabajo para listado'!$AB$151:$BA$151,0)),0)+IFERROR(INDEX('Hoja de Trabajo para listado'!$BC$155:$CB$1048576,MATCH($A857,'Hoja de Trabajo para listado'!$BC$155:$BC$1048576,0),MATCH((CUADRO!G$5&amp;$E857),'Hoja de Trabajo para listado'!$BC$151:$CB$151,0)),0)+IFERROR(INDEX('Hoja de Trabajo para listado'!$DE$153:$DG$274,MATCH($A857,'Hoja de Trabajo para listado'!$DE$153:$DE$1048576,0),MATCH((CUADRO!G$5&amp;$E857),'Hoja de Trabajo para listado'!$DE$151:$DG$151,0)),0)+IFERROR(INDEX('Hoja de Trabajo para listado'!$CD$155:$DC$1048576,MATCH($A857,'Hoja de Trabajo para listado'!$CD$155:$CD$1048576,0),MATCH((CUADRO!G$5&amp;$E857),'Hoja de Trabajo para listado'!$CD$151:$DC$151,0)),0)</f>
        <v>0</v>
      </c>
      <c r="H857" s="316">
        <f ca="1">+IFERROR(INDEX('Hoja de Trabajo para listado'!$A$155:$Z$1048576,MATCH($A857,'Hoja de Trabajo para listado'!$A$155:$A$1048576,0),MATCH((CUADRO!H$5&amp;$E857),'Hoja de Trabajo para listado'!$A$151:$Z$151,0)),0)+IFERROR(INDEX('Hoja de Trabajo para listado'!$AB$155:$BA$1048576,MATCH($A857,'Hoja de Trabajo para listado'!$AB$155:$AB$1048576,0),MATCH((CUADRO!H$5&amp;$E857),'Hoja de Trabajo para listado'!$AB$151:$BA$151,0)),0)+IFERROR(INDEX('Hoja de Trabajo para listado'!$BC$155:$CB$1048576,MATCH($A857,'Hoja de Trabajo para listado'!$BC$155:$BC$1048576,0),MATCH((CUADRO!H$5&amp;$E857),'Hoja de Trabajo para listado'!$BC$151:$CB$151,0)),0)+IFERROR(INDEX('Hoja de Trabajo para listado'!$DE$153:$DG$274,MATCH($A857,'Hoja de Trabajo para listado'!$DE$153:$DE$1048576,0),MATCH((CUADRO!H$5&amp;$E857),'Hoja de Trabajo para listado'!$DE$151:$DG$151,0)),0)+IFERROR(INDEX('Hoja de Trabajo para listado'!$CD$155:$DC$1048576,MATCH($A857,'Hoja de Trabajo para listado'!$CD$155:$CD$1048576,0),MATCH((CUADRO!H$5&amp;$E857),'Hoja de Trabajo para listado'!$CD$151:$DC$151,0)),0)</f>
        <v>0</v>
      </c>
      <c r="I857" s="316">
        <f ca="1">+IFERROR(INDEX('Hoja de Trabajo para listado'!$A$155:$Z$1048576,MATCH($A857,'Hoja de Trabajo para listado'!$A$155:$A$1048576,0),MATCH((CUADRO!I$5&amp;$E857),'Hoja de Trabajo para listado'!$A$151:$Z$151,0)),0)+IFERROR(INDEX('Hoja de Trabajo para listado'!$AB$155:$BA$1048576,MATCH($A857,'Hoja de Trabajo para listado'!$AB$155:$AB$1048576,0),MATCH((CUADRO!I$5&amp;$E857),'Hoja de Trabajo para listado'!$AB$151:$BA$151,0)),0)+IFERROR(INDEX('Hoja de Trabajo para listado'!$BC$155:$CB$1048576,MATCH($A857,'Hoja de Trabajo para listado'!$BC$155:$BC$1048576,0),MATCH((CUADRO!I$5&amp;$E857),'Hoja de Trabajo para listado'!$BC$151:$CB$151,0)),0)+IFERROR(INDEX('Hoja de Trabajo para listado'!$DE$153:$DG$274,MATCH($A857,'Hoja de Trabajo para listado'!$DE$153:$DE$1048576,0),MATCH((CUADRO!I$5&amp;$E857),'Hoja de Trabajo para listado'!$DE$151:$DG$151,0)),0)+IFERROR(INDEX('Hoja de Trabajo para listado'!$CD$155:$DC$1048576,MATCH($A857,'Hoja de Trabajo para listado'!$CD$155:$CD$1048576,0),MATCH((CUADRO!I$5&amp;$E857),'Hoja de Trabajo para listado'!$CD$151:$DC$151,0)),0)</f>
        <v>0</v>
      </c>
      <c r="J857" s="316">
        <f ca="1">+IFERROR(INDEX('Hoja de Trabajo para listado'!$A$155:$Z$1048576,MATCH($A857,'Hoja de Trabajo para listado'!$A$155:$A$1048576,0),MATCH((CUADRO!J$5&amp;$E857),'Hoja de Trabajo para listado'!$A$151:$Z$151,0)),0)+IFERROR(INDEX('Hoja de Trabajo para listado'!$AB$155:$BA$1048576,MATCH($A857,'Hoja de Trabajo para listado'!$AB$155:$AB$1048576,0),MATCH((CUADRO!J$5&amp;$E857),'Hoja de Trabajo para listado'!$AB$151:$BA$151,0)),0)+IFERROR(INDEX('Hoja de Trabajo para listado'!$BC$155:$CB$1048576,MATCH($A857,'Hoja de Trabajo para listado'!$BC$155:$BC$1048576,0),MATCH((CUADRO!J$5&amp;$E857),'Hoja de Trabajo para listado'!$BC$151:$CB$151,0)),0)+IFERROR(INDEX('Hoja de Trabajo para listado'!$DE$153:$DG$274,MATCH($A857,'Hoja de Trabajo para listado'!$DE$153:$DE$1048576,0),MATCH((CUADRO!J$5&amp;$E857),'Hoja de Trabajo para listado'!$DE$151:$DG$151,0)),0)+IFERROR(INDEX('Hoja de Trabajo para listado'!$CD$155:$DC$1048576,MATCH($A857,'Hoja de Trabajo para listado'!$CD$155:$CD$1048576,0),MATCH((CUADRO!J$5&amp;$E857),'Hoja de Trabajo para listado'!$CD$151:$DC$151,0)),0)</f>
        <v>0</v>
      </c>
      <c r="K857" s="314">
        <f ca="1">+IFERROR(INDEX('Hoja de Trabajo para listado'!$A$155:$Z$1048576,MATCH($A857,'Hoja de Trabajo para listado'!$A$155:$A$1048576,0),MATCH((CUADRO!K$5&amp;$E857),'Hoja de Trabajo para listado'!$A$151:$Z$151,0)),0)+IFERROR(INDEX('Hoja de Trabajo para listado'!$AB$155:$BA$1048576,MATCH($A857,'Hoja de Trabajo para listado'!$AB$155:$AB$1048576,0),MATCH((CUADRO!K$5&amp;$E857),'Hoja de Trabajo para listado'!$AB$151:$BA$151,0)),0)+IFERROR(INDEX('Hoja de Trabajo para listado'!$BC$155:$CB$1048576,MATCH($A857,'Hoja de Trabajo para listado'!$BC$155:$BC$1048576,0),MATCH((CUADRO!K$5&amp;$E857),'Hoja de Trabajo para listado'!$BC$151:$CB$151,0)),0)+IFERROR(INDEX('Hoja de Trabajo para listado'!$DE$153:$DG$274,MATCH($A857,'Hoja de Trabajo para listado'!$DE$153:$DE$1048576,0),MATCH((CUADRO!K$5&amp;$E857),'Hoja de Trabajo para listado'!$DE$151:$DG$151,0)),0)+IFERROR(INDEX('Hoja de Trabajo para listado'!$CD$155:$DC$1048576,MATCH($A857,'Hoja de Trabajo para listado'!$CD$155:$CD$1048576,0),MATCH((CUADRO!K$5&amp;$E857),'Hoja de Trabajo para listado'!$CD$151:$DC$151,0)),0)</f>
        <v>10102645.189999999</v>
      </c>
      <c r="L857" s="314">
        <f ca="1">+IFERROR(INDEX('Hoja de Trabajo para listado'!$A$155:$Z$1048576,MATCH($A857,'Hoja de Trabajo para listado'!$A$155:$A$1048576,0),MATCH((CUADRO!L$5&amp;$E857),'Hoja de Trabajo para listado'!$A$151:$Z$151,0)),0)+IFERROR(INDEX('Hoja de Trabajo para listado'!$AB$155:$BA$1048576,MATCH($A857,'Hoja de Trabajo para listado'!$AB$155:$AB$1048576,0),MATCH((CUADRO!L$5&amp;$E857),'Hoja de Trabajo para listado'!$AB$151:$BA$151,0)),0)+IFERROR(INDEX('Hoja de Trabajo para listado'!$BC$155:$CB$1048576,MATCH($A857,'Hoja de Trabajo para listado'!$BC$155:$BC$1048576,0),MATCH((CUADRO!L$5&amp;$E857),'Hoja de Trabajo para listado'!$BC$151:$CB$151,0)),0)+IFERROR(INDEX('Hoja de Trabajo para listado'!$DE$153:$DG$274,MATCH($A857,'Hoja de Trabajo para listado'!$DE$153:$DE$1048576,0),MATCH((CUADRO!L$5&amp;$E857),'Hoja de Trabajo para listado'!$DE$151:$DG$151,0)),0)+IFERROR(INDEX('Hoja de Trabajo para listado'!$CD$155:$DC$1048576,MATCH($A857,'Hoja de Trabajo para listado'!$CD$155:$CD$1048576,0),MATCH((CUADRO!L$5&amp;$E857),'Hoja de Trabajo para listado'!$CD$151:$DC$151,0)),0)</f>
        <v>0</v>
      </c>
      <c r="M857" s="314">
        <f ca="1">+IFERROR(INDEX('Hoja de Trabajo para listado'!$A$155:$Z$1048576,MATCH($A857,'Hoja de Trabajo para listado'!$A$155:$A$1048576,0),MATCH((CUADRO!M$5&amp;$E857),'Hoja de Trabajo para listado'!$A$151:$Z$151,0)),0)+IFERROR(INDEX('Hoja de Trabajo para listado'!$AB$155:$BA$1048576,MATCH($A857,'Hoja de Trabajo para listado'!$AB$155:$AB$1048576,0),MATCH((CUADRO!M$5&amp;$E857),'Hoja de Trabajo para listado'!$AB$151:$BA$151,0)),0)+IFERROR(INDEX('Hoja de Trabajo para listado'!$BC$155:$CB$1048576,MATCH($A857,'Hoja de Trabajo para listado'!$BC$155:$BC$1048576,0),MATCH((CUADRO!M$5&amp;$E857),'Hoja de Trabajo para listado'!$BC$151:$CB$151,0)),0)+IFERROR(INDEX('Hoja de Trabajo para listado'!$DE$153:$DG$274,MATCH($A857,'Hoja de Trabajo para listado'!$DE$153:$DE$1048576,0),MATCH((CUADRO!M$5&amp;$E857),'Hoja de Trabajo para listado'!$DE$151:$DG$151,0)),0)+IFERROR(INDEX('Hoja de Trabajo para listado'!$CD$155:$DC$1048576,MATCH($A857,'Hoja de Trabajo para listado'!$CD$155:$CD$1048576,0),MATCH((CUADRO!M$5&amp;$E857),'Hoja de Trabajo para listado'!$CD$151:$DC$151,0)),0)</f>
        <v>0</v>
      </c>
      <c r="N857" s="314">
        <f ca="1">+IFERROR(INDEX('Hoja de Trabajo para listado'!$A$155:$Z$1048576,MATCH($A857,'Hoja de Trabajo para listado'!$A$155:$A$1048576,0),MATCH((CUADRO!N$5&amp;$E857),'Hoja de Trabajo para listado'!$A$151:$Z$151,0)),0)+IFERROR(INDEX('Hoja de Trabajo para listado'!$AB$155:$BA$1048576,MATCH($A857,'Hoja de Trabajo para listado'!$AB$155:$AB$1048576,0),MATCH((CUADRO!N$5&amp;$E857),'Hoja de Trabajo para listado'!$AB$151:$BA$151,0)),0)+IFERROR(INDEX('Hoja de Trabajo para listado'!$BC$155:$CB$1048576,MATCH($A857,'Hoja de Trabajo para listado'!$BC$155:$BC$1048576,0),MATCH((CUADRO!N$5&amp;$E857),'Hoja de Trabajo para listado'!$BC$151:$CB$151,0)),0)+IFERROR(INDEX('Hoja de Trabajo para listado'!$DE$153:$DG$274,MATCH($A857,'Hoja de Trabajo para listado'!$DE$153:$DE$1048576,0),MATCH((CUADRO!N$5&amp;$E857),'Hoja de Trabajo para listado'!$DE$151:$DG$151,0)),0)+IFERROR(INDEX('Hoja de Trabajo para listado'!$CD$155:$DC$1048576,MATCH($A857,'Hoja de Trabajo para listado'!$CD$155:$CD$1048576,0),MATCH((CUADRO!N$5&amp;$E857),'Hoja de Trabajo para listado'!$CD$151:$DC$151,0)),0)</f>
        <v>0</v>
      </c>
      <c r="O857" s="314">
        <f ca="1">+IFERROR(INDEX('Hoja de Trabajo para listado'!$A$155:$Z$1048576,MATCH($A857,'Hoja de Trabajo para listado'!$A$155:$A$1048576,0),MATCH((CUADRO!O$5&amp;$E857),'Hoja de Trabajo para listado'!$A$151:$Z$151,0)),0)+IFERROR(INDEX('Hoja de Trabajo para listado'!$AB$155:$BA$1048576,MATCH($A857,'Hoja de Trabajo para listado'!$AB$155:$AB$1048576,0),MATCH((CUADRO!O$5&amp;$E857),'Hoja de Trabajo para listado'!$AB$151:$BA$151,0)),0)+IFERROR(INDEX('Hoja de Trabajo para listado'!$BC$155:$CB$1048576,MATCH($A857,'Hoja de Trabajo para listado'!$BC$155:$BC$1048576,0),MATCH((CUADRO!O$5&amp;$E857),'Hoja de Trabajo para listado'!$BC$151:$CB$151,0)),0)+IFERROR(INDEX('Hoja de Trabajo para listado'!$DE$153:$DG$274,MATCH($A857,'Hoja de Trabajo para listado'!$DE$153:$DE$1048576,0),MATCH((CUADRO!O$5&amp;$E857),'Hoja de Trabajo para listado'!$DE$151:$DG$151,0)),0)+IFERROR(INDEX('Hoja de Trabajo para listado'!$CD$155:$DC$1048576,MATCH($A857,'Hoja de Trabajo para listado'!$CD$155:$CD$1048576,0),MATCH((CUADRO!O$5&amp;$E857),'Hoja de Trabajo para listado'!$CD$151:$DC$151,0)),0)</f>
        <v>0</v>
      </c>
      <c r="P857" s="314">
        <f ca="1">+IFERROR(INDEX('Hoja de Trabajo para listado'!$A$155:$Z$1048576,MATCH($A857,'Hoja de Trabajo para listado'!$A$155:$A$1048576,0),MATCH((CUADRO!P$5&amp;$E857),'Hoja de Trabajo para listado'!$A$151:$Z$151,0)),0)+IFERROR(INDEX('Hoja de Trabajo para listado'!$AB$155:$BA$1048576,MATCH($A857,'Hoja de Trabajo para listado'!$AB$155:$AB$1048576,0),MATCH((CUADRO!P$5&amp;$E857),'Hoja de Trabajo para listado'!$AB$151:$BA$151,0)),0)+IFERROR(INDEX('Hoja de Trabajo para listado'!$BC$155:$CB$1048576,MATCH($A857,'Hoja de Trabajo para listado'!$BC$155:$BC$1048576,0),MATCH((CUADRO!P$5&amp;$E857),'Hoja de Trabajo para listado'!$BC$151:$CB$151,0)),0)+IFERROR(INDEX('Hoja de Trabajo para listado'!$DE$153:$DG$274,MATCH($A857,'Hoja de Trabajo para listado'!$DE$153:$DE$1048576,0),MATCH((CUADRO!P$5&amp;$E857),'Hoja de Trabajo para listado'!$DE$151:$DG$151,0)),0)+IFERROR(INDEX('Hoja de Trabajo para listado'!$CD$155:$DC$1048576,MATCH($A857,'Hoja de Trabajo para listado'!$CD$155:$CD$1048576,0),MATCH((CUADRO!P$5&amp;$E857),'Hoja de Trabajo para listado'!$CD$151:$DC$151,0)),0)</f>
        <v>0</v>
      </c>
      <c r="Q857" s="314">
        <f ca="1">+IFERROR(INDEX('Hoja de Trabajo para listado'!$A$155:$Z$1048576,MATCH($A857,'Hoja de Trabajo para listado'!$A$155:$A$1048576,0),MATCH((CUADRO!Q$5&amp;$E857),'Hoja de Trabajo para listado'!$A$151:$Z$151,0)),0)+IFERROR(INDEX('Hoja de Trabajo para listado'!$AB$155:$BA$1048576,MATCH($A857,'Hoja de Trabajo para listado'!$AB$155:$AB$1048576,0),MATCH((CUADRO!Q$5&amp;$E857),'Hoja de Trabajo para listado'!$AB$151:$BA$151,0)),0)+IFERROR(INDEX('Hoja de Trabajo para listado'!$BC$155:$CB$1048576,MATCH($A857,'Hoja de Trabajo para listado'!$BC$155:$BC$1048576,0),MATCH((CUADRO!Q$5&amp;$E857),'Hoja de Trabajo para listado'!$BC$151:$CB$151,0)),0)+IFERROR(INDEX('Hoja de Trabajo para listado'!$DE$153:$DG$274,MATCH($A857,'Hoja de Trabajo para listado'!$DE$153:$DE$1048576,0),MATCH((CUADRO!Q$5&amp;$E857),'Hoja de Trabajo para listado'!$DE$151:$DG$151,0)),0)+IFERROR(INDEX('Hoja de Trabajo para listado'!$CD$155:$DC$1048576,MATCH($A857,'Hoja de Trabajo para listado'!$CD$155:$CD$1048576,0),MATCH((CUADRO!Q$5&amp;$E857),'Hoja de Trabajo para listado'!$CD$151:$DC$151,0)),0)</f>
        <v>0</v>
      </c>
      <c r="R857" s="316">
        <f t="shared" ca="1" si="26"/>
        <v>10102645.189999999</v>
      </c>
      <c r="S857" s="316">
        <f ca="1">+R856+R857</f>
        <v>10102645.189999999</v>
      </c>
      <c r="T857" s="314">
        <f ca="1">+S857</f>
        <v>10102645.189999999</v>
      </c>
      <c r="U857" s="348">
        <f t="shared" si="27"/>
        <v>2</v>
      </c>
      <c r="V857" s="319" t="str">
        <f>+VLOOKUP(A857,bd_lista!$A$3:$E$593,5,FALSE)</f>
        <v>Instituciones Descentralizadas</v>
      </c>
      <c r="W857" s="426"/>
    </row>
    <row r="858" spans="1:23" customFormat="1" ht="15" customHeight="1">
      <c r="A858" s="323">
        <v>290</v>
      </c>
      <c r="B858" s="427">
        <f>+A858</f>
        <v>290</v>
      </c>
      <c r="C858" s="318" t="str">
        <f>+VLOOKUP(A858,bd_lista!$A$3:$C$593,3,FALSE)</f>
        <v>Servicio de Impuestos Nacionales</v>
      </c>
      <c r="D858" s="429" t="str">
        <f>+C858</f>
        <v>Servicio de Impuestos Nacionales</v>
      </c>
      <c r="E858" s="339" t="s">
        <v>1418</v>
      </c>
      <c r="F858" s="314">
        <f ca="1">+IFERROR(INDEX('Hoja de Trabajo para listado'!$A$155:$Z$1048576,MATCH($A858,'Hoja de Trabajo para listado'!$A$155:$A$1048576,0),MATCH((CUADRO!F$5&amp;$E858),'Hoja de Trabajo para listado'!$A$151:$Z$151,0)),0)+IFERROR(INDEX('Hoja de Trabajo para listado'!$AB$155:$BA$1048576,MATCH($A858,'Hoja de Trabajo para listado'!$AB$155:$AB$1048576,0),MATCH((CUADRO!F$5&amp;$E858),'Hoja de Trabajo para listado'!$AB$151:$BA$151,0)),0)+IFERROR(INDEX('Hoja de Trabajo para listado'!$BC$155:$CB$1048576,MATCH($A858,'Hoja de Trabajo para listado'!$BC$155:$BC$1048576,0),MATCH((CUADRO!F$5&amp;$E858),'Hoja de Trabajo para listado'!$BC$151:$CB$151,0)),0)+IFERROR(INDEX('Hoja de Trabajo para listado'!$DE$153:$DG$274,MATCH($A858,'Hoja de Trabajo para listado'!$DE$153:$DE$1048576,0),MATCH((CUADRO!F$5&amp;$E858),'Hoja de Trabajo para listado'!$DE$151:$DG$151,0)),0)+IFERROR(INDEX('Hoja de Trabajo para listado'!$CD$155:$DC$1048576,MATCH($A858,'Hoja de Trabajo para listado'!$CD$155:$CD$1048576,0),MATCH((CUADRO!F$5&amp;$E858),'Hoja de Trabajo para listado'!$CD$151:$DC$151,0)),0)</f>
        <v>0</v>
      </c>
      <c r="G858" s="314">
        <f ca="1">+IFERROR(INDEX('Hoja de Trabajo para listado'!$A$155:$Z$1048576,MATCH($A858,'Hoja de Trabajo para listado'!$A$155:$A$1048576,0),MATCH((CUADRO!G$5&amp;$E858),'Hoja de Trabajo para listado'!$A$151:$Z$151,0)),0)+IFERROR(INDEX('Hoja de Trabajo para listado'!$AB$155:$BA$1048576,MATCH($A858,'Hoja de Trabajo para listado'!$AB$155:$AB$1048576,0),MATCH((CUADRO!G$5&amp;$E858),'Hoja de Trabajo para listado'!$AB$151:$BA$151,0)),0)+IFERROR(INDEX('Hoja de Trabajo para listado'!$BC$155:$CB$1048576,MATCH($A858,'Hoja de Trabajo para listado'!$BC$155:$BC$1048576,0),MATCH((CUADRO!G$5&amp;$E858),'Hoja de Trabajo para listado'!$BC$151:$CB$151,0)),0)+IFERROR(INDEX('Hoja de Trabajo para listado'!$DE$153:$DG$274,MATCH($A858,'Hoja de Trabajo para listado'!$DE$153:$DE$1048576,0),MATCH((CUADRO!G$5&amp;$E858),'Hoja de Trabajo para listado'!$DE$151:$DG$151,0)),0)+IFERROR(INDEX('Hoja de Trabajo para listado'!$CD$155:$DC$1048576,MATCH($A858,'Hoja de Trabajo para listado'!$CD$155:$CD$1048576,0),MATCH((CUADRO!G$5&amp;$E858),'Hoja de Trabajo para listado'!$CD$151:$DC$151,0)),0)</f>
        <v>16742.71</v>
      </c>
      <c r="H858" s="314">
        <f ca="1">+IFERROR(INDEX('Hoja de Trabajo para listado'!$A$155:$Z$1048576,MATCH($A858,'Hoja de Trabajo para listado'!$A$155:$A$1048576,0),MATCH((CUADRO!H$5&amp;$E858),'Hoja de Trabajo para listado'!$A$151:$Z$151,0)),0)+IFERROR(INDEX('Hoja de Trabajo para listado'!$AB$155:$BA$1048576,MATCH($A858,'Hoja de Trabajo para listado'!$AB$155:$AB$1048576,0),MATCH((CUADRO!H$5&amp;$E858),'Hoja de Trabajo para listado'!$AB$151:$BA$151,0)),0)+IFERROR(INDEX('Hoja de Trabajo para listado'!$BC$155:$CB$1048576,MATCH($A858,'Hoja de Trabajo para listado'!$BC$155:$BC$1048576,0),MATCH((CUADRO!H$5&amp;$E858),'Hoja de Trabajo para listado'!$BC$151:$CB$151,0)),0)+IFERROR(INDEX('Hoja de Trabajo para listado'!$DE$153:$DG$274,MATCH($A858,'Hoja de Trabajo para listado'!$DE$153:$DE$1048576,0),MATCH((CUADRO!H$5&amp;$E858),'Hoja de Trabajo para listado'!$DE$151:$DG$151,0)),0)+IFERROR(INDEX('Hoja de Trabajo para listado'!$CD$155:$DC$1048576,MATCH($A858,'Hoja de Trabajo para listado'!$CD$155:$CD$1048576,0),MATCH((CUADRO!H$5&amp;$E858),'Hoja de Trabajo para listado'!$CD$151:$DC$151,0)),0)</f>
        <v>0</v>
      </c>
      <c r="I858" s="314">
        <f ca="1">+IFERROR(INDEX('Hoja de Trabajo para listado'!$A$155:$Z$1048576,MATCH($A858,'Hoja de Trabajo para listado'!$A$155:$A$1048576,0),MATCH((CUADRO!I$5&amp;$E858),'Hoja de Trabajo para listado'!$A$151:$Z$151,0)),0)+IFERROR(INDEX('Hoja de Trabajo para listado'!$AB$155:$BA$1048576,MATCH($A858,'Hoja de Trabajo para listado'!$AB$155:$AB$1048576,0),MATCH((CUADRO!I$5&amp;$E858),'Hoja de Trabajo para listado'!$AB$151:$BA$151,0)),0)+IFERROR(INDEX('Hoja de Trabajo para listado'!$BC$155:$CB$1048576,MATCH($A858,'Hoja de Trabajo para listado'!$BC$155:$BC$1048576,0),MATCH((CUADRO!I$5&amp;$E858),'Hoja de Trabajo para listado'!$BC$151:$CB$151,0)),0)+IFERROR(INDEX('Hoja de Trabajo para listado'!$DE$153:$DG$274,MATCH($A858,'Hoja de Trabajo para listado'!$DE$153:$DE$1048576,0),MATCH((CUADRO!I$5&amp;$E858),'Hoja de Trabajo para listado'!$DE$151:$DG$151,0)),0)+IFERROR(INDEX('Hoja de Trabajo para listado'!$CD$155:$DC$1048576,MATCH($A858,'Hoja de Trabajo para listado'!$CD$155:$CD$1048576,0),MATCH((CUADRO!I$5&amp;$E858),'Hoja de Trabajo para listado'!$CD$151:$DC$151,0)),0)</f>
        <v>0</v>
      </c>
      <c r="J858" s="314">
        <f ca="1">+IFERROR(INDEX('Hoja de Trabajo para listado'!$A$155:$Z$1048576,MATCH($A858,'Hoja de Trabajo para listado'!$A$155:$A$1048576,0),MATCH((CUADRO!J$5&amp;$E858),'Hoja de Trabajo para listado'!$A$151:$Z$151,0)),0)+IFERROR(INDEX('Hoja de Trabajo para listado'!$AB$155:$BA$1048576,MATCH($A858,'Hoja de Trabajo para listado'!$AB$155:$AB$1048576,0),MATCH((CUADRO!J$5&amp;$E858),'Hoja de Trabajo para listado'!$AB$151:$BA$151,0)),0)+IFERROR(INDEX('Hoja de Trabajo para listado'!$BC$155:$CB$1048576,MATCH($A858,'Hoja de Trabajo para listado'!$BC$155:$BC$1048576,0),MATCH((CUADRO!J$5&amp;$E858),'Hoja de Trabajo para listado'!$BC$151:$CB$151,0)),0)+IFERROR(INDEX('Hoja de Trabajo para listado'!$DE$153:$DG$274,MATCH($A858,'Hoja de Trabajo para listado'!$DE$153:$DE$1048576,0),MATCH((CUADRO!J$5&amp;$E858),'Hoja de Trabajo para listado'!$DE$151:$DG$151,0)),0)+IFERROR(INDEX('Hoja de Trabajo para listado'!$CD$155:$DC$1048576,MATCH($A858,'Hoja de Trabajo para listado'!$CD$155:$CD$1048576,0),MATCH((CUADRO!J$5&amp;$E858),'Hoja de Trabajo para listado'!$CD$151:$DC$151,0)),0)</f>
        <v>0</v>
      </c>
      <c r="K858" s="314">
        <f ca="1">+IFERROR(INDEX('Hoja de Trabajo para listado'!$A$155:$Z$1048576,MATCH($A858,'Hoja de Trabajo para listado'!$A$155:$A$1048576,0),MATCH((CUADRO!K$5&amp;$E858),'Hoja de Trabajo para listado'!$A$151:$Z$151,0)),0)+IFERROR(INDEX('Hoja de Trabajo para listado'!$AB$155:$BA$1048576,MATCH($A858,'Hoja de Trabajo para listado'!$AB$155:$AB$1048576,0),MATCH((CUADRO!K$5&amp;$E858),'Hoja de Trabajo para listado'!$AB$151:$BA$151,0)),0)+IFERROR(INDEX('Hoja de Trabajo para listado'!$BC$155:$CB$1048576,MATCH($A858,'Hoja de Trabajo para listado'!$BC$155:$BC$1048576,0),MATCH((CUADRO!K$5&amp;$E858),'Hoja de Trabajo para listado'!$BC$151:$CB$151,0)),0)+IFERROR(INDEX('Hoja de Trabajo para listado'!$DE$153:$DG$274,MATCH($A858,'Hoja de Trabajo para listado'!$DE$153:$DE$1048576,0),MATCH((CUADRO!K$5&amp;$E858),'Hoja de Trabajo para listado'!$DE$151:$DG$151,0)),0)+IFERROR(INDEX('Hoja de Trabajo para listado'!$CD$155:$DC$1048576,MATCH($A858,'Hoja de Trabajo para listado'!$CD$155:$CD$1048576,0),MATCH((CUADRO!K$5&amp;$E858),'Hoja de Trabajo para listado'!$CD$151:$DC$151,0)),0)</f>
        <v>0</v>
      </c>
      <c r="L858" s="314">
        <f ca="1">+IFERROR(INDEX('Hoja de Trabajo para listado'!$A$155:$Z$1048576,MATCH($A858,'Hoja de Trabajo para listado'!$A$155:$A$1048576,0),MATCH((CUADRO!L$5&amp;$E858),'Hoja de Trabajo para listado'!$A$151:$Z$151,0)),0)+IFERROR(INDEX('Hoja de Trabajo para listado'!$AB$155:$BA$1048576,MATCH($A858,'Hoja de Trabajo para listado'!$AB$155:$AB$1048576,0),MATCH((CUADRO!L$5&amp;$E858),'Hoja de Trabajo para listado'!$AB$151:$BA$151,0)),0)+IFERROR(INDEX('Hoja de Trabajo para listado'!$BC$155:$CB$1048576,MATCH($A858,'Hoja de Trabajo para listado'!$BC$155:$BC$1048576,0),MATCH((CUADRO!L$5&amp;$E858),'Hoja de Trabajo para listado'!$BC$151:$CB$151,0)),0)+IFERROR(INDEX('Hoja de Trabajo para listado'!$DE$153:$DG$274,MATCH($A858,'Hoja de Trabajo para listado'!$DE$153:$DE$1048576,0),MATCH((CUADRO!L$5&amp;$E858),'Hoja de Trabajo para listado'!$DE$151:$DG$151,0)),0)+IFERROR(INDEX('Hoja de Trabajo para listado'!$CD$155:$DC$1048576,MATCH($A858,'Hoja de Trabajo para listado'!$CD$155:$CD$1048576,0),MATCH((CUADRO!L$5&amp;$E858),'Hoja de Trabajo para listado'!$CD$151:$DC$151,0)),0)</f>
        <v>0</v>
      </c>
      <c r="M858" s="314">
        <f ca="1">+IFERROR(INDEX('Hoja de Trabajo para listado'!$A$155:$Z$1048576,MATCH($A858,'Hoja de Trabajo para listado'!$A$155:$A$1048576,0),MATCH((CUADRO!M$5&amp;$E858),'Hoja de Trabajo para listado'!$A$151:$Z$151,0)),0)+IFERROR(INDEX('Hoja de Trabajo para listado'!$AB$155:$BA$1048576,MATCH($A858,'Hoja de Trabajo para listado'!$AB$155:$AB$1048576,0),MATCH((CUADRO!M$5&amp;$E858),'Hoja de Trabajo para listado'!$AB$151:$BA$151,0)),0)+IFERROR(INDEX('Hoja de Trabajo para listado'!$BC$155:$CB$1048576,MATCH($A858,'Hoja de Trabajo para listado'!$BC$155:$BC$1048576,0),MATCH((CUADRO!M$5&amp;$E858),'Hoja de Trabajo para listado'!$BC$151:$CB$151,0)),0)+IFERROR(INDEX('Hoja de Trabajo para listado'!$DE$153:$DG$274,MATCH($A858,'Hoja de Trabajo para listado'!$DE$153:$DE$1048576,0),MATCH((CUADRO!M$5&amp;$E858),'Hoja de Trabajo para listado'!$DE$151:$DG$151,0)),0)+IFERROR(INDEX('Hoja de Trabajo para listado'!$CD$155:$DC$1048576,MATCH($A858,'Hoja de Trabajo para listado'!$CD$155:$CD$1048576,0),MATCH((CUADRO!M$5&amp;$E858),'Hoja de Trabajo para listado'!$CD$151:$DC$151,0)),0)</f>
        <v>0</v>
      </c>
      <c r="N858" s="314">
        <f ca="1">+IFERROR(INDEX('Hoja de Trabajo para listado'!$A$155:$Z$1048576,MATCH($A858,'Hoja de Trabajo para listado'!$A$155:$A$1048576,0),MATCH((CUADRO!N$5&amp;$E858),'Hoja de Trabajo para listado'!$A$151:$Z$151,0)),0)+IFERROR(INDEX('Hoja de Trabajo para listado'!$AB$155:$BA$1048576,MATCH($A858,'Hoja de Trabajo para listado'!$AB$155:$AB$1048576,0),MATCH((CUADRO!N$5&amp;$E858),'Hoja de Trabajo para listado'!$AB$151:$BA$151,0)),0)+IFERROR(INDEX('Hoja de Trabajo para listado'!$BC$155:$CB$1048576,MATCH($A858,'Hoja de Trabajo para listado'!$BC$155:$BC$1048576,0),MATCH((CUADRO!N$5&amp;$E858),'Hoja de Trabajo para listado'!$BC$151:$CB$151,0)),0)+IFERROR(INDEX('Hoja de Trabajo para listado'!$DE$153:$DG$274,MATCH($A858,'Hoja de Trabajo para listado'!$DE$153:$DE$1048576,0),MATCH((CUADRO!N$5&amp;$E858),'Hoja de Trabajo para listado'!$DE$151:$DG$151,0)),0)+IFERROR(INDEX('Hoja de Trabajo para listado'!$CD$155:$DC$1048576,MATCH($A858,'Hoja de Trabajo para listado'!$CD$155:$CD$1048576,0),MATCH((CUADRO!N$5&amp;$E858),'Hoja de Trabajo para listado'!$CD$151:$DC$151,0)),0)</f>
        <v>0</v>
      </c>
      <c r="O858" s="314">
        <f ca="1">+IFERROR(INDEX('Hoja de Trabajo para listado'!$A$155:$Z$1048576,MATCH($A858,'Hoja de Trabajo para listado'!$A$155:$A$1048576,0),MATCH((CUADRO!O$5&amp;$E858),'Hoja de Trabajo para listado'!$A$151:$Z$151,0)),0)+IFERROR(INDEX('Hoja de Trabajo para listado'!$AB$155:$BA$1048576,MATCH($A858,'Hoja de Trabajo para listado'!$AB$155:$AB$1048576,0),MATCH((CUADRO!O$5&amp;$E858),'Hoja de Trabajo para listado'!$AB$151:$BA$151,0)),0)+IFERROR(INDEX('Hoja de Trabajo para listado'!$BC$155:$CB$1048576,MATCH($A858,'Hoja de Trabajo para listado'!$BC$155:$BC$1048576,0),MATCH((CUADRO!O$5&amp;$E858),'Hoja de Trabajo para listado'!$BC$151:$CB$151,0)),0)+IFERROR(INDEX('Hoja de Trabajo para listado'!$DE$153:$DG$274,MATCH($A858,'Hoja de Trabajo para listado'!$DE$153:$DE$1048576,0),MATCH((CUADRO!O$5&amp;$E858),'Hoja de Trabajo para listado'!$DE$151:$DG$151,0)),0)+IFERROR(INDEX('Hoja de Trabajo para listado'!$CD$155:$DC$1048576,MATCH($A858,'Hoja de Trabajo para listado'!$CD$155:$CD$1048576,0),MATCH((CUADRO!O$5&amp;$E858),'Hoja de Trabajo para listado'!$CD$151:$DC$151,0)),0)</f>
        <v>0</v>
      </c>
      <c r="P858" s="314">
        <f ca="1">+IFERROR(INDEX('Hoja de Trabajo para listado'!$A$155:$Z$1048576,MATCH($A858,'Hoja de Trabajo para listado'!$A$155:$A$1048576,0),MATCH((CUADRO!P$5&amp;$E858),'Hoja de Trabajo para listado'!$A$151:$Z$151,0)),0)+IFERROR(INDEX('Hoja de Trabajo para listado'!$AB$155:$BA$1048576,MATCH($A858,'Hoja de Trabajo para listado'!$AB$155:$AB$1048576,0),MATCH((CUADRO!P$5&amp;$E858),'Hoja de Trabajo para listado'!$AB$151:$BA$151,0)),0)+IFERROR(INDEX('Hoja de Trabajo para listado'!$BC$155:$CB$1048576,MATCH($A858,'Hoja de Trabajo para listado'!$BC$155:$BC$1048576,0),MATCH((CUADRO!P$5&amp;$E858),'Hoja de Trabajo para listado'!$BC$151:$CB$151,0)),0)+IFERROR(INDEX('Hoja de Trabajo para listado'!$DE$153:$DG$274,MATCH($A858,'Hoja de Trabajo para listado'!$DE$153:$DE$1048576,0),MATCH((CUADRO!P$5&amp;$E858),'Hoja de Trabajo para listado'!$DE$151:$DG$151,0)),0)+IFERROR(INDEX('Hoja de Trabajo para listado'!$CD$155:$DC$1048576,MATCH($A858,'Hoja de Trabajo para listado'!$CD$155:$CD$1048576,0),MATCH((CUADRO!P$5&amp;$E858),'Hoja de Trabajo para listado'!$CD$151:$DC$151,0)),0)</f>
        <v>0</v>
      </c>
      <c r="Q858" s="314">
        <f ca="1">+IFERROR(INDEX('Hoja de Trabajo para listado'!$A$155:$Z$1048576,MATCH($A858,'Hoja de Trabajo para listado'!$A$155:$A$1048576,0),MATCH((CUADRO!Q$5&amp;$E858),'Hoja de Trabajo para listado'!$A$151:$Z$151,0)),0)+IFERROR(INDEX('Hoja de Trabajo para listado'!$AB$155:$BA$1048576,MATCH($A858,'Hoja de Trabajo para listado'!$AB$155:$AB$1048576,0),MATCH((CUADRO!Q$5&amp;$E858),'Hoja de Trabajo para listado'!$AB$151:$BA$151,0)),0)+IFERROR(INDEX('Hoja de Trabajo para listado'!$BC$155:$CB$1048576,MATCH($A858,'Hoja de Trabajo para listado'!$BC$155:$BC$1048576,0),MATCH((CUADRO!Q$5&amp;$E858),'Hoja de Trabajo para listado'!$BC$151:$CB$151,0)),0)+IFERROR(INDEX('Hoja de Trabajo para listado'!$DE$153:$DG$274,MATCH($A858,'Hoja de Trabajo para listado'!$DE$153:$DE$1048576,0),MATCH((CUADRO!Q$5&amp;$E858),'Hoja de Trabajo para listado'!$DE$151:$DG$151,0)),0)+IFERROR(INDEX('Hoja de Trabajo para listado'!$CD$155:$DC$1048576,MATCH($A858,'Hoja de Trabajo para listado'!$CD$155:$CD$1048576,0),MATCH((CUADRO!Q$5&amp;$E858),'Hoja de Trabajo para listado'!$CD$151:$DC$151,0)),0)</f>
        <v>0</v>
      </c>
      <c r="R858" s="314">
        <f t="shared" ca="1" si="26"/>
        <v>16742.71</v>
      </c>
      <c r="S858" s="314"/>
      <c r="T858" s="314">
        <f ca="1">+T859</f>
        <v>9965044.3400000017</v>
      </c>
      <c r="U858" s="313">
        <f t="shared" si="27"/>
        <v>1</v>
      </c>
      <c r="V858" s="319" t="str">
        <f>+VLOOKUP(A858,bd_lista!$A$3:$E$593,5,FALSE)</f>
        <v>Instituciones Descentralizadas</v>
      </c>
      <c r="W858" s="425" t="str">
        <f>+V858</f>
        <v>Instituciones Descentralizadas</v>
      </c>
    </row>
    <row r="859" spans="1:23" customFormat="1" ht="15" customHeight="1">
      <c r="A859" s="323">
        <v>290</v>
      </c>
      <c r="B859" s="428"/>
      <c r="C859" s="339" t="str">
        <f>+VLOOKUP(A859,bd_lista!$A$3:$C$593,3,FALSE)</f>
        <v>Servicio de Impuestos Nacionales</v>
      </c>
      <c r="D859" s="430"/>
      <c r="E859" s="319" t="s">
        <v>1419</v>
      </c>
      <c r="F859" s="316">
        <f ca="1">+IFERROR(INDEX('Hoja de Trabajo para listado'!$A$155:$Z$1048576,MATCH($A859,'Hoja de Trabajo para listado'!$A$155:$A$1048576,0),MATCH((CUADRO!F$5&amp;$E859),'Hoja de Trabajo para listado'!$A$151:$Z$151,0)),0)+IFERROR(INDEX('Hoja de Trabajo para listado'!$AB$155:$BA$1048576,MATCH($A859,'Hoja de Trabajo para listado'!$AB$155:$AB$1048576,0),MATCH((CUADRO!F$5&amp;$E859),'Hoja de Trabajo para listado'!$AB$151:$BA$151,0)),0)+IFERROR(INDEX('Hoja de Trabajo para listado'!$BC$155:$CB$1048576,MATCH($A859,'Hoja de Trabajo para listado'!$BC$155:$BC$1048576,0),MATCH((CUADRO!F$5&amp;$E859),'Hoja de Trabajo para listado'!$BC$151:$CB$151,0)),0)+IFERROR(INDEX('Hoja de Trabajo para listado'!$DE$153:$DG$274,MATCH($A859,'Hoja de Trabajo para listado'!$DE$153:$DE$1048576,0),MATCH((CUADRO!F$5&amp;$E859),'Hoja de Trabajo para listado'!$DE$151:$DG$151,0)),0)+IFERROR(INDEX('Hoja de Trabajo para listado'!$CD$155:$DC$1048576,MATCH($A859,'Hoja de Trabajo para listado'!$CD$155:$CD$1048576,0),MATCH((CUADRO!F$5&amp;$E859),'Hoja de Trabajo para listado'!$CD$151:$DC$151,0)),0)</f>
        <v>0</v>
      </c>
      <c r="G859" s="316">
        <f ca="1">+IFERROR(INDEX('Hoja de Trabajo para listado'!$A$155:$Z$1048576,MATCH($A859,'Hoja de Trabajo para listado'!$A$155:$A$1048576,0),MATCH((CUADRO!G$5&amp;$E859),'Hoja de Trabajo para listado'!$A$151:$Z$151,0)),0)+IFERROR(INDEX('Hoja de Trabajo para listado'!$AB$155:$BA$1048576,MATCH($A859,'Hoja de Trabajo para listado'!$AB$155:$AB$1048576,0),MATCH((CUADRO!G$5&amp;$E859),'Hoja de Trabajo para listado'!$AB$151:$BA$151,0)),0)+IFERROR(INDEX('Hoja de Trabajo para listado'!$BC$155:$CB$1048576,MATCH($A859,'Hoja de Trabajo para listado'!$BC$155:$BC$1048576,0),MATCH((CUADRO!G$5&amp;$E859),'Hoja de Trabajo para listado'!$BC$151:$CB$151,0)),0)+IFERROR(INDEX('Hoja de Trabajo para listado'!$DE$153:$DG$274,MATCH($A859,'Hoja de Trabajo para listado'!$DE$153:$DE$1048576,0),MATCH((CUADRO!G$5&amp;$E859),'Hoja de Trabajo para listado'!$DE$151:$DG$151,0)),0)+IFERROR(INDEX('Hoja de Trabajo para listado'!$CD$155:$DC$1048576,MATCH($A859,'Hoja de Trabajo para listado'!$CD$155:$CD$1048576,0),MATCH((CUADRO!G$5&amp;$E859),'Hoja de Trabajo para listado'!$CD$151:$DC$151,0)),0)</f>
        <v>0</v>
      </c>
      <c r="H859" s="316">
        <f ca="1">+IFERROR(INDEX('Hoja de Trabajo para listado'!$A$155:$Z$1048576,MATCH($A859,'Hoja de Trabajo para listado'!$A$155:$A$1048576,0),MATCH((CUADRO!H$5&amp;$E859),'Hoja de Trabajo para listado'!$A$151:$Z$151,0)),0)+IFERROR(INDEX('Hoja de Trabajo para listado'!$AB$155:$BA$1048576,MATCH($A859,'Hoja de Trabajo para listado'!$AB$155:$AB$1048576,0),MATCH((CUADRO!H$5&amp;$E859),'Hoja de Trabajo para listado'!$AB$151:$BA$151,0)),0)+IFERROR(INDEX('Hoja de Trabajo para listado'!$BC$155:$CB$1048576,MATCH($A859,'Hoja de Trabajo para listado'!$BC$155:$BC$1048576,0),MATCH((CUADRO!H$5&amp;$E859),'Hoja de Trabajo para listado'!$BC$151:$CB$151,0)),0)+IFERROR(INDEX('Hoja de Trabajo para listado'!$DE$153:$DG$274,MATCH($A859,'Hoja de Trabajo para listado'!$DE$153:$DE$1048576,0),MATCH((CUADRO!H$5&amp;$E859),'Hoja de Trabajo para listado'!$DE$151:$DG$151,0)),0)+IFERROR(INDEX('Hoja de Trabajo para listado'!$CD$155:$DC$1048576,MATCH($A859,'Hoja de Trabajo para listado'!$CD$155:$CD$1048576,0),MATCH((CUADRO!H$5&amp;$E859),'Hoja de Trabajo para listado'!$CD$151:$DC$151,0)),0)</f>
        <v>0</v>
      </c>
      <c r="I859" s="316">
        <f ca="1">+IFERROR(INDEX('Hoja de Trabajo para listado'!$A$155:$Z$1048576,MATCH($A859,'Hoja de Trabajo para listado'!$A$155:$A$1048576,0),MATCH((CUADRO!I$5&amp;$E859),'Hoja de Trabajo para listado'!$A$151:$Z$151,0)),0)+IFERROR(INDEX('Hoja de Trabajo para listado'!$AB$155:$BA$1048576,MATCH($A859,'Hoja de Trabajo para listado'!$AB$155:$AB$1048576,0),MATCH((CUADRO!I$5&amp;$E859),'Hoja de Trabajo para listado'!$AB$151:$BA$151,0)),0)+IFERROR(INDEX('Hoja de Trabajo para listado'!$BC$155:$CB$1048576,MATCH($A859,'Hoja de Trabajo para listado'!$BC$155:$BC$1048576,0),MATCH((CUADRO!I$5&amp;$E859),'Hoja de Trabajo para listado'!$BC$151:$CB$151,0)),0)+IFERROR(INDEX('Hoja de Trabajo para listado'!$DE$153:$DG$274,MATCH($A859,'Hoja de Trabajo para listado'!$DE$153:$DE$1048576,0),MATCH((CUADRO!I$5&amp;$E859),'Hoja de Trabajo para listado'!$DE$151:$DG$151,0)),0)+IFERROR(INDEX('Hoja de Trabajo para listado'!$CD$155:$DC$1048576,MATCH($A859,'Hoja de Trabajo para listado'!$CD$155:$CD$1048576,0),MATCH((CUADRO!I$5&amp;$E859),'Hoja de Trabajo para listado'!$CD$151:$DC$151,0)),0)</f>
        <v>9948301.6300000008</v>
      </c>
      <c r="J859" s="316">
        <f ca="1">+IFERROR(INDEX('Hoja de Trabajo para listado'!$A$155:$Z$1048576,MATCH($A859,'Hoja de Trabajo para listado'!$A$155:$A$1048576,0),MATCH((CUADRO!J$5&amp;$E859),'Hoja de Trabajo para listado'!$A$151:$Z$151,0)),0)+IFERROR(INDEX('Hoja de Trabajo para listado'!$AB$155:$BA$1048576,MATCH($A859,'Hoja de Trabajo para listado'!$AB$155:$AB$1048576,0),MATCH((CUADRO!J$5&amp;$E859),'Hoja de Trabajo para listado'!$AB$151:$BA$151,0)),0)+IFERROR(INDEX('Hoja de Trabajo para listado'!$BC$155:$CB$1048576,MATCH($A859,'Hoja de Trabajo para listado'!$BC$155:$BC$1048576,0),MATCH((CUADRO!J$5&amp;$E859),'Hoja de Trabajo para listado'!$BC$151:$CB$151,0)),0)+IFERROR(INDEX('Hoja de Trabajo para listado'!$DE$153:$DG$274,MATCH($A859,'Hoja de Trabajo para listado'!$DE$153:$DE$1048576,0),MATCH((CUADRO!J$5&amp;$E859),'Hoja de Trabajo para listado'!$DE$151:$DG$151,0)),0)+IFERROR(INDEX('Hoja de Trabajo para listado'!$CD$155:$DC$1048576,MATCH($A859,'Hoja de Trabajo para listado'!$CD$155:$CD$1048576,0),MATCH((CUADRO!J$5&amp;$E859),'Hoja de Trabajo para listado'!$CD$151:$DC$151,0)),0)</f>
        <v>0</v>
      </c>
      <c r="K859" s="314">
        <f ca="1">+IFERROR(INDEX('Hoja de Trabajo para listado'!$A$155:$Z$1048576,MATCH($A859,'Hoja de Trabajo para listado'!$A$155:$A$1048576,0),MATCH((CUADRO!K$5&amp;$E859),'Hoja de Trabajo para listado'!$A$151:$Z$151,0)),0)+IFERROR(INDEX('Hoja de Trabajo para listado'!$AB$155:$BA$1048576,MATCH($A859,'Hoja de Trabajo para listado'!$AB$155:$AB$1048576,0),MATCH((CUADRO!K$5&amp;$E859),'Hoja de Trabajo para listado'!$AB$151:$BA$151,0)),0)+IFERROR(INDEX('Hoja de Trabajo para listado'!$BC$155:$CB$1048576,MATCH($A859,'Hoja de Trabajo para listado'!$BC$155:$BC$1048576,0),MATCH((CUADRO!K$5&amp;$E859),'Hoja de Trabajo para listado'!$BC$151:$CB$151,0)),0)+IFERROR(INDEX('Hoja de Trabajo para listado'!$DE$153:$DG$274,MATCH($A859,'Hoja de Trabajo para listado'!$DE$153:$DE$1048576,0),MATCH((CUADRO!K$5&amp;$E859),'Hoja de Trabajo para listado'!$DE$151:$DG$151,0)),0)+IFERROR(INDEX('Hoja de Trabajo para listado'!$CD$155:$DC$1048576,MATCH($A859,'Hoja de Trabajo para listado'!$CD$155:$CD$1048576,0),MATCH((CUADRO!K$5&amp;$E859),'Hoja de Trabajo para listado'!$CD$151:$DC$151,0)),0)</f>
        <v>0</v>
      </c>
      <c r="L859" s="314">
        <f ca="1">+IFERROR(INDEX('Hoja de Trabajo para listado'!$A$155:$Z$1048576,MATCH($A859,'Hoja de Trabajo para listado'!$A$155:$A$1048576,0),MATCH((CUADRO!L$5&amp;$E859),'Hoja de Trabajo para listado'!$A$151:$Z$151,0)),0)+IFERROR(INDEX('Hoja de Trabajo para listado'!$AB$155:$BA$1048576,MATCH($A859,'Hoja de Trabajo para listado'!$AB$155:$AB$1048576,0),MATCH((CUADRO!L$5&amp;$E859),'Hoja de Trabajo para listado'!$AB$151:$BA$151,0)),0)+IFERROR(INDEX('Hoja de Trabajo para listado'!$BC$155:$CB$1048576,MATCH($A859,'Hoja de Trabajo para listado'!$BC$155:$BC$1048576,0),MATCH((CUADRO!L$5&amp;$E859),'Hoja de Trabajo para listado'!$BC$151:$CB$151,0)),0)+IFERROR(INDEX('Hoja de Trabajo para listado'!$DE$153:$DG$274,MATCH($A859,'Hoja de Trabajo para listado'!$DE$153:$DE$1048576,0),MATCH((CUADRO!L$5&amp;$E859),'Hoja de Trabajo para listado'!$DE$151:$DG$151,0)),0)+IFERROR(INDEX('Hoja de Trabajo para listado'!$CD$155:$DC$1048576,MATCH($A859,'Hoja de Trabajo para listado'!$CD$155:$CD$1048576,0),MATCH((CUADRO!L$5&amp;$E859),'Hoja de Trabajo para listado'!$CD$151:$DC$151,0)),0)</f>
        <v>0</v>
      </c>
      <c r="M859" s="314">
        <f ca="1">+IFERROR(INDEX('Hoja de Trabajo para listado'!$A$155:$Z$1048576,MATCH($A859,'Hoja de Trabajo para listado'!$A$155:$A$1048576,0),MATCH((CUADRO!M$5&amp;$E859),'Hoja de Trabajo para listado'!$A$151:$Z$151,0)),0)+IFERROR(INDEX('Hoja de Trabajo para listado'!$AB$155:$BA$1048576,MATCH($A859,'Hoja de Trabajo para listado'!$AB$155:$AB$1048576,0),MATCH((CUADRO!M$5&amp;$E859),'Hoja de Trabajo para listado'!$AB$151:$BA$151,0)),0)+IFERROR(INDEX('Hoja de Trabajo para listado'!$BC$155:$CB$1048576,MATCH($A859,'Hoja de Trabajo para listado'!$BC$155:$BC$1048576,0),MATCH((CUADRO!M$5&amp;$E859),'Hoja de Trabajo para listado'!$BC$151:$CB$151,0)),0)+IFERROR(INDEX('Hoja de Trabajo para listado'!$DE$153:$DG$274,MATCH($A859,'Hoja de Trabajo para listado'!$DE$153:$DE$1048576,0),MATCH((CUADRO!M$5&amp;$E859),'Hoja de Trabajo para listado'!$DE$151:$DG$151,0)),0)+IFERROR(INDEX('Hoja de Trabajo para listado'!$CD$155:$DC$1048576,MATCH($A859,'Hoja de Trabajo para listado'!$CD$155:$CD$1048576,0),MATCH((CUADRO!M$5&amp;$E859),'Hoja de Trabajo para listado'!$CD$151:$DC$151,0)),0)</f>
        <v>0</v>
      </c>
      <c r="N859" s="314">
        <f ca="1">+IFERROR(INDEX('Hoja de Trabajo para listado'!$A$155:$Z$1048576,MATCH($A859,'Hoja de Trabajo para listado'!$A$155:$A$1048576,0),MATCH((CUADRO!N$5&amp;$E859),'Hoja de Trabajo para listado'!$A$151:$Z$151,0)),0)+IFERROR(INDEX('Hoja de Trabajo para listado'!$AB$155:$BA$1048576,MATCH($A859,'Hoja de Trabajo para listado'!$AB$155:$AB$1048576,0),MATCH((CUADRO!N$5&amp;$E859),'Hoja de Trabajo para listado'!$AB$151:$BA$151,0)),0)+IFERROR(INDEX('Hoja de Trabajo para listado'!$BC$155:$CB$1048576,MATCH($A859,'Hoja de Trabajo para listado'!$BC$155:$BC$1048576,0),MATCH((CUADRO!N$5&amp;$E859),'Hoja de Trabajo para listado'!$BC$151:$CB$151,0)),0)+IFERROR(INDEX('Hoja de Trabajo para listado'!$DE$153:$DG$274,MATCH($A859,'Hoja de Trabajo para listado'!$DE$153:$DE$1048576,0),MATCH((CUADRO!N$5&amp;$E859),'Hoja de Trabajo para listado'!$DE$151:$DG$151,0)),0)+IFERROR(INDEX('Hoja de Trabajo para listado'!$CD$155:$DC$1048576,MATCH($A859,'Hoja de Trabajo para listado'!$CD$155:$CD$1048576,0),MATCH((CUADRO!N$5&amp;$E859),'Hoja de Trabajo para listado'!$CD$151:$DC$151,0)),0)</f>
        <v>0</v>
      </c>
      <c r="O859" s="314">
        <f ca="1">+IFERROR(INDEX('Hoja de Trabajo para listado'!$A$155:$Z$1048576,MATCH($A859,'Hoja de Trabajo para listado'!$A$155:$A$1048576,0),MATCH((CUADRO!O$5&amp;$E859),'Hoja de Trabajo para listado'!$A$151:$Z$151,0)),0)+IFERROR(INDEX('Hoja de Trabajo para listado'!$AB$155:$BA$1048576,MATCH($A859,'Hoja de Trabajo para listado'!$AB$155:$AB$1048576,0),MATCH((CUADRO!O$5&amp;$E859),'Hoja de Trabajo para listado'!$AB$151:$BA$151,0)),0)+IFERROR(INDEX('Hoja de Trabajo para listado'!$BC$155:$CB$1048576,MATCH($A859,'Hoja de Trabajo para listado'!$BC$155:$BC$1048576,0),MATCH((CUADRO!O$5&amp;$E859),'Hoja de Trabajo para listado'!$BC$151:$CB$151,0)),0)+IFERROR(INDEX('Hoja de Trabajo para listado'!$DE$153:$DG$274,MATCH($A859,'Hoja de Trabajo para listado'!$DE$153:$DE$1048576,0),MATCH((CUADRO!O$5&amp;$E859),'Hoja de Trabajo para listado'!$DE$151:$DG$151,0)),0)+IFERROR(INDEX('Hoja de Trabajo para listado'!$CD$155:$DC$1048576,MATCH($A859,'Hoja de Trabajo para listado'!$CD$155:$CD$1048576,0),MATCH((CUADRO!O$5&amp;$E859),'Hoja de Trabajo para listado'!$CD$151:$DC$151,0)),0)</f>
        <v>0</v>
      </c>
      <c r="P859" s="314">
        <f ca="1">+IFERROR(INDEX('Hoja de Trabajo para listado'!$A$155:$Z$1048576,MATCH($A859,'Hoja de Trabajo para listado'!$A$155:$A$1048576,0),MATCH((CUADRO!P$5&amp;$E859),'Hoja de Trabajo para listado'!$A$151:$Z$151,0)),0)+IFERROR(INDEX('Hoja de Trabajo para listado'!$AB$155:$BA$1048576,MATCH($A859,'Hoja de Trabajo para listado'!$AB$155:$AB$1048576,0),MATCH((CUADRO!P$5&amp;$E859),'Hoja de Trabajo para listado'!$AB$151:$BA$151,0)),0)+IFERROR(INDEX('Hoja de Trabajo para listado'!$BC$155:$CB$1048576,MATCH($A859,'Hoja de Trabajo para listado'!$BC$155:$BC$1048576,0),MATCH((CUADRO!P$5&amp;$E859),'Hoja de Trabajo para listado'!$BC$151:$CB$151,0)),0)+IFERROR(INDEX('Hoja de Trabajo para listado'!$DE$153:$DG$274,MATCH($A859,'Hoja de Trabajo para listado'!$DE$153:$DE$1048576,0),MATCH((CUADRO!P$5&amp;$E859),'Hoja de Trabajo para listado'!$DE$151:$DG$151,0)),0)+IFERROR(INDEX('Hoja de Trabajo para listado'!$CD$155:$DC$1048576,MATCH($A859,'Hoja de Trabajo para listado'!$CD$155:$CD$1048576,0),MATCH((CUADRO!P$5&amp;$E859),'Hoja de Trabajo para listado'!$CD$151:$DC$151,0)),0)</f>
        <v>0</v>
      </c>
      <c r="Q859" s="314">
        <f ca="1">+IFERROR(INDEX('Hoja de Trabajo para listado'!$A$155:$Z$1048576,MATCH($A859,'Hoja de Trabajo para listado'!$A$155:$A$1048576,0),MATCH((CUADRO!Q$5&amp;$E859),'Hoja de Trabajo para listado'!$A$151:$Z$151,0)),0)+IFERROR(INDEX('Hoja de Trabajo para listado'!$AB$155:$BA$1048576,MATCH($A859,'Hoja de Trabajo para listado'!$AB$155:$AB$1048576,0),MATCH((CUADRO!Q$5&amp;$E859),'Hoja de Trabajo para listado'!$AB$151:$BA$151,0)),0)+IFERROR(INDEX('Hoja de Trabajo para listado'!$BC$155:$CB$1048576,MATCH($A859,'Hoja de Trabajo para listado'!$BC$155:$BC$1048576,0),MATCH((CUADRO!Q$5&amp;$E859),'Hoja de Trabajo para listado'!$BC$151:$CB$151,0)),0)+IFERROR(INDEX('Hoja de Trabajo para listado'!$DE$153:$DG$274,MATCH($A859,'Hoja de Trabajo para listado'!$DE$153:$DE$1048576,0),MATCH((CUADRO!Q$5&amp;$E859),'Hoja de Trabajo para listado'!$DE$151:$DG$151,0)),0)+IFERROR(INDEX('Hoja de Trabajo para listado'!$CD$155:$DC$1048576,MATCH($A859,'Hoja de Trabajo para listado'!$CD$155:$CD$1048576,0),MATCH((CUADRO!Q$5&amp;$E859),'Hoja de Trabajo para listado'!$CD$151:$DC$151,0)),0)</f>
        <v>0</v>
      </c>
      <c r="R859" s="316">
        <f t="shared" ca="1" si="26"/>
        <v>9948301.6300000008</v>
      </c>
      <c r="S859" s="316">
        <f ca="1">+R858+R859</f>
        <v>9965044.3400000017</v>
      </c>
      <c r="T859" s="314">
        <f ca="1">+S859</f>
        <v>9965044.3400000017</v>
      </c>
      <c r="U859" s="348">
        <f t="shared" si="27"/>
        <v>2</v>
      </c>
      <c r="V859" s="319" t="str">
        <f>+VLOOKUP(A859,bd_lista!$A$3:$E$593,5,FALSE)</f>
        <v>Instituciones Descentralizadas</v>
      </c>
      <c r="W859" s="426"/>
    </row>
    <row r="860" spans="1:23" customFormat="1" ht="15" customHeight="1">
      <c r="A860" s="323">
        <v>373</v>
      </c>
      <c r="B860" s="427">
        <f>+A860</f>
        <v>373</v>
      </c>
      <c r="C860" s="318" t="str">
        <f>+VLOOKUP(A860,bd_lista!$A$3:$C$593,3,FALSE)</f>
        <v>Fondo de Desarrollo Indigena</v>
      </c>
      <c r="D860" s="429" t="str">
        <f>+C860</f>
        <v>Fondo de Desarrollo Indigena</v>
      </c>
      <c r="E860" s="339" t="s">
        <v>1418</v>
      </c>
      <c r="F860" s="314">
        <f ca="1">+IFERROR(INDEX('Hoja de Trabajo para listado'!$A$155:$Z$1048576,MATCH($A860,'Hoja de Trabajo para listado'!$A$155:$A$1048576,0),MATCH((CUADRO!F$5&amp;$E860),'Hoja de Trabajo para listado'!$A$151:$Z$151,0)),0)+IFERROR(INDEX('Hoja de Trabajo para listado'!$AB$155:$BA$1048576,MATCH($A860,'Hoja de Trabajo para listado'!$AB$155:$AB$1048576,0),MATCH((CUADRO!F$5&amp;$E860),'Hoja de Trabajo para listado'!$AB$151:$BA$151,0)),0)+IFERROR(INDEX('Hoja de Trabajo para listado'!$BC$155:$CB$1048576,MATCH($A860,'Hoja de Trabajo para listado'!$BC$155:$BC$1048576,0),MATCH((CUADRO!F$5&amp;$E860),'Hoja de Trabajo para listado'!$BC$151:$CB$151,0)),0)+IFERROR(INDEX('Hoja de Trabajo para listado'!$DE$153:$DG$274,MATCH($A860,'Hoja de Trabajo para listado'!$DE$153:$DE$1048576,0),MATCH((CUADRO!F$5&amp;$E860),'Hoja de Trabajo para listado'!$DE$151:$DG$151,0)),0)+IFERROR(INDEX('Hoja de Trabajo para listado'!$CD$155:$DC$1048576,MATCH($A860,'Hoja de Trabajo para listado'!$CD$155:$CD$1048576,0),MATCH((CUADRO!F$5&amp;$E860),'Hoja de Trabajo para listado'!$CD$151:$DC$151,0)),0)</f>
        <v>0</v>
      </c>
      <c r="G860" s="314">
        <f ca="1">+IFERROR(INDEX('Hoja de Trabajo para listado'!$A$155:$Z$1048576,MATCH($A860,'Hoja de Trabajo para listado'!$A$155:$A$1048576,0),MATCH((CUADRO!G$5&amp;$E860),'Hoja de Trabajo para listado'!$A$151:$Z$151,0)),0)+IFERROR(INDEX('Hoja de Trabajo para listado'!$AB$155:$BA$1048576,MATCH($A860,'Hoja de Trabajo para listado'!$AB$155:$AB$1048576,0),MATCH((CUADRO!G$5&amp;$E860),'Hoja de Trabajo para listado'!$AB$151:$BA$151,0)),0)+IFERROR(INDEX('Hoja de Trabajo para listado'!$BC$155:$CB$1048576,MATCH($A860,'Hoja de Trabajo para listado'!$BC$155:$BC$1048576,0),MATCH((CUADRO!G$5&amp;$E860),'Hoja de Trabajo para listado'!$BC$151:$CB$151,0)),0)+IFERROR(INDEX('Hoja de Trabajo para listado'!$DE$153:$DG$274,MATCH($A860,'Hoja de Trabajo para listado'!$DE$153:$DE$1048576,0),MATCH((CUADRO!G$5&amp;$E860),'Hoja de Trabajo para listado'!$DE$151:$DG$151,0)),0)+IFERROR(INDEX('Hoja de Trabajo para listado'!$CD$155:$DC$1048576,MATCH($A860,'Hoja de Trabajo para listado'!$CD$155:$CD$1048576,0),MATCH((CUADRO!G$5&amp;$E860),'Hoja de Trabajo para listado'!$CD$151:$DC$151,0)),0)</f>
        <v>0</v>
      </c>
      <c r="H860" s="314">
        <f ca="1">+IFERROR(INDEX('Hoja de Trabajo para listado'!$A$155:$Z$1048576,MATCH($A860,'Hoja de Trabajo para listado'!$A$155:$A$1048576,0),MATCH((CUADRO!H$5&amp;$E860),'Hoja de Trabajo para listado'!$A$151:$Z$151,0)),0)+IFERROR(INDEX('Hoja de Trabajo para listado'!$AB$155:$BA$1048576,MATCH($A860,'Hoja de Trabajo para listado'!$AB$155:$AB$1048576,0),MATCH((CUADRO!H$5&amp;$E860),'Hoja de Trabajo para listado'!$AB$151:$BA$151,0)),0)+IFERROR(INDEX('Hoja de Trabajo para listado'!$BC$155:$CB$1048576,MATCH($A860,'Hoja de Trabajo para listado'!$BC$155:$BC$1048576,0),MATCH((CUADRO!H$5&amp;$E860),'Hoja de Trabajo para listado'!$BC$151:$CB$151,0)),0)+IFERROR(INDEX('Hoja de Trabajo para listado'!$DE$153:$DG$274,MATCH($A860,'Hoja de Trabajo para listado'!$DE$153:$DE$1048576,0),MATCH((CUADRO!H$5&amp;$E860),'Hoja de Trabajo para listado'!$DE$151:$DG$151,0)),0)+IFERROR(INDEX('Hoja de Trabajo para listado'!$CD$155:$DC$1048576,MATCH($A860,'Hoja de Trabajo para listado'!$CD$155:$CD$1048576,0),MATCH((CUADRO!H$5&amp;$E860),'Hoja de Trabajo para listado'!$CD$151:$DC$151,0)),0)</f>
        <v>0</v>
      </c>
      <c r="I860" s="314">
        <f ca="1">+IFERROR(INDEX('Hoja de Trabajo para listado'!$A$155:$Z$1048576,MATCH($A860,'Hoja de Trabajo para listado'!$A$155:$A$1048576,0),MATCH((CUADRO!I$5&amp;$E860),'Hoja de Trabajo para listado'!$A$151:$Z$151,0)),0)+IFERROR(INDEX('Hoja de Trabajo para listado'!$AB$155:$BA$1048576,MATCH($A860,'Hoja de Trabajo para listado'!$AB$155:$AB$1048576,0),MATCH((CUADRO!I$5&amp;$E860),'Hoja de Trabajo para listado'!$AB$151:$BA$151,0)),0)+IFERROR(INDEX('Hoja de Trabajo para listado'!$BC$155:$CB$1048576,MATCH($A860,'Hoja de Trabajo para listado'!$BC$155:$BC$1048576,0),MATCH((CUADRO!I$5&amp;$E860),'Hoja de Trabajo para listado'!$BC$151:$CB$151,0)),0)+IFERROR(INDEX('Hoja de Trabajo para listado'!$DE$153:$DG$274,MATCH($A860,'Hoja de Trabajo para listado'!$DE$153:$DE$1048576,0),MATCH((CUADRO!I$5&amp;$E860),'Hoja de Trabajo para listado'!$DE$151:$DG$151,0)),0)+IFERROR(INDEX('Hoja de Trabajo para listado'!$CD$155:$DC$1048576,MATCH($A860,'Hoja de Trabajo para listado'!$CD$155:$CD$1048576,0),MATCH((CUADRO!I$5&amp;$E860),'Hoja de Trabajo para listado'!$CD$151:$DC$151,0)),0)</f>
        <v>0</v>
      </c>
      <c r="J860" s="314">
        <f ca="1">+IFERROR(INDEX('Hoja de Trabajo para listado'!$A$155:$Z$1048576,MATCH($A860,'Hoja de Trabajo para listado'!$A$155:$A$1048576,0),MATCH((CUADRO!J$5&amp;$E860),'Hoja de Trabajo para listado'!$A$151:$Z$151,0)),0)+IFERROR(INDEX('Hoja de Trabajo para listado'!$AB$155:$BA$1048576,MATCH($A860,'Hoja de Trabajo para listado'!$AB$155:$AB$1048576,0),MATCH((CUADRO!J$5&amp;$E860),'Hoja de Trabajo para listado'!$AB$151:$BA$151,0)),0)+IFERROR(INDEX('Hoja de Trabajo para listado'!$BC$155:$CB$1048576,MATCH($A860,'Hoja de Trabajo para listado'!$BC$155:$BC$1048576,0),MATCH((CUADRO!J$5&amp;$E860),'Hoja de Trabajo para listado'!$BC$151:$CB$151,0)),0)+IFERROR(INDEX('Hoja de Trabajo para listado'!$DE$153:$DG$274,MATCH($A860,'Hoja de Trabajo para listado'!$DE$153:$DE$1048576,0),MATCH((CUADRO!J$5&amp;$E860),'Hoja de Trabajo para listado'!$DE$151:$DG$151,0)),0)+IFERROR(INDEX('Hoja de Trabajo para listado'!$CD$155:$DC$1048576,MATCH($A860,'Hoja de Trabajo para listado'!$CD$155:$CD$1048576,0),MATCH((CUADRO!J$5&amp;$E860),'Hoja de Trabajo para listado'!$CD$151:$DC$151,0)),0)</f>
        <v>0</v>
      </c>
      <c r="K860" s="314">
        <f ca="1">+IFERROR(INDEX('Hoja de Trabajo para listado'!$A$155:$Z$1048576,MATCH($A860,'Hoja de Trabajo para listado'!$A$155:$A$1048576,0),MATCH((CUADRO!K$5&amp;$E860),'Hoja de Trabajo para listado'!$A$151:$Z$151,0)),0)+IFERROR(INDEX('Hoja de Trabajo para listado'!$AB$155:$BA$1048576,MATCH($A860,'Hoja de Trabajo para listado'!$AB$155:$AB$1048576,0),MATCH((CUADRO!K$5&amp;$E860),'Hoja de Trabajo para listado'!$AB$151:$BA$151,0)),0)+IFERROR(INDEX('Hoja de Trabajo para listado'!$BC$155:$CB$1048576,MATCH($A860,'Hoja de Trabajo para listado'!$BC$155:$BC$1048576,0),MATCH((CUADRO!K$5&amp;$E860),'Hoja de Trabajo para listado'!$BC$151:$CB$151,0)),0)+IFERROR(INDEX('Hoja de Trabajo para listado'!$DE$153:$DG$274,MATCH($A860,'Hoja de Trabajo para listado'!$DE$153:$DE$1048576,0),MATCH((CUADRO!K$5&amp;$E860),'Hoja de Trabajo para listado'!$DE$151:$DG$151,0)),0)+IFERROR(INDEX('Hoja de Trabajo para listado'!$CD$155:$DC$1048576,MATCH($A860,'Hoja de Trabajo para listado'!$CD$155:$CD$1048576,0),MATCH((CUADRO!K$5&amp;$E860),'Hoja de Trabajo para listado'!$CD$151:$DC$151,0)),0)</f>
        <v>0</v>
      </c>
      <c r="L860" s="314">
        <f ca="1">+IFERROR(INDEX('Hoja de Trabajo para listado'!$A$155:$Z$1048576,MATCH($A860,'Hoja de Trabajo para listado'!$A$155:$A$1048576,0),MATCH((CUADRO!L$5&amp;$E860),'Hoja de Trabajo para listado'!$A$151:$Z$151,0)),0)+IFERROR(INDEX('Hoja de Trabajo para listado'!$AB$155:$BA$1048576,MATCH($A860,'Hoja de Trabajo para listado'!$AB$155:$AB$1048576,0),MATCH((CUADRO!L$5&amp;$E860),'Hoja de Trabajo para listado'!$AB$151:$BA$151,0)),0)+IFERROR(INDEX('Hoja de Trabajo para listado'!$BC$155:$CB$1048576,MATCH($A860,'Hoja de Trabajo para listado'!$BC$155:$BC$1048576,0),MATCH((CUADRO!L$5&amp;$E860),'Hoja de Trabajo para listado'!$BC$151:$CB$151,0)),0)+IFERROR(INDEX('Hoja de Trabajo para listado'!$DE$153:$DG$274,MATCH($A860,'Hoja de Trabajo para listado'!$DE$153:$DE$1048576,0),MATCH((CUADRO!L$5&amp;$E860),'Hoja de Trabajo para listado'!$DE$151:$DG$151,0)),0)+IFERROR(INDEX('Hoja de Trabajo para listado'!$CD$155:$DC$1048576,MATCH($A860,'Hoja de Trabajo para listado'!$CD$155:$CD$1048576,0),MATCH((CUADRO!L$5&amp;$E860),'Hoja de Trabajo para listado'!$CD$151:$DC$151,0)),0)</f>
        <v>0</v>
      </c>
      <c r="M860" s="314">
        <f ca="1">+IFERROR(INDEX('Hoja de Trabajo para listado'!$A$155:$Z$1048576,MATCH($A860,'Hoja de Trabajo para listado'!$A$155:$A$1048576,0),MATCH((CUADRO!M$5&amp;$E860),'Hoja de Trabajo para listado'!$A$151:$Z$151,0)),0)+IFERROR(INDEX('Hoja de Trabajo para listado'!$AB$155:$BA$1048576,MATCH($A860,'Hoja de Trabajo para listado'!$AB$155:$AB$1048576,0),MATCH((CUADRO!M$5&amp;$E860),'Hoja de Trabajo para listado'!$AB$151:$BA$151,0)),0)+IFERROR(INDEX('Hoja de Trabajo para listado'!$BC$155:$CB$1048576,MATCH($A860,'Hoja de Trabajo para listado'!$BC$155:$BC$1048576,0),MATCH((CUADRO!M$5&amp;$E860),'Hoja de Trabajo para listado'!$BC$151:$CB$151,0)),0)+IFERROR(INDEX('Hoja de Trabajo para listado'!$DE$153:$DG$274,MATCH($A860,'Hoja de Trabajo para listado'!$DE$153:$DE$1048576,0),MATCH((CUADRO!M$5&amp;$E860),'Hoja de Trabajo para listado'!$DE$151:$DG$151,0)),0)+IFERROR(INDEX('Hoja de Trabajo para listado'!$CD$155:$DC$1048576,MATCH($A860,'Hoja de Trabajo para listado'!$CD$155:$CD$1048576,0),MATCH((CUADRO!M$5&amp;$E860),'Hoja de Trabajo para listado'!$CD$151:$DC$151,0)),0)</f>
        <v>0</v>
      </c>
      <c r="N860" s="314">
        <f ca="1">+IFERROR(INDEX('Hoja de Trabajo para listado'!$A$155:$Z$1048576,MATCH($A860,'Hoja de Trabajo para listado'!$A$155:$A$1048576,0),MATCH((CUADRO!N$5&amp;$E860),'Hoja de Trabajo para listado'!$A$151:$Z$151,0)),0)+IFERROR(INDEX('Hoja de Trabajo para listado'!$AB$155:$BA$1048576,MATCH($A860,'Hoja de Trabajo para listado'!$AB$155:$AB$1048576,0),MATCH((CUADRO!N$5&amp;$E860),'Hoja de Trabajo para listado'!$AB$151:$BA$151,0)),0)+IFERROR(INDEX('Hoja de Trabajo para listado'!$BC$155:$CB$1048576,MATCH($A860,'Hoja de Trabajo para listado'!$BC$155:$BC$1048576,0),MATCH((CUADRO!N$5&amp;$E860),'Hoja de Trabajo para listado'!$BC$151:$CB$151,0)),0)+IFERROR(INDEX('Hoja de Trabajo para listado'!$DE$153:$DG$274,MATCH($A860,'Hoja de Trabajo para listado'!$DE$153:$DE$1048576,0),MATCH((CUADRO!N$5&amp;$E860),'Hoja de Trabajo para listado'!$DE$151:$DG$151,0)),0)+IFERROR(INDEX('Hoja de Trabajo para listado'!$CD$155:$DC$1048576,MATCH($A860,'Hoja de Trabajo para listado'!$CD$155:$CD$1048576,0),MATCH((CUADRO!N$5&amp;$E860),'Hoja de Trabajo para listado'!$CD$151:$DC$151,0)),0)</f>
        <v>0</v>
      </c>
      <c r="O860" s="314">
        <f ca="1">+IFERROR(INDEX('Hoja de Trabajo para listado'!$A$155:$Z$1048576,MATCH($A860,'Hoja de Trabajo para listado'!$A$155:$A$1048576,0),MATCH((CUADRO!O$5&amp;$E860),'Hoja de Trabajo para listado'!$A$151:$Z$151,0)),0)+IFERROR(INDEX('Hoja de Trabajo para listado'!$AB$155:$BA$1048576,MATCH($A860,'Hoja de Trabajo para listado'!$AB$155:$AB$1048576,0),MATCH((CUADRO!O$5&amp;$E860),'Hoja de Trabajo para listado'!$AB$151:$BA$151,0)),0)+IFERROR(INDEX('Hoja de Trabajo para listado'!$BC$155:$CB$1048576,MATCH($A860,'Hoja de Trabajo para listado'!$BC$155:$BC$1048576,0),MATCH((CUADRO!O$5&amp;$E860),'Hoja de Trabajo para listado'!$BC$151:$CB$151,0)),0)+IFERROR(INDEX('Hoja de Trabajo para listado'!$DE$153:$DG$274,MATCH($A860,'Hoja de Trabajo para listado'!$DE$153:$DE$1048576,0),MATCH((CUADRO!O$5&amp;$E860),'Hoja de Trabajo para listado'!$DE$151:$DG$151,0)),0)+IFERROR(INDEX('Hoja de Trabajo para listado'!$CD$155:$DC$1048576,MATCH($A860,'Hoja de Trabajo para listado'!$CD$155:$CD$1048576,0),MATCH((CUADRO!O$5&amp;$E860),'Hoja de Trabajo para listado'!$CD$151:$DC$151,0)),0)</f>
        <v>0</v>
      </c>
      <c r="P860" s="314">
        <f ca="1">+IFERROR(INDEX('Hoja de Trabajo para listado'!$A$155:$Z$1048576,MATCH($A860,'Hoja de Trabajo para listado'!$A$155:$A$1048576,0),MATCH((CUADRO!P$5&amp;$E860),'Hoja de Trabajo para listado'!$A$151:$Z$151,0)),0)+IFERROR(INDEX('Hoja de Trabajo para listado'!$AB$155:$BA$1048576,MATCH($A860,'Hoja de Trabajo para listado'!$AB$155:$AB$1048576,0),MATCH((CUADRO!P$5&amp;$E860),'Hoja de Trabajo para listado'!$AB$151:$BA$151,0)),0)+IFERROR(INDEX('Hoja de Trabajo para listado'!$BC$155:$CB$1048576,MATCH($A860,'Hoja de Trabajo para listado'!$BC$155:$BC$1048576,0),MATCH((CUADRO!P$5&amp;$E860),'Hoja de Trabajo para listado'!$BC$151:$CB$151,0)),0)+IFERROR(INDEX('Hoja de Trabajo para listado'!$DE$153:$DG$274,MATCH($A860,'Hoja de Trabajo para listado'!$DE$153:$DE$1048576,0),MATCH((CUADRO!P$5&amp;$E860),'Hoja de Trabajo para listado'!$DE$151:$DG$151,0)),0)+IFERROR(INDEX('Hoja de Trabajo para listado'!$CD$155:$DC$1048576,MATCH($A860,'Hoja de Trabajo para listado'!$CD$155:$CD$1048576,0),MATCH((CUADRO!P$5&amp;$E860),'Hoja de Trabajo para listado'!$CD$151:$DC$151,0)),0)</f>
        <v>0</v>
      </c>
      <c r="Q860" s="314">
        <f ca="1">+IFERROR(INDEX('Hoja de Trabajo para listado'!$A$155:$Z$1048576,MATCH($A860,'Hoja de Trabajo para listado'!$A$155:$A$1048576,0),MATCH((CUADRO!Q$5&amp;$E860),'Hoja de Trabajo para listado'!$A$151:$Z$151,0)),0)+IFERROR(INDEX('Hoja de Trabajo para listado'!$AB$155:$BA$1048576,MATCH($A860,'Hoja de Trabajo para listado'!$AB$155:$AB$1048576,0),MATCH((CUADRO!Q$5&amp;$E860),'Hoja de Trabajo para listado'!$AB$151:$BA$151,0)),0)+IFERROR(INDEX('Hoja de Trabajo para listado'!$BC$155:$CB$1048576,MATCH($A860,'Hoja de Trabajo para listado'!$BC$155:$BC$1048576,0),MATCH((CUADRO!Q$5&amp;$E860),'Hoja de Trabajo para listado'!$BC$151:$CB$151,0)),0)+IFERROR(INDEX('Hoja de Trabajo para listado'!$DE$153:$DG$274,MATCH($A860,'Hoja de Trabajo para listado'!$DE$153:$DE$1048576,0),MATCH((CUADRO!Q$5&amp;$E860),'Hoja de Trabajo para listado'!$DE$151:$DG$151,0)),0)+IFERROR(INDEX('Hoja de Trabajo para listado'!$CD$155:$DC$1048576,MATCH($A860,'Hoja de Trabajo para listado'!$CD$155:$CD$1048576,0),MATCH((CUADRO!Q$5&amp;$E860),'Hoja de Trabajo para listado'!$CD$151:$DC$151,0)),0)</f>
        <v>0</v>
      </c>
      <c r="R860" s="314">
        <f t="shared" ca="1" si="26"/>
        <v>0</v>
      </c>
      <c r="S860" s="314"/>
      <c r="T860" s="314">
        <f ca="1">+T861</f>
        <v>5977362.8700000001</v>
      </c>
      <c r="U860" s="348">
        <f t="shared" si="27"/>
        <v>1</v>
      </c>
      <c r="V860" s="319" t="str">
        <f>+VLOOKUP(A860,bd_lista!$A$3:$E$593,5,FALSE)</f>
        <v>Instituciones Descentralizadas</v>
      </c>
      <c r="W860" s="425" t="str">
        <f>+V860</f>
        <v>Instituciones Descentralizadas</v>
      </c>
    </row>
    <row r="861" spans="1:23" customFormat="1" ht="15" customHeight="1">
      <c r="A861" s="323">
        <v>373</v>
      </c>
      <c r="B861" s="428"/>
      <c r="C861" s="339" t="str">
        <f>+VLOOKUP(A861,bd_lista!$A$3:$C$593,3,FALSE)</f>
        <v>Fondo de Desarrollo Indigena</v>
      </c>
      <c r="D861" s="430"/>
      <c r="E861" s="319" t="s">
        <v>1419</v>
      </c>
      <c r="F861" s="316">
        <f ca="1">+IFERROR(INDEX('Hoja de Trabajo para listado'!$A$155:$Z$1048576,MATCH($A861,'Hoja de Trabajo para listado'!$A$155:$A$1048576,0),MATCH((CUADRO!F$5&amp;$E861),'Hoja de Trabajo para listado'!$A$151:$Z$151,0)),0)+IFERROR(INDEX('Hoja de Trabajo para listado'!$AB$155:$BA$1048576,MATCH($A861,'Hoja de Trabajo para listado'!$AB$155:$AB$1048576,0),MATCH((CUADRO!F$5&amp;$E861),'Hoja de Trabajo para listado'!$AB$151:$BA$151,0)),0)+IFERROR(INDEX('Hoja de Trabajo para listado'!$BC$155:$CB$1048576,MATCH($A861,'Hoja de Trabajo para listado'!$BC$155:$BC$1048576,0),MATCH((CUADRO!F$5&amp;$E861),'Hoja de Trabajo para listado'!$BC$151:$CB$151,0)),0)+IFERROR(INDEX('Hoja de Trabajo para listado'!$DE$153:$DG$274,MATCH($A861,'Hoja de Trabajo para listado'!$DE$153:$DE$1048576,0),MATCH((CUADRO!F$5&amp;$E861),'Hoja de Trabajo para listado'!$DE$151:$DG$151,0)),0)+IFERROR(INDEX('Hoja de Trabajo para listado'!$CD$155:$DC$1048576,MATCH($A861,'Hoja de Trabajo para listado'!$CD$155:$CD$1048576,0),MATCH((CUADRO!F$5&amp;$E861),'Hoja de Trabajo para listado'!$CD$151:$DC$151,0)),0)</f>
        <v>0</v>
      </c>
      <c r="G861" s="316">
        <f ca="1">+IFERROR(INDEX('Hoja de Trabajo para listado'!$A$155:$Z$1048576,MATCH($A861,'Hoja de Trabajo para listado'!$A$155:$A$1048576,0),MATCH((CUADRO!G$5&amp;$E861),'Hoja de Trabajo para listado'!$A$151:$Z$151,0)),0)+IFERROR(INDEX('Hoja de Trabajo para listado'!$AB$155:$BA$1048576,MATCH($A861,'Hoja de Trabajo para listado'!$AB$155:$AB$1048576,0),MATCH((CUADRO!G$5&amp;$E861),'Hoja de Trabajo para listado'!$AB$151:$BA$151,0)),0)+IFERROR(INDEX('Hoja de Trabajo para listado'!$BC$155:$CB$1048576,MATCH($A861,'Hoja de Trabajo para listado'!$BC$155:$BC$1048576,0),MATCH((CUADRO!G$5&amp;$E861),'Hoja de Trabajo para listado'!$BC$151:$CB$151,0)),0)+IFERROR(INDEX('Hoja de Trabajo para listado'!$DE$153:$DG$274,MATCH($A861,'Hoja de Trabajo para listado'!$DE$153:$DE$1048576,0),MATCH((CUADRO!G$5&amp;$E861),'Hoja de Trabajo para listado'!$DE$151:$DG$151,0)),0)+IFERROR(INDEX('Hoja de Trabajo para listado'!$CD$155:$DC$1048576,MATCH($A861,'Hoja de Trabajo para listado'!$CD$155:$CD$1048576,0),MATCH((CUADRO!G$5&amp;$E861),'Hoja de Trabajo para listado'!$CD$151:$DC$151,0)),0)</f>
        <v>0</v>
      </c>
      <c r="H861" s="316">
        <f ca="1">+IFERROR(INDEX('Hoja de Trabajo para listado'!$A$155:$Z$1048576,MATCH($A861,'Hoja de Trabajo para listado'!$A$155:$A$1048576,0),MATCH((CUADRO!H$5&amp;$E861),'Hoja de Trabajo para listado'!$A$151:$Z$151,0)),0)+IFERROR(INDEX('Hoja de Trabajo para listado'!$AB$155:$BA$1048576,MATCH($A861,'Hoja de Trabajo para listado'!$AB$155:$AB$1048576,0),MATCH((CUADRO!H$5&amp;$E861),'Hoja de Trabajo para listado'!$AB$151:$BA$151,0)),0)+IFERROR(INDEX('Hoja de Trabajo para listado'!$BC$155:$CB$1048576,MATCH($A861,'Hoja de Trabajo para listado'!$BC$155:$BC$1048576,0),MATCH((CUADRO!H$5&amp;$E861),'Hoja de Trabajo para listado'!$BC$151:$CB$151,0)),0)+IFERROR(INDEX('Hoja de Trabajo para listado'!$DE$153:$DG$274,MATCH($A861,'Hoja de Trabajo para listado'!$DE$153:$DE$1048576,0),MATCH((CUADRO!H$5&amp;$E861),'Hoja de Trabajo para listado'!$DE$151:$DG$151,0)),0)+IFERROR(INDEX('Hoja de Trabajo para listado'!$CD$155:$DC$1048576,MATCH($A861,'Hoja de Trabajo para listado'!$CD$155:$CD$1048576,0),MATCH((CUADRO!H$5&amp;$E861),'Hoja de Trabajo para listado'!$CD$151:$DC$151,0)),0)</f>
        <v>8159.34</v>
      </c>
      <c r="I861" s="316">
        <f ca="1">+IFERROR(INDEX('Hoja de Trabajo para listado'!$A$155:$Z$1048576,MATCH($A861,'Hoja de Trabajo para listado'!$A$155:$A$1048576,0),MATCH((CUADRO!I$5&amp;$E861),'Hoja de Trabajo para listado'!$A$151:$Z$151,0)),0)+IFERROR(INDEX('Hoja de Trabajo para listado'!$AB$155:$BA$1048576,MATCH($A861,'Hoja de Trabajo para listado'!$AB$155:$AB$1048576,0),MATCH((CUADRO!I$5&amp;$E861),'Hoja de Trabajo para listado'!$AB$151:$BA$151,0)),0)+IFERROR(INDEX('Hoja de Trabajo para listado'!$BC$155:$CB$1048576,MATCH($A861,'Hoja de Trabajo para listado'!$BC$155:$BC$1048576,0),MATCH((CUADRO!I$5&amp;$E861),'Hoja de Trabajo para listado'!$BC$151:$CB$151,0)),0)+IFERROR(INDEX('Hoja de Trabajo para listado'!$DE$153:$DG$274,MATCH($A861,'Hoja de Trabajo para listado'!$DE$153:$DE$1048576,0),MATCH((CUADRO!I$5&amp;$E861),'Hoja de Trabajo para listado'!$DE$151:$DG$151,0)),0)+IFERROR(INDEX('Hoja de Trabajo para listado'!$CD$155:$DC$1048576,MATCH($A861,'Hoja de Trabajo para listado'!$CD$155:$CD$1048576,0),MATCH((CUADRO!I$5&amp;$E861),'Hoja de Trabajo para listado'!$CD$151:$DC$151,0)),0)</f>
        <v>0</v>
      </c>
      <c r="J861" s="316">
        <f ca="1">+IFERROR(INDEX('Hoja de Trabajo para listado'!$A$155:$Z$1048576,MATCH($A861,'Hoja de Trabajo para listado'!$A$155:$A$1048576,0),MATCH((CUADRO!J$5&amp;$E861),'Hoja de Trabajo para listado'!$A$151:$Z$151,0)),0)+IFERROR(INDEX('Hoja de Trabajo para listado'!$AB$155:$BA$1048576,MATCH($A861,'Hoja de Trabajo para listado'!$AB$155:$AB$1048576,0),MATCH((CUADRO!J$5&amp;$E861),'Hoja de Trabajo para listado'!$AB$151:$BA$151,0)),0)+IFERROR(INDEX('Hoja de Trabajo para listado'!$BC$155:$CB$1048576,MATCH($A861,'Hoja de Trabajo para listado'!$BC$155:$BC$1048576,0),MATCH((CUADRO!J$5&amp;$E861),'Hoja de Trabajo para listado'!$BC$151:$CB$151,0)),0)+IFERROR(INDEX('Hoja de Trabajo para listado'!$DE$153:$DG$274,MATCH($A861,'Hoja de Trabajo para listado'!$DE$153:$DE$1048576,0),MATCH((CUADRO!J$5&amp;$E861),'Hoja de Trabajo para listado'!$DE$151:$DG$151,0)),0)+IFERROR(INDEX('Hoja de Trabajo para listado'!$CD$155:$DC$1048576,MATCH($A861,'Hoja de Trabajo para listado'!$CD$155:$CD$1048576,0),MATCH((CUADRO!J$5&amp;$E861),'Hoja de Trabajo para listado'!$CD$151:$DC$151,0)),0)</f>
        <v>5968933.5300000003</v>
      </c>
      <c r="K861" s="314">
        <f ca="1">+IFERROR(INDEX('Hoja de Trabajo para listado'!$A$155:$Z$1048576,MATCH($A861,'Hoja de Trabajo para listado'!$A$155:$A$1048576,0),MATCH((CUADRO!K$5&amp;$E861),'Hoja de Trabajo para listado'!$A$151:$Z$151,0)),0)+IFERROR(INDEX('Hoja de Trabajo para listado'!$AB$155:$BA$1048576,MATCH($A861,'Hoja de Trabajo para listado'!$AB$155:$AB$1048576,0),MATCH((CUADRO!K$5&amp;$E861),'Hoja de Trabajo para listado'!$AB$151:$BA$151,0)),0)+IFERROR(INDEX('Hoja de Trabajo para listado'!$BC$155:$CB$1048576,MATCH($A861,'Hoja de Trabajo para listado'!$BC$155:$BC$1048576,0),MATCH((CUADRO!K$5&amp;$E861),'Hoja de Trabajo para listado'!$BC$151:$CB$151,0)),0)+IFERROR(INDEX('Hoja de Trabajo para listado'!$DE$153:$DG$274,MATCH($A861,'Hoja de Trabajo para listado'!$DE$153:$DE$1048576,0),MATCH((CUADRO!K$5&amp;$E861),'Hoja de Trabajo para listado'!$DE$151:$DG$151,0)),0)+IFERROR(INDEX('Hoja de Trabajo para listado'!$CD$155:$DC$1048576,MATCH($A861,'Hoja de Trabajo para listado'!$CD$155:$CD$1048576,0),MATCH((CUADRO!K$5&amp;$E861),'Hoja de Trabajo para listado'!$CD$151:$DC$151,0)),0)</f>
        <v>270</v>
      </c>
      <c r="L861" s="314">
        <f ca="1">+IFERROR(INDEX('Hoja de Trabajo para listado'!$A$155:$Z$1048576,MATCH($A861,'Hoja de Trabajo para listado'!$A$155:$A$1048576,0),MATCH((CUADRO!L$5&amp;$E861),'Hoja de Trabajo para listado'!$A$151:$Z$151,0)),0)+IFERROR(INDEX('Hoja de Trabajo para listado'!$AB$155:$BA$1048576,MATCH($A861,'Hoja de Trabajo para listado'!$AB$155:$AB$1048576,0),MATCH((CUADRO!L$5&amp;$E861),'Hoja de Trabajo para listado'!$AB$151:$BA$151,0)),0)+IFERROR(INDEX('Hoja de Trabajo para listado'!$BC$155:$CB$1048576,MATCH($A861,'Hoja de Trabajo para listado'!$BC$155:$BC$1048576,0),MATCH((CUADRO!L$5&amp;$E861),'Hoja de Trabajo para listado'!$BC$151:$CB$151,0)),0)+IFERROR(INDEX('Hoja de Trabajo para listado'!$DE$153:$DG$274,MATCH($A861,'Hoja de Trabajo para listado'!$DE$153:$DE$1048576,0),MATCH((CUADRO!L$5&amp;$E861),'Hoja de Trabajo para listado'!$DE$151:$DG$151,0)),0)+IFERROR(INDEX('Hoja de Trabajo para listado'!$CD$155:$DC$1048576,MATCH($A861,'Hoja de Trabajo para listado'!$CD$155:$CD$1048576,0),MATCH((CUADRO!L$5&amp;$E861),'Hoja de Trabajo para listado'!$CD$151:$DC$151,0)),0)</f>
        <v>0</v>
      </c>
      <c r="M861" s="314">
        <f ca="1">+IFERROR(INDEX('Hoja de Trabajo para listado'!$A$155:$Z$1048576,MATCH($A861,'Hoja de Trabajo para listado'!$A$155:$A$1048576,0),MATCH((CUADRO!M$5&amp;$E861),'Hoja de Trabajo para listado'!$A$151:$Z$151,0)),0)+IFERROR(INDEX('Hoja de Trabajo para listado'!$AB$155:$BA$1048576,MATCH($A861,'Hoja de Trabajo para listado'!$AB$155:$AB$1048576,0),MATCH((CUADRO!M$5&amp;$E861),'Hoja de Trabajo para listado'!$AB$151:$BA$151,0)),0)+IFERROR(INDEX('Hoja de Trabajo para listado'!$BC$155:$CB$1048576,MATCH($A861,'Hoja de Trabajo para listado'!$BC$155:$BC$1048576,0),MATCH((CUADRO!M$5&amp;$E861),'Hoja de Trabajo para listado'!$BC$151:$CB$151,0)),0)+IFERROR(INDEX('Hoja de Trabajo para listado'!$DE$153:$DG$274,MATCH($A861,'Hoja de Trabajo para listado'!$DE$153:$DE$1048576,0),MATCH((CUADRO!M$5&amp;$E861),'Hoja de Trabajo para listado'!$DE$151:$DG$151,0)),0)+IFERROR(INDEX('Hoja de Trabajo para listado'!$CD$155:$DC$1048576,MATCH($A861,'Hoja de Trabajo para listado'!$CD$155:$CD$1048576,0),MATCH((CUADRO!M$5&amp;$E861),'Hoja de Trabajo para listado'!$CD$151:$DC$151,0)),0)</f>
        <v>0</v>
      </c>
      <c r="N861" s="314">
        <f ca="1">+IFERROR(INDEX('Hoja de Trabajo para listado'!$A$155:$Z$1048576,MATCH($A861,'Hoja de Trabajo para listado'!$A$155:$A$1048576,0),MATCH((CUADRO!N$5&amp;$E861),'Hoja de Trabajo para listado'!$A$151:$Z$151,0)),0)+IFERROR(INDEX('Hoja de Trabajo para listado'!$AB$155:$BA$1048576,MATCH($A861,'Hoja de Trabajo para listado'!$AB$155:$AB$1048576,0),MATCH((CUADRO!N$5&amp;$E861),'Hoja de Trabajo para listado'!$AB$151:$BA$151,0)),0)+IFERROR(INDEX('Hoja de Trabajo para listado'!$BC$155:$CB$1048576,MATCH($A861,'Hoja de Trabajo para listado'!$BC$155:$BC$1048576,0),MATCH((CUADRO!N$5&amp;$E861),'Hoja de Trabajo para listado'!$BC$151:$CB$151,0)),0)+IFERROR(INDEX('Hoja de Trabajo para listado'!$DE$153:$DG$274,MATCH($A861,'Hoja de Trabajo para listado'!$DE$153:$DE$1048576,0),MATCH((CUADRO!N$5&amp;$E861),'Hoja de Trabajo para listado'!$DE$151:$DG$151,0)),0)+IFERROR(INDEX('Hoja de Trabajo para listado'!$CD$155:$DC$1048576,MATCH($A861,'Hoja de Trabajo para listado'!$CD$155:$CD$1048576,0),MATCH((CUADRO!N$5&amp;$E861),'Hoja de Trabajo para listado'!$CD$151:$DC$151,0)),0)</f>
        <v>0</v>
      </c>
      <c r="O861" s="314">
        <f ca="1">+IFERROR(INDEX('Hoja de Trabajo para listado'!$A$155:$Z$1048576,MATCH($A861,'Hoja de Trabajo para listado'!$A$155:$A$1048576,0),MATCH((CUADRO!O$5&amp;$E861),'Hoja de Trabajo para listado'!$A$151:$Z$151,0)),0)+IFERROR(INDEX('Hoja de Trabajo para listado'!$AB$155:$BA$1048576,MATCH($A861,'Hoja de Trabajo para listado'!$AB$155:$AB$1048576,0),MATCH((CUADRO!O$5&amp;$E861),'Hoja de Trabajo para listado'!$AB$151:$BA$151,0)),0)+IFERROR(INDEX('Hoja de Trabajo para listado'!$BC$155:$CB$1048576,MATCH($A861,'Hoja de Trabajo para listado'!$BC$155:$BC$1048576,0),MATCH((CUADRO!O$5&amp;$E861),'Hoja de Trabajo para listado'!$BC$151:$CB$151,0)),0)+IFERROR(INDEX('Hoja de Trabajo para listado'!$DE$153:$DG$274,MATCH($A861,'Hoja de Trabajo para listado'!$DE$153:$DE$1048576,0),MATCH((CUADRO!O$5&amp;$E861),'Hoja de Trabajo para listado'!$DE$151:$DG$151,0)),0)+IFERROR(INDEX('Hoja de Trabajo para listado'!$CD$155:$DC$1048576,MATCH($A861,'Hoja de Trabajo para listado'!$CD$155:$CD$1048576,0),MATCH((CUADRO!O$5&amp;$E861),'Hoja de Trabajo para listado'!$CD$151:$DC$151,0)),0)</f>
        <v>0</v>
      </c>
      <c r="P861" s="314">
        <f ca="1">+IFERROR(INDEX('Hoja de Trabajo para listado'!$A$155:$Z$1048576,MATCH($A861,'Hoja de Trabajo para listado'!$A$155:$A$1048576,0),MATCH((CUADRO!P$5&amp;$E861),'Hoja de Trabajo para listado'!$A$151:$Z$151,0)),0)+IFERROR(INDEX('Hoja de Trabajo para listado'!$AB$155:$BA$1048576,MATCH($A861,'Hoja de Trabajo para listado'!$AB$155:$AB$1048576,0),MATCH((CUADRO!P$5&amp;$E861),'Hoja de Trabajo para listado'!$AB$151:$BA$151,0)),0)+IFERROR(INDEX('Hoja de Trabajo para listado'!$BC$155:$CB$1048576,MATCH($A861,'Hoja de Trabajo para listado'!$BC$155:$BC$1048576,0),MATCH((CUADRO!P$5&amp;$E861),'Hoja de Trabajo para listado'!$BC$151:$CB$151,0)),0)+IFERROR(INDEX('Hoja de Trabajo para listado'!$DE$153:$DG$274,MATCH($A861,'Hoja de Trabajo para listado'!$DE$153:$DE$1048576,0),MATCH((CUADRO!P$5&amp;$E861),'Hoja de Trabajo para listado'!$DE$151:$DG$151,0)),0)+IFERROR(INDEX('Hoja de Trabajo para listado'!$CD$155:$DC$1048576,MATCH($A861,'Hoja de Trabajo para listado'!$CD$155:$CD$1048576,0),MATCH((CUADRO!P$5&amp;$E861),'Hoja de Trabajo para listado'!$CD$151:$DC$151,0)),0)</f>
        <v>0</v>
      </c>
      <c r="Q861" s="314">
        <f ca="1">+IFERROR(INDEX('Hoja de Trabajo para listado'!$A$155:$Z$1048576,MATCH($A861,'Hoja de Trabajo para listado'!$A$155:$A$1048576,0),MATCH((CUADRO!Q$5&amp;$E861),'Hoja de Trabajo para listado'!$A$151:$Z$151,0)),0)+IFERROR(INDEX('Hoja de Trabajo para listado'!$AB$155:$BA$1048576,MATCH($A861,'Hoja de Trabajo para listado'!$AB$155:$AB$1048576,0),MATCH((CUADRO!Q$5&amp;$E861),'Hoja de Trabajo para listado'!$AB$151:$BA$151,0)),0)+IFERROR(INDEX('Hoja de Trabajo para listado'!$BC$155:$CB$1048576,MATCH($A861,'Hoja de Trabajo para listado'!$BC$155:$BC$1048576,0),MATCH((CUADRO!Q$5&amp;$E861),'Hoja de Trabajo para listado'!$BC$151:$CB$151,0)),0)+IFERROR(INDEX('Hoja de Trabajo para listado'!$DE$153:$DG$274,MATCH($A861,'Hoja de Trabajo para listado'!$DE$153:$DE$1048576,0),MATCH((CUADRO!Q$5&amp;$E861),'Hoja de Trabajo para listado'!$DE$151:$DG$151,0)),0)+IFERROR(INDEX('Hoja de Trabajo para listado'!$CD$155:$DC$1048576,MATCH($A861,'Hoja de Trabajo para listado'!$CD$155:$CD$1048576,0),MATCH((CUADRO!Q$5&amp;$E861),'Hoja de Trabajo para listado'!$CD$151:$DC$151,0)),0)</f>
        <v>0</v>
      </c>
      <c r="R861" s="316">
        <f t="shared" ca="1" si="26"/>
        <v>5977362.8700000001</v>
      </c>
      <c r="S861" s="316">
        <f ca="1">+R860+R861</f>
        <v>5977362.8700000001</v>
      </c>
      <c r="T861" s="314">
        <f ca="1">+S861</f>
        <v>5977362.8700000001</v>
      </c>
      <c r="U861" s="348">
        <f t="shared" si="27"/>
        <v>2</v>
      </c>
      <c r="V861" s="319" t="str">
        <f>+VLOOKUP(A861,bd_lista!$A$3:$E$593,5,FALSE)</f>
        <v>Instituciones Descentralizadas</v>
      </c>
      <c r="W861" s="426"/>
    </row>
    <row r="862" spans="1:23" customFormat="1" ht="15" customHeight="1">
      <c r="A862" s="323">
        <v>227</v>
      </c>
      <c r="B862" s="427">
        <f>+A862</f>
        <v>227</v>
      </c>
      <c r="C862" s="318" t="str">
        <f>+VLOOKUP(A862,bd_lista!$A$3:$C$593,3,FALSE)</f>
        <v>Zona Franca Comercial e Industrial de Cobija</v>
      </c>
      <c r="D862" s="429" t="str">
        <f>+C862</f>
        <v>Zona Franca Comercial e Industrial de Cobija</v>
      </c>
      <c r="E862" s="339" t="s">
        <v>1418</v>
      </c>
      <c r="F862" s="314">
        <f ca="1">+IFERROR(INDEX('Hoja de Trabajo para listado'!$A$155:$Z$1048576,MATCH($A862,'Hoja de Trabajo para listado'!$A$155:$A$1048576,0),MATCH((CUADRO!F$5&amp;$E862),'Hoja de Trabajo para listado'!$A$151:$Z$151,0)),0)+IFERROR(INDEX('Hoja de Trabajo para listado'!$AB$155:$BA$1048576,MATCH($A862,'Hoja de Trabajo para listado'!$AB$155:$AB$1048576,0),MATCH((CUADRO!F$5&amp;$E862),'Hoja de Trabajo para listado'!$AB$151:$BA$151,0)),0)+IFERROR(INDEX('Hoja de Trabajo para listado'!$BC$155:$CB$1048576,MATCH($A862,'Hoja de Trabajo para listado'!$BC$155:$BC$1048576,0),MATCH((CUADRO!F$5&amp;$E862),'Hoja de Trabajo para listado'!$BC$151:$CB$151,0)),0)+IFERROR(INDEX('Hoja de Trabajo para listado'!$DE$153:$DG$274,MATCH($A862,'Hoja de Trabajo para listado'!$DE$153:$DE$1048576,0),MATCH((CUADRO!F$5&amp;$E862),'Hoja de Trabajo para listado'!$DE$151:$DG$151,0)),0)+IFERROR(INDEX('Hoja de Trabajo para listado'!$CD$155:$DC$1048576,MATCH($A862,'Hoja de Trabajo para listado'!$CD$155:$CD$1048576,0),MATCH((CUADRO!F$5&amp;$E862),'Hoja de Trabajo para listado'!$CD$151:$DC$151,0)),0)</f>
        <v>0</v>
      </c>
      <c r="G862" s="314">
        <f ca="1">+IFERROR(INDEX('Hoja de Trabajo para listado'!$A$155:$Z$1048576,MATCH($A862,'Hoja de Trabajo para listado'!$A$155:$A$1048576,0),MATCH((CUADRO!G$5&amp;$E862),'Hoja de Trabajo para listado'!$A$151:$Z$151,0)),0)+IFERROR(INDEX('Hoja de Trabajo para listado'!$AB$155:$BA$1048576,MATCH($A862,'Hoja de Trabajo para listado'!$AB$155:$AB$1048576,0),MATCH((CUADRO!G$5&amp;$E862),'Hoja de Trabajo para listado'!$AB$151:$BA$151,0)),0)+IFERROR(INDEX('Hoja de Trabajo para listado'!$BC$155:$CB$1048576,MATCH($A862,'Hoja de Trabajo para listado'!$BC$155:$BC$1048576,0),MATCH((CUADRO!G$5&amp;$E862),'Hoja de Trabajo para listado'!$BC$151:$CB$151,0)),0)+IFERROR(INDEX('Hoja de Trabajo para listado'!$DE$153:$DG$274,MATCH($A862,'Hoja de Trabajo para listado'!$DE$153:$DE$1048576,0),MATCH((CUADRO!G$5&amp;$E862),'Hoja de Trabajo para listado'!$DE$151:$DG$151,0)),0)+IFERROR(INDEX('Hoja de Trabajo para listado'!$CD$155:$DC$1048576,MATCH($A862,'Hoja de Trabajo para listado'!$CD$155:$CD$1048576,0),MATCH((CUADRO!G$5&amp;$E862),'Hoja de Trabajo para listado'!$CD$151:$DC$151,0)),0)</f>
        <v>0</v>
      </c>
      <c r="H862" s="314">
        <f ca="1">+IFERROR(INDEX('Hoja de Trabajo para listado'!$A$155:$Z$1048576,MATCH($A862,'Hoja de Trabajo para listado'!$A$155:$A$1048576,0),MATCH((CUADRO!H$5&amp;$E862),'Hoja de Trabajo para listado'!$A$151:$Z$151,0)),0)+IFERROR(INDEX('Hoja de Trabajo para listado'!$AB$155:$BA$1048576,MATCH($A862,'Hoja de Trabajo para listado'!$AB$155:$AB$1048576,0),MATCH((CUADRO!H$5&amp;$E862),'Hoja de Trabajo para listado'!$AB$151:$BA$151,0)),0)+IFERROR(INDEX('Hoja de Trabajo para listado'!$BC$155:$CB$1048576,MATCH($A862,'Hoja de Trabajo para listado'!$BC$155:$BC$1048576,0),MATCH((CUADRO!H$5&amp;$E862),'Hoja de Trabajo para listado'!$BC$151:$CB$151,0)),0)+IFERROR(INDEX('Hoja de Trabajo para listado'!$DE$153:$DG$274,MATCH($A862,'Hoja de Trabajo para listado'!$DE$153:$DE$1048576,0),MATCH((CUADRO!H$5&amp;$E862),'Hoja de Trabajo para listado'!$DE$151:$DG$151,0)),0)+IFERROR(INDEX('Hoja de Trabajo para listado'!$CD$155:$DC$1048576,MATCH($A862,'Hoja de Trabajo para listado'!$CD$155:$CD$1048576,0),MATCH((CUADRO!H$5&amp;$E862),'Hoja de Trabajo para listado'!$CD$151:$DC$151,0)),0)</f>
        <v>0</v>
      </c>
      <c r="I862" s="314">
        <f ca="1">+IFERROR(INDEX('Hoja de Trabajo para listado'!$A$155:$Z$1048576,MATCH($A862,'Hoja de Trabajo para listado'!$A$155:$A$1048576,0),MATCH((CUADRO!I$5&amp;$E862),'Hoja de Trabajo para listado'!$A$151:$Z$151,0)),0)+IFERROR(INDEX('Hoja de Trabajo para listado'!$AB$155:$BA$1048576,MATCH($A862,'Hoja de Trabajo para listado'!$AB$155:$AB$1048576,0),MATCH((CUADRO!I$5&amp;$E862),'Hoja de Trabajo para listado'!$AB$151:$BA$151,0)),0)+IFERROR(INDEX('Hoja de Trabajo para listado'!$BC$155:$CB$1048576,MATCH($A862,'Hoja de Trabajo para listado'!$BC$155:$BC$1048576,0),MATCH((CUADRO!I$5&amp;$E862),'Hoja de Trabajo para listado'!$BC$151:$CB$151,0)),0)+IFERROR(INDEX('Hoja de Trabajo para listado'!$DE$153:$DG$274,MATCH($A862,'Hoja de Trabajo para listado'!$DE$153:$DE$1048576,0),MATCH((CUADRO!I$5&amp;$E862),'Hoja de Trabajo para listado'!$DE$151:$DG$151,0)),0)+IFERROR(INDEX('Hoja de Trabajo para listado'!$CD$155:$DC$1048576,MATCH($A862,'Hoja de Trabajo para listado'!$CD$155:$CD$1048576,0),MATCH((CUADRO!I$5&amp;$E862),'Hoja de Trabajo para listado'!$CD$151:$DC$151,0)),0)</f>
        <v>0</v>
      </c>
      <c r="J862" s="314">
        <f ca="1">+IFERROR(INDEX('Hoja de Trabajo para listado'!$A$155:$Z$1048576,MATCH($A862,'Hoja de Trabajo para listado'!$A$155:$A$1048576,0),MATCH((CUADRO!J$5&amp;$E862),'Hoja de Trabajo para listado'!$A$151:$Z$151,0)),0)+IFERROR(INDEX('Hoja de Trabajo para listado'!$AB$155:$BA$1048576,MATCH($A862,'Hoja de Trabajo para listado'!$AB$155:$AB$1048576,0),MATCH((CUADRO!J$5&amp;$E862),'Hoja de Trabajo para listado'!$AB$151:$BA$151,0)),0)+IFERROR(INDEX('Hoja de Trabajo para listado'!$BC$155:$CB$1048576,MATCH($A862,'Hoja de Trabajo para listado'!$BC$155:$BC$1048576,0),MATCH((CUADRO!J$5&amp;$E862),'Hoja de Trabajo para listado'!$BC$151:$CB$151,0)),0)+IFERROR(INDEX('Hoja de Trabajo para listado'!$DE$153:$DG$274,MATCH($A862,'Hoja de Trabajo para listado'!$DE$153:$DE$1048576,0),MATCH((CUADRO!J$5&amp;$E862),'Hoja de Trabajo para listado'!$DE$151:$DG$151,0)),0)+IFERROR(INDEX('Hoja de Trabajo para listado'!$CD$155:$DC$1048576,MATCH($A862,'Hoja de Trabajo para listado'!$CD$155:$CD$1048576,0),MATCH((CUADRO!J$5&amp;$E862),'Hoja de Trabajo para listado'!$CD$151:$DC$151,0)),0)</f>
        <v>0</v>
      </c>
      <c r="K862" s="314">
        <f ca="1">+IFERROR(INDEX('Hoja de Trabajo para listado'!$A$155:$Z$1048576,MATCH($A862,'Hoja de Trabajo para listado'!$A$155:$A$1048576,0),MATCH((CUADRO!K$5&amp;$E862),'Hoja de Trabajo para listado'!$A$151:$Z$151,0)),0)+IFERROR(INDEX('Hoja de Trabajo para listado'!$AB$155:$BA$1048576,MATCH($A862,'Hoja de Trabajo para listado'!$AB$155:$AB$1048576,0),MATCH((CUADRO!K$5&amp;$E862),'Hoja de Trabajo para listado'!$AB$151:$BA$151,0)),0)+IFERROR(INDEX('Hoja de Trabajo para listado'!$BC$155:$CB$1048576,MATCH($A862,'Hoja de Trabajo para listado'!$BC$155:$BC$1048576,0),MATCH((CUADRO!K$5&amp;$E862),'Hoja de Trabajo para listado'!$BC$151:$CB$151,0)),0)+IFERROR(INDEX('Hoja de Trabajo para listado'!$DE$153:$DG$274,MATCH($A862,'Hoja de Trabajo para listado'!$DE$153:$DE$1048576,0),MATCH((CUADRO!K$5&amp;$E862),'Hoja de Trabajo para listado'!$DE$151:$DG$151,0)),0)+IFERROR(INDEX('Hoja de Trabajo para listado'!$CD$155:$DC$1048576,MATCH($A862,'Hoja de Trabajo para listado'!$CD$155:$CD$1048576,0),MATCH((CUADRO!K$5&amp;$E862),'Hoja de Trabajo para listado'!$CD$151:$DC$151,0)),0)</f>
        <v>0</v>
      </c>
      <c r="L862" s="314">
        <f ca="1">+IFERROR(INDEX('Hoja de Trabajo para listado'!$A$155:$Z$1048576,MATCH($A862,'Hoja de Trabajo para listado'!$A$155:$A$1048576,0),MATCH((CUADRO!L$5&amp;$E862),'Hoja de Trabajo para listado'!$A$151:$Z$151,0)),0)+IFERROR(INDEX('Hoja de Trabajo para listado'!$AB$155:$BA$1048576,MATCH($A862,'Hoja de Trabajo para listado'!$AB$155:$AB$1048576,0),MATCH((CUADRO!L$5&amp;$E862),'Hoja de Trabajo para listado'!$AB$151:$BA$151,0)),0)+IFERROR(INDEX('Hoja de Trabajo para listado'!$BC$155:$CB$1048576,MATCH($A862,'Hoja de Trabajo para listado'!$BC$155:$BC$1048576,0),MATCH((CUADRO!L$5&amp;$E862),'Hoja de Trabajo para listado'!$BC$151:$CB$151,0)),0)+IFERROR(INDEX('Hoja de Trabajo para listado'!$DE$153:$DG$274,MATCH($A862,'Hoja de Trabajo para listado'!$DE$153:$DE$1048576,0),MATCH((CUADRO!L$5&amp;$E862),'Hoja de Trabajo para listado'!$DE$151:$DG$151,0)),0)+IFERROR(INDEX('Hoja de Trabajo para listado'!$CD$155:$DC$1048576,MATCH($A862,'Hoja de Trabajo para listado'!$CD$155:$CD$1048576,0),MATCH((CUADRO!L$5&amp;$E862),'Hoja de Trabajo para listado'!$CD$151:$DC$151,0)),0)</f>
        <v>0</v>
      </c>
      <c r="M862" s="314">
        <f ca="1">+IFERROR(INDEX('Hoja de Trabajo para listado'!$A$155:$Z$1048576,MATCH($A862,'Hoja de Trabajo para listado'!$A$155:$A$1048576,0),MATCH((CUADRO!M$5&amp;$E862),'Hoja de Trabajo para listado'!$A$151:$Z$151,0)),0)+IFERROR(INDEX('Hoja de Trabajo para listado'!$AB$155:$BA$1048576,MATCH($A862,'Hoja de Trabajo para listado'!$AB$155:$AB$1048576,0),MATCH((CUADRO!M$5&amp;$E862),'Hoja de Trabajo para listado'!$AB$151:$BA$151,0)),0)+IFERROR(INDEX('Hoja de Trabajo para listado'!$BC$155:$CB$1048576,MATCH($A862,'Hoja de Trabajo para listado'!$BC$155:$BC$1048576,0),MATCH((CUADRO!M$5&amp;$E862),'Hoja de Trabajo para listado'!$BC$151:$CB$151,0)),0)+IFERROR(INDEX('Hoja de Trabajo para listado'!$DE$153:$DG$274,MATCH($A862,'Hoja de Trabajo para listado'!$DE$153:$DE$1048576,0),MATCH((CUADRO!M$5&amp;$E862),'Hoja de Trabajo para listado'!$DE$151:$DG$151,0)),0)+IFERROR(INDEX('Hoja de Trabajo para listado'!$CD$155:$DC$1048576,MATCH($A862,'Hoja de Trabajo para listado'!$CD$155:$CD$1048576,0),MATCH((CUADRO!M$5&amp;$E862),'Hoja de Trabajo para listado'!$CD$151:$DC$151,0)),0)</f>
        <v>0</v>
      </c>
      <c r="N862" s="314">
        <f ca="1">+IFERROR(INDEX('Hoja de Trabajo para listado'!$A$155:$Z$1048576,MATCH($A862,'Hoja de Trabajo para listado'!$A$155:$A$1048576,0),MATCH((CUADRO!N$5&amp;$E862),'Hoja de Trabajo para listado'!$A$151:$Z$151,0)),0)+IFERROR(INDEX('Hoja de Trabajo para listado'!$AB$155:$BA$1048576,MATCH($A862,'Hoja de Trabajo para listado'!$AB$155:$AB$1048576,0),MATCH((CUADRO!N$5&amp;$E862),'Hoja de Trabajo para listado'!$AB$151:$BA$151,0)),0)+IFERROR(INDEX('Hoja de Trabajo para listado'!$BC$155:$CB$1048576,MATCH($A862,'Hoja de Trabajo para listado'!$BC$155:$BC$1048576,0),MATCH((CUADRO!N$5&amp;$E862),'Hoja de Trabajo para listado'!$BC$151:$CB$151,0)),0)+IFERROR(INDEX('Hoja de Trabajo para listado'!$DE$153:$DG$274,MATCH($A862,'Hoja de Trabajo para listado'!$DE$153:$DE$1048576,0),MATCH((CUADRO!N$5&amp;$E862),'Hoja de Trabajo para listado'!$DE$151:$DG$151,0)),0)+IFERROR(INDEX('Hoja de Trabajo para listado'!$CD$155:$DC$1048576,MATCH($A862,'Hoja de Trabajo para listado'!$CD$155:$CD$1048576,0),MATCH((CUADRO!N$5&amp;$E862),'Hoja de Trabajo para listado'!$CD$151:$DC$151,0)),0)</f>
        <v>0</v>
      </c>
      <c r="O862" s="314">
        <f ca="1">+IFERROR(INDEX('Hoja de Trabajo para listado'!$A$155:$Z$1048576,MATCH($A862,'Hoja de Trabajo para listado'!$A$155:$A$1048576,0),MATCH((CUADRO!O$5&amp;$E862),'Hoja de Trabajo para listado'!$A$151:$Z$151,0)),0)+IFERROR(INDEX('Hoja de Trabajo para listado'!$AB$155:$BA$1048576,MATCH($A862,'Hoja de Trabajo para listado'!$AB$155:$AB$1048576,0),MATCH((CUADRO!O$5&amp;$E862),'Hoja de Trabajo para listado'!$AB$151:$BA$151,0)),0)+IFERROR(INDEX('Hoja de Trabajo para listado'!$BC$155:$CB$1048576,MATCH($A862,'Hoja de Trabajo para listado'!$BC$155:$BC$1048576,0),MATCH((CUADRO!O$5&amp;$E862),'Hoja de Trabajo para listado'!$BC$151:$CB$151,0)),0)+IFERROR(INDEX('Hoja de Trabajo para listado'!$DE$153:$DG$274,MATCH($A862,'Hoja de Trabajo para listado'!$DE$153:$DE$1048576,0),MATCH((CUADRO!O$5&amp;$E862),'Hoja de Trabajo para listado'!$DE$151:$DG$151,0)),0)+IFERROR(INDEX('Hoja de Trabajo para listado'!$CD$155:$DC$1048576,MATCH($A862,'Hoja de Trabajo para listado'!$CD$155:$CD$1048576,0),MATCH((CUADRO!O$5&amp;$E862),'Hoja de Trabajo para listado'!$CD$151:$DC$151,0)),0)</f>
        <v>0</v>
      </c>
      <c r="P862" s="314">
        <f ca="1">+IFERROR(INDEX('Hoja de Trabajo para listado'!$A$155:$Z$1048576,MATCH($A862,'Hoja de Trabajo para listado'!$A$155:$A$1048576,0),MATCH((CUADRO!P$5&amp;$E862),'Hoja de Trabajo para listado'!$A$151:$Z$151,0)),0)+IFERROR(INDEX('Hoja de Trabajo para listado'!$AB$155:$BA$1048576,MATCH($A862,'Hoja de Trabajo para listado'!$AB$155:$AB$1048576,0),MATCH((CUADRO!P$5&amp;$E862),'Hoja de Trabajo para listado'!$AB$151:$BA$151,0)),0)+IFERROR(INDEX('Hoja de Trabajo para listado'!$BC$155:$CB$1048576,MATCH($A862,'Hoja de Trabajo para listado'!$BC$155:$BC$1048576,0),MATCH((CUADRO!P$5&amp;$E862),'Hoja de Trabajo para listado'!$BC$151:$CB$151,0)),0)+IFERROR(INDEX('Hoja de Trabajo para listado'!$DE$153:$DG$274,MATCH($A862,'Hoja de Trabajo para listado'!$DE$153:$DE$1048576,0),MATCH((CUADRO!P$5&amp;$E862),'Hoja de Trabajo para listado'!$DE$151:$DG$151,0)),0)+IFERROR(INDEX('Hoja de Trabajo para listado'!$CD$155:$DC$1048576,MATCH($A862,'Hoja de Trabajo para listado'!$CD$155:$CD$1048576,0),MATCH((CUADRO!P$5&amp;$E862),'Hoja de Trabajo para listado'!$CD$151:$DC$151,0)),0)</f>
        <v>0</v>
      </c>
      <c r="Q862" s="314">
        <f ca="1">+IFERROR(INDEX('Hoja de Trabajo para listado'!$A$155:$Z$1048576,MATCH($A862,'Hoja de Trabajo para listado'!$A$155:$A$1048576,0),MATCH((CUADRO!Q$5&amp;$E862),'Hoja de Trabajo para listado'!$A$151:$Z$151,0)),0)+IFERROR(INDEX('Hoja de Trabajo para listado'!$AB$155:$BA$1048576,MATCH($A862,'Hoja de Trabajo para listado'!$AB$155:$AB$1048576,0),MATCH((CUADRO!Q$5&amp;$E862),'Hoja de Trabajo para listado'!$AB$151:$BA$151,0)),0)+IFERROR(INDEX('Hoja de Trabajo para listado'!$BC$155:$CB$1048576,MATCH($A862,'Hoja de Trabajo para listado'!$BC$155:$BC$1048576,0),MATCH((CUADRO!Q$5&amp;$E862),'Hoja de Trabajo para listado'!$BC$151:$CB$151,0)),0)+IFERROR(INDEX('Hoja de Trabajo para listado'!$DE$153:$DG$274,MATCH($A862,'Hoja de Trabajo para listado'!$DE$153:$DE$1048576,0),MATCH((CUADRO!Q$5&amp;$E862),'Hoja de Trabajo para listado'!$DE$151:$DG$151,0)),0)+IFERROR(INDEX('Hoja de Trabajo para listado'!$CD$155:$DC$1048576,MATCH($A862,'Hoja de Trabajo para listado'!$CD$155:$CD$1048576,0),MATCH((CUADRO!Q$5&amp;$E862),'Hoja de Trabajo para listado'!$CD$151:$DC$151,0)),0)</f>
        <v>0</v>
      </c>
      <c r="R862" s="314">
        <f t="shared" ca="1" si="26"/>
        <v>0</v>
      </c>
      <c r="S862" s="314"/>
      <c r="T862" s="314">
        <f ca="1">+T863</f>
        <v>4864173.7299999995</v>
      </c>
      <c r="U862" s="313">
        <f t="shared" si="27"/>
        <v>1</v>
      </c>
      <c r="V862" s="319" t="str">
        <f>+VLOOKUP(A862,bd_lista!$A$3:$E$593,5,FALSE)</f>
        <v>Instituciones Descentralizadas</v>
      </c>
      <c r="W862" s="425" t="str">
        <f>+V862</f>
        <v>Instituciones Descentralizadas</v>
      </c>
    </row>
    <row r="863" spans="1:23" customFormat="1" ht="15" customHeight="1">
      <c r="A863" s="323">
        <v>227</v>
      </c>
      <c r="B863" s="428"/>
      <c r="C863" s="339" t="str">
        <f>+VLOOKUP(A863,bd_lista!$A$3:$C$593,3,FALSE)</f>
        <v>Zona Franca Comercial e Industrial de Cobija</v>
      </c>
      <c r="D863" s="430"/>
      <c r="E863" s="319" t="s">
        <v>1419</v>
      </c>
      <c r="F863" s="316">
        <f ca="1">+IFERROR(INDEX('Hoja de Trabajo para listado'!$A$155:$Z$1048576,MATCH($A863,'Hoja de Trabajo para listado'!$A$155:$A$1048576,0),MATCH((CUADRO!F$5&amp;$E863),'Hoja de Trabajo para listado'!$A$151:$Z$151,0)),0)+IFERROR(INDEX('Hoja de Trabajo para listado'!$AB$155:$BA$1048576,MATCH($A863,'Hoja de Trabajo para listado'!$AB$155:$AB$1048576,0),MATCH((CUADRO!F$5&amp;$E863),'Hoja de Trabajo para listado'!$AB$151:$BA$151,0)),0)+IFERROR(INDEX('Hoja de Trabajo para listado'!$BC$155:$CB$1048576,MATCH($A863,'Hoja de Trabajo para listado'!$BC$155:$BC$1048576,0),MATCH((CUADRO!F$5&amp;$E863),'Hoja de Trabajo para listado'!$BC$151:$CB$151,0)),0)+IFERROR(INDEX('Hoja de Trabajo para listado'!$DE$153:$DG$274,MATCH($A863,'Hoja de Trabajo para listado'!$DE$153:$DE$1048576,0),MATCH((CUADRO!F$5&amp;$E863),'Hoja de Trabajo para listado'!$DE$151:$DG$151,0)),0)+IFERROR(INDEX('Hoja de Trabajo para listado'!$CD$155:$DC$1048576,MATCH($A863,'Hoja de Trabajo para listado'!$CD$155:$CD$1048576,0),MATCH((CUADRO!F$5&amp;$E863),'Hoja de Trabajo para listado'!$CD$151:$DC$151,0)),0)</f>
        <v>0</v>
      </c>
      <c r="G863" s="316">
        <f ca="1">+IFERROR(INDEX('Hoja de Trabajo para listado'!$A$155:$Z$1048576,MATCH($A863,'Hoja de Trabajo para listado'!$A$155:$A$1048576,0),MATCH((CUADRO!G$5&amp;$E863),'Hoja de Trabajo para listado'!$A$151:$Z$151,0)),0)+IFERROR(INDEX('Hoja de Trabajo para listado'!$AB$155:$BA$1048576,MATCH($A863,'Hoja de Trabajo para listado'!$AB$155:$AB$1048576,0),MATCH((CUADRO!G$5&amp;$E863),'Hoja de Trabajo para listado'!$AB$151:$BA$151,0)),0)+IFERROR(INDEX('Hoja de Trabajo para listado'!$BC$155:$CB$1048576,MATCH($A863,'Hoja de Trabajo para listado'!$BC$155:$BC$1048576,0),MATCH((CUADRO!G$5&amp;$E863),'Hoja de Trabajo para listado'!$BC$151:$CB$151,0)),0)+IFERROR(INDEX('Hoja de Trabajo para listado'!$DE$153:$DG$274,MATCH($A863,'Hoja de Trabajo para listado'!$DE$153:$DE$1048576,0),MATCH((CUADRO!G$5&amp;$E863),'Hoja de Trabajo para listado'!$DE$151:$DG$151,0)),0)+IFERROR(INDEX('Hoja de Trabajo para listado'!$CD$155:$DC$1048576,MATCH($A863,'Hoja de Trabajo para listado'!$CD$155:$CD$1048576,0),MATCH((CUADRO!G$5&amp;$E863),'Hoja de Trabajo para listado'!$CD$151:$DC$151,0)),0)</f>
        <v>0</v>
      </c>
      <c r="H863" s="316">
        <f ca="1">+IFERROR(INDEX('Hoja de Trabajo para listado'!$A$155:$Z$1048576,MATCH($A863,'Hoja de Trabajo para listado'!$A$155:$A$1048576,0),MATCH((CUADRO!H$5&amp;$E863),'Hoja de Trabajo para listado'!$A$151:$Z$151,0)),0)+IFERROR(INDEX('Hoja de Trabajo para listado'!$AB$155:$BA$1048576,MATCH($A863,'Hoja de Trabajo para listado'!$AB$155:$AB$1048576,0),MATCH((CUADRO!H$5&amp;$E863),'Hoja de Trabajo para listado'!$AB$151:$BA$151,0)),0)+IFERROR(INDEX('Hoja de Trabajo para listado'!$BC$155:$CB$1048576,MATCH($A863,'Hoja de Trabajo para listado'!$BC$155:$BC$1048576,0),MATCH((CUADRO!H$5&amp;$E863),'Hoja de Trabajo para listado'!$BC$151:$CB$151,0)),0)+IFERROR(INDEX('Hoja de Trabajo para listado'!$DE$153:$DG$274,MATCH($A863,'Hoja de Trabajo para listado'!$DE$153:$DE$1048576,0),MATCH((CUADRO!H$5&amp;$E863),'Hoja de Trabajo para listado'!$DE$151:$DG$151,0)),0)+IFERROR(INDEX('Hoja de Trabajo para listado'!$CD$155:$DC$1048576,MATCH($A863,'Hoja de Trabajo para listado'!$CD$155:$CD$1048576,0),MATCH((CUADRO!H$5&amp;$E863),'Hoja de Trabajo para listado'!$CD$151:$DC$151,0)),0)</f>
        <v>0</v>
      </c>
      <c r="I863" s="316">
        <f ca="1">+IFERROR(INDEX('Hoja de Trabajo para listado'!$A$155:$Z$1048576,MATCH($A863,'Hoja de Trabajo para listado'!$A$155:$A$1048576,0),MATCH((CUADRO!I$5&amp;$E863),'Hoja de Trabajo para listado'!$A$151:$Z$151,0)),0)+IFERROR(INDEX('Hoja de Trabajo para listado'!$AB$155:$BA$1048576,MATCH($A863,'Hoja de Trabajo para listado'!$AB$155:$AB$1048576,0),MATCH((CUADRO!I$5&amp;$E863),'Hoja de Trabajo para listado'!$AB$151:$BA$151,0)),0)+IFERROR(INDEX('Hoja de Trabajo para listado'!$BC$155:$CB$1048576,MATCH($A863,'Hoja de Trabajo para listado'!$BC$155:$BC$1048576,0),MATCH((CUADRO!I$5&amp;$E863),'Hoja de Trabajo para listado'!$BC$151:$CB$151,0)),0)+IFERROR(INDEX('Hoja de Trabajo para listado'!$DE$153:$DG$274,MATCH($A863,'Hoja de Trabajo para listado'!$DE$153:$DE$1048576,0),MATCH((CUADRO!I$5&amp;$E863),'Hoja de Trabajo para listado'!$DE$151:$DG$151,0)),0)+IFERROR(INDEX('Hoja de Trabajo para listado'!$CD$155:$DC$1048576,MATCH($A863,'Hoja de Trabajo para listado'!$CD$155:$CD$1048576,0),MATCH((CUADRO!I$5&amp;$E863),'Hoja de Trabajo para listado'!$CD$151:$DC$151,0)),0)</f>
        <v>0</v>
      </c>
      <c r="J863" s="316">
        <f ca="1">+IFERROR(INDEX('Hoja de Trabajo para listado'!$A$155:$Z$1048576,MATCH($A863,'Hoja de Trabajo para listado'!$A$155:$A$1048576,0),MATCH((CUADRO!J$5&amp;$E863),'Hoja de Trabajo para listado'!$A$151:$Z$151,0)),0)+IFERROR(INDEX('Hoja de Trabajo para listado'!$AB$155:$BA$1048576,MATCH($A863,'Hoja de Trabajo para listado'!$AB$155:$AB$1048576,0),MATCH((CUADRO!J$5&amp;$E863),'Hoja de Trabajo para listado'!$AB$151:$BA$151,0)),0)+IFERROR(INDEX('Hoja de Trabajo para listado'!$BC$155:$CB$1048576,MATCH($A863,'Hoja de Trabajo para listado'!$BC$155:$BC$1048576,0),MATCH((CUADRO!J$5&amp;$E863),'Hoja de Trabajo para listado'!$BC$151:$CB$151,0)),0)+IFERROR(INDEX('Hoja de Trabajo para listado'!$DE$153:$DG$274,MATCH($A863,'Hoja de Trabajo para listado'!$DE$153:$DE$1048576,0),MATCH((CUADRO!J$5&amp;$E863),'Hoja de Trabajo para listado'!$DE$151:$DG$151,0)),0)+IFERROR(INDEX('Hoja de Trabajo para listado'!$CD$155:$DC$1048576,MATCH($A863,'Hoja de Trabajo para listado'!$CD$155:$CD$1048576,0),MATCH((CUADRO!J$5&amp;$E863),'Hoja de Trabajo para listado'!$CD$151:$DC$151,0)),0)</f>
        <v>0</v>
      </c>
      <c r="K863" s="314">
        <f ca="1">+IFERROR(INDEX('Hoja de Trabajo para listado'!$A$155:$Z$1048576,MATCH($A863,'Hoja de Trabajo para listado'!$A$155:$A$1048576,0),MATCH((CUADRO!K$5&amp;$E863),'Hoja de Trabajo para listado'!$A$151:$Z$151,0)),0)+IFERROR(INDEX('Hoja de Trabajo para listado'!$AB$155:$BA$1048576,MATCH($A863,'Hoja de Trabajo para listado'!$AB$155:$AB$1048576,0),MATCH((CUADRO!K$5&amp;$E863),'Hoja de Trabajo para listado'!$AB$151:$BA$151,0)),0)+IFERROR(INDEX('Hoja de Trabajo para listado'!$BC$155:$CB$1048576,MATCH($A863,'Hoja de Trabajo para listado'!$BC$155:$BC$1048576,0),MATCH((CUADRO!K$5&amp;$E863),'Hoja de Trabajo para listado'!$BC$151:$CB$151,0)),0)+IFERROR(INDEX('Hoja de Trabajo para listado'!$DE$153:$DG$274,MATCH($A863,'Hoja de Trabajo para listado'!$DE$153:$DE$1048576,0),MATCH((CUADRO!K$5&amp;$E863),'Hoja de Trabajo para listado'!$DE$151:$DG$151,0)),0)+IFERROR(INDEX('Hoja de Trabajo para listado'!$CD$155:$DC$1048576,MATCH($A863,'Hoja de Trabajo para listado'!$CD$155:$CD$1048576,0),MATCH((CUADRO!K$5&amp;$E863),'Hoja de Trabajo para listado'!$CD$151:$DC$151,0)),0)</f>
        <v>4864173.7299999995</v>
      </c>
      <c r="L863" s="314">
        <f ca="1">+IFERROR(INDEX('Hoja de Trabajo para listado'!$A$155:$Z$1048576,MATCH($A863,'Hoja de Trabajo para listado'!$A$155:$A$1048576,0),MATCH((CUADRO!L$5&amp;$E863),'Hoja de Trabajo para listado'!$A$151:$Z$151,0)),0)+IFERROR(INDEX('Hoja de Trabajo para listado'!$AB$155:$BA$1048576,MATCH($A863,'Hoja de Trabajo para listado'!$AB$155:$AB$1048576,0),MATCH((CUADRO!L$5&amp;$E863),'Hoja de Trabajo para listado'!$AB$151:$BA$151,0)),0)+IFERROR(INDEX('Hoja de Trabajo para listado'!$BC$155:$CB$1048576,MATCH($A863,'Hoja de Trabajo para listado'!$BC$155:$BC$1048576,0),MATCH((CUADRO!L$5&amp;$E863),'Hoja de Trabajo para listado'!$BC$151:$CB$151,0)),0)+IFERROR(INDEX('Hoja de Trabajo para listado'!$DE$153:$DG$274,MATCH($A863,'Hoja de Trabajo para listado'!$DE$153:$DE$1048576,0),MATCH((CUADRO!L$5&amp;$E863),'Hoja de Trabajo para listado'!$DE$151:$DG$151,0)),0)+IFERROR(INDEX('Hoja de Trabajo para listado'!$CD$155:$DC$1048576,MATCH($A863,'Hoja de Trabajo para listado'!$CD$155:$CD$1048576,0),MATCH((CUADRO!L$5&amp;$E863),'Hoja de Trabajo para listado'!$CD$151:$DC$151,0)),0)</f>
        <v>0</v>
      </c>
      <c r="M863" s="314">
        <f ca="1">+IFERROR(INDEX('Hoja de Trabajo para listado'!$A$155:$Z$1048576,MATCH($A863,'Hoja de Trabajo para listado'!$A$155:$A$1048576,0),MATCH((CUADRO!M$5&amp;$E863),'Hoja de Trabajo para listado'!$A$151:$Z$151,0)),0)+IFERROR(INDEX('Hoja de Trabajo para listado'!$AB$155:$BA$1048576,MATCH($A863,'Hoja de Trabajo para listado'!$AB$155:$AB$1048576,0),MATCH((CUADRO!M$5&amp;$E863),'Hoja de Trabajo para listado'!$AB$151:$BA$151,0)),0)+IFERROR(INDEX('Hoja de Trabajo para listado'!$BC$155:$CB$1048576,MATCH($A863,'Hoja de Trabajo para listado'!$BC$155:$BC$1048576,0),MATCH((CUADRO!M$5&amp;$E863),'Hoja de Trabajo para listado'!$BC$151:$CB$151,0)),0)+IFERROR(INDEX('Hoja de Trabajo para listado'!$DE$153:$DG$274,MATCH($A863,'Hoja de Trabajo para listado'!$DE$153:$DE$1048576,0),MATCH((CUADRO!M$5&amp;$E863),'Hoja de Trabajo para listado'!$DE$151:$DG$151,0)),0)+IFERROR(INDEX('Hoja de Trabajo para listado'!$CD$155:$DC$1048576,MATCH($A863,'Hoja de Trabajo para listado'!$CD$155:$CD$1048576,0),MATCH((CUADRO!M$5&amp;$E863),'Hoja de Trabajo para listado'!$CD$151:$DC$151,0)),0)</f>
        <v>0</v>
      </c>
      <c r="N863" s="314">
        <f ca="1">+IFERROR(INDEX('Hoja de Trabajo para listado'!$A$155:$Z$1048576,MATCH($A863,'Hoja de Trabajo para listado'!$A$155:$A$1048576,0),MATCH((CUADRO!N$5&amp;$E863),'Hoja de Trabajo para listado'!$A$151:$Z$151,0)),0)+IFERROR(INDEX('Hoja de Trabajo para listado'!$AB$155:$BA$1048576,MATCH($A863,'Hoja de Trabajo para listado'!$AB$155:$AB$1048576,0),MATCH((CUADRO!N$5&amp;$E863),'Hoja de Trabajo para listado'!$AB$151:$BA$151,0)),0)+IFERROR(INDEX('Hoja de Trabajo para listado'!$BC$155:$CB$1048576,MATCH($A863,'Hoja de Trabajo para listado'!$BC$155:$BC$1048576,0),MATCH((CUADRO!N$5&amp;$E863),'Hoja de Trabajo para listado'!$BC$151:$CB$151,0)),0)+IFERROR(INDEX('Hoja de Trabajo para listado'!$DE$153:$DG$274,MATCH($A863,'Hoja de Trabajo para listado'!$DE$153:$DE$1048576,0),MATCH((CUADRO!N$5&amp;$E863),'Hoja de Trabajo para listado'!$DE$151:$DG$151,0)),0)+IFERROR(INDEX('Hoja de Trabajo para listado'!$CD$155:$DC$1048576,MATCH($A863,'Hoja de Trabajo para listado'!$CD$155:$CD$1048576,0),MATCH((CUADRO!N$5&amp;$E863),'Hoja de Trabajo para listado'!$CD$151:$DC$151,0)),0)</f>
        <v>0</v>
      </c>
      <c r="O863" s="314">
        <f ca="1">+IFERROR(INDEX('Hoja de Trabajo para listado'!$A$155:$Z$1048576,MATCH($A863,'Hoja de Trabajo para listado'!$A$155:$A$1048576,0),MATCH((CUADRO!O$5&amp;$E863),'Hoja de Trabajo para listado'!$A$151:$Z$151,0)),0)+IFERROR(INDEX('Hoja de Trabajo para listado'!$AB$155:$BA$1048576,MATCH($A863,'Hoja de Trabajo para listado'!$AB$155:$AB$1048576,0),MATCH((CUADRO!O$5&amp;$E863),'Hoja de Trabajo para listado'!$AB$151:$BA$151,0)),0)+IFERROR(INDEX('Hoja de Trabajo para listado'!$BC$155:$CB$1048576,MATCH($A863,'Hoja de Trabajo para listado'!$BC$155:$BC$1048576,0),MATCH((CUADRO!O$5&amp;$E863),'Hoja de Trabajo para listado'!$BC$151:$CB$151,0)),0)+IFERROR(INDEX('Hoja de Trabajo para listado'!$DE$153:$DG$274,MATCH($A863,'Hoja de Trabajo para listado'!$DE$153:$DE$1048576,0),MATCH((CUADRO!O$5&amp;$E863),'Hoja de Trabajo para listado'!$DE$151:$DG$151,0)),0)+IFERROR(INDEX('Hoja de Trabajo para listado'!$CD$155:$DC$1048576,MATCH($A863,'Hoja de Trabajo para listado'!$CD$155:$CD$1048576,0),MATCH((CUADRO!O$5&amp;$E863),'Hoja de Trabajo para listado'!$CD$151:$DC$151,0)),0)</f>
        <v>0</v>
      </c>
      <c r="P863" s="314">
        <f ca="1">+IFERROR(INDEX('Hoja de Trabajo para listado'!$A$155:$Z$1048576,MATCH($A863,'Hoja de Trabajo para listado'!$A$155:$A$1048576,0),MATCH((CUADRO!P$5&amp;$E863),'Hoja de Trabajo para listado'!$A$151:$Z$151,0)),0)+IFERROR(INDEX('Hoja de Trabajo para listado'!$AB$155:$BA$1048576,MATCH($A863,'Hoja de Trabajo para listado'!$AB$155:$AB$1048576,0),MATCH((CUADRO!P$5&amp;$E863),'Hoja de Trabajo para listado'!$AB$151:$BA$151,0)),0)+IFERROR(INDEX('Hoja de Trabajo para listado'!$BC$155:$CB$1048576,MATCH($A863,'Hoja de Trabajo para listado'!$BC$155:$BC$1048576,0),MATCH((CUADRO!P$5&amp;$E863),'Hoja de Trabajo para listado'!$BC$151:$CB$151,0)),0)+IFERROR(INDEX('Hoja de Trabajo para listado'!$DE$153:$DG$274,MATCH($A863,'Hoja de Trabajo para listado'!$DE$153:$DE$1048576,0),MATCH((CUADRO!P$5&amp;$E863),'Hoja de Trabajo para listado'!$DE$151:$DG$151,0)),0)+IFERROR(INDEX('Hoja de Trabajo para listado'!$CD$155:$DC$1048576,MATCH($A863,'Hoja de Trabajo para listado'!$CD$155:$CD$1048576,0),MATCH((CUADRO!P$5&amp;$E863),'Hoja de Trabajo para listado'!$CD$151:$DC$151,0)),0)</f>
        <v>0</v>
      </c>
      <c r="Q863" s="314">
        <f ca="1">+IFERROR(INDEX('Hoja de Trabajo para listado'!$A$155:$Z$1048576,MATCH($A863,'Hoja de Trabajo para listado'!$A$155:$A$1048576,0),MATCH((CUADRO!Q$5&amp;$E863),'Hoja de Trabajo para listado'!$A$151:$Z$151,0)),0)+IFERROR(INDEX('Hoja de Trabajo para listado'!$AB$155:$BA$1048576,MATCH($A863,'Hoja de Trabajo para listado'!$AB$155:$AB$1048576,0),MATCH((CUADRO!Q$5&amp;$E863),'Hoja de Trabajo para listado'!$AB$151:$BA$151,0)),0)+IFERROR(INDEX('Hoja de Trabajo para listado'!$BC$155:$CB$1048576,MATCH($A863,'Hoja de Trabajo para listado'!$BC$155:$BC$1048576,0),MATCH((CUADRO!Q$5&amp;$E863),'Hoja de Trabajo para listado'!$BC$151:$CB$151,0)),0)+IFERROR(INDEX('Hoja de Trabajo para listado'!$DE$153:$DG$274,MATCH($A863,'Hoja de Trabajo para listado'!$DE$153:$DE$1048576,0),MATCH((CUADRO!Q$5&amp;$E863),'Hoja de Trabajo para listado'!$DE$151:$DG$151,0)),0)+IFERROR(INDEX('Hoja de Trabajo para listado'!$CD$155:$DC$1048576,MATCH($A863,'Hoja de Trabajo para listado'!$CD$155:$CD$1048576,0),MATCH((CUADRO!Q$5&amp;$E863),'Hoja de Trabajo para listado'!$CD$151:$DC$151,0)),0)</f>
        <v>0</v>
      </c>
      <c r="R863" s="316">
        <f t="shared" ca="1" si="26"/>
        <v>4864173.7299999995</v>
      </c>
      <c r="S863" s="316">
        <f ca="1">+R862+R863</f>
        <v>4864173.7299999995</v>
      </c>
      <c r="T863" s="314">
        <f ca="1">+S863</f>
        <v>4864173.7299999995</v>
      </c>
      <c r="U863" s="348">
        <f t="shared" si="27"/>
        <v>2</v>
      </c>
      <c r="V863" s="319" t="str">
        <f>+VLOOKUP(A863,bd_lista!$A$3:$E$593,5,FALSE)</f>
        <v>Instituciones Descentralizadas</v>
      </c>
      <c r="W863" s="426"/>
    </row>
    <row r="864" spans="1:23" customFormat="1" ht="15" customHeight="1">
      <c r="A864" s="323">
        <v>254</v>
      </c>
      <c r="B864" s="427">
        <f>+A864</f>
        <v>254</v>
      </c>
      <c r="C864" s="318" t="str">
        <f>+VLOOKUP(A864,bd_lista!$A$3:$C$593,3,FALSE)</f>
        <v>Instituto del Seguro Agrario</v>
      </c>
      <c r="D864" s="429" t="str">
        <f>+C864</f>
        <v>Instituto del Seguro Agrario</v>
      </c>
      <c r="E864" s="339" t="s">
        <v>1418</v>
      </c>
      <c r="F864" s="314">
        <f ca="1">+IFERROR(INDEX('Hoja de Trabajo para listado'!$A$155:$Z$1048576,MATCH($A864,'Hoja de Trabajo para listado'!$A$155:$A$1048576,0),MATCH((CUADRO!F$5&amp;$E864),'Hoja de Trabajo para listado'!$A$151:$Z$151,0)),0)+IFERROR(INDEX('Hoja de Trabajo para listado'!$AB$155:$BA$1048576,MATCH($A864,'Hoja de Trabajo para listado'!$AB$155:$AB$1048576,0),MATCH((CUADRO!F$5&amp;$E864),'Hoja de Trabajo para listado'!$AB$151:$BA$151,0)),0)+IFERROR(INDEX('Hoja de Trabajo para listado'!$BC$155:$CB$1048576,MATCH($A864,'Hoja de Trabajo para listado'!$BC$155:$BC$1048576,0),MATCH((CUADRO!F$5&amp;$E864),'Hoja de Trabajo para listado'!$BC$151:$CB$151,0)),0)+IFERROR(INDEX('Hoja de Trabajo para listado'!$DE$153:$DG$274,MATCH($A864,'Hoja de Trabajo para listado'!$DE$153:$DE$1048576,0),MATCH((CUADRO!F$5&amp;$E864),'Hoja de Trabajo para listado'!$DE$151:$DG$151,0)),0)+IFERROR(INDEX('Hoja de Trabajo para listado'!$CD$155:$DC$1048576,MATCH($A864,'Hoja de Trabajo para listado'!$CD$155:$CD$1048576,0),MATCH((CUADRO!F$5&amp;$E864),'Hoja de Trabajo para listado'!$CD$151:$DC$151,0)),0)</f>
        <v>0</v>
      </c>
      <c r="G864" s="314">
        <f ca="1">+IFERROR(INDEX('Hoja de Trabajo para listado'!$A$155:$Z$1048576,MATCH($A864,'Hoja de Trabajo para listado'!$A$155:$A$1048576,0),MATCH((CUADRO!G$5&amp;$E864),'Hoja de Trabajo para listado'!$A$151:$Z$151,0)),0)+IFERROR(INDEX('Hoja de Trabajo para listado'!$AB$155:$BA$1048576,MATCH($A864,'Hoja de Trabajo para listado'!$AB$155:$AB$1048576,0),MATCH((CUADRO!G$5&amp;$E864),'Hoja de Trabajo para listado'!$AB$151:$BA$151,0)),0)+IFERROR(INDEX('Hoja de Trabajo para listado'!$BC$155:$CB$1048576,MATCH($A864,'Hoja de Trabajo para listado'!$BC$155:$BC$1048576,0),MATCH((CUADRO!G$5&amp;$E864),'Hoja de Trabajo para listado'!$BC$151:$CB$151,0)),0)+IFERROR(INDEX('Hoja de Trabajo para listado'!$DE$153:$DG$274,MATCH($A864,'Hoja de Trabajo para listado'!$DE$153:$DE$1048576,0),MATCH((CUADRO!G$5&amp;$E864),'Hoja de Trabajo para listado'!$DE$151:$DG$151,0)),0)+IFERROR(INDEX('Hoja de Trabajo para listado'!$CD$155:$DC$1048576,MATCH($A864,'Hoja de Trabajo para listado'!$CD$155:$CD$1048576,0),MATCH((CUADRO!G$5&amp;$E864),'Hoja de Trabajo para listado'!$CD$151:$DC$151,0)),0)</f>
        <v>0</v>
      </c>
      <c r="H864" s="314">
        <f ca="1">+IFERROR(INDEX('Hoja de Trabajo para listado'!$A$155:$Z$1048576,MATCH($A864,'Hoja de Trabajo para listado'!$A$155:$A$1048576,0),MATCH((CUADRO!H$5&amp;$E864),'Hoja de Trabajo para listado'!$A$151:$Z$151,0)),0)+IFERROR(INDEX('Hoja de Trabajo para listado'!$AB$155:$BA$1048576,MATCH($A864,'Hoja de Trabajo para listado'!$AB$155:$AB$1048576,0),MATCH((CUADRO!H$5&amp;$E864),'Hoja de Trabajo para listado'!$AB$151:$BA$151,0)),0)+IFERROR(INDEX('Hoja de Trabajo para listado'!$BC$155:$CB$1048576,MATCH($A864,'Hoja de Trabajo para listado'!$BC$155:$BC$1048576,0),MATCH((CUADRO!H$5&amp;$E864),'Hoja de Trabajo para listado'!$BC$151:$CB$151,0)),0)+IFERROR(INDEX('Hoja de Trabajo para listado'!$DE$153:$DG$274,MATCH($A864,'Hoja de Trabajo para listado'!$DE$153:$DE$1048576,0),MATCH((CUADRO!H$5&amp;$E864),'Hoja de Trabajo para listado'!$DE$151:$DG$151,0)),0)+IFERROR(INDEX('Hoja de Trabajo para listado'!$CD$155:$DC$1048576,MATCH($A864,'Hoja de Trabajo para listado'!$CD$155:$CD$1048576,0),MATCH((CUADRO!H$5&amp;$E864),'Hoja de Trabajo para listado'!$CD$151:$DC$151,0)),0)</f>
        <v>0</v>
      </c>
      <c r="I864" s="314">
        <f ca="1">+IFERROR(INDEX('Hoja de Trabajo para listado'!$A$155:$Z$1048576,MATCH($A864,'Hoja de Trabajo para listado'!$A$155:$A$1048576,0),MATCH((CUADRO!I$5&amp;$E864),'Hoja de Trabajo para listado'!$A$151:$Z$151,0)),0)+IFERROR(INDEX('Hoja de Trabajo para listado'!$AB$155:$BA$1048576,MATCH($A864,'Hoja de Trabajo para listado'!$AB$155:$AB$1048576,0),MATCH((CUADRO!I$5&amp;$E864),'Hoja de Trabajo para listado'!$AB$151:$BA$151,0)),0)+IFERROR(INDEX('Hoja de Trabajo para listado'!$BC$155:$CB$1048576,MATCH($A864,'Hoja de Trabajo para listado'!$BC$155:$BC$1048576,0),MATCH((CUADRO!I$5&amp;$E864),'Hoja de Trabajo para listado'!$BC$151:$CB$151,0)),0)+IFERROR(INDEX('Hoja de Trabajo para listado'!$DE$153:$DG$274,MATCH($A864,'Hoja de Trabajo para listado'!$DE$153:$DE$1048576,0),MATCH((CUADRO!I$5&amp;$E864),'Hoja de Trabajo para listado'!$DE$151:$DG$151,0)),0)+IFERROR(INDEX('Hoja de Trabajo para listado'!$CD$155:$DC$1048576,MATCH($A864,'Hoja de Trabajo para listado'!$CD$155:$CD$1048576,0),MATCH((CUADRO!I$5&amp;$E864),'Hoja de Trabajo para listado'!$CD$151:$DC$151,0)),0)</f>
        <v>0</v>
      </c>
      <c r="J864" s="314">
        <f ca="1">+IFERROR(INDEX('Hoja de Trabajo para listado'!$A$155:$Z$1048576,MATCH($A864,'Hoja de Trabajo para listado'!$A$155:$A$1048576,0),MATCH((CUADRO!J$5&amp;$E864),'Hoja de Trabajo para listado'!$A$151:$Z$151,0)),0)+IFERROR(INDEX('Hoja de Trabajo para listado'!$AB$155:$BA$1048576,MATCH($A864,'Hoja de Trabajo para listado'!$AB$155:$AB$1048576,0),MATCH((CUADRO!J$5&amp;$E864),'Hoja de Trabajo para listado'!$AB$151:$BA$151,0)),0)+IFERROR(INDEX('Hoja de Trabajo para listado'!$BC$155:$CB$1048576,MATCH($A864,'Hoja de Trabajo para listado'!$BC$155:$BC$1048576,0),MATCH((CUADRO!J$5&amp;$E864),'Hoja de Trabajo para listado'!$BC$151:$CB$151,0)),0)+IFERROR(INDEX('Hoja de Trabajo para listado'!$DE$153:$DG$274,MATCH($A864,'Hoja de Trabajo para listado'!$DE$153:$DE$1048576,0),MATCH((CUADRO!J$5&amp;$E864),'Hoja de Trabajo para listado'!$DE$151:$DG$151,0)),0)+IFERROR(INDEX('Hoja de Trabajo para listado'!$CD$155:$DC$1048576,MATCH($A864,'Hoja de Trabajo para listado'!$CD$155:$CD$1048576,0),MATCH((CUADRO!J$5&amp;$E864),'Hoja de Trabajo para listado'!$CD$151:$DC$151,0)),0)</f>
        <v>0</v>
      </c>
      <c r="K864" s="314">
        <f ca="1">+IFERROR(INDEX('Hoja de Trabajo para listado'!$A$155:$Z$1048576,MATCH($A864,'Hoja de Trabajo para listado'!$A$155:$A$1048576,0),MATCH((CUADRO!K$5&amp;$E864),'Hoja de Trabajo para listado'!$A$151:$Z$151,0)),0)+IFERROR(INDEX('Hoja de Trabajo para listado'!$AB$155:$BA$1048576,MATCH($A864,'Hoja de Trabajo para listado'!$AB$155:$AB$1048576,0),MATCH((CUADRO!K$5&amp;$E864),'Hoja de Trabajo para listado'!$AB$151:$BA$151,0)),0)+IFERROR(INDEX('Hoja de Trabajo para listado'!$BC$155:$CB$1048576,MATCH($A864,'Hoja de Trabajo para listado'!$BC$155:$BC$1048576,0),MATCH((CUADRO!K$5&amp;$E864),'Hoja de Trabajo para listado'!$BC$151:$CB$151,0)),0)+IFERROR(INDEX('Hoja de Trabajo para listado'!$DE$153:$DG$274,MATCH($A864,'Hoja de Trabajo para listado'!$DE$153:$DE$1048576,0),MATCH((CUADRO!K$5&amp;$E864),'Hoja de Trabajo para listado'!$DE$151:$DG$151,0)),0)+IFERROR(INDEX('Hoja de Trabajo para listado'!$CD$155:$DC$1048576,MATCH($A864,'Hoja de Trabajo para listado'!$CD$155:$CD$1048576,0),MATCH((CUADRO!K$5&amp;$E864),'Hoja de Trabajo para listado'!$CD$151:$DC$151,0)),0)</f>
        <v>0</v>
      </c>
      <c r="L864" s="314">
        <f ca="1">+IFERROR(INDEX('Hoja de Trabajo para listado'!$A$155:$Z$1048576,MATCH($A864,'Hoja de Trabajo para listado'!$A$155:$A$1048576,0),MATCH((CUADRO!L$5&amp;$E864),'Hoja de Trabajo para listado'!$A$151:$Z$151,0)),0)+IFERROR(INDEX('Hoja de Trabajo para listado'!$AB$155:$BA$1048576,MATCH($A864,'Hoja de Trabajo para listado'!$AB$155:$AB$1048576,0),MATCH((CUADRO!L$5&amp;$E864),'Hoja de Trabajo para listado'!$AB$151:$BA$151,0)),0)+IFERROR(INDEX('Hoja de Trabajo para listado'!$BC$155:$CB$1048576,MATCH($A864,'Hoja de Trabajo para listado'!$BC$155:$BC$1048576,0),MATCH((CUADRO!L$5&amp;$E864),'Hoja de Trabajo para listado'!$BC$151:$CB$151,0)),0)+IFERROR(INDEX('Hoja de Trabajo para listado'!$DE$153:$DG$274,MATCH($A864,'Hoja de Trabajo para listado'!$DE$153:$DE$1048576,0),MATCH((CUADRO!L$5&amp;$E864),'Hoja de Trabajo para listado'!$DE$151:$DG$151,0)),0)+IFERROR(INDEX('Hoja de Trabajo para listado'!$CD$155:$DC$1048576,MATCH($A864,'Hoja de Trabajo para listado'!$CD$155:$CD$1048576,0),MATCH((CUADRO!L$5&amp;$E864),'Hoja de Trabajo para listado'!$CD$151:$DC$151,0)),0)</f>
        <v>0</v>
      </c>
      <c r="M864" s="314">
        <f ca="1">+IFERROR(INDEX('Hoja de Trabajo para listado'!$A$155:$Z$1048576,MATCH($A864,'Hoja de Trabajo para listado'!$A$155:$A$1048576,0),MATCH((CUADRO!M$5&amp;$E864),'Hoja de Trabajo para listado'!$A$151:$Z$151,0)),0)+IFERROR(INDEX('Hoja de Trabajo para listado'!$AB$155:$BA$1048576,MATCH($A864,'Hoja de Trabajo para listado'!$AB$155:$AB$1048576,0),MATCH((CUADRO!M$5&amp;$E864),'Hoja de Trabajo para listado'!$AB$151:$BA$151,0)),0)+IFERROR(INDEX('Hoja de Trabajo para listado'!$BC$155:$CB$1048576,MATCH($A864,'Hoja de Trabajo para listado'!$BC$155:$BC$1048576,0),MATCH((CUADRO!M$5&amp;$E864),'Hoja de Trabajo para listado'!$BC$151:$CB$151,0)),0)+IFERROR(INDEX('Hoja de Trabajo para listado'!$DE$153:$DG$274,MATCH($A864,'Hoja de Trabajo para listado'!$DE$153:$DE$1048576,0),MATCH((CUADRO!M$5&amp;$E864),'Hoja de Trabajo para listado'!$DE$151:$DG$151,0)),0)+IFERROR(INDEX('Hoja de Trabajo para listado'!$CD$155:$DC$1048576,MATCH($A864,'Hoja de Trabajo para listado'!$CD$155:$CD$1048576,0),MATCH((CUADRO!M$5&amp;$E864),'Hoja de Trabajo para listado'!$CD$151:$DC$151,0)),0)</f>
        <v>0</v>
      </c>
      <c r="N864" s="314">
        <f ca="1">+IFERROR(INDEX('Hoja de Trabajo para listado'!$A$155:$Z$1048576,MATCH($A864,'Hoja de Trabajo para listado'!$A$155:$A$1048576,0),MATCH((CUADRO!N$5&amp;$E864),'Hoja de Trabajo para listado'!$A$151:$Z$151,0)),0)+IFERROR(INDEX('Hoja de Trabajo para listado'!$AB$155:$BA$1048576,MATCH($A864,'Hoja de Trabajo para listado'!$AB$155:$AB$1048576,0),MATCH((CUADRO!N$5&amp;$E864),'Hoja de Trabajo para listado'!$AB$151:$BA$151,0)),0)+IFERROR(INDEX('Hoja de Trabajo para listado'!$BC$155:$CB$1048576,MATCH($A864,'Hoja de Trabajo para listado'!$BC$155:$BC$1048576,0),MATCH((CUADRO!N$5&amp;$E864),'Hoja de Trabajo para listado'!$BC$151:$CB$151,0)),0)+IFERROR(INDEX('Hoja de Trabajo para listado'!$DE$153:$DG$274,MATCH($A864,'Hoja de Trabajo para listado'!$DE$153:$DE$1048576,0),MATCH((CUADRO!N$5&amp;$E864),'Hoja de Trabajo para listado'!$DE$151:$DG$151,0)),0)+IFERROR(INDEX('Hoja de Trabajo para listado'!$CD$155:$DC$1048576,MATCH($A864,'Hoja de Trabajo para listado'!$CD$155:$CD$1048576,0),MATCH((CUADRO!N$5&amp;$E864),'Hoja de Trabajo para listado'!$CD$151:$DC$151,0)),0)</f>
        <v>0</v>
      </c>
      <c r="O864" s="314">
        <f ca="1">+IFERROR(INDEX('Hoja de Trabajo para listado'!$A$155:$Z$1048576,MATCH($A864,'Hoja de Trabajo para listado'!$A$155:$A$1048576,0),MATCH((CUADRO!O$5&amp;$E864),'Hoja de Trabajo para listado'!$A$151:$Z$151,0)),0)+IFERROR(INDEX('Hoja de Trabajo para listado'!$AB$155:$BA$1048576,MATCH($A864,'Hoja de Trabajo para listado'!$AB$155:$AB$1048576,0),MATCH((CUADRO!O$5&amp;$E864),'Hoja de Trabajo para listado'!$AB$151:$BA$151,0)),0)+IFERROR(INDEX('Hoja de Trabajo para listado'!$BC$155:$CB$1048576,MATCH($A864,'Hoja de Trabajo para listado'!$BC$155:$BC$1048576,0),MATCH((CUADRO!O$5&amp;$E864),'Hoja de Trabajo para listado'!$BC$151:$CB$151,0)),0)+IFERROR(INDEX('Hoja de Trabajo para listado'!$DE$153:$DG$274,MATCH($A864,'Hoja de Trabajo para listado'!$DE$153:$DE$1048576,0),MATCH((CUADRO!O$5&amp;$E864),'Hoja de Trabajo para listado'!$DE$151:$DG$151,0)),0)+IFERROR(INDEX('Hoja de Trabajo para listado'!$CD$155:$DC$1048576,MATCH($A864,'Hoja de Trabajo para listado'!$CD$155:$CD$1048576,0),MATCH((CUADRO!O$5&amp;$E864),'Hoja de Trabajo para listado'!$CD$151:$DC$151,0)),0)</f>
        <v>0</v>
      </c>
      <c r="P864" s="314">
        <f ca="1">+IFERROR(INDEX('Hoja de Trabajo para listado'!$A$155:$Z$1048576,MATCH($A864,'Hoja de Trabajo para listado'!$A$155:$A$1048576,0),MATCH((CUADRO!P$5&amp;$E864),'Hoja de Trabajo para listado'!$A$151:$Z$151,0)),0)+IFERROR(INDEX('Hoja de Trabajo para listado'!$AB$155:$BA$1048576,MATCH($A864,'Hoja de Trabajo para listado'!$AB$155:$AB$1048576,0),MATCH((CUADRO!P$5&amp;$E864),'Hoja de Trabajo para listado'!$AB$151:$BA$151,0)),0)+IFERROR(INDEX('Hoja de Trabajo para listado'!$BC$155:$CB$1048576,MATCH($A864,'Hoja de Trabajo para listado'!$BC$155:$BC$1048576,0),MATCH((CUADRO!P$5&amp;$E864),'Hoja de Trabajo para listado'!$BC$151:$CB$151,0)),0)+IFERROR(INDEX('Hoja de Trabajo para listado'!$DE$153:$DG$274,MATCH($A864,'Hoja de Trabajo para listado'!$DE$153:$DE$1048576,0),MATCH((CUADRO!P$5&amp;$E864),'Hoja de Trabajo para listado'!$DE$151:$DG$151,0)),0)+IFERROR(INDEX('Hoja de Trabajo para listado'!$CD$155:$DC$1048576,MATCH($A864,'Hoja de Trabajo para listado'!$CD$155:$CD$1048576,0),MATCH((CUADRO!P$5&amp;$E864),'Hoja de Trabajo para listado'!$CD$151:$DC$151,0)),0)</f>
        <v>0</v>
      </c>
      <c r="Q864" s="314">
        <f ca="1">+IFERROR(INDEX('Hoja de Trabajo para listado'!$A$155:$Z$1048576,MATCH($A864,'Hoja de Trabajo para listado'!$A$155:$A$1048576,0),MATCH((CUADRO!Q$5&amp;$E864),'Hoja de Trabajo para listado'!$A$151:$Z$151,0)),0)+IFERROR(INDEX('Hoja de Trabajo para listado'!$AB$155:$BA$1048576,MATCH($A864,'Hoja de Trabajo para listado'!$AB$155:$AB$1048576,0),MATCH((CUADRO!Q$5&amp;$E864),'Hoja de Trabajo para listado'!$AB$151:$BA$151,0)),0)+IFERROR(INDEX('Hoja de Trabajo para listado'!$BC$155:$CB$1048576,MATCH($A864,'Hoja de Trabajo para listado'!$BC$155:$BC$1048576,0),MATCH((CUADRO!Q$5&amp;$E864),'Hoja de Trabajo para listado'!$BC$151:$CB$151,0)),0)+IFERROR(INDEX('Hoja de Trabajo para listado'!$DE$153:$DG$274,MATCH($A864,'Hoja de Trabajo para listado'!$DE$153:$DE$1048576,0),MATCH((CUADRO!Q$5&amp;$E864),'Hoja de Trabajo para listado'!$DE$151:$DG$151,0)),0)+IFERROR(INDEX('Hoja de Trabajo para listado'!$CD$155:$DC$1048576,MATCH($A864,'Hoja de Trabajo para listado'!$CD$155:$CD$1048576,0),MATCH((CUADRO!Q$5&amp;$E864),'Hoja de Trabajo para listado'!$CD$151:$DC$151,0)),0)</f>
        <v>0</v>
      </c>
      <c r="R864" s="314">
        <f t="shared" ca="1" si="26"/>
        <v>0</v>
      </c>
      <c r="S864" s="314"/>
      <c r="T864" s="314">
        <f ca="1">+T865</f>
        <v>3397092</v>
      </c>
      <c r="U864" s="313">
        <f t="shared" si="27"/>
        <v>1</v>
      </c>
      <c r="V864" s="319" t="str">
        <f>+VLOOKUP(A864,bd_lista!$A$3:$E$593,5,FALSE)</f>
        <v>Instituciones Descentralizadas</v>
      </c>
      <c r="W864" s="425" t="str">
        <f>+V864</f>
        <v>Instituciones Descentralizadas</v>
      </c>
    </row>
    <row r="865" spans="1:23" customFormat="1" ht="15" customHeight="1">
      <c r="A865" s="323">
        <v>254</v>
      </c>
      <c r="B865" s="428"/>
      <c r="C865" s="339" t="str">
        <f>+VLOOKUP(A865,bd_lista!$A$3:$C$593,3,FALSE)</f>
        <v>Instituto del Seguro Agrario</v>
      </c>
      <c r="D865" s="430"/>
      <c r="E865" s="319" t="s">
        <v>1419</v>
      </c>
      <c r="F865" s="316">
        <f ca="1">+IFERROR(INDEX('Hoja de Trabajo para listado'!$A$155:$Z$1048576,MATCH($A865,'Hoja de Trabajo para listado'!$A$155:$A$1048576,0),MATCH((CUADRO!F$5&amp;$E865),'Hoja de Trabajo para listado'!$A$151:$Z$151,0)),0)+IFERROR(INDEX('Hoja de Trabajo para listado'!$AB$155:$BA$1048576,MATCH($A865,'Hoja de Trabajo para listado'!$AB$155:$AB$1048576,0),MATCH((CUADRO!F$5&amp;$E865),'Hoja de Trabajo para listado'!$AB$151:$BA$151,0)),0)+IFERROR(INDEX('Hoja de Trabajo para listado'!$BC$155:$CB$1048576,MATCH($A865,'Hoja de Trabajo para listado'!$BC$155:$BC$1048576,0),MATCH((CUADRO!F$5&amp;$E865),'Hoja de Trabajo para listado'!$BC$151:$CB$151,0)),0)+IFERROR(INDEX('Hoja de Trabajo para listado'!$DE$153:$DG$274,MATCH($A865,'Hoja de Trabajo para listado'!$DE$153:$DE$1048576,0),MATCH((CUADRO!F$5&amp;$E865),'Hoja de Trabajo para listado'!$DE$151:$DG$151,0)),0)+IFERROR(INDEX('Hoja de Trabajo para listado'!$CD$155:$DC$1048576,MATCH($A865,'Hoja de Trabajo para listado'!$CD$155:$CD$1048576,0),MATCH((CUADRO!F$5&amp;$E865),'Hoja de Trabajo para listado'!$CD$151:$DC$151,0)),0)</f>
        <v>0</v>
      </c>
      <c r="G865" s="316">
        <f ca="1">+IFERROR(INDEX('Hoja de Trabajo para listado'!$A$155:$Z$1048576,MATCH($A865,'Hoja de Trabajo para listado'!$A$155:$A$1048576,0),MATCH((CUADRO!G$5&amp;$E865),'Hoja de Trabajo para listado'!$A$151:$Z$151,0)),0)+IFERROR(INDEX('Hoja de Trabajo para listado'!$AB$155:$BA$1048576,MATCH($A865,'Hoja de Trabajo para listado'!$AB$155:$AB$1048576,0),MATCH((CUADRO!G$5&amp;$E865),'Hoja de Trabajo para listado'!$AB$151:$BA$151,0)),0)+IFERROR(INDEX('Hoja de Trabajo para listado'!$BC$155:$CB$1048576,MATCH($A865,'Hoja de Trabajo para listado'!$BC$155:$BC$1048576,0),MATCH((CUADRO!G$5&amp;$E865),'Hoja de Trabajo para listado'!$BC$151:$CB$151,0)),0)+IFERROR(INDEX('Hoja de Trabajo para listado'!$DE$153:$DG$274,MATCH($A865,'Hoja de Trabajo para listado'!$DE$153:$DE$1048576,0),MATCH((CUADRO!G$5&amp;$E865),'Hoja de Trabajo para listado'!$DE$151:$DG$151,0)),0)+IFERROR(INDEX('Hoja de Trabajo para listado'!$CD$155:$DC$1048576,MATCH($A865,'Hoja de Trabajo para listado'!$CD$155:$CD$1048576,0),MATCH((CUADRO!G$5&amp;$E865),'Hoja de Trabajo para listado'!$CD$151:$DC$151,0)),0)</f>
        <v>0</v>
      </c>
      <c r="H865" s="316">
        <f ca="1">+IFERROR(INDEX('Hoja de Trabajo para listado'!$A$155:$Z$1048576,MATCH($A865,'Hoja de Trabajo para listado'!$A$155:$A$1048576,0),MATCH((CUADRO!H$5&amp;$E865),'Hoja de Trabajo para listado'!$A$151:$Z$151,0)),0)+IFERROR(INDEX('Hoja de Trabajo para listado'!$AB$155:$BA$1048576,MATCH($A865,'Hoja de Trabajo para listado'!$AB$155:$AB$1048576,0),MATCH((CUADRO!H$5&amp;$E865),'Hoja de Trabajo para listado'!$AB$151:$BA$151,0)),0)+IFERROR(INDEX('Hoja de Trabajo para listado'!$BC$155:$CB$1048576,MATCH($A865,'Hoja de Trabajo para listado'!$BC$155:$BC$1048576,0),MATCH((CUADRO!H$5&amp;$E865),'Hoja de Trabajo para listado'!$BC$151:$CB$151,0)),0)+IFERROR(INDEX('Hoja de Trabajo para listado'!$DE$153:$DG$274,MATCH($A865,'Hoja de Trabajo para listado'!$DE$153:$DE$1048576,0),MATCH((CUADRO!H$5&amp;$E865),'Hoja de Trabajo para listado'!$DE$151:$DG$151,0)),0)+IFERROR(INDEX('Hoja de Trabajo para listado'!$CD$155:$DC$1048576,MATCH($A865,'Hoja de Trabajo para listado'!$CD$155:$CD$1048576,0),MATCH((CUADRO!H$5&amp;$E865),'Hoja de Trabajo para listado'!$CD$151:$DC$151,0)),0)</f>
        <v>3397092</v>
      </c>
      <c r="I865" s="316">
        <f ca="1">+IFERROR(INDEX('Hoja de Trabajo para listado'!$A$155:$Z$1048576,MATCH($A865,'Hoja de Trabajo para listado'!$A$155:$A$1048576,0),MATCH((CUADRO!I$5&amp;$E865),'Hoja de Trabajo para listado'!$A$151:$Z$151,0)),0)+IFERROR(INDEX('Hoja de Trabajo para listado'!$AB$155:$BA$1048576,MATCH($A865,'Hoja de Trabajo para listado'!$AB$155:$AB$1048576,0),MATCH((CUADRO!I$5&amp;$E865),'Hoja de Trabajo para listado'!$AB$151:$BA$151,0)),0)+IFERROR(INDEX('Hoja de Trabajo para listado'!$BC$155:$CB$1048576,MATCH($A865,'Hoja de Trabajo para listado'!$BC$155:$BC$1048576,0),MATCH((CUADRO!I$5&amp;$E865),'Hoja de Trabajo para listado'!$BC$151:$CB$151,0)),0)+IFERROR(INDEX('Hoja de Trabajo para listado'!$DE$153:$DG$274,MATCH($A865,'Hoja de Trabajo para listado'!$DE$153:$DE$1048576,0),MATCH((CUADRO!I$5&amp;$E865),'Hoja de Trabajo para listado'!$DE$151:$DG$151,0)),0)+IFERROR(INDEX('Hoja de Trabajo para listado'!$CD$155:$DC$1048576,MATCH($A865,'Hoja de Trabajo para listado'!$CD$155:$CD$1048576,0),MATCH((CUADRO!I$5&amp;$E865),'Hoja de Trabajo para listado'!$CD$151:$DC$151,0)),0)</f>
        <v>0</v>
      </c>
      <c r="J865" s="316">
        <f ca="1">+IFERROR(INDEX('Hoja de Trabajo para listado'!$A$155:$Z$1048576,MATCH($A865,'Hoja de Trabajo para listado'!$A$155:$A$1048576,0),MATCH((CUADRO!J$5&amp;$E865),'Hoja de Trabajo para listado'!$A$151:$Z$151,0)),0)+IFERROR(INDEX('Hoja de Trabajo para listado'!$AB$155:$BA$1048576,MATCH($A865,'Hoja de Trabajo para listado'!$AB$155:$AB$1048576,0),MATCH((CUADRO!J$5&amp;$E865),'Hoja de Trabajo para listado'!$AB$151:$BA$151,0)),0)+IFERROR(INDEX('Hoja de Trabajo para listado'!$BC$155:$CB$1048576,MATCH($A865,'Hoja de Trabajo para listado'!$BC$155:$BC$1048576,0),MATCH((CUADRO!J$5&amp;$E865),'Hoja de Trabajo para listado'!$BC$151:$CB$151,0)),0)+IFERROR(INDEX('Hoja de Trabajo para listado'!$DE$153:$DG$274,MATCH($A865,'Hoja de Trabajo para listado'!$DE$153:$DE$1048576,0),MATCH((CUADRO!J$5&amp;$E865),'Hoja de Trabajo para listado'!$DE$151:$DG$151,0)),0)+IFERROR(INDEX('Hoja de Trabajo para listado'!$CD$155:$DC$1048576,MATCH($A865,'Hoja de Trabajo para listado'!$CD$155:$CD$1048576,0),MATCH((CUADRO!J$5&amp;$E865),'Hoja de Trabajo para listado'!$CD$151:$DC$151,0)),0)</f>
        <v>0</v>
      </c>
      <c r="K865" s="314">
        <f ca="1">+IFERROR(INDEX('Hoja de Trabajo para listado'!$A$155:$Z$1048576,MATCH($A865,'Hoja de Trabajo para listado'!$A$155:$A$1048576,0),MATCH((CUADRO!K$5&amp;$E865),'Hoja de Trabajo para listado'!$A$151:$Z$151,0)),0)+IFERROR(INDEX('Hoja de Trabajo para listado'!$AB$155:$BA$1048576,MATCH($A865,'Hoja de Trabajo para listado'!$AB$155:$AB$1048576,0),MATCH((CUADRO!K$5&amp;$E865),'Hoja de Trabajo para listado'!$AB$151:$BA$151,0)),0)+IFERROR(INDEX('Hoja de Trabajo para listado'!$BC$155:$CB$1048576,MATCH($A865,'Hoja de Trabajo para listado'!$BC$155:$BC$1048576,0),MATCH((CUADRO!K$5&amp;$E865),'Hoja de Trabajo para listado'!$BC$151:$CB$151,0)),0)+IFERROR(INDEX('Hoja de Trabajo para listado'!$DE$153:$DG$274,MATCH($A865,'Hoja de Trabajo para listado'!$DE$153:$DE$1048576,0),MATCH((CUADRO!K$5&amp;$E865),'Hoja de Trabajo para listado'!$DE$151:$DG$151,0)),0)+IFERROR(INDEX('Hoja de Trabajo para listado'!$CD$155:$DC$1048576,MATCH($A865,'Hoja de Trabajo para listado'!$CD$155:$CD$1048576,0),MATCH((CUADRO!K$5&amp;$E865),'Hoja de Trabajo para listado'!$CD$151:$DC$151,0)),0)</f>
        <v>0</v>
      </c>
      <c r="L865" s="314">
        <f ca="1">+IFERROR(INDEX('Hoja de Trabajo para listado'!$A$155:$Z$1048576,MATCH($A865,'Hoja de Trabajo para listado'!$A$155:$A$1048576,0),MATCH((CUADRO!L$5&amp;$E865),'Hoja de Trabajo para listado'!$A$151:$Z$151,0)),0)+IFERROR(INDEX('Hoja de Trabajo para listado'!$AB$155:$BA$1048576,MATCH($A865,'Hoja de Trabajo para listado'!$AB$155:$AB$1048576,0),MATCH((CUADRO!L$5&amp;$E865),'Hoja de Trabajo para listado'!$AB$151:$BA$151,0)),0)+IFERROR(INDEX('Hoja de Trabajo para listado'!$BC$155:$CB$1048576,MATCH($A865,'Hoja de Trabajo para listado'!$BC$155:$BC$1048576,0),MATCH((CUADRO!L$5&amp;$E865),'Hoja de Trabajo para listado'!$BC$151:$CB$151,0)),0)+IFERROR(INDEX('Hoja de Trabajo para listado'!$DE$153:$DG$274,MATCH($A865,'Hoja de Trabajo para listado'!$DE$153:$DE$1048576,0),MATCH((CUADRO!L$5&amp;$E865),'Hoja de Trabajo para listado'!$DE$151:$DG$151,0)),0)+IFERROR(INDEX('Hoja de Trabajo para listado'!$CD$155:$DC$1048576,MATCH($A865,'Hoja de Trabajo para listado'!$CD$155:$CD$1048576,0),MATCH((CUADRO!L$5&amp;$E865),'Hoja de Trabajo para listado'!$CD$151:$DC$151,0)),0)</f>
        <v>0</v>
      </c>
      <c r="M865" s="314">
        <f ca="1">+IFERROR(INDEX('Hoja de Trabajo para listado'!$A$155:$Z$1048576,MATCH($A865,'Hoja de Trabajo para listado'!$A$155:$A$1048576,0),MATCH((CUADRO!M$5&amp;$E865),'Hoja de Trabajo para listado'!$A$151:$Z$151,0)),0)+IFERROR(INDEX('Hoja de Trabajo para listado'!$AB$155:$BA$1048576,MATCH($A865,'Hoja de Trabajo para listado'!$AB$155:$AB$1048576,0),MATCH((CUADRO!M$5&amp;$E865),'Hoja de Trabajo para listado'!$AB$151:$BA$151,0)),0)+IFERROR(INDEX('Hoja de Trabajo para listado'!$BC$155:$CB$1048576,MATCH($A865,'Hoja de Trabajo para listado'!$BC$155:$BC$1048576,0),MATCH((CUADRO!M$5&amp;$E865),'Hoja de Trabajo para listado'!$BC$151:$CB$151,0)),0)+IFERROR(INDEX('Hoja de Trabajo para listado'!$DE$153:$DG$274,MATCH($A865,'Hoja de Trabajo para listado'!$DE$153:$DE$1048576,0),MATCH((CUADRO!M$5&amp;$E865),'Hoja de Trabajo para listado'!$DE$151:$DG$151,0)),0)+IFERROR(INDEX('Hoja de Trabajo para listado'!$CD$155:$DC$1048576,MATCH($A865,'Hoja de Trabajo para listado'!$CD$155:$CD$1048576,0),MATCH((CUADRO!M$5&amp;$E865),'Hoja de Trabajo para listado'!$CD$151:$DC$151,0)),0)</f>
        <v>0</v>
      </c>
      <c r="N865" s="314">
        <f ca="1">+IFERROR(INDEX('Hoja de Trabajo para listado'!$A$155:$Z$1048576,MATCH($A865,'Hoja de Trabajo para listado'!$A$155:$A$1048576,0),MATCH((CUADRO!N$5&amp;$E865),'Hoja de Trabajo para listado'!$A$151:$Z$151,0)),0)+IFERROR(INDEX('Hoja de Trabajo para listado'!$AB$155:$BA$1048576,MATCH($A865,'Hoja de Trabajo para listado'!$AB$155:$AB$1048576,0),MATCH((CUADRO!N$5&amp;$E865),'Hoja de Trabajo para listado'!$AB$151:$BA$151,0)),0)+IFERROR(INDEX('Hoja de Trabajo para listado'!$BC$155:$CB$1048576,MATCH($A865,'Hoja de Trabajo para listado'!$BC$155:$BC$1048576,0),MATCH((CUADRO!N$5&amp;$E865),'Hoja de Trabajo para listado'!$BC$151:$CB$151,0)),0)+IFERROR(INDEX('Hoja de Trabajo para listado'!$DE$153:$DG$274,MATCH($A865,'Hoja de Trabajo para listado'!$DE$153:$DE$1048576,0),MATCH((CUADRO!N$5&amp;$E865),'Hoja de Trabajo para listado'!$DE$151:$DG$151,0)),0)+IFERROR(INDEX('Hoja de Trabajo para listado'!$CD$155:$DC$1048576,MATCH($A865,'Hoja de Trabajo para listado'!$CD$155:$CD$1048576,0),MATCH((CUADRO!N$5&amp;$E865),'Hoja de Trabajo para listado'!$CD$151:$DC$151,0)),0)</f>
        <v>0</v>
      </c>
      <c r="O865" s="314">
        <f ca="1">+IFERROR(INDEX('Hoja de Trabajo para listado'!$A$155:$Z$1048576,MATCH($A865,'Hoja de Trabajo para listado'!$A$155:$A$1048576,0),MATCH((CUADRO!O$5&amp;$E865),'Hoja de Trabajo para listado'!$A$151:$Z$151,0)),0)+IFERROR(INDEX('Hoja de Trabajo para listado'!$AB$155:$BA$1048576,MATCH($A865,'Hoja de Trabajo para listado'!$AB$155:$AB$1048576,0),MATCH((CUADRO!O$5&amp;$E865),'Hoja de Trabajo para listado'!$AB$151:$BA$151,0)),0)+IFERROR(INDEX('Hoja de Trabajo para listado'!$BC$155:$CB$1048576,MATCH($A865,'Hoja de Trabajo para listado'!$BC$155:$BC$1048576,0),MATCH((CUADRO!O$5&amp;$E865),'Hoja de Trabajo para listado'!$BC$151:$CB$151,0)),0)+IFERROR(INDEX('Hoja de Trabajo para listado'!$DE$153:$DG$274,MATCH($A865,'Hoja de Trabajo para listado'!$DE$153:$DE$1048576,0),MATCH((CUADRO!O$5&amp;$E865),'Hoja de Trabajo para listado'!$DE$151:$DG$151,0)),0)+IFERROR(INDEX('Hoja de Trabajo para listado'!$CD$155:$DC$1048576,MATCH($A865,'Hoja de Trabajo para listado'!$CD$155:$CD$1048576,0),MATCH((CUADRO!O$5&amp;$E865),'Hoja de Trabajo para listado'!$CD$151:$DC$151,0)),0)</f>
        <v>0</v>
      </c>
      <c r="P865" s="314">
        <f ca="1">+IFERROR(INDEX('Hoja de Trabajo para listado'!$A$155:$Z$1048576,MATCH($A865,'Hoja de Trabajo para listado'!$A$155:$A$1048576,0),MATCH((CUADRO!P$5&amp;$E865),'Hoja de Trabajo para listado'!$A$151:$Z$151,0)),0)+IFERROR(INDEX('Hoja de Trabajo para listado'!$AB$155:$BA$1048576,MATCH($A865,'Hoja de Trabajo para listado'!$AB$155:$AB$1048576,0),MATCH((CUADRO!P$5&amp;$E865),'Hoja de Trabajo para listado'!$AB$151:$BA$151,0)),0)+IFERROR(INDEX('Hoja de Trabajo para listado'!$BC$155:$CB$1048576,MATCH($A865,'Hoja de Trabajo para listado'!$BC$155:$BC$1048576,0),MATCH((CUADRO!P$5&amp;$E865),'Hoja de Trabajo para listado'!$BC$151:$CB$151,0)),0)+IFERROR(INDEX('Hoja de Trabajo para listado'!$DE$153:$DG$274,MATCH($A865,'Hoja de Trabajo para listado'!$DE$153:$DE$1048576,0),MATCH((CUADRO!P$5&amp;$E865),'Hoja de Trabajo para listado'!$DE$151:$DG$151,0)),0)+IFERROR(INDEX('Hoja de Trabajo para listado'!$CD$155:$DC$1048576,MATCH($A865,'Hoja de Trabajo para listado'!$CD$155:$CD$1048576,0),MATCH((CUADRO!P$5&amp;$E865),'Hoja de Trabajo para listado'!$CD$151:$DC$151,0)),0)</f>
        <v>0</v>
      </c>
      <c r="Q865" s="314">
        <f ca="1">+IFERROR(INDEX('Hoja de Trabajo para listado'!$A$155:$Z$1048576,MATCH($A865,'Hoja de Trabajo para listado'!$A$155:$A$1048576,0),MATCH((CUADRO!Q$5&amp;$E865),'Hoja de Trabajo para listado'!$A$151:$Z$151,0)),0)+IFERROR(INDEX('Hoja de Trabajo para listado'!$AB$155:$BA$1048576,MATCH($A865,'Hoja de Trabajo para listado'!$AB$155:$AB$1048576,0),MATCH((CUADRO!Q$5&amp;$E865),'Hoja de Trabajo para listado'!$AB$151:$BA$151,0)),0)+IFERROR(INDEX('Hoja de Trabajo para listado'!$BC$155:$CB$1048576,MATCH($A865,'Hoja de Trabajo para listado'!$BC$155:$BC$1048576,0),MATCH((CUADRO!Q$5&amp;$E865),'Hoja de Trabajo para listado'!$BC$151:$CB$151,0)),0)+IFERROR(INDEX('Hoja de Trabajo para listado'!$DE$153:$DG$274,MATCH($A865,'Hoja de Trabajo para listado'!$DE$153:$DE$1048576,0),MATCH((CUADRO!Q$5&amp;$E865),'Hoja de Trabajo para listado'!$DE$151:$DG$151,0)),0)+IFERROR(INDEX('Hoja de Trabajo para listado'!$CD$155:$DC$1048576,MATCH($A865,'Hoja de Trabajo para listado'!$CD$155:$CD$1048576,0),MATCH((CUADRO!Q$5&amp;$E865),'Hoja de Trabajo para listado'!$CD$151:$DC$151,0)),0)</f>
        <v>0</v>
      </c>
      <c r="R865" s="316">
        <f t="shared" ca="1" si="26"/>
        <v>3397092</v>
      </c>
      <c r="S865" s="316">
        <f ca="1">+R864+R865</f>
        <v>3397092</v>
      </c>
      <c r="T865" s="314">
        <f ca="1">+S865</f>
        <v>3397092</v>
      </c>
      <c r="U865" s="348">
        <f t="shared" si="27"/>
        <v>2</v>
      </c>
      <c r="V865" s="319" t="str">
        <f>+VLOOKUP(A865,bd_lista!$A$3:$E$593,5,FALSE)</f>
        <v>Instituciones Descentralizadas</v>
      </c>
      <c r="W865" s="426"/>
    </row>
    <row r="866" spans="1:23" customFormat="1" ht="15" customHeight="1">
      <c r="A866" s="323">
        <v>283</v>
      </c>
      <c r="B866" s="427">
        <f>+A866</f>
        <v>283</v>
      </c>
      <c r="C866" s="318" t="str">
        <f>+VLOOKUP(A866,bd_lista!$A$3:$C$593,3,FALSE)</f>
        <v>Aduana Nacional</v>
      </c>
      <c r="D866" s="429" t="str">
        <f>+C866</f>
        <v>Aduana Nacional</v>
      </c>
      <c r="E866" s="339" t="s">
        <v>1418</v>
      </c>
      <c r="F866" s="314">
        <f ca="1">+IFERROR(INDEX('Hoja de Trabajo para listado'!$A$155:$Z$1048576,MATCH($A866,'Hoja de Trabajo para listado'!$A$155:$A$1048576,0),MATCH((CUADRO!F$5&amp;$E866),'Hoja de Trabajo para listado'!$A$151:$Z$151,0)),0)+IFERROR(INDEX('Hoja de Trabajo para listado'!$AB$155:$BA$1048576,MATCH($A866,'Hoja de Trabajo para listado'!$AB$155:$AB$1048576,0),MATCH((CUADRO!F$5&amp;$E866),'Hoja de Trabajo para listado'!$AB$151:$BA$151,0)),0)+IFERROR(INDEX('Hoja de Trabajo para listado'!$BC$155:$CB$1048576,MATCH($A866,'Hoja de Trabajo para listado'!$BC$155:$BC$1048576,0),MATCH((CUADRO!F$5&amp;$E866),'Hoja de Trabajo para listado'!$BC$151:$CB$151,0)),0)+IFERROR(INDEX('Hoja de Trabajo para listado'!$DE$153:$DG$274,MATCH($A866,'Hoja de Trabajo para listado'!$DE$153:$DE$1048576,0),MATCH((CUADRO!F$5&amp;$E866),'Hoja de Trabajo para listado'!$DE$151:$DG$151,0)),0)+IFERROR(INDEX('Hoja de Trabajo para listado'!$CD$155:$DC$1048576,MATCH($A866,'Hoja de Trabajo para listado'!$CD$155:$CD$1048576,0),MATCH((CUADRO!F$5&amp;$E866),'Hoja de Trabajo para listado'!$CD$151:$DC$151,0)),0)</f>
        <v>0</v>
      </c>
      <c r="G866" s="314">
        <f ca="1">+IFERROR(INDEX('Hoja de Trabajo para listado'!$A$155:$Z$1048576,MATCH($A866,'Hoja de Trabajo para listado'!$A$155:$A$1048576,0),MATCH((CUADRO!G$5&amp;$E866),'Hoja de Trabajo para listado'!$A$151:$Z$151,0)),0)+IFERROR(INDEX('Hoja de Trabajo para listado'!$AB$155:$BA$1048576,MATCH($A866,'Hoja de Trabajo para listado'!$AB$155:$AB$1048576,0),MATCH((CUADRO!G$5&amp;$E866),'Hoja de Trabajo para listado'!$AB$151:$BA$151,0)),0)+IFERROR(INDEX('Hoja de Trabajo para listado'!$BC$155:$CB$1048576,MATCH($A866,'Hoja de Trabajo para listado'!$BC$155:$BC$1048576,0),MATCH((CUADRO!G$5&amp;$E866),'Hoja de Trabajo para listado'!$BC$151:$CB$151,0)),0)+IFERROR(INDEX('Hoja de Trabajo para listado'!$DE$153:$DG$274,MATCH($A866,'Hoja de Trabajo para listado'!$DE$153:$DE$1048576,0),MATCH((CUADRO!G$5&amp;$E866),'Hoja de Trabajo para listado'!$DE$151:$DG$151,0)),0)+IFERROR(INDEX('Hoja de Trabajo para listado'!$CD$155:$DC$1048576,MATCH($A866,'Hoja de Trabajo para listado'!$CD$155:$CD$1048576,0),MATCH((CUADRO!G$5&amp;$E866),'Hoja de Trabajo para listado'!$CD$151:$DC$151,0)),0)</f>
        <v>0</v>
      </c>
      <c r="H866" s="314">
        <f ca="1">+IFERROR(INDEX('Hoja de Trabajo para listado'!$A$155:$Z$1048576,MATCH($A866,'Hoja de Trabajo para listado'!$A$155:$A$1048576,0),MATCH((CUADRO!H$5&amp;$E866),'Hoja de Trabajo para listado'!$A$151:$Z$151,0)),0)+IFERROR(INDEX('Hoja de Trabajo para listado'!$AB$155:$BA$1048576,MATCH($A866,'Hoja de Trabajo para listado'!$AB$155:$AB$1048576,0),MATCH((CUADRO!H$5&amp;$E866),'Hoja de Trabajo para listado'!$AB$151:$BA$151,0)),0)+IFERROR(INDEX('Hoja de Trabajo para listado'!$BC$155:$CB$1048576,MATCH($A866,'Hoja de Trabajo para listado'!$BC$155:$BC$1048576,0),MATCH((CUADRO!H$5&amp;$E866),'Hoja de Trabajo para listado'!$BC$151:$CB$151,0)),0)+IFERROR(INDEX('Hoja de Trabajo para listado'!$DE$153:$DG$274,MATCH($A866,'Hoja de Trabajo para listado'!$DE$153:$DE$1048576,0),MATCH((CUADRO!H$5&amp;$E866),'Hoja de Trabajo para listado'!$DE$151:$DG$151,0)),0)+IFERROR(INDEX('Hoja de Trabajo para listado'!$CD$155:$DC$1048576,MATCH($A866,'Hoja de Trabajo para listado'!$CD$155:$CD$1048576,0),MATCH((CUADRO!H$5&amp;$E866),'Hoja de Trabajo para listado'!$CD$151:$DC$151,0)),0)</f>
        <v>0</v>
      </c>
      <c r="I866" s="314">
        <f ca="1">+IFERROR(INDEX('Hoja de Trabajo para listado'!$A$155:$Z$1048576,MATCH($A866,'Hoja de Trabajo para listado'!$A$155:$A$1048576,0),MATCH((CUADRO!I$5&amp;$E866),'Hoja de Trabajo para listado'!$A$151:$Z$151,0)),0)+IFERROR(INDEX('Hoja de Trabajo para listado'!$AB$155:$BA$1048576,MATCH($A866,'Hoja de Trabajo para listado'!$AB$155:$AB$1048576,0),MATCH((CUADRO!I$5&amp;$E866),'Hoja de Trabajo para listado'!$AB$151:$BA$151,0)),0)+IFERROR(INDEX('Hoja de Trabajo para listado'!$BC$155:$CB$1048576,MATCH($A866,'Hoja de Trabajo para listado'!$BC$155:$BC$1048576,0),MATCH((CUADRO!I$5&amp;$E866),'Hoja de Trabajo para listado'!$BC$151:$CB$151,0)),0)+IFERROR(INDEX('Hoja de Trabajo para listado'!$DE$153:$DG$274,MATCH($A866,'Hoja de Trabajo para listado'!$DE$153:$DE$1048576,0),MATCH((CUADRO!I$5&amp;$E866),'Hoja de Trabajo para listado'!$DE$151:$DG$151,0)),0)+IFERROR(INDEX('Hoja de Trabajo para listado'!$CD$155:$DC$1048576,MATCH($A866,'Hoja de Trabajo para listado'!$CD$155:$CD$1048576,0),MATCH((CUADRO!I$5&amp;$E866),'Hoja de Trabajo para listado'!$CD$151:$DC$151,0)),0)</f>
        <v>0</v>
      </c>
      <c r="J866" s="314">
        <f ca="1">+IFERROR(INDEX('Hoja de Trabajo para listado'!$A$155:$Z$1048576,MATCH($A866,'Hoja de Trabajo para listado'!$A$155:$A$1048576,0),MATCH((CUADRO!J$5&amp;$E866),'Hoja de Trabajo para listado'!$A$151:$Z$151,0)),0)+IFERROR(INDEX('Hoja de Trabajo para listado'!$AB$155:$BA$1048576,MATCH($A866,'Hoja de Trabajo para listado'!$AB$155:$AB$1048576,0),MATCH((CUADRO!J$5&amp;$E866),'Hoja de Trabajo para listado'!$AB$151:$BA$151,0)),0)+IFERROR(INDEX('Hoja de Trabajo para listado'!$BC$155:$CB$1048576,MATCH($A866,'Hoja de Trabajo para listado'!$BC$155:$BC$1048576,0),MATCH((CUADRO!J$5&amp;$E866),'Hoja de Trabajo para listado'!$BC$151:$CB$151,0)),0)+IFERROR(INDEX('Hoja de Trabajo para listado'!$DE$153:$DG$274,MATCH($A866,'Hoja de Trabajo para listado'!$DE$153:$DE$1048576,0),MATCH((CUADRO!J$5&amp;$E866),'Hoja de Trabajo para listado'!$DE$151:$DG$151,0)),0)+IFERROR(INDEX('Hoja de Trabajo para listado'!$CD$155:$DC$1048576,MATCH($A866,'Hoja de Trabajo para listado'!$CD$155:$CD$1048576,0),MATCH((CUADRO!J$5&amp;$E866),'Hoja de Trabajo para listado'!$CD$151:$DC$151,0)),0)</f>
        <v>0</v>
      </c>
      <c r="K866" s="314">
        <f ca="1">+IFERROR(INDEX('Hoja de Trabajo para listado'!$A$155:$Z$1048576,MATCH($A866,'Hoja de Trabajo para listado'!$A$155:$A$1048576,0),MATCH((CUADRO!K$5&amp;$E866),'Hoja de Trabajo para listado'!$A$151:$Z$151,0)),0)+IFERROR(INDEX('Hoja de Trabajo para listado'!$AB$155:$BA$1048576,MATCH($A866,'Hoja de Trabajo para listado'!$AB$155:$AB$1048576,0),MATCH((CUADRO!K$5&amp;$E866),'Hoja de Trabajo para listado'!$AB$151:$BA$151,0)),0)+IFERROR(INDEX('Hoja de Trabajo para listado'!$BC$155:$CB$1048576,MATCH($A866,'Hoja de Trabajo para listado'!$BC$155:$BC$1048576,0),MATCH((CUADRO!K$5&amp;$E866),'Hoja de Trabajo para listado'!$BC$151:$CB$151,0)),0)+IFERROR(INDEX('Hoja de Trabajo para listado'!$DE$153:$DG$274,MATCH($A866,'Hoja de Trabajo para listado'!$DE$153:$DE$1048576,0),MATCH((CUADRO!K$5&amp;$E866),'Hoja de Trabajo para listado'!$DE$151:$DG$151,0)),0)+IFERROR(INDEX('Hoja de Trabajo para listado'!$CD$155:$DC$1048576,MATCH($A866,'Hoja de Trabajo para listado'!$CD$155:$CD$1048576,0),MATCH((CUADRO!K$5&amp;$E866),'Hoja de Trabajo para listado'!$CD$151:$DC$151,0)),0)</f>
        <v>0</v>
      </c>
      <c r="L866" s="314">
        <f ca="1">+IFERROR(INDEX('Hoja de Trabajo para listado'!$A$155:$Z$1048576,MATCH($A866,'Hoja de Trabajo para listado'!$A$155:$A$1048576,0),MATCH((CUADRO!L$5&amp;$E866),'Hoja de Trabajo para listado'!$A$151:$Z$151,0)),0)+IFERROR(INDEX('Hoja de Trabajo para listado'!$AB$155:$BA$1048576,MATCH($A866,'Hoja de Trabajo para listado'!$AB$155:$AB$1048576,0),MATCH((CUADRO!L$5&amp;$E866),'Hoja de Trabajo para listado'!$AB$151:$BA$151,0)),0)+IFERROR(INDEX('Hoja de Trabajo para listado'!$BC$155:$CB$1048576,MATCH($A866,'Hoja de Trabajo para listado'!$BC$155:$BC$1048576,0),MATCH((CUADRO!L$5&amp;$E866),'Hoja de Trabajo para listado'!$BC$151:$CB$151,0)),0)+IFERROR(INDEX('Hoja de Trabajo para listado'!$DE$153:$DG$274,MATCH($A866,'Hoja de Trabajo para listado'!$DE$153:$DE$1048576,0),MATCH((CUADRO!L$5&amp;$E866),'Hoja de Trabajo para listado'!$DE$151:$DG$151,0)),0)+IFERROR(INDEX('Hoja de Trabajo para listado'!$CD$155:$DC$1048576,MATCH($A866,'Hoja de Trabajo para listado'!$CD$155:$CD$1048576,0),MATCH((CUADRO!L$5&amp;$E866),'Hoja de Trabajo para listado'!$CD$151:$DC$151,0)),0)</f>
        <v>0</v>
      </c>
      <c r="M866" s="314">
        <f ca="1">+IFERROR(INDEX('Hoja de Trabajo para listado'!$A$155:$Z$1048576,MATCH($A866,'Hoja de Trabajo para listado'!$A$155:$A$1048576,0),MATCH((CUADRO!M$5&amp;$E866),'Hoja de Trabajo para listado'!$A$151:$Z$151,0)),0)+IFERROR(INDEX('Hoja de Trabajo para listado'!$AB$155:$BA$1048576,MATCH($A866,'Hoja de Trabajo para listado'!$AB$155:$AB$1048576,0),MATCH((CUADRO!M$5&amp;$E866),'Hoja de Trabajo para listado'!$AB$151:$BA$151,0)),0)+IFERROR(INDEX('Hoja de Trabajo para listado'!$BC$155:$CB$1048576,MATCH($A866,'Hoja de Trabajo para listado'!$BC$155:$BC$1048576,0),MATCH((CUADRO!M$5&amp;$E866),'Hoja de Trabajo para listado'!$BC$151:$CB$151,0)),0)+IFERROR(INDEX('Hoja de Trabajo para listado'!$DE$153:$DG$274,MATCH($A866,'Hoja de Trabajo para listado'!$DE$153:$DE$1048576,0),MATCH((CUADRO!M$5&amp;$E866),'Hoja de Trabajo para listado'!$DE$151:$DG$151,0)),0)+IFERROR(INDEX('Hoja de Trabajo para listado'!$CD$155:$DC$1048576,MATCH($A866,'Hoja de Trabajo para listado'!$CD$155:$CD$1048576,0),MATCH((CUADRO!M$5&amp;$E866),'Hoja de Trabajo para listado'!$CD$151:$DC$151,0)),0)</f>
        <v>0</v>
      </c>
      <c r="N866" s="314">
        <f ca="1">+IFERROR(INDEX('Hoja de Trabajo para listado'!$A$155:$Z$1048576,MATCH($A866,'Hoja de Trabajo para listado'!$A$155:$A$1048576,0),MATCH((CUADRO!N$5&amp;$E866),'Hoja de Trabajo para listado'!$A$151:$Z$151,0)),0)+IFERROR(INDEX('Hoja de Trabajo para listado'!$AB$155:$BA$1048576,MATCH($A866,'Hoja de Trabajo para listado'!$AB$155:$AB$1048576,0),MATCH((CUADRO!N$5&amp;$E866),'Hoja de Trabajo para listado'!$AB$151:$BA$151,0)),0)+IFERROR(INDEX('Hoja de Trabajo para listado'!$BC$155:$CB$1048576,MATCH($A866,'Hoja de Trabajo para listado'!$BC$155:$BC$1048576,0),MATCH((CUADRO!N$5&amp;$E866),'Hoja de Trabajo para listado'!$BC$151:$CB$151,0)),0)+IFERROR(INDEX('Hoja de Trabajo para listado'!$DE$153:$DG$274,MATCH($A866,'Hoja de Trabajo para listado'!$DE$153:$DE$1048576,0),MATCH((CUADRO!N$5&amp;$E866),'Hoja de Trabajo para listado'!$DE$151:$DG$151,0)),0)+IFERROR(INDEX('Hoja de Trabajo para listado'!$CD$155:$DC$1048576,MATCH($A866,'Hoja de Trabajo para listado'!$CD$155:$CD$1048576,0),MATCH((CUADRO!N$5&amp;$E866),'Hoja de Trabajo para listado'!$CD$151:$DC$151,0)),0)</f>
        <v>0</v>
      </c>
      <c r="O866" s="314">
        <f ca="1">+IFERROR(INDEX('Hoja de Trabajo para listado'!$A$155:$Z$1048576,MATCH($A866,'Hoja de Trabajo para listado'!$A$155:$A$1048576,0),MATCH((CUADRO!O$5&amp;$E866),'Hoja de Trabajo para listado'!$A$151:$Z$151,0)),0)+IFERROR(INDEX('Hoja de Trabajo para listado'!$AB$155:$BA$1048576,MATCH($A866,'Hoja de Trabajo para listado'!$AB$155:$AB$1048576,0),MATCH((CUADRO!O$5&amp;$E866),'Hoja de Trabajo para listado'!$AB$151:$BA$151,0)),0)+IFERROR(INDEX('Hoja de Trabajo para listado'!$BC$155:$CB$1048576,MATCH($A866,'Hoja de Trabajo para listado'!$BC$155:$BC$1048576,0),MATCH((CUADRO!O$5&amp;$E866),'Hoja de Trabajo para listado'!$BC$151:$CB$151,0)),0)+IFERROR(INDEX('Hoja de Trabajo para listado'!$DE$153:$DG$274,MATCH($A866,'Hoja de Trabajo para listado'!$DE$153:$DE$1048576,0),MATCH((CUADRO!O$5&amp;$E866),'Hoja de Trabajo para listado'!$DE$151:$DG$151,0)),0)+IFERROR(INDEX('Hoja de Trabajo para listado'!$CD$155:$DC$1048576,MATCH($A866,'Hoja de Trabajo para listado'!$CD$155:$CD$1048576,0),MATCH((CUADRO!O$5&amp;$E866),'Hoja de Trabajo para listado'!$CD$151:$DC$151,0)),0)</f>
        <v>0</v>
      </c>
      <c r="P866" s="314">
        <f ca="1">+IFERROR(INDEX('Hoja de Trabajo para listado'!$A$155:$Z$1048576,MATCH($A866,'Hoja de Trabajo para listado'!$A$155:$A$1048576,0),MATCH((CUADRO!P$5&amp;$E866),'Hoja de Trabajo para listado'!$A$151:$Z$151,0)),0)+IFERROR(INDEX('Hoja de Trabajo para listado'!$AB$155:$BA$1048576,MATCH($A866,'Hoja de Trabajo para listado'!$AB$155:$AB$1048576,0),MATCH((CUADRO!P$5&amp;$E866),'Hoja de Trabajo para listado'!$AB$151:$BA$151,0)),0)+IFERROR(INDEX('Hoja de Trabajo para listado'!$BC$155:$CB$1048576,MATCH($A866,'Hoja de Trabajo para listado'!$BC$155:$BC$1048576,0),MATCH((CUADRO!P$5&amp;$E866),'Hoja de Trabajo para listado'!$BC$151:$CB$151,0)),0)+IFERROR(INDEX('Hoja de Trabajo para listado'!$DE$153:$DG$274,MATCH($A866,'Hoja de Trabajo para listado'!$DE$153:$DE$1048576,0),MATCH((CUADRO!P$5&amp;$E866),'Hoja de Trabajo para listado'!$DE$151:$DG$151,0)),0)+IFERROR(INDEX('Hoja de Trabajo para listado'!$CD$155:$DC$1048576,MATCH($A866,'Hoja de Trabajo para listado'!$CD$155:$CD$1048576,0),MATCH((CUADRO!P$5&amp;$E866),'Hoja de Trabajo para listado'!$CD$151:$DC$151,0)),0)</f>
        <v>0</v>
      </c>
      <c r="Q866" s="314">
        <f ca="1">+IFERROR(INDEX('Hoja de Trabajo para listado'!$A$155:$Z$1048576,MATCH($A866,'Hoja de Trabajo para listado'!$A$155:$A$1048576,0),MATCH((CUADRO!Q$5&amp;$E866),'Hoja de Trabajo para listado'!$A$151:$Z$151,0)),0)+IFERROR(INDEX('Hoja de Trabajo para listado'!$AB$155:$BA$1048576,MATCH($A866,'Hoja de Trabajo para listado'!$AB$155:$AB$1048576,0),MATCH((CUADRO!Q$5&amp;$E866),'Hoja de Trabajo para listado'!$AB$151:$BA$151,0)),0)+IFERROR(INDEX('Hoja de Trabajo para listado'!$BC$155:$CB$1048576,MATCH($A866,'Hoja de Trabajo para listado'!$BC$155:$BC$1048576,0),MATCH((CUADRO!Q$5&amp;$E866),'Hoja de Trabajo para listado'!$BC$151:$CB$151,0)),0)+IFERROR(INDEX('Hoja de Trabajo para listado'!$DE$153:$DG$274,MATCH($A866,'Hoja de Trabajo para listado'!$DE$153:$DE$1048576,0),MATCH((CUADRO!Q$5&amp;$E866),'Hoja de Trabajo para listado'!$DE$151:$DG$151,0)),0)+IFERROR(INDEX('Hoja de Trabajo para listado'!$CD$155:$DC$1048576,MATCH($A866,'Hoja de Trabajo para listado'!$CD$155:$CD$1048576,0),MATCH((CUADRO!Q$5&amp;$E866),'Hoja de Trabajo para listado'!$CD$151:$DC$151,0)),0)</f>
        <v>0</v>
      </c>
      <c r="R866" s="314">
        <f t="shared" ca="1" si="26"/>
        <v>0</v>
      </c>
      <c r="S866" s="314"/>
      <c r="T866" s="314">
        <f ca="1">+T867</f>
        <v>3047908.95</v>
      </c>
      <c r="U866" s="313">
        <f t="shared" si="27"/>
        <v>1</v>
      </c>
      <c r="V866" s="319" t="str">
        <f>+VLOOKUP(A866,bd_lista!$A$3:$E$593,5,FALSE)</f>
        <v>Instituciones Descentralizadas</v>
      </c>
      <c r="W866" s="425" t="str">
        <f>+V866</f>
        <v>Instituciones Descentralizadas</v>
      </c>
    </row>
    <row r="867" spans="1:23" customFormat="1" ht="15" customHeight="1">
      <c r="A867" s="323">
        <v>283</v>
      </c>
      <c r="B867" s="428"/>
      <c r="C867" s="339" t="str">
        <f>+VLOOKUP(A867,bd_lista!$A$3:$C$593,3,FALSE)</f>
        <v>Aduana Nacional</v>
      </c>
      <c r="D867" s="430"/>
      <c r="E867" s="319" t="s">
        <v>1419</v>
      </c>
      <c r="F867" s="316">
        <f ca="1">+IFERROR(INDEX('Hoja de Trabajo para listado'!$A$155:$Z$1048576,MATCH($A867,'Hoja de Trabajo para listado'!$A$155:$A$1048576,0),MATCH((CUADRO!F$5&amp;$E867),'Hoja de Trabajo para listado'!$A$151:$Z$151,0)),0)+IFERROR(INDEX('Hoja de Trabajo para listado'!$AB$155:$BA$1048576,MATCH($A867,'Hoja de Trabajo para listado'!$AB$155:$AB$1048576,0),MATCH((CUADRO!F$5&amp;$E867),'Hoja de Trabajo para listado'!$AB$151:$BA$151,0)),0)+IFERROR(INDEX('Hoja de Trabajo para listado'!$BC$155:$CB$1048576,MATCH($A867,'Hoja de Trabajo para listado'!$BC$155:$BC$1048576,0),MATCH((CUADRO!F$5&amp;$E867),'Hoja de Trabajo para listado'!$BC$151:$CB$151,0)),0)+IFERROR(INDEX('Hoja de Trabajo para listado'!$DE$153:$DG$274,MATCH($A867,'Hoja de Trabajo para listado'!$DE$153:$DE$1048576,0),MATCH((CUADRO!F$5&amp;$E867),'Hoja de Trabajo para listado'!$DE$151:$DG$151,0)),0)+IFERROR(INDEX('Hoja de Trabajo para listado'!$CD$155:$DC$1048576,MATCH($A867,'Hoja de Trabajo para listado'!$CD$155:$CD$1048576,0),MATCH((CUADRO!F$5&amp;$E867),'Hoja de Trabajo para listado'!$CD$151:$DC$151,0)),0)</f>
        <v>0</v>
      </c>
      <c r="G867" s="316">
        <f ca="1">+IFERROR(INDEX('Hoja de Trabajo para listado'!$A$155:$Z$1048576,MATCH($A867,'Hoja de Trabajo para listado'!$A$155:$A$1048576,0),MATCH((CUADRO!G$5&amp;$E867),'Hoja de Trabajo para listado'!$A$151:$Z$151,0)),0)+IFERROR(INDEX('Hoja de Trabajo para listado'!$AB$155:$BA$1048576,MATCH($A867,'Hoja de Trabajo para listado'!$AB$155:$AB$1048576,0),MATCH((CUADRO!G$5&amp;$E867),'Hoja de Trabajo para listado'!$AB$151:$BA$151,0)),0)+IFERROR(INDEX('Hoja de Trabajo para listado'!$BC$155:$CB$1048576,MATCH($A867,'Hoja de Trabajo para listado'!$BC$155:$BC$1048576,0),MATCH((CUADRO!G$5&amp;$E867),'Hoja de Trabajo para listado'!$BC$151:$CB$151,0)),0)+IFERROR(INDEX('Hoja de Trabajo para listado'!$DE$153:$DG$274,MATCH($A867,'Hoja de Trabajo para listado'!$DE$153:$DE$1048576,0),MATCH((CUADRO!G$5&amp;$E867),'Hoja de Trabajo para listado'!$DE$151:$DG$151,0)),0)+IFERROR(INDEX('Hoja de Trabajo para listado'!$CD$155:$DC$1048576,MATCH($A867,'Hoja de Trabajo para listado'!$CD$155:$CD$1048576,0),MATCH((CUADRO!G$5&amp;$E867),'Hoja de Trabajo para listado'!$CD$151:$DC$151,0)),0)</f>
        <v>0</v>
      </c>
      <c r="H867" s="316">
        <f ca="1">+IFERROR(INDEX('Hoja de Trabajo para listado'!$A$155:$Z$1048576,MATCH($A867,'Hoja de Trabajo para listado'!$A$155:$A$1048576,0),MATCH((CUADRO!H$5&amp;$E867),'Hoja de Trabajo para listado'!$A$151:$Z$151,0)),0)+IFERROR(INDEX('Hoja de Trabajo para listado'!$AB$155:$BA$1048576,MATCH($A867,'Hoja de Trabajo para listado'!$AB$155:$AB$1048576,0),MATCH((CUADRO!H$5&amp;$E867),'Hoja de Trabajo para listado'!$AB$151:$BA$151,0)),0)+IFERROR(INDEX('Hoja de Trabajo para listado'!$BC$155:$CB$1048576,MATCH($A867,'Hoja de Trabajo para listado'!$BC$155:$BC$1048576,0),MATCH((CUADRO!H$5&amp;$E867),'Hoja de Trabajo para listado'!$BC$151:$CB$151,0)),0)+IFERROR(INDEX('Hoja de Trabajo para listado'!$DE$153:$DG$274,MATCH($A867,'Hoja de Trabajo para listado'!$DE$153:$DE$1048576,0),MATCH((CUADRO!H$5&amp;$E867),'Hoja de Trabajo para listado'!$DE$151:$DG$151,0)),0)+IFERROR(INDEX('Hoja de Trabajo para listado'!$CD$155:$DC$1048576,MATCH($A867,'Hoja de Trabajo para listado'!$CD$155:$CD$1048576,0),MATCH((CUADRO!H$5&amp;$E867),'Hoja de Trabajo para listado'!$CD$151:$DC$151,0)),0)</f>
        <v>257</v>
      </c>
      <c r="I867" s="316">
        <f ca="1">+IFERROR(INDEX('Hoja de Trabajo para listado'!$A$155:$Z$1048576,MATCH($A867,'Hoja de Trabajo para listado'!$A$155:$A$1048576,0),MATCH((CUADRO!I$5&amp;$E867),'Hoja de Trabajo para listado'!$A$151:$Z$151,0)),0)+IFERROR(INDEX('Hoja de Trabajo para listado'!$AB$155:$BA$1048576,MATCH($A867,'Hoja de Trabajo para listado'!$AB$155:$AB$1048576,0),MATCH((CUADRO!I$5&amp;$E867),'Hoja de Trabajo para listado'!$AB$151:$BA$151,0)),0)+IFERROR(INDEX('Hoja de Trabajo para listado'!$BC$155:$CB$1048576,MATCH($A867,'Hoja de Trabajo para listado'!$BC$155:$BC$1048576,0),MATCH((CUADRO!I$5&amp;$E867),'Hoja de Trabajo para listado'!$BC$151:$CB$151,0)),0)+IFERROR(INDEX('Hoja de Trabajo para listado'!$DE$153:$DG$274,MATCH($A867,'Hoja de Trabajo para listado'!$DE$153:$DE$1048576,0),MATCH((CUADRO!I$5&amp;$E867),'Hoja de Trabajo para listado'!$DE$151:$DG$151,0)),0)+IFERROR(INDEX('Hoja de Trabajo para listado'!$CD$155:$DC$1048576,MATCH($A867,'Hoja de Trabajo para listado'!$CD$155:$CD$1048576,0),MATCH((CUADRO!I$5&amp;$E867),'Hoja de Trabajo para listado'!$CD$151:$DC$151,0)),0)</f>
        <v>0</v>
      </c>
      <c r="J867" s="316">
        <f ca="1">+IFERROR(INDEX('Hoja de Trabajo para listado'!$A$155:$Z$1048576,MATCH($A867,'Hoja de Trabajo para listado'!$A$155:$A$1048576,0),MATCH((CUADRO!J$5&amp;$E867),'Hoja de Trabajo para listado'!$A$151:$Z$151,0)),0)+IFERROR(INDEX('Hoja de Trabajo para listado'!$AB$155:$BA$1048576,MATCH($A867,'Hoja de Trabajo para listado'!$AB$155:$AB$1048576,0),MATCH((CUADRO!J$5&amp;$E867),'Hoja de Trabajo para listado'!$AB$151:$BA$151,0)),0)+IFERROR(INDEX('Hoja de Trabajo para listado'!$BC$155:$CB$1048576,MATCH($A867,'Hoja de Trabajo para listado'!$BC$155:$BC$1048576,0),MATCH((CUADRO!J$5&amp;$E867),'Hoja de Trabajo para listado'!$BC$151:$CB$151,0)),0)+IFERROR(INDEX('Hoja de Trabajo para listado'!$DE$153:$DG$274,MATCH($A867,'Hoja de Trabajo para listado'!$DE$153:$DE$1048576,0),MATCH((CUADRO!J$5&amp;$E867),'Hoja de Trabajo para listado'!$DE$151:$DG$151,0)),0)+IFERROR(INDEX('Hoja de Trabajo para listado'!$CD$155:$DC$1048576,MATCH($A867,'Hoja de Trabajo para listado'!$CD$155:$CD$1048576,0),MATCH((CUADRO!J$5&amp;$E867),'Hoja de Trabajo para listado'!$CD$151:$DC$151,0)),0)</f>
        <v>0</v>
      </c>
      <c r="K867" s="314">
        <f ca="1">+IFERROR(INDEX('Hoja de Trabajo para listado'!$A$155:$Z$1048576,MATCH($A867,'Hoja de Trabajo para listado'!$A$155:$A$1048576,0),MATCH((CUADRO!K$5&amp;$E867),'Hoja de Trabajo para listado'!$A$151:$Z$151,0)),0)+IFERROR(INDEX('Hoja de Trabajo para listado'!$AB$155:$BA$1048576,MATCH($A867,'Hoja de Trabajo para listado'!$AB$155:$AB$1048576,0),MATCH((CUADRO!K$5&amp;$E867),'Hoja de Trabajo para listado'!$AB$151:$BA$151,0)),0)+IFERROR(INDEX('Hoja de Trabajo para listado'!$BC$155:$CB$1048576,MATCH($A867,'Hoja de Trabajo para listado'!$BC$155:$BC$1048576,0),MATCH((CUADRO!K$5&amp;$E867),'Hoja de Trabajo para listado'!$BC$151:$CB$151,0)),0)+IFERROR(INDEX('Hoja de Trabajo para listado'!$DE$153:$DG$274,MATCH($A867,'Hoja de Trabajo para listado'!$DE$153:$DE$1048576,0),MATCH((CUADRO!K$5&amp;$E867),'Hoja de Trabajo para listado'!$DE$151:$DG$151,0)),0)+IFERROR(INDEX('Hoja de Trabajo para listado'!$CD$155:$DC$1048576,MATCH($A867,'Hoja de Trabajo para listado'!$CD$155:$CD$1048576,0),MATCH((CUADRO!K$5&amp;$E867),'Hoja de Trabajo para listado'!$CD$151:$DC$151,0)),0)</f>
        <v>3047651.95</v>
      </c>
      <c r="L867" s="314">
        <f ca="1">+IFERROR(INDEX('Hoja de Trabajo para listado'!$A$155:$Z$1048576,MATCH($A867,'Hoja de Trabajo para listado'!$A$155:$A$1048576,0),MATCH((CUADRO!L$5&amp;$E867),'Hoja de Trabajo para listado'!$A$151:$Z$151,0)),0)+IFERROR(INDEX('Hoja de Trabajo para listado'!$AB$155:$BA$1048576,MATCH($A867,'Hoja de Trabajo para listado'!$AB$155:$AB$1048576,0),MATCH((CUADRO!L$5&amp;$E867),'Hoja de Trabajo para listado'!$AB$151:$BA$151,0)),0)+IFERROR(INDEX('Hoja de Trabajo para listado'!$BC$155:$CB$1048576,MATCH($A867,'Hoja de Trabajo para listado'!$BC$155:$BC$1048576,0),MATCH((CUADRO!L$5&amp;$E867),'Hoja de Trabajo para listado'!$BC$151:$CB$151,0)),0)+IFERROR(INDEX('Hoja de Trabajo para listado'!$DE$153:$DG$274,MATCH($A867,'Hoja de Trabajo para listado'!$DE$153:$DE$1048576,0),MATCH((CUADRO!L$5&amp;$E867),'Hoja de Trabajo para listado'!$DE$151:$DG$151,0)),0)+IFERROR(INDEX('Hoja de Trabajo para listado'!$CD$155:$DC$1048576,MATCH($A867,'Hoja de Trabajo para listado'!$CD$155:$CD$1048576,0),MATCH((CUADRO!L$5&amp;$E867),'Hoja de Trabajo para listado'!$CD$151:$DC$151,0)),0)</f>
        <v>0</v>
      </c>
      <c r="M867" s="314">
        <f ca="1">+IFERROR(INDEX('Hoja de Trabajo para listado'!$A$155:$Z$1048576,MATCH($A867,'Hoja de Trabajo para listado'!$A$155:$A$1048576,0),MATCH((CUADRO!M$5&amp;$E867),'Hoja de Trabajo para listado'!$A$151:$Z$151,0)),0)+IFERROR(INDEX('Hoja de Trabajo para listado'!$AB$155:$BA$1048576,MATCH($A867,'Hoja de Trabajo para listado'!$AB$155:$AB$1048576,0),MATCH((CUADRO!M$5&amp;$E867),'Hoja de Trabajo para listado'!$AB$151:$BA$151,0)),0)+IFERROR(INDEX('Hoja de Trabajo para listado'!$BC$155:$CB$1048576,MATCH($A867,'Hoja de Trabajo para listado'!$BC$155:$BC$1048576,0),MATCH((CUADRO!M$5&amp;$E867),'Hoja de Trabajo para listado'!$BC$151:$CB$151,0)),0)+IFERROR(INDEX('Hoja de Trabajo para listado'!$DE$153:$DG$274,MATCH($A867,'Hoja de Trabajo para listado'!$DE$153:$DE$1048576,0),MATCH((CUADRO!M$5&amp;$E867),'Hoja de Trabajo para listado'!$DE$151:$DG$151,0)),0)+IFERROR(INDEX('Hoja de Trabajo para listado'!$CD$155:$DC$1048576,MATCH($A867,'Hoja de Trabajo para listado'!$CD$155:$CD$1048576,0),MATCH((CUADRO!M$5&amp;$E867),'Hoja de Trabajo para listado'!$CD$151:$DC$151,0)),0)</f>
        <v>0</v>
      </c>
      <c r="N867" s="314">
        <f ca="1">+IFERROR(INDEX('Hoja de Trabajo para listado'!$A$155:$Z$1048576,MATCH($A867,'Hoja de Trabajo para listado'!$A$155:$A$1048576,0),MATCH((CUADRO!N$5&amp;$E867),'Hoja de Trabajo para listado'!$A$151:$Z$151,0)),0)+IFERROR(INDEX('Hoja de Trabajo para listado'!$AB$155:$BA$1048576,MATCH($A867,'Hoja de Trabajo para listado'!$AB$155:$AB$1048576,0),MATCH((CUADRO!N$5&amp;$E867),'Hoja de Trabajo para listado'!$AB$151:$BA$151,0)),0)+IFERROR(INDEX('Hoja de Trabajo para listado'!$BC$155:$CB$1048576,MATCH($A867,'Hoja de Trabajo para listado'!$BC$155:$BC$1048576,0),MATCH((CUADRO!N$5&amp;$E867),'Hoja de Trabajo para listado'!$BC$151:$CB$151,0)),0)+IFERROR(INDEX('Hoja de Trabajo para listado'!$DE$153:$DG$274,MATCH($A867,'Hoja de Trabajo para listado'!$DE$153:$DE$1048576,0),MATCH((CUADRO!N$5&amp;$E867),'Hoja de Trabajo para listado'!$DE$151:$DG$151,0)),0)+IFERROR(INDEX('Hoja de Trabajo para listado'!$CD$155:$DC$1048576,MATCH($A867,'Hoja de Trabajo para listado'!$CD$155:$CD$1048576,0),MATCH((CUADRO!N$5&amp;$E867),'Hoja de Trabajo para listado'!$CD$151:$DC$151,0)),0)</f>
        <v>0</v>
      </c>
      <c r="O867" s="314">
        <f ca="1">+IFERROR(INDEX('Hoja de Trabajo para listado'!$A$155:$Z$1048576,MATCH($A867,'Hoja de Trabajo para listado'!$A$155:$A$1048576,0),MATCH((CUADRO!O$5&amp;$E867),'Hoja de Trabajo para listado'!$A$151:$Z$151,0)),0)+IFERROR(INDEX('Hoja de Trabajo para listado'!$AB$155:$BA$1048576,MATCH($A867,'Hoja de Trabajo para listado'!$AB$155:$AB$1048576,0),MATCH((CUADRO!O$5&amp;$E867),'Hoja de Trabajo para listado'!$AB$151:$BA$151,0)),0)+IFERROR(INDEX('Hoja de Trabajo para listado'!$BC$155:$CB$1048576,MATCH($A867,'Hoja de Trabajo para listado'!$BC$155:$BC$1048576,0),MATCH((CUADRO!O$5&amp;$E867),'Hoja de Trabajo para listado'!$BC$151:$CB$151,0)),0)+IFERROR(INDEX('Hoja de Trabajo para listado'!$DE$153:$DG$274,MATCH($A867,'Hoja de Trabajo para listado'!$DE$153:$DE$1048576,0),MATCH((CUADRO!O$5&amp;$E867),'Hoja de Trabajo para listado'!$DE$151:$DG$151,0)),0)+IFERROR(INDEX('Hoja de Trabajo para listado'!$CD$155:$DC$1048576,MATCH($A867,'Hoja de Trabajo para listado'!$CD$155:$CD$1048576,0),MATCH((CUADRO!O$5&amp;$E867),'Hoja de Trabajo para listado'!$CD$151:$DC$151,0)),0)</f>
        <v>0</v>
      </c>
      <c r="P867" s="314">
        <f ca="1">+IFERROR(INDEX('Hoja de Trabajo para listado'!$A$155:$Z$1048576,MATCH($A867,'Hoja de Trabajo para listado'!$A$155:$A$1048576,0),MATCH((CUADRO!P$5&amp;$E867),'Hoja de Trabajo para listado'!$A$151:$Z$151,0)),0)+IFERROR(INDEX('Hoja de Trabajo para listado'!$AB$155:$BA$1048576,MATCH($A867,'Hoja de Trabajo para listado'!$AB$155:$AB$1048576,0),MATCH((CUADRO!P$5&amp;$E867),'Hoja de Trabajo para listado'!$AB$151:$BA$151,0)),0)+IFERROR(INDEX('Hoja de Trabajo para listado'!$BC$155:$CB$1048576,MATCH($A867,'Hoja de Trabajo para listado'!$BC$155:$BC$1048576,0),MATCH((CUADRO!P$5&amp;$E867),'Hoja de Trabajo para listado'!$BC$151:$CB$151,0)),0)+IFERROR(INDEX('Hoja de Trabajo para listado'!$DE$153:$DG$274,MATCH($A867,'Hoja de Trabajo para listado'!$DE$153:$DE$1048576,0),MATCH((CUADRO!P$5&amp;$E867),'Hoja de Trabajo para listado'!$DE$151:$DG$151,0)),0)+IFERROR(INDEX('Hoja de Trabajo para listado'!$CD$155:$DC$1048576,MATCH($A867,'Hoja de Trabajo para listado'!$CD$155:$CD$1048576,0),MATCH((CUADRO!P$5&amp;$E867),'Hoja de Trabajo para listado'!$CD$151:$DC$151,0)),0)</f>
        <v>0</v>
      </c>
      <c r="Q867" s="314">
        <f ca="1">+IFERROR(INDEX('Hoja de Trabajo para listado'!$A$155:$Z$1048576,MATCH($A867,'Hoja de Trabajo para listado'!$A$155:$A$1048576,0),MATCH((CUADRO!Q$5&amp;$E867),'Hoja de Trabajo para listado'!$A$151:$Z$151,0)),0)+IFERROR(INDEX('Hoja de Trabajo para listado'!$AB$155:$BA$1048576,MATCH($A867,'Hoja de Trabajo para listado'!$AB$155:$AB$1048576,0),MATCH((CUADRO!Q$5&amp;$E867),'Hoja de Trabajo para listado'!$AB$151:$BA$151,0)),0)+IFERROR(INDEX('Hoja de Trabajo para listado'!$BC$155:$CB$1048576,MATCH($A867,'Hoja de Trabajo para listado'!$BC$155:$BC$1048576,0),MATCH((CUADRO!Q$5&amp;$E867),'Hoja de Trabajo para listado'!$BC$151:$CB$151,0)),0)+IFERROR(INDEX('Hoja de Trabajo para listado'!$DE$153:$DG$274,MATCH($A867,'Hoja de Trabajo para listado'!$DE$153:$DE$1048576,0),MATCH((CUADRO!Q$5&amp;$E867),'Hoja de Trabajo para listado'!$DE$151:$DG$151,0)),0)+IFERROR(INDEX('Hoja de Trabajo para listado'!$CD$155:$DC$1048576,MATCH($A867,'Hoja de Trabajo para listado'!$CD$155:$CD$1048576,0),MATCH((CUADRO!Q$5&amp;$E867),'Hoja de Trabajo para listado'!$CD$151:$DC$151,0)),0)</f>
        <v>0</v>
      </c>
      <c r="R867" s="316">
        <f t="shared" ca="1" si="26"/>
        <v>3047908.95</v>
      </c>
      <c r="S867" s="316">
        <f ca="1">+R866+R867</f>
        <v>3047908.95</v>
      </c>
      <c r="T867" s="314">
        <f ca="1">+S867</f>
        <v>3047908.95</v>
      </c>
      <c r="U867" s="348">
        <f t="shared" si="27"/>
        <v>2</v>
      </c>
      <c r="V867" s="319" t="str">
        <f>+VLOOKUP(A867,bd_lista!$A$3:$E$593,5,FALSE)</f>
        <v>Instituciones Descentralizadas</v>
      </c>
      <c r="W867" s="426"/>
    </row>
    <row r="868" spans="1:23" customFormat="1">
      <c r="A868" s="323">
        <v>225</v>
      </c>
      <c r="B868" s="427">
        <f>+A868</f>
        <v>225</v>
      </c>
      <c r="C868" s="318" t="str">
        <f>+VLOOKUP(A868,bd_lista!$A$3:$C$593,3,FALSE)</f>
        <v>Serv. Nal. para la Sostenibilidad en Saneamiento Básico</v>
      </c>
      <c r="D868" s="429" t="str">
        <f>+C868</f>
        <v>Serv. Nal. para la Sostenibilidad en Saneamiento Básico</v>
      </c>
      <c r="E868" s="339" t="s">
        <v>1418</v>
      </c>
      <c r="F868" s="314">
        <f ca="1">+IFERROR(INDEX('Hoja de Trabajo para listado'!$A$155:$Z$1048576,MATCH($A868,'Hoja de Trabajo para listado'!$A$155:$A$1048576,0),MATCH((CUADRO!F$5&amp;$E868),'Hoja de Trabajo para listado'!$A$151:$Z$151,0)),0)+IFERROR(INDEX('Hoja de Trabajo para listado'!$AB$155:$BA$1048576,MATCH($A868,'Hoja de Trabajo para listado'!$AB$155:$AB$1048576,0),MATCH((CUADRO!F$5&amp;$E868),'Hoja de Trabajo para listado'!$AB$151:$BA$151,0)),0)+IFERROR(INDEX('Hoja de Trabajo para listado'!$BC$155:$CB$1048576,MATCH($A868,'Hoja de Trabajo para listado'!$BC$155:$BC$1048576,0),MATCH((CUADRO!F$5&amp;$E868),'Hoja de Trabajo para listado'!$BC$151:$CB$151,0)),0)+IFERROR(INDEX('Hoja de Trabajo para listado'!$DE$153:$DG$274,MATCH($A868,'Hoja de Trabajo para listado'!$DE$153:$DE$1048576,0),MATCH((CUADRO!F$5&amp;$E868),'Hoja de Trabajo para listado'!$DE$151:$DG$151,0)),0)+IFERROR(INDEX('Hoja de Trabajo para listado'!$CD$155:$DC$1048576,MATCH($A868,'Hoja de Trabajo para listado'!$CD$155:$CD$1048576,0),MATCH((CUADRO!F$5&amp;$E868),'Hoja de Trabajo para listado'!$CD$151:$DC$151,0)),0)</f>
        <v>0</v>
      </c>
      <c r="G868" s="314">
        <f ca="1">+IFERROR(INDEX('Hoja de Trabajo para listado'!$A$155:$Z$1048576,MATCH($A868,'Hoja de Trabajo para listado'!$A$155:$A$1048576,0),MATCH((CUADRO!G$5&amp;$E868),'Hoja de Trabajo para listado'!$A$151:$Z$151,0)),0)+IFERROR(INDEX('Hoja de Trabajo para listado'!$AB$155:$BA$1048576,MATCH($A868,'Hoja de Trabajo para listado'!$AB$155:$AB$1048576,0),MATCH((CUADRO!G$5&amp;$E868),'Hoja de Trabajo para listado'!$AB$151:$BA$151,0)),0)+IFERROR(INDEX('Hoja de Trabajo para listado'!$BC$155:$CB$1048576,MATCH($A868,'Hoja de Trabajo para listado'!$BC$155:$BC$1048576,0),MATCH((CUADRO!G$5&amp;$E868),'Hoja de Trabajo para listado'!$BC$151:$CB$151,0)),0)+IFERROR(INDEX('Hoja de Trabajo para listado'!$DE$153:$DG$274,MATCH($A868,'Hoja de Trabajo para listado'!$DE$153:$DE$1048576,0),MATCH((CUADRO!G$5&amp;$E868),'Hoja de Trabajo para listado'!$DE$151:$DG$151,0)),0)+IFERROR(INDEX('Hoja de Trabajo para listado'!$CD$155:$DC$1048576,MATCH($A868,'Hoja de Trabajo para listado'!$CD$155:$CD$1048576,0),MATCH((CUADRO!G$5&amp;$E868),'Hoja de Trabajo para listado'!$CD$151:$DC$151,0)),0)</f>
        <v>0</v>
      </c>
      <c r="H868" s="314">
        <f ca="1">+IFERROR(INDEX('Hoja de Trabajo para listado'!$A$155:$Z$1048576,MATCH($A868,'Hoja de Trabajo para listado'!$A$155:$A$1048576,0),MATCH((CUADRO!H$5&amp;$E868),'Hoja de Trabajo para listado'!$A$151:$Z$151,0)),0)+IFERROR(INDEX('Hoja de Trabajo para listado'!$AB$155:$BA$1048576,MATCH($A868,'Hoja de Trabajo para listado'!$AB$155:$AB$1048576,0),MATCH((CUADRO!H$5&amp;$E868),'Hoja de Trabajo para listado'!$AB$151:$BA$151,0)),0)+IFERROR(INDEX('Hoja de Trabajo para listado'!$BC$155:$CB$1048576,MATCH($A868,'Hoja de Trabajo para listado'!$BC$155:$BC$1048576,0),MATCH((CUADRO!H$5&amp;$E868),'Hoja de Trabajo para listado'!$BC$151:$CB$151,0)),0)+IFERROR(INDEX('Hoja de Trabajo para listado'!$DE$153:$DG$274,MATCH($A868,'Hoja de Trabajo para listado'!$DE$153:$DE$1048576,0),MATCH((CUADRO!H$5&amp;$E868),'Hoja de Trabajo para listado'!$DE$151:$DG$151,0)),0)+IFERROR(INDEX('Hoja de Trabajo para listado'!$CD$155:$DC$1048576,MATCH($A868,'Hoja de Trabajo para listado'!$CD$155:$CD$1048576,0),MATCH((CUADRO!H$5&amp;$E868),'Hoja de Trabajo para listado'!$CD$151:$DC$151,0)),0)</f>
        <v>0</v>
      </c>
      <c r="I868" s="314">
        <f ca="1">+IFERROR(INDEX('Hoja de Trabajo para listado'!$A$155:$Z$1048576,MATCH($A868,'Hoja de Trabajo para listado'!$A$155:$A$1048576,0),MATCH((CUADRO!I$5&amp;$E868),'Hoja de Trabajo para listado'!$A$151:$Z$151,0)),0)+IFERROR(INDEX('Hoja de Trabajo para listado'!$AB$155:$BA$1048576,MATCH($A868,'Hoja de Trabajo para listado'!$AB$155:$AB$1048576,0),MATCH((CUADRO!I$5&amp;$E868),'Hoja de Trabajo para listado'!$AB$151:$BA$151,0)),0)+IFERROR(INDEX('Hoja de Trabajo para listado'!$BC$155:$CB$1048576,MATCH($A868,'Hoja de Trabajo para listado'!$BC$155:$BC$1048576,0),MATCH((CUADRO!I$5&amp;$E868),'Hoja de Trabajo para listado'!$BC$151:$CB$151,0)),0)+IFERROR(INDEX('Hoja de Trabajo para listado'!$DE$153:$DG$274,MATCH($A868,'Hoja de Trabajo para listado'!$DE$153:$DE$1048576,0),MATCH((CUADRO!I$5&amp;$E868),'Hoja de Trabajo para listado'!$DE$151:$DG$151,0)),0)+IFERROR(INDEX('Hoja de Trabajo para listado'!$CD$155:$DC$1048576,MATCH($A868,'Hoja de Trabajo para listado'!$CD$155:$CD$1048576,0),MATCH((CUADRO!I$5&amp;$E868),'Hoja de Trabajo para listado'!$CD$151:$DC$151,0)),0)</f>
        <v>0</v>
      </c>
      <c r="J868" s="314">
        <f ca="1">+IFERROR(INDEX('Hoja de Trabajo para listado'!$A$155:$Z$1048576,MATCH($A868,'Hoja de Trabajo para listado'!$A$155:$A$1048576,0),MATCH((CUADRO!J$5&amp;$E868),'Hoja de Trabajo para listado'!$A$151:$Z$151,0)),0)+IFERROR(INDEX('Hoja de Trabajo para listado'!$AB$155:$BA$1048576,MATCH($A868,'Hoja de Trabajo para listado'!$AB$155:$AB$1048576,0),MATCH((CUADRO!J$5&amp;$E868),'Hoja de Trabajo para listado'!$AB$151:$BA$151,0)),0)+IFERROR(INDEX('Hoja de Trabajo para listado'!$BC$155:$CB$1048576,MATCH($A868,'Hoja de Trabajo para listado'!$BC$155:$BC$1048576,0),MATCH((CUADRO!J$5&amp;$E868),'Hoja de Trabajo para listado'!$BC$151:$CB$151,0)),0)+IFERROR(INDEX('Hoja de Trabajo para listado'!$DE$153:$DG$274,MATCH($A868,'Hoja de Trabajo para listado'!$DE$153:$DE$1048576,0),MATCH((CUADRO!J$5&amp;$E868),'Hoja de Trabajo para listado'!$DE$151:$DG$151,0)),0)+IFERROR(INDEX('Hoja de Trabajo para listado'!$CD$155:$DC$1048576,MATCH($A868,'Hoja de Trabajo para listado'!$CD$155:$CD$1048576,0),MATCH((CUADRO!J$5&amp;$E868),'Hoja de Trabajo para listado'!$CD$151:$DC$151,0)),0)</f>
        <v>0</v>
      </c>
      <c r="K868" s="314">
        <f ca="1">+IFERROR(INDEX('Hoja de Trabajo para listado'!$A$155:$Z$1048576,MATCH($A868,'Hoja de Trabajo para listado'!$A$155:$A$1048576,0),MATCH((CUADRO!K$5&amp;$E868),'Hoja de Trabajo para listado'!$A$151:$Z$151,0)),0)+IFERROR(INDEX('Hoja de Trabajo para listado'!$AB$155:$BA$1048576,MATCH($A868,'Hoja de Trabajo para listado'!$AB$155:$AB$1048576,0),MATCH((CUADRO!K$5&amp;$E868),'Hoja de Trabajo para listado'!$AB$151:$BA$151,0)),0)+IFERROR(INDEX('Hoja de Trabajo para listado'!$BC$155:$CB$1048576,MATCH($A868,'Hoja de Trabajo para listado'!$BC$155:$BC$1048576,0),MATCH((CUADRO!K$5&amp;$E868),'Hoja de Trabajo para listado'!$BC$151:$CB$151,0)),0)+IFERROR(INDEX('Hoja de Trabajo para listado'!$DE$153:$DG$274,MATCH($A868,'Hoja de Trabajo para listado'!$DE$153:$DE$1048576,0),MATCH((CUADRO!K$5&amp;$E868),'Hoja de Trabajo para listado'!$DE$151:$DG$151,0)),0)+IFERROR(INDEX('Hoja de Trabajo para listado'!$CD$155:$DC$1048576,MATCH($A868,'Hoja de Trabajo para listado'!$CD$155:$CD$1048576,0),MATCH((CUADRO!K$5&amp;$E868),'Hoja de Trabajo para listado'!$CD$151:$DC$151,0)),0)</f>
        <v>0</v>
      </c>
      <c r="L868" s="314">
        <f ca="1">+IFERROR(INDEX('Hoja de Trabajo para listado'!$A$155:$Z$1048576,MATCH($A868,'Hoja de Trabajo para listado'!$A$155:$A$1048576,0),MATCH((CUADRO!L$5&amp;$E868),'Hoja de Trabajo para listado'!$A$151:$Z$151,0)),0)+IFERROR(INDEX('Hoja de Trabajo para listado'!$AB$155:$BA$1048576,MATCH($A868,'Hoja de Trabajo para listado'!$AB$155:$AB$1048576,0),MATCH((CUADRO!L$5&amp;$E868),'Hoja de Trabajo para listado'!$AB$151:$BA$151,0)),0)+IFERROR(INDEX('Hoja de Trabajo para listado'!$BC$155:$CB$1048576,MATCH($A868,'Hoja de Trabajo para listado'!$BC$155:$BC$1048576,0),MATCH((CUADRO!L$5&amp;$E868),'Hoja de Trabajo para listado'!$BC$151:$CB$151,0)),0)+IFERROR(INDEX('Hoja de Trabajo para listado'!$DE$153:$DG$274,MATCH($A868,'Hoja de Trabajo para listado'!$DE$153:$DE$1048576,0),MATCH((CUADRO!L$5&amp;$E868),'Hoja de Trabajo para listado'!$DE$151:$DG$151,0)),0)+IFERROR(INDEX('Hoja de Trabajo para listado'!$CD$155:$DC$1048576,MATCH($A868,'Hoja de Trabajo para listado'!$CD$155:$CD$1048576,0),MATCH((CUADRO!L$5&amp;$E868),'Hoja de Trabajo para listado'!$CD$151:$DC$151,0)),0)</f>
        <v>0</v>
      </c>
      <c r="M868" s="314">
        <f ca="1">+IFERROR(INDEX('Hoja de Trabajo para listado'!$A$155:$Z$1048576,MATCH($A868,'Hoja de Trabajo para listado'!$A$155:$A$1048576,0),MATCH((CUADRO!M$5&amp;$E868),'Hoja de Trabajo para listado'!$A$151:$Z$151,0)),0)+IFERROR(INDEX('Hoja de Trabajo para listado'!$AB$155:$BA$1048576,MATCH($A868,'Hoja de Trabajo para listado'!$AB$155:$AB$1048576,0),MATCH((CUADRO!M$5&amp;$E868),'Hoja de Trabajo para listado'!$AB$151:$BA$151,0)),0)+IFERROR(INDEX('Hoja de Trabajo para listado'!$BC$155:$CB$1048576,MATCH($A868,'Hoja de Trabajo para listado'!$BC$155:$BC$1048576,0),MATCH((CUADRO!M$5&amp;$E868),'Hoja de Trabajo para listado'!$BC$151:$CB$151,0)),0)+IFERROR(INDEX('Hoja de Trabajo para listado'!$DE$153:$DG$274,MATCH($A868,'Hoja de Trabajo para listado'!$DE$153:$DE$1048576,0),MATCH((CUADRO!M$5&amp;$E868),'Hoja de Trabajo para listado'!$DE$151:$DG$151,0)),0)+IFERROR(INDEX('Hoja de Trabajo para listado'!$CD$155:$DC$1048576,MATCH($A868,'Hoja de Trabajo para listado'!$CD$155:$CD$1048576,0),MATCH((CUADRO!M$5&amp;$E868),'Hoja de Trabajo para listado'!$CD$151:$DC$151,0)),0)</f>
        <v>0</v>
      </c>
      <c r="N868" s="314">
        <f ca="1">+IFERROR(INDEX('Hoja de Trabajo para listado'!$A$155:$Z$1048576,MATCH($A868,'Hoja de Trabajo para listado'!$A$155:$A$1048576,0),MATCH((CUADRO!N$5&amp;$E868),'Hoja de Trabajo para listado'!$A$151:$Z$151,0)),0)+IFERROR(INDEX('Hoja de Trabajo para listado'!$AB$155:$BA$1048576,MATCH($A868,'Hoja de Trabajo para listado'!$AB$155:$AB$1048576,0),MATCH((CUADRO!N$5&amp;$E868),'Hoja de Trabajo para listado'!$AB$151:$BA$151,0)),0)+IFERROR(INDEX('Hoja de Trabajo para listado'!$BC$155:$CB$1048576,MATCH($A868,'Hoja de Trabajo para listado'!$BC$155:$BC$1048576,0),MATCH((CUADRO!N$5&amp;$E868),'Hoja de Trabajo para listado'!$BC$151:$CB$151,0)),0)+IFERROR(INDEX('Hoja de Trabajo para listado'!$DE$153:$DG$274,MATCH($A868,'Hoja de Trabajo para listado'!$DE$153:$DE$1048576,0),MATCH((CUADRO!N$5&amp;$E868),'Hoja de Trabajo para listado'!$DE$151:$DG$151,0)),0)+IFERROR(INDEX('Hoja de Trabajo para listado'!$CD$155:$DC$1048576,MATCH($A868,'Hoja de Trabajo para listado'!$CD$155:$CD$1048576,0),MATCH((CUADRO!N$5&amp;$E868),'Hoja de Trabajo para listado'!$CD$151:$DC$151,0)),0)</f>
        <v>0</v>
      </c>
      <c r="O868" s="314">
        <f ca="1">+IFERROR(INDEX('Hoja de Trabajo para listado'!$A$155:$Z$1048576,MATCH($A868,'Hoja de Trabajo para listado'!$A$155:$A$1048576,0),MATCH((CUADRO!O$5&amp;$E868),'Hoja de Trabajo para listado'!$A$151:$Z$151,0)),0)+IFERROR(INDEX('Hoja de Trabajo para listado'!$AB$155:$BA$1048576,MATCH($A868,'Hoja de Trabajo para listado'!$AB$155:$AB$1048576,0),MATCH((CUADRO!O$5&amp;$E868),'Hoja de Trabajo para listado'!$AB$151:$BA$151,0)),0)+IFERROR(INDEX('Hoja de Trabajo para listado'!$BC$155:$CB$1048576,MATCH($A868,'Hoja de Trabajo para listado'!$BC$155:$BC$1048576,0),MATCH((CUADRO!O$5&amp;$E868),'Hoja de Trabajo para listado'!$BC$151:$CB$151,0)),0)+IFERROR(INDEX('Hoja de Trabajo para listado'!$DE$153:$DG$274,MATCH($A868,'Hoja de Trabajo para listado'!$DE$153:$DE$1048576,0),MATCH((CUADRO!O$5&amp;$E868),'Hoja de Trabajo para listado'!$DE$151:$DG$151,0)),0)+IFERROR(INDEX('Hoja de Trabajo para listado'!$CD$155:$DC$1048576,MATCH($A868,'Hoja de Trabajo para listado'!$CD$155:$CD$1048576,0),MATCH((CUADRO!O$5&amp;$E868),'Hoja de Trabajo para listado'!$CD$151:$DC$151,0)),0)</f>
        <v>0</v>
      </c>
      <c r="P868" s="314">
        <f ca="1">+IFERROR(INDEX('Hoja de Trabajo para listado'!$A$155:$Z$1048576,MATCH($A868,'Hoja de Trabajo para listado'!$A$155:$A$1048576,0),MATCH((CUADRO!P$5&amp;$E868),'Hoja de Trabajo para listado'!$A$151:$Z$151,0)),0)+IFERROR(INDEX('Hoja de Trabajo para listado'!$AB$155:$BA$1048576,MATCH($A868,'Hoja de Trabajo para listado'!$AB$155:$AB$1048576,0),MATCH((CUADRO!P$5&amp;$E868),'Hoja de Trabajo para listado'!$AB$151:$BA$151,0)),0)+IFERROR(INDEX('Hoja de Trabajo para listado'!$BC$155:$CB$1048576,MATCH($A868,'Hoja de Trabajo para listado'!$BC$155:$BC$1048576,0),MATCH((CUADRO!P$5&amp;$E868),'Hoja de Trabajo para listado'!$BC$151:$CB$151,0)),0)+IFERROR(INDEX('Hoja de Trabajo para listado'!$DE$153:$DG$274,MATCH($A868,'Hoja de Trabajo para listado'!$DE$153:$DE$1048576,0),MATCH((CUADRO!P$5&amp;$E868),'Hoja de Trabajo para listado'!$DE$151:$DG$151,0)),0)+IFERROR(INDEX('Hoja de Trabajo para listado'!$CD$155:$DC$1048576,MATCH($A868,'Hoja de Trabajo para listado'!$CD$155:$CD$1048576,0),MATCH((CUADRO!P$5&amp;$E868),'Hoja de Trabajo para listado'!$CD$151:$DC$151,0)),0)</f>
        <v>0</v>
      </c>
      <c r="Q868" s="314">
        <f ca="1">+IFERROR(INDEX('Hoja de Trabajo para listado'!$A$155:$Z$1048576,MATCH($A868,'Hoja de Trabajo para listado'!$A$155:$A$1048576,0),MATCH((CUADRO!Q$5&amp;$E868),'Hoja de Trabajo para listado'!$A$151:$Z$151,0)),0)+IFERROR(INDEX('Hoja de Trabajo para listado'!$AB$155:$BA$1048576,MATCH($A868,'Hoja de Trabajo para listado'!$AB$155:$AB$1048576,0),MATCH((CUADRO!Q$5&amp;$E868),'Hoja de Trabajo para listado'!$AB$151:$BA$151,0)),0)+IFERROR(INDEX('Hoja de Trabajo para listado'!$BC$155:$CB$1048576,MATCH($A868,'Hoja de Trabajo para listado'!$BC$155:$BC$1048576,0),MATCH((CUADRO!Q$5&amp;$E868),'Hoja de Trabajo para listado'!$BC$151:$CB$151,0)),0)+IFERROR(INDEX('Hoja de Trabajo para listado'!$DE$153:$DG$274,MATCH($A868,'Hoja de Trabajo para listado'!$DE$153:$DE$1048576,0),MATCH((CUADRO!Q$5&amp;$E868),'Hoja de Trabajo para listado'!$DE$151:$DG$151,0)),0)+IFERROR(INDEX('Hoja de Trabajo para listado'!$CD$155:$DC$1048576,MATCH($A868,'Hoja de Trabajo para listado'!$CD$155:$CD$1048576,0),MATCH((CUADRO!Q$5&amp;$E868),'Hoja de Trabajo para listado'!$CD$151:$DC$151,0)),0)</f>
        <v>0</v>
      </c>
      <c r="R868" s="314">
        <f t="shared" ca="1" si="26"/>
        <v>0</v>
      </c>
      <c r="S868" s="314"/>
      <c r="T868" s="314">
        <f ca="1">+T869</f>
        <v>3025322.1</v>
      </c>
      <c r="U868" s="313">
        <f t="shared" si="27"/>
        <v>1</v>
      </c>
      <c r="V868" s="319" t="str">
        <f>+VLOOKUP(A868,bd_lista!$A$3:$E$593,5,FALSE)</f>
        <v>Instituciones Descentralizadas</v>
      </c>
      <c r="W868" s="425" t="str">
        <f>+V868</f>
        <v>Instituciones Descentralizadas</v>
      </c>
    </row>
    <row r="869" spans="1:23" customFormat="1">
      <c r="A869" s="323">
        <v>225</v>
      </c>
      <c r="B869" s="428"/>
      <c r="C869" s="339" t="str">
        <f>+VLOOKUP(A869,bd_lista!$A$3:$C$593,3,FALSE)</f>
        <v>Serv. Nal. para la Sostenibilidad en Saneamiento Básico</v>
      </c>
      <c r="D869" s="430"/>
      <c r="E869" s="319" t="s">
        <v>1419</v>
      </c>
      <c r="F869" s="316">
        <f ca="1">+IFERROR(INDEX('Hoja de Trabajo para listado'!$A$155:$Z$1048576,MATCH($A869,'Hoja de Trabajo para listado'!$A$155:$A$1048576,0),MATCH((CUADRO!F$5&amp;$E869),'Hoja de Trabajo para listado'!$A$151:$Z$151,0)),0)+IFERROR(INDEX('Hoja de Trabajo para listado'!$AB$155:$BA$1048576,MATCH($A869,'Hoja de Trabajo para listado'!$AB$155:$AB$1048576,0),MATCH((CUADRO!F$5&amp;$E869),'Hoja de Trabajo para listado'!$AB$151:$BA$151,0)),0)+IFERROR(INDEX('Hoja de Trabajo para listado'!$BC$155:$CB$1048576,MATCH($A869,'Hoja de Trabajo para listado'!$BC$155:$BC$1048576,0),MATCH((CUADRO!F$5&amp;$E869),'Hoja de Trabajo para listado'!$BC$151:$CB$151,0)),0)+IFERROR(INDEX('Hoja de Trabajo para listado'!$DE$153:$DG$274,MATCH($A869,'Hoja de Trabajo para listado'!$DE$153:$DE$1048576,0),MATCH((CUADRO!F$5&amp;$E869),'Hoja de Trabajo para listado'!$DE$151:$DG$151,0)),0)+IFERROR(INDEX('Hoja de Trabajo para listado'!$CD$155:$DC$1048576,MATCH($A869,'Hoja de Trabajo para listado'!$CD$155:$CD$1048576,0),MATCH((CUADRO!F$5&amp;$E869),'Hoja de Trabajo para listado'!$CD$151:$DC$151,0)),0)</f>
        <v>0</v>
      </c>
      <c r="G869" s="316">
        <f ca="1">+IFERROR(INDEX('Hoja de Trabajo para listado'!$A$155:$Z$1048576,MATCH($A869,'Hoja de Trabajo para listado'!$A$155:$A$1048576,0),MATCH((CUADRO!G$5&amp;$E869),'Hoja de Trabajo para listado'!$A$151:$Z$151,0)),0)+IFERROR(INDEX('Hoja de Trabajo para listado'!$AB$155:$BA$1048576,MATCH($A869,'Hoja de Trabajo para listado'!$AB$155:$AB$1048576,0),MATCH((CUADRO!G$5&amp;$E869),'Hoja de Trabajo para listado'!$AB$151:$BA$151,0)),0)+IFERROR(INDEX('Hoja de Trabajo para listado'!$BC$155:$CB$1048576,MATCH($A869,'Hoja de Trabajo para listado'!$BC$155:$BC$1048576,0),MATCH((CUADRO!G$5&amp;$E869),'Hoja de Trabajo para listado'!$BC$151:$CB$151,0)),0)+IFERROR(INDEX('Hoja de Trabajo para listado'!$DE$153:$DG$274,MATCH($A869,'Hoja de Trabajo para listado'!$DE$153:$DE$1048576,0),MATCH((CUADRO!G$5&amp;$E869),'Hoja de Trabajo para listado'!$DE$151:$DG$151,0)),0)+IFERROR(INDEX('Hoja de Trabajo para listado'!$CD$155:$DC$1048576,MATCH($A869,'Hoja de Trabajo para listado'!$CD$155:$CD$1048576,0),MATCH((CUADRO!G$5&amp;$E869),'Hoja de Trabajo para listado'!$CD$151:$DC$151,0)),0)</f>
        <v>0</v>
      </c>
      <c r="H869" s="316">
        <f ca="1">+IFERROR(INDEX('Hoja de Trabajo para listado'!$A$155:$Z$1048576,MATCH($A869,'Hoja de Trabajo para listado'!$A$155:$A$1048576,0),MATCH((CUADRO!H$5&amp;$E869),'Hoja de Trabajo para listado'!$A$151:$Z$151,0)),0)+IFERROR(INDEX('Hoja de Trabajo para listado'!$AB$155:$BA$1048576,MATCH($A869,'Hoja de Trabajo para listado'!$AB$155:$AB$1048576,0),MATCH((CUADRO!H$5&amp;$E869),'Hoja de Trabajo para listado'!$AB$151:$BA$151,0)),0)+IFERROR(INDEX('Hoja de Trabajo para listado'!$BC$155:$CB$1048576,MATCH($A869,'Hoja de Trabajo para listado'!$BC$155:$BC$1048576,0),MATCH((CUADRO!H$5&amp;$E869),'Hoja de Trabajo para listado'!$BC$151:$CB$151,0)),0)+IFERROR(INDEX('Hoja de Trabajo para listado'!$DE$153:$DG$274,MATCH($A869,'Hoja de Trabajo para listado'!$DE$153:$DE$1048576,0),MATCH((CUADRO!H$5&amp;$E869),'Hoja de Trabajo para listado'!$DE$151:$DG$151,0)),0)+IFERROR(INDEX('Hoja de Trabajo para listado'!$CD$155:$DC$1048576,MATCH($A869,'Hoja de Trabajo para listado'!$CD$155:$CD$1048576,0),MATCH((CUADRO!H$5&amp;$E869),'Hoja de Trabajo para listado'!$CD$151:$DC$151,0)),0)</f>
        <v>0</v>
      </c>
      <c r="I869" s="316">
        <f ca="1">+IFERROR(INDEX('Hoja de Trabajo para listado'!$A$155:$Z$1048576,MATCH($A869,'Hoja de Trabajo para listado'!$A$155:$A$1048576,0),MATCH((CUADRO!I$5&amp;$E869),'Hoja de Trabajo para listado'!$A$151:$Z$151,0)),0)+IFERROR(INDEX('Hoja de Trabajo para listado'!$AB$155:$BA$1048576,MATCH($A869,'Hoja de Trabajo para listado'!$AB$155:$AB$1048576,0),MATCH((CUADRO!I$5&amp;$E869),'Hoja de Trabajo para listado'!$AB$151:$BA$151,0)),0)+IFERROR(INDEX('Hoja de Trabajo para listado'!$BC$155:$CB$1048576,MATCH($A869,'Hoja de Trabajo para listado'!$BC$155:$BC$1048576,0),MATCH((CUADRO!I$5&amp;$E869),'Hoja de Trabajo para listado'!$BC$151:$CB$151,0)),0)+IFERROR(INDEX('Hoja de Trabajo para listado'!$DE$153:$DG$274,MATCH($A869,'Hoja de Trabajo para listado'!$DE$153:$DE$1048576,0),MATCH((CUADRO!I$5&amp;$E869),'Hoja de Trabajo para listado'!$DE$151:$DG$151,0)),0)+IFERROR(INDEX('Hoja de Trabajo para listado'!$CD$155:$DC$1048576,MATCH($A869,'Hoja de Trabajo para listado'!$CD$155:$CD$1048576,0),MATCH((CUADRO!I$5&amp;$E869),'Hoja de Trabajo para listado'!$CD$151:$DC$151,0)),0)</f>
        <v>0</v>
      </c>
      <c r="J869" s="316">
        <f ca="1">+IFERROR(INDEX('Hoja de Trabajo para listado'!$A$155:$Z$1048576,MATCH($A869,'Hoja de Trabajo para listado'!$A$155:$A$1048576,0),MATCH((CUADRO!J$5&amp;$E869),'Hoja de Trabajo para listado'!$A$151:$Z$151,0)),0)+IFERROR(INDEX('Hoja de Trabajo para listado'!$AB$155:$BA$1048576,MATCH($A869,'Hoja de Trabajo para listado'!$AB$155:$AB$1048576,0),MATCH((CUADRO!J$5&amp;$E869),'Hoja de Trabajo para listado'!$AB$151:$BA$151,0)),0)+IFERROR(INDEX('Hoja de Trabajo para listado'!$BC$155:$CB$1048576,MATCH($A869,'Hoja de Trabajo para listado'!$BC$155:$BC$1048576,0),MATCH((CUADRO!J$5&amp;$E869),'Hoja de Trabajo para listado'!$BC$151:$CB$151,0)),0)+IFERROR(INDEX('Hoja de Trabajo para listado'!$DE$153:$DG$274,MATCH($A869,'Hoja de Trabajo para listado'!$DE$153:$DE$1048576,0),MATCH((CUADRO!J$5&amp;$E869),'Hoja de Trabajo para listado'!$DE$151:$DG$151,0)),0)+IFERROR(INDEX('Hoja de Trabajo para listado'!$CD$155:$DC$1048576,MATCH($A869,'Hoja de Trabajo para listado'!$CD$155:$CD$1048576,0),MATCH((CUADRO!J$5&amp;$E869),'Hoja de Trabajo para listado'!$CD$151:$DC$151,0)),0)</f>
        <v>0</v>
      </c>
      <c r="K869" s="314">
        <f ca="1">+IFERROR(INDEX('Hoja de Trabajo para listado'!$A$155:$Z$1048576,MATCH($A869,'Hoja de Trabajo para listado'!$A$155:$A$1048576,0),MATCH((CUADRO!K$5&amp;$E869),'Hoja de Trabajo para listado'!$A$151:$Z$151,0)),0)+IFERROR(INDEX('Hoja de Trabajo para listado'!$AB$155:$BA$1048576,MATCH($A869,'Hoja de Trabajo para listado'!$AB$155:$AB$1048576,0),MATCH((CUADRO!K$5&amp;$E869),'Hoja de Trabajo para listado'!$AB$151:$BA$151,0)),0)+IFERROR(INDEX('Hoja de Trabajo para listado'!$BC$155:$CB$1048576,MATCH($A869,'Hoja de Trabajo para listado'!$BC$155:$BC$1048576,0),MATCH((CUADRO!K$5&amp;$E869),'Hoja de Trabajo para listado'!$BC$151:$CB$151,0)),0)+IFERROR(INDEX('Hoja de Trabajo para listado'!$DE$153:$DG$274,MATCH($A869,'Hoja de Trabajo para listado'!$DE$153:$DE$1048576,0),MATCH((CUADRO!K$5&amp;$E869),'Hoja de Trabajo para listado'!$DE$151:$DG$151,0)),0)+IFERROR(INDEX('Hoja de Trabajo para listado'!$CD$155:$DC$1048576,MATCH($A869,'Hoja de Trabajo para listado'!$CD$155:$CD$1048576,0),MATCH((CUADRO!K$5&amp;$E869),'Hoja de Trabajo para listado'!$CD$151:$DC$151,0)),0)</f>
        <v>3025322.1</v>
      </c>
      <c r="L869" s="314">
        <f ca="1">+IFERROR(INDEX('Hoja de Trabajo para listado'!$A$155:$Z$1048576,MATCH($A869,'Hoja de Trabajo para listado'!$A$155:$A$1048576,0),MATCH((CUADRO!L$5&amp;$E869),'Hoja de Trabajo para listado'!$A$151:$Z$151,0)),0)+IFERROR(INDEX('Hoja de Trabajo para listado'!$AB$155:$BA$1048576,MATCH($A869,'Hoja de Trabajo para listado'!$AB$155:$AB$1048576,0),MATCH((CUADRO!L$5&amp;$E869),'Hoja de Trabajo para listado'!$AB$151:$BA$151,0)),0)+IFERROR(INDEX('Hoja de Trabajo para listado'!$BC$155:$CB$1048576,MATCH($A869,'Hoja de Trabajo para listado'!$BC$155:$BC$1048576,0),MATCH((CUADRO!L$5&amp;$E869),'Hoja de Trabajo para listado'!$BC$151:$CB$151,0)),0)+IFERROR(INDEX('Hoja de Trabajo para listado'!$DE$153:$DG$274,MATCH($A869,'Hoja de Trabajo para listado'!$DE$153:$DE$1048576,0),MATCH((CUADRO!L$5&amp;$E869),'Hoja de Trabajo para listado'!$DE$151:$DG$151,0)),0)+IFERROR(INDEX('Hoja de Trabajo para listado'!$CD$155:$DC$1048576,MATCH($A869,'Hoja de Trabajo para listado'!$CD$155:$CD$1048576,0),MATCH((CUADRO!L$5&amp;$E869),'Hoja de Trabajo para listado'!$CD$151:$DC$151,0)),0)</f>
        <v>0</v>
      </c>
      <c r="M869" s="314">
        <f ca="1">+IFERROR(INDEX('Hoja de Trabajo para listado'!$A$155:$Z$1048576,MATCH($A869,'Hoja de Trabajo para listado'!$A$155:$A$1048576,0),MATCH((CUADRO!M$5&amp;$E869),'Hoja de Trabajo para listado'!$A$151:$Z$151,0)),0)+IFERROR(INDEX('Hoja de Trabajo para listado'!$AB$155:$BA$1048576,MATCH($A869,'Hoja de Trabajo para listado'!$AB$155:$AB$1048576,0),MATCH((CUADRO!M$5&amp;$E869),'Hoja de Trabajo para listado'!$AB$151:$BA$151,0)),0)+IFERROR(INDEX('Hoja de Trabajo para listado'!$BC$155:$CB$1048576,MATCH($A869,'Hoja de Trabajo para listado'!$BC$155:$BC$1048576,0),MATCH((CUADRO!M$5&amp;$E869),'Hoja de Trabajo para listado'!$BC$151:$CB$151,0)),0)+IFERROR(INDEX('Hoja de Trabajo para listado'!$DE$153:$DG$274,MATCH($A869,'Hoja de Trabajo para listado'!$DE$153:$DE$1048576,0),MATCH((CUADRO!M$5&amp;$E869),'Hoja de Trabajo para listado'!$DE$151:$DG$151,0)),0)+IFERROR(INDEX('Hoja de Trabajo para listado'!$CD$155:$DC$1048576,MATCH($A869,'Hoja de Trabajo para listado'!$CD$155:$CD$1048576,0),MATCH((CUADRO!M$5&amp;$E869),'Hoja de Trabajo para listado'!$CD$151:$DC$151,0)),0)</f>
        <v>0</v>
      </c>
      <c r="N869" s="314">
        <f ca="1">+IFERROR(INDEX('Hoja de Trabajo para listado'!$A$155:$Z$1048576,MATCH($A869,'Hoja de Trabajo para listado'!$A$155:$A$1048576,0),MATCH((CUADRO!N$5&amp;$E869),'Hoja de Trabajo para listado'!$A$151:$Z$151,0)),0)+IFERROR(INDEX('Hoja de Trabajo para listado'!$AB$155:$BA$1048576,MATCH($A869,'Hoja de Trabajo para listado'!$AB$155:$AB$1048576,0),MATCH((CUADRO!N$5&amp;$E869),'Hoja de Trabajo para listado'!$AB$151:$BA$151,0)),0)+IFERROR(INDEX('Hoja de Trabajo para listado'!$BC$155:$CB$1048576,MATCH($A869,'Hoja de Trabajo para listado'!$BC$155:$BC$1048576,0),MATCH((CUADRO!N$5&amp;$E869),'Hoja de Trabajo para listado'!$BC$151:$CB$151,0)),0)+IFERROR(INDEX('Hoja de Trabajo para listado'!$DE$153:$DG$274,MATCH($A869,'Hoja de Trabajo para listado'!$DE$153:$DE$1048576,0),MATCH((CUADRO!N$5&amp;$E869),'Hoja de Trabajo para listado'!$DE$151:$DG$151,0)),0)+IFERROR(INDEX('Hoja de Trabajo para listado'!$CD$155:$DC$1048576,MATCH($A869,'Hoja de Trabajo para listado'!$CD$155:$CD$1048576,0),MATCH((CUADRO!N$5&amp;$E869),'Hoja de Trabajo para listado'!$CD$151:$DC$151,0)),0)</f>
        <v>0</v>
      </c>
      <c r="O869" s="314">
        <f ca="1">+IFERROR(INDEX('Hoja de Trabajo para listado'!$A$155:$Z$1048576,MATCH($A869,'Hoja de Trabajo para listado'!$A$155:$A$1048576,0),MATCH((CUADRO!O$5&amp;$E869),'Hoja de Trabajo para listado'!$A$151:$Z$151,0)),0)+IFERROR(INDEX('Hoja de Trabajo para listado'!$AB$155:$BA$1048576,MATCH($A869,'Hoja de Trabajo para listado'!$AB$155:$AB$1048576,0),MATCH((CUADRO!O$5&amp;$E869),'Hoja de Trabajo para listado'!$AB$151:$BA$151,0)),0)+IFERROR(INDEX('Hoja de Trabajo para listado'!$BC$155:$CB$1048576,MATCH($A869,'Hoja de Trabajo para listado'!$BC$155:$BC$1048576,0),MATCH((CUADRO!O$5&amp;$E869),'Hoja de Trabajo para listado'!$BC$151:$CB$151,0)),0)+IFERROR(INDEX('Hoja de Trabajo para listado'!$DE$153:$DG$274,MATCH($A869,'Hoja de Trabajo para listado'!$DE$153:$DE$1048576,0),MATCH((CUADRO!O$5&amp;$E869),'Hoja de Trabajo para listado'!$DE$151:$DG$151,0)),0)+IFERROR(INDEX('Hoja de Trabajo para listado'!$CD$155:$DC$1048576,MATCH($A869,'Hoja de Trabajo para listado'!$CD$155:$CD$1048576,0),MATCH((CUADRO!O$5&amp;$E869),'Hoja de Trabajo para listado'!$CD$151:$DC$151,0)),0)</f>
        <v>0</v>
      </c>
      <c r="P869" s="314">
        <f ca="1">+IFERROR(INDEX('Hoja de Trabajo para listado'!$A$155:$Z$1048576,MATCH($A869,'Hoja de Trabajo para listado'!$A$155:$A$1048576,0),MATCH((CUADRO!P$5&amp;$E869),'Hoja de Trabajo para listado'!$A$151:$Z$151,0)),0)+IFERROR(INDEX('Hoja de Trabajo para listado'!$AB$155:$BA$1048576,MATCH($A869,'Hoja de Trabajo para listado'!$AB$155:$AB$1048576,0),MATCH((CUADRO!P$5&amp;$E869),'Hoja de Trabajo para listado'!$AB$151:$BA$151,0)),0)+IFERROR(INDEX('Hoja de Trabajo para listado'!$BC$155:$CB$1048576,MATCH($A869,'Hoja de Trabajo para listado'!$BC$155:$BC$1048576,0),MATCH((CUADRO!P$5&amp;$E869),'Hoja de Trabajo para listado'!$BC$151:$CB$151,0)),0)+IFERROR(INDEX('Hoja de Trabajo para listado'!$DE$153:$DG$274,MATCH($A869,'Hoja de Trabajo para listado'!$DE$153:$DE$1048576,0),MATCH((CUADRO!P$5&amp;$E869),'Hoja de Trabajo para listado'!$DE$151:$DG$151,0)),0)+IFERROR(INDEX('Hoja de Trabajo para listado'!$CD$155:$DC$1048576,MATCH($A869,'Hoja de Trabajo para listado'!$CD$155:$CD$1048576,0),MATCH((CUADRO!P$5&amp;$E869),'Hoja de Trabajo para listado'!$CD$151:$DC$151,0)),0)</f>
        <v>0</v>
      </c>
      <c r="Q869" s="314">
        <f ca="1">+IFERROR(INDEX('Hoja de Trabajo para listado'!$A$155:$Z$1048576,MATCH($A869,'Hoja de Trabajo para listado'!$A$155:$A$1048576,0),MATCH((CUADRO!Q$5&amp;$E869),'Hoja de Trabajo para listado'!$A$151:$Z$151,0)),0)+IFERROR(INDEX('Hoja de Trabajo para listado'!$AB$155:$BA$1048576,MATCH($A869,'Hoja de Trabajo para listado'!$AB$155:$AB$1048576,0),MATCH((CUADRO!Q$5&amp;$E869),'Hoja de Trabajo para listado'!$AB$151:$BA$151,0)),0)+IFERROR(INDEX('Hoja de Trabajo para listado'!$BC$155:$CB$1048576,MATCH($A869,'Hoja de Trabajo para listado'!$BC$155:$BC$1048576,0),MATCH((CUADRO!Q$5&amp;$E869),'Hoja de Trabajo para listado'!$BC$151:$CB$151,0)),0)+IFERROR(INDEX('Hoja de Trabajo para listado'!$DE$153:$DG$274,MATCH($A869,'Hoja de Trabajo para listado'!$DE$153:$DE$1048576,0),MATCH((CUADRO!Q$5&amp;$E869),'Hoja de Trabajo para listado'!$DE$151:$DG$151,0)),0)+IFERROR(INDEX('Hoja de Trabajo para listado'!$CD$155:$DC$1048576,MATCH($A869,'Hoja de Trabajo para listado'!$CD$155:$CD$1048576,0),MATCH((CUADRO!Q$5&amp;$E869),'Hoja de Trabajo para listado'!$CD$151:$DC$151,0)),0)</f>
        <v>0</v>
      </c>
      <c r="R869" s="316">
        <f t="shared" ca="1" si="26"/>
        <v>3025322.1</v>
      </c>
      <c r="S869" s="316">
        <f ca="1">+R868+R869</f>
        <v>3025322.1</v>
      </c>
      <c r="T869" s="314">
        <f ca="1">+S869</f>
        <v>3025322.1</v>
      </c>
      <c r="U869" s="348">
        <f t="shared" si="27"/>
        <v>2</v>
      </c>
      <c r="V869" s="319" t="str">
        <f>+VLOOKUP(A869,bd_lista!$A$3:$E$593,5,FALSE)</f>
        <v>Instituciones Descentralizadas</v>
      </c>
      <c r="W869" s="426"/>
    </row>
    <row r="870" spans="1:23" customFormat="1" ht="15" customHeight="1">
      <c r="A870" s="323">
        <v>660</v>
      </c>
      <c r="B870" s="427">
        <f>+A870</f>
        <v>660</v>
      </c>
      <c r="C870" s="318" t="str">
        <f>+VLOOKUP(A870,bd_lista!$A$3:$C$593,3,FALSE)</f>
        <v>Órgano Judicial</v>
      </c>
      <c r="D870" s="429" t="str">
        <f>+C870</f>
        <v>Órgano Judicial</v>
      </c>
      <c r="E870" s="339" t="s">
        <v>1418</v>
      </c>
      <c r="F870" s="314">
        <f ca="1">+IFERROR(INDEX('Hoja de Trabajo para listado'!$A$155:$Z$1048576,MATCH($A870,'Hoja de Trabajo para listado'!$A$155:$A$1048576,0),MATCH((CUADRO!F$5&amp;$E870),'Hoja de Trabajo para listado'!$A$151:$Z$151,0)),0)+IFERROR(INDEX('Hoja de Trabajo para listado'!$AB$155:$BA$1048576,MATCH($A870,'Hoja de Trabajo para listado'!$AB$155:$AB$1048576,0),MATCH((CUADRO!F$5&amp;$E870),'Hoja de Trabajo para listado'!$AB$151:$BA$151,0)),0)+IFERROR(INDEX('Hoja de Trabajo para listado'!$BC$155:$CB$1048576,MATCH($A870,'Hoja de Trabajo para listado'!$BC$155:$BC$1048576,0),MATCH((CUADRO!F$5&amp;$E870),'Hoja de Trabajo para listado'!$BC$151:$CB$151,0)),0)+IFERROR(INDEX('Hoja de Trabajo para listado'!$DE$153:$DG$274,MATCH($A870,'Hoja de Trabajo para listado'!$DE$153:$DE$1048576,0),MATCH((CUADRO!F$5&amp;$E870),'Hoja de Trabajo para listado'!$DE$151:$DG$151,0)),0)+IFERROR(INDEX('Hoja de Trabajo para listado'!$CD$155:$DC$1048576,MATCH($A870,'Hoja de Trabajo para listado'!$CD$155:$CD$1048576,0),MATCH((CUADRO!F$5&amp;$E870),'Hoja de Trabajo para listado'!$CD$151:$DC$151,0)),0)</f>
        <v>12167.31</v>
      </c>
      <c r="G870" s="314">
        <f ca="1">+IFERROR(INDEX('Hoja de Trabajo para listado'!$A$155:$Z$1048576,MATCH($A870,'Hoja de Trabajo para listado'!$A$155:$A$1048576,0),MATCH((CUADRO!G$5&amp;$E870),'Hoja de Trabajo para listado'!$A$151:$Z$151,0)),0)+IFERROR(INDEX('Hoja de Trabajo para listado'!$AB$155:$BA$1048576,MATCH($A870,'Hoja de Trabajo para listado'!$AB$155:$AB$1048576,0),MATCH((CUADRO!G$5&amp;$E870),'Hoja de Trabajo para listado'!$AB$151:$BA$151,0)),0)+IFERROR(INDEX('Hoja de Trabajo para listado'!$BC$155:$CB$1048576,MATCH($A870,'Hoja de Trabajo para listado'!$BC$155:$BC$1048576,0),MATCH((CUADRO!G$5&amp;$E870),'Hoja de Trabajo para listado'!$BC$151:$CB$151,0)),0)+IFERROR(INDEX('Hoja de Trabajo para listado'!$DE$153:$DG$274,MATCH($A870,'Hoja de Trabajo para listado'!$DE$153:$DE$1048576,0),MATCH((CUADRO!G$5&amp;$E870),'Hoja de Trabajo para listado'!$DE$151:$DG$151,0)),0)+IFERROR(INDEX('Hoja de Trabajo para listado'!$CD$155:$DC$1048576,MATCH($A870,'Hoja de Trabajo para listado'!$CD$155:$CD$1048576,0),MATCH((CUADRO!G$5&amp;$E870),'Hoja de Trabajo para listado'!$CD$151:$DC$151,0)),0)</f>
        <v>2467.61</v>
      </c>
      <c r="H870" s="314">
        <f ca="1">+IFERROR(INDEX('Hoja de Trabajo para listado'!$A$155:$Z$1048576,MATCH($A870,'Hoja de Trabajo para listado'!$A$155:$A$1048576,0),MATCH((CUADRO!H$5&amp;$E870),'Hoja de Trabajo para listado'!$A$151:$Z$151,0)),0)+IFERROR(INDEX('Hoja de Trabajo para listado'!$AB$155:$BA$1048576,MATCH($A870,'Hoja de Trabajo para listado'!$AB$155:$AB$1048576,0),MATCH((CUADRO!H$5&amp;$E870),'Hoja de Trabajo para listado'!$AB$151:$BA$151,0)),0)+IFERROR(INDEX('Hoja de Trabajo para listado'!$BC$155:$CB$1048576,MATCH($A870,'Hoja de Trabajo para listado'!$BC$155:$BC$1048576,0),MATCH((CUADRO!H$5&amp;$E870),'Hoja de Trabajo para listado'!$BC$151:$CB$151,0)),0)+IFERROR(INDEX('Hoja de Trabajo para listado'!$DE$153:$DG$274,MATCH($A870,'Hoja de Trabajo para listado'!$DE$153:$DE$1048576,0),MATCH((CUADRO!H$5&amp;$E870),'Hoja de Trabajo para listado'!$DE$151:$DG$151,0)),0)+IFERROR(INDEX('Hoja de Trabajo para listado'!$CD$155:$DC$1048576,MATCH($A870,'Hoja de Trabajo para listado'!$CD$155:$CD$1048576,0),MATCH((CUADRO!H$5&amp;$E870),'Hoja de Trabajo para listado'!$CD$151:$DC$151,0)),0)</f>
        <v>0</v>
      </c>
      <c r="I870" s="314">
        <f ca="1">+IFERROR(INDEX('Hoja de Trabajo para listado'!$A$155:$Z$1048576,MATCH($A870,'Hoja de Trabajo para listado'!$A$155:$A$1048576,0),MATCH((CUADRO!I$5&amp;$E870),'Hoja de Trabajo para listado'!$A$151:$Z$151,0)),0)+IFERROR(INDEX('Hoja de Trabajo para listado'!$AB$155:$BA$1048576,MATCH($A870,'Hoja de Trabajo para listado'!$AB$155:$AB$1048576,0),MATCH((CUADRO!I$5&amp;$E870),'Hoja de Trabajo para listado'!$AB$151:$BA$151,0)),0)+IFERROR(INDEX('Hoja de Trabajo para listado'!$BC$155:$CB$1048576,MATCH($A870,'Hoja de Trabajo para listado'!$BC$155:$BC$1048576,0),MATCH((CUADRO!I$5&amp;$E870),'Hoja de Trabajo para listado'!$BC$151:$CB$151,0)),0)+IFERROR(INDEX('Hoja de Trabajo para listado'!$DE$153:$DG$274,MATCH($A870,'Hoja de Trabajo para listado'!$DE$153:$DE$1048576,0),MATCH((CUADRO!I$5&amp;$E870),'Hoja de Trabajo para listado'!$DE$151:$DG$151,0)),0)+IFERROR(INDEX('Hoja de Trabajo para listado'!$CD$155:$DC$1048576,MATCH($A870,'Hoja de Trabajo para listado'!$CD$155:$CD$1048576,0),MATCH((CUADRO!I$5&amp;$E870),'Hoja de Trabajo para listado'!$CD$151:$DC$151,0)),0)</f>
        <v>3858.75</v>
      </c>
      <c r="J870" s="314">
        <f ca="1">+IFERROR(INDEX('Hoja de Trabajo para listado'!$A$155:$Z$1048576,MATCH($A870,'Hoja de Trabajo para listado'!$A$155:$A$1048576,0),MATCH((CUADRO!J$5&amp;$E870),'Hoja de Trabajo para listado'!$A$151:$Z$151,0)),0)+IFERROR(INDEX('Hoja de Trabajo para listado'!$AB$155:$BA$1048576,MATCH($A870,'Hoja de Trabajo para listado'!$AB$155:$AB$1048576,0),MATCH((CUADRO!J$5&amp;$E870),'Hoja de Trabajo para listado'!$AB$151:$BA$151,0)),0)+IFERROR(INDEX('Hoja de Trabajo para listado'!$BC$155:$CB$1048576,MATCH($A870,'Hoja de Trabajo para listado'!$BC$155:$BC$1048576,0),MATCH((CUADRO!J$5&amp;$E870),'Hoja de Trabajo para listado'!$BC$151:$CB$151,0)),0)+IFERROR(INDEX('Hoja de Trabajo para listado'!$DE$153:$DG$274,MATCH($A870,'Hoja de Trabajo para listado'!$DE$153:$DE$1048576,0),MATCH((CUADRO!J$5&amp;$E870),'Hoja de Trabajo para listado'!$DE$151:$DG$151,0)),0)+IFERROR(INDEX('Hoja de Trabajo para listado'!$CD$155:$DC$1048576,MATCH($A870,'Hoja de Trabajo para listado'!$CD$155:$CD$1048576,0),MATCH((CUADRO!J$5&amp;$E870),'Hoja de Trabajo para listado'!$CD$151:$DC$151,0)),0)</f>
        <v>0</v>
      </c>
      <c r="K870" s="314">
        <f ca="1">+IFERROR(INDEX('Hoja de Trabajo para listado'!$A$155:$Z$1048576,MATCH($A870,'Hoja de Trabajo para listado'!$A$155:$A$1048576,0),MATCH((CUADRO!K$5&amp;$E870),'Hoja de Trabajo para listado'!$A$151:$Z$151,0)),0)+IFERROR(INDEX('Hoja de Trabajo para listado'!$AB$155:$BA$1048576,MATCH($A870,'Hoja de Trabajo para listado'!$AB$155:$AB$1048576,0),MATCH((CUADRO!K$5&amp;$E870),'Hoja de Trabajo para listado'!$AB$151:$BA$151,0)),0)+IFERROR(INDEX('Hoja de Trabajo para listado'!$BC$155:$CB$1048576,MATCH($A870,'Hoja de Trabajo para listado'!$BC$155:$BC$1048576,0),MATCH((CUADRO!K$5&amp;$E870),'Hoja de Trabajo para listado'!$BC$151:$CB$151,0)),0)+IFERROR(INDEX('Hoja de Trabajo para listado'!$DE$153:$DG$274,MATCH($A870,'Hoja de Trabajo para listado'!$DE$153:$DE$1048576,0),MATCH((CUADRO!K$5&amp;$E870),'Hoja de Trabajo para listado'!$DE$151:$DG$151,0)),0)+IFERROR(INDEX('Hoja de Trabajo para listado'!$CD$155:$DC$1048576,MATCH($A870,'Hoja de Trabajo para listado'!$CD$155:$CD$1048576,0),MATCH((CUADRO!K$5&amp;$E870),'Hoja de Trabajo para listado'!$CD$151:$DC$151,0)),0)</f>
        <v>0</v>
      </c>
      <c r="L870" s="314">
        <f ca="1">+IFERROR(INDEX('Hoja de Trabajo para listado'!$A$155:$Z$1048576,MATCH($A870,'Hoja de Trabajo para listado'!$A$155:$A$1048576,0),MATCH((CUADRO!L$5&amp;$E870),'Hoja de Trabajo para listado'!$A$151:$Z$151,0)),0)+IFERROR(INDEX('Hoja de Trabajo para listado'!$AB$155:$BA$1048576,MATCH($A870,'Hoja de Trabajo para listado'!$AB$155:$AB$1048576,0),MATCH((CUADRO!L$5&amp;$E870),'Hoja de Trabajo para listado'!$AB$151:$BA$151,0)),0)+IFERROR(INDEX('Hoja de Trabajo para listado'!$BC$155:$CB$1048576,MATCH($A870,'Hoja de Trabajo para listado'!$BC$155:$BC$1048576,0),MATCH((CUADRO!L$5&amp;$E870),'Hoja de Trabajo para listado'!$BC$151:$CB$151,0)),0)+IFERROR(INDEX('Hoja de Trabajo para listado'!$DE$153:$DG$274,MATCH($A870,'Hoja de Trabajo para listado'!$DE$153:$DE$1048576,0),MATCH((CUADRO!L$5&amp;$E870),'Hoja de Trabajo para listado'!$DE$151:$DG$151,0)),0)+IFERROR(INDEX('Hoja de Trabajo para listado'!$CD$155:$DC$1048576,MATCH($A870,'Hoja de Trabajo para listado'!$CD$155:$CD$1048576,0),MATCH((CUADRO!L$5&amp;$E870),'Hoja de Trabajo para listado'!$CD$151:$DC$151,0)),0)</f>
        <v>0</v>
      </c>
      <c r="M870" s="314">
        <f ca="1">+IFERROR(INDEX('Hoja de Trabajo para listado'!$A$155:$Z$1048576,MATCH($A870,'Hoja de Trabajo para listado'!$A$155:$A$1048576,0),MATCH((CUADRO!M$5&amp;$E870),'Hoja de Trabajo para listado'!$A$151:$Z$151,0)),0)+IFERROR(INDEX('Hoja de Trabajo para listado'!$AB$155:$BA$1048576,MATCH($A870,'Hoja de Trabajo para listado'!$AB$155:$AB$1048576,0),MATCH((CUADRO!M$5&amp;$E870),'Hoja de Trabajo para listado'!$AB$151:$BA$151,0)),0)+IFERROR(INDEX('Hoja de Trabajo para listado'!$BC$155:$CB$1048576,MATCH($A870,'Hoja de Trabajo para listado'!$BC$155:$BC$1048576,0),MATCH((CUADRO!M$5&amp;$E870),'Hoja de Trabajo para listado'!$BC$151:$CB$151,0)),0)+IFERROR(INDEX('Hoja de Trabajo para listado'!$DE$153:$DG$274,MATCH($A870,'Hoja de Trabajo para listado'!$DE$153:$DE$1048576,0),MATCH((CUADRO!M$5&amp;$E870),'Hoja de Trabajo para listado'!$DE$151:$DG$151,0)),0)+IFERROR(INDEX('Hoja de Trabajo para listado'!$CD$155:$DC$1048576,MATCH($A870,'Hoja de Trabajo para listado'!$CD$155:$CD$1048576,0),MATCH((CUADRO!M$5&amp;$E870),'Hoja de Trabajo para listado'!$CD$151:$DC$151,0)),0)</f>
        <v>0</v>
      </c>
      <c r="N870" s="314">
        <f ca="1">+IFERROR(INDEX('Hoja de Trabajo para listado'!$A$155:$Z$1048576,MATCH($A870,'Hoja de Trabajo para listado'!$A$155:$A$1048576,0),MATCH((CUADRO!N$5&amp;$E870),'Hoja de Trabajo para listado'!$A$151:$Z$151,0)),0)+IFERROR(INDEX('Hoja de Trabajo para listado'!$AB$155:$BA$1048576,MATCH($A870,'Hoja de Trabajo para listado'!$AB$155:$AB$1048576,0),MATCH((CUADRO!N$5&amp;$E870),'Hoja de Trabajo para listado'!$AB$151:$BA$151,0)),0)+IFERROR(INDEX('Hoja de Trabajo para listado'!$BC$155:$CB$1048576,MATCH($A870,'Hoja de Trabajo para listado'!$BC$155:$BC$1048576,0),MATCH((CUADRO!N$5&amp;$E870),'Hoja de Trabajo para listado'!$BC$151:$CB$151,0)),0)+IFERROR(INDEX('Hoja de Trabajo para listado'!$DE$153:$DG$274,MATCH($A870,'Hoja de Trabajo para listado'!$DE$153:$DE$1048576,0),MATCH((CUADRO!N$5&amp;$E870),'Hoja de Trabajo para listado'!$DE$151:$DG$151,0)),0)+IFERROR(INDEX('Hoja de Trabajo para listado'!$CD$155:$DC$1048576,MATCH($A870,'Hoja de Trabajo para listado'!$CD$155:$CD$1048576,0),MATCH((CUADRO!N$5&amp;$E870),'Hoja de Trabajo para listado'!$CD$151:$DC$151,0)),0)</f>
        <v>0</v>
      </c>
      <c r="O870" s="314">
        <f ca="1">+IFERROR(INDEX('Hoja de Trabajo para listado'!$A$155:$Z$1048576,MATCH($A870,'Hoja de Trabajo para listado'!$A$155:$A$1048576,0),MATCH((CUADRO!O$5&amp;$E870),'Hoja de Trabajo para listado'!$A$151:$Z$151,0)),0)+IFERROR(INDEX('Hoja de Trabajo para listado'!$AB$155:$BA$1048576,MATCH($A870,'Hoja de Trabajo para listado'!$AB$155:$AB$1048576,0),MATCH((CUADRO!O$5&amp;$E870),'Hoja de Trabajo para listado'!$AB$151:$BA$151,0)),0)+IFERROR(INDEX('Hoja de Trabajo para listado'!$BC$155:$CB$1048576,MATCH($A870,'Hoja de Trabajo para listado'!$BC$155:$BC$1048576,0),MATCH((CUADRO!O$5&amp;$E870),'Hoja de Trabajo para listado'!$BC$151:$CB$151,0)),0)+IFERROR(INDEX('Hoja de Trabajo para listado'!$DE$153:$DG$274,MATCH($A870,'Hoja de Trabajo para listado'!$DE$153:$DE$1048576,0),MATCH((CUADRO!O$5&amp;$E870),'Hoja de Trabajo para listado'!$DE$151:$DG$151,0)),0)+IFERROR(INDEX('Hoja de Trabajo para listado'!$CD$155:$DC$1048576,MATCH($A870,'Hoja de Trabajo para listado'!$CD$155:$CD$1048576,0),MATCH((CUADRO!O$5&amp;$E870),'Hoja de Trabajo para listado'!$CD$151:$DC$151,0)),0)</f>
        <v>0</v>
      </c>
      <c r="P870" s="314">
        <f ca="1">+IFERROR(INDEX('Hoja de Trabajo para listado'!$A$155:$Z$1048576,MATCH($A870,'Hoja de Trabajo para listado'!$A$155:$A$1048576,0),MATCH((CUADRO!P$5&amp;$E870),'Hoja de Trabajo para listado'!$A$151:$Z$151,0)),0)+IFERROR(INDEX('Hoja de Trabajo para listado'!$AB$155:$BA$1048576,MATCH($A870,'Hoja de Trabajo para listado'!$AB$155:$AB$1048576,0),MATCH((CUADRO!P$5&amp;$E870),'Hoja de Trabajo para listado'!$AB$151:$BA$151,0)),0)+IFERROR(INDEX('Hoja de Trabajo para listado'!$BC$155:$CB$1048576,MATCH($A870,'Hoja de Trabajo para listado'!$BC$155:$BC$1048576,0),MATCH((CUADRO!P$5&amp;$E870),'Hoja de Trabajo para listado'!$BC$151:$CB$151,0)),0)+IFERROR(INDEX('Hoja de Trabajo para listado'!$DE$153:$DG$274,MATCH($A870,'Hoja de Trabajo para listado'!$DE$153:$DE$1048576,0),MATCH((CUADRO!P$5&amp;$E870),'Hoja de Trabajo para listado'!$DE$151:$DG$151,0)),0)+IFERROR(INDEX('Hoja de Trabajo para listado'!$CD$155:$DC$1048576,MATCH($A870,'Hoja de Trabajo para listado'!$CD$155:$CD$1048576,0),MATCH((CUADRO!P$5&amp;$E870),'Hoja de Trabajo para listado'!$CD$151:$DC$151,0)),0)</f>
        <v>0</v>
      </c>
      <c r="Q870" s="314">
        <f ca="1">+IFERROR(INDEX('Hoja de Trabajo para listado'!$A$155:$Z$1048576,MATCH($A870,'Hoja de Trabajo para listado'!$A$155:$A$1048576,0),MATCH((CUADRO!Q$5&amp;$E870),'Hoja de Trabajo para listado'!$A$151:$Z$151,0)),0)+IFERROR(INDEX('Hoja de Trabajo para listado'!$AB$155:$BA$1048576,MATCH($A870,'Hoja de Trabajo para listado'!$AB$155:$AB$1048576,0),MATCH((CUADRO!Q$5&amp;$E870),'Hoja de Trabajo para listado'!$AB$151:$BA$151,0)),0)+IFERROR(INDEX('Hoja de Trabajo para listado'!$BC$155:$CB$1048576,MATCH($A870,'Hoja de Trabajo para listado'!$BC$155:$BC$1048576,0),MATCH((CUADRO!Q$5&amp;$E870),'Hoja de Trabajo para listado'!$BC$151:$CB$151,0)),0)+IFERROR(INDEX('Hoja de Trabajo para listado'!$DE$153:$DG$274,MATCH($A870,'Hoja de Trabajo para listado'!$DE$153:$DE$1048576,0),MATCH((CUADRO!Q$5&amp;$E870),'Hoja de Trabajo para listado'!$DE$151:$DG$151,0)),0)+IFERROR(INDEX('Hoja de Trabajo para listado'!$CD$155:$DC$1048576,MATCH($A870,'Hoja de Trabajo para listado'!$CD$155:$CD$1048576,0),MATCH((CUADRO!Q$5&amp;$E870),'Hoja de Trabajo para listado'!$CD$151:$DC$151,0)),0)</f>
        <v>0</v>
      </c>
      <c r="R870" s="314">
        <f t="shared" ca="1" si="26"/>
        <v>18493.669999999998</v>
      </c>
      <c r="S870" s="353"/>
      <c r="T870" s="314">
        <f ca="1">+T871</f>
        <v>2743374.27</v>
      </c>
      <c r="U870" s="313">
        <f t="shared" si="27"/>
        <v>1</v>
      </c>
      <c r="V870" s="319" t="str">
        <f>+VLOOKUP(A870,bd_lista!$A$3:$E$593,5,FALSE)</f>
        <v>Instituciones Descentralizadas</v>
      </c>
      <c r="W870" s="425" t="str">
        <f>+V870</f>
        <v>Instituciones Descentralizadas</v>
      </c>
    </row>
    <row r="871" spans="1:23" customFormat="1" ht="15" customHeight="1">
      <c r="A871" s="323">
        <v>660</v>
      </c>
      <c r="B871" s="428"/>
      <c r="C871" s="339" t="str">
        <f>+VLOOKUP(A871,bd_lista!$A$3:$C$593,3,FALSE)</f>
        <v>Órgano Judicial</v>
      </c>
      <c r="D871" s="430"/>
      <c r="E871" s="319" t="s">
        <v>1419</v>
      </c>
      <c r="F871" s="316">
        <f ca="1">+IFERROR(INDEX('Hoja de Trabajo para listado'!$A$155:$Z$1048576,MATCH($A871,'Hoja de Trabajo para listado'!$A$155:$A$1048576,0),MATCH((CUADRO!F$5&amp;$E871),'Hoja de Trabajo para listado'!$A$151:$Z$151,0)),0)+IFERROR(INDEX('Hoja de Trabajo para listado'!$AB$155:$BA$1048576,MATCH($A871,'Hoja de Trabajo para listado'!$AB$155:$AB$1048576,0),MATCH((CUADRO!F$5&amp;$E871),'Hoja de Trabajo para listado'!$AB$151:$BA$151,0)),0)+IFERROR(INDEX('Hoja de Trabajo para listado'!$BC$155:$CB$1048576,MATCH($A871,'Hoja de Trabajo para listado'!$BC$155:$BC$1048576,0),MATCH((CUADRO!F$5&amp;$E871),'Hoja de Trabajo para listado'!$BC$151:$CB$151,0)),0)+IFERROR(INDEX('Hoja de Trabajo para listado'!$DE$153:$DG$274,MATCH($A871,'Hoja de Trabajo para listado'!$DE$153:$DE$1048576,0),MATCH((CUADRO!F$5&amp;$E871),'Hoja de Trabajo para listado'!$DE$151:$DG$151,0)),0)+IFERROR(INDEX('Hoja de Trabajo para listado'!$CD$155:$DC$1048576,MATCH($A871,'Hoja de Trabajo para listado'!$CD$155:$CD$1048576,0),MATCH((CUADRO!F$5&amp;$E871),'Hoja de Trabajo para listado'!$CD$151:$DC$151,0)),0)</f>
        <v>12167.31</v>
      </c>
      <c r="G871" s="316">
        <f ca="1">+IFERROR(INDEX('Hoja de Trabajo para listado'!$A$155:$Z$1048576,MATCH($A871,'Hoja de Trabajo para listado'!$A$155:$A$1048576,0),MATCH((CUADRO!G$5&amp;$E871),'Hoja de Trabajo para listado'!$A$151:$Z$151,0)),0)+IFERROR(INDEX('Hoja de Trabajo para listado'!$AB$155:$BA$1048576,MATCH($A871,'Hoja de Trabajo para listado'!$AB$155:$AB$1048576,0),MATCH((CUADRO!G$5&amp;$E871),'Hoja de Trabajo para listado'!$AB$151:$BA$151,0)),0)+IFERROR(INDEX('Hoja de Trabajo para listado'!$BC$155:$CB$1048576,MATCH($A871,'Hoja de Trabajo para listado'!$BC$155:$BC$1048576,0),MATCH((CUADRO!G$5&amp;$E871),'Hoja de Trabajo para listado'!$BC$151:$CB$151,0)),0)+IFERROR(INDEX('Hoja de Trabajo para listado'!$DE$153:$DG$274,MATCH($A871,'Hoja de Trabajo para listado'!$DE$153:$DE$1048576,0),MATCH((CUADRO!G$5&amp;$E871),'Hoja de Trabajo para listado'!$DE$151:$DG$151,0)),0)+IFERROR(INDEX('Hoja de Trabajo para listado'!$CD$155:$DC$1048576,MATCH($A871,'Hoja de Trabajo para listado'!$CD$155:$CD$1048576,0),MATCH((CUADRO!G$5&amp;$E871),'Hoja de Trabajo para listado'!$CD$151:$DC$151,0)),0)</f>
        <v>39912.71</v>
      </c>
      <c r="H871" s="316">
        <f ca="1">+IFERROR(INDEX('Hoja de Trabajo para listado'!$A$155:$Z$1048576,MATCH($A871,'Hoja de Trabajo para listado'!$A$155:$A$1048576,0),MATCH((CUADRO!H$5&amp;$E871),'Hoja de Trabajo para listado'!$A$151:$Z$151,0)),0)+IFERROR(INDEX('Hoja de Trabajo para listado'!$AB$155:$BA$1048576,MATCH($A871,'Hoja de Trabajo para listado'!$AB$155:$AB$1048576,0),MATCH((CUADRO!H$5&amp;$E871),'Hoja de Trabajo para listado'!$AB$151:$BA$151,0)),0)+IFERROR(INDEX('Hoja de Trabajo para listado'!$BC$155:$CB$1048576,MATCH($A871,'Hoja de Trabajo para listado'!$BC$155:$BC$1048576,0),MATCH((CUADRO!H$5&amp;$E871),'Hoja de Trabajo para listado'!$BC$151:$CB$151,0)),0)+IFERROR(INDEX('Hoja de Trabajo para listado'!$DE$153:$DG$274,MATCH($A871,'Hoja de Trabajo para listado'!$DE$153:$DE$1048576,0),MATCH((CUADRO!H$5&amp;$E871),'Hoja de Trabajo para listado'!$DE$151:$DG$151,0)),0)+IFERROR(INDEX('Hoja de Trabajo para listado'!$CD$155:$DC$1048576,MATCH($A871,'Hoja de Trabajo para listado'!$CD$155:$CD$1048576,0),MATCH((CUADRO!H$5&amp;$E871),'Hoja de Trabajo para listado'!$CD$151:$DC$151,0)),0)</f>
        <v>2716.2</v>
      </c>
      <c r="I871" s="316">
        <f ca="1">+IFERROR(INDEX('Hoja de Trabajo para listado'!$A$155:$Z$1048576,MATCH($A871,'Hoja de Trabajo para listado'!$A$155:$A$1048576,0),MATCH((CUADRO!I$5&amp;$E871),'Hoja de Trabajo para listado'!$A$151:$Z$151,0)),0)+IFERROR(INDEX('Hoja de Trabajo para listado'!$AB$155:$BA$1048576,MATCH($A871,'Hoja de Trabajo para listado'!$AB$155:$AB$1048576,0),MATCH((CUADRO!I$5&amp;$E871),'Hoja de Trabajo para listado'!$AB$151:$BA$151,0)),0)+IFERROR(INDEX('Hoja de Trabajo para listado'!$BC$155:$CB$1048576,MATCH($A871,'Hoja de Trabajo para listado'!$BC$155:$BC$1048576,0),MATCH((CUADRO!I$5&amp;$E871),'Hoja de Trabajo para listado'!$BC$151:$CB$151,0)),0)+IFERROR(INDEX('Hoja de Trabajo para listado'!$DE$153:$DG$274,MATCH($A871,'Hoja de Trabajo para listado'!$DE$153:$DE$1048576,0),MATCH((CUADRO!I$5&amp;$E871),'Hoja de Trabajo para listado'!$DE$151:$DG$151,0)),0)+IFERROR(INDEX('Hoja de Trabajo para listado'!$CD$155:$DC$1048576,MATCH($A871,'Hoja de Trabajo para listado'!$CD$155:$CD$1048576,0),MATCH((CUADRO!I$5&amp;$E871),'Hoja de Trabajo para listado'!$CD$151:$DC$151,0)),0)</f>
        <v>3858.75</v>
      </c>
      <c r="J871" s="316">
        <f ca="1">+IFERROR(INDEX('Hoja de Trabajo para listado'!$A$155:$Z$1048576,MATCH($A871,'Hoja de Trabajo para listado'!$A$155:$A$1048576,0),MATCH((CUADRO!J$5&amp;$E871),'Hoja de Trabajo para listado'!$A$151:$Z$151,0)),0)+IFERROR(INDEX('Hoja de Trabajo para listado'!$AB$155:$BA$1048576,MATCH($A871,'Hoja de Trabajo para listado'!$AB$155:$AB$1048576,0),MATCH((CUADRO!J$5&amp;$E871),'Hoja de Trabajo para listado'!$AB$151:$BA$151,0)),0)+IFERROR(INDEX('Hoja de Trabajo para listado'!$BC$155:$CB$1048576,MATCH($A871,'Hoja de Trabajo para listado'!$BC$155:$BC$1048576,0),MATCH((CUADRO!J$5&amp;$E871),'Hoja de Trabajo para listado'!$BC$151:$CB$151,0)),0)+IFERROR(INDEX('Hoja de Trabajo para listado'!$DE$153:$DG$274,MATCH($A871,'Hoja de Trabajo para listado'!$DE$153:$DE$1048576,0),MATCH((CUADRO!J$5&amp;$E871),'Hoja de Trabajo para listado'!$DE$151:$DG$151,0)),0)+IFERROR(INDEX('Hoja de Trabajo para listado'!$CD$155:$DC$1048576,MATCH($A871,'Hoja de Trabajo para listado'!$CD$155:$CD$1048576,0),MATCH((CUADRO!J$5&amp;$E871),'Hoja de Trabajo para listado'!$CD$151:$DC$151,0)),0)</f>
        <v>170.3</v>
      </c>
      <c r="K871" s="314">
        <f ca="1">+IFERROR(INDEX('Hoja de Trabajo para listado'!$A$155:$Z$1048576,MATCH($A871,'Hoja de Trabajo para listado'!$A$155:$A$1048576,0),MATCH((CUADRO!K$5&amp;$E871),'Hoja de Trabajo para listado'!$A$151:$Z$151,0)),0)+IFERROR(INDEX('Hoja de Trabajo para listado'!$AB$155:$BA$1048576,MATCH($A871,'Hoja de Trabajo para listado'!$AB$155:$AB$1048576,0),MATCH((CUADRO!K$5&amp;$E871),'Hoja de Trabajo para listado'!$AB$151:$BA$151,0)),0)+IFERROR(INDEX('Hoja de Trabajo para listado'!$BC$155:$CB$1048576,MATCH($A871,'Hoja de Trabajo para listado'!$BC$155:$BC$1048576,0),MATCH((CUADRO!K$5&amp;$E871),'Hoja de Trabajo para listado'!$BC$151:$CB$151,0)),0)+IFERROR(INDEX('Hoja de Trabajo para listado'!$DE$153:$DG$274,MATCH($A871,'Hoja de Trabajo para listado'!$DE$153:$DE$1048576,0),MATCH((CUADRO!K$5&amp;$E871),'Hoja de Trabajo para listado'!$DE$151:$DG$151,0)),0)+IFERROR(INDEX('Hoja de Trabajo para listado'!$CD$155:$DC$1048576,MATCH($A871,'Hoja de Trabajo para listado'!$CD$155:$CD$1048576,0),MATCH((CUADRO!K$5&amp;$E871),'Hoja de Trabajo para listado'!$CD$151:$DC$151,0)),0)</f>
        <v>2666055.33</v>
      </c>
      <c r="L871" s="314">
        <f ca="1">+IFERROR(INDEX('Hoja de Trabajo para listado'!$A$155:$Z$1048576,MATCH($A871,'Hoja de Trabajo para listado'!$A$155:$A$1048576,0),MATCH((CUADRO!L$5&amp;$E871),'Hoja de Trabajo para listado'!$A$151:$Z$151,0)),0)+IFERROR(INDEX('Hoja de Trabajo para listado'!$AB$155:$BA$1048576,MATCH($A871,'Hoja de Trabajo para listado'!$AB$155:$AB$1048576,0),MATCH((CUADRO!L$5&amp;$E871),'Hoja de Trabajo para listado'!$AB$151:$BA$151,0)),0)+IFERROR(INDEX('Hoja de Trabajo para listado'!$BC$155:$CB$1048576,MATCH($A871,'Hoja de Trabajo para listado'!$BC$155:$BC$1048576,0),MATCH((CUADRO!L$5&amp;$E871),'Hoja de Trabajo para listado'!$BC$151:$CB$151,0)),0)+IFERROR(INDEX('Hoja de Trabajo para listado'!$DE$153:$DG$274,MATCH($A871,'Hoja de Trabajo para listado'!$DE$153:$DE$1048576,0),MATCH((CUADRO!L$5&amp;$E871),'Hoja de Trabajo para listado'!$DE$151:$DG$151,0)),0)+IFERROR(INDEX('Hoja de Trabajo para listado'!$CD$155:$DC$1048576,MATCH($A871,'Hoja de Trabajo para listado'!$CD$155:$CD$1048576,0),MATCH((CUADRO!L$5&amp;$E871),'Hoja de Trabajo para listado'!$CD$151:$DC$151,0)),0)</f>
        <v>0</v>
      </c>
      <c r="M871" s="314">
        <f ca="1">+IFERROR(INDEX('Hoja de Trabajo para listado'!$A$155:$Z$1048576,MATCH($A871,'Hoja de Trabajo para listado'!$A$155:$A$1048576,0),MATCH((CUADRO!M$5&amp;$E871),'Hoja de Trabajo para listado'!$A$151:$Z$151,0)),0)+IFERROR(INDEX('Hoja de Trabajo para listado'!$AB$155:$BA$1048576,MATCH($A871,'Hoja de Trabajo para listado'!$AB$155:$AB$1048576,0),MATCH((CUADRO!M$5&amp;$E871),'Hoja de Trabajo para listado'!$AB$151:$BA$151,0)),0)+IFERROR(INDEX('Hoja de Trabajo para listado'!$BC$155:$CB$1048576,MATCH($A871,'Hoja de Trabajo para listado'!$BC$155:$BC$1048576,0),MATCH((CUADRO!M$5&amp;$E871),'Hoja de Trabajo para listado'!$BC$151:$CB$151,0)),0)+IFERROR(INDEX('Hoja de Trabajo para listado'!$DE$153:$DG$274,MATCH($A871,'Hoja de Trabajo para listado'!$DE$153:$DE$1048576,0),MATCH((CUADRO!M$5&amp;$E871),'Hoja de Trabajo para listado'!$DE$151:$DG$151,0)),0)+IFERROR(INDEX('Hoja de Trabajo para listado'!$CD$155:$DC$1048576,MATCH($A871,'Hoja de Trabajo para listado'!$CD$155:$CD$1048576,0),MATCH((CUADRO!M$5&amp;$E871),'Hoja de Trabajo para listado'!$CD$151:$DC$151,0)),0)</f>
        <v>0</v>
      </c>
      <c r="N871" s="314">
        <f ca="1">+IFERROR(INDEX('Hoja de Trabajo para listado'!$A$155:$Z$1048576,MATCH($A871,'Hoja de Trabajo para listado'!$A$155:$A$1048576,0),MATCH((CUADRO!N$5&amp;$E871),'Hoja de Trabajo para listado'!$A$151:$Z$151,0)),0)+IFERROR(INDEX('Hoja de Trabajo para listado'!$AB$155:$BA$1048576,MATCH($A871,'Hoja de Trabajo para listado'!$AB$155:$AB$1048576,0),MATCH((CUADRO!N$5&amp;$E871),'Hoja de Trabajo para listado'!$AB$151:$BA$151,0)),0)+IFERROR(INDEX('Hoja de Trabajo para listado'!$BC$155:$CB$1048576,MATCH($A871,'Hoja de Trabajo para listado'!$BC$155:$BC$1048576,0),MATCH((CUADRO!N$5&amp;$E871),'Hoja de Trabajo para listado'!$BC$151:$CB$151,0)),0)+IFERROR(INDEX('Hoja de Trabajo para listado'!$DE$153:$DG$274,MATCH($A871,'Hoja de Trabajo para listado'!$DE$153:$DE$1048576,0),MATCH((CUADRO!N$5&amp;$E871),'Hoja de Trabajo para listado'!$DE$151:$DG$151,0)),0)+IFERROR(INDEX('Hoja de Trabajo para listado'!$CD$155:$DC$1048576,MATCH($A871,'Hoja de Trabajo para listado'!$CD$155:$CD$1048576,0),MATCH((CUADRO!N$5&amp;$E871),'Hoja de Trabajo para listado'!$CD$151:$DC$151,0)),0)</f>
        <v>0</v>
      </c>
      <c r="O871" s="314">
        <f ca="1">+IFERROR(INDEX('Hoja de Trabajo para listado'!$A$155:$Z$1048576,MATCH($A871,'Hoja de Trabajo para listado'!$A$155:$A$1048576,0),MATCH((CUADRO!O$5&amp;$E871),'Hoja de Trabajo para listado'!$A$151:$Z$151,0)),0)+IFERROR(INDEX('Hoja de Trabajo para listado'!$AB$155:$BA$1048576,MATCH($A871,'Hoja de Trabajo para listado'!$AB$155:$AB$1048576,0),MATCH((CUADRO!O$5&amp;$E871),'Hoja de Trabajo para listado'!$AB$151:$BA$151,0)),0)+IFERROR(INDEX('Hoja de Trabajo para listado'!$BC$155:$CB$1048576,MATCH($A871,'Hoja de Trabajo para listado'!$BC$155:$BC$1048576,0),MATCH((CUADRO!O$5&amp;$E871),'Hoja de Trabajo para listado'!$BC$151:$CB$151,0)),0)+IFERROR(INDEX('Hoja de Trabajo para listado'!$DE$153:$DG$274,MATCH($A871,'Hoja de Trabajo para listado'!$DE$153:$DE$1048576,0),MATCH((CUADRO!O$5&amp;$E871),'Hoja de Trabajo para listado'!$DE$151:$DG$151,0)),0)+IFERROR(INDEX('Hoja de Trabajo para listado'!$CD$155:$DC$1048576,MATCH($A871,'Hoja de Trabajo para listado'!$CD$155:$CD$1048576,0),MATCH((CUADRO!O$5&amp;$E871),'Hoja de Trabajo para listado'!$CD$151:$DC$151,0)),0)</f>
        <v>0</v>
      </c>
      <c r="P871" s="314">
        <f ca="1">+IFERROR(INDEX('Hoja de Trabajo para listado'!$A$155:$Z$1048576,MATCH($A871,'Hoja de Trabajo para listado'!$A$155:$A$1048576,0),MATCH((CUADRO!P$5&amp;$E871),'Hoja de Trabajo para listado'!$A$151:$Z$151,0)),0)+IFERROR(INDEX('Hoja de Trabajo para listado'!$AB$155:$BA$1048576,MATCH($A871,'Hoja de Trabajo para listado'!$AB$155:$AB$1048576,0),MATCH((CUADRO!P$5&amp;$E871),'Hoja de Trabajo para listado'!$AB$151:$BA$151,0)),0)+IFERROR(INDEX('Hoja de Trabajo para listado'!$BC$155:$CB$1048576,MATCH($A871,'Hoja de Trabajo para listado'!$BC$155:$BC$1048576,0),MATCH((CUADRO!P$5&amp;$E871),'Hoja de Trabajo para listado'!$BC$151:$CB$151,0)),0)+IFERROR(INDEX('Hoja de Trabajo para listado'!$DE$153:$DG$274,MATCH($A871,'Hoja de Trabajo para listado'!$DE$153:$DE$1048576,0),MATCH((CUADRO!P$5&amp;$E871),'Hoja de Trabajo para listado'!$DE$151:$DG$151,0)),0)+IFERROR(INDEX('Hoja de Trabajo para listado'!$CD$155:$DC$1048576,MATCH($A871,'Hoja de Trabajo para listado'!$CD$155:$CD$1048576,0),MATCH((CUADRO!P$5&amp;$E871),'Hoja de Trabajo para listado'!$CD$151:$DC$151,0)),0)</f>
        <v>0</v>
      </c>
      <c r="Q871" s="314">
        <f ca="1">+IFERROR(INDEX('Hoja de Trabajo para listado'!$A$155:$Z$1048576,MATCH($A871,'Hoja de Trabajo para listado'!$A$155:$A$1048576,0),MATCH((CUADRO!Q$5&amp;$E871),'Hoja de Trabajo para listado'!$A$151:$Z$151,0)),0)+IFERROR(INDEX('Hoja de Trabajo para listado'!$AB$155:$BA$1048576,MATCH($A871,'Hoja de Trabajo para listado'!$AB$155:$AB$1048576,0),MATCH((CUADRO!Q$5&amp;$E871),'Hoja de Trabajo para listado'!$AB$151:$BA$151,0)),0)+IFERROR(INDEX('Hoja de Trabajo para listado'!$BC$155:$CB$1048576,MATCH($A871,'Hoja de Trabajo para listado'!$BC$155:$BC$1048576,0),MATCH((CUADRO!Q$5&amp;$E871),'Hoja de Trabajo para listado'!$BC$151:$CB$151,0)),0)+IFERROR(INDEX('Hoja de Trabajo para listado'!$DE$153:$DG$274,MATCH($A871,'Hoja de Trabajo para listado'!$DE$153:$DE$1048576,0),MATCH((CUADRO!Q$5&amp;$E871),'Hoja de Trabajo para listado'!$DE$151:$DG$151,0)),0)+IFERROR(INDEX('Hoja de Trabajo para listado'!$CD$155:$DC$1048576,MATCH($A871,'Hoja de Trabajo para listado'!$CD$155:$CD$1048576,0),MATCH((CUADRO!Q$5&amp;$E871),'Hoja de Trabajo para listado'!$CD$151:$DC$151,0)),0)</f>
        <v>0</v>
      </c>
      <c r="R871" s="316">
        <f t="shared" ca="1" si="26"/>
        <v>2724880.6</v>
      </c>
      <c r="S871" s="352">
        <f ca="1">+R870+R871</f>
        <v>2743374.27</v>
      </c>
      <c r="T871" s="314">
        <f ca="1">+S871</f>
        <v>2743374.27</v>
      </c>
      <c r="U871" s="348">
        <f t="shared" si="27"/>
        <v>2</v>
      </c>
      <c r="V871" s="319" t="str">
        <f>+VLOOKUP(A871,bd_lista!$A$3:$E$593,5,FALSE)</f>
        <v>Instituciones Descentralizadas</v>
      </c>
      <c r="W871" s="426"/>
    </row>
    <row r="872" spans="1:23" customFormat="1" ht="15" customHeight="1">
      <c r="A872" s="323">
        <v>133</v>
      </c>
      <c r="B872" s="427">
        <f>+A872</f>
        <v>133</v>
      </c>
      <c r="C872" s="318" t="str">
        <f>+VLOOKUP(A872,bd_lista!$A$3:$C$593,3,FALSE)</f>
        <v>Lotería Nacional de Beneficencia y Salubridad</v>
      </c>
      <c r="D872" s="429" t="str">
        <f>+C872</f>
        <v>Lotería Nacional de Beneficencia y Salubridad</v>
      </c>
      <c r="E872" s="339" t="s">
        <v>1418</v>
      </c>
      <c r="F872" s="314">
        <f ca="1">+IFERROR(INDEX('Hoja de Trabajo para listado'!$A$155:$Z$1048576,MATCH($A872,'Hoja de Trabajo para listado'!$A$155:$A$1048576,0),MATCH((CUADRO!F$5&amp;$E872),'Hoja de Trabajo para listado'!$A$151:$Z$151,0)),0)+IFERROR(INDEX('Hoja de Trabajo para listado'!$AB$155:$BA$1048576,MATCH($A872,'Hoja de Trabajo para listado'!$AB$155:$AB$1048576,0),MATCH((CUADRO!F$5&amp;$E872),'Hoja de Trabajo para listado'!$AB$151:$BA$151,0)),0)+IFERROR(INDEX('Hoja de Trabajo para listado'!$BC$155:$CB$1048576,MATCH($A872,'Hoja de Trabajo para listado'!$BC$155:$BC$1048576,0),MATCH((CUADRO!F$5&amp;$E872),'Hoja de Trabajo para listado'!$BC$151:$CB$151,0)),0)+IFERROR(INDEX('Hoja de Trabajo para listado'!$DE$153:$DG$274,MATCH($A872,'Hoja de Trabajo para listado'!$DE$153:$DE$1048576,0),MATCH((CUADRO!F$5&amp;$E872),'Hoja de Trabajo para listado'!$DE$151:$DG$151,0)),0)+IFERROR(INDEX('Hoja de Trabajo para listado'!$CD$155:$DC$1048576,MATCH($A872,'Hoja de Trabajo para listado'!$CD$155:$CD$1048576,0),MATCH((CUADRO!F$5&amp;$E872),'Hoja de Trabajo para listado'!$CD$151:$DC$151,0)),0)</f>
        <v>0</v>
      </c>
      <c r="G872" s="314">
        <f ca="1">+IFERROR(INDEX('Hoja de Trabajo para listado'!$A$155:$Z$1048576,MATCH($A872,'Hoja de Trabajo para listado'!$A$155:$A$1048576,0),MATCH((CUADRO!G$5&amp;$E872),'Hoja de Trabajo para listado'!$A$151:$Z$151,0)),0)+IFERROR(INDEX('Hoja de Trabajo para listado'!$AB$155:$BA$1048576,MATCH($A872,'Hoja de Trabajo para listado'!$AB$155:$AB$1048576,0),MATCH((CUADRO!G$5&amp;$E872),'Hoja de Trabajo para listado'!$AB$151:$BA$151,0)),0)+IFERROR(INDEX('Hoja de Trabajo para listado'!$BC$155:$CB$1048576,MATCH($A872,'Hoja de Trabajo para listado'!$BC$155:$BC$1048576,0),MATCH((CUADRO!G$5&amp;$E872),'Hoja de Trabajo para listado'!$BC$151:$CB$151,0)),0)+IFERROR(INDEX('Hoja de Trabajo para listado'!$DE$153:$DG$274,MATCH($A872,'Hoja de Trabajo para listado'!$DE$153:$DE$1048576,0),MATCH((CUADRO!G$5&amp;$E872),'Hoja de Trabajo para listado'!$DE$151:$DG$151,0)),0)+IFERROR(INDEX('Hoja de Trabajo para listado'!$CD$155:$DC$1048576,MATCH($A872,'Hoja de Trabajo para listado'!$CD$155:$CD$1048576,0),MATCH((CUADRO!G$5&amp;$E872),'Hoja de Trabajo para listado'!$CD$151:$DC$151,0)),0)</f>
        <v>0</v>
      </c>
      <c r="H872" s="314">
        <f ca="1">+IFERROR(INDEX('Hoja de Trabajo para listado'!$A$155:$Z$1048576,MATCH($A872,'Hoja de Trabajo para listado'!$A$155:$A$1048576,0),MATCH((CUADRO!H$5&amp;$E872),'Hoja de Trabajo para listado'!$A$151:$Z$151,0)),0)+IFERROR(INDEX('Hoja de Trabajo para listado'!$AB$155:$BA$1048576,MATCH($A872,'Hoja de Trabajo para listado'!$AB$155:$AB$1048576,0),MATCH((CUADRO!H$5&amp;$E872),'Hoja de Trabajo para listado'!$AB$151:$BA$151,0)),0)+IFERROR(INDEX('Hoja de Trabajo para listado'!$BC$155:$CB$1048576,MATCH($A872,'Hoja de Trabajo para listado'!$BC$155:$BC$1048576,0),MATCH((CUADRO!H$5&amp;$E872),'Hoja de Trabajo para listado'!$BC$151:$CB$151,0)),0)+IFERROR(INDEX('Hoja de Trabajo para listado'!$DE$153:$DG$274,MATCH($A872,'Hoja de Trabajo para listado'!$DE$153:$DE$1048576,0),MATCH((CUADRO!H$5&amp;$E872),'Hoja de Trabajo para listado'!$DE$151:$DG$151,0)),0)+IFERROR(INDEX('Hoja de Trabajo para listado'!$CD$155:$DC$1048576,MATCH($A872,'Hoja de Trabajo para listado'!$CD$155:$CD$1048576,0),MATCH((CUADRO!H$5&amp;$E872),'Hoja de Trabajo para listado'!$CD$151:$DC$151,0)),0)</f>
        <v>0</v>
      </c>
      <c r="I872" s="314">
        <f ca="1">+IFERROR(INDEX('Hoja de Trabajo para listado'!$A$155:$Z$1048576,MATCH($A872,'Hoja de Trabajo para listado'!$A$155:$A$1048576,0),MATCH((CUADRO!I$5&amp;$E872),'Hoja de Trabajo para listado'!$A$151:$Z$151,0)),0)+IFERROR(INDEX('Hoja de Trabajo para listado'!$AB$155:$BA$1048576,MATCH($A872,'Hoja de Trabajo para listado'!$AB$155:$AB$1048576,0),MATCH((CUADRO!I$5&amp;$E872),'Hoja de Trabajo para listado'!$AB$151:$BA$151,0)),0)+IFERROR(INDEX('Hoja de Trabajo para listado'!$BC$155:$CB$1048576,MATCH($A872,'Hoja de Trabajo para listado'!$BC$155:$BC$1048576,0),MATCH((CUADRO!I$5&amp;$E872),'Hoja de Trabajo para listado'!$BC$151:$CB$151,0)),0)+IFERROR(INDEX('Hoja de Trabajo para listado'!$DE$153:$DG$274,MATCH($A872,'Hoja de Trabajo para listado'!$DE$153:$DE$1048576,0),MATCH((CUADRO!I$5&amp;$E872),'Hoja de Trabajo para listado'!$DE$151:$DG$151,0)),0)+IFERROR(INDEX('Hoja de Trabajo para listado'!$CD$155:$DC$1048576,MATCH($A872,'Hoja de Trabajo para listado'!$CD$155:$CD$1048576,0),MATCH((CUADRO!I$5&amp;$E872),'Hoja de Trabajo para listado'!$CD$151:$DC$151,0)),0)</f>
        <v>0</v>
      </c>
      <c r="J872" s="314">
        <f ca="1">+IFERROR(INDEX('Hoja de Trabajo para listado'!$A$155:$Z$1048576,MATCH($A872,'Hoja de Trabajo para listado'!$A$155:$A$1048576,0),MATCH((CUADRO!J$5&amp;$E872),'Hoja de Trabajo para listado'!$A$151:$Z$151,0)),0)+IFERROR(INDEX('Hoja de Trabajo para listado'!$AB$155:$BA$1048576,MATCH($A872,'Hoja de Trabajo para listado'!$AB$155:$AB$1048576,0),MATCH((CUADRO!J$5&amp;$E872),'Hoja de Trabajo para listado'!$AB$151:$BA$151,0)),0)+IFERROR(INDEX('Hoja de Trabajo para listado'!$BC$155:$CB$1048576,MATCH($A872,'Hoja de Trabajo para listado'!$BC$155:$BC$1048576,0),MATCH((CUADRO!J$5&amp;$E872),'Hoja de Trabajo para listado'!$BC$151:$CB$151,0)),0)+IFERROR(INDEX('Hoja de Trabajo para listado'!$DE$153:$DG$274,MATCH($A872,'Hoja de Trabajo para listado'!$DE$153:$DE$1048576,0),MATCH((CUADRO!J$5&amp;$E872),'Hoja de Trabajo para listado'!$DE$151:$DG$151,0)),0)+IFERROR(INDEX('Hoja de Trabajo para listado'!$CD$155:$DC$1048576,MATCH($A872,'Hoja de Trabajo para listado'!$CD$155:$CD$1048576,0),MATCH((CUADRO!J$5&amp;$E872),'Hoja de Trabajo para listado'!$CD$151:$DC$151,0)),0)</f>
        <v>0</v>
      </c>
      <c r="K872" s="314">
        <f ca="1">+IFERROR(INDEX('Hoja de Trabajo para listado'!$A$155:$Z$1048576,MATCH($A872,'Hoja de Trabajo para listado'!$A$155:$A$1048576,0),MATCH((CUADRO!K$5&amp;$E872),'Hoja de Trabajo para listado'!$A$151:$Z$151,0)),0)+IFERROR(INDEX('Hoja de Trabajo para listado'!$AB$155:$BA$1048576,MATCH($A872,'Hoja de Trabajo para listado'!$AB$155:$AB$1048576,0),MATCH((CUADRO!K$5&amp;$E872),'Hoja de Trabajo para listado'!$AB$151:$BA$151,0)),0)+IFERROR(INDEX('Hoja de Trabajo para listado'!$BC$155:$CB$1048576,MATCH($A872,'Hoja de Trabajo para listado'!$BC$155:$BC$1048576,0),MATCH((CUADRO!K$5&amp;$E872),'Hoja de Trabajo para listado'!$BC$151:$CB$151,0)),0)+IFERROR(INDEX('Hoja de Trabajo para listado'!$DE$153:$DG$274,MATCH($A872,'Hoja de Trabajo para listado'!$DE$153:$DE$1048576,0),MATCH((CUADRO!K$5&amp;$E872),'Hoja de Trabajo para listado'!$DE$151:$DG$151,0)),0)+IFERROR(INDEX('Hoja de Trabajo para listado'!$CD$155:$DC$1048576,MATCH($A872,'Hoja de Trabajo para listado'!$CD$155:$CD$1048576,0),MATCH((CUADRO!K$5&amp;$E872),'Hoja de Trabajo para listado'!$CD$151:$DC$151,0)),0)</f>
        <v>0</v>
      </c>
      <c r="L872" s="314">
        <f ca="1">+IFERROR(INDEX('Hoja de Trabajo para listado'!$A$155:$Z$1048576,MATCH($A872,'Hoja de Trabajo para listado'!$A$155:$A$1048576,0),MATCH((CUADRO!L$5&amp;$E872),'Hoja de Trabajo para listado'!$A$151:$Z$151,0)),0)+IFERROR(INDEX('Hoja de Trabajo para listado'!$AB$155:$BA$1048576,MATCH($A872,'Hoja de Trabajo para listado'!$AB$155:$AB$1048576,0),MATCH((CUADRO!L$5&amp;$E872),'Hoja de Trabajo para listado'!$AB$151:$BA$151,0)),0)+IFERROR(INDEX('Hoja de Trabajo para listado'!$BC$155:$CB$1048576,MATCH($A872,'Hoja de Trabajo para listado'!$BC$155:$BC$1048576,0),MATCH((CUADRO!L$5&amp;$E872),'Hoja de Trabajo para listado'!$BC$151:$CB$151,0)),0)+IFERROR(INDEX('Hoja de Trabajo para listado'!$DE$153:$DG$274,MATCH($A872,'Hoja de Trabajo para listado'!$DE$153:$DE$1048576,0),MATCH((CUADRO!L$5&amp;$E872),'Hoja de Trabajo para listado'!$DE$151:$DG$151,0)),0)+IFERROR(INDEX('Hoja de Trabajo para listado'!$CD$155:$DC$1048576,MATCH($A872,'Hoja de Trabajo para listado'!$CD$155:$CD$1048576,0),MATCH((CUADRO!L$5&amp;$E872),'Hoja de Trabajo para listado'!$CD$151:$DC$151,0)),0)</f>
        <v>0</v>
      </c>
      <c r="M872" s="314">
        <f ca="1">+IFERROR(INDEX('Hoja de Trabajo para listado'!$A$155:$Z$1048576,MATCH($A872,'Hoja de Trabajo para listado'!$A$155:$A$1048576,0),MATCH((CUADRO!M$5&amp;$E872),'Hoja de Trabajo para listado'!$A$151:$Z$151,0)),0)+IFERROR(INDEX('Hoja de Trabajo para listado'!$AB$155:$BA$1048576,MATCH($A872,'Hoja de Trabajo para listado'!$AB$155:$AB$1048576,0),MATCH((CUADRO!M$5&amp;$E872),'Hoja de Trabajo para listado'!$AB$151:$BA$151,0)),0)+IFERROR(INDEX('Hoja de Trabajo para listado'!$BC$155:$CB$1048576,MATCH($A872,'Hoja de Trabajo para listado'!$BC$155:$BC$1048576,0),MATCH((CUADRO!M$5&amp;$E872),'Hoja de Trabajo para listado'!$BC$151:$CB$151,0)),0)+IFERROR(INDEX('Hoja de Trabajo para listado'!$DE$153:$DG$274,MATCH($A872,'Hoja de Trabajo para listado'!$DE$153:$DE$1048576,0),MATCH((CUADRO!M$5&amp;$E872),'Hoja de Trabajo para listado'!$DE$151:$DG$151,0)),0)+IFERROR(INDEX('Hoja de Trabajo para listado'!$CD$155:$DC$1048576,MATCH($A872,'Hoja de Trabajo para listado'!$CD$155:$CD$1048576,0),MATCH((CUADRO!M$5&amp;$E872),'Hoja de Trabajo para listado'!$CD$151:$DC$151,0)),0)</f>
        <v>0</v>
      </c>
      <c r="N872" s="314">
        <f ca="1">+IFERROR(INDEX('Hoja de Trabajo para listado'!$A$155:$Z$1048576,MATCH($A872,'Hoja de Trabajo para listado'!$A$155:$A$1048576,0),MATCH((CUADRO!N$5&amp;$E872),'Hoja de Trabajo para listado'!$A$151:$Z$151,0)),0)+IFERROR(INDEX('Hoja de Trabajo para listado'!$AB$155:$BA$1048576,MATCH($A872,'Hoja de Trabajo para listado'!$AB$155:$AB$1048576,0),MATCH((CUADRO!N$5&amp;$E872),'Hoja de Trabajo para listado'!$AB$151:$BA$151,0)),0)+IFERROR(INDEX('Hoja de Trabajo para listado'!$BC$155:$CB$1048576,MATCH($A872,'Hoja de Trabajo para listado'!$BC$155:$BC$1048576,0),MATCH((CUADRO!N$5&amp;$E872),'Hoja de Trabajo para listado'!$BC$151:$CB$151,0)),0)+IFERROR(INDEX('Hoja de Trabajo para listado'!$DE$153:$DG$274,MATCH($A872,'Hoja de Trabajo para listado'!$DE$153:$DE$1048576,0),MATCH((CUADRO!N$5&amp;$E872),'Hoja de Trabajo para listado'!$DE$151:$DG$151,0)),0)+IFERROR(INDEX('Hoja de Trabajo para listado'!$CD$155:$DC$1048576,MATCH($A872,'Hoja de Trabajo para listado'!$CD$155:$CD$1048576,0),MATCH((CUADRO!N$5&amp;$E872),'Hoja de Trabajo para listado'!$CD$151:$DC$151,0)),0)</f>
        <v>0</v>
      </c>
      <c r="O872" s="314">
        <f ca="1">+IFERROR(INDEX('Hoja de Trabajo para listado'!$A$155:$Z$1048576,MATCH($A872,'Hoja de Trabajo para listado'!$A$155:$A$1048576,0),MATCH((CUADRO!O$5&amp;$E872),'Hoja de Trabajo para listado'!$A$151:$Z$151,0)),0)+IFERROR(INDEX('Hoja de Trabajo para listado'!$AB$155:$BA$1048576,MATCH($A872,'Hoja de Trabajo para listado'!$AB$155:$AB$1048576,0),MATCH((CUADRO!O$5&amp;$E872),'Hoja de Trabajo para listado'!$AB$151:$BA$151,0)),0)+IFERROR(INDEX('Hoja de Trabajo para listado'!$BC$155:$CB$1048576,MATCH($A872,'Hoja de Trabajo para listado'!$BC$155:$BC$1048576,0),MATCH((CUADRO!O$5&amp;$E872),'Hoja de Trabajo para listado'!$BC$151:$CB$151,0)),0)+IFERROR(INDEX('Hoja de Trabajo para listado'!$DE$153:$DG$274,MATCH($A872,'Hoja de Trabajo para listado'!$DE$153:$DE$1048576,0),MATCH((CUADRO!O$5&amp;$E872),'Hoja de Trabajo para listado'!$DE$151:$DG$151,0)),0)+IFERROR(INDEX('Hoja de Trabajo para listado'!$CD$155:$DC$1048576,MATCH($A872,'Hoja de Trabajo para listado'!$CD$155:$CD$1048576,0),MATCH((CUADRO!O$5&amp;$E872),'Hoja de Trabajo para listado'!$CD$151:$DC$151,0)),0)</f>
        <v>0</v>
      </c>
      <c r="P872" s="314">
        <f ca="1">+IFERROR(INDEX('Hoja de Trabajo para listado'!$A$155:$Z$1048576,MATCH($A872,'Hoja de Trabajo para listado'!$A$155:$A$1048576,0),MATCH((CUADRO!P$5&amp;$E872),'Hoja de Trabajo para listado'!$A$151:$Z$151,0)),0)+IFERROR(INDEX('Hoja de Trabajo para listado'!$AB$155:$BA$1048576,MATCH($A872,'Hoja de Trabajo para listado'!$AB$155:$AB$1048576,0),MATCH((CUADRO!P$5&amp;$E872),'Hoja de Trabajo para listado'!$AB$151:$BA$151,0)),0)+IFERROR(INDEX('Hoja de Trabajo para listado'!$BC$155:$CB$1048576,MATCH($A872,'Hoja de Trabajo para listado'!$BC$155:$BC$1048576,0),MATCH((CUADRO!P$5&amp;$E872),'Hoja de Trabajo para listado'!$BC$151:$CB$151,0)),0)+IFERROR(INDEX('Hoja de Trabajo para listado'!$DE$153:$DG$274,MATCH($A872,'Hoja de Trabajo para listado'!$DE$153:$DE$1048576,0),MATCH((CUADRO!P$5&amp;$E872),'Hoja de Trabajo para listado'!$DE$151:$DG$151,0)),0)+IFERROR(INDEX('Hoja de Trabajo para listado'!$CD$155:$DC$1048576,MATCH($A872,'Hoja de Trabajo para listado'!$CD$155:$CD$1048576,0),MATCH((CUADRO!P$5&amp;$E872),'Hoja de Trabajo para listado'!$CD$151:$DC$151,0)),0)</f>
        <v>0</v>
      </c>
      <c r="Q872" s="314">
        <f ca="1">+IFERROR(INDEX('Hoja de Trabajo para listado'!$A$155:$Z$1048576,MATCH($A872,'Hoja de Trabajo para listado'!$A$155:$A$1048576,0),MATCH((CUADRO!Q$5&amp;$E872),'Hoja de Trabajo para listado'!$A$151:$Z$151,0)),0)+IFERROR(INDEX('Hoja de Trabajo para listado'!$AB$155:$BA$1048576,MATCH($A872,'Hoja de Trabajo para listado'!$AB$155:$AB$1048576,0),MATCH((CUADRO!Q$5&amp;$E872),'Hoja de Trabajo para listado'!$AB$151:$BA$151,0)),0)+IFERROR(INDEX('Hoja de Trabajo para listado'!$BC$155:$CB$1048576,MATCH($A872,'Hoja de Trabajo para listado'!$BC$155:$BC$1048576,0),MATCH((CUADRO!Q$5&amp;$E872),'Hoja de Trabajo para listado'!$BC$151:$CB$151,0)),0)+IFERROR(INDEX('Hoja de Trabajo para listado'!$DE$153:$DG$274,MATCH($A872,'Hoja de Trabajo para listado'!$DE$153:$DE$1048576,0),MATCH((CUADRO!Q$5&amp;$E872),'Hoja de Trabajo para listado'!$DE$151:$DG$151,0)),0)+IFERROR(INDEX('Hoja de Trabajo para listado'!$CD$155:$DC$1048576,MATCH($A872,'Hoja de Trabajo para listado'!$CD$155:$CD$1048576,0),MATCH((CUADRO!Q$5&amp;$E872),'Hoja de Trabajo para listado'!$CD$151:$DC$151,0)),0)</f>
        <v>0</v>
      </c>
      <c r="R872" s="314">
        <f t="shared" ca="1" si="26"/>
        <v>0</v>
      </c>
      <c r="S872" s="314"/>
      <c r="T872" s="314">
        <f ca="1">+T873</f>
        <v>2420819.75</v>
      </c>
      <c r="U872" s="313">
        <f t="shared" si="27"/>
        <v>1</v>
      </c>
      <c r="V872" s="319" t="str">
        <f>+VLOOKUP(A872,bd_lista!$A$3:$E$593,5,FALSE)</f>
        <v>Instituciones Descentralizadas</v>
      </c>
      <c r="W872" s="425" t="str">
        <f>+V872</f>
        <v>Instituciones Descentralizadas</v>
      </c>
    </row>
    <row r="873" spans="1:23" customFormat="1" ht="15" customHeight="1">
      <c r="A873" s="323">
        <v>133</v>
      </c>
      <c r="B873" s="428"/>
      <c r="C873" s="339" t="str">
        <f>+VLOOKUP(A873,bd_lista!$A$3:$C$593,3,FALSE)</f>
        <v>Lotería Nacional de Beneficencia y Salubridad</v>
      </c>
      <c r="D873" s="430"/>
      <c r="E873" s="319" t="s">
        <v>1419</v>
      </c>
      <c r="F873" s="316">
        <f ca="1">+IFERROR(INDEX('Hoja de Trabajo para listado'!$A$155:$Z$1048576,MATCH($A873,'Hoja de Trabajo para listado'!$A$155:$A$1048576,0),MATCH((CUADRO!F$5&amp;$E873),'Hoja de Trabajo para listado'!$A$151:$Z$151,0)),0)+IFERROR(INDEX('Hoja de Trabajo para listado'!$AB$155:$BA$1048576,MATCH($A873,'Hoja de Trabajo para listado'!$AB$155:$AB$1048576,0),MATCH((CUADRO!F$5&amp;$E873),'Hoja de Trabajo para listado'!$AB$151:$BA$151,0)),0)+IFERROR(INDEX('Hoja de Trabajo para listado'!$BC$155:$CB$1048576,MATCH($A873,'Hoja de Trabajo para listado'!$BC$155:$BC$1048576,0),MATCH((CUADRO!F$5&amp;$E873),'Hoja de Trabajo para listado'!$BC$151:$CB$151,0)),0)+IFERROR(INDEX('Hoja de Trabajo para listado'!$DE$153:$DG$274,MATCH($A873,'Hoja de Trabajo para listado'!$DE$153:$DE$1048576,0),MATCH((CUADRO!F$5&amp;$E873),'Hoja de Trabajo para listado'!$DE$151:$DG$151,0)),0)+IFERROR(INDEX('Hoja de Trabajo para listado'!$CD$155:$DC$1048576,MATCH($A873,'Hoja de Trabajo para listado'!$CD$155:$CD$1048576,0),MATCH((CUADRO!F$5&amp;$E873),'Hoja de Trabajo para listado'!$CD$151:$DC$151,0)),0)</f>
        <v>251155</v>
      </c>
      <c r="G873" s="316">
        <f ca="1">+IFERROR(INDEX('Hoja de Trabajo para listado'!$A$155:$Z$1048576,MATCH($A873,'Hoja de Trabajo para listado'!$A$155:$A$1048576,0),MATCH((CUADRO!G$5&amp;$E873),'Hoja de Trabajo para listado'!$A$151:$Z$151,0)),0)+IFERROR(INDEX('Hoja de Trabajo para listado'!$AB$155:$BA$1048576,MATCH($A873,'Hoja de Trabajo para listado'!$AB$155:$AB$1048576,0),MATCH((CUADRO!G$5&amp;$E873),'Hoja de Trabajo para listado'!$AB$151:$BA$151,0)),0)+IFERROR(INDEX('Hoja de Trabajo para listado'!$BC$155:$CB$1048576,MATCH($A873,'Hoja de Trabajo para listado'!$BC$155:$BC$1048576,0),MATCH((CUADRO!G$5&amp;$E873),'Hoja de Trabajo para listado'!$BC$151:$CB$151,0)),0)+IFERROR(INDEX('Hoja de Trabajo para listado'!$DE$153:$DG$274,MATCH($A873,'Hoja de Trabajo para listado'!$DE$153:$DE$1048576,0),MATCH((CUADRO!G$5&amp;$E873),'Hoja de Trabajo para listado'!$DE$151:$DG$151,0)),0)+IFERROR(INDEX('Hoja de Trabajo para listado'!$CD$155:$DC$1048576,MATCH($A873,'Hoja de Trabajo para listado'!$CD$155:$CD$1048576,0),MATCH((CUADRO!G$5&amp;$E873),'Hoja de Trabajo para listado'!$CD$151:$DC$151,0)),0)</f>
        <v>0</v>
      </c>
      <c r="H873" s="316">
        <f ca="1">+IFERROR(INDEX('Hoja de Trabajo para listado'!$A$155:$Z$1048576,MATCH($A873,'Hoja de Trabajo para listado'!$A$155:$A$1048576,0),MATCH((CUADRO!H$5&amp;$E873),'Hoja de Trabajo para listado'!$A$151:$Z$151,0)),0)+IFERROR(INDEX('Hoja de Trabajo para listado'!$AB$155:$BA$1048576,MATCH($A873,'Hoja de Trabajo para listado'!$AB$155:$AB$1048576,0),MATCH((CUADRO!H$5&amp;$E873),'Hoja de Trabajo para listado'!$AB$151:$BA$151,0)),0)+IFERROR(INDEX('Hoja de Trabajo para listado'!$BC$155:$CB$1048576,MATCH($A873,'Hoja de Trabajo para listado'!$BC$155:$BC$1048576,0),MATCH((CUADRO!H$5&amp;$E873),'Hoja de Trabajo para listado'!$BC$151:$CB$151,0)),0)+IFERROR(INDEX('Hoja de Trabajo para listado'!$DE$153:$DG$274,MATCH($A873,'Hoja de Trabajo para listado'!$DE$153:$DE$1048576,0),MATCH((CUADRO!H$5&amp;$E873),'Hoja de Trabajo para listado'!$DE$151:$DG$151,0)),0)+IFERROR(INDEX('Hoja de Trabajo para listado'!$CD$155:$DC$1048576,MATCH($A873,'Hoja de Trabajo para listado'!$CD$155:$CD$1048576,0),MATCH((CUADRO!H$5&amp;$E873),'Hoja de Trabajo para listado'!$CD$151:$DC$151,0)),0)</f>
        <v>142259.75</v>
      </c>
      <c r="I873" s="316">
        <f ca="1">+IFERROR(INDEX('Hoja de Trabajo para listado'!$A$155:$Z$1048576,MATCH($A873,'Hoja de Trabajo para listado'!$A$155:$A$1048576,0),MATCH((CUADRO!I$5&amp;$E873),'Hoja de Trabajo para listado'!$A$151:$Z$151,0)),0)+IFERROR(INDEX('Hoja de Trabajo para listado'!$AB$155:$BA$1048576,MATCH($A873,'Hoja de Trabajo para listado'!$AB$155:$AB$1048576,0),MATCH((CUADRO!I$5&amp;$E873),'Hoja de Trabajo para listado'!$AB$151:$BA$151,0)),0)+IFERROR(INDEX('Hoja de Trabajo para listado'!$BC$155:$CB$1048576,MATCH($A873,'Hoja de Trabajo para listado'!$BC$155:$BC$1048576,0),MATCH((CUADRO!I$5&amp;$E873),'Hoja de Trabajo para listado'!$BC$151:$CB$151,0)),0)+IFERROR(INDEX('Hoja de Trabajo para listado'!$DE$153:$DG$274,MATCH($A873,'Hoja de Trabajo para listado'!$DE$153:$DE$1048576,0),MATCH((CUADRO!I$5&amp;$E873),'Hoja de Trabajo para listado'!$DE$151:$DG$151,0)),0)+IFERROR(INDEX('Hoja de Trabajo para listado'!$CD$155:$DC$1048576,MATCH($A873,'Hoja de Trabajo para listado'!$CD$155:$CD$1048576,0),MATCH((CUADRO!I$5&amp;$E873),'Hoja de Trabajo para listado'!$CD$151:$DC$151,0)),0)</f>
        <v>0</v>
      </c>
      <c r="J873" s="316">
        <f ca="1">+IFERROR(INDEX('Hoja de Trabajo para listado'!$A$155:$Z$1048576,MATCH($A873,'Hoja de Trabajo para listado'!$A$155:$A$1048576,0),MATCH((CUADRO!J$5&amp;$E873),'Hoja de Trabajo para listado'!$A$151:$Z$151,0)),0)+IFERROR(INDEX('Hoja de Trabajo para listado'!$AB$155:$BA$1048576,MATCH($A873,'Hoja de Trabajo para listado'!$AB$155:$AB$1048576,0),MATCH((CUADRO!J$5&amp;$E873),'Hoja de Trabajo para listado'!$AB$151:$BA$151,0)),0)+IFERROR(INDEX('Hoja de Trabajo para listado'!$BC$155:$CB$1048576,MATCH($A873,'Hoja de Trabajo para listado'!$BC$155:$BC$1048576,0),MATCH((CUADRO!J$5&amp;$E873),'Hoja de Trabajo para listado'!$BC$151:$CB$151,0)),0)+IFERROR(INDEX('Hoja de Trabajo para listado'!$DE$153:$DG$274,MATCH($A873,'Hoja de Trabajo para listado'!$DE$153:$DE$1048576,0),MATCH((CUADRO!J$5&amp;$E873),'Hoja de Trabajo para listado'!$DE$151:$DG$151,0)),0)+IFERROR(INDEX('Hoja de Trabajo para listado'!$CD$155:$DC$1048576,MATCH($A873,'Hoja de Trabajo para listado'!$CD$155:$CD$1048576,0),MATCH((CUADRO!J$5&amp;$E873),'Hoja de Trabajo para listado'!$CD$151:$DC$151,0)),0)</f>
        <v>0</v>
      </c>
      <c r="K873" s="314">
        <f ca="1">+IFERROR(INDEX('Hoja de Trabajo para listado'!$A$155:$Z$1048576,MATCH($A873,'Hoja de Trabajo para listado'!$A$155:$A$1048576,0),MATCH((CUADRO!K$5&amp;$E873),'Hoja de Trabajo para listado'!$A$151:$Z$151,0)),0)+IFERROR(INDEX('Hoja de Trabajo para listado'!$AB$155:$BA$1048576,MATCH($A873,'Hoja de Trabajo para listado'!$AB$155:$AB$1048576,0),MATCH((CUADRO!K$5&amp;$E873),'Hoja de Trabajo para listado'!$AB$151:$BA$151,0)),0)+IFERROR(INDEX('Hoja de Trabajo para listado'!$BC$155:$CB$1048576,MATCH($A873,'Hoja de Trabajo para listado'!$BC$155:$BC$1048576,0),MATCH((CUADRO!K$5&amp;$E873),'Hoja de Trabajo para listado'!$BC$151:$CB$151,0)),0)+IFERROR(INDEX('Hoja de Trabajo para listado'!$DE$153:$DG$274,MATCH($A873,'Hoja de Trabajo para listado'!$DE$153:$DE$1048576,0),MATCH((CUADRO!K$5&amp;$E873),'Hoja de Trabajo para listado'!$DE$151:$DG$151,0)),0)+IFERROR(INDEX('Hoja de Trabajo para listado'!$CD$155:$DC$1048576,MATCH($A873,'Hoja de Trabajo para listado'!$CD$155:$CD$1048576,0),MATCH((CUADRO!K$5&amp;$E873),'Hoja de Trabajo para listado'!$CD$151:$DC$151,0)),0)</f>
        <v>2027405</v>
      </c>
      <c r="L873" s="314">
        <f ca="1">+IFERROR(INDEX('Hoja de Trabajo para listado'!$A$155:$Z$1048576,MATCH($A873,'Hoja de Trabajo para listado'!$A$155:$A$1048576,0),MATCH((CUADRO!L$5&amp;$E873),'Hoja de Trabajo para listado'!$A$151:$Z$151,0)),0)+IFERROR(INDEX('Hoja de Trabajo para listado'!$AB$155:$BA$1048576,MATCH($A873,'Hoja de Trabajo para listado'!$AB$155:$AB$1048576,0),MATCH((CUADRO!L$5&amp;$E873),'Hoja de Trabajo para listado'!$AB$151:$BA$151,0)),0)+IFERROR(INDEX('Hoja de Trabajo para listado'!$BC$155:$CB$1048576,MATCH($A873,'Hoja de Trabajo para listado'!$BC$155:$BC$1048576,0),MATCH((CUADRO!L$5&amp;$E873),'Hoja de Trabajo para listado'!$BC$151:$CB$151,0)),0)+IFERROR(INDEX('Hoja de Trabajo para listado'!$DE$153:$DG$274,MATCH($A873,'Hoja de Trabajo para listado'!$DE$153:$DE$1048576,0),MATCH((CUADRO!L$5&amp;$E873),'Hoja de Trabajo para listado'!$DE$151:$DG$151,0)),0)+IFERROR(INDEX('Hoja de Trabajo para listado'!$CD$155:$DC$1048576,MATCH($A873,'Hoja de Trabajo para listado'!$CD$155:$CD$1048576,0),MATCH((CUADRO!L$5&amp;$E873),'Hoja de Trabajo para listado'!$CD$151:$DC$151,0)),0)</f>
        <v>0</v>
      </c>
      <c r="M873" s="314">
        <f ca="1">+IFERROR(INDEX('Hoja de Trabajo para listado'!$A$155:$Z$1048576,MATCH($A873,'Hoja de Trabajo para listado'!$A$155:$A$1048576,0),MATCH((CUADRO!M$5&amp;$E873),'Hoja de Trabajo para listado'!$A$151:$Z$151,0)),0)+IFERROR(INDEX('Hoja de Trabajo para listado'!$AB$155:$BA$1048576,MATCH($A873,'Hoja de Trabajo para listado'!$AB$155:$AB$1048576,0),MATCH((CUADRO!M$5&amp;$E873),'Hoja de Trabajo para listado'!$AB$151:$BA$151,0)),0)+IFERROR(INDEX('Hoja de Trabajo para listado'!$BC$155:$CB$1048576,MATCH($A873,'Hoja de Trabajo para listado'!$BC$155:$BC$1048576,0),MATCH((CUADRO!M$5&amp;$E873),'Hoja de Trabajo para listado'!$BC$151:$CB$151,0)),0)+IFERROR(INDEX('Hoja de Trabajo para listado'!$DE$153:$DG$274,MATCH($A873,'Hoja de Trabajo para listado'!$DE$153:$DE$1048576,0),MATCH((CUADRO!M$5&amp;$E873),'Hoja de Trabajo para listado'!$DE$151:$DG$151,0)),0)+IFERROR(INDEX('Hoja de Trabajo para listado'!$CD$155:$DC$1048576,MATCH($A873,'Hoja de Trabajo para listado'!$CD$155:$CD$1048576,0),MATCH((CUADRO!M$5&amp;$E873),'Hoja de Trabajo para listado'!$CD$151:$DC$151,0)),0)</f>
        <v>0</v>
      </c>
      <c r="N873" s="314">
        <f ca="1">+IFERROR(INDEX('Hoja de Trabajo para listado'!$A$155:$Z$1048576,MATCH($A873,'Hoja de Trabajo para listado'!$A$155:$A$1048576,0),MATCH((CUADRO!N$5&amp;$E873),'Hoja de Trabajo para listado'!$A$151:$Z$151,0)),0)+IFERROR(INDEX('Hoja de Trabajo para listado'!$AB$155:$BA$1048576,MATCH($A873,'Hoja de Trabajo para listado'!$AB$155:$AB$1048576,0),MATCH((CUADRO!N$5&amp;$E873),'Hoja de Trabajo para listado'!$AB$151:$BA$151,0)),0)+IFERROR(INDEX('Hoja de Trabajo para listado'!$BC$155:$CB$1048576,MATCH($A873,'Hoja de Trabajo para listado'!$BC$155:$BC$1048576,0),MATCH((CUADRO!N$5&amp;$E873),'Hoja de Trabajo para listado'!$BC$151:$CB$151,0)),0)+IFERROR(INDEX('Hoja de Trabajo para listado'!$DE$153:$DG$274,MATCH($A873,'Hoja de Trabajo para listado'!$DE$153:$DE$1048576,0),MATCH((CUADRO!N$5&amp;$E873),'Hoja de Trabajo para listado'!$DE$151:$DG$151,0)),0)+IFERROR(INDEX('Hoja de Trabajo para listado'!$CD$155:$DC$1048576,MATCH($A873,'Hoja de Trabajo para listado'!$CD$155:$CD$1048576,0),MATCH((CUADRO!N$5&amp;$E873),'Hoja de Trabajo para listado'!$CD$151:$DC$151,0)),0)</f>
        <v>0</v>
      </c>
      <c r="O873" s="314">
        <f ca="1">+IFERROR(INDEX('Hoja de Trabajo para listado'!$A$155:$Z$1048576,MATCH($A873,'Hoja de Trabajo para listado'!$A$155:$A$1048576,0),MATCH((CUADRO!O$5&amp;$E873),'Hoja de Trabajo para listado'!$A$151:$Z$151,0)),0)+IFERROR(INDEX('Hoja de Trabajo para listado'!$AB$155:$BA$1048576,MATCH($A873,'Hoja de Trabajo para listado'!$AB$155:$AB$1048576,0),MATCH((CUADRO!O$5&amp;$E873),'Hoja de Trabajo para listado'!$AB$151:$BA$151,0)),0)+IFERROR(INDEX('Hoja de Trabajo para listado'!$BC$155:$CB$1048576,MATCH($A873,'Hoja de Trabajo para listado'!$BC$155:$BC$1048576,0),MATCH((CUADRO!O$5&amp;$E873),'Hoja de Trabajo para listado'!$BC$151:$CB$151,0)),0)+IFERROR(INDEX('Hoja de Trabajo para listado'!$DE$153:$DG$274,MATCH($A873,'Hoja de Trabajo para listado'!$DE$153:$DE$1048576,0),MATCH((CUADRO!O$5&amp;$E873),'Hoja de Trabajo para listado'!$DE$151:$DG$151,0)),0)+IFERROR(INDEX('Hoja de Trabajo para listado'!$CD$155:$DC$1048576,MATCH($A873,'Hoja de Trabajo para listado'!$CD$155:$CD$1048576,0),MATCH((CUADRO!O$5&amp;$E873),'Hoja de Trabajo para listado'!$CD$151:$DC$151,0)),0)</f>
        <v>0</v>
      </c>
      <c r="P873" s="314">
        <f ca="1">+IFERROR(INDEX('Hoja de Trabajo para listado'!$A$155:$Z$1048576,MATCH($A873,'Hoja de Trabajo para listado'!$A$155:$A$1048576,0),MATCH((CUADRO!P$5&amp;$E873),'Hoja de Trabajo para listado'!$A$151:$Z$151,0)),0)+IFERROR(INDEX('Hoja de Trabajo para listado'!$AB$155:$BA$1048576,MATCH($A873,'Hoja de Trabajo para listado'!$AB$155:$AB$1048576,0),MATCH((CUADRO!P$5&amp;$E873),'Hoja de Trabajo para listado'!$AB$151:$BA$151,0)),0)+IFERROR(INDEX('Hoja de Trabajo para listado'!$BC$155:$CB$1048576,MATCH($A873,'Hoja de Trabajo para listado'!$BC$155:$BC$1048576,0),MATCH((CUADRO!P$5&amp;$E873),'Hoja de Trabajo para listado'!$BC$151:$CB$151,0)),0)+IFERROR(INDEX('Hoja de Trabajo para listado'!$DE$153:$DG$274,MATCH($A873,'Hoja de Trabajo para listado'!$DE$153:$DE$1048576,0),MATCH((CUADRO!P$5&amp;$E873),'Hoja de Trabajo para listado'!$DE$151:$DG$151,0)),0)+IFERROR(INDEX('Hoja de Trabajo para listado'!$CD$155:$DC$1048576,MATCH($A873,'Hoja de Trabajo para listado'!$CD$155:$CD$1048576,0),MATCH((CUADRO!P$5&amp;$E873),'Hoja de Trabajo para listado'!$CD$151:$DC$151,0)),0)</f>
        <v>0</v>
      </c>
      <c r="Q873" s="314">
        <f ca="1">+IFERROR(INDEX('Hoja de Trabajo para listado'!$A$155:$Z$1048576,MATCH($A873,'Hoja de Trabajo para listado'!$A$155:$A$1048576,0),MATCH((CUADRO!Q$5&amp;$E873),'Hoja de Trabajo para listado'!$A$151:$Z$151,0)),0)+IFERROR(INDEX('Hoja de Trabajo para listado'!$AB$155:$BA$1048576,MATCH($A873,'Hoja de Trabajo para listado'!$AB$155:$AB$1048576,0),MATCH((CUADRO!Q$5&amp;$E873),'Hoja de Trabajo para listado'!$AB$151:$BA$151,0)),0)+IFERROR(INDEX('Hoja de Trabajo para listado'!$BC$155:$CB$1048576,MATCH($A873,'Hoja de Trabajo para listado'!$BC$155:$BC$1048576,0),MATCH((CUADRO!Q$5&amp;$E873),'Hoja de Trabajo para listado'!$BC$151:$CB$151,0)),0)+IFERROR(INDEX('Hoja de Trabajo para listado'!$DE$153:$DG$274,MATCH($A873,'Hoja de Trabajo para listado'!$DE$153:$DE$1048576,0),MATCH((CUADRO!Q$5&amp;$E873),'Hoja de Trabajo para listado'!$DE$151:$DG$151,0)),0)+IFERROR(INDEX('Hoja de Trabajo para listado'!$CD$155:$DC$1048576,MATCH($A873,'Hoja de Trabajo para listado'!$CD$155:$CD$1048576,0),MATCH((CUADRO!Q$5&amp;$E873),'Hoja de Trabajo para listado'!$CD$151:$DC$151,0)),0)</f>
        <v>0</v>
      </c>
      <c r="R873" s="316">
        <f t="shared" ca="1" si="26"/>
        <v>2420819.75</v>
      </c>
      <c r="S873" s="316">
        <f ca="1">+R872+R873</f>
        <v>2420819.75</v>
      </c>
      <c r="T873" s="314">
        <f ca="1">+S873</f>
        <v>2420819.75</v>
      </c>
      <c r="U873" s="348">
        <f t="shared" si="27"/>
        <v>2</v>
      </c>
      <c r="V873" s="319" t="str">
        <f>+VLOOKUP(A873,bd_lista!$A$3:$E$593,5,FALSE)</f>
        <v>Instituciones Descentralizadas</v>
      </c>
      <c r="W873" s="426"/>
    </row>
    <row r="874" spans="1:23" customFormat="1" ht="15" customHeight="1">
      <c r="A874" s="323">
        <v>512</v>
      </c>
      <c r="B874" s="427">
        <f>+A874</f>
        <v>512</v>
      </c>
      <c r="C874" s="318" t="str">
        <f>+VLOOKUP(A874,bd_lista!$A$3:$C$593,3,FALSE)</f>
        <v>Adm.de Aeropuertos y Servicios Auxiliares a la Naveg. Aérea</v>
      </c>
      <c r="D874" s="429" t="str">
        <f>+C874</f>
        <v>Adm.de Aeropuertos y Servicios Auxiliares a la Naveg. Aérea</v>
      </c>
      <c r="E874" s="339" t="s">
        <v>1418</v>
      </c>
      <c r="F874" s="314">
        <f ca="1">+IFERROR(INDEX('Hoja de Trabajo para listado'!$A$155:$Z$1048576,MATCH($A874,'Hoja de Trabajo para listado'!$A$155:$A$1048576,0),MATCH((CUADRO!F$5&amp;$E874),'Hoja de Trabajo para listado'!$A$151:$Z$151,0)),0)+IFERROR(INDEX('Hoja de Trabajo para listado'!$AB$155:$BA$1048576,MATCH($A874,'Hoja de Trabajo para listado'!$AB$155:$AB$1048576,0),MATCH((CUADRO!F$5&amp;$E874),'Hoja de Trabajo para listado'!$AB$151:$BA$151,0)),0)+IFERROR(INDEX('Hoja de Trabajo para listado'!$BC$155:$CB$1048576,MATCH($A874,'Hoja de Trabajo para listado'!$BC$155:$BC$1048576,0),MATCH((CUADRO!F$5&amp;$E874),'Hoja de Trabajo para listado'!$BC$151:$CB$151,0)),0)+IFERROR(INDEX('Hoja de Trabajo para listado'!$DE$153:$DG$274,MATCH($A874,'Hoja de Trabajo para listado'!$DE$153:$DE$1048576,0),MATCH((CUADRO!F$5&amp;$E874),'Hoja de Trabajo para listado'!$DE$151:$DG$151,0)),0)+IFERROR(INDEX('Hoja de Trabajo para listado'!$CD$155:$DC$1048576,MATCH($A874,'Hoja de Trabajo para listado'!$CD$155:$CD$1048576,0),MATCH((CUADRO!F$5&amp;$E874),'Hoja de Trabajo para listado'!$CD$151:$DC$151,0)),0)</f>
        <v>94722.92</v>
      </c>
      <c r="G874" s="314">
        <f ca="1">+IFERROR(INDEX('Hoja de Trabajo para listado'!$A$155:$Z$1048576,MATCH($A874,'Hoja de Trabajo para listado'!$A$155:$A$1048576,0),MATCH((CUADRO!G$5&amp;$E874),'Hoja de Trabajo para listado'!$A$151:$Z$151,0)),0)+IFERROR(INDEX('Hoja de Trabajo para listado'!$AB$155:$BA$1048576,MATCH($A874,'Hoja de Trabajo para listado'!$AB$155:$AB$1048576,0),MATCH((CUADRO!G$5&amp;$E874),'Hoja de Trabajo para listado'!$AB$151:$BA$151,0)),0)+IFERROR(INDEX('Hoja de Trabajo para listado'!$BC$155:$CB$1048576,MATCH($A874,'Hoja de Trabajo para listado'!$BC$155:$BC$1048576,0),MATCH((CUADRO!G$5&amp;$E874),'Hoja de Trabajo para listado'!$BC$151:$CB$151,0)),0)+IFERROR(INDEX('Hoja de Trabajo para listado'!$DE$153:$DG$274,MATCH($A874,'Hoja de Trabajo para listado'!$DE$153:$DE$1048576,0),MATCH((CUADRO!G$5&amp;$E874),'Hoja de Trabajo para listado'!$DE$151:$DG$151,0)),0)+IFERROR(INDEX('Hoja de Trabajo para listado'!$CD$155:$DC$1048576,MATCH($A874,'Hoja de Trabajo para listado'!$CD$155:$CD$1048576,0),MATCH((CUADRO!G$5&amp;$E874),'Hoja de Trabajo para listado'!$CD$151:$DC$151,0)),0)</f>
        <v>94722.92</v>
      </c>
      <c r="H874" s="314">
        <f ca="1">+IFERROR(INDEX('Hoja de Trabajo para listado'!$A$155:$Z$1048576,MATCH($A874,'Hoja de Trabajo para listado'!$A$155:$A$1048576,0),MATCH((CUADRO!H$5&amp;$E874),'Hoja de Trabajo para listado'!$A$151:$Z$151,0)),0)+IFERROR(INDEX('Hoja de Trabajo para listado'!$AB$155:$BA$1048576,MATCH($A874,'Hoja de Trabajo para listado'!$AB$155:$AB$1048576,0),MATCH((CUADRO!H$5&amp;$E874),'Hoja de Trabajo para listado'!$AB$151:$BA$151,0)),0)+IFERROR(INDEX('Hoja de Trabajo para listado'!$BC$155:$CB$1048576,MATCH($A874,'Hoja de Trabajo para listado'!$BC$155:$BC$1048576,0),MATCH((CUADRO!H$5&amp;$E874),'Hoja de Trabajo para listado'!$BC$151:$CB$151,0)),0)+IFERROR(INDEX('Hoja de Trabajo para listado'!$DE$153:$DG$274,MATCH($A874,'Hoja de Trabajo para listado'!$DE$153:$DE$1048576,0),MATCH((CUADRO!H$5&amp;$E874),'Hoja de Trabajo para listado'!$DE$151:$DG$151,0)),0)+IFERROR(INDEX('Hoja de Trabajo para listado'!$CD$155:$DC$1048576,MATCH($A874,'Hoja de Trabajo para listado'!$CD$155:$CD$1048576,0),MATCH((CUADRO!H$5&amp;$E874),'Hoja de Trabajo para listado'!$CD$151:$DC$151,0)),0)</f>
        <v>96046.34</v>
      </c>
      <c r="I874" s="314">
        <f ca="1">+IFERROR(INDEX('Hoja de Trabajo para listado'!$A$155:$Z$1048576,MATCH($A874,'Hoja de Trabajo para listado'!$A$155:$A$1048576,0),MATCH((CUADRO!I$5&amp;$E874),'Hoja de Trabajo para listado'!$A$151:$Z$151,0)),0)+IFERROR(INDEX('Hoja de Trabajo para listado'!$AB$155:$BA$1048576,MATCH($A874,'Hoja de Trabajo para listado'!$AB$155:$AB$1048576,0),MATCH((CUADRO!I$5&amp;$E874),'Hoja de Trabajo para listado'!$AB$151:$BA$151,0)),0)+IFERROR(INDEX('Hoja de Trabajo para listado'!$BC$155:$CB$1048576,MATCH($A874,'Hoja de Trabajo para listado'!$BC$155:$BC$1048576,0),MATCH((CUADRO!I$5&amp;$E874),'Hoja de Trabajo para listado'!$BC$151:$CB$151,0)),0)+IFERROR(INDEX('Hoja de Trabajo para listado'!$DE$153:$DG$274,MATCH($A874,'Hoja de Trabajo para listado'!$DE$153:$DE$1048576,0),MATCH((CUADRO!I$5&amp;$E874),'Hoja de Trabajo para listado'!$DE$151:$DG$151,0)),0)+IFERROR(INDEX('Hoja de Trabajo para listado'!$CD$155:$DC$1048576,MATCH($A874,'Hoja de Trabajo para listado'!$CD$155:$CD$1048576,0),MATCH((CUADRO!I$5&amp;$E874),'Hoja de Trabajo para listado'!$CD$151:$DC$151,0)),0)</f>
        <v>1655970.7</v>
      </c>
      <c r="J874" s="314">
        <f ca="1">+IFERROR(INDEX('Hoja de Trabajo para listado'!$A$155:$Z$1048576,MATCH($A874,'Hoja de Trabajo para listado'!$A$155:$A$1048576,0),MATCH((CUADRO!J$5&amp;$E874),'Hoja de Trabajo para listado'!$A$151:$Z$151,0)),0)+IFERROR(INDEX('Hoja de Trabajo para listado'!$AB$155:$BA$1048576,MATCH($A874,'Hoja de Trabajo para listado'!$AB$155:$AB$1048576,0),MATCH((CUADRO!J$5&amp;$E874),'Hoja de Trabajo para listado'!$AB$151:$BA$151,0)),0)+IFERROR(INDEX('Hoja de Trabajo para listado'!$BC$155:$CB$1048576,MATCH($A874,'Hoja de Trabajo para listado'!$BC$155:$BC$1048576,0),MATCH((CUADRO!J$5&amp;$E874),'Hoja de Trabajo para listado'!$BC$151:$CB$151,0)),0)+IFERROR(INDEX('Hoja de Trabajo para listado'!$DE$153:$DG$274,MATCH($A874,'Hoja de Trabajo para listado'!$DE$153:$DE$1048576,0),MATCH((CUADRO!J$5&amp;$E874),'Hoja de Trabajo para listado'!$DE$151:$DG$151,0)),0)+IFERROR(INDEX('Hoja de Trabajo para listado'!$CD$155:$DC$1048576,MATCH($A874,'Hoja de Trabajo para listado'!$CD$155:$CD$1048576,0),MATCH((CUADRO!J$5&amp;$E874),'Hoja de Trabajo para listado'!$CD$151:$DC$151,0)),0)</f>
        <v>95473.069999999992</v>
      </c>
      <c r="K874" s="314">
        <f ca="1">+IFERROR(INDEX('Hoja de Trabajo para listado'!$A$155:$Z$1048576,MATCH($A874,'Hoja de Trabajo para listado'!$A$155:$A$1048576,0),MATCH((CUADRO!K$5&amp;$E874),'Hoja de Trabajo para listado'!$A$151:$Z$151,0)),0)+IFERROR(INDEX('Hoja de Trabajo para listado'!$AB$155:$BA$1048576,MATCH($A874,'Hoja de Trabajo para listado'!$AB$155:$AB$1048576,0),MATCH((CUADRO!K$5&amp;$E874),'Hoja de Trabajo para listado'!$AB$151:$BA$151,0)),0)+IFERROR(INDEX('Hoja de Trabajo para listado'!$BC$155:$CB$1048576,MATCH($A874,'Hoja de Trabajo para listado'!$BC$155:$BC$1048576,0),MATCH((CUADRO!K$5&amp;$E874),'Hoja de Trabajo para listado'!$BC$151:$CB$151,0)),0)+IFERROR(INDEX('Hoja de Trabajo para listado'!$DE$153:$DG$274,MATCH($A874,'Hoja de Trabajo para listado'!$DE$153:$DE$1048576,0),MATCH((CUADRO!K$5&amp;$E874),'Hoja de Trabajo para listado'!$DE$151:$DG$151,0)),0)+IFERROR(INDEX('Hoja de Trabajo para listado'!$CD$155:$DC$1048576,MATCH($A874,'Hoja de Trabajo para listado'!$CD$155:$CD$1048576,0),MATCH((CUADRO!K$5&amp;$E874),'Hoja de Trabajo para listado'!$CD$151:$DC$151,0)),0)</f>
        <v>0</v>
      </c>
      <c r="L874" s="314">
        <f ca="1">+IFERROR(INDEX('Hoja de Trabajo para listado'!$A$155:$Z$1048576,MATCH($A874,'Hoja de Trabajo para listado'!$A$155:$A$1048576,0),MATCH((CUADRO!L$5&amp;$E874),'Hoja de Trabajo para listado'!$A$151:$Z$151,0)),0)+IFERROR(INDEX('Hoja de Trabajo para listado'!$AB$155:$BA$1048576,MATCH($A874,'Hoja de Trabajo para listado'!$AB$155:$AB$1048576,0),MATCH((CUADRO!L$5&amp;$E874),'Hoja de Trabajo para listado'!$AB$151:$BA$151,0)),0)+IFERROR(INDEX('Hoja de Trabajo para listado'!$BC$155:$CB$1048576,MATCH($A874,'Hoja de Trabajo para listado'!$BC$155:$BC$1048576,0),MATCH((CUADRO!L$5&amp;$E874),'Hoja de Trabajo para listado'!$BC$151:$CB$151,0)),0)+IFERROR(INDEX('Hoja de Trabajo para listado'!$DE$153:$DG$274,MATCH($A874,'Hoja de Trabajo para listado'!$DE$153:$DE$1048576,0),MATCH((CUADRO!L$5&amp;$E874),'Hoja de Trabajo para listado'!$DE$151:$DG$151,0)),0)+IFERROR(INDEX('Hoja de Trabajo para listado'!$CD$155:$DC$1048576,MATCH($A874,'Hoja de Trabajo para listado'!$CD$155:$CD$1048576,0),MATCH((CUADRO!L$5&amp;$E874),'Hoja de Trabajo para listado'!$CD$151:$DC$151,0)),0)</f>
        <v>0</v>
      </c>
      <c r="M874" s="314">
        <f ca="1">+IFERROR(INDEX('Hoja de Trabajo para listado'!$A$155:$Z$1048576,MATCH($A874,'Hoja de Trabajo para listado'!$A$155:$A$1048576,0),MATCH((CUADRO!M$5&amp;$E874),'Hoja de Trabajo para listado'!$A$151:$Z$151,0)),0)+IFERROR(INDEX('Hoja de Trabajo para listado'!$AB$155:$BA$1048576,MATCH($A874,'Hoja de Trabajo para listado'!$AB$155:$AB$1048576,0),MATCH((CUADRO!M$5&amp;$E874),'Hoja de Trabajo para listado'!$AB$151:$BA$151,0)),0)+IFERROR(INDEX('Hoja de Trabajo para listado'!$BC$155:$CB$1048576,MATCH($A874,'Hoja de Trabajo para listado'!$BC$155:$BC$1048576,0),MATCH((CUADRO!M$5&amp;$E874),'Hoja de Trabajo para listado'!$BC$151:$CB$151,0)),0)+IFERROR(INDEX('Hoja de Trabajo para listado'!$DE$153:$DG$274,MATCH($A874,'Hoja de Trabajo para listado'!$DE$153:$DE$1048576,0),MATCH((CUADRO!M$5&amp;$E874),'Hoja de Trabajo para listado'!$DE$151:$DG$151,0)),0)+IFERROR(INDEX('Hoja de Trabajo para listado'!$CD$155:$DC$1048576,MATCH($A874,'Hoja de Trabajo para listado'!$CD$155:$CD$1048576,0),MATCH((CUADRO!M$5&amp;$E874),'Hoja de Trabajo para listado'!$CD$151:$DC$151,0)),0)</f>
        <v>0</v>
      </c>
      <c r="N874" s="314">
        <f ca="1">+IFERROR(INDEX('Hoja de Trabajo para listado'!$A$155:$Z$1048576,MATCH($A874,'Hoja de Trabajo para listado'!$A$155:$A$1048576,0),MATCH((CUADRO!N$5&amp;$E874),'Hoja de Trabajo para listado'!$A$151:$Z$151,0)),0)+IFERROR(INDEX('Hoja de Trabajo para listado'!$AB$155:$BA$1048576,MATCH($A874,'Hoja de Trabajo para listado'!$AB$155:$AB$1048576,0),MATCH((CUADRO!N$5&amp;$E874),'Hoja de Trabajo para listado'!$AB$151:$BA$151,0)),0)+IFERROR(INDEX('Hoja de Trabajo para listado'!$BC$155:$CB$1048576,MATCH($A874,'Hoja de Trabajo para listado'!$BC$155:$BC$1048576,0),MATCH((CUADRO!N$5&amp;$E874),'Hoja de Trabajo para listado'!$BC$151:$CB$151,0)),0)+IFERROR(INDEX('Hoja de Trabajo para listado'!$DE$153:$DG$274,MATCH($A874,'Hoja de Trabajo para listado'!$DE$153:$DE$1048576,0),MATCH((CUADRO!N$5&amp;$E874),'Hoja de Trabajo para listado'!$DE$151:$DG$151,0)),0)+IFERROR(INDEX('Hoja de Trabajo para listado'!$CD$155:$DC$1048576,MATCH($A874,'Hoja de Trabajo para listado'!$CD$155:$CD$1048576,0),MATCH((CUADRO!N$5&amp;$E874),'Hoja de Trabajo para listado'!$CD$151:$DC$151,0)),0)</f>
        <v>0</v>
      </c>
      <c r="O874" s="314">
        <f ca="1">+IFERROR(INDEX('Hoja de Trabajo para listado'!$A$155:$Z$1048576,MATCH($A874,'Hoja de Trabajo para listado'!$A$155:$A$1048576,0),MATCH((CUADRO!O$5&amp;$E874),'Hoja de Trabajo para listado'!$A$151:$Z$151,0)),0)+IFERROR(INDEX('Hoja de Trabajo para listado'!$AB$155:$BA$1048576,MATCH($A874,'Hoja de Trabajo para listado'!$AB$155:$AB$1048576,0),MATCH((CUADRO!O$5&amp;$E874),'Hoja de Trabajo para listado'!$AB$151:$BA$151,0)),0)+IFERROR(INDEX('Hoja de Trabajo para listado'!$BC$155:$CB$1048576,MATCH($A874,'Hoja de Trabajo para listado'!$BC$155:$BC$1048576,0),MATCH((CUADRO!O$5&amp;$E874),'Hoja de Trabajo para listado'!$BC$151:$CB$151,0)),0)+IFERROR(INDEX('Hoja de Trabajo para listado'!$DE$153:$DG$274,MATCH($A874,'Hoja de Trabajo para listado'!$DE$153:$DE$1048576,0),MATCH((CUADRO!O$5&amp;$E874),'Hoja de Trabajo para listado'!$DE$151:$DG$151,0)),0)+IFERROR(INDEX('Hoja de Trabajo para listado'!$CD$155:$DC$1048576,MATCH($A874,'Hoja de Trabajo para listado'!$CD$155:$CD$1048576,0),MATCH((CUADRO!O$5&amp;$E874),'Hoja de Trabajo para listado'!$CD$151:$DC$151,0)),0)</f>
        <v>0</v>
      </c>
      <c r="P874" s="314">
        <f ca="1">+IFERROR(INDEX('Hoja de Trabajo para listado'!$A$155:$Z$1048576,MATCH($A874,'Hoja de Trabajo para listado'!$A$155:$A$1048576,0),MATCH((CUADRO!P$5&amp;$E874),'Hoja de Trabajo para listado'!$A$151:$Z$151,0)),0)+IFERROR(INDEX('Hoja de Trabajo para listado'!$AB$155:$BA$1048576,MATCH($A874,'Hoja de Trabajo para listado'!$AB$155:$AB$1048576,0),MATCH((CUADRO!P$5&amp;$E874),'Hoja de Trabajo para listado'!$AB$151:$BA$151,0)),0)+IFERROR(INDEX('Hoja de Trabajo para listado'!$BC$155:$CB$1048576,MATCH($A874,'Hoja de Trabajo para listado'!$BC$155:$BC$1048576,0),MATCH((CUADRO!P$5&amp;$E874),'Hoja de Trabajo para listado'!$BC$151:$CB$151,0)),0)+IFERROR(INDEX('Hoja de Trabajo para listado'!$DE$153:$DG$274,MATCH($A874,'Hoja de Trabajo para listado'!$DE$153:$DE$1048576,0),MATCH((CUADRO!P$5&amp;$E874),'Hoja de Trabajo para listado'!$DE$151:$DG$151,0)),0)+IFERROR(INDEX('Hoja de Trabajo para listado'!$CD$155:$DC$1048576,MATCH($A874,'Hoja de Trabajo para listado'!$CD$155:$CD$1048576,0),MATCH((CUADRO!P$5&amp;$E874),'Hoja de Trabajo para listado'!$CD$151:$DC$151,0)),0)</f>
        <v>0</v>
      </c>
      <c r="Q874" s="314">
        <f ca="1">+IFERROR(INDEX('Hoja de Trabajo para listado'!$A$155:$Z$1048576,MATCH($A874,'Hoja de Trabajo para listado'!$A$155:$A$1048576,0),MATCH((CUADRO!Q$5&amp;$E874),'Hoja de Trabajo para listado'!$A$151:$Z$151,0)),0)+IFERROR(INDEX('Hoja de Trabajo para listado'!$AB$155:$BA$1048576,MATCH($A874,'Hoja de Trabajo para listado'!$AB$155:$AB$1048576,0),MATCH((CUADRO!Q$5&amp;$E874),'Hoja de Trabajo para listado'!$AB$151:$BA$151,0)),0)+IFERROR(INDEX('Hoja de Trabajo para listado'!$BC$155:$CB$1048576,MATCH($A874,'Hoja de Trabajo para listado'!$BC$155:$BC$1048576,0),MATCH((CUADRO!Q$5&amp;$E874),'Hoja de Trabajo para listado'!$BC$151:$CB$151,0)),0)+IFERROR(INDEX('Hoja de Trabajo para listado'!$DE$153:$DG$274,MATCH($A874,'Hoja de Trabajo para listado'!$DE$153:$DE$1048576,0),MATCH((CUADRO!Q$5&amp;$E874),'Hoja de Trabajo para listado'!$DE$151:$DG$151,0)),0)+IFERROR(INDEX('Hoja de Trabajo para listado'!$CD$155:$DC$1048576,MATCH($A874,'Hoja de Trabajo para listado'!$CD$155:$CD$1048576,0),MATCH((CUADRO!Q$5&amp;$E874),'Hoja de Trabajo para listado'!$CD$151:$DC$151,0)),0)</f>
        <v>0</v>
      </c>
      <c r="R874" s="314">
        <f t="shared" ca="1" si="26"/>
        <v>2036935.95</v>
      </c>
      <c r="S874" s="353"/>
      <c r="T874" s="314">
        <f ca="1">+T875</f>
        <v>2287745.5</v>
      </c>
      <c r="U874" s="313">
        <f t="shared" si="27"/>
        <v>1</v>
      </c>
      <c r="V874" s="319" t="str">
        <f>+VLOOKUP(A874,bd_lista!$A$3:$E$593,5,FALSE)</f>
        <v>Instituciones Descentralizadas</v>
      </c>
      <c r="W874" s="425" t="str">
        <f>+V874</f>
        <v>Instituciones Descentralizadas</v>
      </c>
    </row>
    <row r="875" spans="1:23" customFormat="1" ht="15" customHeight="1">
      <c r="A875" s="323">
        <v>512</v>
      </c>
      <c r="B875" s="428"/>
      <c r="C875" s="339" t="str">
        <f>+VLOOKUP(A875,bd_lista!$A$3:$C$593,3,FALSE)</f>
        <v>Adm.de Aeropuertos y Servicios Auxiliares a la Naveg. Aérea</v>
      </c>
      <c r="D875" s="430"/>
      <c r="E875" s="319" t="s">
        <v>1419</v>
      </c>
      <c r="F875" s="316">
        <f ca="1">+IFERROR(INDEX('Hoja de Trabajo para listado'!$A$155:$Z$1048576,MATCH($A875,'Hoja de Trabajo para listado'!$A$155:$A$1048576,0),MATCH((CUADRO!F$5&amp;$E875),'Hoja de Trabajo para listado'!$A$151:$Z$151,0)),0)+IFERROR(INDEX('Hoja de Trabajo para listado'!$AB$155:$BA$1048576,MATCH($A875,'Hoja de Trabajo para listado'!$AB$155:$AB$1048576,0),MATCH((CUADRO!F$5&amp;$E875),'Hoja de Trabajo para listado'!$AB$151:$BA$151,0)),0)+IFERROR(INDEX('Hoja de Trabajo para listado'!$BC$155:$CB$1048576,MATCH($A875,'Hoja de Trabajo para listado'!$BC$155:$BC$1048576,0),MATCH((CUADRO!F$5&amp;$E875),'Hoja de Trabajo para listado'!$BC$151:$CB$151,0)),0)+IFERROR(INDEX('Hoja de Trabajo para listado'!$DE$153:$DG$274,MATCH($A875,'Hoja de Trabajo para listado'!$DE$153:$DE$1048576,0),MATCH((CUADRO!F$5&amp;$E875),'Hoja de Trabajo para listado'!$DE$151:$DG$151,0)),0)+IFERROR(INDEX('Hoja de Trabajo para listado'!$CD$155:$DC$1048576,MATCH($A875,'Hoja de Trabajo para listado'!$CD$155:$CD$1048576,0),MATCH((CUADRO!F$5&amp;$E875),'Hoja de Trabajo para listado'!$CD$151:$DC$151,0)),0)</f>
        <v>739.2</v>
      </c>
      <c r="G875" s="316">
        <f ca="1">+IFERROR(INDEX('Hoja de Trabajo para listado'!$A$155:$Z$1048576,MATCH($A875,'Hoja de Trabajo para listado'!$A$155:$A$1048576,0),MATCH((CUADRO!G$5&amp;$E875),'Hoja de Trabajo para listado'!$A$151:$Z$151,0)),0)+IFERROR(INDEX('Hoja de Trabajo para listado'!$AB$155:$BA$1048576,MATCH($A875,'Hoja de Trabajo para listado'!$AB$155:$AB$1048576,0),MATCH((CUADRO!G$5&amp;$E875),'Hoja de Trabajo para listado'!$AB$151:$BA$151,0)),0)+IFERROR(INDEX('Hoja de Trabajo para listado'!$BC$155:$CB$1048576,MATCH($A875,'Hoja de Trabajo para listado'!$BC$155:$BC$1048576,0),MATCH((CUADRO!G$5&amp;$E875),'Hoja de Trabajo para listado'!$BC$151:$CB$151,0)),0)+IFERROR(INDEX('Hoja de Trabajo para listado'!$DE$153:$DG$274,MATCH($A875,'Hoja de Trabajo para listado'!$DE$153:$DE$1048576,0),MATCH((CUADRO!G$5&amp;$E875),'Hoja de Trabajo para listado'!$DE$151:$DG$151,0)),0)+IFERROR(INDEX('Hoja de Trabajo para listado'!$CD$155:$DC$1048576,MATCH($A875,'Hoja de Trabajo para listado'!$CD$155:$CD$1048576,0),MATCH((CUADRO!G$5&amp;$E875),'Hoja de Trabajo para listado'!$CD$151:$DC$151,0)),0)</f>
        <v>6916.02</v>
      </c>
      <c r="H875" s="316">
        <f ca="1">+IFERROR(INDEX('Hoja de Trabajo para listado'!$A$155:$Z$1048576,MATCH($A875,'Hoja de Trabajo para listado'!$A$155:$A$1048576,0),MATCH((CUADRO!H$5&amp;$E875),'Hoja de Trabajo para listado'!$A$151:$Z$151,0)),0)+IFERROR(INDEX('Hoja de Trabajo para listado'!$AB$155:$BA$1048576,MATCH($A875,'Hoja de Trabajo para listado'!$AB$155:$AB$1048576,0),MATCH((CUADRO!H$5&amp;$E875),'Hoja de Trabajo para listado'!$AB$151:$BA$151,0)),0)+IFERROR(INDEX('Hoja de Trabajo para listado'!$BC$155:$CB$1048576,MATCH($A875,'Hoja de Trabajo para listado'!$BC$155:$BC$1048576,0),MATCH((CUADRO!H$5&amp;$E875),'Hoja de Trabajo para listado'!$BC$151:$CB$151,0)),0)+IFERROR(INDEX('Hoja de Trabajo para listado'!$DE$153:$DG$274,MATCH($A875,'Hoja de Trabajo para listado'!$DE$153:$DE$1048576,0),MATCH((CUADRO!H$5&amp;$E875),'Hoja de Trabajo para listado'!$DE$151:$DG$151,0)),0)+IFERROR(INDEX('Hoja de Trabajo para listado'!$CD$155:$DC$1048576,MATCH($A875,'Hoja de Trabajo para listado'!$CD$155:$CD$1048576,0),MATCH((CUADRO!H$5&amp;$E875),'Hoja de Trabajo para listado'!$CD$151:$DC$151,0)),0)</f>
        <v>1371.6100000000001</v>
      </c>
      <c r="I875" s="316">
        <f ca="1">+IFERROR(INDEX('Hoja de Trabajo para listado'!$A$155:$Z$1048576,MATCH($A875,'Hoja de Trabajo para listado'!$A$155:$A$1048576,0),MATCH((CUADRO!I$5&amp;$E875),'Hoja de Trabajo para listado'!$A$151:$Z$151,0)),0)+IFERROR(INDEX('Hoja de Trabajo para listado'!$AB$155:$BA$1048576,MATCH($A875,'Hoja de Trabajo para listado'!$AB$155:$AB$1048576,0),MATCH((CUADRO!I$5&amp;$E875),'Hoja de Trabajo para listado'!$AB$151:$BA$151,0)),0)+IFERROR(INDEX('Hoja de Trabajo para listado'!$BC$155:$CB$1048576,MATCH($A875,'Hoja de Trabajo para listado'!$BC$155:$BC$1048576,0),MATCH((CUADRO!I$5&amp;$E875),'Hoja de Trabajo para listado'!$BC$151:$CB$151,0)),0)+IFERROR(INDEX('Hoja de Trabajo para listado'!$DE$153:$DG$274,MATCH($A875,'Hoja de Trabajo para listado'!$DE$153:$DE$1048576,0),MATCH((CUADRO!I$5&amp;$E875),'Hoja de Trabajo para listado'!$DE$151:$DG$151,0)),0)+IFERROR(INDEX('Hoja de Trabajo para listado'!$CD$155:$DC$1048576,MATCH($A875,'Hoja de Trabajo para listado'!$CD$155:$CD$1048576,0),MATCH((CUADRO!I$5&amp;$E875),'Hoja de Trabajo para listado'!$CD$151:$DC$151,0)),0)</f>
        <v>0</v>
      </c>
      <c r="J875" s="316">
        <f ca="1">+IFERROR(INDEX('Hoja de Trabajo para listado'!$A$155:$Z$1048576,MATCH($A875,'Hoja de Trabajo para listado'!$A$155:$A$1048576,0),MATCH((CUADRO!J$5&amp;$E875),'Hoja de Trabajo para listado'!$A$151:$Z$151,0)),0)+IFERROR(INDEX('Hoja de Trabajo para listado'!$AB$155:$BA$1048576,MATCH($A875,'Hoja de Trabajo para listado'!$AB$155:$AB$1048576,0),MATCH((CUADRO!J$5&amp;$E875),'Hoja de Trabajo para listado'!$AB$151:$BA$151,0)),0)+IFERROR(INDEX('Hoja de Trabajo para listado'!$BC$155:$CB$1048576,MATCH($A875,'Hoja de Trabajo para listado'!$BC$155:$BC$1048576,0),MATCH((CUADRO!J$5&amp;$E875),'Hoja de Trabajo para listado'!$BC$151:$CB$151,0)),0)+IFERROR(INDEX('Hoja de Trabajo para listado'!$DE$153:$DG$274,MATCH($A875,'Hoja de Trabajo para listado'!$DE$153:$DE$1048576,0),MATCH((CUADRO!J$5&amp;$E875),'Hoja de Trabajo para listado'!$DE$151:$DG$151,0)),0)+IFERROR(INDEX('Hoja de Trabajo para listado'!$CD$155:$DC$1048576,MATCH($A875,'Hoja de Trabajo para listado'!$CD$155:$CD$1048576,0),MATCH((CUADRO!J$5&amp;$E875),'Hoja de Trabajo para listado'!$CD$151:$DC$151,0)),0)</f>
        <v>0</v>
      </c>
      <c r="K875" s="314">
        <f ca="1">+IFERROR(INDEX('Hoja de Trabajo para listado'!$A$155:$Z$1048576,MATCH($A875,'Hoja de Trabajo para listado'!$A$155:$A$1048576,0),MATCH((CUADRO!K$5&amp;$E875),'Hoja de Trabajo para listado'!$A$151:$Z$151,0)),0)+IFERROR(INDEX('Hoja de Trabajo para listado'!$AB$155:$BA$1048576,MATCH($A875,'Hoja de Trabajo para listado'!$AB$155:$AB$1048576,0),MATCH((CUADRO!K$5&amp;$E875),'Hoja de Trabajo para listado'!$AB$151:$BA$151,0)),0)+IFERROR(INDEX('Hoja de Trabajo para listado'!$BC$155:$CB$1048576,MATCH($A875,'Hoja de Trabajo para listado'!$BC$155:$BC$1048576,0),MATCH((CUADRO!K$5&amp;$E875),'Hoja de Trabajo para listado'!$BC$151:$CB$151,0)),0)+IFERROR(INDEX('Hoja de Trabajo para listado'!$DE$153:$DG$274,MATCH($A875,'Hoja de Trabajo para listado'!$DE$153:$DE$1048576,0),MATCH((CUADRO!K$5&amp;$E875),'Hoja de Trabajo para listado'!$DE$151:$DG$151,0)),0)+IFERROR(INDEX('Hoja de Trabajo para listado'!$CD$155:$DC$1048576,MATCH($A875,'Hoja de Trabajo para listado'!$CD$155:$CD$1048576,0),MATCH((CUADRO!K$5&amp;$E875),'Hoja de Trabajo para listado'!$CD$151:$DC$151,0)),0)</f>
        <v>241782.72</v>
      </c>
      <c r="L875" s="314">
        <f ca="1">+IFERROR(INDEX('Hoja de Trabajo para listado'!$A$155:$Z$1048576,MATCH($A875,'Hoja de Trabajo para listado'!$A$155:$A$1048576,0),MATCH((CUADRO!L$5&amp;$E875),'Hoja de Trabajo para listado'!$A$151:$Z$151,0)),0)+IFERROR(INDEX('Hoja de Trabajo para listado'!$AB$155:$BA$1048576,MATCH($A875,'Hoja de Trabajo para listado'!$AB$155:$AB$1048576,0),MATCH((CUADRO!L$5&amp;$E875),'Hoja de Trabajo para listado'!$AB$151:$BA$151,0)),0)+IFERROR(INDEX('Hoja de Trabajo para listado'!$BC$155:$CB$1048576,MATCH($A875,'Hoja de Trabajo para listado'!$BC$155:$BC$1048576,0),MATCH((CUADRO!L$5&amp;$E875),'Hoja de Trabajo para listado'!$BC$151:$CB$151,0)),0)+IFERROR(INDEX('Hoja de Trabajo para listado'!$DE$153:$DG$274,MATCH($A875,'Hoja de Trabajo para listado'!$DE$153:$DE$1048576,0),MATCH((CUADRO!L$5&amp;$E875),'Hoja de Trabajo para listado'!$DE$151:$DG$151,0)),0)+IFERROR(INDEX('Hoja de Trabajo para listado'!$CD$155:$DC$1048576,MATCH($A875,'Hoja de Trabajo para listado'!$CD$155:$CD$1048576,0),MATCH((CUADRO!L$5&amp;$E875),'Hoja de Trabajo para listado'!$CD$151:$DC$151,0)),0)</f>
        <v>0</v>
      </c>
      <c r="M875" s="314">
        <f ca="1">+IFERROR(INDEX('Hoja de Trabajo para listado'!$A$155:$Z$1048576,MATCH($A875,'Hoja de Trabajo para listado'!$A$155:$A$1048576,0),MATCH((CUADRO!M$5&amp;$E875),'Hoja de Trabajo para listado'!$A$151:$Z$151,0)),0)+IFERROR(INDEX('Hoja de Trabajo para listado'!$AB$155:$BA$1048576,MATCH($A875,'Hoja de Trabajo para listado'!$AB$155:$AB$1048576,0),MATCH((CUADRO!M$5&amp;$E875),'Hoja de Trabajo para listado'!$AB$151:$BA$151,0)),0)+IFERROR(INDEX('Hoja de Trabajo para listado'!$BC$155:$CB$1048576,MATCH($A875,'Hoja de Trabajo para listado'!$BC$155:$BC$1048576,0),MATCH((CUADRO!M$5&amp;$E875),'Hoja de Trabajo para listado'!$BC$151:$CB$151,0)),0)+IFERROR(INDEX('Hoja de Trabajo para listado'!$DE$153:$DG$274,MATCH($A875,'Hoja de Trabajo para listado'!$DE$153:$DE$1048576,0),MATCH((CUADRO!M$5&amp;$E875),'Hoja de Trabajo para listado'!$DE$151:$DG$151,0)),0)+IFERROR(INDEX('Hoja de Trabajo para listado'!$CD$155:$DC$1048576,MATCH($A875,'Hoja de Trabajo para listado'!$CD$155:$CD$1048576,0),MATCH((CUADRO!M$5&amp;$E875),'Hoja de Trabajo para listado'!$CD$151:$DC$151,0)),0)</f>
        <v>0</v>
      </c>
      <c r="N875" s="314">
        <f ca="1">+IFERROR(INDEX('Hoja de Trabajo para listado'!$A$155:$Z$1048576,MATCH($A875,'Hoja de Trabajo para listado'!$A$155:$A$1048576,0),MATCH((CUADRO!N$5&amp;$E875),'Hoja de Trabajo para listado'!$A$151:$Z$151,0)),0)+IFERROR(INDEX('Hoja de Trabajo para listado'!$AB$155:$BA$1048576,MATCH($A875,'Hoja de Trabajo para listado'!$AB$155:$AB$1048576,0),MATCH((CUADRO!N$5&amp;$E875),'Hoja de Trabajo para listado'!$AB$151:$BA$151,0)),0)+IFERROR(INDEX('Hoja de Trabajo para listado'!$BC$155:$CB$1048576,MATCH($A875,'Hoja de Trabajo para listado'!$BC$155:$BC$1048576,0),MATCH((CUADRO!N$5&amp;$E875),'Hoja de Trabajo para listado'!$BC$151:$CB$151,0)),0)+IFERROR(INDEX('Hoja de Trabajo para listado'!$DE$153:$DG$274,MATCH($A875,'Hoja de Trabajo para listado'!$DE$153:$DE$1048576,0),MATCH((CUADRO!N$5&amp;$E875),'Hoja de Trabajo para listado'!$DE$151:$DG$151,0)),0)+IFERROR(INDEX('Hoja de Trabajo para listado'!$CD$155:$DC$1048576,MATCH($A875,'Hoja de Trabajo para listado'!$CD$155:$CD$1048576,0),MATCH((CUADRO!N$5&amp;$E875),'Hoja de Trabajo para listado'!$CD$151:$DC$151,0)),0)</f>
        <v>0</v>
      </c>
      <c r="O875" s="314">
        <f ca="1">+IFERROR(INDEX('Hoja de Trabajo para listado'!$A$155:$Z$1048576,MATCH($A875,'Hoja de Trabajo para listado'!$A$155:$A$1048576,0),MATCH((CUADRO!O$5&amp;$E875),'Hoja de Trabajo para listado'!$A$151:$Z$151,0)),0)+IFERROR(INDEX('Hoja de Trabajo para listado'!$AB$155:$BA$1048576,MATCH($A875,'Hoja de Trabajo para listado'!$AB$155:$AB$1048576,0),MATCH((CUADRO!O$5&amp;$E875),'Hoja de Trabajo para listado'!$AB$151:$BA$151,0)),0)+IFERROR(INDEX('Hoja de Trabajo para listado'!$BC$155:$CB$1048576,MATCH($A875,'Hoja de Trabajo para listado'!$BC$155:$BC$1048576,0),MATCH((CUADRO!O$5&amp;$E875),'Hoja de Trabajo para listado'!$BC$151:$CB$151,0)),0)+IFERROR(INDEX('Hoja de Trabajo para listado'!$DE$153:$DG$274,MATCH($A875,'Hoja de Trabajo para listado'!$DE$153:$DE$1048576,0),MATCH((CUADRO!O$5&amp;$E875),'Hoja de Trabajo para listado'!$DE$151:$DG$151,0)),0)+IFERROR(INDEX('Hoja de Trabajo para listado'!$CD$155:$DC$1048576,MATCH($A875,'Hoja de Trabajo para listado'!$CD$155:$CD$1048576,0),MATCH((CUADRO!O$5&amp;$E875),'Hoja de Trabajo para listado'!$CD$151:$DC$151,0)),0)</f>
        <v>0</v>
      </c>
      <c r="P875" s="314">
        <f ca="1">+IFERROR(INDEX('Hoja de Trabajo para listado'!$A$155:$Z$1048576,MATCH($A875,'Hoja de Trabajo para listado'!$A$155:$A$1048576,0),MATCH((CUADRO!P$5&amp;$E875),'Hoja de Trabajo para listado'!$A$151:$Z$151,0)),0)+IFERROR(INDEX('Hoja de Trabajo para listado'!$AB$155:$BA$1048576,MATCH($A875,'Hoja de Trabajo para listado'!$AB$155:$AB$1048576,0),MATCH((CUADRO!P$5&amp;$E875),'Hoja de Trabajo para listado'!$AB$151:$BA$151,0)),0)+IFERROR(INDEX('Hoja de Trabajo para listado'!$BC$155:$CB$1048576,MATCH($A875,'Hoja de Trabajo para listado'!$BC$155:$BC$1048576,0),MATCH((CUADRO!P$5&amp;$E875),'Hoja de Trabajo para listado'!$BC$151:$CB$151,0)),0)+IFERROR(INDEX('Hoja de Trabajo para listado'!$DE$153:$DG$274,MATCH($A875,'Hoja de Trabajo para listado'!$DE$153:$DE$1048576,0),MATCH((CUADRO!P$5&amp;$E875),'Hoja de Trabajo para listado'!$DE$151:$DG$151,0)),0)+IFERROR(INDEX('Hoja de Trabajo para listado'!$CD$155:$DC$1048576,MATCH($A875,'Hoja de Trabajo para listado'!$CD$155:$CD$1048576,0),MATCH((CUADRO!P$5&amp;$E875),'Hoja de Trabajo para listado'!$CD$151:$DC$151,0)),0)</f>
        <v>0</v>
      </c>
      <c r="Q875" s="314">
        <f ca="1">+IFERROR(INDEX('Hoja de Trabajo para listado'!$A$155:$Z$1048576,MATCH($A875,'Hoja de Trabajo para listado'!$A$155:$A$1048576,0),MATCH((CUADRO!Q$5&amp;$E875),'Hoja de Trabajo para listado'!$A$151:$Z$151,0)),0)+IFERROR(INDEX('Hoja de Trabajo para listado'!$AB$155:$BA$1048576,MATCH($A875,'Hoja de Trabajo para listado'!$AB$155:$AB$1048576,0),MATCH((CUADRO!Q$5&amp;$E875),'Hoja de Trabajo para listado'!$AB$151:$BA$151,0)),0)+IFERROR(INDEX('Hoja de Trabajo para listado'!$BC$155:$CB$1048576,MATCH($A875,'Hoja de Trabajo para listado'!$BC$155:$BC$1048576,0),MATCH((CUADRO!Q$5&amp;$E875),'Hoja de Trabajo para listado'!$BC$151:$CB$151,0)),0)+IFERROR(INDEX('Hoja de Trabajo para listado'!$DE$153:$DG$274,MATCH($A875,'Hoja de Trabajo para listado'!$DE$153:$DE$1048576,0),MATCH((CUADRO!Q$5&amp;$E875),'Hoja de Trabajo para listado'!$DE$151:$DG$151,0)),0)+IFERROR(INDEX('Hoja de Trabajo para listado'!$CD$155:$DC$1048576,MATCH($A875,'Hoja de Trabajo para listado'!$CD$155:$CD$1048576,0),MATCH((CUADRO!Q$5&amp;$E875),'Hoja de Trabajo para listado'!$CD$151:$DC$151,0)),0)</f>
        <v>0</v>
      </c>
      <c r="R875" s="316">
        <f t="shared" ca="1" si="26"/>
        <v>250809.55</v>
      </c>
      <c r="S875" s="352">
        <f ca="1">+R874+R875</f>
        <v>2287745.5</v>
      </c>
      <c r="T875" s="314">
        <f ca="1">+S875</f>
        <v>2287745.5</v>
      </c>
      <c r="U875" s="348">
        <f t="shared" si="27"/>
        <v>2</v>
      </c>
      <c r="V875" s="319" t="str">
        <f>+VLOOKUP(A875,bd_lista!$A$3:$E$593,5,FALSE)</f>
        <v>Instituciones Descentralizadas</v>
      </c>
      <c r="W875" s="426"/>
    </row>
    <row r="876" spans="1:23" customFormat="1" ht="15" customHeight="1">
      <c r="A876" s="323">
        <v>301</v>
      </c>
      <c r="B876" s="427">
        <f>+A876</f>
        <v>301</v>
      </c>
      <c r="C876" s="318" t="str">
        <f>+VLOOKUP(A876,bd_lista!$A$3:$C$593,3,FALSE)</f>
        <v>Servicio Departamental de Riego - Oruro</v>
      </c>
      <c r="D876" s="429" t="str">
        <f>+C876</f>
        <v>Servicio Departamental de Riego - Oruro</v>
      </c>
      <c r="E876" s="318" t="s">
        <v>1418</v>
      </c>
      <c r="F876" s="314">
        <f ca="1">+IFERROR(INDEX('Hoja de Trabajo para listado'!$A$155:$Z$1048576,MATCH($A876,'Hoja de Trabajo para listado'!$A$155:$A$1048576,0),MATCH((CUADRO!F$5&amp;$E876),'Hoja de Trabajo para listado'!$A$151:$Z$151,0)),0)+IFERROR(INDEX('Hoja de Trabajo para listado'!$AB$155:$BA$1048576,MATCH($A876,'Hoja de Trabajo para listado'!$AB$155:$AB$1048576,0),MATCH((CUADRO!F$5&amp;$E876),'Hoja de Trabajo para listado'!$AB$151:$BA$151,0)),0)+IFERROR(INDEX('Hoja de Trabajo para listado'!$BC$155:$CB$1048576,MATCH($A876,'Hoja de Trabajo para listado'!$BC$155:$BC$1048576,0),MATCH((CUADRO!F$5&amp;$E876),'Hoja de Trabajo para listado'!$BC$151:$CB$151,0)),0)+IFERROR(INDEX('Hoja de Trabajo para listado'!$DE$153:$DG$274,MATCH($A876,'Hoja de Trabajo para listado'!$DE$153:$DE$1048576,0),MATCH((CUADRO!F$5&amp;$E876),'Hoja de Trabajo para listado'!$DE$151:$DG$151,0)),0)+IFERROR(INDEX('Hoja de Trabajo para listado'!$CD$155:$DC$1048576,MATCH($A876,'Hoja de Trabajo para listado'!$CD$155:$CD$1048576,0),MATCH((CUADRO!F$5&amp;$E876),'Hoja de Trabajo para listado'!$CD$151:$DC$151,0)),0)</f>
        <v>0</v>
      </c>
      <c r="G876" s="314">
        <f ca="1">+IFERROR(INDEX('Hoja de Trabajo para listado'!$A$155:$Z$1048576,MATCH($A876,'Hoja de Trabajo para listado'!$A$155:$A$1048576,0),MATCH((CUADRO!G$5&amp;$E876),'Hoja de Trabajo para listado'!$A$151:$Z$151,0)),0)+IFERROR(INDEX('Hoja de Trabajo para listado'!$AB$155:$BA$1048576,MATCH($A876,'Hoja de Trabajo para listado'!$AB$155:$AB$1048576,0),MATCH((CUADRO!G$5&amp;$E876),'Hoja de Trabajo para listado'!$AB$151:$BA$151,0)),0)+IFERROR(INDEX('Hoja de Trabajo para listado'!$BC$155:$CB$1048576,MATCH($A876,'Hoja de Trabajo para listado'!$BC$155:$BC$1048576,0),MATCH((CUADRO!G$5&amp;$E876),'Hoja de Trabajo para listado'!$BC$151:$CB$151,0)),0)+IFERROR(INDEX('Hoja de Trabajo para listado'!$DE$153:$DG$274,MATCH($A876,'Hoja de Trabajo para listado'!$DE$153:$DE$1048576,0),MATCH((CUADRO!G$5&amp;$E876),'Hoja de Trabajo para listado'!$DE$151:$DG$151,0)),0)+IFERROR(INDEX('Hoja de Trabajo para listado'!$CD$155:$DC$1048576,MATCH($A876,'Hoja de Trabajo para listado'!$CD$155:$CD$1048576,0),MATCH((CUADRO!G$5&amp;$E876),'Hoja de Trabajo para listado'!$CD$151:$DC$151,0)),0)</f>
        <v>0</v>
      </c>
      <c r="H876" s="314">
        <f ca="1">+IFERROR(INDEX('Hoja de Trabajo para listado'!$A$155:$Z$1048576,MATCH($A876,'Hoja de Trabajo para listado'!$A$155:$A$1048576,0),MATCH((CUADRO!H$5&amp;$E876),'Hoja de Trabajo para listado'!$A$151:$Z$151,0)),0)+IFERROR(INDEX('Hoja de Trabajo para listado'!$AB$155:$BA$1048576,MATCH($A876,'Hoja de Trabajo para listado'!$AB$155:$AB$1048576,0),MATCH((CUADRO!H$5&amp;$E876),'Hoja de Trabajo para listado'!$AB$151:$BA$151,0)),0)+IFERROR(INDEX('Hoja de Trabajo para listado'!$BC$155:$CB$1048576,MATCH($A876,'Hoja de Trabajo para listado'!$BC$155:$BC$1048576,0),MATCH((CUADRO!H$5&amp;$E876),'Hoja de Trabajo para listado'!$BC$151:$CB$151,0)),0)+IFERROR(INDEX('Hoja de Trabajo para listado'!$DE$153:$DG$274,MATCH($A876,'Hoja de Trabajo para listado'!$DE$153:$DE$1048576,0),MATCH((CUADRO!H$5&amp;$E876),'Hoja de Trabajo para listado'!$DE$151:$DG$151,0)),0)+IFERROR(INDEX('Hoja de Trabajo para listado'!$CD$155:$DC$1048576,MATCH($A876,'Hoja de Trabajo para listado'!$CD$155:$CD$1048576,0),MATCH((CUADRO!H$5&amp;$E876),'Hoja de Trabajo para listado'!$CD$151:$DC$151,0)),0)</f>
        <v>0</v>
      </c>
      <c r="I876" s="314">
        <f ca="1">+IFERROR(INDEX('Hoja de Trabajo para listado'!$A$155:$Z$1048576,MATCH($A876,'Hoja de Trabajo para listado'!$A$155:$A$1048576,0),MATCH((CUADRO!I$5&amp;$E876),'Hoja de Trabajo para listado'!$A$151:$Z$151,0)),0)+IFERROR(INDEX('Hoja de Trabajo para listado'!$AB$155:$BA$1048576,MATCH($A876,'Hoja de Trabajo para listado'!$AB$155:$AB$1048576,0),MATCH((CUADRO!I$5&amp;$E876),'Hoja de Trabajo para listado'!$AB$151:$BA$151,0)),0)+IFERROR(INDEX('Hoja de Trabajo para listado'!$BC$155:$CB$1048576,MATCH($A876,'Hoja de Trabajo para listado'!$BC$155:$BC$1048576,0),MATCH((CUADRO!I$5&amp;$E876),'Hoja de Trabajo para listado'!$BC$151:$CB$151,0)),0)+IFERROR(INDEX('Hoja de Trabajo para listado'!$DE$153:$DG$274,MATCH($A876,'Hoja de Trabajo para listado'!$DE$153:$DE$1048576,0),MATCH((CUADRO!I$5&amp;$E876),'Hoja de Trabajo para listado'!$DE$151:$DG$151,0)),0)+IFERROR(INDEX('Hoja de Trabajo para listado'!$CD$155:$DC$1048576,MATCH($A876,'Hoja de Trabajo para listado'!$CD$155:$CD$1048576,0),MATCH((CUADRO!I$5&amp;$E876),'Hoja de Trabajo para listado'!$CD$151:$DC$151,0)),0)</f>
        <v>0</v>
      </c>
      <c r="J876" s="314">
        <f ca="1">+IFERROR(INDEX('Hoja de Trabajo para listado'!$A$155:$Z$1048576,MATCH($A876,'Hoja de Trabajo para listado'!$A$155:$A$1048576,0),MATCH((CUADRO!J$5&amp;$E876),'Hoja de Trabajo para listado'!$A$151:$Z$151,0)),0)+IFERROR(INDEX('Hoja de Trabajo para listado'!$AB$155:$BA$1048576,MATCH($A876,'Hoja de Trabajo para listado'!$AB$155:$AB$1048576,0),MATCH((CUADRO!J$5&amp;$E876),'Hoja de Trabajo para listado'!$AB$151:$BA$151,0)),0)+IFERROR(INDEX('Hoja de Trabajo para listado'!$BC$155:$CB$1048576,MATCH($A876,'Hoja de Trabajo para listado'!$BC$155:$BC$1048576,0),MATCH((CUADRO!J$5&amp;$E876),'Hoja de Trabajo para listado'!$BC$151:$CB$151,0)),0)+IFERROR(INDEX('Hoja de Trabajo para listado'!$DE$153:$DG$274,MATCH($A876,'Hoja de Trabajo para listado'!$DE$153:$DE$1048576,0),MATCH((CUADRO!J$5&amp;$E876),'Hoja de Trabajo para listado'!$DE$151:$DG$151,0)),0)+IFERROR(INDEX('Hoja de Trabajo para listado'!$CD$155:$DC$1048576,MATCH($A876,'Hoja de Trabajo para listado'!$CD$155:$CD$1048576,0),MATCH((CUADRO!J$5&amp;$E876),'Hoja de Trabajo para listado'!$CD$151:$DC$151,0)),0)</f>
        <v>0</v>
      </c>
      <c r="K876" s="314">
        <f ca="1">+IFERROR(INDEX('Hoja de Trabajo para listado'!$A$155:$Z$1048576,MATCH($A876,'Hoja de Trabajo para listado'!$A$155:$A$1048576,0),MATCH((CUADRO!K$5&amp;$E876),'Hoja de Trabajo para listado'!$A$151:$Z$151,0)),0)+IFERROR(INDEX('Hoja de Trabajo para listado'!$AB$155:$BA$1048576,MATCH($A876,'Hoja de Trabajo para listado'!$AB$155:$AB$1048576,0),MATCH((CUADRO!K$5&amp;$E876),'Hoja de Trabajo para listado'!$AB$151:$BA$151,0)),0)+IFERROR(INDEX('Hoja de Trabajo para listado'!$BC$155:$CB$1048576,MATCH($A876,'Hoja de Trabajo para listado'!$BC$155:$BC$1048576,0),MATCH((CUADRO!K$5&amp;$E876),'Hoja de Trabajo para listado'!$BC$151:$CB$151,0)),0)+IFERROR(INDEX('Hoja de Trabajo para listado'!$DE$153:$DG$274,MATCH($A876,'Hoja de Trabajo para listado'!$DE$153:$DE$1048576,0),MATCH((CUADRO!K$5&amp;$E876),'Hoja de Trabajo para listado'!$DE$151:$DG$151,0)),0)+IFERROR(INDEX('Hoja de Trabajo para listado'!$CD$155:$DC$1048576,MATCH($A876,'Hoja de Trabajo para listado'!$CD$155:$CD$1048576,0),MATCH((CUADRO!K$5&amp;$E876),'Hoja de Trabajo para listado'!$CD$151:$DC$151,0)),0)</f>
        <v>0</v>
      </c>
      <c r="L876" s="314">
        <f ca="1">+IFERROR(INDEX('Hoja de Trabajo para listado'!$A$155:$Z$1048576,MATCH($A876,'Hoja de Trabajo para listado'!$A$155:$A$1048576,0),MATCH((CUADRO!L$5&amp;$E876),'Hoja de Trabajo para listado'!$A$151:$Z$151,0)),0)+IFERROR(INDEX('Hoja de Trabajo para listado'!$AB$155:$BA$1048576,MATCH($A876,'Hoja de Trabajo para listado'!$AB$155:$AB$1048576,0),MATCH((CUADRO!L$5&amp;$E876),'Hoja de Trabajo para listado'!$AB$151:$BA$151,0)),0)+IFERROR(INDEX('Hoja de Trabajo para listado'!$BC$155:$CB$1048576,MATCH($A876,'Hoja de Trabajo para listado'!$BC$155:$BC$1048576,0),MATCH((CUADRO!L$5&amp;$E876),'Hoja de Trabajo para listado'!$BC$151:$CB$151,0)),0)+IFERROR(INDEX('Hoja de Trabajo para listado'!$DE$153:$DG$274,MATCH($A876,'Hoja de Trabajo para listado'!$DE$153:$DE$1048576,0),MATCH((CUADRO!L$5&amp;$E876),'Hoja de Trabajo para listado'!$DE$151:$DG$151,0)),0)+IFERROR(INDEX('Hoja de Trabajo para listado'!$CD$155:$DC$1048576,MATCH($A876,'Hoja de Trabajo para listado'!$CD$155:$CD$1048576,0),MATCH((CUADRO!L$5&amp;$E876),'Hoja de Trabajo para listado'!$CD$151:$DC$151,0)),0)</f>
        <v>0</v>
      </c>
      <c r="M876" s="314">
        <f ca="1">+IFERROR(INDEX('Hoja de Trabajo para listado'!$A$155:$Z$1048576,MATCH($A876,'Hoja de Trabajo para listado'!$A$155:$A$1048576,0),MATCH((CUADRO!M$5&amp;$E876),'Hoja de Trabajo para listado'!$A$151:$Z$151,0)),0)+IFERROR(INDEX('Hoja de Trabajo para listado'!$AB$155:$BA$1048576,MATCH($A876,'Hoja de Trabajo para listado'!$AB$155:$AB$1048576,0),MATCH((CUADRO!M$5&amp;$E876),'Hoja de Trabajo para listado'!$AB$151:$BA$151,0)),0)+IFERROR(INDEX('Hoja de Trabajo para listado'!$BC$155:$CB$1048576,MATCH($A876,'Hoja de Trabajo para listado'!$BC$155:$BC$1048576,0),MATCH((CUADRO!M$5&amp;$E876),'Hoja de Trabajo para listado'!$BC$151:$CB$151,0)),0)+IFERROR(INDEX('Hoja de Trabajo para listado'!$DE$153:$DG$274,MATCH($A876,'Hoja de Trabajo para listado'!$DE$153:$DE$1048576,0),MATCH((CUADRO!M$5&amp;$E876),'Hoja de Trabajo para listado'!$DE$151:$DG$151,0)),0)+IFERROR(INDEX('Hoja de Trabajo para listado'!$CD$155:$DC$1048576,MATCH($A876,'Hoja de Trabajo para listado'!$CD$155:$CD$1048576,0),MATCH((CUADRO!M$5&amp;$E876),'Hoja de Trabajo para listado'!$CD$151:$DC$151,0)),0)</f>
        <v>0</v>
      </c>
      <c r="N876" s="314">
        <f ca="1">+IFERROR(INDEX('Hoja de Trabajo para listado'!$A$155:$Z$1048576,MATCH($A876,'Hoja de Trabajo para listado'!$A$155:$A$1048576,0),MATCH((CUADRO!N$5&amp;$E876),'Hoja de Trabajo para listado'!$A$151:$Z$151,0)),0)+IFERROR(INDEX('Hoja de Trabajo para listado'!$AB$155:$BA$1048576,MATCH($A876,'Hoja de Trabajo para listado'!$AB$155:$AB$1048576,0),MATCH((CUADRO!N$5&amp;$E876),'Hoja de Trabajo para listado'!$AB$151:$BA$151,0)),0)+IFERROR(INDEX('Hoja de Trabajo para listado'!$BC$155:$CB$1048576,MATCH($A876,'Hoja de Trabajo para listado'!$BC$155:$BC$1048576,0),MATCH((CUADRO!N$5&amp;$E876),'Hoja de Trabajo para listado'!$BC$151:$CB$151,0)),0)+IFERROR(INDEX('Hoja de Trabajo para listado'!$DE$153:$DG$274,MATCH($A876,'Hoja de Trabajo para listado'!$DE$153:$DE$1048576,0),MATCH((CUADRO!N$5&amp;$E876),'Hoja de Trabajo para listado'!$DE$151:$DG$151,0)),0)+IFERROR(INDEX('Hoja de Trabajo para listado'!$CD$155:$DC$1048576,MATCH($A876,'Hoja de Trabajo para listado'!$CD$155:$CD$1048576,0),MATCH((CUADRO!N$5&amp;$E876),'Hoja de Trabajo para listado'!$CD$151:$DC$151,0)),0)</f>
        <v>0</v>
      </c>
      <c r="O876" s="314">
        <f ca="1">+IFERROR(INDEX('Hoja de Trabajo para listado'!$A$155:$Z$1048576,MATCH($A876,'Hoja de Trabajo para listado'!$A$155:$A$1048576,0),MATCH((CUADRO!O$5&amp;$E876),'Hoja de Trabajo para listado'!$A$151:$Z$151,0)),0)+IFERROR(INDEX('Hoja de Trabajo para listado'!$AB$155:$BA$1048576,MATCH($A876,'Hoja de Trabajo para listado'!$AB$155:$AB$1048576,0),MATCH((CUADRO!O$5&amp;$E876),'Hoja de Trabajo para listado'!$AB$151:$BA$151,0)),0)+IFERROR(INDEX('Hoja de Trabajo para listado'!$BC$155:$CB$1048576,MATCH($A876,'Hoja de Trabajo para listado'!$BC$155:$BC$1048576,0),MATCH((CUADRO!O$5&amp;$E876),'Hoja de Trabajo para listado'!$BC$151:$CB$151,0)),0)+IFERROR(INDEX('Hoja de Trabajo para listado'!$DE$153:$DG$274,MATCH($A876,'Hoja de Trabajo para listado'!$DE$153:$DE$1048576,0),MATCH((CUADRO!O$5&amp;$E876),'Hoja de Trabajo para listado'!$DE$151:$DG$151,0)),0)+IFERROR(INDEX('Hoja de Trabajo para listado'!$CD$155:$DC$1048576,MATCH($A876,'Hoja de Trabajo para listado'!$CD$155:$CD$1048576,0),MATCH((CUADRO!O$5&amp;$E876),'Hoja de Trabajo para listado'!$CD$151:$DC$151,0)),0)</f>
        <v>0</v>
      </c>
      <c r="P876" s="314">
        <f ca="1">+IFERROR(INDEX('Hoja de Trabajo para listado'!$A$155:$Z$1048576,MATCH($A876,'Hoja de Trabajo para listado'!$A$155:$A$1048576,0),MATCH((CUADRO!P$5&amp;$E876),'Hoja de Trabajo para listado'!$A$151:$Z$151,0)),0)+IFERROR(INDEX('Hoja de Trabajo para listado'!$AB$155:$BA$1048576,MATCH($A876,'Hoja de Trabajo para listado'!$AB$155:$AB$1048576,0),MATCH((CUADRO!P$5&amp;$E876),'Hoja de Trabajo para listado'!$AB$151:$BA$151,0)),0)+IFERROR(INDEX('Hoja de Trabajo para listado'!$BC$155:$CB$1048576,MATCH($A876,'Hoja de Trabajo para listado'!$BC$155:$BC$1048576,0),MATCH((CUADRO!P$5&amp;$E876),'Hoja de Trabajo para listado'!$BC$151:$CB$151,0)),0)+IFERROR(INDEX('Hoja de Trabajo para listado'!$DE$153:$DG$274,MATCH($A876,'Hoja de Trabajo para listado'!$DE$153:$DE$1048576,0),MATCH((CUADRO!P$5&amp;$E876),'Hoja de Trabajo para listado'!$DE$151:$DG$151,0)),0)+IFERROR(INDEX('Hoja de Trabajo para listado'!$CD$155:$DC$1048576,MATCH($A876,'Hoja de Trabajo para listado'!$CD$155:$CD$1048576,0),MATCH((CUADRO!P$5&amp;$E876),'Hoja de Trabajo para listado'!$CD$151:$DC$151,0)),0)</f>
        <v>0</v>
      </c>
      <c r="Q876" s="314">
        <f ca="1">+IFERROR(INDEX('Hoja de Trabajo para listado'!$A$155:$Z$1048576,MATCH($A876,'Hoja de Trabajo para listado'!$A$155:$A$1048576,0),MATCH((CUADRO!Q$5&amp;$E876),'Hoja de Trabajo para listado'!$A$151:$Z$151,0)),0)+IFERROR(INDEX('Hoja de Trabajo para listado'!$AB$155:$BA$1048576,MATCH($A876,'Hoja de Trabajo para listado'!$AB$155:$AB$1048576,0),MATCH((CUADRO!Q$5&amp;$E876),'Hoja de Trabajo para listado'!$AB$151:$BA$151,0)),0)+IFERROR(INDEX('Hoja de Trabajo para listado'!$BC$155:$CB$1048576,MATCH($A876,'Hoja de Trabajo para listado'!$BC$155:$BC$1048576,0),MATCH((CUADRO!Q$5&amp;$E876),'Hoja de Trabajo para listado'!$BC$151:$CB$151,0)),0)+IFERROR(INDEX('Hoja de Trabajo para listado'!$DE$153:$DG$274,MATCH($A876,'Hoja de Trabajo para listado'!$DE$153:$DE$1048576,0),MATCH((CUADRO!Q$5&amp;$E876),'Hoja de Trabajo para listado'!$DE$151:$DG$151,0)),0)+IFERROR(INDEX('Hoja de Trabajo para listado'!$CD$155:$DC$1048576,MATCH($A876,'Hoja de Trabajo para listado'!$CD$155:$CD$1048576,0),MATCH((CUADRO!Q$5&amp;$E876),'Hoja de Trabajo para listado'!$CD$151:$DC$151,0)),0)</f>
        <v>0</v>
      </c>
      <c r="R876" s="314">
        <f t="shared" ca="1" si="26"/>
        <v>0</v>
      </c>
      <c r="S876" s="314"/>
      <c r="T876" s="314">
        <f ca="1">+T877</f>
        <v>1800000</v>
      </c>
      <c r="U876" s="313">
        <f t="shared" si="27"/>
        <v>1</v>
      </c>
      <c r="V876" s="319" t="str">
        <f>+VLOOKUP(A876,bd_lista!$A$3:$E$593,5,FALSE)</f>
        <v>Instituciones Descentralizadas</v>
      </c>
      <c r="W876" s="425" t="str">
        <f>+V876</f>
        <v>Instituciones Descentralizadas</v>
      </c>
    </row>
    <row r="877" spans="1:23" customFormat="1" ht="15" customHeight="1">
      <c r="A877" s="323">
        <v>301</v>
      </c>
      <c r="B877" s="428"/>
      <c r="C877" s="339" t="str">
        <f>+VLOOKUP(A877,bd_lista!$A$3:$C$593,3,FALSE)</f>
        <v>Servicio Departamental de Riego - Oruro</v>
      </c>
      <c r="D877" s="430"/>
      <c r="E877" s="319" t="s">
        <v>1419</v>
      </c>
      <c r="F877" s="316">
        <f ca="1">+IFERROR(INDEX('Hoja de Trabajo para listado'!$A$155:$Z$1048576,MATCH($A877,'Hoja de Trabajo para listado'!$A$155:$A$1048576,0),MATCH((CUADRO!F$5&amp;$E877),'Hoja de Trabajo para listado'!$A$151:$Z$151,0)),0)+IFERROR(INDEX('Hoja de Trabajo para listado'!$AB$155:$BA$1048576,MATCH($A877,'Hoja de Trabajo para listado'!$AB$155:$AB$1048576,0),MATCH((CUADRO!F$5&amp;$E877),'Hoja de Trabajo para listado'!$AB$151:$BA$151,0)),0)+IFERROR(INDEX('Hoja de Trabajo para listado'!$BC$155:$CB$1048576,MATCH($A877,'Hoja de Trabajo para listado'!$BC$155:$BC$1048576,0),MATCH((CUADRO!F$5&amp;$E877),'Hoja de Trabajo para listado'!$BC$151:$CB$151,0)),0)+IFERROR(INDEX('Hoja de Trabajo para listado'!$DE$153:$DG$274,MATCH($A877,'Hoja de Trabajo para listado'!$DE$153:$DE$1048576,0),MATCH((CUADRO!F$5&amp;$E877),'Hoja de Trabajo para listado'!$DE$151:$DG$151,0)),0)+IFERROR(INDEX('Hoja de Trabajo para listado'!$CD$155:$DC$1048576,MATCH($A877,'Hoja de Trabajo para listado'!$CD$155:$CD$1048576,0),MATCH((CUADRO!F$5&amp;$E877),'Hoja de Trabajo para listado'!$CD$151:$DC$151,0)),0)</f>
        <v>0</v>
      </c>
      <c r="G877" s="316">
        <f ca="1">+IFERROR(INDEX('Hoja de Trabajo para listado'!$A$155:$Z$1048576,MATCH($A877,'Hoja de Trabajo para listado'!$A$155:$A$1048576,0),MATCH((CUADRO!G$5&amp;$E877),'Hoja de Trabajo para listado'!$A$151:$Z$151,0)),0)+IFERROR(INDEX('Hoja de Trabajo para listado'!$AB$155:$BA$1048576,MATCH($A877,'Hoja de Trabajo para listado'!$AB$155:$AB$1048576,0),MATCH((CUADRO!G$5&amp;$E877),'Hoja de Trabajo para listado'!$AB$151:$BA$151,0)),0)+IFERROR(INDEX('Hoja de Trabajo para listado'!$BC$155:$CB$1048576,MATCH($A877,'Hoja de Trabajo para listado'!$BC$155:$BC$1048576,0),MATCH((CUADRO!G$5&amp;$E877),'Hoja de Trabajo para listado'!$BC$151:$CB$151,0)),0)+IFERROR(INDEX('Hoja de Trabajo para listado'!$DE$153:$DG$274,MATCH($A877,'Hoja de Trabajo para listado'!$DE$153:$DE$1048576,0),MATCH((CUADRO!G$5&amp;$E877),'Hoja de Trabajo para listado'!$DE$151:$DG$151,0)),0)+IFERROR(INDEX('Hoja de Trabajo para listado'!$CD$155:$DC$1048576,MATCH($A877,'Hoja de Trabajo para listado'!$CD$155:$CD$1048576,0),MATCH((CUADRO!G$5&amp;$E877),'Hoja de Trabajo para listado'!$CD$151:$DC$151,0)),0)</f>
        <v>1800000</v>
      </c>
      <c r="H877" s="316">
        <f ca="1">+IFERROR(INDEX('Hoja de Trabajo para listado'!$A$155:$Z$1048576,MATCH($A877,'Hoja de Trabajo para listado'!$A$155:$A$1048576,0),MATCH((CUADRO!H$5&amp;$E877),'Hoja de Trabajo para listado'!$A$151:$Z$151,0)),0)+IFERROR(INDEX('Hoja de Trabajo para listado'!$AB$155:$BA$1048576,MATCH($A877,'Hoja de Trabajo para listado'!$AB$155:$AB$1048576,0),MATCH((CUADRO!H$5&amp;$E877),'Hoja de Trabajo para listado'!$AB$151:$BA$151,0)),0)+IFERROR(INDEX('Hoja de Trabajo para listado'!$BC$155:$CB$1048576,MATCH($A877,'Hoja de Trabajo para listado'!$BC$155:$BC$1048576,0),MATCH((CUADRO!H$5&amp;$E877),'Hoja de Trabajo para listado'!$BC$151:$CB$151,0)),0)+IFERROR(INDEX('Hoja de Trabajo para listado'!$DE$153:$DG$274,MATCH($A877,'Hoja de Trabajo para listado'!$DE$153:$DE$1048576,0),MATCH((CUADRO!H$5&amp;$E877),'Hoja de Trabajo para listado'!$DE$151:$DG$151,0)),0)+IFERROR(INDEX('Hoja de Trabajo para listado'!$CD$155:$DC$1048576,MATCH($A877,'Hoja de Trabajo para listado'!$CD$155:$CD$1048576,0),MATCH((CUADRO!H$5&amp;$E877),'Hoja de Trabajo para listado'!$CD$151:$DC$151,0)),0)</f>
        <v>0</v>
      </c>
      <c r="I877" s="316">
        <f ca="1">+IFERROR(INDEX('Hoja de Trabajo para listado'!$A$155:$Z$1048576,MATCH($A877,'Hoja de Trabajo para listado'!$A$155:$A$1048576,0),MATCH((CUADRO!I$5&amp;$E877),'Hoja de Trabajo para listado'!$A$151:$Z$151,0)),0)+IFERROR(INDEX('Hoja de Trabajo para listado'!$AB$155:$BA$1048576,MATCH($A877,'Hoja de Trabajo para listado'!$AB$155:$AB$1048576,0),MATCH((CUADRO!I$5&amp;$E877),'Hoja de Trabajo para listado'!$AB$151:$BA$151,0)),0)+IFERROR(INDEX('Hoja de Trabajo para listado'!$BC$155:$CB$1048576,MATCH($A877,'Hoja de Trabajo para listado'!$BC$155:$BC$1048576,0),MATCH((CUADRO!I$5&amp;$E877),'Hoja de Trabajo para listado'!$BC$151:$CB$151,0)),0)+IFERROR(INDEX('Hoja de Trabajo para listado'!$DE$153:$DG$274,MATCH($A877,'Hoja de Trabajo para listado'!$DE$153:$DE$1048576,0),MATCH((CUADRO!I$5&amp;$E877),'Hoja de Trabajo para listado'!$DE$151:$DG$151,0)),0)+IFERROR(INDEX('Hoja de Trabajo para listado'!$CD$155:$DC$1048576,MATCH($A877,'Hoja de Trabajo para listado'!$CD$155:$CD$1048576,0),MATCH((CUADRO!I$5&amp;$E877),'Hoja de Trabajo para listado'!$CD$151:$DC$151,0)),0)</f>
        <v>0</v>
      </c>
      <c r="J877" s="316">
        <f ca="1">+IFERROR(INDEX('Hoja de Trabajo para listado'!$A$155:$Z$1048576,MATCH($A877,'Hoja de Trabajo para listado'!$A$155:$A$1048576,0),MATCH((CUADRO!J$5&amp;$E877),'Hoja de Trabajo para listado'!$A$151:$Z$151,0)),0)+IFERROR(INDEX('Hoja de Trabajo para listado'!$AB$155:$BA$1048576,MATCH($A877,'Hoja de Trabajo para listado'!$AB$155:$AB$1048576,0),MATCH((CUADRO!J$5&amp;$E877),'Hoja de Trabajo para listado'!$AB$151:$BA$151,0)),0)+IFERROR(INDEX('Hoja de Trabajo para listado'!$BC$155:$CB$1048576,MATCH($A877,'Hoja de Trabajo para listado'!$BC$155:$BC$1048576,0),MATCH((CUADRO!J$5&amp;$E877),'Hoja de Trabajo para listado'!$BC$151:$CB$151,0)),0)+IFERROR(INDEX('Hoja de Trabajo para listado'!$DE$153:$DG$274,MATCH($A877,'Hoja de Trabajo para listado'!$DE$153:$DE$1048576,0),MATCH((CUADRO!J$5&amp;$E877),'Hoja de Trabajo para listado'!$DE$151:$DG$151,0)),0)+IFERROR(INDEX('Hoja de Trabajo para listado'!$CD$155:$DC$1048576,MATCH($A877,'Hoja de Trabajo para listado'!$CD$155:$CD$1048576,0),MATCH((CUADRO!J$5&amp;$E877),'Hoja de Trabajo para listado'!$CD$151:$DC$151,0)),0)</f>
        <v>0</v>
      </c>
      <c r="K877" s="314">
        <f ca="1">+IFERROR(INDEX('Hoja de Trabajo para listado'!$A$155:$Z$1048576,MATCH($A877,'Hoja de Trabajo para listado'!$A$155:$A$1048576,0),MATCH((CUADRO!K$5&amp;$E877),'Hoja de Trabajo para listado'!$A$151:$Z$151,0)),0)+IFERROR(INDEX('Hoja de Trabajo para listado'!$AB$155:$BA$1048576,MATCH($A877,'Hoja de Trabajo para listado'!$AB$155:$AB$1048576,0),MATCH((CUADRO!K$5&amp;$E877),'Hoja de Trabajo para listado'!$AB$151:$BA$151,0)),0)+IFERROR(INDEX('Hoja de Trabajo para listado'!$BC$155:$CB$1048576,MATCH($A877,'Hoja de Trabajo para listado'!$BC$155:$BC$1048576,0),MATCH((CUADRO!K$5&amp;$E877),'Hoja de Trabajo para listado'!$BC$151:$CB$151,0)),0)+IFERROR(INDEX('Hoja de Trabajo para listado'!$DE$153:$DG$274,MATCH($A877,'Hoja de Trabajo para listado'!$DE$153:$DE$1048576,0),MATCH((CUADRO!K$5&amp;$E877),'Hoja de Trabajo para listado'!$DE$151:$DG$151,0)),0)+IFERROR(INDEX('Hoja de Trabajo para listado'!$CD$155:$DC$1048576,MATCH($A877,'Hoja de Trabajo para listado'!$CD$155:$CD$1048576,0),MATCH((CUADRO!K$5&amp;$E877),'Hoja de Trabajo para listado'!$CD$151:$DC$151,0)),0)</f>
        <v>0</v>
      </c>
      <c r="L877" s="314">
        <f ca="1">+IFERROR(INDEX('Hoja de Trabajo para listado'!$A$155:$Z$1048576,MATCH($A877,'Hoja de Trabajo para listado'!$A$155:$A$1048576,0),MATCH((CUADRO!L$5&amp;$E877),'Hoja de Trabajo para listado'!$A$151:$Z$151,0)),0)+IFERROR(INDEX('Hoja de Trabajo para listado'!$AB$155:$BA$1048576,MATCH($A877,'Hoja de Trabajo para listado'!$AB$155:$AB$1048576,0),MATCH((CUADRO!L$5&amp;$E877),'Hoja de Trabajo para listado'!$AB$151:$BA$151,0)),0)+IFERROR(INDEX('Hoja de Trabajo para listado'!$BC$155:$CB$1048576,MATCH($A877,'Hoja de Trabajo para listado'!$BC$155:$BC$1048576,0),MATCH((CUADRO!L$5&amp;$E877),'Hoja de Trabajo para listado'!$BC$151:$CB$151,0)),0)+IFERROR(INDEX('Hoja de Trabajo para listado'!$DE$153:$DG$274,MATCH($A877,'Hoja de Trabajo para listado'!$DE$153:$DE$1048576,0),MATCH((CUADRO!L$5&amp;$E877),'Hoja de Trabajo para listado'!$DE$151:$DG$151,0)),0)+IFERROR(INDEX('Hoja de Trabajo para listado'!$CD$155:$DC$1048576,MATCH($A877,'Hoja de Trabajo para listado'!$CD$155:$CD$1048576,0),MATCH((CUADRO!L$5&amp;$E877),'Hoja de Trabajo para listado'!$CD$151:$DC$151,0)),0)</f>
        <v>0</v>
      </c>
      <c r="M877" s="314">
        <f ca="1">+IFERROR(INDEX('Hoja de Trabajo para listado'!$A$155:$Z$1048576,MATCH($A877,'Hoja de Trabajo para listado'!$A$155:$A$1048576,0),MATCH((CUADRO!M$5&amp;$E877),'Hoja de Trabajo para listado'!$A$151:$Z$151,0)),0)+IFERROR(INDEX('Hoja de Trabajo para listado'!$AB$155:$BA$1048576,MATCH($A877,'Hoja de Trabajo para listado'!$AB$155:$AB$1048576,0),MATCH((CUADRO!M$5&amp;$E877),'Hoja de Trabajo para listado'!$AB$151:$BA$151,0)),0)+IFERROR(INDEX('Hoja de Trabajo para listado'!$BC$155:$CB$1048576,MATCH($A877,'Hoja de Trabajo para listado'!$BC$155:$BC$1048576,0),MATCH((CUADRO!M$5&amp;$E877),'Hoja de Trabajo para listado'!$BC$151:$CB$151,0)),0)+IFERROR(INDEX('Hoja de Trabajo para listado'!$DE$153:$DG$274,MATCH($A877,'Hoja de Trabajo para listado'!$DE$153:$DE$1048576,0),MATCH((CUADRO!M$5&amp;$E877),'Hoja de Trabajo para listado'!$DE$151:$DG$151,0)),0)+IFERROR(INDEX('Hoja de Trabajo para listado'!$CD$155:$DC$1048576,MATCH($A877,'Hoja de Trabajo para listado'!$CD$155:$CD$1048576,0),MATCH((CUADRO!M$5&amp;$E877),'Hoja de Trabajo para listado'!$CD$151:$DC$151,0)),0)</f>
        <v>0</v>
      </c>
      <c r="N877" s="314">
        <f ca="1">+IFERROR(INDEX('Hoja de Trabajo para listado'!$A$155:$Z$1048576,MATCH($A877,'Hoja de Trabajo para listado'!$A$155:$A$1048576,0),MATCH((CUADRO!N$5&amp;$E877),'Hoja de Trabajo para listado'!$A$151:$Z$151,0)),0)+IFERROR(INDEX('Hoja de Trabajo para listado'!$AB$155:$BA$1048576,MATCH($A877,'Hoja de Trabajo para listado'!$AB$155:$AB$1048576,0),MATCH((CUADRO!N$5&amp;$E877),'Hoja de Trabajo para listado'!$AB$151:$BA$151,0)),0)+IFERROR(INDEX('Hoja de Trabajo para listado'!$BC$155:$CB$1048576,MATCH($A877,'Hoja de Trabajo para listado'!$BC$155:$BC$1048576,0),MATCH((CUADRO!N$5&amp;$E877),'Hoja de Trabajo para listado'!$BC$151:$CB$151,0)),0)+IFERROR(INDEX('Hoja de Trabajo para listado'!$DE$153:$DG$274,MATCH($A877,'Hoja de Trabajo para listado'!$DE$153:$DE$1048576,0),MATCH((CUADRO!N$5&amp;$E877),'Hoja de Trabajo para listado'!$DE$151:$DG$151,0)),0)+IFERROR(INDEX('Hoja de Trabajo para listado'!$CD$155:$DC$1048576,MATCH($A877,'Hoja de Trabajo para listado'!$CD$155:$CD$1048576,0),MATCH((CUADRO!N$5&amp;$E877),'Hoja de Trabajo para listado'!$CD$151:$DC$151,0)),0)</f>
        <v>0</v>
      </c>
      <c r="O877" s="314">
        <f ca="1">+IFERROR(INDEX('Hoja de Trabajo para listado'!$A$155:$Z$1048576,MATCH($A877,'Hoja de Trabajo para listado'!$A$155:$A$1048576,0),MATCH((CUADRO!O$5&amp;$E877),'Hoja de Trabajo para listado'!$A$151:$Z$151,0)),0)+IFERROR(INDEX('Hoja de Trabajo para listado'!$AB$155:$BA$1048576,MATCH($A877,'Hoja de Trabajo para listado'!$AB$155:$AB$1048576,0),MATCH((CUADRO!O$5&amp;$E877),'Hoja de Trabajo para listado'!$AB$151:$BA$151,0)),0)+IFERROR(INDEX('Hoja de Trabajo para listado'!$BC$155:$CB$1048576,MATCH($A877,'Hoja de Trabajo para listado'!$BC$155:$BC$1048576,0),MATCH((CUADRO!O$5&amp;$E877),'Hoja de Trabajo para listado'!$BC$151:$CB$151,0)),0)+IFERROR(INDEX('Hoja de Trabajo para listado'!$DE$153:$DG$274,MATCH($A877,'Hoja de Trabajo para listado'!$DE$153:$DE$1048576,0),MATCH((CUADRO!O$5&amp;$E877),'Hoja de Trabajo para listado'!$DE$151:$DG$151,0)),0)+IFERROR(INDEX('Hoja de Trabajo para listado'!$CD$155:$DC$1048576,MATCH($A877,'Hoja de Trabajo para listado'!$CD$155:$CD$1048576,0),MATCH((CUADRO!O$5&amp;$E877),'Hoja de Trabajo para listado'!$CD$151:$DC$151,0)),0)</f>
        <v>0</v>
      </c>
      <c r="P877" s="314">
        <f ca="1">+IFERROR(INDEX('Hoja de Trabajo para listado'!$A$155:$Z$1048576,MATCH($A877,'Hoja de Trabajo para listado'!$A$155:$A$1048576,0),MATCH((CUADRO!P$5&amp;$E877),'Hoja de Trabajo para listado'!$A$151:$Z$151,0)),0)+IFERROR(INDEX('Hoja de Trabajo para listado'!$AB$155:$BA$1048576,MATCH($A877,'Hoja de Trabajo para listado'!$AB$155:$AB$1048576,0),MATCH((CUADRO!P$5&amp;$E877),'Hoja de Trabajo para listado'!$AB$151:$BA$151,0)),0)+IFERROR(INDEX('Hoja de Trabajo para listado'!$BC$155:$CB$1048576,MATCH($A877,'Hoja de Trabajo para listado'!$BC$155:$BC$1048576,0),MATCH((CUADRO!P$5&amp;$E877),'Hoja de Trabajo para listado'!$BC$151:$CB$151,0)),0)+IFERROR(INDEX('Hoja de Trabajo para listado'!$DE$153:$DG$274,MATCH($A877,'Hoja de Trabajo para listado'!$DE$153:$DE$1048576,0),MATCH((CUADRO!P$5&amp;$E877),'Hoja de Trabajo para listado'!$DE$151:$DG$151,0)),0)+IFERROR(INDEX('Hoja de Trabajo para listado'!$CD$155:$DC$1048576,MATCH($A877,'Hoja de Trabajo para listado'!$CD$155:$CD$1048576,0),MATCH((CUADRO!P$5&amp;$E877),'Hoja de Trabajo para listado'!$CD$151:$DC$151,0)),0)</f>
        <v>0</v>
      </c>
      <c r="Q877" s="314">
        <f ca="1">+IFERROR(INDEX('Hoja de Trabajo para listado'!$A$155:$Z$1048576,MATCH($A877,'Hoja de Trabajo para listado'!$A$155:$A$1048576,0),MATCH((CUADRO!Q$5&amp;$E877),'Hoja de Trabajo para listado'!$A$151:$Z$151,0)),0)+IFERROR(INDEX('Hoja de Trabajo para listado'!$AB$155:$BA$1048576,MATCH($A877,'Hoja de Trabajo para listado'!$AB$155:$AB$1048576,0),MATCH((CUADRO!Q$5&amp;$E877),'Hoja de Trabajo para listado'!$AB$151:$BA$151,0)),0)+IFERROR(INDEX('Hoja de Trabajo para listado'!$BC$155:$CB$1048576,MATCH($A877,'Hoja de Trabajo para listado'!$BC$155:$BC$1048576,0),MATCH((CUADRO!Q$5&amp;$E877),'Hoja de Trabajo para listado'!$BC$151:$CB$151,0)),0)+IFERROR(INDEX('Hoja de Trabajo para listado'!$DE$153:$DG$274,MATCH($A877,'Hoja de Trabajo para listado'!$DE$153:$DE$1048576,0),MATCH((CUADRO!Q$5&amp;$E877),'Hoja de Trabajo para listado'!$DE$151:$DG$151,0)),0)+IFERROR(INDEX('Hoja de Trabajo para listado'!$CD$155:$DC$1048576,MATCH($A877,'Hoja de Trabajo para listado'!$CD$155:$CD$1048576,0),MATCH((CUADRO!Q$5&amp;$E877),'Hoja de Trabajo para listado'!$CD$151:$DC$151,0)),0)</f>
        <v>0</v>
      </c>
      <c r="R877" s="316">
        <f t="shared" ca="1" si="26"/>
        <v>1800000</v>
      </c>
      <c r="S877" s="316">
        <f ca="1">+R876+R877</f>
        <v>1800000</v>
      </c>
      <c r="T877" s="314">
        <f ca="1">+S877</f>
        <v>1800000</v>
      </c>
      <c r="U877" s="348">
        <f t="shared" si="27"/>
        <v>2</v>
      </c>
      <c r="V877" s="319" t="str">
        <f>+VLOOKUP(A877,bd_lista!$A$3:$E$593,5,FALSE)</f>
        <v>Instituciones Descentralizadas</v>
      </c>
      <c r="W877" s="426"/>
    </row>
    <row r="878" spans="1:23" customFormat="1" ht="15" customHeight="1">
      <c r="A878" s="323">
        <v>343</v>
      </c>
      <c r="B878" s="427">
        <f>+A878</f>
        <v>343</v>
      </c>
      <c r="C878" s="318" t="str">
        <f>+VLOOKUP(A878,bd_lista!$A$3:$C$593,3,FALSE)</f>
        <v>Escuela de Jueces del Estado</v>
      </c>
      <c r="D878" s="429" t="str">
        <f>+C878</f>
        <v>Escuela de Jueces del Estado</v>
      </c>
      <c r="E878" s="339" t="s">
        <v>1418</v>
      </c>
      <c r="F878" s="314">
        <f ca="1">+IFERROR(INDEX('Hoja de Trabajo para listado'!$A$155:$Z$1048576,MATCH($A878,'Hoja de Trabajo para listado'!$A$155:$A$1048576,0),MATCH((CUADRO!F$5&amp;$E878),'Hoja de Trabajo para listado'!$A$151:$Z$151,0)),0)+IFERROR(INDEX('Hoja de Trabajo para listado'!$AB$155:$BA$1048576,MATCH($A878,'Hoja de Trabajo para listado'!$AB$155:$AB$1048576,0),MATCH((CUADRO!F$5&amp;$E878),'Hoja de Trabajo para listado'!$AB$151:$BA$151,0)),0)+IFERROR(INDEX('Hoja de Trabajo para listado'!$BC$155:$CB$1048576,MATCH($A878,'Hoja de Trabajo para listado'!$BC$155:$BC$1048576,0),MATCH((CUADRO!F$5&amp;$E878),'Hoja de Trabajo para listado'!$BC$151:$CB$151,0)),0)+IFERROR(INDEX('Hoja de Trabajo para listado'!$DE$153:$DG$274,MATCH($A878,'Hoja de Trabajo para listado'!$DE$153:$DE$1048576,0),MATCH((CUADRO!F$5&amp;$E878),'Hoja de Trabajo para listado'!$DE$151:$DG$151,0)),0)+IFERROR(INDEX('Hoja de Trabajo para listado'!$CD$155:$DC$1048576,MATCH($A878,'Hoja de Trabajo para listado'!$CD$155:$CD$1048576,0),MATCH((CUADRO!F$5&amp;$E878),'Hoja de Trabajo para listado'!$CD$151:$DC$151,0)),0)</f>
        <v>0</v>
      </c>
      <c r="G878" s="314">
        <f ca="1">+IFERROR(INDEX('Hoja de Trabajo para listado'!$A$155:$Z$1048576,MATCH($A878,'Hoja de Trabajo para listado'!$A$155:$A$1048576,0),MATCH((CUADRO!G$5&amp;$E878),'Hoja de Trabajo para listado'!$A$151:$Z$151,0)),0)+IFERROR(INDEX('Hoja de Trabajo para listado'!$AB$155:$BA$1048576,MATCH($A878,'Hoja de Trabajo para listado'!$AB$155:$AB$1048576,0),MATCH((CUADRO!G$5&amp;$E878),'Hoja de Trabajo para listado'!$AB$151:$BA$151,0)),0)+IFERROR(INDEX('Hoja de Trabajo para listado'!$BC$155:$CB$1048576,MATCH($A878,'Hoja de Trabajo para listado'!$BC$155:$BC$1048576,0),MATCH((CUADRO!G$5&amp;$E878),'Hoja de Trabajo para listado'!$BC$151:$CB$151,0)),0)+IFERROR(INDEX('Hoja de Trabajo para listado'!$DE$153:$DG$274,MATCH($A878,'Hoja de Trabajo para listado'!$DE$153:$DE$1048576,0),MATCH((CUADRO!G$5&amp;$E878),'Hoja de Trabajo para listado'!$DE$151:$DG$151,0)),0)+IFERROR(INDEX('Hoja de Trabajo para listado'!$CD$155:$DC$1048576,MATCH($A878,'Hoja de Trabajo para listado'!$CD$155:$CD$1048576,0),MATCH((CUADRO!G$5&amp;$E878),'Hoja de Trabajo para listado'!$CD$151:$DC$151,0)),0)</f>
        <v>0</v>
      </c>
      <c r="H878" s="314">
        <f ca="1">+IFERROR(INDEX('Hoja de Trabajo para listado'!$A$155:$Z$1048576,MATCH($A878,'Hoja de Trabajo para listado'!$A$155:$A$1048576,0),MATCH((CUADRO!H$5&amp;$E878),'Hoja de Trabajo para listado'!$A$151:$Z$151,0)),0)+IFERROR(INDEX('Hoja de Trabajo para listado'!$AB$155:$BA$1048576,MATCH($A878,'Hoja de Trabajo para listado'!$AB$155:$AB$1048576,0),MATCH((CUADRO!H$5&amp;$E878),'Hoja de Trabajo para listado'!$AB$151:$BA$151,0)),0)+IFERROR(INDEX('Hoja de Trabajo para listado'!$BC$155:$CB$1048576,MATCH($A878,'Hoja de Trabajo para listado'!$BC$155:$BC$1048576,0),MATCH((CUADRO!H$5&amp;$E878),'Hoja de Trabajo para listado'!$BC$151:$CB$151,0)),0)+IFERROR(INDEX('Hoja de Trabajo para listado'!$DE$153:$DG$274,MATCH($A878,'Hoja de Trabajo para listado'!$DE$153:$DE$1048576,0),MATCH((CUADRO!H$5&amp;$E878),'Hoja de Trabajo para listado'!$DE$151:$DG$151,0)),0)+IFERROR(INDEX('Hoja de Trabajo para listado'!$CD$155:$DC$1048576,MATCH($A878,'Hoja de Trabajo para listado'!$CD$155:$CD$1048576,0),MATCH((CUADRO!H$5&amp;$E878),'Hoja de Trabajo para listado'!$CD$151:$DC$151,0)),0)</f>
        <v>0</v>
      </c>
      <c r="I878" s="314">
        <f ca="1">+IFERROR(INDEX('Hoja de Trabajo para listado'!$A$155:$Z$1048576,MATCH($A878,'Hoja de Trabajo para listado'!$A$155:$A$1048576,0),MATCH((CUADRO!I$5&amp;$E878),'Hoja de Trabajo para listado'!$A$151:$Z$151,0)),0)+IFERROR(INDEX('Hoja de Trabajo para listado'!$AB$155:$BA$1048576,MATCH($A878,'Hoja de Trabajo para listado'!$AB$155:$AB$1048576,0),MATCH((CUADRO!I$5&amp;$E878),'Hoja de Trabajo para listado'!$AB$151:$BA$151,0)),0)+IFERROR(INDEX('Hoja de Trabajo para listado'!$BC$155:$CB$1048576,MATCH($A878,'Hoja de Trabajo para listado'!$BC$155:$BC$1048576,0),MATCH((CUADRO!I$5&amp;$E878),'Hoja de Trabajo para listado'!$BC$151:$CB$151,0)),0)+IFERROR(INDEX('Hoja de Trabajo para listado'!$DE$153:$DG$274,MATCH($A878,'Hoja de Trabajo para listado'!$DE$153:$DE$1048576,0),MATCH((CUADRO!I$5&amp;$E878),'Hoja de Trabajo para listado'!$DE$151:$DG$151,0)),0)+IFERROR(INDEX('Hoja de Trabajo para listado'!$CD$155:$DC$1048576,MATCH($A878,'Hoja de Trabajo para listado'!$CD$155:$CD$1048576,0),MATCH((CUADRO!I$5&amp;$E878),'Hoja de Trabajo para listado'!$CD$151:$DC$151,0)),0)</f>
        <v>0</v>
      </c>
      <c r="J878" s="314">
        <f ca="1">+IFERROR(INDEX('Hoja de Trabajo para listado'!$A$155:$Z$1048576,MATCH($A878,'Hoja de Trabajo para listado'!$A$155:$A$1048576,0),MATCH((CUADRO!J$5&amp;$E878),'Hoja de Trabajo para listado'!$A$151:$Z$151,0)),0)+IFERROR(INDEX('Hoja de Trabajo para listado'!$AB$155:$BA$1048576,MATCH($A878,'Hoja de Trabajo para listado'!$AB$155:$AB$1048576,0),MATCH((CUADRO!J$5&amp;$E878),'Hoja de Trabajo para listado'!$AB$151:$BA$151,0)),0)+IFERROR(INDEX('Hoja de Trabajo para listado'!$BC$155:$CB$1048576,MATCH($A878,'Hoja de Trabajo para listado'!$BC$155:$BC$1048576,0),MATCH((CUADRO!J$5&amp;$E878),'Hoja de Trabajo para listado'!$BC$151:$CB$151,0)),0)+IFERROR(INDEX('Hoja de Trabajo para listado'!$DE$153:$DG$274,MATCH($A878,'Hoja de Trabajo para listado'!$DE$153:$DE$1048576,0),MATCH((CUADRO!J$5&amp;$E878),'Hoja de Trabajo para listado'!$DE$151:$DG$151,0)),0)+IFERROR(INDEX('Hoja de Trabajo para listado'!$CD$155:$DC$1048576,MATCH($A878,'Hoja de Trabajo para listado'!$CD$155:$CD$1048576,0),MATCH((CUADRO!J$5&amp;$E878),'Hoja de Trabajo para listado'!$CD$151:$DC$151,0)),0)</f>
        <v>0</v>
      </c>
      <c r="K878" s="314">
        <f ca="1">+IFERROR(INDEX('Hoja de Trabajo para listado'!$A$155:$Z$1048576,MATCH($A878,'Hoja de Trabajo para listado'!$A$155:$A$1048576,0),MATCH((CUADRO!K$5&amp;$E878),'Hoja de Trabajo para listado'!$A$151:$Z$151,0)),0)+IFERROR(INDEX('Hoja de Trabajo para listado'!$AB$155:$BA$1048576,MATCH($A878,'Hoja de Trabajo para listado'!$AB$155:$AB$1048576,0),MATCH((CUADRO!K$5&amp;$E878),'Hoja de Trabajo para listado'!$AB$151:$BA$151,0)),0)+IFERROR(INDEX('Hoja de Trabajo para listado'!$BC$155:$CB$1048576,MATCH($A878,'Hoja de Trabajo para listado'!$BC$155:$BC$1048576,0),MATCH((CUADRO!K$5&amp;$E878),'Hoja de Trabajo para listado'!$BC$151:$CB$151,0)),0)+IFERROR(INDEX('Hoja de Trabajo para listado'!$DE$153:$DG$274,MATCH($A878,'Hoja de Trabajo para listado'!$DE$153:$DE$1048576,0),MATCH((CUADRO!K$5&amp;$E878),'Hoja de Trabajo para listado'!$DE$151:$DG$151,0)),0)+IFERROR(INDEX('Hoja de Trabajo para listado'!$CD$155:$DC$1048576,MATCH($A878,'Hoja de Trabajo para listado'!$CD$155:$CD$1048576,0),MATCH((CUADRO!K$5&amp;$E878),'Hoja de Trabajo para listado'!$CD$151:$DC$151,0)),0)</f>
        <v>0</v>
      </c>
      <c r="L878" s="314">
        <f ca="1">+IFERROR(INDEX('Hoja de Trabajo para listado'!$A$155:$Z$1048576,MATCH($A878,'Hoja de Trabajo para listado'!$A$155:$A$1048576,0),MATCH((CUADRO!L$5&amp;$E878),'Hoja de Trabajo para listado'!$A$151:$Z$151,0)),0)+IFERROR(INDEX('Hoja de Trabajo para listado'!$AB$155:$BA$1048576,MATCH($A878,'Hoja de Trabajo para listado'!$AB$155:$AB$1048576,0),MATCH((CUADRO!L$5&amp;$E878),'Hoja de Trabajo para listado'!$AB$151:$BA$151,0)),0)+IFERROR(INDEX('Hoja de Trabajo para listado'!$BC$155:$CB$1048576,MATCH($A878,'Hoja de Trabajo para listado'!$BC$155:$BC$1048576,0),MATCH((CUADRO!L$5&amp;$E878),'Hoja de Trabajo para listado'!$BC$151:$CB$151,0)),0)+IFERROR(INDEX('Hoja de Trabajo para listado'!$DE$153:$DG$274,MATCH($A878,'Hoja de Trabajo para listado'!$DE$153:$DE$1048576,0),MATCH((CUADRO!L$5&amp;$E878),'Hoja de Trabajo para listado'!$DE$151:$DG$151,0)),0)+IFERROR(INDEX('Hoja de Trabajo para listado'!$CD$155:$DC$1048576,MATCH($A878,'Hoja de Trabajo para listado'!$CD$155:$CD$1048576,0),MATCH((CUADRO!L$5&amp;$E878),'Hoja de Trabajo para listado'!$CD$151:$DC$151,0)),0)</f>
        <v>0</v>
      </c>
      <c r="M878" s="314">
        <f ca="1">+IFERROR(INDEX('Hoja de Trabajo para listado'!$A$155:$Z$1048576,MATCH($A878,'Hoja de Trabajo para listado'!$A$155:$A$1048576,0),MATCH((CUADRO!M$5&amp;$E878),'Hoja de Trabajo para listado'!$A$151:$Z$151,0)),0)+IFERROR(INDEX('Hoja de Trabajo para listado'!$AB$155:$BA$1048576,MATCH($A878,'Hoja de Trabajo para listado'!$AB$155:$AB$1048576,0),MATCH((CUADRO!M$5&amp;$E878),'Hoja de Trabajo para listado'!$AB$151:$BA$151,0)),0)+IFERROR(INDEX('Hoja de Trabajo para listado'!$BC$155:$CB$1048576,MATCH($A878,'Hoja de Trabajo para listado'!$BC$155:$BC$1048576,0),MATCH((CUADRO!M$5&amp;$E878),'Hoja de Trabajo para listado'!$BC$151:$CB$151,0)),0)+IFERROR(INDEX('Hoja de Trabajo para listado'!$DE$153:$DG$274,MATCH($A878,'Hoja de Trabajo para listado'!$DE$153:$DE$1048576,0),MATCH((CUADRO!M$5&amp;$E878),'Hoja de Trabajo para listado'!$DE$151:$DG$151,0)),0)+IFERROR(INDEX('Hoja de Trabajo para listado'!$CD$155:$DC$1048576,MATCH($A878,'Hoja de Trabajo para listado'!$CD$155:$CD$1048576,0),MATCH((CUADRO!M$5&amp;$E878),'Hoja de Trabajo para listado'!$CD$151:$DC$151,0)),0)</f>
        <v>0</v>
      </c>
      <c r="N878" s="314">
        <f ca="1">+IFERROR(INDEX('Hoja de Trabajo para listado'!$A$155:$Z$1048576,MATCH($A878,'Hoja de Trabajo para listado'!$A$155:$A$1048576,0),MATCH((CUADRO!N$5&amp;$E878),'Hoja de Trabajo para listado'!$A$151:$Z$151,0)),0)+IFERROR(INDEX('Hoja de Trabajo para listado'!$AB$155:$BA$1048576,MATCH($A878,'Hoja de Trabajo para listado'!$AB$155:$AB$1048576,0),MATCH((CUADRO!N$5&amp;$E878),'Hoja de Trabajo para listado'!$AB$151:$BA$151,0)),0)+IFERROR(INDEX('Hoja de Trabajo para listado'!$BC$155:$CB$1048576,MATCH($A878,'Hoja de Trabajo para listado'!$BC$155:$BC$1048576,0),MATCH((CUADRO!N$5&amp;$E878),'Hoja de Trabajo para listado'!$BC$151:$CB$151,0)),0)+IFERROR(INDEX('Hoja de Trabajo para listado'!$DE$153:$DG$274,MATCH($A878,'Hoja de Trabajo para listado'!$DE$153:$DE$1048576,0),MATCH((CUADRO!N$5&amp;$E878),'Hoja de Trabajo para listado'!$DE$151:$DG$151,0)),0)+IFERROR(INDEX('Hoja de Trabajo para listado'!$CD$155:$DC$1048576,MATCH($A878,'Hoja de Trabajo para listado'!$CD$155:$CD$1048576,0),MATCH((CUADRO!N$5&amp;$E878),'Hoja de Trabajo para listado'!$CD$151:$DC$151,0)),0)</f>
        <v>0</v>
      </c>
      <c r="O878" s="314">
        <f ca="1">+IFERROR(INDEX('Hoja de Trabajo para listado'!$A$155:$Z$1048576,MATCH($A878,'Hoja de Trabajo para listado'!$A$155:$A$1048576,0),MATCH((CUADRO!O$5&amp;$E878),'Hoja de Trabajo para listado'!$A$151:$Z$151,0)),0)+IFERROR(INDEX('Hoja de Trabajo para listado'!$AB$155:$BA$1048576,MATCH($A878,'Hoja de Trabajo para listado'!$AB$155:$AB$1048576,0),MATCH((CUADRO!O$5&amp;$E878),'Hoja de Trabajo para listado'!$AB$151:$BA$151,0)),0)+IFERROR(INDEX('Hoja de Trabajo para listado'!$BC$155:$CB$1048576,MATCH($A878,'Hoja de Trabajo para listado'!$BC$155:$BC$1048576,0),MATCH((CUADRO!O$5&amp;$E878),'Hoja de Trabajo para listado'!$BC$151:$CB$151,0)),0)+IFERROR(INDEX('Hoja de Trabajo para listado'!$DE$153:$DG$274,MATCH($A878,'Hoja de Trabajo para listado'!$DE$153:$DE$1048576,0),MATCH((CUADRO!O$5&amp;$E878),'Hoja de Trabajo para listado'!$DE$151:$DG$151,0)),0)+IFERROR(INDEX('Hoja de Trabajo para listado'!$CD$155:$DC$1048576,MATCH($A878,'Hoja de Trabajo para listado'!$CD$155:$CD$1048576,0),MATCH((CUADRO!O$5&amp;$E878),'Hoja de Trabajo para listado'!$CD$151:$DC$151,0)),0)</f>
        <v>0</v>
      </c>
      <c r="P878" s="314">
        <f ca="1">+IFERROR(INDEX('Hoja de Trabajo para listado'!$A$155:$Z$1048576,MATCH($A878,'Hoja de Trabajo para listado'!$A$155:$A$1048576,0),MATCH((CUADRO!P$5&amp;$E878),'Hoja de Trabajo para listado'!$A$151:$Z$151,0)),0)+IFERROR(INDEX('Hoja de Trabajo para listado'!$AB$155:$BA$1048576,MATCH($A878,'Hoja de Trabajo para listado'!$AB$155:$AB$1048576,0),MATCH((CUADRO!P$5&amp;$E878),'Hoja de Trabajo para listado'!$AB$151:$BA$151,0)),0)+IFERROR(INDEX('Hoja de Trabajo para listado'!$BC$155:$CB$1048576,MATCH($A878,'Hoja de Trabajo para listado'!$BC$155:$BC$1048576,0),MATCH((CUADRO!P$5&amp;$E878),'Hoja de Trabajo para listado'!$BC$151:$CB$151,0)),0)+IFERROR(INDEX('Hoja de Trabajo para listado'!$DE$153:$DG$274,MATCH($A878,'Hoja de Trabajo para listado'!$DE$153:$DE$1048576,0),MATCH((CUADRO!P$5&amp;$E878),'Hoja de Trabajo para listado'!$DE$151:$DG$151,0)),0)+IFERROR(INDEX('Hoja de Trabajo para listado'!$CD$155:$DC$1048576,MATCH($A878,'Hoja de Trabajo para listado'!$CD$155:$CD$1048576,0),MATCH((CUADRO!P$5&amp;$E878),'Hoja de Trabajo para listado'!$CD$151:$DC$151,0)),0)</f>
        <v>0</v>
      </c>
      <c r="Q878" s="314">
        <f ca="1">+IFERROR(INDEX('Hoja de Trabajo para listado'!$A$155:$Z$1048576,MATCH($A878,'Hoja de Trabajo para listado'!$A$155:$A$1048576,0),MATCH((CUADRO!Q$5&amp;$E878),'Hoja de Trabajo para listado'!$A$151:$Z$151,0)),0)+IFERROR(INDEX('Hoja de Trabajo para listado'!$AB$155:$BA$1048576,MATCH($A878,'Hoja de Trabajo para listado'!$AB$155:$AB$1048576,0),MATCH((CUADRO!Q$5&amp;$E878),'Hoja de Trabajo para listado'!$AB$151:$BA$151,0)),0)+IFERROR(INDEX('Hoja de Trabajo para listado'!$BC$155:$CB$1048576,MATCH($A878,'Hoja de Trabajo para listado'!$BC$155:$BC$1048576,0),MATCH((CUADRO!Q$5&amp;$E878),'Hoja de Trabajo para listado'!$BC$151:$CB$151,0)),0)+IFERROR(INDEX('Hoja de Trabajo para listado'!$DE$153:$DG$274,MATCH($A878,'Hoja de Trabajo para listado'!$DE$153:$DE$1048576,0),MATCH((CUADRO!Q$5&amp;$E878),'Hoja de Trabajo para listado'!$DE$151:$DG$151,0)),0)+IFERROR(INDEX('Hoja de Trabajo para listado'!$CD$155:$DC$1048576,MATCH($A878,'Hoja de Trabajo para listado'!$CD$155:$CD$1048576,0),MATCH((CUADRO!Q$5&amp;$E878),'Hoja de Trabajo para listado'!$CD$151:$DC$151,0)),0)</f>
        <v>0</v>
      </c>
      <c r="R878" s="314">
        <f t="shared" ca="1" si="26"/>
        <v>0</v>
      </c>
      <c r="S878" s="314"/>
      <c r="T878" s="314">
        <f ca="1">+T879</f>
        <v>1634528</v>
      </c>
      <c r="U878" s="313">
        <f t="shared" si="27"/>
        <v>1</v>
      </c>
      <c r="V878" s="319" t="str">
        <f>+VLOOKUP(A878,bd_lista!$A$3:$E$593,5,FALSE)</f>
        <v>Instituciones Descentralizadas</v>
      </c>
      <c r="W878" s="425" t="str">
        <f>+V878</f>
        <v>Instituciones Descentralizadas</v>
      </c>
    </row>
    <row r="879" spans="1:23" customFormat="1" ht="15" customHeight="1">
      <c r="A879" s="323">
        <v>343</v>
      </c>
      <c r="B879" s="428"/>
      <c r="C879" s="339" t="str">
        <f>+VLOOKUP(A879,bd_lista!$A$3:$C$593,3,FALSE)</f>
        <v>Escuela de Jueces del Estado</v>
      </c>
      <c r="D879" s="430"/>
      <c r="E879" s="319" t="s">
        <v>1419</v>
      </c>
      <c r="F879" s="316">
        <f ca="1">+IFERROR(INDEX('Hoja de Trabajo para listado'!$A$155:$Z$1048576,MATCH($A879,'Hoja de Trabajo para listado'!$A$155:$A$1048576,0),MATCH((CUADRO!F$5&amp;$E879),'Hoja de Trabajo para listado'!$A$151:$Z$151,0)),0)+IFERROR(INDEX('Hoja de Trabajo para listado'!$AB$155:$BA$1048576,MATCH($A879,'Hoja de Trabajo para listado'!$AB$155:$AB$1048576,0),MATCH((CUADRO!F$5&amp;$E879),'Hoja de Trabajo para listado'!$AB$151:$BA$151,0)),0)+IFERROR(INDEX('Hoja de Trabajo para listado'!$BC$155:$CB$1048576,MATCH($A879,'Hoja de Trabajo para listado'!$BC$155:$BC$1048576,0),MATCH((CUADRO!F$5&amp;$E879),'Hoja de Trabajo para listado'!$BC$151:$CB$151,0)),0)+IFERROR(INDEX('Hoja de Trabajo para listado'!$DE$153:$DG$274,MATCH($A879,'Hoja de Trabajo para listado'!$DE$153:$DE$1048576,0),MATCH((CUADRO!F$5&amp;$E879),'Hoja de Trabajo para listado'!$DE$151:$DG$151,0)),0)+IFERROR(INDEX('Hoja de Trabajo para listado'!$CD$155:$DC$1048576,MATCH($A879,'Hoja de Trabajo para listado'!$CD$155:$CD$1048576,0),MATCH((CUADRO!F$5&amp;$E879),'Hoja de Trabajo para listado'!$CD$151:$DC$151,0)),0)</f>
        <v>0</v>
      </c>
      <c r="G879" s="316">
        <f ca="1">+IFERROR(INDEX('Hoja de Trabajo para listado'!$A$155:$Z$1048576,MATCH($A879,'Hoja de Trabajo para listado'!$A$155:$A$1048576,0),MATCH((CUADRO!G$5&amp;$E879),'Hoja de Trabajo para listado'!$A$151:$Z$151,0)),0)+IFERROR(INDEX('Hoja de Trabajo para listado'!$AB$155:$BA$1048576,MATCH($A879,'Hoja de Trabajo para listado'!$AB$155:$AB$1048576,0),MATCH((CUADRO!G$5&amp;$E879),'Hoja de Trabajo para listado'!$AB$151:$BA$151,0)),0)+IFERROR(INDEX('Hoja de Trabajo para listado'!$BC$155:$CB$1048576,MATCH($A879,'Hoja de Trabajo para listado'!$BC$155:$BC$1048576,0),MATCH((CUADRO!G$5&amp;$E879),'Hoja de Trabajo para listado'!$BC$151:$CB$151,0)),0)+IFERROR(INDEX('Hoja de Trabajo para listado'!$DE$153:$DG$274,MATCH($A879,'Hoja de Trabajo para listado'!$DE$153:$DE$1048576,0),MATCH((CUADRO!G$5&amp;$E879),'Hoja de Trabajo para listado'!$DE$151:$DG$151,0)),0)+IFERROR(INDEX('Hoja de Trabajo para listado'!$CD$155:$DC$1048576,MATCH($A879,'Hoja de Trabajo para listado'!$CD$155:$CD$1048576,0),MATCH((CUADRO!G$5&amp;$E879),'Hoja de Trabajo para listado'!$CD$151:$DC$151,0)),0)</f>
        <v>0</v>
      </c>
      <c r="H879" s="316">
        <f ca="1">+IFERROR(INDEX('Hoja de Trabajo para listado'!$A$155:$Z$1048576,MATCH($A879,'Hoja de Trabajo para listado'!$A$155:$A$1048576,0),MATCH((CUADRO!H$5&amp;$E879),'Hoja de Trabajo para listado'!$A$151:$Z$151,0)),0)+IFERROR(INDEX('Hoja de Trabajo para listado'!$AB$155:$BA$1048576,MATCH($A879,'Hoja de Trabajo para listado'!$AB$155:$AB$1048576,0),MATCH((CUADRO!H$5&amp;$E879),'Hoja de Trabajo para listado'!$AB$151:$BA$151,0)),0)+IFERROR(INDEX('Hoja de Trabajo para listado'!$BC$155:$CB$1048576,MATCH($A879,'Hoja de Trabajo para listado'!$BC$155:$BC$1048576,0),MATCH((CUADRO!H$5&amp;$E879),'Hoja de Trabajo para listado'!$BC$151:$CB$151,0)),0)+IFERROR(INDEX('Hoja de Trabajo para listado'!$DE$153:$DG$274,MATCH($A879,'Hoja de Trabajo para listado'!$DE$153:$DE$1048576,0),MATCH((CUADRO!H$5&amp;$E879),'Hoja de Trabajo para listado'!$DE$151:$DG$151,0)),0)+IFERROR(INDEX('Hoja de Trabajo para listado'!$CD$155:$DC$1048576,MATCH($A879,'Hoja de Trabajo para listado'!$CD$155:$CD$1048576,0),MATCH((CUADRO!H$5&amp;$E879),'Hoja de Trabajo para listado'!$CD$151:$DC$151,0)),0)</f>
        <v>0</v>
      </c>
      <c r="I879" s="316">
        <f ca="1">+IFERROR(INDEX('Hoja de Trabajo para listado'!$A$155:$Z$1048576,MATCH($A879,'Hoja de Trabajo para listado'!$A$155:$A$1048576,0),MATCH((CUADRO!I$5&amp;$E879),'Hoja de Trabajo para listado'!$A$151:$Z$151,0)),0)+IFERROR(INDEX('Hoja de Trabajo para listado'!$AB$155:$BA$1048576,MATCH($A879,'Hoja de Trabajo para listado'!$AB$155:$AB$1048576,0),MATCH((CUADRO!I$5&amp;$E879),'Hoja de Trabajo para listado'!$AB$151:$BA$151,0)),0)+IFERROR(INDEX('Hoja de Trabajo para listado'!$BC$155:$CB$1048576,MATCH($A879,'Hoja de Trabajo para listado'!$BC$155:$BC$1048576,0),MATCH((CUADRO!I$5&amp;$E879),'Hoja de Trabajo para listado'!$BC$151:$CB$151,0)),0)+IFERROR(INDEX('Hoja de Trabajo para listado'!$DE$153:$DG$274,MATCH($A879,'Hoja de Trabajo para listado'!$DE$153:$DE$1048576,0),MATCH((CUADRO!I$5&amp;$E879),'Hoja de Trabajo para listado'!$DE$151:$DG$151,0)),0)+IFERROR(INDEX('Hoja de Trabajo para listado'!$CD$155:$DC$1048576,MATCH($A879,'Hoja de Trabajo para listado'!$CD$155:$CD$1048576,0),MATCH((CUADRO!I$5&amp;$E879),'Hoja de Trabajo para listado'!$CD$151:$DC$151,0)),0)</f>
        <v>0</v>
      </c>
      <c r="J879" s="316">
        <f ca="1">+IFERROR(INDEX('Hoja de Trabajo para listado'!$A$155:$Z$1048576,MATCH($A879,'Hoja de Trabajo para listado'!$A$155:$A$1048576,0),MATCH((CUADRO!J$5&amp;$E879),'Hoja de Trabajo para listado'!$A$151:$Z$151,0)),0)+IFERROR(INDEX('Hoja de Trabajo para listado'!$AB$155:$BA$1048576,MATCH($A879,'Hoja de Trabajo para listado'!$AB$155:$AB$1048576,0),MATCH((CUADRO!J$5&amp;$E879),'Hoja de Trabajo para listado'!$AB$151:$BA$151,0)),0)+IFERROR(INDEX('Hoja de Trabajo para listado'!$BC$155:$CB$1048576,MATCH($A879,'Hoja de Trabajo para listado'!$BC$155:$BC$1048576,0),MATCH((CUADRO!J$5&amp;$E879),'Hoja de Trabajo para listado'!$BC$151:$CB$151,0)),0)+IFERROR(INDEX('Hoja de Trabajo para listado'!$DE$153:$DG$274,MATCH($A879,'Hoja de Trabajo para listado'!$DE$153:$DE$1048576,0),MATCH((CUADRO!J$5&amp;$E879),'Hoja de Trabajo para listado'!$DE$151:$DG$151,0)),0)+IFERROR(INDEX('Hoja de Trabajo para listado'!$CD$155:$DC$1048576,MATCH($A879,'Hoja de Trabajo para listado'!$CD$155:$CD$1048576,0),MATCH((CUADRO!J$5&amp;$E879),'Hoja de Trabajo para listado'!$CD$151:$DC$151,0)),0)</f>
        <v>0</v>
      </c>
      <c r="K879" s="314">
        <f ca="1">+IFERROR(INDEX('Hoja de Trabajo para listado'!$A$155:$Z$1048576,MATCH($A879,'Hoja de Trabajo para listado'!$A$155:$A$1048576,0),MATCH((CUADRO!K$5&amp;$E879),'Hoja de Trabajo para listado'!$A$151:$Z$151,0)),0)+IFERROR(INDEX('Hoja de Trabajo para listado'!$AB$155:$BA$1048576,MATCH($A879,'Hoja de Trabajo para listado'!$AB$155:$AB$1048576,0),MATCH((CUADRO!K$5&amp;$E879),'Hoja de Trabajo para listado'!$AB$151:$BA$151,0)),0)+IFERROR(INDEX('Hoja de Trabajo para listado'!$BC$155:$CB$1048576,MATCH($A879,'Hoja de Trabajo para listado'!$BC$155:$BC$1048576,0),MATCH((CUADRO!K$5&amp;$E879),'Hoja de Trabajo para listado'!$BC$151:$CB$151,0)),0)+IFERROR(INDEX('Hoja de Trabajo para listado'!$DE$153:$DG$274,MATCH($A879,'Hoja de Trabajo para listado'!$DE$153:$DE$1048576,0),MATCH((CUADRO!K$5&amp;$E879),'Hoja de Trabajo para listado'!$DE$151:$DG$151,0)),0)+IFERROR(INDEX('Hoja de Trabajo para listado'!$CD$155:$DC$1048576,MATCH($A879,'Hoja de Trabajo para listado'!$CD$155:$CD$1048576,0),MATCH((CUADRO!K$5&amp;$E879),'Hoja de Trabajo para listado'!$CD$151:$DC$151,0)),0)</f>
        <v>1634528</v>
      </c>
      <c r="L879" s="314">
        <f ca="1">+IFERROR(INDEX('Hoja de Trabajo para listado'!$A$155:$Z$1048576,MATCH($A879,'Hoja de Trabajo para listado'!$A$155:$A$1048576,0),MATCH((CUADRO!L$5&amp;$E879),'Hoja de Trabajo para listado'!$A$151:$Z$151,0)),0)+IFERROR(INDEX('Hoja de Trabajo para listado'!$AB$155:$BA$1048576,MATCH($A879,'Hoja de Trabajo para listado'!$AB$155:$AB$1048576,0),MATCH((CUADRO!L$5&amp;$E879),'Hoja de Trabajo para listado'!$AB$151:$BA$151,0)),0)+IFERROR(INDEX('Hoja de Trabajo para listado'!$BC$155:$CB$1048576,MATCH($A879,'Hoja de Trabajo para listado'!$BC$155:$BC$1048576,0),MATCH((CUADRO!L$5&amp;$E879),'Hoja de Trabajo para listado'!$BC$151:$CB$151,0)),0)+IFERROR(INDEX('Hoja de Trabajo para listado'!$DE$153:$DG$274,MATCH($A879,'Hoja de Trabajo para listado'!$DE$153:$DE$1048576,0),MATCH((CUADRO!L$5&amp;$E879),'Hoja de Trabajo para listado'!$DE$151:$DG$151,0)),0)+IFERROR(INDEX('Hoja de Trabajo para listado'!$CD$155:$DC$1048576,MATCH($A879,'Hoja de Trabajo para listado'!$CD$155:$CD$1048576,0),MATCH((CUADRO!L$5&amp;$E879),'Hoja de Trabajo para listado'!$CD$151:$DC$151,0)),0)</f>
        <v>0</v>
      </c>
      <c r="M879" s="314">
        <f ca="1">+IFERROR(INDEX('Hoja de Trabajo para listado'!$A$155:$Z$1048576,MATCH($A879,'Hoja de Trabajo para listado'!$A$155:$A$1048576,0),MATCH((CUADRO!M$5&amp;$E879),'Hoja de Trabajo para listado'!$A$151:$Z$151,0)),0)+IFERROR(INDEX('Hoja de Trabajo para listado'!$AB$155:$BA$1048576,MATCH($A879,'Hoja de Trabajo para listado'!$AB$155:$AB$1048576,0),MATCH((CUADRO!M$5&amp;$E879),'Hoja de Trabajo para listado'!$AB$151:$BA$151,0)),0)+IFERROR(INDEX('Hoja de Trabajo para listado'!$BC$155:$CB$1048576,MATCH($A879,'Hoja de Trabajo para listado'!$BC$155:$BC$1048576,0),MATCH((CUADRO!M$5&amp;$E879),'Hoja de Trabajo para listado'!$BC$151:$CB$151,0)),0)+IFERROR(INDEX('Hoja de Trabajo para listado'!$DE$153:$DG$274,MATCH($A879,'Hoja de Trabajo para listado'!$DE$153:$DE$1048576,0),MATCH((CUADRO!M$5&amp;$E879),'Hoja de Trabajo para listado'!$DE$151:$DG$151,0)),0)+IFERROR(INDEX('Hoja de Trabajo para listado'!$CD$155:$DC$1048576,MATCH($A879,'Hoja de Trabajo para listado'!$CD$155:$CD$1048576,0),MATCH((CUADRO!M$5&amp;$E879),'Hoja de Trabajo para listado'!$CD$151:$DC$151,0)),0)</f>
        <v>0</v>
      </c>
      <c r="N879" s="314">
        <f ca="1">+IFERROR(INDEX('Hoja de Trabajo para listado'!$A$155:$Z$1048576,MATCH($A879,'Hoja de Trabajo para listado'!$A$155:$A$1048576,0),MATCH((CUADRO!N$5&amp;$E879),'Hoja de Trabajo para listado'!$A$151:$Z$151,0)),0)+IFERROR(INDEX('Hoja de Trabajo para listado'!$AB$155:$BA$1048576,MATCH($A879,'Hoja de Trabajo para listado'!$AB$155:$AB$1048576,0),MATCH((CUADRO!N$5&amp;$E879),'Hoja de Trabajo para listado'!$AB$151:$BA$151,0)),0)+IFERROR(INDEX('Hoja de Trabajo para listado'!$BC$155:$CB$1048576,MATCH($A879,'Hoja de Trabajo para listado'!$BC$155:$BC$1048576,0),MATCH((CUADRO!N$5&amp;$E879),'Hoja de Trabajo para listado'!$BC$151:$CB$151,0)),0)+IFERROR(INDEX('Hoja de Trabajo para listado'!$DE$153:$DG$274,MATCH($A879,'Hoja de Trabajo para listado'!$DE$153:$DE$1048576,0),MATCH((CUADRO!N$5&amp;$E879),'Hoja de Trabajo para listado'!$DE$151:$DG$151,0)),0)+IFERROR(INDEX('Hoja de Trabajo para listado'!$CD$155:$DC$1048576,MATCH($A879,'Hoja de Trabajo para listado'!$CD$155:$CD$1048576,0),MATCH((CUADRO!N$5&amp;$E879),'Hoja de Trabajo para listado'!$CD$151:$DC$151,0)),0)</f>
        <v>0</v>
      </c>
      <c r="O879" s="314">
        <f ca="1">+IFERROR(INDEX('Hoja de Trabajo para listado'!$A$155:$Z$1048576,MATCH($A879,'Hoja de Trabajo para listado'!$A$155:$A$1048576,0),MATCH((CUADRO!O$5&amp;$E879),'Hoja de Trabajo para listado'!$A$151:$Z$151,0)),0)+IFERROR(INDEX('Hoja de Trabajo para listado'!$AB$155:$BA$1048576,MATCH($A879,'Hoja de Trabajo para listado'!$AB$155:$AB$1048576,0),MATCH((CUADRO!O$5&amp;$E879),'Hoja de Trabajo para listado'!$AB$151:$BA$151,0)),0)+IFERROR(INDEX('Hoja de Trabajo para listado'!$BC$155:$CB$1048576,MATCH($A879,'Hoja de Trabajo para listado'!$BC$155:$BC$1048576,0),MATCH((CUADRO!O$5&amp;$E879),'Hoja de Trabajo para listado'!$BC$151:$CB$151,0)),0)+IFERROR(INDEX('Hoja de Trabajo para listado'!$DE$153:$DG$274,MATCH($A879,'Hoja de Trabajo para listado'!$DE$153:$DE$1048576,0),MATCH((CUADRO!O$5&amp;$E879),'Hoja de Trabajo para listado'!$DE$151:$DG$151,0)),0)+IFERROR(INDEX('Hoja de Trabajo para listado'!$CD$155:$DC$1048576,MATCH($A879,'Hoja de Trabajo para listado'!$CD$155:$CD$1048576,0),MATCH((CUADRO!O$5&amp;$E879),'Hoja de Trabajo para listado'!$CD$151:$DC$151,0)),0)</f>
        <v>0</v>
      </c>
      <c r="P879" s="314">
        <f ca="1">+IFERROR(INDEX('Hoja de Trabajo para listado'!$A$155:$Z$1048576,MATCH($A879,'Hoja de Trabajo para listado'!$A$155:$A$1048576,0),MATCH((CUADRO!P$5&amp;$E879),'Hoja de Trabajo para listado'!$A$151:$Z$151,0)),0)+IFERROR(INDEX('Hoja de Trabajo para listado'!$AB$155:$BA$1048576,MATCH($A879,'Hoja de Trabajo para listado'!$AB$155:$AB$1048576,0),MATCH((CUADRO!P$5&amp;$E879),'Hoja de Trabajo para listado'!$AB$151:$BA$151,0)),0)+IFERROR(INDEX('Hoja de Trabajo para listado'!$BC$155:$CB$1048576,MATCH($A879,'Hoja de Trabajo para listado'!$BC$155:$BC$1048576,0),MATCH((CUADRO!P$5&amp;$E879),'Hoja de Trabajo para listado'!$BC$151:$CB$151,0)),0)+IFERROR(INDEX('Hoja de Trabajo para listado'!$DE$153:$DG$274,MATCH($A879,'Hoja de Trabajo para listado'!$DE$153:$DE$1048576,0),MATCH((CUADRO!P$5&amp;$E879),'Hoja de Trabajo para listado'!$DE$151:$DG$151,0)),0)+IFERROR(INDEX('Hoja de Trabajo para listado'!$CD$155:$DC$1048576,MATCH($A879,'Hoja de Trabajo para listado'!$CD$155:$CD$1048576,0),MATCH((CUADRO!P$5&amp;$E879),'Hoja de Trabajo para listado'!$CD$151:$DC$151,0)),0)</f>
        <v>0</v>
      </c>
      <c r="Q879" s="314">
        <f ca="1">+IFERROR(INDEX('Hoja de Trabajo para listado'!$A$155:$Z$1048576,MATCH($A879,'Hoja de Trabajo para listado'!$A$155:$A$1048576,0),MATCH((CUADRO!Q$5&amp;$E879),'Hoja de Trabajo para listado'!$A$151:$Z$151,0)),0)+IFERROR(INDEX('Hoja de Trabajo para listado'!$AB$155:$BA$1048576,MATCH($A879,'Hoja de Trabajo para listado'!$AB$155:$AB$1048576,0),MATCH((CUADRO!Q$5&amp;$E879),'Hoja de Trabajo para listado'!$AB$151:$BA$151,0)),0)+IFERROR(INDEX('Hoja de Trabajo para listado'!$BC$155:$CB$1048576,MATCH($A879,'Hoja de Trabajo para listado'!$BC$155:$BC$1048576,0),MATCH((CUADRO!Q$5&amp;$E879),'Hoja de Trabajo para listado'!$BC$151:$CB$151,0)),0)+IFERROR(INDEX('Hoja de Trabajo para listado'!$DE$153:$DG$274,MATCH($A879,'Hoja de Trabajo para listado'!$DE$153:$DE$1048576,0),MATCH((CUADRO!Q$5&amp;$E879),'Hoja de Trabajo para listado'!$DE$151:$DG$151,0)),0)+IFERROR(INDEX('Hoja de Trabajo para listado'!$CD$155:$DC$1048576,MATCH($A879,'Hoja de Trabajo para listado'!$CD$155:$CD$1048576,0),MATCH((CUADRO!Q$5&amp;$E879),'Hoja de Trabajo para listado'!$CD$151:$DC$151,0)),0)</f>
        <v>0</v>
      </c>
      <c r="R879" s="316">
        <f t="shared" ca="1" si="26"/>
        <v>1634528</v>
      </c>
      <c r="S879" s="316">
        <f ca="1">+R878+R879</f>
        <v>1634528</v>
      </c>
      <c r="T879" s="314">
        <f ca="1">+S879</f>
        <v>1634528</v>
      </c>
      <c r="U879" s="348">
        <f t="shared" si="27"/>
        <v>2</v>
      </c>
      <c r="V879" s="319" t="str">
        <f>+VLOOKUP(A879,bd_lista!$A$3:$E$593,5,FALSE)</f>
        <v>Instituciones Descentralizadas</v>
      </c>
      <c r="W879" s="426"/>
    </row>
    <row r="880" spans="1:23" customFormat="1" ht="15" customHeight="1">
      <c r="A880" s="323">
        <v>129</v>
      </c>
      <c r="B880" s="427">
        <f>+A880</f>
        <v>129</v>
      </c>
      <c r="C880" s="318" t="str">
        <f>+VLOOKUP(A880,bd_lista!$A$3:$C$593,3,FALSE)</f>
        <v>Escuela de Gestión Pública Plurinacional</v>
      </c>
      <c r="D880" s="429" t="str">
        <f>+C880</f>
        <v>Escuela de Gestión Pública Plurinacional</v>
      </c>
      <c r="E880" s="339" t="s">
        <v>1418</v>
      </c>
      <c r="F880" s="314">
        <f ca="1">+IFERROR(INDEX('Hoja de Trabajo para listado'!$A$155:$Z$1048576,MATCH($A880,'Hoja de Trabajo para listado'!$A$155:$A$1048576,0),MATCH((CUADRO!F$5&amp;$E880),'Hoja de Trabajo para listado'!$A$151:$Z$151,0)),0)+IFERROR(INDEX('Hoja de Trabajo para listado'!$AB$155:$BA$1048576,MATCH($A880,'Hoja de Trabajo para listado'!$AB$155:$AB$1048576,0),MATCH((CUADRO!F$5&amp;$E880),'Hoja de Trabajo para listado'!$AB$151:$BA$151,0)),0)+IFERROR(INDEX('Hoja de Trabajo para listado'!$BC$155:$CB$1048576,MATCH($A880,'Hoja de Trabajo para listado'!$BC$155:$BC$1048576,0),MATCH((CUADRO!F$5&amp;$E880),'Hoja de Trabajo para listado'!$BC$151:$CB$151,0)),0)+IFERROR(INDEX('Hoja de Trabajo para listado'!$DE$153:$DG$274,MATCH($A880,'Hoja de Trabajo para listado'!$DE$153:$DE$1048576,0),MATCH((CUADRO!F$5&amp;$E880),'Hoja de Trabajo para listado'!$DE$151:$DG$151,0)),0)+IFERROR(INDEX('Hoja de Trabajo para listado'!$CD$155:$DC$1048576,MATCH($A880,'Hoja de Trabajo para listado'!$CD$155:$CD$1048576,0),MATCH((CUADRO!F$5&amp;$E880),'Hoja de Trabajo para listado'!$CD$151:$DC$151,0)),0)</f>
        <v>0</v>
      </c>
      <c r="G880" s="314">
        <f ca="1">+IFERROR(INDEX('Hoja de Trabajo para listado'!$A$155:$Z$1048576,MATCH($A880,'Hoja de Trabajo para listado'!$A$155:$A$1048576,0),MATCH((CUADRO!G$5&amp;$E880),'Hoja de Trabajo para listado'!$A$151:$Z$151,0)),0)+IFERROR(INDEX('Hoja de Trabajo para listado'!$AB$155:$BA$1048576,MATCH($A880,'Hoja de Trabajo para listado'!$AB$155:$AB$1048576,0),MATCH((CUADRO!G$5&amp;$E880),'Hoja de Trabajo para listado'!$AB$151:$BA$151,0)),0)+IFERROR(INDEX('Hoja de Trabajo para listado'!$BC$155:$CB$1048576,MATCH($A880,'Hoja de Trabajo para listado'!$BC$155:$BC$1048576,0),MATCH((CUADRO!G$5&amp;$E880),'Hoja de Trabajo para listado'!$BC$151:$CB$151,0)),0)+IFERROR(INDEX('Hoja de Trabajo para listado'!$DE$153:$DG$274,MATCH($A880,'Hoja de Trabajo para listado'!$DE$153:$DE$1048576,0),MATCH((CUADRO!G$5&amp;$E880),'Hoja de Trabajo para listado'!$DE$151:$DG$151,0)),0)+IFERROR(INDEX('Hoja de Trabajo para listado'!$CD$155:$DC$1048576,MATCH($A880,'Hoja de Trabajo para listado'!$CD$155:$CD$1048576,0),MATCH((CUADRO!G$5&amp;$E880),'Hoja de Trabajo para listado'!$CD$151:$DC$151,0)),0)</f>
        <v>0</v>
      </c>
      <c r="H880" s="314">
        <f ca="1">+IFERROR(INDEX('Hoja de Trabajo para listado'!$A$155:$Z$1048576,MATCH($A880,'Hoja de Trabajo para listado'!$A$155:$A$1048576,0),MATCH((CUADRO!H$5&amp;$E880),'Hoja de Trabajo para listado'!$A$151:$Z$151,0)),0)+IFERROR(INDEX('Hoja de Trabajo para listado'!$AB$155:$BA$1048576,MATCH($A880,'Hoja de Trabajo para listado'!$AB$155:$AB$1048576,0),MATCH((CUADRO!H$5&amp;$E880),'Hoja de Trabajo para listado'!$AB$151:$BA$151,0)),0)+IFERROR(INDEX('Hoja de Trabajo para listado'!$BC$155:$CB$1048576,MATCH($A880,'Hoja de Trabajo para listado'!$BC$155:$BC$1048576,0),MATCH((CUADRO!H$5&amp;$E880),'Hoja de Trabajo para listado'!$BC$151:$CB$151,0)),0)+IFERROR(INDEX('Hoja de Trabajo para listado'!$DE$153:$DG$274,MATCH($A880,'Hoja de Trabajo para listado'!$DE$153:$DE$1048576,0),MATCH((CUADRO!H$5&amp;$E880),'Hoja de Trabajo para listado'!$DE$151:$DG$151,0)),0)+IFERROR(INDEX('Hoja de Trabajo para listado'!$CD$155:$DC$1048576,MATCH($A880,'Hoja de Trabajo para listado'!$CD$155:$CD$1048576,0),MATCH((CUADRO!H$5&amp;$E880),'Hoja de Trabajo para listado'!$CD$151:$DC$151,0)),0)</f>
        <v>0</v>
      </c>
      <c r="I880" s="314">
        <f ca="1">+IFERROR(INDEX('Hoja de Trabajo para listado'!$A$155:$Z$1048576,MATCH($A880,'Hoja de Trabajo para listado'!$A$155:$A$1048576,0),MATCH((CUADRO!I$5&amp;$E880),'Hoja de Trabajo para listado'!$A$151:$Z$151,0)),0)+IFERROR(INDEX('Hoja de Trabajo para listado'!$AB$155:$BA$1048576,MATCH($A880,'Hoja de Trabajo para listado'!$AB$155:$AB$1048576,0),MATCH((CUADRO!I$5&amp;$E880),'Hoja de Trabajo para listado'!$AB$151:$BA$151,0)),0)+IFERROR(INDEX('Hoja de Trabajo para listado'!$BC$155:$CB$1048576,MATCH($A880,'Hoja de Trabajo para listado'!$BC$155:$BC$1048576,0),MATCH((CUADRO!I$5&amp;$E880),'Hoja de Trabajo para listado'!$BC$151:$CB$151,0)),0)+IFERROR(INDEX('Hoja de Trabajo para listado'!$DE$153:$DG$274,MATCH($A880,'Hoja de Trabajo para listado'!$DE$153:$DE$1048576,0),MATCH((CUADRO!I$5&amp;$E880),'Hoja de Trabajo para listado'!$DE$151:$DG$151,0)),0)+IFERROR(INDEX('Hoja de Trabajo para listado'!$CD$155:$DC$1048576,MATCH($A880,'Hoja de Trabajo para listado'!$CD$155:$CD$1048576,0),MATCH((CUADRO!I$5&amp;$E880),'Hoja de Trabajo para listado'!$CD$151:$DC$151,0)),0)</f>
        <v>0</v>
      </c>
      <c r="J880" s="314">
        <f ca="1">+IFERROR(INDEX('Hoja de Trabajo para listado'!$A$155:$Z$1048576,MATCH($A880,'Hoja de Trabajo para listado'!$A$155:$A$1048576,0),MATCH((CUADRO!J$5&amp;$E880),'Hoja de Trabajo para listado'!$A$151:$Z$151,0)),0)+IFERROR(INDEX('Hoja de Trabajo para listado'!$AB$155:$BA$1048576,MATCH($A880,'Hoja de Trabajo para listado'!$AB$155:$AB$1048576,0),MATCH((CUADRO!J$5&amp;$E880),'Hoja de Trabajo para listado'!$AB$151:$BA$151,0)),0)+IFERROR(INDEX('Hoja de Trabajo para listado'!$BC$155:$CB$1048576,MATCH($A880,'Hoja de Trabajo para listado'!$BC$155:$BC$1048576,0),MATCH((CUADRO!J$5&amp;$E880),'Hoja de Trabajo para listado'!$BC$151:$CB$151,0)),0)+IFERROR(INDEX('Hoja de Trabajo para listado'!$DE$153:$DG$274,MATCH($A880,'Hoja de Trabajo para listado'!$DE$153:$DE$1048576,0),MATCH((CUADRO!J$5&amp;$E880),'Hoja de Trabajo para listado'!$DE$151:$DG$151,0)),0)+IFERROR(INDEX('Hoja de Trabajo para listado'!$CD$155:$DC$1048576,MATCH($A880,'Hoja de Trabajo para listado'!$CD$155:$CD$1048576,0),MATCH((CUADRO!J$5&amp;$E880),'Hoja de Trabajo para listado'!$CD$151:$DC$151,0)),0)</f>
        <v>0</v>
      </c>
      <c r="K880" s="314">
        <f ca="1">+IFERROR(INDEX('Hoja de Trabajo para listado'!$A$155:$Z$1048576,MATCH($A880,'Hoja de Trabajo para listado'!$A$155:$A$1048576,0),MATCH((CUADRO!K$5&amp;$E880),'Hoja de Trabajo para listado'!$A$151:$Z$151,0)),0)+IFERROR(INDEX('Hoja de Trabajo para listado'!$AB$155:$BA$1048576,MATCH($A880,'Hoja de Trabajo para listado'!$AB$155:$AB$1048576,0),MATCH((CUADRO!K$5&amp;$E880),'Hoja de Trabajo para listado'!$AB$151:$BA$151,0)),0)+IFERROR(INDEX('Hoja de Trabajo para listado'!$BC$155:$CB$1048576,MATCH($A880,'Hoja de Trabajo para listado'!$BC$155:$BC$1048576,0),MATCH((CUADRO!K$5&amp;$E880),'Hoja de Trabajo para listado'!$BC$151:$CB$151,0)),0)+IFERROR(INDEX('Hoja de Trabajo para listado'!$DE$153:$DG$274,MATCH($A880,'Hoja de Trabajo para listado'!$DE$153:$DE$1048576,0),MATCH((CUADRO!K$5&amp;$E880),'Hoja de Trabajo para listado'!$DE$151:$DG$151,0)),0)+IFERROR(INDEX('Hoja de Trabajo para listado'!$CD$155:$DC$1048576,MATCH($A880,'Hoja de Trabajo para listado'!$CD$155:$CD$1048576,0),MATCH((CUADRO!K$5&amp;$E880),'Hoja de Trabajo para listado'!$CD$151:$DC$151,0)),0)</f>
        <v>0</v>
      </c>
      <c r="L880" s="314">
        <f ca="1">+IFERROR(INDEX('Hoja de Trabajo para listado'!$A$155:$Z$1048576,MATCH($A880,'Hoja de Trabajo para listado'!$A$155:$A$1048576,0),MATCH((CUADRO!L$5&amp;$E880),'Hoja de Trabajo para listado'!$A$151:$Z$151,0)),0)+IFERROR(INDEX('Hoja de Trabajo para listado'!$AB$155:$BA$1048576,MATCH($A880,'Hoja de Trabajo para listado'!$AB$155:$AB$1048576,0),MATCH((CUADRO!L$5&amp;$E880),'Hoja de Trabajo para listado'!$AB$151:$BA$151,0)),0)+IFERROR(INDEX('Hoja de Trabajo para listado'!$BC$155:$CB$1048576,MATCH($A880,'Hoja de Trabajo para listado'!$BC$155:$BC$1048576,0),MATCH((CUADRO!L$5&amp;$E880),'Hoja de Trabajo para listado'!$BC$151:$CB$151,0)),0)+IFERROR(INDEX('Hoja de Trabajo para listado'!$DE$153:$DG$274,MATCH($A880,'Hoja de Trabajo para listado'!$DE$153:$DE$1048576,0),MATCH((CUADRO!L$5&amp;$E880),'Hoja de Trabajo para listado'!$DE$151:$DG$151,0)),0)+IFERROR(INDEX('Hoja de Trabajo para listado'!$CD$155:$DC$1048576,MATCH($A880,'Hoja de Trabajo para listado'!$CD$155:$CD$1048576,0),MATCH((CUADRO!L$5&amp;$E880),'Hoja de Trabajo para listado'!$CD$151:$DC$151,0)),0)</f>
        <v>0</v>
      </c>
      <c r="M880" s="314">
        <f ca="1">+IFERROR(INDEX('Hoja de Trabajo para listado'!$A$155:$Z$1048576,MATCH($A880,'Hoja de Trabajo para listado'!$A$155:$A$1048576,0),MATCH((CUADRO!M$5&amp;$E880),'Hoja de Trabajo para listado'!$A$151:$Z$151,0)),0)+IFERROR(INDEX('Hoja de Trabajo para listado'!$AB$155:$BA$1048576,MATCH($A880,'Hoja de Trabajo para listado'!$AB$155:$AB$1048576,0),MATCH((CUADRO!M$5&amp;$E880),'Hoja de Trabajo para listado'!$AB$151:$BA$151,0)),0)+IFERROR(INDEX('Hoja de Trabajo para listado'!$BC$155:$CB$1048576,MATCH($A880,'Hoja de Trabajo para listado'!$BC$155:$BC$1048576,0),MATCH((CUADRO!M$5&amp;$E880),'Hoja de Trabajo para listado'!$BC$151:$CB$151,0)),0)+IFERROR(INDEX('Hoja de Trabajo para listado'!$DE$153:$DG$274,MATCH($A880,'Hoja de Trabajo para listado'!$DE$153:$DE$1048576,0),MATCH((CUADRO!M$5&amp;$E880),'Hoja de Trabajo para listado'!$DE$151:$DG$151,0)),0)+IFERROR(INDEX('Hoja de Trabajo para listado'!$CD$155:$DC$1048576,MATCH($A880,'Hoja de Trabajo para listado'!$CD$155:$CD$1048576,0),MATCH((CUADRO!M$5&amp;$E880),'Hoja de Trabajo para listado'!$CD$151:$DC$151,0)),0)</f>
        <v>0</v>
      </c>
      <c r="N880" s="314">
        <f ca="1">+IFERROR(INDEX('Hoja de Trabajo para listado'!$A$155:$Z$1048576,MATCH($A880,'Hoja de Trabajo para listado'!$A$155:$A$1048576,0),MATCH((CUADRO!N$5&amp;$E880),'Hoja de Trabajo para listado'!$A$151:$Z$151,0)),0)+IFERROR(INDEX('Hoja de Trabajo para listado'!$AB$155:$BA$1048576,MATCH($A880,'Hoja de Trabajo para listado'!$AB$155:$AB$1048576,0),MATCH((CUADRO!N$5&amp;$E880),'Hoja de Trabajo para listado'!$AB$151:$BA$151,0)),0)+IFERROR(INDEX('Hoja de Trabajo para listado'!$BC$155:$CB$1048576,MATCH($A880,'Hoja de Trabajo para listado'!$BC$155:$BC$1048576,0),MATCH((CUADRO!N$5&amp;$E880),'Hoja de Trabajo para listado'!$BC$151:$CB$151,0)),0)+IFERROR(INDEX('Hoja de Trabajo para listado'!$DE$153:$DG$274,MATCH($A880,'Hoja de Trabajo para listado'!$DE$153:$DE$1048576,0),MATCH((CUADRO!N$5&amp;$E880),'Hoja de Trabajo para listado'!$DE$151:$DG$151,0)),0)+IFERROR(INDEX('Hoja de Trabajo para listado'!$CD$155:$DC$1048576,MATCH($A880,'Hoja de Trabajo para listado'!$CD$155:$CD$1048576,0),MATCH((CUADRO!N$5&amp;$E880),'Hoja de Trabajo para listado'!$CD$151:$DC$151,0)),0)</f>
        <v>0</v>
      </c>
      <c r="O880" s="314">
        <f ca="1">+IFERROR(INDEX('Hoja de Trabajo para listado'!$A$155:$Z$1048576,MATCH($A880,'Hoja de Trabajo para listado'!$A$155:$A$1048576,0),MATCH((CUADRO!O$5&amp;$E880),'Hoja de Trabajo para listado'!$A$151:$Z$151,0)),0)+IFERROR(INDEX('Hoja de Trabajo para listado'!$AB$155:$BA$1048576,MATCH($A880,'Hoja de Trabajo para listado'!$AB$155:$AB$1048576,0),MATCH((CUADRO!O$5&amp;$E880),'Hoja de Trabajo para listado'!$AB$151:$BA$151,0)),0)+IFERROR(INDEX('Hoja de Trabajo para listado'!$BC$155:$CB$1048576,MATCH($A880,'Hoja de Trabajo para listado'!$BC$155:$BC$1048576,0),MATCH((CUADRO!O$5&amp;$E880),'Hoja de Trabajo para listado'!$BC$151:$CB$151,0)),0)+IFERROR(INDEX('Hoja de Trabajo para listado'!$DE$153:$DG$274,MATCH($A880,'Hoja de Trabajo para listado'!$DE$153:$DE$1048576,0),MATCH((CUADRO!O$5&amp;$E880),'Hoja de Trabajo para listado'!$DE$151:$DG$151,0)),0)+IFERROR(INDEX('Hoja de Trabajo para listado'!$CD$155:$DC$1048576,MATCH($A880,'Hoja de Trabajo para listado'!$CD$155:$CD$1048576,0),MATCH((CUADRO!O$5&amp;$E880),'Hoja de Trabajo para listado'!$CD$151:$DC$151,0)),0)</f>
        <v>0</v>
      </c>
      <c r="P880" s="314">
        <f ca="1">+IFERROR(INDEX('Hoja de Trabajo para listado'!$A$155:$Z$1048576,MATCH($A880,'Hoja de Trabajo para listado'!$A$155:$A$1048576,0),MATCH((CUADRO!P$5&amp;$E880),'Hoja de Trabajo para listado'!$A$151:$Z$151,0)),0)+IFERROR(INDEX('Hoja de Trabajo para listado'!$AB$155:$BA$1048576,MATCH($A880,'Hoja de Trabajo para listado'!$AB$155:$AB$1048576,0),MATCH((CUADRO!P$5&amp;$E880),'Hoja de Trabajo para listado'!$AB$151:$BA$151,0)),0)+IFERROR(INDEX('Hoja de Trabajo para listado'!$BC$155:$CB$1048576,MATCH($A880,'Hoja de Trabajo para listado'!$BC$155:$BC$1048576,0),MATCH((CUADRO!P$5&amp;$E880),'Hoja de Trabajo para listado'!$BC$151:$CB$151,0)),0)+IFERROR(INDEX('Hoja de Trabajo para listado'!$DE$153:$DG$274,MATCH($A880,'Hoja de Trabajo para listado'!$DE$153:$DE$1048576,0),MATCH((CUADRO!P$5&amp;$E880),'Hoja de Trabajo para listado'!$DE$151:$DG$151,0)),0)+IFERROR(INDEX('Hoja de Trabajo para listado'!$CD$155:$DC$1048576,MATCH($A880,'Hoja de Trabajo para listado'!$CD$155:$CD$1048576,0),MATCH((CUADRO!P$5&amp;$E880),'Hoja de Trabajo para listado'!$CD$151:$DC$151,0)),0)</f>
        <v>0</v>
      </c>
      <c r="Q880" s="314">
        <f ca="1">+IFERROR(INDEX('Hoja de Trabajo para listado'!$A$155:$Z$1048576,MATCH($A880,'Hoja de Trabajo para listado'!$A$155:$A$1048576,0),MATCH((CUADRO!Q$5&amp;$E880),'Hoja de Trabajo para listado'!$A$151:$Z$151,0)),0)+IFERROR(INDEX('Hoja de Trabajo para listado'!$AB$155:$BA$1048576,MATCH($A880,'Hoja de Trabajo para listado'!$AB$155:$AB$1048576,0),MATCH((CUADRO!Q$5&amp;$E880),'Hoja de Trabajo para listado'!$AB$151:$BA$151,0)),0)+IFERROR(INDEX('Hoja de Trabajo para listado'!$BC$155:$CB$1048576,MATCH($A880,'Hoja de Trabajo para listado'!$BC$155:$BC$1048576,0),MATCH((CUADRO!Q$5&amp;$E880),'Hoja de Trabajo para listado'!$BC$151:$CB$151,0)),0)+IFERROR(INDEX('Hoja de Trabajo para listado'!$DE$153:$DG$274,MATCH($A880,'Hoja de Trabajo para listado'!$DE$153:$DE$1048576,0),MATCH((CUADRO!Q$5&amp;$E880),'Hoja de Trabajo para listado'!$DE$151:$DG$151,0)),0)+IFERROR(INDEX('Hoja de Trabajo para listado'!$CD$155:$DC$1048576,MATCH($A880,'Hoja de Trabajo para listado'!$CD$155:$CD$1048576,0),MATCH((CUADRO!Q$5&amp;$E880),'Hoja de Trabajo para listado'!$CD$151:$DC$151,0)),0)</f>
        <v>0</v>
      </c>
      <c r="R880" s="314">
        <f t="shared" ca="1" si="26"/>
        <v>0</v>
      </c>
      <c r="S880" s="314"/>
      <c r="T880" s="314">
        <f ca="1">+T881</f>
        <v>1498252</v>
      </c>
      <c r="U880" s="313">
        <f t="shared" si="27"/>
        <v>1</v>
      </c>
      <c r="V880" s="319" t="str">
        <f>+VLOOKUP(A880,bd_lista!$A$3:$E$593,5,FALSE)</f>
        <v>Instituciones Descentralizadas</v>
      </c>
      <c r="W880" s="425" t="str">
        <f>+V880</f>
        <v>Instituciones Descentralizadas</v>
      </c>
    </row>
    <row r="881" spans="1:23" customFormat="1">
      <c r="A881" s="323">
        <v>129</v>
      </c>
      <c r="B881" s="428"/>
      <c r="C881" s="339" t="str">
        <f>+VLOOKUP(A881,bd_lista!$A$3:$C$593,3,FALSE)</f>
        <v>Escuela de Gestión Pública Plurinacional</v>
      </c>
      <c r="D881" s="430"/>
      <c r="E881" s="319" t="s">
        <v>1419</v>
      </c>
      <c r="F881" s="316">
        <f ca="1">+IFERROR(INDEX('Hoja de Trabajo para listado'!$A$155:$Z$1048576,MATCH($A881,'Hoja de Trabajo para listado'!$A$155:$A$1048576,0),MATCH((CUADRO!F$5&amp;$E881),'Hoja de Trabajo para listado'!$A$151:$Z$151,0)),0)+IFERROR(INDEX('Hoja de Trabajo para listado'!$AB$155:$BA$1048576,MATCH($A881,'Hoja de Trabajo para listado'!$AB$155:$AB$1048576,0),MATCH((CUADRO!F$5&amp;$E881),'Hoja de Trabajo para listado'!$AB$151:$BA$151,0)),0)+IFERROR(INDEX('Hoja de Trabajo para listado'!$BC$155:$CB$1048576,MATCH($A881,'Hoja de Trabajo para listado'!$BC$155:$BC$1048576,0),MATCH((CUADRO!F$5&amp;$E881),'Hoja de Trabajo para listado'!$BC$151:$CB$151,0)),0)+IFERROR(INDEX('Hoja de Trabajo para listado'!$DE$153:$DG$274,MATCH($A881,'Hoja de Trabajo para listado'!$DE$153:$DE$1048576,0),MATCH((CUADRO!F$5&amp;$E881),'Hoja de Trabajo para listado'!$DE$151:$DG$151,0)),0)+IFERROR(INDEX('Hoja de Trabajo para listado'!$CD$155:$DC$1048576,MATCH($A881,'Hoja de Trabajo para listado'!$CD$155:$CD$1048576,0),MATCH((CUADRO!F$5&amp;$E881),'Hoja de Trabajo para listado'!$CD$151:$DC$151,0)),0)</f>
        <v>0</v>
      </c>
      <c r="G881" s="316">
        <f ca="1">+IFERROR(INDEX('Hoja de Trabajo para listado'!$A$155:$Z$1048576,MATCH($A881,'Hoja de Trabajo para listado'!$A$155:$A$1048576,0),MATCH((CUADRO!G$5&amp;$E881),'Hoja de Trabajo para listado'!$A$151:$Z$151,0)),0)+IFERROR(INDEX('Hoja de Trabajo para listado'!$AB$155:$BA$1048576,MATCH($A881,'Hoja de Trabajo para listado'!$AB$155:$AB$1048576,0),MATCH((CUADRO!G$5&amp;$E881),'Hoja de Trabajo para listado'!$AB$151:$BA$151,0)),0)+IFERROR(INDEX('Hoja de Trabajo para listado'!$BC$155:$CB$1048576,MATCH($A881,'Hoja de Trabajo para listado'!$BC$155:$BC$1048576,0),MATCH((CUADRO!G$5&amp;$E881),'Hoja de Trabajo para listado'!$BC$151:$CB$151,0)),0)+IFERROR(INDEX('Hoja de Trabajo para listado'!$DE$153:$DG$274,MATCH($A881,'Hoja de Trabajo para listado'!$DE$153:$DE$1048576,0),MATCH((CUADRO!G$5&amp;$E881),'Hoja de Trabajo para listado'!$DE$151:$DG$151,0)),0)+IFERROR(INDEX('Hoja de Trabajo para listado'!$CD$155:$DC$1048576,MATCH($A881,'Hoja de Trabajo para listado'!$CD$155:$CD$1048576,0),MATCH((CUADRO!G$5&amp;$E881),'Hoja de Trabajo para listado'!$CD$151:$DC$151,0)),0)</f>
        <v>0</v>
      </c>
      <c r="H881" s="316">
        <f ca="1">+IFERROR(INDEX('Hoja de Trabajo para listado'!$A$155:$Z$1048576,MATCH($A881,'Hoja de Trabajo para listado'!$A$155:$A$1048576,0),MATCH((CUADRO!H$5&amp;$E881),'Hoja de Trabajo para listado'!$A$151:$Z$151,0)),0)+IFERROR(INDEX('Hoja de Trabajo para listado'!$AB$155:$BA$1048576,MATCH($A881,'Hoja de Trabajo para listado'!$AB$155:$AB$1048576,0),MATCH((CUADRO!H$5&amp;$E881),'Hoja de Trabajo para listado'!$AB$151:$BA$151,0)),0)+IFERROR(INDEX('Hoja de Trabajo para listado'!$BC$155:$CB$1048576,MATCH($A881,'Hoja de Trabajo para listado'!$BC$155:$BC$1048576,0),MATCH((CUADRO!H$5&amp;$E881),'Hoja de Trabajo para listado'!$BC$151:$CB$151,0)),0)+IFERROR(INDEX('Hoja de Trabajo para listado'!$DE$153:$DG$274,MATCH($A881,'Hoja de Trabajo para listado'!$DE$153:$DE$1048576,0),MATCH((CUADRO!H$5&amp;$E881),'Hoja de Trabajo para listado'!$DE$151:$DG$151,0)),0)+IFERROR(INDEX('Hoja de Trabajo para listado'!$CD$155:$DC$1048576,MATCH($A881,'Hoja de Trabajo para listado'!$CD$155:$CD$1048576,0),MATCH((CUADRO!H$5&amp;$E881),'Hoja de Trabajo para listado'!$CD$151:$DC$151,0)),0)</f>
        <v>0</v>
      </c>
      <c r="I881" s="316">
        <f ca="1">+IFERROR(INDEX('Hoja de Trabajo para listado'!$A$155:$Z$1048576,MATCH($A881,'Hoja de Trabajo para listado'!$A$155:$A$1048576,0),MATCH((CUADRO!I$5&amp;$E881),'Hoja de Trabajo para listado'!$A$151:$Z$151,0)),0)+IFERROR(INDEX('Hoja de Trabajo para listado'!$AB$155:$BA$1048576,MATCH($A881,'Hoja de Trabajo para listado'!$AB$155:$AB$1048576,0),MATCH((CUADRO!I$5&amp;$E881),'Hoja de Trabajo para listado'!$AB$151:$BA$151,0)),0)+IFERROR(INDEX('Hoja de Trabajo para listado'!$BC$155:$CB$1048576,MATCH($A881,'Hoja de Trabajo para listado'!$BC$155:$BC$1048576,0),MATCH((CUADRO!I$5&amp;$E881),'Hoja de Trabajo para listado'!$BC$151:$CB$151,0)),0)+IFERROR(INDEX('Hoja de Trabajo para listado'!$DE$153:$DG$274,MATCH($A881,'Hoja de Trabajo para listado'!$DE$153:$DE$1048576,0),MATCH((CUADRO!I$5&amp;$E881),'Hoja de Trabajo para listado'!$DE$151:$DG$151,0)),0)+IFERROR(INDEX('Hoja de Trabajo para listado'!$CD$155:$DC$1048576,MATCH($A881,'Hoja de Trabajo para listado'!$CD$155:$CD$1048576,0),MATCH((CUADRO!I$5&amp;$E881),'Hoja de Trabajo para listado'!$CD$151:$DC$151,0)),0)</f>
        <v>0</v>
      </c>
      <c r="J881" s="316">
        <f ca="1">+IFERROR(INDEX('Hoja de Trabajo para listado'!$A$155:$Z$1048576,MATCH($A881,'Hoja de Trabajo para listado'!$A$155:$A$1048576,0),MATCH((CUADRO!J$5&amp;$E881),'Hoja de Trabajo para listado'!$A$151:$Z$151,0)),0)+IFERROR(INDEX('Hoja de Trabajo para listado'!$AB$155:$BA$1048576,MATCH($A881,'Hoja de Trabajo para listado'!$AB$155:$AB$1048576,0),MATCH((CUADRO!J$5&amp;$E881),'Hoja de Trabajo para listado'!$AB$151:$BA$151,0)),0)+IFERROR(INDEX('Hoja de Trabajo para listado'!$BC$155:$CB$1048576,MATCH($A881,'Hoja de Trabajo para listado'!$BC$155:$BC$1048576,0),MATCH((CUADRO!J$5&amp;$E881),'Hoja de Trabajo para listado'!$BC$151:$CB$151,0)),0)+IFERROR(INDEX('Hoja de Trabajo para listado'!$DE$153:$DG$274,MATCH($A881,'Hoja de Trabajo para listado'!$DE$153:$DE$1048576,0),MATCH((CUADRO!J$5&amp;$E881),'Hoja de Trabajo para listado'!$DE$151:$DG$151,0)),0)+IFERROR(INDEX('Hoja de Trabajo para listado'!$CD$155:$DC$1048576,MATCH($A881,'Hoja de Trabajo para listado'!$CD$155:$CD$1048576,0),MATCH((CUADRO!J$5&amp;$E881),'Hoja de Trabajo para listado'!$CD$151:$DC$151,0)),0)</f>
        <v>0</v>
      </c>
      <c r="K881" s="314">
        <f ca="1">+IFERROR(INDEX('Hoja de Trabajo para listado'!$A$155:$Z$1048576,MATCH($A881,'Hoja de Trabajo para listado'!$A$155:$A$1048576,0),MATCH((CUADRO!K$5&amp;$E881),'Hoja de Trabajo para listado'!$A$151:$Z$151,0)),0)+IFERROR(INDEX('Hoja de Trabajo para listado'!$AB$155:$BA$1048576,MATCH($A881,'Hoja de Trabajo para listado'!$AB$155:$AB$1048576,0),MATCH((CUADRO!K$5&amp;$E881),'Hoja de Trabajo para listado'!$AB$151:$BA$151,0)),0)+IFERROR(INDEX('Hoja de Trabajo para listado'!$BC$155:$CB$1048576,MATCH($A881,'Hoja de Trabajo para listado'!$BC$155:$BC$1048576,0),MATCH((CUADRO!K$5&amp;$E881),'Hoja de Trabajo para listado'!$BC$151:$CB$151,0)),0)+IFERROR(INDEX('Hoja de Trabajo para listado'!$DE$153:$DG$274,MATCH($A881,'Hoja de Trabajo para listado'!$DE$153:$DE$1048576,0),MATCH((CUADRO!K$5&amp;$E881),'Hoja de Trabajo para listado'!$DE$151:$DG$151,0)),0)+IFERROR(INDEX('Hoja de Trabajo para listado'!$CD$155:$DC$1048576,MATCH($A881,'Hoja de Trabajo para listado'!$CD$155:$CD$1048576,0),MATCH((CUADRO!K$5&amp;$E881),'Hoja de Trabajo para listado'!$CD$151:$DC$151,0)),0)</f>
        <v>1498252</v>
      </c>
      <c r="L881" s="314">
        <f ca="1">+IFERROR(INDEX('Hoja de Trabajo para listado'!$A$155:$Z$1048576,MATCH($A881,'Hoja de Trabajo para listado'!$A$155:$A$1048576,0),MATCH((CUADRO!L$5&amp;$E881),'Hoja de Trabajo para listado'!$A$151:$Z$151,0)),0)+IFERROR(INDEX('Hoja de Trabajo para listado'!$AB$155:$BA$1048576,MATCH($A881,'Hoja de Trabajo para listado'!$AB$155:$AB$1048576,0),MATCH((CUADRO!L$5&amp;$E881),'Hoja de Trabajo para listado'!$AB$151:$BA$151,0)),0)+IFERROR(INDEX('Hoja de Trabajo para listado'!$BC$155:$CB$1048576,MATCH($A881,'Hoja de Trabajo para listado'!$BC$155:$BC$1048576,0),MATCH((CUADRO!L$5&amp;$E881),'Hoja de Trabajo para listado'!$BC$151:$CB$151,0)),0)+IFERROR(INDEX('Hoja de Trabajo para listado'!$DE$153:$DG$274,MATCH($A881,'Hoja de Trabajo para listado'!$DE$153:$DE$1048576,0),MATCH((CUADRO!L$5&amp;$E881),'Hoja de Trabajo para listado'!$DE$151:$DG$151,0)),0)+IFERROR(INDEX('Hoja de Trabajo para listado'!$CD$155:$DC$1048576,MATCH($A881,'Hoja de Trabajo para listado'!$CD$155:$CD$1048576,0),MATCH((CUADRO!L$5&amp;$E881),'Hoja de Trabajo para listado'!$CD$151:$DC$151,0)),0)</f>
        <v>0</v>
      </c>
      <c r="M881" s="314">
        <f ca="1">+IFERROR(INDEX('Hoja de Trabajo para listado'!$A$155:$Z$1048576,MATCH($A881,'Hoja de Trabajo para listado'!$A$155:$A$1048576,0),MATCH((CUADRO!M$5&amp;$E881),'Hoja de Trabajo para listado'!$A$151:$Z$151,0)),0)+IFERROR(INDEX('Hoja de Trabajo para listado'!$AB$155:$BA$1048576,MATCH($A881,'Hoja de Trabajo para listado'!$AB$155:$AB$1048576,0),MATCH((CUADRO!M$5&amp;$E881),'Hoja de Trabajo para listado'!$AB$151:$BA$151,0)),0)+IFERROR(INDEX('Hoja de Trabajo para listado'!$BC$155:$CB$1048576,MATCH($A881,'Hoja de Trabajo para listado'!$BC$155:$BC$1048576,0),MATCH((CUADRO!M$5&amp;$E881),'Hoja de Trabajo para listado'!$BC$151:$CB$151,0)),0)+IFERROR(INDEX('Hoja de Trabajo para listado'!$DE$153:$DG$274,MATCH($A881,'Hoja de Trabajo para listado'!$DE$153:$DE$1048576,0),MATCH((CUADRO!M$5&amp;$E881),'Hoja de Trabajo para listado'!$DE$151:$DG$151,0)),0)+IFERROR(INDEX('Hoja de Trabajo para listado'!$CD$155:$DC$1048576,MATCH($A881,'Hoja de Trabajo para listado'!$CD$155:$CD$1048576,0),MATCH((CUADRO!M$5&amp;$E881),'Hoja de Trabajo para listado'!$CD$151:$DC$151,0)),0)</f>
        <v>0</v>
      </c>
      <c r="N881" s="314">
        <f ca="1">+IFERROR(INDEX('Hoja de Trabajo para listado'!$A$155:$Z$1048576,MATCH($A881,'Hoja de Trabajo para listado'!$A$155:$A$1048576,0),MATCH((CUADRO!N$5&amp;$E881),'Hoja de Trabajo para listado'!$A$151:$Z$151,0)),0)+IFERROR(INDEX('Hoja de Trabajo para listado'!$AB$155:$BA$1048576,MATCH($A881,'Hoja de Trabajo para listado'!$AB$155:$AB$1048576,0),MATCH((CUADRO!N$5&amp;$E881),'Hoja de Trabajo para listado'!$AB$151:$BA$151,0)),0)+IFERROR(INDEX('Hoja de Trabajo para listado'!$BC$155:$CB$1048576,MATCH($A881,'Hoja de Trabajo para listado'!$BC$155:$BC$1048576,0),MATCH((CUADRO!N$5&amp;$E881),'Hoja de Trabajo para listado'!$BC$151:$CB$151,0)),0)+IFERROR(INDEX('Hoja de Trabajo para listado'!$DE$153:$DG$274,MATCH($A881,'Hoja de Trabajo para listado'!$DE$153:$DE$1048576,0),MATCH((CUADRO!N$5&amp;$E881),'Hoja de Trabajo para listado'!$DE$151:$DG$151,0)),0)+IFERROR(INDEX('Hoja de Trabajo para listado'!$CD$155:$DC$1048576,MATCH($A881,'Hoja de Trabajo para listado'!$CD$155:$CD$1048576,0),MATCH((CUADRO!N$5&amp;$E881),'Hoja de Trabajo para listado'!$CD$151:$DC$151,0)),0)</f>
        <v>0</v>
      </c>
      <c r="O881" s="314">
        <f ca="1">+IFERROR(INDEX('Hoja de Trabajo para listado'!$A$155:$Z$1048576,MATCH($A881,'Hoja de Trabajo para listado'!$A$155:$A$1048576,0),MATCH((CUADRO!O$5&amp;$E881),'Hoja de Trabajo para listado'!$A$151:$Z$151,0)),0)+IFERROR(INDEX('Hoja de Trabajo para listado'!$AB$155:$BA$1048576,MATCH($A881,'Hoja de Trabajo para listado'!$AB$155:$AB$1048576,0),MATCH((CUADRO!O$5&amp;$E881),'Hoja de Trabajo para listado'!$AB$151:$BA$151,0)),0)+IFERROR(INDEX('Hoja de Trabajo para listado'!$BC$155:$CB$1048576,MATCH($A881,'Hoja de Trabajo para listado'!$BC$155:$BC$1048576,0),MATCH((CUADRO!O$5&amp;$E881),'Hoja de Trabajo para listado'!$BC$151:$CB$151,0)),0)+IFERROR(INDEX('Hoja de Trabajo para listado'!$DE$153:$DG$274,MATCH($A881,'Hoja de Trabajo para listado'!$DE$153:$DE$1048576,0),MATCH((CUADRO!O$5&amp;$E881),'Hoja de Trabajo para listado'!$DE$151:$DG$151,0)),0)+IFERROR(INDEX('Hoja de Trabajo para listado'!$CD$155:$DC$1048576,MATCH($A881,'Hoja de Trabajo para listado'!$CD$155:$CD$1048576,0),MATCH((CUADRO!O$5&amp;$E881),'Hoja de Trabajo para listado'!$CD$151:$DC$151,0)),0)</f>
        <v>0</v>
      </c>
      <c r="P881" s="314">
        <f ca="1">+IFERROR(INDEX('Hoja de Trabajo para listado'!$A$155:$Z$1048576,MATCH($A881,'Hoja de Trabajo para listado'!$A$155:$A$1048576,0),MATCH((CUADRO!P$5&amp;$E881),'Hoja de Trabajo para listado'!$A$151:$Z$151,0)),0)+IFERROR(INDEX('Hoja de Trabajo para listado'!$AB$155:$BA$1048576,MATCH($A881,'Hoja de Trabajo para listado'!$AB$155:$AB$1048576,0),MATCH((CUADRO!P$5&amp;$E881),'Hoja de Trabajo para listado'!$AB$151:$BA$151,0)),0)+IFERROR(INDEX('Hoja de Trabajo para listado'!$BC$155:$CB$1048576,MATCH($A881,'Hoja de Trabajo para listado'!$BC$155:$BC$1048576,0),MATCH((CUADRO!P$5&amp;$E881),'Hoja de Trabajo para listado'!$BC$151:$CB$151,0)),0)+IFERROR(INDEX('Hoja de Trabajo para listado'!$DE$153:$DG$274,MATCH($A881,'Hoja de Trabajo para listado'!$DE$153:$DE$1048576,0),MATCH((CUADRO!P$5&amp;$E881),'Hoja de Trabajo para listado'!$DE$151:$DG$151,0)),0)+IFERROR(INDEX('Hoja de Trabajo para listado'!$CD$155:$DC$1048576,MATCH($A881,'Hoja de Trabajo para listado'!$CD$155:$CD$1048576,0),MATCH((CUADRO!P$5&amp;$E881),'Hoja de Trabajo para listado'!$CD$151:$DC$151,0)),0)</f>
        <v>0</v>
      </c>
      <c r="Q881" s="314">
        <f ca="1">+IFERROR(INDEX('Hoja de Trabajo para listado'!$A$155:$Z$1048576,MATCH($A881,'Hoja de Trabajo para listado'!$A$155:$A$1048576,0),MATCH((CUADRO!Q$5&amp;$E881),'Hoja de Trabajo para listado'!$A$151:$Z$151,0)),0)+IFERROR(INDEX('Hoja de Trabajo para listado'!$AB$155:$BA$1048576,MATCH($A881,'Hoja de Trabajo para listado'!$AB$155:$AB$1048576,0),MATCH((CUADRO!Q$5&amp;$E881),'Hoja de Trabajo para listado'!$AB$151:$BA$151,0)),0)+IFERROR(INDEX('Hoja de Trabajo para listado'!$BC$155:$CB$1048576,MATCH($A881,'Hoja de Trabajo para listado'!$BC$155:$BC$1048576,0),MATCH((CUADRO!Q$5&amp;$E881),'Hoja de Trabajo para listado'!$BC$151:$CB$151,0)),0)+IFERROR(INDEX('Hoja de Trabajo para listado'!$DE$153:$DG$274,MATCH($A881,'Hoja de Trabajo para listado'!$DE$153:$DE$1048576,0),MATCH((CUADRO!Q$5&amp;$E881),'Hoja de Trabajo para listado'!$DE$151:$DG$151,0)),0)+IFERROR(INDEX('Hoja de Trabajo para listado'!$CD$155:$DC$1048576,MATCH($A881,'Hoja de Trabajo para listado'!$CD$155:$CD$1048576,0),MATCH((CUADRO!Q$5&amp;$E881),'Hoja de Trabajo para listado'!$CD$151:$DC$151,0)),0)</f>
        <v>0</v>
      </c>
      <c r="R881" s="316">
        <f t="shared" ca="1" si="26"/>
        <v>1498252</v>
      </c>
      <c r="S881" s="316">
        <f ca="1">+R880+R881</f>
        <v>1498252</v>
      </c>
      <c r="T881" s="314">
        <f ca="1">+S881</f>
        <v>1498252</v>
      </c>
      <c r="U881" s="348">
        <f t="shared" si="27"/>
        <v>2</v>
      </c>
      <c r="V881" s="319" t="str">
        <f>+VLOOKUP(A881,bd_lista!$A$3:$E$593,5,FALSE)</f>
        <v>Instituciones Descentralizadas</v>
      </c>
      <c r="W881" s="426"/>
    </row>
    <row r="882" spans="1:23" customFormat="1">
      <c r="A882" s="323">
        <v>117</v>
      </c>
      <c r="B882" s="427">
        <f>+A882</f>
        <v>117</v>
      </c>
      <c r="C882" s="318" t="str">
        <f>+VLOOKUP(A882,bd_lista!$A$3:$C$593,3,FALSE)</f>
        <v>Dirección General de Aeronáutica Civil</v>
      </c>
      <c r="D882" s="429" t="str">
        <f>+C882</f>
        <v>Dirección General de Aeronáutica Civil</v>
      </c>
      <c r="E882" s="339" t="s">
        <v>1418</v>
      </c>
      <c r="F882" s="314">
        <f ca="1">+IFERROR(INDEX('Hoja de Trabajo para listado'!$A$155:$Z$1048576,MATCH($A882,'Hoja de Trabajo para listado'!$A$155:$A$1048576,0),MATCH((CUADRO!F$5&amp;$E882),'Hoja de Trabajo para listado'!$A$151:$Z$151,0)),0)+IFERROR(INDEX('Hoja de Trabajo para listado'!$AB$155:$BA$1048576,MATCH($A882,'Hoja de Trabajo para listado'!$AB$155:$AB$1048576,0),MATCH((CUADRO!F$5&amp;$E882),'Hoja de Trabajo para listado'!$AB$151:$BA$151,0)),0)+IFERROR(INDEX('Hoja de Trabajo para listado'!$BC$155:$CB$1048576,MATCH($A882,'Hoja de Trabajo para listado'!$BC$155:$BC$1048576,0),MATCH((CUADRO!F$5&amp;$E882),'Hoja de Trabajo para listado'!$BC$151:$CB$151,0)),0)+IFERROR(INDEX('Hoja de Trabajo para listado'!$DE$153:$DG$274,MATCH($A882,'Hoja de Trabajo para listado'!$DE$153:$DE$1048576,0),MATCH((CUADRO!F$5&amp;$E882),'Hoja de Trabajo para listado'!$DE$151:$DG$151,0)),0)+IFERROR(INDEX('Hoja de Trabajo para listado'!$CD$155:$DC$1048576,MATCH($A882,'Hoja de Trabajo para listado'!$CD$155:$CD$1048576,0),MATCH((CUADRO!F$5&amp;$E882),'Hoja de Trabajo para listado'!$CD$151:$DC$151,0)),0)</f>
        <v>0</v>
      </c>
      <c r="G882" s="314">
        <f ca="1">+IFERROR(INDEX('Hoja de Trabajo para listado'!$A$155:$Z$1048576,MATCH($A882,'Hoja de Trabajo para listado'!$A$155:$A$1048576,0),MATCH((CUADRO!G$5&amp;$E882),'Hoja de Trabajo para listado'!$A$151:$Z$151,0)),0)+IFERROR(INDEX('Hoja de Trabajo para listado'!$AB$155:$BA$1048576,MATCH($A882,'Hoja de Trabajo para listado'!$AB$155:$AB$1048576,0),MATCH((CUADRO!G$5&amp;$E882),'Hoja de Trabajo para listado'!$AB$151:$BA$151,0)),0)+IFERROR(INDEX('Hoja de Trabajo para listado'!$BC$155:$CB$1048576,MATCH($A882,'Hoja de Trabajo para listado'!$BC$155:$BC$1048576,0),MATCH((CUADRO!G$5&amp;$E882),'Hoja de Trabajo para listado'!$BC$151:$CB$151,0)),0)+IFERROR(INDEX('Hoja de Trabajo para listado'!$DE$153:$DG$274,MATCH($A882,'Hoja de Trabajo para listado'!$DE$153:$DE$1048576,0),MATCH((CUADRO!G$5&amp;$E882),'Hoja de Trabajo para listado'!$DE$151:$DG$151,0)),0)+IFERROR(INDEX('Hoja de Trabajo para listado'!$CD$155:$DC$1048576,MATCH($A882,'Hoja de Trabajo para listado'!$CD$155:$CD$1048576,0),MATCH((CUADRO!G$5&amp;$E882),'Hoja de Trabajo para listado'!$CD$151:$DC$151,0)),0)</f>
        <v>0</v>
      </c>
      <c r="H882" s="314">
        <f ca="1">+IFERROR(INDEX('Hoja de Trabajo para listado'!$A$155:$Z$1048576,MATCH($A882,'Hoja de Trabajo para listado'!$A$155:$A$1048576,0),MATCH((CUADRO!H$5&amp;$E882),'Hoja de Trabajo para listado'!$A$151:$Z$151,0)),0)+IFERROR(INDEX('Hoja de Trabajo para listado'!$AB$155:$BA$1048576,MATCH($A882,'Hoja de Trabajo para listado'!$AB$155:$AB$1048576,0),MATCH((CUADRO!H$5&amp;$E882),'Hoja de Trabajo para listado'!$AB$151:$BA$151,0)),0)+IFERROR(INDEX('Hoja de Trabajo para listado'!$BC$155:$CB$1048576,MATCH($A882,'Hoja de Trabajo para listado'!$BC$155:$BC$1048576,0),MATCH((CUADRO!H$5&amp;$E882),'Hoja de Trabajo para listado'!$BC$151:$CB$151,0)),0)+IFERROR(INDEX('Hoja de Trabajo para listado'!$DE$153:$DG$274,MATCH($A882,'Hoja de Trabajo para listado'!$DE$153:$DE$1048576,0),MATCH((CUADRO!H$5&amp;$E882),'Hoja de Trabajo para listado'!$DE$151:$DG$151,0)),0)+IFERROR(INDEX('Hoja de Trabajo para listado'!$CD$155:$DC$1048576,MATCH($A882,'Hoja de Trabajo para listado'!$CD$155:$CD$1048576,0),MATCH((CUADRO!H$5&amp;$E882),'Hoja de Trabajo para listado'!$CD$151:$DC$151,0)),0)</f>
        <v>1300</v>
      </c>
      <c r="I882" s="314">
        <f ca="1">+IFERROR(INDEX('Hoja de Trabajo para listado'!$A$155:$Z$1048576,MATCH($A882,'Hoja de Trabajo para listado'!$A$155:$A$1048576,0),MATCH((CUADRO!I$5&amp;$E882),'Hoja de Trabajo para listado'!$A$151:$Z$151,0)),0)+IFERROR(INDEX('Hoja de Trabajo para listado'!$AB$155:$BA$1048576,MATCH($A882,'Hoja de Trabajo para listado'!$AB$155:$AB$1048576,0),MATCH((CUADRO!I$5&amp;$E882),'Hoja de Trabajo para listado'!$AB$151:$BA$151,0)),0)+IFERROR(INDEX('Hoja de Trabajo para listado'!$BC$155:$CB$1048576,MATCH($A882,'Hoja de Trabajo para listado'!$BC$155:$BC$1048576,0),MATCH((CUADRO!I$5&amp;$E882),'Hoja de Trabajo para listado'!$BC$151:$CB$151,0)),0)+IFERROR(INDEX('Hoja de Trabajo para listado'!$DE$153:$DG$274,MATCH($A882,'Hoja de Trabajo para listado'!$DE$153:$DE$1048576,0),MATCH((CUADRO!I$5&amp;$E882),'Hoja de Trabajo para listado'!$DE$151:$DG$151,0)),0)+IFERROR(INDEX('Hoja de Trabajo para listado'!$CD$155:$DC$1048576,MATCH($A882,'Hoja de Trabajo para listado'!$CD$155:$CD$1048576,0),MATCH((CUADRO!I$5&amp;$E882),'Hoja de Trabajo para listado'!$CD$151:$DC$151,0)),0)</f>
        <v>950</v>
      </c>
      <c r="J882" s="314">
        <f ca="1">+IFERROR(INDEX('Hoja de Trabajo para listado'!$A$155:$Z$1048576,MATCH($A882,'Hoja de Trabajo para listado'!$A$155:$A$1048576,0),MATCH((CUADRO!J$5&amp;$E882),'Hoja de Trabajo para listado'!$A$151:$Z$151,0)),0)+IFERROR(INDEX('Hoja de Trabajo para listado'!$AB$155:$BA$1048576,MATCH($A882,'Hoja de Trabajo para listado'!$AB$155:$AB$1048576,0),MATCH((CUADRO!J$5&amp;$E882),'Hoja de Trabajo para listado'!$AB$151:$BA$151,0)),0)+IFERROR(INDEX('Hoja de Trabajo para listado'!$BC$155:$CB$1048576,MATCH($A882,'Hoja de Trabajo para listado'!$BC$155:$BC$1048576,0),MATCH((CUADRO!J$5&amp;$E882),'Hoja de Trabajo para listado'!$BC$151:$CB$151,0)),0)+IFERROR(INDEX('Hoja de Trabajo para listado'!$DE$153:$DG$274,MATCH($A882,'Hoja de Trabajo para listado'!$DE$153:$DE$1048576,0),MATCH((CUADRO!J$5&amp;$E882),'Hoja de Trabajo para listado'!$DE$151:$DG$151,0)),0)+IFERROR(INDEX('Hoja de Trabajo para listado'!$CD$155:$DC$1048576,MATCH($A882,'Hoja de Trabajo para listado'!$CD$155:$CD$1048576,0),MATCH((CUADRO!J$5&amp;$E882),'Hoja de Trabajo para listado'!$CD$151:$DC$151,0)),0)</f>
        <v>500</v>
      </c>
      <c r="K882" s="314">
        <f ca="1">+IFERROR(INDEX('Hoja de Trabajo para listado'!$A$155:$Z$1048576,MATCH($A882,'Hoja de Trabajo para listado'!$A$155:$A$1048576,0),MATCH((CUADRO!K$5&amp;$E882),'Hoja de Trabajo para listado'!$A$151:$Z$151,0)),0)+IFERROR(INDEX('Hoja de Trabajo para listado'!$AB$155:$BA$1048576,MATCH($A882,'Hoja de Trabajo para listado'!$AB$155:$AB$1048576,0),MATCH((CUADRO!K$5&amp;$E882),'Hoja de Trabajo para listado'!$AB$151:$BA$151,0)),0)+IFERROR(INDEX('Hoja de Trabajo para listado'!$BC$155:$CB$1048576,MATCH($A882,'Hoja de Trabajo para listado'!$BC$155:$BC$1048576,0),MATCH((CUADRO!K$5&amp;$E882),'Hoja de Trabajo para listado'!$BC$151:$CB$151,0)),0)+IFERROR(INDEX('Hoja de Trabajo para listado'!$DE$153:$DG$274,MATCH($A882,'Hoja de Trabajo para listado'!$DE$153:$DE$1048576,0),MATCH((CUADRO!K$5&amp;$E882),'Hoja de Trabajo para listado'!$DE$151:$DG$151,0)),0)+IFERROR(INDEX('Hoja de Trabajo para listado'!$CD$155:$DC$1048576,MATCH($A882,'Hoja de Trabajo para listado'!$CD$155:$CD$1048576,0),MATCH((CUADRO!K$5&amp;$E882),'Hoja de Trabajo para listado'!$CD$151:$DC$151,0)),0)</f>
        <v>0</v>
      </c>
      <c r="L882" s="314">
        <f ca="1">+IFERROR(INDEX('Hoja de Trabajo para listado'!$A$155:$Z$1048576,MATCH($A882,'Hoja de Trabajo para listado'!$A$155:$A$1048576,0),MATCH((CUADRO!L$5&amp;$E882),'Hoja de Trabajo para listado'!$A$151:$Z$151,0)),0)+IFERROR(INDEX('Hoja de Trabajo para listado'!$AB$155:$BA$1048576,MATCH($A882,'Hoja de Trabajo para listado'!$AB$155:$AB$1048576,0),MATCH((CUADRO!L$5&amp;$E882),'Hoja de Trabajo para listado'!$AB$151:$BA$151,0)),0)+IFERROR(INDEX('Hoja de Trabajo para listado'!$BC$155:$CB$1048576,MATCH($A882,'Hoja de Trabajo para listado'!$BC$155:$BC$1048576,0),MATCH((CUADRO!L$5&amp;$E882),'Hoja de Trabajo para listado'!$BC$151:$CB$151,0)),0)+IFERROR(INDEX('Hoja de Trabajo para listado'!$DE$153:$DG$274,MATCH($A882,'Hoja de Trabajo para listado'!$DE$153:$DE$1048576,0),MATCH((CUADRO!L$5&amp;$E882),'Hoja de Trabajo para listado'!$DE$151:$DG$151,0)),0)+IFERROR(INDEX('Hoja de Trabajo para listado'!$CD$155:$DC$1048576,MATCH($A882,'Hoja de Trabajo para listado'!$CD$155:$CD$1048576,0),MATCH((CUADRO!L$5&amp;$E882),'Hoja de Trabajo para listado'!$CD$151:$DC$151,0)),0)</f>
        <v>0</v>
      </c>
      <c r="M882" s="314">
        <f ca="1">+IFERROR(INDEX('Hoja de Trabajo para listado'!$A$155:$Z$1048576,MATCH($A882,'Hoja de Trabajo para listado'!$A$155:$A$1048576,0),MATCH((CUADRO!M$5&amp;$E882),'Hoja de Trabajo para listado'!$A$151:$Z$151,0)),0)+IFERROR(INDEX('Hoja de Trabajo para listado'!$AB$155:$BA$1048576,MATCH($A882,'Hoja de Trabajo para listado'!$AB$155:$AB$1048576,0),MATCH((CUADRO!M$5&amp;$E882),'Hoja de Trabajo para listado'!$AB$151:$BA$151,0)),0)+IFERROR(INDEX('Hoja de Trabajo para listado'!$BC$155:$CB$1048576,MATCH($A882,'Hoja de Trabajo para listado'!$BC$155:$BC$1048576,0),MATCH((CUADRO!M$5&amp;$E882),'Hoja de Trabajo para listado'!$BC$151:$CB$151,0)),0)+IFERROR(INDEX('Hoja de Trabajo para listado'!$DE$153:$DG$274,MATCH($A882,'Hoja de Trabajo para listado'!$DE$153:$DE$1048576,0),MATCH((CUADRO!M$5&amp;$E882),'Hoja de Trabajo para listado'!$DE$151:$DG$151,0)),0)+IFERROR(INDEX('Hoja de Trabajo para listado'!$CD$155:$DC$1048576,MATCH($A882,'Hoja de Trabajo para listado'!$CD$155:$CD$1048576,0),MATCH((CUADRO!M$5&amp;$E882),'Hoja de Trabajo para listado'!$CD$151:$DC$151,0)),0)</f>
        <v>0</v>
      </c>
      <c r="N882" s="314">
        <f ca="1">+IFERROR(INDEX('Hoja de Trabajo para listado'!$A$155:$Z$1048576,MATCH($A882,'Hoja de Trabajo para listado'!$A$155:$A$1048576,0),MATCH((CUADRO!N$5&amp;$E882),'Hoja de Trabajo para listado'!$A$151:$Z$151,0)),0)+IFERROR(INDEX('Hoja de Trabajo para listado'!$AB$155:$BA$1048576,MATCH($A882,'Hoja de Trabajo para listado'!$AB$155:$AB$1048576,0),MATCH((CUADRO!N$5&amp;$E882),'Hoja de Trabajo para listado'!$AB$151:$BA$151,0)),0)+IFERROR(INDEX('Hoja de Trabajo para listado'!$BC$155:$CB$1048576,MATCH($A882,'Hoja de Trabajo para listado'!$BC$155:$BC$1048576,0),MATCH((CUADRO!N$5&amp;$E882),'Hoja de Trabajo para listado'!$BC$151:$CB$151,0)),0)+IFERROR(INDEX('Hoja de Trabajo para listado'!$DE$153:$DG$274,MATCH($A882,'Hoja de Trabajo para listado'!$DE$153:$DE$1048576,0),MATCH((CUADRO!N$5&amp;$E882),'Hoja de Trabajo para listado'!$DE$151:$DG$151,0)),0)+IFERROR(INDEX('Hoja de Trabajo para listado'!$CD$155:$DC$1048576,MATCH($A882,'Hoja de Trabajo para listado'!$CD$155:$CD$1048576,0),MATCH((CUADRO!N$5&amp;$E882),'Hoja de Trabajo para listado'!$CD$151:$DC$151,0)),0)</f>
        <v>0</v>
      </c>
      <c r="O882" s="314">
        <f ca="1">+IFERROR(INDEX('Hoja de Trabajo para listado'!$A$155:$Z$1048576,MATCH($A882,'Hoja de Trabajo para listado'!$A$155:$A$1048576,0),MATCH((CUADRO!O$5&amp;$E882),'Hoja de Trabajo para listado'!$A$151:$Z$151,0)),0)+IFERROR(INDEX('Hoja de Trabajo para listado'!$AB$155:$BA$1048576,MATCH($A882,'Hoja de Trabajo para listado'!$AB$155:$AB$1048576,0),MATCH((CUADRO!O$5&amp;$E882),'Hoja de Trabajo para listado'!$AB$151:$BA$151,0)),0)+IFERROR(INDEX('Hoja de Trabajo para listado'!$BC$155:$CB$1048576,MATCH($A882,'Hoja de Trabajo para listado'!$BC$155:$BC$1048576,0),MATCH((CUADRO!O$5&amp;$E882),'Hoja de Trabajo para listado'!$BC$151:$CB$151,0)),0)+IFERROR(INDEX('Hoja de Trabajo para listado'!$DE$153:$DG$274,MATCH($A882,'Hoja de Trabajo para listado'!$DE$153:$DE$1048576,0),MATCH((CUADRO!O$5&amp;$E882),'Hoja de Trabajo para listado'!$DE$151:$DG$151,0)),0)+IFERROR(INDEX('Hoja de Trabajo para listado'!$CD$155:$DC$1048576,MATCH($A882,'Hoja de Trabajo para listado'!$CD$155:$CD$1048576,0),MATCH((CUADRO!O$5&amp;$E882),'Hoja de Trabajo para listado'!$CD$151:$DC$151,0)),0)</f>
        <v>0</v>
      </c>
      <c r="P882" s="314">
        <f ca="1">+IFERROR(INDEX('Hoja de Trabajo para listado'!$A$155:$Z$1048576,MATCH($A882,'Hoja de Trabajo para listado'!$A$155:$A$1048576,0),MATCH((CUADRO!P$5&amp;$E882),'Hoja de Trabajo para listado'!$A$151:$Z$151,0)),0)+IFERROR(INDEX('Hoja de Trabajo para listado'!$AB$155:$BA$1048576,MATCH($A882,'Hoja de Trabajo para listado'!$AB$155:$AB$1048576,0),MATCH((CUADRO!P$5&amp;$E882),'Hoja de Trabajo para listado'!$AB$151:$BA$151,0)),0)+IFERROR(INDEX('Hoja de Trabajo para listado'!$BC$155:$CB$1048576,MATCH($A882,'Hoja de Trabajo para listado'!$BC$155:$BC$1048576,0),MATCH((CUADRO!P$5&amp;$E882),'Hoja de Trabajo para listado'!$BC$151:$CB$151,0)),0)+IFERROR(INDEX('Hoja de Trabajo para listado'!$DE$153:$DG$274,MATCH($A882,'Hoja de Trabajo para listado'!$DE$153:$DE$1048576,0),MATCH((CUADRO!P$5&amp;$E882),'Hoja de Trabajo para listado'!$DE$151:$DG$151,0)),0)+IFERROR(INDEX('Hoja de Trabajo para listado'!$CD$155:$DC$1048576,MATCH($A882,'Hoja de Trabajo para listado'!$CD$155:$CD$1048576,0),MATCH((CUADRO!P$5&amp;$E882),'Hoja de Trabajo para listado'!$CD$151:$DC$151,0)),0)</f>
        <v>0</v>
      </c>
      <c r="Q882" s="314">
        <f ca="1">+IFERROR(INDEX('Hoja de Trabajo para listado'!$A$155:$Z$1048576,MATCH($A882,'Hoja de Trabajo para listado'!$A$155:$A$1048576,0),MATCH((CUADRO!Q$5&amp;$E882),'Hoja de Trabajo para listado'!$A$151:$Z$151,0)),0)+IFERROR(INDEX('Hoja de Trabajo para listado'!$AB$155:$BA$1048576,MATCH($A882,'Hoja de Trabajo para listado'!$AB$155:$AB$1048576,0),MATCH((CUADRO!Q$5&amp;$E882),'Hoja de Trabajo para listado'!$AB$151:$BA$151,0)),0)+IFERROR(INDEX('Hoja de Trabajo para listado'!$BC$155:$CB$1048576,MATCH($A882,'Hoja de Trabajo para listado'!$BC$155:$BC$1048576,0),MATCH((CUADRO!Q$5&amp;$E882),'Hoja de Trabajo para listado'!$BC$151:$CB$151,0)),0)+IFERROR(INDEX('Hoja de Trabajo para listado'!$DE$153:$DG$274,MATCH($A882,'Hoja de Trabajo para listado'!$DE$153:$DE$1048576,0),MATCH((CUADRO!Q$5&amp;$E882),'Hoja de Trabajo para listado'!$DE$151:$DG$151,0)),0)+IFERROR(INDEX('Hoja de Trabajo para listado'!$CD$155:$DC$1048576,MATCH($A882,'Hoja de Trabajo para listado'!$CD$155:$CD$1048576,0),MATCH((CUADRO!Q$5&amp;$E882),'Hoja de Trabajo para listado'!$CD$151:$DC$151,0)),0)</f>
        <v>0</v>
      </c>
      <c r="R882" s="314">
        <f t="shared" ca="1" si="26"/>
        <v>2750</v>
      </c>
      <c r="S882" s="314"/>
      <c r="T882" s="314">
        <f ca="1">+T883</f>
        <v>1024613.94</v>
      </c>
      <c r="U882" s="313">
        <f t="shared" si="27"/>
        <v>1</v>
      </c>
      <c r="V882" s="319" t="str">
        <f>+VLOOKUP(A882,bd_lista!$A$3:$E$593,5,FALSE)</f>
        <v>Instituciones Descentralizadas</v>
      </c>
      <c r="W882" s="425" t="str">
        <f>+V882</f>
        <v>Instituciones Descentralizadas</v>
      </c>
    </row>
    <row r="883" spans="1:23" customFormat="1">
      <c r="A883" s="323">
        <v>117</v>
      </c>
      <c r="B883" s="428"/>
      <c r="C883" s="339" t="str">
        <f>+VLOOKUP(A883,bd_lista!$A$3:$C$593,3,FALSE)</f>
        <v>Dirección General de Aeronáutica Civil</v>
      </c>
      <c r="D883" s="430"/>
      <c r="E883" s="319" t="s">
        <v>1419</v>
      </c>
      <c r="F883" s="316">
        <f ca="1">+IFERROR(INDEX('Hoja de Trabajo para listado'!$A$155:$Z$1048576,MATCH($A883,'Hoja de Trabajo para listado'!$A$155:$A$1048576,0),MATCH((CUADRO!F$5&amp;$E883),'Hoja de Trabajo para listado'!$A$151:$Z$151,0)),0)+IFERROR(INDEX('Hoja de Trabajo para listado'!$AB$155:$BA$1048576,MATCH($A883,'Hoja de Trabajo para listado'!$AB$155:$AB$1048576,0),MATCH((CUADRO!F$5&amp;$E883),'Hoja de Trabajo para listado'!$AB$151:$BA$151,0)),0)+IFERROR(INDEX('Hoja de Trabajo para listado'!$BC$155:$CB$1048576,MATCH($A883,'Hoja de Trabajo para listado'!$BC$155:$BC$1048576,0),MATCH((CUADRO!F$5&amp;$E883),'Hoja de Trabajo para listado'!$BC$151:$CB$151,0)),0)+IFERROR(INDEX('Hoja de Trabajo para listado'!$DE$153:$DG$274,MATCH($A883,'Hoja de Trabajo para listado'!$DE$153:$DE$1048576,0),MATCH((CUADRO!F$5&amp;$E883),'Hoja de Trabajo para listado'!$DE$151:$DG$151,0)),0)+IFERROR(INDEX('Hoja de Trabajo para listado'!$CD$155:$DC$1048576,MATCH($A883,'Hoja de Trabajo para listado'!$CD$155:$CD$1048576,0),MATCH((CUADRO!F$5&amp;$E883),'Hoja de Trabajo para listado'!$CD$151:$DC$151,0)),0)</f>
        <v>0</v>
      </c>
      <c r="G883" s="316">
        <f ca="1">+IFERROR(INDEX('Hoja de Trabajo para listado'!$A$155:$Z$1048576,MATCH($A883,'Hoja de Trabajo para listado'!$A$155:$A$1048576,0),MATCH((CUADRO!G$5&amp;$E883),'Hoja de Trabajo para listado'!$A$151:$Z$151,0)),0)+IFERROR(INDEX('Hoja de Trabajo para listado'!$AB$155:$BA$1048576,MATCH($A883,'Hoja de Trabajo para listado'!$AB$155:$AB$1048576,0),MATCH((CUADRO!G$5&amp;$E883),'Hoja de Trabajo para listado'!$AB$151:$BA$151,0)),0)+IFERROR(INDEX('Hoja de Trabajo para listado'!$BC$155:$CB$1048576,MATCH($A883,'Hoja de Trabajo para listado'!$BC$155:$BC$1048576,0),MATCH((CUADRO!G$5&amp;$E883),'Hoja de Trabajo para listado'!$BC$151:$CB$151,0)),0)+IFERROR(INDEX('Hoja de Trabajo para listado'!$DE$153:$DG$274,MATCH($A883,'Hoja de Trabajo para listado'!$DE$153:$DE$1048576,0),MATCH((CUADRO!G$5&amp;$E883),'Hoja de Trabajo para listado'!$DE$151:$DG$151,0)),0)+IFERROR(INDEX('Hoja de Trabajo para listado'!$CD$155:$DC$1048576,MATCH($A883,'Hoja de Trabajo para listado'!$CD$155:$CD$1048576,0),MATCH((CUADRO!G$5&amp;$E883),'Hoja de Trabajo para listado'!$CD$151:$DC$151,0)),0)</f>
        <v>0</v>
      </c>
      <c r="H883" s="316">
        <f ca="1">+IFERROR(INDEX('Hoja de Trabajo para listado'!$A$155:$Z$1048576,MATCH($A883,'Hoja de Trabajo para listado'!$A$155:$A$1048576,0),MATCH((CUADRO!H$5&amp;$E883),'Hoja de Trabajo para listado'!$A$151:$Z$151,0)),0)+IFERROR(INDEX('Hoja de Trabajo para listado'!$AB$155:$BA$1048576,MATCH($A883,'Hoja de Trabajo para listado'!$AB$155:$AB$1048576,0),MATCH((CUADRO!H$5&amp;$E883),'Hoja de Trabajo para listado'!$AB$151:$BA$151,0)),0)+IFERROR(INDEX('Hoja de Trabajo para listado'!$BC$155:$CB$1048576,MATCH($A883,'Hoja de Trabajo para listado'!$BC$155:$BC$1048576,0),MATCH((CUADRO!H$5&amp;$E883),'Hoja de Trabajo para listado'!$BC$151:$CB$151,0)),0)+IFERROR(INDEX('Hoja de Trabajo para listado'!$DE$153:$DG$274,MATCH($A883,'Hoja de Trabajo para listado'!$DE$153:$DE$1048576,0),MATCH((CUADRO!H$5&amp;$E883),'Hoja de Trabajo para listado'!$DE$151:$DG$151,0)),0)+IFERROR(INDEX('Hoja de Trabajo para listado'!$CD$155:$DC$1048576,MATCH($A883,'Hoja de Trabajo para listado'!$CD$155:$CD$1048576,0),MATCH((CUADRO!H$5&amp;$E883),'Hoja de Trabajo para listado'!$CD$151:$DC$151,0)),0)</f>
        <v>3424</v>
      </c>
      <c r="I883" s="316">
        <f ca="1">+IFERROR(INDEX('Hoja de Trabajo para listado'!$A$155:$Z$1048576,MATCH($A883,'Hoja de Trabajo para listado'!$A$155:$A$1048576,0),MATCH((CUADRO!I$5&amp;$E883),'Hoja de Trabajo para listado'!$A$151:$Z$151,0)),0)+IFERROR(INDEX('Hoja de Trabajo para listado'!$AB$155:$BA$1048576,MATCH($A883,'Hoja de Trabajo para listado'!$AB$155:$AB$1048576,0),MATCH((CUADRO!I$5&amp;$E883),'Hoja de Trabajo para listado'!$AB$151:$BA$151,0)),0)+IFERROR(INDEX('Hoja de Trabajo para listado'!$BC$155:$CB$1048576,MATCH($A883,'Hoja de Trabajo para listado'!$BC$155:$BC$1048576,0),MATCH((CUADRO!I$5&amp;$E883),'Hoja de Trabajo para listado'!$BC$151:$CB$151,0)),0)+IFERROR(INDEX('Hoja de Trabajo para listado'!$DE$153:$DG$274,MATCH($A883,'Hoja de Trabajo para listado'!$DE$153:$DE$1048576,0),MATCH((CUADRO!I$5&amp;$E883),'Hoja de Trabajo para listado'!$DE$151:$DG$151,0)),0)+IFERROR(INDEX('Hoja de Trabajo para listado'!$CD$155:$DC$1048576,MATCH($A883,'Hoja de Trabajo para listado'!$CD$155:$CD$1048576,0),MATCH((CUADRO!I$5&amp;$E883),'Hoja de Trabajo para listado'!$CD$151:$DC$151,0)),0)</f>
        <v>0</v>
      </c>
      <c r="J883" s="316">
        <f ca="1">+IFERROR(INDEX('Hoja de Trabajo para listado'!$A$155:$Z$1048576,MATCH($A883,'Hoja de Trabajo para listado'!$A$155:$A$1048576,0),MATCH((CUADRO!J$5&amp;$E883),'Hoja de Trabajo para listado'!$A$151:$Z$151,0)),0)+IFERROR(INDEX('Hoja de Trabajo para listado'!$AB$155:$BA$1048576,MATCH($A883,'Hoja de Trabajo para listado'!$AB$155:$AB$1048576,0),MATCH((CUADRO!J$5&amp;$E883),'Hoja de Trabajo para listado'!$AB$151:$BA$151,0)),0)+IFERROR(INDEX('Hoja de Trabajo para listado'!$BC$155:$CB$1048576,MATCH($A883,'Hoja de Trabajo para listado'!$BC$155:$BC$1048576,0),MATCH((CUADRO!J$5&amp;$E883),'Hoja de Trabajo para listado'!$BC$151:$CB$151,0)),0)+IFERROR(INDEX('Hoja de Trabajo para listado'!$DE$153:$DG$274,MATCH($A883,'Hoja de Trabajo para listado'!$DE$153:$DE$1048576,0),MATCH((CUADRO!J$5&amp;$E883),'Hoja de Trabajo para listado'!$DE$151:$DG$151,0)),0)+IFERROR(INDEX('Hoja de Trabajo para listado'!$CD$155:$DC$1048576,MATCH($A883,'Hoja de Trabajo para listado'!$CD$155:$CD$1048576,0),MATCH((CUADRO!J$5&amp;$E883),'Hoja de Trabajo para listado'!$CD$151:$DC$151,0)),0)</f>
        <v>0</v>
      </c>
      <c r="K883" s="314">
        <f ca="1">+IFERROR(INDEX('Hoja de Trabajo para listado'!$A$155:$Z$1048576,MATCH($A883,'Hoja de Trabajo para listado'!$A$155:$A$1048576,0),MATCH((CUADRO!K$5&amp;$E883),'Hoja de Trabajo para listado'!$A$151:$Z$151,0)),0)+IFERROR(INDEX('Hoja de Trabajo para listado'!$AB$155:$BA$1048576,MATCH($A883,'Hoja de Trabajo para listado'!$AB$155:$AB$1048576,0),MATCH((CUADRO!K$5&amp;$E883),'Hoja de Trabajo para listado'!$AB$151:$BA$151,0)),0)+IFERROR(INDEX('Hoja de Trabajo para listado'!$BC$155:$CB$1048576,MATCH($A883,'Hoja de Trabajo para listado'!$BC$155:$BC$1048576,0),MATCH((CUADRO!K$5&amp;$E883),'Hoja de Trabajo para listado'!$BC$151:$CB$151,0)),0)+IFERROR(INDEX('Hoja de Trabajo para listado'!$DE$153:$DG$274,MATCH($A883,'Hoja de Trabajo para listado'!$DE$153:$DE$1048576,0),MATCH((CUADRO!K$5&amp;$E883),'Hoja de Trabajo para listado'!$DE$151:$DG$151,0)),0)+IFERROR(INDEX('Hoja de Trabajo para listado'!$CD$155:$DC$1048576,MATCH($A883,'Hoja de Trabajo para listado'!$CD$155:$CD$1048576,0),MATCH((CUADRO!K$5&amp;$E883),'Hoja de Trabajo para listado'!$CD$151:$DC$151,0)),0)</f>
        <v>1018439.94</v>
      </c>
      <c r="L883" s="314">
        <f ca="1">+IFERROR(INDEX('Hoja de Trabajo para listado'!$A$155:$Z$1048576,MATCH($A883,'Hoja de Trabajo para listado'!$A$155:$A$1048576,0),MATCH((CUADRO!L$5&amp;$E883),'Hoja de Trabajo para listado'!$A$151:$Z$151,0)),0)+IFERROR(INDEX('Hoja de Trabajo para listado'!$AB$155:$BA$1048576,MATCH($A883,'Hoja de Trabajo para listado'!$AB$155:$AB$1048576,0),MATCH((CUADRO!L$5&amp;$E883),'Hoja de Trabajo para listado'!$AB$151:$BA$151,0)),0)+IFERROR(INDEX('Hoja de Trabajo para listado'!$BC$155:$CB$1048576,MATCH($A883,'Hoja de Trabajo para listado'!$BC$155:$BC$1048576,0),MATCH((CUADRO!L$5&amp;$E883),'Hoja de Trabajo para listado'!$BC$151:$CB$151,0)),0)+IFERROR(INDEX('Hoja de Trabajo para listado'!$DE$153:$DG$274,MATCH($A883,'Hoja de Trabajo para listado'!$DE$153:$DE$1048576,0),MATCH((CUADRO!L$5&amp;$E883),'Hoja de Trabajo para listado'!$DE$151:$DG$151,0)),0)+IFERROR(INDEX('Hoja de Trabajo para listado'!$CD$155:$DC$1048576,MATCH($A883,'Hoja de Trabajo para listado'!$CD$155:$CD$1048576,0),MATCH((CUADRO!L$5&amp;$E883),'Hoja de Trabajo para listado'!$CD$151:$DC$151,0)),0)</f>
        <v>0</v>
      </c>
      <c r="M883" s="314">
        <f ca="1">+IFERROR(INDEX('Hoja de Trabajo para listado'!$A$155:$Z$1048576,MATCH($A883,'Hoja de Trabajo para listado'!$A$155:$A$1048576,0),MATCH((CUADRO!M$5&amp;$E883),'Hoja de Trabajo para listado'!$A$151:$Z$151,0)),0)+IFERROR(INDEX('Hoja de Trabajo para listado'!$AB$155:$BA$1048576,MATCH($A883,'Hoja de Trabajo para listado'!$AB$155:$AB$1048576,0),MATCH((CUADRO!M$5&amp;$E883),'Hoja de Trabajo para listado'!$AB$151:$BA$151,0)),0)+IFERROR(INDEX('Hoja de Trabajo para listado'!$BC$155:$CB$1048576,MATCH($A883,'Hoja de Trabajo para listado'!$BC$155:$BC$1048576,0),MATCH((CUADRO!M$5&amp;$E883),'Hoja de Trabajo para listado'!$BC$151:$CB$151,0)),0)+IFERROR(INDEX('Hoja de Trabajo para listado'!$DE$153:$DG$274,MATCH($A883,'Hoja de Trabajo para listado'!$DE$153:$DE$1048576,0),MATCH((CUADRO!M$5&amp;$E883),'Hoja de Trabajo para listado'!$DE$151:$DG$151,0)),0)+IFERROR(INDEX('Hoja de Trabajo para listado'!$CD$155:$DC$1048576,MATCH($A883,'Hoja de Trabajo para listado'!$CD$155:$CD$1048576,0),MATCH((CUADRO!M$5&amp;$E883),'Hoja de Trabajo para listado'!$CD$151:$DC$151,0)),0)</f>
        <v>0</v>
      </c>
      <c r="N883" s="314">
        <f ca="1">+IFERROR(INDEX('Hoja de Trabajo para listado'!$A$155:$Z$1048576,MATCH($A883,'Hoja de Trabajo para listado'!$A$155:$A$1048576,0),MATCH((CUADRO!N$5&amp;$E883),'Hoja de Trabajo para listado'!$A$151:$Z$151,0)),0)+IFERROR(INDEX('Hoja de Trabajo para listado'!$AB$155:$BA$1048576,MATCH($A883,'Hoja de Trabajo para listado'!$AB$155:$AB$1048576,0),MATCH((CUADRO!N$5&amp;$E883),'Hoja de Trabajo para listado'!$AB$151:$BA$151,0)),0)+IFERROR(INDEX('Hoja de Trabajo para listado'!$BC$155:$CB$1048576,MATCH($A883,'Hoja de Trabajo para listado'!$BC$155:$BC$1048576,0),MATCH((CUADRO!N$5&amp;$E883),'Hoja de Trabajo para listado'!$BC$151:$CB$151,0)),0)+IFERROR(INDEX('Hoja de Trabajo para listado'!$DE$153:$DG$274,MATCH($A883,'Hoja de Trabajo para listado'!$DE$153:$DE$1048576,0),MATCH((CUADRO!N$5&amp;$E883),'Hoja de Trabajo para listado'!$DE$151:$DG$151,0)),0)+IFERROR(INDEX('Hoja de Trabajo para listado'!$CD$155:$DC$1048576,MATCH($A883,'Hoja de Trabajo para listado'!$CD$155:$CD$1048576,0),MATCH((CUADRO!N$5&amp;$E883),'Hoja de Trabajo para listado'!$CD$151:$DC$151,0)),0)</f>
        <v>0</v>
      </c>
      <c r="O883" s="314">
        <f ca="1">+IFERROR(INDEX('Hoja de Trabajo para listado'!$A$155:$Z$1048576,MATCH($A883,'Hoja de Trabajo para listado'!$A$155:$A$1048576,0),MATCH((CUADRO!O$5&amp;$E883),'Hoja de Trabajo para listado'!$A$151:$Z$151,0)),0)+IFERROR(INDEX('Hoja de Trabajo para listado'!$AB$155:$BA$1048576,MATCH($A883,'Hoja de Trabajo para listado'!$AB$155:$AB$1048576,0),MATCH((CUADRO!O$5&amp;$E883),'Hoja de Trabajo para listado'!$AB$151:$BA$151,0)),0)+IFERROR(INDEX('Hoja de Trabajo para listado'!$BC$155:$CB$1048576,MATCH($A883,'Hoja de Trabajo para listado'!$BC$155:$BC$1048576,0),MATCH((CUADRO!O$5&amp;$E883),'Hoja de Trabajo para listado'!$BC$151:$CB$151,0)),0)+IFERROR(INDEX('Hoja de Trabajo para listado'!$DE$153:$DG$274,MATCH($A883,'Hoja de Trabajo para listado'!$DE$153:$DE$1048576,0),MATCH((CUADRO!O$5&amp;$E883),'Hoja de Trabajo para listado'!$DE$151:$DG$151,0)),0)+IFERROR(INDEX('Hoja de Trabajo para listado'!$CD$155:$DC$1048576,MATCH($A883,'Hoja de Trabajo para listado'!$CD$155:$CD$1048576,0),MATCH((CUADRO!O$5&amp;$E883),'Hoja de Trabajo para listado'!$CD$151:$DC$151,0)),0)</f>
        <v>0</v>
      </c>
      <c r="P883" s="314">
        <f ca="1">+IFERROR(INDEX('Hoja de Trabajo para listado'!$A$155:$Z$1048576,MATCH($A883,'Hoja de Trabajo para listado'!$A$155:$A$1048576,0),MATCH((CUADRO!P$5&amp;$E883),'Hoja de Trabajo para listado'!$A$151:$Z$151,0)),0)+IFERROR(INDEX('Hoja de Trabajo para listado'!$AB$155:$BA$1048576,MATCH($A883,'Hoja de Trabajo para listado'!$AB$155:$AB$1048576,0),MATCH((CUADRO!P$5&amp;$E883),'Hoja de Trabajo para listado'!$AB$151:$BA$151,0)),0)+IFERROR(INDEX('Hoja de Trabajo para listado'!$BC$155:$CB$1048576,MATCH($A883,'Hoja de Trabajo para listado'!$BC$155:$BC$1048576,0),MATCH((CUADRO!P$5&amp;$E883),'Hoja de Trabajo para listado'!$BC$151:$CB$151,0)),0)+IFERROR(INDEX('Hoja de Trabajo para listado'!$DE$153:$DG$274,MATCH($A883,'Hoja de Trabajo para listado'!$DE$153:$DE$1048576,0),MATCH((CUADRO!P$5&amp;$E883),'Hoja de Trabajo para listado'!$DE$151:$DG$151,0)),0)+IFERROR(INDEX('Hoja de Trabajo para listado'!$CD$155:$DC$1048576,MATCH($A883,'Hoja de Trabajo para listado'!$CD$155:$CD$1048576,0),MATCH((CUADRO!P$5&amp;$E883),'Hoja de Trabajo para listado'!$CD$151:$DC$151,0)),0)</f>
        <v>0</v>
      </c>
      <c r="Q883" s="314">
        <f ca="1">+IFERROR(INDEX('Hoja de Trabajo para listado'!$A$155:$Z$1048576,MATCH($A883,'Hoja de Trabajo para listado'!$A$155:$A$1048576,0),MATCH((CUADRO!Q$5&amp;$E883),'Hoja de Trabajo para listado'!$A$151:$Z$151,0)),0)+IFERROR(INDEX('Hoja de Trabajo para listado'!$AB$155:$BA$1048576,MATCH($A883,'Hoja de Trabajo para listado'!$AB$155:$AB$1048576,0),MATCH((CUADRO!Q$5&amp;$E883),'Hoja de Trabajo para listado'!$AB$151:$BA$151,0)),0)+IFERROR(INDEX('Hoja de Trabajo para listado'!$BC$155:$CB$1048576,MATCH($A883,'Hoja de Trabajo para listado'!$BC$155:$BC$1048576,0),MATCH((CUADRO!Q$5&amp;$E883),'Hoja de Trabajo para listado'!$BC$151:$CB$151,0)),0)+IFERROR(INDEX('Hoja de Trabajo para listado'!$DE$153:$DG$274,MATCH($A883,'Hoja de Trabajo para listado'!$DE$153:$DE$1048576,0),MATCH((CUADRO!Q$5&amp;$E883),'Hoja de Trabajo para listado'!$DE$151:$DG$151,0)),0)+IFERROR(INDEX('Hoja de Trabajo para listado'!$CD$155:$DC$1048576,MATCH($A883,'Hoja de Trabajo para listado'!$CD$155:$CD$1048576,0),MATCH((CUADRO!Q$5&amp;$E883),'Hoja de Trabajo para listado'!$CD$151:$DC$151,0)),0)</f>
        <v>0</v>
      </c>
      <c r="R883" s="316">
        <f t="shared" ca="1" si="26"/>
        <v>1021863.94</v>
      </c>
      <c r="S883" s="316">
        <f ca="1">+R882+R883</f>
        <v>1024613.94</v>
      </c>
      <c r="T883" s="314">
        <f ca="1">+S883</f>
        <v>1024613.94</v>
      </c>
      <c r="U883" s="348">
        <f t="shared" si="27"/>
        <v>2</v>
      </c>
      <c r="V883" s="319" t="str">
        <f>+VLOOKUP(A883,bd_lista!$A$3:$E$593,5,FALSE)</f>
        <v>Instituciones Descentralizadas</v>
      </c>
      <c r="W883" s="426"/>
    </row>
    <row r="884" spans="1:23" customFormat="1" ht="15" customHeight="1">
      <c r="A884" s="323">
        <v>347</v>
      </c>
      <c r="B884" s="427">
        <f>+A884</f>
        <v>347</v>
      </c>
      <c r="C884" s="318" t="str">
        <f>+VLOOKUP(A884,bd_lista!$A$3:$C$593,3,FALSE)</f>
        <v>Autoridad de Fiscalización y Control de Cooperativas</v>
      </c>
      <c r="D884" s="429" t="str">
        <f>+C884</f>
        <v>Autoridad de Fiscalización y Control de Cooperativas</v>
      </c>
      <c r="E884" s="339" t="s">
        <v>1418</v>
      </c>
      <c r="F884" s="314">
        <f ca="1">+IFERROR(INDEX('Hoja de Trabajo para listado'!$A$155:$Z$1048576,MATCH($A884,'Hoja de Trabajo para listado'!$A$155:$A$1048576,0),MATCH((CUADRO!F$5&amp;$E884),'Hoja de Trabajo para listado'!$A$151:$Z$151,0)),0)+IFERROR(INDEX('Hoja de Trabajo para listado'!$AB$155:$BA$1048576,MATCH($A884,'Hoja de Trabajo para listado'!$AB$155:$AB$1048576,0),MATCH((CUADRO!F$5&amp;$E884),'Hoja de Trabajo para listado'!$AB$151:$BA$151,0)),0)+IFERROR(INDEX('Hoja de Trabajo para listado'!$BC$155:$CB$1048576,MATCH($A884,'Hoja de Trabajo para listado'!$BC$155:$BC$1048576,0),MATCH((CUADRO!F$5&amp;$E884),'Hoja de Trabajo para listado'!$BC$151:$CB$151,0)),0)+IFERROR(INDEX('Hoja de Trabajo para listado'!$DE$153:$DG$274,MATCH($A884,'Hoja de Trabajo para listado'!$DE$153:$DE$1048576,0),MATCH((CUADRO!F$5&amp;$E884),'Hoja de Trabajo para listado'!$DE$151:$DG$151,0)),0)+IFERROR(INDEX('Hoja de Trabajo para listado'!$CD$155:$DC$1048576,MATCH($A884,'Hoja de Trabajo para listado'!$CD$155:$CD$1048576,0),MATCH((CUADRO!F$5&amp;$E884),'Hoja de Trabajo para listado'!$CD$151:$DC$151,0)),0)</f>
        <v>0</v>
      </c>
      <c r="G884" s="314">
        <f ca="1">+IFERROR(INDEX('Hoja de Trabajo para listado'!$A$155:$Z$1048576,MATCH($A884,'Hoja de Trabajo para listado'!$A$155:$A$1048576,0),MATCH((CUADRO!G$5&amp;$E884),'Hoja de Trabajo para listado'!$A$151:$Z$151,0)),0)+IFERROR(INDEX('Hoja de Trabajo para listado'!$AB$155:$BA$1048576,MATCH($A884,'Hoja de Trabajo para listado'!$AB$155:$AB$1048576,0),MATCH((CUADRO!G$5&amp;$E884),'Hoja de Trabajo para listado'!$AB$151:$BA$151,0)),0)+IFERROR(INDEX('Hoja de Trabajo para listado'!$BC$155:$CB$1048576,MATCH($A884,'Hoja de Trabajo para listado'!$BC$155:$BC$1048576,0),MATCH((CUADRO!G$5&amp;$E884),'Hoja de Trabajo para listado'!$BC$151:$CB$151,0)),0)+IFERROR(INDEX('Hoja de Trabajo para listado'!$DE$153:$DG$274,MATCH($A884,'Hoja de Trabajo para listado'!$DE$153:$DE$1048576,0),MATCH((CUADRO!G$5&amp;$E884),'Hoja de Trabajo para listado'!$DE$151:$DG$151,0)),0)+IFERROR(INDEX('Hoja de Trabajo para listado'!$CD$155:$DC$1048576,MATCH($A884,'Hoja de Trabajo para listado'!$CD$155:$CD$1048576,0),MATCH((CUADRO!G$5&amp;$E884),'Hoja de Trabajo para listado'!$CD$151:$DC$151,0)),0)</f>
        <v>0</v>
      </c>
      <c r="H884" s="314">
        <f ca="1">+IFERROR(INDEX('Hoja de Trabajo para listado'!$A$155:$Z$1048576,MATCH($A884,'Hoja de Trabajo para listado'!$A$155:$A$1048576,0),MATCH((CUADRO!H$5&amp;$E884),'Hoja de Trabajo para listado'!$A$151:$Z$151,0)),0)+IFERROR(INDEX('Hoja de Trabajo para listado'!$AB$155:$BA$1048576,MATCH($A884,'Hoja de Trabajo para listado'!$AB$155:$AB$1048576,0),MATCH((CUADRO!H$5&amp;$E884),'Hoja de Trabajo para listado'!$AB$151:$BA$151,0)),0)+IFERROR(INDEX('Hoja de Trabajo para listado'!$BC$155:$CB$1048576,MATCH($A884,'Hoja de Trabajo para listado'!$BC$155:$BC$1048576,0),MATCH((CUADRO!H$5&amp;$E884),'Hoja de Trabajo para listado'!$BC$151:$CB$151,0)),0)+IFERROR(INDEX('Hoja de Trabajo para listado'!$DE$153:$DG$274,MATCH($A884,'Hoja de Trabajo para listado'!$DE$153:$DE$1048576,0),MATCH((CUADRO!H$5&amp;$E884),'Hoja de Trabajo para listado'!$DE$151:$DG$151,0)),0)+IFERROR(INDEX('Hoja de Trabajo para listado'!$CD$155:$DC$1048576,MATCH($A884,'Hoja de Trabajo para listado'!$CD$155:$CD$1048576,0),MATCH((CUADRO!H$5&amp;$E884),'Hoja de Trabajo para listado'!$CD$151:$DC$151,0)),0)</f>
        <v>0</v>
      </c>
      <c r="I884" s="314">
        <f ca="1">+IFERROR(INDEX('Hoja de Trabajo para listado'!$A$155:$Z$1048576,MATCH($A884,'Hoja de Trabajo para listado'!$A$155:$A$1048576,0),MATCH((CUADRO!I$5&amp;$E884),'Hoja de Trabajo para listado'!$A$151:$Z$151,0)),0)+IFERROR(INDEX('Hoja de Trabajo para listado'!$AB$155:$BA$1048576,MATCH($A884,'Hoja de Trabajo para listado'!$AB$155:$AB$1048576,0),MATCH((CUADRO!I$5&amp;$E884),'Hoja de Trabajo para listado'!$AB$151:$BA$151,0)),0)+IFERROR(INDEX('Hoja de Trabajo para listado'!$BC$155:$CB$1048576,MATCH($A884,'Hoja de Trabajo para listado'!$BC$155:$BC$1048576,0),MATCH((CUADRO!I$5&amp;$E884),'Hoja de Trabajo para listado'!$BC$151:$CB$151,0)),0)+IFERROR(INDEX('Hoja de Trabajo para listado'!$DE$153:$DG$274,MATCH($A884,'Hoja de Trabajo para listado'!$DE$153:$DE$1048576,0),MATCH((CUADRO!I$5&amp;$E884),'Hoja de Trabajo para listado'!$DE$151:$DG$151,0)),0)+IFERROR(INDEX('Hoja de Trabajo para listado'!$CD$155:$DC$1048576,MATCH($A884,'Hoja de Trabajo para listado'!$CD$155:$CD$1048576,0),MATCH((CUADRO!I$5&amp;$E884),'Hoja de Trabajo para listado'!$CD$151:$DC$151,0)),0)</f>
        <v>0</v>
      </c>
      <c r="J884" s="314">
        <f ca="1">+IFERROR(INDEX('Hoja de Trabajo para listado'!$A$155:$Z$1048576,MATCH($A884,'Hoja de Trabajo para listado'!$A$155:$A$1048576,0),MATCH((CUADRO!J$5&amp;$E884),'Hoja de Trabajo para listado'!$A$151:$Z$151,0)),0)+IFERROR(INDEX('Hoja de Trabajo para listado'!$AB$155:$BA$1048576,MATCH($A884,'Hoja de Trabajo para listado'!$AB$155:$AB$1048576,0),MATCH((CUADRO!J$5&amp;$E884),'Hoja de Trabajo para listado'!$AB$151:$BA$151,0)),0)+IFERROR(INDEX('Hoja de Trabajo para listado'!$BC$155:$CB$1048576,MATCH($A884,'Hoja de Trabajo para listado'!$BC$155:$BC$1048576,0),MATCH((CUADRO!J$5&amp;$E884),'Hoja de Trabajo para listado'!$BC$151:$CB$151,0)),0)+IFERROR(INDEX('Hoja de Trabajo para listado'!$DE$153:$DG$274,MATCH($A884,'Hoja de Trabajo para listado'!$DE$153:$DE$1048576,0),MATCH((CUADRO!J$5&amp;$E884),'Hoja de Trabajo para listado'!$DE$151:$DG$151,0)),0)+IFERROR(INDEX('Hoja de Trabajo para listado'!$CD$155:$DC$1048576,MATCH($A884,'Hoja de Trabajo para listado'!$CD$155:$CD$1048576,0),MATCH((CUADRO!J$5&amp;$E884),'Hoja de Trabajo para listado'!$CD$151:$DC$151,0)),0)</f>
        <v>0</v>
      </c>
      <c r="K884" s="314">
        <f ca="1">+IFERROR(INDEX('Hoja de Trabajo para listado'!$A$155:$Z$1048576,MATCH($A884,'Hoja de Trabajo para listado'!$A$155:$A$1048576,0),MATCH((CUADRO!K$5&amp;$E884),'Hoja de Trabajo para listado'!$A$151:$Z$151,0)),0)+IFERROR(INDEX('Hoja de Trabajo para listado'!$AB$155:$BA$1048576,MATCH($A884,'Hoja de Trabajo para listado'!$AB$155:$AB$1048576,0),MATCH((CUADRO!K$5&amp;$E884),'Hoja de Trabajo para listado'!$AB$151:$BA$151,0)),0)+IFERROR(INDEX('Hoja de Trabajo para listado'!$BC$155:$CB$1048576,MATCH($A884,'Hoja de Trabajo para listado'!$BC$155:$BC$1048576,0),MATCH((CUADRO!K$5&amp;$E884),'Hoja de Trabajo para listado'!$BC$151:$CB$151,0)),0)+IFERROR(INDEX('Hoja de Trabajo para listado'!$DE$153:$DG$274,MATCH($A884,'Hoja de Trabajo para listado'!$DE$153:$DE$1048576,0),MATCH((CUADRO!K$5&amp;$E884),'Hoja de Trabajo para listado'!$DE$151:$DG$151,0)),0)+IFERROR(INDEX('Hoja de Trabajo para listado'!$CD$155:$DC$1048576,MATCH($A884,'Hoja de Trabajo para listado'!$CD$155:$CD$1048576,0),MATCH((CUADRO!K$5&amp;$E884),'Hoja de Trabajo para listado'!$CD$151:$DC$151,0)),0)</f>
        <v>0</v>
      </c>
      <c r="L884" s="314">
        <f ca="1">+IFERROR(INDEX('Hoja de Trabajo para listado'!$A$155:$Z$1048576,MATCH($A884,'Hoja de Trabajo para listado'!$A$155:$A$1048576,0),MATCH((CUADRO!L$5&amp;$E884),'Hoja de Trabajo para listado'!$A$151:$Z$151,0)),0)+IFERROR(INDEX('Hoja de Trabajo para listado'!$AB$155:$BA$1048576,MATCH($A884,'Hoja de Trabajo para listado'!$AB$155:$AB$1048576,0),MATCH((CUADRO!L$5&amp;$E884),'Hoja de Trabajo para listado'!$AB$151:$BA$151,0)),0)+IFERROR(INDEX('Hoja de Trabajo para listado'!$BC$155:$CB$1048576,MATCH($A884,'Hoja de Trabajo para listado'!$BC$155:$BC$1048576,0),MATCH((CUADRO!L$5&amp;$E884),'Hoja de Trabajo para listado'!$BC$151:$CB$151,0)),0)+IFERROR(INDEX('Hoja de Trabajo para listado'!$DE$153:$DG$274,MATCH($A884,'Hoja de Trabajo para listado'!$DE$153:$DE$1048576,0),MATCH((CUADRO!L$5&amp;$E884),'Hoja de Trabajo para listado'!$DE$151:$DG$151,0)),0)+IFERROR(INDEX('Hoja de Trabajo para listado'!$CD$155:$DC$1048576,MATCH($A884,'Hoja de Trabajo para listado'!$CD$155:$CD$1048576,0),MATCH((CUADRO!L$5&amp;$E884),'Hoja de Trabajo para listado'!$CD$151:$DC$151,0)),0)</f>
        <v>0</v>
      </c>
      <c r="M884" s="314">
        <f ca="1">+IFERROR(INDEX('Hoja de Trabajo para listado'!$A$155:$Z$1048576,MATCH($A884,'Hoja de Trabajo para listado'!$A$155:$A$1048576,0),MATCH((CUADRO!M$5&amp;$E884),'Hoja de Trabajo para listado'!$A$151:$Z$151,0)),0)+IFERROR(INDEX('Hoja de Trabajo para listado'!$AB$155:$BA$1048576,MATCH($A884,'Hoja de Trabajo para listado'!$AB$155:$AB$1048576,0),MATCH((CUADRO!M$5&amp;$E884),'Hoja de Trabajo para listado'!$AB$151:$BA$151,0)),0)+IFERROR(INDEX('Hoja de Trabajo para listado'!$BC$155:$CB$1048576,MATCH($A884,'Hoja de Trabajo para listado'!$BC$155:$BC$1048576,0),MATCH((CUADRO!M$5&amp;$E884),'Hoja de Trabajo para listado'!$BC$151:$CB$151,0)),0)+IFERROR(INDEX('Hoja de Trabajo para listado'!$DE$153:$DG$274,MATCH($A884,'Hoja de Trabajo para listado'!$DE$153:$DE$1048576,0),MATCH((CUADRO!M$5&amp;$E884),'Hoja de Trabajo para listado'!$DE$151:$DG$151,0)),0)+IFERROR(INDEX('Hoja de Trabajo para listado'!$CD$155:$DC$1048576,MATCH($A884,'Hoja de Trabajo para listado'!$CD$155:$CD$1048576,0),MATCH((CUADRO!M$5&amp;$E884),'Hoja de Trabajo para listado'!$CD$151:$DC$151,0)),0)</f>
        <v>0</v>
      </c>
      <c r="N884" s="314">
        <f ca="1">+IFERROR(INDEX('Hoja de Trabajo para listado'!$A$155:$Z$1048576,MATCH($A884,'Hoja de Trabajo para listado'!$A$155:$A$1048576,0),MATCH((CUADRO!N$5&amp;$E884),'Hoja de Trabajo para listado'!$A$151:$Z$151,0)),0)+IFERROR(INDEX('Hoja de Trabajo para listado'!$AB$155:$BA$1048576,MATCH($A884,'Hoja de Trabajo para listado'!$AB$155:$AB$1048576,0),MATCH((CUADRO!N$5&amp;$E884),'Hoja de Trabajo para listado'!$AB$151:$BA$151,0)),0)+IFERROR(INDEX('Hoja de Trabajo para listado'!$BC$155:$CB$1048576,MATCH($A884,'Hoja de Trabajo para listado'!$BC$155:$BC$1048576,0),MATCH((CUADRO!N$5&amp;$E884),'Hoja de Trabajo para listado'!$BC$151:$CB$151,0)),0)+IFERROR(INDEX('Hoja de Trabajo para listado'!$DE$153:$DG$274,MATCH($A884,'Hoja de Trabajo para listado'!$DE$153:$DE$1048576,0),MATCH((CUADRO!N$5&amp;$E884),'Hoja de Trabajo para listado'!$DE$151:$DG$151,0)),0)+IFERROR(INDEX('Hoja de Trabajo para listado'!$CD$155:$DC$1048576,MATCH($A884,'Hoja de Trabajo para listado'!$CD$155:$CD$1048576,0),MATCH((CUADRO!N$5&amp;$E884),'Hoja de Trabajo para listado'!$CD$151:$DC$151,0)),0)</f>
        <v>0</v>
      </c>
      <c r="O884" s="314">
        <f ca="1">+IFERROR(INDEX('Hoja de Trabajo para listado'!$A$155:$Z$1048576,MATCH($A884,'Hoja de Trabajo para listado'!$A$155:$A$1048576,0),MATCH((CUADRO!O$5&amp;$E884),'Hoja de Trabajo para listado'!$A$151:$Z$151,0)),0)+IFERROR(INDEX('Hoja de Trabajo para listado'!$AB$155:$BA$1048576,MATCH($A884,'Hoja de Trabajo para listado'!$AB$155:$AB$1048576,0),MATCH((CUADRO!O$5&amp;$E884),'Hoja de Trabajo para listado'!$AB$151:$BA$151,0)),0)+IFERROR(INDEX('Hoja de Trabajo para listado'!$BC$155:$CB$1048576,MATCH($A884,'Hoja de Trabajo para listado'!$BC$155:$BC$1048576,0),MATCH((CUADRO!O$5&amp;$E884),'Hoja de Trabajo para listado'!$BC$151:$CB$151,0)),0)+IFERROR(INDEX('Hoja de Trabajo para listado'!$DE$153:$DG$274,MATCH($A884,'Hoja de Trabajo para listado'!$DE$153:$DE$1048576,0),MATCH((CUADRO!O$5&amp;$E884),'Hoja de Trabajo para listado'!$DE$151:$DG$151,0)),0)+IFERROR(INDEX('Hoja de Trabajo para listado'!$CD$155:$DC$1048576,MATCH($A884,'Hoja de Trabajo para listado'!$CD$155:$CD$1048576,0),MATCH((CUADRO!O$5&amp;$E884),'Hoja de Trabajo para listado'!$CD$151:$DC$151,0)),0)</f>
        <v>0</v>
      </c>
      <c r="P884" s="314">
        <f ca="1">+IFERROR(INDEX('Hoja de Trabajo para listado'!$A$155:$Z$1048576,MATCH($A884,'Hoja de Trabajo para listado'!$A$155:$A$1048576,0),MATCH((CUADRO!P$5&amp;$E884),'Hoja de Trabajo para listado'!$A$151:$Z$151,0)),0)+IFERROR(INDEX('Hoja de Trabajo para listado'!$AB$155:$BA$1048576,MATCH($A884,'Hoja de Trabajo para listado'!$AB$155:$AB$1048576,0),MATCH((CUADRO!P$5&amp;$E884),'Hoja de Trabajo para listado'!$AB$151:$BA$151,0)),0)+IFERROR(INDEX('Hoja de Trabajo para listado'!$BC$155:$CB$1048576,MATCH($A884,'Hoja de Trabajo para listado'!$BC$155:$BC$1048576,0),MATCH((CUADRO!P$5&amp;$E884),'Hoja de Trabajo para listado'!$BC$151:$CB$151,0)),0)+IFERROR(INDEX('Hoja de Trabajo para listado'!$DE$153:$DG$274,MATCH($A884,'Hoja de Trabajo para listado'!$DE$153:$DE$1048576,0),MATCH((CUADRO!P$5&amp;$E884),'Hoja de Trabajo para listado'!$DE$151:$DG$151,0)),0)+IFERROR(INDEX('Hoja de Trabajo para listado'!$CD$155:$DC$1048576,MATCH($A884,'Hoja de Trabajo para listado'!$CD$155:$CD$1048576,0),MATCH((CUADRO!P$5&amp;$E884),'Hoja de Trabajo para listado'!$CD$151:$DC$151,0)),0)</f>
        <v>0</v>
      </c>
      <c r="Q884" s="314">
        <f ca="1">+IFERROR(INDEX('Hoja de Trabajo para listado'!$A$155:$Z$1048576,MATCH($A884,'Hoja de Trabajo para listado'!$A$155:$A$1048576,0),MATCH((CUADRO!Q$5&amp;$E884),'Hoja de Trabajo para listado'!$A$151:$Z$151,0)),0)+IFERROR(INDEX('Hoja de Trabajo para listado'!$AB$155:$BA$1048576,MATCH($A884,'Hoja de Trabajo para listado'!$AB$155:$AB$1048576,0),MATCH((CUADRO!Q$5&amp;$E884),'Hoja de Trabajo para listado'!$AB$151:$BA$151,0)),0)+IFERROR(INDEX('Hoja de Trabajo para listado'!$BC$155:$CB$1048576,MATCH($A884,'Hoja de Trabajo para listado'!$BC$155:$BC$1048576,0),MATCH((CUADRO!Q$5&amp;$E884),'Hoja de Trabajo para listado'!$BC$151:$CB$151,0)),0)+IFERROR(INDEX('Hoja de Trabajo para listado'!$DE$153:$DG$274,MATCH($A884,'Hoja de Trabajo para listado'!$DE$153:$DE$1048576,0),MATCH((CUADRO!Q$5&amp;$E884),'Hoja de Trabajo para listado'!$DE$151:$DG$151,0)),0)+IFERROR(INDEX('Hoja de Trabajo para listado'!$CD$155:$DC$1048576,MATCH($A884,'Hoja de Trabajo para listado'!$CD$155:$CD$1048576,0),MATCH((CUADRO!Q$5&amp;$E884),'Hoja de Trabajo para listado'!$CD$151:$DC$151,0)),0)</f>
        <v>0</v>
      </c>
      <c r="R884" s="314">
        <f t="shared" ca="1" si="26"/>
        <v>0</v>
      </c>
      <c r="S884" s="314"/>
      <c r="T884" s="314">
        <f ca="1">+T885</f>
        <v>983520.3</v>
      </c>
      <c r="U884" s="313">
        <f t="shared" si="27"/>
        <v>1</v>
      </c>
      <c r="V884" s="319" t="str">
        <f>+VLOOKUP(A884,bd_lista!$A$3:$E$593,5,FALSE)</f>
        <v>Instituciones Descentralizadas</v>
      </c>
      <c r="W884" s="425" t="str">
        <f>+V884</f>
        <v>Instituciones Descentralizadas</v>
      </c>
    </row>
    <row r="885" spans="1:23" customFormat="1">
      <c r="A885" s="323">
        <v>347</v>
      </c>
      <c r="B885" s="428"/>
      <c r="C885" s="339" t="str">
        <f>+VLOOKUP(A885,bd_lista!$A$3:$C$593,3,FALSE)</f>
        <v>Autoridad de Fiscalización y Control de Cooperativas</v>
      </c>
      <c r="D885" s="430"/>
      <c r="E885" s="319" t="s">
        <v>1419</v>
      </c>
      <c r="F885" s="316">
        <f ca="1">+IFERROR(INDEX('Hoja de Trabajo para listado'!$A$155:$Z$1048576,MATCH($A885,'Hoja de Trabajo para listado'!$A$155:$A$1048576,0),MATCH((CUADRO!F$5&amp;$E885),'Hoja de Trabajo para listado'!$A$151:$Z$151,0)),0)+IFERROR(INDEX('Hoja de Trabajo para listado'!$AB$155:$BA$1048576,MATCH($A885,'Hoja de Trabajo para listado'!$AB$155:$AB$1048576,0),MATCH((CUADRO!F$5&amp;$E885),'Hoja de Trabajo para listado'!$AB$151:$BA$151,0)),0)+IFERROR(INDEX('Hoja de Trabajo para listado'!$BC$155:$CB$1048576,MATCH($A885,'Hoja de Trabajo para listado'!$BC$155:$BC$1048576,0),MATCH((CUADRO!F$5&amp;$E885),'Hoja de Trabajo para listado'!$BC$151:$CB$151,0)),0)+IFERROR(INDEX('Hoja de Trabajo para listado'!$DE$153:$DG$274,MATCH($A885,'Hoja de Trabajo para listado'!$DE$153:$DE$1048576,0),MATCH((CUADRO!F$5&amp;$E885),'Hoja de Trabajo para listado'!$DE$151:$DG$151,0)),0)+IFERROR(INDEX('Hoja de Trabajo para listado'!$CD$155:$DC$1048576,MATCH($A885,'Hoja de Trabajo para listado'!$CD$155:$CD$1048576,0),MATCH((CUADRO!F$5&amp;$E885),'Hoja de Trabajo para listado'!$CD$151:$DC$151,0)),0)</f>
        <v>0</v>
      </c>
      <c r="G885" s="316">
        <f ca="1">+IFERROR(INDEX('Hoja de Trabajo para listado'!$A$155:$Z$1048576,MATCH($A885,'Hoja de Trabajo para listado'!$A$155:$A$1048576,0),MATCH((CUADRO!G$5&amp;$E885),'Hoja de Trabajo para listado'!$A$151:$Z$151,0)),0)+IFERROR(INDEX('Hoja de Trabajo para listado'!$AB$155:$BA$1048576,MATCH($A885,'Hoja de Trabajo para listado'!$AB$155:$AB$1048576,0),MATCH((CUADRO!G$5&amp;$E885),'Hoja de Trabajo para listado'!$AB$151:$BA$151,0)),0)+IFERROR(INDEX('Hoja de Trabajo para listado'!$BC$155:$CB$1048576,MATCH($A885,'Hoja de Trabajo para listado'!$BC$155:$BC$1048576,0),MATCH((CUADRO!G$5&amp;$E885),'Hoja de Trabajo para listado'!$BC$151:$CB$151,0)),0)+IFERROR(INDEX('Hoja de Trabajo para listado'!$DE$153:$DG$274,MATCH($A885,'Hoja de Trabajo para listado'!$DE$153:$DE$1048576,0),MATCH((CUADRO!G$5&amp;$E885),'Hoja de Trabajo para listado'!$DE$151:$DG$151,0)),0)+IFERROR(INDEX('Hoja de Trabajo para listado'!$CD$155:$DC$1048576,MATCH($A885,'Hoja de Trabajo para listado'!$CD$155:$CD$1048576,0),MATCH((CUADRO!G$5&amp;$E885),'Hoja de Trabajo para listado'!$CD$151:$DC$151,0)),0)</f>
        <v>3054.3</v>
      </c>
      <c r="H885" s="316">
        <f ca="1">+IFERROR(INDEX('Hoja de Trabajo para listado'!$A$155:$Z$1048576,MATCH($A885,'Hoja de Trabajo para listado'!$A$155:$A$1048576,0),MATCH((CUADRO!H$5&amp;$E885),'Hoja de Trabajo para listado'!$A$151:$Z$151,0)),0)+IFERROR(INDEX('Hoja de Trabajo para listado'!$AB$155:$BA$1048576,MATCH($A885,'Hoja de Trabajo para listado'!$AB$155:$AB$1048576,0),MATCH((CUADRO!H$5&amp;$E885),'Hoja de Trabajo para listado'!$AB$151:$BA$151,0)),0)+IFERROR(INDEX('Hoja de Trabajo para listado'!$BC$155:$CB$1048576,MATCH($A885,'Hoja de Trabajo para listado'!$BC$155:$BC$1048576,0),MATCH((CUADRO!H$5&amp;$E885),'Hoja de Trabajo para listado'!$BC$151:$CB$151,0)),0)+IFERROR(INDEX('Hoja de Trabajo para listado'!$DE$153:$DG$274,MATCH($A885,'Hoja de Trabajo para listado'!$DE$153:$DE$1048576,0),MATCH((CUADRO!H$5&amp;$E885),'Hoja de Trabajo para listado'!$DE$151:$DG$151,0)),0)+IFERROR(INDEX('Hoja de Trabajo para listado'!$CD$155:$DC$1048576,MATCH($A885,'Hoja de Trabajo para listado'!$CD$155:$CD$1048576,0),MATCH((CUADRO!H$5&amp;$E885),'Hoja de Trabajo para listado'!$CD$151:$DC$151,0)),0)</f>
        <v>800</v>
      </c>
      <c r="I885" s="316">
        <f ca="1">+IFERROR(INDEX('Hoja de Trabajo para listado'!$A$155:$Z$1048576,MATCH($A885,'Hoja de Trabajo para listado'!$A$155:$A$1048576,0),MATCH((CUADRO!I$5&amp;$E885),'Hoja de Trabajo para listado'!$A$151:$Z$151,0)),0)+IFERROR(INDEX('Hoja de Trabajo para listado'!$AB$155:$BA$1048576,MATCH($A885,'Hoja de Trabajo para listado'!$AB$155:$AB$1048576,0),MATCH((CUADRO!I$5&amp;$E885),'Hoja de Trabajo para listado'!$AB$151:$BA$151,0)),0)+IFERROR(INDEX('Hoja de Trabajo para listado'!$BC$155:$CB$1048576,MATCH($A885,'Hoja de Trabajo para listado'!$BC$155:$BC$1048576,0),MATCH((CUADRO!I$5&amp;$E885),'Hoja de Trabajo para listado'!$BC$151:$CB$151,0)),0)+IFERROR(INDEX('Hoja de Trabajo para listado'!$DE$153:$DG$274,MATCH($A885,'Hoja de Trabajo para listado'!$DE$153:$DE$1048576,0),MATCH((CUADRO!I$5&amp;$E885),'Hoja de Trabajo para listado'!$DE$151:$DG$151,0)),0)+IFERROR(INDEX('Hoja de Trabajo para listado'!$CD$155:$DC$1048576,MATCH($A885,'Hoja de Trabajo para listado'!$CD$155:$CD$1048576,0),MATCH((CUADRO!I$5&amp;$E885),'Hoja de Trabajo para listado'!$CD$151:$DC$151,0)),0)</f>
        <v>0</v>
      </c>
      <c r="J885" s="316">
        <f ca="1">+IFERROR(INDEX('Hoja de Trabajo para listado'!$A$155:$Z$1048576,MATCH($A885,'Hoja de Trabajo para listado'!$A$155:$A$1048576,0),MATCH((CUADRO!J$5&amp;$E885),'Hoja de Trabajo para listado'!$A$151:$Z$151,0)),0)+IFERROR(INDEX('Hoja de Trabajo para listado'!$AB$155:$BA$1048576,MATCH($A885,'Hoja de Trabajo para listado'!$AB$155:$AB$1048576,0),MATCH((CUADRO!J$5&amp;$E885),'Hoja de Trabajo para listado'!$AB$151:$BA$151,0)),0)+IFERROR(INDEX('Hoja de Trabajo para listado'!$BC$155:$CB$1048576,MATCH($A885,'Hoja de Trabajo para listado'!$BC$155:$BC$1048576,0),MATCH((CUADRO!J$5&amp;$E885),'Hoja de Trabajo para listado'!$BC$151:$CB$151,0)),0)+IFERROR(INDEX('Hoja de Trabajo para listado'!$DE$153:$DG$274,MATCH($A885,'Hoja de Trabajo para listado'!$DE$153:$DE$1048576,0),MATCH((CUADRO!J$5&amp;$E885),'Hoja de Trabajo para listado'!$DE$151:$DG$151,0)),0)+IFERROR(INDEX('Hoja de Trabajo para listado'!$CD$155:$DC$1048576,MATCH($A885,'Hoja de Trabajo para listado'!$CD$155:$CD$1048576,0),MATCH((CUADRO!J$5&amp;$E885),'Hoja de Trabajo para listado'!$CD$151:$DC$151,0)),0)</f>
        <v>0</v>
      </c>
      <c r="K885" s="314">
        <f ca="1">+IFERROR(INDEX('Hoja de Trabajo para listado'!$A$155:$Z$1048576,MATCH($A885,'Hoja de Trabajo para listado'!$A$155:$A$1048576,0),MATCH((CUADRO!K$5&amp;$E885),'Hoja de Trabajo para listado'!$A$151:$Z$151,0)),0)+IFERROR(INDEX('Hoja de Trabajo para listado'!$AB$155:$BA$1048576,MATCH($A885,'Hoja de Trabajo para listado'!$AB$155:$AB$1048576,0),MATCH((CUADRO!K$5&amp;$E885),'Hoja de Trabajo para listado'!$AB$151:$BA$151,0)),0)+IFERROR(INDEX('Hoja de Trabajo para listado'!$BC$155:$CB$1048576,MATCH($A885,'Hoja de Trabajo para listado'!$BC$155:$BC$1048576,0),MATCH((CUADRO!K$5&amp;$E885),'Hoja de Trabajo para listado'!$BC$151:$CB$151,0)),0)+IFERROR(INDEX('Hoja de Trabajo para listado'!$DE$153:$DG$274,MATCH($A885,'Hoja de Trabajo para listado'!$DE$153:$DE$1048576,0),MATCH((CUADRO!K$5&amp;$E885),'Hoja de Trabajo para listado'!$DE$151:$DG$151,0)),0)+IFERROR(INDEX('Hoja de Trabajo para listado'!$CD$155:$DC$1048576,MATCH($A885,'Hoja de Trabajo para listado'!$CD$155:$CD$1048576,0),MATCH((CUADRO!K$5&amp;$E885),'Hoja de Trabajo para listado'!$CD$151:$DC$151,0)),0)</f>
        <v>979666</v>
      </c>
      <c r="L885" s="314">
        <f ca="1">+IFERROR(INDEX('Hoja de Trabajo para listado'!$A$155:$Z$1048576,MATCH($A885,'Hoja de Trabajo para listado'!$A$155:$A$1048576,0),MATCH((CUADRO!L$5&amp;$E885),'Hoja de Trabajo para listado'!$A$151:$Z$151,0)),0)+IFERROR(INDEX('Hoja de Trabajo para listado'!$AB$155:$BA$1048576,MATCH($A885,'Hoja de Trabajo para listado'!$AB$155:$AB$1048576,0),MATCH((CUADRO!L$5&amp;$E885),'Hoja de Trabajo para listado'!$AB$151:$BA$151,0)),0)+IFERROR(INDEX('Hoja de Trabajo para listado'!$BC$155:$CB$1048576,MATCH($A885,'Hoja de Trabajo para listado'!$BC$155:$BC$1048576,0),MATCH((CUADRO!L$5&amp;$E885),'Hoja de Trabajo para listado'!$BC$151:$CB$151,0)),0)+IFERROR(INDEX('Hoja de Trabajo para listado'!$DE$153:$DG$274,MATCH($A885,'Hoja de Trabajo para listado'!$DE$153:$DE$1048576,0),MATCH((CUADRO!L$5&amp;$E885),'Hoja de Trabajo para listado'!$DE$151:$DG$151,0)),0)+IFERROR(INDEX('Hoja de Trabajo para listado'!$CD$155:$DC$1048576,MATCH($A885,'Hoja de Trabajo para listado'!$CD$155:$CD$1048576,0),MATCH((CUADRO!L$5&amp;$E885),'Hoja de Trabajo para listado'!$CD$151:$DC$151,0)),0)</f>
        <v>0</v>
      </c>
      <c r="M885" s="314">
        <f ca="1">+IFERROR(INDEX('Hoja de Trabajo para listado'!$A$155:$Z$1048576,MATCH($A885,'Hoja de Trabajo para listado'!$A$155:$A$1048576,0),MATCH((CUADRO!M$5&amp;$E885),'Hoja de Trabajo para listado'!$A$151:$Z$151,0)),0)+IFERROR(INDEX('Hoja de Trabajo para listado'!$AB$155:$BA$1048576,MATCH($A885,'Hoja de Trabajo para listado'!$AB$155:$AB$1048576,0),MATCH((CUADRO!M$5&amp;$E885),'Hoja de Trabajo para listado'!$AB$151:$BA$151,0)),0)+IFERROR(INDEX('Hoja de Trabajo para listado'!$BC$155:$CB$1048576,MATCH($A885,'Hoja de Trabajo para listado'!$BC$155:$BC$1048576,0),MATCH((CUADRO!M$5&amp;$E885),'Hoja de Trabajo para listado'!$BC$151:$CB$151,0)),0)+IFERROR(INDEX('Hoja de Trabajo para listado'!$DE$153:$DG$274,MATCH($A885,'Hoja de Trabajo para listado'!$DE$153:$DE$1048576,0),MATCH((CUADRO!M$5&amp;$E885),'Hoja de Trabajo para listado'!$DE$151:$DG$151,0)),0)+IFERROR(INDEX('Hoja de Trabajo para listado'!$CD$155:$DC$1048576,MATCH($A885,'Hoja de Trabajo para listado'!$CD$155:$CD$1048576,0),MATCH((CUADRO!M$5&amp;$E885),'Hoja de Trabajo para listado'!$CD$151:$DC$151,0)),0)</f>
        <v>0</v>
      </c>
      <c r="N885" s="314">
        <f ca="1">+IFERROR(INDEX('Hoja de Trabajo para listado'!$A$155:$Z$1048576,MATCH($A885,'Hoja de Trabajo para listado'!$A$155:$A$1048576,0),MATCH((CUADRO!N$5&amp;$E885),'Hoja de Trabajo para listado'!$A$151:$Z$151,0)),0)+IFERROR(INDEX('Hoja de Trabajo para listado'!$AB$155:$BA$1048576,MATCH($A885,'Hoja de Trabajo para listado'!$AB$155:$AB$1048576,0),MATCH((CUADRO!N$5&amp;$E885),'Hoja de Trabajo para listado'!$AB$151:$BA$151,0)),0)+IFERROR(INDEX('Hoja de Trabajo para listado'!$BC$155:$CB$1048576,MATCH($A885,'Hoja de Trabajo para listado'!$BC$155:$BC$1048576,0),MATCH((CUADRO!N$5&amp;$E885),'Hoja de Trabajo para listado'!$BC$151:$CB$151,0)),0)+IFERROR(INDEX('Hoja de Trabajo para listado'!$DE$153:$DG$274,MATCH($A885,'Hoja de Trabajo para listado'!$DE$153:$DE$1048576,0),MATCH((CUADRO!N$5&amp;$E885),'Hoja de Trabajo para listado'!$DE$151:$DG$151,0)),0)+IFERROR(INDEX('Hoja de Trabajo para listado'!$CD$155:$DC$1048576,MATCH($A885,'Hoja de Trabajo para listado'!$CD$155:$CD$1048576,0),MATCH((CUADRO!N$5&amp;$E885),'Hoja de Trabajo para listado'!$CD$151:$DC$151,0)),0)</f>
        <v>0</v>
      </c>
      <c r="O885" s="314">
        <f ca="1">+IFERROR(INDEX('Hoja de Trabajo para listado'!$A$155:$Z$1048576,MATCH($A885,'Hoja de Trabajo para listado'!$A$155:$A$1048576,0),MATCH((CUADRO!O$5&amp;$E885),'Hoja de Trabajo para listado'!$A$151:$Z$151,0)),0)+IFERROR(INDEX('Hoja de Trabajo para listado'!$AB$155:$BA$1048576,MATCH($A885,'Hoja de Trabajo para listado'!$AB$155:$AB$1048576,0),MATCH((CUADRO!O$5&amp;$E885),'Hoja de Trabajo para listado'!$AB$151:$BA$151,0)),0)+IFERROR(INDEX('Hoja de Trabajo para listado'!$BC$155:$CB$1048576,MATCH($A885,'Hoja de Trabajo para listado'!$BC$155:$BC$1048576,0),MATCH((CUADRO!O$5&amp;$E885),'Hoja de Trabajo para listado'!$BC$151:$CB$151,0)),0)+IFERROR(INDEX('Hoja de Trabajo para listado'!$DE$153:$DG$274,MATCH($A885,'Hoja de Trabajo para listado'!$DE$153:$DE$1048576,0),MATCH((CUADRO!O$5&amp;$E885),'Hoja de Trabajo para listado'!$DE$151:$DG$151,0)),0)+IFERROR(INDEX('Hoja de Trabajo para listado'!$CD$155:$DC$1048576,MATCH($A885,'Hoja de Trabajo para listado'!$CD$155:$CD$1048576,0),MATCH((CUADRO!O$5&amp;$E885),'Hoja de Trabajo para listado'!$CD$151:$DC$151,0)),0)</f>
        <v>0</v>
      </c>
      <c r="P885" s="314">
        <f ca="1">+IFERROR(INDEX('Hoja de Trabajo para listado'!$A$155:$Z$1048576,MATCH($A885,'Hoja de Trabajo para listado'!$A$155:$A$1048576,0),MATCH((CUADRO!P$5&amp;$E885),'Hoja de Trabajo para listado'!$A$151:$Z$151,0)),0)+IFERROR(INDEX('Hoja de Trabajo para listado'!$AB$155:$BA$1048576,MATCH($A885,'Hoja de Trabajo para listado'!$AB$155:$AB$1048576,0),MATCH((CUADRO!P$5&amp;$E885),'Hoja de Trabajo para listado'!$AB$151:$BA$151,0)),0)+IFERROR(INDEX('Hoja de Trabajo para listado'!$BC$155:$CB$1048576,MATCH($A885,'Hoja de Trabajo para listado'!$BC$155:$BC$1048576,0),MATCH((CUADRO!P$5&amp;$E885),'Hoja de Trabajo para listado'!$BC$151:$CB$151,0)),0)+IFERROR(INDEX('Hoja de Trabajo para listado'!$DE$153:$DG$274,MATCH($A885,'Hoja de Trabajo para listado'!$DE$153:$DE$1048576,0),MATCH((CUADRO!P$5&amp;$E885),'Hoja de Trabajo para listado'!$DE$151:$DG$151,0)),0)+IFERROR(INDEX('Hoja de Trabajo para listado'!$CD$155:$DC$1048576,MATCH($A885,'Hoja de Trabajo para listado'!$CD$155:$CD$1048576,0),MATCH((CUADRO!P$5&amp;$E885),'Hoja de Trabajo para listado'!$CD$151:$DC$151,0)),0)</f>
        <v>0</v>
      </c>
      <c r="Q885" s="314">
        <f ca="1">+IFERROR(INDEX('Hoja de Trabajo para listado'!$A$155:$Z$1048576,MATCH($A885,'Hoja de Trabajo para listado'!$A$155:$A$1048576,0),MATCH((CUADRO!Q$5&amp;$E885),'Hoja de Trabajo para listado'!$A$151:$Z$151,0)),0)+IFERROR(INDEX('Hoja de Trabajo para listado'!$AB$155:$BA$1048576,MATCH($A885,'Hoja de Trabajo para listado'!$AB$155:$AB$1048576,0),MATCH((CUADRO!Q$5&amp;$E885),'Hoja de Trabajo para listado'!$AB$151:$BA$151,0)),0)+IFERROR(INDEX('Hoja de Trabajo para listado'!$BC$155:$CB$1048576,MATCH($A885,'Hoja de Trabajo para listado'!$BC$155:$BC$1048576,0),MATCH((CUADRO!Q$5&amp;$E885),'Hoja de Trabajo para listado'!$BC$151:$CB$151,0)),0)+IFERROR(INDEX('Hoja de Trabajo para listado'!$DE$153:$DG$274,MATCH($A885,'Hoja de Trabajo para listado'!$DE$153:$DE$1048576,0),MATCH((CUADRO!Q$5&amp;$E885),'Hoja de Trabajo para listado'!$DE$151:$DG$151,0)),0)+IFERROR(INDEX('Hoja de Trabajo para listado'!$CD$155:$DC$1048576,MATCH($A885,'Hoja de Trabajo para listado'!$CD$155:$CD$1048576,0),MATCH((CUADRO!Q$5&amp;$E885),'Hoja de Trabajo para listado'!$CD$151:$DC$151,0)),0)</f>
        <v>0</v>
      </c>
      <c r="R885" s="316">
        <f t="shared" ca="1" si="26"/>
        <v>983520.3</v>
      </c>
      <c r="S885" s="316">
        <f ca="1">+R884+R885</f>
        <v>983520.3</v>
      </c>
      <c r="T885" s="314">
        <f ca="1">+S885</f>
        <v>983520.3</v>
      </c>
      <c r="U885" s="348">
        <f t="shared" si="27"/>
        <v>2</v>
      </c>
      <c r="V885" s="319" t="str">
        <f>+VLOOKUP(A885,bd_lista!$A$3:$E$593,5,FALSE)</f>
        <v>Instituciones Descentralizadas</v>
      </c>
      <c r="W885" s="426"/>
    </row>
    <row r="886" spans="1:23" customFormat="1" ht="15" customHeight="1">
      <c r="A886" s="323">
        <v>163</v>
      </c>
      <c r="B886" s="427">
        <f>+A886</f>
        <v>163</v>
      </c>
      <c r="C886" s="318" t="str">
        <f>+VLOOKUP(A886,bd_lista!$A$3:$C$593,3,FALSE)</f>
        <v>Agencia Nacional de Hidrocarburos</v>
      </c>
      <c r="D886" s="429" t="str">
        <f>+C886</f>
        <v>Agencia Nacional de Hidrocarburos</v>
      </c>
      <c r="E886" s="339" t="s">
        <v>1418</v>
      </c>
      <c r="F886" s="314">
        <f ca="1">+IFERROR(INDEX('Hoja de Trabajo para listado'!$A$155:$Z$1048576,MATCH($A886,'Hoja de Trabajo para listado'!$A$155:$A$1048576,0),MATCH((CUADRO!F$5&amp;$E886),'Hoja de Trabajo para listado'!$A$151:$Z$151,0)),0)+IFERROR(INDEX('Hoja de Trabajo para listado'!$AB$155:$BA$1048576,MATCH($A886,'Hoja de Trabajo para listado'!$AB$155:$AB$1048576,0),MATCH((CUADRO!F$5&amp;$E886),'Hoja de Trabajo para listado'!$AB$151:$BA$151,0)),0)+IFERROR(INDEX('Hoja de Trabajo para listado'!$BC$155:$CB$1048576,MATCH($A886,'Hoja de Trabajo para listado'!$BC$155:$BC$1048576,0),MATCH((CUADRO!F$5&amp;$E886),'Hoja de Trabajo para listado'!$BC$151:$CB$151,0)),0)+IFERROR(INDEX('Hoja de Trabajo para listado'!$DE$153:$DG$274,MATCH($A886,'Hoja de Trabajo para listado'!$DE$153:$DE$1048576,0),MATCH((CUADRO!F$5&amp;$E886),'Hoja de Trabajo para listado'!$DE$151:$DG$151,0)),0)+IFERROR(INDEX('Hoja de Trabajo para listado'!$CD$155:$DC$1048576,MATCH($A886,'Hoja de Trabajo para listado'!$CD$155:$CD$1048576,0),MATCH((CUADRO!F$5&amp;$E886),'Hoja de Trabajo para listado'!$CD$151:$DC$151,0)),0)</f>
        <v>0</v>
      </c>
      <c r="G886" s="314">
        <f ca="1">+IFERROR(INDEX('Hoja de Trabajo para listado'!$A$155:$Z$1048576,MATCH($A886,'Hoja de Trabajo para listado'!$A$155:$A$1048576,0),MATCH((CUADRO!G$5&amp;$E886),'Hoja de Trabajo para listado'!$A$151:$Z$151,0)),0)+IFERROR(INDEX('Hoja de Trabajo para listado'!$AB$155:$BA$1048576,MATCH($A886,'Hoja de Trabajo para listado'!$AB$155:$AB$1048576,0),MATCH((CUADRO!G$5&amp;$E886),'Hoja de Trabajo para listado'!$AB$151:$BA$151,0)),0)+IFERROR(INDEX('Hoja de Trabajo para listado'!$BC$155:$CB$1048576,MATCH($A886,'Hoja de Trabajo para listado'!$BC$155:$BC$1048576,0),MATCH((CUADRO!G$5&amp;$E886),'Hoja de Trabajo para listado'!$BC$151:$CB$151,0)),0)+IFERROR(INDEX('Hoja de Trabajo para listado'!$DE$153:$DG$274,MATCH($A886,'Hoja de Trabajo para listado'!$DE$153:$DE$1048576,0),MATCH((CUADRO!G$5&amp;$E886),'Hoja de Trabajo para listado'!$DE$151:$DG$151,0)),0)+IFERROR(INDEX('Hoja de Trabajo para listado'!$CD$155:$DC$1048576,MATCH($A886,'Hoja de Trabajo para listado'!$CD$155:$CD$1048576,0),MATCH((CUADRO!G$5&amp;$E886),'Hoja de Trabajo para listado'!$CD$151:$DC$151,0)),0)</f>
        <v>0</v>
      </c>
      <c r="H886" s="314">
        <f ca="1">+IFERROR(INDEX('Hoja de Trabajo para listado'!$A$155:$Z$1048576,MATCH($A886,'Hoja de Trabajo para listado'!$A$155:$A$1048576,0),MATCH((CUADRO!H$5&amp;$E886),'Hoja de Trabajo para listado'!$A$151:$Z$151,0)),0)+IFERROR(INDEX('Hoja de Trabajo para listado'!$AB$155:$BA$1048576,MATCH($A886,'Hoja de Trabajo para listado'!$AB$155:$AB$1048576,0),MATCH((CUADRO!H$5&amp;$E886),'Hoja de Trabajo para listado'!$AB$151:$BA$151,0)),0)+IFERROR(INDEX('Hoja de Trabajo para listado'!$BC$155:$CB$1048576,MATCH($A886,'Hoja de Trabajo para listado'!$BC$155:$BC$1048576,0),MATCH((CUADRO!H$5&amp;$E886),'Hoja de Trabajo para listado'!$BC$151:$CB$151,0)),0)+IFERROR(INDEX('Hoja de Trabajo para listado'!$DE$153:$DG$274,MATCH($A886,'Hoja de Trabajo para listado'!$DE$153:$DE$1048576,0),MATCH((CUADRO!H$5&amp;$E886),'Hoja de Trabajo para listado'!$DE$151:$DG$151,0)),0)+IFERROR(INDEX('Hoja de Trabajo para listado'!$CD$155:$DC$1048576,MATCH($A886,'Hoja de Trabajo para listado'!$CD$155:$CD$1048576,0),MATCH((CUADRO!H$5&amp;$E886),'Hoja de Trabajo para listado'!$CD$151:$DC$151,0)),0)</f>
        <v>0</v>
      </c>
      <c r="I886" s="314">
        <f ca="1">+IFERROR(INDEX('Hoja de Trabajo para listado'!$A$155:$Z$1048576,MATCH($A886,'Hoja de Trabajo para listado'!$A$155:$A$1048576,0),MATCH((CUADRO!I$5&amp;$E886),'Hoja de Trabajo para listado'!$A$151:$Z$151,0)),0)+IFERROR(INDEX('Hoja de Trabajo para listado'!$AB$155:$BA$1048576,MATCH($A886,'Hoja de Trabajo para listado'!$AB$155:$AB$1048576,0),MATCH((CUADRO!I$5&amp;$E886),'Hoja de Trabajo para listado'!$AB$151:$BA$151,0)),0)+IFERROR(INDEX('Hoja de Trabajo para listado'!$BC$155:$CB$1048576,MATCH($A886,'Hoja de Trabajo para listado'!$BC$155:$BC$1048576,0),MATCH((CUADRO!I$5&amp;$E886),'Hoja de Trabajo para listado'!$BC$151:$CB$151,0)),0)+IFERROR(INDEX('Hoja de Trabajo para listado'!$DE$153:$DG$274,MATCH($A886,'Hoja de Trabajo para listado'!$DE$153:$DE$1048576,0),MATCH((CUADRO!I$5&amp;$E886),'Hoja de Trabajo para listado'!$DE$151:$DG$151,0)),0)+IFERROR(INDEX('Hoja de Trabajo para listado'!$CD$155:$DC$1048576,MATCH($A886,'Hoja de Trabajo para listado'!$CD$155:$CD$1048576,0),MATCH((CUADRO!I$5&amp;$E886),'Hoja de Trabajo para listado'!$CD$151:$DC$151,0)),0)</f>
        <v>0</v>
      </c>
      <c r="J886" s="314">
        <f ca="1">+IFERROR(INDEX('Hoja de Trabajo para listado'!$A$155:$Z$1048576,MATCH($A886,'Hoja de Trabajo para listado'!$A$155:$A$1048576,0),MATCH((CUADRO!J$5&amp;$E886),'Hoja de Trabajo para listado'!$A$151:$Z$151,0)),0)+IFERROR(INDEX('Hoja de Trabajo para listado'!$AB$155:$BA$1048576,MATCH($A886,'Hoja de Trabajo para listado'!$AB$155:$AB$1048576,0),MATCH((CUADRO!J$5&amp;$E886),'Hoja de Trabajo para listado'!$AB$151:$BA$151,0)),0)+IFERROR(INDEX('Hoja de Trabajo para listado'!$BC$155:$CB$1048576,MATCH($A886,'Hoja de Trabajo para listado'!$BC$155:$BC$1048576,0),MATCH((CUADRO!J$5&amp;$E886),'Hoja de Trabajo para listado'!$BC$151:$CB$151,0)),0)+IFERROR(INDEX('Hoja de Trabajo para listado'!$DE$153:$DG$274,MATCH($A886,'Hoja de Trabajo para listado'!$DE$153:$DE$1048576,0),MATCH((CUADRO!J$5&amp;$E886),'Hoja de Trabajo para listado'!$DE$151:$DG$151,0)),0)+IFERROR(INDEX('Hoja de Trabajo para listado'!$CD$155:$DC$1048576,MATCH($A886,'Hoja de Trabajo para listado'!$CD$155:$CD$1048576,0),MATCH((CUADRO!J$5&amp;$E886),'Hoja de Trabajo para listado'!$CD$151:$DC$151,0)),0)</f>
        <v>0</v>
      </c>
      <c r="K886" s="314">
        <f ca="1">+IFERROR(INDEX('Hoja de Trabajo para listado'!$A$155:$Z$1048576,MATCH($A886,'Hoja de Trabajo para listado'!$A$155:$A$1048576,0),MATCH((CUADRO!K$5&amp;$E886),'Hoja de Trabajo para listado'!$A$151:$Z$151,0)),0)+IFERROR(INDEX('Hoja de Trabajo para listado'!$AB$155:$BA$1048576,MATCH($A886,'Hoja de Trabajo para listado'!$AB$155:$AB$1048576,0),MATCH((CUADRO!K$5&amp;$E886),'Hoja de Trabajo para listado'!$AB$151:$BA$151,0)),0)+IFERROR(INDEX('Hoja de Trabajo para listado'!$BC$155:$CB$1048576,MATCH($A886,'Hoja de Trabajo para listado'!$BC$155:$BC$1048576,0),MATCH((CUADRO!K$5&amp;$E886),'Hoja de Trabajo para listado'!$BC$151:$CB$151,0)),0)+IFERROR(INDEX('Hoja de Trabajo para listado'!$DE$153:$DG$274,MATCH($A886,'Hoja de Trabajo para listado'!$DE$153:$DE$1048576,0),MATCH((CUADRO!K$5&amp;$E886),'Hoja de Trabajo para listado'!$DE$151:$DG$151,0)),0)+IFERROR(INDEX('Hoja de Trabajo para listado'!$CD$155:$DC$1048576,MATCH($A886,'Hoja de Trabajo para listado'!$CD$155:$CD$1048576,0),MATCH((CUADRO!K$5&amp;$E886),'Hoja de Trabajo para listado'!$CD$151:$DC$151,0)),0)</f>
        <v>0</v>
      </c>
      <c r="L886" s="314">
        <f ca="1">+IFERROR(INDEX('Hoja de Trabajo para listado'!$A$155:$Z$1048576,MATCH($A886,'Hoja de Trabajo para listado'!$A$155:$A$1048576,0),MATCH((CUADRO!L$5&amp;$E886),'Hoja de Trabajo para listado'!$A$151:$Z$151,0)),0)+IFERROR(INDEX('Hoja de Trabajo para listado'!$AB$155:$BA$1048576,MATCH($A886,'Hoja de Trabajo para listado'!$AB$155:$AB$1048576,0),MATCH((CUADRO!L$5&amp;$E886),'Hoja de Trabajo para listado'!$AB$151:$BA$151,0)),0)+IFERROR(INDEX('Hoja de Trabajo para listado'!$BC$155:$CB$1048576,MATCH($A886,'Hoja de Trabajo para listado'!$BC$155:$BC$1048576,0),MATCH((CUADRO!L$5&amp;$E886),'Hoja de Trabajo para listado'!$BC$151:$CB$151,0)),0)+IFERROR(INDEX('Hoja de Trabajo para listado'!$DE$153:$DG$274,MATCH($A886,'Hoja de Trabajo para listado'!$DE$153:$DE$1048576,0),MATCH((CUADRO!L$5&amp;$E886),'Hoja de Trabajo para listado'!$DE$151:$DG$151,0)),0)+IFERROR(INDEX('Hoja de Trabajo para listado'!$CD$155:$DC$1048576,MATCH($A886,'Hoja de Trabajo para listado'!$CD$155:$CD$1048576,0),MATCH((CUADRO!L$5&amp;$E886),'Hoja de Trabajo para listado'!$CD$151:$DC$151,0)),0)</f>
        <v>0</v>
      </c>
      <c r="M886" s="314">
        <f ca="1">+IFERROR(INDEX('Hoja de Trabajo para listado'!$A$155:$Z$1048576,MATCH($A886,'Hoja de Trabajo para listado'!$A$155:$A$1048576,0),MATCH((CUADRO!M$5&amp;$E886),'Hoja de Trabajo para listado'!$A$151:$Z$151,0)),0)+IFERROR(INDEX('Hoja de Trabajo para listado'!$AB$155:$BA$1048576,MATCH($A886,'Hoja de Trabajo para listado'!$AB$155:$AB$1048576,0),MATCH((CUADRO!M$5&amp;$E886),'Hoja de Trabajo para listado'!$AB$151:$BA$151,0)),0)+IFERROR(INDEX('Hoja de Trabajo para listado'!$BC$155:$CB$1048576,MATCH($A886,'Hoja de Trabajo para listado'!$BC$155:$BC$1048576,0),MATCH((CUADRO!M$5&amp;$E886),'Hoja de Trabajo para listado'!$BC$151:$CB$151,0)),0)+IFERROR(INDEX('Hoja de Trabajo para listado'!$DE$153:$DG$274,MATCH($A886,'Hoja de Trabajo para listado'!$DE$153:$DE$1048576,0),MATCH((CUADRO!M$5&amp;$E886),'Hoja de Trabajo para listado'!$DE$151:$DG$151,0)),0)+IFERROR(INDEX('Hoja de Trabajo para listado'!$CD$155:$DC$1048576,MATCH($A886,'Hoja de Trabajo para listado'!$CD$155:$CD$1048576,0),MATCH((CUADRO!M$5&amp;$E886),'Hoja de Trabajo para listado'!$CD$151:$DC$151,0)),0)</f>
        <v>0</v>
      </c>
      <c r="N886" s="314">
        <f ca="1">+IFERROR(INDEX('Hoja de Trabajo para listado'!$A$155:$Z$1048576,MATCH($A886,'Hoja de Trabajo para listado'!$A$155:$A$1048576,0),MATCH((CUADRO!N$5&amp;$E886),'Hoja de Trabajo para listado'!$A$151:$Z$151,0)),0)+IFERROR(INDEX('Hoja de Trabajo para listado'!$AB$155:$BA$1048576,MATCH($A886,'Hoja de Trabajo para listado'!$AB$155:$AB$1048576,0),MATCH((CUADRO!N$5&amp;$E886),'Hoja de Trabajo para listado'!$AB$151:$BA$151,0)),0)+IFERROR(INDEX('Hoja de Trabajo para listado'!$BC$155:$CB$1048576,MATCH($A886,'Hoja de Trabajo para listado'!$BC$155:$BC$1048576,0),MATCH((CUADRO!N$5&amp;$E886),'Hoja de Trabajo para listado'!$BC$151:$CB$151,0)),0)+IFERROR(INDEX('Hoja de Trabajo para listado'!$DE$153:$DG$274,MATCH($A886,'Hoja de Trabajo para listado'!$DE$153:$DE$1048576,0),MATCH((CUADRO!N$5&amp;$E886),'Hoja de Trabajo para listado'!$DE$151:$DG$151,0)),0)+IFERROR(INDEX('Hoja de Trabajo para listado'!$CD$155:$DC$1048576,MATCH($A886,'Hoja de Trabajo para listado'!$CD$155:$CD$1048576,0),MATCH((CUADRO!N$5&amp;$E886),'Hoja de Trabajo para listado'!$CD$151:$DC$151,0)),0)</f>
        <v>0</v>
      </c>
      <c r="O886" s="314">
        <f ca="1">+IFERROR(INDEX('Hoja de Trabajo para listado'!$A$155:$Z$1048576,MATCH($A886,'Hoja de Trabajo para listado'!$A$155:$A$1048576,0),MATCH((CUADRO!O$5&amp;$E886),'Hoja de Trabajo para listado'!$A$151:$Z$151,0)),0)+IFERROR(INDEX('Hoja de Trabajo para listado'!$AB$155:$BA$1048576,MATCH($A886,'Hoja de Trabajo para listado'!$AB$155:$AB$1048576,0),MATCH((CUADRO!O$5&amp;$E886),'Hoja de Trabajo para listado'!$AB$151:$BA$151,0)),0)+IFERROR(INDEX('Hoja de Trabajo para listado'!$BC$155:$CB$1048576,MATCH($A886,'Hoja de Trabajo para listado'!$BC$155:$BC$1048576,0),MATCH((CUADRO!O$5&amp;$E886),'Hoja de Trabajo para listado'!$BC$151:$CB$151,0)),0)+IFERROR(INDEX('Hoja de Trabajo para listado'!$DE$153:$DG$274,MATCH($A886,'Hoja de Trabajo para listado'!$DE$153:$DE$1048576,0),MATCH((CUADRO!O$5&amp;$E886),'Hoja de Trabajo para listado'!$DE$151:$DG$151,0)),0)+IFERROR(INDEX('Hoja de Trabajo para listado'!$CD$155:$DC$1048576,MATCH($A886,'Hoja de Trabajo para listado'!$CD$155:$CD$1048576,0),MATCH((CUADRO!O$5&amp;$E886),'Hoja de Trabajo para listado'!$CD$151:$DC$151,0)),0)</f>
        <v>0</v>
      </c>
      <c r="P886" s="314">
        <f ca="1">+IFERROR(INDEX('Hoja de Trabajo para listado'!$A$155:$Z$1048576,MATCH($A886,'Hoja de Trabajo para listado'!$A$155:$A$1048576,0),MATCH((CUADRO!P$5&amp;$E886),'Hoja de Trabajo para listado'!$A$151:$Z$151,0)),0)+IFERROR(INDEX('Hoja de Trabajo para listado'!$AB$155:$BA$1048576,MATCH($A886,'Hoja de Trabajo para listado'!$AB$155:$AB$1048576,0),MATCH((CUADRO!P$5&amp;$E886),'Hoja de Trabajo para listado'!$AB$151:$BA$151,0)),0)+IFERROR(INDEX('Hoja de Trabajo para listado'!$BC$155:$CB$1048576,MATCH($A886,'Hoja de Trabajo para listado'!$BC$155:$BC$1048576,0),MATCH((CUADRO!P$5&amp;$E886),'Hoja de Trabajo para listado'!$BC$151:$CB$151,0)),0)+IFERROR(INDEX('Hoja de Trabajo para listado'!$DE$153:$DG$274,MATCH($A886,'Hoja de Trabajo para listado'!$DE$153:$DE$1048576,0),MATCH((CUADRO!P$5&amp;$E886),'Hoja de Trabajo para listado'!$DE$151:$DG$151,0)),0)+IFERROR(INDEX('Hoja de Trabajo para listado'!$CD$155:$DC$1048576,MATCH($A886,'Hoja de Trabajo para listado'!$CD$155:$CD$1048576,0),MATCH((CUADRO!P$5&amp;$E886),'Hoja de Trabajo para listado'!$CD$151:$DC$151,0)),0)</f>
        <v>0</v>
      </c>
      <c r="Q886" s="314">
        <f ca="1">+IFERROR(INDEX('Hoja de Trabajo para listado'!$A$155:$Z$1048576,MATCH($A886,'Hoja de Trabajo para listado'!$A$155:$A$1048576,0),MATCH((CUADRO!Q$5&amp;$E886),'Hoja de Trabajo para listado'!$A$151:$Z$151,0)),0)+IFERROR(INDEX('Hoja de Trabajo para listado'!$AB$155:$BA$1048576,MATCH($A886,'Hoja de Trabajo para listado'!$AB$155:$AB$1048576,0),MATCH((CUADRO!Q$5&amp;$E886),'Hoja de Trabajo para listado'!$AB$151:$BA$151,0)),0)+IFERROR(INDEX('Hoja de Trabajo para listado'!$BC$155:$CB$1048576,MATCH($A886,'Hoja de Trabajo para listado'!$BC$155:$BC$1048576,0),MATCH((CUADRO!Q$5&amp;$E886),'Hoja de Trabajo para listado'!$BC$151:$CB$151,0)),0)+IFERROR(INDEX('Hoja de Trabajo para listado'!$DE$153:$DG$274,MATCH($A886,'Hoja de Trabajo para listado'!$DE$153:$DE$1048576,0),MATCH((CUADRO!Q$5&amp;$E886),'Hoja de Trabajo para listado'!$DE$151:$DG$151,0)),0)+IFERROR(INDEX('Hoja de Trabajo para listado'!$CD$155:$DC$1048576,MATCH($A886,'Hoja de Trabajo para listado'!$CD$155:$CD$1048576,0),MATCH((CUADRO!Q$5&amp;$E886),'Hoja de Trabajo para listado'!$CD$151:$DC$151,0)),0)</f>
        <v>0</v>
      </c>
      <c r="R886" s="314">
        <f t="shared" ca="1" si="26"/>
        <v>0</v>
      </c>
      <c r="S886" s="314"/>
      <c r="T886" s="314">
        <f ca="1">+T887</f>
        <v>855414.65999999968</v>
      </c>
      <c r="U886" s="313">
        <f t="shared" si="27"/>
        <v>1</v>
      </c>
      <c r="V886" s="319" t="str">
        <f>+VLOOKUP(A886,bd_lista!$A$3:$E$593,5,FALSE)</f>
        <v>Instituciones Descentralizadas</v>
      </c>
      <c r="W886" s="425" t="str">
        <f>+V886</f>
        <v>Instituciones Descentralizadas</v>
      </c>
    </row>
    <row r="887" spans="1:23" customFormat="1" ht="15" customHeight="1">
      <c r="A887" s="323">
        <v>163</v>
      </c>
      <c r="B887" s="428"/>
      <c r="C887" s="339" t="str">
        <f>+VLOOKUP(A887,bd_lista!$A$3:$C$593,3,FALSE)</f>
        <v>Agencia Nacional de Hidrocarburos</v>
      </c>
      <c r="D887" s="430"/>
      <c r="E887" s="319" t="s">
        <v>1419</v>
      </c>
      <c r="F887" s="316">
        <f ca="1">+IFERROR(INDEX('Hoja de Trabajo para listado'!$A$155:$Z$1048576,MATCH($A887,'Hoja de Trabajo para listado'!$A$155:$A$1048576,0),MATCH((CUADRO!F$5&amp;$E887),'Hoja de Trabajo para listado'!$A$151:$Z$151,0)),0)+IFERROR(INDEX('Hoja de Trabajo para listado'!$AB$155:$BA$1048576,MATCH($A887,'Hoja de Trabajo para listado'!$AB$155:$AB$1048576,0),MATCH((CUADRO!F$5&amp;$E887),'Hoja de Trabajo para listado'!$AB$151:$BA$151,0)),0)+IFERROR(INDEX('Hoja de Trabajo para listado'!$BC$155:$CB$1048576,MATCH($A887,'Hoja de Trabajo para listado'!$BC$155:$BC$1048576,0),MATCH((CUADRO!F$5&amp;$E887),'Hoja de Trabajo para listado'!$BC$151:$CB$151,0)),0)+IFERROR(INDEX('Hoja de Trabajo para listado'!$DE$153:$DG$274,MATCH($A887,'Hoja de Trabajo para listado'!$DE$153:$DE$1048576,0),MATCH((CUADRO!F$5&amp;$E887),'Hoja de Trabajo para listado'!$DE$151:$DG$151,0)),0)+IFERROR(INDEX('Hoja de Trabajo para listado'!$CD$155:$DC$1048576,MATCH($A887,'Hoja de Trabajo para listado'!$CD$155:$CD$1048576,0),MATCH((CUADRO!F$5&amp;$E887),'Hoja de Trabajo para listado'!$CD$151:$DC$151,0)),0)</f>
        <v>0</v>
      </c>
      <c r="G887" s="316">
        <f ca="1">+IFERROR(INDEX('Hoja de Trabajo para listado'!$A$155:$Z$1048576,MATCH($A887,'Hoja de Trabajo para listado'!$A$155:$A$1048576,0),MATCH((CUADRO!G$5&amp;$E887),'Hoja de Trabajo para listado'!$A$151:$Z$151,0)),0)+IFERROR(INDEX('Hoja de Trabajo para listado'!$AB$155:$BA$1048576,MATCH($A887,'Hoja de Trabajo para listado'!$AB$155:$AB$1048576,0),MATCH((CUADRO!G$5&amp;$E887),'Hoja de Trabajo para listado'!$AB$151:$BA$151,0)),0)+IFERROR(INDEX('Hoja de Trabajo para listado'!$BC$155:$CB$1048576,MATCH($A887,'Hoja de Trabajo para listado'!$BC$155:$BC$1048576,0),MATCH((CUADRO!G$5&amp;$E887),'Hoja de Trabajo para listado'!$BC$151:$CB$151,0)),0)+IFERROR(INDEX('Hoja de Trabajo para listado'!$DE$153:$DG$274,MATCH($A887,'Hoja de Trabajo para listado'!$DE$153:$DE$1048576,0),MATCH((CUADRO!G$5&amp;$E887),'Hoja de Trabajo para listado'!$DE$151:$DG$151,0)),0)+IFERROR(INDEX('Hoja de Trabajo para listado'!$CD$155:$DC$1048576,MATCH($A887,'Hoja de Trabajo para listado'!$CD$155:$CD$1048576,0),MATCH((CUADRO!G$5&amp;$E887),'Hoja de Trabajo para listado'!$CD$151:$DC$151,0)),0)</f>
        <v>0</v>
      </c>
      <c r="H887" s="316">
        <f ca="1">+IFERROR(INDEX('Hoja de Trabajo para listado'!$A$155:$Z$1048576,MATCH($A887,'Hoja de Trabajo para listado'!$A$155:$A$1048576,0),MATCH((CUADRO!H$5&amp;$E887),'Hoja de Trabajo para listado'!$A$151:$Z$151,0)),0)+IFERROR(INDEX('Hoja de Trabajo para listado'!$AB$155:$BA$1048576,MATCH($A887,'Hoja de Trabajo para listado'!$AB$155:$AB$1048576,0),MATCH((CUADRO!H$5&amp;$E887),'Hoja de Trabajo para listado'!$AB$151:$BA$151,0)),0)+IFERROR(INDEX('Hoja de Trabajo para listado'!$BC$155:$CB$1048576,MATCH($A887,'Hoja de Trabajo para listado'!$BC$155:$BC$1048576,0),MATCH((CUADRO!H$5&amp;$E887),'Hoja de Trabajo para listado'!$BC$151:$CB$151,0)),0)+IFERROR(INDEX('Hoja de Trabajo para listado'!$DE$153:$DG$274,MATCH($A887,'Hoja de Trabajo para listado'!$DE$153:$DE$1048576,0),MATCH((CUADRO!H$5&amp;$E887),'Hoja de Trabajo para listado'!$DE$151:$DG$151,0)),0)+IFERROR(INDEX('Hoja de Trabajo para listado'!$CD$155:$DC$1048576,MATCH($A887,'Hoja de Trabajo para listado'!$CD$155:$CD$1048576,0),MATCH((CUADRO!H$5&amp;$E887),'Hoja de Trabajo para listado'!$CD$151:$DC$151,0)),0)</f>
        <v>5455.37</v>
      </c>
      <c r="I887" s="316">
        <f ca="1">+IFERROR(INDEX('Hoja de Trabajo para listado'!$A$155:$Z$1048576,MATCH($A887,'Hoja de Trabajo para listado'!$A$155:$A$1048576,0),MATCH((CUADRO!I$5&amp;$E887),'Hoja de Trabajo para listado'!$A$151:$Z$151,0)),0)+IFERROR(INDEX('Hoja de Trabajo para listado'!$AB$155:$BA$1048576,MATCH($A887,'Hoja de Trabajo para listado'!$AB$155:$AB$1048576,0),MATCH((CUADRO!I$5&amp;$E887),'Hoja de Trabajo para listado'!$AB$151:$BA$151,0)),0)+IFERROR(INDEX('Hoja de Trabajo para listado'!$BC$155:$CB$1048576,MATCH($A887,'Hoja de Trabajo para listado'!$BC$155:$BC$1048576,0),MATCH((CUADRO!I$5&amp;$E887),'Hoja de Trabajo para listado'!$BC$151:$CB$151,0)),0)+IFERROR(INDEX('Hoja de Trabajo para listado'!$DE$153:$DG$274,MATCH($A887,'Hoja de Trabajo para listado'!$DE$153:$DE$1048576,0),MATCH((CUADRO!I$5&amp;$E887),'Hoja de Trabajo para listado'!$DE$151:$DG$151,0)),0)+IFERROR(INDEX('Hoja de Trabajo para listado'!$CD$155:$DC$1048576,MATCH($A887,'Hoja de Trabajo para listado'!$CD$155:$CD$1048576,0),MATCH((CUADRO!I$5&amp;$E887),'Hoja de Trabajo para listado'!$CD$151:$DC$151,0)),0)</f>
        <v>0</v>
      </c>
      <c r="J887" s="316">
        <f ca="1">+IFERROR(INDEX('Hoja de Trabajo para listado'!$A$155:$Z$1048576,MATCH($A887,'Hoja de Trabajo para listado'!$A$155:$A$1048576,0),MATCH((CUADRO!J$5&amp;$E887),'Hoja de Trabajo para listado'!$A$151:$Z$151,0)),0)+IFERROR(INDEX('Hoja de Trabajo para listado'!$AB$155:$BA$1048576,MATCH($A887,'Hoja de Trabajo para listado'!$AB$155:$AB$1048576,0),MATCH((CUADRO!J$5&amp;$E887),'Hoja de Trabajo para listado'!$AB$151:$BA$151,0)),0)+IFERROR(INDEX('Hoja de Trabajo para listado'!$BC$155:$CB$1048576,MATCH($A887,'Hoja de Trabajo para listado'!$BC$155:$BC$1048576,0),MATCH((CUADRO!J$5&amp;$E887),'Hoja de Trabajo para listado'!$BC$151:$CB$151,0)),0)+IFERROR(INDEX('Hoja de Trabajo para listado'!$DE$153:$DG$274,MATCH($A887,'Hoja de Trabajo para listado'!$DE$153:$DE$1048576,0),MATCH((CUADRO!J$5&amp;$E887),'Hoja de Trabajo para listado'!$DE$151:$DG$151,0)),0)+IFERROR(INDEX('Hoja de Trabajo para listado'!$CD$155:$DC$1048576,MATCH($A887,'Hoja de Trabajo para listado'!$CD$155:$CD$1048576,0),MATCH((CUADRO!J$5&amp;$E887),'Hoja de Trabajo para listado'!$CD$151:$DC$151,0)),0)</f>
        <v>33.9</v>
      </c>
      <c r="K887" s="314">
        <f ca="1">+IFERROR(INDEX('Hoja de Trabajo para listado'!$A$155:$Z$1048576,MATCH($A887,'Hoja de Trabajo para listado'!$A$155:$A$1048576,0),MATCH((CUADRO!K$5&amp;$E887),'Hoja de Trabajo para listado'!$A$151:$Z$151,0)),0)+IFERROR(INDEX('Hoja de Trabajo para listado'!$AB$155:$BA$1048576,MATCH($A887,'Hoja de Trabajo para listado'!$AB$155:$AB$1048576,0),MATCH((CUADRO!K$5&amp;$E887),'Hoja de Trabajo para listado'!$AB$151:$BA$151,0)),0)+IFERROR(INDEX('Hoja de Trabajo para listado'!$BC$155:$CB$1048576,MATCH($A887,'Hoja de Trabajo para listado'!$BC$155:$BC$1048576,0),MATCH((CUADRO!K$5&amp;$E887),'Hoja de Trabajo para listado'!$BC$151:$CB$151,0)),0)+IFERROR(INDEX('Hoja de Trabajo para listado'!$DE$153:$DG$274,MATCH($A887,'Hoja de Trabajo para listado'!$DE$153:$DE$1048576,0),MATCH((CUADRO!K$5&amp;$E887),'Hoja de Trabajo para listado'!$DE$151:$DG$151,0)),0)+IFERROR(INDEX('Hoja de Trabajo para listado'!$CD$155:$DC$1048576,MATCH($A887,'Hoja de Trabajo para listado'!$CD$155:$CD$1048576,0),MATCH((CUADRO!K$5&amp;$E887),'Hoja de Trabajo para listado'!$CD$151:$DC$151,0)),0)</f>
        <v>849925.38999999966</v>
      </c>
      <c r="L887" s="314">
        <f ca="1">+IFERROR(INDEX('Hoja de Trabajo para listado'!$A$155:$Z$1048576,MATCH($A887,'Hoja de Trabajo para listado'!$A$155:$A$1048576,0),MATCH((CUADRO!L$5&amp;$E887),'Hoja de Trabajo para listado'!$A$151:$Z$151,0)),0)+IFERROR(INDEX('Hoja de Trabajo para listado'!$AB$155:$BA$1048576,MATCH($A887,'Hoja de Trabajo para listado'!$AB$155:$AB$1048576,0),MATCH((CUADRO!L$5&amp;$E887),'Hoja de Trabajo para listado'!$AB$151:$BA$151,0)),0)+IFERROR(INDEX('Hoja de Trabajo para listado'!$BC$155:$CB$1048576,MATCH($A887,'Hoja de Trabajo para listado'!$BC$155:$BC$1048576,0),MATCH((CUADRO!L$5&amp;$E887),'Hoja de Trabajo para listado'!$BC$151:$CB$151,0)),0)+IFERROR(INDEX('Hoja de Trabajo para listado'!$DE$153:$DG$274,MATCH($A887,'Hoja de Trabajo para listado'!$DE$153:$DE$1048576,0),MATCH((CUADRO!L$5&amp;$E887),'Hoja de Trabajo para listado'!$DE$151:$DG$151,0)),0)+IFERROR(INDEX('Hoja de Trabajo para listado'!$CD$155:$DC$1048576,MATCH($A887,'Hoja de Trabajo para listado'!$CD$155:$CD$1048576,0),MATCH((CUADRO!L$5&amp;$E887),'Hoja de Trabajo para listado'!$CD$151:$DC$151,0)),0)</f>
        <v>0</v>
      </c>
      <c r="M887" s="314">
        <f ca="1">+IFERROR(INDEX('Hoja de Trabajo para listado'!$A$155:$Z$1048576,MATCH($A887,'Hoja de Trabajo para listado'!$A$155:$A$1048576,0),MATCH((CUADRO!M$5&amp;$E887),'Hoja de Trabajo para listado'!$A$151:$Z$151,0)),0)+IFERROR(INDEX('Hoja de Trabajo para listado'!$AB$155:$BA$1048576,MATCH($A887,'Hoja de Trabajo para listado'!$AB$155:$AB$1048576,0),MATCH((CUADRO!M$5&amp;$E887),'Hoja de Trabajo para listado'!$AB$151:$BA$151,0)),0)+IFERROR(INDEX('Hoja de Trabajo para listado'!$BC$155:$CB$1048576,MATCH($A887,'Hoja de Trabajo para listado'!$BC$155:$BC$1048576,0),MATCH((CUADRO!M$5&amp;$E887),'Hoja de Trabajo para listado'!$BC$151:$CB$151,0)),0)+IFERROR(INDEX('Hoja de Trabajo para listado'!$DE$153:$DG$274,MATCH($A887,'Hoja de Trabajo para listado'!$DE$153:$DE$1048576,0),MATCH((CUADRO!M$5&amp;$E887),'Hoja de Trabajo para listado'!$DE$151:$DG$151,0)),0)+IFERROR(INDEX('Hoja de Trabajo para listado'!$CD$155:$DC$1048576,MATCH($A887,'Hoja de Trabajo para listado'!$CD$155:$CD$1048576,0),MATCH((CUADRO!M$5&amp;$E887),'Hoja de Trabajo para listado'!$CD$151:$DC$151,0)),0)</f>
        <v>0</v>
      </c>
      <c r="N887" s="314">
        <f ca="1">+IFERROR(INDEX('Hoja de Trabajo para listado'!$A$155:$Z$1048576,MATCH($A887,'Hoja de Trabajo para listado'!$A$155:$A$1048576,0),MATCH((CUADRO!N$5&amp;$E887),'Hoja de Trabajo para listado'!$A$151:$Z$151,0)),0)+IFERROR(INDEX('Hoja de Trabajo para listado'!$AB$155:$BA$1048576,MATCH($A887,'Hoja de Trabajo para listado'!$AB$155:$AB$1048576,0),MATCH((CUADRO!N$5&amp;$E887),'Hoja de Trabajo para listado'!$AB$151:$BA$151,0)),0)+IFERROR(INDEX('Hoja de Trabajo para listado'!$BC$155:$CB$1048576,MATCH($A887,'Hoja de Trabajo para listado'!$BC$155:$BC$1048576,0),MATCH((CUADRO!N$5&amp;$E887),'Hoja de Trabajo para listado'!$BC$151:$CB$151,0)),0)+IFERROR(INDEX('Hoja de Trabajo para listado'!$DE$153:$DG$274,MATCH($A887,'Hoja de Trabajo para listado'!$DE$153:$DE$1048576,0),MATCH((CUADRO!N$5&amp;$E887),'Hoja de Trabajo para listado'!$DE$151:$DG$151,0)),0)+IFERROR(INDEX('Hoja de Trabajo para listado'!$CD$155:$DC$1048576,MATCH($A887,'Hoja de Trabajo para listado'!$CD$155:$CD$1048576,0),MATCH((CUADRO!N$5&amp;$E887),'Hoja de Trabajo para listado'!$CD$151:$DC$151,0)),0)</f>
        <v>0</v>
      </c>
      <c r="O887" s="314">
        <f ca="1">+IFERROR(INDEX('Hoja de Trabajo para listado'!$A$155:$Z$1048576,MATCH($A887,'Hoja de Trabajo para listado'!$A$155:$A$1048576,0),MATCH((CUADRO!O$5&amp;$E887),'Hoja de Trabajo para listado'!$A$151:$Z$151,0)),0)+IFERROR(INDEX('Hoja de Trabajo para listado'!$AB$155:$BA$1048576,MATCH($A887,'Hoja de Trabajo para listado'!$AB$155:$AB$1048576,0),MATCH((CUADRO!O$5&amp;$E887),'Hoja de Trabajo para listado'!$AB$151:$BA$151,0)),0)+IFERROR(INDEX('Hoja de Trabajo para listado'!$BC$155:$CB$1048576,MATCH($A887,'Hoja de Trabajo para listado'!$BC$155:$BC$1048576,0),MATCH((CUADRO!O$5&amp;$E887),'Hoja de Trabajo para listado'!$BC$151:$CB$151,0)),0)+IFERROR(INDEX('Hoja de Trabajo para listado'!$DE$153:$DG$274,MATCH($A887,'Hoja de Trabajo para listado'!$DE$153:$DE$1048576,0),MATCH((CUADRO!O$5&amp;$E887),'Hoja de Trabajo para listado'!$DE$151:$DG$151,0)),0)+IFERROR(INDEX('Hoja de Trabajo para listado'!$CD$155:$DC$1048576,MATCH($A887,'Hoja de Trabajo para listado'!$CD$155:$CD$1048576,0),MATCH((CUADRO!O$5&amp;$E887),'Hoja de Trabajo para listado'!$CD$151:$DC$151,0)),0)</f>
        <v>0</v>
      </c>
      <c r="P887" s="314">
        <f ca="1">+IFERROR(INDEX('Hoja de Trabajo para listado'!$A$155:$Z$1048576,MATCH($A887,'Hoja de Trabajo para listado'!$A$155:$A$1048576,0),MATCH((CUADRO!P$5&amp;$E887),'Hoja de Trabajo para listado'!$A$151:$Z$151,0)),0)+IFERROR(INDEX('Hoja de Trabajo para listado'!$AB$155:$BA$1048576,MATCH($A887,'Hoja de Trabajo para listado'!$AB$155:$AB$1048576,0),MATCH((CUADRO!P$5&amp;$E887),'Hoja de Trabajo para listado'!$AB$151:$BA$151,0)),0)+IFERROR(INDEX('Hoja de Trabajo para listado'!$BC$155:$CB$1048576,MATCH($A887,'Hoja de Trabajo para listado'!$BC$155:$BC$1048576,0),MATCH((CUADRO!P$5&amp;$E887),'Hoja de Trabajo para listado'!$BC$151:$CB$151,0)),0)+IFERROR(INDEX('Hoja de Trabajo para listado'!$DE$153:$DG$274,MATCH($A887,'Hoja de Trabajo para listado'!$DE$153:$DE$1048576,0),MATCH((CUADRO!P$5&amp;$E887),'Hoja de Trabajo para listado'!$DE$151:$DG$151,0)),0)+IFERROR(INDEX('Hoja de Trabajo para listado'!$CD$155:$DC$1048576,MATCH($A887,'Hoja de Trabajo para listado'!$CD$155:$CD$1048576,0),MATCH((CUADRO!P$5&amp;$E887),'Hoja de Trabajo para listado'!$CD$151:$DC$151,0)),0)</f>
        <v>0</v>
      </c>
      <c r="Q887" s="314">
        <f ca="1">+IFERROR(INDEX('Hoja de Trabajo para listado'!$A$155:$Z$1048576,MATCH($A887,'Hoja de Trabajo para listado'!$A$155:$A$1048576,0),MATCH((CUADRO!Q$5&amp;$E887),'Hoja de Trabajo para listado'!$A$151:$Z$151,0)),0)+IFERROR(INDEX('Hoja de Trabajo para listado'!$AB$155:$BA$1048576,MATCH($A887,'Hoja de Trabajo para listado'!$AB$155:$AB$1048576,0),MATCH((CUADRO!Q$5&amp;$E887),'Hoja de Trabajo para listado'!$AB$151:$BA$151,0)),0)+IFERROR(INDEX('Hoja de Trabajo para listado'!$BC$155:$CB$1048576,MATCH($A887,'Hoja de Trabajo para listado'!$BC$155:$BC$1048576,0),MATCH((CUADRO!Q$5&amp;$E887),'Hoja de Trabajo para listado'!$BC$151:$CB$151,0)),0)+IFERROR(INDEX('Hoja de Trabajo para listado'!$DE$153:$DG$274,MATCH($A887,'Hoja de Trabajo para listado'!$DE$153:$DE$1048576,0),MATCH((CUADRO!Q$5&amp;$E887),'Hoja de Trabajo para listado'!$DE$151:$DG$151,0)),0)+IFERROR(INDEX('Hoja de Trabajo para listado'!$CD$155:$DC$1048576,MATCH($A887,'Hoja de Trabajo para listado'!$CD$155:$CD$1048576,0),MATCH((CUADRO!Q$5&amp;$E887),'Hoja de Trabajo para listado'!$CD$151:$DC$151,0)),0)</f>
        <v>0</v>
      </c>
      <c r="R887" s="316">
        <f t="shared" ca="1" si="26"/>
        <v>855414.65999999968</v>
      </c>
      <c r="S887" s="316">
        <f ca="1">+R886+R887</f>
        <v>855414.65999999968</v>
      </c>
      <c r="T887" s="314">
        <f ca="1">+S887</f>
        <v>855414.65999999968</v>
      </c>
      <c r="U887" s="348">
        <f t="shared" si="27"/>
        <v>2</v>
      </c>
      <c r="V887" s="319" t="str">
        <f>+VLOOKUP(A887,bd_lista!$A$3:$E$593,5,FALSE)</f>
        <v>Instituciones Descentralizadas</v>
      </c>
      <c r="W887" s="426"/>
    </row>
    <row r="888" spans="1:23" customFormat="1" ht="15" customHeight="1">
      <c r="A888" s="323">
        <v>192</v>
      </c>
      <c r="B888" s="427">
        <f>+A888</f>
        <v>192</v>
      </c>
      <c r="C888" s="318" t="str">
        <f>+VLOOKUP(A888,bd_lista!$A$3:$C$593,3,FALSE)</f>
        <v>Servicio al Mejoramiento de la Navegación Amazónica</v>
      </c>
      <c r="D888" s="429" t="str">
        <f>+C888</f>
        <v>Servicio al Mejoramiento de la Navegación Amazónica</v>
      </c>
      <c r="E888" s="339" t="s">
        <v>1418</v>
      </c>
      <c r="F888" s="314">
        <f ca="1">+IFERROR(INDEX('Hoja de Trabajo para listado'!$A$155:$Z$1048576,MATCH($A888,'Hoja de Trabajo para listado'!$A$155:$A$1048576,0),MATCH((CUADRO!F$5&amp;$E888),'Hoja de Trabajo para listado'!$A$151:$Z$151,0)),0)+IFERROR(INDEX('Hoja de Trabajo para listado'!$AB$155:$BA$1048576,MATCH($A888,'Hoja de Trabajo para listado'!$AB$155:$AB$1048576,0),MATCH((CUADRO!F$5&amp;$E888),'Hoja de Trabajo para listado'!$AB$151:$BA$151,0)),0)+IFERROR(INDEX('Hoja de Trabajo para listado'!$BC$155:$CB$1048576,MATCH($A888,'Hoja de Trabajo para listado'!$BC$155:$BC$1048576,0),MATCH((CUADRO!F$5&amp;$E888),'Hoja de Trabajo para listado'!$BC$151:$CB$151,0)),0)+IFERROR(INDEX('Hoja de Trabajo para listado'!$DE$153:$DG$274,MATCH($A888,'Hoja de Trabajo para listado'!$DE$153:$DE$1048576,0),MATCH((CUADRO!F$5&amp;$E888),'Hoja de Trabajo para listado'!$DE$151:$DG$151,0)),0)+IFERROR(INDEX('Hoja de Trabajo para listado'!$CD$155:$DC$1048576,MATCH($A888,'Hoja de Trabajo para listado'!$CD$155:$CD$1048576,0),MATCH((CUADRO!F$5&amp;$E888),'Hoja de Trabajo para listado'!$CD$151:$DC$151,0)),0)</f>
        <v>0</v>
      </c>
      <c r="G888" s="314">
        <f ca="1">+IFERROR(INDEX('Hoja de Trabajo para listado'!$A$155:$Z$1048576,MATCH($A888,'Hoja de Trabajo para listado'!$A$155:$A$1048576,0),MATCH((CUADRO!G$5&amp;$E888),'Hoja de Trabajo para listado'!$A$151:$Z$151,0)),0)+IFERROR(INDEX('Hoja de Trabajo para listado'!$AB$155:$BA$1048576,MATCH($A888,'Hoja de Trabajo para listado'!$AB$155:$AB$1048576,0),MATCH((CUADRO!G$5&amp;$E888),'Hoja de Trabajo para listado'!$AB$151:$BA$151,0)),0)+IFERROR(INDEX('Hoja de Trabajo para listado'!$BC$155:$CB$1048576,MATCH($A888,'Hoja de Trabajo para listado'!$BC$155:$BC$1048576,0),MATCH((CUADRO!G$5&amp;$E888),'Hoja de Trabajo para listado'!$BC$151:$CB$151,0)),0)+IFERROR(INDEX('Hoja de Trabajo para listado'!$DE$153:$DG$274,MATCH($A888,'Hoja de Trabajo para listado'!$DE$153:$DE$1048576,0),MATCH((CUADRO!G$5&amp;$E888),'Hoja de Trabajo para listado'!$DE$151:$DG$151,0)),0)+IFERROR(INDEX('Hoja de Trabajo para listado'!$CD$155:$DC$1048576,MATCH($A888,'Hoja de Trabajo para listado'!$CD$155:$CD$1048576,0),MATCH((CUADRO!G$5&amp;$E888),'Hoja de Trabajo para listado'!$CD$151:$DC$151,0)),0)</f>
        <v>0</v>
      </c>
      <c r="H888" s="314">
        <f ca="1">+IFERROR(INDEX('Hoja de Trabajo para listado'!$A$155:$Z$1048576,MATCH($A888,'Hoja de Trabajo para listado'!$A$155:$A$1048576,0),MATCH((CUADRO!H$5&amp;$E888),'Hoja de Trabajo para listado'!$A$151:$Z$151,0)),0)+IFERROR(INDEX('Hoja de Trabajo para listado'!$AB$155:$BA$1048576,MATCH($A888,'Hoja de Trabajo para listado'!$AB$155:$AB$1048576,0),MATCH((CUADRO!H$5&amp;$E888),'Hoja de Trabajo para listado'!$AB$151:$BA$151,0)),0)+IFERROR(INDEX('Hoja de Trabajo para listado'!$BC$155:$CB$1048576,MATCH($A888,'Hoja de Trabajo para listado'!$BC$155:$BC$1048576,0),MATCH((CUADRO!H$5&amp;$E888),'Hoja de Trabajo para listado'!$BC$151:$CB$151,0)),0)+IFERROR(INDEX('Hoja de Trabajo para listado'!$DE$153:$DG$274,MATCH($A888,'Hoja de Trabajo para listado'!$DE$153:$DE$1048576,0),MATCH((CUADRO!H$5&amp;$E888),'Hoja de Trabajo para listado'!$DE$151:$DG$151,0)),0)+IFERROR(INDEX('Hoja de Trabajo para listado'!$CD$155:$DC$1048576,MATCH($A888,'Hoja de Trabajo para listado'!$CD$155:$CD$1048576,0),MATCH((CUADRO!H$5&amp;$E888),'Hoja de Trabajo para listado'!$CD$151:$DC$151,0)),0)</f>
        <v>0</v>
      </c>
      <c r="I888" s="314">
        <f ca="1">+IFERROR(INDEX('Hoja de Trabajo para listado'!$A$155:$Z$1048576,MATCH($A888,'Hoja de Trabajo para listado'!$A$155:$A$1048576,0),MATCH((CUADRO!I$5&amp;$E888),'Hoja de Trabajo para listado'!$A$151:$Z$151,0)),0)+IFERROR(INDEX('Hoja de Trabajo para listado'!$AB$155:$BA$1048576,MATCH($A888,'Hoja de Trabajo para listado'!$AB$155:$AB$1048576,0),MATCH((CUADRO!I$5&amp;$E888),'Hoja de Trabajo para listado'!$AB$151:$BA$151,0)),0)+IFERROR(INDEX('Hoja de Trabajo para listado'!$BC$155:$CB$1048576,MATCH($A888,'Hoja de Trabajo para listado'!$BC$155:$BC$1048576,0),MATCH((CUADRO!I$5&amp;$E888),'Hoja de Trabajo para listado'!$BC$151:$CB$151,0)),0)+IFERROR(INDEX('Hoja de Trabajo para listado'!$DE$153:$DG$274,MATCH($A888,'Hoja de Trabajo para listado'!$DE$153:$DE$1048576,0),MATCH((CUADRO!I$5&amp;$E888),'Hoja de Trabajo para listado'!$DE$151:$DG$151,0)),0)+IFERROR(INDEX('Hoja de Trabajo para listado'!$CD$155:$DC$1048576,MATCH($A888,'Hoja de Trabajo para listado'!$CD$155:$CD$1048576,0),MATCH((CUADRO!I$5&amp;$E888),'Hoja de Trabajo para listado'!$CD$151:$DC$151,0)),0)</f>
        <v>0</v>
      </c>
      <c r="J888" s="314">
        <f ca="1">+IFERROR(INDEX('Hoja de Trabajo para listado'!$A$155:$Z$1048576,MATCH($A888,'Hoja de Trabajo para listado'!$A$155:$A$1048576,0),MATCH((CUADRO!J$5&amp;$E888),'Hoja de Trabajo para listado'!$A$151:$Z$151,0)),0)+IFERROR(INDEX('Hoja de Trabajo para listado'!$AB$155:$BA$1048576,MATCH($A888,'Hoja de Trabajo para listado'!$AB$155:$AB$1048576,0),MATCH((CUADRO!J$5&amp;$E888),'Hoja de Trabajo para listado'!$AB$151:$BA$151,0)),0)+IFERROR(INDEX('Hoja de Trabajo para listado'!$BC$155:$CB$1048576,MATCH($A888,'Hoja de Trabajo para listado'!$BC$155:$BC$1048576,0),MATCH((CUADRO!J$5&amp;$E888),'Hoja de Trabajo para listado'!$BC$151:$CB$151,0)),0)+IFERROR(INDEX('Hoja de Trabajo para listado'!$DE$153:$DG$274,MATCH($A888,'Hoja de Trabajo para listado'!$DE$153:$DE$1048576,0),MATCH((CUADRO!J$5&amp;$E888),'Hoja de Trabajo para listado'!$DE$151:$DG$151,0)),0)+IFERROR(INDEX('Hoja de Trabajo para listado'!$CD$155:$DC$1048576,MATCH($A888,'Hoja de Trabajo para listado'!$CD$155:$CD$1048576,0),MATCH((CUADRO!J$5&amp;$E888),'Hoja de Trabajo para listado'!$CD$151:$DC$151,0)),0)</f>
        <v>0</v>
      </c>
      <c r="K888" s="314">
        <f ca="1">+IFERROR(INDEX('Hoja de Trabajo para listado'!$A$155:$Z$1048576,MATCH($A888,'Hoja de Trabajo para listado'!$A$155:$A$1048576,0),MATCH((CUADRO!K$5&amp;$E888),'Hoja de Trabajo para listado'!$A$151:$Z$151,0)),0)+IFERROR(INDEX('Hoja de Trabajo para listado'!$AB$155:$BA$1048576,MATCH($A888,'Hoja de Trabajo para listado'!$AB$155:$AB$1048576,0),MATCH((CUADRO!K$5&amp;$E888),'Hoja de Trabajo para listado'!$AB$151:$BA$151,0)),0)+IFERROR(INDEX('Hoja de Trabajo para listado'!$BC$155:$CB$1048576,MATCH($A888,'Hoja de Trabajo para listado'!$BC$155:$BC$1048576,0),MATCH((CUADRO!K$5&amp;$E888),'Hoja de Trabajo para listado'!$BC$151:$CB$151,0)),0)+IFERROR(INDEX('Hoja de Trabajo para listado'!$DE$153:$DG$274,MATCH($A888,'Hoja de Trabajo para listado'!$DE$153:$DE$1048576,0),MATCH((CUADRO!K$5&amp;$E888),'Hoja de Trabajo para listado'!$DE$151:$DG$151,0)),0)+IFERROR(INDEX('Hoja de Trabajo para listado'!$CD$155:$DC$1048576,MATCH($A888,'Hoja de Trabajo para listado'!$CD$155:$CD$1048576,0),MATCH((CUADRO!K$5&amp;$E888),'Hoja de Trabajo para listado'!$CD$151:$DC$151,0)),0)</f>
        <v>0</v>
      </c>
      <c r="L888" s="314">
        <f ca="1">+IFERROR(INDEX('Hoja de Trabajo para listado'!$A$155:$Z$1048576,MATCH($A888,'Hoja de Trabajo para listado'!$A$155:$A$1048576,0),MATCH((CUADRO!L$5&amp;$E888),'Hoja de Trabajo para listado'!$A$151:$Z$151,0)),0)+IFERROR(INDEX('Hoja de Trabajo para listado'!$AB$155:$BA$1048576,MATCH($A888,'Hoja de Trabajo para listado'!$AB$155:$AB$1048576,0),MATCH((CUADRO!L$5&amp;$E888),'Hoja de Trabajo para listado'!$AB$151:$BA$151,0)),0)+IFERROR(INDEX('Hoja de Trabajo para listado'!$BC$155:$CB$1048576,MATCH($A888,'Hoja de Trabajo para listado'!$BC$155:$BC$1048576,0),MATCH((CUADRO!L$5&amp;$E888),'Hoja de Trabajo para listado'!$BC$151:$CB$151,0)),0)+IFERROR(INDEX('Hoja de Trabajo para listado'!$DE$153:$DG$274,MATCH($A888,'Hoja de Trabajo para listado'!$DE$153:$DE$1048576,0),MATCH((CUADRO!L$5&amp;$E888),'Hoja de Trabajo para listado'!$DE$151:$DG$151,0)),0)+IFERROR(INDEX('Hoja de Trabajo para listado'!$CD$155:$DC$1048576,MATCH($A888,'Hoja de Trabajo para listado'!$CD$155:$CD$1048576,0),MATCH((CUADRO!L$5&amp;$E888),'Hoja de Trabajo para listado'!$CD$151:$DC$151,0)),0)</f>
        <v>0</v>
      </c>
      <c r="M888" s="314">
        <f ca="1">+IFERROR(INDEX('Hoja de Trabajo para listado'!$A$155:$Z$1048576,MATCH($A888,'Hoja de Trabajo para listado'!$A$155:$A$1048576,0),MATCH((CUADRO!M$5&amp;$E888),'Hoja de Trabajo para listado'!$A$151:$Z$151,0)),0)+IFERROR(INDEX('Hoja de Trabajo para listado'!$AB$155:$BA$1048576,MATCH($A888,'Hoja de Trabajo para listado'!$AB$155:$AB$1048576,0),MATCH((CUADRO!M$5&amp;$E888),'Hoja de Trabajo para listado'!$AB$151:$BA$151,0)),0)+IFERROR(INDEX('Hoja de Trabajo para listado'!$BC$155:$CB$1048576,MATCH($A888,'Hoja de Trabajo para listado'!$BC$155:$BC$1048576,0),MATCH((CUADRO!M$5&amp;$E888),'Hoja de Trabajo para listado'!$BC$151:$CB$151,0)),0)+IFERROR(INDEX('Hoja de Trabajo para listado'!$DE$153:$DG$274,MATCH($A888,'Hoja de Trabajo para listado'!$DE$153:$DE$1048576,0),MATCH((CUADRO!M$5&amp;$E888),'Hoja de Trabajo para listado'!$DE$151:$DG$151,0)),0)+IFERROR(INDEX('Hoja de Trabajo para listado'!$CD$155:$DC$1048576,MATCH($A888,'Hoja de Trabajo para listado'!$CD$155:$CD$1048576,0),MATCH((CUADRO!M$5&amp;$E888),'Hoja de Trabajo para listado'!$CD$151:$DC$151,0)),0)</f>
        <v>0</v>
      </c>
      <c r="N888" s="314">
        <f ca="1">+IFERROR(INDEX('Hoja de Trabajo para listado'!$A$155:$Z$1048576,MATCH($A888,'Hoja de Trabajo para listado'!$A$155:$A$1048576,0),MATCH((CUADRO!N$5&amp;$E888),'Hoja de Trabajo para listado'!$A$151:$Z$151,0)),0)+IFERROR(INDEX('Hoja de Trabajo para listado'!$AB$155:$BA$1048576,MATCH($A888,'Hoja de Trabajo para listado'!$AB$155:$AB$1048576,0),MATCH((CUADRO!N$5&amp;$E888),'Hoja de Trabajo para listado'!$AB$151:$BA$151,0)),0)+IFERROR(INDEX('Hoja de Trabajo para listado'!$BC$155:$CB$1048576,MATCH($A888,'Hoja de Trabajo para listado'!$BC$155:$BC$1048576,0),MATCH((CUADRO!N$5&amp;$E888),'Hoja de Trabajo para listado'!$BC$151:$CB$151,0)),0)+IFERROR(INDEX('Hoja de Trabajo para listado'!$DE$153:$DG$274,MATCH($A888,'Hoja de Trabajo para listado'!$DE$153:$DE$1048576,0),MATCH((CUADRO!N$5&amp;$E888),'Hoja de Trabajo para listado'!$DE$151:$DG$151,0)),0)+IFERROR(INDEX('Hoja de Trabajo para listado'!$CD$155:$DC$1048576,MATCH($A888,'Hoja de Trabajo para listado'!$CD$155:$CD$1048576,0),MATCH((CUADRO!N$5&amp;$E888),'Hoja de Trabajo para listado'!$CD$151:$DC$151,0)),0)</f>
        <v>0</v>
      </c>
      <c r="O888" s="314">
        <f ca="1">+IFERROR(INDEX('Hoja de Trabajo para listado'!$A$155:$Z$1048576,MATCH($A888,'Hoja de Trabajo para listado'!$A$155:$A$1048576,0),MATCH((CUADRO!O$5&amp;$E888),'Hoja de Trabajo para listado'!$A$151:$Z$151,0)),0)+IFERROR(INDEX('Hoja de Trabajo para listado'!$AB$155:$BA$1048576,MATCH($A888,'Hoja de Trabajo para listado'!$AB$155:$AB$1048576,0),MATCH((CUADRO!O$5&amp;$E888),'Hoja de Trabajo para listado'!$AB$151:$BA$151,0)),0)+IFERROR(INDEX('Hoja de Trabajo para listado'!$BC$155:$CB$1048576,MATCH($A888,'Hoja de Trabajo para listado'!$BC$155:$BC$1048576,0),MATCH((CUADRO!O$5&amp;$E888),'Hoja de Trabajo para listado'!$BC$151:$CB$151,0)),0)+IFERROR(INDEX('Hoja de Trabajo para listado'!$DE$153:$DG$274,MATCH($A888,'Hoja de Trabajo para listado'!$DE$153:$DE$1048576,0),MATCH((CUADRO!O$5&amp;$E888),'Hoja de Trabajo para listado'!$DE$151:$DG$151,0)),0)+IFERROR(INDEX('Hoja de Trabajo para listado'!$CD$155:$DC$1048576,MATCH($A888,'Hoja de Trabajo para listado'!$CD$155:$CD$1048576,0),MATCH((CUADRO!O$5&amp;$E888),'Hoja de Trabajo para listado'!$CD$151:$DC$151,0)),0)</f>
        <v>0</v>
      </c>
      <c r="P888" s="314">
        <f ca="1">+IFERROR(INDEX('Hoja de Trabajo para listado'!$A$155:$Z$1048576,MATCH($A888,'Hoja de Trabajo para listado'!$A$155:$A$1048576,0),MATCH((CUADRO!P$5&amp;$E888),'Hoja de Trabajo para listado'!$A$151:$Z$151,0)),0)+IFERROR(INDEX('Hoja de Trabajo para listado'!$AB$155:$BA$1048576,MATCH($A888,'Hoja de Trabajo para listado'!$AB$155:$AB$1048576,0),MATCH((CUADRO!P$5&amp;$E888),'Hoja de Trabajo para listado'!$AB$151:$BA$151,0)),0)+IFERROR(INDEX('Hoja de Trabajo para listado'!$BC$155:$CB$1048576,MATCH($A888,'Hoja de Trabajo para listado'!$BC$155:$BC$1048576,0),MATCH((CUADRO!P$5&amp;$E888),'Hoja de Trabajo para listado'!$BC$151:$CB$151,0)),0)+IFERROR(INDEX('Hoja de Trabajo para listado'!$DE$153:$DG$274,MATCH($A888,'Hoja de Trabajo para listado'!$DE$153:$DE$1048576,0),MATCH((CUADRO!P$5&amp;$E888),'Hoja de Trabajo para listado'!$DE$151:$DG$151,0)),0)+IFERROR(INDEX('Hoja de Trabajo para listado'!$CD$155:$DC$1048576,MATCH($A888,'Hoja de Trabajo para listado'!$CD$155:$CD$1048576,0),MATCH((CUADRO!P$5&amp;$E888),'Hoja de Trabajo para listado'!$CD$151:$DC$151,0)),0)</f>
        <v>0</v>
      </c>
      <c r="Q888" s="314">
        <f ca="1">+IFERROR(INDEX('Hoja de Trabajo para listado'!$A$155:$Z$1048576,MATCH($A888,'Hoja de Trabajo para listado'!$A$155:$A$1048576,0),MATCH((CUADRO!Q$5&amp;$E888),'Hoja de Trabajo para listado'!$A$151:$Z$151,0)),0)+IFERROR(INDEX('Hoja de Trabajo para listado'!$AB$155:$BA$1048576,MATCH($A888,'Hoja de Trabajo para listado'!$AB$155:$AB$1048576,0),MATCH((CUADRO!Q$5&amp;$E888),'Hoja de Trabajo para listado'!$AB$151:$BA$151,0)),0)+IFERROR(INDEX('Hoja de Trabajo para listado'!$BC$155:$CB$1048576,MATCH($A888,'Hoja de Trabajo para listado'!$BC$155:$BC$1048576,0),MATCH((CUADRO!Q$5&amp;$E888),'Hoja de Trabajo para listado'!$BC$151:$CB$151,0)),0)+IFERROR(INDEX('Hoja de Trabajo para listado'!$DE$153:$DG$274,MATCH($A888,'Hoja de Trabajo para listado'!$DE$153:$DE$1048576,0),MATCH((CUADRO!Q$5&amp;$E888),'Hoja de Trabajo para listado'!$DE$151:$DG$151,0)),0)+IFERROR(INDEX('Hoja de Trabajo para listado'!$CD$155:$DC$1048576,MATCH($A888,'Hoja de Trabajo para listado'!$CD$155:$CD$1048576,0),MATCH((CUADRO!Q$5&amp;$E888),'Hoja de Trabajo para listado'!$CD$151:$DC$151,0)),0)</f>
        <v>0</v>
      </c>
      <c r="R888" s="314">
        <f t="shared" ca="1" si="26"/>
        <v>0</v>
      </c>
      <c r="S888" s="314"/>
      <c r="T888" s="314">
        <f ca="1">+T889</f>
        <v>780430.98</v>
      </c>
      <c r="U888" s="313">
        <f t="shared" si="27"/>
        <v>1</v>
      </c>
      <c r="V888" s="319" t="str">
        <f>+VLOOKUP(A888,bd_lista!$A$3:$E$593,5,FALSE)</f>
        <v>Instituciones Descentralizadas</v>
      </c>
      <c r="W888" s="425" t="str">
        <f>+V888</f>
        <v>Instituciones Descentralizadas</v>
      </c>
    </row>
    <row r="889" spans="1:23" customFormat="1">
      <c r="A889" s="323">
        <v>192</v>
      </c>
      <c r="B889" s="428"/>
      <c r="C889" s="339" t="str">
        <f>+VLOOKUP(A889,bd_lista!$A$3:$C$593,3,FALSE)</f>
        <v>Servicio al Mejoramiento de la Navegación Amazónica</v>
      </c>
      <c r="D889" s="430"/>
      <c r="E889" s="319" t="s">
        <v>1419</v>
      </c>
      <c r="F889" s="316">
        <f ca="1">+IFERROR(INDEX('Hoja de Trabajo para listado'!$A$155:$Z$1048576,MATCH($A889,'Hoja de Trabajo para listado'!$A$155:$A$1048576,0),MATCH((CUADRO!F$5&amp;$E889),'Hoja de Trabajo para listado'!$A$151:$Z$151,0)),0)+IFERROR(INDEX('Hoja de Trabajo para listado'!$AB$155:$BA$1048576,MATCH($A889,'Hoja de Trabajo para listado'!$AB$155:$AB$1048576,0),MATCH((CUADRO!F$5&amp;$E889),'Hoja de Trabajo para listado'!$AB$151:$BA$151,0)),0)+IFERROR(INDEX('Hoja de Trabajo para listado'!$BC$155:$CB$1048576,MATCH($A889,'Hoja de Trabajo para listado'!$BC$155:$BC$1048576,0),MATCH((CUADRO!F$5&amp;$E889),'Hoja de Trabajo para listado'!$BC$151:$CB$151,0)),0)+IFERROR(INDEX('Hoja de Trabajo para listado'!$DE$153:$DG$274,MATCH($A889,'Hoja de Trabajo para listado'!$DE$153:$DE$1048576,0),MATCH((CUADRO!F$5&amp;$E889),'Hoja de Trabajo para listado'!$DE$151:$DG$151,0)),0)+IFERROR(INDEX('Hoja de Trabajo para listado'!$CD$155:$DC$1048576,MATCH($A889,'Hoja de Trabajo para listado'!$CD$155:$CD$1048576,0),MATCH((CUADRO!F$5&amp;$E889),'Hoja de Trabajo para listado'!$CD$151:$DC$151,0)),0)</f>
        <v>0</v>
      </c>
      <c r="G889" s="316">
        <f ca="1">+IFERROR(INDEX('Hoja de Trabajo para listado'!$A$155:$Z$1048576,MATCH($A889,'Hoja de Trabajo para listado'!$A$155:$A$1048576,0),MATCH((CUADRO!G$5&amp;$E889),'Hoja de Trabajo para listado'!$A$151:$Z$151,0)),0)+IFERROR(INDEX('Hoja de Trabajo para listado'!$AB$155:$BA$1048576,MATCH($A889,'Hoja de Trabajo para listado'!$AB$155:$AB$1048576,0),MATCH((CUADRO!G$5&amp;$E889),'Hoja de Trabajo para listado'!$AB$151:$BA$151,0)),0)+IFERROR(INDEX('Hoja de Trabajo para listado'!$BC$155:$CB$1048576,MATCH($A889,'Hoja de Trabajo para listado'!$BC$155:$BC$1048576,0),MATCH((CUADRO!G$5&amp;$E889),'Hoja de Trabajo para listado'!$BC$151:$CB$151,0)),0)+IFERROR(INDEX('Hoja de Trabajo para listado'!$DE$153:$DG$274,MATCH($A889,'Hoja de Trabajo para listado'!$DE$153:$DE$1048576,0),MATCH((CUADRO!G$5&amp;$E889),'Hoja de Trabajo para listado'!$DE$151:$DG$151,0)),0)+IFERROR(INDEX('Hoja de Trabajo para listado'!$CD$155:$DC$1048576,MATCH($A889,'Hoja de Trabajo para listado'!$CD$155:$CD$1048576,0),MATCH((CUADRO!G$5&amp;$E889),'Hoja de Trabajo para listado'!$CD$151:$DC$151,0)),0)</f>
        <v>833</v>
      </c>
      <c r="H889" s="316">
        <f ca="1">+IFERROR(INDEX('Hoja de Trabajo para listado'!$A$155:$Z$1048576,MATCH($A889,'Hoja de Trabajo para listado'!$A$155:$A$1048576,0),MATCH((CUADRO!H$5&amp;$E889),'Hoja de Trabajo para listado'!$A$151:$Z$151,0)),0)+IFERROR(INDEX('Hoja de Trabajo para listado'!$AB$155:$BA$1048576,MATCH($A889,'Hoja de Trabajo para listado'!$AB$155:$AB$1048576,0),MATCH((CUADRO!H$5&amp;$E889),'Hoja de Trabajo para listado'!$AB$151:$BA$151,0)),0)+IFERROR(INDEX('Hoja de Trabajo para listado'!$BC$155:$CB$1048576,MATCH($A889,'Hoja de Trabajo para listado'!$BC$155:$BC$1048576,0),MATCH((CUADRO!H$5&amp;$E889),'Hoja de Trabajo para listado'!$BC$151:$CB$151,0)),0)+IFERROR(INDEX('Hoja de Trabajo para listado'!$DE$153:$DG$274,MATCH($A889,'Hoja de Trabajo para listado'!$DE$153:$DE$1048576,0),MATCH((CUADRO!H$5&amp;$E889),'Hoja de Trabajo para listado'!$DE$151:$DG$151,0)),0)+IFERROR(INDEX('Hoja de Trabajo para listado'!$CD$155:$DC$1048576,MATCH($A889,'Hoja de Trabajo para listado'!$CD$155:$CD$1048576,0),MATCH((CUADRO!H$5&amp;$E889),'Hoja de Trabajo para listado'!$CD$151:$DC$151,0)),0)</f>
        <v>834.98</v>
      </c>
      <c r="I889" s="316">
        <f ca="1">+IFERROR(INDEX('Hoja de Trabajo para listado'!$A$155:$Z$1048576,MATCH($A889,'Hoja de Trabajo para listado'!$A$155:$A$1048576,0),MATCH((CUADRO!I$5&amp;$E889),'Hoja de Trabajo para listado'!$A$151:$Z$151,0)),0)+IFERROR(INDEX('Hoja de Trabajo para listado'!$AB$155:$BA$1048576,MATCH($A889,'Hoja de Trabajo para listado'!$AB$155:$AB$1048576,0),MATCH((CUADRO!I$5&amp;$E889),'Hoja de Trabajo para listado'!$AB$151:$BA$151,0)),0)+IFERROR(INDEX('Hoja de Trabajo para listado'!$BC$155:$CB$1048576,MATCH($A889,'Hoja de Trabajo para listado'!$BC$155:$BC$1048576,0),MATCH((CUADRO!I$5&amp;$E889),'Hoja de Trabajo para listado'!$BC$151:$CB$151,0)),0)+IFERROR(INDEX('Hoja de Trabajo para listado'!$DE$153:$DG$274,MATCH($A889,'Hoja de Trabajo para listado'!$DE$153:$DE$1048576,0),MATCH((CUADRO!I$5&amp;$E889),'Hoja de Trabajo para listado'!$DE$151:$DG$151,0)),0)+IFERROR(INDEX('Hoja de Trabajo para listado'!$CD$155:$DC$1048576,MATCH($A889,'Hoja de Trabajo para listado'!$CD$155:$CD$1048576,0),MATCH((CUADRO!I$5&amp;$E889),'Hoja de Trabajo para listado'!$CD$151:$DC$151,0)),0)</f>
        <v>0</v>
      </c>
      <c r="J889" s="316">
        <f ca="1">+IFERROR(INDEX('Hoja de Trabajo para listado'!$A$155:$Z$1048576,MATCH($A889,'Hoja de Trabajo para listado'!$A$155:$A$1048576,0),MATCH((CUADRO!J$5&amp;$E889),'Hoja de Trabajo para listado'!$A$151:$Z$151,0)),0)+IFERROR(INDEX('Hoja de Trabajo para listado'!$AB$155:$BA$1048576,MATCH($A889,'Hoja de Trabajo para listado'!$AB$155:$AB$1048576,0),MATCH((CUADRO!J$5&amp;$E889),'Hoja de Trabajo para listado'!$AB$151:$BA$151,0)),0)+IFERROR(INDEX('Hoja de Trabajo para listado'!$BC$155:$CB$1048576,MATCH($A889,'Hoja de Trabajo para listado'!$BC$155:$BC$1048576,0),MATCH((CUADRO!J$5&amp;$E889),'Hoja de Trabajo para listado'!$BC$151:$CB$151,0)),0)+IFERROR(INDEX('Hoja de Trabajo para listado'!$DE$153:$DG$274,MATCH($A889,'Hoja de Trabajo para listado'!$DE$153:$DE$1048576,0),MATCH((CUADRO!J$5&amp;$E889),'Hoja de Trabajo para listado'!$DE$151:$DG$151,0)),0)+IFERROR(INDEX('Hoja de Trabajo para listado'!$CD$155:$DC$1048576,MATCH($A889,'Hoja de Trabajo para listado'!$CD$155:$CD$1048576,0),MATCH((CUADRO!J$5&amp;$E889),'Hoja de Trabajo para listado'!$CD$151:$DC$151,0)),0)</f>
        <v>0</v>
      </c>
      <c r="K889" s="314">
        <f ca="1">+IFERROR(INDEX('Hoja de Trabajo para listado'!$A$155:$Z$1048576,MATCH($A889,'Hoja de Trabajo para listado'!$A$155:$A$1048576,0),MATCH((CUADRO!K$5&amp;$E889),'Hoja de Trabajo para listado'!$A$151:$Z$151,0)),0)+IFERROR(INDEX('Hoja de Trabajo para listado'!$AB$155:$BA$1048576,MATCH($A889,'Hoja de Trabajo para listado'!$AB$155:$AB$1048576,0),MATCH((CUADRO!K$5&amp;$E889),'Hoja de Trabajo para listado'!$AB$151:$BA$151,0)),0)+IFERROR(INDEX('Hoja de Trabajo para listado'!$BC$155:$CB$1048576,MATCH($A889,'Hoja de Trabajo para listado'!$BC$155:$BC$1048576,0),MATCH((CUADRO!K$5&amp;$E889),'Hoja de Trabajo para listado'!$BC$151:$CB$151,0)),0)+IFERROR(INDEX('Hoja de Trabajo para listado'!$DE$153:$DG$274,MATCH($A889,'Hoja de Trabajo para listado'!$DE$153:$DE$1048576,0),MATCH((CUADRO!K$5&amp;$E889),'Hoja de Trabajo para listado'!$DE$151:$DG$151,0)),0)+IFERROR(INDEX('Hoja de Trabajo para listado'!$CD$155:$DC$1048576,MATCH($A889,'Hoja de Trabajo para listado'!$CD$155:$CD$1048576,0),MATCH((CUADRO!K$5&amp;$E889),'Hoja de Trabajo para listado'!$CD$151:$DC$151,0)),0)</f>
        <v>778763</v>
      </c>
      <c r="L889" s="314">
        <f ca="1">+IFERROR(INDEX('Hoja de Trabajo para listado'!$A$155:$Z$1048576,MATCH($A889,'Hoja de Trabajo para listado'!$A$155:$A$1048576,0),MATCH((CUADRO!L$5&amp;$E889),'Hoja de Trabajo para listado'!$A$151:$Z$151,0)),0)+IFERROR(INDEX('Hoja de Trabajo para listado'!$AB$155:$BA$1048576,MATCH($A889,'Hoja de Trabajo para listado'!$AB$155:$AB$1048576,0),MATCH((CUADRO!L$5&amp;$E889),'Hoja de Trabajo para listado'!$AB$151:$BA$151,0)),0)+IFERROR(INDEX('Hoja de Trabajo para listado'!$BC$155:$CB$1048576,MATCH($A889,'Hoja de Trabajo para listado'!$BC$155:$BC$1048576,0),MATCH((CUADRO!L$5&amp;$E889),'Hoja de Trabajo para listado'!$BC$151:$CB$151,0)),0)+IFERROR(INDEX('Hoja de Trabajo para listado'!$DE$153:$DG$274,MATCH($A889,'Hoja de Trabajo para listado'!$DE$153:$DE$1048576,0),MATCH((CUADRO!L$5&amp;$E889),'Hoja de Trabajo para listado'!$DE$151:$DG$151,0)),0)+IFERROR(INDEX('Hoja de Trabajo para listado'!$CD$155:$DC$1048576,MATCH($A889,'Hoja de Trabajo para listado'!$CD$155:$CD$1048576,0),MATCH((CUADRO!L$5&amp;$E889),'Hoja de Trabajo para listado'!$CD$151:$DC$151,0)),0)</f>
        <v>0</v>
      </c>
      <c r="M889" s="314">
        <f ca="1">+IFERROR(INDEX('Hoja de Trabajo para listado'!$A$155:$Z$1048576,MATCH($A889,'Hoja de Trabajo para listado'!$A$155:$A$1048576,0),MATCH((CUADRO!M$5&amp;$E889),'Hoja de Trabajo para listado'!$A$151:$Z$151,0)),0)+IFERROR(INDEX('Hoja de Trabajo para listado'!$AB$155:$BA$1048576,MATCH($A889,'Hoja de Trabajo para listado'!$AB$155:$AB$1048576,0),MATCH((CUADRO!M$5&amp;$E889),'Hoja de Trabajo para listado'!$AB$151:$BA$151,0)),0)+IFERROR(INDEX('Hoja de Trabajo para listado'!$BC$155:$CB$1048576,MATCH($A889,'Hoja de Trabajo para listado'!$BC$155:$BC$1048576,0),MATCH((CUADRO!M$5&amp;$E889),'Hoja de Trabajo para listado'!$BC$151:$CB$151,0)),0)+IFERROR(INDEX('Hoja de Trabajo para listado'!$DE$153:$DG$274,MATCH($A889,'Hoja de Trabajo para listado'!$DE$153:$DE$1048576,0),MATCH((CUADRO!M$5&amp;$E889),'Hoja de Trabajo para listado'!$DE$151:$DG$151,0)),0)+IFERROR(INDEX('Hoja de Trabajo para listado'!$CD$155:$DC$1048576,MATCH($A889,'Hoja de Trabajo para listado'!$CD$155:$CD$1048576,0),MATCH((CUADRO!M$5&amp;$E889),'Hoja de Trabajo para listado'!$CD$151:$DC$151,0)),0)</f>
        <v>0</v>
      </c>
      <c r="N889" s="314">
        <f ca="1">+IFERROR(INDEX('Hoja de Trabajo para listado'!$A$155:$Z$1048576,MATCH($A889,'Hoja de Trabajo para listado'!$A$155:$A$1048576,0),MATCH((CUADRO!N$5&amp;$E889),'Hoja de Trabajo para listado'!$A$151:$Z$151,0)),0)+IFERROR(INDEX('Hoja de Trabajo para listado'!$AB$155:$BA$1048576,MATCH($A889,'Hoja de Trabajo para listado'!$AB$155:$AB$1048576,0),MATCH((CUADRO!N$5&amp;$E889),'Hoja de Trabajo para listado'!$AB$151:$BA$151,0)),0)+IFERROR(INDEX('Hoja de Trabajo para listado'!$BC$155:$CB$1048576,MATCH($A889,'Hoja de Trabajo para listado'!$BC$155:$BC$1048576,0),MATCH((CUADRO!N$5&amp;$E889),'Hoja de Trabajo para listado'!$BC$151:$CB$151,0)),0)+IFERROR(INDEX('Hoja de Trabajo para listado'!$DE$153:$DG$274,MATCH($A889,'Hoja de Trabajo para listado'!$DE$153:$DE$1048576,0),MATCH((CUADRO!N$5&amp;$E889),'Hoja de Trabajo para listado'!$DE$151:$DG$151,0)),0)+IFERROR(INDEX('Hoja de Trabajo para listado'!$CD$155:$DC$1048576,MATCH($A889,'Hoja de Trabajo para listado'!$CD$155:$CD$1048576,0),MATCH((CUADRO!N$5&amp;$E889),'Hoja de Trabajo para listado'!$CD$151:$DC$151,0)),0)</f>
        <v>0</v>
      </c>
      <c r="O889" s="314">
        <f ca="1">+IFERROR(INDEX('Hoja de Trabajo para listado'!$A$155:$Z$1048576,MATCH($A889,'Hoja de Trabajo para listado'!$A$155:$A$1048576,0),MATCH((CUADRO!O$5&amp;$E889),'Hoja de Trabajo para listado'!$A$151:$Z$151,0)),0)+IFERROR(INDEX('Hoja de Trabajo para listado'!$AB$155:$BA$1048576,MATCH($A889,'Hoja de Trabajo para listado'!$AB$155:$AB$1048576,0),MATCH((CUADRO!O$5&amp;$E889),'Hoja de Trabajo para listado'!$AB$151:$BA$151,0)),0)+IFERROR(INDEX('Hoja de Trabajo para listado'!$BC$155:$CB$1048576,MATCH($A889,'Hoja de Trabajo para listado'!$BC$155:$BC$1048576,0),MATCH((CUADRO!O$5&amp;$E889),'Hoja de Trabajo para listado'!$BC$151:$CB$151,0)),0)+IFERROR(INDEX('Hoja de Trabajo para listado'!$DE$153:$DG$274,MATCH($A889,'Hoja de Trabajo para listado'!$DE$153:$DE$1048576,0),MATCH((CUADRO!O$5&amp;$E889),'Hoja de Trabajo para listado'!$DE$151:$DG$151,0)),0)+IFERROR(INDEX('Hoja de Trabajo para listado'!$CD$155:$DC$1048576,MATCH($A889,'Hoja de Trabajo para listado'!$CD$155:$CD$1048576,0),MATCH((CUADRO!O$5&amp;$E889),'Hoja de Trabajo para listado'!$CD$151:$DC$151,0)),0)</f>
        <v>0</v>
      </c>
      <c r="P889" s="314">
        <f ca="1">+IFERROR(INDEX('Hoja de Trabajo para listado'!$A$155:$Z$1048576,MATCH($A889,'Hoja de Trabajo para listado'!$A$155:$A$1048576,0),MATCH((CUADRO!P$5&amp;$E889),'Hoja de Trabajo para listado'!$A$151:$Z$151,0)),0)+IFERROR(INDEX('Hoja de Trabajo para listado'!$AB$155:$BA$1048576,MATCH($A889,'Hoja de Trabajo para listado'!$AB$155:$AB$1048576,0),MATCH((CUADRO!P$5&amp;$E889),'Hoja de Trabajo para listado'!$AB$151:$BA$151,0)),0)+IFERROR(INDEX('Hoja de Trabajo para listado'!$BC$155:$CB$1048576,MATCH($A889,'Hoja de Trabajo para listado'!$BC$155:$BC$1048576,0),MATCH((CUADRO!P$5&amp;$E889),'Hoja de Trabajo para listado'!$BC$151:$CB$151,0)),0)+IFERROR(INDEX('Hoja de Trabajo para listado'!$DE$153:$DG$274,MATCH($A889,'Hoja de Trabajo para listado'!$DE$153:$DE$1048576,0),MATCH((CUADRO!P$5&amp;$E889),'Hoja de Trabajo para listado'!$DE$151:$DG$151,0)),0)+IFERROR(INDEX('Hoja de Trabajo para listado'!$CD$155:$DC$1048576,MATCH($A889,'Hoja de Trabajo para listado'!$CD$155:$CD$1048576,0),MATCH((CUADRO!P$5&amp;$E889),'Hoja de Trabajo para listado'!$CD$151:$DC$151,0)),0)</f>
        <v>0</v>
      </c>
      <c r="Q889" s="314">
        <f ca="1">+IFERROR(INDEX('Hoja de Trabajo para listado'!$A$155:$Z$1048576,MATCH($A889,'Hoja de Trabajo para listado'!$A$155:$A$1048576,0),MATCH((CUADRO!Q$5&amp;$E889),'Hoja de Trabajo para listado'!$A$151:$Z$151,0)),0)+IFERROR(INDEX('Hoja de Trabajo para listado'!$AB$155:$BA$1048576,MATCH($A889,'Hoja de Trabajo para listado'!$AB$155:$AB$1048576,0),MATCH((CUADRO!Q$5&amp;$E889),'Hoja de Trabajo para listado'!$AB$151:$BA$151,0)),0)+IFERROR(INDEX('Hoja de Trabajo para listado'!$BC$155:$CB$1048576,MATCH($A889,'Hoja de Trabajo para listado'!$BC$155:$BC$1048576,0),MATCH((CUADRO!Q$5&amp;$E889),'Hoja de Trabajo para listado'!$BC$151:$CB$151,0)),0)+IFERROR(INDEX('Hoja de Trabajo para listado'!$DE$153:$DG$274,MATCH($A889,'Hoja de Trabajo para listado'!$DE$153:$DE$1048576,0),MATCH((CUADRO!Q$5&amp;$E889),'Hoja de Trabajo para listado'!$DE$151:$DG$151,0)),0)+IFERROR(INDEX('Hoja de Trabajo para listado'!$CD$155:$DC$1048576,MATCH($A889,'Hoja de Trabajo para listado'!$CD$155:$CD$1048576,0),MATCH((CUADRO!Q$5&amp;$E889),'Hoja de Trabajo para listado'!$CD$151:$DC$151,0)),0)</f>
        <v>0</v>
      </c>
      <c r="R889" s="316">
        <f t="shared" ca="1" si="26"/>
        <v>780430.98</v>
      </c>
      <c r="S889" s="316">
        <f ca="1">+R888+R889</f>
        <v>780430.98</v>
      </c>
      <c r="T889" s="314">
        <f ca="1">+S889</f>
        <v>780430.98</v>
      </c>
      <c r="U889" s="348">
        <f t="shared" si="27"/>
        <v>2</v>
      </c>
      <c r="V889" s="319" t="str">
        <f>+VLOOKUP(A889,bd_lista!$A$3:$E$593,5,FALSE)</f>
        <v>Instituciones Descentralizadas</v>
      </c>
      <c r="W889" s="426"/>
    </row>
    <row r="890" spans="1:23" customFormat="1">
      <c r="A890" s="323">
        <v>109</v>
      </c>
      <c r="B890" s="427">
        <f>+A890</f>
        <v>109</v>
      </c>
      <c r="C890" s="318" t="str">
        <f>+VLOOKUP(A890,bd_lista!$A$3:$C$593,3,FALSE)</f>
        <v>Conservatorio Plurinacional de Musica</v>
      </c>
      <c r="D890" s="429" t="str">
        <f>+C890</f>
        <v>Conservatorio Plurinacional de Musica</v>
      </c>
      <c r="E890" s="339" t="s">
        <v>1418</v>
      </c>
      <c r="F890" s="314">
        <f ca="1">+IFERROR(INDEX('Hoja de Trabajo para listado'!$A$155:$Z$1048576,MATCH($A890,'Hoja de Trabajo para listado'!$A$155:$A$1048576,0),MATCH((CUADRO!F$5&amp;$E890),'Hoja de Trabajo para listado'!$A$151:$Z$151,0)),0)+IFERROR(INDEX('Hoja de Trabajo para listado'!$AB$155:$BA$1048576,MATCH($A890,'Hoja de Trabajo para listado'!$AB$155:$AB$1048576,0),MATCH((CUADRO!F$5&amp;$E890),'Hoja de Trabajo para listado'!$AB$151:$BA$151,0)),0)+IFERROR(INDEX('Hoja de Trabajo para listado'!$BC$155:$CB$1048576,MATCH($A890,'Hoja de Trabajo para listado'!$BC$155:$BC$1048576,0),MATCH((CUADRO!F$5&amp;$E890),'Hoja de Trabajo para listado'!$BC$151:$CB$151,0)),0)+IFERROR(INDEX('Hoja de Trabajo para listado'!$DE$153:$DG$274,MATCH($A890,'Hoja de Trabajo para listado'!$DE$153:$DE$1048576,0),MATCH((CUADRO!F$5&amp;$E890),'Hoja de Trabajo para listado'!$DE$151:$DG$151,0)),0)+IFERROR(INDEX('Hoja de Trabajo para listado'!$CD$155:$DC$1048576,MATCH($A890,'Hoja de Trabajo para listado'!$CD$155:$CD$1048576,0),MATCH((CUADRO!F$5&amp;$E890),'Hoja de Trabajo para listado'!$CD$151:$DC$151,0)),0)</f>
        <v>0</v>
      </c>
      <c r="G890" s="314">
        <f ca="1">+IFERROR(INDEX('Hoja de Trabajo para listado'!$A$155:$Z$1048576,MATCH($A890,'Hoja de Trabajo para listado'!$A$155:$A$1048576,0),MATCH((CUADRO!G$5&amp;$E890),'Hoja de Trabajo para listado'!$A$151:$Z$151,0)),0)+IFERROR(INDEX('Hoja de Trabajo para listado'!$AB$155:$BA$1048576,MATCH($A890,'Hoja de Trabajo para listado'!$AB$155:$AB$1048576,0),MATCH((CUADRO!G$5&amp;$E890),'Hoja de Trabajo para listado'!$AB$151:$BA$151,0)),0)+IFERROR(INDEX('Hoja de Trabajo para listado'!$BC$155:$CB$1048576,MATCH($A890,'Hoja de Trabajo para listado'!$BC$155:$BC$1048576,0),MATCH((CUADRO!G$5&amp;$E890),'Hoja de Trabajo para listado'!$BC$151:$CB$151,0)),0)+IFERROR(INDEX('Hoja de Trabajo para listado'!$DE$153:$DG$274,MATCH($A890,'Hoja de Trabajo para listado'!$DE$153:$DE$1048576,0),MATCH((CUADRO!G$5&amp;$E890),'Hoja de Trabajo para listado'!$DE$151:$DG$151,0)),0)+IFERROR(INDEX('Hoja de Trabajo para listado'!$CD$155:$DC$1048576,MATCH($A890,'Hoja de Trabajo para listado'!$CD$155:$CD$1048576,0),MATCH((CUADRO!G$5&amp;$E890),'Hoja de Trabajo para listado'!$CD$151:$DC$151,0)),0)</f>
        <v>0</v>
      </c>
      <c r="H890" s="314">
        <f ca="1">+IFERROR(INDEX('Hoja de Trabajo para listado'!$A$155:$Z$1048576,MATCH($A890,'Hoja de Trabajo para listado'!$A$155:$A$1048576,0),MATCH((CUADRO!H$5&amp;$E890),'Hoja de Trabajo para listado'!$A$151:$Z$151,0)),0)+IFERROR(INDEX('Hoja de Trabajo para listado'!$AB$155:$BA$1048576,MATCH($A890,'Hoja de Trabajo para listado'!$AB$155:$AB$1048576,0),MATCH((CUADRO!H$5&amp;$E890),'Hoja de Trabajo para listado'!$AB$151:$BA$151,0)),0)+IFERROR(INDEX('Hoja de Trabajo para listado'!$BC$155:$CB$1048576,MATCH($A890,'Hoja de Trabajo para listado'!$BC$155:$BC$1048576,0),MATCH((CUADRO!H$5&amp;$E890),'Hoja de Trabajo para listado'!$BC$151:$CB$151,0)),0)+IFERROR(INDEX('Hoja de Trabajo para listado'!$DE$153:$DG$274,MATCH($A890,'Hoja de Trabajo para listado'!$DE$153:$DE$1048576,0),MATCH((CUADRO!H$5&amp;$E890),'Hoja de Trabajo para listado'!$DE$151:$DG$151,0)),0)+IFERROR(INDEX('Hoja de Trabajo para listado'!$CD$155:$DC$1048576,MATCH($A890,'Hoja de Trabajo para listado'!$CD$155:$CD$1048576,0),MATCH((CUADRO!H$5&amp;$E890),'Hoja de Trabajo para listado'!$CD$151:$DC$151,0)),0)</f>
        <v>0</v>
      </c>
      <c r="I890" s="314">
        <f ca="1">+IFERROR(INDEX('Hoja de Trabajo para listado'!$A$155:$Z$1048576,MATCH($A890,'Hoja de Trabajo para listado'!$A$155:$A$1048576,0),MATCH((CUADRO!I$5&amp;$E890),'Hoja de Trabajo para listado'!$A$151:$Z$151,0)),0)+IFERROR(INDEX('Hoja de Trabajo para listado'!$AB$155:$BA$1048576,MATCH($A890,'Hoja de Trabajo para listado'!$AB$155:$AB$1048576,0),MATCH((CUADRO!I$5&amp;$E890),'Hoja de Trabajo para listado'!$AB$151:$BA$151,0)),0)+IFERROR(INDEX('Hoja de Trabajo para listado'!$BC$155:$CB$1048576,MATCH($A890,'Hoja de Trabajo para listado'!$BC$155:$BC$1048576,0),MATCH((CUADRO!I$5&amp;$E890),'Hoja de Trabajo para listado'!$BC$151:$CB$151,0)),0)+IFERROR(INDEX('Hoja de Trabajo para listado'!$DE$153:$DG$274,MATCH($A890,'Hoja de Trabajo para listado'!$DE$153:$DE$1048576,0),MATCH((CUADRO!I$5&amp;$E890),'Hoja de Trabajo para listado'!$DE$151:$DG$151,0)),0)+IFERROR(INDEX('Hoja de Trabajo para listado'!$CD$155:$DC$1048576,MATCH($A890,'Hoja de Trabajo para listado'!$CD$155:$CD$1048576,0),MATCH((CUADRO!I$5&amp;$E890),'Hoja de Trabajo para listado'!$CD$151:$DC$151,0)),0)</f>
        <v>0</v>
      </c>
      <c r="J890" s="314">
        <f ca="1">+IFERROR(INDEX('Hoja de Trabajo para listado'!$A$155:$Z$1048576,MATCH($A890,'Hoja de Trabajo para listado'!$A$155:$A$1048576,0),MATCH((CUADRO!J$5&amp;$E890),'Hoja de Trabajo para listado'!$A$151:$Z$151,0)),0)+IFERROR(INDEX('Hoja de Trabajo para listado'!$AB$155:$BA$1048576,MATCH($A890,'Hoja de Trabajo para listado'!$AB$155:$AB$1048576,0),MATCH((CUADRO!J$5&amp;$E890),'Hoja de Trabajo para listado'!$AB$151:$BA$151,0)),0)+IFERROR(INDEX('Hoja de Trabajo para listado'!$BC$155:$CB$1048576,MATCH($A890,'Hoja de Trabajo para listado'!$BC$155:$BC$1048576,0),MATCH((CUADRO!J$5&amp;$E890),'Hoja de Trabajo para listado'!$BC$151:$CB$151,0)),0)+IFERROR(INDEX('Hoja de Trabajo para listado'!$DE$153:$DG$274,MATCH($A890,'Hoja de Trabajo para listado'!$DE$153:$DE$1048576,0),MATCH((CUADRO!J$5&amp;$E890),'Hoja de Trabajo para listado'!$DE$151:$DG$151,0)),0)+IFERROR(INDEX('Hoja de Trabajo para listado'!$CD$155:$DC$1048576,MATCH($A890,'Hoja de Trabajo para listado'!$CD$155:$CD$1048576,0),MATCH((CUADRO!J$5&amp;$E890),'Hoja de Trabajo para listado'!$CD$151:$DC$151,0)),0)</f>
        <v>0</v>
      </c>
      <c r="K890" s="314">
        <f ca="1">+IFERROR(INDEX('Hoja de Trabajo para listado'!$A$155:$Z$1048576,MATCH($A890,'Hoja de Trabajo para listado'!$A$155:$A$1048576,0),MATCH((CUADRO!K$5&amp;$E890),'Hoja de Trabajo para listado'!$A$151:$Z$151,0)),0)+IFERROR(INDEX('Hoja de Trabajo para listado'!$AB$155:$BA$1048576,MATCH($A890,'Hoja de Trabajo para listado'!$AB$155:$AB$1048576,0),MATCH((CUADRO!K$5&amp;$E890),'Hoja de Trabajo para listado'!$AB$151:$BA$151,0)),0)+IFERROR(INDEX('Hoja de Trabajo para listado'!$BC$155:$CB$1048576,MATCH($A890,'Hoja de Trabajo para listado'!$BC$155:$BC$1048576,0),MATCH((CUADRO!K$5&amp;$E890),'Hoja de Trabajo para listado'!$BC$151:$CB$151,0)),0)+IFERROR(INDEX('Hoja de Trabajo para listado'!$DE$153:$DG$274,MATCH($A890,'Hoja de Trabajo para listado'!$DE$153:$DE$1048576,0),MATCH((CUADRO!K$5&amp;$E890),'Hoja de Trabajo para listado'!$DE$151:$DG$151,0)),0)+IFERROR(INDEX('Hoja de Trabajo para listado'!$CD$155:$DC$1048576,MATCH($A890,'Hoja de Trabajo para listado'!$CD$155:$CD$1048576,0),MATCH((CUADRO!K$5&amp;$E890),'Hoja de Trabajo para listado'!$CD$151:$DC$151,0)),0)</f>
        <v>0</v>
      </c>
      <c r="L890" s="314">
        <f ca="1">+IFERROR(INDEX('Hoja de Trabajo para listado'!$A$155:$Z$1048576,MATCH($A890,'Hoja de Trabajo para listado'!$A$155:$A$1048576,0),MATCH((CUADRO!L$5&amp;$E890),'Hoja de Trabajo para listado'!$A$151:$Z$151,0)),0)+IFERROR(INDEX('Hoja de Trabajo para listado'!$AB$155:$BA$1048576,MATCH($A890,'Hoja de Trabajo para listado'!$AB$155:$AB$1048576,0),MATCH((CUADRO!L$5&amp;$E890),'Hoja de Trabajo para listado'!$AB$151:$BA$151,0)),0)+IFERROR(INDEX('Hoja de Trabajo para listado'!$BC$155:$CB$1048576,MATCH($A890,'Hoja de Trabajo para listado'!$BC$155:$BC$1048576,0),MATCH((CUADRO!L$5&amp;$E890),'Hoja de Trabajo para listado'!$BC$151:$CB$151,0)),0)+IFERROR(INDEX('Hoja de Trabajo para listado'!$DE$153:$DG$274,MATCH($A890,'Hoja de Trabajo para listado'!$DE$153:$DE$1048576,0),MATCH((CUADRO!L$5&amp;$E890),'Hoja de Trabajo para listado'!$DE$151:$DG$151,0)),0)+IFERROR(INDEX('Hoja de Trabajo para listado'!$CD$155:$DC$1048576,MATCH($A890,'Hoja de Trabajo para listado'!$CD$155:$CD$1048576,0),MATCH((CUADRO!L$5&amp;$E890),'Hoja de Trabajo para listado'!$CD$151:$DC$151,0)),0)</f>
        <v>0</v>
      </c>
      <c r="M890" s="314">
        <f ca="1">+IFERROR(INDEX('Hoja de Trabajo para listado'!$A$155:$Z$1048576,MATCH($A890,'Hoja de Trabajo para listado'!$A$155:$A$1048576,0),MATCH((CUADRO!M$5&amp;$E890),'Hoja de Trabajo para listado'!$A$151:$Z$151,0)),0)+IFERROR(INDEX('Hoja de Trabajo para listado'!$AB$155:$BA$1048576,MATCH($A890,'Hoja de Trabajo para listado'!$AB$155:$AB$1048576,0),MATCH((CUADRO!M$5&amp;$E890),'Hoja de Trabajo para listado'!$AB$151:$BA$151,0)),0)+IFERROR(INDEX('Hoja de Trabajo para listado'!$BC$155:$CB$1048576,MATCH($A890,'Hoja de Trabajo para listado'!$BC$155:$BC$1048576,0),MATCH((CUADRO!M$5&amp;$E890),'Hoja de Trabajo para listado'!$BC$151:$CB$151,0)),0)+IFERROR(INDEX('Hoja de Trabajo para listado'!$DE$153:$DG$274,MATCH($A890,'Hoja de Trabajo para listado'!$DE$153:$DE$1048576,0),MATCH((CUADRO!M$5&amp;$E890),'Hoja de Trabajo para listado'!$DE$151:$DG$151,0)),0)+IFERROR(INDEX('Hoja de Trabajo para listado'!$CD$155:$DC$1048576,MATCH($A890,'Hoja de Trabajo para listado'!$CD$155:$CD$1048576,0),MATCH((CUADRO!M$5&amp;$E890),'Hoja de Trabajo para listado'!$CD$151:$DC$151,0)),0)</f>
        <v>0</v>
      </c>
      <c r="N890" s="314">
        <f ca="1">+IFERROR(INDEX('Hoja de Trabajo para listado'!$A$155:$Z$1048576,MATCH($A890,'Hoja de Trabajo para listado'!$A$155:$A$1048576,0),MATCH((CUADRO!N$5&amp;$E890),'Hoja de Trabajo para listado'!$A$151:$Z$151,0)),0)+IFERROR(INDEX('Hoja de Trabajo para listado'!$AB$155:$BA$1048576,MATCH($A890,'Hoja de Trabajo para listado'!$AB$155:$AB$1048576,0),MATCH((CUADRO!N$5&amp;$E890),'Hoja de Trabajo para listado'!$AB$151:$BA$151,0)),0)+IFERROR(INDEX('Hoja de Trabajo para listado'!$BC$155:$CB$1048576,MATCH($A890,'Hoja de Trabajo para listado'!$BC$155:$BC$1048576,0),MATCH((CUADRO!N$5&amp;$E890),'Hoja de Trabajo para listado'!$BC$151:$CB$151,0)),0)+IFERROR(INDEX('Hoja de Trabajo para listado'!$DE$153:$DG$274,MATCH($A890,'Hoja de Trabajo para listado'!$DE$153:$DE$1048576,0),MATCH((CUADRO!N$5&amp;$E890),'Hoja de Trabajo para listado'!$DE$151:$DG$151,0)),0)+IFERROR(INDEX('Hoja de Trabajo para listado'!$CD$155:$DC$1048576,MATCH($A890,'Hoja de Trabajo para listado'!$CD$155:$CD$1048576,0),MATCH((CUADRO!N$5&amp;$E890),'Hoja de Trabajo para listado'!$CD$151:$DC$151,0)),0)</f>
        <v>0</v>
      </c>
      <c r="O890" s="314">
        <f ca="1">+IFERROR(INDEX('Hoja de Trabajo para listado'!$A$155:$Z$1048576,MATCH($A890,'Hoja de Trabajo para listado'!$A$155:$A$1048576,0),MATCH((CUADRO!O$5&amp;$E890),'Hoja de Trabajo para listado'!$A$151:$Z$151,0)),0)+IFERROR(INDEX('Hoja de Trabajo para listado'!$AB$155:$BA$1048576,MATCH($A890,'Hoja de Trabajo para listado'!$AB$155:$AB$1048576,0),MATCH((CUADRO!O$5&amp;$E890),'Hoja de Trabajo para listado'!$AB$151:$BA$151,0)),0)+IFERROR(INDEX('Hoja de Trabajo para listado'!$BC$155:$CB$1048576,MATCH($A890,'Hoja de Trabajo para listado'!$BC$155:$BC$1048576,0),MATCH((CUADRO!O$5&amp;$E890),'Hoja de Trabajo para listado'!$BC$151:$CB$151,0)),0)+IFERROR(INDEX('Hoja de Trabajo para listado'!$DE$153:$DG$274,MATCH($A890,'Hoja de Trabajo para listado'!$DE$153:$DE$1048576,0),MATCH((CUADRO!O$5&amp;$E890),'Hoja de Trabajo para listado'!$DE$151:$DG$151,0)),0)+IFERROR(INDEX('Hoja de Trabajo para listado'!$CD$155:$DC$1048576,MATCH($A890,'Hoja de Trabajo para listado'!$CD$155:$CD$1048576,0),MATCH((CUADRO!O$5&amp;$E890),'Hoja de Trabajo para listado'!$CD$151:$DC$151,0)),0)</f>
        <v>0</v>
      </c>
      <c r="P890" s="314">
        <f ca="1">+IFERROR(INDEX('Hoja de Trabajo para listado'!$A$155:$Z$1048576,MATCH($A890,'Hoja de Trabajo para listado'!$A$155:$A$1048576,0),MATCH((CUADRO!P$5&amp;$E890),'Hoja de Trabajo para listado'!$A$151:$Z$151,0)),0)+IFERROR(INDEX('Hoja de Trabajo para listado'!$AB$155:$BA$1048576,MATCH($A890,'Hoja de Trabajo para listado'!$AB$155:$AB$1048576,0),MATCH((CUADRO!P$5&amp;$E890),'Hoja de Trabajo para listado'!$AB$151:$BA$151,0)),0)+IFERROR(INDEX('Hoja de Trabajo para listado'!$BC$155:$CB$1048576,MATCH($A890,'Hoja de Trabajo para listado'!$BC$155:$BC$1048576,0),MATCH((CUADRO!P$5&amp;$E890),'Hoja de Trabajo para listado'!$BC$151:$CB$151,0)),0)+IFERROR(INDEX('Hoja de Trabajo para listado'!$DE$153:$DG$274,MATCH($A890,'Hoja de Trabajo para listado'!$DE$153:$DE$1048576,0),MATCH((CUADRO!P$5&amp;$E890),'Hoja de Trabajo para listado'!$DE$151:$DG$151,0)),0)+IFERROR(INDEX('Hoja de Trabajo para listado'!$CD$155:$DC$1048576,MATCH($A890,'Hoja de Trabajo para listado'!$CD$155:$CD$1048576,0),MATCH((CUADRO!P$5&amp;$E890),'Hoja de Trabajo para listado'!$CD$151:$DC$151,0)),0)</f>
        <v>0</v>
      </c>
      <c r="Q890" s="314">
        <f ca="1">+IFERROR(INDEX('Hoja de Trabajo para listado'!$A$155:$Z$1048576,MATCH($A890,'Hoja de Trabajo para listado'!$A$155:$A$1048576,0),MATCH((CUADRO!Q$5&amp;$E890),'Hoja de Trabajo para listado'!$A$151:$Z$151,0)),0)+IFERROR(INDEX('Hoja de Trabajo para listado'!$AB$155:$BA$1048576,MATCH($A890,'Hoja de Trabajo para listado'!$AB$155:$AB$1048576,0),MATCH((CUADRO!Q$5&amp;$E890),'Hoja de Trabajo para listado'!$AB$151:$BA$151,0)),0)+IFERROR(INDEX('Hoja de Trabajo para listado'!$BC$155:$CB$1048576,MATCH($A890,'Hoja de Trabajo para listado'!$BC$155:$BC$1048576,0),MATCH((CUADRO!Q$5&amp;$E890),'Hoja de Trabajo para listado'!$BC$151:$CB$151,0)),0)+IFERROR(INDEX('Hoja de Trabajo para listado'!$DE$153:$DG$274,MATCH($A890,'Hoja de Trabajo para listado'!$DE$153:$DE$1048576,0),MATCH((CUADRO!Q$5&amp;$E890),'Hoja de Trabajo para listado'!$DE$151:$DG$151,0)),0)+IFERROR(INDEX('Hoja de Trabajo para listado'!$CD$155:$DC$1048576,MATCH($A890,'Hoja de Trabajo para listado'!$CD$155:$CD$1048576,0),MATCH((CUADRO!Q$5&amp;$E890),'Hoja de Trabajo para listado'!$CD$151:$DC$151,0)),0)</f>
        <v>0</v>
      </c>
      <c r="R890" s="314">
        <f t="shared" ca="1" si="26"/>
        <v>0</v>
      </c>
      <c r="S890" s="314"/>
      <c r="T890" s="314">
        <f ca="1">+T891</f>
        <v>674043.5</v>
      </c>
      <c r="U890" s="313">
        <f t="shared" si="27"/>
        <v>1</v>
      </c>
      <c r="V890" s="319" t="str">
        <f>+VLOOKUP(A890,bd_lista!$A$3:$E$593,5,FALSE)</f>
        <v>Instituciones Descentralizadas</v>
      </c>
      <c r="W890" s="425" t="str">
        <f>+V890</f>
        <v>Instituciones Descentralizadas</v>
      </c>
    </row>
    <row r="891" spans="1:23" customFormat="1">
      <c r="A891" s="323">
        <v>109</v>
      </c>
      <c r="B891" s="428"/>
      <c r="C891" s="339" t="str">
        <f>+VLOOKUP(A891,bd_lista!$A$3:$C$593,3,FALSE)</f>
        <v>Conservatorio Plurinacional de Musica</v>
      </c>
      <c r="D891" s="430"/>
      <c r="E891" s="319" t="s">
        <v>1419</v>
      </c>
      <c r="F891" s="316">
        <f ca="1">+IFERROR(INDEX('Hoja de Trabajo para listado'!$A$155:$Z$1048576,MATCH($A891,'Hoja de Trabajo para listado'!$A$155:$A$1048576,0),MATCH((CUADRO!F$5&amp;$E891),'Hoja de Trabajo para listado'!$A$151:$Z$151,0)),0)+IFERROR(INDEX('Hoja de Trabajo para listado'!$AB$155:$BA$1048576,MATCH($A891,'Hoja de Trabajo para listado'!$AB$155:$AB$1048576,0),MATCH((CUADRO!F$5&amp;$E891),'Hoja de Trabajo para listado'!$AB$151:$BA$151,0)),0)+IFERROR(INDEX('Hoja de Trabajo para listado'!$BC$155:$CB$1048576,MATCH($A891,'Hoja de Trabajo para listado'!$BC$155:$BC$1048576,0),MATCH((CUADRO!F$5&amp;$E891),'Hoja de Trabajo para listado'!$BC$151:$CB$151,0)),0)+IFERROR(INDEX('Hoja de Trabajo para listado'!$DE$153:$DG$274,MATCH($A891,'Hoja de Trabajo para listado'!$DE$153:$DE$1048576,0),MATCH((CUADRO!F$5&amp;$E891),'Hoja de Trabajo para listado'!$DE$151:$DG$151,0)),0)+IFERROR(INDEX('Hoja de Trabajo para listado'!$CD$155:$DC$1048576,MATCH($A891,'Hoja de Trabajo para listado'!$CD$155:$CD$1048576,0),MATCH((CUADRO!F$5&amp;$E891),'Hoja de Trabajo para listado'!$CD$151:$DC$151,0)),0)</f>
        <v>0</v>
      </c>
      <c r="G891" s="316">
        <f ca="1">+IFERROR(INDEX('Hoja de Trabajo para listado'!$A$155:$Z$1048576,MATCH($A891,'Hoja de Trabajo para listado'!$A$155:$A$1048576,0),MATCH((CUADRO!G$5&amp;$E891),'Hoja de Trabajo para listado'!$A$151:$Z$151,0)),0)+IFERROR(INDEX('Hoja de Trabajo para listado'!$AB$155:$BA$1048576,MATCH($A891,'Hoja de Trabajo para listado'!$AB$155:$AB$1048576,0),MATCH((CUADRO!G$5&amp;$E891),'Hoja de Trabajo para listado'!$AB$151:$BA$151,0)),0)+IFERROR(INDEX('Hoja de Trabajo para listado'!$BC$155:$CB$1048576,MATCH($A891,'Hoja de Trabajo para listado'!$BC$155:$BC$1048576,0),MATCH((CUADRO!G$5&amp;$E891),'Hoja de Trabajo para listado'!$BC$151:$CB$151,0)),0)+IFERROR(INDEX('Hoja de Trabajo para listado'!$DE$153:$DG$274,MATCH($A891,'Hoja de Trabajo para listado'!$DE$153:$DE$1048576,0),MATCH((CUADRO!G$5&amp;$E891),'Hoja de Trabajo para listado'!$DE$151:$DG$151,0)),0)+IFERROR(INDEX('Hoja de Trabajo para listado'!$CD$155:$DC$1048576,MATCH($A891,'Hoja de Trabajo para listado'!$CD$155:$CD$1048576,0),MATCH((CUADRO!G$5&amp;$E891),'Hoja de Trabajo para listado'!$CD$151:$DC$151,0)),0)</f>
        <v>0</v>
      </c>
      <c r="H891" s="316">
        <f ca="1">+IFERROR(INDEX('Hoja de Trabajo para listado'!$A$155:$Z$1048576,MATCH($A891,'Hoja de Trabajo para listado'!$A$155:$A$1048576,0),MATCH((CUADRO!H$5&amp;$E891),'Hoja de Trabajo para listado'!$A$151:$Z$151,0)),0)+IFERROR(INDEX('Hoja de Trabajo para listado'!$AB$155:$BA$1048576,MATCH($A891,'Hoja de Trabajo para listado'!$AB$155:$AB$1048576,0),MATCH((CUADRO!H$5&amp;$E891),'Hoja de Trabajo para listado'!$AB$151:$BA$151,0)),0)+IFERROR(INDEX('Hoja de Trabajo para listado'!$BC$155:$CB$1048576,MATCH($A891,'Hoja de Trabajo para listado'!$BC$155:$BC$1048576,0),MATCH((CUADRO!H$5&amp;$E891),'Hoja de Trabajo para listado'!$BC$151:$CB$151,0)),0)+IFERROR(INDEX('Hoja de Trabajo para listado'!$DE$153:$DG$274,MATCH($A891,'Hoja de Trabajo para listado'!$DE$153:$DE$1048576,0),MATCH((CUADRO!H$5&amp;$E891),'Hoja de Trabajo para listado'!$DE$151:$DG$151,0)),0)+IFERROR(INDEX('Hoja de Trabajo para listado'!$CD$155:$DC$1048576,MATCH($A891,'Hoja de Trabajo para listado'!$CD$155:$CD$1048576,0),MATCH((CUADRO!H$5&amp;$E891),'Hoja de Trabajo para listado'!$CD$151:$DC$151,0)),0)</f>
        <v>0</v>
      </c>
      <c r="I891" s="316">
        <f ca="1">+IFERROR(INDEX('Hoja de Trabajo para listado'!$A$155:$Z$1048576,MATCH($A891,'Hoja de Trabajo para listado'!$A$155:$A$1048576,0),MATCH((CUADRO!I$5&amp;$E891),'Hoja de Trabajo para listado'!$A$151:$Z$151,0)),0)+IFERROR(INDEX('Hoja de Trabajo para listado'!$AB$155:$BA$1048576,MATCH($A891,'Hoja de Trabajo para listado'!$AB$155:$AB$1048576,0),MATCH((CUADRO!I$5&amp;$E891),'Hoja de Trabajo para listado'!$AB$151:$BA$151,0)),0)+IFERROR(INDEX('Hoja de Trabajo para listado'!$BC$155:$CB$1048576,MATCH($A891,'Hoja de Trabajo para listado'!$BC$155:$BC$1048576,0),MATCH((CUADRO!I$5&amp;$E891),'Hoja de Trabajo para listado'!$BC$151:$CB$151,0)),0)+IFERROR(INDEX('Hoja de Trabajo para listado'!$DE$153:$DG$274,MATCH($A891,'Hoja de Trabajo para listado'!$DE$153:$DE$1048576,0),MATCH((CUADRO!I$5&amp;$E891),'Hoja de Trabajo para listado'!$DE$151:$DG$151,0)),0)+IFERROR(INDEX('Hoja de Trabajo para listado'!$CD$155:$DC$1048576,MATCH($A891,'Hoja de Trabajo para listado'!$CD$155:$CD$1048576,0),MATCH((CUADRO!I$5&amp;$E891),'Hoja de Trabajo para listado'!$CD$151:$DC$151,0)),0)</f>
        <v>0</v>
      </c>
      <c r="J891" s="316">
        <f ca="1">+IFERROR(INDEX('Hoja de Trabajo para listado'!$A$155:$Z$1048576,MATCH($A891,'Hoja de Trabajo para listado'!$A$155:$A$1048576,0),MATCH((CUADRO!J$5&amp;$E891),'Hoja de Trabajo para listado'!$A$151:$Z$151,0)),0)+IFERROR(INDEX('Hoja de Trabajo para listado'!$AB$155:$BA$1048576,MATCH($A891,'Hoja de Trabajo para listado'!$AB$155:$AB$1048576,0),MATCH((CUADRO!J$5&amp;$E891),'Hoja de Trabajo para listado'!$AB$151:$BA$151,0)),0)+IFERROR(INDEX('Hoja de Trabajo para listado'!$BC$155:$CB$1048576,MATCH($A891,'Hoja de Trabajo para listado'!$BC$155:$BC$1048576,0),MATCH((CUADRO!J$5&amp;$E891),'Hoja de Trabajo para listado'!$BC$151:$CB$151,0)),0)+IFERROR(INDEX('Hoja de Trabajo para listado'!$DE$153:$DG$274,MATCH($A891,'Hoja de Trabajo para listado'!$DE$153:$DE$1048576,0),MATCH((CUADRO!J$5&amp;$E891),'Hoja de Trabajo para listado'!$DE$151:$DG$151,0)),0)+IFERROR(INDEX('Hoja de Trabajo para listado'!$CD$155:$DC$1048576,MATCH($A891,'Hoja de Trabajo para listado'!$CD$155:$CD$1048576,0),MATCH((CUADRO!J$5&amp;$E891),'Hoja de Trabajo para listado'!$CD$151:$DC$151,0)),0)</f>
        <v>0</v>
      </c>
      <c r="K891" s="314">
        <f ca="1">+IFERROR(INDEX('Hoja de Trabajo para listado'!$A$155:$Z$1048576,MATCH($A891,'Hoja de Trabajo para listado'!$A$155:$A$1048576,0),MATCH((CUADRO!K$5&amp;$E891),'Hoja de Trabajo para listado'!$A$151:$Z$151,0)),0)+IFERROR(INDEX('Hoja de Trabajo para listado'!$AB$155:$BA$1048576,MATCH($A891,'Hoja de Trabajo para listado'!$AB$155:$AB$1048576,0),MATCH((CUADRO!K$5&amp;$E891),'Hoja de Trabajo para listado'!$AB$151:$BA$151,0)),0)+IFERROR(INDEX('Hoja de Trabajo para listado'!$BC$155:$CB$1048576,MATCH($A891,'Hoja de Trabajo para listado'!$BC$155:$BC$1048576,0),MATCH((CUADRO!K$5&amp;$E891),'Hoja de Trabajo para listado'!$BC$151:$CB$151,0)),0)+IFERROR(INDEX('Hoja de Trabajo para listado'!$DE$153:$DG$274,MATCH($A891,'Hoja de Trabajo para listado'!$DE$153:$DE$1048576,0),MATCH((CUADRO!K$5&amp;$E891),'Hoja de Trabajo para listado'!$DE$151:$DG$151,0)),0)+IFERROR(INDEX('Hoja de Trabajo para listado'!$CD$155:$DC$1048576,MATCH($A891,'Hoja de Trabajo para listado'!$CD$155:$CD$1048576,0),MATCH((CUADRO!K$5&amp;$E891),'Hoja de Trabajo para listado'!$CD$151:$DC$151,0)),0)</f>
        <v>674043.5</v>
      </c>
      <c r="L891" s="314">
        <f ca="1">+IFERROR(INDEX('Hoja de Trabajo para listado'!$A$155:$Z$1048576,MATCH($A891,'Hoja de Trabajo para listado'!$A$155:$A$1048576,0),MATCH((CUADRO!L$5&amp;$E891),'Hoja de Trabajo para listado'!$A$151:$Z$151,0)),0)+IFERROR(INDEX('Hoja de Trabajo para listado'!$AB$155:$BA$1048576,MATCH($A891,'Hoja de Trabajo para listado'!$AB$155:$AB$1048576,0),MATCH((CUADRO!L$5&amp;$E891),'Hoja de Trabajo para listado'!$AB$151:$BA$151,0)),0)+IFERROR(INDEX('Hoja de Trabajo para listado'!$BC$155:$CB$1048576,MATCH($A891,'Hoja de Trabajo para listado'!$BC$155:$BC$1048576,0),MATCH((CUADRO!L$5&amp;$E891),'Hoja de Trabajo para listado'!$BC$151:$CB$151,0)),0)+IFERROR(INDEX('Hoja de Trabajo para listado'!$DE$153:$DG$274,MATCH($A891,'Hoja de Trabajo para listado'!$DE$153:$DE$1048576,0),MATCH((CUADRO!L$5&amp;$E891),'Hoja de Trabajo para listado'!$DE$151:$DG$151,0)),0)+IFERROR(INDEX('Hoja de Trabajo para listado'!$CD$155:$DC$1048576,MATCH($A891,'Hoja de Trabajo para listado'!$CD$155:$CD$1048576,0),MATCH((CUADRO!L$5&amp;$E891),'Hoja de Trabajo para listado'!$CD$151:$DC$151,0)),0)</f>
        <v>0</v>
      </c>
      <c r="M891" s="314">
        <f ca="1">+IFERROR(INDEX('Hoja de Trabajo para listado'!$A$155:$Z$1048576,MATCH($A891,'Hoja de Trabajo para listado'!$A$155:$A$1048576,0),MATCH((CUADRO!M$5&amp;$E891),'Hoja de Trabajo para listado'!$A$151:$Z$151,0)),0)+IFERROR(INDEX('Hoja de Trabajo para listado'!$AB$155:$BA$1048576,MATCH($A891,'Hoja de Trabajo para listado'!$AB$155:$AB$1048576,0),MATCH((CUADRO!M$5&amp;$E891),'Hoja de Trabajo para listado'!$AB$151:$BA$151,0)),0)+IFERROR(INDEX('Hoja de Trabajo para listado'!$BC$155:$CB$1048576,MATCH($A891,'Hoja de Trabajo para listado'!$BC$155:$BC$1048576,0),MATCH((CUADRO!M$5&amp;$E891),'Hoja de Trabajo para listado'!$BC$151:$CB$151,0)),0)+IFERROR(INDEX('Hoja de Trabajo para listado'!$DE$153:$DG$274,MATCH($A891,'Hoja de Trabajo para listado'!$DE$153:$DE$1048576,0),MATCH((CUADRO!M$5&amp;$E891),'Hoja de Trabajo para listado'!$DE$151:$DG$151,0)),0)+IFERROR(INDEX('Hoja de Trabajo para listado'!$CD$155:$DC$1048576,MATCH($A891,'Hoja de Trabajo para listado'!$CD$155:$CD$1048576,0),MATCH((CUADRO!M$5&amp;$E891),'Hoja de Trabajo para listado'!$CD$151:$DC$151,0)),0)</f>
        <v>0</v>
      </c>
      <c r="N891" s="314">
        <f ca="1">+IFERROR(INDEX('Hoja de Trabajo para listado'!$A$155:$Z$1048576,MATCH($A891,'Hoja de Trabajo para listado'!$A$155:$A$1048576,0),MATCH((CUADRO!N$5&amp;$E891),'Hoja de Trabajo para listado'!$A$151:$Z$151,0)),0)+IFERROR(INDEX('Hoja de Trabajo para listado'!$AB$155:$BA$1048576,MATCH($A891,'Hoja de Trabajo para listado'!$AB$155:$AB$1048576,0),MATCH((CUADRO!N$5&amp;$E891),'Hoja de Trabajo para listado'!$AB$151:$BA$151,0)),0)+IFERROR(INDEX('Hoja de Trabajo para listado'!$BC$155:$CB$1048576,MATCH($A891,'Hoja de Trabajo para listado'!$BC$155:$BC$1048576,0),MATCH((CUADRO!N$5&amp;$E891),'Hoja de Trabajo para listado'!$BC$151:$CB$151,0)),0)+IFERROR(INDEX('Hoja de Trabajo para listado'!$DE$153:$DG$274,MATCH($A891,'Hoja de Trabajo para listado'!$DE$153:$DE$1048576,0),MATCH((CUADRO!N$5&amp;$E891),'Hoja de Trabajo para listado'!$DE$151:$DG$151,0)),0)+IFERROR(INDEX('Hoja de Trabajo para listado'!$CD$155:$DC$1048576,MATCH($A891,'Hoja de Trabajo para listado'!$CD$155:$CD$1048576,0),MATCH((CUADRO!N$5&amp;$E891),'Hoja de Trabajo para listado'!$CD$151:$DC$151,0)),0)</f>
        <v>0</v>
      </c>
      <c r="O891" s="314">
        <f ca="1">+IFERROR(INDEX('Hoja de Trabajo para listado'!$A$155:$Z$1048576,MATCH($A891,'Hoja de Trabajo para listado'!$A$155:$A$1048576,0),MATCH((CUADRO!O$5&amp;$E891),'Hoja de Trabajo para listado'!$A$151:$Z$151,0)),0)+IFERROR(INDEX('Hoja de Trabajo para listado'!$AB$155:$BA$1048576,MATCH($A891,'Hoja de Trabajo para listado'!$AB$155:$AB$1048576,0),MATCH((CUADRO!O$5&amp;$E891),'Hoja de Trabajo para listado'!$AB$151:$BA$151,0)),0)+IFERROR(INDEX('Hoja de Trabajo para listado'!$BC$155:$CB$1048576,MATCH($A891,'Hoja de Trabajo para listado'!$BC$155:$BC$1048576,0),MATCH((CUADRO!O$5&amp;$E891),'Hoja de Trabajo para listado'!$BC$151:$CB$151,0)),0)+IFERROR(INDEX('Hoja de Trabajo para listado'!$DE$153:$DG$274,MATCH($A891,'Hoja de Trabajo para listado'!$DE$153:$DE$1048576,0),MATCH((CUADRO!O$5&amp;$E891),'Hoja de Trabajo para listado'!$DE$151:$DG$151,0)),0)+IFERROR(INDEX('Hoja de Trabajo para listado'!$CD$155:$DC$1048576,MATCH($A891,'Hoja de Trabajo para listado'!$CD$155:$CD$1048576,0),MATCH((CUADRO!O$5&amp;$E891),'Hoja de Trabajo para listado'!$CD$151:$DC$151,0)),0)</f>
        <v>0</v>
      </c>
      <c r="P891" s="314">
        <f ca="1">+IFERROR(INDEX('Hoja de Trabajo para listado'!$A$155:$Z$1048576,MATCH($A891,'Hoja de Trabajo para listado'!$A$155:$A$1048576,0),MATCH((CUADRO!P$5&amp;$E891),'Hoja de Trabajo para listado'!$A$151:$Z$151,0)),0)+IFERROR(INDEX('Hoja de Trabajo para listado'!$AB$155:$BA$1048576,MATCH($A891,'Hoja de Trabajo para listado'!$AB$155:$AB$1048576,0),MATCH((CUADRO!P$5&amp;$E891),'Hoja de Trabajo para listado'!$AB$151:$BA$151,0)),0)+IFERROR(INDEX('Hoja de Trabajo para listado'!$BC$155:$CB$1048576,MATCH($A891,'Hoja de Trabajo para listado'!$BC$155:$BC$1048576,0),MATCH((CUADRO!P$5&amp;$E891),'Hoja de Trabajo para listado'!$BC$151:$CB$151,0)),0)+IFERROR(INDEX('Hoja de Trabajo para listado'!$DE$153:$DG$274,MATCH($A891,'Hoja de Trabajo para listado'!$DE$153:$DE$1048576,0),MATCH((CUADRO!P$5&amp;$E891),'Hoja de Trabajo para listado'!$DE$151:$DG$151,0)),0)+IFERROR(INDEX('Hoja de Trabajo para listado'!$CD$155:$DC$1048576,MATCH($A891,'Hoja de Trabajo para listado'!$CD$155:$CD$1048576,0),MATCH((CUADRO!P$5&amp;$E891),'Hoja de Trabajo para listado'!$CD$151:$DC$151,0)),0)</f>
        <v>0</v>
      </c>
      <c r="Q891" s="314">
        <f ca="1">+IFERROR(INDEX('Hoja de Trabajo para listado'!$A$155:$Z$1048576,MATCH($A891,'Hoja de Trabajo para listado'!$A$155:$A$1048576,0),MATCH((CUADRO!Q$5&amp;$E891),'Hoja de Trabajo para listado'!$A$151:$Z$151,0)),0)+IFERROR(INDEX('Hoja de Trabajo para listado'!$AB$155:$BA$1048576,MATCH($A891,'Hoja de Trabajo para listado'!$AB$155:$AB$1048576,0),MATCH((CUADRO!Q$5&amp;$E891),'Hoja de Trabajo para listado'!$AB$151:$BA$151,0)),0)+IFERROR(INDEX('Hoja de Trabajo para listado'!$BC$155:$CB$1048576,MATCH($A891,'Hoja de Trabajo para listado'!$BC$155:$BC$1048576,0),MATCH((CUADRO!Q$5&amp;$E891),'Hoja de Trabajo para listado'!$BC$151:$CB$151,0)),0)+IFERROR(INDEX('Hoja de Trabajo para listado'!$DE$153:$DG$274,MATCH($A891,'Hoja de Trabajo para listado'!$DE$153:$DE$1048576,0),MATCH((CUADRO!Q$5&amp;$E891),'Hoja de Trabajo para listado'!$DE$151:$DG$151,0)),0)+IFERROR(INDEX('Hoja de Trabajo para listado'!$CD$155:$DC$1048576,MATCH($A891,'Hoja de Trabajo para listado'!$CD$155:$CD$1048576,0),MATCH((CUADRO!Q$5&amp;$E891),'Hoja de Trabajo para listado'!$CD$151:$DC$151,0)),0)</f>
        <v>0</v>
      </c>
      <c r="R891" s="316">
        <f t="shared" ca="1" si="26"/>
        <v>674043.5</v>
      </c>
      <c r="S891" s="316">
        <f ca="1">+R890+R891</f>
        <v>674043.5</v>
      </c>
      <c r="T891" s="314">
        <f ca="1">+S891</f>
        <v>674043.5</v>
      </c>
      <c r="U891" s="348">
        <f t="shared" si="27"/>
        <v>2</v>
      </c>
      <c r="V891" s="319" t="str">
        <f>+VLOOKUP(A891,bd_lista!$A$3:$E$593,5,FALSE)</f>
        <v>Instituciones Descentralizadas</v>
      </c>
      <c r="W891" s="426"/>
    </row>
    <row r="892" spans="1:23" customFormat="1" ht="15" customHeight="1">
      <c r="A892" s="323">
        <v>212</v>
      </c>
      <c r="B892" s="427">
        <f>+A892</f>
        <v>212</v>
      </c>
      <c r="C892" s="318" t="str">
        <f>+VLOOKUP(A892,bd_lista!$A$3:$C$593,3,FALSE)</f>
        <v>Instituto Nacional de Reforma Agraria</v>
      </c>
      <c r="D892" s="429" t="str">
        <f>+C892</f>
        <v>Instituto Nacional de Reforma Agraria</v>
      </c>
      <c r="E892" s="339" t="s">
        <v>1418</v>
      </c>
      <c r="F892" s="314">
        <f ca="1">+IFERROR(INDEX('Hoja de Trabajo para listado'!$A$155:$Z$1048576,MATCH($A892,'Hoja de Trabajo para listado'!$A$155:$A$1048576,0),MATCH((CUADRO!F$5&amp;$E892),'Hoja de Trabajo para listado'!$A$151:$Z$151,0)),0)+IFERROR(INDEX('Hoja de Trabajo para listado'!$AB$155:$BA$1048576,MATCH($A892,'Hoja de Trabajo para listado'!$AB$155:$AB$1048576,0),MATCH((CUADRO!F$5&amp;$E892),'Hoja de Trabajo para listado'!$AB$151:$BA$151,0)),0)+IFERROR(INDEX('Hoja de Trabajo para listado'!$BC$155:$CB$1048576,MATCH($A892,'Hoja de Trabajo para listado'!$BC$155:$BC$1048576,0),MATCH((CUADRO!F$5&amp;$E892),'Hoja de Trabajo para listado'!$BC$151:$CB$151,0)),0)+IFERROR(INDEX('Hoja de Trabajo para listado'!$DE$153:$DG$274,MATCH($A892,'Hoja de Trabajo para listado'!$DE$153:$DE$1048576,0),MATCH((CUADRO!F$5&amp;$E892),'Hoja de Trabajo para listado'!$DE$151:$DG$151,0)),0)+IFERROR(INDEX('Hoja de Trabajo para listado'!$CD$155:$DC$1048576,MATCH($A892,'Hoja de Trabajo para listado'!$CD$155:$CD$1048576,0),MATCH((CUADRO!F$5&amp;$E892),'Hoja de Trabajo para listado'!$CD$151:$DC$151,0)),0)</f>
        <v>0</v>
      </c>
      <c r="G892" s="314">
        <f ca="1">+IFERROR(INDEX('Hoja de Trabajo para listado'!$A$155:$Z$1048576,MATCH($A892,'Hoja de Trabajo para listado'!$A$155:$A$1048576,0),MATCH((CUADRO!G$5&amp;$E892),'Hoja de Trabajo para listado'!$A$151:$Z$151,0)),0)+IFERROR(INDEX('Hoja de Trabajo para listado'!$AB$155:$BA$1048576,MATCH($A892,'Hoja de Trabajo para listado'!$AB$155:$AB$1048576,0),MATCH((CUADRO!G$5&amp;$E892),'Hoja de Trabajo para listado'!$AB$151:$BA$151,0)),0)+IFERROR(INDEX('Hoja de Trabajo para listado'!$BC$155:$CB$1048576,MATCH($A892,'Hoja de Trabajo para listado'!$BC$155:$BC$1048576,0),MATCH((CUADRO!G$5&amp;$E892),'Hoja de Trabajo para listado'!$BC$151:$CB$151,0)),0)+IFERROR(INDEX('Hoja de Trabajo para listado'!$DE$153:$DG$274,MATCH($A892,'Hoja de Trabajo para listado'!$DE$153:$DE$1048576,0),MATCH((CUADRO!G$5&amp;$E892),'Hoja de Trabajo para listado'!$DE$151:$DG$151,0)),0)+IFERROR(INDEX('Hoja de Trabajo para listado'!$CD$155:$DC$1048576,MATCH($A892,'Hoja de Trabajo para listado'!$CD$155:$CD$1048576,0),MATCH((CUADRO!G$5&amp;$E892),'Hoja de Trabajo para listado'!$CD$151:$DC$151,0)),0)</f>
        <v>0</v>
      </c>
      <c r="H892" s="314">
        <f ca="1">+IFERROR(INDEX('Hoja de Trabajo para listado'!$A$155:$Z$1048576,MATCH($A892,'Hoja de Trabajo para listado'!$A$155:$A$1048576,0),MATCH((CUADRO!H$5&amp;$E892),'Hoja de Trabajo para listado'!$A$151:$Z$151,0)),0)+IFERROR(INDEX('Hoja de Trabajo para listado'!$AB$155:$BA$1048576,MATCH($A892,'Hoja de Trabajo para listado'!$AB$155:$AB$1048576,0),MATCH((CUADRO!H$5&amp;$E892),'Hoja de Trabajo para listado'!$AB$151:$BA$151,0)),0)+IFERROR(INDEX('Hoja de Trabajo para listado'!$BC$155:$CB$1048576,MATCH($A892,'Hoja de Trabajo para listado'!$BC$155:$BC$1048576,0),MATCH((CUADRO!H$5&amp;$E892),'Hoja de Trabajo para listado'!$BC$151:$CB$151,0)),0)+IFERROR(INDEX('Hoja de Trabajo para listado'!$DE$153:$DG$274,MATCH($A892,'Hoja de Trabajo para listado'!$DE$153:$DE$1048576,0),MATCH((CUADRO!H$5&amp;$E892),'Hoja de Trabajo para listado'!$DE$151:$DG$151,0)),0)+IFERROR(INDEX('Hoja de Trabajo para listado'!$CD$155:$DC$1048576,MATCH($A892,'Hoja de Trabajo para listado'!$CD$155:$CD$1048576,0),MATCH((CUADRO!H$5&amp;$E892),'Hoja de Trabajo para listado'!$CD$151:$DC$151,0)),0)</f>
        <v>0</v>
      </c>
      <c r="I892" s="314">
        <f ca="1">+IFERROR(INDEX('Hoja de Trabajo para listado'!$A$155:$Z$1048576,MATCH($A892,'Hoja de Trabajo para listado'!$A$155:$A$1048576,0),MATCH((CUADRO!I$5&amp;$E892),'Hoja de Trabajo para listado'!$A$151:$Z$151,0)),0)+IFERROR(INDEX('Hoja de Trabajo para listado'!$AB$155:$BA$1048576,MATCH($A892,'Hoja de Trabajo para listado'!$AB$155:$AB$1048576,0),MATCH((CUADRO!I$5&amp;$E892),'Hoja de Trabajo para listado'!$AB$151:$BA$151,0)),0)+IFERROR(INDEX('Hoja de Trabajo para listado'!$BC$155:$CB$1048576,MATCH($A892,'Hoja de Trabajo para listado'!$BC$155:$BC$1048576,0),MATCH((CUADRO!I$5&amp;$E892),'Hoja de Trabajo para listado'!$BC$151:$CB$151,0)),0)+IFERROR(INDEX('Hoja de Trabajo para listado'!$DE$153:$DG$274,MATCH($A892,'Hoja de Trabajo para listado'!$DE$153:$DE$1048576,0),MATCH((CUADRO!I$5&amp;$E892),'Hoja de Trabajo para listado'!$DE$151:$DG$151,0)),0)+IFERROR(INDEX('Hoja de Trabajo para listado'!$CD$155:$DC$1048576,MATCH($A892,'Hoja de Trabajo para listado'!$CD$155:$CD$1048576,0),MATCH((CUADRO!I$5&amp;$E892),'Hoja de Trabajo para listado'!$CD$151:$DC$151,0)),0)</f>
        <v>0</v>
      </c>
      <c r="J892" s="314">
        <f ca="1">+IFERROR(INDEX('Hoja de Trabajo para listado'!$A$155:$Z$1048576,MATCH($A892,'Hoja de Trabajo para listado'!$A$155:$A$1048576,0),MATCH((CUADRO!J$5&amp;$E892),'Hoja de Trabajo para listado'!$A$151:$Z$151,0)),0)+IFERROR(INDEX('Hoja de Trabajo para listado'!$AB$155:$BA$1048576,MATCH($A892,'Hoja de Trabajo para listado'!$AB$155:$AB$1048576,0),MATCH((CUADRO!J$5&amp;$E892),'Hoja de Trabajo para listado'!$AB$151:$BA$151,0)),0)+IFERROR(INDEX('Hoja de Trabajo para listado'!$BC$155:$CB$1048576,MATCH($A892,'Hoja de Trabajo para listado'!$BC$155:$BC$1048576,0),MATCH((CUADRO!J$5&amp;$E892),'Hoja de Trabajo para listado'!$BC$151:$CB$151,0)),0)+IFERROR(INDEX('Hoja de Trabajo para listado'!$DE$153:$DG$274,MATCH($A892,'Hoja de Trabajo para listado'!$DE$153:$DE$1048576,0),MATCH((CUADRO!J$5&amp;$E892),'Hoja de Trabajo para listado'!$DE$151:$DG$151,0)),0)+IFERROR(INDEX('Hoja de Trabajo para listado'!$CD$155:$DC$1048576,MATCH($A892,'Hoja de Trabajo para listado'!$CD$155:$CD$1048576,0),MATCH((CUADRO!J$5&amp;$E892),'Hoja de Trabajo para listado'!$CD$151:$DC$151,0)),0)</f>
        <v>0</v>
      </c>
      <c r="K892" s="314">
        <f ca="1">+IFERROR(INDEX('Hoja de Trabajo para listado'!$A$155:$Z$1048576,MATCH($A892,'Hoja de Trabajo para listado'!$A$155:$A$1048576,0),MATCH((CUADRO!K$5&amp;$E892),'Hoja de Trabajo para listado'!$A$151:$Z$151,0)),0)+IFERROR(INDEX('Hoja de Trabajo para listado'!$AB$155:$BA$1048576,MATCH($A892,'Hoja de Trabajo para listado'!$AB$155:$AB$1048576,0),MATCH((CUADRO!K$5&amp;$E892),'Hoja de Trabajo para listado'!$AB$151:$BA$151,0)),0)+IFERROR(INDEX('Hoja de Trabajo para listado'!$BC$155:$CB$1048576,MATCH($A892,'Hoja de Trabajo para listado'!$BC$155:$BC$1048576,0),MATCH((CUADRO!K$5&amp;$E892),'Hoja de Trabajo para listado'!$BC$151:$CB$151,0)),0)+IFERROR(INDEX('Hoja de Trabajo para listado'!$DE$153:$DG$274,MATCH($A892,'Hoja de Trabajo para listado'!$DE$153:$DE$1048576,0),MATCH((CUADRO!K$5&amp;$E892),'Hoja de Trabajo para listado'!$DE$151:$DG$151,0)),0)+IFERROR(INDEX('Hoja de Trabajo para listado'!$CD$155:$DC$1048576,MATCH($A892,'Hoja de Trabajo para listado'!$CD$155:$CD$1048576,0),MATCH((CUADRO!K$5&amp;$E892),'Hoja de Trabajo para listado'!$CD$151:$DC$151,0)),0)</f>
        <v>0</v>
      </c>
      <c r="L892" s="314">
        <f ca="1">+IFERROR(INDEX('Hoja de Trabajo para listado'!$A$155:$Z$1048576,MATCH($A892,'Hoja de Trabajo para listado'!$A$155:$A$1048576,0),MATCH((CUADRO!L$5&amp;$E892),'Hoja de Trabajo para listado'!$A$151:$Z$151,0)),0)+IFERROR(INDEX('Hoja de Trabajo para listado'!$AB$155:$BA$1048576,MATCH($A892,'Hoja de Trabajo para listado'!$AB$155:$AB$1048576,0),MATCH((CUADRO!L$5&amp;$E892),'Hoja de Trabajo para listado'!$AB$151:$BA$151,0)),0)+IFERROR(INDEX('Hoja de Trabajo para listado'!$BC$155:$CB$1048576,MATCH($A892,'Hoja de Trabajo para listado'!$BC$155:$BC$1048576,0),MATCH((CUADRO!L$5&amp;$E892),'Hoja de Trabajo para listado'!$BC$151:$CB$151,0)),0)+IFERROR(INDEX('Hoja de Trabajo para listado'!$DE$153:$DG$274,MATCH($A892,'Hoja de Trabajo para listado'!$DE$153:$DE$1048576,0),MATCH((CUADRO!L$5&amp;$E892),'Hoja de Trabajo para listado'!$DE$151:$DG$151,0)),0)+IFERROR(INDEX('Hoja de Trabajo para listado'!$CD$155:$DC$1048576,MATCH($A892,'Hoja de Trabajo para listado'!$CD$155:$CD$1048576,0),MATCH((CUADRO!L$5&amp;$E892),'Hoja de Trabajo para listado'!$CD$151:$DC$151,0)),0)</f>
        <v>0</v>
      </c>
      <c r="M892" s="314">
        <f ca="1">+IFERROR(INDEX('Hoja de Trabajo para listado'!$A$155:$Z$1048576,MATCH($A892,'Hoja de Trabajo para listado'!$A$155:$A$1048576,0),MATCH((CUADRO!M$5&amp;$E892),'Hoja de Trabajo para listado'!$A$151:$Z$151,0)),0)+IFERROR(INDEX('Hoja de Trabajo para listado'!$AB$155:$BA$1048576,MATCH($A892,'Hoja de Trabajo para listado'!$AB$155:$AB$1048576,0),MATCH((CUADRO!M$5&amp;$E892),'Hoja de Trabajo para listado'!$AB$151:$BA$151,0)),0)+IFERROR(INDEX('Hoja de Trabajo para listado'!$BC$155:$CB$1048576,MATCH($A892,'Hoja de Trabajo para listado'!$BC$155:$BC$1048576,0),MATCH((CUADRO!M$5&amp;$E892),'Hoja de Trabajo para listado'!$BC$151:$CB$151,0)),0)+IFERROR(INDEX('Hoja de Trabajo para listado'!$DE$153:$DG$274,MATCH($A892,'Hoja de Trabajo para listado'!$DE$153:$DE$1048576,0),MATCH((CUADRO!M$5&amp;$E892),'Hoja de Trabajo para listado'!$DE$151:$DG$151,0)),0)+IFERROR(INDEX('Hoja de Trabajo para listado'!$CD$155:$DC$1048576,MATCH($A892,'Hoja de Trabajo para listado'!$CD$155:$CD$1048576,0),MATCH((CUADRO!M$5&amp;$E892),'Hoja de Trabajo para listado'!$CD$151:$DC$151,0)),0)</f>
        <v>0</v>
      </c>
      <c r="N892" s="314">
        <f ca="1">+IFERROR(INDEX('Hoja de Trabajo para listado'!$A$155:$Z$1048576,MATCH($A892,'Hoja de Trabajo para listado'!$A$155:$A$1048576,0),MATCH((CUADRO!N$5&amp;$E892),'Hoja de Trabajo para listado'!$A$151:$Z$151,0)),0)+IFERROR(INDEX('Hoja de Trabajo para listado'!$AB$155:$BA$1048576,MATCH($A892,'Hoja de Trabajo para listado'!$AB$155:$AB$1048576,0),MATCH((CUADRO!N$5&amp;$E892),'Hoja de Trabajo para listado'!$AB$151:$BA$151,0)),0)+IFERROR(INDEX('Hoja de Trabajo para listado'!$BC$155:$CB$1048576,MATCH($A892,'Hoja de Trabajo para listado'!$BC$155:$BC$1048576,0),MATCH((CUADRO!N$5&amp;$E892),'Hoja de Trabajo para listado'!$BC$151:$CB$151,0)),0)+IFERROR(INDEX('Hoja de Trabajo para listado'!$DE$153:$DG$274,MATCH($A892,'Hoja de Trabajo para listado'!$DE$153:$DE$1048576,0),MATCH((CUADRO!N$5&amp;$E892),'Hoja de Trabajo para listado'!$DE$151:$DG$151,0)),0)+IFERROR(INDEX('Hoja de Trabajo para listado'!$CD$155:$DC$1048576,MATCH($A892,'Hoja de Trabajo para listado'!$CD$155:$CD$1048576,0),MATCH((CUADRO!N$5&amp;$E892),'Hoja de Trabajo para listado'!$CD$151:$DC$151,0)),0)</f>
        <v>0</v>
      </c>
      <c r="O892" s="314">
        <f ca="1">+IFERROR(INDEX('Hoja de Trabajo para listado'!$A$155:$Z$1048576,MATCH($A892,'Hoja de Trabajo para listado'!$A$155:$A$1048576,0),MATCH((CUADRO!O$5&amp;$E892),'Hoja de Trabajo para listado'!$A$151:$Z$151,0)),0)+IFERROR(INDEX('Hoja de Trabajo para listado'!$AB$155:$BA$1048576,MATCH($A892,'Hoja de Trabajo para listado'!$AB$155:$AB$1048576,0),MATCH((CUADRO!O$5&amp;$E892),'Hoja de Trabajo para listado'!$AB$151:$BA$151,0)),0)+IFERROR(INDEX('Hoja de Trabajo para listado'!$BC$155:$CB$1048576,MATCH($A892,'Hoja de Trabajo para listado'!$BC$155:$BC$1048576,0),MATCH((CUADRO!O$5&amp;$E892),'Hoja de Trabajo para listado'!$BC$151:$CB$151,0)),0)+IFERROR(INDEX('Hoja de Trabajo para listado'!$DE$153:$DG$274,MATCH($A892,'Hoja de Trabajo para listado'!$DE$153:$DE$1048576,0),MATCH((CUADRO!O$5&amp;$E892),'Hoja de Trabajo para listado'!$DE$151:$DG$151,0)),0)+IFERROR(INDEX('Hoja de Trabajo para listado'!$CD$155:$DC$1048576,MATCH($A892,'Hoja de Trabajo para listado'!$CD$155:$CD$1048576,0),MATCH((CUADRO!O$5&amp;$E892),'Hoja de Trabajo para listado'!$CD$151:$DC$151,0)),0)</f>
        <v>0</v>
      </c>
      <c r="P892" s="314">
        <f ca="1">+IFERROR(INDEX('Hoja de Trabajo para listado'!$A$155:$Z$1048576,MATCH($A892,'Hoja de Trabajo para listado'!$A$155:$A$1048576,0),MATCH((CUADRO!P$5&amp;$E892),'Hoja de Trabajo para listado'!$A$151:$Z$151,0)),0)+IFERROR(INDEX('Hoja de Trabajo para listado'!$AB$155:$BA$1048576,MATCH($A892,'Hoja de Trabajo para listado'!$AB$155:$AB$1048576,0),MATCH((CUADRO!P$5&amp;$E892),'Hoja de Trabajo para listado'!$AB$151:$BA$151,0)),0)+IFERROR(INDEX('Hoja de Trabajo para listado'!$BC$155:$CB$1048576,MATCH($A892,'Hoja de Trabajo para listado'!$BC$155:$BC$1048576,0),MATCH((CUADRO!P$5&amp;$E892),'Hoja de Trabajo para listado'!$BC$151:$CB$151,0)),0)+IFERROR(INDEX('Hoja de Trabajo para listado'!$DE$153:$DG$274,MATCH($A892,'Hoja de Trabajo para listado'!$DE$153:$DE$1048576,0),MATCH((CUADRO!P$5&amp;$E892),'Hoja de Trabajo para listado'!$DE$151:$DG$151,0)),0)+IFERROR(INDEX('Hoja de Trabajo para listado'!$CD$155:$DC$1048576,MATCH($A892,'Hoja de Trabajo para listado'!$CD$155:$CD$1048576,0),MATCH((CUADRO!P$5&amp;$E892),'Hoja de Trabajo para listado'!$CD$151:$DC$151,0)),0)</f>
        <v>0</v>
      </c>
      <c r="Q892" s="314">
        <f ca="1">+IFERROR(INDEX('Hoja de Trabajo para listado'!$A$155:$Z$1048576,MATCH($A892,'Hoja de Trabajo para listado'!$A$155:$A$1048576,0),MATCH((CUADRO!Q$5&amp;$E892),'Hoja de Trabajo para listado'!$A$151:$Z$151,0)),0)+IFERROR(INDEX('Hoja de Trabajo para listado'!$AB$155:$BA$1048576,MATCH($A892,'Hoja de Trabajo para listado'!$AB$155:$AB$1048576,0),MATCH((CUADRO!Q$5&amp;$E892),'Hoja de Trabajo para listado'!$AB$151:$BA$151,0)),0)+IFERROR(INDEX('Hoja de Trabajo para listado'!$BC$155:$CB$1048576,MATCH($A892,'Hoja de Trabajo para listado'!$BC$155:$BC$1048576,0),MATCH((CUADRO!Q$5&amp;$E892),'Hoja de Trabajo para listado'!$BC$151:$CB$151,0)),0)+IFERROR(INDEX('Hoja de Trabajo para listado'!$DE$153:$DG$274,MATCH($A892,'Hoja de Trabajo para listado'!$DE$153:$DE$1048576,0),MATCH((CUADRO!Q$5&amp;$E892),'Hoja de Trabajo para listado'!$DE$151:$DG$151,0)),0)+IFERROR(INDEX('Hoja de Trabajo para listado'!$CD$155:$DC$1048576,MATCH($A892,'Hoja de Trabajo para listado'!$CD$155:$CD$1048576,0),MATCH((CUADRO!Q$5&amp;$E892),'Hoja de Trabajo para listado'!$CD$151:$DC$151,0)),0)</f>
        <v>0</v>
      </c>
      <c r="R892" s="314">
        <f t="shared" ca="1" si="26"/>
        <v>0</v>
      </c>
      <c r="S892" s="314"/>
      <c r="T892" s="314">
        <f ca="1">+T893</f>
        <v>662447.03</v>
      </c>
      <c r="U892" s="313">
        <f t="shared" si="27"/>
        <v>1</v>
      </c>
      <c r="V892" s="319" t="str">
        <f>+VLOOKUP(A892,bd_lista!$A$3:$E$593,5,FALSE)</f>
        <v>Instituciones Descentralizadas</v>
      </c>
      <c r="W892" s="425" t="str">
        <f>+V892</f>
        <v>Instituciones Descentralizadas</v>
      </c>
    </row>
    <row r="893" spans="1:23" customFormat="1" ht="15" customHeight="1">
      <c r="A893" s="323">
        <v>212</v>
      </c>
      <c r="B893" s="428"/>
      <c r="C893" s="339" t="str">
        <f>+VLOOKUP(A893,bd_lista!$A$3:$C$593,3,FALSE)</f>
        <v>Instituto Nacional de Reforma Agraria</v>
      </c>
      <c r="D893" s="430"/>
      <c r="E893" s="319" t="s">
        <v>1419</v>
      </c>
      <c r="F893" s="316">
        <f ca="1">+IFERROR(INDEX('Hoja de Trabajo para listado'!$A$155:$Z$1048576,MATCH($A893,'Hoja de Trabajo para listado'!$A$155:$A$1048576,0),MATCH((CUADRO!F$5&amp;$E893),'Hoja de Trabajo para listado'!$A$151:$Z$151,0)),0)+IFERROR(INDEX('Hoja de Trabajo para listado'!$AB$155:$BA$1048576,MATCH($A893,'Hoja de Trabajo para listado'!$AB$155:$AB$1048576,0),MATCH((CUADRO!F$5&amp;$E893),'Hoja de Trabajo para listado'!$AB$151:$BA$151,0)),0)+IFERROR(INDEX('Hoja de Trabajo para listado'!$BC$155:$CB$1048576,MATCH($A893,'Hoja de Trabajo para listado'!$BC$155:$BC$1048576,0),MATCH((CUADRO!F$5&amp;$E893),'Hoja de Trabajo para listado'!$BC$151:$CB$151,0)),0)+IFERROR(INDEX('Hoja de Trabajo para listado'!$DE$153:$DG$274,MATCH($A893,'Hoja de Trabajo para listado'!$DE$153:$DE$1048576,0),MATCH((CUADRO!F$5&amp;$E893),'Hoja de Trabajo para listado'!$DE$151:$DG$151,0)),0)+IFERROR(INDEX('Hoja de Trabajo para listado'!$CD$155:$DC$1048576,MATCH($A893,'Hoja de Trabajo para listado'!$CD$155:$CD$1048576,0),MATCH((CUADRO!F$5&amp;$E893),'Hoja de Trabajo para listado'!$CD$151:$DC$151,0)),0)</f>
        <v>9087</v>
      </c>
      <c r="G893" s="316">
        <f ca="1">+IFERROR(INDEX('Hoja de Trabajo para listado'!$A$155:$Z$1048576,MATCH($A893,'Hoja de Trabajo para listado'!$A$155:$A$1048576,0),MATCH((CUADRO!G$5&amp;$E893),'Hoja de Trabajo para listado'!$A$151:$Z$151,0)),0)+IFERROR(INDEX('Hoja de Trabajo para listado'!$AB$155:$BA$1048576,MATCH($A893,'Hoja de Trabajo para listado'!$AB$155:$AB$1048576,0),MATCH((CUADRO!G$5&amp;$E893),'Hoja de Trabajo para listado'!$AB$151:$BA$151,0)),0)+IFERROR(INDEX('Hoja de Trabajo para listado'!$BC$155:$CB$1048576,MATCH($A893,'Hoja de Trabajo para listado'!$BC$155:$BC$1048576,0),MATCH((CUADRO!G$5&amp;$E893),'Hoja de Trabajo para listado'!$BC$151:$CB$151,0)),0)+IFERROR(INDEX('Hoja de Trabajo para listado'!$DE$153:$DG$274,MATCH($A893,'Hoja de Trabajo para listado'!$DE$153:$DE$1048576,0),MATCH((CUADRO!G$5&amp;$E893),'Hoja de Trabajo para listado'!$DE$151:$DG$151,0)),0)+IFERROR(INDEX('Hoja de Trabajo para listado'!$CD$155:$DC$1048576,MATCH($A893,'Hoja de Trabajo para listado'!$CD$155:$CD$1048576,0),MATCH((CUADRO!G$5&amp;$E893),'Hoja de Trabajo para listado'!$CD$151:$DC$151,0)),0)</f>
        <v>50.01</v>
      </c>
      <c r="H893" s="316">
        <f ca="1">+IFERROR(INDEX('Hoja de Trabajo para listado'!$A$155:$Z$1048576,MATCH($A893,'Hoja de Trabajo para listado'!$A$155:$A$1048576,0),MATCH((CUADRO!H$5&amp;$E893),'Hoja de Trabajo para listado'!$A$151:$Z$151,0)),0)+IFERROR(INDEX('Hoja de Trabajo para listado'!$AB$155:$BA$1048576,MATCH($A893,'Hoja de Trabajo para listado'!$AB$155:$AB$1048576,0),MATCH((CUADRO!H$5&amp;$E893),'Hoja de Trabajo para listado'!$AB$151:$BA$151,0)),0)+IFERROR(INDEX('Hoja de Trabajo para listado'!$BC$155:$CB$1048576,MATCH($A893,'Hoja de Trabajo para listado'!$BC$155:$BC$1048576,0),MATCH((CUADRO!H$5&amp;$E893),'Hoja de Trabajo para listado'!$BC$151:$CB$151,0)),0)+IFERROR(INDEX('Hoja de Trabajo para listado'!$DE$153:$DG$274,MATCH($A893,'Hoja de Trabajo para listado'!$DE$153:$DE$1048576,0),MATCH((CUADRO!H$5&amp;$E893),'Hoja de Trabajo para listado'!$DE$151:$DG$151,0)),0)+IFERROR(INDEX('Hoja de Trabajo para listado'!$CD$155:$DC$1048576,MATCH($A893,'Hoja de Trabajo para listado'!$CD$155:$CD$1048576,0),MATCH((CUADRO!H$5&amp;$E893),'Hoja de Trabajo para listado'!$CD$151:$DC$151,0)),0)</f>
        <v>653250.02</v>
      </c>
      <c r="I893" s="316">
        <f ca="1">+IFERROR(INDEX('Hoja de Trabajo para listado'!$A$155:$Z$1048576,MATCH($A893,'Hoja de Trabajo para listado'!$A$155:$A$1048576,0),MATCH((CUADRO!I$5&amp;$E893),'Hoja de Trabajo para listado'!$A$151:$Z$151,0)),0)+IFERROR(INDEX('Hoja de Trabajo para listado'!$AB$155:$BA$1048576,MATCH($A893,'Hoja de Trabajo para listado'!$AB$155:$AB$1048576,0),MATCH((CUADRO!I$5&amp;$E893),'Hoja de Trabajo para listado'!$AB$151:$BA$151,0)),0)+IFERROR(INDEX('Hoja de Trabajo para listado'!$BC$155:$CB$1048576,MATCH($A893,'Hoja de Trabajo para listado'!$BC$155:$BC$1048576,0),MATCH((CUADRO!I$5&amp;$E893),'Hoja de Trabajo para listado'!$BC$151:$CB$151,0)),0)+IFERROR(INDEX('Hoja de Trabajo para listado'!$DE$153:$DG$274,MATCH($A893,'Hoja de Trabajo para listado'!$DE$153:$DE$1048576,0),MATCH((CUADRO!I$5&amp;$E893),'Hoja de Trabajo para listado'!$DE$151:$DG$151,0)),0)+IFERROR(INDEX('Hoja de Trabajo para listado'!$CD$155:$DC$1048576,MATCH($A893,'Hoja de Trabajo para listado'!$CD$155:$CD$1048576,0),MATCH((CUADRO!I$5&amp;$E893),'Hoja de Trabajo para listado'!$CD$151:$DC$151,0)),0)</f>
        <v>0</v>
      </c>
      <c r="J893" s="316">
        <f ca="1">+IFERROR(INDEX('Hoja de Trabajo para listado'!$A$155:$Z$1048576,MATCH($A893,'Hoja de Trabajo para listado'!$A$155:$A$1048576,0),MATCH((CUADRO!J$5&amp;$E893),'Hoja de Trabajo para listado'!$A$151:$Z$151,0)),0)+IFERROR(INDEX('Hoja de Trabajo para listado'!$AB$155:$BA$1048576,MATCH($A893,'Hoja de Trabajo para listado'!$AB$155:$AB$1048576,0),MATCH((CUADRO!J$5&amp;$E893),'Hoja de Trabajo para listado'!$AB$151:$BA$151,0)),0)+IFERROR(INDEX('Hoja de Trabajo para listado'!$BC$155:$CB$1048576,MATCH($A893,'Hoja de Trabajo para listado'!$BC$155:$BC$1048576,0),MATCH((CUADRO!J$5&amp;$E893),'Hoja de Trabajo para listado'!$BC$151:$CB$151,0)),0)+IFERROR(INDEX('Hoja de Trabajo para listado'!$DE$153:$DG$274,MATCH($A893,'Hoja de Trabajo para listado'!$DE$153:$DE$1048576,0),MATCH((CUADRO!J$5&amp;$E893),'Hoja de Trabajo para listado'!$DE$151:$DG$151,0)),0)+IFERROR(INDEX('Hoja de Trabajo para listado'!$CD$155:$DC$1048576,MATCH($A893,'Hoja de Trabajo para listado'!$CD$155:$CD$1048576,0),MATCH((CUADRO!J$5&amp;$E893),'Hoja de Trabajo para listado'!$CD$151:$DC$151,0)),0)</f>
        <v>60</v>
      </c>
      <c r="K893" s="314">
        <f ca="1">+IFERROR(INDEX('Hoja de Trabajo para listado'!$A$155:$Z$1048576,MATCH($A893,'Hoja de Trabajo para listado'!$A$155:$A$1048576,0),MATCH((CUADRO!K$5&amp;$E893),'Hoja de Trabajo para listado'!$A$151:$Z$151,0)),0)+IFERROR(INDEX('Hoja de Trabajo para listado'!$AB$155:$BA$1048576,MATCH($A893,'Hoja de Trabajo para listado'!$AB$155:$AB$1048576,0),MATCH((CUADRO!K$5&amp;$E893),'Hoja de Trabajo para listado'!$AB$151:$BA$151,0)),0)+IFERROR(INDEX('Hoja de Trabajo para listado'!$BC$155:$CB$1048576,MATCH($A893,'Hoja de Trabajo para listado'!$BC$155:$BC$1048576,0),MATCH((CUADRO!K$5&amp;$E893),'Hoja de Trabajo para listado'!$BC$151:$CB$151,0)),0)+IFERROR(INDEX('Hoja de Trabajo para listado'!$DE$153:$DG$274,MATCH($A893,'Hoja de Trabajo para listado'!$DE$153:$DE$1048576,0),MATCH((CUADRO!K$5&amp;$E893),'Hoja de Trabajo para listado'!$DE$151:$DG$151,0)),0)+IFERROR(INDEX('Hoja de Trabajo para listado'!$CD$155:$DC$1048576,MATCH($A893,'Hoja de Trabajo para listado'!$CD$155:$CD$1048576,0),MATCH((CUADRO!K$5&amp;$E893),'Hoja de Trabajo para listado'!$CD$151:$DC$151,0)),0)</f>
        <v>0</v>
      </c>
      <c r="L893" s="314">
        <f ca="1">+IFERROR(INDEX('Hoja de Trabajo para listado'!$A$155:$Z$1048576,MATCH($A893,'Hoja de Trabajo para listado'!$A$155:$A$1048576,0),MATCH((CUADRO!L$5&amp;$E893),'Hoja de Trabajo para listado'!$A$151:$Z$151,0)),0)+IFERROR(INDEX('Hoja de Trabajo para listado'!$AB$155:$BA$1048576,MATCH($A893,'Hoja de Trabajo para listado'!$AB$155:$AB$1048576,0),MATCH((CUADRO!L$5&amp;$E893),'Hoja de Trabajo para listado'!$AB$151:$BA$151,0)),0)+IFERROR(INDEX('Hoja de Trabajo para listado'!$BC$155:$CB$1048576,MATCH($A893,'Hoja de Trabajo para listado'!$BC$155:$BC$1048576,0),MATCH((CUADRO!L$5&amp;$E893),'Hoja de Trabajo para listado'!$BC$151:$CB$151,0)),0)+IFERROR(INDEX('Hoja de Trabajo para listado'!$DE$153:$DG$274,MATCH($A893,'Hoja de Trabajo para listado'!$DE$153:$DE$1048576,0),MATCH((CUADRO!L$5&amp;$E893),'Hoja de Trabajo para listado'!$DE$151:$DG$151,0)),0)+IFERROR(INDEX('Hoja de Trabajo para listado'!$CD$155:$DC$1048576,MATCH($A893,'Hoja de Trabajo para listado'!$CD$155:$CD$1048576,0),MATCH((CUADRO!L$5&amp;$E893),'Hoja de Trabajo para listado'!$CD$151:$DC$151,0)),0)</f>
        <v>0</v>
      </c>
      <c r="M893" s="314">
        <f ca="1">+IFERROR(INDEX('Hoja de Trabajo para listado'!$A$155:$Z$1048576,MATCH($A893,'Hoja de Trabajo para listado'!$A$155:$A$1048576,0),MATCH((CUADRO!M$5&amp;$E893),'Hoja de Trabajo para listado'!$A$151:$Z$151,0)),0)+IFERROR(INDEX('Hoja de Trabajo para listado'!$AB$155:$BA$1048576,MATCH($A893,'Hoja de Trabajo para listado'!$AB$155:$AB$1048576,0),MATCH((CUADRO!M$5&amp;$E893),'Hoja de Trabajo para listado'!$AB$151:$BA$151,0)),0)+IFERROR(INDEX('Hoja de Trabajo para listado'!$BC$155:$CB$1048576,MATCH($A893,'Hoja de Trabajo para listado'!$BC$155:$BC$1048576,0),MATCH((CUADRO!M$5&amp;$E893),'Hoja de Trabajo para listado'!$BC$151:$CB$151,0)),0)+IFERROR(INDEX('Hoja de Trabajo para listado'!$DE$153:$DG$274,MATCH($A893,'Hoja de Trabajo para listado'!$DE$153:$DE$1048576,0),MATCH((CUADRO!M$5&amp;$E893),'Hoja de Trabajo para listado'!$DE$151:$DG$151,0)),0)+IFERROR(INDEX('Hoja de Trabajo para listado'!$CD$155:$DC$1048576,MATCH($A893,'Hoja de Trabajo para listado'!$CD$155:$CD$1048576,0),MATCH((CUADRO!M$5&amp;$E893),'Hoja de Trabajo para listado'!$CD$151:$DC$151,0)),0)</f>
        <v>0</v>
      </c>
      <c r="N893" s="314">
        <f ca="1">+IFERROR(INDEX('Hoja de Trabajo para listado'!$A$155:$Z$1048576,MATCH($A893,'Hoja de Trabajo para listado'!$A$155:$A$1048576,0),MATCH((CUADRO!N$5&amp;$E893),'Hoja de Trabajo para listado'!$A$151:$Z$151,0)),0)+IFERROR(INDEX('Hoja de Trabajo para listado'!$AB$155:$BA$1048576,MATCH($A893,'Hoja de Trabajo para listado'!$AB$155:$AB$1048576,0),MATCH((CUADRO!N$5&amp;$E893),'Hoja de Trabajo para listado'!$AB$151:$BA$151,0)),0)+IFERROR(INDEX('Hoja de Trabajo para listado'!$BC$155:$CB$1048576,MATCH($A893,'Hoja de Trabajo para listado'!$BC$155:$BC$1048576,0),MATCH((CUADRO!N$5&amp;$E893),'Hoja de Trabajo para listado'!$BC$151:$CB$151,0)),0)+IFERROR(INDEX('Hoja de Trabajo para listado'!$DE$153:$DG$274,MATCH($A893,'Hoja de Trabajo para listado'!$DE$153:$DE$1048576,0),MATCH((CUADRO!N$5&amp;$E893),'Hoja de Trabajo para listado'!$DE$151:$DG$151,0)),0)+IFERROR(INDEX('Hoja de Trabajo para listado'!$CD$155:$DC$1048576,MATCH($A893,'Hoja de Trabajo para listado'!$CD$155:$CD$1048576,0),MATCH((CUADRO!N$5&amp;$E893),'Hoja de Trabajo para listado'!$CD$151:$DC$151,0)),0)</f>
        <v>0</v>
      </c>
      <c r="O893" s="314">
        <f ca="1">+IFERROR(INDEX('Hoja de Trabajo para listado'!$A$155:$Z$1048576,MATCH($A893,'Hoja de Trabajo para listado'!$A$155:$A$1048576,0),MATCH((CUADRO!O$5&amp;$E893),'Hoja de Trabajo para listado'!$A$151:$Z$151,0)),0)+IFERROR(INDEX('Hoja de Trabajo para listado'!$AB$155:$BA$1048576,MATCH($A893,'Hoja de Trabajo para listado'!$AB$155:$AB$1048576,0),MATCH((CUADRO!O$5&amp;$E893),'Hoja de Trabajo para listado'!$AB$151:$BA$151,0)),0)+IFERROR(INDEX('Hoja de Trabajo para listado'!$BC$155:$CB$1048576,MATCH($A893,'Hoja de Trabajo para listado'!$BC$155:$BC$1048576,0),MATCH((CUADRO!O$5&amp;$E893),'Hoja de Trabajo para listado'!$BC$151:$CB$151,0)),0)+IFERROR(INDEX('Hoja de Trabajo para listado'!$DE$153:$DG$274,MATCH($A893,'Hoja de Trabajo para listado'!$DE$153:$DE$1048576,0),MATCH((CUADRO!O$5&amp;$E893),'Hoja de Trabajo para listado'!$DE$151:$DG$151,0)),0)+IFERROR(INDEX('Hoja de Trabajo para listado'!$CD$155:$DC$1048576,MATCH($A893,'Hoja de Trabajo para listado'!$CD$155:$CD$1048576,0),MATCH((CUADRO!O$5&amp;$E893),'Hoja de Trabajo para listado'!$CD$151:$DC$151,0)),0)</f>
        <v>0</v>
      </c>
      <c r="P893" s="314">
        <f ca="1">+IFERROR(INDEX('Hoja de Trabajo para listado'!$A$155:$Z$1048576,MATCH($A893,'Hoja de Trabajo para listado'!$A$155:$A$1048576,0),MATCH((CUADRO!P$5&amp;$E893),'Hoja de Trabajo para listado'!$A$151:$Z$151,0)),0)+IFERROR(INDEX('Hoja de Trabajo para listado'!$AB$155:$BA$1048576,MATCH($A893,'Hoja de Trabajo para listado'!$AB$155:$AB$1048576,0),MATCH((CUADRO!P$5&amp;$E893),'Hoja de Trabajo para listado'!$AB$151:$BA$151,0)),0)+IFERROR(INDEX('Hoja de Trabajo para listado'!$BC$155:$CB$1048576,MATCH($A893,'Hoja de Trabajo para listado'!$BC$155:$BC$1048576,0),MATCH((CUADRO!P$5&amp;$E893),'Hoja de Trabajo para listado'!$BC$151:$CB$151,0)),0)+IFERROR(INDEX('Hoja de Trabajo para listado'!$DE$153:$DG$274,MATCH($A893,'Hoja de Trabajo para listado'!$DE$153:$DE$1048576,0),MATCH((CUADRO!P$5&amp;$E893),'Hoja de Trabajo para listado'!$DE$151:$DG$151,0)),0)+IFERROR(INDEX('Hoja de Trabajo para listado'!$CD$155:$DC$1048576,MATCH($A893,'Hoja de Trabajo para listado'!$CD$155:$CD$1048576,0),MATCH((CUADRO!P$5&amp;$E893),'Hoja de Trabajo para listado'!$CD$151:$DC$151,0)),0)</f>
        <v>0</v>
      </c>
      <c r="Q893" s="314">
        <f ca="1">+IFERROR(INDEX('Hoja de Trabajo para listado'!$A$155:$Z$1048576,MATCH($A893,'Hoja de Trabajo para listado'!$A$155:$A$1048576,0),MATCH((CUADRO!Q$5&amp;$E893),'Hoja de Trabajo para listado'!$A$151:$Z$151,0)),0)+IFERROR(INDEX('Hoja de Trabajo para listado'!$AB$155:$BA$1048576,MATCH($A893,'Hoja de Trabajo para listado'!$AB$155:$AB$1048576,0),MATCH((CUADRO!Q$5&amp;$E893),'Hoja de Trabajo para listado'!$AB$151:$BA$151,0)),0)+IFERROR(INDEX('Hoja de Trabajo para listado'!$BC$155:$CB$1048576,MATCH($A893,'Hoja de Trabajo para listado'!$BC$155:$BC$1048576,0),MATCH((CUADRO!Q$5&amp;$E893),'Hoja de Trabajo para listado'!$BC$151:$CB$151,0)),0)+IFERROR(INDEX('Hoja de Trabajo para listado'!$DE$153:$DG$274,MATCH($A893,'Hoja de Trabajo para listado'!$DE$153:$DE$1048576,0),MATCH((CUADRO!Q$5&amp;$E893),'Hoja de Trabajo para listado'!$DE$151:$DG$151,0)),0)+IFERROR(INDEX('Hoja de Trabajo para listado'!$CD$155:$DC$1048576,MATCH($A893,'Hoja de Trabajo para listado'!$CD$155:$CD$1048576,0),MATCH((CUADRO!Q$5&amp;$E893),'Hoja de Trabajo para listado'!$CD$151:$DC$151,0)),0)</f>
        <v>0</v>
      </c>
      <c r="R893" s="316">
        <f t="shared" ca="1" si="26"/>
        <v>662447.03</v>
      </c>
      <c r="S893" s="316">
        <f ca="1">+R892+R893</f>
        <v>662447.03</v>
      </c>
      <c r="T893" s="314">
        <f ca="1">+S893</f>
        <v>662447.03</v>
      </c>
      <c r="U893" s="348">
        <f t="shared" si="27"/>
        <v>2</v>
      </c>
      <c r="V893" s="319" t="str">
        <f>+VLOOKUP(A893,bd_lista!$A$3:$E$593,5,FALSE)</f>
        <v>Instituciones Descentralizadas</v>
      </c>
      <c r="W893" s="426"/>
    </row>
    <row r="894" spans="1:23" customFormat="1" ht="15" customHeight="1">
      <c r="A894" s="323">
        <v>132</v>
      </c>
      <c r="B894" s="427">
        <f>+A894</f>
        <v>132</v>
      </c>
      <c r="C894" s="318" t="str">
        <f>+VLOOKUP(A894,bd_lista!$A$3:$C$593,3,FALSE)</f>
        <v>Servicio de Desarrollo de las Empresas Púb. Productivas</v>
      </c>
      <c r="D894" s="429" t="str">
        <f>+C894</f>
        <v>Servicio de Desarrollo de las Empresas Púb. Productivas</v>
      </c>
      <c r="E894" s="339" t="s">
        <v>1418</v>
      </c>
      <c r="F894" s="314">
        <f ca="1">+IFERROR(INDEX('Hoja de Trabajo para listado'!$A$155:$Z$1048576,MATCH($A894,'Hoja de Trabajo para listado'!$A$155:$A$1048576,0),MATCH((CUADRO!F$5&amp;$E894),'Hoja de Trabajo para listado'!$A$151:$Z$151,0)),0)+IFERROR(INDEX('Hoja de Trabajo para listado'!$AB$155:$BA$1048576,MATCH($A894,'Hoja de Trabajo para listado'!$AB$155:$AB$1048576,0),MATCH((CUADRO!F$5&amp;$E894),'Hoja de Trabajo para listado'!$AB$151:$BA$151,0)),0)+IFERROR(INDEX('Hoja de Trabajo para listado'!$BC$155:$CB$1048576,MATCH($A894,'Hoja de Trabajo para listado'!$BC$155:$BC$1048576,0),MATCH((CUADRO!F$5&amp;$E894),'Hoja de Trabajo para listado'!$BC$151:$CB$151,0)),0)+IFERROR(INDEX('Hoja de Trabajo para listado'!$DE$153:$DG$274,MATCH($A894,'Hoja de Trabajo para listado'!$DE$153:$DE$1048576,0),MATCH((CUADRO!F$5&amp;$E894),'Hoja de Trabajo para listado'!$DE$151:$DG$151,0)),0)+IFERROR(INDEX('Hoja de Trabajo para listado'!$CD$155:$DC$1048576,MATCH($A894,'Hoja de Trabajo para listado'!$CD$155:$CD$1048576,0),MATCH((CUADRO!F$5&amp;$E894),'Hoja de Trabajo para listado'!$CD$151:$DC$151,0)),0)</f>
        <v>0</v>
      </c>
      <c r="G894" s="314">
        <f ca="1">+IFERROR(INDEX('Hoja de Trabajo para listado'!$A$155:$Z$1048576,MATCH($A894,'Hoja de Trabajo para listado'!$A$155:$A$1048576,0),MATCH((CUADRO!G$5&amp;$E894),'Hoja de Trabajo para listado'!$A$151:$Z$151,0)),0)+IFERROR(INDEX('Hoja de Trabajo para listado'!$AB$155:$BA$1048576,MATCH($A894,'Hoja de Trabajo para listado'!$AB$155:$AB$1048576,0),MATCH((CUADRO!G$5&amp;$E894),'Hoja de Trabajo para listado'!$AB$151:$BA$151,0)),0)+IFERROR(INDEX('Hoja de Trabajo para listado'!$BC$155:$CB$1048576,MATCH($A894,'Hoja de Trabajo para listado'!$BC$155:$BC$1048576,0),MATCH((CUADRO!G$5&amp;$E894),'Hoja de Trabajo para listado'!$BC$151:$CB$151,0)),0)+IFERROR(INDEX('Hoja de Trabajo para listado'!$DE$153:$DG$274,MATCH($A894,'Hoja de Trabajo para listado'!$DE$153:$DE$1048576,0),MATCH((CUADRO!G$5&amp;$E894),'Hoja de Trabajo para listado'!$DE$151:$DG$151,0)),0)+IFERROR(INDEX('Hoja de Trabajo para listado'!$CD$155:$DC$1048576,MATCH($A894,'Hoja de Trabajo para listado'!$CD$155:$CD$1048576,0),MATCH((CUADRO!G$5&amp;$E894),'Hoja de Trabajo para listado'!$CD$151:$DC$151,0)),0)</f>
        <v>1156.71</v>
      </c>
      <c r="H894" s="314">
        <f ca="1">+IFERROR(INDEX('Hoja de Trabajo para listado'!$A$155:$Z$1048576,MATCH($A894,'Hoja de Trabajo para listado'!$A$155:$A$1048576,0),MATCH((CUADRO!H$5&amp;$E894),'Hoja de Trabajo para listado'!$A$151:$Z$151,0)),0)+IFERROR(INDEX('Hoja de Trabajo para listado'!$AB$155:$BA$1048576,MATCH($A894,'Hoja de Trabajo para listado'!$AB$155:$AB$1048576,0),MATCH((CUADRO!H$5&amp;$E894),'Hoja de Trabajo para listado'!$AB$151:$BA$151,0)),0)+IFERROR(INDEX('Hoja de Trabajo para listado'!$BC$155:$CB$1048576,MATCH($A894,'Hoja de Trabajo para listado'!$BC$155:$BC$1048576,0),MATCH((CUADRO!H$5&amp;$E894),'Hoja de Trabajo para listado'!$BC$151:$CB$151,0)),0)+IFERROR(INDEX('Hoja de Trabajo para listado'!$DE$153:$DG$274,MATCH($A894,'Hoja de Trabajo para listado'!$DE$153:$DE$1048576,0),MATCH((CUADRO!H$5&amp;$E894),'Hoja de Trabajo para listado'!$DE$151:$DG$151,0)),0)+IFERROR(INDEX('Hoja de Trabajo para listado'!$CD$155:$DC$1048576,MATCH($A894,'Hoja de Trabajo para listado'!$CD$155:$CD$1048576,0),MATCH((CUADRO!H$5&amp;$E894),'Hoja de Trabajo para listado'!$CD$151:$DC$151,0)),0)</f>
        <v>0</v>
      </c>
      <c r="I894" s="314">
        <f ca="1">+IFERROR(INDEX('Hoja de Trabajo para listado'!$A$155:$Z$1048576,MATCH($A894,'Hoja de Trabajo para listado'!$A$155:$A$1048576,0),MATCH((CUADRO!I$5&amp;$E894),'Hoja de Trabajo para listado'!$A$151:$Z$151,0)),0)+IFERROR(INDEX('Hoja de Trabajo para listado'!$AB$155:$BA$1048576,MATCH($A894,'Hoja de Trabajo para listado'!$AB$155:$AB$1048576,0),MATCH((CUADRO!I$5&amp;$E894),'Hoja de Trabajo para listado'!$AB$151:$BA$151,0)),0)+IFERROR(INDEX('Hoja de Trabajo para listado'!$BC$155:$CB$1048576,MATCH($A894,'Hoja de Trabajo para listado'!$BC$155:$BC$1048576,0),MATCH((CUADRO!I$5&amp;$E894),'Hoja de Trabajo para listado'!$BC$151:$CB$151,0)),0)+IFERROR(INDEX('Hoja de Trabajo para listado'!$DE$153:$DG$274,MATCH($A894,'Hoja de Trabajo para listado'!$DE$153:$DE$1048576,0),MATCH((CUADRO!I$5&amp;$E894),'Hoja de Trabajo para listado'!$DE$151:$DG$151,0)),0)+IFERROR(INDEX('Hoja de Trabajo para listado'!$CD$155:$DC$1048576,MATCH($A894,'Hoja de Trabajo para listado'!$CD$155:$CD$1048576,0),MATCH((CUADRO!I$5&amp;$E894),'Hoja de Trabajo para listado'!$CD$151:$DC$151,0)),0)</f>
        <v>270.01</v>
      </c>
      <c r="J894" s="314">
        <f ca="1">+IFERROR(INDEX('Hoja de Trabajo para listado'!$A$155:$Z$1048576,MATCH($A894,'Hoja de Trabajo para listado'!$A$155:$A$1048576,0),MATCH((CUADRO!J$5&amp;$E894),'Hoja de Trabajo para listado'!$A$151:$Z$151,0)),0)+IFERROR(INDEX('Hoja de Trabajo para listado'!$AB$155:$BA$1048576,MATCH($A894,'Hoja de Trabajo para listado'!$AB$155:$AB$1048576,0),MATCH((CUADRO!J$5&amp;$E894),'Hoja de Trabajo para listado'!$AB$151:$BA$151,0)),0)+IFERROR(INDEX('Hoja de Trabajo para listado'!$BC$155:$CB$1048576,MATCH($A894,'Hoja de Trabajo para listado'!$BC$155:$BC$1048576,0),MATCH((CUADRO!J$5&amp;$E894),'Hoja de Trabajo para listado'!$BC$151:$CB$151,0)),0)+IFERROR(INDEX('Hoja de Trabajo para listado'!$DE$153:$DG$274,MATCH($A894,'Hoja de Trabajo para listado'!$DE$153:$DE$1048576,0),MATCH((CUADRO!J$5&amp;$E894),'Hoja de Trabajo para listado'!$DE$151:$DG$151,0)),0)+IFERROR(INDEX('Hoja de Trabajo para listado'!$CD$155:$DC$1048576,MATCH($A894,'Hoja de Trabajo para listado'!$CD$155:$CD$1048576,0),MATCH((CUADRO!J$5&amp;$E894),'Hoja de Trabajo para listado'!$CD$151:$DC$151,0)),0)</f>
        <v>0</v>
      </c>
      <c r="K894" s="314">
        <f ca="1">+IFERROR(INDEX('Hoja de Trabajo para listado'!$A$155:$Z$1048576,MATCH($A894,'Hoja de Trabajo para listado'!$A$155:$A$1048576,0),MATCH((CUADRO!K$5&amp;$E894),'Hoja de Trabajo para listado'!$A$151:$Z$151,0)),0)+IFERROR(INDEX('Hoja de Trabajo para listado'!$AB$155:$BA$1048576,MATCH($A894,'Hoja de Trabajo para listado'!$AB$155:$AB$1048576,0),MATCH((CUADRO!K$5&amp;$E894),'Hoja de Trabajo para listado'!$AB$151:$BA$151,0)),0)+IFERROR(INDEX('Hoja de Trabajo para listado'!$BC$155:$CB$1048576,MATCH($A894,'Hoja de Trabajo para listado'!$BC$155:$BC$1048576,0),MATCH((CUADRO!K$5&amp;$E894),'Hoja de Trabajo para listado'!$BC$151:$CB$151,0)),0)+IFERROR(INDEX('Hoja de Trabajo para listado'!$DE$153:$DG$274,MATCH($A894,'Hoja de Trabajo para listado'!$DE$153:$DE$1048576,0),MATCH((CUADRO!K$5&amp;$E894),'Hoja de Trabajo para listado'!$DE$151:$DG$151,0)),0)+IFERROR(INDEX('Hoja de Trabajo para listado'!$CD$155:$DC$1048576,MATCH($A894,'Hoja de Trabajo para listado'!$CD$155:$CD$1048576,0),MATCH((CUADRO!K$5&amp;$E894),'Hoja de Trabajo para listado'!$CD$151:$DC$151,0)),0)</f>
        <v>0</v>
      </c>
      <c r="L894" s="314">
        <f ca="1">+IFERROR(INDEX('Hoja de Trabajo para listado'!$A$155:$Z$1048576,MATCH($A894,'Hoja de Trabajo para listado'!$A$155:$A$1048576,0),MATCH((CUADRO!L$5&amp;$E894),'Hoja de Trabajo para listado'!$A$151:$Z$151,0)),0)+IFERROR(INDEX('Hoja de Trabajo para listado'!$AB$155:$BA$1048576,MATCH($A894,'Hoja de Trabajo para listado'!$AB$155:$AB$1048576,0),MATCH((CUADRO!L$5&amp;$E894),'Hoja de Trabajo para listado'!$AB$151:$BA$151,0)),0)+IFERROR(INDEX('Hoja de Trabajo para listado'!$BC$155:$CB$1048576,MATCH($A894,'Hoja de Trabajo para listado'!$BC$155:$BC$1048576,0),MATCH((CUADRO!L$5&amp;$E894),'Hoja de Trabajo para listado'!$BC$151:$CB$151,0)),0)+IFERROR(INDEX('Hoja de Trabajo para listado'!$DE$153:$DG$274,MATCH($A894,'Hoja de Trabajo para listado'!$DE$153:$DE$1048576,0),MATCH((CUADRO!L$5&amp;$E894),'Hoja de Trabajo para listado'!$DE$151:$DG$151,0)),0)+IFERROR(INDEX('Hoja de Trabajo para listado'!$CD$155:$DC$1048576,MATCH($A894,'Hoja de Trabajo para listado'!$CD$155:$CD$1048576,0),MATCH((CUADRO!L$5&amp;$E894),'Hoja de Trabajo para listado'!$CD$151:$DC$151,0)),0)</f>
        <v>0</v>
      </c>
      <c r="M894" s="314">
        <f ca="1">+IFERROR(INDEX('Hoja de Trabajo para listado'!$A$155:$Z$1048576,MATCH($A894,'Hoja de Trabajo para listado'!$A$155:$A$1048576,0),MATCH((CUADRO!M$5&amp;$E894),'Hoja de Trabajo para listado'!$A$151:$Z$151,0)),0)+IFERROR(INDEX('Hoja de Trabajo para listado'!$AB$155:$BA$1048576,MATCH($A894,'Hoja de Trabajo para listado'!$AB$155:$AB$1048576,0),MATCH((CUADRO!M$5&amp;$E894),'Hoja de Trabajo para listado'!$AB$151:$BA$151,0)),0)+IFERROR(INDEX('Hoja de Trabajo para listado'!$BC$155:$CB$1048576,MATCH($A894,'Hoja de Trabajo para listado'!$BC$155:$BC$1048576,0),MATCH((CUADRO!M$5&amp;$E894),'Hoja de Trabajo para listado'!$BC$151:$CB$151,0)),0)+IFERROR(INDEX('Hoja de Trabajo para listado'!$DE$153:$DG$274,MATCH($A894,'Hoja de Trabajo para listado'!$DE$153:$DE$1048576,0),MATCH((CUADRO!M$5&amp;$E894),'Hoja de Trabajo para listado'!$DE$151:$DG$151,0)),0)+IFERROR(INDEX('Hoja de Trabajo para listado'!$CD$155:$DC$1048576,MATCH($A894,'Hoja de Trabajo para listado'!$CD$155:$CD$1048576,0),MATCH((CUADRO!M$5&amp;$E894),'Hoja de Trabajo para listado'!$CD$151:$DC$151,0)),0)</f>
        <v>0</v>
      </c>
      <c r="N894" s="314">
        <f ca="1">+IFERROR(INDEX('Hoja de Trabajo para listado'!$A$155:$Z$1048576,MATCH($A894,'Hoja de Trabajo para listado'!$A$155:$A$1048576,0),MATCH((CUADRO!N$5&amp;$E894),'Hoja de Trabajo para listado'!$A$151:$Z$151,0)),0)+IFERROR(INDEX('Hoja de Trabajo para listado'!$AB$155:$BA$1048576,MATCH($A894,'Hoja de Trabajo para listado'!$AB$155:$AB$1048576,0),MATCH((CUADRO!N$5&amp;$E894),'Hoja de Trabajo para listado'!$AB$151:$BA$151,0)),0)+IFERROR(INDEX('Hoja de Trabajo para listado'!$BC$155:$CB$1048576,MATCH($A894,'Hoja de Trabajo para listado'!$BC$155:$BC$1048576,0),MATCH((CUADRO!N$5&amp;$E894),'Hoja de Trabajo para listado'!$BC$151:$CB$151,0)),0)+IFERROR(INDEX('Hoja de Trabajo para listado'!$DE$153:$DG$274,MATCH($A894,'Hoja de Trabajo para listado'!$DE$153:$DE$1048576,0),MATCH((CUADRO!N$5&amp;$E894),'Hoja de Trabajo para listado'!$DE$151:$DG$151,0)),0)+IFERROR(INDEX('Hoja de Trabajo para listado'!$CD$155:$DC$1048576,MATCH($A894,'Hoja de Trabajo para listado'!$CD$155:$CD$1048576,0),MATCH((CUADRO!N$5&amp;$E894),'Hoja de Trabajo para listado'!$CD$151:$DC$151,0)),0)</f>
        <v>0</v>
      </c>
      <c r="O894" s="314">
        <f ca="1">+IFERROR(INDEX('Hoja de Trabajo para listado'!$A$155:$Z$1048576,MATCH($A894,'Hoja de Trabajo para listado'!$A$155:$A$1048576,0),MATCH((CUADRO!O$5&amp;$E894),'Hoja de Trabajo para listado'!$A$151:$Z$151,0)),0)+IFERROR(INDEX('Hoja de Trabajo para listado'!$AB$155:$BA$1048576,MATCH($A894,'Hoja de Trabajo para listado'!$AB$155:$AB$1048576,0),MATCH((CUADRO!O$5&amp;$E894),'Hoja de Trabajo para listado'!$AB$151:$BA$151,0)),0)+IFERROR(INDEX('Hoja de Trabajo para listado'!$BC$155:$CB$1048576,MATCH($A894,'Hoja de Trabajo para listado'!$BC$155:$BC$1048576,0),MATCH((CUADRO!O$5&amp;$E894),'Hoja de Trabajo para listado'!$BC$151:$CB$151,0)),0)+IFERROR(INDEX('Hoja de Trabajo para listado'!$DE$153:$DG$274,MATCH($A894,'Hoja de Trabajo para listado'!$DE$153:$DE$1048576,0),MATCH((CUADRO!O$5&amp;$E894),'Hoja de Trabajo para listado'!$DE$151:$DG$151,0)),0)+IFERROR(INDEX('Hoja de Trabajo para listado'!$CD$155:$DC$1048576,MATCH($A894,'Hoja de Trabajo para listado'!$CD$155:$CD$1048576,0),MATCH((CUADRO!O$5&amp;$E894),'Hoja de Trabajo para listado'!$CD$151:$DC$151,0)),0)</f>
        <v>0</v>
      </c>
      <c r="P894" s="314">
        <f ca="1">+IFERROR(INDEX('Hoja de Trabajo para listado'!$A$155:$Z$1048576,MATCH($A894,'Hoja de Trabajo para listado'!$A$155:$A$1048576,0),MATCH((CUADRO!P$5&amp;$E894),'Hoja de Trabajo para listado'!$A$151:$Z$151,0)),0)+IFERROR(INDEX('Hoja de Trabajo para listado'!$AB$155:$BA$1048576,MATCH($A894,'Hoja de Trabajo para listado'!$AB$155:$AB$1048576,0),MATCH((CUADRO!P$5&amp;$E894),'Hoja de Trabajo para listado'!$AB$151:$BA$151,0)),0)+IFERROR(INDEX('Hoja de Trabajo para listado'!$BC$155:$CB$1048576,MATCH($A894,'Hoja de Trabajo para listado'!$BC$155:$BC$1048576,0),MATCH((CUADRO!P$5&amp;$E894),'Hoja de Trabajo para listado'!$BC$151:$CB$151,0)),0)+IFERROR(INDEX('Hoja de Trabajo para listado'!$DE$153:$DG$274,MATCH($A894,'Hoja de Trabajo para listado'!$DE$153:$DE$1048576,0),MATCH((CUADRO!P$5&amp;$E894),'Hoja de Trabajo para listado'!$DE$151:$DG$151,0)),0)+IFERROR(INDEX('Hoja de Trabajo para listado'!$CD$155:$DC$1048576,MATCH($A894,'Hoja de Trabajo para listado'!$CD$155:$CD$1048576,0),MATCH((CUADRO!P$5&amp;$E894),'Hoja de Trabajo para listado'!$CD$151:$DC$151,0)),0)</f>
        <v>0</v>
      </c>
      <c r="Q894" s="314">
        <f ca="1">+IFERROR(INDEX('Hoja de Trabajo para listado'!$A$155:$Z$1048576,MATCH($A894,'Hoja de Trabajo para listado'!$A$155:$A$1048576,0),MATCH((CUADRO!Q$5&amp;$E894),'Hoja de Trabajo para listado'!$A$151:$Z$151,0)),0)+IFERROR(INDEX('Hoja de Trabajo para listado'!$AB$155:$BA$1048576,MATCH($A894,'Hoja de Trabajo para listado'!$AB$155:$AB$1048576,0),MATCH((CUADRO!Q$5&amp;$E894),'Hoja de Trabajo para listado'!$AB$151:$BA$151,0)),0)+IFERROR(INDEX('Hoja de Trabajo para listado'!$BC$155:$CB$1048576,MATCH($A894,'Hoja de Trabajo para listado'!$BC$155:$BC$1048576,0),MATCH((CUADRO!Q$5&amp;$E894),'Hoja de Trabajo para listado'!$BC$151:$CB$151,0)),0)+IFERROR(INDEX('Hoja de Trabajo para listado'!$DE$153:$DG$274,MATCH($A894,'Hoja de Trabajo para listado'!$DE$153:$DE$1048576,0),MATCH((CUADRO!Q$5&amp;$E894),'Hoja de Trabajo para listado'!$DE$151:$DG$151,0)),0)+IFERROR(INDEX('Hoja de Trabajo para listado'!$CD$155:$DC$1048576,MATCH($A894,'Hoja de Trabajo para listado'!$CD$155:$CD$1048576,0),MATCH((CUADRO!Q$5&amp;$E894),'Hoja de Trabajo para listado'!$CD$151:$DC$151,0)),0)</f>
        <v>0</v>
      </c>
      <c r="R894" s="314">
        <f t="shared" ca="1" si="26"/>
        <v>1426.72</v>
      </c>
      <c r="S894" s="314"/>
      <c r="T894" s="314">
        <f ca="1">+T895</f>
        <v>493497.12999999995</v>
      </c>
      <c r="U894" s="313">
        <f t="shared" si="27"/>
        <v>1</v>
      </c>
      <c r="V894" s="319" t="str">
        <f>+VLOOKUP(A894,bd_lista!$A$3:$E$593,5,FALSE)</f>
        <v>Instituciones Descentralizadas</v>
      </c>
      <c r="W894" s="425" t="str">
        <f>+V894</f>
        <v>Instituciones Descentralizadas</v>
      </c>
    </row>
    <row r="895" spans="1:23" customFormat="1">
      <c r="A895" s="323">
        <v>132</v>
      </c>
      <c r="B895" s="428"/>
      <c r="C895" s="339" t="str">
        <f>+VLOOKUP(A895,bd_lista!$A$3:$C$593,3,FALSE)</f>
        <v>Servicio de Desarrollo de las Empresas Púb. Productivas</v>
      </c>
      <c r="D895" s="430"/>
      <c r="E895" s="319" t="s">
        <v>1419</v>
      </c>
      <c r="F895" s="316">
        <f ca="1">+IFERROR(INDEX('Hoja de Trabajo para listado'!$A$155:$Z$1048576,MATCH($A895,'Hoja de Trabajo para listado'!$A$155:$A$1048576,0),MATCH((CUADRO!F$5&amp;$E895),'Hoja de Trabajo para listado'!$A$151:$Z$151,0)),0)+IFERROR(INDEX('Hoja de Trabajo para listado'!$AB$155:$BA$1048576,MATCH($A895,'Hoja de Trabajo para listado'!$AB$155:$AB$1048576,0),MATCH((CUADRO!F$5&amp;$E895),'Hoja de Trabajo para listado'!$AB$151:$BA$151,0)),0)+IFERROR(INDEX('Hoja de Trabajo para listado'!$BC$155:$CB$1048576,MATCH($A895,'Hoja de Trabajo para listado'!$BC$155:$BC$1048576,0),MATCH((CUADRO!F$5&amp;$E895),'Hoja de Trabajo para listado'!$BC$151:$CB$151,0)),0)+IFERROR(INDEX('Hoja de Trabajo para listado'!$DE$153:$DG$274,MATCH($A895,'Hoja de Trabajo para listado'!$DE$153:$DE$1048576,0),MATCH((CUADRO!F$5&amp;$E895),'Hoja de Trabajo para listado'!$DE$151:$DG$151,0)),0)+IFERROR(INDEX('Hoja de Trabajo para listado'!$CD$155:$DC$1048576,MATCH($A895,'Hoja de Trabajo para listado'!$CD$155:$CD$1048576,0),MATCH((CUADRO!F$5&amp;$E895),'Hoja de Trabajo para listado'!$CD$151:$DC$151,0)),0)</f>
        <v>13484.31</v>
      </c>
      <c r="G895" s="316">
        <f ca="1">+IFERROR(INDEX('Hoja de Trabajo para listado'!$A$155:$Z$1048576,MATCH($A895,'Hoja de Trabajo para listado'!$A$155:$A$1048576,0),MATCH((CUADRO!G$5&amp;$E895),'Hoja de Trabajo para listado'!$A$151:$Z$151,0)),0)+IFERROR(INDEX('Hoja de Trabajo para listado'!$AB$155:$BA$1048576,MATCH($A895,'Hoja de Trabajo para listado'!$AB$155:$AB$1048576,0),MATCH((CUADRO!G$5&amp;$E895),'Hoja de Trabajo para listado'!$AB$151:$BA$151,0)),0)+IFERROR(INDEX('Hoja de Trabajo para listado'!$BC$155:$CB$1048576,MATCH($A895,'Hoja de Trabajo para listado'!$BC$155:$BC$1048576,0),MATCH((CUADRO!G$5&amp;$E895),'Hoja de Trabajo para listado'!$BC$151:$CB$151,0)),0)+IFERROR(INDEX('Hoja de Trabajo para listado'!$DE$153:$DG$274,MATCH($A895,'Hoja de Trabajo para listado'!$DE$153:$DE$1048576,0),MATCH((CUADRO!G$5&amp;$E895),'Hoja de Trabajo para listado'!$DE$151:$DG$151,0)),0)+IFERROR(INDEX('Hoja de Trabajo para listado'!$CD$155:$DC$1048576,MATCH($A895,'Hoja de Trabajo para listado'!$CD$155:$CD$1048576,0),MATCH((CUADRO!G$5&amp;$E895),'Hoja de Trabajo para listado'!$CD$151:$DC$151,0)),0)</f>
        <v>371560.48</v>
      </c>
      <c r="H895" s="316">
        <f ca="1">+IFERROR(INDEX('Hoja de Trabajo para listado'!$A$155:$Z$1048576,MATCH($A895,'Hoja de Trabajo para listado'!$A$155:$A$1048576,0),MATCH((CUADRO!H$5&amp;$E895),'Hoja de Trabajo para listado'!$A$151:$Z$151,0)),0)+IFERROR(INDEX('Hoja de Trabajo para listado'!$AB$155:$BA$1048576,MATCH($A895,'Hoja de Trabajo para listado'!$AB$155:$AB$1048576,0),MATCH((CUADRO!H$5&amp;$E895),'Hoja de Trabajo para listado'!$AB$151:$BA$151,0)),0)+IFERROR(INDEX('Hoja de Trabajo para listado'!$BC$155:$CB$1048576,MATCH($A895,'Hoja de Trabajo para listado'!$BC$155:$BC$1048576,0),MATCH((CUADRO!H$5&amp;$E895),'Hoja de Trabajo para listado'!$BC$151:$CB$151,0)),0)+IFERROR(INDEX('Hoja de Trabajo para listado'!$DE$153:$DG$274,MATCH($A895,'Hoja de Trabajo para listado'!$DE$153:$DE$1048576,0),MATCH((CUADRO!H$5&amp;$E895),'Hoja de Trabajo para listado'!$DE$151:$DG$151,0)),0)+IFERROR(INDEX('Hoja de Trabajo para listado'!$CD$155:$DC$1048576,MATCH($A895,'Hoja de Trabajo para listado'!$CD$155:$CD$1048576,0),MATCH((CUADRO!H$5&amp;$E895),'Hoja de Trabajo para listado'!$CD$151:$DC$151,0)),0)</f>
        <v>46106.96</v>
      </c>
      <c r="I895" s="316">
        <f ca="1">+IFERROR(INDEX('Hoja de Trabajo para listado'!$A$155:$Z$1048576,MATCH($A895,'Hoja de Trabajo para listado'!$A$155:$A$1048576,0),MATCH((CUADRO!I$5&amp;$E895),'Hoja de Trabajo para listado'!$A$151:$Z$151,0)),0)+IFERROR(INDEX('Hoja de Trabajo para listado'!$AB$155:$BA$1048576,MATCH($A895,'Hoja de Trabajo para listado'!$AB$155:$AB$1048576,0),MATCH((CUADRO!I$5&amp;$E895),'Hoja de Trabajo para listado'!$AB$151:$BA$151,0)),0)+IFERROR(INDEX('Hoja de Trabajo para listado'!$BC$155:$CB$1048576,MATCH($A895,'Hoja de Trabajo para listado'!$BC$155:$BC$1048576,0),MATCH((CUADRO!I$5&amp;$E895),'Hoja de Trabajo para listado'!$BC$151:$CB$151,0)),0)+IFERROR(INDEX('Hoja de Trabajo para listado'!$DE$153:$DG$274,MATCH($A895,'Hoja de Trabajo para listado'!$DE$153:$DE$1048576,0),MATCH((CUADRO!I$5&amp;$E895),'Hoja de Trabajo para listado'!$DE$151:$DG$151,0)),0)+IFERROR(INDEX('Hoja de Trabajo para listado'!$CD$155:$DC$1048576,MATCH($A895,'Hoja de Trabajo para listado'!$CD$155:$CD$1048576,0),MATCH((CUADRO!I$5&amp;$E895),'Hoja de Trabajo para listado'!$CD$151:$DC$151,0)),0)</f>
        <v>0</v>
      </c>
      <c r="J895" s="316">
        <f ca="1">+IFERROR(INDEX('Hoja de Trabajo para listado'!$A$155:$Z$1048576,MATCH($A895,'Hoja de Trabajo para listado'!$A$155:$A$1048576,0),MATCH((CUADRO!J$5&amp;$E895),'Hoja de Trabajo para listado'!$A$151:$Z$151,0)),0)+IFERROR(INDEX('Hoja de Trabajo para listado'!$AB$155:$BA$1048576,MATCH($A895,'Hoja de Trabajo para listado'!$AB$155:$AB$1048576,0),MATCH((CUADRO!J$5&amp;$E895),'Hoja de Trabajo para listado'!$AB$151:$BA$151,0)),0)+IFERROR(INDEX('Hoja de Trabajo para listado'!$BC$155:$CB$1048576,MATCH($A895,'Hoja de Trabajo para listado'!$BC$155:$BC$1048576,0),MATCH((CUADRO!J$5&amp;$E895),'Hoja de Trabajo para listado'!$BC$151:$CB$151,0)),0)+IFERROR(INDEX('Hoja de Trabajo para listado'!$DE$153:$DG$274,MATCH($A895,'Hoja de Trabajo para listado'!$DE$153:$DE$1048576,0),MATCH((CUADRO!J$5&amp;$E895),'Hoja de Trabajo para listado'!$DE$151:$DG$151,0)),0)+IFERROR(INDEX('Hoja de Trabajo para listado'!$CD$155:$DC$1048576,MATCH($A895,'Hoja de Trabajo para listado'!$CD$155:$CD$1048576,0),MATCH((CUADRO!J$5&amp;$E895),'Hoja de Trabajo para listado'!$CD$151:$DC$151,0)),0)</f>
        <v>26941.66</v>
      </c>
      <c r="K895" s="314">
        <f ca="1">+IFERROR(INDEX('Hoja de Trabajo para listado'!$A$155:$Z$1048576,MATCH($A895,'Hoja de Trabajo para listado'!$A$155:$A$1048576,0),MATCH((CUADRO!K$5&amp;$E895),'Hoja de Trabajo para listado'!$A$151:$Z$151,0)),0)+IFERROR(INDEX('Hoja de Trabajo para listado'!$AB$155:$BA$1048576,MATCH($A895,'Hoja de Trabajo para listado'!$AB$155:$AB$1048576,0),MATCH((CUADRO!K$5&amp;$E895),'Hoja de Trabajo para listado'!$AB$151:$BA$151,0)),0)+IFERROR(INDEX('Hoja de Trabajo para listado'!$BC$155:$CB$1048576,MATCH($A895,'Hoja de Trabajo para listado'!$BC$155:$BC$1048576,0),MATCH((CUADRO!K$5&amp;$E895),'Hoja de Trabajo para listado'!$BC$151:$CB$151,0)),0)+IFERROR(INDEX('Hoja de Trabajo para listado'!$DE$153:$DG$274,MATCH($A895,'Hoja de Trabajo para listado'!$DE$153:$DE$1048576,0),MATCH((CUADRO!K$5&amp;$E895),'Hoja de Trabajo para listado'!$DE$151:$DG$151,0)),0)+IFERROR(INDEX('Hoja de Trabajo para listado'!$CD$155:$DC$1048576,MATCH($A895,'Hoja de Trabajo para listado'!$CD$155:$CD$1048576,0),MATCH((CUADRO!K$5&amp;$E895),'Hoja de Trabajo para listado'!$CD$151:$DC$151,0)),0)</f>
        <v>33977</v>
      </c>
      <c r="L895" s="314">
        <f ca="1">+IFERROR(INDEX('Hoja de Trabajo para listado'!$A$155:$Z$1048576,MATCH($A895,'Hoja de Trabajo para listado'!$A$155:$A$1048576,0),MATCH((CUADRO!L$5&amp;$E895),'Hoja de Trabajo para listado'!$A$151:$Z$151,0)),0)+IFERROR(INDEX('Hoja de Trabajo para listado'!$AB$155:$BA$1048576,MATCH($A895,'Hoja de Trabajo para listado'!$AB$155:$AB$1048576,0),MATCH((CUADRO!L$5&amp;$E895),'Hoja de Trabajo para listado'!$AB$151:$BA$151,0)),0)+IFERROR(INDEX('Hoja de Trabajo para listado'!$BC$155:$CB$1048576,MATCH($A895,'Hoja de Trabajo para listado'!$BC$155:$BC$1048576,0),MATCH((CUADRO!L$5&amp;$E895),'Hoja de Trabajo para listado'!$BC$151:$CB$151,0)),0)+IFERROR(INDEX('Hoja de Trabajo para listado'!$DE$153:$DG$274,MATCH($A895,'Hoja de Trabajo para listado'!$DE$153:$DE$1048576,0),MATCH((CUADRO!L$5&amp;$E895),'Hoja de Trabajo para listado'!$DE$151:$DG$151,0)),0)+IFERROR(INDEX('Hoja de Trabajo para listado'!$CD$155:$DC$1048576,MATCH($A895,'Hoja de Trabajo para listado'!$CD$155:$CD$1048576,0),MATCH((CUADRO!L$5&amp;$E895),'Hoja de Trabajo para listado'!$CD$151:$DC$151,0)),0)</f>
        <v>0</v>
      </c>
      <c r="M895" s="314">
        <f ca="1">+IFERROR(INDEX('Hoja de Trabajo para listado'!$A$155:$Z$1048576,MATCH($A895,'Hoja de Trabajo para listado'!$A$155:$A$1048576,0),MATCH((CUADRO!M$5&amp;$E895),'Hoja de Trabajo para listado'!$A$151:$Z$151,0)),0)+IFERROR(INDEX('Hoja de Trabajo para listado'!$AB$155:$BA$1048576,MATCH($A895,'Hoja de Trabajo para listado'!$AB$155:$AB$1048576,0),MATCH((CUADRO!M$5&amp;$E895),'Hoja de Trabajo para listado'!$AB$151:$BA$151,0)),0)+IFERROR(INDEX('Hoja de Trabajo para listado'!$BC$155:$CB$1048576,MATCH($A895,'Hoja de Trabajo para listado'!$BC$155:$BC$1048576,0),MATCH((CUADRO!M$5&amp;$E895),'Hoja de Trabajo para listado'!$BC$151:$CB$151,0)),0)+IFERROR(INDEX('Hoja de Trabajo para listado'!$DE$153:$DG$274,MATCH($A895,'Hoja de Trabajo para listado'!$DE$153:$DE$1048576,0),MATCH((CUADRO!M$5&amp;$E895),'Hoja de Trabajo para listado'!$DE$151:$DG$151,0)),0)+IFERROR(INDEX('Hoja de Trabajo para listado'!$CD$155:$DC$1048576,MATCH($A895,'Hoja de Trabajo para listado'!$CD$155:$CD$1048576,0),MATCH((CUADRO!M$5&amp;$E895),'Hoja de Trabajo para listado'!$CD$151:$DC$151,0)),0)</f>
        <v>0</v>
      </c>
      <c r="N895" s="314">
        <f ca="1">+IFERROR(INDEX('Hoja de Trabajo para listado'!$A$155:$Z$1048576,MATCH($A895,'Hoja de Trabajo para listado'!$A$155:$A$1048576,0),MATCH((CUADRO!N$5&amp;$E895),'Hoja de Trabajo para listado'!$A$151:$Z$151,0)),0)+IFERROR(INDEX('Hoja de Trabajo para listado'!$AB$155:$BA$1048576,MATCH($A895,'Hoja de Trabajo para listado'!$AB$155:$AB$1048576,0),MATCH((CUADRO!N$5&amp;$E895),'Hoja de Trabajo para listado'!$AB$151:$BA$151,0)),0)+IFERROR(INDEX('Hoja de Trabajo para listado'!$BC$155:$CB$1048576,MATCH($A895,'Hoja de Trabajo para listado'!$BC$155:$BC$1048576,0),MATCH((CUADRO!N$5&amp;$E895),'Hoja de Trabajo para listado'!$BC$151:$CB$151,0)),0)+IFERROR(INDEX('Hoja de Trabajo para listado'!$DE$153:$DG$274,MATCH($A895,'Hoja de Trabajo para listado'!$DE$153:$DE$1048576,0),MATCH((CUADRO!N$5&amp;$E895),'Hoja de Trabajo para listado'!$DE$151:$DG$151,0)),0)+IFERROR(INDEX('Hoja de Trabajo para listado'!$CD$155:$DC$1048576,MATCH($A895,'Hoja de Trabajo para listado'!$CD$155:$CD$1048576,0),MATCH((CUADRO!N$5&amp;$E895),'Hoja de Trabajo para listado'!$CD$151:$DC$151,0)),0)</f>
        <v>0</v>
      </c>
      <c r="O895" s="314">
        <f ca="1">+IFERROR(INDEX('Hoja de Trabajo para listado'!$A$155:$Z$1048576,MATCH($A895,'Hoja de Trabajo para listado'!$A$155:$A$1048576,0),MATCH((CUADRO!O$5&amp;$E895),'Hoja de Trabajo para listado'!$A$151:$Z$151,0)),0)+IFERROR(INDEX('Hoja de Trabajo para listado'!$AB$155:$BA$1048576,MATCH($A895,'Hoja de Trabajo para listado'!$AB$155:$AB$1048576,0),MATCH((CUADRO!O$5&amp;$E895),'Hoja de Trabajo para listado'!$AB$151:$BA$151,0)),0)+IFERROR(INDEX('Hoja de Trabajo para listado'!$BC$155:$CB$1048576,MATCH($A895,'Hoja de Trabajo para listado'!$BC$155:$BC$1048576,0),MATCH((CUADRO!O$5&amp;$E895),'Hoja de Trabajo para listado'!$BC$151:$CB$151,0)),0)+IFERROR(INDEX('Hoja de Trabajo para listado'!$DE$153:$DG$274,MATCH($A895,'Hoja de Trabajo para listado'!$DE$153:$DE$1048576,0),MATCH((CUADRO!O$5&amp;$E895),'Hoja de Trabajo para listado'!$DE$151:$DG$151,0)),0)+IFERROR(INDEX('Hoja de Trabajo para listado'!$CD$155:$DC$1048576,MATCH($A895,'Hoja de Trabajo para listado'!$CD$155:$CD$1048576,0),MATCH((CUADRO!O$5&amp;$E895),'Hoja de Trabajo para listado'!$CD$151:$DC$151,0)),0)</f>
        <v>0</v>
      </c>
      <c r="P895" s="314">
        <f ca="1">+IFERROR(INDEX('Hoja de Trabajo para listado'!$A$155:$Z$1048576,MATCH($A895,'Hoja de Trabajo para listado'!$A$155:$A$1048576,0),MATCH((CUADRO!P$5&amp;$E895),'Hoja de Trabajo para listado'!$A$151:$Z$151,0)),0)+IFERROR(INDEX('Hoja de Trabajo para listado'!$AB$155:$BA$1048576,MATCH($A895,'Hoja de Trabajo para listado'!$AB$155:$AB$1048576,0),MATCH((CUADRO!P$5&amp;$E895),'Hoja de Trabajo para listado'!$AB$151:$BA$151,0)),0)+IFERROR(INDEX('Hoja de Trabajo para listado'!$BC$155:$CB$1048576,MATCH($A895,'Hoja de Trabajo para listado'!$BC$155:$BC$1048576,0),MATCH((CUADRO!P$5&amp;$E895),'Hoja de Trabajo para listado'!$BC$151:$CB$151,0)),0)+IFERROR(INDEX('Hoja de Trabajo para listado'!$DE$153:$DG$274,MATCH($A895,'Hoja de Trabajo para listado'!$DE$153:$DE$1048576,0),MATCH((CUADRO!P$5&amp;$E895),'Hoja de Trabajo para listado'!$DE$151:$DG$151,0)),0)+IFERROR(INDEX('Hoja de Trabajo para listado'!$CD$155:$DC$1048576,MATCH($A895,'Hoja de Trabajo para listado'!$CD$155:$CD$1048576,0),MATCH((CUADRO!P$5&amp;$E895),'Hoja de Trabajo para listado'!$CD$151:$DC$151,0)),0)</f>
        <v>0</v>
      </c>
      <c r="Q895" s="314">
        <f ca="1">+IFERROR(INDEX('Hoja de Trabajo para listado'!$A$155:$Z$1048576,MATCH($A895,'Hoja de Trabajo para listado'!$A$155:$A$1048576,0),MATCH((CUADRO!Q$5&amp;$E895),'Hoja de Trabajo para listado'!$A$151:$Z$151,0)),0)+IFERROR(INDEX('Hoja de Trabajo para listado'!$AB$155:$BA$1048576,MATCH($A895,'Hoja de Trabajo para listado'!$AB$155:$AB$1048576,0),MATCH((CUADRO!Q$5&amp;$E895),'Hoja de Trabajo para listado'!$AB$151:$BA$151,0)),0)+IFERROR(INDEX('Hoja de Trabajo para listado'!$BC$155:$CB$1048576,MATCH($A895,'Hoja de Trabajo para listado'!$BC$155:$BC$1048576,0),MATCH((CUADRO!Q$5&amp;$E895),'Hoja de Trabajo para listado'!$BC$151:$CB$151,0)),0)+IFERROR(INDEX('Hoja de Trabajo para listado'!$DE$153:$DG$274,MATCH($A895,'Hoja de Trabajo para listado'!$DE$153:$DE$1048576,0),MATCH((CUADRO!Q$5&amp;$E895),'Hoja de Trabajo para listado'!$DE$151:$DG$151,0)),0)+IFERROR(INDEX('Hoja de Trabajo para listado'!$CD$155:$DC$1048576,MATCH($A895,'Hoja de Trabajo para listado'!$CD$155:$CD$1048576,0),MATCH((CUADRO!Q$5&amp;$E895),'Hoja de Trabajo para listado'!$CD$151:$DC$151,0)),0)</f>
        <v>0</v>
      </c>
      <c r="R895" s="316">
        <f t="shared" ca="1" si="26"/>
        <v>492070.41</v>
      </c>
      <c r="S895" s="316">
        <f ca="1">+R894+R895</f>
        <v>493497.12999999995</v>
      </c>
      <c r="T895" s="314">
        <f ca="1">+S895</f>
        <v>493497.12999999995</v>
      </c>
      <c r="U895" s="348">
        <f t="shared" si="27"/>
        <v>2</v>
      </c>
      <c r="V895" s="319" t="str">
        <f>+VLOOKUP(A895,bd_lista!$A$3:$E$593,5,FALSE)</f>
        <v>Instituciones Descentralizadas</v>
      </c>
      <c r="W895" s="426"/>
    </row>
    <row r="896" spans="1:23" customFormat="1" ht="15" customHeight="1">
      <c r="A896" s="323">
        <v>222</v>
      </c>
      <c r="B896" s="427">
        <f>+A896</f>
        <v>222</v>
      </c>
      <c r="C896" s="318" t="str">
        <f>+VLOOKUP(A896,bd_lista!$A$3:$C$593,3,FALSE)</f>
        <v>Instituto Nacional de Innovación Agropecuaria y Forestal</v>
      </c>
      <c r="D896" s="429" t="str">
        <f>+C896</f>
        <v>Instituto Nacional de Innovación Agropecuaria y Forestal</v>
      </c>
      <c r="E896" s="339" t="s">
        <v>1418</v>
      </c>
      <c r="F896" s="314">
        <f ca="1">+IFERROR(INDEX('Hoja de Trabajo para listado'!$A$155:$Z$1048576,MATCH($A896,'Hoja de Trabajo para listado'!$A$155:$A$1048576,0),MATCH((CUADRO!F$5&amp;$E896),'Hoja de Trabajo para listado'!$A$151:$Z$151,0)),0)+IFERROR(INDEX('Hoja de Trabajo para listado'!$AB$155:$BA$1048576,MATCH($A896,'Hoja de Trabajo para listado'!$AB$155:$AB$1048576,0),MATCH((CUADRO!F$5&amp;$E896),'Hoja de Trabajo para listado'!$AB$151:$BA$151,0)),0)+IFERROR(INDEX('Hoja de Trabajo para listado'!$BC$155:$CB$1048576,MATCH($A896,'Hoja de Trabajo para listado'!$BC$155:$BC$1048576,0),MATCH((CUADRO!F$5&amp;$E896),'Hoja de Trabajo para listado'!$BC$151:$CB$151,0)),0)+IFERROR(INDEX('Hoja de Trabajo para listado'!$DE$153:$DG$274,MATCH($A896,'Hoja de Trabajo para listado'!$DE$153:$DE$1048576,0),MATCH((CUADRO!F$5&amp;$E896),'Hoja de Trabajo para listado'!$DE$151:$DG$151,0)),0)+IFERROR(INDEX('Hoja de Trabajo para listado'!$CD$155:$DC$1048576,MATCH($A896,'Hoja de Trabajo para listado'!$CD$155:$CD$1048576,0),MATCH((CUADRO!F$5&amp;$E896),'Hoja de Trabajo para listado'!$CD$151:$DC$151,0)),0)</f>
        <v>0</v>
      </c>
      <c r="G896" s="314">
        <f ca="1">+IFERROR(INDEX('Hoja de Trabajo para listado'!$A$155:$Z$1048576,MATCH($A896,'Hoja de Trabajo para listado'!$A$155:$A$1048576,0),MATCH((CUADRO!G$5&amp;$E896),'Hoja de Trabajo para listado'!$A$151:$Z$151,0)),0)+IFERROR(INDEX('Hoja de Trabajo para listado'!$AB$155:$BA$1048576,MATCH($A896,'Hoja de Trabajo para listado'!$AB$155:$AB$1048576,0),MATCH((CUADRO!G$5&amp;$E896),'Hoja de Trabajo para listado'!$AB$151:$BA$151,0)),0)+IFERROR(INDEX('Hoja de Trabajo para listado'!$BC$155:$CB$1048576,MATCH($A896,'Hoja de Trabajo para listado'!$BC$155:$BC$1048576,0),MATCH((CUADRO!G$5&amp;$E896),'Hoja de Trabajo para listado'!$BC$151:$CB$151,0)),0)+IFERROR(INDEX('Hoja de Trabajo para listado'!$DE$153:$DG$274,MATCH($A896,'Hoja de Trabajo para listado'!$DE$153:$DE$1048576,0),MATCH((CUADRO!G$5&amp;$E896),'Hoja de Trabajo para listado'!$DE$151:$DG$151,0)),0)+IFERROR(INDEX('Hoja de Trabajo para listado'!$CD$155:$DC$1048576,MATCH($A896,'Hoja de Trabajo para listado'!$CD$155:$CD$1048576,0),MATCH((CUADRO!G$5&amp;$E896),'Hoja de Trabajo para listado'!$CD$151:$DC$151,0)),0)</f>
        <v>0</v>
      </c>
      <c r="H896" s="314">
        <f ca="1">+IFERROR(INDEX('Hoja de Trabajo para listado'!$A$155:$Z$1048576,MATCH($A896,'Hoja de Trabajo para listado'!$A$155:$A$1048576,0),MATCH((CUADRO!H$5&amp;$E896),'Hoja de Trabajo para listado'!$A$151:$Z$151,0)),0)+IFERROR(INDEX('Hoja de Trabajo para listado'!$AB$155:$BA$1048576,MATCH($A896,'Hoja de Trabajo para listado'!$AB$155:$AB$1048576,0),MATCH((CUADRO!H$5&amp;$E896),'Hoja de Trabajo para listado'!$AB$151:$BA$151,0)),0)+IFERROR(INDEX('Hoja de Trabajo para listado'!$BC$155:$CB$1048576,MATCH($A896,'Hoja de Trabajo para listado'!$BC$155:$BC$1048576,0),MATCH((CUADRO!H$5&amp;$E896),'Hoja de Trabajo para listado'!$BC$151:$CB$151,0)),0)+IFERROR(INDEX('Hoja de Trabajo para listado'!$DE$153:$DG$274,MATCH($A896,'Hoja de Trabajo para listado'!$DE$153:$DE$1048576,0),MATCH((CUADRO!H$5&amp;$E896),'Hoja de Trabajo para listado'!$DE$151:$DG$151,0)),0)+IFERROR(INDEX('Hoja de Trabajo para listado'!$CD$155:$DC$1048576,MATCH($A896,'Hoja de Trabajo para listado'!$CD$155:$CD$1048576,0),MATCH((CUADRO!H$5&amp;$E896),'Hoja de Trabajo para listado'!$CD$151:$DC$151,0)),0)</f>
        <v>0</v>
      </c>
      <c r="I896" s="314">
        <f ca="1">+IFERROR(INDEX('Hoja de Trabajo para listado'!$A$155:$Z$1048576,MATCH($A896,'Hoja de Trabajo para listado'!$A$155:$A$1048576,0),MATCH((CUADRO!I$5&amp;$E896),'Hoja de Trabajo para listado'!$A$151:$Z$151,0)),0)+IFERROR(INDEX('Hoja de Trabajo para listado'!$AB$155:$BA$1048576,MATCH($A896,'Hoja de Trabajo para listado'!$AB$155:$AB$1048576,0),MATCH((CUADRO!I$5&amp;$E896),'Hoja de Trabajo para listado'!$AB$151:$BA$151,0)),0)+IFERROR(INDEX('Hoja de Trabajo para listado'!$BC$155:$CB$1048576,MATCH($A896,'Hoja de Trabajo para listado'!$BC$155:$BC$1048576,0),MATCH((CUADRO!I$5&amp;$E896),'Hoja de Trabajo para listado'!$BC$151:$CB$151,0)),0)+IFERROR(INDEX('Hoja de Trabajo para listado'!$DE$153:$DG$274,MATCH($A896,'Hoja de Trabajo para listado'!$DE$153:$DE$1048576,0),MATCH((CUADRO!I$5&amp;$E896),'Hoja de Trabajo para listado'!$DE$151:$DG$151,0)),0)+IFERROR(INDEX('Hoja de Trabajo para listado'!$CD$155:$DC$1048576,MATCH($A896,'Hoja de Trabajo para listado'!$CD$155:$CD$1048576,0),MATCH((CUADRO!I$5&amp;$E896),'Hoja de Trabajo para listado'!$CD$151:$DC$151,0)),0)</f>
        <v>0</v>
      </c>
      <c r="J896" s="314">
        <f ca="1">+IFERROR(INDEX('Hoja de Trabajo para listado'!$A$155:$Z$1048576,MATCH($A896,'Hoja de Trabajo para listado'!$A$155:$A$1048576,0),MATCH((CUADRO!J$5&amp;$E896),'Hoja de Trabajo para listado'!$A$151:$Z$151,0)),0)+IFERROR(INDEX('Hoja de Trabajo para listado'!$AB$155:$BA$1048576,MATCH($A896,'Hoja de Trabajo para listado'!$AB$155:$AB$1048576,0),MATCH((CUADRO!J$5&amp;$E896),'Hoja de Trabajo para listado'!$AB$151:$BA$151,0)),0)+IFERROR(INDEX('Hoja de Trabajo para listado'!$BC$155:$CB$1048576,MATCH($A896,'Hoja de Trabajo para listado'!$BC$155:$BC$1048576,0),MATCH((CUADRO!J$5&amp;$E896),'Hoja de Trabajo para listado'!$BC$151:$CB$151,0)),0)+IFERROR(INDEX('Hoja de Trabajo para listado'!$DE$153:$DG$274,MATCH($A896,'Hoja de Trabajo para listado'!$DE$153:$DE$1048576,0),MATCH((CUADRO!J$5&amp;$E896),'Hoja de Trabajo para listado'!$DE$151:$DG$151,0)),0)+IFERROR(INDEX('Hoja de Trabajo para listado'!$CD$155:$DC$1048576,MATCH($A896,'Hoja de Trabajo para listado'!$CD$155:$CD$1048576,0),MATCH((CUADRO!J$5&amp;$E896),'Hoja de Trabajo para listado'!$CD$151:$DC$151,0)),0)</f>
        <v>0</v>
      </c>
      <c r="K896" s="314">
        <f ca="1">+IFERROR(INDEX('Hoja de Trabajo para listado'!$A$155:$Z$1048576,MATCH($A896,'Hoja de Trabajo para listado'!$A$155:$A$1048576,0),MATCH((CUADRO!K$5&amp;$E896),'Hoja de Trabajo para listado'!$A$151:$Z$151,0)),0)+IFERROR(INDEX('Hoja de Trabajo para listado'!$AB$155:$BA$1048576,MATCH($A896,'Hoja de Trabajo para listado'!$AB$155:$AB$1048576,0),MATCH((CUADRO!K$5&amp;$E896),'Hoja de Trabajo para listado'!$AB$151:$BA$151,0)),0)+IFERROR(INDEX('Hoja de Trabajo para listado'!$BC$155:$CB$1048576,MATCH($A896,'Hoja de Trabajo para listado'!$BC$155:$BC$1048576,0),MATCH((CUADRO!K$5&amp;$E896),'Hoja de Trabajo para listado'!$BC$151:$CB$151,0)),0)+IFERROR(INDEX('Hoja de Trabajo para listado'!$DE$153:$DG$274,MATCH($A896,'Hoja de Trabajo para listado'!$DE$153:$DE$1048576,0),MATCH((CUADRO!K$5&amp;$E896),'Hoja de Trabajo para listado'!$DE$151:$DG$151,0)),0)+IFERROR(INDEX('Hoja de Trabajo para listado'!$CD$155:$DC$1048576,MATCH($A896,'Hoja de Trabajo para listado'!$CD$155:$CD$1048576,0),MATCH((CUADRO!K$5&amp;$E896),'Hoja de Trabajo para listado'!$CD$151:$DC$151,0)),0)</f>
        <v>0</v>
      </c>
      <c r="L896" s="314">
        <f ca="1">+IFERROR(INDEX('Hoja de Trabajo para listado'!$A$155:$Z$1048576,MATCH($A896,'Hoja de Trabajo para listado'!$A$155:$A$1048576,0),MATCH((CUADRO!L$5&amp;$E896),'Hoja de Trabajo para listado'!$A$151:$Z$151,0)),0)+IFERROR(INDEX('Hoja de Trabajo para listado'!$AB$155:$BA$1048576,MATCH($A896,'Hoja de Trabajo para listado'!$AB$155:$AB$1048576,0),MATCH((CUADRO!L$5&amp;$E896),'Hoja de Trabajo para listado'!$AB$151:$BA$151,0)),0)+IFERROR(INDEX('Hoja de Trabajo para listado'!$BC$155:$CB$1048576,MATCH($A896,'Hoja de Trabajo para listado'!$BC$155:$BC$1048576,0),MATCH((CUADRO!L$5&amp;$E896),'Hoja de Trabajo para listado'!$BC$151:$CB$151,0)),0)+IFERROR(INDEX('Hoja de Trabajo para listado'!$DE$153:$DG$274,MATCH($A896,'Hoja de Trabajo para listado'!$DE$153:$DE$1048576,0),MATCH((CUADRO!L$5&amp;$E896),'Hoja de Trabajo para listado'!$DE$151:$DG$151,0)),0)+IFERROR(INDEX('Hoja de Trabajo para listado'!$CD$155:$DC$1048576,MATCH($A896,'Hoja de Trabajo para listado'!$CD$155:$CD$1048576,0),MATCH((CUADRO!L$5&amp;$E896),'Hoja de Trabajo para listado'!$CD$151:$DC$151,0)),0)</f>
        <v>0</v>
      </c>
      <c r="M896" s="314">
        <f ca="1">+IFERROR(INDEX('Hoja de Trabajo para listado'!$A$155:$Z$1048576,MATCH($A896,'Hoja de Trabajo para listado'!$A$155:$A$1048576,0),MATCH((CUADRO!M$5&amp;$E896),'Hoja de Trabajo para listado'!$A$151:$Z$151,0)),0)+IFERROR(INDEX('Hoja de Trabajo para listado'!$AB$155:$BA$1048576,MATCH($A896,'Hoja de Trabajo para listado'!$AB$155:$AB$1048576,0),MATCH((CUADRO!M$5&amp;$E896),'Hoja de Trabajo para listado'!$AB$151:$BA$151,0)),0)+IFERROR(INDEX('Hoja de Trabajo para listado'!$BC$155:$CB$1048576,MATCH($A896,'Hoja de Trabajo para listado'!$BC$155:$BC$1048576,0),MATCH((CUADRO!M$5&amp;$E896),'Hoja de Trabajo para listado'!$BC$151:$CB$151,0)),0)+IFERROR(INDEX('Hoja de Trabajo para listado'!$DE$153:$DG$274,MATCH($A896,'Hoja de Trabajo para listado'!$DE$153:$DE$1048576,0),MATCH((CUADRO!M$5&amp;$E896),'Hoja de Trabajo para listado'!$DE$151:$DG$151,0)),0)+IFERROR(INDEX('Hoja de Trabajo para listado'!$CD$155:$DC$1048576,MATCH($A896,'Hoja de Trabajo para listado'!$CD$155:$CD$1048576,0),MATCH((CUADRO!M$5&amp;$E896),'Hoja de Trabajo para listado'!$CD$151:$DC$151,0)),0)</f>
        <v>0</v>
      </c>
      <c r="N896" s="314">
        <f ca="1">+IFERROR(INDEX('Hoja de Trabajo para listado'!$A$155:$Z$1048576,MATCH($A896,'Hoja de Trabajo para listado'!$A$155:$A$1048576,0),MATCH((CUADRO!N$5&amp;$E896),'Hoja de Trabajo para listado'!$A$151:$Z$151,0)),0)+IFERROR(INDEX('Hoja de Trabajo para listado'!$AB$155:$BA$1048576,MATCH($A896,'Hoja de Trabajo para listado'!$AB$155:$AB$1048576,0),MATCH((CUADRO!N$5&amp;$E896),'Hoja de Trabajo para listado'!$AB$151:$BA$151,0)),0)+IFERROR(INDEX('Hoja de Trabajo para listado'!$BC$155:$CB$1048576,MATCH($A896,'Hoja de Trabajo para listado'!$BC$155:$BC$1048576,0),MATCH((CUADRO!N$5&amp;$E896),'Hoja de Trabajo para listado'!$BC$151:$CB$151,0)),0)+IFERROR(INDEX('Hoja de Trabajo para listado'!$DE$153:$DG$274,MATCH($A896,'Hoja de Trabajo para listado'!$DE$153:$DE$1048576,0),MATCH((CUADRO!N$5&amp;$E896),'Hoja de Trabajo para listado'!$DE$151:$DG$151,0)),0)+IFERROR(INDEX('Hoja de Trabajo para listado'!$CD$155:$DC$1048576,MATCH($A896,'Hoja de Trabajo para listado'!$CD$155:$CD$1048576,0),MATCH((CUADRO!N$5&amp;$E896),'Hoja de Trabajo para listado'!$CD$151:$DC$151,0)),0)</f>
        <v>0</v>
      </c>
      <c r="O896" s="314">
        <f ca="1">+IFERROR(INDEX('Hoja de Trabajo para listado'!$A$155:$Z$1048576,MATCH($A896,'Hoja de Trabajo para listado'!$A$155:$A$1048576,0),MATCH((CUADRO!O$5&amp;$E896),'Hoja de Trabajo para listado'!$A$151:$Z$151,0)),0)+IFERROR(INDEX('Hoja de Trabajo para listado'!$AB$155:$BA$1048576,MATCH($A896,'Hoja de Trabajo para listado'!$AB$155:$AB$1048576,0),MATCH((CUADRO!O$5&amp;$E896),'Hoja de Trabajo para listado'!$AB$151:$BA$151,0)),0)+IFERROR(INDEX('Hoja de Trabajo para listado'!$BC$155:$CB$1048576,MATCH($A896,'Hoja de Trabajo para listado'!$BC$155:$BC$1048576,0),MATCH((CUADRO!O$5&amp;$E896),'Hoja de Trabajo para listado'!$BC$151:$CB$151,0)),0)+IFERROR(INDEX('Hoja de Trabajo para listado'!$DE$153:$DG$274,MATCH($A896,'Hoja de Trabajo para listado'!$DE$153:$DE$1048576,0),MATCH((CUADRO!O$5&amp;$E896),'Hoja de Trabajo para listado'!$DE$151:$DG$151,0)),0)+IFERROR(INDEX('Hoja de Trabajo para listado'!$CD$155:$DC$1048576,MATCH($A896,'Hoja de Trabajo para listado'!$CD$155:$CD$1048576,0),MATCH((CUADRO!O$5&amp;$E896),'Hoja de Trabajo para listado'!$CD$151:$DC$151,0)),0)</f>
        <v>0</v>
      </c>
      <c r="P896" s="314">
        <f ca="1">+IFERROR(INDEX('Hoja de Trabajo para listado'!$A$155:$Z$1048576,MATCH($A896,'Hoja de Trabajo para listado'!$A$155:$A$1048576,0),MATCH((CUADRO!P$5&amp;$E896),'Hoja de Trabajo para listado'!$A$151:$Z$151,0)),0)+IFERROR(INDEX('Hoja de Trabajo para listado'!$AB$155:$BA$1048576,MATCH($A896,'Hoja de Trabajo para listado'!$AB$155:$AB$1048576,0),MATCH((CUADRO!P$5&amp;$E896),'Hoja de Trabajo para listado'!$AB$151:$BA$151,0)),0)+IFERROR(INDEX('Hoja de Trabajo para listado'!$BC$155:$CB$1048576,MATCH($A896,'Hoja de Trabajo para listado'!$BC$155:$BC$1048576,0),MATCH((CUADRO!P$5&amp;$E896),'Hoja de Trabajo para listado'!$BC$151:$CB$151,0)),0)+IFERROR(INDEX('Hoja de Trabajo para listado'!$DE$153:$DG$274,MATCH($A896,'Hoja de Trabajo para listado'!$DE$153:$DE$1048576,0),MATCH((CUADRO!P$5&amp;$E896),'Hoja de Trabajo para listado'!$DE$151:$DG$151,0)),0)+IFERROR(INDEX('Hoja de Trabajo para listado'!$CD$155:$DC$1048576,MATCH($A896,'Hoja de Trabajo para listado'!$CD$155:$CD$1048576,0),MATCH((CUADRO!P$5&amp;$E896),'Hoja de Trabajo para listado'!$CD$151:$DC$151,0)),0)</f>
        <v>0</v>
      </c>
      <c r="Q896" s="314">
        <f ca="1">+IFERROR(INDEX('Hoja de Trabajo para listado'!$A$155:$Z$1048576,MATCH($A896,'Hoja de Trabajo para listado'!$A$155:$A$1048576,0),MATCH((CUADRO!Q$5&amp;$E896),'Hoja de Trabajo para listado'!$A$151:$Z$151,0)),0)+IFERROR(INDEX('Hoja de Trabajo para listado'!$AB$155:$BA$1048576,MATCH($A896,'Hoja de Trabajo para listado'!$AB$155:$AB$1048576,0),MATCH((CUADRO!Q$5&amp;$E896),'Hoja de Trabajo para listado'!$AB$151:$BA$151,0)),0)+IFERROR(INDEX('Hoja de Trabajo para listado'!$BC$155:$CB$1048576,MATCH($A896,'Hoja de Trabajo para listado'!$BC$155:$BC$1048576,0),MATCH((CUADRO!Q$5&amp;$E896),'Hoja de Trabajo para listado'!$BC$151:$CB$151,0)),0)+IFERROR(INDEX('Hoja de Trabajo para listado'!$DE$153:$DG$274,MATCH($A896,'Hoja de Trabajo para listado'!$DE$153:$DE$1048576,0),MATCH((CUADRO!Q$5&amp;$E896),'Hoja de Trabajo para listado'!$DE$151:$DG$151,0)),0)+IFERROR(INDEX('Hoja de Trabajo para listado'!$CD$155:$DC$1048576,MATCH($A896,'Hoja de Trabajo para listado'!$CD$155:$CD$1048576,0),MATCH((CUADRO!Q$5&amp;$E896),'Hoja de Trabajo para listado'!$CD$151:$DC$151,0)),0)</f>
        <v>0</v>
      </c>
      <c r="R896" s="314">
        <f t="shared" ca="1" si="26"/>
        <v>0</v>
      </c>
      <c r="S896" s="314"/>
      <c r="T896" s="314">
        <f ca="1">+T897</f>
        <v>447797.19000000012</v>
      </c>
      <c r="U896" s="313">
        <f t="shared" si="27"/>
        <v>1</v>
      </c>
      <c r="V896" s="319" t="str">
        <f>+VLOOKUP(A896,bd_lista!$A$3:$E$593,5,FALSE)</f>
        <v>Instituciones Descentralizadas</v>
      </c>
      <c r="W896" s="425" t="str">
        <f>+V896</f>
        <v>Instituciones Descentralizadas</v>
      </c>
    </row>
    <row r="897" spans="1:23" customFormat="1" ht="15" customHeight="1">
      <c r="A897" s="323">
        <v>222</v>
      </c>
      <c r="B897" s="428"/>
      <c r="C897" s="339" t="str">
        <f>+VLOOKUP(A897,bd_lista!$A$3:$C$593,3,FALSE)</f>
        <v>Instituto Nacional de Innovación Agropecuaria y Forestal</v>
      </c>
      <c r="D897" s="430"/>
      <c r="E897" s="319" t="s">
        <v>1419</v>
      </c>
      <c r="F897" s="316">
        <f ca="1">+IFERROR(INDEX('Hoja de Trabajo para listado'!$A$155:$Z$1048576,MATCH($A897,'Hoja de Trabajo para listado'!$A$155:$A$1048576,0),MATCH((CUADRO!F$5&amp;$E897),'Hoja de Trabajo para listado'!$A$151:$Z$151,0)),0)+IFERROR(INDEX('Hoja de Trabajo para listado'!$AB$155:$BA$1048576,MATCH($A897,'Hoja de Trabajo para listado'!$AB$155:$AB$1048576,0),MATCH((CUADRO!F$5&amp;$E897),'Hoja de Trabajo para listado'!$AB$151:$BA$151,0)),0)+IFERROR(INDEX('Hoja de Trabajo para listado'!$BC$155:$CB$1048576,MATCH($A897,'Hoja de Trabajo para listado'!$BC$155:$BC$1048576,0),MATCH((CUADRO!F$5&amp;$E897),'Hoja de Trabajo para listado'!$BC$151:$CB$151,0)),0)+IFERROR(INDEX('Hoja de Trabajo para listado'!$DE$153:$DG$274,MATCH($A897,'Hoja de Trabajo para listado'!$DE$153:$DE$1048576,0),MATCH((CUADRO!F$5&amp;$E897),'Hoja de Trabajo para listado'!$DE$151:$DG$151,0)),0)+IFERROR(INDEX('Hoja de Trabajo para listado'!$CD$155:$DC$1048576,MATCH($A897,'Hoja de Trabajo para listado'!$CD$155:$CD$1048576,0),MATCH((CUADRO!F$5&amp;$E897),'Hoja de Trabajo para listado'!$CD$151:$DC$151,0)),0)</f>
        <v>0</v>
      </c>
      <c r="G897" s="316">
        <f ca="1">+IFERROR(INDEX('Hoja de Trabajo para listado'!$A$155:$Z$1048576,MATCH($A897,'Hoja de Trabajo para listado'!$A$155:$A$1048576,0),MATCH((CUADRO!G$5&amp;$E897),'Hoja de Trabajo para listado'!$A$151:$Z$151,0)),0)+IFERROR(INDEX('Hoja de Trabajo para listado'!$AB$155:$BA$1048576,MATCH($A897,'Hoja de Trabajo para listado'!$AB$155:$AB$1048576,0),MATCH((CUADRO!G$5&amp;$E897),'Hoja de Trabajo para listado'!$AB$151:$BA$151,0)),0)+IFERROR(INDEX('Hoja de Trabajo para listado'!$BC$155:$CB$1048576,MATCH($A897,'Hoja de Trabajo para listado'!$BC$155:$BC$1048576,0),MATCH((CUADRO!G$5&amp;$E897),'Hoja de Trabajo para listado'!$BC$151:$CB$151,0)),0)+IFERROR(INDEX('Hoja de Trabajo para listado'!$DE$153:$DG$274,MATCH($A897,'Hoja de Trabajo para listado'!$DE$153:$DE$1048576,0),MATCH((CUADRO!G$5&amp;$E897),'Hoja de Trabajo para listado'!$DE$151:$DG$151,0)),0)+IFERROR(INDEX('Hoja de Trabajo para listado'!$CD$155:$DC$1048576,MATCH($A897,'Hoja de Trabajo para listado'!$CD$155:$CD$1048576,0),MATCH((CUADRO!G$5&amp;$E897),'Hoja de Trabajo para listado'!$CD$151:$DC$151,0)),0)</f>
        <v>0</v>
      </c>
      <c r="H897" s="316">
        <f ca="1">+IFERROR(INDEX('Hoja de Trabajo para listado'!$A$155:$Z$1048576,MATCH($A897,'Hoja de Trabajo para listado'!$A$155:$A$1048576,0),MATCH((CUADRO!H$5&amp;$E897),'Hoja de Trabajo para listado'!$A$151:$Z$151,0)),0)+IFERROR(INDEX('Hoja de Trabajo para listado'!$AB$155:$BA$1048576,MATCH($A897,'Hoja de Trabajo para listado'!$AB$155:$AB$1048576,0),MATCH((CUADRO!H$5&amp;$E897),'Hoja de Trabajo para listado'!$AB$151:$BA$151,0)),0)+IFERROR(INDEX('Hoja de Trabajo para listado'!$BC$155:$CB$1048576,MATCH($A897,'Hoja de Trabajo para listado'!$BC$155:$BC$1048576,0),MATCH((CUADRO!H$5&amp;$E897),'Hoja de Trabajo para listado'!$BC$151:$CB$151,0)),0)+IFERROR(INDEX('Hoja de Trabajo para listado'!$DE$153:$DG$274,MATCH($A897,'Hoja de Trabajo para listado'!$DE$153:$DE$1048576,0),MATCH((CUADRO!H$5&amp;$E897),'Hoja de Trabajo para listado'!$DE$151:$DG$151,0)),0)+IFERROR(INDEX('Hoja de Trabajo para listado'!$CD$155:$DC$1048576,MATCH($A897,'Hoja de Trabajo para listado'!$CD$155:$CD$1048576,0),MATCH((CUADRO!H$5&amp;$E897),'Hoja de Trabajo para listado'!$CD$151:$DC$151,0)),0)</f>
        <v>0</v>
      </c>
      <c r="I897" s="316">
        <f ca="1">+IFERROR(INDEX('Hoja de Trabajo para listado'!$A$155:$Z$1048576,MATCH($A897,'Hoja de Trabajo para listado'!$A$155:$A$1048576,0),MATCH((CUADRO!I$5&amp;$E897),'Hoja de Trabajo para listado'!$A$151:$Z$151,0)),0)+IFERROR(INDEX('Hoja de Trabajo para listado'!$AB$155:$BA$1048576,MATCH($A897,'Hoja de Trabajo para listado'!$AB$155:$AB$1048576,0),MATCH((CUADRO!I$5&amp;$E897),'Hoja de Trabajo para listado'!$AB$151:$BA$151,0)),0)+IFERROR(INDEX('Hoja de Trabajo para listado'!$BC$155:$CB$1048576,MATCH($A897,'Hoja de Trabajo para listado'!$BC$155:$BC$1048576,0),MATCH((CUADRO!I$5&amp;$E897),'Hoja de Trabajo para listado'!$BC$151:$CB$151,0)),0)+IFERROR(INDEX('Hoja de Trabajo para listado'!$DE$153:$DG$274,MATCH($A897,'Hoja de Trabajo para listado'!$DE$153:$DE$1048576,0),MATCH((CUADRO!I$5&amp;$E897),'Hoja de Trabajo para listado'!$DE$151:$DG$151,0)),0)+IFERROR(INDEX('Hoja de Trabajo para listado'!$CD$155:$DC$1048576,MATCH($A897,'Hoja de Trabajo para listado'!$CD$155:$CD$1048576,0),MATCH((CUADRO!I$5&amp;$E897),'Hoja de Trabajo para listado'!$CD$151:$DC$151,0)),0)</f>
        <v>0</v>
      </c>
      <c r="J897" s="316">
        <f ca="1">+IFERROR(INDEX('Hoja de Trabajo para listado'!$A$155:$Z$1048576,MATCH($A897,'Hoja de Trabajo para listado'!$A$155:$A$1048576,0),MATCH((CUADRO!J$5&amp;$E897),'Hoja de Trabajo para listado'!$A$151:$Z$151,0)),0)+IFERROR(INDEX('Hoja de Trabajo para listado'!$AB$155:$BA$1048576,MATCH($A897,'Hoja de Trabajo para listado'!$AB$155:$AB$1048576,0),MATCH((CUADRO!J$5&amp;$E897),'Hoja de Trabajo para listado'!$AB$151:$BA$151,0)),0)+IFERROR(INDEX('Hoja de Trabajo para listado'!$BC$155:$CB$1048576,MATCH($A897,'Hoja de Trabajo para listado'!$BC$155:$BC$1048576,0),MATCH((CUADRO!J$5&amp;$E897),'Hoja de Trabajo para listado'!$BC$151:$CB$151,0)),0)+IFERROR(INDEX('Hoja de Trabajo para listado'!$DE$153:$DG$274,MATCH($A897,'Hoja de Trabajo para listado'!$DE$153:$DE$1048576,0),MATCH((CUADRO!J$5&amp;$E897),'Hoja de Trabajo para listado'!$DE$151:$DG$151,0)),0)+IFERROR(INDEX('Hoja de Trabajo para listado'!$CD$155:$DC$1048576,MATCH($A897,'Hoja de Trabajo para listado'!$CD$155:$CD$1048576,0),MATCH((CUADRO!J$5&amp;$E897),'Hoja de Trabajo para listado'!$CD$151:$DC$151,0)),0)</f>
        <v>5655.83</v>
      </c>
      <c r="K897" s="314">
        <f ca="1">+IFERROR(INDEX('Hoja de Trabajo para listado'!$A$155:$Z$1048576,MATCH($A897,'Hoja de Trabajo para listado'!$A$155:$A$1048576,0),MATCH((CUADRO!K$5&amp;$E897),'Hoja de Trabajo para listado'!$A$151:$Z$151,0)),0)+IFERROR(INDEX('Hoja de Trabajo para listado'!$AB$155:$BA$1048576,MATCH($A897,'Hoja de Trabajo para listado'!$AB$155:$AB$1048576,0),MATCH((CUADRO!K$5&amp;$E897),'Hoja de Trabajo para listado'!$AB$151:$BA$151,0)),0)+IFERROR(INDEX('Hoja de Trabajo para listado'!$BC$155:$CB$1048576,MATCH($A897,'Hoja de Trabajo para listado'!$BC$155:$BC$1048576,0),MATCH((CUADRO!K$5&amp;$E897),'Hoja de Trabajo para listado'!$BC$151:$CB$151,0)),0)+IFERROR(INDEX('Hoja de Trabajo para listado'!$DE$153:$DG$274,MATCH($A897,'Hoja de Trabajo para listado'!$DE$153:$DE$1048576,0),MATCH((CUADRO!K$5&amp;$E897),'Hoja de Trabajo para listado'!$DE$151:$DG$151,0)),0)+IFERROR(INDEX('Hoja de Trabajo para listado'!$CD$155:$DC$1048576,MATCH($A897,'Hoja de Trabajo para listado'!$CD$155:$CD$1048576,0),MATCH((CUADRO!K$5&amp;$E897),'Hoja de Trabajo para listado'!$CD$151:$DC$151,0)),0)</f>
        <v>442141.3600000001</v>
      </c>
      <c r="L897" s="314">
        <f ca="1">+IFERROR(INDEX('Hoja de Trabajo para listado'!$A$155:$Z$1048576,MATCH($A897,'Hoja de Trabajo para listado'!$A$155:$A$1048576,0),MATCH((CUADRO!L$5&amp;$E897),'Hoja de Trabajo para listado'!$A$151:$Z$151,0)),0)+IFERROR(INDEX('Hoja de Trabajo para listado'!$AB$155:$BA$1048576,MATCH($A897,'Hoja de Trabajo para listado'!$AB$155:$AB$1048576,0),MATCH((CUADRO!L$5&amp;$E897),'Hoja de Trabajo para listado'!$AB$151:$BA$151,0)),0)+IFERROR(INDEX('Hoja de Trabajo para listado'!$BC$155:$CB$1048576,MATCH($A897,'Hoja de Trabajo para listado'!$BC$155:$BC$1048576,0),MATCH((CUADRO!L$5&amp;$E897),'Hoja de Trabajo para listado'!$BC$151:$CB$151,0)),0)+IFERROR(INDEX('Hoja de Trabajo para listado'!$DE$153:$DG$274,MATCH($A897,'Hoja de Trabajo para listado'!$DE$153:$DE$1048576,0),MATCH((CUADRO!L$5&amp;$E897),'Hoja de Trabajo para listado'!$DE$151:$DG$151,0)),0)+IFERROR(INDEX('Hoja de Trabajo para listado'!$CD$155:$DC$1048576,MATCH($A897,'Hoja de Trabajo para listado'!$CD$155:$CD$1048576,0),MATCH((CUADRO!L$5&amp;$E897),'Hoja de Trabajo para listado'!$CD$151:$DC$151,0)),0)</f>
        <v>0</v>
      </c>
      <c r="M897" s="314">
        <f ca="1">+IFERROR(INDEX('Hoja de Trabajo para listado'!$A$155:$Z$1048576,MATCH($A897,'Hoja de Trabajo para listado'!$A$155:$A$1048576,0),MATCH((CUADRO!M$5&amp;$E897),'Hoja de Trabajo para listado'!$A$151:$Z$151,0)),0)+IFERROR(INDEX('Hoja de Trabajo para listado'!$AB$155:$BA$1048576,MATCH($A897,'Hoja de Trabajo para listado'!$AB$155:$AB$1048576,0),MATCH((CUADRO!M$5&amp;$E897),'Hoja de Trabajo para listado'!$AB$151:$BA$151,0)),0)+IFERROR(INDEX('Hoja de Trabajo para listado'!$BC$155:$CB$1048576,MATCH($A897,'Hoja de Trabajo para listado'!$BC$155:$BC$1048576,0),MATCH((CUADRO!M$5&amp;$E897),'Hoja de Trabajo para listado'!$BC$151:$CB$151,0)),0)+IFERROR(INDEX('Hoja de Trabajo para listado'!$DE$153:$DG$274,MATCH($A897,'Hoja de Trabajo para listado'!$DE$153:$DE$1048576,0),MATCH((CUADRO!M$5&amp;$E897),'Hoja de Trabajo para listado'!$DE$151:$DG$151,0)),0)+IFERROR(INDEX('Hoja de Trabajo para listado'!$CD$155:$DC$1048576,MATCH($A897,'Hoja de Trabajo para listado'!$CD$155:$CD$1048576,0),MATCH((CUADRO!M$5&amp;$E897),'Hoja de Trabajo para listado'!$CD$151:$DC$151,0)),0)</f>
        <v>0</v>
      </c>
      <c r="N897" s="314">
        <f ca="1">+IFERROR(INDEX('Hoja de Trabajo para listado'!$A$155:$Z$1048576,MATCH($A897,'Hoja de Trabajo para listado'!$A$155:$A$1048576,0),MATCH((CUADRO!N$5&amp;$E897),'Hoja de Trabajo para listado'!$A$151:$Z$151,0)),0)+IFERROR(INDEX('Hoja de Trabajo para listado'!$AB$155:$BA$1048576,MATCH($A897,'Hoja de Trabajo para listado'!$AB$155:$AB$1048576,0),MATCH((CUADRO!N$5&amp;$E897),'Hoja de Trabajo para listado'!$AB$151:$BA$151,0)),0)+IFERROR(INDEX('Hoja de Trabajo para listado'!$BC$155:$CB$1048576,MATCH($A897,'Hoja de Trabajo para listado'!$BC$155:$BC$1048576,0),MATCH((CUADRO!N$5&amp;$E897),'Hoja de Trabajo para listado'!$BC$151:$CB$151,0)),0)+IFERROR(INDEX('Hoja de Trabajo para listado'!$DE$153:$DG$274,MATCH($A897,'Hoja de Trabajo para listado'!$DE$153:$DE$1048576,0),MATCH((CUADRO!N$5&amp;$E897),'Hoja de Trabajo para listado'!$DE$151:$DG$151,0)),0)+IFERROR(INDEX('Hoja de Trabajo para listado'!$CD$155:$DC$1048576,MATCH($A897,'Hoja de Trabajo para listado'!$CD$155:$CD$1048576,0),MATCH((CUADRO!N$5&amp;$E897),'Hoja de Trabajo para listado'!$CD$151:$DC$151,0)),0)</f>
        <v>0</v>
      </c>
      <c r="O897" s="314">
        <f ca="1">+IFERROR(INDEX('Hoja de Trabajo para listado'!$A$155:$Z$1048576,MATCH($A897,'Hoja de Trabajo para listado'!$A$155:$A$1048576,0),MATCH((CUADRO!O$5&amp;$E897),'Hoja de Trabajo para listado'!$A$151:$Z$151,0)),0)+IFERROR(INDEX('Hoja de Trabajo para listado'!$AB$155:$BA$1048576,MATCH($A897,'Hoja de Trabajo para listado'!$AB$155:$AB$1048576,0),MATCH((CUADRO!O$5&amp;$E897),'Hoja de Trabajo para listado'!$AB$151:$BA$151,0)),0)+IFERROR(INDEX('Hoja de Trabajo para listado'!$BC$155:$CB$1048576,MATCH($A897,'Hoja de Trabajo para listado'!$BC$155:$BC$1048576,0),MATCH((CUADRO!O$5&amp;$E897),'Hoja de Trabajo para listado'!$BC$151:$CB$151,0)),0)+IFERROR(INDEX('Hoja de Trabajo para listado'!$DE$153:$DG$274,MATCH($A897,'Hoja de Trabajo para listado'!$DE$153:$DE$1048576,0),MATCH((CUADRO!O$5&amp;$E897),'Hoja de Trabajo para listado'!$DE$151:$DG$151,0)),0)+IFERROR(INDEX('Hoja de Trabajo para listado'!$CD$155:$DC$1048576,MATCH($A897,'Hoja de Trabajo para listado'!$CD$155:$CD$1048576,0),MATCH((CUADRO!O$5&amp;$E897),'Hoja de Trabajo para listado'!$CD$151:$DC$151,0)),0)</f>
        <v>0</v>
      </c>
      <c r="P897" s="314">
        <f ca="1">+IFERROR(INDEX('Hoja de Trabajo para listado'!$A$155:$Z$1048576,MATCH($A897,'Hoja de Trabajo para listado'!$A$155:$A$1048576,0),MATCH((CUADRO!P$5&amp;$E897),'Hoja de Trabajo para listado'!$A$151:$Z$151,0)),0)+IFERROR(INDEX('Hoja de Trabajo para listado'!$AB$155:$BA$1048576,MATCH($A897,'Hoja de Trabajo para listado'!$AB$155:$AB$1048576,0),MATCH((CUADRO!P$5&amp;$E897),'Hoja de Trabajo para listado'!$AB$151:$BA$151,0)),0)+IFERROR(INDEX('Hoja de Trabajo para listado'!$BC$155:$CB$1048576,MATCH($A897,'Hoja de Trabajo para listado'!$BC$155:$BC$1048576,0),MATCH((CUADRO!P$5&amp;$E897),'Hoja de Trabajo para listado'!$BC$151:$CB$151,0)),0)+IFERROR(INDEX('Hoja de Trabajo para listado'!$DE$153:$DG$274,MATCH($A897,'Hoja de Trabajo para listado'!$DE$153:$DE$1048576,0),MATCH((CUADRO!P$5&amp;$E897),'Hoja de Trabajo para listado'!$DE$151:$DG$151,0)),0)+IFERROR(INDEX('Hoja de Trabajo para listado'!$CD$155:$DC$1048576,MATCH($A897,'Hoja de Trabajo para listado'!$CD$155:$CD$1048576,0),MATCH((CUADRO!P$5&amp;$E897),'Hoja de Trabajo para listado'!$CD$151:$DC$151,0)),0)</f>
        <v>0</v>
      </c>
      <c r="Q897" s="314">
        <f ca="1">+IFERROR(INDEX('Hoja de Trabajo para listado'!$A$155:$Z$1048576,MATCH($A897,'Hoja de Trabajo para listado'!$A$155:$A$1048576,0),MATCH((CUADRO!Q$5&amp;$E897),'Hoja de Trabajo para listado'!$A$151:$Z$151,0)),0)+IFERROR(INDEX('Hoja de Trabajo para listado'!$AB$155:$BA$1048576,MATCH($A897,'Hoja de Trabajo para listado'!$AB$155:$AB$1048576,0),MATCH((CUADRO!Q$5&amp;$E897),'Hoja de Trabajo para listado'!$AB$151:$BA$151,0)),0)+IFERROR(INDEX('Hoja de Trabajo para listado'!$BC$155:$CB$1048576,MATCH($A897,'Hoja de Trabajo para listado'!$BC$155:$BC$1048576,0),MATCH((CUADRO!Q$5&amp;$E897),'Hoja de Trabajo para listado'!$BC$151:$CB$151,0)),0)+IFERROR(INDEX('Hoja de Trabajo para listado'!$DE$153:$DG$274,MATCH($A897,'Hoja de Trabajo para listado'!$DE$153:$DE$1048576,0),MATCH((CUADRO!Q$5&amp;$E897),'Hoja de Trabajo para listado'!$DE$151:$DG$151,0)),0)+IFERROR(INDEX('Hoja de Trabajo para listado'!$CD$155:$DC$1048576,MATCH($A897,'Hoja de Trabajo para listado'!$CD$155:$CD$1048576,0),MATCH((CUADRO!Q$5&amp;$E897),'Hoja de Trabajo para listado'!$CD$151:$DC$151,0)),0)</f>
        <v>0</v>
      </c>
      <c r="R897" s="316">
        <f t="shared" ca="1" si="26"/>
        <v>447797.19000000012</v>
      </c>
      <c r="S897" s="316">
        <f ca="1">+R896+R897</f>
        <v>447797.19000000012</v>
      </c>
      <c r="T897" s="314">
        <f ca="1">+S897</f>
        <v>447797.19000000012</v>
      </c>
      <c r="U897" s="348">
        <f t="shared" si="27"/>
        <v>2</v>
      </c>
      <c r="V897" s="319" t="str">
        <f>+VLOOKUP(A897,bd_lista!$A$3:$E$593,5,FALSE)</f>
        <v>Instituciones Descentralizadas</v>
      </c>
      <c r="W897" s="426"/>
    </row>
    <row r="898" spans="1:23" customFormat="1" ht="15" customHeight="1">
      <c r="A898" s="323">
        <v>340</v>
      </c>
      <c r="B898" s="427">
        <f>+A898</f>
        <v>340</v>
      </c>
      <c r="C898" s="318" t="str">
        <f>+VLOOKUP(A898,bd_lista!$A$3:$C$593,3,FALSE)</f>
        <v>Servicio General de Identificación Personal</v>
      </c>
      <c r="D898" s="429" t="str">
        <f>+C898</f>
        <v>Servicio General de Identificación Personal</v>
      </c>
      <c r="E898" s="339" t="s">
        <v>1418</v>
      </c>
      <c r="F898" s="314">
        <f ca="1">+IFERROR(INDEX('Hoja de Trabajo para listado'!$A$155:$Z$1048576,MATCH($A898,'Hoja de Trabajo para listado'!$A$155:$A$1048576,0),MATCH((CUADRO!F$5&amp;$E898),'Hoja de Trabajo para listado'!$A$151:$Z$151,0)),0)+IFERROR(INDEX('Hoja de Trabajo para listado'!$AB$155:$BA$1048576,MATCH($A898,'Hoja de Trabajo para listado'!$AB$155:$AB$1048576,0),MATCH((CUADRO!F$5&amp;$E898),'Hoja de Trabajo para listado'!$AB$151:$BA$151,0)),0)+IFERROR(INDEX('Hoja de Trabajo para listado'!$BC$155:$CB$1048576,MATCH($A898,'Hoja de Trabajo para listado'!$BC$155:$BC$1048576,0),MATCH((CUADRO!F$5&amp;$E898),'Hoja de Trabajo para listado'!$BC$151:$CB$151,0)),0)+IFERROR(INDEX('Hoja de Trabajo para listado'!$DE$153:$DG$274,MATCH($A898,'Hoja de Trabajo para listado'!$DE$153:$DE$1048576,0),MATCH((CUADRO!F$5&amp;$E898),'Hoja de Trabajo para listado'!$DE$151:$DG$151,0)),0)+IFERROR(INDEX('Hoja de Trabajo para listado'!$CD$155:$DC$1048576,MATCH($A898,'Hoja de Trabajo para listado'!$CD$155:$CD$1048576,0),MATCH((CUADRO!F$5&amp;$E898),'Hoja de Trabajo para listado'!$CD$151:$DC$151,0)),0)</f>
        <v>300</v>
      </c>
      <c r="G898" s="314">
        <f ca="1">+IFERROR(INDEX('Hoja de Trabajo para listado'!$A$155:$Z$1048576,MATCH($A898,'Hoja de Trabajo para listado'!$A$155:$A$1048576,0),MATCH((CUADRO!G$5&amp;$E898),'Hoja de Trabajo para listado'!$A$151:$Z$151,0)),0)+IFERROR(INDEX('Hoja de Trabajo para listado'!$AB$155:$BA$1048576,MATCH($A898,'Hoja de Trabajo para listado'!$AB$155:$AB$1048576,0),MATCH((CUADRO!G$5&amp;$E898),'Hoja de Trabajo para listado'!$AB$151:$BA$151,0)),0)+IFERROR(INDEX('Hoja de Trabajo para listado'!$BC$155:$CB$1048576,MATCH($A898,'Hoja de Trabajo para listado'!$BC$155:$BC$1048576,0),MATCH((CUADRO!G$5&amp;$E898),'Hoja de Trabajo para listado'!$BC$151:$CB$151,0)),0)+IFERROR(INDEX('Hoja de Trabajo para listado'!$DE$153:$DG$274,MATCH($A898,'Hoja de Trabajo para listado'!$DE$153:$DE$1048576,0),MATCH((CUADRO!G$5&amp;$E898),'Hoja de Trabajo para listado'!$DE$151:$DG$151,0)),0)+IFERROR(INDEX('Hoja de Trabajo para listado'!$CD$155:$DC$1048576,MATCH($A898,'Hoja de Trabajo para listado'!$CD$155:$CD$1048576,0),MATCH((CUADRO!G$5&amp;$E898),'Hoja de Trabajo para listado'!$CD$151:$DC$151,0)),0)</f>
        <v>50</v>
      </c>
      <c r="H898" s="314">
        <f ca="1">+IFERROR(INDEX('Hoja de Trabajo para listado'!$A$155:$Z$1048576,MATCH($A898,'Hoja de Trabajo para listado'!$A$155:$A$1048576,0),MATCH((CUADRO!H$5&amp;$E898),'Hoja de Trabajo para listado'!$A$151:$Z$151,0)),0)+IFERROR(INDEX('Hoja de Trabajo para listado'!$AB$155:$BA$1048576,MATCH($A898,'Hoja de Trabajo para listado'!$AB$155:$AB$1048576,0),MATCH((CUADRO!H$5&amp;$E898),'Hoja de Trabajo para listado'!$AB$151:$BA$151,0)),0)+IFERROR(INDEX('Hoja de Trabajo para listado'!$BC$155:$CB$1048576,MATCH($A898,'Hoja de Trabajo para listado'!$BC$155:$BC$1048576,0),MATCH((CUADRO!H$5&amp;$E898),'Hoja de Trabajo para listado'!$BC$151:$CB$151,0)),0)+IFERROR(INDEX('Hoja de Trabajo para listado'!$DE$153:$DG$274,MATCH($A898,'Hoja de Trabajo para listado'!$DE$153:$DE$1048576,0),MATCH((CUADRO!H$5&amp;$E898),'Hoja de Trabajo para listado'!$DE$151:$DG$151,0)),0)+IFERROR(INDEX('Hoja de Trabajo para listado'!$CD$155:$DC$1048576,MATCH($A898,'Hoja de Trabajo para listado'!$CD$155:$CD$1048576,0),MATCH((CUADRO!H$5&amp;$E898),'Hoja de Trabajo para listado'!$CD$151:$DC$151,0)),0)</f>
        <v>150</v>
      </c>
      <c r="I898" s="314">
        <f ca="1">+IFERROR(INDEX('Hoja de Trabajo para listado'!$A$155:$Z$1048576,MATCH($A898,'Hoja de Trabajo para listado'!$A$155:$A$1048576,0),MATCH((CUADRO!I$5&amp;$E898),'Hoja de Trabajo para listado'!$A$151:$Z$151,0)),0)+IFERROR(INDEX('Hoja de Trabajo para listado'!$AB$155:$BA$1048576,MATCH($A898,'Hoja de Trabajo para listado'!$AB$155:$AB$1048576,0),MATCH((CUADRO!I$5&amp;$E898),'Hoja de Trabajo para listado'!$AB$151:$BA$151,0)),0)+IFERROR(INDEX('Hoja de Trabajo para listado'!$BC$155:$CB$1048576,MATCH($A898,'Hoja de Trabajo para listado'!$BC$155:$BC$1048576,0),MATCH((CUADRO!I$5&amp;$E898),'Hoja de Trabajo para listado'!$BC$151:$CB$151,0)),0)+IFERROR(INDEX('Hoja de Trabajo para listado'!$DE$153:$DG$274,MATCH($A898,'Hoja de Trabajo para listado'!$DE$153:$DE$1048576,0),MATCH((CUADRO!I$5&amp;$E898),'Hoja de Trabajo para listado'!$DE$151:$DG$151,0)),0)+IFERROR(INDEX('Hoja de Trabajo para listado'!$CD$155:$DC$1048576,MATCH($A898,'Hoja de Trabajo para listado'!$CD$155:$CD$1048576,0),MATCH((CUADRO!I$5&amp;$E898),'Hoja de Trabajo para listado'!$CD$151:$DC$151,0)),0)</f>
        <v>0</v>
      </c>
      <c r="J898" s="314">
        <f ca="1">+IFERROR(INDEX('Hoja de Trabajo para listado'!$A$155:$Z$1048576,MATCH($A898,'Hoja de Trabajo para listado'!$A$155:$A$1048576,0),MATCH((CUADRO!J$5&amp;$E898),'Hoja de Trabajo para listado'!$A$151:$Z$151,0)),0)+IFERROR(INDEX('Hoja de Trabajo para listado'!$AB$155:$BA$1048576,MATCH($A898,'Hoja de Trabajo para listado'!$AB$155:$AB$1048576,0),MATCH((CUADRO!J$5&amp;$E898),'Hoja de Trabajo para listado'!$AB$151:$BA$151,0)),0)+IFERROR(INDEX('Hoja de Trabajo para listado'!$BC$155:$CB$1048576,MATCH($A898,'Hoja de Trabajo para listado'!$BC$155:$BC$1048576,0),MATCH((CUADRO!J$5&amp;$E898),'Hoja de Trabajo para listado'!$BC$151:$CB$151,0)),0)+IFERROR(INDEX('Hoja de Trabajo para listado'!$DE$153:$DG$274,MATCH($A898,'Hoja de Trabajo para listado'!$DE$153:$DE$1048576,0),MATCH((CUADRO!J$5&amp;$E898),'Hoja de Trabajo para listado'!$DE$151:$DG$151,0)),0)+IFERROR(INDEX('Hoja de Trabajo para listado'!$CD$155:$DC$1048576,MATCH($A898,'Hoja de Trabajo para listado'!$CD$155:$CD$1048576,0),MATCH((CUADRO!J$5&amp;$E898),'Hoja de Trabajo para listado'!$CD$151:$DC$151,0)),0)</f>
        <v>100</v>
      </c>
      <c r="K898" s="314">
        <f ca="1">+IFERROR(INDEX('Hoja de Trabajo para listado'!$A$155:$Z$1048576,MATCH($A898,'Hoja de Trabajo para listado'!$A$155:$A$1048576,0),MATCH((CUADRO!K$5&amp;$E898),'Hoja de Trabajo para listado'!$A$151:$Z$151,0)),0)+IFERROR(INDEX('Hoja de Trabajo para listado'!$AB$155:$BA$1048576,MATCH($A898,'Hoja de Trabajo para listado'!$AB$155:$AB$1048576,0),MATCH((CUADRO!K$5&amp;$E898),'Hoja de Trabajo para listado'!$AB$151:$BA$151,0)),0)+IFERROR(INDEX('Hoja de Trabajo para listado'!$BC$155:$CB$1048576,MATCH($A898,'Hoja de Trabajo para listado'!$BC$155:$BC$1048576,0),MATCH((CUADRO!K$5&amp;$E898),'Hoja de Trabajo para listado'!$BC$151:$CB$151,0)),0)+IFERROR(INDEX('Hoja de Trabajo para listado'!$DE$153:$DG$274,MATCH($A898,'Hoja de Trabajo para listado'!$DE$153:$DE$1048576,0),MATCH((CUADRO!K$5&amp;$E898),'Hoja de Trabajo para listado'!$DE$151:$DG$151,0)),0)+IFERROR(INDEX('Hoja de Trabajo para listado'!$CD$155:$DC$1048576,MATCH($A898,'Hoja de Trabajo para listado'!$CD$155:$CD$1048576,0),MATCH((CUADRO!K$5&amp;$E898),'Hoja de Trabajo para listado'!$CD$151:$DC$151,0)),0)</f>
        <v>0</v>
      </c>
      <c r="L898" s="314">
        <f ca="1">+IFERROR(INDEX('Hoja de Trabajo para listado'!$A$155:$Z$1048576,MATCH($A898,'Hoja de Trabajo para listado'!$A$155:$A$1048576,0),MATCH((CUADRO!L$5&amp;$E898),'Hoja de Trabajo para listado'!$A$151:$Z$151,0)),0)+IFERROR(INDEX('Hoja de Trabajo para listado'!$AB$155:$BA$1048576,MATCH($A898,'Hoja de Trabajo para listado'!$AB$155:$AB$1048576,0),MATCH((CUADRO!L$5&amp;$E898),'Hoja de Trabajo para listado'!$AB$151:$BA$151,0)),0)+IFERROR(INDEX('Hoja de Trabajo para listado'!$BC$155:$CB$1048576,MATCH($A898,'Hoja de Trabajo para listado'!$BC$155:$BC$1048576,0),MATCH((CUADRO!L$5&amp;$E898),'Hoja de Trabajo para listado'!$BC$151:$CB$151,0)),0)+IFERROR(INDEX('Hoja de Trabajo para listado'!$DE$153:$DG$274,MATCH($A898,'Hoja de Trabajo para listado'!$DE$153:$DE$1048576,0),MATCH((CUADRO!L$5&amp;$E898),'Hoja de Trabajo para listado'!$DE$151:$DG$151,0)),0)+IFERROR(INDEX('Hoja de Trabajo para listado'!$CD$155:$DC$1048576,MATCH($A898,'Hoja de Trabajo para listado'!$CD$155:$CD$1048576,0),MATCH((CUADRO!L$5&amp;$E898),'Hoja de Trabajo para listado'!$CD$151:$DC$151,0)),0)</f>
        <v>0</v>
      </c>
      <c r="M898" s="314">
        <f ca="1">+IFERROR(INDEX('Hoja de Trabajo para listado'!$A$155:$Z$1048576,MATCH($A898,'Hoja de Trabajo para listado'!$A$155:$A$1048576,0),MATCH((CUADRO!M$5&amp;$E898),'Hoja de Trabajo para listado'!$A$151:$Z$151,0)),0)+IFERROR(INDEX('Hoja de Trabajo para listado'!$AB$155:$BA$1048576,MATCH($A898,'Hoja de Trabajo para listado'!$AB$155:$AB$1048576,0),MATCH((CUADRO!M$5&amp;$E898),'Hoja de Trabajo para listado'!$AB$151:$BA$151,0)),0)+IFERROR(INDEX('Hoja de Trabajo para listado'!$BC$155:$CB$1048576,MATCH($A898,'Hoja de Trabajo para listado'!$BC$155:$BC$1048576,0),MATCH((CUADRO!M$5&amp;$E898),'Hoja de Trabajo para listado'!$BC$151:$CB$151,0)),0)+IFERROR(INDEX('Hoja de Trabajo para listado'!$DE$153:$DG$274,MATCH($A898,'Hoja de Trabajo para listado'!$DE$153:$DE$1048576,0),MATCH((CUADRO!M$5&amp;$E898),'Hoja de Trabajo para listado'!$DE$151:$DG$151,0)),0)+IFERROR(INDEX('Hoja de Trabajo para listado'!$CD$155:$DC$1048576,MATCH($A898,'Hoja de Trabajo para listado'!$CD$155:$CD$1048576,0),MATCH((CUADRO!M$5&amp;$E898),'Hoja de Trabajo para listado'!$CD$151:$DC$151,0)),0)</f>
        <v>0</v>
      </c>
      <c r="N898" s="314">
        <f ca="1">+IFERROR(INDEX('Hoja de Trabajo para listado'!$A$155:$Z$1048576,MATCH($A898,'Hoja de Trabajo para listado'!$A$155:$A$1048576,0),MATCH((CUADRO!N$5&amp;$E898),'Hoja de Trabajo para listado'!$A$151:$Z$151,0)),0)+IFERROR(INDEX('Hoja de Trabajo para listado'!$AB$155:$BA$1048576,MATCH($A898,'Hoja de Trabajo para listado'!$AB$155:$AB$1048576,0),MATCH((CUADRO!N$5&amp;$E898),'Hoja de Trabajo para listado'!$AB$151:$BA$151,0)),0)+IFERROR(INDEX('Hoja de Trabajo para listado'!$BC$155:$CB$1048576,MATCH($A898,'Hoja de Trabajo para listado'!$BC$155:$BC$1048576,0),MATCH((CUADRO!N$5&amp;$E898),'Hoja de Trabajo para listado'!$BC$151:$CB$151,0)),0)+IFERROR(INDEX('Hoja de Trabajo para listado'!$DE$153:$DG$274,MATCH($A898,'Hoja de Trabajo para listado'!$DE$153:$DE$1048576,0),MATCH((CUADRO!N$5&amp;$E898),'Hoja de Trabajo para listado'!$DE$151:$DG$151,0)),0)+IFERROR(INDEX('Hoja de Trabajo para listado'!$CD$155:$DC$1048576,MATCH($A898,'Hoja de Trabajo para listado'!$CD$155:$CD$1048576,0),MATCH((CUADRO!N$5&amp;$E898),'Hoja de Trabajo para listado'!$CD$151:$DC$151,0)),0)</f>
        <v>0</v>
      </c>
      <c r="O898" s="314">
        <f ca="1">+IFERROR(INDEX('Hoja de Trabajo para listado'!$A$155:$Z$1048576,MATCH($A898,'Hoja de Trabajo para listado'!$A$155:$A$1048576,0),MATCH((CUADRO!O$5&amp;$E898),'Hoja de Trabajo para listado'!$A$151:$Z$151,0)),0)+IFERROR(INDEX('Hoja de Trabajo para listado'!$AB$155:$BA$1048576,MATCH($A898,'Hoja de Trabajo para listado'!$AB$155:$AB$1048576,0),MATCH((CUADRO!O$5&amp;$E898),'Hoja de Trabajo para listado'!$AB$151:$BA$151,0)),0)+IFERROR(INDEX('Hoja de Trabajo para listado'!$BC$155:$CB$1048576,MATCH($A898,'Hoja de Trabajo para listado'!$BC$155:$BC$1048576,0),MATCH((CUADRO!O$5&amp;$E898),'Hoja de Trabajo para listado'!$BC$151:$CB$151,0)),0)+IFERROR(INDEX('Hoja de Trabajo para listado'!$DE$153:$DG$274,MATCH($A898,'Hoja de Trabajo para listado'!$DE$153:$DE$1048576,0),MATCH((CUADRO!O$5&amp;$E898),'Hoja de Trabajo para listado'!$DE$151:$DG$151,0)),0)+IFERROR(INDEX('Hoja de Trabajo para listado'!$CD$155:$DC$1048576,MATCH($A898,'Hoja de Trabajo para listado'!$CD$155:$CD$1048576,0),MATCH((CUADRO!O$5&amp;$E898),'Hoja de Trabajo para listado'!$CD$151:$DC$151,0)),0)</f>
        <v>0</v>
      </c>
      <c r="P898" s="314">
        <f ca="1">+IFERROR(INDEX('Hoja de Trabajo para listado'!$A$155:$Z$1048576,MATCH($A898,'Hoja de Trabajo para listado'!$A$155:$A$1048576,0),MATCH((CUADRO!P$5&amp;$E898),'Hoja de Trabajo para listado'!$A$151:$Z$151,0)),0)+IFERROR(INDEX('Hoja de Trabajo para listado'!$AB$155:$BA$1048576,MATCH($A898,'Hoja de Trabajo para listado'!$AB$155:$AB$1048576,0),MATCH((CUADRO!P$5&amp;$E898),'Hoja de Trabajo para listado'!$AB$151:$BA$151,0)),0)+IFERROR(INDEX('Hoja de Trabajo para listado'!$BC$155:$CB$1048576,MATCH($A898,'Hoja de Trabajo para listado'!$BC$155:$BC$1048576,0),MATCH((CUADRO!P$5&amp;$E898),'Hoja de Trabajo para listado'!$BC$151:$CB$151,0)),0)+IFERROR(INDEX('Hoja de Trabajo para listado'!$DE$153:$DG$274,MATCH($A898,'Hoja de Trabajo para listado'!$DE$153:$DE$1048576,0),MATCH((CUADRO!P$5&amp;$E898),'Hoja de Trabajo para listado'!$DE$151:$DG$151,0)),0)+IFERROR(INDEX('Hoja de Trabajo para listado'!$CD$155:$DC$1048576,MATCH($A898,'Hoja de Trabajo para listado'!$CD$155:$CD$1048576,0),MATCH((CUADRO!P$5&amp;$E898),'Hoja de Trabajo para listado'!$CD$151:$DC$151,0)),0)</f>
        <v>0</v>
      </c>
      <c r="Q898" s="314">
        <f ca="1">+IFERROR(INDEX('Hoja de Trabajo para listado'!$A$155:$Z$1048576,MATCH($A898,'Hoja de Trabajo para listado'!$A$155:$A$1048576,0),MATCH((CUADRO!Q$5&amp;$E898),'Hoja de Trabajo para listado'!$A$151:$Z$151,0)),0)+IFERROR(INDEX('Hoja de Trabajo para listado'!$AB$155:$BA$1048576,MATCH($A898,'Hoja de Trabajo para listado'!$AB$155:$AB$1048576,0),MATCH((CUADRO!Q$5&amp;$E898),'Hoja de Trabajo para listado'!$AB$151:$BA$151,0)),0)+IFERROR(INDEX('Hoja de Trabajo para listado'!$BC$155:$CB$1048576,MATCH($A898,'Hoja de Trabajo para listado'!$BC$155:$BC$1048576,0),MATCH((CUADRO!Q$5&amp;$E898),'Hoja de Trabajo para listado'!$BC$151:$CB$151,0)),0)+IFERROR(INDEX('Hoja de Trabajo para listado'!$DE$153:$DG$274,MATCH($A898,'Hoja de Trabajo para listado'!$DE$153:$DE$1048576,0),MATCH((CUADRO!Q$5&amp;$E898),'Hoja de Trabajo para listado'!$DE$151:$DG$151,0)),0)+IFERROR(INDEX('Hoja de Trabajo para listado'!$CD$155:$DC$1048576,MATCH($A898,'Hoja de Trabajo para listado'!$CD$155:$CD$1048576,0),MATCH((CUADRO!Q$5&amp;$E898),'Hoja de Trabajo para listado'!$CD$151:$DC$151,0)),0)</f>
        <v>0</v>
      </c>
      <c r="R898" s="314">
        <f t="shared" ca="1" si="26"/>
        <v>600</v>
      </c>
      <c r="S898" s="314"/>
      <c r="T898" s="314">
        <f ca="1">+T899</f>
        <v>390565.13</v>
      </c>
      <c r="U898" s="313">
        <f t="shared" si="27"/>
        <v>1</v>
      </c>
      <c r="V898" s="319" t="str">
        <f>+VLOOKUP(A898,bd_lista!$A$3:$E$593,5,FALSE)</f>
        <v>Instituciones Descentralizadas</v>
      </c>
      <c r="W898" s="425" t="str">
        <f>+V898</f>
        <v>Instituciones Descentralizadas</v>
      </c>
    </row>
    <row r="899" spans="1:23" customFormat="1" ht="15" customHeight="1">
      <c r="A899" s="323">
        <v>340</v>
      </c>
      <c r="B899" s="428"/>
      <c r="C899" s="339" t="str">
        <f>+VLOOKUP(A899,bd_lista!$A$3:$C$593,3,FALSE)</f>
        <v>Servicio General de Identificación Personal</v>
      </c>
      <c r="D899" s="430"/>
      <c r="E899" s="319" t="s">
        <v>1419</v>
      </c>
      <c r="F899" s="316">
        <f ca="1">+IFERROR(INDEX('Hoja de Trabajo para listado'!$A$155:$Z$1048576,MATCH($A899,'Hoja de Trabajo para listado'!$A$155:$A$1048576,0),MATCH((CUADRO!F$5&amp;$E899),'Hoja de Trabajo para listado'!$A$151:$Z$151,0)),0)+IFERROR(INDEX('Hoja de Trabajo para listado'!$AB$155:$BA$1048576,MATCH($A899,'Hoja de Trabajo para listado'!$AB$155:$AB$1048576,0),MATCH((CUADRO!F$5&amp;$E899),'Hoja de Trabajo para listado'!$AB$151:$BA$151,0)),0)+IFERROR(INDEX('Hoja de Trabajo para listado'!$BC$155:$CB$1048576,MATCH($A899,'Hoja de Trabajo para listado'!$BC$155:$BC$1048576,0),MATCH((CUADRO!F$5&amp;$E899),'Hoja de Trabajo para listado'!$BC$151:$CB$151,0)),0)+IFERROR(INDEX('Hoja de Trabajo para listado'!$DE$153:$DG$274,MATCH($A899,'Hoja de Trabajo para listado'!$DE$153:$DE$1048576,0),MATCH((CUADRO!F$5&amp;$E899),'Hoja de Trabajo para listado'!$DE$151:$DG$151,0)),0)+IFERROR(INDEX('Hoja de Trabajo para listado'!$CD$155:$DC$1048576,MATCH($A899,'Hoja de Trabajo para listado'!$CD$155:$CD$1048576,0),MATCH((CUADRO!F$5&amp;$E899),'Hoja de Trabajo para listado'!$CD$151:$DC$151,0)),0)</f>
        <v>195296.44999999998</v>
      </c>
      <c r="G899" s="316">
        <f ca="1">+IFERROR(INDEX('Hoja de Trabajo para listado'!$A$155:$Z$1048576,MATCH($A899,'Hoja de Trabajo para listado'!$A$155:$A$1048576,0),MATCH((CUADRO!G$5&amp;$E899),'Hoja de Trabajo para listado'!$A$151:$Z$151,0)),0)+IFERROR(INDEX('Hoja de Trabajo para listado'!$AB$155:$BA$1048576,MATCH($A899,'Hoja de Trabajo para listado'!$AB$155:$AB$1048576,0),MATCH((CUADRO!G$5&amp;$E899),'Hoja de Trabajo para listado'!$AB$151:$BA$151,0)),0)+IFERROR(INDEX('Hoja de Trabajo para listado'!$BC$155:$CB$1048576,MATCH($A899,'Hoja de Trabajo para listado'!$BC$155:$BC$1048576,0),MATCH((CUADRO!G$5&amp;$E899),'Hoja de Trabajo para listado'!$BC$151:$CB$151,0)),0)+IFERROR(INDEX('Hoja de Trabajo para listado'!$DE$153:$DG$274,MATCH($A899,'Hoja de Trabajo para listado'!$DE$153:$DE$1048576,0),MATCH((CUADRO!G$5&amp;$E899),'Hoja de Trabajo para listado'!$DE$151:$DG$151,0)),0)+IFERROR(INDEX('Hoja de Trabajo para listado'!$CD$155:$DC$1048576,MATCH($A899,'Hoja de Trabajo para listado'!$CD$155:$CD$1048576,0),MATCH((CUADRO!G$5&amp;$E899),'Hoja de Trabajo para listado'!$CD$151:$DC$151,0)),0)</f>
        <v>25429.56</v>
      </c>
      <c r="H899" s="316">
        <f ca="1">+IFERROR(INDEX('Hoja de Trabajo para listado'!$A$155:$Z$1048576,MATCH($A899,'Hoja de Trabajo para listado'!$A$155:$A$1048576,0),MATCH((CUADRO!H$5&amp;$E899),'Hoja de Trabajo para listado'!$A$151:$Z$151,0)),0)+IFERROR(INDEX('Hoja de Trabajo para listado'!$AB$155:$BA$1048576,MATCH($A899,'Hoja de Trabajo para listado'!$AB$155:$AB$1048576,0),MATCH((CUADRO!H$5&amp;$E899),'Hoja de Trabajo para listado'!$AB$151:$BA$151,0)),0)+IFERROR(INDEX('Hoja de Trabajo para listado'!$BC$155:$CB$1048576,MATCH($A899,'Hoja de Trabajo para listado'!$BC$155:$BC$1048576,0),MATCH((CUADRO!H$5&amp;$E899),'Hoja de Trabajo para listado'!$BC$151:$CB$151,0)),0)+IFERROR(INDEX('Hoja de Trabajo para listado'!$DE$153:$DG$274,MATCH($A899,'Hoja de Trabajo para listado'!$DE$153:$DE$1048576,0),MATCH((CUADRO!H$5&amp;$E899),'Hoja de Trabajo para listado'!$DE$151:$DG$151,0)),0)+IFERROR(INDEX('Hoja de Trabajo para listado'!$CD$155:$DC$1048576,MATCH($A899,'Hoja de Trabajo para listado'!$CD$155:$CD$1048576,0),MATCH((CUADRO!H$5&amp;$E899),'Hoja de Trabajo para listado'!$CD$151:$DC$151,0)),0)</f>
        <v>137006.73000000004</v>
      </c>
      <c r="I899" s="316">
        <f ca="1">+IFERROR(INDEX('Hoja de Trabajo para listado'!$A$155:$Z$1048576,MATCH($A899,'Hoja de Trabajo para listado'!$A$155:$A$1048576,0),MATCH((CUADRO!I$5&amp;$E899),'Hoja de Trabajo para listado'!$A$151:$Z$151,0)),0)+IFERROR(INDEX('Hoja de Trabajo para listado'!$AB$155:$BA$1048576,MATCH($A899,'Hoja de Trabajo para listado'!$AB$155:$AB$1048576,0),MATCH((CUADRO!I$5&amp;$E899),'Hoja de Trabajo para listado'!$AB$151:$BA$151,0)),0)+IFERROR(INDEX('Hoja de Trabajo para listado'!$BC$155:$CB$1048576,MATCH($A899,'Hoja de Trabajo para listado'!$BC$155:$BC$1048576,0),MATCH((CUADRO!I$5&amp;$E899),'Hoja de Trabajo para listado'!$BC$151:$CB$151,0)),0)+IFERROR(INDEX('Hoja de Trabajo para listado'!$DE$153:$DG$274,MATCH($A899,'Hoja de Trabajo para listado'!$DE$153:$DE$1048576,0),MATCH((CUADRO!I$5&amp;$E899),'Hoja de Trabajo para listado'!$DE$151:$DG$151,0)),0)+IFERROR(INDEX('Hoja de Trabajo para listado'!$CD$155:$DC$1048576,MATCH($A899,'Hoja de Trabajo para listado'!$CD$155:$CD$1048576,0),MATCH((CUADRO!I$5&amp;$E899),'Hoja de Trabajo para listado'!$CD$151:$DC$151,0)),0)</f>
        <v>0</v>
      </c>
      <c r="J899" s="316">
        <f ca="1">+IFERROR(INDEX('Hoja de Trabajo para listado'!$A$155:$Z$1048576,MATCH($A899,'Hoja de Trabajo para listado'!$A$155:$A$1048576,0),MATCH((CUADRO!J$5&amp;$E899),'Hoja de Trabajo para listado'!$A$151:$Z$151,0)),0)+IFERROR(INDEX('Hoja de Trabajo para listado'!$AB$155:$BA$1048576,MATCH($A899,'Hoja de Trabajo para listado'!$AB$155:$AB$1048576,0),MATCH((CUADRO!J$5&amp;$E899),'Hoja de Trabajo para listado'!$AB$151:$BA$151,0)),0)+IFERROR(INDEX('Hoja de Trabajo para listado'!$BC$155:$CB$1048576,MATCH($A899,'Hoja de Trabajo para listado'!$BC$155:$BC$1048576,0),MATCH((CUADRO!J$5&amp;$E899),'Hoja de Trabajo para listado'!$BC$151:$CB$151,0)),0)+IFERROR(INDEX('Hoja de Trabajo para listado'!$DE$153:$DG$274,MATCH($A899,'Hoja de Trabajo para listado'!$DE$153:$DE$1048576,0),MATCH((CUADRO!J$5&amp;$E899),'Hoja de Trabajo para listado'!$DE$151:$DG$151,0)),0)+IFERROR(INDEX('Hoja de Trabajo para listado'!$CD$155:$DC$1048576,MATCH($A899,'Hoja de Trabajo para listado'!$CD$155:$CD$1048576,0),MATCH((CUADRO!J$5&amp;$E899),'Hoja de Trabajo para listado'!$CD$151:$DC$151,0)),0)</f>
        <v>32232.39</v>
      </c>
      <c r="K899" s="314">
        <f ca="1">+IFERROR(INDEX('Hoja de Trabajo para listado'!$A$155:$Z$1048576,MATCH($A899,'Hoja de Trabajo para listado'!$A$155:$A$1048576,0),MATCH((CUADRO!K$5&amp;$E899),'Hoja de Trabajo para listado'!$A$151:$Z$151,0)),0)+IFERROR(INDEX('Hoja de Trabajo para listado'!$AB$155:$BA$1048576,MATCH($A899,'Hoja de Trabajo para listado'!$AB$155:$AB$1048576,0),MATCH((CUADRO!K$5&amp;$E899),'Hoja de Trabajo para listado'!$AB$151:$BA$151,0)),0)+IFERROR(INDEX('Hoja de Trabajo para listado'!$BC$155:$CB$1048576,MATCH($A899,'Hoja de Trabajo para listado'!$BC$155:$BC$1048576,0),MATCH((CUADRO!K$5&amp;$E899),'Hoja de Trabajo para listado'!$BC$151:$CB$151,0)),0)+IFERROR(INDEX('Hoja de Trabajo para listado'!$DE$153:$DG$274,MATCH($A899,'Hoja de Trabajo para listado'!$DE$153:$DE$1048576,0),MATCH((CUADRO!K$5&amp;$E899),'Hoja de Trabajo para listado'!$DE$151:$DG$151,0)),0)+IFERROR(INDEX('Hoja de Trabajo para listado'!$CD$155:$DC$1048576,MATCH($A899,'Hoja de Trabajo para listado'!$CD$155:$CD$1048576,0),MATCH((CUADRO!K$5&amp;$E899),'Hoja de Trabajo para listado'!$CD$151:$DC$151,0)),0)</f>
        <v>0</v>
      </c>
      <c r="L899" s="314">
        <f ca="1">+IFERROR(INDEX('Hoja de Trabajo para listado'!$A$155:$Z$1048576,MATCH($A899,'Hoja de Trabajo para listado'!$A$155:$A$1048576,0),MATCH((CUADRO!L$5&amp;$E899),'Hoja de Trabajo para listado'!$A$151:$Z$151,0)),0)+IFERROR(INDEX('Hoja de Trabajo para listado'!$AB$155:$BA$1048576,MATCH($A899,'Hoja de Trabajo para listado'!$AB$155:$AB$1048576,0),MATCH((CUADRO!L$5&amp;$E899),'Hoja de Trabajo para listado'!$AB$151:$BA$151,0)),0)+IFERROR(INDEX('Hoja de Trabajo para listado'!$BC$155:$CB$1048576,MATCH($A899,'Hoja de Trabajo para listado'!$BC$155:$BC$1048576,0),MATCH((CUADRO!L$5&amp;$E899),'Hoja de Trabajo para listado'!$BC$151:$CB$151,0)),0)+IFERROR(INDEX('Hoja de Trabajo para listado'!$DE$153:$DG$274,MATCH($A899,'Hoja de Trabajo para listado'!$DE$153:$DE$1048576,0),MATCH((CUADRO!L$5&amp;$E899),'Hoja de Trabajo para listado'!$DE$151:$DG$151,0)),0)+IFERROR(INDEX('Hoja de Trabajo para listado'!$CD$155:$DC$1048576,MATCH($A899,'Hoja de Trabajo para listado'!$CD$155:$CD$1048576,0),MATCH((CUADRO!L$5&amp;$E899),'Hoja de Trabajo para listado'!$CD$151:$DC$151,0)),0)</f>
        <v>0</v>
      </c>
      <c r="M899" s="314">
        <f ca="1">+IFERROR(INDEX('Hoja de Trabajo para listado'!$A$155:$Z$1048576,MATCH($A899,'Hoja de Trabajo para listado'!$A$155:$A$1048576,0),MATCH((CUADRO!M$5&amp;$E899),'Hoja de Trabajo para listado'!$A$151:$Z$151,0)),0)+IFERROR(INDEX('Hoja de Trabajo para listado'!$AB$155:$BA$1048576,MATCH($A899,'Hoja de Trabajo para listado'!$AB$155:$AB$1048576,0),MATCH((CUADRO!M$5&amp;$E899),'Hoja de Trabajo para listado'!$AB$151:$BA$151,0)),0)+IFERROR(INDEX('Hoja de Trabajo para listado'!$BC$155:$CB$1048576,MATCH($A899,'Hoja de Trabajo para listado'!$BC$155:$BC$1048576,0),MATCH((CUADRO!M$5&amp;$E899),'Hoja de Trabajo para listado'!$BC$151:$CB$151,0)),0)+IFERROR(INDEX('Hoja de Trabajo para listado'!$DE$153:$DG$274,MATCH($A899,'Hoja de Trabajo para listado'!$DE$153:$DE$1048576,0),MATCH((CUADRO!M$5&amp;$E899),'Hoja de Trabajo para listado'!$DE$151:$DG$151,0)),0)+IFERROR(INDEX('Hoja de Trabajo para listado'!$CD$155:$DC$1048576,MATCH($A899,'Hoja de Trabajo para listado'!$CD$155:$CD$1048576,0),MATCH((CUADRO!M$5&amp;$E899),'Hoja de Trabajo para listado'!$CD$151:$DC$151,0)),0)</f>
        <v>0</v>
      </c>
      <c r="N899" s="314">
        <f ca="1">+IFERROR(INDEX('Hoja de Trabajo para listado'!$A$155:$Z$1048576,MATCH($A899,'Hoja de Trabajo para listado'!$A$155:$A$1048576,0),MATCH((CUADRO!N$5&amp;$E899),'Hoja de Trabajo para listado'!$A$151:$Z$151,0)),0)+IFERROR(INDEX('Hoja de Trabajo para listado'!$AB$155:$BA$1048576,MATCH($A899,'Hoja de Trabajo para listado'!$AB$155:$AB$1048576,0),MATCH((CUADRO!N$5&amp;$E899),'Hoja de Trabajo para listado'!$AB$151:$BA$151,0)),0)+IFERROR(INDEX('Hoja de Trabajo para listado'!$BC$155:$CB$1048576,MATCH($A899,'Hoja de Trabajo para listado'!$BC$155:$BC$1048576,0),MATCH((CUADRO!N$5&amp;$E899),'Hoja de Trabajo para listado'!$BC$151:$CB$151,0)),0)+IFERROR(INDEX('Hoja de Trabajo para listado'!$DE$153:$DG$274,MATCH($A899,'Hoja de Trabajo para listado'!$DE$153:$DE$1048576,0),MATCH((CUADRO!N$5&amp;$E899),'Hoja de Trabajo para listado'!$DE$151:$DG$151,0)),0)+IFERROR(INDEX('Hoja de Trabajo para listado'!$CD$155:$DC$1048576,MATCH($A899,'Hoja de Trabajo para listado'!$CD$155:$CD$1048576,0),MATCH((CUADRO!N$5&amp;$E899),'Hoja de Trabajo para listado'!$CD$151:$DC$151,0)),0)</f>
        <v>0</v>
      </c>
      <c r="O899" s="314">
        <f ca="1">+IFERROR(INDEX('Hoja de Trabajo para listado'!$A$155:$Z$1048576,MATCH($A899,'Hoja de Trabajo para listado'!$A$155:$A$1048576,0),MATCH((CUADRO!O$5&amp;$E899),'Hoja de Trabajo para listado'!$A$151:$Z$151,0)),0)+IFERROR(INDEX('Hoja de Trabajo para listado'!$AB$155:$BA$1048576,MATCH($A899,'Hoja de Trabajo para listado'!$AB$155:$AB$1048576,0),MATCH((CUADRO!O$5&amp;$E899),'Hoja de Trabajo para listado'!$AB$151:$BA$151,0)),0)+IFERROR(INDEX('Hoja de Trabajo para listado'!$BC$155:$CB$1048576,MATCH($A899,'Hoja de Trabajo para listado'!$BC$155:$BC$1048576,0),MATCH((CUADRO!O$5&amp;$E899),'Hoja de Trabajo para listado'!$BC$151:$CB$151,0)),0)+IFERROR(INDEX('Hoja de Trabajo para listado'!$DE$153:$DG$274,MATCH($A899,'Hoja de Trabajo para listado'!$DE$153:$DE$1048576,0),MATCH((CUADRO!O$5&amp;$E899),'Hoja de Trabajo para listado'!$DE$151:$DG$151,0)),0)+IFERROR(INDEX('Hoja de Trabajo para listado'!$CD$155:$DC$1048576,MATCH($A899,'Hoja de Trabajo para listado'!$CD$155:$CD$1048576,0),MATCH((CUADRO!O$5&amp;$E899),'Hoja de Trabajo para listado'!$CD$151:$DC$151,0)),0)</f>
        <v>0</v>
      </c>
      <c r="P899" s="314">
        <f ca="1">+IFERROR(INDEX('Hoja de Trabajo para listado'!$A$155:$Z$1048576,MATCH($A899,'Hoja de Trabajo para listado'!$A$155:$A$1048576,0),MATCH((CUADRO!P$5&amp;$E899),'Hoja de Trabajo para listado'!$A$151:$Z$151,0)),0)+IFERROR(INDEX('Hoja de Trabajo para listado'!$AB$155:$BA$1048576,MATCH($A899,'Hoja de Trabajo para listado'!$AB$155:$AB$1048576,0),MATCH((CUADRO!P$5&amp;$E899),'Hoja de Trabajo para listado'!$AB$151:$BA$151,0)),0)+IFERROR(INDEX('Hoja de Trabajo para listado'!$BC$155:$CB$1048576,MATCH($A899,'Hoja de Trabajo para listado'!$BC$155:$BC$1048576,0),MATCH((CUADRO!P$5&amp;$E899),'Hoja de Trabajo para listado'!$BC$151:$CB$151,0)),0)+IFERROR(INDEX('Hoja de Trabajo para listado'!$DE$153:$DG$274,MATCH($A899,'Hoja de Trabajo para listado'!$DE$153:$DE$1048576,0),MATCH((CUADRO!P$5&amp;$E899),'Hoja de Trabajo para listado'!$DE$151:$DG$151,0)),0)+IFERROR(INDEX('Hoja de Trabajo para listado'!$CD$155:$DC$1048576,MATCH($A899,'Hoja de Trabajo para listado'!$CD$155:$CD$1048576,0),MATCH((CUADRO!P$5&amp;$E899),'Hoja de Trabajo para listado'!$CD$151:$DC$151,0)),0)</f>
        <v>0</v>
      </c>
      <c r="Q899" s="314">
        <f ca="1">+IFERROR(INDEX('Hoja de Trabajo para listado'!$A$155:$Z$1048576,MATCH($A899,'Hoja de Trabajo para listado'!$A$155:$A$1048576,0),MATCH((CUADRO!Q$5&amp;$E899),'Hoja de Trabajo para listado'!$A$151:$Z$151,0)),0)+IFERROR(INDEX('Hoja de Trabajo para listado'!$AB$155:$BA$1048576,MATCH($A899,'Hoja de Trabajo para listado'!$AB$155:$AB$1048576,0),MATCH((CUADRO!Q$5&amp;$E899),'Hoja de Trabajo para listado'!$AB$151:$BA$151,0)),0)+IFERROR(INDEX('Hoja de Trabajo para listado'!$BC$155:$CB$1048576,MATCH($A899,'Hoja de Trabajo para listado'!$BC$155:$BC$1048576,0),MATCH((CUADRO!Q$5&amp;$E899),'Hoja de Trabajo para listado'!$BC$151:$CB$151,0)),0)+IFERROR(INDEX('Hoja de Trabajo para listado'!$DE$153:$DG$274,MATCH($A899,'Hoja de Trabajo para listado'!$DE$153:$DE$1048576,0),MATCH((CUADRO!Q$5&amp;$E899),'Hoja de Trabajo para listado'!$DE$151:$DG$151,0)),0)+IFERROR(INDEX('Hoja de Trabajo para listado'!$CD$155:$DC$1048576,MATCH($A899,'Hoja de Trabajo para listado'!$CD$155:$CD$1048576,0),MATCH((CUADRO!Q$5&amp;$E899),'Hoja de Trabajo para listado'!$CD$151:$DC$151,0)),0)</f>
        <v>0</v>
      </c>
      <c r="R899" s="316">
        <f t="shared" ca="1" si="26"/>
        <v>389965.13</v>
      </c>
      <c r="S899" s="316">
        <f ca="1">+R898+R899</f>
        <v>390565.13</v>
      </c>
      <c r="T899" s="314">
        <f ca="1">+S899</f>
        <v>390565.13</v>
      </c>
      <c r="U899" s="348">
        <f t="shared" si="27"/>
        <v>2</v>
      </c>
      <c r="V899" s="319" t="str">
        <f>+VLOOKUP(A899,bd_lista!$A$3:$E$593,5,FALSE)</f>
        <v>Instituciones Descentralizadas</v>
      </c>
      <c r="W899" s="426"/>
    </row>
    <row r="900" spans="1:23" customFormat="1" ht="15" customHeight="1">
      <c r="A900" s="323">
        <v>224</v>
      </c>
      <c r="B900" s="427">
        <f>+A900</f>
        <v>224</v>
      </c>
      <c r="C900" s="318" t="str">
        <f>+VLOOKUP(A900,bd_lista!$A$3:$C$593,3,FALSE)</f>
        <v>Insumos Bolivia</v>
      </c>
      <c r="D900" s="429" t="str">
        <f>+C900</f>
        <v>Insumos Bolivia</v>
      </c>
      <c r="E900" s="339" t="s">
        <v>1418</v>
      </c>
      <c r="F900" s="314">
        <f ca="1">+IFERROR(INDEX('Hoja de Trabajo para listado'!$A$155:$Z$1048576,MATCH($A900,'Hoja de Trabajo para listado'!$A$155:$A$1048576,0),MATCH((CUADRO!F$5&amp;$E900),'Hoja de Trabajo para listado'!$A$151:$Z$151,0)),0)+IFERROR(INDEX('Hoja de Trabajo para listado'!$AB$155:$BA$1048576,MATCH($A900,'Hoja de Trabajo para listado'!$AB$155:$AB$1048576,0),MATCH((CUADRO!F$5&amp;$E900),'Hoja de Trabajo para listado'!$AB$151:$BA$151,0)),0)+IFERROR(INDEX('Hoja de Trabajo para listado'!$BC$155:$CB$1048576,MATCH($A900,'Hoja de Trabajo para listado'!$BC$155:$BC$1048576,0),MATCH((CUADRO!F$5&amp;$E900),'Hoja de Trabajo para listado'!$BC$151:$CB$151,0)),0)+IFERROR(INDEX('Hoja de Trabajo para listado'!$DE$153:$DG$274,MATCH($A900,'Hoja de Trabajo para listado'!$DE$153:$DE$1048576,0),MATCH((CUADRO!F$5&amp;$E900),'Hoja de Trabajo para listado'!$DE$151:$DG$151,0)),0)+IFERROR(INDEX('Hoja de Trabajo para listado'!$CD$155:$DC$1048576,MATCH($A900,'Hoja de Trabajo para listado'!$CD$155:$CD$1048576,0),MATCH((CUADRO!F$5&amp;$E900),'Hoja de Trabajo para listado'!$CD$151:$DC$151,0)),0)</f>
        <v>513.79999999999995</v>
      </c>
      <c r="G900" s="314">
        <f ca="1">+IFERROR(INDEX('Hoja de Trabajo para listado'!$A$155:$Z$1048576,MATCH($A900,'Hoja de Trabajo para listado'!$A$155:$A$1048576,0),MATCH((CUADRO!G$5&amp;$E900),'Hoja de Trabajo para listado'!$A$151:$Z$151,0)),0)+IFERROR(INDEX('Hoja de Trabajo para listado'!$AB$155:$BA$1048576,MATCH($A900,'Hoja de Trabajo para listado'!$AB$155:$AB$1048576,0),MATCH((CUADRO!G$5&amp;$E900),'Hoja de Trabajo para listado'!$AB$151:$BA$151,0)),0)+IFERROR(INDEX('Hoja de Trabajo para listado'!$BC$155:$CB$1048576,MATCH($A900,'Hoja de Trabajo para listado'!$BC$155:$BC$1048576,0),MATCH((CUADRO!G$5&amp;$E900),'Hoja de Trabajo para listado'!$BC$151:$CB$151,0)),0)+IFERROR(INDEX('Hoja de Trabajo para listado'!$DE$153:$DG$274,MATCH($A900,'Hoja de Trabajo para listado'!$DE$153:$DE$1048576,0),MATCH((CUADRO!G$5&amp;$E900),'Hoja de Trabajo para listado'!$DE$151:$DG$151,0)),0)+IFERROR(INDEX('Hoja de Trabajo para listado'!$CD$155:$DC$1048576,MATCH($A900,'Hoja de Trabajo para listado'!$CD$155:$CD$1048576,0),MATCH((CUADRO!G$5&amp;$E900),'Hoja de Trabajo para listado'!$CD$151:$DC$151,0)),0)</f>
        <v>0</v>
      </c>
      <c r="H900" s="314">
        <f ca="1">+IFERROR(INDEX('Hoja de Trabajo para listado'!$A$155:$Z$1048576,MATCH($A900,'Hoja de Trabajo para listado'!$A$155:$A$1048576,0),MATCH((CUADRO!H$5&amp;$E900),'Hoja de Trabajo para listado'!$A$151:$Z$151,0)),0)+IFERROR(INDEX('Hoja de Trabajo para listado'!$AB$155:$BA$1048576,MATCH($A900,'Hoja de Trabajo para listado'!$AB$155:$AB$1048576,0),MATCH((CUADRO!H$5&amp;$E900),'Hoja de Trabajo para listado'!$AB$151:$BA$151,0)),0)+IFERROR(INDEX('Hoja de Trabajo para listado'!$BC$155:$CB$1048576,MATCH($A900,'Hoja de Trabajo para listado'!$BC$155:$BC$1048576,0),MATCH((CUADRO!H$5&amp;$E900),'Hoja de Trabajo para listado'!$BC$151:$CB$151,0)),0)+IFERROR(INDEX('Hoja de Trabajo para listado'!$DE$153:$DG$274,MATCH($A900,'Hoja de Trabajo para listado'!$DE$153:$DE$1048576,0),MATCH((CUADRO!H$5&amp;$E900),'Hoja de Trabajo para listado'!$DE$151:$DG$151,0)),0)+IFERROR(INDEX('Hoja de Trabajo para listado'!$CD$155:$DC$1048576,MATCH($A900,'Hoja de Trabajo para listado'!$CD$155:$CD$1048576,0),MATCH((CUADRO!H$5&amp;$E900),'Hoja de Trabajo para listado'!$CD$151:$DC$151,0)),0)</f>
        <v>920.19</v>
      </c>
      <c r="I900" s="314">
        <f ca="1">+IFERROR(INDEX('Hoja de Trabajo para listado'!$A$155:$Z$1048576,MATCH($A900,'Hoja de Trabajo para listado'!$A$155:$A$1048576,0),MATCH((CUADRO!I$5&amp;$E900),'Hoja de Trabajo para listado'!$A$151:$Z$151,0)),0)+IFERROR(INDEX('Hoja de Trabajo para listado'!$AB$155:$BA$1048576,MATCH($A900,'Hoja de Trabajo para listado'!$AB$155:$AB$1048576,0),MATCH((CUADRO!I$5&amp;$E900),'Hoja de Trabajo para listado'!$AB$151:$BA$151,0)),0)+IFERROR(INDEX('Hoja de Trabajo para listado'!$BC$155:$CB$1048576,MATCH($A900,'Hoja de Trabajo para listado'!$BC$155:$BC$1048576,0),MATCH((CUADRO!I$5&amp;$E900),'Hoja de Trabajo para listado'!$BC$151:$CB$151,0)),0)+IFERROR(INDEX('Hoja de Trabajo para listado'!$DE$153:$DG$274,MATCH($A900,'Hoja de Trabajo para listado'!$DE$153:$DE$1048576,0),MATCH((CUADRO!I$5&amp;$E900),'Hoja de Trabajo para listado'!$DE$151:$DG$151,0)),0)+IFERROR(INDEX('Hoja de Trabajo para listado'!$CD$155:$DC$1048576,MATCH($A900,'Hoja de Trabajo para listado'!$CD$155:$CD$1048576,0),MATCH((CUADRO!I$5&amp;$E900),'Hoja de Trabajo para listado'!$CD$151:$DC$151,0)),0)</f>
        <v>0</v>
      </c>
      <c r="J900" s="314">
        <f ca="1">+IFERROR(INDEX('Hoja de Trabajo para listado'!$A$155:$Z$1048576,MATCH($A900,'Hoja de Trabajo para listado'!$A$155:$A$1048576,0),MATCH((CUADRO!J$5&amp;$E900),'Hoja de Trabajo para listado'!$A$151:$Z$151,0)),0)+IFERROR(INDEX('Hoja de Trabajo para listado'!$AB$155:$BA$1048576,MATCH($A900,'Hoja de Trabajo para listado'!$AB$155:$AB$1048576,0),MATCH((CUADRO!J$5&amp;$E900),'Hoja de Trabajo para listado'!$AB$151:$BA$151,0)),0)+IFERROR(INDEX('Hoja de Trabajo para listado'!$BC$155:$CB$1048576,MATCH($A900,'Hoja de Trabajo para listado'!$BC$155:$BC$1048576,0),MATCH((CUADRO!J$5&amp;$E900),'Hoja de Trabajo para listado'!$BC$151:$CB$151,0)),0)+IFERROR(INDEX('Hoja de Trabajo para listado'!$DE$153:$DG$274,MATCH($A900,'Hoja de Trabajo para listado'!$DE$153:$DE$1048576,0),MATCH((CUADRO!J$5&amp;$E900),'Hoja de Trabajo para listado'!$DE$151:$DG$151,0)),0)+IFERROR(INDEX('Hoja de Trabajo para listado'!$CD$155:$DC$1048576,MATCH($A900,'Hoja de Trabajo para listado'!$CD$155:$CD$1048576,0),MATCH((CUADRO!J$5&amp;$E900),'Hoja de Trabajo para listado'!$CD$151:$DC$151,0)),0)</f>
        <v>0</v>
      </c>
      <c r="K900" s="314">
        <f ca="1">+IFERROR(INDEX('Hoja de Trabajo para listado'!$A$155:$Z$1048576,MATCH($A900,'Hoja de Trabajo para listado'!$A$155:$A$1048576,0),MATCH((CUADRO!K$5&amp;$E900),'Hoja de Trabajo para listado'!$A$151:$Z$151,0)),0)+IFERROR(INDEX('Hoja de Trabajo para listado'!$AB$155:$BA$1048576,MATCH($A900,'Hoja de Trabajo para listado'!$AB$155:$AB$1048576,0),MATCH((CUADRO!K$5&amp;$E900),'Hoja de Trabajo para listado'!$AB$151:$BA$151,0)),0)+IFERROR(INDEX('Hoja de Trabajo para listado'!$BC$155:$CB$1048576,MATCH($A900,'Hoja de Trabajo para listado'!$BC$155:$BC$1048576,0),MATCH((CUADRO!K$5&amp;$E900),'Hoja de Trabajo para listado'!$BC$151:$CB$151,0)),0)+IFERROR(INDEX('Hoja de Trabajo para listado'!$DE$153:$DG$274,MATCH($A900,'Hoja de Trabajo para listado'!$DE$153:$DE$1048576,0),MATCH((CUADRO!K$5&amp;$E900),'Hoja de Trabajo para listado'!$DE$151:$DG$151,0)),0)+IFERROR(INDEX('Hoja de Trabajo para listado'!$CD$155:$DC$1048576,MATCH($A900,'Hoja de Trabajo para listado'!$CD$155:$CD$1048576,0),MATCH((CUADRO!K$5&amp;$E900),'Hoja de Trabajo para listado'!$CD$151:$DC$151,0)),0)</f>
        <v>0</v>
      </c>
      <c r="L900" s="314">
        <f ca="1">+IFERROR(INDEX('Hoja de Trabajo para listado'!$A$155:$Z$1048576,MATCH($A900,'Hoja de Trabajo para listado'!$A$155:$A$1048576,0),MATCH((CUADRO!L$5&amp;$E900),'Hoja de Trabajo para listado'!$A$151:$Z$151,0)),0)+IFERROR(INDEX('Hoja de Trabajo para listado'!$AB$155:$BA$1048576,MATCH($A900,'Hoja de Trabajo para listado'!$AB$155:$AB$1048576,0),MATCH((CUADRO!L$5&amp;$E900),'Hoja de Trabajo para listado'!$AB$151:$BA$151,0)),0)+IFERROR(INDEX('Hoja de Trabajo para listado'!$BC$155:$CB$1048576,MATCH($A900,'Hoja de Trabajo para listado'!$BC$155:$BC$1048576,0),MATCH((CUADRO!L$5&amp;$E900),'Hoja de Trabajo para listado'!$BC$151:$CB$151,0)),0)+IFERROR(INDEX('Hoja de Trabajo para listado'!$DE$153:$DG$274,MATCH($A900,'Hoja de Trabajo para listado'!$DE$153:$DE$1048576,0),MATCH((CUADRO!L$5&amp;$E900),'Hoja de Trabajo para listado'!$DE$151:$DG$151,0)),0)+IFERROR(INDEX('Hoja de Trabajo para listado'!$CD$155:$DC$1048576,MATCH($A900,'Hoja de Trabajo para listado'!$CD$155:$CD$1048576,0),MATCH((CUADRO!L$5&amp;$E900),'Hoja de Trabajo para listado'!$CD$151:$DC$151,0)),0)</f>
        <v>0</v>
      </c>
      <c r="M900" s="314">
        <f ca="1">+IFERROR(INDEX('Hoja de Trabajo para listado'!$A$155:$Z$1048576,MATCH($A900,'Hoja de Trabajo para listado'!$A$155:$A$1048576,0),MATCH((CUADRO!M$5&amp;$E900),'Hoja de Trabajo para listado'!$A$151:$Z$151,0)),0)+IFERROR(INDEX('Hoja de Trabajo para listado'!$AB$155:$BA$1048576,MATCH($A900,'Hoja de Trabajo para listado'!$AB$155:$AB$1048576,0),MATCH((CUADRO!M$5&amp;$E900),'Hoja de Trabajo para listado'!$AB$151:$BA$151,0)),0)+IFERROR(INDEX('Hoja de Trabajo para listado'!$BC$155:$CB$1048576,MATCH($A900,'Hoja de Trabajo para listado'!$BC$155:$BC$1048576,0),MATCH((CUADRO!M$5&amp;$E900),'Hoja de Trabajo para listado'!$BC$151:$CB$151,0)),0)+IFERROR(INDEX('Hoja de Trabajo para listado'!$DE$153:$DG$274,MATCH($A900,'Hoja de Trabajo para listado'!$DE$153:$DE$1048576,0),MATCH((CUADRO!M$5&amp;$E900),'Hoja de Trabajo para listado'!$DE$151:$DG$151,0)),0)+IFERROR(INDEX('Hoja de Trabajo para listado'!$CD$155:$DC$1048576,MATCH($A900,'Hoja de Trabajo para listado'!$CD$155:$CD$1048576,0),MATCH((CUADRO!M$5&amp;$E900),'Hoja de Trabajo para listado'!$CD$151:$DC$151,0)),0)</f>
        <v>0</v>
      </c>
      <c r="N900" s="314">
        <f ca="1">+IFERROR(INDEX('Hoja de Trabajo para listado'!$A$155:$Z$1048576,MATCH($A900,'Hoja de Trabajo para listado'!$A$155:$A$1048576,0),MATCH((CUADRO!N$5&amp;$E900),'Hoja de Trabajo para listado'!$A$151:$Z$151,0)),0)+IFERROR(INDEX('Hoja de Trabajo para listado'!$AB$155:$BA$1048576,MATCH($A900,'Hoja de Trabajo para listado'!$AB$155:$AB$1048576,0),MATCH((CUADRO!N$5&amp;$E900),'Hoja de Trabajo para listado'!$AB$151:$BA$151,0)),0)+IFERROR(INDEX('Hoja de Trabajo para listado'!$BC$155:$CB$1048576,MATCH($A900,'Hoja de Trabajo para listado'!$BC$155:$BC$1048576,0),MATCH((CUADRO!N$5&amp;$E900),'Hoja de Trabajo para listado'!$BC$151:$CB$151,0)),0)+IFERROR(INDEX('Hoja de Trabajo para listado'!$DE$153:$DG$274,MATCH($A900,'Hoja de Trabajo para listado'!$DE$153:$DE$1048576,0),MATCH((CUADRO!N$5&amp;$E900),'Hoja de Trabajo para listado'!$DE$151:$DG$151,0)),0)+IFERROR(INDEX('Hoja de Trabajo para listado'!$CD$155:$DC$1048576,MATCH($A900,'Hoja de Trabajo para listado'!$CD$155:$CD$1048576,0),MATCH((CUADRO!N$5&amp;$E900),'Hoja de Trabajo para listado'!$CD$151:$DC$151,0)),0)</f>
        <v>0</v>
      </c>
      <c r="O900" s="314">
        <f ca="1">+IFERROR(INDEX('Hoja de Trabajo para listado'!$A$155:$Z$1048576,MATCH($A900,'Hoja de Trabajo para listado'!$A$155:$A$1048576,0),MATCH((CUADRO!O$5&amp;$E900),'Hoja de Trabajo para listado'!$A$151:$Z$151,0)),0)+IFERROR(INDEX('Hoja de Trabajo para listado'!$AB$155:$BA$1048576,MATCH($A900,'Hoja de Trabajo para listado'!$AB$155:$AB$1048576,0),MATCH((CUADRO!O$5&amp;$E900),'Hoja de Trabajo para listado'!$AB$151:$BA$151,0)),0)+IFERROR(INDEX('Hoja de Trabajo para listado'!$BC$155:$CB$1048576,MATCH($A900,'Hoja de Trabajo para listado'!$BC$155:$BC$1048576,0),MATCH((CUADRO!O$5&amp;$E900),'Hoja de Trabajo para listado'!$BC$151:$CB$151,0)),0)+IFERROR(INDEX('Hoja de Trabajo para listado'!$DE$153:$DG$274,MATCH($A900,'Hoja de Trabajo para listado'!$DE$153:$DE$1048576,0),MATCH((CUADRO!O$5&amp;$E900),'Hoja de Trabajo para listado'!$DE$151:$DG$151,0)),0)+IFERROR(INDEX('Hoja de Trabajo para listado'!$CD$155:$DC$1048576,MATCH($A900,'Hoja de Trabajo para listado'!$CD$155:$CD$1048576,0),MATCH((CUADRO!O$5&amp;$E900),'Hoja de Trabajo para listado'!$CD$151:$DC$151,0)),0)</f>
        <v>0</v>
      </c>
      <c r="P900" s="314">
        <f ca="1">+IFERROR(INDEX('Hoja de Trabajo para listado'!$A$155:$Z$1048576,MATCH($A900,'Hoja de Trabajo para listado'!$A$155:$A$1048576,0),MATCH((CUADRO!P$5&amp;$E900),'Hoja de Trabajo para listado'!$A$151:$Z$151,0)),0)+IFERROR(INDEX('Hoja de Trabajo para listado'!$AB$155:$BA$1048576,MATCH($A900,'Hoja de Trabajo para listado'!$AB$155:$AB$1048576,0),MATCH((CUADRO!P$5&amp;$E900),'Hoja de Trabajo para listado'!$AB$151:$BA$151,0)),0)+IFERROR(INDEX('Hoja de Trabajo para listado'!$BC$155:$CB$1048576,MATCH($A900,'Hoja de Trabajo para listado'!$BC$155:$BC$1048576,0),MATCH((CUADRO!P$5&amp;$E900),'Hoja de Trabajo para listado'!$BC$151:$CB$151,0)),0)+IFERROR(INDEX('Hoja de Trabajo para listado'!$DE$153:$DG$274,MATCH($A900,'Hoja de Trabajo para listado'!$DE$153:$DE$1048576,0),MATCH((CUADRO!P$5&amp;$E900),'Hoja de Trabajo para listado'!$DE$151:$DG$151,0)),0)+IFERROR(INDEX('Hoja de Trabajo para listado'!$CD$155:$DC$1048576,MATCH($A900,'Hoja de Trabajo para listado'!$CD$155:$CD$1048576,0),MATCH((CUADRO!P$5&amp;$E900),'Hoja de Trabajo para listado'!$CD$151:$DC$151,0)),0)</f>
        <v>0</v>
      </c>
      <c r="Q900" s="314">
        <f ca="1">+IFERROR(INDEX('Hoja de Trabajo para listado'!$A$155:$Z$1048576,MATCH($A900,'Hoja de Trabajo para listado'!$A$155:$A$1048576,0),MATCH((CUADRO!Q$5&amp;$E900),'Hoja de Trabajo para listado'!$A$151:$Z$151,0)),0)+IFERROR(INDEX('Hoja de Trabajo para listado'!$AB$155:$BA$1048576,MATCH($A900,'Hoja de Trabajo para listado'!$AB$155:$AB$1048576,0),MATCH((CUADRO!Q$5&amp;$E900),'Hoja de Trabajo para listado'!$AB$151:$BA$151,0)),0)+IFERROR(INDEX('Hoja de Trabajo para listado'!$BC$155:$CB$1048576,MATCH($A900,'Hoja de Trabajo para listado'!$BC$155:$BC$1048576,0),MATCH((CUADRO!Q$5&amp;$E900),'Hoja de Trabajo para listado'!$BC$151:$CB$151,0)),0)+IFERROR(INDEX('Hoja de Trabajo para listado'!$DE$153:$DG$274,MATCH($A900,'Hoja de Trabajo para listado'!$DE$153:$DE$1048576,0),MATCH((CUADRO!Q$5&amp;$E900),'Hoja de Trabajo para listado'!$DE$151:$DG$151,0)),0)+IFERROR(INDEX('Hoja de Trabajo para listado'!$CD$155:$DC$1048576,MATCH($A900,'Hoja de Trabajo para listado'!$CD$155:$CD$1048576,0),MATCH((CUADRO!Q$5&amp;$E900),'Hoja de Trabajo para listado'!$CD$151:$DC$151,0)),0)</f>
        <v>0</v>
      </c>
      <c r="R900" s="314">
        <f t="shared" ca="1" si="26"/>
        <v>1433.99</v>
      </c>
      <c r="S900" s="314"/>
      <c r="T900" s="314">
        <f ca="1">+T901</f>
        <v>187428.22</v>
      </c>
      <c r="U900" s="313">
        <f t="shared" si="27"/>
        <v>1</v>
      </c>
      <c r="V900" s="319" t="str">
        <f>+VLOOKUP(A900,bd_lista!$A$3:$E$593,5,FALSE)</f>
        <v>Instituciones Descentralizadas</v>
      </c>
      <c r="W900" s="425" t="str">
        <f>+V900</f>
        <v>Instituciones Descentralizadas</v>
      </c>
    </row>
    <row r="901" spans="1:23" customFormat="1" ht="15" customHeight="1">
      <c r="A901" s="323">
        <v>224</v>
      </c>
      <c r="B901" s="428"/>
      <c r="C901" s="339" t="str">
        <f>+VLOOKUP(A901,bd_lista!$A$3:$C$593,3,FALSE)</f>
        <v>Insumos Bolivia</v>
      </c>
      <c r="D901" s="430"/>
      <c r="E901" s="319" t="s">
        <v>1419</v>
      </c>
      <c r="F901" s="316">
        <f ca="1">+IFERROR(INDEX('Hoja de Trabajo para listado'!$A$155:$Z$1048576,MATCH($A901,'Hoja de Trabajo para listado'!$A$155:$A$1048576,0),MATCH((CUADRO!F$5&amp;$E901),'Hoja de Trabajo para listado'!$A$151:$Z$151,0)),0)+IFERROR(INDEX('Hoja de Trabajo para listado'!$AB$155:$BA$1048576,MATCH($A901,'Hoja de Trabajo para listado'!$AB$155:$AB$1048576,0),MATCH((CUADRO!F$5&amp;$E901),'Hoja de Trabajo para listado'!$AB$151:$BA$151,0)),0)+IFERROR(INDEX('Hoja de Trabajo para listado'!$BC$155:$CB$1048576,MATCH($A901,'Hoja de Trabajo para listado'!$BC$155:$BC$1048576,0),MATCH((CUADRO!F$5&amp;$E901),'Hoja de Trabajo para listado'!$BC$151:$CB$151,0)),0)+IFERROR(INDEX('Hoja de Trabajo para listado'!$DE$153:$DG$274,MATCH($A901,'Hoja de Trabajo para listado'!$DE$153:$DE$1048576,0),MATCH((CUADRO!F$5&amp;$E901),'Hoja de Trabajo para listado'!$DE$151:$DG$151,0)),0)+IFERROR(INDEX('Hoja de Trabajo para listado'!$CD$155:$DC$1048576,MATCH($A901,'Hoja de Trabajo para listado'!$CD$155:$CD$1048576,0),MATCH((CUADRO!F$5&amp;$E901),'Hoja de Trabajo para listado'!$CD$151:$DC$151,0)),0)</f>
        <v>182640.5</v>
      </c>
      <c r="G901" s="316">
        <f ca="1">+IFERROR(INDEX('Hoja de Trabajo para listado'!$A$155:$Z$1048576,MATCH($A901,'Hoja de Trabajo para listado'!$A$155:$A$1048576,0),MATCH((CUADRO!G$5&amp;$E901),'Hoja de Trabajo para listado'!$A$151:$Z$151,0)),0)+IFERROR(INDEX('Hoja de Trabajo para listado'!$AB$155:$BA$1048576,MATCH($A901,'Hoja de Trabajo para listado'!$AB$155:$AB$1048576,0),MATCH((CUADRO!G$5&amp;$E901),'Hoja de Trabajo para listado'!$AB$151:$BA$151,0)),0)+IFERROR(INDEX('Hoja de Trabajo para listado'!$BC$155:$CB$1048576,MATCH($A901,'Hoja de Trabajo para listado'!$BC$155:$BC$1048576,0),MATCH((CUADRO!G$5&amp;$E901),'Hoja de Trabajo para listado'!$BC$151:$CB$151,0)),0)+IFERROR(INDEX('Hoja de Trabajo para listado'!$DE$153:$DG$274,MATCH($A901,'Hoja de Trabajo para listado'!$DE$153:$DE$1048576,0),MATCH((CUADRO!G$5&amp;$E901),'Hoja de Trabajo para listado'!$DE$151:$DG$151,0)),0)+IFERROR(INDEX('Hoja de Trabajo para listado'!$CD$155:$DC$1048576,MATCH($A901,'Hoja de Trabajo para listado'!$CD$155:$CD$1048576,0),MATCH((CUADRO!G$5&amp;$E901),'Hoja de Trabajo para listado'!$CD$151:$DC$151,0)),0)</f>
        <v>3353.73</v>
      </c>
      <c r="H901" s="316">
        <f ca="1">+IFERROR(INDEX('Hoja de Trabajo para listado'!$A$155:$Z$1048576,MATCH($A901,'Hoja de Trabajo para listado'!$A$155:$A$1048576,0),MATCH((CUADRO!H$5&amp;$E901),'Hoja de Trabajo para listado'!$A$151:$Z$151,0)),0)+IFERROR(INDEX('Hoja de Trabajo para listado'!$AB$155:$BA$1048576,MATCH($A901,'Hoja de Trabajo para listado'!$AB$155:$AB$1048576,0),MATCH((CUADRO!H$5&amp;$E901),'Hoja de Trabajo para listado'!$AB$151:$BA$151,0)),0)+IFERROR(INDEX('Hoja de Trabajo para listado'!$BC$155:$CB$1048576,MATCH($A901,'Hoja de Trabajo para listado'!$BC$155:$BC$1048576,0),MATCH((CUADRO!H$5&amp;$E901),'Hoja de Trabajo para listado'!$BC$151:$CB$151,0)),0)+IFERROR(INDEX('Hoja de Trabajo para listado'!$DE$153:$DG$274,MATCH($A901,'Hoja de Trabajo para listado'!$DE$153:$DE$1048576,0),MATCH((CUADRO!H$5&amp;$E901),'Hoja de Trabajo para listado'!$DE$151:$DG$151,0)),0)+IFERROR(INDEX('Hoja de Trabajo para listado'!$CD$155:$DC$1048576,MATCH($A901,'Hoja de Trabajo para listado'!$CD$155:$CD$1048576,0),MATCH((CUADRO!H$5&amp;$E901),'Hoja de Trabajo para listado'!$CD$151:$DC$151,0)),0)</f>
        <v>0</v>
      </c>
      <c r="I901" s="316">
        <f ca="1">+IFERROR(INDEX('Hoja de Trabajo para listado'!$A$155:$Z$1048576,MATCH($A901,'Hoja de Trabajo para listado'!$A$155:$A$1048576,0),MATCH((CUADRO!I$5&amp;$E901),'Hoja de Trabajo para listado'!$A$151:$Z$151,0)),0)+IFERROR(INDEX('Hoja de Trabajo para listado'!$AB$155:$BA$1048576,MATCH($A901,'Hoja de Trabajo para listado'!$AB$155:$AB$1048576,0),MATCH((CUADRO!I$5&amp;$E901),'Hoja de Trabajo para listado'!$AB$151:$BA$151,0)),0)+IFERROR(INDEX('Hoja de Trabajo para listado'!$BC$155:$CB$1048576,MATCH($A901,'Hoja de Trabajo para listado'!$BC$155:$BC$1048576,0),MATCH((CUADRO!I$5&amp;$E901),'Hoja de Trabajo para listado'!$BC$151:$CB$151,0)),0)+IFERROR(INDEX('Hoja de Trabajo para listado'!$DE$153:$DG$274,MATCH($A901,'Hoja de Trabajo para listado'!$DE$153:$DE$1048576,0),MATCH((CUADRO!I$5&amp;$E901),'Hoja de Trabajo para listado'!$DE$151:$DG$151,0)),0)+IFERROR(INDEX('Hoja de Trabajo para listado'!$CD$155:$DC$1048576,MATCH($A901,'Hoja de Trabajo para listado'!$CD$155:$CD$1048576,0),MATCH((CUADRO!I$5&amp;$E901),'Hoja de Trabajo para listado'!$CD$151:$DC$151,0)),0)</f>
        <v>0</v>
      </c>
      <c r="J901" s="316">
        <f ca="1">+IFERROR(INDEX('Hoja de Trabajo para listado'!$A$155:$Z$1048576,MATCH($A901,'Hoja de Trabajo para listado'!$A$155:$A$1048576,0),MATCH((CUADRO!J$5&amp;$E901),'Hoja de Trabajo para listado'!$A$151:$Z$151,0)),0)+IFERROR(INDEX('Hoja de Trabajo para listado'!$AB$155:$BA$1048576,MATCH($A901,'Hoja de Trabajo para listado'!$AB$155:$AB$1048576,0),MATCH((CUADRO!J$5&amp;$E901),'Hoja de Trabajo para listado'!$AB$151:$BA$151,0)),0)+IFERROR(INDEX('Hoja de Trabajo para listado'!$BC$155:$CB$1048576,MATCH($A901,'Hoja de Trabajo para listado'!$BC$155:$BC$1048576,0),MATCH((CUADRO!J$5&amp;$E901),'Hoja de Trabajo para listado'!$BC$151:$CB$151,0)),0)+IFERROR(INDEX('Hoja de Trabajo para listado'!$DE$153:$DG$274,MATCH($A901,'Hoja de Trabajo para listado'!$DE$153:$DE$1048576,0),MATCH((CUADRO!J$5&amp;$E901),'Hoja de Trabajo para listado'!$DE$151:$DG$151,0)),0)+IFERROR(INDEX('Hoja de Trabajo para listado'!$CD$155:$DC$1048576,MATCH($A901,'Hoja de Trabajo para listado'!$CD$155:$CD$1048576,0),MATCH((CUADRO!J$5&amp;$E901),'Hoja de Trabajo para listado'!$CD$151:$DC$151,0)),0)</f>
        <v>0</v>
      </c>
      <c r="K901" s="314">
        <f ca="1">+IFERROR(INDEX('Hoja de Trabajo para listado'!$A$155:$Z$1048576,MATCH($A901,'Hoja de Trabajo para listado'!$A$155:$A$1048576,0),MATCH((CUADRO!K$5&amp;$E901),'Hoja de Trabajo para listado'!$A$151:$Z$151,0)),0)+IFERROR(INDEX('Hoja de Trabajo para listado'!$AB$155:$BA$1048576,MATCH($A901,'Hoja de Trabajo para listado'!$AB$155:$AB$1048576,0),MATCH((CUADRO!K$5&amp;$E901),'Hoja de Trabajo para listado'!$AB$151:$BA$151,0)),0)+IFERROR(INDEX('Hoja de Trabajo para listado'!$BC$155:$CB$1048576,MATCH($A901,'Hoja de Trabajo para listado'!$BC$155:$BC$1048576,0),MATCH((CUADRO!K$5&amp;$E901),'Hoja de Trabajo para listado'!$BC$151:$CB$151,0)),0)+IFERROR(INDEX('Hoja de Trabajo para listado'!$DE$153:$DG$274,MATCH($A901,'Hoja de Trabajo para listado'!$DE$153:$DE$1048576,0),MATCH((CUADRO!K$5&amp;$E901),'Hoja de Trabajo para listado'!$DE$151:$DG$151,0)),0)+IFERROR(INDEX('Hoja de Trabajo para listado'!$CD$155:$DC$1048576,MATCH($A901,'Hoja de Trabajo para listado'!$CD$155:$CD$1048576,0),MATCH((CUADRO!K$5&amp;$E901),'Hoja de Trabajo para listado'!$CD$151:$DC$151,0)),0)</f>
        <v>0</v>
      </c>
      <c r="L901" s="314">
        <f ca="1">+IFERROR(INDEX('Hoja de Trabajo para listado'!$A$155:$Z$1048576,MATCH($A901,'Hoja de Trabajo para listado'!$A$155:$A$1048576,0),MATCH((CUADRO!L$5&amp;$E901),'Hoja de Trabajo para listado'!$A$151:$Z$151,0)),0)+IFERROR(INDEX('Hoja de Trabajo para listado'!$AB$155:$BA$1048576,MATCH($A901,'Hoja de Trabajo para listado'!$AB$155:$AB$1048576,0),MATCH((CUADRO!L$5&amp;$E901),'Hoja de Trabajo para listado'!$AB$151:$BA$151,0)),0)+IFERROR(INDEX('Hoja de Trabajo para listado'!$BC$155:$CB$1048576,MATCH($A901,'Hoja de Trabajo para listado'!$BC$155:$BC$1048576,0),MATCH((CUADRO!L$5&amp;$E901),'Hoja de Trabajo para listado'!$BC$151:$CB$151,0)),0)+IFERROR(INDEX('Hoja de Trabajo para listado'!$DE$153:$DG$274,MATCH($A901,'Hoja de Trabajo para listado'!$DE$153:$DE$1048576,0),MATCH((CUADRO!L$5&amp;$E901),'Hoja de Trabajo para listado'!$DE$151:$DG$151,0)),0)+IFERROR(INDEX('Hoja de Trabajo para listado'!$CD$155:$DC$1048576,MATCH($A901,'Hoja de Trabajo para listado'!$CD$155:$CD$1048576,0),MATCH((CUADRO!L$5&amp;$E901),'Hoja de Trabajo para listado'!$CD$151:$DC$151,0)),0)</f>
        <v>0</v>
      </c>
      <c r="M901" s="314">
        <f ca="1">+IFERROR(INDEX('Hoja de Trabajo para listado'!$A$155:$Z$1048576,MATCH($A901,'Hoja de Trabajo para listado'!$A$155:$A$1048576,0),MATCH((CUADRO!M$5&amp;$E901),'Hoja de Trabajo para listado'!$A$151:$Z$151,0)),0)+IFERROR(INDEX('Hoja de Trabajo para listado'!$AB$155:$BA$1048576,MATCH($A901,'Hoja de Trabajo para listado'!$AB$155:$AB$1048576,0),MATCH((CUADRO!M$5&amp;$E901),'Hoja de Trabajo para listado'!$AB$151:$BA$151,0)),0)+IFERROR(INDEX('Hoja de Trabajo para listado'!$BC$155:$CB$1048576,MATCH($A901,'Hoja de Trabajo para listado'!$BC$155:$BC$1048576,0),MATCH((CUADRO!M$5&amp;$E901),'Hoja de Trabajo para listado'!$BC$151:$CB$151,0)),0)+IFERROR(INDEX('Hoja de Trabajo para listado'!$DE$153:$DG$274,MATCH($A901,'Hoja de Trabajo para listado'!$DE$153:$DE$1048576,0),MATCH((CUADRO!M$5&amp;$E901),'Hoja de Trabajo para listado'!$DE$151:$DG$151,0)),0)+IFERROR(INDEX('Hoja de Trabajo para listado'!$CD$155:$DC$1048576,MATCH($A901,'Hoja de Trabajo para listado'!$CD$155:$CD$1048576,0),MATCH((CUADRO!M$5&amp;$E901),'Hoja de Trabajo para listado'!$CD$151:$DC$151,0)),0)</f>
        <v>0</v>
      </c>
      <c r="N901" s="314">
        <f ca="1">+IFERROR(INDEX('Hoja de Trabajo para listado'!$A$155:$Z$1048576,MATCH($A901,'Hoja de Trabajo para listado'!$A$155:$A$1048576,0),MATCH((CUADRO!N$5&amp;$E901),'Hoja de Trabajo para listado'!$A$151:$Z$151,0)),0)+IFERROR(INDEX('Hoja de Trabajo para listado'!$AB$155:$BA$1048576,MATCH($A901,'Hoja de Trabajo para listado'!$AB$155:$AB$1048576,0),MATCH((CUADRO!N$5&amp;$E901),'Hoja de Trabajo para listado'!$AB$151:$BA$151,0)),0)+IFERROR(INDEX('Hoja de Trabajo para listado'!$BC$155:$CB$1048576,MATCH($A901,'Hoja de Trabajo para listado'!$BC$155:$BC$1048576,0),MATCH((CUADRO!N$5&amp;$E901),'Hoja de Trabajo para listado'!$BC$151:$CB$151,0)),0)+IFERROR(INDEX('Hoja de Trabajo para listado'!$DE$153:$DG$274,MATCH($A901,'Hoja de Trabajo para listado'!$DE$153:$DE$1048576,0),MATCH((CUADRO!N$5&amp;$E901),'Hoja de Trabajo para listado'!$DE$151:$DG$151,0)),0)+IFERROR(INDEX('Hoja de Trabajo para listado'!$CD$155:$DC$1048576,MATCH($A901,'Hoja de Trabajo para listado'!$CD$155:$CD$1048576,0),MATCH((CUADRO!N$5&amp;$E901),'Hoja de Trabajo para listado'!$CD$151:$DC$151,0)),0)</f>
        <v>0</v>
      </c>
      <c r="O901" s="314">
        <f ca="1">+IFERROR(INDEX('Hoja de Trabajo para listado'!$A$155:$Z$1048576,MATCH($A901,'Hoja de Trabajo para listado'!$A$155:$A$1048576,0),MATCH((CUADRO!O$5&amp;$E901),'Hoja de Trabajo para listado'!$A$151:$Z$151,0)),0)+IFERROR(INDEX('Hoja de Trabajo para listado'!$AB$155:$BA$1048576,MATCH($A901,'Hoja de Trabajo para listado'!$AB$155:$AB$1048576,0),MATCH((CUADRO!O$5&amp;$E901),'Hoja de Trabajo para listado'!$AB$151:$BA$151,0)),0)+IFERROR(INDEX('Hoja de Trabajo para listado'!$BC$155:$CB$1048576,MATCH($A901,'Hoja de Trabajo para listado'!$BC$155:$BC$1048576,0),MATCH((CUADRO!O$5&amp;$E901),'Hoja de Trabajo para listado'!$BC$151:$CB$151,0)),0)+IFERROR(INDEX('Hoja de Trabajo para listado'!$DE$153:$DG$274,MATCH($A901,'Hoja de Trabajo para listado'!$DE$153:$DE$1048576,0),MATCH((CUADRO!O$5&amp;$E901),'Hoja de Trabajo para listado'!$DE$151:$DG$151,0)),0)+IFERROR(INDEX('Hoja de Trabajo para listado'!$CD$155:$DC$1048576,MATCH($A901,'Hoja de Trabajo para listado'!$CD$155:$CD$1048576,0),MATCH((CUADRO!O$5&amp;$E901),'Hoja de Trabajo para listado'!$CD$151:$DC$151,0)),0)</f>
        <v>0</v>
      </c>
      <c r="P901" s="314">
        <f ca="1">+IFERROR(INDEX('Hoja de Trabajo para listado'!$A$155:$Z$1048576,MATCH($A901,'Hoja de Trabajo para listado'!$A$155:$A$1048576,0),MATCH((CUADRO!P$5&amp;$E901),'Hoja de Trabajo para listado'!$A$151:$Z$151,0)),0)+IFERROR(INDEX('Hoja de Trabajo para listado'!$AB$155:$BA$1048576,MATCH($A901,'Hoja de Trabajo para listado'!$AB$155:$AB$1048576,0),MATCH((CUADRO!P$5&amp;$E901),'Hoja de Trabajo para listado'!$AB$151:$BA$151,0)),0)+IFERROR(INDEX('Hoja de Trabajo para listado'!$BC$155:$CB$1048576,MATCH($A901,'Hoja de Trabajo para listado'!$BC$155:$BC$1048576,0),MATCH((CUADRO!P$5&amp;$E901),'Hoja de Trabajo para listado'!$BC$151:$CB$151,0)),0)+IFERROR(INDEX('Hoja de Trabajo para listado'!$DE$153:$DG$274,MATCH($A901,'Hoja de Trabajo para listado'!$DE$153:$DE$1048576,0),MATCH((CUADRO!P$5&amp;$E901),'Hoja de Trabajo para listado'!$DE$151:$DG$151,0)),0)+IFERROR(INDEX('Hoja de Trabajo para listado'!$CD$155:$DC$1048576,MATCH($A901,'Hoja de Trabajo para listado'!$CD$155:$CD$1048576,0),MATCH((CUADRO!P$5&amp;$E901),'Hoja de Trabajo para listado'!$CD$151:$DC$151,0)),0)</f>
        <v>0</v>
      </c>
      <c r="Q901" s="314">
        <f ca="1">+IFERROR(INDEX('Hoja de Trabajo para listado'!$A$155:$Z$1048576,MATCH($A901,'Hoja de Trabajo para listado'!$A$155:$A$1048576,0),MATCH((CUADRO!Q$5&amp;$E901),'Hoja de Trabajo para listado'!$A$151:$Z$151,0)),0)+IFERROR(INDEX('Hoja de Trabajo para listado'!$AB$155:$BA$1048576,MATCH($A901,'Hoja de Trabajo para listado'!$AB$155:$AB$1048576,0),MATCH((CUADRO!Q$5&amp;$E901),'Hoja de Trabajo para listado'!$AB$151:$BA$151,0)),0)+IFERROR(INDEX('Hoja de Trabajo para listado'!$BC$155:$CB$1048576,MATCH($A901,'Hoja de Trabajo para listado'!$BC$155:$BC$1048576,0),MATCH((CUADRO!Q$5&amp;$E901),'Hoja de Trabajo para listado'!$BC$151:$CB$151,0)),0)+IFERROR(INDEX('Hoja de Trabajo para listado'!$DE$153:$DG$274,MATCH($A901,'Hoja de Trabajo para listado'!$DE$153:$DE$1048576,0),MATCH((CUADRO!Q$5&amp;$E901),'Hoja de Trabajo para listado'!$DE$151:$DG$151,0)),0)+IFERROR(INDEX('Hoja de Trabajo para listado'!$CD$155:$DC$1048576,MATCH($A901,'Hoja de Trabajo para listado'!$CD$155:$CD$1048576,0),MATCH((CUADRO!Q$5&amp;$E901),'Hoja de Trabajo para listado'!$CD$151:$DC$151,0)),0)</f>
        <v>0</v>
      </c>
      <c r="R901" s="316">
        <f t="shared" ca="1" si="26"/>
        <v>185994.23</v>
      </c>
      <c r="S901" s="316">
        <f ca="1">+R900+R901</f>
        <v>187428.22</v>
      </c>
      <c r="T901" s="314">
        <f ca="1">+S901</f>
        <v>187428.22</v>
      </c>
      <c r="U901" s="348">
        <f t="shared" si="27"/>
        <v>2</v>
      </c>
      <c r="V901" s="319" t="str">
        <f>+VLOOKUP(A901,bd_lista!$A$3:$E$593,5,FALSE)</f>
        <v>Instituciones Descentralizadas</v>
      </c>
      <c r="W901" s="426"/>
    </row>
    <row r="902" spans="1:23" customFormat="1" ht="15" customHeight="1">
      <c r="A902" s="323">
        <v>234</v>
      </c>
      <c r="B902" s="427">
        <f>+A902</f>
        <v>234</v>
      </c>
      <c r="C902" s="318" t="str">
        <f>+VLOOKUP(A902,bd_lista!$A$3:$C$593,3,FALSE)</f>
        <v xml:space="preserve">Servicio Geológico Minero </v>
      </c>
      <c r="D902" s="429" t="str">
        <f>+C902</f>
        <v xml:space="preserve">Servicio Geológico Minero </v>
      </c>
      <c r="E902" s="339" t="s">
        <v>1418</v>
      </c>
      <c r="F902" s="314">
        <f ca="1">+IFERROR(INDEX('Hoja de Trabajo para listado'!$A$155:$Z$1048576,MATCH($A902,'Hoja de Trabajo para listado'!$A$155:$A$1048576,0),MATCH((CUADRO!F$5&amp;$E902),'Hoja de Trabajo para listado'!$A$151:$Z$151,0)),0)+IFERROR(INDEX('Hoja de Trabajo para listado'!$AB$155:$BA$1048576,MATCH($A902,'Hoja de Trabajo para listado'!$AB$155:$AB$1048576,0),MATCH((CUADRO!F$5&amp;$E902),'Hoja de Trabajo para listado'!$AB$151:$BA$151,0)),0)+IFERROR(INDEX('Hoja de Trabajo para listado'!$BC$155:$CB$1048576,MATCH($A902,'Hoja de Trabajo para listado'!$BC$155:$BC$1048576,0),MATCH((CUADRO!F$5&amp;$E902),'Hoja de Trabajo para listado'!$BC$151:$CB$151,0)),0)+IFERROR(INDEX('Hoja de Trabajo para listado'!$DE$153:$DG$274,MATCH($A902,'Hoja de Trabajo para listado'!$DE$153:$DE$1048576,0),MATCH((CUADRO!F$5&amp;$E902),'Hoja de Trabajo para listado'!$DE$151:$DG$151,0)),0)+IFERROR(INDEX('Hoja de Trabajo para listado'!$CD$155:$DC$1048576,MATCH($A902,'Hoja de Trabajo para listado'!$CD$155:$CD$1048576,0),MATCH((CUADRO!F$5&amp;$E902),'Hoja de Trabajo para listado'!$CD$151:$DC$151,0)),0)</f>
        <v>0</v>
      </c>
      <c r="G902" s="314">
        <f ca="1">+IFERROR(INDEX('Hoja de Trabajo para listado'!$A$155:$Z$1048576,MATCH($A902,'Hoja de Trabajo para listado'!$A$155:$A$1048576,0),MATCH((CUADRO!G$5&amp;$E902),'Hoja de Trabajo para listado'!$A$151:$Z$151,0)),0)+IFERROR(INDEX('Hoja de Trabajo para listado'!$AB$155:$BA$1048576,MATCH($A902,'Hoja de Trabajo para listado'!$AB$155:$AB$1048576,0),MATCH((CUADRO!G$5&amp;$E902),'Hoja de Trabajo para listado'!$AB$151:$BA$151,0)),0)+IFERROR(INDEX('Hoja de Trabajo para listado'!$BC$155:$CB$1048576,MATCH($A902,'Hoja de Trabajo para listado'!$BC$155:$BC$1048576,0),MATCH((CUADRO!G$5&amp;$E902),'Hoja de Trabajo para listado'!$BC$151:$CB$151,0)),0)+IFERROR(INDEX('Hoja de Trabajo para listado'!$DE$153:$DG$274,MATCH($A902,'Hoja de Trabajo para listado'!$DE$153:$DE$1048576,0),MATCH((CUADRO!G$5&amp;$E902),'Hoja de Trabajo para listado'!$DE$151:$DG$151,0)),0)+IFERROR(INDEX('Hoja de Trabajo para listado'!$CD$155:$DC$1048576,MATCH($A902,'Hoja de Trabajo para listado'!$CD$155:$CD$1048576,0),MATCH((CUADRO!G$5&amp;$E902),'Hoja de Trabajo para listado'!$CD$151:$DC$151,0)),0)</f>
        <v>0</v>
      </c>
      <c r="H902" s="314">
        <f ca="1">+IFERROR(INDEX('Hoja de Trabajo para listado'!$A$155:$Z$1048576,MATCH($A902,'Hoja de Trabajo para listado'!$A$155:$A$1048576,0),MATCH((CUADRO!H$5&amp;$E902),'Hoja de Trabajo para listado'!$A$151:$Z$151,0)),0)+IFERROR(INDEX('Hoja de Trabajo para listado'!$AB$155:$BA$1048576,MATCH($A902,'Hoja de Trabajo para listado'!$AB$155:$AB$1048576,0),MATCH((CUADRO!H$5&amp;$E902),'Hoja de Trabajo para listado'!$AB$151:$BA$151,0)),0)+IFERROR(INDEX('Hoja de Trabajo para listado'!$BC$155:$CB$1048576,MATCH($A902,'Hoja de Trabajo para listado'!$BC$155:$BC$1048576,0),MATCH((CUADRO!H$5&amp;$E902),'Hoja de Trabajo para listado'!$BC$151:$CB$151,0)),0)+IFERROR(INDEX('Hoja de Trabajo para listado'!$DE$153:$DG$274,MATCH($A902,'Hoja de Trabajo para listado'!$DE$153:$DE$1048576,0),MATCH((CUADRO!H$5&amp;$E902),'Hoja de Trabajo para listado'!$DE$151:$DG$151,0)),0)+IFERROR(INDEX('Hoja de Trabajo para listado'!$CD$155:$DC$1048576,MATCH($A902,'Hoja de Trabajo para listado'!$CD$155:$CD$1048576,0),MATCH((CUADRO!H$5&amp;$E902),'Hoja de Trabajo para listado'!$CD$151:$DC$151,0)),0)</f>
        <v>0</v>
      </c>
      <c r="I902" s="314">
        <f ca="1">+IFERROR(INDEX('Hoja de Trabajo para listado'!$A$155:$Z$1048576,MATCH($A902,'Hoja de Trabajo para listado'!$A$155:$A$1048576,0),MATCH((CUADRO!I$5&amp;$E902),'Hoja de Trabajo para listado'!$A$151:$Z$151,0)),0)+IFERROR(INDEX('Hoja de Trabajo para listado'!$AB$155:$BA$1048576,MATCH($A902,'Hoja de Trabajo para listado'!$AB$155:$AB$1048576,0),MATCH((CUADRO!I$5&amp;$E902),'Hoja de Trabajo para listado'!$AB$151:$BA$151,0)),0)+IFERROR(INDEX('Hoja de Trabajo para listado'!$BC$155:$CB$1048576,MATCH($A902,'Hoja de Trabajo para listado'!$BC$155:$BC$1048576,0),MATCH((CUADRO!I$5&amp;$E902),'Hoja de Trabajo para listado'!$BC$151:$CB$151,0)),0)+IFERROR(INDEX('Hoja de Trabajo para listado'!$DE$153:$DG$274,MATCH($A902,'Hoja de Trabajo para listado'!$DE$153:$DE$1048576,0),MATCH((CUADRO!I$5&amp;$E902),'Hoja de Trabajo para listado'!$DE$151:$DG$151,0)),0)+IFERROR(INDEX('Hoja de Trabajo para listado'!$CD$155:$DC$1048576,MATCH($A902,'Hoja de Trabajo para listado'!$CD$155:$CD$1048576,0),MATCH((CUADRO!I$5&amp;$E902),'Hoja de Trabajo para listado'!$CD$151:$DC$151,0)),0)</f>
        <v>0</v>
      </c>
      <c r="J902" s="314">
        <f ca="1">+IFERROR(INDEX('Hoja de Trabajo para listado'!$A$155:$Z$1048576,MATCH($A902,'Hoja de Trabajo para listado'!$A$155:$A$1048576,0),MATCH((CUADRO!J$5&amp;$E902),'Hoja de Trabajo para listado'!$A$151:$Z$151,0)),0)+IFERROR(INDEX('Hoja de Trabajo para listado'!$AB$155:$BA$1048576,MATCH($A902,'Hoja de Trabajo para listado'!$AB$155:$AB$1048576,0),MATCH((CUADRO!J$5&amp;$E902),'Hoja de Trabajo para listado'!$AB$151:$BA$151,0)),0)+IFERROR(INDEX('Hoja de Trabajo para listado'!$BC$155:$CB$1048576,MATCH($A902,'Hoja de Trabajo para listado'!$BC$155:$BC$1048576,0),MATCH((CUADRO!J$5&amp;$E902),'Hoja de Trabajo para listado'!$BC$151:$CB$151,0)),0)+IFERROR(INDEX('Hoja de Trabajo para listado'!$DE$153:$DG$274,MATCH($A902,'Hoja de Trabajo para listado'!$DE$153:$DE$1048576,0),MATCH((CUADRO!J$5&amp;$E902),'Hoja de Trabajo para listado'!$DE$151:$DG$151,0)),0)+IFERROR(INDEX('Hoja de Trabajo para listado'!$CD$155:$DC$1048576,MATCH($A902,'Hoja de Trabajo para listado'!$CD$155:$CD$1048576,0),MATCH((CUADRO!J$5&amp;$E902),'Hoja de Trabajo para listado'!$CD$151:$DC$151,0)),0)</f>
        <v>0</v>
      </c>
      <c r="K902" s="314">
        <f ca="1">+IFERROR(INDEX('Hoja de Trabajo para listado'!$A$155:$Z$1048576,MATCH($A902,'Hoja de Trabajo para listado'!$A$155:$A$1048576,0),MATCH((CUADRO!K$5&amp;$E902),'Hoja de Trabajo para listado'!$A$151:$Z$151,0)),0)+IFERROR(INDEX('Hoja de Trabajo para listado'!$AB$155:$BA$1048576,MATCH($A902,'Hoja de Trabajo para listado'!$AB$155:$AB$1048576,0),MATCH((CUADRO!K$5&amp;$E902),'Hoja de Trabajo para listado'!$AB$151:$BA$151,0)),0)+IFERROR(INDEX('Hoja de Trabajo para listado'!$BC$155:$CB$1048576,MATCH($A902,'Hoja de Trabajo para listado'!$BC$155:$BC$1048576,0),MATCH((CUADRO!K$5&amp;$E902),'Hoja de Trabajo para listado'!$BC$151:$CB$151,0)),0)+IFERROR(INDEX('Hoja de Trabajo para listado'!$DE$153:$DG$274,MATCH($A902,'Hoja de Trabajo para listado'!$DE$153:$DE$1048576,0),MATCH((CUADRO!K$5&amp;$E902),'Hoja de Trabajo para listado'!$DE$151:$DG$151,0)),0)+IFERROR(INDEX('Hoja de Trabajo para listado'!$CD$155:$DC$1048576,MATCH($A902,'Hoja de Trabajo para listado'!$CD$155:$CD$1048576,0),MATCH((CUADRO!K$5&amp;$E902),'Hoja de Trabajo para listado'!$CD$151:$DC$151,0)),0)</f>
        <v>0</v>
      </c>
      <c r="L902" s="314">
        <f ca="1">+IFERROR(INDEX('Hoja de Trabajo para listado'!$A$155:$Z$1048576,MATCH($A902,'Hoja de Trabajo para listado'!$A$155:$A$1048576,0),MATCH((CUADRO!L$5&amp;$E902),'Hoja de Trabajo para listado'!$A$151:$Z$151,0)),0)+IFERROR(INDEX('Hoja de Trabajo para listado'!$AB$155:$BA$1048576,MATCH($A902,'Hoja de Trabajo para listado'!$AB$155:$AB$1048576,0),MATCH((CUADRO!L$5&amp;$E902),'Hoja de Trabajo para listado'!$AB$151:$BA$151,0)),0)+IFERROR(INDEX('Hoja de Trabajo para listado'!$BC$155:$CB$1048576,MATCH($A902,'Hoja de Trabajo para listado'!$BC$155:$BC$1048576,0),MATCH((CUADRO!L$5&amp;$E902),'Hoja de Trabajo para listado'!$BC$151:$CB$151,0)),0)+IFERROR(INDEX('Hoja de Trabajo para listado'!$DE$153:$DG$274,MATCH($A902,'Hoja de Trabajo para listado'!$DE$153:$DE$1048576,0),MATCH((CUADRO!L$5&amp;$E902),'Hoja de Trabajo para listado'!$DE$151:$DG$151,0)),0)+IFERROR(INDEX('Hoja de Trabajo para listado'!$CD$155:$DC$1048576,MATCH($A902,'Hoja de Trabajo para listado'!$CD$155:$CD$1048576,0),MATCH((CUADRO!L$5&amp;$E902),'Hoja de Trabajo para listado'!$CD$151:$DC$151,0)),0)</f>
        <v>0</v>
      </c>
      <c r="M902" s="314">
        <f ca="1">+IFERROR(INDEX('Hoja de Trabajo para listado'!$A$155:$Z$1048576,MATCH($A902,'Hoja de Trabajo para listado'!$A$155:$A$1048576,0),MATCH((CUADRO!M$5&amp;$E902),'Hoja de Trabajo para listado'!$A$151:$Z$151,0)),0)+IFERROR(INDEX('Hoja de Trabajo para listado'!$AB$155:$BA$1048576,MATCH($A902,'Hoja de Trabajo para listado'!$AB$155:$AB$1048576,0),MATCH((CUADRO!M$5&amp;$E902),'Hoja de Trabajo para listado'!$AB$151:$BA$151,0)),0)+IFERROR(INDEX('Hoja de Trabajo para listado'!$BC$155:$CB$1048576,MATCH($A902,'Hoja de Trabajo para listado'!$BC$155:$BC$1048576,0),MATCH((CUADRO!M$5&amp;$E902),'Hoja de Trabajo para listado'!$BC$151:$CB$151,0)),0)+IFERROR(INDEX('Hoja de Trabajo para listado'!$DE$153:$DG$274,MATCH($A902,'Hoja de Trabajo para listado'!$DE$153:$DE$1048576,0),MATCH((CUADRO!M$5&amp;$E902),'Hoja de Trabajo para listado'!$DE$151:$DG$151,0)),0)+IFERROR(INDEX('Hoja de Trabajo para listado'!$CD$155:$DC$1048576,MATCH($A902,'Hoja de Trabajo para listado'!$CD$155:$CD$1048576,0),MATCH((CUADRO!M$5&amp;$E902),'Hoja de Trabajo para listado'!$CD$151:$DC$151,0)),0)</f>
        <v>0</v>
      </c>
      <c r="N902" s="314">
        <f ca="1">+IFERROR(INDEX('Hoja de Trabajo para listado'!$A$155:$Z$1048576,MATCH($A902,'Hoja de Trabajo para listado'!$A$155:$A$1048576,0),MATCH((CUADRO!N$5&amp;$E902),'Hoja de Trabajo para listado'!$A$151:$Z$151,0)),0)+IFERROR(INDEX('Hoja de Trabajo para listado'!$AB$155:$BA$1048576,MATCH($A902,'Hoja de Trabajo para listado'!$AB$155:$AB$1048576,0),MATCH((CUADRO!N$5&amp;$E902),'Hoja de Trabajo para listado'!$AB$151:$BA$151,0)),0)+IFERROR(INDEX('Hoja de Trabajo para listado'!$BC$155:$CB$1048576,MATCH($A902,'Hoja de Trabajo para listado'!$BC$155:$BC$1048576,0),MATCH((CUADRO!N$5&amp;$E902),'Hoja de Trabajo para listado'!$BC$151:$CB$151,0)),0)+IFERROR(INDEX('Hoja de Trabajo para listado'!$DE$153:$DG$274,MATCH($A902,'Hoja de Trabajo para listado'!$DE$153:$DE$1048576,0),MATCH((CUADRO!N$5&amp;$E902),'Hoja de Trabajo para listado'!$DE$151:$DG$151,0)),0)+IFERROR(INDEX('Hoja de Trabajo para listado'!$CD$155:$DC$1048576,MATCH($A902,'Hoja de Trabajo para listado'!$CD$155:$CD$1048576,0),MATCH((CUADRO!N$5&amp;$E902),'Hoja de Trabajo para listado'!$CD$151:$DC$151,0)),0)</f>
        <v>0</v>
      </c>
      <c r="O902" s="314">
        <f ca="1">+IFERROR(INDEX('Hoja de Trabajo para listado'!$A$155:$Z$1048576,MATCH($A902,'Hoja de Trabajo para listado'!$A$155:$A$1048576,0),MATCH((CUADRO!O$5&amp;$E902),'Hoja de Trabajo para listado'!$A$151:$Z$151,0)),0)+IFERROR(INDEX('Hoja de Trabajo para listado'!$AB$155:$BA$1048576,MATCH($A902,'Hoja de Trabajo para listado'!$AB$155:$AB$1048576,0),MATCH((CUADRO!O$5&amp;$E902),'Hoja de Trabajo para listado'!$AB$151:$BA$151,0)),0)+IFERROR(INDEX('Hoja de Trabajo para listado'!$BC$155:$CB$1048576,MATCH($A902,'Hoja de Trabajo para listado'!$BC$155:$BC$1048576,0),MATCH((CUADRO!O$5&amp;$E902),'Hoja de Trabajo para listado'!$BC$151:$CB$151,0)),0)+IFERROR(INDEX('Hoja de Trabajo para listado'!$DE$153:$DG$274,MATCH($A902,'Hoja de Trabajo para listado'!$DE$153:$DE$1048576,0),MATCH((CUADRO!O$5&amp;$E902),'Hoja de Trabajo para listado'!$DE$151:$DG$151,0)),0)+IFERROR(INDEX('Hoja de Trabajo para listado'!$CD$155:$DC$1048576,MATCH($A902,'Hoja de Trabajo para listado'!$CD$155:$CD$1048576,0),MATCH((CUADRO!O$5&amp;$E902),'Hoja de Trabajo para listado'!$CD$151:$DC$151,0)),0)</f>
        <v>0</v>
      </c>
      <c r="P902" s="314">
        <f ca="1">+IFERROR(INDEX('Hoja de Trabajo para listado'!$A$155:$Z$1048576,MATCH($A902,'Hoja de Trabajo para listado'!$A$155:$A$1048576,0),MATCH((CUADRO!P$5&amp;$E902),'Hoja de Trabajo para listado'!$A$151:$Z$151,0)),0)+IFERROR(INDEX('Hoja de Trabajo para listado'!$AB$155:$BA$1048576,MATCH($A902,'Hoja de Trabajo para listado'!$AB$155:$AB$1048576,0),MATCH((CUADRO!P$5&amp;$E902),'Hoja de Trabajo para listado'!$AB$151:$BA$151,0)),0)+IFERROR(INDEX('Hoja de Trabajo para listado'!$BC$155:$CB$1048576,MATCH($A902,'Hoja de Trabajo para listado'!$BC$155:$BC$1048576,0),MATCH((CUADRO!P$5&amp;$E902),'Hoja de Trabajo para listado'!$BC$151:$CB$151,0)),0)+IFERROR(INDEX('Hoja de Trabajo para listado'!$DE$153:$DG$274,MATCH($A902,'Hoja de Trabajo para listado'!$DE$153:$DE$1048576,0),MATCH((CUADRO!P$5&amp;$E902),'Hoja de Trabajo para listado'!$DE$151:$DG$151,0)),0)+IFERROR(INDEX('Hoja de Trabajo para listado'!$CD$155:$DC$1048576,MATCH($A902,'Hoja de Trabajo para listado'!$CD$155:$CD$1048576,0),MATCH((CUADRO!P$5&amp;$E902),'Hoja de Trabajo para listado'!$CD$151:$DC$151,0)),0)</f>
        <v>0</v>
      </c>
      <c r="Q902" s="314">
        <f ca="1">+IFERROR(INDEX('Hoja de Trabajo para listado'!$A$155:$Z$1048576,MATCH($A902,'Hoja de Trabajo para listado'!$A$155:$A$1048576,0),MATCH((CUADRO!Q$5&amp;$E902),'Hoja de Trabajo para listado'!$A$151:$Z$151,0)),0)+IFERROR(INDEX('Hoja de Trabajo para listado'!$AB$155:$BA$1048576,MATCH($A902,'Hoja de Trabajo para listado'!$AB$155:$AB$1048576,0),MATCH((CUADRO!Q$5&amp;$E902),'Hoja de Trabajo para listado'!$AB$151:$BA$151,0)),0)+IFERROR(INDEX('Hoja de Trabajo para listado'!$BC$155:$CB$1048576,MATCH($A902,'Hoja de Trabajo para listado'!$BC$155:$BC$1048576,0),MATCH((CUADRO!Q$5&amp;$E902),'Hoja de Trabajo para listado'!$BC$151:$CB$151,0)),0)+IFERROR(INDEX('Hoja de Trabajo para listado'!$DE$153:$DG$274,MATCH($A902,'Hoja de Trabajo para listado'!$DE$153:$DE$1048576,0),MATCH((CUADRO!Q$5&amp;$E902),'Hoja de Trabajo para listado'!$DE$151:$DG$151,0)),0)+IFERROR(INDEX('Hoja de Trabajo para listado'!$CD$155:$DC$1048576,MATCH($A902,'Hoja de Trabajo para listado'!$CD$155:$CD$1048576,0),MATCH((CUADRO!Q$5&amp;$E902),'Hoja de Trabajo para listado'!$CD$151:$DC$151,0)),0)</f>
        <v>0</v>
      </c>
      <c r="R902" s="314">
        <f t="shared" ref="R902:R965" ca="1" si="28">+SUM(F902:Q902)</f>
        <v>0</v>
      </c>
      <c r="S902" s="314"/>
      <c r="T902" s="314">
        <f ca="1">+T903</f>
        <v>100419.23</v>
      </c>
      <c r="U902" s="313">
        <f t="shared" ref="U902:U965" si="29">+IF(E902="Débitos",1,2)</f>
        <v>1</v>
      </c>
      <c r="V902" s="319" t="str">
        <f>+VLOOKUP(A902,bd_lista!$A$3:$E$593,5,FALSE)</f>
        <v>Instituciones Descentralizadas</v>
      </c>
      <c r="W902" s="425" t="str">
        <f>+V902</f>
        <v>Instituciones Descentralizadas</v>
      </c>
    </row>
    <row r="903" spans="1:23" customFormat="1" ht="15" customHeight="1">
      <c r="A903" s="323">
        <v>234</v>
      </c>
      <c r="B903" s="428"/>
      <c r="C903" s="339" t="str">
        <f>+VLOOKUP(A903,bd_lista!$A$3:$C$593,3,FALSE)</f>
        <v xml:space="preserve">Servicio Geológico Minero </v>
      </c>
      <c r="D903" s="430"/>
      <c r="E903" s="319" t="s">
        <v>1419</v>
      </c>
      <c r="F903" s="316">
        <f ca="1">+IFERROR(INDEX('Hoja de Trabajo para listado'!$A$155:$Z$1048576,MATCH($A903,'Hoja de Trabajo para listado'!$A$155:$A$1048576,0),MATCH((CUADRO!F$5&amp;$E903),'Hoja de Trabajo para listado'!$A$151:$Z$151,0)),0)+IFERROR(INDEX('Hoja de Trabajo para listado'!$AB$155:$BA$1048576,MATCH($A903,'Hoja de Trabajo para listado'!$AB$155:$AB$1048576,0),MATCH((CUADRO!F$5&amp;$E903),'Hoja de Trabajo para listado'!$AB$151:$BA$151,0)),0)+IFERROR(INDEX('Hoja de Trabajo para listado'!$BC$155:$CB$1048576,MATCH($A903,'Hoja de Trabajo para listado'!$BC$155:$BC$1048576,0),MATCH((CUADRO!F$5&amp;$E903),'Hoja de Trabajo para listado'!$BC$151:$CB$151,0)),0)+IFERROR(INDEX('Hoja de Trabajo para listado'!$DE$153:$DG$274,MATCH($A903,'Hoja de Trabajo para listado'!$DE$153:$DE$1048576,0),MATCH((CUADRO!F$5&amp;$E903),'Hoja de Trabajo para listado'!$DE$151:$DG$151,0)),0)+IFERROR(INDEX('Hoja de Trabajo para listado'!$CD$155:$DC$1048576,MATCH($A903,'Hoja de Trabajo para listado'!$CD$155:$CD$1048576,0),MATCH((CUADRO!F$5&amp;$E903),'Hoja de Trabajo para listado'!$CD$151:$DC$151,0)),0)</f>
        <v>0</v>
      </c>
      <c r="G903" s="316">
        <f ca="1">+IFERROR(INDEX('Hoja de Trabajo para listado'!$A$155:$Z$1048576,MATCH($A903,'Hoja de Trabajo para listado'!$A$155:$A$1048576,0),MATCH((CUADRO!G$5&amp;$E903),'Hoja de Trabajo para listado'!$A$151:$Z$151,0)),0)+IFERROR(INDEX('Hoja de Trabajo para listado'!$AB$155:$BA$1048576,MATCH($A903,'Hoja de Trabajo para listado'!$AB$155:$AB$1048576,0),MATCH((CUADRO!G$5&amp;$E903),'Hoja de Trabajo para listado'!$AB$151:$BA$151,0)),0)+IFERROR(INDEX('Hoja de Trabajo para listado'!$BC$155:$CB$1048576,MATCH($A903,'Hoja de Trabajo para listado'!$BC$155:$BC$1048576,0),MATCH((CUADRO!G$5&amp;$E903),'Hoja de Trabajo para listado'!$BC$151:$CB$151,0)),0)+IFERROR(INDEX('Hoja de Trabajo para listado'!$DE$153:$DG$274,MATCH($A903,'Hoja de Trabajo para listado'!$DE$153:$DE$1048576,0),MATCH((CUADRO!G$5&amp;$E903),'Hoja de Trabajo para listado'!$DE$151:$DG$151,0)),0)+IFERROR(INDEX('Hoja de Trabajo para listado'!$CD$155:$DC$1048576,MATCH($A903,'Hoja de Trabajo para listado'!$CD$155:$CD$1048576,0),MATCH((CUADRO!G$5&amp;$E903),'Hoja de Trabajo para listado'!$CD$151:$DC$151,0)),0)</f>
        <v>0</v>
      </c>
      <c r="H903" s="316">
        <f ca="1">+IFERROR(INDEX('Hoja de Trabajo para listado'!$A$155:$Z$1048576,MATCH($A903,'Hoja de Trabajo para listado'!$A$155:$A$1048576,0),MATCH((CUADRO!H$5&amp;$E903),'Hoja de Trabajo para listado'!$A$151:$Z$151,0)),0)+IFERROR(INDEX('Hoja de Trabajo para listado'!$AB$155:$BA$1048576,MATCH($A903,'Hoja de Trabajo para listado'!$AB$155:$AB$1048576,0),MATCH((CUADRO!H$5&amp;$E903),'Hoja de Trabajo para listado'!$AB$151:$BA$151,0)),0)+IFERROR(INDEX('Hoja de Trabajo para listado'!$BC$155:$CB$1048576,MATCH($A903,'Hoja de Trabajo para listado'!$BC$155:$BC$1048576,0),MATCH((CUADRO!H$5&amp;$E903),'Hoja de Trabajo para listado'!$BC$151:$CB$151,0)),0)+IFERROR(INDEX('Hoja de Trabajo para listado'!$DE$153:$DG$274,MATCH($A903,'Hoja de Trabajo para listado'!$DE$153:$DE$1048576,0),MATCH((CUADRO!H$5&amp;$E903),'Hoja de Trabajo para listado'!$DE$151:$DG$151,0)),0)+IFERROR(INDEX('Hoja de Trabajo para listado'!$CD$155:$DC$1048576,MATCH($A903,'Hoja de Trabajo para listado'!$CD$155:$CD$1048576,0),MATCH((CUADRO!H$5&amp;$E903),'Hoja de Trabajo para listado'!$CD$151:$DC$151,0)),0)</f>
        <v>21042.91</v>
      </c>
      <c r="I903" s="316">
        <f ca="1">+IFERROR(INDEX('Hoja de Trabajo para listado'!$A$155:$Z$1048576,MATCH($A903,'Hoja de Trabajo para listado'!$A$155:$A$1048576,0),MATCH((CUADRO!I$5&amp;$E903),'Hoja de Trabajo para listado'!$A$151:$Z$151,0)),0)+IFERROR(INDEX('Hoja de Trabajo para listado'!$AB$155:$BA$1048576,MATCH($A903,'Hoja de Trabajo para listado'!$AB$155:$AB$1048576,0),MATCH((CUADRO!I$5&amp;$E903),'Hoja de Trabajo para listado'!$AB$151:$BA$151,0)),0)+IFERROR(INDEX('Hoja de Trabajo para listado'!$BC$155:$CB$1048576,MATCH($A903,'Hoja de Trabajo para listado'!$BC$155:$BC$1048576,0),MATCH((CUADRO!I$5&amp;$E903),'Hoja de Trabajo para listado'!$BC$151:$CB$151,0)),0)+IFERROR(INDEX('Hoja de Trabajo para listado'!$DE$153:$DG$274,MATCH($A903,'Hoja de Trabajo para listado'!$DE$153:$DE$1048576,0),MATCH((CUADRO!I$5&amp;$E903),'Hoja de Trabajo para listado'!$DE$151:$DG$151,0)),0)+IFERROR(INDEX('Hoja de Trabajo para listado'!$CD$155:$DC$1048576,MATCH($A903,'Hoja de Trabajo para listado'!$CD$155:$CD$1048576,0),MATCH((CUADRO!I$5&amp;$E903),'Hoja de Trabajo para listado'!$CD$151:$DC$151,0)),0)</f>
        <v>0</v>
      </c>
      <c r="J903" s="316">
        <f ca="1">+IFERROR(INDEX('Hoja de Trabajo para listado'!$A$155:$Z$1048576,MATCH($A903,'Hoja de Trabajo para listado'!$A$155:$A$1048576,0),MATCH((CUADRO!J$5&amp;$E903),'Hoja de Trabajo para listado'!$A$151:$Z$151,0)),0)+IFERROR(INDEX('Hoja de Trabajo para listado'!$AB$155:$BA$1048576,MATCH($A903,'Hoja de Trabajo para listado'!$AB$155:$AB$1048576,0),MATCH((CUADRO!J$5&amp;$E903),'Hoja de Trabajo para listado'!$AB$151:$BA$151,0)),0)+IFERROR(INDEX('Hoja de Trabajo para listado'!$BC$155:$CB$1048576,MATCH($A903,'Hoja de Trabajo para listado'!$BC$155:$BC$1048576,0),MATCH((CUADRO!J$5&amp;$E903),'Hoja de Trabajo para listado'!$BC$151:$CB$151,0)),0)+IFERROR(INDEX('Hoja de Trabajo para listado'!$DE$153:$DG$274,MATCH($A903,'Hoja de Trabajo para listado'!$DE$153:$DE$1048576,0),MATCH((CUADRO!J$5&amp;$E903),'Hoja de Trabajo para listado'!$DE$151:$DG$151,0)),0)+IFERROR(INDEX('Hoja de Trabajo para listado'!$CD$155:$DC$1048576,MATCH($A903,'Hoja de Trabajo para listado'!$CD$155:$CD$1048576,0),MATCH((CUADRO!J$5&amp;$E903),'Hoja de Trabajo para listado'!$CD$151:$DC$151,0)),0)</f>
        <v>1580.2</v>
      </c>
      <c r="K903" s="314">
        <f ca="1">+IFERROR(INDEX('Hoja de Trabajo para listado'!$A$155:$Z$1048576,MATCH($A903,'Hoja de Trabajo para listado'!$A$155:$A$1048576,0),MATCH((CUADRO!K$5&amp;$E903),'Hoja de Trabajo para listado'!$A$151:$Z$151,0)),0)+IFERROR(INDEX('Hoja de Trabajo para listado'!$AB$155:$BA$1048576,MATCH($A903,'Hoja de Trabajo para listado'!$AB$155:$AB$1048576,0),MATCH((CUADRO!K$5&amp;$E903),'Hoja de Trabajo para listado'!$AB$151:$BA$151,0)),0)+IFERROR(INDEX('Hoja de Trabajo para listado'!$BC$155:$CB$1048576,MATCH($A903,'Hoja de Trabajo para listado'!$BC$155:$BC$1048576,0),MATCH((CUADRO!K$5&amp;$E903),'Hoja de Trabajo para listado'!$BC$151:$CB$151,0)),0)+IFERROR(INDEX('Hoja de Trabajo para listado'!$DE$153:$DG$274,MATCH($A903,'Hoja de Trabajo para listado'!$DE$153:$DE$1048576,0),MATCH((CUADRO!K$5&amp;$E903),'Hoja de Trabajo para listado'!$DE$151:$DG$151,0)),0)+IFERROR(INDEX('Hoja de Trabajo para listado'!$CD$155:$DC$1048576,MATCH($A903,'Hoja de Trabajo para listado'!$CD$155:$CD$1048576,0),MATCH((CUADRO!K$5&amp;$E903),'Hoja de Trabajo para listado'!$CD$151:$DC$151,0)),0)</f>
        <v>77796.12</v>
      </c>
      <c r="L903" s="314">
        <f ca="1">+IFERROR(INDEX('Hoja de Trabajo para listado'!$A$155:$Z$1048576,MATCH($A903,'Hoja de Trabajo para listado'!$A$155:$A$1048576,0),MATCH((CUADRO!L$5&amp;$E903),'Hoja de Trabajo para listado'!$A$151:$Z$151,0)),0)+IFERROR(INDEX('Hoja de Trabajo para listado'!$AB$155:$BA$1048576,MATCH($A903,'Hoja de Trabajo para listado'!$AB$155:$AB$1048576,0),MATCH((CUADRO!L$5&amp;$E903),'Hoja de Trabajo para listado'!$AB$151:$BA$151,0)),0)+IFERROR(INDEX('Hoja de Trabajo para listado'!$BC$155:$CB$1048576,MATCH($A903,'Hoja de Trabajo para listado'!$BC$155:$BC$1048576,0),MATCH((CUADRO!L$5&amp;$E903),'Hoja de Trabajo para listado'!$BC$151:$CB$151,0)),0)+IFERROR(INDEX('Hoja de Trabajo para listado'!$DE$153:$DG$274,MATCH($A903,'Hoja de Trabajo para listado'!$DE$153:$DE$1048576,0),MATCH((CUADRO!L$5&amp;$E903),'Hoja de Trabajo para listado'!$DE$151:$DG$151,0)),0)+IFERROR(INDEX('Hoja de Trabajo para listado'!$CD$155:$DC$1048576,MATCH($A903,'Hoja de Trabajo para listado'!$CD$155:$CD$1048576,0),MATCH((CUADRO!L$5&amp;$E903),'Hoja de Trabajo para listado'!$CD$151:$DC$151,0)),0)</f>
        <v>0</v>
      </c>
      <c r="M903" s="314">
        <f ca="1">+IFERROR(INDEX('Hoja de Trabajo para listado'!$A$155:$Z$1048576,MATCH($A903,'Hoja de Trabajo para listado'!$A$155:$A$1048576,0),MATCH((CUADRO!M$5&amp;$E903),'Hoja de Trabajo para listado'!$A$151:$Z$151,0)),0)+IFERROR(INDEX('Hoja de Trabajo para listado'!$AB$155:$BA$1048576,MATCH($A903,'Hoja de Trabajo para listado'!$AB$155:$AB$1048576,0),MATCH((CUADRO!M$5&amp;$E903),'Hoja de Trabajo para listado'!$AB$151:$BA$151,0)),0)+IFERROR(INDEX('Hoja de Trabajo para listado'!$BC$155:$CB$1048576,MATCH($A903,'Hoja de Trabajo para listado'!$BC$155:$BC$1048576,0),MATCH((CUADRO!M$5&amp;$E903),'Hoja de Trabajo para listado'!$BC$151:$CB$151,0)),0)+IFERROR(INDEX('Hoja de Trabajo para listado'!$DE$153:$DG$274,MATCH($A903,'Hoja de Trabajo para listado'!$DE$153:$DE$1048576,0),MATCH((CUADRO!M$5&amp;$E903),'Hoja de Trabajo para listado'!$DE$151:$DG$151,0)),0)+IFERROR(INDEX('Hoja de Trabajo para listado'!$CD$155:$DC$1048576,MATCH($A903,'Hoja de Trabajo para listado'!$CD$155:$CD$1048576,0),MATCH((CUADRO!M$5&amp;$E903),'Hoja de Trabajo para listado'!$CD$151:$DC$151,0)),0)</f>
        <v>0</v>
      </c>
      <c r="N903" s="314">
        <f ca="1">+IFERROR(INDEX('Hoja de Trabajo para listado'!$A$155:$Z$1048576,MATCH($A903,'Hoja de Trabajo para listado'!$A$155:$A$1048576,0),MATCH((CUADRO!N$5&amp;$E903),'Hoja de Trabajo para listado'!$A$151:$Z$151,0)),0)+IFERROR(INDEX('Hoja de Trabajo para listado'!$AB$155:$BA$1048576,MATCH($A903,'Hoja de Trabajo para listado'!$AB$155:$AB$1048576,0),MATCH((CUADRO!N$5&amp;$E903),'Hoja de Trabajo para listado'!$AB$151:$BA$151,0)),0)+IFERROR(INDEX('Hoja de Trabajo para listado'!$BC$155:$CB$1048576,MATCH($A903,'Hoja de Trabajo para listado'!$BC$155:$BC$1048576,0),MATCH((CUADRO!N$5&amp;$E903),'Hoja de Trabajo para listado'!$BC$151:$CB$151,0)),0)+IFERROR(INDEX('Hoja de Trabajo para listado'!$DE$153:$DG$274,MATCH($A903,'Hoja de Trabajo para listado'!$DE$153:$DE$1048576,0),MATCH((CUADRO!N$5&amp;$E903),'Hoja de Trabajo para listado'!$DE$151:$DG$151,0)),0)+IFERROR(INDEX('Hoja de Trabajo para listado'!$CD$155:$DC$1048576,MATCH($A903,'Hoja de Trabajo para listado'!$CD$155:$CD$1048576,0),MATCH((CUADRO!N$5&amp;$E903),'Hoja de Trabajo para listado'!$CD$151:$DC$151,0)),0)</f>
        <v>0</v>
      </c>
      <c r="O903" s="314">
        <f ca="1">+IFERROR(INDEX('Hoja de Trabajo para listado'!$A$155:$Z$1048576,MATCH($A903,'Hoja de Trabajo para listado'!$A$155:$A$1048576,0),MATCH((CUADRO!O$5&amp;$E903),'Hoja de Trabajo para listado'!$A$151:$Z$151,0)),0)+IFERROR(INDEX('Hoja de Trabajo para listado'!$AB$155:$BA$1048576,MATCH($A903,'Hoja de Trabajo para listado'!$AB$155:$AB$1048576,0),MATCH((CUADRO!O$5&amp;$E903),'Hoja de Trabajo para listado'!$AB$151:$BA$151,0)),0)+IFERROR(INDEX('Hoja de Trabajo para listado'!$BC$155:$CB$1048576,MATCH($A903,'Hoja de Trabajo para listado'!$BC$155:$BC$1048576,0),MATCH((CUADRO!O$5&amp;$E903),'Hoja de Trabajo para listado'!$BC$151:$CB$151,0)),0)+IFERROR(INDEX('Hoja de Trabajo para listado'!$DE$153:$DG$274,MATCH($A903,'Hoja de Trabajo para listado'!$DE$153:$DE$1048576,0),MATCH((CUADRO!O$5&amp;$E903),'Hoja de Trabajo para listado'!$DE$151:$DG$151,0)),0)+IFERROR(INDEX('Hoja de Trabajo para listado'!$CD$155:$DC$1048576,MATCH($A903,'Hoja de Trabajo para listado'!$CD$155:$CD$1048576,0),MATCH((CUADRO!O$5&amp;$E903),'Hoja de Trabajo para listado'!$CD$151:$DC$151,0)),0)</f>
        <v>0</v>
      </c>
      <c r="P903" s="314">
        <f ca="1">+IFERROR(INDEX('Hoja de Trabajo para listado'!$A$155:$Z$1048576,MATCH($A903,'Hoja de Trabajo para listado'!$A$155:$A$1048576,0),MATCH((CUADRO!P$5&amp;$E903),'Hoja de Trabajo para listado'!$A$151:$Z$151,0)),0)+IFERROR(INDEX('Hoja de Trabajo para listado'!$AB$155:$BA$1048576,MATCH($A903,'Hoja de Trabajo para listado'!$AB$155:$AB$1048576,0),MATCH((CUADRO!P$5&amp;$E903),'Hoja de Trabajo para listado'!$AB$151:$BA$151,0)),0)+IFERROR(INDEX('Hoja de Trabajo para listado'!$BC$155:$CB$1048576,MATCH($A903,'Hoja de Trabajo para listado'!$BC$155:$BC$1048576,0),MATCH((CUADRO!P$5&amp;$E903),'Hoja de Trabajo para listado'!$BC$151:$CB$151,0)),0)+IFERROR(INDEX('Hoja de Trabajo para listado'!$DE$153:$DG$274,MATCH($A903,'Hoja de Trabajo para listado'!$DE$153:$DE$1048576,0),MATCH((CUADRO!P$5&amp;$E903),'Hoja de Trabajo para listado'!$DE$151:$DG$151,0)),0)+IFERROR(INDEX('Hoja de Trabajo para listado'!$CD$155:$DC$1048576,MATCH($A903,'Hoja de Trabajo para listado'!$CD$155:$CD$1048576,0),MATCH((CUADRO!P$5&amp;$E903),'Hoja de Trabajo para listado'!$CD$151:$DC$151,0)),0)</f>
        <v>0</v>
      </c>
      <c r="Q903" s="314">
        <f ca="1">+IFERROR(INDEX('Hoja de Trabajo para listado'!$A$155:$Z$1048576,MATCH($A903,'Hoja de Trabajo para listado'!$A$155:$A$1048576,0),MATCH((CUADRO!Q$5&amp;$E903),'Hoja de Trabajo para listado'!$A$151:$Z$151,0)),0)+IFERROR(INDEX('Hoja de Trabajo para listado'!$AB$155:$BA$1048576,MATCH($A903,'Hoja de Trabajo para listado'!$AB$155:$AB$1048576,0),MATCH((CUADRO!Q$5&amp;$E903),'Hoja de Trabajo para listado'!$AB$151:$BA$151,0)),0)+IFERROR(INDEX('Hoja de Trabajo para listado'!$BC$155:$CB$1048576,MATCH($A903,'Hoja de Trabajo para listado'!$BC$155:$BC$1048576,0),MATCH((CUADRO!Q$5&amp;$E903),'Hoja de Trabajo para listado'!$BC$151:$CB$151,0)),0)+IFERROR(INDEX('Hoja de Trabajo para listado'!$DE$153:$DG$274,MATCH($A903,'Hoja de Trabajo para listado'!$DE$153:$DE$1048576,0),MATCH((CUADRO!Q$5&amp;$E903),'Hoja de Trabajo para listado'!$DE$151:$DG$151,0)),0)+IFERROR(INDEX('Hoja de Trabajo para listado'!$CD$155:$DC$1048576,MATCH($A903,'Hoja de Trabajo para listado'!$CD$155:$CD$1048576,0),MATCH((CUADRO!Q$5&amp;$E903),'Hoja de Trabajo para listado'!$CD$151:$DC$151,0)),0)</f>
        <v>0</v>
      </c>
      <c r="R903" s="316">
        <f t="shared" ca="1" si="28"/>
        <v>100419.23</v>
      </c>
      <c r="S903" s="316">
        <f ca="1">+R902+R903</f>
        <v>100419.23</v>
      </c>
      <c r="T903" s="314">
        <f ca="1">+S903</f>
        <v>100419.23</v>
      </c>
      <c r="U903" s="348">
        <f t="shared" si="29"/>
        <v>2</v>
      </c>
      <c r="V903" s="319" t="str">
        <f>+VLOOKUP(A903,bd_lista!$A$3:$E$593,5,FALSE)</f>
        <v>Instituciones Descentralizadas</v>
      </c>
      <c r="W903" s="426"/>
    </row>
    <row r="904" spans="1:23" customFormat="1" ht="15" customHeight="1">
      <c r="A904" s="323">
        <v>119</v>
      </c>
      <c r="B904" s="427">
        <f>+A904</f>
        <v>119</v>
      </c>
      <c r="C904" s="318" t="str">
        <f>+VLOOKUP(A904,bd_lista!$A$3:$C$593,3,FALSE)</f>
        <v>Agencia para el Des. de la Soc. de la Información en Bolivia</v>
      </c>
      <c r="D904" s="429" t="str">
        <f>+C904</f>
        <v>Agencia para el Des. de la Soc. de la Información en Bolivia</v>
      </c>
      <c r="E904" s="339" t="s">
        <v>1418</v>
      </c>
      <c r="F904" s="314">
        <f ca="1">+IFERROR(INDEX('Hoja de Trabajo para listado'!$A$155:$Z$1048576,MATCH($A904,'Hoja de Trabajo para listado'!$A$155:$A$1048576,0),MATCH((CUADRO!F$5&amp;$E904),'Hoja de Trabajo para listado'!$A$151:$Z$151,0)),0)+IFERROR(INDEX('Hoja de Trabajo para listado'!$AB$155:$BA$1048576,MATCH($A904,'Hoja de Trabajo para listado'!$AB$155:$AB$1048576,0),MATCH((CUADRO!F$5&amp;$E904),'Hoja de Trabajo para listado'!$AB$151:$BA$151,0)),0)+IFERROR(INDEX('Hoja de Trabajo para listado'!$BC$155:$CB$1048576,MATCH($A904,'Hoja de Trabajo para listado'!$BC$155:$BC$1048576,0),MATCH((CUADRO!F$5&amp;$E904),'Hoja de Trabajo para listado'!$BC$151:$CB$151,0)),0)+IFERROR(INDEX('Hoja de Trabajo para listado'!$DE$153:$DG$274,MATCH($A904,'Hoja de Trabajo para listado'!$DE$153:$DE$1048576,0),MATCH((CUADRO!F$5&amp;$E904),'Hoja de Trabajo para listado'!$DE$151:$DG$151,0)),0)+IFERROR(INDEX('Hoja de Trabajo para listado'!$CD$155:$DC$1048576,MATCH($A904,'Hoja de Trabajo para listado'!$CD$155:$CD$1048576,0),MATCH((CUADRO!F$5&amp;$E904),'Hoja de Trabajo para listado'!$CD$151:$DC$151,0)),0)</f>
        <v>700</v>
      </c>
      <c r="G904" s="314">
        <f ca="1">+IFERROR(INDEX('Hoja de Trabajo para listado'!$A$155:$Z$1048576,MATCH($A904,'Hoja de Trabajo para listado'!$A$155:$A$1048576,0),MATCH((CUADRO!G$5&amp;$E904),'Hoja de Trabajo para listado'!$A$151:$Z$151,0)),0)+IFERROR(INDEX('Hoja de Trabajo para listado'!$AB$155:$BA$1048576,MATCH($A904,'Hoja de Trabajo para listado'!$AB$155:$AB$1048576,0),MATCH((CUADRO!G$5&amp;$E904),'Hoja de Trabajo para listado'!$AB$151:$BA$151,0)),0)+IFERROR(INDEX('Hoja de Trabajo para listado'!$BC$155:$CB$1048576,MATCH($A904,'Hoja de Trabajo para listado'!$BC$155:$BC$1048576,0),MATCH((CUADRO!G$5&amp;$E904),'Hoja de Trabajo para listado'!$BC$151:$CB$151,0)),0)+IFERROR(INDEX('Hoja de Trabajo para listado'!$DE$153:$DG$274,MATCH($A904,'Hoja de Trabajo para listado'!$DE$153:$DE$1048576,0),MATCH((CUADRO!G$5&amp;$E904),'Hoja de Trabajo para listado'!$DE$151:$DG$151,0)),0)+IFERROR(INDEX('Hoja de Trabajo para listado'!$CD$155:$DC$1048576,MATCH($A904,'Hoja de Trabajo para listado'!$CD$155:$CD$1048576,0),MATCH((CUADRO!G$5&amp;$E904),'Hoja de Trabajo para listado'!$CD$151:$DC$151,0)),0)</f>
        <v>750</v>
      </c>
      <c r="H904" s="314">
        <f ca="1">+IFERROR(INDEX('Hoja de Trabajo para listado'!$A$155:$Z$1048576,MATCH($A904,'Hoja de Trabajo para listado'!$A$155:$A$1048576,0),MATCH((CUADRO!H$5&amp;$E904),'Hoja de Trabajo para listado'!$A$151:$Z$151,0)),0)+IFERROR(INDEX('Hoja de Trabajo para listado'!$AB$155:$BA$1048576,MATCH($A904,'Hoja de Trabajo para listado'!$AB$155:$AB$1048576,0),MATCH((CUADRO!H$5&amp;$E904),'Hoja de Trabajo para listado'!$AB$151:$BA$151,0)),0)+IFERROR(INDEX('Hoja de Trabajo para listado'!$BC$155:$CB$1048576,MATCH($A904,'Hoja de Trabajo para listado'!$BC$155:$BC$1048576,0),MATCH((CUADRO!H$5&amp;$E904),'Hoja de Trabajo para listado'!$BC$151:$CB$151,0)),0)+IFERROR(INDEX('Hoja de Trabajo para listado'!$DE$153:$DG$274,MATCH($A904,'Hoja de Trabajo para listado'!$DE$153:$DE$1048576,0),MATCH((CUADRO!H$5&amp;$E904),'Hoja de Trabajo para listado'!$DE$151:$DG$151,0)),0)+IFERROR(INDEX('Hoja de Trabajo para listado'!$CD$155:$DC$1048576,MATCH($A904,'Hoja de Trabajo para listado'!$CD$155:$CD$1048576,0),MATCH((CUADRO!H$5&amp;$E904),'Hoja de Trabajo para listado'!$CD$151:$DC$151,0)),0)</f>
        <v>700</v>
      </c>
      <c r="I904" s="314">
        <f ca="1">+IFERROR(INDEX('Hoja de Trabajo para listado'!$A$155:$Z$1048576,MATCH($A904,'Hoja de Trabajo para listado'!$A$155:$A$1048576,0),MATCH((CUADRO!I$5&amp;$E904),'Hoja de Trabajo para listado'!$A$151:$Z$151,0)),0)+IFERROR(INDEX('Hoja de Trabajo para listado'!$AB$155:$BA$1048576,MATCH($A904,'Hoja de Trabajo para listado'!$AB$155:$AB$1048576,0),MATCH((CUADRO!I$5&amp;$E904),'Hoja de Trabajo para listado'!$AB$151:$BA$151,0)),0)+IFERROR(INDEX('Hoja de Trabajo para listado'!$BC$155:$CB$1048576,MATCH($A904,'Hoja de Trabajo para listado'!$BC$155:$BC$1048576,0),MATCH((CUADRO!I$5&amp;$E904),'Hoja de Trabajo para listado'!$BC$151:$CB$151,0)),0)+IFERROR(INDEX('Hoja de Trabajo para listado'!$DE$153:$DG$274,MATCH($A904,'Hoja de Trabajo para listado'!$DE$153:$DE$1048576,0),MATCH((CUADRO!I$5&amp;$E904),'Hoja de Trabajo para listado'!$DE$151:$DG$151,0)),0)+IFERROR(INDEX('Hoja de Trabajo para listado'!$CD$155:$DC$1048576,MATCH($A904,'Hoja de Trabajo para listado'!$CD$155:$CD$1048576,0),MATCH((CUADRO!I$5&amp;$E904),'Hoja de Trabajo para listado'!$CD$151:$DC$151,0)),0)</f>
        <v>200</v>
      </c>
      <c r="J904" s="314">
        <f ca="1">+IFERROR(INDEX('Hoja de Trabajo para listado'!$A$155:$Z$1048576,MATCH($A904,'Hoja de Trabajo para listado'!$A$155:$A$1048576,0),MATCH((CUADRO!J$5&amp;$E904),'Hoja de Trabajo para listado'!$A$151:$Z$151,0)),0)+IFERROR(INDEX('Hoja de Trabajo para listado'!$AB$155:$BA$1048576,MATCH($A904,'Hoja de Trabajo para listado'!$AB$155:$AB$1048576,0),MATCH((CUADRO!J$5&amp;$E904),'Hoja de Trabajo para listado'!$AB$151:$BA$151,0)),0)+IFERROR(INDEX('Hoja de Trabajo para listado'!$BC$155:$CB$1048576,MATCH($A904,'Hoja de Trabajo para listado'!$BC$155:$BC$1048576,0),MATCH((CUADRO!J$5&amp;$E904),'Hoja de Trabajo para listado'!$BC$151:$CB$151,0)),0)+IFERROR(INDEX('Hoja de Trabajo para listado'!$DE$153:$DG$274,MATCH($A904,'Hoja de Trabajo para listado'!$DE$153:$DE$1048576,0),MATCH((CUADRO!J$5&amp;$E904),'Hoja de Trabajo para listado'!$DE$151:$DG$151,0)),0)+IFERROR(INDEX('Hoja de Trabajo para listado'!$CD$155:$DC$1048576,MATCH($A904,'Hoja de Trabajo para listado'!$CD$155:$CD$1048576,0),MATCH((CUADRO!J$5&amp;$E904),'Hoja de Trabajo para listado'!$CD$151:$DC$151,0)),0)</f>
        <v>200</v>
      </c>
      <c r="K904" s="314">
        <f ca="1">+IFERROR(INDEX('Hoja de Trabajo para listado'!$A$155:$Z$1048576,MATCH($A904,'Hoja de Trabajo para listado'!$A$155:$A$1048576,0),MATCH((CUADRO!K$5&amp;$E904),'Hoja de Trabajo para listado'!$A$151:$Z$151,0)),0)+IFERROR(INDEX('Hoja de Trabajo para listado'!$AB$155:$BA$1048576,MATCH($A904,'Hoja de Trabajo para listado'!$AB$155:$AB$1048576,0),MATCH((CUADRO!K$5&amp;$E904),'Hoja de Trabajo para listado'!$AB$151:$BA$151,0)),0)+IFERROR(INDEX('Hoja de Trabajo para listado'!$BC$155:$CB$1048576,MATCH($A904,'Hoja de Trabajo para listado'!$BC$155:$BC$1048576,0),MATCH((CUADRO!K$5&amp;$E904),'Hoja de Trabajo para listado'!$BC$151:$CB$151,0)),0)+IFERROR(INDEX('Hoja de Trabajo para listado'!$DE$153:$DG$274,MATCH($A904,'Hoja de Trabajo para listado'!$DE$153:$DE$1048576,0),MATCH((CUADRO!K$5&amp;$E904),'Hoja de Trabajo para listado'!$DE$151:$DG$151,0)),0)+IFERROR(INDEX('Hoja de Trabajo para listado'!$CD$155:$DC$1048576,MATCH($A904,'Hoja de Trabajo para listado'!$CD$155:$CD$1048576,0),MATCH((CUADRO!K$5&amp;$E904),'Hoja de Trabajo para listado'!$CD$151:$DC$151,0)),0)</f>
        <v>0</v>
      </c>
      <c r="L904" s="314">
        <f ca="1">+IFERROR(INDEX('Hoja de Trabajo para listado'!$A$155:$Z$1048576,MATCH($A904,'Hoja de Trabajo para listado'!$A$155:$A$1048576,0),MATCH((CUADRO!L$5&amp;$E904),'Hoja de Trabajo para listado'!$A$151:$Z$151,0)),0)+IFERROR(INDEX('Hoja de Trabajo para listado'!$AB$155:$BA$1048576,MATCH($A904,'Hoja de Trabajo para listado'!$AB$155:$AB$1048576,0),MATCH((CUADRO!L$5&amp;$E904),'Hoja de Trabajo para listado'!$AB$151:$BA$151,0)),0)+IFERROR(INDEX('Hoja de Trabajo para listado'!$BC$155:$CB$1048576,MATCH($A904,'Hoja de Trabajo para listado'!$BC$155:$BC$1048576,0),MATCH((CUADRO!L$5&amp;$E904),'Hoja de Trabajo para listado'!$BC$151:$CB$151,0)),0)+IFERROR(INDEX('Hoja de Trabajo para listado'!$DE$153:$DG$274,MATCH($A904,'Hoja de Trabajo para listado'!$DE$153:$DE$1048576,0),MATCH((CUADRO!L$5&amp;$E904),'Hoja de Trabajo para listado'!$DE$151:$DG$151,0)),0)+IFERROR(INDEX('Hoja de Trabajo para listado'!$CD$155:$DC$1048576,MATCH($A904,'Hoja de Trabajo para listado'!$CD$155:$CD$1048576,0),MATCH((CUADRO!L$5&amp;$E904),'Hoja de Trabajo para listado'!$CD$151:$DC$151,0)),0)</f>
        <v>0</v>
      </c>
      <c r="M904" s="314">
        <f ca="1">+IFERROR(INDEX('Hoja de Trabajo para listado'!$A$155:$Z$1048576,MATCH($A904,'Hoja de Trabajo para listado'!$A$155:$A$1048576,0),MATCH((CUADRO!M$5&amp;$E904),'Hoja de Trabajo para listado'!$A$151:$Z$151,0)),0)+IFERROR(INDEX('Hoja de Trabajo para listado'!$AB$155:$BA$1048576,MATCH($A904,'Hoja de Trabajo para listado'!$AB$155:$AB$1048576,0),MATCH((CUADRO!M$5&amp;$E904),'Hoja de Trabajo para listado'!$AB$151:$BA$151,0)),0)+IFERROR(INDEX('Hoja de Trabajo para listado'!$BC$155:$CB$1048576,MATCH($A904,'Hoja de Trabajo para listado'!$BC$155:$BC$1048576,0),MATCH((CUADRO!M$5&amp;$E904),'Hoja de Trabajo para listado'!$BC$151:$CB$151,0)),0)+IFERROR(INDEX('Hoja de Trabajo para listado'!$DE$153:$DG$274,MATCH($A904,'Hoja de Trabajo para listado'!$DE$153:$DE$1048576,0),MATCH((CUADRO!M$5&amp;$E904),'Hoja de Trabajo para listado'!$DE$151:$DG$151,0)),0)+IFERROR(INDEX('Hoja de Trabajo para listado'!$CD$155:$DC$1048576,MATCH($A904,'Hoja de Trabajo para listado'!$CD$155:$CD$1048576,0),MATCH((CUADRO!M$5&amp;$E904),'Hoja de Trabajo para listado'!$CD$151:$DC$151,0)),0)</f>
        <v>0</v>
      </c>
      <c r="N904" s="314">
        <f ca="1">+IFERROR(INDEX('Hoja de Trabajo para listado'!$A$155:$Z$1048576,MATCH($A904,'Hoja de Trabajo para listado'!$A$155:$A$1048576,0),MATCH((CUADRO!N$5&amp;$E904),'Hoja de Trabajo para listado'!$A$151:$Z$151,0)),0)+IFERROR(INDEX('Hoja de Trabajo para listado'!$AB$155:$BA$1048576,MATCH($A904,'Hoja de Trabajo para listado'!$AB$155:$AB$1048576,0),MATCH((CUADRO!N$5&amp;$E904),'Hoja de Trabajo para listado'!$AB$151:$BA$151,0)),0)+IFERROR(INDEX('Hoja de Trabajo para listado'!$BC$155:$CB$1048576,MATCH($A904,'Hoja de Trabajo para listado'!$BC$155:$BC$1048576,0),MATCH((CUADRO!N$5&amp;$E904),'Hoja de Trabajo para listado'!$BC$151:$CB$151,0)),0)+IFERROR(INDEX('Hoja de Trabajo para listado'!$DE$153:$DG$274,MATCH($A904,'Hoja de Trabajo para listado'!$DE$153:$DE$1048576,0),MATCH((CUADRO!N$5&amp;$E904),'Hoja de Trabajo para listado'!$DE$151:$DG$151,0)),0)+IFERROR(INDEX('Hoja de Trabajo para listado'!$CD$155:$DC$1048576,MATCH($A904,'Hoja de Trabajo para listado'!$CD$155:$CD$1048576,0),MATCH((CUADRO!N$5&amp;$E904),'Hoja de Trabajo para listado'!$CD$151:$DC$151,0)),0)</f>
        <v>0</v>
      </c>
      <c r="O904" s="314">
        <f ca="1">+IFERROR(INDEX('Hoja de Trabajo para listado'!$A$155:$Z$1048576,MATCH($A904,'Hoja de Trabajo para listado'!$A$155:$A$1048576,0),MATCH((CUADRO!O$5&amp;$E904),'Hoja de Trabajo para listado'!$A$151:$Z$151,0)),0)+IFERROR(INDEX('Hoja de Trabajo para listado'!$AB$155:$BA$1048576,MATCH($A904,'Hoja de Trabajo para listado'!$AB$155:$AB$1048576,0),MATCH((CUADRO!O$5&amp;$E904),'Hoja de Trabajo para listado'!$AB$151:$BA$151,0)),0)+IFERROR(INDEX('Hoja de Trabajo para listado'!$BC$155:$CB$1048576,MATCH($A904,'Hoja de Trabajo para listado'!$BC$155:$BC$1048576,0),MATCH((CUADRO!O$5&amp;$E904),'Hoja de Trabajo para listado'!$BC$151:$CB$151,0)),0)+IFERROR(INDEX('Hoja de Trabajo para listado'!$DE$153:$DG$274,MATCH($A904,'Hoja de Trabajo para listado'!$DE$153:$DE$1048576,0),MATCH((CUADRO!O$5&amp;$E904),'Hoja de Trabajo para listado'!$DE$151:$DG$151,0)),0)+IFERROR(INDEX('Hoja de Trabajo para listado'!$CD$155:$DC$1048576,MATCH($A904,'Hoja de Trabajo para listado'!$CD$155:$CD$1048576,0),MATCH((CUADRO!O$5&amp;$E904),'Hoja de Trabajo para listado'!$CD$151:$DC$151,0)),0)</f>
        <v>0</v>
      </c>
      <c r="P904" s="314">
        <f ca="1">+IFERROR(INDEX('Hoja de Trabajo para listado'!$A$155:$Z$1048576,MATCH($A904,'Hoja de Trabajo para listado'!$A$155:$A$1048576,0),MATCH((CUADRO!P$5&amp;$E904),'Hoja de Trabajo para listado'!$A$151:$Z$151,0)),0)+IFERROR(INDEX('Hoja de Trabajo para listado'!$AB$155:$BA$1048576,MATCH($A904,'Hoja de Trabajo para listado'!$AB$155:$AB$1048576,0),MATCH((CUADRO!P$5&amp;$E904),'Hoja de Trabajo para listado'!$AB$151:$BA$151,0)),0)+IFERROR(INDEX('Hoja de Trabajo para listado'!$BC$155:$CB$1048576,MATCH($A904,'Hoja de Trabajo para listado'!$BC$155:$BC$1048576,0),MATCH((CUADRO!P$5&amp;$E904),'Hoja de Trabajo para listado'!$BC$151:$CB$151,0)),0)+IFERROR(INDEX('Hoja de Trabajo para listado'!$DE$153:$DG$274,MATCH($A904,'Hoja de Trabajo para listado'!$DE$153:$DE$1048576,0),MATCH((CUADRO!P$5&amp;$E904),'Hoja de Trabajo para listado'!$DE$151:$DG$151,0)),0)+IFERROR(INDEX('Hoja de Trabajo para listado'!$CD$155:$DC$1048576,MATCH($A904,'Hoja de Trabajo para listado'!$CD$155:$CD$1048576,0),MATCH((CUADRO!P$5&amp;$E904),'Hoja de Trabajo para listado'!$CD$151:$DC$151,0)),0)</f>
        <v>0</v>
      </c>
      <c r="Q904" s="314">
        <f ca="1">+IFERROR(INDEX('Hoja de Trabajo para listado'!$A$155:$Z$1048576,MATCH($A904,'Hoja de Trabajo para listado'!$A$155:$A$1048576,0),MATCH((CUADRO!Q$5&amp;$E904),'Hoja de Trabajo para listado'!$A$151:$Z$151,0)),0)+IFERROR(INDEX('Hoja de Trabajo para listado'!$AB$155:$BA$1048576,MATCH($A904,'Hoja de Trabajo para listado'!$AB$155:$AB$1048576,0),MATCH((CUADRO!Q$5&amp;$E904),'Hoja de Trabajo para listado'!$AB$151:$BA$151,0)),0)+IFERROR(INDEX('Hoja de Trabajo para listado'!$BC$155:$CB$1048576,MATCH($A904,'Hoja de Trabajo para listado'!$BC$155:$BC$1048576,0),MATCH((CUADRO!Q$5&amp;$E904),'Hoja de Trabajo para listado'!$BC$151:$CB$151,0)),0)+IFERROR(INDEX('Hoja de Trabajo para listado'!$DE$153:$DG$274,MATCH($A904,'Hoja de Trabajo para listado'!$DE$153:$DE$1048576,0),MATCH((CUADRO!Q$5&amp;$E904),'Hoja de Trabajo para listado'!$DE$151:$DG$151,0)),0)+IFERROR(INDEX('Hoja de Trabajo para listado'!$CD$155:$DC$1048576,MATCH($A904,'Hoja de Trabajo para listado'!$CD$155:$CD$1048576,0),MATCH((CUADRO!Q$5&amp;$E904),'Hoja de Trabajo para listado'!$CD$151:$DC$151,0)),0)</f>
        <v>0</v>
      </c>
      <c r="R904" s="314">
        <f t="shared" ca="1" si="28"/>
        <v>2550</v>
      </c>
      <c r="S904" s="314"/>
      <c r="T904" s="314">
        <f ca="1">+T905</f>
        <v>51367.71</v>
      </c>
      <c r="U904" s="313">
        <f t="shared" si="29"/>
        <v>1</v>
      </c>
      <c r="V904" s="319" t="str">
        <f>+VLOOKUP(A904,bd_lista!$A$3:$E$593,5,FALSE)</f>
        <v>Instituciones Descentralizadas</v>
      </c>
      <c r="W904" s="425" t="str">
        <f>+V904</f>
        <v>Instituciones Descentralizadas</v>
      </c>
    </row>
    <row r="905" spans="1:23" customFormat="1" ht="15" customHeight="1">
      <c r="A905" s="323">
        <v>119</v>
      </c>
      <c r="B905" s="428"/>
      <c r="C905" s="339" t="str">
        <f>+VLOOKUP(A905,bd_lista!$A$3:$C$593,3,FALSE)</f>
        <v>Agencia para el Des. de la Soc. de la Información en Bolivia</v>
      </c>
      <c r="D905" s="430"/>
      <c r="E905" s="319" t="s">
        <v>1419</v>
      </c>
      <c r="F905" s="316">
        <f ca="1">+IFERROR(INDEX('Hoja de Trabajo para listado'!$A$155:$Z$1048576,MATCH($A905,'Hoja de Trabajo para listado'!$A$155:$A$1048576,0),MATCH((CUADRO!F$5&amp;$E905),'Hoja de Trabajo para listado'!$A$151:$Z$151,0)),0)+IFERROR(INDEX('Hoja de Trabajo para listado'!$AB$155:$BA$1048576,MATCH($A905,'Hoja de Trabajo para listado'!$AB$155:$AB$1048576,0),MATCH((CUADRO!F$5&amp;$E905),'Hoja de Trabajo para listado'!$AB$151:$BA$151,0)),0)+IFERROR(INDEX('Hoja de Trabajo para listado'!$BC$155:$CB$1048576,MATCH($A905,'Hoja de Trabajo para listado'!$BC$155:$BC$1048576,0),MATCH((CUADRO!F$5&amp;$E905),'Hoja de Trabajo para listado'!$BC$151:$CB$151,0)),0)+IFERROR(INDEX('Hoja de Trabajo para listado'!$DE$153:$DG$274,MATCH($A905,'Hoja de Trabajo para listado'!$DE$153:$DE$1048576,0),MATCH((CUADRO!F$5&amp;$E905),'Hoja de Trabajo para listado'!$DE$151:$DG$151,0)),0)+IFERROR(INDEX('Hoja de Trabajo para listado'!$CD$155:$DC$1048576,MATCH($A905,'Hoja de Trabajo para listado'!$CD$155:$CD$1048576,0),MATCH((CUADRO!F$5&amp;$E905),'Hoja de Trabajo para listado'!$CD$151:$DC$151,0)),0)</f>
        <v>10820.460000000001</v>
      </c>
      <c r="G905" s="316">
        <f ca="1">+IFERROR(INDEX('Hoja de Trabajo para listado'!$A$155:$Z$1048576,MATCH($A905,'Hoja de Trabajo para listado'!$A$155:$A$1048576,0),MATCH((CUADRO!G$5&amp;$E905),'Hoja de Trabajo para listado'!$A$151:$Z$151,0)),0)+IFERROR(INDEX('Hoja de Trabajo para listado'!$AB$155:$BA$1048576,MATCH($A905,'Hoja de Trabajo para listado'!$AB$155:$AB$1048576,0),MATCH((CUADRO!G$5&amp;$E905),'Hoja de Trabajo para listado'!$AB$151:$BA$151,0)),0)+IFERROR(INDEX('Hoja de Trabajo para listado'!$BC$155:$CB$1048576,MATCH($A905,'Hoja de Trabajo para listado'!$BC$155:$BC$1048576,0),MATCH((CUADRO!G$5&amp;$E905),'Hoja de Trabajo para listado'!$BC$151:$CB$151,0)),0)+IFERROR(INDEX('Hoja de Trabajo para listado'!$DE$153:$DG$274,MATCH($A905,'Hoja de Trabajo para listado'!$DE$153:$DE$1048576,0),MATCH((CUADRO!G$5&amp;$E905),'Hoja de Trabajo para listado'!$DE$151:$DG$151,0)),0)+IFERROR(INDEX('Hoja de Trabajo para listado'!$CD$155:$DC$1048576,MATCH($A905,'Hoja de Trabajo para listado'!$CD$155:$CD$1048576,0),MATCH((CUADRO!G$5&amp;$E905),'Hoja de Trabajo para listado'!$CD$151:$DC$151,0)),0)</f>
        <v>34905</v>
      </c>
      <c r="H905" s="316">
        <f ca="1">+IFERROR(INDEX('Hoja de Trabajo para listado'!$A$155:$Z$1048576,MATCH($A905,'Hoja de Trabajo para listado'!$A$155:$A$1048576,0),MATCH((CUADRO!H$5&amp;$E905),'Hoja de Trabajo para listado'!$A$151:$Z$151,0)),0)+IFERROR(INDEX('Hoja de Trabajo para listado'!$AB$155:$BA$1048576,MATCH($A905,'Hoja de Trabajo para listado'!$AB$155:$AB$1048576,0),MATCH((CUADRO!H$5&amp;$E905),'Hoja de Trabajo para listado'!$AB$151:$BA$151,0)),0)+IFERROR(INDEX('Hoja de Trabajo para listado'!$BC$155:$CB$1048576,MATCH($A905,'Hoja de Trabajo para listado'!$BC$155:$BC$1048576,0),MATCH((CUADRO!H$5&amp;$E905),'Hoja de Trabajo para listado'!$BC$151:$CB$151,0)),0)+IFERROR(INDEX('Hoja de Trabajo para listado'!$DE$153:$DG$274,MATCH($A905,'Hoja de Trabajo para listado'!$DE$153:$DE$1048576,0),MATCH((CUADRO!H$5&amp;$E905),'Hoja de Trabajo para listado'!$DE$151:$DG$151,0)),0)+IFERROR(INDEX('Hoja de Trabajo para listado'!$CD$155:$DC$1048576,MATCH($A905,'Hoja de Trabajo para listado'!$CD$155:$CD$1048576,0),MATCH((CUADRO!H$5&amp;$E905),'Hoja de Trabajo para listado'!$CD$151:$DC$151,0)),0)</f>
        <v>3092.25</v>
      </c>
      <c r="I905" s="316">
        <f ca="1">+IFERROR(INDEX('Hoja de Trabajo para listado'!$A$155:$Z$1048576,MATCH($A905,'Hoja de Trabajo para listado'!$A$155:$A$1048576,0),MATCH((CUADRO!I$5&amp;$E905),'Hoja de Trabajo para listado'!$A$151:$Z$151,0)),0)+IFERROR(INDEX('Hoja de Trabajo para listado'!$AB$155:$BA$1048576,MATCH($A905,'Hoja de Trabajo para listado'!$AB$155:$AB$1048576,0),MATCH((CUADRO!I$5&amp;$E905),'Hoja de Trabajo para listado'!$AB$151:$BA$151,0)),0)+IFERROR(INDEX('Hoja de Trabajo para listado'!$BC$155:$CB$1048576,MATCH($A905,'Hoja de Trabajo para listado'!$BC$155:$BC$1048576,0),MATCH((CUADRO!I$5&amp;$E905),'Hoja de Trabajo para listado'!$BC$151:$CB$151,0)),0)+IFERROR(INDEX('Hoja de Trabajo para listado'!$DE$153:$DG$274,MATCH($A905,'Hoja de Trabajo para listado'!$DE$153:$DE$1048576,0),MATCH((CUADRO!I$5&amp;$E905),'Hoja de Trabajo para listado'!$DE$151:$DG$151,0)),0)+IFERROR(INDEX('Hoja de Trabajo para listado'!$CD$155:$DC$1048576,MATCH($A905,'Hoja de Trabajo para listado'!$CD$155:$CD$1048576,0),MATCH((CUADRO!I$5&amp;$E905),'Hoja de Trabajo para listado'!$CD$151:$DC$151,0)),0)</f>
        <v>0</v>
      </c>
      <c r="J905" s="316">
        <f ca="1">+IFERROR(INDEX('Hoja de Trabajo para listado'!$A$155:$Z$1048576,MATCH($A905,'Hoja de Trabajo para listado'!$A$155:$A$1048576,0),MATCH((CUADRO!J$5&amp;$E905),'Hoja de Trabajo para listado'!$A$151:$Z$151,0)),0)+IFERROR(INDEX('Hoja de Trabajo para listado'!$AB$155:$BA$1048576,MATCH($A905,'Hoja de Trabajo para listado'!$AB$155:$AB$1048576,0),MATCH((CUADRO!J$5&amp;$E905),'Hoja de Trabajo para listado'!$AB$151:$BA$151,0)),0)+IFERROR(INDEX('Hoja de Trabajo para listado'!$BC$155:$CB$1048576,MATCH($A905,'Hoja de Trabajo para listado'!$BC$155:$BC$1048576,0),MATCH((CUADRO!J$5&amp;$E905),'Hoja de Trabajo para listado'!$BC$151:$CB$151,0)),0)+IFERROR(INDEX('Hoja de Trabajo para listado'!$DE$153:$DG$274,MATCH($A905,'Hoja de Trabajo para listado'!$DE$153:$DE$1048576,0),MATCH((CUADRO!J$5&amp;$E905),'Hoja de Trabajo para listado'!$DE$151:$DG$151,0)),0)+IFERROR(INDEX('Hoja de Trabajo para listado'!$CD$155:$DC$1048576,MATCH($A905,'Hoja de Trabajo para listado'!$CD$155:$CD$1048576,0),MATCH((CUADRO!J$5&amp;$E905),'Hoja de Trabajo para listado'!$CD$151:$DC$151,0)),0)</f>
        <v>0</v>
      </c>
      <c r="K905" s="314">
        <f ca="1">+IFERROR(INDEX('Hoja de Trabajo para listado'!$A$155:$Z$1048576,MATCH($A905,'Hoja de Trabajo para listado'!$A$155:$A$1048576,0),MATCH((CUADRO!K$5&amp;$E905),'Hoja de Trabajo para listado'!$A$151:$Z$151,0)),0)+IFERROR(INDEX('Hoja de Trabajo para listado'!$AB$155:$BA$1048576,MATCH($A905,'Hoja de Trabajo para listado'!$AB$155:$AB$1048576,0),MATCH((CUADRO!K$5&amp;$E905),'Hoja de Trabajo para listado'!$AB$151:$BA$151,0)),0)+IFERROR(INDEX('Hoja de Trabajo para listado'!$BC$155:$CB$1048576,MATCH($A905,'Hoja de Trabajo para listado'!$BC$155:$BC$1048576,0),MATCH((CUADRO!K$5&amp;$E905),'Hoja de Trabajo para listado'!$BC$151:$CB$151,0)),0)+IFERROR(INDEX('Hoja de Trabajo para listado'!$DE$153:$DG$274,MATCH($A905,'Hoja de Trabajo para listado'!$DE$153:$DE$1048576,0),MATCH((CUADRO!K$5&amp;$E905),'Hoja de Trabajo para listado'!$DE$151:$DG$151,0)),0)+IFERROR(INDEX('Hoja de Trabajo para listado'!$CD$155:$DC$1048576,MATCH($A905,'Hoja de Trabajo para listado'!$CD$155:$CD$1048576,0),MATCH((CUADRO!K$5&amp;$E905),'Hoja de Trabajo para listado'!$CD$151:$DC$151,0)),0)</f>
        <v>0</v>
      </c>
      <c r="L905" s="314">
        <f ca="1">+IFERROR(INDEX('Hoja de Trabajo para listado'!$A$155:$Z$1048576,MATCH($A905,'Hoja de Trabajo para listado'!$A$155:$A$1048576,0),MATCH((CUADRO!L$5&amp;$E905),'Hoja de Trabajo para listado'!$A$151:$Z$151,0)),0)+IFERROR(INDEX('Hoja de Trabajo para listado'!$AB$155:$BA$1048576,MATCH($A905,'Hoja de Trabajo para listado'!$AB$155:$AB$1048576,0),MATCH((CUADRO!L$5&amp;$E905),'Hoja de Trabajo para listado'!$AB$151:$BA$151,0)),0)+IFERROR(INDEX('Hoja de Trabajo para listado'!$BC$155:$CB$1048576,MATCH($A905,'Hoja de Trabajo para listado'!$BC$155:$BC$1048576,0),MATCH((CUADRO!L$5&amp;$E905),'Hoja de Trabajo para listado'!$BC$151:$CB$151,0)),0)+IFERROR(INDEX('Hoja de Trabajo para listado'!$DE$153:$DG$274,MATCH($A905,'Hoja de Trabajo para listado'!$DE$153:$DE$1048576,0),MATCH((CUADRO!L$5&amp;$E905),'Hoja de Trabajo para listado'!$DE$151:$DG$151,0)),0)+IFERROR(INDEX('Hoja de Trabajo para listado'!$CD$155:$DC$1048576,MATCH($A905,'Hoja de Trabajo para listado'!$CD$155:$CD$1048576,0),MATCH((CUADRO!L$5&amp;$E905),'Hoja de Trabajo para listado'!$CD$151:$DC$151,0)),0)</f>
        <v>0</v>
      </c>
      <c r="M905" s="314">
        <f ca="1">+IFERROR(INDEX('Hoja de Trabajo para listado'!$A$155:$Z$1048576,MATCH($A905,'Hoja de Trabajo para listado'!$A$155:$A$1048576,0),MATCH((CUADRO!M$5&amp;$E905),'Hoja de Trabajo para listado'!$A$151:$Z$151,0)),0)+IFERROR(INDEX('Hoja de Trabajo para listado'!$AB$155:$BA$1048576,MATCH($A905,'Hoja de Trabajo para listado'!$AB$155:$AB$1048576,0),MATCH((CUADRO!M$5&amp;$E905),'Hoja de Trabajo para listado'!$AB$151:$BA$151,0)),0)+IFERROR(INDEX('Hoja de Trabajo para listado'!$BC$155:$CB$1048576,MATCH($A905,'Hoja de Trabajo para listado'!$BC$155:$BC$1048576,0),MATCH((CUADRO!M$5&amp;$E905),'Hoja de Trabajo para listado'!$BC$151:$CB$151,0)),0)+IFERROR(INDEX('Hoja de Trabajo para listado'!$DE$153:$DG$274,MATCH($A905,'Hoja de Trabajo para listado'!$DE$153:$DE$1048576,0),MATCH((CUADRO!M$5&amp;$E905),'Hoja de Trabajo para listado'!$DE$151:$DG$151,0)),0)+IFERROR(INDEX('Hoja de Trabajo para listado'!$CD$155:$DC$1048576,MATCH($A905,'Hoja de Trabajo para listado'!$CD$155:$CD$1048576,0),MATCH((CUADRO!M$5&amp;$E905),'Hoja de Trabajo para listado'!$CD$151:$DC$151,0)),0)</f>
        <v>0</v>
      </c>
      <c r="N905" s="314">
        <f ca="1">+IFERROR(INDEX('Hoja de Trabajo para listado'!$A$155:$Z$1048576,MATCH($A905,'Hoja de Trabajo para listado'!$A$155:$A$1048576,0),MATCH((CUADRO!N$5&amp;$E905),'Hoja de Trabajo para listado'!$A$151:$Z$151,0)),0)+IFERROR(INDEX('Hoja de Trabajo para listado'!$AB$155:$BA$1048576,MATCH($A905,'Hoja de Trabajo para listado'!$AB$155:$AB$1048576,0),MATCH((CUADRO!N$5&amp;$E905),'Hoja de Trabajo para listado'!$AB$151:$BA$151,0)),0)+IFERROR(INDEX('Hoja de Trabajo para listado'!$BC$155:$CB$1048576,MATCH($A905,'Hoja de Trabajo para listado'!$BC$155:$BC$1048576,0),MATCH((CUADRO!N$5&amp;$E905),'Hoja de Trabajo para listado'!$BC$151:$CB$151,0)),0)+IFERROR(INDEX('Hoja de Trabajo para listado'!$DE$153:$DG$274,MATCH($A905,'Hoja de Trabajo para listado'!$DE$153:$DE$1048576,0),MATCH((CUADRO!N$5&amp;$E905),'Hoja de Trabajo para listado'!$DE$151:$DG$151,0)),0)+IFERROR(INDEX('Hoja de Trabajo para listado'!$CD$155:$DC$1048576,MATCH($A905,'Hoja de Trabajo para listado'!$CD$155:$CD$1048576,0),MATCH((CUADRO!N$5&amp;$E905),'Hoja de Trabajo para listado'!$CD$151:$DC$151,0)),0)</f>
        <v>0</v>
      </c>
      <c r="O905" s="314">
        <f ca="1">+IFERROR(INDEX('Hoja de Trabajo para listado'!$A$155:$Z$1048576,MATCH($A905,'Hoja de Trabajo para listado'!$A$155:$A$1048576,0),MATCH((CUADRO!O$5&amp;$E905),'Hoja de Trabajo para listado'!$A$151:$Z$151,0)),0)+IFERROR(INDEX('Hoja de Trabajo para listado'!$AB$155:$BA$1048576,MATCH($A905,'Hoja de Trabajo para listado'!$AB$155:$AB$1048576,0),MATCH((CUADRO!O$5&amp;$E905),'Hoja de Trabajo para listado'!$AB$151:$BA$151,0)),0)+IFERROR(INDEX('Hoja de Trabajo para listado'!$BC$155:$CB$1048576,MATCH($A905,'Hoja de Trabajo para listado'!$BC$155:$BC$1048576,0),MATCH((CUADRO!O$5&amp;$E905),'Hoja de Trabajo para listado'!$BC$151:$CB$151,0)),0)+IFERROR(INDEX('Hoja de Trabajo para listado'!$DE$153:$DG$274,MATCH($A905,'Hoja de Trabajo para listado'!$DE$153:$DE$1048576,0),MATCH((CUADRO!O$5&amp;$E905),'Hoja de Trabajo para listado'!$DE$151:$DG$151,0)),0)+IFERROR(INDEX('Hoja de Trabajo para listado'!$CD$155:$DC$1048576,MATCH($A905,'Hoja de Trabajo para listado'!$CD$155:$CD$1048576,0),MATCH((CUADRO!O$5&amp;$E905),'Hoja de Trabajo para listado'!$CD$151:$DC$151,0)),0)</f>
        <v>0</v>
      </c>
      <c r="P905" s="314">
        <f ca="1">+IFERROR(INDEX('Hoja de Trabajo para listado'!$A$155:$Z$1048576,MATCH($A905,'Hoja de Trabajo para listado'!$A$155:$A$1048576,0),MATCH((CUADRO!P$5&amp;$E905),'Hoja de Trabajo para listado'!$A$151:$Z$151,0)),0)+IFERROR(INDEX('Hoja de Trabajo para listado'!$AB$155:$BA$1048576,MATCH($A905,'Hoja de Trabajo para listado'!$AB$155:$AB$1048576,0),MATCH((CUADRO!P$5&amp;$E905),'Hoja de Trabajo para listado'!$AB$151:$BA$151,0)),0)+IFERROR(INDEX('Hoja de Trabajo para listado'!$BC$155:$CB$1048576,MATCH($A905,'Hoja de Trabajo para listado'!$BC$155:$BC$1048576,0),MATCH((CUADRO!P$5&amp;$E905),'Hoja de Trabajo para listado'!$BC$151:$CB$151,0)),0)+IFERROR(INDEX('Hoja de Trabajo para listado'!$DE$153:$DG$274,MATCH($A905,'Hoja de Trabajo para listado'!$DE$153:$DE$1048576,0),MATCH((CUADRO!P$5&amp;$E905),'Hoja de Trabajo para listado'!$DE$151:$DG$151,0)),0)+IFERROR(INDEX('Hoja de Trabajo para listado'!$CD$155:$DC$1048576,MATCH($A905,'Hoja de Trabajo para listado'!$CD$155:$CD$1048576,0),MATCH((CUADRO!P$5&amp;$E905),'Hoja de Trabajo para listado'!$CD$151:$DC$151,0)),0)</f>
        <v>0</v>
      </c>
      <c r="Q905" s="314">
        <f ca="1">+IFERROR(INDEX('Hoja de Trabajo para listado'!$A$155:$Z$1048576,MATCH($A905,'Hoja de Trabajo para listado'!$A$155:$A$1048576,0),MATCH((CUADRO!Q$5&amp;$E905),'Hoja de Trabajo para listado'!$A$151:$Z$151,0)),0)+IFERROR(INDEX('Hoja de Trabajo para listado'!$AB$155:$BA$1048576,MATCH($A905,'Hoja de Trabajo para listado'!$AB$155:$AB$1048576,0),MATCH((CUADRO!Q$5&amp;$E905),'Hoja de Trabajo para listado'!$AB$151:$BA$151,0)),0)+IFERROR(INDEX('Hoja de Trabajo para listado'!$BC$155:$CB$1048576,MATCH($A905,'Hoja de Trabajo para listado'!$BC$155:$BC$1048576,0),MATCH((CUADRO!Q$5&amp;$E905),'Hoja de Trabajo para listado'!$BC$151:$CB$151,0)),0)+IFERROR(INDEX('Hoja de Trabajo para listado'!$DE$153:$DG$274,MATCH($A905,'Hoja de Trabajo para listado'!$DE$153:$DE$1048576,0),MATCH((CUADRO!Q$5&amp;$E905),'Hoja de Trabajo para listado'!$DE$151:$DG$151,0)),0)+IFERROR(INDEX('Hoja de Trabajo para listado'!$CD$155:$DC$1048576,MATCH($A905,'Hoja de Trabajo para listado'!$CD$155:$CD$1048576,0),MATCH((CUADRO!Q$5&amp;$E905),'Hoja de Trabajo para listado'!$CD$151:$DC$151,0)),0)</f>
        <v>0</v>
      </c>
      <c r="R905" s="316">
        <f t="shared" ca="1" si="28"/>
        <v>48817.71</v>
      </c>
      <c r="S905" s="316">
        <f ca="1">+R904+R905</f>
        <v>51367.71</v>
      </c>
      <c r="T905" s="314">
        <f ca="1">+S905</f>
        <v>51367.71</v>
      </c>
      <c r="U905" s="348">
        <f t="shared" si="29"/>
        <v>2</v>
      </c>
      <c r="V905" s="319" t="str">
        <f>+VLOOKUP(A905,bd_lista!$A$3:$E$593,5,FALSE)</f>
        <v>Instituciones Descentralizadas</v>
      </c>
      <c r="W905" s="426"/>
    </row>
    <row r="906" spans="1:23" customFormat="1" ht="15" customHeight="1">
      <c r="A906" s="323">
        <v>293</v>
      </c>
      <c r="B906" s="427">
        <f>+A906</f>
        <v>293</v>
      </c>
      <c r="C906" s="318" t="str">
        <f>+VLOOKUP(A906,bd_lista!$A$3:$C$593,3,FALSE)</f>
        <v>Fundación Cultural del Banco Central de Bolivia</v>
      </c>
      <c r="D906" s="429" t="str">
        <f>+C906</f>
        <v>Fundación Cultural del Banco Central de Bolivia</v>
      </c>
      <c r="E906" s="339" t="s">
        <v>1418</v>
      </c>
      <c r="F906" s="314">
        <f ca="1">+IFERROR(INDEX('Hoja de Trabajo para listado'!$A$155:$Z$1048576,MATCH($A906,'Hoja de Trabajo para listado'!$A$155:$A$1048576,0),MATCH((CUADRO!F$5&amp;$E906),'Hoja de Trabajo para listado'!$A$151:$Z$151,0)),0)+IFERROR(INDEX('Hoja de Trabajo para listado'!$AB$155:$BA$1048576,MATCH($A906,'Hoja de Trabajo para listado'!$AB$155:$AB$1048576,0),MATCH((CUADRO!F$5&amp;$E906),'Hoja de Trabajo para listado'!$AB$151:$BA$151,0)),0)+IFERROR(INDEX('Hoja de Trabajo para listado'!$BC$155:$CB$1048576,MATCH($A906,'Hoja de Trabajo para listado'!$BC$155:$BC$1048576,0),MATCH((CUADRO!F$5&amp;$E906),'Hoja de Trabajo para listado'!$BC$151:$CB$151,0)),0)+IFERROR(INDEX('Hoja de Trabajo para listado'!$DE$153:$DG$274,MATCH($A906,'Hoja de Trabajo para listado'!$DE$153:$DE$1048576,0),MATCH((CUADRO!F$5&amp;$E906),'Hoja de Trabajo para listado'!$DE$151:$DG$151,0)),0)+IFERROR(INDEX('Hoja de Trabajo para listado'!$CD$155:$DC$1048576,MATCH($A906,'Hoja de Trabajo para listado'!$CD$155:$CD$1048576,0),MATCH((CUADRO!F$5&amp;$E906),'Hoja de Trabajo para listado'!$CD$151:$DC$151,0)),0)</f>
        <v>0</v>
      </c>
      <c r="G906" s="314">
        <f ca="1">+IFERROR(INDEX('Hoja de Trabajo para listado'!$A$155:$Z$1048576,MATCH($A906,'Hoja de Trabajo para listado'!$A$155:$A$1048576,0),MATCH((CUADRO!G$5&amp;$E906),'Hoja de Trabajo para listado'!$A$151:$Z$151,0)),0)+IFERROR(INDEX('Hoja de Trabajo para listado'!$AB$155:$BA$1048576,MATCH($A906,'Hoja de Trabajo para listado'!$AB$155:$AB$1048576,0),MATCH((CUADRO!G$5&amp;$E906),'Hoja de Trabajo para listado'!$AB$151:$BA$151,0)),0)+IFERROR(INDEX('Hoja de Trabajo para listado'!$BC$155:$CB$1048576,MATCH($A906,'Hoja de Trabajo para listado'!$BC$155:$BC$1048576,0),MATCH((CUADRO!G$5&amp;$E906),'Hoja de Trabajo para listado'!$BC$151:$CB$151,0)),0)+IFERROR(INDEX('Hoja de Trabajo para listado'!$DE$153:$DG$274,MATCH($A906,'Hoja de Trabajo para listado'!$DE$153:$DE$1048576,0),MATCH((CUADRO!G$5&amp;$E906),'Hoja de Trabajo para listado'!$DE$151:$DG$151,0)),0)+IFERROR(INDEX('Hoja de Trabajo para listado'!$CD$155:$DC$1048576,MATCH($A906,'Hoja de Trabajo para listado'!$CD$155:$CD$1048576,0),MATCH((CUADRO!G$5&amp;$E906),'Hoja de Trabajo para listado'!$CD$151:$DC$151,0)),0)</f>
        <v>21695</v>
      </c>
      <c r="H906" s="314">
        <f ca="1">+IFERROR(INDEX('Hoja de Trabajo para listado'!$A$155:$Z$1048576,MATCH($A906,'Hoja de Trabajo para listado'!$A$155:$A$1048576,0),MATCH((CUADRO!H$5&amp;$E906),'Hoja de Trabajo para listado'!$A$151:$Z$151,0)),0)+IFERROR(INDEX('Hoja de Trabajo para listado'!$AB$155:$BA$1048576,MATCH($A906,'Hoja de Trabajo para listado'!$AB$155:$AB$1048576,0),MATCH((CUADRO!H$5&amp;$E906),'Hoja de Trabajo para listado'!$AB$151:$BA$151,0)),0)+IFERROR(INDEX('Hoja de Trabajo para listado'!$BC$155:$CB$1048576,MATCH($A906,'Hoja de Trabajo para listado'!$BC$155:$BC$1048576,0),MATCH((CUADRO!H$5&amp;$E906),'Hoja de Trabajo para listado'!$BC$151:$CB$151,0)),0)+IFERROR(INDEX('Hoja de Trabajo para listado'!$DE$153:$DG$274,MATCH($A906,'Hoja de Trabajo para listado'!$DE$153:$DE$1048576,0),MATCH((CUADRO!H$5&amp;$E906),'Hoja de Trabajo para listado'!$DE$151:$DG$151,0)),0)+IFERROR(INDEX('Hoja de Trabajo para listado'!$CD$155:$DC$1048576,MATCH($A906,'Hoja de Trabajo para listado'!$CD$155:$CD$1048576,0),MATCH((CUADRO!H$5&amp;$E906),'Hoja de Trabajo para listado'!$CD$151:$DC$151,0)),0)</f>
        <v>0</v>
      </c>
      <c r="I906" s="314">
        <f ca="1">+IFERROR(INDEX('Hoja de Trabajo para listado'!$A$155:$Z$1048576,MATCH($A906,'Hoja de Trabajo para listado'!$A$155:$A$1048576,0),MATCH((CUADRO!I$5&amp;$E906),'Hoja de Trabajo para listado'!$A$151:$Z$151,0)),0)+IFERROR(INDEX('Hoja de Trabajo para listado'!$AB$155:$BA$1048576,MATCH($A906,'Hoja de Trabajo para listado'!$AB$155:$AB$1048576,0),MATCH((CUADRO!I$5&amp;$E906),'Hoja de Trabajo para listado'!$AB$151:$BA$151,0)),0)+IFERROR(INDEX('Hoja de Trabajo para listado'!$BC$155:$CB$1048576,MATCH($A906,'Hoja de Trabajo para listado'!$BC$155:$BC$1048576,0),MATCH((CUADRO!I$5&amp;$E906),'Hoja de Trabajo para listado'!$BC$151:$CB$151,0)),0)+IFERROR(INDEX('Hoja de Trabajo para listado'!$DE$153:$DG$274,MATCH($A906,'Hoja de Trabajo para listado'!$DE$153:$DE$1048576,0),MATCH((CUADRO!I$5&amp;$E906),'Hoja de Trabajo para listado'!$DE$151:$DG$151,0)),0)+IFERROR(INDEX('Hoja de Trabajo para listado'!$CD$155:$DC$1048576,MATCH($A906,'Hoja de Trabajo para listado'!$CD$155:$CD$1048576,0),MATCH((CUADRO!I$5&amp;$E906),'Hoja de Trabajo para listado'!$CD$151:$DC$151,0)),0)</f>
        <v>0</v>
      </c>
      <c r="J906" s="314">
        <f ca="1">+IFERROR(INDEX('Hoja de Trabajo para listado'!$A$155:$Z$1048576,MATCH($A906,'Hoja de Trabajo para listado'!$A$155:$A$1048576,0),MATCH((CUADRO!J$5&amp;$E906),'Hoja de Trabajo para listado'!$A$151:$Z$151,0)),0)+IFERROR(INDEX('Hoja de Trabajo para listado'!$AB$155:$BA$1048576,MATCH($A906,'Hoja de Trabajo para listado'!$AB$155:$AB$1048576,0),MATCH((CUADRO!J$5&amp;$E906),'Hoja de Trabajo para listado'!$AB$151:$BA$151,0)),0)+IFERROR(INDEX('Hoja de Trabajo para listado'!$BC$155:$CB$1048576,MATCH($A906,'Hoja de Trabajo para listado'!$BC$155:$BC$1048576,0),MATCH((CUADRO!J$5&amp;$E906),'Hoja de Trabajo para listado'!$BC$151:$CB$151,0)),0)+IFERROR(INDEX('Hoja de Trabajo para listado'!$DE$153:$DG$274,MATCH($A906,'Hoja de Trabajo para listado'!$DE$153:$DE$1048576,0),MATCH((CUADRO!J$5&amp;$E906),'Hoja de Trabajo para listado'!$DE$151:$DG$151,0)),0)+IFERROR(INDEX('Hoja de Trabajo para listado'!$CD$155:$DC$1048576,MATCH($A906,'Hoja de Trabajo para listado'!$CD$155:$CD$1048576,0),MATCH((CUADRO!J$5&amp;$E906),'Hoja de Trabajo para listado'!$CD$151:$DC$151,0)),0)</f>
        <v>0</v>
      </c>
      <c r="K906" s="314">
        <f ca="1">+IFERROR(INDEX('Hoja de Trabajo para listado'!$A$155:$Z$1048576,MATCH($A906,'Hoja de Trabajo para listado'!$A$155:$A$1048576,0),MATCH((CUADRO!K$5&amp;$E906),'Hoja de Trabajo para listado'!$A$151:$Z$151,0)),0)+IFERROR(INDEX('Hoja de Trabajo para listado'!$AB$155:$BA$1048576,MATCH($A906,'Hoja de Trabajo para listado'!$AB$155:$AB$1048576,0),MATCH((CUADRO!K$5&amp;$E906),'Hoja de Trabajo para listado'!$AB$151:$BA$151,0)),0)+IFERROR(INDEX('Hoja de Trabajo para listado'!$BC$155:$CB$1048576,MATCH($A906,'Hoja de Trabajo para listado'!$BC$155:$BC$1048576,0),MATCH((CUADRO!K$5&amp;$E906),'Hoja de Trabajo para listado'!$BC$151:$CB$151,0)),0)+IFERROR(INDEX('Hoja de Trabajo para listado'!$DE$153:$DG$274,MATCH($A906,'Hoja de Trabajo para listado'!$DE$153:$DE$1048576,0),MATCH((CUADRO!K$5&amp;$E906),'Hoja de Trabajo para listado'!$DE$151:$DG$151,0)),0)+IFERROR(INDEX('Hoja de Trabajo para listado'!$CD$155:$DC$1048576,MATCH($A906,'Hoja de Trabajo para listado'!$CD$155:$CD$1048576,0),MATCH((CUADRO!K$5&amp;$E906),'Hoja de Trabajo para listado'!$CD$151:$DC$151,0)),0)</f>
        <v>0</v>
      </c>
      <c r="L906" s="314">
        <f ca="1">+IFERROR(INDEX('Hoja de Trabajo para listado'!$A$155:$Z$1048576,MATCH($A906,'Hoja de Trabajo para listado'!$A$155:$A$1048576,0),MATCH((CUADRO!L$5&amp;$E906),'Hoja de Trabajo para listado'!$A$151:$Z$151,0)),0)+IFERROR(INDEX('Hoja de Trabajo para listado'!$AB$155:$BA$1048576,MATCH($A906,'Hoja de Trabajo para listado'!$AB$155:$AB$1048576,0),MATCH((CUADRO!L$5&amp;$E906),'Hoja de Trabajo para listado'!$AB$151:$BA$151,0)),0)+IFERROR(INDEX('Hoja de Trabajo para listado'!$BC$155:$CB$1048576,MATCH($A906,'Hoja de Trabajo para listado'!$BC$155:$BC$1048576,0),MATCH((CUADRO!L$5&amp;$E906),'Hoja de Trabajo para listado'!$BC$151:$CB$151,0)),0)+IFERROR(INDEX('Hoja de Trabajo para listado'!$DE$153:$DG$274,MATCH($A906,'Hoja de Trabajo para listado'!$DE$153:$DE$1048576,0),MATCH((CUADRO!L$5&amp;$E906),'Hoja de Trabajo para listado'!$DE$151:$DG$151,0)),0)+IFERROR(INDEX('Hoja de Trabajo para listado'!$CD$155:$DC$1048576,MATCH($A906,'Hoja de Trabajo para listado'!$CD$155:$CD$1048576,0),MATCH((CUADRO!L$5&amp;$E906),'Hoja de Trabajo para listado'!$CD$151:$DC$151,0)),0)</f>
        <v>0</v>
      </c>
      <c r="M906" s="314">
        <f ca="1">+IFERROR(INDEX('Hoja de Trabajo para listado'!$A$155:$Z$1048576,MATCH($A906,'Hoja de Trabajo para listado'!$A$155:$A$1048576,0),MATCH((CUADRO!M$5&amp;$E906),'Hoja de Trabajo para listado'!$A$151:$Z$151,0)),0)+IFERROR(INDEX('Hoja de Trabajo para listado'!$AB$155:$BA$1048576,MATCH($A906,'Hoja de Trabajo para listado'!$AB$155:$AB$1048576,0),MATCH((CUADRO!M$5&amp;$E906),'Hoja de Trabajo para listado'!$AB$151:$BA$151,0)),0)+IFERROR(INDEX('Hoja de Trabajo para listado'!$BC$155:$CB$1048576,MATCH($A906,'Hoja de Trabajo para listado'!$BC$155:$BC$1048576,0),MATCH((CUADRO!M$5&amp;$E906),'Hoja de Trabajo para listado'!$BC$151:$CB$151,0)),0)+IFERROR(INDEX('Hoja de Trabajo para listado'!$DE$153:$DG$274,MATCH($A906,'Hoja de Trabajo para listado'!$DE$153:$DE$1048576,0),MATCH((CUADRO!M$5&amp;$E906),'Hoja de Trabajo para listado'!$DE$151:$DG$151,0)),0)+IFERROR(INDEX('Hoja de Trabajo para listado'!$CD$155:$DC$1048576,MATCH($A906,'Hoja de Trabajo para listado'!$CD$155:$CD$1048576,0),MATCH((CUADRO!M$5&amp;$E906),'Hoja de Trabajo para listado'!$CD$151:$DC$151,0)),0)</f>
        <v>0</v>
      </c>
      <c r="N906" s="314">
        <f ca="1">+IFERROR(INDEX('Hoja de Trabajo para listado'!$A$155:$Z$1048576,MATCH($A906,'Hoja de Trabajo para listado'!$A$155:$A$1048576,0),MATCH((CUADRO!N$5&amp;$E906),'Hoja de Trabajo para listado'!$A$151:$Z$151,0)),0)+IFERROR(INDEX('Hoja de Trabajo para listado'!$AB$155:$BA$1048576,MATCH($A906,'Hoja de Trabajo para listado'!$AB$155:$AB$1048576,0),MATCH((CUADRO!N$5&amp;$E906),'Hoja de Trabajo para listado'!$AB$151:$BA$151,0)),0)+IFERROR(INDEX('Hoja de Trabajo para listado'!$BC$155:$CB$1048576,MATCH($A906,'Hoja de Trabajo para listado'!$BC$155:$BC$1048576,0),MATCH((CUADRO!N$5&amp;$E906),'Hoja de Trabajo para listado'!$BC$151:$CB$151,0)),0)+IFERROR(INDEX('Hoja de Trabajo para listado'!$DE$153:$DG$274,MATCH($A906,'Hoja de Trabajo para listado'!$DE$153:$DE$1048576,0),MATCH((CUADRO!N$5&amp;$E906),'Hoja de Trabajo para listado'!$DE$151:$DG$151,0)),0)+IFERROR(INDEX('Hoja de Trabajo para listado'!$CD$155:$DC$1048576,MATCH($A906,'Hoja de Trabajo para listado'!$CD$155:$CD$1048576,0),MATCH((CUADRO!N$5&amp;$E906),'Hoja de Trabajo para listado'!$CD$151:$DC$151,0)),0)</f>
        <v>0</v>
      </c>
      <c r="O906" s="314">
        <f ca="1">+IFERROR(INDEX('Hoja de Trabajo para listado'!$A$155:$Z$1048576,MATCH($A906,'Hoja de Trabajo para listado'!$A$155:$A$1048576,0),MATCH((CUADRO!O$5&amp;$E906),'Hoja de Trabajo para listado'!$A$151:$Z$151,0)),0)+IFERROR(INDEX('Hoja de Trabajo para listado'!$AB$155:$BA$1048576,MATCH($A906,'Hoja de Trabajo para listado'!$AB$155:$AB$1048576,0),MATCH((CUADRO!O$5&amp;$E906),'Hoja de Trabajo para listado'!$AB$151:$BA$151,0)),0)+IFERROR(INDEX('Hoja de Trabajo para listado'!$BC$155:$CB$1048576,MATCH($A906,'Hoja de Trabajo para listado'!$BC$155:$BC$1048576,0),MATCH((CUADRO!O$5&amp;$E906),'Hoja de Trabajo para listado'!$BC$151:$CB$151,0)),0)+IFERROR(INDEX('Hoja de Trabajo para listado'!$DE$153:$DG$274,MATCH($A906,'Hoja de Trabajo para listado'!$DE$153:$DE$1048576,0),MATCH((CUADRO!O$5&amp;$E906),'Hoja de Trabajo para listado'!$DE$151:$DG$151,0)),0)+IFERROR(INDEX('Hoja de Trabajo para listado'!$CD$155:$DC$1048576,MATCH($A906,'Hoja de Trabajo para listado'!$CD$155:$CD$1048576,0),MATCH((CUADRO!O$5&amp;$E906),'Hoja de Trabajo para listado'!$CD$151:$DC$151,0)),0)</f>
        <v>0</v>
      </c>
      <c r="P906" s="314">
        <f ca="1">+IFERROR(INDEX('Hoja de Trabajo para listado'!$A$155:$Z$1048576,MATCH($A906,'Hoja de Trabajo para listado'!$A$155:$A$1048576,0),MATCH((CUADRO!P$5&amp;$E906),'Hoja de Trabajo para listado'!$A$151:$Z$151,0)),0)+IFERROR(INDEX('Hoja de Trabajo para listado'!$AB$155:$BA$1048576,MATCH($A906,'Hoja de Trabajo para listado'!$AB$155:$AB$1048576,0),MATCH((CUADRO!P$5&amp;$E906),'Hoja de Trabajo para listado'!$AB$151:$BA$151,0)),0)+IFERROR(INDEX('Hoja de Trabajo para listado'!$BC$155:$CB$1048576,MATCH($A906,'Hoja de Trabajo para listado'!$BC$155:$BC$1048576,0),MATCH((CUADRO!P$5&amp;$E906),'Hoja de Trabajo para listado'!$BC$151:$CB$151,0)),0)+IFERROR(INDEX('Hoja de Trabajo para listado'!$DE$153:$DG$274,MATCH($A906,'Hoja de Trabajo para listado'!$DE$153:$DE$1048576,0),MATCH((CUADRO!P$5&amp;$E906),'Hoja de Trabajo para listado'!$DE$151:$DG$151,0)),0)+IFERROR(INDEX('Hoja de Trabajo para listado'!$CD$155:$DC$1048576,MATCH($A906,'Hoja de Trabajo para listado'!$CD$155:$CD$1048576,0),MATCH((CUADRO!P$5&amp;$E906),'Hoja de Trabajo para listado'!$CD$151:$DC$151,0)),0)</f>
        <v>0</v>
      </c>
      <c r="Q906" s="314">
        <f ca="1">+IFERROR(INDEX('Hoja de Trabajo para listado'!$A$155:$Z$1048576,MATCH($A906,'Hoja de Trabajo para listado'!$A$155:$A$1048576,0),MATCH((CUADRO!Q$5&amp;$E906),'Hoja de Trabajo para listado'!$A$151:$Z$151,0)),0)+IFERROR(INDEX('Hoja de Trabajo para listado'!$AB$155:$BA$1048576,MATCH($A906,'Hoja de Trabajo para listado'!$AB$155:$AB$1048576,0),MATCH((CUADRO!Q$5&amp;$E906),'Hoja de Trabajo para listado'!$AB$151:$BA$151,0)),0)+IFERROR(INDEX('Hoja de Trabajo para listado'!$BC$155:$CB$1048576,MATCH($A906,'Hoja de Trabajo para listado'!$BC$155:$BC$1048576,0),MATCH((CUADRO!Q$5&amp;$E906),'Hoja de Trabajo para listado'!$BC$151:$CB$151,0)),0)+IFERROR(INDEX('Hoja de Trabajo para listado'!$DE$153:$DG$274,MATCH($A906,'Hoja de Trabajo para listado'!$DE$153:$DE$1048576,0),MATCH((CUADRO!Q$5&amp;$E906),'Hoja de Trabajo para listado'!$DE$151:$DG$151,0)),0)+IFERROR(INDEX('Hoja de Trabajo para listado'!$CD$155:$DC$1048576,MATCH($A906,'Hoja de Trabajo para listado'!$CD$155:$CD$1048576,0),MATCH((CUADRO!Q$5&amp;$E906),'Hoja de Trabajo para listado'!$CD$151:$DC$151,0)),0)</f>
        <v>0</v>
      </c>
      <c r="R906" s="314">
        <f t="shared" ca="1" si="28"/>
        <v>21695</v>
      </c>
      <c r="S906" s="314"/>
      <c r="T906" s="314">
        <f ca="1">+T907</f>
        <v>47747.880000000005</v>
      </c>
      <c r="U906" s="313">
        <f t="shared" si="29"/>
        <v>1</v>
      </c>
      <c r="V906" s="319" t="str">
        <f>+VLOOKUP(A906,bd_lista!$A$3:$E$593,5,FALSE)</f>
        <v>Instituciones Descentralizadas</v>
      </c>
      <c r="W906" s="425" t="str">
        <f>+V906</f>
        <v>Instituciones Descentralizadas</v>
      </c>
    </row>
    <row r="907" spans="1:23" customFormat="1" ht="15" customHeight="1">
      <c r="A907" s="323">
        <v>293</v>
      </c>
      <c r="B907" s="428"/>
      <c r="C907" s="339" t="str">
        <f>+VLOOKUP(A907,bd_lista!$A$3:$C$593,3,FALSE)</f>
        <v>Fundación Cultural del Banco Central de Bolivia</v>
      </c>
      <c r="D907" s="430"/>
      <c r="E907" s="319" t="s">
        <v>1419</v>
      </c>
      <c r="F907" s="316">
        <f ca="1">+IFERROR(INDEX('Hoja de Trabajo para listado'!$A$155:$Z$1048576,MATCH($A907,'Hoja de Trabajo para listado'!$A$155:$A$1048576,0),MATCH((CUADRO!F$5&amp;$E907),'Hoja de Trabajo para listado'!$A$151:$Z$151,0)),0)+IFERROR(INDEX('Hoja de Trabajo para listado'!$AB$155:$BA$1048576,MATCH($A907,'Hoja de Trabajo para listado'!$AB$155:$AB$1048576,0),MATCH((CUADRO!F$5&amp;$E907),'Hoja de Trabajo para listado'!$AB$151:$BA$151,0)),0)+IFERROR(INDEX('Hoja de Trabajo para listado'!$BC$155:$CB$1048576,MATCH($A907,'Hoja de Trabajo para listado'!$BC$155:$BC$1048576,0),MATCH((CUADRO!F$5&amp;$E907),'Hoja de Trabajo para listado'!$BC$151:$CB$151,0)),0)+IFERROR(INDEX('Hoja de Trabajo para listado'!$DE$153:$DG$274,MATCH($A907,'Hoja de Trabajo para listado'!$DE$153:$DE$1048576,0),MATCH((CUADRO!F$5&amp;$E907),'Hoja de Trabajo para listado'!$DE$151:$DG$151,0)),0)+IFERROR(INDEX('Hoja de Trabajo para listado'!$CD$155:$DC$1048576,MATCH($A907,'Hoja de Trabajo para listado'!$CD$155:$CD$1048576,0),MATCH((CUADRO!F$5&amp;$E907),'Hoja de Trabajo para listado'!$CD$151:$DC$151,0)),0)</f>
        <v>0</v>
      </c>
      <c r="G907" s="316">
        <f ca="1">+IFERROR(INDEX('Hoja de Trabajo para listado'!$A$155:$Z$1048576,MATCH($A907,'Hoja de Trabajo para listado'!$A$155:$A$1048576,0),MATCH((CUADRO!G$5&amp;$E907),'Hoja de Trabajo para listado'!$A$151:$Z$151,0)),0)+IFERROR(INDEX('Hoja de Trabajo para listado'!$AB$155:$BA$1048576,MATCH($A907,'Hoja de Trabajo para listado'!$AB$155:$AB$1048576,0),MATCH((CUADRO!G$5&amp;$E907),'Hoja de Trabajo para listado'!$AB$151:$BA$151,0)),0)+IFERROR(INDEX('Hoja de Trabajo para listado'!$BC$155:$CB$1048576,MATCH($A907,'Hoja de Trabajo para listado'!$BC$155:$BC$1048576,0),MATCH((CUADRO!G$5&amp;$E907),'Hoja de Trabajo para listado'!$BC$151:$CB$151,0)),0)+IFERROR(INDEX('Hoja de Trabajo para listado'!$DE$153:$DG$274,MATCH($A907,'Hoja de Trabajo para listado'!$DE$153:$DE$1048576,0),MATCH((CUADRO!G$5&amp;$E907),'Hoja de Trabajo para listado'!$DE$151:$DG$151,0)),0)+IFERROR(INDEX('Hoja de Trabajo para listado'!$CD$155:$DC$1048576,MATCH($A907,'Hoja de Trabajo para listado'!$CD$155:$CD$1048576,0),MATCH((CUADRO!G$5&amp;$E907),'Hoja de Trabajo para listado'!$CD$151:$DC$151,0)),0)</f>
        <v>4957.24</v>
      </c>
      <c r="H907" s="316">
        <f ca="1">+IFERROR(INDEX('Hoja de Trabajo para listado'!$A$155:$Z$1048576,MATCH($A907,'Hoja de Trabajo para listado'!$A$155:$A$1048576,0),MATCH((CUADRO!H$5&amp;$E907),'Hoja de Trabajo para listado'!$A$151:$Z$151,0)),0)+IFERROR(INDEX('Hoja de Trabajo para listado'!$AB$155:$BA$1048576,MATCH($A907,'Hoja de Trabajo para listado'!$AB$155:$AB$1048576,0),MATCH((CUADRO!H$5&amp;$E907),'Hoja de Trabajo para listado'!$AB$151:$BA$151,0)),0)+IFERROR(INDEX('Hoja de Trabajo para listado'!$BC$155:$CB$1048576,MATCH($A907,'Hoja de Trabajo para listado'!$BC$155:$BC$1048576,0),MATCH((CUADRO!H$5&amp;$E907),'Hoja de Trabajo para listado'!$BC$151:$CB$151,0)),0)+IFERROR(INDEX('Hoja de Trabajo para listado'!$DE$153:$DG$274,MATCH($A907,'Hoja de Trabajo para listado'!$DE$153:$DE$1048576,0),MATCH((CUADRO!H$5&amp;$E907),'Hoja de Trabajo para listado'!$DE$151:$DG$151,0)),0)+IFERROR(INDEX('Hoja de Trabajo para listado'!$CD$155:$DC$1048576,MATCH($A907,'Hoja de Trabajo para listado'!$CD$155:$CD$1048576,0),MATCH((CUADRO!H$5&amp;$E907),'Hoja de Trabajo para listado'!$CD$151:$DC$151,0)),0)</f>
        <v>2884.2799999999997</v>
      </c>
      <c r="I907" s="316">
        <f ca="1">+IFERROR(INDEX('Hoja de Trabajo para listado'!$A$155:$Z$1048576,MATCH($A907,'Hoja de Trabajo para listado'!$A$155:$A$1048576,0),MATCH((CUADRO!I$5&amp;$E907),'Hoja de Trabajo para listado'!$A$151:$Z$151,0)),0)+IFERROR(INDEX('Hoja de Trabajo para listado'!$AB$155:$BA$1048576,MATCH($A907,'Hoja de Trabajo para listado'!$AB$155:$AB$1048576,0),MATCH((CUADRO!I$5&amp;$E907),'Hoja de Trabajo para listado'!$AB$151:$BA$151,0)),0)+IFERROR(INDEX('Hoja de Trabajo para listado'!$BC$155:$CB$1048576,MATCH($A907,'Hoja de Trabajo para listado'!$BC$155:$BC$1048576,0),MATCH((CUADRO!I$5&amp;$E907),'Hoja de Trabajo para listado'!$BC$151:$CB$151,0)),0)+IFERROR(INDEX('Hoja de Trabajo para listado'!$DE$153:$DG$274,MATCH($A907,'Hoja de Trabajo para listado'!$DE$153:$DE$1048576,0),MATCH((CUADRO!I$5&amp;$E907),'Hoja de Trabajo para listado'!$DE$151:$DG$151,0)),0)+IFERROR(INDEX('Hoja de Trabajo para listado'!$CD$155:$DC$1048576,MATCH($A907,'Hoja de Trabajo para listado'!$CD$155:$CD$1048576,0),MATCH((CUADRO!I$5&amp;$E907),'Hoja de Trabajo para listado'!$CD$151:$DC$151,0)),0)</f>
        <v>0</v>
      </c>
      <c r="J907" s="316">
        <f ca="1">+IFERROR(INDEX('Hoja de Trabajo para listado'!$A$155:$Z$1048576,MATCH($A907,'Hoja de Trabajo para listado'!$A$155:$A$1048576,0),MATCH((CUADRO!J$5&amp;$E907),'Hoja de Trabajo para listado'!$A$151:$Z$151,0)),0)+IFERROR(INDEX('Hoja de Trabajo para listado'!$AB$155:$BA$1048576,MATCH($A907,'Hoja de Trabajo para listado'!$AB$155:$AB$1048576,0),MATCH((CUADRO!J$5&amp;$E907),'Hoja de Trabajo para listado'!$AB$151:$BA$151,0)),0)+IFERROR(INDEX('Hoja de Trabajo para listado'!$BC$155:$CB$1048576,MATCH($A907,'Hoja de Trabajo para listado'!$BC$155:$BC$1048576,0),MATCH((CUADRO!J$5&amp;$E907),'Hoja de Trabajo para listado'!$BC$151:$CB$151,0)),0)+IFERROR(INDEX('Hoja de Trabajo para listado'!$DE$153:$DG$274,MATCH($A907,'Hoja de Trabajo para listado'!$DE$153:$DE$1048576,0),MATCH((CUADRO!J$5&amp;$E907),'Hoja de Trabajo para listado'!$DE$151:$DG$151,0)),0)+IFERROR(INDEX('Hoja de Trabajo para listado'!$CD$155:$DC$1048576,MATCH($A907,'Hoja de Trabajo para listado'!$CD$155:$CD$1048576,0),MATCH((CUADRO!J$5&amp;$E907),'Hoja de Trabajo para listado'!$CD$151:$DC$151,0)),0)</f>
        <v>0</v>
      </c>
      <c r="K907" s="314">
        <f ca="1">+IFERROR(INDEX('Hoja de Trabajo para listado'!$A$155:$Z$1048576,MATCH($A907,'Hoja de Trabajo para listado'!$A$155:$A$1048576,0),MATCH((CUADRO!K$5&amp;$E907),'Hoja de Trabajo para listado'!$A$151:$Z$151,0)),0)+IFERROR(INDEX('Hoja de Trabajo para listado'!$AB$155:$BA$1048576,MATCH($A907,'Hoja de Trabajo para listado'!$AB$155:$AB$1048576,0),MATCH((CUADRO!K$5&amp;$E907),'Hoja de Trabajo para listado'!$AB$151:$BA$151,0)),0)+IFERROR(INDEX('Hoja de Trabajo para listado'!$BC$155:$CB$1048576,MATCH($A907,'Hoja de Trabajo para listado'!$BC$155:$BC$1048576,0),MATCH((CUADRO!K$5&amp;$E907),'Hoja de Trabajo para listado'!$BC$151:$CB$151,0)),0)+IFERROR(INDEX('Hoja de Trabajo para listado'!$DE$153:$DG$274,MATCH($A907,'Hoja de Trabajo para listado'!$DE$153:$DE$1048576,0),MATCH((CUADRO!K$5&amp;$E907),'Hoja de Trabajo para listado'!$DE$151:$DG$151,0)),0)+IFERROR(INDEX('Hoja de Trabajo para listado'!$CD$155:$DC$1048576,MATCH($A907,'Hoja de Trabajo para listado'!$CD$155:$CD$1048576,0),MATCH((CUADRO!K$5&amp;$E907),'Hoja de Trabajo para listado'!$CD$151:$DC$151,0)),0)</f>
        <v>18211.36</v>
      </c>
      <c r="L907" s="314">
        <f ca="1">+IFERROR(INDEX('Hoja de Trabajo para listado'!$A$155:$Z$1048576,MATCH($A907,'Hoja de Trabajo para listado'!$A$155:$A$1048576,0),MATCH((CUADRO!L$5&amp;$E907),'Hoja de Trabajo para listado'!$A$151:$Z$151,0)),0)+IFERROR(INDEX('Hoja de Trabajo para listado'!$AB$155:$BA$1048576,MATCH($A907,'Hoja de Trabajo para listado'!$AB$155:$AB$1048576,0),MATCH((CUADRO!L$5&amp;$E907),'Hoja de Trabajo para listado'!$AB$151:$BA$151,0)),0)+IFERROR(INDEX('Hoja de Trabajo para listado'!$BC$155:$CB$1048576,MATCH($A907,'Hoja de Trabajo para listado'!$BC$155:$BC$1048576,0),MATCH((CUADRO!L$5&amp;$E907),'Hoja de Trabajo para listado'!$BC$151:$CB$151,0)),0)+IFERROR(INDEX('Hoja de Trabajo para listado'!$DE$153:$DG$274,MATCH($A907,'Hoja de Trabajo para listado'!$DE$153:$DE$1048576,0),MATCH((CUADRO!L$5&amp;$E907),'Hoja de Trabajo para listado'!$DE$151:$DG$151,0)),0)+IFERROR(INDEX('Hoja de Trabajo para listado'!$CD$155:$DC$1048576,MATCH($A907,'Hoja de Trabajo para listado'!$CD$155:$CD$1048576,0),MATCH((CUADRO!L$5&amp;$E907),'Hoja de Trabajo para listado'!$CD$151:$DC$151,0)),0)</f>
        <v>0</v>
      </c>
      <c r="M907" s="314">
        <f ca="1">+IFERROR(INDEX('Hoja de Trabajo para listado'!$A$155:$Z$1048576,MATCH($A907,'Hoja de Trabajo para listado'!$A$155:$A$1048576,0),MATCH((CUADRO!M$5&amp;$E907),'Hoja de Trabajo para listado'!$A$151:$Z$151,0)),0)+IFERROR(INDEX('Hoja de Trabajo para listado'!$AB$155:$BA$1048576,MATCH($A907,'Hoja de Trabajo para listado'!$AB$155:$AB$1048576,0),MATCH((CUADRO!M$5&amp;$E907),'Hoja de Trabajo para listado'!$AB$151:$BA$151,0)),0)+IFERROR(INDEX('Hoja de Trabajo para listado'!$BC$155:$CB$1048576,MATCH($A907,'Hoja de Trabajo para listado'!$BC$155:$BC$1048576,0),MATCH((CUADRO!M$5&amp;$E907),'Hoja de Trabajo para listado'!$BC$151:$CB$151,0)),0)+IFERROR(INDEX('Hoja de Trabajo para listado'!$DE$153:$DG$274,MATCH($A907,'Hoja de Trabajo para listado'!$DE$153:$DE$1048576,0),MATCH((CUADRO!M$5&amp;$E907),'Hoja de Trabajo para listado'!$DE$151:$DG$151,0)),0)+IFERROR(INDEX('Hoja de Trabajo para listado'!$CD$155:$DC$1048576,MATCH($A907,'Hoja de Trabajo para listado'!$CD$155:$CD$1048576,0),MATCH((CUADRO!M$5&amp;$E907),'Hoja de Trabajo para listado'!$CD$151:$DC$151,0)),0)</f>
        <v>0</v>
      </c>
      <c r="N907" s="314">
        <f ca="1">+IFERROR(INDEX('Hoja de Trabajo para listado'!$A$155:$Z$1048576,MATCH($A907,'Hoja de Trabajo para listado'!$A$155:$A$1048576,0),MATCH((CUADRO!N$5&amp;$E907),'Hoja de Trabajo para listado'!$A$151:$Z$151,0)),0)+IFERROR(INDEX('Hoja de Trabajo para listado'!$AB$155:$BA$1048576,MATCH($A907,'Hoja de Trabajo para listado'!$AB$155:$AB$1048576,0),MATCH((CUADRO!N$5&amp;$E907),'Hoja de Trabajo para listado'!$AB$151:$BA$151,0)),0)+IFERROR(INDEX('Hoja de Trabajo para listado'!$BC$155:$CB$1048576,MATCH($A907,'Hoja de Trabajo para listado'!$BC$155:$BC$1048576,0),MATCH((CUADRO!N$5&amp;$E907),'Hoja de Trabajo para listado'!$BC$151:$CB$151,0)),0)+IFERROR(INDEX('Hoja de Trabajo para listado'!$DE$153:$DG$274,MATCH($A907,'Hoja de Trabajo para listado'!$DE$153:$DE$1048576,0),MATCH((CUADRO!N$5&amp;$E907),'Hoja de Trabajo para listado'!$DE$151:$DG$151,0)),0)+IFERROR(INDEX('Hoja de Trabajo para listado'!$CD$155:$DC$1048576,MATCH($A907,'Hoja de Trabajo para listado'!$CD$155:$CD$1048576,0),MATCH((CUADRO!N$5&amp;$E907),'Hoja de Trabajo para listado'!$CD$151:$DC$151,0)),0)</f>
        <v>0</v>
      </c>
      <c r="O907" s="314">
        <f ca="1">+IFERROR(INDEX('Hoja de Trabajo para listado'!$A$155:$Z$1048576,MATCH($A907,'Hoja de Trabajo para listado'!$A$155:$A$1048576,0),MATCH((CUADRO!O$5&amp;$E907),'Hoja de Trabajo para listado'!$A$151:$Z$151,0)),0)+IFERROR(INDEX('Hoja de Trabajo para listado'!$AB$155:$BA$1048576,MATCH($A907,'Hoja de Trabajo para listado'!$AB$155:$AB$1048576,0),MATCH((CUADRO!O$5&amp;$E907),'Hoja de Trabajo para listado'!$AB$151:$BA$151,0)),0)+IFERROR(INDEX('Hoja de Trabajo para listado'!$BC$155:$CB$1048576,MATCH($A907,'Hoja de Trabajo para listado'!$BC$155:$BC$1048576,0),MATCH((CUADRO!O$5&amp;$E907),'Hoja de Trabajo para listado'!$BC$151:$CB$151,0)),0)+IFERROR(INDEX('Hoja de Trabajo para listado'!$DE$153:$DG$274,MATCH($A907,'Hoja de Trabajo para listado'!$DE$153:$DE$1048576,0),MATCH((CUADRO!O$5&amp;$E907),'Hoja de Trabajo para listado'!$DE$151:$DG$151,0)),0)+IFERROR(INDEX('Hoja de Trabajo para listado'!$CD$155:$DC$1048576,MATCH($A907,'Hoja de Trabajo para listado'!$CD$155:$CD$1048576,0),MATCH((CUADRO!O$5&amp;$E907),'Hoja de Trabajo para listado'!$CD$151:$DC$151,0)),0)</f>
        <v>0</v>
      </c>
      <c r="P907" s="314">
        <f ca="1">+IFERROR(INDEX('Hoja de Trabajo para listado'!$A$155:$Z$1048576,MATCH($A907,'Hoja de Trabajo para listado'!$A$155:$A$1048576,0),MATCH((CUADRO!P$5&amp;$E907),'Hoja de Trabajo para listado'!$A$151:$Z$151,0)),0)+IFERROR(INDEX('Hoja de Trabajo para listado'!$AB$155:$BA$1048576,MATCH($A907,'Hoja de Trabajo para listado'!$AB$155:$AB$1048576,0),MATCH((CUADRO!P$5&amp;$E907),'Hoja de Trabajo para listado'!$AB$151:$BA$151,0)),0)+IFERROR(INDEX('Hoja de Trabajo para listado'!$BC$155:$CB$1048576,MATCH($A907,'Hoja de Trabajo para listado'!$BC$155:$BC$1048576,0),MATCH((CUADRO!P$5&amp;$E907),'Hoja de Trabajo para listado'!$BC$151:$CB$151,0)),0)+IFERROR(INDEX('Hoja de Trabajo para listado'!$DE$153:$DG$274,MATCH($A907,'Hoja de Trabajo para listado'!$DE$153:$DE$1048576,0),MATCH((CUADRO!P$5&amp;$E907),'Hoja de Trabajo para listado'!$DE$151:$DG$151,0)),0)+IFERROR(INDEX('Hoja de Trabajo para listado'!$CD$155:$DC$1048576,MATCH($A907,'Hoja de Trabajo para listado'!$CD$155:$CD$1048576,0),MATCH((CUADRO!P$5&amp;$E907),'Hoja de Trabajo para listado'!$CD$151:$DC$151,0)),0)</f>
        <v>0</v>
      </c>
      <c r="Q907" s="314">
        <f ca="1">+IFERROR(INDEX('Hoja de Trabajo para listado'!$A$155:$Z$1048576,MATCH($A907,'Hoja de Trabajo para listado'!$A$155:$A$1048576,0),MATCH((CUADRO!Q$5&amp;$E907),'Hoja de Trabajo para listado'!$A$151:$Z$151,0)),0)+IFERROR(INDEX('Hoja de Trabajo para listado'!$AB$155:$BA$1048576,MATCH($A907,'Hoja de Trabajo para listado'!$AB$155:$AB$1048576,0),MATCH((CUADRO!Q$5&amp;$E907),'Hoja de Trabajo para listado'!$AB$151:$BA$151,0)),0)+IFERROR(INDEX('Hoja de Trabajo para listado'!$BC$155:$CB$1048576,MATCH($A907,'Hoja de Trabajo para listado'!$BC$155:$BC$1048576,0),MATCH((CUADRO!Q$5&amp;$E907),'Hoja de Trabajo para listado'!$BC$151:$CB$151,0)),0)+IFERROR(INDEX('Hoja de Trabajo para listado'!$DE$153:$DG$274,MATCH($A907,'Hoja de Trabajo para listado'!$DE$153:$DE$1048576,0),MATCH((CUADRO!Q$5&amp;$E907),'Hoja de Trabajo para listado'!$DE$151:$DG$151,0)),0)+IFERROR(INDEX('Hoja de Trabajo para listado'!$CD$155:$DC$1048576,MATCH($A907,'Hoja de Trabajo para listado'!$CD$155:$CD$1048576,0),MATCH((CUADRO!Q$5&amp;$E907),'Hoja de Trabajo para listado'!$CD$151:$DC$151,0)),0)</f>
        <v>0</v>
      </c>
      <c r="R907" s="316">
        <f t="shared" ca="1" si="28"/>
        <v>26052.880000000001</v>
      </c>
      <c r="S907" s="316">
        <f ca="1">+R906+R907</f>
        <v>47747.880000000005</v>
      </c>
      <c r="T907" s="314">
        <f ca="1">+S907</f>
        <v>47747.880000000005</v>
      </c>
      <c r="U907" s="348">
        <f t="shared" si="29"/>
        <v>2</v>
      </c>
      <c r="V907" s="319" t="str">
        <f>+VLOOKUP(A907,bd_lista!$A$3:$E$593,5,FALSE)</f>
        <v>Instituciones Descentralizadas</v>
      </c>
      <c r="W907" s="426"/>
    </row>
    <row r="908" spans="1:23" customFormat="1" ht="15" customHeight="1">
      <c r="A908" s="323">
        <v>661</v>
      </c>
      <c r="B908" s="427">
        <f>+A908</f>
        <v>661</v>
      </c>
      <c r="C908" s="318" t="str">
        <f>+VLOOKUP(A908,bd_lista!$A$3:$C$593,3,FALSE)</f>
        <v>Tribunal Constitucional Plurinacional</v>
      </c>
      <c r="D908" s="429" t="str">
        <f>+C908</f>
        <v>Tribunal Constitucional Plurinacional</v>
      </c>
      <c r="E908" s="339" t="s">
        <v>1418</v>
      </c>
      <c r="F908" s="314">
        <f ca="1">+IFERROR(INDEX('Hoja de Trabajo para listado'!$A$155:$Z$1048576,MATCH($A908,'Hoja de Trabajo para listado'!$A$155:$A$1048576,0),MATCH((CUADRO!F$5&amp;$E908),'Hoja de Trabajo para listado'!$A$151:$Z$151,0)),0)+IFERROR(INDEX('Hoja de Trabajo para listado'!$AB$155:$BA$1048576,MATCH($A908,'Hoja de Trabajo para listado'!$AB$155:$AB$1048576,0),MATCH((CUADRO!F$5&amp;$E908),'Hoja de Trabajo para listado'!$AB$151:$BA$151,0)),0)+IFERROR(INDEX('Hoja de Trabajo para listado'!$BC$155:$CB$1048576,MATCH($A908,'Hoja de Trabajo para listado'!$BC$155:$BC$1048576,0),MATCH((CUADRO!F$5&amp;$E908),'Hoja de Trabajo para listado'!$BC$151:$CB$151,0)),0)+IFERROR(INDEX('Hoja de Trabajo para listado'!$DE$153:$DG$274,MATCH($A908,'Hoja de Trabajo para listado'!$DE$153:$DE$1048576,0),MATCH((CUADRO!F$5&amp;$E908),'Hoja de Trabajo para listado'!$DE$151:$DG$151,0)),0)+IFERROR(INDEX('Hoja de Trabajo para listado'!$CD$155:$DC$1048576,MATCH($A908,'Hoja de Trabajo para listado'!$CD$155:$CD$1048576,0),MATCH((CUADRO!F$5&amp;$E908),'Hoja de Trabajo para listado'!$CD$151:$DC$151,0)),0)</f>
        <v>0</v>
      </c>
      <c r="G908" s="314">
        <f ca="1">+IFERROR(INDEX('Hoja de Trabajo para listado'!$A$155:$Z$1048576,MATCH($A908,'Hoja de Trabajo para listado'!$A$155:$A$1048576,0),MATCH((CUADRO!G$5&amp;$E908),'Hoja de Trabajo para listado'!$A$151:$Z$151,0)),0)+IFERROR(INDEX('Hoja de Trabajo para listado'!$AB$155:$BA$1048576,MATCH($A908,'Hoja de Trabajo para listado'!$AB$155:$AB$1048576,0),MATCH((CUADRO!G$5&amp;$E908),'Hoja de Trabajo para listado'!$AB$151:$BA$151,0)),0)+IFERROR(INDEX('Hoja de Trabajo para listado'!$BC$155:$CB$1048576,MATCH($A908,'Hoja de Trabajo para listado'!$BC$155:$BC$1048576,0),MATCH((CUADRO!G$5&amp;$E908),'Hoja de Trabajo para listado'!$BC$151:$CB$151,0)),0)+IFERROR(INDEX('Hoja de Trabajo para listado'!$DE$153:$DG$274,MATCH($A908,'Hoja de Trabajo para listado'!$DE$153:$DE$1048576,0),MATCH((CUADRO!G$5&amp;$E908),'Hoja de Trabajo para listado'!$DE$151:$DG$151,0)),0)+IFERROR(INDEX('Hoja de Trabajo para listado'!$CD$155:$DC$1048576,MATCH($A908,'Hoja de Trabajo para listado'!$CD$155:$CD$1048576,0),MATCH((CUADRO!G$5&amp;$E908),'Hoja de Trabajo para listado'!$CD$151:$DC$151,0)),0)</f>
        <v>0</v>
      </c>
      <c r="H908" s="314">
        <f ca="1">+IFERROR(INDEX('Hoja de Trabajo para listado'!$A$155:$Z$1048576,MATCH($A908,'Hoja de Trabajo para listado'!$A$155:$A$1048576,0),MATCH((CUADRO!H$5&amp;$E908),'Hoja de Trabajo para listado'!$A$151:$Z$151,0)),0)+IFERROR(INDEX('Hoja de Trabajo para listado'!$AB$155:$BA$1048576,MATCH($A908,'Hoja de Trabajo para listado'!$AB$155:$AB$1048576,0),MATCH((CUADRO!H$5&amp;$E908),'Hoja de Trabajo para listado'!$AB$151:$BA$151,0)),0)+IFERROR(INDEX('Hoja de Trabajo para listado'!$BC$155:$CB$1048576,MATCH($A908,'Hoja de Trabajo para listado'!$BC$155:$BC$1048576,0),MATCH((CUADRO!H$5&amp;$E908),'Hoja de Trabajo para listado'!$BC$151:$CB$151,0)),0)+IFERROR(INDEX('Hoja de Trabajo para listado'!$DE$153:$DG$274,MATCH($A908,'Hoja de Trabajo para listado'!$DE$153:$DE$1048576,0),MATCH((CUADRO!H$5&amp;$E908),'Hoja de Trabajo para listado'!$DE$151:$DG$151,0)),0)+IFERROR(INDEX('Hoja de Trabajo para listado'!$CD$155:$DC$1048576,MATCH($A908,'Hoja de Trabajo para listado'!$CD$155:$CD$1048576,0),MATCH((CUADRO!H$5&amp;$E908),'Hoja de Trabajo para listado'!$CD$151:$DC$151,0)),0)</f>
        <v>0</v>
      </c>
      <c r="I908" s="314">
        <f ca="1">+IFERROR(INDEX('Hoja de Trabajo para listado'!$A$155:$Z$1048576,MATCH($A908,'Hoja de Trabajo para listado'!$A$155:$A$1048576,0),MATCH((CUADRO!I$5&amp;$E908),'Hoja de Trabajo para listado'!$A$151:$Z$151,0)),0)+IFERROR(INDEX('Hoja de Trabajo para listado'!$AB$155:$BA$1048576,MATCH($A908,'Hoja de Trabajo para listado'!$AB$155:$AB$1048576,0),MATCH((CUADRO!I$5&amp;$E908),'Hoja de Trabajo para listado'!$AB$151:$BA$151,0)),0)+IFERROR(INDEX('Hoja de Trabajo para listado'!$BC$155:$CB$1048576,MATCH($A908,'Hoja de Trabajo para listado'!$BC$155:$BC$1048576,0),MATCH((CUADRO!I$5&amp;$E908),'Hoja de Trabajo para listado'!$BC$151:$CB$151,0)),0)+IFERROR(INDEX('Hoja de Trabajo para listado'!$DE$153:$DG$274,MATCH($A908,'Hoja de Trabajo para listado'!$DE$153:$DE$1048576,0),MATCH((CUADRO!I$5&amp;$E908),'Hoja de Trabajo para listado'!$DE$151:$DG$151,0)),0)+IFERROR(INDEX('Hoja de Trabajo para listado'!$CD$155:$DC$1048576,MATCH($A908,'Hoja de Trabajo para listado'!$CD$155:$CD$1048576,0),MATCH((CUADRO!I$5&amp;$E908),'Hoja de Trabajo para listado'!$CD$151:$DC$151,0)),0)</f>
        <v>0</v>
      </c>
      <c r="J908" s="314">
        <f ca="1">+IFERROR(INDEX('Hoja de Trabajo para listado'!$A$155:$Z$1048576,MATCH($A908,'Hoja de Trabajo para listado'!$A$155:$A$1048576,0),MATCH((CUADRO!J$5&amp;$E908),'Hoja de Trabajo para listado'!$A$151:$Z$151,0)),0)+IFERROR(INDEX('Hoja de Trabajo para listado'!$AB$155:$BA$1048576,MATCH($A908,'Hoja de Trabajo para listado'!$AB$155:$AB$1048576,0),MATCH((CUADRO!J$5&amp;$E908),'Hoja de Trabajo para listado'!$AB$151:$BA$151,0)),0)+IFERROR(INDEX('Hoja de Trabajo para listado'!$BC$155:$CB$1048576,MATCH($A908,'Hoja de Trabajo para listado'!$BC$155:$BC$1048576,0),MATCH((CUADRO!J$5&amp;$E908),'Hoja de Trabajo para listado'!$BC$151:$CB$151,0)),0)+IFERROR(INDEX('Hoja de Trabajo para listado'!$DE$153:$DG$274,MATCH($A908,'Hoja de Trabajo para listado'!$DE$153:$DE$1048576,0),MATCH((CUADRO!J$5&amp;$E908),'Hoja de Trabajo para listado'!$DE$151:$DG$151,0)),0)+IFERROR(INDEX('Hoja de Trabajo para listado'!$CD$155:$DC$1048576,MATCH($A908,'Hoja de Trabajo para listado'!$CD$155:$CD$1048576,0),MATCH((CUADRO!J$5&amp;$E908),'Hoja de Trabajo para listado'!$CD$151:$DC$151,0)),0)</f>
        <v>0</v>
      </c>
      <c r="K908" s="314">
        <f ca="1">+IFERROR(INDEX('Hoja de Trabajo para listado'!$A$155:$Z$1048576,MATCH($A908,'Hoja de Trabajo para listado'!$A$155:$A$1048576,0),MATCH((CUADRO!K$5&amp;$E908),'Hoja de Trabajo para listado'!$A$151:$Z$151,0)),0)+IFERROR(INDEX('Hoja de Trabajo para listado'!$AB$155:$BA$1048576,MATCH($A908,'Hoja de Trabajo para listado'!$AB$155:$AB$1048576,0),MATCH((CUADRO!K$5&amp;$E908),'Hoja de Trabajo para listado'!$AB$151:$BA$151,0)),0)+IFERROR(INDEX('Hoja de Trabajo para listado'!$BC$155:$CB$1048576,MATCH($A908,'Hoja de Trabajo para listado'!$BC$155:$BC$1048576,0),MATCH((CUADRO!K$5&amp;$E908),'Hoja de Trabajo para listado'!$BC$151:$CB$151,0)),0)+IFERROR(INDEX('Hoja de Trabajo para listado'!$DE$153:$DG$274,MATCH($A908,'Hoja de Trabajo para listado'!$DE$153:$DE$1048576,0),MATCH((CUADRO!K$5&amp;$E908),'Hoja de Trabajo para listado'!$DE$151:$DG$151,0)),0)+IFERROR(INDEX('Hoja de Trabajo para listado'!$CD$155:$DC$1048576,MATCH($A908,'Hoja de Trabajo para listado'!$CD$155:$CD$1048576,0),MATCH((CUADRO!K$5&amp;$E908),'Hoja de Trabajo para listado'!$CD$151:$DC$151,0)),0)</f>
        <v>0</v>
      </c>
      <c r="L908" s="314">
        <f ca="1">+IFERROR(INDEX('Hoja de Trabajo para listado'!$A$155:$Z$1048576,MATCH($A908,'Hoja de Trabajo para listado'!$A$155:$A$1048576,0),MATCH((CUADRO!L$5&amp;$E908),'Hoja de Trabajo para listado'!$A$151:$Z$151,0)),0)+IFERROR(INDEX('Hoja de Trabajo para listado'!$AB$155:$BA$1048576,MATCH($A908,'Hoja de Trabajo para listado'!$AB$155:$AB$1048576,0),MATCH((CUADRO!L$5&amp;$E908),'Hoja de Trabajo para listado'!$AB$151:$BA$151,0)),0)+IFERROR(INDEX('Hoja de Trabajo para listado'!$BC$155:$CB$1048576,MATCH($A908,'Hoja de Trabajo para listado'!$BC$155:$BC$1048576,0),MATCH((CUADRO!L$5&amp;$E908),'Hoja de Trabajo para listado'!$BC$151:$CB$151,0)),0)+IFERROR(INDEX('Hoja de Trabajo para listado'!$DE$153:$DG$274,MATCH($A908,'Hoja de Trabajo para listado'!$DE$153:$DE$1048576,0),MATCH((CUADRO!L$5&amp;$E908),'Hoja de Trabajo para listado'!$DE$151:$DG$151,0)),0)+IFERROR(INDEX('Hoja de Trabajo para listado'!$CD$155:$DC$1048576,MATCH($A908,'Hoja de Trabajo para listado'!$CD$155:$CD$1048576,0),MATCH((CUADRO!L$5&amp;$E908),'Hoja de Trabajo para listado'!$CD$151:$DC$151,0)),0)</f>
        <v>0</v>
      </c>
      <c r="M908" s="314">
        <f ca="1">+IFERROR(INDEX('Hoja de Trabajo para listado'!$A$155:$Z$1048576,MATCH($A908,'Hoja de Trabajo para listado'!$A$155:$A$1048576,0),MATCH((CUADRO!M$5&amp;$E908),'Hoja de Trabajo para listado'!$A$151:$Z$151,0)),0)+IFERROR(INDEX('Hoja de Trabajo para listado'!$AB$155:$BA$1048576,MATCH($A908,'Hoja de Trabajo para listado'!$AB$155:$AB$1048576,0),MATCH((CUADRO!M$5&amp;$E908),'Hoja de Trabajo para listado'!$AB$151:$BA$151,0)),0)+IFERROR(INDEX('Hoja de Trabajo para listado'!$BC$155:$CB$1048576,MATCH($A908,'Hoja de Trabajo para listado'!$BC$155:$BC$1048576,0),MATCH((CUADRO!M$5&amp;$E908),'Hoja de Trabajo para listado'!$BC$151:$CB$151,0)),0)+IFERROR(INDEX('Hoja de Trabajo para listado'!$DE$153:$DG$274,MATCH($A908,'Hoja de Trabajo para listado'!$DE$153:$DE$1048576,0),MATCH((CUADRO!M$5&amp;$E908),'Hoja de Trabajo para listado'!$DE$151:$DG$151,0)),0)+IFERROR(INDEX('Hoja de Trabajo para listado'!$CD$155:$DC$1048576,MATCH($A908,'Hoja de Trabajo para listado'!$CD$155:$CD$1048576,0),MATCH((CUADRO!M$5&amp;$E908),'Hoja de Trabajo para listado'!$CD$151:$DC$151,0)),0)</f>
        <v>0</v>
      </c>
      <c r="N908" s="314">
        <f ca="1">+IFERROR(INDEX('Hoja de Trabajo para listado'!$A$155:$Z$1048576,MATCH($A908,'Hoja de Trabajo para listado'!$A$155:$A$1048576,0),MATCH((CUADRO!N$5&amp;$E908),'Hoja de Trabajo para listado'!$A$151:$Z$151,0)),0)+IFERROR(INDEX('Hoja de Trabajo para listado'!$AB$155:$BA$1048576,MATCH($A908,'Hoja de Trabajo para listado'!$AB$155:$AB$1048576,0),MATCH((CUADRO!N$5&amp;$E908),'Hoja de Trabajo para listado'!$AB$151:$BA$151,0)),0)+IFERROR(INDEX('Hoja de Trabajo para listado'!$BC$155:$CB$1048576,MATCH($A908,'Hoja de Trabajo para listado'!$BC$155:$BC$1048576,0),MATCH((CUADRO!N$5&amp;$E908),'Hoja de Trabajo para listado'!$BC$151:$CB$151,0)),0)+IFERROR(INDEX('Hoja de Trabajo para listado'!$DE$153:$DG$274,MATCH($A908,'Hoja de Trabajo para listado'!$DE$153:$DE$1048576,0),MATCH((CUADRO!N$5&amp;$E908),'Hoja de Trabajo para listado'!$DE$151:$DG$151,0)),0)+IFERROR(INDEX('Hoja de Trabajo para listado'!$CD$155:$DC$1048576,MATCH($A908,'Hoja de Trabajo para listado'!$CD$155:$CD$1048576,0),MATCH((CUADRO!N$5&amp;$E908),'Hoja de Trabajo para listado'!$CD$151:$DC$151,0)),0)</f>
        <v>0</v>
      </c>
      <c r="O908" s="314">
        <f ca="1">+IFERROR(INDEX('Hoja de Trabajo para listado'!$A$155:$Z$1048576,MATCH($A908,'Hoja de Trabajo para listado'!$A$155:$A$1048576,0),MATCH((CUADRO!O$5&amp;$E908),'Hoja de Trabajo para listado'!$A$151:$Z$151,0)),0)+IFERROR(INDEX('Hoja de Trabajo para listado'!$AB$155:$BA$1048576,MATCH($A908,'Hoja de Trabajo para listado'!$AB$155:$AB$1048576,0),MATCH((CUADRO!O$5&amp;$E908),'Hoja de Trabajo para listado'!$AB$151:$BA$151,0)),0)+IFERROR(INDEX('Hoja de Trabajo para listado'!$BC$155:$CB$1048576,MATCH($A908,'Hoja de Trabajo para listado'!$BC$155:$BC$1048576,0),MATCH((CUADRO!O$5&amp;$E908),'Hoja de Trabajo para listado'!$BC$151:$CB$151,0)),0)+IFERROR(INDEX('Hoja de Trabajo para listado'!$DE$153:$DG$274,MATCH($A908,'Hoja de Trabajo para listado'!$DE$153:$DE$1048576,0),MATCH((CUADRO!O$5&amp;$E908),'Hoja de Trabajo para listado'!$DE$151:$DG$151,0)),0)+IFERROR(INDEX('Hoja de Trabajo para listado'!$CD$155:$DC$1048576,MATCH($A908,'Hoja de Trabajo para listado'!$CD$155:$CD$1048576,0),MATCH((CUADRO!O$5&amp;$E908),'Hoja de Trabajo para listado'!$CD$151:$DC$151,0)),0)</f>
        <v>0</v>
      </c>
      <c r="P908" s="314">
        <f ca="1">+IFERROR(INDEX('Hoja de Trabajo para listado'!$A$155:$Z$1048576,MATCH($A908,'Hoja de Trabajo para listado'!$A$155:$A$1048576,0),MATCH((CUADRO!P$5&amp;$E908),'Hoja de Trabajo para listado'!$A$151:$Z$151,0)),0)+IFERROR(INDEX('Hoja de Trabajo para listado'!$AB$155:$BA$1048576,MATCH($A908,'Hoja de Trabajo para listado'!$AB$155:$AB$1048576,0),MATCH((CUADRO!P$5&amp;$E908),'Hoja de Trabajo para listado'!$AB$151:$BA$151,0)),0)+IFERROR(INDEX('Hoja de Trabajo para listado'!$BC$155:$CB$1048576,MATCH($A908,'Hoja de Trabajo para listado'!$BC$155:$BC$1048576,0),MATCH((CUADRO!P$5&amp;$E908),'Hoja de Trabajo para listado'!$BC$151:$CB$151,0)),0)+IFERROR(INDEX('Hoja de Trabajo para listado'!$DE$153:$DG$274,MATCH($A908,'Hoja de Trabajo para listado'!$DE$153:$DE$1048576,0),MATCH((CUADRO!P$5&amp;$E908),'Hoja de Trabajo para listado'!$DE$151:$DG$151,0)),0)+IFERROR(INDEX('Hoja de Trabajo para listado'!$CD$155:$DC$1048576,MATCH($A908,'Hoja de Trabajo para listado'!$CD$155:$CD$1048576,0),MATCH((CUADRO!P$5&amp;$E908),'Hoja de Trabajo para listado'!$CD$151:$DC$151,0)),0)</f>
        <v>0</v>
      </c>
      <c r="Q908" s="314">
        <f ca="1">+IFERROR(INDEX('Hoja de Trabajo para listado'!$A$155:$Z$1048576,MATCH($A908,'Hoja de Trabajo para listado'!$A$155:$A$1048576,0),MATCH((CUADRO!Q$5&amp;$E908),'Hoja de Trabajo para listado'!$A$151:$Z$151,0)),0)+IFERROR(INDEX('Hoja de Trabajo para listado'!$AB$155:$BA$1048576,MATCH($A908,'Hoja de Trabajo para listado'!$AB$155:$AB$1048576,0),MATCH((CUADRO!Q$5&amp;$E908),'Hoja de Trabajo para listado'!$AB$151:$BA$151,0)),0)+IFERROR(INDEX('Hoja de Trabajo para listado'!$BC$155:$CB$1048576,MATCH($A908,'Hoja de Trabajo para listado'!$BC$155:$BC$1048576,0),MATCH((CUADRO!Q$5&amp;$E908),'Hoja de Trabajo para listado'!$BC$151:$CB$151,0)),0)+IFERROR(INDEX('Hoja de Trabajo para listado'!$DE$153:$DG$274,MATCH($A908,'Hoja de Trabajo para listado'!$DE$153:$DE$1048576,0),MATCH((CUADRO!Q$5&amp;$E908),'Hoja de Trabajo para listado'!$DE$151:$DG$151,0)),0)+IFERROR(INDEX('Hoja de Trabajo para listado'!$CD$155:$DC$1048576,MATCH($A908,'Hoja de Trabajo para listado'!$CD$155:$CD$1048576,0),MATCH((CUADRO!Q$5&amp;$E908),'Hoja de Trabajo para listado'!$CD$151:$DC$151,0)),0)</f>
        <v>0</v>
      </c>
      <c r="R908" s="314">
        <f t="shared" ca="1" si="28"/>
        <v>0</v>
      </c>
      <c r="S908" s="353"/>
      <c r="T908" s="314">
        <f ca="1">+T909</f>
        <v>39583.53</v>
      </c>
      <c r="U908" s="313">
        <f t="shared" si="29"/>
        <v>1</v>
      </c>
      <c r="V908" s="319" t="str">
        <f>+VLOOKUP(A908,bd_lista!$A$3:$E$593,5,FALSE)</f>
        <v>Instituciones Descentralizadas</v>
      </c>
      <c r="W908" s="425" t="str">
        <f>+V908</f>
        <v>Instituciones Descentralizadas</v>
      </c>
    </row>
    <row r="909" spans="1:23" customFormat="1" ht="15" customHeight="1">
      <c r="A909" s="323">
        <v>661</v>
      </c>
      <c r="B909" s="428"/>
      <c r="C909" s="339" t="str">
        <f>+VLOOKUP(A909,bd_lista!$A$3:$C$593,3,FALSE)</f>
        <v>Tribunal Constitucional Plurinacional</v>
      </c>
      <c r="D909" s="430"/>
      <c r="E909" s="319" t="s">
        <v>1419</v>
      </c>
      <c r="F909" s="316">
        <f ca="1">+IFERROR(INDEX('Hoja de Trabajo para listado'!$A$155:$Z$1048576,MATCH($A909,'Hoja de Trabajo para listado'!$A$155:$A$1048576,0),MATCH((CUADRO!F$5&amp;$E909),'Hoja de Trabajo para listado'!$A$151:$Z$151,0)),0)+IFERROR(INDEX('Hoja de Trabajo para listado'!$AB$155:$BA$1048576,MATCH($A909,'Hoja de Trabajo para listado'!$AB$155:$AB$1048576,0),MATCH((CUADRO!F$5&amp;$E909),'Hoja de Trabajo para listado'!$AB$151:$BA$151,0)),0)+IFERROR(INDEX('Hoja de Trabajo para listado'!$BC$155:$CB$1048576,MATCH($A909,'Hoja de Trabajo para listado'!$BC$155:$BC$1048576,0),MATCH((CUADRO!F$5&amp;$E909),'Hoja de Trabajo para listado'!$BC$151:$CB$151,0)),0)+IFERROR(INDEX('Hoja de Trabajo para listado'!$DE$153:$DG$274,MATCH($A909,'Hoja de Trabajo para listado'!$DE$153:$DE$1048576,0),MATCH((CUADRO!F$5&amp;$E909),'Hoja de Trabajo para listado'!$DE$151:$DG$151,0)),0)+IFERROR(INDEX('Hoja de Trabajo para listado'!$CD$155:$DC$1048576,MATCH($A909,'Hoja de Trabajo para listado'!$CD$155:$CD$1048576,0),MATCH((CUADRO!F$5&amp;$E909),'Hoja de Trabajo para listado'!$CD$151:$DC$151,0)),0)</f>
        <v>0</v>
      </c>
      <c r="G909" s="316">
        <f ca="1">+IFERROR(INDEX('Hoja de Trabajo para listado'!$A$155:$Z$1048576,MATCH($A909,'Hoja de Trabajo para listado'!$A$155:$A$1048576,0),MATCH((CUADRO!G$5&amp;$E909),'Hoja de Trabajo para listado'!$A$151:$Z$151,0)),0)+IFERROR(INDEX('Hoja de Trabajo para listado'!$AB$155:$BA$1048576,MATCH($A909,'Hoja de Trabajo para listado'!$AB$155:$AB$1048576,0),MATCH((CUADRO!G$5&amp;$E909),'Hoja de Trabajo para listado'!$AB$151:$BA$151,0)),0)+IFERROR(INDEX('Hoja de Trabajo para listado'!$BC$155:$CB$1048576,MATCH($A909,'Hoja de Trabajo para listado'!$BC$155:$BC$1048576,0),MATCH((CUADRO!G$5&amp;$E909),'Hoja de Trabajo para listado'!$BC$151:$CB$151,0)),0)+IFERROR(INDEX('Hoja de Trabajo para listado'!$DE$153:$DG$274,MATCH($A909,'Hoja de Trabajo para listado'!$DE$153:$DE$1048576,0),MATCH((CUADRO!G$5&amp;$E909),'Hoja de Trabajo para listado'!$DE$151:$DG$151,0)),0)+IFERROR(INDEX('Hoja de Trabajo para listado'!$CD$155:$DC$1048576,MATCH($A909,'Hoja de Trabajo para listado'!$CD$155:$CD$1048576,0),MATCH((CUADRO!G$5&amp;$E909),'Hoja de Trabajo para listado'!$CD$151:$DC$151,0)),0)</f>
        <v>0</v>
      </c>
      <c r="H909" s="316">
        <f ca="1">+IFERROR(INDEX('Hoja de Trabajo para listado'!$A$155:$Z$1048576,MATCH($A909,'Hoja de Trabajo para listado'!$A$155:$A$1048576,0),MATCH((CUADRO!H$5&amp;$E909),'Hoja de Trabajo para listado'!$A$151:$Z$151,0)),0)+IFERROR(INDEX('Hoja de Trabajo para listado'!$AB$155:$BA$1048576,MATCH($A909,'Hoja de Trabajo para listado'!$AB$155:$AB$1048576,0),MATCH((CUADRO!H$5&amp;$E909),'Hoja de Trabajo para listado'!$AB$151:$BA$151,0)),0)+IFERROR(INDEX('Hoja de Trabajo para listado'!$BC$155:$CB$1048576,MATCH($A909,'Hoja de Trabajo para listado'!$BC$155:$BC$1048576,0),MATCH((CUADRO!H$5&amp;$E909),'Hoja de Trabajo para listado'!$BC$151:$CB$151,0)),0)+IFERROR(INDEX('Hoja de Trabajo para listado'!$DE$153:$DG$274,MATCH($A909,'Hoja de Trabajo para listado'!$DE$153:$DE$1048576,0),MATCH((CUADRO!H$5&amp;$E909),'Hoja de Trabajo para listado'!$DE$151:$DG$151,0)),0)+IFERROR(INDEX('Hoja de Trabajo para listado'!$CD$155:$DC$1048576,MATCH($A909,'Hoja de Trabajo para listado'!$CD$155:$CD$1048576,0),MATCH((CUADRO!H$5&amp;$E909),'Hoja de Trabajo para listado'!$CD$151:$DC$151,0)),0)</f>
        <v>31795.53</v>
      </c>
      <c r="I909" s="316">
        <f ca="1">+IFERROR(INDEX('Hoja de Trabajo para listado'!$A$155:$Z$1048576,MATCH($A909,'Hoja de Trabajo para listado'!$A$155:$A$1048576,0),MATCH((CUADRO!I$5&amp;$E909),'Hoja de Trabajo para listado'!$A$151:$Z$151,0)),0)+IFERROR(INDEX('Hoja de Trabajo para listado'!$AB$155:$BA$1048576,MATCH($A909,'Hoja de Trabajo para listado'!$AB$155:$AB$1048576,0),MATCH((CUADRO!I$5&amp;$E909),'Hoja de Trabajo para listado'!$AB$151:$BA$151,0)),0)+IFERROR(INDEX('Hoja de Trabajo para listado'!$BC$155:$CB$1048576,MATCH($A909,'Hoja de Trabajo para listado'!$BC$155:$BC$1048576,0),MATCH((CUADRO!I$5&amp;$E909),'Hoja de Trabajo para listado'!$BC$151:$CB$151,0)),0)+IFERROR(INDEX('Hoja de Trabajo para listado'!$DE$153:$DG$274,MATCH($A909,'Hoja de Trabajo para listado'!$DE$153:$DE$1048576,0),MATCH((CUADRO!I$5&amp;$E909),'Hoja de Trabajo para listado'!$DE$151:$DG$151,0)),0)+IFERROR(INDEX('Hoja de Trabajo para listado'!$CD$155:$DC$1048576,MATCH($A909,'Hoja de Trabajo para listado'!$CD$155:$CD$1048576,0),MATCH((CUADRO!I$5&amp;$E909),'Hoja de Trabajo para listado'!$CD$151:$DC$151,0)),0)</f>
        <v>0</v>
      </c>
      <c r="J909" s="316">
        <f ca="1">+IFERROR(INDEX('Hoja de Trabajo para listado'!$A$155:$Z$1048576,MATCH($A909,'Hoja de Trabajo para listado'!$A$155:$A$1048576,0),MATCH((CUADRO!J$5&amp;$E909),'Hoja de Trabajo para listado'!$A$151:$Z$151,0)),0)+IFERROR(INDEX('Hoja de Trabajo para listado'!$AB$155:$BA$1048576,MATCH($A909,'Hoja de Trabajo para listado'!$AB$155:$AB$1048576,0),MATCH((CUADRO!J$5&amp;$E909),'Hoja de Trabajo para listado'!$AB$151:$BA$151,0)),0)+IFERROR(INDEX('Hoja de Trabajo para listado'!$BC$155:$CB$1048576,MATCH($A909,'Hoja de Trabajo para listado'!$BC$155:$BC$1048576,0),MATCH((CUADRO!J$5&amp;$E909),'Hoja de Trabajo para listado'!$BC$151:$CB$151,0)),0)+IFERROR(INDEX('Hoja de Trabajo para listado'!$DE$153:$DG$274,MATCH($A909,'Hoja de Trabajo para listado'!$DE$153:$DE$1048576,0),MATCH((CUADRO!J$5&amp;$E909),'Hoja de Trabajo para listado'!$DE$151:$DG$151,0)),0)+IFERROR(INDEX('Hoja de Trabajo para listado'!$CD$155:$DC$1048576,MATCH($A909,'Hoja de Trabajo para listado'!$CD$155:$CD$1048576,0),MATCH((CUADRO!J$5&amp;$E909),'Hoja de Trabajo para listado'!$CD$151:$DC$151,0)),0)</f>
        <v>0</v>
      </c>
      <c r="K909" s="314">
        <f ca="1">+IFERROR(INDEX('Hoja de Trabajo para listado'!$A$155:$Z$1048576,MATCH($A909,'Hoja de Trabajo para listado'!$A$155:$A$1048576,0),MATCH((CUADRO!K$5&amp;$E909),'Hoja de Trabajo para listado'!$A$151:$Z$151,0)),0)+IFERROR(INDEX('Hoja de Trabajo para listado'!$AB$155:$BA$1048576,MATCH($A909,'Hoja de Trabajo para listado'!$AB$155:$AB$1048576,0),MATCH((CUADRO!K$5&amp;$E909),'Hoja de Trabajo para listado'!$AB$151:$BA$151,0)),0)+IFERROR(INDEX('Hoja de Trabajo para listado'!$BC$155:$CB$1048576,MATCH($A909,'Hoja de Trabajo para listado'!$BC$155:$BC$1048576,0),MATCH((CUADRO!K$5&amp;$E909),'Hoja de Trabajo para listado'!$BC$151:$CB$151,0)),0)+IFERROR(INDEX('Hoja de Trabajo para listado'!$DE$153:$DG$274,MATCH($A909,'Hoja de Trabajo para listado'!$DE$153:$DE$1048576,0),MATCH((CUADRO!K$5&amp;$E909),'Hoja de Trabajo para listado'!$DE$151:$DG$151,0)),0)+IFERROR(INDEX('Hoja de Trabajo para listado'!$CD$155:$DC$1048576,MATCH($A909,'Hoja de Trabajo para listado'!$CD$155:$CD$1048576,0),MATCH((CUADRO!K$5&amp;$E909),'Hoja de Trabajo para listado'!$CD$151:$DC$151,0)),0)</f>
        <v>7788</v>
      </c>
      <c r="L909" s="314">
        <f ca="1">+IFERROR(INDEX('Hoja de Trabajo para listado'!$A$155:$Z$1048576,MATCH($A909,'Hoja de Trabajo para listado'!$A$155:$A$1048576,0),MATCH((CUADRO!L$5&amp;$E909),'Hoja de Trabajo para listado'!$A$151:$Z$151,0)),0)+IFERROR(INDEX('Hoja de Trabajo para listado'!$AB$155:$BA$1048576,MATCH($A909,'Hoja de Trabajo para listado'!$AB$155:$AB$1048576,0),MATCH((CUADRO!L$5&amp;$E909),'Hoja de Trabajo para listado'!$AB$151:$BA$151,0)),0)+IFERROR(INDEX('Hoja de Trabajo para listado'!$BC$155:$CB$1048576,MATCH($A909,'Hoja de Trabajo para listado'!$BC$155:$BC$1048576,0),MATCH((CUADRO!L$5&amp;$E909),'Hoja de Trabajo para listado'!$BC$151:$CB$151,0)),0)+IFERROR(INDEX('Hoja de Trabajo para listado'!$DE$153:$DG$274,MATCH($A909,'Hoja de Trabajo para listado'!$DE$153:$DE$1048576,0),MATCH((CUADRO!L$5&amp;$E909),'Hoja de Trabajo para listado'!$DE$151:$DG$151,0)),0)+IFERROR(INDEX('Hoja de Trabajo para listado'!$CD$155:$DC$1048576,MATCH($A909,'Hoja de Trabajo para listado'!$CD$155:$CD$1048576,0),MATCH((CUADRO!L$5&amp;$E909),'Hoja de Trabajo para listado'!$CD$151:$DC$151,0)),0)</f>
        <v>0</v>
      </c>
      <c r="M909" s="314">
        <f ca="1">+IFERROR(INDEX('Hoja de Trabajo para listado'!$A$155:$Z$1048576,MATCH($A909,'Hoja de Trabajo para listado'!$A$155:$A$1048576,0),MATCH((CUADRO!M$5&amp;$E909),'Hoja de Trabajo para listado'!$A$151:$Z$151,0)),0)+IFERROR(INDEX('Hoja de Trabajo para listado'!$AB$155:$BA$1048576,MATCH($A909,'Hoja de Trabajo para listado'!$AB$155:$AB$1048576,0),MATCH((CUADRO!M$5&amp;$E909),'Hoja de Trabajo para listado'!$AB$151:$BA$151,0)),0)+IFERROR(INDEX('Hoja de Trabajo para listado'!$BC$155:$CB$1048576,MATCH($A909,'Hoja de Trabajo para listado'!$BC$155:$BC$1048576,0),MATCH((CUADRO!M$5&amp;$E909),'Hoja de Trabajo para listado'!$BC$151:$CB$151,0)),0)+IFERROR(INDEX('Hoja de Trabajo para listado'!$DE$153:$DG$274,MATCH($A909,'Hoja de Trabajo para listado'!$DE$153:$DE$1048576,0),MATCH((CUADRO!M$5&amp;$E909),'Hoja de Trabajo para listado'!$DE$151:$DG$151,0)),0)+IFERROR(INDEX('Hoja de Trabajo para listado'!$CD$155:$DC$1048576,MATCH($A909,'Hoja de Trabajo para listado'!$CD$155:$CD$1048576,0),MATCH((CUADRO!M$5&amp;$E909),'Hoja de Trabajo para listado'!$CD$151:$DC$151,0)),0)</f>
        <v>0</v>
      </c>
      <c r="N909" s="314">
        <f ca="1">+IFERROR(INDEX('Hoja de Trabajo para listado'!$A$155:$Z$1048576,MATCH($A909,'Hoja de Trabajo para listado'!$A$155:$A$1048576,0),MATCH((CUADRO!N$5&amp;$E909),'Hoja de Trabajo para listado'!$A$151:$Z$151,0)),0)+IFERROR(INDEX('Hoja de Trabajo para listado'!$AB$155:$BA$1048576,MATCH($A909,'Hoja de Trabajo para listado'!$AB$155:$AB$1048576,0),MATCH((CUADRO!N$5&amp;$E909),'Hoja de Trabajo para listado'!$AB$151:$BA$151,0)),0)+IFERROR(INDEX('Hoja de Trabajo para listado'!$BC$155:$CB$1048576,MATCH($A909,'Hoja de Trabajo para listado'!$BC$155:$BC$1048576,0),MATCH((CUADRO!N$5&amp;$E909),'Hoja de Trabajo para listado'!$BC$151:$CB$151,0)),0)+IFERROR(INDEX('Hoja de Trabajo para listado'!$DE$153:$DG$274,MATCH($A909,'Hoja de Trabajo para listado'!$DE$153:$DE$1048576,0),MATCH((CUADRO!N$5&amp;$E909),'Hoja de Trabajo para listado'!$DE$151:$DG$151,0)),0)+IFERROR(INDEX('Hoja de Trabajo para listado'!$CD$155:$DC$1048576,MATCH($A909,'Hoja de Trabajo para listado'!$CD$155:$CD$1048576,0),MATCH((CUADRO!N$5&amp;$E909),'Hoja de Trabajo para listado'!$CD$151:$DC$151,0)),0)</f>
        <v>0</v>
      </c>
      <c r="O909" s="314">
        <f ca="1">+IFERROR(INDEX('Hoja de Trabajo para listado'!$A$155:$Z$1048576,MATCH($A909,'Hoja de Trabajo para listado'!$A$155:$A$1048576,0),MATCH((CUADRO!O$5&amp;$E909),'Hoja de Trabajo para listado'!$A$151:$Z$151,0)),0)+IFERROR(INDEX('Hoja de Trabajo para listado'!$AB$155:$BA$1048576,MATCH($A909,'Hoja de Trabajo para listado'!$AB$155:$AB$1048576,0),MATCH((CUADRO!O$5&amp;$E909),'Hoja de Trabajo para listado'!$AB$151:$BA$151,0)),0)+IFERROR(INDEX('Hoja de Trabajo para listado'!$BC$155:$CB$1048576,MATCH($A909,'Hoja de Trabajo para listado'!$BC$155:$BC$1048576,0),MATCH((CUADRO!O$5&amp;$E909),'Hoja de Trabajo para listado'!$BC$151:$CB$151,0)),0)+IFERROR(INDEX('Hoja de Trabajo para listado'!$DE$153:$DG$274,MATCH($A909,'Hoja de Trabajo para listado'!$DE$153:$DE$1048576,0),MATCH((CUADRO!O$5&amp;$E909),'Hoja de Trabajo para listado'!$DE$151:$DG$151,0)),0)+IFERROR(INDEX('Hoja de Trabajo para listado'!$CD$155:$DC$1048576,MATCH($A909,'Hoja de Trabajo para listado'!$CD$155:$CD$1048576,0),MATCH((CUADRO!O$5&amp;$E909),'Hoja de Trabajo para listado'!$CD$151:$DC$151,0)),0)</f>
        <v>0</v>
      </c>
      <c r="P909" s="314">
        <f ca="1">+IFERROR(INDEX('Hoja de Trabajo para listado'!$A$155:$Z$1048576,MATCH($A909,'Hoja de Trabajo para listado'!$A$155:$A$1048576,0),MATCH((CUADRO!P$5&amp;$E909),'Hoja de Trabajo para listado'!$A$151:$Z$151,0)),0)+IFERROR(INDEX('Hoja de Trabajo para listado'!$AB$155:$BA$1048576,MATCH($A909,'Hoja de Trabajo para listado'!$AB$155:$AB$1048576,0),MATCH((CUADRO!P$5&amp;$E909),'Hoja de Trabajo para listado'!$AB$151:$BA$151,0)),0)+IFERROR(INDEX('Hoja de Trabajo para listado'!$BC$155:$CB$1048576,MATCH($A909,'Hoja de Trabajo para listado'!$BC$155:$BC$1048576,0),MATCH((CUADRO!P$5&amp;$E909),'Hoja de Trabajo para listado'!$BC$151:$CB$151,0)),0)+IFERROR(INDEX('Hoja de Trabajo para listado'!$DE$153:$DG$274,MATCH($A909,'Hoja de Trabajo para listado'!$DE$153:$DE$1048576,0),MATCH((CUADRO!P$5&amp;$E909),'Hoja de Trabajo para listado'!$DE$151:$DG$151,0)),0)+IFERROR(INDEX('Hoja de Trabajo para listado'!$CD$155:$DC$1048576,MATCH($A909,'Hoja de Trabajo para listado'!$CD$155:$CD$1048576,0),MATCH((CUADRO!P$5&amp;$E909),'Hoja de Trabajo para listado'!$CD$151:$DC$151,0)),0)</f>
        <v>0</v>
      </c>
      <c r="Q909" s="314">
        <f ca="1">+IFERROR(INDEX('Hoja de Trabajo para listado'!$A$155:$Z$1048576,MATCH($A909,'Hoja de Trabajo para listado'!$A$155:$A$1048576,0),MATCH((CUADRO!Q$5&amp;$E909),'Hoja de Trabajo para listado'!$A$151:$Z$151,0)),0)+IFERROR(INDEX('Hoja de Trabajo para listado'!$AB$155:$BA$1048576,MATCH($A909,'Hoja de Trabajo para listado'!$AB$155:$AB$1048576,0),MATCH((CUADRO!Q$5&amp;$E909),'Hoja de Trabajo para listado'!$AB$151:$BA$151,0)),0)+IFERROR(INDEX('Hoja de Trabajo para listado'!$BC$155:$CB$1048576,MATCH($A909,'Hoja de Trabajo para listado'!$BC$155:$BC$1048576,0),MATCH((CUADRO!Q$5&amp;$E909),'Hoja de Trabajo para listado'!$BC$151:$CB$151,0)),0)+IFERROR(INDEX('Hoja de Trabajo para listado'!$DE$153:$DG$274,MATCH($A909,'Hoja de Trabajo para listado'!$DE$153:$DE$1048576,0),MATCH((CUADRO!Q$5&amp;$E909),'Hoja de Trabajo para listado'!$DE$151:$DG$151,0)),0)+IFERROR(INDEX('Hoja de Trabajo para listado'!$CD$155:$DC$1048576,MATCH($A909,'Hoja de Trabajo para listado'!$CD$155:$CD$1048576,0),MATCH((CUADRO!Q$5&amp;$E909),'Hoja de Trabajo para listado'!$CD$151:$DC$151,0)),0)</f>
        <v>0</v>
      </c>
      <c r="R909" s="316">
        <f t="shared" ca="1" si="28"/>
        <v>39583.53</v>
      </c>
      <c r="S909" s="352">
        <f ca="1">+R908+R909</f>
        <v>39583.53</v>
      </c>
      <c r="T909" s="314">
        <f ca="1">+S909</f>
        <v>39583.53</v>
      </c>
      <c r="U909" s="348">
        <f t="shared" si="29"/>
        <v>2</v>
      </c>
      <c r="V909" s="319" t="str">
        <f>+VLOOKUP(A909,bd_lista!$A$3:$E$593,5,FALSE)</f>
        <v>Instituciones Descentralizadas</v>
      </c>
      <c r="W909" s="426"/>
    </row>
    <row r="910" spans="1:23" customFormat="1" ht="15" customHeight="1">
      <c r="A910" s="323">
        <v>266</v>
      </c>
      <c r="B910" s="427">
        <f>+A910</f>
        <v>266</v>
      </c>
      <c r="C910" s="318" t="str">
        <f>+VLOOKUP(A910,bd_lista!$A$3:$C$593,3,FALSE)</f>
        <v>Direc. Dptal. de Educación La Paz</v>
      </c>
      <c r="D910" s="429" t="str">
        <f>+C910</f>
        <v>Direc. Dptal. de Educación La Paz</v>
      </c>
      <c r="E910" s="339" t="s">
        <v>1418</v>
      </c>
      <c r="F910" s="314">
        <f ca="1">+IFERROR(INDEX('Hoja de Trabajo para listado'!$A$155:$Z$1048576,MATCH($A910,'Hoja de Trabajo para listado'!$A$155:$A$1048576,0),MATCH((CUADRO!F$5&amp;$E910),'Hoja de Trabajo para listado'!$A$151:$Z$151,0)),0)+IFERROR(INDEX('Hoja de Trabajo para listado'!$AB$155:$BA$1048576,MATCH($A910,'Hoja de Trabajo para listado'!$AB$155:$AB$1048576,0),MATCH((CUADRO!F$5&amp;$E910),'Hoja de Trabajo para listado'!$AB$151:$BA$151,0)),0)+IFERROR(INDEX('Hoja de Trabajo para listado'!$BC$155:$CB$1048576,MATCH($A910,'Hoja de Trabajo para listado'!$BC$155:$BC$1048576,0),MATCH((CUADRO!F$5&amp;$E910),'Hoja de Trabajo para listado'!$BC$151:$CB$151,0)),0)+IFERROR(INDEX('Hoja de Trabajo para listado'!$DE$153:$DG$274,MATCH($A910,'Hoja de Trabajo para listado'!$DE$153:$DE$1048576,0),MATCH((CUADRO!F$5&amp;$E910),'Hoja de Trabajo para listado'!$DE$151:$DG$151,0)),0)+IFERROR(INDEX('Hoja de Trabajo para listado'!$CD$155:$DC$1048576,MATCH($A910,'Hoja de Trabajo para listado'!$CD$155:$CD$1048576,0),MATCH((CUADRO!F$5&amp;$E910),'Hoja de Trabajo para listado'!$CD$151:$DC$151,0)),0)</f>
        <v>0</v>
      </c>
      <c r="G910" s="314">
        <f ca="1">+IFERROR(INDEX('Hoja de Trabajo para listado'!$A$155:$Z$1048576,MATCH($A910,'Hoja de Trabajo para listado'!$A$155:$A$1048576,0),MATCH((CUADRO!G$5&amp;$E910),'Hoja de Trabajo para listado'!$A$151:$Z$151,0)),0)+IFERROR(INDEX('Hoja de Trabajo para listado'!$AB$155:$BA$1048576,MATCH($A910,'Hoja de Trabajo para listado'!$AB$155:$AB$1048576,0),MATCH((CUADRO!G$5&amp;$E910),'Hoja de Trabajo para listado'!$AB$151:$BA$151,0)),0)+IFERROR(INDEX('Hoja de Trabajo para listado'!$BC$155:$CB$1048576,MATCH($A910,'Hoja de Trabajo para listado'!$BC$155:$BC$1048576,0),MATCH((CUADRO!G$5&amp;$E910),'Hoja de Trabajo para listado'!$BC$151:$CB$151,0)),0)+IFERROR(INDEX('Hoja de Trabajo para listado'!$DE$153:$DG$274,MATCH($A910,'Hoja de Trabajo para listado'!$DE$153:$DE$1048576,0),MATCH((CUADRO!G$5&amp;$E910),'Hoja de Trabajo para listado'!$DE$151:$DG$151,0)),0)+IFERROR(INDEX('Hoja de Trabajo para listado'!$CD$155:$DC$1048576,MATCH($A910,'Hoja de Trabajo para listado'!$CD$155:$CD$1048576,0),MATCH((CUADRO!G$5&amp;$E910),'Hoja de Trabajo para listado'!$CD$151:$DC$151,0)),0)</f>
        <v>0</v>
      </c>
      <c r="H910" s="314">
        <f ca="1">+IFERROR(INDEX('Hoja de Trabajo para listado'!$A$155:$Z$1048576,MATCH($A910,'Hoja de Trabajo para listado'!$A$155:$A$1048576,0),MATCH((CUADRO!H$5&amp;$E910),'Hoja de Trabajo para listado'!$A$151:$Z$151,0)),0)+IFERROR(INDEX('Hoja de Trabajo para listado'!$AB$155:$BA$1048576,MATCH($A910,'Hoja de Trabajo para listado'!$AB$155:$AB$1048576,0),MATCH((CUADRO!H$5&amp;$E910),'Hoja de Trabajo para listado'!$AB$151:$BA$151,0)),0)+IFERROR(INDEX('Hoja de Trabajo para listado'!$BC$155:$CB$1048576,MATCH($A910,'Hoja de Trabajo para listado'!$BC$155:$BC$1048576,0),MATCH((CUADRO!H$5&amp;$E910),'Hoja de Trabajo para listado'!$BC$151:$CB$151,0)),0)+IFERROR(INDEX('Hoja de Trabajo para listado'!$DE$153:$DG$274,MATCH($A910,'Hoja de Trabajo para listado'!$DE$153:$DE$1048576,0),MATCH((CUADRO!H$5&amp;$E910),'Hoja de Trabajo para listado'!$DE$151:$DG$151,0)),0)+IFERROR(INDEX('Hoja de Trabajo para listado'!$CD$155:$DC$1048576,MATCH($A910,'Hoja de Trabajo para listado'!$CD$155:$CD$1048576,0),MATCH((CUADRO!H$5&amp;$E910),'Hoja de Trabajo para listado'!$CD$151:$DC$151,0)),0)</f>
        <v>0</v>
      </c>
      <c r="I910" s="314">
        <f ca="1">+IFERROR(INDEX('Hoja de Trabajo para listado'!$A$155:$Z$1048576,MATCH($A910,'Hoja de Trabajo para listado'!$A$155:$A$1048576,0),MATCH((CUADRO!I$5&amp;$E910),'Hoja de Trabajo para listado'!$A$151:$Z$151,0)),0)+IFERROR(INDEX('Hoja de Trabajo para listado'!$AB$155:$BA$1048576,MATCH($A910,'Hoja de Trabajo para listado'!$AB$155:$AB$1048576,0),MATCH((CUADRO!I$5&amp;$E910),'Hoja de Trabajo para listado'!$AB$151:$BA$151,0)),0)+IFERROR(INDEX('Hoja de Trabajo para listado'!$BC$155:$CB$1048576,MATCH($A910,'Hoja de Trabajo para listado'!$BC$155:$BC$1048576,0),MATCH((CUADRO!I$5&amp;$E910),'Hoja de Trabajo para listado'!$BC$151:$CB$151,0)),0)+IFERROR(INDEX('Hoja de Trabajo para listado'!$DE$153:$DG$274,MATCH($A910,'Hoja de Trabajo para listado'!$DE$153:$DE$1048576,0),MATCH((CUADRO!I$5&amp;$E910),'Hoja de Trabajo para listado'!$DE$151:$DG$151,0)),0)+IFERROR(INDEX('Hoja de Trabajo para listado'!$CD$155:$DC$1048576,MATCH($A910,'Hoja de Trabajo para listado'!$CD$155:$CD$1048576,0),MATCH((CUADRO!I$5&amp;$E910),'Hoja de Trabajo para listado'!$CD$151:$DC$151,0)),0)</f>
        <v>0</v>
      </c>
      <c r="J910" s="314">
        <f ca="1">+IFERROR(INDEX('Hoja de Trabajo para listado'!$A$155:$Z$1048576,MATCH($A910,'Hoja de Trabajo para listado'!$A$155:$A$1048576,0),MATCH((CUADRO!J$5&amp;$E910),'Hoja de Trabajo para listado'!$A$151:$Z$151,0)),0)+IFERROR(INDEX('Hoja de Trabajo para listado'!$AB$155:$BA$1048576,MATCH($A910,'Hoja de Trabajo para listado'!$AB$155:$AB$1048576,0),MATCH((CUADRO!J$5&amp;$E910),'Hoja de Trabajo para listado'!$AB$151:$BA$151,0)),0)+IFERROR(INDEX('Hoja de Trabajo para listado'!$BC$155:$CB$1048576,MATCH($A910,'Hoja de Trabajo para listado'!$BC$155:$BC$1048576,0),MATCH((CUADRO!J$5&amp;$E910),'Hoja de Trabajo para listado'!$BC$151:$CB$151,0)),0)+IFERROR(INDEX('Hoja de Trabajo para listado'!$DE$153:$DG$274,MATCH($A910,'Hoja de Trabajo para listado'!$DE$153:$DE$1048576,0),MATCH((CUADRO!J$5&amp;$E910),'Hoja de Trabajo para listado'!$DE$151:$DG$151,0)),0)+IFERROR(INDEX('Hoja de Trabajo para listado'!$CD$155:$DC$1048576,MATCH($A910,'Hoja de Trabajo para listado'!$CD$155:$CD$1048576,0),MATCH((CUADRO!J$5&amp;$E910),'Hoja de Trabajo para listado'!$CD$151:$DC$151,0)),0)</f>
        <v>0</v>
      </c>
      <c r="K910" s="314">
        <f ca="1">+IFERROR(INDEX('Hoja de Trabajo para listado'!$A$155:$Z$1048576,MATCH($A910,'Hoja de Trabajo para listado'!$A$155:$A$1048576,0),MATCH((CUADRO!K$5&amp;$E910),'Hoja de Trabajo para listado'!$A$151:$Z$151,0)),0)+IFERROR(INDEX('Hoja de Trabajo para listado'!$AB$155:$BA$1048576,MATCH($A910,'Hoja de Trabajo para listado'!$AB$155:$AB$1048576,0),MATCH((CUADRO!K$5&amp;$E910),'Hoja de Trabajo para listado'!$AB$151:$BA$151,0)),0)+IFERROR(INDEX('Hoja de Trabajo para listado'!$BC$155:$CB$1048576,MATCH($A910,'Hoja de Trabajo para listado'!$BC$155:$BC$1048576,0),MATCH((CUADRO!K$5&amp;$E910),'Hoja de Trabajo para listado'!$BC$151:$CB$151,0)),0)+IFERROR(INDEX('Hoja de Trabajo para listado'!$DE$153:$DG$274,MATCH($A910,'Hoja de Trabajo para listado'!$DE$153:$DE$1048576,0),MATCH((CUADRO!K$5&amp;$E910),'Hoja de Trabajo para listado'!$DE$151:$DG$151,0)),0)+IFERROR(INDEX('Hoja de Trabajo para listado'!$CD$155:$DC$1048576,MATCH($A910,'Hoja de Trabajo para listado'!$CD$155:$CD$1048576,0),MATCH((CUADRO!K$5&amp;$E910),'Hoja de Trabajo para listado'!$CD$151:$DC$151,0)),0)</f>
        <v>0</v>
      </c>
      <c r="L910" s="314">
        <f ca="1">+IFERROR(INDEX('Hoja de Trabajo para listado'!$A$155:$Z$1048576,MATCH($A910,'Hoja de Trabajo para listado'!$A$155:$A$1048576,0),MATCH((CUADRO!L$5&amp;$E910),'Hoja de Trabajo para listado'!$A$151:$Z$151,0)),0)+IFERROR(INDEX('Hoja de Trabajo para listado'!$AB$155:$BA$1048576,MATCH($A910,'Hoja de Trabajo para listado'!$AB$155:$AB$1048576,0),MATCH((CUADRO!L$5&amp;$E910),'Hoja de Trabajo para listado'!$AB$151:$BA$151,0)),0)+IFERROR(INDEX('Hoja de Trabajo para listado'!$BC$155:$CB$1048576,MATCH($A910,'Hoja de Trabajo para listado'!$BC$155:$BC$1048576,0),MATCH((CUADRO!L$5&amp;$E910),'Hoja de Trabajo para listado'!$BC$151:$CB$151,0)),0)+IFERROR(INDEX('Hoja de Trabajo para listado'!$DE$153:$DG$274,MATCH($A910,'Hoja de Trabajo para listado'!$DE$153:$DE$1048576,0),MATCH((CUADRO!L$5&amp;$E910),'Hoja de Trabajo para listado'!$DE$151:$DG$151,0)),0)+IFERROR(INDEX('Hoja de Trabajo para listado'!$CD$155:$DC$1048576,MATCH($A910,'Hoja de Trabajo para listado'!$CD$155:$CD$1048576,0),MATCH((CUADRO!L$5&amp;$E910),'Hoja de Trabajo para listado'!$CD$151:$DC$151,0)),0)</f>
        <v>0</v>
      </c>
      <c r="M910" s="314">
        <f ca="1">+IFERROR(INDEX('Hoja de Trabajo para listado'!$A$155:$Z$1048576,MATCH($A910,'Hoja de Trabajo para listado'!$A$155:$A$1048576,0),MATCH((CUADRO!M$5&amp;$E910),'Hoja de Trabajo para listado'!$A$151:$Z$151,0)),0)+IFERROR(INDEX('Hoja de Trabajo para listado'!$AB$155:$BA$1048576,MATCH($A910,'Hoja de Trabajo para listado'!$AB$155:$AB$1048576,0),MATCH((CUADRO!M$5&amp;$E910),'Hoja de Trabajo para listado'!$AB$151:$BA$151,0)),0)+IFERROR(INDEX('Hoja de Trabajo para listado'!$BC$155:$CB$1048576,MATCH($A910,'Hoja de Trabajo para listado'!$BC$155:$BC$1048576,0),MATCH((CUADRO!M$5&amp;$E910),'Hoja de Trabajo para listado'!$BC$151:$CB$151,0)),0)+IFERROR(INDEX('Hoja de Trabajo para listado'!$DE$153:$DG$274,MATCH($A910,'Hoja de Trabajo para listado'!$DE$153:$DE$1048576,0),MATCH((CUADRO!M$5&amp;$E910),'Hoja de Trabajo para listado'!$DE$151:$DG$151,0)),0)+IFERROR(INDEX('Hoja de Trabajo para listado'!$CD$155:$DC$1048576,MATCH($A910,'Hoja de Trabajo para listado'!$CD$155:$CD$1048576,0),MATCH((CUADRO!M$5&amp;$E910),'Hoja de Trabajo para listado'!$CD$151:$DC$151,0)),0)</f>
        <v>0</v>
      </c>
      <c r="N910" s="314">
        <f ca="1">+IFERROR(INDEX('Hoja de Trabajo para listado'!$A$155:$Z$1048576,MATCH($A910,'Hoja de Trabajo para listado'!$A$155:$A$1048576,0),MATCH((CUADRO!N$5&amp;$E910),'Hoja de Trabajo para listado'!$A$151:$Z$151,0)),0)+IFERROR(INDEX('Hoja de Trabajo para listado'!$AB$155:$BA$1048576,MATCH($A910,'Hoja de Trabajo para listado'!$AB$155:$AB$1048576,0),MATCH((CUADRO!N$5&amp;$E910),'Hoja de Trabajo para listado'!$AB$151:$BA$151,0)),0)+IFERROR(INDEX('Hoja de Trabajo para listado'!$BC$155:$CB$1048576,MATCH($A910,'Hoja de Trabajo para listado'!$BC$155:$BC$1048576,0),MATCH((CUADRO!N$5&amp;$E910),'Hoja de Trabajo para listado'!$BC$151:$CB$151,0)),0)+IFERROR(INDEX('Hoja de Trabajo para listado'!$DE$153:$DG$274,MATCH($A910,'Hoja de Trabajo para listado'!$DE$153:$DE$1048576,0),MATCH((CUADRO!N$5&amp;$E910),'Hoja de Trabajo para listado'!$DE$151:$DG$151,0)),0)+IFERROR(INDEX('Hoja de Trabajo para listado'!$CD$155:$DC$1048576,MATCH($A910,'Hoja de Trabajo para listado'!$CD$155:$CD$1048576,0),MATCH((CUADRO!N$5&amp;$E910),'Hoja de Trabajo para listado'!$CD$151:$DC$151,0)),0)</f>
        <v>0</v>
      </c>
      <c r="O910" s="314">
        <f ca="1">+IFERROR(INDEX('Hoja de Trabajo para listado'!$A$155:$Z$1048576,MATCH($A910,'Hoja de Trabajo para listado'!$A$155:$A$1048576,0),MATCH((CUADRO!O$5&amp;$E910),'Hoja de Trabajo para listado'!$A$151:$Z$151,0)),0)+IFERROR(INDEX('Hoja de Trabajo para listado'!$AB$155:$BA$1048576,MATCH($A910,'Hoja de Trabajo para listado'!$AB$155:$AB$1048576,0),MATCH((CUADRO!O$5&amp;$E910),'Hoja de Trabajo para listado'!$AB$151:$BA$151,0)),0)+IFERROR(INDEX('Hoja de Trabajo para listado'!$BC$155:$CB$1048576,MATCH($A910,'Hoja de Trabajo para listado'!$BC$155:$BC$1048576,0),MATCH((CUADRO!O$5&amp;$E910),'Hoja de Trabajo para listado'!$BC$151:$CB$151,0)),0)+IFERROR(INDEX('Hoja de Trabajo para listado'!$DE$153:$DG$274,MATCH($A910,'Hoja de Trabajo para listado'!$DE$153:$DE$1048576,0),MATCH((CUADRO!O$5&amp;$E910),'Hoja de Trabajo para listado'!$DE$151:$DG$151,0)),0)+IFERROR(INDEX('Hoja de Trabajo para listado'!$CD$155:$DC$1048576,MATCH($A910,'Hoja de Trabajo para listado'!$CD$155:$CD$1048576,0),MATCH((CUADRO!O$5&amp;$E910),'Hoja de Trabajo para listado'!$CD$151:$DC$151,0)),0)</f>
        <v>0</v>
      </c>
      <c r="P910" s="314">
        <f ca="1">+IFERROR(INDEX('Hoja de Trabajo para listado'!$A$155:$Z$1048576,MATCH($A910,'Hoja de Trabajo para listado'!$A$155:$A$1048576,0),MATCH((CUADRO!P$5&amp;$E910),'Hoja de Trabajo para listado'!$A$151:$Z$151,0)),0)+IFERROR(INDEX('Hoja de Trabajo para listado'!$AB$155:$BA$1048576,MATCH($A910,'Hoja de Trabajo para listado'!$AB$155:$AB$1048576,0),MATCH((CUADRO!P$5&amp;$E910),'Hoja de Trabajo para listado'!$AB$151:$BA$151,0)),0)+IFERROR(INDEX('Hoja de Trabajo para listado'!$BC$155:$CB$1048576,MATCH($A910,'Hoja de Trabajo para listado'!$BC$155:$BC$1048576,0),MATCH((CUADRO!P$5&amp;$E910),'Hoja de Trabajo para listado'!$BC$151:$CB$151,0)),0)+IFERROR(INDEX('Hoja de Trabajo para listado'!$DE$153:$DG$274,MATCH($A910,'Hoja de Trabajo para listado'!$DE$153:$DE$1048576,0),MATCH((CUADRO!P$5&amp;$E910),'Hoja de Trabajo para listado'!$DE$151:$DG$151,0)),0)+IFERROR(INDEX('Hoja de Trabajo para listado'!$CD$155:$DC$1048576,MATCH($A910,'Hoja de Trabajo para listado'!$CD$155:$CD$1048576,0),MATCH((CUADRO!P$5&amp;$E910),'Hoja de Trabajo para listado'!$CD$151:$DC$151,0)),0)</f>
        <v>0</v>
      </c>
      <c r="Q910" s="314">
        <f ca="1">+IFERROR(INDEX('Hoja de Trabajo para listado'!$A$155:$Z$1048576,MATCH($A910,'Hoja de Trabajo para listado'!$A$155:$A$1048576,0),MATCH((CUADRO!Q$5&amp;$E910),'Hoja de Trabajo para listado'!$A$151:$Z$151,0)),0)+IFERROR(INDEX('Hoja de Trabajo para listado'!$AB$155:$BA$1048576,MATCH($A910,'Hoja de Trabajo para listado'!$AB$155:$AB$1048576,0),MATCH((CUADRO!Q$5&amp;$E910),'Hoja de Trabajo para listado'!$AB$151:$BA$151,0)),0)+IFERROR(INDEX('Hoja de Trabajo para listado'!$BC$155:$CB$1048576,MATCH($A910,'Hoja de Trabajo para listado'!$BC$155:$BC$1048576,0),MATCH((CUADRO!Q$5&amp;$E910),'Hoja de Trabajo para listado'!$BC$151:$CB$151,0)),0)+IFERROR(INDEX('Hoja de Trabajo para listado'!$DE$153:$DG$274,MATCH($A910,'Hoja de Trabajo para listado'!$DE$153:$DE$1048576,0),MATCH((CUADRO!Q$5&amp;$E910),'Hoja de Trabajo para listado'!$DE$151:$DG$151,0)),0)+IFERROR(INDEX('Hoja de Trabajo para listado'!$CD$155:$DC$1048576,MATCH($A910,'Hoja de Trabajo para listado'!$CD$155:$CD$1048576,0),MATCH((CUADRO!Q$5&amp;$E910),'Hoja de Trabajo para listado'!$CD$151:$DC$151,0)),0)</f>
        <v>0</v>
      </c>
      <c r="R910" s="314">
        <f t="shared" ca="1" si="28"/>
        <v>0</v>
      </c>
      <c r="S910" s="314"/>
      <c r="T910" s="314">
        <f ca="1">+T911</f>
        <v>33340.99</v>
      </c>
      <c r="U910" s="313">
        <f t="shared" si="29"/>
        <v>1</v>
      </c>
      <c r="V910" s="319" t="str">
        <f>+VLOOKUP(A910,bd_lista!$A$3:$E$593,5,FALSE)</f>
        <v>Instituciones Descentralizadas</v>
      </c>
      <c r="W910" s="425" t="str">
        <f>+V910</f>
        <v>Instituciones Descentralizadas</v>
      </c>
    </row>
    <row r="911" spans="1:23" customFormat="1" ht="15" customHeight="1">
      <c r="A911" s="323">
        <v>266</v>
      </c>
      <c r="B911" s="428"/>
      <c r="C911" s="339" t="str">
        <f>+VLOOKUP(A911,bd_lista!$A$3:$C$593,3,FALSE)</f>
        <v>Direc. Dptal. de Educación La Paz</v>
      </c>
      <c r="D911" s="430"/>
      <c r="E911" s="319" t="s">
        <v>1419</v>
      </c>
      <c r="F911" s="316">
        <f ca="1">+IFERROR(INDEX('Hoja de Trabajo para listado'!$A$155:$Z$1048576,MATCH($A911,'Hoja de Trabajo para listado'!$A$155:$A$1048576,0),MATCH((CUADRO!F$5&amp;$E911),'Hoja de Trabajo para listado'!$A$151:$Z$151,0)),0)+IFERROR(INDEX('Hoja de Trabajo para listado'!$AB$155:$BA$1048576,MATCH($A911,'Hoja de Trabajo para listado'!$AB$155:$AB$1048576,0),MATCH((CUADRO!F$5&amp;$E911),'Hoja de Trabajo para listado'!$AB$151:$BA$151,0)),0)+IFERROR(INDEX('Hoja de Trabajo para listado'!$BC$155:$CB$1048576,MATCH($A911,'Hoja de Trabajo para listado'!$BC$155:$BC$1048576,0),MATCH((CUADRO!F$5&amp;$E911),'Hoja de Trabajo para listado'!$BC$151:$CB$151,0)),0)+IFERROR(INDEX('Hoja de Trabajo para listado'!$DE$153:$DG$274,MATCH($A911,'Hoja de Trabajo para listado'!$DE$153:$DE$1048576,0),MATCH((CUADRO!F$5&amp;$E911),'Hoja de Trabajo para listado'!$DE$151:$DG$151,0)),0)+IFERROR(INDEX('Hoja de Trabajo para listado'!$CD$155:$DC$1048576,MATCH($A911,'Hoja de Trabajo para listado'!$CD$155:$CD$1048576,0),MATCH((CUADRO!F$5&amp;$E911),'Hoja de Trabajo para listado'!$CD$151:$DC$151,0)),0)</f>
        <v>14146</v>
      </c>
      <c r="G911" s="316">
        <f ca="1">+IFERROR(INDEX('Hoja de Trabajo para listado'!$A$155:$Z$1048576,MATCH($A911,'Hoja de Trabajo para listado'!$A$155:$A$1048576,0),MATCH((CUADRO!G$5&amp;$E911),'Hoja de Trabajo para listado'!$A$151:$Z$151,0)),0)+IFERROR(INDEX('Hoja de Trabajo para listado'!$AB$155:$BA$1048576,MATCH($A911,'Hoja de Trabajo para listado'!$AB$155:$AB$1048576,0),MATCH((CUADRO!G$5&amp;$E911),'Hoja de Trabajo para listado'!$AB$151:$BA$151,0)),0)+IFERROR(INDEX('Hoja de Trabajo para listado'!$BC$155:$CB$1048576,MATCH($A911,'Hoja de Trabajo para listado'!$BC$155:$BC$1048576,0),MATCH((CUADRO!G$5&amp;$E911),'Hoja de Trabajo para listado'!$BC$151:$CB$151,0)),0)+IFERROR(INDEX('Hoja de Trabajo para listado'!$DE$153:$DG$274,MATCH($A911,'Hoja de Trabajo para listado'!$DE$153:$DE$1048576,0),MATCH((CUADRO!G$5&amp;$E911),'Hoja de Trabajo para listado'!$DE$151:$DG$151,0)),0)+IFERROR(INDEX('Hoja de Trabajo para listado'!$CD$155:$DC$1048576,MATCH($A911,'Hoja de Trabajo para listado'!$CD$155:$CD$1048576,0),MATCH((CUADRO!G$5&amp;$E911),'Hoja de Trabajo para listado'!$CD$151:$DC$151,0)),0)</f>
        <v>9515.5499999999993</v>
      </c>
      <c r="H911" s="316">
        <f ca="1">+IFERROR(INDEX('Hoja de Trabajo para listado'!$A$155:$Z$1048576,MATCH($A911,'Hoja de Trabajo para listado'!$A$155:$A$1048576,0),MATCH((CUADRO!H$5&amp;$E911),'Hoja de Trabajo para listado'!$A$151:$Z$151,0)),0)+IFERROR(INDEX('Hoja de Trabajo para listado'!$AB$155:$BA$1048576,MATCH($A911,'Hoja de Trabajo para listado'!$AB$155:$AB$1048576,0),MATCH((CUADRO!H$5&amp;$E911),'Hoja de Trabajo para listado'!$AB$151:$BA$151,0)),0)+IFERROR(INDEX('Hoja de Trabajo para listado'!$BC$155:$CB$1048576,MATCH($A911,'Hoja de Trabajo para listado'!$BC$155:$BC$1048576,0),MATCH((CUADRO!H$5&amp;$E911),'Hoja de Trabajo para listado'!$BC$151:$CB$151,0)),0)+IFERROR(INDEX('Hoja de Trabajo para listado'!$DE$153:$DG$274,MATCH($A911,'Hoja de Trabajo para listado'!$DE$153:$DE$1048576,0),MATCH((CUADRO!H$5&amp;$E911),'Hoja de Trabajo para listado'!$DE$151:$DG$151,0)),0)+IFERROR(INDEX('Hoja de Trabajo para listado'!$CD$155:$DC$1048576,MATCH($A911,'Hoja de Trabajo para listado'!$CD$155:$CD$1048576,0),MATCH((CUADRO!H$5&amp;$E911),'Hoja de Trabajo para listado'!$CD$151:$DC$151,0)),0)</f>
        <v>9679.44</v>
      </c>
      <c r="I911" s="316">
        <f ca="1">+IFERROR(INDEX('Hoja de Trabajo para listado'!$A$155:$Z$1048576,MATCH($A911,'Hoja de Trabajo para listado'!$A$155:$A$1048576,0),MATCH((CUADRO!I$5&amp;$E911),'Hoja de Trabajo para listado'!$A$151:$Z$151,0)),0)+IFERROR(INDEX('Hoja de Trabajo para listado'!$AB$155:$BA$1048576,MATCH($A911,'Hoja de Trabajo para listado'!$AB$155:$AB$1048576,0),MATCH((CUADRO!I$5&amp;$E911),'Hoja de Trabajo para listado'!$AB$151:$BA$151,0)),0)+IFERROR(INDEX('Hoja de Trabajo para listado'!$BC$155:$CB$1048576,MATCH($A911,'Hoja de Trabajo para listado'!$BC$155:$BC$1048576,0),MATCH((CUADRO!I$5&amp;$E911),'Hoja de Trabajo para listado'!$BC$151:$CB$151,0)),0)+IFERROR(INDEX('Hoja de Trabajo para listado'!$DE$153:$DG$274,MATCH($A911,'Hoja de Trabajo para listado'!$DE$153:$DE$1048576,0),MATCH((CUADRO!I$5&amp;$E911),'Hoja de Trabajo para listado'!$DE$151:$DG$151,0)),0)+IFERROR(INDEX('Hoja de Trabajo para listado'!$CD$155:$DC$1048576,MATCH($A911,'Hoja de Trabajo para listado'!$CD$155:$CD$1048576,0),MATCH((CUADRO!I$5&amp;$E911),'Hoja de Trabajo para listado'!$CD$151:$DC$151,0)),0)</f>
        <v>0</v>
      </c>
      <c r="J911" s="316">
        <f ca="1">+IFERROR(INDEX('Hoja de Trabajo para listado'!$A$155:$Z$1048576,MATCH($A911,'Hoja de Trabajo para listado'!$A$155:$A$1048576,0),MATCH((CUADRO!J$5&amp;$E911),'Hoja de Trabajo para listado'!$A$151:$Z$151,0)),0)+IFERROR(INDEX('Hoja de Trabajo para listado'!$AB$155:$BA$1048576,MATCH($A911,'Hoja de Trabajo para listado'!$AB$155:$AB$1048576,0),MATCH((CUADRO!J$5&amp;$E911),'Hoja de Trabajo para listado'!$AB$151:$BA$151,0)),0)+IFERROR(INDEX('Hoja de Trabajo para listado'!$BC$155:$CB$1048576,MATCH($A911,'Hoja de Trabajo para listado'!$BC$155:$BC$1048576,0),MATCH((CUADRO!J$5&amp;$E911),'Hoja de Trabajo para listado'!$BC$151:$CB$151,0)),0)+IFERROR(INDEX('Hoja de Trabajo para listado'!$DE$153:$DG$274,MATCH($A911,'Hoja de Trabajo para listado'!$DE$153:$DE$1048576,0),MATCH((CUADRO!J$5&amp;$E911),'Hoja de Trabajo para listado'!$DE$151:$DG$151,0)),0)+IFERROR(INDEX('Hoja de Trabajo para listado'!$CD$155:$DC$1048576,MATCH($A911,'Hoja de Trabajo para listado'!$CD$155:$CD$1048576,0),MATCH((CUADRO!J$5&amp;$E911),'Hoja de Trabajo para listado'!$CD$151:$DC$151,0)),0)</f>
        <v>0</v>
      </c>
      <c r="K911" s="314">
        <f ca="1">+IFERROR(INDEX('Hoja de Trabajo para listado'!$A$155:$Z$1048576,MATCH($A911,'Hoja de Trabajo para listado'!$A$155:$A$1048576,0),MATCH((CUADRO!K$5&amp;$E911),'Hoja de Trabajo para listado'!$A$151:$Z$151,0)),0)+IFERROR(INDEX('Hoja de Trabajo para listado'!$AB$155:$BA$1048576,MATCH($A911,'Hoja de Trabajo para listado'!$AB$155:$AB$1048576,0),MATCH((CUADRO!K$5&amp;$E911),'Hoja de Trabajo para listado'!$AB$151:$BA$151,0)),0)+IFERROR(INDEX('Hoja de Trabajo para listado'!$BC$155:$CB$1048576,MATCH($A911,'Hoja de Trabajo para listado'!$BC$155:$BC$1048576,0),MATCH((CUADRO!K$5&amp;$E911),'Hoja de Trabajo para listado'!$BC$151:$CB$151,0)),0)+IFERROR(INDEX('Hoja de Trabajo para listado'!$DE$153:$DG$274,MATCH($A911,'Hoja de Trabajo para listado'!$DE$153:$DE$1048576,0),MATCH((CUADRO!K$5&amp;$E911),'Hoja de Trabajo para listado'!$DE$151:$DG$151,0)),0)+IFERROR(INDEX('Hoja de Trabajo para listado'!$CD$155:$DC$1048576,MATCH($A911,'Hoja de Trabajo para listado'!$CD$155:$CD$1048576,0),MATCH((CUADRO!K$5&amp;$E911),'Hoja de Trabajo para listado'!$CD$151:$DC$151,0)),0)</f>
        <v>0</v>
      </c>
      <c r="L911" s="314">
        <f ca="1">+IFERROR(INDEX('Hoja de Trabajo para listado'!$A$155:$Z$1048576,MATCH($A911,'Hoja de Trabajo para listado'!$A$155:$A$1048576,0),MATCH((CUADRO!L$5&amp;$E911),'Hoja de Trabajo para listado'!$A$151:$Z$151,0)),0)+IFERROR(INDEX('Hoja de Trabajo para listado'!$AB$155:$BA$1048576,MATCH($A911,'Hoja de Trabajo para listado'!$AB$155:$AB$1048576,0),MATCH((CUADRO!L$5&amp;$E911),'Hoja de Trabajo para listado'!$AB$151:$BA$151,0)),0)+IFERROR(INDEX('Hoja de Trabajo para listado'!$BC$155:$CB$1048576,MATCH($A911,'Hoja de Trabajo para listado'!$BC$155:$BC$1048576,0),MATCH((CUADRO!L$5&amp;$E911),'Hoja de Trabajo para listado'!$BC$151:$CB$151,0)),0)+IFERROR(INDEX('Hoja de Trabajo para listado'!$DE$153:$DG$274,MATCH($A911,'Hoja de Trabajo para listado'!$DE$153:$DE$1048576,0),MATCH((CUADRO!L$5&amp;$E911),'Hoja de Trabajo para listado'!$DE$151:$DG$151,0)),0)+IFERROR(INDEX('Hoja de Trabajo para listado'!$CD$155:$DC$1048576,MATCH($A911,'Hoja de Trabajo para listado'!$CD$155:$CD$1048576,0),MATCH((CUADRO!L$5&amp;$E911),'Hoja de Trabajo para listado'!$CD$151:$DC$151,0)),0)</f>
        <v>0</v>
      </c>
      <c r="M911" s="314">
        <f ca="1">+IFERROR(INDEX('Hoja de Trabajo para listado'!$A$155:$Z$1048576,MATCH($A911,'Hoja de Trabajo para listado'!$A$155:$A$1048576,0),MATCH((CUADRO!M$5&amp;$E911),'Hoja de Trabajo para listado'!$A$151:$Z$151,0)),0)+IFERROR(INDEX('Hoja de Trabajo para listado'!$AB$155:$BA$1048576,MATCH($A911,'Hoja de Trabajo para listado'!$AB$155:$AB$1048576,0),MATCH((CUADRO!M$5&amp;$E911),'Hoja de Trabajo para listado'!$AB$151:$BA$151,0)),0)+IFERROR(INDEX('Hoja de Trabajo para listado'!$BC$155:$CB$1048576,MATCH($A911,'Hoja de Trabajo para listado'!$BC$155:$BC$1048576,0),MATCH((CUADRO!M$5&amp;$E911),'Hoja de Trabajo para listado'!$BC$151:$CB$151,0)),0)+IFERROR(INDEX('Hoja de Trabajo para listado'!$DE$153:$DG$274,MATCH($A911,'Hoja de Trabajo para listado'!$DE$153:$DE$1048576,0),MATCH((CUADRO!M$5&amp;$E911),'Hoja de Trabajo para listado'!$DE$151:$DG$151,0)),0)+IFERROR(INDEX('Hoja de Trabajo para listado'!$CD$155:$DC$1048576,MATCH($A911,'Hoja de Trabajo para listado'!$CD$155:$CD$1048576,0),MATCH((CUADRO!M$5&amp;$E911),'Hoja de Trabajo para listado'!$CD$151:$DC$151,0)),0)</f>
        <v>0</v>
      </c>
      <c r="N911" s="314">
        <f ca="1">+IFERROR(INDEX('Hoja de Trabajo para listado'!$A$155:$Z$1048576,MATCH($A911,'Hoja de Trabajo para listado'!$A$155:$A$1048576,0),MATCH((CUADRO!N$5&amp;$E911),'Hoja de Trabajo para listado'!$A$151:$Z$151,0)),0)+IFERROR(INDEX('Hoja de Trabajo para listado'!$AB$155:$BA$1048576,MATCH($A911,'Hoja de Trabajo para listado'!$AB$155:$AB$1048576,0),MATCH((CUADRO!N$5&amp;$E911),'Hoja de Trabajo para listado'!$AB$151:$BA$151,0)),0)+IFERROR(INDEX('Hoja de Trabajo para listado'!$BC$155:$CB$1048576,MATCH($A911,'Hoja de Trabajo para listado'!$BC$155:$BC$1048576,0),MATCH((CUADRO!N$5&amp;$E911),'Hoja de Trabajo para listado'!$BC$151:$CB$151,0)),0)+IFERROR(INDEX('Hoja de Trabajo para listado'!$DE$153:$DG$274,MATCH($A911,'Hoja de Trabajo para listado'!$DE$153:$DE$1048576,0),MATCH((CUADRO!N$5&amp;$E911),'Hoja de Trabajo para listado'!$DE$151:$DG$151,0)),0)+IFERROR(INDEX('Hoja de Trabajo para listado'!$CD$155:$DC$1048576,MATCH($A911,'Hoja de Trabajo para listado'!$CD$155:$CD$1048576,0),MATCH((CUADRO!N$5&amp;$E911),'Hoja de Trabajo para listado'!$CD$151:$DC$151,0)),0)</f>
        <v>0</v>
      </c>
      <c r="O911" s="314">
        <f ca="1">+IFERROR(INDEX('Hoja de Trabajo para listado'!$A$155:$Z$1048576,MATCH($A911,'Hoja de Trabajo para listado'!$A$155:$A$1048576,0),MATCH((CUADRO!O$5&amp;$E911),'Hoja de Trabajo para listado'!$A$151:$Z$151,0)),0)+IFERROR(INDEX('Hoja de Trabajo para listado'!$AB$155:$BA$1048576,MATCH($A911,'Hoja de Trabajo para listado'!$AB$155:$AB$1048576,0),MATCH((CUADRO!O$5&amp;$E911),'Hoja de Trabajo para listado'!$AB$151:$BA$151,0)),0)+IFERROR(INDEX('Hoja de Trabajo para listado'!$BC$155:$CB$1048576,MATCH($A911,'Hoja de Trabajo para listado'!$BC$155:$BC$1048576,0),MATCH((CUADRO!O$5&amp;$E911),'Hoja de Trabajo para listado'!$BC$151:$CB$151,0)),0)+IFERROR(INDEX('Hoja de Trabajo para listado'!$DE$153:$DG$274,MATCH($A911,'Hoja de Trabajo para listado'!$DE$153:$DE$1048576,0),MATCH((CUADRO!O$5&amp;$E911),'Hoja de Trabajo para listado'!$DE$151:$DG$151,0)),0)+IFERROR(INDEX('Hoja de Trabajo para listado'!$CD$155:$DC$1048576,MATCH($A911,'Hoja de Trabajo para listado'!$CD$155:$CD$1048576,0),MATCH((CUADRO!O$5&amp;$E911),'Hoja de Trabajo para listado'!$CD$151:$DC$151,0)),0)</f>
        <v>0</v>
      </c>
      <c r="P911" s="314">
        <f ca="1">+IFERROR(INDEX('Hoja de Trabajo para listado'!$A$155:$Z$1048576,MATCH($A911,'Hoja de Trabajo para listado'!$A$155:$A$1048576,0),MATCH((CUADRO!P$5&amp;$E911),'Hoja de Trabajo para listado'!$A$151:$Z$151,0)),0)+IFERROR(INDEX('Hoja de Trabajo para listado'!$AB$155:$BA$1048576,MATCH($A911,'Hoja de Trabajo para listado'!$AB$155:$AB$1048576,0),MATCH((CUADRO!P$5&amp;$E911),'Hoja de Trabajo para listado'!$AB$151:$BA$151,0)),0)+IFERROR(INDEX('Hoja de Trabajo para listado'!$BC$155:$CB$1048576,MATCH($A911,'Hoja de Trabajo para listado'!$BC$155:$BC$1048576,0),MATCH((CUADRO!P$5&amp;$E911),'Hoja de Trabajo para listado'!$BC$151:$CB$151,0)),0)+IFERROR(INDEX('Hoja de Trabajo para listado'!$DE$153:$DG$274,MATCH($A911,'Hoja de Trabajo para listado'!$DE$153:$DE$1048576,0),MATCH((CUADRO!P$5&amp;$E911),'Hoja de Trabajo para listado'!$DE$151:$DG$151,0)),0)+IFERROR(INDEX('Hoja de Trabajo para listado'!$CD$155:$DC$1048576,MATCH($A911,'Hoja de Trabajo para listado'!$CD$155:$CD$1048576,0),MATCH((CUADRO!P$5&amp;$E911),'Hoja de Trabajo para listado'!$CD$151:$DC$151,0)),0)</f>
        <v>0</v>
      </c>
      <c r="Q911" s="314">
        <f ca="1">+IFERROR(INDEX('Hoja de Trabajo para listado'!$A$155:$Z$1048576,MATCH($A911,'Hoja de Trabajo para listado'!$A$155:$A$1048576,0),MATCH((CUADRO!Q$5&amp;$E911),'Hoja de Trabajo para listado'!$A$151:$Z$151,0)),0)+IFERROR(INDEX('Hoja de Trabajo para listado'!$AB$155:$BA$1048576,MATCH($A911,'Hoja de Trabajo para listado'!$AB$155:$AB$1048576,0),MATCH((CUADRO!Q$5&amp;$E911),'Hoja de Trabajo para listado'!$AB$151:$BA$151,0)),0)+IFERROR(INDEX('Hoja de Trabajo para listado'!$BC$155:$CB$1048576,MATCH($A911,'Hoja de Trabajo para listado'!$BC$155:$BC$1048576,0),MATCH((CUADRO!Q$5&amp;$E911),'Hoja de Trabajo para listado'!$BC$151:$CB$151,0)),0)+IFERROR(INDEX('Hoja de Trabajo para listado'!$DE$153:$DG$274,MATCH($A911,'Hoja de Trabajo para listado'!$DE$153:$DE$1048576,0),MATCH((CUADRO!Q$5&amp;$E911),'Hoja de Trabajo para listado'!$DE$151:$DG$151,0)),0)+IFERROR(INDEX('Hoja de Trabajo para listado'!$CD$155:$DC$1048576,MATCH($A911,'Hoja de Trabajo para listado'!$CD$155:$CD$1048576,0),MATCH((CUADRO!Q$5&amp;$E911),'Hoja de Trabajo para listado'!$CD$151:$DC$151,0)),0)</f>
        <v>0</v>
      </c>
      <c r="R911" s="316">
        <f t="shared" ca="1" si="28"/>
        <v>33340.99</v>
      </c>
      <c r="S911" s="316">
        <f ca="1">+R910+R911</f>
        <v>33340.99</v>
      </c>
      <c r="T911" s="314">
        <f ca="1">+S911</f>
        <v>33340.99</v>
      </c>
      <c r="U911" s="348">
        <f t="shared" si="29"/>
        <v>2</v>
      </c>
      <c r="V911" s="319" t="str">
        <f>+VLOOKUP(A911,bd_lista!$A$3:$E$593,5,FALSE)</f>
        <v>Instituciones Descentralizadas</v>
      </c>
      <c r="W911" s="426"/>
    </row>
    <row r="912" spans="1:23" customFormat="1" ht="15" customHeight="1">
      <c r="A912" s="323">
        <v>169</v>
      </c>
      <c r="B912" s="427">
        <f>+A912</f>
        <v>169</v>
      </c>
      <c r="C912" s="318" t="str">
        <f>+VLOOKUP(A912,bd_lista!$A$3:$C$593,3,FALSE)</f>
        <v>Autoridad General de Impugnación Tributaria</v>
      </c>
      <c r="D912" s="429" t="str">
        <f>+C912</f>
        <v>Autoridad General de Impugnación Tributaria</v>
      </c>
      <c r="E912" s="339" t="s">
        <v>1418</v>
      </c>
      <c r="F912" s="314">
        <f ca="1">+IFERROR(INDEX('Hoja de Trabajo para listado'!$A$155:$Z$1048576,MATCH($A912,'Hoja de Trabajo para listado'!$A$155:$A$1048576,0),MATCH((CUADRO!F$5&amp;$E912),'Hoja de Trabajo para listado'!$A$151:$Z$151,0)),0)+IFERROR(INDEX('Hoja de Trabajo para listado'!$AB$155:$BA$1048576,MATCH($A912,'Hoja de Trabajo para listado'!$AB$155:$AB$1048576,0),MATCH((CUADRO!F$5&amp;$E912),'Hoja de Trabajo para listado'!$AB$151:$BA$151,0)),0)+IFERROR(INDEX('Hoja de Trabajo para listado'!$BC$155:$CB$1048576,MATCH($A912,'Hoja de Trabajo para listado'!$BC$155:$BC$1048576,0),MATCH((CUADRO!F$5&amp;$E912),'Hoja de Trabajo para listado'!$BC$151:$CB$151,0)),0)+IFERROR(INDEX('Hoja de Trabajo para listado'!$DE$153:$DG$274,MATCH($A912,'Hoja de Trabajo para listado'!$DE$153:$DE$1048576,0),MATCH((CUADRO!F$5&amp;$E912),'Hoja de Trabajo para listado'!$DE$151:$DG$151,0)),0)+IFERROR(INDEX('Hoja de Trabajo para listado'!$CD$155:$DC$1048576,MATCH($A912,'Hoja de Trabajo para listado'!$CD$155:$CD$1048576,0),MATCH((CUADRO!F$5&amp;$E912),'Hoja de Trabajo para listado'!$CD$151:$DC$151,0)),0)</f>
        <v>0</v>
      </c>
      <c r="G912" s="314">
        <f ca="1">+IFERROR(INDEX('Hoja de Trabajo para listado'!$A$155:$Z$1048576,MATCH($A912,'Hoja de Trabajo para listado'!$A$155:$A$1048576,0),MATCH((CUADRO!G$5&amp;$E912),'Hoja de Trabajo para listado'!$A$151:$Z$151,0)),0)+IFERROR(INDEX('Hoja de Trabajo para listado'!$AB$155:$BA$1048576,MATCH($A912,'Hoja de Trabajo para listado'!$AB$155:$AB$1048576,0),MATCH((CUADRO!G$5&amp;$E912),'Hoja de Trabajo para listado'!$AB$151:$BA$151,0)),0)+IFERROR(INDEX('Hoja de Trabajo para listado'!$BC$155:$CB$1048576,MATCH($A912,'Hoja de Trabajo para listado'!$BC$155:$BC$1048576,0),MATCH((CUADRO!G$5&amp;$E912),'Hoja de Trabajo para listado'!$BC$151:$CB$151,0)),0)+IFERROR(INDEX('Hoja de Trabajo para listado'!$DE$153:$DG$274,MATCH($A912,'Hoja de Trabajo para listado'!$DE$153:$DE$1048576,0),MATCH((CUADRO!G$5&amp;$E912),'Hoja de Trabajo para listado'!$DE$151:$DG$151,0)),0)+IFERROR(INDEX('Hoja de Trabajo para listado'!$CD$155:$DC$1048576,MATCH($A912,'Hoja de Trabajo para listado'!$CD$155:$CD$1048576,0),MATCH((CUADRO!G$5&amp;$E912),'Hoja de Trabajo para listado'!$CD$151:$DC$151,0)),0)</f>
        <v>0</v>
      </c>
      <c r="H912" s="314">
        <f ca="1">+IFERROR(INDEX('Hoja de Trabajo para listado'!$A$155:$Z$1048576,MATCH($A912,'Hoja de Trabajo para listado'!$A$155:$A$1048576,0),MATCH((CUADRO!H$5&amp;$E912),'Hoja de Trabajo para listado'!$A$151:$Z$151,0)),0)+IFERROR(INDEX('Hoja de Trabajo para listado'!$AB$155:$BA$1048576,MATCH($A912,'Hoja de Trabajo para listado'!$AB$155:$AB$1048576,0),MATCH((CUADRO!H$5&amp;$E912),'Hoja de Trabajo para listado'!$AB$151:$BA$151,0)),0)+IFERROR(INDEX('Hoja de Trabajo para listado'!$BC$155:$CB$1048576,MATCH($A912,'Hoja de Trabajo para listado'!$BC$155:$BC$1048576,0),MATCH((CUADRO!H$5&amp;$E912),'Hoja de Trabajo para listado'!$BC$151:$CB$151,0)),0)+IFERROR(INDEX('Hoja de Trabajo para listado'!$DE$153:$DG$274,MATCH($A912,'Hoja de Trabajo para listado'!$DE$153:$DE$1048576,0),MATCH((CUADRO!H$5&amp;$E912),'Hoja de Trabajo para listado'!$DE$151:$DG$151,0)),0)+IFERROR(INDEX('Hoja de Trabajo para listado'!$CD$155:$DC$1048576,MATCH($A912,'Hoja de Trabajo para listado'!$CD$155:$CD$1048576,0),MATCH((CUADRO!H$5&amp;$E912),'Hoja de Trabajo para listado'!$CD$151:$DC$151,0)),0)</f>
        <v>0</v>
      </c>
      <c r="I912" s="314">
        <f ca="1">+IFERROR(INDEX('Hoja de Trabajo para listado'!$A$155:$Z$1048576,MATCH($A912,'Hoja de Trabajo para listado'!$A$155:$A$1048576,0),MATCH((CUADRO!I$5&amp;$E912),'Hoja de Trabajo para listado'!$A$151:$Z$151,0)),0)+IFERROR(INDEX('Hoja de Trabajo para listado'!$AB$155:$BA$1048576,MATCH($A912,'Hoja de Trabajo para listado'!$AB$155:$AB$1048576,0),MATCH((CUADRO!I$5&amp;$E912),'Hoja de Trabajo para listado'!$AB$151:$BA$151,0)),0)+IFERROR(INDEX('Hoja de Trabajo para listado'!$BC$155:$CB$1048576,MATCH($A912,'Hoja de Trabajo para listado'!$BC$155:$BC$1048576,0),MATCH((CUADRO!I$5&amp;$E912),'Hoja de Trabajo para listado'!$BC$151:$CB$151,0)),0)+IFERROR(INDEX('Hoja de Trabajo para listado'!$DE$153:$DG$274,MATCH($A912,'Hoja de Trabajo para listado'!$DE$153:$DE$1048576,0),MATCH((CUADRO!I$5&amp;$E912),'Hoja de Trabajo para listado'!$DE$151:$DG$151,0)),0)+IFERROR(INDEX('Hoja de Trabajo para listado'!$CD$155:$DC$1048576,MATCH($A912,'Hoja de Trabajo para listado'!$CD$155:$CD$1048576,0),MATCH((CUADRO!I$5&amp;$E912),'Hoja de Trabajo para listado'!$CD$151:$DC$151,0)),0)</f>
        <v>0</v>
      </c>
      <c r="J912" s="314">
        <f ca="1">+IFERROR(INDEX('Hoja de Trabajo para listado'!$A$155:$Z$1048576,MATCH($A912,'Hoja de Trabajo para listado'!$A$155:$A$1048576,0),MATCH((CUADRO!J$5&amp;$E912),'Hoja de Trabajo para listado'!$A$151:$Z$151,0)),0)+IFERROR(INDEX('Hoja de Trabajo para listado'!$AB$155:$BA$1048576,MATCH($A912,'Hoja de Trabajo para listado'!$AB$155:$AB$1048576,0),MATCH((CUADRO!J$5&amp;$E912),'Hoja de Trabajo para listado'!$AB$151:$BA$151,0)),0)+IFERROR(INDEX('Hoja de Trabajo para listado'!$BC$155:$CB$1048576,MATCH($A912,'Hoja de Trabajo para listado'!$BC$155:$BC$1048576,0),MATCH((CUADRO!J$5&amp;$E912),'Hoja de Trabajo para listado'!$BC$151:$CB$151,0)),0)+IFERROR(INDEX('Hoja de Trabajo para listado'!$DE$153:$DG$274,MATCH($A912,'Hoja de Trabajo para listado'!$DE$153:$DE$1048576,0),MATCH((CUADRO!J$5&amp;$E912),'Hoja de Trabajo para listado'!$DE$151:$DG$151,0)),0)+IFERROR(INDEX('Hoja de Trabajo para listado'!$CD$155:$DC$1048576,MATCH($A912,'Hoja de Trabajo para listado'!$CD$155:$CD$1048576,0),MATCH((CUADRO!J$5&amp;$E912),'Hoja de Trabajo para listado'!$CD$151:$DC$151,0)),0)</f>
        <v>0</v>
      </c>
      <c r="K912" s="314">
        <f ca="1">+IFERROR(INDEX('Hoja de Trabajo para listado'!$A$155:$Z$1048576,MATCH($A912,'Hoja de Trabajo para listado'!$A$155:$A$1048576,0),MATCH((CUADRO!K$5&amp;$E912),'Hoja de Trabajo para listado'!$A$151:$Z$151,0)),0)+IFERROR(INDEX('Hoja de Trabajo para listado'!$AB$155:$BA$1048576,MATCH($A912,'Hoja de Trabajo para listado'!$AB$155:$AB$1048576,0),MATCH((CUADRO!K$5&amp;$E912),'Hoja de Trabajo para listado'!$AB$151:$BA$151,0)),0)+IFERROR(INDEX('Hoja de Trabajo para listado'!$BC$155:$CB$1048576,MATCH($A912,'Hoja de Trabajo para listado'!$BC$155:$BC$1048576,0),MATCH((CUADRO!K$5&amp;$E912),'Hoja de Trabajo para listado'!$BC$151:$CB$151,0)),0)+IFERROR(INDEX('Hoja de Trabajo para listado'!$DE$153:$DG$274,MATCH($A912,'Hoja de Trabajo para listado'!$DE$153:$DE$1048576,0),MATCH((CUADRO!K$5&amp;$E912),'Hoja de Trabajo para listado'!$DE$151:$DG$151,0)),0)+IFERROR(INDEX('Hoja de Trabajo para listado'!$CD$155:$DC$1048576,MATCH($A912,'Hoja de Trabajo para listado'!$CD$155:$CD$1048576,0),MATCH((CUADRO!K$5&amp;$E912),'Hoja de Trabajo para listado'!$CD$151:$DC$151,0)),0)</f>
        <v>0</v>
      </c>
      <c r="L912" s="314">
        <f ca="1">+IFERROR(INDEX('Hoja de Trabajo para listado'!$A$155:$Z$1048576,MATCH($A912,'Hoja de Trabajo para listado'!$A$155:$A$1048576,0),MATCH((CUADRO!L$5&amp;$E912),'Hoja de Trabajo para listado'!$A$151:$Z$151,0)),0)+IFERROR(INDEX('Hoja de Trabajo para listado'!$AB$155:$BA$1048576,MATCH($A912,'Hoja de Trabajo para listado'!$AB$155:$AB$1048576,0),MATCH((CUADRO!L$5&amp;$E912),'Hoja de Trabajo para listado'!$AB$151:$BA$151,0)),0)+IFERROR(INDEX('Hoja de Trabajo para listado'!$BC$155:$CB$1048576,MATCH($A912,'Hoja de Trabajo para listado'!$BC$155:$BC$1048576,0),MATCH((CUADRO!L$5&amp;$E912),'Hoja de Trabajo para listado'!$BC$151:$CB$151,0)),0)+IFERROR(INDEX('Hoja de Trabajo para listado'!$DE$153:$DG$274,MATCH($A912,'Hoja de Trabajo para listado'!$DE$153:$DE$1048576,0),MATCH((CUADRO!L$5&amp;$E912),'Hoja de Trabajo para listado'!$DE$151:$DG$151,0)),0)+IFERROR(INDEX('Hoja de Trabajo para listado'!$CD$155:$DC$1048576,MATCH($A912,'Hoja de Trabajo para listado'!$CD$155:$CD$1048576,0),MATCH((CUADRO!L$5&amp;$E912),'Hoja de Trabajo para listado'!$CD$151:$DC$151,0)),0)</f>
        <v>0</v>
      </c>
      <c r="M912" s="314">
        <f ca="1">+IFERROR(INDEX('Hoja de Trabajo para listado'!$A$155:$Z$1048576,MATCH($A912,'Hoja de Trabajo para listado'!$A$155:$A$1048576,0),MATCH((CUADRO!M$5&amp;$E912),'Hoja de Trabajo para listado'!$A$151:$Z$151,0)),0)+IFERROR(INDEX('Hoja de Trabajo para listado'!$AB$155:$BA$1048576,MATCH($A912,'Hoja de Trabajo para listado'!$AB$155:$AB$1048576,0),MATCH((CUADRO!M$5&amp;$E912),'Hoja de Trabajo para listado'!$AB$151:$BA$151,0)),0)+IFERROR(INDEX('Hoja de Trabajo para listado'!$BC$155:$CB$1048576,MATCH($A912,'Hoja de Trabajo para listado'!$BC$155:$BC$1048576,0),MATCH((CUADRO!M$5&amp;$E912),'Hoja de Trabajo para listado'!$BC$151:$CB$151,0)),0)+IFERROR(INDEX('Hoja de Trabajo para listado'!$DE$153:$DG$274,MATCH($A912,'Hoja de Trabajo para listado'!$DE$153:$DE$1048576,0),MATCH((CUADRO!M$5&amp;$E912),'Hoja de Trabajo para listado'!$DE$151:$DG$151,0)),0)+IFERROR(INDEX('Hoja de Trabajo para listado'!$CD$155:$DC$1048576,MATCH($A912,'Hoja de Trabajo para listado'!$CD$155:$CD$1048576,0),MATCH((CUADRO!M$5&amp;$E912),'Hoja de Trabajo para listado'!$CD$151:$DC$151,0)),0)</f>
        <v>0</v>
      </c>
      <c r="N912" s="314">
        <f ca="1">+IFERROR(INDEX('Hoja de Trabajo para listado'!$A$155:$Z$1048576,MATCH($A912,'Hoja de Trabajo para listado'!$A$155:$A$1048576,0),MATCH((CUADRO!N$5&amp;$E912),'Hoja de Trabajo para listado'!$A$151:$Z$151,0)),0)+IFERROR(INDEX('Hoja de Trabajo para listado'!$AB$155:$BA$1048576,MATCH($A912,'Hoja de Trabajo para listado'!$AB$155:$AB$1048576,0),MATCH((CUADRO!N$5&amp;$E912),'Hoja de Trabajo para listado'!$AB$151:$BA$151,0)),0)+IFERROR(INDEX('Hoja de Trabajo para listado'!$BC$155:$CB$1048576,MATCH($A912,'Hoja de Trabajo para listado'!$BC$155:$BC$1048576,0),MATCH((CUADRO!N$5&amp;$E912),'Hoja de Trabajo para listado'!$BC$151:$CB$151,0)),0)+IFERROR(INDEX('Hoja de Trabajo para listado'!$DE$153:$DG$274,MATCH($A912,'Hoja de Trabajo para listado'!$DE$153:$DE$1048576,0),MATCH((CUADRO!N$5&amp;$E912),'Hoja de Trabajo para listado'!$DE$151:$DG$151,0)),0)+IFERROR(INDEX('Hoja de Trabajo para listado'!$CD$155:$DC$1048576,MATCH($A912,'Hoja de Trabajo para listado'!$CD$155:$CD$1048576,0),MATCH((CUADRO!N$5&amp;$E912),'Hoja de Trabajo para listado'!$CD$151:$DC$151,0)),0)</f>
        <v>0</v>
      </c>
      <c r="O912" s="314">
        <f ca="1">+IFERROR(INDEX('Hoja de Trabajo para listado'!$A$155:$Z$1048576,MATCH($A912,'Hoja de Trabajo para listado'!$A$155:$A$1048576,0),MATCH((CUADRO!O$5&amp;$E912),'Hoja de Trabajo para listado'!$A$151:$Z$151,0)),0)+IFERROR(INDEX('Hoja de Trabajo para listado'!$AB$155:$BA$1048576,MATCH($A912,'Hoja de Trabajo para listado'!$AB$155:$AB$1048576,0),MATCH((CUADRO!O$5&amp;$E912),'Hoja de Trabajo para listado'!$AB$151:$BA$151,0)),0)+IFERROR(INDEX('Hoja de Trabajo para listado'!$BC$155:$CB$1048576,MATCH($A912,'Hoja de Trabajo para listado'!$BC$155:$BC$1048576,0),MATCH((CUADRO!O$5&amp;$E912),'Hoja de Trabajo para listado'!$BC$151:$CB$151,0)),0)+IFERROR(INDEX('Hoja de Trabajo para listado'!$DE$153:$DG$274,MATCH($A912,'Hoja de Trabajo para listado'!$DE$153:$DE$1048576,0),MATCH((CUADRO!O$5&amp;$E912),'Hoja de Trabajo para listado'!$DE$151:$DG$151,0)),0)+IFERROR(INDEX('Hoja de Trabajo para listado'!$CD$155:$DC$1048576,MATCH($A912,'Hoja de Trabajo para listado'!$CD$155:$CD$1048576,0),MATCH((CUADRO!O$5&amp;$E912),'Hoja de Trabajo para listado'!$CD$151:$DC$151,0)),0)</f>
        <v>0</v>
      </c>
      <c r="P912" s="314">
        <f ca="1">+IFERROR(INDEX('Hoja de Trabajo para listado'!$A$155:$Z$1048576,MATCH($A912,'Hoja de Trabajo para listado'!$A$155:$A$1048576,0),MATCH((CUADRO!P$5&amp;$E912),'Hoja de Trabajo para listado'!$A$151:$Z$151,0)),0)+IFERROR(INDEX('Hoja de Trabajo para listado'!$AB$155:$BA$1048576,MATCH($A912,'Hoja de Trabajo para listado'!$AB$155:$AB$1048576,0),MATCH((CUADRO!P$5&amp;$E912),'Hoja de Trabajo para listado'!$AB$151:$BA$151,0)),0)+IFERROR(INDEX('Hoja de Trabajo para listado'!$BC$155:$CB$1048576,MATCH($A912,'Hoja de Trabajo para listado'!$BC$155:$BC$1048576,0),MATCH((CUADRO!P$5&amp;$E912),'Hoja de Trabajo para listado'!$BC$151:$CB$151,0)),0)+IFERROR(INDEX('Hoja de Trabajo para listado'!$DE$153:$DG$274,MATCH($A912,'Hoja de Trabajo para listado'!$DE$153:$DE$1048576,0),MATCH((CUADRO!P$5&amp;$E912),'Hoja de Trabajo para listado'!$DE$151:$DG$151,0)),0)+IFERROR(INDEX('Hoja de Trabajo para listado'!$CD$155:$DC$1048576,MATCH($A912,'Hoja de Trabajo para listado'!$CD$155:$CD$1048576,0),MATCH((CUADRO!P$5&amp;$E912),'Hoja de Trabajo para listado'!$CD$151:$DC$151,0)),0)</f>
        <v>0</v>
      </c>
      <c r="Q912" s="314">
        <f ca="1">+IFERROR(INDEX('Hoja de Trabajo para listado'!$A$155:$Z$1048576,MATCH($A912,'Hoja de Trabajo para listado'!$A$155:$A$1048576,0),MATCH((CUADRO!Q$5&amp;$E912),'Hoja de Trabajo para listado'!$A$151:$Z$151,0)),0)+IFERROR(INDEX('Hoja de Trabajo para listado'!$AB$155:$BA$1048576,MATCH($A912,'Hoja de Trabajo para listado'!$AB$155:$AB$1048576,0),MATCH((CUADRO!Q$5&amp;$E912),'Hoja de Trabajo para listado'!$AB$151:$BA$151,0)),0)+IFERROR(INDEX('Hoja de Trabajo para listado'!$BC$155:$CB$1048576,MATCH($A912,'Hoja de Trabajo para listado'!$BC$155:$BC$1048576,0),MATCH((CUADRO!Q$5&amp;$E912),'Hoja de Trabajo para listado'!$BC$151:$CB$151,0)),0)+IFERROR(INDEX('Hoja de Trabajo para listado'!$DE$153:$DG$274,MATCH($A912,'Hoja de Trabajo para listado'!$DE$153:$DE$1048576,0),MATCH((CUADRO!Q$5&amp;$E912),'Hoja de Trabajo para listado'!$DE$151:$DG$151,0)),0)+IFERROR(INDEX('Hoja de Trabajo para listado'!$CD$155:$DC$1048576,MATCH($A912,'Hoja de Trabajo para listado'!$CD$155:$CD$1048576,0),MATCH((CUADRO!Q$5&amp;$E912),'Hoja de Trabajo para listado'!$CD$151:$DC$151,0)),0)</f>
        <v>0</v>
      </c>
      <c r="R912" s="314">
        <f t="shared" ca="1" si="28"/>
        <v>0</v>
      </c>
      <c r="S912" s="314"/>
      <c r="T912" s="314">
        <f ca="1">+T913</f>
        <v>29771.919999999998</v>
      </c>
      <c r="U912" s="313">
        <f t="shared" si="29"/>
        <v>1</v>
      </c>
      <c r="V912" s="319" t="str">
        <f>+VLOOKUP(A912,bd_lista!$A$3:$E$593,5,FALSE)</f>
        <v>Instituciones Descentralizadas</v>
      </c>
      <c r="W912" s="425" t="str">
        <f>+V912</f>
        <v>Instituciones Descentralizadas</v>
      </c>
    </row>
    <row r="913" spans="1:23" customFormat="1" ht="15" customHeight="1">
      <c r="A913" s="323">
        <v>169</v>
      </c>
      <c r="B913" s="428"/>
      <c r="C913" s="339" t="str">
        <f>+VLOOKUP(A913,bd_lista!$A$3:$C$593,3,FALSE)</f>
        <v>Autoridad General de Impugnación Tributaria</v>
      </c>
      <c r="D913" s="430"/>
      <c r="E913" s="319" t="s">
        <v>1419</v>
      </c>
      <c r="F913" s="316">
        <f ca="1">+IFERROR(INDEX('Hoja de Trabajo para listado'!$A$155:$Z$1048576,MATCH($A913,'Hoja de Trabajo para listado'!$A$155:$A$1048576,0),MATCH((CUADRO!F$5&amp;$E913),'Hoja de Trabajo para listado'!$A$151:$Z$151,0)),0)+IFERROR(INDEX('Hoja de Trabajo para listado'!$AB$155:$BA$1048576,MATCH($A913,'Hoja de Trabajo para listado'!$AB$155:$AB$1048576,0),MATCH((CUADRO!F$5&amp;$E913),'Hoja de Trabajo para listado'!$AB$151:$BA$151,0)),0)+IFERROR(INDEX('Hoja de Trabajo para listado'!$BC$155:$CB$1048576,MATCH($A913,'Hoja de Trabajo para listado'!$BC$155:$BC$1048576,0),MATCH((CUADRO!F$5&amp;$E913),'Hoja de Trabajo para listado'!$BC$151:$CB$151,0)),0)+IFERROR(INDEX('Hoja de Trabajo para listado'!$DE$153:$DG$274,MATCH($A913,'Hoja de Trabajo para listado'!$DE$153:$DE$1048576,0),MATCH((CUADRO!F$5&amp;$E913),'Hoja de Trabajo para listado'!$DE$151:$DG$151,0)),0)+IFERROR(INDEX('Hoja de Trabajo para listado'!$CD$155:$DC$1048576,MATCH($A913,'Hoja de Trabajo para listado'!$CD$155:$CD$1048576,0),MATCH((CUADRO!F$5&amp;$E913),'Hoja de Trabajo para listado'!$CD$151:$DC$151,0)),0)</f>
        <v>0</v>
      </c>
      <c r="G913" s="316">
        <f ca="1">+IFERROR(INDEX('Hoja de Trabajo para listado'!$A$155:$Z$1048576,MATCH($A913,'Hoja de Trabajo para listado'!$A$155:$A$1048576,0),MATCH((CUADRO!G$5&amp;$E913),'Hoja de Trabajo para listado'!$A$151:$Z$151,0)),0)+IFERROR(INDEX('Hoja de Trabajo para listado'!$AB$155:$BA$1048576,MATCH($A913,'Hoja de Trabajo para listado'!$AB$155:$AB$1048576,0),MATCH((CUADRO!G$5&amp;$E913),'Hoja de Trabajo para listado'!$AB$151:$BA$151,0)),0)+IFERROR(INDEX('Hoja de Trabajo para listado'!$BC$155:$CB$1048576,MATCH($A913,'Hoja de Trabajo para listado'!$BC$155:$BC$1048576,0),MATCH((CUADRO!G$5&amp;$E913),'Hoja de Trabajo para listado'!$BC$151:$CB$151,0)),0)+IFERROR(INDEX('Hoja de Trabajo para listado'!$DE$153:$DG$274,MATCH($A913,'Hoja de Trabajo para listado'!$DE$153:$DE$1048576,0),MATCH((CUADRO!G$5&amp;$E913),'Hoja de Trabajo para listado'!$DE$151:$DG$151,0)),0)+IFERROR(INDEX('Hoja de Trabajo para listado'!$CD$155:$DC$1048576,MATCH($A913,'Hoja de Trabajo para listado'!$CD$155:$CD$1048576,0),MATCH((CUADRO!G$5&amp;$E913),'Hoja de Trabajo para listado'!$CD$151:$DC$151,0)),0)</f>
        <v>0</v>
      </c>
      <c r="H913" s="316">
        <f ca="1">+IFERROR(INDEX('Hoja de Trabajo para listado'!$A$155:$Z$1048576,MATCH($A913,'Hoja de Trabajo para listado'!$A$155:$A$1048576,0),MATCH((CUADRO!H$5&amp;$E913),'Hoja de Trabajo para listado'!$A$151:$Z$151,0)),0)+IFERROR(INDEX('Hoja de Trabajo para listado'!$AB$155:$BA$1048576,MATCH($A913,'Hoja de Trabajo para listado'!$AB$155:$AB$1048576,0),MATCH((CUADRO!H$5&amp;$E913),'Hoja de Trabajo para listado'!$AB$151:$BA$151,0)),0)+IFERROR(INDEX('Hoja de Trabajo para listado'!$BC$155:$CB$1048576,MATCH($A913,'Hoja de Trabajo para listado'!$BC$155:$BC$1048576,0),MATCH((CUADRO!H$5&amp;$E913),'Hoja de Trabajo para listado'!$BC$151:$CB$151,0)),0)+IFERROR(INDEX('Hoja de Trabajo para listado'!$DE$153:$DG$274,MATCH($A913,'Hoja de Trabajo para listado'!$DE$153:$DE$1048576,0),MATCH((CUADRO!H$5&amp;$E913),'Hoja de Trabajo para listado'!$DE$151:$DG$151,0)),0)+IFERROR(INDEX('Hoja de Trabajo para listado'!$CD$155:$DC$1048576,MATCH($A913,'Hoja de Trabajo para listado'!$CD$155:$CD$1048576,0),MATCH((CUADRO!H$5&amp;$E913),'Hoja de Trabajo para listado'!$CD$151:$DC$151,0)),0)</f>
        <v>29771.919999999998</v>
      </c>
      <c r="I913" s="316">
        <f ca="1">+IFERROR(INDEX('Hoja de Trabajo para listado'!$A$155:$Z$1048576,MATCH($A913,'Hoja de Trabajo para listado'!$A$155:$A$1048576,0),MATCH((CUADRO!I$5&amp;$E913),'Hoja de Trabajo para listado'!$A$151:$Z$151,0)),0)+IFERROR(INDEX('Hoja de Trabajo para listado'!$AB$155:$BA$1048576,MATCH($A913,'Hoja de Trabajo para listado'!$AB$155:$AB$1048576,0),MATCH((CUADRO!I$5&amp;$E913),'Hoja de Trabajo para listado'!$AB$151:$BA$151,0)),0)+IFERROR(INDEX('Hoja de Trabajo para listado'!$BC$155:$CB$1048576,MATCH($A913,'Hoja de Trabajo para listado'!$BC$155:$BC$1048576,0),MATCH((CUADRO!I$5&amp;$E913),'Hoja de Trabajo para listado'!$BC$151:$CB$151,0)),0)+IFERROR(INDEX('Hoja de Trabajo para listado'!$DE$153:$DG$274,MATCH($A913,'Hoja de Trabajo para listado'!$DE$153:$DE$1048576,0),MATCH((CUADRO!I$5&amp;$E913),'Hoja de Trabajo para listado'!$DE$151:$DG$151,0)),0)+IFERROR(INDEX('Hoja de Trabajo para listado'!$CD$155:$DC$1048576,MATCH($A913,'Hoja de Trabajo para listado'!$CD$155:$CD$1048576,0),MATCH((CUADRO!I$5&amp;$E913),'Hoja de Trabajo para listado'!$CD$151:$DC$151,0)),0)</f>
        <v>0</v>
      </c>
      <c r="J913" s="316">
        <f ca="1">+IFERROR(INDEX('Hoja de Trabajo para listado'!$A$155:$Z$1048576,MATCH($A913,'Hoja de Trabajo para listado'!$A$155:$A$1048576,0),MATCH((CUADRO!J$5&amp;$E913),'Hoja de Trabajo para listado'!$A$151:$Z$151,0)),0)+IFERROR(INDEX('Hoja de Trabajo para listado'!$AB$155:$BA$1048576,MATCH($A913,'Hoja de Trabajo para listado'!$AB$155:$AB$1048576,0),MATCH((CUADRO!J$5&amp;$E913),'Hoja de Trabajo para listado'!$AB$151:$BA$151,0)),0)+IFERROR(INDEX('Hoja de Trabajo para listado'!$BC$155:$CB$1048576,MATCH($A913,'Hoja de Trabajo para listado'!$BC$155:$BC$1048576,0),MATCH((CUADRO!J$5&amp;$E913),'Hoja de Trabajo para listado'!$BC$151:$CB$151,0)),0)+IFERROR(INDEX('Hoja de Trabajo para listado'!$DE$153:$DG$274,MATCH($A913,'Hoja de Trabajo para listado'!$DE$153:$DE$1048576,0),MATCH((CUADRO!J$5&amp;$E913),'Hoja de Trabajo para listado'!$DE$151:$DG$151,0)),0)+IFERROR(INDEX('Hoja de Trabajo para listado'!$CD$155:$DC$1048576,MATCH($A913,'Hoja de Trabajo para listado'!$CD$155:$CD$1048576,0),MATCH((CUADRO!J$5&amp;$E913),'Hoja de Trabajo para listado'!$CD$151:$DC$151,0)),0)</f>
        <v>0</v>
      </c>
      <c r="K913" s="314">
        <f ca="1">+IFERROR(INDEX('Hoja de Trabajo para listado'!$A$155:$Z$1048576,MATCH($A913,'Hoja de Trabajo para listado'!$A$155:$A$1048576,0),MATCH((CUADRO!K$5&amp;$E913),'Hoja de Trabajo para listado'!$A$151:$Z$151,0)),0)+IFERROR(INDEX('Hoja de Trabajo para listado'!$AB$155:$BA$1048576,MATCH($A913,'Hoja de Trabajo para listado'!$AB$155:$AB$1048576,0),MATCH((CUADRO!K$5&amp;$E913),'Hoja de Trabajo para listado'!$AB$151:$BA$151,0)),0)+IFERROR(INDEX('Hoja de Trabajo para listado'!$BC$155:$CB$1048576,MATCH($A913,'Hoja de Trabajo para listado'!$BC$155:$BC$1048576,0),MATCH((CUADRO!K$5&amp;$E913),'Hoja de Trabajo para listado'!$BC$151:$CB$151,0)),0)+IFERROR(INDEX('Hoja de Trabajo para listado'!$DE$153:$DG$274,MATCH($A913,'Hoja de Trabajo para listado'!$DE$153:$DE$1048576,0),MATCH((CUADRO!K$5&amp;$E913),'Hoja de Trabajo para listado'!$DE$151:$DG$151,0)),0)+IFERROR(INDEX('Hoja de Trabajo para listado'!$CD$155:$DC$1048576,MATCH($A913,'Hoja de Trabajo para listado'!$CD$155:$CD$1048576,0),MATCH((CUADRO!K$5&amp;$E913),'Hoja de Trabajo para listado'!$CD$151:$DC$151,0)),0)</f>
        <v>0</v>
      </c>
      <c r="L913" s="314">
        <f ca="1">+IFERROR(INDEX('Hoja de Trabajo para listado'!$A$155:$Z$1048576,MATCH($A913,'Hoja de Trabajo para listado'!$A$155:$A$1048576,0),MATCH((CUADRO!L$5&amp;$E913),'Hoja de Trabajo para listado'!$A$151:$Z$151,0)),0)+IFERROR(INDEX('Hoja de Trabajo para listado'!$AB$155:$BA$1048576,MATCH($A913,'Hoja de Trabajo para listado'!$AB$155:$AB$1048576,0),MATCH((CUADRO!L$5&amp;$E913),'Hoja de Trabajo para listado'!$AB$151:$BA$151,0)),0)+IFERROR(INDEX('Hoja de Trabajo para listado'!$BC$155:$CB$1048576,MATCH($A913,'Hoja de Trabajo para listado'!$BC$155:$BC$1048576,0),MATCH((CUADRO!L$5&amp;$E913),'Hoja de Trabajo para listado'!$BC$151:$CB$151,0)),0)+IFERROR(INDEX('Hoja de Trabajo para listado'!$DE$153:$DG$274,MATCH($A913,'Hoja de Trabajo para listado'!$DE$153:$DE$1048576,0),MATCH((CUADRO!L$5&amp;$E913),'Hoja de Trabajo para listado'!$DE$151:$DG$151,0)),0)+IFERROR(INDEX('Hoja de Trabajo para listado'!$CD$155:$DC$1048576,MATCH($A913,'Hoja de Trabajo para listado'!$CD$155:$CD$1048576,0),MATCH((CUADRO!L$5&amp;$E913),'Hoja de Trabajo para listado'!$CD$151:$DC$151,0)),0)</f>
        <v>0</v>
      </c>
      <c r="M913" s="314">
        <f ca="1">+IFERROR(INDEX('Hoja de Trabajo para listado'!$A$155:$Z$1048576,MATCH($A913,'Hoja de Trabajo para listado'!$A$155:$A$1048576,0),MATCH((CUADRO!M$5&amp;$E913),'Hoja de Trabajo para listado'!$A$151:$Z$151,0)),0)+IFERROR(INDEX('Hoja de Trabajo para listado'!$AB$155:$BA$1048576,MATCH($A913,'Hoja de Trabajo para listado'!$AB$155:$AB$1048576,0),MATCH((CUADRO!M$5&amp;$E913),'Hoja de Trabajo para listado'!$AB$151:$BA$151,0)),0)+IFERROR(INDEX('Hoja de Trabajo para listado'!$BC$155:$CB$1048576,MATCH($A913,'Hoja de Trabajo para listado'!$BC$155:$BC$1048576,0),MATCH((CUADRO!M$5&amp;$E913),'Hoja de Trabajo para listado'!$BC$151:$CB$151,0)),0)+IFERROR(INDEX('Hoja de Trabajo para listado'!$DE$153:$DG$274,MATCH($A913,'Hoja de Trabajo para listado'!$DE$153:$DE$1048576,0),MATCH((CUADRO!M$5&amp;$E913),'Hoja de Trabajo para listado'!$DE$151:$DG$151,0)),0)+IFERROR(INDEX('Hoja de Trabajo para listado'!$CD$155:$DC$1048576,MATCH($A913,'Hoja de Trabajo para listado'!$CD$155:$CD$1048576,0),MATCH((CUADRO!M$5&amp;$E913),'Hoja de Trabajo para listado'!$CD$151:$DC$151,0)),0)</f>
        <v>0</v>
      </c>
      <c r="N913" s="314">
        <f ca="1">+IFERROR(INDEX('Hoja de Trabajo para listado'!$A$155:$Z$1048576,MATCH($A913,'Hoja de Trabajo para listado'!$A$155:$A$1048576,0),MATCH((CUADRO!N$5&amp;$E913),'Hoja de Trabajo para listado'!$A$151:$Z$151,0)),0)+IFERROR(INDEX('Hoja de Trabajo para listado'!$AB$155:$BA$1048576,MATCH($A913,'Hoja de Trabajo para listado'!$AB$155:$AB$1048576,0),MATCH((CUADRO!N$5&amp;$E913),'Hoja de Trabajo para listado'!$AB$151:$BA$151,0)),0)+IFERROR(INDEX('Hoja de Trabajo para listado'!$BC$155:$CB$1048576,MATCH($A913,'Hoja de Trabajo para listado'!$BC$155:$BC$1048576,0),MATCH((CUADRO!N$5&amp;$E913),'Hoja de Trabajo para listado'!$BC$151:$CB$151,0)),0)+IFERROR(INDEX('Hoja de Trabajo para listado'!$DE$153:$DG$274,MATCH($A913,'Hoja de Trabajo para listado'!$DE$153:$DE$1048576,0),MATCH((CUADRO!N$5&amp;$E913),'Hoja de Trabajo para listado'!$DE$151:$DG$151,0)),0)+IFERROR(INDEX('Hoja de Trabajo para listado'!$CD$155:$DC$1048576,MATCH($A913,'Hoja de Trabajo para listado'!$CD$155:$CD$1048576,0),MATCH((CUADRO!N$5&amp;$E913),'Hoja de Trabajo para listado'!$CD$151:$DC$151,0)),0)</f>
        <v>0</v>
      </c>
      <c r="O913" s="314">
        <f ca="1">+IFERROR(INDEX('Hoja de Trabajo para listado'!$A$155:$Z$1048576,MATCH($A913,'Hoja de Trabajo para listado'!$A$155:$A$1048576,0),MATCH((CUADRO!O$5&amp;$E913),'Hoja de Trabajo para listado'!$A$151:$Z$151,0)),0)+IFERROR(INDEX('Hoja de Trabajo para listado'!$AB$155:$BA$1048576,MATCH($A913,'Hoja de Trabajo para listado'!$AB$155:$AB$1048576,0),MATCH((CUADRO!O$5&amp;$E913),'Hoja de Trabajo para listado'!$AB$151:$BA$151,0)),0)+IFERROR(INDEX('Hoja de Trabajo para listado'!$BC$155:$CB$1048576,MATCH($A913,'Hoja de Trabajo para listado'!$BC$155:$BC$1048576,0),MATCH((CUADRO!O$5&amp;$E913),'Hoja de Trabajo para listado'!$BC$151:$CB$151,0)),0)+IFERROR(INDEX('Hoja de Trabajo para listado'!$DE$153:$DG$274,MATCH($A913,'Hoja de Trabajo para listado'!$DE$153:$DE$1048576,0),MATCH((CUADRO!O$5&amp;$E913),'Hoja de Trabajo para listado'!$DE$151:$DG$151,0)),0)+IFERROR(INDEX('Hoja de Trabajo para listado'!$CD$155:$DC$1048576,MATCH($A913,'Hoja de Trabajo para listado'!$CD$155:$CD$1048576,0),MATCH((CUADRO!O$5&amp;$E913),'Hoja de Trabajo para listado'!$CD$151:$DC$151,0)),0)</f>
        <v>0</v>
      </c>
      <c r="P913" s="314">
        <f ca="1">+IFERROR(INDEX('Hoja de Trabajo para listado'!$A$155:$Z$1048576,MATCH($A913,'Hoja de Trabajo para listado'!$A$155:$A$1048576,0),MATCH((CUADRO!P$5&amp;$E913),'Hoja de Trabajo para listado'!$A$151:$Z$151,0)),0)+IFERROR(INDEX('Hoja de Trabajo para listado'!$AB$155:$BA$1048576,MATCH($A913,'Hoja de Trabajo para listado'!$AB$155:$AB$1048576,0),MATCH((CUADRO!P$5&amp;$E913),'Hoja de Trabajo para listado'!$AB$151:$BA$151,0)),0)+IFERROR(INDEX('Hoja de Trabajo para listado'!$BC$155:$CB$1048576,MATCH($A913,'Hoja de Trabajo para listado'!$BC$155:$BC$1048576,0),MATCH((CUADRO!P$5&amp;$E913),'Hoja de Trabajo para listado'!$BC$151:$CB$151,0)),0)+IFERROR(INDEX('Hoja de Trabajo para listado'!$DE$153:$DG$274,MATCH($A913,'Hoja de Trabajo para listado'!$DE$153:$DE$1048576,0),MATCH((CUADRO!P$5&amp;$E913),'Hoja de Trabajo para listado'!$DE$151:$DG$151,0)),0)+IFERROR(INDEX('Hoja de Trabajo para listado'!$CD$155:$DC$1048576,MATCH($A913,'Hoja de Trabajo para listado'!$CD$155:$CD$1048576,0),MATCH((CUADRO!P$5&amp;$E913),'Hoja de Trabajo para listado'!$CD$151:$DC$151,0)),0)</f>
        <v>0</v>
      </c>
      <c r="Q913" s="314">
        <f ca="1">+IFERROR(INDEX('Hoja de Trabajo para listado'!$A$155:$Z$1048576,MATCH($A913,'Hoja de Trabajo para listado'!$A$155:$A$1048576,0),MATCH((CUADRO!Q$5&amp;$E913),'Hoja de Trabajo para listado'!$A$151:$Z$151,0)),0)+IFERROR(INDEX('Hoja de Trabajo para listado'!$AB$155:$BA$1048576,MATCH($A913,'Hoja de Trabajo para listado'!$AB$155:$AB$1048576,0),MATCH((CUADRO!Q$5&amp;$E913),'Hoja de Trabajo para listado'!$AB$151:$BA$151,0)),0)+IFERROR(INDEX('Hoja de Trabajo para listado'!$BC$155:$CB$1048576,MATCH($A913,'Hoja de Trabajo para listado'!$BC$155:$BC$1048576,0),MATCH((CUADRO!Q$5&amp;$E913),'Hoja de Trabajo para listado'!$BC$151:$CB$151,0)),0)+IFERROR(INDEX('Hoja de Trabajo para listado'!$DE$153:$DG$274,MATCH($A913,'Hoja de Trabajo para listado'!$DE$153:$DE$1048576,0),MATCH((CUADRO!Q$5&amp;$E913),'Hoja de Trabajo para listado'!$DE$151:$DG$151,0)),0)+IFERROR(INDEX('Hoja de Trabajo para listado'!$CD$155:$DC$1048576,MATCH($A913,'Hoja de Trabajo para listado'!$CD$155:$CD$1048576,0),MATCH((CUADRO!Q$5&amp;$E913),'Hoja de Trabajo para listado'!$CD$151:$DC$151,0)),0)</f>
        <v>0</v>
      </c>
      <c r="R913" s="316">
        <f t="shared" ca="1" si="28"/>
        <v>29771.919999999998</v>
      </c>
      <c r="S913" s="316">
        <f ca="1">+R912+R913</f>
        <v>29771.919999999998</v>
      </c>
      <c r="T913" s="314">
        <f ca="1">+S913</f>
        <v>29771.919999999998</v>
      </c>
      <c r="U913" s="348">
        <f t="shared" si="29"/>
        <v>2</v>
      </c>
      <c r="V913" s="319" t="str">
        <f>+VLOOKUP(A913,bd_lista!$A$3:$E$593,5,FALSE)</f>
        <v>Instituciones Descentralizadas</v>
      </c>
      <c r="W913" s="426"/>
    </row>
    <row r="914" spans="1:23" customFormat="1" ht="15" customHeight="1">
      <c r="A914" s="323">
        <v>313</v>
      </c>
      <c r="B914" s="427">
        <f>+A914</f>
        <v>313</v>
      </c>
      <c r="C914" s="318" t="str">
        <f>+VLOOKUP(A914,bd_lista!$A$3:$C$593,3,FALSE)</f>
        <v>Autoridad de Fiscalización y Control de Pensiones y Seguros - APS</v>
      </c>
      <c r="D914" s="429" t="str">
        <f>+C914</f>
        <v>Autoridad de Fiscalización y Control de Pensiones y Seguros - APS</v>
      </c>
      <c r="E914" s="339" t="s">
        <v>1418</v>
      </c>
      <c r="F914" s="314">
        <f ca="1">+IFERROR(INDEX('Hoja de Trabajo para listado'!$A$155:$Z$1048576,MATCH($A914,'Hoja de Trabajo para listado'!$A$155:$A$1048576,0),MATCH((CUADRO!F$5&amp;$E914),'Hoja de Trabajo para listado'!$A$151:$Z$151,0)),0)+IFERROR(INDEX('Hoja de Trabajo para listado'!$AB$155:$BA$1048576,MATCH($A914,'Hoja de Trabajo para listado'!$AB$155:$AB$1048576,0),MATCH((CUADRO!F$5&amp;$E914),'Hoja de Trabajo para listado'!$AB$151:$BA$151,0)),0)+IFERROR(INDEX('Hoja de Trabajo para listado'!$BC$155:$CB$1048576,MATCH($A914,'Hoja de Trabajo para listado'!$BC$155:$BC$1048576,0),MATCH((CUADRO!F$5&amp;$E914),'Hoja de Trabajo para listado'!$BC$151:$CB$151,0)),0)+IFERROR(INDEX('Hoja de Trabajo para listado'!$DE$153:$DG$274,MATCH($A914,'Hoja de Trabajo para listado'!$DE$153:$DE$1048576,0),MATCH((CUADRO!F$5&amp;$E914),'Hoja de Trabajo para listado'!$DE$151:$DG$151,0)),0)+IFERROR(INDEX('Hoja de Trabajo para listado'!$CD$155:$DC$1048576,MATCH($A914,'Hoja de Trabajo para listado'!$CD$155:$CD$1048576,0),MATCH((CUADRO!F$5&amp;$E914),'Hoja de Trabajo para listado'!$CD$151:$DC$151,0)),0)</f>
        <v>0</v>
      </c>
      <c r="G914" s="314">
        <f ca="1">+IFERROR(INDEX('Hoja de Trabajo para listado'!$A$155:$Z$1048576,MATCH($A914,'Hoja de Trabajo para listado'!$A$155:$A$1048576,0),MATCH((CUADRO!G$5&amp;$E914),'Hoja de Trabajo para listado'!$A$151:$Z$151,0)),0)+IFERROR(INDEX('Hoja de Trabajo para listado'!$AB$155:$BA$1048576,MATCH($A914,'Hoja de Trabajo para listado'!$AB$155:$AB$1048576,0),MATCH((CUADRO!G$5&amp;$E914),'Hoja de Trabajo para listado'!$AB$151:$BA$151,0)),0)+IFERROR(INDEX('Hoja de Trabajo para listado'!$BC$155:$CB$1048576,MATCH($A914,'Hoja de Trabajo para listado'!$BC$155:$BC$1048576,0),MATCH((CUADRO!G$5&amp;$E914),'Hoja de Trabajo para listado'!$BC$151:$CB$151,0)),0)+IFERROR(INDEX('Hoja de Trabajo para listado'!$DE$153:$DG$274,MATCH($A914,'Hoja de Trabajo para listado'!$DE$153:$DE$1048576,0),MATCH((CUADRO!G$5&amp;$E914),'Hoja de Trabajo para listado'!$DE$151:$DG$151,0)),0)+IFERROR(INDEX('Hoja de Trabajo para listado'!$CD$155:$DC$1048576,MATCH($A914,'Hoja de Trabajo para listado'!$CD$155:$CD$1048576,0),MATCH((CUADRO!G$5&amp;$E914),'Hoja de Trabajo para listado'!$CD$151:$DC$151,0)),0)</f>
        <v>0</v>
      </c>
      <c r="H914" s="314">
        <f ca="1">+IFERROR(INDEX('Hoja de Trabajo para listado'!$A$155:$Z$1048576,MATCH($A914,'Hoja de Trabajo para listado'!$A$155:$A$1048576,0),MATCH((CUADRO!H$5&amp;$E914),'Hoja de Trabajo para listado'!$A$151:$Z$151,0)),0)+IFERROR(INDEX('Hoja de Trabajo para listado'!$AB$155:$BA$1048576,MATCH($A914,'Hoja de Trabajo para listado'!$AB$155:$AB$1048576,0),MATCH((CUADRO!H$5&amp;$E914),'Hoja de Trabajo para listado'!$AB$151:$BA$151,0)),0)+IFERROR(INDEX('Hoja de Trabajo para listado'!$BC$155:$CB$1048576,MATCH($A914,'Hoja de Trabajo para listado'!$BC$155:$BC$1048576,0),MATCH((CUADRO!H$5&amp;$E914),'Hoja de Trabajo para listado'!$BC$151:$CB$151,0)),0)+IFERROR(INDEX('Hoja de Trabajo para listado'!$DE$153:$DG$274,MATCH($A914,'Hoja de Trabajo para listado'!$DE$153:$DE$1048576,0),MATCH((CUADRO!H$5&amp;$E914),'Hoja de Trabajo para listado'!$DE$151:$DG$151,0)),0)+IFERROR(INDEX('Hoja de Trabajo para listado'!$CD$155:$DC$1048576,MATCH($A914,'Hoja de Trabajo para listado'!$CD$155:$CD$1048576,0),MATCH((CUADRO!H$5&amp;$E914),'Hoja de Trabajo para listado'!$CD$151:$DC$151,0)),0)</f>
        <v>0</v>
      </c>
      <c r="I914" s="314">
        <f ca="1">+IFERROR(INDEX('Hoja de Trabajo para listado'!$A$155:$Z$1048576,MATCH($A914,'Hoja de Trabajo para listado'!$A$155:$A$1048576,0),MATCH((CUADRO!I$5&amp;$E914),'Hoja de Trabajo para listado'!$A$151:$Z$151,0)),0)+IFERROR(INDEX('Hoja de Trabajo para listado'!$AB$155:$BA$1048576,MATCH($A914,'Hoja de Trabajo para listado'!$AB$155:$AB$1048576,0),MATCH((CUADRO!I$5&amp;$E914),'Hoja de Trabajo para listado'!$AB$151:$BA$151,0)),0)+IFERROR(INDEX('Hoja de Trabajo para listado'!$BC$155:$CB$1048576,MATCH($A914,'Hoja de Trabajo para listado'!$BC$155:$BC$1048576,0),MATCH((CUADRO!I$5&amp;$E914),'Hoja de Trabajo para listado'!$BC$151:$CB$151,0)),0)+IFERROR(INDEX('Hoja de Trabajo para listado'!$DE$153:$DG$274,MATCH($A914,'Hoja de Trabajo para listado'!$DE$153:$DE$1048576,0),MATCH((CUADRO!I$5&amp;$E914),'Hoja de Trabajo para listado'!$DE$151:$DG$151,0)),0)+IFERROR(INDEX('Hoja de Trabajo para listado'!$CD$155:$DC$1048576,MATCH($A914,'Hoja de Trabajo para listado'!$CD$155:$CD$1048576,0),MATCH((CUADRO!I$5&amp;$E914),'Hoja de Trabajo para listado'!$CD$151:$DC$151,0)),0)</f>
        <v>0</v>
      </c>
      <c r="J914" s="314">
        <f ca="1">+IFERROR(INDEX('Hoja de Trabajo para listado'!$A$155:$Z$1048576,MATCH($A914,'Hoja de Trabajo para listado'!$A$155:$A$1048576,0),MATCH((CUADRO!J$5&amp;$E914),'Hoja de Trabajo para listado'!$A$151:$Z$151,0)),0)+IFERROR(INDEX('Hoja de Trabajo para listado'!$AB$155:$BA$1048576,MATCH($A914,'Hoja de Trabajo para listado'!$AB$155:$AB$1048576,0),MATCH((CUADRO!J$5&amp;$E914),'Hoja de Trabajo para listado'!$AB$151:$BA$151,0)),0)+IFERROR(INDEX('Hoja de Trabajo para listado'!$BC$155:$CB$1048576,MATCH($A914,'Hoja de Trabajo para listado'!$BC$155:$BC$1048576,0),MATCH((CUADRO!J$5&amp;$E914),'Hoja de Trabajo para listado'!$BC$151:$CB$151,0)),0)+IFERROR(INDEX('Hoja de Trabajo para listado'!$DE$153:$DG$274,MATCH($A914,'Hoja de Trabajo para listado'!$DE$153:$DE$1048576,0),MATCH((CUADRO!J$5&amp;$E914),'Hoja de Trabajo para listado'!$DE$151:$DG$151,0)),0)+IFERROR(INDEX('Hoja de Trabajo para listado'!$CD$155:$DC$1048576,MATCH($A914,'Hoja de Trabajo para listado'!$CD$155:$CD$1048576,0),MATCH((CUADRO!J$5&amp;$E914),'Hoja de Trabajo para listado'!$CD$151:$DC$151,0)),0)</f>
        <v>0</v>
      </c>
      <c r="K914" s="314">
        <f ca="1">+IFERROR(INDEX('Hoja de Trabajo para listado'!$A$155:$Z$1048576,MATCH($A914,'Hoja de Trabajo para listado'!$A$155:$A$1048576,0),MATCH((CUADRO!K$5&amp;$E914),'Hoja de Trabajo para listado'!$A$151:$Z$151,0)),0)+IFERROR(INDEX('Hoja de Trabajo para listado'!$AB$155:$BA$1048576,MATCH($A914,'Hoja de Trabajo para listado'!$AB$155:$AB$1048576,0),MATCH((CUADRO!K$5&amp;$E914),'Hoja de Trabajo para listado'!$AB$151:$BA$151,0)),0)+IFERROR(INDEX('Hoja de Trabajo para listado'!$BC$155:$CB$1048576,MATCH($A914,'Hoja de Trabajo para listado'!$BC$155:$BC$1048576,0),MATCH((CUADRO!K$5&amp;$E914),'Hoja de Trabajo para listado'!$BC$151:$CB$151,0)),0)+IFERROR(INDEX('Hoja de Trabajo para listado'!$DE$153:$DG$274,MATCH($A914,'Hoja de Trabajo para listado'!$DE$153:$DE$1048576,0),MATCH((CUADRO!K$5&amp;$E914),'Hoja de Trabajo para listado'!$DE$151:$DG$151,0)),0)+IFERROR(INDEX('Hoja de Trabajo para listado'!$CD$155:$DC$1048576,MATCH($A914,'Hoja de Trabajo para listado'!$CD$155:$CD$1048576,0),MATCH((CUADRO!K$5&amp;$E914),'Hoja de Trabajo para listado'!$CD$151:$DC$151,0)),0)</f>
        <v>0</v>
      </c>
      <c r="L914" s="314">
        <f ca="1">+IFERROR(INDEX('Hoja de Trabajo para listado'!$A$155:$Z$1048576,MATCH($A914,'Hoja de Trabajo para listado'!$A$155:$A$1048576,0),MATCH((CUADRO!L$5&amp;$E914),'Hoja de Trabajo para listado'!$A$151:$Z$151,0)),0)+IFERROR(INDEX('Hoja de Trabajo para listado'!$AB$155:$BA$1048576,MATCH($A914,'Hoja de Trabajo para listado'!$AB$155:$AB$1048576,0),MATCH((CUADRO!L$5&amp;$E914),'Hoja de Trabajo para listado'!$AB$151:$BA$151,0)),0)+IFERROR(INDEX('Hoja de Trabajo para listado'!$BC$155:$CB$1048576,MATCH($A914,'Hoja de Trabajo para listado'!$BC$155:$BC$1048576,0),MATCH((CUADRO!L$5&amp;$E914),'Hoja de Trabajo para listado'!$BC$151:$CB$151,0)),0)+IFERROR(INDEX('Hoja de Trabajo para listado'!$DE$153:$DG$274,MATCH($A914,'Hoja de Trabajo para listado'!$DE$153:$DE$1048576,0),MATCH((CUADRO!L$5&amp;$E914),'Hoja de Trabajo para listado'!$DE$151:$DG$151,0)),0)+IFERROR(INDEX('Hoja de Trabajo para listado'!$CD$155:$DC$1048576,MATCH($A914,'Hoja de Trabajo para listado'!$CD$155:$CD$1048576,0),MATCH((CUADRO!L$5&amp;$E914),'Hoja de Trabajo para listado'!$CD$151:$DC$151,0)),0)</f>
        <v>0</v>
      </c>
      <c r="M914" s="314">
        <f ca="1">+IFERROR(INDEX('Hoja de Trabajo para listado'!$A$155:$Z$1048576,MATCH($A914,'Hoja de Trabajo para listado'!$A$155:$A$1048576,0),MATCH((CUADRO!M$5&amp;$E914),'Hoja de Trabajo para listado'!$A$151:$Z$151,0)),0)+IFERROR(INDEX('Hoja de Trabajo para listado'!$AB$155:$BA$1048576,MATCH($A914,'Hoja de Trabajo para listado'!$AB$155:$AB$1048576,0),MATCH((CUADRO!M$5&amp;$E914),'Hoja de Trabajo para listado'!$AB$151:$BA$151,0)),0)+IFERROR(INDEX('Hoja de Trabajo para listado'!$BC$155:$CB$1048576,MATCH($A914,'Hoja de Trabajo para listado'!$BC$155:$BC$1048576,0),MATCH((CUADRO!M$5&amp;$E914),'Hoja de Trabajo para listado'!$BC$151:$CB$151,0)),0)+IFERROR(INDEX('Hoja de Trabajo para listado'!$DE$153:$DG$274,MATCH($A914,'Hoja de Trabajo para listado'!$DE$153:$DE$1048576,0),MATCH((CUADRO!M$5&amp;$E914),'Hoja de Trabajo para listado'!$DE$151:$DG$151,0)),0)+IFERROR(INDEX('Hoja de Trabajo para listado'!$CD$155:$DC$1048576,MATCH($A914,'Hoja de Trabajo para listado'!$CD$155:$CD$1048576,0),MATCH((CUADRO!M$5&amp;$E914),'Hoja de Trabajo para listado'!$CD$151:$DC$151,0)),0)</f>
        <v>0</v>
      </c>
      <c r="N914" s="314">
        <f ca="1">+IFERROR(INDEX('Hoja de Trabajo para listado'!$A$155:$Z$1048576,MATCH($A914,'Hoja de Trabajo para listado'!$A$155:$A$1048576,0),MATCH((CUADRO!N$5&amp;$E914),'Hoja de Trabajo para listado'!$A$151:$Z$151,0)),0)+IFERROR(INDEX('Hoja de Trabajo para listado'!$AB$155:$BA$1048576,MATCH($A914,'Hoja de Trabajo para listado'!$AB$155:$AB$1048576,0),MATCH((CUADRO!N$5&amp;$E914),'Hoja de Trabajo para listado'!$AB$151:$BA$151,0)),0)+IFERROR(INDEX('Hoja de Trabajo para listado'!$BC$155:$CB$1048576,MATCH($A914,'Hoja de Trabajo para listado'!$BC$155:$BC$1048576,0),MATCH((CUADRO!N$5&amp;$E914),'Hoja de Trabajo para listado'!$BC$151:$CB$151,0)),0)+IFERROR(INDEX('Hoja de Trabajo para listado'!$DE$153:$DG$274,MATCH($A914,'Hoja de Trabajo para listado'!$DE$153:$DE$1048576,0),MATCH((CUADRO!N$5&amp;$E914),'Hoja de Trabajo para listado'!$DE$151:$DG$151,0)),0)+IFERROR(INDEX('Hoja de Trabajo para listado'!$CD$155:$DC$1048576,MATCH($A914,'Hoja de Trabajo para listado'!$CD$155:$CD$1048576,0),MATCH((CUADRO!N$5&amp;$E914),'Hoja de Trabajo para listado'!$CD$151:$DC$151,0)),0)</f>
        <v>0</v>
      </c>
      <c r="O914" s="314">
        <f ca="1">+IFERROR(INDEX('Hoja de Trabajo para listado'!$A$155:$Z$1048576,MATCH($A914,'Hoja de Trabajo para listado'!$A$155:$A$1048576,0),MATCH((CUADRO!O$5&amp;$E914),'Hoja de Trabajo para listado'!$A$151:$Z$151,0)),0)+IFERROR(INDEX('Hoja de Trabajo para listado'!$AB$155:$BA$1048576,MATCH($A914,'Hoja de Trabajo para listado'!$AB$155:$AB$1048576,0),MATCH((CUADRO!O$5&amp;$E914),'Hoja de Trabajo para listado'!$AB$151:$BA$151,0)),0)+IFERROR(INDEX('Hoja de Trabajo para listado'!$BC$155:$CB$1048576,MATCH($A914,'Hoja de Trabajo para listado'!$BC$155:$BC$1048576,0),MATCH((CUADRO!O$5&amp;$E914),'Hoja de Trabajo para listado'!$BC$151:$CB$151,0)),0)+IFERROR(INDEX('Hoja de Trabajo para listado'!$DE$153:$DG$274,MATCH($A914,'Hoja de Trabajo para listado'!$DE$153:$DE$1048576,0),MATCH((CUADRO!O$5&amp;$E914),'Hoja de Trabajo para listado'!$DE$151:$DG$151,0)),0)+IFERROR(INDEX('Hoja de Trabajo para listado'!$CD$155:$DC$1048576,MATCH($A914,'Hoja de Trabajo para listado'!$CD$155:$CD$1048576,0),MATCH((CUADRO!O$5&amp;$E914),'Hoja de Trabajo para listado'!$CD$151:$DC$151,0)),0)</f>
        <v>0</v>
      </c>
      <c r="P914" s="314">
        <f ca="1">+IFERROR(INDEX('Hoja de Trabajo para listado'!$A$155:$Z$1048576,MATCH($A914,'Hoja de Trabajo para listado'!$A$155:$A$1048576,0),MATCH((CUADRO!P$5&amp;$E914),'Hoja de Trabajo para listado'!$A$151:$Z$151,0)),0)+IFERROR(INDEX('Hoja de Trabajo para listado'!$AB$155:$BA$1048576,MATCH($A914,'Hoja de Trabajo para listado'!$AB$155:$AB$1048576,0),MATCH((CUADRO!P$5&amp;$E914),'Hoja de Trabajo para listado'!$AB$151:$BA$151,0)),0)+IFERROR(INDEX('Hoja de Trabajo para listado'!$BC$155:$CB$1048576,MATCH($A914,'Hoja de Trabajo para listado'!$BC$155:$BC$1048576,0),MATCH((CUADRO!P$5&amp;$E914),'Hoja de Trabajo para listado'!$BC$151:$CB$151,0)),0)+IFERROR(INDEX('Hoja de Trabajo para listado'!$DE$153:$DG$274,MATCH($A914,'Hoja de Trabajo para listado'!$DE$153:$DE$1048576,0),MATCH((CUADRO!P$5&amp;$E914),'Hoja de Trabajo para listado'!$DE$151:$DG$151,0)),0)+IFERROR(INDEX('Hoja de Trabajo para listado'!$CD$155:$DC$1048576,MATCH($A914,'Hoja de Trabajo para listado'!$CD$155:$CD$1048576,0),MATCH((CUADRO!P$5&amp;$E914),'Hoja de Trabajo para listado'!$CD$151:$DC$151,0)),0)</f>
        <v>0</v>
      </c>
      <c r="Q914" s="314">
        <f ca="1">+IFERROR(INDEX('Hoja de Trabajo para listado'!$A$155:$Z$1048576,MATCH($A914,'Hoja de Trabajo para listado'!$A$155:$A$1048576,0),MATCH((CUADRO!Q$5&amp;$E914),'Hoja de Trabajo para listado'!$A$151:$Z$151,0)),0)+IFERROR(INDEX('Hoja de Trabajo para listado'!$AB$155:$BA$1048576,MATCH($A914,'Hoja de Trabajo para listado'!$AB$155:$AB$1048576,0),MATCH((CUADRO!Q$5&amp;$E914),'Hoja de Trabajo para listado'!$AB$151:$BA$151,0)),0)+IFERROR(INDEX('Hoja de Trabajo para listado'!$BC$155:$CB$1048576,MATCH($A914,'Hoja de Trabajo para listado'!$BC$155:$BC$1048576,0),MATCH((CUADRO!Q$5&amp;$E914),'Hoja de Trabajo para listado'!$BC$151:$CB$151,0)),0)+IFERROR(INDEX('Hoja de Trabajo para listado'!$DE$153:$DG$274,MATCH($A914,'Hoja de Trabajo para listado'!$DE$153:$DE$1048576,0),MATCH((CUADRO!Q$5&amp;$E914),'Hoja de Trabajo para listado'!$DE$151:$DG$151,0)),0)+IFERROR(INDEX('Hoja de Trabajo para listado'!$CD$155:$DC$1048576,MATCH($A914,'Hoja de Trabajo para listado'!$CD$155:$CD$1048576,0),MATCH((CUADRO!Q$5&amp;$E914),'Hoja de Trabajo para listado'!$CD$151:$DC$151,0)),0)</f>
        <v>0</v>
      </c>
      <c r="R914" s="314">
        <f t="shared" ca="1" si="28"/>
        <v>0</v>
      </c>
      <c r="S914" s="314"/>
      <c r="T914" s="314">
        <f ca="1">+T915</f>
        <v>26960.57</v>
      </c>
      <c r="U914" s="313">
        <f t="shared" si="29"/>
        <v>1</v>
      </c>
      <c r="V914" s="319" t="str">
        <f>+VLOOKUP(A914,bd_lista!$A$3:$E$593,5,FALSE)</f>
        <v>Instituciones Descentralizadas</v>
      </c>
      <c r="W914" s="425" t="str">
        <f>+V914</f>
        <v>Instituciones Descentralizadas</v>
      </c>
    </row>
    <row r="915" spans="1:23" customFormat="1" ht="15" customHeight="1">
      <c r="A915" s="323">
        <v>313</v>
      </c>
      <c r="B915" s="428"/>
      <c r="C915" s="339" t="str">
        <f>+VLOOKUP(A915,bd_lista!$A$3:$C$593,3,FALSE)</f>
        <v>Autoridad de Fiscalización y Control de Pensiones y Seguros - APS</v>
      </c>
      <c r="D915" s="430"/>
      <c r="E915" s="319" t="s">
        <v>1419</v>
      </c>
      <c r="F915" s="316">
        <f ca="1">+IFERROR(INDEX('Hoja de Trabajo para listado'!$A$155:$Z$1048576,MATCH($A915,'Hoja de Trabajo para listado'!$A$155:$A$1048576,0),MATCH((CUADRO!F$5&amp;$E915),'Hoja de Trabajo para listado'!$A$151:$Z$151,0)),0)+IFERROR(INDEX('Hoja de Trabajo para listado'!$AB$155:$BA$1048576,MATCH($A915,'Hoja de Trabajo para listado'!$AB$155:$AB$1048576,0),MATCH((CUADRO!F$5&amp;$E915),'Hoja de Trabajo para listado'!$AB$151:$BA$151,0)),0)+IFERROR(INDEX('Hoja de Trabajo para listado'!$BC$155:$CB$1048576,MATCH($A915,'Hoja de Trabajo para listado'!$BC$155:$BC$1048576,0),MATCH((CUADRO!F$5&amp;$E915),'Hoja de Trabajo para listado'!$BC$151:$CB$151,0)),0)+IFERROR(INDEX('Hoja de Trabajo para listado'!$DE$153:$DG$274,MATCH($A915,'Hoja de Trabajo para listado'!$DE$153:$DE$1048576,0),MATCH((CUADRO!F$5&amp;$E915),'Hoja de Trabajo para listado'!$DE$151:$DG$151,0)),0)+IFERROR(INDEX('Hoja de Trabajo para listado'!$CD$155:$DC$1048576,MATCH($A915,'Hoja de Trabajo para listado'!$CD$155:$CD$1048576,0),MATCH((CUADRO!F$5&amp;$E915),'Hoja de Trabajo para listado'!$CD$151:$DC$151,0)),0)</f>
        <v>0</v>
      </c>
      <c r="G915" s="316">
        <f ca="1">+IFERROR(INDEX('Hoja de Trabajo para listado'!$A$155:$Z$1048576,MATCH($A915,'Hoja de Trabajo para listado'!$A$155:$A$1048576,0),MATCH((CUADRO!G$5&amp;$E915),'Hoja de Trabajo para listado'!$A$151:$Z$151,0)),0)+IFERROR(INDEX('Hoja de Trabajo para listado'!$AB$155:$BA$1048576,MATCH($A915,'Hoja de Trabajo para listado'!$AB$155:$AB$1048576,0),MATCH((CUADRO!G$5&amp;$E915),'Hoja de Trabajo para listado'!$AB$151:$BA$151,0)),0)+IFERROR(INDEX('Hoja de Trabajo para listado'!$BC$155:$CB$1048576,MATCH($A915,'Hoja de Trabajo para listado'!$BC$155:$BC$1048576,0),MATCH((CUADRO!G$5&amp;$E915),'Hoja de Trabajo para listado'!$BC$151:$CB$151,0)),0)+IFERROR(INDEX('Hoja de Trabajo para listado'!$DE$153:$DG$274,MATCH($A915,'Hoja de Trabajo para listado'!$DE$153:$DE$1048576,0),MATCH((CUADRO!G$5&amp;$E915),'Hoja de Trabajo para listado'!$DE$151:$DG$151,0)),0)+IFERROR(INDEX('Hoja de Trabajo para listado'!$CD$155:$DC$1048576,MATCH($A915,'Hoja de Trabajo para listado'!$CD$155:$CD$1048576,0),MATCH((CUADRO!G$5&amp;$E915),'Hoja de Trabajo para listado'!$CD$151:$DC$151,0)),0)</f>
        <v>100</v>
      </c>
      <c r="H915" s="316">
        <f ca="1">+IFERROR(INDEX('Hoja de Trabajo para listado'!$A$155:$Z$1048576,MATCH($A915,'Hoja de Trabajo para listado'!$A$155:$A$1048576,0),MATCH((CUADRO!H$5&amp;$E915),'Hoja de Trabajo para listado'!$A$151:$Z$151,0)),0)+IFERROR(INDEX('Hoja de Trabajo para listado'!$AB$155:$BA$1048576,MATCH($A915,'Hoja de Trabajo para listado'!$AB$155:$AB$1048576,0),MATCH((CUADRO!H$5&amp;$E915),'Hoja de Trabajo para listado'!$AB$151:$BA$151,0)),0)+IFERROR(INDEX('Hoja de Trabajo para listado'!$BC$155:$CB$1048576,MATCH($A915,'Hoja de Trabajo para listado'!$BC$155:$BC$1048576,0),MATCH((CUADRO!H$5&amp;$E915),'Hoja de Trabajo para listado'!$BC$151:$CB$151,0)),0)+IFERROR(INDEX('Hoja de Trabajo para listado'!$DE$153:$DG$274,MATCH($A915,'Hoja de Trabajo para listado'!$DE$153:$DE$1048576,0),MATCH((CUADRO!H$5&amp;$E915),'Hoja de Trabajo para listado'!$DE$151:$DG$151,0)),0)+IFERROR(INDEX('Hoja de Trabajo para listado'!$CD$155:$DC$1048576,MATCH($A915,'Hoja de Trabajo para listado'!$CD$155:$CD$1048576,0),MATCH((CUADRO!H$5&amp;$E915),'Hoja de Trabajo para listado'!$CD$151:$DC$151,0)),0)</f>
        <v>26860.57</v>
      </c>
      <c r="I915" s="316">
        <f ca="1">+IFERROR(INDEX('Hoja de Trabajo para listado'!$A$155:$Z$1048576,MATCH($A915,'Hoja de Trabajo para listado'!$A$155:$A$1048576,0),MATCH((CUADRO!I$5&amp;$E915),'Hoja de Trabajo para listado'!$A$151:$Z$151,0)),0)+IFERROR(INDEX('Hoja de Trabajo para listado'!$AB$155:$BA$1048576,MATCH($A915,'Hoja de Trabajo para listado'!$AB$155:$AB$1048576,0),MATCH((CUADRO!I$5&amp;$E915),'Hoja de Trabajo para listado'!$AB$151:$BA$151,0)),0)+IFERROR(INDEX('Hoja de Trabajo para listado'!$BC$155:$CB$1048576,MATCH($A915,'Hoja de Trabajo para listado'!$BC$155:$BC$1048576,0),MATCH((CUADRO!I$5&amp;$E915),'Hoja de Trabajo para listado'!$BC$151:$CB$151,0)),0)+IFERROR(INDEX('Hoja de Trabajo para listado'!$DE$153:$DG$274,MATCH($A915,'Hoja de Trabajo para listado'!$DE$153:$DE$1048576,0),MATCH((CUADRO!I$5&amp;$E915),'Hoja de Trabajo para listado'!$DE$151:$DG$151,0)),0)+IFERROR(INDEX('Hoja de Trabajo para listado'!$CD$155:$DC$1048576,MATCH($A915,'Hoja de Trabajo para listado'!$CD$155:$CD$1048576,0),MATCH((CUADRO!I$5&amp;$E915),'Hoja de Trabajo para listado'!$CD$151:$DC$151,0)),0)</f>
        <v>0</v>
      </c>
      <c r="J915" s="316">
        <f ca="1">+IFERROR(INDEX('Hoja de Trabajo para listado'!$A$155:$Z$1048576,MATCH($A915,'Hoja de Trabajo para listado'!$A$155:$A$1048576,0),MATCH((CUADRO!J$5&amp;$E915),'Hoja de Trabajo para listado'!$A$151:$Z$151,0)),0)+IFERROR(INDEX('Hoja de Trabajo para listado'!$AB$155:$BA$1048576,MATCH($A915,'Hoja de Trabajo para listado'!$AB$155:$AB$1048576,0),MATCH((CUADRO!J$5&amp;$E915),'Hoja de Trabajo para listado'!$AB$151:$BA$151,0)),0)+IFERROR(INDEX('Hoja de Trabajo para listado'!$BC$155:$CB$1048576,MATCH($A915,'Hoja de Trabajo para listado'!$BC$155:$BC$1048576,0),MATCH((CUADRO!J$5&amp;$E915),'Hoja de Trabajo para listado'!$BC$151:$CB$151,0)),0)+IFERROR(INDEX('Hoja de Trabajo para listado'!$DE$153:$DG$274,MATCH($A915,'Hoja de Trabajo para listado'!$DE$153:$DE$1048576,0),MATCH((CUADRO!J$5&amp;$E915),'Hoja de Trabajo para listado'!$DE$151:$DG$151,0)),0)+IFERROR(INDEX('Hoja de Trabajo para listado'!$CD$155:$DC$1048576,MATCH($A915,'Hoja de Trabajo para listado'!$CD$155:$CD$1048576,0),MATCH((CUADRO!J$5&amp;$E915),'Hoja de Trabajo para listado'!$CD$151:$DC$151,0)),0)</f>
        <v>0</v>
      </c>
      <c r="K915" s="314">
        <f ca="1">+IFERROR(INDEX('Hoja de Trabajo para listado'!$A$155:$Z$1048576,MATCH($A915,'Hoja de Trabajo para listado'!$A$155:$A$1048576,0),MATCH((CUADRO!K$5&amp;$E915),'Hoja de Trabajo para listado'!$A$151:$Z$151,0)),0)+IFERROR(INDEX('Hoja de Trabajo para listado'!$AB$155:$BA$1048576,MATCH($A915,'Hoja de Trabajo para listado'!$AB$155:$AB$1048576,0),MATCH((CUADRO!K$5&amp;$E915),'Hoja de Trabajo para listado'!$AB$151:$BA$151,0)),0)+IFERROR(INDEX('Hoja de Trabajo para listado'!$BC$155:$CB$1048576,MATCH($A915,'Hoja de Trabajo para listado'!$BC$155:$BC$1048576,0),MATCH((CUADRO!K$5&amp;$E915),'Hoja de Trabajo para listado'!$BC$151:$CB$151,0)),0)+IFERROR(INDEX('Hoja de Trabajo para listado'!$DE$153:$DG$274,MATCH($A915,'Hoja de Trabajo para listado'!$DE$153:$DE$1048576,0),MATCH((CUADRO!K$5&amp;$E915),'Hoja de Trabajo para listado'!$DE$151:$DG$151,0)),0)+IFERROR(INDEX('Hoja de Trabajo para listado'!$CD$155:$DC$1048576,MATCH($A915,'Hoja de Trabajo para listado'!$CD$155:$CD$1048576,0),MATCH((CUADRO!K$5&amp;$E915),'Hoja de Trabajo para listado'!$CD$151:$DC$151,0)),0)</f>
        <v>0</v>
      </c>
      <c r="L915" s="314">
        <f ca="1">+IFERROR(INDEX('Hoja de Trabajo para listado'!$A$155:$Z$1048576,MATCH($A915,'Hoja de Trabajo para listado'!$A$155:$A$1048576,0),MATCH((CUADRO!L$5&amp;$E915),'Hoja de Trabajo para listado'!$A$151:$Z$151,0)),0)+IFERROR(INDEX('Hoja de Trabajo para listado'!$AB$155:$BA$1048576,MATCH($A915,'Hoja de Trabajo para listado'!$AB$155:$AB$1048576,0),MATCH((CUADRO!L$5&amp;$E915),'Hoja de Trabajo para listado'!$AB$151:$BA$151,0)),0)+IFERROR(INDEX('Hoja de Trabajo para listado'!$BC$155:$CB$1048576,MATCH($A915,'Hoja de Trabajo para listado'!$BC$155:$BC$1048576,0),MATCH((CUADRO!L$5&amp;$E915),'Hoja de Trabajo para listado'!$BC$151:$CB$151,0)),0)+IFERROR(INDEX('Hoja de Trabajo para listado'!$DE$153:$DG$274,MATCH($A915,'Hoja de Trabajo para listado'!$DE$153:$DE$1048576,0),MATCH((CUADRO!L$5&amp;$E915),'Hoja de Trabajo para listado'!$DE$151:$DG$151,0)),0)+IFERROR(INDEX('Hoja de Trabajo para listado'!$CD$155:$DC$1048576,MATCH($A915,'Hoja de Trabajo para listado'!$CD$155:$CD$1048576,0),MATCH((CUADRO!L$5&amp;$E915),'Hoja de Trabajo para listado'!$CD$151:$DC$151,0)),0)</f>
        <v>0</v>
      </c>
      <c r="M915" s="314">
        <f ca="1">+IFERROR(INDEX('Hoja de Trabajo para listado'!$A$155:$Z$1048576,MATCH($A915,'Hoja de Trabajo para listado'!$A$155:$A$1048576,0),MATCH((CUADRO!M$5&amp;$E915),'Hoja de Trabajo para listado'!$A$151:$Z$151,0)),0)+IFERROR(INDEX('Hoja de Trabajo para listado'!$AB$155:$BA$1048576,MATCH($A915,'Hoja de Trabajo para listado'!$AB$155:$AB$1048576,0),MATCH((CUADRO!M$5&amp;$E915),'Hoja de Trabajo para listado'!$AB$151:$BA$151,0)),0)+IFERROR(INDEX('Hoja de Trabajo para listado'!$BC$155:$CB$1048576,MATCH($A915,'Hoja de Trabajo para listado'!$BC$155:$BC$1048576,0),MATCH((CUADRO!M$5&amp;$E915),'Hoja de Trabajo para listado'!$BC$151:$CB$151,0)),0)+IFERROR(INDEX('Hoja de Trabajo para listado'!$DE$153:$DG$274,MATCH($A915,'Hoja de Trabajo para listado'!$DE$153:$DE$1048576,0),MATCH((CUADRO!M$5&amp;$E915),'Hoja de Trabajo para listado'!$DE$151:$DG$151,0)),0)+IFERROR(INDEX('Hoja de Trabajo para listado'!$CD$155:$DC$1048576,MATCH($A915,'Hoja de Trabajo para listado'!$CD$155:$CD$1048576,0),MATCH((CUADRO!M$5&amp;$E915),'Hoja de Trabajo para listado'!$CD$151:$DC$151,0)),0)</f>
        <v>0</v>
      </c>
      <c r="N915" s="314">
        <f ca="1">+IFERROR(INDEX('Hoja de Trabajo para listado'!$A$155:$Z$1048576,MATCH($A915,'Hoja de Trabajo para listado'!$A$155:$A$1048576,0),MATCH((CUADRO!N$5&amp;$E915),'Hoja de Trabajo para listado'!$A$151:$Z$151,0)),0)+IFERROR(INDEX('Hoja de Trabajo para listado'!$AB$155:$BA$1048576,MATCH($A915,'Hoja de Trabajo para listado'!$AB$155:$AB$1048576,0),MATCH((CUADRO!N$5&amp;$E915),'Hoja de Trabajo para listado'!$AB$151:$BA$151,0)),0)+IFERROR(INDEX('Hoja de Trabajo para listado'!$BC$155:$CB$1048576,MATCH($A915,'Hoja de Trabajo para listado'!$BC$155:$BC$1048576,0),MATCH((CUADRO!N$5&amp;$E915),'Hoja de Trabajo para listado'!$BC$151:$CB$151,0)),0)+IFERROR(INDEX('Hoja de Trabajo para listado'!$DE$153:$DG$274,MATCH($A915,'Hoja de Trabajo para listado'!$DE$153:$DE$1048576,0),MATCH((CUADRO!N$5&amp;$E915),'Hoja de Trabajo para listado'!$DE$151:$DG$151,0)),0)+IFERROR(INDEX('Hoja de Trabajo para listado'!$CD$155:$DC$1048576,MATCH($A915,'Hoja de Trabajo para listado'!$CD$155:$CD$1048576,0),MATCH((CUADRO!N$5&amp;$E915),'Hoja de Trabajo para listado'!$CD$151:$DC$151,0)),0)</f>
        <v>0</v>
      </c>
      <c r="O915" s="314">
        <f ca="1">+IFERROR(INDEX('Hoja de Trabajo para listado'!$A$155:$Z$1048576,MATCH($A915,'Hoja de Trabajo para listado'!$A$155:$A$1048576,0),MATCH((CUADRO!O$5&amp;$E915),'Hoja de Trabajo para listado'!$A$151:$Z$151,0)),0)+IFERROR(INDEX('Hoja de Trabajo para listado'!$AB$155:$BA$1048576,MATCH($A915,'Hoja de Trabajo para listado'!$AB$155:$AB$1048576,0),MATCH((CUADRO!O$5&amp;$E915),'Hoja de Trabajo para listado'!$AB$151:$BA$151,0)),0)+IFERROR(INDEX('Hoja de Trabajo para listado'!$BC$155:$CB$1048576,MATCH($A915,'Hoja de Trabajo para listado'!$BC$155:$BC$1048576,0),MATCH((CUADRO!O$5&amp;$E915),'Hoja de Trabajo para listado'!$BC$151:$CB$151,0)),0)+IFERROR(INDEX('Hoja de Trabajo para listado'!$DE$153:$DG$274,MATCH($A915,'Hoja de Trabajo para listado'!$DE$153:$DE$1048576,0),MATCH((CUADRO!O$5&amp;$E915),'Hoja de Trabajo para listado'!$DE$151:$DG$151,0)),0)+IFERROR(INDEX('Hoja de Trabajo para listado'!$CD$155:$DC$1048576,MATCH($A915,'Hoja de Trabajo para listado'!$CD$155:$CD$1048576,0),MATCH((CUADRO!O$5&amp;$E915),'Hoja de Trabajo para listado'!$CD$151:$DC$151,0)),0)</f>
        <v>0</v>
      </c>
      <c r="P915" s="314">
        <f ca="1">+IFERROR(INDEX('Hoja de Trabajo para listado'!$A$155:$Z$1048576,MATCH($A915,'Hoja de Trabajo para listado'!$A$155:$A$1048576,0),MATCH((CUADRO!P$5&amp;$E915),'Hoja de Trabajo para listado'!$A$151:$Z$151,0)),0)+IFERROR(INDEX('Hoja de Trabajo para listado'!$AB$155:$BA$1048576,MATCH($A915,'Hoja de Trabajo para listado'!$AB$155:$AB$1048576,0),MATCH((CUADRO!P$5&amp;$E915),'Hoja de Trabajo para listado'!$AB$151:$BA$151,0)),0)+IFERROR(INDEX('Hoja de Trabajo para listado'!$BC$155:$CB$1048576,MATCH($A915,'Hoja de Trabajo para listado'!$BC$155:$BC$1048576,0),MATCH((CUADRO!P$5&amp;$E915),'Hoja de Trabajo para listado'!$BC$151:$CB$151,0)),0)+IFERROR(INDEX('Hoja de Trabajo para listado'!$DE$153:$DG$274,MATCH($A915,'Hoja de Trabajo para listado'!$DE$153:$DE$1048576,0),MATCH((CUADRO!P$5&amp;$E915),'Hoja de Trabajo para listado'!$DE$151:$DG$151,0)),0)+IFERROR(INDEX('Hoja de Trabajo para listado'!$CD$155:$DC$1048576,MATCH($A915,'Hoja de Trabajo para listado'!$CD$155:$CD$1048576,0),MATCH((CUADRO!P$5&amp;$E915),'Hoja de Trabajo para listado'!$CD$151:$DC$151,0)),0)</f>
        <v>0</v>
      </c>
      <c r="Q915" s="314">
        <f ca="1">+IFERROR(INDEX('Hoja de Trabajo para listado'!$A$155:$Z$1048576,MATCH($A915,'Hoja de Trabajo para listado'!$A$155:$A$1048576,0),MATCH((CUADRO!Q$5&amp;$E915),'Hoja de Trabajo para listado'!$A$151:$Z$151,0)),0)+IFERROR(INDEX('Hoja de Trabajo para listado'!$AB$155:$BA$1048576,MATCH($A915,'Hoja de Trabajo para listado'!$AB$155:$AB$1048576,0),MATCH((CUADRO!Q$5&amp;$E915),'Hoja de Trabajo para listado'!$AB$151:$BA$151,0)),0)+IFERROR(INDEX('Hoja de Trabajo para listado'!$BC$155:$CB$1048576,MATCH($A915,'Hoja de Trabajo para listado'!$BC$155:$BC$1048576,0),MATCH((CUADRO!Q$5&amp;$E915),'Hoja de Trabajo para listado'!$BC$151:$CB$151,0)),0)+IFERROR(INDEX('Hoja de Trabajo para listado'!$DE$153:$DG$274,MATCH($A915,'Hoja de Trabajo para listado'!$DE$153:$DE$1048576,0),MATCH((CUADRO!Q$5&amp;$E915),'Hoja de Trabajo para listado'!$DE$151:$DG$151,0)),0)+IFERROR(INDEX('Hoja de Trabajo para listado'!$CD$155:$DC$1048576,MATCH($A915,'Hoja de Trabajo para listado'!$CD$155:$CD$1048576,0),MATCH((CUADRO!Q$5&amp;$E915),'Hoja de Trabajo para listado'!$CD$151:$DC$151,0)),0)</f>
        <v>0</v>
      </c>
      <c r="R915" s="316">
        <f t="shared" ca="1" si="28"/>
        <v>26960.57</v>
      </c>
      <c r="S915" s="316">
        <f ca="1">+R914+R915</f>
        <v>26960.57</v>
      </c>
      <c r="T915" s="314">
        <f ca="1">+S915</f>
        <v>26960.57</v>
      </c>
      <c r="U915" s="348">
        <f t="shared" si="29"/>
        <v>2</v>
      </c>
      <c r="V915" s="319" t="str">
        <f>+VLOOKUP(A915,bd_lista!$A$3:$E$593,5,FALSE)</f>
        <v>Instituciones Descentralizadas</v>
      </c>
      <c r="W915" s="426"/>
    </row>
    <row r="916" spans="1:23" customFormat="1" ht="15" customHeight="1">
      <c r="A916" s="323">
        <v>650</v>
      </c>
      <c r="B916" s="427">
        <f>+A916</f>
        <v>650</v>
      </c>
      <c r="C916" s="318" t="str">
        <f>+VLOOKUP(A916,bd_lista!$A$3:$C$593,3,FALSE)</f>
        <v>Asamblea Legislativa Plurinacional</v>
      </c>
      <c r="D916" s="429" t="str">
        <f>+C916</f>
        <v>Asamblea Legislativa Plurinacional</v>
      </c>
      <c r="E916" s="339" t="s">
        <v>1418</v>
      </c>
      <c r="F916" s="314">
        <f ca="1">+IFERROR(INDEX('Hoja de Trabajo para listado'!$A$155:$Z$1048576,MATCH($A916,'Hoja de Trabajo para listado'!$A$155:$A$1048576,0),MATCH((CUADRO!F$5&amp;$E916),'Hoja de Trabajo para listado'!$A$151:$Z$151,0)),0)+IFERROR(INDEX('Hoja de Trabajo para listado'!$AB$155:$BA$1048576,MATCH($A916,'Hoja de Trabajo para listado'!$AB$155:$AB$1048576,0),MATCH((CUADRO!F$5&amp;$E916),'Hoja de Trabajo para listado'!$AB$151:$BA$151,0)),0)+IFERROR(INDEX('Hoja de Trabajo para listado'!$BC$155:$CB$1048576,MATCH($A916,'Hoja de Trabajo para listado'!$BC$155:$BC$1048576,0),MATCH((CUADRO!F$5&amp;$E916),'Hoja de Trabajo para listado'!$BC$151:$CB$151,0)),0)+IFERROR(INDEX('Hoja de Trabajo para listado'!$DE$153:$DG$274,MATCH($A916,'Hoja de Trabajo para listado'!$DE$153:$DE$1048576,0),MATCH((CUADRO!F$5&amp;$E916),'Hoja de Trabajo para listado'!$DE$151:$DG$151,0)),0)+IFERROR(INDEX('Hoja de Trabajo para listado'!$CD$155:$DC$1048576,MATCH($A916,'Hoja de Trabajo para listado'!$CD$155:$CD$1048576,0),MATCH((CUADRO!F$5&amp;$E916),'Hoja de Trabajo para listado'!$CD$151:$DC$151,0)),0)</f>
        <v>0</v>
      </c>
      <c r="G916" s="314">
        <f ca="1">+IFERROR(INDEX('Hoja de Trabajo para listado'!$A$155:$Z$1048576,MATCH($A916,'Hoja de Trabajo para listado'!$A$155:$A$1048576,0),MATCH((CUADRO!G$5&amp;$E916),'Hoja de Trabajo para listado'!$A$151:$Z$151,0)),0)+IFERROR(INDEX('Hoja de Trabajo para listado'!$AB$155:$BA$1048576,MATCH($A916,'Hoja de Trabajo para listado'!$AB$155:$AB$1048576,0),MATCH((CUADRO!G$5&amp;$E916),'Hoja de Trabajo para listado'!$AB$151:$BA$151,0)),0)+IFERROR(INDEX('Hoja de Trabajo para listado'!$BC$155:$CB$1048576,MATCH($A916,'Hoja de Trabajo para listado'!$BC$155:$BC$1048576,0),MATCH((CUADRO!G$5&amp;$E916),'Hoja de Trabajo para listado'!$BC$151:$CB$151,0)),0)+IFERROR(INDEX('Hoja de Trabajo para listado'!$DE$153:$DG$274,MATCH($A916,'Hoja de Trabajo para listado'!$DE$153:$DE$1048576,0),MATCH((CUADRO!G$5&amp;$E916),'Hoja de Trabajo para listado'!$DE$151:$DG$151,0)),0)+IFERROR(INDEX('Hoja de Trabajo para listado'!$CD$155:$DC$1048576,MATCH($A916,'Hoja de Trabajo para listado'!$CD$155:$CD$1048576,0),MATCH((CUADRO!G$5&amp;$E916),'Hoja de Trabajo para listado'!$CD$151:$DC$151,0)),0)</f>
        <v>0</v>
      </c>
      <c r="H916" s="314">
        <f ca="1">+IFERROR(INDEX('Hoja de Trabajo para listado'!$A$155:$Z$1048576,MATCH($A916,'Hoja de Trabajo para listado'!$A$155:$A$1048576,0),MATCH((CUADRO!H$5&amp;$E916),'Hoja de Trabajo para listado'!$A$151:$Z$151,0)),0)+IFERROR(INDEX('Hoja de Trabajo para listado'!$AB$155:$BA$1048576,MATCH($A916,'Hoja de Trabajo para listado'!$AB$155:$AB$1048576,0),MATCH((CUADRO!H$5&amp;$E916),'Hoja de Trabajo para listado'!$AB$151:$BA$151,0)),0)+IFERROR(INDEX('Hoja de Trabajo para listado'!$BC$155:$CB$1048576,MATCH($A916,'Hoja de Trabajo para listado'!$BC$155:$BC$1048576,0),MATCH((CUADRO!H$5&amp;$E916),'Hoja de Trabajo para listado'!$BC$151:$CB$151,0)),0)+IFERROR(INDEX('Hoja de Trabajo para listado'!$DE$153:$DG$274,MATCH($A916,'Hoja de Trabajo para listado'!$DE$153:$DE$1048576,0),MATCH((CUADRO!H$5&amp;$E916),'Hoja de Trabajo para listado'!$DE$151:$DG$151,0)),0)+IFERROR(INDEX('Hoja de Trabajo para listado'!$CD$155:$DC$1048576,MATCH($A916,'Hoja de Trabajo para listado'!$CD$155:$CD$1048576,0),MATCH((CUADRO!H$5&amp;$E916),'Hoja de Trabajo para listado'!$CD$151:$DC$151,0)),0)</f>
        <v>0</v>
      </c>
      <c r="I916" s="314">
        <f ca="1">+IFERROR(INDEX('Hoja de Trabajo para listado'!$A$155:$Z$1048576,MATCH($A916,'Hoja de Trabajo para listado'!$A$155:$A$1048576,0),MATCH((CUADRO!I$5&amp;$E916),'Hoja de Trabajo para listado'!$A$151:$Z$151,0)),0)+IFERROR(INDEX('Hoja de Trabajo para listado'!$AB$155:$BA$1048576,MATCH($A916,'Hoja de Trabajo para listado'!$AB$155:$AB$1048576,0),MATCH((CUADRO!I$5&amp;$E916),'Hoja de Trabajo para listado'!$AB$151:$BA$151,0)),0)+IFERROR(INDEX('Hoja de Trabajo para listado'!$BC$155:$CB$1048576,MATCH($A916,'Hoja de Trabajo para listado'!$BC$155:$BC$1048576,0),MATCH((CUADRO!I$5&amp;$E916),'Hoja de Trabajo para listado'!$BC$151:$CB$151,0)),0)+IFERROR(INDEX('Hoja de Trabajo para listado'!$DE$153:$DG$274,MATCH($A916,'Hoja de Trabajo para listado'!$DE$153:$DE$1048576,0),MATCH((CUADRO!I$5&amp;$E916),'Hoja de Trabajo para listado'!$DE$151:$DG$151,0)),0)+IFERROR(INDEX('Hoja de Trabajo para listado'!$CD$155:$DC$1048576,MATCH($A916,'Hoja de Trabajo para listado'!$CD$155:$CD$1048576,0),MATCH((CUADRO!I$5&amp;$E916),'Hoja de Trabajo para listado'!$CD$151:$DC$151,0)),0)</f>
        <v>0</v>
      </c>
      <c r="J916" s="314">
        <f ca="1">+IFERROR(INDEX('Hoja de Trabajo para listado'!$A$155:$Z$1048576,MATCH($A916,'Hoja de Trabajo para listado'!$A$155:$A$1048576,0),MATCH((CUADRO!J$5&amp;$E916),'Hoja de Trabajo para listado'!$A$151:$Z$151,0)),0)+IFERROR(INDEX('Hoja de Trabajo para listado'!$AB$155:$BA$1048576,MATCH($A916,'Hoja de Trabajo para listado'!$AB$155:$AB$1048576,0),MATCH((CUADRO!J$5&amp;$E916),'Hoja de Trabajo para listado'!$AB$151:$BA$151,0)),0)+IFERROR(INDEX('Hoja de Trabajo para listado'!$BC$155:$CB$1048576,MATCH($A916,'Hoja de Trabajo para listado'!$BC$155:$BC$1048576,0),MATCH((CUADRO!J$5&amp;$E916),'Hoja de Trabajo para listado'!$BC$151:$CB$151,0)),0)+IFERROR(INDEX('Hoja de Trabajo para listado'!$DE$153:$DG$274,MATCH($A916,'Hoja de Trabajo para listado'!$DE$153:$DE$1048576,0),MATCH((CUADRO!J$5&amp;$E916),'Hoja de Trabajo para listado'!$DE$151:$DG$151,0)),0)+IFERROR(INDEX('Hoja de Trabajo para listado'!$CD$155:$DC$1048576,MATCH($A916,'Hoja de Trabajo para listado'!$CD$155:$CD$1048576,0),MATCH((CUADRO!J$5&amp;$E916),'Hoja de Trabajo para listado'!$CD$151:$DC$151,0)),0)</f>
        <v>0</v>
      </c>
      <c r="K916" s="314">
        <f ca="1">+IFERROR(INDEX('Hoja de Trabajo para listado'!$A$155:$Z$1048576,MATCH($A916,'Hoja de Trabajo para listado'!$A$155:$A$1048576,0),MATCH((CUADRO!K$5&amp;$E916),'Hoja de Trabajo para listado'!$A$151:$Z$151,0)),0)+IFERROR(INDEX('Hoja de Trabajo para listado'!$AB$155:$BA$1048576,MATCH($A916,'Hoja de Trabajo para listado'!$AB$155:$AB$1048576,0),MATCH((CUADRO!K$5&amp;$E916),'Hoja de Trabajo para listado'!$AB$151:$BA$151,0)),0)+IFERROR(INDEX('Hoja de Trabajo para listado'!$BC$155:$CB$1048576,MATCH($A916,'Hoja de Trabajo para listado'!$BC$155:$BC$1048576,0),MATCH((CUADRO!K$5&amp;$E916),'Hoja de Trabajo para listado'!$BC$151:$CB$151,0)),0)+IFERROR(INDEX('Hoja de Trabajo para listado'!$DE$153:$DG$274,MATCH($A916,'Hoja de Trabajo para listado'!$DE$153:$DE$1048576,0),MATCH((CUADRO!K$5&amp;$E916),'Hoja de Trabajo para listado'!$DE$151:$DG$151,0)),0)+IFERROR(INDEX('Hoja de Trabajo para listado'!$CD$155:$DC$1048576,MATCH($A916,'Hoja de Trabajo para listado'!$CD$155:$CD$1048576,0),MATCH((CUADRO!K$5&amp;$E916),'Hoja de Trabajo para listado'!$CD$151:$DC$151,0)),0)</f>
        <v>0</v>
      </c>
      <c r="L916" s="314">
        <f ca="1">+IFERROR(INDEX('Hoja de Trabajo para listado'!$A$155:$Z$1048576,MATCH($A916,'Hoja de Trabajo para listado'!$A$155:$A$1048576,0),MATCH((CUADRO!L$5&amp;$E916),'Hoja de Trabajo para listado'!$A$151:$Z$151,0)),0)+IFERROR(INDEX('Hoja de Trabajo para listado'!$AB$155:$BA$1048576,MATCH($A916,'Hoja de Trabajo para listado'!$AB$155:$AB$1048576,0),MATCH((CUADRO!L$5&amp;$E916),'Hoja de Trabajo para listado'!$AB$151:$BA$151,0)),0)+IFERROR(INDEX('Hoja de Trabajo para listado'!$BC$155:$CB$1048576,MATCH($A916,'Hoja de Trabajo para listado'!$BC$155:$BC$1048576,0),MATCH((CUADRO!L$5&amp;$E916),'Hoja de Trabajo para listado'!$BC$151:$CB$151,0)),0)+IFERROR(INDEX('Hoja de Trabajo para listado'!$DE$153:$DG$274,MATCH($A916,'Hoja de Trabajo para listado'!$DE$153:$DE$1048576,0),MATCH((CUADRO!L$5&amp;$E916),'Hoja de Trabajo para listado'!$DE$151:$DG$151,0)),0)+IFERROR(INDEX('Hoja de Trabajo para listado'!$CD$155:$DC$1048576,MATCH($A916,'Hoja de Trabajo para listado'!$CD$155:$CD$1048576,0),MATCH((CUADRO!L$5&amp;$E916),'Hoja de Trabajo para listado'!$CD$151:$DC$151,0)),0)</f>
        <v>0</v>
      </c>
      <c r="M916" s="314">
        <f ca="1">+IFERROR(INDEX('Hoja de Trabajo para listado'!$A$155:$Z$1048576,MATCH($A916,'Hoja de Trabajo para listado'!$A$155:$A$1048576,0),MATCH((CUADRO!M$5&amp;$E916),'Hoja de Trabajo para listado'!$A$151:$Z$151,0)),0)+IFERROR(INDEX('Hoja de Trabajo para listado'!$AB$155:$BA$1048576,MATCH($A916,'Hoja de Trabajo para listado'!$AB$155:$AB$1048576,0),MATCH((CUADRO!M$5&amp;$E916),'Hoja de Trabajo para listado'!$AB$151:$BA$151,0)),0)+IFERROR(INDEX('Hoja de Trabajo para listado'!$BC$155:$CB$1048576,MATCH($A916,'Hoja de Trabajo para listado'!$BC$155:$BC$1048576,0),MATCH((CUADRO!M$5&amp;$E916),'Hoja de Trabajo para listado'!$BC$151:$CB$151,0)),0)+IFERROR(INDEX('Hoja de Trabajo para listado'!$DE$153:$DG$274,MATCH($A916,'Hoja de Trabajo para listado'!$DE$153:$DE$1048576,0),MATCH((CUADRO!M$5&amp;$E916),'Hoja de Trabajo para listado'!$DE$151:$DG$151,0)),0)+IFERROR(INDEX('Hoja de Trabajo para listado'!$CD$155:$DC$1048576,MATCH($A916,'Hoja de Trabajo para listado'!$CD$155:$CD$1048576,0),MATCH((CUADRO!M$5&amp;$E916),'Hoja de Trabajo para listado'!$CD$151:$DC$151,0)),0)</f>
        <v>0</v>
      </c>
      <c r="N916" s="314">
        <f ca="1">+IFERROR(INDEX('Hoja de Trabajo para listado'!$A$155:$Z$1048576,MATCH($A916,'Hoja de Trabajo para listado'!$A$155:$A$1048576,0),MATCH((CUADRO!N$5&amp;$E916),'Hoja de Trabajo para listado'!$A$151:$Z$151,0)),0)+IFERROR(INDEX('Hoja de Trabajo para listado'!$AB$155:$BA$1048576,MATCH($A916,'Hoja de Trabajo para listado'!$AB$155:$AB$1048576,0),MATCH((CUADRO!N$5&amp;$E916),'Hoja de Trabajo para listado'!$AB$151:$BA$151,0)),0)+IFERROR(INDEX('Hoja de Trabajo para listado'!$BC$155:$CB$1048576,MATCH($A916,'Hoja de Trabajo para listado'!$BC$155:$BC$1048576,0),MATCH((CUADRO!N$5&amp;$E916),'Hoja de Trabajo para listado'!$BC$151:$CB$151,0)),0)+IFERROR(INDEX('Hoja de Trabajo para listado'!$DE$153:$DG$274,MATCH($A916,'Hoja de Trabajo para listado'!$DE$153:$DE$1048576,0),MATCH((CUADRO!N$5&amp;$E916),'Hoja de Trabajo para listado'!$DE$151:$DG$151,0)),0)+IFERROR(INDEX('Hoja de Trabajo para listado'!$CD$155:$DC$1048576,MATCH($A916,'Hoja de Trabajo para listado'!$CD$155:$CD$1048576,0),MATCH((CUADRO!N$5&amp;$E916),'Hoja de Trabajo para listado'!$CD$151:$DC$151,0)),0)</f>
        <v>0</v>
      </c>
      <c r="O916" s="314">
        <f ca="1">+IFERROR(INDEX('Hoja de Trabajo para listado'!$A$155:$Z$1048576,MATCH($A916,'Hoja de Trabajo para listado'!$A$155:$A$1048576,0),MATCH((CUADRO!O$5&amp;$E916),'Hoja de Trabajo para listado'!$A$151:$Z$151,0)),0)+IFERROR(INDEX('Hoja de Trabajo para listado'!$AB$155:$BA$1048576,MATCH($A916,'Hoja de Trabajo para listado'!$AB$155:$AB$1048576,0),MATCH((CUADRO!O$5&amp;$E916),'Hoja de Trabajo para listado'!$AB$151:$BA$151,0)),0)+IFERROR(INDEX('Hoja de Trabajo para listado'!$BC$155:$CB$1048576,MATCH($A916,'Hoja de Trabajo para listado'!$BC$155:$BC$1048576,0),MATCH((CUADRO!O$5&amp;$E916),'Hoja de Trabajo para listado'!$BC$151:$CB$151,0)),0)+IFERROR(INDEX('Hoja de Trabajo para listado'!$DE$153:$DG$274,MATCH($A916,'Hoja de Trabajo para listado'!$DE$153:$DE$1048576,0),MATCH((CUADRO!O$5&amp;$E916),'Hoja de Trabajo para listado'!$DE$151:$DG$151,0)),0)+IFERROR(INDEX('Hoja de Trabajo para listado'!$CD$155:$DC$1048576,MATCH($A916,'Hoja de Trabajo para listado'!$CD$155:$CD$1048576,0),MATCH((CUADRO!O$5&amp;$E916),'Hoja de Trabajo para listado'!$CD$151:$DC$151,0)),0)</f>
        <v>0</v>
      </c>
      <c r="P916" s="314">
        <f ca="1">+IFERROR(INDEX('Hoja de Trabajo para listado'!$A$155:$Z$1048576,MATCH($A916,'Hoja de Trabajo para listado'!$A$155:$A$1048576,0),MATCH((CUADRO!P$5&amp;$E916),'Hoja de Trabajo para listado'!$A$151:$Z$151,0)),0)+IFERROR(INDEX('Hoja de Trabajo para listado'!$AB$155:$BA$1048576,MATCH($A916,'Hoja de Trabajo para listado'!$AB$155:$AB$1048576,0),MATCH((CUADRO!P$5&amp;$E916),'Hoja de Trabajo para listado'!$AB$151:$BA$151,0)),0)+IFERROR(INDEX('Hoja de Trabajo para listado'!$BC$155:$CB$1048576,MATCH($A916,'Hoja de Trabajo para listado'!$BC$155:$BC$1048576,0),MATCH((CUADRO!P$5&amp;$E916),'Hoja de Trabajo para listado'!$BC$151:$CB$151,0)),0)+IFERROR(INDEX('Hoja de Trabajo para listado'!$DE$153:$DG$274,MATCH($A916,'Hoja de Trabajo para listado'!$DE$153:$DE$1048576,0),MATCH((CUADRO!P$5&amp;$E916),'Hoja de Trabajo para listado'!$DE$151:$DG$151,0)),0)+IFERROR(INDEX('Hoja de Trabajo para listado'!$CD$155:$DC$1048576,MATCH($A916,'Hoja de Trabajo para listado'!$CD$155:$CD$1048576,0),MATCH((CUADRO!P$5&amp;$E916),'Hoja de Trabajo para listado'!$CD$151:$DC$151,0)),0)</f>
        <v>0</v>
      </c>
      <c r="Q916" s="314">
        <f ca="1">+IFERROR(INDEX('Hoja de Trabajo para listado'!$A$155:$Z$1048576,MATCH($A916,'Hoja de Trabajo para listado'!$A$155:$A$1048576,0),MATCH((CUADRO!Q$5&amp;$E916),'Hoja de Trabajo para listado'!$A$151:$Z$151,0)),0)+IFERROR(INDEX('Hoja de Trabajo para listado'!$AB$155:$BA$1048576,MATCH($A916,'Hoja de Trabajo para listado'!$AB$155:$AB$1048576,0),MATCH((CUADRO!Q$5&amp;$E916),'Hoja de Trabajo para listado'!$AB$151:$BA$151,0)),0)+IFERROR(INDEX('Hoja de Trabajo para listado'!$BC$155:$CB$1048576,MATCH($A916,'Hoja de Trabajo para listado'!$BC$155:$BC$1048576,0),MATCH((CUADRO!Q$5&amp;$E916),'Hoja de Trabajo para listado'!$BC$151:$CB$151,0)),0)+IFERROR(INDEX('Hoja de Trabajo para listado'!$DE$153:$DG$274,MATCH($A916,'Hoja de Trabajo para listado'!$DE$153:$DE$1048576,0),MATCH((CUADRO!Q$5&amp;$E916),'Hoja de Trabajo para listado'!$DE$151:$DG$151,0)),0)+IFERROR(INDEX('Hoja de Trabajo para listado'!$CD$155:$DC$1048576,MATCH($A916,'Hoja de Trabajo para listado'!$CD$155:$CD$1048576,0),MATCH((CUADRO!Q$5&amp;$E916),'Hoja de Trabajo para listado'!$CD$151:$DC$151,0)),0)</f>
        <v>0</v>
      </c>
      <c r="R916" s="314">
        <f t="shared" ca="1" si="28"/>
        <v>0</v>
      </c>
      <c r="S916" s="353"/>
      <c r="T916" s="314">
        <f ca="1">+T917</f>
        <v>23667.070000000003</v>
      </c>
      <c r="U916" s="313">
        <f t="shared" si="29"/>
        <v>1</v>
      </c>
      <c r="V916" s="319" t="str">
        <f>+VLOOKUP(A916,bd_lista!$A$3:$E$593,5,FALSE)</f>
        <v>Instituciones Descentralizadas</v>
      </c>
      <c r="W916" s="425" t="str">
        <f>+V916</f>
        <v>Instituciones Descentralizadas</v>
      </c>
    </row>
    <row r="917" spans="1:23" customFormat="1" ht="15" customHeight="1">
      <c r="A917" s="323">
        <v>650</v>
      </c>
      <c r="B917" s="428"/>
      <c r="C917" s="339" t="str">
        <f>+VLOOKUP(A917,bd_lista!$A$3:$C$593,3,FALSE)</f>
        <v>Asamblea Legislativa Plurinacional</v>
      </c>
      <c r="D917" s="430"/>
      <c r="E917" s="319" t="s">
        <v>1419</v>
      </c>
      <c r="F917" s="316">
        <f ca="1">+IFERROR(INDEX('Hoja de Trabajo para listado'!$A$155:$Z$1048576,MATCH($A917,'Hoja de Trabajo para listado'!$A$155:$A$1048576,0),MATCH((CUADRO!F$5&amp;$E917),'Hoja de Trabajo para listado'!$A$151:$Z$151,0)),0)+IFERROR(INDEX('Hoja de Trabajo para listado'!$AB$155:$BA$1048576,MATCH($A917,'Hoja de Trabajo para listado'!$AB$155:$AB$1048576,0),MATCH((CUADRO!F$5&amp;$E917),'Hoja de Trabajo para listado'!$AB$151:$BA$151,0)),0)+IFERROR(INDEX('Hoja de Trabajo para listado'!$BC$155:$CB$1048576,MATCH($A917,'Hoja de Trabajo para listado'!$BC$155:$BC$1048576,0),MATCH((CUADRO!F$5&amp;$E917),'Hoja de Trabajo para listado'!$BC$151:$CB$151,0)),0)+IFERROR(INDEX('Hoja de Trabajo para listado'!$DE$153:$DG$274,MATCH($A917,'Hoja de Trabajo para listado'!$DE$153:$DE$1048576,0),MATCH((CUADRO!F$5&amp;$E917),'Hoja de Trabajo para listado'!$DE$151:$DG$151,0)),0)+IFERROR(INDEX('Hoja de Trabajo para listado'!$CD$155:$DC$1048576,MATCH($A917,'Hoja de Trabajo para listado'!$CD$155:$CD$1048576,0),MATCH((CUADRO!F$5&amp;$E917),'Hoja de Trabajo para listado'!$CD$151:$DC$151,0)),0)</f>
        <v>0</v>
      </c>
      <c r="G917" s="316">
        <f ca="1">+IFERROR(INDEX('Hoja de Trabajo para listado'!$A$155:$Z$1048576,MATCH($A917,'Hoja de Trabajo para listado'!$A$155:$A$1048576,0),MATCH((CUADRO!G$5&amp;$E917),'Hoja de Trabajo para listado'!$A$151:$Z$151,0)),0)+IFERROR(INDEX('Hoja de Trabajo para listado'!$AB$155:$BA$1048576,MATCH($A917,'Hoja de Trabajo para listado'!$AB$155:$AB$1048576,0),MATCH((CUADRO!G$5&amp;$E917),'Hoja de Trabajo para listado'!$AB$151:$BA$151,0)),0)+IFERROR(INDEX('Hoja de Trabajo para listado'!$BC$155:$CB$1048576,MATCH($A917,'Hoja de Trabajo para listado'!$BC$155:$BC$1048576,0),MATCH((CUADRO!G$5&amp;$E917),'Hoja de Trabajo para listado'!$BC$151:$CB$151,0)),0)+IFERROR(INDEX('Hoja de Trabajo para listado'!$DE$153:$DG$274,MATCH($A917,'Hoja de Trabajo para listado'!$DE$153:$DE$1048576,0),MATCH((CUADRO!G$5&amp;$E917),'Hoja de Trabajo para listado'!$DE$151:$DG$151,0)),0)+IFERROR(INDEX('Hoja de Trabajo para listado'!$CD$155:$DC$1048576,MATCH($A917,'Hoja de Trabajo para listado'!$CD$155:$CD$1048576,0),MATCH((CUADRO!G$5&amp;$E917),'Hoja de Trabajo para listado'!$CD$151:$DC$151,0)),0)</f>
        <v>0</v>
      </c>
      <c r="H917" s="316">
        <f ca="1">+IFERROR(INDEX('Hoja de Trabajo para listado'!$A$155:$Z$1048576,MATCH($A917,'Hoja de Trabajo para listado'!$A$155:$A$1048576,0),MATCH((CUADRO!H$5&amp;$E917),'Hoja de Trabajo para listado'!$A$151:$Z$151,0)),0)+IFERROR(INDEX('Hoja de Trabajo para listado'!$AB$155:$BA$1048576,MATCH($A917,'Hoja de Trabajo para listado'!$AB$155:$AB$1048576,0),MATCH((CUADRO!H$5&amp;$E917),'Hoja de Trabajo para listado'!$AB$151:$BA$151,0)),0)+IFERROR(INDEX('Hoja de Trabajo para listado'!$BC$155:$CB$1048576,MATCH($A917,'Hoja de Trabajo para listado'!$BC$155:$BC$1048576,0),MATCH((CUADRO!H$5&amp;$E917),'Hoja de Trabajo para listado'!$BC$151:$CB$151,0)),0)+IFERROR(INDEX('Hoja de Trabajo para listado'!$DE$153:$DG$274,MATCH($A917,'Hoja de Trabajo para listado'!$DE$153:$DE$1048576,0),MATCH((CUADRO!H$5&amp;$E917),'Hoja de Trabajo para listado'!$DE$151:$DG$151,0)),0)+IFERROR(INDEX('Hoja de Trabajo para listado'!$CD$155:$DC$1048576,MATCH($A917,'Hoja de Trabajo para listado'!$CD$155:$CD$1048576,0),MATCH((CUADRO!H$5&amp;$E917),'Hoja de Trabajo para listado'!$CD$151:$DC$151,0)),0)</f>
        <v>18646.010000000002</v>
      </c>
      <c r="I917" s="316">
        <f ca="1">+IFERROR(INDEX('Hoja de Trabajo para listado'!$A$155:$Z$1048576,MATCH($A917,'Hoja de Trabajo para listado'!$A$155:$A$1048576,0),MATCH((CUADRO!I$5&amp;$E917),'Hoja de Trabajo para listado'!$A$151:$Z$151,0)),0)+IFERROR(INDEX('Hoja de Trabajo para listado'!$AB$155:$BA$1048576,MATCH($A917,'Hoja de Trabajo para listado'!$AB$155:$AB$1048576,0),MATCH((CUADRO!I$5&amp;$E917),'Hoja de Trabajo para listado'!$AB$151:$BA$151,0)),0)+IFERROR(INDEX('Hoja de Trabajo para listado'!$BC$155:$CB$1048576,MATCH($A917,'Hoja de Trabajo para listado'!$BC$155:$BC$1048576,0),MATCH((CUADRO!I$5&amp;$E917),'Hoja de Trabajo para listado'!$BC$151:$CB$151,0)),0)+IFERROR(INDEX('Hoja de Trabajo para listado'!$DE$153:$DG$274,MATCH($A917,'Hoja de Trabajo para listado'!$DE$153:$DE$1048576,0),MATCH((CUADRO!I$5&amp;$E917),'Hoja de Trabajo para listado'!$DE$151:$DG$151,0)),0)+IFERROR(INDEX('Hoja de Trabajo para listado'!$CD$155:$DC$1048576,MATCH($A917,'Hoja de Trabajo para listado'!$CD$155:$CD$1048576,0),MATCH((CUADRO!I$5&amp;$E917),'Hoja de Trabajo para listado'!$CD$151:$DC$151,0)),0)</f>
        <v>0</v>
      </c>
      <c r="J917" s="316">
        <f ca="1">+IFERROR(INDEX('Hoja de Trabajo para listado'!$A$155:$Z$1048576,MATCH($A917,'Hoja de Trabajo para listado'!$A$155:$A$1048576,0),MATCH((CUADRO!J$5&amp;$E917),'Hoja de Trabajo para listado'!$A$151:$Z$151,0)),0)+IFERROR(INDEX('Hoja de Trabajo para listado'!$AB$155:$BA$1048576,MATCH($A917,'Hoja de Trabajo para listado'!$AB$155:$AB$1048576,0),MATCH((CUADRO!J$5&amp;$E917),'Hoja de Trabajo para listado'!$AB$151:$BA$151,0)),0)+IFERROR(INDEX('Hoja de Trabajo para listado'!$BC$155:$CB$1048576,MATCH($A917,'Hoja de Trabajo para listado'!$BC$155:$BC$1048576,0),MATCH((CUADRO!J$5&amp;$E917),'Hoja de Trabajo para listado'!$BC$151:$CB$151,0)),0)+IFERROR(INDEX('Hoja de Trabajo para listado'!$DE$153:$DG$274,MATCH($A917,'Hoja de Trabajo para listado'!$DE$153:$DE$1048576,0),MATCH((CUADRO!J$5&amp;$E917),'Hoja de Trabajo para listado'!$DE$151:$DG$151,0)),0)+IFERROR(INDEX('Hoja de Trabajo para listado'!$CD$155:$DC$1048576,MATCH($A917,'Hoja de Trabajo para listado'!$CD$155:$CD$1048576,0),MATCH((CUADRO!J$5&amp;$E917),'Hoja de Trabajo para listado'!$CD$151:$DC$151,0)),0)</f>
        <v>5021.0600000000004</v>
      </c>
      <c r="K917" s="314">
        <f ca="1">+IFERROR(INDEX('Hoja de Trabajo para listado'!$A$155:$Z$1048576,MATCH($A917,'Hoja de Trabajo para listado'!$A$155:$A$1048576,0),MATCH((CUADRO!K$5&amp;$E917),'Hoja de Trabajo para listado'!$A$151:$Z$151,0)),0)+IFERROR(INDEX('Hoja de Trabajo para listado'!$AB$155:$BA$1048576,MATCH($A917,'Hoja de Trabajo para listado'!$AB$155:$AB$1048576,0),MATCH((CUADRO!K$5&amp;$E917),'Hoja de Trabajo para listado'!$AB$151:$BA$151,0)),0)+IFERROR(INDEX('Hoja de Trabajo para listado'!$BC$155:$CB$1048576,MATCH($A917,'Hoja de Trabajo para listado'!$BC$155:$BC$1048576,0),MATCH((CUADRO!K$5&amp;$E917),'Hoja de Trabajo para listado'!$BC$151:$CB$151,0)),0)+IFERROR(INDEX('Hoja de Trabajo para listado'!$DE$153:$DG$274,MATCH($A917,'Hoja de Trabajo para listado'!$DE$153:$DE$1048576,0),MATCH((CUADRO!K$5&amp;$E917),'Hoja de Trabajo para listado'!$DE$151:$DG$151,0)),0)+IFERROR(INDEX('Hoja de Trabajo para listado'!$CD$155:$DC$1048576,MATCH($A917,'Hoja de Trabajo para listado'!$CD$155:$CD$1048576,0),MATCH((CUADRO!K$5&amp;$E917),'Hoja de Trabajo para listado'!$CD$151:$DC$151,0)),0)</f>
        <v>0</v>
      </c>
      <c r="L917" s="314">
        <f ca="1">+IFERROR(INDEX('Hoja de Trabajo para listado'!$A$155:$Z$1048576,MATCH($A917,'Hoja de Trabajo para listado'!$A$155:$A$1048576,0),MATCH((CUADRO!L$5&amp;$E917),'Hoja de Trabajo para listado'!$A$151:$Z$151,0)),0)+IFERROR(INDEX('Hoja de Trabajo para listado'!$AB$155:$BA$1048576,MATCH($A917,'Hoja de Trabajo para listado'!$AB$155:$AB$1048576,0),MATCH((CUADRO!L$5&amp;$E917),'Hoja de Trabajo para listado'!$AB$151:$BA$151,0)),0)+IFERROR(INDEX('Hoja de Trabajo para listado'!$BC$155:$CB$1048576,MATCH($A917,'Hoja de Trabajo para listado'!$BC$155:$BC$1048576,0),MATCH((CUADRO!L$5&amp;$E917),'Hoja de Trabajo para listado'!$BC$151:$CB$151,0)),0)+IFERROR(INDEX('Hoja de Trabajo para listado'!$DE$153:$DG$274,MATCH($A917,'Hoja de Trabajo para listado'!$DE$153:$DE$1048576,0),MATCH((CUADRO!L$5&amp;$E917),'Hoja de Trabajo para listado'!$DE$151:$DG$151,0)),0)+IFERROR(INDEX('Hoja de Trabajo para listado'!$CD$155:$DC$1048576,MATCH($A917,'Hoja de Trabajo para listado'!$CD$155:$CD$1048576,0),MATCH((CUADRO!L$5&amp;$E917),'Hoja de Trabajo para listado'!$CD$151:$DC$151,0)),0)</f>
        <v>0</v>
      </c>
      <c r="M917" s="314">
        <f ca="1">+IFERROR(INDEX('Hoja de Trabajo para listado'!$A$155:$Z$1048576,MATCH($A917,'Hoja de Trabajo para listado'!$A$155:$A$1048576,0),MATCH((CUADRO!M$5&amp;$E917),'Hoja de Trabajo para listado'!$A$151:$Z$151,0)),0)+IFERROR(INDEX('Hoja de Trabajo para listado'!$AB$155:$BA$1048576,MATCH($A917,'Hoja de Trabajo para listado'!$AB$155:$AB$1048576,0),MATCH((CUADRO!M$5&amp;$E917),'Hoja de Trabajo para listado'!$AB$151:$BA$151,0)),0)+IFERROR(INDEX('Hoja de Trabajo para listado'!$BC$155:$CB$1048576,MATCH($A917,'Hoja de Trabajo para listado'!$BC$155:$BC$1048576,0),MATCH((CUADRO!M$5&amp;$E917),'Hoja de Trabajo para listado'!$BC$151:$CB$151,0)),0)+IFERROR(INDEX('Hoja de Trabajo para listado'!$DE$153:$DG$274,MATCH($A917,'Hoja de Trabajo para listado'!$DE$153:$DE$1048576,0),MATCH((CUADRO!M$5&amp;$E917),'Hoja de Trabajo para listado'!$DE$151:$DG$151,0)),0)+IFERROR(INDEX('Hoja de Trabajo para listado'!$CD$155:$DC$1048576,MATCH($A917,'Hoja de Trabajo para listado'!$CD$155:$CD$1048576,0),MATCH((CUADRO!M$5&amp;$E917),'Hoja de Trabajo para listado'!$CD$151:$DC$151,0)),0)</f>
        <v>0</v>
      </c>
      <c r="N917" s="314">
        <f ca="1">+IFERROR(INDEX('Hoja de Trabajo para listado'!$A$155:$Z$1048576,MATCH($A917,'Hoja de Trabajo para listado'!$A$155:$A$1048576,0),MATCH((CUADRO!N$5&amp;$E917),'Hoja de Trabajo para listado'!$A$151:$Z$151,0)),0)+IFERROR(INDEX('Hoja de Trabajo para listado'!$AB$155:$BA$1048576,MATCH($A917,'Hoja de Trabajo para listado'!$AB$155:$AB$1048576,0),MATCH((CUADRO!N$5&amp;$E917),'Hoja de Trabajo para listado'!$AB$151:$BA$151,0)),0)+IFERROR(INDEX('Hoja de Trabajo para listado'!$BC$155:$CB$1048576,MATCH($A917,'Hoja de Trabajo para listado'!$BC$155:$BC$1048576,0),MATCH((CUADRO!N$5&amp;$E917),'Hoja de Trabajo para listado'!$BC$151:$CB$151,0)),0)+IFERROR(INDEX('Hoja de Trabajo para listado'!$DE$153:$DG$274,MATCH($A917,'Hoja de Trabajo para listado'!$DE$153:$DE$1048576,0),MATCH((CUADRO!N$5&amp;$E917),'Hoja de Trabajo para listado'!$DE$151:$DG$151,0)),0)+IFERROR(INDEX('Hoja de Trabajo para listado'!$CD$155:$DC$1048576,MATCH($A917,'Hoja de Trabajo para listado'!$CD$155:$CD$1048576,0),MATCH((CUADRO!N$5&amp;$E917),'Hoja de Trabajo para listado'!$CD$151:$DC$151,0)),0)</f>
        <v>0</v>
      </c>
      <c r="O917" s="314">
        <f ca="1">+IFERROR(INDEX('Hoja de Trabajo para listado'!$A$155:$Z$1048576,MATCH($A917,'Hoja de Trabajo para listado'!$A$155:$A$1048576,0),MATCH((CUADRO!O$5&amp;$E917),'Hoja de Trabajo para listado'!$A$151:$Z$151,0)),0)+IFERROR(INDEX('Hoja de Trabajo para listado'!$AB$155:$BA$1048576,MATCH($A917,'Hoja de Trabajo para listado'!$AB$155:$AB$1048576,0),MATCH((CUADRO!O$5&amp;$E917),'Hoja de Trabajo para listado'!$AB$151:$BA$151,0)),0)+IFERROR(INDEX('Hoja de Trabajo para listado'!$BC$155:$CB$1048576,MATCH($A917,'Hoja de Trabajo para listado'!$BC$155:$BC$1048576,0),MATCH((CUADRO!O$5&amp;$E917),'Hoja de Trabajo para listado'!$BC$151:$CB$151,0)),0)+IFERROR(INDEX('Hoja de Trabajo para listado'!$DE$153:$DG$274,MATCH($A917,'Hoja de Trabajo para listado'!$DE$153:$DE$1048576,0),MATCH((CUADRO!O$5&amp;$E917),'Hoja de Trabajo para listado'!$DE$151:$DG$151,0)),0)+IFERROR(INDEX('Hoja de Trabajo para listado'!$CD$155:$DC$1048576,MATCH($A917,'Hoja de Trabajo para listado'!$CD$155:$CD$1048576,0),MATCH((CUADRO!O$5&amp;$E917),'Hoja de Trabajo para listado'!$CD$151:$DC$151,0)),0)</f>
        <v>0</v>
      </c>
      <c r="P917" s="314">
        <f ca="1">+IFERROR(INDEX('Hoja de Trabajo para listado'!$A$155:$Z$1048576,MATCH($A917,'Hoja de Trabajo para listado'!$A$155:$A$1048576,0),MATCH((CUADRO!P$5&amp;$E917),'Hoja de Trabajo para listado'!$A$151:$Z$151,0)),0)+IFERROR(INDEX('Hoja de Trabajo para listado'!$AB$155:$BA$1048576,MATCH($A917,'Hoja de Trabajo para listado'!$AB$155:$AB$1048576,0),MATCH((CUADRO!P$5&amp;$E917),'Hoja de Trabajo para listado'!$AB$151:$BA$151,0)),0)+IFERROR(INDEX('Hoja de Trabajo para listado'!$BC$155:$CB$1048576,MATCH($A917,'Hoja de Trabajo para listado'!$BC$155:$BC$1048576,0),MATCH((CUADRO!P$5&amp;$E917),'Hoja de Trabajo para listado'!$BC$151:$CB$151,0)),0)+IFERROR(INDEX('Hoja de Trabajo para listado'!$DE$153:$DG$274,MATCH($A917,'Hoja de Trabajo para listado'!$DE$153:$DE$1048576,0),MATCH((CUADRO!P$5&amp;$E917),'Hoja de Trabajo para listado'!$DE$151:$DG$151,0)),0)+IFERROR(INDEX('Hoja de Trabajo para listado'!$CD$155:$DC$1048576,MATCH($A917,'Hoja de Trabajo para listado'!$CD$155:$CD$1048576,0),MATCH((CUADRO!P$5&amp;$E917),'Hoja de Trabajo para listado'!$CD$151:$DC$151,0)),0)</f>
        <v>0</v>
      </c>
      <c r="Q917" s="314">
        <f ca="1">+IFERROR(INDEX('Hoja de Trabajo para listado'!$A$155:$Z$1048576,MATCH($A917,'Hoja de Trabajo para listado'!$A$155:$A$1048576,0),MATCH((CUADRO!Q$5&amp;$E917),'Hoja de Trabajo para listado'!$A$151:$Z$151,0)),0)+IFERROR(INDEX('Hoja de Trabajo para listado'!$AB$155:$BA$1048576,MATCH($A917,'Hoja de Trabajo para listado'!$AB$155:$AB$1048576,0),MATCH((CUADRO!Q$5&amp;$E917),'Hoja de Trabajo para listado'!$AB$151:$BA$151,0)),0)+IFERROR(INDEX('Hoja de Trabajo para listado'!$BC$155:$CB$1048576,MATCH($A917,'Hoja de Trabajo para listado'!$BC$155:$BC$1048576,0),MATCH((CUADRO!Q$5&amp;$E917),'Hoja de Trabajo para listado'!$BC$151:$CB$151,0)),0)+IFERROR(INDEX('Hoja de Trabajo para listado'!$DE$153:$DG$274,MATCH($A917,'Hoja de Trabajo para listado'!$DE$153:$DE$1048576,0),MATCH((CUADRO!Q$5&amp;$E917),'Hoja de Trabajo para listado'!$DE$151:$DG$151,0)),0)+IFERROR(INDEX('Hoja de Trabajo para listado'!$CD$155:$DC$1048576,MATCH($A917,'Hoja de Trabajo para listado'!$CD$155:$CD$1048576,0),MATCH((CUADRO!Q$5&amp;$E917),'Hoja de Trabajo para listado'!$CD$151:$DC$151,0)),0)</f>
        <v>0</v>
      </c>
      <c r="R917" s="316">
        <f t="shared" ca="1" si="28"/>
        <v>23667.070000000003</v>
      </c>
      <c r="S917" s="352">
        <f ca="1">+R916+R917</f>
        <v>23667.070000000003</v>
      </c>
      <c r="T917" s="314">
        <f ca="1">+S917</f>
        <v>23667.070000000003</v>
      </c>
      <c r="U917" s="348">
        <f t="shared" si="29"/>
        <v>2</v>
      </c>
      <c r="V917" s="319" t="str">
        <f>+VLOOKUP(A917,bd_lista!$A$3:$E$593,5,FALSE)</f>
        <v>Instituciones Descentralizadas</v>
      </c>
      <c r="W917" s="426"/>
    </row>
    <row r="918" spans="1:23" customFormat="1">
      <c r="A918" s="323">
        <v>190</v>
      </c>
      <c r="B918" s="427">
        <f>+A918</f>
        <v>190</v>
      </c>
      <c r="C918" s="318" t="str">
        <f>+VLOOKUP(A918,bd_lista!$A$3:$C$593,3,FALSE)</f>
        <v>Autoridad Jurisdiccional Administrativa Minera</v>
      </c>
      <c r="D918" s="429" t="str">
        <f>+C918</f>
        <v>Autoridad Jurisdiccional Administrativa Minera</v>
      </c>
      <c r="E918" s="339" t="s">
        <v>1418</v>
      </c>
      <c r="F918" s="314">
        <f ca="1">+IFERROR(INDEX('Hoja de Trabajo para listado'!$A$155:$Z$1048576,MATCH($A918,'Hoja de Trabajo para listado'!$A$155:$A$1048576,0),MATCH((CUADRO!F$5&amp;$E918),'Hoja de Trabajo para listado'!$A$151:$Z$151,0)),0)+IFERROR(INDEX('Hoja de Trabajo para listado'!$AB$155:$BA$1048576,MATCH($A918,'Hoja de Trabajo para listado'!$AB$155:$AB$1048576,0),MATCH((CUADRO!F$5&amp;$E918),'Hoja de Trabajo para listado'!$AB$151:$BA$151,0)),0)+IFERROR(INDEX('Hoja de Trabajo para listado'!$BC$155:$CB$1048576,MATCH($A918,'Hoja de Trabajo para listado'!$BC$155:$BC$1048576,0),MATCH((CUADRO!F$5&amp;$E918),'Hoja de Trabajo para listado'!$BC$151:$CB$151,0)),0)+IFERROR(INDEX('Hoja de Trabajo para listado'!$DE$153:$DG$274,MATCH($A918,'Hoja de Trabajo para listado'!$DE$153:$DE$1048576,0),MATCH((CUADRO!F$5&amp;$E918),'Hoja de Trabajo para listado'!$DE$151:$DG$151,0)),0)+IFERROR(INDEX('Hoja de Trabajo para listado'!$CD$155:$DC$1048576,MATCH($A918,'Hoja de Trabajo para listado'!$CD$155:$CD$1048576,0),MATCH((CUADRO!F$5&amp;$E918),'Hoja de Trabajo para listado'!$CD$151:$DC$151,0)),0)</f>
        <v>0</v>
      </c>
      <c r="G918" s="314">
        <f ca="1">+IFERROR(INDEX('Hoja de Trabajo para listado'!$A$155:$Z$1048576,MATCH($A918,'Hoja de Trabajo para listado'!$A$155:$A$1048576,0),MATCH((CUADRO!G$5&amp;$E918),'Hoja de Trabajo para listado'!$A$151:$Z$151,0)),0)+IFERROR(INDEX('Hoja de Trabajo para listado'!$AB$155:$BA$1048576,MATCH($A918,'Hoja de Trabajo para listado'!$AB$155:$AB$1048576,0),MATCH((CUADRO!G$5&amp;$E918),'Hoja de Trabajo para listado'!$AB$151:$BA$151,0)),0)+IFERROR(INDEX('Hoja de Trabajo para listado'!$BC$155:$CB$1048576,MATCH($A918,'Hoja de Trabajo para listado'!$BC$155:$BC$1048576,0),MATCH((CUADRO!G$5&amp;$E918),'Hoja de Trabajo para listado'!$BC$151:$CB$151,0)),0)+IFERROR(INDEX('Hoja de Trabajo para listado'!$DE$153:$DG$274,MATCH($A918,'Hoja de Trabajo para listado'!$DE$153:$DE$1048576,0),MATCH((CUADRO!G$5&amp;$E918),'Hoja de Trabajo para listado'!$DE$151:$DG$151,0)),0)+IFERROR(INDEX('Hoja de Trabajo para listado'!$CD$155:$DC$1048576,MATCH($A918,'Hoja de Trabajo para listado'!$CD$155:$CD$1048576,0),MATCH((CUADRO!G$5&amp;$E918),'Hoja de Trabajo para listado'!$CD$151:$DC$151,0)),0)</f>
        <v>0</v>
      </c>
      <c r="H918" s="314">
        <f ca="1">+IFERROR(INDEX('Hoja de Trabajo para listado'!$A$155:$Z$1048576,MATCH($A918,'Hoja de Trabajo para listado'!$A$155:$A$1048576,0),MATCH((CUADRO!H$5&amp;$E918),'Hoja de Trabajo para listado'!$A$151:$Z$151,0)),0)+IFERROR(INDEX('Hoja de Trabajo para listado'!$AB$155:$BA$1048576,MATCH($A918,'Hoja de Trabajo para listado'!$AB$155:$AB$1048576,0),MATCH((CUADRO!H$5&amp;$E918),'Hoja de Trabajo para listado'!$AB$151:$BA$151,0)),0)+IFERROR(INDEX('Hoja de Trabajo para listado'!$BC$155:$CB$1048576,MATCH($A918,'Hoja de Trabajo para listado'!$BC$155:$BC$1048576,0),MATCH((CUADRO!H$5&amp;$E918),'Hoja de Trabajo para listado'!$BC$151:$CB$151,0)),0)+IFERROR(INDEX('Hoja de Trabajo para listado'!$DE$153:$DG$274,MATCH($A918,'Hoja de Trabajo para listado'!$DE$153:$DE$1048576,0),MATCH((CUADRO!H$5&amp;$E918),'Hoja de Trabajo para listado'!$DE$151:$DG$151,0)),0)+IFERROR(INDEX('Hoja de Trabajo para listado'!$CD$155:$DC$1048576,MATCH($A918,'Hoja de Trabajo para listado'!$CD$155:$CD$1048576,0),MATCH((CUADRO!H$5&amp;$E918),'Hoja de Trabajo para listado'!$CD$151:$DC$151,0)),0)</f>
        <v>0</v>
      </c>
      <c r="I918" s="314">
        <f ca="1">+IFERROR(INDEX('Hoja de Trabajo para listado'!$A$155:$Z$1048576,MATCH($A918,'Hoja de Trabajo para listado'!$A$155:$A$1048576,0),MATCH((CUADRO!I$5&amp;$E918),'Hoja de Trabajo para listado'!$A$151:$Z$151,0)),0)+IFERROR(INDEX('Hoja de Trabajo para listado'!$AB$155:$BA$1048576,MATCH($A918,'Hoja de Trabajo para listado'!$AB$155:$AB$1048576,0),MATCH((CUADRO!I$5&amp;$E918),'Hoja de Trabajo para listado'!$AB$151:$BA$151,0)),0)+IFERROR(INDEX('Hoja de Trabajo para listado'!$BC$155:$CB$1048576,MATCH($A918,'Hoja de Trabajo para listado'!$BC$155:$BC$1048576,0),MATCH((CUADRO!I$5&amp;$E918),'Hoja de Trabajo para listado'!$BC$151:$CB$151,0)),0)+IFERROR(INDEX('Hoja de Trabajo para listado'!$DE$153:$DG$274,MATCH($A918,'Hoja de Trabajo para listado'!$DE$153:$DE$1048576,0),MATCH((CUADRO!I$5&amp;$E918),'Hoja de Trabajo para listado'!$DE$151:$DG$151,0)),0)+IFERROR(INDEX('Hoja de Trabajo para listado'!$CD$155:$DC$1048576,MATCH($A918,'Hoja de Trabajo para listado'!$CD$155:$CD$1048576,0),MATCH((CUADRO!I$5&amp;$E918),'Hoja de Trabajo para listado'!$CD$151:$DC$151,0)),0)</f>
        <v>0</v>
      </c>
      <c r="J918" s="314">
        <f ca="1">+IFERROR(INDEX('Hoja de Trabajo para listado'!$A$155:$Z$1048576,MATCH($A918,'Hoja de Trabajo para listado'!$A$155:$A$1048576,0),MATCH((CUADRO!J$5&amp;$E918),'Hoja de Trabajo para listado'!$A$151:$Z$151,0)),0)+IFERROR(INDEX('Hoja de Trabajo para listado'!$AB$155:$BA$1048576,MATCH($A918,'Hoja de Trabajo para listado'!$AB$155:$AB$1048576,0),MATCH((CUADRO!J$5&amp;$E918),'Hoja de Trabajo para listado'!$AB$151:$BA$151,0)),0)+IFERROR(INDEX('Hoja de Trabajo para listado'!$BC$155:$CB$1048576,MATCH($A918,'Hoja de Trabajo para listado'!$BC$155:$BC$1048576,0),MATCH((CUADRO!J$5&amp;$E918),'Hoja de Trabajo para listado'!$BC$151:$CB$151,0)),0)+IFERROR(INDEX('Hoja de Trabajo para listado'!$DE$153:$DG$274,MATCH($A918,'Hoja de Trabajo para listado'!$DE$153:$DE$1048576,0),MATCH((CUADRO!J$5&amp;$E918),'Hoja de Trabajo para listado'!$DE$151:$DG$151,0)),0)+IFERROR(INDEX('Hoja de Trabajo para listado'!$CD$155:$DC$1048576,MATCH($A918,'Hoja de Trabajo para listado'!$CD$155:$CD$1048576,0),MATCH((CUADRO!J$5&amp;$E918),'Hoja de Trabajo para listado'!$CD$151:$DC$151,0)),0)</f>
        <v>0</v>
      </c>
      <c r="K918" s="314">
        <f ca="1">+IFERROR(INDEX('Hoja de Trabajo para listado'!$A$155:$Z$1048576,MATCH($A918,'Hoja de Trabajo para listado'!$A$155:$A$1048576,0),MATCH((CUADRO!K$5&amp;$E918),'Hoja de Trabajo para listado'!$A$151:$Z$151,0)),0)+IFERROR(INDEX('Hoja de Trabajo para listado'!$AB$155:$BA$1048576,MATCH($A918,'Hoja de Trabajo para listado'!$AB$155:$AB$1048576,0),MATCH((CUADRO!K$5&amp;$E918),'Hoja de Trabajo para listado'!$AB$151:$BA$151,0)),0)+IFERROR(INDEX('Hoja de Trabajo para listado'!$BC$155:$CB$1048576,MATCH($A918,'Hoja de Trabajo para listado'!$BC$155:$BC$1048576,0),MATCH((CUADRO!K$5&amp;$E918),'Hoja de Trabajo para listado'!$BC$151:$CB$151,0)),0)+IFERROR(INDEX('Hoja de Trabajo para listado'!$DE$153:$DG$274,MATCH($A918,'Hoja de Trabajo para listado'!$DE$153:$DE$1048576,0),MATCH((CUADRO!K$5&amp;$E918),'Hoja de Trabajo para listado'!$DE$151:$DG$151,0)),0)+IFERROR(INDEX('Hoja de Trabajo para listado'!$CD$155:$DC$1048576,MATCH($A918,'Hoja de Trabajo para listado'!$CD$155:$CD$1048576,0),MATCH((CUADRO!K$5&amp;$E918),'Hoja de Trabajo para listado'!$CD$151:$DC$151,0)),0)</f>
        <v>0</v>
      </c>
      <c r="L918" s="314">
        <f ca="1">+IFERROR(INDEX('Hoja de Trabajo para listado'!$A$155:$Z$1048576,MATCH($A918,'Hoja de Trabajo para listado'!$A$155:$A$1048576,0),MATCH((CUADRO!L$5&amp;$E918),'Hoja de Trabajo para listado'!$A$151:$Z$151,0)),0)+IFERROR(INDEX('Hoja de Trabajo para listado'!$AB$155:$BA$1048576,MATCH($A918,'Hoja de Trabajo para listado'!$AB$155:$AB$1048576,0),MATCH((CUADRO!L$5&amp;$E918),'Hoja de Trabajo para listado'!$AB$151:$BA$151,0)),0)+IFERROR(INDEX('Hoja de Trabajo para listado'!$BC$155:$CB$1048576,MATCH($A918,'Hoja de Trabajo para listado'!$BC$155:$BC$1048576,0),MATCH((CUADRO!L$5&amp;$E918),'Hoja de Trabajo para listado'!$BC$151:$CB$151,0)),0)+IFERROR(INDEX('Hoja de Trabajo para listado'!$DE$153:$DG$274,MATCH($A918,'Hoja de Trabajo para listado'!$DE$153:$DE$1048576,0),MATCH((CUADRO!L$5&amp;$E918),'Hoja de Trabajo para listado'!$DE$151:$DG$151,0)),0)+IFERROR(INDEX('Hoja de Trabajo para listado'!$CD$155:$DC$1048576,MATCH($A918,'Hoja de Trabajo para listado'!$CD$155:$CD$1048576,0),MATCH((CUADRO!L$5&amp;$E918),'Hoja de Trabajo para listado'!$CD$151:$DC$151,0)),0)</f>
        <v>0</v>
      </c>
      <c r="M918" s="314">
        <f ca="1">+IFERROR(INDEX('Hoja de Trabajo para listado'!$A$155:$Z$1048576,MATCH($A918,'Hoja de Trabajo para listado'!$A$155:$A$1048576,0),MATCH((CUADRO!M$5&amp;$E918),'Hoja de Trabajo para listado'!$A$151:$Z$151,0)),0)+IFERROR(INDEX('Hoja de Trabajo para listado'!$AB$155:$BA$1048576,MATCH($A918,'Hoja de Trabajo para listado'!$AB$155:$AB$1048576,0),MATCH((CUADRO!M$5&amp;$E918),'Hoja de Trabajo para listado'!$AB$151:$BA$151,0)),0)+IFERROR(INDEX('Hoja de Trabajo para listado'!$BC$155:$CB$1048576,MATCH($A918,'Hoja de Trabajo para listado'!$BC$155:$BC$1048576,0),MATCH((CUADRO!M$5&amp;$E918),'Hoja de Trabajo para listado'!$BC$151:$CB$151,0)),0)+IFERROR(INDEX('Hoja de Trabajo para listado'!$DE$153:$DG$274,MATCH($A918,'Hoja de Trabajo para listado'!$DE$153:$DE$1048576,0),MATCH((CUADRO!M$5&amp;$E918),'Hoja de Trabajo para listado'!$DE$151:$DG$151,0)),0)+IFERROR(INDEX('Hoja de Trabajo para listado'!$CD$155:$DC$1048576,MATCH($A918,'Hoja de Trabajo para listado'!$CD$155:$CD$1048576,0),MATCH((CUADRO!M$5&amp;$E918),'Hoja de Trabajo para listado'!$CD$151:$DC$151,0)),0)</f>
        <v>0</v>
      </c>
      <c r="N918" s="314">
        <f ca="1">+IFERROR(INDEX('Hoja de Trabajo para listado'!$A$155:$Z$1048576,MATCH($A918,'Hoja de Trabajo para listado'!$A$155:$A$1048576,0),MATCH((CUADRO!N$5&amp;$E918),'Hoja de Trabajo para listado'!$A$151:$Z$151,0)),0)+IFERROR(INDEX('Hoja de Trabajo para listado'!$AB$155:$BA$1048576,MATCH($A918,'Hoja de Trabajo para listado'!$AB$155:$AB$1048576,0),MATCH((CUADRO!N$5&amp;$E918),'Hoja de Trabajo para listado'!$AB$151:$BA$151,0)),0)+IFERROR(INDEX('Hoja de Trabajo para listado'!$BC$155:$CB$1048576,MATCH($A918,'Hoja de Trabajo para listado'!$BC$155:$BC$1048576,0),MATCH((CUADRO!N$5&amp;$E918),'Hoja de Trabajo para listado'!$BC$151:$CB$151,0)),0)+IFERROR(INDEX('Hoja de Trabajo para listado'!$DE$153:$DG$274,MATCH($A918,'Hoja de Trabajo para listado'!$DE$153:$DE$1048576,0),MATCH((CUADRO!N$5&amp;$E918),'Hoja de Trabajo para listado'!$DE$151:$DG$151,0)),0)+IFERROR(INDEX('Hoja de Trabajo para listado'!$CD$155:$DC$1048576,MATCH($A918,'Hoja de Trabajo para listado'!$CD$155:$CD$1048576,0),MATCH((CUADRO!N$5&amp;$E918),'Hoja de Trabajo para listado'!$CD$151:$DC$151,0)),0)</f>
        <v>0</v>
      </c>
      <c r="O918" s="314">
        <f ca="1">+IFERROR(INDEX('Hoja de Trabajo para listado'!$A$155:$Z$1048576,MATCH($A918,'Hoja de Trabajo para listado'!$A$155:$A$1048576,0),MATCH((CUADRO!O$5&amp;$E918),'Hoja de Trabajo para listado'!$A$151:$Z$151,0)),0)+IFERROR(INDEX('Hoja de Trabajo para listado'!$AB$155:$BA$1048576,MATCH($A918,'Hoja de Trabajo para listado'!$AB$155:$AB$1048576,0),MATCH((CUADRO!O$5&amp;$E918),'Hoja de Trabajo para listado'!$AB$151:$BA$151,0)),0)+IFERROR(INDEX('Hoja de Trabajo para listado'!$BC$155:$CB$1048576,MATCH($A918,'Hoja de Trabajo para listado'!$BC$155:$BC$1048576,0),MATCH((CUADRO!O$5&amp;$E918),'Hoja de Trabajo para listado'!$BC$151:$CB$151,0)),0)+IFERROR(INDEX('Hoja de Trabajo para listado'!$DE$153:$DG$274,MATCH($A918,'Hoja de Trabajo para listado'!$DE$153:$DE$1048576,0),MATCH((CUADRO!O$5&amp;$E918),'Hoja de Trabajo para listado'!$DE$151:$DG$151,0)),0)+IFERROR(INDEX('Hoja de Trabajo para listado'!$CD$155:$DC$1048576,MATCH($A918,'Hoja de Trabajo para listado'!$CD$155:$CD$1048576,0),MATCH((CUADRO!O$5&amp;$E918),'Hoja de Trabajo para listado'!$CD$151:$DC$151,0)),0)</f>
        <v>0</v>
      </c>
      <c r="P918" s="314">
        <f ca="1">+IFERROR(INDEX('Hoja de Trabajo para listado'!$A$155:$Z$1048576,MATCH($A918,'Hoja de Trabajo para listado'!$A$155:$A$1048576,0),MATCH((CUADRO!P$5&amp;$E918),'Hoja de Trabajo para listado'!$A$151:$Z$151,0)),0)+IFERROR(INDEX('Hoja de Trabajo para listado'!$AB$155:$BA$1048576,MATCH($A918,'Hoja de Trabajo para listado'!$AB$155:$AB$1048576,0),MATCH((CUADRO!P$5&amp;$E918),'Hoja de Trabajo para listado'!$AB$151:$BA$151,0)),0)+IFERROR(INDEX('Hoja de Trabajo para listado'!$BC$155:$CB$1048576,MATCH($A918,'Hoja de Trabajo para listado'!$BC$155:$BC$1048576,0),MATCH((CUADRO!P$5&amp;$E918),'Hoja de Trabajo para listado'!$BC$151:$CB$151,0)),0)+IFERROR(INDEX('Hoja de Trabajo para listado'!$DE$153:$DG$274,MATCH($A918,'Hoja de Trabajo para listado'!$DE$153:$DE$1048576,0),MATCH((CUADRO!P$5&amp;$E918),'Hoja de Trabajo para listado'!$DE$151:$DG$151,0)),0)+IFERROR(INDEX('Hoja de Trabajo para listado'!$CD$155:$DC$1048576,MATCH($A918,'Hoja de Trabajo para listado'!$CD$155:$CD$1048576,0),MATCH((CUADRO!P$5&amp;$E918),'Hoja de Trabajo para listado'!$CD$151:$DC$151,0)),0)</f>
        <v>0</v>
      </c>
      <c r="Q918" s="314">
        <f ca="1">+IFERROR(INDEX('Hoja de Trabajo para listado'!$A$155:$Z$1048576,MATCH($A918,'Hoja de Trabajo para listado'!$A$155:$A$1048576,0),MATCH((CUADRO!Q$5&amp;$E918),'Hoja de Trabajo para listado'!$A$151:$Z$151,0)),0)+IFERROR(INDEX('Hoja de Trabajo para listado'!$AB$155:$BA$1048576,MATCH($A918,'Hoja de Trabajo para listado'!$AB$155:$AB$1048576,0),MATCH((CUADRO!Q$5&amp;$E918),'Hoja de Trabajo para listado'!$AB$151:$BA$151,0)),0)+IFERROR(INDEX('Hoja de Trabajo para listado'!$BC$155:$CB$1048576,MATCH($A918,'Hoja de Trabajo para listado'!$BC$155:$BC$1048576,0),MATCH((CUADRO!Q$5&amp;$E918),'Hoja de Trabajo para listado'!$BC$151:$CB$151,0)),0)+IFERROR(INDEX('Hoja de Trabajo para listado'!$DE$153:$DG$274,MATCH($A918,'Hoja de Trabajo para listado'!$DE$153:$DE$1048576,0),MATCH((CUADRO!Q$5&amp;$E918),'Hoja de Trabajo para listado'!$DE$151:$DG$151,0)),0)+IFERROR(INDEX('Hoja de Trabajo para listado'!$CD$155:$DC$1048576,MATCH($A918,'Hoja de Trabajo para listado'!$CD$155:$CD$1048576,0),MATCH((CUADRO!Q$5&amp;$E918),'Hoja de Trabajo para listado'!$CD$151:$DC$151,0)),0)</f>
        <v>0</v>
      </c>
      <c r="R918" s="314">
        <f t="shared" ca="1" si="28"/>
        <v>0</v>
      </c>
      <c r="S918" s="314"/>
      <c r="T918" s="314">
        <f ca="1">+T919</f>
        <v>23586.98</v>
      </c>
      <c r="U918" s="313">
        <f t="shared" si="29"/>
        <v>1</v>
      </c>
      <c r="V918" s="319" t="str">
        <f>+VLOOKUP(A918,bd_lista!$A$3:$E$593,5,FALSE)</f>
        <v>Instituciones Descentralizadas</v>
      </c>
      <c r="W918" s="425" t="str">
        <f>+V918</f>
        <v>Instituciones Descentralizadas</v>
      </c>
    </row>
    <row r="919" spans="1:23" customFormat="1">
      <c r="A919" s="323">
        <v>190</v>
      </c>
      <c r="B919" s="428"/>
      <c r="C919" s="339" t="str">
        <f>+VLOOKUP(A919,bd_lista!$A$3:$C$593,3,FALSE)</f>
        <v>Autoridad Jurisdiccional Administrativa Minera</v>
      </c>
      <c r="D919" s="430"/>
      <c r="E919" s="319" t="s">
        <v>1419</v>
      </c>
      <c r="F919" s="316">
        <f ca="1">+IFERROR(INDEX('Hoja de Trabajo para listado'!$A$155:$Z$1048576,MATCH($A919,'Hoja de Trabajo para listado'!$A$155:$A$1048576,0),MATCH((CUADRO!F$5&amp;$E919),'Hoja de Trabajo para listado'!$A$151:$Z$151,0)),0)+IFERROR(INDEX('Hoja de Trabajo para listado'!$AB$155:$BA$1048576,MATCH($A919,'Hoja de Trabajo para listado'!$AB$155:$AB$1048576,0),MATCH((CUADRO!F$5&amp;$E919),'Hoja de Trabajo para listado'!$AB$151:$BA$151,0)),0)+IFERROR(INDEX('Hoja de Trabajo para listado'!$BC$155:$CB$1048576,MATCH($A919,'Hoja de Trabajo para listado'!$BC$155:$BC$1048576,0),MATCH((CUADRO!F$5&amp;$E919),'Hoja de Trabajo para listado'!$BC$151:$CB$151,0)),0)+IFERROR(INDEX('Hoja de Trabajo para listado'!$DE$153:$DG$274,MATCH($A919,'Hoja de Trabajo para listado'!$DE$153:$DE$1048576,0),MATCH((CUADRO!F$5&amp;$E919),'Hoja de Trabajo para listado'!$DE$151:$DG$151,0)),0)+IFERROR(INDEX('Hoja de Trabajo para listado'!$CD$155:$DC$1048576,MATCH($A919,'Hoja de Trabajo para listado'!$CD$155:$CD$1048576,0),MATCH((CUADRO!F$5&amp;$E919),'Hoja de Trabajo para listado'!$CD$151:$DC$151,0)),0)</f>
        <v>3586.98</v>
      </c>
      <c r="G919" s="316">
        <f ca="1">+IFERROR(INDEX('Hoja de Trabajo para listado'!$A$155:$Z$1048576,MATCH($A919,'Hoja de Trabajo para listado'!$A$155:$A$1048576,0),MATCH((CUADRO!G$5&amp;$E919),'Hoja de Trabajo para listado'!$A$151:$Z$151,0)),0)+IFERROR(INDEX('Hoja de Trabajo para listado'!$AB$155:$BA$1048576,MATCH($A919,'Hoja de Trabajo para listado'!$AB$155:$AB$1048576,0),MATCH((CUADRO!G$5&amp;$E919),'Hoja de Trabajo para listado'!$AB$151:$BA$151,0)),0)+IFERROR(INDEX('Hoja de Trabajo para listado'!$BC$155:$CB$1048576,MATCH($A919,'Hoja de Trabajo para listado'!$BC$155:$BC$1048576,0),MATCH((CUADRO!G$5&amp;$E919),'Hoja de Trabajo para listado'!$BC$151:$CB$151,0)),0)+IFERROR(INDEX('Hoja de Trabajo para listado'!$DE$153:$DG$274,MATCH($A919,'Hoja de Trabajo para listado'!$DE$153:$DE$1048576,0),MATCH((CUADRO!G$5&amp;$E919),'Hoja de Trabajo para listado'!$DE$151:$DG$151,0)),0)+IFERROR(INDEX('Hoja de Trabajo para listado'!$CD$155:$DC$1048576,MATCH($A919,'Hoja de Trabajo para listado'!$CD$155:$CD$1048576,0),MATCH((CUADRO!G$5&amp;$E919),'Hoja de Trabajo para listado'!$CD$151:$DC$151,0)),0)</f>
        <v>0</v>
      </c>
      <c r="H919" s="316">
        <f ca="1">+IFERROR(INDEX('Hoja de Trabajo para listado'!$A$155:$Z$1048576,MATCH($A919,'Hoja de Trabajo para listado'!$A$155:$A$1048576,0),MATCH((CUADRO!H$5&amp;$E919),'Hoja de Trabajo para listado'!$A$151:$Z$151,0)),0)+IFERROR(INDEX('Hoja de Trabajo para listado'!$AB$155:$BA$1048576,MATCH($A919,'Hoja de Trabajo para listado'!$AB$155:$AB$1048576,0),MATCH((CUADRO!H$5&amp;$E919),'Hoja de Trabajo para listado'!$AB$151:$BA$151,0)),0)+IFERROR(INDEX('Hoja de Trabajo para listado'!$BC$155:$CB$1048576,MATCH($A919,'Hoja de Trabajo para listado'!$BC$155:$BC$1048576,0),MATCH((CUADRO!H$5&amp;$E919),'Hoja de Trabajo para listado'!$BC$151:$CB$151,0)),0)+IFERROR(INDEX('Hoja de Trabajo para listado'!$DE$153:$DG$274,MATCH($A919,'Hoja de Trabajo para listado'!$DE$153:$DE$1048576,0),MATCH((CUADRO!H$5&amp;$E919),'Hoja de Trabajo para listado'!$DE$151:$DG$151,0)),0)+IFERROR(INDEX('Hoja de Trabajo para listado'!$CD$155:$DC$1048576,MATCH($A919,'Hoja de Trabajo para listado'!$CD$155:$CD$1048576,0),MATCH((CUADRO!H$5&amp;$E919),'Hoja de Trabajo para listado'!$CD$151:$DC$151,0)),0)</f>
        <v>0</v>
      </c>
      <c r="I919" s="316">
        <f ca="1">+IFERROR(INDEX('Hoja de Trabajo para listado'!$A$155:$Z$1048576,MATCH($A919,'Hoja de Trabajo para listado'!$A$155:$A$1048576,0),MATCH((CUADRO!I$5&amp;$E919),'Hoja de Trabajo para listado'!$A$151:$Z$151,0)),0)+IFERROR(INDEX('Hoja de Trabajo para listado'!$AB$155:$BA$1048576,MATCH($A919,'Hoja de Trabajo para listado'!$AB$155:$AB$1048576,0),MATCH((CUADRO!I$5&amp;$E919),'Hoja de Trabajo para listado'!$AB$151:$BA$151,0)),0)+IFERROR(INDEX('Hoja de Trabajo para listado'!$BC$155:$CB$1048576,MATCH($A919,'Hoja de Trabajo para listado'!$BC$155:$BC$1048576,0),MATCH((CUADRO!I$5&amp;$E919),'Hoja de Trabajo para listado'!$BC$151:$CB$151,0)),0)+IFERROR(INDEX('Hoja de Trabajo para listado'!$DE$153:$DG$274,MATCH($A919,'Hoja de Trabajo para listado'!$DE$153:$DE$1048576,0),MATCH((CUADRO!I$5&amp;$E919),'Hoja de Trabajo para listado'!$DE$151:$DG$151,0)),0)+IFERROR(INDEX('Hoja de Trabajo para listado'!$CD$155:$DC$1048576,MATCH($A919,'Hoja de Trabajo para listado'!$CD$155:$CD$1048576,0),MATCH((CUADRO!I$5&amp;$E919),'Hoja de Trabajo para listado'!$CD$151:$DC$151,0)),0)</f>
        <v>0</v>
      </c>
      <c r="J919" s="316">
        <f ca="1">+IFERROR(INDEX('Hoja de Trabajo para listado'!$A$155:$Z$1048576,MATCH($A919,'Hoja de Trabajo para listado'!$A$155:$A$1048576,0),MATCH((CUADRO!J$5&amp;$E919),'Hoja de Trabajo para listado'!$A$151:$Z$151,0)),0)+IFERROR(INDEX('Hoja de Trabajo para listado'!$AB$155:$BA$1048576,MATCH($A919,'Hoja de Trabajo para listado'!$AB$155:$AB$1048576,0),MATCH((CUADRO!J$5&amp;$E919),'Hoja de Trabajo para listado'!$AB$151:$BA$151,0)),0)+IFERROR(INDEX('Hoja de Trabajo para listado'!$BC$155:$CB$1048576,MATCH($A919,'Hoja de Trabajo para listado'!$BC$155:$BC$1048576,0),MATCH((CUADRO!J$5&amp;$E919),'Hoja de Trabajo para listado'!$BC$151:$CB$151,0)),0)+IFERROR(INDEX('Hoja de Trabajo para listado'!$DE$153:$DG$274,MATCH($A919,'Hoja de Trabajo para listado'!$DE$153:$DE$1048576,0),MATCH((CUADRO!J$5&amp;$E919),'Hoja de Trabajo para listado'!$DE$151:$DG$151,0)),0)+IFERROR(INDEX('Hoja de Trabajo para listado'!$CD$155:$DC$1048576,MATCH($A919,'Hoja de Trabajo para listado'!$CD$155:$CD$1048576,0),MATCH((CUADRO!J$5&amp;$E919),'Hoja de Trabajo para listado'!$CD$151:$DC$151,0)),0)</f>
        <v>20000</v>
      </c>
      <c r="K919" s="314">
        <f ca="1">+IFERROR(INDEX('Hoja de Trabajo para listado'!$A$155:$Z$1048576,MATCH($A919,'Hoja de Trabajo para listado'!$A$155:$A$1048576,0),MATCH((CUADRO!K$5&amp;$E919),'Hoja de Trabajo para listado'!$A$151:$Z$151,0)),0)+IFERROR(INDEX('Hoja de Trabajo para listado'!$AB$155:$BA$1048576,MATCH($A919,'Hoja de Trabajo para listado'!$AB$155:$AB$1048576,0),MATCH((CUADRO!K$5&amp;$E919),'Hoja de Trabajo para listado'!$AB$151:$BA$151,0)),0)+IFERROR(INDEX('Hoja de Trabajo para listado'!$BC$155:$CB$1048576,MATCH($A919,'Hoja de Trabajo para listado'!$BC$155:$BC$1048576,0),MATCH((CUADRO!K$5&amp;$E919),'Hoja de Trabajo para listado'!$BC$151:$CB$151,0)),0)+IFERROR(INDEX('Hoja de Trabajo para listado'!$DE$153:$DG$274,MATCH($A919,'Hoja de Trabajo para listado'!$DE$153:$DE$1048576,0),MATCH((CUADRO!K$5&amp;$E919),'Hoja de Trabajo para listado'!$DE$151:$DG$151,0)),0)+IFERROR(INDEX('Hoja de Trabajo para listado'!$CD$155:$DC$1048576,MATCH($A919,'Hoja de Trabajo para listado'!$CD$155:$CD$1048576,0),MATCH((CUADRO!K$5&amp;$E919),'Hoja de Trabajo para listado'!$CD$151:$DC$151,0)),0)</f>
        <v>0</v>
      </c>
      <c r="L919" s="314">
        <f ca="1">+IFERROR(INDEX('Hoja de Trabajo para listado'!$A$155:$Z$1048576,MATCH($A919,'Hoja de Trabajo para listado'!$A$155:$A$1048576,0),MATCH((CUADRO!L$5&amp;$E919),'Hoja de Trabajo para listado'!$A$151:$Z$151,0)),0)+IFERROR(INDEX('Hoja de Trabajo para listado'!$AB$155:$BA$1048576,MATCH($A919,'Hoja de Trabajo para listado'!$AB$155:$AB$1048576,0),MATCH((CUADRO!L$5&amp;$E919),'Hoja de Trabajo para listado'!$AB$151:$BA$151,0)),0)+IFERROR(INDEX('Hoja de Trabajo para listado'!$BC$155:$CB$1048576,MATCH($A919,'Hoja de Trabajo para listado'!$BC$155:$BC$1048576,0),MATCH((CUADRO!L$5&amp;$E919),'Hoja de Trabajo para listado'!$BC$151:$CB$151,0)),0)+IFERROR(INDEX('Hoja de Trabajo para listado'!$DE$153:$DG$274,MATCH($A919,'Hoja de Trabajo para listado'!$DE$153:$DE$1048576,0),MATCH((CUADRO!L$5&amp;$E919),'Hoja de Trabajo para listado'!$DE$151:$DG$151,0)),0)+IFERROR(INDEX('Hoja de Trabajo para listado'!$CD$155:$DC$1048576,MATCH($A919,'Hoja de Trabajo para listado'!$CD$155:$CD$1048576,0),MATCH((CUADRO!L$5&amp;$E919),'Hoja de Trabajo para listado'!$CD$151:$DC$151,0)),0)</f>
        <v>0</v>
      </c>
      <c r="M919" s="314">
        <f ca="1">+IFERROR(INDEX('Hoja de Trabajo para listado'!$A$155:$Z$1048576,MATCH($A919,'Hoja de Trabajo para listado'!$A$155:$A$1048576,0),MATCH((CUADRO!M$5&amp;$E919),'Hoja de Trabajo para listado'!$A$151:$Z$151,0)),0)+IFERROR(INDEX('Hoja de Trabajo para listado'!$AB$155:$BA$1048576,MATCH($A919,'Hoja de Trabajo para listado'!$AB$155:$AB$1048576,0),MATCH((CUADRO!M$5&amp;$E919),'Hoja de Trabajo para listado'!$AB$151:$BA$151,0)),0)+IFERROR(INDEX('Hoja de Trabajo para listado'!$BC$155:$CB$1048576,MATCH($A919,'Hoja de Trabajo para listado'!$BC$155:$BC$1048576,0),MATCH((CUADRO!M$5&amp;$E919),'Hoja de Trabajo para listado'!$BC$151:$CB$151,0)),0)+IFERROR(INDEX('Hoja de Trabajo para listado'!$DE$153:$DG$274,MATCH($A919,'Hoja de Trabajo para listado'!$DE$153:$DE$1048576,0),MATCH((CUADRO!M$5&amp;$E919),'Hoja de Trabajo para listado'!$DE$151:$DG$151,0)),0)+IFERROR(INDEX('Hoja de Trabajo para listado'!$CD$155:$DC$1048576,MATCH($A919,'Hoja de Trabajo para listado'!$CD$155:$CD$1048576,0),MATCH((CUADRO!M$5&amp;$E919),'Hoja de Trabajo para listado'!$CD$151:$DC$151,0)),0)</f>
        <v>0</v>
      </c>
      <c r="N919" s="314">
        <f ca="1">+IFERROR(INDEX('Hoja de Trabajo para listado'!$A$155:$Z$1048576,MATCH($A919,'Hoja de Trabajo para listado'!$A$155:$A$1048576,0),MATCH((CUADRO!N$5&amp;$E919),'Hoja de Trabajo para listado'!$A$151:$Z$151,0)),0)+IFERROR(INDEX('Hoja de Trabajo para listado'!$AB$155:$BA$1048576,MATCH($A919,'Hoja de Trabajo para listado'!$AB$155:$AB$1048576,0),MATCH((CUADRO!N$5&amp;$E919),'Hoja de Trabajo para listado'!$AB$151:$BA$151,0)),0)+IFERROR(INDEX('Hoja de Trabajo para listado'!$BC$155:$CB$1048576,MATCH($A919,'Hoja de Trabajo para listado'!$BC$155:$BC$1048576,0),MATCH((CUADRO!N$5&amp;$E919),'Hoja de Trabajo para listado'!$BC$151:$CB$151,0)),0)+IFERROR(INDEX('Hoja de Trabajo para listado'!$DE$153:$DG$274,MATCH($A919,'Hoja de Trabajo para listado'!$DE$153:$DE$1048576,0),MATCH((CUADRO!N$5&amp;$E919),'Hoja de Trabajo para listado'!$DE$151:$DG$151,0)),0)+IFERROR(INDEX('Hoja de Trabajo para listado'!$CD$155:$DC$1048576,MATCH($A919,'Hoja de Trabajo para listado'!$CD$155:$CD$1048576,0),MATCH((CUADRO!N$5&amp;$E919),'Hoja de Trabajo para listado'!$CD$151:$DC$151,0)),0)</f>
        <v>0</v>
      </c>
      <c r="O919" s="314">
        <f ca="1">+IFERROR(INDEX('Hoja de Trabajo para listado'!$A$155:$Z$1048576,MATCH($A919,'Hoja de Trabajo para listado'!$A$155:$A$1048576,0),MATCH((CUADRO!O$5&amp;$E919),'Hoja de Trabajo para listado'!$A$151:$Z$151,0)),0)+IFERROR(INDEX('Hoja de Trabajo para listado'!$AB$155:$BA$1048576,MATCH($A919,'Hoja de Trabajo para listado'!$AB$155:$AB$1048576,0),MATCH((CUADRO!O$5&amp;$E919),'Hoja de Trabajo para listado'!$AB$151:$BA$151,0)),0)+IFERROR(INDEX('Hoja de Trabajo para listado'!$BC$155:$CB$1048576,MATCH($A919,'Hoja de Trabajo para listado'!$BC$155:$BC$1048576,0),MATCH((CUADRO!O$5&amp;$E919),'Hoja de Trabajo para listado'!$BC$151:$CB$151,0)),0)+IFERROR(INDEX('Hoja de Trabajo para listado'!$DE$153:$DG$274,MATCH($A919,'Hoja de Trabajo para listado'!$DE$153:$DE$1048576,0),MATCH((CUADRO!O$5&amp;$E919),'Hoja de Trabajo para listado'!$DE$151:$DG$151,0)),0)+IFERROR(INDEX('Hoja de Trabajo para listado'!$CD$155:$DC$1048576,MATCH($A919,'Hoja de Trabajo para listado'!$CD$155:$CD$1048576,0),MATCH((CUADRO!O$5&amp;$E919),'Hoja de Trabajo para listado'!$CD$151:$DC$151,0)),0)</f>
        <v>0</v>
      </c>
      <c r="P919" s="314">
        <f ca="1">+IFERROR(INDEX('Hoja de Trabajo para listado'!$A$155:$Z$1048576,MATCH($A919,'Hoja de Trabajo para listado'!$A$155:$A$1048576,0),MATCH((CUADRO!P$5&amp;$E919),'Hoja de Trabajo para listado'!$A$151:$Z$151,0)),0)+IFERROR(INDEX('Hoja de Trabajo para listado'!$AB$155:$BA$1048576,MATCH($A919,'Hoja de Trabajo para listado'!$AB$155:$AB$1048576,0),MATCH((CUADRO!P$5&amp;$E919),'Hoja de Trabajo para listado'!$AB$151:$BA$151,0)),0)+IFERROR(INDEX('Hoja de Trabajo para listado'!$BC$155:$CB$1048576,MATCH($A919,'Hoja de Trabajo para listado'!$BC$155:$BC$1048576,0),MATCH((CUADRO!P$5&amp;$E919),'Hoja de Trabajo para listado'!$BC$151:$CB$151,0)),0)+IFERROR(INDEX('Hoja de Trabajo para listado'!$DE$153:$DG$274,MATCH($A919,'Hoja de Trabajo para listado'!$DE$153:$DE$1048576,0),MATCH((CUADRO!P$5&amp;$E919),'Hoja de Trabajo para listado'!$DE$151:$DG$151,0)),0)+IFERROR(INDEX('Hoja de Trabajo para listado'!$CD$155:$DC$1048576,MATCH($A919,'Hoja de Trabajo para listado'!$CD$155:$CD$1048576,0),MATCH((CUADRO!P$5&amp;$E919),'Hoja de Trabajo para listado'!$CD$151:$DC$151,0)),0)</f>
        <v>0</v>
      </c>
      <c r="Q919" s="314">
        <f ca="1">+IFERROR(INDEX('Hoja de Trabajo para listado'!$A$155:$Z$1048576,MATCH($A919,'Hoja de Trabajo para listado'!$A$155:$A$1048576,0),MATCH((CUADRO!Q$5&amp;$E919),'Hoja de Trabajo para listado'!$A$151:$Z$151,0)),0)+IFERROR(INDEX('Hoja de Trabajo para listado'!$AB$155:$BA$1048576,MATCH($A919,'Hoja de Trabajo para listado'!$AB$155:$AB$1048576,0),MATCH((CUADRO!Q$5&amp;$E919),'Hoja de Trabajo para listado'!$AB$151:$BA$151,0)),0)+IFERROR(INDEX('Hoja de Trabajo para listado'!$BC$155:$CB$1048576,MATCH($A919,'Hoja de Trabajo para listado'!$BC$155:$BC$1048576,0),MATCH((CUADRO!Q$5&amp;$E919),'Hoja de Trabajo para listado'!$BC$151:$CB$151,0)),0)+IFERROR(INDEX('Hoja de Trabajo para listado'!$DE$153:$DG$274,MATCH($A919,'Hoja de Trabajo para listado'!$DE$153:$DE$1048576,0),MATCH((CUADRO!Q$5&amp;$E919),'Hoja de Trabajo para listado'!$DE$151:$DG$151,0)),0)+IFERROR(INDEX('Hoja de Trabajo para listado'!$CD$155:$DC$1048576,MATCH($A919,'Hoja de Trabajo para listado'!$CD$155:$CD$1048576,0),MATCH((CUADRO!Q$5&amp;$E919),'Hoja de Trabajo para listado'!$CD$151:$DC$151,0)),0)</f>
        <v>0</v>
      </c>
      <c r="R919" s="316">
        <f t="shared" ca="1" si="28"/>
        <v>23586.98</v>
      </c>
      <c r="S919" s="316">
        <f ca="1">+R918+R919</f>
        <v>23586.98</v>
      </c>
      <c r="T919" s="314">
        <f ca="1">+S919</f>
        <v>23586.98</v>
      </c>
      <c r="U919" s="348">
        <f t="shared" si="29"/>
        <v>2</v>
      </c>
      <c r="V919" s="319" t="str">
        <f>+VLOOKUP(A919,bd_lista!$A$3:$E$593,5,FALSE)</f>
        <v>Instituciones Descentralizadas</v>
      </c>
      <c r="W919" s="426"/>
    </row>
    <row r="920" spans="1:23" customFormat="1" ht="15" customHeight="1">
      <c r="A920" s="323">
        <v>383</v>
      </c>
      <c r="B920" s="427">
        <f>+A920</f>
        <v>383</v>
      </c>
      <c r="C920" s="318" t="str">
        <f>+VLOOKUP(A920,bd_lista!$A$3:$C$593,3,FALSE)</f>
        <v>Agencia Boliviana de Correos "Correos de Bolivia"</v>
      </c>
      <c r="D920" s="429" t="str">
        <f>+C920</f>
        <v>Agencia Boliviana de Correos "Correos de Bolivia"</v>
      </c>
      <c r="E920" s="339" t="s">
        <v>1418</v>
      </c>
      <c r="F920" s="314">
        <f ca="1">+IFERROR(INDEX('Hoja de Trabajo para listado'!$A$155:$Z$1048576,MATCH($A920,'Hoja de Trabajo para listado'!$A$155:$A$1048576,0),MATCH((CUADRO!F$5&amp;$E920),'Hoja de Trabajo para listado'!$A$151:$Z$151,0)),0)+IFERROR(INDEX('Hoja de Trabajo para listado'!$AB$155:$BA$1048576,MATCH($A920,'Hoja de Trabajo para listado'!$AB$155:$AB$1048576,0),MATCH((CUADRO!F$5&amp;$E920),'Hoja de Trabajo para listado'!$AB$151:$BA$151,0)),0)+IFERROR(INDEX('Hoja de Trabajo para listado'!$BC$155:$CB$1048576,MATCH($A920,'Hoja de Trabajo para listado'!$BC$155:$BC$1048576,0),MATCH((CUADRO!F$5&amp;$E920),'Hoja de Trabajo para listado'!$BC$151:$CB$151,0)),0)+IFERROR(INDEX('Hoja de Trabajo para listado'!$DE$153:$DG$274,MATCH($A920,'Hoja de Trabajo para listado'!$DE$153:$DE$1048576,0),MATCH((CUADRO!F$5&amp;$E920),'Hoja de Trabajo para listado'!$DE$151:$DG$151,0)),0)+IFERROR(INDEX('Hoja de Trabajo para listado'!$CD$155:$DC$1048576,MATCH($A920,'Hoja de Trabajo para listado'!$CD$155:$CD$1048576,0),MATCH((CUADRO!F$5&amp;$E920),'Hoja de Trabajo para listado'!$CD$151:$DC$151,0)),0)</f>
        <v>0</v>
      </c>
      <c r="G920" s="314">
        <f ca="1">+IFERROR(INDEX('Hoja de Trabajo para listado'!$A$155:$Z$1048576,MATCH($A920,'Hoja de Trabajo para listado'!$A$155:$A$1048576,0),MATCH((CUADRO!G$5&amp;$E920),'Hoja de Trabajo para listado'!$A$151:$Z$151,0)),0)+IFERROR(INDEX('Hoja de Trabajo para listado'!$AB$155:$BA$1048576,MATCH($A920,'Hoja de Trabajo para listado'!$AB$155:$AB$1048576,0),MATCH((CUADRO!G$5&amp;$E920),'Hoja de Trabajo para listado'!$AB$151:$BA$151,0)),0)+IFERROR(INDEX('Hoja de Trabajo para listado'!$BC$155:$CB$1048576,MATCH($A920,'Hoja de Trabajo para listado'!$BC$155:$BC$1048576,0),MATCH((CUADRO!G$5&amp;$E920),'Hoja de Trabajo para listado'!$BC$151:$CB$151,0)),0)+IFERROR(INDEX('Hoja de Trabajo para listado'!$DE$153:$DG$274,MATCH($A920,'Hoja de Trabajo para listado'!$DE$153:$DE$1048576,0),MATCH((CUADRO!G$5&amp;$E920),'Hoja de Trabajo para listado'!$DE$151:$DG$151,0)),0)+IFERROR(INDEX('Hoja de Trabajo para listado'!$CD$155:$DC$1048576,MATCH($A920,'Hoja de Trabajo para listado'!$CD$155:$CD$1048576,0),MATCH((CUADRO!G$5&amp;$E920),'Hoja de Trabajo para listado'!$CD$151:$DC$151,0)),0)</f>
        <v>50</v>
      </c>
      <c r="H920" s="314">
        <f ca="1">+IFERROR(INDEX('Hoja de Trabajo para listado'!$A$155:$Z$1048576,MATCH($A920,'Hoja de Trabajo para listado'!$A$155:$A$1048576,0),MATCH((CUADRO!H$5&amp;$E920),'Hoja de Trabajo para listado'!$A$151:$Z$151,0)),0)+IFERROR(INDEX('Hoja de Trabajo para listado'!$AB$155:$BA$1048576,MATCH($A920,'Hoja de Trabajo para listado'!$AB$155:$AB$1048576,0),MATCH((CUADRO!H$5&amp;$E920),'Hoja de Trabajo para listado'!$AB$151:$BA$151,0)),0)+IFERROR(INDEX('Hoja de Trabajo para listado'!$BC$155:$CB$1048576,MATCH($A920,'Hoja de Trabajo para listado'!$BC$155:$BC$1048576,0),MATCH((CUADRO!H$5&amp;$E920),'Hoja de Trabajo para listado'!$BC$151:$CB$151,0)),0)+IFERROR(INDEX('Hoja de Trabajo para listado'!$DE$153:$DG$274,MATCH($A920,'Hoja de Trabajo para listado'!$DE$153:$DE$1048576,0),MATCH((CUADRO!H$5&amp;$E920),'Hoja de Trabajo para listado'!$DE$151:$DG$151,0)),0)+IFERROR(INDEX('Hoja de Trabajo para listado'!$CD$155:$DC$1048576,MATCH($A920,'Hoja de Trabajo para listado'!$CD$155:$CD$1048576,0),MATCH((CUADRO!H$5&amp;$E920),'Hoja de Trabajo para listado'!$CD$151:$DC$151,0)),0)</f>
        <v>50</v>
      </c>
      <c r="I920" s="314">
        <f ca="1">+IFERROR(INDEX('Hoja de Trabajo para listado'!$A$155:$Z$1048576,MATCH($A920,'Hoja de Trabajo para listado'!$A$155:$A$1048576,0),MATCH((CUADRO!I$5&amp;$E920),'Hoja de Trabajo para listado'!$A$151:$Z$151,0)),0)+IFERROR(INDEX('Hoja de Trabajo para listado'!$AB$155:$BA$1048576,MATCH($A920,'Hoja de Trabajo para listado'!$AB$155:$AB$1048576,0),MATCH((CUADRO!I$5&amp;$E920),'Hoja de Trabajo para listado'!$AB$151:$BA$151,0)),0)+IFERROR(INDEX('Hoja de Trabajo para listado'!$BC$155:$CB$1048576,MATCH($A920,'Hoja de Trabajo para listado'!$BC$155:$BC$1048576,0),MATCH((CUADRO!I$5&amp;$E920),'Hoja de Trabajo para listado'!$BC$151:$CB$151,0)),0)+IFERROR(INDEX('Hoja de Trabajo para listado'!$DE$153:$DG$274,MATCH($A920,'Hoja de Trabajo para listado'!$DE$153:$DE$1048576,0),MATCH((CUADRO!I$5&amp;$E920),'Hoja de Trabajo para listado'!$DE$151:$DG$151,0)),0)+IFERROR(INDEX('Hoja de Trabajo para listado'!$CD$155:$DC$1048576,MATCH($A920,'Hoja de Trabajo para listado'!$CD$155:$CD$1048576,0),MATCH((CUADRO!I$5&amp;$E920),'Hoja de Trabajo para listado'!$CD$151:$DC$151,0)),0)</f>
        <v>50</v>
      </c>
      <c r="J920" s="314">
        <f ca="1">+IFERROR(INDEX('Hoja de Trabajo para listado'!$A$155:$Z$1048576,MATCH($A920,'Hoja de Trabajo para listado'!$A$155:$A$1048576,0),MATCH((CUADRO!J$5&amp;$E920),'Hoja de Trabajo para listado'!$A$151:$Z$151,0)),0)+IFERROR(INDEX('Hoja de Trabajo para listado'!$AB$155:$BA$1048576,MATCH($A920,'Hoja de Trabajo para listado'!$AB$155:$AB$1048576,0),MATCH((CUADRO!J$5&amp;$E920),'Hoja de Trabajo para listado'!$AB$151:$BA$151,0)),0)+IFERROR(INDEX('Hoja de Trabajo para listado'!$BC$155:$CB$1048576,MATCH($A920,'Hoja de Trabajo para listado'!$BC$155:$BC$1048576,0),MATCH((CUADRO!J$5&amp;$E920),'Hoja de Trabajo para listado'!$BC$151:$CB$151,0)),0)+IFERROR(INDEX('Hoja de Trabajo para listado'!$DE$153:$DG$274,MATCH($A920,'Hoja de Trabajo para listado'!$DE$153:$DE$1048576,0),MATCH((CUADRO!J$5&amp;$E920),'Hoja de Trabajo para listado'!$DE$151:$DG$151,0)),0)+IFERROR(INDEX('Hoja de Trabajo para listado'!$CD$155:$DC$1048576,MATCH($A920,'Hoja de Trabajo para listado'!$CD$155:$CD$1048576,0),MATCH((CUADRO!J$5&amp;$E920),'Hoja de Trabajo para listado'!$CD$151:$DC$151,0)),0)</f>
        <v>100</v>
      </c>
      <c r="K920" s="314">
        <f ca="1">+IFERROR(INDEX('Hoja de Trabajo para listado'!$A$155:$Z$1048576,MATCH($A920,'Hoja de Trabajo para listado'!$A$155:$A$1048576,0),MATCH((CUADRO!K$5&amp;$E920),'Hoja de Trabajo para listado'!$A$151:$Z$151,0)),0)+IFERROR(INDEX('Hoja de Trabajo para listado'!$AB$155:$BA$1048576,MATCH($A920,'Hoja de Trabajo para listado'!$AB$155:$AB$1048576,0),MATCH((CUADRO!K$5&amp;$E920),'Hoja de Trabajo para listado'!$AB$151:$BA$151,0)),0)+IFERROR(INDEX('Hoja de Trabajo para listado'!$BC$155:$CB$1048576,MATCH($A920,'Hoja de Trabajo para listado'!$BC$155:$BC$1048576,0),MATCH((CUADRO!K$5&amp;$E920),'Hoja de Trabajo para listado'!$BC$151:$CB$151,0)),0)+IFERROR(INDEX('Hoja de Trabajo para listado'!$DE$153:$DG$274,MATCH($A920,'Hoja de Trabajo para listado'!$DE$153:$DE$1048576,0),MATCH((CUADRO!K$5&amp;$E920),'Hoja de Trabajo para listado'!$DE$151:$DG$151,0)),0)+IFERROR(INDEX('Hoja de Trabajo para listado'!$CD$155:$DC$1048576,MATCH($A920,'Hoja de Trabajo para listado'!$CD$155:$CD$1048576,0),MATCH((CUADRO!K$5&amp;$E920),'Hoja de Trabajo para listado'!$CD$151:$DC$151,0)),0)</f>
        <v>0</v>
      </c>
      <c r="L920" s="314">
        <f ca="1">+IFERROR(INDEX('Hoja de Trabajo para listado'!$A$155:$Z$1048576,MATCH($A920,'Hoja de Trabajo para listado'!$A$155:$A$1048576,0),MATCH((CUADRO!L$5&amp;$E920),'Hoja de Trabajo para listado'!$A$151:$Z$151,0)),0)+IFERROR(INDEX('Hoja de Trabajo para listado'!$AB$155:$BA$1048576,MATCH($A920,'Hoja de Trabajo para listado'!$AB$155:$AB$1048576,0),MATCH((CUADRO!L$5&amp;$E920),'Hoja de Trabajo para listado'!$AB$151:$BA$151,0)),0)+IFERROR(INDEX('Hoja de Trabajo para listado'!$BC$155:$CB$1048576,MATCH($A920,'Hoja de Trabajo para listado'!$BC$155:$BC$1048576,0),MATCH((CUADRO!L$5&amp;$E920),'Hoja de Trabajo para listado'!$BC$151:$CB$151,0)),0)+IFERROR(INDEX('Hoja de Trabajo para listado'!$DE$153:$DG$274,MATCH($A920,'Hoja de Trabajo para listado'!$DE$153:$DE$1048576,0),MATCH((CUADRO!L$5&amp;$E920),'Hoja de Trabajo para listado'!$DE$151:$DG$151,0)),0)+IFERROR(INDEX('Hoja de Trabajo para listado'!$CD$155:$DC$1048576,MATCH($A920,'Hoja de Trabajo para listado'!$CD$155:$CD$1048576,0),MATCH((CUADRO!L$5&amp;$E920),'Hoja de Trabajo para listado'!$CD$151:$DC$151,0)),0)</f>
        <v>0</v>
      </c>
      <c r="M920" s="314">
        <f ca="1">+IFERROR(INDEX('Hoja de Trabajo para listado'!$A$155:$Z$1048576,MATCH($A920,'Hoja de Trabajo para listado'!$A$155:$A$1048576,0),MATCH((CUADRO!M$5&amp;$E920),'Hoja de Trabajo para listado'!$A$151:$Z$151,0)),0)+IFERROR(INDEX('Hoja de Trabajo para listado'!$AB$155:$BA$1048576,MATCH($A920,'Hoja de Trabajo para listado'!$AB$155:$AB$1048576,0),MATCH((CUADRO!M$5&amp;$E920),'Hoja de Trabajo para listado'!$AB$151:$BA$151,0)),0)+IFERROR(INDEX('Hoja de Trabajo para listado'!$BC$155:$CB$1048576,MATCH($A920,'Hoja de Trabajo para listado'!$BC$155:$BC$1048576,0),MATCH((CUADRO!M$5&amp;$E920),'Hoja de Trabajo para listado'!$BC$151:$CB$151,0)),0)+IFERROR(INDEX('Hoja de Trabajo para listado'!$DE$153:$DG$274,MATCH($A920,'Hoja de Trabajo para listado'!$DE$153:$DE$1048576,0),MATCH((CUADRO!M$5&amp;$E920),'Hoja de Trabajo para listado'!$DE$151:$DG$151,0)),0)+IFERROR(INDEX('Hoja de Trabajo para listado'!$CD$155:$DC$1048576,MATCH($A920,'Hoja de Trabajo para listado'!$CD$155:$CD$1048576,0),MATCH((CUADRO!M$5&amp;$E920),'Hoja de Trabajo para listado'!$CD$151:$DC$151,0)),0)</f>
        <v>0</v>
      </c>
      <c r="N920" s="314">
        <f ca="1">+IFERROR(INDEX('Hoja de Trabajo para listado'!$A$155:$Z$1048576,MATCH($A920,'Hoja de Trabajo para listado'!$A$155:$A$1048576,0),MATCH((CUADRO!N$5&amp;$E920),'Hoja de Trabajo para listado'!$A$151:$Z$151,0)),0)+IFERROR(INDEX('Hoja de Trabajo para listado'!$AB$155:$BA$1048576,MATCH($A920,'Hoja de Trabajo para listado'!$AB$155:$AB$1048576,0),MATCH((CUADRO!N$5&amp;$E920),'Hoja de Trabajo para listado'!$AB$151:$BA$151,0)),0)+IFERROR(INDEX('Hoja de Trabajo para listado'!$BC$155:$CB$1048576,MATCH($A920,'Hoja de Trabajo para listado'!$BC$155:$BC$1048576,0),MATCH((CUADRO!N$5&amp;$E920),'Hoja de Trabajo para listado'!$BC$151:$CB$151,0)),0)+IFERROR(INDEX('Hoja de Trabajo para listado'!$DE$153:$DG$274,MATCH($A920,'Hoja de Trabajo para listado'!$DE$153:$DE$1048576,0),MATCH((CUADRO!N$5&amp;$E920),'Hoja de Trabajo para listado'!$DE$151:$DG$151,0)),0)+IFERROR(INDEX('Hoja de Trabajo para listado'!$CD$155:$DC$1048576,MATCH($A920,'Hoja de Trabajo para listado'!$CD$155:$CD$1048576,0),MATCH((CUADRO!N$5&amp;$E920),'Hoja de Trabajo para listado'!$CD$151:$DC$151,0)),0)</f>
        <v>0</v>
      </c>
      <c r="O920" s="314">
        <f ca="1">+IFERROR(INDEX('Hoja de Trabajo para listado'!$A$155:$Z$1048576,MATCH($A920,'Hoja de Trabajo para listado'!$A$155:$A$1048576,0),MATCH((CUADRO!O$5&amp;$E920),'Hoja de Trabajo para listado'!$A$151:$Z$151,0)),0)+IFERROR(INDEX('Hoja de Trabajo para listado'!$AB$155:$BA$1048576,MATCH($A920,'Hoja de Trabajo para listado'!$AB$155:$AB$1048576,0),MATCH((CUADRO!O$5&amp;$E920),'Hoja de Trabajo para listado'!$AB$151:$BA$151,0)),0)+IFERROR(INDEX('Hoja de Trabajo para listado'!$BC$155:$CB$1048576,MATCH($A920,'Hoja de Trabajo para listado'!$BC$155:$BC$1048576,0),MATCH((CUADRO!O$5&amp;$E920),'Hoja de Trabajo para listado'!$BC$151:$CB$151,0)),0)+IFERROR(INDEX('Hoja de Trabajo para listado'!$DE$153:$DG$274,MATCH($A920,'Hoja de Trabajo para listado'!$DE$153:$DE$1048576,0),MATCH((CUADRO!O$5&amp;$E920),'Hoja de Trabajo para listado'!$DE$151:$DG$151,0)),0)+IFERROR(INDEX('Hoja de Trabajo para listado'!$CD$155:$DC$1048576,MATCH($A920,'Hoja de Trabajo para listado'!$CD$155:$CD$1048576,0),MATCH((CUADRO!O$5&amp;$E920),'Hoja de Trabajo para listado'!$CD$151:$DC$151,0)),0)</f>
        <v>0</v>
      </c>
      <c r="P920" s="314">
        <f ca="1">+IFERROR(INDEX('Hoja de Trabajo para listado'!$A$155:$Z$1048576,MATCH($A920,'Hoja de Trabajo para listado'!$A$155:$A$1048576,0),MATCH((CUADRO!P$5&amp;$E920),'Hoja de Trabajo para listado'!$A$151:$Z$151,0)),0)+IFERROR(INDEX('Hoja de Trabajo para listado'!$AB$155:$BA$1048576,MATCH($A920,'Hoja de Trabajo para listado'!$AB$155:$AB$1048576,0),MATCH((CUADRO!P$5&amp;$E920),'Hoja de Trabajo para listado'!$AB$151:$BA$151,0)),0)+IFERROR(INDEX('Hoja de Trabajo para listado'!$BC$155:$CB$1048576,MATCH($A920,'Hoja de Trabajo para listado'!$BC$155:$BC$1048576,0),MATCH((CUADRO!P$5&amp;$E920),'Hoja de Trabajo para listado'!$BC$151:$CB$151,0)),0)+IFERROR(INDEX('Hoja de Trabajo para listado'!$DE$153:$DG$274,MATCH($A920,'Hoja de Trabajo para listado'!$DE$153:$DE$1048576,0),MATCH((CUADRO!P$5&amp;$E920),'Hoja de Trabajo para listado'!$DE$151:$DG$151,0)),0)+IFERROR(INDEX('Hoja de Trabajo para listado'!$CD$155:$DC$1048576,MATCH($A920,'Hoja de Trabajo para listado'!$CD$155:$CD$1048576,0),MATCH((CUADRO!P$5&amp;$E920),'Hoja de Trabajo para listado'!$CD$151:$DC$151,0)),0)</f>
        <v>0</v>
      </c>
      <c r="Q920" s="314">
        <f ca="1">+IFERROR(INDEX('Hoja de Trabajo para listado'!$A$155:$Z$1048576,MATCH($A920,'Hoja de Trabajo para listado'!$A$155:$A$1048576,0),MATCH((CUADRO!Q$5&amp;$E920),'Hoja de Trabajo para listado'!$A$151:$Z$151,0)),0)+IFERROR(INDEX('Hoja de Trabajo para listado'!$AB$155:$BA$1048576,MATCH($A920,'Hoja de Trabajo para listado'!$AB$155:$AB$1048576,0),MATCH((CUADRO!Q$5&amp;$E920),'Hoja de Trabajo para listado'!$AB$151:$BA$151,0)),0)+IFERROR(INDEX('Hoja de Trabajo para listado'!$BC$155:$CB$1048576,MATCH($A920,'Hoja de Trabajo para listado'!$BC$155:$BC$1048576,0),MATCH((CUADRO!Q$5&amp;$E920),'Hoja de Trabajo para listado'!$BC$151:$CB$151,0)),0)+IFERROR(INDEX('Hoja de Trabajo para listado'!$DE$153:$DG$274,MATCH($A920,'Hoja de Trabajo para listado'!$DE$153:$DE$1048576,0),MATCH((CUADRO!Q$5&amp;$E920),'Hoja de Trabajo para listado'!$DE$151:$DG$151,0)),0)+IFERROR(INDEX('Hoja de Trabajo para listado'!$CD$155:$DC$1048576,MATCH($A920,'Hoja de Trabajo para listado'!$CD$155:$CD$1048576,0),MATCH((CUADRO!Q$5&amp;$E920),'Hoja de Trabajo para listado'!$CD$151:$DC$151,0)),0)</f>
        <v>0</v>
      </c>
      <c r="R920" s="314">
        <f t="shared" ca="1" si="28"/>
        <v>250</v>
      </c>
      <c r="S920" s="353"/>
      <c r="T920" s="314">
        <f ca="1">+T921</f>
        <v>10114.210000000001</v>
      </c>
      <c r="U920" s="313">
        <f t="shared" si="29"/>
        <v>1</v>
      </c>
      <c r="V920" s="319" t="str">
        <f>+VLOOKUP(A920,bd_lista!$A$3:$E$593,5,FALSE)</f>
        <v>Instituciones Descentralizadas</v>
      </c>
      <c r="W920" s="425" t="str">
        <f>+V920</f>
        <v>Instituciones Descentralizadas</v>
      </c>
    </row>
    <row r="921" spans="1:23" customFormat="1" ht="15" customHeight="1">
      <c r="A921" s="323">
        <v>383</v>
      </c>
      <c r="B921" s="428"/>
      <c r="C921" s="339" t="str">
        <f>+VLOOKUP(A921,bd_lista!$A$3:$C$593,3,FALSE)</f>
        <v>Agencia Boliviana de Correos "Correos de Bolivia"</v>
      </c>
      <c r="D921" s="430"/>
      <c r="E921" s="319" t="s">
        <v>1419</v>
      </c>
      <c r="F921" s="316">
        <f ca="1">+IFERROR(INDEX('Hoja de Trabajo para listado'!$A$155:$Z$1048576,MATCH($A921,'Hoja de Trabajo para listado'!$A$155:$A$1048576,0),MATCH((CUADRO!F$5&amp;$E921),'Hoja de Trabajo para listado'!$A$151:$Z$151,0)),0)+IFERROR(INDEX('Hoja de Trabajo para listado'!$AB$155:$BA$1048576,MATCH($A921,'Hoja de Trabajo para listado'!$AB$155:$AB$1048576,0),MATCH((CUADRO!F$5&amp;$E921),'Hoja de Trabajo para listado'!$AB$151:$BA$151,0)),0)+IFERROR(INDEX('Hoja de Trabajo para listado'!$BC$155:$CB$1048576,MATCH($A921,'Hoja de Trabajo para listado'!$BC$155:$BC$1048576,0),MATCH((CUADRO!F$5&amp;$E921),'Hoja de Trabajo para listado'!$BC$151:$CB$151,0)),0)+IFERROR(INDEX('Hoja de Trabajo para listado'!$DE$153:$DG$274,MATCH($A921,'Hoja de Trabajo para listado'!$DE$153:$DE$1048576,0),MATCH((CUADRO!F$5&amp;$E921),'Hoja de Trabajo para listado'!$DE$151:$DG$151,0)),0)+IFERROR(INDEX('Hoja de Trabajo para listado'!$CD$155:$DC$1048576,MATCH($A921,'Hoja de Trabajo para listado'!$CD$155:$CD$1048576,0),MATCH((CUADRO!F$5&amp;$E921),'Hoja de Trabajo para listado'!$CD$151:$DC$151,0)),0)</f>
        <v>1947.98</v>
      </c>
      <c r="G921" s="316">
        <f ca="1">+IFERROR(INDEX('Hoja de Trabajo para listado'!$A$155:$Z$1048576,MATCH($A921,'Hoja de Trabajo para listado'!$A$155:$A$1048576,0),MATCH((CUADRO!G$5&amp;$E921),'Hoja de Trabajo para listado'!$A$151:$Z$151,0)),0)+IFERROR(INDEX('Hoja de Trabajo para listado'!$AB$155:$BA$1048576,MATCH($A921,'Hoja de Trabajo para listado'!$AB$155:$AB$1048576,0),MATCH((CUADRO!G$5&amp;$E921),'Hoja de Trabajo para listado'!$AB$151:$BA$151,0)),0)+IFERROR(INDEX('Hoja de Trabajo para listado'!$BC$155:$CB$1048576,MATCH($A921,'Hoja de Trabajo para listado'!$BC$155:$BC$1048576,0),MATCH((CUADRO!G$5&amp;$E921),'Hoja de Trabajo para listado'!$BC$151:$CB$151,0)),0)+IFERROR(INDEX('Hoja de Trabajo para listado'!$DE$153:$DG$274,MATCH($A921,'Hoja de Trabajo para listado'!$DE$153:$DE$1048576,0),MATCH((CUADRO!G$5&amp;$E921),'Hoja de Trabajo para listado'!$DE$151:$DG$151,0)),0)+IFERROR(INDEX('Hoja de Trabajo para listado'!$CD$155:$DC$1048576,MATCH($A921,'Hoja de Trabajo para listado'!$CD$155:$CD$1048576,0),MATCH((CUADRO!G$5&amp;$E921),'Hoja de Trabajo para listado'!$CD$151:$DC$151,0)),0)</f>
        <v>7916.2300000000005</v>
      </c>
      <c r="H921" s="316">
        <f ca="1">+IFERROR(INDEX('Hoja de Trabajo para listado'!$A$155:$Z$1048576,MATCH($A921,'Hoja de Trabajo para listado'!$A$155:$A$1048576,0),MATCH((CUADRO!H$5&amp;$E921),'Hoja de Trabajo para listado'!$A$151:$Z$151,0)),0)+IFERROR(INDEX('Hoja de Trabajo para listado'!$AB$155:$BA$1048576,MATCH($A921,'Hoja de Trabajo para listado'!$AB$155:$AB$1048576,0),MATCH((CUADRO!H$5&amp;$E921),'Hoja de Trabajo para listado'!$AB$151:$BA$151,0)),0)+IFERROR(INDEX('Hoja de Trabajo para listado'!$BC$155:$CB$1048576,MATCH($A921,'Hoja de Trabajo para listado'!$BC$155:$BC$1048576,0),MATCH((CUADRO!H$5&amp;$E921),'Hoja de Trabajo para listado'!$BC$151:$CB$151,0)),0)+IFERROR(INDEX('Hoja de Trabajo para listado'!$DE$153:$DG$274,MATCH($A921,'Hoja de Trabajo para listado'!$DE$153:$DE$1048576,0),MATCH((CUADRO!H$5&amp;$E921),'Hoja de Trabajo para listado'!$DE$151:$DG$151,0)),0)+IFERROR(INDEX('Hoja de Trabajo para listado'!$CD$155:$DC$1048576,MATCH($A921,'Hoja de Trabajo para listado'!$CD$155:$CD$1048576,0),MATCH((CUADRO!H$5&amp;$E921),'Hoja de Trabajo para listado'!$CD$151:$DC$151,0)),0)</f>
        <v>0</v>
      </c>
      <c r="I921" s="316">
        <f ca="1">+IFERROR(INDEX('Hoja de Trabajo para listado'!$A$155:$Z$1048576,MATCH($A921,'Hoja de Trabajo para listado'!$A$155:$A$1048576,0),MATCH((CUADRO!I$5&amp;$E921),'Hoja de Trabajo para listado'!$A$151:$Z$151,0)),0)+IFERROR(INDEX('Hoja de Trabajo para listado'!$AB$155:$BA$1048576,MATCH($A921,'Hoja de Trabajo para listado'!$AB$155:$AB$1048576,0),MATCH((CUADRO!I$5&amp;$E921),'Hoja de Trabajo para listado'!$AB$151:$BA$151,0)),0)+IFERROR(INDEX('Hoja de Trabajo para listado'!$BC$155:$CB$1048576,MATCH($A921,'Hoja de Trabajo para listado'!$BC$155:$BC$1048576,0),MATCH((CUADRO!I$5&amp;$E921),'Hoja de Trabajo para listado'!$BC$151:$CB$151,0)),0)+IFERROR(INDEX('Hoja de Trabajo para listado'!$DE$153:$DG$274,MATCH($A921,'Hoja de Trabajo para listado'!$DE$153:$DE$1048576,0),MATCH((CUADRO!I$5&amp;$E921),'Hoja de Trabajo para listado'!$DE$151:$DG$151,0)),0)+IFERROR(INDEX('Hoja de Trabajo para listado'!$CD$155:$DC$1048576,MATCH($A921,'Hoja de Trabajo para listado'!$CD$155:$CD$1048576,0),MATCH((CUADRO!I$5&amp;$E921),'Hoja de Trabajo para listado'!$CD$151:$DC$151,0)),0)</f>
        <v>0</v>
      </c>
      <c r="J921" s="316">
        <f ca="1">+IFERROR(INDEX('Hoja de Trabajo para listado'!$A$155:$Z$1048576,MATCH($A921,'Hoja de Trabajo para listado'!$A$155:$A$1048576,0),MATCH((CUADRO!J$5&amp;$E921),'Hoja de Trabajo para listado'!$A$151:$Z$151,0)),0)+IFERROR(INDEX('Hoja de Trabajo para listado'!$AB$155:$BA$1048576,MATCH($A921,'Hoja de Trabajo para listado'!$AB$155:$AB$1048576,0),MATCH((CUADRO!J$5&amp;$E921),'Hoja de Trabajo para listado'!$AB$151:$BA$151,0)),0)+IFERROR(INDEX('Hoja de Trabajo para listado'!$BC$155:$CB$1048576,MATCH($A921,'Hoja de Trabajo para listado'!$BC$155:$BC$1048576,0),MATCH((CUADRO!J$5&amp;$E921),'Hoja de Trabajo para listado'!$BC$151:$CB$151,0)),0)+IFERROR(INDEX('Hoja de Trabajo para listado'!$DE$153:$DG$274,MATCH($A921,'Hoja de Trabajo para listado'!$DE$153:$DE$1048576,0),MATCH((CUADRO!J$5&amp;$E921),'Hoja de Trabajo para listado'!$DE$151:$DG$151,0)),0)+IFERROR(INDEX('Hoja de Trabajo para listado'!$CD$155:$DC$1048576,MATCH($A921,'Hoja de Trabajo para listado'!$CD$155:$CD$1048576,0),MATCH((CUADRO!J$5&amp;$E921),'Hoja de Trabajo para listado'!$CD$151:$DC$151,0)),0)</f>
        <v>0</v>
      </c>
      <c r="K921" s="314">
        <f ca="1">+IFERROR(INDEX('Hoja de Trabajo para listado'!$A$155:$Z$1048576,MATCH($A921,'Hoja de Trabajo para listado'!$A$155:$A$1048576,0),MATCH((CUADRO!K$5&amp;$E921),'Hoja de Trabajo para listado'!$A$151:$Z$151,0)),0)+IFERROR(INDEX('Hoja de Trabajo para listado'!$AB$155:$BA$1048576,MATCH($A921,'Hoja de Trabajo para listado'!$AB$155:$AB$1048576,0),MATCH((CUADRO!K$5&amp;$E921),'Hoja de Trabajo para listado'!$AB$151:$BA$151,0)),0)+IFERROR(INDEX('Hoja de Trabajo para listado'!$BC$155:$CB$1048576,MATCH($A921,'Hoja de Trabajo para listado'!$BC$155:$BC$1048576,0),MATCH((CUADRO!K$5&amp;$E921),'Hoja de Trabajo para listado'!$BC$151:$CB$151,0)),0)+IFERROR(INDEX('Hoja de Trabajo para listado'!$DE$153:$DG$274,MATCH($A921,'Hoja de Trabajo para listado'!$DE$153:$DE$1048576,0),MATCH((CUADRO!K$5&amp;$E921),'Hoja de Trabajo para listado'!$DE$151:$DG$151,0)),0)+IFERROR(INDEX('Hoja de Trabajo para listado'!$CD$155:$DC$1048576,MATCH($A921,'Hoja de Trabajo para listado'!$CD$155:$CD$1048576,0),MATCH((CUADRO!K$5&amp;$E921),'Hoja de Trabajo para listado'!$CD$151:$DC$151,0)),0)</f>
        <v>0</v>
      </c>
      <c r="L921" s="314">
        <f ca="1">+IFERROR(INDEX('Hoja de Trabajo para listado'!$A$155:$Z$1048576,MATCH($A921,'Hoja de Trabajo para listado'!$A$155:$A$1048576,0),MATCH((CUADRO!L$5&amp;$E921),'Hoja de Trabajo para listado'!$A$151:$Z$151,0)),0)+IFERROR(INDEX('Hoja de Trabajo para listado'!$AB$155:$BA$1048576,MATCH($A921,'Hoja de Trabajo para listado'!$AB$155:$AB$1048576,0),MATCH((CUADRO!L$5&amp;$E921),'Hoja de Trabajo para listado'!$AB$151:$BA$151,0)),0)+IFERROR(INDEX('Hoja de Trabajo para listado'!$BC$155:$CB$1048576,MATCH($A921,'Hoja de Trabajo para listado'!$BC$155:$BC$1048576,0),MATCH((CUADRO!L$5&amp;$E921),'Hoja de Trabajo para listado'!$BC$151:$CB$151,0)),0)+IFERROR(INDEX('Hoja de Trabajo para listado'!$DE$153:$DG$274,MATCH($A921,'Hoja de Trabajo para listado'!$DE$153:$DE$1048576,0),MATCH((CUADRO!L$5&amp;$E921),'Hoja de Trabajo para listado'!$DE$151:$DG$151,0)),0)+IFERROR(INDEX('Hoja de Trabajo para listado'!$CD$155:$DC$1048576,MATCH($A921,'Hoja de Trabajo para listado'!$CD$155:$CD$1048576,0),MATCH((CUADRO!L$5&amp;$E921),'Hoja de Trabajo para listado'!$CD$151:$DC$151,0)),0)</f>
        <v>0</v>
      </c>
      <c r="M921" s="314">
        <f ca="1">+IFERROR(INDEX('Hoja de Trabajo para listado'!$A$155:$Z$1048576,MATCH($A921,'Hoja de Trabajo para listado'!$A$155:$A$1048576,0),MATCH((CUADRO!M$5&amp;$E921),'Hoja de Trabajo para listado'!$A$151:$Z$151,0)),0)+IFERROR(INDEX('Hoja de Trabajo para listado'!$AB$155:$BA$1048576,MATCH($A921,'Hoja de Trabajo para listado'!$AB$155:$AB$1048576,0),MATCH((CUADRO!M$5&amp;$E921),'Hoja de Trabajo para listado'!$AB$151:$BA$151,0)),0)+IFERROR(INDEX('Hoja de Trabajo para listado'!$BC$155:$CB$1048576,MATCH($A921,'Hoja de Trabajo para listado'!$BC$155:$BC$1048576,0),MATCH((CUADRO!M$5&amp;$E921),'Hoja de Trabajo para listado'!$BC$151:$CB$151,0)),0)+IFERROR(INDEX('Hoja de Trabajo para listado'!$DE$153:$DG$274,MATCH($A921,'Hoja de Trabajo para listado'!$DE$153:$DE$1048576,0),MATCH((CUADRO!M$5&amp;$E921),'Hoja de Trabajo para listado'!$DE$151:$DG$151,0)),0)+IFERROR(INDEX('Hoja de Trabajo para listado'!$CD$155:$DC$1048576,MATCH($A921,'Hoja de Trabajo para listado'!$CD$155:$CD$1048576,0),MATCH((CUADRO!M$5&amp;$E921),'Hoja de Trabajo para listado'!$CD$151:$DC$151,0)),0)</f>
        <v>0</v>
      </c>
      <c r="N921" s="314">
        <f ca="1">+IFERROR(INDEX('Hoja de Trabajo para listado'!$A$155:$Z$1048576,MATCH($A921,'Hoja de Trabajo para listado'!$A$155:$A$1048576,0),MATCH((CUADRO!N$5&amp;$E921),'Hoja de Trabajo para listado'!$A$151:$Z$151,0)),0)+IFERROR(INDEX('Hoja de Trabajo para listado'!$AB$155:$BA$1048576,MATCH($A921,'Hoja de Trabajo para listado'!$AB$155:$AB$1048576,0),MATCH((CUADRO!N$5&amp;$E921),'Hoja de Trabajo para listado'!$AB$151:$BA$151,0)),0)+IFERROR(INDEX('Hoja de Trabajo para listado'!$BC$155:$CB$1048576,MATCH($A921,'Hoja de Trabajo para listado'!$BC$155:$BC$1048576,0),MATCH((CUADRO!N$5&amp;$E921),'Hoja de Trabajo para listado'!$BC$151:$CB$151,0)),0)+IFERROR(INDEX('Hoja de Trabajo para listado'!$DE$153:$DG$274,MATCH($A921,'Hoja de Trabajo para listado'!$DE$153:$DE$1048576,0),MATCH((CUADRO!N$5&amp;$E921),'Hoja de Trabajo para listado'!$DE$151:$DG$151,0)),0)+IFERROR(INDEX('Hoja de Trabajo para listado'!$CD$155:$DC$1048576,MATCH($A921,'Hoja de Trabajo para listado'!$CD$155:$CD$1048576,0),MATCH((CUADRO!N$5&amp;$E921),'Hoja de Trabajo para listado'!$CD$151:$DC$151,0)),0)</f>
        <v>0</v>
      </c>
      <c r="O921" s="314">
        <f ca="1">+IFERROR(INDEX('Hoja de Trabajo para listado'!$A$155:$Z$1048576,MATCH($A921,'Hoja de Trabajo para listado'!$A$155:$A$1048576,0),MATCH((CUADRO!O$5&amp;$E921),'Hoja de Trabajo para listado'!$A$151:$Z$151,0)),0)+IFERROR(INDEX('Hoja de Trabajo para listado'!$AB$155:$BA$1048576,MATCH($A921,'Hoja de Trabajo para listado'!$AB$155:$AB$1048576,0),MATCH((CUADRO!O$5&amp;$E921),'Hoja de Trabajo para listado'!$AB$151:$BA$151,0)),0)+IFERROR(INDEX('Hoja de Trabajo para listado'!$BC$155:$CB$1048576,MATCH($A921,'Hoja de Trabajo para listado'!$BC$155:$BC$1048576,0),MATCH((CUADRO!O$5&amp;$E921),'Hoja de Trabajo para listado'!$BC$151:$CB$151,0)),0)+IFERROR(INDEX('Hoja de Trabajo para listado'!$DE$153:$DG$274,MATCH($A921,'Hoja de Trabajo para listado'!$DE$153:$DE$1048576,0),MATCH((CUADRO!O$5&amp;$E921),'Hoja de Trabajo para listado'!$DE$151:$DG$151,0)),0)+IFERROR(INDEX('Hoja de Trabajo para listado'!$CD$155:$DC$1048576,MATCH($A921,'Hoja de Trabajo para listado'!$CD$155:$CD$1048576,0),MATCH((CUADRO!O$5&amp;$E921),'Hoja de Trabajo para listado'!$CD$151:$DC$151,0)),0)</f>
        <v>0</v>
      </c>
      <c r="P921" s="314">
        <f ca="1">+IFERROR(INDEX('Hoja de Trabajo para listado'!$A$155:$Z$1048576,MATCH($A921,'Hoja de Trabajo para listado'!$A$155:$A$1048576,0),MATCH((CUADRO!P$5&amp;$E921),'Hoja de Trabajo para listado'!$A$151:$Z$151,0)),0)+IFERROR(INDEX('Hoja de Trabajo para listado'!$AB$155:$BA$1048576,MATCH($A921,'Hoja de Trabajo para listado'!$AB$155:$AB$1048576,0),MATCH((CUADRO!P$5&amp;$E921),'Hoja de Trabajo para listado'!$AB$151:$BA$151,0)),0)+IFERROR(INDEX('Hoja de Trabajo para listado'!$BC$155:$CB$1048576,MATCH($A921,'Hoja de Trabajo para listado'!$BC$155:$BC$1048576,0),MATCH((CUADRO!P$5&amp;$E921),'Hoja de Trabajo para listado'!$BC$151:$CB$151,0)),0)+IFERROR(INDEX('Hoja de Trabajo para listado'!$DE$153:$DG$274,MATCH($A921,'Hoja de Trabajo para listado'!$DE$153:$DE$1048576,0),MATCH((CUADRO!P$5&amp;$E921),'Hoja de Trabajo para listado'!$DE$151:$DG$151,0)),0)+IFERROR(INDEX('Hoja de Trabajo para listado'!$CD$155:$DC$1048576,MATCH($A921,'Hoja de Trabajo para listado'!$CD$155:$CD$1048576,0),MATCH((CUADRO!P$5&amp;$E921),'Hoja de Trabajo para listado'!$CD$151:$DC$151,0)),0)</f>
        <v>0</v>
      </c>
      <c r="Q921" s="314">
        <f ca="1">+IFERROR(INDEX('Hoja de Trabajo para listado'!$A$155:$Z$1048576,MATCH($A921,'Hoja de Trabajo para listado'!$A$155:$A$1048576,0),MATCH((CUADRO!Q$5&amp;$E921),'Hoja de Trabajo para listado'!$A$151:$Z$151,0)),0)+IFERROR(INDEX('Hoja de Trabajo para listado'!$AB$155:$BA$1048576,MATCH($A921,'Hoja de Trabajo para listado'!$AB$155:$AB$1048576,0),MATCH((CUADRO!Q$5&amp;$E921),'Hoja de Trabajo para listado'!$AB$151:$BA$151,0)),0)+IFERROR(INDEX('Hoja de Trabajo para listado'!$BC$155:$CB$1048576,MATCH($A921,'Hoja de Trabajo para listado'!$BC$155:$BC$1048576,0),MATCH((CUADRO!Q$5&amp;$E921),'Hoja de Trabajo para listado'!$BC$151:$CB$151,0)),0)+IFERROR(INDEX('Hoja de Trabajo para listado'!$DE$153:$DG$274,MATCH($A921,'Hoja de Trabajo para listado'!$DE$153:$DE$1048576,0),MATCH((CUADRO!Q$5&amp;$E921),'Hoja de Trabajo para listado'!$DE$151:$DG$151,0)),0)+IFERROR(INDEX('Hoja de Trabajo para listado'!$CD$155:$DC$1048576,MATCH($A921,'Hoja de Trabajo para listado'!$CD$155:$CD$1048576,0),MATCH((CUADRO!Q$5&amp;$E921),'Hoja de Trabajo para listado'!$CD$151:$DC$151,0)),0)</f>
        <v>0</v>
      </c>
      <c r="R921" s="316">
        <f t="shared" ca="1" si="28"/>
        <v>9864.2100000000009</v>
      </c>
      <c r="S921" s="352">
        <f ca="1">+R920+R921</f>
        <v>10114.210000000001</v>
      </c>
      <c r="T921" s="314">
        <f ca="1">+S921</f>
        <v>10114.210000000001</v>
      </c>
      <c r="U921" s="348">
        <f t="shared" si="29"/>
        <v>2</v>
      </c>
      <c r="V921" s="319" t="str">
        <f>+VLOOKUP(A921,bd_lista!$A$3:$E$593,5,FALSE)</f>
        <v>Instituciones Descentralizadas</v>
      </c>
      <c r="W921" s="426"/>
    </row>
    <row r="922" spans="1:23" customFormat="1" ht="15" customHeight="1">
      <c r="A922" s="323">
        <v>385</v>
      </c>
      <c r="B922" s="427">
        <f>+A922</f>
        <v>385</v>
      </c>
      <c r="C922" s="318" t="str">
        <f>+VLOOKUP(A922,bd_lista!$A$3:$C$593,3,FALSE)</f>
        <v>Autoridad de Supervisión de la Seguridad Social de Corto Plazo</v>
      </c>
      <c r="D922" s="429" t="str">
        <f>+C922</f>
        <v>Autoridad de Supervisión de la Seguridad Social de Corto Plazo</v>
      </c>
      <c r="E922" s="339" t="s">
        <v>1418</v>
      </c>
      <c r="F922" s="314">
        <f ca="1">+IFERROR(INDEX('Hoja de Trabajo para listado'!$A$155:$Z$1048576,MATCH($A922,'Hoja de Trabajo para listado'!$A$155:$A$1048576,0),MATCH((CUADRO!F$5&amp;$E922),'Hoja de Trabajo para listado'!$A$151:$Z$151,0)),0)+IFERROR(INDEX('Hoja de Trabajo para listado'!$AB$155:$BA$1048576,MATCH($A922,'Hoja de Trabajo para listado'!$AB$155:$AB$1048576,0),MATCH((CUADRO!F$5&amp;$E922),'Hoja de Trabajo para listado'!$AB$151:$BA$151,0)),0)+IFERROR(INDEX('Hoja de Trabajo para listado'!$BC$155:$CB$1048576,MATCH($A922,'Hoja de Trabajo para listado'!$BC$155:$BC$1048576,0),MATCH((CUADRO!F$5&amp;$E922),'Hoja de Trabajo para listado'!$BC$151:$CB$151,0)),0)+IFERROR(INDEX('Hoja de Trabajo para listado'!$DE$153:$DG$274,MATCH($A922,'Hoja de Trabajo para listado'!$DE$153:$DE$1048576,0),MATCH((CUADRO!F$5&amp;$E922),'Hoja de Trabajo para listado'!$DE$151:$DG$151,0)),0)+IFERROR(INDEX('Hoja de Trabajo para listado'!$CD$155:$DC$1048576,MATCH($A922,'Hoja de Trabajo para listado'!$CD$155:$CD$1048576,0),MATCH((CUADRO!F$5&amp;$E922),'Hoja de Trabajo para listado'!$CD$151:$DC$151,0)),0)</f>
        <v>0</v>
      </c>
      <c r="G922" s="314">
        <f ca="1">+IFERROR(INDEX('Hoja de Trabajo para listado'!$A$155:$Z$1048576,MATCH($A922,'Hoja de Trabajo para listado'!$A$155:$A$1048576,0),MATCH((CUADRO!G$5&amp;$E922),'Hoja de Trabajo para listado'!$A$151:$Z$151,0)),0)+IFERROR(INDEX('Hoja de Trabajo para listado'!$AB$155:$BA$1048576,MATCH($A922,'Hoja de Trabajo para listado'!$AB$155:$AB$1048576,0),MATCH((CUADRO!G$5&amp;$E922),'Hoja de Trabajo para listado'!$AB$151:$BA$151,0)),0)+IFERROR(INDEX('Hoja de Trabajo para listado'!$BC$155:$CB$1048576,MATCH($A922,'Hoja de Trabajo para listado'!$BC$155:$BC$1048576,0),MATCH((CUADRO!G$5&amp;$E922),'Hoja de Trabajo para listado'!$BC$151:$CB$151,0)),0)+IFERROR(INDEX('Hoja de Trabajo para listado'!$DE$153:$DG$274,MATCH($A922,'Hoja de Trabajo para listado'!$DE$153:$DE$1048576,0),MATCH((CUADRO!G$5&amp;$E922),'Hoja de Trabajo para listado'!$DE$151:$DG$151,0)),0)+IFERROR(INDEX('Hoja de Trabajo para listado'!$CD$155:$DC$1048576,MATCH($A922,'Hoja de Trabajo para listado'!$CD$155:$CD$1048576,0),MATCH((CUADRO!G$5&amp;$E922),'Hoja de Trabajo para listado'!$CD$151:$DC$151,0)),0)</f>
        <v>0</v>
      </c>
      <c r="H922" s="314">
        <f ca="1">+IFERROR(INDEX('Hoja de Trabajo para listado'!$A$155:$Z$1048576,MATCH($A922,'Hoja de Trabajo para listado'!$A$155:$A$1048576,0),MATCH((CUADRO!H$5&amp;$E922),'Hoja de Trabajo para listado'!$A$151:$Z$151,0)),0)+IFERROR(INDEX('Hoja de Trabajo para listado'!$AB$155:$BA$1048576,MATCH($A922,'Hoja de Trabajo para listado'!$AB$155:$AB$1048576,0),MATCH((CUADRO!H$5&amp;$E922),'Hoja de Trabajo para listado'!$AB$151:$BA$151,0)),0)+IFERROR(INDEX('Hoja de Trabajo para listado'!$BC$155:$CB$1048576,MATCH($A922,'Hoja de Trabajo para listado'!$BC$155:$BC$1048576,0),MATCH((CUADRO!H$5&amp;$E922),'Hoja de Trabajo para listado'!$BC$151:$CB$151,0)),0)+IFERROR(INDEX('Hoja de Trabajo para listado'!$DE$153:$DG$274,MATCH($A922,'Hoja de Trabajo para listado'!$DE$153:$DE$1048576,0),MATCH((CUADRO!H$5&amp;$E922),'Hoja de Trabajo para listado'!$DE$151:$DG$151,0)),0)+IFERROR(INDEX('Hoja de Trabajo para listado'!$CD$155:$DC$1048576,MATCH($A922,'Hoja de Trabajo para listado'!$CD$155:$CD$1048576,0),MATCH((CUADRO!H$5&amp;$E922),'Hoja de Trabajo para listado'!$CD$151:$DC$151,0)),0)</f>
        <v>0</v>
      </c>
      <c r="I922" s="314">
        <f ca="1">+IFERROR(INDEX('Hoja de Trabajo para listado'!$A$155:$Z$1048576,MATCH($A922,'Hoja de Trabajo para listado'!$A$155:$A$1048576,0),MATCH((CUADRO!I$5&amp;$E922),'Hoja de Trabajo para listado'!$A$151:$Z$151,0)),0)+IFERROR(INDEX('Hoja de Trabajo para listado'!$AB$155:$BA$1048576,MATCH($A922,'Hoja de Trabajo para listado'!$AB$155:$AB$1048576,0),MATCH((CUADRO!I$5&amp;$E922),'Hoja de Trabajo para listado'!$AB$151:$BA$151,0)),0)+IFERROR(INDEX('Hoja de Trabajo para listado'!$BC$155:$CB$1048576,MATCH($A922,'Hoja de Trabajo para listado'!$BC$155:$BC$1048576,0),MATCH((CUADRO!I$5&amp;$E922),'Hoja de Trabajo para listado'!$BC$151:$CB$151,0)),0)+IFERROR(INDEX('Hoja de Trabajo para listado'!$DE$153:$DG$274,MATCH($A922,'Hoja de Trabajo para listado'!$DE$153:$DE$1048576,0),MATCH((CUADRO!I$5&amp;$E922),'Hoja de Trabajo para listado'!$DE$151:$DG$151,0)),0)+IFERROR(INDEX('Hoja de Trabajo para listado'!$CD$155:$DC$1048576,MATCH($A922,'Hoja de Trabajo para listado'!$CD$155:$CD$1048576,0),MATCH((CUADRO!I$5&amp;$E922),'Hoja de Trabajo para listado'!$CD$151:$DC$151,0)),0)</f>
        <v>0</v>
      </c>
      <c r="J922" s="314">
        <f ca="1">+IFERROR(INDEX('Hoja de Trabajo para listado'!$A$155:$Z$1048576,MATCH($A922,'Hoja de Trabajo para listado'!$A$155:$A$1048576,0),MATCH((CUADRO!J$5&amp;$E922),'Hoja de Trabajo para listado'!$A$151:$Z$151,0)),0)+IFERROR(INDEX('Hoja de Trabajo para listado'!$AB$155:$BA$1048576,MATCH($A922,'Hoja de Trabajo para listado'!$AB$155:$AB$1048576,0),MATCH((CUADRO!J$5&amp;$E922),'Hoja de Trabajo para listado'!$AB$151:$BA$151,0)),0)+IFERROR(INDEX('Hoja de Trabajo para listado'!$BC$155:$CB$1048576,MATCH($A922,'Hoja de Trabajo para listado'!$BC$155:$BC$1048576,0),MATCH((CUADRO!J$5&amp;$E922),'Hoja de Trabajo para listado'!$BC$151:$CB$151,0)),0)+IFERROR(INDEX('Hoja de Trabajo para listado'!$DE$153:$DG$274,MATCH($A922,'Hoja de Trabajo para listado'!$DE$153:$DE$1048576,0),MATCH((CUADRO!J$5&amp;$E922),'Hoja de Trabajo para listado'!$DE$151:$DG$151,0)),0)+IFERROR(INDEX('Hoja de Trabajo para listado'!$CD$155:$DC$1048576,MATCH($A922,'Hoja de Trabajo para listado'!$CD$155:$CD$1048576,0),MATCH((CUADRO!J$5&amp;$E922),'Hoja de Trabajo para listado'!$CD$151:$DC$151,0)),0)</f>
        <v>0</v>
      </c>
      <c r="K922" s="314">
        <f ca="1">+IFERROR(INDEX('Hoja de Trabajo para listado'!$A$155:$Z$1048576,MATCH($A922,'Hoja de Trabajo para listado'!$A$155:$A$1048576,0),MATCH((CUADRO!K$5&amp;$E922),'Hoja de Trabajo para listado'!$A$151:$Z$151,0)),0)+IFERROR(INDEX('Hoja de Trabajo para listado'!$AB$155:$BA$1048576,MATCH($A922,'Hoja de Trabajo para listado'!$AB$155:$AB$1048576,0),MATCH((CUADRO!K$5&amp;$E922),'Hoja de Trabajo para listado'!$AB$151:$BA$151,0)),0)+IFERROR(INDEX('Hoja de Trabajo para listado'!$BC$155:$CB$1048576,MATCH($A922,'Hoja de Trabajo para listado'!$BC$155:$BC$1048576,0),MATCH((CUADRO!K$5&amp;$E922),'Hoja de Trabajo para listado'!$BC$151:$CB$151,0)),0)+IFERROR(INDEX('Hoja de Trabajo para listado'!$DE$153:$DG$274,MATCH($A922,'Hoja de Trabajo para listado'!$DE$153:$DE$1048576,0),MATCH((CUADRO!K$5&amp;$E922),'Hoja de Trabajo para listado'!$DE$151:$DG$151,0)),0)+IFERROR(INDEX('Hoja de Trabajo para listado'!$CD$155:$DC$1048576,MATCH($A922,'Hoja de Trabajo para listado'!$CD$155:$CD$1048576,0),MATCH((CUADRO!K$5&amp;$E922),'Hoja de Trabajo para listado'!$CD$151:$DC$151,0)),0)</f>
        <v>0</v>
      </c>
      <c r="L922" s="314">
        <f ca="1">+IFERROR(INDEX('Hoja de Trabajo para listado'!$A$155:$Z$1048576,MATCH($A922,'Hoja de Trabajo para listado'!$A$155:$A$1048576,0),MATCH((CUADRO!L$5&amp;$E922),'Hoja de Trabajo para listado'!$A$151:$Z$151,0)),0)+IFERROR(INDEX('Hoja de Trabajo para listado'!$AB$155:$BA$1048576,MATCH($A922,'Hoja de Trabajo para listado'!$AB$155:$AB$1048576,0),MATCH((CUADRO!L$5&amp;$E922),'Hoja de Trabajo para listado'!$AB$151:$BA$151,0)),0)+IFERROR(INDEX('Hoja de Trabajo para listado'!$BC$155:$CB$1048576,MATCH($A922,'Hoja de Trabajo para listado'!$BC$155:$BC$1048576,0),MATCH((CUADRO!L$5&amp;$E922),'Hoja de Trabajo para listado'!$BC$151:$CB$151,0)),0)+IFERROR(INDEX('Hoja de Trabajo para listado'!$DE$153:$DG$274,MATCH($A922,'Hoja de Trabajo para listado'!$DE$153:$DE$1048576,0),MATCH((CUADRO!L$5&amp;$E922),'Hoja de Trabajo para listado'!$DE$151:$DG$151,0)),0)+IFERROR(INDEX('Hoja de Trabajo para listado'!$CD$155:$DC$1048576,MATCH($A922,'Hoja de Trabajo para listado'!$CD$155:$CD$1048576,0),MATCH((CUADRO!L$5&amp;$E922),'Hoja de Trabajo para listado'!$CD$151:$DC$151,0)),0)</f>
        <v>0</v>
      </c>
      <c r="M922" s="314">
        <f ca="1">+IFERROR(INDEX('Hoja de Trabajo para listado'!$A$155:$Z$1048576,MATCH($A922,'Hoja de Trabajo para listado'!$A$155:$A$1048576,0),MATCH((CUADRO!M$5&amp;$E922),'Hoja de Trabajo para listado'!$A$151:$Z$151,0)),0)+IFERROR(INDEX('Hoja de Trabajo para listado'!$AB$155:$BA$1048576,MATCH($A922,'Hoja de Trabajo para listado'!$AB$155:$AB$1048576,0),MATCH((CUADRO!M$5&amp;$E922),'Hoja de Trabajo para listado'!$AB$151:$BA$151,0)),0)+IFERROR(INDEX('Hoja de Trabajo para listado'!$BC$155:$CB$1048576,MATCH($A922,'Hoja de Trabajo para listado'!$BC$155:$BC$1048576,0),MATCH((CUADRO!M$5&amp;$E922),'Hoja de Trabajo para listado'!$BC$151:$CB$151,0)),0)+IFERROR(INDEX('Hoja de Trabajo para listado'!$DE$153:$DG$274,MATCH($A922,'Hoja de Trabajo para listado'!$DE$153:$DE$1048576,0),MATCH((CUADRO!M$5&amp;$E922),'Hoja de Trabajo para listado'!$DE$151:$DG$151,0)),0)+IFERROR(INDEX('Hoja de Trabajo para listado'!$CD$155:$DC$1048576,MATCH($A922,'Hoja de Trabajo para listado'!$CD$155:$CD$1048576,0),MATCH((CUADRO!M$5&amp;$E922),'Hoja de Trabajo para listado'!$CD$151:$DC$151,0)),0)</f>
        <v>0</v>
      </c>
      <c r="N922" s="314">
        <f ca="1">+IFERROR(INDEX('Hoja de Trabajo para listado'!$A$155:$Z$1048576,MATCH($A922,'Hoja de Trabajo para listado'!$A$155:$A$1048576,0),MATCH((CUADRO!N$5&amp;$E922),'Hoja de Trabajo para listado'!$A$151:$Z$151,0)),0)+IFERROR(INDEX('Hoja de Trabajo para listado'!$AB$155:$BA$1048576,MATCH($A922,'Hoja de Trabajo para listado'!$AB$155:$AB$1048576,0),MATCH((CUADRO!N$5&amp;$E922),'Hoja de Trabajo para listado'!$AB$151:$BA$151,0)),0)+IFERROR(INDEX('Hoja de Trabajo para listado'!$BC$155:$CB$1048576,MATCH($A922,'Hoja de Trabajo para listado'!$BC$155:$BC$1048576,0),MATCH((CUADRO!N$5&amp;$E922),'Hoja de Trabajo para listado'!$BC$151:$CB$151,0)),0)+IFERROR(INDEX('Hoja de Trabajo para listado'!$DE$153:$DG$274,MATCH($A922,'Hoja de Trabajo para listado'!$DE$153:$DE$1048576,0),MATCH((CUADRO!N$5&amp;$E922),'Hoja de Trabajo para listado'!$DE$151:$DG$151,0)),0)+IFERROR(INDEX('Hoja de Trabajo para listado'!$CD$155:$DC$1048576,MATCH($A922,'Hoja de Trabajo para listado'!$CD$155:$CD$1048576,0),MATCH((CUADRO!N$5&amp;$E922),'Hoja de Trabajo para listado'!$CD$151:$DC$151,0)),0)</f>
        <v>0</v>
      </c>
      <c r="O922" s="314">
        <f ca="1">+IFERROR(INDEX('Hoja de Trabajo para listado'!$A$155:$Z$1048576,MATCH($A922,'Hoja de Trabajo para listado'!$A$155:$A$1048576,0),MATCH((CUADRO!O$5&amp;$E922),'Hoja de Trabajo para listado'!$A$151:$Z$151,0)),0)+IFERROR(INDEX('Hoja de Trabajo para listado'!$AB$155:$BA$1048576,MATCH($A922,'Hoja de Trabajo para listado'!$AB$155:$AB$1048576,0),MATCH((CUADRO!O$5&amp;$E922),'Hoja de Trabajo para listado'!$AB$151:$BA$151,0)),0)+IFERROR(INDEX('Hoja de Trabajo para listado'!$BC$155:$CB$1048576,MATCH($A922,'Hoja de Trabajo para listado'!$BC$155:$BC$1048576,0),MATCH((CUADRO!O$5&amp;$E922),'Hoja de Trabajo para listado'!$BC$151:$CB$151,0)),0)+IFERROR(INDEX('Hoja de Trabajo para listado'!$DE$153:$DG$274,MATCH($A922,'Hoja de Trabajo para listado'!$DE$153:$DE$1048576,0),MATCH((CUADRO!O$5&amp;$E922),'Hoja de Trabajo para listado'!$DE$151:$DG$151,0)),0)+IFERROR(INDEX('Hoja de Trabajo para listado'!$CD$155:$DC$1048576,MATCH($A922,'Hoja de Trabajo para listado'!$CD$155:$CD$1048576,0),MATCH((CUADRO!O$5&amp;$E922),'Hoja de Trabajo para listado'!$CD$151:$DC$151,0)),0)</f>
        <v>0</v>
      </c>
      <c r="P922" s="314">
        <f ca="1">+IFERROR(INDEX('Hoja de Trabajo para listado'!$A$155:$Z$1048576,MATCH($A922,'Hoja de Trabajo para listado'!$A$155:$A$1048576,0),MATCH((CUADRO!P$5&amp;$E922),'Hoja de Trabajo para listado'!$A$151:$Z$151,0)),0)+IFERROR(INDEX('Hoja de Trabajo para listado'!$AB$155:$BA$1048576,MATCH($A922,'Hoja de Trabajo para listado'!$AB$155:$AB$1048576,0),MATCH((CUADRO!P$5&amp;$E922),'Hoja de Trabajo para listado'!$AB$151:$BA$151,0)),0)+IFERROR(INDEX('Hoja de Trabajo para listado'!$BC$155:$CB$1048576,MATCH($A922,'Hoja de Trabajo para listado'!$BC$155:$BC$1048576,0),MATCH((CUADRO!P$5&amp;$E922),'Hoja de Trabajo para listado'!$BC$151:$CB$151,0)),0)+IFERROR(INDEX('Hoja de Trabajo para listado'!$DE$153:$DG$274,MATCH($A922,'Hoja de Trabajo para listado'!$DE$153:$DE$1048576,0),MATCH((CUADRO!P$5&amp;$E922),'Hoja de Trabajo para listado'!$DE$151:$DG$151,0)),0)+IFERROR(INDEX('Hoja de Trabajo para listado'!$CD$155:$DC$1048576,MATCH($A922,'Hoja de Trabajo para listado'!$CD$155:$CD$1048576,0),MATCH((CUADRO!P$5&amp;$E922),'Hoja de Trabajo para listado'!$CD$151:$DC$151,0)),0)</f>
        <v>0</v>
      </c>
      <c r="Q922" s="314">
        <f ca="1">+IFERROR(INDEX('Hoja de Trabajo para listado'!$A$155:$Z$1048576,MATCH($A922,'Hoja de Trabajo para listado'!$A$155:$A$1048576,0),MATCH((CUADRO!Q$5&amp;$E922),'Hoja de Trabajo para listado'!$A$151:$Z$151,0)),0)+IFERROR(INDEX('Hoja de Trabajo para listado'!$AB$155:$BA$1048576,MATCH($A922,'Hoja de Trabajo para listado'!$AB$155:$AB$1048576,0),MATCH((CUADRO!Q$5&amp;$E922),'Hoja de Trabajo para listado'!$AB$151:$BA$151,0)),0)+IFERROR(INDEX('Hoja de Trabajo para listado'!$BC$155:$CB$1048576,MATCH($A922,'Hoja de Trabajo para listado'!$BC$155:$BC$1048576,0),MATCH((CUADRO!Q$5&amp;$E922),'Hoja de Trabajo para listado'!$BC$151:$CB$151,0)),0)+IFERROR(INDEX('Hoja de Trabajo para listado'!$DE$153:$DG$274,MATCH($A922,'Hoja de Trabajo para listado'!$DE$153:$DE$1048576,0),MATCH((CUADRO!Q$5&amp;$E922),'Hoja de Trabajo para listado'!$DE$151:$DG$151,0)),0)+IFERROR(INDEX('Hoja de Trabajo para listado'!$CD$155:$DC$1048576,MATCH($A922,'Hoja de Trabajo para listado'!$CD$155:$CD$1048576,0),MATCH((CUADRO!Q$5&amp;$E922),'Hoja de Trabajo para listado'!$CD$151:$DC$151,0)),0)</f>
        <v>0</v>
      </c>
      <c r="R922" s="314">
        <f t="shared" ca="1" si="28"/>
        <v>0</v>
      </c>
      <c r="S922" s="353"/>
      <c r="T922" s="314">
        <f ca="1">+T923</f>
        <v>9680.49</v>
      </c>
      <c r="U922" s="313">
        <f t="shared" si="29"/>
        <v>1</v>
      </c>
      <c r="V922" s="319" t="str">
        <f>+VLOOKUP(A922,bd_lista!$A$3:$E$593,5,FALSE)</f>
        <v>Instituciones Descentralizadas</v>
      </c>
      <c r="W922" s="425" t="str">
        <f>+V922</f>
        <v>Instituciones Descentralizadas</v>
      </c>
    </row>
    <row r="923" spans="1:23" customFormat="1" ht="15" customHeight="1">
      <c r="A923" s="323">
        <v>385</v>
      </c>
      <c r="B923" s="428"/>
      <c r="C923" s="339" t="str">
        <f>+VLOOKUP(A923,bd_lista!$A$3:$C$593,3,FALSE)</f>
        <v>Autoridad de Supervisión de la Seguridad Social de Corto Plazo</v>
      </c>
      <c r="D923" s="430"/>
      <c r="E923" s="319" t="s">
        <v>1419</v>
      </c>
      <c r="F923" s="316">
        <f ca="1">+IFERROR(INDEX('Hoja de Trabajo para listado'!$A$155:$Z$1048576,MATCH($A923,'Hoja de Trabajo para listado'!$A$155:$A$1048576,0),MATCH((CUADRO!F$5&amp;$E923),'Hoja de Trabajo para listado'!$A$151:$Z$151,0)),0)+IFERROR(INDEX('Hoja de Trabajo para listado'!$AB$155:$BA$1048576,MATCH($A923,'Hoja de Trabajo para listado'!$AB$155:$AB$1048576,0),MATCH((CUADRO!F$5&amp;$E923),'Hoja de Trabajo para listado'!$AB$151:$BA$151,0)),0)+IFERROR(INDEX('Hoja de Trabajo para listado'!$BC$155:$CB$1048576,MATCH($A923,'Hoja de Trabajo para listado'!$BC$155:$BC$1048576,0),MATCH((CUADRO!F$5&amp;$E923),'Hoja de Trabajo para listado'!$BC$151:$CB$151,0)),0)+IFERROR(INDEX('Hoja de Trabajo para listado'!$DE$153:$DG$274,MATCH($A923,'Hoja de Trabajo para listado'!$DE$153:$DE$1048576,0),MATCH((CUADRO!F$5&amp;$E923),'Hoja de Trabajo para listado'!$DE$151:$DG$151,0)),0)+IFERROR(INDEX('Hoja de Trabajo para listado'!$CD$155:$DC$1048576,MATCH($A923,'Hoja de Trabajo para listado'!$CD$155:$CD$1048576,0),MATCH((CUADRO!F$5&amp;$E923),'Hoja de Trabajo para listado'!$CD$151:$DC$151,0)),0)</f>
        <v>0</v>
      </c>
      <c r="G923" s="316">
        <f ca="1">+IFERROR(INDEX('Hoja de Trabajo para listado'!$A$155:$Z$1048576,MATCH($A923,'Hoja de Trabajo para listado'!$A$155:$A$1048576,0),MATCH((CUADRO!G$5&amp;$E923),'Hoja de Trabajo para listado'!$A$151:$Z$151,0)),0)+IFERROR(INDEX('Hoja de Trabajo para listado'!$AB$155:$BA$1048576,MATCH($A923,'Hoja de Trabajo para listado'!$AB$155:$AB$1048576,0),MATCH((CUADRO!G$5&amp;$E923),'Hoja de Trabajo para listado'!$AB$151:$BA$151,0)),0)+IFERROR(INDEX('Hoja de Trabajo para listado'!$BC$155:$CB$1048576,MATCH($A923,'Hoja de Trabajo para listado'!$BC$155:$BC$1048576,0),MATCH((CUADRO!G$5&amp;$E923),'Hoja de Trabajo para listado'!$BC$151:$CB$151,0)),0)+IFERROR(INDEX('Hoja de Trabajo para listado'!$DE$153:$DG$274,MATCH($A923,'Hoja de Trabajo para listado'!$DE$153:$DE$1048576,0),MATCH((CUADRO!G$5&amp;$E923),'Hoja de Trabajo para listado'!$DE$151:$DG$151,0)),0)+IFERROR(INDEX('Hoja de Trabajo para listado'!$CD$155:$DC$1048576,MATCH($A923,'Hoja de Trabajo para listado'!$CD$155:$CD$1048576,0),MATCH((CUADRO!G$5&amp;$E923),'Hoja de Trabajo para listado'!$CD$151:$DC$151,0)),0)</f>
        <v>0</v>
      </c>
      <c r="H923" s="316">
        <f ca="1">+IFERROR(INDEX('Hoja de Trabajo para listado'!$A$155:$Z$1048576,MATCH($A923,'Hoja de Trabajo para listado'!$A$155:$A$1048576,0),MATCH((CUADRO!H$5&amp;$E923),'Hoja de Trabajo para listado'!$A$151:$Z$151,0)),0)+IFERROR(INDEX('Hoja de Trabajo para listado'!$AB$155:$BA$1048576,MATCH($A923,'Hoja de Trabajo para listado'!$AB$155:$AB$1048576,0),MATCH((CUADRO!H$5&amp;$E923),'Hoja de Trabajo para listado'!$AB$151:$BA$151,0)),0)+IFERROR(INDEX('Hoja de Trabajo para listado'!$BC$155:$CB$1048576,MATCH($A923,'Hoja de Trabajo para listado'!$BC$155:$BC$1048576,0),MATCH((CUADRO!H$5&amp;$E923),'Hoja de Trabajo para listado'!$BC$151:$CB$151,0)),0)+IFERROR(INDEX('Hoja de Trabajo para listado'!$DE$153:$DG$274,MATCH($A923,'Hoja de Trabajo para listado'!$DE$153:$DE$1048576,0),MATCH((CUADRO!H$5&amp;$E923),'Hoja de Trabajo para listado'!$DE$151:$DG$151,0)),0)+IFERROR(INDEX('Hoja de Trabajo para listado'!$CD$155:$DC$1048576,MATCH($A923,'Hoja de Trabajo para listado'!$CD$155:$CD$1048576,0),MATCH((CUADRO!H$5&amp;$E923),'Hoja de Trabajo para listado'!$CD$151:$DC$151,0)),0)</f>
        <v>9680.49</v>
      </c>
      <c r="I923" s="316">
        <f ca="1">+IFERROR(INDEX('Hoja de Trabajo para listado'!$A$155:$Z$1048576,MATCH($A923,'Hoja de Trabajo para listado'!$A$155:$A$1048576,0),MATCH((CUADRO!I$5&amp;$E923),'Hoja de Trabajo para listado'!$A$151:$Z$151,0)),0)+IFERROR(INDEX('Hoja de Trabajo para listado'!$AB$155:$BA$1048576,MATCH($A923,'Hoja de Trabajo para listado'!$AB$155:$AB$1048576,0),MATCH((CUADRO!I$5&amp;$E923),'Hoja de Trabajo para listado'!$AB$151:$BA$151,0)),0)+IFERROR(INDEX('Hoja de Trabajo para listado'!$BC$155:$CB$1048576,MATCH($A923,'Hoja de Trabajo para listado'!$BC$155:$BC$1048576,0),MATCH((CUADRO!I$5&amp;$E923),'Hoja de Trabajo para listado'!$BC$151:$CB$151,0)),0)+IFERROR(INDEX('Hoja de Trabajo para listado'!$DE$153:$DG$274,MATCH($A923,'Hoja de Trabajo para listado'!$DE$153:$DE$1048576,0),MATCH((CUADRO!I$5&amp;$E923),'Hoja de Trabajo para listado'!$DE$151:$DG$151,0)),0)+IFERROR(INDEX('Hoja de Trabajo para listado'!$CD$155:$DC$1048576,MATCH($A923,'Hoja de Trabajo para listado'!$CD$155:$CD$1048576,0),MATCH((CUADRO!I$5&amp;$E923),'Hoja de Trabajo para listado'!$CD$151:$DC$151,0)),0)</f>
        <v>0</v>
      </c>
      <c r="J923" s="316">
        <f ca="1">+IFERROR(INDEX('Hoja de Trabajo para listado'!$A$155:$Z$1048576,MATCH($A923,'Hoja de Trabajo para listado'!$A$155:$A$1048576,0),MATCH((CUADRO!J$5&amp;$E923),'Hoja de Trabajo para listado'!$A$151:$Z$151,0)),0)+IFERROR(INDEX('Hoja de Trabajo para listado'!$AB$155:$BA$1048576,MATCH($A923,'Hoja de Trabajo para listado'!$AB$155:$AB$1048576,0),MATCH((CUADRO!J$5&amp;$E923),'Hoja de Trabajo para listado'!$AB$151:$BA$151,0)),0)+IFERROR(INDEX('Hoja de Trabajo para listado'!$BC$155:$CB$1048576,MATCH($A923,'Hoja de Trabajo para listado'!$BC$155:$BC$1048576,0),MATCH((CUADRO!J$5&amp;$E923),'Hoja de Trabajo para listado'!$BC$151:$CB$151,0)),0)+IFERROR(INDEX('Hoja de Trabajo para listado'!$DE$153:$DG$274,MATCH($A923,'Hoja de Trabajo para listado'!$DE$153:$DE$1048576,0),MATCH((CUADRO!J$5&amp;$E923),'Hoja de Trabajo para listado'!$DE$151:$DG$151,0)),0)+IFERROR(INDEX('Hoja de Trabajo para listado'!$CD$155:$DC$1048576,MATCH($A923,'Hoja de Trabajo para listado'!$CD$155:$CD$1048576,0),MATCH((CUADRO!J$5&amp;$E923),'Hoja de Trabajo para listado'!$CD$151:$DC$151,0)),0)</f>
        <v>0</v>
      </c>
      <c r="K923" s="314">
        <f ca="1">+IFERROR(INDEX('Hoja de Trabajo para listado'!$A$155:$Z$1048576,MATCH($A923,'Hoja de Trabajo para listado'!$A$155:$A$1048576,0),MATCH((CUADRO!K$5&amp;$E923),'Hoja de Trabajo para listado'!$A$151:$Z$151,0)),0)+IFERROR(INDEX('Hoja de Trabajo para listado'!$AB$155:$BA$1048576,MATCH($A923,'Hoja de Trabajo para listado'!$AB$155:$AB$1048576,0),MATCH((CUADRO!K$5&amp;$E923),'Hoja de Trabajo para listado'!$AB$151:$BA$151,0)),0)+IFERROR(INDEX('Hoja de Trabajo para listado'!$BC$155:$CB$1048576,MATCH($A923,'Hoja de Trabajo para listado'!$BC$155:$BC$1048576,0),MATCH((CUADRO!K$5&amp;$E923),'Hoja de Trabajo para listado'!$BC$151:$CB$151,0)),0)+IFERROR(INDEX('Hoja de Trabajo para listado'!$DE$153:$DG$274,MATCH($A923,'Hoja de Trabajo para listado'!$DE$153:$DE$1048576,0),MATCH((CUADRO!K$5&amp;$E923),'Hoja de Trabajo para listado'!$DE$151:$DG$151,0)),0)+IFERROR(INDEX('Hoja de Trabajo para listado'!$CD$155:$DC$1048576,MATCH($A923,'Hoja de Trabajo para listado'!$CD$155:$CD$1048576,0),MATCH((CUADRO!K$5&amp;$E923),'Hoja de Trabajo para listado'!$CD$151:$DC$151,0)),0)</f>
        <v>0</v>
      </c>
      <c r="L923" s="314">
        <f ca="1">+IFERROR(INDEX('Hoja de Trabajo para listado'!$A$155:$Z$1048576,MATCH($A923,'Hoja de Trabajo para listado'!$A$155:$A$1048576,0),MATCH((CUADRO!L$5&amp;$E923),'Hoja de Trabajo para listado'!$A$151:$Z$151,0)),0)+IFERROR(INDEX('Hoja de Trabajo para listado'!$AB$155:$BA$1048576,MATCH($A923,'Hoja de Trabajo para listado'!$AB$155:$AB$1048576,0),MATCH((CUADRO!L$5&amp;$E923),'Hoja de Trabajo para listado'!$AB$151:$BA$151,0)),0)+IFERROR(INDEX('Hoja de Trabajo para listado'!$BC$155:$CB$1048576,MATCH($A923,'Hoja de Trabajo para listado'!$BC$155:$BC$1048576,0),MATCH((CUADRO!L$5&amp;$E923),'Hoja de Trabajo para listado'!$BC$151:$CB$151,0)),0)+IFERROR(INDEX('Hoja de Trabajo para listado'!$DE$153:$DG$274,MATCH($A923,'Hoja de Trabajo para listado'!$DE$153:$DE$1048576,0),MATCH((CUADRO!L$5&amp;$E923),'Hoja de Trabajo para listado'!$DE$151:$DG$151,0)),0)+IFERROR(INDEX('Hoja de Trabajo para listado'!$CD$155:$DC$1048576,MATCH($A923,'Hoja de Trabajo para listado'!$CD$155:$CD$1048576,0),MATCH((CUADRO!L$5&amp;$E923),'Hoja de Trabajo para listado'!$CD$151:$DC$151,0)),0)</f>
        <v>0</v>
      </c>
      <c r="M923" s="314">
        <f ca="1">+IFERROR(INDEX('Hoja de Trabajo para listado'!$A$155:$Z$1048576,MATCH($A923,'Hoja de Trabajo para listado'!$A$155:$A$1048576,0),MATCH((CUADRO!M$5&amp;$E923),'Hoja de Trabajo para listado'!$A$151:$Z$151,0)),0)+IFERROR(INDEX('Hoja de Trabajo para listado'!$AB$155:$BA$1048576,MATCH($A923,'Hoja de Trabajo para listado'!$AB$155:$AB$1048576,0),MATCH((CUADRO!M$5&amp;$E923),'Hoja de Trabajo para listado'!$AB$151:$BA$151,0)),0)+IFERROR(INDEX('Hoja de Trabajo para listado'!$BC$155:$CB$1048576,MATCH($A923,'Hoja de Trabajo para listado'!$BC$155:$BC$1048576,0),MATCH((CUADRO!M$5&amp;$E923),'Hoja de Trabajo para listado'!$BC$151:$CB$151,0)),0)+IFERROR(INDEX('Hoja de Trabajo para listado'!$DE$153:$DG$274,MATCH($A923,'Hoja de Trabajo para listado'!$DE$153:$DE$1048576,0),MATCH((CUADRO!M$5&amp;$E923),'Hoja de Trabajo para listado'!$DE$151:$DG$151,0)),0)+IFERROR(INDEX('Hoja de Trabajo para listado'!$CD$155:$DC$1048576,MATCH($A923,'Hoja de Trabajo para listado'!$CD$155:$CD$1048576,0),MATCH((CUADRO!M$5&amp;$E923),'Hoja de Trabajo para listado'!$CD$151:$DC$151,0)),0)</f>
        <v>0</v>
      </c>
      <c r="N923" s="314">
        <f ca="1">+IFERROR(INDEX('Hoja de Trabajo para listado'!$A$155:$Z$1048576,MATCH($A923,'Hoja de Trabajo para listado'!$A$155:$A$1048576,0),MATCH((CUADRO!N$5&amp;$E923),'Hoja de Trabajo para listado'!$A$151:$Z$151,0)),0)+IFERROR(INDEX('Hoja de Trabajo para listado'!$AB$155:$BA$1048576,MATCH($A923,'Hoja de Trabajo para listado'!$AB$155:$AB$1048576,0),MATCH((CUADRO!N$5&amp;$E923),'Hoja de Trabajo para listado'!$AB$151:$BA$151,0)),0)+IFERROR(INDEX('Hoja de Trabajo para listado'!$BC$155:$CB$1048576,MATCH($A923,'Hoja de Trabajo para listado'!$BC$155:$BC$1048576,0),MATCH((CUADRO!N$5&amp;$E923),'Hoja de Trabajo para listado'!$BC$151:$CB$151,0)),0)+IFERROR(INDEX('Hoja de Trabajo para listado'!$DE$153:$DG$274,MATCH($A923,'Hoja de Trabajo para listado'!$DE$153:$DE$1048576,0),MATCH((CUADRO!N$5&amp;$E923),'Hoja de Trabajo para listado'!$DE$151:$DG$151,0)),0)+IFERROR(INDEX('Hoja de Trabajo para listado'!$CD$155:$DC$1048576,MATCH($A923,'Hoja de Trabajo para listado'!$CD$155:$CD$1048576,0),MATCH((CUADRO!N$5&amp;$E923),'Hoja de Trabajo para listado'!$CD$151:$DC$151,0)),0)</f>
        <v>0</v>
      </c>
      <c r="O923" s="314">
        <f ca="1">+IFERROR(INDEX('Hoja de Trabajo para listado'!$A$155:$Z$1048576,MATCH($A923,'Hoja de Trabajo para listado'!$A$155:$A$1048576,0),MATCH((CUADRO!O$5&amp;$E923),'Hoja de Trabajo para listado'!$A$151:$Z$151,0)),0)+IFERROR(INDEX('Hoja de Trabajo para listado'!$AB$155:$BA$1048576,MATCH($A923,'Hoja de Trabajo para listado'!$AB$155:$AB$1048576,0),MATCH((CUADRO!O$5&amp;$E923),'Hoja de Trabajo para listado'!$AB$151:$BA$151,0)),0)+IFERROR(INDEX('Hoja de Trabajo para listado'!$BC$155:$CB$1048576,MATCH($A923,'Hoja de Trabajo para listado'!$BC$155:$BC$1048576,0),MATCH((CUADRO!O$5&amp;$E923),'Hoja de Trabajo para listado'!$BC$151:$CB$151,0)),0)+IFERROR(INDEX('Hoja de Trabajo para listado'!$DE$153:$DG$274,MATCH($A923,'Hoja de Trabajo para listado'!$DE$153:$DE$1048576,0),MATCH((CUADRO!O$5&amp;$E923),'Hoja de Trabajo para listado'!$DE$151:$DG$151,0)),0)+IFERROR(INDEX('Hoja de Trabajo para listado'!$CD$155:$DC$1048576,MATCH($A923,'Hoja de Trabajo para listado'!$CD$155:$CD$1048576,0),MATCH((CUADRO!O$5&amp;$E923),'Hoja de Trabajo para listado'!$CD$151:$DC$151,0)),0)</f>
        <v>0</v>
      </c>
      <c r="P923" s="314">
        <f ca="1">+IFERROR(INDEX('Hoja de Trabajo para listado'!$A$155:$Z$1048576,MATCH($A923,'Hoja de Trabajo para listado'!$A$155:$A$1048576,0),MATCH((CUADRO!P$5&amp;$E923),'Hoja de Trabajo para listado'!$A$151:$Z$151,0)),0)+IFERROR(INDEX('Hoja de Trabajo para listado'!$AB$155:$BA$1048576,MATCH($A923,'Hoja de Trabajo para listado'!$AB$155:$AB$1048576,0),MATCH((CUADRO!P$5&amp;$E923),'Hoja de Trabajo para listado'!$AB$151:$BA$151,0)),0)+IFERROR(INDEX('Hoja de Trabajo para listado'!$BC$155:$CB$1048576,MATCH($A923,'Hoja de Trabajo para listado'!$BC$155:$BC$1048576,0),MATCH((CUADRO!P$5&amp;$E923),'Hoja de Trabajo para listado'!$BC$151:$CB$151,0)),0)+IFERROR(INDEX('Hoja de Trabajo para listado'!$DE$153:$DG$274,MATCH($A923,'Hoja de Trabajo para listado'!$DE$153:$DE$1048576,0),MATCH((CUADRO!P$5&amp;$E923),'Hoja de Trabajo para listado'!$DE$151:$DG$151,0)),0)+IFERROR(INDEX('Hoja de Trabajo para listado'!$CD$155:$DC$1048576,MATCH($A923,'Hoja de Trabajo para listado'!$CD$155:$CD$1048576,0),MATCH((CUADRO!P$5&amp;$E923),'Hoja de Trabajo para listado'!$CD$151:$DC$151,0)),0)</f>
        <v>0</v>
      </c>
      <c r="Q923" s="314">
        <f ca="1">+IFERROR(INDEX('Hoja de Trabajo para listado'!$A$155:$Z$1048576,MATCH($A923,'Hoja de Trabajo para listado'!$A$155:$A$1048576,0),MATCH((CUADRO!Q$5&amp;$E923),'Hoja de Trabajo para listado'!$A$151:$Z$151,0)),0)+IFERROR(INDEX('Hoja de Trabajo para listado'!$AB$155:$BA$1048576,MATCH($A923,'Hoja de Trabajo para listado'!$AB$155:$AB$1048576,0),MATCH((CUADRO!Q$5&amp;$E923),'Hoja de Trabajo para listado'!$AB$151:$BA$151,0)),0)+IFERROR(INDEX('Hoja de Trabajo para listado'!$BC$155:$CB$1048576,MATCH($A923,'Hoja de Trabajo para listado'!$BC$155:$BC$1048576,0),MATCH((CUADRO!Q$5&amp;$E923),'Hoja de Trabajo para listado'!$BC$151:$CB$151,0)),0)+IFERROR(INDEX('Hoja de Trabajo para listado'!$DE$153:$DG$274,MATCH($A923,'Hoja de Trabajo para listado'!$DE$153:$DE$1048576,0),MATCH((CUADRO!Q$5&amp;$E923),'Hoja de Trabajo para listado'!$DE$151:$DG$151,0)),0)+IFERROR(INDEX('Hoja de Trabajo para listado'!$CD$155:$DC$1048576,MATCH($A923,'Hoja de Trabajo para listado'!$CD$155:$CD$1048576,0),MATCH((CUADRO!Q$5&amp;$E923),'Hoja de Trabajo para listado'!$CD$151:$DC$151,0)),0)</f>
        <v>0</v>
      </c>
      <c r="R923" s="316">
        <f t="shared" ca="1" si="28"/>
        <v>9680.49</v>
      </c>
      <c r="S923" s="352">
        <f ca="1">+R922+R923</f>
        <v>9680.49</v>
      </c>
      <c r="T923" s="314">
        <f ca="1">+S923</f>
        <v>9680.49</v>
      </c>
      <c r="U923" s="348">
        <f t="shared" si="29"/>
        <v>2</v>
      </c>
      <c r="V923" s="319" t="str">
        <f>+VLOOKUP(A923,bd_lista!$A$3:$E$593,5,FALSE)</f>
        <v>Instituciones Descentralizadas</v>
      </c>
      <c r="W923" s="426"/>
    </row>
    <row r="924" spans="1:23" customFormat="1" ht="15" customHeight="1">
      <c r="A924" s="323">
        <v>269</v>
      </c>
      <c r="B924" s="427">
        <f>+A924</f>
        <v>269</v>
      </c>
      <c r="C924" s="318" t="str">
        <f>+VLOOKUP(A924,bd_lista!$A$3:$C$593,3,FALSE)</f>
        <v>Direc. Dptal. de Educación Potosí</v>
      </c>
      <c r="D924" s="429" t="str">
        <f>+C924</f>
        <v>Direc. Dptal. de Educación Potosí</v>
      </c>
      <c r="E924" s="339" t="s">
        <v>1418</v>
      </c>
      <c r="F924" s="314">
        <f ca="1">+IFERROR(INDEX('Hoja de Trabajo para listado'!$A$155:$Z$1048576,MATCH($A924,'Hoja de Trabajo para listado'!$A$155:$A$1048576,0),MATCH((CUADRO!F$5&amp;$E924),'Hoja de Trabajo para listado'!$A$151:$Z$151,0)),0)+IFERROR(INDEX('Hoja de Trabajo para listado'!$AB$155:$BA$1048576,MATCH($A924,'Hoja de Trabajo para listado'!$AB$155:$AB$1048576,0),MATCH((CUADRO!F$5&amp;$E924),'Hoja de Trabajo para listado'!$AB$151:$BA$151,0)),0)+IFERROR(INDEX('Hoja de Trabajo para listado'!$BC$155:$CB$1048576,MATCH($A924,'Hoja de Trabajo para listado'!$BC$155:$BC$1048576,0),MATCH((CUADRO!F$5&amp;$E924),'Hoja de Trabajo para listado'!$BC$151:$CB$151,0)),0)+IFERROR(INDEX('Hoja de Trabajo para listado'!$DE$153:$DG$274,MATCH($A924,'Hoja de Trabajo para listado'!$DE$153:$DE$1048576,0),MATCH((CUADRO!F$5&amp;$E924),'Hoja de Trabajo para listado'!$DE$151:$DG$151,0)),0)+IFERROR(INDEX('Hoja de Trabajo para listado'!$CD$155:$DC$1048576,MATCH($A924,'Hoja de Trabajo para listado'!$CD$155:$CD$1048576,0),MATCH((CUADRO!F$5&amp;$E924),'Hoja de Trabajo para listado'!$CD$151:$DC$151,0)),0)</f>
        <v>0</v>
      </c>
      <c r="G924" s="314">
        <f ca="1">+IFERROR(INDEX('Hoja de Trabajo para listado'!$A$155:$Z$1048576,MATCH($A924,'Hoja de Trabajo para listado'!$A$155:$A$1048576,0),MATCH((CUADRO!G$5&amp;$E924),'Hoja de Trabajo para listado'!$A$151:$Z$151,0)),0)+IFERROR(INDEX('Hoja de Trabajo para listado'!$AB$155:$BA$1048576,MATCH($A924,'Hoja de Trabajo para listado'!$AB$155:$AB$1048576,0),MATCH((CUADRO!G$5&amp;$E924),'Hoja de Trabajo para listado'!$AB$151:$BA$151,0)),0)+IFERROR(INDEX('Hoja de Trabajo para listado'!$BC$155:$CB$1048576,MATCH($A924,'Hoja de Trabajo para listado'!$BC$155:$BC$1048576,0),MATCH((CUADRO!G$5&amp;$E924),'Hoja de Trabajo para listado'!$BC$151:$CB$151,0)),0)+IFERROR(INDEX('Hoja de Trabajo para listado'!$DE$153:$DG$274,MATCH($A924,'Hoja de Trabajo para listado'!$DE$153:$DE$1048576,0),MATCH((CUADRO!G$5&amp;$E924),'Hoja de Trabajo para listado'!$DE$151:$DG$151,0)),0)+IFERROR(INDEX('Hoja de Trabajo para listado'!$CD$155:$DC$1048576,MATCH($A924,'Hoja de Trabajo para listado'!$CD$155:$CD$1048576,0),MATCH((CUADRO!G$5&amp;$E924),'Hoja de Trabajo para listado'!$CD$151:$DC$151,0)),0)</f>
        <v>0</v>
      </c>
      <c r="H924" s="314">
        <f ca="1">+IFERROR(INDEX('Hoja de Trabajo para listado'!$A$155:$Z$1048576,MATCH($A924,'Hoja de Trabajo para listado'!$A$155:$A$1048576,0),MATCH((CUADRO!H$5&amp;$E924),'Hoja de Trabajo para listado'!$A$151:$Z$151,0)),0)+IFERROR(INDEX('Hoja de Trabajo para listado'!$AB$155:$BA$1048576,MATCH($A924,'Hoja de Trabajo para listado'!$AB$155:$AB$1048576,0),MATCH((CUADRO!H$5&amp;$E924),'Hoja de Trabajo para listado'!$AB$151:$BA$151,0)),0)+IFERROR(INDEX('Hoja de Trabajo para listado'!$BC$155:$CB$1048576,MATCH($A924,'Hoja de Trabajo para listado'!$BC$155:$BC$1048576,0),MATCH((CUADRO!H$5&amp;$E924),'Hoja de Trabajo para listado'!$BC$151:$CB$151,0)),0)+IFERROR(INDEX('Hoja de Trabajo para listado'!$DE$153:$DG$274,MATCH($A924,'Hoja de Trabajo para listado'!$DE$153:$DE$1048576,0),MATCH((CUADRO!H$5&amp;$E924),'Hoja de Trabajo para listado'!$DE$151:$DG$151,0)),0)+IFERROR(INDEX('Hoja de Trabajo para listado'!$CD$155:$DC$1048576,MATCH($A924,'Hoja de Trabajo para listado'!$CD$155:$CD$1048576,0),MATCH((CUADRO!H$5&amp;$E924),'Hoja de Trabajo para listado'!$CD$151:$DC$151,0)),0)</f>
        <v>0</v>
      </c>
      <c r="I924" s="314">
        <f ca="1">+IFERROR(INDEX('Hoja de Trabajo para listado'!$A$155:$Z$1048576,MATCH($A924,'Hoja de Trabajo para listado'!$A$155:$A$1048576,0),MATCH((CUADRO!I$5&amp;$E924),'Hoja de Trabajo para listado'!$A$151:$Z$151,0)),0)+IFERROR(INDEX('Hoja de Trabajo para listado'!$AB$155:$BA$1048576,MATCH($A924,'Hoja de Trabajo para listado'!$AB$155:$AB$1048576,0),MATCH((CUADRO!I$5&amp;$E924),'Hoja de Trabajo para listado'!$AB$151:$BA$151,0)),0)+IFERROR(INDEX('Hoja de Trabajo para listado'!$BC$155:$CB$1048576,MATCH($A924,'Hoja de Trabajo para listado'!$BC$155:$BC$1048576,0),MATCH((CUADRO!I$5&amp;$E924),'Hoja de Trabajo para listado'!$BC$151:$CB$151,0)),0)+IFERROR(INDEX('Hoja de Trabajo para listado'!$DE$153:$DG$274,MATCH($A924,'Hoja de Trabajo para listado'!$DE$153:$DE$1048576,0),MATCH((CUADRO!I$5&amp;$E924),'Hoja de Trabajo para listado'!$DE$151:$DG$151,0)),0)+IFERROR(INDEX('Hoja de Trabajo para listado'!$CD$155:$DC$1048576,MATCH($A924,'Hoja de Trabajo para listado'!$CD$155:$CD$1048576,0),MATCH((CUADRO!I$5&amp;$E924),'Hoja de Trabajo para listado'!$CD$151:$DC$151,0)),0)</f>
        <v>0</v>
      </c>
      <c r="J924" s="314">
        <f ca="1">+IFERROR(INDEX('Hoja de Trabajo para listado'!$A$155:$Z$1048576,MATCH($A924,'Hoja de Trabajo para listado'!$A$155:$A$1048576,0),MATCH((CUADRO!J$5&amp;$E924),'Hoja de Trabajo para listado'!$A$151:$Z$151,0)),0)+IFERROR(INDEX('Hoja de Trabajo para listado'!$AB$155:$BA$1048576,MATCH($A924,'Hoja de Trabajo para listado'!$AB$155:$AB$1048576,0),MATCH((CUADRO!J$5&amp;$E924),'Hoja de Trabajo para listado'!$AB$151:$BA$151,0)),0)+IFERROR(INDEX('Hoja de Trabajo para listado'!$BC$155:$CB$1048576,MATCH($A924,'Hoja de Trabajo para listado'!$BC$155:$BC$1048576,0),MATCH((CUADRO!J$5&amp;$E924),'Hoja de Trabajo para listado'!$BC$151:$CB$151,0)),0)+IFERROR(INDEX('Hoja de Trabajo para listado'!$DE$153:$DG$274,MATCH($A924,'Hoja de Trabajo para listado'!$DE$153:$DE$1048576,0),MATCH((CUADRO!J$5&amp;$E924),'Hoja de Trabajo para listado'!$DE$151:$DG$151,0)),0)+IFERROR(INDEX('Hoja de Trabajo para listado'!$CD$155:$DC$1048576,MATCH($A924,'Hoja de Trabajo para listado'!$CD$155:$CD$1048576,0),MATCH((CUADRO!J$5&amp;$E924),'Hoja de Trabajo para listado'!$CD$151:$DC$151,0)),0)</f>
        <v>0</v>
      </c>
      <c r="K924" s="314">
        <f ca="1">+IFERROR(INDEX('Hoja de Trabajo para listado'!$A$155:$Z$1048576,MATCH($A924,'Hoja de Trabajo para listado'!$A$155:$A$1048576,0),MATCH((CUADRO!K$5&amp;$E924),'Hoja de Trabajo para listado'!$A$151:$Z$151,0)),0)+IFERROR(INDEX('Hoja de Trabajo para listado'!$AB$155:$BA$1048576,MATCH($A924,'Hoja de Trabajo para listado'!$AB$155:$AB$1048576,0),MATCH((CUADRO!K$5&amp;$E924),'Hoja de Trabajo para listado'!$AB$151:$BA$151,0)),0)+IFERROR(INDEX('Hoja de Trabajo para listado'!$BC$155:$CB$1048576,MATCH($A924,'Hoja de Trabajo para listado'!$BC$155:$BC$1048576,0),MATCH((CUADRO!K$5&amp;$E924),'Hoja de Trabajo para listado'!$BC$151:$CB$151,0)),0)+IFERROR(INDEX('Hoja de Trabajo para listado'!$DE$153:$DG$274,MATCH($A924,'Hoja de Trabajo para listado'!$DE$153:$DE$1048576,0),MATCH((CUADRO!K$5&amp;$E924),'Hoja de Trabajo para listado'!$DE$151:$DG$151,0)),0)+IFERROR(INDEX('Hoja de Trabajo para listado'!$CD$155:$DC$1048576,MATCH($A924,'Hoja de Trabajo para listado'!$CD$155:$CD$1048576,0),MATCH((CUADRO!K$5&amp;$E924),'Hoja de Trabajo para listado'!$CD$151:$DC$151,0)),0)</f>
        <v>0</v>
      </c>
      <c r="L924" s="314">
        <f ca="1">+IFERROR(INDEX('Hoja de Trabajo para listado'!$A$155:$Z$1048576,MATCH($A924,'Hoja de Trabajo para listado'!$A$155:$A$1048576,0),MATCH((CUADRO!L$5&amp;$E924),'Hoja de Trabajo para listado'!$A$151:$Z$151,0)),0)+IFERROR(INDEX('Hoja de Trabajo para listado'!$AB$155:$BA$1048576,MATCH($A924,'Hoja de Trabajo para listado'!$AB$155:$AB$1048576,0),MATCH((CUADRO!L$5&amp;$E924),'Hoja de Trabajo para listado'!$AB$151:$BA$151,0)),0)+IFERROR(INDEX('Hoja de Trabajo para listado'!$BC$155:$CB$1048576,MATCH($A924,'Hoja de Trabajo para listado'!$BC$155:$BC$1048576,0),MATCH((CUADRO!L$5&amp;$E924),'Hoja de Trabajo para listado'!$BC$151:$CB$151,0)),0)+IFERROR(INDEX('Hoja de Trabajo para listado'!$DE$153:$DG$274,MATCH($A924,'Hoja de Trabajo para listado'!$DE$153:$DE$1048576,0),MATCH((CUADRO!L$5&amp;$E924),'Hoja de Trabajo para listado'!$DE$151:$DG$151,0)),0)+IFERROR(INDEX('Hoja de Trabajo para listado'!$CD$155:$DC$1048576,MATCH($A924,'Hoja de Trabajo para listado'!$CD$155:$CD$1048576,0),MATCH((CUADRO!L$5&amp;$E924),'Hoja de Trabajo para listado'!$CD$151:$DC$151,0)),0)</f>
        <v>0</v>
      </c>
      <c r="M924" s="314">
        <f ca="1">+IFERROR(INDEX('Hoja de Trabajo para listado'!$A$155:$Z$1048576,MATCH($A924,'Hoja de Trabajo para listado'!$A$155:$A$1048576,0),MATCH((CUADRO!M$5&amp;$E924),'Hoja de Trabajo para listado'!$A$151:$Z$151,0)),0)+IFERROR(INDEX('Hoja de Trabajo para listado'!$AB$155:$BA$1048576,MATCH($A924,'Hoja de Trabajo para listado'!$AB$155:$AB$1048576,0),MATCH((CUADRO!M$5&amp;$E924),'Hoja de Trabajo para listado'!$AB$151:$BA$151,0)),0)+IFERROR(INDEX('Hoja de Trabajo para listado'!$BC$155:$CB$1048576,MATCH($A924,'Hoja de Trabajo para listado'!$BC$155:$BC$1048576,0),MATCH((CUADRO!M$5&amp;$E924),'Hoja de Trabajo para listado'!$BC$151:$CB$151,0)),0)+IFERROR(INDEX('Hoja de Trabajo para listado'!$DE$153:$DG$274,MATCH($A924,'Hoja de Trabajo para listado'!$DE$153:$DE$1048576,0),MATCH((CUADRO!M$5&amp;$E924),'Hoja de Trabajo para listado'!$DE$151:$DG$151,0)),0)+IFERROR(INDEX('Hoja de Trabajo para listado'!$CD$155:$DC$1048576,MATCH($A924,'Hoja de Trabajo para listado'!$CD$155:$CD$1048576,0),MATCH((CUADRO!M$5&amp;$E924),'Hoja de Trabajo para listado'!$CD$151:$DC$151,0)),0)</f>
        <v>0</v>
      </c>
      <c r="N924" s="314">
        <f ca="1">+IFERROR(INDEX('Hoja de Trabajo para listado'!$A$155:$Z$1048576,MATCH($A924,'Hoja de Trabajo para listado'!$A$155:$A$1048576,0),MATCH((CUADRO!N$5&amp;$E924),'Hoja de Trabajo para listado'!$A$151:$Z$151,0)),0)+IFERROR(INDEX('Hoja de Trabajo para listado'!$AB$155:$BA$1048576,MATCH($A924,'Hoja de Trabajo para listado'!$AB$155:$AB$1048576,0),MATCH((CUADRO!N$5&amp;$E924),'Hoja de Trabajo para listado'!$AB$151:$BA$151,0)),0)+IFERROR(INDEX('Hoja de Trabajo para listado'!$BC$155:$CB$1048576,MATCH($A924,'Hoja de Trabajo para listado'!$BC$155:$BC$1048576,0),MATCH((CUADRO!N$5&amp;$E924),'Hoja de Trabajo para listado'!$BC$151:$CB$151,0)),0)+IFERROR(INDEX('Hoja de Trabajo para listado'!$DE$153:$DG$274,MATCH($A924,'Hoja de Trabajo para listado'!$DE$153:$DE$1048576,0),MATCH((CUADRO!N$5&amp;$E924),'Hoja de Trabajo para listado'!$DE$151:$DG$151,0)),0)+IFERROR(INDEX('Hoja de Trabajo para listado'!$CD$155:$DC$1048576,MATCH($A924,'Hoja de Trabajo para listado'!$CD$155:$CD$1048576,0),MATCH((CUADRO!N$5&amp;$E924),'Hoja de Trabajo para listado'!$CD$151:$DC$151,0)),0)</f>
        <v>0</v>
      </c>
      <c r="O924" s="314">
        <f ca="1">+IFERROR(INDEX('Hoja de Trabajo para listado'!$A$155:$Z$1048576,MATCH($A924,'Hoja de Trabajo para listado'!$A$155:$A$1048576,0),MATCH((CUADRO!O$5&amp;$E924),'Hoja de Trabajo para listado'!$A$151:$Z$151,0)),0)+IFERROR(INDEX('Hoja de Trabajo para listado'!$AB$155:$BA$1048576,MATCH($A924,'Hoja de Trabajo para listado'!$AB$155:$AB$1048576,0),MATCH((CUADRO!O$5&amp;$E924),'Hoja de Trabajo para listado'!$AB$151:$BA$151,0)),0)+IFERROR(INDEX('Hoja de Trabajo para listado'!$BC$155:$CB$1048576,MATCH($A924,'Hoja de Trabajo para listado'!$BC$155:$BC$1048576,0),MATCH((CUADRO!O$5&amp;$E924),'Hoja de Trabajo para listado'!$BC$151:$CB$151,0)),0)+IFERROR(INDEX('Hoja de Trabajo para listado'!$DE$153:$DG$274,MATCH($A924,'Hoja de Trabajo para listado'!$DE$153:$DE$1048576,0),MATCH((CUADRO!O$5&amp;$E924),'Hoja de Trabajo para listado'!$DE$151:$DG$151,0)),0)+IFERROR(INDEX('Hoja de Trabajo para listado'!$CD$155:$DC$1048576,MATCH($A924,'Hoja de Trabajo para listado'!$CD$155:$CD$1048576,0),MATCH((CUADRO!O$5&amp;$E924),'Hoja de Trabajo para listado'!$CD$151:$DC$151,0)),0)</f>
        <v>0</v>
      </c>
      <c r="P924" s="314">
        <f ca="1">+IFERROR(INDEX('Hoja de Trabajo para listado'!$A$155:$Z$1048576,MATCH($A924,'Hoja de Trabajo para listado'!$A$155:$A$1048576,0),MATCH((CUADRO!P$5&amp;$E924),'Hoja de Trabajo para listado'!$A$151:$Z$151,0)),0)+IFERROR(INDEX('Hoja de Trabajo para listado'!$AB$155:$BA$1048576,MATCH($A924,'Hoja de Trabajo para listado'!$AB$155:$AB$1048576,0),MATCH((CUADRO!P$5&amp;$E924),'Hoja de Trabajo para listado'!$AB$151:$BA$151,0)),0)+IFERROR(INDEX('Hoja de Trabajo para listado'!$BC$155:$CB$1048576,MATCH($A924,'Hoja de Trabajo para listado'!$BC$155:$BC$1048576,0),MATCH((CUADRO!P$5&amp;$E924),'Hoja de Trabajo para listado'!$BC$151:$CB$151,0)),0)+IFERROR(INDEX('Hoja de Trabajo para listado'!$DE$153:$DG$274,MATCH($A924,'Hoja de Trabajo para listado'!$DE$153:$DE$1048576,0),MATCH((CUADRO!P$5&amp;$E924),'Hoja de Trabajo para listado'!$DE$151:$DG$151,0)),0)+IFERROR(INDEX('Hoja de Trabajo para listado'!$CD$155:$DC$1048576,MATCH($A924,'Hoja de Trabajo para listado'!$CD$155:$CD$1048576,0),MATCH((CUADRO!P$5&amp;$E924),'Hoja de Trabajo para listado'!$CD$151:$DC$151,0)),0)</f>
        <v>0</v>
      </c>
      <c r="Q924" s="314">
        <f ca="1">+IFERROR(INDEX('Hoja de Trabajo para listado'!$A$155:$Z$1048576,MATCH($A924,'Hoja de Trabajo para listado'!$A$155:$A$1048576,0),MATCH((CUADRO!Q$5&amp;$E924),'Hoja de Trabajo para listado'!$A$151:$Z$151,0)),0)+IFERROR(INDEX('Hoja de Trabajo para listado'!$AB$155:$BA$1048576,MATCH($A924,'Hoja de Trabajo para listado'!$AB$155:$AB$1048576,0),MATCH((CUADRO!Q$5&amp;$E924),'Hoja de Trabajo para listado'!$AB$151:$BA$151,0)),0)+IFERROR(INDEX('Hoja de Trabajo para listado'!$BC$155:$CB$1048576,MATCH($A924,'Hoja de Trabajo para listado'!$BC$155:$BC$1048576,0),MATCH((CUADRO!Q$5&amp;$E924),'Hoja de Trabajo para listado'!$BC$151:$CB$151,0)),0)+IFERROR(INDEX('Hoja de Trabajo para listado'!$DE$153:$DG$274,MATCH($A924,'Hoja de Trabajo para listado'!$DE$153:$DE$1048576,0),MATCH((CUADRO!Q$5&amp;$E924),'Hoja de Trabajo para listado'!$DE$151:$DG$151,0)),0)+IFERROR(INDEX('Hoja de Trabajo para listado'!$CD$155:$DC$1048576,MATCH($A924,'Hoja de Trabajo para listado'!$CD$155:$CD$1048576,0),MATCH((CUADRO!Q$5&amp;$E924),'Hoja de Trabajo para listado'!$CD$151:$DC$151,0)),0)</f>
        <v>0</v>
      </c>
      <c r="R924" s="314">
        <f t="shared" ca="1" si="28"/>
        <v>0</v>
      </c>
      <c r="S924" s="314"/>
      <c r="T924" s="314">
        <f ca="1">+T925</f>
        <v>7852.09</v>
      </c>
      <c r="U924" s="313">
        <f t="shared" si="29"/>
        <v>1</v>
      </c>
      <c r="V924" s="319" t="str">
        <f>+VLOOKUP(A924,bd_lista!$A$3:$E$593,5,FALSE)</f>
        <v>Instituciones Descentralizadas</v>
      </c>
      <c r="W924" s="425" t="str">
        <f>+V924</f>
        <v>Instituciones Descentralizadas</v>
      </c>
    </row>
    <row r="925" spans="1:23" customFormat="1" ht="15" customHeight="1">
      <c r="A925" s="323">
        <v>269</v>
      </c>
      <c r="B925" s="428"/>
      <c r="C925" s="339" t="str">
        <f>+VLOOKUP(A925,bd_lista!$A$3:$C$593,3,FALSE)</f>
        <v>Direc. Dptal. de Educación Potosí</v>
      </c>
      <c r="D925" s="430"/>
      <c r="E925" s="319" t="s">
        <v>1419</v>
      </c>
      <c r="F925" s="316">
        <f ca="1">+IFERROR(INDEX('Hoja de Trabajo para listado'!$A$155:$Z$1048576,MATCH($A925,'Hoja de Trabajo para listado'!$A$155:$A$1048576,0),MATCH((CUADRO!F$5&amp;$E925),'Hoja de Trabajo para listado'!$A$151:$Z$151,0)),0)+IFERROR(INDEX('Hoja de Trabajo para listado'!$AB$155:$BA$1048576,MATCH($A925,'Hoja de Trabajo para listado'!$AB$155:$AB$1048576,0),MATCH((CUADRO!F$5&amp;$E925),'Hoja de Trabajo para listado'!$AB$151:$BA$151,0)),0)+IFERROR(INDEX('Hoja de Trabajo para listado'!$BC$155:$CB$1048576,MATCH($A925,'Hoja de Trabajo para listado'!$BC$155:$BC$1048576,0),MATCH((CUADRO!F$5&amp;$E925),'Hoja de Trabajo para listado'!$BC$151:$CB$151,0)),0)+IFERROR(INDEX('Hoja de Trabajo para listado'!$DE$153:$DG$274,MATCH($A925,'Hoja de Trabajo para listado'!$DE$153:$DE$1048576,0),MATCH((CUADRO!F$5&amp;$E925),'Hoja de Trabajo para listado'!$DE$151:$DG$151,0)),0)+IFERROR(INDEX('Hoja de Trabajo para listado'!$CD$155:$DC$1048576,MATCH($A925,'Hoja de Trabajo para listado'!$CD$155:$CD$1048576,0),MATCH((CUADRO!F$5&amp;$E925),'Hoja de Trabajo para listado'!$CD$151:$DC$151,0)),0)</f>
        <v>0</v>
      </c>
      <c r="G925" s="316">
        <f ca="1">+IFERROR(INDEX('Hoja de Trabajo para listado'!$A$155:$Z$1048576,MATCH($A925,'Hoja de Trabajo para listado'!$A$155:$A$1048576,0),MATCH((CUADRO!G$5&amp;$E925),'Hoja de Trabajo para listado'!$A$151:$Z$151,0)),0)+IFERROR(INDEX('Hoja de Trabajo para listado'!$AB$155:$BA$1048576,MATCH($A925,'Hoja de Trabajo para listado'!$AB$155:$AB$1048576,0),MATCH((CUADRO!G$5&amp;$E925),'Hoja de Trabajo para listado'!$AB$151:$BA$151,0)),0)+IFERROR(INDEX('Hoja de Trabajo para listado'!$BC$155:$CB$1048576,MATCH($A925,'Hoja de Trabajo para listado'!$BC$155:$BC$1048576,0),MATCH((CUADRO!G$5&amp;$E925),'Hoja de Trabajo para listado'!$BC$151:$CB$151,0)),0)+IFERROR(INDEX('Hoja de Trabajo para listado'!$DE$153:$DG$274,MATCH($A925,'Hoja de Trabajo para listado'!$DE$153:$DE$1048576,0),MATCH((CUADRO!G$5&amp;$E925),'Hoja de Trabajo para listado'!$DE$151:$DG$151,0)),0)+IFERROR(INDEX('Hoja de Trabajo para listado'!$CD$155:$DC$1048576,MATCH($A925,'Hoja de Trabajo para listado'!$CD$155:$CD$1048576,0),MATCH((CUADRO!G$5&amp;$E925),'Hoja de Trabajo para listado'!$CD$151:$DC$151,0)),0)</f>
        <v>0</v>
      </c>
      <c r="H925" s="316">
        <f ca="1">+IFERROR(INDEX('Hoja de Trabajo para listado'!$A$155:$Z$1048576,MATCH($A925,'Hoja de Trabajo para listado'!$A$155:$A$1048576,0),MATCH((CUADRO!H$5&amp;$E925),'Hoja de Trabajo para listado'!$A$151:$Z$151,0)),0)+IFERROR(INDEX('Hoja de Trabajo para listado'!$AB$155:$BA$1048576,MATCH($A925,'Hoja de Trabajo para listado'!$AB$155:$AB$1048576,0),MATCH((CUADRO!H$5&amp;$E925),'Hoja de Trabajo para listado'!$AB$151:$BA$151,0)),0)+IFERROR(INDEX('Hoja de Trabajo para listado'!$BC$155:$CB$1048576,MATCH($A925,'Hoja de Trabajo para listado'!$BC$155:$BC$1048576,0),MATCH((CUADRO!H$5&amp;$E925),'Hoja de Trabajo para listado'!$BC$151:$CB$151,0)),0)+IFERROR(INDEX('Hoja de Trabajo para listado'!$DE$153:$DG$274,MATCH($A925,'Hoja de Trabajo para listado'!$DE$153:$DE$1048576,0),MATCH((CUADRO!H$5&amp;$E925),'Hoja de Trabajo para listado'!$DE$151:$DG$151,0)),0)+IFERROR(INDEX('Hoja de Trabajo para listado'!$CD$155:$DC$1048576,MATCH($A925,'Hoja de Trabajo para listado'!$CD$155:$CD$1048576,0),MATCH((CUADRO!H$5&amp;$E925),'Hoja de Trabajo para listado'!$CD$151:$DC$151,0)),0)</f>
        <v>0</v>
      </c>
      <c r="I925" s="316">
        <f ca="1">+IFERROR(INDEX('Hoja de Trabajo para listado'!$A$155:$Z$1048576,MATCH($A925,'Hoja de Trabajo para listado'!$A$155:$A$1048576,0),MATCH((CUADRO!I$5&amp;$E925),'Hoja de Trabajo para listado'!$A$151:$Z$151,0)),0)+IFERROR(INDEX('Hoja de Trabajo para listado'!$AB$155:$BA$1048576,MATCH($A925,'Hoja de Trabajo para listado'!$AB$155:$AB$1048576,0),MATCH((CUADRO!I$5&amp;$E925),'Hoja de Trabajo para listado'!$AB$151:$BA$151,0)),0)+IFERROR(INDEX('Hoja de Trabajo para listado'!$BC$155:$CB$1048576,MATCH($A925,'Hoja de Trabajo para listado'!$BC$155:$BC$1048576,0),MATCH((CUADRO!I$5&amp;$E925),'Hoja de Trabajo para listado'!$BC$151:$CB$151,0)),0)+IFERROR(INDEX('Hoja de Trabajo para listado'!$DE$153:$DG$274,MATCH($A925,'Hoja de Trabajo para listado'!$DE$153:$DE$1048576,0),MATCH((CUADRO!I$5&amp;$E925),'Hoja de Trabajo para listado'!$DE$151:$DG$151,0)),0)+IFERROR(INDEX('Hoja de Trabajo para listado'!$CD$155:$DC$1048576,MATCH($A925,'Hoja de Trabajo para listado'!$CD$155:$CD$1048576,0),MATCH((CUADRO!I$5&amp;$E925),'Hoja de Trabajo para listado'!$CD$151:$DC$151,0)),0)</f>
        <v>0</v>
      </c>
      <c r="J925" s="316">
        <f ca="1">+IFERROR(INDEX('Hoja de Trabajo para listado'!$A$155:$Z$1048576,MATCH($A925,'Hoja de Trabajo para listado'!$A$155:$A$1048576,0),MATCH((CUADRO!J$5&amp;$E925),'Hoja de Trabajo para listado'!$A$151:$Z$151,0)),0)+IFERROR(INDEX('Hoja de Trabajo para listado'!$AB$155:$BA$1048576,MATCH($A925,'Hoja de Trabajo para listado'!$AB$155:$AB$1048576,0),MATCH((CUADRO!J$5&amp;$E925),'Hoja de Trabajo para listado'!$AB$151:$BA$151,0)),0)+IFERROR(INDEX('Hoja de Trabajo para listado'!$BC$155:$CB$1048576,MATCH($A925,'Hoja de Trabajo para listado'!$BC$155:$BC$1048576,0),MATCH((CUADRO!J$5&amp;$E925),'Hoja de Trabajo para listado'!$BC$151:$CB$151,0)),0)+IFERROR(INDEX('Hoja de Trabajo para listado'!$DE$153:$DG$274,MATCH($A925,'Hoja de Trabajo para listado'!$DE$153:$DE$1048576,0),MATCH((CUADRO!J$5&amp;$E925),'Hoja de Trabajo para listado'!$DE$151:$DG$151,0)),0)+IFERROR(INDEX('Hoja de Trabajo para listado'!$CD$155:$DC$1048576,MATCH($A925,'Hoja de Trabajo para listado'!$CD$155:$CD$1048576,0),MATCH((CUADRO!J$5&amp;$E925),'Hoja de Trabajo para listado'!$CD$151:$DC$151,0)),0)</f>
        <v>0</v>
      </c>
      <c r="K925" s="314">
        <f ca="1">+IFERROR(INDEX('Hoja de Trabajo para listado'!$A$155:$Z$1048576,MATCH($A925,'Hoja de Trabajo para listado'!$A$155:$A$1048576,0),MATCH((CUADRO!K$5&amp;$E925),'Hoja de Trabajo para listado'!$A$151:$Z$151,0)),0)+IFERROR(INDEX('Hoja de Trabajo para listado'!$AB$155:$BA$1048576,MATCH($A925,'Hoja de Trabajo para listado'!$AB$155:$AB$1048576,0),MATCH((CUADRO!K$5&amp;$E925),'Hoja de Trabajo para listado'!$AB$151:$BA$151,0)),0)+IFERROR(INDEX('Hoja de Trabajo para listado'!$BC$155:$CB$1048576,MATCH($A925,'Hoja de Trabajo para listado'!$BC$155:$BC$1048576,0),MATCH((CUADRO!K$5&amp;$E925),'Hoja de Trabajo para listado'!$BC$151:$CB$151,0)),0)+IFERROR(INDEX('Hoja de Trabajo para listado'!$DE$153:$DG$274,MATCH($A925,'Hoja de Trabajo para listado'!$DE$153:$DE$1048576,0),MATCH((CUADRO!K$5&amp;$E925),'Hoja de Trabajo para listado'!$DE$151:$DG$151,0)),0)+IFERROR(INDEX('Hoja de Trabajo para listado'!$CD$155:$DC$1048576,MATCH($A925,'Hoja de Trabajo para listado'!$CD$155:$CD$1048576,0),MATCH((CUADRO!K$5&amp;$E925),'Hoja de Trabajo para listado'!$CD$151:$DC$151,0)),0)</f>
        <v>7852.09</v>
      </c>
      <c r="L925" s="314">
        <f ca="1">+IFERROR(INDEX('Hoja de Trabajo para listado'!$A$155:$Z$1048576,MATCH($A925,'Hoja de Trabajo para listado'!$A$155:$A$1048576,0),MATCH((CUADRO!L$5&amp;$E925),'Hoja de Trabajo para listado'!$A$151:$Z$151,0)),0)+IFERROR(INDEX('Hoja de Trabajo para listado'!$AB$155:$BA$1048576,MATCH($A925,'Hoja de Trabajo para listado'!$AB$155:$AB$1048576,0),MATCH((CUADRO!L$5&amp;$E925),'Hoja de Trabajo para listado'!$AB$151:$BA$151,0)),0)+IFERROR(INDEX('Hoja de Trabajo para listado'!$BC$155:$CB$1048576,MATCH($A925,'Hoja de Trabajo para listado'!$BC$155:$BC$1048576,0),MATCH((CUADRO!L$5&amp;$E925),'Hoja de Trabajo para listado'!$BC$151:$CB$151,0)),0)+IFERROR(INDEX('Hoja de Trabajo para listado'!$DE$153:$DG$274,MATCH($A925,'Hoja de Trabajo para listado'!$DE$153:$DE$1048576,0),MATCH((CUADRO!L$5&amp;$E925),'Hoja de Trabajo para listado'!$DE$151:$DG$151,0)),0)+IFERROR(INDEX('Hoja de Trabajo para listado'!$CD$155:$DC$1048576,MATCH($A925,'Hoja de Trabajo para listado'!$CD$155:$CD$1048576,0),MATCH((CUADRO!L$5&amp;$E925),'Hoja de Trabajo para listado'!$CD$151:$DC$151,0)),0)</f>
        <v>0</v>
      </c>
      <c r="M925" s="314">
        <f ca="1">+IFERROR(INDEX('Hoja de Trabajo para listado'!$A$155:$Z$1048576,MATCH($A925,'Hoja de Trabajo para listado'!$A$155:$A$1048576,0),MATCH((CUADRO!M$5&amp;$E925),'Hoja de Trabajo para listado'!$A$151:$Z$151,0)),0)+IFERROR(INDEX('Hoja de Trabajo para listado'!$AB$155:$BA$1048576,MATCH($A925,'Hoja de Trabajo para listado'!$AB$155:$AB$1048576,0),MATCH((CUADRO!M$5&amp;$E925),'Hoja de Trabajo para listado'!$AB$151:$BA$151,0)),0)+IFERROR(INDEX('Hoja de Trabajo para listado'!$BC$155:$CB$1048576,MATCH($A925,'Hoja de Trabajo para listado'!$BC$155:$BC$1048576,0),MATCH((CUADRO!M$5&amp;$E925),'Hoja de Trabajo para listado'!$BC$151:$CB$151,0)),0)+IFERROR(INDEX('Hoja de Trabajo para listado'!$DE$153:$DG$274,MATCH($A925,'Hoja de Trabajo para listado'!$DE$153:$DE$1048576,0),MATCH((CUADRO!M$5&amp;$E925),'Hoja de Trabajo para listado'!$DE$151:$DG$151,0)),0)+IFERROR(INDEX('Hoja de Trabajo para listado'!$CD$155:$DC$1048576,MATCH($A925,'Hoja de Trabajo para listado'!$CD$155:$CD$1048576,0),MATCH((CUADRO!M$5&amp;$E925),'Hoja de Trabajo para listado'!$CD$151:$DC$151,0)),0)</f>
        <v>0</v>
      </c>
      <c r="N925" s="314">
        <f ca="1">+IFERROR(INDEX('Hoja de Trabajo para listado'!$A$155:$Z$1048576,MATCH($A925,'Hoja de Trabajo para listado'!$A$155:$A$1048576,0),MATCH((CUADRO!N$5&amp;$E925),'Hoja de Trabajo para listado'!$A$151:$Z$151,0)),0)+IFERROR(INDEX('Hoja de Trabajo para listado'!$AB$155:$BA$1048576,MATCH($A925,'Hoja de Trabajo para listado'!$AB$155:$AB$1048576,0),MATCH((CUADRO!N$5&amp;$E925),'Hoja de Trabajo para listado'!$AB$151:$BA$151,0)),0)+IFERROR(INDEX('Hoja de Trabajo para listado'!$BC$155:$CB$1048576,MATCH($A925,'Hoja de Trabajo para listado'!$BC$155:$BC$1048576,0),MATCH((CUADRO!N$5&amp;$E925),'Hoja de Trabajo para listado'!$BC$151:$CB$151,0)),0)+IFERROR(INDEX('Hoja de Trabajo para listado'!$DE$153:$DG$274,MATCH($A925,'Hoja de Trabajo para listado'!$DE$153:$DE$1048576,0),MATCH((CUADRO!N$5&amp;$E925),'Hoja de Trabajo para listado'!$DE$151:$DG$151,0)),0)+IFERROR(INDEX('Hoja de Trabajo para listado'!$CD$155:$DC$1048576,MATCH($A925,'Hoja de Trabajo para listado'!$CD$155:$CD$1048576,0),MATCH((CUADRO!N$5&amp;$E925),'Hoja de Trabajo para listado'!$CD$151:$DC$151,0)),0)</f>
        <v>0</v>
      </c>
      <c r="O925" s="314">
        <f ca="1">+IFERROR(INDEX('Hoja de Trabajo para listado'!$A$155:$Z$1048576,MATCH($A925,'Hoja de Trabajo para listado'!$A$155:$A$1048576,0),MATCH((CUADRO!O$5&amp;$E925),'Hoja de Trabajo para listado'!$A$151:$Z$151,0)),0)+IFERROR(INDEX('Hoja de Trabajo para listado'!$AB$155:$BA$1048576,MATCH($A925,'Hoja de Trabajo para listado'!$AB$155:$AB$1048576,0),MATCH((CUADRO!O$5&amp;$E925),'Hoja de Trabajo para listado'!$AB$151:$BA$151,0)),0)+IFERROR(INDEX('Hoja de Trabajo para listado'!$BC$155:$CB$1048576,MATCH($A925,'Hoja de Trabajo para listado'!$BC$155:$BC$1048576,0),MATCH((CUADRO!O$5&amp;$E925),'Hoja de Trabajo para listado'!$BC$151:$CB$151,0)),0)+IFERROR(INDEX('Hoja de Trabajo para listado'!$DE$153:$DG$274,MATCH($A925,'Hoja de Trabajo para listado'!$DE$153:$DE$1048576,0),MATCH((CUADRO!O$5&amp;$E925),'Hoja de Trabajo para listado'!$DE$151:$DG$151,0)),0)+IFERROR(INDEX('Hoja de Trabajo para listado'!$CD$155:$DC$1048576,MATCH($A925,'Hoja de Trabajo para listado'!$CD$155:$CD$1048576,0),MATCH((CUADRO!O$5&amp;$E925),'Hoja de Trabajo para listado'!$CD$151:$DC$151,0)),0)</f>
        <v>0</v>
      </c>
      <c r="P925" s="314">
        <f ca="1">+IFERROR(INDEX('Hoja de Trabajo para listado'!$A$155:$Z$1048576,MATCH($A925,'Hoja de Trabajo para listado'!$A$155:$A$1048576,0),MATCH((CUADRO!P$5&amp;$E925),'Hoja de Trabajo para listado'!$A$151:$Z$151,0)),0)+IFERROR(INDEX('Hoja de Trabajo para listado'!$AB$155:$BA$1048576,MATCH($A925,'Hoja de Trabajo para listado'!$AB$155:$AB$1048576,0),MATCH((CUADRO!P$5&amp;$E925),'Hoja de Trabajo para listado'!$AB$151:$BA$151,0)),0)+IFERROR(INDEX('Hoja de Trabajo para listado'!$BC$155:$CB$1048576,MATCH($A925,'Hoja de Trabajo para listado'!$BC$155:$BC$1048576,0),MATCH((CUADRO!P$5&amp;$E925),'Hoja de Trabajo para listado'!$BC$151:$CB$151,0)),0)+IFERROR(INDEX('Hoja de Trabajo para listado'!$DE$153:$DG$274,MATCH($A925,'Hoja de Trabajo para listado'!$DE$153:$DE$1048576,0),MATCH((CUADRO!P$5&amp;$E925),'Hoja de Trabajo para listado'!$DE$151:$DG$151,0)),0)+IFERROR(INDEX('Hoja de Trabajo para listado'!$CD$155:$DC$1048576,MATCH($A925,'Hoja de Trabajo para listado'!$CD$155:$CD$1048576,0),MATCH((CUADRO!P$5&amp;$E925),'Hoja de Trabajo para listado'!$CD$151:$DC$151,0)),0)</f>
        <v>0</v>
      </c>
      <c r="Q925" s="314">
        <f ca="1">+IFERROR(INDEX('Hoja de Trabajo para listado'!$A$155:$Z$1048576,MATCH($A925,'Hoja de Trabajo para listado'!$A$155:$A$1048576,0),MATCH((CUADRO!Q$5&amp;$E925),'Hoja de Trabajo para listado'!$A$151:$Z$151,0)),0)+IFERROR(INDEX('Hoja de Trabajo para listado'!$AB$155:$BA$1048576,MATCH($A925,'Hoja de Trabajo para listado'!$AB$155:$AB$1048576,0),MATCH((CUADRO!Q$5&amp;$E925),'Hoja de Trabajo para listado'!$AB$151:$BA$151,0)),0)+IFERROR(INDEX('Hoja de Trabajo para listado'!$BC$155:$CB$1048576,MATCH($A925,'Hoja de Trabajo para listado'!$BC$155:$BC$1048576,0),MATCH((CUADRO!Q$5&amp;$E925),'Hoja de Trabajo para listado'!$BC$151:$CB$151,0)),0)+IFERROR(INDEX('Hoja de Trabajo para listado'!$DE$153:$DG$274,MATCH($A925,'Hoja de Trabajo para listado'!$DE$153:$DE$1048576,0),MATCH((CUADRO!Q$5&amp;$E925),'Hoja de Trabajo para listado'!$DE$151:$DG$151,0)),0)+IFERROR(INDEX('Hoja de Trabajo para listado'!$CD$155:$DC$1048576,MATCH($A925,'Hoja de Trabajo para listado'!$CD$155:$CD$1048576,0),MATCH((CUADRO!Q$5&amp;$E925),'Hoja de Trabajo para listado'!$CD$151:$DC$151,0)),0)</f>
        <v>0</v>
      </c>
      <c r="R925" s="316">
        <f t="shared" ca="1" si="28"/>
        <v>7852.09</v>
      </c>
      <c r="S925" s="316">
        <f ca="1">+R924+R925</f>
        <v>7852.09</v>
      </c>
      <c r="T925" s="314">
        <f ca="1">+S925</f>
        <v>7852.09</v>
      </c>
      <c r="U925" s="348">
        <f t="shared" si="29"/>
        <v>2</v>
      </c>
      <c r="V925" s="319" t="str">
        <f>+VLOOKUP(A925,bd_lista!$A$3:$E$593,5,FALSE)</f>
        <v>Instituciones Descentralizadas</v>
      </c>
      <c r="W925" s="426"/>
    </row>
    <row r="926" spans="1:23" customFormat="1" ht="15" customHeight="1">
      <c r="A926" s="323">
        <v>680</v>
      </c>
      <c r="B926" s="427">
        <f>+A926</f>
        <v>680</v>
      </c>
      <c r="C926" s="318" t="str">
        <f>+VLOOKUP(A926,bd_lista!$A$3:$C$593,3,FALSE)</f>
        <v>Contraloria General del Estado</v>
      </c>
      <c r="D926" s="429" t="str">
        <f>+C926</f>
        <v>Contraloria General del Estado</v>
      </c>
      <c r="E926" s="339" t="s">
        <v>1418</v>
      </c>
      <c r="F926" s="314">
        <f ca="1">+IFERROR(INDEX('Hoja de Trabajo para listado'!$A$155:$Z$1048576,MATCH($A926,'Hoja de Trabajo para listado'!$A$155:$A$1048576,0),MATCH((CUADRO!F$5&amp;$E926),'Hoja de Trabajo para listado'!$A$151:$Z$151,0)),0)+IFERROR(INDEX('Hoja de Trabajo para listado'!$AB$155:$BA$1048576,MATCH($A926,'Hoja de Trabajo para listado'!$AB$155:$AB$1048576,0),MATCH((CUADRO!F$5&amp;$E926),'Hoja de Trabajo para listado'!$AB$151:$BA$151,0)),0)+IFERROR(INDEX('Hoja de Trabajo para listado'!$BC$155:$CB$1048576,MATCH($A926,'Hoja de Trabajo para listado'!$BC$155:$BC$1048576,0),MATCH((CUADRO!F$5&amp;$E926),'Hoja de Trabajo para listado'!$BC$151:$CB$151,0)),0)+IFERROR(INDEX('Hoja de Trabajo para listado'!$DE$153:$DG$274,MATCH($A926,'Hoja de Trabajo para listado'!$DE$153:$DE$1048576,0),MATCH((CUADRO!F$5&amp;$E926),'Hoja de Trabajo para listado'!$DE$151:$DG$151,0)),0)+IFERROR(INDEX('Hoja de Trabajo para listado'!$CD$155:$DC$1048576,MATCH($A926,'Hoja de Trabajo para listado'!$CD$155:$CD$1048576,0),MATCH((CUADRO!F$5&amp;$E926),'Hoja de Trabajo para listado'!$CD$151:$DC$151,0)),0)</f>
        <v>0</v>
      </c>
      <c r="G926" s="314">
        <f ca="1">+IFERROR(INDEX('Hoja de Trabajo para listado'!$A$155:$Z$1048576,MATCH($A926,'Hoja de Trabajo para listado'!$A$155:$A$1048576,0),MATCH((CUADRO!G$5&amp;$E926),'Hoja de Trabajo para listado'!$A$151:$Z$151,0)),0)+IFERROR(INDEX('Hoja de Trabajo para listado'!$AB$155:$BA$1048576,MATCH($A926,'Hoja de Trabajo para listado'!$AB$155:$AB$1048576,0),MATCH((CUADRO!G$5&amp;$E926),'Hoja de Trabajo para listado'!$AB$151:$BA$151,0)),0)+IFERROR(INDEX('Hoja de Trabajo para listado'!$BC$155:$CB$1048576,MATCH($A926,'Hoja de Trabajo para listado'!$BC$155:$BC$1048576,0),MATCH((CUADRO!G$5&amp;$E926),'Hoja de Trabajo para listado'!$BC$151:$CB$151,0)),0)+IFERROR(INDEX('Hoja de Trabajo para listado'!$DE$153:$DG$274,MATCH($A926,'Hoja de Trabajo para listado'!$DE$153:$DE$1048576,0),MATCH((CUADRO!G$5&amp;$E926),'Hoja de Trabajo para listado'!$DE$151:$DG$151,0)),0)+IFERROR(INDEX('Hoja de Trabajo para listado'!$CD$155:$DC$1048576,MATCH($A926,'Hoja de Trabajo para listado'!$CD$155:$CD$1048576,0),MATCH((CUADRO!G$5&amp;$E926),'Hoja de Trabajo para listado'!$CD$151:$DC$151,0)),0)</f>
        <v>0</v>
      </c>
      <c r="H926" s="314">
        <f ca="1">+IFERROR(INDEX('Hoja de Trabajo para listado'!$A$155:$Z$1048576,MATCH($A926,'Hoja de Trabajo para listado'!$A$155:$A$1048576,0),MATCH((CUADRO!H$5&amp;$E926),'Hoja de Trabajo para listado'!$A$151:$Z$151,0)),0)+IFERROR(INDEX('Hoja de Trabajo para listado'!$AB$155:$BA$1048576,MATCH($A926,'Hoja de Trabajo para listado'!$AB$155:$AB$1048576,0),MATCH((CUADRO!H$5&amp;$E926),'Hoja de Trabajo para listado'!$AB$151:$BA$151,0)),0)+IFERROR(INDEX('Hoja de Trabajo para listado'!$BC$155:$CB$1048576,MATCH($A926,'Hoja de Trabajo para listado'!$BC$155:$BC$1048576,0),MATCH((CUADRO!H$5&amp;$E926),'Hoja de Trabajo para listado'!$BC$151:$CB$151,0)),0)+IFERROR(INDEX('Hoja de Trabajo para listado'!$DE$153:$DG$274,MATCH($A926,'Hoja de Trabajo para listado'!$DE$153:$DE$1048576,0),MATCH((CUADRO!H$5&amp;$E926),'Hoja de Trabajo para listado'!$DE$151:$DG$151,0)),0)+IFERROR(INDEX('Hoja de Trabajo para listado'!$CD$155:$DC$1048576,MATCH($A926,'Hoja de Trabajo para listado'!$CD$155:$CD$1048576,0),MATCH((CUADRO!H$5&amp;$E926),'Hoja de Trabajo para listado'!$CD$151:$DC$151,0)),0)</f>
        <v>0</v>
      </c>
      <c r="I926" s="314">
        <f ca="1">+IFERROR(INDEX('Hoja de Trabajo para listado'!$A$155:$Z$1048576,MATCH($A926,'Hoja de Trabajo para listado'!$A$155:$A$1048576,0),MATCH((CUADRO!I$5&amp;$E926),'Hoja de Trabajo para listado'!$A$151:$Z$151,0)),0)+IFERROR(INDEX('Hoja de Trabajo para listado'!$AB$155:$BA$1048576,MATCH($A926,'Hoja de Trabajo para listado'!$AB$155:$AB$1048576,0),MATCH((CUADRO!I$5&amp;$E926),'Hoja de Trabajo para listado'!$AB$151:$BA$151,0)),0)+IFERROR(INDEX('Hoja de Trabajo para listado'!$BC$155:$CB$1048576,MATCH($A926,'Hoja de Trabajo para listado'!$BC$155:$BC$1048576,0),MATCH((CUADRO!I$5&amp;$E926),'Hoja de Trabajo para listado'!$BC$151:$CB$151,0)),0)+IFERROR(INDEX('Hoja de Trabajo para listado'!$DE$153:$DG$274,MATCH($A926,'Hoja de Trabajo para listado'!$DE$153:$DE$1048576,0),MATCH((CUADRO!I$5&amp;$E926),'Hoja de Trabajo para listado'!$DE$151:$DG$151,0)),0)+IFERROR(INDEX('Hoja de Trabajo para listado'!$CD$155:$DC$1048576,MATCH($A926,'Hoja de Trabajo para listado'!$CD$155:$CD$1048576,0),MATCH((CUADRO!I$5&amp;$E926),'Hoja de Trabajo para listado'!$CD$151:$DC$151,0)),0)</f>
        <v>0</v>
      </c>
      <c r="J926" s="314">
        <f ca="1">+IFERROR(INDEX('Hoja de Trabajo para listado'!$A$155:$Z$1048576,MATCH($A926,'Hoja de Trabajo para listado'!$A$155:$A$1048576,0),MATCH((CUADRO!J$5&amp;$E926),'Hoja de Trabajo para listado'!$A$151:$Z$151,0)),0)+IFERROR(INDEX('Hoja de Trabajo para listado'!$AB$155:$BA$1048576,MATCH($A926,'Hoja de Trabajo para listado'!$AB$155:$AB$1048576,0),MATCH((CUADRO!J$5&amp;$E926),'Hoja de Trabajo para listado'!$AB$151:$BA$151,0)),0)+IFERROR(INDEX('Hoja de Trabajo para listado'!$BC$155:$CB$1048576,MATCH($A926,'Hoja de Trabajo para listado'!$BC$155:$BC$1048576,0),MATCH((CUADRO!J$5&amp;$E926),'Hoja de Trabajo para listado'!$BC$151:$CB$151,0)),0)+IFERROR(INDEX('Hoja de Trabajo para listado'!$DE$153:$DG$274,MATCH($A926,'Hoja de Trabajo para listado'!$DE$153:$DE$1048576,0),MATCH((CUADRO!J$5&amp;$E926),'Hoja de Trabajo para listado'!$DE$151:$DG$151,0)),0)+IFERROR(INDEX('Hoja de Trabajo para listado'!$CD$155:$DC$1048576,MATCH($A926,'Hoja de Trabajo para listado'!$CD$155:$CD$1048576,0),MATCH((CUADRO!J$5&amp;$E926),'Hoja de Trabajo para listado'!$CD$151:$DC$151,0)),0)</f>
        <v>0</v>
      </c>
      <c r="K926" s="314">
        <f ca="1">+IFERROR(INDEX('Hoja de Trabajo para listado'!$A$155:$Z$1048576,MATCH($A926,'Hoja de Trabajo para listado'!$A$155:$A$1048576,0),MATCH((CUADRO!K$5&amp;$E926),'Hoja de Trabajo para listado'!$A$151:$Z$151,0)),0)+IFERROR(INDEX('Hoja de Trabajo para listado'!$AB$155:$BA$1048576,MATCH($A926,'Hoja de Trabajo para listado'!$AB$155:$AB$1048576,0),MATCH((CUADRO!K$5&amp;$E926),'Hoja de Trabajo para listado'!$AB$151:$BA$151,0)),0)+IFERROR(INDEX('Hoja de Trabajo para listado'!$BC$155:$CB$1048576,MATCH($A926,'Hoja de Trabajo para listado'!$BC$155:$BC$1048576,0),MATCH((CUADRO!K$5&amp;$E926),'Hoja de Trabajo para listado'!$BC$151:$CB$151,0)),0)+IFERROR(INDEX('Hoja de Trabajo para listado'!$DE$153:$DG$274,MATCH($A926,'Hoja de Trabajo para listado'!$DE$153:$DE$1048576,0),MATCH((CUADRO!K$5&amp;$E926),'Hoja de Trabajo para listado'!$DE$151:$DG$151,0)),0)+IFERROR(INDEX('Hoja de Trabajo para listado'!$CD$155:$DC$1048576,MATCH($A926,'Hoja de Trabajo para listado'!$CD$155:$CD$1048576,0),MATCH((CUADRO!K$5&amp;$E926),'Hoja de Trabajo para listado'!$CD$151:$DC$151,0)),0)</f>
        <v>0</v>
      </c>
      <c r="L926" s="314">
        <f ca="1">+IFERROR(INDEX('Hoja de Trabajo para listado'!$A$155:$Z$1048576,MATCH($A926,'Hoja de Trabajo para listado'!$A$155:$A$1048576,0),MATCH((CUADRO!L$5&amp;$E926),'Hoja de Trabajo para listado'!$A$151:$Z$151,0)),0)+IFERROR(INDEX('Hoja de Trabajo para listado'!$AB$155:$BA$1048576,MATCH($A926,'Hoja de Trabajo para listado'!$AB$155:$AB$1048576,0),MATCH((CUADRO!L$5&amp;$E926),'Hoja de Trabajo para listado'!$AB$151:$BA$151,0)),0)+IFERROR(INDEX('Hoja de Trabajo para listado'!$BC$155:$CB$1048576,MATCH($A926,'Hoja de Trabajo para listado'!$BC$155:$BC$1048576,0),MATCH((CUADRO!L$5&amp;$E926),'Hoja de Trabajo para listado'!$BC$151:$CB$151,0)),0)+IFERROR(INDEX('Hoja de Trabajo para listado'!$DE$153:$DG$274,MATCH($A926,'Hoja de Trabajo para listado'!$DE$153:$DE$1048576,0),MATCH((CUADRO!L$5&amp;$E926),'Hoja de Trabajo para listado'!$DE$151:$DG$151,0)),0)+IFERROR(INDEX('Hoja de Trabajo para listado'!$CD$155:$DC$1048576,MATCH($A926,'Hoja de Trabajo para listado'!$CD$155:$CD$1048576,0),MATCH((CUADRO!L$5&amp;$E926),'Hoja de Trabajo para listado'!$CD$151:$DC$151,0)),0)</f>
        <v>0</v>
      </c>
      <c r="M926" s="314">
        <f ca="1">+IFERROR(INDEX('Hoja de Trabajo para listado'!$A$155:$Z$1048576,MATCH($A926,'Hoja de Trabajo para listado'!$A$155:$A$1048576,0),MATCH((CUADRO!M$5&amp;$E926),'Hoja de Trabajo para listado'!$A$151:$Z$151,0)),0)+IFERROR(INDEX('Hoja de Trabajo para listado'!$AB$155:$BA$1048576,MATCH($A926,'Hoja de Trabajo para listado'!$AB$155:$AB$1048576,0),MATCH((CUADRO!M$5&amp;$E926),'Hoja de Trabajo para listado'!$AB$151:$BA$151,0)),0)+IFERROR(INDEX('Hoja de Trabajo para listado'!$BC$155:$CB$1048576,MATCH($A926,'Hoja de Trabajo para listado'!$BC$155:$BC$1048576,0),MATCH((CUADRO!M$5&amp;$E926),'Hoja de Trabajo para listado'!$BC$151:$CB$151,0)),0)+IFERROR(INDEX('Hoja de Trabajo para listado'!$DE$153:$DG$274,MATCH($A926,'Hoja de Trabajo para listado'!$DE$153:$DE$1048576,0),MATCH((CUADRO!M$5&amp;$E926),'Hoja de Trabajo para listado'!$DE$151:$DG$151,0)),0)+IFERROR(INDEX('Hoja de Trabajo para listado'!$CD$155:$DC$1048576,MATCH($A926,'Hoja de Trabajo para listado'!$CD$155:$CD$1048576,0),MATCH((CUADRO!M$5&amp;$E926),'Hoja de Trabajo para listado'!$CD$151:$DC$151,0)),0)</f>
        <v>0</v>
      </c>
      <c r="N926" s="314">
        <f ca="1">+IFERROR(INDEX('Hoja de Trabajo para listado'!$A$155:$Z$1048576,MATCH($A926,'Hoja de Trabajo para listado'!$A$155:$A$1048576,0),MATCH((CUADRO!N$5&amp;$E926),'Hoja de Trabajo para listado'!$A$151:$Z$151,0)),0)+IFERROR(INDEX('Hoja de Trabajo para listado'!$AB$155:$BA$1048576,MATCH($A926,'Hoja de Trabajo para listado'!$AB$155:$AB$1048576,0),MATCH((CUADRO!N$5&amp;$E926),'Hoja de Trabajo para listado'!$AB$151:$BA$151,0)),0)+IFERROR(INDEX('Hoja de Trabajo para listado'!$BC$155:$CB$1048576,MATCH($A926,'Hoja de Trabajo para listado'!$BC$155:$BC$1048576,0),MATCH((CUADRO!N$5&amp;$E926),'Hoja de Trabajo para listado'!$BC$151:$CB$151,0)),0)+IFERROR(INDEX('Hoja de Trabajo para listado'!$DE$153:$DG$274,MATCH($A926,'Hoja de Trabajo para listado'!$DE$153:$DE$1048576,0),MATCH((CUADRO!N$5&amp;$E926),'Hoja de Trabajo para listado'!$DE$151:$DG$151,0)),0)+IFERROR(INDEX('Hoja de Trabajo para listado'!$CD$155:$DC$1048576,MATCH($A926,'Hoja de Trabajo para listado'!$CD$155:$CD$1048576,0),MATCH((CUADRO!N$5&amp;$E926),'Hoja de Trabajo para listado'!$CD$151:$DC$151,0)),0)</f>
        <v>0</v>
      </c>
      <c r="O926" s="314">
        <f ca="1">+IFERROR(INDEX('Hoja de Trabajo para listado'!$A$155:$Z$1048576,MATCH($A926,'Hoja de Trabajo para listado'!$A$155:$A$1048576,0),MATCH((CUADRO!O$5&amp;$E926),'Hoja de Trabajo para listado'!$A$151:$Z$151,0)),0)+IFERROR(INDEX('Hoja de Trabajo para listado'!$AB$155:$BA$1048576,MATCH($A926,'Hoja de Trabajo para listado'!$AB$155:$AB$1048576,0),MATCH((CUADRO!O$5&amp;$E926),'Hoja de Trabajo para listado'!$AB$151:$BA$151,0)),0)+IFERROR(INDEX('Hoja de Trabajo para listado'!$BC$155:$CB$1048576,MATCH($A926,'Hoja de Trabajo para listado'!$BC$155:$BC$1048576,0),MATCH((CUADRO!O$5&amp;$E926),'Hoja de Trabajo para listado'!$BC$151:$CB$151,0)),0)+IFERROR(INDEX('Hoja de Trabajo para listado'!$DE$153:$DG$274,MATCH($A926,'Hoja de Trabajo para listado'!$DE$153:$DE$1048576,0),MATCH((CUADRO!O$5&amp;$E926),'Hoja de Trabajo para listado'!$DE$151:$DG$151,0)),0)+IFERROR(INDEX('Hoja de Trabajo para listado'!$CD$155:$DC$1048576,MATCH($A926,'Hoja de Trabajo para listado'!$CD$155:$CD$1048576,0),MATCH((CUADRO!O$5&amp;$E926),'Hoja de Trabajo para listado'!$CD$151:$DC$151,0)),0)</f>
        <v>0</v>
      </c>
      <c r="P926" s="314">
        <f ca="1">+IFERROR(INDEX('Hoja de Trabajo para listado'!$A$155:$Z$1048576,MATCH($A926,'Hoja de Trabajo para listado'!$A$155:$A$1048576,0),MATCH((CUADRO!P$5&amp;$E926),'Hoja de Trabajo para listado'!$A$151:$Z$151,0)),0)+IFERROR(INDEX('Hoja de Trabajo para listado'!$AB$155:$BA$1048576,MATCH($A926,'Hoja de Trabajo para listado'!$AB$155:$AB$1048576,0),MATCH((CUADRO!P$5&amp;$E926),'Hoja de Trabajo para listado'!$AB$151:$BA$151,0)),0)+IFERROR(INDEX('Hoja de Trabajo para listado'!$BC$155:$CB$1048576,MATCH($A926,'Hoja de Trabajo para listado'!$BC$155:$BC$1048576,0),MATCH((CUADRO!P$5&amp;$E926),'Hoja de Trabajo para listado'!$BC$151:$CB$151,0)),0)+IFERROR(INDEX('Hoja de Trabajo para listado'!$DE$153:$DG$274,MATCH($A926,'Hoja de Trabajo para listado'!$DE$153:$DE$1048576,0),MATCH((CUADRO!P$5&amp;$E926),'Hoja de Trabajo para listado'!$DE$151:$DG$151,0)),0)+IFERROR(INDEX('Hoja de Trabajo para listado'!$CD$155:$DC$1048576,MATCH($A926,'Hoja de Trabajo para listado'!$CD$155:$CD$1048576,0),MATCH((CUADRO!P$5&amp;$E926),'Hoja de Trabajo para listado'!$CD$151:$DC$151,0)),0)</f>
        <v>0</v>
      </c>
      <c r="Q926" s="314">
        <f ca="1">+IFERROR(INDEX('Hoja de Trabajo para listado'!$A$155:$Z$1048576,MATCH($A926,'Hoja de Trabajo para listado'!$A$155:$A$1048576,0),MATCH((CUADRO!Q$5&amp;$E926),'Hoja de Trabajo para listado'!$A$151:$Z$151,0)),0)+IFERROR(INDEX('Hoja de Trabajo para listado'!$AB$155:$BA$1048576,MATCH($A926,'Hoja de Trabajo para listado'!$AB$155:$AB$1048576,0),MATCH((CUADRO!Q$5&amp;$E926),'Hoja de Trabajo para listado'!$AB$151:$BA$151,0)),0)+IFERROR(INDEX('Hoja de Trabajo para listado'!$BC$155:$CB$1048576,MATCH($A926,'Hoja de Trabajo para listado'!$BC$155:$BC$1048576,0),MATCH((CUADRO!Q$5&amp;$E926),'Hoja de Trabajo para listado'!$BC$151:$CB$151,0)),0)+IFERROR(INDEX('Hoja de Trabajo para listado'!$DE$153:$DG$274,MATCH($A926,'Hoja de Trabajo para listado'!$DE$153:$DE$1048576,0),MATCH((CUADRO!Q$5&amp;$E926),'Hoja de Trabajo para listado'!$DE$151:$DG$151,0)),0)+IFERROR(INDEX('Hoja de Trabajo para listado'!$CD$155:$DC$1048576,MATCH($A926,'Hoja de Trabajo para listado'!$CD$155:$CD$1048576,0),MATCH((CUADRO!Q$5&amp;$E926),'Hoja de Trabajo para listado'!$CD$151:$DC$151,0)),0)</f>
        <v>0</v>
      </c>
      <c r="R926" s="314">
        <f t="shared" ca="1" si="28"/>
        <v>0</v>
      </c>
      <c r="S926" s="353"/>
      <c r="T926" s="314">
        <f ca="1">+T927</f>
        <v>6109.8600000000006</v>
      </c>
      <c r="U926" s="313">
        <f t="shared" si="29"/>
        <v>1</v>
      </c>
      <c r="V926" s="319" t="str">
        <f>+VLOOKUP(A926,bd_lista!$A$3:$E$593,5,FALSE)</f>
        <v>Instituciones Descentralizadas</v>
      </c>
      <c r="W926" s="425" t="str">
        <f>+V926</f>
        <v>Instituciones Descentralizadas</v>
      </c>
    </row>
    <row r="927" spans="1:23" customFormat="1" ht="15" customHeight="1">
      <c r="A927" s="323">
        <v>680</v>
      </c>
      <c r="B927" s="428"/>
      <c r="C927" s="339" t="str">
        <f>+VLOOKUP(A927,bd_lista!$A$3:$C$593,3,FALSE)</f>
        <v>Contraloria General del Estado</v>
      </c>
      <c r="D927" s="430"/>
      <c r="E927" s="319" t="s">
        <v>1419</v>
      </c>
      <c r="F927" s="316">
        <f ca="1">+IFERROR(INDEX('Hoja de Trabajo para listado'!$A$155:$Z$1048576,MATCH($A927,'Hoja de Trabajo para listado'!$A$155:$A$1048576,0),MATCH((CUADRO!F$5&amp;$E927),'Hoja de Trabajo para listado'!$A$151:$Z$151,0)),0)+IFERROR(INDEX('Hoja de Trabajo para listado'!$AB$155:$BA$1048576,MATCH($A927,'Hoja de Trabajo para listado'!$AB$155:$AB$1048576,0),MATCH((CUADRO!F$5&amp;$E927),'Hoja de Trabajo para listado'!$AB$151:$BA$151,0)),0)+IFERROR(INDEX('Hoja de Trabajo para listado'!$BC$155:$CB$1048576,MATCH($A927,'Hoja de Trabajo para listado'!$BC$155:$BC$1048576,0),MATCH((CUADRO!F$5&amp;$E927),'Hoja de Trabajo para listado'!$BC$151:$CB$151,0)),0)+IFERROR(INDEX('Hoja de Trabajo para listado'!$DE$153:$DG$274,MATCH($A927,'Hoja de Trabajo para listado'!$DE$153:$DE$1048576,0),MATCH((CUADRO!F$5&amp;$E927),'Hoja de Trabajo para listado'!$DE$151:$DG$151,0)),0)+IFERROR(INDEX('Hoja de Trabajo para listado'!$CD$155:$DC$1048576,MATCH($A927,'Hoja de Trabajo para listado'!$CD$155:$CD$1048576,0),MATCH((CUADRO!F$5&amp;$E927),'Hoja de Trabajo para listado'!$CD$151:$DC$151,0)),0)</f>
        <v>0</v>
      </c>
      <c r="G927" s="316">
        <f ca="1">+IFERROR(INDEX('Hoja de Trabajo para listado'!$A$155:$Z$1048576,MATCH($A927,'Hoja de Trabajo para listado'!$A$155:$A$1048576,0),MATCH((CUADRO!G$5&amp;$E927),'Hoja de Trabajo para listado'!$A$151:$Z$151,0)),0)+IFERROR(INDEX('Hoja de Trabajo para listado'!$AB$155:$BA$1048576,MATCH($A927,'Hoja de Trabajo para listado'!$AB$155:$AB$1048576,0),MATCH((CUADRO!G$5&amp;$E927),'Hoja de Trabajo para listado'!$AB$151:$BA$151,0)),0)+IFERROR(INDEX('Hoja de Trabajo para listado'!$BC$155:$CB$1048576,MATCH($A927,'Hoja de Trabajo para listado'!$BC$155:$BC$1048576,0),MATCH((CUADRO!G$5&amp;$E927),'Hoja de Trabajo para listado'!$BC$151:$CB$151,0)),0)+IFERROR(INDEX('Hoja de Trabajo para listado'!$DE$153:$DG$274,MATCH($A927,'Hoja de Trabajo para listado'!$DE$153:$DE$1048576,0),MATCH((CUADRO!G$5&amp;$E927),'Hoja de Trabajo para listado'!$DE$151:$DG$151,0)),0)+IFERROR(INDEX('Hoja de Trabajo para listado'!$CD$155:$DC$1048576,MATCH($A927,'Hoja de Trabajo para listado'!$CD$155:$CD$1048576,0),MATCH((CUADRO!G$5&amp;$E927),'Hoja de Trabajo para listado'!$CD$151:$DC$151,0)),0)</f>
        <v>0</v>
      </c>
      <c r="H927" s="316">
        <f ca="1">+IFERROR(INDEX('Hoja de Trabajo para listado'!$A$155:$Z$1048576,MATCH($A927,'Hoja de Trabajo para listado'!$A$155:$A$1048576,0),MATCH((CUADRO!H$5&amp;$E927),'Hoja de Trabajo para listado'!$A$151:$Z$151,0)),0)+IFERROR(INDEX('Hoja de Trabajo para listado'!$AB$155:$BA$1048576,MATCH($A927,'Hoja de Trabajo para listado'!$AB$155:$AB$1048576,0),MATCH((CUADRO!H$5&amp;$E927),'Hoja de Trabajo para listado'!$AB$151:$BA$151,0)),0)+IFERROR(INDEX('Hoja de Trabajo para listado'!$BC$155:$CB$1048576,MATCH($A927,'Hoja de Trabajo para listado'!$BC$155:$BC$1048576,0),MATCH((CUADRO!H$5&amp;$E927),'Hoja de Trabajo para listado'!$BC$151:$CB$151,0)),0)+IFERROR(INDEX('Hoja de Trabajo para listado'!$DE$153:$DG$274,MATCH($A927,'Hoja de Trabajo para listado'!$DE$153:$DE$1048576,0),MATCH((CUADRO!H$5&amp;$E927),'Hoja de Trabajo para listado'!$DE$151:$DG$151,0)),0)+IFERROR(INDEX('Hoja de Trabajo para listado'!$CD$155:$DC$1048576,MATCH($A927,'Hoja de Trabajo para listado'!$CD$155:$CD$1048576,0),MATCH((CUADRO!H$5&amp;$E927),'Hoja de Trabajo para listado'!$CD$151:$DC$151,0)),0)</f>
        <v>6109.8600000000006</v>
      </c>
      <c r="I927" s="316">
        <f ca="1">+IFERROR(INDEX('Hoja de Trabajo para listado'!$A$155:$Z$1048576,MATCH($A927,'Hoja de Trabajo para listado'!$A$155:$A$1048576,0),MATCH((CUADRO!I$5&amp;$E927),'Hoja de Trabajo para listado'!$A$151:$Z$151,0)),0)+IFERROR(INDEX('Hoja de Trabajo para listado'!$AB$155:$BA$1048576,MATCH($A927,'Hoja de Trabajo para listado'!$AB$155:$AB$1048576,0),MATCH((CUADRO!I$5&amp;$E927),'Hoja de Trabajo para listado'!$AB$151:$BA$151,0)),0)+IFERROR(INDEX('Hoja de Trabajo para listado'!$BC$155:$CB$1048576,MATCH($A927,'Hoja de Trabajo para listado'!$BC$155:$BC$1048576,0),MATCH((CUADRO!I$5&amp;$E927),'Hoja de Trabajo para listado'!$BC$151:$CB$151,0)),0)+IFERROR(INDEX('Hoja de Trabajo para listado'!$DE$153:$DG$274,MATCH($A927,'Hoja de Trabajo para listado'!$DE$153:$DE$1048576,0),MATCH((CUADRO!I$5&amp;$E927),'Hoja de Trabajo para listado'!$DE$151:$DG$151,0)),0)+IFERROR(INDEX('Hoja de Trabajo para listado'!$CD$155:$DC$1048576,MATCH($A927,'Hoja de Trabajo para listado'!$CD$155:$CD$1048576,0),MATCH((CUADRO!I$5&amp;$E927),'Hoja de Trabajo para listado'!$CD$151:$DC$151,0)),0)</f>
        <v>0</v>
      </c>
      <c r="J927" s="316">
        <f ca="1">+IFERROR(INDEX('Hoja de Trabajo para listado'!$A$155:$Z$1048576,MATCH($A927,'Hoja de Trabajo para listado'!$A$155:$A$1048576,0),MATCH((CUADRO!J$5&amp;$E927),'Hoja de Trabajo para listado'!$A$151:$Z$151,0)),0)+IFERROR(INDEX('Hoja de Trabajo para listado'!$AB$155:$BA$1048576,MATCH($A927,'Hoja de Trabajo para listado'!$AB$155:$AB$1048576,0),MATCH((CUADRO!J$5&amp;$E927),'Hoja de Trabajo para listado'!$AB$151:$BA$151,0)),0)+IFERROR(INDEX('Hoja de Trabajo para listado'!$BC$155:$CB$1048576,MATCH($A927,'Hoja de Trabajo para listado'!$BC$155:$BC$1048576,0),MATCH((CUADRO!J$5&amp;$E927),'Hoja de Trabajo para listado'!$BC$151:$CB$151,0)),0)+IFERROR(INDEX('Hoja de Trabajo para listado'!$DE$153:$DG$274,MATCH($A927,'Hoja de Trabajo para listado'!$DE$153:$DE$1048576,0),MATCH((CUADRO!J$5&amp;$E927),'Hoja de Trabajo para listado'!$DE$151:$DG$151,0)),0)+IFERROR(INDEX('Hoja de Trabajo para listado'!$CD$155:$DC$1048576,MATCH($A927,'Hoja de Trabajo para listado'!$CD$155:$CD$1048576,0),MATCH((CUADRO!J$5&amp;$E927),'Hoja de Trabajo para listado'!$CD$151:$DC$151,0)),0)</f>
        <v>0</v>
      </c>
      <c r="K927" s="314">
        <f ca="1">+IFERROR(INDEX('Hoja de Trabajo para listado'!$A$155:$Z$1048576,MATCH($A927,'Hoja de Trabajo para listado'!$A$155:$A$1048576,0),MATCH((CUADRO!K$5&amp;$E927),'Hoja de Trabajo para listado'!$A$151:$Z$151,0)),0)+IFERROR(INDEX('Hoja de Trabajo para listado'!$AB$155:$BA$1048576,MATCH($A927,'Hoja de Trabajo para listado'!$AB$155:$AB$1048576,0),MATCH((CUADRO!K$5&amp;$E927),'Hoja de Trabajo para listado'!$AB$151:$BA$151,0)),0)+IFERROR(INDEX('Hoja de Trabajo para listado'!$BC$155:$CB$1048576,MATCH($A927,'Hoja de Trabajo para listado'!$BC$155:$BC$1048576,0),MATCH((CUADRO!K$5&amp;$E927),'Hoja de Trabajo para listado'!$BC$151:$CB$151,0)),0)+IFERROR(INDEX('Hoja de Trabajo para listado'!$DE$153:$DG$274,MATCH($A927,'Hoja de Trabajo para listado'!$DE$153:$DE$1048576,0),MATCH((CUADRO!K$5&amp;$E927),'Hoja de Trabajo para listado'!$DE$151:$DG$151,0)),0)+IFERROR(INDEX('Hoja de Trabajo para listado'!$CD$155:$DC$1048576,MATCH($A927,'Hoja de Trabajo para listado'!$CD$155:$CD$1048576,0),MATCH((CUADRO!K$5&amp;$E927),'Hoja de Trabajo para listado'!$CD$151:$DC$151,0)),0)</f>
        <v>0</v>
      </c>
      <c r="L927" s="314">
        <f ca="1">+IFERROR(INDEX('Hoja de Trabajo para listado'!$A$155:$Z$1048576,MATCH($A927,'Hoja de Trabajo para listado'!$A$155:$A$1048576,0),MATCH((CUADRO!L$5&amp;$E927),'Hoja de Trabajo para listado'!$A$151:$Z$151,0)),0)+IFERROR(INDEX('Hoja de Trabajo para listado'!$AB$155:$BA$1048576,MATCH($A927,'Hoja de Trabajo para listado'!$AB$155:$AB$1048576,0),MATCH((CUADRO!L$5&amp;$E927),'Hoja de Trabajo para listado'!$AB$151:$BA$151,0)),0)+IFERROR(INDEX('Hoja de Trabajo para listado'!$BC$155:$CB$1048576,MATCH($A927,'Hoja de Trabajo para listado'!$BC$155:$BC$1048576,0),MATCH((CUADRO!L$5&amp;$E927),'Hoja de Trabajo para listado'!$BC$151:$CB$151,0)),0)+IFERROR(INDEX('Hoja de Trabajo para listado'!$DE$153:$DG$274,MATCH($A927,'Hoja de Trabajo para listado'!$DE$153:$DE$1048576,0),MATCH((CUADRO!L$5&amp;$E927),'Hoja de Trabajo para listado'!$DE$151:$DG$151,0)),0)+IFERROR(INDEX('Hoja de Trabajo para listado'!$CD$155:$DC$1048576,MATCH($A927,'Hoja de Trabajo para listado'!$CD$155:$CD$1048576,0),MATCH((CUADRO!L$5&amp;$E927),'Hoja de Trabajo para listado'!$CD$151:$DC$151,0)),0)</f>
        <v>0</v>
      </c>
      <c r="M927" s="314">
        <f ca="1">+IFERROR(INDEX('Hoja de Trabajo para listado'!$A$155:$Z$1048576,MATCH($A927,'Hoja de Trabajo para listado'!$A$155:$A$1048576,0),MATCH((CUADRO!M$5&amp;$E927),'Hoja de Trabajo para listado'!$A$151:$Z$151,0)),0)+IFERROR(INDEX('Hoja de Trabajo para listado'!$AB$155:$BA$1048576,MATCH($A927,'Hoja de Trabajo para listado'!$AB$155:$AB$1048576,0),MATCH((CUADRO!M$5&amp;$E927),'Hoja de Trabajo para listado'!$AB$151:$BA$151,0)),0)+IFERROR(INDEX('Hoja de Trabajo para listado'!$BC$155:$CB$1048576,MATCH($A927,'Hoja de Trabajo para listado'!$BC$155:$BC$1048576,0),MATCH((CUADRO!M$5&amp;$E927),'Hoja de Trabajo para listado'!$BC$151:$CB$151,0)),0)+IFERROR(INDEX('Hoja de Trabajo para listado'!$DE$153:$DG$274,MATCH($A927,'Hoja de Trabajo para listado'!$DE$153:$DE$1048576,0),MATCH((CUADRO!M$5&amp;$E927),'Hoja de Trabajo para listado'!$DE$151:$DG$151,0)),0)+IFERROR(INDEX('Hoja de Trabajo para listado'!$CD$155:$DC$1048576,MATCH($A927,'Hoja de Trabajo para listado'!$CD$155:$CD$1048576,0),MATCH((CUADRO!M$5&amp;$E927),'Hoja de Trabajo para listado'!$CD$151:$DC$151,0)),0)</f>
        <v>0</v>
      </c>
      <c r="N927" s="314">
        <f ca="1">+IFERROR(INDEX('Hoja de Trabajo para listado'!$A$155:$Z$1048576,MATCH($A927,'Hoja de Trabajo para listado'!$A$155:$A$1048576,0),MATCH((CUADRO!N$5&amp;$E927),'Hoja de Trabajo para listado'!$A$151:$Z$151,0)),0)+IFERROR(INDEX('Hoja de Trabajo para listado'!$AB$155:$BA$1048576,MATCH($A927,'Hoja de Trabajo para listado'!$AB$155:$AB$1048576,0),MATCH((CUADRO!N$5&amp;$E927),'Hoja de Trabajo para listado'!$AB$151:$BA$151,0)),0)+IFERROR(INDEX('Hoja de Trabajo para listado'!$BC$155:$CB$1048576,MATCH($A927,'Hoja de Trabajo para listado'!$BC$155:$BC$1048576,0),MATCH((CUADRO!N$5&amp;$E927),'Hoja de Trabajo para listado'!$BC$151:$CB$151,0)),0)+IFERROR(INDEX('Hoja de Trabajo para listado'!$DE$153:$DG$274,MATCH($A927,'Hoja de Trabajo para listado'!$DE$153:$DE$1048576,0),MATCH((CUADRO!N$5&amp;$E927),'Hoja de Trabajo para listado'!$DE$151:$DG$151,0)),0)+IFERROR(INDEX('Hoja de Trabajo para listado'!$CD$155:$DC$1048576,MATCH($A927,'Hoja de Trabajo para listado'!$CD$155:$CD$1048576,0),MATCH((CUADRO!N$5&amp;$E927),'Hoja de Trabajo para listado'!$CD$151:$DC$151,0)),0)</f>
        <v>0</v>
      </c>
      <c r="O927" s="314">
        <f ca="1">+IFERROR(INDEX('Hoja de Trabajo para listado'!$A$155:$Z$1048576,MATCH($A927,'Hoja de Trabajo para listado'!$A$155:$A$1048576,0),MATCH((CUADRO!O$5&amp;$E927),'Hoja de Trabajo para listado'!$A$151:$Z$151,0)),0)+IFERROR(INDEX('Hoja de Trabajo para listado'!$AB$155:$BA$1048576,MATCH($A927,'Hoja de Trabajo para listado'!$AB$155:$AB$1048576,0),MATCH((CUADRO!O$5&amp;$E927),'Hoja de Trabajo para listado'!$AB$151:$BA$151,0)),0)+IFERROR(INDEX('Hoja de Trabajo para listado'!$BC$155:$CB$1048576,MATCH($A927,'Hoja de Trabajo para listado'!$BC$155:$BC$1048576,0),MATCH((CUADRO!O$5&amp;$E927),'Hoja de Trabajo para listado'!$BC$151:$CB$151,0)),0)+IFERROR(INDEX('Hoja de Trabajo para listado'!$DE$153:$DG$274,MATCH($A927,'Hoja de Trabajo para listado'!$DE$153:$DE$1048576,0),MATCH((CUADRO!O$5&amp;$E927),'Hoja de Trabajo para listado'!$DE$151:$DG$151,0)),0)+IFERROR(INDEX('Hoja de Trabajo para listado'!$CD$155:$DC$1048576,MATCH($A927,'Hoja de Trabajo para listado'!$CD$155:$CD$1048576,0),MATCH((CUADRO!O$5&amp;$E927),'Hoja de Trabajo para listado'!$CD$151:$DC$151,0)),0)</f>
        <v>0</v>
      </c>
      <c r="P927" s="314">
        <f ca="1">+IFERROR(INDEX('Hoja de Trabajo para listado'!$A$155:$Z$1048576,MATCH($A927,'Hoja de Trabajo para listado'!$A$155:$A$1048576,0),MATCH((CUADRO!P$5&amp;$E927),'Hoja de Trabajo para listado'!$A$151:$Z$151,0)),0)+IFERROR(INDEX('Hoja de Trabajo para listado'!$AB$155:$BA$1048576,MATCH($A927,'Hoja de Trabajo para listado'!$AB$155:$AB$1048576,0),MATCH((CUADRO!P$5&amp;$E927),'Hoja de Trabajo para listado'!$AB$151:$BA$151,0)),0)+IFERROR(INDEX('Hoja de Trabajo para listado'!$BC$155:$CB$1048576,MATCH($A927,'Hoja de Trabajo para listado'!$BC$155:$BC$1048576,0),MATCH((CUADRO!P$5&amp;$E927),'Hoja de Trabajo para listado'!$BC$151:$CB$151,0)),0)+IFERROR(INDEX('Hoja de Trabajo para listado'!$DE$153:$DG$274,MATCH($A927,'Hoja de Trabajo para listado'!$DE$153:$DE$1048576,0),MATCH((CUADRO!P$5&amp;$E927),'Hoja de Trabajo para listado'!$DE$151:$DG$151,0)),0)+IFERROR(INDEX('Hoja de Trabajo para listado'!$CD$155:$DC$1048576,MATCH($A927,'Hoja de Trabajo para listado'!$CD$155:$CD$1048576,0),MATCH((CUADRO!P$5&amp;$E927),'Hoja de Trabajo para listado'!$CD$151:$DC$151,0)),0)</f>
        <v>0</v>
      </c>
      <c r="Q927" s="314">
        <f ca="1">+IFERROR(INDEX('Hoja de Trabajo para listado'!$A$155:$Z$1048576,MATCH($A927,'Hoja de Trabajo para listado'!$A$155:$A$1048576,0),MATCH((CUADRO!Q$5&amp;$E927),'Hoja de Trabajo para listado'!$A$151:$Z$151,0)),0)+IFERROR(INDEX('Hoja de Trabajo para listado'!$AB$155:$BA$1048576,MATCH($A927,'Hoja de Trabajo para listado'!$AB$155:$AB$1048576,0),MATCH((CUADRO!Q$5&amp;$E927),'Hoja de Trabajo para listado'!$AB$151:$BA$151,0)),0)+IFERROR(INDEX('Hoja de Trabajo para listado'!$BC$155:$CB$1048576,MATCH($A927,'Hoja de Trabajo para listado'!$BC$155:$BC$1048576,0),MATCH((CUADRO!Q$5&amp;$E927),'Hoja de Trabajo para listado'!$BC$151:$CB$151,0)),0)+IFERROR(INDEX('Hoja de Trabajo para listado'!$DE$153:$DG$274,MATCH($A927,'Hoja de Trabajo para listado'!$DE$153:$DE$1048576,0),MATCH((CUADRO!Q$5&amp;$E927),'Hoja de Trabajo para listado'!$DE$151:$DG$151,0)),0)+IFERROR(INDEX('Hoja de Trabajo para listado'!$CD$155:$DC$1048576,MATCH($A927,'Hoja de Trabajo para listado'!$CD$155:$CD$1048576,0),MATCH((CUADRO!Q$5&amp;$E927),'Hoja de Trabajo para listado'!$CD$151:$DC$151,0)),0)</f>
        <v>0</v>
      </c>
      <c r="R927" s="316">
        <f t="shared" ca="1" si="28"/>
        <v>6109.8600000000006</v>
      </c>
      <c r="S927" s="352">
        <f ca="1">+R926+R927</f>
        <v>6109.8600000000006</v>
      </c>
      <c r="T927" s="314">
        <f ca="1">+S927</f>
        <v>6109.8600000000006</v>
      </c>
      <c r="U927" s="348">
        <f t="shared" si="29"/>
        <v>2</v>
      </c>
      <c r="V927" s="319" t="str">
        <f>+VLOOKUP(A927,bd_lista!$A$3:$E$593,5,FALSE)</f>
        <v>Instituciones Descentralizadas</v>
      </c>
      <c r="W927" s="426"/>
    </row>
    <row r="928" spans="1:23" customFormat="1" ht="15" customHeight="1">
      <c r="A928" s="323">
        <v>201</v>
      </c>
      <c r="B928" s="427">
        <f>+A928</f>
        <v>201</v>
      </c>
      <c r="C928" s="318" t="str">
        <f>+VLOOKUP(A928,bd_lista!$A$3:$C$593,3,FALSE)</f>
        <v>Agencia para el Des. de las Macroreg. y Zonas Fronterizas</v>
      </c>
      <c r="D928" s="429" t="str">
        <f>+C928</f>
        <v>Agencia para el Des. de las Macroreg. y Zonas Fronterizas</v>
      </c>
      <c r="E928" s="318" t="s">
        <v>1418</v>
      </c>
      <c r="F928" s="314">
        <f ca="1">+IFERROR(INDEX('Hoja de Trabajo para listado'!$A$155:$Z$1048576,MATCH($A928,'Hoja de Trabajo para listado'!$A$155:$A$1048576,0),MATCH((CUADRO!F$5&amp;$E928),'Hoja de Trabajo para listado'!$A$151:$Z$151,0)),0)+IFERROR(INDEX('Hoja de Trabajo para listado'!$AB$155:$BA$1048576,MATCH($A928,'Hoja de Trabajo para listado'!$AB$155:$AB$1048576,0),MATCH((CUADRO!F$5&amp;$E928),'Hoja de Trabajo para listado'!$AB$151:$BA$151,0)),0)+IFERROR(INDEX('Hoja de Trabajo para listado'!$BC$155:$CB$1048576,MATCH($A928,'Hoja de Trabajo para listado'!$BC$155:$BC$1048576,0),MATCH((CUADRO!F$5&amp;$E928),'Hoja de Trabajo para listado'!$BC$151:$CB$151,0)),0)+IFERROR(INDEX('Hoja de Trabajo para listado'!$DE$153:$DG$274,MATCH($A928,'Hoja de Trabajo para listado'!$DE$153:$DE$1048576,0),MATCH((CUADRO!F$5&amp;$E928),'Hoja de Trabajo para listado'!$DE$151:$DG$151,0)),0)+IFERROR(INDEX('Hoja de Trabajo para listado'!$CD$155:$DC$1048576,MATCH($A928,'Hoja de Trabajo para listado'!$CD$155:$CD$1048576,0),MATCH((CUADRO!F$5&amp;$E928),'Hoja de Trabajo para listado'!$CD$151:$DC$151,0)),0)</f>
        <v>0</v>
      </c>
      <c r="G928" s="314">
        <f ca="1">+IFERROR(INDEX('Hoja de Trabajo para listado'!$A$155:$Z$1048576,MATCH($A928,'Hoja de Trabajo para listado'!$A$155:$A$1048576,0),MATCH((CUADRO!G$5&amp;$E928),'Hoja de Trabajo para listado'!$A$151:$Z$151,0)),0)+IFERROR(INDEX('Hoja de Trabajo para listado'!$AB$155:$BA$1048576,MATCH($A928,'Hoja de Trabajo para listado'!$AB$155:$AB$1048576,0),MATCH((CUADRO!G$5&amp;$E928),'Hoja de Trabajo para listado'!$AB$151:$BA$151,0)),0)+IFERROR(INDEX('Hoja de Trabajo para listado'!$BC$155:$CB$1048576,MATCH($A928,'Hoja de Trabajo para listado'!$BC$155:$BC$1048576,0),MATCH((CUADRO!G$5&amp;$E928),'Hoja de Trabajo para listado'!$BC$151:$CB$151,0)),0)+IFERROR(INDEX('Hoja de Trabajo para listado'!$DE$153:$DG$274,MATCH($A928,'Hoja de Trabajo para listado'!$DE$153:$DE$1048576,0),MATCH((CUADRO!G$5&amp;$E928),'Hoja de Trabajo para listado'!$DE$151:$DG$151,0)),0)+IFERROR(INDEX('Hoja de Trabajo para listado'!$CD$155:$DC$1048576,MATCH($A928,'Hoja de Trabajo para listado'!$CD$155:$CD$1048576,0),MATCH((CUADRO!G$5&amp;$E928),'Hoja de Trabajo para listado'!$CD$151:$DC$151,0)),0)</f>
        <v>0</v>
      </c>
      <c r="H928" s="314">
        <f ca="1">+IFERROR(INDEX('Hoja de Trabajo para listado'!$A$155:$Z$1048576,MATCH($A928,'Hoja de Trabajo para listado'!$A$155:$A$1048576,0),MATCH((CUADRO!H$5&amp;$E928),'Hoja de Trabajo para listado'!$A$151:$Z$151,0)),0)+IFERROR(INDEX('Hoja de Trabajo para listado'!$AB$155:$BA$1048576,MATCH($A928,'Hoja de Trabajo para listado'!$AB$155:$AB$1048576,0),MATCH((CUADRO!H$5&amp;$E928),'Hoja de Trabajo para listado'!$AB$151:$BA$151,0)),0)+IFERROR(INDEX('Hoja de Trabajo para listado'!$BC$155:$CB$1048576,MATCH($A928,'Hoja de Trabajo para listado'!$BC$155:$BC$1048576,0),MATCH((CUADRO!H$5&amp;$E928),'Hoja de Trabajo para listado'!$BC$151:$CB$151,0)),0)+IFERROR(INDEX('Hoja de Trabajo para listado'!$DE$153:$DG$274,MATCH($A928,'Hoja de Trabajo para listado'!$DE$153:$DE$1048576,0),MATCH((CUADRO!H$5&amp;$E928),'Hoja de Trabajo para listado'!$DE$151:$DG$151,0)),0)+IFERROR(INDEX('Hoja de Trabajo para listado'!$CD$155:$DC$1048576,MATCH($A928,'Hoja de Trabajo para listado'!$CD$155:$CD$1048576,0),MATCH((CUADRO!H$5&amp;$E928),'Hoja de Trabajo para listado'!$CD$151:$DC$151,0)),0)</f>
        <v>0</v>
      </c>
      <c r="I928" s="314">
        <f ca="1">+IFERROR(INDEX('Hoja de Trabajo para listado'!$A$155:$Z$1048576,MATCH($A928,'Hoja de Trabajo para listado'!$A$155:$A$1048576,0),MATCH((CUADRO!I$5&amp;$E928),'Hoja de Trabajo para listado'!$A$151:$Z$151,0)),0)+IFERROR(INDEX('Hoja de Trabajo para listado'!$AB$155:$BA$1048576,MATCH($A928,'Hoja de Trabajo para listado'!$AB$155:$AB$1048576,0),MATCH((CUADRO!I$5&amp;$E928),'Hoja de Trabajo para listado'!$AB$151:$BA$151,0)),0)+IFERROR(INDEX('Hoja de Trabajo para listado'!$BC$155:$CB$1048576,MATCH($A928,'Hoja de Trabajo para listado'!$BC$155:$BC$1048576,0),MATCH((CUADRO!I$5&amp;$E928),'Hoja de Trabajo para listado'!$BC$151:$CB$151,0)),0)+IFERROR(INDEX('Hoja de Trabajo para listado'!$DE$153:$DG$274,MATCH($A928,'Hoja de Trabajo para listado'!$DE$153:$DE$1048576,0),MATCH((CUADRO!I$5&amp;$E928),'Hoja de Trabajo para listado'!$DE$151:$DG$151,0)),0)+IFERROR(INDEX('Hoja de Trabajo para listado'!$CD$155:$DC$1048576,MATCH($A928,'Hoja de Trabajo para listado'!$CD$155:$CD$1048576,0),MATCH((CUADRO!I$5&amp;$E928),'Hoja de Trabajo para listado'!$CD$151:$DC$151,0)),0)</f>
        <v>0</v>
      </c>
      <c r="J928" s="314">
        <f ca="1">+IFERROR(INDEX('Hoja de Trabajo para listado'!$A$155:$Z$1048576,MATCH($A928,'Hoja de Trabajo para listado'!$A$155:$A$1048576,0),MATCH((CUADRO!J$5&amp;$E928),'Hoja de Trabajo para listado'!$A$151:$Z$151,0)),0)+IFERROR(INDEX('Hoja de Trabajo para listado'!$AB$155:$BA$1048576,MATCH($A928,'Hoja de Trabajo para listado'!$AB$155:$AB$1048576,0),MATCH((CUADRO!J$5&amp;$E928),'Hoja de Trabajo para listado'!$AB$151:$BA$151,0)),0)+IFERROR(INDEX('Hoja de Trabajo para listado'!$BC$155:$CB$1048576,MATCH($A928,'Hoja de Trabajo para listado'!$BC$155:$BC$1048576,0),MATCH((CUADRO!J$5&amp;$E928),'Hoja de Trabajo para listado'!$BC$151:$CB$151,0)),0)+IFERROR(INDEX('Hoja de Trabajo para listado'!$DE$153:$DG$274,MATCH($A928,'Hoja de Trabajo para listado'!$DE$153:$DE$1048576,0),MATCH((CUADRO!J$5&amp;$E928),'Hoja de Trabajo para listado'!$DE$151:$DG$151,0)),0)+IFERROR(INDEX('Hoja de Trabajo para listado'!$CD$155:$DC$1048576,MATCH($A928,'Hoja de Trabajo para listado'!$CD$155:$CD$1048576,0),MATCH((CUADRO!J$5&amp;$E928),'Hoja de Trabajo para listado'!$CD$151:$DC$151,0)),0)</f>
        <v>0</v>
      </c>
      <c r="K928" s="314">
        <f ca="1">+IFERROR(INDEX('Hoja de Trabajo para listado'!$A$155:$Z$1048576,MATCH($A928,'Hoja de Trabajo para listado'!$A$155:$A$1048576,0),MATCH((CUADRO!K$5&amp;$E928),'Hoja de Trabajo para listado'!$A$151:$Z$151,0)),0)+IFERROR(INDEX('Hoja de Trabajo para listado'!$AB$155:$BA$1048576,MATCH($A928,'Hoja de Trabajo para listado'!$AB$155:$AB$1048576,0),MATCH((CUADRO!K$5&amp;$E928),'Hoja de Trabajo para listado'!$AB$151:$BA$151,0)),0)+IFERROR(INDEX('Hoja de Trabajo para listado'!$BC$155:$CB$1048576,MATCH($A928,'Hoja de Trabajo para listado'!$BC$155:$BC$1048576,0),MATCH((CUADRO!K$5&amp;$E928),'Hoja de Trabajo para listado'!$BC$151:$CB$151,0)),0)+IFERROR(INDEX('Hoja de Trabajo para listado'!$DE$153:$DG$274,MATCH($A928,'Hoja de Trabajo para listado'!$DE$153:$DE$1048576,0),MATCH((CUADRO!K$5&amp;$E928),'Hoja de Trabajo para listado'!$DE$151:$DG$151,0)),0)+IFERROR(INDEX('Hoja de Trabajo para listado'!$CD$155:$DC$1048576,MATCH($A928,'Hoja de Trabajo para listado'!$CD$155:$CD$1048576,0),MATCH((CUADRO!K$5&amp;$E928),'Hoja de Trabajo para listado'!$CD$151:$DC$151,0)),0)</f>
        <v>0</v>
      </c>
      <c r="L928" s="314">
        <f ca="1">+IFERROR(INDEX('Hoja de Trabajo para listado'!$A$155:$Z$1048576,MATCH($A928,'Hoja de Trabajo para listado'!$A$155:$A$1048576,0),MATCH((CUADRO!L$5&amp;$E928),'Hoja de Trabajo para listado'!$A$151:$Z$151,0)),0)+IFERROR(INDEX('Hoja de Trabajo para listado'!$AB$155:$BA$1048576,MATCH($A928,'Hoja de Trabajo para listado'!$AB$155:$AB$1048576,0),MATCH((CUADRO!L$5&amp;$E928),'Hoja de Trabajo para listado'!$AB$151:$BA$151,0)),0)+IFERROR(INDEX('Hoja de Trabajo para listado'!$BC$155:$CB$1048576,MATCH($A928,'Hoja de Trabajo para listado'!$BC$155:$BC$1048576,0),MATCH((CUADRO!L$5&amp;$E928),'Hoja de Trabajo para listado'!$BC$151:$CB$151,0)),0)+IFERROR(INDEX('Hoja de Trabajo para listado'!$DE$153:$DG$274,MATCH($A928,'Hoja de Trabajo para listado'!$DE$153:$DE$1048576,0),MATCH((CUADRO!L$5&amp;$E928),'Hoja de Trabajo para listado'!$DE$151:$DG$151,0)),0)+IFERROR(INDEX('Hoja de Trabajo para listado'!$CD$155:$DC$1048576,MATCH($A928,'Hoja de Trabajo para listado'!$CD$155:$CD$1048576,0),MATCH((CUADRO!L$5&amp;$E928),'Hoja de Trabajo para listado'!$CD$151:$DC$151,0)),0)</f>
        <v>0</v>
      </c>
      <c r="M928" s="314">
        <f ca="1">+IFERROR(INDEX('Hoja de Trabajo para listado'!$A$155:$Z$1048576,MATCH($A928,'Hoja de Trabajo para listado'!$A$155:$A$1048576,0),MATCH((CUADRO!M$5&amp;$E928),'Hoja de Trabajo para listado'!$A$151:$Z$151,0)),0)+IFERROR(INDEX('Hoja de Trabajo para listado'!$AB$155:$BA$1048576,MATCH($A928,'Hoja de Trabajo para listado'!$AB$155:$AB$1048576,0),MATCH((CUADRO!M$5&amp;$E928),'Hoja de Trabajo para listado'!$AB$151:$BA$151,0)),0)+IFERROR(INDEX('Hoja de Trabajo para listado'!$BC$155:$CB$1048576,MATCH($A928,'Hoja de Trabajo para listado'!$BC$155:$BC$1048576,0),MATCH((CUADRO!M$5&amp;$E928),'Hoja de Trabajo para listado'!$BC$151:$CB$151,0)),0)+IFERROR(INDEX('Hoja de Trabajo para listado'!$DE$153:$DG$274,MATCH($A928,'Hoja de Trabajo para listado'!$DE$153:$DE$1048576,0),MATCH((CUADRO!M$5&amp;$E928),'Hoja de Trabajo para listado'!$DE$151:$DG$151,0)),0)+IFERROR(INDEX('Hoja de Trabajo para listado'!$CD$155:$DC$1048576,MATCH($A928,'Hoja de Trabajo para listado'!$CD$155:$CD$1048576,0),MATCH((CUADRO!M$5&amp;$E928),'Hoja de Trabajo para listado'!$CD$151:$DC$151,0)),0)</f>
        <v>0</v>
      </c>
      <c r="N928" s="314">
        <f ca="1">+IFERROR(INDEX('Hoja de Trabajo para listado'!$A$155:$Z$1048576,MATCH($A928,'Hoja de Trabajo para listado'!$A$155:$A$1048576,0),MATCH((CUADRO!N$5&amp;$E928),'Hoja de Trabajo para listado'!$A$151:$Z$151,0)),0)+IFERROR(INDEX('Hoja de Trabajo para listado'!$AB$155:$BA$1048576,MATCH($A928,'Hoja de Trabajo para listado'!$AB$155:$AB$1048576,0),MATCH((CUADRO!N$5&amp;$E928),'Hoja de Trabajo para listado'!$AB$151:$BA$151,0)),0)+IFERROR(INDEX('Hoja de Trabajo para listado'!$BC$155:$CB$1048576,MATCH($A928,'Hoja de Trabajo para listado'!$BC$155:$BC$1048576,0),MATCH((CUADRO!N$5&amp;$E928),'Hoja de Trabajo para listado'!$BC$151:$CB$151,0)),0)+IFERROR(INDEX('Hoja de Trabajo para listado'!$DE$153:$DG$274,MATCH($A928,'Hoja de Trabajo para listado'!$DE$153:$DE$1048576,0),MATCH((CUADRO!N$5&amp;$E928),'Hoja de Trabajo para listado'!$DE$151:$DG$151,0)),0)+IFERROR(INDEX('Hoja de Trabajo para listado'!$CD$155:$DC$1048576,MATCH($A928,'Hoja de Trabajo para listado'!$CD$155:$CD$1048576,0),MATCH((CUADRO!N$5&amp;$E928),'Hoja de Trabajo para listado'!$CD$151:$DC$151,0)),0)</f>
        <v>0</v>
      </c>
      <c r="O928" s="314">
        <f ca="1">+IFERROR(INDEX('Hoja de Trabajo para listado'!$A$155:$Z$1048576,MATCH($A928,'Hoja de Trabajo para listado'!$A$155:$A$1048576,0),MATCH((CUADRO!O$5&amp;$E928),'Hoja de Trabajo para listado'!$A$151:$Z$151,0)),0)+IFERROR(INDEX('Hoja de Trabajo para listado'!$AB$155:$BA$1048576,MATCH($A928,'Hoja de Trabajo para listado'!$AB$155:$AB$1048576,0),MATCH((CUADRO!O$5&amp;$E928),'Hoja de Trabajo para listado'!$AB$151:$BA$151,0)),0)+IFERROR(INDEX('Hoja de Trabajo para listado'!$BC$155:$CB$1048576,MATCH($A928,'Hoja de Trabajo para listado'!$BC$155:$BC$1048576,0),MATCH((CUADRO!O$5&amp;$E928),'Hoja de Trabajo para listado'!$BC$151:$CB$151,0)),0)+IFERROR(INDEX('Hoja de Trabajo para listado'!$DE$153:$DG$274,MATCH($A928,'Hoja de Trabajo para listado'!$DE$153:$DE$1048576,0),MATCH((CUADRO!O$5&amp;$E928),'Hoja de Trabajo para listado'!$DE$151:$DG$151,0)),0)+IFERROR(INDEX('Hoja de Trabajo para listado'!$CD$155:$DC$1048576,MATCH($A928,'Hoja de Trabajo para listado'!$CD$155:$CD$1048576,0),MATCH((CUADRO!O$5&amp;$E928),'Hoja de Trabajo para listado'!$CD$151:$DC$151,0)),0)</f>
        <v>0</v>
      </c>
      <c r="P928" s="314">
        <f ca="1">+IFERROR(INDEX('Hoja de Trabajo para listado'!$A$155:$Z$1048576,MATCH($A928,'Hoja de Trabajo para listado'!$A$155:$A$1048576,0),MATCH((CUADRO!P$5&amp;$E928),'Hoja de Trabajo para listado'!$A$151:$Z$151,0)),0)+IFERROR(INDEX('Hoja de Trabajo para listado'!$AB$155:$BA$1048576,MATCH($A928,'Hoja de Trabajo para listado'!$AB$155:$AB$1048576,0),MATCH((CUADRO!P$5&amp;$E928),'Hoja de Trabajo para listado'!$AB$151:$BA$151,0)),0)+IFERROR(INDEX('Hoja de Trabajo para listado'!$BC$155:$CB$1048576,MATCH($A928,'Hoja de Trabajo para listado'!$BC$155:$BC$1048576,0),MATCH((CUADRO!P$5&amp;$E928),'Hoja de Trabajo para listado'!$BC$151:$CB$151,0)),0)+IFERROR(INDEX('Hoja de Trabajo para listado'!$DE$153:$DG$274,MATCH($A928,'Hoja de Trabajo para listado'!$DE$153:$DE$1048576,0),MATCH((CUADRO!P$5&amp;$E928),'Hoja de Trabajo para listado'!$DE$151:$DG$151,0)),0)+IFERROR(INDEX('Hoja de Trabajo para listado'!$CD$155:$DC$1048576,MATCH($A928,'Hoja de Trabajo para listado'!$CD$155:$CD$1048576,0),MATCH((CUADRO!P$5&amp;$E928),'Hoja de Trabajo para listado'!$CD$151:$DC$151,0)),0)</f>
        <v>0</v>
      </c>
      <c r="Q928" s="314">
        <f ca="1">+IFERROR(INDEX('Hoja de Trabajo para listado'!$A$155:$Z$1048576,MATCH($A928,'Hoja de Trabajo para listado'!$A$155:$A$1048576,0),MATCH((CUADRO!Q$5&amp;$E928),'Hoja de Trabajo para listado'!$A$151:$Z$151,0)),0)+IFERROR(INDEX('Hoja de Trabajo para listado'!$AB$155:$BA$1048576,MATCH($A928,'Hoja de Trabajo para listado'!$AB$155:$AB$1048576,0),MATCH((CUADRO!Q$5&amp;$E928),'Hoja de Trabajo para listado'!$AB$151:$BA$151,0)),0)+IFERROR(INDEX('Hoja de Trabajo para listado'!$BC$155:$CB$1048576,MATCH($A928,'Hoja de Trabajo para listado'!$BC$155:$BC$1048576,0),MATCH((CUADRO!Q$5&amp;$E928),'Hoja de Trabajo para listado'!$BC$151:$CB$151,0)),0)+IFERROR(INDEX('Hoja de Trabajo para listado'!$DE$153:$DG$274,MATCH($A928,'Hoja de Trabajo para listado'!$DE$153:$DE$1048576,0),MATCH((CUADRO!Q$5&amp;$E928),'Hoja de Trabajo para listado'!$DE$151:$DG$151,0)),0)+IFERROR(INDEX('Hoja de Trabajo para listado'!$CD$155:$DC$1048576,MATCH($A928,'Hoja de Trabajo para listado'!$CD$155:$CD$1048576,0),MATCH((CUADRO!Q$5&amp;$E928),'Hoja de Trabajo para listado'!$CD$151:$DC$151,0)),0)</f>
        <v>0</v>
      </c>
      <c r="R928" s="314">
        <f t="shared" ca="1" si="28"/>
        <v>0</v>
      </c>
      <c r="S928" s="314"/>
      <c r="T928" s="314">
        <f ca="1">+T929</f>
        <v>5533.12</v>
      </c>
      <c r="U928" s="313">
        <f t="shared" si="29"/>
        <v>1</v>
      </c>
      <c r="V928" s="319" t="str">
        <f>+VLOOKUP(A928,bd_lista!$A$3:$E$593,5,FALSE)</f>
        <v>Instituciones Descentralizadas</v>
      </c>
      <c r="W928" s="425" t="str">
        <f>+V928</f>
        <v>Instituciones Descentralizadas</v>
      </c>
    </row>
    <row r="929" spans="1:23" customFormat="1" ht="15" customHeight="1">
      <c r="A929" s="323">
        <v>201</v>
      </c>
      <c r="B929" s="428"/>
      <c r="C929" s="339" t="str">
        <f>+VLOOKUP(A929,bd_lista!$A$3:$C$593,3,FALSE)</f>
        <v>Agencia para el Des. de las Macroreg. y Zonas Fronterizas</v>
      </c>
      <c r="D929" s="430"/>
      <c r="E929" s="319" t="s">
        <v>1419</v>
      </c>
      <c r="F929" s="316">
        <f ca="1">+IFERROR(INDEX('Hoja de Trabajo para listado'!$A$155:$Z$1048576,MATCH($A929,'Hoja de Trabajo para listado'!$A$155:$A$1048576,0),MATCH((CUADRO!F$5&amp;$E929),'Hoja de Trabajo para listado'!$A$151:$Z$151,0)),0)+IFERROR(INDEX('Hoja de Trabajo para listado'!$AB$155:$BA$1048576,MATCH($A929,'Hoja de Trabajo para listado'!$AB$155:$AB$1048576,0),MATCH((CUADRO!F$5&amp;$E929),'Hoja de Trabajo para listado'!$AB$151:$BA$151,0)),0)+IFERROR(INDEX('Hoja de Trabajo para listado'!$BC$155:$CB$1048576,MATCH($A929,'Hoja de Trabajo para listado'!$BC$155:$BC$1048576,0),MATCH((CUADRO!F$5&amp;$E929),'Hoja de Trabajo para listado'!$BC$151:$CB$151,0)),0)+IFERROR(INDEX('Hoja de Trabajo para listado'!$DE$153:$DG$274,MATCH($A929,'Hoja de Trabajo para listado'!$DE$153:$DE$1048576,0),MATCH((CUADRO!F$5&amp;$E929),'Hoja de Trabajo para listado'!$DE$151:$DG$151,0)),0)+IFERROR(INDEX('Hoja de Trabajo para listado'!$CD$155:$DC$1048576,MATCH($A929,'Hoja de Trabajo para listado'!$CD$155:$CD$1048576,0),MATCH((CUADRO!F$5&amp;$E929),'Hoja de Trabajo para listado'!$CD$151:$DC$151,0)),0)</f>
        <v>0</v>
      </c>
      <c r="G929" s="316">
        <f ca="1">+IFERROR(INDEX('Hoja de Trabajo para listado'!$A$155:$Z$1048576,MATCH($A929,'Hoja de Trabajo para listado'!$A$155:$A$1048576,0),MATCH((CUADRO!G$5&amp;$E929),'Hoja de Trabajo para listado'!$A$151:$Z$151,0)),0)+IFERROR(INDEX('Hoja de Trabajo para listado'!$AB$155:$BA$1048576,MATCH($A929,'Hoja de Trabajo para listado'!$AB$155:$AB$1048576,0),MATCH((CUADRO!G$5&amp;$E929),'Hoja de Trabajo para listado'!$AB$151:$BA$151,0)),0)+IFERROR(INDEX('Hoja de Trabajo para listado'!$BC$155:$CB$1048576,MATCH($A929,'Hoja de Trabajo para listado'!$BC$155:$BC$1048576,0),MATCH((CUADRO!G$5&amp;$E929),'Hoja de Trabajo para listado'!$BC$151:$CB$151,0)),0)+IFERROR(INDEX('Hoja de Trabajo para listado'!$DE$153:$DG$274,MATCH($A929,'Hoja de Trabajo para listado'!$DE$153:$DE$1048576,0),MATCH((CUADRO!G$5&amp;$E929),'Hoja de Trabajo para listado'!$DE$151:$DG$151,0)),0)+IFERROR(INDEX('Hoja de Trabajo para listado'!$CD$155:$DC$1048576,MATCH($A929,'Hoja de Trabajo para listado'!$CD$155:$CD$1048576,0),MATCH((CUADRO!G$5&amp;$E929),'Hoja de Trabajo para listado'!$CD$151:$DC$151,0)),0)</f>
        <v>5533.12</v>
      </c>
      <c r="H929" s="316">
        <f ca="1">+IFERROR(INDEX('Hoja de Trabajo para listado'!$A$155:$Z$1048576,MATCH($A929,'Hoja de Trabajo para listado'!$A$155:$A$1048576,0),MATCH((CUADRO!H$5&amp;$E929),'Hoja de Trabajo para listado'!$A$151:$Z$151,0)),0)+IFERROR(INDEX('Hoja de Trabajo para listado'!$AB$155:$BA$1048576,MATCH($A929,'Hoja de Trabajo para listado'!$AB$155:$AB$1048576,0),MATCH((CUADRO!H$5&amp;$E929),'Hoja de Trabajo para listado'!$AB$151:$BA$151,0)),0)+IFERROR(INDEX('Hoja de Trabajo para listado'!$BC$155:$CB$1048576,MATCH($A929,'Hoja de Trabajo para listado'!$BC$155:$BC$1048576,0),MATCH((CUADRO!H$5&amp;$E929),'Hoja de Trabajo para listado'!$BC$151:$CB$151,0)),0)+IFERROR(INDEX('Hoja de Trabajo para listado'!$DE$153:$DG$274,MATCH($A929,'Hoja de Trabajo para listado'!$DE$153:$DE$1048576,0),MATCH((CUADRO!H$5&amp;$E929),'Hoja de Trabajo para listado'!$DE$151:$DG$151,0)),0)+IFERROR(INDEX('Hoja de Trabajo para listado'!$CD$155:$DC$1048576,MATCH($A929,'Hoja de Trabajo para listado'!$CD$155:$CD$1048576,0),MATCH((CUADRO!H$5&amp;$E929),'Hoja de Trabajo para listado'!$CD$151:$DC$151,0)),0)</f>
        <v>0</v>
      </c>
      <c r="I929" s="316">
        <f ca="1">+IFERROR(INDEX('Hoja de Trabajo para listado'!$A$155:$Z$1048576,MATCH($A929,'Hoja de Trabajo para listado'!$A$155:$A$1048576,0),MATCH((CUADRO!I$5&amp;$E929),'Hoja de Trabajo para listado'!$A$151:$Z$151,0)),0)+IFERROR(INDEX('Hoja de Trabajo para listado'!$AB$155:$BA$1048576,MATCH($A929,'Hoja de Trabajo para listado'!$AB$155:$AB$1048576,0),MATCH((CUADRO!I$5&amp;$E929),'Hoja de Trabajo para listado'!$AB$151:$BA$151,0)),0)+IFERROR(INDEX('Hoja de Trabajo para listado'!$BC$155:$CB$1048576,MATCH($A929,'Hoja de Trabajo para listado'!$BC$155:$BC$1048576,0),MATCH((CUADRO!I$5&amp;$E929),'Hoja de Trabajo para listado'!$BC$151:$CB$151,0)),0)+IFERROR(INDEX('Hoja de Trabajo para listado'!$DE$153:$DG$274,MATCH($A929,'Hoja de Trabajo para listado'!$DE$153:$DE$1048576,0),MATCH((CUADRO!I$5&amp;$E929),'Hoja de Trabajo para listado'!$DE$151:$DG$151,0)),0)+IFERROR(INDEX('Hoja de Trabajo para listado'!$CD$155:$DC$1048576,MATCH($A929,'Hoja de Trabajo para listado'!$CD$155:$CD$1048576,0),MATCH((CUADRO!I$5&amp;$E929),'Hoja de Trabajo para listado'!$CD$151:$DC$151,0)),0)</f>
        <v>0</v>
      </c>
      <c r="J929" s="316">
        <f ca="1">+IFERROR(INDEX('Hoja de Trabajo para listado'!$A$155:$Z$1048576,MATCH($A929,'Hoja de Trabajo para listado'!$A$155:$A$1048576,0),MATCH((CUADRO!J$5&amp;$E929),'Hoja de Trabajo para listado'!$A$151:$Z$151,0)),0)+IFERROR(INDEX('Hoja de Trabajo para listado'!$AB$155:$BA$1048576,MATCH($A929,'Hoja de Trabajo para listado'!$AB$155:$AB$1048576,0),MATCH((CUADRO!J$5&amp;$E929),'Hoja de Trabajo para listado'!$AB$151:$BA$151,0)),0)+IFERROR(INDEX('Hoja de Trabajo para listado'!$BC$155:$CB$1048576,MATCH($A929,'Hoja de Trabajo para listado'!$BC$155:$BC$1048576,0),MATCH((CUADRO!J$5&amp;$E929),'Hoja de Trabajo para listado'!$BC$151:$CB$151,0)),0)+IFERROR(INDEX('Hoja de Trabajo para listado'!$DE$153:$DG$274,MATCH($A929,'Hoja de Trabajo para listado'!$DE$153:$DE$1048576,0),MATCH((CUADRO!J$5&amp;$E929),'Hoja de Trabajo para listado'!$DE$151:$DG$151,0)),0)+IFERROR(INDEX('Hoja de Trabajo para listado'!$CD$155:$DC$1048576,MATCH($A929,'Hoja de Trabajo para listado'!$CD$155:$CD$1048576,0),MATCH((CUADRO!J$5&amp;$E929),'Hoja de Trabajo para listado'!$CD$151:$DC$151,0)),0)</f>
        <v>0</v>
      </c>
      <c r="K929" s="314">
        <f ca="1">+IFERROR(INDEX('Hoja de Trabajo para listado'!$A$155:$Z$1048576,MATCH($A929,'Hoja de Trabajo para listado'!$A$155:$A$1048576,0),MATCH((CUADRO!K$5&amp;$E929),'Hoja de Trabajo para listado'!$A$151:$Z$151,0)),0)+IFERROR(INDEX('Hoja de Trabajo para listado'!$AB$155:$BA$1048576,MATCH($A929,'Hoja de Trabajo para listado'!$AB$155:$AB$1048576,0),MATCH((CUADRO!K$5&amp;$E929),'Hoja de Trabajo para listado'!$AB$151:$BA$151,0)),0)+IFERROR(INDEX('Hoja de Trabajo para listado'!$BC$155:$CB$1048576,MATCH($A929,'Hoja de Trabajo para listado'!$BC$155:$BC$1048576,0),MATCH((CUADRO!K$5&amp;$E929),'Hoja de Trabajo para listado'!$BC$151:$CB$151,0)),0)+IFERROR(INDEX('Hoja de Trabajo para listado'!$DE$153:$DG$274,MATCH($A929,'Hoja de Trabajo para listado'!$DE$153:$DE$1048576,0),MATCH((CUADRO!K$5&amp;$E929),'Hoja de Trabajo para listado'!$DE$151:$DG$151,0)),0)+IFERROR(INDEX('Hoja de Trabajo para listado'!$CD$155:$DC$1048576,MATCH($A929,'Hoja de Trabajo para listado'!$CD$155:$CD$1048576,0),MATCH((CUADRO!K$5&amp;$E929),'Hoja de Trabajo para listado'!$CD$151:$DC$151,0)),0)</f>
        <v>0</v>
      </c>
      <c r="L929" s="314">
        <f ca="1">+IFERROR(INDEX('Hoja de Trabajo para listado'!$A$155:$Z$1048576,MATCH($A929,'Hoja de Trabajo para listado'!$A$155:$A$1048576,0),MATCH((CUADRO!L$5&amp;$E929),'Hoja de Trabajo para listado'!$A$151:$Z$151,0)),0)+IFERROR(INDEX('Hoja de Trabajo para listado'!$AB$155:$BA$1048576,MATCH($A929,'Hoja de Trabajo para listado'!$AB$155:$AB$1048576,0),MATCH((CUADRO!L$5&amp;$E929),'Hoja de Trabajo para listado'!$AB$151:$BA$151,0)),0)+IFERROR(INDEX('Hoja de Trabajo para listado'!$BC$155:$CB$1048576,MATCH($A929,'Hoja de Trabajo para listado'!$BC$155:$BC$1048576,0),MATCH((CUADRO!L$5&amp;$E929),'Hoja de Trabajo para listado'!$BC$151:$CB$151,0)),0)+IFERROR(INDEX('Hoja de Trabajo para listado'!$DE$153:$DG$274,MATCH($A929,'Hoja de Trabajo para listado'!$DE$153:$DE$1048576,0),MATCH((CUADRO!L$5&amp;$E929),'Hoja de Trabajo para listado'!$DE$151:$DG$151,0)),0)+IFERROR(INDEX('Hoja de Trabajo para listado'!$CD$155:$DC$1048576,MATCH($A929,'Hoja de Trabajo para listado'!$CD$155:$CD$1048576,0),MATCH((CUADRO!L$5&amp;$E929),'Hoja de Trabajo para listado'!$CD$151:$DC$151,0)),0)</f>
        <v>0</v>
      </c>
      <c r="M929" s="314">
        <f ca="1">+IFERROR(INDEX('Hoja de Trabajo para listado'!$A$155:$Z$1048576,MATCH($A929,'Hoja de Trabajo para listado'!$A$155:$A$1048576,0),MATCH((CUADRO!M$5&amp;$E929),'Hoja de Trabajo para listado'!$A$151:$Z$151,0)),0)+IFERROR(INDEX('Hoja de Trabajo para listado'!$AB$155:$BA$1048576,MATCH($A929,'Hoja de Trabajo para listado'!$AB$155:$AB$1048576,0),MATCH((CUADRO!M$5&amp;$E929),'Hoja de Trabajo para listado'!$AB$151:$BA$151,0)),0)+IFERROR(INDEX('Hoja de Trabajo para listado'!$BC$155:$CB$1048576,MATCH($A929,'Hoja de Trabajo para listado'!$BC$155:$BC$1048576,0),MATCH((CUADRO!M$5&amp;$E929),'Hoja de Trabajo para listado'!$BC$151:$CB$151,0)),0)+IFERROR(INDEX('Hoja de Trabajo para listado'!$DE$153:$DG$274,MATCH($A929,'Hoja de Trabajo para listado'!$DE$153:$DE$1048576,0),MATCH((CUADRO!M$5&amp;$E929),'Hoja de Trabajo para listado'!$DE$151:$DG$151,0)),0)+IFERROR(INDEX('Hoja de Trabajo para listado'!$CD$155:$DC$1048576,MATCH($A929,'Hoja de Trabajo para listado'!$CD$155:$CD$1048576,0),MATCH((CUADRO!M$5&amp;$E929),'Hoja de Trabajo para listado'!$CD$151:$DC$151,0)),0)</f>
        <v>0</v>
      </c>
      <c r="N929" s="314">
        <f ca="1">+IFERROR(INDEX('Hoja de Trabajo para listado'!$A$155:$Z$1048576,MATCH($A929,'Hoja de Trabajo para listado'!$A$155:$A$1048576,0),MATCH((CUADRO!N$5&amp;$E929),'Hoja de Trabajo para listado'!$A$151:$Z$151,0)),0)+IFERROR(INDEX('Hoja de Trabajo para listado'!$AB$155:$BA$1048576,MATCH($A929,'Hoja de Trabajo para listado'!$AB$155:$AB$1048576,0),MATCH((CUADRO!N$5&amp;$E929),'Hoja de Trabajo para listado'!$AB$151:$BA$151,0)),0)+IFERROR(INDEX('Hoja de Trabajo para listado'!$BC$155:$CB$1048576,MATCH($A929,'Hoja de Trabajo para listado'!$BC$155:$BC$1048576,0),MATCH((CUADRO!N$5&amp;$E929),'Hoja de Trabajo para listado'!$BC$151:$CB$151,0)),0)+IFERROR(INDEX('Hoja de Trabajo para listado'!$DE$153:$DG$274,MATCH($A929,'Hoja de Trabajo para listado'!$DE$153:$DE$1048576,0),MATCH((CUADRO!N$5&amp;$E929),'Hoja de Trabajo para listado'!$DE$151:$DG$151,0)),0)+IFERROR(INDEX('Hoja de Trabajo para listado'!$CD$155:$DC$1048576,MATCH($A929,'Hoja de Trabajo para listado'!$CD$155:$CD$1048576,0),MATCH((CUADRO!N$5&amp;$E929),'Hoja de Trabajo para listado'!$CD$151:$DC$151,0)),0)</f>
        <v>0</v>
      </c>
      <c r="O929" s="314">
        <f ca="1">+IFERROR(INDEX('Hoja de Trabajo para listado'!$A$155:$Z$1048576,MATCH($A929,'Hoja de Trabajo para listado'!$A$155:$A$1048576,0),MATCH((CUADRO!O$5&amp;$E929),'Hoja de Trabajo para listado'!$A$151:$Z$151,0)),0)+IFERROR(INDEX('Hoja de Trabajo para listado'!$AB$155:$BA$1048576,MATCH($A929,'Hoja de Trabajo para listado'!$AB$155:$AB$1048576,0),MATCH((CUADRO!O$5&amp;$E929),'Hoja de Trabajo para listado'!$AB$151:$BA$151,0)),0)+IFERROR(INDEX('Hoja de Trabajo para listado'!$BC$155:$CB$1048576,MATCH($A929,'Hoja de Trabajo para listado'!$BC$155:$BC$1048576,0),MATCH((CUADRO!O$5&amp;$E929),'Hoja de Trabajo para listado'!$BC$151:$CB$151,0)),0)+IFERROR(INDEX('Hoja de Trabajo para listado'!$DE$153:$DG$274,MATCH($A929,'Hoja de Trabajo para listado'!$DE$153:$DE$1048576,0),MATCH((CUADRO!O$5&amp;$E929),'Hoja de Trabajo para listado'!$DE$151:$DG$151,0)),0)+IFERROR(INDEX('Hoja de Trabajo para listado'!$CD$155:$DC$1048576,MATCH($A929,'Hoja de Trabajo para listado'!$CD$155:$CD$1048576,0),MATCH((CUADRO!O$5&amp;$E929),'Hoja de Trabajo para listado'!$CD$151:$DC$151,0)),0)</f>
        <v>0</v>
      </c>
      <c r="P929" s="314">
        <f ca="1">+IFERROR(INDEX('Hoja de Trabajo para listado'!$A$155:$Z$1048576,MATCH($A929,'Hoja de Trabajo para listado'!$A$155:$A$1048576,0),MATCH((CUADRO!P$5&amp;$E929),'Hoja de Trabajo para listado'!$A$151:$Z$151,0)),0)+IFERROR(INDEX('Hoja de Trabajo para listado'!$AB$155:$BA$1048576,MATCH($A929,'Hoja de Trabajo para listado'!$AB$155:$AB$1048576,0),MATCH((CUADRO!P$5&amp;$E929),'Hoja de Trabajo para listado'!$AB$151:$BA$151,0)),0)+IFERROR(INDEX('Hoja de Trabajo para listado'!$BC$155:$CB$1048576,MATCH($A929,'Hoja de Trabajo para listado'!$BC$155:$BC$1048576,0),MATCH((CUADRO!P$5&amp;$E929),'Hoja de Trabajo para listado'!$BC$151:$CB$151,0)),0)+IFERROR(INDEX('Hoja de Trabajo para listado'!$DE$153:$DG$274,MATCH($A929,'Hoja de Trabajo para listado'!$DE$153:$DE$1048576,0),MATCH((CUADRO!P$5&amp;$E929),'Hoja de Trabajo para listado'!$DE$151:$DG$151,0)),0)+IFERROR(INDEX('Hoja de Trabajo para listado'!$CD$155:$DC$1048576,MATCH($A929,'Hoja de Trabajo para listado'!$CD$155:$CD$1048576,0),MATCH((CUADRO!P$5&amp;$E929),'Hoja de Trabajo para listado'!$CD$151:$DC$151,0)),0)</f>
        <v>0</v>
      </c>
      <c r="Q929" s="314">
        <f ca="1">+IFERROR(INDEX('Hoja de Trabajo para listado'!$A$155:$Z$1048576,MATCH($A929,'Hoja de Trabajo para listado'!$A$155:$A$1048576,0),MATCH((CUADRO!Q$5&amp;$E929),'Hoja de Trabajo para listado'!$A$151:$Z$151,0)),0)+IFERROR(INDEX('Hoja de Trabajo para listado'!$AB$155:$BA$1048576,MATCH($A929,'Hoja de Trabajo para listado'!$AB$155:$AB$1048576,0),MATCH((CUADRO!Q$5&amp;$E929),'Hoja de Trabajo para listado'!$AB$151:$BA$151,0)),0)+IFERROR(INDEX('Hoja de Trabajo para listado'!$BC$155:$CB$1048576,MATCH($A929,'Hoja de Trabajo para listado'!$BC$155:$BC$1048576,0),MATCH((CUADRO!Q$5&amp;$E929),'Hoja de Trabajo para listado'!$BC$151:$CB$151,0)),0)+IFERROR(INDEX('Hoja de Trabajo para listado'!$DE$153:$DG$274,MATCH($A929,'Hoja de Trabajo para listado'!$DE$153:$DE$1048576,0),MATCH((CUADRO!Q$5&amp;$E929),'Hoja de Trabajo para listado'!$DE$151:$DG$151,0)),0)+IFERROR(INDEX('Hoja de Trabajo para listado'!$CD$155:$DC$1048576,MATCH($A929,'Hoja de Trabajo para listado'!$CD$155:$CD$1048576,0),MATCH((CUADRO!Q$5&amp;$E929),'Hoja de Trabajo para listado'!$CD$151:$DC$151,0)),0)</f>
        <v>0</v>
      </c>
      <c r="R929" s="316">
        <f t="shared" ca="1" si="28"/>
        <v>5533.12</v>
      </c>
      <c r="S929" s="316">
        <f ca="1">+R928+R929</f>
        <v>5533.12</v>
      </c>
      <c r="T929" s="314">
        <f ca="1">+S929</f>
        <v>5533.12</v>
      </c>
      <c r="U929" s="348">
        <f t="shared" si="29"/>
        <v>2</v>
      </c>
      <c r="V929" s="319" t="str">
        <f>+VLOOKUP(A929,bd_lista!$A$3:$E$593,5,FALSE)</f>
        <v>Instituciones Descentralizadas</v>
      </c>
      <c r="W929" s="426"/>
    </row>
    <row r="930" spans="1:23" customFormat="1" ht="15" customHeight="1">
      <c r="A930" s="323">
        <v>311</v>
      </c>
      <c r="B930" s="427">
        <f>+A930</f>
        <v>311</v>
      </c>
      <c r="C930" s="318" t="str">
        <f>+VLOOKUP(A930,bd_lista!$A$3:$C$593,3,FALSE)</f>
        <v>Autoridad de Fisc y Ctrol Soc de Agua Potable Saneam.Básico</v>
      </c>
      <c r="D930" s="429" t="str">
        <f>+C930</f>
        <v>Autoridad de Fisc y Ctrol Soc de Agua Potable Saneam.Básico</v>
      </c>
      <c r="E930" s="318" t="s">
        <v>1418</v>
      </c>
      <c r="F930" s="314">
        <f ca="1">+IFERROR(INDEX('Hoja de Trabajo para listado'!$A$155:$Z$1048576,MATCH($A930,'Hoja de Trabajo para listado'!$A$155:$A$1048576,0),MATCH((CUADRO!F$5&amp;$E930),'Hoja de Trabajo para listado'!$A$151:$Z$151,0)),0)+IFERROR(INDEX('Hoja de Trabajo para listado'!$AB$155:$BA$1048576,MATCH($A930,'Hoja de Trabajo para listado'!$AB$155:$AB$1048576,0),MATCH((CUADRO!F$5&amp;$E930),'Hoja de Trabajo para listado'!$AB$151:$BA$151,0)),0)+IFERROR(INDEX('Hoja de Trabajo para listado'!$BC$155:$CB$1048576,MATCH($A930,'Hoja de Trabajo para listado'!$BC$155:$BC$1048576,0),MATCH((CUADRO!F$5&amp;$E930),'Hoja de Trabajo para listado'!$BC$151:$CB$151,0)),0)+IFERROR(INDEX('Hoja de Trabajo para listado'!$DE$153:$DG$274,MATCH($A930,'Hoja de Trabajo para listado'!$DE$153:$DE$1048576,0),MATCH((CUADRO!F$5&amp;$E930),'Hoja de Trabajo para listado'!$DE$151:$DG$151,0)),0)+IFERROR(INDEX('Hoja de Trabajo para listado'!$CD$155:$DC$1048576,MATCH($A930,'Hoja de Trabajo para listado'!$CD$155:$CD$1048576,0),MATCH((CUADRO!F$5&amp;$E930),'Hoja de Trabajo para listado'!$CD$151:$DC$151,0)),0)</f>
        <v>0</v>
      </c>
      <c r="G930" s="314">
        <f ca="1">+IFERROR(INDEX('Hoja de Trabajo para listado'!$A$155:$Z$1048576,MATCH($A930,'Hoja de Trabajo para listado'!$A$155:$A$1048576,0),MATCH((CUADRO!G$5&amp;$E930),'Hoja de Trabajo para listado'!$A$151:$Z$151,0)),0)+IFERROR(INDEX('Hoja de Trabajo para listado'!$AB$155:$BA$1048576,MATCH($A930,'Hoja de Trabajo para listado'!$AB$155:$AB$1048576,0),MATCH((CUADRO!G$5&amp;$E930),'Hoja de Trabajo para listado'!$AB$151:$BA$151,0)),0)+IFERROR(INDEX('Hoja de Trabajo para listado'!$BC$155:$CB$1048576,MATCH($A930,'Hoja de Trabajo para listado'!$BC$155:$BC$1048576,0),MATCH((CUADRO!G$5&amp;$E930),'Hoja de Trabajo para listado'!$BC$151:$CB$151,0)),0)+IFERROR(INDEX('Hoja de Trabajo para listado'!$DE$153:$DG$274,MATCH($A930,'Hoja de Trabajo para listado'!$DE$153:$DE$1048576,0),MATCH((CUADRO!G$5&amp;$E930),'Hoja de Trabajo para listado'!$DE$151:$DG$151,0)),0)+IFERROR(INDEX('Hoja de Trabajo para listado'!$CD$155:$DC$1048576,MATCH($A930,'Hoja de Trabajo para listado'!$CD$155:$CD$1048576,0),MATCH((CUADRO!G$5&amp;$E930),'Hoja de Trabajo para listado'!$CD$151:$DC$151,0)),0)</f>
        <v>0</v>
      </c>
      <c r="H930" s="314">
        <f ca="1">+IFERROR(INDEX('Hoja de Trabajo para listado'!$A$155:$Z$1048576,MATCH($A930,'Hoja de Trabajo para listado'!$A$155:$A$1048576,0),MATCH((CUADRO!H$5&amp;$E930),'Hoja de Trabajo para listado'!$A$151:$Z$151,0)),0)+IFERROR(INDEX('Hoja de Trabajo para listado'!$AB$155:$BA$1048576,MATCH($A930,'Hoja de Trabajo para listado'!$AB$155:$AB$1048576,0),MATCH((CUADRO!H$5&amp;$E930),'Hoja de Trabajo para listado'!$AB$151:$BA$151,0)),0)+IFERROR(INDEX('Hoja de Trabajo para listado'!$BC$155:$CB$1048576,MATCH($A930,'Hoja de Trabajo para listado'!$BC$155:$BC$1048576,0),MATCH((CUADRO!H$5&amp;$E930),'Hoja de Trabajo para listado'!$BC$151:$CB$151,0)),0)+IFERROR(INDEX('Hoja de Trabajo para listado'!$DE$153:$DG$274,MATCH($A930,'Hoja de Trabajo para listado'!$DE$153:$DE$1048576,0),MATCH((CUADRO!H$5&amp;$E930),'Hoja de Trabajo para listado'!$DE$151:$DG$151,0)),0)+IFERROR(INDEX('Hoja de Trabajo para listado'!$CD$155:$DC$1048576,MATCH($A930,'Hoja de Trabajo para listado'!$CD$155:$CD$1048576,0),MATCH((CUADRO!H$5&amp;$E930),'Hoja de Trabajo para listado'!$CD$151:$DC$151,0)),0)</f>
        <v>0</v>
      </c>
      <c r="I930" s="314">
        <f ca="1">+IFERROR(INDEX('Hoja de Trabajo para listado'!$A$155:$Z$1048576,MATCH($A930,'Hoja de Trabajo para listado'!$A$155:$A$1048576,0),MATCH((CUADRO!I$5&amp;$E930),'Hoja de Trabajo para listado'!$A$151:$Z$151,0)),0)+IFERROR(INDEX('Hoja de Trabajo para listado'!$AB$155:$BA$1048576,MATCH($A930,'Hoja de Trabajo para listado'!$AB$155:$AB$1048576,0),MATCH((CUADRO!I$5&amp;$E930),'Hoja de Trabajo para listado'!$AB$151:$BA$151,0)),0)+IFERROR(INDEX('Hoja de Trabajo para listado'!$BC$155:$CB$1048576,MATCH($A930,'Hoja de Trabajo para listado'!$BC$155:$BC$1048576,0),MATCH((CUADRO!I$5&amp;$E930),'Hoja de Trabajo para listado'!$BC$151:$CB$151,0)),0)+IFERROR(INDEX('Hoja de Trabajo para listado'!$DE$153:$DG$274,MATCH($A930,'Hoja de Trabajo para listado'!$DE$153:$DE$1048576,0),MATCH((CUADRO!I$5&amp;$E930),'Hoja de Trabajo para listado'!$DE$151:$DG$151,0)),0)+IFERROR(INDEX('Hoja de Trabajo para listado'!$CD$155:$DC$1048576,MATCH($A930,'Hoja de Trabajo para listado'!$CD$155:$CD$1048576,0),MATCH((CUADRO!I$5&amp;$E930),'Hoja de Trabajo para listado'!$CD$151:$DC$151,0)),0)</f>
        <v>0</v>
      </c>
      <c r="J930" s="314">
        <f ca="1">+IFERROR(INDEX('Hoja de Trabajo para listado'!$A$155:$Z$1048576,MATCH($A930,'Hoja de Trabajo para listado'!$A$155:$A$1048576,0),MATCH((CUADRO!J$5&amp;$E930),'Hoja de Trabajo para listado'!$A$151:$Z$151,0)),0)+IFERROR(INDEX('Hoja de Trabajo para listado'!$AB$155:$BA$1048576,MATCH($A930,'Hoja de Trabajo para listado'!$AB$155:$AB$1048576,0),MATCH((CUADRO!J$5&amp;$E930),'Hoja de Trabajo para listado'!$AB$151:$BA$151,0)),0)+IFERROR(INDEX('Hoja de Trabajo para listado'!$BC$155:$CB$1048576,MATCH($A930,'Hoja de Trabajo para listado'!$BC$155:$BC$1048576,0),MATCH((CUADRO!J$5&amp;$E930),'Hoja de Trabajo para listado'!$BC$151:$CB$151,0)),0)+IFERROR(INDEX('Hoja de Trabajo para listado'!$DE$153:$DG$274,MATCH($A930,'Hoja de Trabajo para listado'!$DE$153:$DE$1048576,0),MATCH((CUADRO!J$5&amp;$E930),'Hoja de Trabajo para listado'!$DE$151:$DG$151,0)),0)+IFERROR(INDEX('Hoja de Trabajo para listado'!$CD$155:$DC$1048576,MATCH($A930,'Hoja de Trabajo para listado'!$CD$155:$CD$1048576,0),MATCH((CUADRO!J$5&amp;$E930),'Hoja de Trabajo para listado'!$CD$151:$DC$151,0)),0)</f>
        <v>0</v>
      </c>
      <c r="K930" s="314">
        <f ca="1">+IFERROR(INDEX('Hoja de Trabajo para listado'!$A$155:$Z$1048576,MATCH($A930,'Hoja de Trabajo para listado'!$A$155:$A$1048576,0),MATCH((CUADRO!K$5&amp;$E930),'Hoja de Trabajo para listado'!$A$151:$Z$151,0)),0)+IFERROR(INDEX('Hoja de Trabajo para listado'!$AB$155:$BA$1048576,MATCH($A930,'Hoja de Trabajo para listado'!$AB$155:$AB$1048576,0),MATCH((CUADRO!K$5&amp;$E930),'Hoja de Trabajo para listado'!$AB$151:$BA$151,0)),0)+IFERROR(INDEX('Hoja de Trabajo para listado'!$BC$155:$CB$1048576,MATCH($A930,'Hoja de Trabajo para listado'!$BC$155:$BC$1048576,0),MATCH((CUADRO!K$5&amp;$E930),'Hoja de Trabajo para listado'!$BC$151:$CB$151,0)),0)+IFERROR(INDEX('Hoja de Trabajo para listado'!$DE$153:$DG$274,MATCH($A930,'Hoja de Trabajo para listado'!$DE$153:$DE$1048576,0),MATCH((CUADRO!K$5&amp;$E930),'Hoja de Trabajo para listado'!$DE$151:$DG$151,0)),0)+IFERROR(INDEX('Hoja de Trabajo para listado'!$CD$155:$DC$1048576,MATCH($A930,'Hoja de Trabajo para listado'!$CD$155:$CD$1048576,0),MATCH((CUADRO!K$5&amp;$E930),'Hoja de Trabajo para listado'!$CD$151:$DC$151,0)),0)</f>
        <v>0</v>
      </c>
      <c r="L930" s="314">
        <f ca="1">+IFERROR(INDEX('Hoja de Trabajo para listado'!$A$155:$Z$1048576,MATCH($A930,'Hoja de Trabajo para listado'!$A$155:$A$1048576,0),MATCH((CUADRO!L$5&amp;$E930),'Hoja de Trabajo para listado'!$A$151:$Z$151,0)),0)+IFERROR(INDEX('Hoja de Trabajo para listado'!$AB$155:$BA$1048576,MATCH($A930,'Hoja de Trabajo para listado'!$AB$155:$AB$1048576,0),MATCH((CUADRO!L$5&amp;$E930),'Hoja de Trabajo para listado'!$AB$151:$BA$151,0)),0)+IFERROR(INDEX('Hoja de Trabajo para listado'!$BC$155:$CB$1048576,MATCH($A930,'Hoja de Trabajo para listado'!$BC$155:$BC$1048576,0),MATCH((CUADRO!L$5&amp;$E930),'Hoja de Trabajo para listado'!$BC$151:$CB$151,0)),0)+IFERROR(INDEX('Hoja de Trabajo para listado'!$DE$153:$DG$274,MATCH($A930,'Hoja de Trabajo para listado'!$DE$153:$DE$1048576,0),MATCH((CUADRO!L$5&amp;$E930),'Hoja de Trabajo para listado'!$DE$151:$DG$151,0)),0)+IFERROR(INDEX('Hoja de Trabajo para listado'!$CD$155:$DC$1048576,MATCH($A930,'Hoja de Trabajo para listado'!$CD$155:$CD$1048576,0),MATCH((CUADRO!L$5&amp;$E930),'Hoja de Trabajo para listado'!$CD$151:$DC$151,0)),0)</f>
        <v>0</v>
      </c>
      <c r="M930" s="314">
        <f ca="1">+IFERROR(INDEX('Hoja de Trabajo para listado'!$A$155:$Z$1048576,MATCH($A930,'Hoja de Trabajo para listado'!$A$155:$A$1048576,0),MATCH((CUADRO!M$5&amp;$E930),'Hoja de Trabajo para listado'!$A$151:$Z$151,0)),0)+IFERROR(INDEX('Hoja de Trabajo para listado'!$AB$155:$BA$1048576,MATCH($A930,'Hoja de Trabajo para listado'!$AB$155:$AB$1048576,0),MATCH((CUADRO!M$5&amp;$E930),'Hoja de Trabajo para listado'!$AB$151:$BA$151,0)),0)+IFERROR(INDEX('Hoja de Trabajo para listado'!$BC$155:$CB$1048576,MATCH($A930,'Hoja de Trabajo para listado'!$BC$155:$BC$1048576,0),MATCH((CUADRO!M$5&amp;$E930),'Hoja de Trabajo para listado'!$BC$151:$CB$151,0)),0)+IFERROR(INDEX('Hoja de Trabajo para listado'!$DE$153:$DG$274,MATCH($A930,'Hoja de Trabajo para listado'!$DE$153:$DE$1048576,0),MATCH((CUADRO!M$5&amp;$E930),'Hoja de Trabajo para listado'!$DE$151:$DG$151,0)),0)+IFERROR(INDEX('Hoja de Trabajo para listado'!$CD$155:$DC$1048576,MATCH($A930,'Hoja de Trabajo para listado'!$CD$155:$CD$1048576,0),MATCH((CUADRO!M$5&amp;$E930),'Hoja de Trabajo para listado'!$CD$151:$DC$151,0)),0)</f>
        <v>0</v>
      </c>
      <c r="N930" s="314">
        <f ca="1">+IFERROR(INDEX('Hoja de Trabajo para listado'!$A$155:$Z$1048576,MATCH($A930,'Hoja de Trabajo para listado'!$A$155:$A$1048576,0),MATCH((CUADRO!N$5&amp;$E930),'Hoja de Trabajo para listado'!$A$151:$Z$151,0)),0)+IFERROR(INDEX('Hoja de Trabajo para listado'!$AB$155:$BA$1048576,MATCH($A930,'Hoja de Trabajo para listado'!$AB$155:$AB$1048576,0),MATCH((CUADRO!N$5&amp;$E930),'Hoja de Trabajo para listado'!$AB$151:$BA$151,0)),0)+IFERROR(INDEX('Hoja de Trabajo para listado'!$BC$155:$CB$1048576,MATCH($A930,'Hoja de Trabajo para listado'!$BC$155:$BC$1048576,0),MATCH((CUADRO!N$5&amp;$E930),'Hoja de Trabajo para listado'!$BC$151:$CB$151,0)),0)+IFERROR(INDEX('Hoja de Trabajo para listado'!$DE$153:$DG$274,MATCH($A930,'Hoja de Trabajo para listado'!$DE$153:$DE$1048576,0),MATCH((CUADRO!N$5&amp;$E930),'Hoja de Trabajo para listado'!$DE$151:$DG$151,0)),0)+IFERROR(INDEX('Hoja de Trabajo para listado'!$CD$155:$DC$1048576,MATCH($A930,'Hoja de Trabajo para listado'!$CD$155:$CD$1048576,0),MATCH((CUADRO!N$5&amp;$E930),'Hoja de Trabajo para listado'!$CD$151:$DC$151,0)),0)</f>
        <v>0</v>
      </c>
      <c r="O930" s="314">
        <f ca="1">+IFERROR(INDEX('Hoja de Trabajo para listado'!$A$155:$Z$1048576,MATCH($A930,'Hoja de Trabajo para listado'!$A$155:$A$1048576,0),MATCH((CUADRO!O$5&amp;$E930),'Hoja de Trabajo para listado'!$A$151:$Z$151,0)),0)+IFERROR(INDEX('Hoja de Trabajo para listado'!$AB$155:$BA$1048576,MATCH($A930,'Hoja de Trabajo para listado'!$AB$155:$AB$1048576,0),MATCH((CUADRO!O$5&amp;$E930),'Hoja de Trabajo para listado'!$AB$151:$BA$151,0)),0)+IFERROR(INDEX('Hoja de Trabajo para listado'!$BC$155:$CB$1048576,MATCH($A930,'Hoja de Trabajo para listado'!$BC$155:$BC$1048576,0),MATCH((CUADRO!O$5&amp;$E930),'Hoja de Trabajo para listado'!$BC$151:$CB$151,0)),0)+IFERROR(INDEX('Hoja de Trabajo para listado'!$DE$153:$DG$274,MATCH($A930,'Hoja de Trabajo para listado'!$DE$153:$DE$1048576,0),MATCH((CUADRO!O$5&amp;$E930),'Hoja de Trabajo para listado'!$DE$151:$DG$151,0)),0)+IFERROR(INDEX('Hoja de Trabajo para listado'!$CD$155:$DC$1048576,MATCH($A930,'Hoja de Trabajo para listado'!$CD$155:$CD$1048576,0),MATCH((CUADRO!O$5&amp;$E930),'Hoja de Trabajo para listado'!$CD$151:$DC$151,0)),0)</f>
        <v>0</v>
      </c>
      <c r="P930" s="314">
        <f ca="1">+IFERROR(INDEX('Hoja de Trabajo para listado'!$A$155:$Z$1048576,MATCH($A930,'Hoja de Trabajo para listado'!$A$155:$A$1048576,0),MATCH((CUADRO!P$5&amp;$E930),'Hoja de Trabajo para listado'!$A$151:$Z$151,0)),0)+IFERROR(INDEX('Hoja de Trabajo para listado'!$AB$155:$BA$1048576,MATCH($A930,'Hoja de Trabajo para listado'!$AB$155:$AB$1048576,0),MATCH((CUADRO!P$5&amp;$E930),'Hoja de Trabajo para listado'!$AB$151:$BA$151,0)),0)+IFERROR(INDEX('Hoja de Trabajo para listado'!$BC$155:$CB$1048576,MATCH($A930,'Hoja de Trabajo para listado'!$BC$155:$BC$1048576,0),MATCH((CUADRO!P$5&amp;$E930),'Hoja de Trabajo para listado'!$BC$151:$CB$151,0)),0)+IFERROR(INDEX('Hoja de Trabajo para listado'!$DE$153:$DG$274,MATCH($A930,'Hoja de Trabajo para listado'!$DE$153:$DE$1048576,0),MATCH((CUADRO!P$5&amp;$E930),'Hoja de Trabajo para listado'!$DE$151:$DG$151,0)),0)+IFERROR(INDEX('Hoja de Trabajo para listado'!$CD$155:$DC$1048576,MATCH($A930,'Hoja de Trabajo para listado'!$CD$155:$CD$1048576,0),MATCH((CUADRO!P$5&amp;$E930),'Hoja de Trabajo para listado'!$CD$151:$DC$151,0)),0)</f>
        <v>0</v>
      </c>
      <c r="Q930" s="314">
        <f ca="1">+IFERROR(INDEX('Hoja de Trabajo para listado'!$A$155:$Z$1048576,MATCH($A930,'Hoja de Trabajo para listado'!$A$155:$A$1048576,0),MATCH((CUADRO!Q$5&amp;$E930),'Hoja de Trabajo para listado'!$A$151:$Z$151,0)),0)+IFERROR(INDEX('Hoja de Trabajo para listado'!$AB$155:$BA$1048576,MATCH($A930,'Hoja de Trabajo para listado'!$AB$155:$AB$1048576,0),MATCH((CUADRO!Q$5&amp;$E930),'Hoja de Trabajo para listado'!$AB$151:$BA$151,0)),0)+IFERROR(INDEX('Hoja de Trabajo para listado'!$BC$155:$CB$1048576,MATCH($A930,'Hoja de Trabajo para listado'!$BC$155:$BC$1048576,0),MATCH((CUADRO!Q$5&amp;$E930),'Hoja de Trabajo para listado'!$BC$151:$CB$151,0)),0)+IFERROR(INDEX('Hoja de Trabajo para listado'!$DE$153:$DG$274,MATCH($A930,'Hoja de Trabajo para listado'!$DE$153:$DE$1048576,0),MATCH((CUADRO!Q$5&amp;$E930),'Hoja de Trabajo para listado'!$DE$151:$DG$151,0)),0)+IFERROR(INDEX('Hoja de Trabajo para listado'!$CD$155:$DC$1048576,MATCH($A930,'Hoja de Trabajo para listado'!$CD$155:$CD$1048576,0),MATCH((CUADRO!Q$5&amp;$E930),'Hoja de Trabajo para listado'!$CD$151:$DC$151,0)),0)</f>
        <v>0</v>
      </c>
      <c r="R930" s="314">
        <f t="shared" ca="1" si="28"/>
        <v>0</v>
      </c>
      <c r="S930" s="314"/>
      <c r="T930" s="314">
        <f ca="1">+T931</f>
        <v>5515.24</v>
      </c>
      <c r="U930" s="313">
        <f t="shared" si="29"/>
        <v>1</v>
      </c>
      <c r="V930" s="319" t="str">
        <f>+VLOOKUP(A930,bd_lista!$A$3:$E$593,5,FALSE)</f>
        <v>Instituciones Descentralizadas</v>
      </c>
      <c r="W930" s="425" t="str">
        <f>+V930</f>
        <v>Instituciones Descentralizadas</v>
      </c>
    </row>
    <row r="931" spans="1:23" customFormat="1" ht="15" customHeight="1">
      <c r="A931" s="323">
        <v>311</v>
      </c>
      <c r="B931" s="428"/>
      <c r="C931" s="339" t="str">
        <f>+VLOOKUP(A931,bd_lista!$A$3:$C$593,3,FALSE)</f>
        <v>Autoridad de Fisc y Ctrol Soc de Agua Potable Saneam.Básico</v>
      </c>
      <c r="D931" s="430"/>
      <c r="E931" s="319" t="s">
        <v>1419</v>
      </c>
      <c r="F931" s="316">
        <f ca="1">+IFERROR(INDEX('Hoja de Trabajo para listado'!$A$155:$Z$1048576,MATCH($A931,'Hoja de Trabajo para listado'!$A$155:$A$1048576,0),MATCH((CUADRO!F$5&amp;$E931),'Hoja de Trabajo para listado'!$A$151:$Z$151,0)),0)+IFERROR(INDEX('Hoja de Trabajo para listado'!$AB$155:$BA$1048576,MATCH($A931,'Hoja de Trabajo para listado'!$AB$155:$AB$1048576,0),MATCH((CUADRO!F$5&amp;$E931),'Hoja de Trabajo para listado'!$AB$151:$BA$151,0)),0)+IFERROR(INDEX('Hoja de Trabajo para listado'!$BC$155:$CB$1048576,MATCH($A931,'Hoja de Trabajo para listado'!$BC$155:$BC$1048576,0),MATCH((CUADRO!F$5&amp;$E931),'Hoja de Trabajo para listado'!$BC$151:$CB$151,0)),0)+IFERROR(INDEX('Hoja de Trabajo para listado'!$DE$153:$DG$274,MATCH($A931,'Hoja de Trabajo para listado'!$DE$153:$DE$1048576,0),MATCH((CUADRO!F$5&amp;$E931),'Hoja de Trabajo para listado'!$DE$151:$DG$151,0)),0)+IFERROR(INDEX('Hoja de Trabajo para listado'!$CD$155:$DC$1048576,MATCH($A931,'Hoja de Trabajo para listado'!$CD$155:$CD$1048576,0),MATCH((CUADRO!F$5&amp;$E931),'Hoja de Trabajo para listado'!$CD$151:$DC$151,0)),0)</f>
        <v>364.28000000000003</v>
      </c>
      <c r="G931" s="316">
        <f ca="1">+IFERROR(INDEX('Hoja de Trabajo para listado'!$A$155:$Z$1048576,MATCH($A931,'Hoja de Trabajo para listado'!$A$155:$A$1048576,0),MATCH((CUADRO!G$5&amp;$E931),'Hoja de Trabajo para listado'!$A$151:$Z$151,0)),0)+IFERROR(INDEX('Hoja de Trabajo para listado'!$AB$155:$BA$1048576,MATCH($A931,'Hoja de Trabajo para listado'!$AB$155:$AB$1048576,0),MATCH((CUADRO!G$5&amp;$E931),'Hoja de Trabajo para listado'!$AB$151:$BA$151,0)),0)+IFERROR(INDEX('Hoja de Trabajo para listado'!$BC$155:$CB$1048576,MATCH($A931,'Hoja de Trabajo para listado'!$BC$155:$BC$1048576,0),MATCH((CUADRO!G$5&amp;$E931),'Hoja de Trabajo para listado'!$BC$151:$CB$151,0)),0)+IFERROR(INDEX('Hoja de Trabajo para listado'!$DE$153:$DG$274,MATCH($A931,'Hoja de Trabajo para listado'!$DE$153:$DE$1048576,0),MATCH((CUADRO!G$5&amp;$E931),'Hoja de Trabajo para listado'!$DE$151:$DG$151,0)),0)+IFERROR(INDEX('Hoja de Trabajo para listado'!$CD$155:$DC$1048576,MATCH($A931,'Hoja de Trabajo para listado'!$CD$155:$CD$1048576,0),MATCH((CUADRO!G$5&amp;$E931),'Hoja de Trabajo para listado'!$CD$151:$DC$151,0)),0)</f>
        <v>2200.86</v>
      </c>
      <c r="H931" s="316">
        <f ca="1">+IFERROR(INDEX('Hoja de Trabajo para listado'!$A$155:$Z$1048576,MATCH($A931,'Hoja de Trabajo para listado'!$A$155:$A$1048576,0),MATCH((CUADRO!H$5&amp;$E931),'Hoja de Trabajo para listado'!$A$151:$Z$151,0)),0)+IFERROR(INDEX('Hoja de Trabajo para listado'!$AB$155:$BA$1048576,MATCH($A931,'Hoja de Trabajo para listado'!$AB$155:$AB$1048576,0),MATCH((CUADRO!H$5&amp;$E931),'Hoja de Trabajo para listado'!$AB$151:$BA$151,0)),0)+IFERROR(INDEX('Hoja de Trabajo para listado'!$BC$155:$CB$1048576,MATCH($A931,'Hoja de Trabajo para listado'!$BC$155:$BC$1048576,0),MATCH((CUADRO!H$5&amp;$E931),'Hoja de Trabajo para listado'!$BC$151:$CB$151,0)),0)+IFERROR(INDEX('Hoja de Trabajo para listado'!$DE$153:$DG$274,MATCH($A931,'Hoja de Trabajo para listado'!$DE$153:$DE$1048576,0),MATCH((CUADRO!H$5&amp;$E931),'Hoja de Trabajo para listado'!$DE$151:$DG$151,0)),0)+IFERROR(INDEX('Hoja de Trabajo para listado'!$CD$155:$DC$1048576,MATCH($A931,'Hoja de Trabajo para listado'!$CD$155:$CD$1048576,0),MATCH((CUADRO!H$5&amp;$E931),'Hoja de Trabajo para listado'!$CD$151:$DC$151,0)),0)</f>
        <v>2950.1</v>
      </c>
      <c r="I931" s="316">
        <f ca="1">+IFERROR(INDEX('Hoja de Trabajo para listado'!$A$155:$Z$1048576,MATCH($A931,'Hoja de Trabajo para listado'!$A$155:$A$1048576,0),MATCH((CUADRO!I$5&amp;$E931),'Hoja de Trabajo para listado'!$A$151:$Z$151,0)),0)+IFERROR(INDEX('Hoja de Trabajo para listado'!$AB$155:$BA$1048576,MATCH($A931,'Hoja de Trabajo para listado'!$AB$155:$AB$1048576,0),MATCH((CUADRO!I$5&amp;$E931),'Hoja de Trabajo para listado'!$AB$151:$BA$151,0)),0)+IFERROR(INDEX('Hoja de Trabajo para listado'!$BC$155:$CB$1048576,MATCH($A931,'Hoja de Trabajo para listado'!$BC$155:$BC$1048576,0),MATCH((CUADRO!I$5&amp;$E931),'Hoja de Trabajo para listado'!$BC$151:$CB$151,0)),0)+IFERROR(INDEX('Hoja de Trabajo para listado'!$DE$153:$DG$274,MATCH($A931,'Hoja de Trabajo para listado'!$DE$153:$DE$1048576,0),MATCH((CUADRO!I$5&amp;$E931),'Hoja de Trabajo para listado'!$DE$151:$DG$151,0)),0)+IFERROR(INDEX('Hoja de Trabajo para listado'!$CD$155:$DC$1048576,MATCH($A931,'Hoja de Trabajo para listado'!$CD$155:$CD$1048576,0),MATCH((CUADRO!I$5&amp;$E931),'Hoja de Trabajo para listado'!$CD$151:$DC$151,0)),0)</f>
        <v>0</v>
      </c>
      <c r="J931" s="316">
        <f ca="1">+IFERROR(INDEX('Hoja de Trabajo para listado'!$A$155:$Z$1048576,MATCH($A931,'Hoja de Trabajo para listado'!$A$155:$A$1048576,0),MATCH((CUADRO!J$5&amp;$E931),'Hoja de Trabajo para listado'!$A$151:$Z$151,0)),0)+IFERROR(INDEX('Hoja de Trabajo para listado'!$AB$155:$BA$1048576,MATCH($A931,'Hoja de Trabajo para listado'!$AB$155:$AB$1048576,0),MATCH((CUADRO!J$5&amp;$E931),'Hoja de Trabajo para listado'!$AB$151:$BA$151,0)),0)+IFERROR(INDEX('Hoja de Trabajo para listado'!$BC$155:$CB$1048576,MATCH($A931,'Hoja de Trabajo para listado'!$BC$155:$BC$1048576,0),MATCH((CUADRO!J$5&amp;$E931),'Hoja de Trabajo para listado'!$BC$151:$CB$151,0)),0)+IFERROR(INDEX('Hoja de Trabajo para listado'!$DE$153:$DG$274,MATCH($A931,'Hoja de Trabajo para listado'!$DE$153:$DE$1048576,0),MATCH((CUADRO!J$5&amp;$E931),'Hoja de Trabajo para listado'!$DE$151:$DG$151,0)),0)+IFERROR(INDEX('Hoja de Trabajo para listado'!$CD$155:$DC$1048576,MATCH($A931,'Hoja de Trabajo para listado'!$CD$155:$CD$1048576,0),MATCH((CUADRO!J$5&amp;$E931),'Hoja de Trabajo para listado'!$CD$151:$DC$151,0)),0)</f>
        <v>0</v>
      </c>
      <c r="K931" s="314">
        <f ca="1">+IFERROR(INDEX('Hoja de Trabajo para listado'!$A$155:$Z$1048576,MATCH($A931,'Hoja de Trabajo para listado'!$A$155:$A$1048576,0),MATCH((CUADRO!K$5&amp;$E931),'Hoja de Trabajo para listado'!$A$151:$Z$151,0)),0)+IFERROR(INDEX('Hoja de Trabajo para listado'!$AB$155:$BA$1048576,MATCH($A931,'Hoja de Trabajo para listado'!$AB$155:$AB$1048576,0),MATCH((CUADRO!K$5&amp;$E931),'Hoja de Trabajo para listado'!$AB$151:$BA$151,0)),0)+IFERROR(INDEX('Hoja de Trabajo para listado'!$BC$155:$CB$1048576,MATCH($A931,'Hoja de Trabajo para listado'!$BC$155:$BC$1048576,0),MATCH((CUADRO!K$5&amp;$E931),'Hoja de Trabajo para listado'!$BC$151:$CB$151,0)),0)+IFERROR(INDEX('Hoja de Trabajo para listado'!$DE$153:$DG$274,MATCH($A931,'Hoja de Trabajo para listado'!$DE$153:$DE$1048576,0),MATCH((CUADRO!K$5&amp;$E931),'Hoja de Trabajo para listado'!$DE$151:$DG$151,0)),0)+IFERROR(INDEX('Hoja de Trabajo para listado'!$CD$155:$DC$1048576,MATCH($A931,'Hoja de Trabajo para listado'!$CD$155:$CD$1048576,0),MATCH((CUADRO!K$5&amp;$E931),'Hoja de Trabajo para listado'!$CD$151:$DC$151,0)),0)</f>
        <v>0</v>
      </c>
      <c r="L931" s="314">
        <f ca="1">+IFERROR(INDEX('Hoja de Trabajo para listado'!$A$155:$Z$1048576,MATCH($A931,'Hoja de Trabajo para listado'!$A$155:$A$1048576,0),MATCH((CUADRO!L$5&amp;$E931),'Hoja de Trabajo para listado'!$A$151:$Z$151,0)),0)+IFERROR(INDEX('Hoja de Trabajo para listado'!$AB$155:$BA$1048576,MATCH($A931,'Hoja de Trabajo para listado'!$AB$155:$AB$1048576,0),MATCH((CUADRO!L$5&amp;$E931),'Hoja de Trabajo para listado'!$AB$151:$BA$151,0)),0)+IFERROR(INDEX('Hoja de Trabajo para listado'!$BC$155:$CB$1048576,MATCH($A931,'Hoja de Trabajo para listado'!$BC$155:$BC$1048576,0),MATCH((CUADRO!L$5&amp;$E931),'Hoja de Trabajo para listado'!$BC$151:$CB$151,0)),0)+IFERROR(INDEX('Hoja de Trabajo para listado'!$DE$153:$DG$274,MATCH($A931,'Hoja de Trabajo para listado'!$DE$153:$DE$1048576,0),MATCH((CUADRO!L$5&amp;$E931),'Hoja de Trabajo para listado'!$DE$151:$DG$151,0)),0)+IFERROR(INDEX('Hoja de Trabajo para listado'!$CD$155:$DC$1048576,MATCH($A931,'Hoja de Trabajo para listado'!$CD$155:$CD$1048576,0),MATCH((CUADRO!L$5&amp;$E931),'Hoja de Trabajo para listado'!$CD$151:$DC$151,0)),0)</f>
        <v>0</v>
      </c>
      <c r="M931" s="314">
        <f ca="1">+IFERROR(INDEX('Hoja de Trabajo para listado'!$A$155:$Z$1048576,MATCH($A931,'Hoja de Trabajo para listado'!$A$155:$A$1048576,0),MATCH((CUADRO!M$5&amp;$E931),'Hoja de Trabajo para listado'!$A$151:$Z$151,0)),0)+IFERROR(INDEX('Hoja de Trabajo para listado'!$AB$155:$BA$1048576,MATCH($A931,'Hoja de Trabajo para listado'!$AB$155:$AB$1048576,0),MATCH((CUADRO!M$5&amp;$E931),'Hoja de Trabajo para listado'!$AB$151:$BA$151,0)),0)+IFERROR(INDEX('Hoja de Trabajo para listado'!$BC$155:$CB$1048576,MATCH($A931,'Hoja de Trabajo para listado'!$BC$155:$BC$1048576,0),MATCH((CUADRO!M$5&amp;$E931),'Hoja de Trabajo para listado'!$BC$151:$CB$151,0)),0)+IFERROR(INDEX('Hoja de Trabajo para listado'!$DE$153:$DG$274,MATCH($A931,'Hoja de Trabajo para listado'!$DE$153:$DE$1048576,0),MATCH((CUADRO!M$5&amp;$E931),'Hoja de Trabajo para listado'!$DE$151:$DG$151,0)),0)+IFERROR(INDEX('Hoja de Trabajo para listado'!$CD$155:$DC$1048576,MATCH($A931,'Hoja de Trabajo para listado'!$CD$155:$CD$1048576,0),MATCH((CUADRO!M$5&amp;$E931),'Hoja de Trabajo para listado'!$CD$151:$DC$151,0)),0)</f>
        <v>0</v>
      </c>
      <c r="N931" s="314">
        <f ca="1">+IFERROR(INDEX('Hoja de Trabajo para listado'!$A$155:$Z$1048576,MATCH($A931,'Hoja de Trabajo para listado'!$A$155:$A$1048576,0),MATCH((CUADRO!N$5&amp;$E931),'Hoja de Trabajo para listado'!$A$151:$Z$151,0)),0)+IFERROR(INDEX('Hoja de Trabajo para listado'!$AB$155:$BA$1048576,MATCH($A931,'Hoja de Trabajo para listado'!$AB$155:$AB$1048576,0),MATCH((CUADRO!N$5&amp;$E931),'Hoja de Trabajo para listado'!$AB$151:$BA$151,0)),0)+IFERROR(INDEX('Hoja de Trabajo para listado'!$BC$155:$CB$1048576,MATCH($A931,'Hoja de Trabajo para listado'!$BC$155:$BC$1048576,0),MATCH((CUADRO!N$5&amp;$E931),'Hoja de Trabajo para listado'!$BC$151:$CB$151,0)),0)+IFERROR(INDEX('Hoja de Trabajo para listado'!$DE$153:$DG$274,MATCH($A931,'Hoja de Trabajo para listado'!$DE$153:$DE$1048576,0),MATCH((CUADRO!N$5&amp;$E931),'Hoja de Trabajo para listado'!$DE$151:$DG$151,0)),0)+IFERROR(INDEX('Hoja de Trabajo para listado'!$CD$155:$DC$1048576,MATCH($A931,'Hoja de Trabajo para listado'!$CD$155:$CD$1048576,0),MATCH((CUADRO!N$5&amp;$E931),'Hoja de Trabajo para listado'!$CD$151:$DC$151,0)),0)</f>
        <v>0</v>
      </c>
      <c r="O931" s="314">
        <f ca="1">+IFERROR(INDEX('Hoja de Trabajo para listado'!$A$155:$Z$1048576,MATCH($A931,'Hoja de Trabajo para listado'!$A$155:$A$1048576,0),MATCH((CUADRO!O$5&amp;$E931),'Hoja de Trabajo para listado'!$A$151:$Z$151,0)),0)+IFERROR(INDEX('Hoja de Trabajo para listado'!$AB$155:$BA$1048576,MATCH($A931,'Hoja de Trabajo para listado'!$AB$155:$AB$1048576,0),MATCH((CUADRO!O$5&amp;$E931),'Hoja de Trabajo para listado'!$AB$151:$BA$151,0)),0)+IFERROR(INDEX('Hoja de Trabajo para listado'!$BC$155:$CB$1048576,MATCH($A931,'Hoja de Trabajo para listado'!$BC$155:$BC$1048576,0),MATCH((CUADRO!O$5&amp;$E931),'Hoja de Trabajo para listado'!$BC$151:$CB$151,0)),0)+IFERROR(INDEX('Hoja de Trabajo para listado'!$DE$153:$DG$274,MATCH($A931,'Hoja de Trabajo para listado'!$DE$153:$DE$1048576,0),MATCH((CUADRO!O$5&amp;$E931),'Hoja de Trabajo para listado'!$DE$151:$DG$151,0)),0)+IFERROR(INDEX('Hoja de Trabajo para listado'!$CD$155:$DC$1048576,MATCH($A931,'Hoja de Trabajo para listado'!$CD$155:$CD$1048576,0),MATCH((CUADRO!O$5&amp;$E931),'Hoja de Trabajo para listado'!$CD$151:$DC$151,0)),0)</f>
        <v>0</v>
      </c>
      <c r="P931" s="314">
        <f ca="1">+IFERROR(INDEX('Hoja de Trabajo para listado'!$A$155:$Z$1048576,MATCH($A931,'Hoja de Trabajo para listado'!$A$155:$A$1048576,0),MATCH((CUADRO!P$5&amp;$E931),'Hoja de Trabajo para listado'!$A$151:$Z$151,0)),0)+IFERROR(INDEX('Hoja de Trabajo para listado'!$AB$155:$BA$1048576,MATCH($A931,'Hoja de Trabajo para listado'!$AB$155:$AB$1048576,0),MATCH((CUADRO!P$5&amp;$E931),'Hoja de Trabajo para listado'!$AB$151:$BA$151,0)),0)+IFERROR(INDEX('Hoja de Trabajo para listado'!$BC$155:$CB$1048576,MATCH($A931,'Hoja de Trabajo para listado'!$BC$155:$BC$1048576,0),MATCH((CUADRO!P$5&amp;$E931),'Hoja de Trabajo para listado'!$BC$151:$CB$151,0)),0)+IFERROR(INDEX('Hoja de Trabajo para listado'!$DE$153:$DG$274,MATCH($A931,'Hoja de Trabajo para listado'!$DE$153:$DE$1048576,0),MATCH((CUADRO!P$5&amp;$E931),'Hoja de Trabajo para listado'!$DE$151:$DG$151,0)),0)+IFERROR(INDEX('Hoja de Trabajo para listado'!$CD$155:$DC$1048576,MATCH($A931,'Hoja de Trabajo para listado'!$CD$155:$CD$1048576,0),MATCH((CUADRO!P$5&amp;$E931),'Hoja de Trabajo para listado'!$CD$151:$DC$151,0)),0)</f>
        <v>0</v>
      </c>
      <c r="Q931" s="314">
        <f ca="1">+IFERROR(INDEX('Hoja de Trabajo para listado'!$A$155:$Z$1048576,MATCH($A931,'Hoja de Trabajo para listado'!$A$155:$A$1048576,0),MATCH((CUADRO!Q$5&amp;$E931),'Hoja de Trabajo para listado'!$A$151:$Z$151,0)),0)+IFERROR(INDEX('Hoja de Trabajo para listado'!$AB$155:$BA$1048576,MATCH($A931,'Hoja de Trabajo para listado'!$AB$155:$AB$1048576,0),MATCH((CUADRO!Q$5&amp;$E931),'Hoja de Trabajo para listado'!$AB$151:$BA$151,0)),0)+IFERROR(INDEX('Hoja de Trabajo para listado'!$BC$155:$CB$1048576,MATCH($A931,'Hoja de Trabajo para listado'!$BC$155:$BC$1048576,0),MATCH((CUADRO!Q$5&amp;$E931),'Hoja de Trabajo para listado'!$BC$151:$CB$151,0)),0)+IFERROR(INDEX('Hoja de Trabajo para listado'!$DE$153:$DG$274,MATCH($A931,'Hoja de Trabajo para listado'!$DE$153:$DE$1048576,0),MATCH((CUADRO!Q$5&amp;$E931),'Hoja de Trabajo para listado'!$DE$151:$DG$151,0)),0)+IFERROR(INDEX('Hoja de Trabajo para listado'!$CD$155:$DC$1048576,MATCH($A931,'Hoja de Trabajo para listado'!$CD$155:$CD$1048576,0),MATCH((CUADRO!Q$5&amp;$E931),'Hoja de Trabajo para listado'!$CD$151:$DC$151,0)),0)</f>
        <v>0</v>
      </c>
      <c r="R931" s="316">
        <f t="shared" ca="1" si="28"/>
        <v>5515.24</v>
      </c>
      <c r="S931" s="316">
        <f ca="1">+R930+R931</f>
        <v>5515.24</v>
      </c>
      <c r="T931" s="314">
        <f ca="1">+S931</f>
        <v>5515.24</v>
      </c>
      <c r="U931" s="348">
        <f t="shared" si="29"/>
        <v>2</v>
      </c>
      <c r="V931" s="319" t="str">
        <f>+VLOOKUP(A931,bd_lista!$A$3:$E$593,5,FALSE)</f>
        <v>Instituciones Descentralizadas</v>
      </c>
      <c r="W931" s="426"/>
    </row>
    <row r="932" spans="1:23" customFormat="1" ht="15" customHeight="1">
      <c r="A932" s="323">
        <v>344</v>
      </c>
      <c r="B932" s="427">
        <f>+A932</f>
        <v>344</v>
      </c>
      <c r="C932" s="318" t="str">
        <f>+VLOOKUP(A932,bd_lista!$A$3:$C$593,3,FALSE)</f>
        <v>Instituto Plurinacional de Estudio de Lenguas y Culturas</v>
      </c>
      <c r="D932" s="429" t="str">
        <f>+C932</f>
        <v>Instituto Plurinacional de Estudio de Lenguas y Culturas</v>
      </c>
      <c r="E932" s="339" t="s">
        <v>1418</v>
      </c>
      <c r="F932" s="314">
        <f ca="1">+IFERROR(INDEX('Hoja de Trabajo para listado'!$A$155:$Z$1048576,MATCH($A932,'Hoja de Trabajo para listado'!$A$155:$A$1048576,0),MATCH((CUADRO!F$5&amp;$E932),'Hoja de Trabajo para listado'!$A$151:$Z$151,0)),0)+IFERROR(INDEX('Hoja de Trabajo para listado'!$AB$155:$BA$1048576,MATCH($A932,'Hoja de Trabajo para listado'!$AB$155:$AB$1048576,0),MATCH((CUADRO!F$5&amp;$E932),'Hoja de Trabajo para listado'!$AB$151:$BA$151,0)),0)+IFERROR(INDEX('Hoja de Trabajo para listado'!$BC$155:$CB$1048576,MATCH($A932,'Hoja de Trabajo para listado'!$BC$155:$BC$1048576,0),MATCH((CUADRO!F$5&amp;$E932),'Hoja de Trabajo para listado'!$BC$151:$CB$151,0)),0)+IFERROR(INDEX('Hoja de Trabajo para listado'!$DE$153:$DG$274,MATCH($A932,'Hoja de Trabajo para listado'!$DE$153:$DE$1048576,0),MATCH((CUADRO!F$5&amp;$E932),'Hoja de Trabajo para listado'!$DE$151:$DG$151,0)),0)+IFERROR(INDEX('Hoja de Trabajo para listado'!$CD$155:$DC$1048576,MATCH($A932,'Hoja de Trabajo para listado'!$CD$155:$CD$1048576,0),MATCH((CUADRO!F$5&amp;$E932),'Hoja de Trabajo para listado'!$CD$151:$DC$151,0)),0)</f>
        <v>0</v>
      </c>
      <c r="G932" s="314">
        <f ca="1">+IFERROR(INDEX('Hoja de Trabajo para listado'!$A$155:$Z$1048576,MATCH($A932,'Hoja de Trabajo para listado'!$A$155:$A$1048576,0),MATCH((CUADRO!G$5&amp;$E932),'Hoja de Trabajo para listado'!$A$151:$Z$151,0)),0)+IFERROR(INDEX('Hoja de Trabajo para listado'!$AB$155:$BA$1048576,MATCH($A932,'Hoja de Trabajo para listado'!$AB$155:$AB$1048576,0),MATCH((CUADRO!G$5&amp;$E932),'Hoja de Trabajo para listado'!$AB$151:$BA$151,0)),0)+IFERROR(INDEX('Hoja de Trabajo para listado'!$BC$155:$CB$1048576,MATCH($A932,'Hoja de Trabajo para listado'!$BC$155:$BC$1048576,0),MATCH((CUADRO!G$5&amp;$E932),'Hoja de Trabajo para listado'!$BC$151:$CB$151,0)),0)+IFERROR(INDEX('Hoja de Trabajo para listado'!$DE$153:$DG$274,MATCH($A932,'Hoja de Trabajo para listado'!$DE$153:$DE$1048576,0),MATCH((CUADRO!G$5&amp;$E932),'Hoja de Trabajo para listado'!$DE$151:$DG$151,0)),0)+IFERROR(INDEX('Hoja de Trabajo para listado'!$CD$155:$DC$1048576,MATCH($A932,'Hoja de Trabajo para listado'!$CD$155:$CD$1048576,0),MATCH((CUADRO!G$5&amp;$E932),'Hoja de Trabajo para listado'!$CD$151:$DC$151,0)),0)</f>
        <v>0</v>
      </c>
      <c r="H932" s="314">
        <f ca="1">+IFERROR(INDEX('Hoja de Trabajo para listado'!$A$155:$Z$1048576,MATCH($A932,'Hoja de Trabajo para listado'!$A$155:$A$1048576,0),MATCH((CUADRO!H$5&amp;$E932),'Hoja de Trabajo para listado'!$A$151:$Z$151,0)),0)+IFERROR(INDEX('Hoja de Trabajo para listado'!$AB$155:$BA$1048576,MATCH($A932,'Hoja de Trabajo para listado'!$AB$155:$AB$1048576,0),MATCH((CUADRO!H$5&amp;$E932),'Hoja de Trabajo para listado'!$AB$151:$BA$151,0)),0)+IFERROR(INDEX('Hoja de Trabajo para listado'!$BC$155:$CB$1048576,MATCH($A932,'Hoja de Trabajo para listado'!$BC$155:$BC$1048576,0),MATCH((CUADRO!H$5&amp;$E932),'Hoja de Trabajo para listado'!$BC$151:$CB$151,0)),0)+IFERROR(INDEX('Hoja de Trabajo para listado'!$DE$153:$DG$274,MATCH($A932,'Hoja de Trabajo para listado'!$DE$153:$DE$1048576,0),MATCH((CUADRO!H$5&amp;$E932),'Hoja de Trabajo para listado'!$DE$151:$DG$151,0)),0)+IFERROR(INDEX('Hoja de Trabajo para listado'!$CD$155:$DC$1048576,MATCH($A932,'Hoja de Trabajo para listado'!$CD$155:$CD$1048576,0),MATCH((CUADRO!H$5&amp;$E932),'Hoja de Trabajo para listado'!$CD$151:$DC$151,0)),0)</f>
        <v>0</v>
      </c>
      <c r="I932" s="314">
        <f ca="1">+IFERROR(INDEX('Hoja de Trabajo para listado'!$A$155:$Z$1048576,MATCH($A932,'Hoja de Trabajo para listado'!$A$155:$A$1048576,0),MATCH((CUADRO!I$5&amp;$E932),'Hoja de Trabajo para listado'!$A$151:$Z$151,0)),0)+IFERROR(INDEX('Hoja de Trabajo para listado'!$AB$155:$BA$1048576,MATCH($A932,'Hoja de Trabajo para listado'!$AB$155:$AB$1048576,0),MATCH((CUADRO!I$5&amp;$E932),'Hoja de Trabajo para listado'!$AB$151:$BA$151,0)),0)+IFERROR(INDEX('Hoja de Trabajo para listado'!$BC$155:$CB$1048576,MATCH($A932,'Hoja de Trabajo para listado'!$BC$155:$BC$1048576,0),MATCH((CUADRO!I$5&amp;$E932),'Hoja de Trabajo para listado'!$BC$151:$CB$151,0)),0)+IFERROR(INDEX('Hoja de Trabajo para listado'!$DE$153:$DG$274,MATCH($A932,'Hoja de Trabajo para listado'!$DE$153:$DE$1048576,0),MATCH((CUADRO!I$5&amp;$E932),'Hoja de Trabajo para listado'!$DE$151:$DG$151,0)),0)+IFERROR(INDEX('Hoja de Trabajo para listado'!$CD$155:$DC$1048576,MATCH($A932,'Hoja de Trabajo para listado'!$CD$155:$CD$1048576,0),MATCH((CUADRO!I$5&amp;$E932),'Hoja de Trabajo para listado'!$CD$151:$DC$151,0)),0)</f>
        <v>0</v>
      </c>
      <c r="J932" s="314">
        <f ca="1">+IFERROR(INDEX('Hoja de Trabajo para listado'!$A$155:$Z$1048576,MATCH($A932,'Hoja de Trabajo para listado'!$A$155:$A$1048576,0),MATCH((CUADRO!J$5&amp;$E932),'Hoja de Trabajo para listado'!$A$151:$Z$151,0)),0)+IFERROR(INDEX('Hoja de Trabajo para listado'!$AB$155:$BA$1048576,MATCH($A932,'Hoja de Trabajo para listado'!$AB$155:$AB$1048576,0),MATCH((CUADRO!J$5&amp;$E932),'Hoja de Trabajo para listado'!$AB$151:$BA$151,0)),0)+IFERROR(INDEX('Hoja de Trabajo para listado'!$BC$155:$CB$1048576,MATCH($A932,'Hoja de Trabajo para listado'!$BC$155:$BC$1048576,0),MATCH((CUADRO!J$5&amp;$E932),'Hoja de Trabajo para listado'!$BC$151:$CB$151,0)),0)+IFERROR(INDEX('Hoja de Trabajo para listado'!$DE$153:$DG$274,MATCH($A932,'Hoja de Trabajo para listado'!$DE$153:$DE$1048576,0),MATCH((CUADRO!J$5&amp;$E932),'Hoja de Trabajo para listado'!$DE$151:$DG$151,0)),0)+IFERROR(INDEX('Hoja de Trabajo para listado'!$CD$155:$DC$1048576,MATCH($A932,'Hoja de Trabajo para listado'!$CD$155:$CD$1048576,0),MATCH((CUADRO!J$5&amp;$E932),'Hoja de Trabajo para listado'!$CD$151:$DC$151,0)),0)</f>
        <v>0</v>
      </c>
      <c r="K932" s="314">
        <f ca="1">+IFERROR(INDEX('Hoja de Trabajo para listado'!$A$155:$Z$1048576,MATCH($A932,'Hoja de Trabajo para listado'!$A$155:$A$1048576,0),MATCH((CUADRO!K$5&amp;$E932),'Hoja de Trabajo para listado'!$A$151:$Z$151,0)),0)+IFERROR(INDEX('Hoja de Trabajo para listado'!$AB$155:$BA$1048576,MATCH($A932,'Hoja de Trabajo para listado'!$AB$155:$AB$1048576,0),MATCH((CUADRO!K$5&amp;$E932),'Hoja de Trabajo para listado'!$AB$151:$BA$151,0)),0)+IFERROR(INDEX('Hoja de Trabajo para listado'!$BC$155:$CB$1048576,MATCH($A932,'Hoja de Trabajo para listado'!$BC$155:$BC$1048576,0),MATCH((CUADRO!K$5&amp;$E932),'Hoja de Trabajo para listado'!$BC$151:$CB$151,0)),0)+IFERROR(INDEX('Hoja de Trabajo para listado'!$DE$153:$DG$274,MATCH($A932,'Hoja de Trabajo para listado'!$DE$153:$DE$1048576,0),MATCH((CUADRO!K$5&amp;$E932),'Hoja de Trabajo para listado'!$DE$151:$DG$151,0)),0)+IFERROR(INDEX('Hoja de Trabajo para listado'!$CD$155:$DC$1048576,MATCH($A932,'Hoja de Trabajo para listado'!$CD$155:$CD$1048576,0),MATCH((CUADRO!K$5&amp;$E932),'Hoja de Trabajo para listado'!$CD$151:$DC$151,0)),0)</f>
        <v>0</v>
      </c>
      <c r="L932" s="314">
        <f ca="1">+IFERROR(INDEX('Hoja de Trabajo para listado'!$A$155:$Z$1048576,MATCH($A932,'Hoja de Trabajo para listado'!$A$155:$A$1048576,0),MATCH((CUADRO!L$5&amp;$E932),'Hoja de Trabajo para listado'!$A$151:$Z$151,0)),0)+IFERROR(INDEX('Hoja de Trabajo para listado'!$AB$155:$BA$1048576,MATCH($A932,'Hoja de Trabajo para listado'!$AB$155:$AB$1048576,0),MATCH((CUADRO!L$5&amp;$E932),'Hoja de Trabajo para listado'!$AB$151:$BA$151,0)),0)+IFERROR(INDEX('Hoja de Trabajo para listado'!$BC$155:$CB$1048576,MATCH($A932,'Hoja de Trabajo para listado'!$BC$155:$BC$1048576,0),MATCH((CUADRO!L$5&amp;$E932),'Hoja de Trabajo para listado'!$BC$151:$CB$151,0)),0)+IFERROR(INDEX('Hoja de Trabajo para listado'!$DE$153:$DG$274,MATCH($A932,'Hoja de Trabajo para listado'!$DE$153:$DE$1048576,0),MATCH((CUADRO!L$5&amp;$E932),'Hoja de Trabajo para listado'!$DE$151:$DG$151,0)),0)+IFERROR(INDEX('Hoja de Trabajo para listado'!$CD$155:$DC$1048576,MATCH($A932,'Hoja de Trabajo para listado'!$CD$155:$CD$1048576,0),MATCH((CUADRO!L$5&amp;$E932),'Hoja de Trabajo para listado'!$CD$151:$DC$151,0)),0)</f>
        <v>0</v>
      </c>
      <c r="M932" s="314">
        <f ca="1">+IFERROR(INDEX('Hoja de Trabajo para listado'!$A$155:$Z$1048576,MATCH($A932,'Hoja de Trabajo para listado'!$A$155:$A$1048576,0),MATCH((CUADRO!M$5&amp;$E932),'Hoja de Trabajo para listado'!$A$151:$Z$151,0)),0)+IFERROR(INDEX('Hoja de Trabajo para listado'!$AB$155:$BA$1048576,MATCH($A932,'Hoja de Trabajo para listado'!$AB$155:$AB$1048576,0),MATCH((CUADRO!M$5&amp;$E932),'Hoja de Trabajo para listado'!$AB$151:$BA$151,0)),0)+IFERROR(INDEX('Hoja de Trabajo para listado'!$BC$155:$CB$1048576,MATCH($A932,'Hoja de Trabajo para listado'!$BC$155:$BC$1048576,0),MATCH((CUADRO!M$5&amp;$E932),'Hoja de Trabajo para listado'!$BC$151:$CB$151,0)),0)+IFERROR(INDEX('Hoja de Trabajo para listado'!$DE$153:$DG$274,MATCH($A932,'Hoja de Trabajo para listado'!$DE$153:$DE$1048576,0),MATCH((CUADRO!M$5&amp;$E932),'Hoja de Trabajo para listado'!$DE$151:$DG$151,0)),0)+IFERROR(INDEX('Hoja de Trabajo para listado'!$CD$155:$DC$1048576,MATCH($A932,'Hoja de Trabajo para listado'!$CD$155:$CD$1048576,0),MATCH((CUADRO!M$5&amp;$E932),'Hoja de Trabajo para listado'!$CD$151:$DC$151,0)),0)</f>
        <v>0</v>
      </c>
      <c r="N932" s="314">
        <f ca="1">+IFERROR(INDEX('Hoja de Trabajo para listado'!$A$155:$Z$1048576,MATCH($A932,'Hoja de Trabajo para listado'!$A$155:$A$1048576,0),MATCH((CUADRO!N$5&amp;$E932),'Hoja de Trabajo para listado'!$A$151:$Z$151,0)),0)+IFERROR(INDEX('Hoja de Trabajo para listado'!$AB$155:$BA$1048576,MATCH($A932,'Hoja de Trabajo para listado'!$AB$155:$AB$1048576,0),MATCH((CUADRO!N$5&amp;$E932),'Hoja de Trabajo para listado'!$AB$151:$BA$151,0)),0)+IFERROR(INDEX('Hoja de Trabajo para listado'!$BC$155:$CB$1048576,MATCH($A932,'Hoja de Trabajo para listado'!$BC$155:$BC$1048576,0),MATCH((CUADRO!N$5&amp;$E932),'Hoja de Trabajo para listado'!$BC$151:$CB$151,0)),0)+IFERROR(INDEX('Hoja de Trabajo para listado'!$DE$153:$DG$274,MATCH($A932,'Hoja de Trabajo para listado'!$DE$153:$DE$1048576,0),MATCH((CUADRO!N$5&amp;$E932),'Hoja de Trabajo para listado'!$DE$151:$DG$151,0)),0)+IFERROR(INDEX('Hoja de Trabajo para listado'!$CD$155:$DC$1048576,MATCH($A932,'Hoja de Trabajo para listado'!$CD$155:$CD$1048576,0),MATCH((CUADRO!N$5&amp;$E932),'Hoja de Trabajo para listado'!$CD$151:$DC$151,0)),0)</f>
        <v>0</v>
      </c>
      <c r="O932" s="314">
        <f ca="1">+IFERROR(INDEX('Hoja de Trabajo para listado'!$A$155:$Z$1048576,MATCH($A932,'Hoja de Trabajo para listado'!$A$155:$A$1048576,0),MATCH((CUADRO!O$5&amp;$E932),'Hoja de Trabajo para listado'!$A$151:$Z$151,0)),0)+IFERROR(INDEX('Hoja de Trabajo para listado'!$AB$155:$BA$1048576,MATCH($A932,'Hoja de Trabajo para listado'!$AB$155:$AB$1048576,0),MATCH((CUADRO!O$5&amp;$E932),'Hoja de Trabajo para listado'!$AB$151:$BA$151,0)),0)+IFERROR(INDEX('Hoja de Trabajo para listado'!$BC$155:$CB$1048576,MATCH($A932,'Hoja de Trabajo para listado'!$BC$155:$BC$1048576,0),MATCH((CUADRO!O$5&amp;$E932),'Hoja de Trabajo para listado'!$BC$151:$CB$151,0)),0)+IFERROR(INDEX('Hoja de Trabajo para listado'!$DE$153:$DG$274,MATCH($A932,'Hoja de Trabajo para listado'!$DE$153:$DE$1048576,0),MATCH((CUADRO!O$5&amp;$E932),'Hoja de Trabajo para listado'!$DE$151:$DG$151,0)),0)+IFERROR(INDEX('Hoja de Trabajo para listado'!$CD$155:$DC$1048576,MATCH($A932,'Hoja de Trabajo para listado'!$CD$155:$CD$1048576,0),MATCH((CUADRO!O$5&amp;$E932),'Hoja de Trabajo para listado'!$CD$151:$DC$151,0)),0)</f>
        <v>0</v>
      </c>
      <c r="P932" s="314">
        <f ca="1">+IFERROR(INDEX('Hoja de Trabajo para listado'!$A$155:$Z$1048576,MATCH($A932,'Hoja de Trabajo para listado'!$A$155:$A$1048576,0),MATCH((CUADRO!P$5&amp;$E932),'Hoja de Trabajo para listado'!$A$151:$Z$151,0)),0)+IFERROR(INDEX('Hoja de Trabajo para listado'!$AB$155:$BA$1048576,MATCH($A932,'Hoja de Trabajo para listado'!$AB$155:$AB$1048576,0),MATCH((CUADRO!P$5&amp;$E932),'Hoja de Trabajo para listado'!$AB$151:$BA$151,0)),0)+IFERROR(INDEX('Hoja de Trabajo para listado'!$BC$155:$CB$1048576,MATCH($A932,'Hoja de Trabajo para listado'!$BC$155:$BC$1048576,0),MATCH((CUADRO!P$5&amp;$E932),'Hoja de Trabajo para listado'!$BC$151:$CB$151,0)),0)+IFERROR(INDEX('Hoja de Trabajo para listado'!$DE$153:$DG$274,MATCH($A932,'Hoja de Trabajo para listado'!$DE$153:$DE$1048576,0),MATCH((CUADRO!P$5&amp;$E932),'Hoja de Trabajo para listado'!$DE$151:$DG$151,0)),0)+IFERROR(INDEX('Hoja de Trabajo para listado'!$CD$155:$DC$1048576,MATCH($A932,'Hoja de Trabajo para listado'!$CD$155:$CD$1048576,0),MATCH((CUADRO!P$5&amp;$E932),'Hoja de Trabajo para listado'!$CD$151:$DC$151,0)),0)</f>
        <v>0</v>
      </c>
      <c r="Q932" s="314">
        <f ca="1">+IFERROR(INDEX('Hoja de Trabajo para listado'!$A$155:$Z$1048576,MATCH($A932,'Hoja de Trabajo para listado'!$A$155:$A$1048576,0),MATCH((CUADRO!Q$5&amp;$E932),'Hoja de Trabajo para listado'!$A$151:$Z$151,0)),0)+IFERROR(INDEX('Hoja de Trabajo para listado'!$AB$155:$BA$1048576,MATCH($A932,'Hoja de Trabajo para listado'!$AB$155:$AB$1048576,0),MATCH((CUADRO!Q$5&amp;$E932),'Hoja de Trabajo para listado'!$AB$151:$BA$151,0)),0)+IFERROR(INDEX('Hoja de Trabajo para listado'!$BC$155:$CB$1048576,MATCH($A932,'Hoja de Trabajo para listado'!$BC$155:$BC$1048576,0),MATCH((CUADRO!Q$5&amp;$E932),'Hoja de Trabajo para listado'!$BC$151:$CB$151,0)),0)+IFERROR(INDEX('Hoja de Trabajo para listado'!$DE$153:$DG$274,MATCH($A932,'Hoja de Trabajo para listado'!$DE$153:$DE$1048576,0),MATCH((CUADRO!Q$5&amp;$E932),'Hoja de Trabajo para listado'!$DE$151:$DG$151,0)),0)+IFERROR(INDEX('Hoja de Trabajo para listado'!$CD$155:$DC$1048576,MATCH($A932,'Hoja de Trabajo para listado'!$CD$155:$CD$1048576,0),MATCH((CUADRO!Q$5&amp;$E932),'Hoja de Trabajo para listado'!$CD$151:$DC$151,0)),0)</f>
        <v>0</v>
      </c>
      <c r="R932" s="314">
        <f t="shared" ca="1" si="28"/>
        <v>0</v>
      </c>
      <c r="S932" s="314"/>
      <c r="T932" s="314">
        <f ca="1">+T933</f>
        <v>4641.7</v>
      </c>
      <c r="U932" s="313">
        <f t="shared" si="29"/>
        <v>1</v>
      </c>
      <c r="V932" s="319" t="str">
        <f>+VLOOKUP(A932,bd_lista!$A$3:$E$593,5,FALSE)</f>
        <v>Instituciones Descentralizadas</v>
      </c>
      <c r="W932" s="425" t="str">
        <f>+V932</f>
        <v>Instituciones Descentralizadas</v>
      </c>
    </row>
    <row r="933" spans="1:23" customFormat="1">
      <c r="A933" s="323">
        <v>344</v>
      </c>
      <c r="B933" s="428"/>
      <c r="C933" s="339" t="str">
        <f>+VLOOKUP(A933,bd_lista!$A$3:$C$593,3,FALSE)</f>
        <v>Instituto Plurinacional de Estudio de Lenguas y Culturas</v>
      </c>
      <c r="D933" s="430"/>
      <c r="E933" s="319" t="s">
        <v>1419</v>
      </c>
      <c r="F933" s="316">
        <f ca="1">+IFERROR(INDEX('Hoja de Trabajo para listado'!$A$155:$Z$1048576,MATCH($A933,'Hoja de Trabajo para listado'!$A$155:$A$1048576,0),MATCH((CUADRO!F$5&amp;$E933),'Hoja de Trabajo para listado'!$A$151:$Z$151,0)),0)+IFERROR(INDEX('Hoja de Trabajo para listado'!$AB$155:$BA$1048576,MATCH($A933,'Hoja de Trabajo para listado'!$AB$155:$AB$1048576,0),MATCH((CUADRO!F$5&amp;$E933),'Hoja de Trabajo para listado'!$AB$151:$BA$151,0)),0)+IFERROR(INDEX('Hoja de Trabajo para listado'!$BC$155:$CB$1048576,MATCH($A933,'Hoja de Trabajo para listado'!$BC$155:$BC$1048576,0),MATCH((CUADRO!F$5&amp;$E933),'Hoja de Trabajo para listado'!$BC$151:$CB$151,0)),0)+IFERROR(INDEX('Hoja de Trabajo para listado'!$DE$153:$DG$274,MATCH($A933,'Hoja de Trabajo para listado'!$DE$153:$DE$1048576,0),MATCH((CUADRO!F$5&amp;$E933),'Hoja de Trabajo para listado'!$DE$151:$DG$151,0)),0)+IFERROR(INDEX('Hoja de Trabajo para listado'!$CD$155:$DC$1048576,MATCH($A933,'Hoja de Trabajo para listado'!$CD$155:$CD$1048576,0),MATCH((CUADRO!F$5&amp;$E933),'Hoja de Trabajo para listado'!$CD$151:$DC$151,0)),0)</f>
        <v>4641.7</v>
      </c>
      <c r="G933" s="316">
        <f ca="1">+IFERROR(INDEX('Hoja de Trabajo para listado'!$A$155:$Z$1048576,MATCH($A933,'Hoja de Trabajo para listado'!$A$155:$A$1048576,0),MATCH((CUADRO!G$5&amp;$E933),'Hoja de Trabajo para listado'!$A$151:$Z$151,0)),0)+IFERROR(INDEX('Hoja de Trabajo para listado'!$AB$155:$BA$1048576,MATCH($A933,'Hoja de Trabajo para listado'!$AB$155:$AB$1048576,0),MATCH((CUADRO!G$5&amp;$E933),'Hoja de Trabajo para listado'!$AB$151:$BA$151,0)),0)+IFERROR(INDEX('Hoja de Trabajo para listado'!$BC$155:$CB$1048576,MATCH($A933,'Hoja de Trabajo para listado'!$BC$155:$BC$1048576,0),MATCH((CUADRO!G$5&amp;$E933),'Hoja de Trabajo para listado'!$BC$151:$CB$151,0)),0)+IFERROR(INDEX('Hoja de Trabajo para listado'!$DE$153:$DG$274,MATCH($A933,'Hoja de Trabajo para listado'!$DE$153:$DE$1048576,0),MATCH((CUADRO!G$5&amp;$E933),'Hoja de Trabajo para listado'!$DE$151:$DG$151,0)),0)+IFERROR(INDEX('Hoja de Trabajo para listado'!$CD$155:$DC$1048576,MATCH($A933,'Hoja de Trabajo para listado'!$CD$155:$CD$1048576,0),MATCH((CUADRO!G$5&amp;$E933),'Hoja de Trabajo para listado'!$CD$151:$DC$151,0)),0)</f>
        <v>0</v>
      </c>
      <c r="H933" s="316">
        <f ca="1">+IFERROR(INDEX('Hoja de Trabajo para listado'!$A$155:$Z$1048576,MATCH($A933,'Hoja de Trabajo para listado'!$A$155:$A$1048576,0),MATCH((CUADRO!H$5&amp;$E933),'Hoja de Trabajo para listado'!$A$151:$Z$151,0)),0)+IFERROR(INDEX('Hoja de Trabajo para listado'!$AB$155:$BA$1048576,MATCH($A933,'Hoja de Trabajo para listado'!$AB$155:$AB$1048576,0),MATCH((CUADRO!H$5&amp;$E933),'Hoja de Trabajo para listado'!$AB$151:$BA$151,0)),0)+IFERROR(INDEX('Hoja de Trabajo para listado'!$BC$155:$CB$1048576,MATCH($A933,'Hoja de Trabajo para listado'!$BC$155:$BC$1048576,0),MATCH((CUADRO!H$5&amp;$E933),'Hoja de Trabajo para listado'!$BC$151:$CB$151,0)),0)+IFERROR(INDEX('Hoja de Trabajo para listado'!$DE$153:$DG$274,MATCH($A933,'Hoja de Trabajo para listado'!$DE$153:$DE$1048576,0),MATCH((CUADRO!H$5&amp;$E933),'Hoja de Trabajo para listado'!$DE$151:$DG$151,0)),0)+IFERROR(INDEX('Hoja de Trabajo para listado'!$CD$155:$DC$1048576,MATCH($A933,'Hoja de Trabajo para listado'!$CD$155:$CD$1048576,0),MATCH((CUADRO!H$5&amp;$E933),'Hoja de Trabajo para listado'!$CD$151:$DC$151,0)),0)</f>
        <v>0</v>
      </c>
      <c r="I933" s="316">
        <f ca="1">+IFERROR(INDEX('Hoja de Trabajo para listado'!$A$155:$Z$1048576,MATCH($A933,'Hoja de Trabajo para listado'!$A$155:$A$1048576,0),MATCH((CUADRO!I$5&amp;$E933),'Hoja de Trabajo para listado'!$A$151:$Z$151,0)),0)+IFERROR(INDEX('Hoja de Trabajo para listado'!$AB$155:$BA$1048576,MATCH($A933,'Hoja de Trabajo para listado'!$AB$155:$AB$1048576,0),MATCH((CUADRO!I$5&amp;$E933),'Hoja de Trabajo para listado'!$AB$151:$BA$151,0)),0)+IFERROR(INDEX('Hoja de Trabajo para listado'!$BC$155:$CB$1048576,MATCH($A933,'Hoja de Trabajo para listado'!$BC$155:$BC$1048576,0),MATCH((CUADRO!I$5&amp;$E933),'Hoja de Trabajo para listado'!$BC$151:$CB$151,0)),0)+IFERROR(INDEX('Hoja de Trabajo para listado'!$DE$153:$DG$274,MATCH($A933,'Hoja de Trabajo para listado'!$DE$153:$DE$1048576,0),MATCH((CUADRO!I$5&amp;$E933),'Hoja de Trabajo para listado'!$DE$151:$DG$151,0)),0)+IFERROR(INDEX('Hoja de Trabajo para listado'!$CD$155:$DC$1048576,MATCH($A933,'Hoja de Trabajo para listado'!$CD$155:$CD$1048576,0),MATCH((CUADRO!I$5&amp;$E933),'Hoja de Trabajo para listado'!$CD$151:$DC$151,0)),0)</f>
        <v>0</v>
      </c>
      <c r="J933" s="316">
        <f ca="1">+IFERROR(INDEX('Hoja de Trabajo para listado'!$A$155:$Z$1048576,MATCH($A933,'Hoja de Trabajo para listado'!$A$155:$A$1048576,0),MATCH((CUADRO!J$5&amp;$E933),'Hoja de Trabajo para listado'!$A$151:$Z$151,0)),0)+IFERROR(INDEX('Hoja de Trabajo para listado'!$AB$155:$BA$1048576,MATCH($A933,'Hoja de Trabajo para listado'!$AB$155:$AB$1048576,0),MATCH((CUADRO!J$5&amp;$E933),'Hoja de Trabajo para listado'!$AB$151:$BA$151,0)),0)+IFERROR(INDEX('Hoja de Trabajo para listado'!$BC$155:$CB$1048576,MATCH($A933,'Hoja de Trabajo para listado'!$BC$155:$BC$1048576,0),MATCH((CUADRO!J$5&amp;$E933),'Hoja de Trabajo para listado'!$BC$151:$CB$151,0)),0)+IFERROR(INDEX('Hoja de Trabajo para listado'!$DE$153:$DG$274,MATCH($A933,'Hoja de Trabajo para listado'!$DE$153:$DE$1048576,0),MATCH((CUADRO!J$5&amp;$E933),'Hoja de Trabajo para listado'!$DE$151:$DG$151,0)),0)+IFERROR(INDEX('Hoja de Trabajo para listado'!$CD$155:$DC$1048576,MATCH($A933,'Hoja de Trabajo para listado'!$CD$155:$CD$1048576,0),MATCH((CUADRO!J$5&amp;$E933),'Hoja de Trabajo para listado'!$CD$151:$DC$151,0)),0)</f>
        <v>0</v>
      </c>
      <c r="K933" s="314">
        <f ca="1">+IFERROR(INDEX('Hoja de Trabajo para listado'!$A$155:$Z$1048576,MATCH($A933,'Hoja de Trabajo para listado'!$A$155:$A$1048576,0),MATCH((CUADRO!K$5&amp;$E933),'Hoja de Trabajo para listado'!$A$151:$Z$151,0)),0)+IFERROR(INDEX('Hoja de Trabajo para listado'!$AB$155:$BA$1048576,MATCH($A933,'Hoja de Trabajo para listado'!$AB$155:$AB$1048576,0),MATCH((CUADRO!K$5&amp;$E933),'Hoja de Trabajo para listado'!$AB$151:$BA$151,0)),0)+IFERROR(INDEX('Hoja de Trabajo para listado'!$BC$155:$CB$1048576,MATCH($A933,'Hoja de Trabajo para listado'!$BC$155:$BC$1048576,0),MATCH((CUADRO!K$5&amp;$E933),'Hoja de Trabajo para listado'!$BC$151:$CB$151,0)),0)+IFERROR(INDEX('Hoja de Trabajo para listado'!$DE$153:$DG$274,MATCH($A933,'Hoja de Trabajo para listado'!$DE$153:$DE$1048576,0),MATCH((CUADRO!K$5&amp;$E933),'Hoja de Trabajo para listado'!$DE$151:$DG$151,0)),0)+IFERROR(INDEX('Hoja de Trabajo para listado'!$CD$155:$DC$1048576,MATCH($A933,'Hoja de Trabajo para listado'!$CD$155:$CD$1048576,0),MATCH((CUADRO!K$5&amp;$E933),'Hoja de Trabajo para listado'!$CD$151:$DC$151,0)),0)</f>
        <v>0</v>
      </c>
      <c r="L933" s="314">
        <f ca="1">+IFERROR(INDEX('Hoja de Trabajo para listado'!$A$155:$Z$1048576,MATCH($A933,'Hoja de Trabajo para listado'!$A$155:$A$1048576,0),MATCH((CUADRO!L$5&amp;$E933),'Hoja de Trabajo para listado'!$A$151:$Z$151,0)),0)+IFERROR(INDEX('Hoja de Trabajo para listado'!$AB$155:$BA$1048576,MATCH($A933,'Hoja de Trabajo para listado'!$AB$155:$AB$1048576,0),MATCH((CUADRO!L$5&amp;$E933),'Hoja de Trabajo para listado'!$AB$151:$BA$151,0)),0)+IFERROR(INDEX('Hoja de Trabajo para listado'!$BC$155:$CB$1048576,MATCH($A933,'Hoja de Trabajo para listado'!$BC$155:$BC$1048576,0),MATCH((CUADRO!L$5&amp;$E933),'Hoja de Trabajo para listado'!$BC$151:$CB$151,0)),0)+IFERROR(INDEX('Hoja de Trabajo para listado'!$DE$153:$DG$274,MATCH($A933,'Hoja de Trabajo para listado'!$DE$153:$DE$1048576,0),MATCH((CUADRO!L$5&amp;$E933),'Hoja de Trabajo para listado'!$DE$151:$DG$151,0)),0)+IFERROR(INDEX('Hoja de Trabajo para listado'!$CD$155:$DC$1048576,MATCH($A933,'Hoja de Trabajo para listado'!$CD$155:$CD$1048576,0),MATCH((CUADRO!L$5&amp;$E933),'Hoja de Trabajo para listado'!$CD$151:$DC$151,0)),0)</f>
        <v>0</v>
      </c>
      <c r="M933" s="314">
        <f ca="1">+IFERROR(INDEX('Hoja de Trabajo para listado'!$A$155:$Z$1048576,MATCH($A933,'Hoja de Trabajo para listado'!$A$155:$A$1048576,0),MATCH((CUADRO!M$5&amp;$E933),'Hoja de Trabajo para listado'!$A$151:$Z$151,0)),0)+IFERROR(INDEX('Hoja de Trabajo para listado'!$AB$155:$BA$1048576,MATCH($A933,'Hoja de Trabajo para listado'!$AB$155:$AB$1048576,0),MATCH((CUADRO!M$5&amp;$E933),'Hoja de Trabajo para listado'!$AB$151:$BA$151,0)),0)+IFERROR(INDEX('Hoja de Trabajo para listado'!$BC$155:$CB$1048576,MATCH($A933,'Hoja de Trabajo para listado'!$BC$155:$BC$1048576,0),MATCH((CUADRO!M$5&amp;$E933),'Hoja de Trabajo para listado'!$BC$151:$CB$151,0)),0)+IFERROR(INDEX('Hoja de Trabajo para listado'!$DE$153:$DG$274,MATCH($A933,'Hoja de Trabajo para listado'!$DE$153:$DE$1048576,0),MATCH((CUADRO!M$5&amp;$E933),'Hoja de Trabajo para listado'!$DE$151:$DG$151,0)),0)+IFERROR(INDEX('Hoja de Trabajo para listado'!$CD$155:$DC$1048576,MATCH($A933,'Hoja de Trabajo para listado'!$CD$155:$CD$1048576,0),MATCH((CUADRO!M$5&amp;$E933),'Hoja de Trabajo para listado'!$CD$151:$DC$151,0)),0)</f>
        <v>0</v>
      </c>
      <c r="N933" s="314">
        <f ca="1">+IFERROR(INDEX('Hoja de Trabajo para listado'!$A$155:$Z$1048576,MATCH($A933,'Hoja de Trabajo para listado'!$A$155:$A$1048576,0),MATCH((CUADRO!N$5&amp;$E933),'Hoja de Trabajo para listado'!$A$151:$Z$151,0)),0)+IFERROR(INDEX('Hoja de Trabajo para listado'!$AB$155:$BA$1048576,MATCH($A933,'Hoja de Trabajo para listado'!$AB$155:$AB$1048576,0),MATCH((CUADRO!N$5&amp;$E933),'Hoja de Trabajo para listado'!$AB$151:$BA$151,0)),0)+IFERROR(INDEX('Hoja de Trabajo para listado'!$BC$155:$CB$1048576,MATCH($A933,'Hoja de Trabajo para listado'!$BC$155:$BC$1048576,0),MATCH((CUADRO!N$5&amp;$E933),'Hoja de Trabajo para listado'!$BC$151:$CB$151,0)),0)+IFERROR(INDEX('Hoja de Trabajo para listado'!$DE$153:$DG$274,MATCH($A933,'Hoja de Trabajo para listado'!$DE$153:$DE$1048576,0),MATCH((CUADRO!N$5&amp;$E933),'Hoja de Trabajo para listado'!$DE$151:$DG$151,0)),0)+IFERROR(INDEX('Hoja de Trabajo para listado'!$CD$155:$DC$1048576,MATCH($A933,'Hoja de Trabajo para listado'!$CD$155:$CD$1048576,0),MATCH((CUADRO!N$5&amp;$E933),'Hoja de Trabajo para listado'!$CD$151:$DC$151,0)),0)</f>
        <v>0</v>
      </c>
      <c r="O933" s="314">
        <f ca="1">+IFERROR(INDEX('Hoja de Trabajo para listado'!$A$155:$Z$1048576,MATCH($A933,'Hoja de Trabajo para listado'!$A$155:$A$1048576,0),MATCH((CUADRO!O$5&amp;$E933),'Hoja de Trabajo para listado'!$A$151:$Z$151,0)),0)+IFERROR(INDEX('Hoja de Trabajo para listado'!$AB$155:$BA$1048576,MATCH($A933,'Hoja de Trabajo para listado'!$AB$155:$AB$1048576,0),MATCH((CUADRO!O$5&amp;$E933),'Hoja de Trabajo para listado'!$AB$151:$BA$151,0)),0)+IFERROR(INDEX('Hoja de Trabajo para listado'!$BC$155:$CB$1048576,MATCH($A933,'Hoja de Trabajo para listado'!$BC$155:$BC$1048576,0),MATCH((CUADRO!O$5&amp;$E933),'Hoja de Trabajo para listado'!$BC$151:$CB$151,0)),0)+IFERROR(INDEX('Hoja de Trabajo para listado'!$DE$153:$DG$274,MATCH($A933,'Hoja de Trabajo para listado'!$DE$153:$DE$1048576,0),MATCH((CUADRO!O$5&amp;$E933),'Hoja de Trabajo para listado'!$DE$151:$DG$151,0)),0)+IFERROR(INDEX('Hoja de Trabajo para listado'!$CD$155:$DC$1048576,MATCH($A933,'Hoja de Trabajo para listado'!$CD$155:$CD$1048576,0),MATCH((CUADRO!O$5&amp;$E933),'Hoja de Trabajo para listado'!$CD$151:$DC$151,0)),0)</f>
        <v>0</v>
      </c>
      <c r="P933" s="314">
        <f ca="1">+IFERROR(INDEX('Hoja de Trabajo para listado'!$A$155:$Z$1048576,MATCH($A933,'Hoja de Trabajo para listado'!$A$155:$A$1048576,0),MATCH((CUADRO!P$5&amp;$E933),'Hoja de Trabajo para listado'!$A$151:$Z$151,0)),0)+IFERROR(INDEX('Hoja de Trabajo para listado'!$AB$155:$BA$1048576,MATCH($A933,'Hoja de Trabajo para listado'!$AB$155:$AB$1048576,0),MATCH((CUADRO!P$5&amp;$E933),'Hoja de Trabajo para listado'!$AB$151:$BA$151,0)),0)+IFERROR(INDEX('Hoja de Trabajo para listado'!$BC$155:$CB$1048576,MATCH($A933,'Hoja de Trabajo para listado'!$BC$155:$BC$1048576,0),MATCH((CUADRO!P$5&amp;$E933),'Hoja de Trabajo para listado'!$BC$151:$CB$151,0)),0)+IFERROR(INDEX('Hoja de Trabajo para listado'!$DE$153:$DG$274,MATCH($A933,'Hoja de Trabajo para listado'!$DE$153:$DE$1048576,0),MATCH((CUADRO!P$5&amp;$E933),'Hoja de Trabajo para listado'!$DE$151:$DG$151,0)),0)+IFERROR(INDEX('Hoja de Trabajo para listado'!$CD$155:$DC$1048576,MATCH($A933,'Hoja de Trabajo para listado'!$CD$155:$CD$1048576,0),MATCH((CUADRO!P$5&amp;$E933),'Hoja de Trabajo para listado'!$CD$151:$DC$151,0)),0)</f>
        <v>0</v>
      </c>
      <c r="Q933" s="314">
        <f ca="1">+IFERROR(INDEX('Hoja de Trabajo para listado'!$A$155:$Z$1048576,MATCH($A933,'Hoja de Trabajo para listado'!$A$155:$A$1048576,0),MATCH((CUADRO!Q$5&amp;$E933),'Hoja de Trabajo para listado'!$A$151:$Z$151,0)),0)+IFERROR(INDEX('Hoja de Trabajo para listado'!$AB$155:$BA$1048576,MATCH($A933,'Hoja de Trabajo para listado'!$AB$155:$AB$1048576,0),MATCH((CUADRO!Q$5&amp;$E933),'Hoja de Trabajo para listado'!$AB$151:$BA$151,0)),0)+IFERROR(INDEX('Hoja de Trabajo para listado'!$BC$155:$CB$1048576,MATCH($A933,'Hoja de Trabajo para listado'!$BC$155:$BC$1048576,0),MATCH((CUADRO!Q$5&amp;$E933),'Hoja de Trabajo para listado'!$BC$151:$CB$151,0)),0)+IFERROR(INDEX('Hoja de Trabajo para listado'!$DE$153:$DG$274,MATCH($A933,'Hoja de Trabajo para listado'!$DE$153:$DE$1048576,0),MATCH((CUADRO!Q$5&amp;$E933),'Hoja de Trabajo para listado'!$DE$151:$DG$151,0)),0)+IFERROR(INDEX('Hoja de Trabajo para listado'!$CD$155:$DC$1048576,MATCH($A933,'Hoja de Trabajo para listado'!$CD$155:$CD$1048576,0),MATCH((CUADRO!Q$5&amp;$E933),'Hoja de Trabajo para listado'!$CD$151:$DC$151,0)),0)</f>
        <v>0</v>
      </c>
      <c r="R933" s="316">
        <f t="shared" ca="1" si="28"/>
        <v>4641.7</v>
      </c>
      <c r="S933" s="316">
        <f ca="1">+R932+R933</f>
        <v>4641.7</v>
      </c>
      <c r="T933" s="314">
        <f ca="1">+S933</f>
        <v>4641.7</v>
      </c>
      <c r="U933" s="348">
        <f t="shared" si="29"/>
        <v>2</v>
      </c>
      <c r="V933" s="319" t="str">
        <f>+VLOOKUP(A933,bd_lista!$A$3:$E$593,5,FALSE)</f>
        <v>Instituciones Descentralizadas</v>
      </c>
      <c r="W933" s="426"/>
    </row>
    <row r="934" spans="1:23" customFormat="1" ht="15" customHeight="1">
      <c r="A934" s="323">
        <v>378</v>
      </c>
      <c r="B934" s="427">
        <f>+A934</f>
        <v>378</v>
      </c>
      <c r="C934" s="318" t="str">
        <f>+VLOOKUP(A934,bd_lista!$A$3:$C$593,3,FALSE)</f>
        <v>Servicio Nacional Textil</v>
      </c>
      <c r="D934" s="429" t="str">
        <f>+C934</f>
        <v>Servicio Nacional Textil</v>
      </c>
      <c r="E934" s="339" t="s">
        <v>1418</v>
      </c>
      <c r="F934" s="314">
        <f ca="1">+IFERROR(INDEX('Hoja de Trabajo para listado'!$A$155:$Z$1048576,MATCH($A934,'Hoja de Trabajo para listado'!$A$155:$A$1048576,0),MATCH((CUADRO!F$5&amp;$E934),'Hoja de Trabajo para listado'!$A$151:$Z$151,0)),0)+IFERROR(INDEX('Hoja de Trabajo para listado'!$AB$155:$BA$1048576,MATCH($A934,'Hoja de Trabajo para listado'!$AB$155:$AB$1048576,0),MATCH((CUADRO!F$5&amp;$E934),'Hoja de Trabajo para listado'!$AB$151:$BA$151,0)),0)+IFERROR(INDEX('Hoja de Trabajo para listado'!$BC$155:$CB$1048576,MATCH($A934,'Hoja de Trabajo para listado'!$BC$155:$BC$1048576,0),MATCH((CUADRO!F$5&amp;$E934),'Hoja de Trabajo para listado'!$BC$151:$CB$151,0)),0)+IFERROR(INDEX('Hoja de Trabajo para listado'!$DE$153:$DG$274,MATCH($A934,'Hoja de Trabajo para listado'!$DE$153:$DE$1048576,0),MATCH((CUADRO!F$5&amp;$E934),'Hoja de Trabajo para listado'!$DE$151:$DG$151,0)),0)+IFERROR(INDEX('Hoja de Trabajo para listado'!$CD$155:$DC$1048576,MATCH($A934,'Hoja de Trabajo para listado'!$CD$155:$CD$1048576,0),MATCH((CUADRO!F$5&amp;$E934),'Hoja de Trabajo para listado'!$CD$151:$DC$151,0)),0)</f>
        <v>0</v>
      </c>
      <c r="G934" s="314">
        <f ca="1">+IFERROR(INDEX('Hoja de Trabajo para listado'!$A$155:$Z$1048576,MATCH($A934,'Hoja de Trabajo para listado'!$A$155:$A$1048576,0),MATCH((CUADRO!G$5&amp;$E934),'Hoja de Trabajo para listado'!$A$151:$Z$151,0)),0)+IFERROR(INDEX('Hoja de Trabajo para listado'!$AB$155:$BA$1048576,MATCH($A934,'Hoja de Trabajo para listado'!$AB$155:$AB$1048576,0),MATCH((CUADRO!G$5&amp;$E934),'Hoja de Trabajo para listado'!$AB$151:$BA$151,0)),0)+IFERROR(INDEX('Hoja de Trabajo para listado'!$BC$155:$CB$1048576,MATCH($A934,'Hoja de Trabajo para listado'!$BC$155:$BC$1048576,0),MATCH((CUADRO!G$5&amp;$E934),'Hoja de Trabajo para listado'!$BC$151:$CB$151,0)),0)+IFERROR(INDEX('Hoja de Trabajo para listado'!$DE$153:$DG$274,MATCH($A934,'Hoja de Trabajo para listado'!$DE$153:$DE$1048576,0),MATCH((CUADRO!G$5&amp;$E934),'Hoja de Trabajo para listado'!$DE$151:$DG$151,0)),0)+IFERROR(INDEX('Hoja de Trabajo para listado'!$CD$155:$DC$1048576,MATCH($A934,'Hoja de Trabajo para listado'!$CD$155:$CD$1048576,0),MATCH((CUADRO!G$5&amp;$E934),'Hoja de Trabajo para listado'!$CD$151:$DC$151,0)),0)</f>
        <v>0</v>
      </c>
      <c r="H934" s="314">
        <f ca="1">+IFERROR(INDEX('Hoja de Trabajo para listado'!$A$155:$Z$1048576,MATCH($A934,'Hoja de Trabajo para listado'!$A$155:$A$1048576,0),MATCH((CUADRO!H$5&amp;$E934),'Hoja de Trabajo para listado'!$A$151:$Z$151,0)),0)+IFERROR(INDEX('Hoja de Trabajo para listado'!$AB$155:$BA$1048576,MATCH($A934,'Hoja de Trabajo para listado'!$AB$155:$AB$1048576,0),MATCH((CUADRO!H$5&amp;$E934),'Hoja de Trabajo para listado'!$AB$151:$BA$151,0)),0)+IFERROR(INDEX('Hoja de Trabajo para listado'!$BC$155:$CB$1048576,MATCH($A934,'Hoja de Trabajo para listado'!$BC$155:$BC$1048576,0),MATCH((CUADRO!H$5&amp;$E934),'Hoja de Trabajo para listado'!$BC$151:$CB$151,0)),0)+IFERROR(INDEX('Hoja de Trabajo para listado'!$DE$153:$DG$274,MATCH($A934,'Hoja de Trabajo para listado'!$DE$153:$DE$1048576,0),MATCH((CUADRO!H$5&amp;$E934),'Hoja de Trabajo para listado'!$DE$151:$DG$151,0)),0)+IFERROR(INDEX('Hoja de Trabajo para listado'!$CD$155:$DC$1048576,MATCH($A934,'Hoja de Trabajo para listado'!$CD$155:$CD$1048576,0),MATCH((CUADRO!H$5&amp;$E934),'Hoja de Trabajo para listado'!$CD$151:$DC$151,0)),0)</f>
        <v>0</v>
      </c>
      <c r="I934" s="314">
        <f ca="1">+IFERROR(INDEX('Hoja de Trabajo para listado'!$A$155:$Z$1048576,MATCH($A934,'Hoja de Trabajo para listado'!$A$155:$A$1048576,0),MATCH((CUADRO!I$5&amp;$E934),'Hoja de Trabajo para listado'!$A$151:$Z$151,0)),0)+IFERROR(INDEX('Hoja de Trabajo para listado'!$AB$155:$BA$1048576,MATCH($A934,'Hoja de Trabajo para listado'!$AB$155:$AB$1048576,0),MATCH((CUADRO!I$5&amp;$E934),'Hoja de Trabajo para listado'!$AB$151:$BA$151,0)),0)+IFERROR(INDEX('Hoja de Trabajo para listado'!$BC$155:$CB$1048576,MATCH($A934,'Hoja de Trabajo para listado'!$BC$155:$BC$1048576,0),MATCH((CUADRO!I$5&amp;$E934),'Hoja de Trabajo para listado'!$BC$151:$CB$151,0)),0)+IFERROR(INDEX('Hoja de Trabajo para listado'!$DE$153:$DG$274,MATCH($A934,'Hoja de Trabajo para listado'!$DE$153:$DE$1048576,0),MATCH((CUADRO!I$5&amp;$E934),'Hoja de Trabajo para listado'!$DE$151:$DG$151,0)),0)+IFERROR(INDEX('Hoja de Trabajo para listado'!$CD$155:$DC$1048576,MATCH($A934,'Hoja de Trabajo para listado'!$CD$155:$CD$1048576,0),MATCH((CUADRO!I$5&amp;$E934),'Hoja de Trabajo para listado'!$CD$151:$DC$151,0)),0)</f>
        <v>0</v>
      </c>
      <c r="J934" s="314">
        <f ca="1">+IFERROR(INDEX('Hoja de Trabajo para listado'!$A$155:$Z$1048576,MATCH($A934,'Hoja de Trabajo para listado'!$A$155:$A$1048576,0),MATCH((CUADRO!J$5&amp;$E934),'Hoja de Trabajo para listado'!$A$151:$Z$151,0)),0)+IFERROR(INDEX('Hoja de Trabajo para listado'!$AB$155:$BA$1048576,MATCH($A934,'Hoja de Trabajo para listado'!$AB$155:$AB$1048576,0),MATCH((CUADRO!J$5&amp;$E934),'Hoja de Trabajo para listado'!$AB$151:$BA$151,0)),0)+IFERROR(INDEX('Hoja de Trabajo para listado'!$BC$155:$CB$1048576,MATCH($A934,'Hoja de Trabajo para listado'!$BC$155:$BC$1048576,0),MATCH((CUADRO!J$5&amp;$E934),'Hoja de Trabajo para listado'!$BC$151:$CB$151,0)),0)+IFERROR(INDEX('Hoja de Trabajo para listado'!$DE$153:$DG$274,MATCH($A934,'Hoja de Trabajo para listado'!$DE$153:$DE$1048576,0),MATCH((CUADRO!J$5&amp;$E934),'Hoja de Trabajo para listado'!$DE$151:$DG$151,0)),0)+IFERROR(INDEX('Hoja de Trabajo para listado'!$CD$155:$DC$1048576,MATCH($A934,'Hoja de Trabajo para listado'!$CD$155:$CD$1048576,0),MATCH((CUADRO!J$5&amp;$E934),'Hoja de Trabajo para listado'!$CD$151:$DC$151,0)),0)</f>
        <v>0</v>
      </c>
      <c r="K934" s="314">
        <f ca="1">+IFERROR(INDEX('Hoja de Trabajo para listado'!$A$155:$Z$1048576,MATCH($A934,'Hoja de Trabajo para listado'!$A$155:$A$1048576,0),MATCH((CUADRO!K$5&amp;$E934),'Hoja de Trabajo para listado'!$A$151:$Z$151,0)),0)+IFERROR(INDEX('Hoja de Trabajo para listado'!$AB$155:$BA$1048576,MATCH($A934,'Hoja de Trabajo para listado'!$AB$155:$AB$1048576,0),MATCH((CUADRO!K$5&amp;$E934),'Hoja de Trabajo para listado'!$AB$151:$BA$151,0)),0)+IFERROR(INDEX('Hoja de Trabajo para listado'!$BC$155:$CB$1048576,MATCH($A934,'Hoja de Trabajo para listado'!$BC$155:$BC$1048576,0),MATCH((CUADRO!K$5&amp;$E934),'Hoja de Trabajo para listado'!$BC$151:$CB$151,0)),0)+IFERROR(INDEX('Hoja de Trabajo para listado'!$DE$153:$DG$274,MATCH($A934,'Hoja de Trabajo para listado'!$DE$153:$DE$1048576,0),MATCH((CUADRO!K$5&amp;$E934),'Hoja de Trabajo para listado'!$DE$151:$DG$151,0)),0)+IFERROR(INDEX('Hoja de Trabajo para listado'!$CD$155:$DC$1048576,MATCH($A934,'Hoja de Trabajo para listado'!$CD$155:$CD$1048576,0),MATCH((CUADRO!K$5&amp;$E934),'Hoja de Trabajo para listado'!$CD$151:$DC$151,0)),0)</f>
        <v>0</v>
      </c>
      <c r="L934" s="314">
        <f ca="1">+IFERROR(INDEX('Hoja de Trabajo para listado'!$A$155:$Z$1048576,MATCH($A934,'Hoja de Trabajo para listado'!$A$155:$A$1048576,0),MATCH((CUADRO!L$5&amp;$E934),'Hoja de Trabajo para listado'!$A$151:$Z$151,0)),0)+IFERROR(INDEX('Hoja de Trabajo para listado'!$AB$155:$BA$1048576,MATCH($A934,'Hoja de Trabajo para listado'!$AB$155:$AB$1048576,0),MATCH((CUADRO!L$5&amp;$E934),'Hoja de Trabajo para listado'!$AB$151:$BA$151,0)),0)+IFERROR(INDEX('Hoja de Trabajo para listado'!$BC$155:$CB$1048576,MATCH($A934,'Hoja de Trabajo para listado'!$BC$155:$BC$1048576,0),MATCH((CUADRO!L$5&amp;$E934),'Hoja de Trabajo para listado'!$BC$151:$CB$151,0)),0)+IFERROR(INDEX('Hoja de Trabajo para listado'!$DE$153:$DG$274,MATCH($A934,'Hoja de Trabajo para listado'!$DE$153:$DE$1048576,0),MATCH((CUADRO!L$5&amp;$E934),'Hoja de Trabajo para listado'!$DE$151:$DG$151,0)),0)+IFERROR(INDEX('Hoja de Trabajo para listado'!$CD$155:$DC$1048576,MATCH($A934,'Hoja de Trabajo para listado'!$CD$155:$CD$1048576,0),MATCH((CUADRO!L$5&amp;$E934),'Hoja de Trabajo para listado'!$CD$151:$DC$151,0)),0)</f>
        <v>0</v>
      </c>
      <c r="M934" s="314">
        <f ca="1">+IFERROR(INDEX('Hoja de Trabajo para listado'!$A$155:$Z$1048576,MATCH($A934,'Hoja de Trabajo para listado'!$A$155:$A$1048576,0),MATCH((CUADRO!M$5&amp;$E934),'Hoja de Trabajo para listado'!$A$151:$Z$151,0)),0)+IFERROR(INDEX('Hoja de Trabajo para listado'!$AB$155:$BA$1048576,MATCH($A934,'Hoja de Trabajo para listado'!$AB$155:$AB$1048576,0),MATCH((CUADRO!M$5&amp;$E934),'Hoja de Trabajo para listado'!$AB$151:$BA$151,0)),0)+IFERROR(INDEX('Hoja de Trabajo para listado'!$BC$155:$CB$1048576,MATCH($A934,'Hoja de Trabajo para listado'!$BC$155:$BC$1048576,0),MATCH((CUADRO!M$5&amp;$E934),'Hoja de Trabajo para listado'!$BC$151:$CB$151,0)),0)+IFERROR(INDEX('Hoja de Trabajo para listado'!$DE$153:$DG$274,MATCH($A934,'Hoja de Trabajo para listado'!$DE$153:$DE$1048576,0),MATCH((CUADRO!M$5&amp;$E934),'Hoja de Trabajo para listado'!$DE$151:$DG$151,0)),0)+IFERROR(INDEX('Hoja de Trabajo para listado'!$CD$155:$DC$1048576,MATCH($A934,'Hoja de Trabajo para listado'!$CD$155:$CD$1048576,0),MATCH((CUADRO!M$5&amp;$E934),'Hoja de Trabajo para listado'!$CD$151:$DC$151,0)),0)</f>
        <v>0</v>
      </c>
      <c r="N934" s="314">
        <f ca="1">+IFERROR(INDEX('Hoja de Trabajo para listado'!$A$155:$Z$1048576,MATCH($A934,'Hoja de Trabajo para listado'!$A$155:$A$1048576,0),MATCH((CUADRO!N$5&amp;$E934),'Hoja de Trabajo para listado'!$A$151:$Z$151,0)),0)+IFERROR(INDEX('Hoja de Trabajo para listado'!$AB$155:$BA$1048576,MATCH($A934,'Hoja de Trabajo para listado'!$AB$155:$AB$1048576,0),MATCH((CUADRO!N$5&amp;$E934),'Hoja de Trabajo para listado'!$AB$151:$BA$151,0)),0)+IFERROR(INDEX('Hoja de Trabajo para listado'!$BC$155:$CB$1048576,MATCH($A934,'Hoja de Trabajo para listado'!$BC$155:$BC$1048576,0),MATCH((CUADRO!N$5&amp;$E934),'Hoja de Trabajo para listado'!$BC$151:$CB$151,0)),0)+IFERROR(INDEX('Hoja de Trabajo para listado'!$DE$153:$DG$274,MATCH($A934,'Hoja de Trabajo para listado'!$DE$153:$DE$1048576,0),MATCH((CUADRO!N$5&amp;$E934),'Hoja de Trabajo para listado'!$DE$151:$DG$151,0)),0)+IFERROR(INDEX('Hoja de Trabajo para listado'!$CD$155:$DC$1048576,MATCH($A934,'Hoja de Trabajo para listado'!$CD$155:$CD$1048576,0),MATCH((CUADRO!N$5&amp;$E934),'Hoja de Trabajo para listado'!$CD$151:$DC$151,0)),0)</f>
        <v>0</v>
      </c>
      <c r="O934" s="314">
        <f ca="1">+IFERROR(INDEX('Hoja de Trabajo para listado'!$A$155:$Z$1048576,MATCH($A934,'Hoja de Trabajo para listado'!$A$155:$A$1048576,0),MATCH((CUADRO!O$5&amp;$E934),'Hoja de Trabajo para listado'!$A$151:$Z$151,0)),0)+IFERROR(INDEX('Hoja de Trabajo para listado'!$AB$155:$BA$1048576,MATCH($A934,'Hoja de Trabajo para listado'!$AB$155:$AB$1048576,0),MATCH((CUADRO!O$5&amp;$E934),'Hoja de Trabajo para listado'!$AB$151:$BA$151,0)),0)+IFERROR(INDEX('Hoja de Trabajo para listado'!$BC$155:$CB$1048576,MATCH($A934,'Hoja de Trabajo para listado'!$BC$155:$BC$1048576,0),MATCH((CUADRO!O$5&amp;$E934),'Hoja de Trabajo para listado'!$BC$151:$CB$151,0)),0)+IFERROR(INDEX('Hoja de Trabajo para listado'!$DE$153:$DG$274,MATCH($A934,'Hoja de Trabajo para listado'!$DE$153:$DE$1048576,0),MATCH((CUADRO!O$5&amp;$E934),'Hoja de Trabajo para listado'!$DE$151:$DG$151,0)),0)+IFERROR(INDEX('Hoja de Trabajo para listado'!$CD$155:$DC$1048576,MATCH($A934,'Hoja de Trabajo para listado'!$CD$155:$CD$1048576,0),MATCH((CUADRO!O$5&amp;$E934),'Hoja de Trabajo para listado'!$CD$151:$DC$151,0)),0)</f>
        <v>0</v>
      </c>
      <c r="P934" s="314">
        <f ca="1">+IFERROR(INDEX('Hoja de Trabajo para listado'!$A$155:$Z$1048576,MATCH($A934,'Hoja de Trabajo para listado'!$A$155:$A$1048576,0),MATCH((CUADRO!P$5&amp;$E934),'Hoja de Trabajo para listado'!$A$151:$Z$151,0)),0)+IFERROR(INDEX('Hoja de Trabajo para listado'!$AB$155:$BA$1048576,MATCH($A934,'Hoja de Trabajo para listado'!$AB$155:$AB$1048576,0),MATCH((CUADRO!P$5&amp;$E934),'Hoja de Trabajo para listado'!$AB$151:$BA$151,0)),0)+IFERROR(INDEX('Hoja de Trabajo para listado'!$BC$155:$CB$1048576,MATCH($A934,'Hoja de Trabajo para listado'!$BC$155:$BC$1048576,0),MATCH((CUADRO!P$5&amp;$E934),'Hoja de Trabajo para listado'!$BC$151:$CB$151,0)),0)+IFERROR(INDEX('Hoja de Trabajo para listado'!$DE$153:$DG$274,MATCH($A934,'Hoja de Trabajo para listado'!$DE$153:$DE$1048576,0),MATCH((CUADRO!P$5&amp;$E934),'Hoja de Trabajo para listado'!$DE$151:$DG$151,0)),0)+IFERROR(INDEX('Hoja de Trabajo para listado'!$CD$155:$DC$1048576,MATCH($A934,'Hoja de Trabajo para listado'!$CD$155:$CD$1048576,0),MATCH((CUADRO!P$5&amp;$E934),'Hoja de Trabajo para listado'!$CD$151:$DC$151,0)),0)</f>
        <v>0</v>
      </c>
      <c r="Q934" s="314">
        <f ca="1">+IFERROR(INDEX('Hoja de Trabajo para listado'!$A$155:$Z$1048576,MATCH($A934,'Hoja de Trabajo para listado'!$A$155:$A$1048576,0),MATCH((CUADRO!Q$5&amp;$E934),'Hoja de Trabajo para listado'!$A$151:$Z$151,0)),0)+IFERROR(INDEX('Hoja de Trabajo para listado'!$AB$155:$BA$1048576,MATCH($A934,'Hoja de Trabajo para listado'!$AB$155:$AB$1048576,0),MATCH((CUADRO!Q$5&amp;$E934),'Hoja de Trabajo para listado'!$AB$151:$BA$151,0)),0)+IFERROR(INDEX('Hoja de Trabajo para listado'!$BC$155:$CB$1048576,MATCH($A934,'Hoja de Trabajo para listado'!$BC$155:$BC$1048576,0),MATCH((CUADRO!Q$5&amp;$E934),'Hoja de Trabajo para listado'!$BC$151:$CB$151,0)),0)+IFERROR(INDEX('Hoja de Trabajo para listado'!$DE$153:$DG$274,MATCH($A934,'Hoja de Trabajo para listado'!$DE$153:$DE$1048576,0),MATCH((CUADRO!Q$5&amp;$E934),'Hoja de Trabajo para listado'!$DE$151:$DG$151,0)),0)+IFERROR(INDEX('Hoja de Trabajo para listado'!$CD$155:$DC$1048576,MATCH($A934,'Hoja de Trabajo para listado'!$CD$155:$CD$1048576,0),MATCH((CUADRO!Q$5&amp;$E934),'Hoja de Trabajo para listado'!$CD$151:$DC$151,0)),0)</f>
        <v>0</v>
      </c>
      <c r="R934" s="314">
        <f t="shared" ca="1" si="28"/>
        <v>0</v>
      </c>
      <c r="S934" s="353"/>
      <c r="T934" s="314">
        <f ca="1">+T935</f>
        <v>3449</v>
      </c>
      <c r="U934" s="313">
        <f t="shared" si="29"/>
        <v>1</v>
      </c>
      <c r="V934" s="319" t="str">
        <f>+VLOOKUP(A934,bd_lista!$A$3:$E$593,5,FALSE)</f>
        <v>Instituciones Descentralizadas</v>
      </c>
      <c r="W934" s="425" t="str">
        <f>+V934</f>
        <v>Instituciones Descentralizadas</v>
      </c>
    </row>
    <row r="935" spans="1:23" customFormat="1" ht="15" customHeight="1">
      <c r="A935" s="323">
        <v>378</v>
      </c>
      <c r="B935" s="428"/>
      <c r="C935" s="339" t="str">
        <f>+VLOOKUP(A935,bd_lista!$A$3:$C$593,3,FALSE)</f>
        <v>Servicio Nacional Textil</v>
      </c>
      <c r="D935" s="430"/>
      <c r="E935" s="319" t="s">
        <v>1419</v>
      </c>
      <c r="F935" s="316">
        <f ca="1">+IFERROR(INDEX('Hoja de Trabajo para listado'!$A$155:$Z$1048576,MATCH($A935,'Hoja de Trabajo para listado'!$A$155:$A$1048576,0),MATCH((CUADRO!F$5&amp;$E935),'Hoja de Trabajo para listado'!$A$151:$Z$151,0)),0)+IFERROR(INDEX('Hoja de Trabajo para listado'!$AB$155:$BA$1048576,MATCH($A935,'Hoja de Trabajo para listado'!$AB$155:$AB$1048576,0),MATCH((CUADRO!F$5&amp;$E935),'Hoja de Trabajo para listado'!$AB$151:$BA$151,0)),0)+IFERROR(INDEX('Hoja de Trabajo para listado'!$BC$155:$CB$1048576,MATCH($A935,'Hoja de Trabajo para listado'!$BC$155:$BC$1048576,0),MATCH((CUADRO!F$5&amp;$E935),'Hoja de Trabajo para listado'!$BC$151:$CB$151,0)),0)+IFERROR(INDEX('Hoja de Trabajo para listado'!$DE$153:$DG$274,MATCH($A935,'Hoja de Trabajo para listado'!$DE$153:$DE$1048576,0),MATCH((CUADRO!F$5&amp;$E935),'Hoja de Trabajo para listado'!$DE$151:$DG$151,0)),0)+IFERROR(INDEX('Hoja de Trabajo para listado'!$CD$155:$DC$1048576,MATCH($A935,'Hoja de Trabajo para listado'!$CD$155:$CD$1048576,0),MATCH((CUADRO!F$5&amp;$E935),'Hoja de Trabajo para listado'!$CD$151:$DC$151,0)),0)</f>
        <v>249</v>
      </c>
      <c r="G935" s="316">
        <f ca="1">+IFERROR(INDEX('Hoja de Trabajo para listado'!$A$155:$Z$1048576,MATCH($A935,'Hoja de Trabajo para listado'!$A$155:$A$1048576,0),MATCH((CUADRO!G$5&amp;$E935),'Hoja de Trabajo para listado'!$A$151:$Z$151,0)),0)+IFERROR(INDEX('Hoja de Trabajo para listado'!$AB$155:$BA$1048576,MATCH($A935,'Hoja de Trabajo para listado'!$AB$155:$AB$1048576,0),MATCH((CUADRO!G$5&amp;$E935),'Hoja de Trabajo para listado'!$AB$151:$BA$151,0)),0)+IFERROR(INDEX('Hoja de Trabajo para listado'!$BC$155:$CB$1048576,MATCH($A935,'Hoja de Trabajo para listado'!$BC$155:$BC$1048576,0),MATCH((CUADRO!G$5&amp;$E935),'Hoja de Trabajo para listado'!$BC$151:$CB$151,0)),0)+IFERROR(INDEX('Hoja de Trabajo para listado'!$DE$153:$DG$274,MATCH($A935,'Hoja de Trabajo para listado'!$DE$153:$DE$1048576,0),MATCH((CUADRO!G$5&amp;$E935),'Hoja de Trabajo para listado'!$DE$151:$DG$151,0)),0)+IFERROR(INDEX('Hoja de Trabajo para listado'!$CD$155:$DC$1048576,MATCH($A935,'Hoja de Trabajo para listado'!$CD$155:$CD$1048576,0),MATCH((CUADRO!G$5&amp;$E935),'Hoja de Trabajo para listado'!$CD$151:$DC$151,0)),0)</f>
        <v>800</v>
      </c>
      <c r="H935" s="316">
        <f ca="1">+IFERROR(INDEX('Hoja de Trabajo para listado'!$A$155:$Z$1048576,MATCH($A935,'Hoja de Trabajo para listado'!$A$155:$A$1048576,0),MATCH((CUADRO!H$5&amp;$E935),'Hoja de Trabajo para listado'!$A$151:$Z$151,0)),0)+IFERROR(INDEX('Hoja de Trabajo para listado'!$AB$155:$BA$1048576,MATCH($A935,'Hoja de Trabajo para listado'!$AB$155:$AB$1048576,0),MATCH((CUADRO!H$5&amp;$E935),'Hoja de Trabajo para listado'!$AB$151:$BA$151,0)),0)+IFERROR(INDEX('Hoja de Trabajo para listado'!$BC$155:$CB$1048576,MATCH($A935,'Hoja de Trabajo para listado'!$BC$155:$BC$1048576,0),MATCH((CUADRO!H$5&amp;$E935),'Hoja de Trabajo para listado'!$BC$151:$CB$151,0)),0)+IFERROR(INDEX('Hoja de Trabajo para listado'!$DE$153:$DG$274,MATCH($A935,'Hoja de Trabajo para listado'!$DE$153:$DE$1048576,0),MATCH((CUADRO!H$5&amp;$E935),'Hoja de Trabajo para listado'!$DE$151:$DG$151,0)),0)+IFERROR(INDEX('Hoja de Trabajo para listado'!$CD$155:$DC$1048576,MATCH($A935,'Hoja de Trabajo para listado'!$CD$155:$CD$1048576,0),MATCH((CUADRO!H$5&amp;$E935),'Hoja de Trabajo para listado'!$CD$151:$DC$151,0)),0)</f>
        <v>800</v>
      </c>
      <c r="I935" s="316">
        <f ca="1">+IFERROR(INDEX('Hoja de Trabajo para listado'!$A$155:$Z$1048576,MATCH($A935,'Hoja de Trabajo para listado'!$A$155:$A$1048576,0),MATCH((CUADRO!I$5&amp;$E935),'Hoja de Trabajo para listado'!$A$151:$Z$151,0)),0)+IFERROR(INDEX('Hoja de Trabajo para listado'!$AB$155:$BA$1048576,MATCH($A935,'Hoja de Trabajo para listado'!$AB$155:$AB$1048576,0),MATCH((CUADRO!I$5&amp;$E935),'Hoja de Trabajo para listado'!$AB$151:$BA$151,0)),0)+IFERROR(INDEX('Hoja de Trabajo para listado'!$BC$155:$CB$1048576,MATCH($A935,'Hoja de Trabajo para listado'!$BC$155:$BC$1048576,0),MATCH((CUADRO!I$5&amp;$E935),'Hoja de Trabajo para listado'!$BC$151:$CB$151,0)),0)+IFERROR(INDEX('Hoja de Trabajo para listado'!$DE$153:$DG$274,MATCH($A935,'Hoja de Trabajo para listado'!$DE$153:$DE$1048576,0),MATCH((CUADRO!I$5&amp;$E935),'Hoja de Trabajo para listado'!$DE$151:$DG$151,0)),0)+IFERROR(INDEX('Hoja de Trabajo para listado'!$CD$155:$DC$1048576,MATCH($A935,'Hoja de Trabajo para listado'!$CD$155:$CD$1048576,0),MATCH((CUADRO!I$5&amp;$E935),'Hoja de Trabajo para listado'!$CD$151:$DC$151,0)),0)</f>
        <v>0</v>
      </c>
      <c r="J935" s="316">
        <f ca="1">+IFERROR(INDEX('Hoja de Trabajo para listado'!$A$155:$Z$1048576,MATCH($A935,'Hoja de Trabajo para listado'!$A$155:$A$1048576,0),MATCH((CUADRO!J$5&amp;$E935),'Hoja de Trabajo para listado'!$A$151:$Z$151,0)),0)+IFERROR(INDEX('Hoja de Trabajo para listado'!$AB$155:$BA$1048576,MATCH($A935,'Hoja de Trabajo para listado'!$AB$155:$AB$1048576,0),MATCH((CUADRO!J$5&amp;$E935),'Hoja de Trabajo para listado'!$AB$151:$BA$151,0)),0)+IFERROR(INDEX('Hoja de Trabajo para listado'!$BC$155:$CB$1048576,MATCH($A935,'Hoja de Trabajo para listado'!$BC$155:$BC$1048576,0),MATCH((CUADRO!J$5&amp;$E935),'Hoja de Trabajo para listado'!$BC$151:$CB$151,0)),0)+IFERROR(INDEX('Hoja de Trabajo para listado'!$DE$153:$DG$274,MATCH($A935,'Hoja de Trabajo para listado'!$DE$153:$DE$1048576,0),MATCH((CUADRO!J$5&amp;$E935),'Hoja de Trabajo para listado'!$DE$151:$DG$151,0)),0)+IFERROR(INDEX('Hoja de Trabajo para listado'!$CD$155:$DC$1048576,MATCH($A935,'Hoja de Trabajo para listado'!$CD$155:$CD$1048576,0),MATCH((CUADRO!J$5&amp;$E935),'Hoja de Trabajo para listado'!$CD$151:$DC$151,0)),0)</f>
        <v>1600</v>
      </c>
      <c r="K935" s="314">
        <f ca="1">+IFERROR(INDEX('Hoja de Trabajo para listado'!$A$155:$Z$1048576,MATCH($A935,'Hoja de Trabajo para listado'!$A$155:$A$1048576,0),MATCH((CUADRO!K$5&amp;$E935),'Hoja de Trabajo para listado'!$A$151:$Z$151,0)),0)+IFERROR(INDEX('Hoja de Trabajo para listado'!$AB$155:$BA$1048576,MATCH($A935,'Hoja de Trabajo para listado'!$AB$155:$AB$1048576,0),MATCH((CUADRO!K$5&amp;$E935),'Hoja de Trabajo para listado'!$AB$151:$BA$151,0)),0)+IFERROR(INDEX('Hoja de Trabajo para listado'!$BC$155:$CB$1048576,MATCH($A935,'Hoja de Trabajo para listado'!$BC$155:$BC$1048576,0),MATCH((CUADRO!K$5&amp;$E935),'Hoja de Trabajo para listado'!$BC$151:$CB$151,0)),0)+IFERROR(INDEX('Hoja de Trabajo para listado'!$DE$153:$DG$274,MATCH($A935,'Hoja de Trabajo para listado'!$DE$153:$DE$1048576,0),MATCH((CUADRO!K$5&amp;$E935),'Hoja de Trabajo para listado'!$DE$151:$DG$151,0)),0)+IFERROR(INDEX('Hoja de Trabajo para listado'!$CD$155:$DC$1048576,MATCH($A935,'Hoja de Trabajo para listado'!$CD$155:$CD$1048576,0),MATCH((CUADRO!K$5&amp;$E935),'Hoja de Trabajo para listado'!$CD$151:$DC$151,0)),0)</f>
        <v>0</v>
      </c>
      <c r="L935" s="314">
        <f ca="1">+IFERROR(INDEX('Hoja de Trabajo para listado'!$A$155:$Z$1048576,MATCH($A935,'Hoja de Trabajo para listado'!$A$155:$A$1048576,0),MATCH((CUADRO!L$5&amp;$E935),'Hoja de Trabajo para listado'!$A$151:$Z$151,0)),0)+IFERROR(INDEX('Hoja de Trabajo para listado'!$AB$155:$BA$1048576,MATCH($A935,'Hoja de Trabajo para listado'!$AB$155:$AB$1048576,0),MATCH((CUADRO!L$5&amp;$E935),'Hoja de Trabajo para listado'!$AB$151:$BA$151,0)),0)+IFERROR(INDEX('Hoja de Trabajo para listado'!$BC$155:$CB$1048576,MATCH($A935,'Hoja de Trabajo para listado'!$BC$155:$BC$1048576,0),MATCH((CUADRO!L$5&amp;$E935),'Hoja de Trabajo para listado'!$BC$151:$CB$151,0)),0)+IFERROR(INDEX('Hoja de Trabajo para listado'!$DE$153:$DG$274,MATCH($A935,'Hoja de Trabajo para listado'!$DE$153:$DE$1048576,0),MATCH((CUADRO!L$5&amp;$E935),'Hoja de Trabajo para listado'!$DE$151:$DG$151,0)),0)+IFERROR(INDEX('Hoja de Trabajo para listado'!$CD$155:$DC$1048576,MATCH($A935,'Hoja de Trabajo para listado'!$CD$155:$CD$1048576,0),MATCH((CUADRO!L$5&amp;$E935),'Hoja de Trabajo para listado'!$CD$151:$DC$151,0)),0)</f>
        <v>0</v>
      </c>
      <c r="M935" s="314">
        <f ca="1">+IFERROR(INDEX('Hoja de Trabajo para listado'!$A$155:$Z$1048576,MATCH($A935,'Hoja de Trabajo para listado'!$A$155:$A$1048576,0),MATCH((CUADRO!M$5&amp;$E935),'Hoja de Trabajo para listado'!$A$151:$Z$151,0)),0)+IFERROR(INDEX('Hoja de Trabajo para listado'!$AB$155:$BA$1048576,MATCH($A935,'Hoja de Trabajo para listado'!$AB$155:$AB$1048576,0),MATCH((CUADRO!M$5&amp;$E935),'Hoja de Trabajo para listado'!$AB$151:$BA$151,0)),0)+IFERROR(INDEX('Hoja de Trabajo para listado'!$BC$155:$CB$1048576,MATCH($A935,'Hoja de Trabajo para listado'!$BC$155:$BC$1048576,0),MATCH((CUADRO!M$5&amp;$E935),'Hoja de Trabajo para listado'!$BC$151:$CB$151,0)),0)+IFERROR(INDEX('Hoja de Trabajo para listado'!$DE$153:$DG$274,MATCH($A935,'Hoja de Trabajo para listado'!$DE$153:$DE$1048576,0),MATCH((CUADRO!M$5&amp;$E935),'Hoja de Trabajo para listado'!$DE$151:$DG$151,0)),0)+IFERROR(INDEX('Hoja de Trabajo para listado'!$CD$155:$DC$1048576,MATCH($A935,'Hoja de Trabajo para listado'!$CD$155:$CD$1048576,0),MATCH((CUADRO!M$5&amp;$E935),'Hoja de Trabajo para listado'!$CD$151:$DC$151,0)),0)</f>
        <v>0</v>
      </c>
      <c r="N935" s="314">
        <f ca="1">+IFERROR(INDEX('Hoja de Trabajo para listado'!$A$155:$Z$1048576,MATCH($A935,'Hoja de Trabajo para listado'!$A$155:$A$1048576,0),MATCH((CUADRO!N$5&amp;$E935),'Hoja de Trabajo para listado'!$A$151:$Z$151,0)),0)+IFERROR(INDEX('Hoja de Trabajo para listado'!$AB$155:$BA$1048576,MATCH($A935,'Hoja de Trabajo para listado'!$AB$155:$AB$1048576,0),MATCH((CUADRO!N$5&amp;$E935),'Hoja de Trabajo para listado'!$AB$151:$BA$151,0)),0)+IFERROR(INDEX('Hoja de Trabajo para listado'!$BC$155:$CB$1048576,MATCH($A935,'Hoja de Trabajo para listado'!$BC$155:$BC$1048576,0),MATCH((CUADRO!N$5&amp;$E935),'Hoja de Trabajo para listado'!$BC$151:$CB$151,0)),0)+IFERROR(INDEX('Hoja de Trabajo para listado'!$DE$153:$DG$274,MATCH($A935,'Hoja de Trabajo para listado'!$DE$153:$DE$1048576,0),MATCH((CUADRO!N$5&amp;$E935),'Hoja de Trabajo para listado'!$DE$151:$DG$151,0)),0)+IFERROR(INDEX('Hoja de Trabajo para listado'!$CD$155:$DC$1048576,MATCH($A935,'Hoja de Trabajo para listado'!$CD$155:$CD$1048576,0),MATCH((CUADRO!N$5&amp;$E935),'Hoja de Trabajo para listado'!$CD$151:$DC$151,0)),0)</f>
        <v>0</v>
      </c>
      <c r="O935" s="314">
        <f ca="1">+IFERROR(INDEX('Hoja de Trabajo para listado'!$A$155:$Z$1048576,MATCH($A935,'Hoja de Trabajo para listado'!$A$155:$A$1048576,0),MATCH((CUADRO!O$5&amp;$E935),'Hoja de Trabajo para listado'!$A$151:$Z$151,0)),0)+IFERROR(INDEX('Hoja de Trabajo para listado'!$AB$155:$BA$1048576,MATCH($A935,'Hoja de Trabajo para listado'!$AB$155:$AB$1048576,0),MATCH((CUADRO!O$5&amp;$E935),'Hoja de Trabajo para listado'!$AB$151:$BA$151,0)),0)+IFERROR(INDEX('Hoja de Trabajo para listado'!$BC$155:$CB$1048576,MATCH($A935,'Hoja de Trabajo para listado'!$BC$155:$BC$1048576,0),MATCH((CUADRO!O$5&amp;$E935),'Hoja de Trabajo para listado'!$BC$151:$CB$151,0)),0)+IFERROR(INDEX('Hoja de Trabajo para listado'!$DE$153:$DG$274,MATCH($A935,'Hoja de Trabajo para listado'!$DE$153:$DE$1048576,0),MATCH((CUADRO!O$5&amp;$E935),'Hoja de Trabajo para listado'!$DE$151:$DG$151,0)),0)+IFERROR(INDEX('Hoja de Trabajo para listado'!$CD$155:$DC$1048576,MATCH($A935,'Hoja de Trabajo para listado'!$CD$155:$CD$1048576,0),MATCH((CUADRO!O$5&amp;$E935),'Hoja de Trabajo para listado'!$CD$151:$DC$151,0)),0)</f>
        <v>0</v>
      </c>
      <c r="P935" s="314">
        <f ca="1">+IFERROR(INDEX('Hoja de Trabajo para listado'!$A$155:$Z$1048576,MATCH($A935,'Hoja de Trabajo para listado'!$A$155:$A$1048576,0),MATCH((CUADRO!P$5&amp;$E935),'Hoja de Trabajo para listado'!$A$151:$Z$151,0)),0)+IFERROR(INDEX('Hoja de Trabajo para listado'!$AB$155:$BA$1048576,MATCH($A935,'Hoja de Trabajo para listado'!$AB$155:$AB$1048576,0),MATCH((CUADRO!P$5&amp;$E935),'Hoja de Trabajo para listado'!$AB$151:$BA$151,0)),0)+IFERROR(INDEX('Hoja de Trabajo para listado'!$BC$155:$CB$1048576,MATCH($A935,'Hoja de Trabajo para listado'!$BC$155:$BC$1048576,0),MATCH((CUADRO!P$5&amp;$E935),'Hoja de Trabajo para listado'!$BC$151:$CB$151,0)),0)+IFERROR(INDEX('Hoja de Trabajo para listado'!$DE$153:$DG$274,MATCH($A935,'Hoja de Trabajo para listado'!$DE$153:$DE$1048576,0),MATCH((CUADRO!P$5&amp;$E935),'Hoja de Trabajo para listado'!$DE$151:$DG$151,0)),0)+IFERROR(INDEX('Hoja de Trabajo para listado'!$CD$155:$DC$1048576,MATCH($A935,'Hoja de Trabajo para listado'!$CD$155:$CD$1048576,0),MATCH((CUADRO!P$5&amp;$E935),'Hoja de Trabajo para listado'!$CD$151:$DC$151,0)),0)</f>
        <v>0</v>
      </c>
      <c r="Q935" s="314">
        <f ca="1">+IFERROR(INDEX('Hoja de Trabajo para listado'!$A$155:$Z$1048576,MATCH($A935,'Hoja de Trabajo para listado'!$A$155:$A$1048576,0),MATCH((CUADRO!Q$5&amp;$E935),'Hoja de Trabajo para listado'!$A$151:$Z$151,0)),0)+IFERROR(INDEX('Hoja de Trabajo para listado'!$AB$155:$BA$1048576,MATCH($A935,'Hoja de Trabajo para listado'!$AB$155:$AB$1048576,0),MATCH((CUADRO!Q$5&amp;$E935),'Hoja de Trabajo para listado'!$AB$151:$BA$151,0)),0)+IFERROR(INDEX('Hoja de Trabajo para listado'!$BC$155:$CB$1048576,MATCH($A935,'Hoja de Trabajo para listado'!$BC$155:$BC$1048576,0),MATCH((CUADRO!Q$5&amp;$E935),'Hoja de Trabajo para listado'!$BC$151:$CB$151,0)),0)+IFERROR(INDEX('Hoja de Trabajo para listado'!$DE$153:$DG$274,MATCH($A935,'Hoja de Trabajo para listado'!$DE$153:$DE$1048576,0),MATCH((CUADRO!Q$5&amp;$E935),'Hoja de Trabajo para listado'!$DE$151:$DG$151,0)),0)+IFERROR(INDEX('Hoja de Trabajo para listado'!$CD$155:$DC$1048576,MATCH($A935,'Hoja de Trabajo para listado'!$CD$155:$CD$1048576,0),MATCH((CUADRO!Q$5&amp;$E935),'Hoja de Trabajo para listado'!$CD$151:$DC$151,0)),0)</f>
        <v>0</v>
      </c>
      <c r="R935" s="316">
        <f t="shared" ca="1" si="28"/>
        <v>3449</v>
      </c>
      <c r="S935" s="352">
        <f ca="1">+R934+R935</f>
        <v>3449</v>
      </c>
      <c r="T935" s="314">
        <f ca="1">+S935</f>
        <v>3449</v>
      </c>
      <c r="U935" s="348">
        <f t="shared" si="29"/>
        <v>2</v>
      </c>
      <c r="V935" s="319" t="str">
        <f>+VLOOKUP(A935,bd_lista!$A$3:$E$593,5,FALSE)</f>
        <v>Instituciones Descentralizadas</v>
      </c>
      <c r="W935" s="426"/>
    </row>
    <row r="936" spans="1:23" customFormat="1" ht="15" customHeight="1">
      <c r="A936" s="323">
        <v>315</v>
      </c>
      <c r="B936" s="427">
        <f>+A936</f>
        <v>315</v>
      </c>
      <c r="C936" s="318" t="str">
        <f>+VLOOKUP(A936,bd_lista!$A$3:$C$593,3,FALSE)</f>
        <v>Autoridad de Fiscalización de Empresas</v>
      </c>
      <c r="D936" s="429" t="str">
        <f>+C936</f>
        <v>Autoridad de Fiscalización de Empresas</v>
      </c>
      <c r="E936" s="339" t="s">
        <v>1418</v>
      </c>
      <c r="F936" s="314">
        <f ca="1">+IFERROR(INDEX('Hoja de Trabajo para listado'!$A$155:$Z$1048576,MATCH($A936,'Hoja de Trabajo para listado'!$A$155:$A$1048576,0),MATCH((CUADRO!F$5&amp;$E936),'Hoja de Trabajo para listado'!$A$151:$Z$151,0)),0)+IFERROR(INDEX('Hoja de Trabajo para listado'!$AB$155:$BA$1048576,MATCH($A936,'Hoja de Trabajo para listado'!$AB$155:$AB$1048576,0),MATCH((CUADRO!F$5&amp;$E936),'Hoja de Trabajo para listado'!$AB$151:$BA$151,0)),0)+IFERROR(INDEX('Hoja de Trabajo para listado'!$BC$155:$CB$1048576,MATCH($A936,'Hoja de Trabajo para listado'!$BC$155:$BC$1048576,0),MATCH((CUADRO!F$5&amp;$E936),'Hoja de Trabajo para listado'!$BC$151:$CB$151,0)),0)+IFERROR(INDEX('Hoja de Trabajo para listado'!$DE$153:$DG$274,MATCH($A936,'Hoja de Trabajo para listado'!$DE$153:$DE$1048576,0),MATCH((CUADRO!F$5&amp;$E936),'Hoja de Trabajo para listado'!$DE$151:$DG$151,0)),0)+IFERROR(INDEX('Hoja de Trabajo para listado'!$CD$155:$DC$1048576,MATCH($A936,'Hoja de Trabajo para listado'!$CD$155:$CD$1048576,0),MATCH((CUADRO!F$5&amp;$E936),'Hoja de Trabajo para listado'!$CD$151:$DC$151,0)),0)</f>
        <v>0</v>
      </c>
      <c r="G936" s="314">
        <f ca="1">+IFERROR(INDEX('Hoja de Trabajo para listado'!$A$155:$Z$1048576,MATCH($A936,'Hoja de Trabajo para listado'!$A$155:$A$1048576,0),MATCH((CUADRO!G$5&amp;$E936),'Hoja de Trabajo para listado'!$A$151:$Z$151,0)),0)+IFERROR(INDEX('Hoja de Trabajo para listado'!$AB$155:$BA$1048576,MATCH($A936,'Hoja de Trabajo para listado'!$AB$155:$AB$1048576,0),MATCH((CUADRO!G$5&amp;$E936),'Hoja de Trabajo para listado'!$AB$151:$BA$151,0)),0)+IFERROR(INDEX('Hoja de Trabajo para listado'!$BC$155:$CB$1048576,MATCH($A936,'Hoja de Trabajo para listado'!$BC$155:$BC$1048576,0),MATCH((CUADRO!G$5&amp;$E936),'Hoja de Trabajo para listado'!$BC$151:$CB$151,0)),0)+IFERROR(INDEX('Hoja de Trabajo para listado'!$DE$153:$DG$274,MATCH($A936,'Hoja de Trabajo para listado'!$DE$153:$DE$1048576,0),MATCH((CUADRO!G$5&amp;$E936),'Hoja de Trabajo para listado'!$DE$151:$DG$151,0)),0)+IFERROR(INDEX('Hoja de Trabajo para listado'!$CD$155:$DC$1048576,MATCH($A936,'Hoja de Trabajo para listado'!$CD$155:$CD$1048576,0),MATCH((CUADRO!G$5&amp;$E936),'Hoja de Trabajo para listado'!$CD$151:$DC$151,0)),0)</f>
        <v>0</v>
      </c>
      <c r="H936" s="314">
        <f ca="1">+IFERROR(INDEX('Hoja de Trabajo para listado'!$A$155:$Z$1048576,MATCH($A936,'Hoja de Trabajo para listado'!$A$155:$A$1048576,0),MATCH((CUADRO!H$5&amp;$E936),'Hoja de Trabajo para listado'!$A$151:$Z$151,0)),0)+IFERROR(INDEX('Hoja de Trabajo para listado'!$AB$155:$BA$1048576,MATCH($A936,'Hoja de Trabajo para listado'!$AB$155:$AB$1048576,0),MATCH((CUADRO!H$5&amp;$E936),'Hoja de Trabajo para listado'!$AB$151:$BA$151,0)),0)+IFERROR(INDEX('Hoja de Trabajo para listado'!$BC$155:$CB$1048576,MATCH($A936,'Hoja de Trabajo para listado'!$BC$155:$BC$1048576,0),MATCH((CUADRO!H$5&amp;$E936),'Hoja de Trabajo para listado'!$BC$151:$CB$151,0)),0)+IFERROR(INDEX('Hoja de Trabajo para listado'!$DE$153:$DG$274,MATCH($A936,'Hoja de Trabajo para listado'!$DE$153:$DE$1048576,0),MATCH((CUADRO!H$5&amp;$E936),'Hoja de Trabajo para listado'!$DE$151:$DG$151,0)),0)+IFERROR(INDEX('Hoja de Trabajo para listado'!$CD$155:$DC$1048576,MATCH($A936,'Hoja de Trabajo para listado'!$CD$155:$CD$1048576,0),MATCH((CUADRO!H$5&amp;$E936),'Hoja de Trabajo para listado'!$CD$151:$DC$151,0)),0)</f>
        <v>0</v>
      </c>
      <c r="I936" s="314">
        <f ca="1">+IFERROR(INDEX('Hoja de Trabajo para listado'!$A$155:$Z$1048576,MATCH($A936,'Hoja de Trabajo para listado'!$A$155:$A$1048576,0),MATCH((CUADRO!I$5&amp;$E936),'Hoja de Trabajo para listado'!$A$151:$Z$151,0)),0)+IFERROR(INDEX('Hoja de Trabajo para listado'!$AB$155:$BA$1048576,MATCH($A936,'Hoja de Trabajo para listado'!$AB$155:$AB$1048576,0),MATCH((CUADRO!I$5&amp;$E936),'Hoja de Trabajo para listado'!$AB$151:$BA$151,0)),0)+IFERROR(INDEX('Hoja de Trabajo para listado'!$BC$155:$CB$1048576,MATCH($A936,'Hoja de Trabajo para listado'!$BC$155:$BC$1048576,0),MATCH((CUADRO!I$5&amp;$E936),'Hoja de Trabajo para listado'!$BC$151:$CB$151,0)),0)+IFERROR(INDEX('Hoja de Trabajo para listado'!$DE$153:$DG$274,MATCH($A936,'Hoja de Trabajo para listado'!$DE$153:$DE$1048576,0),MATCH((CUADRO!I$5&amp;$E936),'Hoja de Trabajo para listado'!$DE$151:$DG$151,0)),0)+IFERROR(INDEX('Hoja de Trabajo para listado'!$CD$155:$DC$1048576,MATCH($A936,'Hoja de Trabajo para listado'!$CD$155:$CD$1048576,0),MATCH((CUADRO!I$5&amp;$E936),'Hoja de Trabajo para listado'!$CD$151:$DC$151,0)),0)</f>
        <v>0</v>
      </c>
      <c r="J936" s="314">
        <f ca="1">+IFERROR(INDEX('Hoja de Trabajo para listado'!$A$155:$Z$1048576,MATCH($A936,'Hoja de Trabajo para listado'!$A$155:$A$1048576,0),MATCH((CUADRO!J$5&amp;$E936),'Hoja de Trabajo para listado'!$A$151:$Z$151,0)),0)+IFERROR(INDEX('Hoja de Trabajo para listado'!$AB$155:$BA$1048576,MATCH($A936,'Hoja de Trabajo para listado'!$AB$155:$AB$1048576,0),MATCH((CUADRO!J$5&amp;$E936),'Hoja de Trabajo para listado'!$AB$151:$BA$151,0)),0)+IFERROR(INDEX('Hoja de Trabajo para listado'!$BC$155:$CB$1048576,MATCH($A936,'Hoja de Trabajo para listado'!$BC$155:$BC$1048576,0),MATCH((CUADRO!J$5&amp;$E936),'Hoja de Trabajo para listado'!$BC$151:$CB$151,0)),0)+IFERROR(INDEX('Hoja de Trabajo para listado'!$DE$153:$DG$274,MATCH($A936,'Hoja de Trabajo para listado'!$DE$153:$DE$1048576,0),MATCH((CUADRO!J$5&amp;$E936),'Hoja de Trabajo para listado'!$DE$151:$DG$151,0)),0)+IFERROR(INDEX('Hoja de Trabajo para listado'!$CD$155:$DC$1048576,MATCH($A936,'Hoja de Trabajo para listado'!$CD$155:$CD$1048576,0),MATCH((CUADRO!J$5&amp;$E936),'Hoja de Trabajo para listado'!$CD$151:$DC$151,0)),0)</f>
        <v>0</v>
      </c>
      <c r="K936" s="314">
        <f ca="1">+IFERROR(INDEX('Hoja de Trabajo para listado'!$A$155:$Z$1048576,MATCH($A936,'Hoja de Trabajo para listado'!$A$155:$A$1048576,0),MATCH((CUADRO!K$5&amp;$E936),'Hoja de Trabajo para listado'!$A$151:$Z$151,0)),0)+IFERROR(INDEX('Hoja de Trabajo para listado'!$AB$155:$BA$1048576,MATCH($A936,'Hoja de Trabajo para listado'!$AB$155:$AB$1048576,0),MATCH((CUADRO!K$5&amp;$E936),'Hoja de Trabajo para listado'!$AB$151:$BA$151,0)),0)+IFERROR(INDEX('Hoja de Trabajo para listado'!$BC$155:$CB$1048576,MATCH($A936,'Hoja de Trabajo para listado'!$BC$155:$BC$1048576,0),MATCH((CUADRO!K$5&amp;$E936),'Hoja de Trabajo para listado'!$BC$151:$CB$151,0)),0)+IFERROR(INDEX('Hoja de Trabajo para listado'!$DE$153:$DG$274,MATCH($A936,'Hoja de Trabajo para listado'!$DE$153:$DE$1048576,0),MATCH((CUADRO!K$5&amp;$E936),'Hoja de Trabajo para listado'!$DE$151:$DG$151,0)),0)+IFERROR(INDEX('Hoja de Trabajo para listado'!$CD$155:$DC$1048576,MATCH($A936,'Hoja de Trabajo para listado'!$CD$155:$CD$1048576,0),MATCH((CUADRO!K$5&amp;$E936),'Hoja de Trabajo para listado'!$CD$151:$DC$151,0)),0)</f>
        <v>0</v>
      </c>
      <c r="L936" s="314">
        <f ca="1">+IFERROR(INDEX('Hoja de Trabajo para listado'!$A$155:$Z$1048576,MATCH($A936,'Hoja de Trabajo para listado'!$A$155:$A$1048576,0),MATCH((CUADRO!L$5&amp;$E936),'Hoja de Trabajo para listado'!$A$151:$Z$151,0)),0)+IFERROR(INDEX('Hoja de Trabajo para listado'!$AB$155:$BA$1048576,MATCH($A936,'Hoja de Trabajo para listado'!$AB$155:$AB$1048576,0),MATCH((CUADRO!L$5&amp;$E936),'Hoja de Trabajo para listado'!$AB$151:$BA$151,0)),0)+IFERROR(INDEX('Hoja de Trabajo para listado'!$BC$155:$CB$1048576,MATCH($A936,'Hoja de Trabajo para listado'!$BC$155:$BC$1048576,0),MATCH((CUADRO!L$5&amp;$E936),'Hoja de Trabajo para listado'!$BC$151:$CB$151,0)),0)+IFERROR(INDEX('Hoja de Trabajo para listado'!$DE$153:$DG$274,MATCH($A936,'Hoja de Trabajo para listado'!$DE$153:$DE$1048576,0),MATCH((CUADRO!L$5&amp;$E936),'Hoja de Trabajo para listado'!$DE$151:$DG$151,0)),0)+IFERROR(INDEX('Hoja de Trabajo para listado'!$CD$155:$DC$1048576,MATCH($A936,'Hoja de Trabajo para listado'!$CD$155:$CD$1048576,0),MATCH((CUADRO!L$5&amp;$E936),'Hoja de Trabajo para listado'!$CD$151:$DC$151,0)),0)</f>
        <v>0</v>
      </c>
      <c r="M936" s="314">
        <f ca="1">+IFERROR(INDEX('Hoja de Trabajo para listado'!$A$155:$Z$1048576,MATCH($A936,'Hoja de Trabajo para listado'!$A$155:$A$1048576,0),MATCH((CUADRO!M$5&amp;$E936),'Hoja de Trabajo para listado'!$A$151:$Z$151,0)),0)+IFERROR(INDEX('Hoja de Trabajo para listado'!$AB$155:$BA$1048576,MATCH($A936,'Hoja de Trabajo para listado'!$AB$155:$AB$1048576,0),MATCH((CUADRO!M$5&amp;$E936),'Hoja de Trabajo para listado'!$AB$151:$BA$151,0)),0)+IFERROR(INDEX('Hoja de Trabajo para listado'!$BC$155:$CB$1048576,MATCH($A936,'Hoja de Trabajo para listado'!$BC$155:$BC$1048576,0),MATCH((CUADRO!M$5&amp;$E936),'Hoja de Trabajo para listado'!$BC$151:$CB$151,0)),0)+IFERROR(INDEX('Hoja de Trabajo para listado'!$DE$153:$DG$274,MATCH($A936,'Hoja de Trabajo para listado'!$DE$153:$DE$1048576,0),MATCH((CUADRO!M$5&amp;$E936),'Hoja de Trabajo para listado'!$DE$151:$DG$151,0)),0)+IFERROR(INDEX('Hoja de Trabajo para listado'!$CD$155:$DC$1048576,MATCH($A936,'Hoja de Trabajo para listado'!$CD$155:$CD$1048576,0),MATCH((CUADRO!M$5&amp;$E936),'Hoja de Trabajo para listado'!$CD$151:$DC$151,0)),0)</f>
        <v>0</v>
      </c>
      <c r="N936" s="314">
        <f ca="1">+IFERROR(INDEX('Hoja de Trabajo para listado'!$A$155:$Z$1048576,MATCH($A936,'Hoja de Trabajo para listado'!$A$155:$A$1048576,0),MATCH((CUADRO!N$5&amp;$E936),'Hoja de Trabajo para listado'!$A$151:$Z$151,0)),0)+IFERROR(INDEX('Hoja de Trabajo para listado'!$AB$155:$BA$1048576,MATCH($A936,'Hoja de Trabajo para listado'!$AB$155:$AB$1048576,0),MATCH((CUADRO!N$5&amp;$E936),'Hoja de Trabajo para listado'!$AB$151:$BA$151,0)),0)+IFERROR(INDEX('Hoja de Trabajo para listado'!$BC$155:$CB$1048576,MATCH($A936,'Hoja de Trabajo para listado'!$BC$155:$BC$1048576,0),MATCH((CUADRO!N$5&amp;$E936),'Hoja de Trabajo para listado'!$BC$151:$CB$151,0)),0)+IFERROR(INDEX('Hoja de Trabajo para listado'!$DE$153:$DG$274,MATCH($A936,'Hoja de Trabajo para listado'!$DE$153:$DE$1048576,0),MATCH((CUADRO!N$5&amp;$E936),'Hoja de Trabajo para listado'!$DE$151:$DG$151,0)),0)+IFERROR(INDEX('Hoja de Trabajo para listado'!$CD$155:$DC$1048576,MATCH($A936,'Hoja de Trabajo para listado'!$CD$155:$CD$1048576,0),MATCH((CUADRO!N$5&amp;$E936),'Hoja de Trabajo para listado'!$CD$151:$DC$151,0)),0)</f>
        <v>0</v>
      </c>
      <c r="O936" s="314">
        <f ca="1">+IFERROR(INDEX('Hoja de Trabajo para listado'!$A$155:$Z$1048576,MATCH($A936,'Hoja de Trabajo para listado'!$A$155:$A$1048576,0),MATCH((CUADRO!O$5&amp;$E936),'Hoja de Trabajo para listado'!$A$151:$Z$151,0)),0)+IFERROR(INDEX('Hoja de Trabajo para listado'!$AB$155:$BA$1048576,MATCH($A936,'Hoja de Trabajo para listado'!$AB$155:$AB$1048576,0),MATCH((CUADRO!O$5&amp;$E936),'Hoja de Trabajo para listado'!$AB$151:$BA$151,0)),0)+IFERROR(INDEX('Hoja de Trabajo para listado'!$BC$155:$CB$1048576,MATCH($A936,'Hoja de Trabajo para listado'!$BC$155:$BC$1048576,0),MATCH((CUADRO!O$5&amp;$E936),'Hoja de Trabajo para listado'!$BC$151:$CB$151,0)),0)+IFERROR(INDEX('Hoja de Trabajo para listado'!$DE$153:$DG$274,MATCH($A936,'Hoja de Trabajo para listado'!$DE$153:$DE$1048576,0),MATCH((CUADRO!O$5&amp;$E936),'Hoja de Trabajo para listado'!$DE$151:$DG$151,0)),0)+IFERROR(INDEX('Hoja de Trabajo para listado'!$CD$155:$DC$1048576,MATCH($A936,'Hoja de Trabajo para listado'!$CD$155:$CD$1048576,0),MATCH((CUADRO!O$5&amp;$E936),'Hoja de Trabajo para listado'!$CD$151:$DC$151,0)),0)</f>
        <v>0</v>
      </c>
      <c r="P936" s="314">
        <f ca="1">+IFERROR(INDEX('Hoja de Trabajo para listado'!$A$155:$Z$1048576,MATCH($A936,'Hoja de Trabajo para listado'!$A$155:$A$1048576,0),MATCH((CUADRO!P$5&amp;$E936),'Hoja de Trabajo para listado'!$A$151:$Z$151,0)),0)+IFERROR(INDEX('Hoja de Trabajo para listado'!$AB$155:$BA$1048576,MATCH($A936,'Hoja de Trabajo para listado'!$AB$155:$AB$1048576,0),MATCH((CUADRO!P$5&amp;$E936),'Hoja de Trabajo para listado'!$AB$151:$BA$151,0)),0)+IFERROR(INDEX('Hoja de Trabajo para listado'!$BC$155:$CB$1048576,MATCH($A936,'Hoja de Trabajo para listado'!$BC$155:$BC$1048576,0),MATCH((CUADRO!P$5&amp;$E936),'Hoja de Trabajo para listado'!$BC$151:$CB$151,0)),0)+IFERROR(INDEX('Hoja de Trabajo para listado'!$DE$153:$DG$274,MATCH($A936,'Hoja de Trabajo para listado'!$DE$153:$DE$1048576,0),MATCH((CUADRO!P$5&amp;$E936),'Hoja de Trabajo para listado'!$DE$151:$DG$151,0)),0)+IFERROR(INDEX('Hoja de Trabajo para listado'!$CD$155:$DC$1048576,MATCH($A936,'Hoja de Trabajo para listado'!$CD$155:$CD$1048576,0),MATCH((CUADRO!P$5&amp;$E936),'Hoja de Trabajo para listado'!$CD$151:$DC$151,0)),0)</f>
        <v>0</v>
      </c>
      <c r="Q936" s="314">
        <f ca="1">+IFERROR(INDEX('Hoja de Trabajo para listado'!$A$155:$Z$1048576,MATCH($A936,'Hoja de Trabajo para listado'!$A$155:$A$1048576,0),MATCH((CUADRO!Q$5&amp;$E936),'Hoja de Trabajo para listado'!$A$151:$Z$151,0)),0)+IFERROR(INDEX('Hoja de Trabajo para listado'!$AB$155:$BA$1048576,MATCH($A936,'Hoja de Trabajo para listado'!$AB$155:$AB$1048576,0),MATCH((CUADRO!Q$5&amp;$E936),'Hoja de Trabajo para listado'!$AB$151:$BA$151,0)),0)+IFERROR(INDEX('Hoja de Trabajo para listado'!$BC$155:$CB$1048576,MATCH($A936,'Hoja de Trabajo para listado'!$BC$155:$BC$1048576,0),MATCH((CUADRO!Q$5&amp;$E936),'Hoja de Trabajo para listado'!$BC$151:$CB$151,0)),0)+IFERROR(INDEX('Hoja de Trabajo para listado'!$DE$153:$DG$274,MATCH($A936,'Hoja de Trabajo para listado'!$DE$153:$DE$1048576,0),MATCH((CUADRO!Q$5&amp;$E936),'Hoja de Trabajo para listado'!$DE$151:$DG$151,0)),0)+IFERROR(INDEX('Hoja de Trabajo para listado'!$CD$155:$DC$1048576,MATCH($A936,'Hoja de Trabajo para listado'!$CD$155:$CD$1048576,0),MATCH((CUADRO!Q$5&amp;$E936),'Hoja de Trabajo para listado'!$CD$151:$DC$151,0)),0)</f>
        <v>0</v>
      </c>
      <c r="R936" s="314">
        <f t="shared" ca="1" si="28"/>
        <v>0</v>
      </c>
      <c r="S936" s="314"/>
      <c r="T936" s="314">
        <f ca="1">+T937</f>
        <v>2093.0100000000002</v>
      </c>
      <c r="U936" s="313">
        <f t="shared" si="29"/>
        <v>1</v>
      </c>
      <c r="V936" s="319" t="str">
        <f>+VLOOKUP(A936,bd_lista!$A$3:$E$593,5,FALSE)</f>
        <v>Instituciones Descentralizadas</v>
      </c>
      <c r="W936" s="425" t="str">
        <f>+V936</f>
        <v>Instituciones Descentralizadas</v>
      </c>
    </row>
    <row r="937" spans="1:23" customFormat="1" ht="15" customHeight="1">
      <c r="A937" s="323">
        <v>315</v>
      </c>
      <c r="B937" s="428"/>
      <c r="C937" s="339" t="str">
        <f>+VLOOKUP(A937,bd_lista!$A$3:$C$593,3,FALSE)</f>
        <v>Autoridad de Fiscalización de Empresas</v>
      </c>
      <c r="D937" s="430"/>
      <c r="E937" s="319" t="s">
        <v>1419</v>
      </c>
      <c r="F937" s="316">
        <f ca="1">+IFERROR(INDEX('Hoja de Trabajo para listado'!$A$155:$Z$1048576,MATCH($A937,'Hoja de Trabajo para listado'!$A$155:$A$1048576,0),MATCH((CUADRO!F$5&amp;$E937),'Hoja de Trabajo para listado'!$A$151:$Z$151,0)),0)+IFERROR(INDEX('Hoja de Trabajo para listado'!$AB$155:$BA$1048576,MATCH($A937,'Hoja de Trabajo para listado'!$AB$155:$AB$1048576,0),MATCH((CUADRO!F$5&amp;$E937),'Hoja de Trabajo para listado'!$AB$151:$BA$151,0)),0)+IFERROR(INDEX('Hoja de Trabajo para listado'!$BC$155:$CB$1048576,MATCH($A937,'Hoja de Trabajo para listado'!$BC$155:$BC$1048576,0),MATCH((CUADRO!F$5&amp;$E937),'Hoja de Trabajo para listado'!$BC$151:$CB$151,0)),0)+IFERROR(INDEX('Hoja de Trabajo para listado'!$DE$153:$DG$274,MATCH($A937,'Hoja de Trabajo para listado'!$DE$153:$DE$1048576,0),MATCH((CUADRO!F$5&amp;$E937),'Hoja de Trabajo para listado'!$DE$151:$DG$151,0)),0)+IFERROR(INDEX('Hoja de Trabajo para listado'!$CD$155:$DC$1048576,MATCH($A937,'Hoja de Trabajo para listado'!$CD$155:$CD$1048576,0),MATCH((CUADRO!F$5&amp;$E937),'Hoja de Trabajo para listado'!$CD$151:$DC$151,0)),0)</f>
        <v>0</v>
      </c>
      <c r="G937" s="316">
        <f ca="1">+IFERROR(INDEX('Hoja de Trabajo para listado'!$A$155:$Z$1048576,MATCH($A937,'Hoja de Trabajo para listado'!$A$155:$A$1048576,0),MATCH((CUADRO!G$5&amp;$E937),'Hoja de Trabajo para listado'!$A$151:$Z$151,0)),0)+IFERROR(INDEX('Hoja de Trabajo para listado'!$AB$155:$BA$1048576,MATCH($A937,'Hoja de Trabajo para listado'!$AB$155:$AB$1048576,0),MATCH((CUADRO!G$5&amp;$E937),'Hoja de Trabajo para listado'!$AB$151:$BA$151,0)),0)+IFERROR(INDEX('Hoja de Trabajo para listado'!$BC$155:$CB$1048576,MATCH($A937,'Hoja de Trabajo para listado'!$BC$155:$BC$1048576,0),MATCH((CUADRO!G$5&amp;$E937),'Hoja de Trabajo para listado'!$BC$151:$CB$151,0)),0)+IFERROR(INDEX('Hoja de Trabajo para listado'!$DE$153:$DG$274,MATCH($A937,'Hoja de Trabajo para listado'!$DE$153:$DE$1048576,0),MATCH((CUADRO!G$5&amp;$E937),'Hoja de Trabajo para listado'!$DE$151:$DG$151,0)),0)+IFERROR(INDEX('Hoja de Trabajo para listado'!$CD$155:$DC$1048576,MATCH($A937,'Hoja de Trabajo para listado'!$CD$155:$CD$1048576,0),MATCH((CUADRO!G$5&amp;$E937),'Hoja de Trabajo para listado'!$CD$151:$DC$151,0)),0)</f>
        <v>0</v>
      </c>
      <c r="H937" s="316">
        <f ca="1">+IFERROR(INDEX('Hoja de Trabajo para listado'!$A$155:$Z$1048576,MATCH($A937,'Hoja de Trabajo para listado'!$A$155:$A$1048576,0),MATCH((CUADRO!H$5&amp;$E937),'Hoja de Trabajo para listado'!$A$151:$Z$151,0)),0)+IFERROR(INDEX('Hoja de Trabajo para listado'!$AB$155:$BA$1048576,MATCH($A937,'Hoja de Trabajo para listado'!$AB$155:$AB$1048576,0),MATCH((CUADRO!H$5&amp;$E937),'Hoja de Trabajo para listado'!$AB$151:$BA$151,0)),0)+IFERROR(INDEX('Hoja de Trabajo para listado'!$BC$155:$CB$1048576,MATCH($A937,'Hoja de Trabajo para listado'!$BC$155:$BC$1048576,0),MATCH((CUADRO!H$5&amp;$E937),'Hoja de Trabajo para listado'!$BC$151:$CB$151,0)),0)+IFERROR(INDEX('Hoja de Trabajo para listado'!$DE$153:$DG$274,MATCH($A937,'Hoja de Trabajo para listado'!$DE$153:$DE$1048576,0),MATCH((CUADRO!H$5&amp;$E937),'Hoja de Trabajo para listado'!$DE$151:$DG$151,0)),0)+IFERROR(INDEX('Hoja de Trabajo para listado'!$CD$155:$DC$1048576,MATCH($A937,'Hoja de Trabajo para listado'!$CD$155:$CD$1048576,0),MATCH((CUADRO!H$5&amp;$E937),'Hoja de Trabajo para listado'!$CD$151:$DC$151,0)),0)</f>
        <v>2093.0100000000002</v>
      </c>
      <c r="I937" s="316">
        <f ca="1">+IFERROR(INDEX('Hoja de Trabajo para listado'!$A$155:$Z$1048576,MATCH($A937,'Hoja de Trabajo para listado'!$A$155:$A$1048576,0),MATCH((CUADRO!I$5&amp;$E937),'Hoja de Trabajo para listado'!$A$151:$Z$151,0)),0)+IFERROR(INDEX('Hoja de Trabajo para listado'!$AB$155:$BA$1048576,MATCH($A937,'Hoja de Trabajo para listado'!$AB$155:$AB$1048576,0),MATCH((CUADRO!I$5&amp;$E937),'Hoja de Trabajo para listado'!$AB$151:$BA$151,0)),0)+IFERROR(INDEX('Hoja de Trabajo para listado'!$BC$155:$CB$1048576,MATCH($A937,'Hoja de Trabajo para listado'!$BC$155:$BC$1048576,0),MATCH((CUADRO!I$5&amp;$E937),'Hoja de Trabajo para listado'!$BC$151:$CB$151,0)),0)+IFERROR(INDEX('Hoja de Trabajo para listado'!$DE$153:$DG$274,MATCH($A937,'Hoja de Trabajo para listado'!$DE$153:$DE$1048576,0),MATCH((CUADRO!I$5&amp;$E937),'Hoja de Trabajo para listado'!$DE$151:$DG$151,0)),0)+IFERROR(INDEX('Hoja de Trabajo para listado'!$CD$155:$DC$1048576,MATCH($A937,'Hoja de Trabajo para listado'!$CD$155:$CD$1048576,0),MATCH((CUADRO!I$5&amp;$E937),'Hoja de Trabajo para listado'!$CD$151:$DC$151,0)),0)</f>
        <v>0</v>
      </c>
      <c r="J937" s="316">
        <f ca="1">+IFERROR(INDEX('Hoja de Trabajo para listado'!$A$155:$Z$1048576,MATCH($A937,'Hoja de Trabajo para listado'!$A$155:$A$1048576,0),MATCH((CUADRO!J$5&amp;$E937),'Hoja de Trabajo para listado'!$A$151:$Z$151,0)),0)+IFERROR(INDEX('Hoja de Trabajo para listado'!$AB$155:$BA$1048576,MATCH($A937,'Hoja de Trabajo para listado'!$AB$155:$AB$1048576,0),MATCH((CUADRO!J$5&amp;$E937),'Hoja de Trabajo para listado'!$AB$151:$BA$151,0)),0)+IFERROR(INDEX('Hoja de Trabajo para listado'!$BC$155:$CB$1048576,MATCH($A937,'Hoja de Trabajo para listado'!$BC$155:$BC$1048576,0),MATCH((CUADRO!J$5&amp;$E937),'Hoja de Trabajo para listado'!$BC$151:$CB$151,0)),0)+IFERROR(INDEX('Hoja de Trabajo para listado'!$DE$153:$DG$274,MATCH($A937,'Hoja de Trabajo para listado'!$DE$153:$DE$1048576,0),MATCH((CUADRO!J$5&amp;$E937),'Hoja de Trabajo para listado'!$DE$151:$DG$151,0)),0)+IFERROR(INDEX('Hoja de Trabajo para listado'!$CD$155:$DC$1048576,MATCH($A937,'Hoja de Trabajo para listado'!$CD$155:$CD$1048576,0),MATCH((CUADRO!J$5&amp;$E937),'Hoja de Trabajo para listado'!$CD$151:$DC$151,0)),0)</f>
        <v>0</v>
      </c>
      <c r="K937" s="314">
        <f ca="1">+IFERROR(INDEX('Hoja de Trabajo para listado'!$A$155:$Z$1048576,MATCH($A937,'Hoja de Trabajo para listado'!$A$155:$A$1048576,0),MATCH((CUADRO!K$5&amp;$E937),'Hoja de Trabajo para listado'!$A$151:$Z$151,0)),0)+IFERROR(INDEX('Hoja de Trabajo para listado'!$AB$155:$BA$1048576,MATCH($A937,'Hoja de Trabajo para listado'!$AB$155:$AB$1048576,0),MATCH((CUADRO!K$5&amp;$E937),'Hoja de Trabajo para listado'!$AB$151:$BA$151,0)),0)+IFERROR(INDEX('Hoja de Trabajo para listado'!$BC$155:$CB$1048576,MATCH($A937,'Hoja de Trabajo para listado'!$BC$155:$BC$1048576,0),MATCH((CUADRO!K$5&amp;$E937),'Hoja de Trabajo para listado'!$BC$151:$CB$151,0)),0)+IFERROR(INDEX('Hoja de Trabajo para listado'!$DE$153:$DG$274,MATCH($A937,'Hoja de Trabajo para listado'!$DE$153:$DE$1048576,0),MATCH((CUADRO!K$5&amp;$E937),'Hoja de Trabajo para listado'!$DE$151:$DG$151,0)),0)+IFERROR(INDEX('Hoja de Trabajo para listado'!$CD$155:$DC$1048576,MATCH($A937,'Hoja de Trabajo para listado'!$CD$155:$CD$1048576,0),MATCH((CUADRO!K$5&amp;$E937),'Hoja de Trabajo para listado'!$CD$151:$DC$151,0)),0)</f>
        <v>0</v>
      </c>
      <c r="L937" s="314">
        <f ca="1">+IFERROR(INDEX('Hoja de Trabajo para listado'!$A$155:$Z$1048576,MATCH($A937,'Hoja de Trabajo para listado'!$A$155:$A$1048576,0),MATCH((CUADRO!L$5&amp;$E937),'Hoja de Trabajo para listado'!$A$151:$Z$151,0)),0)+IFERROR(INDEX('Hoja de Trabajo para listado'!$AB$155:$BA$1048576,MATCH($A937,'Hoja de Trabajo para listado'!$AB$155:$AB$1048576,0),MATCH((CUADRO!L$5&amp;$E937),'Hoja de Trabajo para listado'!$AB$151:$BA$151,0)),0)+IFERROR(INDEX('Hoja de Trabajo para listado'!$BC$155:$CB$1048576,MATCH($A937,'Hoja de Trabajo para listado'!$BC$155:$BC$1048576,0),MATCH((CUADRO!L$5&amp;$E937),'Hoja de Trabajo para listado'!$BC$151:$CB$151,0)),0)+IFERROR(INDEX('Hoja de Trabajo para listado'!$DE$153:$DG$274,MATCH($A937,'Hoja de Trabajo para listado'!$DE$153:$DE$1048576,0),MATCH((CUADRO!L$5&amp;$E937),'Hoja de Trabajo para listado'!$DE$151:$DG$151,0)),0)+IFERROR(INDEX('Hoja de Trabajo para listado'!$CD$155:$DC$1048576,MATCH($A937,'Hoja de Trabajo para listado'!$CD$155:$CD$1048576,0),MATCH((CUADRO!L$5&amp;$E937),'Hoja de Trabajo para listado'!$CD$151:$DC$151,0)),0)</f>
        <v>0</v>
      </c>
      <c r="M937" s="314">
        <f ca="1">+IFERROR(INDEX('Hoja de Trabajo para listado'!$A$155:$Z$1048576,MATCH($A937,'Hoja de Trabajo para listado'!$A$155:$A$1048576,0),MATCH((CUADRO!M$5&amp;$E937),'Hoja de Trabajo para listado'!$A$151:$Z$151,0)),0)+IFERROR(INDEX('Hoja de Trabajo para listado'!$AB$155:$BA$1048576,MATCH($A937,'Hoja de Trabajo para listado'!$AB$155:$AB$1048576,0),MATCH((CUADRO!M$5&amp;$E937),'Hoja de Trabajo para listado'!$AB$151:$BA$151,0)),0)+IFERROR(INDEX('Hoja de Trabajo para listado'!$BC$155:$CB$1048576,MATCH($A937,'Hoja de Trabajo para listado'!$BC$155:$BC$1048576,0),MATCH((CUADRO!M$5&amp;$E937),'Hoja de Trabajo para listado'!$BC$151:$CB$151,0)),0)+IFERROR(INDEX('Hoja de Trabajo para listado'!$DE$153:$DG$274,MATCH($A937,'Hoja de Trabajo para listado'!$DE$153:$DE$1048576,0),MATCH((CUADRO!M$5&amp;$E937),'Hoja de Trabajo para listado'!$DE$151:$DG$151,0)),0)+IFERROR(INDEX('Hoja de Trabajo para listado'!$CD$155:$DC$1048576,MATCH($A937,'Hoja de Trabajo para listado'!$CD$155:$CD$1048576,0),MATCH((CUADRO!M$5&amp;$E937),'Hoja de Trabajo para listado'!$CD$151:$DC$151,0)),0)</f>
        <v>0</v>
      </c>
      <c r="N937" s="314">
        <f ca="1">+IFERROR(INDEX('Hoja de Trabajo para listado'!$A$155:$Z$1048576,MATCH($A937,'Hoja de Trabajo para listado'!$A$155:$A$1048576,0),MATCH((CUADRO!N$5&amp;$E937),'Hoja de Trabajo para listado'!$A$151:$Z$151,0)),0)+IFERROR(INDEX('Hoja de Trabajo para listado'!$AB$155:$BA$1048576,MATCH($A937,'Hoja de Trabajo para listado'!$AB$155:$AB$1048576,0),MATCH((CUADRO!N$5&amp;$E937),'Hoja de Trabajo para listado'!$AB$151:$BA$151,0)),0)+IFERROR(INDEX('Hoja de Trabajo para listado'!$BC$155:$CB$1048576,MATCH($A937,'Hoja de Trabajo para listado'!$BC$155:$BC$1048576,0),MATCH((CUADRO!N$5&amp;$E937),'Hoja de Trabajo para listado'!$BC$151:$CB$151,0)),0)+IFERROR(INDEX('Hoja de Trabajo para listado'!$DE$153:$DG$274,MATCH($A937,'Hoja de Trabajo para listado'!$DE$153:$DE$1048576,0),MATCH((CUADRO!N$5&amp;$E937),'Hoja de Trabajo para listado'!$DE$151:$DG$151,0)),0)+IFERROR(INDEX('Hoja de Trabajo para listado'!$CD$155:$DC$1048576,MATCH($A937,'Hoja de Trabajo para listado'!$CD$155:$CD$1048576,0),MATCH((CUADRO!N$5&amp;$E937),'Hoja de Trabajo para listado'!$CD$151:$DC$151,0)),0)</f>
        <v>0</v>
      </c>
      <c r="O937" s="314">
        <f ca="1">+IFERROR(INDEX('Hoja de Trabajo para listado'!$A$155:$Z$1048576,MATCH($A937,'Hoja de Trabajo para listado'!$A$155:$A$1048576,0),MATCH((CUADRO!O$5&amp;$E937),'Hoja de Trabajo para listado'!$A$151:$Z$151,0)),0)+IFERROR(INDEX('Hoja de Trabajo para listado'!$AB$155:$BA$1048576,MATCH($A937,'Hoja de Trabajo para listado'!$AB$155:$AB$1048576,0),MATCH((CUADRO!O$5&amp;$E937),'Hoja de Trabajo para listado'!$AB$151:$BA$151,0)),0)+IFERROR(INDEX('Hoja de Trabajo para listado'!$BC$155:$CB$1048576,MATCH($A937,'Hoja de Trabajo para listado'!$BC$155:$BC$1048576,0),MATCH((CUADRO!O$5&amp;$E937),'Hoja de Trabajo para listado'!$BC$151:$CB$151,0)),0)+IFERROR(INDEX('Hoja de Trabajo para listado'!$DE$153:$DG$274,MATCH($A937,'Hoja de Trabajo para listado'!$DE$153:$DE$1048576,0),MATCH((CUADRO!O$5&amp;$E937),'Hoja de Trabajo para listado'!$DE$151:$DG$151,0)),0)+IFERROR(INDEX('Hoja de Trabajo para listado'!$CD$155:$DC$1048576,MATCH($A937,'Hoja de Trabajo para listado'!$CD$155:$CD$1048576,0),MATCH((CUADRO!O$5&amp;$E937),'Hoja de Trabajo para listado'!$CD$151:$DC$151,0)),0)</f>
        <v>0</v>
      </c>
      <c r="P937" s="314">
        <f ca="1">+IFERROR(INDEX('Hoja de Trabajo para listado'!$A$155:$Z$1048576,MATCH($A937,'Hoja de Trabajo para listado'!$A$155:$A$1048576,0),MATCH((CUADRO!P$5&amp;$E937),'Hoja de Trabajo para listado'!$A$151:$Z$151,0)),0)+IFERROR(INDEX('Hoja de Trabajo para listado'!$AB$155:$BA$1048576,MATCH($A937,'Hoja de Trabajo para listado'!$AB$155:$AB$1048576,0),MATCH((CUADRO!P$5&amp;$E937),'Hoja de Trabajo para listado'!$AB$151:$BA$151,0)),0)+IFERROR(INDEX('Hoja de Trabajo para listado'!$BC$155:$CB$1048576,MATCH($A937,'Hoja de Trabajo para listado'!$BC$155:$BC$1048576,0),MATCH((CUADRO!P$5&amp;$E937),'Hoja de Trabajo para listado'!$BC$151:$CB$151,0)),0)+IFERROR(INDEX('Hoja de Trabajo para listado'!$DE$153:$DG$274,MATCH($A937,'Hoja de Trabajo para listado'!$DE$153:$DE$1048576,0),MATCH((CUADRO!P$5&amp;$E937),'Hoja de Trabajo para listado'!$DE$151:$DG$151,0)),0)+IFERROR(INDEX('Hoja de Trabajo para listado'!$CD$155:$DC$1048576,MATCH($A937,'Hoja de Trabajo para listado'!$CD$155:$CD$1048576,0),MATCH((CUADRO!P$5&amp;$E937),'Hoja de Trabajo para listado'!$CD$151:$DC$151,0)),0)</f>
        <v>0</v>
      </c>
      <c r="Q937" s="314">
        <f ca="1">+IFERROR(INDEX('Hoja de Trabajo para listado'!$A$155:$Z$1048576,MATCH($A937,'Hoja de Trabajo para listado'!$A$155:$A$1048576,0),MATCH((CUADRO!Q$5&amp;$E937),'Hoja de Trabajo para listado'!$A$151:$Z$151,0)),0)+IFERROR(INDEX('Hoja de Trabajo para listado'!$AB$155:$BA$1048576,MATCH($A937,'Hoja de Trabajo para listado'!$AB$155:$AB$1048576,0),MATCH((CUADRO!Q$5&amp;$E937),'Hoja de Trabajo para listado'!$AB$151:$BA$151,0)),0)+IFERROR(INDEX('Hoja de Trabajo para listado'!$BC$155:$CB$1048576,MATCH($A937,'Hoja de Trabajo para listado'!$BC$155:$BC$1048576,0),MATCH((CUADRO!Q$5&amp;$E937),'Hoja de Trabajo para listado'!$BC$151:$CB$151,0)),0)+IFERROR(INDEX('Hoja de Trabajo para listado'!$DE$153:$DG$274,MATCH($A937,'Hoja de Trabajo para listado'!$DE$153:$DE$1048576,0),MATCH((CUADRO!Q$5&amp;$E937),'Hoja de Trabajo para listado'!$DE$151:$DG$151,0)),0)+IFERROR(INDEX('Hoja de Trabajo para listado'!$CD$155:$DC$1048576,MATCH($A937,'Hoja de Trabajo para listado'!$CD$155:$CD$1048576,0),MATCH((CUADRO!Q$5&amp;$E937),'Hoja de Trabajo para listado'!$CD$151:$DC$151,0)),0)</f>
        <v>0</v>
      </c>
      <c r="R937" s="316">
        <f t="shared" ca="1" si="28"/>
        <v>2093.0100000000002</v>
      </c>
      <c r="S937" s="316">
        <f ca="1">+R936+R937</f>
        <v>2093.0100000000002</v>
      </c>
      <c r="T937" s="314">
        <f ca="1">+S937</f>
        <v>2093.0100000000002</v>
      </c>
      <c r="U937" s="348">
        <f t="shared" si="29"/>
        <v>2</v>
      </c>
      <c r="V937" s="319" t="str">
        <f>+VLOOKUP(A937,bd_lista!$A$3:$E$593,5,FALSE)</f>
        <v>Instituciones Descentralizadas</v>
      </c>
      <c r="W937" s="426"/>
    </row>
    <row r="938" spans="1:23" customFormat="1" ht="15" customHeight="1">
      <c r="A938" s="323">
        <v>226</v>
      </c>
      <c r="B938" s="427">
        <f>+A938</f>
        <v>226</v>
      </c>
      <c r="C938" s="318" t="str">
        <f>+VLOOKUP(A938,bd_lista!$A$3:$C$593,3,FALSE)</f>
        <v>Servicio Estatal de Autonomías</v>
      </c>
      <c r="D938" s="429" t="str">
        <f>+C938</f>
        <v>Servicio Estatal de Autonomías</v>
      </c>
      <c r="E938" s="318" t="s">
        <v>1418</v>
      </c>
      <c r="F938" s="314">
        <f ca="1">+IFERROR(INDEX('Hoja de Trabajo para listado'!$A$155:$Z$1048576,MATCH($A938,'Hoja de Trabajo para listado'!$A$155:$A$1048576,0),MATCH((CUADRO!F$5&amp;$E938),'Hoja de Trabajo para listado'!$A$151:$Z$151,0)),0)+IFERROR(INDEX('Hoja de Trabajo para listado'!$AB$155:$BA$1048576,MATCH($A938,'Hoja de Trabajo para listado'!$AB$155:$AB$1048576,0),MATCH((CUADRO!F$5&amp;$E938),'Hoja de Trabajo para listado'!$AB$151:$BA$151,0)),0)+IFERROR(INDEX('Hoja de Trabajo para listado'!$BC$155:$CB$1048576,MATCH($A938,'Hoja de Trabajo para listado'!$BC$155:$BC$1048576,0),MATCH((CUADRO!F$5&amp;$E938),'Hoja de Trabajo para listado'!$BC$151:$CB$151,0)),0)+IFERROR(INDEX('Hoja de Trabajo para listado'!$DE$153:$DG$274,MATCH($A938,'Hoja de Trabajo para listado'!$DE$153:$DE$1048576,0),MATCH((CUADRO!F$5&amp;$E938),'Hoja de Trabajo para listado'!$DE$151:$DG$151,0)),0)+IFERROR(INDEX('Hoja de Trabajo para listado'!$CD$155:$DC$1048576,MATCH($A938,'Hoja de Trabajo para listado'!$CD$155:$CD$1048576,0),MATCH((CUADRO!F$5&amp;$E938),'Hoja de Trabajo para listado'!$CD$151:$DC$151,0)),0)</f>
        <v>0</v>
      </c>
      <c r="G938" s="314">
        <f ca="1">+IFERROR(INDEX('Hoja de Trabajo para listado'!$A$155:$Z$1048576,MATCH($A938,'Hoja de Trabajo para listado'!$A$155:$A$1048576,0),MATCH((CUADRO!G$5&amp;$E938),'Hoja de Trabajo para listado'!$A$151:$Z$151,0)),0)+IFERROR(INDEX('Hoja de Trabajo para listado'!$AB$155:$BA$1048576,MATCH($A938,'Hoja de Trabajo para listado'!$AB$155:$AB$1048576,0),MATCH((CUADRO!G$5&amp;$E938),'Hoja de Trabajo para listado'!$AB$151:$BA$151,0)),0)+IFERROR(INDEX('Hoja de Trabajo para listado'!$BC$155:$CB$1048576,MATCH($A938,'Hoja de Trabajo para listado'!$BC$155:$BC$1048576,0),MATCH((CUADRO!G$5&amp;$E938),'Hoja de Trabajo para listado'!$BC$151:$CB$151,0)),0)+IFERROR(INDEX('Hoja de Trabajo para listado'!$DE$153:$DG$274,MATCH($A938,'Hoja de Trabajo para listado'!$DE$153:$DE$1048576,0),MATCH((CUADRO!G$5&amp;$E938),'Hoja de Trabajo para listado'!$DE$151:$DG$151,0)),0)+IFERROR(INDEX('Hoja de Trabajo para listado'!$CD$155:$DC$1048576,MATCH($A938,'Hoja de Trabajo para listado'!$CD$155:$CD$1048576,0),MATCH((CUADRO!G$5&amp;$E938),'Hoja de Trabajo para listado'!$CD$151:$DC$151,0)),0)</f>
        <v>0</v>
      </c>
      <c r="H938" s="314">
        <f ca="1">+IFERROR(INDEX('Hoja de Trabajo para listado'!$A$155:$Z$1048576,MATCH($A938,'Hoja de Trabajo para listado'!$A$155:$A$1048576,0),MATCH((CUADRO!H$5&amp;$E938),'Hoja de Trabajo para listado'!$A$151:$Z$151,0)),0)+IFERROR(INDEX('Hoja de Trabajo para listado'!$AB$155:$BA$1048576,MATCH($A938,'Hoja de Trabajo para listado'!$AB$155:$AB$1048576,0),MATCH((CUADRO!H$5&amp;$E938),'Hoja de Trabajo para listado'!$AB$151:$BA$151,0)),0)+IFERROR(INDEX('Hoja de Trabajo para listado'!$BC$155:$CB$1048576,MATCH($A938,'Hoja de Trabajo para listado'!$BC$155:$BC$1048576,0),MATCH((CUADRO!H$5&amp;$E938),'Hoja de Trabajo para listado'!$BC$151:$CB$151,0)),0)+IFERROR(INDEX('Hoja de Trabajo para listado'!$DE$153:$DG$274,MATCH($A938,'Hoja de Trabajo para listado'!$DE$153:$DE$1048576,0),MATCH((CUADRO!H$5&amp;$E938),'Hoja de Trabajo para listado'!$DE$151:$DG$151,0)),0)+IFERROR(INDEX('Hoja de Trabajo para listado'!$CD$155:$DC$1048576,MATCH($A938,'Hoja de Trabajo para listado'!$CD$155:$CD$1048576,0),MATCH((CUADRO!H$5&amp;$E938),'Hoja de Trabajo para listado'!$CD$151:$DC$151,0)),0)</f>
        <v>0</v>
      </c>
      <c r="I938" s="314">
        <f ca="1">+IFERROR(INDEX('Hoja de Trabajo para listado'!$A$155:$Z$1048576,MATCH($A938,'Hoja de Trabajo para listado'!$A$155:$A$1048576,0),MATCH((CUADRO!I$5&amp;$E938),'Hoja de Trabajo para listado'!$A$151:$Z$151,0)),0)+IFERROR(INDEX('Hoja de Trabajo para listado'!$AB$155:$BA$1048576,MATCH($A938,'Hoja de Trabajo para listado'!$AB$155:$AB$1048576,0),MATCH((CUADRO!I$5&amp;$E938),'Hoja de Trabajo para listado'!$AB$151:$BA$151,0)),0)+IFERROR(INDEX('Hoja de Trabajo para listado'!$BC$155:$CB$1048576,MATCH($A938,'Hoja de Trabajo para listado'!$BC$155:$BC$1048576,0),MATCH((CUADRO!I$5&amp;$E938),'Hoja de Trabajo para listado'!$BC$151:$CB$151,0)),0)+IFERROR(INDEX('Hoja de Trabajo para listado'!$DE$153:$DG$274,MATCH($A938,'Hoja de Trabajo para listado'!$DE$153:$DE$1048576,0),MATCH((CUADRO!I$5&amp;$E938),'Hoja de Trabajo para listado'!$DE$151:$DG$151,0)),0)+IFERROR(INDEX('Hoja de Trabajo para listado'!$CD$155:$DC$1048576,MATCH($A938,'Hoja de Trabajo para listado'!$CD$155:$CD$1048576,0),MATCH((CUADRO!I$5&amp;$E938),'Hoja de Trabajo para listado'!$CD$151:$DC$151,0)),0)</f>
        <v>0</v>
      </c>
      <c r="J938" s="314">
        <f ca="1">+IFERROR(INDEX('Hoja de Trabajo para listado'!$A$155:$Z$1048576,MATCH($A938,'Hoja de Trabajo para listado'!$A$155:$A$1048576,0),MATCH((CUADRO!J$5&amp;$E938),'Hoja de Trabajo para listado'!$A$151:$Z$151,0)),0)+IFERROR(INDEX('Hoja de Trabajo para listado'!$AB$155:$BA$1048576,MATCH($A938,'Hoja de Trabajo para listado'!$AB$155:$AB$1048576,0),MATCH((CUADRO!J$5&amp;$E938),'Hoja de Trabajo para listado'!$AB$151:$BA$151,0)),0)+IFERROR(INDEX('Hoja de Trabajo para listado'!$BC$155:$CB$1048576,MATCH($A938,'Hoja de Trabajo para listado'!$BC$155:$BC$1048576,0),MATCH((CUADRO!J$5&amp;$E938),'Hoja de Trabajo para listado'!$BC$151:$CB$151,0)),0)+IFERROR(INDEX('Hoja de Trabajo para listado'!$DE$153:$DG$274,MATCH($A938,'Hoja de Trabajo para listado'!$DE$153:$DE$1048576,0),MATCH((CUADRO!J$5&amp;$E938),'Hoja de Trabajo para listado'!$DE$151:$DG$151,0)),0)+IFERROR(INDEX('Hoja de Trabajo para listado'!$CD$155:$DC$1048576,MATCH($A938,'Hoja de Trabajo para listado'!$CD$155:$CD$1048576,0),MATCH((CUADRO!J$5&amp;$E938),'Hoja de Trabajo para listado'!$CD$151:$DC$151,0)),0)</f>
        <v>0</v>
      </c>
      <c r="K938" s="314">
        <f ca="1">+IFERROR(INDEX('Hoja de Trabajo para listado'!$A$155:$Z$1048576,MATCH($A938,'Hoja de Trabajo para listado'!$A$155:$A$1048576,0),MATCH((CUADRO!K$5&amp;$E938),'Hoja de Trabajo para listado'!$A$151:$Z$151,0)),0)+IFERROR(INDEX('Hoja de Trabajo para listado'!$AB$155:$BA$1048576,MATCH($A938,'Hoja de Trabajo para listado'!$AB$155:$AB$1048576,0),MATCH((CUADRO!K$5&amp;$E938),'Hoja de Trabajo para listado'!$AB$151:$BA$151,0)),0)+IFERROR(INDEX('Hoja de Trabajo para listado'!$BC$155:$CB$1048576,MATCH($A938,'Hoja de Trabajo para listado'!$BC$155:$BC$1048576,0),MATCH((CUADRO!K$5&amp;$E938),'Hoja de Trabajo para listado'!$BC$151:$CB$151,0)),0)+IFERROR(INDEX('Hoja de Trabajo para listado'!$DE$153:$DG$274,MATCH($A938,'Hoja de Trabajo para listado'!$DE$153:$DE$1048576,0),MATCH((CUADRO!K$5&amp;$E938),'Hoja de Trabajo para listado'!$DE$151:$DG$151,0)),0)+IFERROR(INDEX('Hoja de Trabajo para listado'!$CD$155:$DC$1048576,MATCH($A938,'Hoja de Trabajo para listado'!$CD$155:$CD$1048576,0),MATCH((CUADRO!K$5&amp;$E938),'Hoja de Trabajo para listado'!$CD$151:$DC$151,0)),0)</f>
        <v>0</v>
      </c>
      <c r="L938" s="314">
        <f ca="1">+IFERROR(INDEX('Hoja de Trabajo para listado'!$A$155:$Z$1048576,MATCH($A938,'Hoja de Trabajo para listado'!$A$155:$A$1048576,0),MATCH((CUADRO!L$5&amp;$E938),'Hoja de Trabajo para listado'!$A$151:$Z$151,0)),0)+IFERROR(INDEX('Hoja de Trabajo para listado'!$AB$155:$BA$1048576,MATCH($A938,'Hoja de Trabajo para listado'!$AB$155:$AB$1048576,0),MATCH((CUADRO!L$5&amp;$E938),'Hoja de Trabajo para listado'!$AB$151:$BA$151,0)),0)+IFERROR(INDEX('Hoja de Trabajo para listado'!$BC$155:$CB$1048576,MATCH($A938,'Hoja de Trabajo para listado'!$BC$155:$BC$1048576,0),MATCH((CUADRO!L$5&amp;$E938),'Hoja de Trabajo para listado'!$BC$151:$CB$151,0)),0)+IFERROR(INDEX('Hoja de Trabajo para listado'!$DE$153:$DG$274,MATCH($A938,'Hoja de Trabajo para listado'!$DE$153:$DE$1048576,0),MATCH((CUADRO!L$5&amp;$E938),'Hoja de Trabajo para listado'!$DE$151:$DG$151,0)),0)+IFERROR(INDEX('Hoja de Trabajo para listado'!$CD$155:$DC$1048576,MATCH($A938,'Hoja de Trabajo para listado'!$CD$155:$CD$1048576,0),MATCH((CUADRO!L$5&amp;$E938),'Hoja de Trabajo para listado'!$CD$151:$DC$151,0)),0)</f>
        <v>0</v>
      </c>
      <c r="M938" s="314">
        <f ca="1">+IFERROR(INDEX('Hoja de Trabajo para listado'!$A$155:$Z$1048576,MATCH($A938,'Hoja de Trabajo para listado'!$A$155:$A$1048576,0),MATCH((CUADRO!M$5&amp;$E938),'Hoja de Trabajo para listado'!$A$151:$Z$151,0)),0)+IFERROR(INDEX('Hoja de Trabajo para listado'!$AB$155:$BA$1048576,MATCH($A938,'Hoja de Trabajo para listado'!$AB$155:$AB$1048576,0),MATCH((CUADRO!M$5&amp;$E938),'Hoja de Trabajo para listado'!$AB$151:$BA$151,0)),0)+IFERROR(INDEX('Hoja de Trabajo para listado'!$BC$155:$CB$1048576,MATCH($A938,'Hoja de Trabajo para listado'!$BC$155:$BC$1048576,0),MATCH((CUADRO!M$5&amp;$E938),'Hoja de Trabajo para listado'!$BC$151:$CB$151,0)),0)+IFERROR(INDEX('Hoja de Trabajo para listado'!$DE$153:$DG$274,MATCH($A938,'Hoja de Trabajo para listado'!$DE$153:$DE$1048576,0),MATCH((CUADRO!M$5&amp;$E938),'Hoja de Trabajo para listado'!$DE$151:$DG$151,0)),0)+IFERROR(INDEX('Hoja de Trabajo para listado'!$CD$155:$DC$1048576,MATCH($A938,'Hoja de Trabajo para listado'!$CD$155:$CD$1048576,0),MATCH((CUADRO!M$5&amp;$E938),'Hoja de Trabajo para listado'!$CD$151:$DC$151,0)),0)</f>
        <v>0</v>
      </c>
      <c r="N938" s="314">
        <f ca="1">+IFERROR(INDEX('Hoja de Trabajo para listado'!$A$155:$Z$1048576,MATCH($A938,'Hoja de Trabajo para listado'!$A$155:$A$1048576,0),MATCH((CUADRO!N$5&amp;$E938),'Hoja de Trabajo para listado'!$A$151:$Z$151,0)),0)+IFERROR(INDEX('Hoja de Trabajo para listado'!$AB$155:$BA$1048576,MATCH($A938,'Hoja de Trabajo para listado'!$AB$155:$AB$1048576,0),MATCH((CUADRO!N$5&amp;$E938),'Hoja de Trabajo para listado'!$AB$151:$BA$151,0)),0)+IFERROR(INDEX('Hoja de Trabajo para listado'!$BC$155:$CB$1048576,MATCH($A938,'Hoja de Trabajo para listado'!$BC$155:$BC$1048576,0),MATCH((CUADRO!N$5&amp;$E938),'Hoja de Trabajo para listado'!$BC$151:$CB$151,0)),0)+IFERROR(INDEX('Hoja de Trabajo para listado'!$DE$153:$DG$274,MATCH($A938,'Hoja de Trabajo para listado'!$DE$153:$DE$1048576,0),MATCH((CUADRO!N$5&amp;$E938),'Hoja de Trabajo para listado'!$DE$151:$DG$151,0)),0)+IFERROR(INDEX('Hoja de Trabajo para listado'!$CD$155:$DC$1048576,MATCH($A938,'Hoja de Trabajo para listado'!$CD$155:$CD$1048576,0),MATCH((CUADRO!N$5&amp;$E938),'Hoja de Trabajo para listado'!$CD$151:$DC$151,0)),0)</f>
        <v>0</v>
      </c>
      <c r="O938" s="314">
        <f ca="1">+IFERROR(INDEX('Hoja de Trabajo para listado'!$A$155:$Z$1048576,MATCH($A938,'Hoja de Trabajo para listado'!$A$155:$A$1048576,0),MATCH((CUADRO!O$5&amp;$E938),'Hoja de Trabajo para listado'!$A$151:$Z$151,0)),0)+IFERROR(INDEX('Hoja de Trabajo para listado'!$AB$155:$BA$1048576,MATCH($A938,'Hoja de Trabajo para listado'!$AB$155:$AB$1048576,0),MATCH((CUADRO!O$5&amp;$E938),'Hoja de Trabajo para listado'!$AB$151:$BA$151,0)),0)+IFERROR(INDEX('Hoja de Trabajo para listado'!$BC$155:$CB$1048576,MATCH($A938,'Hoja de Trabajo para listado'!$BC$155:$BC$1048576,0),MATCH((CUADRO!O$5&amp;$E938),'Hoja de Trabajo para listado'!$BC$151:$CB$151,0)),0)+IFERROR(INDEX('Hoja de Trabajo para listado'!$DE$153:$DG$274,MATCH($A938,'Hoja de Trabajo para listado'!$DE$153:$DE$1048576,0),MATCH((CUADRO!O$5&amp;$E938),'Hoja de Trabajo para listado'!$DE$151:$DG$151,0)),0)+IFERROR(INDEX('Hoja de Trabajo para listado'!$CD$155:$DC$1048576,MATCH($A938,'Hoja de Trabajo para listado'!$CD$155:$CD$1048576,0),MATCH((CUADRO!O$5&amp;$E938),'Hoja de Trabajo para listado'!$CD$151:$DC$151,0)),0)</f>
        <v>0</v>
      </c>
      <c r="P938" s="314">
        <f ca="1">+IFERROR(INDEX('Hoja de Trabajo para listado'!$A$155:$Z$1048576,MATCH($A938,'Hoja de Trabajo para listado'!$A$155:$A$1048576,0),MATCH((CUADRO!P$5&amp;$E938),'Hoja de Trabajo para listado'!$A$151:$Z$151,0)),0)+IFERROR(INDEX('Hoja de Trabajo para listado'!$AB$155:$BA$1048576,MATCH($A938,'Hoja de Trabajo para listado'!$AB$155:$AB$1048576,0),MATCH((CUADRO!P$5&amp;$E938),'Hoja de Trabajo para listado'!$AB$151:$BA$151,0)),0)+IFERROR(INDEX('Hoja de Trabajo para listado'!$BC$155:$CB$1048576,MATCH($A938,'Hoja de Trabajo para listado'!$BC$155:$BC$1048576,0),MATCH((CUADRO!P$5&amp;$E938),'Hoja de Trabajo para listado'!$BC$151:$CB$151,0)),0)+IFERROR(INDEX('Hoja de Trabajo para listado'!$DE$153:$DG$274,MATCH($A938,'Hoja de Trabajo para listado'!$DE$153:$DE$1048576,0),MATCH((CUADRO!P$5&amp;$E938),'Hoja de Trabajo para listado'!$DE$151:$DG$151,0)),0)+IFERROR(INDEX('Hoja de Trabajo para listado'!$CD$155:$DC$1048576,MATCH($A938,'Hoja de Trabajo para listado'!$CD$155:$CD$1048576,0),MATCH((CUADRO!P$5&amp;$E938),'Hoja de Trabajo para listado'!$CD$151:$DC$151,0)),0)</f>
        <v>0</v>
      </c>
      <c r="Q938" s="314">
        <f ca="1">+IFERROR(INDEX('Hoja de Trabajo para listado'!$A$155:$Z$1048576,MATCH($A938,'Hoja de Trabajo para listado'!$A$155:$A$1048576,0),MATCH((CUADRO!Q$5&amp;$E938),'Hoja de Trabajo para listado'!$A$151:$Z$151,0)),0)+IFERROR(INDEX('Hoja de Trabajo para listado'!$AB$155:$BA$1048576,MATCH($A938,'Hoja de Trabajo para listado'!$AB$155:$AB$1048576,0),MATCH((CUADRO!Q$5&amp;$E938),'Hoja de Trabajo para listado'!$AB$151:$BA$151,0)),0)+IFERROR(INDEX('Hoja de Trabajo para listado'!$BC$155:$CB$1048576,MATCH($A938,'Hoja de Trabajo para listado'!$BC$155:$BC$1048576,0),MATCH((CUADRO!Q$5&amp;$E938),'Hoja de Trabajo para listado'!$BC$151:$CB$151,0)),0)+IFERROR(INDEX('Hoja de Trabajo para listado'!$DE$153:$DG$274,MATCH($A938,'Hoja de Trabajo para listado'!$DE$153:$DE$1048576,0),MATCH((CUADRO!Q$5&amp;$E938),'Hoja de Trabajo para listado'!$DE$151:$DG$151,0)),0)+IFERROR(INDEX('Hoja de Trabajo para listado'!$CD$155:$DC$1048576,MATCH($A938,'Hoja de Trabajo para listado'!$CD$155:$CD$1048576,0),MATCH((CUADRO!Q$5&amp;$E938),'Hoja de Trabajo para listado'!$CD$151:$DC$151,0)),0)</f>
        <v>0</v>
      </c>
      <c r="R938" s="314">
        <f t="shared" ca="1" si="28"/>
        <v>0</v>
      </c>
      <c r="S938" s="314"/>
      <c r="T938" s="314">
        <f ca="1">+T939</f>
        <v>1620.81</v>
      </c>
      <c r="U938" s="313">
        <f t="shared" si="29"/>
        <v>1</v>
      </c>
      <c r="V938" s="319" t="str">
        <f>+VLOOKUP(A938,bd_lista!$A$3:$E$593,5,FALSE)</f>
        <v>Instituciones Descentralizadas</v>
      </c>
      <c r="W938" s="425" t="str">
        <f>+V938</f>
        <v>Instituciones Descentralizadas</v>
      </c>
    </row>
    <row r="939" spans="1:23" customFormat="1" ht="15" customHeight="1">
      <c r="A939" s="323">
        <v>226</v>
      </c>
      <c r="B939" s="428"/>
      <c r="C939" s="339" t="str">
        <f>+VLOOKUP(A939,bd_lista!$A$3:$C$593,3,FALSE)</f>
        <v>Servicio Estatal de Autonomías</v>
      </c>
      <c r="D939" s="430"/>
      <c r="E939" s="319" t="s">
        <v>1419</v>
      </c>
      <c r="F939" s="316">
        <f ca="1">+IFERROR(INDEX('Hoja de Trabajo para listado'!$A$155:$Z$1048576,MATCH($A939,'Hoja de Trabajo para listado'!$A$155:$A$1048576,0),MATCH((CUADRO!F$5&amp;$E939),'Hoja de Trabajo para listado'!$A$151:$Z$151,0)),0)+IFERROR(INDEX('Hoja de Trabajo para listado'!$AB$155:$BA$1048576,MATCH($A939,'Hoja de Trabajo para listado'!$AB$155:$AB$1048576,0),MATCH((CUADRO!F$5&amp;$E939),'Hoja de Trabajo para listado'!$AB$151:$BA$151,0)),0)+IFERROR(INDEX('Hoja de Trabajo para listado'!$BC$155:$CB$1048576,MATCH($A939,'Hoja de Trabajo para listado'!$BC$155:$BC$1048576,0),MATCH((CUADRO!F$5&amp;$E939),'Hoja de Trabajo para listado'!$BC$151:$CB$151,0)),0)+IFERROR(INDEX('Hoja de Trabajo para listado'!$DE$153:$DG$274,MATCH($A939,'Hoja de Trabajo para listado'!$DE$153:$DE$1048576,0),MATCH((CUADRO!F$5&amp;$E939),'Hoja de Trabajo para listado'!$DE$151:$DG$151,0)),0)+IFERROR(INDEX('Hoja de Trabajo para listado'!$CD$155:$DC$1048576,MATCH($A939,'Hoja de Trabajo para listado'!$CD$155:$CD$1048576,0),MATCH((CUADRO!F$5&amp;$E939),'Hoja de Trabajo para listado'!$CD$151:$DC$151,0)),0)</f>
        <v>1620.81</v>
      </c>
      <c r="G939" s="316">
        <f ca="1">+IFERROR(INDEX('Hoja de Trabajo para listado'!$A$155:$Z$1048576,MATCH($A939,'Hoja de Trabajo para listado'!$A$155:$A$1048576,0),MATCH((CUADRO!G$5&amp;$E939),'Hoja de Trabajo para listado'!$A$151:$Z$151,0)),0)+IFERROR(INDEX('Hoja de Trabajo para listado'!$AB$155:$BA$1048576,MATCH($A939,'Hoja de Trabajo para listado'!$AB$155:$AB$1048576,0),MATCH((CUADRO!G$5&amp;$E939),'Hoja de Trabajo para listado'!$AB$151:$BA$151,0)),0)+IFERROR(INDEX('Hoja de Trabajo para listado'!$BC$155:$CB$1048576,MATCH($A939,'Hoja de Trabajo para listado'!$BC$155:$BC$1048576,0),MATCH((CUADRO!G$5&amp;$E939),'Hoja de Trabajo para listado'!$BC$151:$CB$151,0)),0)+IFERROR(INDEX('Hoja de Trabajo para listado'!$DE$153:$DG$274,MATCH($A939,'Hoja de Trabajo para listado'!$DE$153:$DE$1048576,0),MATCH((CUADRO!G$5&amp;$E939),'Hoja de Trabajo para listado'!$DE$151:$DG$151,0)),0)+IFERROR(INDEX('Hoja de Trabajo para listado'!$CD$155:$DC$1048576,MATCH($A939,'Hoja de Trabajo para listado'!$CD$155:$CD$1048576,0),MATCH((CUADRO!G$5&amp;$E939),'Hoja de Trabajo para listado'!$CD$151:$DC$151,0)),0)</f>
        <v>0</v>
      </c>
      <c r="H939" s="316">
        <f ca="1">+IFERROR(INDEX('Hoja de Trabajo para listado'!$A$155:$Z$1048576,MATCH($A939,'Hoja de Trabajo para listado'!$A$155:$A$1048576,0),MATCH((CUADRO!H$5&amp;$E939),'Hoja de Trabajo para listado'!$A$151:$Z$151,0)),0)+IFERROR(INDEX('Hoja de Trabajo para listado'!$AB$155:$BA$1048576,MATCH($A939,'Hoja de Trabajo para listado'!$AB$155:$AB$1048576,0),MATCH((CUADRO!H$5&amp;$E939),'Hoja de Trabajo para listado'!$AB$151:$BA$151,0)),0)+IFERROR(INDEX('Hoja de Trabajo para listado'!$BC$155:$CB$1048576,MATCH($A939,'Hoja de Trabajo para listado'!$BC$155:$BC$1048576,0),MATCH((CUADRO!H$5&amp;$E939),'Hoja de Trabajo para listado'!$BC$151:$CB$151,0)),0)+IFERROR(INDEX('Hoja de Trabajo para listado'!$DE$153:$DG$274,MATCH($A939,'Hoja de Trabajo para listado'!$DE$153:$DE$1048576,0),MATCH((CUADRO!H$5&amp;$E939),'Hoja de Trabajo para listado'!$DE$151:$DG$151,0)),0)+IFERROR(INDEX('Hoja de Trabajo para listado'!$CD$155:$DC$1048576,MATCH($A939,'Hoja de Trabajo para listado'!$CD$155:$CD$1048576,0),MATCH((CUADRO!H$5&amp;$E939),'Hoja de Trabajo para listado'!$CD$151:$DC$151,0)),0)</f>
        <v>0</v>
      </c>
      <c r="I939" s="316">
        <f ca="1">+IFERROR(INDEX('Hoja de Trabajo para listado'!$A$155:$Z$1048576,MATCH($A939,'Hoja de Trabajo para listado'!$A$155:$A$1048576,0),MATCH((CUADRO!I$5&amp;$E939),'Hoja de Trabajo para listado'!$A$151:$Z$151,0)),0)+IFERROR(INDEX('Hoja de Trabajo para listado'!$AB$155:$BA$1048576,MATCH($A939,'Hoja de Trabajo para listado'!$AB$155:$AB$1048576,0),MATCH((CUADRO!I$5&amp;$E939),'Hoja de Trabajo para listado'!$AB$151:$BA$151,0)),0)+IFERROR(INDEX('Hoja de Trabajo para listado'!$BC$155:$CB$1048576,MATCH($A939,'Hoja de Trabajo para listado'!$BC$155:$BC$1048576,0),MATCH((CUADRO!I$5&amp;$E939),'Hoja de Trabajo para listado'!$BC$151:$CB$151,0)),0)+IFERROR(INDEX('Hoja de Trabajo para listado'!$DE$153:$DG$274,MATCH($A939,'Hoja de Trabajo para listado'!$DE$153:$DE$1048576,0),MATCH((CUADRO!I$5&amp;$E939),'Hoja de Trabajo para listado'!$DE$151:$DG$151,0)),0)+IFERROR(INDEX('Hoja de Trabajo para listado'!$CD$155:$DC$1048576,MATCH($A939,'Hoja de Trabajo para listado'!$CD$155:$CD$1048576,0),MATCH((CUADRO!I$5&amp;$E939),'Hoja de Trabajo para listado'!$CD$151:$DC$151,0)),0)</f>
        <v>0</v>
      </c>
      <c r="J939" s="316">
        <f ca="1">+IFERROR(INDEX('Hoja de Trabajo para listado'!$A$155:$Z$1048576,MATCH($A939,'Hoja de Trabajo para listado'!$A$155:$A$1048576,0),MATCH((CUADRO!J$5&amp;$E939),'Hoja de Trabajo para listado'!$A$151:$Z$151,0)),0)+IFERROR(INDEX('Hoja de Trabajo para listado'!$AB$155:$BA$1048576,MATCH($A939,'Hoja de Trabajo para listado'!$AB$155:$AB$1048576,0),MATCH((CUADRO!J$5&amp;$E939),'Hoja de Trabajo para listado'!$AB$151:$BA$151,0)),0)+IFERROR(INDEX('Hoja de Trabajo para listado'!$BC$155:$CB$1048576,MATCH($A939,'Hoja de Trabajo para listado'!$BC$155:$BC$1048576,0),MATCH((CUADRO!J$5&amp;$E939),'Hoja de Trabajo para listado'!$BC$151:$CB$151,0)),0)+IFERROR(INDEX('Hoja de Trabajo para listado'!$DE$153:$DG$274,MATCH($A939,'Hoja de Trabajo para listado'!$DE$153:$DE$1048576,0),MATCH((CUADRO!J$5&amp;$E939),'Hoja de Trabajo para listado'!$DE$151:$DG$151,0)),0)+IFERROR(INDEX('Hoja de Trabajo para listado'!$CD$155:$DC$1048576,MATCH($A939,'Hoja de Trabajo para listado'!$CD$155:$CD$1048576,0),MATCH((CUADRO!J$5&amp;$E939),'Hoja de Trabajo para listado'!$CD$151:$DC$151,0)),0)</f>
        <v>0</v>
      </c>
      <c r="K939" s="314">
        <f ca="1">+IFERROR(INDEX('Hoja de Trabajo para listado'!$A$155:$Z$1048576,MATCH($A939,'Hoja de Trabajo para listado'!$A$155:$A$1048576,0),MATCH((CUADRO!K$5&amp;$E939),'Hoja de Trabajo para listado'!$A$151:$Z$151,0)),0)+IFERROR(INDEX('Hoja de Trabajo para listado'!$AB$155:$BA$1048576,MATCH($A939,'Hoja de Trabajo para listado'!$AB$155:$AB$1048576,0),MATCH((CUADRO!K$5&amp;$E939),'Hoja de Trabajo para listado'!$AB$151:$BA$151,0)),0)+IFERROR(INDEX('Hoja de Trabajo para listado'!$BC$155:$CB$1048576,MATCH($A939,'Hoja de Trabajo para listado'!$BC$155:$BC$1048576,0),MATCH((CUADRO!K$5&amp;$E939),'Hoja de Trabajo para listado'!$BC$151:$CB$151,0)),0)+IFERROR(INDEX('Hoja de Trabajo para listado'!$DE$153:$DG$274,MATCH($A939,'Hoja de Trabajo para listado'!$DE$153:$DE$1048576,0),MATCH((CUADRO!K$5&amp;$E939),'Hoja de Trabajo para listado'!$DE$151:$DG$151,0)),0)+IFERROR(INDEX('Hoja de Trabajo para listado'!$CD$155:$DC$1048576,MATCH($A939,'Hoja de Trabajo para listado'!$CD$155:$CD$1048576,0),MATCH((CUADRO!K$5&amp;$E939),'Hoja de Trabajo para listado'!$CD$151:$DC$151,0)),0)</f>
        <v>0</v>
      </c>
      <c r="L939" s="314">
        <f ca="1">+IFERROR(INDEX('Hoja de Trabajo para listado'!$A$155:$Z$1048576,MATCH($A939,'Hoja de Trabajo para listado'!$A$155:$A$1048576,0),MATCH((CUADRO!L$5&amp;$E939),'Hoja de Trabajo para listado'!$A$151:$Z$151,0)),0)+IFERROR(INDEX('Hoja de Trabajo para listado'!$AB$155:$BA$1048576,MATCH($A939,'Hoja de Trabajo para listado'!$AB$155:$AB$1048576,0),MATCH((CUADRO!L$5&amp;$E939),'Hoja de Trabajo para listado'!$AB$151:$BA$151,0)),0)+IFERROR(INDEX('Hoja de Trabajo para listado'!$BC$155:$CB$1048576,MATCH($A939,'Hoja de Trabajo para listado'!$BC$155:$BC$1048576,0),MATCH((CUADRO!L$5&amp;$E939),'Hoja de Trabajo para listado'!$BC$151:$CB$151,0)),0)+IFERROR(INDEX('Hoja de Trabajo para listado'!$DE$153:$DG$274,MATCH($A939,'Hoja de Trabajo para listado'!$DE$153:$DE$1048576,0),MATCH((CUADRO!L$5&amp;$E939),'Hoja de Trabajo para listado'!$DE$151:$DG$151,0)),0)+IFERROR(INDEX('Hoja de Trabajo para listado'!$CD$155:$DC$1048576,MATCH($A939,'Hoja de Trabajo para listado'!$CD$155:$CD$1048576,0),MATCH((CUADRO!L$5&amp;$E939),'Hoja de Trabajo para listado'!$CD$151:$DC$151,0)),0)</f>
        <v>0</v>
      </c>
      <c r="M939" s="314">
        <f ca="1">+IFERROR(INDEX('Hoja de Trabajo para listado'!$A$155:$Z$1048576,MATCH($A939,'Hoja de Trabajo para listado'!$A$155:$A$1048576,0),MATCH((CUADRO!M$5&amp;$E939),'Hoja de Trabajo para listado'!$A$151:$Z$151,0)),0)+IFERROR(INDEX('Hoja de Trabajo para listado'!$AB$155:$BA$1048576,MATCH($A939,'Hoja de Trabajo para listado'!$AB$155:$AB$1048576,0),MATCH((CUADRO!M$5&amp;$E939),'Hoja de Trabajo para listado'!$AB$151:$BA$151,0)),0)+IFERROR(INDEX('Hoja de Trabajo para listado'!$BC$155:$CB$1048576,MATCH($A939,'Hoja de Trabajo para listado'!$BC$155:$BC$1048576,0),MATCH((CUADRO!M$5&amp;$E939),'Hoja de Trabajo para listado'!$BC$151:$CB$151,0)),0)+IFERROR(INDEX('Hoja de Trabajo para listado'!$DE$153:$DG$274,MATCH($A939,'Hoja de Trabajo para listado'!$DE$153:$DE$1048576,0),MATCH((CUADRO!M$5&amp;$E939),'Hoja de Trabajo para listado'!$DE$151:$DG$151,0)),0)+IFERROR(INDEX('Hoja de Trabajo para listado'!$CD$155:$DC$1048576,MATCH($A939,'Hoja de Trabajo para listado'!$CD$155:$CD$1048576,0),MATCH((CUADRO!M$5&amp;$E939),'Hoja de Trabajo para listado'!$CD$151:$DC$151,0)),0)</f>
        <v>0</v>
      </c>
      <c r="N939" s="314">
        <f ca="1">+IFERROR(INDEX('Hoja de Trabajo para listado'!$A$155:$Z$1048576,MATCH($A939,'Hoja de Trabajo para listado'!$A$155:$A$1048576,0),MATCH((CUADRO!N$5&amp;$E939),'Hoja de Trabajo para listado'!$A$151:$Z$151,0)),0)+IFERROR(INDEX('Hoja de Trabajo para listado'!$AB$155:$BA$1048576,MATCH($A939,'Hoja de Trabajo para listado'!$AB$155:$AB$1048576,0),MATCH((CUADRO!N$5&amp;$E939),'Hoja de Trabajo para listado'!$AB$151:$BA$151,0)),0)+IFERROR(INDEX('Hoja de Trabajo para listado'!$BC$155:$CB$1048576,MATCH($A939,'Hoja de Trabajo para listado'!$BC$155:$BC$1048576,0),MATCH((CUADRO!N$5&amp;$E939),'Hoja de Trabajo para listado'!$BC$151:$CB$151,0)),0)+IFERROR(INDEX('Hoja de Trabajo para listado'!$DE$153:$DG$274,MATCH($A939,'Hoja de Trabajo para listado'!$DE$153:$DE$1048576,0),MATCH((CUADRO!N$5&amp;$E939),'Hoja de Trabajo para listado'!$DE$151:$DG$151,0)),0)+IFERROR(INDEX('Hoja de Trabajo para listado'!$CD$155:$DC$1048576,MATCH($A939,'Hoja de Trabajo para listado'!$CD$155:$CD$1048576,0),MATCH((CUADRO!N$5&amp;$E939),'Hoja de Trabajo para listado'!$CD$151:$DC$151,0)),0)</f>
        <v>0</v>
      </c>
      <c r="O939" s="314">
        <f ca="1">+IFERROR(INDEX('Hoja de Trabajo para listado'!$A$155:$Z$1048576,MATCH($A939,'Hoja de Trabajo para listado'!$A$155:$A$1048576,0),MATCH((CUADRO!O$5&amp;$E939),'Hoja de Trabajo para listado'!$A$151:$Z$151,0)),0)+IFERROR(INDEX('Hoja de Trabajo para listado'!$AB$155:$BA$1048576,MATCH($A939,'Hoja de Trabajo para listado'!$AB$155:$AB$1048576,0),MATCH((CUADRO!O$5&amp;$E939),'Hoja de Trabajo para listado'!$AB$151:$BA$151,0)),0)+IFERROR(INDEX('Hoja de Trabajo para listado'!$BC$155:$CB$1048576,MATCH($A939,'Hoja de Trabajo para listado'!$BC$155:$BC$1048576,0),MATCH((CUADRO!O$5&amp;$E939),'Hoja de Trabajo para listado'!$BC$151:$CB$151,0)),0)+IFERROR(INDEX('Hoja de Trabajo para listado'!$DE$153:$DG$274,MATCH($A939,'Hoja de Trabajo para listado'!$DE$153:$DE$1048576,0),MATCH((CUADRO!O$5&amp;$E939),'Hoja de Trabajo para listado'!$DE$151:$DG$151,0)),0)+IFERROR(INDEX('Hoja de Trabajo para listado'!$CD$155:$DC$1048576,MATCH($A939,'Hoja de Trabajo para listado'!$CD$155:$CD$1048576,0),MATCH((CUADRO!O$5&amp;$E939),'Hoja de Trabajo para listado'!$CD$151:$DC$151,0)),0)</f>
        <v>0</v>
      </c>
      <c r="P939" s="314">
        <f ca="1">+IFERROR(INDEX('Hoja de Trabajo para listado'!$A$155:$Z$1048576,MATCH($A939,'Hoja de Trabajo para listado'!$A$155:$A$1048576,0),MATCH((CUADRO!P$5&amp;$E939),'Hoja de Trabajo para listado'!$A$151:$Z$151,0)),0)+IFERROR(INDEX('Hoja de Trabajo para listado'!$AB$155:$BA$1048576,MATCH($A939,'Hoja de Trabajo para listado'!$AB$155:$AB$1048576,0),MATCH((CUADRO!P$5&amp;$E939),'Hoja de Trabajo para listado'!$AB$151:$BA$151,0)),0)+IFERROR(INDEX('Hoja de Trabajo para listado'!$BC$155:$CB$1048576,MATCH($A939,'Hoja de Trabajo para listado'!$BC$155:$BC$1048576,0),MATCH((CUADRO!P$5&amp;$E939),'Hoja de Trabajo para listado'!$BC$151:$CB$151,0)),0)+IFERROR(INDEX('Hoja de Trabajo para listado'!$DE$153:$DG$274,MATCH($A939,'Hoja de Trabajo para listado'!$DE$153:$DE$1048576,0),MATCH((CUADRO!P$5&amp;$E939),'Hoja de Trabajo para listado'!$DE$151:$DG$151,0)),0)+IFERROR(INDEX('Hoja de Trabajo para listado'!$CD$155:$DC$1048576,MATCH($A939,'Hoja de Trabajo para listado'!$CD$155:$CD$1048576,0),MATCH((CUADRO!P$5&amp;$E939),'Hoja de Trabajo para listado'!$CD$151:$DC$151,0)),0)</f>
        <v>0</v>
      </c>
      <c r="Q939" s="314">
        <f ca="1">+IFERROR(INDEX('Hoja de Trabajo para listado'!$A$155:$Z$1048576,MATCH($A939,'Hoja de Trabajo para listado'!$A$155:$A$1048576,0),MATCH((CUADRO!Q$5&amp;$E939),'Hoja de Trabajo para listado'!$A$151:$Z$151,0)),0)+IFERROR(INDEX('Hoja de Trabajo para listado'!$AB$155:$BA$1048576,MATCH($A939,'Hoja de Trabajo para listado'!$AB$155:$AB$1048576,0),MATCH((CUADRO!Q$5&amp;$E939),'Hoja de Trabajo para listado'!$AB$151:$BA$151,0)),0)+IFERROR(INDEX('Hoja de Trabajo para listado'!$BC$155:$CB$1048576,MATCH($A939,'Hoja de Trabajo para listado'!$BC$155:$BC$1048576,0),MATCH((CUADRO!Q$5&amp;$E939),'Hoja de Trabajo para listado'!$BC$151:$CB$151,0)),0)+IFERROR(INDEX('Hoja de Trabajo para listado'!$DE$153:$DG$274,MATCH($A939,'Hoja de Trabajo para listado'!$DE$153:$DE$1048576,0),MATCH((CUADRO!Q$5&amp;$E939),'Hoja de Trabajo para listado'!$DE$151:$DG$151,0)),0)+IFERROR(INDEX('Hoja de Trabajo para listado'!$CD$155:$DC$1048576,MATCH($A939,'Hoja de Trabajo para listado'!$CD$155:$CD$1048576,0),MATCH((CUADRO!Q$5&amp;$E939),'Hoja de Trabajo para listado'!$CD$151:$DC$151,0)),0)</f>
        <v>0</v>
      </c>
      <c r="R939" s="316">
        <f t="shared" ca="1" si="28"/>
        <v>1620.81</v>
      </c>
      <c r="S939" s="316">
        <f ca="1">+R938+R939</f>
        <v>1620.81</v>
      </c>
      <c r="T939" s="314">
        <f ca="1">+S939</f>
        <v>1620.81</v>
      </c>
      <c r="U939" s="348">
        <f t="shared" si="29"/>
        <v>2</v>
      </c>
      <c r="V939" s="319" t="str">
        <f>+VLOOKUP(A939,bd_lista!$A$3:$E$593,5,FALSE)</f>
        <v>Instituciones Descentralizadas</v>
      </c>
      <c r="W939" s="426"/>
    </row>
    <row r="940" spans="1:23" customFormat="1" ht="15" customHeight="1">
      <c r="A940" s="323">
        <v>324</v>
      </c>
      <c r="B940" s="427">
        <f>+A940</f>
        <v>324</v>
      </c>
      <c r="C940" s="318" t="str">
        <f>+VLOOKUP(A940,bd_lista!$A$3:$C$593,3,FALSE)</f>
        <v>Escuela Boliviana Intercultural de Música</v>
      </c>
      <c r="D940" s="429" t="str">
        <f>+C940</f>
        <v>Escuela Boliviana Intercultural de Música</v>
      </c>
      <c r="E940" s="339" t="s">
        <v>1418</v>
      </c>
      <c r="F940" s="314">
        <f ca="1">+IFERROR(INDEX('Hoja de Trabajo para listado'!$A$155:$Z$1048576,MATCH($A940,'Hoja de Trabajo para listado'!$A$155:$A$1048576,0),MATCH((CUADRO!F$5&amp;$E940),'Hoja de Trabajo para listado'!$A$151:$Z$151,0)),0)+IFERROR(INDEX('Hoja de Trabajo para listado'!$AB$155:$BA$1048576,MATCH($A940,'Hoja de Trabajo para listado'!$AB$155:$AB$1048576,0),MATCH((CUADRO!F$5&amp;$E940),'Hoja de Trabajo para listado'!$AB$151:$BA$151,0)),0)+IFERROR(INDEX('Hoja de Trabajo para listado'!$BC$155:$CB$1048576,MATCH($A940,'Hoja de Trabajo para listado'!$BC$155:$BC$1048576,0),MATCH((CUADRO!F$5&amp;$E940),'Hoja de Trabajo para listado'!$BC$151:$CB$151,0)),0)+IFERROR(INDEX('Hoja de Trabajo para listado'!$DE$153:$DG$274,MATCH($A940,'Hoja de Trabajo para listado'!$DE$153:$DE$1048576,0),MATCH((CUADRO!F$5&amp;$E940),'Hoja de Trabajo para listado'!$DE$151:$DG$151,0)),0)+IFERROR(INDEX('Hoja de Trabajo para listado'!$CD$155:$DC$1048576,MATCH($A940,'Hoja de Trabajo para listado'!$CD$155:$CD$1048576,0),MATCH((CUADRO!F$5&amp;$E940),'Hoja de Trabajo para listado'!$CD$151:$DC$151,0)),0)</f>
        <v>0</v>
      </c>
      <c r="G940" s="314">
        <f ca="1">+IFERROR(INDEX('Hoja de Trabajo para listado'!$A$155:$Z$1048576,MATCH($A940,'Hoja de Trabajo para listado'!$A$155:$A$1048576,0),MATCH((CUADRO!G$5&amp;$E940),'Hoja de Trabajo para listado'!$A$151:$Z$151,0)),0)+IFERROR(INDEX('Hoja de Trabajo para listado'!$AB$155:$BA$1048576,MATCH($A940,'Hoja de Trabajo para listado'!$AB$155:$AB$1048576,0),MATCH((CUADRO!G$5&amp;$E940),'Hoja de Trabajo para listado'!$AB$151:$BA$151,0)),0)+IFERROR(INDEX('Hoja de Trabajo para listado'!$BC$155:$CB$1048576,MATCH($A940,'Hoja de Trabajo para listado'!$BC$155:$BC$1048576,0),MATCH((CUADRO!G$5&amp;$E940),'Hoja de Trabajo para listado'!$BC$151:$CB$151,0)),0)+IFERROR(INDEX('Hoja de Trabajo para listado'!$DE$153:$DG$274,MATCH($A940,'Hoja de Trabajo para listado'!$DE$153:$DE$1048576,0),MATCH((CUADRO!G$5&amp;$E940),'Hoja de Trabajo para listado'!$DE$151:$DG$151,0)),0)+IFERROR(INDEX('Hoja de Trabajo para listado'!$CD$155:$DC$1048576,MATCH($A940,'Hoja de Trabajo para listado'!$CD$155:$CD$1048576,0),MATCH((CUADRO!G$5&amp;$E940),'Hoja de Trabajo para listado'!$CD$151:$DC$151,0)),0)</f>
        <v>0</v>
      </c>
      <c r="H940" s="314">
        <f ca="1">+IFERROR(INDEX('Hoja de Trabajo para listado'!$A$155:$Z$1048576,MATCH($A940,'Hoja de Trabajo para listado'!$A$155:$A$1048576,0),MATCH((CUADRO!H$5&amp;$E940),'Hoja de Trabajo para listado'!$A$151:$Z$151,0)),0)+IFERROR(INDEX('Hoja de Trabajo para listado'!$AB$155:$BA$1048576,MATCH($A940,'Hoja de Trabajo para listado'!$AB$155:$AB$1048576,0),MATCH((CUADRO!H$5&amp;$E940),'Hoja de Trabajo para listado'!$AB$151:$BA$151,0)),0)+IFERROR(INDEX('Hoja de Trabajo para listado'!$BC$155:$CB$1048576,MATCH($A940,'Hoja de Trabajo para listado'!$BC$155:$BC$1048576,0),MATCH((CUADRO!H$5&amp;$E940),'Hoja de Trabajo para listado'!$BC$151:$CB$151,0)),0)+IFERROR(INDEX('Hoja de Trabajo para listado'!$DE$153:$DG$274,MATCH($A940,'Hoja de Trabajo para listado'!$DE$153:$DE$1048576,0),MATCH((CUADRO!H$5&amp;$E940),'Hoja de Trabajo para listado'!$DE$151:$DG$151,0)),0)+IFERROR(INDEX('Hoja de Trabajo para listado'!$CD$155:$DC$1048576,MATCH($A940,'Hoja de Trabajo para listado'!$CD$155:$CD$1048576,0),MATCH((CUADRO!H$5&amp;$E940),'Hoja de Trabajo para listado'!$CD$151:$DC$151,0)),0)</f>
        <v>0</v>
      </c>
      <c r="I940" s="314">
        <f ca="1">+IFERROR(INDEX('Hoja de Trabajo para listado'!$A$155:$Z$1048576,MATCH($A940,'Hoja de Trabajo para listado'!$A$155:$A$1048576,0),MATCH((CUADRO!I$5&amp;$E940),'Hoja de Trabajo para listado'!$A$151:$Z$151,0)),0)+IFERROR(INDEX('Hoja de Trabajo para listado'!$AB$155:$BA$1048576,MATCH($A940,'Hoja de Trabajo para listado'!$AB$155:$AB$1048576,0),MATCH((CUADRO!I$5&amp;$E940),'Hoja de Trabajo para listado'!$AB$151:$BA$151,0)),0)+IFERROR(INDEX('Hoja de Trabajo para listado'!$BC$155:$CB$1048576,MATCH($A940,'Hoja de Trabajo para listado'!$BC$155:$BC$1048576,0),MATCH((CUADRO!I$5&amp;$E940),'Hoja de Trabajo para listado'!$BC$151:$CB$151,0)),0)+IFERROR(INDEX('Hoja de Trabajo para listado'!$DE$153:$DG$274,MATCH($A940,'Hoja de Trabajo para listado'!$DE$153:$DE$1048576,0),MATCH((CUADRO!I$5&amp;$E940),'Hoja de Trabajo para listado'!$DE$151:$DG$151,0)),0)+IFERROR(INDEX('Hoja de Trabajo para listado'!$CD$155:$DC$1048576,MATCH($A940,'Hoja de Trabajo para listado'!$CD$155:$CD$1048576,0),MATCH((CUADRO!I$5&amp;$E940),'Hoja de Trabajo para listado'!$CD$151:$DC$151,0)),0)</f>
        <v>0</v>
      </c>
      <c r="J940" s="314">
        <f ca="1">+IFERROR(INDEX('Hoja de Trabajo para listado'!$A$155:$Z$1048576,MATCH($A940,'Hoja de Trabajo para listado'!$A$155:$A$1048576,0),MATCH((CUADRO!J$5&amp;$E940),'Hoja de Trabajo para listado'!$A$151:$Z$151,0)),0)+IFERROR(INDEX('Hoja de Trabajo para listado'!$AB$155:$BA$1048576,MATCH($A940,'Hoja de Trabajo para listado'!$AB$155:$AB$1048576,0),MATCH((CUADRO!J$5&amp;$E940),'Hoja de Trabajo para listado'!$AB$151:$BA$151,0)),0)+IFERROR(INDEX('Hoja de Trabajo para listado'!$BC$155:$CB$1048576,MATCH($A940,'Hoja de Trabajo para listado'!$BC$155:$BC$1048576,0),MATCH((CUADRO!J$5&amp;$E940),'Hoja de Trabajo para listado'!$BC$151:$CB$151,0)),0)+IFERROR(INDEX('Hoja de Trabajo para listado'!$DE$153:$DG$274,MATCH($A940,'Hoja de Trabajo para listado'!$DE$153:$DE$1048576,0),MATCH((CUADRO!J$5&amp;$E940),'Hoja de Trabajo para listado'!$DE$151:$DG$151,0)),0)+IFERROR(INDEX('Hoja de Trabajo para listado'!$CD$155:$DC$1048576,MATCH($A940,'Hoja de Trabajo para listado'!$CD$155:$CD$1048576,0),MATCH((CUADRO!J$5&amp;$E940),'Hoja de Trabajo para listado'!$CD$151:$DC$151,0)),0)</f>
        <v>0</v>
      </c>
      <c r="K940" s="314">
        <f ca="1">+IFERROR(INDEX('Hoja de Trabajo para listado'!$A$155:$Z$1048576,MATCH($A940,'Hoja de Trabajo para listado'!$A$155:$A$1048576,0),MATCH((CUADRO!K$5&amp;$E940),'Hoja de Trabajo para listado'!$A$151:$Z$151,0)),0)+IFERROR(INDEX('Hoja de Trabajo para listado'!$AB$155:$BA$1048576,MATCH($A940,'Hoja de Trabajo para listado'!$AB$155:$AB$1048576,0),MATCH((CUADRO!K$5&amp;$E940),'Hoja de Trabajo para listado'!$AB$151:$BA$151,0)),0)+IFERROR(INDEX('Hoja de Trabajo para listado'!$BC$155:$CB$1048576,MATCH($A940,'Hoja de Trabajo para listado'!$BC$155:$BC$1048576,0),MATCH((CUADRO!K$5&amp;$E940),'Hoja de Trabajo para listado'!$BC$151:$CB$151,0)),0)+IFERROR(INDEX('Hoja de Trabajo para listado'!$DE$153:$DG$274,MATCH($A940,'Hoja de Trabajo para listado'!$DE$153:$DE$1048576,0),MATCH((CUADRO!K$5&amp;$E940),'Hoja de Trabajo para listado'!$DE$151:$DG$151,0)),0)+IFERROR(INDEX('Hoja de Trabajo para listado'!$CD$155:$DC$1048576,MATCH($A940,'Hoja de Trabajo para listado'!$CD$155:$CD$1048576,0),MATCH((CUADRO!K$5&amp;$E940),'Hoja de Trabajo para listado'!$CD$151:$DC$151,0)),0)</f>
        <v>0</v>
      </c>
      <c r="L940" s="314">
        <f ca="1">+IFERROR(INDEX('Hoja de Trabajo para listado'!$A$155:$Z$1048576,MATCH($A940,'Hoja de Trabajo para listado'!$A$155:$A$1048576,0),MATCH((CUADRO!L$5&amp;$E940),'Hoja de Trabajo para listado'!$A$151:$Z$151,0)),0)+IFERROR(INDEX('Hoja de Trabajo para listado'!$AB$155:$BA$1048576,MATCH($A940,'Hoja de Trabajo para listado'!$AB$155:$AB$1048576,0),MATCH((CUADRO!L$5&amp;$E940),'Hoja de Trabajo para listado'!$AB$151:$BA$151,0)),0)+IFERROR(INDEX('Hoja de Trabajo para listado'!$BC$155:$CB$1048576,MATCH($A940,'Hoja de Trabajo para listado'!$BC$155:$BC$1048576,0),MATCH((CUADRO!L$5&amp;$E940),'Hoja de Trabajo para listado'!$BC$151:$CB$151,0)),0)+IFERROR(INDEX('Hoja de Trabajo para listado'!$DE$153:$DG$274,MATCH($A940,'Hoja de Trabajo para listado'!$DE$153:$DE$1048576,0),MATCH((CUADRO!L$5&amp;$E940),'Hoja de Trabajo para listado'!$DE$151:$DG$151,0)),0)+IFERROR(INDEX('Hoja de Trabajo para listado'!$CD$155:$DC$1048576,MATCH($A940,'Hoja de Trabajo para listado'!$CD$155:$CD$1048576,0),MATCH((CUADRO!L$5&amp;$E940),'Hoja de Trabajo para listado'!$CD$151:$DC$151,0)),0)</f>
        <v>0</v>
      </c>
      <c r="M940" s="314">
        <f ca="1">+IFERROR(INDEX('Hoja de Trabajo para listado'!$A$155:$Z$1048576,MATCH($A940,'Hoja de Trabajo para listado'!$A$155:$A$1048576,0),MATCH((CUADRO!M$5&amp;$E940),'Hoja de Trabajo para listado'!$A$151:$Z$151,0)),0)+IFERROR(INDEX('Hoja de Trabajo para listado'!$AB$155:$BA$1048576,MATCH($A940,'Hoja de Trabajo para listado'!$AB$155:$AB$1048576,0),MATCH((CUADRO!M$5&amp;$E940),'Hoja de Trabajo para listado'!$AB$151:$BA$151,0)),0)+IFERROR(INDEX('Hoja de Trabajo para listado'!$BC$155:$CB$1048576,MATCH($A940,'Hoja de Trabajo para listado'!$BC$155:$BC$1048576,0),MATCH((CUADRO!M$5&amp;$E940),'Hoja de Trabajo para listado'!$BC$151:$CB$151,0)),0)+IFERROR(INDEX('Hoja de Trabajo para listado'!$DE$153:$DG$274,MATCH($A940,'Hoja de Trabajo para listado'!$DE$153:$DE$1048576,0),MATCH((CUADRO!M$5&amp;$E940),'Hoja de Trabajo para listado'!$DE$151:$DG$151,0)),0)+IFERROR(INDEX('Hoja de Trabajo para listado'!$CD$155:$DC$1048576,MATCH($A940,'Hoja de Trabajo para listado'!$CD$155:$CD$1048576,0),MATCH((CUADRO!M$5&amp;$E940),'Hoja de Trabajo para listado'!$CD$151:$DC$151,0)),0)</f>
        <v>0</v>
      </c>
      <c r="N940" s="314">
        <f ca="1">+IFERROR(INDEX('Hoja de Trabajo para listado'!$A$155:$Z$1048576,MATCH($A940,'Hoja de Trabajo para listado'!$A$155:$A$1048576,0),MATCH((CUADRO!N$5&amp;$E940),'Hoja de Trabajo para listado'!$A$151:$Z$151,0)),0)+IFERROR(INDEX('Hoja de Trabajo para listado'!$AB$155:$BA$1048576,MATCH($A940,'Hoja de Trabajo para listado'!$AB$155:$AB$1048576,0),MATCH((CUADRO!N$5&amp;$E940),'Hoja de Trabajo para listado'!$AB$151:$BA$151,0)),0)+IFERROR(INDEX('Hoja de Trabajo para listado'!$BC$155:$CB$1048576,MATCH($A940,'Hoja de Trabajo para listado'!$BC$155:$BC$1048576,0),MATCH((CUADRO!N$5&amp;$E940),'Hoja de Trabajo para listado'!$BC$151:$CB$151,0)),0)+IFERROR(INDEX('Hoja de Trabajo para listado'!$DE$153:$DG$274,MATCH($A940,'Hoja de Trabajo para listado'!$DE$153:$DE$1048576,0),MATCH((CUADRO!N$5&amp;$E940),'Hoja de Trabajo para listado'!$DE$151:$DG$151,0)),0)+IFERROR(INDEX('Hoja de Trabajo para listado'!$CD$155:$DC$1048576,MATCH($A940,'Hoja de Trabajo para listado'!$CD$155:$CD$1048576,0),MATCH((CUADRO!N$5&amp;$E940),'Hoja de Trabajo para listado'!$CD$151:$DC$151,0)),0)</f>
        <v>0</v>
      </c>
      <c r="O940" s="314">
        <f ca="1">+IFERROR(INDEX('Hoja de Trabajo para listado'!$A$155:$Z$1048576,MATCH($A940,'Hoja de Trabajo para listado'!$A$155:$A$1048576,0),MATCH((CUADRO!O$5&amp;$E940),'Hoja de Trabajo para listado'!$A$151:$Z$151,0)),0)+IFERROR(INDEX('Hoja de Trabajo para listado'!$AB$155:$BA$1048576,MATCH($A940,'Hoja de Trabajo para listado'!$AB$155:$AB$1048576,0),MATCH((CUADRO!O$5&amp;$E940),'Hoja de Trabajo para listado'!$AB$151:$BA$151,0)),0)+IFERROR(INDEX('Hoja de Trabajo para listado'!$BC$155:$CB$1048576,MATCH($A940,'Hoja de Trabajo para listado'!$BC$155:$BC$1048576,0),MATCH((CUADRO!O$5&amp;$E940),'Hoja de Trabajo para listado'!$BC$151:$CB$151,0)),0)+IFERROR(INDEX('Hoja de Trabajo para listado'!$DE$153:$DG$274,MATCH($A940,'Hoja de Trabajo para listado'!$DE$153:$DE$1048576,0),MATCH((CUADRO!O$5&amp;$E940),'Hoja de Trabajo para listado'!$DE$151:$DG$151,0)),0)+IFERROR(INDEX('Hoja de Trabajo para listado'!$CD$155:$DC$1048576,MATCH($A940,'Hoja de Trabajo para listado'!$CD$155:$CD$1048576,0),MATCH((CUADRO!O$5&amp;$E940),'Hoja de Trabajo para listado'!$CD$151:$DC$151,0)),0)</f>
        <v>0</v>
      </c>
      <c r="P940" s="314">
        <f ca="1">+IFERROR(INDEX('Hoja de Trabajo para listado'!$A$155:$Z$1048576,MATCH($A940,'Hoja de Trabajo para listado'!$A$155:$A$1048576,0),MATCH((CUADRO!P$5&amp;$E940),'Hoja de Trabajo para listado'!$A$151:$Z$151,0)),0)+IFERROR(INDEX('Hoja de Trabajo para listado'!$AB$155:$BA$1048576,MATCH($A940,'Hoja de Trabajo para listado'!$AB$155:$AB$1048576,0),MATCH((CUADRO!P$5&amp;$E940),'Hoja de Trabajo para listado'!$AB$151:$BA$151,0)),0)+IFERROR(INDEX('Hoja de Trabajo para listado'!$BC$155:$CB$1048576,MATCH($A940,'Hoja de Trabajo para listado'!$BC$155:$BC$1048576,0),MATCH((CUADRO!P$5&amp;$E940),'Hoja de Trabajo para listado'!$BC$151:$CB$151,0)),0)+IFERROR(INDEX('Hoja de Trabajo para listado'!$DE$153:$DG$274,MATCH($A940,'Hoja de Trabajo para listado'!$DE$153:$DE$1048576,0),MATCH((CUADRO!P$5&amp;$E940),'Hoja de Trabajo para listado'!$DE$151:$DG$151,0)),0)+IFERROR(INDEX('Hoja de Trabajo para listado'!$CD$155:$DC$1048576,MATCH($A940,'Hoja de Trabajo para listado'!$CD$155:$CD$1048576,0),MATCH((CUADRO!P$5&amp;$E940),'Hoja de Trabajo para listado'!$CD$151:$DC$151,0)),0)</f>
        <v>0</v>
      </c>
      <c r="Q940" s="314">
        <f ca="1">+IFERROR(INDEX('Hoja de Trabajo para listado'!$A$155:$Z$1048576,MATCH($A940,'Hoja de Trabajo para listado'!$A$155:$A$1048576,0),MATCH((CUADRO!Q$5&amp;$E940),'Hoja de Trabajo para listado'!$A$151:$Z$151,0)),0)+IFERROR(INDEX('Hoja de Trabajo para listado'!$AB$155:$BA$1048576,MATCH($A940,'Hoja de Trabajo para listado'!$AB$155:$AB$1048576,0),MATCH((CUADRO!Q$5&amp;$E940),'Hoja de Trabajo para listado'!$AB$151:$BA$151,0)),0)+IFERROR(INDEX('Hoja de Trabajo para listado'!$BC$155:$CB$1048576,MATCH($A940,'Hoja de Trabajo para listado'!$BC$155:$BC$1048576,0),MATCH((CUADRO!Q$5&amp;$E940),'Hoja de Trabajo para listado'!$BC$151:$CB$151,0)),0)+IFERROR(INDEX('Hoja de Trabajo para listado'!$DE$153:$DG$274,MATCH($A940,'Hoja de Trabajo para listado'!$DE$153:$DE$1048576,0),MATCH((CUADRO!Q$5&amp;$E940),'Hoja de Trabajo para listado'!$DE$151:$DG$151,0)),0)+IFERROR(INDEX('Hoja de Trabajo para listado'!$CD$155:$DC$1048576,MATCH($A940,'Hoja de Trabajo para listado'!$CD$155:$CD$1048576,0),MATCH((CUADRO!Q$5&amp;$E940),'Hoja de Trabajo para listado'!$CD$151:$DC$151,0)),0)</f>
        <v>0</v>
      </c>
      <c r="R940" s="314">
        <f t="shared" ca="1" si="28"/>
        <v>0</v>
      </c>
      <c r="S940" s="314"/>
      <c r="T940" s="314">
        <f ca="1">+T941</f>
        <v>1000</v>
      </c>
      <c r="U940" s="313">
        <f t="shared" si="29"/>
        <v>1</v>
      </c>
      <c r="V940" s="319" t="str">
        <f>+VLOOKUP(A940,bd_lista!$A$3:$E$593,5,FALSE)</f>
        <v>Instituciones Descentralizadas</v>
      </c>
      <c r="W940" s="425" t="str">
        <f>+V940</f>
        <v>Instituciones Descentralizadas</v>
      </c>
    </row>
    <row r="941" spans="1:23" customFormat="1" ht="15" customHeight="1">
      <c r="A941" s="323">
        <v>324</v>
      </c>
      <c r="B941" s="428"/>
      <c r="C941" s="339" t="str">
        <f>+VLOOKUP(A941,bd_lista!$A$3:$C$593,3,FALSE)</f>
        <v>Escuela Boliviana Intercultural de Música</v>
      </c>
      <c r="D941" s="430"/>
      <c r="E941" s="319" t="s">
        <v>1419</v>
      </c>
      <c r="F941" s="316">
        <f ca="1">+IFERROR(INDEX('Hoja de Trabajo para listado'!$A$155:$Z$1048576,MATCH($A941,'Hoja de Trabajo para listado'!$A$155:$A$1048576,0),MATCH((CUADRO!F$5&amp;$E941),'Hoja de Trabajo para listado'!$A$151:$Z$151,0)),0)+IFERROR(INDEX('Hoja de Trabajo para listado'!$AB$155:$BA$1048576,MATCH($A941,'Hoja de Trabajo para listado'!$AB$155:$AB$1048576,0),MATCH((CUADRO!F$5&amp;$E941),'Hoja de Trabajo para listado'!$AB$151:$BA$151,0)),0)+IFERROR(INDEX('Hoja de Trabajo para listado'!$BC$155:$CB$1048576,MATCH($A941,'Hoja de Trabajo para listado'!$BC$155:$BC$1048576,0),MATCH((CUADRO!F$5&amp;$E941),'Hoja de Trabajo para listado'!$BC$151:$CB$151,0)),0)+IFERROR(INDEX('Hoja de Trabajo para listado'!$DE$153:$DG$274,MATCH($A941,'Hoja de Trabajo para listado'!$DE$153:$DE$1048576,0),MATCH((CUADRO!F$5&amp;$E941),'Hoja de Trabajo para listado'!$DE$151:$DG$151,0)),0)+IFERROR(INDEX('Hoja de Trabajo para listado'!$CD$155:$DC$1048576,MATCH($A941,'Hoja de Trabajo para listado'!$CD$155:$CD$1048576,0),MATCH((CUADRO!F$5&amp;$E941),'Hoja de Trabajo para listado'!$CD$151:$DC$151,0)),0)</f>
        <v>0</v>
      </c>
      <c r="G941" s="316">
        <f ca="1">+IFERROR(INDEX('Hoja de Trabajo para listado'!$A$155:$Z$1048576,MATCH($A941,'Hoja de Trabajo para listado'!$A$155:$A$1048576,0),MATCH((CUADRO!G$5&amp;$E941),'Hoja de Trabajo para listado'!$A$151:$Z$151,0)),0)+IFERROR(INDEX('Hoja de Trabajo para listado'!$AB$155:$BA$1048576,MATCH($A941,'Hoja de Trabajo para listado'!$AB$155:$AB$1048576,0),MATCH((CUADRO!G$5&amp;$E941),'Hoja de Trabajo para listado'!$AB$151:$BA$151,0)),0)+IFERROR(INDEX('Hoja de Trabajo para listado'!$BC$155:$CB$1048576,MATCH($A941,'Hoja de Trabajo para listado'!$BC$155:$BC$1048576,0),MATCH((CUADRO!G$5&amp;$E941),'Hoja de Trabajo para listado'!$BC$151:$CB$151,0)),0)+IFERROR(INDEX('Hoja de Trabajo para listado'!$DE$153:$DG$274,MATCH($A941,'Hoja de Trabajo para listado'!$DE$153:$DE$1048576,0),MATCH((CUADRO!G$5&amp;$E941),'Hoja de Trabajo para listado'!$DE$151:$DG$151,0)),0)+IFERROR(INDEX('Hoja de Trabajo para listado'!$CD$155:$DC$1048576,MATCH($A941,'Hoja de Trabajo para listado'!$CD$155:$CD$1048576,0),MATCH((CUADRO!G$5&amp;$E941),'Hoja de Trabajo para listado'!$CD$151:$DC$151,0)),0)</f>
        <v>0</v>
      </c>
      <c r="H941" s="316">
        <f ca="1">+IFERROR(INDEX('Hoja de Trabajo para listado'!$A$155:$Z$1048576,MATCH($A941,'Hoja de Trabajo para listado'!$A$155:$A$1048576,0),MATCH((CUADRO!H$5&amp;$E941),'Hoja de Trabajo para listado'!$A$151:$Z$151,0)),0)+IFERROR(INDEX('Hoja de Trabajo para listado'!$AB$155:$BA$1048576,MATCH($A941,'Hoja de Trabajo para listado'!$AB$155:$AB$1048576,0),MATCH((CUADRO!H$5&amp;$E941),'Hoja de Trabajo para listado'!$AB$151:$BA$151,0)),0)+IFERROR(INDEX('Hoja de Trabajo para listado'!$BC$155:$CB$1048576,MATCH($A941,'Hoja de Trabajo para listado'!$BC$155:$BC$1048576,0),MATCH((CUADRO!H$5&amp;$E941),'Hoja de Trabajo para listado'!$BC$151:$CB$151,0)),0)+IFERROR(INDEX('Hoja de Trabajo para listado'!$DE$153:$DG$274,MATCH($A941,'Hoja de Trabajo para listado'!$DE$153:$DE$1048576,0),MATCH((CUADRO!H$5&amp;$E941),'Hoja de Trabajo para listado'!$DE$151:$DG$151,0)),0)+IFERROR(INDEX('Hoja de Trabajo para listado'!$CD$155:$DC$1048576,MATCH($A941,'Hoja de Trabajo para listado'!$CD$155:$CD$1048576,0),MATCH((CUADRO!H$5&amp;$E941),'Hoja de Trabajo para listado'!$CD$151:$DC$151,0)),0)</f>
        <v>0</v>
      </c>
      <c r="I941" s="316">
        <f ca="1">+IFERROR(INDEX('Hoja de Trabajo para listado'!$A$155:$Z$1048576,MATCH($A941,'Hoja de Trabajo para listado'!$A$155:$A$1048576,0),MATCH((CUADRO!I$5&amp;$E941),'Hoja de Trabajo para listado'!$A$151:$Z$151,0)),0)+IFERROR(INDEX('Hoja de Trabajo para listado'!$AB$155:$BA$1048576,MATCH($A941,'Hoja de Trabajo para listado'!$AB$155:$AB$1048576,0),MATCH((CUADRO!I$5&amp;$E941),'Hoja de Trabajo para listado'!$AB$151:$BA$151,0)),0)+IFERROR(INDEX('Hoja de Trabajo para listado'!$BC$155:$CB$1048576,MATCH($A941,'Hoja de Trabajo para listado'!$BC$155:$BC$1048576,0),MATCH((CUADRO!I$5&amp;$E941),'Hoja de Trabajo para listado'!$BC$151:$CB$151,0)),0)+IFERROR(INDEX('Hoja de Trabajo para listado'!$DE$153:$DG$274,MATCH($A941,'Hoja de Trabajo para listado'!$DE$153:$DE$1048576,0),MATCH((CUADRO!I$5&amp;$E941),'Hoja de Trabajo para listado'!$DE$151:$DG$151,0)),0)+IFERROR(INDEX('Hoja de Trabajo para listado'!$CD$155:$DC$1048576,MATCH($A941,'Hoja de Trabajo para listado'!$CD$155:$CD$1048576,0),MATCH((CUADRO!I$5&amp;$E941),'Hoja de Trabajo para listado'!$CD$151:$DC$151,0)),0)</f>
        <v>0</v>
      </c>
      <c r="J941" s="316">
        <f ca="1">+IFERROR(INDEX('Hoja de Trabajo para listado'!$A$155:$Z$1048576,MATCH($A941,'Hoja de Trabajo para listado'!$A$155:$A$1048576,0),MATCH((CUADRO!J$5&amp;$E941),'Hoja de Trabajo para listado'!$A$151:$Z$151,0)),0)+IFERROR(INDEX('Hoja de Trabajo para listado'!$AB$155:$BA$1048576,MATCH($A941,'Hoja de Trabajo para listado'!$AB$155:$AB$1048576,0),MATCH((CUADRO!J$5&amp;$E941),'Hoja de Trabajo para listado'!$AB$151:$BA$151,0)),0)+IFERROR(INDEX('Hoja de Trabajo para listado'!$BC$155:$CB$1048576,MATCH($A941,'Hoja de Trabajo para listado'!$BC$155:$BC$1048576,0),MATCH((CUADRO!J$5&amp;$E941),'Hoja de Trabajo para listado'!$BC$151:$CB$151,0)),0)+IFERROR(INDEX('Hoja de Trabajo para listado'!$DE$153:$DG$274,MATCH($A941,'Hoja de Trabajo para listado'!$DE$153:$DE$1048576,0),MATCH((CUADRO!J$5&amp;$E941),'Hoja de Trabajo para listado'!$DE$151:$DG$151,0)),0)+IFERROR(INDEX('Hoja de Trabajo para listado'!$CD$155:$DC$1048576,MATCH($A941,'Hoja de Trabajo para listado'!$CD$155:$CD$1048576,0),MATCH((CUADRO!J$5&amp;$E941),'Hoja de Trabajo para listado'!$CD$151:$DC$151,0)),0)</f>
        <v>0</v>
      </c>
      <c r="K941" s="314">
        <f ca="1">+IFERROR(INDEX('Hoja de Trabajo para listado'!$A$155:$Z$1048576,MATCH($A941,'Hoja de Trabajo para listado'!$A$155:$A$1048576,0),MATCH((CUADRO!K$5&amp;$E941),'Hoja de Trabajo para listado'!$A$151:$Z$151,0)),0)+IFERROR(INDEX('Hoja de Trabajo para listado'!$AB$155:$BA$1048576,MATCH($A941,'Hoja de Trabajo para listado'!$AB$155:$AB$1048576,0),MATCH((CUADRO!K$5&amp;$E941),'Hoja de Trabajo para listado'!$AB$151:$BA$151,0)),0)+IFERROR(INDEX('Hoja de Trabajo para listado'!$BC$155:$CB$1048576,MATCH($A941,'Hoja de Trabajo para listado'!$BC$155:$BC$1048576,0),MATCH((CUADRO!K$5&amp;$E941),'Hoja de Trabajo para listado'!$BC$151:$CB$151,0)),0)+IFERROR(INDEX('Hoja de Trabajo para listado'!$DE$153:$DG$274,MATCH($A941,'Hoja de Trabajo para listado'!$DE$153:$DE$1048576,0),MATCH((CUADRO!K$5&amp;$E941),'Hoja de Trabajo para listado'!$DE$151:$DG$151,0)),0)+IFERROR(INDEX('Hoja de Trabajo para listado'!$CD$155:$DC$1048576,MATCH($A941,'Hoja de Trabajo para listado'!$CD$155:$CD$1048576,0),MATCH((CUADRO!K$5&amp;$E941),'Hoja de Trabajo para listado'!$CD$151:$DC$151,0)),0)</f>
        <v>1000</v>
      </c>
      <c r="L941" s="314">
        <f ca="1">+IFERROR(INDEX('Hoja de Trabajo para listado'!$A$155:$Z$1048576,MATCH($A941,'Hoja de Trabajo para listado'!$A$155:$A$1048576,0),MATCH((CUADRO!L$5&amp;$E941),'Hoja de Trabajo para listado'!$A$151:$Z$151,0)),0)+IFERROR(INDEX('Hoja de Trabajo para listado'!$AB$155:$BA$1048576,MATCH($A941,'Hoja de Trabajo para listado'!$AB$155:$AB$1048576,0),MATCH((CUADRO!L$5&amp;$E941),'Hoja de Trabajo para listado'!$AB$151:$BA$151,0)),0)+IFERROR(INDEX('Hoja de Trabajo para listado'!$BC$155:$CB$1048576,MATCH($A941,'Hoja de Trabajo para listado'!$BC$155:$BC$1048576,0),MATCH((CUADRO!L$5&amp;$E941),'Hoja de Trabajo para listado'!$BC$151:$CB$151,0)),0)+IFERROR(INDEX('Hoja de Trabajo para listado'!$DE$153:$DG$274,MATCH($A941,'Hoja de Trabajo para listado'!$DE$153:$DE$1048576,0),MATCH((CUADRO!L$5&amp;$E941),'Hoja de Trabajo para listado'!$DE$151:$DG$151,0)),0)+IFERROR(INDEX('Hoja de Trabajo para listado'!$CD$155:$DC$1048576,MATCH($A941,'Hoja de Trabajo para listado'!$CD$155:$CD$1048576,0),MATCH((CUADRO!L$5&amp;$E941),'Hoja de Trabajo para listado'!$CD$151:$DC$151,0)),0)</f>
        <v>0</v>
      </c>
      <c r="M941" s="314">
        <f ca="1">+IFERROR(INDEX('Hoja de Trabajo para listado'!$A$155:$Z$1048576,MATCH($A941,'Hoja de Trabajo para listado'!$A$155:$A$1048576,0),MATCH((CUADRO!M$5&amp;$E941),'Hoja de Trabajo para listado'!$A$151:$Z$151,0)),0)+IFERROR(INDEX('Hoja de Trabajo para listado'!$AB$155:$BA$1048576,MATCH($A941,'Hoja de Trabajo para listado'!$AB$155:$AB$1048576,0),MATCH((CUADRO!M$5&amp;$E941),'Hoja de Trabajo para listado'!$AB$151:$BA$151,0)),0)+IFERROR(INDEX('Hoja de Trabajo para listado'!$BC$155:$CB$1048576,MATCH($A941,'Hoja de Trabajo para listado'!$BC$155:$BC$1048576,0),MATCH((CUADRO!M$5&amp;$E941),'Hoja de Trabajo para listado'!$BC$151:$CB$151,0)),0)+IFERROR(INDEX('Hoja de Trabajo para listado'!$DE$153:$DG$274,MATCH($A941,'Hoja de Trabajo para listado'!$DE$153:$DE$1048576,0),MATCH((CUADRO!M$5&amp;$E941),'Hoja de Trabajo para listado'!$DE$151:$DG$151,0)),0)+IFERROR(INDEX('Hoja de Trabajo para listado'!$CD$155:$DC$1048576,MATCH($A941,'Hoja de Trabajo para listado'!$CD$155:$CD$1048576,0),MATCH((CUADRO!M$5&amp;$E941),'Hoja de Trabajo para listado'!$CD$151:$DC$151,0)),0)</f>
        <v>0</v>
      </c>
      <c r="N941" s="314">
        <f ca="1">+IFERROR(INDEX('Hoja de Trabajo para listado'!$A$155:$Z$1048576,MATCH($A941,'Hoja de Trabajo para listado'!$A$155:$A$1048576,0),MATCH((CUADRO!N$5&amp;$E941),'Hoja de Trabajo para listado'!$A$151:$Z$151,0)),0)+IFERROR(INDEX('Hoja de Trabajo para listado'!$AB$155:$BA$1048576,MATCH($A941,'Hoja de Trabajo para listado'!$AB$155:$AB$1048576,0),MATCH((CUADRO!N$5&amp;$E941),'Hoja de Trabajo para listado'!$AB$151:$BA$151,0)),0)+IFERROR(INDEX('Hoja de Trabajo para listado'!$BC$155:$CB$1048576,MATCH($A941,'Hoja de Trabajo para listado'!$BC$155:$BC$1048576,0),MATCH((CUADRO!N$5&amp;$E941),'Hoja de Trabajo para listado'!$BC$151:$CB$151,0)),0)+IFERROR(INDEX('Hoja de Trabajo para listado'!$DE$153:$DG$274,MATCH($A941,'Hoja de Trabajo para listado'!$DE$153:$DE$1048576,0),MATCH((CUADRO!N$5&amp;$E941),'Hoja de Trabajo para listado'!$DE$151:$DG$151,0)),0)+IFERROR(INDEX('Hoja de Trabajo para listado'!$CD$155:$DC$1048576,MATCH($A941,'Hoja de Trabajo para listado'!$CD$155:$CD$1048576,0),MATCH((CUADRO!N$5&amp;$E941),'Hoja de Trabajo para listado'!$CD$151:$DC$151,0)),0)</f>
        <v>0</v>
      </c>
      <c r="O941" s="314">
        <f ca="1">+IFERROR(INDEX('Hoja de Trabajo para listado'!$A$155:$Z$1048576,MATCH($A941,'Hoja de Trabajo para listado'!$A$155:$A$1048576,0),MATCH((CUADRO!O$5&amp;$E941),'Hoja de Trabajo para listado'!$A$151:$Z$151,0)),0)+IFERROR(INDEX('Hoja de Trabajo para listado'!$AB$155:$BA$1048576,MATCH($A941,'Hoja de Trabajo para listado'!$AB$155:$AB$1048576,0),MATCH((CUADRO!O$5&amp;$E941),'Hoja de Trabajo para listado'!$AB$151:$BA$151,0)),0)+IFERROR(INDEX('Hoja de Trabajo para listado'!$BC$155:$CB$1048576,MATCH($A941,'Hoja de Trabajo para listado'!$BC$155:$BC$1048576,0),MATCH((CUADRO!O$5&amp;$E941),'Hoja de Trabajo para listado'!$BC$151:$CB$151,0)),0)+IFERROR(INDEX('Hoja de Trabajo para listado'!$DE$153:$DG$274,MATCH($A941,'Hoja de Trabajo para listado'!$DE$153:$DE$1048576,0),MATCH((CUADRO!O$5&amp;$E941),'Hoja de Trabajo para listado'!$DE$151:$DG$151,0)),0)+IFERROR(INDEX('Hoja de Trabajo para listado'!$CD$155:$DC$1048576,MATCH($A941,'Hoja de Trabajo para listado'!$CD$155:$CD$1048576,0),MATCH((CUADRO!O$5&amp;$E941),'Hoja de Trabajo para listado'!$CD$151:$DC$151,0)),0)</f>
        <v>0</v>
      </c>
      <c r="P941" s="314">
        <f ca="1">+IFERROR(INDEX('Hoja de Trabajo para listado'!$A$155:$Z$1048576,MATCH($A941,'Hoja de Trabajo para listado'!$A$155:$A$1048576,0),MATCH((CUADRO!P$5&amp;$E941),'Hoja de Trabajo para listado'!$A$151:$Z$151,0)),0)+IFERROR(INDEX('Hoja de Trabajo para listado'!$AB$155:$BA$1048576,MATCH($A941,'Hoja de Trabajo para listado'!$AB$155:$AB$1048576,0),MATCH((CUADRO!P$5&amp;$E941),'Hoja de Trabajo para listado'!$AB$151:$BA$151,0)),0)+IFERROR(INDEX('Hoja de Trabajo para listado'!$BC$155:$CB$1048576,MATCH($A941,'Hoja de Trabajo para listado'!$BC$155:$BC$1048576,0),MATCH((CUADRO!P$5&amp;$E941),'Hoja de Trabajo para listado'!$BC$151:$CB$151,0)),0)+IFERROR(INDEX('Hoja de Trabajo para listado'!$DE$153:$DG$274,MATCH($A941,'Hoja de Trabajo para listado'!$DE$153:$DE$1048576,0),MATCH((CUADRO!P$5&amp;$E941),'Hoja de Trabajo para listado'!$DE$151:$DG$151,0)),0)+IFERROR(INDEX('Hoja de Trabajo para listado'!$CD$155:$DC$1048576,MATCH($A941,'Hoja de Trabajo para listado'!$CD$155:$CD$1048576,0),MATCH((CUADRO!P$5&amp;$E941),'Hoja de Trabajo para listado'!$CD$151:$DC$151,0)),0)</f>
        <v>0</v>
      </c>
      <c r="Q941" s="314">
        <f ca="1">+IFERROR(INDEX('Hoja de Trabajo para listado'!$A$155:$Z$1048576,MATCH($A941,'Hoja de Trabajo para listado'!$A$155:$A$1048576,0),MATCH((CUADRO!Q$5&amp;$E941),'Hoja de Trabajo para listado'!$A$151:$Z$151,0)),0)+IFERROR(INDEX('Hoja de Trabajo para listado'!$AB$155:$BA$1048576,MATCH($A941,'Hoja de Trabajo para listado'!$AB$155:$AB$1048576,0),MATCH((CUADRO!Q$5&amp;$E941),'Hoja de Trabajo para listado'!$AB$151:$BA$151,0)),0)+IFERROR(INDEX('Hoja de Trabajo para listado'!$BC$155:$CB$1048576,MATCH($A941,'Hoja de Trabajo para listado'!$BC$155:$BC$1048576,0),MATCH((CUADRO!Q$5&amp;$E941),'Hoja de Trabajo para listado'!$BC$151:$CB$151,0)),0)+IFERROR(INDEX('Hoja de Trabajo para listado'!$DE$153:$DG$274,MATCH($A941,'Hoja de Trabajo para listado'!$DE$153:$DE$1048576,0),MATCH((CUADRO!Q$5&amp;$E941),'Hoja de Trabajo para listado'!$DE$151:$DG$151,0)),0)+IFERROR(INDEX('Hoja de Trabajo para listado'!$CD$155:$DC$1048576,MATCH($A941,'Hoja de Trabajo para listado'!$CD$155:$CD$1048576,0),MATCH((CUADRO!Q$5&amp;$E941),'Hoja de Trabajo para listado'!$CD$151:$DC$151,0)),0)</f>
        <v>0</v>
      </c>
      <c r="R941" s="316">
        <f t="shared" ca="1" si="28"/>
        <v>1000</v>
      </c>
      <c r="S941" s="316">
        <f ca="1">+R940+R941</f>
        <v>1000</v>
      </c>
      <c r="T941" s="314">
        <f ca="1">+S941</f>
        <v>1000</v>
      </c>
      <c r="U941" s="348">
        <f t="shared" si="29"/>
        <v>2</v>
      </c>
      <c r="V941" s="319" t="str">
        <f>+VLOOKUP(A941,bd_lista!$A$3:$E$593,5,FALSE)</f>
        <v>Instituciones Descentralizadas</v>
      </c>
      <c r="W941" s="426"/>
    </row>
    <row r="942" spans="1:23" customFormat="1" ht="15" customHeight="1">
      <c r="A942" s="323">
        <v>314</v>
      </c>
      <c r="B942" s="427">
        <f>+A942</f>
        <v>314</v>
      </c>
      <c r="C942" s="318" t="str">
        <f>+VLOOKUP(A942,bd_lista!$A$3:$C$593,3,FALSE)</f>
        <v xml:space="preserve">Autoridad de Fiscalización de Electricidad y Tecnología Nuclear </v>
      </c>
      <c r="D942" s="429" t="str">
        <f>+C942</f>
        <v xml:space="preserve">Autoridad de Fiscalización de Electricidad y Tecnología Nuclear </v>
      </c>
      <c r="E942" s="339" t="s">
        <v>1418</v>
      </c>
      <c r="F942" s="314">
        <f ca="1">+IFERROR(INDEX('Hoja de Trabajo para listado'!$A$155:$Z$1048576,MATCH($A942,'Hoja de Trabajo para listado'!$A$155:$A$1048576,0),MATCH((CUADRO!F$5&amp;$E942),'Hoja de Trabajo para listado'!$A$151:$Z$151,0)),0)+IFERROR(INDEX('Hoja de Trabajo para listado'!$AB$155:$BA$1048576,MATCH($A942,'Hoja de Trabajo para listado'!$AB$155:$AB$1048576,0),MATCH((CUADRO!F$5&amp;$E942),'Hoja de Trabajo para listado'!$AB$151:$BA$151,0)),0)+IFERROR(INDEX('Hoja de Trabajo para listado'!$BC$155:$CB$1048576,MATCH($A942,'Hoja de Trabajo para listado'!$BC$155:$BC$1048576,0),MATCH((CUADRO!F$5&amp;$E942),'Hoja de Trabajo para listado'!$BC$151:$CB$151,0)),0)+IFERROR(INDEX('Hoja de Trabajo para listado'!$DE$153:$DG$274,MATCH($A942,'Hoja de Trabajo para listado'!$DE$153:$DE$1048576,0),MATCH((CUADRO!F$5&amp;$E942),'Hoja de Trabajo para listado'!$DE$151:$DG$151,0)),0)+IFERROR(INDEX('Hoja de Trabajo para listado'!$CD$155:$DC$1048576,MATCH($A942,'Hoja de Trabajo para listado'!$CD$155:$CD$1048576,0),MATCH((CUADRO!F$5&amp;$E942),'Hoja de Trabajo para listado'!$CD$151:$DC$151,0)),0)</f>
        <v>0</v>
      </c>
      <c r="G942" s="314">
        <f ca="1">+IFERROR(INDEX('Hoja de Trabajo para listado'!$A$155:$Z$1048576,MATCH($A942,'Hoja de Trabajo para listado'!$A$155:$A$1048576,0),MATCH((CUADRO!G$5&amp;$E942),'Hoja de Trabajo para listado'!$A$151:$Z$151,0)),0)+IFERROR(INDEX('Hoja de Trabajo para listado'!$AB$155:$BA$1048576,MATCH($A942,'Hoja de Trabajo para listado'!$AB$155:$AB$1048576,0),MATCH((CUADRO!G$5&amp;$E942),'Hoja de Trabajo para listado'!$AB$151:$BA$151,0)),0)+IFERROR(INDEX('Hoja de Trabajo para listado'!$BC$155:$CB$1048576,MATCH($A942,'Hoja de Trabajo para listado'!$BC$155:$BC$1048576,0),MATCH((CUADRO!G$5&amp;$E942),'Hoja de Trabajo para listado'!$BC$151:$CB$151,0)),0)+IFERROR(INDEX('Hoja de Trabajo para listado'!$DE$153:$DG$274,MATCH($A942,'Hoja de Trabajo para listado'!$DE$153:$DE$1048576,0),MATCH((CUADRO!G$5&amp;$E942),'Hoja de Trabajo para listado'!$DE$151:$DG$151,0)),0)+IFERROR(INDEX('Hoja de Trabajo para listado'!$CD$155:$DC$1048576,MATCH($A942,'Hoja de Trabajo para listado'!$CD$155:$CD$1048576,0),MATCH((CUADRO!G$5&amp;$E942),'Hoja de Trabajo para listado'!$CD$151:$DC$151,0)),0)</f>
        <v>0</v>
      </c>
      <c r="H942" s="314">
        <f ca="1">+IFERROR(INDEX('Hoja de Trabajo para listado'!$A$155:$Z$1048576,MATCH($A942,'Hoja de Trabajo para listado'!$A$155:$A$1048576,0),MATCH((CUADRO!H$5&amp;$E942),'Hoja de Trabajo para listado'!$A$151:$Z$151,0)),0)+IFERROR(INDEX('Hoja de Trabajo para listado'!$AB$155:$BA$1048576,MATCH($A942,'Hoja de Trabajo para listado'!$AB$155:$AB$1048576,0),MATCH((CUADRO!H$5&amp;$E942),'Hoja de Trabajo para listado'!$AB$151:$BA$151,0)),0)+IFERROR(INDEX('Hoja de Trabajo para listado'!$BC$155:$CB$1048576,MATCH($A942,'Hoja de Trabajo para listado'!$BC$155:$BC$1048576,0),MATCH((CUADRO!H$5&amp;$E942),'Hoja de Trabajo para listado'!$BC$151:$CB$151,0)),0)+IFERROR(INDEX('Hoja de Trabajo para listado'!$DE$153:$DG$274,MATCH($A942,'Hoja de Trabajo para listado'!$DE$153:$DE$1048576,0),MATCH((CUADRO!H$5&amp;$E942),'Hoja de Trabajo para listado'!$DE$151:$DG$151,0)),0)+IFERROR(INDEX('Hoja de Trabajo para listado'!$CD$155:$DC$1048576,MATCH($A942,'Hoja de Trabajo para listado'!$CD$155:$CD$1048576,0),MATCH((CUADRO!H$5&amp;$E942),'Hoja de Trabajo para listado'!$CD$151:$DC$151,0)),0)</f>
        <v>0</v>
      </c>
      <c r="I942" s="314">
        <f ca="1">+IFERROR(INDEX('Hoja de Trabajo para listado'!$A$155:$Z$1048576,MATCH($A942,'Hoja de Trabajo para listado'!$A$155:$A$1048576,0),MATCH((CUADRO!I$5&amp;$E942),'Hoja de Trabajo para listado'!$A$151:$Z$151,0)),0)+IFERROR(INDEX('Hoja de Trabajo para listado'!$AB$155:$BA$1048576,MATCH($A942,'Hoja de Trabajo para listado'!$AB$155:$AB$1048576,0),MATCH((CUADRO!I$5&amp;$E942),'Hoja de Trabajo para listado'!$AB$151:$BA$151,0)),0)+IFERROR(INDEX('Hoja de Trabajo para listado'!$BC$155:$CB$1048576,MATCH($A942,'Hoja de Trabajo para listado'!$BC$155:$BC$1048576,0),MATCH((CUADRO!I$5&amp;$E942),'Hoja de Trabajo para listado'!$BC$151:$CB$151,0)),0)+IFERROR(INDEX('Hoja de Trabajo para listado'!$DE$153:$DG$274,MATCH($A942,'Hoja de Trabajo para listado'!$DE$153:$DE$1048576,0),MATCH((CUADRO!I$5&amp;$E942),'Hoja de Trabajo para listado'!$DE$151:$DG$151,0)),0)+IFERROR(INDEX('Hoja de Trabajo para listado'!$CD$155:$DC$1048576,MATCH($A942,'Hoja de Trabajo para listado'!$CD$155:$CD$1048576,0),MATCH((CUADRO!I$5&amp;$E942),'Hoja de Trabajo para listado'!$CD$151:$DC$151,0)),0)</f>
        <v>0</v>
      </c>
      <c r="J942" s="314">
        <f ca="1">+IFERROR(INDEX('Hoja de Trabajo para listado'!$A$155:$Z$1048576,MATCH($A942,'Hoja de Trabajo para listado'!$A$155:$A$1048576,0),MATCH((CUADRO!J$5&amp;$E942),'Hoja de Trabajo para listado'!$A$151:$Z$151,0)),0)+IFERROR(INDEX('Hoja de Trabajo para listado'!$AB$155:$BA$1048576,MATCH($A942,'Hoja de Trabajo para listado'!$AB$155:$AB$1048576,0),MATCH((CUADRO!J$5&amp;$E942),'Hoja de Trabajo para listado'!$AB$151:$BA$151,0)),0)+IFERROR(INDEX('Hoja de Trabajo para listado'!$BC$155:$CB$1048576,MATCH($A942,'Hoja de Trabajo para listado'!$BC$155:$BC$1048576,0),MATCH((CUADRO!J$5&amp;$E942),'Hoja de Trabajo para listado'!$BC$151:$CB$151,0)),0)+IFERROR(INDEX('Hoja de Trabajo para listado'!$DE$153:$DG$274,MATCH($A942,'Hoja de Trabajo para listado'!$DE$153:$DE$1048576,0),MATCH((CUADRO!J$5&amp;$E942),'Hoja de Trabajo para listado'!$DE$151:$DG$151,0)),0)+IFERROR(INDEX('Hoja de Trabajo para listado'!$CD$155:$DC$1048576,MATCH($A942,'Hoja de Trabajo para listado'!$CD$155:$CD$1048576,0),MATCH((CUADRO!J$5&amp;$E942),'Hoja de Trabajo para listado'!$CD$151:$DC$151,0)),0)</f>
        <v>0</v>
      </c>
      <c r="K942" s="314">
        <f ca="1">+IFERROR(INDEX('Hoja de Trabajo para listado'!$A$155:$Z$1048576,MATCH($A942,'Hoja de Trabajo para listado'!$A$155:$A$1048576,0),MATCH((CUADRO!K$5&amp;$E942),'Hoja de Trabajo para listado'!$A$151:$Z$151,0)),0)+IFERROR(INDEX('Hoja de Trabajo para listado'!$AB$155:$BA$1048576,MATCH($A942,'Hoja de Trabajo para listado'!$AB$155:$AB$1048576,0),MATCH((CUADRO!K$5&amp;$E942),'Hoja de Trabajo para listado'!$AB$151:$BA$151,0)),0)+IFERROR(INDEX('Hoja de Trabajo para listado'!$BC$155:$CB$1048576,MATCH($A942,'Hoja de Trabajo para listado'!$BC$155:$BC$1048576,0),MATCH((CUADRO!K$5&amp;$E942),'Hoja de Trabajo para listado'!$BC$151:$CB$151,0)),0)+IFERROR(INDEX('Hoja de Trabajo para listado'!$DE$153:$DG$274,MATCH($A942,'Hoja de Trabajo para listado'!$DE$153:$DE$1048576,0),MATCH((CUADRO!K$5&amp;$E942),'Hoja de Trabajo para listado'!$DE$151:$DG$151,0)),0)+IFERROR(INDEX('Hoja de Trabajo para listado'!$CD$155:$DC$1048576,MATCH($A942,'Hoja de Trabajo para listado'!$CD$155:$CD$1048576,0),MATCH((CUADRO!K$5&amp;$E942),'Hoja de Trabajo para listado'!$CD$151:$DC$151,0)),0)</f>
        <v>0</v>
      </c>
      <c r="L942" s="314">
        <f ca="1">+IFERROR(INDEX('Hoja de Trabajo para listado'!$A$155:$Z$1048576,MATCH($A942,'Hoja de Trabajo para listado'!$A$155:$A$1048576,0),MATCH((CUADRO!L$5&amp;$E942),'Hoja de Trabajo para listado'!$A$151:$Z$151,0)),0)+IFERROR(INDEX('Hoja de Trabajo para listado'!$AB$155:$BA$1048576,MATCH($A942,'Hoja de Trabajo para listado'!$AB$155:$AB$1048576,0),MATCH((CUADRO!L$5&amp;$E942),'Hoja de Trabajo para listado'!$AB$151:$BA$151,0)),0)+IFERROR(INDEX('Hoja de Trabajo para listado'!$BC$155:$CB$1048576,MATCH($A942,'Hoja de Trabajo para listado'!$BC$155:$BC$1048576,0),MATCH((CUADRO!L$5&amp;$E942),'Hoja de Trabajo para listado'!$BC$151:$CB$151,0)),0)+IFERROR(INDEX('Hoja de Trabajo para listado'!$DE$153:$DG$274,MATCH($A942,'Hoja de Trabajo para listado'!$DE$153:$DE$1048576,0),MATCH((CUADRO!L$5&amp;$E942),'Hoja de Trabajo para listado'!$DE$151:$DG$151,0)),0)+IFERROR(INDEX('Hoja de Trabajo para listado'!$CD$155:$DC$1048576,MATCH($A942,'Hoja de Trabajo para listado'!$CD$155:$CD$1048576,0),MATCH((CUADRO!L$5&amp;$E942),'Hoja de Trabajo para listado'!$CD$151:$DC$151,0)),0)</f>
        <v>0</v>
      </c>
      <c r="M942" s="314">
        <f ca="1">+IFERROR(INDEX('Hoja de Trabajo para listado'!$A$155:$Z$1048576,MATCH($A942,'Hoja de Trabajo para listado'!$A$155:$A$1048576,0),MATCH((CUADRO!M$5&amp;$E942),'Hoja de Trabajo para listado'!$A$151:$Z$151,0)),0)+IFERROR(INDEX('Hoja de Trabajo para listado'!$AB$155:$BA$1048576,MATCH($A942,'Hoja de Trabajo para listado'!$AB$155:$AB$1048576,0),MATCH((CUADRO!M$5&amp;$E942),'Hoja de Trabajo para listado'!$AB$151:$BA$151,0)),0)+IFERROR(INDEX('Hoja de Trabajo para listado'!$BC$155:$CB$1048576,MATCH($A942,'Hoja de Trabajo para listado'!$BC$155:$BC$1048576,0),MATCH((CUADRO!M$5&amp;$E942),'Hoja de Trabajo para listado'!$BC$151:$CB$151,0)),0)+IFERROR(INDEX('Hoja de Trabajo para listado'!$DE$153:$DG$274,MATCH($A942,'Hoja de Trabajo para listado'!$DE$153:$DE$1048576,0),MATCH((CUADRO!M$5&amp;$E942),'Hoja de Trabajo para listado'!$DE$151:$DG$151,0)),0)+IFERROR(INDEX('Hoja de Trabajo para listado'!$CD$155:$DC$1048576,MATCH($A942,'Hoja de Trabajo para listado'!$CD$155:$CD$1048576,0),MATCH((CUADRO!M$5&amp;$E942),'Hoja de Trabajo para listado'!$CD$151:$DC$151,0)),0)</f>
        <v>0</v>
      </c>
      <c r="N942" s="314">
        <f ca="1">+IFERROR(INDEX('Hoja de Trabajo para listado'!$A$155:$Z$1048576,MATCH($A942,'Hoja de Trabajo para listado'!$A$155:$A$1048576,0),MATCH((CUADRO!N$5&amp;$E942),'Hoja de Trabajo para listado'!$A$151:$Z$151,0)),0)+IFERROR(INDEX('Hoja de Trabajo para listado'!$AB$155:$BA$1048576,MATCH($A942,'Hoja de Trabajo para listado'!$AB$155:$AB$1048576,0),MATCH((CUADRO!N$5&amp;$E942),'Hoja de Trabajo para listado'!$AB$151:$BA$151,0)),0)+IFERROR(INDEX('Hoja de Trabajo para listado'!$BC$155:$CB$1048576,MATCH($A942,'Hoja de Trabajo para listado'!$BC$155:$BC$1048576,0),MATCH((CUADRO!N$5&amp;$E942),'Hoja de Trabajo para listado'!$BC$151:$CB$151,0)),0)+IFERROR(INDEX('Hoja de Trabajo para listado'!$DE$153:$DG$274,MATCH($A942,'Hoja de Trabajo para listado'!$DE$153:$DE$1048576,0),MATCH((CUADRO!N$5&amp;$E942),'Hoja de Trabajo para listado'!$DE$151:$DG$151,0)),0)+IFERROR(INDEX('Hoja de Trabajo para listado'!$CD$155:$DC$1048576,MATCH($A942,'Hoja de Trabajo para listado'!$CD$155:$CD$1048576,0),MATCH((CUADRO!N$5&amp;$E942),'Hoja de Trabajo para listado'!$CD$151:$DC$151,0)),0)</f>
        <v>0</v>
      </c>
      <c r="O942" s="314">
        <f ca="1">+IFERROR(INDEX('Hoja de Trabajo para listado'!$A$155:$Z$1048576,MATCH($A942,'Hoja de Trabajo para listado'!$A$155:$A$1048576,0),MATCH((CUADRO!O$5&amp;$E942),'Hoja de Trabajo para listado'!$A$151:$Z$151,0)),0)+IFERROR(INDEX('Hoja de Trabajo para listado'!$AB$155:$BA$1048576,MATCH($A942,'Hoja de Trabajo para listado'!$AB$155:$AB$1048576,0),MATCH((CUADRO!O$5&amp;$E942),'Hoja de Trabajo para listado'!$AB$151:$BA$151,0)),0)+IFERROR(INDEX('Hoja de Trabajo para listado'!$BC$155:$CB$1048576,MATCH($A942,'Hoja de Trabajo para listado'!$BC$155:$BC$1048576,0),MATCH((CUADRO!O$5&amp;$E942),'Hoja de Trabajo para listado'!$BC$151:$CB$151,0)),0)+IFERROR(INDEX('Hoja de Trabajo para listado'!$DE$153:$DG$274,MATCH($A942,'Hoja de Trabajo para listado'!$DE$153:$DE$1048576,0),MATCH((CUADRO!O$5&amp;$E942),'Hoja de Trabajo para listado'!$DE$151:$DG$151,0)),0)+IFERROR(INDEX('Hoja de Trabajo para listado'!$CD$155:$DC$1048576,MATCH($A942,'Hoja de Trabajo para listado'!$CD$155:$CD$1048576,0),MATCH((CUADRO!O$5&amp;$E942),'Hoja de Trabajo para listado'!$CD$151:$DC$151,0)),0)</f>
        <v>0</v>
      </c>
      <c r="P942" s="314">
        <f ca="1">+IFERROR(INDEX('Hoja de Trabajo para listado'!$A$155:$Z$1048576,MATCH($A942,'Hoja de Trabajo para listado'!$A$155:$A$1048576,0),MATCH((CUADRO!P$5&amp;$E942),'Hoja de Trabajo para listado'!$A$151:$Z$151,0)),0)+IFERROR(INDEX('Hoja de Trabajo para listado'!$AB$155:$BA$1048576,MATCH($A942,'Hoja de Trabajo para listado'!$AB$155:$AB$1048576,0),MATCH((CUADRO!P$5&amp;$E942),'Hoja de Trabajo para listado'!$AB$151:$BA$151,0)),0)+IFERROR(INDEX('Hoja de Trabajo para listado'!$BC$155:$CB$1048576,MATCH($A942,'Hoja de Trabajo para listado'!$BC$155:$BC$1048576,0),MATCH((CUADRO!P$5&amp;$E942),'Hoja de Trabajo para listado'!$BC$151:$CB$151,0)),0)+IFERROR(INDEX('Hoja de Trabajo para listado'!$DE$153:$DG$274,MATCH($A942,'Hoja de Trabajo para listado'!$DE$153:$DE$1048576,0),MATCH((CUADRO!P$5&amp;$E942),'Hoja de Trabajo para listado'!$DE$151:$DG$151,0)),0)+IFERROR(INDEX('Hoja de Trabajo para listado'!$CD$155:$DC$1048576,MATCH($A942,'Hoja de Trabajo para listado'!$CD$155:$CD$1048576,0),MATCH((CUADRO!P$5&amp;$E942),'Hoja de Trabajo para listado'!$CD$151:$DC$151,0)),0)</f>
        <v>0</v>
      </c>
      <c r="Q942" s="314">
        <f ca="1">+IFERROR(INDEX('Hoja de Trabajo para listado'!$A$155:$Z$1048576,MATCH($A942,'Hoja de Trabajo para listado'!$A$155:$A$1048576,0),MATCH((CUADRO!Q$5&amp;$E942),'Hoja de Trabajo para listado'!$A$151:$Z$151,0)),0)+IFERROR(INDEX('Hoja de Trabajo para listado'!$AB$155:$BA$1048576,MATCH($A942,'Hoja de Trabajo para listado'!$AB$155:$AB$1048576,0),MATCH((CUADRO!Q$5&amp;$E942),'Hoja de Trabajo para listado'!$AB$151:$BA$151,0)),0)+IFERROR(INDEX('Hoja de Trabajo para listado'!$BC$155:$CB$1048576,MATCH($A942,'Hoja de Trabajo para listado'!$BC$155:$BC$1048576,0),MATCH((CUADRO!Q$5&amp;$E942),'Hoja de Trabajo para listado'!$BC$151:$CB$151,0)),0)+IFERROR(INDEX('Hoja de Trabajo para listado'!$DE$153:$DG$274,MATCH($A942,'Hoja de Trabajo para listado'!$DE$153:$DE$1048576,0),MATCH((CUADRO!Q$5&amp;$E942),'Hoja de Trabajo para listado'!$DE$151:$DG$151,0)),0)+IFERROR(INDEX('Hoja de Trabajo para listado'!$CD$155:$DC$1048576,MATCH($A942,'Hoja de Trabajo para listado'!$CD$155:$CD$1048576,0),MATCH((CUADRO!Q$5&amp;$E942),'Hoja de Trabajo para listado'!$CD$151:$DC$151,0)),0)</f>
        <v>0</v>
      </c>
      <c r="R942" s="314">
        <f t="shared" ca="1" si="28"/>
        <v>0</v>
      </c>
      <c r="S942" s="314"/>
      <c r="T942" s="314">
        <f ca="1">+T943</f>
        <v>678.41</v>
      </c>
      <c r="U942" s="313">
        <f t="shared" si="29"/>
        <v>1</v>
      </c>
      <c r="V942" s="319" t="str">
        <f>+VLOOKUP(A942,bd_lista!$A$3:$E$593,5,FALSE)</f>
        <v>Instituciones Descentralizadas</v>
      </c>
      <c r="W942" s="425" t="str">
        <f>+V942</f>
        <v>Instituciones Descentralizadas</v>
      </c>
    </row>
    <row r="943" spans="1:23" customFormat="1">
      <c r="A943" s="323">
        <v>314</v>
      </c>
      <c r="B943" s="428"/>
      <c r="C943" s="339" t="str">
        <f>+VLOOKUP(A943,bd_lista!$A$3:$C$593,3,FALSE)</f>
        <v xml:space="preserve">Autoridad de Fiscalización de Electricidad y Tecnología Nuclear </v>
      </c>
      <c r="D943" s="430"/>
      <c r="E943" s="319" t="s">
        <v>1419</v>
      </c>
      <c r="F943" s="316">
        <f ca="1">+IFERROR(INDEX('Hoja de Trabajo para listado'!$A$155:$Z$1048576,MATCH($A943,'Hoja de Trabajo para listado'!$A$155:$A$1048576,0),MATCH((CUADRO!F$5&amp;$E943),'Hoja de Trabajo para listado'!$A$151:$Z$151,0)),0)+IFERROR(INDEX('Hoja de Trabajo para listado'!$AB$155:$BA$1048576,MATCH($A943,'Hoja de Trabajo para listado'!$AB$155:$AB$1048576,0),MATCH((CUADRO!F$5&amp;$E943),'Hoja de Trabajo para listado'!$AB$151:$BA$151,0)),0)+IFERROR(INDEX('Hoja de Trabajo para listado'!$BC$155:$CB$1048576,MATCH($A943,'Hoja de Trabajo para listado'!$BC$155:$BC$1048576,0),MATCH((CUADRO!F$5&amp;$E943),'Hoja de Trabajo para listado'!$BC$151:$CB$151,0)),0)+IFERROR(INDEX('Hoja de Trabajo para listado'!$DE$153:$DG$274,MATCH($A943,'Hoja de Trabajo para listado'!$DE$153:$DE$1048576,0),MATCH((CUADRO!F$5&amp;$E943),'Hoja de Trabajo para listado'!$DE$151:$DG$151,0)),0)+IFERROR(INDEX('Hoja de Trabajo para listado'!$CD$155:$DC$1048576,MATCH($A943,'Hoja de Trabajo para listado'!$CD$155:$CD$1048576,0),MATCH((CUADRO!F$5&amp;$E943),'Hoja de Trabajo para listado'!$CD$151:$DC$151,0)),0)</f>
        <v>0</v>
      </c>
      <c r="G943" s="316">
        <f ca="1">+IFERROR(INDEX('Hoja de Trabajo para listado'!$A$155:$Z$1048576,MATCH($A943,'Hoja de Trabajo para listado'!$A$155:$A$1048576,0),MATCH((CUADRO!G$5&amp;$E943),'Hoja de Trabajo para listado'!$A$151:$Z$151,0)),0)+IFERROR(INDEX('Hoja de Trabajo para listado'!$AB$155:$BA$1048576,MATCH($A943,'Hoja de Trabajo para listado'!$AB$155:$AB$1048576,0),MATCH((CUADRO!G$5&amp;$E943),'Hoja de Trabajo para listado'!$AB$151:$BA$151,0)),0)+IFERROR(INDEX('Hoja de Trabajo para listado'!$BC$155:$CB$1048576,MATCH($A943,'Hoja de Trabajo para listado'!$BC$155:$BC$1048576,0),MATCH((CUADRO!G$5&amp;$E943),'Hoja de Trabajo para listado'!$BC$151:$CB$151,0)),0)+IFERROR(INDEX('Hoja de Trabajo para listado'!$DE$153:$DG$274,MATCH($A943,'Hoja de Trabajo para listado'!$DE$153:$DE$1048576,0),MATCH((CUADRO!G$5&amp;$E943),'Hoja de Trabajo para listado'!$DE$151:$DG$151,0)),0)+IFERROR(INDEX('Hoja de Trabajo para listado'!$CD$155:$DC$1048576,MATCH($A943,'Hoja de Trabajo para listado'!$CD$155:$CD$1048576,0),MATCH((CUADRO!G$5&amp;$E943),'Hoja de Trabajo para listado'!$CD$151:$DC$151,0)),0)</f>
        <v>26.6</v>
      </c>
      <c r="H943" s="316">
        <f ca="1">+IFERROR(INDEX('Hoja de Trabajo para listado'!$A$155:$Z$1048576,MATCH($A943,'Hoja de Trabajo para listado'!$A$155:$A$1048576,0),MATCH((CUADRO!H$5&amp;$E943),'Hoja de Trabajo para listado'!$A$151:$Z$151,0)),0)+IFERROR(INDEX('Hoja de Trabajo para listado'!$AB$155:$BA$1048576,MATCH($A943,'Hoja de Trabajo para listado'!$AB$155:$AB$1048576,0),MATCH((CUADRO!H$5&amp;$E943),'Hoja de Trabajo para listado'!$AB$151:$BA$151,0)),0)+IFERROR(INDEX('Hoja de Trabajo para listado'!$BC$155:$CB$1048576,MATCH($A943,'Hoja de Trabajo para listado'!$BC$155:$BC$1048576,0),MATCH((CUADRO!H$5&amp;$E943),'Hoja de Trabajo para listado'!$BC$151:$CB$151,0)),0)+IFERROR(INDEX('Hoja de Trabajo para listado'!$DE$153:$DG$274,MATCH($A943,'Hoja de Trabajo para listado'!$DE$153:$DE$1048576,0),MATCH((CUADRO!H$5&amp;$E943),'Hoja de Trabajo para listado'!$DE$151:$DG$151,0)),0)+IFERROR(INDEX('Hoja de Trabajo para listado'!$CD$155:$DC$1048576,MATCH($A943,'Hoja de Trabajo para listado'!$CD$155:$CD$1048576,0),MATCH((CUADRO!H$5&amp;$E943),'Hoja de Trabajo para listado'!$CD$151:$DC$151,0)),0)</f>
        <v>651.80999999999995</v>
      </c>
      <c r="I943" s="316">
        <f ca="1">+IFERROR(INDEX('Hoja de Trabajo para listado'!$A$155:$Z$1048576,MATCH($A943,'Hoja de Trabajo para listado'!$A$155:$A$1048576,0),MATCH((CUADRO!I$5&amp;$E943),'Hoja de Trabajo para listado'!$A$151:$Z$151,0)),0)+IFERROR(INDEX('Hoja de Trabajo para listado'!$AB$155:$BA$1048576,MATCH($A943,'Hoja de Trabajo para listado'!$AB$155:$AB$1048576,0),MATCH((CUADRO!I$5&amp;$E943),'Hoja de Trabajo para listado'!$AB$151:$BA$151,0)),0)+IFERROR(INDEX('Hoja de Trabajo para listado'!$BC$155:$CB$1048576,MATCH($A943,'Hoja de Trabajo para listado'!$BC$155:$BC$1048576,0),MATCH((CUADRO!I$5&amp;$E943),'Hoja de Trabajo para listado'!$BC$151:$CB$151,0)),0)+IFERROR(INDEX('Hoja de Trabajo para listado'!$DE$153:$DG$274,MATCH($A943,'Hoja de Trabajo para listado'!$DE$153:$DE$1048576,0),MATCH((CUADRO!I$5&amp;$E943),'Hoja de Trabajo para listado'!$DE$151:$DG$151,0)),0)+IFERROR(INDEX('Hoja de Trabajo para listado'!$CD$155:$DC$1048576,MATCH($A943,'Hoja de Trabajo para listado'!$CD$155:$CD$1048576,0),MATCH((CUADRO!I$5&amp;$E943),'Hoja de Trabajo para listado'!$CD$151:$DC$151,0)),0)</f>
        <v>0</v>
      </c>
      <c r="J943" s="316">
        <f ca="1">+IFERROR(INDEX('Hoja de Trabajo para listado'!$A$155:$Z$1048576,MATCH($A943,'Hoja de Trabajo para listado'!$A$155:$A$1048576,0),MATCH((CUADRO!J$5&amp;$E943),'Hoja de Trabajo para listado'!$A$151:$Z$151,0)),0)+IFERROR(INDEX('Hoja de Trabajo para listado'!$AB$155:$BA$1048576,MATCH($A943,'Hoja de Trabajo para listado'!$AB$155:$AB$1048576,0),MATCH((CUADRO!J$5&amp;$E943),'Hoja de Trabajo para listado'!$AB$151:$BA$151,0)),0)+IFERROR(INDEX('Hoja de Trabajo para listado'!$BC$155:$CB$1048576,MATCH($A943,'Hoja de Trabajo para listado'!$BC$155:$BC$1048576,0),MATCH((CUADRO!J$5&amp;$E943),'Hoja de Trabajo para listado'!$BC$151:$CB$151,0)),0)+IFERROR(INDEX('Hoja de Trabajo para listado'!$DE$153:$DG$274,MATCH($A943,'Hoja de Trabajo para listado'!$DE$153:$DE$1048576,0),MATCH((CUADRO!J$5&amp;$E943),'Hoja de Trabajo para listado'!$DE$151:$DG$151,0)),0)+IFERROR(INDEX('Hoja de Trabajo para listado'!$CD$155:$DC$1048576,MATCH($A943,'Hoja de Trabajo para listado'!$CD$155:$CD$1048576,0),MATCH((CUADRO!J$5&amp;$E943),'Hoja de Trabajo para listado'!$CD$151:$DC$151,0)),0)</f>
        <v>0</v>
      </c>
      <c r="K943" s="314">
        <f ca="1">+IFERROR(INDEX('Hoja de Trabajo para listado'!$A$155:$Z$1048576,MATCH($A943,'Hoja de Trabajo para listado'!$A$155:$A$1048576,0),MATCH((CUADRO!K$5&amp;$E943),'Hoja de Trabajo para listado'!$A$151:$Z$151,0)),0)+IFERROR(INDEX('Hoja de Trabajo para listado'!$AB$155:$BA$1048576,MATCH($A943,'Hoja de Trabajo para listado'!$AB$155:$AB$1048576,0),MATCH((CUADRO!K$5&amp;$E943),'Hoja de Trabajo para listado'!$AB$151:$BA$151,0)),0)+IFERROR(INDEX('Hoja de Trabajo para listado'!$BC$155:$CB$1048576,MATCH($A943,'Hoja de Trabajo para listado'!$BC$155:$BC$1048576,0),MATCH((CUADRO!K$5&amp;$E943),'Hoja de Trabajo para listado'!$BC$151:$CB$151,0)),0)+IFERROR(INDEX('Hoja de Trabajo para listado'!$DE$153:$DG$274,MATCH($A943,'Hoja de Trabajo para listado'!$DE$153:$DE$1048576,0),MATCH((CUADRO!K$5&amp;$E943),'Hoja de Trabajo para listado'!$DE$151:$DG$151,0)),0)+IFERROR(INDEX('Hoja de Trabajo para listado'!$CD$155:$DC$1048576,MATCH($A943,'Hoja de Trabajo para listado'!$CD$155:$CD$1048576,0),MATCH((CUADRO!K$5&amp;$E943),'Hoja de Trabajo para listado'!$CD$151:$DC$151,0)),0)</f>
        <v>0</v>
      </c>
      <c r="L943" s="314">
        <f ca="1">+IFERROR(INDEX('Hoja de Trabajo para listado'!$A$155:$Z$1048576,MATCH($A943,'Hoja de Trabajo para listado'!$A$155:$A$1048576,0),MATCH((CUADRO!L$5&amp;$E943),'Hoja de Trabajo para listado'!$A$151:$Z$151,0)),0)+IFERROR(INDEX('Hoja de Trabajo para listado'!$AB$155:$BA$1048576,MATCH($A943,'Hoja de Trabajo para listado'!$AB$155:$AB$1048576,0),MATCH((CUADRO!L$5&amp;$E943),'Hoja de Trabajo para listado'!$AB$151:$BA$151,0)),0)+IFERROR(INDEX('Hoja de Trabajo para listado'!$BC$155:$CB$1048576,MATCH($A943,'Hoja de Trabajo para listado'!$BC$155:$BC$1048576,0),MATCH((CUADRO!L$5&amp;$E943),'Hoja de Trabajo para listado'!$BC$151:$CB$151,0)),0)+IFERROR(INDEX('Hoja de Trabajo para listado'!$DE$153:$DG$274,MATCH($A943,'Hoja de Trabajo para listado'!$DE$153:$DE$1048576,0),MATCH((CUADRO!L$5&amp;$E943),'Hoja de Trabajo para listado'!$DE$151:$DG$151,0)),0)+IFERROR(INDEX('Hoja de Trabajo para listado'!$CD$155:$DC$1048576,MATCH($A943,'Hoja de Trabajo para listado'!$CD$155:$CD$1048576,0),MATCH((CUADRO!L$5&amp;$E943),'Hoja de Trabajo para listado'!$CD$151:$DC$151,0)),0)</f>
        <v>0</v>
      </c>
      <c r="M943" s="314">
        <f ca="1">+IFERROR(INDEX('Hoja de Trabajo para listado'!$A$155:$Z$1048576,MATCH($A943,'Hoja de Trabajo para listado'!$A$155:$A$1048576,0),MATCH((CUADRO!M$5&amp;$E943),'Hoja de Trabajo para listado'!$A$151:$Z$151,0)),0)+IFERROR(INDEX('Hoja de Trabajo para listado'!$AB$155:$BA$1048576,MATCH($A943,'Hoja de Trabajo para listado'!$AB$155:$AB$1048576,0),MATCH((CUADRO!M$5&amp;$E943),'Hoja de Trabajo para listado'!$AB$151:$BA$151,0)),0)+IFERROR(INDEX('Hoja de Trabajo para listado'!$BC$155:$CB$1048576,MATCH($A943,'Hoja de Trabajo para listado'!$BC$155:$BC$1048576,0),MATCH((CUADRO!M$5&amp;$E943),'Hoja de Trabajo para listado'!$BC$151:$CB$151,0)),0)+IFERROR(INDEX('Hoja de Trabajo para listado'!$DE$153:$DG$274,MATCH($A943,'Hoja de Trabajo para listado'!$DE$153:$DE$1048576,0),MATCH((CUADRO!M$5&amp;$E943),'Hoja de Trabajo para listado'!$DE$151:$DG$151,0)),0)+IFERROR(INDEX('Hoja de Trabajo para listado'!$CD$155:$DC$1048576,MATCH($A943,'Hoja de Trabajo para listado'!$CD$155:$CD$1048576,0),MATCH((CUADRO!M$5&amp;$E943),'Hoja de Trabajo para listado'!$CD$151:$DC$151,0)),0)</f>
        <v>0</v>
      </c>
      <c r="N943" s="314">
        <f ca="1">+IFERROR(INDEX('Hoja de Trabajo para listado'!$A$155:$Z$1048576,MATCH($A943,'Hoja de Trabajo para listado'!$A$155:$A$1048576,0),MATCH((CUADRO!N$5&amp;$E943),'Hoja de Trabajo para listado'!$A$151:$Z$151,0)),0)+IFERROR(INDEX('Hoja de Trabajo para listado'!$AB$155:$BA$1048576,MATCH($A943,'Hoja de Trabajo para listado'!$AB$155:$AB$1048576,0),MATCH((CUADRO!N$5&amp;$E943),'Hoja de Trabajo para listado'!$AB$151:$BA$151,0)),0)+IFERROR(INDEX('Hoja de Trabajo para listado'!$BC$155:$CB$1048576,MATCH($A943,'Hoja de Trabajo para listado'!$BC$155:$BC$1048576,0),MATCH((CUADRO!N$5&amp;$E943),'Hoja de Trabajo para listado'!$BC$151:$CB$151,0)),0)+IFERROR(INDEX('Hoja de Trabajo para listado'!$DE$153:$DG$274,MATCH($A943,'Hoja de Trabajo para listado'!$DE$153:$DE$1048576,0),MATCH((CUADRO!N$5&amp;$E943),'Hoja de Trabajo para listado'!$DE$151:$DG$151,0)),0)+IFERROR(INDEX('Hoja de Trabajo para listado'!$CD$155:$DC$1048576,MATCH($A943,'Hoja de Trabajo para listado'!$CD$155:$CD$1048576,0),MATCH((CUADRO!N$5&amp;$E943),'Hoja de Trabajo para listado'!$CD$151:$DC$151,0)),0)</f>
        <v>0</v>
      </c>
      <c r="O943" s="314">
        <f ca="1">+IFERROR(INDEX('Hoja de Trabajo para listado'!$A$155:$Z$1048576,MATCH($A943,'Hoja de Trabajo para listado'!$A$155:$A$1048576,0),MATCH((CUADRO!O$5&amp;$E943),'Hoja de Trabajo para listado'!$A$151:$Z$151,0)),0)+IFERROR(INDEX('Hoja de Trabajo para listado'!$AB$155:$BA$1048576,MATCH($A943,'Hoja de Trabajo para listado'!$AB$155:$AB$1048576,0),MATCH((CUADRO!O$5&amp;$E943),'Hoja de Trabajo para listado'!$AB$151:$BA$151,0)),0)+IFERROR(INDEX('Hoja de Trabajo para listado'!$BC$155:$CB$1048576,MATCH($A943,'Hoja de Trabajo para listado'!$BC$155:$BC$1048576,0),MATCH((CUADRO!O$5&amp;$E943),'Hoja de Trabajo para listado'!$BC$151:$CB$151,0)),0)+IFERROR(INDEX('Hoja de Trabajo para listado'!$DE$153:$DG$274,MATCH($A943,'Hoja de Trabajo para listado'!$DE$153:$DE$1048576,0),MATCH((CUADRO!O$5&amp;$E943),'Hoja de Trabajo para listado'!$DE$151:$DG$151,0)),0)+IFERROR(INDEX('Hoja de Trabajo para listado'!$CD$155:$DC$1048576,MATCH($A943,'Hoja de Trabajo para listado'!$CD$155:$CD$1048576,0),MATCH((CUADRO!O$5&amp;$E943),'Hoja de Trabajo para listado'!$CD$151:$DC$151,0)),0)</f>
        <v>0</v>
      </c>
      <c r="P943" s="314">
        <f ca="1">+IFERROR(INDEX('Hoja de Trabajo para listado'!$A$155:$Z$1048576,MATCH($A943,'Hoja de Trabajo para listado'!$A$155:$A$1048576,0),MATCH((CUADRO!P$5&amp;$E943),'Hoja de Trabajo para listado'!$A$151:$Z$151,0)),0)+IFERROR(INDEX('Hoja de Trabajo para listado'!$AB$155:$BA$1048576,MATCH($A943,'Hoja de Trabajo para listado'!$AB$155:$AB$1048576,0),MATCH((CUADRO!P$5&amp;$E943),'Hoja de Trabajo para listado'!$AB$151:$BA$151,0)),0)+IFERROR(INDEX('Hoja de Trabajo para listado'!$BC$155:$CB$1048576,MATCH($A943,'Hoja de Trabajo para listado'!$BC$155:$BC$1048576,0),MATCH((CUADRO!P$5&amp;$E943),'Hoja de Trabajo para listado'!$BC$151:$CB$151,0)),0)+IFERROR(INDEX('Hoja de Trabajo para listado'!$DE$153:$DG$274,MATCH($A943,'Hoja de Trabajo para listado'!$DE$153:$DE$1048576,0),MATCH((CUADRO!P$5&amp;$E943),'Hoja de Trabajo para listado'!$DE$151:$DG$151,0)),0)+IFERROR(INDEX('Hoja de Trabajo para listado'!$CD$155:$DC$1048576,MATCH($A943,'Hoja de Trabajo para listado'!$CD$155:$CD$1048576,0),MATCH((CUADRO!P$5&amp;$E943),'Hoja de Trabajo para listado'!$CD$151:$DC$151,0)),0)</f>
        <v>0</v>
      </c>
      <c r="Q943" s="314">
        <f ca="1">+IFERROR(INDEX('Hoja de Trabajo para listado'!$A$155:$Z$1048576,MATCH($A943,'Hoja de Trabajo para listado'!$A$155:$A$1048576,0),MATCH((CUADRO!Q$5&amp;$E943),'Hoja de Trabajo para listado'!$A$151:$Z$151,0)),0)+IFERROR(INDEX('Hoja de Trabajo para listado'!$AB$155:$BA$1048576,MATCH($A943,'Hoja de Trabajo para listado'!$AB$155:$AB$1048576,0),MATCH((CUADRO!Q$5&amp;$E943),'Hoja de Trabajo para listado'!$AB$151:$BA$151,0)),0)+IFERROR(INDEX('Hoja de Trabajo para listado'!$BC$155:$CB$1048576,MATCH($A943,'Hoja de Trabajo para listado'!$BC$155:$BC$1048576,0),MATCH((CUADRO!Q$5&amp;$E943),'Hoja de Trabajo para listado'!$BC$151:$CB$151,0)),0)+IFERROR(INDEX('Hoja de Trabajo para listado'!$DE$153:$DG$274,MATCH($A943,'Hoja de Trabajo para listado'!$DE$153:$DE$1048576,0),MATCH((CUADRO!Q$5&amp;$E943),'Hoja de Trabajo para listado'!$DE$151:$DG$151,0)),0)+IFERROR(INDEX('Hoja de Trabajo para listado'!$CD$155:$DC$1048576,MATCH($A943,'Hoja de Trabajo para listado'!$CD$155:$CD$1048576,0),MATCH((CUADRO!Q$5&amp;$E943),'Hoja de Trabajo para listado'!$CD$151:$DC$151,0)),0)</f>
        <v>0</v>
      </c>
      <c r="R943" s="316">
        <f t="shared" ca="1" si="28"/>
        <v>678.41</v>
      </c>
      <c r="S943" s="316">
        <f ca="1">+R942+R943</f>
        <v>678.41</v>
      </c>
      <c r="T943" s="314">
        <f ca="1">+S943</f>
        <v>678.41</v>
      </c>
      <c r="U943" s="348">
        <f t="shared" si="29"/>
        <v>2</v>
      </c>
      <c r="V943" s="319" t="str">
        <f>+VLOOKUP(A943,bd_lista!$A$3:$E$593,5,FALSE)</f>
        <v>Instituciones Descentralizadas</v>
      </c>
      <c r="W943" s="426"/>
    </row>
    <row r="944" spans="1:23" customFormat="1" ht="15" customHeight="1">
      <c r="A944" s="323">
        <v>382</v>
      </c>
      <c r="B944" s="427">
        <f>+A944</f>
        <v>382</v>
      </c>
      <c r="C944" s="318" t="str">
        <f>+VLOOKUP(A944,bd_lista!$A$3:$C$593,3,FALSE)</f>
        <v>Agencia de Infraestructura en Salud y Equipamiento Médico</v>
      </c>
      <c r="D944" s="429" t="str">
        <f>+C944</f>
        <v>Agencia de Infraestructura en Salud y Equipamiento Médico</v>
      </c>
      <c r="E944" s="339" t="s">
        <v>1418</v>
      </c>
      <c r="F944" s="314">
        <f ca="1">+IFERROR(INDEX('Hoja de Trabajo para listado'!$A$155:$Z$1048576,MATCH($A944,'Hoja de Trabajo para listado'!$A$155:$A$1048576,0),MATCH((CUADRO!F$5&amp;$E944),'Hoja de Trabajo para listado'!$A$151:$Z$151,0)),0)+IFERROR(INDEX('Hoja de Trabajo para listado'!$AB$155:$BA$1048576,MATCH($A944,'Hoja de Trabajo para listado'!$AB$155:$AB$1048576,0),MATCH((CUADRO!F$5&amp;$E944),'Hoja de Trabajo para listado'!$AB$151:$BA$151,0)),0)+IFERROR(INDEX('Hoja de Trabajo para listado'!$BC$155:$CB$1048576,MATCH($A944,'Hoja de Trabajo para listado'!$BC$155:$BC$1048576,0),MATCH((CUADRO!F$5&amp;$E944),'Hoja de Trabajo para listado'!$BC$151:$CB$151,0)),0)+IFERROR(INDEX('Hoja de Trabajo para listado'!$DE$153:$DG$274,MATCH($A944,'Hoja de Trabajo para listado'!$DE$153:$DE$1048576,0),MATCH((CUADRO!F$5&amp;$E944),'Hoja de Trabajo para listado'!$DE$151:$DG$151,0)),0)+IFERROR(INDEX('Hoja de Trabajo para listado'!$CD$155:$DC$1048576,MATCH($A944,'Hoja de Trabajo para listado'!$CD$155:$CD$1048576,0),MATCH((CUADRO!F$5&amp;$E944),'Hoja de Trabajo para listado'!$CD$151:$DC$151,0)),0)</f>
        <v>0</v>
      </c>
      <c r="G944" s="314">
        <f ca="1">+IFERROR(INDEX('Hoja de Trabajo para listado'!$A$155:$Z$1048576,MATCH($A944,'Hoja de Trabajo para listado'!$A$155:$A$1048576,0),MATCH((CUADRO!G$5&amp;$E944),'Hoja de Trabajo para listado'!$A$151:$Z$151,0)),0)+IFERROR(INDEX('Hoja de Trabajo para listado'!$AB$155:$BA$1048576,MATCH($A944,'Hoja de Trabajo para listado'!$AB$155:$AB$1048576,0),MATCH((CUADRO!G$5&amp;$E944),'Hoja de Trabajo para listado'!$AB$151:$BA$151,0)),0)+IFERROR(INDEX('Hoja de Trabajo para listado'!$BC$155:$CB$1048576,MATCH($A944,'Hoja de Trabajo para listado'!$BC$155:$BC$1048576,0),MATCH((CUADRO!G$5&amp;$E944),'Hoja de Trabajo para listado'!$BC$151:$CB$151,0)),0)+IFERROR(INDEX('Hoja de Trabajo para listado'!$DE$153:$DG$274,MATCH($A944,'Hoja de Trabajo para listado'!$DE$153:$DE$1048576,0),MATCH((CUADRO!G$5&amp;$E944),'Hoja de Trabajo para listado'!$DE$151:$DG$151,0)),0)+IFERROR(INDEX('Hoja de Trabajo para listado'!$CD$155:$DC$1048576,MATCH($A944,'Hoja de Trabajo para listado'!$CD$155:$CD$1048576,0),MATCH((CUADRO!G$5&amp;$E944),'Hoja de Trabajo para listado'!$CD$151:$DC$151,0)),0)</f>
        <v>0</v>
      </c>
      <c r="H944" s="314">
        <f ca="1">+IFERROR(INDEX('Hoja de Trabajo para listado'!$A$155:$Z$1048576,MATCH($A944,'Hoja de Trabajo para listado'!$A$155:$A$1048576,0),MATCH((CUADRO!H$5&amp;$E944),'Hoja de Trabajo para listado'!$A$151:$Z$151,0)),0)+IFERROR(INDEX('Hoja de Trabajo para listado'!$AB$155:$BA$1048576,MATCH($A944,'Hoja de Trabajo para listado'!$AB$155:$AB$1048576,0),MATCH((CUADRO!H$5&amp;$E944),'Hoja de Trabajo para listado'!$AB$151:$BA$151,0)),0)+IFERROR(INDEX('Hoja de Trabajo para listado'!$BC$155:$CB$1048576,MATCH($A944,'Hoja de Trabajo para listado'!$BC$155:$BC$1048576,0),MATCH((CUADRO!H$5&amp;$E944),'Hoja de Trabajo para listado'!$BC$151:$CB$151,0)),0)+IFERROR(INDEX('Hoja de Trabajo para listado'!$DE$153:$DG$274,MATCH($A944,'Hoja de Trabajo para listado'!$DE$153:$DE$1048576,0),MATCH((CUADRO!H$5&amp;$E944),'Hoja de Trabajo para listado'!$DE$151:$DG$151,0)),0)+IFERROR(INDEX('Hoja de Trabajo para listado'!$CD$155:$DC$1048576,MATCH($A944,'Hoja de Trabajo para listado'!$CD$155:$CD$1048576,0),MATCH((CUADRO!H$5&amp;$E944),'Hoja de Trabajo para listado'!$CD$151:$DC$151,0)),0)</f>
        <v>0</v>
      </c>
      <c r="I944" s="314">
        <f ca="1">+IFERROR(INDEX('Hoja de Trabajo para listado'!$A$155:$Z$1048576,MATCH($A944,'Hoja de Trabajo para listado'!$A$155:$A$1048576,0),MATCH((CUADRO!I$5&amp;$E944),'Hoja de Trabajo para listado'!$A$151:$Z$151,0)),0)+IFERROR(INDEX('Hoja de Trabajo para listado'!$AB$155:$BA$1048576,MATCH($A944,'Hoja de Trabajo para listado'!$AB$155:$AB$1048576,0),MATCH((CUADRO!I$5&amp;$E944),'Hoja de Trabajo para listado'!$AB$151:$BA$151,0)),0)+IFERROR(INDEX('Hoja de Trabajo para listado'!$BC$155:$CB$1048576,MATCH($A944,'Hoja de Trabajo para listado'!$BC$155:$BC$1048576,0),MATCH((CUADRO!I$5&amp;$E944),'Hoja de Trabajo para listado'!$BC$151:$CB$151,0)),0)+IFERROR(INDEX('Hoja de Trabajo para listado'!$DE$153:$DG$274,MATCH($A944,'Hoja de Trabajo para listado'!$DE$153:$DE$1048576,0),MATCH((CUADRO!I$5&amp;$E944),'Hoja de Trabajo para listado'!$DE$151:$DG$151,0)),0)+IFERROR(INDEX('Hoja de Trabajo para listado'!$CD$155:$DC$1048576,MATCH($A944,'Hoja de Trabajo para listado'!$CD$155:$CD$1048576,0),MATCH((CUADRO!I$5&amp;$E944),'Hoja de Trabajo para listado'!$CD$151:$DC$151,0)),0)</f>
        <v>0</v>
      </c>
      <c r="J944" s="314">
        <f ca="1">+IFERROR(INDEX('Hoja de Trabajo para listado'!$A$155:$Z$1048576,MATCH($A944,'Hoja de Trabajo para listado'!$A$155:$A$1048576,0),MATCH((CUADRO!J$5&amp;$E944),'Hoja de Trabajo para listado'!$A$151:$Z$151,0)),0)+IFERROR(INDEX('Hoja de Trabajo para listado'!$AB$155:$BA$1048576,MATCH($A944,'Hoja de Trabajo para listado'!$AB$155:$AB$1048576,0),MATCH((CUADRO!J$5&amp;$E944),'Hoja de Trabajo para listado'!$AB$151:$BA$151,0)),0)+IFERROR(INDEX('Hoja de Trabajo para listado'!$BC$155:$CB$1048576,MATCH($A944,'Hoja de Trabajo para listado'!$BC$155:$BC$1048576,0),MATCH((CUADRO!J$5&amp;$E944),'Hoja de Trabajo para listado'!$BC$151:$CB$151,0)),0)+IFERROR(INDEX('Hoja de Trabajo para listado'!$DE$153:$DG$274,MATCH($A944,'Hoja de Trabajo para listado'!$DE$153:$DE$1048576,0),MATCH((CUADRO!J$5&amp;$E944),'Hoja de Trabajo para listado'!$DE$151:$DG$151,0)),0)+IFERROR(INDEX('Hoja de Trabajo para listado'!$CD$155:$DC$1048576,MATCH($A944,'Hoja de Trabajo para listado'!$CD$155:$CD$1048576,0),MATCH((CUADRO!J$5&amp;$E944),'Hoja de Trabajo para listado'!$CD$151:$DC$151,0)),0)</f>
        <v>0</v>
      </c>
      <c r="K944" s="314">
        <f ca="1">+IFERROR(INDEX('Hoja de Trabajo para listado'!$A$155:$Z$1048576,MATCH($A944,'Hoja de Trabajo para listado'!$A$155:$A$1048576,0),MATCH((CUADRO!K$5&amp;$E944),'Hoja de Trabajo para listado'!$A$151:$Z$151,0)),0)+IFERROR(INDEX('Hoja de Trabajo para listado'!$AB$155:$BA$1048576,MATCH($A944,'Hoja de Trabajo para listado'!$AB$155:$AB$1048576,0),MATCH((CUADRO!K$5&amp;$E944),'Hoja de Trabajo para listado'!$AB$151:$BA$151,0)),0)+IFERROR(INDEX('Hoja de Trabajo para listado'!$BC$155:$CB$1048576,MATCH($A944,'Hoja de Trabajo para listado'!$BC$155:$BC$1048576,0),MATCH((CUADRO!K$5&amp;$E944),'Hoja de Trabajo para listado'!$BC$151:$CB$151,0)),0)+IFERROR(INDEX('Hoja de Trabajo para listado'!$DE$153:$DG$274,MATCH($A944,'Hoja de Trabajo para listado'!$DE$153:$DE$1048576,0),MATCH((CUADRO!K$5&amp;$E944),'Hoja de Trabajo para listado'!$DE$151:$DG$151,0)),0)+IFERROR(INDEX('Hoja de Trabajo para listado'!$CD$155:$DC$1048576,MATCH($A944,'Hoja de Trabajo para listado'!$CD$155:$CD$1048576,0),MATCH((CUADRO!K$5&amp;$E944),'Hoja de Trabajo para listado'!$CD$151:$DC$151,0)),0)</f>
        <v>0</v>
      </c>
      <c r="L944" s="314">
        <f ca="1">+IFERROR(INDEX('Hoja de Trabajo para listado'!$A$155:$Z$1048576,MATCH($A944,'Hoja de Trabajo para listado'!$A$155:$A$1048576,0),MATCH((CUADRO!L$5&amp;$E944),'Hoja de Trabajo para listado'!$A$151:$Z$151,0)),0)+IFERROR(INDEX('Hoja de Trabajo para listado'!$AB$155:$BA$1048576,MATCH($A944,'Hoja de Trabajo para listado'!$AB$155:$AB$1048576,0),MATCH((CUADRO!L$5&amp;$E944),'Hoja de Trabajo para listado'!$AB$151:$BA$151,0)),0)+IFERROR(INDEX('Hoja de Trabajo para listado'!$BC$155:$CB$1048576,MATCH($A944,'Hoja de Trabajo para listado'!$BC$155:$BC$1048576,0),MATCH((CUADRO!L$5&amp;$E944),'Hoja de Trabajo para listado'!$BC$151:$CB$151,0)),0)+IFERROR(INDEX('Hoja de Trabajo para listado'!$DE$153:$DG$274,MATCH($A944,'Hoja de Trabajo para listado'!$DE$153:$DE$1048576,0),MATCH((CUADRO!L$5&amp;$E944),'Hoja de Trabajo para listado'!$DE$151:$DG$151,0)),0)+IFERROR(INDEX('Hoja de Trabajo para listado'!$CD$155:$DC$1048576,MATCH($A944,'Hoja de Trabajo para listado'!$CD$155:$CD$1048576,0),MATCH((CUADRO!L$5&amp;$E944),'Hoja de Trabajo para listado'!$CD$151:$DC$151,0)),0)</f>
        <v>0</v>
      </c>
      <c r="M944" s="314">
        <f ca="1">+IFERROR(INDEX('Hoja de Trabajo para listado'!$A$155:$Z$1048576,MATCH($A944,'Hoja de Trabajo para listado'!$A$155:$A$1048576,0),MATCH((CUADRO!M$5&amp;$E944),'Hoja de Trabajo para listado'!$A$151:$Z$151,0)),0)+IFERROR(INDEX('Hoja de Trabajo para listado'!$AB$155:$BA$1048576,MATCH($A944,'Hoja de Trabajo para listado'!$AB$155:$AB$1048576,0),MATCH((CUADRO!M$5&amp;$E944),'Hoja de Trabajo para listado'!$AB$151:$BA$151,0)),0)+IFERROR(INDEX('Hoja de Trabajo para listado'!$BC$155:$CB$1048576,MATCH($A944,'Hoja de Trabajo para listado'!$BC$155:$BC$1048576,0),MATCH((CUADRO!M$5&amp;$E944),'Hoja de Trabajo para listado'!$BC$151:$CB$151,0)),0)+IFERROR(INDEX('Hoja de Trabajo para listado'!$DE$153:$DG$274,MATCH($A944,'Hoja de Trabajo para listado'!$DE$153:$DE$1048576,0),MATCH((CUADRO!M$5&amp;$E944),'Hoja de Trabajo para listado'!$DE$151:$DG$151,0)),0)+IFERROR(INDEX('Hoja de Trabajo para listado'!$CD$155:$DC$1048576,MATCH($A944,'Hoja de Trabajo para listado'!$CD$155:$CD$1048576,0),MATCH((CUADRO!M$5&amp;$E944),'Hoja de Trabajo para listado'!$CD$151:$DC$151,0)),0)</f>
        <v>0</v>
      </c>
      <c r="N944" s="314">
        <f ca="1">+IFERROR(INDEX('Hoja de Trabajo para listado'!$A$155:$Z$1048576,MATCH($A944,'Hoja de Trabajo para listado'!$A$155:$A$1048576,0),MATCH((CUADRO!N$5&amp;$E944),'Hoja de Trabajo para listado'!$A$151:$Z$151,0)),0)+IFERROR(INDEX('Hoja de Trabajo para listado'!$AB$155:$BA$1048576,MATCH($A944,'Hoja de Trabajo para listado'!$AB$155:$AB$1048576,0),MATCH((CUADRO!N$5&amp;$E944),'Hoja de Trabajo para listado'!$AB$151:$BA$151,0)),0)+IFERROR(INDEX('Hoja de Trabajo para listado'!$BC$155:$CB$1048576,MATCH($A944,'Hoja de Trabajo para listado'!$BC$155:$BC$1048576,0),MATCH((CUADRO!N$5&amp;$E944),'Hoja de Trabajo para listado'!$BC$151:$CB$151,0)),0)+IFERROR(INDEX('Hoja de Trabajo para listado'!$DE$153:$DG$274,MATCH($A944,'Hoja de Trabajo para listado'!$DE$153:$DE$1048576,0),MATCH((CUADRO!N$5&amp;$E944),'Hoja de Trabajo para listado'!$DE$151:$DG$151,0)),0)+IFERROR(INDEX('Hoja de Trabajo para listado'!$CD$155:$DC$1048576,MATCH($A944,'Hoja de Trabajo para listado'!$CD$155:$CD$1048576,0),MATCH((CUADRO!N$5&amp;$E944),'Hoja de Trabajo para listado'!$CD$151:$DC$151,0)),0)</f>
        <v>0</v>
      </c>
      <c r="O944" s="314">
        <f ca="1">+IFERROR(INDEX('Hoja de Trabajo para listado'!$A$155:$Z$1048576,MATCH($A944,'Hoja de Trabajo para listado'!$A$155:$A$1048576,0),MATCH((CUADRO!O$5&amp;$E944),'Hoja de Trabajo para listado'!$A$151:$Z$151,0)),0)+IFERROR(INDEX('Hoja de Trabajo para listado'!$AB$155:$BA$1048576,MATCH($A944,'Hoja de Trabajo para listado'!$AB$155:$AB$1048576,0),MATCH((CUADRO!O$5&amp;$E944),'Hoja de Trabajo para listado'!$AB$151:$BA$151,0)),0)+IFERROR(INDEX('Hoja de Trabajo para listado'!$BC$155:$CB$1048576,MATCH($A944,'Hoja de Trabajo para listado'!$BC$155:$BC$1048576,0),MATCH((CUADRO!O$5&amp;$E944),'Hoja de Trabajo para listado'!$BC$151:$CB$151,0)),0)+IFERROR(INDEX('Hoja de Trabajo para listado'!$DE$153:$DG$274,MATCH($A944,'Hoja de Trabajo para listado'!$DE$153:$DE$1048576,0),MATCH((CUADRO!O$5&amp;$E944),'Hoja de Trabajo para listado'!$DE$151:$DG$151,0)),0)+IFERROR(INDEX('Hoja de Trabajo para listado'!$CD$155:$DC$1048576,MATCH($A944,'Hoja de Trabajo para listado'!$CD$155:$CD$1048576,0),MATCH((CUADRO!O$5&amp;$E944),'Hoja de Trabajo para listado'!$CD$151:$DC$151,0)),0)</f>
        <v>0</v>
      </c>
      <c r="P944" s="314">
        <f ca="1">+IFERROR(INDEX('Hoja de Trabajo para listado'!$A$155:$Z$1048576,MATCH($A944,'Hoja de Trabajo para listado'!$A$155:$A$1048576,0),MATCH((CUADRO!P$5&amp;$E944),'Hoja de Trabajo para listado'!$A$151:$Z$151,0)),0)+IFERROR(INDEX('Hoja de Trabajo para listado'!$AB$155:$BA$1048576,MATCH($A944,'Hoja de Trabajo para listado'!$AB$155:$AB$1048576,0),MATCH((CUADRO!P$5&amp;$E944),'Hoja de Trabajo para listado'!$AB$151:$BA$151,0)),0)+IFERROR(INDEX('Hoja de Trabajo para listado'!$BC$155:$CB$1048576,MATCH($A944,'Hoja de Trabajo para listado'!$BC$155:$BC$1048576,0),MATCH((CUADRO!P$5&amp;$E944),'Hoja de Trabajo para listado'!$BC$151:$CB$151,0)),0)+IFERROR(INDEX('Hoja de Trabajo para listado'!$DE$153:$DG$274,MATCH($A944,'Hoja de Trabajo para listado'!$DE$153:$DE$1048576,0),MATCH((CUADRO!P$5&amp;$E944),'Hoja de Trabajo para listado'!$DE$151:$DG$151,0)),0)+IFERROR(INDEX('Hoja de Trabajo para listado'!$CD$155:$DC$1048576,MATCH($A944,'Hoja de Trabajo para listado'!$CD$155:$CD$1048576,0),MATCH((CUADRO!P$5&amp;$E944),'Hoja de Trabajo para listado'!$CD$151:$DC$151,0)),0)</f>
        <v>0</v>
      </c>
      <c r="Q944" s="314">
        <f ca="1">+IFERROR(INDEX('Hoja de Trabajo para listado'!$A$155:$Z$1048576,MATCH($A944,'Hoja de Trabajo para listado'!$A$155:$A$1048576,0),MATCH((CUADRO!Q$5&amp;$E944),'Hoja de Trabajo para listado'!$A$151:$Z$151,0)),0)+IFERROR(INDEX('Hoja de Trabajo para listado'!$AB$155:$BA$1048576,MATCH($A944,'Hoja de Trabajo para listado'!$AB$155:$AB$1048576,0),MATCH((CUADRO!Q$5&amp;$E944),'Hoja de Trabajo para listado'!$AB$151:$BA$151,0)),0)+IFERROR(INDEX('Hoja de Trabajo para listado'!$BC$155:$CB$1048576,MATCH($A944,'Hoja de Trabajo para listado'!$BC$155:$BC$1048576,0),MATCH((CUADRO!Q$5&amp;$E944),'Hoja de Trabajo para listado'!$BC$151:$CB$151,0)),0)+IFERROR(INDEX('Hoja de Trabajo para listado'!$DE$153:$DG$274,MATCH($A944,'Hoja de Trabajo para listado'!$DE$153:$DE$1048576,0),MATCH((CUADRO!Q$5&amp;$E944),'Hoja de Trabajo para listado'!$DE$151:$DG$151,0)),0)+IFERROR(INDEX('Hoja de Trabajo para listado'!$CD$155:$DC$1048576,MATCH($A944,'Hoja de Trabajo para listado'!$CD$155:$CD$1048576,0),MATCH((CUADRO!Q$5&amp;$E944),'Hoja de Trabajo para listado'!$CD$151:$DC$151,0)),0)</f>
        <v>0</v>
      </c>
      <c r="R944" s="314">
        <f t="shared" ca="1" si="28"/>
        <v>0</v>
      </c>
      <c r="S944" s="353"/>
      <c r="T944" s="314">
        <f ca="1">+T945</f>
        <v>594.73</v>
      </c>
      <c r="U944" s="313">
        <f t="shared" si="29"/>
        <v>1</v>
      </c>
      <c r="V944" s="319" t="str">
        <f>+VLOOKUP(A944,bd_lista!$A$3:$E$593,5,FALSE)</f>
        <v>Instituciones Descentralizadas</v>
      </c>
      <c r="W944" s="425" t="str">
        <f>+V944</f>
        <v>Instituciones Descentralizadas</v>
      </c>
    </row>
    <row r="945" spans="1:23" customFormat="1" ht="15" customHeight="1">
      <c r="A945" s="323">
        <v>382</v>
      </c>
      <c r="B945" s="428"/>
      <c r="C945" s="339" t="str">
        <f>+VLOOKUP(A945,bd_lista!$A$3:$C$593,3,FALSE)</f>
        <v>Agencia de Infraestructura en Salud y Equipamiento Médico</v>
      </c>
      <c r="D945" s="430"/>
      <c r="E945" s="319" t="s">
        <v>1419</v>
      </c>
      <c r="F945" s="316">
        <f ca="1">+IFERROR(INDEX('Hoja de Trabajo para listado'!$A$155:$Z$1048576,MATCH($A945,'Hoja de Trabajo para listado'!$A$155:$A$1048576,0),MATCH((CUADRO!F$5&amp;$E945),'Hoja de Trabajo para listado'!$A$151:$Z$151,0)),0)+IFERROR(INDEX('Hoja de Trabajo para listado'!$AB$155:$BA$1048576,MATCH($A945,'Hoja de Trabajo para listado'!$AB$155:$AB$1048576,0),MATCH((CUADRO!F$5&amp;$E945),'Hoja de Trabajo para listado'!$AB$151:$BA$151,0)),0)+IFERROR(INDEX('Hoja de Trabajo para listado'!$BC$155:$CB$1048576,MATCH($A945,'Hoja de Trabajo para listado'!$BC$155:$BC$1048576,0),MATCH((CUADRO!F$5&amp;$E945),'Hoja de Trabajo para listado'!$BC$151:$CB$151,0)),0)+IFERROR(INDEX('Hoja de Trabajo para listado'!$DE$153:$DG$274,MATCH($A945,'Hoja de Trabajo para listado'!$DE$153:$DE$1048576,0),MATCH((CUADRO!F$5&amp;$E945),'Hoja de Trabajo para listado'!$DE$151:$DG$151,0)),0)+IFERROR(INDEX('Hoja de Trabajo para listado'!$CD$155:$DC$1048576,MATCH($A945,'Hoja de Trabajo para listado'!$CD$155:$CD$1048576,0),MATCH((CUADRO!F$5&amp;$E945),'Hoja de Trabajo para listado'!$CD$151:$DC$151,0)),0)</f>
        <v>594.73</v>
      </c>
      <c r="G945" s="316">
        <f ca="1">+IFERROR(INDEX('Hoja de Trabajo para listado'!$A$155:$Z$1048576,MATCH($A945,'Hoja de Trabajo para listado'!$A$155:$A$1048576,0),MATCH((CUADRO!G$5&amp;$E945),'Hoja de Trabajo para listado'!$A$151:$Z$151,0)),0)+IFERROR(INDEX('Hoja de Trabajo para listado'!$AB$155:$BA$1048576,MATCH($A945,'Hoja de Trabajo para listado'!$AB$155:$AB$1048576,0),MATCH((CUADRO!G$5&amp;$E945),'Hoja de Trabajo para listado'!$AB$151:$BA$151,0)),0)+IFERROR(INDEX('Hoja de Trabajo para listado'!$BC$155:$CB$1048576,MATCH($A945,'Hoja de Trabajo para listado'!$BC$155:$BC$1048576,0),MATCH((CUADRO!G$5&amp;$E945),'Hoja de Trabajo para listado'!$BC$151:$CB$151,0)),0)+IFERROR(INDEX('Hoja de Trabajo para listado'!$DE$153:$DG$274,MATCH($A945,'Hoja de Trabajo para listado'!$DE$153:$DE$1048576,0),MATCH((CUADRO!G$5&amp;$E945),'Hoja de Trabajo para listado'!$DE$151:$DG$151,0)),0)+IFERROR(INDEX('Hoja de Trabajo para listado'!$CD$155:$DC$1048576,MATCH($A945,'Hoja de Trabajo para listado'!$CD$155:$CD$1048576,0),MATCH((CUADRO!G$5&amp;$E945),'Hoja de Trabajo para listado'!$CD$151:$DC$151,0)),0)</f>
        <v>0</v>
      </c>
      <c r="H945" s="316">
        <f ca="1">+IFERROR(INDEX('Hoja de Trabajo para listado'!$A$155:$Z$1048576,MATCH($A945,'Hoja de Trabajo para listado'!$A$155:$A$1048576,0),MATCH((CUADRO!H$5&amp;$E945),'Hoja de Trabajo para listado'!$A$151:$Z$151,0)),0)+IFERROR(INDEX('Hoja de Trabajo para listado'!$AB$155:$BA$1048576,MATCH($A945,'Hoja de Trabajo para listado'!$AB$155:$AB$1048576,0),MATCH((CUADRO!H$5&amp;$E945),'Hoja de Trabajo para listado'!$AB$151:$BA$151,0)),0)+IFERROR(INDEX('Hoja de Trabajo para listado'!$BC$155:$CB$1048576,MATCH($A945,'Hoja de Trabajo para listado'!$BC$155:$BC$1048576,0),MATCH((CUADRO!H$5&amp;$E945),'Hoja de Trabajo para listado'!$BC$151:$CB$151,0)),0)+IFERROR(INDEX('Hoja de Trabajo para listado'!$DE$153:$DG$274,MATCH($A945,'Hoja de Trabajo para listado'!$DE$153:$DE$1048576,0),MATCH((CUADRO!H$5&amp;$E945),'Hoja de Trabajo para listado'!$DE$151:$DG$151,0)),0)+IFERROR(INDEX('Hoja de Trabajo para listado'!$CD$155:$DC$1048576,MATCH($A945,'Hoja de Trabajo para listado'!$CD$155:$CD$1048576,0),MATCH((CUADRO!H$5&amp;$E945),'Hoja de Trabajo para listado'!$CD$151:$DC$151,0)),0)</f>
        <v>0</v>
      </c>
      <c r="I945" s="316">
        <f ca="1">+IFERROR(INDEX('Hoja de Trabajo para listado'!$A$155:$Z$1048576,MATCH($A945,'Hoja de Trabajo para listado'!$A$155:$A$1048576,0),MATCH((CUADRO!I$5&amp;$E945),'Hoja de Trabajo para listado'!$A$151:$Z$151,0)),0)+IFERROR(INDEX('Hoja de Trabajo para listado'!$AB$155:$BA$1048576,MATCH($A945,'Hoja de Trabajo para listado'!$AB$155:$AB$1048576,0),MATCH((CUADRO!I$5&amp;$E945),'Hoja de Trabajo para listado'!$AB$151:$BA$151,0)),0)+IFERROR(INDEX('Hoja de Trabajo para listado'!$BC$155:$CB$1048576,MATCH($A945,'Hoja de Trabajo para listado'!$BC$155:$BC$1048576,0),MATCH((CUADRO!I$5&amp;$E945),'Hoja de Trabajo para listado'!$BC$151:$CB$151,0)),0)+IFERROR(INDEX('Hoja de Trabajo para listado'!$DE$153:$DG$274,MATCH($A945,'Hoja de Trabajo para listado'!$DE$153:$DE$1048576,0),MATCH((CUADRO!I$5&amp;$E945),'Hoja de Trabajo para listado'!$DE$151:$DG$151,0)),0)+IFERROR(INDEX('Hoja de Trabajo para listado'!$CD$155:$DC$1048576,MATCH($A945,'Hoja de Trabajo para listado'!$CD$155:$CD$1048576,0),MATCH((CUADRO!I$5&amp;$E945),'Hoja de Trabajo para listado'!$CD$151:$DC$151,0)),0)</f>
        <v>0</v>
      </c>
      <c r="J945" s="316">
        <f ca="1">+IFERROR(INDEX('Hoja de Trabajo para listado'!$A$155:$Z$1048576,MATCH($A945,'Hoja de Trabajo para listado'!$A$155:$A$1048576,0),MATCH((CUADRO!J$5&amp;$E945),'Hoja de Trabajo para listado'!$A$151:$Z$151,0)),0)+IFERROR(INDEX('Hoja de Trabajo para listado'!$AB$155:$BA$1048576,MATCH($A945,'Hoja de Trabajo para listado'!$AB$155:$AB$1048576,0),MATCH((CUADRO!J$5&amp;$E945),'Hoja de Trabajo para listado'!$AB$151:$BA$151,0)),0)+IFERROR(INDEX('Hoja de Trabajo para listado'!$BC$155:$CB$1048576,MATCH($A945,'Hoja de Trabajo para listado'!$BC$155:$BC$1048576,0),MATCH((CUADRO!J$5&amp;$E945),'Hoja de Trabajo para listado'!$BC$151:$CB$151,0)),0)+IFERROR(INDEX('Hoja de Trabajo para listado'!$DE$153:$DG$274,MATCH($A945,'Hoja de Trabajo para listado'!$DE$153:$DE$1048576,0),MATCH((CUADRO!J$5&amp;$E945),'Hoja de Trabajo para listado'!$DE$151:$DG$151,0)),0)+IFERROR(INDEX('Hoja de Trabajo para listado'!$CD$155:$DC$1048576,MATCH($A945,'Hoja de Trabajo para listado'!$CD$155:$CD$1048576,0),MATCH((CUADRO!J$5&amp;$E945),'Hoja de Trabajo para listado'!$CD$151:$DC$151,0)),0)</f>
        <v>0</v>
      </c>
      <c r="K945" s="314">
        <f ca="1">+IFERROR(INDEX('Hoja de Trabajo para listado'!$A$155:$Z$1048576,MATCH($A945,'Hoja de Trabajo para listado'!$A$155:$A$1048576,0),MATCH((CUADRO!K$5&amp;$E945),'Hoja de Trabajo para listado'!$A$151:$Z$151,0)),0)+IFERROR(INDEX('Hoja de Trabajo para listado'!$AB$155:$BA$1048576,MATCH($A945,'Hoja de Trabajo para listado'!$AB$155:$AB$1048576,0),MATCH((CUADRO!K$5&amp;$E945),'Hoja de Trabajo para listado'!$AB$151:$BA$151,0)),0)+IFERROR(INDEX('Hoja de Trabajo para listado'!$BC$155:$CB$1048576,MATCH($A945,'Hoja de Trabajo para listado'!$BC$155:$BC$1048576,0),MATCH((CUADRO!K$5&amp;$E945),'Hoja de Trabajo para listado'!$BC$151:$CB$151,0)),0)+IFERROR(INDEX('Hoja de Trabajo para listado'!$DE$153:$DG$274,MATCH($A945,'Hoja de Trabajo para listado'!$DE$153:$DE$1048576,0),MATCH((CUADRO!K$5&amp;$E945),'Hoja de Trabajo para listado'!$DE$151:$DG$151,0)),0)+IFERROR(INDEX('Hoja de Trabajo para listado'!$CD$155:$DC$1048576,MATCH($A945,'Hoja de Trabajo para listado'!$CD$155:$CD$1048576,0),MATCH((CUADRO!K$5&amp;$E945),'Hoja de Trabajo para listado'!$CD$151:$DC$151,0)),0)</f>
        <v>0</v>
      </c>
      <c r="L945" s="314">
        <f ca="1">+IFERROR(INDEX('Hoja de Trabajo para listado'!$A$155:$Z$1048576,MATCH($A945,'Hoja de Trabajo para listado'!$A$155:$A$1048576,0),MATCH((CUADRO!L$5&amp;$E945),'Hoja de Trabajo para listado'!$A$151:$Z$151,0)),0)+IFERROR(INDEX('Hoja de Trabajo para listado'!$AB$155:$BA$1048576,MATCH($A945,'Hoja de Trabajo para listado'!$AB$155:$AB$1048576,0),MATCH((CUADRO!L$5&amp;$E945),'Hoja de Trabajo para listado'!$AB$151:$BA$151,0)),0)+IFERROR(INDEX('Hoja de Trabajo para listado'!$BC$155:$CB$1048576,MATCH($A945,'Hoja de Trabajo para listado'!$BC$155:$BC$1048576,0),MATCH((CUADRO!L$5&amp;$E945),'Hoja de Trabajo para listado'!$BC$151:$CB$151,0)),0)+IFERROR(INDEX('Hoja de Trabajo para listado'!$DE$153:$DG$274,MATCH($A945,'Hoja de Trabajo para listado'!$DE$153:$DE$1048576,0),MATCH((CUADRO!L$5&amp;$E945),'Hoja de Trabajo para listado'!$DE$151:$DG$151,0)),0)+IFERROR(INDEX('Hoja de Trabajo para listado'!$CD$155:$DC$1048576,MATCH($A945,'Hoja de Trabajo para listado'!$CD$155:$CD$1048576,0),MATCH((CUADRO!L$5&amp;$E945),'Hoja de Trabajo para listado'!$CD$151:$DC$151,0)),0)</f>
        <v>0</v>
      </c>
      <c r="M945" s="314">
        <f ca="1">+IFERROR(INDEX('Hoja de Trabajo para listado'!$A$155:$Z$1048576,MATCH($A945,'Hoja de Trabajo para listado'!$A$155:$A$1048576,0),MATCH((CUADRO!M$5&amp;$E945),'Hoja de Trabajo para listado'!$A$151:$Z$151,0)),0)+IFERROR(INDEX('Hoja de Trabajo para listado'!$AB$155:$BA$1048576,MATCH($A945,'Hoja de Trabajo para listado'!$AB$155:$AB$1048576,0),MATCH((CUADRO!M$5&amp;$E945),'Hoja de Trabajo para listado'!$AB$151:$BA$151,0)),0)+IFERROR(INDEX('Hoja de Trabajo para listado'!$BC$155:$CB$1048576,MATCH($A945,'Hoja de Trabajo para listado'!$BC$155:$BC$1048576,0),MATCH((CUADRO!M$5&amp;$E945),'Hoja de Trabajo para listado'!$BC$151:$CB$151,0)),0)+IFERROR(INDEX('Hoja de Trabajo para listado'!$DE$153:$DG$274,MATCH($A945,'Hoja de Trabajo para listado'!$DE$153:$DE$1048576,0),MATCH((CUADRO!M$5&amp;$E945),'Hoja de Trabajo para listado'!$DE$151:$DG$151,0)),0)+IFERROR(INDEX('Hoja de Trabajo para listado'!$CD$155:$DC$1048576,MATCH($A945,'Hoja de Trabajo para listado'!$CD$155:$CD$1048576,0),MATCH((CUADRO!M$5&amp;$E945),'Hoja de Trabajo para listado'!$CD$151:$DC$151,0)),0)</f>
        <v>0</v>
      </c>
      <c r="N945" s="314">
        <f ca="1">+IFERROR(INDEX('Hoja de Trabajo para listado'!$A$155:$Z$1048576,MATCH($A945,'Hoja de Trabajo para listado'!$A$155:$A$1048576,0),MATCH((CUADRO!N$5&amp;$E945),'Hoja de Trabajo para listado'!$A$151:$Z$151,0)),0)+IFERROR(INDEX('Hoja de Trabajo para listado'!$AB$155:$BA$1048576,MATCH($A945,'Hoja de Trabajo para listado'!$AB$155:$AB$1048576,0),MATCH((CUADRO!N$5&amp;$E945),'Hoja de Trabajo para listado'!$AB$151:$BA$151,0)),0)+IFERROR(INDEX('Hoja de Trabajo para listado'!$BC$155:$CB$1048576,MATCH($A945,'Hoja de Trabajo para listado'!$BC$155:$BC$1048576,0),MATCH((CUADRO!N$5&amp;$E945),'Hoja de Trabajo para listado'!$BC$151:$CB$151,0)),0)+IFERROR(INDEX('Hoja de Trabajo para listado'!$DE$153:$DG$274,MATCH($A945,'Hoja de Trabajo para listado'!$DE$153:$DE$1048576,0),MATCH((CUADRO!N$5&amp;$E945),'Hoja de Trabajo para listado'!$DE$151:$DG$151,0)),0)+IFERROR(INDEX('Hoja de Trabajo para listado'!$CD$155:$DC$1048576,MATCH($A945,'Hoja de Trabajo para listado'!$CD$155:$CD$1048576,0),MATCH((CUADRO!N$5&amp;$E945),'Hoja de Trabajo para listado'!$CD$151:$DC$151,0)),0)</f>
        <v>0</v>
      </c>
      <c r="O945" s="314">
        <f ca="1">+IFERROR(INDEX('Hoja de Trabajo para listado'!$A$155:$Z$1048576,MATCH($A945,'Hoja de Trabajo para listado'!$A$155:$A$1048576,0),MATCH((CUADRO!O$5&amp;$E945),'Hoja de Trabajo para listado'!$A$151:$Z$151,0)),0)+IFERROR(INDEX('Hoja de Trabajo para listado'!$AB$155:$BA$1048576,MATCH($A945,'Hoja de Trabajo para listado'!$AB$155:$AB$1048576,0),MATCH((CUADRO!O$5&amp;$E945),'Hoja de Trabajo para listado'!$AB$151:$BA$151,0)),0)+IFERROR(INDEX('Hoja de Trabajo para listado'!$BC$155:$CB$1048576,MATCH($A945,'Hoja de Trabajo para listado'!$BC$155:$BC$1048576,0),MATCH((CUADRO!O$5&amp;$E945),'Hoja de Trabajo para listado'!$BC$151:$CB$151,0)),0)+IFERROR(INDEX('Hoja de Trabajo para listado'!$DE$153:$DG$274,MATCH($A945,'Hoja de Trabajo para listado'!$DE$153:$DE$1048576,0),MATCH((CUADRO!O$5&amp;$E945),'Hoja de Trabajo para listado'!$DE$151:$DG$151,0)),0)+IFERROR(INDEX('Hoja de Trabajo para listado'!$CD$155:$DC$1048576,MATCH($A945,'Hoja de Trabajo para listado'!$CD$155:$CD$1048576,0),MATCH((CUADRO!O$5&amp;$E945),'Hoja de Trabajo para listado'!$CD$151:$DC$151,0)),0)</f>
        <v>0</v>
      </c>
      <c r="P945" s="314">
        <f ca="1">+IFERROR(INDEX('Hoja de Trabajo para listado'!$A$155:$Z$1048576,MATCH($A945,'Hoja de Trabajo para listado'!$A$155:$A$1048576,0),MATCH((CUADRO!P$5&amp;$E945),'Hoja de Trabajo para listado'!$A$151:$Z$151,0)),0)+IFERROR(INDEX('Hoja de Trabajo para listado'!$AB$155:$BA$1048576,MATCH($A945,'Hoja de Trabajo para listado'!$AB$155:$AB$1048576,0),MATCH((CUADRO!P$5&amp;$E945),'Hoja de Trabajo para listado'!$AB$151:$BA$151,0)),0)+IFERROR(INDEX('Hoja de Trabajo para listado'!$BC$155:$CB$1048576,MATCH($A945,'Hoja de Trabajo para listado'!$BC$155:$BC$1048576,0),MATCH((CUADRO!P$5&amp;$E945),'Hoja de Trabajo para listado'!$BC$151:$CB$151,0)),0)+IFERROR(INDEX('Hoja de Trabajo para listado'!$DE$153:$DG$274,MATCH($A945,'Hoja de Trabajo para listado'!$DE$153:$DE$1048576,0),MATCH((CUADRO!P$5&amp;$E945),'Hoja de Trabajo para listado'!$DE$151:$DG$151,0)),0)+IFERROR(INDEX('Hoja de Trabajo para listado'!$CD$155:$DC$1048576,MATCH($A945,'Hoja de Trabajo para listado'!$CD$155:$CD$1048576,0),MATCH((CUADRO!P$5&amp;$E945),'Hoja de Trabajo para listado'!$CD$151:$DC$151,0)),0)</f>
        <v>0</v>
      </c>
      <c r="Q945" s="314">
        <f ca="1">+IFERROR(INDEX('Hoja de Trabajo para listado'!$A$155:$Z$1048576,MATCH($A945,'Hoja de Trabajo para listado'!$A$155:$A$1048576,0),MATCH((CUADRO!Q$5&amp;$E945),'Hoja de Trabajo para listado'!$A$151:$Z$151,0)),0)+IFERROR(INDEX('Hoja de Trabajo para listado'!$AB$155:$BA$1048576,MATCH($A945,'Hoja de Trabajo para listado'!$AB$155:$AB$1048576,0),MATCH((CUADRO!Q$5&amp;$E945),'Hoja de Trabajo para listado'!$AB$151:$BA$151,0)),0)+IFERROR(INDEX('Hoja de Trabajo para listado'!$BC$155:$CB$1048576,MATCH($A945,'Hoja de Trabajo para listado'!$BC$155:$BC$1048576,0),MATCH((CUADRO!Q$5&amp;$E945),'Hoja de Trabajo para listado'!$BC$151:$CB$151,0)),0)+IFERROR(INDEX('Hoja de Trabajo para listado'!$DE$153:$DG$274,MATCH($A945,'Hoja de Trabajo para listado'!$DE$153:$DE$1048576,0),MATCH((CUADRO!Q$5&amp;$E945),'Hoja de Trabajo para listado'!$DE$151:$DG$151,0)),0)+IFERROR(INDEX('Hoja de Trabajo para listado'!$CD$155:$DC$1048576,MATCH($A945,'Hoja de Trabajo para listado'!$CD$155:$CD$1048576,0),MATCH((CUADRO!Q$5&amp;$E945),'Hoja de Trabajo para listado'!$CD$151:$DC$151,0)),0)</f>
        <v>0</v>
      </c>
      <c r="R945" s="316">
        <f t="shared" ca="1" si="28"/>
        <v>594.73</v>
      </c>
      <c r="S945" s="352">
        <f ca="1">+R944+R945</f>
        <v>594.73</v>
      </c>
      <c r="T945" s="314">
        <f ca="1">+S945</f>
        <v>594.73</v>
      </c>
      <c r="U945" s="348">
        <f t="shared" si="29"/>
        <v>2</v>
      </c>
      <c r="V945" s="319" t="str">
        <f>+VLOOKUP(A945,bd_lista!$A$3:$E$593,5,FALSE)</f>
        <v>Instituciones Descentralizadas</v>
      </c>
      <c r="W945" s="426"/>
    </row>
    <row r="946" spans="1:23" customFormat="1" ht="15" customHeight="1">
      <c r="A946" s="323">
        <v>683</v>
      </c>
      <c r="B946" s="427">
        <f>+A946</f>
        <v>683</v>
      </c>
      <c r="C946" s="318" t="str">
        <f>+VLOOKUP(A946,bd_lista!$A$3:$C$593,3,FALSE)</f>
        <v>Procuraduria General del Estado</v>
      </c>
      <c r="D946" s="429" t="str">
        <f>+C946</f>
        <v>Procuraduria General del Estado</v>
      </c>
      <c r="E946" s="339" t="s">
        <v>1418</v>
      </c>
      <c r="F946" s="314">
        <f ca="1">+IFERROR(INDEX('Hoja de Trabajo para listado'!$A$155:$Z$1048576,MATCH($A946,'Hoja de Trabajo para listado'!$A$155:$A$1048576,0),MATCH((CUADRO!F$5&amp;$E946),'Hoja de Trabajo para listado'!$A$151:$Z$151,0)),0)+IFERROR(INDEX('Hoja de Trabajo para listado'!$AB$155:$BA$1048576,MATCH($A946,'Hoja de Trabajo para listado'!$AB$155:$AB$1048576,0),MATCH((CUADRO!F$5&amp;$E946),'Hoja de Trabajo para listado'!$AB$151:$BA$151,0)),0)+IFERROR(INDEX('Hoja de Trabajo para listado'!$BC$155:$CB$1048576,MATCH($A946,'Hoja de Trabajo para listado'!$BC$155:$BC$1048576,0),MATCH((CUADRO!F$5&amp;$E946),'Hoja de Trabajo para listado'!$BC$151:$CB$151,0)),0)+IFERROR(INDEX('Hoja de Trabajo para listado'!$DE$153:$DG$274,MATCH($A946,'Hoja de Trabajo para listado'!$DE$153:$DE$1048576,0),MATCH((CUADRO!F$5&amp;$E946),'Hoja de Trabajo para listado'!$DE$151:$DG$151,0)),0)+IFERROR(INDEX('Hoja de Trabajo para listado'!$CD$155:$DC$1048576,MATCH($A946,'Hoja de Trabajo para listado'!$CD$155:$CD$1048576,0),MATCH((CUADRO!F$5&amp;$E946),'Hoja de Trabajo para listado'!$CD$151:$DC$151,0)),0)</f>
        <v>0</v>
      </c>
      <c r="G946" s="314">
        <f ca="1">+IFERROR(INDEX('Hoja de Trabajo para listado'!$A$155:$Z$1048576,MATCH($A946,'Hoja de Trabajo para listado'!$A$155:$A$1048576,0),MATCH((CUADRO!G$5&amp;$E946),'Hoja de Trabajo para listado'!$A$151:$Z$151,0)),0)+IFERROR(INDEX('Hoja de Trabajo para listado'!$AB$155:$BA$1048576,MATCH($A946,'Hoja de Trabajo para listado'!$AB$155:$AB$1048576,0),MATCH((CUADRO!G$5&amp;$E946),'Hoja de Trabajo para listado'!$AB$151:$BA$151,0)),0)+IFERROR(INDEX('Hoja de Trabajo para listado'!$BC$155:$CB$1048576,MATCH($A946,'Hoja de Trabajo para listado'!$BC$155:$BC$1048576,0),MATCH((CUADRO!G$5&amp;$E946),'Hoja de Trabajo para listado'!$BC$151:$CB$151,0)),0)+IFERROR(INDEX('Hoja de Trabajo para listado'!$DE$153:$DG$274,MATCH($A946,'Hoja de Trabajo para listado'!$DE$153:$DE$1048576,0),MATCH((CUADRO!G$5&amp;$E946),'Hoja de Trabajo para listado'!$DE$151:$DG$151,0)),0)+IFERROR(INDEX('Hoja de Trabajo para listado'!$CD$155:$DC$1048576,MATCH($A946,'Hoja de Trabajo para listado'!$CD$155:$CD$1048576,0),MATCH((CUADRO!G$5&amp;$E946),'Hoja de Trabajo para listado'!$CD$151:$DC$151,0)),0)</f>
        <v>0</v>
      </c>
      <c r="H946" s="314">
        <f ca="1">+IFERROR(INDEX('Hoja de Trabajo para listado'!$A$155:$Z$1048576,MATCH($A946,'Hoja de Trabajo para listado'!$A$155:$A$1048576,0),MATCH((CUADRO!H$5&amp;$E946),'Hoja de Trabajo para listado'!$A$151:$Z$151,0)),0)+IFERROR(INDEX('Hoja de Trabajo para listado'!$AB$155:$BA$1048576,MATCH($A946,'Hoja de Trabajo para listado'!$AB$155:$AB$1048576,0),MATCH((CUADRO!H$5&amp;$E946),'Hoja de Trabajo para listado'!$AB$151:$BA$151,0)),0)+IFERROR(INDEX('Hoja de Trabajo para listado'!$BC$155:$CB$1048576,MATCH($A946,'Hoja de Trabajo para listado'!$BC$155:$BC$1048576,0),MATCH((CUADRO!H$5&amp;$E946),'Hoja de Trabajo para listado'!$BC$151:$CB$151,0)),0)+IFERROR(INDEX('Hoja de Trabajo para listado'!$DE$153:$DG$274,MATCH($A946,'Hoja de Trabajo para listado'!$DE$153:$DE$1048576,0),MATCH((CUADRO!H$5&amp;$E946),'Hoja de Trabajo para listado'!$DE$151:$DG$151,0)),0)+IFERROR(INDEX('Hoja de Trabajo para listado'!$CD$155:$DC$1048576,MATCH($A946,'Hoja de Trabajo para listado'!$CD$155:$CD$1048576,0),MATCH((CUADRO!H$5&amp;$E946),'Hoja de Trabajo para listado'!$CD$151:$DC$151,0)),0)</f>
        <v>0</v>
      </c>
      <c r="I946" s="314">
        <f ca="1">+IFERROR(INDEX('Hoja de Trabajo para listado'!$A$155:$Z$1048576,MATCH($A946,'Hoja de Trabajo para listado'!$A$155:$A$1048576,0),MATCH((CUADRO!I$5&amp;$E946),'Hoja de Trabajo para listado'!$A$151:$Z$151,0)),0)+IFERROR(INDEX('Hoja de Trabajo para listado'!$AB$155:$BA$1048576,MATCH($A946,'Hoja de Trabajo para listado'!$AB$155:$AB$1048576,0),MATCH((CUADRO!I$5&amp;$E946),'Hoja de Trabajo para listado'!$AB$151:$BA$151,0)),0)+IFERROR(INDEX('Hoja de Trabajo para listado'!$BC$155:$CB$1048576,MATCH($A946,'Hoja de Trabajo para listado'!$BC$155:$BC$1048576,0),MATCH((CUADRO!I$5&amp;$E946),'Hoja de Trabajo para listado'!$BC$151:$CB$151,0)),0)+IFERROR(INDEX('Hoja de Trabajo para listado'!$DE$153:$DG$274,MATCH($A946,'Hoja de Trabajo para listado'!$DE$153:$DE$1048576,0),MATCH((CUADRO!I$5&amp;$E946),'Hoja de Trabajo para listado'!$DE$151:$DG$151,0)),0)+IFERROR(INDEX('Hoja de Trabajo para listado'!$CD$155:$DC$1048576,MATCH($A946,'Hoja de Trabajo para listado'!$CD$155:$CD$1048576,0),MATCH((CUADRO!I$5&amp;$E946),'Hoja de Trabajo para listado'!$CD$151:$DC$151,0)),0)</f>
        <v>0</v>
      </c>
      <c r="J946" s="314">
        <f ca="1">+IFERROR(INDEX('Hoja de Trabajo para listado'!$A$155:$Z$1048576,MATCH($A946,'Hoja de Trabajo para listado'!$A$155:$A$1048576,0),MATCH((CUADRO!J$5&amp;$E946),'Hoja de Trabajo para listado'!$A$151:$Z$151,0)),0)+IFERROR(INDEX('Hoja de Trabajo para listado'!$AB$155:$BA$1048576,MATCH($A946,'Hoja de Trabajo para listado'!$AB$155:$AB$1048576,0),MATCH((CUADRO!J$5&amp;$E946),'Hoja de Trabajo para listado'!$AB$151:$BA$151,0)),0)+IFERROR(INDEX('Hoja de Trabajo para listado'!$BC$155:$CB$1048576,MATCH($A946,'Hoja de Trabajo para listado'!$BC$155:$BC$1048576,0),MATCH((CUADRO!J$5&amp;$E946),'Hoja de Trabajo para listado'!$BC$151:$CB$151,0)),0)+IFERROR(INDEX('Hoja de Trabajo para listado'!$DE$153:$DG$274,MATCH($A946,'Hoja de Trabajo para listado'!$DE$153:$DE$1048576,0),MATCH((CUADRO!J$5&amp;$E946),'Hoja de Trabajo para listado'!$DE$151:$DG$151,0)),0)+IFERROR(INDEX('Hoja de Trabajo para listado'!$CD$155:$DC$1048576,MATCH($A946,'Hoja de Trabajo para listado'!$CD$155:$CD$1048576,0),MATCH((CUADRO!J$5&amp;$E946),'Hoja de Trabajo para listado'!$CD$151:$DC$151,0)),0)</f>
        <v>0</v>
      </c>
      <c r="K946" s="314">
        <f ca="1">+IFERROR(INDEX('Hoja de Trabajo para listado'!$A$155:$Z$1048576,MATCH($A946,'Hoja de Trabajo para listado'!$A$155:$A$1048576,0),MATCH((CUADRO!K$5&amp;$E946),'Hoja de Trabajo para listado'!$A$151:$Z$151,0)),0)+IFERROR(INDEX('Hoja de Trabajo para listado'!$AB$155:$BA$1048576,MATCH($A946,'Hoja de Trabajo para listado'!$AB$155:$AB$1048576,0),MATCH((CUADRO!K$5&amp;$E946),'Hoja de Trabajo para listado'!$AB$151:$BA$151,0)),0)+IFERROR(INDEX('Hoja de Trabajo para listado'!$BC$155:$CB$1048576,MATCH($A946,'Hoja de Trabajo para listado'!$BC$155:$BC$1048576,0),MATCH((CUADRO!K$5&amp;$E946),'Hoja de Trabajo para listado'!$BC$151:$CB$151,0)),0)+IFERROR(INDEX('Hoja de Trabajo para listado'!$DE$153:$DG$274,MATCH($A946,'Hoja de Trabajo para listado'!$DE$153:$DE$1048576,0),MATCH((CUADRO!K$5&amp;$E946),'Hoja de Trabajo para listado'!$DE$151:$DG$151,0)),0)+IFERROR(INDEX('Hoja de Trabajo para listado'!$CD$155:$DC$1048576,MATCH($A946,'Hoja de Trabajo para listado'!$CD$155:$CD$1048576,0),MATCH((CUADRO!K$5&amp;$E946),'Hoja de Trabajo para listado'!$CD$151:$DC$151,0)),0)</f>
        <v>0</v>
      </c>
      <c r="L946" s="314">
        <f ca="1">+IFERROR(INDEX('Hoja de Trabajo para listado'!$A$155:$Z$1048576,MATCH($A946,'Hoja de Trabajo para listado'!$A$155:$A$1048576,0),MATCH((CUADRO!L$5&amp;$E946),'Hoja de Trabajo para listado'!$A$151:$Z$151,0)),0)+IFERROR(INDEX('Hoja de Trabajo para listado'!$AB$155:$BA$1048576,MATCH($A946,'Hoja de Trabajo para listado'!$AB$155:$AB$1048576,0),MATCH((CUADRO!L$5&amp;$E946),'Hoja de Trabajo para listado'!$AB$151:$BA$151,0)),0)+IFERROR(INDEX('Hoja de Trabajo para listado'!$BC$155:$CB$1048576,MATCH($A946,'Hoja de Trabajo para listado'!$BC$155:$BC$1048576,0),MATCH((CUADRO!L$5&amp;$E946),'Hoja de Trabajo para listado'!$BC$151:$CB$151,0)),0)+IFERROR(INDEX('Hoja de Trabajo para listado'!$DE$153:$DG$274,MATCH($A946,'Hoja de Trabajo para listado'!$DE$153:$DE$1048576,0),MATCH((CUADRO!L$5&amp;$E946),'Hoja de Trabajo para listado'!$DE$151:$DG$151,0)),0)+IFERROR(INDEX('Hoja de Trabajo para listado'!$CD$155:$DC$1048576,MATCH($A946,'Hoja de Trabajo para listado'!$CD$155:$CD$1048576,0),MATCH((CUADRO!L$5&amp;$E946),'Hoja de Trabajo para listado'!$CD$151:$DC$151,0)),0)</f>
        <v>0</v>
      </c>
      <c r="M946" s="314">
        <f ca="1">+IFERROR(INDEX('Hoja de Trabajo para listado'!$A$155:$Z$1048576,MATCH($A946,'Hoja de Trabajo para listado'!$A$155:$A$1048576,0),MATCH((CUADRO!M$5&amp;$E946),'Hoja de Trabajo para listado'!$A$151:$Z$151,0)),0)+IFERROR(INDEX('Hoja de Trabajo para listado'!$AB$155:$BA$1048576,MATCH($A946,'Hoja de Trabajo para listado'!$AB$155:$AB$1048576,0),MATCH((CUADRO!M$5&amp;$E946),'Hoja de Trabajo para listado'!$AB$151:$BA$151,0)),0)+IFERROR(INDEX('Hoja de Trabajo para listado'!$BC$155:$CB$1048576,MATCH($A946,'Hoja de Trabajo para listado'!$BC$155:$BC$1048576,0),MATCH((CUADRO!M$5&amp;$E946),'Hoja de Trabajo para listado'!$BC$151:$CB$151,0)),0)+IFERROR(INDEX('Hoja de Trabajo para listado'!$DE$153:$DG$274,MATCH($A946,'Hoja de Trabajo para listado'!$DE$153:$DE$1048576,0),MATCH((CUADRO!M$5&amp;$E946),'Hoja de Trabajo para listado'!$DE$151:$DG$151,0)),0)+IFERROR(INDEX('Hoja de Trabajo para listado'!$CD$155:$DC$1048576,MATCH($A946,'Hoja de Trabajo para listado'!$CD$155:$CD$1048576,0),MATCH((CUADRO!M$5&amp;$E946),'Hoja de Trabajo para listado'!$CD$151:$DC$151,0)),0)</f>
        <v>0</v>
      </c>
      <c r="N946" s="314">
        <f ca="1">+IFERROR(INDEX('Hoja de Trabajo para listado'!$A$155:$Z$1048576,MATCH($A946,'Hoja de Trabajo para listado'!$A$155:$A$1048576,0),MATCH((CUADRO!N$5&amp;$E946),'Hoja de Trabajo para listado'!$A$151:$Z$151,0)),0)+IFERROR(INDEX('Hoja de Trabajo para listado'!$AB$155:$BA$1048576,MATCH($A946,'Hoja de Trabajo para listado'!$AB$155:$AB$1048576,0),MATCH((CUADRO!N$5&amp;$E946),'Hoja de Trabajo para listado'!$AB$151:$BA$151,0)),0)+IFERROR(INDEX('Hoja de Trabajo para listado'!$BC$155:$CB$1048576,MATCH($A946,'Hoja de Trabajo para listado'!$BC$155:$BC$1048576,0),MATCH((CUADRO!N$5&amp;$E946),'Hoja de Trabajo para listado'!$BC$151:$CB$151,0)),0)+IFERROR(INDEX('Hoja de Trabajo para listado'!$DE$153:$DG$274,MATCH($A946,'Hoja de Trabajo para listado'!$DE$153:$DE$1048576,0),MATCH((CUADRO!N$5&amp;$E946),'Hoja de Trabajo para listado'!$DE$151:$DG$151,0)),0)+IFERROR(INDEX('Hoja de Trabajo para listado'!$CD$155:$DC$1048576,MATCH($A946,'Hoja de Trabajo para listado'!$CD$155:$CD$1048576,0),MATCH((CUADRO!N$5&amp;$E946),'Hoja de Trabajo para listado'!$CD$151:$DC$151,0)),0)</f>
        <v>0</v>
      </c>
      <c r="O946" s="314">
        <f ca="1">+IFERROR(INDEX('Hoja de Trabajo para listado'!$A$155:$Z$1048576,MATCH($A946,'Hoja de Trabajo para listado'!$A$155:$A$1048576,0),MATCH((CUADRO!O$5&amp;$E946),'Hoja de Trabajo para listado'!$A$151:$Z$151,0)),0)+IFERROR(INDEX('Hoja de Trabajo para listado'!$AB$155:$BA$1048576,MATCH($A946,'Hoja de Trabajo para listado'!$AB$155:$AB$1048576,0),MATCH((CUADRO!O$5&amp;$E946),'Hoja de Trabajo para listado'!$AB$151:$BA$151,0)),0)+IFERROR(INDEX('Hoja de Trabajo para listado'!$BC$155:$CB$1048576,MATCH($A946,'Hoja de Trabajo para listado'!$BC$155:$BC$1048576,0),MATCH((CUADRO!O$5&amp;$E946),'Hoja de Trabajo para listado'!$BC$151:$CB$151,0)),0)+IFERROR(INDEX('Hoja de Trabajo para listado'!$DE$153:$DG$274,MATCH($A946,'Hoja de Trabajo para listado'!$DE$153:$DE$1048576,0),MATCH((CUADRO!O$5&amp;$E946),'Hoja de Trabajo para listado'!$DE$151:$DG$151,0)),0)+IFERROR(INDEX('Hoja de Trabajo para listado'!$CD$155:$DC$1048576,MATCH($A946,'Hoja de Trabajo para listado'!$CD$155:$CD$1048576,0),MATCH((CUADRO!O$5&amp;$E946),'Hoja de Trabajo para listado'!$CD$151:$DC$151,0)),0)</f>
        <v>0</v>
      </c>
      <c r="P946" s="314">
        <f ca="1">+IFERROR(INDEX('Hoja de Trabajo para listado'!$A$155:$Z$1048576,MATCH($A946,'Hoja de Trabajo para listado'!$A$155:$A$1048576,0),MATCH((CUADRO!P$5&amp;$E946),'Hoja de Trabajo para listado'!$A$151:$Z$151,0)),0)+IFERROR(INDEX('Hoja de Trabajo para listado'!$AB$155:$BA$1048576,MATCH($A946,'Hoja de Trabajo para listado'!$AB$155:$AB$1048576,0),MATCH((CUADRO!P$5&amp;$E946),'Hoja de Trabajo para listado'!$AB$151:$BA$151,0)),0)+IFERROR(INDEX('Hoja de Trabajo para listado'!$BC$155:$CB$1048576,MATCH($A946,'Hoja de Trabajo para listado'!$BC$155:$BC$1048576,0),MATCH((CUADRO!P$5&amp;$E946),'Hoja de Trabajo para listado'!$BC$151:$CB$151,0)),0)+IFERROR(INDEX('Hoja de Trabajo para listado'!$DE$153:$DG$274,MATCH($A946,'Hoja de Trabajo para listado'!$DE$153:$DE$1048576,0),MATCH((CUADRO!P$5&amp;$E946),'Hoja de Trabajo para listado'!$DE$151:$DG$151,0)),0)+IFERROR(INDEX('Hoja de Trabajo para listado'!$CD$155:$DC$1048576,MATCH($A946,'Hoja de Trabajo para listado'!$CD$155:$CD$1048576,0),MATCH((CUADRO!P$5&amp;$E946),'Hoja de Trabajo para listado'!$CD$151:$DC$151,0)),0)</f>
        <v>0</v>
      </c>
      <c r="Q946" s="314">
        <f ca="1">+IFERROR(INDEX('Hoja de Trabajo para listado'!$A$155:$Z$1048576,MATCH($A946,'Hoja de Trabajo para listado'!$A$155:$A$1048576,0),MATCH((CUADRO!Q$5&amp;$E946),'Hoja de Trabajo para listado'!$A$151:$Z$151,0)),0)+IFERROR(INDEX('Hoja de Trabajo para listado'!$AB$155:$BA$1048576,MATCH($A946,'Hoja de Trabajo para listado'!$AB$155:$AB$1048576,0),MATCH((CUADRO!Q$5&amp;$E946),'Hoja de Trabajo para listado'!$AB$151:$BA$151,0)),0)+IFERROR(INDEX('Hoja de Trabajo para listado'!$BC$155:$CB$1048576,MATCH($A946,'Hoja de Trabajo para listado'!$BC$155:$BC$1048576,0),MATCH((CUADRO!Q$5&amp;$E946),'Hoja de Trabajo para listado'!$BC$151:$CB$151,0)),0)+IFERROR(INDEX('Hoja de Trabajo para listado'!$DE$153:$DG$274,MATCH($A946,'Hoja de Trabajo para listado'!$DE$153:$DE$1048576,0),MATCH((CUADRO!Q$5&amp;$E946),'Hoja de Trabajo para listado'!$DE$151:$DG$151,0)),0)+IFERROR(INDEX('Hoja de Trabajo para listado'!$CD$155:$DC$1048576,MATCH($A946,'Hoja de Trabajo para listado'!$CD$155:$CD$1048576,0),MATCH((CUADRO!Q$5&amp;$E946),'Hoja de Trabajo para listado'!$CD$151:$DC$151,0)),0)</f>
        <v>0</v>
      </c>
      <c r="R946" s="314">
        <f t="shared" ca="1" si="28"/>
        <v>0</v>
      </c>
      <c r="S946" s="353"/>
      <c r="T946" s="314">
        <f ca="1">+T947</f>
        <v>412.78</v>
      </c>
      <c r="U946" s="313">
        <f t="shared" si="29"/>
        <v>1</v>
      </c>
      <c r="V946" s="319" t="str">
        <f>+VLOOKUP(A946,bd_lista!$A$3:$E$593,5,FALSE)</f>
        <v>Instituciones Descentralizadas</v>
      </c>
      <c r="W946" s="425" t="str">
        <f>+V946</f>
        <v>Instituciones Descentralizadas</v>
      </c>
    </row>
    <row r="947" spans="1:23" customFormat="1">
      <c r="A947" s="323">
        <v>683</v>
      </c>
      <c r="B947" s="428"/>
      <c r="C947" s="339" t="str">
        <f>+VLOOKUP(A947,bd_lista!$A$3:$C$593,3,FALSE)</f>
        <v>Procuraduria General del Estado</v>
      </c>
      <c r="D947" s="430"/>
      <c r="E947" s="319" t="s">
        <v>1419</v>
      </c>
      <c r="F947" s="316">
        <f ca="1">+IFERROR(INDEX('Hoja de Trabajo para listado'!$A$155:$Z$1048576,MATCH($A947,'Hoja de Trabajo para listado'!$A$155:$A$1048576,0),MATCH((CUADRO!F$5&amp;$E947),'Hoja de Trabajo para listado'!$A$151:$Z$151,0)),0)+IFERROR(INDEX('Hoja de Trabajo para listado'!$AB$155:$BA$1048576,MATCH($A947,'Hoja de Trabajo para listado'!$AB$155:$AB$1048576,0),MATCH((CUADRO!F$5&amp;$E947),'Hoja de Trabajo para listado'!$AB$151:$BA$151,0)),0)+IFERROR(INDEX('Hoja de Trabajo para listado'!$BC$155:$CB$1048576,MATCH($A947,'Hoja de Trabajo para listado'!$BC$155:$BC$1048576,0),MATCH((CUADRO!F$5&amp;$E947),'Hoja de Trabajo para listado'!$BC$151:$CB$151,0)),0)+IFERROR(INDEX('Hoja de Trabajo para listado'!$DE$153:$DG$274,MATCH($A947,'Hoja de Trabajo para listado'!$DE$153:$DE$1048576,0),MATCH((CUADRO!F$5&amp;$E947),'Hoja de Trabajo para listado'!$DE$151:$DG$151,0)),0)+IFERROR(INDEX('Hoja de Trabajo para listado'!$CD$155:$DC$1048576,MATCH($A947,'Hoja de Trabajo para listado'!$CD$155:$CD$1048576,0),MATCH((CUADRO!F$5&amp;$E947),'Hoja de Trabajo para listado'!$CD$151:$DC$151,0)),0)</f>
        <v>0</v>
      </c>
      <c r="G947" s="316">
        <f ca="1">+IFERROR(INDEX('Hoja de Trabajo para listado'!$A$155:$Z$1048576,MATCH($A947,'Hoja de Trabajo para listado'!$A$155:$A$1048576,0),MATCH((CUADRO!G$5&amp;$E947),'Hoja de Trabajo para listado'!$A$151:$Z$151,0)),0)+IFERROR(INDEX('Hoja de Trabajo para listado'!$AB$155:$BA$1048576,MATCH($A947,'Hoja de Trabajo para listado'!$AB$155:$AB$1048576,0),MATCH((CUADRO!G$5&amp;$E947),'Hoja de Trabajo para listado'!$AB$151:$BA$151,0)),0)+IFERROR(INDEX('Hoja de Trabajo para listado'!$BC$155:$CB$1048576,MATCH($A947,'Hoja de Trabajo para listado'!$BC$155:$BC$1048576,0),MATCH((CUADRO!G$5&amp;$E947),'Hoja de Trabajo para listado'!$BC$151:$CB$151,0)),0)+IFERROR(INDEX('Hoja de Trabajo para listado'!$DE$153:$DG$274,MATCH($A947,'Hoja de Trabajo para listado'!$DE$153:$DE$1048576,0),MATCH((CUADRO!G$5&amp;$E947),'Hoja de Trabajo para listado'!$DE$151:$DG$151,0)),0)+IFERROR(INDEX('Hoja de Trabajo para listado'!$CD$155:$DC$1048576,MATCH($A947,'Hoja de Trabajo para listado'!$CD$155:$CD$1048576,0),MATCH((CUADRO!G$5&amp;$E947),'Hoja de Trabajo para listado'!$CD$151:$DC$151,0)),0)</f>
        <v>0</v>
      </c>
      <c r="H947" s="316">
        <f ca="1">+IFERROR(INDEX('Hoja de Trabajo para listado'!$A$155:$Z$1048576,MATCH($A947,'Hoja de Trabajo para listado'!$A$155:$A$1048576,0),MATCH((CUADRO!H$5&amp;$E947),'Hoja de Trabajo para listado'!$A$151:$Z$151,0)),0)+IFERROR(INDEX('Hoja de Trabajo para listado'!$AB$155:$BA$1048576,MATCH($A947,'Hoja de Trabajo para listado'!$AB$155:$AB$1048576,0),MATCH((CUADRO!H$5&amp;$E947),'Hoja de Trabajo para listado'!$AB$151:$BA$151,0)),0)+IFERROR(INDEX('Hoja de Trabajo para listado'!$BC$155:$CB$1048576,MATCH($A947,'Hoja de Trabajo para listado'!$BC$155:$BC$1048576,0),MATCH((CUADRO!H$5&amp;$E947),'Hoja de Trabajo para listado'!$BC$151:$CB$151,0)),0)+IFERROR(INDEX('Hoja de Trabajo para listado'!$DE$153:$DG$274,MATCH($A947,'Hoja de Trabajo para listado'!$DE$153:$DE$1048576,0),MATCH((CUADRO!H$5&amp;$E947),'Hoja de Trabajo para listado'!$DE$151:$DG$151,0)),0)+IFERROR(INDEX('Hoja de Trabajo para listado'!$CD$155:$DC$1048576,MATCH($A947,'Hoja de Trabajo para listado'!$CD$155:$CD$1048576,0),MATCH((CUADRO!H$5&amp;$E947),'Hoja de Trabajo para listado'!$CD$151:$DC$151,0)),0)</f>
        <v>412.78</v>
      </c>
      <c r="I947" s="316">
        <f ca="1">+IFERROR(INDEX('Hoja de Trabajo para listado'!$A$155:$Z$1048576,MATCH($A947,'Hoja de Trabajo para listado'!$A$155:$A$1048576,0),MATCH((CUADRO!I$5&amp;$E947),'Hoja de Trabajo para listado'!$A$151:$Z$151,0)),0)+IFERROR(INDEX('Hoja de Trabajo para listado'!$AB$155:$BA$1048576,MATCH($A947,'Hoja de Trabajo para listado'!$AB$155:$AB$1048576,0),MATCH((CUADRO!I$5&amp;$E947),'Hoja de Trabajo para listado'!$AB$151:$BA$151,0)),0)+IFERROR(INDEX('Hoja de Trabajo para listado'!$BC$155:$CB$1048576,MATCH($A947,'Hoja de Trabajo para listado'!$BC$155:$BC$1048576,0),MATCH((CUADRO!I$5&amp;$E947),'Hoja de Trabajo para listado'!$BC$151:$CB$151,0)),0)+IFERROR(INDEX('Hoja de Trabajo para listado'!$DE$153:$DG$274,MATCH($A947,'Hoja de Trabajo para listado'!$DE$153:$DE$1048576,0),MATCH((CUADRO!I$5&amp;$E947),'Hoja de Trabajo para listado'!$DE$151:$DG$151,0)),0)+IFERROR(INDEX('Hoja de Trabajo para listado'!$CD$155:$DC$1048576,MATCH($A947,'Hoja de Trabajo para listado'!$CD$155:$CD$1048576,0),MATCH((CUADRO!I$5&amp;$E947),'Hoja de Trabajo para listado'!$CD$151:$DC$151,0)),0)</f>
        <v>0</v>
      </c>
      <c r="J947" s="316">
        <f ca="1">+IFERROR(INDEX('Hoja de Trabajo para listado'!$A$155:$Z$1048576,MATCH($A947,'Hoja de Trabajo para listado'!$A$155:$A$1048576,0),MATCH((CUADRO!J$5&amp;$E947),'Hoja de Trabajo para listado'!$A$151:$Z$151,0)),0)+IFERROR(INDEX('Hoja de Trabajo para listado'!$AB$155:$BA$1048576,MATCH($A947,'Hoja de Trabajo para listado'!$AB$155:$AB$1048576,0),MATCH((CUADRO!J$5&amp;$E947),'Hoja de Trabajo para listado'!$AB$151:$BA$151,0)),0)+IFERROR(INDEX('Hoja de Trabajo para listado'!$BC$155:$CB$1048576,MATCH($A947,'Hoja de Trabajo para listado'!$BC$155:$BC$1048576,0),MATCH((CUADRO!J$5&amp;$E947),'Hoja de Trabajo para listado'!$BC$151:$CB$151,0)),0)+IFERROR(INDEX('Hoja de Trabajo para listado'!$DE$153:$DG$274,MATCH($A947,'Hoja de Trabajo para listado'!$DE$153:$DE$1048576,0),MATCH((CUADRO!J$5&amp;$E947),'Hoja de Trabajo para listado'!$DE$151:$DG$151,0)),0)+IFERROR(INDEX('Hoja de Trabajo para listado'!$CD$155:$DC$1048576,MATCH($A947,'Hoja de Trabajo para listado'!$CD$155:$CD$1048576,0),MATCH((CUADRO!J$5&amp;$E947),'Hoja de Trabajo para listado'!$CD$151:$DC$151,0)),0)</f>
        <v>0</v>
      </c>
      <c r="K947" s="314">
        <f ca="1">+IFERROR(INDEX('Hoja de Trabajo para listado'!$A$155:$Z$1048576,MATCH($A947,'Hoja de Trabajo para listado'!$A$155:$A$1048576,0),MATCH((CUADRO!K$5&amp;$E947),'Hoja de Trabajo para listado'!$A$151:$Z$151,0)),0)+IFERROR(INDEX('Hoja de Trabajo para listado'!$AB$155:$BA$1048576,MATCH($A947,'Hoja de Trabajo para listado'!$AB$155:$AB$1048576,0),MATCH((CUADRO!K$5&amp;$E947),'Hoja de Trabajo para listado'!$AB$151:$BA$151,0)),0)+IFERROR(INDEX('Hoja de Trabajo para listado'!$BC$155:$CB$1048576,MATCH($A947,'Hoja de Trabajo para listado'!$BC$155:$BC$1048576,0),MATCH((CUADRO!K$5&amp;$E947),'Hoja de Trabajo para listado'!$BC$151:$CB$151,0)),0)+IFERROR(INDEX('Hoja de Trabajo para listado'!$DE$153:$DG$274,MATCH($A947,'Hoja de Trabajo para listado'!$DE$153:$DE$1048576,0),MATCH((CUADRO!K$5&amp;$E947),'Hoja de Trabajo para listado'!$DE$151:$DG$151,0)),0)+IFERROR(INDEX('Hoja de Trabajo para listado'!$CD$155:$DC$1048576,MATCH($A947,'Hoja de Trabajo para listado'!$CD$155:$CD$1048576,0),MATCH((CUADRO!K$5&amp;$E947),'Hoja de Trabajo para listado'!$CD$151:$DC$151,0)),0)</f>
        <v>0</v>
      </c>
      <c r="L947" s="314">
        <f ca="1">+IFERROR(INDEX('Hoja de Trabajo para listado'!$A$155:$Z$1048576,MATCH($A947,'Hoja de Trabajo para listado'!$A$155:$A$1048576,0),MATCH((CUADRO!L$5&amp;$E947),'Hoja de Trabajo para listado'!$A$151:$Z$151,0)),0)+IFERROR(INDEX('Hoja de Trabajo para listado'!$AB$155:$BA$1048576,MATCH($A947,'Hoja de Trabajo para listado'!$AB$155:$AB$1048576,0),MATCH((CUADRO!L$5&amp;$E947),'Hoja de Trabajo para listado'!$AB$151:$BA$151,0)),0)+IFERROR(INDEX('Hoja de Trabajo para listado'!$BC$155:$CB$1048576,MATCH($A947,'Hoja de Trabajo para listado'!$BC$155:$BC$1048576,0),MATCH((CUADRO!L$5&amp;$E947),'Hoja de Trabajo para listado'!$BC$151:$CB$151,0)),0)+IFERROR(INDEX('Hoja de Trabajo para listado'!$DE$153:$DG$274,MATCH($A947,'Hoja de Trabajo para listado'!$DE$153:$DE$1048576,0),MATCH((CUADRO!L$5&amp;$E947),'Hoja de Trabajo para listado'!$DE$151:$DG$151,0)),0)+IFERROR(INDEX('Hoja de Trabajo para listado'!$CD$155:$DC$1048576,MATCH($A947,'Hoja de Trabajo para listado'!$CD$155:$CD$1048576,0),MATCH((CUADRO!L$5&amp;$E947),'Hoja de Trabajo para listado'!$CD$151:$DC$151,0)),0)</f>
        <v>0</v>
      </c>
      <c r="M947" s="314">
        <f ca="1">+IFERROR(INDEX('Hoja de Trabajo para listado'!$A$155:$Z$1048576,MATCH($A947,'Hoja de Trabajo para listado'!$A$155:$A$1048576,0),MATCH((CUADRO!M$5&amp;$E947),'Hoja de Trabajo para listado'!$A$151:$Z$151,0)),0)+IFERROR(INDEX('Hoja de Trabajo para listado'!$AB$155:$BA$1048576,MATCH($A947,'Hoja de Trabajo para listado'!$AB$155:$AB$1048576,0),MATCH((CUADRO!M$5&amp;$E947),'Hoja de Trabajo para listado'!$AB$151:$BA$151,0)),0)+IFERROR(INDEX('Hoja de Trabajo para listado'!$BC$155:$CB$1048576,MATCH($A947,'Hoja de Trabajo para listado'!$BC$155:$BC$1048576,0),MATCH((CUADRO!M$5&amp;$E947),'Hoja de Trabajo para listado'!$BC$151:$CB$151,0)),0)+IFERROR(INDEX('Hoja de Trabajo para listado'!$DE$153:$DG$274,MATCH($A947,'Hoja de Trabajo para listado'!$DE$153:$DE$1048576,0),MATCH((CUADRO!M$5&amp;$E947),'Hoja de Trabajo para listado'!$DE$151:$DG$151,0)),0)+IFERROR(INDEX('Hoja de Trabajo para listado'!$CD$155:$DC$1048576,MATCH($A947,'Hoja de Trabajo para listado'!$CD$155:$CD$1048576,0),MATCH((CUADRO!M$5&amp;$E947),'Hoja de Trabajo para listado'!$CD$151:$DC$151,0)),0)</f>
        <v>0</v>
      </c>
      <c r="N947" s="314">
        <f ca="1">+IFERROR(INDEX('Hoja de Trabajo para listado'!$A$155:$Z$1048576,MATCH($A947,'Hoja de Trabajo para listado'!$A$155:$A$1048576,0),MATCH((CUADRO!N$5&amp;$E947),'Hoja de Trabajo para listado'!$A$151:$Z$151,0)),0)+IFERROR(INDEX('Hoja de Trabajo para listado'!$AB$155:$BA$1048576,MATCH($A947,'Hoja de Trabajo para listado'!$AB$155:$AB$1048576,0),MATCH((CUADRO!N$5&amp;$E947),'Hoja de Trabajo para listado'!$AB$151:$BA$151,0)),0)+IFERROR(INDEX('Hoja de Trabajo para listado'!$BC$155:$CB$1048576,MATCH($A947,'Hoja de Trabajo para listado'!$BC$155:$BC$1048576,0),MATCH((CUADRO!N$5&amp;$E947),'Hoja de Trabajo para listado'!$BC$151:$CB$151,0)),0)+IFERROR(INDEX('Hoja de Trabajo para listado'!$DE$153:$DG$274,MATCH($A947,'Hoja de Trabajo para listado'!$DE$153:$DE$1048576,0),MATCH((CUADRO!N$5&amp;$E947),'Hoja de Trabajo para listado'!$DE$151:$DG$151,0)),0)+IFERROR(INDEX('Hoja de Trabajo para listado'!$CD$155:$DC$1048576,MATCH($A947,'Hoja de Trabajo para listado'!$CD$155:$CD$1048576,0),MATCH((CUADRO!N$5&amp;$E947),'Hoja de Trabajo para listado'!$CD$151:$DC$151,0)),0)</f>
        <v>0</v>
      </c>
      <c r="O947" s="314">
        <f ca="1">+IFERROR(INDEX('Hoja de Trabajo para listado'!$A$155:$Z$1048576,MATCH($A947,'Hoja de Trabajo para listado'!$A$155:$A$1048576,0),MATCH((CUADRO!O$5&amp;$E947),'Hoja de Trabajo para listado'!$A$151:$Z$151,0)),0)+IFERROR(INDEX('Hoja de Trabajo para listado'!$AB$155:$BA$1048576,MATCH($A947,'Hoja de Trabajo para listado'!$AB$155:$AB$1048576,0),MATCH((CUADRO!O$5&amp;$E947),'Hoja de Trabajo para listado'!$AB$151:$BA$151,0)),0)+IFERROR(INDEX('Hoja de Trabajo para listado'!$BC$155:$CB$1048576,MATCH($A947,'Hoja de Trabajo para listado'!$BC$155:$BC$1048576,0),MATCH((CUADRO!O$5&amp;$E947),'Hoja de Trabajo para listado'!$BC$151:$CB$151,0)),0)+IFERROR(INDEX('Hoja de Trabajo para listado'!$DE$153:$DG$274,MATCH($A947,'Hoja de Trabajo para listado'!$DE$153:$DE$1048576,0),MATCH((CUADRO!O$5&amp;$E947),'Hoja de Trabajo para listado'!$DE$151:$DG$151,0)),0)+IFERROR(INDEX('Hoja de Trabajo para listado'!$CD$155:$DC$1048576,MATCH($A947,'Hoja de Trabajo para listado'!$CD$155:$CD$1048576,0),MATCH((CUADRO!O$5&amp;$E947),'Hoja de Trabajo para listado'!$CD$151:$DC$151,0)),0)</f>
        <v>0</v>
      </c>
      <c r="P947" s="314">
        <f ca="1">+IFERROR(INDEX('Hoja de Trabajo para listado'!$A$155:$Z$1048576,MATCH($A947,'Hoja de Trabajo para listado'!$A$155:$A$1048576,0),MATCH((CUADRO!P$5&amp;$E947),'Hoja de Trabajo para listado'!$A$151:$Z$151,0)),0)+IFERROR(INDEX('Hoja de Trabajo para listado'!$AB$155:$BA$1048576,MATCH($A947,'Hoja de Trabajo para listado'!$AB$155:$AB$1048576,0),MATCH((CUADRO!P$5&amp;$E947),'Hoja de Trabajo para listado'!$AB$151:$BA$151,0)),0)+IFERROR(INDEX('Hoja de Trabajo para listado'!$BC$155:$CB$1048576,MATCH($A947,'Hoja de Trabajo para listado'!$BC$155:$BC$1048576,0),MATCH((CUADRO!P$5&amp;$E947),'Hoja de Trabajo para listado'!$BC$151:$CB$151,0)),0)+IFERROR(INDEX('Hoja de Trabajo para listado'!$DE$153:$DG$274,MATCH($A947,'Hoja de Trabajo para listado'!$DE$153:$DE$1048576,0),MATCH((CUADRO!P$5&amp;$E947),'Hoja de Trabajo para listado'!$DE$151:$DG$151,0)),0)+IFERROR(INDEX('Hoja de Trabajo para listado'!$CD$155:$DC$1048576,MATCH($A947,'Hoja de Trabajo para listado'!$CD$155:$CD$1048576,0),MATCH((CUADRO!P$5&amp;$E947),'Hoja de Trabajo para listado'!$CD$151:$DC$151,0)),0)</f>
        <v>0</v>
      </c>
      <c r="Q947" s="314">
        <f ca="1">+IFERROR(INDEX('Hoja de Trabajo para listado'!$A$155:$Z$1048576,MATCH($A947,'Hoja de Trabajo para listado'!$A$155:$A$1048576,0),MATCH((CUADRO!Q$5&amp;$E947),'Hoja de Trabajo para listado'!$A$151:$Z$151,0)),0)+IFERROR(INDEX('Hoja de Trabajo para listado'!$AB$155:$BA$1048576,MATCH($A947,'Hoja de Trabajo para listado'!$AB$155:$AB$1048576,0),MATCH((CUADRO!Q$5&amp;$E947),'Hoja de Trabajo para listado'!$AB$151:$BA$151,0)),0)+IFERROR(INDEX('Hoja de Trabajo para listado'!$BC$155:$CB$1048576,MATCH($A947,'Hoja de Trabajo para listado'!$BC$155:$BC$1048576,0),MATCH((CUADRO!Q$5&amp;$E947),'Hoja de Trabajo para listado'!$BC$151:$CB$151,0)),0)+IFERROR(INDEX('Hoja de Trabajo para listado'!$DE$153:$DG$274,MATCH($A947,'Hoja de Trabajo para listado'!$DE$153:$DE$1048576,0),MATCH((CUADRO!Q$5&amp;$E947),'Hoja de Trabajo para listado'!$DE$151:$DG$151,0)),0)+IFERROR(INDEX('Hoja de Trabajo para listado'!$CD$155:$DC$1048576,MATCH($A947,'Hoja de Trabajo para listado'!$CD$155:$CD$1048576,0),MATCH((CUADRO!Q$5&amp;$E947),'Hoja de Trabajo para listado'!$CD$151:$DC$151,0)),0)</f>
        <v>0</v>
      </c>
      <c r="R947" s="316">
        <f t="shared" ca="1" si="28"/>
        <v>412.78</v>
      </c>
      <c r="S947" s="352">
        <f ca="1">+R946+R947</f>
        <v>412.78</v>
      </c>
      <c r="T947" s="314">
        <f ca="1">+S947</f>
        <v>412.78</v>
      </c>
      <c r="U947" s="348">
        <f t="shared" si="29"/>
        <v>2</v>
      </c>
      <c r="V947" s="319" t="str">
        <f>+VLOOKUP(A947,bd_lista!$A$3:$E$593,5,FALSE)</f>
        <v>Instituciones Descentralizadas</v>
      </c>
      <c r="W947" s="426"/>
    </row>
    <row r="948" spans="1:23" customFormat="1" ht="15" customHeight="1">
      <c r="A948" s="323">
        <v>348</v>
      </c>
      <c r="B948" s="427">
        <f>+A948</f>
        <v>348</v>
      </c>
      <c r="C948" s="318" t="str">
        <f>+VLOOKUP(A948,bd_lista!$A$3:$C$593,3,FALSE)</f>
        <v>Autoridad Plurinacional de la Madre Tierra</v>
      </c>
      <c r="D948" s="429" t="str">
        <f>+C948</f>
        <v>Autoridad Plurinacional de la Madre Tierra</v>
      </c>
      <c r="E948" s="339" t="s">
        <v>1418</v>
      </c>
      <c r="F948" s="314">
        <f ca="1">+IFERROR(INDEX('Hoja de Trabajo para listado'!$A$155:$Z$1048576,MATCH($A948,'Hoja de Trabajo para listado'!$A$155:$A$1048576,0),MATCH((CUADRO!F$5&amp;$E948),'Hoja de Trabajo para listado'!$A$151:$Z$151,0)),0)+IFERROR(INDEX('Hoja de Trabajo para listado'!$AB$155:$BA$1048576,MATCH($A948,'Hoja de Trabajo para listado'!$AB$155:$AB$1048576,0),MATCH((CUADRO!F$5&amp;$E948),'Hoja de Trabajo para listado'!$AB$151:$BA$151,0)),0)+IFERROR(INDEX('Hoja de Trabajo para listado'!$BC$155:$CB$1048576,MATCH($A948,'Hoja de Trabajo para listado'!$BC$155:$BC$1048576,0),MATCH((CUADRO!F$5&amp;$E948),'Hoja de Trabajo para listado'!$BC$151:$CB$151,0)),0)+IFERROR(INDEX('Hoja de Trabajo para listado'!$DE$153:$DG$274,MATCH($A948,'Hoja de Trabajo para listado'!$DE$153:$DE$1048576,0),MATCH((CUADRO!F$5&amp;$E948),'Hoja de Trabajo para listado'!$DE$151:$DG$151,0)),0)+IFERROR(INDEX('Hoja de Trabajo para listado'!$CD$155:$DC$1048576,MATCH($A948,'Hoja de Trabajo para listado'!$CD$155:$CD$1048576,0),MATCH((CUADRO!F$5&amp;$E948),'Hoja de Trabajo para listado'!$CD$151:$DC$151,0)),0)</f>
        <v>0</v>
      </c>
      <c r="G948" s="314">
        <f ca="1">+IFERROR(INDEX('Hoja de Trabajo para listado'!$A$155:$Z$1048576,MATCH($A948,'Hoja de Trabajo para listado'!$A$155:$A$1048576,0),MATCH((CUADRO!G$5&amp;$E948),'Hoja de Trabajo para listado'!$A$151:$Z$151,0)),0)+IFERROR(INDEX('Hoja de Trabajo para listado'!$AB$155:$BA$1048576,MATCH($A948,'Hoja de Trabajo para listado'!$AB$155:$AB$1048576,0),MATCH((CUADRO!G$5&amp;$E948),'Hoja de Trabajo para listado'!$AB$151:$BA$151,0)),0)+IFERROR(INDEX('Hoja de Trabajo para listado'!$BC$155:$CB$1048576,MATCH($A948,'Hoja de Trabajo para listado'!$BC$155:$BC$1048576,0),MATCH((CUADRO!G$5&amp;$E948),'Hoja de Trabajo para listado'!$BC$151:$CB$151,0)),0)+IFERROR(INDEX('Hoja de Trabajo para listado'!$DE$153:$DG$274,MATCH($A948,'Hoja de Trabajo para listado'!$DE$153:$DE$1048576,0),MATCH((CUADRO!G$5&amp;$E948),'Hoja de Trabajo para listado'!$DE$151:$DG$151,0)),0)+IFERROR(INDEX('Hoja de Trabajo para listado'!$CD$155:$DC$1048576,MATCH($A948,'Hoja de Trabajo para listado'!$CD$155:$CD$1048576,0),MATCH((CUADRO!G$5&amp;$E948),'Hoja de Trabajo para listado'!$CD$151:$DC$151,0)),0)</f>
        <v>0</v>
      </c>
      <c r="H948" s="314">
        <f ca="1">+IFERROR(INDEX('Hoja de Trabajo para listado'!$A$155:$Z$1048576,MATCH($A948,'Hoja de Trabajo para listado'!$A$155:$A$1048576,0),MATCH((CUADRO!H$5&amp;$E948),'Hoja de Trabajo para listado'!$A$151:$Z$151,0)),0)+IFERROR(INDEX('Hoja de Trabajo para listado'!$AB$155:$BA$1048576,MATCH($A948,'Hoja de Trabajo para listado'!$AB$155:$AB$1048576,0),MATCH((CUADRO!H$5&amp;$E948),'Hoja de Trabajo para listado'!$AB$151:$BA$151,0)),0)+IFERROR(INDEX('Hoja de Trabajo para listado'!$BC$155:$CB$1048576,MATCH($A948,'Hoja de Trabajo para listado'!$BC$155:$BC$1048576,0),MATCH((CUADRO!H$5&amp;$E948),'Hoja de Trabajo para listado'!$BC$151:$CB$151,0)),0)+IFERROR(INDEX('Hoja de Trabajo para listado'!$DE$153:$DG$274,MATCH($A948,'Hoja de Trabajo para listado'!$DE$153:$DE$1048576,0),MATCH((CUADRO!H$5&amp;$E948),'Hoja de Trabajo para listado'!$DE$151:$DG$151,0)),0)+IFERROR(INDEX('Hoja de Trabajo para listado'!$CD$155:$DC$1048576,MATCH($A948,'Hoja de Trabajo para listado'!$CD$155:$CD$1048576,0),MATCH((CUADRO!H$5&amp;$E948),'Hoja de Trabajo para listado'!$CD$151:$DC$151,0)),0)</f>
        <v>0</v>
      </c>
      <c r="I948" s="314">
        <f ca="1">+IFERROR(INDEX('Hoja de Trabajo para listado'!$A$155:$Z$1048576,MATCH($A948,'Hoja de Trabajo para listado'!$A$155:$A$1048576,0),MATCH((CUADRO!I$5&amp;$E948),'Hoja de Trabajo para listado'!$A$151:$Z$151,0)),0)+IFERROR(INDEX('Hoja de Trabajo para listado'!$AB$155:$BA$1048576,MATCH($A948,'Hoja de Trabajo para listado'!$AB$155:$AB$1048576,0),MATCH((CUADRO!I$5&amp;$E948),'Hoja de Trabajo para listado'!$AB$151:$BA$151,0)),0)+IFERROR(INDEX('Hoja de Trabajo para listado'!$BC$155:$CB$1048576,MATCH($A948,'Hoja de Trabajo para listado'!$BC$155:$BC$1048576,0),MATCH((CUADRO!I$5&amp;$E948),'Hoja de Trabajo para listado'!$BC$151:$CB$151,0)),0)+IFERROR(INDEX('Hoja de Trabajo para listado'!$DE$153:$DG$274,MATCH($A948,'Hoja de Trabajo para listado'!$DE$153:$DE$1048576,0),MATCH((CUADRO!I$5&amp;$E948),'Hoja de Trabajo para listado'!$DE$151:$DG$151,0)),0)+IFERROR(INDEX('Hoja de Trabajo para listado'!$CD$155:$DC$1048576,MATCH($A948,'Hoja de Trabajo para listado'!$CD$155:$CD$1048576,0),MATCH((CUADRO!I$5&amp;$E948),'Hoja de Trabajo para listado'!$CD$151:$DC$151,0)),0)</f>
        <v>0</v>
      </c>
      <c r="J948" s="314">
        <f ca="1">+IFERROR(INDEX('Hoja de Trabajo para listado'!$A$155:$Z$1048576,MATCH($A948,'Hoja de Trabajo para listado'!$A$155:$A$1048576,0),MATCH((CUADRO!J$5&amp;$E948),'Hoja de Trabajo para listado'!$A$151:$Z$151,0)),0)+IFERROR(INDEX('Hoja de Trabajo para listado'!$AB$155:$BA$1048576,MATCH($A948,'Hoja de Trabajo para listado'!$AB$155:$AB$1048576,0),MATCH((CUADRO!J$5&amp;$E948),'Hoja de Trabajo para listado'!$AB$151:$BA$151,0)),0)+IFERROR(INDEX('Hoja de Trabajo para listado'!$BC$155:$CB$1048576,MATCH($A948,'Hoja de Trabajo para listado'!$BC$155:$BC$1048576,0),MATCH((CUADRO!J$5&amp;$E948),'Hoja de Trabajo para listado'!$BC$151:$CB$151,0)),0)+IFERROR(INDEX('Hoja de Trabajo para listado'!$DE$153:$DG$274,MATCH($A948,'Hoja de Trabajo para listado'!$DE$153:$DE$1048576,0),MATCH((CUADRO!J$5&amp;$E948),'Hoja de Trabajo para listado'!$DE$151:$DG$151,0)),0)+IFERROR(INDEX('Hoja de Trabajo para listado'!$CD$155:$DC$1048576,MATCH($A948,'Hoja de Trabajo para listado'!$CD$155:$CD$1048576,0),MATCH((CUADRO!J$5&amp;$E948),'Hoja de Trabajo para listado'!$CD$151:$DC$151,0)),0)</f>
        <v>0</v>
      </c>
      <c r="K948" s="314">
        <f ca="1">+IFERROR(INDEX('Hoja de Trabajo para listado'!$A$155:$Z$1048576,MATCH($A948,'Hoja de Trabajo para listado'!$A$155:$A$1048576,0),MATCH((CUADRO!K$5&amp;$E948),'Hoja de Trabajo para listado'!$A$151:$Z$151,0)),0)+IFERROR(INDEX('Hoja de Trabajo para listado'!$AB$155:$BA$1048576,MATCH($A948,'Hoja de Trabajo para listado'!$AB$155:$AB$1048576,0),MATCH((CUADRO!K$5&amp;$E948),'Hoja de Trabajo para listado'!$AB$151:$BA$151,0)),0)+IFERROR(INDEX('Hoja de Trabajo para listado'!$BC$155:$CB$1048576,MATCH($A948,'Hoja de Trabajo para listado'!$BC$155:$BC$1048576,0),MATCH((CUADRO!K$5&amp;$E948),'Hoja de Trabajo para listado'!$BC$151:$CB$151,0)),0)+IFERROR(INDEX('Hoja de Trabajo para listado'!$DE$153:$DG$274,MATCH($A948,'Hoja de Trabajo para listado'!$DE$153:$DE$1048576,0),MATCH((CUADRO!K$5&amp;$E948),'Hoja de Trabajo para listado'!$DE$151:$DG$151,0)),0)+IFERROR(INDEX('Hoja de Trabajo para listado'!$CD$155:$DC$1048576,MATCH($A948,'Hoja de Trabajo para listado'!$CD$155:$CD$1048576,0),MATCH((CUADRO!K$5&amp;$E948),'Hoja de Trabajo para listado'!$CD$151:$DC$151,0)),0)</f>
        <v>0</v>
      </c>
      <c r="L948" s="314">
        <f ca="1">+IFERROR(INDEX('Hoja de Trabajo para listado'!$A$155:$Z$1048576,MATCH($A948,'Hoja de Trabajo para listado'!$A$155:$A$1048576,0),MATCH((CUADRO!L$5&amp;$E948),'Hoja de Trabajo para listado'!$A$151:$Z$151,0)),0)+IFERROR(INDEX('Hoja de Trabajo para listado'!$AB$155:$BA$1048576,MATCH($A948,'Hoja de Trabajo para listado'!$AB$155:$AB$1048576,0),MATCH((CUADRO!L$5&amp;$E948),'Hoja de Trabajo para listado'!$AB$151:$BA$151,0)),0)+IFERROR(INDEX('Hoja de Trabajo para listado'!$BC$155:$CB$1048576,MATCH($A948,'Hoja de Trabajo para listado'!$BC$155:$BC$1048576,0),MATCH((CUADRO!L$5&amp;$E948),'Hoja de Trabajo para listado'!$BC$151:$CB$151,0)),0)+IFERROR(INDEX('Hoja de Trabajo para listado'!$DE$153:$DG$274,MATCH($A948,'Hoja de Trabajo para listado'!$DE$153:$DE$1048576,0),MATCH((CUADRO!L$5&amp;$E948),'Hoja de Trabajo para listado'!$DE$151:$DG$151,0)),0)+IFERROR(INDEX('Hoja de Trabajo para listado'!$CD$155:$DC$1048576,MATCH($A948,'Hoja de Trabajo para listado'!$CD$155:$CD$1048576,0),MATCH((CUADRO!L$5&amp;$E948),'Hoja de Trabajo para listado'!$CD$151:$DC$151,0)),0)</f>
        <v>0</v>
      </c>
      <c r="M948" s="314">
        <f ca="1">+IFERROR(INDEX('Hoja de Trabajo para listado'!$A$155:$Z$1048576,MATCH($A948,'Hoja de Trabajo para listado'!$A$155:$A$1048576,0),MATCH((CUADRO!M$5&amp;$E948),'Hoja de Trabajo para listado'!$A$151:$Z$151,0)),0)+IFERROR(INDEX('Hoja de Trabajo para listado'!$AB$155:$BA$1048576,MATCH($A948,'Hoja de Trabajo para listado'!$AB$155:$AB$1048576,0),MATCH((CUADRO!M$5&amp;$E948),'Hoja de Trabajo para listado'!$AB$151:$BA$151,0)),0)+IFERROR(INDEX('Hoja de Trabajo para listado'!$BC$155:$CB$1048576,MATCH($A948,'Hoja de Trabajo para listado'!$BC$155:$BC$1048576,0),MATCH((CUADRO!M$5&amp;$E948),'Hoja de Trabajo para listado'!$BC$151:$CB$151,0)),0)+IFERROR(INDEX('Hoja de Trabajo para listado'!$DE$153:$DG$274,MATCH($A948,'Hoja de Trabajo para listado'!$DE$153:$DE$1048576,0),MATCH((CUADRO!M$5&amp;$E948),'Hoja de Trabajo para listado'!$DE$151:$DG$151,0)),0)+IFERROR(INDEX('Hoja de Trabajo para listado'!$CD$155:$DC$1048576,MATCH($A948,'Hoja de Trabajo para listado'!$CD$155:$CD$1048576,0),MATCH((CUADRO!M$5&amp;$E948),'Hoja de Trabajo para listado'!$CD$151:$DC$151,0)),0)</f>
        <v>0</v>
      </c>
      <c r="N948" s="314">
        <f ca="1">+IFERROR(INDEX('Hoja de Trabajo para listado'!$A$155:$Z$1048576,MATCH($A948,'Hoja de Trabajo para listado'!$A$155:$A$1048576,0),MATCH((CUADRO!N$5&amp;$E948),'Hoja de Trabajo para listado'!$A$151:$Z$151,0)),0)+IFERROR(INDEX('Hoja de Trabajo para listado'!$AB$155:$BA$1048576,MATCH($A948,'Hoja de Trabajo para listado'!$AB$155:$AB$1048576,0),MATCH((CUADRO!N$5&amp;$E948),'Hoja de Trabajo para listado'!$AB$151:$BA$151,0)),0)+IFERROR(INDEX('Hoja de Trabajo para listado'!$BC$155:$CB$1048576,MATCH($A948,'Hoja de Trabajo para listado'!$BC$155:$BC$1048576,0),MATCH((CUADRO!N$5&amp;$E948),'Hoja de Trabajo para listado'!$BC$151:$CB$151,0)),0)+IFERROR(INDEX('Hoja de Trabajo para listado'!$DE$153:$DG$274,MATCH($A948,'Hoja de Trabajo para listado'!$DE$153:$DE$1048576,0),MATCH((CUADRO!N$5&amp;$E948),'Hoja de Trabajo para listado'!$DE$151:$DG$151,0)),0)+IFERROR(INDEX('Hoja de Trabajo para listado'!$CD$155:$DC$1048576,MATCH($A948,'Hoja de Trabajo para listado'!$CD$155:$CD$1048576,0),MATCH((CUADRO!N$5&amp;$E948),'Hoja de Trabajo para listado'!$CD$151:$DC$151,0)),0)</f>
        <v>0</v>
      </c>
      <c r="O948" s="314">
        <f ca="1">+IFERROR(INDEX('Hoja de Trabajo para listado'!$A$155:$Z$1048576,MATCH($A948,'Hoja de Trabajo para listado'!$A$155:$A$1048576,0),MATCH((CUADRO!O$5&amp;$E948),'Hoja de Trabajo para listado'!$A$151:$Z$151,0)),0)+IFERROR(INDEX('Hoja de Trabajo para listado'!$AB$155:$BA$1048576,MATCH($A948,'Hoja de Trabajo para listado'!$AB$155:$AB$1048576,0),MATCH((CUADRO!O$5&amp;$E948),'Hoja de Trabajo para listado'!$AB$151:$BA$151,0)),0)+IFERROR(INDEX('Hoja de Trabajo para listado'!$BC$155:$CB$1048576,MATCH($A948,'Hoja de Trabajo para listado'!$BC$155:$BC$1048576,0),MATCH((CUADRO!O$5&amp;$E948),'Hoja de Trabajo para listado'!$BC$151:$CB$151,0)),0)+IFERROR(INDEX('Hoja de Trabajo para listado'!$DE$153:$DG$274,MATCH($A948,'Hoja de Trabajo para listado'!$DE$153:$DE$1048576,0),MATCH((CUADRO!O$5&amp;$E948),'Hoja de Trabajo para listado'!$DE$151:$DG$151,0)),0)+IFERROR(INDEX('Hoja de Trabajo para listado'!$CD$155:$DC$1048576,MATCH($A948,'Hoja de Trabajo para listado'!$CD$155:$CD$1048576,0),MATCH((CUADRO!O$5&amp;$E948),'Hoja de Trabajo para listado'!$CD$151:$DC$151,0)),0)</f>
        <v>0</v>
      </c>
      <c r="P948" s="314">
        <f ca="1">+IFERROR(INDEX('Hoja de Trabajo para listado'!$A$155:$Z$1048576,MATCH($A948,'Hoja de Trabajo para listado'!$A$155:$A$1048576,0),MATCH((CUADRO!P$5&amp;$E948),'Hoja de Trabajo para listado'!$A$151:$Z$151,0)),0)+IFERROR(INDEX('Hoja de Trabajo para listado'!$AB$155:$BA$1048576,MATCH($A948,'Hoja de Trabajo para listado'!$AB$155:$AB$1048576,0),MATCH((CUADRO!P$5&amp;$E948),'Hoja de Trabajo para listado'!$AB$151:$BA$151,0)),0)+IFERROR(INDEX('Hoja de Trabajo para listado'!$BC$155:$CB$1048576,MATCH($A948,'Hoja de Trabajo para listado'!$BC$155:$BC$1048576,0),MATCH((CUADRO!P$5&amp;$E948),'Hoja de Trabajo para listado'!$BC$151:$CB$151,0)),0)+IFERROR(INDEX('Hoja de Trabajo para listado'!$DE$153:$DG$274,MATCH($A948,'Hoja de Trabajo para listado'!$DE$153:$DE$1048576,0),MATCH((CUADRO!P$5&amp;$E948),'Hoja de Trabajo para listado'!$DE$151:$DG$151,0)),0)+IFERROR(INDEX('Hoja de Trabajo para listado'!$CD$155:$DC$1048576,MATCH($A948,'Hoja de Trabajo para listado'!$CD$155:$CD$1048576,0),MATCH((CUADRO!P$5&amp;$E948),'Hoja de Trabajo para listado'!$CD$151:$DC$151,0)),0)</f>
        <v>0</v>
      </c>
      <c r="Q948" s="314">
        <f ca="1">+IFERROR(INDEX('Hoja de Trabajo para listado'!$A$155:$Z$1048576,MATCH($A948,'Hoja de Trabajo para listado'!$A$155:$A$1048576,0),MATCH((CUADRO!Q$5&amp;$E948),'Hoja de Trabajo para listado'!$A$151:$Z$151,0)),0)+IFERROR(INDEX('Hoja de Trabajo para listado'!$AB$155:$BA$1048576,MATCH($A948,'Hoja de Trabajo para listado'!$AB$155:$AB$1048576,0),MATCH((CUADRO!Q$5&amp;$E948),'Hoja de Trabajo para listado'!$AB$151:$BA$151,0)),0)+IFERROR(INDEX('Hoja de Trabajo para listado'!$BC$155:$CB$1048576,MATCH($A948,'Hoja de Trabajo para listado'!$BC$155:$BC$1048576,0),MATCH((CUADRO!Q$5&amp;$E948),'Hoja de Trabajo para listado'!$BC$151:$CB$151,0)),0)+IFERROR(INDEX('Hoja de Trabajo para listado'!$DE$153:$DG$274,MATCH($A948,'Hoja de Trabajo para listado'!$DE$153:$DE$1048576,0),MATCH((CUADRO!Q$5&amp;$E948),'Hoja de Trabajo para listado'!$DE$151:$DG$151,0)),0)+IFERROR(INDEX('Hoja de Trabajo para listado'!$CD$155:$DC$1048576,MATCH($A948,'Hoja de Trabajo para listado'!$CD$155:$CD$1048576,0),MATCH((CUADRO!Q$5&amp;$E948),'Hoja de Trabajo para listado'!$CD$151:$DC$151,0)),0)</f>
        <v>0</v>
      </c>
      <c r="R948" s="314">
        <f t="shared" ca="1" si="28"/>
        <v>0</v>
      </c>
      <c r="S948" s="314"/>
      <c r="T948" s="314">
        <f ca="1">+T949</f>
        <v>315.35000000000002</v>
      </c>
      <c r="U948" s="313">
        <f t="shared" si="29"/>
        <v>1</v>
      </c>
      <c r="V948" s="319" t="str">
        <f>+VLOOKUP(A948,bd_lista!$A$3:$E$593,5,FALSE)</f>
        <v>Instituciones Descentralizadas</v>
      </c>
      <c r="W948" s="425" t="str">
        <f>+V948</f>
        <v>Instituciones Descentralizadas</v>
      </c>
    </row>
    <row r="949" spans="1:23" customFormat="1" ht="15" customHeight="1">
      <c r="A949" s="323">
        <v>348</v>
      </c>
      <c r="B949" s="428"/>
      <c r="C949" s="339" t="str">
        <f>+VLOOKUP(A949,bd_lista!$A$3:$C$593,3,FALSE)</f>
        <v>Autoridad Plurinacional de la Madre Tierra</v>
      </c>
      <c r="D949" s="430"/>
      <c r="E949" s="319" t="s">
        <v>1419</v>
      </c>
      <c r="F949" s="316">
        <f ca="1">+IFERROR(INDEX('Hoja de Trabajo para listado'!$A$155:$Z$1048576,MATCH($A949,'Hoja de Trabajo para listado'!$A$155:$A$1048576,0),MATCH((CUADRO!F$5&amp;$E949),'Hoja de Trabajo para listado'!$A$151:$Z$151,0)),0)+IFERROR(INDEX('Hoja de Trabajo para listado'!$AB$155:$BA$1048576,MATCH($A949,'Hoja de Trabajo para listado'!$AB$155:$AB$1048576,0),MATCH((CUADRO!F$5&amp;$E949),'Hoja de Trabajo para listado'!$AB$151:$BA$151,0)),0)+IFERROR(INDEX('Hoja de Trabajo para listado'!$BC$155:$CB$1048576,MATCH($A949,'Hoja de Trabajo para listado'!$BC$155:$BC$1048576,0),MATCH((CUADRO!F$5&amp;$E949),'Hoja de Trabajo para listado'!$BC$151:$CB$151,0)),0)+IFERROR(INDEX('Hoja de Trabajo para listado'!$DE$153:$DG$274,MATCH($A949,'Hoja de Trabajo para listado'!$DE$153:$DE$1048576,0),MATCH((CUADRO!F$5&amp;$E949),'Hoja de Trabajo para listado'!$DE$151:$DG$151,0)),0)+IFERROR(INDEX('Hoja de Trabajo para listado'!$CD$155:$DC$1048576,MATCH($A949,'Hoja de Trabajo para listado'!$CD$155:$CD$1048576,0),MATCH((CUADRO!F$5&amp;$E949),'Hoja de Trabajo para listado'!$CD$151:$DC$151,0)),0)</f>
        <v>0</v>
      </c>
      <c r="G949" s="316">
        <f ca="1">+IFERROR(INDEX('Hoja de Trabajo para listado'!$A$155:$Z$1048576,MATCH($A949,'Hoja de Trabajo para listado'!$A$155:$A$1048576,0),MATCH((CUADRO!G$5&amp;$E949),'Hoja de Trabajo para listado'!$A$151:$Z$151,0)),0)+IFERROR(INDEX('Hoja de Trabajo para listado'!$AB$155:$BA$1048576,MATCH($A949,'Hoja de Trabajo para listado'!$AB$155:$AB$1048576,0),MATCH((CUADRO!G$5&amp;$E949),'Hoja de Trabajo para listado'!$AB$151:$BA$151,0)),0)+IFERROR(INDEX('Hoja de Trabajo para listado'!$BC$155:$CB$1048576,MATCH($A949,'Hoja de Trabajo para listado'!$BC$155:$BC$1048576,0),MATCH((CUADRO!G$5&amp;$E949),'Hoja de Trabajo para listado'!$BC$151:$CB$151,0)),0)+IFERROR(INDEX('Hoja de Trabajo para listado'!$DE$153:$DG$274,MATCH($A949,'Hoja de Trabajo para listado'!$DE$153:$DE$1048576,0),MATCH((CUADRO!G$5&amp;$E949),'Hoja de Trabajo para listado'!$DE$151:$DG$151,0)),0)+IFERROR(INDEX('Hoja de Trabajo para listado'!$CD$155:$DC$1048576,MATCH($A949,'Hoja de Trabajo para listado'!$CD$155:$CD$1048576,0),MATCH((CUADRO!G$5&amp;$E949),'Hoja de Trabajo para listado'!$CD$151:$DC$151,0)),0)</f>
        <v>315.35000000000002</v>
      </c>
      <c r="H949" s="316">
        <f ca="1">+IFERROR(INDEX('Hoja de Trabajo para listado'!$A$155:$Z$1048576,MATCH($A949,'Hoja de Trabajo para listado'!$A$155:$A$1048576,0),MATCH((CUADRO!H$5&amp;$E949),'Hoja de Trabajo para listado'!$A$151:$Z$151,0)),0)+IFERROR(INDEX('Hoja de Trabajo para listado'!$AB$155:$BA$1048576,MATCH($A949,'Hoja de Trabajo para listado'!$AB$155:$AB$1048576,0),MATCH((CUADRO!H$5&amp;$E949),'Hoja de Trabajo para listado'!$AB$151:$BA$151,0)),0)+IFERROR(INDEX('Hoja de Trabajo para listado'!$BC$155:$CB$1048576,MATCH($A949,'Hoja de Trabajo para listado'!$BC$155:$BC$1048576,0),MATCH((CUADRO!H$5&amp;$E949),'Hoja de Trabajo para listado'!$BC$151:$CB$151,0)),0)+IFERROR(INDEX('Hoja de Trabajo para listado'!$DE$153:$DG$274,MATCH($A949,'Hoja de Trabajo para listado'!$DE$153:$DE$1048576,0),MATCH((CUADRO!H$5&amp;$E949),'Hoja de Trabajo para listado'!$DE$151:$DG$151,0)),0)+IFERROR(INDEX('Hoja de Trabajo para listado'!$CD$155:$DC$1048576,MATCH($A949,'Hoja de Trabajo para listado'!$CD$155:$CD$1048576,0),MATCH((CUADRO!H$5&amp;$E949),'Hoja de Trabajo para listado'!$CD$151:$DC$151,0)),0)</f>
        <v>0</v>
      </c>
      <c r="I949" s="316">
        <f ca="1">+IFERROR(INDEX('Hoja de Trabajo para listado'!$A$155:$Z$1048576,MATCH($A949,'Hoja de Trabajo para listado'!$A$155:$A$1048576,0),MATCH((CUADRO!I$5&amp;$E949),'Hoja de Trabajo para listado'!$A$151:$Z$151,0)),0)+IFERROR(INDEX('Hoja de Trabajo para listado'!$AB$155:$BA$1048576,MATCH($A949,'Hoja de Trabajo para listado'!$AB$155:$AB$1048576,0),MATCH((CUADRO!I$5&amp;$E949),'Hoja de Trabajo para listado'!$AB$151:$BA$151,0)),0)+IFERROR(INDEX('Hoja de Trabajo para listado'!$BC$155:$CB$1048576,MATCH($A949,'Hoja de Trabajo para listado'!$BC$155:$BC$1048576,0),MATCH((CUADRO!I$5&amp;$E949),'Hoja de Trabajo para listado'!$BC$151:$CB$151,0)),0)+IFERROR(INDEX('Hoja de Trabajo para listado'!$DE$153:$DG$274,MATCH($A949,'Hoja de Trabajo para listado'!$DE$153:$DE$1048576,0),MATCH((CUADRO!I$5&amp;$E949),'Hoja de Trabajo para listado'!$DE$151:$DG$151,0)),0)+IFERROR(INDEX('Hoja de Trabajo para listado'!$CD$155:$DC$1048576,MATCH($A949,'Hoja de Trabajo para listado'!$CD$155:$CD$1048576,0),MATCH((CUADRO!I$5&amp;$E949),'Hoja de Trabajo para listado'!$CD$151:$DC$151,0)),0)</f>
        <v>0</v>
      </c>
      <c r="J949" s="316">
        <f ca="1">+IFERROR(INDEX('Hoja de Trabajo para listado'!$A$155:$Z$1048576,MATCH($A949,'Hoja de Trabajo para listado'!$A$155:$A$1048576,0),MATCH((CUADRO!J$5&amp;$E949),'Hoja de Trabajo para listado'!$A$151:$Z$151,0)),0)+IFERROR(INDEX('Hoja de Trabajo para listado'!$AB$155:$BA$1048576,MATCH($A949,'Hoja de Trabajo para listado'!$AB$155:$AB$1048576,0),MATCH((CUADRO!J$5&amp;$E949),'Hoja de Trabajo para listado'!$AB$151:$BA$151,0)),0)+IFERROR(INDEX('Hoja de Trabajo para listado'!$BC$155:$CB$1048576,MATCH($A949,'Hoja de Trabajo para listado'!$BC$155:$BC$1048576,0),MATCH((CUADRO!J$5&amp;$E949),'Hoja de Trabajo para listado'!$BC$151:$CB$151,0)),0)+IFERROR(INDEX('Hoja de Trabajo para listado'!$DE$153:$DG$274,MATCH($A949,'Hoja de Trabajo para listado'!$DE$153:$DE$1048576,0),MATCH((CUADRO!J$5&amp;$E949),'Hoja de Trabajo para listado'!$DE$151:$DG$151,0)),0)+IFERROR(INDEX('Hoja de Trabajo para listado'!$CD$155:$DC$1048576,MATCH($A949,'Hoja de Trabajo para listado'!$CD$155:$CD$1048576,0),MATCH((CUADRO!J$5&amp;$E949),'Hoja de Trabajo para listado'!$CD$151:$DC$151,0)),0)</f>
        <v>0</v>
      </c>
      <c r="K949" s="314">
        <f ca="1">+IFERROR(INDEX('Hoja de Trabajo para listado'!$A$155:$Z$1048576,MATCH($A949,'Hoja de Trabajo para listado'!$A$155:$A$1048576,0),MATCH((CUADRO!K$5&amp;$E949),'Hoja de Trabajo para listado'!$A$151:$Z$151,0)),0)+IFERROR(INDEX('Hoja de Trabajo para listado'!$AB$155:$BA$1048576,MATCH($A949,'Hoja de Trabajo para listado'!$AB$155:$AB$1048576,0),MATCH((CUADRO!K$5&amp;$E949),'Hoja de Trabajo para listado'!$AB$151:$BA$151,0)),0)+IFERROR(INDEX('Hoja de Trabajo para listado'!$BC$155:$CB$1048576,MATCH($A949,'Hoja de Trabajo para listado'!$BC$155:$BC$1048576,0),MATCH((CUADRO!K$5&amp;$E949),'Hoja de Trabajo para listado'!$BC$151:$CB$151,0)),0)+IFERROR(INDEX('Hoja de Trabajo para listado'!$DE$153:$DG$274,MATCH($A949,'Hoja de Trabajo para listado'!$DE$153:$DE$1048576,0),MATCH((CUADRO!K$5&amp;$E949),'Hoja de Trabajo para listado'!$DE$151:$DG$151,0)),0)+IFERROR(INDEX('Hoja de Trabajo para listado'!$CD$155:$DC$1048576,MATCH($A949,'Hoja de Trabajo para listado'!$CD$155:$CD$1048576,0),MATCH((CUADRO!K$5&amp;$E949),'Hoja de Trabajo para listado'!$CD$151:$DC$151,0)),0)</f>
        <v>0</v>
      </c>
      <c r="L949" s="314">
        <f ca="1">+IFERROR(INDEX('Hoja de Trabajo para listado'!$A$155:$Z$1048576,MATCH($A949,'Hoja de Trabajo para listado'!$A$155:$A$1048576,0),MATCH((CUADRO!L$5&amp;$E949),'Hoja de Trabajo para listado'!$A$151:$Z$151,0)),0)+IFERROR(INDEX('Hoja de Trabajo para listado'!$AB$155:$BA$1048576,MATCH($A949,'Hoja de Trabajo para listado'!$AB$155:$AB$1048576,0),MATCH((CUADRO!L$5&amp;$E949),'Hoja de Trabajo para listado'!$AB$151:$BA$151,0)),0)+IFERROR(INDEX('Hoja de Trabajo para listado'!$BC$155:$CB$1048576,MATCH($A949,'Hoja de Trabajo para listado'!$BC$155:$BC$1048576,0),MATCH((CUADRO!L$5&amp;$E949),'Hoja de Trabajo para listado'!$BC$151:$CB$151,0)),0)+IFERROR(INDEX('Hoja de Trabajo para listado'!$DE$153:$DG$274,MATCH($A949,'Hoja de Trabajo para listado'!$DE$153:$DE$1048576,0),MATCH((CUADRO!L$5&amp;$E949),'Hoja de Trabajo para listado'!$DE$151:$DG$151,0)),0)+IFERROR(INDEX('Hoja de Trabajo para listado'!$CD$155:$DC$1048576,MATCH($A949,'Hoja de Trabajo para listado'!$CD$155:$CD$1048576,0),MATCH((CUADRO!L$5&amp;$E949),'Hoja de Trabajo para listado'!$CD$151:$DC$151,0)),0)</f>
        <v>0</v>
      </c>
      <c r="M949" s="314">
        <f ca="1">+IFERROR(INDEX('Hoja de Trabajo para listado'!$A$155:$Z$1048576,MATCH($A949,'Hoja de Trabajo para listado'!$A$155:$A$1048576,0),MATCH((CUADRO!M$5&amp;$E949),'Hoja de Trabajo para listado'!$A$151:$Z$151,0)),0)+IFERROR(INDEX('Hoja de Trabajo para listado'!$AB$155:$BA$1048576,MATCH($A949,'Hoja de Trabajo para listado'!$AB$155:$AB$1048576,0),MATCH((CUADRO!M$5&amp;$E949),'Hoja de Trabajo para listado'!$AB$151:$BA$151,0)),0)+IFERROR(INDEX('Hoja de Trabajo para listado'!$BC$155:$CB$1048576,MATCH($A949,'Hoja de Trabajo para listado'!$BC$155:$BC$1048576,0),MATCH((CUADRO!M$5&amp;$E949),'Hoja de Trabajo para listado'!$BC$151:$CB$151,0)),0)+IFERROR(INDEX('Hoja de Trabajo para listado'!$DE$153:$DG$274,MATCH($A949,'Hoja de Trabajo para listado'!$DE$153:$DE$1048576,0),MATCH((CUADRO!M$5&amp;$E949),'Hoja de Trabajo para listado'!$DE$151:$DG$151,0)),0)+IFERROR(INDEX('Hoja de Trabajo para listado'!$CD$155:$DC$1048576,MATCH($A949,'Hoja de Trabajo para listado'!$CD$155:$CD$1048576,0),MATCH((CUADRO!M$5&amp;$E949),'Hoja de Trabajo para listado'!$CD$151:$DC$151,0)),0)</f>
        <v>0</v>
      </c>
      <c r="N949" s="314">
        <f ca="1">+IFERROR(INDEX('Hoja de Trabajo para listado'!$A$155:$Z$1048576,MATCH($A949,'Hoja de Trabajo para listado'!$A$155:$A$1048576,0),MATCH((CUADRO!N$5&amp;$E949),'Hoja de Trabajo para listado'!$A$151:$Z$151,0)),0)+IFERROR(INDEX('Hoja de Trabajo para listado'!$AB$155:$BA$1048576,MATCH($A949,'Hoja de Trabajo para listado'!$AB$155:$AB$1048576,0),MATCH((CUADRO!N$5&amp;$E949),'Hoja de Trabajo para listado'!$AB$151:$BA$151,0)),0)+IFERROR(INDEX('Hoja de Trabajo para listado'!$BC$155:$CB$1048576,MATCH($A949,'Hoja de Trabajo para listado'!$BC$155:$BC$1048576,0),MATCH((CUADRO!N$5&amp;$E949),'Hoja de Trabajo para listado'!$BC$151:$CB$151,0)),0)+IFERROR(INDEX('Hoja de Trabajo para listado'!$DE$153:$DG$274,MATCH($A949,'Hoja de Trabajo para listado'!$DE$153:$DE$1048576,0),MATCH((CUADRO!N$5&amp;$E949),'Hoja de Trabajo para listado'!$DE$151:$DG$151,0)),0)+IFERROR(INDEX('Hoja de Trabajo para listado'!$CD$155:$DC$1048576,MATCH($A949,'Hoja de Trabajo para listado'!$CD$155:$CD$1048576,0),MATCH((CUADRO!N$5&amp;$E949),'Hoja de Trabajo para listado'!$CD$151:$DC$151,0)),0)</f>
        <v>0</v>
      </c>
      <c r="O949" s="314">
        <f ca="1">+IFERROR(INDEX('Hoja de Trabajo para listado'!$A$155:$Z$1048576,MATCH($A949,'Hoja de Trabajo para listado'!$A$155:$A$1048576,0),MATCH((CUADRO!O$5&amp;$E949),'Hoja de Trabajo para listado'!$A$151:$Z$151,0)),0)+IFERROR(INDEX('Hoja de Trabajo para listado'!$AB$155:$BA$1048576,MATCH($A949,'Hoja de Trabajo para listado'!$AB$155:$AB$1048576,0),MATCH((CUADRO!O$5&amp;$E949),'Hoja de Trabajo para listado'!$AB$151:$BA$151,0)),0)+IFERROR(INDEX('Hoja de Trabajo para listado'!$BC$155:$CB$1048576,MATCH($A949,'Hoja de Trabajo para listado'!$BC$155:$BC$1048576,0),MATCH((CUADRO!O$5&amp;$E949),'Hoja de Trabajo para listado'!$BC$151:$CB$151,0)),0)+IFERROR(INDEX('Hoja de Trabajo para listado'!$DE$153:$DG$274,MATCH($A949,'Hoja de Trabajo para listado'!$DE$153:$DE$1048576,0),MATCH((CUADRO!O$5&amp;$E949),'Hoja de Trabajo para listado'!$DE$151:$DG$151,0)),0)+IFERROR(INDEX('Hoja de Trabajo para listado'!$CD$155:$DC$1048576,MATCH($A949,'Hoja de Trabajo para listado'!$CD$155:$CD$1048576,0),MATCH((CUADRO!O$5&amp;$E949),'Hoja de Trabajo para listado'!$CD$151:$DC$151,0)),0)</f>
        <v>0</v>
      </c>
      <c r="P949" s="314">
        <f ca="1">+IFERROR(INDEX('Hoja de Trabajo para listado'!$A$155:$Z$1048576,MATCH($A949,'Hoja de Trabajo para listado'!$A$155:$A$1048576,0),MATCH((CUADRO!P$5&amp;$E949),'Hoja de Trabajo para listado'!$A$151:$Z$151,0)),0)+IFERROR(INDEX('Hoja de Trabajo para listado'!$AB$155:$BA$1048576,MATCH($A949,'Hoja de Trabajo para listado'!$AB$155:$AB$1048576,0),MATCH((CUADRO!P$5&amp;$E949),'Hoja de Trabajo para listado'!$AB$151:$BA$151,0)),0)+IFERROR(INDEX('Hoja de Trabajo para listado'!$BC$155:$CB$1048576,MATCH($A949,'Hoja de Trabajo para listado'!$BC$155:$BC$1048576,0),MATCH((CUADRO!P$5&amp;$E949),'Hoja de Trabajo para listado'!$BC$151:$CB$151,0)),0)+IFERROR(INDEX('Hoja de Trabajo para listado'!$DE$153:$DG$274,MATCH($A949,'Hoja de Trabajo para listado'!$DE$153:$DE$1048576,0),MATCH((CUADRO!P$5&amp;$E949),'Hoja de Trabajo para listado'!$DE$151:$DG$151,0)),0)+IFERROR(INDEX('Hoja de Trabajo para listado'!$CD$155:$DC$1048576,MATCH($A949,'Hoja de Trabajo para listado'!$CD$155:$CD$1048576,0),MATCH((CUADRO!P$5&amp;$E949),'Hoja de Trabajo para listado'!$CD$151:$DC$151,0)),0)</f>
        <v>0</v>
      </c>
      <c r="Q949" s="314">
        <f ca="1">+IFERROR(INDEX('Hoja de Trabajo para listado'!$A$155:$Z$1048576,MATCH($A949,'Hoja de Trabajo para listado'!$A$155:$A$1048576,0),MATCH((CUADRO!Q$5&amp;$E949),'Hoja de Trabajo para listado'!$A$151:$Z$151,0)),0)+IFERROR(INDEX('Hoja de Trabajo para listado'!$AB$155:$BA$1048576,MATCH($A949,'Hoja de Trabajo para listado'!$AB$155:$AB$1048576,0),MATCH((CUADRO!Q$5&amp;$E949),'Hoja de Trabajo para listado'!$AB$151:$BA$151,0)),0)+IFERROR(INDEX('Hoja de Trabajo para listado'!$BC$155:$CB$1048576,MATCH($A949,'Hoja de Trabajo para listado'!$BC$155:$BC$1048576,0),MATCH((CUADRO!Q$5&amp;$E949),'Hoja de Trabajo para listado'!$BC$151:$CB$151,0)),0)+IFERROR(INDEX('Hoja de Trabajo para listado'!$DE$153:$DG$274,MATCH($A949,'Hoja de Trabajo para listado'!$DE$153:$DE$1048576,0),MATCH((CUADRO!Q$5&amp;$E949),'Hoja de Trabajo para listado'!$DE$151:$DG$151,0)),0)+IFERROR(INDEX('Hoja de Trabajo para listado'!$CD$155:$DC$1048576,MATCH($A949,'Hoja de Trabajo para listado'!$CD$155:$CD$1048576,0),MATCH((CUADRO!Q$5&amp;$E949),'Hoja de Trabajo para listado'!$CD$151:$DC$151,0)),0)</f>
        <v>0</v>
      </c>
      <c r="R949" s="316">
        <f t="shared" ca="1" si="28"/>
        <v>315.35000000000002</v>
      </c>
      <c r="S949" s="316">
        <f ca="1">+R948+R949</f>
        <v>315.35000000000002</v>
      </c>
      <c r="T949" s="314">
        <f ca="1">+S949</f>
        <v>315.35000000000002</v>
      </c>
      <c r="U949" s="348">
        <f t="shared" si="29"/>
        <v>2</v>
      </c>
      <c r="V949" s="319" t="str">
        <f>+VLOOKUP(A949,bd_lista!$A$3:$E$593,5,FALSE)</f>
        <v>Instituciones Descentralizadas</v>
      </c>
      <c r="W949" s="426"/>
    </row>
    <row r="950" spans="1:23" customFormat="1" ht="15" customHeight="1">
      <c r="A950" s="323">
        <v>292</v>
      </c>
      <c r="B950" s="427">
        <f>+A950</f>
        <v>292</v>
      </c>
      <c r="C950" s="318" t="str">
        <f>+VLOOKUP(A950,bd_lista!$A$3:$C$593,3,FALSE)</f>
        <v>Vías Bolivia</v>
      </c>
      <c r="D950" s="429" t="str">
        <f>+C950</f>
        <v>Vías Bolivia</v>
      </c>
      <c r="E950" s="339" t="s">
        <v>1418</v>
      </c>
      <c r="F950" s="314">
        <f ca="1">+IFERROR(INDEX('Hoja de Trabajo para listado'!$A$155:$Z$1048576,MATCH($A950,'Hoja de Trabajo para listado'!$A$155:$A$1048576,0),MATCH((CUADRO!F$5&amp;$E950),'Hoja de Trabajo para listado'!$A$151:$Z$151,0)),0)+IFERROR(INDEX('Hoja de Trabajo para listado'!$AB$155:$BA$1048576,MATCH($A950,'Hoja de Trabajo para listado'!$AB$155:$AB$1048576,0),MATCH((CUADRO!F$5&amp;$E950),'Hoja de Trabajo para listado'!$AB$151:$BA$151,0)),0)+IFERROR(INDEX('Hoja de Trabajo para listado'!$BC$155:$CB$1048576,MATCH($A950,'Hoja de Trabajo para listado'!$BC$155:$BC$1048576,0),MATCH((CUADRO!F$5&amp;$E950),'Hoja de Trabajo para listado'!$BC$151:$CB$151,0)),0)+IFERROR(INDEX('Hoja de Trabajo para listado'!$DE$153:$DG$274,MATCH($A950,'Hoja de Trabajo para listado'!$DE$153:$DE$1048576,0),MATCH((CUADRO!F$5&amp;$E950),'Hoja de Trabajo para listado'!$DE$151:$DG$151,0)),0)+IFERROR(INDEX('Hoja de Trabajo para listado'!$CD$155:$DC$1048576,MATCH($A950,'Hoja de Trabajo para listado'!$CD$155:$CD$1048576,0),MATCH((CUADRO!F$5&amp;$E950),'Hoja de Trabajo para listado'!$CD$151:$DC$151,0)),0)</f>
        <v>0</v>
      </c>
      <c r="G950" s="314">
        <f ca="1">+IFERROR(INDEX('Hoja de Trabajo para listado'!$A$155:$Z$1048576,MATCH($A950,'Hoja de Trabajo para listado'!$A$155:$A$1048576,0),MATCH((CUADRO!G$5&amp;$E950),'Hoja de Trabajo para listado'!$A$151:$Z$151,0)),0)+IFERROR(INDEX('Hoja de Trabajo para listado'!$AB$155:$BA$1048576,MATCH($A950,'Hoja de Trabajo para listado'!$AB$155:$AB$1048576,0),MATCH((CUADRO!G$5&amp;$E950),'Hoja de Trabajo para listado'!$AB$151:$BA$151,0)),0)+IFERROR(INDEX('Hoja de Trabajo para listado'!$BC$155:$CB$1048576,MATCH($A950,'Hoja de Trabajo para listado'!$BC$155:$BC$1048576,0),MATCH((CUADRO!G$5&amp;$E950),'Hoja de Trabajo para listado'!$BC$151:$CB$151,0)),0)+IFERROR(INDEX('Hoja de Trabajo para listado'!$DE$153:$DG$274,MATCH($A950,'Hoja de Trabajo para listado'!$DE$153:$DE$1048576,0),MATCH((CUADRO!G$5&amp;$E950),'Hoja de Trabajo para listado'!$DE$151:$DG$151,0)),0)+IFERROR(INDEX('Hoja de Trabajo para listado'!$CD$155:$DC$1048576,MATCH($A950,'Hoja de Trabajo para listado'!$CD$155:$CD$1048576,0),MATCH((CUADRO!G$5&amp;$E950),'Hoja de Trabajo para listado'!$CD$151:$DC$151,0)),0)</f>
        <v>0</v>
      </c>
      <c r="H950" s="314">
        <f ca="1">+IFERROR(INDEX('Hoja de Trabajo para listado'!$A$155:$Z$1048576,MATCH($A950,'Hoja de Trabajo para listado'!$A$155:$A$1048576,0),MATCH((CUADRO!H$5&amp;$E950),'Hoja de Trabajo para listado'!$A$151:$Z$151,0)),0)+IFERROR(INDEX('Hoja de Trabajo para listado'!$AB$155:$BA$1048576,MATCH($A950,'Hoja de Trabajo para listado'!$AB$155:$AB$1048576,0),MATCH((CUADRO!H$5&amp;$E950),'Hoja de Trabajo para listado'!$AB$151:$BA$151,0)),0)+IFERROR(INDEX('Hoja de Trabajo para listado'!$BC$155:$CB$1048576,MATCH($A950,'Hoja de Trabajo para listado'!$BC$155:$BC$1048576,0),MATCH((CUADRO!H$5&amp;$E950),'Hoja de Trabajo para listado'!$BC$151:$CB$151,0)),0)+IFERROR(INDEX('Hoja de Trabajo para listado'!$DE$153:$DG$274,MATCH($A950,'Hoja de Trabajo para listado'!$DE$153:$DE$1048576,0),MATCH((CUADRO!H$5&amp;$E950),'Hoja de Trabajo para listado'!$DE$151:$DG$151,0)),0)+IFERROR(INDEX('Hoja de Trabajo para listado'!$CD$155:$DC$1048576,MATCH($A950,'Hoja de Trabajo para listado'!$CD$155:$CD$1048576,0),MATCH((CUADRO!H$5&amp;$E950),'Hoja de Trabajo para listado'!$CD$151:$DC$151,0)),0)</f>
        <v>0</v>
      </c>
      <c r="I950" s="314">
        <f ca="1">+IFERROR(INDEX('Hoja de Trabajo para listado'!$A$155:$Z$1048576,MATCH($A950,'Hoja de Trabajo para listado'!$A$155:$A$1048576,0),MATCH((CUADRO!I$5&amp;$E950),'Hoja de Trabajo para listado'!$A$151:$Z$151,0)),0)+IFERROR(INDEX('Hoja de Trabajo para listado'!$AB$155:$BA$1048576,MATCH($A950,'Hoja de Trabajo para listado'!$AB$155:$AB$1048576,0),MATCH((CUADRO!I$5&amp;$E950),'Hoja de Trabajo para listado'!$AB$151:$BA$151,0)),0)+IFERROR(INDEX('Hoja de Trabajo para listado'!$BC$155:$CB$1048576,MATCH($A950,'Hoja de Trabajo para listado'!$BC$155:$BC$1048576,0),MATCH((CUADRO!I$5&amp;$E950),'Hoja de Trabajo para listado'!$BC$151:$CB$151,0)),0)+IFERROR(INDEX('Hoja de Trabajo para listado'!$DE$153:$DG$274,MATCH($A950,'Hoja de Trabajo para listado'!$DE$153:$DE$1048576,0),MATCH((CUADRO!I$5&amp;$E950),'Hoja de Trabajo para listado'!$DE$151:$DG$151,0)),0)+IFERROR(INDEX('Hoja de Trabajo para listado'!$CD$155:$DC$1048576,MATCH($A950,'Hoja de Trabajo para listado'!$CD$155:$CD$1048576,0),MATCH((CUADRO!I$5&amp;$E950),'Hoja de Trabajo para listado'!$CD$151:$DC$151,0)),0)</f>
        <v>0</v>
      </c>
      <c r="J950" s="314">
        <f ca="1">+IFERROR(INDEX('Hoja de Trabajo para listado'!$A$155:$Z$1048576,MATCH($A950,'Hoja de Trabajo para listado'!$A$155:$A$1048576,0),MATCH((CUADRO!J$5&amp;$E950),'Hoja de Trabajo para listado'!$A$151:$Z$151,0)),0)+IFERROR(INDEX('Hoja de Trabajo para listado'!$AB$155:$BA$1048576,MATCH($A950,'Hoja de Trabajo para listado'!$AB$155:$AB$1048576,0),MATCH((CUADRO!J$5&amp;$E950),'Hoja de Trabajo para listado'!$AB$151:$BA$151,0)),0)+IFERROR(INDEX('Hoja de Trabajo para listado'!$BC$155:$CB$1048576,MATCH($A950,'Hoja de Trabajo para listado'!$BC$155:$BC$1048576,0),MATCH((CUADRO!J$5&amp;$E950),'Hoja de Trabajo para listado'!$BC$151:$CB$151,0)),0)+IFERROR(INDEX('Hoja de Trabajo para listado'!$DE$153:$DG$274,MATCH($A950,'Hoja de Trabajo para listado'!$DE$153:$DE$1048576,0),MATCH((CUADRO!J$5&amp;$E950),'Hoja de Trabajo para listado'!$DE$151:$DG$151,0)),0)+IFERROR(INDEX('Hoja de Trabajo para listado'!$CD$155:$DC$1048576,MATCH($A950,'Hoja de Trabajo para listado'!$CD$155:$CD$1048576,0),MATCH((CUADRO!J$5&amp;$E950),'Hoja de Trabajo para listado'!$CD$151:$DC$151,0)),0)</f>
        <v>0</v>
      </c>
      <c r="K950" s="314">
        <f ca="1">+IFERROR(INDEX('Hoja de Trabajo para listado'!$A$155:$Z$1048576,MATCH($A950,'Hoja de Trabajo para listado'!$A$155:$A$1048576,0),MATCH((CUADRO!K$5&amp;$E950),'Hoja de Trabajo para listado'!$A$151:$Z$151,0)),0)+IFERROR(INDEX('Hoja de Trabajo para listado'!$AB$155:$BA$1048576,MATCH($A950,'Hoja de Trabajo para listado'!$AB$155:$AB$1048576,0),MATCH((CUADRO!K$5&amp;$E950),'Hoja de Trabajo para listado'!$AB$151:$BA$151,0)),0)+IFERROR(INDEX('Hoja de Trabajo para listado'!$BC$155:$CB$1048576,MATCH($A950,'Hoja de Trabajo para listado'!$BC$155:$BC$1048576,0),MATCH((CUADRO!K$5&amp;$E950),'Hoja de Trabajo para listado'!$BC$151:$CB$151,0)),0)+IFERROR(INDEX('Hoja de Trabajo para listado'!$DE$153:$DG$274,MATCH($A950,'Hoja de Trabajo para listado'!$DE$153:$DE$1048576,0),MATCH((CUADRO!K$5&amp;$E950),'Hoja de Trabajo para listado'!$DE$151:$DG$151,0)),0)+IFERROR(INDEX('Hoja de Trabajo para listado'!$CD$155:$DC$1048576,MATCH($A950,'Hoja de Trabajo para listado'!$CD$155:$CD$1048576,0),MATCH((CUADRO!K$5&amp;$E950),'Hoja de Trabajo para listado'!$CD$151:$DC$151,0)),0)</f>
        <v>0</v>
      </c>
      <c r="L950" s="314">
        <f ca="1">+IFERROR(INDEX('Hoja de Trabajo para listado'!$A$155:$Z$1048576,MATCH($A950,'Hoja de Trabajo para listado'!$A$155:$A$1048576,0),MATCH((CUADRO!L$5&amp;$E950),'Hoja de Trabajo para listado'!$A$151:$Z$151,0)),0)+IFERROR(INDEX('Hoja de Trabajo para listado'!$AB$155:$BA$1048576,MATCH($A950,'Hoja de Trabajo para listado'!$AB$155:$AB$1048576,0),MATCH((CUADRO!L$5&amp;$E950),'Hoja de Trabajo para listado'!$AB$151:$BA$151,0)),0)+IFERROR(INDEX('Hoja de Trabajo para listado'!$BC$155:$CB$1048576,MATCH($A950,'Hoja de Trabajo para listado'!$BC$155:$BC$1048576,0),MATCH((CUADRO!L$5&amp;$E950),'Hoja de Trabajo para listado'!$BC$151:$CB$151,0)),0)+IFERROR(INDEX('Hoja de Trabajo para listado'!$DE$153:$DG$274,MATCH($A950,'Hoja de Trabajo para listado'!$DE$153:$DE$1048576,0),MATCH((CUADRO!L$5&amp;$E950),'Hoja de Trabajo para listado'!$DE$151:$DG$151,0)),0)+IFERROR(INDEX('Hoja de Trabajo para listado'!$CD$155:$DC$1048576,MATCH($A950,'Hoja de Trabajo para listado'!$CD$155:$CD$1048576,0),MATCH((CUADRO!L$5&amp;$E950),'Hoja de Trabajo para listado'!$CD$151:$DC$151,0)),0)</f>
        <v>0</v>
      </c>
      <c r="M950" s="314">
        <f ca="1">+IFERROR(INDEX('Hoja de Trabajo para listado'!$A$155:$Z$1048576,MATCH($A950,'Hoja de Trabajo para listado'!$A$155:$A$1048576,0),MATCH((CUADRO!M$5&amp;$E950),'Hoja de Trabajo para listado'!$A$151:$Z$151,0)),0)+IFERROR(INDEX('Hoja de Trabajo para listado'!$AB$155:$BA$1048576,MATCH($A950,'Hoja de Trabajo para listado'!$AB$155:$AB$1048576,0),MATCH((CUADRO!M$5&amp;$E950),'Hoja de Trabajo para listado'!$AB$151:$BA$151,0)),0)+IFERROR(INDEX('Hoja de Trabajo para listado'!$BC$155:$CB$1048576,MATCH($A950,'Hoja de Trabajo para listado'!$BC$155:$BC$1048576,0),MATCH((CUADRO!M$5&amp;$E950),'Hoja de Trabajo para listado'!$BC$151:$CB$151,0)),0)+IFERROR(INDEX('Hoja de Trabajo para listado'!$DE$153:$DG$274,MATCH($A950,'Hoja de Trabajo para listado'!$DE$153:$DE$1048576,0),MATCH((CUADRO!M$5&amp;$E950),'Hoja de Trabajo para listado'!$DE$151:$DG$151,0)),0)+IFERROR(INDEX('Hoja de Trabajo para listado'!$CD$155:$DC$1048576,MATCH($A950,'Hoja de Trabajo para listado'!$CD$155:$CD$1048576,0),MATCH((CUADRO!M$5&amp;$E950),'Hoja de Trabajo para listado'!$CD$151:$DC$151,0)),0)</f>
        <v>0</v>
      </c>
      <c r="N950" s="314">
        <f ca="1">+IFERROR(INDEX('Hoja de Trabajo para listado'!$A$155:$Z$1048576,MATCH($A950,'Hoja de Trabajo para listado'!$A$155:$A$1048576,0),MATCH((CUADRO!N$5&amp;$E950),'Hoja de Trabajo para listado'!$A$151:$Z$151,0)),0)+IFERROR(INDEX('Hoja de Trabajo para listado'!$AB$155:$BA$1048576,MATCH($A950,'Hoja de Trabajo para listado'!$AB$155:$AB$1048576,0),MATCH((CUADRO!N$5&amp;$E950),'Hoja de Trabajo para listado'!$AB$151:$BA$151,0)),0)+IFERROR(INDEX('Hoja de Trabajo para listado'!$BC$155:$CB$1048576,MATCH($A950,'Hoja de Trabajo para listado'!$BC$155:$BC$1048576,0),MATCH((CUADRO!N$5&amp;$E950),'Hoja de Trabajo para listado'!$BC$151:$CB$151,0)),0)+IFERROR(INDEX('Hoja de Trabajo para listado'!$DE$153:$DG$274,MATCH($A950,'Hoja de Trabajo para listado'!$DE$153:$DE$1048576,0),MATCH((CUADRO!N$5&amp;$E950),'Hoja de Trabajo para listado'!$DE$151:$DG$151,0)),0)+IFERROR(INDEX('Hoja de Trabajo para listado'!$CD$155:$DC$1048576,MATCH($A950,'Hoja de Trabajo para listado'!$CD$155:$CD$1048576,0),MATCH((CUADRO!N$5&amp;$E950),'Hoja de Trabajo para listado'!$CD$151:$DC$151,0)),0)</f>
        <v>0</v>
      </c>
      <c r="O950" s="314">
        <f ca="1">+IFERROR(INDEX('Hoja de Trabajo para listado'!$A$155:$Z$1048576,MATCH($A950,'Hoja de Trabajo para listado'!$A$155:$A$1048576,0),MATCH((CUADRO!O$5&amp;$E950),'Hoja de Trabajo para listado'!$A$151:$Z$151,0)),0)+IFERROR(INDEX('Hoja de Trabajo para listado'!$AB$155:$BA$1048576,MATCH($A950,'Hoja de Trabajo para listado'!$AB$155:$AB$1048576,0),MATCH((CUADRO!O$5&amp;$E950),'Hoja de Trabajo para listado'!$AB$151:$BA$151,0)),0)+IFERROR(INDEX('Hoja de Trabajo para listado'!$BC$155:$CB$1048576,MATCH($A950,'Hoja de Trabajo para listado'!$BC$155:$BC$1048576,0),MATCH((CUADRO!O$5&amp;$E950),'Hoja de Trabajo para listado'!$BC$151:$CB$151,0)),0)+IFERROR(INDEX('Hoja de Trabajo para listado'!$DE$153:$DG$274,MATCH($A950,'Hoja de Trabajo para listado'!$DE$153:$DE$1048576,0),MATCH((CUADRO!O$5&amp;$E950),'Hoja de Trabajo para listado'!$DE$151:$DG$151,0)),0)+IFERROR(INDEX('Hoja de Trabajo para listado'!$CD$155:$DC$1048576,MATCH($A950,'Hoja de Trabajo para listado'!$CD$155:$CD$1048576,0),MATCH((CUADRO!O$5&amp;$E950),'Hoja de Trabajo para listado'!$CD$151:$DC$151,0)),0)</f>
        <v>0</v>
      </c>
      <c r="P950" s="314">
        <f ca="1">+IFERROR(INDEX('Hoja de Trabajo para listado'!$A$155:$Z$1048576,MATCH($A950,'Hoja de Trabajo para listado'!$A$155:$A$1048576,0),MATCH((CUADRO!P$5&amp;$E950),'Hoja de Trabajo para listado'!$A$151:$Z$151,0)),0)+IFERROR(INDEX('Hoja de Trabajo para listado'!$AB$155:$BA$1048576,MATCH($A950,'Hoja de Trabajo para listado'!$AB$155:$AB$1048576,0),MATCH((CUADRO!P$5&amp;$E950),'Hoja de Trabajo para listado'!$AB$151:$BA$151,0)),0)+IFERROR(INDEX('Hoja de Trabajo para listado'!$BC$155:$CB$1048576,MATCH($A950,'Hoja de Trabajo para listado'!$BC$155:$BC$1048576,0),MATCH((CUADRO!P$5&amp;$E950),'Hoja de Trabajo para listado'!$BC$151:$CB$151,0)),0)+IFERROR(INDEX('Hoja de Trabajo para listado'!$DE$153:$DG$274,MATCH($A950,'Hoja de Trabajo para listado'!$DE$153:$DE$1048576,0),MATCH((CUADRO!P$5&amp;$E950),'Hoja de Trabajo para listado'!$DE$151:$DG$151,0)),0)+IFERROR(INDEX('Hoja de Trabajo para listado'!$CD$155:$DC$1048576,MATCH($A950,'Hoja de Trabajo para listado'!$CD$155:$CD$1048576,0),MATCH((CUADRO!P$5&amp;$E950),'Hoja de Trabajo para listado'!$CD$151:$DC$151,0)),0)</f>
        <v>0</v>
      </c>
      <c r="Q950" s="314">
        <f ca="1">+IFERROR(INDEX('Hoja de Trabajo para listado'!$A$155:$Z$1048576,MATCH($A950,'Hoja de Trabajo para listado'!$A$155:$A$1048576,0),MATCH((CUADRO!Q$5&amp;$E950),'Hoja de Trabajo para listado'!$A$151:$Z$151,0)),0)+IFERROR(INDEX('Hoja de Trabajo para listado'!$AB$155:$BA$1048576,MATCH($A950,'Hoja de Trabajo para listado'!$AB$155:$AB$1048576,0),MATCH((CUADRO!Q$5&amp;$E950),'Hoja de Trabajo para listado'!$AB$151:$BA$151,0)),0)+IFERROR(INDEX('Hoja de Trabajo para listado'!$BC$155:$CB$1048576,MATCH($A950,'Hoja de Trabajo para listado'!$BC$155:$BC$1048576,0),MATCH((CUADRO!Q$5&amp;$E950),'Hoja de Trabajo para listado'!$BC$151:$CB$151,0)),0)+IFERROR(INDEX('Hoja de Trabajo para listado'!$DE$153:$DG$274,MATCH($A950,'Hoja de Trabajo para listado'!$DE$153:$DE$1048576,0),MATCH((CUADRO!Q$5&amp;$E950),'Hoja de Trabajo para listado'!$DE$151:$DG$151,0)),0)+IFERROR(INDEX('Hoja de Trabajo para listado'!$CD$155:$DC$1048576,MATCH($A950,'Hoja de Trabajo para listado'!$CD$155:$CD$1048576,0),MATCH((CUADRO!Q$5&amp;$E950),'Hoja de Trabajo para listado'!$CD$151:$DC$151,0)),0)</f>
        <v>0</v>
      </c>
      <c r="R950" s="314">
        <f t="shared" ca="1" si="28"/>
        <v>0</v>
      </c>
      <c r="S950" s="314"/>
      <c r="T950" s="314">
        <f ca="1">+T951</f>
        <v>230</v>
      </c>
      <c r="U950" s="313">
        <f t="shared" si="29"/>
        <v>1</v>
      </c>
      <c r="V950" s="319" t="str">
        <f>+VLOOKUP(A950,bd_lista!$A$3:$E$593,5,FALSE)</f>
        <v>Instituciones Descentralizadas</v>
      </c>
      <c r="W950" s="425" t="str">
        <f>+V950</f>
        <v>Instituciones Descentralizadas</v>
      </c>
    </row>
    <row r="951" spans="1:23" customFormat="1" ht="15" customHeight="1">
      <c r="A951" s="323">
        <v>292</v>
      </c>
      <c r="B951" s="428"/>
      <c r="C951" s="339" t="str">
        <f>+VLOOKUP(A951,bd_lista!$A$3:$C$593,3,FALSE)</f>
        <v>Vías Bolivia</v>
      </c>
      <c r="D951" s="430"/>
      <c r="E951" s="319" t="s">
        <v>1419</v>
      </c>
      <c r="F951" s="316">
        <f ca="1">+IFERROR(INDEX('Hoja de Trabajo para listado'!$A$155:$Z$1048576,MATCH($A951,'Hoja de Trabajo para listado'!$A$155:$A$1048576,0),MATCH((CUADRO!F$5&amp;$E951),'Hoja de Trabajo para listado'!$A$151:$Z$151,0)),0)+IFERROR(INDEX('Hoja de Trabajo para listado'!$AB$155:$BA$1048576,MATCH($A951,'Hoja de Trabajo para listado'!$AB$155:$AB$1048576,0),MATCH((CUADRO!F$5&amp;$E951),'Hoja de Trabajo para listado'!$AB$151:$BA$151,0)),0)+IFERROR(INDEX('Hoja de Trabajo para listado'!$BC$155:$CB$1048576,MATCH($A951,'Hoja de Trabajo para listado'!$BC$155:$BC$1048576,0),MATCH((CUADRO!F$5&amp;$E951),'Hoja de Trabajo para listado'!$BC$151:$CB$151,0)),0)+IFERROR(INDEX('Hoja de Trabajo para listado'!$DE$153:$DG$274,MATCH($A951,'Hoja de Trabajo para listado'!$DE$153:$DE$1048576,0),MATCH((CUADRO!F$5&amp;$E951),'Hoja de Trabajo para listado'!$DE$151:$DG$151,0)),0)+IFERROR(INDEX('Hoja de Trabajo para listado'!$CD$155:$DC$1048576,MATCH($A951,'Hoja de Trabajo para listado'!$CD$155:$CD$1048576,0),MATCH((CUADRO!F$5&amp;$E951),'Hoja de Trabajo para listado'!$CD$151:$DC$151,0)),0)</f>
        <v>0</v>
      </c>
      <c r="G951" s="316">
        <f ca="1">+IFERROR(INDEX('Hoja de Trabajo para listado'!$A$155:$Z$1048576,MATCH($A951,'Hoja de Trabajo para listado'!$A$155:$A$1048576,0),MATCH((CUADRO!G$5&amp;$E951),'Hoja de Trabajo para listado'!$A$151:$Z$151,0)),0)+IFERROR(INDEX('Hoja de Trabajo para listado'!$AB$155:$BA$1048576,MATCH($A951,'Hoja de Trabajo para listado'!$AB$155:$AB$1048576,0),MATCH((CUADRO!G$5&amp;$E951),'Hoja de Trabajo para listado'!$AB$151:$BA$151,0)),0)+IFERROR(INDEX('Hoja de Trabajo para listado'!$BC$155:$CB$1048576,MATCH($A951,'Hoja de Trabajo para listado'!$BC$155:$BC$1048576,0),MATCH((CUADRO!G$5&amp;$E951),'Hoja de Trabajo para listado'!$BC$151:$CB$151,0)),0)+IFERROR(INDEX('Hoja de Trabajo para listado'!$DE$153:$DG$274,MATCH($A951,'Hoja de Trabajo para listado'!$DE$153:$DE$1048576,0),MATCH((CUADRO!G$5&amp;$E951),'Hoja de Trabajo para listado'!$DE$151:$DG$151,0)),0)+IFERROR(INDEX('Hoja de Trabajo para listado'!$CD$155:$DC$1048576,MATCH($A951,'Hoja de Trabajo para listado'!$CD$155:$CD$1048576,0),MATCH((CUADRO!G$5&amp;$E951),'Hoja de Trabajo para listado'!$CD$151:$DC$151,0)),0)</f>
        <v>0</v>
      </c>
      <c r="H951" s="316">
        <f ca="1">+IFERROR(INDEX('Hoja de Trabajo para listado'!$A$155:$Z$1048576,MATCH($A951,'Hoja de Trabajo para listado'!$A$155:$A$1048576,0),MATCH((CUADRO!H$5&amp;$E951),'Hoja de Trabajo para listado'!$A$151:$Z$151,0)),0)+IFERROR(INDEX('Hoja de Trabajo para listado'!$AB$155:$BA$1048576,MATCH($A951,'Hoja de Trabajo para listado'!$AB$155:$AB$1048576,0),MATCH((CUADRO!H$5&amp;$E951),'Hoja de Trabajo para listado'!$AB$151:$BA$151,0)),0)+IFERROR(INDEX('Hoja de Trabajo para listado'!$BC$155:$CB$1048576,MATCH($A951,'Hoja de Trabajo para listado'!$BC$155:$BC$1048576,0),MATCH((CUADRO!H$5&amp;$E951),'Hoja de Trabajo para listado'!$BC$151:$CB$151,0)),0)+IFERROR(INDEX('Hoja de Trabajo para listado'!$DE$153:$DG$274,MATCH($A951,'Hoja de Trabajo para listado'!$DE$153:$DE$1048576,0),MATCH((CUADRO!H$5&amp;$E951),'Hoja de Trabajo para listado'!$DE$151:$DG$151,0)),0)+IFERROR(INDEX('Hoja de Trabajo para listado'!$CD$155:$DC$1048576,MATCH($A951,'Hoja de Trabajo para listado'!$CD$155:$CD$1048576,0),MATCH((CUADRO!H$5&amp;$E951),'Hoja de Trabajo para listado'!$CD$151:$DC$151,0)),0)</f>
        <v>0</v>
      </c>
      <c r="I951" s="316">
        <f ca="1">+IFERROR(INDEX('Hoja de Trabajo para listado'!$A$155:$Z$1048576,MATCH($A951,'Hoja de Trabajo para listado'!$A$155:$A$1048576,0),MATCH((CUADRO!I$5&amp;$E951),'Hoja de Trabajo para listado'!$A$151:$Z$151,0)),0)+IFERROR(INDEX('Hoja de Trabajo para listado'!$AB$155:$BA$1048576,MATCH($A951,'Hoja de Trabajo para listado'!$AB$155:$AB$1048576,0),MATCH((CUADRO!I$5&amp;$E951),'Hoja de Trabajo para listado'!$AB$151:$BA$151,0)),0)+IFERROR(INDEX('Hoja de Trabajo para listado'!$BC$155:$CB$1048576,MATCH($A951,'Hoja de Trabajo para listado'!$BC$155:$BC$1048576,0),MATCH((CUADRO!I$5&amp;$E951),'Hoja de Trabajo para listado'!$BC$151:$CB$151,0)),0)+IFERROR(INDEX('Hoja de Trabajo para listado'!$DE$153:$DG$274,MATCH($A951,'Hoja de Trabajo para listado'!$DE$153:$DE$1048576,0),MATCH((CUADRO!I$5&amp;$E951),'Hoja de Trabajo para listado'!$DE$151:$DG$151,0)),0)+IFERROR(INDEX('Hoja de Trabajo para listado'!$CD$155:$DC$1048576,MATCH($A951,'Hoja de Trabajo para listado'!$CD$155:$CD$1048576,0),MATCH((CUADRO!I$5&amp;$E951),'Hoja de Trabajo para listado'!$CD$151:$DC$151,0)),0)</f>
        <v>0</v>
      </c>
      <c r="J951" s="316">
        <f ca="1">+IFERROR(INDEX('Hoja de Trabajo para listado'!$A$155:$Z$1048576,MATCH($A951,'Hoja de Trabajo para listado'!$A$155:$A$1048576,0),MATCH((CUADRO!J$5&amp;$E951),'Hoja de Trabajo para listado'!$A$151:$Z$151,0)),0)+IFERROR(INDEX('Hoja de Trabajo para listado'!$AB$155:$BA$1048576,MATCH($A951,'Hoja de Trabajo para listado'!$AB$155:$AB$1048576,0),MATCH((CUADRO!J$5&amp;$E951),'Hoja de Trabajo para listado'!$AB$151:$BA$151,0)),0)+IFERROR(INDEX('Hoja de Trabajo para listado'!$BC$155:$CB$1048576,MATCH($A951,'Hoja de Trabajo para listado'!$BC$155:$BC$1048576,0),MATCH((CUADRO!J$5&amp;$E951),'Hoja de Trabajo para listado'!$BC$151:$CB$151,0)),0)+IFERROR(INDEX('Hoja de Trabajo para listado'!$DE$153:$DG$274,MATCH($A951,'Hoja de Trabajo para listado'!$DE$153:$DE$1048576,0),MATCH((CUADRO!J$5&amp;$E951),'Hoja de Trabajo para listado'!$DE$151:$DG$151,0)),0)+IFERROR(INDEX('Hoja de Trabajo para listado'!$CD$155:$DC$1048576,MATCH($A951,'Hoja de Trabajo para listado'!$CD$155:$CD$1048576,0),MATCH((CUADRO!J$5&amp;$E951),'Hoja de Trabajo para listado'!$CD$151:$DC$151,0)),0)</f>
        <v>0</v>
      </c>
      <c r="K951" s="314">
        <f ca="1">+IFERROR(INDEX('Hoja de Trabajo para listado'!$A$155:$Z$1048576,MATCH($A951,'Hoja de Trabajo para listado'!$A$155:$A$1048576,0),MATCH((CUADRO!K$5&amp;$E951),'Hoja de Trabajo para listado'!$A$151:$Z$151,0)),0)+IFERROR(INDEX('Hoja de Trabajo para listado'!$AB$155:$BA$1048576,MATCH($A951,'Hoja de Trabajo para listado'!$AB$155:$AB$1048576,0),MATCH((CUADRO!K$5&amp;$E951),'Hoja de Trabajo para listado'!$AB$151:$BA$151,0)),0)+IFERROR(INDEX('Hoja de Trabajo para listado'!$BC$155:$CB$1048576,MATCH($A951,'Hoja de Trabajo para listado'!$BC$155:$BC$1048576,0),MATCH((CUADRO!K$5&amp;$E951),'Hoja de Trabajo para listado'!$BC$151:$CB$151,0)),0)+IFERROR(INDEX('Hoja de Trabajo para listado'!$DE$153:$DG$274,MATCH($A951,'Hoja de Trabajo para listado'!$DE$153:$DE$1048576,0),MATCH((CUADRO!K$5&amp;$E951),'Hoja de Trabajo para listado'!$DE$151:$DG$151,0)),0)+IFERROR(INDEX('Hoja de Trabajo para listado'!$CD$155:$DC$1048576,MATCH($A951,'Hoja de Trabajo para listado'!$CD$155:$CD$1048576,0),MATCH((CUADRO!K$5&amp;$E951),'Hoja de Trabajo para listado'!$CD$151:$DC$151,0)),0)</f>
        <v>230</v>
      </c>
      <c r="L951" s="314">
        <f ca="1">+IFERROR(INDEX('Hoja de Trabajo para listado'!$A$155:$Z$1048576,MATCH($A951,'Hoja de Trabajo para listado'!$A$155:$A$1048576,0),MATCH((CUADRO!L$5&amp;$E951),'Hoja de Trabajo para listado'!$A$151:$Z$151,0)),0)+IFERROR(INDEX('Hoja de Trabajo para listado'!$AB$155:$BA$1048576,MATCH($A951,'Hoja de Trabajo para listado'!$AB$155:$AB$1048576,0),MATCH((CUADRO!L$5&amp;$E951),'Hoja de Trabajo para listado'!$AB$151:$BA$151,0)),0)+IFERROR(INDEX('Hoja de Trabajo para listado'!$BC$155:$CB$1048576,MATCH($A951,'Hoja de Trabajo para listado'!$BC$155:$BC$1048576,0),MATCH((CUADRO!L$5&amp;$E951),'Hoja de Trabajo para listado'!$BC$151:$CB$151,0)),0)+IFERROR(INDEX('Hoja de Trabajo para listado'!$DE$153:$DG$274,MATCH($A951,'Hoja de Trabajo para listado'!$DE$153:$DE$1048576,0),MATCH((CUADRO!L$5&amp;$E951),'Hoja de Trabajo para listado'!$DE$151:$DG$151,0)),0)+IFERROR(INDEX('Hoja de Trabajo para listado'!$CD$155:$DC$1048576,MATCH($A951,'Hoja de Trabajo para listado'!$CD$155:$CD$1048576,0),MATCH((CUADRO!L$5&amp;$E951),'Hoja de Trabajo para listado'!$CD$151:$DC$151,0)),0)</f>
        <v>0</v>
      </c>
      <c r="M951" s="314">
        <f ca="1">+IFERROR(INDEX('Hoja de Trabajo para listado'!$A$155:$Z$1048576,MATCH($A951,'Hoja de Trabajo para listado'!$A$155:$A$1048576,0),MATCH((CUADRO!M$5&amp;$E951),'Hoja de Trabajo para listado'!$A$151:$Z$151,0)),0)+IFERROR(INDEX('Hoja de Trabajo para listado'!$AB$155:$BA$1048576,MATCH($A951,'Hoja de Trabajo para listado'!$AB$155:$AB$1048576,0),MATCH((CUADRO!M$5&amp;$E951),'Hoja de Trabajo para listado'!$AB$151:$BA$151,0)),0)+IFERROR(INDEX('Hoja de Trabajo para listado'!$BC$155:$CB$1048576,MATCH($A951,'Hoja de Trabajo para listado'!$BC$155:$BC$1048576,0),MATCH((CUADRO!M$5&amp;$E951),'Hoja de Trabajo para listado'!$BC$151:$CB$151,0)),0)+IFERROR(INDEX('Hoja de Trabajo para listado'!$DE$153:$DG$274,MATCH($A951,'Hoja de Trabajo para listado'!$DE$153:$DE$1048576,0),MATCH((CUADRO!M$5&amp;$E951),'Hoja de Trabajo para listado'!$DE$151:$DG$151,0)),0)+IFERROR(INDEX('Hoja de Trabajo para listado'!$CD$155:$DC$1048576,MATCH($A951,'Hoja de Trabajo para listado'!$CD$155:$CD$1048576,0),MATCH((CUADRO!M$5&amp;$E951),'Hoja de Trabajo para listado'!$CD$151:$DC$151,0)),0)</f>
        <v>0</v>
      </c>
      <c r="N951" s="314">
        <f ca="1">+IFERROR(INDEX('Hoja de Trabajo para listado'!$A$155:$Z$1048576,MATCH($A951,'Hoja de Trabajo para listado'!$A$155:$A$1048576,0),MATCH((CUADRO!N$5&amp;$E951),'Hoja de Trabajo para listado'!$A$151:$Z$151,0)),0)+IFERROR(INDEX('Hoja de Trabajo para listado'!$AB$155:$BA$1048576,MATCH($A951,'Hoja de Trabajo para listado'!$AB$155:$AB$1048576,0),MATCH((CUADRO!N$5&amp;$E951),'Hoja de Trabajo para listado'!$AB$151:$BA$151,0)),0)+IFERROR(INDEX('Hoja de Trabajo para listado'!$BC$155:$CB$1048576,MATCH($A951,'Hoja de Trabajo para listado'!$BC$155:$BC$1048576,0),MATCH((CUADRO!N$5&amp;$E951),'Hoja de Trabajo para listado'!$BC$151:$CB$151,0)),0)+IFERROR(INDEX('Hoja de Trabajo para listado'!$DE$153:$DG$274,MATCH($A951,'Hoja de Trabajo para listado'!$DE$153:$DE$1048576,0),MATCH((CUADRO!N$5&amp;$E951),'Hoja de Trabajo para listado'!$DE$151:$DG$151,0)),0)+IFERROR(INDEX('Hoja de Trabajo para listado'!$CD$155:$DC$1048576,MATCH($A951,'Hoja de Trabajo para listado'!$CD$155:$CD$1048576,0),MATCH((CUADRO!N$5&amp;$E951),'Hoja de Trabajo para listado'!$CD$151:$DC$151,0)),0)</f>
        <v>0</v>
      </c>
      <c r="O951" s="314">
        <f ca="1">+IFERROR(INDEX('Hoja de Trabajo para listado'!$A$155:$Z$1048576,MATCH($A951,'Hoja de Trabajo para listado'!$A$155:$A$1048576,0),MATCH((CUADRO!O$5&amp;$E951),'Hoja de Trabajo para listado'!$A$151:$Z$151,0)),0)+IFERROR(INDEX('Hoja de Trabajo para listado'!$AB$155:$BA$1048576,MATCH($A951,'Hoja de Trabajo para listado'!$AB$155:$AB$1048576,0),MATCH((CUADRO!O$5&amp;$E951),'Hoja de Trabajo para listado'!$AB$151:$BA$151,0)),0)+IFERROR(INDEX('Hoja de Trabajo para listado'!$BC$155:$CB$1048576,MATCH($A951,'Hoja de Trabajo para listado'!$BC$155:$BC$1048576,0),MATCH((CUADRO!O$5&amp;$E951),'Hoja de Trabajo para listado'!$BC$151:$CB$151,0)),0)+IFERROR(INDEX('Hoja de Trabajo para listado'!$DE$153:$DG$274,MATCH($A951,'Hoja de Trabajo para listado'!$DE$153:$DE$1048576,0),MATCH((CUADRO!O$5&amp;$E951),'Hoja de Trabajo para listado'!$DE$151:$DG$151,0)),0)+IFERROR(INDEX('Hoja de Trabajo para listado'!$CD$155:$DC$1048576,MATCH($A951,'Hoja de Trabajo para listado'!$CD$155:$CD$1048576,0),MATCH((CUADRO!O$5&amp;$E951),'Hoja de Trabajo para listado'!$CD$151:$DC$151,0)),0)</f>
        <v>0</v>
      </c>
      <c r="P951" s="314">
        <f ca="1">+IFERROR(INDEX('Hoja de Trabajo para listado'!$A$155:$Z$1048576,MATCH($A951,'Hoja de Trabajo para listado'!$A$155:$A$1048576,0),MATCH((CUADRO!P$5&amp;$E951),'Hoja de Trabajo para listado'!$A$151:$Z$151,0)),0)+IFERROR(INDEX('Hoja de Trabajo para listado'!$AB$155:$BA$1048576,MATCH($A951,'Hoja de Trabajo para listado'!$AB$155:$AB$1048576,0),MATCH((CUADRO!P$5&amp;$E951),'Hoja de Trabajo para listado'!$AB$151:$BA$151,0)),0)+IFERROR(INDEX('Hoja de Trabajo para listado'!$BC$155:$CB$1048576,MATCH($A951,'Hoja de Trabajo para listado'!$BC$155:$BC$1048576,0),MATCH((CUADRO!P$5&amp;$E951),'Hoja de Trabajo para listado'!$BC$151:$CB$151,0)),0)+IFERROR(INDEX('Hoja de Trabajo para listado'!$DE$153:$DG$274,MATCH($A951,'Hoja de Trabajo para listado'!$DE$153:$DE$1048576,0),MATCH((CUADRO!P$5&amp;$E951),'Hoja de Trabajo para listado'!$DE$151:$DG$151,0)),0)+IFERROR(INDEX('Hoja de Trabajo para listado'!$CD$155:$DC$1048576,MATCH($A951,'Hoja de Trabajo para listado'!$CD$155:$CD$1048576,0),MATCH((CUADRO!P$5&amp;$E951),'Hoja de Trabajo para listado'!$CD$151:$DC$151,0)),0)</f>
        <v>0</v>
      </c>
      <c r="Q951" s="314">
        <f ca="1">+IFERROR(INDEX('Hoja de Trabajo para listado'!$A$155:$Z$1048576,MATCH($A951,'Hoja de Trabajo para listado'!$A$155:$A$1048576,0),MATCH((CUADRO!Q$5&amp;$E951),'Hoja de Trabajo para listado'!$A$151:$Z$151,0)),0)+IFERROR(INDEX('Hoja de Trabajo para listado'!$AB$155:$BA$1048576,MATCH($A951,'Hoja de Trabajo para listado'!$AB$155:$AB$1048576,0),MATCH((CUADRO!Q$5&amp;$E951),'Hoja de Trabajo para listado'!$AB$151:$BA$151,0)),0)+IFERROR(INDEX('Hoja de Trabajo para listado'!$BC$155:$CB$1048576,MATCH($A951,'Hoja de Trabajo para listado'!$BC$155:$BC$1048576,0),MATCH((CUADRO!Q$5&amp;$E951),'Hoja de Trabajo para listado'!$BC$151:$CB$151,0)),0)+IFERROR(INDEX('Hoja de Trabajo para listado'!$DE$153:$DG$274,MATCH($A951,'Hoja de Trabajo para listado'!$DE$153:$DE$1048576,0),MATCH((CUADRO!Q$5&amp;$E951),'Hoja de Trabajo para listado'!$DE$151:$DG$151,0)),0)+IFERROR(INDEX('Hoja de Trabajo para listado'!$CD$155:$DC$1048576,MATCH($A951,'Hoja de Trabajo para listado'!$CD$155:$CD$1048576,0),MATCH((CUADRO!Q$5&amp;$E951),'Hoja de Trabajo para listado'!$CD$151:$DC$151,0)),0)</f>
        <v>0</v>
      </c>
      <c r="R951" s="316">
        <f t="shared" ca="1" si="28"/>
        <v>230</v>
      </c>
      <c r="S951" s="316">
        <f ca="1">+R950+R951</f>
        <v>230</v>
      </c>
      <c r="T951" s="314">
        <f ca="1">+S951</f>
        <v>230</v>
      </c>
      <c r="U951" s="348">
        <f t="shared" si="29"/>
        <v>2</v>
      </c>
      <c r="V951" s="319" t="str">
        <f>+VLOOKUP(A951,bd_lista!$A$3:$E$593,5,FALSE)</f>
        <v>Instituciones Descentralizadas</v>
      </c>
      <c r="W951" s="426"/>
    </row>
    <row r="952" spans="1:23" customFormat="1" ht="15" customHeight="1">
      <c r="A952" s="323">
        <v>387</v>
      </c>
      <c r="B952" s="427">
        <f>+A952</f>
        <v>387</v>
      </c>
      <c r="C952" s="318" t="str">
        <f>+VLOOKUP(A952,bd_lista!$A$3:$C$593,3,FALSE)</f>
        <v>Agencia del Desarrollo del Cine y Audiovisual Bolivianos</v>
      </c>
      <c r="D952" s="429" t="str">
        <f>+C952</f>
        <v>Agencia del Desarrollo del Cine y Audiovisual Bolivianos</v>
      </c>
      <c r="E952" s="339" t="s">
        <v>1418</v>
      </c>
      <c r="F952" s="314">
        <f ca="1">+IFERROR(INDEX('Hoja de Trabajo para listado'!$A$155:$Z$1048576,MATCH($A952,'Hoja de Trabajo para listado'!$A$155:$A$1048576,0),MATCH((CUADRO!F$5&amp;$E952),'Hoja de Trabajo para listado'!$A$151:$Z$151,0)),0)+IFERROR(INDEX('Hoja de Trabajo para listado'!$AB$155:$BA$1048576,MATCH($A952,'Hoja de Trabajo para listado'!$AB$155:$AB$1048576,0),MATCH((CUADRO!F$5&amp;$E952),'Hoja de Trabajo para listado'!$AB$151:$BA$151,0)),0)+IFERROR(INDEX('Hoja de Trabajo para listado'!$BC$155:$CB$1048576,MATCH($A952,'Hoja de Trabajo para listado'!$BC$155:$BC$1048576,0),MATCH((CUADRO!F$5&amp;$E952),'Hoja de Trabajo para listado'!$BC$151:$CB$151,0)),0)+IFERROR(INDEX('Hoja de Trabajo para listado'!$DE$153:$DG$274,MATCH($A952,'Hoja de Trabajo para listado'!$DE$153:$DE$1048576,0),MATCH((CUADRO!F$5&amp;$E952),'Hoja de Trabajo para listado'!$DE$151:$DG$151,0)),0)+IFERROR(INDEX('Hoja de Trabajo para listado'!$CD$155:$DC$1048576,MATCH($A952,'Hoja de Trabajo para listado'!$CD$155:$CD$1048576,0),MATCH((CUADRO!F$5&amp;$E952),'Hoja de Trabajo para listado'!$CD$151:$DC$151,0)),0)</f>
        <v>0</v>
      </c>
      <c r="G952" s="314">
        <f ca="1">+IFERROR(INDEX('Hoja de Trabajo para listado'!$A$155:$Z$1048576,MATCH($A952,'Hoja de Trabajo para listado'!$A$155:$A$1048576,0),MATCH((CUADRO!G$5&amp;$E952),'Hoja de Trabajo para listado'!$A$151:$Z$151,0)),0)+IFERROR(INDEX('Hoja de Trabajo para listado'!$AB$155:$BA$1048576,MATCH($A952,'Hoja de Trabajo para listado'!$AB$155:$AB$1048576,0),MATCH((CUADRO!G$5&amp;$E952),'Hoja de Trabajo para listado'!$AB$151:$BA$151,0)),0)+IFERROR(INDEX('Hoja de Trabajo para listado'!$BC$155:$CB$1048576,MATCH($A952,'Hoja de Trabajo para listado'!$BC$155:$BC$1048576,0),MATCH((CUADRO!G$5&amp;$E952),'Hoja de Trabajo para listado'!$BC$151:$CB$151,0)),0)+IFERROR(INDEX('Hoja de Trabajo para listado'!$DE$153:$DG$274,MATCH($A952,'Hoja de Trabajo para listado'!$DE$153:$DE$1048576,0),MATCH((CUADRO!G$5&amp;$E952),'Hoja de Trabajo para listado'!$DE$151:$DG$151,0)),0)+IFERROR(INDEX('Hoja de Trabajo para listado'!$CD$155:$DC$1048576,MATCH($A952,'Hoja de Trabajo para listado'!$CD$155:$CD$1048576,0),MATCH((CUADRO!G$5&amp;$E952),'Hoja de Trabajo para listado'!$CD$151:$DC$151,0)),0)</f>
        <v>0</v>
      </c>
      <c r="H952" s="314">
        <f ca="1">+IFERROR(INDEX('Hoja de Trabajo para listado'!$A$155:$Z$1048576,MATCH($A952,'Hoja de Trabajo para listado'!$A$155:$A$1048576,0),MATCH((CUADRO!H$5&amp;$E952),'Hoja de Trabajo para listado'!$A$151:$Z$151,0)),0)+IFERROR(INDEX('Hoja de Trabajo para listado'!$AB$155:$BA$1048576,MATCH($A952,'Hoja de Trabajo para listado'!$AB$155:$AB$1048576,0),MATCH((CUADRO!H$5&amp;$E952),'Hoja de Trabajo para listado'!$AB$151:$BA$151,0)),0)+IFERROR(INDEX('Hoja de Trabajo para listado'!$BC$155:$CB$1048576,MATCH($A952,'Hoja de Trabajo para listado'!$BC$155:$BC$1048576,0),MATCH((CUADRO!H$5&amp;$E952),'Hoja de Trabajo para listado'!$BC$151:$CB$151,0)),0)+IFERROR(INDEX('Hoja de Trabajo para listado'!$DE$153:$DG$274,MATCH($A952,'Hoja de Trabajo para listado'!$DE$153:$DE$1048576,0),MATCH((CUADRO!H$5&amp;$E952),'Hoja de Trabajo para listado'!$DE$151:$DG$151,0)),0)+IFERROR(INDEX('Hoja de Trabajo para listado'!$CD$155:$DC$1048576,MATCH($A952,'Hoja de Trabajo para listado'!$CD$155:$CD$1048576,0),MATCH((CUADRO!H$5&amp;$E952),'Hoja de Trabajo para listado'!$CD$151:$DC$151,0)),0)</f>
        <v>0</v>
      </c>
      <c r="I952" s="314">
        <f ca="1">+IFERROR(INDEX('Hoja de Trabajo para listado'!$A$155:$Z$1048576,MATCH($A952,'Hoja de Trabajo para listado'!$A$155:$A$1048576,0),MATCH((CUADRO!I$5&amp;$E952),'Hoja de Trabajo para listado'!$A$151:$Z$151,0)),0)+IFERROR(INDEX('Hoja de Trabajo para listado'!$AB$155:$BA$1048576,MATCH($A952,'Hoja de Trabajo para listado'!$AB$155:$AB$1048576,0),MATCH((CUADRO!I$5&amp;$E952),'Hoja de Trabajo para listado'!$AB$151:$BA$151,0)),0)+IFERROR(INDEX('Hoja de Trabajo para listado'!$BC$155:$CB$1048576,MATCH($A952,'Hoja de Trabajo para listado'!$BC$155:$BC$1048576,0),MATCH((CUADRO!I$5&amp;$E952),'Hoja de Trabajo para listado'!$BC$151:$CB$151,0)),0)+IFERROR(INDEX('Hoja de Trabajo para listado'!$DE$153:$DG$274,MATCH($A952,'Hoja de Trabajo para listado'!$DE$153:$DE$1048576,0),MATCH((CUADRO!I$5&amp;$E952),'Hoja de Trabajo para listado'!$DE$151:$DG$151,0)),0)+IFERROR(INDEX('Hoja de Trabajo para listado'!$CD$155:$DC$1048576,MATCH($A952,'Hoja de Trabajo para listado'!$CD$155:$CD$1048576,0),MATCH((CUADRO!I$5&amp;$E952),'Hoja de Trabajo para listado'!$CD$151:$DC$151,0)),0)</f>
        <v>0</v>
      </c>
      <c r="J952" s="314">
        <f ca="1">+IFERROR(INDEX('Hoja de Trabajo para listado'!$A$155:$Z$1048576,MATCH($A952,'Hoja de Trabajo para listado'!$A$155:$A$1048576,0),MATCH((CUADRO!J$5&amp;$E952),'Hoja de Trabajo para listado'!$A$151:$Z$151,0)),0)+IFERROR(INDEX('Hoja de Trabajo para listado'!$AB$155:$BA$1048576,MATCH($A952,'Hoja de Trabajo para listado'!$AB$155:$AB$1048576,0),MATCH((CUADRO!J$5&amp;$E952),'Hoja de Trabajo para listado'!$AB$151:$BA$151,0)),0)+IFERROR(INDEX('Hoja de Trabajo para listado'!$BC$155:$CB$1048576,MATCH($A952,'Hoja de Trabajo para listado'!$BC$155:$BC$1048576,0),MATCH((CUADRO!J$5&amp;$E952),'Hoja de Trabajo para listado'!$BC$151:$CB$151,0)),0)+IFERROR(INDEX('Hoja de Trabajo para listado'!$DE$153:$DG$274,MATCH($A952,'Hoja de Trabajo para listado'!$DE$153:$DE$1048576,0),MATCH((CUADRO!J$5&amp;$E952),'Hoja de Trabajo para listado'!$DE$151:$DG$151,0)),0)+IFERROR(INDEX('Hoja de Trabajo para listado'!$CD$155:$DC$1048576,MATCH($A952,'Hoja de Trabajo para listado'!$CD$155:$CD$1048576,0),MATCH((CUADRO!J$5&amp;$E952),'Hoja de Trabajo para listado'!$CD$151:$DC$151,0)),0)</f>
        <v>0</v>
      </c>
      <c r="K952" s="314">
        <f ca="1">+IFERROR(INDEX('Hoja de Trabajo para listado'!$A$155:$Z$1048576,MATCH($A952,'Hoja de Trabajo para listado'!$A$155:$A$1048576,0),MATCH((CUADRO!K$5&amp;$E952),'Hoja de Trabajo para listado'!$A$151:$Z$151,0)),0)+IFERROR(INDEX('Hoja de Trabajo para listado'!$AB$155:$BA$1048576,MATCH($A952,'Hoja de Trabajo para listado'!$AB$155:$AB$1048576,0),MATCH((CUADRO!K$5&amp;$E952),'Hoja de Trabajo para listado'!$AB$151:$BA$151,0)),0)+IFERROR(INDEX('Hoja de Trabajo para listado'!$BC$155:$CB$1048576,MATCH($A952,'Hoja de Trabajo para listado'!$BC$155:$BC$1048576,0),MATCH((CUADRO!K$5&amp;$E952),'Hoja de Trabajo para listado'!$BC$151:$CB$151,0)),0)+IFERROR(INDEX('Hoja de Trabajo para listado'!$DE$153:$DG$274,MATCH($A952,'Hoja de Trabajo para listado'!$DE$153:$DE$1048576,0),MATCH((CUADRO!K$5&amp;$E952),'Hoja de Trabajo para listado'!$DE$151:$DG$151,0)),0)+IFERROR(INDEX('Hoja de Trabajo para listado'!$CD$155:$DC$1048576,MATCH($A952,'Hoja de Trabajo para listado'!$CD$155:$CD$1048576,0),MATCH((CUADRO!K$5&amp;$E952),'Hoja de Trabajo para listado'!$CD$151:$DC$151,0)),0)</f>
        <v>0</v>
      </c>
      <c r="L952" s="314">
        <f ca="1">+IFERROR(INDEX('Hoja de Trabajo para listado'!$A$155:$Z$1048576,MATCH($A952,'Hoja de Trabajo para listado'!$A$155:$A$1048576,0),MATCH((CUADRO!L$5&amp;$E952),'Hoja de Trabajo para listado'!$A$151:$Z$151,0)),0)+IFERROR(INDEX('Hoja de Trabajo para listado'!$AB$155:$BA$1048576,MATCH($A952,'Hoja de Trabajo para listado'!$AB$155:$AB$1048576,0),MATCH((CUADRO!L$5&amp;$E952),'Hoja de Trabajo para listado'!$AB$151:$BA$151,0)),0)+IFERROR(INDEX('Hoja de Trabajo para listado'!$BC$155:$CB$1048576,MATCH($A952,'Hoja de Trabajo para listado'!$BC$155:$BC$1048576,0),MATCH((CUADRO!L$5&amp;$E952),'Hoja de Trabajo para listado'!$BC$151:$CB$151,0)),0)+IFERROR(INDEX('Hoja de Trabajo para listado'!$DE$153:$DG$274,MATCH($A952,'Hoja de Trabajo para listado'!$DE$153:$DE$1048576,0),MATCH((CUADRO!L$5&amp;$E952),'Hoja de Trabajo para listado'!$DE$151:$DG$151,0)),0)+IFERROR(INDEX('Hoja de Trabajo para listado'!$CD$155:$DC$1048576,MATCH($A952,'Hoja de Trabajo para listado'!$CD$155:$CD$1048576,0),MATCH((CUADRO!L$5&amp;$E952),'Hoja de Trabajo para listado'!$CD$151:$DC$151,0)),0)</f>
        <v>0</v>
      </c>
      <c r="M952" s="314">
        <f ca="1">+IFERROR(INDEX('Hoja de Trabajo para listado'!$A$155:$Z$1048576,MATCH($A952,'Hoja de Trabajo para listado'!$A$155:$A$1048576,0),MATCH((CUADRO!M$5&amp;$E952),'Hoja de Trabajo para listado'!$A$151:$Z$151,0)),0)+IFERROR(INDEX('Hoja de Trabajo para listado'!$AB$155:$BA$1048576,MATCH($A952,'Hoja de Trabajo para listado'!$AB$155:$AB$1048576,0),MATCH((CUADRO!M$5&amp;$E952),'Hoja de Trabajo para listado'!$AB$151:$BA$151,0)),0)+IFERROR(INDEX('Hoja de Trabajo para listado'!$BC$155:$CB$1048576,MATCH($A952,'Hoja de Trabajo para listado'!$BC$155:$BC$1048576,0),MATCH((CUADRO!M$5&amp;$E952),'Hoja de Trabajo para listado'!$BC$151:$CB$151,0)),0)+IFERROR(INDEX('Hoja de Trabajo para listado'!$DE$153:$DG$274,MATCH($A952,'Hoja de Trabajo para listado'!$DE$153:$DE$1048576,0),MATCH((CUADRO!M$5&amp;$E952),'Hoja de Trabajo para listado'!$DE$151:$DG$151,0)),0)+IFERROR(INDEX('Hoja de Trabajo para listado'!$CD$155:$DC$1048576,MATCH($A952,'Hoja de Trabajo para listado'!$CD$155:$CD$1048576,0),MATCH((CUADRO!M$5&amp;$E952),'Hoja de Trabajo para listado'!$CD$151:$DC$151,0)),0)</f>
        <v>0</v>
      </c>
      <c r="N952" s="314">
        <f ca="1">+IFERROR(INDEX('Hoja de Trabajo para listado'!$A$155:$Z$1048576,MATCH($A952,'Hoja de Trabajo para listado'!$A$155:$A$1048576,0),MATCH((CUADRO!N$5&amp;$E952),'Hoja de Trabajo para listado'!$A$151:$Z$151,0)),0)+IFERROR(INDEX('Hoja de Trabajo para listado'!$AB$155:$BA$1048576,MATCH($A952,'Hoja de Trabajo para listado'!$AB$155:$AB$1048576,0),MATCH((CUADRO!N$5&amp;$E952),'Hoja de Trabajo para listado'!$AB$151:$BA$151,0)),0)+IFERROR(INDEX('Hoja de Trabajo para listado'!$BC$155:$CB$1048576,MATCH($A952,'Hoja de Trabajo para listado'!$BC$155:$BC$1048576,0),MATCH((CUADRO!N$5&amp;$E952),'Hoja de Trabajo para listado'!$BC$151:$CB$151,0)),0)+IFERROR(INDEX('Hoja de Trabajo para listado'!$DE$153:$DG$274,MATCH($A952,'Hoja de Trabajo para listado'!$DE$153:$DE$1048576,0),MATCH((CUADRO!N$5&amp;$E952),'Hoja de Trabajo para listado'!$DE$151:$DG$151,0)),0)+IFERROR(INDEX('Hoja de Trabajo para listado'!$CD$155:$DC$1048576,MATCH($A952,'Hoja de Trabajo para listado'!$CD$155:$CD$1048576,0),MATCH((CUADRO!N$5&amp;$E952),'Hoja de Trabajo para listado'!$CD$151:$DC$151,0)),0)</f>
        <v>0</v>
      </c>
      <c r="O952" s="314">
        <f ca="1">+IFERROR(INDEX('Hoja de Trabajo para listado'!$A$155:$Z$1048576,MATCH($A952,'Hoja de Trabajo para listado'!$A$155:$A$1048576,0),MATCH((CUADRO!O$5&amp;$E952),'Hoja de Trabajo para listado'!$A$151:$Z$151,0)),0)+IFERROR(INDEX('Hoja de Trabajo para listado'!$AB$155:$BA$1048576,MATCH($A952,'Hoja de Trabajo para listado'!$AB$155:$AB$1048576,0),MATCH((CUADRO!O$5&amp;$E952),'Hoja de Trabajo para listado'!$AB$151:$BA$151,0)),0)+IFERROR(INDEX('Hoja de Trabajo para listado'!$BC$155:$CB$1048576,MATCH($A952,'Hoja de Trabajo para listado'!$BC$155:$BC$1048576,0),MATCH((CUADRO!O$5&amp;$E952),'Hoja de Trabajo para listado'!$BC$151:$CB$151,0)),0)+IFERROR(INDEX('Hoja de Trabajo para listado'!$DE$153:$DG$274,MATCH($A952,'Hoja de Trabajo para listado'!$DE$153:$DE$1048576,0),MATCH((CUADRO!O$5&amp;$E952),'Hoja de Trabajo para listado'!$DE$151:$DG$151,0)),0)+IFERROR(INDEX('Hoja de Trabajo para listado'!$CD$155:$DC$1048576,MATCH($A952,'Hoja de Trabajo para listado'!$CD$155:$CD$1048576,0),MATCH((CUADRO!O$5&amp;$E952),'Hoja de Trabajo para listado'!$CD$151:$DC$151,0)),0)</f>
        <v>0</v>
      </c>
      <c r="P952" s="314">
        <f ca="1">+IFERROR(INDEX('Hoja de Trabajo para listado'!$A$155:$Z$1048576,MATCH($A952,'Hoja de Trabajo para listado'!$A$155:$A$1048576,0),MATCH((CUADRO!P$5&amp;$E952),'Hoja de Trabajo para listado'!$A$151:$Z$151,0)),0)+IFERROR(INDEX('Hoja de Trabajo para listado'!$AB$155:$BA$1048576,MATCH($A952,'Hoja de Trabajo para listado'!$AB$155:$AB$1048576,0),MATCH((CUADRO!P$5&amp;$E952),'Hoja de Trabajo para listado'!$AB$151:$BA$151,0)),0)+IFERROR(INDEX('Hoja de Trabajo para listado'!$BC$155:$CB$1048576,MATCH($A952,'Hoja de Trabajo para listado'!$BC$155:$BC$1048576,0),MATCH((CUADRO!P$5&amp;$E952),'Hoja de Trabajo para listado'!$BC$151:$CB$151,0)),0)+IFERROR(INDEX('Hoja de Trabajo para listado'!$DE$153:$DG$274,MATCH($A952,'Hoja de Trabajo para listado'!$DE$153:$DE$1048576,0),MATCH((CUADRO!P$5&amp;$E952),'Hoja de Trabajo para listado'!$DE$151:$DG$151,0)),0)+IFERROR(INDEX('Hoja de Trabajo para listado'!$CD$155:$DC$1048576,MATCH($A952,'Hoja de Trabajo para listado'!$CD$155:$CD$1048576,0),MATCH((CUADRO!P$5&amp;$E952),'Hoja de Trabajo para listado'!$CD$151:$DC$151,0)),0)</f>
        <v>0</v>
      </c>
      <c r="Q952" s="314">
        <f ca="1">+IFERROR(INDEX('Hoja de Trabajo para listado'!$A$155:$Z$1048576,MATCH($A952,'Hoja de Trabajo para listado'!$A$155:$A$1048576,0),MATCH((CUADRO!Q$5&amp;$E952),'Hoja de Trabajo para listado'!$A$151:$Z$151,0)),0)+IFERROR(INDEX('Hoja de Trabajo para listado'!$AB$155:$BA$1048576,MATCH($A952,'Hoja de Trabajo para listado'!$AB$155:$AB$1048576,0),MATCH((CUADRO!Q$5&amp;$E952),'Hoja de Trabajo para listado'!$AB$151:$BA$151,0)),0)+IFERROR(INDEX('Hoja de Trabajo para listado'!$BC$155:$CB$1048576,MATCH($A952,'Hoja de Trabajo para listado'!$BC$155:$BC$1048576,0),MATCH((CUADRO!Q$5&amp;$E952),'Hoja de Trabajo para listado'!$BC$151:$CB$151,0)),0)+IFERROR(INDEX('Hoja de Trabajo para listado'!$DE$153:$DG$274,MATCH($A952,'Hoja de Trabajo para listado'!$DE$153:$DE$1048576,0),MATCH((CUADRO!Q$5&amp;$E952),'Hoja de Trabajo para listado'!$DE$151:$DG$151,0)),0)+IFERROR(INDEX('Hoja de Trabajo para listado'!$CD$155:$DC$1048576,MATCH($A952,'Hoja de Trabajo para listado'!$CD$155:$CD$1048576,0),MATCH((CUADRO!Q$5&amp;$E952),'Hoja de Trabajo para listado'!$CD$151:$DC$151,0)),0)</f>
        <v>0</v>
      </c>
      <c r="R952" s="314">
        <f t="shared" ca="1" si="28"/>
        <v>0</v>
      </c>
      <c r="S952" s="353"/>
      <c r="T952" s="314">
        <f ca="1">+T953</f>
        <v>144</v>
      </c>
      <c r="U952" s="313">
        <f t="shared" si="29"/>
        <v>1</v>
      </c>
      <c r="V952" s="319" t="str">
        <f>+VLOOKUP(A952,bd_lista!$A$3:$E$593,5,FALSE)</f>
        <v>Instituciones Descentralizadas</v>
      </c>
      <c r="W952" s="425" t="str">
        <f>+V952</f>
        <v>Instituciones Descentralizadas</v>
      </c>
    </row>
    <row r="953" spans="1:23" customFormat="1" ht="15" customHeight="1">
      <c r="A953" s="323">
        <v>387</v>
      </c>
      <c r="B953" s="428"/>
      <c r="C953" s="339" t="str">
        <f>+VLOOKUP(A953,bd_lista!$A$3:$C$593,3,FALSE)</f>
        <v>Agencia del Desarrollo del Cine y Audiovisual Bolivianos</v>
      </c>
      <c r="D953" s="430"/>
      <c r="E953" s="319" t="s">
        <v>1419</v>
      </c>
      <c r="F953" s="316">
        <f ca="1">+IFERROR(INDEX('Hoja de Trabajo para listado'!$A$155:$Z$1048576,MATCH($A953,'Hoja de Trabajo para listado'!$A$155:$A$1048576,0),MATCH((CUADRO!F$5&amp;$E953),'Hoja de Trabajo para listado'!$A$151:$Z$151,0)),0)+IFERROR(INDEX('Hoja de Trabajo para listado'!$AB$155:$BA$1048576,MATCH($A953,'Hoja de Trabajo para listado'!$AB$155:$AB$1048576,0),MATCH((CUADRO!F$5&amp;$E953),'Hoja de Trabajo para listado'!$AB$151:$BA$151,0)),0)+IFERROR(INDEX('Hoja de Trabajo para listado'!$BC$155:$CB$1048576,MATCH($A953,'Hoja de Trabajo para listado'!$BC$155:$BC$1048576,0),MATCH((CUADRO!F$5&amp;$E953),'Hoja de Trabajo para listado'!$BC$151:$CB$151,0)),0)+IFERROR(INDEX('Hoja de Trabajo para listado'!$DE$153:$DG$274,MATCH($A953,'Hoja de Trabajo para listado'!$DE$153:$DE$1048576,0),MATCH((CUADRO!F$5&amp;$E953),'Hoja de Trabajo para listado'!$DE$151:$DG$151,0)),0)+IFERROR(INDEX('Hoja de Trabajo para listado'!$CD$155:$DC$1048576,MATCH($A953,'Hoja de Trabajo para listado'!$CD$155:$CD$1048576,0),MATCH((CUADRO!F$5&amp;$E953),'Hoja de Trabajo para listado'!$CD$151:$DC$151,0)),0)</f>
        <v>0</v>
      </c>
      <c r="G953" s="316">
        <f ca="1">+IFERROR(INDEX('Hoja de Trabajo para listado'!$A$155:$Z$1048576,MATCH($A953,'Hoja de Trabajo para listado'!$A$155:$A$1048576,0),MATCH((CUADRO!G$5&amp;$E953),'Hoja de Trabajo para listado'!$A$151:$Z$151,0)),0)+IFERROR(INDEX('Hoja de Trabajo para listado'!$AB$155:$BA$1048576,MATCH($A953,'Hoja de Trabajo para listado'!$AB$155:$AB$1048576,0),MATCH((CUADRO!G$5&amp;$E953),'Hoja de Trabajo para listado'!$AB$151:$BA$151,0)),0)+IFERROR(INDEX('Hoja de Trabajo para listado'!$BC$155:$CB$1048576,MATCH($A953,'Hoja de Trabajo para listado'!$BC$155:$BC$1048576,0),MATCH((CUADRO!G$5&amp;$E953),'Hoja de Trabajo para listado'!$BC$151:$CB$151,0)),0)+IFERROR(INDEX('Hoja de Trabajo para listado'!$DE$153:$DG$274,MATCH($A953,'Hoja de Trabajo para listado'!$DE$153:$DE$1048576,0),MATCH((CUADRO!G$5&amp;$E953),'Hoja de Trabajo para listado'!$DE$151:$DG$151,0)),0)+IFERROR(INDEX('Hoja de Trabajo para listado'!$CD$155:$DC$1048576,MATCH($A953,'Hoja de Trabajo para listado'!$CD$155:$CD$1048576,0),MATCH((CUADRO!G$5&amp;$E953),'Hoja de Trabajo para listado'!$CD$151:$DC$151,0)),0)</f>
        <v>144</v>
      </c>
      <c r="H953" s="316">
        <f ca="1">+IFERROR(INDEX('Hoja de Trabajo para listado'!$A$155:$Z$1048576,MATCH($A953,'Hoja de Trabajo para listado'!$A$155:$A$1048576,0),MATCH((CUADRO!H$5&amp;$E953),'Hoja de Trabajo para listado'!$A$151:$Z$151,0)),0)+IFERROR(INDEX('Hoja de Trabajo para listado'!$AB$155:$BA$1048576,MATCH($A953,'Hoja de Trabajo para listado'!$AB$155:$AB$1048576,0),MATCH((CUADRO!H$5&amp;$E953),'Hoja de Trabajo para listado'!$AB$151:$BA$151,0)),0)+IFERROR(INDEX('Hoja de Trabajo para listado'!$BC$155:$CB$1048576,MATCH($A953,'Hoja de Trabajo para listado'!$BC$155:$BC$1048576,0),MATCH((CUADRO!H$5&amp;$E953),'Hoja de Trabajo para listado'!$BC$151:$CB$151,0)),0)+IFERROR(INDEX('Hoja de Trabajo para listado'!$DE$153:$DG$274,MATCH($A953,'Hoja de Trabajo para listado'!$DE$153:$DE$1048576,0),MATCH((CUADRO!H$5&amp;$E953),'Hoja de Trabajo para listado'!$DE$151:$DG$151,0)),0)+IFERROR(INDEX('Hoja de Trabajo para listado'!$CD$155:$DC$1048576,MATCH($A953,'Hoja de Trabajo para listado'!$CD$155:$CD$1048576,0),MATCH((CUADRO!H$5&amp;$E953),'Hoja de Trabajo para listado'!$CD$151:$DC$151,0)),0)</f>
        <v>0</v>
      </c>
      <c r="I953" s="316">
        <f ca="1">+IFERROR(INDEX('Hoja de Trabajo para listado'!$A$155:$Z$1048576,MATCH($A953,'Hoja de Trabajo para listado'!$A$155:$A$1048576,0),MATCH((CUADRO!I$5&amp;$E953),'Hoja de Trabajo para listado'!$A$151:$Z$151,0)),0)+IFERROR(INDEX('Hoja de Trabajo para listado'!$AB$155:$BA$1048576,MATCH($A953,'Hoja de Trabajo para listado'!$AB$155:$AB$1048576,0),MATCH((CUADRO!I$5&amp;$E953),'Hoja de Trabajo para listado'!$AB$151:$BA$151,0)),0)+IFERROR(INDEX('Hoja de Trabajo para listado'!$BC$155:$CB$1048576,MATCH($A953,'Hoja de Trabajo para listado'!$BC$155:$BC$1048576,0),MATCH((CUADRO!I$5&amp;$E953),'Hoja de Trabajo para listado'!$BC$151:$CB$151,0)),0)+IFERROR(INDEX('Hoja de Trabajo para listado'!$DE$153:$DG$274,MATCH($A953,'Hoja de Trabajo para listado'!$DE$153:$DE$1048576,0),MATCH((CUADRO!I$5&amp;$E953),'Hoja de Trabajo para listado'!$DE$151:$DG$151,0)),0)+IFERROR(INDEX('Hoja de Trabajo para listado'!$CD$155:$DC$1048576,MATCH($A953,'Hoja de Trabajo para listado'!$CD$155:$CD$1048576,0),MATCH((CUADRO!I$5&amp;$E953),'Hoja de Trabajo para listado'!$CD$151:$DC$151,0)),0)</f>
        <v>0</v>
      </c>
      <c r="J953" s="316">
        <f ca="1">+IFERROR(INDEX('Hoja de Trabajo para listado'!$A$155:$Z$1048576,MATCH($A953,'Hoja de Trabajo para listado'!$A$155:$A$1048576,0),MATCH((CUADRO!J$5&amp;$E953),'Hoja de Trabajo para listado'!$A$151:$Z$151,0)),0)+IFERROR(INDEX('Hoja de Trabajo para listado'!$AB$155:$BA$1048576,MATCH($A953,'Hoja de Trabajo para listado'!$AB$155:$AB$1048576,0),MATCH((CUADRO!J$5&amp;$E953),'Hoja de Trabajo para listado'!$AB$151:$BA$151,0)),0)+IFERROR(INDEX('Hoja de Trabajo para listado'!$BC$155:$CB$1048576,MATCH($A953,'Hoja de Trabajo para listado'!$BC$155:$BC$1048576,0),MATCH((CUADRO!J$5&amp;$E953),'Hoja de Trabajo para listado'!$BC$151:$CB$151,0)),0)+IFERROR(INDEX('Hoja de Trabajo para listado'!$DE$153:$DG$274,MATCH($A953,'Hoja de Trabajo para listado'!$DE$153:$DE$1048576,0),MATCH((CUADRO!J$5&amp;$E953),'Hoja de Trabajo para listado'!$DE$151:$DG$151,0)),0)+IFERROR(INDEX('Hoja de Trabajo para listado'!$CD$155:$DC$1048576,MATCH($A953,'Hoja de Trabajo para listado'!$CD$155:$CD$1048576,0),MATCH((CUADRO!J$5&amp;$E953),'Hoja de Trabajo para listado'!$CD$151:$DC$151,0)),0)</f>
        <v>0</v>
      </c>
      <c r="K953" s="314">
        <f ca="1">+IFERROR(INDEX('Hoja de Trabajo para listado'!$A$155:$Z$1048576,MATCH($A953,'Hoja de Trabajo para listado'!$A$155:$A$1048576,0),MATCH((CUADRO!K$5&amp;$E953),'Hoja de Trabajo para listado'!$A$151:$Z$151,0)),0)+IFERROR(INDEX('Hoja de Trabajo para listado'!$AB$155:$BA$1048576,MATCH($A953,'Hoja de Trabajo para listado'!$AB$155:$AB$1048576,0),MATCH((CUADRO!K$5&amp;$E953),'Hoja de Trabajo para listado'!$AB$151:$BA$151,0)),0)+IFERROR(INDEX('Hoja de Trabajo para listado'!$BC$155:$CB$1048576,MATCH($A953,'Hoja de Trabajo para listado'!$BC$155:$BC$1048576,0),MATCH((CUADRO!K$5&amp;$E953),'Hoja de Trabajo para listado'!$BC$151:$CB$151,0)),0)+IFERROR(INDEX('Hoja de Trabajo para listado'!$DE$153:$DG$274,MATCH($A953,'Hoja de Trabajo para listado'!$DE$153:$DE$1048576,0),MATCH((CUADRO!K$5&amp;$E953),'Hoja de Trabajo para listado'!$DE$151:$DG$151,0)),0)+IFERROR(INDEX('Hoja de Trabajo para listado'!$CD$155:$DC$1048576,MATCH($A953,'Hoja de Trabajo para listado'!$CD$155:$CD$1048576,0),MATCH((CUADRO!K$5&amp;$E953),'Hoja de Trabajo para listado'!$CD$151:$DC$151,0)),0)</f>
        <v>0</v>
      </c>
      <c r="L953" s="314">
        <f ca="1">+IFERROR(INDEX('Hoja de Trabajo para listado'!$A$155:$Z$1048576,MATCH($A953,'Hoja de Trabajo para listado'!$A$155:$A$1048576,0),MATCH((CUADRO!L$5&amp;$E953),'Hoja de Trabajo para listado'!$A$151:$Z$151,0)),0)+IFERROR(INDEX('Hoja de Trabajo para listado'!$AB$155:$BA$1048576,MATCH($A953,'Hoja de Trabajo para listado'!$AB$155:$AB$1048576,0),MATCH((CUADRO!L$5&amp;$E953),'Hoja de Trabajo para listado'!$AB$151:$BA$151,0)),0)+IFERROR(INDEX('Hoja de Trabajo para listado'!$BC$155:$CB$1048576,MATCH($A953,'Hoja de Trabajo para listado'!$BC$155:$BC$1048576,0),MATCH((CUADRO!L$5&amp;$E953),'Hoja de Trabajo para listado'!$BC$151:$CB$151,0)),0)+IFERROR(INDEX('Hoja de Trabajo para listado'!$DE$153:$DG$274,MATCH($A953,'Hoja de Trabajo para listado'!$DE$153:$DE$1048576,0),MATCH((CUADRO!L$5&amp;$E953),'Hoja de Trabajo para listado'!$DE$151:$DG$151,0)),0)+IFERROR(INDEX('Hoja de Trabajo para listado'!$CD$155:$DC$1048576,MATCH($A953,'Hoja de Trabajo para listado'!$CD$155:$CD$1048576,0),MATCH((CUADRO!L$5&amp;$E953),'Hoja de Trabajo para listado'!$CD$151:$DC$151,0)),0)</f>
        <v>0</v>
      </c>
      <c r="M953" s="314">
        <f ca="1">+IFERROR(INDEX('Hoja de Trabajo para listado'!$A$155:$Z$1048576,MATCH($A953,'Hoja de Trabajo para listado'!$A$155:$A$1048576,0),MATCH((CUADRO!M$5&amp;$E953),'Hoja de Trabajo para listado'!$A$151:$Z$151,0)),0)+IFERROR(INDEX('Hoja de Trabajo para listado'!$AB$155:$BA$1048576,MATCH($A953,'Hoja de Trabajo para listado'!$AB$155:$AB$1048576,0),MATCH((CUADRO!M$5&amp;$E953),'Hoja de Trabajo para listado'!$AB$151:$BA$151,0)),0)+IFERROR(INDEX('Hoja de Trabajo para listado'!$BC$155:$CB$1048576,MATCH($A953,'Hoja de Trabajo para listado'!$BC$155:$BC$1048576,0),MATCH((CUADRO!M$5&amp;$E953),'Hoja de Trabajo para listado'!$BC$151:$CB$151,0)),0)+IFERROR(INDEX('Hoja de Trabajo para listado'!$DE$153:$DG$274,MATCH($A953,'Hoja de Trabajo para listado'!$DE$153:$DE$1048576,0),MATCH((CUADRO!M$5&amp;$E953),'Hoja de Trabajo para listado'!$DE$151:$DG$151,0)),0)+IFERROR(INDEX('Hoja de Trabajo para listado'!$CD$155:$DC$1048576,MATCH($A953,'Hoja de Trabajo para listado'!$CD$155:$CD$1048576,0),MATCH((CUADRO!M$5&amp;$E953),'Hoja de Trabajo para listado'!$CD$151:$DC$151,0)),0)</f>
        <v>0</v>
      </c>
      <c r="N953" s="314">
        <f ca="1">+IFERROR(INDEX('Hoja de Trabajo para listado'!$A$155:$Z$1048576,MATCH($A953,'Hoja de Trabajo para listado'!$A$155:$A$1048576,0),MATCH((CUADRO!N$5&amp;$E953),'Hoja de Trabajo para listado'!$A$151:$Z$151,0)),0)+IFERROR(INDEX('Hoja de Trabajo para listado'!$AB$155:$BA$1048576,MATCH($A953,'Hoja de Trabajo para listado'!$AB$155:$AB$1048576,0),MATCH((CUADRO!N$5&amp;$E953),'Hoja de Trabajo para listado'!$AB$151:$BA$151,0)),0)+IFERROR(INDEX('Hoja de Trabajo para listado'!$BC$155:$CB$1048576,MATCH($A953,'Hoja de Trabajo para listado'!$BC$155:$BC$1048576,0),MATCH((CUADRO!N$5&amp;$E953),'Hoja de Trabajo para listado'!$BC$151:$CB$151,0)),0)+IFERROR(INDEX('Hoja de Trabajo para listado'!$DE$153:$DG$274,MATCH($A953,'Hoja de Trabajo para listado'!$DE$153:$DE$1048576,0),MATCH((CUADRO!N$5&amp;$E953),'Hoja de Trabajo para listado'!$DE$151:$DG$151,0)),0)+IFERROR(INDEX('Hoja de Trabajo para listado'!$CD$155:$DC$1048576,MATCH($A953,'Hoja de Trabajo para listado'!$CD$155:$CD$1048576,0),MATCH((CUADRO!N$5&amp;$E953),'Hoja de Trabajo para listado'!$CD$151:$DC$151,0)),0)</f>
        <v>0</v>
      </c>
      <c r="O953" s="314">
        <f ca="1">+IFERROR(INDEX('Hoja de Trabajo para listado'!$A$155:$Z$1048576,MATCH($A953,'Hoja de Trabajo para listado'!$A$155:$A$1048576,0),MATCH((CUADRO!O$5&amp;$E953),'Hoja de Trabajo para listado'!$A$151:$Z$151,0)),0)+IFERROR(INDEX('Hoja de Trabajo para listado'!$AB$155:$BA$1048576,MATCH($A953,'Hoja de Trabajo para listado'!$AB$155:$AB$1048576,0),MATCH((CUADRO!O$5&amp;$E953),'Hoja de Trabajo para listado'!$AB$151:$BA$151,0)),0)+IFERROR(INDEX('Hoja de Trabajo para listado'!$BC$155:$CB$1048576,MATCH($A953,'Hoja de Trabajo para listado'!$BC$155:$BC$1048576,0),MATCH((CUADRO!O$5&amp;$E953),'Hoja de Trabajo para listado'!$BC$151:$CB$151,0)),0)+IFERROR(INDEX('Hoja de Trabajo para listado'!$DE$153:$DG$274,MATCH($A953,'Hoja de Trabajo para listado'!$DE$153:$DE$1048576,0),MATCH((CUADRO!O$5&amp;$E953),'Hoja de Trabajo para listado'!$DE$151:$DG$151,0)),0)+IFERROR(INDEX('Hoja de Trabajo para listado'!$CD$155:$DC$1048576,MATCH($A953,'Hoja de Trabajo para listado'!$CD$155:$CD$1048576,0),MATCH((CUADRO!O$5&amp;$E953),'Hoja de Trabajo para listado'!$CD$151:$DC$151,0)),0)</f>
        <v>0</v>
      </c>
      <c r="P953" s="314">
        <f ca="1">+IFERROR(INDEX('Hoja de Trabajo para listado'!$A$155:$Z$1048576,MATCH($A953,'Hoja de Trabajo para listado'!$A$155:$A$1048576,0),MATCH((CUADRO!P$5&amp;$E953),'Hoja de Trabajo para listado'!$A$151:$Z$151,0)),0)+IFERROR(INDEX('Hoja de Trabajo para listado'!$AB$155:$BA$1048576,MATCH($A953,'Hoja de Trabajo para listado'!$AB$155:$AB$1048576,0),MATCH((CUADRO!P$5&amp;$E953),'Hoja de Trabajo para listado'!$AB$151:$BA$151,0)),0)+IFERROR(INDEX('Hoja de Trabajo para listado'!$BC$155:$CB$1048576,MATCH($A953,'Hoja de Trabajo para listado'!$BC$155:$BC$1048576,0),MATCH((CUADRO!P$5&amp;$E953),'Hoja de Trabajo para listado'!$BC$151:$CB$151,0)),0)+IFERROR(INDEX('Hoja de Trabajo para listado'!$DE$153:$DG$274,MATCH($A953,'Hoja de Trabajo para listado'!$DE$153:$DE$1048576,0),MATCH((CUADRO!P$5&amp;$E953),'Hoja de Trabajo para listado'!$DE$151:$DG$151,0)),0)+IFERROR(INDEX('Hoja de Trabajo para listado'!$CD$155:$DC$1048576,MATCH($A953,'Hoja de Trabajo para listado'!$CD$155:$CD$1048576,0),MATCH((CUADRO!P$5&amp;$E953),'Hoja de Trabajo para listado'!$CD$151:$DC$151,0)),0)</f>
        <v>0</v>
      </c>
      <c r="Q953" s="314">
        <f ca="1">+IFERROR(INDEX('Hoja de Trabajo para listado'!$A$155:$Z$1048576,MATCH($A953,'Hoja de Trabajo para listado'!$A$155:$A$1048576,0),MATCH((CUADRO!Q$5&amp;$E953),'Hoja de Trabajo para listado'!$A$151:$Z$151,0)),0)+IFERROR(INDEX('Hoja de Trabajo para listado'!$AB$155:$BA$1048576,MATCH($A953,'Hoja de Trabajo para listado'!$AB$155:$AB$1048576,0),MATCH((CUADRO!Q$5&amp;$E953),'Hoja de Trabajo para listado'!$AB$151:$BA$151,0)),0)+IFERROR(INDEX('Hoja de Trabajo para listado'!$BC$155:$CB$1048576,MATCH($A953,'Hoja de Trabajo para listado'!$BC$155:$BC$1048576,0),MATCH((CUADRO!Q$5&amp;$E953),'Hoja de Trabajo para listado'!$BC$151:$CB$151,0)),0)+IFERROR(INDEX('Hoja de Trabajo para listado'!$DE$153:$DG$274,MATCH($A953,'Hoja de Trabajo para listado'!$DE$153:$DE$1048576,0),MATCH((CUADRO!Q$5&amp;$E953),'Hoja de Trabajo para listado'!$DE$151:$DG$151,0)),0)+IFERROR(INDEX('Hoja de Trabajo para listado'!$CD$155:$DC$1048576,MATCH($A953,'Hoja de Trabajo para listado'!$CD$155:$CD$1048576,0),MATCH((CUADRO!Q$5&amp;$E953),'Hoja de Trabajo para listado'!$CD$151:$DC$151,0)),0)</f>
        <v>0</v>
      </c>
      <c r="R953" s="316">
        <f t="shared" ca="1" si="28"/>
        <v>144</v>
      </c>
      <c r="S953" s="352">
        <f ca="1">+R952+R953</f>
        <v>144</v>
      </c>
      <c r="T953" s="314">
        <f ca="1">+S953</f>
        <v>144</v>
      </c>
      <c r="U953" s="348">
        <f t="shared" si="29"/>
        <v>2</v>
      </c>
      <c r="V953" s="319" t="str">
        <f>+VLOOKUP(A953,bd_lista!$A$3:$E$593,5,FALSE)</f>
        <v>Instituciones Descentralizadas</v>
      </c>
      <c r="W953" s="426"/>
    </row>
    <row r="954" spans="1:23" customFormat="1" ht="15" customHeight="1">
      <c r="A954" s="323">
        <v>221</v>
      </c>
      <c r="B954" s="427">
        <f>+A954</f>
        <v>221</v>
      </c>
      <c r="C954" s="318" t="str">
        <f>+VLOOKUP(A954,bd_lista!$A$3:$C$593,3,FALSE)</f>
        <v>Serv. Nal. de Reg. y Control de la Comer. de Minerales y Metales</v>
      </c>
      <c r="D954" s="429" t="str">
        <f>+C954</f>
        <v>Serv. Nal. de Reg. y Control de la Comer. de Minerales y Metales</v>
      </c>
      <c r="E954" s="339" t="s">
        <v>1418</v>
      </c>
      <c r="F954" s="314">
        <f ca="1">+IFERROR(INDEX('Hoja de Trabajo para listado'!$A$155:$Z$1048576,MATCH($A954,'Hoja de Trabajo para listado'!$A$155:$A$1048576,0),MATCH((CUADRO!F$5&amp;$E954),'Hoja de Trabajo para listado'!$A$151:$Z$151,0)),0)+IFERROR(INDEX('Hoja de Trabajo para listado'!$AB$155:$BA$1048576,MATCH($A954,'Hoja de Trabajo para listado'!$AB$155:$AB$1048576,0),MATCH((CUADRO!F$5&amp;$E954),'Hoja de Trabajo para listado'!$AB$151:$BA$151,0)),0)+IFERROR(INDEX('Hoja de Trabajo para listado'!$BC$155:$CB$1048576,MATCH($A954,'Hoja de Trabajo para listado'!$BC$155:$BC$1048576,0),MATCH((CUADRO!F$5&amp;$E954),'Hoja de Trabajo para listado'!$BC$151:$CB$151,0)),0)+IFERROR(INDEX('Hoja de Trabajo para listado'!$DE$153:$DG$274,MATCH($A954,'Hoja de Trabajo para listado'!$DE$153:$DE$1048576,0),MATCH((CUADRO!F$5&amp;$E954),'Hoja de Trabajo para listado'!$DE$151:$DG$151,0)),0)+IFERROR(INDEX('Hoja de Trabajo para listado'!$CD$155:$DC$1048576,MATCH($A954,'Hoja de Trabajo para listado'!$CD$155:$CD$1048576,0),MATCH((CUADRO!F$5&amp;$E954),'Hoja de Trabajo para listado'!$CD$151:$DC$151,0)),0)</f>
        <v>0</v>
      </c>
      <c r="G954" s="314">
        <f ca="1">+IFERROR(INDEX('Hoja de Trabajo para listado'!$A$155:$Z$1048576,MATCH($A954,'Hoja de Trabajo para listado'!$A$155:$A$1048576,0),MATCH((CUADRO!G$5&amp;$E954),'Hoja de Trabajo para listado'!$A$151:$Z$151,0)),0)+IFERROR(INDEX('Hoja de Trabajo para listado'!$AB$155:$BA$1048576,MATCH($A954,'Hoja de Trabajo para listado'!$AB$155:$AB$1048576,0),MATCH((CUADRO!G$5&amp;$E954),'Hoja de Trabajo para listado'!$AB$151:$BA$151,0)),0)+IFERROR(INDEX('Hoja de Trabajo para listado'!$BC$155:$CB$1048576,MATCH($A954,'Hoja de Trabajo para listado'!$BC$155:$BC$1048576,0),MATCH((CUADRO!G$5&amp;$E954),'Hoja de Trabajo para listado'!$BC$151:$CB$151,0)),0)+IFERROR(INDEX('Hoja de Trabajo para listado'!$DE$153:$DG$274,MATCH($A954,'Hoja de Trabajo para listado'!$DE$153:$DE$1048576,0),MATCH((CUADRO!G$5&amp;$E954),'Hoja de Trabajo para listado'!$DE$151:$DG$151,0)),0)+IFERROR(INDEX('Hoja de Trabajo para listado'!$CD$155:$DC$1048576,MATCH($A954,'Hoja de Trabajo para listado'!$CD$155:$CD$1048576,0),MATCH((CUADRO!G$5&amp;$E954),'Hoja de Trabajo para listado'!$CD$151:$DC$151,0)),0)</f>
        <v>0</v>
      </c>
      <c r="H954" s="314">
        <f ca="1">+IFERROR(INDEX('Hoja de Trabajo para listado'!$A$155:$Z$1048576,MATCH($A954,'Hoja de Trabajo para listado'!$A$155:$A$1048576,0),MATCH((CUADRO!H$5&amp;$E954),'Hoja de Trabajo para listado'!$A$151:$Z$151,0)),0)+IFERROR(INDEX('Hoja de Trabajo para listado'!$AB$155:$BA$1048576,MATCH($A954,'Hoja de Trabajo para listado'!$AB$155:$AB$1048576,0),MATCH((CUADRO!H$5&amp;$E954),'Hoja de Trabajo para listado'!$AB$151:$BA$151,0)),0)+IFERROR(INDEX('Hoja de Trabajo para listado'!$BC$155:$CB$1048576,MATCH($A954,'Hoja de Trabajo para listado'!$BC$155:$BC$1048576,0),MATCH((CUADRO!H$5&amp;$E954),'Hoja de Trabajo para listado'!$BC$151:$CB$151,0)),0)+IFERROR(INDEX('Hoja de Trabajo para listado'!$DE$153:$DG$274,MATCH($A954,'Hoja de Trabajo para listado'!$DE$153:$DE$1048576,0),MATCH((CUADRO!H$5&amp;$E954),'Hoja de Trabajo para listado'!$DE$151:$DG$151,0)),0)+IFERROR(INDEX('Hoja de Trabajo para listado'!$CD$155:$DC$1048576,MATCH($A954,'Hoja de Trabajo para listado'!$CD$155:$CD$1048576,0),MATCH((CUADRO!H$5&amp;$E954),'Hoja de Trabajo para listado'!$CD$151:$DC$151,0)),0)</f>
        <v>0</v>
      </c>
      <c r="I954" s="314">
        <f ca="1">+IFERROR(INDEX('Hoja de Trabajo para listado'!$A$155:$Z$1048576,MATCH($A954,'Hoja de Trabajo para listado'!$A$155:$A$1048576,0),MATCH((CUADRO!I$5&amp;$E954),'Hoja de Trabajo para listado'!$A$151:$Z$151,0)),0)+IFERROR(INDEX('Hoja de Trabajo para listado'!$AB$155:$BA$1048576,MATCH($A954,'Hoja de Trabajo para listado'!$AB$155:$AB$1048576,0),MATCH((CUADRO!I$5&amp;$E954),'Hoja de Trabajo para listado'!$AB$151:$BA$151,0)),0)+IFERROR(INDEX('Hoja de Trabajo para listado'!$BC$155:$CB$1048576,MATCH($A954,'Hoja de Trabajo para listado'!$BC$155:$BC$1048576,0),MATCH((CUADRO!I$5&amp;$E954),'Hoja de Trabajo para listado'!$BC$151:$CB$151,0)),0)+IFERROR(INDEX('Hoja de Trabajo para listado'!$DE$153:$DG$274,MATCH($A954,'Hoja de Trabajo para listado'!$DE$153:$DE$1048576,0),MATCH((CUADRO!I$5&amp;$E954),'Hoja de Trabajo para listado'!$DE$151:$DG$151,0)),0)+IFERROR(INDEX('Hoja de Trabajo para listado'!$CD$155:$DC$1048576,MATCH($A954,'Hoja de Trabajo para listado'!$CD$155:$CD$1048576,0),MATCH((CUADRO!I$5&amp;$E954),'Hoja de Trabajo para listado'!$CD$151:$DC$151,0)),0)</f>
        <v>0</v>
      </c>
      <c r="J954" s="314">
        <f ca="1">+IFERROR(INDEX('Hoja de Trabajo para listado'!$A$155:$Z$1048576,MATCH($A954,'Hoja de Trabajo para listado'!$A$155:$A$1048576,0),MATCH((CUADRO!J$5&amp;$E954),'Hoja de Trabajo para listado'!$A$151:$Z$151,0)),0)+IFERROR(INDEX('Hoja de Trabajo para listado'!$AB$155:$BA$1048576,MATCH($A954,'Hoja de Trabajo para listado'!$AB$155:$AB$1048576,0),MATCH((CUADRO!J$5&amp;$E954),'Hoja de Trabajo para listado'!$AB$151:$BA$151,0)),0)+IFERROR(INDEX('Hoja de Trabajo para listado'!$BC$155:$CB$1048576,MATCH($A954,'Hoja de Trabajo para listado'!$BC$155:$BC$1048576,0),MATCH((CUADRO!J$5&amp;$E954),'Hoja de Trabajo para listado'!$BC$151:$CB$151,0)),0)+IFERROR(INDEX('Hoja de Trabajo para listado'!$DE$153:$DG$274,MATCH($A954,'Hoja de Trabajo para listado'!$DE$153:$DE$1048576,0),MATCH((CUADRO!J$5&amp;$E954),'Hoja de Trabajo para listado'!$DE$151:$DG$151,0)),0)+IFERROR(INDEX('Hoja de Trabajo para listado'!$CD$155:$DC$1048576,MATCH($A954,'Hoja de Trabajo para listado'!$CD$155:$CD$1048576,0),MATCH((CUADRO!J$5&amp;$E954),'Hoja de Trabajo para listado'!$CD$151:$DC$151,0)),0)</f>
        <v>0</v>
      </c>
      <c r="K954" s="314">
        <f ca="1">+IFERROR(INDEX('Hoja de Trabajo para listado'!$A$155:$Z$1048576,MATCH($A954,'Hoja de Trabajo para listado'!$A$155:$A$1048576,0),MATCH((CUADRO!K$5&amp;$E954),'Hoja de Trabajo para listado'!$A$151:$Z$151,0)),0)+IFERROR(INDEX('Hoja de Trabajo para listado'!$AB$155:$BA$1048576,MATCH($A954,'Hoja de Trabajo para listado'!$AB$155:$AB$1048576,0),MATCH((CUADRO!K$5&amp;$E954),'Hoja de Trabajo para listado'!$AB$151:$BA$151,0)),0)+IFERROR(INDEX('Hoja de Trabajo para listado'!$BC$155:$CB$1048576,MATCH($A954,'Hoja de Trabajo para listado'!$BC$155:$BC$1048576,0),MATCH((CUADRO!K$5&amp;$E954),'Hoja de Trabajo para listado'!$BC$151:$CB$151,0)),0)+IFERROR(INDEX('Hoja de Trabajo para listado'!$DE$153:$DG$274,MATCH($A954,'Hoja de Trabajo para listado'!$DE$153:$DE$1048576,0),MATCH((CUADRO!K$5&amp;$E954),'Hoja de Trabajo para listado'!$DE$151:$DG$151,0)),0)+IFERROR(INDEX('Hoja de Trabajo para listado'!$CD$155:$DC$1048576,MATCH($A954,'Hoja de Trabajo para listado'!$CD$155:$CD$1048576,0),MATCH((CUADRO!K$5&amp;$E954),'Hoja de Trabajo para listado'!$CD$151:$DC$151,0)),0)</f>
        <v>0</v>
      </c>
      <c r="L954" s="314">
        <f ca="1">+IFERROR(INDEX('Hoja de Trabajo para listado'!$A$155:$Z$1048576,MATCH($A954,'Hoja de Trabajo para listado'!$A$155:$A$1048576,0),MATCH((CUADRO!L$5&amp;$E954),'Hoja de Trabajo para listado'!$A$151:$Z$151,0)),0)+IFERROR(INDEX('Hoja de Trabajo para listado'!$AB$155:$BA$1048576,MATCH($A954,'Hoja de Trabajo para listado'!$AB$155:$AB$1048576,0),MATCH((CUADRO!L$5&amp;$E954),'Hoja de Trabajo para listado'!$AB$151:$BA$151,0)),0)+IFERROR(INDEX('Hoja de Trabajo para listado'!$BC$155:$CB$1048576,MATCH($A954,'Hoja de Trabajo para listado'!$BC$155:$BC$1048576,0),MATCH((CUADRO!L$5&amp;$E954),'Hoja de Trabajo para listado'!$BC$151:$CB$151,0)),0)+IFERROR(INDEX('Hoja de Trabajo para listado'!$DE$153:$DG$274,MATCH($A954,'Hoja de Trabajo para listado'!$DE$153:$DE$1048576,0),MATCH((CUADRO!L$5&amp;$E954),'Hoja de Trabajo para listado'!$DE$151:$DG$151,0)),0)+IFERROR(INDEX('Hoja de Trabajo para listado'!$CD$155:$DC$1048576,MATCH($A954,'Hoja de Trabajo para listado'!$CD$155:$CD$1048576,0),MATCH((CUADRO!L$5&amp;$E954),'Hoja de Trabajo para listado'!$CD$151:$DC$151,0)),0)</f>
        <v>0</v>
      </c>
      <c r="M954" s="314">
        <f ca="1">+IFERROR(INDEX('Hoja de Trabajo para listado'!$A$155:$Z$1048576,MATCH($A954,'Hoja de Trabajo para listado'!$A$155:$A$1048576,0),MATCH((CUADRO!M$5&amp;$E954),'Hoja de Trabajo para listado'!$A$151:$Z$151,0)),0)+IFERROR(INDEX('Hoja de Trabajo para listado'!$AB$155:$BA$1048576,MATCH($A954,'Hoja de Trabajo para listado'!$AB$155:$AB$1048576,0),MATCH((CUADRO!M$5&amp;$E954),'Hoja de Trabajo para listado'!$AB$151:$BA$151,0)),0)+IFERROR(INDEX('Hoja de Trabajo para listado'!$BC$155:$CB$1048576,MATCH($A954,'Hoja de Trabajo para listado'!$BC$155:$BC$1048576,0),MATCH((CUADRO!M$5&amp;$E954),'Hoja de Trabajo para listado'!$BC$151:$CB$151,0)),0)+IFERROR(INDEX('Hoja de Trabajo para listado'!$DE$153:$DG$274,MATCH($A954,'Hoja de Trabajo para listado'!$DE$153:$DE$1048576,0),MATCH((CUADRO!M$5&amp;$E954),'Hoja de Trabajo para listado'!$DE$151:$DG$151,0)),0)+IFERROR(INDEX('Hoja de Trabajo para listado'!$CD$155:$DC$1048576,MATCH($A954,'Hoja de Trabajo para listado'!$CD$155:$CD$1048576,0),MATCH((CUADRO!M$5&amp;$E954),'Hoja de Trabajo para listado'!$CD$151:$DC$151,0)),0)</f>
        <v>0</v>
      </c>
      <c r="N954" s="314">
        <f ca="1">+IFERROR(INDEX('Hoja de Trabajo para listado'!$A$155:$Z$1048576,MATCH($A954,'Hoja de Trabajo para listado'!$A$155:$A$1048576,0),MATCH((CUADRO!N$5&amp;$E954),'Hoja de Trabajo para listado'!$A$151:$Z$151,0)),0)+IFERROR(INDEX('Hoja de Trabajo para listado'!$AB$155:$BA$1048576,MATCH($A954,'Hoja de Trabajo para listado'!$AB$155:$AB$1048576,0),MATCH((CUADRO!N$5&amp;$E954),'Hoja de Trabajo para listado'!$AB$151:$BA$151,0)),0)+IFERROR(INDEX('Hoja de Trabajo para listado'!$BC$155:$CB$1048576,MATCH($A954,'Hoja de Trabajo para listado'!$BC$155:$BC$1048576,0),MATCH((CUADRO!N$5&amp;$E954),'Hoja de Trabajo para listado'!$BC$151:$CB$151,0)),0)+IFERROR(INDEX('Hoja de Trabajo para listado'!$DE$153:$DG$274,MATCH($A954,'Hoja de Trabajo para listado'!$DE$153:$DE$1048576,0),MATCH((CUADRO!N$5&amp;$E954),'Hoja de Trabajo para listado'!$DE$151:$DG$151,0)),0)+IFERROR(INDEX('Hoja de Trabajo para listado'!$CD$155:$DC$1048576,MATCH($A954,'Hoja de Trabajo para listado'!$CD$155:$CD$1048576,0),MATCH((CUADRO!N$5&amp;$E954),'Hoja de Trabajo para listado'!$CD$151:$DC$151,0)),0)</f>
        <v>0</v>
      </c>
      <c r="O954" s="314">
        <f ca="1">+IFERROR(INDEX('Hoja de Trabajo para listado'!$A$155:$Z$1048576,MATCH($A954,'Hoja de Trabajo para listado'!$A$155:$A$1048576,0),MATCH((CUADRO!O$5&amp;$E954),'Hoja de Trabajo para listado'!$A$151:$Z$151,0)),0)+IFERROR(INDEX('Hoja de Trabajo para listado'!$AB$155:$BA$1048576,MATCH($A954,'Hoja de Trabajo para listado'!$AB$155:$AB$1048576,0),MATCH((CUADRO!O$5&amp;$E954),'Hoja de Trabajo para listado'!$AB$151:$BA$151,0)),0)+IFERROR(INDEX('Hoja de Trabajo para listado'!$BC$155:$CB$1048576,MATCH($A954,'Hoja de Trabajo para listado'!$BC$155:$BC$1048576,0),MATCH((CUADRO!O$5&amp;$E954),'Hoja de Trabajo para listado'!$BC$151:$CB$151,0)),0)+IFERROR(INDEX('Hoja de Trabajo para listado'!$DE$153:$DG$274,MATCH($A954,'Hoja de Trabajo para listado'!$DE$153:$DE$1048576,0),MATCH((CUADRO!O$5&amp;$E954),'Hoja de Trabajo para listado'!$DE$151:$DG$151,0)),0)+IFERROR(INDEX('Hoja de Trabajo para listado'!$CD$155:$DC$1048576,MATCH($A954,'Hoja de Trabajo para listado'!$CD$155:$CD$1048576,0),MATCH((CUADRO!O$5&amp;$E954),'Hoja de Trabajo para listado'!$CD$151:$DC$151,0)),0)</f>
        <v>0</v>
      </c>
      <c r="P954" s="314">
        <f ca="1">+IFERROR(INDEX('Hoja de Trabajo para listado'!$A$155:$Z$1048576,MATCH($A954,'Hoja de Trabajo para listado'!$A$155:$A$1048576,0),MATCH((CUADRO!P$5&amp;$E954),'Hoja de Trabajo para listado'!$A$151:$Z$151,0)),0)+IFERROR(INDEX('Hoja de Trabajo para listado'!$AB$155:$BA$1048576,MATCH($A954,'Hoja de Trabajo para listado'!$AB$155:$AB$1048576,0),MATCH((CUADRO!P$5&amp;$E954),'Hoja de Trabajo para listado'!$AB$151:$BA$151,0)),0)+IFERROR(INDEX('Hoja de Trabajo para listado'!$BC$155:$CB$1048576,MATCH($A954,'Hoja de Trabajo para listado'!$BC$155:$BC$1048576,0),MATCH((CUADRO!P$5&amp;$E954),'Hoja de Trabajo para listado'!$BC$151:$CB$151,0)),0)+IFERROR(INDEX('Hoja de Trabajo para listado'!$DE$153:$DG$274,MATCH($A954,'Hoja de Trabajo para listado'!$DE$153:$DE$1048576,0),MATCH((CUADRO!P$5&amp;$E954),'Hoja de Trabajo para listado'!$DE$151:$DG$151,0)),0)+IFERROR(INDEX('Hoja de Trabajo para listado'!$CD$155:$DC$1048576,MATCH($A954,'Hoja de Trabajo para listado'!$CD$155:$CD$1048576,0),MATCH((CUADRO!P$5&amp;$E954),'Hoja de Trabajo para listado'!$CD$151:$DC$151,0)),0)</f>
        <v>0</v>
      </c>
      <c r="Q954" s="314">
        <f ca="1">+IFERROR(INDEX('Hoja de Trabajo para listado'!$A$155:$Z$1048576,MATCH($A954,'Hoja de Trabajo para listado'!$A$155:$A$1048576,0),MATCH((CUADRO!Q$5&amp;$E954),'Hoja de Trabajo para listado'!$A$151:$Z$151,0)),0)+IFERROR(INDEX('Hoja de Trabajo para listado'!$AB$155:$BA$1048576,MATCH($A954,'Hoja de Trabajo para listado'!$AB$155:$AB$1048576,0),MATCH((CUADRO!Q$5&amp;$E954),'Hoja de Trabajo para listado'!$AB$151:$BA$151,0)),0)+IFERROR(INDEX('Hoja de Trabajo para listado'!$BC$155:$CB$1048576,MATCH($A954,'Hoja de Trabajo para listado'!$BC$155:$BC$1048576,0),MATCH((CUADRO!Q$5&amp;$E954),'Hoja de Trabajo para listado'!$BC$151:$CB$151,0)),0)+IFERROR(INDEX('Hoja de Trabajo para listado'!$DE$153:$DG$274,MATCH($A954,'Hoja de Trabajo para listado'!$DE$153:$DE$1048576,0),MATCH((CUADRO!Q$5&amp;$E954),'Hoja de Trabajo para listado'!$DE$151:$DG$151,0)),0)+IFERROR(INDEX('Hoja de Trabajo para listado'!$CD$155:$DC$1048576,MATCH($A954,'Hoja de Trabajo para listado'!$CD$155:$CD$1048576,0),MATCH((CUADRO!Q$5&amp;$E954),'Hoja de Trabajo para listado'!$CD$151:$DC$151,0)),0)</f>
        <v>0</v>
      </c>
      <c r="R954" s="314">
        <f t="shared" ca="1" si="28"/>
        <v>0</v>
      </c>
      <c r="S954" s="314"/>
      <c r="T954" s="314">
        <f ca="1">+T955</f>
        <v>72.819999999999993</v>
      </c>
      <c r="U954" s="348">
        <f t="shared" si="29"/>
        <v>1</v>
      </c>
      <c r="V954" s="319" t="str">
        <f>+VLOOKUP(A954,bd_lista!$A$3:$E$593,5,FALSE)</f>
        <v>Instituciones Descentralizadas</v>
      </c>
      <c r="W954" s="425" t="str">
        <f>+V954</f>
        <v>Instituciones Descentralizadas</v>
      </c>
    </row>
    <row r="955" spans="1:23" customFormat="1">
      <c r="A955" s="323">
        <v>221</v>
      </c>
      <c r="B955" s="428"/>
      <c r="C955" s="339" t="str">
        <f>+VLOOKUP(A955,bd_lista!$A$3:$C$593,3,FALSE)</f>
        <v>Serv. Nal. de Reg. y Control de la Comer. de Minerales y Metales</v>
      </c>
      <c r="D955" s="430"/>
      <c r="E955" s="319" t="s">
        <v>1419</v>
      </c>
      <c r="F955" s="316">
        <f ca="1">+IFERROR(INDEX('Hoja de Trabajo para listado'!$A$155:$Z$1048576,MATCH($A955,'Hoja de Trabajo para listado'!$A$155:$A$1048576,0),MATCH((CUADRO!F$5&amp;$E955),'Hoja de Trabajo para listado'!$A$151:$Z$151,0)),0)+IFERROR(INDEX('Hoja de Trabajo para listado'!$AB$155:$BA$1048576,MATCH($A955,'Hoja de Trabajo para listado'!$AB$155:$AB$1048576,0),MATCH((CUADRO!F$5&amp;$E955),'Hoja de Trabajo para listado'!$AB$151:$BA$151,0)),0)+IFERROR(INDEX('Hoja de Trabajo para listado'!$BC$155:$CB$1048576,MATCH($A955,'Hoja de Trabajo para listado'!$BC$155:$BC$1048576,0),MATCH((CUADRO!F$5&amp;$E955),'Hoja de Trabajo para listado'!$BC$151:$CB$151,0)),0)+IFERROR(INDEX('Hoja de Trabajo para listado'!$DE$153:$DG$274,MATCH($A955,'Hoja de Trabajo para listado'!$DE$153:$DE$1048576,0),MATCH((CUADRO!F$5&amp;$E955),'Hoja de Trabajo para listado'!$DE$151:$DG$151,0)),0)+IFERROR(INDEX('Hoja de Trabajo para listado'!$CD$155:$DC$1048576,MATCH($A955,'Hoja de Trabajo para listado'!$CD$155:$CD$1048576,0),MATCH((CUADRO!F$5&amp;$E955),'Hoja de Trabajo para listado'!$CD$151:$DC$151,0)),0)</f>
        <v>40.17</v>
      </c>
      <c r="G955" s="316">
        <f ca="1">+IFERROR(INDEX('Hoja de Trabajo para listado'!$A$155:$Z$1048576,MATCH($A955,'Hoja de Trabajo para listado'!$A$155:$A$1048576,0),MATCH((CUADRO!G$5&amp;$E955),'Hoja de Trabajo para listado'!$A$151:$Z$151,0)),0)+IFERROR(INDEX('Hoja de Trabajo para listado'!$AB$155:$BA$1048576,MATCH($A955,'Hoja de Trabajo para listado'!$AB$155:$AB$1048576,0),MATCH((CUADRO!G$5&amp;$E955),'Hoja de Trabajo para listado'!$AB$151:$BA$151,0)),0)+IFERROR(INDEX('Hoja de Trabajo para listado'!$BC$155:$CB$1048576,MATCH($A955,'Hoja de Trabajo para listado'!$BC$155:$BC$1048576,0),MATCH((CUADRO!G$5&amp;$E955),'Hoja de Trabajo para listado'!$BC$151:$CB$151,0)),0)+IFERROR(INDEX('Hoja de Trabajo para listado'!$DE$153:$DG$274,MATCH($A955,'Hoja de Trabajo para listado'!$DE$153:$DE$1048576,0),MATCH((CUADRO!G$5&amp;$E955),'Hoja de Trabajo para listado'!$DE$151:$DG$151,0)),0)+IFERROR(INDEX('Hoja de Trabajo para listado'!$CD$155:$DC$1048576,MATCH($A955,'Hoja de Trabajo para listado'!$CD$155:$CD$1048576,0),MATCH((CUADRO!G$5&amp;$E955),'Hoja de Trabajo para listado'!$CD$151:$DC$151,0)),0)</f>
        <v>0</v>
      </c>
      <c r="H955" s="316">
        <f ca="1">+IFERROR(INDEX('Hoja de Trabajo para listado'!$A$155:$Z$1048576,MATCH($A955,'Hoja de Trabajo para listado'!$A$155:$A$1048576,0),MATCH((CUADRO!H$5&amp;$E955),'Hoja de Trabajo para listado'!$A$151:$Z$151,0)),0)+IFERROR(INDEX('Hoja de Trabajo para listado'!$AB$155:$BA$1048576,MATCH($A955,'Hoja de Trabajo para listado'!$AB$155:$AB$1048576,0),MATCH((CUADRO!H$5&amp;$E955),'Hoja de Trabajo para listado'!$AB$151:$BA$151,0)),0)+IFERROR(INDEX('Hoja de Trabajo para listado'!$BC$155:$CB$1048576,MATCH($A955,'Hoja de Trabajo para listado'!$BC$155:$BC$1048576,0),MATCH((CUADRO!H$5&amp;$E955),'Hoja de Trabajo para listado'!$BC$151:$CB$151,0)),0)+IFERROR(INDEX('Hoja de Trabajo para listado'!$DE$153:$DG$274,MATCH($A955,'Hoja de Trabajo para listado'!$DE$153:$DE$1048576,0),MATCH((CUADRO!H$5&amp;$E955),'Hoja de Trabajo para listado'!$DE$151:$DG$151,0)),0)+IFERROR(INDEX('Hoja de Trabajo para listado'!$CD$155:$DC$1048576,MATCH($A955,'Hoja de Trabajo para listado'!$CD$155:$CD$1048576,0),MATCH((CUADRO!H$5&amp;$E955),'Hoja de Trabajo para listado'!$CD$151:$DC$151,0)),0)</f>
        <v>0</v>
      </c>
      <c r="I955" s="316">
        <f ca="1">+IFERROR(INDEX('Hoja de Trabajo para listado'!$A$155:$Z$1048576,MATCH($A955,'Hoja de Trabajo para listado'!$A$155:$A$1048576,0),MATCH((CUADRO!I$5&amp;$E955),'Hoja de Trabajo para listado'!$A$151:$Z$151,0)),0)+IFERROR(INDEX('Hoja de Trabajo para listado'!$AB$155:$BA$1048576,MATCH($A955,'Hoja de Trabajo para listado'!$AB$155:$AB$1048576,0),MATCH((CUADRO!I$5&amp;$E955),'Hoja de Trabajo para listado'!$AB$151:$BA$151,0)),0)+IFERROR(INDEX('Hoja de Trabajo para listado'!$BC$155:$CB$1048576,MATCH($A955,'Hoja de Trabajo para listado'!$BC$155:$BC$1048576,0),MATCH((CUADRO!I$5&amp;$E955),'Hoja de Trabajo para listado'!$BC$151:$CB$151,0)),0)+IFERROR(INDEX('Hoja de Trabajo para listado'!$DE$153:$DG$274,MATCH($A955,'Hoja de Trabajo para listado'!$DE$153:$DE$1048576,0),MATCH((CUADRO!I$5&amp;$E955),'Hoja de Trabajo para listado'!$DE$151:$DG$151,0)),0)+IFERROR(INDEX('Hoja de Trabajo para listado'!$CD$155:$DC$1048576,MATCH($A955,'Hoja de Trabajo para listado'!$CD$155:$CD$1048576,0),MATCH((CUADRO!I$5&amp;$E955),'Hoja de Trabajo para listado'!$CD$151:$DC$151,0)),0)</f>
        <v>0</v>
      </c>
      <c r="J955" s="316">
        <f ca="1">+IFERROR(INDEX('Hoja de Trabajo para listado'!$A$155:$Z$1048576,MATCH($A955,'Hoja de Trabajo para listado'!$A$155:$A$1048576,0),MATCH((CUADRO!J$5&amp;$E955),'Hoja de Trabajo para listado'!$A$151:$Z$151,0)),0)+IFERROR(INDEX('Hoja de Trabajo para listado'!$AB$155:$BA$1048576,MATCH($A955,'Hoja de Trabajo para listado'!$AB$155:$AB$1048576,0),MATCH((CUADRO!J$5&amp;$E955),'Hoja de Trabajo para listado'!$AB$151:$BA$151,0)),0)+IFERROR(INDEX('Hoja de Trabajo para listado'!$BC$155:$CB$1048576,MATCH($A955,'Hoja de Trabajo para listado'!$BC$155:$BC$1048576,0),MATCH((CUADRO!J$5&amp;$E955),'Hoja de Trabajo para listado'!$BC$151:$CB$151,0)),0)+IFERROR(INDEX('Hoja de Trabajo para listado'!$DE$153:$DG$274,MATCH($A955,'Hoja de Trabajo para listado'!$DE$153:$DE$1048576,0),MATCH((CUADRO!J$5&amp;$E955),'Hoja de Trabajo para listado'!$DE$151:$DG$151,0)),0)+IFERROR(INDEX('Hoja de Trabajo para listado'!$CD$155:$DC$1048576,MATCH($A955,'Hoja de Trabajo para listado'!$CD$155:$CD$1048576,0),MATCH((CUADRO!J$5&amp;$E955),'Hoja de Trabajo para listado'!$CD$151:$DC$151,0)),0)</f>
        <v>32.65</v>
      </c>
      <c r="K955" s="314">
        <f ca="1">+IFERROR(INDEX('Hoja de Trabajo para listado'!$A$155:$Z$1048576,MATCH($A955,'Hoja de Trabajo para listado'!$A$155:$A$1048576,0),MATCH((CUADRO!K$5&amp;$E955),'Hoja de Trabajo para listado'!$A$151:$Z$151,0)),0)+IFERROR(INDEX('Hoja de Trabajo para listado'!$AB$155:$BA$1048576,MATCH($A955,'Hoja de Trabajo para listado'!$AB$155:$AB$1048576,0),MATCH((CUADRO!K$5&amp;$E955),'Hoja de Trabajo para listado'!$AB$151:$BA$151,0)),0)+IFERROR(INDEX('Hoja de Trabajo para listado'!$BC$155:$CB$1048576,MATCH($A955,'Hoja de Trabajo para listado'!$BC$155:$BC$1048576,0),MATCH((CUADRO!K$5&amp;$E955),'Hoja de Trabajo para listado'!$BC$151:$CB$151,0)),0)+IFERROR(INDEX('Hoja de Trabajo para listado'!$DE$153:$DG$274,MATCH($A955,'Hoja de Trabajo para listado'!$DE$153:$DE$1048576,0),MATCH((CUADRO!K$5&amp;$E955),'Hoja de Trabajo para listado'!$DE$151:$DG$151,0)),0)+IFERROR(INDEX('Hoja de Trabajo para listado'!$CD$155:$DC$1048576,MATCH($A955,'Hoja de Trabajo para listado'!$CD$155:$CD$1048576,0),MATCH((CUADRO!K$5&amp;$E955),'Hoja de Trabajo para listado'!$CD$151:$DC$151,0)),0)</f>
        <v>0</v>
      </c>
      <c r="L955" s="314">
        <f ca="1">+IFERROR(INDEX('Hoja de Trabajo para listado'!$A$155:$Z$1048576,MATCH($A955,'Hoja de Trabajo para listado'!$A$155:$A$1048576,0),MATCH((CUADRO!L$5&amp;$E955),'Hoja de Trabajo para listado'!$A$151:$Z$151,0)),0)+IFERROR(INDEX('Hoja de Trabajo para listado'!$AB$155:$BA$1048576,MATCH($A955,'Hoja de Trabajo para listado'!$AB$155:$AB$1048576,0),MATCH((CUADRO!L$5&amp;$E955),'Hoja de Trabajo para listado'!$AB$151:$BA$151,0)),0)+IFERROR(INDEX('Hoja de Trabajo para listado'!$BC$155:$CB$1048576,MATCH($A955,'Hoja de Trabajo para listado'!$BC$155:$BC$1048576,0),MATCH((CUADRO!L$5&amp;$E955),'Hoja de Trabajo para listado'!$BC$151:$CB$151,0)),0)+IFERROR(INDEX('Hoja de Trabajo para listado'!$DE$153:$DG$274,MATCH($A955,'Hoja de Trabajo para listado'!$DE$153:$DE$1048576,0),MATCH((CUADRO!L$5&amp;$E955),'Hoja de Trabajo para listado'!$DE$151:$DG$151,0)),0)+IFERROR(INDEX('Hoja de Trabajo para listado'!$CD$155:$DC$1048576,MATCH($A955,'Hoja de Trabajo para listado'!$CD$155:$CD$1048576,0),MATCH((CUADRO!L$5&amp;$E955),'Hoja de Trabajo para listado'!$CD$151:$DC$151,0)),0)</f>
        <v>0</v>
      </c>
      <c r="M955" s="314">
        <f ca="1">+IFERROR(INDEX('Hoja de Trabajo para listado'!$A$155:$Z$1048576,MATCH($A955,'Hoja de Trabajo para listado'!$A$155:$A$1048576,0),MATCH((CUADRO!M$5&amp;$E955),'Hoja de Trabajo para listado'!$A$151:$Z$151,0)),0)+IFERROR(INDEX('Hoja de Trabajo para listado'!$AB$155:$BA$1048576,MATCH($A955,'Hoja de Trabajo para listado'!$AB$155:$AB$1048576,0),MATCH((CUADRO!M$5&amp;$E955),'Hoja de Trabajo para listado'!$AB$151:$BA$151,0)),0)+IFERROR(INDEX('Hoja de Trabajo para listado'!$BC$155:$CB$1048576,MATCH($A955,'Hoja de Trabajo para listado'!$BC$155:$BC$1048576,0),MATCH((CUADRO!M$5&amp;$E955),'Hoja de Trabajo para listado'!$BC$151:$CB$151,0)),0)+IFERROR(INDEX('Hoja de Trabajo para listado'!$DE$153:$DG$274,MATCH($A955,'Hoja de Trabajo para listado'!$DE$153:$DE$1048576,0),MATCH((CUADRO!M$5&amp;$E955),'Hoja de Trabajo para listado'!$DE$151:$DG$151,0)),0)+IFERROR(INDEX('Hoja de Trabajo para listado'!$CD$155:$DC$1048576,MATCH($A955,'Hoja de Trabajo para listado'!$CD$155:$CD$1048576,0),MATCH((CUADRO!M$5&amp;$E955),'Hoja de Trabajo para listado'!$CD$151:$DC$151,0)),0)</f>
        <v>0</v>
      </c>
      <c r="N955" s="314">
        <f ca="1">+IFERROR(INDEX('Hoja de Trabajo para listado'!$A$155:$Z$1048576,MATCH($A955,'Hoja de Trabajo para listado'!$A$155:$A$1048576,0),MATCH((CUADRO!N$5&amp;$E955),'Hoja de Trabajo para listado'!$A$151:$Z$151,0)),0)+IFERROR(INDEX('Hoja de Trabajo para listado'!$AB$155:$BA$1048576,MATCH($A955,'Hoja de Trabajo para listado'!$AB$155:$AB$1048576,0),MATCH((CUADRO!N$5&amp;$E955),'Hoja de Trabajo para listado'!$AB$151:$BA$151,0)),0)+IFERROR(INDEX('Hoja de Trabajo para listado'!$BC$155:$CB$1048576,MATCH($A955,'Hoja de Trabajo para listado'!$BC$155:$BC$1048576,0),MATCH((CUADRO!N$5&amp;$E955),'Hoja de Trabajo para listado'!$BC$151:$CB$151,0)),0)+IFERROR(INDEX('Hoja de Trabajo para listado'!$DE$153:$DG$274,MATCH($A955,'Hoja de Trabajo para listado'!$DE$153:$DE$1048576,0),MATCH((CUADRO!N$5&amp;$E955),'Hoja de Trabajo para listado'!$DE$151:$DG$151,0)),0)+IFERROR(INDEX('Hoja de Trabajo para listado'!$CD$155:$DC$1048576,MATCH($A955,'Hoja de Trabajo para listado'!$CD$155:$CD$1048576,0),MATCH((CUADRO!N$5&amp;$E955),'Hoja de Trabajo para listado'!$CD$151:$DC$151,0)),0)</f>
        <v>0</v>
      </c>
      <c r="O955" s="314">
        <f ca="1">+IFERROR(INDEX('Hoja de Trabajo para listado'!$A$155:$Z$1048576,MATCH($A955,'Hoja de Trabajo para listado'!$A$155:$A$1048576,0),MATCH((CUADRO!O$5&amp;$E955),'Hoja de Trabajo para listado'!$A$151:$Z$151,0)),0)+IFERROR(INDEX('Hoja de Trabajo para listado'!$AB$155:$BA$1048576,MATCH($A955,'Hoja de Trabajo para listado'!$AB$155:$AB$1048576,0),MATCH((CUADRO!O$5&amp;$E955),'Hoja de Trabajo para listado'!$AB$151:$BA$151,0)),0)+IFERROR(INDEX('Hoja de Trabajo para listado'!$BC$155:$CB$1048576,MATCH($A955,'Hoja de Trabajo para listado'!$BC$155:$BC$1048576,0),MATCH((CUADRO!O$5&amp;$E955),'Hoja de Trabajo para listado'!$BC$151:$CB$151,0)),0)+IFERROR(INDEX('Hoja de Trabajo para listado'!$DE$153:$DG$274,MATCH($A955,'Hoja de Trabajo para listado'!$DE$153:$DE$1048576,0),MATCH((CUADRO!O$5&amp;$E955),'Hoja de Trabajo para listado'!$DE$151:$DG$151,0)),0)+IFERROR(INDEX('Hoja de Trabajo para listado'!$CD$155:$DC$1048576,MATCH($A955,'Hoja de Trabajo para listado'!$CD$155:$CD$1048576,0),MATCH((CUADRO!O$5&amp;$E955),'Hoja de Trabajo para listado'!$CD$151:$DC$151,0)),0)</f>
        <v>0</v>
      </c>
      <c r="P955" s="314">
        <f ca="1">+IFERROR(INDEX('Hoja de Trabajo para listado'!$A$155:$Z$1048576,MATCH($A955,'Hoja de Trabajo para listado'!$A$155:$A$1048576,0),MATCH((CUADRO!P$5&amp;$E955),'Hoja de Trabajo para listado'!$A$151:$Z$151,0)),0)+IFERROR(INDEX('Hoja de Trabajo para listado'!$AB$155:$BA$1048576,MATCH($A955,'Hoja de Trabajo para listado'!$AB$155:$AB$1048576,0),MATCH((CUADRO!P$5&amp;$E955),'Hoja de Trabajo para listado'!$AB$151:$BA$151,0)),0)+IFERROR(INDEX('Hoja de Trabajo para listado'!$BC$155:$CB$1048576,MATCH($A955,'Hoja de Trabajo para listado'!$BC$155:$BC$1048576,0),MATCH((CUADRO!P$5&amp;$E955),'Hoja de Trabajo para listado'!$BC$151:$CB$151,0)),0)+IFERROR(INDEX('Hoja de Trabajo para listado'!$DE$153:$DG$274,MATCH($A955,'Hoja de Trabajo para listado'!$DE$153:$DE$1048576,0),MATCH((CUADRO!P$5&amp;$E955),'Hoja de Trabajo para listado'!$DE$151:$DG$151,0)),0)+IFERROR(INDEX('Hoja de Trabajo para listado'!$CD$155:$DC$1048576,MATCH($A955,'Hoja de Trabajo para listado'!$CD$155:$CD$1048576,0),MATCH((CUADRO!P$5&amp;$E955),'Hoja de Trabajo para listado'!$CD$151:$DC$151,0)),0)</f>
        <v>0</v>
      </c>
      <c r="Q955" s="314">
        <f ca="1">+IFERROR(INDEX('Hoja de Trabajo para listado'!$A$155:$Z$1048576,MATCH($A955,'Hoja de Trabajo para listado'!$A$155:$A$1048576,0),MATCH((CUADRO!Q$5&amp;$E955),'Hoja de Trabajo para listado'!$A$151:$Z$151,0)),0)+IFERROR(INDEX('Hoja de Trabajo para listado'!$AB$155:$BA$1048576,MATCH($A955,'Hoja de Trabajo para listado'!$AB$155:$AB$1048576,0),MATCH((CUADRO!Q$5&amp;$E955),'Hoja de Trabajo para listado'!$AB$151:$BA$151,0)),0)+IFERROR(INDEX('Hoja de Trabajo para listado'!$BC$155:$CB$1048576,MATCH($A955,'Hoja de Trabajo para listado'!$BC$155:$BC$1048576,0),MATCH((CUADRO!Q$5&amp;$E955),'Hoja de Trabajo para listado'!$BC$151:$CB$151,0)),0)+IFERROR(INDEX('Hoja de Trabajo para listado'!$DE$153:$DG$274,MATCH($A955,'Hoja de Trabajo para listado'!$DE$153:$DE$1048576,0),MATCH((CUADRO!Q$5&amp;$E955),'Hoja de Trabajo para listado'!$DE$151:$DG$151,0)),0)+IFERROR(INDEX('Hoja de Trabajo para listado'!$CD$155:$DC$1048576,MATCH($A955,'Hoja de Trabajo para listado'!$CD$155:$CD$1048576,0),MATCH((CUADRO!Q$5&amp;$E955),'Hoja de Trabajo para listado'!$CD$151:$DC$151,0)),0)</f>
        <v>0</v>
      </c>
      <c r="R955" s="316">
        <f t="shared" ca="1" si="28"/>
        <v>72.819999999999993</v>
      </c>
      <c r="S955" s="316">
        <f ca="1">+R954+R955</f>
        <v>72.819999999999993</v>
      </c>
      <c r="T955" s="314">
        <f ca="1">+S955</f>
        <v>72.819999999999993</v>
      </c>
      <c r="U955" s="348">
        <f t="shared" si="29"/>
        <v>2</v>
      </c>
      <c r="V955" s="319" t="str">
        <f>+VLOOKUP(A955,bd_lista!$A$3:$E$593,5,FALSE)</f>
        <v>Instituciones Descentralizadas</v>
      </c>
      <c r="W955" s="426"/>
    </row>
    <row r="956" spans="1:23" customFormat="1" ht="15" customHeight="1">
      <c r="A956" s="323">
        <v>153</v>
      </c>
      <c r="B956" s="427">
        <f>+A956</f>
        <v>153</v>
      </c>
      <c r="C956" s="318" t="str">
        <f>+VLOOKUP(A956,bd_lista!$A$3:$C$593,3,FALSE)</f>
        <v>Observatorio Plurinacional de la Calidad  Educativa</v>
      </c>
      <c r="D956" s="429" t="str">
        <f>+C956</f>
        <v>Observatorio Plurinacional de la Calidad  Educativa</v>
      </c>
      <c r="E956" s="339" t="s">
        <v>1418</v>
      </c>
      <c r="F956" s="314">
        <f ca="1">+IFERROR(INDEX('Hoja de Trabajo para listado'!$A$155:$Z$1048576,MATCH($A956,'Hoja de Trabajo para listado'!$A$155:$A$1048576,0),MATCH((CUADRO!F$5&amp;$E956),'Hoja de Trabajo para listado'!$A$151:$Z$151,0)),0)+IFERROR(INDEX('Hoja de Trabajo para listado'!$AB$155:$BA$1048576,MATCH($A956,'Hoja de Trabajo para listado'!$AB$155:$AB$1048576,0),MATCH((CUADRO!F$5&amp;$E956),'Hoja de Trabajo para listado'!$AB$151:$BA$151,0)),0)+IFERROR(INDEX('Hoja de Trabajo para listado'!$BC$155:$CB$1048576,MATCH($A956,'Hoja de Trabajo para listado'!$BC$155:$BC$1048576,0),MATCH((CUADRO!F$5&amp;$E956),'Hoja de Trabajo para listado'!$BC$151:$CB$151,0)),0)+IFERROR(INDEX('Hoja de Trabajo para listado'!$DE$153:$DG$274,MATCH($A956,'Hoja de Trabajo para listado'!$DE$153:$DE$1048576,0),MATCH((CUADRO!F$5&amp;$E956),'Hoja de Trabajo para listado'!$DE$151:$DG$151,0)),0)+IFERROR(INDEX('Hoja de Trabajo para listado'!$CD$155:$DC$1048576,MATCH($A956,'Hoja de Trabajo para listado'!$CD$155:$CD$1048576,0),MATCH((CUADRO!F$5&amp;$E956),'Hoja de Trabajo para listado'!$CD$151:$DC$151,0)),0)</f>
        <v>0</v>
      </c>
      <c r="G956" s="314">
        <f ca="1">+IFERROR(INDEX('Hoja de Trabajo para listado'!$A$155:$Z$1048576,MATCH($A956,'Hoja de Trabajo para listado'!$A$155:$A$1048576,0),MATCH((CUADRO!G$5&amp;$E956),'Hoja de Trabajo para listado'!$A$151:$Z$151,0)),0)+IFERROR(INDEX('Hoja de Trabajo para listado'!$AB$155:$BA$1048576,MATCH($A956,'Hoja de Trabajo para listado'!$AB$155:$AB$1048576,0),MATCH((CUADRO!G$5&amp;$E956),'Hoja de Trabajo para listado'!$AB$151:$BA$151,0)),0)+IFERROR(INDEX('Hoja de Trabajo para listado'!$BC$155:$CB$1048576,MATCH($A956,'Hoja de Trabajo para listado'!$BC$155:$BC$1048576,0),MATCH((CUADRO!G$5&amp;$E956),'Hoja de Trabajo para listado'!$BC$151:$CB$151,0)),0)+IFERROR(INDEX('Hoja de Trabajo para listado'!$DE$153:$DG$274,MATCH($A956,'Hoja de Trabajo para listado'!$DE$153:$DE$1048576,0),MATCH((CUADRO!G$5&amp;$E956),'Hoja de Trabajo para listado'!$DE$151:$DG$151,0)),0)+IFERROR(INDEX('Hoja de Trabajo para listado'!$CD$155:$DC$1048576,MATCH($A956,'Hoja de Trabajo para listado'!$CD$155:$CD$1048576,0),MATCH((CUADRO!G$5&amp;$E956),'Hoja de Trabajo para listado'!$CD$151:$DC$151,0)),0)</f>
        <v>0</v>
      </c>
      <c r="H956" s="314">
        <f ca="1">+IFERROR(INDEX('Hoja de Trabajo para listado'!$A$155:$Z$1048576,MATCH($A956,'Hoja de Trabajo para listado'!$A$155:$A$1048576,0),MATCH((CUADRO!H$5&amp;$E956),'Hoja de Trabajo para listado'!$A$151:$Z$151,0)),0)+IFERROR(INDEX('Hoja de Trabajo para listado'!$AB$155:$BA$1048576,MATCH($A956,'Hoja de Trabajo para listado'!$AB$155:$AB$1048576,0),MATCH((CUADRO!H$5&amp;$E956),'Hoja de Trabajo para listado'!$AB$151:$BA$151,0)),0)+IFERROR(INDEX('Hoja de Trabajo para listado'!$BC$155:$CB$1048576,MATCH($A956,'Hoja de Trabajo para listado'!$BC$155:$BC$1048576,0),MATCH((CUADRO!H$5&amp;$E956),'Hoja de Trabajo para listado'!$BC$151:$CB$151,0)),0)+IFERROR(INDEX('Hoja de Trabajo para listado'!$DE$153:$DG$274,MATCH($A956,'Hoja de Trabajo para listado'!$DE$153:$DE$1048576,0),MATCH((CUADRO!H$5&amp;$E956),'Hoja de Trabajo para listado'!$DE$151:$DG$151,0)),0)+IFERROR(INDEX('Hoja de Trabajo para listado'!$CD$155:$DC$1048576,MATCH($A956,'Hoja de Trabajo para listado'!$CD$155:$CD$1048576,0),MATCH((CUADRO!H$5&amp;$E956),'Hoja de Trabajo para listado'!$CD$151:$DC$151,0)),0)</f>
        <v>0</v>
      </c>
      <c r="I956" s="314">
        <f ca="1">+IFERROR(INDEX('Hoja de Trabajo para listado'!$A$155:$Z$1048576,MATCH($A956,'Hoja de Trabajo para listado'!$A$155:$A$1048576,0),MATCH((CUADRO!I$5&amp;$E956),'Hoja de Trabajo para listado'!$A$151:$Z$151,0)),0)+IFERROR(INDEX('Hoja de Trabajo para listado'!$AB$155:$BA$1048576,MATCH($A956,'Hoja de Trabajo para listado'!$AB$155:$AB$1048576,0),MATCH((CUADRO!I$5&amp;$E956),'Hoja de Trabajo para listado'!$AB$151:$BA$151,0)),0)+IFERROR(INDEX('Hoja de Trabajo para listado'!$BC$155:$CB$1048576,MATCH($A956,'Hoja de Trabajo para listado'!$BC$155:$BC$1048576,0),MATCH((CUADRO!I$5&amp;$E956),'Hoja de Trabajo para listado'!$BC$151:$CB$151,0)),0)+IFERROR(INDEX('Hoja de Trabajo para listado'!$DE$153:$DG$274,MATCH($A956,'Hoja de Trabajo para listado'!$DE$153:$DE$1048576,0),MATCH((CUADRO!I$5&amp;$E956),'Hoja de Trabajo para listado'!$DE$151:$DG$151,0)),0)+IFERROR(INDEX('Hoja de Trabajo para listado'!$CD$155:$DC$1048576,MATCH($A956,'Hoja de Trabajo para listado'!$CD$155:$CD$1048576,0),MATCH((CUADRO!I$5&amp;$E956),'Hoja de Trabajo para listado'!$CD$151:$DC$151,0)),0)</f>
        <v>0</v>
      </c>
      <c r="J956" s="314">
        <f ca="1">+IFERROR(INDEX('Hoja de Trabajo para listado'!$A$155:$Z$1048576,MATCH($A956,'Hoja de Trabajo para listado'!$A$155:$A$1048576,0),MATCH((CUADRO!J$5&amp;$E956),'Hoja de Trabajo para listado'!$A$151:$Z$151,0)),0)+IFERROR(INDEX('Hoja de Trabajo para listado'!$AB$155:$BA$1048576,MATCH($A956,'Hoja de Trabajo para listado'!$AB$155:$AB$1048576,0),MATCH((CUADRO!J$5&amp;$E956),'Hoja de Trabajo para listado'!$AB$151:$BA$151,0)),0)+IFERROR(INDEX('Hoja de Trabajo para listado'!$BC$155:$CB$1048576,MATCH($A956,'Hoja de Trabajo para listado'!$BC$155:$BC$1048576,0),MATCH((CUADRO!J$5&amp;$E956),'Hoja de Trabajo para listado'!$BC$151:$CB$151,0)),0)+IFERROR(INDEX('Hoja de Trabajo para listado'!$DE$153:$DG$274,MATCH($A956,'Hoja de Trabajo para listado'!$DE$153:$DE$1048576,0),MATCH((CUADRO!J$5&amp;$E956),'Hoja de Trabajo para listado'!$DE$151:$DG$151,0)),0)+IFERROR(INDEX('Hoja de Trabajo para listado'!$CD$155:$DC$1048576,MATCH($A956,'Hoja de Trabajo para listado'!$CD$155:$CD$1048576,0),MATCH((CUADRO!J$5&amp;$E956),'Hoja de Trabajo para listado'!$CD$151:$DC$151,0)),0)</f>
        <v>0</v>
      </c>
      <c r="K956" s="314">
        <f ca="1">+IFERROR(INDEX('Hoja de Trabajo para listado'!$A$155:$Z$1048576,MATCH($A956,'Hoja de Trabajo para listado'!$A$155:$A$1048576,0),MATCH((CUADRO!K$5&amp;$E956),'Hoja de Trabajo para listado'!$A$151:$Z$151,0)),0)+IFERROR(INDEX('Hoja de Trabajo para listado'!$AB$155:$BA$1048576,MATCH($A956,'Hoja de Trabajo para listado'!$AB$155:$AB$1048576,0),MATCH((CUADRO!K$5&amp;$E956),'Hoja de Trabajo para listado'!$AB$151:$BA$151,0)),0)+IFERROR(INDEX('Hoja de Trabajo para listado'!$BC$155:$CB$1048576,MATCH($A956,'Hoja de Trabajo para listado'!$BC$155:$BC$1048576,0),MATCH((CUADRO!K$5&amp;$E956),'Hoja de Trabajo para listado'!$BC$151:$CB$151,0)),0)+IFERROR(INDEX('Hoja de Trabajo para listado'!$DE$153:$DG$274,MATCH($A956,'Hoja de Trabajo para listado'!$DE$153:$DE$1048576,0),MATCH((CUADRO!K$5&amp;$E956),'Hoja de Trabajo para listado'!$DE$151:$DG$151,0)),0)+IFERROR(INDEX('Hoja de Trabajo para listado'!$CD$155:$DC$1048576,MATCH($A956,'Hoja de Trabajo para listado'!$CD$155:$CD$1048576,0),MATCH((CUADRO!K$5&amp;$E956),'Hoja de Trabajo para listado'!$CD$151:$DC$151,0)),0)</f>
        <v>0</v>
      </c>
      <c r="L956" s="314">
        <f ca="1">+IFERROR(INDEX('Hoja de Trabajo para listado'!$A$155:$Z$1048576,MATCH($A956,'Hoja de Trabajo para listado'!$A$155:$A$1048576,0),MATCH((CUADRO!L$5&amp;$E956),'Hoja de Trabajo para listado'!$A$151:$Z$151,0)),0)+IFERROR(INDEX('Hoja de Trabajo para listado'!$AB$155:$BA$1048576,MATCH($A956,'Hoja de Trabajo para listado'!$AB$155:$AB$1048576,0),MATCH((CUADRO!L$5&amp;$E956),'Hoja de Trabajo para listado'!$AB$151:$BA$151,0)),0)+IFERROR(INDEX('Hoja de Trabajo para listado'!$BC$155:$CB$1048576,MATCH($A956,'Hoja de Trabajo para listado'!$BC$155:$BC$1048576,0),MATCH((CUADRO!L$5&amp;$E956),'Hoja de Trabajo para listado'!$BC$151:$CB$151,0)),0)+IFERROR(INDEX('Hoja de Trabajo para listado'!$DE$153:$DG$274,MATCH($A956,'Hoja de Trabajo para listado'!$DE$153:$DE$1048576,0),MATCH((CUADRO!L$5&amp;$E956),'Hoja de Trabajo para listado'!$DE$151:$DG$151,0)),0)+IFERROR(INDEX('Hoja de Trabajo para listado'!$CD$155:$DC$1048576,MATCH($A956,'Hoja de Trabajo para listado'!$CD$155:$CD$1048576,0),MATCH((CUADRO!L$5&amp;$E956),'Hoja de Trabajo para listado'!$CD$151:$DC$151,0)),0)</f>
        <v>0</v>
      </c>
      <c r="M956" s="314">
        <f ca="1">+IFERROR(INDEX('Hoja de Trabajo para listado'!$A$155:$Z$1048576,MATCH($A956,'Hoja de Trabajo para listado'!$A$155:$A$1048576,0),MATCH((CUADRO!M$5&amp;$E956),'Hoja de Trabajo para listado'!$A$151:$Z$151,0)),0)+IFERROR(INDEX('Hoja de Trabajo para listado'!$AB$155:$BA$1048576,MATCH($A956,'Hoja de Trabajo para listado'!$AB$155:$AB$1048576,0),MATCH((CUADRO!M$5&amp;$E956),'Hoja de Trabajo para listado'!$AB$151:$BA$151,0)),0)+IFERROR(INDEX('Hoja de Trabajo para listado'!$BC$155:$CB$1048576,MATCH($A956,'Hoja de Trabajo para listado'!$BC$155:$BC$1048576,0),MATCH((CUADRO!M$5&amp;$E956),'Hoja de Trabajo para listado'!$BC$151:$CB$151,0)),0)+IFERROR(INDEX('Hoja de Trabajo para listado'!$DE$153:$DG$274,MATCH($A956,'Hoja de Trabajo para listado'!$DE$153:$DE$1048576,0),MATCH((CUADRO!M$5&amp;$E956),'Hoja de Trabajo para listado'!$DE$151:$DG$151,0)),0)+IFERROR(INDEX('Hoja de Trabajo para listado'!$CD$155:$DC$1048576,MATCH($A956,'Hoja de Trabajo para listado'!$CD$155:$CD$1048576,0),MATCH((CUADRO!M$5&amp;$E956),'Hoja de Trabajo para listado'!$CD$151:$DC$151,0)),0)</f>
        <v>0</v>
      </c>
      <c r="N956" s="314">
        <f ca="1">+IFERROR(INDEX('Hoja de Trabajo para listado'!$A$155:$Z$1048576,MATCH($A956,'Hoja de Trabajo para listado'!$A$155:$A$1048576,0),MATCH((CUADRO!N$5&amp;$E956),'Hoja de Trabajo para listado'!$A$151:$Z$151,0)),0)+IFERROR(INDEX('Hoja de Trabajo para listado'!$AB$155:$BA$1048576,MATCH($A956,'Hoja de Trabajo para listado'!$AB$155:$AB$1048576,0),MATCH((CUADRO!N$5&amp;$E956),'Hoja de Trabajo para listado'!$AB$151:$BA$151,0)),0)+IFERROR(INDEX('Hoja de Trabajo para listado'!$BC$155:$CB$1048576,MATCH($A956,'Hoja de Trabajo para listado'!$BC$155:$BC$1048576,0),MATCH((CUADRO!N$5&amp;$E956),'Hoja de Trabajo para listado'!$BC$151:$CB$151,0)),0)+IFERROR(INDEX('Hoja de Trabajo para listado'!$DE$153:$DG$274,MATCH($A956,'Hoja de Trabajo para listado'!$DE$153:$DE$1048576,0),MATCH((CUADRO!N$5&amp;$E956),'Hoja de Trabajo para listado'!$DE$151:$DG$151,0)),0)+IFERROR(INDEX('Hoja de Trabajo para listado'!$CD$155:$DC$1048576,MATCH($A956,'Hoja de Trabajo para listado'!$CD$155:$CD$1048576,0),MATCH((CUADRO!N$5&amp;$E956),'Hoja de Trabajo para listado'!$CD$151:$DC$151,0)),0)</f>
        <v>0</v>
      </c>
      <c r="O956" s="314">
        <f ca="1">+IFERROR(INDEX('Hoja de Trabajo para listado'!$A$155:$Z$1048576,MATCH($A956,'Hoja de Trabajo para listado'!$A$155:$A$1048576,0),MATCH((CUADRO!O$5&amp;$E956),'Hoja de Trabajo para listado'!$A$151:$Z$151,0)),0)+IFERROR(INDEX('Hoja de Trabajo para listado'!$AB$155:$BA$1048576,MATCH($A956,'Hoja de Trabajo para listado'!$AB$155:$AB$1048576,0),MATCH((CUADRO!O$5&amp;$E956),'Hoja de Trabajo para listado'!$AB$151:$BA$151,0)),0)+IFERROR(INDEX('Hoja de Trabajo para listado'!$BC$155:$CB$1048576,MATCH($A956,'Hoja de Trabajo para listado'!$BC$155:$BC$1048576,0),MATCH((CUADRO!O$5&amp;$E956),'Hoja de Trabajo para listado'!$BC$151:$CB$151,0)),0)+IFERROR(INDEX('Hoja de Trabajo para listado'!$DE$153:$DG$274,MATCH($A956,'Hoja de Trabajo para listado'!$DE$153:$DE$1048576,0),MATCH((CUADRO!O$5&amp;$E956),'Hoja de Trabajo para listado'!$DE$151:$DG$151,0)),0)+IFERROR(INDEX('Hoja de Trabajo para listado'!$CD$155:$DC$1048576,MATCH($A956,'Hoja de Trabajo para listado'!$CD$155:$CD$1048576,0),MATCH((CUADRO!O$5&amp;$E956),'Hoja de Trabajo para listado'!$CD$151:$DC$151,0)),0)</f>
        <v>0</v>
      </c>
      <c r="P956" s="314">
        <f ca="1">+IFERROR(INDEX('Hoja de Trabajo para listado'!$A$155:$Z$1048576,MATCH($A956,'Hoja de Trabajo para listado'!$A$155:$A$1048576,0),MATCH((CUADRO!P$5&amp;$E956),'Hoja de Trabajo para listado'!$A$151:$Z$151,0)),0)+IFERROR(INDEX('Hoja de Trabajo para listado'!$AB$155:$BA$1048576,MATCH($A956,'Hoja de Trabajo para listado'!$AB$155:$AB$1048576,0),MATCH((CUADRO!P$5&amp;$E956),'Hoja de Trabajo para listado'!$AB$151:$BA$151,0)),0)+IFERROR(INDEX('Hoja de Trabajo para listado'!$BC$155:$CB$1048576,MATCH($A956,'Hoja de Trabajo para listado'!$BC$155:$BC$1048576,0),MATCH((CUADRO!P$5&amp;$E956),'Hoja de Trabajo para listado'!$BC$151:$CB$151,0)),0)+IFERROR(INDEX('Hoja de Trabajo para listado'!$DE$153:$DG$274,MATCH($A956,'Hoja de Trabajo para listado'!$DE$153:$DE$1048576,0),MATCH((CUADRO!P$5&amp;$E956),'Hoja de Trabajo para listado'!$DE$151:$DG$151,0)),0)+IFERROR(INDEX('Hoja de Trabajo para listado'!$CD$155:$DC$1048576,MATCH($A956,'Hoja de Trabajo para listado'!$CD$155:$CD$1048576,0),MATCH((CUADRO!P$5&amp;$E956),'Hoja de Trabajo para listado'!$CD$151:$DC$151,0)),0)</f>
        <v>0</v>
      </c>
      <c r="Q956" s="314">
        <f ca="1">+IFERROR(INDEX('Hoja de Trabajo para listado'!$A$155:$Z$1048576,MATCH($A956,'Hoja de Trabajo para listado'!$A$155:$A$1048576,0),MATCH((CUADRO!Q$5&amp;$E956),'Hoja de Trabajo para listado'!$A$151:$Z$151,0)),0)+IFERROR(INDEX('Hoja de Trabajo para listado'!$AB$155:$BA$1048576,MATCH($A956,'Hoja de Trabajo para listado'!$AB$155:$AB$1048576,0),MATCH((CUADRO!Q$5&amp;$E956),'Hoja de Trabajo para listado'!$AB$151:$BA$151,0)),0)+IFERROR(INDEX('Hoja de Trabajo para listado'!$BC$155:$CB$1048576,MATCH($A956,'Hoja de Trabajo para listado'!$BC$155:$BC$1048576,0),MATCH((CUADRO!Q$5&amp;$E956),'Hoja de Trabajo para listado'!$BC$151:$CB$151,0)),0)+IFERROR(INDEX('Hoja de Trabajo para listado'!$DE$153:$DG$274,MATCH($A956,'Hoja de Trabajo para listado'!$DE$153:$DE$1048576,0),MATCH((CUADRO!Q$5&amp;$E956),'Hoja de Trabajo para listado'!$DE$151:$DG$151,0)),0)+IFERROR(INDEX('Hoja de Trabajo para listado'!$CD$155:$DC$1048576,MATCH($A956,'Hoja de Trabajo para listado'!$CD$155:$CD$1048576,0),MATCH((CUADRO!Q$5&amp;$E956),'Hoja de Trabajo para listado'!$CD$151:$DC$151,0)),0)</f>
        <v>0</v>
      </c>
      <c r="R956" s="314">
        <f t="shared" ca="1" si="28"/>
        <v>0</v>
      </c>
      <c r="S956" s="314"/>
      <c r="T956" s="314">
        <f ca="1">+T957</f>
        <v>60.35</v>
      </c>
      <c r="U956" s="313">
        <f t="shared" si="29"/>
        <v>1</v>
      </c>
      <c r="V956" s="319" t="str">
        <f>+VLOOKUP(A956,bd_lista!$A$3:$E$593,5,FALSE)</f>
        <v>Instituciones Descentralizadas</v>
      </c>
      <c r="W956" s="425" t="str">
        <f>+V956</f>
        <v>Instituciones Descentralizadas</v>
      </c>
    </row>
    <row r="957" spans="1:23" customFormat="1">
      <c r="A957" s="323">
        <v>153</v>
      </c>
      <c r="B957" s="428"/>
      <c r="C957" s="339" t="str">
        <f>+VLOOKUP(A957,bd_lista!$A$3:$C$593,3,FALSE)</f>
        <v>Observatorio Plurinacional de la Calidad  Educativa</v>
      </c>
      <c r="D957" s="430"/>
      <c r="E957" s="319" t="s">
        <v>1419</v>
      </c>
      <c r="F957" s="316">
        <f ca="1">+IFERROR(INDEX('Hoja de Trabajo para listado'!$A$155:$Z$1048576,MATCH($A957,'Hoja de Trabajo para listado'!$A$155:$A$1048576,0),MATCH((CUADRO!F$5&amp;$E957),'Hoja de Trabajo para listado'!$A$151:$Z$151,0)),0)+IFERROR(INDEX('Hoja de Trabajo para listado'!$AB$155:$BA$1048576,MATCH($A957,'Hoja de Trabajo para listado'!$AB$155:$AB$1048576,0),MATCH((CUADRO!F$5&amp;$E957),'Hoja de Trabajo para listado'!$AB$151:$BA$151,0)),0)+IFERROR(INDEX('Hoja de Trabajo para listado'!$BC$155:$CB$1048576,MATCH($A957,'Hoja de Trabajo para listado'!$BC$155:$BC$1048576,0),MATCH((CUADRO!F$5&amp;$E957),'Hoja de Trabajo para listado'!$BC$151:$CB$151,0)),0)+IFERROR(INDEX('Hoja de Trabajo para listado'!$DE$153:$DG$274,MATCH($A957,'Hoja de Trabajo para listado'!$DE$153:$DE$1048576,0),MATCH((CUADRO!F$5&amp;$E957),'Hoja de Trabajo para listado'!$DE$151:$DG$151,0)),0)+IFERROR(INDEX('Hoja de Trabajo para listado'!$CD$155:$DC$1048576,MATCH($A957,'Hoja de Trabajo para listado'!$CD$155:$CD$1048576,0),MATCH((CUADRO!F$5&amp;$E957),'Hoja de Trabajo para listado'!$CD$151:$DC$151,0)),0)</f>
        <v>18</v>
      </c>
      <c r="G957" s="316">
        <f ca="1">+IFERROR(INDEX('Hoja de Trabajo para listado'!$A$155:$Z$1048576,MATCH($A957,'Hoja de Trabajo para listado'!$A$155:$A$1048576,0),MATCH((CUADRO!G$5&amp;$E957),'Hoja de Trabajo para listado'!$A$151:$Z$151,0)),0)+IFERROR(INDEX('Hoja de Trabajo para listado'!$AB$155:$BA$1048576,MATCH($A957,'Hoja de Trabajo para listado'!$AB$155:$AB$1048576,0),MATCH((CUADRO!G$5&amp;$E957),'Hoja de Trabajo para listado'!$AB$151:$BA$151,0)),0)+IFERROR(INDEX('Hoja de Trabajo para listado'!$BC$155:$CB$1048576,MATCH($A957,'Hoja de Trabajo para listado'!$BC$155:$BC$1048576,0),MATCH((CUADRO!G$5&amp;$E957),'Hoja de Trabajo para listado'!$BC$151:$CB$151,0)),0)+IFERROR(INDEX('Hoja de Trabajo para listado'!$DE$153:$DG$274,MATCH($A957,'Hoja de Trabajo para listado'!$DE$153:$DE$1048576,0),MATCH((CUADRO!G$5&amp;$E957),'Hoja de Trabajo para listado'!$DE$151:$DG$151,0)),0)+IFERROR(INDEX('Hoja de Trabajo para listado'!$CD$155:$DC$1048576,MATCH($A957,'Hoja de Trabajo para listado'!$CD$155:$CD$1048576,0),MATCH((CUADRO!G$5&amp;$E957),'Hoja de Trabajo para listado'!$CD$151:$DC$151,0)),0)</f>
        <v>42.35</v>
      </c>
      <c r="H957" s="316">
        <f ca="1">+IFERROR(INDEX('Hoja de Trabajo para listado'!$A$155:$Z$1048576,MATCH($A957,'Hoja de Trabajo para listado'!$A$155:$A$1048576,0),MATCH((CUADRO!H$5&amp;$E957),'Hoja de Trabajo para listado'!$A$151:$Z$151,0)),0)+IFERROR(INDEX('Hoja de Trabajo para listado'!$AB$155:$BA$1048576,MATCH($A957,'Hoja de Trabajo para listado'!$AB$155:$AB$1048576,0),MATCH((CUADRO!H$5&amp;$E957),'Hoja de Trabajo para listado'!$AB$151:$BA$151,0)),0)+IFERROR(INDEX('Hoja de Trabajo para listado'!$BC$155:$CB$1048576,MATCH($A957,'Hoja de Trabajo para listado'!$BC$155:$BC$1048576,0),MATCH((CUADRO!H$5&amp;$E957),'Hoja de Trabajo para listado'!$BC$151:$CB$151,0)),0)+IFERROR(INDEX('Hoja de Trabajo para listado'!$DE$153:$DG$274,MATCH($A957,'Hoja de Trabajo para listado'!$DE$153:$DE$1048576,0),MATCH((CUADRO!H$5&amp;$E957),'Hoja de Trabajo para listado'!$DE$151:$DG$151,0)),0)+IFERROR(INDEX('Hoja de Trabajo para listado'!$CD$155:$DC$1048576,MATCH($A957,'Hoja de Trabajo para listado'!$CD$155:$CD$1048576,0),MATCH((CUADRO!H$5&amp;$E957),'Hoja de Trabajo para listado'!$CD$151:$DC$151,0)),0)</f>
        <v>0</v>
      </c>
      <c r="I957" s="316">
        <f ca="1">+IFERROR(INDEX('Hoja de Trabajo para listado'!$A$155:$Z$1048576,MATCH($A957,'Hoja de Trabajo para listado'!$A$155:$A$1048576,0),MATCH((CUADRO!I$5&amp;$E957),'Hoja de Trabajo para listado'!$A$151:$Z$151,0)),0)+IFERROR(INDEX('Hoja de Trabajo para listado'!$AB$155:$BA$1048576,MATCH($A957,'Hoja de Trabajo para listado'!$AB$155:$AB$1048576,0),MATCH((CUADRO!I$5&amp;$E957),'Hoja de Trabajo para listado'!$AB$151:$BA$151,0)),0)+IFERROR(INDEX('Hoja de Trabajo para listado'!$BC$155:$CB$1048576,MATCH($A957,'Hoja de Trabajo para listado'!$BC$155:$BC$1048576,0),MATCH((CUADRO!I$5&amp;$E957),'Hoja de Trabajo para listado'!$BC$151:$CB$151,0)),0)+IFERROR(INDEX('Hoja de Trabajo para listado'!$DE$153:$DG$274,MATCH($A957,'Hoja de Trabajo para listado'!$DE$153:$DE$1048576,0),MATCH((CUADRO!I$5&amp;$E957),'Hoja de Trabajo para listado'!$DE$151:$DG$151,0)),0)+IFERROR(INDEX('Hoja de Trabajo para listado'!$CD$155:$DC$1048576,MATCH($A957,'Hoja de Trabajo para listado'!$CD$155:$CD$1048576,0),MATCH((CUADRO!I$5&amp;$E957),'Hoja de Trabajo para listado'!$CD$151:$DC$151,0)),0)</f>
        <v>0</v>
      </c>
      <c r="J957" s="316">
        <f ca="1">+IFERROR(INDEX('Hoja de Trabajo para listado'!$A$155:$Z$1048576,MATCH($A957,'Hoja de Trabajo para listado'!$A$155:$A$1048576,0),MATCH((CUADRO!J$5&amp;$E957),'Hoja de Trabajo para listado'!$A$151:$Z$151,0)),0)+IFERROR(INDEX('Hoja de Trabajo para listado'!$AB$155:$BA$1048576,MATCH($A957,'Hoja de Trabajo para listado'!$AB$155:$AB$1048576,0),MATCH((CUADRO!J$5&amp;$E957),'Hoja de Trabajo para listado'!$AB$151:$BA$151,0)),0)+IFERROR(INDEX('Hoja de Trabajo para listado'!$BC$155:$CB$1048576,MATCH($A957,'Hoja de Trabajo para listado'!$BC$155:$BC$1048576,0),MATCH((CUADRO!J$5&amp;$E957),'Hoja de Trabajo para listado'!$BC$151:$CB$151,0)),0)+IFERROR(INDEX('Hoja de Trabajo para listado'!$DE$153:$DG$274,MATCH($A957,'Hoja de Trabajo para listado'!$DE$153:$DE$1048576,0),MATCH((CUADRO!J$5&amp;$E957),'Hoja de Trabajo para listado'!$DE$151:$DG$151,0)),0)+IFERROR(INDEX('Hoja de Trabajo para listado'!$CD$155:$DC$1048576,MATCH($A957,'Hoja de Trabajo para listado'!$CD$155:$CD$1048576,0),MATCH((CUADRO!J$5&amp;$E957),'Hoja de Trabajo para listado'!$CD$151:$DC$151,0)),0)</f>
        <v>0</v>
      </c>
      <c r="K957" s="314">
        <f ca="1">+IFERROR(INDEX('Hoja de Trabajo para listado'!$A$155:$Z$1048576,MATCH($A957,'Hoja de Trabajo para listado'!$A$155:$A$1048576,0),MATCH((CUADRO!K$5&amp;$E957),'Hoja de Trabajo para listado'!$A$151:$Z$151,0)),0)+IFERROR(INDEX('Hoja de Trabajo para listado'!$AB$155:$BA$1048576,MATCH($A957,'Hoja de Trabajo para listado'!$AB$155:$AB$1048576,0),MATCH((CUADRO!K$5&amp;$E957),'Hoja de Trabajo para listado'!$AB$151:$BA$151,0)),0)+IFERROR(INDEX('Hoja de Trabajo para listado'!$BC$155:$CB$1048576,MATCH($A957,'Hoja de Trabajo para listado'!$BC$155:$BC$1048576,0),MATCH((CUADRO!K$5&amp;$E957),'Hoja de Trabajo para listado'!$BC$151:$CB$151,0)),0)+IFERROR(INDEX('Hoja de Trabajo para listado'!$DE$153:$DG$274,MATCH($A957,'Hoja de Trabajo para listado'!$DE$153:$DE$1048576,0),MATCH((CUADRO!K$5&amp;$E957),'Hoja de Trabajo para listado'!$DE$151:$DG$151,0)),0)+IFERROR(INDEX('Hoja de Trabajo para listado'!$CD$155:$DC$1048576,MATCH($A957,'Hoja de Trabajo para listado'!$CD$155:$CD$1048576,0),MATCH((CUADRO!K$5&amp;$E957),'Hoja de Trabajo para listado'!$CD$151:$DC$151,0)),0)</f>
        <v>0</v>
      </c>
      <c r="L957" s="314">
        <f ca="1">+IFERROR(INDEX('Hoja de Trabajo para listado'!$A$155:$Z$1048576,MATCH($A957,'Hoja de Trabajo para listado'!$A$155:$A$1048576,0),MATCH((CUADRO!L$5&amp;$E957),'Hoja de Trabajo para listado'!$A$151:$Z$151,0)),0)+IFERROR(INDEX('Hoja de Trabajo para listado'!$AB$155:$BA$1048576,MATCH($A957,'Hoja de Trabajo para listado'!$AB$155:$AB$1048576,0),MATCH((CUADRO!L$5&amp;$E957),'Hoja de Trabajo para listado'!$AB$151:$BA$151,0)),0)+IFERROR(INDEX('Hoja de Trabajo para listado'!$BC$155:$CB$1048576,MATCH($A957,'Hoja de Trabajo para listado'!$BC$155:$BC$1048576,0),MATCH((CUADRO!L$5&amp;$E957),'Hoja de Trabajo para listado'!$BC$151:$CB$151,0)),0)+IFERROR(INDEX('Hoja de Trabajo para listado'!$DE$153:$DG$274,MATCH($A957,'Hoja de Trabajo para listado'!$DE$153:$DE$1048576,0),MATCH((CUADRO!L$5&amp;$E957),'Hoja de Trabajo para listado'!$DE$151:$DG$151,0)),0)+IFERROR(INDEX('Hoja de Trabajo para listado'!$CD$155:$DC$1048576,MATCH($A957,'Hoja de Trabajo para listado'!$CD$155:$CD$1048576,0),MATCH((CUADRO!L$5&amp;$E957),'Hoja de Trabajo para listado'!$CD$151:$DC$151,0)),0)</f>
        <v>0</v>
      </c>
      <c r="M957" s="314">
        <f ca="1">+IFERROR(INDEX('Hoja de Trabajo para listado'!$A$155:$Z$1048576,MATCH($A957,'Hoja de Trabajo para listado'!$A$155:$A$1048576,0),MATCH((CUADRO!M$5&amp;$E957),'Hoja de Trabajo para listado'!$A$151:$Z$151,0)),0)+IFERROR(INDEX('Hoja de Trabajo para listado'!$AB$155:$BA$1048576,MATCH($A957,'Hoja de Trabajo para listado'!$AB$155:$AB$1048576,0),MATCH((CUADRO!M$5&amp;$E957),'Hoja de Trabajo para listado'!$AB$151:$BA$151,0)),0)+IFERROR(INDEX('Hoja de Trabajo para listado'!$BC$155:$CB$1048576,MATCH($A957,'Hoja de Trabajo para listado'!$BC$155:$BC$1048576,0),MATCH((CUADRO!M$5&amp;$E957),'Hoja de Trabajo para listado'!$BC$151:$CB$151,0)),0)+IFERROR(INDEX('Hoja de Trabajo para listado'!$DE$153:$DG$274,MATCH($A957,'Hoja de Trabajo para listado'!$DE$153:$DE$1048576,0),MATCH((CUADRO!M$5&amp;$E957),'Hoja de Trabajo para listado'!$DE$151:$DG$151,0)),0)+IFERROR(INDEX('Hoja de Trabajo para listado'!$CD$155:$DC$1048576,MATCH($A957,'Hoja de Trabajo para listado'!$CD$155:$CD$1048576,0),MATCH((CUADRO!M$5&amp;$E957),'Hoja de Trabajo para listado'!$CD$151:$DC$151,0)),0)</f>
        <v>0</v>
      </c>
      <c r="N957" s="314">
        <f ca="1">+IFERROR(INDEX('Hoja de Trabajo para listado'!$A$155:$Z$1048576,MATCH($A957,'Hoja de Trabajo para listado'!$A$155:$A$1048576,0),MATCH((CUADRO!N$5&amp;$E957),'Hoja de Trabajo para listado'!$A$151:$Z$151,0)),0)+IFERROR(INDEX('Hoja de Trabajo para listado'!$AB$155:$BA$1048576,MATCH($A957,'Hoja de Trabajo para listado'!$AB$155:$AB$1048576,0),MATCH((CUADRO!N$5&amp;$E957),'Hoja de Trabajo para listado'!$AB$151:$BA$151,0)),0)+IFERROR(INDEX('Hoja de Trabajo para listado'!$BC$155:$CB$1048576,MATCH($A957,'Hoja de Trabajo para listado'!$BC$155:$BC$1048576,0),MATCH((CUADRO!N$5&amp;$E957),'Hoja de Trabajo para listado'!$BC$151:$CB$151,0)),0)+IFERROR(INDEX('Hoja de Trabajo para listado'!$DE$153:$DG$274,MATCH($A957,'Hoja de Trabajo para listado'!$DE$153:$DE$1048576,0),MATCH((CUADRO!N$5&amp;$E957),'Hoja de Trabajo para listado'!$DE$151:$DG$151,0)),0)+IFERROR(INDEX('Hoja de Trabajo para listado'!$CD$155:$DC$1048576,MATCH($A957,'Hoja de Trabajo para listado'!$CD$155:$CD$1048576,0),MATCH((CUADRO!N$5&amp;$E957),'Hoja de Trabajo para listado'!$CD$151:$DC$151,0)),0)</f>
        <v>0</v>
      </c>
      <c r="O957" s="314">
        <f ca="1">+IFERROR(INDEX('Hoja de Trabajo para listado'!$A$155:$Z$1048576,MATCH($A957,'Hoja de Trabajo para listado'!$A$155:$A$1048576,0),MATCH((CUADRO!O$5&amp;$E957),'Hoja de Trabajo para listado'!$A$151:$Z$151,0)),0)+IFERROR(INDEX('Hoja de Trabajo para listado'!$AB$155:$BA$1048576,MATCH($A957,'Hoja de Trabajo para listado'!$AB$155:$AB$1048576,0),MATCH((CUADRO!O$5&amp;$E957),'Hoja de Trabajo para listado'!$AB$151:$BA$151,0)),0)+IFERROR(INDEX('Hoja de Trabajo para listado'!$BC$155:$CB$1048576,MATCH($A957,'Hoja de Trabajo para listado'!$BC$155:$BC$1048576,0),MATCH((CUADRO!O$5&amp;$E957),'Hoja de Trabajo para listado'!$BC$151:$CB$151,0)),0)+IFERROR(INDEX('Hoja de Trabajo para listado'!$DE$153:$DG$274,MATCH($A957,'Hoja de Trabajo para listado'!$DE$153:$DE$1048576,0),MATCH((CUADRO!O$5&amp;$E957),'Hoja de Trabajo para listado'!$DE$151:$DG$151,0)),0)+IFERROR(INDEX('Hoja de Trabajo para listado'!$CD$155:$DC$1048576,MATCH($A957,'Hoja de Trabajo para listado'!$CD$155:$CD$1048576,0),MATCH((CUADRO!O$5&amp;$E957),'Hoja de Trabajo para listado'!$CD$151:$DC$151,0)),0)</f>
        <v>0</v>
      </c>
      <c r="P957" s="314">
        <f ca="1">+IFERROR(INDEX('Hoja de Trabajo para listado'!$A$155:$Z$1048576,MATCH($A957,'Hoja de Trabajo para listado'!$A$155:$A$1048576,0),MATCH((CUADRO!P$5&amp;$E957),'Hoja de Trabajo para listado'!$A$151:$Z$151,0)),0)+IFERROR(INDEX('Hoja de Trabajo para listado'!$AB$155:$BA$1048576,MATCH($A957,'Hoja de Trabajo para listado'!$AB$155:$AB$1048576,0),MATCH((CUADRO!P$5&amp;$E957),'Hoja de Trabajo para listado'!$AB$151:$BA$151,0)),0)+IFERROR(INDEX('Hoja de Trabajo para listado'!$BC$155:$CB$1048576,MATCH($A957,'Hoja de Trabajo para listado'!$BC$155:$BC$1048576,0),MATCH((CUADRO!P$5&amp;$E957),'Hoja de Trabajo para listado'!$BC$151:$CB$151,0)),0)+IFERROR(INDEX('Hoja de Trabajo para listado'!$DE$153:$DG$274,MATCH($A957,'Hoja de Trabajo para listado'!$DE$153:$DE$1048576,0),MATCH((CUADRO!P$5&amp;$E957),'Hoja de Trabajo para listado'!$DE$151:$DG$151,0)),0)+IFERROR(INDEX('Hoja de Trabajo para listado'!$CD$155:$DC$1048576,MATCH($A957,'Hoja de Trabajo para listado'!$CD$155:$CD$1048576,0),MATCH((CUADRO!P$5&amp;$E957),'Hoja de Trabajo para listado'!$CD$151:$DC$151,0)),0)</f>
        <v>0</v>
      </c>
      <c r="Q957" s="314">
        <f ca="1">+IFERROR(INDEX('Hoja de Trabajo para listado'!$A$155:$Z$1048576,MATCH($A957,'Hoja de Trabajo para listado'!$A$155:$A$1048576,0),MATCH((CUADRO!Q$5&amp;$E957),'Hoja de Trabajo para listado'!$A$151:$Z$151,0)),0)+IFERROR(INDEX('Hoja de Trabajo para listado'!$AB$155:$BA$1048576,MATCH($A957,'Hoja de Trabajo para listado'!$AB$155:$AB$1048576,0),MATCH((CUADRO!Q$5&amp;$E957),'Hoja de Trabajo para listado'!$AB$151:$BA$151,0)),0)+IFERROR(INDEX('Hoja de Trabajo para listado'!$BC$155:$CB$1048576,MATCH($A957,'Hoja de Trabajo para listado'!$BC$155:$BC$1048576,0),MATCH((CUADRO!Q$5&amp;$E957),'Hoja de Trabajo para listado'!$BC$151:$CB$151,0)),0)+IFERROR(INDEX('Hoja de Trabajo para listado'!$DE$153:$DG$274,MATCH($A957,'Hoja de Trabajo para listado'!$DE$153:$DE$1048576,0),MATCH((CUADRO!Q$5&amp;$E957),'Hoja de Trabajo para listado'!$DE$151:$DG$151,0)),0)+IFERROR(INDEX('Hoja de Trabajo para listado'!$CD$155:$DC$1048576,MATCH($A957,'Hoja de Trabajo para listado'!$CD$155:$CD$1048576,0),MATCH((CUADRO!Q$5&amp;$E957),'Hoja de Trabajo para listado'!$CD$151:$DC$151,0)),0)</f>
        <v>0</v>
      </c>
      <c r="R957" s="316">
        <f t="shared" ca="1" si="28"/>
        <v>60.35</v>
      </c>
      <c r="S957" s="316">
        <f ca="1">+R956+R957</f>
        <v>60.35</v>
      </c>
      <c r="T957" s="314">
        <f ca="1">+S957</f>
        <v>60.35</v>
      </c>
      <c r="U957" s="348">
        <f t="shared" si="29"/>
        <v>2</v>
      </c>
      <c r="V957" s="319" t="str">
        <f>+VLOOKUP(A957,bd_lista!$A$3:$E$593,5,FALSE)</f>
        <v>Instituciones Descentralizadas</v>
      </c>
      <c r="W957" s="426"/>
    </row>
    <row r="958" spans="1:23" customFormat="1" ht="15" customHeight="1">
      <c r="A958" s="323">
        <v>244</v>
      </c>
      <c r="B958" s="427">
        <f>+A958</f>
        <v>244</v>
      </c>
      <c r="C958" s="318" t="str">
        <f>+VLOOKUP(A958,bd_lista!$A$3:$C$593,3,FALSE)</f>
        <v>Servicio Nacional de Aerofotogrametría</v>
      </c>
      <c r="D958" s="429" t="str">
        <f>+C958</f>
        <v>Servicio Nacional de Aerofotogrametría</v>
      </c>
      <c r="E958" s="318" t="s">
        <v>1418</v>
      </c>
      <c r="F958" s="314">
        <f ca="1">+IFERROR(INDEX('Hoja de Trabajo para listado'!$A$155:$Z$1048576,MATCH($A958,'Hoja de Trabajo para listado'!$A$155:$A$1048576,0),MATCH((CUADRO!F$5&amp;$E958),'Hoja de Trabajo para listado'!$A$151:$Z$151,0)),0)+IFERROR(INDEX('Hoja de Trabajo para listado'!$AB$155:$BA$1048576,MATCH($A958,'Hoja de Trabajo para listado'!$AB$155:$AB$1048576,0),MATCH((CUADRO!F$5&amp;$E958),'Hoja de Trabajo para listado'!$AB$151:$BA$151,0)),0)+IFERROR(INDEX('Hoja de Trabajo para listado'!$BC$155:$CB$1048576,MATCH($A958,'Hoja de Trabajo para listado'!$BC$155:$BC$1048576,0),MATCH((CUADRO!F$5&amp;$E958),'Hoja de Trabajo para listado'!$BC$151:$CB$151,0)),0)+IFERROR(INDEX('Hoja de Trabajo para listado'!$DE$153:$DG$274,MATCH($A958,'Hoja de Trabajo para listado'!$DE$153:$DE$1048576,0),MATCH((CUADRO!F$5&amp;$E958),'Hoja de Trabajo para listado'!$DE$151:$DG$151,0)),0)+IFERROR(INDEX('Hoja de Trabajo para listado'!$CD$155:$DC$1048576,MATCH($A958,'Hoja de Trabajo para listado'!$CD$155:$CD$1048576,0),MATCH((CUADRO!F$5&amp;$E958),'Hoja de Trabajo para listado'!$CD$151:$DC$151,0)),0)</f>
        <v>0</v>
      </c>
      <c r="G958" s="314">
        <f ca="1">+IFERROR(INDEX('Hoja de Trabajo para listado'!$A$155:$Z$1048576,MATCH($A958,'Hoja de Trabajo para listado'!$A$155:$A$1048576,0),MATCH((CUADRO!G$5&amp;$E958),'Hoja de Trabajo para listado'!$A$151:$Z$151,0)),0)+IFERROR(INDEX('Hoja de Trabajo para listado'!$AB$155:$BA$1048576,MATCH($A958,'Hoja de Trabajo para listado'!$AB$155:$AB$1048576,0),MATCH((CUADRO!G$5&amp;$E958),'Hoja de Trabajo para listado'!$AB$151:$BA$151,0)),0)+IFERROR(INDEX('Hoja de Trabajo para listado'!$BC$155:$CB$1048576,MATCH($A958,'Hoja de Trabajo para listado'!$BC$155:$BC$1048576,0),MATCH((CUADRO!G$5&amp;$E958),'Hoja de Trabajo para listado'!$BC$151:$CB$151,0)),0)+IFERROR(INDEX('Hoja de Trabajo para listado'!$DE$153:$DG$274,MATCH($A958,'Hoja de Trabajo para listado'!$DE$153:$DE$1048576,0),MATCH((CUADRO!G$5&amp;$E958),'Hoja de Trabajo para listado'!$DE$151:$DG$151,0)),0)+IFERROR(INDEX('Hoja de Trabajo para listado'!$CD$155:$DC$1048576,MATCH($A958,'Hoja de Trabajo para listado'!$CD$155:$CD$1048576,0),MATCH((CUADRO!G$5&amp;$E958),'Hoja de Trabajo para listado'!$CD$151:$DC$151,0)),0)</f>
        <v>0</v>
      </c>
      <c r="H958" s="314">
        <f ca="1">+IFERROR(INDEX('Hoja de Trabajo para listado'!$A$155:$Z$1048576,MATCH($A958,'Hoja de Trabajo para listado'!$A$155:$A$1048576,0),MATCH((CUADRO!H$5&amp;$E958),'Hoja de Trabajo para listado'!$A$151:$Z$151,0)),0)+IFERROR(INDEX('Hoja de Trabajo para listado'!$AB$155:$BA$1048576,MATCH($A958,'Hoja de Trabajo para listado'!$AB$155:$AB$1048576,0),MATCH((CUADRO!H$5&amp;$E958),'Hoja de Trabajo para listado'!$AB$151:$BA$151,0)),0)+IFERROR(INDEX('Hoja de Trabajo para listado'!$BC$155:$CB$1048576,MATCH($A958,'Hoja de Trabajo para listado'!$BC$155:$BC$1048576,0),MATCH((CUADRO!H$5&amp;$E958),'Hoja de Trabajo para listado'!$BC$151:$CB$151,0)),0)+IFERROR(INDEX('Hoja de Trabajo para listado'!$DE$153:$DG$274,MATCH($A958,'Hoja de Trabajo para listado'!$DE$153:$DE$1048576,0),MATCH((CUADRO!H$5&amp;$E958),'Hoja de Trabajo para listado'!$DE$151:$DG$151,0)),0)+IFERROR(INDEX('Hoja de Trabajo para listado'!$CD$155:$DC$1048576,MATCH($A958,'Hoja de Trabajo para listado'!$CD$155:$CD$1048576,0),MATCH((CUADRO!H$5&amp;$E958),'Hoja de Trabajo para listado'!$CD$151:$DC$151,0)),0)</f>
        <v>0</v>
      </c>
      <c r="I958" s="314">
        <f ca="1">+IFERROR(INDEX('Hoja de Trabajo para listado'!$A$155:$Z$1048576,MATCH($A958,'Hoja de Trabajo para listado'!$A$155:$A$1048576,0),MATCH((CUADRO!I$5&amp;$E958),'Hoja de Trabajo para listado'!$A$151:$Z$151,0)),0)+IFERROR(INDEX('Hoja de Trabajo para listado'!$AB$155:$BA$1048576,MATCH($A958,'Hoja de Trabajo para listado'!$AB$155:$AB$1048576,0),MATCH((CUADRO!I$5&amp;$E958),'Hoja de Trabajo para listado'!$AB$151:$BA$151,0)),0)+IFERROR(INDEX('Hoja de Trabajo para listado'!$BC$155:$CB$1048576,MATCH($A958,'Hoja de Trabajo para listado'!$BC$155:$BC$1048576,0),MATCH((CUADRO!I$5&amp;$E958),'Hoja de Trabajo para listado'!$BC$151:$CB$151,0)),0)+IFERROR(INDEX('Hoja de Trabajo para listado'!$DE$153:$DG$274,MATCH($A958,'Hoja de Trabajo para listado'!$DE$153:$DE$1048576,0),MATCH((CUADRO!I$5&amp;$E958),'Hoja de Trabajo para listado'!$DE$151:$DG$151,0)),0)+IFERROR(INDEX('Hoja de Trabajo para listado'!$CD$155:$DC$1048576,MATCH($A958,'Hoja de Trabajo para listado'!$CD$155:$CD$1048576,0),MATCH((CUADRO!I$5&amp;$E958),'Hoja de Trabajo para listado'!$CD$151:$DC$151,0)),0)</f>
        <v>0</v>
      </c>
      <c r="J958" s="314">
        <f ca="1">+IFERROR(INDEX('Hoja de Trabajo para listado'!$A$155:$Z$1048576,MATCH($A958,'Hoja de Trabajo para listado'!$A$155:$A$1048576,0),MATCH((CUADRO!J$5&amp;$E958),'Hoja de Trabajo para listado'!$A$151:$Z$151,0)),0)+IFERROR(INDEX('Hoja de Trabajo para listado'!$AB$155:$BA$1048576,MATCH($A958,'Hoja de Trabajo para listado'!$AB$155:$AB$1048576,0),MATCH((CUADRO!J$5&amp;$E958),'Hoja de Trabajo para listado'!$AB$151:$BA$151,0)),0)+IFERROR(INDEX('Hoja de Trabajo para listado'!$BC$155:$CB$1048576,MATCH($A958,'Hoja de Trabajo para listado'!$BC$155:$BC$1048576,0),MATCH((CUADRO!J$5&amp;$E958),'Hoja de Trabajo para listado'!$BC$151:$CB$151,0)),0)+IFERROR(INDEX('Hoja de Trabajo para listado'!$DE$153:$DG$274,MATCH($A958,'Hoja de Trabajo para listado'!$DE$153:$DE$1048576,0),MATCH((CUADRO!J$5&amp;$E958),'Hoja de Trabajo para listado'!$DE$151:$DG$151,0)),0)+IFERROR(INDEX('Hoja de Trabajo para listado'!$CD$155:$DC$1048576,MATCH($A958,'Hoja de Trabajo para listado'!$CD$155:$CD$1048576,0),MATCH((CUADRO!J$5&amp;$E958),'Hoja de Trabajo para listado'!$CD$151:$DC$151,0)),0)</f>
        <v>50</v>
      </c>
      <c r="K958" s="314">
        <f ca="1">+IFERROR(INDEX('Hoja de Trabajo para listado'!$A$155:$Z$1048576,MATCH($A958,'Hoja de Trabajo para listado'!$A$155:$A$1048576,0),MATCH((CUADRO!K$5&amp;$E958),'Hoja de Trabajo para listado'!$A$151:$Z$151,0)),0)+IFERROR(INDEX('Hoja de Trabajo para listado'!$AB$155:$BA$1048576,MATCH($A958,'Hoja de Trabajo para listado'!$AB$155:$AB$1048576,0),MATCH((CUADRO!K$5&amp;$E958),'Hoja de Trabajo para listado'!$AB$151:$BA$151,0)),0)+IFERROR(INDEX('Hoja de Trabajo para listado'!$BC$155:$CB$1048576,MATCH($A958,'Hoja de Trabajo para listado'!$BC$155:$BC$1048576,0),MATCH((CUADRO!K$5&amp;$E958),'Hoja de Trabajo para listado'!$BC$151:$CB$151,0)),0)+IFERROR(INDEX('Hoja de Trabajo para listado'!$DE$153:$DG$274,MATCH($A958,'Hoja de Trabajo para listado'!$DE$153:$DE$1048576,0),MATCH((CUADRO!K$5&amp;$E958),'Hoja de Trabajo para listado'!$DE$151:$DG$151,0)),0)+IFERROR(INDEX('Hoja de Trabajo para listado'!$CD$155:$DC$1048576,MATCH($A958,'Hoja de Trabajo para listado'!$CD$155:$CD$1048576,0),MATCH((CUADRO!K$5&amp;$E958),'Hoja de Trabajo para listado'!$CD$151:$DC$151,0)),0)</f>
        <v>0</v>
      </c>
      <c r="L958" s="314">
        <f ca="1">+IFERROR(INDEX('Hoja de Trabajo para listado'!$A$155:$Z$1048576,MATCH($A958,'Hoja de Trabajo para listado'!$A$155:$A$1048576,0),MATCH((CUADRO!L$5&amp;$E958),'Hoja de Trabajo para listado'!$A$151:$Z$151,0)),0)+IFERROR(INDEX('Hoja de Trabajo para listado'!$AB$155:$BA$1048576,MATCH($A958,'Hoja de Trabajo para listado'!$AB$155:$AB$1048576,0),MATCH((CUADRO!L$5&amp;$E958),'Hoja de Trabajo para listado'!$AB$151:$BA$151,0)),0)+IFERROR(INDEX('Hoja de Trabajo para listado'!$BC$155:$CB$1048576,MATCH($A958,'Hoja de Trabajo para listado'!$BC$155:$BC$1048576,0),MATCH((CUADRO!L$5&amp;$E958),'Hoja de Trabajo para listado'!$BC$151:$CB$151,0)),0)+IFERROR(INDEX('Hoja de Trabajo para listado'!$DE$153:$DG$274,MATCH($A958,'Hoja de Trabajo para listado'!$DE$153:$DE$1048576,0),MATCH((CUADRO!L$5&amp;$E958),'Hoja de Trabajo para listado'!$DE$151:$DG$151,0)),0)+IFERROR(INDEX('Hoja de Trabajo para listado'!$CD$155:$DC$1048576,MATCH($A958,'Hoja de Trabajo para listado'!$CD$155:$CD$1048576,0),MATCH((CUADRO!L$5&amp;$E958),'Hoja de Trabajo para listado'!$CD$151:$DC$151,0)),0)</f>
        <v>0</v>
      </c>
      <c r="M958" s="314">
        <f ca="1">+IFERROR(INDEX('Hoja de Trabajo para listado'!$A$155:$Z$1048576,MATCH($A958,'Hoja de Trabajo para listado'!$A$155:$A$1048576,0),MATCH((CUADRO!M$5&amp;$E958),'Hoja de Trabajo para listado'!$A$151:$Z$151,0)),0)+IFERROR(INDEX('Hoja de Trabajo para listado'!$AB$155:$BA$1048576,MATCH($A958,'Hoja de Trabajo para listado'!$AB$155:$AB$1048576,0),MATCH((CUADRO!M$5&amp;$E958),'Hoja de Trabajo para listado'!$AB$151:$BA$151,0)),0)+IFERROR(INDEX('Hoja de Trabajo para listado'!$BC$155:$CB$1048576,MATCH($A958,'Hoja de Trabajo para listado'!$BC$155:$BC$1048576,0),MATCH((CUADRO!M$5&amp;$E958),'Hoja de Trabajo para listado'!$BC$151:$CB$151,0)),0)+IFERROR(INDEX('Hoja de Trabajo para listado'!$DE$153:$DG$274,MATCH($A958,'Hoja de Trabajo para listado'!$DE$153:$DE$1048576,0),MATCH((CUADRO!M$5&amp;$E958),'Hoja de Trabajo para listado'!$DE$151:$DG$151,0)),0)+IFERROR(INDEX('Hoja de Trabajo para listado'!$CD$155:$DC$1048576,MATCH($A958,'Hoja de Trabajo para listado'!$CD$155:$CD$1048576,0),MATCH((CUADRO!M$5&amp;$E958),'Hoja de Trabajo para listado'!$CD$151:$DC$151,0)),0)</f>
        <v>0</v>
      </c>
      <c r="N958" s="314">
        <f ca="1">+IFERROR(INDEX('Hoja de Trabajo para listado'!$A$155:$Z$1048576,MATCH($A958,'Hoja de Trabajo para listado'!$A$155:$A$1048576,0),MATCH((CUADRO!N$5&amp;$E958),'Hoja de Trabajo para listado'!$A$151:$Z$151,0)),0)+IFERROR(INDEX('Hoja de Trabajo para listado'!$AB$155:$BA$1048576,MATCH($A958,'Hoja de Trabajo para listado'!$AB$155:$AB$1048576,0),MATCH((CUADRO!N$5&amp;$E958),'Hoja de Trabajo para listado'!$AB$151:$BA$151,0)),0)+IFERROR(INDEX('Hoja de Trabajo para listado'!$BC$155:$CB$1048576,MATCH($A958,'Hoja de Trabajo para listado'!$BC$155:$BC$1048576,0),MATCH((CUADRO!N$5&amp;$E958),'Hoja de Trabajo para listado'!$BC$151:$CB$151,0)),0)+IFERROR(INDEX('Hoja de Trabajo para listado'!$DE$153:$DG$274,MATCH($A958,'Hoja de Trabajo para listado'!$DE$153:$DE$1048576,0),MATCH((CUADRO!N$5&amp;$E958),'Hoja de Trabajo para listado'!$DE$151:$DG$151,0)),0)+IFERROR(INDEX('Hoja de Trabajo para listado'!$CD$155:$DC$1048576,MATCH($A958,'Hoja de Trabajo para listado'!$CD$155:$CD$1048576,0),MATCH((CUADRO!N$5&amp;$E958),'Hoja de Trabajo para listado'!$CD$151:$DC$151,0)),0)</f>
        <v>0</v>
      </c>
      <c r="O958" s="314">
        <f ca="1">+IFERROR(INDEX('Hoja de Trabajo para listado'!$A$155:$Z$1048576,MATCH($A958,'Hoja de Trabajo para listado'!$A$155:$A$1048576,0),MATCH((CUADRO!O$5&amp;$E958),'Hoja de Trabajo para listado'!$A$151:$Z$151,0)),0)+IFERROR(INDEX('Hoja de Trabajo para listado'!$AB$155:$BA$1048576,MATCH($A958,'Hoja de Trabajo para listado'!$AB$155:$AB$1048576,0),MATCH((CUADRO!O$5&amp;$E958),'Hoja de Trabajo para listado'!$AB$151:$BA$151,0)),0)+IFERROR(INDEX('Hoja de Trabajo para listado'!$BC$155:$CB$1048576,MATCH($A958,'Hoja de Trabajo para listado'!$BC$155:$BC$1048576,0),MATCH((CUADRO!O$5&amp;$E958),'Hoja de Trabajo para listado'!$BC$151:$CB$151,0)),0)+IFERROR(INDEX('Hoja de Trabajo para listado'!$DE$153:$DG$274,MATCH($A958,'Hoja de Trabajo para listado'!$DE$153:$DE$1048576,0),MATCH((CUADRO!O$5&amp;$E958),'Hoja de Trabajo para listado'!$DE$151:$DG$151,0)),0)+IFERROR(INDEX('Hoja de Trabajo para listado'!$CD$155:$DC$1048576,MATCH($A958,'Hoja de Trabajo para listado'!$CD$155:$CD$1048576,0),MATCH((CUADRO!O$5&amp;$E958),'Hoja de Trabajo para listado'!$CD$151:$DC$151,0)),0)</f>
        <v>0</v>
      </c>
      <c r="P958" s="314">
        <f ca="1">+IFERROR(INDEX('Hoja de Trabajo para listado'!$A$155:$Z$1048576,MATCH($A958,'Hoja de Trabajo para listado'!$A$155:$A$1048576,0),MATCH((CUADRO!P$5&amp;$E958),'Hoja de Trabajo para listado'!$A$151:$Z$151,0)),0)+IFERROR(INDEX('Hoja de Trabajo para listado'!$AB$155:$BA$1048576,MATCH($A958,'Hoja de Trabajo para listado'!$AB$155:$AB$1048576,0),MATCH((CUADRO!P$5&amp;$E958),'Hoja de Trabajo para listado'!$AB$151:$BA$151,0)),0)+IFERROR(INDEX('Hoja de Trabajo para listado'!$BC$155:$CB$1048576,MATCH($A958,'Hoja de Trabajo para listado'!$BC$155:$BC$1048576,0),MATCH((CUADRO!P$5&amp;$E958),'Hoja de Trabajo para listado'!$BC$151:$CB$151,0)),0)+IFERROR(INDEX('Hoja de Trabajo para listado'!$DE$153:$DG$274,MATCH($A958,'Hoja de Trabajo para listado'!$DE$153:$DE$1048576,0),MATCH((CUADRO!P$5&amp;$E958),'Hoja de Trabajo para listado'!$DE$151:$DG$151,0)),0)+IFERROR(INDEX('Hoja de Trabajo para listado'!$CD$155:$DC$1048576,MATCH($A958,'Hoja de Trabajo para listado'!$CD$155:$CD$1048576,0),MATCH((CUADRO!P$5&amp;$E958),'Hoja de Trabajo para listado'!$CD$151:$DC$151,0)),0)</f>
        <v>0</v>
      </c>
      <c r="Q958" s="314">
        <f ca="1">+IFERROR(INDEX('Hoja de Trabajo para listado'!$A$155:$Z$1048576,MATCH($A958,'Hoja de Trabajo para listado'!$A$155:$A$1048576,0),MATCH((CUADRO!Q$5&amp;$E958),'Hoja de Trabajo para listado'!$A$151:$Z$151,0)),0)+IFERROR(INDEX('Hoja de Trabajo para listado'!$AB$155:$BA$1048576,MATCH($A958,'Hoja de Trabajo para listado'!$AB$155:$AB$1048576,0),MATCH((CUADRO!Q$5&amp;$E958),'Hoja de Trabajo para listado'!$AB$151:$BA$151,0)),0)+IFERROR(INDEX('Hoja de Trabajo para listado'!$BC$155:$CB$1048576,MATCH($A958,'Hoja de Trabajo para listado'!$BC$155:$BC$1048576,0),MATCH((CUADRO!Q$5&amp;$E958),'Hoja de Trabajo para listado'!$BC$151:$CB$151,0)),0)+IFERROR(INDEX('Hoja de Trabajo para listado'!$DE$153:$DG$274,MATCH($A958,'Hoja de Trabajo para listado'!$DE$153:$DE$1048576,0),MATCH((CUADRO!Q$5&amp;$E958),'Hoja de Trabajo para listado'!$DE$151:$DG$151,0)),0)+IFERROR(INDEX('Hoja de Trabajo para listado'!$CD$155:$DC$1048576,MATCH($A958,'Hoja de Trabajo para listado'!$CD$155:$CD$1048576,0),MATCH((CUADRO!Q$5&amp;$E958),'Hoja de Trabajo para listado'!$CD$151:$DC$151,0)),0)</f>
        <v>0</v>
      </c>
      <c r="R958" s="314">
        <f t="shared" ca="1" si="28"/>
        <v>50</v>
      </c>
      <c r="S958" s="314"/>
      <c r="T958" s="314">
        <f ca="1">+T959</f>
        <v>50</v>
      </c>
      <c r="U958" s="313">
        <f t="shared" si="29"/>
        <v>1</v>
      </c>
      <c r="V958" s="319" t="str">
        <f>+VLOOKUP(A958,bd_lista!$A$3:$E$593,5,FALSE)</f>
        <v>Instituciones Descentralizadas</v>
      </c>
      <c r="W958" s="425" t="str">
        <f>+V958</f>
        <v>Instituciones Descentralizadas</v>
      </c>
    </row>
    <row r="959" spans="1:23" customFormat="1" ht="15" customHeight="1">
      <c r="A959" s="323">
        <v>244</v>
      </c>
      <c r="B959" s="428"/>
      <c r="C959" s="339" t="str">
        <f>+VLOOKUP(A959,bd_lista!$A$3:$C$593,3,FALSE)</f>
        <v>Servicio Nacional de Aerofotogrametría</v>
      </c>
      <c r="D959" s="430"/>
      <c r="E959" s="319" t="s">
        <v>1419</v>
      </c>
      <c r="F959" s="316">
        <f ca="1">+IFERROR(INDEX('Hoja de Trabajo para listado'!$A$155:$Z$1048576,MATCH($A959,'Hoja de Trabajo para listado'!$A$155:$A$1048576,0),MATCH((CUADRO!F$5&amp;$E959),'Hoja de Trabajo para listado'!$A$151:$Z$151,0)),0)+IFERROR(INDEX('Hoja de Trabajo para listado'!$AB$155:$BA$1048576,MATCH($A959,'Hoja de Trabajo para listado'!$AB$155:$AB$1048576,0),MATCH((CUADRO!F$5&amp;$E959),'Hoja de Trabajo para listado'!$AB$151:$BA$151,0)),0)+IFERROR(INDEX('Hoja de Trabajo para listado'!$BC$155:$CB$1048576,MATCH($A959,'Hoja de Trabajo para listado'!$BC$155:$BC$1048576,0),MATCH((CUADRO!F$5&amp;$E959),'Hoja de Trabajo para listado'!$BC$151:$CB$151,0)),0)+IFERROR(INDEX('Hoja de Trabajo para listado'!$DE$153:$DG$274,MATCH($A959,'Hoja de Trabajo para listado'!$DE$153:$DE$1048576,0),MATCH((CUADRO!F$5&amp;$E959),'Hoja de Trabajo para listado'!$DE$151:$DG$151,0)),0)+IFERROR(INDEX('Hoja de Trabajo para listado'!$CD$155:$DC$1048576,MATCH($A959,'Hoja de Trabajo para listado'!$CD$155:$CD$1048576,0),MATCH((CUADRO!F$5&amp;$E959),'Hoja de Trabajo para listado'!$CD$151:$DC$151,0)),0)</f>
        <v>0</v>
      </c>
      <c r="G959" s="316">
        <f ca="1">+IFERROR(INDEX('Hoja de Trabajo para listado'!$A$155:$Z$1048576,MATCH($A959,'Hoja de Trabajo para listado'!$A$155:$A$1048576,0),MATCH((CUADRO!G$5&amp;$E959),'Hoja de Trabajo para listado'!$A$151:$Z$151,0)),0)+IFERROR(INDEX('Hoja de Trabajo para listado'!$AB$155:$BA$1048576,MATCH($A959,'Hoja de Trabajo para listado'!$AB$155:$AB$1048576,0),MATCH((CUADRO!G$5&amp;$E959),'Hoja de Trabajo para listado'!$AB$151:$BA$151,0)),0)+IFERROR(INDEX('Hoja de Trabajo para listado'!$BC$155:$CB$1048576,MATCH($A959,'Hoja de Trabajo para listado'!$BC$155:$BC$1048576,0),MATCH((CUADRO!G$5&amp;$E959),'Hoja de Trabajo para listado'!$BC$151:$CB$151,0)),0)+IFERROR(INDEX('Hoja de Trabajo para listado'!$DE$153:$DG$274,MATCH($A959,'Hoja de Trabajo para listado'!$DE$153:$DE$1048576,0),MATCH((CUADRO!G$5&amp;$E959),'Hoja de Trabajo para listado'!$DE$151:$DG$151,0)),0)+IFERROR(INDEX('Hoja de Trabajo para listado'!$CD$155:$DC$1048576,MATCH($A959,'Hoja de Trabajo para listado'!$CD$155:$CD$1048576,0),MATCH((CUADRO!G$5&amp;$E959),'Hoja de Trabajo para listado'!$CD$151:$DC$151,0)),0)</f>
        <v>0</v>
      </c>
      <c r="H959" s="316">
        <f ca="1">+IFERROR(INDEX('Hoja de Trabajo para listado'!$A$155:$Z$1048576,MATCH($A959,'Hoja de Trabajo para listado'!$A$155:$A$1048576,0),MATCH((CUADRO!H$5&amp;$E959),'Hoja de Trabajo para listado'!$A$151:$Z$151,0)),0)+IFERROR(INDEX('Hoja de Trabajo para listado'!$AB$155:$BA$1048576,MATCH($A959,'Hoja de Trabajo para listado'!$AB$155:$AB$1048576,0),MATCH((CUADRO!H$5&amp;$E959),'Hoja de Trabajo para listado'!$AB$151:$BA$151,0)),0)+IFERROR(INDEX('Hoja de Trabajo para listado'!$BC$155:$CB$1048576,MATCH($A959,'Hoja de Trabajo para listado'!$BC$155:$BC$1048576,0),MATCH((CUADRO!H$5&amp;$E959),'Hoja de Trabajo para listado'!$BC$151:$CB$151,0)),0)+IFERROR(INDEX('Hoja de Trabajo para listado'!$DE$153:$DG$274,MATCH($A959,'Hoja de Trabajo para listado'!$DE$153:$DE$1048576,0),MATCH((CUADRO!H$5&amp;$E959),'Hoja de Trabajo para listado'!$DE$151:$DG$151,0)),0)+IFERROR(INDEX('Hoja de Trabajo para listado'!$CD$155:$DC$1048576,MATCH($A959,'Hoja de Trabajo para listado'!$CD$155:$CD$1048576,0),MATCH((CUADRO!H$5&amp;$E959),'Hoja de Trabajo para listado'!$CD$151:$DC$151,0)),0)</f>
        <v>0</v>
      </c>
      <c r="I959" s="316">
        <f ca="1">+IFERROR(INDEX('Hoja de Trabajo para listado'!$A$155:$Z$1048576,MATCH($A959,'Hoja de Trabajo para listado'!$A$155:$A$1048576,0),MATCH((CUADRO!I$5&amp;$E959),'Hoja de Trabajo para listado'!$A$151:$Z$151,0)),0)+IFERROR(INDEX('Hoja de Trabajo para listado'!$AB$155:$BA$1048576,MATCH($A959,'Hoja de Trabajo para listado'!$AB$155:$AB$1048576,0),MATCH((CUADRO!I$5&amp;$E959),'Hoja de Trabajo para listado'!$AB$151:$BA$151,0)),0)+IFERROR(INDEX('Hoja de Trabajo para listado'!$BC$155:$CB$1048576,MATCH($A959,'Hoja de Trabajo para listado'!$BC$155:$BC$1048576,0),MATCH((CUADRO!I$5&amp;$E959),'Hoja de Trabajo para listado'!$BC$151:$CB$151,0)),0)+IFERROR(INDEX('Hoja de Trabajo para listado'!$DE$153:$DG$274,MATCH($A959,'Hoja de Trabajo para listado'!$DE$153:$DE$1048576,0),MATCH((CUADRO!I$5&amp;$E959),'Hoja de Trabajo para listado'!$DE$151:$DG$151,0)),0)+IFERROR(INDEX('Hoja de Trabajo para listado'!$CD$155:$DC$1048576,MATCH($A959,'Hoja de Trabajo para listado'!$CD$155:$CD$1048576,0),MATCH((CUADRO!I$5&amp;$E959),'Hoja de Trabajo para listado'!$CD$151:$DC$151,0)),0)</f>
        <v>0</v>
      </c>
      <c r="J959" s="316">
        <f ca="1">+IFERROR(INDEX('Hoja de Trabajo para listado'!$A$155:$Z$1048576,MATCH($A959,'Hoja de Trabajo para listado'!$A$155:$A$1048576,0),MATCH((CUADRO!J$5&amp;$E959),'Hoja de Trabajo para listado'!$A$151:$Z$151,0)),0)+IFERROR(INDEX('Hoja de Trabajo para listado'!$AB$155:$BA$1048576,MATCH($A959,'Hoja de Trabajo para listado'!$AB$155:$AB$1048576,0),MATCH((CUADRO!J$5&amp;$E959),'Hoja de Trabajo para listado'!$AB$151:$BA$151,0)),0)+IFERROR(INDEX('Hoja de Trabajo para listado'!$BC$155:$CB$1048576,MATCH($A959,'Hoja de Trabajo para listado'!$BC$155:$BC$1048576,0),MATCH((CUADRO!J$5&amp;$E959),'Hoja de Trabajo para listado'!$BC$151:$CB$151,0)),0)+IFERROR(INDEX('Hoja de Trabajo para listado'!$DE$153:$DG$274,MATCH($A959,'Hoja de Trabajo para listado'!$DE$153:$DE$1048576,0),MATCH((CUADRO!J$5&amp;$E959),'Hoja de Trabajo para listado'!$DE$151:$DG$151,0)),0)+IFERROR(INDEX('Hoja de Trabajo para listado'!$CD$155:$DC$1048576,MATCH($A959,'Hoja de Trabajo para listado'!$CD$155:$CD$1048576,0),MATCH((CUADRO!J$5&amp;$E959),'Hoja de Trabajo para listado'!$CD$151:$DC$151,0)),0)</f>
        <v>0</v>
      </c>
      <c r="K959" s="314">
        <f ca="1">+IFERROR(INDEX('Hoja de Trabajo para listado'!$A$155:$Z$1048576,MATCH($A959,'Hoja de Trabajo para listado'!$A$155:$A$1048576,0),MATCH((CUADRO!K$5&amp;$E959),'Hoja de Trabajo para listado'!$A$151:$Z$151,0)),0)+IFERROR(INDEX('Hoja de Trabajo para listado'!$AB$155:$BA$1048576,MATCH($A959,'Hoja de Trabajo para listado'!$AB$155:$AB$1048576,0),MATCH((CUADRO!K$5&amp;$E959),'Hoja de Trabajo para listado'!$AB$151:$BA$151,0)),0)+IFERROR(INDEX('Hoja de Trabajo para listado'!$BC$155:$CB$1048576,MATCH($A959,'Hoja de Trabajo para listado'!$BC$155:$BC$1048576,0),MATCH((CUADRO!K$5&amp;$E959),'Hoja de Trabajo para listado'!$BC$151:$CB$151,0)),0)+IFERROR(INDEX('Hoja de Trabajo para listado'!$DE$153:$DG$274,MATCH($A959,'Hoja de Trabajo para listado'!$DE$153:$DE$1048576,0),MATCH((CUADRO!K$5&amp;$E959),'Hoja de Trabajo para listado'!$DE$151:$DG$151,0)),0)+IFERROR(INDEX('Hoja de Trabajo para listado'!$CD$155:$DC$1048576,MATCH($A959,'Hoja de Trabajo para listado'!$CD$155:$CD$1048576,0),MATCH((CUADRO!K$5&amp;$E959),'Hoja de Trabajo para listado'!$CD$151:$DC$151,0)),0)</f>
        <v>0</v>
      </c>
      <c r="L959" s="314">
        <f ca="1">+IFERROR(INDEX('Hoja de Trabajo para listado'!$A$155:$Z$1048576,MATCH($A959,'Hoja de Trabajo para listado'!$A$155:$A$1048576,0),MATCH((CUADRO!L$5&amp;$E959),'Hoja de Trabajo para listado'!$A$151:$Z$151,0)),0)+IFERROR(INDEX('Hoja de Trabajo para listado'!$AB$155:$BA$1048576,MATCH($A959,'Hoja de Trabajo para listado'!$AB$155:$AB$1048576,0),MATCH((CUADRO!L$5&amp;$E959),'Hoja de Trabajo para listado'!$AB$151:$BA$151,0)),0)+IFERROR(INDEX('Hoja de Trabajo para listado'!$BC$155:$CB$1048576,MATCH($A959,'Hoja de Trabajo para listado'!$BC$155:$BC$1048576,0),MATCH((CUADRO!L$5&amp;$E959),'Hoja de Trabajo para listado'!$BC$151:$CB$151,0)),0)+IFERROR(INDEX('Hoja de Trabajo para listado'!$DE$153:$DG$274,MATCH($A959,'Hoja de Trabajo para listado'!$DE$153:$DE$1048576,0),MATCH((CUADRO!L$5&amp;$E959),'Hoja de Trabajo para listado'!$DE$151:$DG$151,0)),0)+IFERROR(INDEX('Hoja de Trabajo para listado'!$CD$155:$DC$1048576,MATCH($A959,'Hoja de Trabajo para listado'!$CD$155:$CD$1048576,0),MATCH((CUADRO!L$5&amp;$E959),'Hoja de Trabajo para listado'!$CD$151:$DC$151,0)),0)</f>
        <v>0</v>
      </c>
      <c r="M959" s="314">
        <f ca="1">+IFERROR(INDEX('Hoja de Trabajo para listado'!$A$155:$Z$1048576,MATCH($A959,'Hoja de Trabajo para listado'!$A$155:$A$1048576,0),MATCH((CUADRO!M$5&amp;$E959),'Hoja de Trabajo para listado'!$A$151:$Z$151,0)),0)+IFERROR(INDEX('Hoja de Trabajo para listado'!$AB$155:$BA$1048576,MATCH($A959,'Hoja de Trabajo para listado'!$AB$155:$AB$1048576,0),MATCH((CUADRO!M$5&amp;$E959),'Hoja de Trabajo para listado'!$AB$151:$BA$151,0)),0)+IFERROR(INDEX('Hoja de Trabajo para listado'!$BC$155:$CB$1048576,MATCH($A959,'Hoja de Trabajo para listado'!$BC$155:$BC$1048576,0),MATCH((CUADRO!M$5&amp;$E959),'Hoja de Trabajo para listado'!$BC$151:$CB$151,0)),0)+IFERROR(INDEX('Hoja de Trabajo para listado'!$DE$153:$DG$274,MATCH($A959,'Hoja de Trabajo para listado'!$DE$153:$DE$1048576,0),MATCH((CUADRO!M$5&amp;$E959),'Hoja de Trabajo para listado'!$DE$151:$DG$151,0)),0)+IFERROR(INDEX('Hoja de Trabajo para listado'!$CD$155:$DC$1048576,MATCH($A959,'Hoja de Trabajo para listado'!$CD$155:$CD$1048576,0),MATCH((CUADRO!M$5&amp;$E959),'Hoja de Trabajo para listado'!$CD$151:$DC$151,0)),0)</f>
        <v>0</v>
      </c>
      <c r="N959" s="314">
        <f ca="1">+IFERROR(INDEX('Hoja de Trabajo para listado'!$A$155:$Z$1048576,MATCH($A959,'Hoja de Trabajo para listado'!$A$155:$A$1048576,0),MATCH((CUADRO!N$5&amp;$E959),'Hoja de Trabajo para listado'!$A$151:$Z$151,0)),0)+IFERROR(INDEX('Hoja de Trabajo para listado'!$AB$155:$BA$1048576,MATCH($A959,'Hoja de Trabajo para listado'!$AB$155:$AB$1048576,0),MATCH((CUADRO!N$5&amp;$E959),'Hoja de Trabajo para listado'!$AB$151:$BA$151,0)),0)+IFERROR(INDEX('Hoja de Trabajo para listado'!$BC$155:$CB$1048576,MATCH($A959,'Hoja de Trabajo para listado'!$BC$155:$BC$1048576,0),MATCH((CUADRO!N$5&amp;$E959),'Hoja de Trabajo para listado'!$BC$151:$CB$151,0)),0)+IFERROR(INDEX('Hoja de Trabajo para listado'!$DE$153:$DG$274,MATCH($A959,'Hoja de Trabajo para listado'!$DE$153:$DE$1048576,0),MATCH((CUADRO!N$5&amp;$E959),'Hoja de Trabajo para listado'!$DE$151:$DG$151,0)),0)+IFERROR(INDEX('Hoja de Trabajo para listado'!$CD$155:$DC$1048576,MATCH($A959,'Hoja de Trabajo para listado'!$CD$155:$CD$1048576,0),MATCH((CUADRO!N$5&amp;$E959),'Hoja de Trabajo para listado'!$CD$151:$DC$151,0)),0)</f>
        <v>0</v>
      </c>
      <c r="O959" s="314">
        <f ca="1">+IFERROR(INDEX('Hoja de Trabajo para listado'!$A$155:$Z$1048576,MATCH($A959,'Hoja de Trabajo para listado'!$A$155:$A$1048576,0),MATCH((CUADRO!O$5&amp;$E959),'Hoja de Trabajo para listado'!$A$151:$Z$151,0)),0)+IFERROR(INDEX('Hoja de Trabajo para listado'!$AB$155:$BA$1048576,MATCH($A959,'Hoja de Trabajo para listado'!$AB$155:$AB$1048576,0),MATCH((CUADRO!O$5&amp;$E959),'Hoja de Trabajo para listado'!$AB$151:$BA$151,0)),0)+IFERROR(INDEX('Hoja de Trabajo para listado'!$BC$155:$CB$1048576,MATCH($A959,'Hoja de Trabajo para listado'!$BC$155:$BC$1048576,0),MATCH((CUADRO!O$5&amp;$E959),'Hoja de Trabajo para listado'!$BC$151:$CB$151,0)),0)+IFERROR(INDEX('Hoja de Trabajo para listado'!$DE$153:$DG$274,MATCH($A959,'Hoja de Trabajo para listado'!$DE$153:$DE$1048576,0),MATCH((CUADRO!O$5&amp;$E959),'Hoja de Trabajo para listado'!$DE$151:$DG$151,0)),0)+IFERROR(INDEX('Hoja de Trabajo para listado'!$CD$155:$DC$1048576,MATCH($A959,'Hoja de Trabajo para listado'!$CD$155:$CD$1048576,0),MATCH((CUADRO!O$5&amp;$E959),'Hoja de Trabajo para listado'!$CD$151:$DC$151,0)),0)</f>
        <v>0</v>
      </c>
      <c r="P959" s="314">
        <f ca="1">+IFERROR(INDEX('Hoja de Trabajo para listado'!$A$155:$Z$1048576,MATCH($A959,'Hoja de Trabajo para listado'!$A$155:$A$1048576,0),MATCH((CUADRO!P$5&amp;$E959),'Hoja de Trabajo para listado'!$A$151:$Z$151,0)),0)+IFERROR(INDEX('Hoja de Trabajo para listado'!$AB$155:$BA$1048576,MATCH($A959,'Hoja de Trabajo para listado'!$AB$155:$AB$1048576,0),MATCH((CUADRO!P$5&amp;$E959),'Hoja de Trabajo para listado'!$AB$151:$BA$151,0)),0)+IFERROR(INDEX('Hoja de Trabajo para listado'!$BC$155:$CB$1048576,MATCH($A959,'Hoja de Trabajo para listado'!$BC$155:$BC$1048576,0),MATCH((CUADRO!P$5&amp;$E959),'Hoja de Trabajo para listado'!$BC$151:$CB$151,0)),0)+IFERROR(INDEX('Hoja de Trabajo para listado'!$DE$153:$DG$274,MATCH($A959,'Hoja de Trabajo para listado'!$DE$153:$DE$1048576,0),MATCH((CUADRO!P$5&amp;$E959),'Hoja de Trabajo para listado'!$DE$151:$DG$151,0)),0)+IFERROR(INDEX('Hoja de Trabajo para listado'!$CD$155:$DC$1048576,MATCH($A959,'Hoja de Trabajo para listado'!$CD$155:$CD$1048576,0),MATCH((CUADRO!P$5&amp;$E959),'Hoja de Trabajo para listado'!$CD$151:$DC$151,0)),0)</f>
        <v>0</v>
      </c>
      <c r="Q959" s="314">
        <f ca="1">+IFERROR(INDEX('Hoja de Trabajo para listado'!$A$155:$Z$1048576,MATCH($A959,'Hoja de Trabajo para listado'!$A$155:$A$1048576,0),MATCH((CUADRO!Q$5&amp;$E959),'Hoja de Trabajo para listado'!$A$151:$Z$151,0)),0)+IFERROR(INDEX('Hoja de Trabajo para listado'!$AB$155:$BA$1048576,MATCH($A959,'Hoja de Trabajo para listado'!$AB$155:$AB$1048576,0),MATCH((CUADRO!Q$5&amp;$E959),'Hoja de Trabajo para listado'!$AB$151:$BA$151,0)),0)+IFERROR(INDEX('Hoja de Trabajo para listado'!$BC$155:$CB$1048576,MATCH($A959,'Hoja de Trabajo para listado'!$BC$155:$BC$1048576,0),MATCH((CUADRO!Q$5&amp;$E959),'Hoja de Trabajo para listado'!$BC$151:$CB$151,0)),0)+IFERROR(INDEX('Hoja de Trabajo para listado'!$DE$153:$DG$274,MATCH($A959,'Hoja de Trabajo para listado'!$DE$153:$DE$1048576,0),MATCH((CUADRO!Q$5&amp;$E959),'Hoja de Trabajo para listado'!$DE$151:$DG$151,0)),0)+IFERROR(INDEX('Hoja de Trabajo para listado'!$CD$155:$DC$1048576,MATCH($A959,'Hoja de Trabajo para listado'!$CD$155:$CD$1048576,0),MATCH((CUADRO!Q$5&amp;$E959),'Hoja de Trabajo para listado'!$CD$151:$DC$151,0)),0)</f>
        <v>0</v>
      </c>
      <c r="R959" s="316">
        <f t="shared" ca="1" si="28"/>
        <v>0</v>
      </c>
      <c r="S959" s="316">
        <f ca="1">+R958+R959</f>
        <v>50</v>
      </c>
      <c r="T959" s="314">
        <f ca="1">+S959</f>
        <v>50</v>
      </c>
      <c r="U959" s="348">
        <f t="shared" si="29"/>
        <v>2</v>
      </c>
      <c r="V959" s="319" t="str">
        <f>+VLOOKUP(A959,bd_lista!$A$3:$E$593,5,FALSE)</f>
        <v>Instituciones Descentralizadas</v>
      </c>
      <c r="W959" s="426"/>
    </row>
    <row r="960" spans="1:23" customFormat="1" ht="15" customHeight="1">
      <c r="A960" s="323">
        <v>376</v>
      </c>
      <c r="B960" s="427">
        <f>+A960</f>
        <v>376</v>
      </c>
      <c r="C960" s="318" t="str">
        <f>+VLOOKUP(A960,bd_lista!$A$3:$C$593,3,FALSE)</f>
        <v>Agencia Boliviana de Energía Nuclear</v>
      </c>
      <c r="D960" s="429" t="str">
        <f>+C960</f>
        <v>Agencia Boliviana de Energía Nuclear</v>
      </c>
      <c r="E960" s="339" t="s">
        <v>1418</v>
      </c>
      <c r="F960" s="314">
        <f ca="1">+IFERROR(INDEX('Hoja de Trabajo para listado'!$A$155:$Z$1048576,MATCH($A960,'Hoja de Trabajo para listado'!$A$155:$A$1048576,0),MATCH((CUADRO!F$5&amp;$E960),'Hoja de Trabajo para listado'!$A$151:$Z$151,0)),0)+IFERROR(INDEX('Hoja de Trabajo para listado'!$AB$155:$BA$1048576,MATCH($A960,'Hoja de Trabajo para listado'!$AB$155:$AB$1048576,0),MATCH((CUADRO!F$5&amp;$E960),'Hoja de Trabajo para listado'!$AB$151:$BA$151,0)),0)+IFERROR(INDEX('Hoja de Trabajo para listado'!$BC$155:$CB$1048576,MATCH($A960,'Hoja de Trabajo para listado'!$BC$155:$BC$1048576,0),MATCH((CUADRO!F$5&amp;$E960),'Hoja de Trabajo para listado'!$BC$151:$CB$151,0)),0)+IFERROR(INDEX('Hoja de Trabajo para listado'!$DE$153:$DG$274,MATCH($A960,'Hoja de Trabajo para listado'!$DE$153:$DE$1048576,0),MATCH((CUADRO!F$5&amp;$E960),'Hoja de Trabajo para listado'!$DE$151:$DG$151,0)),0)+IFERROR(INDEX('Hoja de Trabajo para listado'!$CD$155:$DC$1048576,MATCH($A960,'Hoja de Trabajo para listado'!$CD$155:$CD$1048576,0),MATCH((CUADRO!F$5&amp;$E960),'Hoja de Trabajo para listado'!$CD$151:$DC$151,0)),0)</f>
        <v>0</v>
      </c>
      <c r="G960" s="314">
        <f ca="1">+IFERROR(INDEX('Hoja de Trabajo para listado'!$A$155:$Z$1048576,MATCH($A960,'Hoja de Trabajo para listado'!$A$155:$A$1048576,0),MATCH((CUADRO!G$5&amp;$E960),'Hoja de Trabajo para listado'!$A$151:$Z$151,0)),0)+IFERROR(INDEX('Hoja de Trabajo para listado'!$AB$155:$BA$1048576,MATCH($A960,'Hoja de Trabajo para listado'!$AB$155:$AB$1048576,0),MATCH((CUADRO!G$5&amp;$E960),'Hoja de Trabajo para listado'!$AB$151:$BA$151,0)),0)+IFERROR(INDEX('Hoja de Trabajo para listado'!$BC$155:$CB$1048576,MATCH($A960,'Hoja de Trabajo para listado'!$BC$155:$BC$1048576,0),MATCH((CUADRO!G$5&amp;$E960),'Hoja de Trabajo para listado'!$BC$151:$CB$151,0)),0)+IFERROR(INDEX('Hoja de Trabajo para listado'!$DE$153:$DG$274,MATCH($A960,'Hoja de Trabajo para listado'!$DE$153:$DE$1048576,0),MATCH((CUADRO!G$5&amp;$E960),'Hoja de Trabajo para listado'!$DE$151:$DG$151,0)),0)+IFERROR(INDEX('Hoja de Trabajo para listado'!$CD$155:$DC$1048576,MATCH($A960,'Hoja de Trabajo para listado'!$CD$155:$CD$1048576,0),MATCH((CUADRO!G$5&amp;$E960),'Hoja de Trabajo para listado'!$CD$151:$DC$151,0)),0)</f>
        <v>0</v>
      </c>
      <c r="H960" s="314">
        <f ca="1">+IFERROR(INDEX('Hoja de Trabajo para listado'!$A$155:$Z$1048576,MATCH($A960,'Hoja de Trabajo para listado'!$A$155:$A$1048576,0),MATCH((CUADRO!H$5&amp;$E960),'Hoja de Trabajo para listado'!$A$151:$Z$151,0)),0)+IFERROR(INDEX('Hoja de Trabajo para listado'!$AB$155:$BA$1048576,MATCH($A960,'Hoja de Trabajo para listado'!$AB$155:$AB$1048576,0),MATCH((CUADRO!H$5&amp;$E960),'Hoja de Trabajo para listado'!$AB$151:$BA$151,0)),0)+IFERROR(INDEX('Hoja de Trabajo para listado'!$BC$155:$CB$1048576,MATCH($A960,'Hoja de Trabajo para listado'!$BC$155:$BC$1048576,0),MATCH((CUADRO!H$5&amp;$E960),'Hoja de Trabajo para listado'!$BC$151:$CB$151,0)),0)+IFERROR(INDEX('Hoja de Trabajo para listado'!$DE$153:$DG$274,MATCH($A960,'Hoja de Trabajo para listado'!$DE$153:$DE$1048576,0),MATCH((CUADRO!H$5&amp;$E960),'Hoja de Trabajo para listado'!$DE$151:$DG$151,0)),0)+IFERROR(INDEX('Hoja de Trabajo para listado'!$CD$155:$DC$1048576,MATCH($A960,'Hoja de Trabajo para listado'!$CD$155:$CD$1048576,0),MATCH((CUADRO!H$5&amp;$E960),'Hoja de Trabajo para listado'!$CD$151:$DC$151,0)),0)</f>
        <v>0</v>
      </c>
      <c r="I960" s="314">
        <f ca="1">+IFERROR(INDEX('Hoja de Trabajo para listado'!$A$155:$Z$1048576,MATCH($A960,'Hoja de Trabajo para listado'!$A$155:$A$1048576,0),MATCH((CUADRO!I$5&amp;$E960),'Hoja de Trabajo para listado'!$A$151:$Z$151,0)),0)+IFERROR(INDEX('Hoja de Trabajo para listado'!$AB$155:$BA$1048576,MATCH($A960,'Hoja de Trabajo para listado'!$AB$155:$AB$1048576,0),MATCH((CUADRO!I$5&amp;$E960),'Hoja de Trabajo para listado'!$AB$151:$BA$151,0)),0)+IFERROR(INDEX('Hoja de Trabajo para listado'!$BC$155:$CB$1048576,MATCH($A960,'Hoja de Trabajo para listado'!$BC$155:$BC$1048576,0),MATCH((CUADRO!I$5&amp;$E960),'Hoja de Trabajo para listado'!$BC$151:$CB$151,0)),0)+IFERROR(INDEX('Hoja de Trabajo para listado'!$DE$153:$DG$274,MATCH($A960,'Hoja de Trabajo para listado'!$DE$153:$DE$1048576,0),MATCH((CUADRO!I$5&amp;$E960),'Hoja de Trabajo para listado'!$DE$151:$DG$151,0)),0)+IFERROR(INDEX('Hoja de Trabajo para listado'!$CD$155:$DC$1048576,MATCH($A960,'Hoja de Trabajo para listado'!$CD$155:$CD$1048576,0),MATCH((CUADRO!I$5&amp;$E960),'Hoja de Trabajo para listado'!$CD$151:$DC$151,0)),0)</f>
        <v>0</v>
      </c>
      <c r="J960" s="314">
        <f ca="1">+IFERROR(INDEX('Hoja de Trabajo para listado'!$A$155:$Z$1048576,MATCH($A960,'Hoja de Trabajo para listado'!$A$155:$A$1048576,0),MATCH((CUADRO!J$5&amp;$E960),'Hoja de Trabajo para listado'!$A$151:$Z$151,0)),0)+IFERROR(INDEX('Hoja de Trabajo para listado'!$AB$155:$BA$1048576,MATCH($A960,'Hoja de Trabajo para listado'!$AB$155:$AB$1048576,0),MATCH((CUADRO!J$5&amp;$E960),'Hoja de Trabajo para listado'!$AB$151:$BA$151,0)),0)+IFERROR(INDEX('Hoja de Trabajo para listado'!$BC$155:$CB$1048576,MATCH($A960,'Hoja de Trabajo para listado'!$BC$155:$BC$1048576,0),MATCH((CUADRO!J$5&amp;$E960),'Hoja de Trabajo para listado'!$BC$151:$CB$151,0)),0)+IFERROR(INDEX('Hoja de Trabajo para listado'!$DE$153:$DG$274,MATCH($A960,'Hoja de Trabajo para listado'!$DE$153:$DE$1048576,0),MATCH((CUADRO!J$5&amp;$E960),'Hoja de Trabajo para listado'!$DE$151:$DG$151,0)),0)+IFERROR(INDEX('Hoja de Trabajo para listado'!$CD$155:$DC$1048576,MATCH($A960,'Hoja de Trabajo para listado'!$CD$155:$CD$1048576,0),MATCH((CUADRO!J$5&amp;$E960),'Hoja de Trabajo para listado'!$CD$151:$DC$151,0)),0)</f>
        <v>0</v>
      </c>
      <c r="K960" s="314">
        <f ca="1">+IFERROR(INDEX('Hoja de Trabajo para listado'!$A$155:$Z$1048576,MATCH($A960,'Hoja de Trabajo para listado'!$A$155:$A$1048576,0),MATCH((CUADRO!K$5&amp;$E960),'Hoja de Trabajo para listado'!$A$151:$Z$151,0)),0)+IFERROR(INDEX('Hoja de Trabajo para listado'!$AB$155:$BA$1048576,MATCH($A960,'Hoja de Trabajo para listado'!$AB$155:$AB$1048576,0),MATCH((CUADRO!K$5&amp;$E960),'Hoja de Trabajo para listado'!$AB$151:$BA$151,0)),0)+IFERROR(INDEX('Hoja de Trabajo para listado'!$BC$155:$CB$1048576,MATCH($A960,'Hoja de Trabajo para listado'!$BC$155:$BC$1048576,0),MATCH((CUADRO!K$5&amp;$E960),'Hoja de Trabajo para listado'!$BC$151:$CB$151,0)),0)+IFERROR(INDEX('Hoja de Trabajo para listado'!$DE$153:$DG$274,MATCH($A960,'Hoja de Trabajo para listado'!$DE$153:$DE$1048576,0),MATCH((CUADRO!K$5&amp;$E960),'Hoja de Trabajo para listado'!$DE$151:$DG$151,0)),0)+IFERROR(INDEX('Hoja de Trabajo para listado'!$CD$155:$DC$1048576,MATCH($A960,'Hoja de Trabajo para listado'!$CD$155:$CD$1048576,0),MATCH((CUADRO!K$5&amp;$E960),'Hoja de Trabajo para listado'!$CD$151:$DC$151,0)),0)</f>
        <v>0</v>
      </c>
      <c r="L960" s="314">
        <f ca="1">+IFERROR(INDEX('Hoja de Trabajo para listado'!$A$155:$Z$1048576,MATCH($A960,'Hoja de Trabajo para listado'!$A$155:$A$1048576,0),MATCH((CUADRO!L$5&amp;$E960),'Hoja de Trabajo para listado'!$A$151:$Z$151,0)),0)+IFERROR(INDEX('Hoja de Trabajo para listado'!$AB$155:$BA$1048576,MATCH($A960,'Hoja de Trabajo para listado'!$AB$155:$AB$1048576,0),MATCH((CUADRO!L$5&amp;$E960),'Hoja de Trabajo para listado'!$AB$151:$BA$151,0)),0)+IFERROR(INDEX('Hoja de Trabajo para listado'!$BC$155:$CB$1048576,MATCH($A960,'Hoja de Trabajo para listado'!$BC$155:$BC$1048576,0),MATCH((CUADRO!L$5&amp;$E960),'Hoja de Trabajo para listado'!$BC$151:$CB$151,0)),0)+IFERROR(INDEX('Hoja de Trabajo para listado'!$DE$153:$DG$274,MATCH($A960,'Hoja de Trabajo para listado'!$DE$153:$DE$1048576,0),MATCH((CUADRO!L$5&amp;$E960),'Hoja de Trabajo para listado'!$DE$151:$DG$151,0)),0)+IFERROR(INDEX('Hoja de Trabajo para listado'!$CD$155:$DC$1048576,MATCH($A960,'Hoja de Trabajo para listado'!$CD$155:$CD$1048576,0),MATCH((CUADRO!L$5&amp;$E960),'Hoja de Trabajo para listado'!$CD$151:$DC$151,0)),0)</f>
        <v>0</v>
      </c>
      <c r="M960" s="314">
        <f ca="1">+IFERROR(INDEX('Hoja de Trabajo para listado'!$A$155:$Z$1048576,MATCH($A960,'Hoja de Trabajo para listado'!$A$155:$A$1048576,0),MATCH((CUADRO!M$5&amp;$E960),'Hoja de Trabajo para listado'!$A$151:$Z$151,0)),0)+IFERROR(INDEX('Hoja de Trabajo para listado'!$AB$155:$BA$1048576,MATCH($A960,'Hoja de Trabajo para listado'!$AB$155:$AB$1048576,0),MATCH((CUADRO!M$5&amp;$E960),'Hoja de Trabajo para listado'!$AB$151:$BA$151,0)),0)+IFERROR(INDEX('Hoja de Trabajo para listado'!$BC$155:$CB$1048576,MATCH($A960,'Hoja de Trabajo para listado'!$BC$155:$BC$1048576,0),MATCH((CUADRO!M$5&amp;$E960),'Hoja de Trabajo para listado'!$BC$151:$CB$151,0)),0)+IFERROR(INDEX('Hoja de Trabajo para listado'!$DE$153:$DG$274,MATCH($A960,'Hoja de Trabajo para listado'!$DE$153:$DE$1048576,0),MATCH((CUADRO!M$5&amp;$E960),'Hoja de Trabajo para listado'!$DE$151:$DG$151,0)),0)+IFERROR(INDEX('Hoja de Trabajo para listado'!$CD$155:$DC$1048576,MATCH($A960,'Hoja de Trabajo para listado'!$CD$155:$CD$1048576,0),MATCH((CUADRO!M$5&amp;$E960),'Hoja de Trabajo para listado'!$CD$151:$DC$151,0)),0)</f>
        <v>0</v>
      </c>
      <c r="N960" s="314">
        <f ca="1">+IFERROR(INDEX('Hoja de Trabajo para listado'!$A$155:$Z$1048576,MATCH($A960,'Hoja de Trabajo para listado'!$A$155:$A$1048576,0),MATCH((CUADRO!N$5&amp;$E960),'Hoja de Trabajo para listado'!$A$151:$Z$151,0)),0)+IFERROR(INDEX('Hoja de Trabajo para listado'!$AB$155:$BA$1048576,MATCH($A960,'Hoja de Trabajo para listado'!$AB$155:$AB$1048576,0),MATCH((CUADRO!N$5&amp;$E960),'Hoja de Trabajo para listado'!$AB$151:$BA$151,0)),0)+IFERROR(INDEX('Hoja de Trabajo para listado'!$BC$155:$CB$1048576,MATCH($A960,'Hoja de Trabajo para listado'!$BC$155:$BC$1048576,0),MATCH((CUADRO!N$5&amp;$E960),'Hoja de Trabajo para listado'!$BC$151:$CB$151,0)),0)+IFERROR(INDEX('Hoja de Trabajo para listado'!$DE$153:$DG$274,MATCH($A960,'Hoja de Trabajo para listado'!$DE$153:$DE$1048576,0),MATCH((CUADRO!N$5&amp;$E960),'Hoja de Trabajo para listado'!$DE$151:$DG$151,0)),0)+IFERROR(INDEX('Hoja de Trabajo para listado'!$CD$155:$DC$1048576,MATCH($A960,'Hoja de Trabajo para listado'!$CD$155:$CD$1048576,0),MATCH((CUADRO!N$5&amp;$E960),'Hoja de Trabajo para listado'!$CD$151:$DC$151,0)),0)</f>
        <v>0</v>
      </c>
      <c r="O960" s="314">
        <f ca="1">+IFERROR(INDEX('Hoja de Trabajo para listado'!$A$155:$Z$1048576,MATCH($A960,'Hoja de Trabajo para listado'!$A$155:$A$1048576,0),MATCH((CUADRO!O$5&amp;$E960),'Hoja de Trabajo para listado'!$A$151:$Z$151,0)),0)+IFERROR(INDEX('Hoja de Trabajo para listado'!$AB$155:$BA$1048576,MATCH($A960,'Hoja de Trabajo para listado'!$AB$155:$AB$1048576,0),MATCH((CUADRO!O$5&amp;$E960),'Hoja de Trabajo para listado'!$AB$151:$BA$151,0)),0)+IFERROR(INDEX('Hoja de Trabajo para listado'!$BC$155:$CB$1048576,MATCH($A960,'Hoja de Trabajo para listado'!$BC$155:$BC$1048576,0),MATCH((CUADRO!O$5&amp;$E960),'Hoja de Trabajo para listado'!$BC$151:$CB$151,0)),0)+IFERROR(INDEX('Hoja de Trabajo para listado'!$DE$153:$DG$274,MATCH($A960,'Hoja de Trabajo para listado'!$DE$153:$DE$1048576,0),MATCH((CUADRO!O$5&amp;$E960),'Hoja de Trabajo para listado'!$DE$151:$DG$151,0)),0)+IFERROR(INDEX('Hoja de Trabajo para listado'!$CD$155:$DC$1048576,MATCH($A960,'Hoja de Trabajo para listado'!$CD$155:$CD$1048576,0),MATCH((CUADRO!O$5&amp;$E960),'Hoja de Trabajo para listado'!$CD$151:$DC$151,0)),0)</f>
        <v>0</v>
      </c>
      <c r="P960" s="314">
        <f ca="1">+IFERROR(INDEX('Hoja de Trabajo para listado'!$A$155:$Z$1048576,MATCH($A960,'Hoja de Trabajo para listado'!$A$155:$A$1048576,0),MATCH((CUADRO!P$5&amp;$E960),'Hoja de Trabajo para listado'!$A$151:$Z$151,0)),0)+IFERROR(INDEX('Hoja de Trabajo para listado'!$AB$155:$BA$1048576,MATCH($A960,'Hoja de Trabajo para listado'!$AB$155:$AB$1048576,0),MATCH((CUADRO!P$5&amp;$E960),'Hoja de Trabajo para listado'!$AB$151:$BA$151,0)),0)+IFERROR(INDEX('Hoja de Trabajo para listado'!$BC$155:$CB$1048576,MATCH($A960,'Hoja de Trabajo para listado'!$BC$155:$BC$1048576,0),MATCH((CUADRO!P$5&amp;$E960),'Hoja de Trabajo para listado'!$BC$151:$CB$151,0)),0)+IFERROR(INDEX('Hoja de Trabajo para listado'!$DE$153:$DG$274,MATCH($A960,'Hoja de Trabajo para listado'!$DE$153:$DE$1048576,0),MATCH((CUADRO!P$5&amp;$E960),'Hoja de Trabajo para listado'!$DE$151:$DG$151,0)),0)+IFERROR(INDEX('Hoja de Trabajo para listado'!$CD$155:$DC$1048576,MATCH($A960,'Hoja de Trabajo para listado'!$CD$155:$CD$1048576,0),MATCH((CUADRO!P$5&amp;$E960),'Hoja de Trabajo para listado'!$CD$151:$DC$151,0)),0)</f>
        <v>0</v>
      </c>
      <c r="Q960" s="314">
        <f ca="1">+IFERROR(INDEX('Hoja de Trabajo para listado'!$A$155:$Z$1048576,MATCH($A960,'Hoja de Trabajo para listado'!$A$155:$A$1048576,0),MATCH((CUADRO!Q$5&amp;$E960),'Hoja de Trabajo para listado'!$A$151:$Z$151,0)),0)+IFERROR(INDEX('Hoja de Trabajo para listado'!$AB$155:$BA$1048576,MATCH($A960,'Hoja de Trabajo para listado'!$AB$155:$AB$1048576,0),MATCH((CUADRO!Q$5&amp;$E960),'Hoja de Trabajo para listado'!$AB$151:$BA$151,0)),0)+IFERROR(INDEX('Hoja de Trabajo para listado'!$BC$155:$CB$1048576,MATCH($A960,'Hoja de Trabajo para listado'!$BC$155:$BC$1048576,0),MATCH((CUADRO!Q$5&amp;$E960),'Hoja de Trabajo para listado'!$BC$151:$CB$151,0)),0)+IFERROR(INDEX('Hoja de Trabajo para listado'!$DE$153:$DG$274,MATCH($A960,'Hoja de Trabajo para listado'!$DE$153:$DE$1048576,0),MATCH((CUADRO!Q$5&amp;$E960),'Hoja de Trabajo para listado'!$DE$151:$DG$151,0)),0)+IFERROR(INDEX('Hoja de Trabajo para listado'!$CD$155:$DC$1048576,MATCH($A960,'Hoja de Trabajo para listado'!$CD$155:$CD$1048576,0),MATCH((CUADRO!Q$5&amp;$E960),'Hoja de Trabajo para listado'!$CD$151:$DC$151,0)),0)</f>
        <v>0</v>
      </c>
      <c r="R960" s="314">
        <f t="shared" ca="1" si="28"/>
        <v>0</v>
      </c>
      <c r="S960" s="353"/>
      <c r="T960" s="314">
        <f ca="1">+T961</f>
        <v>40</v>
      </c>
      <c r="U960" s="313">
        <f t="shared" si="29"/>
        <v>1</v>
      </c>
      <c r="V960" s="319" t="str">
        <f>+VLOOKUP(A960,bd_lista!$A$3:$E$593,5,FALSE)</f>
        <v>Instituciones Descentralizadas</v>
      </c>
      <c r="W960" s="425" t="str">
        <f>+V960</f>
        <v>Instituciones Descentralizadas</v>
      </c>
    </row>
    <row r="961" spans="1:23" customFormat="1" ht="15" customHeight="1">
      <c r="A961" s="323">
        <v>376</v>
      </c>
      <c r="B961" s="428"/>
      <c r="C961" s="339" t="str">
        <f>+VLOOKUP(A961,bd_lista!$A$3:$C$593,3,FALSE)</f>
        <v>Agencia Boliviana de Energía Nuclear</v>
      </c>
      <c r="D961" s="430"/>
      <c r="E961" s="319" t="s">
        <v>1419</v>
      </c>
      <c r="F961" s="316">
        <f ca="1">+IFERROR(INDEX('Hoja de Trabajo para listado'!$A$155:$Z$1048576,MATCH($A961,'Hoja de Trabajo para listado'!$A$155:$A$1048576,0),MATCH((CUADRO!F$5&amp;$E961),'Hoja de Trabajo para listado'!$A$151:$Z$151,0)),0)+IFERROR(INDEX('Hoja de Trabajo para listado'!$AB$155:$BA$1048576,MATCH($A961,'Hoja de Trabajo para listado'!$AB$155:$AB$1048576,0),MATCH((CUADRO!F$5&amp;$E961),'Hoja de Trabajo para listado'!$AB$151:$BA$151,0)),0)+IFERROR(INDEX('Hoja de Trabajo para listado'!$BC$155:$CB$1048576,MATCH($A961,'Hoja de Trabajo para listado'!$BC$155:$BC$1048576,0),MATCH((CUADRO!F$5&amp;$E961),'Hoja de Trabajo para listado'!$BC$151:$CB$151,0)),0)+IFERROR(INDEX('Hoja de Trabajo para listado'!$DE$153:$DG$274,MATCH($A961,'Hoja de Trabajo para listado'!$DE$153:$DE$1048576,0),MATCH((CUADRO!F$5&amp;$E961),'Hoja de Trabajo para listado'!$DE$151:$DG$151,0)),0)+IFERROR(INDEX('Hoja de Trabajo para listado'!$CD$155:$DC$1048576,MATCH($A961,'Hoja de Trabajo para listado'!$CD$155:$CD$1048576,0),MATCH((CUADRO!F$5&amp;$E961),'Hoja de Trabajo para listado'!$CD$151:$DC$151,0)),0)</f>
        <v>0</v>
      </c>
      <c r="G961" s="316">
        <f ca="1">+IFERROR(INDEX('Hoja de Trabajo para listado'!$A$155:$Z$1048576,MATCH($A961,'Hoja de Trabajo para listado'!$A$155:$A$1048576,0),MATCH((CUADRO!G$5&amp;$E961),'Hoja de Trabajo para listado'!$A$151:$Z$151,0)),0)+IFERROR(INDEX('Hoja de Trabajo para listado'!$AB$155:$BA$1048576,MATCH($A961,'Hoja de Trabajo para listado'!$AB$155:$AB$1048576,0),MATCH((CUADRO!G$5&amp;$E961),'Hoja de Trabajo para listado'!$AB$151:$BA$151,0)),0)+IFERROR(INDEX('Hoja de Trabajo para listado'!$BC$155:$CB$1048576,MATCH($A961,'Hoja de Trabajo para listado'!$BC$155:$BC$1048576,0),MATCH((CUADRO!G$5&amp;$E961),'Hoja de Trabajo para listado'!$BC$151:$CB$151,0)),0)+IFERROR(INDEX('Hoja de Trabajo para listado'!$DE$153:$DG$274,MATCH($A961,'Hoja de Trabajo para listado'!$DE$153:$DE$1048576,0),MATCH((CUADRO!G$5&amp;$E961),'Hoja de Trabajo para listado'!$DE$151:$DG$151,0)),0)+IFERROR(INDEX('Hoja de Trabajo para listado'!$CD$155:$DC$1048576,MATCH($A961,'Hoja de Trabajo para listado'!$CD$155:$CD$1048576,0),MATCH((CUADRO!G$5&amp;$E961),'Hoja de Trabajo para listado'!$CD$151:$DC$151,0)),0)</f>
        <v>0</v>
      </c>
      <c r="H961" s="316">
        <f ca="1">+IFERROR(INDEX('Hoja de Trabajo para listado'!$A$155:$Z$1048576,MATCH($A961,'Hoja de Trabajo para listado'!$A$155:$A$1048576,0),MATCH((CUADRO!H$5&amp;$E961),'Hoja de Trabajo para listado'!$A$151:$Z$151,0)),0)+IFERROR(INDEX('Hoja de Trabajo para listado'!$AB$155:$BA$1048576,MATCH($A961,'Hoja de Trabajo para listado'!$AB$155:$AB$1048576,0),MATCH((CUADRO!H$5&amp;$E961),'Hoja de Trabajo para listado'!$AB$151:$BA$151,0)),0)+IFERROR(INDEX('Hoja de Trabajo para listado'!$BC$155:$CB$1048576,MATCH($A961,'Hoja de Trabajo para listado'!$BC$155:$BC$1048576,0),MATCH((CUADRO!H$5&amp;$E961),'Hoja de Trabajo para listado'!$BC$151:$CB$151,0)),0)+IFERROR(INDEX('Hoja de Trabajo para listado'!$DE$153:$DG$274,MATCH($A961,'Hoja de Trabajo para listado'!$DE$153:$DE$1048576,0),MATCH((CUADRO!H$5&amp;$E961),'Hoja de Trabajo para listado'!$DE$151:$DG$151,0)),0)+IFERROR(INDEX('Hoja de Trabajo para listado'!$CD$155:$DC$1048576,MATCH($A961,'Hoja de Trabajo para listado'!$CD$155:$CD$1048576,0),MATCH((CUADRO!H$5&amp;$E961),'Hoja de Trabajo para listado'!$CD$151:$DC$151,0)),0)</f>
        <v>40</v>
      </c>
      <c r="I961" s="316">
        <f ca="1">+IFERROR(INDEX('Hoja de Trabajo para listado'!$A$155:$Z$1048576,MATCH($A961,'Hoja de Trabajo para listado'!$A$155:$A$1048576,0),MATCH((CUADRO!I$5&amp;$E961),'Hoja de Trabajo para listado'!$A$151:$Z$151,0)),0)+IFERROR(INDEX('Hoja de Trabajo para listado'!$AB$155:$BA$1048576,MATCH($A961,'Hoja de Trabajo para listado'!$AB$155:$AB$1048576,0),MATCH((CUADRO!I$5&amp;$E961),'Hoja de Trabajo para listado'!$AB$151:$BA$151,0)),0)+IFERROR(INDEX('Hoja de Trabajo para listado'!$BC$155:$CB$1048576,MATCH($A961,'Hoja de Trabajo para listado'!$BC$155:$BC$1048576,0),MATCH((CUADRO!I$5&amp;$E961),'Hoja de Trabajo para listado'!$BC$151:$CB$151,0)),0)+IFERROR(INDEX('Hoja de Trabajo para listado'!$DE$153:$DG$274,MATCH($A961,'Hoja de Trabajo para listado'!$DE$153:$DE$1048576,0),MATCH((CUADRO!I$5&amp;$E961),'Hoja de Trabajo para listado'!$DE$151:$DG$151,0)),0)+IFERROR(INDEX('Hoja de Trabajo para listado'!$CD$155:$DC$1048576,MATCH($A961,'Hoja de Trabajo para listado'!$CD$155:$CD$1048576,0),MATCH((CUADRO!I$5&amp;$E961),'Hoja de Trabajo para listado'!$CD$151:$DC$151,0)),0)</f>
        <v>0</v>
      </c>
      <c r="J961" s="316">
        <f ca="1">+IFERROR(INDEX('Hoja de Trabajo para listado'!$A$155:$Z$1048576,MATCH($A961,'Hoja de Trabajo para listado'!$A$155:$A$1048576,0),MATCH((CUADRO!J$5&amp;$E961),'Hoja de Trabajo para listado'!$A$151:$Z$151,0)),0)+IFERROR(INDEX('Hoja de Trabajo para listado'!$AB$155:$BA$1048576,MATCH($A961,'Hoja de Trabajo para listado'!$AB$155:$AB$1048576,0),MATCH((CUADRO!J$5&amp;$E961),'Hoja de Trabajo para listado'!$AB$151:$BA$151,0)),0)+IFERROR(INDEX('Hoja de Trabajo para listado'!$BC$155:$CB$1048576,MATCH($A961,'Hoja de Trabajo para listado'!$BC$155:$BC$1048576,0),MATCH((CUADRO!J$5&amp;$E961),'Hoja de Trabajo para listado'!$BC$151:$CB$151,0)),0)+IFERROR(INDEX('Hoja de Trabajo para listado'!$DE$153:$DG$274,MATCH($A961,'Hoja de Trabajo para listado'!$DE$153:$DE$1048576,0),MATCH((CUADRO!J$5&amp;$E961),'Hoja de Trabajo para listado'!$DE$151:$DG$151,0)),0)+IFERROR(INDEX('Hoja de Trabajo para listado'!$CD$155:$DC$1048576,MATCH($A961,'Hoja de Trabajo para listado'!$CD$155:$CD$1048576,0),MATCH((CUADRO!J$5&amp;$E961),'Hoja de Trabajo para listado'!$CD$151:$DC$151,0)),0)</f>
        <v>0</v>
      </c>
      <c r="K961" s="314">
        <f ca="1">+IFERROR(INDEX('Hoja de Trabajo para listado'!$A$155:$Z$1048576,MATCH($A961,'Hoja de Trabajo para listado'!$A$155:$A$1048576,0),MATCH((CUADRO!K$5&amp;$E961),'Hoja de Trabajo para listado'!$A$151:$Z$151,0)),0)+IFERROR(INDEX('Hoja de Trabajo para listado'!$AB$155:$BA$1048576,MATCH($A961,'Hoja de Trabajo para listado'!$AB$155:$AB$1048576,0),MATCH((CUADRO!K$5&amp;$E961),'Hoja de Trabajo para listado'!$AB$151:$BA$151,0)),0)+IFERROR(INDEX('Hoja de Trabajo para listado'!$BC$155:$CB$1048576,MATCH($A961,'Hoja de Trabajo para listado'!$BC$155:$BC$1048576,0),MATCH((CUADRO!K$5&amp;$E961),'Hoja de Trabajo para listado'!$BC$151:$CB$151,0)),0)+IFERROR(INDEX('Hoja de Trabajo para listado'!$DE$153:$DG$274,MATCH($A961,'Hoja de Trabajo para listado'!$DE$153:$DE$1048576,0),MATCH((CUADRO!K$5&amp;$E961),'Hoja de Trabajo para listado'!$DE$151:$DG$151,0)),0)+IFERROR(INDEX('Hoja de Trabajo para listado'!$CD$155:$DC$1048576,MATCH($A961,'Hoja de Trabajo para listado'!$CD$155:$CD$1048576,0),MATCH((CUADRO!K$5&amp;$E961),'Hoja de Trabajo para listado'!$CD$151:$DC$151,0)),0)</f>
        <v>0</v>
      </c>
      <c r="L961" s="314">
        <f ca="1">+IFERROR(INDEX('Hoja de Trabajo para listado'!$A$155:$Z$1048576,MATCH($A961,'Hoja de Trabajo para listado'!$A$155:$A$1048576,0),MATCH((CUADRO!L$5&amp;$E961),'Hoja de Trabajo para listado'!$A$151:$Z$151,0)),0)+IFERROR(INDEX('Hoja de Trabajo para listado'!$AB$155:$BA$1048576,MATCH($A961,'Hoja de Trabajo para listado'!$AB$155:$AB$1048576,0),MATCH((CUADRO!L$5&amp;$E961),'Hoja de Trabajo para listado'!$AB$151:$BA$151,0)),0)+IFERROR(INDEX('Hoja de Trabajo para listado'!$BC$155:$CB$1048576,MATCH($A961,'Hoja de Trabajo para listado'!$BC$155:$BC$1048576,0),MATCH((CUADRO!L$5&amp;$E961),'Hoja de Trabajo para listado'!$BC$151:$CB$151,0)),0)+IFERROR(INDEX('Hoja de Trabajo para listado'!$DE$153:$DG$274,MATCH($A961,'Hoja de Trabajo para listado'!$DE$153:$DE$1048576,0),MATCH((CUADRO!L$5&amp;$E961),'Hoja de Trabajo para listado'!$DE$151:$DG$151,0)),0)+IFERROR(INDEX('Hoja de Trabajo para listado'!$CD$155:$DC$1048576,MATCH($A961,'Hoja de Trabajo para listado'!$CD$155:$CD$1048576,0),MATCH((CUADRO!L$5&amp;$E961),'Hoja de Trabajo para listado'!$CD$151:$DC$151,0)),0)</f>
        <v>0</v>
      </c>
      <c r="M961" s="314">
        <f ca="1">+IFERROR(INDEX('Hoja de Trabajo para listado'!$A$155:$Z$1048576,MATCH($A961,'Hoja de Trabajo para listado'!$A$155:$A$1048576,0),MATCH((CUADRO!M$5&amp;$E961),'Hoja de Trabajo para listado'!$A$151:$Z$151,0)),0)+IFERROR(INDEX('Hoja de Trabajo para listado'!$AB$155:$BA$1048576,MATCH($A961,'Hoja de Trabajo para listado'!$AB$155:$AB$1048576,0),MATCH((CUADRO!M$5&amp;$E961),'Hoja de Trabajo para listado'!$AB$151:$BA$151,0)),0)+IFERROR(INDEX('Hoja de Trabajo para listado'!$BC$155:$CB$1048576,MATCH($A961,'Hoja de Trabajo para listado'!$BC$155:$BC$1048576,0),MATCH((CUADRO!M$5&amp;$E961),'Hoja de Trabajo para listado'!$BC$151:$CB$151,0)),0)+IFERROR(INDEX('Hoja de Trabajo para listado'!$DE$153:$DG$274,MATCH($A961,'Hoja de Trabajo para listado'!$DE$153:$DE$1048576,0),MATCH((CUADRO!M$5&amp;$E961),'Hoja de Trabajo para listado'!$DE$151:$DG$151,0)),0)+IFERROR(INDEX('Hoja de Trabajo para listado'!$CD$155:$DC$1048576,MATCH($A961,'Hoja de Trabajo para listado'!$CD$155:$CD$1048576,0),MATCH((CUADRO!M$5&amp;$E961),'Hoja de Trabajo para listado'!$CD$151:$DC$151,0)),0)</f>
        <v>0</v>
      </c>
      <c r="N961" s="314">
        <f ca="1">+IFERROR(INDEX('Hoja de Trabajo para listado'!$A$155:$Z$1048576,MATCH($A961,'Hoja de Trabajo para listado'!$A$155:$A$1048576,0),MATCH((CUADRO!N$5&amp;$E961),'Hoja de Trabajo para listado'!$A$151:$Z$151,0)),0)+IFERROR(INDEX('Hoja de Trabajo para listado'!$AB$155:$BA$1048576,MATCH($A961,'Hoja de Trabajo para listado'!$AB$155:$AB$1048576,0),MATCH((CUADRO!N$5&amp;$E961),'Hoja de Trabajo para listado'!$AB$151:$BA$151,0)),0)+IFERROR(INDEX('Hoja de Trabajo para listado'!$BC$155:$CB$1048576,MATCH($A961,'Hoja de Trabajo para listado'!$BC$155:$BC$1048576,0),MATCH((CUADRO!N$5&amp;$E961),'Hoja de Trabajo para listado'!$BC$151:$CB$151,0)),0)+IFERROR(INDEX('Hoja de Trabajo para listado'!$DE$153:$DG$274,MATCH($A961,'Hoja de Trabajo para listado'!$DE$153:$DE$1048576,0),MATCH((CUADRO!N$5&amp;$E961),'Hoja de Trabajo para listado'!$DE$151:$DG$151,0)),0)+IFERROR(INDEX('Hoja de Trabajo para listado'!$CD$155:$DC$1048576,MATCH($A961,'Hoja de Trabajo para listado'!$CD$155:$CD$1048576,0),MATCH((CUADRO!N$5&amp;$E961),'Hoja de Trabajo para listado'!$CD$151:$DC$151,0)),0)</f>
        <v>0</v>
      </c>
      <c r="O961" s="314">
        <f ca="1">+IFERROR(INDEX('Hoja de Trabajo para listado'!$A$155:$Z$1048576,MATCH($A961,'Hoja de Trabajo para listado'!$A$155:$A$1048576,0),MATCH((CUADRO!O$5&amp;$E961),'Hoja de Trabajo para listado'!$A$151:$Z$151,0)),0)+IFERROR(INDEX('Hoja de Trabajo para listado'!$AB$155:$BA$1048576,MATCH($A961,'Hoja de Trabajo para listado'!$AB$155:$AB$1048576,0),MATCH((CUADRO!O$5&amp;$E961),'Hoja de Trabajo para listado'!$AB$151:$BA$151,0)),0)+IFERROR(INDEX('Hoja de Trabajo para listado'!$BC$155:$CB$1048576,MATCH($A961,'Hoja de Trabajo para listado'!$BC$155:$BC$1048576,0),MATCH((CUADRO!O$5&amp;$E961),'Hoja de Trabajo para listado'!$BC$151:$CB$151,0)),0)+IFERROR(INDEX('Hoja de Trabajo para listado'!$DE$153:$DG$274,MATCH($A961,'Hoja de Trabajo para listado'!$DE$153:$DE$1048576,0),MATCH((CUADRO!O$5&amp;$E961),'Hoja de Trabajo para listado'!$DE$151:$DG$151,0)),0)+IFERROR(INDEX('Hoja de Trabajo para listado'!$CD$155:$DC$1048576,MATCH($A961,'Hoja de Trabajo para listado'!$CD$155:$CD$1048576,0),MATCH((CUADRO!O$5&amp;$E961),'Hoja de Trabajo para listado'!$CD$151:$DC$151,0)),0)</f>
        <v>0</v>
      </c>
      <c r="P961" s="314">
        <f ca="1">+IFERROR(INDEX('Hoja de Trabajo para listado'!$A$155:$Z$1048576,MATCH($A961,'Hoja de Trabajo para listado'!$A$155:$A$1048576,0),MATCH((CUADRO!P$5&amp;$E961),'Hoja de Trabajo para listado'!$A$151:$Z$151,0)),0)+IFERROR(INDEX('Hoja de Trabajo para listado'!$AB$155:$BA$1048576,MATCH($A961,'Hoja de Trabajo para listado'!$AB$155:$AB$1048576,0),MATCH((CUADRO!P$5&amp;$E961),'Hoja de Trabajo para listado'!$AB$151:$BA$151,0)),0)+IFERROR(INDEX('Hoja de Trabajo para listado'!$BC$155:$CB$1048576,MATCH($A961,'Hoja de Trabajo para listado'!$BC$155:$BC$1048576,0),MATCH((CUADRO!P$5&amp;$E961),'Hoja de Trabajo para listado'!$BC$151:$CB$151,0)),0)+IFERROR(INDEX('Hoja de Trabajo para listado'!$DE$153:$DG$274,MATCH($A961,'Hoja de Trabajo para listado'!$DE$153:$DE$1048576,0),MATCH((CUADRO!P$5&amp;$E961),'Hoja de Trabajo para listado'!$DE$151:$DG$151,0)),0)+IFERROR(INDEX('Hoja de Trabajo para listado'!$CD$155:$DC$1048576,MATCH($A961,'Hoja de Trabajo para listado'!$CD$155:$CD$1048576,0),MATCH((CUADRO!P$5&amp;$E961),'Hoja de Trabajo para listado'!$CD$151:$DC$151,0)),0)</f>
        <v>0</v>
      </c>
      <c r="Q961" s="314">
        <f ca="1">+IFERROR(INDEX('Hoja de Trabajo para listado'!$A$155:$Z$1048576,MATCH($A961,'Hoja de Trabajo para listado'!$A$155:$A$1048576,0),MATCH((CUADRO!Q$5&amp;$E961),'Hoja de Trabajo para listado'!$A$151:$Z$151,0)),0)+IFERROR(INDEX('Hoja de Trabajo para listado'!$AB$155:$BA$1048576,MATCH($A961,'Hoja de Trabajo para listado'!$AB$155:$AB$1048576,0),MATCH((CUADRO!Q$5&amp;$E961),'Hoja de Trabajo para listado'!$AB$151:$BA$151,0)),0)+IFERROR(INDEX('Hoja de Trabajo para listado'!$BC$155:$CB$1048576,MATCH($A961,'Hoja de Trabajo para listado'!$BC$155:$BC$1048576,0),MATCH((CUADRO!Q$5&amp;$E961),'Hoja de Trabajo para listado'!$BC$151:$CB$151,0)),0)+IFERROR(INDEX('Hoja de Trabajo para listado'!$DE$153:$DG$274,MATCH($A961,'Hoja de Trabajo para listado'!$DE$153:$DE$1048576,0),MATCH((CUADRO!Q$5&amp;$E961),'Hoja de Trabajo para listado'!$DE$151:$DG$151,0)),0)+IFERROR(INDEX('Hoja de Trabajo para listado'!$CD$155:$DC$1048576,MATCH($A961,'Hoja de Trabajo para listado'!$CD$155:$CD$1048576,0),MATCH((CUADRO!Q$5&amp;$E961),'Hoja de Trabajo para listado'!$CD$151:$DC$151,0)),0)</f>
        <v>0</v>
      </c>
      <c r="R961" s="316">
        <f t="shared" ca="1" si="28"/>
        <v>40</v>
      </c>
      <c r="S961" s="352">
        <f ca="1">+R960+R961</f>
        <v>40</v>
      </c>
      <c r="T961" s="314">
        <f ca="1">+S961</f>
        <v>40</v>
      </c>
      <c r="U961" s="348">
        <f t="shared" si="29"/>
        <v>2</v>
      </c>
      <c r="V961" s="319" t="str">
        <f>+VLOOKUP(A961,bd_lista!$A$3:$E$593,5,FALSE)</f>
        <v>Instituciones Descentralizadas</v>
      </c>
      <c r="W961" s="426"/>
    </row>
    <row r="962" spans="1:23" customFormat="1" ht="15" hidden="1" customHeight="1">
      <c r="A962" s="323">
        <v>249</v>
      </c>
      <c r="B962" s="427">
        <f>+A962</f>
        <v>249</v>
      </c>
      <c r="C962" s="318" t="str">
        <f>+VLOOKUP(A962,bd_lista!$A$3:$C$593,3,FALSE)</f>
        <v>Central de Abastecimiento y Suministros de Salud</v>
      </c>
      <c r="D962" s="429" t="str">
        <f>+C962</f>
        <v>Central de Abastecimiento y Suministros de Salud</v>
      </c>
      <c r="E962" s="339" t="s">
        <v>1418</v>
      </c>
      <c r="F962" s="314">
        <f ca="1">+IFERROR(INDEX('Hoja de Trabajo para listado'!$A$155:$Z$1048576,MATCH($A962,'Hoja de Trabajo para listado'!$A$155:$A$1048576,0),MATCH((CUADRO!F$5&amp;$E962),'Hoja de Trabajo para listado'!$A$151:$Z$151,0)),0)+IFERROR(INDEX('Hoja de Trabajo para listado'!$AB$155:$BA$1048576,MATCH($A962,'Hoja de Trabajo para listado'!$AB$155:$AB$1048576,0),MATCH((CUADRO!F$5&amp;$E962),'Hoja de Trabajo para listado'!$AB$151:$BA$151,0)),0)+IFERROR(INDEX('Hoja de Trabajo para listado'!$BC$155:$CB$1048576,MATCH($A962,'Hoja de Trabajo para listado'!$BC$155:$BC$1048576,0),MATCH((CUADRO!F$5&amp;$E962),'Hoja de Trabajo para listado'!$BC$151:$CB$151,0)),0)+IFERROR(INDEX('Hoja de Trabajo para listado'!$DE$153:$DG$274,MATCH($A962,'Hoja de Trabajo para listado'!$DE$153:$DE$1048576,0),MATCH((CUADRO!F$5&amp;$E962),'Hoja de Trabajo para listado'!$DE$151:$DG$151,0)),0)+IFERROR(INDEX('Hoja de Trabajo para listado'!$CD$155:$DC$1048576,MATCH($A962,'Hoja de Trabajo para listado'!$CD$155:$CD$1048576,0),MATCH((CUADRO!F$5&amp;$E962),'Hoja de Trabajo para listado'!$CD$151:$DC$151,0)),0)</f>
        <v>0</v>
      </c>
      <c r="G962" s="314">
        <f ca="1">+IFERROR(INDEX('Hoja de Trabajo para listado'!$A$155:$Z$1048576,MATCH($A962,'Hoja de Trabajo para listado'!$A$155:$A$1048576,0),MATCH((CUADRO!G$5&amp;$E962),'Hoja de Trabajo para listado'!$A$151:$Z$151,0)),0)+IFERROR(INDEX('Hoja de Trabajo para listado'!$AB$155:$BA$1048576,MATCH($A962,'Hoja de Trabajo para listado'!$AB$155:$AB$1048576,0),MATCH((CUADRO!G$5&amp;$E962),'Hoja de Trabajo para listado'!$AB$151:$BA$151,0)),0)+IFERROR(INDEX('Hoja de Trabajo para listado'!$BC$155:$CB$1048576,MATCH($A962,'Hoja de Trabajo para listado'!$BC$155:$BC$1048576,0),MATCH((CUADRO!G$5&amp;$E962),'Hoja de Trabajo para listado'!$BC$151:$CB$151,0)),0)+IFERROR(INDEX('Hoja de Trabajo para listado'!$DE$153:$DG$274,MATCH($A962,'Hoja de Trabajo para listado'!$DE$153:$DE$1048576,0),MATCH((CUADRO!G$5&amp;$E962),'Hoja de Trabajo para listado'!$DE$151:$DG$151,0)),0)+IFERROR(INDEX('Hoja de Trabajo para listado'!$CD$155:$DC$1048576,MATCH($A962,'Hoja de Trabajo para listado'!$CD$155:$CD$1048576,0),MATCH((CUADRO!G$5&amp;$E962),'Hoja de Trabajo para listado'!$CD$151:$DC$151,0)),0)</f>
        <v>0</v>
      </c>
      <c r="H962" s="314">
        <f ca="1">+IFERROR(INDEX('Hoja de Trabajo para listado'!$A$155:$Z$1048576,MATCH($A962,'Hoja de Trabajo para listado'!$A$155:$A$1048576,0),MATCH((CUADRO!H$5&amp;$E962),'Hoja de Trabajo para listado'!$A$151:$Z$151,0)),0)+IFERROR(INDEX('Hoja de Trabajo para listado'!$AB$155:$BA$1048576,MATCH($A962,'Hoja de Trabajo para listado'!$AB$155:$AB$1048576,0),MATCH((CUADRO!H$5&amp;$E962),'Hoja de Trabajo para listado'!$AB$151:$BA$151,0)),0)+IFERROR(INDEX('Hoja de Trabajo para listado'!$BC$155:$CB$1048576,MATCH($A962,'Hoja de Trabajo para listado'!$BC$155:$BC$1048576,0),MATCH((CUADRO!H$5&amp;$E962),'Hoja de Trabajo para listado'!$BC$151:$CB$151,0)),0)+IFERROR(INDEX('Hoja de Trabajo para listado'!$DE$153:$DG$274,MATCH($A962,'Hoja de Trabajo para listado'!$DE$153:$DE$1048576,0),MATCH((CUADRO!H$5&amp;$E962),'Hoja de Trabajo para listado'!$DE$151:$DG$151,0)),0)+IFERROR(INDEX('Hoja de Trabajo para listado'!$CD$155:$DC$1048576,MATCH($A962,'Hoja de Trabajo para listado'!$CD$155:$CD$1048576,0),MATCH((CUADRO!H$5&amp;$E962),'Hoja de Trabajo para listado'!$CD$151:$DC$151,0)),0)</f>
        <v>0</v>
      </c>
      <c r="I962" s="314">
        <f ca="1">+IFERROR(INDEX('Hoja de Trabajo para listado'!$A$155:$Z$1048576,MATCH($A962,'Hoja de Trabajo para listado'!$A$155:$A$1048576,0),MATCH((CUADRO!I$5&amp;$E962),'Hoja de Trabajo para listado'!$A$151:$Z$151,0)),0)+IFERROR(INDEX('Hoja de Trabajo para listado'!$AB$155:$BA$1048576,MATCH($A962,'Hoja de Trabajo para listado'!$AB$155:$AB$1048576,0),MATCH((CUADRO!I$5&amp;$E962),'Hoja de Trabajo para listado'!$AB$151:$BA$151,0)),0)+IFERROR(INDEX('Hoja de Trabajo para listado'!$BC$155:$CB$1048576,MATCH($A962,'Hoja de Trabajo para listado'!$BC$155:$BC$1048576,0),MATCH((CUADRO!I$5&amp;$E962),'Hoja de Trabajo para listado'!$BC$151:$CB$151,0)),0)+IFERROR(INDEX('Hoja de Trabajo para listado'!$DE$153:$DG$274,MATCH($A962,'Hoja de Trabajo para listado'!$DE$153:$DE$1048576,0),MATCH((CUADRO!I$5&amp;$E962),'Hoja de Trabajo para listado'!$DE$151:$DG$151,0)),0)+IFERROR(INDEX('Hoja de Trabajo para listado'!$CD$155:$DC$1048576,MATCH($A962,'Hoja de Trabajo para listado'!$CD$155:$CD$1048576,0),MATCH((CUADRO!I$5&amp;$E962),'Hoja de Trabajo para listado'!$CD$151:$DC$151,0)),0)</f>
        <v>0</v>
      </c>
      <c r="J962" s="314">
        <f ca="1">+IFERROR(INDEX('Hoja de Trabajo para listado'!$A$155:$Z$1048576,MATCH($A962,'Hoja de Trabajo para listado'!$A$155:$A$1048576,0),MATCH((CUADRO!J$5&amp;$E962),'Hoja de Trabajo para listado'!$A$151:$Z$151,0)),0)+IFERROR(INDEX('Hoja de Trabajo para listado'!$AB$155:$BA$1048576,MATCH($A962,'Hoja de Trabajo para listado'!$AB$155:$AB$1048576,0),MATCH((CUADRO!J$5&amp;$E962),'Hoja de Trabajo para listado'!$AB$151:$BA$151,0)),0)+IFERROR(INDEX('Hoja de Trabajo para listado'!$BC$155:$CB$1048576,MATCH($A962,'Hoja de Trabajo para listado'!$BC$155:$BC$1048576,0),MATCH((CUADRO!J$5&amp;$E962),'Hoja de Trabajo para listado'!$BC$151:$CB$151,0)),0)+IFERROR(INDEX('Hoja de Trabajo para listado'!$DE$153:$DG$274,MATCH($A962,'Hoja de Trabajo para listado'!$DE$153:$DE$1048576,0),MATCH((CUADRO!J$5&amp;$E962),'Hoja de Trabajo para listado'!$DE$151:$DG$151,0)),0)+IFERROR(INDEX('Hoja de Trabajo para listado'!$CD$155:$DC$1048576,MATCH($A962,'Hoja de Trabajo para listado'!$CD$155:$CD$1048576,0),MATCH((CUADRO!J$5&amp;$E962),'Hoja de Trabajo para listado'!$CD$151:$DC$151,0)),0)</f>
        <v>0</v>
      </c>
      <c r="K962" s="314">
        <f ca="1">+IFERROR(INDEX('Hoja de Trabajo para listado'!$A$155:$Z$1048576,MATCH($A962,'Hoja de Trabajo para listado'!$A$155:$A$1048576,0),MATCH((CUADRO!K$5&amp;$E962),'Hoja de Trabajo para listado'!$A$151:$Z$151,0)),0)+IFERROR(INDEX('Hoja de Trabajo para listado'!$AB$155:$BA$1048576,MATCH($A962,'Hoja de Trabajo para listado'!$AB$155:$AB$1048576,0),MATCH((CUADRO!K$5&amp;$E962),'Hoja de Trabajo para listado'!$AB$151:$BA$151,0)),0)+IFERROR(INDEX('Hoja de Trabajo para listado'!$BC$155:$CB$1048576,MATCH($A962,'Hoja de Trabajo para listado'!$BC$155:$BC$1048576,0),MATCH((CUADRO!K$5&amp;$E962),'Hoja de Trabajo para listado'!$BC$151:$CB$151,0)),0)+IFERROR(INDEX('Hoja de Trabajo para listado'!$DE$153:$DG$274,MATCH($A962,'Hoja de Trabajo para listado'!$DE$153:$DE$1048576,0),MATCH((CUADRO!K$5&amp;$E962),'Hoja de Trabajo para listado'!$DE$151:$DG$151,0)),0)+IFERROR(INDEX('Hoja de Trabajo para listado'!$CD$155:$DC$1048576,MATCH($A962,'Hoja de Trabajo para listado'!$CD$155:$CD$1048576,0),MATCH((CUADRO!K$5&amp;$E962),'Hoja de Trabajo para listado'!$CD$151:$DC$151,0)),0)</f>
        <v>0</v>
      </c>
      <c r="L962" s="314">
        <f ca="1">+IFERROR(INDEX('Hoja de Trabajo para listado'!$A$155:$Z$1048576,MATCH($A962,'Hoja de Trabajo para listado'!$A$155:$A$1048576,0),MATCH((CUADRO!L$5&amp;$E962),'Hoja de Trabajo para listado'!$A$151:$Z$151,0)),0)+IFERROR(INDEX('Hoja de Trabajo para listado'!$AB$155:$BA$1048576,MATCH($A962,'Hoja de Trabajo para listado'!$AB$155:$AB$1048576,0),MATCH((CUADRO!L$5&amp;$E962),'Hoja de Trabajo para listado'!$AB$151:$BA$151,0)),0)+IFERROR(INDEX('Hoja de Trabajo para listado'!$BC$155:$CB$1048576,MATCH($A962,'Hoja de Trabajo para listado'!$BC$155:$BC$1048576,0),MATCH((CUADRO!L$5&amp;$E962),'Hoja de Trabajo para listado'!$BC$151:$CB$151,0)),0)+IFERROR(INDEX('Hoja de Trabajo para listado'!$DE$153:$DG$274,MATCH($A962,'Hoja de Trabajo para listado'!$DE$153:$DE$1048576,0),MATCH((CUADRO!L$5&amp;$E962),'Hoja de Trabajo para listado'!$DE$151:$DG$151,0)),0)+IFERROR(INDEX('Hoja de Trabajo para listado'!$CD$155:$DC$1048576,MATCH($A962,'Hoja de Trabajo para listado'!$CD$155:$CD$1048576,0),MATCH((CUADRO!L$5&amp;$E962),'Hoja de Trabajo para listado'!$CD$151:$DC$151,0)),0)</f>
        <v>0</v>
      </c>
      <c r="M962" s="314">
        <f ca="1">+IFERROR(INDEX('Hoja de Trabajo para listado'!$A$155:$Z$1048576,MATCH($A962,'Hoja de Trabajo para listado'!$A$155:$A$1048576,0),MATCH((CUADRO!M$5&amp;$E962),'Hoja de Trabajo para listado'!$A$151:$Z$151,0)),0)+IFERROR(INDEX('Hoja de Trabajo para listado'!$AB$155:$BA$1048576,MATCH($A962,'Hoja de Trabajo para listado'!$AB$155:$AB$1048576,0),MATCH((CUADRO!M$5&amp;$E962),'Hoja de Trabajo para listado'!$AB$151:$BA$151,0)),0)+IFERROR(INDEX('Hoja de Trabajo para listado'!$BC$155:$CB$1048576,MATCH($A962,'Hoja de Trabajo para listado'!$BC$155:$BC$1048576,0),MATCH((CUADRO!M$5&amp;$E962),'Hoja de Trabajo para listado'!$BC$151:$CB$151,0)),0)+IFERROR(INDEX('Hoja de Trabajo para listado'!$DE$153:$DG$274,MATCH($A962,'Hoja de Trabajo para listado'!$DE$153:$DE$1048576,0),MATCH((CUADRO!M$5&amp;$E962),'Hoja de Trabajo para listado'!$DE$151:$DG$151,0)),0)+IFERROR(INDEX('Hoja de Trabajo para listado'!$CD$155:$DC$1048576,MATCH($A962,'Hoja de Trabajo para listado'!$CD$155:$CD$1048576,0),MATCH((CUADRO!M$5&amp;$E962),'Hoja de Trabajo para listado'!$CD$151:$DC$151,0)),0)</f>
        <v>0</v>
      </c>
      <c r="N962" s="314">
        <f ca="1">+IFERROR(INDEX('Hoja de Trabajo para listado'!$A$155:$Z$1048576,MATCH($A962,'Hoja de Trabajo para listado'!$A$155:$A$1048576,0),MATCH((CUADRO!N$5&amp;$E962),'Hoja de Trabajo para listado'!$A$151:$Z$151,0)),0)+IFERROR(INDEX('Hoja de Trabajo para listado'!$AB$155:$BA$1048576,MATCH($A962,'Hoja de Trabajo para listado'!$AB$155:$AB$1048576,0),MATCH((CUADRO!N$5&amp;$E962),'Hoja de Trabajo para listado'!$AB$151:$BA$151,0)),0)+IFERROR(INDEX('Hoja de Trabajo para listado'!$BC$155:$CB$1048576,MATCH($A962,'Hoja de Trabajo para listado'!$BC$155:$BC$1048576,0),MATCH((CUADRO!N$5&amp;$E962),'Hoja de Trabajo para listado'!$BC$151:$CB$151,0)),0)+IFERROR(INDEX('Hoja de Trabajo para listado'!$DE$153:$DG$274,MATCH($A962,'Hoja de Trabajo para listado'!$DE$153:$DE$1048576,0),MATCH((CUADRO!N$5&amp;$E962),'Hoja de Trabajo para listado'!$DE$151:$DG$151,0)),0)+IFERROR(INDEX('Hoja de Trabajo para listado'!$CD$155:$DC$1048576,MATCH($A962,'Hoja de Trabajo para listado'!$CD$155:$CD$1048576,0),MATCH((CUADRO!N$5&amp;$E962),'Hoja de Trabajo para listado'!$CD$151:$DC$151,0)),0)</f>
        <v>0</v>
      </c>
      <c r="O962" s="314">
        <f ca="1">+IFERROR(INDEX('Hoja de Trabajo para listado'!$A$155:$Z$1048576,MATCH($A962,'Hoja de Trabajo para listado'!$A$155:$A$1048576,0),MATCH((CUADRO!O$5&amp;$E962),'Hoja de Trabajo para listado'!$A$151:$Z$151,0)),0)+IFERROR(INDEX('Hoja de Trabajo para listado'!$AB$155:$BA$1048576,MATCH($A962,'Hoja de Trabajo para listado'!$AB$155:$AB$1048576,0),MATCH((CUADRO!O$5&amp;$E962),'Hoja de Trabajo para listado'!$AB$151:$BA$151,0)),0)+IFERROR(INDEX('Hoja de Trabajo para listado'!$BC$155:$CB$1048576,MATCH($A962,'Hoja de Trabajo para listado'!$BC$155:$BC$1048576,0),MATCH((CUADRO!O$5&amp;$E962),'Hoja de Trabajo para listado'!$BC$151:$CB$151,0)),0)+IFERROR(INDEX('Hoja de Trabajo para listado'!$DE$153:$DG$274,MATCH($A962,'Hoja de Trabajo para listado'!$DE$153:$DE$1048576,0),MATCH((CUADRO!O$5&amp;$E962),'Hoja de Trabajo para listado'!$DE$151:$DG$151,0)),0)+IFERROR(INDEX('Hoja de Trabajo para listado'!$CD$155:$DC$1048576,MATCH($A962,'Hoja de Trabajo para listado'!$CD$155:$CD$1048576,0),MATCH((CUADRO!O$5&amp;$E962),'Hoja de Trabajo para listado'!$CD$151:$DC$151,0)),0)</f>
        <v>0</v>
      </c>
      <c r="P962" s="314">
        <f ca="1">+IFERROR(INDEX('Hoja de Trabajo para listado'!$A$155:$Z$1048576,MATCH($A962,'Hoja de Trabajo para listado'!$A$155:$A$1048576,0),MATCH((CUADRO!P$5&amp;$E962),'Hoja de Trabajo para listado'!$A$151:$Z$151,0)),0)+IFERROR(INDEX('Hoja de Trabajo para listado'!$AB$155:$BA$1048576,MATCH($A962,'Hoja de Trabajo para listado'!$AB$155:$AB$1048576,0),MATCH((CUADRO!P$5&amp;$E962),'Hoja de Trabajo para listado'!$AB$151:$BA$151,0)),0)+IFERROR(INDEX('Hoja de Trabajo para listado'!$BC$155:$CB$1048576,MATCH($A962,'Hoja de Trabajo para listado'!$BC$155:$BC$1048576,0),MATCH((CUADRO!P$5&amp;$E962),'Hoja de Trabajo para listado'!$BC$151:$CB$151,0)),0)+IFERROR(INDEX('Hoja de Trabajo para listado'!$DE$153:$DG$274,MATCH($A962,'Hoja de Trabajo para listado'!$DE$153:$DE$1048576,0),MATCH((CUADRO!P$5&amp;$E962),'Hoja de Trabajo para listado'!$DE$151:$DG$151,0)),0)+IFERROR(INDEX('Hoja de Trabajo para listado'!$CD$155:$DC$1048576,MATCH($A962,'Hoja de Trabajo para listado'!$CD$155:$CD$1048576,0),MATCH((CUADRO!P$5&amp;$E962),'Hoja de Trabajo para listado'!$CD$151:$DC$151,0)),0)</f>
        <v>0</v>
      </c>
      <c r="Q962" s="314">
        <f ca="1">+IFERROR(INDEX('Hoja de Trabajo para listado'!$A$155:$Z$1048576,MATCH($A962,'Hoja de Trabajo para listado'!$A$155:$A$1048576,0),MATCH((CUADRO!Q$5&amp;$E962),'Hoja de Trabajo para listado'!$A$151:$Z$151,0)),0)+IFERROR(INDEX('Hoja de Trabajo para listado'!$AB$155:$BA$1048576,MATCH($A962,'Hoja de Trabajo para listado'!$AB$155:$AB$1048576,0),MATCH((CUADRO!Q$5&amp;$E962),'Hoja de Trabajo para listado'!$AB$151:$BA$151,0)),0)+IFERROR(INDEX('Hoja de Trabajo para listado'!$BC$155:$CB$1048576,MATCH($A962,'Hoja de Trabajo para listado'!$BC$155:$BC$1048576,0),MATCH((CUADRO!Q$5&amp;$E962),'Hoja de Trabajo para listado'!$BC$151:$CB$151,0)),0)+IFERROR(INDEX('Hoja de Trabajo para listado'!$DE$153:$DG$274,MATCH($A962,'Hoja de Trabajo para listado'!$DE$153:$DE$1048576,0),MATCH((CUADRO!Q$5&amp;$E962),'Hoja de Trabajo para listado'!$DE$151:$DG$151,0)),0)+IFERROR(INDEX('Hoja de Trabajo para listado'!$CD$155:$DC$1048576,MATCH($A962,'Hoja de Trabajo para listado'!$CD$155:$CD$1048576,0),MATCH((CUADRO!Q$5&amp;$E962),'Hoja de Trabajo para listado'!$CD$151:$DC$151,0)),0)</f>
        <v>0</v>
      </c>
      <c r="R962" s="314">
        <f t="shared" ca="1" si="28"/>
        <v>0</v>
      </c>
      <c r="S962" s="314"/>
      <c r="T962" s="314">
        <f ca="1">+T963</f>
        <v>0</v>
      </c>
      <c r="U962" s="313">
        <f t="shared" si="29"/>
        <v>1</v>
      </c>
      <c r="V962" s="319" t="str">
        <f>+VLOOKUP(A962,bd_lista!$A$3:$E$593,5,FALSE)</f>
        <v>Instituciones Descentralizadas</v>
      </c>
      <c r="W962" s="425" t="str">
        <f>+V962</f>
        <v>Instituciones Descentralizadas</v>
      </c>
    </row>
    <row r="963" spans="1:23" customFormat="1" ht="15" hidden="1" customHeight="1">
      <c r="A963" s="323">
        <v>249</v>
      </c>
      <c r="B963" s="428"/>
      <c r="C963" s="339" t="str">
        <f>+VLOOKUP(A963,bd_lista!$A$3:$C$593,3,FALSE)</f>
        <v>Central de Abastecimiento y Suministros de Salud</v>
      </c>
      <c r="D963" s="430"/>
      <c r="E963" s="319" t="s">
        <v>1419</v>
      </c>
      <c r="F963" s="314">
        <f ca="1">+IFERROR(INDEX('Hoja de Trabajo para listado'!$A$155:$Z$1048576,MATCH($A963,'Hoja de Trabajo para listado'!$A$155:$A$1048576,0),MATCH((CUADRO!F$5&amp;$E963),'Hoja de Trabajo para listado'!$A$151:$Z$151,0)),0)+IFERROR(INDEX('Hoja de Trabajo para listado'!$AB$155:$BA$1048576,MATCH($A963,'Hoja de Trabajo para listado'!$AB$155:$AB$1048576,0),MATCH((CUADRO!F$5&amp;$E963),'Hoja de Trabajo para listado'!$AB$151:$BA$151,0)),0)+IFERROR(INDEX('Hoja de Trabajo para listado'!$BC$155:$CB$1048576,MATCH($A963,'Hoja de Trabajo para listado'!$BC$155:$BC$1048576,0),MATCH((CUADRO!F$5&amp;$E963),'Hoja de Trabajo para listado'!$BC$151:$CB$151,0)),0)+IFERROR(INDEX('Hoja de Trabajo para listado'!$DE$153:$DG$274,MATCH($A963,'Hoja de Trabajo para listado'!$DE$153:$DE$1048576,0),MATCH((CUADRO!F$5&amp;$E963),'Hoja de Trabajo para listado'!$DE$151:$DG$151,0)),0)+IFERROR(INDEX('Hoja de Trabajo para listado'!$CD$155:$DC$1048576,MATCH($A963,'Hoja de Trabajo para listado'!$CD$155:$CD$1048576,0),MATCH((CUADRO!F$5&amp;$E963),'Hoja de Trabajo para listado'!$CD$151:$DC$151,0)),0)</f>
        <v>0</v>
      </c>
      <c r="G963" s="314">
        <f ca="1">+IFERROR(INDEX('Hoja de Trabajo para listado'!$A$155:$Z$1048576,MATCH($A963,'Hoja de Trabajo para listado'!$A$155:$A$1048576,0),MATCH((CUADRO!G$5&amp;$E963),'Hoja de Trabajo para listado'!$A$151:$Z$151,0)),0)+IFERROR(INDEX('Hoja de Trabajo para listado'!$AB$155:$BA$1048576,MATCH($A963,'Hoja de Trabajo para listado'!$AB$155:$AB$1048576,0),MATCH((CUADRO!G$5&amp;$E963),'Hoja de Trabajo para listado'!$AB$151:$BA$151,0)),0)+IFERROR(INDEX('Hoja de Trabajo para listado'!$BC$155:$CB$1048576,MATCH($A963,'Hoja de Trabajo para listado'!$BC$155:$BC$1048576,0),MATCH((CUADRO!G$5&amp;$E963),'Hoja de Trabajo para listado'!$BC$151:$CB$151,0)),0)+IFERROR(INDEX('Hoja de Trabajo para listado'!$DE$153:$DG$274,MATCH($A963,'Hoja de Trabajo para listado'!$DE$153:$DE$1048576,0),MATCH((CUADRO!G$5&amp;$E963),'Hoja de Trabajo para listado'!$DE$151:$DG$151,0)),0)+IFERROR(INDEX('Hoja de Trabajo para listado'!$CD$155:$DC$1048576,MATCH($A963,'Hoja de Trabajo para listado'!$CD$155:$CD$1048576,0),MATCH((CUADRO!G$5&amp;$E963),'Hoja de Trabajo para listado'!$CD$151:$DC$151,0)),0)</f>
        <v>0</v>
      </c>
      <c r="H963" s="314">
        <f ca="1">+IFERROR(INDEX('Hoja de Trabajo para listado'!$A$155:$Z$1048576,MATCH($A963,'Hoja de Trabajo para listado'!$A$155:$A$1048576,0),MATCH((CUADRO!H$5&amp;$E963),'Hoja de Trabajo para listado'!$A$151:$Z$151,0)),0)+IFERROR(INDEX('Hoja de Trabajo para listado'!$AB$155:$BA$1048576,MATCH($A963,'Hoja de Trabajo para listado'!$AB$155:$AB$1048576,0),MATCH((CUADRO!H$5&amp;$E963),'Hoja de Trabajo para listado'!$AB$151:$BA$151,0)),0)+IFERROR(INDEX('Hoja de Trabajo para listado'!$BC$155:$CB$1048576,MATCH($A963,'Hoja de Trabajo para listado'!$BC$155:$BC$1048576,0),MATCH((CUADRO!H$5&amp;$E963),'Hoja de Trabajo para listado'!$BC$151:$CB$151,0)),0)+IFERROR(INDEX('Hoja de Trabajo para listado'!$DE$153:$DG$274,MATCH($A963,'Hoja de Trabajo para listado'!$DE$153:$DE$1048576,0),MATCH((CUADRO!H$5&amp;$E963),'Hoja de Trabajo para listado'!$DE$151:$DG$151,0)),0)+IFERROR(INDEX('Hoja de Trabajo para listado'!$CD$155:$DC$1048576,MATCH($A963,'Hoja de Trabajo para listado'!$CD$155:$CD$1048576,0),MATCH((CUADRO!H$5&amp;$E963),'Hoja de Trabajo para listado'!$CD$151:$DC$151,0)),0)</f>
        <v>0</v>
      </c>
      <c r="I963" s="314">
        <f ca="1">+IFERROR(INDEX('Hoja de Trabajo para listado'!$A$155:$Z$1048576,MATCH($A963,'Hoja de Trabajo para listado'!$A$155:$A$1048576,0),MATCH((CUADRO!I$5&amp;$E963),'Hoja de Trabajo para listado'!$A$151:$Z$151,0)),0)+IFERROR(INDEX('Hoja de Trabajo para listado'!$AB$155:$BA$1048576,MATCH($A963,'Hoja de Trabajo para listado'!$AB$155:$AB$1048576,0),MATCH((CUADRO!I$5&amp;$E963),'Hoja de Trabajo para listado'!$AB$151:$BA$151,0)),0)+IFERROR(INDEX('Hoja de Trabajo para listado'!$BC$155:$CB$1048576,MATCH($A963,'Hoja de Trabajo para listado'!$BC$155:$BC$1048576,0),MATCH((CUADRO!I$5&amp;$E963),'Hoja de Trabajo para listado'!$BC$151:$CB$151,0)),0)+IFERROR(INDEX('Hoja de Trabajo para listado'!$DE$153:$DG$274,MATCH($A963,'Hoja de Trabajo para listado'!$DE$153:$DE$1048576,0),MATCH((CUADRO!I$5&amp;$E963),'Hoja de Trabajo para listado'!$DE$151:$DG$151,0)),0)+IFERROR(INDEX('Hoja de Trabajo para listado'!$CD$155:$DC$1048576,MATCH($A963,'Hoja de Trabajo para listado'!$CD$155:$CD$1048576,0),MATCH((CUADRO!I$5&amp;$E963),'Hoja de Trabajo para listado'!$CD$151:$DC$151,0)),0)</f>
        <v>0</v>
      </c>
      <c r="J963" s="314">
        <f ca="1">+IFERROR(INDEX('Hoja de Trabajo para listado'!$A$155:$Z$1048576,MATCH($A963,'Hoja de Trabajo para listado'!$A$155:$A$1048576,0),MATCH((CUADRO!J$5&amp;$E963),'Hoja de Trabajo para listado'!$A$151:$Z$151,0)),0)+IFERROR(INDEX('Hoja de Trabajo para listado'!$AB$155:$BA$1048576,MATCH($A963,'Hoja de Trabajo para listado'!$AB$155:$AB$1048576,0),MATCH((CUADRO!J$5&amp;$E963),'Hoja de Trabajo para listado'!$AB$151:$BA$151,0)),0)+IFERROR(INDEX('Hoja de Trabajo para listado'!$BC$155:$CB$1048576,MATCH($A963,'Hoja de Trabajo para listado'!$BC$155:$BC$1048576,0),MATCH((CUADRO!J$5&amp;$E963),'Hoja de Trabajo para listado'!$BC$151:$CB$151,0)),0)+IFERROR(INDEX('Hoja de Trabajo para listado'!$DE$153:$DG$274,MATCH($A963,'Hoja de Trabajo para listado'!$DE$153:$DE$1048576,0),MATCH((CUADRO!J$5&amp;$E963),'Hoja de Trabajo para listado'!$DE$151:$DG$151,0)),0)+IFERROR(INDEX('Hoja de Trabajo para listado'!$CD$155:$DC$1048576,MATCH($A963,'Hoja de Trabajo para listado'!$CD$155:$CD$1048576,0),MATCH((CUADRO!J$5&amp;$E963),'Hoja de Trabajo para listado'!$CD$151:$DC$151,0)),0)</f>
        <v>0</v>
      </c>
      <c r="K963" s="314">
        <f ca="1">+IFERROR(INDEX('Hoja de Trabajo para listado'!$A$155:$Z$1048576,MATCH($A963,'Hoja de Trabajo para listado'!$A$155:$A$1048576,0),MATCH((CUADRO!K$5&amp;$E963),'Hoja de Trabajo para listado'!$A$151:$Z$151,0)),0)+IFERROR(INDEX('Hoja de Trabajo para listado'!$AB$155:$BA$1048576,MATCH($A963,'Hoja de Trabajo para listado'!$AB$155:$AB$1048576,0),MATCH((CUADRO!K$5&amp;$E963),'Hoja de Trabajo para listado'!$AB$151:$BA$151,0)),0)+IFERROR(INDEX('Hoja de Trabajo para listado'!$BC$155:$CB$1048576,MATCH($A963,'Hoja de Trabajo para listado'!$BC$155:$BC$1048576,0),MATCH((CUADRO!K$5&amp;$E963),'Hoja de Trabajo para listado'!$BC$151:$CB$151,0)),0)+IFERROR(INDEX('Hoja de Trabajo para listado'!$DE$153:$DG$274,MATCH($A963,'Hoja de Trabajo para listado'!$DE$153:$DE$1048576,0),MATCH((CUADRO!K$5&amp;$E963),'Hoja de Trabajo para listado'!$DE$151:$DG$151,0)),0)+IFERROR(INDEX('Hoja de Trabajo para listado'!$CD$155:$DC$1048576,MATCH($A963,'Hoja de Trabajo para listado'!$CD$155:$CD$1048576,0),MATCH((CUADRO!K$5&amp;$E963),'Hoja de Trabajo para listado'!$CD$151:$DC$151,0)),0)</f>
        <v>0</v>
      </c>
      <c r="L963" s="314">
        <f ca="1">+IFERROR(INDEX('Hoja de Trabajo para listado'!$A$155:$Z$1048576,MATCH($A963,'Hoja de Trabajo para listado'!$A$155:$A$1048576,0),MATCH((CUADRO!L$5&amp;$E963),'Hoja de Trabajo para listado'!$A$151:$Z$151,0)),0)+IFERROR(INDEX('Hoja de Trabajo para listado'!$AB$155:$BA$1048576,MATCH($A963,'Hoja de Trabajo para listado'!$AB$155:$AB$1048576,0),MATCH((CUADRO!L$5&amp;$E963),'Hoja de Trabajo para listado'!$AB$151:$BA$151,0)),0)+IFERROR(INDEX('Hoja de Trabajo para listado'!$BC$155:$CB$1048576,MATCH($A963,'Hoja de Trabajo para listado'!$BC$155:$BC$1048576,0),MATCH((CUADRO!L$5&amp;$E963),'Hoja de Trabajo para listado'!$BC$151:$CB$151,0)),0)+IFERROR(INDEX('Hoja de Trabajo para listado'!$DE$153:$DG$274,MATCH($A963,'Hoja de Trabajo para listado'!$DE$153:$DE$1048576,0),MATCH((CUADRO!L$5&amp;$E963),'Hoja de Trabajo para listado'!$DE$151:$DG$151,0)),0)+IFERROR(INDEX('Hoja de Trabajo para listado'!$CD$155:$DC$1048576,MATCH($A963,'Hoja de Trabajo para listado'!$CD$155:$CD$1048576,0),MATCH((CUADRO!L$5&amp;$E963),'Hoja de Trabajo para listado'!$CD$151:$DC$151,0)),0)</f>
        <v>0</v>
      </c>
      <c r="M963" s="314">
        <f ca="1">+IFERROR(INDEX('Hoja de Trabajo para listado'!$A$155:$Z$1048576,MATCH($A963,'Hoja de Trabajo para listado'!$A$155:$A$1048576,0),MATCH((CUADRO!M$5&amp;$E963),'Hoja de Trabajo para listado'!$A$151:$Z$151,0)),0)+IFERROR(INDEX('Hoja de Trabajo para listado'!$AB$155:$BA$1048576,MATCH($A963,'Hoja de Trabajo para listado'!$AB$155:$AB$1048576,0),MATCH((CUADRO!M$5&amp;$E963),'Hoja de Trabajo para listado'!$AB$151:$BA$151,0)),0)+IFERROR(INDEX('Hoja de Trabajo para listado'!$BC$155:$CB$1048576,MATCH($A963,'Hoja de Trabajo para listado'!$BC$155:$BC$1048576,0),MATCH((CUADRO!M$5&amp;$E963),'Hoja de Trabajo para listado'!$BC$151:$CB$151,0)),0)+IFERROR(INDEX('Hoja de Trabajo para listado'!$DE$153:$DG$274,MATCH($A963,'Hoja de Trabajo para listado'!$DE$153:$DE$1048576,0),MATCH((CUADRO!M$5&amp;$E963),'Hoja de Trabajo para listado'!$DE$151:$DG$151,0)),0)+IFERROR(INDEX('Hoja de Trabajo para listado'!$CD$155:$DC$1048576,MATCH($A963,'Hoja de Trabajo para listado'!$CD$155:$CD$1048576,0),MATCH((CUADRO!M$5&amp;$E963),'Hoja de Trabajo para listado'!$CD$151:$DC$151,0)),0)</f>
        <v>0</v>
      </c>
      <c r="N963" s="314">
        <f ca="1">+IFERROR(INDEX('Hoja de Trabajo para listado'!$A$155:$Z$1048576,MATCH($A963,'Hoja de Trabajo para listado'!$A$155:$A$1048576,0),MATCH((CUADRO!N$5&amp;$E963),'Hoja de Trabajo para listado'!$A$151:$Z$151,0)),0)+IFERROR(INDEX('Hoja de Trabajo para listado'!$AB$155:$BA$1048576,MATCH($A963,'Hoja de Trabajo para listado'!$AB$155:$AB$1048576,0),MATCH((CUADRO!N$5&amp;$E963),'Hoja de Trabajo para listado'!$AB$151:$BA$151,0)),0)+IFERROR(INDEX('Hoja de Trabajo para listado'!$BC$155:$CB$1048576,MATCH($A963,'Hoja de Trabajo para listado'!$BC$155:$BC$1048576,0),MATCH((CUADRO!N$5&amp;$E963),'Hoja de Trabajo para listado'!$BC$151:$CB$151,0)),0)+IFERROR(INDEX('Hoja de Trabajo para listado'!$DE$153:$DG$274,MATCH($A963,'Hoja de Trabajo para listado'!$DE$153:$DE$1048576,0),MATCH((CUADRO!N$5&amp;$E963),'Hoja de Trabajo para listado'!$DE$151:$DG$151,0)),0)+IFERROR(INDEX('Hoja de Trabajo para listado'!$CD$155:$DC$1048576,MATCH($A963,'Hoja de Trabajo para listado'!$CD$155:$CD$1048576,0),MATCH((CUADRO!N$5&amp;$E963),'Hoja de Trabajo para listado'!$CD$151:$DC$151,0)),0)</f>
        <v>0</v>
      </c>
      <c r="O963" s="314">
        <f ca="1">+IFERROR(INDEX('Hoja de Trabajo para listado'!$A$155:$Z$1048576,MATCH($A963,'Hoja de Trabajo para listado'!$A$155:$A$1048576,0),MATCH((CUADRO!O$5&amp;$E963),'Hoja de Trabajo para listado'!$A$151:$Z$151,0)),0)+IFERROR(INDEX('Hoja de Trabajo para listado'!$AB$155:$BA$1048576,MATCH($A963,'Hoja de Trabajo para listado'!$AB$155:$AB$1048576,0),MATCH((CUADRO!O$5&amp;$E963),'Hoja de Trabajo para listado'!$AB$151:$BA$151,0)),0)+IFERROR(INDEX('Hoja de Trabajo para listado'!$BC$155:$CB$1048576,MATCH($A963,'Hoja de Trabajo para listado'!$BC$155:$BC$1048576,0),MATCH((CUADRO!O$5&amp;$E963),'Hoja de Trabajo para listado'!$BC$151:$CB$151,0)),0)+IFERROR(INDEX('Hoja de Trabajo para listado'!$DE$153:$DG$274,MATCH($A963,'Hoja de Trabajo para listado'!$DE$153:$DE$1048576,0),MATCH((CUADRO!O$5&amp;$E963),'Hoja de Trabajo para listado'!$DE$151:$DG$151,0)),0)+IFERROR(INDEX('Hoja de Trabajo para listado'!$CD$155:$DC$1048576,MATCH($A963,'Hoja de Trabajo para listado'!$CD$155:$CD$1048576,0),MATCH((CUADRO!O$5&amp;$E963),'Hoja de Trabajo para listado'!$CD$151:$DC$151,0)),0)</f>
        <v>0</v>
      </c>
      <c r="P963" s="314">
        <f ca="1">+IFERROR(INDEX('Hoja de Trabajo para listado'!$A$155:$Z$1048576,MATCH($A963,'Hoja de Trabajo para listado'!$A$155:$A$1048576,0),MATCH((CUADRO!P$5&amp;$E963),'Hoja de Trabajo para listado'!$A$151:$Z$151,0)),0)+IFERROR(INDEX('Hoja de Trabajo para listado'!$AB$155:$BA$1048576,MATCH($A963,'Hoja de Trabajo para listado'!$AB$155:$AB$1048576,0),MATCH((CUADRO!P$5&amp;$E963),'Hoja de Trabajo para listado'!$AB$151:$BA$151,0)),0)+IFERROR(INDEX('Hoja de Trabajo para listado'!$BC$155:$CB$1048576,MATCH($A963,'Hoja de Trabajo para listado'!$BC$155:$BC$1048576,0),MATCH((CUADRO!P$5&amp;$E963),'Hoja de Trabajo para listado'!$BC$151:$CB$151,0)),0)+IFERROR(INDEX('Hoja de Trabajo para listado'!$DE$153:$DG$274,MATCH($A963,'Hoja de Trabajo para listado'!$DE$153:$DE$1048576,0),MATCH((CUADRO!P$5&amp;$E963),'Hoja de Trabajo para listado'!$DE$151:$DG$151,0)),0)+IFERROR(INDEX('Hoja de Trabajo para listado'!$CD$155:$DC$1048576,MATCH($A963,'Hoja de Trabajo para listado'!$CD$155:$CD$1048576,0),MATCH((CUADRO!P$5&amp;$E963),'Hoja de Trabajo para listado'!$CD$151:$DC$151,0)),0)</f>
        <v>0</v>
      </c>
      <c r="Q963" s="314">
        <f ca="1">+IFERROR(INDEX('Hoja de Trabajo para listado'!$A$155:$Z$1048576,MATCH($A963,'Hoja de Trabajo para listado'!$A$155:$A$1048576,0),MATCH((CUADRO!Q$5&amp;$E963),'Hoja de Trabajo para listado'!$A$151:$Z$151,0)),0)+IFERROR(INDEX('Hoja de Trabajo para listado'!$AB$155:$BA$1048576,MATCH($A963,'Hoja de Trabajo para listado'!$AB$155:$AB$1048576,0),MATCH((CUADRO!Q$5&amp;$E963),'Hoja de Trabajo para listado'!$AB$151:$BA$151,0)),0)+IFERROR(INDEX('Hoja de Trabajo para listado'!$BC$155:$CB$1048576,MATCH($A963,'Hoja de Trabajo para listado'!$BC$155:$BC$1048576,0),MATCH((CUADRO!Q$5&amp;$E963),'Hoja de Trabajo para listado'!$BC$151:$CB$151,0)),0)+IFERROR(INDEX('Hoja de Trabajo para listado'!$DE$153:$DG$274,MATCH($A963,'Hoja de Trabajo para listado'!$DE$153:$DE$1048576,0),MATCH((CUADRO!Q$5&amp;$E963),'Hoja de Trabajo para listado'!$DE$151:$DG$151,0)),0)+IFERROR(INDEX('Hoja de Trabajo para listado'!$CD$155:$DC$1048576,MATCH($A963,'Hoja de Trabajo para listado'!$CD$155:$CD$1048576,0),MATCH((CUADRO!Q$5&amp;$E963),'Hoja de Trabajo para listado'!$CD$151:$DC$151,0)),0)</f>
        <v>0</v>
      </c>
      <c r="R963" s="314">
        <f t="shared" ca="1" si="28"/>
        <v>0</v>
      </c>
      <c r="S963" s="314">
        <f ca="1">+R962+R963</f>
        <v>0</v>
      </c>
      <c r="T963" s="314">
        <f ca="1">+S963</f>
        <v>0</v>
      </c>
      <c r="U963" s="348">
        <f t="shared" si="29"/>
        <v>2</v>
      </c>
      <c r="V963" s="319" t="str">
        <f>+VLOOKUP(A963,bd_lista!$A$3:$E$593,5,FALSE)</f>
        <v>Instituciones Descentralizadas</v>
      </c>
      <c r="W963" s="426"/>
    </row>
    <row r="964" spans="1:23" customFormat="1" ht="15" hidden="1" customHeight="1">
      <c r="A964" s="323">
        <v>157</v>
      </c>
      <c r="B964" s="427">
        <f>+A964</f>
        <v>157</v>
      </c>
      <c r="C964" s="318" t="str">
        <f>+VLOOKUP(A964,bd_lista!$A$3:$C$593,3,FALSE)</f>
        <v>Servicio para la Prevención de la Tortura</v>
      </c>
      <c r="D964" s="429" t="str">
        <f>+C964</f>
        <v>Servicio para la Prevención de la Tortura</v>
      </c>
      <c r="E964" s="318" t="s">
        <v>1418</v>
      </c>
      <c r="F964" s="314">
        <f ca="1">+IFERROR(INDEX('Hoja de Trabajo para listado'!$A$155:$Z$1048576,MATCH($A964,'Hoja de Trabajo para listado'!$A$155:$A$1048576,0),MATCH((CUADRO!F$5&amp;$E964),'Hoja de Trabajo para listado'!$A$151:$Z$151,0)),0)+IFERROR(INDEX('Hoja de Trabajo para listado'!$AB$155:$BA$1048576,MATCH($A964,'Hoja de Trabajo para listado'!$AB$155:$AB$1048576,0),MATCH((CUADRO!F$5&amp;$E964),'Hoja de Trabajo para listado'!$AB$151:$BA$151,0)),0)+IFERROR(INDEX('Hoja de Trabajo para listado'!$BC$155:$CB$1048576,MATCH($A964,'Hoja de Trabajo para listado'!$BC$155:$BC$1048576,0),MATCH((CUADRO!F$5&amp;$E964),'Hoja de Trabajo para listado'!$BC$151:$CB$151,0)),0)+IFERROR(INDEX('Hoja de Trabajo para listado'!$DE$153:$DG$274,MATCH($A964,'Hoja de Trabajo para listado'!$DE$153:$DE$1048576,0),MATCH((CUADRO!F$5&amp;$E964),'Hoja de Trabajo para listado'!$DE$151:$DG$151,0)),0)+IFERROR(INDEX('Hoja de Trabajo para listado'!$CD$155:$DC$1048576,MATCH($A964,'Hoja de Trabajo para listado'!$CD$155:$CD$1048576,0),MATCH((CUADRO!F$5&amp;$E964),'Hoja de Trabajo para listado'!$CD$151:$DC$151,0)),0)</f>
        <v>0</v>
      </c>
      <c r="G964" s="314">
        <f ca="1">+IFERROR(INDEX('Hoja de Trabajo para listado'!$A$155:$Z$1048576,MATCH($A964,'Hoja de Trabajo para listado'!$A$155:$A$1048576,0),MATCH((CUADRO!G$5&amp;$E964),'Hoja de Trabajo para listado'!$A$151:$Z$151,0)),0)+IFERROR(INDEX('Hoja de Trabajo para listado'!$AB$155:$BA$1048576,MATCH($A964,'Hoja de Trabajo para listado'!$AB$155:$AB$1048576,0),MATCH((CUADRO!G$5&amp;$E964),'Hoja de Trabajo para listado'!$AB$151:$BA$151,0)),0)+IFERROR(INDEX('Hoja de Trabajo para listado'!$BC$155:$CB$1048576,MATCH($A964,'Hoja de Trabajo para listado'!$BC$155:$BC$1048576,0),MATCH((CUADRO!G$5&amp;$E964),'Hoja de Trabajo para listado'!$BC$151:$CB$151,0)),0)+IFERROR(INDEX('Hoja de Trabajo para listado'!$DE$153:$DG$274,MATCH($A964,'Hoja de Trabajo para listado'!$DE$153:$DE$1048576,0),MATCH((CUADRO!G$5&amp;$E964),'Hoja de Trabajo para listado'!$DE$151:$DG$151,0)),0)+IFERROR(INDEX('Hoja de Trabajo para listado'!$CD$155:$DC$1048576,MATCH($A964,'Hoja de Trabajo para listado'!$CD$155:$CD$1048576,0),MATCH((CUADRO!G$5&amp;$E964),'Hoja de Trabajo para listado'!$CD$151:$DC$151,0)),0)</f>
        <v>0</v>
      </c>
      <c r="H964" s="314">
        <f ca="1">+IFERROR(INDEX('Hoja de Trabajo para listado'!$A$155:$Z$1048576,MATCH($A964,'Hoja de Trabajo para listado'!$A$155:$A$1048576,0),MATCH((CUADRO!H$5&amp;$E964),'Hoja de Trabajo para listado'!$A$151:$Z$151,0)),0)+IFERROR(INDEX('Hoja de Trabajo para listado'!$AB$155:$BA$1048576,MATCH($A964,'Hoja de Trabajo para listado'!$AB$155:$AB$1048576,0),MATCH((CUADRO!H$5&amp;$E964),'Hoja de Trabajo para listado'!$AB$151:$BA$151,0)),0)+IFERROR(INDEX('Hoja de Trabajo para listado'!$BC$155:$CB$1048576,MATCH($A964,'Hoja de Trabajo para listado'!$BC$155:$BC$1048576,0),MATCH((CUADRO!H$5&amp;$E964),'Hoja de Trabajo para listado'!$BC$151:$CB$151,0)),0)+IFERROR(INDEX('Hoja de Trabajo para listado'!$DE$153:$DG$274,MATCH($A964,'Hoja de Trabajo para listado'!$DE$153:$DE$1048576,0),MATCH((CUADRO!H$5&amp;$E964),'Hoja de Trabajo para listado'!$DE$151:$DG$151,0)),0)+IFERROR(INDEX('Hoja de Trabajo para listado'!$CD$155:$DC$1048576,MATCH($A964,'Hoja de Trabajo para listado'!$CD$155:$CD$1048576,0),MATCH((CUADRO!H$5&amp;$E964),'Hoja de Trabajo para listado'!$CD$151:$DC$151,0)),0)</f>
        <v>0</v>
      </c>
      <c r="I964" s="314">
        <f ca="1">+IFERROR(INDEX('Hoja de Trabajo para listado'!$A$155:$Z$1048576,MATCH($A964,'Hoja de Trabajo para listado'!$A$155:$A$1048576,0),MATCH((CUADRO!I$5&amp;$E964),'Hoja de Trabajo para listado'!$A$151:$Z$151,0)),0)+IFERROR(INDEX('Hoja de Trabajo para listado'!$AB$155:$BA$1048576,MATCH($A964,'Hoja de Trabajo para listado'!$AB$155:$AB$1048576,0),MATCH((CUADRO!I$5&amp;$E964),'Hoja de Trabajo para listado'!$AB$151:$BA$151,0)),0)+IFERROR(INDEX('Hoja de Trabajo para listado'!$BC$155:$CB$1048576,MATCH($A964,'Hoja de Trabajo para listado'!$BC$155:$BC$1048576,0),MATCH((CUADRO!I$5&amp;$E964),'Hoja de Trabajo para listado'!$BC$151:$CB$151,0)),0)+IFERROR(INDEX('Hoja de Trabajo para listado'!$DE$153:$DG$274,MATCH($A964,'Hoja de Trabajo para listado'!$DE$153:$DE$1048576,0),MATCH((CUADRO!I$5&amp;$E964),'Hoja de Trabajo para listado'!$DE$151:$DG$151,0)),0)+IFERROR(INDEX('Hoja de Trabajo para listado'!$CD$155:$DC$1048576,MATCH($A964,'Hoja de Trabajo para listado'!$CD$155:$CD$1048576,0),MATCH((CUADRO!I$5&amp;$E964),'Hoja de Trabajo para listado'!$CD$151:$DC$151,0)),0)</f>
        <v>0</v>
      </c>
      <c r="J964" s="314">
        <f ca="1">+IFERROR(INDEX('Hoja de Trabajo para listado'!$A$155:$Z$1048576,MATCH($A964,'Hoja de Trabajo para listado'!$A$155:$A$1048576,0),MATCH((CUADRO!J$5&amp;$E964),'Hoja de Trabajo para listado'!$A$151:$Z$151,0)),0)+IFERROR(INDEX('Hoja de Trabajo para listado'!$AB$155:$BA$1048576,MATCH($A964,'Hoja de Trabajo para listado'!$AB$155:$AB$1048576,0),MATCH((CUADRO!J$5&amp;$E964),'Hoja de Trabajo para listado'!$AB$151:$BA$151,0)),0)+IFERROR(INDEX('Hoja de Trabajo para listado'!$BC$155:$CB$1048576,MATCH($A964,'Hoja de Trabajo para listado'!$BC$155:$BC$1048576,0),MATCH((CUADRO!J$5&amp;$E964),'Hoja de Trabajo para listado'!$BC$151:$CB$151,0)),0)+IFERROR(INDEX('Hoja de Trabajo para listado'!$DE$153:$DG$274,MATCH($A964,'Hoja de Trabajo para listado'!$DE$153:$DE$1048576,0),MATCH((CUADRO!J$5&amp;$E964),'Hoja de Trabajo para listado'!$DE$151:$DG$151,0)),0)+IFERROR(INDEX('Hoja de Trabajo para listado'!$CD$155:$DC$1048576,MATCH($A964,'Hoja de Trabajo para listado'!$CD$155:$CD$1048576,0),MATCH((CUADRO!J$5&amp;$E964),'Hoja de Trabajo para listado'!$CD$151:$DC$151,0)),0)</f>
        <v>0</v>
      </c>
      <c r="K964" s="314">
        <f ca="1">+IFERROR(INDEX('Hoja de Trabajo para listado'!$A$155:$Z$1048576,MATCH($A964,'Hoja de Trabajo para listado'!$A$155:$A$1048576,0),MATCH((CUADRO!K$5&amp;$E964),'Hoja de Trabajo para listado'!$A$151:$Z$151,0)),0)+IFERROR(INDEX('Hoja de Trabajo para listado'!$AB$155:$BA$1048576,MATCH($A964,'Hoja de Trabajo para listado'!$AB$155:$AB$1048576,0),MATCH((CUADRO!K$5&amp;$E964),'Hoja de Trabajo para listado'!$AB$151:$BA$151,0)),0)+IFERROR(INDEX('Hoja de Trabajo para listado'!$BC$155:$CB$1048576,MATCH($A964,'Hoja de Trabajo para listado'!$BC$155:$BC$1048576,0),MATCH((CUADRO!K$5&amp;$E964),'Hoja de Trabajo para listado'!$BC$151:$CB$151,0)),0)+IFERROR(INDEX('Hoja de Trabajo para listado'!$DE$153:$DG$274,MATCH($A964,'Hoja de Trabajo para listado'!$DE$153:$DE$1048576,0),MATCH((CUADRO!K$5&amp;$E964),'Hoja de Trabajo para listado'!$DE$151:$DG$151,0)),0)+IFERROR(INDEX('Hoja de Trabajo para listado'!$CD$155:$DC$1048576,MATCH($A964,'Hoja de Trabajo para listado'!$CD$155:$CD$1048576,0),MATCH((CUADRO!K$5&amp;$E964),'Hoja de Trabajo para listado'!$CD$151:$DC$151,0)),0)</f>
        <v>0</v>
      </c>
      <c r="L964" s="314">
        <f ca="1">+IFERROR(INDEX('Hoja de Trabajo para listado'!$A$155:$Z$1048576,MATCH($A964,'Hoja de Trabajo para listado'!$A$155:$A$1048576,0),MATCH((CUADRO!L$5&amp;$E964),'Hoja de Trabajo para listado'!$A$151:$Z$151,0)),0)+IFERROR(INDEX('Hoja de Trabajo para listado'!$AB$155:$BA$1048576,MATCH($A964,'Hoja de Trabajo para listado'!$AB$155:$AB$1048576,0),MATCH((CUADRO!L$5&amp;$E964),'Hoja de Trabajo para listado'!$AB$151:$BA$151,0)),0)+IFERROR(INDEX('Hoja de Trabajo para listado'!$BC$155:$CB$1048576,MATCH($A964,'Hoja de Trabajo para listado'!$BC$155:$BC$1048576,0),MATCH((CUADRO!L$5&amp;$E964),'Hoja de Trabajo para listado'!$BC$151:$CB$151,0)),0)+IFERROR(INDEX('Hoja de Trabajo para listado'!$DE$153:$DG$274,MATCH($A964,'Hoja de Trabajo para listado'!$DE$153:$DE$1048576,0),MATCH((CUADRO!L$5&amp;$E964),'Hoja de Trabajo para listado'!$DE$151:$DG$151,0)),0)+IFERROR(INDEX('Hoja de Trabajo para listado'!$CD$155:$DC$1048576,MATCH($A964,'Hoja de Trabajo para listado'!$CD$155:$CD$1048576,0),MATCH((CUADRO!L$5&amp;$E964),'Hoja de Trabajo para listado'!$CD$151:$DC$151,0)),0)</f>
        <v>0</v>
      </c>
      <c r="M964" s="314">
        <f ca="1">+IFERROR(INDEX('Hoja de Trabajo para listado'!$A$155:$Z$1048576,MATCH($A964,'Hoja de Trabajo para listado'!$A$155:$A$1048576,0),MATCH((CUADRO!M$5&amp;$E964),'Hoja de Trabajo para listado'!$A$151:$Z$151,0)),0)+IFERROR(INDEX('Hoja de Trabajo para listado'!$AB$155:$BA$1048576,MATCH($A964,'Hoja de Trabajo para listado'!$AB$155:$AB$1048576,0),MATCH((CUADRO!M$5&amp;$E964),'Hoja de Trabajo para listado'!$AB$151:$BA$151,0)),0)+IFERROR(INDEX('Hoja de Trabajo para listado'!$BC$155:$CB$1048576,MATCH($A964,'Hoja de Trabajo para listado'!$BC$155:$BC$1048576,0),MATCH((CUADRO!M$5&amp;$E964),'Hoja de Trabajo para listado'!$BC$151:$CB$151,0)),0)+IFERROR(INDEX('Hoja de Trabajo para listado'!$DE$153:$DG$274,MATCH($A964,'Hoja de Trabajo para listado'!$DE$153:$DE$1048576,0),MATCH((CUADRO!M$5&amp;$E964),'Hoja de Trabajo para listado'!$DE$151:$DG$151,0)),0)+IFERROR(INDEX('Hoja de Trabajo para listado'!$CD$155:$DC$1048576,MATCH($A964,'Hoja de Trabajo para listado'!$CD$155:$CD$1048576,0),MATCH((CUADRO!M$5&amp;$E964),'Hoja de Trabajo para listado'!$CD$151:$DC$151,0)),0)</f>
        <v>0</v>
      </c>
      <c r="N964" s="314">
        <f ca="1">+IFERROR(INDEX('Hoja de Trabajo para listado'!$A$155:$Z$1048576,MATCH($A964,'Hoja de Trabajo para listado'!$A$155:$A$1048576,0),MATCH((CUADRO!N$5&amp;$E964),'Hoja de Trabajo para listado'!$A$151:$Z$151,0)),0)+IFERROR(INDEX('Hoja de Trabajo para listado'!$AB$155:$BA$1048576,MATCH($A964,'Hoja de Trabajo para listado'!$AB$155:$AB$1048576,0),MATCH((CUADRO!N$5&amp;$E964),'Hoja de Trabajo para listado'!$AB$151:$BA$151,0)),0)+IFERROR(INDEX('Hoja de Trabajo para listado'!$BC$155:$CB$1048576,MATCH($A964,'Hoja de Trabajo para listado'!$BC$155:$BC$1048576,0),MATCH((CUADRO!N$5&amp;$E964),'Hoja de Trabajo para listado'!$BC$151:$CB$151,0)),0)+IFERROR(INDEX('Hoja de Trabajo para listado'!$DE$153:$DG$274,MATCH($A964,'Hoja de Trabajo para listado'!$DE$153:$DE$1048576,0),MATCH((CUADRO!N$5&amp;$E964),'Hoja de Trabajo para listado'!$DE$151:$DG$151,0)),0)+IFERROR(INDEX('Hoja de Trabajo para listado'!$CD$155:$DC$1048576,MATCH($A964,'Hoja de Trabajo para listado'!$CD$155:$CD$1048576,0),MATCH((CUADRO!N$5&amp;$E964),'Hoja de Trabajo para listado'!$CD$151:$DC$151,0)),0)</f>
        <v>0</v>
      </c>
      <c r="O964" s="314">
        <f ca="1">+IFERROR(INDEX('Hoja de Trabajo para listado'!$A$155:$Z$1048576,MATCH($A964,'Hoja de Trabajo para listado'!$A$155:$A$1048576,0),MATCH((CUADRO!O$5&amp;$E964),'Hoja de Trabajo para listado'!$A$151:$Z$151,0)),0)+IFERROR(INDEX('Hoja de Trabajo para listado'!$AB$155:$BA$1048576,MATCH($A964,'Hoja de Trabajo para listado'!$AB$155:$AB$1048576,0),MATCH((CUADRO!O$5&amp;$E964),'Hoja de Trabajo para listado'!$AB$151:$BA$151,0)),0)+IFERROR(INDEX('Hoja de Trabajo para listado'!$BC$155:$CB$1048576,MATCH($A964,'Hoja de Trabajo para listado'!$BC$155:$BC$1048576,0),MATCH((CUADRO!O$5&amp;$E964),'Hoja de Trabajo para listado'!$BC$151:$CB$151,0)),0)+IFERROR(INDEX('Hoja de Trabajo para listado'!$DE$153:$DG$274,MATCH($A964,'Hoja de Trabajo para listado'!$DE$153:$DE$1048576,0),MATCH((CUADRO!O$5&amp;$E964),'Hoja de Trabajo para listado'!$DE$151:$DG$151,0)),0)+IFERROR(INDEX('Hoja de Trabajo para listado'!$CD$155:$DC$1048576,MATCH($A964,'Hoja de Trabajo para listado'!$CD$155:$CD$1048576,0),MATCH((CUADRO!O$5&amp;$E964),'Hoja de Trabajo para listado'!$CD$151:$DC$151,0)),0)</f>
        <v>0</v>
      </c>
      <c r="P964" s="314">
        <f ca="1">+IFERROR(INDEX('Hoja de Trabajo para listado'!$A$155:$Z$1048576,MATCH($A964,'Hoja de Trabajo para listado'!$A$155:$A$1048576,0),MATCH((CUADRO!P$5&amp;$E964),'Hoja de Trabajo para listado'!$A$151:$Z$151,0)),0)+IFERROR(INDEX('Hoja de Trabajo para listado'!$AB$155:$BA$1048576,MATCH($A964,'Hoja de Trabajo para listado'!$AB$155:$AB$1048576,0),MATCH((CUADRO!P$5&amp;$E964),'Hoja de Trabajo para listado'!$AB$151:$BA$151,0)),0)+IFERROR(INDEX('Hoja de Trabajo para listado'!$BC$155:$CB$1048576,MATCH($A964,'Hoja de Trabajo para listado'!$BC$155:$BC$1048576,0),MATCH((CUADRO!P$5&amp;$E964),'Hoja de Trabajo para listado'!$BC$151:$CB$151,0)),0)+IFERROR(INDEX('Hoja de Trabajo para listado'!$DE$153:$DG$274,MATCH($A964,'Hoja de Trabajo para listado'!$DE$153:$DE$1048576,0),MATCH((CUADRO!P$5&amp;$E964),'Hoja de Trabajo para listado'!$DE$151:$DG$151,0)),0)+IFERROR(INDEX('Hoja de Trabajo para listado'!$CD$155:$DC$1048576,MATCH($A964,'Hoja de Trabajo para listado'!$CD$155:$CD$1048576,0),MATCH((CUADRO!P$5&amp;$E964),'Hoja de Trabajo para listado'!$CD$151:$DC$151,0)),0)</f>
        <v>0</v>
      </c>
      <c r="Q964" s="314">
        <f ca="1">+IFERROR(INDEX('Hoja de Trabajo para listado'!$A$155:$Z$1048576,MATCH($A964,'Hoja de Trabajo para listado'!$A$155:$A$1048576,0),MATCH((CUADRO!Q$5&amp;$E964),'Hoja de Trabajo para listado'!$A$151:$Z$151,0)),0)+IFERROR(INDEX('Hoja de Trabajo para listado'!$AB$155:$BA$1048576,MATCH($A964,'Hoja de Trabajo para listado'!$AB$155:$AB$1048576,0),MATCH((CUADRO!Q$5&amp;$E964),'Hoja de Trabajo para listado'!$AB$151:$BA$151,0)),0)+IFERROR(INDEX('Hoja de Trabajo para listado'!$BC$155:$CB$1048576,MATCH($A964,'Hoja de Trabajo para listado'!$BC$155:$BC$1048576,0),MATCH((CUADRO!Q$5&amp;$E964),'Hoja de Trabajo para listado'!$BC$151:$CB$151,0)),0)+IFERROR(INDEX('Hoja de Trabajo para listado'!$DE$153:$DG$274,MATCH($A964,'Hoja de Trabajo para listado'!$DE$153:$DE$1048576,0),MATCH((CUADRO!Q$5&amp;$E964),'Hoja de Trabajo para listado'!$DE$151:$DG$151,0)),0)+IFERROR(INDEX('Hoja de Trabajo para listado'!$CD$155:$DC$1048576,MATCH($A964,'Hoja de Trabajo para listado'!$CD$155:$CD$1048576,0),MATCH((CUADRO!Q$5&amp;$E964),'Hoja de Trabajo para listado'!$CD$151:$DC$151,0)),0)</f>
        <v>0</v>
      </c>
      <c r="R964" s="314">
        <f t="shared" ca="1" si="28"/>
        <v>0</v>
      </c>
      <c r="S964" s="314"/>
      <c r="T964" s="314">
        <f ca="1">+T965</f>
        <v>0</v>
      </c>
      <c r="U964" s="313">
        <f t="shared" si="29"/>
        <v>1</v>
      </c>
      <c r="V964" s="319" t="str">
        <f>+VLOOKUP(A964,bd_lista!$A$3:$E$593,5,FALSE)</f>
        <v>Instituciones Descentralizadas</v>
      </c>
      <c r="W964" s="425" t="str">
        <f>+V964</f>
        <v>Instituciones Descentralizadas</v>
      </c>
    </row>
    <row r="965" spans="1:23" customFormat="1" ht="15" hidden="1" customHeight="1">
      <c r="A965" s="323">
        <v>157</v>
      </c>
      <c r="B965" s="428"/>
      <c r="C965" s="339" t="str">
        <f>+VLOOKUP(A965,bd_lista!$A$3:$C$593,3,FALSE)</f>
        <v>Servicio para la Prevención de la Tortura</v>
      </c>
      <c r="D965" s="430"/>
      <c r="E965" s="319" t="s">
        <v>1419</v>
      </c>
      <c r="F965" s="314">
        <f ca="1">+IFERROR(INDEX('Hoja de Trabajo para listado'!$A$155:$Z$1048576,MATCH($A965,'Hoja de Trabajo para listado'!$A$155:$A$1048576,0),MATCH((CUADRO!F$5&amp;$E965),'Hoja de Trabajo para listado'!$A$151:$Z$151,0)),0)+IFERROR(INDEX('Hoja de Trabajo para listado'!$AB$155:$BA$1048576,MATCH($A965,'Hoja de Trabajo para listado'!$AB$155:$AB$1048576,0),MATCH((CUADRO!F$5&amp;$E965),'Hoja de Trabajo para listado'!$AB$151:$BA$151,0)),0)+IFERROR(INDEX('Hoja de Trabajo para listado'!$BC$155:$CB$1048576,MATCH($A965,'Hoja de Trabajo para listado'!$BC$155:$BC$1048576,0),MATCH((CUADRO!F$5&amp;$E965),'Hoja de Trabajo para listado'!$BC$151:$CB$151,0)),0)+IFERROR(INDEX('Hoja de Trabajo para listado'!$DE$153:$DG$274,MATCH($A965,'Hoja de Trabajo para listado'!$DE$153:$DE$1048576,0),MATCH((CUADRO!F$5&amp;$E965),'Hoja de Trabajo para listado'!$DE$151:$DG$151,0)),0)+IFERROR(INDEX('Hoja de Trabajo para listado'!$CD$155:$DC$1048576,MATCH($A965,'Hoja de Trabajo para listado'!$CD$155:$CD$1048576,0),MATCH((CUADRO!F$5&amp;$E965),'Hoja de Trabajo para listado'!$CD$151:$DC$151,0)),0)</f>
        <v>0</v>
      </c>
      <c r="G965" s="314">
        <f ca="1">+IFERROR(INDEX('Hoja de Trabajo para listado'!$A$155:$Z$1048576,MATCH($A965,'Hoja de Trabajo para listado'!$A$155:$A$1048576,0),MATCH((CUADRO!G$5&amp;$E965),'Hoja de Trabajo para listado'!$A$151:$Z$151,0)),0)+IFERROR(INDEX('Hoja de Trabajo para listado'!$AB$155:$BA$1048576,MATCH($A965,'Hoja de Trabajo para listado'!$AB$155:$AB$1048576,0),MATCH((CUADRO!G$5&amp;$E965),'Hoja de Trabajo para listado'!$AB$151:$BA$151,0)),0)+IFERROR(INDEX('Hoja de Trabajo para listado'!$BC$155:$CB$1048576,MATCH($A965,'Hoja de Trabajo para listado'!$BC$155:$BC$1048576,0),MATCH((CUADRO!G$5&amp;$E965),'Hoja de Trabajo para listado'!$BC$151:$CB$151,0)),0)+IFERROR(INDEX('Hoja de Trabajo para listado'!$DE$153:$DG$274,MATCH($A965,'Hoja de Trabajo para listado'!$DE$153:$DE$1048576,0),MATCH((CUADRO!G$5&amp;$E965),'Hoja de Trabajo para listado'!$DE$151:$DG$151,0)),0)+IFERROR(INDEX('Hoja de Trabajo para listado'!$CD$155:$DC$1048576,MATCH($A965,'Hoja de Trabajo para listado'!$CD$155:$CD$1048576,0),MATCH((CUADRO!G$5&amp;$E965),'Hoja de Trabajo para listado'!$CD$151:$DC$151,0)),0)</f>
        <v>0</v>
      </c>
      <c r="H965" s="314">
        <f ca="1">+IFERROR(INDEX('Hoja de Trabajo para listado'!$A$155:$Z$1048576,MATCH($A965,'Hoja de Trabajo para listado'!$A$155:$A$1048576,0),MATCH((CUADRO!H$5&amp;$E965),'Hoja de Trabajo para listado'!$A$151:$Z$151,0)),0)+IFERROR(INDEX('Hoja de Trabajo para listado'!$AB$155:$BA$1048576,MATCH($A965,'Hoja de Trabajo para listado'!$AB$155:$AB$1048576,0),MATCH((CUADRO!H$5&amp;$E965),'Hoja de Trabajo para listado'!$AB$151:$BA$151,0)),0)+IFERROR(INDEX('Hoja de Trabajo para listado'!$BC$155:$CB$1048576,MATCH($A965,'Hoja de Trabajo para listado'!$BC$155:$BC$1048576,0),MATCH((CUADRO!H$5&amp;$E965),'Hoja de Trabajo para listado'!$BC$151:$CB$151,0)),0)+IFERROR(INDEX('Hoja de Trabajo para listado'!$DE$153:$DG$274,MATCH($A965,'Hoja de Trabajo para listado'!$DE$153:$DE$1048576,0),MATCH((CUADRO!H$5&amp;$E965),'Hoja de Trabajo para listado'!$DE$151:$DG$151,0)),0)+IFERROR(INDEX('Hoja de Trabajo para listado'!$CD$155:$DC$1048576,MATCH($A965,'Hoja de Trabajo para listado'!$CD$155:$CD$1048576,0),MATCH((CUADRO!H$5&amp;$E965),'Hoja de Trabajo para listado'!$CD$151:$DC$151,0)),0)</f>
        <v>0</v>
      </c>
      <c r="I965" s="314">
        <f ca="1">+IFERROR(INDEX('Hoja de Trabajo para listado'!$A$155:$Z$1048576,MATCH($A965,'Hoja de Trabajo para listado'!$A$155:$A$1048576,0),MATCH((CUADRO!I$5&amp;$E965),'Hoja de Trabajo para listado'!$A$151:$Z$151,0)),0)+IFERROR(INDEX('Hoja de Trabajo para listado'!$AB$155:$BA$1048576,MATCH($A965,'Hoja de Trabajo para listado'!$AB$155:$AB$1048576,0),MATCH((CUADRO!I$5&amp;$E965),'Hoja de Trabajo para listado'!$AB$151:$BA$151,0)),0)+IFERROR(INDEX('Hoja de Trabajo para listado'!$BC$155:$CB$1048576,MATCH($A965,'Hoja de Trabajo para listado'!$BC$155:$BC$1048576,0),MATCH((CUADRO!I$5&amp;$E965),'Hoja de Trabajo para listado'!$BC$151:$CB$151,0)),0)+IFERROR(INDEX('Hoja de Trabajo para listado'!$DE$153:$DG$274,MATCH($A965,'Hoja de Trabajo para listado'!$DE$153:$DE$1048576,0),MATCH((CUADRO!I$5&amp;$E965),'Hoja de Trabajo para listado'!$DE$151:$DG$151,0)),0)+IFERROR(INDEX('Hoja de Trabajo para listado'!$CD$155:$DC$1048576,MATCH($A965,'Hoja de Trabajo para listado'!$CD$155:$CD$1048576,0),MATCH((CUADRO!I$5&amp;$E965),'Hoja de Trabajo para listado'!$CD$151:$DC$151,0)),0)</f>
        <v>0</v>
      </c>
      <c r="J965" s="314">
        <f ca="1">+IFERROR(INDEX('Hoja de Trabajo para listado'!$A$155:$Z$1048576,MATCH($A965,'Hoja de Trabajo para listado'!$A$155:$A$1048576,0),MATCH((CUADRO!J$5&amp;$E965),'Hoja de Trabajo para listado'!$A$151:$Z$151,0)),0)+IFERROR(INDEX('Hoja de Trabajo para listado'!$AB$155:$BA$1048576,MATCH($A965,'Hoja de Trabajo para listado'!$AB$155:$AB$1048576,0),MATCH((CUADRO!J$5&amp;$E965),'Hoja de Trabajo para listado'!$AB$151:$BA$151,0)),0)+IFERROR(INDEX('Hoja de Trabajo para listado'!$BC$155:$CB$1048576,MATCH($A965,'Hoja de Trabajo para listado'!$BC$155:$BC$1048576,0),MATCH((CUADRO!J$5&amp;$E965),'Hoja de Trabajo para listado'!$BC$151:$CB$151,0)),0)+IFERROR(INDEX('Hoja de Trabajo para listado'!$DE$153:$DG$274,MATCH($A965,'Hoja de Trabajo para listado'!$DE$153:$DE$1048576,0),MATCH((CUADRO!J$5&amp;$E965),'Hoja de Trabajo para listado'!$DE$151:$DG$151,0)),0)+IFERROR(INDEX('Hoja de Trabajo para listado'!$CD$155:$DC$1048576,MATCH($A965,'Hoja de Trabajo para listado'!$CD$155:$CD$1048576,0),MATCH((CUADRO!J$5&amp;$E965),'Hoja de Trabajo para listado'!$CD$151:$DC$151,0)),0)</f>
        <v>0</v>
      </c>
      <c r="K965" s="314">
        <f ca="1">+IFERROR(INDEX('Hoja de Trabajo para listado'!$A$155:$Z$1048576,MATCH($A965,'Hoja de Trabajo para listado'!$A$155:$A$1048576,0),MATCH((CUADRO!K$5&amp;$E965),'Hoja de Trabajo para listado'!$A$151:$Z$151,0)),0)+IFERROR(INDEX('Hoja de Trabajo para listado'!$AB$155:$BA$1048576,MATCH($A965,'Hoja de Trabajo para listado'!$AB$155:$AB$1048576,0),MATCH((CUADRO!K$5&amp;$E965),'Hoja de Trabajo para listado'!$AB$151:$BA$151,0)),0)+IFERROR(INDEX('Hoja de Trabajo para listado'!$BC$155:$CB$1048576,MATCH($A965,'Hoja de Trabajo para listado'!$BC$155:$BC$1048576,0),MATCH((CUADRO!K$5&amp;$E965),'Hoja de Trabajo para listado'!$BC$151:$CB$151,0)),0)+IFERROR(INDEX('Hoja de Trabajo para listado'!$DE$153:$DG$274,MATCH($A965,'Hoja de Trabajo para listado'!$DE$153:$DE$1048576,0),MATCH((CUADRO!K$5&amp;$E965),'Hoja de Trabajo para listado'!$DE$151:$DG$151,0)),0)+IFERROR(INDEX('Hoja de Trabajo para listado'!$CD$155:$DC$1048576,MATCH($A965,'Hoja de Trabajo para listado'!$CD$155:$CD$1048576,0),MATCH((CUADRO!K$5&amp;$E965),'Hoja de Trabajo para listado'!$CD$151:$DC$151,0)),0)</f>
        <v>0</v>
      </c>
      <c r="L965" s="314">
        <f ca="1">+IFERROR(INDEX('Hoja de Trabajo para listado'!$A$155:$Z$1048576,MATCH($A965,'Hoja de Trabajo para listado'!$A$155:$A$1048576,0),MATCH((CUADRO!L$5&amp;$E965),'Hoja de Trabajo para listado'!$A$151:$Z$151,0)),0)+IFERROR(INDEX('Hoja de Trabajo para listado'!$AB$155:$BA$1048576,MATCH($A965,'Hoja de Trabajo para listado'!$AB$155:$AB$1048576,0),MATCH((CUADRO!L$5&amp;$E965),'Hoja de Trabajo para listado'!$AB$151:$BA$151,0)),0)+IFERROR(INDEX('Hoja de Trabajo para listado'!$BC$155:$CB$1048576,MATCH($A965,'Hoja de Trabajo para listado'!$BC$155:$BC$1048576,0),MATCH((CUADRO!L$5&amp;$E965),'Hoja de Trabajo para listado'!$BC$151:$CB$151,0)),0)+IFERROR(INDEX('Hoja de Trabajo para listado'!$DE$153:$DG$274,MATCH($A965,'Hoja de Trabajo para listado'!$DE$153:$DE$1048576,0),MATCH((CUADRO!L$5&amp;$E965),'Hoja de Trabajo para listado'!$DE$151:$DG$151,0)),0)+IFERROR(INDEX('Hoja de Trabajo para listado'!$CD$155:$DC$1048576,MATCH($A965,'Hoja de Trabajo para listado'!$CD$155:$CD$1048576,0),MATCH((CUADRO!L$5&amp;$E965),'Hoja de Trabajo para listado'!$CD$151:$DC$151,0)),0)</f>
        <v>0</v>
      </c>
      <c r="M965" s="314">
        <f ca="1">+IFERROR(INDEX('Hoja de Trabajo para listado'!$A$155:$Z$1048576,MATCH($A965,'Hoja de Trabajo para listado'!$A$155:$A$1048576,0),MATCH((CUADRO!M$5&amp;$E965),'Hoja de Trabajo para listado'!$A$151:$Z$151,0)),0)+IFERROR(INDEX('Hoja de Trabajo para listado'!$AB$155:$BA$1048576,MATCH($A965,'Hoja de Trabajo para listado'!$AB$155:$AB$1048576,0),MATCH((CUADRO!M$5&amp;$E965),'Hoja de Trabajo para listado'!$AB$151:$BA$151,0)),0)+IFERROR(INDEX('Hoja de Trabajo para listado'!$BC$155:$CB$1048576,MATCH($A965,'Hoja de Trabajo para listado'!$BC$155:$BC$1048576,0),MATCH((CUADRO!M$5&amp;$E965),'Hoja de Trabajo para listado'!$BC$151:$CB$151,0)),0)+IFERROR(INDEX('Hoja de Trabajo para listado'!$DE$153:$DG$274,MATCH($A965,'Hoja de Trabajo para listado'!$DE$153:$DE$1048576,0),MATCH((CUADRO!M$5&amp;$E965),'Hoja de Trabajo para listado'!$DE$151:$DG$151,0)),0)+IFERROR(INDEX('Hoja de Trabajo para listado'!$CD$155:$DC$1048576,MATCH($A965,'Hoja de Trabajo para listado'!$CD$155:$CD$1048576,0),MATCH((CUADRO!M$5&amp;$E965),'Hoja de Trabajo para listado'!$CD$151:$DC$151,0)),0)</f>
        <v>0</v>
      </c>
      <c r="N965" s="314">
        <f ca="1">+IFERROR(INDEX('Hoja de Trabajo para listado'!$A$155:$Z$1048576,MATCH($A965,'Hoja de Trabajo para listado'!$A$155:$A$1048576,0),MATCH((CUADRO!N$5&amp;$E965),'Hoja de Trabajo para listado'!$A$151:$Z$151,0)),0)+IFERROR(INDEX('Hoja de Trabajo para listado'!$AB$155:$BA$1048576,MATCH($A965,'Hoja de Trabajo para listado'!$AB$155:$AB$1048576,0),MATCH((CUADRO!N$5&amp;$E965),'Hoja de Trabajo para listado'!$AB$151:$BA$151,0)),0)+IFERROR(INDEX('Hoja de Trabajo para listado'!$BC$155:$CB$1048576,MATCH($A965,'Hoja de Trabajo para listado'!$BC$155:$BC$1048576,0),MATCH((CUADRO!N$5&amp;$E965),'Hoja de Trabajo para listado'!$BC$151:$CB$151,0)),0)+IFERROR(INDEX('Hoja de Trabajo para listado'!$DE$153:$DG$274,MATCH($A965,'Hoja de Trabajo para listado'!$DE$153:$DE$1048576,0),MATCH((CUADRO!N$5&amp;$E965),'Hoja de Trabajo para listado'!$DE$151:$DG$151,0)),0)+IFERROR(INDEX('Hoja de Trabajo para listado'!$CD$155:$DC$1048576,MATCH($A965,'Hoja de Trabajo para listado'!$CD$155:$CD$1048576,0),MATCH((CUADRO!N$5&amp;$E965),'Hoja de Trabajo para listado'!$CD$151:$DC$151,0)),0)</f>
        <v>0</v>
      </c>
      <c r="O965" s="314">
        <f ca="1">+IFERROR(INDEX('Hoja de Trabajo para listado'!$A$155:$Z$1048576,MATCH($A965,'Hoja de Trabajo para listado'!$A$155:$A$1048576,0),MATCH((CUADRO!O$5&amp;$E965),'Hoja de Trabajo para listado'!$A$151:$Z$151,0)),0)+IFERROR(INDEX('Hoja de Trabajo para listado'!$AB$155:$BA$1048576,MATCH($A965,'Hoja de Trabajo para listado'!$AB$155:$AB$1048576,0),MATCH((CUADRO!O$5&amp;$E965),'Hoja de Trabajo para listado'!$AB$151:$BA$151,0)),0)+IFERROR(INDEX('Hoja de Trabajo para listado'!$BC$155:$CB$1048576,MATCH($A965,'Hoja de Trabajo para listado'!$BC$155:$BC$1048576,0),MATCH((CUADRO!O$5&amp;$E965),'Hoja de Trabajo para listado'!$BC$151:$CB$151,0)),0)+IFERROR(INDEX('Hoja de Trabajo para listado'!$DE$153:$DG$274,MATCH($A965,'Hoja de Trabajo para listado'!$DE$153:$DE$1048576,0),MATCH((CUADRO!O$5&amp;$E965),'Hoja de Trabajo para listado'!$DE$151:$DG$151,0)),0)+IFERROR(INDEX('Hoja de Trabajo para listado'!$CD$155:$DC$1048576,MATCH($A965,'Hoja de Trabajo para listado'!$CD$155:$CD$1048576,0),MATCH((CUADRO!O$5&amp;$E965),'Hoja de Trabajo para listado'!$CD$151:$DC$151,0)),0)</f>
        <v>0</v>
      </c>
      <c r="P965" s="314">
        <f ca="1">+IFERROR(INDEX('Hoja de Trabajo para listado'!$A$155:$Z$1048576,MATCH($A965,'Hoja de Trabajo para listado'!$A$155:$A$1048576,0),MATCH((CUADRO!P$5&amp;$E965),'Hoja de Trabajo para listado'!$A$151:$Z$151,0)),0)+IFERROR(INDEX('Hoja de Trabajo para listado'!$AB$155:$BA$1048576,MATCH($A965,'Hoja de Trabajo para listado'!$AB$155:$AB$1048576,0),MATCH((CUADRO!P$5&amp;$E965),'Hoja de Trabajo para listado'!$AB$151:$BA$151,0)),0)+IFERROR(INDEX('Hoja de Trabajo para listado'!$BC$155:$CB$1048576,MATCH($A965,'Hoja de Trabajo para listado'!$BC$155:$BC$1048576,0),MATCH((CUADRO!P$5&amp;$E965),'Hoja de Trabajo para listado'!$BC$151:$CB$151,0)),0)+IFERROR(INDEX('Hoja de Trabajo para listado'!$DE$153:$DG$274,MATCH($A965,'Hoja de Trabajo para listado'!$DE$153:$DE$1048576,0),MATCH((CUADRO!P$5&amp;$E965),'Hoja de Trabajo para listado'!$DE$151:$DG$151,0)),0)+IFERROR(INDEX('Hoja de Trabajo para listado'!$CD$155:$DC$1048576,MATCH($A965,'Hoja de Trabajo para listado'!$CD$155:$CD$1048576,0),MATCH((CUADRO!P$5&amp;$E965),'Hoja de Trabajo para listado'!$CD$151:$DC$151,0)),0)</f>
        <v>0</v>
      </c>
      <c r="Q965" s="314">
        <f ca="1">+IFERROR(INDEX('Hoja de Trabajo para listado'!$A$155:$Z$1048576,MATCH($A965,'Hoja de Trabajo para listado'!$A$155:$A$1048576,0),MATCH((CUADRO!Q$5&amp;$E965),'Hoja de Trabajo para listado'!$A$151:$Z$151,0)),0)+IFERROR(INDEX('Hoja de Trabajo para listado'!$AB$155:$BA$1048576,MATCH($A965,'Hoja de Trabajo para listado'!$AB$155:$AB$1048576,0),MATCH((CUADRO!Q$5&amp;$E965),'Hoja de Trabajo para listado'!$AB$151:$BA$151,0)),0)+IFERROR(INDEX('Hoja de Trabajo para listado'!$BC$155:$CB$1048576,MATCH($A965,'Hoja de Trabajo para listado'!$BC$155:$BC$1048576,0),MATCH((CUADRO!Q$5&amp;$E965),'Hoja de Trabajo para listado'!$BC$151:$CB$151,0)),0)+IFERROR(INDEX('Hoja de Trabajo para listado'!$DE$153:$DG$274,MATCH($A965,'Hoja de Trabajo para listado'!$DE$153:$DE$1048576,0),MATCH((CUADRO!Q$5&amp;$E965),'Hoja de Trabajo para listado'!$DE$151:$DG$151,0)),0)+IFERROR(INDEX('Hoja de Trabajo para listado'!$CD$155:$DC$1048576,MATCH($A965,'Hoja de Trabajo para listado'!$CD$155:$CD$1048576,0),MATCH((CUADRO!Q$5&amp;$E965),'Hoja de Trabajo para listado'!$CD$151:$DC$151,0)),0)</f>
        <v>0</v>
      </c>
      <c r="R965" s="314">
        <f t="shared" ca="1" si="28"/>
        <v>0</v>
      </c>
      <c r="S965" s="314">
        <f ca="1">+R964+R965</f>
        <v>0</v>
      </c>
      <c r="T965" s="314">
        <f ca="1">+S965</f>
        <v>0</v>
      </c>
      <c r="U965" s="348">
        <f t="shared" si="29"/>
        <v>2</v>
      </c>
      <c r="V965" s="319" t="str">
        <f>+VLOOKUP(A965,bd_lista!$A$3:$E$593,5,FALSE)</f>
        <v>Instituciones Descentralizadas</v>
      </c>
      <c r="W965" s="426"/>
    </row>
    <row r="966" spans="1:23" customFormat="1" ht="15" hidden="1" customHeight="1">
      <c r="A966" s="323">
        <v>271</v>
      </c>
      <c r="B966" s="427">
        <f>+A966</f>
        <v>271</v>
      </c>
      <c r="C966" s="318" t="str">
        <f>+VLOOKUP(A966,bd_lista!$A$3:$C$593,3,FALSE)</f>
        <v>Direc. Dptal. de Educación Santa Cruz</v>
      </c>
      <c r="D966" s="429" t="str">
        <f>+C966</f>
        <v>Direc. Dptal. de Educación Santa Cruz</v>
      </c>
      <c r="E966" s="339" t="s">
        <v>1418</v>
      </c>
      <c r="F966" s="314">
        <f ca="1">+IFERROR(INDEX('Hoja de Trabajo para listado'!$A$155:$Z$1048576,MATCH($A966,'Hoja de Trabajo para listado'!$A$155:$A$1048576,0),MATCH((CUADRO!F$5&amp;$E966),'Hoja de Trabajo para listado'!$A$151:$Z$151,0)),0)+IFERROR(INDEX('Hoja de Trabajo para listado'!$AB$155:$BA$1048576,MATCH($A966,'Hoja de Trabajo para listado'!$AB$155:$AB$1048576,0),MATCH((CUADRO!F$5&amp;$E966),'Hoja de Trabajo para listado'!$AB$151:$BA$151,0)),0)+IFERROR(INDEX('Hoja de Trabajo para listado'!$BC$155:$CB$1048576,MATCH($A966,'Hoja de Trabajo para listado'!$BC$155:$BC$1048576,0),MATCH((CUADRO!F$5&amp;$E966),'Hoja de Trabajo para listado'!$BC$151:$CB$151,0)),0)+IFERROR(INDEX('Hoja de Trabajo para listado'!$DE$153:$DG$274,MATCH($A966,'Hoja de Trabajo para listado'!$DE$153:$DE$1048576,0),MATCH((CUADRO!F$5&amp;$E966),'Hoja de Trabajo para listado'!$DE$151:$DG$151,0)),0)+IFERROR(INDEX('Hoja de Trabajo para listado'!$CD$155:$DC$1048576,MATCH($A966,'Hoja de Trabajo para listado'!$CD$155:$CD$1048576,0),MATCH((CUADRO!F$5&amp;$E966),'Hoja de Trabajo para listado'!$CD$151:$DC$151,0)),0)</f>
        <v>0</v>
      </c>
      <c r="G966" s="314">
        <f ca="1">+IFERROR(INDEX('Hoja de Trabajo para listado'!$A$155:$Z$1048576,MATCH($A966,'Hoja de Trabajo para listado'!$A$155:$A$1048576,0),MATCH((CUADRO!G$5&amp;$E966),'Hoja de Trabajo para listado'!$A$151:$Z$151,0)),0)+IFERROR(INDEX('Hoja de Trabajo para listado'!$AB$155:$BA$1048576,MATCH($A966,'Hoja de Trabajo para listado'!$AB$155:$AB$1048576,0),MATCH((CUADRO!G$5&amp;$E966),'Hoja de Trabajo para listado'!$AB$151:$BA$151,0)),0)+IFERROR(INDEX('Hoja de Trabajo para listado'!$BC$155:$CB$1048576,MATCH($A966,'Hoja de Trabajo para listado'!$BC$155:$BC$1048576,0),MATCH((CUADRO!G$5&amp;$E966),'Hoja de Trabajo para listado'!$BC$151:$CB$151,0)),0)+IFERROR(INDEX('Hoja de Trabajo para listado'!$DE$153:$DG$274,MATCH($A966,'Hoja de Trabajo para listado'!$DE$153:$DE$1048576,0),MATCH((CUADRO!G$5&amp;$E966),'Hoja de Trabajo para listado'!$DE$151:$DG$151,0)),0)+IFERROR(INDEX('Hoja de Trabajo para listado'!$CD$155:$DC$1048576,MATCH($A966,'Hoja de Trabajo para listado'!$CD$155:$CD$1048576,0),MATCH((CUADRO!G$5&amp;$E966),'Hoja de Trabajo para listado'!$CD$151:$DC$151,0)),0)</f>
        <v>0</v>
      </c>
      <c r="H966" s="314">
        <f ca="1">+IFERROR(INDEX('Hoja de Trabajo para listado'!$A$155:$Z$1048576,MATCH($A966,'Hoja de Trabajo para listado'!$A$155:$A$1048576,0),MATCH((CUADRO!H$5&amp;$E966),'Hoja de Trabajo para listado'!$A$151:$Z$151,0)),0)+IFERROR(INDEX('Hoja de Trabajo para listado'!$AB$155:$BA$1048576,MATCH($A966,'Hoja de Trabajo para listado'!$AB$155:$AB$1048576,0),MATCH((CUADRO!H$5&amp;$E966),'Hoja de Trabajo para listado'!$AB$151:$BA$151,0)),0)+IFERROR(INDEX('Hoja de Trabajo para listado'!$BC$155:$CB$1048576,MATCH($A966,'Hoja de Trabajo para listado'!$BC$155:$BC$1048576,0),MATCH((CUADRO!H$5&amp;$E966),'Hoja de Trabajo para listado'!$BC$151:$CB$151,0)),0)+IFERROR(INDEX('Hoja de Trabajo para listado'!$DE$153:$DG$274,MATCH($A966,'Hoja de Trabajo para listado'!$DE$153:$DE$1048576,0),MATCH((CUADRO!H$5&amp;$E966),'Hoja de Trabajo para listado'!$DE$151:$DG$151,0)),0)+IFERROR(INDEX('Hoja de Trabajo para listado'!$CD$155:$DC$1048576,MATCH($A966,'Hoja de Trabajo para listado'!$CD$155:$CD$1048576,0),MATCH((CUADRO!H$5&amp;$E966),'Hoja de Trabajo para listado'!$CD$151:$DC$151,0)),0)</f>
        <v>0</v>
      </c>
      <c r="I966" s="314">
        <f ca="1">+IFERROR(INDEX('Hoja de Trabajo para listado'!$A$155:$Z$1048576,MATCH($A966,'Hoja de Trabajo para listado'!$A$155:$A$1048576,0),MATCH((CUADRO!I$5&amp;$E966),'Hoja de Trabajo para listado'!$A$151:$Z$151,0)),0)+IFERROR(INDEX('Hoja de Trabajo para listado'!$AB$155:$BA$1048576,MATCH($A966,'Hoja de Trabajo para listado'!$AB$155:$AB$1048576,0),MATCH((CUADRO!I$5&amp;$E966),'Hoja de Trabajo para listado'!$AB$151:$BA$151,0)),0)+IFERROR(INDEX('Hoja de Trabajo para listado'!$BC$155:$CB$1048576,MATCH($A966,'Hoja de Trabajo para listado'!$BC$155:$BC$1048576,0),MATCH((CUADRO!I$5&amp;$E966),'Hoja de Trabajo para listado'!$BC$151:$CB$151,0)),0)+IFERROR(INDEX('Hoja de Trabajo para listado'!$DE$153:$DG$274,MATCH($A966,'Hoja de Trabajo para listado'!$DE$153:$DE$1048576,0),MATCH((CUADRO!I$5&amp;$E966),'Hoja de Trabajo para listado'!$DE$151:$DG$151,0)),0)+IFERROR(INDEX('Hoja de Trabajo para listado'!$CD$155:$DC$1048576,MATCH($A966,'Hoja de Trabajo para listado'!$CD$155:$CD$1048576,0),MATCH((CUADRO!I$5&amp;$E966),'Hoja de Trabajo para listado'!$CD$151:$DC$151,0)),0)</f>
        <v>0</v>
      </c>
      <c r="J966" s="314">
        <f ca="1">+IFERROR(INDEX('Hoja de Trabajo para listado'!$A$155:$Z$1048576,MATCH($A966,'Hoja de Trabajo para listado'!$A$155:$A$1048576,0),MATCH((CUADRO!J$5&amp;$E966),'Hoja de Trabajo para listado'!$A$151:$Z$151,0)),0)+IFERROR(INDEX('Hoja de Trabajo para listado'!$AB$155:$BA$1048576,MATCH($A966,'Hoja de Trabajo para listado'!$AB$155:$AB$1048576,0),MATCH((CUADRO!J$5&amp;$E966),'Hoja de Trabajo para listado'!$AB$151:$BA$151,0)),0)+IFERROR(INDEX('Hoja de Trabajo para listado'!$BC$155:$CB$1048576,MATCH($A966,'Hoja de Trabajo para listado'!$BC$155:$BC$1048576,0),MATCH((CUADRO!J$5&amp;$E966),'Hoja de Trabajo para listado'!$BC$151:$CB$151,0)),0)+IFERROR(INDEX('Hoja de Trabajo para listado'!$DE$153:$DG$274,MATCH($A966,'Hoja de Trabajo para listado'!$DE$153:$DE$1048576,0),MATCH((CUADRO!J$5&amp;$E966),'Hoja de Trabajo para listado'!$DE$151:$DG$151,0)),0)+IFERROR(INDEX('Hoja de Trabajo para listado'!$CD$155:$DC$1048576,MATCH($A966,'Hoja de Trabajo para listado'!$CD$155:$CD$1048576,0),MATCH((CUADRO!J$5&amp;$E966),'Hoja de Trabajo para listado'!$CD$151:$DC$151,0)),0)</f>
        <v>0</v>
      </c>
      <c r="K966" s="314">
        <f ca="1">+IFERROR(INDEX('Hoja de Trabajo para listado'!$A$155:$Z$1048576,MATCH($A966,'Hoja de Trabajo para listado'!$A$155:$A$1048576,0),MATCH((CUADRO!K$5&amp;$E966),'Hoja de Trabajo para listado'!$A$151:$Z$151,0)),0)+IFERROR(INDEX('Hoja de Trabajo para listado'!$AB$155:$BA$1048576,MATCH($A966,'Hoja de Trabajo para listado'!$AB$155:$AB$1048576,0),MATCH((CUADRO!K$5&amp;$E966),'Hoja de Trabajo para listado'!$AB$151:$BA$151,0)),0)+IFERROR(INDEX('Hoja de Trabajo para listado'!$BC$155:$CB$1048576,MATCH($A966,'Hoja de Trabajo para listado'!$BC$155:$BC$1048576,0),MATCH((CUADRO!K$5&amp;$E966),'Hoja de Trabajo para listado'!$BC$151:$CB$151,0)),0)+IFERROR(INDEX('Hoja de Trabajo para listado'!$DE$153:$DG$274,MATCH($A966,'Hoja de Trabajo para listado'!$DE$153:$DE$1048576,0),MATCH((CUADRO!K$5&amp;$E966),'Hoja de Trabajo para listado'!$DE$151:$DG$151,0)),0)+IFERROR(INDEX('Hoja de Trabajo para listado'!$CD$155:$DC$1048576,MATCH($A966,'Hoja de Trabajo para listado'!$CD$155:$CD$1048576,0),MATCH((CUADRO!K$5&amp;$E966),'Hoja de Trabajo para listado'!$CD$151:$DC$151,0)),0)</f>
        <v>0</v>
      </c>
      <c r="L966" s="314">
        <f ca="1">+IFERROR(INDEX('Hoja de Trabajo para listado'!$A$155:$Z$1048576,MATCH($A966,'Hoja de Trabajo para listado'!$A$155:$A$1048576,0),MATCH((CUADRO!L$5&amp;$E966),'Hoja de Trabajo para listado'!$A$151:$Z$151,0)),0)+IFERROR(INDEX('Hoja de Trabajo para listado'!$AB$155:$BA$1048576,MATCH($A966,'Hoja de Trabajo para listado'!$AB$155:$AB$1048576,0),MATCH((CUADRO!L$5&amp;$E966),'Hoja de Trabajo para listado'!$AB$151:$BA$151,0)),0)+IFERROR(INDEX('Hoja de Trabajo para listado'!$BC$155:$CB$1048576,MATCH($A966,'Hoja de Trabajo para listado'!$BC$155:$BC$1048576,0),MATCH((CUADRO!L$5&amp;$E966),'Hoja de Trabajo para listado'!$BC$151:$CB$151,0)),0)+IFERROR(INDEX('Hoja de Trabajo para listado'!$DE$153:$DG$274,MATCH($A966,'Hoja de Trabajo para listado'!$DE$153:$DE$1048576,0),MATCH((CUADRO!L$5&amp;$E966),'Hoja de Trabajo para listado'!$DE$151:$DG$151,0)),0)+IFERROR(INDEX('Hoja de Trabajo para listado'!$CD$155:$DC$1048576,MATCH($A966,'Hoja de Trabajo para listado'!$CD$155:$CD$1048576,0),MATCH((CUADRO!L$5&amp;$E966),'Hoja de Trabajo para listado'!$CD$151:$DC$151,0)),0)</f>
        <v>0</v>
      </c>
      <c r="M966" s="314">
        <f ca="1">+IFERROR(INDEX('Hoja de Trabajo para listado'!$A$155:$Z$1048576,MATCH($A966,'Hoja de Trabajo para listado'!$A$155:$A$1048576,0),MATCH((CUADRO!M$5&amp;$E966),'Hoja de Trabajo para listado'!$A$151:$Z$151,0)),0)+IFERROR(INDEX('Hoja de Trabajo para listado'!$AB$155:$BA$1048576,MATCH($A966,'Hoja de Trabajo para listado'!$AB$155:$AB$1048576,0),MATCH((CUADRO!M$5&amp;$E966),'Hoja de Trabajo para listado'!$AB$151:$BA$151,0)),0)+IFERROR(INDEX('Hoja de Trabajo para listado'!$BC$155:$CB$1048576,MATCH($A966,'Hoja de Trabajo para listado'!$BC$155:$BC$1048576,0),MATCH((CUADRO!M$5&amp;$E966),'Hoja de Trabajo para listado'!$BC$151:$CB$151,0)),0)+IFERROR(INDEX('Hoja de Trabajo para listado'!$DE$153:$DG$274,MATCH($A966,'Hoja de Trabajo para listado'!$DE$153:$DE$1048576,0),MATCH((CUADRO!M$5&amp;$E966),'Hoja de Trabajo para listado'!$DE$151:$DG$151,0)),0)+IFERROR(INDEX('Hoja de Trabajo para listado'!$CD$155:$DC$1048576,MATCH($A966,'Hoja de Trabajo para listado'!$CD$155:$CD$1048576,0),MATCH((CUADRO!M$5&amp;$E966),'Hoja de Trabajo para listado'!$CD$151:$DC$151,0)),0)</f>
        <v>0</v>
      </c>
      <c r="N966" s="314">
        <f ca="1">+IFERROR(INDEX('Hoja de Trabajo para listado'!$A$155:$Z$1048576,MATCH($A966,'Hoja de Trabajo para listado'!$A$155:$A$1048576,0),MATCH((CUADRO!N$5&amp;$E966),'Hoja de Trabajo para listado'!$A$151:$Z$151,0)),0)+IFERROR(INDEX('Hoja de Trabajo para listado'!$AB$155:$BA$1048576,MATCH($A966,'Hoja de Trabajo para listado'!$AB$155:$AB$1048576,0),MATCH((CUADRO!N$5&amp;$E966),'Hoja de Trabajo para listado'!$AB$151:$BA$151,0)),0)+IFERROR(INDEX('Hoja de Trabajo para listado'!$BC$155:$CB$1048576,MATCH($A966,'Hoja de Trabajo para listado'!$BC$155:$BC$1048576,0),MATCH((CUADRO!N$5&amp;$E966),'Hoja de Trabajo para listado'!$BC$151:$CB$151,0)),0)+IFERROR(INDEX('Hoja de Trabajo para listado'!$DE$153:$DG$274,MATCH($A966,'Hoja de Trabajo para listado'!$DE$153:$DE$1048576,0),MATCH((CUADRO!N$5&amp;$E966),'Hoja de Trabajo para listado'!$DE$151:$DG$151,0)),0)+IFERROR(INDEX('Hoja de Trabajo para listado'!$CD$155:$DC$1048576,MATCH($A966,'Hoja de Trabajo para listado'!$CD$155:$CD$1048576,0),MATCH((CUADRO!N$5&amp;$E966),'Hoja de Trabajo para listado'!$CD$151:$DC$151,0)),0)</f>
        <v>0</v>
      </c>
      <c r="O966" s="314">
        <f ca="1">+IFERROR(INDEX('Hoja de Trabajo para listado'!$A$155:$Z$1048576,MATCH($A966,'Hoja de Trabajo para listado'!$A$155:$A$1048576,0),MATCH((CUADRO!O$5&amp;$E966),'Hoja de Trabajo para listado'!$A$151:$Z$151,0)),0)+IFERROR(INDEX('Hoja de Trabajo para listado'!$AB$155:$BA$1048576,MATCH($A966,'Hoja de Trabajo para listado'!$AB$155:$AB$1048576,0),MATCH((CUADRO!O$5&amp;$E966),'Hoja de Trabajo para listado'!$AB$151:$BA$151,0)),0)+IFERROR(INDEX('Hoja de Trabajo para listado'!$BC$155:$CB$1048576,MATCH($A966,'Hoja de Trabajo para listado'!$BC$155:$BC$1048576,0),MATCH((CUADRO!O$5&amp;$E966),'Hoja de Trabajo para listado'!$BC$151:$CB$151,0)),0)+IFERROR(INDEX('Hoja de Trabajo para listado'!$DE$153:$DG$274,MATCH($A966,'Hoja de Trabajo para listado'!$DE$153:$DE$1048576,0),MATCH((CUADRO!O$5&amp;$E966),'Hoja de Trabajo para listado'!$DE$151:$DG$151,0)),0)+IFERROR(INDEX('Hoja de Trabajo para listado'!$CD$155:$DC$1048576,MATCH($A966,'Hoja de Trabajo para listado'!$CD$155:$CD$1048576,0),MATCH((CUADRO!O$5&amp;$E966),'Hoja de Trabajo para listado'!$CD$151:$DC$151,0)),0)</f>
        <v>0</v>
      </c>
      <c r="P966" s="314">
        <f ca="1">+IFERROR(INDEX('Hoja de Trabajo para listado'!$A$155:$Z$1048576,MATCH($A966,'Hoja de Trabajo para listado'!$A$155:$A$1048576,0),MATCH((CUADRO!P$5&amp;$E966),'Hoja de Trabajo para listado'!$A$151:$Z$151,0)),0)+IFERROR(INDEX('Hoja de Trabajo para listado'!$AB$155:$BA$1048576,MATCH($A966,'Hoja de Trabajo para listado'!$AB$155:$AB$1048576,0),MATCH((CUADRO!P$5&amp;$E966),'Hoja de Trabajo para listado'!$AB$151:$BA$151,0)),0)+IFERROR(INDEX('Hoja de Trabajo para listado'!$BC$155:$CB$1048576,MATCH($A966,'Hoja de Trabajo para listado'!$BC$155:$BC$1048576,0),MATCH((CUADRO!P$5&amp;$E966),'Hoja de Trabajo para listado'!$BC$151:$CB$151,0)),0)+IFERROR(INDEX('Hoja de Trabajo para listado'!$DE$153:$DG$274,MATCH($A966,'Hoja de Trabajo para listado'!$DE$153:$DE$1048576,0),MATCH((CUADRO!P$5&amp;$E966),'Hoja de Trabajo para listado'!$DE$151:$DG$151,0)),0)+IFERROR(INDEX('Hoja de Trabajo para listado'!$CD$155:$DC$1048576,MATCH($A966,'Hoja de Trabajo para listado'!$CD$155:$CD$1048576,0),MATCH((CUADRO!P$5&amp;$E966),'Hoja de Trabajo para listado'!$CD$151:$DC$151,0)),0)</f>
        <v>0</v>
      </c>
      <c r="Q966" s="314">
        <f ca="1">+IFERROR(INDEX('Hoja de Trabajo para listado'!$A$155:$Z$1048576,MATCH($A966,'Hoja de Trabajo para listado'!$A$155:$A$1048576,0),MATCH((CUADRO!Q$5&amp;$E966),'Hoja de Trabajo para listado'!$A$151:$Z$151,0)),0)+IFERROR(INDEX('Hoja de Trabajo para listado'!$AB$155:$BA$1048576,MATCH($A966,'Hoja de Trabajo para listado'!$AB$155:$AB$1048576,0),MATCH((CUADRO!Q$5&amp;$E966),'Hoja de Trabajo para listado'!$AB$151:$BA$151,0)),0)+IFERROR(INDEX('Hoja de Trabajo para listado'!$BC$155:$CB$1048576,MATCH($A966,'Hoja de Trabajo para listado'!$BC$155:$BC$1048576,0),MATCH((CUADRO!Q$5&amp;$E966),'Hoja de Trabajo para listado'!$BC$151:$CB$151,0)),0)+IFERROR(INDEX('Hoja de Trabajo para listado'!$DE$153:$DG$274,MATCH($A966,'Hoja de Trabajo para listado'!$DE$153:$DE$1048576,0),MATCH((CUADRO!Q$5&amp;$E966),'Hoja de Trabajo para listado'!$DE$151:$DG$151,0)),0)+IFERROR(INDEX('Hoja de Trabajo para listado'!$CD$155:$DC$1048576,MATCH($A966,'Hoja de Trabajo para listado'!$CD$155:$CD$1048576,0),MATCH((CUADRO!Q$5&amp;$E966),'Hoja de Trabajo para listado'!$CD$151:$DC$151,0)),0)</f>
        <v>0</v>
      </c>
      <c r="R966" s="314">
        <f t="shared" ref="R966:R1029" ca="1" si="30">+SUM(F966:Q966)</f>
        <v>0</v>
      </c>
      <c r="S966" s="314"/>
      <c r="T966" s="314">
        <f ca="1">+T967</f>
        <v>0</v>
      </c>
      <c r="U966" s="313">
        <f t="shared" ref="U966:U1029" si="31">+IF(E966="Débitos",1,2)</f>
        <v>1</v>
      </c>
      <c r="V966" s="319" t="str">
        <f>+VLOOKUP(A966,bd_lista!$A$3:$E$593,5,FALSE)</f>
        <v>Instituciones Descentralizadas</v>
      </c>
      <c r="W966" s="425" t="str">
        <f>+V966</f>
        <v>Instituciones Descentralizadas</v>
      </c>
    </row>
    <row r="967" spans="1:23" customFormat="1" ht="15" hidden="1" customHeight="1">
      <c r="A967" s="323">
        <v>271</v>
      </c>
      <c r="B967" s="428"/>
      <c r="C967" s="339" t="str">
        <f>+VLOOKUP(A967,bd_lista!$A$3:$C$593,3,FALSE)</f>
        <v>Direc. Dptal. de Educación Santa Cruz</v>
      </c>
      <c r="D967" s="430"/>
      <c r="E967" s="319" t="s">
        <v>1419</v>
      </c>
      <c r="F967" s="314">
        <f ca="1">+IFERROR(INDEX('Hoja de Trabajo para listado'!$A$155:$Z$1048576,MATCH($A967,'Hoja de Trabajo para listado'!$A$155:$A$1048576,0),MATCH((CUADRO!F$5&amp;$E967),'Hoja de Trabajo para listado'!$A$151:$Z$151,0)),0)+IFERROR(INDEX('Hoja de Trabajo para listado'!$AB$155:$BA$1048576,MATCH($A967,'Hoja de Trabajo para listado'!$AB$155:$AB$1048576,0),MATCH((CUADRO!F$5&amp;$E967),'Hoja de Trabajo para listado'!$AB$151:$BA$151,0)),0)+IFERROR(INDEX('Hoja de Trabajo para listado'!$BC$155:$CB$1048576,MATCH($A967,'Hoja de Trabajo para listado'!$BC$155:$BC$1048576,0),MATCH((CUADRO!F$5&amp;$E967),'Hoja de Trabajo para listado'!$BC$151:$CB$151,0)),0)+IFERROR(INDEX('Hoja de Trabajo para listado'!$DE$153:$DG$274,MATCH($A967,'Hoja de Trabajo para listado'!$DE$153:$DE$1048576,0),MATCH((CUADRO!F$5&amp;$E967),'Hoja de Trabajo para listado'!$DE$151:$DG$151,0)),0)+IFERROR(INDEX('Hoja de Trabajo para listado'!$CD$155:$DC$1048576,MATCH($A967,'Hoja de Trabajo para listado'!$CD$155:$CD$1048576,0),MATCH((CUADRO!F$5&amp;$E967),'Hoja de Trabajo para listado'!$CD$151:$DC$151,0)),0)</f>
        <v>0</v>
      </c>
      <c r="G967" s="314">
        <f ca="1">+IFERROR(INDEX('Hoja de Trabajo para listado'!$A$155:$Z$1048576,MATCH($A967,'Hoja de Trabajo para listado'!$A$155:$A$1048576,0),MATCH((CUADRO!G$5&amp;$E967),'Hoja de Trabajo para listado'!$A$151:$Z$151,0)),0)+IFERROR(INDEX('Hoja de Trabajo para listado'!$AB$155:$BA$1048576,MATCH($A967,'Hoja de Trabajo para listado'!$AB$155:$AB$1048576,0),MATCH((CUADRO!G$5&amp;$E967),'Hoja de Trabajo para listado'!$AB$151:$BA$151,0)),0)+IFERROR(INDEX('Hoja de Trabajo para listado'!$BC$155:$CB$1048576,MATCH($A967,'Hoja de Trabajo para listado'!$BC$155:$BC$1048576,0),MATCH((CUADRO!G$5&amp;$E967),'Hoja de Trabajo para listado'!$BC$151:$CB$151,0)),0)+IFERROR(INDEX('Hoja de Trabajo para listado'!$DE$153:$DG$274,MATCH($A967,'Hoja de Trabajo para listado'!$DE$153:$DE$1048576,0),MATCH((CUADRO!G$5&amp;$E967),'Hoja de Trabajo para listado'!$DE$151:$DG$151,0)),0)+IFERROR(INDEX('Hoja de Trabajo para listado'!$CD$155:$DC$1048576,MATCH($A967,'Hoja de Trabajo para listado'!$CD$155:$CD$1048576,0),MATCH((CUADRO!G$5&amp;$E967),'Hoja de Trabajo para listado'!$CD$151:$DC$151,0)),0)</f>
        <v>0</v>
      </c>
      <c r="H967" s="314">
        <f ca="1">+IFERROR(INDEX('Hoja de Trabajo para listado'!$A$155:$Z$1048576,MATCH($A967,'Hoja de Trabajo para listado'!$A$155:$A$1048576,0),MATCH((CUADRO!H$5&amp;$E967),'Hoja de Trabajo para listado'!$A$151:$Z$151,0)),0)+IFERROR(INDEX('Hoja de Trabajo para listado'!$AB$155:$BA$1048576,MATCH($A967,'Hoja de Trabajo para listado'!$AB$155:$AB$1048576,0),MATCH((CUADRO!H$5&amp;$E967),'Hoja de Trabajo para listado'!$AB$151:$BA$151,0)),0)+IFERROR(INDEX('Hoja de Trabajo para listado'!$BC$155:$CB$1048576,MATCH($A967,'Hoja de Trabajo para listado'!$BC$155:$BC$1048576,0),MATCH((CUADRO!H$5&amp;$E967),'Hoja de Trabajo para listado'!$BC$151:$CB$151,0)),0)+IFERROR(INDEX('Hoja de Trabajo para listado'!$DE$153:$DG$274,MATCH($A967,'Hoja de Trabajo para listado'!$DE$153:$DE$1048576,0),MATCH((CUADRO!H$5&amp;$E967),'Hoja de Trabajo para listado'!$DE$151:$DG$151,0)),0)+IFERROR(INDEX('Hoja de Trabajo para listado'!$CD$155:$DC$1048576,MATCH($A967,'Hoja de Trabajo para listado'!$CD$155:$CD$1048576,0),MATCH((CUADRO!H$5&amp;$E967),'Hoja de Trabajo para listado'!$CD$151:$DC$151,0)),0)</f>
        <v>0</v>
      </c>
      <c r="I967" s="314">
        <f ca="1">+IFERROR(INDEX('Hoja de Trabajo para listado'!$A$155:$Z$1048576,MATCH($A967,'Hoja de Trabajo para listado'!$A$155:$A$1048576,0),MATCH((CUADRO!I$5&amp;$E967),'Hoja de Trabajo para listado'!$A$151:$Z$151,0)),0)+IFERROR(INDEX('Hoja de Trabajo para listado'!$AB$155:$BA$1048576,MATCH($A967,'Hoja de Trabajo para listado'!$AB$155:$AB$1048576,0),MATCH((CUADRO!I$5&amp;$E967),'Hoja de Trabajo para listado'!$AB$151:$BA$151,0)),0)+IFERROR(INDEX('Hoja de Trabajo para listado'!$BC$155:$CB$1048576,MATCH($A967,'Hoja de Trabajo para listado'!$BC$155:$BC$1048576,0),MATCH((CUADRO!I$5&amp;$E967),'Hoja de Trabajo para listado'!$BC$151:$CB$151,0)),0)+IFERROR(INDEX('Hoja de Trabajo para listado'!$DE$153:$DG$274,MATCH($A967,'Hoja de Trabajo para listado'!$DE$153:$DE$1048576,0),MATCH((CUADRO!I$5&amp;$E967),'Hoja de Trabajo para listado'!$DE$151:$DG$151,0)),0)+IFERROR(INDEX('Hoja de Trabajo para listado'!$CD$155:$DC$1048576,MATCH($A967,'Hoja de Trabajo para listado'!$CD$155:$CD$1048576,0),MATCH((CUADRO!I$5&amp;$E967),'Hoja de Trabajo para listado'!$CD$151:$DC$151,0)),0)</f>
        <v>0</v>
      </c>
      <c r="J967" s="314">
        <f ca="1">+IFERROR(INDEX('Hoja de Trabajo para listado'!$A$155:$Z$1048576,MATCH($A967,'Hoja de Trabajo para listado'!$A$155:$A$1048576,0),MATCH((CUADRO!J$5&amp;$E967),'Hoja de Trabajo para listado'!$A$151:$Z$151,0)),0)+IFERROR(INDEX('Hoja de Trabajo para listado'!$AB$155:$BA$1048576,MATCH($A967,'Hoja de Trabajo para listado'!$AB$155:$AB$1048576,0),MATCH((CUADRO!J$5&amp;$E967),'Hoja de Trabajo para listado'!$AB$151:$BA$151,0)),0)+IFERROR(INDEX('Hoja de Trabajo para listado'!$BC$155:$CB$1048576,MATCH($A967,'Hoja de Trabajo para listado'!$BC$155:$BC$1048576,0),MATCH((CUADRO!J$5&amp;$E967),'Hoja de Trabajo para listado'!$BC$151:$CB$151,0)),0)+IFERROR(INDEX('Hoja de Trabajo para listado'!$DE$153:$DG$274,MATCH($A967,'Hoja de Trabajo para listado'!$DE$153:$DE$1048576,0),MATCH((CUADRO!J$5&amp;$E967),'Hoja de Trabajo para listado'!$DE$151:$DG$151,0)),0)+IFERROR(INDEX('Hoja de Trabajo para listado'!$CD$155:$DC$1048576,MATCH($A967,'Hoja de Trabajo para listado'!$CD$155:$CD$1048576,0),MATCH((CUADRO!J$5&amp;$E967),'Hoja de Trabajo para listado'!$CD$151:$DC$151,0)),0)</f>
        <v>0</v>
      </c>
      <c r="K967" s="314">
        <f ca="1">+IFERROR(INDEX('Hoja de Trabajo para listado'!$A$155:$Z$1048576,MATCH($A967,'Hoja de Trabajo para listado'!$A$155:$A$1048576,0),MATCH((CUADRO!K$5&amp;$E967),'Hoja de Trabajo para listado'!$A$151:$Z$151,0)),0)+IFERROR(INDEX('Hoja de Trabajo para listado'!$AB$155:$BA$1048576,MATCH($A967,'Hoja de Trabajo para listado'!$AB$155:$AB$1048576,0),MATCH((CUADRO!K$5&amp;$E967),'Hoja de Trabajo para listado'!$AB$151:$BA$151,0)),0)+IFERROR(INDEX('Hoja de Trabajo para listado'!$BC$155:$CB$1048576,MATCH($A967,'Hoja de Trabajo para listado'!$BC$155:$BC$1048576,0),MATCH((CUADRO!K$5&amp;$E967),'Hoja de Trabajo para listado'!$BC$151:$CB$151,0)),0)+IFERROR(INDEX('Hoja de Trabajo para listado'!$DE$153:$DG$274,MATCH($A967,'Hoja de Trabajo para listado'!$DE$153:$DE$1048576,0),MATCH((CUADRO!K$5&amp;$E967),'Hoja de Trabajo para listado'!$DE$151:$DG$151,0)),0)+IFERROR(INDEX('Hoja de Trabajo para listado'!$CD$155:$DC$1048576,MATCH($A967,'Hoja de Trabajo para listado'!$CD$155:$CD$1048576,0),MATCH((CUADRO!K$5&amp;$E967),'Hoja de Trabajo para listado'!$CD$151:$DC$151,0)),0)</f>
        <v>0</v>
      </c>
      <c r="L967" s="314">
        <f ca="1">+IFERROR(INDEX('Hoja de Trabajo para listado'!$A$155:$Z$1048576,MATCH($A967,'Hoja de Trabajo para listado'!$A$155:$A$1048576,0),MATCH((CUADRO!L$5&amp;$E967),'Hoja de Trabajo para listado'!$A$151:$Z$151,0)),0)+IFERROR(INDEX('Hoja de Trabajo para listado'!$AB$155:$BA$1048576,MATCH($A967,'Hoja de Trabajo para listado'!$AB$155:$AB$1048576,0),MATCH((CUADRO!L$5&amp;$E967),'Hoja de Trabajo para listado'!$AB$151:$BA$151,0)),0)+IFERROR(INDEX('Hoja de Trabajo para listado'!$BC$155:$CB$1048576,MATCH($A967,'Hoja de Trabajo para listado'!$BC$155:$BC$1048576,0),MATCH((CUADRO!L$5&amp;$E967),'Hoja de Trabajo para listado'!$BC$151:$CB$151,0)),0)+IFERROR(INDEX('Hoja de Trabajo para listado'!$DE$153:$DG$274,MATCH($A967,'Hoja de Trabajo para listado'!$DE$153:$DE$1048576,0),MATCH((CUADRO!L$5&amp;$E967),'Hoja de Trabajo para listado'!$DE$151:$DG$151,0)),0)+IFERROR(INDEX('Hoja de Trabajo para listado'!$CD$155:$DC$1048576,MATCH($A967,'Hoja de Trabajo para listado'!$CD$155:$CD$1048576,0),MATCH((CUADRO!L$5&amp;$E967),'Hoja de Trabajo para listado'!$CD$151:$DC$151,0)),0)</f>
        <v>0</v>
      </c>
      <c r="M967" s="314">
        <f ca="1">+IFERROR(INDEX('Hoja de Trabajo para listado'!$A$155:$Z$1048576,MATCH($A967,'Hoja de Trabajo para listado'!$A$155:$A$1048576,0),MATCH((CUADRO!M$5&amp;$E967),'Hoja de Trabajo para listado'!$A$151:$Z$151,0)),0)+IFERROR(INDEX('Hoja de Trabajo para listado'!$AB$155:$BA$1048576,MATCH($A967,'Hoja de Trabajo para listado'!$AB$155:$AB$1048576,0),MATCH((CUADRO!M$5&amp;$E967),'Hoja de Trabajo para listado'!$AB$151:$BA$151,0)),0)+IFERROR(INDEX('Hoja de Trabajo para listado'!$BC$155:$CB$1048576,MATCH($A967,'Hoja de Trabajo para listado'!$BC$155:$BC$1048576,0),MATCH((CUADRO!M$5&amp;$E967),'Hoja de Trabajo para listado'!$BC$151:$CB$151,0)),0)+IFERROR(INDEX('Hoja de Trabajo para listado'!$DE$153:$DG$274,MATCH($A967,'Hoja de Trabajo para listado'!$DE$153:$DE$1048576,0),MATCH((CUADRO!M$5&amp;$E967),'Hoja de Trabajo para listado'!$DE$151:$DG$151,0)),0)+IFERROR(INDEX('Hoja de Trabajo para listado'!$CD$155:$DC$1048576,MATCH($A967,'Hoja de Trabajo para listado'!$CD$155:$CD$1048576,0),MATCH((CUADRO!M$5&amp;$E967),'Hoja de Trabajo para listado'!$CD$151:$DC$151,0)),0)</f>
        <v>0</v>
      </c>
      <c r="N967" s="314">
        <f ca="1">+IFERROR(INDEX('Hoja de Trabajo para listado'!$A$155:$Z$1048576,MATCH($A967,'Hoja de Trabajo para listado'!$A$155:$A$1048576,0),MATCH((CUADRO!N$5&amp;$E967),'Hoja de Trabajo para listado'!$A$151:$Z$151,0)),0)+IFERROR(INDEX('Hoja de Trabajo para listado'!$AB$155:$BA$1048576,MATCH($A967,'Hoja de Trabajo para listado'!$AB$155:$AB$1048576,0),MATCH((CUADRO!N$5&amp;$E967),'Hoja de Trabajo para listado'!$AB$151:$BA$151,0)),0)+IFERROR(INDEX('Hoja de Trabajo para listado'!$BC$155:$CB$1048576,MATCH($A967,'Hoja de Trabajo para listado'!$BC$155:$BC$1048576,0),MATCH((CUADRO!N$5&amp;$E967),'Hoja de Trabajo para listado'!$BC$151:$CB$151,0)),0)+IFERROR(INDEX('Hoja de Trabajo para listado'!$DE$153:$DG$274,MATCH($A967,'Hoja de Trabajo para listado'!$DE$153:$DE$1048576,0),MATCH((CUADRO!N$5&amp;$E967),'Hoja de Trabajo para listado'!$DE$151:$DG$151,0)),0)+IFERROR(INDEX('Hoja de Trabajo para listado'!$CD$155:$DC$1048576,MATCH($A967,'Hoja de Trabajo para listado'!$CD$155:$CD$1048576,0),MATCH((CUADRO!N$5&amp;$E967),'Hoja de Trabajo para listado'!$CD$151:$DC$151,0)),0)</f>
        <v>0</v>
      </c>
      <c r="O967" s="314">
        <f ca="1">+IFERROR(INDEX('Hoja de Trabajo para listado'!$A$155:$Z$1048576,MATCH($A967,'Hoja de Trabajo para listado'!$A$155:$A$1048576,0),MATCH((CUADRO!O$5&amp;$E967),'Hoja de Trabajo para listado'!$A$151:$Z$151,0)),0)+IFERROR(INDEX('Hoja de Trabajo para listado'!$AB$155:$BA$1048576,MATCH($A967,'Hoja de Trabajo para listado'!$AB$155:$AB$1048576,0),MATCH((CUADRO!O$5&amp;$E967),'Hoja de Trabajo para listado'!$AB$151:$BA$151,0)),0)+IFERROR(INDEX('Hoja de Trabajo para listado'!$BC$155:$CB$1048576,MATCH($A967,'Hoja de Trabajo para listado'!$BC$155:$BC$1048576,0),MATCH((CUADRO!O$5&amp;$E967),'Hoja de Trabajo para listado'!$BC$151:$CB$151,0)),0)+IFERROR(INDEX('Hoja de Trabajo para listado'!$DE$153:$DG$274,MATCH($A967,'Hoja de Trabajo para listado'!$DE$153:$DE$1048576,0),MATCH((CUADRO!O$5&amp;$E967),'Hoja de Trabajo para listado'!$DE$151:$DG$151,0)),0)+IFERROR(INDEX('Hoja de Trabajo para listado'!$CD$155:$DC$1048576,MATCH($A967,'Hoja de Trabajo para listado'!$CD$155:$CD$1048576,0),MATCH((CUADRO!O$5&amp;$E967),'Hoja de Trabajo para listado'!$CD$151:$DC$151,0)),0)</f>
        <v>0</v>
      </c>
      <c r="P967" s="314">
        <f ca="1">+IFERROR(INDEX('Hoja de Trabajo para listado'!$A$155:$Z$1048576,MATCH($A967,'Hoja de Trabajo para listado'!$A$155:$A$1048576,0),MATCH((CUADRO!P$5&amp;$E967),'Hoja de Trabajo para listado'!$A$151:$Z$151,0)),0)+IFERROR(INDEX('Hoja de Trabajo para listado'!$AB$155:$BA$1048576,MATCH($A967,'Hoja de Trabajo para listado'!$AB$155:$AB$1048576,0),MATCH((CUADRO!P$5&amp;$E967),'Hoja de Trabajo para listado'!$AB$151:$BA$151,0)),0)+IFERROR(INDEX('Hoja de Trabajo para listado'!$BC$155:$CB$1048576,MATCH($A967,'Hoja de Trabajo para listado'!$BC$155:$BC$1048576,0),MATCH((CUADRO!P$5&amp;$E967),'Hoja de Trabajo para listado'!$BC$151:$CB$151,0)),0)+IFERROR(INDEX('Hoja de Trabajo para listado'!$DE$153:$DG$274,MATCH($A967,'Hoja de Trabajo para listado'!$DE$153:$DE$1048576,0),MATCH((CUADRO!P$5&amp;$E967),'Hoja de Trabajo para listado'!$DE$151:$DG$151,0)),0)+IFERROR(INDEX('Hoja de Trabajo para listado'!$CD$155:$DC$1048576,MATCH($A967,'Hoja de Trabajo para listado'!$CD$155:$CD$1048576,0),MATCH((CUADRO!P$5&amp;$E967),'Hoja de Trabajo para listado'!$CD$151:$DC$151,0)),0)</f>
        <v>0</v>
      </c>
      <c r="Q967" s="314">
        <f ca="1">+IFERROR(INDEX('Hoja de Trabajo para listado'!$A$155:$Z$1048576,MATCH($A967,'Hoja de Trabajo para listado'!$A$155:$A$1048576,0),MATCH((CUADRO!Q$5&amp;$E967),'Hoja de Trabajo para listado'!$A$151:$Z$151,0)),0)+IFERROR(INDEX('Hoja de Trabajo para listado'!$AB$155:$BA$1048576,MATCH($A967,'Hoja de Trabajo para listado'!$AB$155:$AB$1048576,0),MATCH((CUADRO!Q$5&amp;$E967),'Hoja de Trabajo para listado'!$AB$151:$BA$151,0)),0)+IFERROR(INDEX('Hoja de Trabajo para listado'!$BC$155:$CB$1048576,MATCH($A967,'Hoja de Trabajo para listado'!$BC$155:$BC$1048576,0),MATCH((CUADRO!Q$5&amp;$E967),'Hoja de Trabajo para listado'!$BC$151:$CB$151,0)),0)+IFERROR(INDEX('Hoja de Trabajo para listado'!$DE$153:$DG$274,MATCH($A967,'Hoja de Trabajo para listado'!$DE$153:$DE$1048576,0),MATCH((CUADRO!Q$5&amp;$E967),'Hoja de Trabajo para listado'!$DE$151:$DG$151,0)),0)+IFERROR(INDEX('Hoja de Trabajo para listado'!$CD$155:$DC$1048576,MATCH($A967,'Hoja de Trabajo para listado'!$CD$155:$CD$1048576,0),MATCH((CUADRO!Q$5&amp;$E967),'Hoja de Trabajo para listado'!$CD$151:$DC$151,0)),0)</f>
        <v>0</v>
      </c>
      <c r="R967" s="314">
        <f t="shared" ca="1" si="30"/>
        <v>0</v>
      </c>
      <c r="S967" s="314">
        <f ca="1">+R966+R967</f>
        <v>0</v>
      </c>
      <c r="T967" s="314">
        <f ca="1">+S967</f>
        <v>0</v>
      </c>
      <c r="U967" s="348">
        <f t="shared" si="31"/>
        <v>2</v>
      </c>
      <c r="V967" s="319" t="str">
        <f>+VLOOKUP(A967,bd_lista!$A$3:$E$593,5,FALSE)</f>
        <v>Instituciones Descentralizadas</v>
      </c>
      <c r="W967" s="426"/>
    </row>
    <row r="968" spans="1:23" customFormat="1" ht="15" hidden="1" customHeight="1">
      <c r="A968" s="323">
        <v>268</v>
      </c>
      <c r="B968" s="427">
        <f>+A968</f>
        <v>268</v>
      </c>
      <c r="C968" s="318" t="str">
        <f>+VLOOKUP(A968,bd_lista!$A$3:$C$593,3,FALSE)</f>
        <v>Direc. Dptal. de Educación Oruro</v>
      </c>
      <c r="D968" s="429" t="str">
        <f>+C968</f>
        <v>Direc. Dptal. de Educación Oruro</v>
      </c>
      <c r="E968" s="339" t="s">
        <v>1418</v>
      </c>
      <c r="F968" s="314">
        <f ca="1">+IFERROR(INDEX('Hoja de Trabajo para listado'!$A$155:$Z$1048576,MATCH($A968,'Hoja de Trabajo para listado'!$A$155:$A$1048576,0),MATCH((CUADRO!F$5&amp;$E968),'Hoja de Trabajo para listado'!$A$151:$Z$151,0)),0)+IFERROR(INDEX('Hoja de Trabajo para listado'!$AB$155:$BA$1048576,MATCH($A968,'Hoja de Trabajo para listado'!$AB$155:$AB$1048576,0),MATCH((CUADRO!F$5&amp;$E968),'Hoja de Trabajo para listado'!$AB$151:$BA$151,0)),0)+IFERROR(INDEX('Hoja de Trabajo para listado'!$BC$155:$CB$1048576,MATCH($A968,'Hoja de Trabajo para listado'!$BC$155:$BC$1048576,0),MATCH((CUADRO!F$5&amp;$E968),'Hoja de Trabajo para listado'!$BC$151:$CB$151,0)),0)+IFERROR(INDEX('Hoja de Trabajo para listado'!$DE$153:$DG$274,MATCH($A968,'Hoja de Trabajo para listado'!$DE$153:$DE$1048576,0),MATCH((CUADRO!F$5&amp;$E968),'Hoja de Trabajo para listado'!$DE$151:$DG$151,0)),0)+IFERROR(INDEX('Hoja de Trabajo para listado'!$CD$155:$DC$1048576,MATCH($A968,'Hoja de Trabajo para listado'!$CD$155:$CD$1048576,0),MATCH((CUADRO!F$5&amp;$E968),'Hoja de Trabajo para listado'!$CD$151:$DC$151,0)),0)</f>
        <v>0</v>
      </c>
      <c r="G968" s="314">
        <f ca="1">+IFERROR(INDEX('Hoja de Trabajo para listado'!$A$155:$Z$1048576,MATCH($A968,'Hoja de Trabajo para listado'!$A$155:$A$1048576,0),MATCH((CUADRO!G$5&amp;$E968),'Hoja de Trabajo para listado'!$A$151:$Z$151,0)),0)+IFERROR(INDEX('Hoja de Trabajo para listado'!$AB$155:$BA$1048576,MATCH($A968,'Hoja de Trabajo para listado'!$AB$155:$AB$1048576,0),MATCH((CUADRO!G$5&amp;$E968),'Hoja de Trabajo para listado'!$AB$151:$BA$151,0)),0)+IFERROR(INDEX('Hoja de Trabajo para listado'!$BC$155:$CB$1048576,MATCH($A968,'Hoja de Trabajo para listado'!$BC$155:$BC$1048576,0),MATCH((CUADRO!G$5&amp;$E968),'Hoja de Trabajo para listado'!$BC$151:$CB$151,0)),0)+IFERROR(INDEX('Hoja de Trabajo para listado'!$DE$153:$DG$274,MATCH($A968,'Hoja de Trabajo para listado'!$DE$153:$DE$1048576,0),MATCH((CUADRO!G$5&amp;$E968),'Hoja de Trabajo para listado'!$DE$151:$DG$151,0)),0)+IFERROR(INDEX('Hoja de Trabajo para listado'!$CD$155:$DC$1048576,MATCH($A968,'Hoja de Trabajo para listado'!$CD$155:$CD$1048576,0),MATCH((CUADRO!G$5&amp;$E968),'Hoja de Trabajo para listado'!$CD$151:$DC$151,0)),0)</f>
        <v>0</v>
      </c>
      <c r="H968" s="314">
        <f ca="1">+IFERROR(INDEX('Hoja de Trabajo para listado'!$A$155:$Z$1048576,MATCH($A968,'Hoja de Trabajo para listado'!$A$155:$A$1048576,0),MATCH((CUADRO!H$5&amp;$E968),'Hoja de Trabajo para listado'!$A$151:$Z$151,0)),0)+IFERROR(INDEX('Hoja de Trabajo para listado'!$AB$155:$BA$1048576,MATCH($A968,'Hoja de Trabajo para listado'!$AB$155:$AB$1048576,0),MATCH((CUADRO!H$5&amp;$E968),'Hoja de Trabajo para listado'!$AB$151:$BA$151,0)),0)+IFERROR(INDEX('Hoja de Trabajo para listado'!$BC$155:$CB$1048576,MATCH($A968,'Hoja de Trabajo para listado'!$BC$155:$BC$1048576,0),MATCH((CUADRO!H$5&amp;$E968),'Hoja de Trabajo para listado'!$BC$151:$CB$151,0)),0)+IFERROR(INDEX('Hoja de Trabajo para listado'!$DE$153:$DG$274,MATCH($A968,'Hoja de Trabajo para listado'!$DE$153:$DE$1048576,0),MATCH((CUADRO!H$5&amp;$E968),'Hoja de Trabajo para listado'!$DE$151:$DG$151,0)),0)+IFERROR(INDEX('Hoja de Trabajo para listado'!$CD$155:$DC$1048576,MATCH($A968,'Hoja de Trabajo para listado'!$CD$155:$CD$1048576,0),MATCH((CUADRO!H$5&amp;$E968),'Hoja de Trabajo para listado'!$CD$151:$DC$151,0)),0)</f>
        <v>0</v>
      </c>
      <c r="I968" s="314">
        <f ca="1">+IFERROR(INDEX('Hoja de Trabajo para listado'!$A$155:$Z$1048576,MATCH($A968,'Hoja de Trabajo para listado'!$A$155:$A$1048576,0),MATCH((CUADRO!I$5&amp;$E968),'Hoja de Trabajo para listado'!$A$151:$Z$151,0)),0)+IFERROR(INDEX('Hoja de Trabajo para listado'!$AB$155:$BA$1048576,MATCH($A968,'Hoja de Trabajo para listado'!$AB$155:$AB$1048576,0),MATCH((CUADRO!I$5&amp;$E968),'Hoja de Trabajo para listado'!$AB$151:$BA$151,0)),0)+IFERROR(INDEX('Hoja de Trabajo para listado'!$BC$155:$CB$1048576,MATCH($A968,'Hoja de Trabajo para listado'!$BC$155:$BC$1048576,0),MATCH((CUADRO!I$5&amp;$E968),'Hoja de Trabajo para listado'!$BC$151:$CB$151,0)),0)+IFERROR(INDEX('Hoja de Trabajo para listado'!$DE$153:$DG$274,MATCH($A968,'Hoja de Trabajo para listado'!$DE$153:$DE$1048576,0),MATCH((CUADRO!I$5&amp;$E968),'Hoja de Trabajo para listado'!$DE$151:$DG$151,0)),0)+IFERROR(INDEX('Hoja de Trabajo para listado'!$CD$155:$DC$1048576,MATCH($A968,'Hoja de Trabajo para listado'!$CD$155:$CD$1048576,0),MATCH((CUADRO!I$5&amp;$E968),'Hoja de Trabajo para listado'!$CD$151:$DC$151,0)),0)</f>
        <v>0</v>
      </c>
      <c r="J968" s="314">
        <f ca="1">+IFERROR(INDEX('Hoja de Trabajo para listado'!$A$155:$Z$1048576,MATCH($A968,'Hoja de Trabajo para listado'!$A$155:$A$1048576,0),MATCH((CUADRO!J$5&amp;$E968),'Hoja de Trabajo para listado'!$A$151:$Z$151,0)),0)+IFERROR(INDEX('Hoja de Trabajo para listado'!$AB$155:$BA$1048576,MATCH($A968,'Hoja de Trabajo para listado'!$AB$155:$AB$1048576,0),MATCH((CUADRO!J$5&amp;$E968),'Hoja de Trabajo para listado'!$AB$151:$BA$151,0)),0)+IFERROR(INDEX('Hoja de Trabajo para listado'!$BC$155:$CB$1048576,MATCH($A968,'Hoja de Trabajo para listado'!$BC$155:$BC$1048576,0),MATCH((CUADRO!J$5&amp;$E968),'Hoja de Trabajo para listado'!$BC$151:$CB$151,0)),0)+IFERROR(INDEX('Hoja de Trabajo para listado'!$DE$153:$DG$274,MATCH($A968,'Hoja de Trabajo para listado'!$DE$153:$DE$1048576,0),MATCH((CUADRO!J$5&amp;$E968),'Hoja de Trabajo para listado'!$DE$151:$DG$151,0)),0)+IFERROR(INDEX('Hoja de Trabajo para listado'!$CD$155:$DC$1048576,MATCH($A968,'Hoja de Trabajo para listado'!$CD$155:$CD$1048576,0),MATCH((CUADRO!J$5&amp;$E968),'Hoja de Trabajo para listado'!$CD$151:$DC$151,0)),0)</f>
        <v>0</v>
      </c>
      <c r="K968" s="314">
        <f ca="1">+IFERROR(INDEX('Hoja de Trabajo para listado'!$A$155:$Z$1048576,MATCH($A968,'Hoja de Trabajo para listado'!$A$155:$A$1048576,0),MATCH((CUADRO!K$5&amp;$E968),'Hoja de Trabajo para listado'!$A$151:$Z$151,0)),0)+IFERROR(INDEX('Hoja de Trabajo para listado'!$AB$155:$BA$1048576,MATCH($A968,'Hoja de Trabajo para listado'!$AB$155:$AB$1048576,0),MATCH((CUADRO!K$5&amp;$E968),'Hoja de Trabajo para listado'!$AB$151:$BA$151,0)),0)+IFERROR(INDEX('Hoja de Trabajo para listado'!$BC$155:$CB$1048576,MATCH($A968,'Hoja de Trabajo para listado'!$BC$155:$BC$1048576,0),MATCH((CUADRO!K$5&amp;$E968),'Hoja de Trabajo para listado'!$BC$151:$CB$151,0)),0)+IFERROR(INDEX('Hoja de Trabajo para listado'!$DE$153:$DG$274,MATCH($A968,'Hoja de Trabajo para listado'!$DE$153:$DE$1048576,0),MATCH((CUADRO!K$5&amp;$E968),'Hoja de Trabajo para listado'!$DE$151:$DG$151,0)),0)+IFERROR(INDEX('Hoja de Trabajo para listado'!$CD$155:$DC$1048576,MATCH($A968,'Hoja de Trabajo para listado'!$CD$155:$CD$1048576,0),MATCH((CUADRO!K$5&amp;$E968),'Hoja de Trabajo para listado'!$CD$151:$DC$151,0)),0)</f>
        <v>0</v>
      </c>
      <c r="L968" s="314">
        <f ca="1">+IFERROR(INDEX('Hoja de Trabajo para listado'!$A$155:$Z$1048576,MATCH($A968,'Hoja de Trabajo para listado'!$A$155:$A$1048576,0),MATCH((CUADRO!L$5&amp;$E968),'Hoja de Trabajo para listado'!$A$151:$Z$151,0)),0)+IFERROR(INDEX('Hoja de Trabajo para listado'!$AB$155:$BA$1048576,MATCH($A968,'Hoja de Trabajo para listado'!$AB$155:$AB$1048576,0),MATCH((CUADRO!L$5&amp;$E968),'Hoja de Trabajo para listado'!$AB$151:$BA$151,0)),0)+IFERROR(INDEX('Hoja de Trabajo para listado'!$BC$155:$CB$1048576,MATCH($A968,'Hoja de Trabajo para listado'!$BC$155:$BC$1048576,0),MATCH((CUADRO!L$5&amp;$E968),'Hoja de Trabajo para listado'!$BC$151:$CB$151,0)),0)+IFERROR(INDEX('Hoja de Trabajo para listado'!$DE$153:$DG$274,MATCH($A968,'Hoja de Trabajo para listado'!$DE$153:$DE$1048576,0),MATCH((CUADRO!L$5&amp;$E968),'Hoja de Trabajo para listado'!$DE$151:$DG$151,0)),0)+IFERROR(INDEX('Hoja de Trabajo para listado'!$CD$155:$DC$1048576,MATCH($A968,'Hoja de Trabajo para listado'!$CD$155:$CD$1048576,0),MATCH((CUADRO!L$5&amp;$E968),'Hoja de Trabajo para listado'!$CD$151:$DC$151,0)),0)</f>
        <v>0</v>
      </c>
      <c r="M968" s="314">
        <f ca="1">+IFERROR(INDEX('Hoja de Trabajo para listado'!$A$155:$Z$1048576,MATCH($A968,'Hoja de Trabajo para listado'!$A$155:$A$1048576,0),MATCH((CUADRO!M$5&amp;$E968),'Hoja de Trabajo para listado'!$A$151:$Z$151,0)),0)+IFERROR(INDEX('Hoja de Trabajo para listado'!$AB$155:$BA$1048576,MATCH($A968,'Hoja de Trabajo para listado'!$AB$155:$AB$1048576,0),MATCH((CUADRO!M$5&amp;$E968),'Hoja de Trabajo para listado'!$AB$151:$BA$151,0)),0)+IFERROR(INDEX('Hoja de Trabajo para listado'!$BC$155:$CB$1048576,MATCH($A968,'Hoja de Trabajo para listado'!$BC$155:$BC$1048576,0),MATCH((CUADRO!M$5&amp;$E968),'Hoja de Trabajo para listado'!$BC$151:$CB$151,0)),0)+IFERROR(INDEX('Hoja de Trabajo para listado'!$DE$153:$DG$274,MATCH($A968,'Hoja de Trabajo para listado'!$DE$153:$DE$1048576,0),MATCH((CUADRO!M$5&amp;$E968),'Hoja de Trabajo para listado'!$DE$151:$DG$151,0)),0)+IFERROR(INDEX('Hoja de Trabajo para listado'!$CD$155:$DC$1048576,MATCH($A968,'Hoja de Trabajo para listado'!$CD$155:$CD$1048576,0),MATCH((CUADRO!M$5&amp;$E968),'Hoja de Trabajo para listado'!$CD$151:$DC$151,0)),0)</f>
        <v>0</v>
      </c>
      <c r="N968" s="314">
        <f ca="1">+IFERROR(INDEX('Hoja de Trabajo para listado'!$A$155:$Z$1048576,MATCH($A968,'Hoja de Trabajo para listado'!$A$155:$A$1048576,0),MATCH((CUADRO!N$5&amp;$E968),'Hoja de Trabajo para listado'!$A$151:$Z$151,0)),0)+IFERROR(INDEX('Hoja de Trabajo para listado'!$AB$155:$BA$1048576,MATCH($A968,'Hoja de Trabajo para listado'!$AB$155:$AB$1048576,0),MATCH((CUADRO!N$5&amp;$E968),'Hoja de Trabajo para listado'!$AB$151:$BA$151,0)),0)+IFERROR(INDEX('Hoja de Trabajo para listado'!$BC$155:$CB$1048576,MATCH($A968,'Hoja de Trabajo para listado'!$BC$155:$BC$1048576,0),MATCH((CUADRO!N$5&amp;$E968),'Hoja de Trabajo para listado'!$BC$151:$CB$151,0)),0)+IFERROR(INDEX('Hoja de Trabajo para listado'!$DE$153:$DG$274,MATCH($A968,'Hoja de Trabajo para listado'!$DE$153:$DE$1048576,0),MATCH((CUADRO!N$5&amp;$E968),'Hoja de Trabajo para listado'!$DE$151:$DG$151,0)),0)+IFERROR(INDEX('Hoja de Trabajo para listado'!$CD$155:$DC$1048576,MATCH($A968,'Hoja de Trabajo para listado'!$CD$155:$CD$1048576,0),MATCH((CUADRO!N$5&amp;$E968),'Hoja de Trabajo para listado'!$CD$151:$DC$151,0)),0)</f>
        <v>0</v>
      </c>
      <c r="O968" s="314">
        <f ca="1">+IFERROR(INDEX('Hoja de Trabajo para listado'!$A$155:$Z$1048576,MATCH($A968,'Hoja de Trabajo para listado'!$A$155:$A$1048576,0),MATCH((CUADRO!O$5&amp;$E968),'Hoja de Trabajo para listado'!$A$151:$Z$151,0)),0)+IFERROR(INDEX('Hoja de Trabajo para listado'!$AB$155:$BA$1048576,MATCH($A968,'Hoja de Trabajo para listado'!$AB$155:$AB$1048576,0),MATCH((CUADRO!O$5&amp;$E968),'Hoja de Trabajo para listado'!$AB$151:$BA$151,0)),0)+IFERROR(INDEX('Hoja de Trabajo para listado'!$BC$155:$CB$1048576,MATCH($A968,'Hoja de Trabajo para listado'!$BC$155:$BC$1048576,0),MATCH((CUADRO!O$5&amp;$E968),'Hoja de Trabajo para listado'!$BC$151:$CB$151,0)),0)+IFERROR(INDEX('Hoja de Trabajo para listado'!$DE$153:$DG$274,MATCH($A968,'Hoja de Trabajo para listado'!$DE$153:$DE$1048576,0),MATCH((CUADRO!O$5&amp;$E968),'Hoja de Trabajo para listado'!$DE$151:$DG$151,0)),0)+IFERROR(INDEX('Hoja de Trabajo para listado'!$CD$155:$DC$1048576,MATCH($A968,'Hoja de Trabajo para listado'!$CD$155:$CD$1048576,0),MATCH((CUADRO!O$5&amp;$E968),'Hoja de Trabajo para listado'!$CD$151:$DC$151,0)),0)</f>
        <v>0</v>
      </c>
      <c r="P968" s="314">
        <f ca="1">+IFERROR(INDEX('Hoja de Trabajo para listado'!$A$155:$Z$1048576,MATCH($A968,'Hoja de Trabajo para listado'!$A$155:$A$1048576,0),MATCH((CUADRO!P$5&amp;$E968),'Hoja de Trabajo para listado'!$A$151:$Z$151,0)),0)+IFERROR(INDEX('Hoja de Trabajo para listado'!$AB$155:$BA$1048576,MATCH($A968,'Hoja de Trabajo para listado'!$AB$155:$AB$1048576,0),MATCH((CUADRO!P$5&amp;$E968),'Hoja de Trabajo para listado'!$AB$151:$BA$151,0)),0)+IFERROR(INDEX('Hoja de Trabajo para listado'!$BC$155:$CB$1048576,MATCH($A968,'Hoja de Trabajo para listado'!$BC$155:$BC$1048576,0),MATCH((CUADRO!P$5&amp;$E968),'Hoja de Trabajo para listado'!$BC$151:$CB$151,0)),0)+IFERROR(INDEX('Hoja de Trabajo para listado'!$DE$153:$DG$274,MATCH($A968,'Hoja de Trabajo para listado'!$DE$153:$DE$1048576,0),MATCH((CUADRO!P$5&amp;$E968),'Hoja de Trabajo para listado'!$DE$151:$DG$151,0)),0)+IFERROR(INDEX('Hoja de Trabajo para listado'!$CD$155:$DC$1048576,MATCH($A968,'Hoja de Trabajo para listado'!$CD$155:$CD$1048576,0),MATCH((CUADRO!P$5&amp;$E968),'Hoja de Trabajo para listado'!$CD$151:$DC$151,0)),0)</f>
        <v>0</v>
      </c>
      <c r="Q968" s="314">
        <f ca="1">+IFERROR(INDEX('Hoja de Trabajo para listado'!$A$155:$Z$1048576,MATCH($A968,'Hoja de Trabajo para listado'!$A$155:$A$1048576,0),MATCH((CUADRO!Q$5&amp;$E968),'Hoja de Trabajo para listado'!$A$151:$Z$151,0)),0)+IFERROR(INDEX('Hoja de Trabajo para listado'!$AB$155:$BA$1048576,MATCH($A968,'Hoja de Trabajo para listado'!$AB$155:$AB$1048576,0),MATCH((CUADRO!Q$5&amp;$E968),'Hoja de Trabajo para listado'!$AB$151:$BA$151,0)),0)+IFERROR(INDEX('Hoja de Trabajo para listado'!$BC$155:$CB$1048576,MATCH($A968,'Hoja de Trabajo para listado'!$BC$155:$BC$1048576,0),MATCH((CUADRO!Q$5&amp;$E968),'Hoja de Trabajo para listado'!$BC$151:$CB$151,0)),0)+IFERROR(INDEX('Hoja de Trabajo para listado'!$DE$153:$DG$274,MATCH($A968,'Hoja de Trabajo para listado'!$DE$153:$DE$1048576,0),MATCH((CUADRO!Q$5&amp;$E968),'Hoja de Trabajo para listado'!$DE$151:$DG$151,0)),0)+IFERROR(INDEX('Hoja de Trabajo para listado'!$CD$155:$DC$1048576,MATCH($A968,'Hoja de Trabajo para listado'!$CD$155:$CD$1048576,0),MATCH((CUADRO!Q$5&amp;$E968),'Hoja de Trabajo para listado'!$CD$151:$DC$151,0)),0)</f>
        <v>0</v>
      </c>
      <c r="R968" s="314">
        <f t="shared" ca="1" si="30"/>
        <v>0</v>
      </c>
      <c r="S968" s="314"/>
      <c r="T968" s="314">
        <f ca="1">+T969</f>
        <v>0</v>
      </c>
      <c r="U968" s="313">
        <f t="shared" si="31"/>
        <v>1</v>
      </c>
      <c r="V968" s="319" t="str">
        <f>+VLOOKUP(A968,bd_lista!$A$3:$E$593,5,FALSE)</f>
        <v>Instituciones Descentralizadas</v>
      </c>
      <c r="W968" s="425" t="str">
        <f>+V968</f>
        <v>Instituciones Descentralizadas</v>
      </c>
    </row>
    <row r="969" spans="1:23" customFormat="1" ht="15" hidden="1" customHeight="1">
      <c r="A969" s="323">
        <v>268</v>
      </c>
      <c r="B969" s="428"/>
      <c r="C969" s="339" t="str">
        <f>+VLOOKUP(A969,bd_lista!$A$3:$C$593,3,FALSE)</f>
        <v>Direc. Dptal. de Educación Oruro</v>
      </c>
      <c r="D969" s="430"/>
      <c r="E969" s="319" t="s">
        <v>1419</v>
      </c>
      <c r="F969" s="314">
        <f ca="1">+IFERROR(INDEX('Hoja de Trabajo para listado'!$A$155:$Z$1048576,MATCH($A969,'Hoja de Trabajo para listado'!$A$155:$A$1048576,0),MATCH((CUADRO!F$5&amp;$E969),'Hoja de Trabajo para listado'!$A$151:$Z$151,0)),0)+IFERROR(INDEX('Hoja de Trabajo para listado'!$AB$155:$BA$1048576,MATCH($A969,'Hoja de Trabajo para listado'!$AB$155:$AB$1048576,0),MATCH((CUADRO!F$5&amp;$E969),'Hoja de Trabajo para listado'!$AB$151:$BA$151,0)),0)+IFERROR(INDEX('Hoja de Trabajo para listado'!$BC$155:$CB$1048576,MATCH($A969,'Hoja de Trabajo para listado'!$BC$155:$BC$1048576,0),MATCH((CUADRO!F$5&amp;$E969),'Hoja de Trabajo para listado'!$BC$151:$CB$151,0)),0)+IFERROR(INDEX('Hoja de Trabajo para listado'!$DE$153:$DG$274,MATCH($A969,'Hoja de Trabajo para listado'!$DE$153:$DE$1048576,0),MATCH((CUADRO!F$5&amp;$E969),'Hoja de Trabajo para listado'!$DE$151:$DG$151,0)),0)+IFERROR(INDEX('Hoja de Trabajo para listado'!$CD$155:$DC$1048576,MATCH($A969,'Hoja de Trabajo para listado'!$CD$155:$CD$1048576,0),MATCH((CUADRO!F$5&amp;$E969),'Hoja de Trabajo para listado'!$CD$151:$DC$151,0)),0)</f>
        <v>0</v>
      </c>
      <c r="G969" s="314">
        <f ca="1">+IFERROR(INDEX('Hoja de Trabajo para listado'!$A$155:$Z$1048576,MATCH($A969,'Hoja de Trabajo para listado'!$A$155:$A$1048576,0),MATCH((CUADRO!G$5&amp;$E969),'Hoja de Trabajo para listado'!$A$151:$Z$151,0)),0)+IFERROR(INDEX('Hoja de Trabajo para listado'!$AB$155:$BA$1048576,MATCH($A969,'Hoja de Trabajo para listado'!$AB$155:$AB$1048576,0),MATCH((CUADRO!G$5&amp;$E969),'Hoja de Trabajo para listado'!$AB$151:$BA$151,0)),0)+IFERROR(INDEX('Hoja de Trabajo para listado'!$BC$155:$CB$1048576,MATCH($A969,'Hoja de Trabajo para listado'!$BC$155:$BC$1048576,0),MATCH((CUADRO!G$5&amp;$E969),'Hoja de Trabajo para listado'!$BC$151:$CB$151,0)),0)+IFERROR(INDEX('Hoja de Trabajo para listado'!$DE$153:$DG$274,MATCH($A969,'Hoja de Trabajo para listado'!$DE$153:$DE$1048576,0),MATCH((CUADRO!G$5&amp;$E969),'Hoja de Trabajo para listado'!$DE$151:$DG$151,0)),0)+IFERROR(INDEX('Hoja de Trabajo para listado'!$CD$155:$DC$1048576,MATCH($A969,'Hoja de Trabajo para listado'!$CD$155:$CD$1048576,0),MATCH((CUADRO!G$5&amp;$E969),'Hoja de Trabajo para listado'!$CD$151:$DC$151,0)),0)</f>
        <v>0</v>
      </c>
      <c r="H969" s="314">
        <f ca="1">+IFERROR(INDEX('Hoja de Trabajo para listado'!$A$155:$Z$1048576,MATCH($A969,'Hoja de Trabajo para listado'!$A$155:$A$1048576,0),MATCH((CUADRO!H$5&amp;$E969),'Hoja de Trabajo para listado'!$A$151:$Z$151,0)),0)+IFERROR(INDEX('Hoja de Trabajo para listado'!$AB$155:$BA$1048576,MATCH($A969,'Hoja de Trabajo para listado'!$AB$155:$AB$1048576,0),MATCH((CUADRO!H$5&amp;$E969),'Hoja de Trabajo para listado'!$AB$151:$BA$151,0)),0)+IFERROR(INDEX('Hoja de Trabajo para listado'!$BC$155:$CB$1048576,MATCH($A969,'Hoja de Trabajo para listado'!$BC$155:$BC$1048576,0),MATCH((CUADRO!H$5&amp;$E969),'Hoja de Trabajo para listado'!$BC$151:$CB$151,0)),0)+IFERROR(INDEX('Hoja de Trabajo para listado'!$DE$153:$DG$274,MATCH($A969,'Hoja de Trabajo para listado'!$DE$153:$DE$1048576,0),MATCH((CUADRO!H$5&amp;$E969),'Hoja de Trabajo para listado'!$DE$151:$DG$151,0)),0)+IFERROR(INDEX('Hoja de Trabajo para listado'!$CD$155:$DC$1048576,MATCH($A969,'Hoja de Trabajo para listado'!$CD$155:$CD$1048576,0),MATCH((CUADRO!H$5&amp;$E969),'Hoja de Trabajo para listado'!$CD$151:$DC$151,0)),0)</f>
        <v>0</v>
      </c>
      <c r="I969" s="314">
        <f ca="1">+IFERROR(INDEX('Hoja de Trabajo para listado'!$A$155:$Z$1048576,MATCH($A969,'Hoja de Trabajo para listado'!$A$155:$A$1048576,0),MATCH((CUADRO!I$5&amp;$E969),'Hoja de Trabajo para listado'!$A$151:$Z$151,0)),0)+IFERROR(INDEX('Hoja de Trabajo para listado'!$AB$155:$BA$1048576,MATCH($A969,'Hoja de Trabajo para listado'!$AB$155:$AB$1048576,0),MATCH((CUADRO!I$5&amp;$E969),'Hoja de Trabajo para listado'!$AB$151:$BA$151,0)),0)+IFERROR(INDEX('Hoja de Trabajo para listado'!$BC$155:$CB$1048576,MATCH($A969,'Hoja de Trabajo para listado'!$BC$155:$BC$1048576,0),MATCH((CUADRO!I$5&amp;$E969),'Hoja de Trabajo para listado'!$BC$151:$CB$151,0)),0)+IFERROR(INDEX('Hoja de Trabajo para listado'!$DE$153:$DG$274,MATCH($A969,'Hoja de Trabajo para listado'!$DE$153:$DE$1048576,0),MATCH((CUADRO!I$5&amp;$E969),'Hoja de Trabajo para listado'!$DE$151:$DG$151,0)),0)+IFERROR(INDEX('Hoja de Trabajo para listado'!$CD$155:$DC$1048576,MATCH($A969,'Hoja de Trabajo para listado'!$CD$155:$CD$1048576,0),MATCH((CUADRO!I$5&amp;$E969),'Hoja de Trabajo para listado'!$CD$151:$DC$151,0)),0)</f>
        <v>0</v>
      </c>
      <c r="J969" s="314">
        <f ca="1">+IFERROR(INDEX('Hoja de Trabajo para listado'!$A$155:$Z$1048576,MATCH($A969,'Hoja de Trabajo para listado'!$A$155:$A$1048576,0),MATCH((CUADRO!J$5&amp;$E969),'Hoja de Trabajo para listado'!$A$151:$Z$151,0)),0)+IFERROR(INDEX('Hoja de Trabajo para listado'!$AB$155:$BA$1048576,MATCH($A969,'Hoja de Trabajo para listado'!$AB$155:$AB$1048576,0),MATCH((CUADRO!J$5&amp;$E969),'Hoja de Trabajo para listado'!$AB$151:$BA$151,0)),0)+IFERROR(INDEX('Hoja de Trabajo para listado'!$BC$155:$CB$1048576,MATCH($A969,'Hoja de Trabajo para listado'!$BC$155:$BC$1048576,0),MATCH((CUADRO!J$5&amp;$E969),'Hoja de Trabajo para listado'!$BC$151:$CB$151,0)),0)+IFERROR(INDEX('Hoja de Trabajo para listado'!$DE$153:$DG$274,MATCH($A969,'Hoja de Trabajo para listado'!$DE$153:$DE$1048576,0),MATCH((CUADRO!J$5&amp;$E969),'Hoja de Trabajo para listado'!$DE$151:$DG$151,0)),0)+IFERROR(INDEX('Hoja de Trabajo para listado'!$CD$155:$DC$1048576,MATCH($A969,'Hoja de Trabajo para listado'!$CD$155:$CD$1048576,0),MATCH((CUADRO!J$5&amp;$E969),'Hoja de Trabajo para listado'!$CD$151:$DC$151,0)),0)</f>
        <v>0</v>
      </c>
      <c r="K969" s="314">
        <f ca="1">+IFERROR(INDEX('Hoja de Trabajo para listado'!$A$155:$Z$1048576,MATCH($A969,'Hoja de Trabajo para listado'!$A$155:$A$1048576,0),MATCH((CUADRO!K$5&amp;$E969),'Hoja de Trabajo para listado'!$A$151:$Z$151,0)),0)+IFERROR(INDEX('Hoja de Trabajo para listado'!$AB$155:$BA$1048576,MATCH($A969,'Hoja de Trabajo para listado'!$AB$155:$AB$1048576,0),MATCH((CUADRO!K$5&amp;$E969),'Hoja de Trabajo para listado'!$AB$151:$BA$151,0)),0)+IFERROR(INDEX('Hoja de Trabajo para listado'!$BC$155:$CB$1048576,MATCH($A969,'Hoja de Trabajo para listado'!$BC$155:$BC$1048576,0),MATCH((CUADRO!K$5&amp;$E969),'Hoja de Trabajo para listado'!$BC$151:$CB$151,0)),0)+IFERROR(INDEX('Hoja de Trabajo para listado'!$DE$153:$DG$274,MATCH($A969,'Hoja de Trabajo para listado'!$DE$153:$DE$1048576,0),MATCH((CUADRO!K$5&amp;$E969),'Hoja de Trabajo para listado'!$DE$151:$DG$151,0)),0)+IFERROR(INDEX('Hoja de Trabajo para listado'!$CD$155:$DC$1048576,MATCH($A969,'Hoja de Trabajo para listado'!$CD$155:$CD$1048576,0),MATCH((CUADRO!K$5&amp;$E969),'Hoja de Trabajo para listado'!$CD$151:$DC$151,0)),0)</f>
        <v>0</v>
      </c>
      <c r="L969" s="314">
        <f ca="1">+IFERROR(INDEX('Hoja de Trabajo para listado'!$A$155:$Z$1048576,MATCH($A969,'Hoja de Trabajo para listado'!$A$155:$A$1048576,0),MATCH((CUADRO!L$5&amp;$E969),'Hoja de Trabajo para listado'!$A$151:$Z$151,0)),0)+IFERROR(INDEX('Hoja de Trabajo para listado'!$AB$155:$BA$1048576,MATCH($A969,'Hoja de Trabajo para listado'!$AB$155:$AB$1048576,0),MATCH((CUADRO!L$5&amp;$E969),'Hoja de Trabajo para listado'!$AB$151:$BA$151,0)),0)+IFERROR(INDEX('Hoja de Trabajo para listado'!$BC$155:$CB$1048576,MATCH($A969,'Hoja de Trabajo para listado'!$BC$155:$BC$1048576,0),MATCH((CUADRO!L$5&amp;$E969),'Hoja de Trabajo para listado'!$BC$151:$CB$151,0)),0)+IFERROR(INDEX('Hoja de Trabajo para listado'!$DE$153:$DG$274,MATCH($A969,'Hoja de Trabajo para listado'!$DE$153:$DE$1048576,0),MATCH((CUADRO!L$5&amp;$E969),'Hoja de Trabajo para listado'!$DE$151:$DG$151,0)),0)+IFERROR(INDEX('Hoja de Trabajo para listado'!$CD$155:$DC$1048576,MATCH($A969,'Hoja de Trabajo para listado'!$CD$155:$CD$1048576,0),MATCH((CUADRO!L$5&amp;$E969),'Hoja de Trabajo para listado'!$CD$151:$DC$151,0)),0)</f>
        <v>0</v>
      </c>
      <c r="M969" s="314">
        <f ca="1">+IFERROR(INDEX('Hoja de Trabajo para listado'!$A$155:$Z$1048576,MATCH($A969,'Hoja de Trabajo para listado'!$A$155:$A$1048576,0),MATCH((CUADRO!M$5&amp;$E969),'Hoja de Trabajo para listado'!$A$151:$Z$151,0)),0)+IFERROR(INDEX('Hoja de Trabajo para listado'!$AB$155:$BA$1048576,MATCH($A969,'Hoja de Trabajo para listado'!$AB$155:$AB$1048576,0),MATCH((CUADRO!M$5&amp;$E969),'Hoja de Trabajo para listado'!$AB$151:$BA$151,0)),0)+IFERROR(INDEX('Hoja de Trabajo para listado'!$BC$155:$CB$1048576,MATCH($A969,'Hoja de Trabajo para listado'!$BC$155:$BC$1048576,0),MATCH((CUADRO!M$5&amp;$E969),'Hoja de Trabajo para listado'!$BC$151:$CB$151,0)),0)+IFERROR(INDEX('Hoja de Trabajo para listado'!$DE$153:$DG$274,MATCH($A969,'Hoja de Trabajo para listado'!$DE$153:$DE$1048576,0),MATCH((CUADRO!M$5&amp;$E969),'Hoja de Trabajo para listado'!$DE$151:$DG$151,0)),0)+IFERROR(INDEX('Hoja de Trabajo para listado'!$CD$155:$DC$1048576,MATCH($A969,'Hoja de Trabajo para listado'!$CD$155:$CD$1048576,0),MATCH((CUADRO!M$5&amp;$E969),'Hoja de Trabajo para listado'!$CD$151:$DC$151,0)),0)</f>
        <v>0</v>
      </c>
      <c r="N969" s="314">
        <f ca="1">+IFERROR(INDEX('Hoja de Trabajo para listado'!$A$155:$Z$1048576,MATCH($A969,'Hoja de Trabajo para listado'!$A$155:$A$1048576,0),MATCH((CUADRO!N$5&amp;$E969),'Hoja de Trabajo para listado'!$A$151:$Z$151,0)),0)+IFERROR(INDEX('Hoja de Trabajo para listado'!$AB$155:$BA$1048576,MATCH($A969,'Hoja de Trabajo para listado'!$AB$155:$AB$1048576,0),MATCH((CUADRO!N$5&amp;$E969),'Hoja de Trabajo para listado'!$AB$151:$BA$151,0)),0)+IFERROR(INDEX('Hoja de Trabajo para listado'!$BC$155:$CB$1048576,MATCH($A969,'Hoja de Trabajo para listado'!$BC$155:$BC$1048576,0),MATCH((CUADRO!N$5&amp;$E969),'Hoja de Trabajo para listado'!$BC$151:$CB$151,0)),0)+IFERROR(INDEX('Hoja de Trabajo para listado'!$DE$153:$DG$274,MATCH($A969,'Hoja de Trabajo para listado'!$DE$153:$DE$1048576,0),MATCH((CUADRO!N$5&amp;$E969),'Hoja de Trabajo para listado'!$DE$151:$DG$151,0)),0)+IFERROR(INDEX('Hoja de Trabajo para listado'!$CD$155:$DC$1048576,MATCH($A969,'Hoja de Trabajo para listado'!$CD$155:$CD$1048576,0),MATCH((CUADRO!N$5&amp;$E969),'Hoja de Trabajo para listado'!$CD$151:$DC$151,0)),0)</f>
        <v>0</v>
      </c>
      <c r="O969" s="314">
        <f ca="1">+IFERROR(INDEX('Hoja de Trabajo para listado'!$A$155:$Z$1048576,MATCH($A969,'Hoja de Trabajo para listado'!$A$155:$A$1048576,0),MATCH((CUADRO!O$5&amp;$E969),'Hoja de Trabajo para listado'!$A$151:$Z$151,0)),0)+IFERROR(INDEX('Hoja de Trabajo para listado'!$AB$155:$BA$1048576,MATCH($A969,'Hoja de Trabajo para listado'!$AB$155:$AB$1048576,0),MATCH((CUADRO!O$5&amp;$E969),'Hoja de Trabajo para listado'!$AB$151:$BA$151,0)),0)+IFERROR(INDEX('Hoja de Trabajo para listado'!$BC$155:$CB$1048576,MATCH($A969,'Hoja de Trabajo para listado'!$BC$155:$BC$1048576,0),MATCH((CUADRO!O$5&amp;$E969),'Hoja de Trabajo para listado'!$BC$151:$CB$151,0)),0)+IFERROR(INDEX('Hoja de Trabajo para listado'!$DE$153:$DG$274,MATCH($A969,'Hoja de Trabajo para listado'!$DE$153:$DE$1048576,0),MATCH((CUADRO!O$5&amp;$E969),'Hoja de Trabajo para listado'!$DE$151:$DG$151,0)),0)+IFERROR(INDEX('Hoja de Trabajo para listado'!$CD$155:$DC$1048576,MATCH($A969,'Hoja de Trabajo para listado'!$CD$155:$CD$1048576,0),MATCH((CUADRO!O$5&amp;$E969),'Hoja de Trabajo para listado'!$CD$151:$DC$151,0)),0)</f>
        <v>0</v>
      </c>
      <c r="P969" s="314">
        <f ca="1">+IFERROR(INDEX('Hoja de Trabajo para listado'!$A$155:$Z$1048576,MATCH($A969,'Hoja de Trabajo para listado'!$A$155:$A$1048576,0),MATCH((CUADRO!P$5&amp;$E969),'Hoja de Trabajo para listado'!$A$151:$Z$151,0)),0)+IFERROR(INDEX('Hoja de Trabajo para listado'!$AB$155:$BA$1048576,MATCH($A969,'Hoja de Trabajo para listado'!$AB$155:$AB$1048576,0),MATCH((CUADRO!P$5&amp;$E969),'Hoja de Trabajo para listado'!$AB$151:$BA$151,0)),0)+IFERROR(INDEX('Hoja de Trabajo para listado'!$BC$155:$CB$1048576,MATCH($A969,'Hoja de Trabajo para listado'!$BC$155:$BC$1048576,0),MATCH((CUADRO!P$5&amp;$E969),'Hoja de Trabajo para listado'!$BC$151:$CB$151,0)),0)+IFERROR(INDEX('Hoja de Trabajo para listado'!$DE$153:$DG$274,MATCH($A969,'Hoja de Trabajo para listado'!$DE$153:$DE$1048576,0),MATCH((CUADRO!P$5&amp;$E969),'Hoja de Trabajo para listado'!$DE$151:$DG$151,0)),0)+IFERROR(INDEX('Hoja de Trabajo para listado'!$CD$155:$DC$1048576,MATCH($A969,'Hoja de Trabajo para listado'!$CD$155:$CD$1048576,0),MATCH((CUADRO!P$5&amp;$E969),'Hoja de Trabajo para listado'!$CD$151:$DC$151,0)),0)</f>
        <v>0</v>
      </c>
      <c r="Q969" s="314">
        <f ca="1">+IFERROR(INDEX('Hoja de Trabajo para listado'!$A$155:$Z$1048576,MATCH($A969,'Hoja de Trabajo para listado'!$A$155:$A$1048576,0),MATCH((CUADRO!Q$5&amp;$E969),'Hoja de Trabajo para listado'!$A$151:$Z$151,0)),0)+IFERROR(INDEX('Hoja de Trabajo para listado'!$AB$155:$BA$1048576,MATCH($A969,'Hoja de Trabajo para listado'!$AB$155:$AB$1048576,0),MATCH((CUADRO!Q$5&amp;$E969),'Hoja de Trabajo para listado'!$AB$151:$BA$151,0)),0)+IFERROR(INDEX('Hoja de Trabajo para listado'!$BC$155:$CB$1048576,MATCH($A969,'Hoja de Trabajo para listado'!$BC$155:$BC$1048576,0),MATCH((CUADRO!Q$5&amp;$E969),'Hoja de Trabajo para listado'!$BC$151:$CB$151,0)),0)+IFERROR(INDEX('Hoja de Trabajo para listado'!$DE$153:$DG$274,MATCH($A969,'Hoja de Trabajo para listado'!$DE$153:$DE$1048576,0),MATCH((CUADRO!Q$5&amp;$E969),'Hoja de Trabajo para listado'!$DE$151:$DG$151,0)),0)+IFERROR(INDEX('Hoja de Trabajo para listado'!$CD$155:$DC$1048576,MATCH($A969,'Hoja de Trabajo para listado'!$CD$155:$CD$1048576,0),MATCH((CUADRO!Q$5&amp;$E969),'Hoja de Trabajo para listado'!$CD$151:$DC$151,0)),0)</f>
        <v>0</v>
      </c>
      <c r="R969" s="314">
        <f t="shared" ca="1" si="30"/>
        <v>0</v>
      </c>
      <c r="S969" s="314">
        <f ca="1">+R968+R969</f>
        <v>0</v>
      </c>
      <c r="T969" s="314">
        <f ca="1">+S969</f>
        <v>0</v>
      </c>
      <c r="U969" s="348">
        <f t="shared" si="31"/>
        <v>2</v>
      </c>
      <c r="V969" s="319" t="str">
        <f>+VLOOKUP(A969,bd_lista!$A$3:$E$593,5,FALSE)</f>
        <v>Instituciones Descentralizadas</v>
      </c>
      <c r="W969" s="426"/>
    </row>
    <row r="970" spans="1:23" customFormat="1" ht="15" hidden="1" customHeight="1">
      <c r="A970" s="323">
        <v>121</v>
      </c>
      <c r="B970" s="427">
        <f>+A970</f>
        <v>121</v>
      </c>
      <c r="C970" s="318" t="str">
        <f>+VLOOKUP(A970,bd_lista!$A$3:$C$593,3,FALSE)</f>
        <v>Instituto Boliviano de Ciencia y Tecnología Nuclear</v>
      </c>
      <c r="D970" s="429" t="str">
        <f>+C970</f>
        <v>Instituto Boliviano de Ciencia y Tecnología Nuclear</v>
      </c>
      <c r="E970" s="318" t="s">
        <v>1418</v>
      </c>
      <c r="F970" s="314">
        <f ca="1">+IFERROR(INDEX('Hoja de Trabajo para listado'!$A$155:$Z$1048576,MATCH($A970,'Hoja de Trabajo para listado'!$A$155:$A$1048576,0),MATCH((CUADRO!F$5&amp;$E970),'Hoja de Trabajo para listado'!$A$151:$Z$151,0)),0)+IFERROR(INDEX('Hoja de Trabajo para listado'!$AB$155:$BA$1048576,MATCH($A970,'Hoja de Trabajo para listado'!$AB$155:$AB$1048576,0),MATCH((CUADRO!F$5&amp;$E970),'Hoja de Trabajo para listado'!$AB$151:$BA$151,0)),0)+IFERROR(INDEX('Hoja de Trabajo para listado'!$BC$155:$CB$1048576,MATCH($A970,'Hoja de Trabajo para listado'!$BC$155:$BC$1048576,0),MATCH((CUADRO!F$5&amp;$E970),'Hoja de Trabajo para listado'!$BC$151:$CB$151,0)),0)+IFERROR(INDEX('Hoja de Trabajo para listado'!$DE$153:$DG$274,MATCH($A970,'Hoja de Trabajo para listado'!$DE$153:$DE$1048576,0),MATCH((CUADRO!F$5&amp;$E970),'Hoja de Trabajo para listado'!$DE$151:$DG$151,0)),0)+IFERROR(INDEX('Hoja de Trabajo para listado'!$CD$155:$DC$1048576,MATCH($A970,'Hoja de Trabajo para listado'!$CD$155:$CD$1048576,0),MATCH((CUADRO!F$5&amp;$E970),'Hoja de Trabajo para listado'!$CD$151:$DC$151,0)),0)</f>
        <v>0</v>
      </c>
      <c r="G970" s="314">
        <f ca="1">+IFERROR(INDEX('Hoja de Trabajo para listado'!$A$155:$Z$1048576,MATCH($A970,'Hoja de Trabajo para listado'!$A$155:$A$1048576,0),MATCH((CUADRO!G$5&amp;$E970),'Hoja de Trabajo para listado'!$A$151:$Z$151,0)),0)+IFERROR(INDEX('Hoja de Trabajo para listado'!$AB$155:$BA$1048576,MATCH($A970,'Hoja de Trabajo para listado'!$AB$155:$AB$1048576,0),MATCH((CUADRO!G$5&amp;$E970),'Hoja de Trabajo para listado'!$AB$151:$BA$151,0)),0)+IFERROR(INDEX('Hoja de Trabajo para listado'!$BC$155:$CB$1048576,MATCH($A970,'Hoja de Trabajo para listado'!$BC$155:$BC$1048576,0),MATCH((CUADRO!G$5&amp;$E970),'Hoja de Trabajo para listado'!$BC$151:$CB$151,0)),0)+IFERROR(INDEX('Hoja de Trabajo para listado'!$DE$153:$DG$274,MATCH($A970,'Hoja de Trabajo para listado'!$DE$153:$DE$1048576,0),MATCH((CUADRO!G$5&amp;$E970),'Hoja de Trabajo para listado'!$DE$151:$DG$151,0)),0)+IFERROR(INDEX('Hoja de Trabajo para listado'!$CD$155:$DC$1048576,MATCH($A970,'Hoja de Trabajo para listado'!$CD$155:$CD$1048576,0),MATCH((CUADRO!G$5&amp;$E970),'Hoja de Trabajo para listado'!$CD$151:$DC$151,0)),0)</f>
        <v>0</v>
      </c>
      <c r="H970" s="314">
        <f ca="1">+IFERROR(INDEX('Hoja de Trabajo para listado'!$A$155:$Z$1048576,MATCH($A970,'Hoja de Trabajo para listado'!$A$155:$A$1048576,0),MATCH((CUADRO!H$5&amp;$E970),'Hoja de Trabajo para listado'!$A$151:$Z$151,0)),0)+IFERROR(INDEX('Hoja de Trabajo para listado'!$AB$155:$BA$1048576,MATCH($A970,'Hoja de Trabajo para listado'!$AB$155:$AB$1048576,0),MATCH((CUADRO!H$5&amp;$E970),'Hoja de Trabajo para listado'!$AB$151:$BA$151,0)),0)+IFERROR(INDEX('Hoja de Trabajo para listado'!$BC$155:$CB$1048576,MATCH($A970,'Hoja de Trabajo para listado'!$BC$155:$BC$1048576,0),MATCH((CUADRO!H$5&amp;$E970),'Hoja de Trabajo para listado'!$BC$151:$CB$151,0)),0)+IFERROR(INDEX('Hoja de Trabajo para listado'!$DE$153:$DG$274,MATCH($A970,'Hoja de Trabajo para listado'!$DE$153:$DE$1048576,0),MATCH((CUADRO!H$5&amp;$E970),'Hoja de Trabajo para listado'!$DE$151:$DG$151,0)),0)+IFERROR(INDEX('Hoja de Trabajo para listado'!$CD$155:$DC$1048576,MATCH($A970,'Hoja de Trabajo para listado'!$CD$155:$CD$1048576,0),MATCH((CUADRO!H$5&amp;$E970),'Hoja de Trabajo para listado'!$CD$151:$DC$151,0)),0)</f>
        <v>0</v>
      </c>
      <c r="I970" s="314">
        <f ca="1">+IFERROR(INDEX('Hoja de Trabajo para listado'!$A$155:$Z$1048576,MATCH($A970,'Hoja de Trabajo para listado'!$A$155:$A$1048576,0),MATCH((CUADRO!I$5&amp;$E970),'Hoja de Trabajo para listado'!$A$151:$Z$151,0)),0)+IFERROR(INDEX('Hoja de Trabajo para listado'!$AB$155:$BA$1048576,MATCH($A970,'Hoja de Trabajo para listado'!$AB$155:$AB$1048576,0),MATCH((CUADRO!I$5&amp;$E970),'Hoja de Trabajo para listado'!$AB$151:$BA$151,0)),0)+IFERROR(INDEX('Hoja de Trabajo para listado'!$BC$155:$CB$1048576,MATCH($A970,'Hoja de Trabajo para listado'!$BC$155:$BC$1048576,0),MATCH((CUADRO!I$5&amp;$E970),'Hoja de Trabajo para listado'!$BC$151:$CB$151,0)),0)+IFERROR(INDEX('Hoja de Trabajo para listado'!$DE$153:$DG$274,MATCH($A970,'Hoja de Trabajo para listado'!$DE$153:$DE$1048576,0),MATCH((CUADRO!I$5&amp;$E970),'Hoja de Trabajo para listado'!$DE$151:$DG$151,0)),0)+IFERROR(INDEX('Hoja de Trabajo para listado'!$CD$155:$DC$1048576,MATCH($A970,'Hoja de Trabajo para listado'!$CD$155:$CD$1048576,0),MATCH((CUADRO!I$5&amp;$E970),'Hoja de Trabajo para listado'!$CD$151:$DC$151,0)),0)</f>
        <v>0</v>
      </c>
      <c r="J970" s="314">
        <f ca="1">+IFERROR(INDEX('Hoja de Trabajo para listado'!$A$155:$Z$1048576,MATCH($A970,'Hoja de Trabajo para listado'!$A$155:$A$1048576,0),MATCH((CUADRO!J$5&amp;$E970),'Hoja de Trabajo para listado'!$A$151:$Z$151,0)),0)+IFERROR(INDEX('Hoja de Trabajo para listado'!$AB$155:$BA$1048576,MATCH($A970,'Hoja de Trabajo para listado'!$AB$155:$AB$1048576,0),MATCH((CUADRO!J$5&amp;$E970),'Hoja de Trabajo para listado'!$AB$151:$BA$151,0)),0)+IFERROR(INDEX('Hoja de Trabajo para listado'!$BC$155:$CB$1048576,MATCH($A970,'Hoja de Trabajo para listado'!$BC$155:$BC$1048576,0),MATCH((CUADRO!J$5&amp;$E970),'Hoja de Trabajo para listado'!$BC$151:$CB$151,0)),0)+IFERROR(INDEX('Hoja de Trabajo para listado'!$DE$153:$DG$274,MATCH($A970,'Hoja de Trabajo para listado'!$DE$153:$DE$1048576,0),MATCH((CUADRO!J$5&amp;$E970),'Hoja de Trabajo para listado'!$DE$151:$DG$151,0)),0)+IFERROR(INDEX('Hoja de Trabajo para listado'!$CD$155:$DC$1048576,MATCH($A970,'Hoja de Trabajo para listado'!$CD$155:$CD$1048576,0),MATCH((CUADRO!J$5&amp;$E970),'Hoja de Trabajo para listado'!$CD$151:$DC$151,0)),0)</f>
        <v>0</v>
      </c>
      <c r="K970" s="314">
        <f ca="1">+IFERROR(INDEX('Hoja de Trabajo para listado'!$A$155:$Z$1048576,MATCH($A970,'Hoja de Trabajo para listado'!$A$155:$A$1048576,0),MATCH((CUADRO!K$5&amp;$E970),'Hoja de Trabajo para listado'!$A$151:$Z$151,0)),0)+IFERROR(INDEX('Hoja de Trabajo para listado'!$AB$155:$BA$1048576,MATCH($A970,'Hoja de Trabajo para listado'!$AB$155:$AB$1048576,0),MATCH((CUADRO!K$5&amp;$E970),'Hoja de Trabajo para listado'!$AB$151:$BA$151,0)),0)+IFERROR(INDEX('Hoja de Trabajo para listado'!$BC$155:$CB$1048576,MATCH($A970,'Hoja de Trabajo para listado'!$BC$155:$BC$1048576,0),MATCH((CUADRO!K$5&amp;$E970),'Hoja de Trabajo para listado'!$BC$151:$CB$151,0)),0)+IFERROR(INDEX('Hoja de Trabajo para listado'!$DE$153:$DG$274,MATCH($A970,'Hoja de Trabajo para listado'!$DE$153:$DE$1048576,0),MATCH((CUADRO!K$5&amp;$E970),'Hoja de Trabajo para listado'!$DE$151:$DG$151,0)),0)+IFERROR(INDEX('Hoja de Trabajo para listado'!$CD$155:$DC$1048576,MATCH($A970,'Hoja de Trabajo para listado'!$CD$155:$CD$1048576,0),MATCH((CUADRO!K$5&amp;$E970),'Hoja de Trabajo para listado'!$CD$151:$DC$151,0)),0)</f>
        <v>0</v>
      </c>
      <c r="L970" s="314">
        <f ca="1">+IFERROR(INDEX('Hoja de Trabajo para listado'!$A$155:$Z$1048576,MATCH($A970,'Hoja de Trabajo para listado'!$A$155:$A$1048576,0),MATCH((CUADRO!L$5&amp;$E970),'Hoja de Trabajo para listado'!$A$151:$Z$151,0)),0)+IFERROR(INDEX('Hoja de Trabajo para listado'!$AB$155:$BA$1048576,MATCH($A970,'Hoja de Trabajo para listado'!$AB$155:$AB$1048576,0),MATCH((CUADRO!L$5&amp;$E970),'Hoja de Trabajo para listado'!$AB$151:$BA$151,0)),0)+IFERROR(INDEX('Hoja de Trabajo para listado'!$BC$155:$CB$1048576,MATCH($A970,'Hoja de Trabajo para listado'!$BC$155:$BC$1048576,0),MATCH((CUADRO!L$5&amp;$E970),'Hoja de Trabajo para listado'!$BC$151:$CB$151,0)),0)+IFERROR(INDEX('Hoja de Trabajo para listado'!$DE$153:$DG$274,MATCH($A970,'Hoja de Trabajo para listado'!$DE$153:$DE$1048576,0),MATCH((CUADRO!L$5&amp;$E970),'Hoja de Trabajo para listado'!$DE$151:$DG$151,0)),0)+IFERROR(INDEX('Hoja de Trabajo para listado'!$CD$155:$DC$1048576,MATCH($A970,'Hoja de Trabajo para listado'!$CD$155:$CD$1048576,0),MATCH((CUADRO!L$5&amp;$E970),'Hoja de Trabajo para listado'!$CD$151:$DC$151,0)),0)</f>
        <v>0</v>
      </c>
      <c r="M970" s="314">
        <f ca="1">+IFERROR(INDEX('Hoja de Trabajo para listado'!$A$155:$Z$1048576,MATCH($A970,'Hoja de Trabajo para listado'!$A$155:$A$1048576,0),MATCH((CUADRO!M$5&amp;$E970),'Hoja de Trabajo para listado'!$A$151:$Z$151,0)),0)+IFERROR(INDEX('Hoja de Trabajo para listado'!$AB$155:$BA$1048576,MATCH($A970,'Hoja de Trabajo para listado'!$AB$155:$AB$1048576,0),MATCH((CUADRO!M$5&amp;$E970),'Hoja de Trabajo para listado'!$AB$151:$BA$151,0)),0)+IFERROR(INDEX('Hoja de Trabajo para listado'!$BC$155:$CB$1048576,MATCH($A970,'Hoja de Trabajo para listado'!$BC$155:$BC$1048576,0),MATCH((CUADRO!M$5&amp;$E970),'Hoja de Trabajo para listado'!$BC$151:$CB$151,0)),0)+IFERROR(INDEX('Hoja de Trabajo para listado'!$DE$153:$DG$274,MATCH($A970,'Hoja de Trabajo para listado'!$DE$153:$DE$1048576,0),MATCH((CUADRO!M$5&amp;$E970),'Hoja de Trabajo para listado'!$DE$151:$DG$151,0)),0)+IFERROR(INDEX('Hoja de Trabajo para listado'!$CD$155:$DC$1048576,MATCH($A970,'Hoja de Trabajo para listado'!$CD$155:$CD$1048576,0),MATCH((CUADRO!M$5&amp;$E970),'Hoja de Trabajo para listado'!$CD$151:$DC$151,0)),0)</f>
        <v>0</v>
      </c>
      <c r="N970" s="314">
        <f ca="1">+IFERROR(INDEX('Hoja de Trabajo para listado'!$A$155:$Z$1048576,MATCH($A970,'Hoja de Trabajo para listado'!$A$155:$A$1048576,0),MATCH((CUADRO!N$5&amp;$E970),'Hoja de Trabajo para listado'!$A$151:$Z$151,0)),0)+IFERROR(INDEX('Hoja de Trabajo para listado'!$AB$155:$BA$1048576,MATCH($A970,'Hoja de Trabajo para listado'!$AB$155:$AB$1048576,0),MATCH((CUADRO!N$5&amp;$E970),'Hoja de Trabajo para listado'!$AB$151:$BA$151,0)),0)+IFERROR(INDEX('Hoja de Trabajo para listado'!$BC$155:$CB$1048576,MATCH($A970,'Hoja de Trabajo para listado'!$BC$155:$BC$1048576,0),MATCH((CUADRO!N$5&amp;$E970),'Hoja de Trabajo para listado'!$BC$151:$CB$151,0)),0)+IFERROR(INDEX('Hoja de Trabajo para listado'!$DE$153:$DG$274,MATCH($A970,'Hoja de Trabajo para listado'!$DE$153:$DE$1048576,0),MATCH((CUADRO!N$5&amp;$E970),'Hoja de Trabajo para listado'!$DE$151:$DG$151,0)),0)+IFERROR(INDEX('Hoja de Trabajo para listado'!$CD$155:$DC$1048576,MATCH($A970,'Hoja de Trabajo para listado'!$CD$155:$CD$1048576,0),MATCH((CUADRO!N$5&amp;$E970),'Hoja de Trabajo para listado'!$CD$151:$DC$151,0)),0)</f>
        <v>0</v>
      </c>
      <c r="O970" s="314">
        <f ca="1">+IFERROR(INDEX('Hoja de Trabajo para listado'!$A$155:$Z$1048576,MATCH($A970,'Hoja de Trabajo para listado'!$A$155:$A$1048576,0),MATCH((CUADRO!O$5&amp;$E970),'Hoja de Trabajo para listado'!$A$151:$Z$151,0)),0)+IFERROR(INDEX('Hoja de Trabajo para listado'!$AB$155:$BA$1048576,MATCH($A970,'Hoja de Trabajo para listado'!$AB$155:$AB$1048576,0),MATCH((CUADRO!O$5&amp;$E970),'Hoja de Trabajo para listado'!$AB$151:$BA$151,0)),0)+IFERROR(INDEX('Hoja de Trabajo para listado'!$BC$155:$CB$1048576,MATCH($A970,'Hoja de Trabajo para listado'!$BC$155:$BC$1048576,0),MATCH((CUADRO!O$5&amp;$E970),'Hoja de Trabajo para listado'!$BC$151:$CB$151,0)),0)+IFERROR(INDEX('Hoja de Trabajo para listado'!$DE$153:$DG$274,MATCH($A970,'Hoja de Trabajo para listado'!$DE$153:$DE$1048576,0),MATCH((CUADRO!O$5&amp;$E970),'Hoja de Trabajo para listado'!$DE$151:$DG$151,0)),0)+IFERROR(INDEX('Hoja de Trabajo para listado'!$CD$155:$DC$1048576,MATCH($A970,'Hoja de Trabajo para listado'!$CD$155:$CD$1048576,0),MATCH((CUADRO!O$5&amp;$E970),'Hoja de Trabajo para listado'!$CD$151:$DC$151,0)),0)</f>
        <v>0</v>
      </c>
      <c r="P970" s="314">
        <f ca="1">+IFERROR(INDEX('Hoja de Trabajo para listado'!$A$155:$Z$1048576,MATCH($A970,'Hoja de Trabajo para listado'!$A$155:$A$1048576,0),MATCH((CUADRO!P$5&amp;$E970),'Hoja de Trabajo para listado'!$A$151:$Z$151,0)),0)+IFERROR(INDEX('Hoja de Trabajo para listado'!$AB$155:$BA$1048576,MATCH($A970,'Hoja de Trabajo para listado'!$AB$155:$AB$1048576,0),MATCH((CUADRO!P$5&amp;$E970),'Hoja de Trabajo para listado'!$AB$151:$BA$151,0)),0)+IFERROR(INDEX('Hoja de Trabajo para listado'!$BC$155:$CB$1048576,MATCH($A970,'Hoja de Trabajo para listado'!$BC$155:$BC$1048576,0),MATCH((CUADRO!P$5&amp;$E970),'Hoja de Trabajo para listado'!$BC$151:$CB$151,0)),0)+IFERROR(INDEX('Hoja de Trabajo para listado'!$DE$153:$DG$274,MATCH($A970,'Hoja de Trabajo para listado'!$DE$153:$DE$1048576,0),MATCH((CUADRO!P$5&amp;$E970),'Hoja de Trabajo para listado'!$DE$151:$DG$151,0)),0)+IFERROR(INDEX('Hoja de Trabajo para listado'!$CD$155:$DC$1048576,MATCH($A970,'Hoja de Trabajo para listado'!$CD$155:$CD$1048576,0),MATCH((CUADRO!P$5&amp;$E970),'Hoja de Trabajo para listado'!$CD$151:$DC$151,0)),0)</f>
        <v>0</v>
      </c>
      <c r="Q970" s="314">
        <f ca="1">+IFERROR(INDEX('Hoja de Trabajo para listado'!$A$155:$Z$1048576,MATCH($A970,'Hoja de Trabajo para listado'!$A$155:$A$1048576,0),MATCH((CUADRO!Q$5&amp;$E970),'Hoja de Trabajo para listado'!$A$151:$Z$151,0)),0)+IFERROR(INDEX('Hoja de Trabajo para listado'!$AB$155:$BA$1048576,MATCH($A970,'Hoja de Trabajo para listado'!$AB$155:$AB$1048576,0),MATCH((CUADRO!Q$5&amp;$E970),'Hoja de Trabajo para listado'!$AB$151:$BA$151,0)),0)+IFERROR(INDEX('Hoja de Trabajo para listado'!$BC$155:$CB$1048576,MATCH($A970,'Hoja de Trabajo para listado'!$BC$155:$BC$1048576,0),MATCH((CUADRO!Q$5&amp;$E970),'Hoja de Trabajo para listado'!$BC$151:$CB$151,0)),0)+IFERROR(INDEX('Hoja de Trabajo para listado'!$DE$153:$DG$274,MATCH($A970,'Hoja de Trabajo para listado'!$DE$153:$DE$1048576,0),MATCH((CUADRO!Q$5&amp;$E970),'Hoja de Trabajo para listado'!$DE$151:$DG$151,0)),0)+IFERROR(INDEX('Hoja de Trabajo para listado'!$CD$155:$DC$1048576,MATCH($A970,'Hoja de Trabajo para listado'!$CD$155:$CD$1048576,0),MATCH((CUADRO!Q$5&amp;$E970),'Hoja de Trabajo para listado'!$CD$151:$DC$151,0)),0)</f>
        <v>0</v>
      </c>
      <c r="R970" s="314">
        <f t="shared" ca="1" si="30"/>
        <v>0</v>
      </c>
      <c r="S970" s="314"/>
      <c r="T970" s="314">
        <f ca="1">+T971</f>
        <v>0</v>
      </c>
      <c r="U970" s="313">
        <f t="shared" si="31"/>
        <v>1</v>
      </c>
      <c r="V970" s="319" t="str">
        <f>+VLOOKUP(A970,bd_lista!$A$3:$E$593,5,FALSE)</f>
        <v>Instituciones Descentralizadas</v>
      </c>
      <c r="W970" s="425" t="str">
        <f>+V970</f>
        <v>Instituciones Descentralizadas</v>
      </c>
    </row>
    <row r="971" spans="1:23" customFormat="1" ht="15" hidden="1" customHeight="1">
      <c r="A971" s="323">
        <v>121</v>
      </c>
      <c r="B971" s="428"/>
      <c r="C971" s="339" t="str">
        <f>+VLOOKUP(A971,bd_lista!$A$3:$C$593,3,FALSE)</f>
        <v>Instituto Boliviano de Ciencia y Tecnología Nuclear</v>
      </c>
      <c r="D971" s="430"/>
      <c r="E971" s="319" t="s">
        <v>1419</v>
      </c>
      <c r="F971" s="314">
        <f ca="1">+IFERROR(INDEX('Hoja de Trabajo para listado'!$A$155:$Z$1048576,MATCH($A971,'Hoja de Trabajo para listado'!$A$155:$A$1048576,0),MATCH((CUADRO!F$5&amp;$E971),'Hoja de Trabajo para listado'!$A$151:$Z$151,0)),0)+IFERROR(INDEX('Hoja de Trabajo para listado'!$AB$155:$BA$1048576,MATCH($A971,'Hoja de Trabajo para listado'!$AB$155:$AB$1048576,0),MATCH((CUADRO!F$5&amp;$E971),'Hoja de Trabajo para listado'!$AB$151:$BA$151,0)),0)+IFERROR(INDEX('Hoja de Trabajo para listado'!$BC$155:$CB$1048576,MATCH($A971,'Hoja de Trabajo para listado'!$BC$155:$BC$1048576,0),MATCH((CUADRO!F$5&amp;$E971),'Hoja de Trabajo para listado'!$BC$151:$CB$151,0)),0)+IFERROR(INDEX('Hoja de Trabajo para listado'!$DE$153:$DG$274,MATCH($A971,'Hoja de Trabajo para listado'!$DE$153:$DE$1048576,0),MATCH((CUADRO!F$5&amp;$E971),'Hoja de Trabajo para listado'!$DE$151:$DG$151,0)),0)+IFERROR(INDEX('Hoja de Trabajo para listado'!$CD$155:$DC$1048576,MATCH($A971,'Hoja de Trabajo para listado'!$CD$155:$CD$1048576,0),MATCH((CUADRO!F$5&amp;$E971),'Hoja de Trabajo para listado'!$CD$151:$DC$151,0)),0)</f>
        <v>0</v>
      </c>
      <c r="G971" s="314">
        <f ca="1">+IFERROR(INDEX('Hoja de Trabajo para listado'!$A$155:$Z$1048576,MATCH($A971,'Hoja de Trabajo para listado'!$A$155:$A$1048576,0),MATCH((CUADRO!G$5&amp;$E971),'Hoja de Trabajo para listado'!$A$151:$Z$151,0)),0)+IFERROR(INDEX('Hoja de Trabajo para listado'!$AB$155:$BA$1048576,MATCH($A971,'Hoja de Trabajo para listado'!$AB$155:$AB$1048576,0),MATCH((CUADRO!G$5&amp;$E971),'Hoja de Trabajo para listado'!$AB$151:$BA$151,0)),0)+IFERROR(INDEX('Hoja de Trabajo para listado'!$BC$155:$CB$1048576,MATCH($A971,'Hoja de Trabajo para listado'!$BC$155:$BC$1048576,0),MATCH((CUADRO!G$5&amp;$E971),'Hoja de Trabajo para listado'!$BC$151:$CB$151,0)),0)+IFERROR(INDEX('Hoja de Trabajo para listado'!$DE$153:$DG$274,MATCH($A971,'Hoja de Trabajo para listado'!$DE$153:$DE$1048576,0),MATCH((CUADRO!G$5&amp;$E971),'Hoja de Trabajo para listado'!$DE$151:$DG$151,0)),0)+IFERROR(INDEX('Hoja de Trabajo para listado'!$CD$155:$DC$1048576,MATCH($A971,'Hoja de Trabajo para listado'!$CD$155:$CD$1048576,0),MATCH((CUADRO!G$5&amp;$E971),'Hoja de Trabajo para listado'!$CD$151:$DC$151,0)),0)</f>
        <v>0</v>
      </c>
      <c r="H971" s="314">
        <f ca="1">+IFERROR(INDEX('Hoja de Trabajo para listado'!$A$155:$Z$1048576,MATCH($A971,'Hoja de Trabajo para listado'!$A$155:$A$1048576,0),MATCH((CUADRO!H$5&amp;$E971),'Hoja de Trabajo para listado'!$A$151:$Z$151,0)),0)+IFERROR(INDEX('Hoja de Trabajo para listado'!$AB$155:$BA$1048576,MATCH($A971,'Hoja de Trabajo para listado'!$AB$155:$AB$1048576,0),MATCH((CUADRO!H$5&amp;$E971),'Hoja de Trabajo para listado'!$AB$151:$BA$151,0)),0)+IFERROR(INDEX('Hoja de Trabajo para listado'!$BC$155:$CB$1048576,MATCH($A971,'Hoja de Trabajo para listado'!$BC$155:$BC$1048576,0),MATCH((CUADRO!H$5&amp;$E971),'Hoja de Trabajo para listado'!$BC$151:$CB$151,0)),0)+IFERROR(INDEX('Hoja de Trabajo para listado'!$DE$153:$DG$274,MATCH($A971,'Hoja de Trabajo para listado'!$DE$153:$DE$1048576,0),MATCH((CUADRO!H$5&amp;$E971),'Hoja de Trabajo para listado'!$DE$151:$DG$151,0)),0)+IFERROR(INDEX('Hoja de Trabajo para listado'!$CD$155:$DC$1048576,MATCH($A971,'Hoja de Trabajo para listado'!$CD$155:$CD$1048576,0),MATCH((CUADRO!H$5&amp;$E971),'Hoja de Trabajo para listado'!$CD$151:$DC$151,0)),0)</f>
        <v>0</v>
      </c>
      <c r="I971" s="314">
        <f ca="1">+IFERROR(INDEX('Hoja de Trabajo para listado'!$A$155:$Z$1048576,MATCH($A971,'Hoja de Trabajo para listado'!$A$155:$A$1048576,0),MATCH((CUADRO!I$5&amp;$E971),'Hoja de Trabajo para listado'!$A$151:$Z$151,0)),0)+IFERROR(INDEX('Hoja de Trabajo para listado'!$AB$155:$BA$1048576,MATCH($A971,'Hoja de Trabajo para listado'!$AB$155:$AB$1048576,0),MATCH((CUADRO!I$5&amp;$E971),'Hoja de Trabajo para listado'!$AB$151:$BA$151,0)),0)+IFERROR(INDEX('Hoja de Trabajo para listado'!$BC$155:$CB$1048576,MATCH($A971,'Hoja de Trabajo para listado'!$BC$155:$BC$1048576,0),MATCH((CUADRO!I$5&amp;$E971),'Hoja de Trabajo para listado'!$BC$151:$CB$151,0)),0)+IFERROR(INDEX('Hoja de Trabajo para listado'!$DE$153:$DG$274,MATCH($A971,'Hoja de Trabajo para listado'!$DE$153:$DE$1048576,0),MATCH((CUADRO!I$5&amp;$E971),'Hoja de Trabajo para listado'!$DE$151:$DG$151,0)),0)+IFERROR(INDEX('Hoja de Trabajo para listado'!$CD$155:$DC$1048576,MATCH($A971,'Hoja de Trabajo para listado'!$CD$155:$CD$1048576,0),MATCH((CUADRO!I$5&amp;$E971),'Hoja de Trabajo para listado'!$CD$151:$DC$151,0)),0)</f>
        <v>0</v>
      </c>
      <c r="J971" s="314">
        <f ca="1">+IFERROR(INDEX('Hoja de Trabajo para listado'!$A$155:$Z$1048576,MATCH($A971,'Hoja de Trabajo para listado'!$A$155:$A$1048576,0),MATCH((CUADRO!J$5&amp;$E971),'Hoja de Trabajo para listado'!$A$151:$Z$151,0)),0)+IFERROR(INDEX('Hoja de Trabajo para listado'!$AB$155:$BA$1048576,MATCH($A971,'Hoja de Trabajo para listado'!$AB$155:$AB$1048576,0),MATCH((CUADRO!J$5&amp;$E971),'Hoja de Trabajo para listado'!$AB$151:$BA$151,0)),0)+IFERROR(INDEX('Hoja de Trabajo para listado'!$BC$155:$CB$1048576,MATCH($A971,'Hoja de Trabajo para listado'!$BC$155:$BC$1048576,0),MATCH((CUADRO!J$5&amp;$E971),'Hoja de Trabajo para listado'!$BC$151:$CB$151,0)),0)+IFERROR(INDEX('Hoja de Trabajo para listado'!$DE$153:$DG$274,MATCH($A971,'Hoja de Trabajo para listado'!$DE$153:$DE$1048576,0),MATCH((CUADRO!J$5&amp;$E971),'Hoja de Trabajo para listado'!$DE$151:$DG$151,0)),0)+IFERROR(INDEX('Hoja de Trabajo para listado'!$CD$155:$DC$1048576,MATCH($A971,'Hoja de Trabajo para listado'!$CD$155:$CD$1048576,0),MATCH((CUADRO!J$5&amp;$E971),'Hoja de Trabajo para listado'!$CD$151:$DC$151,0)),0)</f>
        <v>0</v>
      </c>
      <c r="K971" s="314">
        <f ca="1">+IFERROR(INDEX('Hoja de Trabajo para listado'!$A$155:$Z$1048576,MATCH($A971,'Hoja de Trabajo para listado'!$A$155:$A$1048576,0),MATCH((CUADRO!K$5&amp;$E971),'Hoja de Trabajo para listado'!$A$151:$Z$151,0)),0)+IFERROR(INDEX('Hoja de Trabajo para listado'!$AB$155:$BA$1048576,MATCH($A971,'Hoja de Trabajo para listado'!$AB$155:$AB$1048576,0),MATCH((CUADRO!K$5&amp;$E971),'Hoja de Trabajo para listado'!$AB$151:$BA$151,0)),0)+IFERROR(INDEX('Hoja de Trabajo para listado'!$BC$155:$CB$1048576,MATCH($A971,'Hoja de Trabajo para listado'!$BC$155:$BC$1048576,0),MATCH((CUADRO!K$5&amp;$E971),'Hoja de Trabajo para listado'!$BC$151:$CB$151,0)),0)+IFERROR(INDEX('Hoja de Trabajo para listado'!$DE$153:$DG$274,MATCH($A971,'Hoja de Trabajo para listado'!$DE$153:$DE$1048576,0),MATCH((CUADRO!K$5&amp;$E971),'Hoja de Trabajo para listado'!$DE$151:$DG$151,0)),0)+IFERROR(INDEX('Hoja de Trabajo para listado'!$CD$155:$DC$1048576,MATCH($A971,'Hoja de Trabajo para listado'!$CD$155:$CD$1048576,0),MATCH((CUADRO!K$5&amp;$E971),'Hoja de Trabajo para listado'!$CD$151:$DC$151,0)),0)</f>
        <v>0</v>
      </c>
      <c r="L971" s="314">
        <f ca="1">+IFERROR(INDEX('Hoja de Trabajo para listado'!$A$155:$Z$1048576,MATCH($A971,'Hoja de Trabajo para listado'!$A$155:$A$1048576,0),MATCH((CUADRO!L$5&amp;$E971),'Hoja de Trabajo para listado'!$A$151:$Z$151,0)),0)+IFERROR(INDEX('Hoja de Trabajo para listado'!$AB$155:$BA$1048576,MATCH($A971,'Hoja de Trabajo para listado'!$AB$155:$AB$1048576,0),MATCH((CUADRO!L$5&amp;$E971),'Hoja de Trabajo para listado'!$AB$151:$BA$151,0)),0)+IFERROR(INDEX('Hoja de Trabajo para listado'!$BC$155:$CB$1048576,MATCH($A971,'Hoja de Trabajo para listado'!$BC$155:$BC$1048576,0),MATCH((CUADRO!L$5&amp;$E971),'Hoja de Trabajo para listado'!$BC$151:$CB$151,0)),0)+IFERROR(INDEX('Hoja de Trabajo para listado'!$DE$153:$DG$274,MATCH($A971,'Hoja de Trabajo para listado'!$DE$153:$DE$1048576,0),MATCH((CUADRO!L$5&amp;$E971),'Hoja de Trabajo para listado'!$DE$151:$DG$151,0)),0)+IFERROR(INDEX('Hoja de Trabajo para listado'!$CD$155:$DC$1048576,MATCH($A971,'Hoja de Trabajo para listado'!$CD$155:$CD$1048576,0),MATCH((CUADRO!L$5&amp;$E971),'Hoja de Trabajo para listado'!$CD$151:$DC$151,0)),0)</f>
        <v>0</v>
      </c>
      <c r="M971" s="314">
        <f ca="1">+IFERROR(INDEX('Hoja de Trabajo para listado'!$A$155:$Z$1048576,MATCH($A971,'Hoja de Trabajo para listado'!$A$155:$A$1048576,0),MATCH((CUADRO!M$5&amp;$E971),'Hoja de Trabajo para listado'!$A$151:$Z$151,0)),0)+IFERROR(INDEX('Hoja de Trabajo para listado'!$AB$155:$BA$1048576,MATCH($A971,'Hoja de Trabajo para listado'!$AB$155:$AB$1048576,0),MATCH((CUADRO!M$5&amp;$E971),'Hoja de Trabajo para listado'!$AB$151:$BA$151,0)),0)+IFERROR(INDEX('Hoja de Trabajo para listado'!$BC$155:$CB$1048576,MATCH($A971,'Hoja de Trabajo para listado'!$BC$155:$BC$1048576,0),MATCH((CUADRO!M$5&amp;$E971),'Hoja de Trabajo para listado'!$BC$151:$CB$151,0)),0)+IFERROR(INDEX('Hoja de Trabajo para listado'!$DE$153:$DG$274,MATCH($A971,'Hoja de Trabajo para listado'!$DE$153:$DE$1048576,0),MATCH((CUADRO!M$5&amp;$E971),'Hoja de Trabajo para listado'!$DE$151:$DG$151,0)),0)+IFERROR(INDEX('Hoja de Trabajo para listado'!$CD$155:$DC$1048576,MATCH($A971,'Hoja de Trabajo para listado'!$CD$155:$CD$1048576,0),MATCH((CUADRO!M$5&amp;$E971),'Hoja de Trabajo para listado'!$CD$151:$DC$151,0)),0)</f>
        <v>0</v>
      </c>
      <c r="N971" s="314">
        <f ca="1">+IFERROR(INDEX('Hoja de Trabajo para listado'!$A$155:$Z$1048576,MATCH($A971,'Hoja de Trabajo para listado'!$A$155:$A$1048576,0),MATCH((CUADRO!N$5&amp;$E971),'Hoja de Trabajo para listado'!$A$151:$Z$151,0)),0)+IFERROR(INDEX('Hoja de Trabajo para listado'!$AB$155:$BA$1048576,MATCH($A971,'Hoja de Trabajo para listado'!$AB$155:$AB$1048576,0),MATCH((CUADRO!N$5&amp;$E971),'Hoja de Trabajo para listado'!$AB$151:$BA$151,0)),0)+IFERROR(INDEX('Hoja de Trabajo para listado'!$BC$155:$CB$1048576,MATCH($A971,'Hoja de Trabajo para listado'!$BC$155:$BC$1048576,0),MATCH((CUADRO!N$5&amp;$E971),'Hoja de Trabajo para listado'!$BC$151:$CB$151,0)),0)+IFERROR(INDEX('Hoja de Trabajo para listado'!$DE$153:$DG$274,MATCH($A971,'Hoja de Trabajo para listado'!$DE$153:$DE$1048576,0),MATCH((CUADRO!N$5&amp;$E971),'Hoja de Trabajo para listado'!$DE$151:$DG$151,0)),0)+IFERROR(INDEX('Hoja de Trabajo para listado'!$CD$155:$DC$1048576,MATCH($A971,'Hoja de Trabajo para listado'!$CD$155:$CD$1048576,0),MATCH((CUADRO!N$5&amp;$E971),'Hoja de Trabajo para listado'!$CD$151:$DC$151,0)),0)</f>
        <v>0</v>
      </c>
      <c r="O971" s="314">
        <f ca="1">+IFERROR(INDEX('Hoja de Trabajo para listado'!$A$155:$Z$1048576,MATCH($A971,'Hoja de Trabajo para listado'!$A$155:$A$1048576,0),MATCH((CUADRO!O$5&amp;$E971),'Hoja de Trabajo para listado'!$A$151:$Z$151,0)),0)+IFERROR(INDEX('Hoja de Trabajo para listado'!$AB$155:$BA$1048576,MATCH($A971,'Hoja de Trabajo para listado'!$AB$155:$AB$1048576,0),MATCH((CUADRO!O$5&amp;$E971),'Hoja de Trabajo para listado'!$AB$151:$BA$151,0)),0)+IFERROR(INDEX('Hoja de Trabajo para listado'!$BC$155:$CB$1048576,MATCH($A971,'Hoja de Trabajo para listado'!$BC$155:$BC$1048576,0),MATCH((CUADRO!O$5&amp;$E971),'Hoja de Trabajo para listado'!$BC$151:$CB$151,0)),0)+IFERROR(INDEX('Hoja de Trabajo para listado'!$DE$153:$DG$274,MATCH($A971,'Hoja de Trabajo para listado'!$DE$153:$DE$1048576,0),MATCH((CUADRO!O$5&amp;$E971),'Hoja de Trabajo para listado'!$DE$151:$DG$151,0)),0)+IFERROR(INDEX('Hoja de Trabajo para listado'!$CD$155:$DC$1048576,MATCH($A971,'Hoja de Trabajo para listado'!$CD$155:$CD$1048576,0),MATCH((CUADRO!O$5&amp;$E971),'Hoja de Trabajo para listado'!$CD$151:$DC$151,0)),0)</f>
        <v>0</v>
      </c>
      <c r="P971" s="314">
        <f ca="1">+IFERROR(INDEX('Hoja de Trabajo para listado'!$A$155:$Z$1048576,MATCH($A971,'Hoja de Trabajo para listado'!$A$155:$A$1048576,0),MATCH((CUADRO!P$5&amp;$E971),'Hoja de Trabajo para listado'!$A$151:$Z$151,0)),0)+IFERROR(INDEX('Hoja de Trabajo para listado'!$AB$155:$BA$1048576,MATCH($A971,'Hoja de Trabajo para listado'!$AB$155:$AB$1048576,0),MATCH((CUADRO!P$5&amp;$E971),'Hoja de Trabajo para listado'!$AB$151:$BA$151,0)),0)+IFERROR(INDEX('Hoja de Trabajo para listado'!$BC$155:$CB$1048576,MATCH($A971,'Hoja de Trabajo para listado'!$BC$155:$BC$1048576,0),MATCH((CUADRO!P$5&amp;$E971),'Hoja de Trabajo para listado'!$BC$151:$CB$151,0)),0)+IFERROR(INDEX('Hoja de Trabajo para listado'!$DE$153:$DG$274,MATCH($A971,'Hoja de Trabajo para listado'!$DE$153:$DE$1048576,0),MATCH((CUADRO!P$5&amp;$E971),'Hoja de Trabajo para listado'!$DE$151:$DG$151,0)),0)+IFERROR(INDEX('Hoja de Trabajo para listado'!$CD$155:$DC$1048576,MATCH($A971,'Hoja de Trabajo para listado'!$CD$155:$CD$1048576,0),MATCH((CUADRO!P$5&amp;$E971),'Hoja de Trabajo para listado'!$CD$151:$DC$151,0)),0)</f>
        <v>0</v>
      </c>
      <c r="Q971" s="314">
        <f ca="1">+IFERROR(INDEX('Hoja de Trabajo para listado'!$A$155:$Z$1048576,MATCH($A971,'Hoja de Trabajo para listado'!$A$155:$A$1048576,0),MATCH((CUADRO!Q$5&amp;$E971),'Hoja de Trabajo para listado'!$A$151:$Z$151,0)),0)+IFERROR(INDEX('Hoja de Trabajo para listado'!$AB$155:$BA$1048576,MATCH($A971,'Hoja de Trabajo para listado'!$AB$155:$AB$1048576,0),MATCH((CUADRO!Q$5&amp;$E971),'Hoja de Trabajo para listado'!$AB$151:$BA$151,0)),0)+IFERROR(INDEX('Hoja de Trabajo para listado'!$BC$155:$CB$1048576,MATCH($A971,'Hoja de Trabajo para listado'!$BC$155:$BC$1048576,0),MATCH((CUADRO!Q$5&amp;$E971),'Hoja de Trabajo para listado'!$BC$151:$CB$151,0)),0)+IFERROR(INDEX('Hoja de Trabajo para listado'!$DE$153:$DG$274,MATCH($A971,'Hoja de Trabajo para listado'!$DE$153:$DE$1048576,0),MATCH((CUADRO!Q$5&amp;$E971),'Hoja de Trabajo para listado'!$DE$151:$DG$151,0)),0)+IFERROR(INDEX('Hoja de Trabajo para listado'!$CD$155:$DC$1048576,MATCH($A971,'Hoja de Trabajo para listado'!$CD$155:$CD$1048576,0),MATCH((CUADRO!Q$5&amp;$E971),'Hoja de Trabajo para listado'!$CD$151:$DC$151,0)),0)</f>
        <v>0</v>
      </c>
      <c r="R971" s="314">
        <f t="shared" ca="1" si="30"/>
        <v>0</v>
      </c>
      <c r="S971" s="314">
        <f ca="1">+R970+R971</f>
        <v>0</v>
      </c>
      <c r="T971" s="314">
        <f ca="1">+S971</f>
        <v>0</v>
      </c>
      <c r="U971" s="348">
        <f t="shared" si="31"/>
        <v>2</v>
      </c>
      <c r="V971" s="319" t="str">
        <f>+VLOOKUP(A971,bd_lista!$A$3:$E$593,5,FALSE)</f>
        <v>Instituciones Descentralizadas</v>
      </c>
      <c r="W971" s="426"/>
    </row>
    <row r="972" spans="1:23" customFormat="1" ht="15" hidden="1" customHeight="1">
      <c r="A972" s="323">
        <v>267</v>
      </c>
      <c r="B972" s="427">
        <f>+A972</f>
        <v>267</v>
      </c>
      <c r="C972" s="318" t="str">
        <f>+VLOOKUP(A972,bd_lista!$A$3:$C$593,3,FALSE)</f>
        <v>Direc. Dptal. de Educación Cochabamba</v>
      </c>
      <c r="D972" s="429" t="str">
        <f>+C972</f>
        <v>Direc. Dptal. de Educación Cochabamba</v>
      </c>
      <c r="E972" s="339" t="s">
        <v>1418</v>
      </c>
      <c r="F972" s="314">
        <f ca="1">+IFERROR(INDEX('Hoja de Trabajo para listado'!$A$155:$Z$1048576,MATCH($A972,'Hoja de Trabajo para listado'!$A$155:$A$1048576,0),MATCH((CUADRO!F$5&amp;$E972),'Hoja de Trabajo para listado'!$A$151:$Z$151,0)),0)+IFERROR(INDEX('Hoja de Trabajo para listado'!$AB$155:$BA$1048576,MATCH($A972,'Hoja de Trabajo para listado'!$AB$155:$AB$1048576,0),MATCH((CUADRO!F$5&amp;$E972),'Hoja de Trabajo para listado'!$AB$151:$BA$151,0)),0)+IFERROR(INDEX('Hoja de Trabajo para listado'!$BC$155:$CB$1048576,MATCH($A972,'Hoja de Trabajo para listado'!$BC$155:$BC$1048576,0),MATCH((CUADRO!F$5&amp;$E972),'Hoja de Trabajo para listado'!$BC$151:$CB$151,0)),0)+IFERROR(INDEX('Hoja de Trabajo para listado'!$DE$153:$DG$274,MATCH($A972,'Hoja de Trabajo para listado'!$DE$153:$DE$1048576,0),MATCH((CUADRO!F$5&amp;$E972),'Hoja de Trabajo para listado'!$DE$151:$DG$151,0)),0)+IFERROR(INDEX('Hoja de Trabajo para listado'!$CD$155:$DC$1048576,MATCH($A972,'Hoja de Trabajo para listado'!$CD$155:$CD$1048576,0),MATCH((CUADRO!F$5&amp;$E972),'Hoja de Trabajo para listado'!$CD$151:$DC$151,0)),0)</f>
        <v>0</v>
      </c>
      <c r="G972" s="314">
        <f ca="1">+IFERROR(INDEX('Hoja de Trabajo para listado'!$A$155:$Z$1048576,MATCH($A972,'Hoja de Trabajo para listado'!$A$155:$A$1048576,0),MATCH((CUADRO!G$5&amp;$E972),'Hoja de Trabajo para listado'!$A$151:$Z$151,0)),0)+IFERROR(INDEX('Hoja de Trabajo para listado'!$AB$155:$BA$1048576,MATCH($A972,'Hoja de Trabajo para listado'!$AB$155:$AB$1048576,0),MATCH((CUADRO!G$5&amp;$E972),'Hoja de Trabajo para listado'!$AB$151:$BA$151,0)),0)+IFERROR(INDEX('Hoja de Trabajo para listado'!$BC$155:$CB$1048576,MATCH($A972,'Hoja de Trabajo para listado'!$BC$155:$BC$1048576,0),MATCH((CUADRO!G$5&amp;$E972),'Hoja de Trabajo para listado'!$BC$151:$CB$151,0)),0)+IFERROR(INDEX('Hoja de Trabajo para listado'!$DE$153:$DG$274,MATCH($A972,'Hoja de Trabajo para listado'!$DE$153:$DE$1048576,0),MATCH((CUADRO!G$5&amp;$E972),'Hoja de Trabajo para listado'!$DE$151:$DG$151,0)),0)+IFERROR(INDEX('Hoja de Trabajo para listado'!$CD$155:$DC$1048576,MATCH($A972,'Hoja de Trabajo para listado'!$CD$155:$CD$1048576,0),MATCH((CUADRO!G$5&amp;$E972),'Hoja de Trabajo para listado'!$CD$151:$DC$151,0)),0)</f>
        <v>0</v>
      </c>
      <c r="H972" s="314">
        <f ca="1">+IFERROR(INDEX('Hoja de Trabajo para listado'!$A$155:$Z$1048576,MATCH($A972,'Hoja de Trabajo para listado'!$A$155:$A$1048576,0),MATCH((CUADRO!H$5&amp;$E972),'Hoja de Trabajo para listado'!$A$151:$Z$151,0)),0)+IFERROR(INDEX('Hoja de Trabajo para listado'!$AB$155:$BA$1048576,MATCH($A972,'Hoja de Trabajo para listado'!$AB$155:$AB$1048576,0),MATCH((CUADRO!H$5&amp;$E972),'Hoja de Trabajo para listado'!$AB$151:$BA$151,0)),0)+IFERROR(INDEX('Hoja de Trabajo para listado'!$BC$155:$CB$1048576,MATCH($A972,'Hoja de Trabajo para listado'!$BC$155:$BC$1048576,0),MATCH((CUADRO!H$5&amp;$E972),'Hoja de Trabajo para listado'!$BC$151:$CB$151,0)),0)+IFERROR(INDEX('Hoja de Trabajo para listado'!$DE$153:$DG$274,MATCH($A972,'Hoja de Trabajo para listado'!$DE$153:$DE$1048576,0),MATCH((CUADRO!H$5&amp;$E972),'Hoja de Trabajo para listado'!$DE$151:$DG$151,0)),0)+IFERROR(INDEX('Hoja de Trabajo para listado'!$CD$155:$DC$1048576,MATCH($A972,'Hoja de Trabajo para listado'!$CD$155:$CD$1048576,0),MATCH((CUADRO!H$5&amp;$E972),'Hoja de Trabajo para listado'!$CD$151:$DC$151,0)),0)</f>
        <v>0</v>
      </c>
      <c r="I972" s="314">
        <f ca="1">+IFERROR(INDEX('Hoja de Trabajo para listado'!$A$155:$Z$1048576,MATCH($A972,'Hoja de Trabajo para listado'!$A$155:$A$1048576,0),MATCH((CUADRO!I$5&amp;$E972),'Hoja de Trabajo para listado'!$A$151:$Z$151,0)),0)+IFERROR(INDEX('Hoja de Trabajo para listado'!$AB$155:$BA$1048576,MATCH($A972,'Hoja de Trabajo para listado'!$AB$155:$AB$1048576,0),MATCH((CUADRO!I$5&amp;$E972),'Hoja de Trabajo para listado'!$AB$151:$BA$151,0)),0)+IFERROR(INDEX('Hoja de Trabajo para listado'!$BC$155:$CB$1048576,MATCH($A972,'Hoja de Trabajo para listado'!$BC$155:$BC$1048576,0),MATCH((CUADRO!I$5&amp;$E972),'Hoja de Trabajo para listado'!$BC$151:$CB$151,0)),0)+IFERROR(INDEX('Hoja de Trabajo para listado'!$DE$153:$DG$274,MATCH($A972,'Hoja de Trabajo para listado'!$DE$153:$DE$1048576,0),MATCH((CUADRO!I$5&amp;$E972),'Hoja de Trabajo para listado'!$DE$151:$DG$151,0)),0)+IFERROR(INDEX('Hoja de Trabajo para listado'!$CD$155:$DC$1048576,MATCH($A972,'Hoja de Trabajo para listado'!$CD$155:$CD$1048576,0),MATCH((CUADRO!I$5&amp;$E972),'Hoja de Trabajo para listado'!$CD$151:$DC$151,0)),0)</f>
        <v>0</v>
      </c>
      <c r="J972" s="314">
        <f ca="1">+IFERROR(INDEX('Hoja de Trabajo para listado'!$A$155:$Z$1048576,MATCH($A972,'Hoja de Trabajo para listado'!$A$155:$A$1048576,0),MATCH((CUADRO!J$5&amp;$E972),'Hoja de Trabajo para listado'!$A$151:$Z$151,0)),0)+IFERROR(INDEX('Hoja de Trabajo para listado'!$AB$155:$BA$1048576,MATCH($A972,'Hoja de Trabajo para listado'!$AB$155:$AB$1048576,0),MATCH((CUADRO!J$5&amp;$E972),'Hoja de Trabajo para listado'!$AB$151:$BA$151,0)),0)+IFERROR(INDEX('Hoja de Trabajo para listado'!$BC$155:$CB$1048576,MATCH($A972,'Hoja de Trabajo para listado'!$BC$155:$BC$1048576,0),MATCH((CUADRO!J$5&amp;$E972),'Hoja de Trabajo para listado'!$BC$151:$CB$151,0)),0)+IFERROR(INDEX('Hoja de Trabajo para listado'!$DE$153:$DG$274,MATCH($A972,'Hoja de Trabajo para listado'!$DE$153:$DE$1048576,0),MATCH((CUADRO!J$5&amp;$E972),'Hoja de Trabajo para listado'!$DE$151:$DG$151,0)),0)+IFERROR(INDEX('Hoja de Trabajo para listado'!$CD$155:$DC$1048576,MATCH($A972,'Hoja de Trabajo para listado'!$CD$155:$CD$1048576,0),MATCH((CUADRO!J$5&amp;$E972),'Hoja de Trabajo para listado'!$CD$151:$DC$151,0)),0)</f>
        <v>0</v>
      </c>
      <c r="K972" s="314">
        <f ca="1">+IFERROR(INDEX('Hoja de Trabajo para listado'!$A$155:$Z$1048576,MATCH($A972,'Hoja de Trabajo para listado'!$A$155:$A$1048576,0),MATCH((CUADRO!K$5&amp;$E972),'Hoja de Trabajo para listado'!$A$151:$Z$151,0)),0)+IFERROR(INDEX('Hoja de Trabajo para listado'!$AB$155:$BA$1048576,MATCH($A972,'Hoja de Trabajo para listado'!$AB$155:$AB$1048576,0),MATCH((CUADRO!K$5&amp;$E972),'Hoja de Trabajo para listado'!$AB$151:$BA$151,0)),0)+IFERROR(INDEX('Hoja de Trabajo para listado'!$BC$155:$CB$1048576,MATCH($A972,'Hoja de Trabajo para listado'!$BC$155:$BC$1048576,0),MATCH((CUADRO!K$5&amp;$E972),'Hoja de Trabajo para listado'!$BC$151:$CB$151,0)),0)+IFERROR(INDEX('Hoja de Trabajo para listado'!$DE$153:$DG$274,MATCH($A972,'Hoja de Trabajo para listado'!$DE$153:$DE$1048576,0),MATCH((CUADRO!K$5&amp;$E972),'Hoja de Trabajo para listado'!$DE$151:$DG$151,0)),0)+IFERROR(INDEX('Hoja de Trabajo para listado'!$CD$155:$DC$1048576,MATCH($A972,'Hoja de Trabajo para listado'!$CD$155:$CD$1048576,0),MATCH((CUADRO!K$5&amp;$E972),'Hoja de Trabajo para listado'!$CD$151:$DC$151,0)),0)</f>
        <v>0</v>
      </c>
      <c r="L972" s="314">
        <f ca="1">+IFERROR(INDEX('Hoja de Trabajo para listado'!$A$155:$Z$1048576,MATCH($A972,'Hoja de Trabajo para listado'!$A$155:$A$1048576,0),MATCH((CUADRO!L$5&amp;$E972),'Hoja de Trabajo para listado'!$A$151:$Z$151,0)),0)+IFERROR(INDEX('Hoja de Trabajo para listado'!$AB$155:$BA$1048576,MATCH($A972,'Hoja de Trabajo para listado'!$AB$155:$AB$1048576,0),MATCH((CUADRO!L$5&amp;$E972),'Hoja de Trabajo para listado'!$AB$151:$BA$151,0)),0)+IFERROR(INDEX('Hoja de Trabajo para listado'!$BC$155:$CB$1048576,MATCH($A972,'Hoja de Trabajo para listado'!$BC$155:$BC$1048576,0),MATCH((CUADRO!L$5&amp;$E972),'Hoja de Trabajo para listado'!$BC$151:$CB$151,0)),0)+IFERROR(INDEX('Hoja de Trabajo para listado'!$DE$153:$DG$274,MATCH($A972,'Hoja de Trabajo para listado'!$DE$153:$DE$1048576,0),MATCH((CUADRO!L$5&amp;$E972),'Hoja de Trabajo para listado'!$DE$151:$DG$151,0)),0)+IFERROR(INDEX('Hoja de Trabajo para listado'!$CD$155:$DC$1048576,MATCH($A972,'Hoja de Trabajo para listado'!$CD$155:$CD$1048576,0),MATCH((CUADRO!L$5&amp;$E972),'Hoja de Trabajo para listado'!$CD$151:$DC$151,0)),0)</f>
        <v>0</v>
      </c>
      <c r="M972" s="314">
        <f ca="1">+IFERROR(INDEX('Hoja de Trabajo para listado'!$A$155:$Z$1048576,MATCH($A972,'Hoja de Trabajo para listado'!$A$155:$A$1048576,0),MATCH((CUADRO!M$5&amp;$E972),'Hoja de Trabajo para listado'!$A$151:$Z$151,0)),0)+IFERROR(INDEX('Hoja de Trabajo para listado'!$AB$155:$BA$1048576,MATCH($A972,'Hoja de Trabajo para listado'!$AB$155:$AB$1048576,0),MATCH((CUADRO!M$5&amp;$E972),'Hoja de Trabajo para listado'!$AB$151:$BA$151,0)),0)+IFERROR(INDEX('Hoja de Trabajo para listado'!$BC$155:$CB$1048576,MATCH($A972,'Hoja de Trabajo para listado'!$BC$155:$BC$1048576,0),MATCH((CUADRO!M$5&amp;$E972),'Hoja de Trabajo para listado'!$BC$151:$CB$151,0)),0)+IFERROR(INDEX('Hoja de Trabajo para listado'!$DE$153:$DG$274,MATCH($A972,'Hoja de Trabajo para listado'!$DE$153:$DE$1048576,0),MATCH((CUADRO!M$5&amp;$E972),'Hoja de Trabajo para listado'!$DE$151:$DG$151,0)),0)+IFERROR(INDEX('Hoja de Trabajo para listado'!$CD$155:$DC$1048576,MATCH($A972,'Hoja de Trabajo para listado'!$CD$155:$CD$1048576,0),MATCH((CUADRO!M$5&amp;$E972),'Hoja de Trabajo para listado'!$CD$151:$DC$151,0)),0)</f>
        <v>0</v>
      </c>
      <c r="N972" s="314">
        <f ca="1">+IFERROR(INDEX('Hoja de Trabajo para listado'!$A$155:$Z$1048576,MATCH($A972,'Hoja de Trabajo para listado'!$A$155:$A$1048576,0),MATCH((CUADRO!N$5&amp;$E972),'Hoja de Trabajo para listado'!$A$151:$Z$151,0)),0)+IFERROR(INDEX('Hoja de Trabajo para listado'!$AB$155:$BA$1048576,MATCH($A972,'Hoja de Trabajo para listado'!$AB$155:$AB$1048576,0),MATCH((CUADRO!N$5&amp;$E972),'Hoja de Trabajo para listado'!$AB$151:$BA$151,0)),0)+IFERROR(INDEX('Hoja de Trabajo para listado'!$BC$155:$CB$1048576,MATCH($A972,'Hoja de Trabajo para listado'!$BC$155:$BC$1048576,0),MATCH((CUADRO!N$5&amp;$E972),'Hoja de Trabajo para listado'!$BC$151:$CB$151,0)),0)+IFERROR(INDEX('Hoja de Trabajo para listado'!$DE$153:$DG$274,MATCH($A972,'Hoja de Trabajo para listado'!$DE$153:$DE$1048576,0),MATCH((CUADRO!N$5&amp;$E972),'Hoja de Trabajo para listado'!$DE$151:$DG$151,0)),0)+IFERROR(INDEX('Hoja de Trabajo para listado'!$CD$155:$DC$1048576,MATCH($A972,'Hoja de Trabajo para listado'!$CD$155:$CD$1048576,0),MATCH((CUADRO!N$5&amp;$E972),'Hoja de Trabajo para listado'!$CD$151:$DC$151,0)),0)</f>
        <v>0</v>
      </c>
      <c r="O972" s="314">
        <f ca="1">+IFERROR(INDEX('Hoja de Trabajo para listado'!$A$155:$Z$1048576,MATCH($A972,'Hoja de Trabajo para listado'!$A$155:$A$1048576,0),MATCH((CUADRO!O$5&amp;$E972),'Hoja de Trabajo para listado'!$A$151:$Z$151,0)),0)+IFERROR(INDEX('Hoja de Trabajo para listado'!$AB$155:$BA$1048576,MATCH($A972,'Hoja de Trabajo para listado'!$AB$155:$AB$1048576,0),MATCH((CUADRO!O$5&amp;$E972),'Hoja de Trabajo para listado'!$AB$151:$BA$151,0)),0)+IFERROR(INDEX('Hoja de Trabajo para listado'!$BC$155:$CB$1048576,MATCH($A972,'Hoja de Trabajo para listado'!$BC$155:$BC$1048576,0),MATCH((CUADRO!O$5&amp;$E972),'Hoja de Trabajo para listado'!$BC$151:$CB$151,0)),0)+IFERROR(INDEX('Hoja de Trabajo para listado'!$DE$153:$DG$274,MATCH($A972,'Hoja de Trabajo para listado'!$DE$153:$DE$1048576,0),MATCH((CUADRO!O$5&amp;$E972),'Hoja de Trabajo para listado'!$DE$151:$DG$151,0)),0)+IFERROR(INDEX('Hoja de Trabajo para listado'!$CD$155:$DC$1048576,MATCH($A972,'Hoja de Trabajo para listado'!$CD$155:$CD$1048576,0),MATCH((CUADRO!O$5&amp;$E972),'Hoja de Trabajo para listado'!$CD$151:$DC$151,0)),0)</f>
        <v>0</v>
      </c>
      <c r="P972" s="314">
        <f ca="1">+IFERROR(INDEX('Hoja de Trabajo para listado'!$A$155:$Z$1048576,MATCH($A972,'Hoja de Trabajo para listado'!$A$155:$A$1048576,0),MATCH((CUADRO!P$5&amp;$E972),'Hoja de Trabajo para listado'!$A$151:$Z$151,0)),0)+IFERROR(INDEX('Hoja de Trabajo para listado'!$AB$155:$BA$1048576,MATCH($A972,'Hoja de Trabajo para listado'!$AB$155:$AB$1048576,0),MATCH((CUADRO!P$5&amp;$E972),'Hoja de Trabajo para listado'!$AB$151:$BA$151,0)),0)+IFERROR(INDEX('Hoja de Trabajo para listado'!$BC$155:$CB$1048576,MATCH($A972,'Hoja de Trabajo para listado'!$BC$155:$BC$1048576,0),MATCH((CUADRO!P$5&amp;$E972),'Hoja de Trabajo para listado'!$BC$151:$CB$151,0)),0)+IFERROR(INDEX('Hoja de Trabajo para listado'!$DE$153:$DG$274,MATCH($A972,'Hoja de Trabajo para listado'!$DE$153:$DE$1048576,0),MATCH((CUADRO!P$5&amp;$E972),'Hoja de Trabajo para listado'!$DE$151:$DG$151,0)),0)+IFERROR(INDEX('Hoja de Trabajo para listado'!$CD$155:$DC$1048576,MATCH($A972,'Hoja de Trabajo para listado'!$CD$155:$CD$1048576,0),MATCH((CUADRO!P$5&amp;$E972),'Hoja de Trabajo para listado'!$CD$151:$DC$151,0)),0)</f>
        <v>0</v>
      </c>
      <c r="Q972" s="314">
        <f ca="1">+IFERROR(INDEX('Hoja de Trabajo para listado'!$A$155:$Z$1048576,MATCH($A972,'Hoja de Trabajo para listado'!$A$155:$A$1048576,0),MATCH((CUADRO!Q$5&amp;$E972),'Hoja de Trabajo para listado'!$A$151:$Z$151,0)),0)+IFERROR(INDEX('Hoja de Trabajo para listado'!$AB$155:$BA$1048576,MATCH($A972,'Hoja de Trabajo para listado'!$AB$155:$AB$1048576,0),MATCH((CUADRO!Q$5&amp;$E972),'Hoja de Trabajo para listado'!$AB$151:$BA$151,0)),0)+IFERROR(INDEX('Hoja de Trabajo para listado'!$BC$155:$CB$1048576,MATCH($A972,'Hoja de Trabajo para listado'!$BC$155:$BC$1048576,0),MATCH((CUADRO!Q$5&amp;$E972),'Hoja de Trabajo para listado'!$BC$151:$CB$151,0)),0)+IFERROR(INDEX('Hoja de Trabajo para listado'!$DE$153:$DG$274,MATCH($A972,'Hoja de Trabajo para listado'!$DE$153:$DE$1048576,0),MATCH((CUADRO!Q$5&amp;$E972),'Hoja de Trabajo para listado'!$DE$151:$DG$151,0)),0)+IFERROR(INDEX('Hoja de Trabajo para listado'!$CD$155:$DC$1048576,MATCH($A972,'Hoja de Trabajo para listado'!$CD$155:$CD$1048576,0),MATCH((CUADRO!Q$5&amp;$E972),'Hoja de Trabajo para listado'!$CD$151:$DC$151,0)),0)</f>
        <v>0</v>
      </c>
      <c r="R972" s="314">
        <f t="shared" ca="1" si="30"/>
        <v>0</v>
      </c>
      <c r="S972" s="314"/>
      <c r="T972" s="314">
        <f ca="1">+T973</f>
        <v>0</v>
      </c>
      <c r="U972" s="313">
        <f t="shared" si="31"/>
        <v>1</v>
      </c>
      <c r="V972" s="319" t="str">
        <f>+VLOOKUP(A972,bd_lista!$A$3:$E$593,5,FALSE)</f>
        <v>Instituciones Descentralizadas</v>
      </c>
      <c r="W972" s="425" t="str">
        <f>+V972</f>
        <v>Instituciones Descentralizadas</v>
      </c>
    </row>
    <row r="973" spans="1:23" customFormat="1" ht="15" hidden="1" customHeight="1">
      <c r="A973" s="323">
        <v>267</v>
      </c>
      <c r="B973" s="428"/>
      <c r="C973" s="339" t="str">
        <f>+VLOOKUP(A973,bd_lista!$A$3:$C$593,3,FALSE)</f>
        <v>Direc. Dptal. de Educación Cochabamba</v>
      </c>
      <c r="D973" s="430"/>
      <c r="E973" s="319" t="s">
        <v>1419</v>
      </c>
      <c r="F973" s="314">
        <f ca="1">+IFERROR(INDEX('Hoja de Trabajo para listado'!$A$155:$Z$1048576,MATCH($A973,'Hoja de Trabajo para listado'!$A$155:$A$1048576,0),MATCH((CUADRO!F$5&amp;$E973),'Hoja de Trabajo para listado'!$A$151:$Z$151,0)),0)+IFERROR(INDEX('Hoja de Trabajo para listado'!$AB$155:$BA$1048576,MATCH($A973,'Hoja de Trabajo para listado'!$AB$155:$AB$1048576,0),MATCH((CUADRO!F$5&amp;$E973),'Hoja de Trabajo para listado'!$AB$151:$BA$151,0)),0)+IFERROR(INDEX('Hoja de Trabajo para listado'!$BC$155:$CB$1048576,MATCH($A973,'Hoja de Trabajo para listado'!$BC$155:$BC$1048576,0),MATCH((CUADRO!F$5&amp;$E973),'Hoja de Trabajo para listado'!$BC$151:$CB$151,0)),0)+IFERROR(INDEX('Hoja de Trabajo para listado'!$DE$153:$DG$274,MATCH($A973,'Hoja de Trabajo para listado'!$DE$153:$DE$1048576,0),MATCH((CUADRO!F$5&amp;$E973),'Hoja de Trabajo para listado'!$DE$151:$DG$151,0)),0)+IFERROR(INDEX('Hoja de Trabajo para listado'!$CD$155:$DC$1048576,MATCH($A973,'Hoja de Trabajo para listado'!$CD$155:$CD$1048576,0),MATCH((CUADRO!F$5&amp;$E973),'Hoja de Trabajo para listado'!$CD$151:$DC$151,0)),0)</f>
        <v>0</v>
      </c>
      <c r="G973" s="314">
        <f ca="1">+IFERROR(INDEX('Hoja de Trabajo para listado'!$A$155:$Z$1048576,MATCH($A973,'Hoja de Trabajo para listado'!$A$155:$A$1048576,0),MATCH((CUADRO!G$5&amp;$E973),'Hoja de Trabajo para listado'!$A$151:$Z$151,0)),0)+IFERROR(INDEX('Hoja de Trabajo para listado'!$AB$155:$BA$1048576,MATCH($A973,'Hoja de Trabajo para listado'!$AB$155:$AB$1048576,0),MATCH((CUADRO!G$5&amp;$E973),'Hoja de Trabajo para listado'!$AB$151:$BA$151,0)),0)+IFERROR(INDEX('Hoja de Trabajo para listado'!$BC$155:$CB$1048576,MATCH($A973,'Hoja de Trabajo para listado'!$BC$155:$BC$1048576,0),MATCH((CUADRO!G$5&amp;$E973),'Hoja de Trabajo para listado'!$BC$151:$CB$151,0)),0)+IFERROR(INDEX('Hoja de Trabajo para listado'!$DE$153:$DG$274,MATCH($A973,'Hoja de Trabajo para listado'!$DE$153:$DE$1048576,0),MATCH((CUADRO!G$5&amp;$E973),'Hoja de Trabajo para listado'!$DE$151:$DG$151,0)),0)+IFERROR(INDEX('Hoja de Trabajo para listado'!$CD$155:$DC$1048576,MATCH($A973,'Hoja de Trabajo para listado'!$CD$155:$CD$1048576,0),MATCH((CUADRO!G$5&amp;$E973),'Hoja de Trabajo para listado'!$CD$151:$DC$151,0)),0)</f>
        <v>0</v>
      </c>
      <c r="H973" s="314">
        <f ca="1">+IFERROR(INDEX('Hoja de Trabajo para listado'!$A$155:$Z$1048576,MATCH($A973,'Hoja de Trabajo para listado'!$A$155:$A$1048576,0),MATCH((CUADRO!H$5&amp;$E973),'Hoja de Trabajo para listado'!$A$151:$Z$151,0)),0)+IFERROR(INDEX('Hoja de Trabajo para listado'!$AB$155:$BA$1048576,MATCH($A973,'Hoja de Trabajo para listado'!$AB$155:$AB$1048576,0),MATCH((CUADRO!H$5&amp;$E973),'Hoja de Trabajo para listado'!$AB$151:$BA$151,0)),0)+IFERROR(INDEX('Hoja de Trabajo para listado'!$BC$155:$CB$1048576,MATCH($A973,'Hoja de Trabajo para listado'!$BC$155:$BC$1048576,0),MATCH((CUADRO!H$5&amp;$E973),'Hoja de Trabajo para listado'!$BC$151:$CB$151,0)),0)+IFERROR(INDEX('Hoja de Trabajo para listado'!$DE$153:$DG$274,MATCH($A973,'Hoja de Trabajo para listado'!$DE$153:$DE$1048576,0),MATCH((CUADRO!H$5&amp;$E973),'Hoja de Trabajo para listado'!$DE$151:$DG$151,0)),0)+IFERROR(INDEX('Hoja de Trabajo para listado'!$CD$155:$DC$1048576,MATCH($A973,'Hoja de Trabajo para listado'!$CD$155:$CD$1048576,0),MATCH((CUADRO!H$5&amp;$E973),'Hoja de Trabajo para listado'!$CD$151:$DC$151,0)),0)</f>
        <v>0</v>
      </c>
      <c r="I973" s="314">
        <f ca="1">+IFERROR(INDEX('Hoja de Trabajo para listado'!$A$155:$Z$1048576,MATCH($A973,'Hoja de Trabajo para listado'!$A$155:$A$1048576,0),MATCH((CUADRO!I$5&amp;$E973),'Hoja de Trabajo para listado'!$A$151:$Z$151,0)),0)+IFERROR(INDEX('Hoja de Trabajo para listado'!$AB$155:$BA$1048576,MATCH($A973,'Hoja de Trabajo para listado'!$AB$155:$AB$1048576,0),MATCH((CUADRO!I$5&amp;$E973),'Hoja de Trabajo para listado'!$AB$151:$BA$151,0)),0)+IFERROR(INDEX('Hoja de Trabajo para listado'!$BC$155:$CB$1048576,MATCH($A973,'Hoja de Trabajo para listado'!$BC$155:$BC$1048576,0),MATCH((CUADRO!I$5&amp;$E973),'Hoja de Trabajo para listado'!$BC$151:$CB$151,0)),0)+IFERROR(INDEX('Hoja de Trabajo para listado'!$DE$153:$DG$274,MATCH($A973,'Hoja de Trabajo para listado'!$DE$153:$DE$1048576,0),MATCH((CUADRO!I$5&amp;$E973),'Hoja de Trabajo para listado'!$DE$151:$DG$151,0)),0)+IFERROR(INDEX('Hoja de Trabajo para listado'!$CD$155:$DC$1048576,MATCH($A973,'Hoja de Trabajo para listado'!$CD$155:$CD$1048576,0),MATCH((CUADRO!I$5&amp;$E973),'Hoja de Trabajo para listado'!$CD$151:$DC$151,0)),0)</f>
        <v>0</v>
      </c>
      <c r="J973" s="314">
        <f ca="1">+IFERROR(INDEX('Hoja de Trabajo para listado'!$A$155:$Z$1048576,MATCH($A973,'Hoja de Trabajo para listado'!$A$155:$A$1048576,0),MATCH((CUADRO!J$5&amp;$E973),'Hoja de Trabajo para listado'!$A$151:$Z$151,0)),0)+IFERROR(INDEX('Hoja de Trabajo para listado'!$AB$155:$BA$1048576,MATCH($A973,'Hoja de Trabajo para listado'!$AB$155:$AB$1048576,0),MATCH((CUADRO!J$5&amp;$E973),'Hoja de Trabajo para listado'!$AB$151:$BA$151,0)),0)+IFERROR(INDEX('Hoja de Trabajo para listado'!$BC$155:$CB$1048576,MATCH($A973,'Hoja de Trabajo para listado'!$BC$155:$BC$1048576,0),MATCH((CUADRO!J$5&amp;$E973),'Hoja de Trabajo para listado'!$BC$151:$CB$151,0)),0)+IFERROR(INDEX('Hoja de Trabajo para listado'!$DE$153:$DG$274,MATCH($A973,'Hoja de Trabajo para listado'!$DE$153:$DE$1048576,0),MATCH((CUADRO!J$5&amp;$E973),'Hoja de Trabajo para listado'!$DE$151:$DG$151,0)),0)+IFERROR(INDEX('Hoja de Trabajo para listado'!$CD$155:$DC$1048576,MATCH($A973,'Hoja de Trabajo para listado'!$CD$155:$CD$1048576,0),MATCH((CUADRO!J$5&amp;$E973),'Hoja de Trabajo para listado'!$CD$151:$DC$151,0)),0)</f>
        <v>0</v>
      </c>
      <c r="K973" s="314">
        <f ca="1">+IFERROR(INDEX('Hoja de Trabajo para listado'!$A$155:$Z$1048576,MATCH($A973,'Hoja de Trabajo para listado'!$A$155:$A$1048576,0),MATCH((CUADRO!K$5&amp;$E973),'Hoja de Trabajo para listado'!$A$151:$Z$151,0)),0)+IFERROR(INDEX('Hoja de Trabajo para listado'!$AB$155:$BA$1048576,MATCH($A973,'Hoja de Trabajo para listado'!$AB$155:$AB$1048576,0),MATCH((CUADRO!K$5&amp;$E973),'Hoja de Trabajo para listado'!$AB$151:$BA$151,0)),0)+IFERROR(INDEX('Hoja de Trabajo para listado'!$BC$155:$CB$1048576,MATCH($A973,'Hoja de Trabajo para listado'!$BC$155:$BC$1048576,0),MATCH((CUADRO!K$5&amp;$E973),'Hoja de Trabajo para listado'!$BC$151:$CB$151,0)),0)+IFERROR(INDEX('Hoja de Trabajo para listado'!$DE$153:$DG$274,MATCH($A973,'Hoja de Trabajo para listado'!$DE$153:$DE$1048576,0),MATCH((CUADRO!K$5&amp;$E973),'Hoja de Trabajo para listado'!$DE$151:$DG$151,0)),0)+IFERROR(INDEX('Hoja de Trabajo para listado'!$CD$155:$DC$1048576,MATCH($A973,'Hoja de Trabajo para listado'!$CD$155:$CD$1048576,0),MATCH((CUADRO!K$5&amp;$E973),'Hoja de Trabajo para listado'!$CD$151:$DC$151,0)),0)</f>
        <v>0</v>
      </c>
      <c r="L973" s="314">
        <f ca="1">+IFERROR(INDEX('Hoja de Trabajo para listado'!$A$155:$Z$1048576,MATCH($A973,'Hoja de Trabajo para listado'!$A$155:$A$1048576,0),MATCH((CUADRO!L$5&amp;$E973),'Hoja de Trabajo para listado'!$A$151:$Z$151,0)),0)+IFERROR(INDEX('Hoja de Trabajo para listado'!$AB$155:$BA$1048576,MATCH($A973,'Hoja de Trabajo para listado'!$AB$155:$AB$1048576,0),MATCH((CUADRO!L$5&amp;$E973),'Hoja de Trabajo para listado'!$AB$151:$BA$151,0)),0)+IFERROR(INDEX('Hoja de Trabajo para listado'!$BC$155:$CB$1048576,MATCH($A973,'Hoja de Trabajo para listado'!$BC$155:$BC$1048576,0),MATCH((CUADRO!L$5&amp;$E973),'Hoja de Trabajo para listado'!$BC$151:$CB$151,0)),0)+IFERROR(INDEX('Hoja de Trabajo para listado'!$DE$153:$DG$274,MATCH($A973,'Hoja de Trabajo para listado'!$DE$153:$DE$1048576,0),MATCH((CUADRO!L$5&amp;$E973),'Hoja de Trabajo para listado'!$DE$151:$DG$151,0)),0)+IFERROR(INDEX('Hoja de Trabajo para listado'!$CD$155:$DC$1048576,MATCH($A973,'Hoja de Trabajo para listado'!$CD$155:$CD$1048576,0),MATCH((CUADRO!L$5&amp;$E973),'Hoja de Trabajo para listado'!$CD$151:$DC$151,0)),0)</f>
        <v>0</v>
      </c>
      <c r="M973" s="314">
        <f ca="1">+IFERROR(INDEX('Hoja de Trabajo para listado'!$A$155:$Z$1048576,MATCH($A973,'Hoja de Trabajo para listado'!$A$155:$A$1048576,0),MATCH((CUADRO!M$5&amp;$E973),'Hoja de Trabajo para listado'!$A$151:$Z$151,0)),0)+IFERROR(INDEX('Hoja de Trabajo para listado'!$AB$155:$BA$1048576,MATCH($A973,'Hoja de Trabajo para listado'!$AB$155:$AB$1048576,0),MATCH((CUADRO!M$5&amp;$E973),'Hoja de Trabajo para listado'!$AB$151:$BA$151,0)),0)+IFERROR(INDEX('Hoja de Trabajo para listado'!$BC$155:$CB$1048576,MATCH($A973,'Hoja de Trabajo para listado'!$BC$155:$BC$1048576,0),MATCH((CUADRO!M$5&amp;$E973),'Hoja de Trabajo para listado'!$BC$151:$CB$151,0)),0)+IFERROR(INDEX('Hoja de Trabajo para listado'!$DE$153:$DG$274,MATCH($A973,'Hoja de Trabajo para listado'!$DE$153:$DE$1048576,0),MATCH((CUADRO!M$5&amp;$E973),'Hoja de Trabajo para listado'!$DE$151:$DG$151,0)),0)+IFERROR(INDEX('Hoja de Trabajo para listado'!$CD$155:$DC$1048576,MATCH($A973,'Hoja de Trabajo para listado'!$CD$155:$CD$1048576,0),MATCH((CUADRO!M$5&amp;$E973),'Hoja de Trabajo para listado'!$CD$151:$DC$151,0)),0)</f>
        <v>0</v>
      </c>
      <c r="N973" s="314">
        <f ca="1">+IFERROR(INDEX('Hoja de Trabajo para listado'!$A$155:$Z$1048576,MATCH($A973,'Hoja de Trabajo para listado'!$A$155:$A$1048576,0),MATCH((CUADRO!N$5&amp;$E973),'Hoja de Trabajo para listado'!$A$151:$Z$151,0)),0)+IFERROR(INDEX('Hoja de Trabajo para listado'!$AB$155:$BA$1048576,MATCH($A973,'Hoja de Trabajo para listado'!$AB$155:$AB$1048576,0),MATCH((CUADRO!N$5&amp;$E973),'Hoja de Trabajo para listado'!$AB$151:$BA$151,0)),0)+IFERROR(INDEX('Hoja de Trabajo para listado'!$BC$155:$CB$1048576,MATCH($A973,'Hoja de Trabajo para listado'!$BC$155:$BC$1048576,0),MATCH((CUADRO!N$5&amp;$E973),'Hoja de Trabajo para listado'!$BC$151:$CB$151,0)),0)+IFERROR(INDEX('Hoja de Trabajo para listado'!$DE$153:$DG$274,MATCH($A973,'Hoja de Trabajo para listado'!$DE$153:$DE$1048576,0),MATCH((CUADRO!N$5&amp;$E973),'Hoja de Trabajo para listado'!$DE$151:$DG$151,0)),0)+IFERROR(INDEX('Hoja de Trabajo para listado'!$CD$155:$DC$1048576,MATCH($A973,'Hoja de Trabajo para listado'!$CD$155:$CD$1048576,0),MATCH((CUADRO!N$5&amp;$E973),'Hoja de Trabajo para listado'!$CD$151:$DC$151,0)),0)</f>
        <v>0</v>
      </c>
      <c r="O973" s="314">
        <f ca="1">+IFERROR(INDEX('Hoja de Trabajo para listado'!$A$155:$Z$1048576,MATCH($A973,'Hoja de Trabajo para listado'!$A$155:$A$1048576,0),MATCH((CUADRO!O$5&amp;$E973),'Hoja de Trabajo para listado'!$A$151:$Z$151,0)),0)+IFERROR(INDEX('Hoja de Trabajo para listado'!$AB$155:$BA$1048576,MATCH($A973,'Hoja de Trabajo para listado'!$AB$155:$AB$1048576,0),MATCH((CUADRO!O$5&amp;$E973),'Hoja de Trabajo para listado'!$AB$151:$BA$151,0)),0)+IFERROR(INDEX('Hoja de Trabajo para listado'!$BC$155:$CB$1048576,MATCH($A973,'Hoja de Trabajo para listado'!$BC$155:$BC$1048576,0),MATCH((CUADRO!O$5&amp;$E973),'Hoja de Trabajo para listado'!$BC$151:$CB$151,0)),0)+IFERROR(INDEX('Hoja de Trabajo para listado'!$DE$153:$DG$274,MATCH($A973,'Hoja de Trabajo para listado'!$DE$153:$DE$1048576,0),MATCH((CUADRO!O$5&amp;$E973),'Hoja de Trabajo para listado'!$DE$151:$DG$151,0)),0)+IFERROR(INDEX('Hoja de Trabajo para listado'!$CD$155:$DC$1048576,MATCH($A973,'Hoja de Trabajo para listado'!$CD$155:$CD$1048576,0),MATCH((CUADRO!O$5&amp;$E973),'Hoja de Trabajo para listado'!$CD$151:$DC$151,0)),0)</f>
        <v>0</v>
      </c>
      <c r="P973" s="314">
        <f ca="1">+IFERROR(INDEX('Hoja de Trabajo para listado'!$A$155:$Z$1048576,MATCH($A973,'Hoja de Trabajo para listado'!$A$155:$A$1048576,0),MATCH((CUADRO!P$5&amp;$E973),'Hoja de Trabajo para listado'!$A$151:$Z$151,0)),0)+IFERROR(INDEX('Hoja de Trabajo para listado'!$AB$155:$BA$1048576,MATCH($A973,'Hoja de Trabajo para listado'!$AB$155:$AB$1048576,0),MATCH((CUADRO!P$5&amp;$E973),'Hoja de Trabajo para listado'!$AB$151:$BA$151,0)),0)+IFERROR(INDEX('Hoja de Trabajo para listado'!$BC$155:$CB$1048576,MATCH($A973,'Hoja de Trabajo para listado'!$BC$155:$BC$1048576,0),MATCH((CUADRO!P$5&amp;$E973),'Hoja de Trabajo para listado'!$BC$151:$CB$151,0)),0)+IFERROR(INDEX('Hoja de Trabajo para listado'!$DE$153:$DG$274,MATCH($A973,'Hoja de Trabajo para listado'!$DE$153:$DE$1048576,0),MATCH((CUADRO!P$5&amp;$E973),'Hoja de Trabajo para listado'!$DE$151:$DG$151,0)),0)+IFERROR(INDEX('Hoja de Trabajo para listado'!$CD$155:$DC$1048576,MATCH($A973,'Hoja de Trabajo para listado'!$CD$155:$CD$1048576,0),MATCH((CUADRO!P$5&amp;$E973),'Hoja de Trabajo para listado'!$CD$151:$DC$151,0)),0)</f>
        <v>0</v>
      </c>
      <c r="Q973" s="314">
        <f ca="1">+IFERROR(INDEX('Hoja de Trabajo para listado'!$A$155:$Z$1048576,MATCH($A973,'Hoja de Trabajo para listado'!$A$155:$A$1048576,0),MATCH((CUADRO!Q$5&amp;$E973),'Hoja de Trabajo para listado'!$A$151:$Z$151,0)),0)+IFERROR(INDEX('Hoja de Trabajo para listado'!$AB$155:$BA$1048576,MATCH($A973,'Hoja de Trabajo para listado'!$AB$155:$AB$1048576,0),MATCH((CUADRO!Q$5&amp;$E973),'Hoja de Trabajo para listado'!$AB$151:$BA$151,0)),0)+IFERROR(INDEX('Hoja de Trabajo para listado'!$BC$155:$CB$1048576,MATCH($A973,'Hoja de Trabajo para listado'!$BC$155:$BC$1048576,0),MATCH((CUADRO!Q$5&amp;$E973),'Hoja de Trabajo para listado'!$BC$151:$CB$151,0)),0)+IFERROR(INDEX('Hoja de Trabajo para listado'!$DE$153:$DG$274,MATCH($A973,'Hoja de Trabajo para listado'!$DE$153:$DE$1048576,0),MATCH((CUADRO!Q$5&amp;$E973),'Hoja de Trabajo para listado'!$DE$151:$DG$151,0)),0)+IFERROR(INDEX('Hoja de Trabajo para listado'!$CD$155:$DC$1048576,MATCH($A973,'Hoja de Trabajo para listado'!$CD$155:$CD$1048576,0),MATCH((CUADRO!Q$5&amp;$E973),'Hoja de Trabajo para listado'!$CD$151:$DC$151,0)),0)</f>
        <v>0</v>
      </c>
      <c r="R973" s="314">
        <f t="shared" ca="1" si="30"/>
        <v>0</v>
      </c>
      <c r="S973" s="314">
        <f ca="1">+R972+R973</f>
        <v>0</v>
      </c>
      <c r="T973" s="314">
        <f ca="1">+S973</f>
        <v>0</v>
      </c>
      <c r="U973" s="348">
        <f t="shared" si="31"/>
        <v>2</v>
      </c>
      <c r="V973" s="319" t="str">
        <f>+VLOOKUP(A973,bd_lista!$A$3:$E$593,5,FALSE)</f>
        <v>Instituciones Descentralizadas</v>
      </c>
      <c r="W973" s="426"/>
    </row>
    <row r="974" spans="1:23" customFormat="1" ht="27" hidden="1" customHeight="1">
      <c r="A974" s="323">
        <v>150</v>
      </c>
      <c r="B974" s="427">
        <f>+A974</f>
        <v>150</v>
      </c>
      <c r="C974" s="318" t="str">
        <f>+VLOOKUP(A974,bd_lista!$A$3:$C$593,3,FALSE)</f>
        <v>Proyecto Sucre Ciudad Universitaria</v>
      </c>
      <c r="D974" s="429" t="str">
        <f>+C974</f>
        <v>Proyecto Sucre Ciudad Universitaria</v>
      </c>
      <c r="E974" s="339" t="s">
        <v>1418</v>
      </c>
      <c r="F974" s="314">
        <f ca="1">+IFERROR(INDEX('Hoja de Trabajo para listado'!$A$155:$Z$1048576,MATCH($A974,'Hoja de Trabajo para listado'!$A$155:$A$1048576,0),MATCH((CUADRO!F$5&amp;$E974),'Hoja de Trabajo para listado'!$A$151:$Z$151,0)),0)+IFERROR(INDEX('Hoja de Trabajo para listado'!$AB$155:$BA$1048576,MATCH($A974,'Hoja de Trabajo para listado'!$AB$155:$AB$1048576,0),MATCH((CUADRO!F$5&amp;$E974),'Hoja de Trabajo para listado'!$AB$151:$BA$151,0)),0)+IFERROR(INDEX('Hoja de Trabajo para listado'!$BC$155:$CB$1048576,MATCH($A974,'Hoja de Trabajo para listado'!$BC$155:$BC$1048576,0),MATCH((CUADRO!F$5&amp;$E974),'Hoja de Trabajo para listado'!$BC$151:$CB$151,0)),0)+IFERROR(INDEX('Hoja de Trabajo para listado'!$DE$153:$DG$274,MATCH($A974,'Hoja de Trabajo para listado'!$DE$153:$DE$1048576,0),MATCH((CUADRO!F$5&amp;$E974),'Hoja de Trabajo para listado'!$DE$151:$DG$151,0)),0)+IFERROR(INDEX('Hoja de Trabajo para listado'!$CD$155:$DC$1048576,MATCH($A974,'Hoja de Trabajo para listado'!$CD$155:$CD$1048576,0),MATCH((CUADRO!F$5&amp;$E974),'Hoja de Trabajo para listado'!$CD$151:$DC$151,0)),0)</f>
        <v>0</v>
      </c>
      <c r="G974" s="314">
        <f ca="1">+IFERROR(INDEX('Hoja de Trabajo para listado'!$A$155:$Z$1048576,MATCH($A974,'Hoja de Trabajo para listado'!$A$155:$A$1048576,0),MATCH((CUADRO!G$5&amp;$E974),'Hoja de Trabajo para listado'!$A$151:$Z$151,0)),0)+IFERROR(INDEX('Hoja de Trabajo para listado'!$AB$155:$BA$1048576,MATCH($A974,'Hoja de Trabajo para listado'!$AB$155:$AB$1048576,0),MATCH((CUADRO!G$5&amp;$E974),'Hoja de Trabajo para listado'!$AB$151:$BA$151,0)),0)+IFERROR(INDEX('Hoja de Trabajo para listado'!$BC$155:$CB$1048576,MATCH($A974,'Hoja de Trabajo para listado'!$BC$155:$BC$1048576,0),MATCH((CUADRO!G$5&amp;$E974),'Hoja de Trabajo para listado'!$BC$151:$CB$151,0)),0)+IFERROR(INDEX('Hoja de Trabajo para listado'!$DE$153:$DG$274,MATCH($A974,'Hoja de Trabajo para listado'!$DE$153:$DE$1048576,0),MATCH((CUADRO!G$5&amp;$E974),'Hoja de Trabajo para listado'!$DE$151:$DG$151,0)),0)+IFERROR(INDEX('Hoja de Trabajo para listado'!$CD$155:$DC$1048576,MATCH($A974,'Hoja de Trabajo para listado'!$CD$155:$CD$1048576,0),MATCH((CUADRO!G$5&amp;$E974),'Hoja de Trabajo para listado'!$CD$151:$DC$151,0)),0)</f>
        <v>0</v>
      </c>
      <c r="H974" s="314">
        <f ca="1">+IFERROR(INDEX('Hoja de Trabajo para listado'!$A$155:$Z$1048576,MATCH($A974,'Hoja de Trabajo para listado'!$A$155:$A$1048576,0),MATCH((CUADRO!H$5&amp;$E974),'Hoja de Trabajo para listado'!$A$151:$Z$151,0)),0)+IFERROR(INDEX('Hoja de Trabajo para listado'!$AB$155:$BA$1048576,MATCH($A974,'Hoja de Trabajo para listado'!$AB$155:$AB$1048576,0),MATCH((CUADRO!H$5&amp;$E974),'Hoja de Trabajo para listado'!$AB$151:$BA$151,0)),0)+IFERROR(INDEX('Hoja de Trabajo para listado'!$BC$155:$CB$1048576,MATCH($A974,'Hoja de Trabajo para listado'!$BC$155:$BC$1048576,0),MATCH((CUADRO!H$5&amp;$E974),'Hoja de Trabajo para listado'!$BC$151:$CB$151,0)),0)+IFERROR(INDEX('Hoja de Trabajo para listado'!$DE$153:$DG$274,MATCH($A974,'Hoja de Trabajo para listado'!$DE$153:$DE$1048576,0),MATCH((CUADRO!H$5&amp;$E974),'Hoja de Trabajo para listado'!$DE$151:$DG$151,0)),0)+IFERROR(INDEX('Hoja de Trabajo para listado'!$CD$155:$DC$1048576,MATCH($A974,'Hoja de Trabajo para listado'!$CD$155:$CD$1048576,0),MATCH((CUADRO!H$5&amp;$E974),'Hoja de Trabajo para listado'!$CD$151:$DC$151,0)),0)</f>
        <v>0</v>
      </c>
      <c r="I974" s="314">
        <f ca="1">+IFERROR(INDEX('Hoja de Trabajo para listado'!$A$155:$Z$1048576,MATCH($A974,'Hoja de Trabajo para listado'!$A$155:$A$1048576,0),MATCH((CUADRO!I$5&amp;$E974),'Hoja de Trabajo para listado'!$A$151:$Z$151,0)),0)+IFERROR(INDEX('Hoja de Trabajo para listado'!$AB$155:$BA$1048576,MATCH($A974,'Hoja de Trabajo para listado'!$AB$155:$AB$1048576,0),MATCH((CUADRO!I$5&amp;$E974),'Hoja de Trabajo para listado'!$AB$151:$BA$151,0)),0)+IFERROR(INDEX('Hoja de Trabajo para listado'!$BC$155:$CB$1048576,MATCH($A974,'Hoja de Trabajo para listado'!$BC$155:$BC$1048576,0),MATCH((CUADRO!I$5&amp;$E974),'Hoja de Trabajo para listado'!$BC$151:$CB$151,0)),0)+IFERROR(INDEX('Hoja de Trabajo para listado'!$DE$153:$DG$274,MATCH($A974,'Hoja de Trabajo para listado'!$DE$153:$DE$1048576,0),MATCH((CUADRO!I$5&amp;$E974),'Hoja de Trabajo para listado'!$DE$151:$DG$151,0)),0)+IFERROR(INDEX('Hoja de Trabajo para listado'!$CD$155:$DC$1048576,MATCH($A974,'Hoja de Trabajo para listado'!$CD$155:$CD$1048576,0),MATCH((CUADRO!I$5&amp;$E974),'Hoja de Trabajo para listado'!$CD$151:$DC$151,0)),0)</f>
        <v>0</v>
      </c>
      <c r="J974" s="314">
        <f ca="1">+IFERROR(INDEX('Hoja de Trabajo para listado'!$A$155:$Z$1048576,MATCH($A974,'Hoja de Trabajo para listado'!$A$155:$A$1048576,0),MATCH((CUADRO!J$5&amp;$E974),'Hoja de Trabajo para listado'!$A$151:$Z$151,0)),0)+IFERROR(INDEX('Hoja de Trabajo para listado'!$AB$155:$BA$1048576,MATCH($A974,'Hoja de Trabajo para listado'!$AB$155:$AB$1048576,0),MATCH((CUADRO!J$5&amp;$E974),'Hoja de Trabajo para listado'!$AB$151:$BA$151,0)),0)+IFERROR(INDEX('Hoja de Trabajo para listado'!$BC$155:$CB$1048576,MATCH($A974,'Hoja de Trabajo para listado'!$BC$155:$BC$1048576,0),MATCH((CUADRO!J$5&amp;$E974),'Hoja de Trabajo para listado'!$BC$151:$CB$151,0)),0)+IFERROR(INDEX('Hoja de Trabajo para listado'!$DE$153:$DG$274,MATCH($A974,'Hoja de Trabajo para listado'!$DE$153:$DE$1048576,0),MATCH((CUADRO!J$5&amp;$E974),'Hoja de Trabajo para listado'!$DE$151:$DG$151,0)),0)+IFERROR(INDEX('Hoja de Trabajo para listado'!$CD$155:$DC$1048576,MATCH($A974,'Hoja de Trabajo para listado'!$CD$155:$CD$1048576,0),MATCH((CUADRO!J$5&amp;$E974),'Hoja de Trabajo para listado'!$CD$151:$DC$151,0)),0)</f>
        <v>0</v>
      </c>
      <c r="K974" s="314">
        <f ca="1">+IFERROR(INDEX('Hoja de Trabajo para listado'!$A$155:$Z$1048576,MATCH($A974,'Hoja de Trabajo para listado'!$A$155:$A$1048576,0),MATCH((CUADRO!K$5&amp;$E974),'Hoja de Trabajo para listado'!$A$151:$Z$151,0)),0)+IFERROR(INDEX('Hoja de Trabajo para listado'!$AB$155:$BA$1048576,MATCH($A974,'Hoja de Trabajo para listado'!$AB$155:$AB$1048576,0),MATCH((CUADRO!K$5&amp;$E974),'Hoja de Trabajo para listado'!$AB$151:$BA$151,0)),0)+IFERROR(INDEX('Hoja de Trabajo para listado'!$BC$155:$CB$1048576,MATCH($A974,'Hoja de Trabajo para listado'!$BC$155:$BC$1048576,0),MATCH((CUADRO!K$5&amp;$E974),'Hoja de Trabajo para listado'!$BC$151:$CB$151,0)),0)+IFERROR(INDEX('Hoja de Trabajo para listado'!$DE$153:$DG$274,MATCH($A974,'Hoja de Trabajo para listado'!$DE$153:$DE$1048576,0),MATCH((CUADRO!K$5&amp;$E974),'Hoja de Trabajo para listado'!$DE$151:$DG$151,0)),0)+IFERROR(INDEX('Hoja de Trabajo para listado'!$CD$155:$DC$1048576,MATCH($A974,'Hoja de Trabajo para listado'!$CD$155:$CD$1048576,0),MATCH((CUADRO!K$5&amp;$E974),'Hoja de Trabajo para listado'!$CD$151:$DC$151,0)),0)</f>
        <v>0</v>
      </c>
      <c r="L974" s="314">
        <f ca="1">+IFERROR(INDEX('Hoja de Trabajo para listado'!$A$155:$Z$1048576,MATCH($A974,'Hoja de Trabajo para listado'!$A$155:$A$1048576,0),MATCH((CUADRO!L$5&amp;$E974),'Hoja de Trabajo para listado'!$A$151:$Z$151,0)),0)+IFERROR(INDEX('Hoja de Trabajo para listado'!$AB$155:$BA$1048576,MATCH($A974,'Hoja de Trabajo para listado'!$AB$155:$AB$1048576,0),MATCH((CUADRO!L$5&amp;$E974),'Hoja de Trabajo para listado'!$AB$151:$BA$151,0)),0)+IFERROR(INDEX('Hoja de Trabajo para listado'!$BC$155:$CB$1048576,MATCH($A974,'Hoja de Trabajo para listado'!$BC$155:$BC$1048576,0),MATCH((CUADRO!L$5&amp;$E974),'Hoja de Trabajo para listado'!$BC$151:$CB$151,0)),0)+IFERROR(INDEX('Hoja de Trabajo para listado'!$DE$153:$DG$274,MATCH($A974,'Hoja de Trabajo para listado'!$DE$153:$DE$1048576,0),MATCH((CUADRO!L$5&amp;$E974),'Hoja de Trabajo para listado'!$DE$151:$DG$151,0)),0)+IFERROR(INDEX('Hoja de Trabajo para listado'!$CD$155:$DC$1048576,MATCH($A974,'Hoja de Trabajo para listado'!$CD$155:$CD$1048576,0),MATCH((CUADRO!L$5&amp;$E974),'Hoja de Trabajo para listado'!$CD$151:$DC$151,0)),0)</f>
        <v>0</v>
      </c>
      <c r="M974" s="314">
        <f ca="1">+IFERROR(INDEX('Hoja de Trabajo para listado'!$A$155:$Z$1048576,MATCH($A974,'Hoja de Trabajo para listado'!$A$155:$A$1048576,0),MATCH((CUADRO!M$5&amp;$E974),'Hoja de Trabajo para listado'!$A$151:$Z$151,0)),0)+IFERROR(INDEX('Hoja de Trabajo para listado'!$AB$155:$BA$1048576,MATCH($A974,'Hoja de Trabajo para listado'!$AB$155:$AB$1048576,0),MATCH((CUADRO!M$5&amp;$E974),'Hoja de Trabajo para listado'!$AB$151:$BA$151,0)),0)+IFERROR(INDEX('Hoja de Trabajo para listado'!$BC$155:$CB$1048576,MATCH($A974,'Hoja de Trabajo para listado'!$BC$155:$BC$1048576,0),MATCH((CUADRO!M$5&amp;$E974),'Hoja de Trabajo para listado'!$BC$151:$CB$151,0)),0)+IFERROR(INDEX('Hoja de Trabajo para listado'!$DE$153:$DG$274,MATCH($A974,'Hoja de Trabajo para listado'!$DE$153:$DE$1048576,0),MATCH((CUADRO!M$5&amp;$E974),'Hoja de Trabajo para listado'!$DE$151:$DG$151,0)),0)+IFERROR(INDEX('Hoja de Trabajo para listado'!$CD$155:$DC$1048576,MATCH($A974,'Hoja de Trabajo para listado'!$CD$155:$CD$1048576,0),MATCH((CUADRO!M$5&amp;$E974),'Hoja de Trabajo para listado'!$CD$151:$DC$151,0)),0)</f>
        <v>0</v>
      </c>
      <c r="N974" s="314">
        <f ca="1">+IFERROR(INDEX('Hoja de Trabajo para listado'!$A$155:$Z$1048576,MATCH($A974,'Hoja de Trabajo para listado'!$A$155:$A$1048576,0),MATCH((CUADRO!N$5&amp;$E974),'Hoja de Trabajo para listado'!$A$151:$Z$151,0)),0)+IFERROR(INDEX('Hoja de Trabajo para listado'!$AB$155:$BA$1048576,MATCH($A974,'Hoja de Trabajo para listado'!$AB$155:$AB$1048576,0),MATCH((CUADRO!N$5&amp;$E974),'Hoja de Trabajo para listado'!$AB$151:$BA$151,0)),0)+IFERROR(INDEX('Hoja de Trabajo para listado'!$BC$155:$CB$1048576,MATCH($A974,'Hoja de Trabajo para listado'!$BC$155:$BC$1048576,0),MATCH((CUADRO!N$5&amp;$E974),'Hoja de Trabajo para listado'!$BC$151:$CB$151,0)),0)+IFERROR(INDEX('Hoja de Trabajo para listado'!$DE$153:$DG$274,MATCH($A974,'Hoja de Trabajo para listado'!$DE$153:$DE$1048576,0),MATCH((CUADRO!N$5&amp;$E974),'Hoja de Trabajo para listado'!$DE$151:$DG$151,0)),0)+IFERROR(INDEX('Hoja de Trabajo para listado'!$CD$155:$DC$1048576,MATCH($A974,'Hoja de Trabajo para listado'!$CD$155:$CD$1048576,0),MATCH((CUADRO!N$5&amp;$E974),'Hoja de Trabajo para listado'!$CD$151:$DC$151,0)),0)</f>
        <v>0</v>
      </c>
      <c r="O974" s="314">
        <f ca="1">+IFERROR(INDEX('Hoja de Trabajo para listado'!$A$155:$Z$1048576,MATCH($A974,'Hoja de Trabajo para listado'!$A$155:$A$1048576,0),MATCH((CUADRO!O$5&amp;$E974),'Hoja de Trabajo para listado'!$A$151:$Z$151,0)),0)+IFERROR(INDEX('Hoja de Trabajo para listado'!$AB$155:$BA$1048576,MATCH($A974,'Hoja de Trabajo para listado'!$AB$155:$AB$1048576,0),MATCH((CUADRO!O$5&amp;$E974),'Hoja de Trabajo para listado'!$AB$151:$BA$151,0)),0)+IFERROR(INDEX('Hoja de Trabajo para listado'!$BC$155:$CB$1048576,MATCH($A974,'Hoja de Trabajo para listado'!$BC$155:$BC$1048576,0),MATCH((CUADRO!O$5&amp;$E974),'Hoja de Trabajo para listado'!$BC$151:$CB$151,0)),0)+IFERROR(INDEX('Hoja de Trabajo para listado'!$DE$153:$DG$274,MATCH($A974,'Hoja de Trabajo para listado'!$DE$153:$DE$1048576,0),MATCH((CUADRO!O$5&amp;$E974),'Hoja de Trabajo para listado'!$DE$151:$DG$151,0)),0)+IFERROR(INDEX('Hoja de Trabajo para listado'!$CD$155:$DC$1048576,MATCH($A974,'Hoja de Trabajo para listado'!$CD$155:$CD$1048576,0),MATCH((CUADRO!O$5&amp;$E974),'Hoja de Trabajo para listado'!$CD$151:$DC$151,0)),0)</f>
        <v>0</v>
      </c>
      <c r="P974" s="314">
        <f ca="1">+IFERROR(INDEX('Hoja de Trabajo para listado'!$A$155:$Z$1048576,MATCH($A974,'Hoja de Trabajo para listado'!$A$155:$A$1048576,0),MATCH((CUADRO!P$5&amp;$E974),'Hoja de Trabajo para listado'!$A$151:$Z$151,0)),0)+IFERROR(INDEX('Hoja de Trabajo para listado'!$AB$155:$BA$1048576,MATCH($A974,'Hoja de Trabajo para listado'!$AB$155:$AB$1048576,0),MATCH((CUADRO!P$5&amp;$E974),'Hoja de Trabajo para listado'!$AB$151:$BA$151,0)),0)+IFERROR(INDEX('Hoja de Trabajo para listado'!$BC$155:$CB$1048576,MATCH($A974,'Hoja de Trabajo para listado'!$BC$155:$BC$1048576,0),MATCH((CUADRO!P$5&amp;$E974),'Hoja de Trabajo para listado'!$BC$151:$CB$151,0)),0)+IFERROR(INDEX('Hoja de Trabajo para listado'!$DE$153:$DG$274,MATCH($A974,'Hoja de Trabajo para listado'!$DE$153:$DE$1048576,0),MATCH((CUADRO!P$5&amp;$E974),'Hoja de Trabajo para listado'!$DE$151:$DG$151,0)),0)+IFERROR(INDEX('Hoja de Trabajo para listado'!$CD$155:$DC$1048576,MATCH($A974,'Hoja de Trabajo para listado'!$CD$155:$CD$1048576,0),MATCH((CUADRO!P$5&amp;$E974),'Hoja de Trabajo para listado'!$CD$151:$DC$151,0)),0)</f>
        <v>0</v>
      </c>
      <c r="Q974" s="314">
        <f ca="1">+IFERROR(INDEX('Hoja de Trabajo para listado'!$A$155:$Z$1048576,MATCH($A974,'Hoja de Trabajo para listado'!$A$155:$A$1048576,0),MATCH((CUADRO!Q$5&amp;$E974),'Hoja de Trabajo para listado'!$A$151:$Z$151,0)),0)+IFERROR(INDEX('Hoja de Trabajo para listado'!$AB$155:$BA$1048576,MATCH($A974,'Hoja de Trabajo para listado'!$AB$155:$AB$1048576,0),MATCH((CUADRO!Q$5&amp;$E974),'Hoja de Trabajo para listado'!$AB$151:$BA$151,0)),0)+IFERROR(INDEX('Hoja de Trabajo para listado'!$BC$155:$CB$1048576,MATCH($A974,'Hoja de Trabajo para listado'!$BC$155:$BC$1048576,0),MATCH((CUADRO!Q$5&amp;$E974),'Hoja de Trabajo para listado'!$BC$151:$CB$151,0)),0)+IFERROR(INDEX('Hoja de Trabajo para listado'!$DE$153:$DG$274,MATCH($A974,'Hoja de Trabajo para listado'!$DE$153:$DE$1048576,0),MATCH((CUADRO!Q$5&amp;$E974),'Hoja de Trabajo para listado'!$DE$151:$DG$151,0)),0)+IFERROR(INDEX('Hoja de Trabajo para listado'!$CD$155:$DC$1048576,MATCH($A974,'Hoja de Trabajo para listado'!$CD$155:$CD$1048576,0),MATCH((CUADRO!Q$5&amp;$E974),'Hoja de Trabajo para listado'!$CD$151:$DC$151,0)),0)</f>
        <v>0</v>
      </c>
      <c r="R974" s="314">
        <f t="shared" ca="1" si="30"/>
        <v>0</v>
      </c>
      <c r="S974" s="314"/>
      <c r="T974" s="314">
        <f ca="1">+T975</f>
        <v>0</v>
      </c>
      <c r="U974" s="313">
        <f t="shared" si="31"/>
        <v>1</v>
      </c>
      <c r="V974" s="319" t="str">
        <f>+VLOOKUP(A974,bd_lista!$A$3:$E$593,5,FALSE)</f>
        <v>Instituciones Descentralizadas</v>
      </c>
      <c r="W974" s="425" t="str">
        <f>+V974</f>
        <v>Instituciones Descentralizadas</v>
      </c>
    </row>
    <row r="975" spans="1:23" customFormat="1" ht="27" hidden="1" customHeight="1">
      <c r="A975" s="323">
        <v>150</v>
      </c>
      <c r="B975" s="428"/>
      <c r="C975" s="339" t="str">
        <f>+VLOOKUP(A975,bd_lista!$A$3:$C$593,3,FALSE)</f>
        <v>Proyecto Sucre Ciudad Universitaria</v>
      </c>
      <c r="D975" s="430"/>
      <c r="E975" s="319" t="s">
        <v>1419</v>
      </c>
      <c r="F975" s="314">
        <f ca="1">+IFERROR(INDEX('Hoja de Trabajo para listado'!$A$155:$Z$1048576,MATCH($A975,'Hoja de Trabajo para listado'!$A$155:$A$1048576,0),MATCH((CUADRO!F$5&amp;$E975),'Hoja de Trabajo para listado'!$A$151:$Z$151,0)),0)+IFERROR(INDEX('Hoja de Trabajo para listado'!$AB$155:$BA$1048576,MATCH($A975,'Hoja de Trabajo para listado'!$AB$155:$AB$1048576,0),MATCH((CUADRO!F$5&amp;$E975),'Hoja de Trabajo para listado'!$AB$151:$BA$151,0)),0)+IFERROR(INDEX('Hoja de Trabajo para listado'!$BC$155:$CB$1048576,MATCH($A975,'Hoja de Trabajo para listado'!$BC$155:$BC$1048576,0),MATCH((CUADRO!F$5&amp;$E975),'Hoja de Trabajo para listado'!$BC$151:$CB$151,0)),0)+IFERROR(INDEX('Hoja de Trabajo para listado'!$DE$153:$DG$274,MATCH($A975,'Hoja de Trabajo para listado'!$DE$153:$DE$1048576,0),MATCH((CUADRO!F$5&amp;$E975),'Hoja de Trabajo para listado'!$DE$151:$DG$151,0)),0)+IFERROR(INDEX('Hoja de Trabajo para listado'!$CD$155:$DC$1048576,MATCH($A975,'Hoja de Trabajo para listado'!$CD$155:$CD$1048576,0),MATCH((CUADRO!F$5&amp;$E975),'Hoja de Trabajo para listado'!$CD$151:$DC$151,0)),0)</f>
        <v>0</v>
      </c>
      <c r="G975" s="314">
        <f ca="1">+IFERROR(INDEX('Hoja de Trabajo para listado'!$A$155:$Z$1048576,MATCH($A975,'Hoja de Trabajo para listado'!$A$155:$A$1048576,0),MATCH((CUADRO!G$5&amp;$E975),'Hoja de Trabajo para listado'!$A$151:$Z$151,0)),0)+IFERROR(INDEX('Hoja de Trabajo para listado'!$AB$155:$BA$1048576,MATCH($A975,'Hoja de Trabajo para listado'!$AB$155:$AB$1048576,0),MATCH((CUADRO!G$5&amp;$E975),'Hoja de Trabajo para listado'!$AB$151:$BA$151,0)),0)+IFERROR(INDEX('Hoja de Trabajo para listado'!$BC$155:$CB$1048576,MATCH($A975,'Hoja de Trabajo para listado'!$BC$155:$BC$1048576,0),MATCH((CUADRO!G$5&amp;$E975),'Hoja de Trabajo para listado'!$BC$151:$CB$151,0)),0)+IFERROR(INDEX('Hoja de Trabajo para listado'!$DE$153:$DG$274,MATCH($A975,'Hoja de Trabajo para listado'!$DE$153:$DE$1048576,0),MATCH((CUADRO!G$5&amp;$E975),'Hoja de Trabajo para listado'!$DE$151:$DG$151,0)),0)+IFERROR(INDEX('Hoja de Trabajo para listado'!$CD$155:$DC$1048576,MATCH($A975,'Hoja de Trabajo para listado'!$CD$155:$CD$1048576,0),MATCH((CUADRO!G$5&amp;$E975),'Hoja de Trabajo para listado'!$CD$151:$DC$151,0)),0)</f>
        <v>0</v>
      </c>
      <c r="H975" s="314">
        <f ca="1">+IFERROR(INDEX('Hoja de Trabajo para listado'!$A$155:$Z$1048576,MATCH($A975,'Hoja de Trabajo para listado'!$A$155:$A$1048576,0),MATCH((CUADRO!H$5&amp;$E975),'Hoja de Trabajo para listado'!$A$151:$Z$151,0)),0)+IFERROR(INDEX('Hoja de Trabajo para listado'!$AB$155:$BA$1048576,MATCH($A975,'Hoja de Trabajo para listado'!$AB$155:$AB$1048576,0),MATCH((CUADRO!H$5&amp;$E975),'Hoja de Trabajo para listado'!$AB$151:$BA$151,0)),0)+IFERROR(INDEX('Hoja de Trabajo para listado'!$BC$155:$CB$1048576,MATCH($A975,'Hoja de Trabajo para listado'!$BC$155:$BC$1048576,0),MATCH((CUADRO!H$5&amp;$E975),'Hoja de Trabajo para listado'!$BC$151:$CB$151,0)),0)+IFERROR(INDEX('Hoja de Trabajo para listado'!$DE$153:$DG$274,MATCH($A975,'Hoja de Trabajo para listado'!$DE$153:$DE$1048576,0),MATCH((CUADRO!H$5&amp;$E975),'Hoja de Trabajo para listado'!$DE$151:$DG$151,0)),0)+IFERROR(INDEX('Hoja de Trabajo para listado'!$CD$155:$DC$1048576,MATCH($A975,'Hoja de Trabajo para listado'!$CD$155:$CD$1048576,0),MATCH((CUADRO!H$5&amp;$E975),'Hoja de Trabajo para listado'!$CD$151:$DC$151,0)),0)</f>
        <v>0</v>
      </c>
      <c r="I975" s="314">
        <f ca="1">+IFERROR(INDEX('Hoja de Trabajo para listado'!$A$155:$Z$1048576,MATCH($A975,'Hoja de Trabajo para listado'!$A$155:$A$1048576,0),MATCH((CUADRO!I$5&amp;$E975),'Hoja de Trabajo para listado'!$A$151:$Z$151,0)),0)+IFERROR(INDEX('Hoja de Trabajo para listado'!$AB$155:$BA$1048576,MATCH($A975,'Hoja de Trabajo para listado'!$AB$155:$AB$1048576,0),MATCH((CUADRO!I$5&amp;$E975),'Hoja de Trabajo para listado'!$AB$151:$BA$151,0)),0)+IFERROR(INDEX('Hoja de Trabajo para listado'!$BC$155:$CB$1048576,MATCH($A975,'Hoja de Trabajo para listado'!$BC$155:$BC$1048576,0),MATCH((CUADRO!I$5&amp;$E975),'Hoja de Trabajo para listado'!$BC$151:$CB$151,0)),0)+IFERROR(INDEX('Hoja de Trabajo para listado'!$DE$153:$DG$274,MATCH($A975,'Hoja de Trabajo para listado'!$DE$153:$DE$1048576,0),MATCH((CUADRO!I$5&amp;$E975),'Hoja de Trabajo para listado'!$DE$151:$DG$151,0)),0)+IFERROR(INDEX('Hoja de Trabajo para listado'!$CD$155:$DC$1048576,MATCH($A975,'Hoja de Trabajo para listado'!$CD$155:$CD$1048576,0),MATCH((CUADRO!I$5&amp;$E975),'Hoja de Trabajo para listado'!$CD$151:$DC$151,0)),0)</f>
        <v>0</v>
      </c>
      <c r="J975" s="314">
        <f ca="1">+IFERROR(INDEX('Hoja de Trabajo para listado'!$A$155:$Z$1048576,MATCH($A975,'Hoja de Trabajo para listado'!$A$155:$A$1048576,0),MATCH((CUADRO!J$5&amp;$E975),'Hoja de Trabajo para listado'!$A$151:$Z$151,0)),0)+IFERROR(INDEX('Hoja de Trabajo para listado'!$AB$155:$BA$1048576,MATCH($A975,'Hoja de Trabajo para listado'!$AB$155:$AB$1048576,0),MATCH((CUADRO!J$5&amp;$E975),'Hoja de Trabajo para listado'!$AB$151:$BA$151,0)),0)+IFERROR(INDEX('Hoja de Trabajo para listado'!$BC$155:$CB$1048576,MATCH($A975,'Hoja de Trabajo para listado'!$BC$155:$BC$1048576,0),MATCH((CUADRO!J$5&amp;$E975),'Hoja de Trabajo para listado'!$BC$151:$CB$151,0)),0)+IFERROR(INDEX('Hoja de Trabajo para listado'!$DE$153:$DG$274,MATCH($A975,'Hoja de Trabajo para listado'!$DE$153:$DE$1048576,0),MATCH((CUADRO!J$5&amp;$E975),'Hoja de Trabajo para listado'!$DE$151:$DG$151,0)),0)+IFERROR(INDEX('Hoja de Trabajo para listado'!$CD$155:$DC$1048576,MATCH($A975,'Hoja de Trabajo para listado'!$CD$155:$CD$1048576,0),MATCH((CUADRO!J$5&amp;$E975),'Hoja de Trabajo para listado'!$CD$151:$DC$151,0)),0)</f>
        <v>0</v>
      </c>
      <c r="K975" s="314">
        <f ca="1">+IFERROR(INDEX('Hoja de Trabajo para listado'!$A$155:$Z$1048576,MATCH($A975,'Hoja de Trabajo para listado'!$A$155:$A$1048576,0),MATCH((CUADRO!K$5&amp;$E975),'Hoja de Trabajo para listado'!$A$151:$Z$151,0)),0)+IFERROR(INDEX('Hoja de Trabajo para listado'!$AB$155:$BA$1048576,MATCH($A975,'Hoja de Trabajo para listado'!$AB$155:$AB$1048576,0),MATCH((CUADRO!K$5&amp;$E975),'Hoja de Trabajo para listado'!$AB$151:$BA$151,0)),0)+IFERROR(INDEX('Hoja de Trabajo para listado'!$BC$155:$CB$1048576,MATCH($A975,'Hoja de Trabajo para listado'!$BC$155:$BC$1048576,0),MATCH((CUADRO!K$5&amp;$E975),'Hoja de Trabajo para listado'!$BC$151:$CB$151,0)),0)+IFERROR(INDEX('Hoja de Trabajo para listado'!$DE$153:$DG$274,MATCH($A975,'Hoja de Trabajo para listado'!$DE$153:$DE$1048576,0),MATCH((CUADRO!K$5&amp;$E975),'Hoja de Trabajo para listado'!$DE$151:$DG$151,0)),0)+IFERROR(INDEX('Hoja de Trabajo para listado'!$CD$155:$DC$1048576,MATCH($A975,'Hoja de Trabajo para listado'!$CD$155:$CD$1048576,0),MATCH((CUADRO!K$5&amp;$E975),'Hoja de Trabajo para listado'!$CD$151:$DC$151,0)),0)</f>
        <v>0</v>
      </c>
      <c r="L975" s="314">
        <f ca="1">+IFERROR(INDEX('Hoja de Trabajo para listado'!$A$155:$Z$1048576,MATCH($A975,'Hoja de Trabajo para listado'!$A$155:$A$1048576,0),MATCH((CUADRO!L$5&amp;$E975),'Hoja de Trabajo para listado'!$A$151:$Z$151,0)),0)+IFERROR(INDEX('Hoja de Trabajo para listado'!$AB$155:$BA$1048576,MATCH($A975,'Hoja de Trabajo para listado'!$AB$155:$AB$1048576,0),MATCH((CUADRO!L$5&amp;$E975),'Hoja de Trabajo para listado'!$AB$151:$BA$151,0)),0)+IFERROR(INDEX('Hoja de Trabajo para listado'!$BC$155:$CB$1048576,MATCH($A975,'Hoja de Trabajo para listado'!$BC$155:$BC$1048576,0),MATCH((CUADRO!L$5&amp;$E975),'Hoja de Trabajo para listado'!$BC$151:$CB$151,0)),0)+IFERROR(INDEX('Hoja de Trabajo para listado'!$DE$153:$DG$274,MATCH($A975,'Hoja de Trabajo para listado'!$DE$153:$DE$1048576,0),MATCH((CUADRO!L$5&amp;$E975),'Hoja de Trabajo para listado'!$DE$151:$DG$151,0)),0)+IFERROR(INDEX('Hoja de Trabajo para listado'!$CD$155:$DC$1048576,MATCH($A975,'Hoja de Trabajo para listado'!$CD$155:$CD$1048576,0),MATCH((CUADRO!L$5&amp;$E975),'Hoja de Trabajo para listado'!$CD$151:$DC$151,0)),0)</f>
        <v>0</v>
      </c>
      <c r="M975" s="314">
        <f ca="1">+IFERROR(INDEX('Hoja de Trabajo para listado'!$A$155:$Z$1048576,MATCH($A975,'Hoja de Trabajo para listado'!$A$155:$A$1048576,0),MATCH((CUADRO!M$5&amp;$E975),'Hoja de Trabajo para listado'!$A$151:$Z$151,0)),0)+IFERROR(INDEX('Hoja de Trabajo para listado'!$AB$155:$BA$1048576,MATCH($A975,'Hoja de Trabajo para listado'!$AB$155:$AB$1048576,0),MATCH((CUADRO!M$5&amp;$E975),'Hoja de Trabajo para listado'!$AB$151:$BA$151,0)),0)+IFERROR(INDEX('Hoja de Trabajo para listado'!$BC$155:$CB$1048576,MATCH($A975,'Hoja de Trabajo para listado'!$BC$155:$BC$1048576,0),MATCH((CUADRO!M$5&amp;$E975),'Hoja de Trabajo para listado'!$BC$151:$CB$151,0)),0)+IFERROR(INDEX('Hoja de Trabajo para listado'!$DE$153:$DG$274,MATCH($A975,'Hoja de Trabajo para listado'!$DE$153:$DE$1048576,0),MATCH((CUADRO!M$5&amp;$E975),'Hoja de Trabajo para listado'!$DE$151:$DG$151,0)),0)+IFERROR(INDEX('Hoja de Trabajo para listado'!$CD$155:$DC$1048576,MATCH($A975,'Hoja de Trabajo para listado'!$CD$155:$CD$1048576,0),MATCH((CUADRO!M$5&amp;$E975),'Hoja de Trabajo para listado'!$CD$151:$DC$151,0)),0)</f>
        <v>0</v>
      </c>
      <c r="N975" s="314">
        <f ca="1">+IFERROR(INDEX('Hoja de Trabajo para listado'!$A$155:$Z$1048576,MATCH($A975,'Hoja de Trabajo para listado'!$A$155:$A$1048576,0),MATCH((CUADRO!N$5&amp;$E975),'Hoja de Trabajo para listado'!$A$151:$Z$151,0)),0)+IFERROR(INDEX('Hoja de Trabajo para listado'!$AB$155:$BA$1048576,MATCH($A975,'Hoja de Trabajo para listado'!$AB$155:$AB$1048576,0),MATCH((CUADRO!N$5&amp;$E975),'Hoja de Trabajo para listado'!$AB$151:$BA$151,0)),0)+IFERROR(INDEX('Hoja de Trabajo para listado'!$BC$155:$CB$1048576,MATCH($A975,'Hoja de Trabajo para listado'!$BC$155:$BC$1048576,0),MATCH((CUADRO!N$5&amp;$E975),'Hoja de Trabajo para listado'!$BC$151:$CB$151,0)),0)+IFERROR(INDEX('Hoja de Trabajo para listado'!$DE$153:$DG$274,MATCH($A975,'Hoja de Trabajo para listado'!$DE$153:$DE$1048576,0),MATCH((CUADRO!N$5&amp;$E975),'Hoja de Trabajo para listado'!$DE$151:$DG$151,0)),0)+IFERROR(INDEX('Hoja de Trabajo para listado'!$CD$155:$DC$1048576,MATCH($A975,'Hoja de Trabajo para listado'!$CD$155:$CD$1048576,0),MATCH((CUADRO!N$5&amp;$E975),'Hoja de Trabajo para listado'!$CD$151:$DC$151,0)),0)</f>
        <v>0</v>
      </c>
      <c r="O975" s="314">
        <f ca="1">+IFERROR(INDEX('Hoja de Trabajo para listado'!$A$155:$Z$1048576,MATCH($A975,'Hoja de Trabajo para listado'!$A$155:$A$1048576,0),MATCH((CUADRO!O$5&amp;$E975),'Hoja de Trabajo para listado'!$A$151:$Z$151,0)),0)+IFERROR(INDEX('Hoja de Trabajo para listado'!$AB$155:$BA$1048576,MATCH($A975,'Hoja de Trabajo para listado'!$AB$155:$AB$1048576,0),MATCH((CUADRO!O$5&amp;$E975),'Hoja de Trabajo para listado'!$AB$151:$BA$151,0)),0)+IFERROR(INDEX('Hoja de Trabajo para listado'!$BC$155:$CB$1048576,MATCH($A975,'Hoja de Trabajo para listado'!$BC$155:$BC$1048576,0),MATCH((CUADRO!O$5&amp;$E975),'Hoja de Trabajo para listado'!$BC$151:$CB$151,0)),0)+IFERROR(INDEX('Hoja de Trabajo para listado'!$DE$153:$DG$274,MATCH($A975,'Hoja de Trabajo para listado'!$DE$153:$DE$1048576,0),MATCH((CUADRO!O$5&amp;$E975),'Hoja de Trabajo para listado'!$DE$151:$DG$151,0)),0)+IFERROR(INDEX('Hoja de Trabajo para listado'!$CD$155:$DC$1048576,MATCH($A975,'Hoja de Trabajo para listado'!$CD$155:$CD$1048576,0),MATCH((CUADRO!O$5&amp;$E975),'Hoja de Trabajo para listado'!$CD$151:$DC$151,0)),0)</f>
        <v>0</v>
      </c>
      <c r="P975" s="314">
        <f ca="1">+IFERROR(INDEX('Hoja de Trabajo para listado'!$A$155:$Z$1048576,MATCH($A975,'Hoja de Trabajo para listado'!$A$155:$A$1048576,0),MATCH((CUADRO!P$5&amp;$E975),'Hoja de Trabajo para listado'!$A$151:$Z$151,0)),0)+IFERROR(INDEX('Hoja de Trabajo para listado'!$AB$155:$BA$1048576,MATCH($A975,'Hoja de Trabajo para listado'!$AB$155:$AB$1048576,0),MATCH((CUADRO!P$5&amp;$E975),'Hoja de Trabajo para listado'!$AB$151:$BA$151,0)),0)+IFERROR(INDEX('Hoja de Trabajo para listado'!$BC$155:$CB$1048576,MATCH($A975,'Hoja de Trabajo para listado'!$BC$155:$BC$1048576,0),MATCH((CUADRO!P$5&amp;$E975),'Hoja de Trabajo para listado'!$BC$151:$CB$151,0)),0)+IFERROR(INDEX('Hoja de Trabajo para listado'!$DE$153:$DG$274,MATCH($A975,'Hoja de Trabajo para listado'!$DE$153:$DE$1048576,0),MATCH((CUADRO!P$5&amp;$E975),'Hoja de Trabajo para listado'!$DE$151:$DG$151,0)),0)+IFERROR(INDEX('Hoja de Trabajo para listado'!$CD$155:$DC$1048576,MATCH($A975,'Hoja de Trabajo para listado'!$CD$155:$CD$1048576,0),MATCH((CUADRO!P$5&amp;$E975),'Hoja de Trabajo para listado'!$CD$151:$DC$151,0)),0)</f>
        <v>0</v>
      </c>
      <c r="Q975" s="314">
        <f ca="1">+IFERROR(INDEX('Hoja de Trabajo para listado'!$A$155:$Z$1048576,MATCH($A975,'Hoja de Trabajo para listado'!$A$155:$A$1048576,0),MATCH((CUADRO!Q$5&amp;$E975),'Hoja de Trabajo para listado'!$A$151:$Z$151,0)),0)+IFERROR(INDEX('Hoja de Trabajo para listado'!$AB$155:$BA$1048576,MATCH($A975,'Hoja de Trabajo para listado'!$AB$155:$AB$1048576,0),MATCH((CUADRO!Q$5&amp;$E975),'Hoja de Trabajo para listado'!$AB$151:$BA$151,0)),0)+IFERROR(INDEX('Hoja de Trabajo para listado'!$BC$155:$CB$1048576,MATCH($A975,'Hoja de Trabajo para listado'!$BC$155:$BC$1048576,0),MATCH((CUADRO!Q$5&amp;$E975),'Hoja de Trabajo para listado'!$BC$151:$CB$151,0)),0)+IFERROR(INDEX('Hoja de Trabajo para listado'!$DE$153:$DG$274,MATCH($A975,'Hoja de Trabajo para listado'!$DE$153:$DE$1048576,0),MATCH((CUADRO!Q$5&amp;$E975),'Hoja de Trabajo para listado'!$DE$151:$DG$151,0)),0)+IFERROR(INDEX('Hoja de Trabajo para listado'!$CD$155:$DC$1048576,MATCH($A975,'Hoja de Trabajo para listado'!$CD$155:$CD$1048576,0),MATCH((CUADRO!Q$5&amp;$E975),'Hoja de Trabajo para listado'!$CD$151:$DC$151,0)),0)</f>
        <v>0</v>
      </c>
      <c r="R975" s="314">
        <f t="shared" ca="1" si="30"/>
        <v>0</v>
      </c>
      <c r="S975" s="314">
        <f ca="1">+R974+R975</f>
        <v>0</v>
      </c>
      <c r="T975" s="314">
        <f ca="1">+S975</f>
        <v>0</v>
      </c>
      <c r="U975" s="348">
        <f t="shared" si="31"/>
        <v>2</v>
      </c>
      <c r="V975" s="319" t="str">
        <f>+VLOOKUP(A975,bd_lista!$A$3:$E$593,5,FALSE)</f>
        <v>Instituciones Descentralizadas</v>
      </c>
      <c r="W975" s="426"/>
    </row>
    <row r="976" spans="1:23" customFormat="1" ht="15" hidden="1" customHeight="1">
      <c r="A976" s="323">
        <v>273</v>
      </c>
      <c r="B976" s="427">
        <f>+A976</f>
        <v>273</v>
      </c>
      <c r="C976" s="318" t="str">
        <f>+VLOOKUP(A976,bd_lista!$A$3:$C$593,3,FALSE)</f>
        <v>Direc. Dptal. de Educación Pando</v>
      </c>
      <c r="D976" s="429" t="str">
        <f>+C976</f>
        <v>Direc. Dptal. de Educación Pando</v>
      </c>
      <c r="E976" s="339" t="s">
        <v>1418</v>
      </c>
      <c r="F976" s="314">
        <f ca="1">+IFERROR(INDEX('Hoja de Trabajo para listado'!$A$155:$Z$1048576,MATCH($A976,'Hoja de Trabajo para listado'!$A$155:$A$1048576,0),MATCH((CUADRO!F$5&amp;$E976),'Hoja de Trabajo para listado'!$A$151:$Z$151,0)),0)+IFERROR(INDEX('Hoja de Trabajo para listado'!$AB$155:$BA$1048576,MATCH($A976,'Hoja de Trabajo para listado'!$AB$155:$AB$1048576,0),MATCH((CUADRO!F$5&amp;$E976),'Hoja de Trabajo para listado'!$AB$151:$BA$151,0)),0)+IFERROR(INDEX('Hoja de Trabajo para listado'!$BC$155:$CB$1048576,MATCH($A976,'Hoja de Trabajo para listado'!$BC$155:$BC$1048576,0),MATCH((CUADRO!F$5&amp;$E976),'Hoja de Trabajo para listado'!$BC$151:$CB$151,0)),0)+IFERROR(INDEX('Hoja de Trabajo para listado'!$DE$153:$DG$274,MATCH($A976,'Hoja de Trabajo para listado'!$DE$153:$DE$1048576,0),MATCH((CUADRO!F$5&amp;$E976),'Hoja de Trabajo para listado'!$DE$151:$DG$151,0)),0)+IFERROR(INDEX('Hoja de Trabajo para listado'!$CD$155:$DC$1048576,MATCH($A976,'Hoja de Trabajo para listado'!$CD$155:$CD$1048576,0),MATCH((CUADRO!F$5&amp;$E976),'Hoja de Trabajo para listado'!$CD$151:$DC$151,0)),0)</f>
        <v>0</v>
      </c>
      <c r="G976" s="314">
        <f ca="1">+IFERROR(INDEX('Hoja de Trabajo para listado'!$A$155:$Z$1048576,MATCH($A976,'Hoja de Trabajo para listado'!$A$155:$A$1048576,0),MATCH((CUADRO!G$5&amp;$E976),'Hoja de Trabajo para listado'!$A$151:$Z$151,0)),0)+IFERROR(INDEX('Hoja de Trabajo para listado'!$AB$155:$BA$1048576,MATCH($A976,'Hoja de Trabajo para listado'!$AB$155:$AB$1048576,0),MATCH((CUADRO!G$5&amp;$E976),'Hoja de Trabajo para listado'!$AB$151:$BA$151,0)),0)+IFERROR(INDEX('Hoja de Trabajo para listado'!$BC$155:$CB$1048576,MATCH($A976,'Hoja de Trabajo para listado'!$BC$155:$BC$1048576,0),MATCH((CUADRO!G$5&amp;$E976),'Hoja de Trabajo para listado'!$BC$151:$CB$151,0)),0)+IFERROR(INDEX('Hoja de Trabajo para listado'!$DE$153:$DG$274,MATCH($A976,'Hoja de Trabajo para listado'!$DE$153:$DE$1048576,0),MATCH((CUADRO!G$5&amp;$E976),'Hoja de Trabajo para listado'!$DE$151:$DG$151,0)),0)+IFERROR(INDEX('Hoja de Trabajo para listado'!$CD$155:$DC$1048576,MATCH($A976,'Hoja de Trabajo para listado'!$CD$155:$CD$1048576,0),MATCH((CUADRO!G$5&amp;$E976),'Hoja de Trabajo para listado'!$CD$151:$DC$151,0)),0)</f>
        <v>0</v>
      </c>
      <c r="H976" s="314">
        <f ca="1">+IFERROR(INDEX('Hoja de Trabajo para listado'!$A$155:$Z$1048576,MATCH($A976,'Hoja de Trabajo para listado'!$A$155:$A$1048576,0),MATCH((CUADRO!H$5&amp;$E976),'Hoja de Trabajo para listado'!$A$151:$Z$151,0)),0)+IFERROR(INDEX('Hoja de Trabajo para listado'!$AB$155:$BA$1048576,MATCH($A976,'Hoja de Trabajo para listado'!$AB$155:$AB$1048576,0),MATCH((CUADRO!H$5&amp;$E976),'Hoja de Trabajo para listado'!$AB$151:$BA$151,0)),0)+IFERROR(INDEX('Hoja de Trabajo para listado'!$BC$155:$CB$1048576,MATCH($A976,'Hoja de Trabajo para listado'!$BC$155:$BC$1048576,0),MATCH((CUADRO!H$5&amp;$E976),'Hoja de Trabajo para listado'!$BC$151:$CB$151,0)),0)+IFERROR(INDEX('Hoja de Trabajo para listado'!$DE$153:$DG$274,MATCH($A976,'Hoja de Trabajo para listado'!$DE$153:$DE$1048576,0),MATCH((CUADRO!H$5&amp;$E976),'Hoja de Trabajo para listado'!$DE$151:$DG$151,0)),0)+IFERROR(INDEX('Hoja de Trabajo para listado'!$CD$155:$DC$1048576,MATCH($A976,'Hoja de Trabajo para listado'!$CD$155:$CD$1048576,0),MATCH((CUADRO!H$5&amp;$E976),'Hoja de Trabajo para listado'!$CD$151:$DC$151,0)),0)</f>
        <v>0</v>
      </c>
      <c r="I976" s="314">
        <f ca="1">+IFERROR(INDEX('Hoja de Trabajo para listado'!$A$155:$Z$1048576,MATCH($A976,'Hoja de Trabajo para listado'!$A$155:$A$1048576,0),MATCH((CUADRO!I$5&amp;$E976),'Hoja de Trabajo para listado'!$A$151:$Z$151,0)),0)+IFERROR(INDEX('Hoja de Trabajo para listado'!$AB$155:$BA$1048576,MATCH($A976,'Hoja de Trabajo para listado'!$AB$155:$AB$1048576,0),MATCH((CUADRO!I$5&amp;$E976),'Hoja de Trabajo para listado'!$AB$151:$BA$151,0)),0)+IFERROR(INDEX('Hoja de Trabajo para listado'!$BC$155:$CB$1048576,MATCH($A976,'Hoja de Trabajo para listado'!$BC$155:$BC$1048576,0),MATCH((CUADRO!I$5&amp;$E976),'Hoja de Trabajo para listado'!$BC$151:$CB$151,0)),0)+IFERROR(INDEX('Hoja de Trabajo para listado'!$DE$153:$DG$274,MATCH($A976,'Hoja de Trabajo para listado'!$DE$153:$DE$1048576,0),MATCH((CUADRO!I$5&amp;$E976),'Hoja de Trabajo para listado'!$DE$151:$DG$151,0)),0)+IFERROR(INDEX('Hoja de Trabajo para listado'!$CD$155:$DC$1048576,MATCH($A976,'Hoja de Trabajo para listado'!$CD$155:$CD$1048576,0),MATCH((CUADRO!I$5&amp;$E976),'Hoja de Trabajo para listado'!$CD$151:$DC$151,0)),0)</f>
        <v>0</v>
      </c>
      <c r="J976" s="314">
        <f ca="1">+IFERROR(INDEX('Hoja de Trabajo para listado'!$A$155:$Z$1048576,MATCH($A976,'Hoja de Trabajo para listado'!$A$155:$A$1048576,0),MATCH((CUADRO!J$5&amp;$E976),'Hoja de Trabajo para listado'!$A$151:$Z$151,0)),0)+IFERROR(INDEX('Hoja de Trabajo para listado'!$AB$155:$BA$1048576,MATCH($A976,'Hoja de Trabajo para listado'!$AB$155:$AB$1048576,0),MATCH((CUADRO!J$5&amp;$E976),'Hoja de Trabajo para listado'!$AB$151:$BA$151,0)),0)+IFERROR(INDEX('Hoja de Trabajo para listado'!$BC$155:$CB$1048576,MATCH($A976,'Hoja de Trabajo para listado'!$BC$155:$BC$1048576,0),MATCH((CUADRO!J$5&amp;$E976),'Hoja de Trabajo para listado'!$BC$151:$CB$151,0)),0)+IFERROR(INDEX('Hoja de Trabajo para listado'!$DE$153:$DG$274,MATCH($A976,'Hoja de Trabajo para listado'!$DE$153:$DE$1048576,0),MATCH((CUADRO!J$5&amp;$E976),'Hoja de Trabajo para listado'!$DE$151:$DG$151,0)),0)+IFERROR(INDEX('Hoja de Trabajo para listado'!$CD$155:$DC$1048576,MATCH($A976,'Hoja de Trabajo para listado'!$CD$155:$CD$1048576,0),MATCH((CUADRO!J$5&amp;$E976),'Hoja de Trabajo para listado'!$CD$151:$DC$151,0)),0)</f>
        <v>0</v>
      </c>
      <c r="K976" s="314">
        <f ca="1">+IFERROR(INDEX('Hoja de Trabajo para listado'!$A$155:$Z$1048576,MATCH($A976,'Hoja de Trabajo para listado'!$A$155:$A$1048576,0),MATCH((CUADRO!K$5&amp;$E976),'Hoja de Trabajo para listado'!$A$151:$Z$151,0)),0)+IFERROR(INDEX('Hoja de Trabajo para listado'!$AB$155:$BA$1048576,MATCH($A976,'Hoja de Trabajo para listado'!$AB$155:$AB$1048576,0),MATCH((CUADRO!K$5&amp;$E976),'Hoja de Trabajo para listado'!$AB$151:$BA$151,0)),0)+IFERROR(INDEX('Hoja de Trabajo para listado'!$BC$155:$CB$1048576,MATCH($A976,'Hoja de Trabajo para listado'!$BC$155:$BC$1048576,0),MATCH((CUADRO!K$5&amp;$E976),'Hoja de Trabajo para listado'!$BC$151:$CB$151,0)),0)+IFERROR(INDEX('Hoja de Trabajo para listado'!$DE$153:$DG$274,MATCH($A976,'Hoja de Trabajo para listado'!$DE$153:$DE$1048576,0),MATCH((CUADRO!K$5&amp;$E976),'Hoja de Trabajo para listado'!$DE$151:$DG$151,0)),0)+IFERROR(INDEX('Hoja de Trabajo para listado'!$CD$155:$DC$1048576,MATCH($A976,'Hoja de Trabajo para listado'!$CD$155:$CD$1048576,0),MATCH((CUADRO!K$5&amp;$E976),'Hoja de Trabajo para listado'!$CD$151:$DC$151,0)),0)</f>
        <v>0</v>
      </c>
      <c r="L976" s="314">
        <f ca="1">+IFERROR(INDEX('Hoja de Trabajo para listado'!$A$155:$Z$1048576,MATCH($A976,'Hoja de Trabajo para listado'!$A$155:$A$1048576,0),MATCH((CUADRO!L$5&amp;$E976),'Hoja de Trabajo para listado'!$A$151:$Z$151,0)),0)+IFERROR(INDEX('Hoja de Trabajo para listado'!$AB$155:$BA$1048576,MATCH($A976,'Hoja de Trabajo para listado'!$AB$155:$AB$1048576,0),MATCH((CUADRO!L$5&amp;$E976),'Hoja de Trabajo para listado'!$AB$151:$BA$151,0)),0)+IFERROR(INDEX('Hoja de Trabajo para listado'!$BC$155:$CB$1048576,MATCH($A976,'Hoja de Trabajo para listado'!$BC$155:$BC$1048576,0),MATCH((CUADRO!L$5&amp;$E976),'Hoja de Trabajo para listado'!$BC$151:$CB$151,0)),0)+IFERROR(INDEX('Hoja de Trabajo para listado'!$DE$153:$DG$274,MATCH($A976,'Hoja de Trabajo para listado'!$DE$153:$DE$1048576,0),MATCH((CUADRO!L$5&amp;$E976),'Hoja de Trabajo para listado'!$DE$151:$DG$151,0)),0)+IFERROR(INDEX('Hoja de Trabajo para listado'!$CD$155:$DC$1048576,MATCH($A976,'Hoja de Trabajo para listado'!$CD$155:$CD$1048576,0),MATCH((CUADRO!L$5&amp;$E976),'Hoja de Trabajo para listado'!$CD$151:$DC$151,0)),0)</f>
        <v>0</v>
      </c>
      <c r="M976" s="314">
        <f ca="1">+IFERROR(INDEX('Hoja de Trabajo para listado'!$A$155:$Z$1048576,MATCH($A976,'Hoja de Trabajo para listado'!$A$155:$A$1048576,0),MATCH((CUADRO!M$5&amp;$E976),'Hoja de Trabajo para listado'!$A$151:$Z$151,0)),0)+IFERROR(INDEX('Hoja de Trabajo para listado'!$AB$155:$BA$1048576,MATCH($A976,'Hoja de Trabajo para listado'!$AB$155:$AB$1048576,0),MATCH((CUADRO!M$5&amp;$E976),'Hoja de Trabajo para listado'!$AB$151:$BA$151,0)),0)+IFERROR(INDEX('Hoja de Trabajo para listado'!$BC$155:$CB$1048576,MATCH($A976,'Hoja de Trabajo para listado'!$BC$155:$BC$1048576,0),MATCH((CUADRO!M$5&amp;$E976),'Hoja de Trabajo para listado'!$BC$151:$CB$151,0)),0)+IFERROR(INDEX('Hoja de Trabajo para listado'!$DE$153:$DG$274,MATCH($A976,'Hoja de Trabajo para listado'!$DE$153:$DE$1048576,0),MATCH((CUADRO!M$5&amp;$E976),'Hoja de Trabajo para listado'!$DE$151:$DG$151,0)),0)+IFERROR(INDEX('Hoja de Trabajo para listado'!$CD$155:$DC$1048576,MATCH($A976,'Hoja de Trabajo para listado'!$CD$155:$CD$1048576,0),MATCH((CUADRO!M$5&amp;$E976),'Hoja de Trabajo para listado'!$CD$151:$DC$151,0)),0)</f>
        <v>0</v>
      </c>
      <c r="N976" s="314">
        <f ca="1">+IFERROR(INDEX('Hoja de Trabajo para listado'!$A$155:$Z$1048576,MATCH($A976,'Hoja de Trabajo para listado'!$A$155:$A$1048576,0),MATCH((CUADRO!N$5&amp;$E976),'Hoja de Trabajo para listado'!$A$151:$Z$151,0)),0)+IFERROR(INDEX('Hoja de Trabajo para listado'!$AB$155:$BA$1048576,MATCH($A976,'Hoja de Trabajo para listado'!$AB$155:$AB$1048576,0),MATCH((CUADRO!N$5&amp;$E976),'Hoja de Trabajo para listado'!$AB$151:$BA$151,0)),0)+IFERROR(INDEX('Hoja de Trabajo para listado'!$BC$155:$CB$1048576,MATCH($A976,'Hoja de Trabajo para listado'!$BC$155:$BC$1048576,0),MATCH((CUADRO!N$5&amp;$E976),'Hoja de Trabajo para listado'!$BC$151:$CB$151,0)),0)+IFERROR(INDEX('Hoja de Trabajo para listado'!$DE$153:$DG$274,MATCH($A976,'Hoja de Trabajo para listado'!$DE$153:$DE$1048576,0),MATCH((CUADRO!N$5&amp;$E976),'Hoja de Trabajo para listado'!$DE$151:$DG$151,0)),0)+IFERROR(INDEX('Hoja de Trabajo para listado'!$CD$155:$DC$1048576,MATCH($A976,'Hoja de Trabajo para listado'!$CD$155:$CD$1048576,0),MATCH((CUADRO!N$5&amp;$E976),'Hoja de Trabajo para listado'!$CD$151:$DC$151,0)),0)</f>
        <v>0</v>
      </c>
      <c r="O976" s="314">
        <f ca="1">+IFERROR(INDEX('Hoja de Trabajo para listado'!$A$155:$Z$1048576,MATCH($A976,'Hoja de Trabajo para listado'!$A$155:$A$1048576,0),MATCH((CUADRO!O$5&amp;$E976),'Hoja de Trabajo para listado'!$A$151:$Z$151,0)),0)+IFERROR(INDEX('Hoja de Trabajo para listado'!$AB$155:$BA$1048576,MATCH($A976,'Hoja de Trabajo para listado'!$AB$155:$AB$1048576,0),MATCH((CUADRO!O$5&amp;$E976),'Hoja de Trabajo para listado'!$AB$151:$BA$151,0)),0)+IFERROR(INDEX('Hoja de Trabajo para listado'!$BC$155:$CB$1048576,MATCH($A976,'Hoja de Trabajo para listado'!$BC$155:$BC$1048576,0),MATCH((CUADRO!O$5&amp;$E976),'Hoja de Trabajo para listado'!$BC$151:$CB$151,0)),0)+IFERROR(INDEX('Hoja de Trabajo para listado'!$DE$153:$DG$274,MATCH($A976,'Hoja de Trabajo para listado'!$DE$153:$DE$1048576,0),MATCH((CUADRO!O$5&amp;$E976),'Hoja de Trabajo para listado'!$DE$151:$DG$151,0)),0)+IFERROR(INDEX('Hoja de Trabajo para listado'!$CD$155:$DC$1048576,MATCH($A976,'Hoja de Trabajo para listado'!$CD$155:$CD$1048576,0),MATCH((CUADRO!O$5&amp;$E976),'Hoja de Trabajo para listado'!$CD$151:$DC$151,0)),0)</f>
        <v>0</v>
      </c>
      <c r="P976" s="314">
        <f ca="1">+IFERROR(INDEX('Hoja de Trabajo para listado'!$A$155:$Z$1048576,MATCH($A976,'Hoja de Trabajo para listado'!$A$155:$A$1048576,0),MATCH((CUADRO!P$5&amp;$E976),'Hoja de Trabajo para listado'!$A$151:$Z$151,0)),0)+IFERROR(INDEX('Hoja de Trabajo para listado'!$AB$155:$BA$1048576,MATCH($A976,'Hoja de Trabajo para listado'!$AB$155:$AB$1048576,0),MATCH((CUADRO!P$5&amp;$E976),'Hoja de Trabajo para listado'!$AB$151:$BA$151,0)),0)+IFERROR(INDEX('Hoja de Trabajo para listado'!$BC$155:$CB$1048576,MATCH($A976,'Hoja de Trabajo para listado'!$BC$155:$BC$1048576,0),MATCH((CUADRO!P$5&amp;$E976),'Hoja de Trabajo para listado'!$BC$151:$CB$151,0)),0)+IFERROR(INDEX('Hoja de Trabajo para listado'!$DE$153:$DG$274,MATCH($A976,'Hoja de Trabajo para listado'!$DE$153:$DE$1048576,0),MATCH((CUADRO!P$5&amp;$E976),'Hoja de Trabajo para listado'!$DE$151:$DG$151,0)),0)+IFERROR(INDEX('Hoja de Trabajo para listado'!$CD$155:$DC$1048576,MATCH($A976,'Hoja de Trabajo para listado'!$CD$155:$CD$1048576,0),MATCH((CUADRO!P$5&amp;$E976),'Hoja de Trabajo para listado'!$CD$151:$DC$151,0)),0)</f>
        <v>0</v>
      </c>
      <c r="Q976" s="314">
        <f ca="1">+IFERROR(INDEX('Hoja de Trabajo para listado'!$A$155:$Z$1048576,MATCH($A976,'Hoja de Trabajo para listado'!$A$155:$A$1048576,0),MATCH((CUADRO!Q$5&amp;$E976),'Hoja de Trabajo para listado'!$A$151:$Z$151,0)),0)+IFERROR(INDEX('Hoja de Trabajo para listado'!$AB$155:$BA$1048576,MATCH($A976,'Hoja de Trabajo para listado'!$AB$155:$AB$1048576,0),MATCH((CUADRO!Q$5&amp;$E976),'Hoja de Trabajo para listado'!$AB$151:$BA$151,0)),0)+IFERROR(INDEX('Hoja de Trabajo para listado'!$BC$155:$CB$1048576,MATCH($A976,'Hoja de Trabajo para listado'!$BC$155:$BC$1048576,0),MATCH((CUADRO!Q$5&amp;$E976),'Hoja de Trabajo para listado'!$BC$151:$CB$151,0)),0)+IFERROR(INDEX('Hoja de Trabajo para listado'!$DE$153:$DG$274,MATCH($A976,'Hoja de Trabajo para listado'!$DE$153:$DE$1048576,0),MATCH((CUADRO!Q$5&amp;$E976),'Hoja de Trabajo para listado'!$DE$151:$DG$151,0)),0)+IFERROR(INDEX('Hoja de Trabajo para listado'!$CD$155:$DC$1048576,MATCH($A976,'Hoja de Trabajo para listado'!$CD$155:$CD$1048576,0),MATCH((CUADRO!Q$5&amp;$E976),'Hoja de Trabajo para listado'!$CD$151:$DC$151,0)),0)</f>
        <v>0</v>
      </c>
      <c r="R976" s="314">
        <f t="shared" ca="1" si="30"/>
        <v>0</v>
      </c>
      <c r="S976" s="314"/>
      <c r="T976" s="314">
        <f ca="1">+T977</f>
        <v>0</v>
      </c>
      <c r="U976" s="313">
        <f t="shared" si="31"/>
        <v>1</v>
      </c>
      <c r="V976" s="319" t="str">
        <f>+VLOOKUP(A976,bd_lista!$A$3:$E$593,5,FALSE)</f>
        <v>Instituciones Descentralizadas</v>
      </c>
      <c r="W976" s="425" t="str">
        <f>+V976</f>
        <v>Instituciones Descentralizadas</v>
      </c>
    </row>
    <row r="977" spans="1:23" customFormat="1" ht="15" hidden="1" customHeight="1">
      <c r="A977" s="323">
        <v>273</v>
      </c>
      <c r="B977" s="428"/>
      <c r="C977" s="339" t="str">
        <f>+VLOOKUP(A977,bd_lista!$A$3:$C$593,3,FALSE)</f>
        <v>Direc. Dptal. de Educación Pando</v>
      </c>
      <c r="D977" s="430"/>
      <c r="E977" s="319" t="s">
        <v>1419</v>
      </c>
      <c r="F977" s="314">
        <f ca="1">+IFERROR(INDEX('Hoja de Trabajo para listado'!$A$155:$Z$1048576,MATCH($A977,'Hoja de Trabajo para listado'!$A$155:$A$1048576,0),MATCH((CUADRO!F$5&amp;$E977),'Hoja de Trabajo para listado'!$A$151:$Z$151,0)),0)+IFERROR(INDEX('Hoja de Trabajo para listado'!$AB$155:$BA$1048576,MATCH($A977,'Hoja de Trabajo para listado'!$AB$155:$AB$1048576,0),MATCH((CUADRO!F$5&amp;$E977),'Hoja de Trabajo para listado'!$AB$151:$BA$151,0)),0)+IFERROR(INDEX('Hoja de Trabajo para listado'!$BC$155:$CB$1048576,MATCH($A977,'Hoja de Trabajo para listado'!$BC$155:$BC$1048576,0),MATCH((CUADRO!F$5&amp;$E977),'Hoja de Trabajo para listado'!$BC$151:$CB$151,0)),0)+IFERROR(INDEX('Hoja de Trabajo para listado'!$DE$153:$DG$274,MATCH($A977,'Hoja de Trabajo para listado'!$DE$153:$DE$1048576,0),MATCH((CUADRO!F$5&amp;$E977),'Hoja de Trabajo para listado'!$DE$151:$DG$151,0)),0)+IFERROR(INDEX('Hoja de Trabajo para listado'!$CD$155:$DC$1048576,MATCH($A977,'Hoja de Trabajo para listado'!$CD$155:$CD$1048576,0),MATCH((CUADRO!F$5&amp;$E977),'Hoja de Trabajo para listado'!$CD$151:$DC$151,0)),0)</f>
        <v>0</v>
      </c>
      <c r="G977" s="314">
        <f ca="1">+IFERROR(INDEX('Hoja de Trabajo para listado'!$A$155:$Z$1048576,MATCH($A977,'Hoja de Trabajo para listado'!$A$155:$A$1048576,0),MATCH((CUADRO!G$5&amp;$E977),'Hoja de Trabajo para listado'!$A$151:$Z$151,0)),0)+IFERROR(INDEX('Hoja de Trabajo para listado'!$AB$155:$BA$1048576,MATCH($A977,'Hoja de Trabajo para listado'!$AB$155:$AB$1048576,0),MATCH((CUADRO!G$5&amp;$E977),'Hoja de Trabajo para listado'!$AB$151:$BA$151,0)),0)+IFERROR(INDEX('Hoja de Trabajo para listado'!$BC$155:$CB$1048576,MATCH($A977,'Hoja de Trabajo para listado'!$BC$155:$BC$1048576,0),MATCH((CUADRO!G$5&amp;$E977),'Hoja de Trabajo para listado'!$BC$151:$CB$151,0)),0)+IFERROR(INDEX('Hoja de Trabajo para listado'!$DE$153:$DG$274,MATCH($A977,'Hoja de Trabajo para listado'!$DE$153:$DE$1048576,0),MATCH((CUADRO!G$5&amp;$E977),'Hoja de Trabajo para listado'!$DE$151:$DG$151,0)),0)+IFERROR(INDEX('Hoja de Trabajo para listado'!$CD$155:$DC$1048576,MATCH($A977,'Hoja de Trabajo para listado'!$CD$155:$CD$1048576,0),MATCH((CUADRO!G$5&amp;$E977),'Hoja de Trabajo para listado'!$CD$151:$DC$151,0)),0)</f>
        <v>0</v>
      </c>
      <c r="H977" s="314">
        <f ca="1">+IFERROR(INDEX('Hoja de Trabajo para listado'!$A$155:$Z$1048576,MATCH($A977,'Hoja de Trabajo para listado'!$A$155:$A$1048576,0),MATCH((CUADRO!H$5&amp;$E977),'Hoja de Trabajo para listado'!$A$151:$Z$151,0)),0)+IFERROR(INDEX('Hoja de Trabajo para listado'!$AB$155:$BA$1048576,MATCH($A977,'Hoja de Trabajo para listado'!$AB$155:$AB$1048576,0),MATCH((CUADRO!H$5&amp;$E977),'Hoja de Trabajo para listado'!$AB$151:$BA$151,0)),0)+IFERROR(INDEX('Hoja de Trabajo para listado'!$BC$155:$CB$1048576,MATCH($A977,'Hoja de Trabajo para listado'!$BC$155:$BC$1048576,0),MATCH((CUADRO!H$5&amp;$E977),'Hoja de Trabajo para listado'!$BC$151:$CB$151,0)),0)+IFERROR(INDEX('Hoja de Trabajo para listado'!$DE$153:$DG$274,MATCH($A977,'Hoja de Trabajo para listado'!$DE$153:$DE$1048576,0),MATCH((CUADRO!H$5&amp;$E977),'Hoja de Trabajo para listado'!$DE$151:$DG$151,0)),0)+IFERROR(INDEX('Hoja de Trabajo para listado'!$CD$155:$DC$1048576,MATCH($A977,'Hoja de Trabajo para listado'!$CD$155:$CD$1048576,0),MATCH((CUADRO!H$5&amp;$E977),'Hoja de Trabajo para listado'!$CD$151:$DC$151,0)),0)</f>
        <v>0</v>
      </c>
      <c r="I977" s="314">
        <f ca="1">+IFERROR(INDEX('Hoja de Trabajo para listado'!$A$155:$Z$1048576,MATCH($A977,'Hoja de Trabajo para listado'!$A$155:$A$1048576,0),MATCH((CUADRO!I$5&amp;$E977),'Hoja de Trabajo para listado'!$A$151:$Z$151,0)),0)+IFERROR(INDEX('Hoja de Trabajo para listado'!$AB$155:$BA$1048576,MATCH($A977,'Hoja de Trabajo para listado'!$AB$155:$AB$1048576,0),MATCH((CUADRO!I$5&amp;$E977),'Hoja de Trabajo para listado'!$AB$151:$BA$151,0)),0)+IFERROR(INDEX('Hoja de Trabajo para listado'!$BC$155:$CB$1048576,MATCH($A977,'Hoja de Trabajo para listado'!$BC$155:$BC$1048576,0),MATCH((CUADRO!I$5&amp;$E977),'Hoja de Trabajo para listado'!$BC$151:$CB$151,0)),0)+IFERROR(INDEX('Hoja de Trabajo para listado'!$DE$153:$DG$274,MATCH($A977,'Hoja de Trabajo para listado'!$DE$153:$DE$1048576,0),MATCH((CUADRO!I$5&amp;$E977),'Hoja de Trabajo para listado'!$DE$151:$DG$151,0)),0)+IFERROR(INDEX('Hoja de Trabajo para listado'!$CD$155:$DC$1048576,MATCH($A977,'Hoja de Trabajo para listado'!$CD$155:$CD$1048576,0),MATCH((CUADRO!I$5&amp;$E977),'Hoja de Trabajo para listado'!$CD$151:$DC$151,0)),0)</f>
        <v>0</v>
      </c>
      <c r="J977" s="314">
        <f ca="1">+IFERROR(INDEX('Hoja de Trabajo para listado'!$A$155:$Z$1048576,MATCH($A977,'Hoja de Trabajo para listado'!$A$155:$A$1048576,0),MATCH((CUADRO!J$5&amp;$E977),'Hoja de Trabajo para listado'!$A$151:$Z$151,0)),0)+IFERROR(INDEX('Hoja de Trabajo para listado'!$AB$155:$BA$1048576,MATCH($A977,'Hoja de Trabajo para listado'!$AB$155:$AB$1048576,0),MATCH((CUADRO!J$5&amp;$E977),'Hoja de Trabajo para listado'!$AB$151:$BA$151,0)),0)+IFERROR(INDEX('Hoja de Trabajo para listado'!$BC$155:$CB$1048576,MATCH($A977,'Hoja de Trabajo para listado'!$BC$155:$BC$1048576,0),MATCH((CUADRO!J$5&amp;$E977),'Hoja de Trabajo para listado'!$BC$151:$CB$151,0)),0)+IFERROR(INDEX('Hoja de Trabajo para listado'!$DE$153:$DG$274,MATCH($A977,'Hoja de Trabajo para listado'!$DE$153:$DE$1048576,0),MATCH((CUADRO!J$5&amp;$E977),'Hoja de Trabajo para listado'!$DE$151:$DG$151,0)),0)+IFERROR(INDEX('Hoja de Trabajo para listado'!$CD$155:$DC$1048576,MATCH($A977,'Hoja de Trabajo para listado'!$CD$155:$CD$1048576,0),MATCH((CUADRO!J$5&amp;$E977),'Hoja de Trabajo para listado'!$CD$151:$DC$151,0)),0)</f>
        <v>0</v>
      </c>
      <c r="K977" s="314">
        <f ca="1">+IFERROR(INDEX('Hoja de Trabajo para listado'!$A$155:$Z$1048576,MATCH($A977,'Hoja de Trabajo para listado'!$A$155:$A$1048576,0),MATCH((CUADRO!K$5&amp;$E977),'Hoja de Trabajo para listado'!$A$151:$Z$151,0)),0)+IFERROR(INDEX('Hoja de Trabajo para listado'!$AB$155:$BA$1048576,MATCH($A977,'Hoja de Trabajo para listado'!$AB$155:$AB$1048576,0),MATCH((CUADRO!K$5&amp;$E977),'Hoja de Trabajo para listado'!$AB$151:$BA$151,0)),0)+IFERROR(INDEX('Hoja de Trabajo para listado'!$BC$155:$CB$1048576,MATCH($A977,'Hoja de Trabajo para listado'!$BC$155:$BC$1048576,0),MATCH((CUADRO!K$5&amp;$E977),'Hoja de Trabajo para listado'!$BC$151:$CB$151,0)),0)+IFERROR(INDEX('Hoja de Trabajo para listado'!$DE$153:$DG$274,MATCH($A977,'Hoja de Trabajo para listado'!$DE$153:$DE$1048576,0),MATCH((CUADRO!K$5&amp;$E977),'Hoja de Trabajo para listado'!$DE$151:$DG$151,0)),0)+IFERROR(INDEX('Hoja de Trabajo para listado'!$CD$155:$DC$1048576,MATCH($A977,'Hoja de Trabajo para listado'!$CD$155:$CD$1048576,0),MATCH((CUADRO!K$5&amp;$E977),'Hoja de Trabajo para listado'!$CD$151:$DC$151,0)),0)</f>
        <v>0</v>
      </c>
      <c r="L977" s="314">
        <f ca="1">+IFERROR(INDEX('Hoja de Trabajo para listado'!$A$155:$Z$1048576,MATCH($A977,'Hoja de Trabajo para listado'!$A$155:$A$1048576,0),MATCH((CUADRO!L$5&amp;$E977),'Hoja de Trabajo para listado'!$A$151:$Z$151,0)),0)+IFERROR(INDEX('Hoja de Trabajo para listado'!$AB$155:$BA$1048576,MATCH($A977,'Hoja de Trabajo para listado'!$AB$155:$AB$1048576,0),MATCH((CUADRO!L$5&amp;$E977),'Hoja de Trabajo para listado'!$AB$151:$BA$151,0)),0)+IFERROR(INDEX('Hoja de Trabajo para listado'!$BC$155:$CB$1048576,MATCH($A977,'Hoja de Trabajo para listado'!$BC$155:$BC$1048576,0),MATCH((CUADRO!L$5&amp;$E977),'Hoja de Trabajo para listado'!$BC$151:$CB$151,0)),0)+IFERROR(INDEX('Hoja de Trabajo para listado'!$DE$153:$DG$274,MATCH($A977,'Hoja de Trabajo para listado'!$DE$153:$DE$1048576,0),MATCH((CUADRO!L$5&amp;$E977),'Hoja de Trabajo para listado'!$DE$151:$DG$151,0)),0)+IFERROR(INDEX('Hoja de Trabajo para listado'!$CD$155:$DC$1048576,MATCH($A977,'Hoja de Trabajo para listado'!$CD$155:$CD$1048576,0),MATCH((CUADRO!L$5&amp;$E977),'Hoja de Trabajo para listado'!$CD$151:$DC$151,0)),0)</f>
        <v>0</v>
      </c>
      <c r="M977" s="314">
        <f ca="1">+IFERROR(INDEX('Hoja de Trabajo para listado'!$A$155:$Z$1048576,MATCH($A977,'Hoja de Trabajo para listado'!$A$155:$A$1048576,0),MATCH((CUADRO!M$5&amp;$E977),'Hoja de Trabajo para listado'!$A$151:$Z$151,0)),0)+IFERROR(INDEX('Hoja de Trabajo para listado'!$AB$155:$BA$1048576,MATCH($A977,'Hoja de Trabajo para listado'!$AB$155:$AB$1048576,0),MATCH((CUADRO!M$5&amp;$E977),'Hoja de Trabajo para listado'!$AB$151:$BA$151,0)),0)+IFERROR(INDEX('Hoja de Trabajo para listado'!$BC$155:$CB$1048576,MATCH($A977,'Hoja de Trabajo para listado'!$BC$155:$BC$1048576,0),MATCH((CUADRO!M$5&amp;$E977),'Hoja de Trabajo para listado'!$BC$151:$CB$151,0)),0)+IFERROR(INDEX('Hoja de Trabajo para listado'!$DE$153:$DG$274,MATCH($A977,'Hoja de Trabajo para listado'!$DE$153:$DE$1048576,0),MATCH((CUADRO!M$5&amp;$E977),'Hoja de Trabajo para listado'!$DE$151:$DG$151,0)),0)+IFERROR(INDEX('Hoja de Trabajo para listado'!$CD$155:$DC$1048576,MATCH($A977,'Hoja de Trabajo para listado'!$CD$155:$CD$1048576,0),MATCH((CUADRO!M$5&amp;$E977),'Hoja de Trabajo para listado'!$CD$151:$DC$151,0)),0)</f>
        <v>0</v>
      </c>
      <c r="N977" s="314">
        <f ca="1">+IFERROR(INDEX('Hoja de Trabajo para listado'!$A$155:$Z$1048576,MATCH($A977,'Hoja de Trabajo para listado'!$A$155:$A$1048576,0),MATCH((CUADRO!N$5&amp;$E977),'Hoja de Trabajo para listado'!$A$151:$Z$151,0)),0)+IFERROR(INDEX('Hoja de Trabajo para listado'!$AB$155:$BA$1048576,MATCH($A977,'Hoja de Trabajo para listado'!$AB$155:$AB$1048576,0),MATCH((CUADRO!N$5&amp;$E977),'Hoja de Trabajo para listado'!$AB$151:$BA$151,0)),0)+IFERROR(INDEX('Hoja de Trabajo para listado'!$BC$155:$CB$1048576,MATCH($A977,'Hoja de Trabajo para listado'!$BC$155:$BC$1048576,0),MATCH((CUADRO!N$5&amp;$E977),'Hoja de Trabajo para listado'!$BC$151:$CB$151,0)),0)+IFERROR(INDEX('Hoja de Trabajo para listado'!$DE$153:$DG$274,MATCH($A977,'Hoja de Trabajo para listado'!$DE$153:$DE$1048576,0),MATCH((CUADRO!N$5&amp;$E977),'Hoja de Trabajo para listado'!$DE$151:$DG$151,0)),0)+IFERROR(INDEX('Hoja de Trabajo para listado'!$CD$155:$DC$1048576,MATCH($A977,'Hoja de Trabajo para listado'!$CD$155:$CD$1048576,0),MATCH((CUADRO!N$5&amp;$E977),'Hoja de Trabajo para listado'!$CD$151:$DC$151,0)),0)</f>
        <v>0</v>
      </c>
      <c r="O977" s="314">
        <f ca="1">+IFERROR(INDEX('Hoja de Trabajo para listado'!$A$155:$Z$1048576,MATCH($A977,'Hoja de Trabajo para listado'!$A$155:$A$1048576,0),MATCH((CUADRO!O$5&amp;$E977),'Hoja de Trabajo para listado'!$A$151:$Z$151,0)),0)+IFERROR(INDEX('Hoja de Trabajo para listado'!$AB$155:$BA$1048576,MATCH($A977,'Hoja de Trabajo para listado'!$AB$155:$AB$1048576,0),MATCH((CUADRO!O$5&amp;$E977),'Hoja de Trabajo para listado'!$AB$151:$BA$151,0)),0)+IFERROR(INDEX('Hoja de Trabajo para listado'!$BC$155:$CB$1048576,MATCH($A977,'Hoja de Trabajo para listado'!$BC$155:$BC$1048576,0),MATCH((CUADRO!O$5&amp;$E977),'Hoja de Trabajo para listado'!$BC$151:$CB$151,0)),0)+IFERROR(INDEX('Hoja de Trabajo para listado'!$DE$153:$DG$274,MATCH($A977,'Hoja de Trabajo para listado'!$DE$153:$DE$1048576,0),MATCH((CUADRO!O$5&amp;$E977),'Hoja de Trabajo para listado'!$DE$151:$DG$151,0)),0)+IFERROR(INDEX('Hoja de Trabajo para listado'!$CD$155:$DC$1048576,MATCH($A977,'Hoja de Trabajo para listado'!$CD$155:$CD$1048576,0),MATCH((CUADRO!O$5&amp;$E977),'Hoja de Trabajo para listado'!$CD$151:$DC$151,0)),0)</f>
        <v>0</v>
      </c>
      <c r="P977" s="314">
        <f ca="1">+IFERROR(INDEX('Hoja de Trabajo para listado'!$A$155:$Z$1048576,MATCH($A977,'Hoja de Trabajo para listado'!$A$155:$A$1048576,0),MATCH((CUADRO!P$5&amp;$E977),'Hoja de Trabajo para listado'!$A$151:$Z$151,0)),0)+IFERROR(INDEX('Hoja de Trabajo para listado'!$AB$155:$BA$1048576,MATCH($A977,'Hoja de Trabajo para listado'!$AB$155:$AB$1048576,0),MATCH((CUADRO!P$5&amp;$E977),'Hoja de Trabajo para listado'!$AB$151:$BA$151,0)),0)+IFERROR(INDEX('Hoja de Trabajo para listado'!$BC$155:$CB$1048576,MATCH($A977,'Hoja de Trabajo para listado'!$BC$155:$BC$1048576,0),MATCH((CUADRO!P$5&amp;$E977),'Hoja de Trabajo para listado'!$BC$151:$CB$151,0)),0)+IFERROR(INDEX('Hoja de Trabajo para listado'!$DE$153:$DG$274,MATCH($A977,'Hoja de Trabajo para listado'!$DE$153:$DE$1048576,0),MATCH((CUADRO!P$5&amp;$E977),'Hoja de Trabajo para listado'!$DE$151:$DG$151,0)),0)+IFERROR(INDEX('Hoja de Trabajo para listado'!$CD$155:$DC$1048576,MATCH($A977,'Hoja de Trabajo para listado'!$CD$155:$CD$1048576,0),MATCH((CUADRO!P$5&amp;$E977),'Hoja de Trabajo para listado'!$CD$151:$DC$151,0)),0)</f>
        <v>0</v>
      </c>
      <c r="Q977" s="314">
        <f ca="1">+IFERROR(INDEX('Hoja de Trabajo para listado'!$A$155:$Z$1048576,MATCH($A977,'Hoja de Trabajo para listado'!$A$155:$A$1048576,0),MATCH((CUADRO!Q$5&amp;$E977),'Hoja de Trabajo para listado'!$A$151:$Z$151,0)),0)+IFERROR(INDEX('Hoja de Trabajo para listado'!$AB$155:$BA$1048576,MATCH($A977,'Hoja de Trabajo para listado'!$AB$155:$AB$1048576,0),MATCH((CUADRO!Q$5&amp;$E977),'Hoja de Trabajo para listado'!$AB$151:$BA$151,0)),0)+IFERROR(INDEX('Hoja de Trabajo para listado'!$BC$155:$CB$1048576,MATCH($A977,'Hoja de Trabajo para listado'!$BC$155:$BC$1048576,0),MATCH((CUADRO!Q$5&amp;$E977),'Hoja de Trabajo para listado'!$BC$151:$CB$151,0)),0)+IFERROR(INDEX('Hoja de Trabajo para listado'!$DE$153:$DG$274,MATCH($A977,'Hoja de Trabajo para listado'!$DE$153:$DE$1048576,0),MATCH((CUADRO!Q$5&amp;$E977),'Hoja de Trabajo para listado'!$DE$151:$DG$151,0)),0)+IFERROR(INDEX('Hoja de Trabajo para listado'!$CD$155:$DC$1048576,MATCH($A977,'Hoja de Trabajo para listado'!$CD$155:$CD$1048576,0),MATCH((CUADRO!Q$5&amp;$E977),'Hoja de Trabajo para listado'!$CD$151:$DC$151,0)),0)</f>
        <v>0</v>
      </c>
      <c r="R977" s="314">
        <f t="shared" ca="1" si="30"/>
        <v>0</v>
      </c>
      <c r="S977" s="314">
        <f ca="1">+R976+R977</f>
        <v>0</v>
      </c>
      <c r="T977" s="314">
        <f ca="1">+S977</f>
        <v>0</v>
      </c>
      <c r="U977" s="348">
        <f t="shared" si="31"/>
        <v>2</v>
      </c>
      <c r="V977" s="319" t="str">
        <f>+VLOOKUP(A977,bd_lista!$A$3:$E$593,5,FALSE)</f>
        <v>Instituciones Descentralizadas</v>
      </c>
      <c r="W977" s="426"/>
    </row>
    <row r="978" spans="1:23" customFormat="1" ht="15" hidden="1" customHeight="1">
      <c r="A978" s="323">
        <v>302</v>
      </c>
      <c r="B978" s="427">
        <f>+A978</f>
        <v>302</v>
      </c>
      <c r="C978" s="318" t="str">
        <f>+VLOOKUP(A978,bd_lista!$A$3:$C$593,3,FALSE)</f>
        <v>Servicio Departamental de Riego - Potosí</v>
      </c>
      <c r="D978" s="429" t="str">
        <f>+C978</f>
        <v>Servicio Departamental de Riego - Potosí</v>
      </c>
      <c r="E978" s="339" t="s">
        <v>1418</v>
      </c>
      <c r="F978" s="314">
        <f ca="1">+IFERROR(INDEX('Hoja de Trabajo para listado'!$A$155:$Z$1048576,MATCH($A978,'Hoja de Trabajo para listado'!$A$155:$A$1048576,0),MATCH((CUADRO!F$5&amp;$E978),'Hoja de Trabajo para listado'!$A$151:$Z$151,0)),0)+IFERROR(INDEX('Hoja de Trabajo para listado'!$AB$155:$BA$1048576,MATCH($A978,'Hoja de Trabajo para listado'!$AB$155:$AB$1048576,0),MATCH((CUADRO!F$5&amp;$E978),'Hoja de Trabajo para listado'!$AB$151:$BA$151,0)),0)+IFERROR(INDEX('Hoja de Trabajo para listado'!$BC$155:$CB$1048576,MATCH($A978,'Hoja de Trabajo para listado'!$BC$155:$BC$1048576,0),MATCH((CUADRO!F$5&amp;$E978),'Hoja de Trabajo para listado'!$BC$151:$CB$151,0)),0)+IFERROR(INDEX('Hoja de Trabajo para listado'!$DE$153:$DG$274,MATCH($A978,'Hoja de Trabajo para listado'!$DE$153:$DE$1048576,0),MATCH((CUADRO!F$5&amp;$E978),'Hoja de Trabajo para listado'!$DE$151:$DG$151,0)),0)+IFERROR(INDEX('Hoja de Trabajo para listado'!$CD$155:$DC$1048576,MATCH($A978,'Hoja de Trabajo para listado'!$CD$155:$CD$1048576,0),MATCH((CUADRO!F$5&amp;$E978),'Hoja de Trabajo para listado'!$CD$151:$DC$151,0)),0)</f>
        <v>0</v>
      </c>
      <c r="G978" s="314">
        <f ca="1">+IFERROR(INDEX('Hoja de Trabajo para listado'!$A$155:$Z$1048576,MATCH($A978,'Hoja de Trabajo para listado'!$A$155:$A$1048576,0),MATCH((CUADRO!G$5&amp;$E978),'Hoja de Trabajo para listado'!$A$151:$Z$151,0)),0)+IFERROR(INDEX('Hoja de Trabajo para listado'!$AB$155:$BA$1048576,MATCH($A978,'Hoja de Trabajo para listado'!$AB$155:$AB$1048576,0),MATCH((CUADRO!G$5&amp;$E978),'Hoja de Trabajo para listado'!$AB$151:$BA$151,0)),0)+IFERROR(INDEX('Hoja de Trabajo para listado'!$BC$155:$CB$1048576,MATCH($A978,'Hoja de Trabajo para listado'!$BC$155:$BC$1048576,0),MATCH((CUADRO!G$5&amp;$E978),'Hoja de Trabajo para listado'!$BC$151:$CB$151,0)),0)+IFERROR(INDEX('Hoja de Trabajo para listado'!$DE$153:$DG$274,MATCH($A978,'Hoja de Trabajo para listado'!$DE$153:$DE$1048576,0),MATCH((CUADRO!G$5&amp;$E978),'Hoja de Trabajo para listado'!$DE$151:$DG$151,0)),0)+IFERROR(INDEX('Hoja de Trabajo para listado'!$CD$155:$DC$1048576,MATCH($A978,'Hoja de Trabajo para listado'!$CD$155:$CD$1048576,0),MATCH((CUADRO!G$5&amp;$E978),'Hoja de Trabajo para listado'!$CD$151:$DC$151,0)),0)</f>
        <v>0</v>
      </c>
      <c r="H978" s="314">
        <f ca="1">+IFERROR(INDEX('Hoja de Trabajo para listado'!$A$155:$Z$1048576,MATCH($A978,'Hoja de Trabajo para listado'!$A$155:$A$1048576,0),MATCH((CUADRO!H$5&amp;$E978),'Hoja de Trabajo para listado'!$A$151:$Z$151,0)),0)+IFERROR(INDEX('Hoja de Trabajo para listado'!$AB$155:$BA$1048576,MATCH($A978,'Hoja de Trabajo para listado'!$AB$155:$AB$1048576,0),MATCH((CUADRO!H$5&amp;$E978),'Hoja de Trabajo para listado'!$AB$151:$BA$151,0)),0)+IFERROR(INDEX('Hoja de Trabajo para listado'!$BC$155:$CB$1048576,MATCH($A978,'Hoja de Trabajo para listado'!$BC$155:$BC$1048576,0),MATCH((CUADRO!H$5&amp;$E978),'Hoja de Trabajo para listado'!$BC$151:$CB$151,0)),0)+IFERROR(INDEX('Hoja de Trabajo para listado'!$DE$153:$DG$274,MATCH($A978,'Hoja de Trabajo para listado'!$DE$153:$DE$1048576,0),MATCH((CUADRO!H$5&amp;$E978),'Hoja de Trabajo para listado'!$DE$151:$DG$151,0)),0)+IFERROR(INDEX('Hoja de Trabajo para listado'!$CD$155:$DC$1048576,MATCH($A978,'Hoja de Trabajo para listado'!$CD$155:$CD$1048576,0),MATCH((CUADRO!H$5&amp;$E978),'Hoja de Trabajo para listado'!$CD$151:$DC$151,0)),0)</f>
        <v>0</v>
      </c>
      <c r="I978" s="314">
        <f ca="1">+IFERROR(INDEX('Hoja de Trabajo para listado'!$A$155:$Z$1048576,MATCH($A978,'Hoja de Trabajo para listado'!$A$155:$A$1048576,0),MATCH((CUADRO!I$5&amp;$E978),'Hoja de Trabajo para listado'!$A$151:$Z$151,0)),0)+IFERROR(INDEX('Hoja de Trabajo para listado'!$AB$155:$BA$1048576,MATCH($A978,'Hoja de Trabajo para listado'!$AB$155:$AB$1048576,0),MATCH((CUADRO!I$5&amp;$E978),'Hoja de Trabajo para listado'!$AB$151:$BA$151,0)),0)+IFERROR(INDEX('Hoja de Trabajo para listado'!$BC$155:$CB$1048576,MATCH($A978,'Hoja de Trabajo para listado'!$BC$155:$BC$1048576,0),MATCH((CUADRO!I$5&amp;$E978),'Hoja de Trabajo para listado'!$BC$151:$CB$151,0)),0)+IFERROR(INDEX('Hoja de Trabajo para listado'!$DE$153:$DG$274,MATCH($A978,'Hoja de Trabajo para listado'!$DE$153:$DE$1048576,0),MATCH((CUADRO!I$5&amp;$E978),'Hoja de Trabajo para listado'!$DE$151:$DG$151,0)),0)+IFERROR(INDEX('Hoja de Trabajo para listado'!$CD$155:$DC$1048576,MATCH($A978,'Hoja de Trabajo para listado'!$CD$155:$CD$1048576,0),MATCH((CUADRO!I$5&amp;$E978),'Hoja de Trabajo para listado'!$CD$151:$DC$151,0)),0)</f>
        <v>0</v>
      </c>
      <c r="J978" s="314">
        <f ca="1">+IFERROR(INDEX('Hoja de Trabajo para listado'!$A$155:$Z$1048576,MATCH($A978,'Hoja de Trabajo para listado'!$A$155:$A$1048576,0),MATCH((CUADRO!J$5&amp;$E978),'Hoja de Trabajo para listado'!$A$151:$Z$151,0)),0)+IFERROR(INDEX('Hoja de Trabajo para listado'!$AB$155:$BA$1048576,MATCH($A978,'Hoja de Trabajo para listado'!$AB$155:$AB$1048576,0),MATCH((CUADRO!J$5&amp;$E978),'Hoja de Trabajo para listado'!$AB$151:$BA$151,0)),0)+IFERROR(INDEX('Hoja de Trabajo para listado'!$BC$155:$CB$1048576,MATCH($A978,'Hoja de Trabajo para listado'!$BC$155:$BC$1048576,0),MATCH((CUADRO!J$5&amp;$E978),'Hoja de Trabajo para listado'!$BC$151:$CB$151,0)),0)+IFERROR(INDEX('Hoja de Trabajo para listado'!$DE$153:$DG$274,MATCH($A978,'Hoja de Trabajo para listado'!$DE$153:$DE$1048576,0),MATCH((CUADRO!J$5&amp;$E978),'Hoja de Trabajo para listado'!$DE$151:$DG$151,0)),0)+IFERROR(INDEX('Hoja de Trabajo para listado'!$CD$155:$DC$1048576,MATCH($A978,'Hoja de Trabajo para listado'!$CD$155:$CD$1048576,0),MATCH((CUADRO!J$5&amp;$E978),'Hoja de Trabajo para listado'!$CD$151:$DC$151,0)),0)</f>
        <v>0</v>
      </c>
      <c r="K978" s="314">
        <f ca="1">+IFERROR(INDEX('Hoja de Trabajo para listado'!$A$155:$Z$1048576,MATCH($A978,'Hoja de Trabajo para listado'!$A$155:$A$1048576,0),MATCH((CUADRO!K$5&amp;$E978),'Hoja de Trabajo para listado'!$A$151:$Z$151,0)),0)+IFERROR(INDEX('Hoja de Trabajo para listado'!$AB$155:$BA$1048576,MATCH($A978,'Hoja de Trabajo para listado'!$AB$155:$AB$1048576,0),MATCH((CUADRO!K$5&amp;$E978),'Hoja de Trabajo para listado'!$AB$151:$BA$151,0)),0)+IFERROR(INDEX('Hoja de Trabajo para listado'!$BC$155:$CB$1048576,MATCH($A978,'Hoja de Trabajo para listado'!$BC$155:$BC$1048576,0),MATCH((CUADRO!K$5&amp;$E978),'Hoja de Trabajo para listado'!$BC$151:$CB$151,0)),0)+IFERROR(INDEX('Hoja de Trabajo para listado'!$DE$153:$DG$274,MATCH($A978,'Hoja de Trabajo para listado'!$DE$153:$DE$1048576,0),MATCH((CUADRO!K$5&amp;$E978),'Hoja de Trabajo para listado'!$DE$151:$DG$151,0)),0)+IFERROR(INDEX('Hoja de Trabajo para listado'!$CD$155:$DC$1048576,MATCH($A978,'Hoja de Trabajo para listado'!$CD$155:$CD$1048576,0),MATCH((CUADRO!K$5&amp;$E978),'Hoja de Trabajo para listado'!$CD$151:$DC$151,0)),0)</f>
        <v>0</v>
      </c>
      <c r="L978" s="314">
        <f ca="1">+IFERROR(INDEX('Hoja de Trabajo para listado'!$A$155:$Z$1048576,MATCH($A978,'Hoja de Trabajo para listado'!$A$155:$A$1048576,0),MATCH((CUADRO!L$5&amp;$E978),'Hoja de Trabajo para listado'!$A$151:$Z$151,0)),0)+IFERROR(INDEX('Hoja de Trabajo para listado'!$AB$155:$BA$1048576,MATCH($A978,'Hoja de Trabajo para listado'!$AB$155:$AB$1048576,0),MATCH((CUADRO!L$5&amp;$E978),'Hoja de Trabajo para listado'!$AB$151:$BA$151,0)),0)+IFERROR(INDEX('Hoja de Trabajo para listado'!$BC$155:$CB$1048576,MATCH($A978,'Hoja de Trabajo para listado'!$BC$155:$BC$1048576,0),MATCH((CUADRO!L$5&amp;$E978),'Hoja de Trabajo para listado'!$BC$151:$CB$151,0)),0)+IFERROR(INDEX('Hoja de Trabajo para listado'!$DE$153:$DG$274,MATCH($A978,'Hoja de Trabajo para listado'!$DE$153:$DE$1048576,0),MATCH((CUADRO!L$5&amp;$E978),'Hoja de Trabajo para listado'!$DE$151:$DG$151,0)),0)+IFERROR(INDEX('Hoja de Trabajo para listado'!$CD$155:$DC$1048576,MATCH($A978,'Hoja de Trabajo para listado'!$CD$155:$CD$1048576,0),MATCH((CUADRO!L$5&amp;$E978),'Hoja de Trabajo para listado'!$CD$151:$DC$151,0)),0)</f>
        <v>0</v>
      </c>
      <c r="M978" s="314">
        <f ca="1">+IFERROR(INDEX('Hoja de Trabajo para listado'!$A$155:$Z$1048576,MATCH($A978,'Hoja de Trabajo para listado'!$A$155:$A$1048576,0),MATCH((CUADRO!M$5&amp;$E978),'Hoja de Trabajo para listado'!$A$151:$Z$151,0)),0)+IFERROR(INDEX('Hoja de Trabajo para listado'!$AB$155:$BA$1048576,MATCH($A978,'Hoja de Trabajo para listado'!$AB$155:$AB$1048576,0),MATCH((CUADRO!M$5&amp;$E978),'Hoja de Trabajo para listado'!$AB$151:$BA$151,0)),0)+IFERROR(INDEX('Hoja de Trabajo para listado'!$BC$155:$CB$1048576,MATCH($A978,'Hoja de Trabajo para listado'!$BC$155:$BC$1048576,0),MATCH((CUADRO!M$5&amp;$E978),'Hoja de Trabajo para listado'!$BC$151:$CB$151,0)),0)+IFERROR(INDEX('Hoja de Trabajo para listado'!$DE$153:$DG$274,MATCH($A978,'Hoja de Trabajo para listado'!$DE$153:$DE$1048576,0),MATCH((CUADRO!M$5&amp;$E978),'Hoja de Trabajo para listado'!$DE$151:$DG$151,0)),0)+IFERROR(INDEX('Hoja de Trabajo para listado'!$CD$155:$DC$1048576,MATCH($A978,'Hoja de Trabajo para listado'!$CD$155:$CD$1048576,0),MATCH((CUADRO!M$5&amp;$E978),'Hoja de Trabajo para listado'!$CD$151:$DC$151,0)),0)</f>
        <v>0</v>
      </c>
      <c r="N978" s="314">
        <f ca="1">+IFERROR(INDEX('Hoja de Trabajo para listado'!$A$155:$Z$1048576,MATCH($A978,'Hoja de Trabajo para listado'!$A$155:$A$1048576,0),MATCH((CUADRO!N$5&amp;$E978),'Hoja de Trabajo para listado'!$A$151:$Z$151,0)),0)+IFERROR(INDEX('Hoja de Trabajo para listado'!$AB$155:$BA$1048576,MATCH($A978,'Hoja de Trabajo para listado'!$AB$155:$AB$1048576,0),MATCH((CUADRO!N$5&amp;$E978),'Hoja de Trabajo para listado'!$AB$151:$BA$151,0)),0)+IFERROR(INDEX('Hoja de Trabajo para listado'!$BC$155:$CB$1048576,MATCH($A978,'Hoja de Trabajo para listado'!$BC$155:$BC$1048576,0),MATCH((CUADRO!N$5&amp;$E978),'Hoja de Trabajo para listado'!$BC$151:$CB$151,0)),0)+IFERROR(INDEX('Hoja de Trabajo para listado'!$DE$153:$DG$274,MATCH($A978,'Hoja de Trabajo para listado'!$DE$153:$DE$1048576,0),MATCH((CUADRO!N$5&amp;$E978),'Hoja de Trabajo para listado'!$DE$151:$DG$151,0)),0)+IFERROR(INDEX('Hoja de Trabajo para listado'!$CD$155:$DC$1048576,MATCH($A978,'Hoja de Trabajo para listado'!$CD$155:$CD$1048576,0),MATCH((CUADRO!N$5&amp;$E978),'Hoja de Trabajo para listado'!$CD$151:$DC$151,0)),0)</f>
        <v>0</v>
      </c>
      <c r="O978" s="314">
        <f ca="1">+IFERROR(INDEX('Hoja de Trabajo para listado'!$A$155:$Z$1048576,MATCH($A978,'Hoja de Trabajo para listado'!$A$155:$A$1048576,0),MATCH((CUADRO!O$5&amp;$E978),'Hoja de Trabajo para listado'!$A$151:$Z$151,0)),0)+IFERROR(INDEX('Hoja de Trabajo para listado'!$AB$155:$BA$1048576,MATCH($A978,'Hoja de Trabajo para listado'!$AB$155:$AB$1048576,0),MATCH((CUADRO!O$5&amp;$E978),'Hoja de Trabajo para listado'!$AB$151:$BA$151,0)),0)+IFERROR(INDEX('Hoja de Trabajo para listado'!$BC$155:$CB$1048576,MATCH($A978,'Hoja de Trabajo para listado'!$BC$155:$BC$1048576,0),MATCH((CUADRO!O$5&amp;$E978),'Hoja de Trabajo para listado'!$BC$151:$CB$151,0)),0)+IFERROR(INDEX('Hoja de Trabajo para listado'!$DE$153:$DG$274,MATCH($A978,'Hoja de Trabajo para listado'!$DE$153:$DE$1048576,0),MATCH((CUADRO!O$5&amp;$E978),'Hoja de Trabajo para listado'!$DE$151:$DG$151,0)),0)+IFERROR(INDEX('Hoja de Trabajo para listado'!$CD$155:$DC$1048576,MATCH($A978,'Hoja de Trabajo para listado'!$CD$155:$CD$1048576,0),MATCH((CUADRO!O$5&amp;$E978),'Hoja de Trabajo para listado'!$CD$151:$DC$151,0)),0)</f>
        <v>0</v>
      </c>
      <c r="P978" s="314">
        <f ca="1">+IFERROR(INDEX('Hoja de Trabajo para listado'!$A$155:$Z$1048576,MATCH($A978,'Hoja de Trabajo para listado'!$A$155:$A$1048576,0),MATCH((CUADRO!P$5&amp;$E978),'Hoja de Trabajo para listado'!$A$151:$Z$151,0)),0)+IFERROR(INDEX('Hoja de Trabajo para listado'!$AB$155:$BA$1048576,MATCH($A978,'Hoja de Trabajo para listado'!$AB$155:$AB$1048576,0),MATCH((CUADRO!P$5&amp;$E978),'Hoja de Trabajo para listado'!$AB$151:$BA$151,0)),0)+IFERROR(INDEX('Hoja de Trabajo para listado'!$BC$155:$CB$1048576,MATCH($A978,'Hoja de Trabajo para listado'!$BC$155:$BC$1048576,0),MATCH((CUADRO!P$5&amp;$E978),'Hoja de Trabajo para listado'!$BC$151:$CB$151,0)),0)+IFERROR(INDEX('Hoja de Trabajo para listado'!$DE$153:$DG$274,MATCH($A978,'Hoja de Trabajo para listado'!$DE$153:$DE$1048576,0),MATCH((CUADRO!P$5&amp;$E978),'Hoja de Trabajo para listado'!$DE$151:$DG$151,0)),0)+IFERROR(INDEX('Hoja de Trabajo para listado'!$CD$155:$DC$1048576,MATCH($A978,'Hoja de Trabajo para listado'!$CD$155:$CD$1048576,0),MATCH((CUADRO!P$5&amp;$E978),'Hoja de Trabajo para listado'!$CD$151:$DC$151,0)),0)</f>
        <v>0</v>
      </c>
      <c r="Q978" s="314">
        <f ca="1">+IFERROR(INDEX('Hoja de Trabajo para listado'!$A$155:$Z$1048576,MATCH($A978,'Hoja de Trabajo para listado'!$A$155:$A$1048576,0),MATCH((CUADRO!Q$5&amp;$E978),'Hoja de Trabajo para listado'!$A$151:$Z$151,0)),0)+IFERROR(INDEX('Hoja de Trabajo para listado'!$AB$155:$BA$1048576,MATCH($A978,'Hoja de Trabajo para listado'!$AB$155:$AB$1048576,0),MATCH((CUADRO!Q$5&amp;$E978),'Hoja de Trabajo para listado'!$AB$151:$BA$151,0)),0)+IFERROR(INDEX('Hoja de Trabajo para listado'!$BC$155:$CB$1048576,MATCH($A978,'Hoja de Trabajo para listado'!$BC$155:$BC$1048576,0),MATCH((CUADRO!Q$5&amp;$E978),'Hoja de Trabajo para listado'!$BC$151:$CB$151,0)),0)+IFERROR(INDEX('Hoja de Trabajo para listado'!$DE$153:$DG$274,MATCH($A978,'Hoja de Trabajo para listado'!$DE$153:$DE$1048576,0),MATCH((CUADRO!Q$5&amp;$E978),'Hoja de Trabajo para listado'!$DE$151:$DG$151,0)),0)+IFERROR(INDEX('Hoja de Trabajo para listado'!$CD$155:$DC$1048576,MATCH($A978,'Hoja de Trabajo para listado'!$CD$155:$CD$1048576,0),MATCH((CUADRO!Q$5&amp;$E978),'Hoja de Trabajo para listado'!$CD$151:$DC$151,0)),0)</f>
        <v>0</v>
      </c>
      <c r="R978" s="314">
        <f t="shared" ca="1" si="30"/>
        <v>0</v>
      </c>
      <c r="S978" s="314"/>
      <c r="T978" s="314">
        <f ca="1">+T979</f>
        <v>0</v>
      </c>
      <c r="U978" s="313">
        <f t="shared" si="31"/>
        <v>1</v>
      </c>
      <c r="V978" s="319" t="str">
        <f>+VLOOKUP(A978,bd_lista!$A$3:$E$593,5,FALSE)</f>
        <v>Instituciones Descentralizadas</v>
      </c>
      <c r="W978" s="425" t="str">
        <f>+V978</f>
        <v>Instituciones Descentralizadas</v>
      </c>
    </row>
    <row r="979" spans="1:23" customFormat="1" ht="15" hidden="1" customHeight="1">
      <c r="A979" s="323">
        <v>302</v>
      </c>
      <c r="B979" s="428"/>
      <c r="C979" s="339" t="str">
        <f>+VLOOKUP(A979,bd_lista!$A$3:$C$593,3,FALSE)</f>
        <v>Servicio Departamental de Riego - Potosí</v>
      </c>
      <c r="D979" s="430"/>
      <c r="E979" s="319" t="s">
        <v>1419</v>
      </c>
      <c r="F979" s="314">
        <f ca="1">+IFERROR(INDEX('Hoja de Trabajo para listado'!$A$155:$Z$1048576,MATCH($A979,'Hoja de Trabajo para listado'!$A$155:$A$1048576,0),MATCH((CUADRO!F$5&amp;$E979),'Hoja de Trabajo para listado'!$A$151:$Z$151,0)),0)+IFERROR(INDEX('Hoja de Trabajo para listado'!$AB$155:$BA$1048576,MATCH($A979,'Hoja de Trabajo para listado'!$AB$155:$AB$1048576,0),MATCH((CUADRO!F$5&amp;$E979),'Hoja de Trabajo para listado'!$AB$151:$BA$151,0)),0)+IFERROR(INDEX('Hoja de Trabajo para listado'!$BC$155:$CB$1048576,MATCH($A979,'Hoja de Trabajo para listado'!$BC$155:$BC$1048576,0),MATCH((CUADRO!F$5&amp;$E979),'Hoja de Trabajo para listado'!$BC$151:$CB$151,0)),0)+IFERROR(INDEX('Hoja de Trabajo para listado'!$DE$153:$DG$274,MATCH($A979,'Hoja de Trabajo para listado'!$DE$153:$DE$1048576,0),MATCH((CUADRO!F$5&amp;$E979),'Hoja de Trabajo para listado'!$DE$151:$DG$151,0)),0)+IFERROR(INDEX('Hoja de Trabajo para listado'!$CD$155:$DC$1048576,MATCH($A979,'Hoja de Trabajo para listado'!$CD$155:$CD$1048576,0),MATCH((CUADRO!F$5&amp;$E979),'Hoja de Trabajo para listado'!$CD$151:$DC$151,0)),0)</f>
        <v>0</v>
      </c>
      <c r="G979" s="314">
        <f ca="1">+IFERROR(INDEX('Hoja de Trabajo para listado'!$A$155:$Z$1048576,MATCH($A979,'Hoja de Trabajo para listado'!$A$155:$A$1048576,0),MATCH((CUADRO!G$5&amp;$E979),'Hoja de Trabajo para listado'!$A$151:$Z$151,0)),0)+IFERROR(INDEX('Hoja de Trabajo para listado'!$AB$155:$BA$1048576,MATCH($A979,'Hoja de Trabajo para listado'!$AB$155:$AB$1048576,0),MATCH((CUADRO!G$5&amp;$E979),'Hoja de Trabajo para listado'!$AB$151:$BA$151,0)),0)+IFERROR(INDEX('Hoja de Trabajo para listado'!$BC$155:$CB$1048576,MATCH($A979,'Hoja de Trabajo para listado'!$BC$155:$BC$1048576,0),MATCH((CUADRO!G$5&amp;$E979),'Hoja de Trabajo para listado'!$BC$151:$CB$151,0)),0)+IFERROR(INDEX('Hoja de Trabajo para listado'!$DE$153:$DG$274,MATCH($A979,'Hoja de Trabajo para listado'!$DE$153:$DE$1048576,0),MATCH((CUADRO!G$5&amp;$E979),'Hoja de Trabajo para listado'!$DE$151:$DG$151,0)),0)+IFERROR(INDEX('Hoja de Trabajo para listado'!$CD$155:$DC$1048576,MATCH($A979,'Hoja de Trabajo para listado'!$CD$155:$CD$1048576,0),MATCH((CUADRO!G$5&amp;$E979),'Hoja de Trabajo para listado'!$CD$151:$DC$151,0)),0)</f>
        <v>0</v>
      </c>
      <c r="H979" s="314">
        <f ca="1">+IFERROR(INDEX('Hoja de Trabajo para listado'!$A$155:$Z$1048576,MATCH($A979,'Hoja de Trabajo para listado'!$A$155:$A$1048576,0),MATCH((CUADRO!H$5&amp;$E979),'Hoja de Trabajo para listado'!$A$151:$Z$151,0)),0)+IFERROR(INDEX('Hoja de Trabajo para listado'!$AB$155:$BA$1048576,MATCH($A979,'Hoja de Trabajo para listado'!$AB$155:$AB$1048576,0),MATCH((CUADRO!H$5&amp;$E979),'Hoja de Trabajo para listado'!$AB$151:$BA$151,0)),0)+IFERROR(INDEX('Hoja de Trabajo para listado'!$BC$155:$CB$1048576,MATCH($A979,'Hoja de Trabajo para listado'!$BC$155:$BC$1048576,0),MATCH((CUADRO!H$5&amp;$E979),'Hoja de Trabajo para listado'!$BC$151:$CB$151,0)),0)+IFERROR(INDEX('Hoja de Trabajo para listado'!$DE$153:$DG$274,MATCH($A979,'Hoja de Trabajo para listado'!$DE$153:$DE$1048576,0),MATCH((CUADRO!H$5&amp;$E979),'Hoja de Trabajo para listado'!$DE$151:$DG$151,0)),0)+IFERROR(INDEX('Hoja de Trabajo para listado'!$CD$155:$DC$1048576,MATCH($A979,'Hoja de Trabajo para listado'!$CD$155:$CD$1048576,0),MATCH((CUADRO!H$5&amp;$E979),'Hoja de Trabajo para listado'!$CD$151:$DC$151,0)),0)</f>
        <v>0</v>
      </c>
      <c r="I979" s="314">
        <f ca="1">+IFERROR(INDEX('Hoja de Trabajo para listado'!$A$155:$Z$1048576,MATCH($A979,'Hoja de Trabajo para listado'!$A$155:$A$1048576,0),MATCH((CUADRO!I$5&amp;$E979),'Hoja de Trabajo para listado'!$A$151:$Z$151,0)),0)+IFERROR(INDEX('Hoja de Trabajo para listado'!$AB$155:$BA$1048576,MATCH($A979,'Hoja de Trabajo para listado'!$AB$155:$AB$1048576,0),MATCH((CUADRO!I$5&amp;$E979),'Hoja de Trabajo para listado'!$AB$151:$BA$151,0)),0)+IFERROR(INDEX('Hoja de Trabajo para listado'!$BC$155:$CB$1048576,MATCH($A979,'Hoja de Trabajo para listado'!$BC$155:$BC$1048576,0),MATCH((CUADRO!I$5&amp;$E979),'Hoja de Trabajo para listado'!$BC$151:$CB$151,0)),0)+IFERROR(INDEX('Hoja de Trabajo para listado'!$DE$153:$DG$274,MATCH($A979,'Hoja de Trabajo para listado'!$DE$153:$DE$1048576,0),MATCH((CUADRO!I$5&amp;$E979),'Hoja de Trabajo para listado'!$DE$151:$DG$151,0)),0)+IFERROR(INDEX('Hoja de Trabajo para listado'!$CD$155:$DC$1048576,MATCH($A979,'Hoja de Trabajo para listado'!$CD$155:$CD$1048576,0),MATCH((CUADRO!I$5&amp;$E979),'Hoja de Trabajo para listado'!$CD$151:$DC$151,0)),0)</f>
        <v>0</v>
      </c>
      <c r="J979" s="314">
        <f ca="1">+IFERROR(INDEX('Hoja de Trabajo para listado'!$A$155:$Z$1048576,MATCH($A979,'Hoja de Trabajo para listado'!$A$155:$A$1048576,0),MATCH((CUADRO!J$5&amp;$E979),'Hoja de Trabajo para listado'!$A$151:$Z$151,0)),0)+IFERROR(INDEX('Hoja de Trabajo para listado'!$AB$155:$BA$1048576,MATCH($A979,'Hoja de Trabajo para listado'!$AB$155:$AB$1048576,0),MATCH((CUADRO!J$5&amp;$E979),'Hoja de Trabajo para listado'!$AB$151:$BA$151,0)),0)+IFERROR(INDEX('Hoja de Trabajo para listado'!$BC$155:$CB$1048576,MATCH($A979,'Hoja de Trabajo para listado'!$BC$155:$BC$1048576,0),MATCH((CUADRO!J$5&amp;$E979),'Hoja de Trabajo para listado'!$BC$151:$CB$151,0)),0)+IFERROR(INDEX('Hoja de Trabajo para listado'!$DE$153:$DG$274,MATCH($A979,'Hoja de Trabajo para listado'!$DE$153:$DE$1048576,0),MATCH((CUADRO!J$5&amp;$E979),'Hoja de Trabajo para listado'!$DE$151:$DG$151,0)),0)+IFERROR(INDEX('Hoja de Trabajo para listado'!$CD$155:$DC$1048576,MATCH($A979,'Hoja de Trabajo para listado'!$CD$155:$CD$1048576,0),MATCH((CUADRO!J$5&amp;$E979),'Hoja de Trabajo para listado'!$CD$151:$DC$151,0)),0)</f>
        <v>0</v>
      </c>
      <c r="K979" s="314">
        <f ca="1">+IFERROR(INDEX('Hoja de Trabajo para listado'!$A$155:$Z$1048576,MATCH($A979,'Hoja de Trabajo para listado'!$A$155:$A$1048576,0),MATCH((CUADRO!K$5&amp;$E979),'Hoja de Trabajo para listado'!$A$151:$Z$151,0)),0)+IFERROR(INDEX('Hoja de Trabajo para listado'!$AB$155:$BA$1048576,MATCH($A979,'Hoja de Trabajo para listado'!$AB$155:$AB$1048576,0),MATCH((CUADRO!K$5&amp;$E979),'Hoja de Trabajo para listado'!$AB$151:$BA$151,0)),0)+IFERROR(INDEX('Hoja de Trabajo para listado'!$BC$155:$CB$1048576,MATCH($A979,'Hoja de Trabajo para listado'!$BC$155:$BC$1048576,0),MATCH((CUADRO!K$5&amp;$E979),'Hoja de Trabajo para listado'!$BC$151:$CB$151,0)),0)+IFERROR(INDEX('Hoja de Trabajo para listado'!$DE$153:$DG$274,MATCH($A979,'Hoja de Trabajo para listado'!$DE$153:$DE$1048576,0),MATCH((CUADRO!K$5&amp;$E979),'Hoja de Trabajo para listado'!$DE$151:$DG$151,0)),0)+IFERROR(INDEX('Hoja de Trabajo para listado'!$CD$155:$DC$1048576,MATCH($A979,'Hoja de Trabajo para listado'!$CD$155:$CD$1048576,0),MATCH((CUADRO!K$5&amp;$E979),'Hoja de Trabajo para listado'!$CD$151:$DC$151,0)),0)</f>
        <v>0</v>
      </c>
      <c r="L979" s="314">
        <f ca="1">+IFERROR(INDEX('Hoja de Trabajo para listado'!$A$155:$Z$1048576,MATCH($A979,'Hoja de Trabajo para listado'!$A$155:$A$1048576,0),MATCH((CUADRO!L$5&amp;$E979),'Hoja de Trabajo para listado'!$A$151:$Z$151,0)),0)+IFERROR(INDEX('Hoja de Trabajo para listado'!$AB$155:$BA$1048576,MATCH($A979,'Hoja de Trabajo para listado'!$AB$155:$AB$1048576,0),MATCH((CUADRO!L$5&amp;$E979),'Hoja de Trabajo para listado'!$AB$151:$BA$151,0)),0)+IFERROR(INDEX('Hoja de Trabajo para listado'!$BC$155:$CB$1048576,MATCH($A979,'Hoja de Trabajo para listado'!$BC$155:$BC$1048576,0),MATCH((CUADRO!L$5&amp;$E979),'Hoja de Trabajo para listado'!$BC$151:$CB$151,0)),0)+IFERROR(INDEX('Hoja de Trabajo para listado'!$DE$153:$DG$274,MATCH($A979,'Hoja de Trabajo para listado'!$DE$153:$DE$1048576,0),MATCH((CUADRO!L$5&amp;$E979),'Hoja de Trabajo para listado'!$DE$151:$DG$151,0)),0)+IFERROR(INDEX('Hoja de Trabajo para listado'!$CD$155:$DC$1048576,MATCH($A979,'Hoja de Trabajo para listado'!$CD$155:$CD$1048576,0),MATCH((CUADRO!L$5&amp;$E979),'Hoja de Trabajo para listado'!$CD$151:$DC$151,0)),0)</f>
        <v>0</v>
      </c>
      <c r="M979" s="314">
        <f ca="1">+IFERROR(INDEX('Hoja de Trabajo para listado'!$A$155:$Z$1048576,MATCH($A979,'Hoja de Trabajo para listado'!$A$155:$A$1048576,0),MATCH((CUADRO!M$5&amp;$E979),'Hoja de Trabajo para listado'!$A$151:$Z$151,0)),0)+IFERROR(INDEX('Hoja de Trabajo para listado'!$AB$155:$BA$1048576,MATCH($A979,'Hoja de Trabajo para listado'!$AB$155:$AB$1048576,0),MATCH((CUADRO!M$5&amp;$E979),'Hoja de Trabajo para listado'!$AB$151:$BA$151,0)),0)+IFERROR(INDEX('Hoja de Trabajo para listado'!$BC$155:$CB$1048576,MATCH($A979,'Hoja de Trabajo para listado'!$BC$155:$BC$1048576,0),MATCH((CUADRO!M$5&amp;$E979),'Hoja de Trabajo para listado'!$BC$151:$CB$151,0)),0)+IFERROR(INDEX('Hoja de Trabajo para listado'!$DE$153:$DG$274,MATCH($A979,'Hoja de Trabajo para listado'!$DE$153:$DE$1048576,0),MATCH((CUADRO!M$5&amp;$E979),'Hoja de Trabajo para listado'!$DE$151:$DG$151,0)),0)+IFERROR(INDEX('Hoja de Trabajo para listado'!$CD$155:$DC$1048576,MATCH($A979,'Hoja de Trabajo para listado'!$CD$155:$CD$1048576,0),MATCH((CUADRO!M$5&amp;$E979),'Hoja de Trabajo para listado'!$CD$151:$DC$151,0)),0)</f>
        <v>0</v>
      </c>
      <c r="N979" s="314">
        <f ca="1">+IFERROR(INDEX('Hoja de Trabajo para listado'!$A$155:$Z$1048576,MATCH($A979,'Hoja de Trabajo para listado'!$A$155:$A$1048576,0),MATCH((CUADRO!N$5&amp;$E979),'Hoja de Trabajo para listado'!$A$151:$Z$151,0)),0)+IFERROR(INDEX('Hoja de Trabajo para listado'!$AB$155:$BA$1048576,MATCH($A979,'Hoja de Trabajo para listado'!$AB$155:$AB$1048576,0),MATCH((CUADRO!N$5&amp;$E979),'Hoja de Trabajo para listado'!$AB$151:$BA$151,0)),0)+IFERROR(INDEX('Hoja de Trabajo para listado'!$BC$155:$CB$1048576,MATCH($A979,'Hoja de Trabajo para listado'!$BC$155:$BC$1048576,0),MATCH((CUADRO!N$5&amp;$E979),'Hoja de Trabajo para listado'!$BC$151:$CB$151,0)),0)+IFERROR(INDEX('Hoja de Trabajo para listado'!$DE$153:$DG$274,MATCH($A979,'Hoja de Trabajo para listado'!$DE$153:$DE$1048576,0),MATCH((CUADRO!N$5&amp;$E979),'Hoja de Trabajo para listado'!$DE$151:$DG$151,0)),0)+IFERROR(INDEX('Hoja de Trabajo para listado'!$CD$155:$DC$1048576,MATCH($A979,'Hoja de Trabajo para listado'!$CD$155:$CD$1048576,0),MATCH((CUADRO!N$5&amp;$E979),'Hoja de Trabajo para listado'!$CD$151:$DC$151,0)),0)</f>
        <v>0</v>
      </c>
      <c r="O979" s="314">
        <f ca="1">+IFERROR(INDEX('Hoja de Trabajo para listado'!$A$155:$Z$1048576,MATCH($A979,'Hoja de Trabajo para listado'!$A$155:$A$1048576,0),MATCH((CUADRO!O$5&amp;$E979),'Hoja de Trabajo para listado'!$A$151:$Z$151,0)),0)+IFERROR(INDEX('Hoja de Trabajo para listado'!$AB$155:$BA$1048576,MATCH($A979,'Hoja de Trabajo para listado'!$AB$155:$AB$1048576,0),MATCH((CUADRO!O$5&amp;$E979),'Hoja de Trabajo para listado'!$AB$151:$BA$151,0)),0)+IFERROR(INDEX('Hoja de Trabajo para listado'!$BC$155:$CB$1048576,MATCH($A979,'Hoja de Trabajo para listado'!$BC$155:$BC$1048576,0),MATCH((CUADRO!O$5&amp;$E979),'Hoja de Trabajo para listado'!$BC$151:$CB$151,0)),0)+IFERROR(INDEX('Hoja de Trabajo para listado'!$DE$153:$DG$274,MATCH($A979,'Hoja de Trabajo para listado'!$DE$153:$DE$1048576,0),MATCH((CUADRO!O$5&amp;$E979),'Hoja de Trabajo para listado'!$DE$151:$DG$151,0)),0)+IFERROR(INDEX('Hoja de Trabajo para listado'!$CD$155:$DC$1048576,MATCH($A979,'Hoja de Trabajo para listado'!$CD$155:$CD$1048576,0),MATCH((CUADRO!O$5&amp;$E979),'Hoja de Trabajo para listado'!$CD$151:$DC$151,0)),0)</f>
        <v>0</v>
      </c>
      <c r="P979" s="314">
        <f ca="1">+IFERROR(INDEX('Hoja de Trabajo para listado'!$A$155:$Z$1048576,MATCH($A979,'Hoja de Trabajo para listado'!$A$155:$A$1048576,0),MATCH((CUADRO!P$5&amp;$E979),'Hoja de Trabajo para listado'!$A$151:$Z$151,0)),0)+IFERROR(INDEX('Hoja de Trabajo para listado'!$AB$155:$BA$1048576,MATCH($A979,'Hoja de Trabajo para listado'!$AB$155:$AB$1048576,0),MATCH((CUADRO!P$5&amp;$E979),'Hoja de Trabajo para listado'!$AB$151:$BA$151,0)),0)+IFERROR(INDEX('Hoja de Trabajo para listado'!$BC$155:$CB$1048576,MATCH($A979,'Hoja de Trabajo para listado'!$BC$155:$BC$1048576,0),MATCH((CUADRO!P$5&amp;$E979),'Hoja de Trabajo para listado'!$BC$151:$CB$151,0)),0)+IFERROR(INDEX('Hoja de Trabajo para listado'!$DE$153:$DG$274,MATCH($A979,'Hoja de Trabajo para listado'!$DE$153:$DE$1048576,0),MATCH((CUADRO!P$5&amp;$E979),'Hoja de Trabajo para listado'!$DE$151:$DG$151,0)),0)+IFERROR(INDEX('Hoja de Trabajo para listado'!$CD$155:$DC$1048576,MATCH($A979,'Hoja de Trabajo para listado'!$CD$155:$CD$1048576,0),MATCH((CUADRO!P$5&amp;$E979),'Hoja de Trabajo para listado'!$CD$151:$DC$151,0)),0)</f>
        <v>0</v>
      </c>
      <c r="Q979" s="314">
        <f ca="1">+IFERROR(INDEX('Hoja de Trabajo para listado'!$A$155:$Z$1048576,MATCH($A979,'Hoja de Trabajo para listado'!$A$155:$A$1048576,0),MATCH((CUADRO!Q$5&amp;$E979),'Hoja de Trabajo para listado'!$A$151:$Z$151,0)),0)+IFERROR(INDEX('Hoja de Trabajo para listado'!$AB$155:$BA$1048576,MATCH($A979,'Hoja de Trabajo para listado'!$AB$155:$AB$1048576,0),MATCH((CUADRO!Q$5&amp;$E979),'Hoja de Trabajo para listado'!$AB$151:$BA$151,0)),0)+IFERROR(INDEX('Hoja de Trabajo para listado'!$BC$155:$CB$1048576,MATCH($A979,'Hoja de Trabajo para listado'!$BC$155:$BC$1048576,0),MATCH((CUADRO!Q$5&amp;$E979),'Hoja de Trabajo para listado'!$BC$151:$CB$151,0)),0)+IFERROR(INDEX('Hoja de Trabajo para listado'!$DE$153:$DG$274,MATCH($A979,'Hoja de Trabajo para listado'!$DE$153:$DE$1048576,0),MATCH((CUADRO!Q$5&amp;$E979),'Hoja de Trabajo para listado'!$DE$151:$DG$151,0)),0)+IFERROR(INDEX('Hoja de Trabajo para listado'!$CD$155:$DC$1048576,MATCH($A979,'Hoja de Trabajo para listado'!$CD$155:$CD$1048576,0),MATCH((CUADRO!Q$5&amp;$E979),'Hoja de Trabajo para listado'!$CD$151:$DC$151,0)),0)</f>
        <v>0</v>
      </c>
      <c r="R979" s="314">
        <f t="shared" ca="1" si="30"/>
        <v>0</v>
      </c>
      <c r="S979" s="314">
        <f ca="1">+R978+R979</f>
        <v>0</v>
      </c>
      <c r="T979" s="314">
        <f ca="1">+S979</f>
        <v>0</v>
      </c>
      <c r="U979" s="348">
        <f t="shared" si="31"/>
        <v>2</v>
      </c>
      <c r="V979" s="319" t="str">
        <f>+VLOOKUP(A979,bd_lista!$A$3:$E$593,5,FALSE)</f>
        <v>Instituciones Descentralizadas</v>
      </c>
      <c r="W979" s="426"/>
    </row>
    <row r="980" spans="1:23" customFormat="1" ht="15" hidden="1" customHeight="1">
      <c r="A980" s="323">
        <v>272</v>
      </c>
      <c r="B980" s="427">
        <f>+A980</f>
        <v>272</v>
      </c>
      <c r="C980" s="318" t="str">
        <f>+VLOOKUP(A980,bd_lista!$A$3:$C$593,3,FALSE)</f>
        <v>Direc. Dptal. de Educación Beni</v>
      </c>
      <c r="D980" s="429" t="str">
        <f>+C980</f>
        <v>Direc. Dptal. de Educación Beni</v>
      </c>
      <c r="E980" s="339" t="s">
        <v>1418</v>
      </c>
      <c r="F980" s="314">
        <f ca="1">+IFERROR(INDEX('Hoja de Trabajo para listado'!$A$155:$Z$1048576,MATCH($A980,'Hoja de Trabajo para listado'!$A$155:$A$1048576,0),MATCH((CUADRO!F$5&amp;$E980),'Hoja de Trabajo para listado'!$A$151:$Z$151,0)),0)+IFERROR(INDEX('Hoja de Trabajo para listado'!$AB$155:$BA$1048576,MATCH($A980,'Hoja de Trabajo para listado'!$AB$155:$AB$1048576,0),MATCH((CUADRO!F$5&amp;$E980),'Hoja de Trabajo para listado'!$AB$151:$BA$151,0)),0)+IFERROR(INDEX('Hoja de Trabajo para listado'!$BC$155:$CB$1048576,MATCH($A980,'Hoja de Trabajo para listado'!$BC$155:$BC$1048576,0),MATCH((CUADRO!F$5&amp;$E980),'Hoja de Trabajo para listado'!$BC$151:$CB$151,0)),0)+IFERROR(INDEX('Hoja de Trabajo para listado'!$DE$153:$DG$274,MATCH($A980,'Hoja de Trabajo para listado'!$DE$153:$DE$1048576,0),MATCH((CUADRO!F$5&amp;$E980),'Hoja de Trabajo para listado'!$DE$151:$DG$151,0)),0)+IFERROR(INDEX('Hoja de Trabajo para listado'!$CD$155:$DC$1048576,MATCH($A980,'Hoja de Trabajo para listado'!$CD$155:$CD$1048576,0),MATCH((CUADRO!F$5&amp;$E980),'Hoja de Trabajo para listado'!$CD$151:$DC$151,0)),0)</f>
        <v>0</v>
      </c>
      <c r="G980" s="314">
        <f ca="1">+IFERROR(INDEX('Hoja de Trabajo para listado'!$A$155:$Z$1048576,MATCH($A980,'Hoja de Trabajo para listado'!$A$155:$A$1048576,0),MATCH((CUADRO!G$5&amp;$E980),'Hoja de Trabajo para listado'!$A$151:$Z$151,0)),0)+IFERROR(INDEX('Hoja de Trabajo para listado'!$AB$155:$BA$1048576,MATCH($A980,'Hoja de Trabajo para listado'!$AB$155:$AB$1048576,0),MATCH((CUADRO!G$5&amp;$E980),'Hoja de Trabajo para listado'!$AB$151:$BA$151,0)),0)+IFERROR(INDEX('Hoja de Trabajo para listado'!$BC$155:$CB$1048576,MATCH($A980,'Hoja de Trabajo para listado'!$BC$155:$BC$1048576,0),MATCH((CUADRO!G$5&amp;$E980),'Hoja de Trabajo para listado'!$BC$151:$CB$151,0)),0)+IFERROR(INDEX('Hoja de Trabajo para listado'!$DE$153:$DG$274,MATCH($A980,'Hoja de Trabajo para listado'!$DE$153:$DE$1048576,0),MATCH((CUADRO!G$5&amp;$E980),'Hoja de Trabajo para listado'!$DE$151:$DG$151,0)),0)+IFERROR(INDEX('Hoja de Trabajo para listado'!$CD$155:$DC$1048576,MATCH($A980,'Hoja de Trabajo para listado'!$CD$155:$CD$1048576,0),MATCH((CUADRO!G$5&amp;$E980),'Hoja de Trabajo para listado'!$CD$151:$DC$151,0)),0)</f>
        <v>0</v>
      </c>
      <c r="H980" s="314">
        <f ca="1">+IFERROR(INDEX('Hoja de Trabajo para listado'!$A$155:$Z$1048576,MATCH($A980,'Hoja de Trabajo para listado'!$A$155:$A$1048576,0),MATCH((CUADRO!H$5&amp;$E980),'Hoja de Trabajo para listado'!$A$151:$Z$151,0)),0)+IFERROR(INDEX('Hoja de Trabajo para listado'!$AB$155:$BA$1048576,MATCH($A980,'Hoja de Trabajo para listado'!$AB$155:$AB$1048576,0),MATCH((CUADRO!H$5&amp;$E980),'Hoja de Trabajo para listado'!$AB$151:$BA$151,0)),0)+IFERROR(INDEX('Hoja de Trabajo para listado'!$BC$155:$CB$1048576,MATCH($A980,'Hoja de Trabajo para listado'!$BC$155:$BC$1048576,0),MATCH((CUADRO!H$5&amp;$E980),'Hoja de Trabajo para listado'!$BC$151:$CB$151,0)),0)+IFERROR(INDEX('Hoja de Trabajo para listado'!$DE$153:$DG$274,MATCH($A980,'Hoja de Trabajo para listado'!$DE$153:$DE$1048576,0),MATCH((CUADRO!H$5&amp;$E980),'Hoja de Trabajo para listado'!$DE$151:$DG$151,0)),0)+IFERROR(INDEX('Hoja de Trabajo para listado'!$CD$155:$DC$1048576,MATCH($A980,'Hoja de Trabajo para listado'!$CD$155:$CD$1048576,0),MATCH((CUADRO!H$5&amp;$E980),'Hoja de Trabajo para listado'!$CD$151:$DC$151,0)),0)</f>
        <v>0</v>
      </c>
      <c r="I980" s="314">
        <f ca="1">+IFERROR(INDEX('Hoja de Trabajo para listado'!$A$155:$Z$1048576,MATCH($A980,'Hoja de Trabajo para listado'!$A$155:$A$1048576,0),MATCH((CUADRO!I$5&amp;$E980),'Hoja de Trabajo para listado'!$A$151:$Z$151,0)),0)+IFERROR(INDEX('Hoja de Trabajo para listado'!$AB$155:$BA$1048576,MATCH($A980,'Hoja de Trabajo para listado'!$AB$155:$AB$1048576,0),MATCH((CUADRO!I$5&amp;$E980),'Hoja de Trabajo para listado'!$AB$151:$BA$151,0)),0)+IFERROR(INDEX('Hoja de Trabajo para listado'!$BC$155:$CB$1048576,MATCH($A980,'Hoja de Trabajo para listado'!$BC$155:$BC$1048576,0),MATCH((CUADRO!I$5&amp;$E980),'Hoja de Trabajo para listado'!$BC$151:$CB$151,0)),0)+IFERROR(INDEX('Hoja de Trabajo para listado'!$DE$153:$DG$274,MATCH($A980,'Hoja de Trabajo para listado'!$DE$153:$DE$1048576,0),MATCH((CUADRO!I$5&amp;$E980),'Hoja de Trabajo para listado'!$DE$151:$DG$151,0)),0)+IFERROR(INDEX('Hoja de Trabajo para listado'!$CD$155:$DC$1048576,MATCH($A980,'Hoja de Trabajo para listado'!$CD$155:$CD$1048576,0),MATCH((CUADRO!I$5&amp;$E980),'Hoja de Trabajo para listado'!$CD$151:$DC$151,0)),0)</f>
        <v>0</v>
      </c>
      <c r="J980" s="314">
        <f ca="1">+IFERROR(INDEX('Hoja de Trabajo para listado'!$A$155:$Z$1048576,MATCH($A980,'Hoja de Trabajo para listado'!$A$155:$A$1048576,0),MATCH((CUADRO!J$5&amp;$E980),'Hoja de Trabajo para listado'!$A$151:$Z$151,0)),0)+IFERROR(INDEX('Hoja de Trabajo para listado'!$AB$155:$BA$1048576,MATCH($A980,'Hoja de Trabajo para listado'!$AB$155:$AB$1048576,0),MATCH((CUADRO!J$5&amp;$E980),'Hoja de Trabajo para listado'!$AB$151:$BA$151,0)),0)+IFERROR(INDEX('Hoja de Trabajo para listado'!$BC$155:$CB$1048576,MATCH($A980,'Hoja de Trabajo para listado'!$BC$155:$BC$1048576,0),MATCH((CUADRO!J$5&amp;$E980),'Hoja de Trabajo para listado'!$BC$151:$CB$151,0)),0)+IFERROR(INDEX('Hoja de Trabajo para listado'!$DE$153:$DG$274,MATCH($A980,'Hoja de Trabajo para listado'!$DE$153:$DE$1048576,0),MATCH((CUADRO!J$5&amp;$E980),'Hoja de Trabajo para listado'!$DE$151:$DG$151,0)),0)+IFERROR(INDEX('Hoja de Trabajo para listado'!$CD$155:$DC$1048576,MATCH($A980,'Hoja de Trabajo para listado'!$CD$155:$CD$1048576,0),MATCH((CUADRO!J$5&amp;$E980),'Hoja de Trabajo para listado'!$CD$151:$DC$151,0)),0)</f>
        <v>0</v>
      </c>
      <c r="K980" s="314">
        <f ca="1">+IFERROR(INDEX('Hoja de Trabajo para listado'!$A$155:$Z$1048576,MATCH($A980,'Hoja de Trabajo para listado'!$A$155:$A$1048576,0),MATCH((CUADRO!K$5&amp;$E980),'Hoja de Trabajo para listado'!$A$151:$Z$151,0)),0)+IFERROR(INDEX('Hoja de Trabajo para listado'!$AB$155:$BA$1048576,MATCH($A980,'Hoja de Trabajo para listado'!$AB$155:$AB$1048576,0),MATCH((CUADRO!K$5&amp;$E980),'Hoja de Trabajo para listado'!$AB$151:$BA$151,0)),0)+IFERROR(INDEX('Hoja de Trabajo para listado'!$BC$155:$CB$1048576,MATCH($A980,'Hoja de Trabajo para listado'!$BC$155:$BC$1048576,0),MATCH((CUADRO!K$5&amp;$E980),'Hoja de Trabajo para listado'!$BC$151:$CB$151,0)),0)+IFERROR(INDEX('Hoja de Trabajo para listado'!$DE$153:$DG$274,MATCH($A980,'Hoja de Trabajo para listado'!$DE$153:$DE$1048576,0),MATCH((CUADRO!K$5&amp;$E980),'Hoja de Trabajo para listado'!$DE$151:$DG$151,0)),0)+IFERROR(INDEX('Hoja de Trabajo para listado'!$CD$155:$DC$1048576,MATCH($A980,'Hoja de Trabajo para listado'!$CD$155:$CD$1048576,0),MATCH((CUADRO!K$5&amp;$E980),'Hoja de Trabajo para listado'!$CD$151:$DC$151,0)),0)</f>
        <v>0</v>
      </c>
      <c r="L980" s="314">
        <f ca="1">+IFERROR(INDEX('Hoja de Trabajo para listado'!$A$155:$Z$1048576,MATCH($A980,'Hoja de Trabajo para listado'!$A$155:$A$1048576,0),MATCH((CUADRO!L$5&amp;$E980),'Hoja de Trabajo para listado'!$A$151:$Z$151,0)),0)+IFERROR(INDEX('Hoja de Trabajo para listado'!$AB$155:$BA$1048576,MATCH($A980,'Hoja de Trabajo para listado'!$AB$155:$AB$1048576,0),MATCH((CUADRO!L$5&amp;$E980),'Hoja de Trabajo para listado'!$AB$151:$BA$151,0)),0)+IFERROR(INDEX('Hoja de Trabajo para listado'!$BC$155:$CB$1048576,MATCH($A980,'Hoja de Trabajo para listado'!$BC$155:$BC$1048576,0),MATCH((CUADRO!L$5&amp;$E980),'Hoja de Trabajo para listado'!$BC$151:$CB$151,0)),0)+IFERROR(INDEX('Hoja de Trabajo para listado'!$DE$153:$DG$274,MATCH($A980,'Hoja de Trabajo para listado'!$DE$153:$DE$1048576,0),MATCH((CUADRO!L$5&amp;$E980),'Hoja de Trabajo para listado'!$DE$151:$DG$151,0)),0)+IFERROR(INDEX('Hoja de Trabajo para listado'!$CD$155:$DC$1048576,MATCH($A980,'Hoja de Trabajo para listado'!$CD$155:$CD$1048576,0),MATCH((CUADRO!L$5&amp;$E980),'Hoja de Trabajo para listado'!$CD$151:$DC$151,0)),0)</f>
        <v>0</v>
      </c>
      <c r="M980" s="314">
        <f ca="1">+IFERROR(INDEX('Hoja de Trabajo para listado'!$A$155:$Z$1048576,MATCH($A980,'Hoja de Trabajo para listado'!$A$155:$A$1048576,0),MATCH((CUADRO!M$5&amp;$E980),'Hoja de Trabajo para listado'!$A$151:$Z$151,0)),0)+IFERROR(INDEX('Hoja de Trabajo para listado'!$AB$155:$BA$1048576,MATCH($A980,'Hoja de Trabajo para listado'!$AB$155:$AB$1048576,0),MATCH((CUADRO!M$5&amp;$E980),'Hoja de Trabajo para listado'!$AB$151:$BA$151,0)),0)+IFERROR(INDEX('Hoja de Trabajo para listado'!$BC$155:$CB$1048576,MATCH($A980,'Hoja de Trabajo para listado'!$BC$155:$BC$1048576,0),MATCH((CUADRO!M$5&amp;$E980),'Hoja de Trabajo para listado'!$BC$151:$CB$151,0)),0)+IFERROR(INDEX('Hoja de Trabajo para listado'!$DE$153:$DG$274,MATCH($A980,'Hoja de Trabajo para listado'!$DE$153:$DE$1048576,0),MATCH((CUADRO!M$5&amp;$E980),'Hoja de Trabajo para listado'!$DE$151:$DG$151,0)),0)+IFERROR(INDEX('Hoja de Trabajo para listado'!$CD$155:$DC$1048576,MATCH($A980,'Hoja de Trabajo para listado'!$CD$155:$CD$1048576,0),MATCH((CUADRO!M$5&amp;$E980),'Hoja de Trabajo para listado'!$CD$151:$DC$151,0)),0)</f>
        <v>0</v>
      </c>
      <c r="N980" s="314">
        <f ca="1">+IFERROR(INDEX('Hoja de Trabajo para listado'!$A$155:$Z$1048576,MATCH($A980,'Hoja de Trabajo para listado'!$A$155:$A$1048576,0),MATCH((CUADRO!N$5&amp;$E980),'Hoja de Trabajo para listado'!$A$151:$Z$151,0)),0)+IFERROR(INDEX('Hoja de Trabajo para listado'!$AB$155:$BA$1048576,MATCH($A980,'Hoja de Trabajo para listado'!$AB$155:$AB$1048576,0),MATCH((CUADRO!N$5&amp;$E980),'Hoja de Trabajo para listado'!$AB$151:$BA$151,0)),0)+IFERROR(INDEX('Hoja de Trabajo para listado'!$BC$155:$CB$1048576,MATCH($A980,'Hoja de Trabajo para listado'!$BC$155:$BC$1048576,0),MATCH((CUADRO!N$5&amp;$E980),'Hoja de Trabajo para listado'!$BC$151:$CB$151,0)),0)+IFERROR(INDEX('Hoja de Trabajo para listado'!$DE$153:$DG$274,MATCH($A980,'Hoja de Trabajo para listado'!$DE$153:$DE$1048576,0),MATCH((CUADRO!N$5&amp;$E980),'Hoja de Trabajo para listado'!$DE$151:$DG$151,0)),0)+IFERROR(INDEX('Hoja de Trabajo para listado'!$CD$155:$DC$1048576,MATCH($A980,'Hoja de Trabajo para listado'!$CD$155:$CD$1048576,0),MATCH((CUADRO!N$5&amp;$E980),'Hoja de Trabajo para listado'!$CD$151:$DC$151,0)),0)</f>
        <v>0</v>
      </c>
      <c r="O980" s="314">
        <f ca="1">+IFERROR(INDEX('Hoja de Trabajo para listado'!$A$155:$Z$1048576,MATCH($A980,'Hoja de Trabajo para listado'!$A$155:$A$1048576,0),MATCH((CUADRO!O$5&amp;$E980),'Hoja de Trabajo para listado'!$A$151:$Z$151,0)),0)+IFERROR(INDEX('Hoja de Trabajo para listado'!$AB$155:$BA$1048576,MATCH($A980,'Hoja de Trabajo para listado'!$AB$155:$AB$1048576,0),MATCH((CUADRO!O$5&amp;$E980),'Hoja de Trabajo para listado'!$AB$151:$BA$151,0)),0)+IFERROR(INDEX('Hoja de Trabajo para listado'!$BC$155:$CB$1048576,MATCH($A980,'Hoja de Trabajo para listado'!$BC$155:$BC$1048576,0),MATCH((CUADRO!O$5&amp;$E980),'Hoja de Trabajo para listado'!$BC$151:$CB$151,0)),0)+IFERROR(INDEX('Hoja de Trabajo para listado'!$DE$153:$DG$274,MATCH($A980,'Hoja de Trabajo para listado'!$DE$153:$DE$1048576,0),MATCH((CUADRO!O$5&amp;$E980),'Hoja de Trabajo para listado'!$DE$151:$DG$151,0)),0)+IFERROR(INDEX('Hoja de Trabajo para listado'!$CD$155:$DC$1048576,MATCH($A980,'Hoja de Trabajo para listado'!$CD$155:$CD$1048576,0),MATCH((CUADRO!O$5&amp;$E980),'Hoja de Trabajo para listado'!$CD$151:$DC$151,0)),0)</f>
        <v>0</v>
      </c>
      <c r="P980" s="314">
        <f ca="1">+IFERROR(INDEX('Hoja de Trabajo para listado'!$A$155:$Z$1048576,MATCH($A980,'Hoja de Trabajo para listado'!$A$155:$A$1048576,0),MATCH((CUADRO!P$5&amp;$E980),'Hoja de Trabajo para listado'!$A$151:$Z$151,0)),0)+IFERROR(INDEX('Hoja de Trabajo para listado'!$AB$155:$BA$1048576,MATCH($A980,'Hoja de Trabajo para listado'!$AB$155:$AB$1048576,0),MATCH((CUADRO!P$5&amp;$E980),'Hoja de Trabajo para listado'!$AB$151:$BA$151,0)),0)+IFERROR(INDEX('Hoja de Trabajo para listado'!$BC$155:$CB$1048576,MATCH($A980,'Hoja de Trabajo para listado'!$BC$155:$BC$1048576,0),MATCH((CUADRO!P$5&amp;$E980),'Hoja de Trabajo para listado'!$BC$151:$CB$151,0)),0)+IFERROR(INDEX('Hoja de Trabajo para listado'!$DE$153:$DG$274,MATCH($A980,'Hoja de Trabajo para listado'!$DE$153:$DE$1048576,0),MATCH((CUADRO!P$5&amp;$E980),'Hoja de Trabajo para listado'!$DE$151:$DG$151,0)),0)+IFERROR(INDEX('Hoja de Trabajo para listado'!$CD$155:$DC$1048576,MATCH($A980,'Hoja de Trabajo para listado'!$CD$155:$CD$1048576,0),MATCH((CUADRO!P$5&amp;$E980),'Hoja de Trabajo para listado'!$CD$151:$DC$151,0)),0)</f>
        <v>0</v>
      </c>
      <c r="Q980" s="314">
        <f ca="1">+IFERROR(INDEX('Hoja de Trabajo para listado'!$A$155:$Z$1048576,MATCH($A980,'Hoja de Trabajo para listado'!$A$155:$A$1048576,0),MATCH((CUADRO!Q$5&amp;$E980),'Hoja de Trabajo para listado'!$A$151:$Z$151,0)),0)+IFERROR(INDEX('Hoja de Trabajo para listado'!$AB$155:$BA$1048576,MATCH($A980,'Hoja de Trabajo para listado'!$AB$155:$AB$1048576,0),MATCH((CUADRO!Q$5&amp;$E980),'Hoja de Trabajo para listado'!$AB$151:$BA$151,0)),0)+IFERROR(INDEX('Hoja de Trabajo para listado'!$BC$155:$CB$1048576,MATCH($A980,'Hoja de Trabajo para listado'!$BC$155:$BC$1048576,0),MATCH((CUADRO!Q$5&amp;$E980),'Hoja de Trabajo para listado'!$BC$151:$CB$151,0)),0)+IFERROR(INDEX('Hoja de Trabajo para listado'!$DE$153:$DG$274,MATCH($A980,'Hoja de Trabajo para listado'!$DE$153:$DE$1048576,0),MATCH((CUADRO!Q$5&amp;$E980),'Hoja de Trabajo para listado'!$DE$151:$DG$151,0)),0)+IFERROR(INDEX('Hoja de Trabajo para listado'!$CD$155:$DC$1048576,MATCH($A980,'Hoja de Trabajo para listado'!$CD$155:$CD$1048576,0),MATCH((CUADRO!Q$5&amp;$E980),'Hoja de Trabajo para listado'!$CD$151:$DC$151,0)),0)</f>
        <v>0</v>
      </c>
      <c r="R980" s="314">
        <f t="shared" ca="1" si="30"/>
        <v>0</v>
      </c>
      <c r="S980" s="314"/>
      <c r="T980" s="314">
        <f ca="1">+T981</f>
        <v>0</v>
      </c>
      <c r="U980" s="313">
        <f t="shared" si="31"/>
        <v>1</v>
      </c>
      <c r="V980" s="319" t="str">
        <f>+VLOOKUP(A980,bd_lista!$A$3:$E$593,5,FALSE)</f>
        <v>Instituciones Descentralizadas</v>
      </c>
      <c r="W980" s="425" t="str">
        <f>+V980</f>
        <v>Instituciones Descentralizadas</v>
      </c>
    </row>
    <row r="981" spans="1:23" customFormat="1" ht="15" hidden="1" customHeight="1">
      <c r="A981" s="323">
        <v>272</v>
      </c>
      <c r="B981" s="428"/>
      <c r="C981" s="339" t="str">
        <f>+VLOOKUP(A981,bd_lista!$A$3:$C$593,3,FALSE)</f>
        <v>Direc. Dptal. de Educación Beni</v>
      </c>
      <c r="D981" s="430"/>
      <c r="E981" s="319" t="s">
        <v>1419</v>
      </c>
      <c r="F981" s="314">
        <f ca="1">+IFERROR(INDEX('Hoja de Trabajo para listado'!$A$155:$Z$1048576,MATCH($A981,'Hoja de Trabajo para listado'!$A$155:$A$1048576,0),MATCH((CUADRO!F$5&amp;$E981),'Hoja de Trabajo para listado'!$A$151:$Z$151,0)),0)+IFERROR(INDEX('Hoja de Trabajo para listado'!$AB$155:$BA$1048576,MATCH($A981,'Hoja de Trabajo para listado'!$AB$155:$AB$1048576,0),MATCH((CUADRO!F$5&amp;$E981),'Hoja de Trabajo para listado'!$AB$151:$BA$151,0)),0)+IFERROR(INDEX('Hoja de Trabajo para listado'!$BC$155:$CB$1048576,MATCH($A981,'Hoja de Trabajo para listado'!$BC$155:$BC$1048576,0),MATCH((CUADRO!F$5&amp;$E981),'Hoja de Trabajo para listado'!$BC$151:$CB$151,0)),0)+IFERROR(INDEX('Hoja de Trabajo para listado'!$DE$153:$DG$274,MATCH($A981,'Hoja de Trabajo para listado'!$DE$153:$DE$1048576,0),MATCH((CUADRO!F$5&amp;$E981),'Hoja de Trabajo para listado'!$DE$151:$DG$151,0)),0)+IFERROR(INDEX('Hoja de Trabajo para listado'!$CD$155:$DC$1048576,MATCH($A981,'Hoja de Trabajo para listado'!$CD$155:$CD$1048576,0),MATCH((CUADRO!F$5&amp;$E981),'Hoja de Trabajo para listado'!$CD$151:$DC$151,0)),0)</f>
        <v>0</v>
      </c>
      <c r="G981" s="314">
        <f ca="1">+IFERROR(INDEX('Hoja de Trabajo para listado'!$A$155:$Z$1048576,MATCH($A981,'Hoja de Trabajo para listado'!$A$155:$A$1048576,0),MATCH((CUADRO!G$5&amp;$E981),'Hoja de Trabajo para listado'!$A$151:$Z$151,0)),0)+IFERROR(INDEX('Hoja de Trabajo para listado'!$AB$155:$BA$1048576,MATCH($A981,'Hoja de Trabajo para listado'!$AB$155:$AB$1048576,0),MATCH((CUADRO!G$5&amp;$E981),'Hoja de Trabajo para listado'!$AB$151:$BA$151,0)),0)+IFERROR(INDEX('Hoja de Trabajo para listado'!$BC$155:$CB$1048576,MATCH($A981,'Hoja de Trabajo para listado'!$BC$155:$BC$1048576,0),MATCH((CUADRO!G$5&amp;$E981),'Hoja de Trabajo para listado'!$BC$151:$CB$151,0)),0)+IFERROR(INDEX('Hoja de Trabajo para listado'!$DE$153:$DG$274,MATCH($A981,'Hoja de Trabajo para listado'!$DE$153:$DE$1048576,0),MATCH((CUADRO!G$5&amp;$E981),'Hoja de Trabajo para listado'!$DE$151:$DG$151,0)),0)+IFERROR(INDEX('Hoja de Trabajo para listado'!$CD$155:$DC$1048576,MATCH($A981,'Hoja de Trabajo para listado'!$CD$155:$CD$1048576,0),MATCH((CUADRO!G$5&amp;$E981),'Hoja de Trabajo para listado'!$CD$151:$DC$151,0)),0)</f>
        <v>0</v>
      </c>
      <c r="H981" s="314">
        <f ca="1">+IFERROR(INDEX('Hoja de Trabajo para listado'!$A$155:$Z$1048576,MATCH($A981,'Hoja de Trabajo para listado'!$A$155:$A$1048576,0),MATCH((CUADRO!H$5&amp;$E981),'Hoja de Trabajo para listado'!$A$151:$Z$151,0)),0)+IFERROR(INDEX('Hoja de Trabajo para listado'!$AB$155:$BA$1048576,MATCH($A981,'Hoja de Trabajo para listado'!$AB$155:$AB$1048576,0),MATCH((CUADRO!H$5&amp;$E981),'Hoja de Trabajo para listado'!$AB$151:$BA$151,0)),0)+IFERROR(INDEX('Hoja de Trabajo para listado'!$BC$155:$CB$1048576,MATCH($A981,'Hoja de Trabajo para listado'!$BC$155:$BC$1048576,0),MATCH((CUADRO!H$5&amp;$E981),'Hoja de Trabajo para listado'!$BC$151:$CB$151,0)),0)+IFERROR(INDEX('Hoja de Trabajo para listado'!$DE$153:$DG$274,MATCH($A981,'Hoja de Trabajo para listado'!$DE$153:$DE$1048576,0),MATCH((CUADRO!H$5&amp;$E981),'Hoja de Trabajo para listado'!$DE$151:$DG$151,0)),0)+IFERROR(INDEX('Hoja de Trabajo para listado'!$CD$155:$DC$1048576,MATCH($A981,'Hoja de Trabajo para listado'!$CD$155:$CD$1048576,0),MATCH((CUADRO!H$5&amp;$E981),'Hoja de Trabajo para listado'!$CD$151:$DC$151,0)),0)</f>
        <v>0</v>
      </c>
      <c r="I981" s="314">
        <f ca="1">+IFERROR(INDEX('Hoja de Trabajo para listado'!$A$155:$Z$1048576,MATCH($A981,'Hoja de Trabajo para listado'!$A$155:$A$1048576,0),MATCH((CUADRO!I$5&amp;$E981),'Hoja de Trabajo para listado'!$A$151:$Z$151,0)),0)+IFERROR(INDEX('Hoja de Trabajo para listado'!$AB$155:$BA$1048576,MATCH($A981,'Hoja de Trabajo para listado'!$AB$155:$AB$1048576,0),MATCH((CUADRO!I$5&amp;$E981),'Hoja de Trabajo para listado'!$AB$151:$BA$151,0)),0)+IFERROR(INDEX('Hoja de Trabajo para listado'!$BC$155:$CB$1048576,MATCH($A981,'Hoja de Trabajo para listado'!$BC$155:$BC$1048576,0),MATCH((CUADRO!I$5&amp;$E981),'Hoja de Trabajo para listado'!$BC$151:$CB$151,0)),0)+IFERROR(INDEX('Hoja de Trabajo para listado'!$DE$153:$DG$274,MATCH($A981,'Hoja de Trabajo para listado'!$DE$153:$DE$1048576,0),MATCH((CUADRO!I$5&amp;$E981),'Hoja de Trabajo para listado'!$DE$151:$DG$151,0)),0)+IFERROR(INDEX('Hoja de Trabajo para listado'!$CD$155:$DC$1048576,MATCH($A981,'Hoja de Trabajo para listado'!$CD$155:$CD$1048576,0),MATCH((CUADRO!I$5&amp;$E981),'Hoja de Trabajo para listado'!$CD$151:$DC$151,0)),0)</f>
        <v>0</v>
      </c>
      <c r="J981" s="314">
        <f ca="1">+IFERROR(INDEX('Hoja de Trabajo para listado'!$A$155:$Z$1048576,MATCH($A981,'Hoja de Trabajo para listado'!$A$155:$A$1048576,0),MATCH((CUADRO!J$5&amp;$E981),'Hoja de Trabajo para listado'!$A$151:$Z$151,0)),0)+IFERROR(INDEX('Hoja de Trabajo para listado'!$AB$155:$BA$1048576,MATCH($A981,'Hoja de Trabajo para listado'!$AB$155:$AB$1048576,0),MATCH((CUADRO!J$5&amp;$E981),'Hoja de Trabajo para listado'!$AB$151:$BA$151,0)),0)+IFERROR(INDEX('Hoja de Trabajo para listado'!$BC$155:$CB$1048576,MATCH($A981,'Hoja de Trabajo para listado'!$BC$155:$BC$1048576,0),MATCH((CUADRO!J$5&amp;$E981),'Hoja de Trabajo para listado'!$BC$151:$CB$151,0)),0)+IFERROR(INDEX('Hoja de Trabajo para listado'!$DE$153:$DG$274,MATCH($A981,'Hoja de Trabajo para listado'!$DE$153:$DE$1048576,0),MATCH((CUADRO!J$5&amp;$E981),'Hoja de Trabajo para listado'!$DE$151:$DG$151,0)),0)+IFERROR(INDEX('Hoja de Trabajo para listado'!$CD$155:$DC$1048576,MATCH($A981,'Hoja de Trabajo para listado'!$CD$155:$CD$1048576,0),MATCH((CUADRO!J$5&amp;$E981),'Hoja de Trabajo para listado'!$CD$151:$DC$151,0)),0)</f>
        <v>0</v>
      </c>
      <c r="K981" s="314">
        <f ca="1">+IFERROR(INDEX('Hoja de Trabajo para listado'!$A$155:$Z$1048576,MATCH($A981,'Hoja de Trabajo para listado'!$A$155:$A$1048576,0),MATCH((CUADRO!K$5&amp;$E981),'Hoja de Trabajo para listado'!$A$151:$Z$151,0)),0)+IFERROR(INDEX('Hoja de Trabajo para listado'!$AB$155:$BA$1048576,MATCH($A981,'Hoja de Trabajo para listado'!$AB$155:$AB$1048576,0),MATCH((CUADRO!K$5&amp;$E981),'Hoja de Trabajo para listado'!$AB$151:$BA$151,0)),0)+IFERROR(INDEX('Hoja de Trabajo para listado'!$BC$155:$CB$1048576,MATCH($A981,'Hoja de Trabajo para listado'!$BC$155:$BC$1048576,0),MATCH((CUADRO!K$5&amp;$E981),'Hoja de Trabajo para listado'!$BC$151:$CB$151,0)),0)+IFERROR(INDEX('Hoja de Trabajo para listado'!$DE$153:$DG$274,MATCH($A981,'Hoja de Trabajo para listado'!$DE$153:$DE$1048576,0),MATCH((CUADRO!K$5&amp;$E981),'Hoja de Trabajo para listado'!$DE$151:$DG$151,0)),0)+IFERROR(INDEX('Hoja de Trabajo para listado'!$CD$155:$DC$1048576,MATCH($A981,'Hoja de Trabajo para listado'!$CD$155:$CD$1048576,0),MATCH((CUADRO!K$5&amp;$E981),'Hoja de Trabajo para listado'!$CD$151:$DC$151,0)),0)</f>
        <v>0</v>
      </c>
      <c r="L981" s="314">
        <f ca="1">+IFERROR(INDEX('Hoja de Trabajo para listado'!$A$155:$Z$1048576,MATCH($A981,'Hoja de Trabajo para listado'!$A$155:$A$1048576,0),MATCH((CUADRO!L$5&amp;$E981),'Hoja de Trabajo para listado'!$A$151:$Z$151,0)),0)+IFERROR(INDEX('Hoja de Trabajo para listado'!$AB$155:$BA$1048576,MATCH($A981,'Hoja de Trabajo para listado'!$AB$155:$AB$1048576,0),MATCH((CUADRO!L$5&amp;$E981),'Hoja de Trabajo para listado'!$AB$151:$BA$151,0)),0)+IFERROR(INDEX('Hoja de Trabajo para listado'!$BC$155:$CB$1048576,MATCH($A981,'Hoja de Trabajo para listado'!$BC$155:$BC$1048576,0),MATCH((CUADRO!L$5&amp;$E981),'Hoja de Trabajo para listado'!$BC$151:$CB$151,0)),0)+IFERROR(INDEX('Hoja de Trabajo para listado'!$DE$153:$DG$274,MATCH($A981,'Hoja de Trabajo para listado'!$DE$153:$DE$1048576,0),MATCH((CUADRO!L$5&amp;$E981),'Hoja de Trabajo para listado'!$DE$151:$DG$151,0)),0)+IFERROR(INDEX('Hoja de Trabajo para listado'!$CD$155:$DC$1048576,MATCH($A981,'Hoja de Trabajo para listado'!$CD$155:$CD$1048576,0),MATCH((CUADRO!L$5&amp;$E981),'Hoja de Trabajo para listado'!$CD$151:$DC$151,0)),0)</f>
        <v>0</v>
      </c>
      <c r="M981" s="314">
        <f ca="1">+IFERROR(INDEX('Hoja de Trabajo para listado'!$A$155:$Z$1048576,MATCH($A981,'Hoja de Trabajo para listado'!$A$155:$A$1048576,0),MATCH((CUADRO!M$5&amp;$E981),'Hoja de Trabajo para listado'!$A$151:$Z$151,0)),0)+IFERROR(INDEX('Hoja de Trabajo para listado'!$AB$155:$BA$1048576,MATCH($A981,'Hoja de Trabajo para listado'!$AB$155:$AB$1048576,0),MATCH((CUADRO!M$5&amp;$E981),'Hoja de Trabajo para listado'!$AB$151:$BA$151,0)),0)+IFERROR(INDEX('Hoja de Trabajo para listado'!$BC$155:$CB$1048576,MATCH($A981,'Hoja de Trabajo para listado'!$BC$155:$BC$1048576,0),MATCH((CUADRO!M$5&amp;$E981),'Hoja de Trabajo para listado'!$BC$151:$CB$151,0)),0)+IFERROR(INDEX('Hoja de Trabajo para listado'!$DE$153:$DG$274,MATCH($A981,'Hoja de Trabajo para listado'!$DE$153:$DE$1048576,0),MATCH((CUADRO!M$5&amp;$E981),'Hoja de Trabajo para listado'!$DE$151:$DG$151,0)),0)+IFERROR(INDEX('Hoja de Trabajo para listado'!$CD$155:$DC$1048576,MATCH($A981,'Hoja de Trabajo para listado'!$CD$155:$CD$1048576,0),MATCH((CUADRO!M$5&amp;$E981),'Hoja de Trabajo para listado'!$CD$151:$DC$151,0)),0)</f>
        <v>0</v>
      </c>
      <c r="N981" s="314">
        <f ca="1">+IFERROR(INDEX('Hoja de Trabajo para listado'!$A$155:$Z$1048576,MATCH($A981,'Hoja de Trabajo para listado'!$A$155:$A$1048576,0),MATCH((CUADRO!N$5&amp;$E981),'Hoja de Trabajo para listado'!$A$151:$Z$151,0)),0)+IFERROR(INDEX('Hoja de Trabajo para listado'!$AB$155:$BA$1048576,MATCH($A981,'Hoja de Trabajo para listado'!$AB$155:$AB$1048576,0),MATCH((CUADRO!N$5&amp;$E981),'Hoja de Trabajo para listado'!$AB$151:$BA$151,0)),0)+IFERROR(INDEX('Hoja de Trabajo para listado'!$BC$155:$CB$1048576,MATCH($A981,'Hoja de Trabajo para listado'!$BC$155:$BC$1048576,0),MATCH((CUADRO!N$5&amp;$E981),'Hoja de Trabajo para listado'!$BC$151:$CB$151,0)),0)+IFERROR(INDEX('Hoja de Trabajo para listado'!$DE$153:$DG$274,MATCH($A981,'Hoja de Trabajo para listado'!$DE$153:$DE$1048576,0),MATCH((CUADRO!N$5&amp;$E981),'Hoja de Trabajo para listado'!$DE$151:$DG$151,0)),0)+IFERROR(INDEX('Hoja de Trabajo para listado'!$CD$155:$DC$1048576,MATCH($A981,'Hoja de Trabajo para listado'!$CD$155:$CD$1048576,0),MATCH((CUADRO!N$5&amp;$E981),'Hoja de Trabajo para listado'!$CD$151:$DC$151,0)),0)</f>
        <v>0</v>
      </c>
      <c r="O981" s="314">
        <f ca="1">+IFERROR(INDEX('Hoja de Trabajo para listado'!$A$155:$Z$1048576,MATCH($A981,'Hoja de Trabajo para listado'!$A$155:$A$1048576,0),MATCH((CUADRO!O$5&amp;$E981),'Hoja de Trabajo para listado'!$A$151:$Z$151,0)),0)+IFERROR(INDEX('Hoja de Trabajo para listado'!$AB$155:$BA$1048576,MATCH($A981,'Hoja de Trabajo para listado'!$AB$155:$AB$1048576,0),MATCH((CUADRO!O$5&amp;$E981),'Hoja de Trabajo para listado'!$AB$151:$BA$151,0)),0)+IFERROR(INDEX('Hoja de Trabajo para listado'!$BC$155:$CB$1048576,MATCH($A981,'Hoja de Trabajo para listado'!$BC$155:$BC$1048576,0),MATCH((CUADRO!O$5&amp;$E981),'Hoja de Trabajo para listado'!$BC$151:$CB$151,0)),0)+IFERROR(INDEX('Hoja de Trabajo para listado'!$DE$153:$DG$274,MATCH($A981,'Hoja de Trabajo para listado'!$DE$153:$DE$1048576,0),MATCH((CUADRO!O$5&amp;$E981),'Hoja de Trabajo para listado'!$DE$151:$DG$151,0)),0)+IFERROR(INDEX('Hoja de Trabajo para listado'!$CD$155:$DC$1048576,MATCH($A981,'Hoja de Trabajo para listado'!$CD$155:$CD$1048576,0),MATCH((CUADRO!O$5&amp;$E981),'Hoja de Trabajo para listado'!$CD$151:$DC$151,0)),0)</f>
        <v>0</v>
      </c>
      <c r="P981" s="314">
        <f ca="1">+IFERROR(INDEX('Hoja de Trabajo para listado'!$A$155:$Z$1048576,MATCH($A981,'Hoja de Trabajo para listado'!$A$155:$A$1048576,0),MATCH((CUADRO!P$5&amp;$E981),'Hoja de Trabajo para listado'!$A$151:$Z$151,0)),0)+IFERROR(INDEX('Hoja de Trabajo para listado'!$AB$155:$BA$1048576,MATCH($A981,'Hoja de Trabajo para listado'!$AB$155:$AB$1048576,0),MATCH((CUADRO!P$5&amp;$E981),'Hoja de Trabajo para listado'!$AB$151:$BA$151,0)),0)+IFERROR(INDEX('Hoja de Trabajo para listado'!$BC$155:$CB$1048576,MATCH($A981,'Hoja de Trabajo para listado'!$BC$155:$BC$1048576,0),MATCH((CUADRO!P$5&amp;$E981),'Hoja de Trabajo para listado'!$BC$151:$CB$151,0)),0)+IFERROR(INDEX('Hoja de Trabajo para listado'!$DE$153:$DG$274,MATCH($A981,'Hoja de Trabajo para listado'!$DE$153:$DE$1048576,0),MATCH((CUADRO!P$5&amp;$E981),'Hoja de Trabajo para listado'!$DE$151:$DG$151,0)),0)+IFERROR(INDEX('Hoja de Trabajo para listado'!$CD$155:$DC$1048576,MATCH($A981,'Hoja de Trabajo para listado'!$CD$155:$CD$1048576,0),MATCH((CUADRO!P$5&amp;$E981),'Hoja de Trabajo para listado'!$CD$151:$DC$151,0)),0)</f>
        <v>0</v>
      </c>
      <c r="Q981" s="314">
        <f ca="1">+IFERROR(INDEX('Hoja de Trabajo para listado'!$A$155:$Z$1048576,MATCH($A981,'Hoja de Trabajo para listado'!$A$155:$A$1048576,0),MATCH((CUADRO!Q$5&amp;$E981),'Hoja de Trabajo para listado'!$A$151:$Z$151,0)),0)+IFERROR(INDEX('Hoja de Trabajo para listado'!$AB$155:$BA$1048576,MATCH($A981,'Hoja de Trabajo para listado'!$AB$155:$AB$1048576,0),MATCH((CUADRO!Q$5&amp;$E981),'Hoja de Trabajo para listado'!$AB$151:$BA$151,0)),0)+IFERROR(INDEX('Hoja de Trabajo para listado'!$BC$155:$CB$1048576,MATCH($A981,'Hoja de Trabajo para listado'!$BC$155:$BC$1048576,0),MATCH((CUADRO!Q$5&amp;$E981),'Hoja de Trabajo para listado'!$BC$151:$CB$151,0)),0)+IFERROR(INDEX('Hoja de Trabajo para listado'!$DE$153:$DG$274,MATCH($A981,'Hoja de Trabajo para listado'!$DE$153:$DE$1048576,0),MATCH((CUADRO!Q$5&amp;$E981),'Hoja de Trabajo para listado'!$DE$151:$DG$151,0)),0)+IFERROR(INDEX('Hoja de Trabajo para listado'!$CD$155:$DC$1048576,MATCH($A981,'Hoja de Trabajo para listado'!$CD$155:$CD$1048576,0),MATCH((CUADRO!Q$5&amp;$E981),'Hoja de Trabajo para listado'!$CD$151:$DC$151,0)),0)</f>
        <v>0</v>
      </c>
      <c r="R981" s="314">
        <f t="shared" ca="1" si="30"/>
        <v>0</v>
      </c>
      <c r="S981" s="314">
        <f ca="1">+R980+R981</f>
        <v>0</v>
      </c>
      <c r="T981" s="314">
        <f ca="1">+S981</f>
        <v>0</v>
      </c>
      <c r="U981" s="348">
        <f t="shared" si="31"/>
        <v>2</v>
      </c>
      <c r="V981" s="319" t="str">
        <f>+VLOOKUP(A981,bd_lista!$A$3:$E$593,5,FALSE)</f>
        <v>Instituciones Descentralizadas</v>
      </c>
      <c r="W981" s="426"/>
    </row>
    <row r="982" spans="1:23" customFormat="1" ht="15" hidden="1" customHeight="1">
      <c r="A982" s="323">
        <v>210</v>
      </c>
      <c r="B982" s="427">
        <f>+A982</f>
        <v>210</v>
      </c>
      <c r="C982" s="318" t="str">
        <f>+VLOOKUP(A982,bd_lista!$A$3:$C$593,3,FALSE)</f>
        <v>Unidad de Análisis de Políticas Sociales y Económicas</v>
      </c>
      <c r="D982" s="429" t="str">
        <f>+C982</f>
        <v>Unidad de Análisis de Políticas Sociales y Económicas</v>
      </c>
      <c r="E982" s="339" t="s">
        <v>1418</v>
      </c>
      <c r="F982" s="314">
        <f ca="1">+IFERROR(INDEX('Hoja de Trabajo para listado'!$A$155:$Z$1048576,MATCH($A982,'Hoja de Trabajo para listado'!$A$155:$A$1048576,0),MATCH((CUADRO!F$5&amp;$E982),'Hoja de Trabajo para listado'!$A$151:$Z$151,0)),0)+IFERROR(INDEX('Hoja de Trabajo para listado'!$AB$155:$BA$1048576,MATCH($A982,'Hoja de Trabajo para listado'!$AB$155:$AB$1048576,0),MATCH((CUADRO!F$5&amp;$E982),'Hoja de Trabajo para listado'!$AB$151:$BA$151,0)),0)+IFERROR(INDEX('Hoja de Trabajo para listado'!$BC$155:$CB$1048576,MATCH($A982,'Hoja de Trabajo para listado'!$BC$155:$BC$1048576,0),MATCH((CUADRO!F$5&amp;$E982),'Hoja de Trabajo para listado'!$BC$151:$CB$151,0)),0)+IFERROR(INDEX('Hoja de Trabajo para listado'!$DE$153:$DG$274,MATCH($A982,'Hoja de Trabajo para listado'!$DE$153:$DE$1048576,0),MATCH((CUADRO!F$5&amp;$E982),'Hoja de Trabajo para listado'!$DE$151:$DG$151,0)),0)+IFERROR(INDEX('Hoja de Trabajo para listado'!$CD$155:$DC$1048576,MATCH($A982,'Hoja de Trabajo para listado'!$CD$155:$CD$1048576,0),MATCH((CUADRO!F$5&amp;$E982),'Hoja de Trabajo para listado'!$CD$151:$DC$151,0)),0)</f>
        <v>0</v>
      </c>
      <c r="G982" s="314">
        <f ca="1">+IFERROR(INDEX('Hoja de Trabajo para listado'!$A$155:$Z$1048576,MATCH($A982,'Hoja de Trabajo para listado'!$A$155:$A$1048576,0),MATCH((CUADRO!G$5&amp;$E982),'Hoja de Trabajo para listado'!$A$151:$Z$151,0)),0)+IFERROR(INDEX('Hoja de Trabajo para listado'!$AB$155:$BA$1048576,MATCH($A982,'Hoja de Trabajo para listado'!$AB$155:$AB$1048576,0),MATCH((CUADRO!G$5&amp;$E982),'Hoja de Trabajo para listado'!$AB$151:$BA$151,0)),0)+IFERROR(INDEX('Hoja de Trabajo para listado'!$BC$155:$CB$1048576,MATCH($A982,'Hoja de Trabajo para listado'!$BC$155:$BC$1048576,0),MATCH((CUADRO!G$5&amp;$E982),'Hoja de Trabajo para listado'!$BC$151:$CB$151,0)),0)+IFERROR(INDEX('Hoja de Trabajo para listado'!$DE$153:$DG$274,MATCH($A982,'Hoja de Trabajo para listado'!$DE$153:$DE$1048576,0),MATCH((CUADRO!G$5&amp;$E982),'Hoja de Trabajo para listado'!$DE$151:$DG$151,0)),0)+IFERROR(INDEX('Hoja de Trabajo para listado'!$CD$155:$DC$1048576,MATCH($A982,'Hoja de Trabajo para listado'!$CD$155:$CD$1048576,0),MATCH((CUADRO!G$5&amp;$E982),'Hoja de Trabajo para listado'!$CD$151:$DC$151,0)),0)</f>
        <v>0</v>
      </c>
      <c r="H982" s="314">
        <f ca="1">+IFERROR(INDEX('Hoja de Trabajo para listado'!$A$155:$Z$1048576,MATCH($A982,'Hoja de Trabajo para listado'!$A$155:$A$1048576,0),MATCH((CUADRO!H$5&amp;$E982),'Hoja de Trabajo para listado'!$A$151:$Z$151,0)),0)+IFERROR(INDEX('Hoja de Trabajo para listado'!$AB$155:$BA$1048576,MATCH($A982,'Hoja de Trabajo para listado'!$AB$155:$AB$1048576,0),MATCH((CUADRO!H$5&amp;$E982),'Hoja de Trabajo para listado'!$AB$151:$BA$151,0)),0)+IFERROR(INDEX('Hoja de Trabajo para listado'!$BC$155:$CB$1048576,MATCH($A982,'Hoja de Trabajo para listado'!$BC$155:$BC$1048576,0),MATCH((CUADRO!H$5&amp;$E982),'Hoja de Trabajo para listado'!$BC$151:$CB$151,0)),0)+IFERROR(INDEX('Hoja de Trabajo para listado'!$DE$153:$DG$274,MATCH($A982,'Hoja de Trabajo para listado'!$DE$153:$DE$1048576,0),MATCH((CUADRO!H$5&amp;$E982),'Hoja de Trabajo para listado'!$DE$151:$DG$151,0)),0)+IFERROR(INDEX('Hoja de Trabajo para listado'!$CD$155:$DC$1048576,MATCH($A982,'Hoja de Trabajo para listado'!$CD$155:$CD$1048576,0),MATCH((CUADRO!H$5&amp;$E982),'Hoja de Trabajo para listado'!$CD$151:$DC$151,0)),0)</f>
        <v>0</v>
      </c>
      <c r="I982" s="314">
        <f ca="1">+IFERROR(INDEX('Hoja de Trabajo para listado'!$A$155:$Z$1048576,MATCH($A982,'Hoja de Trabajo para listado'!$A$155:$A$1048576,0),MATCH((CUADRO!I$5&amp;$E982),'Hoja de Trabajo para listado'!$A$151:$Z$151,0)),0)+IFERROR(INDEX('Hoja de Trabajo para listado'!$AB$155:$BA$1048576,MATCH($A982,'Hoja de Trabajo para listado'!$AB$155:$AB$1048576,0),MATCH((CUADRO!I$5&amp;$E982),'Hoja de Trabajo para listado'!$AB$151:$BA$151,0)),0)+IFERROR(INDEX('Hoja de Trabajo para listado'!$BC$155:$CB$1048576,MATCH($A982,'Hoja de Trabajo para listado'!$BC$155:$BC$1048576,0),MATCH((CUADRO!I$5&amp;$E982),'Hoja de Trabajo para listado'!$BC$151:$CB$151,0)),0)+IFERROR(INDEX('Hoja de Trabajo para listado'!$DE$153:$DG$274,MATCH($A982,'Hoja de Trabajo para listado'!$DE$153:$DE$1048576,0),MATCH((CUADRO!I$5&amp;$E982),'Hoja de Trabajo para listado'!$DE$151:$DG$151,0)),0)+IFERROR(INDEX('Hoja de Trabajo para listado'!$CD$155:$DC$1048576,MATCH($A982,'Hoja de Trabajo para listado'!$CD$155:$CD$1048576,0),MATCH((CUADRO!I$5&amp;$E982),'Hoja de Trabajo para listado'!$CD$151:$DC$151,0)),0)</f>
        <v>0</v>
      </c>
      <c r="J982" s="314">
        <f ca="1">+IFERROR(INDEX('Hoja de Trabajo para listado'!$A$155:$Z$1048576,MATCH($A982,'Hoja de Trabajo para listado'!$A$155:$A$1048576,0),MATCH((CUADRO!J$5&amp;$E982),'Hoja de Trabajo para listado'!$A$151:$Z$151,0)),0)+IFERROR(INDEX('Hoja de Trabajo para listado'!$AB$155:$BA$1048576,MATCH($A982,'Hoja de Trabajo para listado'!$AB$155:$AB$1048576,0),MATCH((CUADRO!J$5&amp;$E982),'Hoja de Trabajo para listado'!$AB$151:$BA$151,0)),0)+IFERROR(INDEX('Hoja de Trabajo para listado'!$BC$155:$CB$1048576,MATCH($A982,'Hoja de Trabajo para listado'!$BC$155:$BC$1048576,0),MATCH((CUADRO!J$5&amp;$E982),'Hoja de Trabajo para listado'!$BC$151:$CB$151,0)),0)+IFERROR(INDEX('Hoja de Trabajo para listado'!$DE$153:$DG$274,MATCH($A982,'Hoja de Trabajo para listado'!$DE$153:$DE$1048576,0),MATCH((CUADRO!J$5&amp;$E982),'Hoja de Trabajo para listado'!$DE$151:$DG$151,0)),0)+IFERROR(INDEX('Hoja de Trabajo para listado'!$CD$155:$DC$1048576,MATCH($A982,'Hoja de Trabajo para listado'!$CD$155:$CD$1048576,0),MATCH((CUADRO!J$5&amp;$E982),'Hoja de Trabajo para listado'!$CD$151:$DC$151,0)),0)</f>
        <v>0</v>
      </c>
      <c r="K982" s="314">
        <f ca="1">+IFERROR(INDEX('Hoja de Trabajo para listado'!$A$155:$Z$1048576,MATCH($A982,'Hoja de Trabajo para listado'!$A$155:$A$1048576,0),MATCH((CUADRO!K$5&amp;$E982),'Hoja de Trabajo para listado'!$A$151:$Z$151,0)),0)+IFERROR(INDEX('Hoja de Trabajo para listado'!$AB$155:$BA$1048576,MATCH($A982,'Hoja de Trabajo para listado'!$AB$155:$AB$1048576,0),MATCH((CUADRO!K$5&amp;$E982),'Hoja de Trabajo para listado'!$AB$151:$BA$151,0)),0)+IFERROR(INDEX('Hoja de Trabajo para listado'!$BC$155:$CB$1048576,MATCH($A982,'Hoja de Trabajo para listado'!$BC$155:$BC$1048576,0),MATCH((CUADRO!K$5&amp;$E982),'Hoja de Trabajo para listado'!$BC$151:$CB$151,0)),0)+IFERROR(INDEX('Hoja de Trabajo para listado'!$DE$153:$DG$274,MATCH($A982,'Hoja de Trabajo para listado'!$DE$153:$DE$1048576,0),MATCH((CUADRO!K$5&amp;$E982),'Hoja de Trabajo para listado'!$DE$151:$DG$151,0)),0)+IFERROR(INDEX('Hoja de Trabajo para listado'!$CD$155:$DC$1048576,MATCH($A982,'Hoja de Trabajo para listado'!$CD$155:$CD$1048576,0),MATCH((CUADRO!K$5&amp;$E982),'Hoja de Trabajo para listado'!$CD$151:$DC$151,0)),0)</f>
        <v>0</v>
      </c>
      <c r="L982" s="314">
        <f ca="1">+IFERROR(INDEX('Hoja de Trabajo para listado'!$A$155:$Z$1048576,MATCH($A982,'Hoja de Trabajo para listado'!$A$155:$A$1048576,0),MATCH((CUADRO!L$5&amp;$E982),'Hoja de Trabajo para listado'!$A$151:$Z$151,0)),0)+IFERROR(INDEX('Hoja de Trabajo para listado'!$AB$155:$BA$1048576,MATCH($A982,'Hoja de Trabajo para listado'!$AB$155:$AB$1048576,0),MATCH((CUADRO!L$5&amp;$E982),'Hoja de Trabajo para listado'!$AB$151:$BA$151,0)),0)+IFERROR(INDEX('Hoja de Trabajo para listado'!$BC$155:$CB$1048576,MATCH($A982,'Hoja de Trabajo para listado'!$BC$155:$BC$1048576,0),MATCH((CUADRO!L$5&amp;$E982),'Hoja de Trabajo para listado'!$BC$151:$CB$151,0)),0)+IFERROR(INDEX('Hoja de Trabajo para listado'!$DE$153:$DG$274,MATCH($A982,'Hoja de Trabajo para listado'!$DE$153:$DE$1048576,0),MATCH((CUADRO!L$5&amp;$E982),'Hoja de Trabajo para listado'!$DE$151:$DG$151,0)),0)+IFERROR(INDEX('Hoja de Trabajo para listado'!$CD$155:$DC$1048576,MATCH($A982,'Hoja de Trabajo para listado'!$CD$155:$CD$1048576,0),MATCH((CUADRO!L$5&amp;$E982),'Hoja de Trabajo para listado'!$CD$151:$DC$151,0)),0)</f>
        <v>0</v>
      </c>
      <c r="M982" s="314">
        <f ca="1">+IFERROR(INDEX('Hoja de Trabajo para listado'!$A$155:$Z$1048576,MATCH($A982,'Hoja de Trabajo para listado'!$A$155:$A$1048576,0),MATCH((CUADRO!M$5&amp;$E982),'Hoja de Trabajo para listado'!$A$151:$Z$151,0)),0)+IFERROR(INDEX('Hoja de Trabajo para listado'!$AB$155:$BA$1048576,MATCH($A982,'Hoja de Trabajo para listado'!$AB$155:$AB$1048576,0),MATCH((CUADRO!M$5&amp;$E982),'Hoja de Trabajo para listado'!$AB$151:$BA$151,0)),0)+IFERROR(INDEX('Hoja de Trabajo para listado'!$BC$155:$CB$1048576,MATCH($A982,'Hoja de Trabajo para listado'!$BC$155:$BC$1048576,0),MATCH((CUADRO!M$5&amp;$E982),'Hoja de Trabajo para listado'!$BC$151:$CB$151,0)),0)+IFERROR(INDEX('Hoja de Trabajo para listado'!$DE$153:$DG$274,MATCH($A982,'Hoja de Trabajo para listado'!$DE$153:$DE$1048576,0),MATCH((CUADRO!M$5&amp;$E982),'Hoja de Trabajo para listado'!$DE$151:$DG$151,0)),0)+IFERROR(INDEX('Hoja de Trabajo para listado'!$CD$155:$DC$1048576,MATCH($A982,'Hoja de Trabajo para listado'!$CD$155:$CD$1048576,0),MATCH((CUADRO!M$5&amp;$E982),'Hoja de Trabajo para listado'!$CD$151:$DC$151,0)),0)</f>
        <v>0</v>
      </c>
      <c r="N982" s="314">
        <f ca="1">+IFERROR(INDEX('Hoja de Trabajo para listado'!$A$155:$Z$1048576,MATCH($A982,'Hoja de Trabajo para listado'!$A$155:$A$1048576,0),MATCH((CUADRO!N$5&amp;$E982),'Hoja de Trabajo para listado'!$A$151:$Z$151,0)),0)+IFERROR(INDEX('Hoja de Trabajo para listado'!$AB$155:$BA$1048576,MATCH($A982,'Hoja de Trabajo para listado'!$AB$155:$AB$1048576,0),MATCH((CUADRO!N$5&amp;$E982),'Hoja de Trabajo para listado'!$AB$151:$BA$151,0)),0)+IFERROR(INDEX('Hoja de Trabajo para listado'!$BC$155:$CB$1048576,MATCH($A982,'Hoja de Trabajo para listado'!$BC$155:$BC$1048576,0),MATCH((CUADRO!N$5&amp;$E982),'Hoja de Trabajo para listado'!$BC$151:$CB$151,0)),0)+IFERROR(INDEX('Hoja de Trabajo para listado'!$DE$153:$DG$274,MATCH($A982,'Hoja de Trabajo para listado'!$DE$153:$DE$1048576,0),MATCH((CUADRO!N$5&amp;$E982),'Hoja de Trabajo para listado'!$DE$151:$DG$151,0)),0)+IFERROR(INDEX('Hoja de Trabajo para listado'!$CD$155:$DC$1048576,MATCH($A982,'Hoja de Trabajo para listado'!$CD$155:$CD$1048576,0),MATCH((CUADRO!N$5&amp;$E982),'Hoja de Trabajo para listado'!$CD$151:$DC$151,0)),0)</f>
        <v>0</v>
      </c>
      <c r="O982" s="314">
        <f ca="1">+IFERROR(INDEX('Hoja de Trabajo para listado'!$A$155:$Z$1048576,MATCH($A982,'Hoja de Trabajo para listado'!$A$155:$A$1048576,0),MATCH((CUADRO!O$5&amp;$E982),'Hoja de Trabajo para listado'!$A$151:$Z$151,0)),0)+IFERROR(INDEX('Hoja de Trabajo para listado'!$AB$155:$BA$1048576,MATCH($A982,'Hoja de Trabajo para listado'!$AB$155:$AB$1048576,0),MATCH((CUADRO!O$5&amp;$E982),'Hoja de Trabajo para listado'!$AB$151:$BA$151,0)),0)+IFERROR(INDEX('Hoja de Trabajo para listado'!$BC$155:$CB$1048576,MATCH($A982,'Hoja de Trabajo para listado'!$BC$155:$BC$1048576,0),MATCH((CUADRO!O$5&amp;$E982),'Hoja de Trabajo para listado'!$BC$151:$CB$151,0)),0)+IFERROR(INDEX('Hoja de Trabajo para listado'!$DE$153:$DG$274,MATCH($A982,'Hoja de Trabajo para listado'!$DE$153:$DE$1048576,0),MATCH((CUADRO!O$5&amp;$E982),'Hoja de Trabajo para listado'!$DE$151:$DG$151,0)),0)+IFERROR(INDEX('Hoja de Trabajo para listado'!$CD$155:$DC$1048576,MATCH($A982,'Hoja de Trabajo para listado'!$CD$155:$CD$1048576,0),MATCH((CUADRO!O$5&amp;$E982),'Hoja de Trabajo para listado'!$CD$151:$DC$151,0)),0)</f>
        <v>0</v>
      </c>
      <c r="P982" s="314">
        <f ca="1">+IFERROR(INDEX('Hoja de Trabajo para listado'!$A$155:$Z$1048576,MATCH($A982,'Hoja de Trabajo para listado'!$A$155:$A$1048576,0),MATCH((CUADRO!P$5&amp;$E982),'Hoja de Trabajo para listado'!$A$151:$Z$151,0)),0)+IFERROR(INDEX('Hoja de Trabajo para listado'!$AB$155:$BA$1048576,MATCH($A982,'Hoja de Trabajo para listado'!$AB$155:$AB$1048576,0),MATCH((CUADRO!P$5&amp;$E982),'Hoja de Trabajo para listado'!$AB$151:$BA$151,0)),0)+IFERROR(INDEX('Hoja de Trabajo para listado'!$BC$155:$CB$1048576,MATCH($A982,'Hoja de Trabajo para listado'!$BC$155:$BC$1048576,0),MATCH((CUADRO!P$5&amp;$E982),'Hoja de Trabajo para listado'!$BC$151:$CB$151,0)),0)+IFERROR(INDEX('Hoja de Trabajo para listado'!$DE$153:$DG$274,MATCH($A982,'Hoja de Trabajo para listado'!$DE$153:$DE$1048576,0),MATCH((CUADRO!P$5&amp;$E982),'Hoja de Trabajo para listado'!$DE$151:$DG$151,0)),0)+IFERROR(INDEX('Hoja de Trabajo para listado'!$CD$155:$DC$1048576,MATCH($A982,'Hoja de Trabajo para listado'!$CD$155:$CD$1048576,0),MATCH((CUADRO!P$5&amp;$E982),'Hoja de Trabajo para listado'!$CD$151:$DC$151,0)),0)</f>
        <v>0</v>
      </c>
      <c r="Q982" s="314">
        <f ca="1">+IFERROR(INDEX('Hoja de Trabajo para listado'!$A$155:$Z$1048576,MATCH($A982,'Hoja de Trabajo para listado'!$A$155:$A$1048576,0),MATCH((CUADRO!Q$5&amp;$E982),'Hoja de Trabajo para listado'!$A$151:$Z$151,0)),0)+IFERROR(INDEX('Hoja de Trabajo para listado'!$AB$155:$BA$1048576,MATCH($A982,'Hoja de Trabajo para listado'!$AB$155:$AB$1048576,0),MATCH((CUADRO!Q$5&amp;$E982),'Hoja de Trabajo para listado'!$AB$151:$BA$151,0)),0)+IFERROR(INDEX('Hoja de Trabajo para listado'!$BC$155:$CB$1048576,MATCH($A982,'Hoja de Trabajo para listado'!$BC$155:$BC$1048576,0),MATCH((CUADRO!Q$5&amp;$E982),'Hoja de Trabajo para listado'!$BC$151:$CB$151,0)),0)+IFERROR(INDEX('Hoja de Trabajo para listado'!$DE$153:$DG$274,MATCH($A982,'Hoja de Trabajo para listado'!$DE$153:$DE$1048576,0),MATCH((CUADRO!Q$5&amp;$E982),'Hoja de Trabajo para listado'!$DE$151:$DG$151,0)),0)+IFERROR(INDEX('Hoja de Trabajo para listado'!$CD$155:$DC$1048576,MATCH($A982,'Hoja de Trabajo para listado'!$CD$155:$CD$1048576,0),MATCH((CUADRO!Q$5&amp;$E982),'Hoja de Trabajo para listado'!$CD$151:$DC$151,0)),0)</f>
        <v>0</v>
      </c>
      <c r="R982" s="314">
        <f t="shared" ca="1" si="30"/>
        <v>0</v>
      </c>
      <c r="S982" s="314"/>
      <c r="T982" s="314">
        <f ca="1">+T983</f>
        <v>0</v>
      </c>
      <c r="U982" s="313">
        <f t="shared" si="31"/>
        <v>1</v>
      </c>
      <c r="V982" s="319" t="str">
        <f>+VLOOKUP(A982,bd_lista!$A$3:$E$593,5,FALSE)</f>
        <v>Instituciones Descentralizadas</v>
      </c>
      <c r="W982" s="425" t="str">
        <f>+V982</f>
        <v>Instituciones Descentralizadas</v>
      </c>
    </row>
    <row r="983" spans="1:23" customFormat="1" ht="15" hidden="1" customHeight="1">
      <c r="A983" s="323">
        <v>210</v>
      </c>
      <c r="B983" s="428"/>
      <c r="C983" s="339" t="str">
        <f>+VLOOKUP(A983,bd_lista!$A$3:$C$593,3,FALSE)</f>
        <v>Unidad de Análisis de Políticas Sociales y Económicas</v>
      </c>
      <c r="D983" s="430"/>
      <c r="E983" s="319" t="s">
        <v>1419</v>
      </c>
      <c r="F983" s="314">
        <f ca="1">+IFERROR(INDEX('Hoja de Trabajo para listado'!$A$155:$Z$1048576,MATCH($A983,'Hoja de Trabajo para listado'!$A$155:$A$1048576,0),MATCH((CUADRO!F$5&amp;$E983),'Hoja de Trabajo para listado'!$A$151:$Z$151,0)),0)+IFERROR(INDEX('Hoja de Trabajo para listado'!$AB$155:$BA$1048576,MATCH($A983,'Hoja de Trabajo para listado'!$AB$155:$AB$1048576,0),MATCH((CUADRO!F$5&amp;$E983),'Hoja de Trabajo para listado'!$AB$151:$BA$151,0)),0)+IFERROR(INDEX('Hoja de Trabajo para listado'!$BC$155:$CB$1048576,MATCH($A983,'Hoja de Trabajo para listado'!$BC$155:$BC$1048576,0),MATCH((CUADRO!F$5&amp;$E983),'Hoja de Trabajo para listado'!$BC$151:$CB$151,0)),0)+IFERROR(INDEX('Hoja de Trabajo para listado'!$DE$153:$DG$274,MATCH($A983,'Hoja de Trabajo para listado'!$DE$153:$DE$1048576,0),MATCH((CUADRO!F$5&amp;$E983),'Hoja de Trabajo para listado'!$DE$151:$DG$151,0)),0)+IFERROR(INDEX('Hoja de Trabajo para listado'!$CD$155:$DC$1048576,MATCH($A983,'Hoja de Trabajo para listado'!$CD$155:$CD$1048576,0),MATCH((CUADRO!F$5&amp;$E983),'Hoja de Trabajo para listado'!$CD$151:$DC$151,0)),0)</f>
        <v>0</v>
      </c>
      <c r="G983" s="314">
        <f ca="1">+IFERROR(INDEX('Hoja de Trabajo para listado'!$A$155:$Z$1048576,MATCH($A983,'Hoja de Trabajo para listado'!$A$155:$A$1048576,0),MATCH((CUADRO!G$5&amp;$E983),'Hoja de Trabajo para listado'!$A$151:$Z$151,0)),0)+IFERROR(INDEX('Hoja de Trabajo para listado'!$AB$155:$BA$1048576,MATCH($A983,'Hoja de Trabajo para listado'!$AB$155:$AB$1048576,0),MATCH((CUADRO!G$5&amp;$E983),'Hoja de Trabajo para listado'!$AB$151:$BA$151,0)),0)+IFERROR(INDEX('Hoja de Trabajo para listado'!$BC$155:$CB$1048576,MATCH($A983,'Hoja de Trabajo para listado'!$BC$155:$BC$1048576,0),MATCH((CUADRO!G$5&amp;$E983),'Hoja de Trabajo para listado'!$BC$151:$CB$151,0)),0)+IFERROR(INDEX('Hoja de Trabajo para listado'!$DE$153:$DG$274,MATCH($A983,'Hoja de Trabajo para listado'!$DE$153:$DE$1048576,0),MATCH((CUADRO!G$5&amp;$E983),'Hoja de Trabajo para listado'!$DE$151:$DG$151,0)),0)+IFERROR(INDEX('Hoja de Trabajo para listado'!$CD$155:$DC$1048576,MATCH($A983,'Hoja de Trabajo para listado'!$CD$155:$CD$1048576,0),MATCH((CUADRO!G$5&amp;$E983),'Hoja de Trabajo para listado'!$CD$151:$DC$151,0)),0)</f>
        <v>0</v>
      </c>
      <c r="H983" s="314">
        <f ca="1">+IFERROR(INDEX('Hoja de Trabajo para listado'!$A$155:$Z$1048576,MATCH($A983,'Hoja de Trabajo para listado'!$A$155:$A$1048576,0),MATCH((CUADRO!H$5&amp;$E983),'Hoja de Trabajo para listado'!$A$151:$Z$151,0)),0)+IFERROR(INDEX('Hoja de Trabajo para listado'!$AB$155:$BA$1048576,MATCH($A983,'Hoja de Trabajo para listado'!$AB$155:$AB$1048576,0),MATCH((CUADRO!H$5&amp;$E983),'Hoja de Trabajo para listado'!$AB$151:$BA$151,0)),0)+IFERROR(INDEX('Hoja de Trabajo para listado'!$BC$155:$CB$1048576,MATCH($A983,'Hoja de Trabajo para listado'!$BC$155:$BC$1048576,0),MATCH((CUADRO!H$5&amp;$E983),'Hoja de Trabajo para listado'!$BC$151:$CB$151,0)),0)+IFERROR(INDEX('Hoja de Trabajo para listado'!$DE$153:$DG$274,MATCH($A983,'Hoja de Trabajo para listado'!$DE$153:$DE$1048576,0),MATCH((CUADRO!H$5&amp;$E983),'Hoja de Trabajo para listado'!$DE$151:$DG$151,0)),0)+IFERROR(INDEX('Hoja de Trabajo para listado'!$CD$155:$DC$1048576,MATCH($A983,'Hoja de Trabajo para listado'!$CD$155:$CD$1048576,0),MATCH((CUADRO!H$5&amp;$E983),'Hoja de Trabajo para listado'!$CD$151:$DC$151,0)),0)</f>
        <v>0</v>
      </c>
      <c r="I983" s="314">
        <f ca="1">+IFERROR(INDEX('Hoja de Trabajo para listado'!$A$155:$Z$1048576,MATCH($A983,'Hoja de Trabajo para listado'!$A$155:$A$1048576,0),MATCH((CUADRO!I$5&amp;$E983),'Hoja de Trabajo para listado'!$A$151:$Z$151,0)),0)+IFERROR(INDEX('Hoja de Trabajo para listado'!$AB$155:$BA$1048576,MATCH($A983,'Hoja de Trabajo para listado'!$AB$155:$AB$1048576,0),MATCH((CUADRO!I$5&amp;$E983),'Hoja de Trabajo para listado'!$AB$151:$BA$151,0)),0)+IFERROR(INDEX('Hoja de Trabajo para listado'!$BC$155:$CB$1048576,MATCH($A983,'Hoja de Trabajo para listado'!$BC$155:$BC$1048576,0),MATCH((CUADRO!I$5&amp;$E983),'Hoja de Trabajo para listado'!$BC$151:$CB$151,0)),0)+IFERROR(INDEX('Hoja de Trabajo para listado'!$DE$153:$DG$274,MATCH($A983,'Hoja de Trabajo para listado'!$DE$153:$DE$1048576,0),MATCH((CUADRO!I$5&amp;$E983),'Hoja de Trabajo para listado'!$DE$151:$DG$151,0)),0)+IFERROR(INDEX('Hoja de Trabajo para listado'!$CD$155:$DC$1048576,MATCH($A983,'Hoja de Trabajo para listado'!$CD$155:$CD$1048576,0),MATCH((CUADRO!I$5&amp;$E983),'Hoja de Trabajo para listado'!$CD$151:$DC$151,0)),0)</f>
        <v>0</v>
      </c>
      <c r="J983" s="314">
        <f ca="1">+IFERROR(INDEX('Hoja de Trabajo para listado'!$A$155:$Z$1048576,MATCH($A983,'Hoja de Trabajo para listado'!$A$155:$A$1048576,0),MATCH((CUADRO!J$5&amp;$E983),'Hoja de Trabajo para listado'!$A$151:$Z$151,0)),0)+IFERROR(INDEX('Hoja de Trabajo para listado'!$AB$155:$BA$1048576,MATCH($A983,'Hoja de Trabajo para listado'!$AB$155:$AB$1048576,0),MATCH((CUADRO!J$5&amp;$E983),'Hoja de Trabajo para listado'!$AB$151:$BA$151,0)),0)+IFERROR(INDEX('Hoja de Trabajo para listado'!$BC$155:$CB$1048576,MATCH($A983,'Hoja de Trabajo para listado'!$BC$155:$BC$1048576,0),MATCH((CUADRO!J$5&amp;$E983),'Hoja de Trabajo para listado'!$BC$151:$CB$151,0)),0)+IFERROR(INDEX('Hoja de Trabajo para listado'!$DE$153:$DG$274,MATCH($A983,'Hoja de Trabajo para listado'!$DE$153:$DE$1048576,0),MATCH((CUADRO!J$5&amp;$E983),'Hoja de Trabajo para listado'!$DE$151:$DG$151,0)),0)+IFERROR(INDEX('Hoja de Trabajo para listado'!$CD$155:$DC$1048576,MATCH($A983,'Hoja de Trabajo para listado'!$CD$155:$CD$1048576,0),MATCH((CUADRO!J$5&amp;$E983),'Hoja de Trabajo para listado'!$CD$151:$DC$151,0)),0)</f>
        <v>0</v>
      </c>
      <c r="K983" s="314">
        <f ca="1">+IFERROR(INDEX('Hoja de Trabajo para listado'!$A$155:$Z$1048576,MATCH($A983,'Hoja de Trabajo para listado'!$A$155:$A$1048576,0),MATCH((CUADRO!K$5&amp;$E983),'Hoja de Trabajo para listado'!$A$151:$Z$151,0)),0)+IFERROR(INDEX('Hoja de Trabajo para listado'!$AB$155:$BA$1048576,MATCH($A983,'Hoja de Trabajo para listado'!$AB$155:$AB$1048576,0),MATCH((CUADRO!K$5&amp;$E983),'Hoja de Trabajo para listado'!$AB$151:$BA$151,0)),0)+IFERROR(INDEX('Hoja de Trabajo para listado'!$BC$155:$CB$1048576,MATCH($A983,'Hoja de Trabajo para listado'!$BC$155:$BC$1048576,0),MATCH((CUADRO!K$5&amp;$E983),'Hoja de Trabajo para listado'!$BC$151:$CB$151,0)),0)+IFERROR(INDEX('Hoja de Trabajo para listado'!$DE$153:$DG$274,MATCH($A983,'Hoja de Trabajo para listado'!$DE$153:$DE$1048576,0),MATCH((CUADRO!K$5&amp;$E983),'Hoja de Trabajo para listado'!$DE$151:$DG$151,0)),0)+IFERROR(INDEX('Hoja de Trabajo para listado'!$CD$155:$DC$1048576,MATCH($A983,'Hoja de Trabajo para listado'!$CD$155:$CD$1048576,0),MATCH((CUADRO!K$5&amp;$E983),'Hoja de Trabajo para listado'!$CD$151:$DC$151,0)),0)</f>
        <v>0</v>
      </c>
      <c r="L983" s="314">
        <f ca="1">+IFERROR(INDEX('Hoja de Trabajo para listado'!$A$155:$Z$1048576,MATCH($A983,'Hoja de Trabajo para listado'!$A$155:$A$1048576,0),MATCH((CUADRO!L$5&amp;$E983),'Hoja de Trabajo para listado'!$A$151:$Z$151,0)),0)+IFERROR(INDEX('Hoja de Trabajo para listado'!$AB$155:$BA$1048576,MATCH($A983,'Hoja de Trabajo para listado'!$AB$155:$AB$1048576,0),MATCH((CUADRO!L$5&amp;$E983),'Hoja de Trabajo para listado'!$AB$151:$BA$151,0)),0)+IFERROR(INDEX('Hoja de Trabajo para listado'!$BC$155:$CB$1048576,MATCH($A983,'Hoja de Trabajo para listado'!$BC$155:$BC$1048576,0),MATCH((CUADRO!L$5&amp;$E983),'Hoja de Trabajo para listado'!$BC$151:$CB$151,0)),0)+IFERROR(INDEX('Hoja de Trabajo para listado'!$DE$153:$DG$274,MATCH($A983,'Hoja de Trabajo para listado'!$DE$153:$DE$1048576,0),MATCH((CUADRO!L$5&amp;$E983),'Hoja de Trabajo para listado'!$DE$151:$DG$151,0)),0)+IFERROR(INDEX('Hoja de Trabajo para listado'!$CD$155:$DC$1048576,MATCH($A983,'Hoja de Trabajo para listado'!$CD$155:$CD$1048576,0),MATCH((CUADRO!L$5&amp;$E983),'Hoja de Trabajo para listado'!$CD$151:$DC$151,0)),0)</f>
        <v>0</v>
      </c>
      <c r="M983" s="314">
        <f ca="1">+IFERROR(INDEX('Hoja de Trabajo para listado'!$A$155:$Z$1048576,MATCH($A983,'Hoja de Trabajo para listado'!$A$155:$A$1048576,0),MATCH((CUADRO!M$5&amp;$E983),'Hoja de Trabajo para listado'!$A$151:$Z$151,0)),0)+IFERROR(INDEX('Hoja de Trabajo para listado'!$AB$155:$BA$1048576,MATCH($A983,'Hoja de Trabajo para listado'!$AB$155:$AB$1048576,0),MATCH((CUADRO!M$5&amp;$E983),'Hoja de Trabajo para listado'!$AB$151:$BA$151,0)),0)+IFERROR(INDEX('Hoja de Trabajo para listado'!$BC$155:$CB$1048576,MATCH($A983,'Hoja de Trabajo para listado'!$BC$155:$BC$1048576,0),MATCH((CUADRO!M$5&amp;$E983),'Hoja de Trabajo para listado'!$BC$151:$CB$151,0)),0)+IFERROR(INDEX('Hoja de Trabajo para listado'!$DE$153:$DG$274,MATCH($A983,'Hoja de Trabajo para listado'!$DE$153:$DE$1048576,0),MATCH((CUADRO!M$5&amp;$E983),'Hoja de Trabajo para listado'!$DE$151:$DG$151,0)),0)+IFERROR(INDEX('Hoja de Trabajo para listado'!$CD$155:$DC$1048576,MATCH($A983,'Hoja de Trabajo para listado'!$CD$155:$CD$1048576,0),MATCH((CUADRO!M$5&amp;$E983),'Hoja de Trabajo para listado'!$CD$151:$DC$151,0)),0)</f>
        <v>0</v>
      </c>
      <c r="N983" s="314">
        <f ca="1">+IFERROR(INDEX('Hoja de Trabajo para listado'!$A$155:$Z$1048576,MATCH($A983,'Hoja de Trabajo para listado'!$A$155:$A$1048576,0),MATCH((CUADRO!N$5&amp;$E983),'Hoja de Trabajo para listado'!$A$151:$Z$151,0)),0)+IFERROR(INDEX('Hoja de Trabajo para listado'!$AB$155:$BA$1048576,MATCH($A983,'Hoja de Trabajo para listado'!$AB$155:$AB$1048576,0),MATCH((CUADRO!N$5&amp;$E983),'Hoja de Trabajo para listado'!$AB$151:$BA$151,0)),0)+IFERROR(INDEX('Hoja de Trabajo para listado'!$BC$155:$CB$1048576,MATCH($A983,'Hoja de Trabajo para listado'!$BC$155:$BC$1048576,0),MATCH((CUADRO!N$5&amp;$E983),'Hoja de Trabajo para listado'!$BC$151:$CB$151,0)),0)+IFERROR(INDEX('Hoja de Trabajo para listado'!$DE$153:$DG$274,MATCH($A983,'Hoja de Trabajo para listado'!$DE$153:$DE$1048576,0),MATCH((CUADRO!N$5&amp;$E983),'Hoja de Trabajo para listado'!$DE$151:$DG$151,0)),0)+IFERROR(INDEX('Hoja de Trabajo para listado'!$CD$155:$DC$1048576,MATCH($A983,'Hoja de Trabajo para listado'!$CD$155:$CD$1048576,0),MATCH((CUADRO!N$5&amp;$E983),'Hoja de Trabajo para listado'!$CD$151:$DC$151,0)),0)</f>
        <v>0</v>
      </c>
      <c r="O983" s="314">
        <f ca="1">+IFERROR(INDEX('Hoja de Trabajo para listado'!$A$155:$Z$1048576,MATCH($A983,'Hoja de Trabajo para listado'!$A$155:$A$1048576,0),MATCH((CUADRO!O$5&amp;$E983),'Hoja de Trabajo para listado'!$A$151:$Z$151,0)),0)+IFERROR(INDEX('Hoja de Trabajo para listado'!$AB$155:$BA$1048576,MATCH($A983,'Hoja de Trabajo para listado'!$AB$155:$AB$1048576,0),MATCH((CUADRO!O$5&amp;$E983),'Hoja de Trabajo para listado'!$AB$151:$BA$151,0)),0)+IFERROR(INDEX('Hoja de Trabajo para listado'!$BC$155:$CB$1048576,MATCH($A983,'Hoja de Trabajo para listado'!$BC$155:$BC$1048576,0),MATCH((CUADRO!O$5&amp;$E983),'Hoja de Trabajo para listado'!$BC$151:$CB$151,0)),0)+IFERROR(INDEX('Hoja de Trabajo para listado'!$DE$153:$DG$274,MATCH($A983,'Hoja de Trabajo para listado'!$DE$153:$DE$1048576,0),MATCH((CUADRO!O$5&amp;$E983),'Hoja de Trabajo para listado'!$DE$151:$DG$151,0)),0)+IFERROR(INDEX('Hoja de Trabajo para listado'!$CD$155:$DC$1048576,MATCH($A983,'Hoja de Trabajo para listado'!$CD$155:$CD$1048576,0),MATCH((CUADRO!O$5&amp;$E983),'Hoja de Trabajo para listado'!$CD$151:$DC$151,0)),0)</f>
        <v>0</v>
      </c>
      <c r="P983" s="314">
        <f ca="1">+IFERROR(INDEX('Hoja de Trabajo para listado'!$A$155:$Z$1048576,MATCH($A983,'Hoja de Trabajo para listado'!$A$155:$A$1048576,0),MATCH((CUADRO!P$5&amp;$E983),'Hoja de Trabajo para listado'!$A$151:$Z$151,0)),0)+IFERROR(INDEX('Hoja de Trabajo para listado'!$AB$155:$BA$1048576,MATCH($A983,'Hoja de Trabajo para listado'!$AB$155:$AB$1048576,0),MATCH((CUADRO!P$5&amp;$E983),'Hoja de Trabajo para listado'!$AB$151:$BA$151,0)),0)+IFERROR(INDEX('Hoja de Trabajo para listado'!$BC$155:$CB$1048576,MATCH($A983,'Hoja de Trabajo para listado'!$BC$155:$BC$1048576,0),MATCH((CUADRO!P$5&amp;$E983),'Hoja de Trabajo para listado'!$BC$151:$CB$151,0)),0)+IFERROR(INDEX('Hoja de Trabajo para listado'!$DE$153:$DG$274,MATCH($A983,'Hoja de Trabajo para listado'!$DE$153:$DE$1048576,0),MATCH((CUADRO!P$5&amp;$E983),'Hoja de Trabajo para listado'!$DE$151:$DG$151,0)),0)+IFERROR(INDEX('Hoja de Trabajo para listado'!$CD$155:$DC$1048576,MATCH($A983,'Hoja de Trabajo para listado'!$CD$155:$CD$1048576,0),MATCH((CUADRO!P$5&amp;$E983),'Hoja de Trabajo para listado'!$CD$151:$DC$151,0)),0)</f>
        <v>0</v>
      </c>
      <c r="Q983" s="314">
        <f ca="1">+IFERROR(INDEX('Hoja de Trabajo para listado'!$A$155:$Z$1048576,MATCH($A983,'Hoja de Trabajo para listado'!$A$155:$A$1048576,0),MATCH((CUADRO!Q$5&amp;$E983),'Hoja de Trabajo para listado'!$A$151:$Z$151,0)),0)+IFERROR(INDEX('Hoja de Trabajo para listado'!$AB$155:$BA$1048576,MATCH($A983,'Hoja de Trabajo para listado'!$AB$155:$AB$1048576,0),MATCH((CUADRO!Q$5&amp;$E983),'Hoja de Trabajo para listado'!$AB$151:$BA$151,0)),0)+IFERROR(INDEX('Hoja de Trabajo para listado'!$BC$155:$CB$1048576,MATCH($A983,'Hoja de Trabajo para listado'!$BC$155:$BC$1048576,0),MATCH((CUADRO!Q$5&amp;$E983),'Hoja de Trabajo para listado'!$BC$151:$CB$151,0)),0)+IFERROR(INDEX('Hoja de Trabajo para listado'!$DE$153:$DG$274,MATCH($A983,'Hoja de Trabajo para listado'!$DE$153:$DE$1048576,0),MATCH((CUADRO!Q$5&amp;$E983),'Hoja de Trabajo para listado'!$DE$151:$DG$151,0)),0)+IFERROR(INDEX('Hoja de Trabajo para listado'!$CD$155:$DC$1048576,MATCH($A983,'Hoja de Trabajo para listado'!$CD$155:$CD$1048576,0),MATCH((CUADRO!Q$5&amp;$E983),'Hoja de Trabajo para listado'!$CD$151:$DC$151,0)),0)</f>
        <v>0</v>
      </c>
      <c r="R983" s="314">
        <f t="shared" ca="1" si="30"/>
        <v>0</v>
      </c>
      <c r="S983" s="314">
        <f ca="1">+R982+R983</f>
        <v>0</v>
      </c>
      <c r="T983" s="314">
        <f ca="1">+S983</f>
        <v>0</v>
      </c>
      <c r="U983" s="348">
        <f t="shared" si="31"/>
        <v>2</v>
      </c>
      <c r="V983" s="319" t="str">
        <f>+VLOOKUP(A983,bd_lista!$A$3:$E$593,5,FALSE)</f>
        <v>Instituciones Descentralizadas</v>
      </c>
      <c r="W983" s="426"/>
    </row>
    <row r="984" spans="1:23" customFormat="1" ht="15" hidden="1" customHeight="1">
      <c r="A984" s="323">
        <v>206</v>
      </c>
      <c r="B984" s="427">
        <f>+A984</f>
        <v>206</v>
      </c>
      <c r="C984" s="318" t="str">
        <f>+VLOOKUP(A984,bd_lista!$A$3:$C$593,3,FALSE)</f>
        <v>Instituto Nacional de Estadística</v>
      </c>
      <c r="D984" s="429" t="str">
        <f>+C984</f>
        <v>Instituto Nacional de Estadística</v>
      </c>
      <c r="E984" s="339" t="s">
        <v>1418</v>
      </c>
      <c r="F984" s="314">
        <f ca="1">+IFERROR(INDEX('Hoja de Trabajo para listado'!$A$155:$Z$1048576,MATCH($A984,'Hoja de Trabajo para listado'!$A$155:$A$1048576,0),MATCH((CUADRO!F$5&amp;$E984),'Hoja de Trabajo para listado'!$A$151:$Z$151,0)),0)+IFERROR(INDEX('Hoja de Trabajo para listado'!$AB$155:$BA$1048576,MATCH($A984,'Hoja de Trabajo para listado'!$AB$155:$AB$1048576,0),MATCH((CUADRO!F$5&amp;$E984),'Hoja de Trabajo para listado'!$AB$151:$BA$151,0)),0)+IFERROR(INDEX('Hoja de Trabajo para listado'!$BC$155:$CB$1048576,MATCH($A984,'Hoja de Trabajo para listado'!$BC$155:$BC$1048576,0),MATCH((CUADRO!F$5&amp;$E984),'Hoja de Trabajo para listado'!$BC$151:$CB$151,0)),0)+IFERROR(INDEX('Hoja de Trabajo para listado'!$DE$153:$DG$274,MATCH($A984,'Hoja de Trabajo para listado'!$DE$153:$DE$1048576,0),MATCH((CUADRO!F$5&amp;$E984),'Hoja de Trabajo para listado'!$DE$151:$DG$151,0)),0)+IFERROR(INDEX('Hoja de Trabajo para listado'!$CD$155:$DC$1048576,MATCH($A984,'Hoja de Trabajo para listado'!$CD$155:$CD$1048576,0),MATCH((CUADRO!F$5&amp;$E984),'Hoja de Trabajo para listado'!$CD$151:$DC$151,0)),0)</f>
        <v>0</v>
      </c>
      <c r="G984" s="314">
        <f ca="1">+IFERROR(INDEX('Hoja de Trabajo para listado'!$A$155:$Z$1048576,MATCH($A984,'Hoja de Trabajo para listado'!$A$155:$A$1048576,0),MATCH((CUADRO!G$5&amp;$E984),'Hoja de Trabajo para listado'!$A$151:$Z$151,0)),0)+IFERROR(INDEX('Hoja de Trabajo para listado'!$AB$155:$BA$1048576,MATCH($A984,'Hoja de Trabajo para listado'!$AB$155:$AB$1048576,0),MATCH((CUADRO!G$5&amp;$E984),'Hoja de Trabajo para listado'!$AB$151:$BA$151,0)),0)+IFERROR(INDEX('Hoja de Trabajo para listado'!$BC$155:$CB$1048576,MATCH($A984,'Hoja de Trabajo para listado'!$BC$155:$BC$1048576,0),MATCH((CUADRO!G$5&amp;$E984),'Hoja de Trabajo para listado'!$BC$151:$CB$151,0)),0)+IFERROR(INDEX('Hoja de Trabajo para listado'!$DE$153:$DG$274,MATCH($A984,'Hoja de Trabajo para listado'!$DE$153:$DE$1048576,0),MATCH((CUADRO!G$5&amp;$E984),'Hoja de Trabajo para listado'!$DE$151:$DG$151,0)),0)+IFERROR(INDEX('Hoja de Trabajo para listado'!$CD$155:$DC$1048576,MATCH($A984,'Hoja de Trabajo para listado'!$CD$155:$CD$1048576,0),MATCH((CUADRO!G$5&amp;$E984),'Hoja de Trabajo para listado'!$CD$151:$DC$151,0)),0)</f>
        <v>0</v>
      </c>
      <c r="H984" s="314">
        <f ca="1">+IFERROR(INDEX('Hoja de Trabajo para listado'!$A$155:$Z$1048576,MATCH($A984,'Hoja de Trabajo para listado'!$A$155:$A$1048576,0),MATCH((CUADRO!H$5&amp;$E984),'Hoja de Trabajo para listado'!$A$151:$Z$151,0)),0)+IFERROR(INDEX('Hoja de Trabajo para listado'!$AB$155:$BA$1048576,MATCH($A984,'Hoja de Trabajo para listado'!$AB$155:$AB$1048576,0),MATCH((CUADRO!H$5&amp;$E984),'Hoja de Trabajo para listado'!$AB$151:$BA$151,0)),0)+IFERROR(INDEX('Hoja de Trabajo para listado'!$BC$155:$CB$1048576,MATCH($A984,'Hoja de Trabajo para listado'!$BC$155:$BC$1048576,0),MATCH((CUADRO!H$5&amp;$E984),'Hoja de Trabajo para listado'!$BC$151:$CB$151,0)),0)+IFERROR(INDEX('Hoja de Trabajo para listado'!$DE$153:$DG$274,MATCH($A984,'Hoja de Trabajo para listado'!$DE$153:$DE$1048576,0),MATCH((CUADRO!H$5&amp;$E984),'Hoja de Trabajo para listado'!$DE$151:$DG$151,0)),0)+IFERROR(INDEX('Hoja de Trabajo para listado'!$CD$155:$DC$1048576,MATCH($A984,'Hoja de Trabajo para listado'!$CD$155:$CD$1048576,0),MATCH((CUADRO!H$5&amp;$E984),'Hoja de Trabajo para listado'!$CD$151:$DC$151,0)),0)</f>
        <v>0</v>
      </c>
      <c r="I984" s="314">
        <f ca="1">+IFERROR(INDEX('Hoja de Trabajo para listado'!$A$155:$Z$1048576,MATCH($A984,'Hoja de Trabajo para listado'!$A$155:$A$1048576,0),MATCH((CUADRO!I$5&amp;$E984),'Hoja de Trabajo para listado'!$A$151:$Z$151,0)),0)+IFERROR(INDEX('Hoja de Trabajo para listado'!$AB$155:$BA$1048576,MATCH($A984,'Hoja de Trabajo para listado'!$AB$155:$AB$1048576,0),MATCH((CUADRO!I$5&amp;$E984),'Hoja de Trabajo para listado'!$AB$151:$BA$151,0)),0)+IFERROR(INDEX('Hoja de Trabajo para listado'!$BC$155:$CB$1048576,MATCH($A984,'Hoja de Trabajo para listado'!$BC$155:$BC$1048576,0),MATCH((CUADRO!I$5&amp;$E984),'Hoja de Trabajo para listado'!$BC$151:$CB$151,0)),0)+IFERROR(INDEX('Hoja de Trabajo para listado'!$DE$153:$DG$274,MATCH($A984,'Hoja de Trabajo para listado'!$DE$153:$DE$1048576,0),MATCH((CUADRO!I$5&amp;$E984),'Hoja de Trabajo para listado'!$DE$151:$DG$151,0)),0)+IFERROR(INDEX('Hoja de Trabajo para listado'!$CD$155:$DC$1048576,MATCH($A984,'Hoja de Trabajo para listado'!$CD$155:$CD$1048576,0),MATCH((CUADRO!I$5&amp;$E984),'Hoja de Trabajo para listado'!$CD$151:$DC$151,0)),0)</f>
        <v>0</v>
      </c>
      <c r="J984" s="314">
        <f ca="1">+IFERROR(INDEX('Hoja de Trabajo para listado'!$A$155:$Z$1048576,MATCH($A984,'Hoja de Trabajo para listado'!$A$155:$A$1048576,0),MATCH((CUADRO!J$5&amp;$E984),'Hoja de Trabajo para listado'!$A$151:$Z$151,0)),0)+IFERROR(INDEX('Hoja de Trabajo para listado'!$AB$155:$BA$1048576,MATCH($A984,'Hoja de Trabajo para listado'!$AB$155:$AB$1048576,0),MATCH((CUADRO!J$5&amp;$E984),'Hoja de Trabajo para listado'!$AB$151:$BA$151,0)),0)+IFERROR(INDEX('Hoja de Trabajo para listado'!$BC$155:$CB$1048576,MATCH($A984,'Hoja de Trabajo para listado'!$BC$155:$BC$1048576,0),MATCH((CUADRO!J$5&amp;$E984),'Hoja de Trabajo para listado'!$BC$151:$CB$151,0)),0)+IFERROR(INDEX('Hoja de Trabajo para listado'!$DE$153:$DG$274,MATCH($A984,'Hoja de Trabajo para listado'!$DE$153:$DE$1048576,0),MATCH((CUADRO!J$5&amp;$E984),'Hoja de Trabajo para listado'!$DE$151:$DG$151,0)),0)+IFERROR(INDEX('Hoja de Trabajo para listado'!$CD$155:$DC$1048576,MATCH($A984,'Hoja de Trabajo para listado'!$CD$155:$CD$1048576,0),MATCH((CUADRO!J$5&amp;$E984),'Hoja de Trabajo para listado'!$CD$151:$DC$151,0)),0)</f>
        <v>0</v>
      </c>
      <c r="K984" s="314">
        <f ca="1">+IFERROR(INDEX('Hoja de Trabajo para listado'!$A$155:$Z$1048576,MATCH($A984,'Hoja de Trabajo para listado'!$A$155:$A$1048576,0),MATCH((CUADRO!K$5&amp;$E984),'Hoja de Trabajo para listado'!$A$151:$Z$151,0)),0)+IFERROR(INDEX('Hoja de Trabajo para listado'!$AB$155:$BA$1048576,MATCH($A984,'Hoja de Trabajo para listado'!$AB$155:$AB$1048576,0),MATCH((CUADRO!K$5&amp;$E984),'Hoja de Trabajo para listado'!$AB$151:$BA$151,0)),0)+IFERROR(INDEX('Hoja de Trabajo para listado'!$BC$155:$CB$1048576,MATCH($A984,'Hoja de Trabajo para listado'!$BC$155:$BC$1048576,0),MATCH((CUADRO!K$5&amp;$E984),'Hoja de Trabajo para listado'!$BC$151:$CB$151,0)),0)+IFERROR(INDEX('Hoja de Trabajo para listado'!$DE$153:$DG$274,MATCH($A984,'Hoja de Trabajo para listado'!$DE$153:$DE$1048576,0),MATCH((CUADRO!K$5&amp;$E984),'Hoja de Trabajo para listado'!$DE$151:$DG$151,0)),0)+IFERROR(INDEX('Hoja de Trabajo para listado'!$CD$155:$DC$1048576,MATCH($A984,'Hoja de Trabajo para listado'!$CD$155:$CD$1048576,0),MATCH((CUADRO!K$5&amp;$E984),'Hoja de Trabajo para listado'!$CD$151:$DC$151,0)),0)</f>
        <v>0</v>
      </c>
      <c r="L984" s="314">
        <f ca="1">+IFERROR(INDEX('Hoja de Trabajo para listado'!$A$155:$Z$1048576,MATCH($A984,'Hoja de Trabajo para listado'!$A$155:$A$1048576,0),MATCH((CUADRO!L$5&amp;$E984),'Hoja de Trabajo para listado'!$A$151:$Z$151,0)),0)+IFERROR(INDEX('Hoja de Trabajo para listado'!$AB$155:$BA$1048576,MATCH($A984,'Hoja de Trabajo para listado'!$AB$155:$AB$1048576,0),MATCH((CUADRO!L$5&amp;$E984),'Hoja de Trabajo para listado'!$AB$151:$BA$151,0)),0)+IFERROR(INDEX('Hoja de Trabajo para listado'!$BC$155:$CB$1048576,MATCH($A984,'Hoja de Trabajo para listado'!$BC$155:$BC$1048576,0),MATCH((CUADRO!L$5&amp;$E984),'Hoja de Trabajo para listado'!$BC$151:$CB$151,0)),0)+IFERROR(INDEX('Hoja de Trabajo para listado'!$DE$153:$DG$274,MATCH($A984,'Hoja de Trabajo para listado'!$DE$153:$DE$1048576,0),MATCH((CUADRO!L$5&amp;$E984),'Hoja de Trabajo para listado'!$DE$151:$DG$151,0)),0)+IFERROR(INDEX('Hoja de Trabajo para listado'!$CD$155:$DC$1048576,MATCH($A984,'Hoja de Trabajo para listado'!$CD$155:$CD$1048576,0),MATCH((CUADRO!L$5&amp;$E984),'Hoja de Trabajo para listado'!$CD$151:$DC$151,0)),0)</f>
        <v>0</v>
      </c>
      <c r="M984" s="314">
        <f ca="1">+IFERROR(INDEX('Hoja de Trabajo para listado'!$A$155:$Z$1048576,MATCH($A984,'Hoja de Trabajo para listado'!$A$155:$A$1048576,0),MATCH((CUADRO!M$5&amp;$E984),'Hoja de Trabajo para listado'!$A$151:$Z$151,0)),0)+IFERROR(INDEX('Hoja de Trabajo para listado'!$AB$155:$BA$1048576,MATCH($A984,'Hoja de Trabajo para listado'!$AB$155:$AB$1048576,0),MATCH((CUADRO!M$5&amp;$E984),'Hoja de Trabajo para listado'!$AB$151:$BA$151,0)),0)+IFERROR(INDEX('Hoja de Trabajo para listado'!$BC$155:$CB$1048576,MATCH($A984,'Hoja de Trabajo para listado'!$BC$155:$BC$1048576,0),MATCH((CUADRO!M$5&amp;$E984),'Hoja de Trabajo para listado'!$BC$151:$CB$151,0)),0)+IFERROR(INDEX('Hoja de Trabajo para listado'!$DE$153:$DG$274,MATCH($A984,'Hoja de Trabajo para listado'!$DE$153:$DE$1048576,0),MATCH((CUADRO!M$5&amp;$E984),'Hoja de Trabajo para listado'!$DE$151:$DG$151,0)),0)+IFERROR(INDEX('Hoja de Trabajo para listado'!$CD$155:$DC$1048576,MATCH($A984,'Hoja de Trabajo para listado'!$CD$155:$CD$1048576,0),MATCH((CUADRO!M$5&amp;$E984),'Hoja de Trabajo para listado'!$CD$151:$DC$151,0)),0)</f>
        <v>0</v>
      </c>
      <c r="N984" s="314">
        <f ca="1">+IFERROR(INDEX('Hoja de Trabajo para listado'!$A$155:$Z$1048576,MATCH($A984,'Hoja de Trabajo para listado'!$A$155:$A$1048576,0),MATCH((CUADRO!N$5&amp;$E984),'Hoja de Trabajo para listado'!$A$151:$Z$151,0)),0)+IFERROR(INDEX('Hoja de Trabajo para listado'!$AB$155:$BA$1048576,MATCH($A984,'Hoja de Trabajo para listado'!$AB$155:$AB$1048576,0),MATCH((CUADRO!N$5&amp;$E984),'Hoja de Trabajo para listado'!$AB$151:$BA$151,0)),0)+IFERROR(INDEX('Hoja de Trabajo para listado'!$BC$155:$CB$1048576,MATCH($A984,'Hoja de Trabajo para listado'!$BC$155:$BC$1048576,0),MATCH((CUADRO!N$5&amp;$E984),'Hoja de Trabajo para listado'!$BC$151:$CB$151,0)),0)+IFERROR(INDEX('Hoja de Trabajo para listado'!$DE$153:$DG$274,MATCH($A984,'Hoja de Trabajo para listado'!$DE$153:$DE$1048576,0),MATCH((CUADRO!N$5&amp;$E984),'Hoja de Trabajo para listado'!$DE$151:$DG$151,0)),0)+IFERROR(INDEX('Hoja de Trabajo para listado'!$CD$155:$DC$1048576,MATCH($A984,'Hoja de Trabajo para listado'!$CD$155:$CD$1048576,0),MATCH((CUADRO!N$5&amp;$E984),'Hoja de Trabajo para listado'!$CD$151:$DC$151,0)),0)</f>
        <v>0</v>
      </c>
      <c r="O984" s="314">
        <f ca="1">+IFERROR(INDEX('Hoja de Trabajo para listado'!$A$155:$Z$1048576,MATCH($A984,'Hoja de Trabajo para listado'!$A$155:$A$1048576,0),MATCH((CUADRO!O$5&amp;$E984),'Hoja de Trabajo para listado'!$A$151:$Z$151,0)),0)+IFERROR(INDEX('Hoja de Trabajo para listado'!$AB$155:$BA$1048576,MATCH($A984,'Hoja de Trabajo para listado'!$AB$155:$AB$1048576,0),MATCH((CUADRO!O$5&amp;$E984),'Hoja de Trabajo para listado'!$AB$151:$BA$151,0)),0)+IFERROR(INDEX('Hoja de Trabajo para listado'!$BC$155:$CB$1048576,MATCH($A984,'Hoja de Trabajo para listado'!$BC$155:$BC$1048576,0),MATCH((CUADRO!O$5&amp;$E984),'Hoja de Trabajo para listado'!$BC$151:$CB$151,0)),0)+IFERROR(INDEX('Hoja de Trabajo para listado'!$DE$153:$DG$274,MATCH($A984,'Hoja de Trabajo para listado'!$DE$153:$DE$1048576,0),MATCH((CUADRO!O$5&amp;$E984),'Hoja de Trabajo para listado'!$DE$151:$DG$151,0)),0)+IFERROR(INDEX('Hoja de Trabajo para listado'!$CD$155:$DC$1048576,MATCH($A984,'Hoja de Trabajo para listado'!$CD$155:$CD$1048576,0),MATCH((CUADRO!O$5&amp;$E984),'Hoja de Trabajo para listado'!$CD$151:$DC$151,0)),0)</f>
        <v>0</v>
      </c>
      <c r="P984" s="314">
        <f ca="1">+IFERROR(INDEX('Hoja de Trabajo para listado'!$A$155:$Z$1048576,MATCH($A984,'Hoja de Trabajo para listado'!$A$155:$A$1048576,0),MATCH((CUADRO!P$5&amp;$E984),'Hoja de Trabajo para listado'!$A$151:$Z$151,0)),0)+IFERROR(INDEX('Hoja de Trabajo para listado'!$AB$155:$BA$1048576,MATCH($A984,'Hoja de Trabajo para listado'!$AB$155:$AB$1048576,0),MATCH((CUADRO!P$5&amp;$E984),'Hoja de Trabajo para listado'!$AB$151:$BA$151,0)),0)+IFERROR(INDEX('Hoja de Trabajo para listado'!$BC$155:$CB$1048576,MATCH($A984,'Hoja de Trabajo para listado'!$BC$155:$BC$1048576,0),MATCH((CUADRO!P$5&amp;$E984),'Hoja de Trabajo para listado'!$BC$151:$CB$151,0)),0)+IFERROR(INDEX('Hoja de Trabajo para listado'!$DE$153:$DG$274,MATCH($A984,'Hoja de Trabajo para listado'!$DE$153:$DE$1048576,0),MATCH((CUADRO!P$5&amp;$E984),'Hoja de Trabajo para listado'!$DE$151:$DG$151,0)),0)+IFERROR(INDEX('Hoja de Trabajo para listado'!$CD$155:$DC$1048576,MATCH($A984,'Hoja de Trabajo para listado'!$CD$155:$CD$1048576,0),MATCH((CUADRO!P$5&amp;$E984),'Hoja de Trabajo para listado'!$CD$151:$DC$151,0)),0)</f>
        <v>0</v>
      </c>
      <c r="Q984" s="314">
        <f ca="1">+IFERROR(INDEX('Hoja de Trabajo para listado'!$A$155:$Z$1048576,MATCH($A984,'Hoja de Trabajo para listado'!$A$155:$A$1048576,0),MATCH((CUADRO!Q$5&amp;$E984),'Hoja de Trabajo para listado'!$A$151:$Z$151,0)),0)+IFERROR(INDEX('Hoja de Trabajo para listado'!$AB$155:$BA$1048576,MATCH($A984,'Hoja de Trabajo para listado'!$AB$155:$AB$1048576,0),MATCH((CUADRO!Q$5&amp;$E984),'Hoja de Trabajo para listado'!$AB$151:$BA$151,0)),0)+IFERROR(INDEX('Hoja de Trabajo para listado'!$BC$155:$CB$1048576,MATCH($A984,'Hoja de Trabajo para listado'!$BC$155:$BC$1048576,0),MATCH((CUADRO!Q$5&amp;$E984),'Hoja de Trabajo para listado'!$BC$151:$CB$151,0)),0)+IFERROR(INDEX('Hoja de Trabajo para listado'!$DE$153:$DG$274,MATCH($A984,'Hoja de Trabajo para listado'!$DE$153:$DE$1048576,0),MATCH((CUADRO!Q$5&amp;$E984),'Hoja de Trabajo para listado'!$DE$151:$DG$151,0)),0)+IFERROR(INDEX('Hoja de Trabajo para listado'!$CD$155:$DC$1048576,MATCH($A984,'Hoja de Trabajo para listado'!$CD$155:$CD$1048576,0),MATCH((CUADRO!Q$5&amp;$E984),'Hoja de Trabajo para listado'!$CD$151:$DC$151,0)),0)</f>
        <v>0</v>
      </c>
      <c r="R984" s="314">
        <f t="shared" ca="1" si="30"/>
        <v>0</v>
      </c>
      <c r="S984" s="314"/>
      <c r="T984" s="314">
        <f ca="1">+T985</f>
        <v>0</v>
      </c>
      <c r="U984" s="313">
        <f t="shared" si="31"/>
        <v>1</v>
      </c>
      <c r="V984" s="319" t="str">
        <f>+VLOOKUP(A984,bd_lista!$A$3:$E$593,5,FALSE)</f>
        <v>Instituciones Descentralizadas</v>
      </c>
      <c r="W984" s="425" t="str">
        <f>+V984</f>
        <v>Instituciones Descentralizadas</v>
      </c>
    </row>
    <row r="985" spans="1:23" customFormat="1" ht="15" hidden="1" customHeight="1">
      <c r="A985" s="323">
        <v>206</v>
      </c>
      <c r="B985" s="428"/>
      <c r="C985" s="339" t="str">
        <f>+VLOOKUP(A985,bd_lista!$A$3:$C$593,3,FALSE)</f>
        <v>Instituto Nacional de Estadística</v>
      </c>
      <c r="D985" s="430"/>
      <c r="E985" s="319" t="s">
        <v>1419</v>
      </c>
      <c r="F985" s="314">
        <f ca="1">+IFERROR(INDEX('Hoja de Trabajo para listado'!$A$155:$Z$1048576,MATCH($A985,'Hoja de Trabajo para listado'!$A$155:$A$1048576,0),MATCH((CUADRO!F$5&amp;$E985),'Hoja de Trabajo para listado'!$A$151:$Z$151,0)),0)+IFERROR(INDEX('Hoja de Trabajo para listado'!$AB$155:$BA$1048576,MATCH($A985,'Hoja de Trabajo para listado'!$AB$155:$AB$1048576,0),MATCH((CUADRO!F$5&amp;$E985),'Hoja de Trabajo para listado'!$AB$151:$BA$151,0)),0)+IFERROR(INDEX('Hoja de Trabajo para listado'!$BC$155:$CB$1048576,MATCH($A985,'Hoja de Trabajo para listado'!$BC$155:$BC$1048576,0),MATCH((CUADRO!F$5&amp;$E985),'Hoja de Trabajo para listado'!$BC$151:$CB$151,0)),0)+IFERROR(INDEX('Hoja de Trabajo para listado'!$DE$153:$DG$274,MATCH($A985,'Hoja de Trabajo para listado'!$DE$153:$DE$1048576,0),MATCH((CUADRO!F$5&amp;$E985),'Hoja de Trabajo para listado'!$DE$151:$DG$151,0)),0)+IFERROR(INDEX('Hoja de Trabajo para listado'!$CD$155:$DC$1048576,MATCH($A985,'Hoja de Trabajo para listado'!$CD$155:$CD$1048576,0),MATCH((CUADRO!F$5&amp;$E985),'Hoja de Trabajo para listado'!$CD$151:$DC$151,0)),0)</f>
        <v>0</v>
      </c>
      <c r="G985" s="314">
        <f ca="1">+IFERROR(INDEX('Hoja de Trabajo para listado'!$A$155:$Z$1048576,MATCH($A985,'Hoja de Trabajo para listado'!$A$155:$A$1048576,0),MATCH((CUADRO!G$5&amp;$E985),'Hoja de Trabajo para listado'!$A$151:$Z$151,0)),0)+IFERROR(INDEX('Hoja de Trabajo para listado'!$AB$155:$BA$1048576,MATCH($A985,'Hoja de Trabajo para listado'!$AB$155:$AB$1048576,0),MATCH((CUADRO!G$5&amp;$E985),'Hoja de Trabajo para listado'!$AB$151:$BA$151,0)),0)+IFERROR(INDEX('Hoja de Trabajo para listado'!$BC$155:$CB$1048576,MATCH($A985,'Hoja de Trabajo para listado'!$BC$155:$BC$1048576,0),MATCH((CUADRO!G$5&amp;$E985),'Hoja de Trabajo para listado'!$BC$151:$CB$151,0)),0)+IFERROR(INDEX('Hoja de Trabajo para listado'!$DE$153:$DG$274,MATCH($A985,'Hoja de Trabajo para listado'!$DE$153:$DE$1048576,0),MATCH((CUADRO!G$5&amp;$E985),'Hoja de Trabajo para listado'!$DE$151:$DG$151,0)),0)+IFERROR(INDEX('Hoja de Trabajo para listado'!$CD$155:$DC$1048576,MATCH($A985,'Hoja de Trabajo para listado'!$CD$155:$CD$1048576,0),MATCH((CUADRO!G$5&amp;$E985),'Hoja de Trabajo para listado'!$CD$151:$DC$151,0)),0)</f>
        <v>0</v>
      </c>
      <c r="H985" s="314">
        <f ca="1">+IFERROR(INDEX('Hoja de Trabajo para listado'!$A$155:$Z$1048576,MATCH($A985,'Hoja de Trabajo para listado'!$A$155:$A$1048576,0),MATCH((CUADRO!H$5&amp;$E985),'Hoja de Trabajo para listado'!$A$151:$Z$151,0)),0)+IFERROR(INDEX('Hoja de Trabajo para listado'!$AB$155:$BA$1048576,MATCH($A985,'Hoja de Trabajo para listado'!$AB$155:$AB$1048576,0),MATCH((CUADRO!H$5&amp;$E985),'Hoja de Trabajo para listado'!$AB$151:$BA$151,0)),0)+IFERROR(INDEX('Hoja de Trabajo para listado'!$BC$155:$CB$1048576,MATCH($A985,'Hoja de Trabajo para listado'!$BC$155:$BC$1048576,0),MATCH((CUADRO!H$5&amp;$E985),'Hoja de Trabajo para listado'!$BC$151:$CB$151,0)),0)+IFERROR(INDEX('Hoja de Trabajo para listado'!$DE$153:$DG$274,MATCH($A985,'Hoja de Trabajo para listado'!$DE$153:$DE$1048576,0),MATCH((CUADRO!H$5&amp;$E985),'Hoja de Trabajo para listado'!$DE$151:$DG$151,0)),0)+IFERROR(INDEX('Hoja de Trabajo para listado'!$CD$155:$DC$1048576,MATCH($A985,'Hoja de Trabajo para listado'!$CD$155:$CD$1048576,0),MATCH((CUADRO!H$5&amp;$E985),'Hoja de Trabajo para listado'!$CD$151:$DC$151,0)),0)</f>
        <v>0</v>
      </c>
      <c r="I985" s="314">
        <f ca="1">+IFERROR(INDEX('Hoja de Trabajo para listado'!$A$155:$Z$1048576,MATCH($A985,'Hoja de Trabajo para listado'!$A$155:$A$1048576,0),MATCH((CUADRO!I$5&amp;$E985),'Hoja de Trabajo para listado'!$A$151:$Z$151,0)),0)+IFERROR(INDEX('Hoja de Trabajo para listado'!$AB$155:$BA$1048576,MATCH($A985,'Hoja de Trabajo para listado'!$AB$155:$AB$1048576,0),MATCH((CUADRO!I$5&amp;$E985),'Hoja de Trabajo para listado'!$AB$151:$BA$151,0)),0)+IFERROR(INDEX('Hoja de Trabajo para listado'!$BC$155:$CB$1048576,MATCH($A985,'Hoja de Trabajo para listado'!$BC$155:$BC$1048576,0),MATCH((CUADRO!I$5&amp;$E985),'Hoja de Trabajo para listado'!$BC$151:$CB$151,0)),0)+IFERROR(INDEX('Hoja de Trabajo para listado'!$DE$153:$DG$274,MATCH($A985,'Hoja de Trabajo para listado'!$DE$153:$DE$1048576,0),MATCH((CUADRO!I$5&amp;$E985),'Hoja de Trabajo para listado'!$DE$151:$DG$151,0)),0)+IFERROR(INDEX('Hoja de Trabajo para listado'!$CD$155:$DC$1048576,MATCH($A985,'Hoja de Trabajo para listado'!$CD$155:$CD$1048576,0),MATCH((CUADRO!I$5&amp;$E985),'Hoja de Trabajo para listado'!$CD$151:$DC$151,0)),0)</f>
        <v>0</v>
      </c>
      <c r="J985" s="314">
        <f ca="1">+IFERROR(INDEX('Hoja de Trabajo para listado'!$A$155:$Z$1048576,MATCH($A985,'Hoja de Trabajo para listado'!$A$155:$A$1048576,0),MATCH((CUADRO!J$5&amp;$E985),'Hoja de Trabajo para listado'!$A$151:$Z$151,0)),0)+IFERROR(INDEX('Hoja de Trabajo para listado'!$AB$155:$BA$1048576,MATCH($A985,'Hoja de Trabajo para listado'!$AB$155:$AB$1048576,0),MATCH((CUADRO!J$5&amp;$E985),'Hoja de Trabajo para listado'!$AB$151:$BA$151,0)),0)+IFERROR(INDEX('Hoja de Trabajo para listado'!$BC$155:$CB$1048576,MATCH($A985,'Hoja de Trabajo para listado'!$BC$155:$BC$1048576,0),MATCH((CUADRO!J$5&amp;$E985),'Hoja de Trabajo para listado'!$BC$151:$CB$151,0)),0)+IFERROR(INDEX('Hoja de Trabajo para listado'!$DE$153:$DG$274,MATCH($A985,'Hoja de Trabajo para listado'!$DE$153:$DE$1048576,0),MATCH((CUADRO!J$5&amp;$E985),'Hoja de Trabajo para listado'!$DE$151:$DG$151,0)),0)+IFERROR(INDEX('Hoja de Trabajo para listado'!$CD$155:$DC$1048576,MATCH($A985,'Hoja de Trabajo para listado'!$CD$155:$CD$1048576,0),MATCH((CUADRO!J$5&amp;$E985),'Hoja de Trabajo para listado'!$CD$151:$DC$151,0)),0)</f>
        <v>0</v>
      </c>
      <c r="K985" s="314">
        <f ca="1">+IFERROR(INDEX('Hoja de Trabajo para listado'!$A$155:$Z$1048576,MATCH($A985,'Hoja de Trabajo para listado'!$A$155:$A$1048576,0),MATCH((CUADRO!K$5&amp;$E985),'Hoja de Trabajo para listado'!$A$151:$Z$151,0)),0)+IFERROR(INDEX('Hoja de Trabajo para listado'!$AB$155:$BA$1048576,MATCH($A985,'Hoja de Trabajo para listado'!$AB$155:$AB$1048576,0),MATCH((CUADRO!K$5&amp;$E985),'Hoja de Trabajo para listado'!$AB$151:$BA$151,0)),0)+IFERROR(INDEX('Hoja de Trabajo para listado'!$BC$155:$CB$1048576,MATCH($A985,'Hoja de Trabajo para listado'!$BC$155:$BC$1048576,0),MATCH((CUADRO!K$5&amp;$E985),'Hoja de Trabajo para listado'!$BC$151:$CB$151,0)),0)+IFERROR(INDEX('Hoja de Trabajo para listado'!$DE$153:$DG$274,MATCH($A985,'Hoja de Trabajo para listado'!$DE$153:$DE$1048576,0),MATCH((CUADRO!K$5&amp;$E985),'Hoja de Trabajo para listado'!$DE$151:$DG$151,0)),0)+IFERROR(INDEX('Hoja de Trabajo para listado'!$CD$155:$DC$1048576,MATCH($A985,'Hoja de Trabajo para listado'!$CD$155:$CD$1048576,0),MATCH((CUADRO!K$5&amp;$E985),'Hoja de Trabajo para listado'!$CD$151:$DC$151,0)),0)</f>
        <v>0</v>
      </c>
      <c r="L985" s="314">
        <f ca="1">+IFERROR(INDEX('Hoja de Trabajo para listado'!$A$155:$Z$1048576,MATCH($A985,'Hoja de Trabajo para listado'!$A$155:$A$1048576,0),MATCH((CUADRO!L$5&amp;$E985),'Hoja de Trabajo para listado'!$A$151:$Z$151,0)),0)+IFERROR(INDEX('Hoja de Trabajo para listado'!$AB$155:$BA$1048576,MATCH($A985,'Hoja de Trabajo para listado'!$AB$155:$AB$1048576,0),MATCH((CUADRO!L$5&amp;$E985),'Hoja de Trabajo para listado'!$AB$151:$BA$151,0)),0)+IFERROR(INDEX('Hoja de Trabajo para listado'!$BC$155:$CB$1048576,MATCH($A985,'Hoja de Trabajo para listado'!$BC$155:$BC$1048576,0),MATCH((CUADRO!L$5&amp;$E985),'Hoja de Trabajo para listado'!$BC$151:$CB$151,0)),0)+IFERROR(INDEX('Hoja de Trabajo para listado'!$DE$153:$DG$274,MATCH($A985,'Hoja de Trabajo para listado'!$DE$153:$DE$1048576,0),MATCH((CUADRO!L$5&amp;$E985),'Hoja de Trabajo para listado'!$DE$151:$DG$151,0)),0)+IFERROR(INDEX('Hoja de Trabajo para listado'!$CD$155:$DC$1048576,MATCH($A985,'Hoja de Trabajo para listado'!$CD$155:$CD$1048576,0),MATCH((CUADRO!L$5&amp;$E985),'Hoja de Trabajo para listado'!$CD$151:$DC$151,0)),0)</f>
        <v>0</v>
      </c>
      <c r="M985" s="314">
        <f ca="1">+IFERROR(INDEX('Hoja de Trabajo para listado'!$A$155:$Z$1048576,MATCH($A985,'Hoja de Trabajo para listado'!$A$155:$A$1048576,0),MATCH((CUADRO!M$5&amp;$E985),'Hoja de Trabajo para listado'!$A$151:$Z$151,0)),0)+IFERROR(INDEX('Hoja de Trabajo para listado'!$AB$155:$BA$1048576,MATCH($A985,'Hoja de Trabajo para listado'!$AB$155:$AB$1048576,0),MATCH((CUADRO!M$5&amp;$E985),'Hoja de Trabajo para listado'!$AB$151:$BA$151,0)),0)+IFERROR(INDEX('Hoja de Trabajo para listado'!$BC$155:$CB$1048576,MATCH($A985,'Hoja de Trabajo para listado'!$BC$155:$BC$1048576,0),MATCH((CUADRO!M$5&amp;$E985),'Hoja de Trabajo para listado'!$BC$151:$CB$151,0)),0)+IFERROR(INDEX('Hoja de Trabajo para listado'!$DE$153:$DG$274,MATCH($A985,'Hoja de Trabajo para listado'!$DE$153:$DE$1048576,0),MATCH((CUADRO!M$5&amp;$E985),'Hoja de Trabajo para listado'!$DE$151:$DG$151,0)),0)+IFERROR(INDEX('Hoja de Trabajo para listado'!$CD$155:$DC$1048576,MATCH($A985,'Hoja de Trabajo para listado'!$CD$155:$CD$1048576,0),MATCH((CUADRO!M$5&amp;$E985),'Hoja de Trabajo para listado'!$CD$151:$DC$151,0)),0)</f>
        <v>0</v>
      </c>
      <c r="N985" s="314">
        <f ca="1">+IFERROR(INDEX('Hoja de Trabajo para listado'!$A$155:$Z$1048576,MATCH($A985,'Hoja de Trabajo para listado'!$A$155:$A$1048576,0),MATCH((CUADRO!N$5&amp;$E985),'Hoja de Trabajo para listado'!$A$151:$Z$151,0)),0)+IFERROR(INDEX('Hoja de Trabajo para listado'!$AB$155:$BA$1048576,MATCH($A985,'Hoja de Trabajo para listado'!$AB$155:$AB$1048576,0),MATCH((CUADRO!N$5&amp;$E985),'Hoja de Trabajo para listado'!$AB$151:$BA$151,0)),0)+IFERROR(INDEX('Hoja de Trabajo para listado'!$BC$155:$CB$1048576,MATCH($A985,'Hoja de Trabajo para listado'!$BC$155:$BC$1048576,0),MATCH((CUADRO!N$5&amp;$E985),'Hoja de Trabajo para listado'!$BC$151:$CB$151,0)),0)+IFERROR(INDEX('Hoja de Trabajo para listado'!$DE$153:$DG$274,MATCH($A985,'Hoja de Trabajo para listado'!$DE$153:$DE$1048576,0),MATCH((CUADRO!N$5&amp;$E985),'Hoja de Trabajo para listado'!$DE$151:$DG$151,0)),0)+IFERROR(INDEX('Hoja de Trabajo para listado'!$CD$155:$DC$1048576,MATCH($A985,'Hoja de Trabajo para listado'!$CD$155:$CD$1048576,0),MATCH((CUADRO!N$5&amp;$E985),'Hoja de Trabajo para listado'!$CD$151:$DC$151,0)),0)</f>
        <v>0</v>
      </c>
      <c r="O985" s="314">
        <f ca="1">+IFERROR(INDEX('Hoja de Trabajo para listado'!$A$155:$Z$1048576,MATCH($A985,'Hoja de Trabajo para listado'!$A$155:$A$1048576,0),MATCH((CUADRO!O$5&amp;$E985),'Hoja de Trabajo para listado'!$A$151:$Z$151,0)),0)+IFERROR(INDEX('Hoja de Trabajo para listado'!$AB$155:$BA$1048576,MATCH($A985,'Hoja de Trabajo para listado'!$AB$155:$AB$1048576,0),MATCH((CUADRO!O$5&amp;$E985),'Hoja de Trabajo para listado'!$AB$151:$BA$151,0)),0)+IFERROR(INDEX('Hoja de Trabajo para listado'!$BC$155:$CB$1048576,MATCH($A985,'Hoja de Trabajo para listado'!$BC$155:$BC$1048576,0),MATCH((CUADRO!O$5&amp;$E985),'Hoja de Trabajo para listado'!$BC$151:$CB$151,0)),0)+IFERROR(INDEX('Hoja de Trabajo para listado'!$DE$153:$DG$274,MATCH($A985,'Hoja de Trabajo para listado'!$DE$153:$DE$1048576,0),MATCH((CUADRO!O$5&amp;$E985),'Hoja de Trabajo para listado'!$DE$151:$DG$151,0)),0)+IFERROR(INDEX('Hoja de Trabajo para listado'!$CD$155:$DC$1048576,MATCH($A985,'Hoja de Trabajo para listado'!$CD$155:$CD$1048576,0),MATCH((CUADRO!O$5&amp;$E985),'Hoja de Trabajo para listado'!$CD$151:$DC$151,0)),0)</f>
        <v>0</v>
      </c>
      <c r="P985" s="314">
        <f ca="1">+IFERROR(INDEX('Hoja de Trabajo para listado'!$A$155:$Z$1048576,MATCH($A985,'Hoja de Trabajo para listado'!$A$155:$A$1048576,0),MATCH((CUADRO!P$5&amp;$E985),'Hoja de Trabajo para listado'!$A$151:$Z$151,0)),0)+IFERROR(INDEX('Hoja de Trabajo para listado'!$AB$155:$BA$1048576,MATCH($A985,'Hoja de Trabajo para listado'!$AB$155:$AB$1048576,0),MATCH((CUADRO!P$5&amp;$E985),'Hoja de Trabajo para listado'!$AB$151:$BA$151,0)),0)+IFERROR(INDEX('Hoja de Trabajo para listado'!$BC$155:$CB$1048576,MATCH($A985,'Hoja de Trabajo para listado'!$BC$155:$BC$1048576,0),MATCH((CUADRO!P$5&amp;$E985),'Hoja de Trabajo para listado'!$BC$151:$CB$151,0)),0)+IFERROR(INDEX('Hoja de Trabajo para listado'!$DE$153:$DG$274,MATCH($A985,'Hoja de Trabajo para listado'!$DE$153:$DE$1048576,0),MATCH((CUADRO!P$5&amp;$E985),'Hoja de Trabajo para listado'!$DE$151:$DG$151,0)),0)+IFERROR(INDEX('Hoja de Trabajo para listado'!$CD$155:$DC$1048576,MATCH($A985,'Hoja de Trabajo para listado'!$CD$155:$CD$1048576,0),MATCH((CUADRO!P$5&amp;$E985),'Hoja de Trabajo para listado'!$CD$151:$DC$151,0)),0)</f>
        <v>0</v>
      </c>
      <c r="Q985" s="314">
        <f ca="1">+IFERROR(INDEX('Hoja de Trabajo para listado'!$A$155:$Z$1048576,MATCH($A985,'Hoja de Trabajo para listado'!$A$155:$A$1048576,0),MATCH((CUADRO!Q$5&amp;$E985),'Hoja de Trabajo para listado'!$A$151:$Z$151,0)),0)+IFERROR(INDEX('Hoja de Trabajo para listado'!$AB$155:$BA$1048576,MATCH($A985,'Hoja de Trabajo para listado'!$AB$155:$AB$1048576,0),MATCH((CUADRO!Q$5&amp;$E985),'Hoja de Trabajo para listado'!$AB$151:$BA$151,0)),0)+IFERROR(INDEX('Hoja de Trabajo para listado'!$BC$155:$CB$1048576,MATCH($A985,'Hoja de Trabajo para listado'!$BC$155:$BC$1048576,0),MATCH((CUADRO!Q$5&amp;$E985),'Hoja de Trabajo para listado'!$BC$151:$CB$151,0)),0)+IFERROR(INDEX('Hoja de Trabajo para listado'!$DE$153:$DG$274,MATCH($A985,'Hoja de Trabajo para listado'!$DE$153:$DE$1048576,0),MATCH((CUADRO!Q$5&amp;$E985),'Hoja de Trabajo para listado'!$DE$151:$DG$151,0)),0)+IFERROR(INDEX('Hoja de Trabajo para listado'!$CD$155:$DC$1048576,MATCH($A985,'Hoja de Trabajo para listado'!$CD$155:$CD$1048576,0),MATCH((CUADRO!Q$5&amp;$E985),'Hoja de Trabajo para listado'!$CD$151:$DC$151,0)),0)</f>
        <v>0</v>
      </c>
      <c r="R985" s="314">
        <f t="shared" ca="1" si="30"/>
        <v>0</v>
      </c>
      <c r="S985" s="314">
        <f ca="1">+R984+R985</f>
        <v>0</v>
      </c>
      <c r="T985" s="314">
        <f ca="1">+S985</f>
        <v>0</v>
      </c>
      <c r="U985" s="348">
        <f t="shared" si="31"/>
        <v>2</v>
      </c>
      <c r="V985" s="319" t="str">
        <f>+VLOOKUP(A985,bd_lista!$A$3:$E$593,5,FALSE)</f>
        <v>Instituciones Descentralizadas</v>
      </c>
      <c r="W985" s="426"/>
    </row>
    <row r="986" spans="1:23" customFormat="1" ht="15" hidden="1" customHeight="1">
      <c r="A986" s="323">
        <v>149</v>
      </c>
      <c r="B986" s="427">
        <f>+A986</f>
        <v>149</v>
      </c>
      <c r="C986" s="318" t="str">
        <f>+VLOOKUP(A986,bd_lista!$A$3:$C$593,3,FALSE)</f>
        <v>Consejo Nacional del Cine</v>
      </c>
      <c r="D986" s="429" t="str">
        <f>+C986</f>
        <v>Consejo Nacional del Cine</v>
      </c>
      <c r="E986" s="339" t="s">
        <v>1418</v>
      </c>
      <c r="F986" s="314">
        <f ca="1">+IFERROR(INDEX('Hoja de Trabajo para listado'!$A$155:$Z$1048576,MATCH($A986,'Hoja de Trabajo para listado'!$A$155:$A$1048576,0),MATCH((CUADRO!F$5&amp;$E986),'Hoja de Trabajo para listado'!$A$151:$Z$151,0)),0)+IFERROR(INDEX('Hoja de Trabajo para listado'!$AB$155:$BA$1048576,MATCH($A986,'Hoja de Trabajo para listado'!$AB$155:$AB$1048576,0),MATCH((CUADRO!F$5&amp;$E986),'Hoja de Trabajo para listado'!$AB$151:$BA$151,0)),0)+IFERROR(INDEX('Hoja de Trabajo para listado'!$BC$155:$CB$1048576,MATCH($A986,'Hoja de Trabajo para listado'!$BC$155:$BC$1048576,0),MATCH((CUADRO!F$5&amp;$E986),'Hoja de Trabajo para listado'!$BC$151:$CB$151,0)),0)+IFERROR(INDEX('Hoja de Trabajo para listado'!$DE$153:$DG$274,MATCH($A986,'Hoja de Trabajo para listado'!$DE$153:$DE$1048576,0),MATCH((CUADRO!F$5&amp;$E986),'Hoja de Trabajo para listado'!$DE$151:$DG$151,0)),0)+IFERROR(INDEX('Hoja de Trabajo para listado'!$CD$155:$DC$1048576,MATCH($A986,'Hoja de Trabajo para listado'!$CD$155:$CD$1048576,0),MATCH((CUADRO!F$5&amp;$E986),'Hoja de Trabajo para listado'!$CD$151:$DC$151,0)),0)</f>
        <v>0</v>
      </c>
      <c r="G986" s="314">
        <f ca="1">+IFERROR(INDEX('Hoja de Trabajo para listado'!$A$155:$Z$1048576,MATCH($A986,'Hoja de Trabajo para listado'!$A$155:$A$1048576,0),MATCH((CUADRO!G$5&amp;$E986),'Hoja de Trabajo para listado'!$A$151:$Z$151,0)),0)+IFERROR(INDEX('Hoja de Trabajo para listado'!$AB$155:$BA$1048576,MATCH($A986,'Hoja de Trabajo para listado'!$AB$155:$AB$1048576,0),MATCH((CUADRO!G$5&amp;$E986),'Hoja de Trabajo para listado'!$AB$151:$BA$151,0)),0)+IFERROR(INDEX('Hoja de Trabajo para listado'!$BC$155:$CB$1048576,MATCH($A986,'Hoja de Trabajo para listado'!$BC$155:$BC$1048576,0),MATCH((CUADRO!G$5&amp;$E986),'Hoja de Trabajo para listado'!$BC$151:$CB$151,0)),0)+IFERROR(INDEX('Hoja de Trabajo para listado'!$DE$153:$DG$274,MATCH($A986,'Hoja de Trabajo para listado'!$DE$153:$DE$1048576,0),MATCH((CUADRO!G$5&amp;$E986),'Hoja de Trabajo para listado'!$DE$151:$DG$151,0)),0)+IFERROR(INDEX('Hoja de Trabajo para listado'!$CD$155:$DC$1048576,MATCH($A986,'Hoja de Trabajo para listado'!$CD$155:$CD$1048576,0),MATCH((CUADRO!G$5&amp;$E986),'Hoja de Trabajo para listado'!$CD$151:$DC$151,0)),0)</f>
        <v>0</v>
      </c>
      <c r="H986" s="314">
        <f ca="1">+IFERROR(INDEX('Hoja de Trabajo para listado'!$A$155:$Z$1048576,MATCH($A986,'Hoja de Trabajo para listado'!$A$155:$A$1048576,0),MATCH((CUADRO!H$5&amp;$E986),'Hoja de Trabajo para listado'!$A$151:$Z$151,0)),0)+IFERROR(INDEX('Hoja de Trabajo para listado'!$AB$155:$BA$1048576,MATCH($A986,'Hoja de Trabajo para listado'!$AB$155:$AB$1048576,0),MATCH((CUADRO!H$5&amp;$E986),'Hoja de Trabajo para listado'!$AB$151:$BA$151,0)),0)+IFERROR(INDEX('Hoja de Trabajo para listado'!$BC$155:$CB$1048576,MATCH($A986,'Hoja de Trabajo para listado'!$BC$155:$BC$1048576,0),MATCH((CUADRO!H$5&amp;$E986),'Hoja de Trabajo para listado'!$BC$151:$CB$151,0)),0)+IFERROR(INDEX('Hoja de Trabajo para listado'!$DE$153:$DG$274,MATCH($A986,'Hoja de Trabajo para listado'!$DE$153:$DE$1048576,0),MATCH((CUADRO!H$5&amp;$E986),'Hoja de Trabajo para listado'!$DE$151:$DG$151,0)),0)+IFERROR(INDEX('Hoja de Trabajo para listado'!$CD$155:$DC$1048576,MATCH($A986,'Hoja de Trabajo para listado'!$CD$155:$CD$1048576,0),MATCH((CUADRO!H$5&amp;$E986),'Hoja de Trabajo para listado'!$CD$151:$DC$151,0)),0)</f>
        <v>0</v>
      </c>
      <c r="I986" s="314">
        <f ca="1">+IFERROR(INDEX('Hoja de Trabajo para listado'!$A$155:$Z$1048576,MATCH($A986,'Hoja de Trabajo para listado'!$A$155:$A$1048576,0),MATCH((CUADRO!I$5&amp;$E986),'Hoja de Trabajo para listado'!$A$151:$Z$151,0)),0)+IFERROR(INDEX('Hoja de Trabajo para listado'!$AB$155:$BA$1048576,MATCH($A986,'Hoja de Trabajo para listado'!$AB$155:$AB$1048576,0),MATCH((CUADRO!I$5&amp;$E986),'Hoja de Trabajo para listado'!$AB$151:$BA$151,0)),0)+IFERROR(INDEX('Hoja de Trabajo para listado'!$BC$155:$CB$1048576,MATCH($A986,'Hoja de Trabajo para listado'!$BC$155:$BC$1048576,0),MATCH((CUADRO!I$5&amp;$E986),'Hoja de Trabajo para listado'!$BC$151:$CB$151,0)),0)+IFERROR(INDEX('Hoja de Trabajo para listado'!$DE$153:$DG$274,MATCH($A986,'Hoja de Trabajo para listado'!$DE$153:$DE$1048576,0),MATCH((CUADRO!I$5&amp;$E986),'Hoja de Trabajo para listado'!$DE$151:$DG$151,0)),0)+IFERROR(INDEX('Hoja de Trabajo para listado'!$CD$155:$DC$1048576,MATCH($A986,'Hoja de Trabajo para listado'!$CD$155:$CD$1048576,0),MATCH((CUADRO!I$5&amp;$E986),'Hoja de Trabajo para listado'!$CD$151:$DC$151,0)),0)</f>
        <v>0</v>
      </c>
      <c r="J986" s="314">
        <f ca="1">+IFERROR(INDEX('Hoja de Trabajo para listado'!$A$155:$Z$1048576,MATCH($A986,'Hoja de Trabajo para listado'!$A$155:$A$1048576,0),MATCH((CUADRO!J$5&amp;$E986),'Hoja de Trabajo para listado'!$A$151:$Z$151,0)),0)+IFERROR(INDEX('Hoja de Trabajo para listado'!$AB$155:$BA$1048576,MATCH($A986,'Hoja de Trabajo para listado'!$AB$155:$AB$1048576,0),MATCH((CUADRO!J$5&amp;$E986),'Hoja de Trabajo para listado'!$AB$151:$BA$151,0)),0)+IFERROR(INDEX('Hoja de Trabajo para listado'!$BC$155:$CB$1048576,MATCH($A986,'Hoja de Trabajo para listado'!$BC$155:$BC$1048576,0),MATCH((CUADRO!J$5&amp;$E986),'Hoja de Trabajo para listado'!$BC$151:$CB$151,0)),0)+IFERROR(INDEX('Hoja de Trabajo para listado'!$DE$153:$DG$274,MATCH($A986,'Hoja de Trabajo para listado'!$DE$153:$DE$1048576,0),MATCH((CUADRO!J$5&amp;$E986),'Hoja de Trabajo para listado'!$DE$151:$DG$151,0)),0)+IFERROR(INDEX('Hoja de Trabajo para listado'!$CD$155:$DC$1048576,MATCH($A986,'Hoja de Trabajo para listado'!$CD$155:$CD$1048576,0),MATCH((CUADRO!J$5&amp;$E986),'Hoja de Trabajo para listado'!$CD$151:$DC$151,0)),0)</f>
        <v>0</v>
      </c>
      <c r="K986" s="314">
        <f ca="1">+IFERROR(INDEX('Hoja de Trabajo para listado'!$A$155:$Z$1048576,MATCH($A986,'Hoja de Trabajo para listado'!$A$155:$A$1048576,0),MATCH((CUADRO!K$5&amp;$E986),'Hoja de Trabajo para listado'!$A$151:$Z$151,0)),0)+IFERROR(INDEX('Hoja de Trabajo para listado'!$AB$155:$BA$1048576,MATCH($A986,'Hoja de Trabajo para listado'!$AB$155:$AB$1048576,0),MATCH((CUADRO!K$5&amp;$E986),'Hoja de Trabajo para listado'!$AB$151:$BA$151,0)),0)+IFERROR(INDEX('Hoja de Trabajo para listado'!$BC$155:$CB$1048576,MATCH($A986,'Hoja de Trabajo para listado'!$BC$155:$BC$1048576,0),MATCH((CUADRO!K$5&amp;$E986),'Hoja de Trabajo para listado'!$BC$151:$CB$151,0)),0)+IFERROR(INDEX('Hoja de Trabajo para listado'!$DE$153:$DG$274,MATCH($A986,'Hoja de Trabajo para listado'!$DE$153:$DE$1048576,0),MATCH((CUADRO!K$5&amp;$E986),'Hoja de Trabajo para listado'!$DE$151:$DG$151,0)),0)+IFERROR(INDEX('Hoja de Trabajo para listado'!$CD$155:$DC$1048576,MATCH($A986,'Hoja de Trabajo para listado'!$CD$155:$CD$1048576,0),MATCH((CUADRO!K$5&amp;$E986),'Hoja de Trabajo para listado'!$CD$151:$DC$151,0)),0)</f>
        <v>0</v>
      </c>
      <c r="L986" s="314">
        <f ca="1">+IFERROR(INDEX('Hoja de Trabajo para listado'!$A$155:$Z$1048576,MATCH($A986,'Hoja de Trabajo para listado'!$A$155:$A$1048576,0),MATCH((CUADRO!L$5&amp;$E986),'Hoja de Trabajo para listado'!$A$151:$Z$151,0)),0)+IFERROR(INDEX('Hoja de Trabajo para listado'!$AB$155:$BA$1048576,MATCH($A986,'Hoja de Trabajo para listado'!$AB$155:$AB$1048576,0),MATCH((CUADRO!L$5&amp;$E986),'Hoja de Trabajo para listado'!$AB$151:$BA$151,0)),0)+IFERROR(INDEX('Hoja de Trabajo para listado'!$BC$155:$CB$1048576,MATCH($A986,'Hoja de Trabajo para listado'!$BC$155:$BC$1048576,0),MATCH((CUADRO!L$5&amp;$E986),'Hoja de Trabajo para listado'!$BC$151:$CB$151,0)),0)+IFERROR(INDEX('Hoja de Trabajo para listado'!$DE$153:$DG$274,MATCH($A986,'Hoja de Trabajo para listado'!$DE$153:$DE$1048576,0),MATCH((CUADRO!L$5&amp;$E986),'Hoja de Trabajo para listado'!$DE$151:$DG$151,0)),0)+IFERROR(INDEX('Hoja de Trabajo para listado'!$CD$155:$DC$1048576,MATCH($A986,'Hoja de Trabajo para listado'!$CD$155:$CD$1048576,0),MATCH((CUADRO!L$5&amp;$E986),'Hoja de Trabajo para listado'!$CD$151:$DC$151,0)),0)</f>
        <v>0</v>
      </c>
      <c r="M986" s="314">
        <f ca="1">+IFERROR(INDEX('Hoja de Trabajo para listado'!$A$155:$Z$1048576,MATCH($A986,'Hoja de Trabajo para listado'!$A$155:$A$1048576,0),MATCH((CUADRO!M$5&amp;$E986),'Hoja de Trabajo para listado'!$A$151:$Z$151,0)),0)+IFERROR(INDEX('Hoja de Trabajo para listado'!$AB$155:$BA$1048576,MATCH($A986,'Hoja de Trabajo para listado'!$AB$155:$AB$1048576,0),MATCH((CUADRO!M$5&amp;$E986),'Hoja de Trabajo para listado'!$AB$151:$BA$151,0)),0)+IFERROR(INDEX('Hoja de Trabajo para listado'!$BC$155:$CB$1048576,MATCH($A986,'Hoja de Trabajo para listado'!$BC$155:$BC$1048576,0),MATCH((CUADRO!M$5&amp;$E986),'Hoja de Trabajo para listado'!$BC$151:$CB$151,0)),0)+IFERROR(INDEX('Hoja de Trabajo para listado'!$DE$153:$DG$274,MATCH($A986,'Hoja de Trabajo para listado'!$DE$153:$DE$1048576,0),MATCH((CUADRO!M$5&amp;$E986),'Hoja de Trabajo para listado'!$DE$151:$DG$151,0)),0)+IFERROR(INDEX('Hoja de Trabajo para listado'!$CD$155:$DC$1048576,MATCH($A986,'Hoja de Trabajo para listado'!$CD$155:$CD$1048576,0),MATCH((CUADRO!M$5&amp;$E986),'Hoja de Trabajo para listado'!$CD$151:$DC$151,0)),0)</f>
        <v>0</v>
      </c>
      <c r="N986" s="314">
        <f ca="1">+IFERROR(INDEX('Hoja de Trabajo para listado'!$A$155:$Z$1048576,MATCH($A986,'Hoja de Trabajo para listado'!$A$155:$A$1048576,0),MATCH((CUADRO!N$5&amp;$E986),'Hoja de Trabajo para listado'!$A$151:$Z$151,0)),0)+IFERROR(INDEX('Hoja de Trabajo para listado'!$AB$155:$BA$1048576,MATCH($A986,'Hoja de Trabajo para listado'!$AB$155:$AB$1048576,0),MATCH((CUADRO!N$5&amp;$E986),'Hoja de Trabajo para listado'!$AB$151:$BA$151,0)),0)+IFERROR(INDEX('Hoja de Trabajo para listado'!$BC$155:$CB$1048576,MATCH($A986,'Hoja de Trabajo para listado'!$BC$155:$BC$1048576,0),MATCH((CUADRO!N$5&amp;$E986),'Hoja de Trabajo para listado'!$BC$151:$CB$151,0)),0)+IFERROR(INDEX('Hoja de Trabajo para listado'!$DE$153:$DG$274,MATCH($A986,'Hoja de Trabajo para listado'!$DE$153:$DE$1048576,0),MATCH((CUADRO!N$5&amp;$E986),'Hoja de Trabajo para listado'!$DE$151:$DG$151,0)),0)+IFERROR(INDEX('Hoja de Trabajo para listado'!$CD$155:$DC$1048576,MATCH($A986,'Hoja de Trabajo para listado'!$CD$155:$CD$1048576,0),MATCH((CUADRO!N$5&amp;$E986),'Hoja de Trabajo para listado'!$CD$151:$DC$151,0)),0)</f>
        <v>0</v>
      </c>
      <c r="O986" s="314">
        <f ca="1">+IFERROR(INDEX('Hoja de Trabajo para listado'!$A$155:$Z$1048576,MATCH($A986,'Hoja de Trabajo para listado'!$A$155:$A$1048576,0),MATCH((CUADRO!O$5&amp;$E986),'Hoja de Trabajo para listado'!$A$151:$Z$151,0)),0)+IFERROR(INDEX('Hoja de Trabajo para listado'!$AB$155:$BA$1048576,MATCH($A986,'Hoja de Trabajo para listado'!$AB$155:$AB$1048576,0),MATCH((CUADRO!O$5&amp;$E986),'Hoja de Trabajo para listado'!$AB$151:$BA$151,0)),0)+IFERROR(INDEX('Hoja de Trabajo para listado'!$BC$155:$CB$1048576,MATCH($A986,'Hoja de Trabajo para listado'!$BC$155:$BC$1048576,0),MATCH((CUADRO!O$5&amp;$E986),'Hoja de Trabajo para listado'!$BC$151:$CB$151,0)),0)+IFERROR(INDEX('Hoja de Trabajo para listado'!$DE$153:$DG$274,MATCH($A986,'Hoja de Trabajo para listado'!$DE$153:$DE$1048576,0),MATCH((CUADRO!O$5&amp;$E986),'Hoja de Trabajo para listado'!$DE$151:$DG$151,0)),0)+IFERROR(INDEX('Hoja de Trabajo para listado'!$CD$155:$DC$1048576,MATCH($A986,'Hoja de Trabajo para listado'!$CD$155:$CD$1048576,0),MATCH((CUADRO!O$5&amp;$E986),'Hoja de Trabajo para listado'!$CD$151:$DC$151,0)),0)</f>
        <v>0</v>
      </c>
      <c r="P986" s="314">
        <f ca="1">+IFERROR(INDEX('Hoja de Trabajo para listado'!$A$155:$Z$1048576,MATCH($A986,'Hoja de Trabajo para listado'!$A$155:$A$1048576,0),MATCH((CUADRO!P$5&amp;$E986),'Hoja de Trabajo para listado'!$A$151:$Z$151,0)),0)+IFERROR(INDEX('Hoja de Trabajo para listado'!$AB$155:$BA$1048576,MATCH($A986,'Hoja de Trabajo para listado'!$AB$155:$AB$1048576,0),MATCH((CUADRO!P$5&amp;$E986),'Hoja de Trabajo para listado'!$AB$151:$BA$151,0)),0)+IFERROR(INDEX('Hoja de Trabajo para listado'!$BC$155:$CB$1048576,MATCH($A986,'Hoja de Trabajo para listado'!$BC$155:$BC$1048576,0),MATCH((CUADRO!P$5&amp;$E986),'Hoja de Trabajo para listado'!$BC$151:$CB$151,0)),0)+IFERROR(INDEX('Hoja de Trabajo para listado'!$DE$153:$DG$274,MATCH($A986,'Hoja de Trabajo para listado'!$DE$153:$DE$1048576,0),MATCH((CUADRO!P$5&amp;$E986),'Hoja de Trabajo para listado'!$DE$151:$DG$151,0)),0)+IFERROR(INDEX('Hoja de Trabajo para listado'!$CD$155:$DC$1048576,MATCH($A986,'Hoja de Trabajo para listado'!$CD$155:$CD$1048576,0),MATCH((CUADRO!P$5&amp;$E986),'Hoja de Trabajo para listado'!$CD$151:$DC$151,0)),0)</f>
        <v>0</v>
      </c>
      <c r="Q986" s="314">
        <f ca="1">+IFERROR(INDEX('Hoja de Trabajo para listado'!$A$155:$Z$1048576,MATCH($A986,'Hoja de Trabajo para listado'!$A$155:$A$1048576,0),MATCH((CUADRO!Q$5&amp;$E986),'Hoja de Trabajo para listado'!$A$151:$Z$151,0)),0)+IFERROR(INDEX('Hoja de Trabajo para listado'!$AB$155:$BA$1048576,MATCH($A986,'Hoja de Trabajo para listado'!$AB$155:$AB$1048576,0),MATCH((CUADRO!Q$5&amp;$E986),'Hoja de Trabajo para listado'!$AB$151:$BA$151,0)),0)+IFERROR(INDEX('Hoja de Trabajo para listado'!$BC$155:$CB$1048576,MATCH($A986,'Hoja de Trabajo para listado'!$BC$155:$BC$1048576,0),MATCH((CUADRO!Q$5&amp;$E986),'Hoja de Trabajo para listado'!$BC$151:$CB$151,0)),0)+IFERROR(INDEX('Hoja de Trabajo para listado'!$DE$153:$DG$274,MATCH($A986,'Hoja de Trabajo para listado'!$DE$153:$DE$1048576,0),MATCH((CUADRO!Q$5&amp;$E986),'Hoja de Trabajo para listado'!$DE$151:$DG$151,0)),0)+IFERROR(INDEX('Hoja de Trabajo para listado'!$CD$155:$DC$1048576,MATCH($A986,'Hoja de Trabajo para listado'!$CD$155:$CD$1048576,0),MATCH((CUADRO!Q$5&amp;$E986),'Hoja de Trabajo para listado'!$CD$151:$DC$151,0)),0)</f>
        <v>0</v>
      </c>
      <c r="R986" s="314">
        <f t="shared" ca="1" si="30"/>
        <v>0</v>
      </c>
      <c r="S986" s="314"/>
      <c r="T986" s="314">
        <f ca="1">+T987</f>
        <v>0</v>
      </c>
      <c r="U986" s="313">
        <f t="shared" si="31"/>
        <v>1</v>
      </c>
      <c r="V986" s="319" t="str">
        <f>+VLOOKUP(A986,bd_lista!$A$3:$E$593,5,FALSE)</f>
        <v>Instituciones Descentralizadas</v>
      </c>
      <c r="W986" s="425" t="str">
        <f>+V986</f>
        <v>Instituciones Descentralizadas</v>
      </c>
    </row>
    <row r="987" spans="1:23" customFormat="1" ht="15" hidden="1" customHeight="1">
      <c r="A987" s="323">
        <v>149</v>
      </c>
      <c r="B987" s="428"/>
      <c r="C987" s="339" t="str">
        <f>+VLOOKUP(A987,bd_lista!$A$3:$C$593,3,FALSE)</f>
        <v>Consejo Nacional del Cine</v>
      </c>
      <c r="D987" s="430"/>
      <c r="E987" s="319" t="s">
        <v>1419</v>
      </c>
      <c r="F987" s="314">
        <f ca="1">+IFERROR(INDEX('Hoja de Trabajo para listado'!$A$155:$Z$1048576,MATCH($A987,'Hoja de Trabajo para listado'!$A$155:$A$1048576,0),MATCH((CUADRO!F$5&amp;$E987),'Hoja de Trabajo para listado'!$A$151:$Z$151,0)),0)+IFERROR(INDEX('Hoja de Trabajo para listado'!$AB$155:$BA$1048576,MATCH($A987,'Hoja de Trabajo para listado'!$AB$155:$AB$1048576,0),MATCH((CUADRO!F$5&amp;$E987),'Hoja de Trabajo para listado'!$AB$151:$BA$151,0)),0)+IFERROR(INDEX('Hoja de Trabajo para listado'!$BC$155:$CB$1048576,MATCH($A987,'Hoja de Trabajo para listado'!$BC$155:$BC$1048576,0),MATCH((CUADRO!F$5&amp;$E987),'Hoja de Trabajo para listado'!$BC$151:$CB$151,0)),0)+IFERROR(INDEX('Hoja de Trabajo para listado'!$DE$153:$DG$274,MATCH($A987,'Hoja de Trabajo para listado'!$DE$153:$DE$1048576,0),MATCH((CUADRO!F$5&amp;$E987),'Hoja de Trabajo para listado'!$DE$151:$DG$151,0)),0)+IFERROR(INDEX('Hoja de Trabajo para listado'!$CD$155:$DC$1048576,MATCH($A987,'Hoja de Trabajo para listado'!$CD$155:$CD$1048576,0),MATCH((CUADRO!F$5&amp;$E987),'Hoja de Trabajo para listado'!$CD$151:$DC$151,0)),0)</f>
        <v>0</v>
      </c>
      <c r="G987" s="314">
        <f ca="1">+IFERROR(INDEX('Hoja de Trabajo para listado'!$A$155:$Z$1048576,MATCH($A987,'Hoja de Trabajo para listado'!$A$155:$A$1048576,0),MATCH((CUADRO!G$5&amp;$E987),'Hoja de Trabajo para listado'!$A$151:$Z$151,0)),0)+IFERROR(INDEX('Hoja de Trabajo para listado'!$AB$155:$BA$1048576,MATCH($A987,'Hoja de Trabajo para listado'!$AB$155:$AB$1048576,0),MATCH((CUADRO!G$5&amp;$E987),'Hoja de Trabajo para listado'!$AB$151:$BA$151,0)),0)+IFERROR(INDEX('Hoja de Trabajo para listado'!$BC$155:$CB$1048576,MATCH($A987,'Hoja de Trabajo para listado'!$BC$155:$BC$1048576,0),MATCH((CUADRO!G$5&amp;$E987),'Hoja de Trabajo para listado'!$BC$151:$CB$151,0)),0)+IFERROR(INDEX('Hoja de Trabajo para listado'!$DE$153:$DG$274,MATCH($A987,'Hoja de Trabajo para listado'!$DE$153:$DE$1048576,0),MATCH((CUADRO!G$5&amp;$E987),'Hoja de Trabajo para listado'!$DE$151:$DG$151,0)),0)+IFERROR(INDEX('Hoja de Trabajo para listado'!$CD$155:$DC$1048576,MATCH($A987,'Hoja de Trabajo para listado'!$CD$155:$CD$1048576,0),MATCH((CUADRO!G$5&amp;$E987),'Hoja de Trabajo para listado'!$CD$151:$DC$151,0)),0)</f>
        <v>0</v>
      </c>
      <c r="H987" s="314">
        <f ca="1">+IFERROR(INDEX('Hoja de Trabajo para listado'!$A$155:$Z$1048576,MATCH($A987,'Hoja de Trabajo para listado'!$A$155:$A$1048576,0),MATCH((CUADRO!H$5&amp;$E987),'Hoja de Trabajo para listado'!$A$151:$Z$151,0)),0)+IFERROR(INDEX('Hoja de Trabajo para listado'!$AB$155:$BA$1048576,MATCH($A987,'Hoja de Trabajo para listado'!$AB$155:$AB$1048576,0),MATCH((CUADRO!H$5&amp;$E987),'Hoja de Trabajo para listado'!$AB$151:$BA$151,0)),0)+IFERROR(INDEX('Hoja de Trabajo para listado'!$BC$155:$CB$1048576,MATCH($A987,'Hoja de Trabajo para listado'!$BC$155:$BC$1048576,0),MATCH((CUADRO!H$5&amp;$E987),'Hoja de Trabajo para listado'!$BC$151:$CB$151,0)),0)+IFERROR(INDEX('Hoja de Trabajo para listado'!$DE$153:$DG$274,MATCH($A987,'Hoja de Trabajo para listado'!$DE$153:$DE$1048576,0),MATCH((CUADRO!H$5&amp;$E987),'Hoja de Trabajo para listado'!$DE$151:$DG$151,0)),0)+IFERROR(INDEX('Hoja de Trabajo para listado'!$CD$155:$DC$1048576,MATCH($A987,'Hoja de Trabajo para listado'!$CD$155:$CD$1048576,0),MATCH((CUADRO!H$5&amp;$E987),'Hoja de Trabajo para listado'!$CD$151:$DC$151,0)),0)</f>
        <v>0</v>
      </c>
      <c r="I987" s="314">
        <f ca="1">+IFERROR(INDEX('Hoja de Trabajo para listado'!$A$155:$Z$1048576,MATCH($A987,'Hoja de Trabajo para listado'!$A$155:$A$1048576,0),MATCH((CUADRO!I$5&amp;$E987),'Hoja de Trabajo para listado'!$A$151:$Z$151,0)),0)+IFERROR(INDEX('Hoja de Trabajo para listado'!$AB$155:$BA$1048576,MATCH($A987,'Hoja de Trabajo para listado'!$AB$155:$AB$1048576,0),MATCH((CUADRO!I$5&amp;$E987),'Hoja de Trabajo para listado'!$AB$151:$BA$151,0)),0)+IFERROR(INDEX('Hoja de Trabajo para listado'!$BC$155:$CB$1048576,MATCH($A987,'Hoja de Trabajo para listado'!$BC$155:$BC$1048576,0),MATCH((CUADRO!I$5&amp;$E987),'Hoja de Trabajo para listado'!$BC$151:$CB$151,0)),0)+IFERROR(INDEX('Hoja de Trabajo para listado'!$DE$153:$DG$274,MATCH($A987,'Hoja de Trabajo para listado'!$DE$153:$DE$1048576,0),MATCH((CUADRO!I$5&amp;$E987),'Hoja de Trabajo para listado'!$DE$151:$DG$151,0)),0)+IFERROR(INDEX('Hoja de Trabajo para listado'!$CD$155:$DC$1048576,MATCH($A987,'Hoja de Trabajo para listado'!$CD$155:$CD$1048576,0),MATCH((CUADRO!I$5&amp;$E987),'Hoja de Trabajo para listado'!$CD$151:$DC$151,0)),0)</f>
        <v>0</v>
      </c>
      <c r="J987" s="314">
        <f ca="1">+IFERROR(INDEX('Hoja de Trabajo para listado'!$A$155:$Z$1048576,MATCH($A987,'Hoja de Trabajo para listado'!$A$155:$A$1048576,0),MATCH((CUADRO!J$5&amp;$E987),'Hoja de Trabajo para listado'!$A$151:$Z$151,0)),0)+IFERROR(INDEX('Hoja de Trabajo para listado'!$AB$155:$BA$1048576,MATCH($A987,'Hoja de Trabajo para listado'!$AB$155:$AB$1048576,0),MATCH((CUADRO!J$5&amp;$E987),'Hoja de Trabajo para listado'!$AB$151:$BA$151,0)),0)+IFERROR(INDEX('Hoja de Trabajo para listado'!$BC$155:$CB$1048576,MATCH($A987,'Hoja de Trabajo para listado'!$BC$155:$BC$1048576,0),MATCH((CUADRO!J$5&amp;$E987),'Hoja de Trabajo para listado'!$BC$151:$CB$151,0)),0)+IFERROR(INDEX('Hoja de Trabajo para listado'!$DE$153:$DG$274,MATCH($A987,'Hoja de Trabajo para listado'!$DE$153:$DE$1048576,0),MATCH((CUADRO!J$5&amp;$E987),'Hoja de Trabajo para listado'!$DE$151:$DG$151,0)),0)+IFERROR(INDEX('Hoja de Trabajo para listado'!$CD$155:$DC$1048576,MATCH($A987,'Hoja de Trabajo para listado'!$CD$155:$CD$1048576,0),MATCH((CUADRO!J$5&amp;$E987),'Hoja de Trabajo para listado'!$CD$151:$DC$151,0)),0)</f>
        <v>0</v>
      </c>
      <c r="K987" s="314">
        <f ca="1">+IFERROR(INDEX('Hoja de Trabajo para listado'!$A$155:$Z$1048576,MATCH($A987,'Hoja de Trabajo para listado'!$A$155:$A$1048576,0),MATCH((CUADRO!K$5&amp;$E987),'Hoja de Trabajo para listado'!$A$151:$Z$151,0)),0)+IFERROR(INDEX('Hoja de Trabajo para listado'!$AB$155:$BA$1048576,MATCH($A987,'Hoja de Trabajo para listado'!$AB$155:$AB$1048576,0),MATCH((CUADRO!K$5&amp;$E987),'Hoja de Trabajo para listado'!$AB$151:$BA$151,0)),0)+IFERROR(INDEX('Hoja de Trabajo para listado'!$BC$155:$CB$1048576,MATCH($A987,'Hoja de Trabajo para listado'!$BC$155:$BC$1048576,0),MATCH((CUADRO!K$5&amp;$E987),'Hoja de Trabajo para listado'!$BC$151:$CB$151,0)),0)+IFERROR(INDEX('Hoja de Trabajo para listado'!$DE$153:$DG$274,MATCH($A987,'Hoja de Trabajo para listado'!$DE$153:$DE$1048576,0),MATCH((CUADRO!K$5&amp;$E987),'Hoja de Trabajo para listado'!$DE$151:$DG$151,0)),0)+IFERROR(INDEX('Hoja de Trabajo para listado'!$CD$155:$DC$1048576,MATCH($A987,'Hoja de Trabajo para listado'!$CD$155:$CD$1048576,0),MATCH((CUADRO!K$5&amp;$E987),'Hoja de Trabajo para listado'!$CD$151:$DC$151,0)),0)</f>
        <v>0</v>
      </c>
      <c r="L987" s="314">
        <f ca="1">+IFERROR(INDEX('Hoja de Trabajo para listado'!$A$155:$Z$1048576,MATCH($A987,'Hoja de Trabajo para listado'!$A$155:$A$1048576,0),MATCH((CUADRO!L$5&amp;$E987),'Hoja de Trabajo para listado'!$A$151:$Z$151,0)),0)+IFERROR(INDEX('Hoja de Trabajo para listado'!$AB$155:$BA$1048576,MATCH($A987,'Hoja de Trabajo para listado'!$AB$155:$AB$1048576,0),MATCH((CUADRO!L$5&amp;$E987),'Hoja de Trabajo para listado'!$AB$151:$BA$151,0)),0)+IFERROR(INDEX('Hoja de Trabajo para listado'!$BC$155:$CB$1048576,MATCH($A987,'Hoja de Trabajo para listado'!$BC$155:$BC$1048576,0),MATCH((CUADRO!L$5&amp;$E987),'Hoja de Trabajo para listado'!$BC$151:$CB$151,0)),0)+IFERROR(INDEX('Hoja de Trabajo para listado'!$DE$153:$DG$274,MATCH($A987,'Hoja de Trabajo para listado'!$DE$153:$DE$1048576,0),MATCH((CUADRO!L$5&amp;$E987),'Hoja de Trabajo para listado'!$DE$151:$DG$151,0)),0)+IFERROR(INDEX('Hoja de Trabajo para listado'!$CD$155:$DC$1048576,MATCH($A987,'Hoja de Trabajo para listado'!$CD$155:$CD$1048576,0),MATCH((CUADRO!L$5&amp;$E987),'Hoja de Trabajo para listado'!$CD$151:$DC$151,0)),0)</f>
        <v>0</v>
      </c>
      <c r="M987" s="314">
        <f ca="1">+IFERROR(INDEX('Hoja de Trabajo para listado'!$A$155:$Z$1048576,MATCH($A987,'Hoja de Trabajo para listado'!$A$155:$A$1048576,0),MATCH((CUADRO!M$5&amp;$E987),'Hoja de Trabajo para listado'!$A$151:$Z$151,0)),0)+IFERROR(INDEX('Hoja de Trabajo para listado'!$AB$155:$BA$1048576,MATCH($A987,'Hoja de Trabajo para listado'!$AB$155:$AB$1048576,0),MATCH((CUADRO!M$5&amp;$E987),'Hoja de Trabajo para listado'!$AB$151:$BA$151,0)),0)+IFERROR(INDEX('Hoja de Trabajo para listado'!$BC$155:$CB$1048576,MATCH($A987,'Hoja de Trabajo para listado'!$BC$155:$BC$1048576,0),MATCH((CUADRO!M$5&amp;$E987),'Hoja de Trabajo para listado'!$BC$151:$CB$151,0)),0)+IFERROR(INDEX('Hoja de Trabajo para listado'!$DE$153:$DG$274,MATCH($A987,'Hoja de Trabajo para listado'!$DE$153:$DE$1048576,0),MATCH((CUADRO!M$5&amp;$E987),'Hoja de Trabajo para listado'!$DE$151:$DG$151,0)),0)+IFERROR(INDEX('Hoja de Trabajo para listado'!$CD$155:$DC$1048576,MATCH($A987,'Hoja de Trabajo para listado'!$CD$155:$CD$1048576,0),MATCH((CUADRO!M$5&amp;$E987),'Hoja de Trabajo para listado'!$CD$151:$DC$151,0)),0)</f>
        <v>0</v>
      </c>
      <c r="N987" s="314">
        <f ca="1">+IFERROR(INDEX('Hoja de Trabajo para listado'!$A$155:$Z$1048576,MATCH($A987,'Hoja de Trabajo para listado'!$A$155:$A$1048576,0),MATCH((CUADRO!N$5&amp;$E987),'Hoja de Trabajo para listado'!$A$151:$Z$151,0)),0)+IFERROR(INDEX('Hoja de Trabajo para listado'!$AB$155:$BA$1048576,MATCH($A987,'Hoja de Trabajo para listado'!$AB$155:$AB$1048576,0),MATCH((CUADRO!N$5&amp;$E987),'Hoja de Trabajo para listado'!$AB$151:$BA$151,0)),0)+IFERROR(INDEX('Hoja de Trabajo para listado'!$BC$155:$CB$1048576,MATCH($A987,'Hoja de Trabajo para listado'!$BC$155:$BC$1048576,0),MATCH((CUADRO!N$5&amp;$E987),'Hoja de Trabajo para listado'!$BC$151:$CB$151,0)),0)+IFERROR(INDEX('Hoja de Trabajo para listado'!$DE$153:$DG$274,MATCH($A987,'Hoja de Trabajo para listado'!$DE$153:$DE$1048576,0),MATCH((CUADRO!N$5&amp;$E987),'Hoja de Trabajo para listado'!$DE$151:$DG$151,0)),0)+IFERROR(INDEX('Hoja de Trabajo para listado'!$CD$155:$DC$1048576,MATCH($A987,'Hoja de Trabajo para listado'!$CD$155:$CD$1048576,0),MATCH((CUADRO!N$5&amp;$E987),'Hoja de Trabajo para listado'!$CD$151:$DC$151,0)),0)</f>
        <v>0</v>
      </c>
      <c r="O987" s="314">
        <f ca="1">+IFERROR(INDEX('Hoja de Trabajo para listado'!$A$155:$Z$1048576,MATCH($A987,'Hoja de Trabajo para listado'!$A$155:$A$1048576,0),MATCH((CUADRO!O$5&amp;$E987),'Hoja de Trabajo para listado'!$A$151:$Z$151,0)),0)+IFERROR(INDEX('Hoja de Trabajo para listado'!$AB$155:$BA$1048576,MATCH($A987,'Hoja de Trabajo para listado'!$AB$155:$AB$1048576,0),MATCH((CUADRO!O$5&amp;$E987),'Hoja de Trabajo para listado'!$AB$151:$BA$151,0)),0)+IFERROR(INDEX('Hoja de Trabajo para listado'!$BC$155:$CB$1048576,MATCH($A987,'Hoja de Trabajo para listado'!$BC$155:$BC$1048576,0),MATCH((CUADRO!O$5&amp;$E987),'Hoja de Trabajo para listado'!$BC$151:$CB$151,0)),0)+IFERROR(INDEX('Hoja de Trabajo para listado'!$DE$153:$DG$274,MATCH($A987,'Hoja de Trabajo para listado'!$DE$153:$DE$1048576,0),MATCH((CUADRO!O$5&amp;$E987),'Hoja de Trabajo para listado'!$DE$151:$DG$151,0)),0)+IFERROR(INDEX('Hoja de Trabajo para listado'!$CD$155:$DC$1048576,MATCH($A987,'Hoja de Trabajo para listado'!$CD$155:$CD$1048576,0),MATCH((CUADRO!O$5&amp;$E987),'Hoja de Trabajo para listado'!$CD$151:$DC$151,0)),0)</f>
        <v>0</v>
      </c>
      <c r="P987" s="314">
        <f ca="1">+IFERROR(INDEX('Hoja de Trabajo para listado'!$A$155:$Z$1048576,MATCH($A987,'Hoja de Trabajo para listado'!$A$155:$A$1048576,0),MATCH((CUADRO!P$5&amp;$E987),'Hoja de Trabajo para listado'!$A$151:$Z$151,0)),0)+IFERROR(INDEX('Hoja de Trabajo para listado'!$AB$155:$BA$1048576,MATCH($A987,'Hoja de Trabajo para listado'!$AB$155:$AB$1048576,0),MATCH((CUADRO!P$5&amp;$E987),'Hoja de Trabajo para listado'!$AB$151:$BA$151,0)),0)+IFERROR(INDEX('Hoja de Trabajo para listado'!$BC$155:$CB$1048576,MATCH($A987,'Hoja de Trabajo para listado'!$BC$155:$BC$1048576,0),MATCH((CUADRO!P$5&amp;$E987),'Hoja de Trabajo para listado'!$BC$151:$CB$151,0)),0)+IFERROR(INDEX('Hoja de Trabajo para listado'!$DE$153:$DG$274,MATCH($A987,'Hoja de Trabajo para listado'!$DE$153:$DE$1048576,0),MATCH((CUADRO!P$5&amp;$E987),'Hoja de Trabajo para listado'!$DE$151:$DG$151,0)),0)+IFERROR(INDEX('Hoja de Trabajo para listado'!$CD$155:$DC$1048576,MATCH($A987,'Hoja de Trabajo para listado'!$CD$155:$CD$1048576,0),MATCH((CUADRO!P$5&amp;$E987),'Hoja de Trabajo para listado'!$CD$151:$DC$151,0)),0)</f>
        <v>0</v>
      </c>
      <c r="Q987" s="314">
        <f ca="1">+IFERROR(INDEX('Hoja de Trabajo para listado'!$A$155:$Z$1048576,MATCH($A987,'Hoja de Trabajo para listado'!$A$155:$A$1048576,0),MATCH((CUADRO!Q$5&amp;$E987),'Hoja de Trabajo para listado'!$A$151:$Z$151,0)),0)+IFERROR(INDEX('Hoja de Trabajo para listado'!$AB$155:$BA$1048576,MATCH($A987,'Hoja de Trabajo para listado'!$AB$155:$AB$1048576,0),MATCH((CUADRO!Q$5&amp;$E987),'Hoja de Trabajo para listado'!$AB$151:$BA$151,0)),0)+IFERROR(INDEX('Hoja de Trabajo para listado'!$BC$155:$CB$1048576,MATCH($A987,'Hoja de Trabajo para listado'!$BC$155:$BC$1048576,0),MATCH((CUADRO!Q$5&amp;$E987),'Hoja de Trabajo para listado'!$BC$151:$CB$151,0)),0)+IFERROR(INDEX('Hoja de Trabajo para listado'!$DE$153:$DG$274,MATCH($A987,'Hoja de Trabajo para listado'!$DE$153:$DE$1048576,0),MATCH((CUADRO!Q$5&amp;$E987),'Hoja de Trabajo para listado'!$DE$151:$DG$151,0)),0)+IFERROR(INDEX('Hoja de Trabajo para listado'!$CD$155:$DC$1048576,MATCH($A987,'Hoja de Trabajo para listado'!$CD$155:$CD$1048576,0),MATCH((CUADRO!Q$5&amp;$E987),'Hoja de Trabajo para listado'!$CD$151:$DC$151,0)),0)</f>
        <v>0</v>
      </c>
      <c r="R987" s="314">
        <f t="shared" ca="1" si="30"/>
        <v>0</v>
      </c>
      <c r="S987" s="314">
        <f ca="1">+R986+R987</f>
        <v>0</v>
      </c>
      <c r="T987" s="314">
        <f ca="1">+S987</f>
        <v>0</v>
      </c>
      <c r="U987" s="348">
        <f t="shared" si="31"/>
        <v>2</v>
      </c>
      <c r="V987" s="319" t="str">
        <f>+VLOOKUP(A987,bd_lista!$A$3:$E$593,5,FALSE)</f>
        <v>Instituciones Descentralizadas</v>
      </c>
      <c r="W987" s="426"/>
    </row>
    <row r="988" spans="1:23" customFormat="1" ht="15" hidden="1" customHeight="1">
      <c r="A988" s="323">
        <v>303</v>
      </c>
      <c r="B988" s="427">
        <f>+A988</f>
        <v>303</v>
      </c>
      <c r="C988" s="318" t="str">
        <f>+VLOOKUP(A988,bd_lista!$A$3:$C$593,3,FALSE)</f>
        <v>Servicio Departamental de Riego - Tarija</v>
      </c>
      <c r="D988" s="429" t="str">
        <f>+C988</f>
        <v>Servicio Departamental de Riego - Tarija</v>
      </c>
      <c r="E988" s="339" t="s">
        <v>1418</v>
      </c>
      <c r="F988" s="314">
        <f ca="1">+IFERROR(INDEX('Hoja de Trabajo para listado'!$A$155:$Z$1048576,MATCH($A988,'Hoja de Trabajo para listado'!$A$155:$A$1048576,0),MATCH((CUADRO!F$5&amp;$E988),'Hoja de Trabajo para listado'!$A$151:$Z$151,0)),0)+IFERROR(INDEX('Hoja de Trabajo para listado'!$AB$155:$BA$1048576,MATCH($A988,'Hoja de Trabajo para listado'!$AB$155:$AB$1048576,0),MATCH((CUADRO!F$5&amp;$E988),'Hoja de Trabajo para listado'!$AB$151:$BA$151,0)),0)+IFERROR(INDEX('Hoja de Trabajo para listado'!$BC$155:$CB$1048576,MATCH($A988,'Hoja de Trabajo para listado'!$BC$155:$BC$1048576,0),MATCH((CUADRO!F$5&amp;$E988),'Hoja de Trabajo para listado'!$BC$151:$CB$151,0)),0)+IFERROR(INDEX('Hoja de Trabajo para listado'!$DE$153:$DG$274,MATCH($A988,'Hoja de Trabajo para listado'!$DE$153:$DE$1048576,0),MATCH((CUADRO!F$5&amp;$E988),'Hoja de Trabajo para listado'!$DE$151:$DG$151,0)),0)+IFERROR(INDEX('Hoja de Trabajo para listado'!$CD$155:$DC$1048576,MATCH($A988,'Hoja de Trabajo para listado'!$CD$155:$CD$1048576,0),MATCH((CUADRO!F$5&amp;$E988),'Hoja de Trabajo para listado'!$CD$151:$DC$151,0)),0)</f>
        <v>0</v>
      </c>
      <c r="G988" s="314">
        <f ca="1">+IFERROR(INDEX('Hoja de Trabajo para listado'!$A$155:$Z$1048576,MATCH($A988,'Hoja de Trabajo para listado'!$A$155:$A$1048576,0),MATCH((CUADRO!G$5&amp;$E988),'Hoja de Trabajo para listado'!$A$151:$Z$151,0)),0)+IFERROR(INDEX('Hoja de Trabajo para listado'!$AB$155:$BA$1048576,MATCH($A988,'Hoja de Trabajo para listado'!$AB$155:$AB$1048576,0),MATCH((CUADRO!G$5&amp;$E988),'Hoja de Trabajo para listado'!$AB$151:$BA$151,0)),0)+IFERROR(INDEX('Hoja de Trabajo para listado'!$BC$155:$CB$1048576,MATCH($A988,'Hoja de Trabajo para listado'!$BC$155:$BC$1048576,0),MATCH((CUADRO!G$5&amp;$E988),'Hoja de Trabajo para listado'!$BC$151:$CB$151,0)),0)+IFERROR(INDEX('Hoja de Trabajo para listado'!$DE$153:$DG$274,MATCH($A988,'Hoja de Trabajo para listado'!$DE$153:$DE$1048576,0),MATCH((CUADRO!G$5&amp;$E988),'Hoja de Trabajo para listado'!$DE$151:$DG$151,0)),0)+IFERROR(INDEX('Hoja de Trabajo para listado'!$CD$155:$DC$1048576,MATCH($A988,'Hoja de Trabajo para listado'!$CD$155:$CD$1048576,0),MATCH((CUADRO!G$5&amp;$E988),'Hoja de Trabajo para listado'!$CD$151:$DC$151,0)),0)</f>
        <v>0</v>
      </c>
      <c r="H988" s="314">
        <f ca="1">+IFERROR(INDEX('Hoja de Trabajo para listado'!$A$155:$Z$1048576,MATCH($A988,'Hoja de Trabajo para listado'!$A$155:$A$1048576,0),MATCH((CUADRO!H$5&amp;$E988),'Hoja de Trabajo para listado'!$A$151:$Z$151,0)),0)+IFERROR(INDEX('Hoja de Trabajo para listado'!$AB$155:$BA$1048576,MATCH($A988,'Hoja de Trabajo para listado'!$AB$155:$AB$1048576,0),MATCH((CUADRO!H$5&amp;$E988),'Hoja de Trabajo para listado'!$AB$151:$BA$151,0)),0)+IFERROR(INDEX('Hoja de Trabajo para listado'!$BC$155:$CB$1048576,MATCH($A988,'Hoja de Trabajo para listado'!$BC$155:$BC$1048576,0),MATCH((CUADRO!H$5&amp;$E988),'Hoja de Trabajo para listado'!$BC$151:$CB$151,0)),0)+IFERROR(INDEX('Hoja de Trabajo para listado'!$DE$153:$DG$274,MATCH($A988,'Hoja de Trabajo para listado'!$DE$153:$DE$1048576,0),MATCH((CUADRO!H$5&amp;$E988),'Hoja de Trabajo para listado'!$DE$151:$DG$151,0)),0)+IFERROR(INDEX('Hoja de Trabajo para listado'!$CD$155:$DC$1048576,MATCH($A988,'Hoja de Trabajo para listado'!$CD$155:$CD$1048576,0),MATCH((CUADRO!H$5&amp;$E988),'Hoja de Trabajo para listado'!$CD$151:$DC$151,0)),0)</f>
        <v>0</v>
      </c>
      <c r="I988" s="314">
        <f ca="1">+IFERROR(INDEX('Hoja de Trabajo para listado'!$A$155:$Z$1048576,MATCH($A988,'Hoja de Trabajo para listado'!$A$155:$A$1048576,0),MATCH((CUADRO!I$5&amp;$E988),'Hoja de Trabajo para listado'!$A$151:$Z$151,0)),0)+IFERROR(INDEX('Hoja de Trabajo para listado'!$AB$155:$BA$1048576,MATCH($A988,'Hoja de Trabajo para listado'!$AB$155:$AB$1048576,0),MATCH((CUADRO!I$5&amp;$E988),'Hoja de Trabajo para listado'!$AB$151:$BA$151,0)),0)+IFERROR(INDEX('Hoja de Trabajo para listado'!$BC$155:$CB$1048576,MATCH($A988,'Hoja de Trabajo para listado'!$BC$155:$BC$1048576,0),MATCH((CUADRO!I$5&amp;$E988),'Hoja de Trabajo para listado'!$BC$151:$CB$151,0)),0)+IFERROR(INDEX('Hoja de Trabajo para listado'!$DE$153:$DG$274,MATCH($A988,'Hoja de Trabajo para listado'!$DE$153:$DE$1048576,0),MATCH((CUADRO!I$5&amp;$E988),'Hoja de Trabajo para listado'!$DE$151:$DG$151,0)),0)+IFERROR(INDEX('Hoja de Trabajo para listado'!$CD$155:$DC$1048576,MATCH($A988,'Hoja de Trabajo para listado'!$CD$155:$CD$1048576,0),MATCH((CUADRO!I$5&amp;$E988),'Hoja de Trabajo para listado'!$CD$151:$DC$151,0)),0)</f>
        <v>0</v>
      </c>
      <c r="J988" s="314">
        <f ca="1">+IFERROR(INDEX('Hoja de Trabajo para listado'!$A$155:$Z$1048576,MATCH($A988,'Hoja de Trabajo para listado'!$A$155:$A$1048576,0),MATCH((CUADRO!J$5&amp;$E988),'Hoja de Trabajo para listado'!$A$151:$Z$151,0)),0)+IFERROR(INDEX('Hoja de Trabajo para listado'!$AB$155:$BA$1048576,MATCH($A988,'Hoja de Trabajo para listado'!$AB$155:$AB$1048576,0),MATCH((CUADRO!J$5&amp;$E988),'Hoja de Trabajo para listado'!$AB$151:$BA$151,0)),0)+IFERROR(INDEX('Hoja de Trabajo para listado'!$BC$155:$CB$1048576,MATCH($A988,'Hoja de Trabajo para listado'!$BC$155:$BC$1048576,0),MATCH((CUADRO!J$5&amp;$E988),'Hoja de Trabajo para listado'!$BC$151:$CB$151,0)),0)+IFERROR(INDEX('Hoja de Trabajo para listado'!$DE$153:$DG$274,MATCH($A988,'Hoja de Trabajo para listado'!$DE$153:$DE$1048576,0),MATCH((CUADRO!J$5&amp;$E988),'Hoja de Trabajo para listado'!$DE$151:$DG$151,0)),0)+IFERROR(INDEX('Hoja de Trabajo para listado'!$CD$155:$DC$1048576,MATCH($A988,'Hoja de Trabajo para listado'!$CD$155:$CD$1048576,0),MATCH((CUADRO!J$5&amp;$E988),'Hoja de Trabajo para listado'!$CD$151:$DC$151,0)),0)</f>
        <v>0</v>
      </c>
      <c r="K988" s="314">
        <f ca="1">+IFERROR(INDEX('Hoja de Trabajo para listado'!$A$155:$Z$1048576,MATCH($A988,'Hoja de Trabajo para listado'!$A$155:$A$1048576,0),MATCH((CUADRO!K$5&amp;$E988),'Hoja de Trabajo para listado'!$A$151:$Z$151,0)),0)+IFERROR(INDEX('Hoja de Trabajo para listado'!$AB$155:$BA$1048576,MATCH($A988,'Hoja de Trabajo para listado'!$AB$155:$AB$1048576,0),MATCH((CUADRO!K$5&amp;$E988),'Hoja de Trabajo para listado'!$AB$151:$BA$151,0)),0)+IFERROR(INDEX('Hoja de Trabajo para listado'!$BC$155:$CB$1048576,MATCH($A988,'Hoja de Trabajo para listado'!$BC$155:$BC$1048576,0),MATCH((CUADRO!K$5&amp;$E988),'Hoja de Trabajo para listado'!$BC$151:$CB$151,0)),0)+IFERROR(INDEX('Hoja de Trabajo para listado'!$DE$153:$DG$274,MATCH($A988,'Hoja de Trabajo para listado'!$DE$153:$DE$1048576,0),MATCH((CUADRO!K$5&amp;$E988),'Hoja de Trabajo para listado'!$DE$151:$DG$151,0)),0)+IFERROR(INDEX('Hoja de Trabajo para listado'!$CD$155:$DC$1048576,MATCH($A988,'Hoja de Trabajo para listado'!$CD$155:$CD$1048576,0),MATCH((CUADRO!K$5&amp;$E988),'Hoja de Trabajo para listado'!$CD$151:$DC$151,0)),0)</f>
        <v>0</v>
      </c>
      <c r="L988" s="314">
        <f ca="1">+IFERROR(INDEX('Hoja de Trabajo para listado'!$A$155:$Z$1048576,MATCH($A988,'Hoja de Trabajo para listado'!$A$155:$A$1048576,0),MATCH((CUADRO!L$5&amp;$E988),'Hoja de Trabajo para listado'!$A$151:$Z$151,0)),0)+IFERROR(INDEX('Hoja de Trabajo para listado'!$AB$155:$BA$1048576,MATCH($A988,'Hoja de Trabajo para listado'!$AB$155:$AB$1048576,0),MATCH((CUADRO!L$5&amp;$E988),'Hoja de Trabajo para listado'!$AB$151:$BA$151,0)),0)+IFERROR(INDEX('Hoja de Trabajo para listado'!$BC$155:$CB$1048576,MATCH($A988,'Hoja de Trabajo para listado'!$BC$155:$BC$1048576,0),MATCH((CUADRO!L$5&amp;$E988),'Hoja de Trabajo para listado'!$BC$151:$CB$151,0)),0)+IFERROR(INDEX('Hoja de Trabajo para listado'!$DE$153:$DG$274,MATCH($A988,'Hoja de Trabajo para listado'!$DE$153:$DE$1048576,0),MATCH((CUADRO!L$5&amp;$E988),'Hoja de Trabajo para listado'!$DE$151:$DG$151,0)),0)+IFERROR(INDEX('Hoja de Trabajo para listado'!$CD$155:$DC$1048576,MATCH($A988,'Hoja de Trabajo para listado'!$CD$155:$CD$1048576,0),MATCH((CUADRO!L$5&amp;$E988),'Hoja de Trabajo para listado'!$CD$151:$DC$151,0)),0)</f>
        <v>0</v>
      </c>
      <c r="M988" s="314">
        <f ca="1">+IFERROR(INDEX('Hoja de Trabajo para listado'!$A$155:$Z$1048576,MATCH($A988,'Hoja de Trabajo para listado'!$A$155:$A$1048576,0),MATCH((CUADRO!M$5&amp;$E988),'Hoja de Trabajo para listado'!$A$151:$Z$151,0)),0)+IFERROR(INDEX('Hoja de Trabajo para listado'!$AB$155:$BA$1048576,MATCH($A988,'Hoja de Trabajo para listado'!$AB$155:$AB$1048576,0),MATCH((CUADRO!M$5&amp;$E988),'Hoja de Trabajo para listado'!$AB$151:$BA$151,0)),0)+IFERROR(INDEX('Hoja de Trabajo para listado'!$BC$155:$CB$1048576,MATCH($A988,'Hoja de Trabajo para listado'!$BC$155:$BC$1048576,0),MATCH((CUADRO!M$5&amp;$E988),'Hoja de Trabajo para listado'!$BC$151:$CB$151,0)),0)+IFERROR(INDEX('Hoja de Trabajo para listado'!$DE$153:$DG$274,MATCH($A988,'Hoja de Trabajo para listado'!$DE$153:$DE$1048576,0),MATCH((CUADRO!M$5&amp;$E988),'Hoja de Trabajo para listado'!$DE$151:$DG$151,0)),0)+IFERROR(INDEX('Hoja de Trabajo para listado'!$CD$155:$DC$1048576,MATCH($A988,'Hoja de Trabajo para listado'!$CD$155:$CD$1048576,0),MATCH((CUADRO!M$5&amp;$E988),'Hoja de Trabajo para listado'!$CD$151:$DC$151,0)),0)</f>
        <v>0</v>
      </c>
      <c r="N988" s="314">
        <f ca="1">+IFERROR(INDEX('Hoja de Trabajo para listado'!$A$155:$Z$1048576,MATCH($A988,'Hoja de Trabajo para listado'!$A$155:$A$1048576,0),MATCH((CUADRO!N$5&amp;$E988),'Hoja de Trabajo para listado'!$A$151:$Z$151,0)),0)+IFERROR(INDEX('Hoja de Trabajo para listado'!$AB$155:$BA$1048576,MATCH($A988,'Hoja de Trabajo para listado'!$AB$155:$AB$1048576,0),MATCH((CUADRO!N$5&amp;$E988),'Hoja de Trabajo para listado'!$AB$151:$BA$151,0)),0)+IFERROR(INDEX('Hoja de Trabajo para listado'!$BC$155:$CB$1048576,MATCH($A988,'Hoja de Trabajo para listado'!$BC$155:$BC$1048576,0),MATCH((CUADRO!N$5&amp;$E988),'Hoja de Trabajo para listado'!$BC$151:$CB$151,0)),0)+IFERROR(INDEX('Hoja de Trabajo para listado'!$DE$153:$DG$274,MATCH($A988,'Hoja de Trabajo para listado'!$DE$153:$DE$1048576,0),MATCH((CUADRO!N$5&amp;$E988),'Hoja de Trabajo para listado'!$DE$151:$DG$151,0)),0)+IFERROR(INDEX('Hoja de Trabajo para listado'!$CD$155:$DC$1048576,MATCH($A988,'Hoja de Trabajo para listado'!$CD$155:$CD$1048576,0),MATCH((CUADRO!N$5&amp;$E988),'Hoja de Trabajo para listado'!$CD$151:$DC$151,0)),0)</f>
        <v>0</v>
      </c>
      <c r="O988" s="314">
        <f ca="1">+IFERROR(INDEX('Hoja de Trabajo para listado'!$A$155:$Z$1048576,MATCH($A988,'Hoja de Trabajo para listado'!$A$155:$A$1048576,0),MATCH((CUADRO!O$5&amp;$E988),'Hoja de Trabajo para listado'!$A$151:$Z$151,0)),0)+IFERROR(INDEX('Hoja de Trabajo para listado'!$AB$155:$BA$1048576,MATCH($A988,'Hoja de Trabajo para listado'!$AB$155:$AB$1048576,0),MATCH((CUADRO!O$5&amp;$E988),'Hoja de Trabajo para listado'!$AB$151:$BA$151,0)),0)+IFERROR(INDEX('Hoja de Trabajo para listado'!$BC$155:$CB$1048576,MATCH($A988,'Hoja de Trabajo para listado'!$BC$155:$BC$1048576,0),MATCH((CUADRO!O$5&amp;$E988),'Hoja de Trabajo para listado'!$BC$151:$CB$151,0)),0)+IFERROR(INDEX('Hoja de Trabajo para listado'!$DE$153:$DG$274,MATCH($A988,'Hoja de Trabajo para listado'!$DE$153:$DE$1048576,0),MATCH((CUADRO!O$5&amp;$E988),'Hoja de Trabajo para listado'!$DE$151:$DG$151,0)),0)+IFERROR(INDEX('Hoja de Trabajo para listado'!$CD$155:$DC$1048576,MATCH($A988,'Hoja de Trabajo para listado'!$CD$155:$CD$1048576,0),MATCH((CUADRO!O$5&amp;$E988),'Hoja de Trabajo para listado'!$CD$151:$DC$151,0)),0)</f>
        <v>0</v>
      </c>
      <c r="P988" s="314">
        <f ca="1">+IFERROR(INDEX('Hoja de Trabajo para listado'!$A$155:$Z$1048576,MATCH($A988,'Hoja de Trabajo para listado'!$A$155:$A$1048576,0),MATCH((CUADRO!P$5&amp;$E988),'Hoja de Trabajo para listado'!$A$151:$Z$151,0)),0)+IFERROR(INDEX('Hoja de Trabajo para listado'!$AB$155:$BA$1048576,MATCH($A988,'Hoja de Trabajo para listado'!$AB$155:$AB$1048576,0),MATCH((CUADRO!P$5&amp;$E988),'Hoja de Trabajo para listado'!$AB$151:$BA$151,0)),0)+IFERROR(INDEX('Hoja de Trabajo para listado'!$BC$155:$CB$1048576,MATCH($A988,'Hoja de Trabajo para listado'!$BC$155:$BC$1048576,0),MATCH((CUADRO!P$5&amp;$E988),'Hoja de Trabajo para listado'!$BC$151:$CB$151,0)),0)+IFERROR(INDEX('Hoja de Trabajo para listado'!$DE$153:$DG$274,MATCH($A988,'Hoja de Trabajo para listado'!$DE$153:$DE$1048576,0),MATCH((CUADRO!P$5&amp;$E988),'Hoja de Trabajo para listado'!$DE$151:$DG$151,0)),0)+IFERROR(INDEX('Hoja de Trabajo para listado'!$CD$155:$DC$1048576,MATCH($A988,'Hoja de Trabajo para listado'!$CD$155:$CD$1048576,0),MATCH((CUADRO!P$5&amp;$E988),'Hoja de Trabajo para listado'!$CD$151:$DC$151,0)),0)</f>
        <v>0</v>
      </c>
      <c r="Q988" s="314">
        <f ca="1">+IFERROR(INDEX('Hoja de Trabajo para listado'!$A$155:$Z$1048576,MATCH($A988,'Hoja de Trabajo para listado'!$A$155:$A$1048576,0),MATCH((CUADRO!Q$5&amp;$E988),'Hoja de Trabajo para listado'!$A$151:$Z$151,0)),0)+IFERROR(INDEX('Hoja de Trabajo para listado'!$AB$155:$BA$1048576,MATCH($A988,'Hoja de Trabajo para listado'!$AB$155:$AB$1048576,0),MATCH((CUADRO!Q$5&amp;$E988),'Hoja de Trabajo para listado'!$AB$151:$BA$151,0)),0)+IFERROR(INDEX('Hoja de Trabajo para listado'!$BC$155:$CB$1048576,MATCH($A988,'Hoja de Trabajo para listado'!$BC$155:$BC$1048576,0),MATCH((CUADRO!Q$5&amp;$E988),'Hoja de Trabajo para listado'!$BC$151:$CB$151,0)),0)+IFERROR(INDEX('Hoja de Trabajo para listado'!$DE$153:$DG$274,MATCH($A988,'Hoja de Trabajo para listado'!$DE$153:$DE$1048576,0),MATCH((CUADRO!Q$5&amp;$E988),'Hoja de Trabajo para listado'!$DE$151:$DG$151,0)),0)+IFERROR(INDEX('Hoja de Trabajo para listado'!$CD$155:$DC$1048576,MATCH($A988,'Hoja de Trabajo para listado'!$CD$155:$CD$1048576,0),MATCH((CUADRO!Q$5&amp;$E988),'Hoja de Trabajo para listado'!$CD$151:$DC$151,0)),0)</f>
        <v>0</v>
      </c>
      <c r="R988" s="314">
        <f t="shared" ca="1" si="30"/>
        <v>0</v>
      </c>
      <c r="S988" s="314"/>
      <c r="T988" s="314">
        <f ca="1">+T989</f>
        <v>0</v>
      </c>
      <c r="U988" s="313">
        <f t="shared" si="31"/>
        <v>1</v>
      </c>
      <c r="V988" s="319" t="str">
        <f>+VLOOKUP(A988,bd_lista!$A$3:$E$593,5,FALSE)</f>
        <v>Instituciones Descentralizadas</v>
      </c>
      <c r="W988" s="425" t="str">
        <f>+V988</f>
        <v>Instituciones Descentralizadas</v>
      </c>
    </row>
    <row r="989" spans="1:23" customFormat="1" ht="15" hidden="1" customHeight="1">
      <c r="A989" s="323">
        <v>303</v>
      </c>
      <c r="B989" s="428"/>
      <c r="C989" s="339" t="str">
        <f>+VLOOKUP(A989,bd_lista!$A$3:$C$593,3,FALSE)</f>
        <v>Servicio Departamental de Riego - Tarija</v>
      </c>
      <c r="D989" s="430"/>
      <c r="E989" s="319" t="s">
        <v>1419</v>
      </c>
      <c r="F989" s="314">
        <f ca="1">+IFERROR(INDEX('Hoja de Trabajo para listado'!$A$155:$Z$1048576,MATCH($A989,'Hoja de Trabajo para listado'!$A$155:$A$1048576,0),MATCH((CUADRO!F$5&amp;$E989),'Hoja de Trabajo para listado'!$A$151:$Z$151,0)),0)+IFERROR(INDEX('Hoja de Trabajo para listado'!$AB$155:$BA$1048576,MATCH($A989,'Hoja de Trabajo para listado'!$AB$155:$AB$1048576,0),MATCH((CUADRO!F$5&amp;$E989),'Hoja de Trabajo para listado'!$AB$151:$BA$151,0)),0)+IFERROR(INDEX('Hoja de Trabajo para listado'!$BC$155:$CB$1048576,MATCH($A989,'Hoja de Trabajo para listado'!$BC$155:$BC$1048576,0),MATCH((CUADRO!F$5&amp;$E989),'Hoja de Trabajo para listado'!$BC$151:$CB$151,0)),0)+IFERROR(INDEX('Hoja de Trabajo para listado'!$DE$153:$DG$274,MATCH($A989,'Hoja de Trabajo para listado'!$DE$153:$DE$1048576,0),MATCH((CUADRO!F$5&amp;$E989),'Hoja de Trabajo para listado'!$DE$151:$DG$151,0)),0)+IFERROR(INDEX('Hoja de Trabajo para listado'!$CD$155:$DC$1048576,MATCH($A989,'Hoja de Trabajo para listado'!$CD$155:$CD$1048576,0),MATCH((CUADRO!F$5&amp;$E989),'Hoja de Trabajo para listado'!$CD$151:$DC$151,0)),0)</f>
        <v>0</v>
      </c>
      <c r="G989" s="314">
        <f ca="1">+IFERROR(INDEX('Hoja de Trabajo para listado'!$A$155:$Z$1048576,MATCH($A989,'Hoja de Trabajo para listado'!$A$155:$A$1048576,0),MATCH((CUADRO!G$5&amp;$E989),'Hoja de Trabajo para listado'!$A$151:$Z$151,0)),0)+IFERROR(INDEX('Hoja de Trabajo para listado'!$AB$155:$BA$1048576,MATCH($A989,'Hoja de Trabajo para listado'!$AB$155:$AB$1048576,0),MATCH((CUADRO!G$5&amp;$E989),'Hoja de Trabajo para listado'!$AB$151:$BA$151,0)),0)+IFERROR(INDEX('Hoja de Trabajo para listado'!$BC$155:$CB$1048576,MATCH($A989,'Hoja de Trabajo para listado'!$BC$155:$BC$1048576,0),MATCH((CUADRO!G$5&amp;$E989),'Hoja de Trabajo para listado'!$BC$151:$CB$151,0)),0)+IFERROR(INDEX('Hoja de Trabajo para listado'!$DE$153:$DG$274,MATCH($A989,'Hoja de Trabajo para listado'!$DE$153:$DE$1048576,0),MATCH((CUADRO!G$5&amp;$E989),'Hoja de Trabajo para listado'!$DE$151:$DG$151,0)),0)+IFERROR(INDEX('Hoja de Trabajo para listado'!$CD$155:$DC$1048576,MATCH($A989,'Hoja de Trabajo para listado'!$CD$155:$CD$1048576,0),MATCH((CUADRO!G$5&amp;$E989),'Hoja de Trabajo para listado'!$CD$151:$DC$151,0)),0)</f>
        <v>0</v>
      </c>
      <c r="H989" s="314">
        <f ca="1">+IFERROR(INDEX('Hoja de Trabajo para listado'!$A$155:$Z$1048576,MATCH($A989,'Hoja de Trabajo para listado'!$A$155:$A$1048576,0),MATCH((CUADRO!H$5&amp;$E989),'Hoja de Trabajo para listado'!$A$151:$Z$151,0)),0)+IFERROR(INDEX('Hoja de Trabajo para listado'!$AB$155:$BA$1048576,MATCH($A989,'Hoja de Trabajo para listado'!$AB$155:$AB$1048576,0),MATCH((CUADRO!H$5&amp;$E989),'Hoja de Trabajo para listado'!$AB$151:$BA$151,0)),0)+IFERROR(INDEX('Hoja de Trabajo para listado'!$BC$155:$CB$1048576,MATCH($A989,'Hoja de Trabajo para listado'!$BC$155:$BC$1048576,0),MATCH((CUADRO!H$5&amp;$E989),'Hoja de Trabajo para listado'!$BC$151:$CB$151,0)),0)+IFERROR(INDEX('Hoja de Trabajo para listado'!$DE$153:$DG$274,MATCH($A989,'Hoja de Trabajo para listado'!$DE$153:$DE$1048576,0),MATCH((CUADRO!H$5&amp;$E989),'Hoja de Trabajo para listado'!$DE$151:$DG$151,0)),0)+IFERROR(INDEX('Hoja de Trabajo para listado'!$CD$155:$DC$1048576,MATCH($A989,'Hoja de Trabajo para listado'!$CD$155:$CD$1048576,0),MATCH((CUADRO!H$5&amp;$E989),'Hoja de Trabajo para listado'!$CD$151:$DC$151,0)),0)</f>
        <v>0</v>
      </c>
      <c r="I989" s="314">
        <f ca="1">+IFERROR(INDEX('Hoja de Trabajo para listado'!$A$155:$Z$1048576,MATCH($A989,'Hoja de Trabajo para listado'!$A$155:$A$1048576,0),MATCH((CUADRO!I$5&amp;$E989),'Hoja de Trabajo para listado'!$A$151:$Z$151,0)),0)+IFERROR(INDEX('Hoja de Trabajo para listado'!$AB$155:$BA$1048576,MATCH($A989,'Hoja de Trabajo para listado'!$AB$155:$AB$1048576,0),MATCH((CUADRO!I$5&amp;$E989),'Hoja de Trabajo para listado'!$AB$151:$BA$151,0)),0)+IFERROR(INDEX('Hoja de Trabajo para listado'!$BC$155:$CB$1048576,MATCH($A989,'Hoja de Trabajo para listado'!$BC$155:$BC$1048576,0),MATCH((CUADRO!I$5&amp;$E989),'Hoja de Trabajo para listado'!$BC$151:$CB$151,0)),0)+IFERROR(INDEX('Hoja de Trabajo para listado'!$DE$153:$DG$274,MATCH($A989,'Hoja de Trabajo para listado'!$DE$153:$DE$1048576,0),MATCH((CUADRO!I$5&amp;$E989),'Hoja de Trabajo para listado'!$DE$151:$DG$151,0)),0)+IFERROR(INDEX('Hoja de Trabajo para listado'!$CD$155:$DC$1048576,MATCH($A989,'Hoja de Trabajo para listado'!$CD$155:$CD$1048576,0),MATCH((CUADRO!I$5&amp;$E989),'Hoja de Trabajo para listado'!$CD$151:$DC$151,0)),0)</f>
        <v>0</v>
      </c>
      <c r="J989" s="314">
        <f ca="1">+IFERROR(INDEX('Hoja de Trabajo para listado'!$A$155:$Z$1048576,MATCH($A989,'Hoja de Trabajo para listado'!$A$155:$A$1048576,0),MATCH((CUADRO!J$5&amp;$E989),'Hoja de Trabajo para listado'!$A$151:$Z$151,0)),0)+IFERROR(INDEX('Hoja de Trabajo para listado'!$AB$155:$BA$1048576,MATCH($A989,'Hoja de Trabajo para listado'!$AB$155:$AB$1048576,0),MATCH((CUADRO!J$5&amp;$E989),'Hoja de Trabajo para listado'!$AB$151:$BA$151,0)),0)+IFERROR(INDEX('Hoja de Trabajo para listado'!$BC$155:$CB$1048576,MATCH($A989,'Hoja de Trabajo para listado'!$BC$155:$BC$1048576,0),MATCH((CUADRO!J$5&amp;$E989),'Hoja de Trabajo para listado'!$BC$151:$CB$151,0)),0)+IFERROR(INDEX('Hoja de Trabajo para listado'!$DE$153:$DG$274,MATCH($A989,'Hoja de Trabajo para listado'!$DE$153:$DE$1048576,0),MATCH((CUADRO!J$5&amp;$E989),'Hoja de Trabajo para listado'!$DE$151:$DG$151,0)),0)+IFERROR(INDEX('Hoja de Trabajo para listado'!$CD$155:$DC$1048576,MATCH($A989,'Hoja de Trabajo para listado'!$CD$155:$CD$1048576,0),MATCH((CUADRO!J$5&amp;$E989),'Hoja de Trabajo para listado'!$CD$151:$DC$151,0)),0)</f>
        <v>0</v>
      </c>
      <c r="K989" s="314">
        <f ca="1">+IFERROR(INDEX('Hoja de Trabajo para listado'!$A$155:$Z$1048576,MATCH($A989,'Hoja de Trabajo para listado'!$A$155:$A$1048576,0),MATCH((CUADRO!K$5&amp;$E989),'Hoja de Trabajo para listado'!$A$151:$Z$151,0)),0)+IFERROR(INDEX('Hoja de Trabajo para listado'!$AB$155:$BA$1048576,MATCH($A989,'Hoja de Trabajo para listado'!$AB$155:$AB$1048576,0),MATCH((CUADRO!K$5&amp;$E989),'Hoja de Trabajo para listado'!$AB$151:$BA$151,0)),0)+IFERROR(INDEX('Hoja de Trabajo para listado'!$BC$155:$CB$1048576,MATCH($A989,'Hoja de Trabajo para listado'!$BC$155:$BC$1048576,0),MATCH((CUADRO!K$5&amp;$E989),'Hoja de Trabajo para listado'!$BC$151:$CB$151,0)),0)+IFERROR(INDEX('Hoja de Trabajo para listado'!$DE$153:$DG$274,MATCH($A989,'Hoja de Trabajo para listado'!$DE$153:$DE$1048576,0),MATCH((CUADRO!K$5&amp;$E989),'Hoja de Trabajo para listado'!$DE$151:$DG$151,0)),0)+IFERROR(INDEX('Hoja de Trabajo para listado'!$CD$155:$DC$1048576,MATCH($A989,'Hoja de Trabajo para listado'!$CD$155:$CD$1048576,0),MATCH((CUADRO!K$5&amp;$E989),'Hoja de Trabajo para listado'!$CD$151:$DC$151,0)),0)</f>
        <v>0</v>
      </c>
      <c r="L989" s="314">
        <f ca="1">+IFERROR(INDEX('Hoja de Trabajo para listado'!$A$155:$Z$1048576,MATCH($A989,'Hoja de Trabajo para listado'!$A$155:$A$1048576,0),MATCH((CUADRO!L$5&amp;$E989),'Hoja de Trabajo para listado'!$A$151:$Z$151,0)),0)+IFERROR(INDEX('Hoja de Trabajo para listado'!$AB$155:$BA$1048576,MATCH($A989,'Hoja de Trabajo para listado'!$AB$155:$AB$1048576,0),MATCH((CUADRO!L$5&amp;$E989),'Hoja de Trabajo para listado'!$AB$151:$BA$151,0)),0)+IFERROR(INDEX('Hoja de Trabajo para listado'!$BC$155:$CB$1048576,MATCH($A989,'Hoja de Trabajo para listado'!$BC$155:$BC$1048576,0),MATCH((CUADRO!L$5&amp;$E989),'Hoja de Trabajo para listado'!$BC$151:$CB$151,0)),0)+IFERROR(INDEX('Hoja de Trabajo para listado'!$DE$153:$DG$274,MATCH($A989,'Hoja de Trabajo para listado'!$DE$153:$DE$1048576,0),MATCH((CUADRO!L$5&amp;$E989),'Hoja de Trabajo para listado'!$DE$151:$DG$151,0)),0)+IFERROR(INDEX('Hoja de Trabajo para listado'!$CD$155:$DC$1048576,MATCH($A989,'Hoja de Trabajo para listado'!$CD$155:$CD$1048576,0),MATCH((CUADRO!L$5&amp;$E989),'Hoja de Trabajo para listado'!$CD$151:$DC$151,0)),0)</f>
        <v>0</v>
      </c>
      <c r="M989" s="314">
        <f ca="1">+IFERROR(INDEX('Hoja de Trabajo para listado'!$A$155:$Z$1048576,MATCH($A989,'Hoja de Trabajo para listado'!$A$155:$A$1048576,0),MATCH((CUADRO!M$5&amp;$E989),'Hoja de Trabajo para listado'!$A$151:$Z$151,0)),0)+IFERROR(INDEX('Hoja de Trabajo para listado'!$AB$155:$BA$1048576,MATCH($A989,'Hoja de Trabajo para listado'!$AB$155:$AB$1048576,0),MATCH((CUADRO!M$5&amp;$E989),'Hoja de Trabajo para listado'!$AB$151:$BA$151,0)),0)+IFERROR(INDEX('Hoja de Trabajo para listado'!$BC$155:$CB$1048576,MATCH($A989,'Hoja de Trabajo para listado'!$BC$155:$BC$1048576,0),MATCH((CUADRO!M$5&amp;$E989),'Hoja de Trabajo para listado'!$BC$151:$CB$151,0)),0)+IFERROR(INDEX('Hoja de Trabajo para listado'!$DE$153:$DG$274,MATCH($A989,'Hoja de Trabajo para listado'!$DE$153:$DE$1048576,0),MATCH((CUADRO!M$5&amp;$E989),'Hoja de Trabajo para listado'!$DE$151:$DG$151,0)),0)+IFERROR(INDEX('Hoja de Trabajo para listado'!$CD$155:$DC$1048576,MATCH($A989,'Hoja de Trabajo para listado'!$CD$155:$CD$1048576,0),MATCH((CUADRO!M$5&amp;$E989),'Hoja de Trabajo para listado'!$CD$151:$DC$151,0)),0)</f>
        <v>0</v>
      </c>
      <c r="N989" s="314">
        <f ca="1">+IFERROR(INDEX('Hoja de Trabajo para listado'!$A$155:$Z$1048576,MATCH($A989,'Hoja de Trabajo para listado'!$A$155:$A$1048576,0),MATCH((CUADRO!N$5&amp;$E989),'Hoja de Trabajo para listado'!$A$151:$Z$151,0)),0)+IFERROR(INDEX('Hoja de Trabajo para listado'!$AB$155:$BA$1048576,MATCH($A989,'Hoja de Trabajo para listado'!$AB$155:$AB$1048576,0),MATCH((CUADRO!N$5&amp;$E989),'Hoja de Trabajo para listado'!$AB$151:$BA$151,0)),0)+IFERROR(INDEX('Hoja de Trabajo para listado'!$BC$155:$CB$1048576,MATCH($A989,'Hoja de Trabajo para listado'!$BC$155:$BC$1048576,0),MATCH((CUADRO!N$5&amp;$E989),'Hoja de Trabajo para listado'!$BC$151:$CB$151,0)),0)+IFERROR(INDEX('Hoja de Trabajo para listado'!$DE$153:$DG$274,MATCH($A989,'Hoja de Trabajo para listado'!$DE$153:$DE$1048576,0),MATCH((CUADRO!N$5&amp;$E989),'Hoja de Trabajo para listado'!$DE$151:$DG$151,0)),0)+IFERROR(INDEX('Hoja de Trabajo para listado'!$CD$155:$DC$1048576,MATCH($A989,'Hoja de Trabajo para listado'!$CD$155:$CD$1048576,0),MATCH((CUADRO!N$5&amp;$E989),'Hoja de Trabajo para listado'!$CD$151:$DC$151,0)),0)</f>
        <v>0</v>
      </c>
      <c r="O989" s="314">
        <f ca="1">+IFERROR(INDEX('Hoja de Trabajo para listado'!$A$155:$Z$1048576,MATCH($A989,'Hoja de Trabajo para listado'!$A$155:$A$1048576,0),MATCH((CUADRO!O$5&amp;$E989),'Hoja de Trabajo para listado'!$A$151:$Z$151,0)),0)+IFERROR(INDEX('Hoja de Trabajo para listado'!$AB$155:$BA$1048576,MATCH($A989,'Hoja de Trabajo para listado'!$AB$155:$AB$1048576,0),MATCH((CUADRO!O$5&amp;$E989),'Hoja de Trabajo para listado'!$AB$151:$BA$151,0)),0)+IFERROR(INDEX('Hoja de Trabajo para listado'!$BC$155:$CB$1048576,MATCH($A989,'Hoja de Trabajo para listado'!$BC$155:$BC$1048576,0),MATCH((CUADRO!O$5&amp;$E989),'Hoja de Trabajo para listado'!$BC$151:$CB$151,0)),0)+IFERROR(INDEX('Hoja de Trabajo para listado'!$DE$153:$DG$274,MATCH($A989,'Hoja de Trabajo para listado'!$DE$153:$DE$1048576,0),MATCH((CUADRO!O$5&amp;$E989),'Hoja de Trabajo para listado'!$DE$151:$DG$151,0)),0)+IFERROR(INDEX('Hoja de Trabajo para listado'!$CD$155:$DC$1048576,MATCH($A989,'Hoja de Trabajo para listado'!$CD$155:$CD$1048576,0),MATCH((CUADRO!O$5&amp;$E989),'Hoja de Trabajo para listado'!$CD$151:$DC$151,0)),0)</f>
        <v>0</v>
      </c>
      <c r="P989" s="314">
        <f ca="1">+IFERROR(INDEX('Hoja de Trabajo para listado'!$A$155:$Z$1048576,MATCH($A989,'Hoja de Trabajo para listado'!$A$155:$A$1048576,0),MATCH((CUADRO!P$5&amp;$E989),'Hoja de Trabajo para listado'!$A$151:$Z$151,0)),0)+IFERROR(INDEX('Hoja de Trabajo para listado'!$AB$155:$BA$1048576,MATCH($A989,'Hoja de Trabajo para listado'!$AB$155:$AB$1048576,0),MATCH((CUADRO!P$5&amp;$E989),'Hoja de Trabajo para listado'!$AB$151:$BA$151,0)),0)+IFERROR(INDEX('Hoja de Trabajo para listado'!$BC$155:$CB$1048576,MATCH($A989,'Hoja de Trabajo para listado'!$BC$155:$BC$1048576,0),MATCH((CUADRO!P$5&amp;$E989),'Hoja de Trabajo para listado'!$BC$151:$CB$151,0)),0)+IFERROR(INDEX('Hoja de Trabajo para listado'!$DE$153:$DG$274,MATCH($A989,'Hoja de Trabajo para listado'!$DE$153:$DE$1048576,0),MATCH((CUADRO!P$5&amp;$E989),'Hoja de Trabajo para listado'!$DE$151:$DG$151,0)),0)+IFERROR(INDEX('Hoja de Trabajo para listado'!$CD$155:$DC$1048576,MATCH($A989,'Hoja de Trabajo para listado'!$CD$155:$CD$1048576,0),MATCH((CUADRO!P$5&amp;$E989),'Hoja de Trabajo para listado'!$CD$151:$DC$151,0)),0)</f>
        <v>0</v>
      </c>
      <c r="Q989" s="314">
        <f ca="1">+IFERROR(INDEX('Hoja de Trabajo para listado'!$A$155:$Z$1048576,MATCH($A989,'Hoja de Trabajo para listado'!$A$155:$A$1048576,0),MATCH((CUADRO!Q$5&amp;$E989),'Hoja de Trabajo para listado'!$A$151:$Z$151,0)),0)+IFERROR(INDEX('Hoja de Trabajo para listado'!$AB$155:$BA$1048576,MATCH($A989,'Hoja de Trabajo para listado'!$AB$155:$AB$1048576,0),MATCH((CUADRO!Q$5&amp;$E989),'Hoja de Trabajo para listado'!$AB$151:$BA$151,0)),0)+IFERROR(INDEX('Hoja de Trabajo para listado'!$BC$155:$CB$1048576,MATCH($A989,'Hoja de Trabajo para listado'!$BC$155:$BC$1048576,0),MATCH((CUADRO!Q$5&amp;$E989),'Hoja de Trabajo para listado'!$BC$151:$CB$151,0)),0)+IFERROR(INDEX('Hoja de Trabajo para listado'!$DE$153:$DG$274,MATCH($A989,'Hoja de Trabajo para listado'!$DE$153:$DE$1048576,0),MATCH((CUADRO!Q$5&amp;$E989),'Hoja de Trabajo para listado'!$DE$151:$DG$151,0)),0)+IFERROR(INDEX('Hoja de Trabajo para listado'!$CD$155:$DC$1048576,MATCH($A989,'Hoja de Trabajo para listado'!$CD$155:$CD$1048576,0),MATCH((CUADRO!Q$5&amp;$E989),'Hoja de Trabajo para listado'!$CD$151:$DC$151,0)),0)</f>
        <v>0</v>
      </c>
      <c r="R989" s="314">
        <f t="shared" ca="1" si="30"/>
        <v>0</v>
      </c>
      <c r="S989" s="314">
        <f ca="1">+R988+R989</f>
        <v>0</v>
      </c>
      <c r="T989" s="314">
        <f ca="1">+S989</f>
        <v>0</v>
      </c>
      <c r="U989" s="348">
        <f t="shared" si="31"/>
        <v>2</v>
      </c>
      <c r="V989" s="319" t="str">
        <f>+VLOOKUP(A989,bd_lista!$A$3:$E$593,5,FALSE)</f>
        <v>Instituciones Descentralizadas</v>
      </c>
      <c r="W989" s="426"/>
    </row>
    <row r="990" spans="1:23" customFormat="1" ht="15" hidden="1" customHeight="1">
      <c r="A990" s="323">
        <v>155</v>
      </c>
      <c r="B990" s="427">
        <f>+A990</f>
        <v>155</v>
      </c>
      <c r="C990" s="318" t="str">
        <f>+VLOOKUP(A990,bd_lista!$A$3:$C$593,3,FALSE)</f>
        <v>Dirección del Notariado Plurinacional</v>
      </c>
      <c r="D990" s="429" t="str">
        <f>+C990</f>
        <v>Dirección del Notariado Plurinacional</v>
      </c>
      <c r="E990" s="339" t="s">
        <v>1418</v>
      </c>
      <c r="F990" s="314">
        <f ca="1">+IFERROR(INDEX('Hoja de Trabajo para listado'!$A$155:$Z$1048576,MATCH($A990,'Hoja de Trabajo para listado'!$A$155:$A$1048576,0),MATCH((CUADRO!F$5&amp;$E990),'Hoja de Trabajo para listado'!$A$151:$Z$151,0)),0)+IFERROR(INDEX('Hoja de Trabajo para listado'!$AB$155:$BA$1048576,MATCH($A990,'Hoja de Trabajo para listado'!$AB$155:$AB$1048576,0),MATCH((CUADRO!F$5&amp;$E990),'Hoja de Trabajo para listado'!$AB$151:$BA$151,0)),0)+IFERROR(INDEX('Hoja de Trabajo para listado'!$BC$155:$CB$1048576,MATCH($A990,'Hoja de Trabajo para listado'!$BC$155:$BC$1048576,0),MATCH((CUADRO!F$5&amp;$E990),'Hoja de Trabajo para listado'!$BC$151:$CB$151,0)),0)+IFERROR(INDEX('Hoja de Trabajo para listado'!$DE$153:$DG$274,MATCH($A990,'Hoja de Trabajo para listado'!$DE$153:$DE$1048576,0),MATCH((CUADRO!F$5&amp;$E990),'Hoja de Trabajo para listado'!$DE$151:$DG$151,0)),0)+IFERROR(INDEX('Hoja de Trabajo para listado'!$CD$155:$DC$1048576,MATCH($A990,'Hoja de Trabajo para listado'!$CD$155:$CD$1048576,0),MATCH((CUADRO!F$5&amp;$E990),'Hoja de Trabajo para listado'!$CD$151:$DC$151,0)),0)</f>
        <v>0</v>
      </c>
      <c r="G990" s="314">
        <f ca="1">+IFERROR(INDEX('Hoja de Trabajo para listado'!$A$155:$Z$1048576,MATCH($A990,'Hoja de Trabajo para listado'!$A$155:$A$1048576,0),MATCH((CUADRO!G$5&amp;$E990),'Hoja de Trabajo para listado'!$A$151:$Z$151,0)),0)+IFERROR(INDEX('Hoja de Trabajo para listado'!$AB$155:$BA$1048576,MATCH($A990,'Hoja de Trabajo para listado'!$AB$155:$AB$1048576,0),MATCH((CUADRO!G$5&amp;$E990),'Hoja de Trabajo para listado'!$AB$151:$BA$151,0)),0)+IFERROR(INDEX('Hoja de Trabajo para listado'!$BC$155:$CB$1048576,MATCH($A990,'Hoja de Trabajo para listado'!$BC$155:$BC$1048576,0),MATCH((CUADRO!G$5&amp;$E990),'Hoja de Trabajo para listado'!$BC$151:$CB$151,0)),0)+IFERROR(INDEX('Hoja de Trabajo para listado'!$DE$153:$DG$274,MATCH($A990,'Hoja de Trabajo para listado'!$DE$153:$DE$1048576,0),MATCH((CUADRO!G$5&amp;$E990),'Hoja de Trabajo para listado'!$DE$151:$DG$151,0)),0)+IFERROR(INDEX('Hoja de Trabajo para listado'!$CD$155:$DC$1048576,MATCH($A990,'Hoja de Trabajo para listado'!$CD$155:$CD$1048576,0),MATCH((CUADRO!G$5&amp;$E990),'Hoja de Trabajo para listado'!$CD$151:$DC$151,0)),0)</f>
        <v>0</v>
      </c>
      <c r="H990" s="314">
        <f ca="1">+IFERROR(INDEX('Hoja de Trabajo para listado'!$A$155:$Z$1048576,MATCH($A990,'Hoja de Trabajo para listado'!$A$155:$A$1048576,0),MATCH((CUADRO!H$5&amp;$E990),'Hoja de Trabajo para listado'!$A$151:$Z$151,0)),0)+IFERROR(INDEX('Hoja de Trabajo para listado'!$AB$155:$BA$1048576,MATCH($A990,'Hoja de Trabajo para listado'!$AB$155:$AB$1048576,0),MATCH((CUADRO!H$5&amp;$E990),'Hoja de Trabajo para listado'!$AB$151:$BA$151,0)),0)+IFERROR(INDEX('Hoja de Trabajo para listado'!$BC$155:$CB$1048576,MATCH($A990,'Hoja de Trabajo para listado'!$BC$155:$BC$1048576,0),MATCH((CUADRO!H$5&amp;$E990),'Hoja de Trabajo para listado'!$BC$151:$CB$151,0)),0)+IFERROR(INDEX('Hoja de Trabajo para listado'!$DE$153:$DG$274,MATCH($A990,'Hoja de Trabajo para listado'!$DE$153:$DE$1048576,0),MATCH((CUADRO!H$5&amp;$E990),'Hoja de Trabajo para listado'!$DE$151:$DG$151,0)),0)+IFERROR(INDEX('Hoja de Trabajo para listado'!$CD$155:$DC$1048576,MATCH($A990,'Hoja de Trabajo para listado'!$CD$155:$CD$1048576,0),MATCH((CUADRO!H$5&amp;$E990),'Hoja de Trabajo para listado'!$CD$151:$DC$151,0)),0)</f>
        <v>0</v>
      </c>
      <c r="I990" s="314">
        <f ca="1">+IFERROR(INDEX('Hoja de Trabajo para listado'!$A$155:$Z$1048576,MATCH($A990,'Hoja de Trabajo para listado'!$A$155:$A$1048576,0),MATCH((CUADRO!I$5&amp;$E990),'Hoja de Trabajo para listado'!$A$151:$Z$151,0)),0)+IFERROR(INDEX('Hoja de Trabajo para listado'!$AB$155:$BA$1048576,MATCH($A990,'Hoja de Trabajo para listado'!$AB$155:$AB$1048576,0),MATCH((CUADRO!I$5&amp;$E990),'Hoja de Trabajo para listado'!$AB$151:$BA$151,0)),0)+IFERROR(INDEX('Hoja de Trabajo para listado'!$BC$155:$CB$1048576,MATCH($A990,'Hoja de Trabajo para listado'!$BC$155:$BC$1048576,0),MATCH((CUADRO!I$5&amp;$E990),'Hoja de Trabajo para listado'!$BC$151:$CB$151,0)),0)+IFERROR(INDEX('Hoja de Trabajo para listado'!$DE$153:$DG$274,MATCH($A990,'Hoja de Trabajo para listado'!$DE$153:$DE$1048576,0),MATCH((CUADRO!I$5&amp;$E990),'Hoja de Trabajo para listado'!$DE$151:$DG$151,0)),0)+IFERROR(INDEX('Hoja de Trabajo para listado'!$CD$155:$DC$1048576,MATCH($A990,'Hoja de Trabajo para listado'!$CD$155:$CD$1048576,0),MATCH((CUADRO!I$5&amp;$E990),'Hoja de Trabajo para listado'!$CD$151:$DC$151,0)),0)</f>
        <v>0</v>
      </c>
      <c r="J990" s="314">
        <f ca="1">+IFERROR(INDEX('Hoja de Trabajo para listado'!$A$155:$Z$1048576,MATCH($A990,'Hoja de Trabajo para listado'!$A$155:$A$1048576,0),MATCH((CUADRO!J$5&amp;$E990),'Hoja de Trabajo para listado'!$A$151:$Z$151,0)),0)+IFERROR(INDEX('Hoja de Trabajo para listado'!$AB$155:$BA$1048576,MATCH($A990,'Hoja de Trabajo para listado'!$AB$155:$AB$1048576,0),MATCH((CUADRO!J$5&amp;$E990),'Hoja de Trabajo para listado'!$AB$151:$BA$151,0)),0)+IFERROR(INDEX('Hoja de Trabajo para listado'!$BC$155:$CB$1048576,MATCH($A990,'Hoja de Trabajo para listado'!$BC$155:$BC$1048576,0),MATCH((CUADRO!J$5&amp;$E990),'Hoja de Trabajo para listado'!$BC$151:$CB$151,0)),0)+IFERROR(INDEX('Hoja de Trabajo para listado'!$DE$153:$DG$274,MATCH($A990,'Hoja de Trabajo para listado'!$DE$153:$DE$1048576,0),MATCH((CUADRO!J$5&amp;$E990),'Hoja de Trabajo para listado'!$DE$151:$DG$151,0)),0)+IFERROR(INDEX('Hoja de Trabajo para listado'!$CD$155:$DC$1048576,MATCH($A990,'Hoja de Trabajo para listado'!$CD$155:$CD$1048576,0),MATCH((CUADRO!J$5&amp;$E990),'Hoja de Trabajo para listado'!$CD$151:$DC$151,0)),0)</f>
        <v>0</v>
      </c>
      <c r="K990" s="314">
        <f ca="1">+IFERROR(INDEX('Hoja de Trabajo para listado'!$A$155:$Z$1048576,MATCH($A990,'Hoja de Trabajo para listado'!$A$155:$A$1048576,0),MATCH((CUADRO!K$5&amp;$E990),'Hoja de Trabajo para listado'!$A$151:$Z$151,0)),0)+IFERROR(INDEX('Hoja de Trabajo para listado'!$AB$155:$BA$1048576,MATCH($A990,'Hoja de Trabajo para listado'!$AB$155:$AB$1048576,0),MATCH((CUADRO!K$5&amp;$E990),'Hoja de Trabajo para listado'!$AB$151:$BA$151,0)),0)+IFERROR(INDEX('Hoja de Trabajo para listado'!$BC$155:$CB$1048576,MATCH($A990,'Hoja de Trabajo para listado'!$BC$155:$BC$1048576,0),MATCH((CUADRO!K$5&amp;$E990),'Hoja de Trabajo para listado'!$BC$151:$CB$151,0)),0)+IFERROR(INDEX('Hoja de Trabajo para listado'!$DE$153:$DG$274,MATCH($A990,'Hoja de Trabajo para listado'!$DE$153:$DE$1048576,0),MATCH((CUADRO!K$5&amp;$E990),'Hoja de Trabajo para listado'!$DE$151:$DG$151,0)),0)+IFERROR(INDEX('Hoja de Trabajo para listado'!$CD$155:$DC$1048576,MATCH($A990,'Hoja de Trabajo para listado'!$CD$155:$CD$1048576,0),MATCH((CUADRO!K$5&amp;$E990),'Hoja de Trabajo para listado'!$CD$151:$DC$151,0)),0)</f>
        <v>0</v>
      </c>
      <c r="L990" s="314">
        <f ca="1">+IFERROR(INDEX('Hoja de Trabajo para listado'!$A$155:$Z$1048576,MATCH($A990,'Hoja de Trabajo para listado'!$A$155:$A$1048576,0),MATCH((CUADRO!L$5&amp;$E990),'Hoja de Trabajo para listado'!$A$151:$Z$151,0)),0)+IFERROR(INDEX('Hoja de Trabajo para listado'!$AB$155:$BA$1048576,MATCH($A990,'Hoja de Trabajo para listado'!$AB$155:$AB$1048576,0),MATCH((CUADRO!L$5&amp;$E990),'Hoja de Trabajo para listado'!$AB$151:$BA$151,0)),0)+IFERROR(INDEX('Hoja de Trabajo para listado'!$BC$155:$CB$1048576,MATCH($A990,'Hoja de Trabajo para listado'!$BC$155:$BC$1048576,0),MATCH((CUADRO!L$5&amp;$E990),'Hoja de Trabajo para listado'!$BC$151:$CB$151,0)),0)+IFERROR(INDEX('Hoja de Trabajo para listado'!$DE$153:$DG$274,MATCH($A990,'Hoja de Trabajo para listado'!$DE$153:$DE$1048576,0),MATCH((CUADRO!L$5&amp;$E990),'Hoja de Trabajo para listado'!$DE$151:$DG$151,0)),0)+IFERROR(INDEX('Hoja de Trabajo para listado'!$CD$155:$DC$1048576,MATCH($A990,'Hoja de Trabajo para listado'!$CD$155:$CD$1048576,0),MATCH((CUADRO!L$5&amp;$E990),'Hoja de Trabajo para listado'!$CD$151:$DC$151,0)),0)</f>
        <v>0</v>
      </c>
      <c r="M990" s="314">
        <f ca="1">+IFERROR(INDEX('Hoja de Trabajo para listado'!$A$155:$Z$1048576,MATCH($A990,'Hoja de Trabajo para listado'!$A$155:$A$1048576,0),MATCH((CUADRO!M$5&amp;$E990),'Hoja de Trabajo para listado'!$A$151:$Z$151,0)),0)+IFERROR(INDEX('Hoja de Trabajo para listado'!$AB$155:$BA$1048576,MATCH($A990,'Hoja de Trabajo para listado'!$AB$155:$AB$1048576,0),MATCH((CUADRO!M$5&amp;$E990),'Hoja de Trabajo para listado'!$AB$151:$BA$151,0)),0)+IFERROR(INDEX('Hoja de Trabajo para listado'!$BC$155:$CB$1048576,MATCH($A990,'Hoja de Trabajo para listado'!$BC$155:$BC$1048576,0),MATCH((CUADRO!M$5&amp;$E990),'Hoja de Trabajo para listado'!$BC$151:$CB$151,0)),0)+IFERROR(INDEX('Hoja de Trabajo para listado'!$DE$153:$DG$274,MATCH($A990,'Hoja de Trabajo para listado'!$DE$153:$DE$1048576,0),MATCH((CUADRO!M$5&amp;$E990),'Hoja de Trabajo para listado'!$DE$151:$DG$151,0)),0)+IFERROR(INDEX('Hoja de Trabajo para listado'!$CD$155:$DC$1048576,MATCH($A990,'Hoja de Trabajo para listado'!$CD$155:$CD$1048576,0),MATCH((CUADRO!M$5&amp;$E990),'Hoja de Trabajo para listado'!$CD$151:$DC$151,0)),0)</f>
        <v>0</v>
      </c>
      <c r="N990" s="314">
        <f ca="1">+IFERROR(INDEX('Hoja de Trabajo para listado'!$A$155:$Z$1048576,MATCH($A990,'Hoja de Trabajo para listado'!$A$155:$A$1048576,0),MATCH((CUADRO!N$5&amp;$E990),'Hoja de Trabajo para listado'!$A$151:$Z$151,0)),0)+IFERROR(INDEX('Hoja de Trabajo para listado'!$AB$155:$BA$1048576,MATCH($A990,'Hoja de Trabajo para listado'!$AB$155:$AB$1048576,0),MATCH((CUADRO!N$5&amp;$E990),'Hoja de Trabajo para listado'!$AB$151:$BA$151,0)),0)+IFERROR(INDEX('Hoja de Trabajo para listado'!$BC$155:$CB$1048576,MATCH($A990,'Hoja de Trabajo para listado'!$BC$155:$BC$1048576,0),MATCH((CUADRO!N$5&amp;$E990),'Hoja de Trabajo para listado'!$BC$151:$CB$151,0)),0)+IFERROR(INDEX('Hoja de Trabajo para listado'!$DE$153:$DG$274,MATCH($A990,'Hoja de Trabajo para listado'!$DE$153:$DE$1048576,0),MATCH((CUADRO!N$5&amp;$E990),'Hoja de Trabajo para listado'!$DE$151:$DG$151,0)),0)+IFERROR(INDEX('Hoja de Trabajo para listado'!$CD$155:$DC$1048576,MATCH($A990,'Hoja de Trabajo para listado'!$CD$155:$CD$1048576,0),MATCH((CUADRO!N$5&amp;$E990),'Hoja de Trabajo para listado'!$CD$151:$DC$151,0)),0)</f>
        <v>0</v>
      </c>
      <c r="O990" s="314">
        <f ca="1">+IFERROR(INDEX('Hoja de Trabajo para listado'!$A$155:$Z$1048576,MATCH($A990,'Hoja de Trabajo para listado'!$A$155:$A$1048576,0),MATCH((CUADRO!O$5&amp;$E990),'Hoja de Trabajo para listado'!$A$151:$Z$151,0)),0)+IFERROR(INDEX('Hoja de Trabajo para listado'!$AB$155:$BA$1048576,MATCH($A990,'Hoja de Trabajo para listado'!$AB$155:$AB$1048576,0),MATCH((CUADRO!O$5&amp;$E990),'Hoja de Trabajo para listado'!$AB$151:$BA$151,0)),0)+IFERROR(INDEX('Hoja de Trabajo para listado'!$BC$155:$CB$1048576,MATCH($A990,'Hoja de Trabajo para listado'!$BC$155:$BC$1048576,0),MATCH((CUADRO!O$5&amp;$E990),'Hoja de Trabajo para listado'!$BC$151:$CB$151,0)),0)+IFERROR(INDEX('Hoja de Trabajo para listado'!$DE$153:$DG$274,MATCH($A990,'Hoja de Trabajo para listado'!$DE$153:$DE$1048576,0),MATCH((CUADRO!O$5&amp;$E990),'Hoja de Trabajo para listado'!$DE$151:$DG$151,0)),0)+IFERROR(INDEX('Hoja de Trabajo para listado'!$CD$155:$DC$1048576,MATCH($A990,'Hoja de Trabajo para listado'!$CD$155:$CD$1048576,0),MATCH((CUADRO!O$5&amp;$E990),'Hoja de Trabajo para listado'!$CD$151:$DC$151,0)),0)</f>
        <v>0</v>
      </c>
      <c r="P990" s="314">
        <f ca="1">+IFERROR(INDEX('Hoja de Trabajo para listado'!$A$155:$Z$1048576,MATCH($A990,'Hoja de Trabajo para listado'!$A$155:$A$1048576,0),MATCH((CUADRO!P$5&amp;$E990),'Hoja de Trabajo para listado'!$A$151:$Z$151,0)),0)+IFERROR(INDEX('Hoja de Trabajo para listado'!$AB$155:$BA$1048576,MATCH($A990,'Hoja de Trabajo para listado'!$AB$155:$AB$1048576,0),MATCH((CUADRO!P$5&amp;$E990),'Hoja de Trabajo para listado'!$AB$151:$BA$151,0)),0)+IFERROR(INDEX('Hoja de Trabajo para listado'!$BC$155:$CB$1048576,MATCH($A990,'Hoja de Trabajo para listado'!$BC$155:$BC$1048576,0),MATCH((CUADRO!P$5&amp;$E990),'Hoja de Trabajo para listado'!$BC$151:$CB$151,0)),0)+IFERROR(INDEX('Hoja de Trabajo para listado'!$DE$153:$DG$274,MATCH($A990,'Hoja de Trabajo para listado'!$DE$153:$DE$1048576,0),MATCH((CUADRO!P$5&amp;$E990),'Hoja de Trabajo para listado'!$DE$151:$DG$151,0)),0)+IFERROR(INDEX('Hoja de Trabajo para listado'!$CD$155:$DC$1048576,MATCH($A990,'Hoja de Trabajo para listado'!$CD$155:$CD$1048576,0),MATCH((CUADRO!P$5&amp;$E990),'Hoja de Trabajo para listado'!$CD$151:$DC$151,0)),0)</f>
        <v>0</v>
      </c>
      <c r="Q990" s="314">
        <f ca="1">+IFERROR(INDEX('Hoja de Trabajo para listado'!$A$155:$Z$1048576,MATCH($A990,'Hoja de Trabajo para listado'!$A$155:$A$1048576,0),MATCH((CUADRO!Q$5&amp;$E990),'Hoja de Trabajo para listado'!$A$151:$Z$151,0)),0)+IFERROR(INDEX('Hoja de Trabajo para listado'!$AB$155:$BA$1048576,MATCH($A990,'Hoja de Trabajo para listado'!$AB$155:$AB$1048576,0),MATCH((CUADRO!Q$5&amp;$E990),'Hoja de Trabajo para listado'!$AB$151:$BA$151,0)),0)+IFERROR(INDEX('Hoja de Trabajo para listado'!$BC$155:$CB$1048576,MATCH($A990,'Hoja de Trabajo para listado'!$BC$155:$BC$1048576,0),MATCH((CUADRO!Q$5&amp;$E990),'Hoja de Trabajo para listado'!$BC$151:$CB$151,0)),0)+IFERROR(INDEX('Hoja de Trabajo para listado'!$DE$153:$DG$274,MATCH($A990,'Hoja de Trabajo para listado'!$DE$153:$DE$1048576,0),MATCH((CUADRO!Q$5&amp;$E990),'Hoja de Trabajo para listado'!$DE$151:$DG$151,0)),0)+IFERROR(INDEX('Hoja de Trabajo para listado'!$CD$155:$DC$1048576,MATCH($A990,'Hoja de Trabajo para listado'!$CD$155:$CD$1048576,0),MATCH((CUADRO!Q$5&amp;$E990),'Hoja de Trabajo para listado'!$CD$151:$DC$151,0)),0)</f>
        <v>0</v>
      </c>
      <c r="R990" s="314">
        <f t="shared" ca="1" si="30"/>
        <v>0</v>
      </c>
      <c r="S990" s="314"/>
      <c r="T990" s="314">
        <f ca="1">+T991</f>
        <v>0</v>
      </c>
      <c r="U990" s="313">
        <f t="shared" si="31"/>
        <v>1</v>
      </c>
      <c r="V990" s="319" t="str">
        <f>+VLOOKUP(A990,bd_lista!$A$3:$E$593,5,FALSE)</f>
        <v>Instituciones Descentralizadas</v>
      </c>
      <c r="W990" s="425" t="str">
        <f>+V990</f>
        <v>Instituciones Descentralizadas</v>
      </c>
    </row>
    <row r="991" spans="1:23" customFormat="1" ht="15" hidden="1" customHeight="1">
      <c r="A991" s="323">
        <v>155</v>
      </c>
      <c r="B991" s="428"/>
      <c r="C991" s="339" t="str">
        <f>+VLOOKUP(A991,bd_lista!$A$3:$C$593,3,FALSE)</f>
        <v>Dirección del Notariado Plurinacional</v>
      </c>
      <c r="D991" s="430"/>
      <c r="E991" s="319" t="s">
        <v>1419</v>
      </c>
      <c r="F991" s="314">
        <f ca="1">+IFERROR(INDEX('Hoja de Trabajo para listado'!$A$155:$Z$1048576,MATCH($A991,'Hoja de Trabajo para listado'!$A$155:$A$1048576,0),MATCH((CUADRO!F$5&amp;$E991),'Hoja de Trabajo para listado'!$A$151:$Z$151,0)),0)+IFERROR(INDEX('Hoja de Trabajo para listado'!$AB$155:$BA$1048576,MATCH($A991,'Hoja de Trabajo para listado'!$AB$155:$AB$1048576,0),MATCH((CUADRO!F$5&amp;$E991),'Hoja de Trabajo para listado'!$AB$151:$BA$151,0)),0)+IFERROR(INDEX('Hoja de Trabajo para listado'!$BC$155:$CB$1048576,MATCH($A991,'Hoja de Trabajo para listado'!$BC$155:$BC$1048576,0),MATCH((CUADRO!F$5&amp;$E991),'Hoja de Trabajo para listado'!$BC$151:$CB$151,0)),0)+IFERROR(INDEX('Hoja de Trabajo para listado'!$DE$153:$DG$274,MATCH($A991,'Hoja de Trabajo para listado'!$DE$153:$DE$1048576,0),MATCH((CUADRO!F$5&amp;$E991),'Hoja de Trabajo para listado'!$DE$151:$DG$151,0)),0)+IFERROR(INDEX('Hoja de Trabajo para listado'!$CD$155:$DC$1048576,MATCH($A991,'Hoja de Trabajo para listado'!$CD$155:$CD$1048576,0),MATCH((CUADRO!F$5&amp;$E991),'Hoja de Trabajo para listado'!$CD$151:$DC$151,0)),0)</f>
        <v>0</v>
      </c>
      <c r="G991" s="314">
        <f ca="1">+IFERROR(INDEX('Hoja de Trabajo para listado'!$A$155:$Z$1048576,MATCH($A991,'Hoja de Trabajo para listado'!$A$155:$A$1048576,0),MATCH((CUADRO!G$5&amp;$E991),'Hoja de Trabajo para listado'!$A$151:$Z$151,0)),0)+IFERROR(INDEX('Hoja de Trabajo para listado'!$AB$155:$BA$1048576,MATCH($A991,'Hoja de Trabajo para listado'!$AB$155:$AB$1048576,0),MATCH((CUADRO!G$5&amp;$E991),'Hoja de Trabajo para listado'!$AB$151:$BA$151,0)),0)+IFERROR(INDEX('Hoja de Trabajo para listado'!$BC$155:$CB$1048576,MATCH($A991,'Hoja de Trabajo para listado'!$BC$155:$BC$1048576,0),MATCH((CUADRO!G$5&amp;$E991),'Hoja de Trabajo para listado'!$BC$151:$CB$151,0)),0)+IFERROR(INDEX('Hoja de Trabajo para listado'!$DE$153:$DG$274,MATCH($A991,'Hoja de Trabajo para listado'!$DE$153:$DE$1048576,0),MATCH((CUADRO!G$5&amp;$E991),'Hoja de Trabajo para listado'!$DE$151:$DG$151,0)),0)+IFERROR(INDEX('Hoja de Trabajo para listado'!$CD$155:$DC$1048576,MATCH($A991,'Hoja de Trabajo para listado'!$CD$155:$CD$1048576,0),MATCH((CUADRO!G$5&amp;$E991),'Hoja de Trabajo para listado'!$CD$151:$DC$151,0)),0)</f>
        <v>0</v>
      </c>
      <c r="H991" s="314">
        <f ca="1">+IFERROR(INDEX('Hoja de Trabajo para listado'!$A$155:$Z$1048576,MATCH($A991,'Hoja de Trabajo para listado'!$A$155:$A$1048576,0),MATCH((CUADRO!H$5&amp;$E991),'Hoja de Trabajo para listado'!$A$151:$Z$151,0)),0)+IFERROR(INDEX('Hoja de Trabajo para listado'!$AB$155:$BA$1048576,MATCH($A991,'Hoja de Trabajo para listado'!$AB$155:$AB$1048576,0),MATCH((CUADRO!H$5&amp;$E991),'Hoja de Trabajo para listado'!$AB$151:$BA$151,0)),0)+IFERROR(INDEX('Hoja de Trabajo para listado'!$BC$155:$CB$1048576,MATCH($A991,'Hoja de Trabajo para listado'!$BC$155:$BC$1048576,0),MATCH((CUADRO!H$5&amp;$E991),'Hoja de Trabajo para listado'!$BC$151:$CB$151,0)),0)+IFERROR(INDEX('Hoja de Trabajo para listado'!$DE$153:$DG$274,MATCH($A991,'Hoja de Trabajo para listado'!$DE$153:$DE$1048576,0),MATCH((CUADRO!H$5&amp;$E991),'Hoja de Trabajo para listado'!$DE$151:$DG$151,0)),0)+IFERROR(INDEX('Hoja de Trabajo para listado'!$CD$155:$DC$1048576,MATCH($A991,'Hoja de Trabajo para listado'!$CD$155:$CD$1048576,0),MATCH((CUADRO!H$5&amp;$E991),'Hoja de Trabajo para listado'!$CD$151:$DC$151,0)),0)</f>
        <v>0</v>
      </c>
      <c r="I991" s="314">
        <f ca="1">+IFERROR(INDEX('Hoja de Trabajo para listado'!$A$155:$Z$1048576,MATCH($A991,'Hoja de Trabajo para listado'!$A$155:$A$1048576,0),MATCH((CUADRO!I$5&amp;$E991),'Hoja de Trabajo para listado'!$A$151:$Z$151,0)),0)+IFERROR(INDEX('Hoja de Trabajo para listado'!$AB$155:$BA$1048576,MATCH($A991,'Hoja de Trabajo para listado'!$AB$155:$AB$1048576,0),MATCH((CUADRO!I$5&amp;$E991),'Hoja de Trabajo para listado'!$AB$151:$BA$151,0)),0)+IFERROR(INDEX('Hoja de Trabajo para listado'!$BC$155:$CB$1048576,MATCH($A991,'Hoja de Trabajo para listado'!$BC$155:$BC$1048576,0),MATCH((CUADRO!I$5&amp;$E991),'Hoja de Trabajo para listado'!$BC$151:$CB$151,0)),0)+IFERROR(INDEX('Hoja de Trabajo para listado'!$DE$153:$DG$274,MATCH($A991,'Hoja de Trabajo para listado'!$DE$153:$DE$1048576,0),MATCH((CUADRO!I$5&amp;$E991),'Hoja de Trabajo para listado'!$DE$151:$DG$151,0)),0)+IFERROR(INDEX('Hoja de Trabajo para listado'!$CD$155:$DC$1048576,MATCH($A991,'Hoja de Trabajo para listado'!$CD$155:$CD$1048576,0),MATCH((CUADRO!I$5&amp;$E991),'Hoja de Trabajo para listado'!$CD$151:$DC$151,0)),0)</f>
        <v>0</v>
      </c>
      <c r="J991" s="314">
        <f ca="1">+IFERROR(INDEX('Hoja de Trabajo para listado'!$A$155:$Z$1048576,MATCH($A991,'Hoja de Trabajo para listado'!$A$155:$A$1048576,0),MATCH((CUADRO!J$5&amp;$E991),'Hoja de Trabajo para listado'!$A$151:$Z$151,0)),0)+IFERROR(INDEX('Hoja de Trabajo para listado'!$AB$155:$BA$1048576,MATCH($A991,'Hoja de Trabajo para listado'!$AB$155:$AB$1048576,0),MATCH((CUADRO!J$5&amp;$E991),'Hoja de Trabajo para listado'!$AB$151:$BA$151,0)),0)+IFERROR(INDEX('Hoja de Trabajo para listado'!$BC$155:$CB$1048576,MATCH($A991,'Hoja de Trabajo para listado'!$BC$155:$BC$1048576,0),MATCH((CUADRO!J$5&amp;$E991),'Hoja de Trabajo para listado'!$BC$151:$CB$151,0)),0)+IFERROR(INDEX('Hoja de Trabajo para listado'!$DE$153:$DG$274,MATCH($A991,'Hoja de Trabajo para listado'!$DE$153:$DE$1048576,0),MATCH((CUADRO!J$5&amp;$E991),'Hoja de Trabajo para listado'!$DE$151:$DG$151,0)),0)+IFERROR(INDEX('Hoja de Trabajo para listado'!$CD$155:$DC$1048576,MATCH($A991,'Hoja de Trabajo para listado'!$CD$155:$CD$1048576,0),MATCH((CUADRO!J$5&amp;$E991),'Hoja de Trabajo para listado'!$CD$151:$DC$151,0)),0)</f>
        <v>0</v>
      </c>
      <c r="K991" s="314">
        <f ca="1">+IFERROR(INDEX('Hoja de Trabajo para listado'!$A$155:$Z$1048576,MATCH($A991,'Hoja de Trabajo para listado'!$A$155:$A$1048576,0),MATCH((CUADRO!K$5&amp;$E991),'Hoja de Trabajo para listado'!$A$151:$Z$151,0)),0)+IFERROR(INDEX('Hoja de Trabajo para listado'!$AB$155:$BA$1048576,MATCH($A991,'Hoja de Trabajo para listado'!$AB$155:$AB$1048576,0),MATCH((CUADRO!K$5&amp;$E991),'Hoja de Trabajo para listado'!$AB$151:$BA$151,0)),0)+IFERROR(INDEX('Hoja de Trabajo para listado'!$BC$155:$CB$1048576,MATCH($A991,'Hoja de Trabajo para listado'!$BC$155:$BC$1048576,0),MATCH((CUADRO!K$5&amp;$E991),'Hoja de Trabajo para listado'!$BC$151:$CB$151,0)),0)+IFERROR(INDEX('Hoja de Trabajo para listado'!$DE$153:$DG$274,MATCH($A991,'Hoja de Trabajo para listado'!$DE$153:$DE$1048576,0),MATCH((CUADRO!K$5&amp;$E991),'Hoja de Trabajo para listado'!$DE$151:$DG$151,0)),0)+IFERROR(INDEX('Hoja de Trabajo para listado'!$CD$155:$DC$1048576,MATCH($A991,'Hoja de Trabajo para listado'!$CD$155:$CD$1048576,0),MATCH((CUADRO!K$5&amp;$E991),'Hoja de Trabajo para listado'!$CD$151:$DC$151,0)),0)</f>
        <v>0</v>
      </c>
      <c r="L991" s="314">
        <f ca="1">+IFERROR(INDEX('Hoja de Trabajo para listado'!$A$155:$Z$1048576,MATCH($A991,'Hoja de Trabajo para listado'!$A$155:$A$1048576,0),MATCH((CUADRO!L$5&amp;$E991),'Hoja de Trabajo para listado'!$A$151:$Z$151,0)),0)+IFERROR(INDEX('Hoja de Trabajo para listado'!$AB$155:$BA$1048576,MATCH($A991,'Hoja de Trabajo para listado'!$AB$155:$AB$1048576,0),MATCH((CUADRO!L$5&amp;$E991),'Hoja de Trabajo para listado'!$AB$151:$BA$151,0)),0)+IFERROR(INDEX('Hoja de Trabajo para listado'!$BC$155:$CB$1048576,MATCH($A991,'Hoja de Trabajo para listado'!$BC$155:$BC$1048576,0),MATCH((CUADRO!L$5&amp;$E991),'Hoja de Trabajo para listado'!$BC$151:$CB$151,0)),0)+IFERROR(INDEX('Hoja de Trabajo para listado'!$DE$153:$DG$274,MATCH($A991,'Hoja de Trabajo para listado'!$DE$153:$DE$1048576,0),MATCH((CUADRO!L$5&amp;$E991),'Hoja de Trabajo para listado'!$DE$151:$DG$151,0)),0)+IFERROR(INDEX('Hoja de Trabajo para listado'!$CD$155:$DC$1048576,MATCH($A991,'Hoja de Trabajo para listado'!$CD$155:$CD$1048576,0),MATCH((CUADRO!L$5&amp;$E991),'Hoja de Trabajo para listado'!$CD$151:$DC$151,0)),0)</f>
        <v>0</v>
      </c>
      <c r="M991" s="314">
        <f ca="1">+IFERROR(INDEX('Hoja de Trabajo para listado'!$A$155:$Z$1048576,MATCH($A991,'Hoja de Trabajo para listado'!$A$155:$A$1048576,0),MATCH((CUADRO!M$5&amp;$E991),'Hoja de Trabajo para listado'!$A$151:$Z$151,0)),0)+IFERROR(INDEX('Hoja de Trabajo para listado'!$AB$155:$BA$1048576,MATCH($A991,'Hoja de Trabajo para listado'!$AB$155:$AB$1048576,0),MATCH((CUADRO!M$5&amp;$E991),'Hoja de Trabajo para listado'!$AB$151:$BA$151,0)),0)+IFERROR(INDEX('Hoja de Trabajo para listado'!$BC$155:$CB$1048576,MATCH($A991,'Hoja de Trabajo para listado'!$BC$155:$BC$1048576,0),MATCH((CUADRO!M$5&amp;$E991),'Hoja de Trabajo para listado'!$BC$151:$CB$151,0)),0)+IFERROR(INDEX('Hoja de Trabajo para listado'!$DE$153:$DG$274,MATCH($A991,'Hoja de Trabajo para listado'!$DE$153:$DE$1048576,0),MATCH((CUADRO!M$5&amp;$E991),'Hoja de Trabajo para listado'!$DE$151:$DG$151,0)),0)+IFERROR(INDEX('Hoja de Trabajo para listado'!$CD$155:$DC$1048576,MATCH($A991,'Hoja de Trabajo para listado'!$CD$155:$CD$1048576,0),MATCH((CUADRO!M$5&amp;$E991),'Hoja de Trabajo para listado'!$CD$151:$DC$151,0)),0)</f>
        <v>0</v>
      </c>
      <c r="N991" s="314">
        <f ca="1">+IFERROR(INDEX('Hoja de Trabajo para listado'!$A$155:$Z$1048576,MATCH($A991,'Hoja de Trabajo para listado'!$A$155:$A$1048576,0),MATCH((CUADRO!N$5&amp;$E991),'Hoja de Trabajo para listado'!$A$151:$Z$151,0)),0)+IFERROR(INDEX('Hoja de Trabajo para listado'!$AB$155:$BA$1048576,MATCH($A991,'Hoja de Trabajo para listado'!$AB$155:$AB$1048576,0),MATCH((CUADRO!N$5&amp;$E991),'Hoja de Trabajo para listado'!$AB$151:$BA$151,0)),0)+IFERROR(INDEX('Hoja de Trabajo para listado'!$BC$155:$CB$1048576,MATCH($A991,'Hoja de Trabajo para listado'!$BC$155:$BC$1048576,0),MATCH((CUADRO!N$5&amp;$E991),'Hoja de Trabajo para listado'!$BC$151:$CB$151,0)),0)+IFERROR(INDEX('Hoja de Trabajo para listado'!$DE$153:$DG$274,MATCH($A991,'Hoja de Trabajo para listado'!$DE$153:$DE$1048576,0),MATCH((CUADRO!N$5&amp;$E991),'Hoja de Trabajo para listado'!$DE$151:$DG$151,0)),0)+IFERROR(INDEX('Hoja de Trabajo para listado'!$CD$155:$DC$1048576,MATCH($A991,'Hoja de Trabajo para listado'!$CD$155:$CD$1048576,0),MATCH((CUADRO!N$5&amp;$E991),'Hoja de Trabajo para listado'!$CD$151:$DC$151,0)),0)</f>
        <v>0</v>
      </c>
      <c r="O991" s="314">
        <f ca="1">+IFERROR(INDEX('Hoja de Trabajo para listado'!$A$155:$Z$1048576,MATCH($A991,'Hoja de Trabajo para listado'!$A$155:$A$1048576,0),MATCH((CUADRO!O$5&amp;$E991),'Hoja de Trabajo para listado'!$A$151:$Z$151,0)),0)+IFERROR(INDEX('Hoja de Trabajo para listado'!$AB$155:$BA$1048576,MATCH($A991,'Hoja de Trabajo para listado'!$AB$155:$AB$1048576,0),MATCH((CUADRO!O$5&amp;$E991),'Hoja de Trabajo para listado'!$AB$151:$BA$151,0)),0)+IFERROR(INDEX('Hoja de Trabajo para listado'!$BC$155:$CB$1048576,MATCH($A991,'Hoja de Trabajo para listado'!$BC$155:$BC$1048576,0),MATCH((CUADRO!O$5&amp;$E991),'Hoja de Trabajo para listado'!$BC$151:$CB$151,0)),0)+IFERROR(INDEX('Hoja de Trabajo para listado'!$DE$153:$DG$274,MATCH($A991,'Hoja de Trabajo para listado'!$DE$153:$DE$1048576,0),MATCH((CUADRO!O$5&amp;$E991),'Hoja de Trabajo para listado'!$DE$151:$DG$151,0)),0)+IFERROR(INDEX('Hoja de Trabajo para listado'!$CD$155:$DC$1048576,MATCH($A991,'Hoja de Trabajo para listado'!$CD$155:$CD$1048576,0),MATCH((CUADRO!O$5&amp;$E991),'Hoja de Trabajo para listado'!$CD$151:$DC$151,0)),0)</f>
        <v>0</v>
      </c>
      <c r="P991" s="314">
        <f ca="1">+IFERROR(INDEX('Hoja de Trabajo para listado'!$A$155:$Z$1048576,MATCH($A991,'Hoja de Trabajo para listado'!$A$155:$A$1048576,0),MATCH((CUADRO!P$5&amp;$E991),'Hoja de Trabajo para listado'!$A$151:$Z$151,0)),0)+IFERROR(INDEX('Hoja de Trabajo para listado'!$AB$155:$BA$1048576,MATCH($A991,'Hoja de Trabajo para listado'!$AB$155:$AB$1048576,0),MATCH((CUADRO!P$5&amp;$E991),'Hoja de Trabajo para listado'!$AB$151:$BA$151,0)),0)+IFERROR(INDEX('Hoja de Trabajo para listado'!$BC$155:$CB$1048576,MATCH($A991,'Hoja de Trabajo para listado'!$BC$155:$BC$1048576,0),MATCH((CUADRO!P$5&amp;$E991),'Hoja de Trabajo para listado'!$BC$151:$CB$151,0)),0)+IFERROR(INDEX('Hoja de Trabajo para listado'!$DE$153:$DG$274,MATCH($A991,'Hoja de Trabajo para listado'!$DE$153:$DE$1048576,0),MATCH((CUADRO!P$5&amp;$E991),'Hoja de Trabajo para listado'!$DE$151:$DG$151,0)),0)+IFERROR(INDEX('Hoja de Trabajo para listado'!$CD$155:$DC$1048576,MATCH($A991,'Hoja de Trabajo para listado'!$CD$155:$CD$1048576,0),MATCH((CUADRO!P$5&amp;$E991),'Hoja de Trabajo para listado'!$CD$151:$DC$151,0)),0)</f>
        <v>0</v>
      </c>
      <c r="Q991" s="314">
        <f ca="1">+IFERROR(INDEX('Hoja de Trabajo para listado'!$A$155:$Z$1048576,MATCH($A991,'Hoja de Trabajo para listado'!$A$155:$A$1048576,0),MATCH((CUADRO!Q$5&amp;$E991),'Hoja de Trabajo para listado'!$A$151:$Z$151,0)),0)+IFERROR(INDEX('Hoja de Trabajo para listado'!$AB$155:$BA$1048576,MATCH($A991,'Hoja de Trabajo para listado'!$AB$155:$AB$1048576,0),MATCH((CUADRO!Q$5&amp;$E991),'Hoja de Trabajo para listado'!$AB$151:$BA$151,0)),0)+IFERROR(INDEX('Hoja de Trabajo para listado'!$BC$155:$CB$1048576,MATCH($A991,'Hoja de Trabajo para listado'!$BC$155:$BC$1048576,0),MATCH((CUADRO!Q$5&amp;$E991),'Hoja de Trabajo para listado'!$BC$151:$CB$151,0)),0)+IFERROR(INDEX('Hoja de Trabajo para listado'!$DE$153:$DG$274,MATCH($A991,'Hoja de Trabajo para listado'!$DE$153:$DE$1048576,0),MATCH((CUADRO!Q$5&amp;$E991),'Hoja de Trabajo para listado'!$DE$151:$DG$151,0)),0)+IFERROR(INDEX('Hoja de Trabajo para listado'!$CD$155:$DC$1048576,MATCH($A991,'Hoja de Trabajo para listado'!$CD$155:$CD$1048576,0),MATCH((CUADRO!Q$5&amp;$E991),'Hoja de Trabajo para listado'!$CD$151:$DC$151,0)),0)</f>
        <v>0</v>
      </c>
      <c r="R991" s="314">
        <f t="shared" ca="1" si="30"/>
        <v>0</v>
      </c>
      <c r="S991" s="314">
        <f ca="1">+R990+R991</f>
        <v>0</v>
      </c>
      <c r="T991" s="314">
        <f ca="1">+S991</f>
        <v>0</v>
      </c>
      <c r="U991" s="348">
        <f t="shared" si="31"/>
        <v>2</v>
      </c>
      <c r="V991" s="319" t="str">
        <f>+VLOOKUP(A991,bd_lista!$A$3:$E$593,5,FALSE)</f>
        <v>Instituciones Descentralizadas</v>
      </c>
      <c r="W991" s="426"/>
    </row>
    <row r="992" spans="1:23" customFormat="1" ht="15" hidden="1" customHeight="1">
      <c r="A992" s="323">
        <v>309</v>
      </c>
      <c r="B992" s="427">
        <f>+A992</f>
        <v>309</v>
      </c>
      <c r="C992" s="318" t="str">
        <f>+VLOOKUP(A992,bd_lista!$A$3:$C$593,3,FALSE)</f>
        <v>Autoridad de Fiscalización del Juego</v>
      </c>
      <c r="D992" s="429" t="str">
        <f>+C992</f>
        <v>Autoridad de Fiscalización del Juego</v>
      </c>
      <c r="E992" s="339" t="s">
        <v>1418</v>
      </c>
      <c r="F992" s="314">
        <f ca="1">+IFERROR(INDEX('Hoja de Trabajo para listado'!$A$155:$Z$1048576,MATCH($A992,'Hoja de Trabajo para listado'!$A$155:$A$1048576,0),MATCH((CUADRO!F$5&amp;$E992),'Hoja de Trabajo para listado'!$A$151:$Z$151,0)),0)+IFERROR(INDEX('Hoja de Trabajo para listado'!$AB$155:$BA$1048576,MATCH($A992,'Hoja de Trabajo para listado'!$AB$155:$AB$1048576,0),MATCH((CUADRO!F$5&amp;$E992),'Hoja de Trabajo para listado'!$AB$151:$BA$151,0)),0)+IFERROR(INDEX('Hoja de Trabajo para listado'!$BC$155:$CB$1048576,MATCH($A992,'Hoja de Trabajo para listado'!$BC$155:$BC$1048576,0),MATCH((CUADRO!F$5&amp;$E992),'Hoja de Trabajo para listado'!$BC$151:$CB$151,0)),0)+IFERROR(INDEX('Hoja de Trabajo para listado'!$DE$153:$DG$274,MATCH($A992,'Hoja de Trabajo para listado'!$DE$153:$DE$1048576,0),MATCH((CUADRO!F$5&amp;$E992),'Hoja de Trabajo para listado'!$DE$151:$DG$151,0)),0)+IFERROR(INDEX('Hoja de Trabajo para listado'!$CD$155:$DC$1048576,MATCH($A992,'Hoja de Trabajo para listado'!$CD$155:$CD$1048576,0),MATCH((CUADRO!F$5&amp;$E992),'Hoja de Trabajo para listado'!$CD$151:$DC$151,0)),0)</f>
        <v>0</v>
      </c>
      <c r="G992" s="314">
        <f ca="1">+IFERROR(INDEX('Hoja de Trabajo para listado'!$A$155:$Z$1048576,MATCH($A992,'Hoja de Trabajo para listado'!$A$155:$A$1048576,0),MATCH((CUADRO!G$5&amp;$E992),'Hoja de Trabajo para listado'!$A$151:$Z$151,0)),0)+IFERROR(INDEX('Hoja de Trabajo para listado'!$AB$155:$BA$1048576,MATCH($A992,'Hoja de Trabajo para listado'!$AB$155:$AB$1048576,0),MATCH((CUADRO!G$5&amp;$E992),'Hoja de Trabajo para listado'!$AB$151:$BA$151,0)),0)+IFERROR(INDEX('Hoja de Trabajo para listado'!$BC$155:$CB$1048576,MATCH($A992,'Hoja de Trabajo para listado'!$BC$155:$BC$1048576,0),MATCH((CUADRO!G$5&amp;$E992),'Hoja de Trabajo para listado'!$BC$151:$CB$151,0)),0)+IFERROR(INDEX('Hoja de Trabajo para listado'!$DE$153:$DG$274,MATCH($A992,'Hoja de Trabajo para listado'!$DE$153:$DE$1048576,0),MATCH((CUADRO!G$5&amp;$E992),'Hoja de Trabajo para listado'!$DE$151:$DG$151,0)),0)+IFERROR(INDEX('Hoja de Trabajo para listado'!$CD$155:$DC$1048576,MATCH($A992,'Hoja de Trabajo para listado'!$CD$155:$CD$1048576,0),MATCH((CUADRO!G$5&amp;$E992),'Hoja de Trabajo para listado'!$CD$151:$DC$151,0)),0)</f>
        <v>0</v>
      </c>
      <c r="H992" s="314">
        <f ca="1">+IFERROR(INDEX('Hoja de Trabajo para listado'!$A$155:$Z$1048576,MATCH($A992,'Hoja de Trabajo para listado'!$A$155:$A$1048576,0),MATCH((CUADRO!H$5&amp;$E992),'Hoja de Trabajo para listado'!$A$151:$Z$151,0)),0)+IFERROR(INDEX('Hoja de Trabajo para listado'!$AB$155:$BA$1048576,MATCH($A992,'Hoja de Trabajo para listado'!$AB$155:$AB$1048576,0),MATCH((CUADRO!H$5&amp;$E992),'Hoja de Trabajo para listado'!$AB$151:$BA$151,0)),0)+IFERROR(INDEX('Hoja de Trabajo para listado'!$BC$155:$CB$1048576,MATCH($A992,'Hoja de Trabajo para listado'!$BC$155:$BC$1048576,0),MATCH((CUADRO!H$5&amp;$E992),'Hoja de Trabajo para listado'!$BC$151:$CB$151,0)),0)+IFERROR(INDEX('Hoja de Trabajo para listado'!$DE$153:$DG$274,MATCH($A992,'Hoja de Trabajo para listado'!$DE$153:$DE$1048576,0),MATCH((CUADRO!H$5&amp;$E992),'Hoja de Trabajo para listado'!$DE$151:$DG$151,0)),0)+IFERROR(INDEX('Hoja de Trabajo para listado'!$CD$155:$DC$1048576,MATCH($A992,'Hoja de Trabajo para listado'!$CD$155:$CD$1048576,0),MATCH((CUADRO!H$5&amp;$E992),'Hoja de Trabajo para listado'!$CD$151:$DC$151,0)),0)</f>
        <v>0</v>
      </c>
      <c r="I992" s="314">
        <f ca="1">+IFERROR(INDEX('Hoja de Trabajo para listado'!$A$155:$Z$1048576,MATCH($A992,'Hoja de Trabajo para listado'!$A$155:$A$1048576,0),MATCH((CUADRO!I$5&amp;$E992),'Hoja de Trabajo para listado'!$A$151:$Z$151,0)),0)+IFERROR(INDEX('Hoja de Trabajo para listado'!$AB$155:$BA$1048576,MATCH($A992,'Hoja de Trabajo para listado'!$AB$155:$AB$1048576,0),MATCH((CUADRO!I$5&amp;$E992),'Hoja de Trabajo para listado'!$AB$151:$BA$151,0)),0)+IFERROR(INDEX('Hoja de Trabajo para listado'!$BC$155:$CB$1048576,MATCH($A992,'Hoja de Trabajo para listado'!$BC$155:$BC$1048576,0),MATCH((CUADRO!I$5&amp;$E992),'Hoja de Trabajo para listado'!$BC$151:$CB$151,0)),0)+IFERROR(INDEX('Hoja de Trabajo para listado'!$DE$153:$DG$274,MATCH($A992,'Hoja de Trabajo para listado'!$DE$153:$DE$1048576,0),MATCH((CUADRO!I$5&amp;$E992),'Hoja de Trabajo para listado'!$DE$151:$DG$151,0)),0)+IFERROR(INDEX('Hoja de Trabajo para listado'!$CD$155:$DC$1048576,MATCH($A992,'Hoja de Trabajo para listado'!$CD$155:$CD$1048576,0),MATCH((CUADRO!I$5&amp;$E992),'Hoja de Trabajo para listado'!$CD$151:$DC$151,0)),0)</f>
        <v>0</v>
      </c>
      <c r="J992" s="314">
        <f ca="1">+IFERROR(INDEX('Hoja de Trabajo para listado'!$A$155:$Z$1048576,MATCH($A992,'Hoja de Trabajo para listado'!$A$155:$A$1048576,0),MATCH((CUADRO!J$5&amp;$E992),'Hoja de Trabajo para listado'!$A$151:$Z$151,0)),0)+IFERROR(INDEX('Hoja de Trabajo para listado'!$AB$155:$BA$1048576,MATCH($A992,'Hoja de Trabajo para listado'!$AB$155:$AB$1048576,0),MATCH((CUADRO!J$5&amp;$E992),'Hoja de Trabajo para listado'!$AB$151:$BA$151,0)),0)+IFERROR(INDEX('Hoja de Trabajo para listado'!$BC$155:$CB$1048576,MATCH($A992,'Hoja de Trabajo para listado'!$BC$155:$BC$1048576,0),MATCH((CUADRO!J$5&amp;$E992),'Hoja de Trabajo para listado'!$BC$151:$CB$151,0)),0)+IFERROR(INDEX('Hoja de Trabajo para listado'!$DE$153:$DG$274,MATCH($A992,'Hoja de Trabajo para listado'!$DE$153:$DE$1048576,0),MATCH((CUADRO!J$5&amp;$E992),'Hoja de Trabajo para listado'!$DE$151:$DG$151,0)),0)+IFERROR(INDEX('Hoja de Trabajo para listado'!$CD$155:$DC$1048576,MATCH($A992,'Hoja de Trabajo para listado'!$CD$155:$CD$1048576,0),MATCH((CUADRO!J$5&amp;$E992),'Hoja de Trabajo para listado'!$CD$151:$DC$151,0)),0)</f>
        <v>0</v>
      </c>
      <c r="K992" s="314">
        <f ca="1">+IFERROR(INDEX('Hoja de Trabajo para listado'!$A$155:$Z$1048576,MATCH($A992,'Hoja de Trabajo para listado'!$A$155:$A$1048576,0),MATCH((CUADRO!K$5&amp;$E992),'Hoja de Trabajo para listado'!$A$151:$Z$151,0)),0)+IFERROR(INDEX('Hoja de Trabajo para listado'!$AB$155:$BA$1048576,MATCH($A992,'Hoja de Trabajo para listado'!$AB$155:$AB$1048576,0),MATCH((CUADRO!K$5&amp;$E992),'Hoja de Trabajo para listado'!$AB$151:$BA$151,0)),0)+IFERROR(INDEX('Hoja de Trabajo para listado'!$BC$155:$CB$1048576,MATCH($A992,'Hoja de Trabajo para listado'!$BC$155:$BC$1048576,0),MATCH((CUADRO!K$5&amp;$E992),'Hoja de Trabajo para listado'!$BC$151:$CB$151,0)),0)+IFERROR(INDEX('Hoja de Trabajo para listado'!$DE$153:$DG$274,MATCH($A992,'Hoja de Trabajo para listado'!$DE$153:$DE$1048576,0),MATCH((CUADRO!K$5&amp;$E992),'Hoja de Trabajo para listado'!$DE$151:$DG$151,0)),0)+IFERROR(INDEX('Hoja de Trabajo para listado'!$CD$155:$DC$1048576,MATCH($A992,'Hoja de Trabajo para listado'!$CD$155:$CD$1048576,0),MATCH((CUADRO!K$5&amp;$E992),'Hoja de Trabajo para listado'!$CD$151:$DC$151,0)),0)</f>
        <v>0</v>
      </c>
      <c r="L992" s="314">
        <f ca="1">+IFERROR(INDEX('Hoja de Trabajo para listado'!$A$155:$Z$1048576,MATCH($A992,'Hoja de Trabajo para listado'!$A$155:$A$1048576,0),MATCH((CUADRO!L$5&amp;$E992),'Hoja de Trabajo para listado'!$A$151:$Z$151,0)),0)+IFERROR(INDEX('Hoja de Trabajo para listado'!$AB$155:$BA$1048576,MATCH($A992,'Hoja de Trabajo para listado'!$AB$155:$AB$1048576,0),MATCH((CUADRO!L$5&amp;$E992),'Hoja de Trabajo para listado'!$AB$151:$BA$151,0)),0)+IFERROR(INDEX('Hoja de Trabajo para listado'!$BC$155:$CB$1048576,MATCH($A992,'Hoja de Trabajo para listado'!$BC$155:$BC$1048576,0),MATCH((CUADRO!L$5&amp;$E992),'Hoja de Trabajo para listado'!$BC$151:$CB$151,0)),0)+IFERROR(INDEX('Hoja de Trabajo para listado'!$DE$153:$DG$274,MATCH($A992,'Hoja de Trabajo para listado'!$DE$153:$DE$1048576,0),MATCH((CUADRO!L$5&amp;$E992),'Hoja de Trabajo para listado'!$DE$151:$DG$151,0)),0)+IFERROR(INDEX('Hoja de Trabajo para listado'!$CD$155:$DC$1048576,MATCH($A992,'Hoja de Trabajo para listado'!$CD$155:$CD$1048576,0),MATCH((CUADRO!L$5&amp;$E992),'Hoja de Trabajo para listado'!$CD$151:$DC$151,0)),0)</f>
        <v>0</v>
      </c>
      <c r="M992" s="314">
        <f ca="1">+IFERROR(INDEX('Hoja de Trabajo para listado'!$A$155:$Z$1048576,MATCH($A992,'Hoja de Trabajo para listado'!$A$155:$A$1048576,0),MATCH((CUADRO!M$5&amp;$E992),'Hoja de Trabajo para listado'!$A$151:$Z$151,0)),0)+IFERROR(INDEX('Hoja de Trabajo para listado'!$AB$155:$BA$1048576,MATCH($A992,'Hoja de Trabajo para listado'!$AB$155:$AB$1048576,0),MATCH((CUADRO!M$5&amp;$E992),'Hoja de Trabajo para listado'!$AB$151:$BA$151,0)),0)+IFERROR(INDEX('Hoja de Trabajo para listado'!$BC$155:$CB$1048576,MATCH($A992,'Hoja de Trabajo para listado'!$BC$155:$BC$1048576,0),MATCH((CUADRO!M$5&amp;$E992),'Hoja de Trabajo para listado'!$BC$151:$CB$151,0)),0)+IFERROR(INDEX('Hoja de Trabajo para listado'!$DE$153:$DG$274,MATCH($A992,'Hoja de Trabajo para listado'!$DE$153:$DE$1048576,0),MATCH((CUADRO!M$5&amp;$E992),'Hoja de Trabajo para listado'!$DE$151:$DG$151,0)),0)+IFERROR(INDEX('Hoja de Trabajo para listado'!$CD$155:$DC$1048576,MATCH($A992,'Hoja de Trabajo para listado'!$CD$155:$CD$1048576,0),MATCH((CUADRO!M$5&amp;$E992),'Hoja de Trabajo para listado'!$CD$151:$DC$151,0)),0)</f>
        <v>0</v>
      </c>
      <c r="N992" s="314">
        <f ca="1">+IFERROR(INDEX('Hoja de Trabajo para listado'!$A$155:$Z$1048576,MATCH($A992,'Hoja de Trabajo para listado'!$A$155:$A$1048576,0),MATCH((CUADRO!N$5&amp;$E992),'Hoja de Trabajo para listado'!$A$151:$Z$151,0)),0)+IFERROR(INDEX('Hoja de Trabajo para listado'!$AB$155:$BA$1048576,MATCH($A992,'Hoja de Trabajo para listado'!$AB$155:$AB$1048576,0),MATCH((CUADRO!N$5&amp;$E992),'Hoja de Trabajo para listado'!$AB$151:$BA$151,0)),0)+IFERROR(INDEX('Hoja de Trabajo para listado'!$BC$155:$CB$1048576,MATCH($A992,'Hoja de Trabajo para listado'!$BC$155:$BC$1048576,0),MATCH((CUADRO!N$5&amp;$E992),'Hoja de Trabajo para listado'!$BC$151:$CB$151,0)),0)+IFERROR(INDEX('Hoja de Trabajo para listado'!$DE$153:$DG$274,MATCH($A992,'Hoja de Trabajo para listado'!$DE$153:$DE$1048576,0),MATCH((CUADRO!N$5&amp;$E992),'Hoja de Trabajo para listado'!$DE$151:$DG$151,0)),0)+IFERROR(INDEX('Hoja de Trabajo para listado'!$CD$155:$DC$1048576,MATCH($A992,'Hoja de Trabajo para listado'!$CD$155:$CD$1048576,0),MATCH((CUADRO!N$5&amp;$E992),'Hoja de Trabajo para listado'!$CD$151:$DC$151,0)),0)</f>
        <v>0</v>
      </c>
      <c r="O992" s="314">
        <f ca="1">+IFERROR(INDEX('Hoja de Trabajo para listado'!$A$155:$Z$1048576,MATCH($A992,'Hoja de Trabajo para listado'!$A$155:$A$1048576,0),MATCH((CUADRO!O$5&amp;$E992),'Hoja de Trabajo para listado'!$A$151:$Z$151,0)),0)+IFERROR(INDEX('Hoja de Trabajo para listado'!$AB$155:$BA$1048576,MATCH($A992,'Hoja de Trabajo para listado'!$AB$155:$AB$1048576,0),MATCH((CUADRO!O$5&amp;$E992),'Hoja de Trabajo para listado'!$AB$151:$BA$151,0)),0)+IFERROR(INDEX('Hoja de Trabajo para listado'!$BC$155:$CB$1048576,MATCH($A992,'Hoja de Trabajo para listado'!$BC$155:$BC$1048576,0),MATCH((CUADRO!O$5&amp;$E992),'Hoja de Trabajo para listado'!$BC$151:$CB$151,0)),0)+IFERROR(INDEX('Hoja de Trabajo para listado'!$DE$153:$DG$274,MATCH($A992,'Hoja de Trabajo para listado'!$DE$153:$DE$1048576,0),MATCH((CUADRO!O$5&amp;$E992),'Hoja de Trabajo para listado'!$DE$151:$DG$151,0)),0)+IFERROR(INDEX('Hoja de Trabajo para listado'!$CD$155:$DC$1048576,MATCH($A992,'Hoja de Trabajo para listado'!$CD$155:$CD$1048576,0),MATCH((CUADRO!O$5&amp;$E992),'Hoja de Trabajo para listado'!$CD$151:$DC$151,0)),0)</f>
        <v>0</v>
      </c>
      <c r="P992" s="314">
        <f ca="1">+IFERROR(INDEX('Hoja de Trabajo para listado'!$A$155:$Z$1048576,MATCH($A992,'Hoja de Trabajo para listado'!$A$155:$A$1048576,0),MATCH((CUADRO!P$5&amp;$E992),'Hoja de Trabajo para listado'!$A$151:$Z$151,0)),0)+IFERROR(INDEX('Hoja de Trabajo para listado'!$AB$155:$BA$1048576,MATCH($A992,'Hoja de Trabajo para listado'!$AB$155:$AB$1048576,0),MATCH((CUADRO!P$5&amp;$E992),'Hoja de Trabajo para listado'!$AB$151:$BA$151,0)),0)+IFERROR(INDEX('Hoja de Trabajo para listado'!$BC$155:$CB$1048576,MATCH($A992,'Hoja de Trabajo para listado'!$BC$155:$BC$1048576,0),MATCH((CUADRO!P$5&amp;$E992),'Hoja de Trabajo para listado'!$BC$151:$CB$151,0)),0)+IFERROR(INDEX('Hoja de Trabajo para listado'!$DE$153:$DG$274,MATCH($A992,'Hoja de Trabajo para listado'!$DE$153:$DE$1048576,0),MATCH((CUADRO!P$5&amp;$E992),'Hoja de Trabajo para listado'!$DE$151:$DG$151,0)),0)+IFERROR(INDEX('Hoja de Trabajo para listado'!$CD$155:$DC$1048576,MATCH($A992,'Hoja de Trabajo para listado'!$CD$155:$CD$1048576,0),MATCH((CUADRO!P$5&amp;$E992),'Hoja de Trabajo para listado'!$CD$151:$DC$151,0)),0)</f>
        <v>0</v>
      </c>
      <c r="Q992" s="314">
        <f ca="1">+IFERROR(INDEX('Hoja de Trabajo para listado'!$A$155:$Z$1048576,MATCH($A992,'Hoja de Trabajo para listado'!$A$155:$A$1048576,0),MATCH((CUADRO!Q$5&amp;$E992),'Hoja de Trabajo para listado'!$A$151:$Z$151,0)),0)+IFERROR(INDEX('Hoja de Trabajo para listado'!$AB$155:$BA$1048576,MATCH($A992,'Hoja de Trabajo para listado'!$AB$155:$AB$1048576,0),MATCH((CUADRO!Q$5&amp;$E992),'Hoja de Trabajo para listado'!$AB$151:$BA$151,0)),0)+IFERROR(INDEX('Hoja de Trabajo para listado'!$BC$155:$CB$1048576,MATCH($A992,'Hoja de Trabajo para listado'!$BC$155:$BC$1048576,0),MATCH((CUADRO!Q$5&amp;$E992),'Hoja de Trabajo para listado'!$BC$151:$CB$151,0)),0)+IFERROR(INDEX('Hoja de Trabajo para listado'!$DE$153:$DG$274,MATCH($A992,'Hoja de Trabajo para listado'!$DE$153:$DE$1048576,0),MATCH((CUADRO!Q$5&amp;$E992),'Hoja de Trabajo para listado'!$DE$151:$DG$151,0)),0)+IFERROR(INDEX('Hoja de Trabajo para listado'!$CD$155:$DC$1048576,MATCH($A992,'Hoja de Trabajo para listado'!$CD$155:$CD$1048576,0),MATCH((CUADRO!Q$5&amp;$E992),'Hoja de Trabajo para listado'!$CD$151:$DC$151,0)),0)</f>
        <v>0</v>
      </c>
      <c r="R992" s="314">
        <f t="shared" ca="1" si="30"/>
        <v>0</v>
      </c>
      <c r="S992" s="314"/>
      <c r="T992" s="314">
        <f ca="1">+T993</f>
        <v>0</v>
      </c>
      <c r="U992" s="313">
        <f t="shared" si="31"/>
        <v>1</v>
      </c>
      <c r="V992" s="319" t="str">
        <f>+VLOOKUP(A992,bd_lista!$A$3:$E$593,5,FALSE)</f>
        <v>Instituciones Descentralizadas</v>
      </c>
      <c r="W992" s="425" t="str">
        <f>+V992</f>
        <v>Instituciones Descentralizadas</v>
      </c>
    </row>
    <row r="993" spans="1:23" customFormat="1" ht="15" hidden="1" customHeight="1">
      <c r="A993" s="323">
        <v>309</v>
      </c>
      <c r="B993" s="428"/>
      <c r="C993" s="339" t="str">
        <f>+VLOOKUP(A993,bd_lista!$A$3:$C$593,3,FALSE)</f>
        <v>Autoridad de Fiscalización del Juego</v>
      </c>
      <c r="D993" s="430"/>
      <c r="E993" s="319" t="s">
        <v>1419</v>
      </c>
      <c r="F993" s="314">
        <f ca="1">+IFERROR(INDEX('Hoja de Trabajo para listado'!$A$155:$Z$1048576,MATCH($A993,'Hoja de Trabajo para listado'!$A$155:$A$1048576,0),MATCH((CUADRO!F$5&amp;$E993),'Hoja de Trabajo para listado'!$A$151:$Z$151,0)),0)+IFERROR(INDEX('Hoja de Trabajo para listado'!$AB$155:$BA$1048576,MATCH($A993,'Hoja de Trabajo para listado'!$AB$155:$AB$1048576,0),MATCH((CUADRO!F$5&amp;$E993),'Hoja de Trabajo para listado'!$AB$151:$BA$151,0)),0)+IFERROR(INDEX('Hoja de Trabajo para listado'!$BC$155:$CB$1048576,MATCH($A993,'Hoja de Trabajo para listado'!$BC$155:$BC$1048576,0),MATCH((CUADRO!F$5&amp;$E993),'Hoja de Trabajo para listado'!$BC$151:$CB$151,0)),0)+IFERROR(INDEX('Hoja de Trabajo para listado'!$DE$153:$DG$274,MATCH($A993,'Hoja de Trabajo para listado'!$DE$153:$DE$1048576,0),MATCH((CUADRO!F$5&amp;$E993),'Hoja de Trabajo para listado'!$DE$151:$DG$151,0)),0)+IFERROR(INDEX('Hoja de Trabajo para listado'!$CD$155:$DC$1048576,MATCH($A993,'Hoja de Trabajo para listado'!$CD$155:$CD$1048576,0),MATCH((CUADRO!F$5&amp;$E993),'Hoja de Trabajo para listado'!$CD$151:$DC$151,0)),0)</f>
        <v>0</v>
      </c>
      <c r="G993" s="314">
        <f ca="1">+IFERROR(INDEX('Hoja de Trabajo para listado'!$A$155:$Z$1048576,MATCH($A993,'Hoja de Trabajo para listado'!$A$155:$A$1048576,0),MATCH((CUADRO!G$5&amp;$E993),'Hoja de Trabajo para listado'!$A$151:$Z$151,0)),0)+IFERROR(INDEX('Hoja de Trabajo para listado'!$AB$155:$BA$1048576,MATCH($A993,'Hoja de Trabajo para listado'!$AB$155:$AB$1048576,0),MATCH((CUADRO!G$5&amp;$E993),'Hoja de Trabajo para listado'!$AB$151:$BA$151,0)),0)+IFERROR(INDEX('Hoja de Trabajo para listado'!$BC$155:$CB$1048576,MATCH($A993,'Hoja de Trabajo para listado'!$BC$155:$BC$1048576,0),MATCH((CUADRO!G$5&amp;$E993),'Hoja de Trabajo para listado'!$BC$151:$CB$151,0)),0)+IFERROR(INDEX('Hoja de Trabajo para listado'!$DE$153:$DG$274,MATCH($A993,'Hoja de Trabajo para listado'!$DE$153:$DE$1048576,0),MATCH((CUADRO!G$5&amp;$E993),'Hoja de Trabajo para listado'!$DE$151:$DG$151,0)),0)+IFERROR(INDEX('Hoja de Trabajo para listado'!$CD$155:$DC$1048576,MATCH($A993,'Hoja de Trabajo para listado'!$CD$155:$CD$1048576,0),MATCH((CUADRO!G$5&amp;$E993),'Hoja de Trabajo para listado'!$CD$151:$DC$151,0)),0)</f>
        <v>0</v>
      </c>
      <c r="H993" s="314">
        <f ca="1">+IFERROR(INDEX('Hoja de Trabajo para listado'!$A$155:$Z$1048576,MATCH($A993,'Hoja de Trabajo para listado'!$A$155:$A$1048576,0),MATCH((CUADRO!H$5&amp;$E993),'Hoja de Trabajo para listado'!$A$151:$Z$151,0)),0)+IFERROR(INDEX('Hoja de Trabajo para listado'!$AB$155:$BA$1048576,MATCH($A993,'Hoja de Trabajo para listado'!$AB$155:$AB$1048576,0),MATCH((CUADRO!H$5&amp;$E993),'Hoja de Trabajo para listado'!$AB$151:$BA$151,0)),0)+IFERROR(INDEX('Hoja de Trabajo para listado'!$BC$155:$CB$1048576,MATCH($A993,'Hoja de Trabajo para listado'!$BC$155:$BC$1048576,0),MATCH((CUADRO!H$5&amp;$E993),'Hoja de Trabajo para listado'!$BC$151:$CB$151,0)),0)+IFERROR(INDEX('Hoja de Trabajo para listado'!$DE$153:$DG$274,MATCH($A993,'Hoja de Trabajo para listado'!$DE$153:$DE$1048576,0),MATCH((CUADRO!H$5&amp;$E993),'Hoja de Trabajo para listado'!$DE$151:$DG$151,0)),0)+IFERROR(INDEX('Hoja de Trabajo para listado'!$CD$155:$DC$1048576,MATCH($A993,'Hoja de Trabajo para listado'!$CD$155:$CD$1048576,0),MATCH((CUADRO!H$5&amp;$E993),'Hoja de Trabajo para listado'!$CD$151:$DC$151,0)),0)</f>
        <v>0</v>
      </c>
      <c r="I993" s="314">
        <f ca="1">+IFERROR(INDEX('Hoja de Trabajo para listado'!$A$155:$Z$1048576,MATCH($A993,'Hoja de Trabajo para listado'!$A$155:$A$1048576,0),MATCH((CUADRO!I$5&amp;$E993),'Hoja de Trabajo para listado'!$A$151:$Z$151,0)),0)+IFERROR(INDEX('Hoja de Trabajo para listado'!$AB$155:$BA$1048576,MATCH($A993,'Hoja de Trabajo para listado'!$AB$155:$AB$1048576,0),MATCH((CUADRO!I$5&amp;$E993),'Hoja de Trabajo para listado'!$AB$151:$BA$151,0)),0)+IFERROR(INDEX('Hoja de Trabajo para listado'!$BC$155:$CB$1048576,MATCH($A993,'Hoja de Trabajo para listado'!$BC$155:$BC$1048576,0),MATCH((CUADRO!I$5&amp;$E993),'Hoja de Trabajo para listado'!$BC$151:$CB$151,0)),0)+IFERROR(INDEX('Hoja de Trabajo para listado'!$DE$153:$DG$274,MATCH($A993,'Hoja de Trabajo para listado'!$DE$153:$DE$1048576,0),MATCH((CUADRO!I$5&amp;$E993),'Hoja de Trabajo para listado'!$DE$151:$DG$151,0)),0)+IFERROR(INDEX('Hoja de Trabajo para listado'!$CD$155:$DC$1048576,MATCH($A993,'Hoja de Trabajo para listado'!$CD$155:$CD$1048576,0),MATCH((CUADRO!I$5&amp;$E993),'Hoja de Trabajo para listado'!$CD$151:$DC$151,0)),0)</f>
        <v>0</v>
      </c>
      <c r="J993" s="314">
        <f ca="1">+IFERROR(INDEX('Hoja de Trabajo para listado'!$A$155:$Z$1048576,MATCH($A993,'Hoja de Trabajo para listado'!$A$155:$A$1048576,0),MATCH((CUADRO!J$5&amp;$E993),'Hoja de Trabajo para listado'!$A$151:$Z$151,0)),0)+IFERROR(INDEX('Hoja de Trabajo para listado'!$AB$155:$BA$1048576,MATCH($A993,'Hoja de Trabajo para listado'!$AB$155:$AB$1048576,0),MATCH((CUADRO!J$5&amp;$E993),'Hoja de Trabajo para listado'!$AB$151:$BA$151,0)),0)+IFERROR(INDEX('Hoja de Trabajo para listado'!$BC$155:$CB$1048576,MATCH($A993,'Hoja de Trabajo para listado'!$BC$155:$BC$1048576,0),MATCH((CUADRO!J$5&amp;$E993),'Hoja de Trabajo para listado'!$BC$151:$CB$151,0)),0)+IFERROR(INDEX('Hoja de Trabajo para listado'!$DE$153:$DG$274,MATCH($A993,'Hoja de Trabajo para listado'!$DE$153:$DE$1048576,0),MATCH((CUADRO!J$5&amp;$E993),'Hoja de Trabajo para listado'!$DE$151:$DG$151,0)),0)+IFERROR(INDEX('Hoja de Trabajo para listado'!$CD$155:$DC$1048576,MATCH($A993,'Hoja de Trabajo para listado'!$CD$155:$CD$1048576,0),MATCH((CUADRO!J$5&amp;$E993),'Hoja de Trabajo para listado'!$CD$151:$DC$151,0)),0)</f>
        <v>0</v>
      </c>
      <c r="K993" s="314">
        <f ca="1">+IFERROR(INDEX('Hoja de Trabajo para listado'!$A$155:$Z$1048576,MATCH($A993,'Hoja de Trabajo para listado'!$A$155:$A$1048576,0),MATCH((CUADRO!K$5&amp;$E993),'Hoja de Trabajo para listado'!$A$151:$Z$151,0)),0)+IFERROR(INDEX('Hoja de Trabajo para listado'!$AB$155:$BA$1048576,MATCH($A993,'Hoja de Trabajo para listado'!$AB$155:$AB$1048576,0),MATCH((CUADRO!K$5&amp;$E993),'Hoja de Trabajo para listado'!$AB$151:$BA$151,0)),0)+IFERROR(INDEX('Hoja de Trabajo para listado'!$BC$155:$CB$1048576,MATCH($A993,'Hoja de Trabajo para listado'!$BC$155:$BC$1048576,0),MATCH((CUADRO!K$5&amp;$E993),'Hoja de Trabajo para listado'!$BC$151:$CB$151,0)),0)+IFERROR(INDEX('Hoja de Trabajo para listado'!$DE$153:$DG$274,MATCH($A993,'Hoja de Trabajo para listado'!$DE$153:$DE$1048576,0),MATCH((CUADRO!K$5&amp;$E993),'Hoja de Trabajo para listado'!$DE$151:$DG$151,0)),0)+IFERROR(INDEX('Hoja de Trabajo para listado'!$CD$155:$DC$1048576,MATCH($A993,'Hoja de Trabajo para listado'!$CD$155:$CD$1048576,0),MATCH((CUADRO!K$5&amp;$E993),'Hoja de Trabajo para listado'!$CD$151:$DC$151,0)),0)</f>
        <v>0</v>
      </c>
      <c r="L993" s="314">
        <f ca="1">+IFERROR(INDEX('Hoja de Trabajo para listado'!$A$155:$Z$1048576,MATCH($A993,'Hoja de Trabajo para listado'!$A$155:$A$1048576,0),MATCH((CUADRO!L$5&amp;$E993),'Hoja de Trabajo para listado'!$A$151:$Z$151,0)),0)+IFERROR(INDEX('Hoja de Trabajo para listado'!$AB$155:$BA$1048576,MATCH($A993,'Hoja de Trabajo para listado'!$AB$155:$AB$1048576,0),MATCH((CUADRO!L$5&amp;$E993),'Hoja de Trabajo para listado'!$AB$151:$BA$151,0)),0)+IFERROR(INDEX('Hoja de Trabajo para listado'!$BC$155:$CB$1048576,MATCH($A993,'Hoja de Trabajo para listado'!$BC$155:$BC$1048576,0),MATCH((CUADRO!L$5&amp;$E993),'Hoja de Trabajo para listado'!$BC$151:$CB$151,0)),0)+IFERROR(INDEX('Hoja de Trabajo para listado'!$DE$153:$DG$274,MATCH($A993,'Hoja de Trabajo para listado'!$DE$153:$DE$1048576,0),MATCH((CUADRO!L$5&amp;$E993),'Hoja de Trabajo para listado'!$DE$151:$DG$151,0)),0)+IFERROR(INDEX('Hoja de Trabajo para listado'!$CD$155:$DC$1048576,MATCH($A993,'Hoja de Trabajo para listado'!$CD$155:$CD$1048576,0),MATCH((CUADRO!L$5&amp;$E993),'Hoja de Trabajo para listado'!$CD$151:$DC$151,0)),0)</f>
        <v>0</v>
      </c>
      <c r="M993" s="314">
        <f ca="1">+IFERROR(INDEX('Hoja de Trabajo para listado'!$A$155:$Z$1048576,MATCH($A993,'Hoja de Trabajo para listado'!$A$155:$A$1048576,0),MATCH((CUADRO!M$5&amp;$E993),'Hoja de Trabajo para listado'!$A$151:$Z$151,0)),0)+IFERROR(INDEX('Hoja de Trabajo para listado'!$AB$155:$BA$1048576,MATCH($A993,'Hoja de Trabajo para listado'!$AB$155:$AB$1048576,0),MATCH((CUADRO!M$5&amp;$E993),'Hoja de Trabajo para listado'!$AB$151:$BA$151,0)),0)+IFERROR(INDEX('Hoja de Trabajo para listado'!$BC$155:$CB$1048576,MATCH($A993,'Hoja de Trabajo para listado'!$BC$155:$BC$1048576,0),MATCH((CUADRO!M$5&amp;$E993),'Hoja de Trabajo para listado'!$BC$151:$CB$151,0)),0)+IFERROR(INDEX('Hoja de Trabajo para listado'!$DE$153:$DG$274,MATCH($A993,'Hoja de Trabajo para listado'!$DE$153:$DE$1048576,0),MATCH((CUADRO!M$5&amp;$E993),'Hoja de Trabajo para listado'!$DE$151:$DG$151,0)),0)+IFERROR(INDEX('Hoja de Trabajo para listado'!$CD$155:$DC$1048576,MATCH($A993,'Hoja de Trabajo para listado'!$CD$155:$CD$1048576,0),MATCH((CUADRO!M$5&amp;$E993),'Hoja de Trabajo para listado'!$CD$151:$DC$151,0)),0)</f>
        <v>0</v>
      </c>
      <c r="N993" s="314">
        <f ca="1">+IFERROR(INDEX('Hoja de Trabajo para listado'!$A$155:$Z$1048576,MATCH($A993,'Hoja de Trabajo para listado'!$A$155:$A$1048576,0),MATCH((CUADRO!N$5&amp;$E993),'Hoja de Trabajo para listado'!$A$151:$Z$151,0)),0)+IFERROR(INDEX('Hoja de Trabajo para listado'!$AB$155:$BA$1048576,MATCH($A993,'Hoja de Trabajo para listado'!$AB$155:$AB$1048576,0),MATCH((CUADRO!N$5&amp;$E993),'Hoja de Trabajo para listado'!$AB$151:$BA$151,0)),0)+IFERROR(INDEX('Hoja de Trabajo para listado'!$BC$155:$CB$1048576,MATCH($A993,'Hoja de Trabajo para listado'!$BC$155:$BC$1048576,0),MATCH((CUADRO!N$5&amp;$E993),'Hoja de Trabajo para listado'!$BC$151:$CB$151,0)),0)+IFERROR(INDEX('Hoja de Trabajo para listado'!$DE$153:$DG$274,MATCH($A993,'Hoja de Trabajo para listado'!$DE$153:$DE$1048576,0),MATCH((CUADRO!N$5&amp;$E993),'Hoja de Trabajo para listado'!$DE$151:$DG$151,0)),0)+IFERROR(INDEX('Hoja de Trabajo para listado'!$CD$155:$DC$1048576,MATCH($A993,'Hoja de Trabajo para listado'!$CD$155:$CD$1048576,0),MATCH((CUADRO!N$5&amp;$E993),'Hoja de Trabajo para listado'!$CD$151:$DC$151,0)),0)</f>
        <v>0</v>
      </c>
      <c r="O993" s="314">
        <f ca="1">+IFERROR(INDEX('Hoja de Trabajo para listado'!$A$155:$Z$1048576,MATCH($A993,'Hoja de Trabajo para listado'!$A$155:$A$1048576,0),MATCH((CUADRO!O$5&amp;$E993),'Hoja de Trabajo para listado'!$A$151:$Z$151,0)),0)+IFERROR(INDEX('Hoja de Trabajo para listado'!$AB$155:$BA$1048576,MATCH($A993,'Hoja de Trabajo para listado'!$AB$155:$AB$1048576,0),MATCH((CUADRO!O$5&amp;$E993),'Hoja de Trabajo para listado'!$AB$151:$BA$151,0)),0)+IFERROR(INDEX('Hoja de Trabajo para listado'!$BC$155:$CB$1048576,MATCH($A993,'Hoja de Trabajo para listado'!$BC$155:$BC$1048576,0),MATCH((CUADRO!O$5&amp;$E993),'Hoja de Trabajo para listado'!$BC$151:$CB$151,0)),0)+IFERROR(INDEX('Hoja de Trabajo para listado'!$DE$153:$DG$274,MATCH($A993,'Hoja de Trabajo para listado'!$DE$153:$DE$1048576,0),MATCH((CUADRO!O$5&amp;$E993),'Hoja de Trabajo para listado'!$DE$151:$DG$151,0)),0)+IFERROR(INDEX('Hoja de Trabajo para listado'!$CD$155:$DC$1048576,MATCH($A993,'Hoja de Trabajo para listado'!$CD$155:$CD$1048576,0),MATCH((CUADRO!O$5&amp;$E993),'Hoja de Trabajo para listado'!$CD$151:$DC$151,0)),0)</f>
        <v>0</v>
      </c>
      <c r="P993" s="314">
        <f ca="1">+IFERROR(INDEX('Hoja de Trabajo para listado'!$A$155:$Z$1048576,MATCH($A993,'Hoja de Trabajo para listado'!$A$155:$A$1048576,0),MATCH((CUADRO!P$5&amp;$E993),'Hoja de Trabajo para listado'!$A$151:$Z$151,0)),0)+IFERROR(INDEX('Hoja de Trabajo para listado'!$AB$155:$BA$1048576,MATCH($A993,'Hoja de Trabajo para listado'!$AB$155:$AB$1048576,0),MATCH((CUADRO!P$5&amp;$E993),'Hoja de Trabajo para listado'!$AB$151:$BA$151,0)),0)+IFERROR(INDEX('Hoja de Trabajo para listado'!$BC$155:$CB$1048576,MATCH($A993,'Hoja de Trabajo para listado'!$BC$155:$BC$1048576,0),MATCH((CUADRO!P$5&amp;$E993),'Hoja de Trabajo para listado'!$BC$151:$CB$151,0)),0)+IFERROR(INDEX('Hoja de Trabajo para listado'!$DE$153:$DG$274,MATCH($A993,'Hoja de Trabajo para listado'!$DE$153:$DE$1048576,0),MATCH((CUADRO!P$5&amp;$E993),'Hoja de Trabajo para listado'!$DE$151:$DG$151,0)),0)+IFERROR(INDEX('Hoja de Trabajo para listado'!$CD$155:$DC$1048576,MATCH($A993,'Hoja de Trabajo para listado'!$CD$155:$CD$1048576,0),MATCH((CUADRO!P$5&amp;$E993),'Hoja de Trabajo para listado'!$CD$151:$DC$151,0)),0)</f>
        <v>0</v>
      </c>
      <c r="Q993" s="314">
        <f ca="1">+IFERROR(INDEX('Hoja de Trabajo para listado'!$A$155:$Z$1048576,MATCH($A993,'Hoja de Trabajo para listado'!$A$155:$A$1048576,0),MATCH((CUADRO!Q$5&amp;$E993),'Hoja de Trabajo para listado'!$A$151:$Z$151,0)),0)+IFERROR(INDEX('Hoja de Trabajo para listado'!$AB$155:$BA$1048576,MATCH($A993,'Hoja de Trabajo para listado'!$AB$155:$AB$1048576,0),MATCH((CUADRO!Q$5&amp;$E993),'Hoja de Trabajo para listado'!$AB$151:$BA$151,0)),0)+IFERROR(INDEX('Hoja de Trabajo para listado'!$BC$155:$CB$1048576,MATCH($A993,'Hoja de Trabajo para listado'!$BC$155:$BC$1048576,0),MATCH((CUADRO!Q$5&amp;$E993),'Hoja de Trabajo para listado'!$BC$151:$CB$151,0)),0)+IFERROR(INDEX('Hoja de Trabajo para listado'!$DE$153:$DG$274,MATCH($A993,'Hoja de Trabajo para listado'!$DE$153:$DE$1048576,0),MATCH((CUADRO!Q$5&amp;$E993),'Hoja de Trabajo para listado'!$DE$151:$DG$151,0)),0)+IFERROR(INDEX('Hoja de Trabajo para listado'!$CD$155:$DC$1048576,MATCH($A993,'Hoja de Trabajo para listado'!$CD$155:$CD$1048576,0),MATCH((CUADRO!Q$5&amp;$E993),'Hoja de Trabajo para listado'!$CD$151:$DC$151,0)),0)</f>
        <v>0</v>
      </c>
      <c r="R993" s="314">
        <f t="shared" ca="1" si="30"/>
        <v>0</v>
      </c>
      <c r="S993" s="314">
        <f ca="1">+R992+R993</f>
        <v>0</v>
      </c>
      <c r="T993" s="314">
        <f ca="1">+S993</f>
        <v>0</v>
      </c>
      <c r="U993" s="348">
        <f t="shared" si="31"/>
        <v>2</v>
      </c>
      <c r="V993" s="319" t="str">
        <f>+VLOOKUP(A993,bd_lista!$A$3:$E$593,5,FALSE)</f>
        <v>Instituciones Descentralizadas</v>
      </c>
      <c r="W993" s="426"/>
    </row>
    <row r="994" spans="1:23" customFormat="1" ht="15" hidden="1" customHeight="1">
      <c r="A994" s="323">
        <v>682</v>
      </c>
      <c r="B994" s="427">
        <f>+A994</f>
        <v>682</v>
      </c>
      <c r="C994" s="318" t="str">
        <f>+VLOOKUP(A994,bd_lista!$A$3:$C$593,3,FALSE)</f>
        <v>Defensoria del Pueblo</v>
      </c>
      <c r="D994" s="429" t="str">
        <f>+C994</f>
        <v>Defensoria del Pueblo</v>
      </c>
      <c r="E994" s="339" t="s">
        <v>1418</v>
      </c>
      <c r="F994" s="314">
        <f ca="1">+IFERROR(INDEX('Hoja de Trabajo para listado'!$A$155:$Z$1048576,MATCH($A994,'Hoja de Trabajo para listado'!$A$155:$A$1048576,0),MATCH((CUADRO!F$5&amp;$E994),'Hoja de Trabajo para listado'!$A$151:$Z$151,0)),0)+IFERROR(INDEX('Hoja de Trabajo para listado'!$AB$155:$BA$1048576,MATCH($A994,'Hoja de Trabajo para listado'!$AB$155:$AB$1048576,0),MATCH((CUADRO!F$5&amp;$E994),'Hoja de Trabajo para listado'!$AB$151:$BA$151,0)),0)+IFERROR(INDEX('Hoja de Trabajo para listado'!$BC$155:$CB$1048576,MATCH($A994,'Hoja de Trabajo para listado'!$BC$155:$BC$1048576,0),MATCH((CUADRO!F$5&amp;$E994),'Hoja de Trabajo para listado'!$BC$151:$CB$151,0)),0)+IFERROR(INDEX('Hoja de Trabajo para listado'!$DE$153:$DG$274,MATCH($A994,'Hoja de Trabajo para listado'!$DE$153:$DE$1048576,0),MATCH((CUADRO!F$5&amp;$E994),'Hoja de Trabajo para listado'!$DE$151:$DG$151,0)),0)+IFERROR(INDEX('Hoja de Trabajo para listado'!$CD$155:$DC$1048576,MATCH($A994,'Hoja de Trabajo para listado'!$CD$155:$CD$1048576,0),MATCH((CUADRO!F$5&amp;$E994),'Hoja de Trabajo para listado'!$CD$151:$DC$151,0)),0)</f>
        <v>0</v>
      </c>
      <c r="G994" s="314">
        <f ca="1">+IFERROR(INDEX('Hoja de Trabajo para listado'!$A$155:$Z$1048576,MATCH($A994,'Hoja de Trabajo para listado'!$A$155:$A$1048576,0),MATCH((CUADRO!G$5&amp;$E994),'Hoja de Trabajo para listado'!$A$151:$Z$151,0)),0)+IFERROR(INDEX('Hoja de Trabajo para listado'!$AB$155:$BA$1048576,MATCH($A994,'Hoja de Trabajo para listado'!$AB$155:$AB$1048576,0),MATCH((CUADRO!G$5&amp;$E994),'Hoja de Trabajo para listado'!$AB$151:$BA$151,0)),0)+IFERROR(INDEX('Hoja de Trabajo para listado'!$BC$155:$CB$1048576,MATCH($A994,'Hoja de Trabajo para listado'!$BC$155:$BC$1048576,0),MATCH((CUADRO!G$5&amp;$E994),'Hoja de Trabajo para listado'!$BC$151:$CB$151,0)),0)+IFERROR(INDEX('Hoja de Trabajo para listado'!$DE$153:$DG$274,MATCH($A994,'Hoja de Trabajo para listado'!$DE$153:$DE$1048576,0),MATCH((CUADRO!G$5&amp;$E994),'Hoja de Trabajo para listado'!$DE$151:$DG$151,0)),0)+IFERROR(INDEX('Hoja de Trabajo para listado'!$CD$155:$DC$1048576,MATCH($A994,'Hoja de Trabajo para listado'!$CD$155:$CD$1048576,0),MATCH((CUADRO!G$5&amp;$E994),'Hoja de Trabajo para listado'!$CD$151:$DC$151,0)),0)</f>
        <v>0</v>
      </c>
      <c r="H994" s="314">
        <f ca="1">+IFERROR(INDEX('Hoja de Trabajo para listado'!$A$155:$Z$1048576,MATCH($A994,'Hoja de Trabajo para listado'!$A$155:$A$1048576,0),MATCH((CUADRO!H$5&amp;$E994),'Hoja de Trabajo para listado'!$A$151:$Z$151,0)),0)+IFERROR(INDEX('Hoja de Trabajo para listado'!$AB$155:$BA$1048576,MATCH($A994,'Hoja de Trabajo para listado'!$AB$155:$AB$1048576,0),MATCH((CUADRO!H$5&amp;$E994),'Hoja de Trabajo para listado'!$AB$151:$BA$151,0)),0)+IFERROR(INDEX('Hoja de Trabajo para listado'!$BC$155:$CB$1048576,MATCH($A994,'Hoja de Trabajo para listado'!$BC$155:$BC$1048576,0),MATCH((CUADRO!H$5&amp;$E994),'Hoja de Trabajo para listado'!$BC$151:$CB$151,0)),0)+IFERROR(INDEX('Hoja de Trabajo para listado'!$DE$153:$DG$274,MATCH($A994,'Hoja de Trabajo para listado'!$DE$153:$DE$1048576,0),MATCH((CUADRO!H$5&amp;$E994),'Hoja de Trabajo para listado'!$DE$151:$DG$151,0)),0)+IFERROR(INDEX('Hoja de Trabajo para listado'!$CD$155:$DC$1048576,MATCH($A994,'Hoja de Trabajo para listado'!$CD$155:$CD$1048576,0),MATCH((CUADRO!H$5&amp;$E994),'Hoja de Trabajo para listado'!$CD$151:$DC$151,0)),0)</f>
        <v>0</v>
      </c>
      <c r="I994" s="314">
        <f ca="1">+IFERROR(INDEX('Hoja de Trabajo para listado'!$A$155:$Z$1048576,MATCH($A994,'Hoja de Trabajo para listado'!$A$155:$A$1048576,0),MATCH((CUADRO!I$5&amp;$E994),'Hoja de Trabajo para listado'!$A$151:$Z$151,0)),0)+IFERROR(INDEX('Hoja de Trabajo para listado'!$AB$155:$BA$1048576,MATCH($A994,'Hoja de Trabajo para listado'!$AB$155:$AB$1048576,0),MATCH((CUADRO!I$5&amp;$E994),'Hoja de Trabajo para listado'!$AB$151:$BA$151,0)),0)+IFERROR(INDEX('Hoja de Trabajo para listado'!$BC$155:$CB$1048576,MATCH($A994,'Hoja de Trabajo para listado'!$BC$155:$BC$1048576,0),MATCH((CUADRO!I$5&amp;$E994),'Hoja de Trabajo para listado'!$BC$151:$CB$151,0)),0)+IFERROR(INDEX('Hoja de Trabajo para listado'!$DE$153:$DG$274,MATCH($A994,'Hoja de Trabajo para listado'!$DE$153:$DE$1048576,0),MATCH((CUADRO!I$5&amp;$E994),'Hoja de Trabajo para listado'!$DE$151:$DG$151,0)),0)+IFERROR(INDEX('Hoja de Trabajo para listado'!$CD$155:$DC$1048576,MATCH($A994,'Hoja de Trabajo para listado'!$CD$155:$CD$1048576,0),MATCH((CUADRO!I$5&amp;$E994),'Hoja de Trabajo para listado'!$CD$151:$DC$151,0)),0)</f>
        <v>0</v>
      </c>
      <c r="J994" s="314">
        <f ca="1">+IFERROR(INDEX('Hoja de Trabajo para listado'!$A$155:$Z$1048576,MATCH($A994,'Hoja de Trabajo para listado'!$A$155:$A$1048576,0),MATCH((CUADRO!J$5&amp;$E994),'Hoja de Trabajo para listado'!$A$151:$Z$151,0)),0)+IFERROR(INDEX('Hoja de Trabajo para listado'!$AB$155:$BA$1048576,MATCH($A994,'Hoja de Trabajo para listado'!$AB$155:$AB$1048576,0),MATCH((CUADRO!J$5&amp;$E994),'Hoja de Trabajo para listado'!$AB$151:$BA$151,0)),0)+IFERROR(INDEX('Hoja de Trabajo para listado'!$BC$155:$CB$1048576,MATCH($A994,'Hoja de Trabajo para listado'!$BC$155:$BC$1048576,0),MATCH((CUADRO!J$5&amp;$E994),'Hoja de Trabajo para listado'!$BC$151:$CB$151,0)),0)+IFERROR(INDEX('Hoja de Trabajo para listado'!$DE$153:$DG$274,MATCH($A994,'Hoja de Trabajo para listado'!$DE$153:$DE$1048576,0),MATCH((CUADRO!J$5&amp;$E994),'Hoja de Trabajo para listado'!$DE$151:$DG$151,0)),0)+IFERROR(INDEX('Hoja de Trabajo para listado'!$CD$155:$DC$1048576,MATCH($A994,'Hoja de Trabajo para listado'!$CD$155:$CD$1048576,0),MATCH((CUADRO!J$5&amp;$E994),'Hoja de Trabajo para listado'!$CD$151:$DC$151,0)),0)</f>
        <v>0</v>
      </c>
      <c r="K994" s="314">
        <f ca="1">+IFERROR(INDEX('Hoja de Trabajo para listado'!$A$155:$Z$1048576,MATCH($A994,'Hoja de Trabajo para listado'!$A$155:$A$1048576,0),MATCH((CUADRO!K$5&amp;$E994),'Hoja de Trabajo para listado'!$A$151:$Z$151,0)),0)+IFERROR(INDEX('Hoja de Trabajo para listado'!$AB$155:$BA$1048576,MATCH($A994,'Hoja de Trabajo para listado'!$AB$155:$AB$1048576,0),MATCH((CUADRO!K$5&amp;$E994),'Hoja de Trabajo para listado'!$AB$151:$BA$151,0)),0)+IFERROR(INDEX('Hoja de Trabajo para listado'!$BC$155:$CB$1048576,MATCH($A994,'Hoja de Trabajo para listado'!$BC$155:$BC$1048576,0),MATCH((CUADRO!K$5&amp;$E994),'Hoja de Trabajo para listado'!$BC$151:$CB$151,0)),0)+IFERROR(INDEX('Hoja de Trabajo para listado'!$DE$153:$DG$274,MATCH($A994,'Hoja de Trabajo para listado'!$DE$153:$DE$1048576,0),MATCH((CUADRO!K$5&amp;$E994),'Hoja de Trabajo para listado'!$DE$151:$DG$151,0)),0)+IFERROR(INDEX('Hoja de Trabajo para listado'!$CD$155:$DC$1048576,MATCH($A994,'Hoja de Trabajo para listado'!$CD$155:$CD$1048576,0),MATCH((CUADRO!K$5&amp;$E994),'Hoja de Trabajo para listado'!$CD$151:$DC$151,0)),0)</f>
        <v>0</v>
      </c>
      <c r="L994" s="314">
        <f ca="1">+IFERROR(INDEX('Hoja de Trabajo para listado'!$A$155:$Z$1048576,MATCH($A994,'Hoja de Trabajo para listado'!$A$155:$A$1048576,0),MATCH((CUADRO!L$5&amp;$E994),'Hoja de Trabajo para listado'!$A$151:$Z$151,0)),0)+IFERROR(INDEX('Hoja de Trabajo para listado'!$AB$155:$BA$1048576,MATCH($A994,'Hoja de Trabajo para listado'!$AB$155:$AB$1048576,0),MATCH((CUADRO!L$5&amp;$E994),'Hoja de Trabajo para listado'!$AB$151:$BA$151,0)),0)+IFERROR(INDEX('Hoja de Trabajo para listado'!$BC$155:$CB$1048576,MATCH($A994,'Hoja de Trabajo para listado'!$BC$155:$BC$1048576,0),MATCH((CUADRO!L$5&amp;$E994),'Hoja de Trabajo para listado'!$BC$151:$CB$151,0)),0)+IFERROR(INDEX('Hoja de Trabajo para listado'!$DE$153:$DG$274,MATCH($A994,'Hoja de Trabajo para listado'!$DE$153:$DE$1048576,0),MATCH((CUADRO!L$5&amp;$E994),'Hoja de Trabajo para listado'!$DE$151:$DG$151,0)),0)+IFERROR(INDEX('Hoja de Trabajo para listado'!$CD$155:$DC$1048576,MATCH($A994,'Hoja de Trabajo para listado'!$CD$155:$CD$1048576,0),MATCH((CUADRO!L$5&amp;$E994),'Hoja de Trabajo para listado'!$CD$151:$DC$151,0)),0)</f>
        <v>0</v>
      </c>
      <c r="M994" s="314">
        <f ca="1">+IFERROR(INDEX('Hoja de Trabajo para listado'!$A$155:$Z$1048576,MATCH($A994,'Hoja de Trabajo para listado'!$A$155:$A$1048576,0),MATCH((CUADRO!M$5&amp;$E994),'Hoja de Trabajo para listado'!$A$151:$Z$151,0)),0)+IFERROR(INDEX('Hoja de Trabajo para listado'!$AB$155:$BA$1048576,MATCH($A994,'Hoja de Trabajo para listado'!$AB$155:$AB$1048576,0),MATCH((CUADRO!M$5&amp;$E994),'Hoja de Trabajo para listado'!$AB$151:$BA$151,0)),0)+IFERROR(INDEX('Hoja de Trabajo para listado'!$BC$155:$CB$1048576,MATCH($A994,'Hoja de Trabajo para listado'!$BC$155:$BC$1048576,0),MATCH((CUADRO!M$5&amp;$E994),'Hoja de Trabajo para listado'!$BC$151:$CB$151,0)),0)+IFERROR(INDEX('Hoja de Trabajo para listado'!$DE$153:$DG$274,MATCH($A994,'Hoja de Trabajo para listado'!$DE$153:$DE$1048576,0),MATCH((CUADRO!M$5&amp;$E994),'Hoja de Trabajo para listado'!$DE$151:$DG$151,0)),0)+IFERROR(INDEX('Hoja de Trabajo para listado'!$CD$155:$DC$1048576,MATCH($A994,'Hoja de Trabajo para listado'!$CD$155:$CD$1048576,0),MATCH((CUADRO!M$5&amp;$E994),'Hoja de Trabajo para listado'!$CD$151:$DC$151,0)),0)</f>
        <v>0</v>
      </c>
      <c r="N994" s="314">
        <f ca="1">+IFERROR(INDEX('Hoja de Trabajo para listado'!$A$155:$Z$1048576,MATCH($A994,'Hoja de Trabajo para listado'!$A$155:$A$1048576,0),MATCH((CUADRO!N$5&amp;$E994),'Hoja de Trabajo para listado'!$A$151:$Z$151,0)),0)+IFERROR(INDEX('Hoja de Trabajo para listado'!$AB$155:$BA$1048576,MATCH($A994,'Hoja de Trabajo para listado'!$AB$155:$AB$1048576,0),MATCH((CUADRO!N$5&amp;$E994),'Hoja de Trabajo para listado'!$AB$151:$BA$151,0)),0)+IFERROR(INDEX('Hoja de Trabajo para listado'!$BC$155:$CB$1048576,MATCH($A994,'Hoja de Trabajo para listado'!$BC$155:$BC$1048576,0),MATCH((CUADRO!N$5&amp;$E994),'Hoja de Trabajo para listado'!$BC$151:$CB$151,0)),0)+IFERROR(INDEX('Hoja de Trabajo para listado'!$DE$153:$DG$274,MATCH($A994,'Hoja de Trabajo para listado'!$DE$153:$DE$1048576,0),MATCH((CUADRO!N$5&amp;$E994),'Hoja de Trabajo para listado'!$DE$151:$DG$151,0)),0)+IFERROR(INDEX('Hoja de Trabajo para listado'!$CD$155:$DC$1048576,MATCH($A994,'Hoja de Trabajo para listado'!$CD$155:$CD$1048576,0),MATCH((CUADRO!N$5&amp;$E994),'Hoja de Trabajo para listado'!$CD$151:$DC$151,0)),0)</f>
        <v>0</v>
      </c>
      <c r="O994" s="314">
        <f ca="1">+IFERROR(INDEX('Hoja de Trabajo para listado'!$A$155:$Z$1048576,MATCH($A994,'Hoja de Trabajo para listado'!$A$155:$A$1048576,0),MATCH((CUADRO!O$5&amp;$E994),'Hoja de Trabajo para listado'!$A$151:$Z$151,0)),0)+IFERROR(INDEX('Hoja de Trabajo para listado'!$AB$155:$BA$1048576,MATCH($A994,'Hoja de Trabajo para listado'!$AB$155:$AB$1048576,0),MATCH((CUADRO!O$5&amp;$E994),'Hoja de Trabajo para listado'!$AB$151:$BA$151,0)),0)+IFERROR(INDEX('Hoja de Trabajo para listado'!$BC$155:$CB$1048576,MATCH($A994,'Hoja de Trabajo para listado'!$BC$155:$BC$1048576,0),MATCH((CUADRO!O$5&amp;$E994),'Hoja de Trabajo para listado'!$BC$151:$CB$151,0)),0)+IFERROR(INDEX('Hoja de Trabajo para listado'!$DE$153:$DG$274,MATCH($A994,'Hoja de Trabajo para listado'!$DE$153:$DE$1048576,0),MATCH((CUADRO!O$5&amp;$E994),'Hoja de Trabajo para listado'!$DE$151:$DG$151,0)),0)+IFERROR(INDEX('Hoja de Trabajo para listado'!$CD$155:$DC$1048576,MATCH($A994,'Hoja de Trabajo para listado'!$CD$155:$CD$1048576,0),MATCH((CUADRO!O$5&amp;$E994),'Hoja de Trabajo para listado'!$CD$151:$DC$151,0)),0)</f>
        <v>0</v>
      </c>
      <c r="P994" s="314">
        <f ca="1">+IFERROR(INDEX('Hoja de Trabajo para listado'!$A$155:$Z$1048576,MATCH($A994,'Hoja de Trabajo para listado'!$A$155:$A$1048576,0),MATCH((CUADRO!P$5&amp;$E994),'Hoja de Trabajo para listado'!$A$151:$Z$151,0)),0)+IFERROR(INDEX('Hoja de Trabajo para listado'!$AB$155:$BA$1048576,MATCH($A994,'Hoja de Trabajo para listado'!$AB$155:$AB$1048576,0),MATCH((CUADRO!P$5&amp;$E994),'Hoja de Trabajo para listado'!$AB$151:$BA$151,0)),0)+IFERROR(INDEX('Hoja de Trabajo para listado'!$BC$155:$CB$1048576,MATCH($A994,'Hoja de Trabajo para listado'!$BC$155:$BC$1048576,0),MATCH((CUADRO!P$5&amp;$E994),'Hoja de Trabajo para listado'!$BC$151:$CB$151,0)),0)+IFERROR(INDEX('Hoja de Trabajo para listado'!$DE$153:$DG$274,MATCH($A994,'Hoja de Trabajo para listado'!$DE$153:$DE$1048576,0),MATCH((CUADRO!P$5&amp;$E994),'Hoja de Trabajo para listado'!$DE$151:$DG$151,0)),0)+IFERROR(INDEX('Hoja de Trabajo para listado'!$CD$155:$DC$1048576,MATCH($A994,'Hoja de Trabajo para listado'!$CD$155:$CD$1048576,0),MATCH((CUADRO!P$5&amp;$E994),'Hoja de Trabajo para listado'!$CD$151:$DC$151,0)),0)</f>
        <v>0</v>
      </c>
      <c r="Q994" s="314">
        <f ca="1">+IFERROR(INDEX('Hoja de Trabajo para listado'!$A$155:$Z$1048576,MATCH($A994,'Hoja de Trabajo para listado'!$A$155:$A$1048576,0),MATCH((CUADRO!Q$5&amp;$E994),'Hoja de Trabajo para listado'!$A$151:$Z$151,0)),0)+IFERROR(INDEX('Hoja de Trabajo para listado'!$AB$155:$BA$1048576,MATCH($A994,'Hoja de Trabajo para listado'!$AB$155:$AB$1048576,0),MATCH((CUADRO!Q$5&amp;$E994),'Hoja de Trabajo para listado'!$AB$151:$BA$151,0)),0)+IFERROR(INDEX('Hoja de Trabajo para listado'!$BC$155:$CB$1048576,MATCH($A994,'Hoja de Trabajo para listado'!$BC$155:$BC$1048576,0),MATCH((CUADRO!Q$5&amp;$E994),'Hoja de Trabajo para listado'!$BC$151:$CB$151,0)),0)+IFERROR(INDEX('Hoja de Trabajo para listado'!$DE$153:$DG$274,MATCH($A994,'Hoja de Trabajo para listado'!$DE$153:$DE$1048576,0),MATCH((CUADRO!Q$5&amp;$E994),'Hoja de Trabajo para listado'!$DE$151:$DG$151,0)),0)+IFERROR(INDEX('Hoja de Trabajo para listado'!$CD$155:$DC$1048576,MATCH($A994,'Hoja de Trabajo para listado'!$CD$155:$CD$1048576,0),MATCH((CUADRO!Q$5&amp;$E994),'Hoja de Trabajo para listado'!$CD$151:$DC$151,0)),0)</f>
        <v>0</v>
      </c>
      <c r="R994" s="314">
        <f t="shared" ca="1" si="30"/>
        <v>0</v>
      </c>
      <c r="S994" s="353"/>
      <c r="T994" s="314">
        <f ca="1">+T995</f>
        <v>0</v>
      </c>
      <c r="U994" s="313">
        <f t="shared" si="31"/>
        <v>1</v>
      </c>
      <c r="V994" s="319" t="str">
        <f>+VLOOKUP(A994,bd_lista!$A$3:$E$593,5,FALSE)</f>
        <v>Instituciones Descentralizadas</v>
      </c>
      <c r="W994" s="425" t="str">
        <f>+V994</f>
        <v>Instituciones Descentralizadas</v>
      </c>
    </row>
    <row r="995" spans="1:23" customFormat="1" ht="15" hidden="1" customHeight="1">
      <c r="A995" s="323">
        <v>682</v>
      </c>
      <c r="B995" s="428"/>
      <c r="C995" s="339" t="str">
        <f>+VLOOKUP(A995,bd_lista!$A$3:$C$593,3,FALSE)</f>
        <v>Defensoria del Pueblo</v>
      </c>
      <c r="D995" s="430"/>
      <c r="E995" s="319" t="s">
        <v>1419</v>
      </c>
      <c r="F995" s="314">
        <f ca="1">+IFERROR(INDEX('Hoja de Trabajo para listado'!$A$155:$Z$1048576,MATCH($A995,'Hoja de Trabajo para listado'!$A$155:$A$1048576,0),MATCH((CUADRO!F$5&amp;$E995),'Hoja de Trabajo para listado'!$A$151:$Z$151,0)),0)+IFERROR(INDEX('Hoja de Trabajo para listado'!$AB$155:$BA$1048576,MATCH($A995,'Hoja de Trabajo para listado'!$AB$155:$AB$1048576,0),MATCH((CUADRO!F$5&amp;$E995),'Hoja de Trabajo para listado'!$AB$151:$BA$151,0)),0)+IFERROR(INDEX('Hoja de Trabajo para listado'!$BC$155:$CB$1048576,MATCH($A995,'Hoja de Trabajo para listado'!$BC$155:$BC$1048576,0),MATCH((CUADRO!F$5&amp;$E995),'Hoja de Trabajo para listado'!$BC$151:$CB$151,0)),0)+IFERROR(INDEX('Hoja de Trabajo para listado'!$DE$153:$DG$274,MATCH($A995,'Hoja de Trabajo para listado'!$DE$153:$DE$1048576,0),MATCH((CUADRO!F$5&amp;$E995),'Hoja de Trabajo para listado'!$DE$151:$DG$151,0)),0)+IFERROR(INDEX('Hoja de Trabajo para listado'!$CD$155:$DC$1048576,MATCH($A995,'Hoja de Trabajo para listado'!$CD$155:$CD$1048576,0),MATCH((CUADRO!F$5&amp;$E995),'Hoja de Trabajo para listado'!$CD$151:$DC$151,0)),0)</f>
        <v>0</v>
      </c>
      <c r="G995" s="314">
        <f ca="1">+IFERROR(INDEX('Hoja de Trabajo para listado'!$A$155:$Z$1048576,MATCH($A995,'Hoja de Trabajo para listado'!$A$155:$A$1048576,0),MATCH((CUADRO!G$5&amp;$E995),'Hoja de Trabajo para listado'!$A$151:$Z$151,0)),0)+IFERROR(INDEX('Hoja de Trabajo para listado'!$AB$155:$BA$1048576,MATCH($A995,'Hoja de Trabajo para listado'!$AB$155:$AB$1048576,0),MATCH((CUADRO!G$5&amp;$E995),'Hoja de Trabajo para listado'!$AB$151:$BA$151,0)),0)+IFERROR(INDEX('Hoja de Trabajo para listado'!$BC$155:$CB$1048576,MATCH($A995,'Hoja de Trabajo para listado'!$BC$155:$BC$1048576,0),MATCH((CUADRO!G$5&amp;$E995),'Hoja de Trabajo para listado'!$BC$151:$CB$151,0)),0)+IFERROR(INDEX('Hoja de Trabajo para listado'!$DE$153:$DG$274,MATCH($A995,'Hoja de Trabajo para listado'!$DE$153:$DE$1048576,0),MATCH((CUADRO!G$5&amp;$E995),'Hoja de Trabajo para listado'!$DE$151:$DG$151,0)),0)+IFERROR(INDEX('Hoja de Trabajo para listado'!$CD$155:$DC$1048576,MATCH($A995,'Hoja de Trabajo para listado'!$CD$155:$CD$1048576,0),MATCH((CUADRO!G$5&amp;$E995),'Hoja de Trabajo para listado'!$CD$151:$DC$151,0)),0)</f>
        <v>0</v>
      </c>
      <c r="H995" s="314">
        <f ca="1">+IFERROR(INDEX('Hoja de Trabajo para listado'!$A$155:$Z$1048576,MATCH($A995,'Hoja de Trabajo para listado'!$A$155:$A$1048576,0),MATCH((CUADRO!H$5&amp;$E995),'Hoja de Trabajo para listado'!$A$151:$Z$151,0)),0)+IFERROR(INDEX('Hoja de Trabajo para listado'!$AB$155:$BA$1048576,MATCH($A995,'Hoja de Trabajo para listado'!$AB$155:$AB$1048576,0),MATCH((CUADRO!H$5&amp;$E995),'Hoja de Trabajo para listado'!$AB$151:$BA$151,0)),0)+IFERROR(INDEX('Hoja de Trabajo para listado'!$BC$155:$CB$1048576,MATCH($A995,'Hoja de Trabajo para listado'!$BC$155:$BC$1048576,0),MATCH((CUADRO!H$5&amp;$E995),'Hoja de Trabajo para listado'!$BC$151:$CB$151,0)),0)+IFERROR(INDEX('Hoja de Trabajo para listado'!$DE$153:$DG$274,MATCH($A995,'Hoja de Trabajo para listado'!$DE$153:$DE$1048576,0),MATCH((CUADRO!H$5&amp;$E995),'Hoja de Trabajo para listado'!$DE$151:$DG$151,0)),0)+IFERROR(INDEX('Hoja de Trabajo para listado'!$CD$155:$DC$1048576,MATCH($A995,'Hoja de Trabajo para listado'!$CD$155:$CD$1048576,0),MATCH((CUADRO!H$5&amp;$E995),'Hoja de Trabajo para listado'!$CD$151:$DC$151,0)),0)</f>
        <v>0</v>
      </c>
      <c r="I995" s="314">
        <f ca="1">+IFERROR(INDEX('Hoja de Trabajo para listado'!$A$155:$Z$1048576,MATCH($A995,'Hoja de Trabajo para listado'!$A$155:$A$1048576,0),MATCH((CUADRO!I$5&amp;$E995),'Hoja de Trabajo para listado'!$A$151:$Z$151,0)),0)+IFERROR(INDEX('Hoja de Trabajo para listado'!$AB$155:$BA$1048576,MATCH($A995,'Hoja de Trabajo para listado'!$AB$155:$AB$1048576,0),MATCH((CUADRO!I$5&amp;$E995),'Hoja de Trabajo para listado'!$AB$151:$BA$151,0)),0)+IFERROR(INDEX('Hoja de Trabajo para listado'!$BC$155:$CB$1048576,MATCH($A995,'Hoja de Trabajo para listado'!$BC$155:$BC$1048576,0),MATCH((CUADRO!I$5&amp;$E995),'Hoja de Trabajo para listado'!$BC$151:$CB$151,0)),0)+IFERROR(INDEX('Hoja de Trabajo para listado'!$DE$153:$DG$274,MATCH($A995,'Hoja de Trabajo para listado'!$DE$153:$DE$1048576,0),MATCH((CUADRO!I$5&amp;$E995),'Hoja de Trabajo para listado'!$DE$151:$DG$151,0)),0)+IFERROR(INDEX('Hoja de Trabajo para listado'!$CD$155:$DC$1048576,MATCH($A995,'Hoja de Trabajo para listado'!$CD$155:$CD$1048576,0),MATCH((CUADRO!I$5&amp;$E995),'Hoja de Trabajo para listado'!$CD$151:$DC$151,0)),0)</f>
        <v>0</v>
      </c>
      <c r="J995" s="314">
        <f ca="1">+IFERROR(INDEX('Hoja de Trabajo para listado'!$A$155:$Z$1048576,MATCH($A995,'Hoja de Trabajo para listado'!$A$155:$A$1048576,0),MATCH((CUADRO!J$5&amp;$E995),'Hoja de Trabajo para listado'!$A$151:$Z$151,0)),0)+IFERROR(INDEX('Hoja de Trabajo para listado'!$AB$155:$BA$1048576,MATCH($A995,'Hoja de Trabajo para listado'!$AB$155:$AB$1048576,0),MATCH((CUADRO!J$5&amp;$E995),'Hoja de Trabajo para listado'!$AB$151:$BA$151,0)),0)+IFERROR(INDEX('Hoja de Trabajo para listado'!$BC$155:$CB$1048576,MATCH($A995,'Hoja de Trabajo para listado'!$BC$155:$BC$1048576,0),MATCH((CUADRO!J$5&amp;$E995),'Hoja de Trabajo para listado'!$BC$151:$CB$151,0)),0)+IFERROR(INDEX('Hoja de Trabajo para listado'!$DE$153:$DG$274,MATCH($A995,'Hoja de Trabajo para listado'!$DE$153:$DE$1048576,0),MATCH((CUADRO!J$5&amp;$E995),'Hoja de Trabajo para listado'!$DE$151:$DG$151,0)),0)+IFERROR(INDEX('Hoja de Trabajo para listado'!$CD$155:$DC$1048576,MATCH($A995,'Hoja de Trabajo para listado'!$CD$155:$CD$1048576,0),MATCH((CUADRO!J$5&amp;$E995),'Hoja de Trabajo para listado'!$CD$151:$DC$151,0)),0)</f>
        <v>0</v>
      </c>
      <c r="K995" s="314">
        <f ca="1">+IFERROR(INDEX('Hoja de Trabajo para listado'!$A$155:$Z$1048576,MATCH($A995,'Hoja de Trabajo para listado'!$A$155:$A$1048576,0),MATCH((CUADRO!K$5&amp;$E995),'Hoja de Trabajo para listado'!$A$151:$Z$151,0)),0)+IFERROR(INDEX('Hoja de Trabajo para listado'!$AB$155:$BA$1048576,MATCH($A995,'Hoja de Trabajo para listado'!$AB$155:$AB$1048576,0),MATCH((CUADRO!K$5&amp;$E995),'Hoja de Trabajo para listado'!$AB$151:$BA$151,0)),0)+IFERROR(INDEX('Hoja de Trabajo para listado'!$BC$155:$CB$1048576,MATCH($A995,'Hoja de Trabajo para listado'!$BC$155:$BC$1048576,0),MATCH((CUADRO!K$5&amp;$E995),'Hoja de Trabajo para listado'!$BC$151:$CB$151,0)),0)+IFERROR(INDEX('Hoja de Trabajo para listado'!$DE$153:$DG$274,MATCH($A995,'Hoja de Trabajo para listado'!$DE$153:$DE$1048576,0),MATCH((CUADRO!K$5&amp;$E995),'Hoja de Trabajo para listado'!$DE$151:$DG$151,0)),0)+IFERROR(INDEX('Hoja de Trabajo para listado'!$CD$155:$DC$1048576,MATCH($A995,'Hoja de Trabajo para listado'!$CD$155:$CD$1048576,0),MATCH((CUADRO!K$5&amp;$E995),'Hoja de Trabajo para listado'!$CD$151:$DC$151,0)),0)</f>
        <v>0</v>
      </c>
      <c r="L995" s="314">
        <f ca="1">+IFERROR(INDEX('Hoja de Trabajo para listado'!$A$155:$Z$1048576,MATCH($A995,'Hoja de Trabajo para listado'!$A$155:$A$1048576,0),MATCH((CUADRO!L$5&amp;$E995),'Hoja de Trabajo para listado'!$A$151:$Z$151,0)),0)+IFERROR(INDEX('Hoja de Trabajo para listado'!$AB$155:$BA$1048576,MATCH($A995,'Hoja de Trabajo para listado'!$AB$155:$AB$1048576,0),MATCH((CUADRO!L$5&amp;$E995),'Hoja de Trabajo para listado'!$AB$151:$BA$151,0)),0)+IFERROR(INDEX('Hoja de Trabajo para listado'!$BC$155:$CB$1048576,MATCH($A995,'Hoja de Trabajo para listado'!$BC$155:$BC$1048576,0),MATCH((CUADRO!L$5&amp;$E995),'Hoja de Trabajo para listado'!$BC$151:$CB$151,0)),0)+IFERROR(INDEX('Hoja de Trabajo para listado'!$DE$153:$DG$274,MATCH($A995,'Hoja de Trabajo para listado'!$DE$153:$DE$1048576,0),MATCH((CUADRO!L$5&amp;$E995),'Hoja de Trabajo para listado'!$DE$151:$DG$151,0)),0)+IFERROR(INDEX('Hoja de Trabajo para listado'!$CD$155:$DC$1048576,MATCH($A995,'Hoja de Trabajo para listado'!$CD$155:$CD$1048576,0),MATCH((CUADRO!L$5&amp;$E995),'Hoja de Trabajo para listado'!$CD$151:$DC$151,0)),0)</f>
        <v>0</v>
      </c>
      <c r="M995" s="314">
        <f ca="1">+IFERROR(INDEX('Hoja de Trabajo para listado'!$A$155:$Z$1048576,MATCH($A995,'Hoja de Trabajo para listado'!$A$155:$A$1048576,0),MATCH((CUADRO!M$5&amp;$E995),'Hoja de Trabajo para listado'!$A$151:$Z$151,0)),0)+IFERROR(INDEX('Hoja de Trabajo para listado'!$AB$155:$BA$1048576,MATCH($A995,'Hoja de Trabajo para listado'!$AB$155:$AB$1048576,0),MATCH((CUADRO!M$5&amp;$E995),'Hoja de Trabajo para listado'!$AB$151:$BA$151,0)),0)+IFERROR(INDEX('Hoja de Trabajo para listado'!$BC$155:$CB$1048576,MATCH($A995,'Hoja de Trabajo para listado'!$BC$155:$BC$1048576,0),MATCH((CUADRO!M$5&amp;$E995),'Hoja de Trabajo para listado'!$BC$151:$CB$151,0)),0)+IFERROR(INDEX('Hoja de Trabajo para listado'!$DE$153:$DG$274,MATCH($A995,'Hoja de Trabajo para listado'!$DE$153:$DE$1048576,0),MATCH((CUADRO!M$5&amp;$E995),'Hoja de Trabajo para listado'!$DE$151:$DG$151,0)),0)+IFERROR(INDEX('Hoja de Trabajo para listado'!$CD$155:$DC$1048576,MATCH($A995,'Hoja de Trabajo para listado'!$CD$155:$CD$1048576,0),MATCH((CUADRO!M$5&amp;$E995),'Hoja de Trabajo para listado'!$CD$151:$DC$151,0)),0)</f>
        <v>0</v>
      </c>
      <c r="N995" s="314">
        <f ca="1">+IFERROR(INDEX('Hoja de Trabajo para listado'!$A$155:$Z$1048576,MATCH($A995,'Hoja de Trabajo para listado'!$A$155:$A$1048576,0),MATCH((CUADRO!N$5&amp;$E995),'Hoja de Trabajo para listado'!$A$151:$Z$151,0)),0)+IFERROR(INDEX('Hoja de Trabajo para listado'!$AB$155:$BA$1048576,MATCH($A995,'Hoja de Trabajo para listado'!$AB$155:$AB$1048576,0),MATCH((CUADRO!N$5&amp;$E995),'Hoja de Trabajo para listado'!$AB$151:$BA$151,0)),0)+IFERROR(INDEX('Hoja de Trabajo para listado'!$BC$155:$CB$1048576,MATCH($A995,'Hoja de Trabajo para listado'!$BC$155:$BC$1048576,0),MATCH((CUADRO!N$5&amp;$E995),'Hoja de Trabajo para listado'!$BC$151:$CB$151,0)),0)+IFERROR(INDEX('Hoja de Trabajo para listado'!$DE$153:$DG$274,MATCH($A995,'Hoja de Trabajo para listado'!$DE$153:$DE$1048576,0),MATCH((CUADRO!N$5&amp;$E995),'Hoja de Trabajo para listado'!$DE$151:$DG$151,0)),0)+IFERROR(INDEX('Hoja de Trabajo para listado'!$CD$155:$DC$1048576,MATCH($A995,'Hoja de Trabajo para listado'!$CD$155:$CD$1048576,0),MATCH((CUADRO!N$5&amp;$E995),'Hoja de Trabajo para listado'!$CD$151:$DC$151,0)),0)</f>
        <v>0</v>
      </c>
      <c r="O995" s="314">
        <f ca="1">+IFERROR(INDEX('Hoja de Trabajo para listado'!$A$155:$Z$1048576,MATCH($A995,'Hoja de Trabajo para listado'!$A$155:$A$1048576,0),MATCH((CUADRO!O$5&amp;$E995),'Hoja de Trabajo para listado'!$A$151:$Z$151,0)),0)+IFERROR(INDEX('Hoja de Trabajo para listado'!$AB$155:$BA$1048576,MATCH($A995,'Hoja de Trabajo para listado'!$AB$155:$AB$1048576,0),MATCH((CUADRO!O$5&amp;$E995),'Hoja de Trabajo para listado'!$AB$151:$BA$151,0)),0)+IFERROR(INDEX('Hoja de Trabajo para listado'!$BC$155:$CB$1048576,MATCH($A995,'Hoja de Trabajo para listado'!$BC$155:$BC$1048576,0),MATCH((CUADRO!O$5&amp;$E995),'Hoja de Trabajo para listado'!$BC$151:$CB$151,0)),0)+IFERROR(INDEX('Hoja de Trabajo para listado'!$DE$153:$DG$274,MATCH($A995,'Hoja de Trabajo para listado'!$DE$153:$DE$1048576,0),MATCH((CUADRO!O$5&amp;$E995),'Hoja de Trabajo para listado'!$DE$151:$DG$151,0)),0)+IFERROR(INDEX('Hoja de Trabajo para listado'!$CD$155:$DC$1048576,MATCH($A995,'Hoja de Trabajo para listado'!$CD$155:$CD$1048576,0),MATCH((CUADRO!O$5&amp;$E995),'Hoja de Trabajo para listado'!$CD$151:$DC$151,0)),0)</f>
        <v>0</v>
      </c>
      <c r="P995" s="314">
        <f ca="1">+IFERROR(INDEX('Hoja de Trabajo para listado'!$A$155:$Z$1048576,MATCH($A995,'Hoja de Trabajo para listado'!$A$155:$A$1048576,0),MATCH((CUADRO!P$5&amp;$E995),'Hoja de Trabajo para listado'!$A$151:$Z$151,0)),0)+IFERROR(INDEX('Hoja de Trabajo para listado'!$AB$155:$BA$1048576,MATCH($A995,'Hoja de Trabajo para listado'!$AB$155:$AB$1048576,0),MATCH((CUADRO!P$5&amp;$E995),'Hoja de Trabajo para listado'!$AB$151:$BA$151,0)),0)+IFERROR(INDEX('Hoja de Trabajo para listado'!$BC$155:$CB$1048576,MATCH($A995,'Hoja de Trabajo para listado'!$BC$155:$BC$1048576,0),MATCH((CUADRO!P$5&amp;$E995),'Hoja de Trabajo para listado'!$BC$151:$CB$151,0)),0)+IFERROR(INDEX('Hoja de Trabajo para listado'!$DE$153:$DG$274,MATCH($A995,'Hoja de Trabajo para listado'!$DE$153:$DE$1048576,0),MATCH((CUADRO!P$5&amp;$E995),'Hoja de Trabajo para listado'!$DE$151:$DG$151,0)),0)+IFERROR(INDEX('Hoja de Trabajo para listado'!$CD$155:$DC$1048576,MATCH($A995,'Hoja de Trabajo para listado'!$CD$155:$CD$1048576,0),MATCH((CUADRO!P$5&amp;$E995),'Hoja de Trabajo para listado'!$CD$151:$DC$151,0)),0)</f>
        <v>0</v>
      </c>
      <c r="Q995" s="314">
        <f ca="1">+IFERROR(INDEX('Hoja de Trabajo para listado'!$A$155:$Z$1048576,MATCH($A995,'Hoja de Trabajo para listado'!$A$155:$A$1048576,0),MATCH((CUADRO!Q$5&amp;$E995),'Hoja de Trabajo para listado'!$A$151:$Z$151,0)),0)+IFERROR(INDEX('Hoja de Trabajo para listado'!$AB$155:$BA$1048576,MATCH($A995,'Hoja de Trabajo para listado'!$AB$155:$AB$1048576,0),MATCH((CUADRO!Q$5&amp;$E995),'Hoja de Trabajo para listado'!$AB$151:$BA$151,0)),0)+IFERROR(INDEX('Hoja de Trabajo para listado'!$BC$155:$CB$1048576,MATCH($A995,'Hoja de Trabajo para listado'!$BC$155:$BC$1048576,0),MATCH((CUADRO!Q$5&amp;$E995),'Hoja de Trabajo para listado'!$BC$151:$CB$151,0)),0)+IFERROR(INDEX('Hoja de Trabajo para listado'!$DE$153:$DG$274,MATCH($A995,'Hoja de Trabajo para listado'!$DE$153:$DE$1048576,0),MATCH((CUADRO!Q$5&amp;$E995),'Hoja de Trabajo para listado'!$DE$151:$DG$151,0)),0)+IFERROR(INDEX('Hoja de Trabajo para listado'!$CD$155:$DC$1048576,MATCH($A995,'Hoja de Trabajo para listado'!$CD$155:$CD$1048576,0),MATCH((CUADRO!Q$5&amp;$E995),'Hoja de Trabajo para listado'!$CD$151:$DC$151,0)),0)</f>
        <v>0</v>
      </c>
      <c r="R995" s="314">
        <f t="shared" ca="1" si="30"/>
        <v>0</v>
      </c>
      <c r="S995" s="353">
        <f ca="1">+R994+R995</f>
        <v>0</v>
      </c>
      <c r="T995" s="314">
        <f ca="1">+S995</f>
        <v>0</v>
      </c>
      <c r="U995" s="348">
        <f t="shared" si="31"/>
        <v>2</v>
      </c>
      <c r="V995" s="319" t="str">
        <f>+VLOOKUP(A995,bd_lista!$A$3:$E$593,5,FALSE)</f>
        <v>Instituciones Descentralizadas</v>
      </c>
      <c r="W995" s="426"/>
    </row>
    <row r="996" spans="1:23" customFormat="1" ht="15" hidden="1" customHeight="1">
      <c r="A996" s="323">
        <v>374</v>
      </c>
      <c r="B996" s="427">
        <f>+A996</f>
        <v>374</v>
      </c>
      <c r="C996" s="318" t="str">
        <f>+VLOOKUP(A996,bd_lista!$A$3:$C$593,3,FALSE)</f>
        <v>Agencia de Gobierno Electrónico y Tecnologías de Información y Comunicación</v>
      </c>
      <c r="D996" s="429" t="str">
        <f>+C996</f>
        <v>Agencia de Gobierno Electrónico y Tecnologías de Información y Comunicación</v>
      </c>
      <c r="E996" s="339" t="s">
        <v>1418</v>
      </c>
      <c r="F996" s="314">
        <f ca="1">+IFERROR(INDEX('Hoja de Trabajo para listado'!$A$155:$Z$1048576,MATCH($A996,'Hoja de Trabajo para listado'!$A$155:$A$1048576,0),MATCH((CUADRO!F$5&amp;$E996),'Hoja de Trabajo para listado'!$A$151:$Z$151,0)),0)+IFERROR(INDEX('Hoja de Trabajo para listado'!$AB$155:$BA$1048576,MATCH($A996,'Hoja de Trabajo para listado'!$AB$155:$AB$1048576,0),MATCH((CUADRO!F$5&amp;$E996),'Hoja de Trabajo para listado'!$AB$151:$BA$151,0)),0)+IFERROR(INDEX('Hoja de Trabajo para listado'!$BC$155:$CB$1048576,MATCH($A996,'Hoja de Trabajo para listado'!$BC$155:$BC$1048576,0),MATCH((CUADRO!F$5&amp;$E996),'Hoja de Trabajo para listado'!$BC$151:$CB$151,0)),0)+IFERROR(INDEX('Hoja de Trabajo para listado'!$DE$153:$DG$274,MATCH($A996,'Hoja de Trabajo para listado'!$DE$153:$DE$1048576,0),MATCH((CUADRO!F$5&amp;$E996),'Hoja de Trabajo para listado'!$DE$151:$DG$151,0)),0)+IFERROR(INDEX('Hoja de Trabajo para listado'!$CD$155:$DC$1048576,MATCH($A996,'Hoja de Trabajo para listado'!$CD$155:$CD$1048576,0),MATCH((CUADRO!F$5&amp;$E996),'Hoja de Trabajo para listado'!$CD$151:$DC$151,0)),0)</f>
        <v>0</v>
      </c>
      <c r="G996" s="314">
        <f ca="1">+IFERROR(INDEX('Hoja de Trabajo para listado'!$A$155:$Z$1048576,MATCH($A996,'Hoja de Trabajo para listado'!$A$155:$A$1048576,0),MATCH((CUADRO!G$5&amp;$E996),'Hoja de Trabajo para listado'!$A$151:$Z$151,0)),0)+IFERROR(INDEX('Hoja de Trabajo para listado'!$AB$155:$BA$1048576,MATCH($A996,'Hoja de Trabajo para listado'!$AB$155:$AB$1048576,0),MATCH((CUADRO!G$5&amp;$E996),'Hoja de Trabajo para listado'!$AB$151:$BA$151,0)),0)+IFERROR(INDEX('Hoja de Trabajo para listado'!$BC$155:$CB$1048576,MATCH($A996,'Hoja de Trabajo para listado'!$BC$155:$BC$1048576,0),MATCH((CUADRO!G$5&amp;$E996),'Hoja de Trabajo para listado'!$BC$151:$CB$151,0)),0)+IFERROR(INDEX('Hoja de Trabajo para listado'!$DE$153:$DG$274,MATCH($A996,'Hoja de Trabajo para listado'!$DE$153:$DE$1048576,0),MATCH((CUADRO!G$5&amp;$E996),'Hoja de Trabajo para listado'!$DE$151:$DG$151,0)),0)+IFERROR(INDEX('Hoja de Trabajo para listado'!$CD$155:$DC$1048576,MATCH($A996,'Hoja de Trabajo para listado'!$CD$155:$CD$1048576,0),MATCH((CUADRO!G$5&amp;$E996),'Hoja de Trabajo para listado'!$CD$151:$DC$151,0)),0)</f>
        <v>0</v>
      </c>
      <c r="H996" s="314">
        <f ca="1">+IFERROR(INDEX('Hoja de Trabajo para listado'!$A$155:$Z$1048576,MATCH($A996,'Hoja de Trabajo para listado'!$A$155:$A$1048576,0),MATCH((CUADRO!H$5&amp;$E996),'Hoja de Trabajo para listado'!$A$151:$Z$151,0)),0)+IFERROR(INDEX('Hoja de Trabajo para listado'!$AB$155:$BA$1048576,MATCH($A996,'Hoja de Trabajo para listado'!$AB$155:$AB$1048576,0),MATCH((CUADRO!H$5&amp;$E996),'Hoja de Trabajo para listado'!$AB$151:$BA$151,0)),0)+IFERROR(INDEX('Hoja de Trabajo para listado'!$BC$155:$CB$1048576,MATCH($A996,'Hoja de Trabajo para listado'!$BC$155:$BC$1048576,0),MATCH((CUADRO!H$5&amp;$E996),'Hoja de Trabajo para listado'!$BC$151:$CB$151,0)),0)+IFERROR(INDEX('Hoja de Trabajo para listado'!$DE$153:$DG$274,MATCH($A996,'Hoja de Trabajo para listado'!$DE$153:$DE$1048576,0),MATCH((CUADRO!H$5&amp;$E996),'Hoja de Trabajo para listado'!$DE$151:$DG$151,0)),0)+IFERROR(INDEX('Hoja de Trabajo para listado'!$CD$155:$DC$1048576,MATCH($A996,'Hoja de Trabajo para listado'!$CD$155:$CD$1048576,0),MATCH((CUADRO!H$5&amp;$E996),'Hoja de Trabajo para listado'!$CD$151:$DC$151,0)),0)</f>
        <v>0</v>
      </c>
      <c r="I996" s="314">
        <f ca="1">+IFERROR(INDEX('Hoja de Trabajo para listado'!$A$155:$Z$1048576,MATCH($A996,'Hoja de Trabajo para listado'!$A$155:$A$1048576,0),MATCH((CUADRO!I$5&amp;$E996),'Hoja de Trabajo para listado'!$A$151:$Z$151,0)),0)+IFERROR(INDEX('Hoja de Trabajo para listado'!$AB$155:$BA$1048576,MATCH($A996,'Hoja de Trabajo para listado'!$AB$155:$AB$1048576,0),MATCH((CUADRO!I$5&amp;$E996),'Hoja de Trabajo para listado'!$AB$151:$BA$151,0)),0)+IFERROR(INDEX('Hoja de Trabajo para listado'!$BC$155:$CB$1048576,MATCH($A996,'Hoja de Trabajo para listado'!$BC$155:$BC$1048576,0),MATCH((CUADRO!I$5&amp;$E996),'Hoja de Trabajo para listado'!$BC$151:$CB$151,0)),0)+IFERROR(INDEX('Hoja de Trabajo para listado'!$DE$153:$DG$274,MATCH($A996,'Hoja de Trabajo para listado'!$DE$153:$DE$1048576,0),MATCH((CUADRO!I$5&amp;$E996),'Hoja de Trabajo para listado'!$DE$151:$DG$151,0)),0)+IFERROR(INDEX('Hoja de Trabajo para listado'!$CD$155:$DC$1048576,MATCH($A996,'Hoja de Trabajo para listado'!$CD$155:$CD$1048576,0),MATCH((CUADRO!I$5&amp;$E996),'Hoja de Trabajo para listado'!$CD$151:$DC$151,0)),0)</f>
        <v>0</v>
      </c>
      <c r="J996" s="314">
        <f ca="1">+IFERROR(INDEX('Hoja de Trabajo para listado'!$A$155:$Z$1048576,MATCH($A996,'Hoja de Trabajo para listado'!$A$155:$A$1048576,0),MATCH((CUADRO!J$5&amp;$E996),'Hoja de Trabajo para listado'!$A$151:$Z$151,0)),0)+IFERROR(INDEX('Hoja de Trabajo para listado'!$AB$155:$BA$1048576,MATCH($A996,'Hoja de Trabajo para listado'!$AB$155:$AB$1048576,0),MATCH((CUADRO!J$5&amp;$E996),'Hoja de Trabajo para listado'!$AB$151:$BA$151,0)),0)+IFERROR(INDEX('Hoja de Trabajo para listado'!$BC$155:$CB$1048576,MATCH($A996,'Hoja de Trabajo para listado'!$BC$155:$BC$1048576,0),MATCH((CUADRO!J$5&amp;$E996),'Hoja de Trabajo para listado'!$BC$151:$CB$151,0)),0)+IFERROR(INDEX('Hoja de Trabajo para listado'!$DE$153:$DG$274,MATCH($A996,'Hoja de Trabajo para listado'!$DE$153:$DE$1048576,0),MATCH((CUADRO!J$5&amp;$E996),'Hoja de Trabajo para listado'!$DE$151:$DG$151,0)),0)+IFERROR(INDEX('Hoja de Trabajo para listado'!$CD$155:$DC$1048576,MATCH($A996,'Hoja de Trabajo para listado'!$CD$155:$CD$1048576,0),MATCH((CUADRO!J$5&amp;$E996),'Hoja de Trabajo para listado'!$CD$151:$DC$151,0)),0)</f>
        <v>0</v>
      </c>
      <c r="K996" s="314">
        <f ca="1">+IFERROR(INDEX('Hoja de Trabajo para listado'!$A$155:$Z$1048576,MATCH($A996,'Hoja de Trabajo para listado'!$A$155:$A$1048576,0),MATCH((CUADRO!K$5&amp;$E996),'Hoja de Trabajo para listado'!$A$151:$Z$151,0)),0)+IFERROR(INDEX('Hoja de Trabajo para listado'!$AB$155:$BA$1048576,MATCH($A996,'Hoja de Trabajo para listado'!$AB$155:$AB$1048576,0),MATCH((CUADRO!K$5&amp;$E996),'Hoja de Trabajo para listado'!$AB$151:$BA$151,0)),0)+IFERROR(INDEX('Hoja de Trabajo para listado'!$BC$155:$CB$1048576,MATCH($A996,'Hoja de Trabajo para listado'!$BC$155:$BC$1048576,0),MATCH((CUADRO!K$5&amp;$E996),'Hoja de Trabajo para listado'!$BC$151:$CB$151,0)),0)+IFERROR(INDEX('Hoja de Trabajo para listado'!$DE$153:$DG$274,MATCH($A996,'Hoja de Trabajo para listado'!$DE$153:$DE$1048576,0),MATCH((CUADRO!K$5&amp;$E996),'Hoja de Trabajo para listado'!$DE$151:$DG$151,0)),0)+IFERROR(INDEX('Hoja de Trabajo para listado'!$CD$155:$DC$1048576,MATCH($A996,'Hoja de Trabajo para listado'!$CD$155:$CD$1048576,0),MATCH((CUADRO!K$5&amp;$E996),'Hoja de Trabajo para listado'!$CD$151:$DC$151,0)),0)</f>
        <v>0</v>
      </c>
      <c r="L996" s="314">
        <f ca="1">+IFERROR(INDEX('Hoja de Trabajo para listado'!$A$155:$Z$1048576,MATCH($A996,'Hoja de Trabajo para listado'!$A$155:$A$1048576,0),MATCH((CUADRO!L$5&amp;$E996),'Hoja de Trabajo para listado'!$A$151:$Z$151,0)),0)+IFERROR(INDEX('Hoja de Trabajo para listado'!$AB$155:$BA$1048576,MATCH($A996,'Hoja de Trabajo para listado'!$AB$155:$AB$1048576,0),MATCH((CUADRO!L$5&amp;$E996),'Hoja de Trabajo para listado'!$AB$151:$BA$151,0)),0)+IFERROR(INDEX('Hoja de Trabajo para listado'!$BC$155:$CB$1048576,MATCH($A996,'Hoja de Trabajo para listado'!$BC$155:$BC$1048576,0),MATCH((CUADRO!L$5&amp;$E996),'Hoja de Trabajo para listado'!$BC$151:$CB$151,0)),0)+IFERROR(INDEX('Hoja de Trabajo para listado'!$DE$153:$DG$274,MATCH($A996,'Hoja de Trabajo para listado'!$DE$153:$DE$1048576,0),MATCH((CUADRO!L$5&amp;$E996),'Hoja de Trabajo para listado'!$DE$151:$DG$151,0)),0)+IFERROR(INDEX('Hoja de Trabajo para listado'!$CD$155:$DC$1048576,MATCH($A996,'Hoja de Trabajo para listado'!$CD$155:$CD$1048576,0),MATCH((CUADRO!L$5&amp;$E996),'Hoja de Trabajo para listado'!$CD$151:$DC$151,0)),0)</f>
        <v>0</v>
      </c>
      <c r="M996" s="314">
        <f ca="1">+IFERROR(INDEX('Hoja de Trabajo para listado'!$A$155:$Z$1048576,MATCH($A996,'Hoja de Trabajo para listado'!$A$155:$A$1048576,0),MATCH((CUADRO!M$5&amp;$E996),'Hoja de Trabajo para listado'!$A$151:$Z$151,0)),0)+IFERROR(INDEX('Hoja de Trabajo para listado'!$AB$155:$BA$1048576,MATCH($A996,'Hoja de Trabajo para listado'!$AB$155:$AB$1048576,0),MATCH((CUADRO!M$5&amp;$E996),'Hoja de Trabajo para listado'!$AB$151:$BA$151,0)),0)+IFERROR(INDEX('Hoja de Trabajo para listado'!$BC$155:$CB$1048576,MATCH($A996,'Hoja de Trabajo para listado'!$BC$155:$BC$1048576,0),MATCH((CUADRO!M$5&amp;$E996),'Hoja de Trabajo para listado'!$BC$151:$CB$151,0)),0)+IFERROR(INDEX('Hoja de Trabajo para listado'!$DE$153:$DG$274,MATCH($A996,'Hoja de Trabajo para listado'!$DE$153:$DE$1048576,0),MATCH((CUADRO!M$5&amp;$E996),'Hoja de Trabajo para listado'!$DE$151:$DG$151,0)),0)+IFERROR(INDEX('Hoja de Trabajo para listado'!$CD$155:$DC$1048576,MATCH($A996,'Hoja de Trabajo para listado'!$CD$155:$CD$1048576,0),MATCH((CUADRO!M$5&amp;$E996),'Hoja de Trabajo para listado'!$CD$151:$DC$151,0)),0)</f>
        <v>0</v>
      </c>
      <c r="N996" s="314">
        <f ca="1">+IFERROR(INDEX('Hoja de Trabajo para listado'!$A$155:$Z$1048576,MATCH($A996,'Hoja de Trabajo para listado'!$A$155:$A$1048576,0),MATCH((CUADRO!N$5&amp;$E996),'Hoja de Trabajo para listado'!$A$151:$Z$151,0)),0)+IFERROR(INDEX('Hoja de Trabajo para listado'!$AB$155:$BA$1048576,MATCH($A996,'Hoja de Trabajo para listado'!$AB$155:$AB$1048576,0),MATCH((CUADRO!N$5&amp;$E996),'Hoja de Trabajo para listado'!$AB$151:$BA$151,0)),0)+IFERROR(INDEX('Hoja de Trabajo para listado'!$BC$155:$CB$1048576,MATCH($A996,'Hoja de Trabajo para listado'!$BC$155:$BC$1048576,0),MATCH((CUADRO!N$5&amp;$E996),'Hoja de Trabajo para listado'!$BC$151:$CB$151,0)),0)+IFERROR(INDEX('Hoja de Trabajo para listado'!$DE$153:$DG$274,MATCH($A996,'Hoja de Trabajo para listado'!$DE$153:$DE$1048576,0),MATCH((CUADRO!N$5&amp;$E996),'Hoja de Trabajo para listado'!$DE$151:$DG$151,0)),0)+IFERROR(INDEX('Hoja de Trabajo para listado'!$CD$155:$DC$1048576,MATCH($A996,'Hoja de Trabajo para listado'!$CD$155:$CD$1048576,0),MATCH((CUADRO!N$5&amp;$E996),'Hoja de Trabajo para listado'!$CD$151:$DC$151,0)),0)</f>
        <v>0</v>
      </c>
      <c r="O996" s="314">
        <f ca="1">+IFERROR(INDEX('Hoja de Trabajo para listado'!$A$155:$Z$1048576,MATCH($A996,'Hoja de Trabajo para listado'!$A$155:$A$1048576,0),MATCH((CUADRO!O$5&amp;$E996),'Hoja de Trabajo para listado'!$A$151:$Z$151,0)),0)+IFERROR(INDEX('Hoja de Trabajo para listado'!$AB$155:$BA$1048576,MATCH($A996,'Hoja de Trabajo para listado'!$AB$155:$AB$1048576,0),MATCH((CUADRO!O$5&amp;$E996),'Hoja de Trabajo para listado'!$AB$151:$BA$151,0)),0)+IFERROR(INDEX('Hoja de Trabajo para listado'!$BC$155:$CB$1048576,MATCH($A996,'Hoja de Trabajo para listado'!$BC$155:$BC$1048576,0),MATCH((CUADRO!O$5&amp;$E996),'Hoja de Trabajo para listado'!$BC$151:$CB$151,0)),0)+IFERROR(INDEX('Hoja de Trabajo para listado'!$DE$153:$DG$274,MATCH($A996,'Hoja de Trabajo para listado'!$DE$153:$DE$1048576,0),MATCH((CUADRO!O$5&amp;$E996),'Hoja de Trabajo para listado'!$DE$151:$DG$151,0)),0)+IFERROR(INDEX('Hoja de Trabajo para listado'!$CD$155:$DC$1048576,MATCH($A996,'Hoja de Trabajo para listado'!$CD$155:$CD$1048576,0),MATCH((CUADRO!O$5&amp;$E996),'Hoja de Trabajo para listado'!$CD$151:$DC$151,0)),0)</f>
        <v>0</v>
      </c>
      <c r="P996" s="314">
        <f ca="1">+IFERROR(INDEX('Hoja de Trabajo para listado'!$A$155:$Z$1048576,MATCH($A996,'Hoja de Trabajo para listado'!$A$155:$A$1048576,0),MATCH((CUADRO!P$5&amp;$E996),'Hoja de Trabajo para listado'!$A$151:$Z$151,0)),0)+IFERROR(INDEX('Hoja de Trabajo para listado'!$AB$155:$BA$1048576,MATCH($A996,'Hoja de Trabajo para listado'!$AB$155:$AB$1048576,0),MATCH((CUADRO!P$5&amp;$E996),'Hoja de Trabajo para listado'!$AB$151:$BA$151,0)),0)+IFERROR(INDEX('Hoja de Trabajo para listado'!$BC$155:$CB$1048576,MATCH($A996,'Hoja de Trabajo para listado'!$BC$155:$BC$1048576,0),MATCH((CUADRO!P$5&amp;$E996),'Hoja de Trabajo para listado'!$BC$151:$CB$151,0)),0)+IFERROR(INDEX('Hoja de Trabajo para listado'!$DE$153:$DG$274,MATCH($A996,'Hoja de Trabajo para listado'!$DE$153:$DE$1048576,0),MATCH((CUADRO!P$5&amp;$E996),'Hoja de Trabajo para listado'!$DE$151:$DG$151,0)),0)+IFERROR(INDEX('Hoja de Trabajo para listado'!$CD$155:$DC$1048576,MATCH($A996,'Hoja de Trabajo para listado'!$CD$155:$CD$1048576,0),MATCH((CUADRO!P$5&amp;$E996),'Hoja de Trabajo para listado'!$CD$151:$DC$151,0)),0)</f>
        <v>0</v>
      </c>
      <c r="Q996" s="314">
        <f ca="1">+IFERROR(INDEX('Hoja de Trabajo para listado'!$A$155:$Z$1048576,MATCH($A996,'Hoja de Trabajo para listado'!$A$155:$A$1048576,0),MATCH((CUADRO!Q$5&amp;$E996),'Hoja de Trabajo para listado'!$A$151:$Z$151,0)),0)+IFERROR(INDEX('Hoja de Trabajo para listado'!$AB$155:$BA$1048576,MATCH($A996,'Hoja de Trabajo para listado'!$AB$155:$AB$1048576,0),MATCH((CUADRO!Q$5&amp;$E996),'Hoja de Trabajo para listado'!$AB$151:$BA$151,0)),0)+IFERROR(INDEX('Hoja de Trabajo para listado'!$BC$155:$CB$1048576,MATCH($A996,'Hoja de Trabajo para listado'!$BC$155:$BC$1048576,0),MATCH((CUADRO!Q$5&amp;$E996),'Hoja de Trabajo para listado'!$BC$151:$CB$151,0)),0)+IFERROR(INDEX('Hoja de Trabajo para listado'!$DE$153:$DG$274,MATCH($A996,'Hoja de Trabajo para listado'!$DE$153:$DE$1048576,0),MATCH((CUADRO!Q$5&amp;$E996),'Hoja de Trabajo para listado'!$DE$151:$DG$151,0)),0)+IFERROR(INDEX('Hoja de Trabajo para listado'!$CD$155:$DC$1048576,MATCH($A996,'Hoja de Trabajo para listado'!$CD$155:$CD$1048576,0),MATCH((CUADRO!Q$5&amp;$E996),'Hoja de Trabajo para listado'!$CD$151:$DC$151,0)),0)</f>
        <v>0</v>
      </c>
      <c r="R996" s="314">
        <f t="shared" ca="1" si="30"/>
        <v>0</v>
      </c>
      <c r="S996" s="348"/>
      <c r="T996" s="314">
        <f ca="1">+T997</f>
        <v>0</v>
      </c>
      <c r="U996" s="313">
        <f t="shared" si="31"/>
        <v>1</v>
      </c>
      <c r="V996" s="319" t="str">
        <f>+VLOOKUP(A996,bd_lista!$A$3:$E$593,5,FALSE)</f>
        <v>Instituciones Descentralizadas</v>
      </c>
      <c r="W996" s="425" t="str">
        <f>+V996</f>
        <v>Instituciones Descentralizadas</v>
      </c>
    </row>
    <row r="997" spans="1:23" customFormat="1" ht="15" hidden="1" customHeight="1">
      <c r="A997" s="323">
        <v>374</v>
      </c>
      <c r="B997" s="428"/>
      <c r="C997" s="339" t="str">
        <f>+VLOOKUP(A997,bd_lista!$A$3:$C$593,3,FALSE)</f>
        <v>Agencia de Gobierno Electrónico y Tecnologías de Información y Comunicación</v>
      </c>
      <c r="D997" s="430"/>
      <c r="E997" s="319" t="s">
        <v>1419</v>
      </c>
      <c r="F997" s="314">
        <f ca="1">+IFERROR(INDEX('Hoja de Trabajo para listado'!$A$155:$Z$1048576,MATCH($A997,'Hoja de Trabajo para listado'!$A$155:$A$1048576,0),MATCH((CUADRO!F$5&amp;$E997),'Hoja de Trabajo para listado'!$A$151:$Z$151,0)),0)+IFERROR(INDEX('Hoja de Trabajo para listado'!$AB$155:$BA$1048576,MATCH($A997,'Hoja de Trabajo para listado'!$AB$155:$AB$1048576,0),MATCH((CUADRO!F$5&amp;$E997),'Hoja de Trabajo para listado'!$AB$151:$BA$151,0)),0)+IFERROR(INDEX('Hoja de Trabajo para listado'!$BC$155:$CB$1048576,MATCH($A997,'Hoja de Trabajo para listado'!$BC$155:$BC$1048576,0),MATCH((CUADRO!F$5&amp;$E997),'Hoja de Trabajo para listado'!$BC$151:$CB$151,0)),0)+IFERROR(INDEX('Hoja de Trabajo para listado'!$DE$153:$DG$274,MATCH($A997,'Hoja de Trabajo para listado'!$DE$153:$DE$1048576,0),MATCH((CUADRO!F$5&amp;$E997),'Hoja de Trabajo para listado'!$DE$151:$DG$151,0)),0)+IFERROR(INDEX('Hoja de Trabajo para listado'!$CD$155:$DC$1048576,MATCH($A997,'Hoja de Trabajo para listado'!$CD$155:$CD$1048576,0),MATCH((CUADRO!F$5&amp;$E997),'Hoja de Trabajo para listado'!$CD$151:$DC$151,0)),0)</f>
        <v>0</v>
      </c>
      <c r="G997" s="314">
        <f ca="1">+IFERROR(INDEX('Hoja de Trabajo para listado'!$A$155:$Z$1048576,MATCH($A997,'Hoja de Trabajo para listado'!$A$155:$A$1048576,0),MATCH((CUADRO!G$5&amp;$E997),'Hoja de Trabajo para listado'!$A$151:$Z$151,0)),0)+IFERROR(INDEX('Hoja de Trabajo para listado'!$AB$155:$BA$1048576,MATCH($A997,'Hoja de Trabajo para listado'!$AB$155:$AB$1048576,0),MATCH((CUADRO!G$5&amp;$E997),'Hoja de Trabajo para listado'!$AB$151:$BA$151,0)),0)+IFERROR(INDEX('Hoja de Trabajo para listado'!$BC$155:$CB$1048576,MATCH($A997,'Hoja de Trabajo para listado'!$BC$155:$BC$1048576,0),MATCH((CUADRO!G$5&amp;$E997),'Hoja de Trabajo para listado'!$BC$151:$CB$151,0)),0)+IFERROR(INDEX('Hoja de Trabajo para listado'!$DE$153:$DG$274,MATCH($A997,'Hoja de Trabajo para listado'!$DE$153:$DE$1048576,0),MATCH((CUADRO!G$5&amp;$E997),'Hoja de Trabajo para listado'!$DE$151:$DG$151,0)),0)+IFERROR(INDEX('Hoja de Trabajo para listado'!$CD$155:$DC$1048576,MATCH($A997,'Hoja de Trabajo para listado'!$CD$155:$CD$1048576,0),MATCH((CUADRO!G$5&amp;$E997),'Hoja de Trabajo para listado'!$CD$151:$DC$151,0)),0)</f>
        <v>0</v>
      </c>
      <c r="H997" s="314">
        <f ca="1">+IFERROR(INDEX('Hoja de Trabajo para listado'!$A$155:$Z$1048576,MATCH($A997,'Hoja de Trabajo para listado'!$A$155:$A$1048576,0),MATCH((CUADRO!H$5&amp;$E997),'Hoja de Trabajo para listado'!$A$151:$Z$151,0)),0)+IFERROR(INDEX('Hoja de Trabajo para listado'!$AB$155:$BA$1048576,MATCH($A997,'Hoja de Trabajo para listado'!$AB$155:$AB$1048576,0),MATCH((CUADRO!H$5&amp;$E997),'Hoja de Trabajo para listado'!$AB$151:$BA$151,0)),0)+IFERROR(INDEX('Hoja de Trabajo para listado'!$BC$155:$CB$1048576,MATCH($A997,'Hoja de Trabajo para listado'!$BC$155:$BC$1048576,0),MATCH((CUADRO!H$5&amp;$E997),'Hoja de Trabajo para listado'!$BC$151:$CB$151,0)),0)+IFERROR(INDEX('Hoja de Trabajo para listado'!$DE$153:$DG$274,MATCH($A997,'Hoja de Trabajo para listado'!$DE$153:$DE$1048576,0),MATCH((CUADRO!H$5&amp;$E997),'Hoja de Trabajo para listado'!$DE$151:$DG$151,0)),0)+IFERROR(INDEX('Hoja de Trabajo para listado'!$CD$155:$DC$1048576,MATCH($A997,'Hoja de Trabajo para listado'!$CD$155:$CD$1048576,0),MATCH((CUADRO!H$5&amp;$E997),'Hoja de Trabajo para listado'!$CD$151:$DC$151,0)),0)</f>
        <v>0</v>
      </c>
      <c r="I997" s="314">
        <f ca="1">+IFERROR(INDEX('Hoja de Trabajo para listado'!$A$155:$Z$1048576,MATCH($A997,'Hoja de Trabajo para listado'!$A$155:$A$1048576,0),MATCH((CUADRO!I$5&amp;$E997),'Hoja de Trabajo para listado'!$A$151:$Z$151,0)),0)+IFERROR(INDEX('Hoja de Trabajo para listado'!$AB$155:$BA$1048576,MATCH($A997,'Hoja de Trabajo para listado'!$AB$155:$AB$1048576,0),MATCH((CUADRO!I$5&amp;$E997),'Hoja de Trabajo para listado'!$AB$151:$BA$151,0)),0)+IFERROR(INDEX('Hoja de Trabajo para listado'!$BC$155:$CB$1048576,MATCH($A997,'Hoja de Trabajo para listado'!$BC$155:$BC$1048576,0),MATCH((CUADRO!I$5&amp;$E997),'Hoja de Trabajo para listado'!$BC$151:$CB$151,0)),0)+IFERROR(INDEX('Hoja de Trabajo para listado'!$DE$153:$DG$274,MATCH($A997,'Hoja de Trabajo para listado'!$DE$153:$DE$1048576,0),MATCH((CUADRO!I$5&amp;$E997),'Hoja de Trabajo para listado'!$DE$151:$DG$151,0)),0)+IFERROR(INDEX('Hoja de Trabajo para listado'!$CD$155:$DC$1048576,MATCH($A997,'Hoja de Trabajo para listado'!$CD$155:$CD$1048576,0),MATCH((CUADRO!I$5&amp;$E997),'Hoja de Trabajo para listado'!$CD$151:$DC$151,0)),0)</f>
        <v>0</v>
      </c>
      <c r="J997" s="314">
        <f ca="1">+IFERROR(INDEX('Hoja de Trabajo para listado'!$A$155:$Z$1048576,MATCH($A997,'Hoja de Trabajo para listado'!$A$155:$A$1048576,0),MATCH((CUADRO!J$5&amp;$E997),'Hoja de Trabajo para listado'!$A$151:$Z$151,0)),0)+IFERROR(INDEX('Hoja de Trabajo para listado'!$AB$155:$BA$1048576,MATCH($A997,'Hoja de Trabajo para listado'!$AB$155:$AB$1048576,0),MATCH((CUADRO!J$5&amp;$E997),'Hoja de Trabajo para listado'!$AB$151:$BA$151,0)),0)+IFERROR(INDEX('Hoja de Trabajo para listado'!$BC$155:$CB$1048576,MATCH($A997,'Hoja de Trabajo para listado'!$BC$155:$BC$1048576,0),MATCH((CUADRO!J$5&amp;$E997),'Hoja de Trabajo para listado'!$BC$151:$CB$151,0)),0)+IFERROR(INDEX('Hoja de Trabajo para listado'!$DE$153:$DG$274,MATCH($A997,'Hoja de Trabajo para listado'!$DE$153:$DE$1048576,0),MATCH((CUADRO!J$5&amp;$E997),'Hoja de Trabajo para listado'!$DE$151:$DG$151,0)),0)+IFERROR(INDEX('Hoja de Trabajo para listado'!$CD$155:$DC$1048576,MATCH($A997,'Hoja de Trabajo para listado'!$CD$155:$CD$1048576,0),MATCH((CUADRO!J$5&amp;$E997),'Hoja de Trabajo para listado'!$CD$151:$DC$151,0)),0)</f>
        <v>0</v>
      </c>
      <c r="K997" s="314">
        <f ca="1">+IFERROR(INDEX('Hoja de Trabajo para listado'!$A$155:$Z$1048576,MATCH($A997,'Hoja de Trabajo para listado'!$A$155:$A$1048576,0),MATCH((CUADRO!K$5&amp;$E997),'Hoja de Trabajo para listado'!$A$151:$Z$151,0)),0)+IFERROR(INDEX('Hoja de Trabajo para listado'!$AB$155:$BA$1048576,MATCH($A997,'Hoja de Trabajo para listado'!$AB$155:$AB$1048576,0),MATCH((CUADRO!K$5&amp;$E997),'Hoja de Trabajo para listado'!$AB$151:$BA$151,0)),0)+IFERROR(INDEX('Hoja de Trabajo para listado'!$BC$155:$CB$1048576,MATCH($A997,'Hoja de Trabajo para listado'!$BC$155:$BC$1048576,0),MATCH((CUADRO!K$5&amp;$E997),'Hoja de Trabajo para listado'!$BC$151:$CB$151,0)),0)+IFERROR(INDEX('Hoja de Trabajo para listado'!$DE$153:$DG$274,MATCH($A997,'Hoja de Trabajo para listado'!$DE$153:$DE$1048576,0),MATCH((CUADRO!K$5&amp;$E997),'Hoja de Trabajo para listado'!$DE$151:$DG$151,0)),0)+IFERROR(INDEX('Hoja de Trabajo para listado'!$CD$155:$DC$1048576,MATCH($A997,'Hoja de Trabajo para listado'!$CD$155:$CD$1048576,0),MATCH((CUADRO!K$5&amp;$E997),'Hoja de Trabajo para listado'!$CD$151:$DC$151,0)),0)</f>
        <v>0</v>
      </c>
      <c r="L997" s="314">
        <f ca="1">+IFERROR(INDEX('Hoja de Trabajo para listado'!$A$155:$Z$1048576,MATCH($A997,'Hoja de Trabajo para listado'!$A$155:$A$1048576,0),MATCH((CUADRO!L$5&amp;$E997),'Hoja de Trabajo para listado'!$A$151:$Z$151,0)),0)+IFERROR(INDEX('Hoja de Trabajo para listado'!$AB$155:$BA$1048576,MATCH($A997,'Hoja de Trabajo para listado'!$AB$155:$AB$1048576,0),MATCH((CUADRO!L$5&amp;$E997),'Hoja de Trabajo para listado'!$AB$151:$BA$151,0)),0)+IFERROR(INDEX('Hoja de Trabajo para listado'!$BC$155:$CB$1048576,MATCH($A997,'Hoja de Trabajo para listado'!$BC$155:$BC$1048576,0),MATCH((CUADRO!L$5&amp;$E997),'Hoja de Trabajo para listado'!$BC$151:$CB$151,0)),0)+IFERROR(INDEX('Hoja de Trabajo para listado'!$DE$153:$DG$274,MATCH($A997,'Hoja de Trabajo para listado'!$DE$153:$DE$1048576,0),MATCH((CUADRO!L$5&amp;$E997),'Hoja de Trabajo para listado'!$DE$151:$DG$151,0)),0)+IFERROR(INDEX('Hoja de Trabajo para listado'!$CD$155:$DC$1048576,MATCH($A997,'Hoja de Trabajo para listado'!$CD$155:$CD$1048576,0),MATCH((CUADRO!L$5&amp;$E997),'Hoja de Trabajo para listado'!$CD$151:$DC$151,0)),0)</f>
        <v>0</v>
      </c>
      <c r="M997" s="314">
        <f ca="1">+IFERROR(INDEX('Hoja de Trabajo para listado'!$A$155:$Z$1048576,MATCH($A997,'Hoja de Trabajo para listado'!$A$155:$A$1048576,0),MATCH((CUADRO!M$5&amp;$E997),'Hoja de Trabajo para listado'!$A$151:$Z$151,0)),0)+IFERROR(INDEX('Hoja de Trabajo para listado'!$AB$155:$BA$1048576,MATCH($A997,'Hoja de Trabajo para listado'!$AB$155:$AB$1048576,0),MATCH((CUADRO!M$5&amp;$E997),'Hoja de Trabajo para listado'!$AB$151:$BA$151,0)),0)+IFERROR(INDEX('Hoja de Trabajo para listado'!$BC$155:$CB$1048576,MATCH($A997,'Hoja de Trabajo para listado'!$BC$155:$BC$1048576,0),MATCH((CUADRO!M$5&amp;$E997),'Hoja de Trabajo para listado'!$BC$151:$CB$151,0)),0)+IFERROR(INDEX('Hoja de Trabajo para listado'!$DE$153:$DG$274,MATCH($A997,'Hoja de Trabajo para listado'!$DE$153:$DE$1048576,0),MATCH((CUADRO!M$5&amp;$E997),'Hoja de Trabajo para listado'!$DE$151:$DG$151,0)),0)+IFERROR(INDEX('Hoja de Trabajo para listado'!$CD$155:$DC$1048576,MATCH($A997,'Hoja de Trabajo para listado'!$CD$155:$CD$1048576,0),MATCH((CUADRO!M$5&amp;$E997),'Hoja de Trabajo para listado'!$CD$151:$DC$151,0)),0)</f>
        <v>0</v>
      </c>
      <c r="N997" s="314">
        <f ca="1">+IFERROR(INDEX('Hoja de Trabajo para listado'!$A$155:$Z$1048576,MATCH($A997,'Hoja de Trabajo para listado'!$A$155:$A$1048576,0),MATCH((CUADRO!N$5&amp;$E997),'Hoja de Trabajo para listado'!$A$151:$Z$151,0)),0)+IFERROR(INDEX('Hoja de Trabajo para listado'!$AB$155:$BA$1048576,MATCH($A997,'Hoja de Trabajo para listado'!$AB$155:$AB$1048576,0),MATCH((CUADRO!N$5&amp;$E997),'Hoja de Trabajo para listado'!$AB$151:$BA$151,0)),0)+IFERROR(INDEX('Hoja de Trabajo para listado'!$BC$155:$CB$1048576,MATCH($A997,'Hoja de Trabajo para listado'!$BC$155:$BC$1048576,0),MATCH((CUADRO!N$5&amp;$E997),'Hoja de Trabajo para listado'!$BC$151:$CB$151,0)),0)+IFERROR(INDEX('Hoja de Trabajo para listado'!$DE$153:$DG$274,MATCH($A997,'Hoja de Trabajo para listado'!$DE$153:$DE$1048576,0),MATCH((CUADRO!N$5&amp;$E997),'Hoja de Trabajo para listado'!$DE$151:$DG$151,0)),0)+IFERROR(INDEX('Hoja de Trabajo para listado'!$CD$155:$DC$1048576,MATCH($A997,'Hoja de Trabajo para listado'!$CD$155:$CD$1048576,0),MATCH((CUADRO!N$5&amp;$E997),'Hoja de Trabajo para listado'!$CD$151:$DC$151,0)),0)</f>
        <v>0</v>
      </c>
      <c r="O997" s="314">
        <f ca="1">+IFERROR(INDEX('Hoja de Trabajo para listado'!$A$155:$Z$1048576,MATCH($A997,'Hoja de Trabajo para listado'!$A$155:$A$1048576,0),MATCH((CUADRO!O$5&amp;$E997),'Hoja de Trabajo para listado'!$A$151:$Z$151,0)),0)+IFERROR(INDEX('Hoja de Trabajo para listado'!$AB$155:$BA$1048576,MATCH($A997,'Hoja de Trabajo para listado'!$AB$155:$AB$1048576,0),MATCH((CUADRO!O$5&amp;$E997),'Hoja de Trabajo para listado'!$AB$151:$BA$151,0)),0)+IFERROR(INDEX('Hoja de Trabajo para listado'!$BC$155:$CB$1048576,MATCH($A997,'Hoja de Trabajo para listado'!$BC$155:$BC$1048576,0),MATCH((CUADRO!O$5&amp;$E997),'Hoja de Trabajo para listado'!$BC$151:$CB$151,0)),0)+IFERROR(INDEX('Hoja de Trabajo para listado'!$DE$153:$DG$274,MATCH($A997,'Hoja de Trabajo para listado'!$DE$153:$DE$1048576,0),MATCH((CUADRO!O$5&amp;$E997),'Hoja de Trabajo para listado'!$DE$151:$DG$151,0)),0)+IFERROR(INDEX('Hoja de Trabajo para listado'!$CD$155:$DC$1048576,MATCH($A997,'Hoja de Trabajo para listado'!$CD$155:$CD$1048576,0),MATCH((CUADRO!O$5&amp;$E997),'Hoja de Trabajo para listado'!$CD$151:$DC$151,0)),0)</f>
        <v>0</v>
      </c>
      <c r="P997" s="314">
        <f ca="1">+IFERROR(INDEX('Hoja de Trabajo para listado'!$A$155:$Z$1048576,MATCH($A997,'Hoja de Trabajo para listado'!$A$155:$A$1048576,0),MATCH((CUADRO!P$5&amp;$E997),'Hoja de Trabajo para listado'!$A$151:$Z$151,0)),0)+IFERROR(INDEX('Hoja de Trabajo para listado'!$AB$155:$BA$1048576,MATCH($A997,'Hoja de Trabajo para listado'!$AB$155:$AB$1048576,0),MATCH((CUADRO!P$5&amp;$E997),'Hoja de Trabajo para listado'!$AB$151:$BA$151,0)),0)+IFERROR(INDEX('Hoja de Trabajo para listado'!$BC$155:$CB$1048576,MATCH($A997,'Hoja de Trabajo para listado'!$BC$155:$BC$1048576,0),MATCH((CUADRO!P$5&amp;$E997),'Hoja de Trabajo para listado'!$BC$151:$CB$151,0)),0)+IFERROR(INDEX('Hoja de Trabajo para listado'!$DE$153:$DG$274,MATCH($A997,'Hoja de Trabajo para listado'!$DE$153:$DE$1048576,0),MATCH((CUADRO!P$5&amp;$E997),'Hoja de Trabajo para listado'!$DE$151:$DG$151,0)),0)+IFERROR(INDEX('Hoja de Trabajo para listado'!$CD$155:$DC$1048576,MATCH($A997,'Hoja de Trabajo para listado'!$CD$155:$CD$1048576,0),MATCH((CUADRO!P$5&amp;$E997),'Hoja de Trabajo para listado'!$CD$151:$DC$151,0)),0)</f>
        <v>0</v>
      </c>
      <c r="Q997" s="314">
        <f ca="1">+IFERROR(INDEX('Hoja de Trabajo para listado'!$A$155:$Z$1048576,MATCH($A997,'Hoja de Trabajo para listado'!$A$155:$A$1048576,0),MATCH((CUADRO!Q$5&amp;$E997),'Hoja de Trabajo para listado'!$A$151:$Z$151,0)),0)+IFERROR(INDEX('Hoja de Trabajo para listado'!$AB$155:$BA$1048576,MATCH($A997,'Hoja de Trabajo para listado'!$AB$155:$AB$1048576,0),MATCH((CUADRO!Q$5&amp;$E997),'Hoja de Trabajo para listado'!$AB$151:$BA$151,0)),0)+IFERROR(INDEX('Hoja de Trabajo para listado'!$BC$155:$CB$1048576,MATCH($A997,'Hoja de Trabajo para listado'!$BC$155:$BC$1048576,0),MATCH((CUADRO!Q$5&amp;$E997),'Hoja de Trabajo para listado'!$BC$151:$CB$151,0)),0)+IFERROR(INDEX('Hoja de Trabajo para listado'!$DE$153:$DG$274,MATCH($A997,'Hoja de Trabajo para listado'!$DE$153:$DE$1048576,0),MATCH((CUADRO!Q$5&amp;$E997),'Hoja de Trabajo para listado'!$DE$151:$DG$151,0)),0)+IFERROR(INDEX('Hoja de Trabajo para listado'!$CD$155:$DC$1048576,MATCH($A997,'Hoja de Trabajo para listado'!$CD$155:$CD$1048576,0),MATCH((CUADRO!Q$5&amp;$E997),'Hoja de Trabajo para listado'!$CD$151:$DC$151,0)),0)</f>
        <v>0</v>
      </c>
      <c r="R997" s="314">
        <f t="shared" ca="1" si="30"/>
        <v>0</v>
      </c>
      <c r="S997" s="353">
        <f ca="1">+R996+R997</f>
        <v>0</v>
      </c>
      <c r="T997" s="314">
        <f ca="1">+S997</f>
        <v>0</v>
      </c>
      <c r="U997" s="348">
        <f t="shared" si="31"/>
        <v>2</v>
      </c>
      <c r="V997" s="319" t="str">
        <f>+VLOOKUP(A997,bd_lista!$A$3:$E$593,5,FALSE)</f>
        <v>Instituciones Descentralizadas</v>
      </c>
      <c r="W997" s="426"/>
    </row>
    <row r="998" spans="1:23" customFormat="1" ht="15" hidden="1" customHeight="1">
      <c r="A998" s="323">
        <v>270</v>
      </c>
      <c r="B998" s="427">
        <f>+A998</f>
        <v>270</v>
      </c>
      <c r="C998" s="318" t="str">
        <f>+VLOOKUP(A998,bd_lista!$A$3:$C$593,3,FALSE)</f>
        <v>Direc. Dptal. de Educación Tarija</v>
      </c>
      <c r="D998" s="429" t="str">
        <f>+C998</f>
        <v>Direc. Dptal. de Educación Tarija</v>
      </c>
      <c r="E998" s="339" t="s">
        <v>1418</v>
      </c>
      <c r="F998" s="314">
        <f ca="1">+IFERROR(INDEX('Hoja de Trabajo para listado'!$A$155:$Z$1048576,MATCH($A998,'Hoja de Trabajo para listado'!$A$155:$A$1048576,0),MATCH((CUADRO!F$5&amp;$E998),'Hoja de Trabajo para listado'!$A$151:$Z$151,0)),0)+IFERROR(INDEX('Hoja de Trabajo para listado'!$AB$155:$BA$1048576,MATCH($A998,'Hoja de Trabajo para listado'!$AB$155:$AB$1048576,0),MATCH((CUADRO!F$5&amp;$E998),'Hoja de Trabajo para listado'!$AB$151:$BA$151,0)),0)+IFERROR(INDEX('Hoja de Trabajo para listado'!$BC$155:$CB$1048576,MATCH($A998,'Hoja de Trabajo para listado'!$BC$155:$BC$1048576,0),MATCH((CUADRO!F$5&amp;$E998),'Hoja de Trabajo para listado'!$BC$151:$CB$151,0)),0)+IFERROR(INDEX('Hoja de Trabajo para listado'!$DE$153:$DG$274,MATCH($A998,'Hoja de Trabajo para listado'!$DE$153:$DE$1048576,0),MATCH((CUADRO!F$5&amp;$E998),'Hoja de Trabajo para listado'!$DE$151:$DG$151,0)),0)+IFERROR(INDEX('Hoja de Trabajo para listado'!$CD$155:$DC$1048576,MATCH($A998,'Hoja de Trabajo para listado'!$CD$155:$CD$1048576,0),MATCH((CUADRO!F$5&amp;$E998),'Hoja de Trabajo para listado'!$CD$151:$DC$151,0)),0)</f>
        <v>0</v>
      </c>
      <c r="G998" s="314">
        <f ca="1">+IFERROR(INDEX('Hoja de Trabajo para listado'!$A$155:$Z$1048576,MATCH($A998,'Hoja de Trabajo para listado'!$A$155:$A$1048576,0),MATCH((CUADRO!G$5&amp;$E998),'Hoja de Trabajo para listado'!$A$151:$Z$151,0)),0)+IFERROR(INDEX('Hoja de Trabajo para listado'!$AB$155:$BA$1048576,MATCH($A998,'Hoja de Trabajo para listado'!$AB$155:$AB$1048576,0),MATCH((CUADRO!G$5&amp;$E998),'Hoja de Trabajo para listado'!$AB$151:$BA$151,0)),0)+IFERROR(INDEX('Hoja de Trabajo para listado'!$BC$155:$CB$1048576,MATCH($A998,'Hoja de Trabajo para listado'!$BC$155:$BC$1048576,0),MATCH((CUADRO!G$5&amp;$E998),'Hoja de Trabajo para listado'!$BC$151:$CB$151,0)),0)+IFERROR(INDEX('Hoja de Trabajo para listado'!$DE$153:$DG$274,MATCH($A998,'Hoja de Trabajo para listado'!$DE$153:$DE$1048576,0),MATCH((CUADRO!G$5&amp;$E998),'Hoja de Trabajo para listado'!$DE$151:$DG$151,0)),0)+IFERROR(INDEX('Hoja de Trabajo para listado'!$CD$155:$DC$1048576,MATCH($A998,'Hoja de Trabajo para listado'!$CD$155:$CD$1048576,0),MATCH((CUADRO!G$5&amp;$E998),'Hoja de Trabajo para listado'!$CD$151:$DC$151,0)),0)</f>
        <v>0</v>
      </c>
      <c r="H998" s="314">
        <f ca="1">+IFERROR(INDEX('Hoja de Trabajo para listado'!$A$155:$Z$1048576,MATCH($A998,'Hoja de Trabajo para listado'!$A$155:$A$1048576,0),MATCH((CUADRO!H$5&amp;$E998),'Hoja de Trabajo para listado'!$A$151:$Z$151,0)),0)+IFERROR(INDEX('Hoja de Trabajo para listado'!$AB$155:$BA$1048576,MATCH($A998,'Hoja de Trabajo para listado'!$AB$155:$AB$1048576,0),MATCH((CUADRO!H$5&amp;$E998),'Hoja de Trabajo para listado'!$AB$151:$BA$151,0)),0)+IFERROR(INDEX('Hoja de Trabajo para listado'!$BC$155:$CB$1048576,MATCH($A998,'Hoja de Trabajo para listado'!$BC$155:$BC$1048576,0),MATCH((CUADRO!H$5&amp;$E998),'Hoja de Trabajo para listado'!$BC$151:$CB$151,0)),0)+IFERROR(INDEX('Hoja de Trabajo para listado'!$DE$153:$DG$274,MATCH($A998,'Hoja de Trabajo para listado'!$DE$153:$DE$1048576,0),MATCH((CUADRO!H$5&amp;$E998),'Hoja de Trabajo para listado'!$DE$151:$DG$151,0)),0)+IFERROR(INDEX('Hoja de Trabajo para listado'!$CD$155:$DC$1048576,MATCH($A998,'Hoja de Trabajo para listado'!$CD$155:$CD$1048576,0),MATCH((CUADRO!H$5&amp;$E998),'Hoja de Trabajo para listado'!$CD$151:$DC$151,0)),0)</f>
        <v>0</v>
      </c>
      <c r="I998" s="314">
        <f ca="1">+IFERROR(INDEX('Hoja de Trabajo para listado'!$A$155:$Z$1048576,MATCH($A998,'Hoja de Trabajo para listado'!$A$155:$A$1048576,0),MATCH((CUADRO!I$5&amp;$E998),'Hoja de Trabajo para listado'!$A$151:$Z$151,0)),0)+IFERROR(INDEX('Hoja de Trabajo para listado'!$AB$155:$BA$1048576,MATCH($A998,'Hoja de Trabajo para listado'!$AB$155:$AB$1048576,0),MATCH((CUADRO!I$5&amp;$E998),'Hoja de Trabajo para listado'!$AB$151:$BA$151,0)),0)+IFERROR(INDEX('Hoja de Trabajo para listado'!$BC$155:$CB$1048576,MATCH($A998,'Hoja de Trabajo para listado'!$BC$155:$BC$1048576,0),MATCH((CUADRO!I$5&amp;$E998),'Hoja de Trabajo para listado'!$BC$151:$CB$151,0)),0)+IFERROR(INDEX('Hoja de Trabajo para listado'!$DE$153:$DG$274,MATCH($A998,'Hoja de Trabajo para listado'!$DE$153:$DE$1048576,0),MATCH((CUADRO!I$5&amp;$E998),'Hoja de Trabajo para listado'!$DE$151:$DG$151,0)),0)+IFERROR(INDEX('Hoja de Trabajo para listado'!$CD$155:$DC$1048576,MATCH($A998,'Hoja de Trabajo para listado'!$CD$155:$CD$1048576,0),MATCH((CUADRO!I$5&amp;$E998),'Hoja de Trabajo para listado'!$CD$151:$DC$151,0)),0)</f>
        <v>0</v>
      </c>
      <c r="J998" s="314">
        <f ca="1">+IFERROR(INDEX('Hoja de Trabajo para listado'!$A$155:$Z$1048576,MATCH($A998,'Hoja de Trabajo para listado'!$A$155:$A$1048576,0),MATCH((CUADRO!J$5&amp;$E998),'Hoja de Trabajo para listado'!$A$151:$Z$151,0)),0)+IFERROR(INDEX('Hoja de Trabajo para listado'!$AB$155:$BA$1048576,MATCH($A998,'Hoja de Trabajo para listado'!$AB$155:$AB$1048576,0),MATCH((CUADRO!J$5&amp;$E998),'Hoja de Trabajo para listado'!$AB$151:$BA$151,0)),0)+IFERROR(INDEX('Hoja de Trabajo para listado'!$BC$155:$CB$1048576,MATCH($A998,'Hoja de Trabajo para listado'!$BC$155:$BC$1048576,0),MATCH((CUADRO!J$5&amp;$E998),'Hoja de Trabajo para listado'!$BC$151:$CB$151,0)),0)+IFERROR(INDEX('Hoja de Trabajo para listado'!$DE$153:$DG$274,MATCH($A998,'Hoja de Trabajo para listado'!$DE$153:$DE$1048576,0),MATCH((CUADRO!J$5&amp;$E998),'Hoja de Trabajo para listado'!$DE$151:$DG$151,0)),0)+IFERROR(INDEX('Hoja de Trabajo para listado'!$CD$155:$DC$1048576,MATCH($A998,'Hoja de Trabajo para listado'!$CD$155:$CD$1048576,0),MATCH((CUADRO!J$5&amp;$E998),'Hoja de Trabajo para listado'!$CD$151:$DC$151,0)),0)</f>
        <v>0</v>
      </c>
      <c r="K998" s="314">
        <f ca="1">+IFERROR(INDEX('Hoja de Trabajo para listado'!$A$155:$Z$1048576,MATCH($A998,'Hoja de Trabajo para listado'!$A$155:$A$1048576,0),MATCH((CUADRO!K$5&amp;$E998),'Hoja de Trabajo para listado'!$A$151:$Z$151,0)),0)+IFERROR(INDEX('Hoja de Trabajo para listado'!$AB$155:$BA$1048576,MATCH($A998,'Hoja de Trabajo para listado'!$AB$155:$AB$1048576,0),MATCH((CUADRO!K$5&amp;$E998),'Hoja de Trabajo para listado'!$AB$151:$BA$151,0)),0)+IFERROR(INDEX('Hoja de Trabajo para listado'!$BC$155:$CB$1048576,MATCH($A998,'Hoja de Trabajo para listado'!$BC$155:$BC$1048576,0),MATCH((CUADRO!K$5&amp;$E998),'Hoja de Trabajo para listado'!$BC$151:$CB$151,0)),0)+IFERROR(INDEX('Hoja de Trabajo para listado'!$DE$153:$DG$274,MATCH($A998,'Hoja de Trabajo para listado'!$DE$153:$DE$1048576,0),MATCH((CUADRO!K$5&amp;$E998),'Hoja de Trabajo para listado'!$DE$151:$DG$151,0)),0)+IFERROR(INDEX('Hoja de Trabajo para listado'!$CD$155:$DC$1048576,MATCH($A998,'Hoja de Trabajo para listado'!$CD$155:$CD$1048576,0),MATCH((CUADRO!K$5&amp;$E998),'Hoja de Trabajo para listado'!$CD$151:$DC$151,0)),0)</f>
        <v>0</v>
      </c>
      <c r="L998" s="314">
        <f ca="1">+IFERROR(INDEX('Hoja de Trabajo para listado'!$A$155:$Z$1048576,MATCH($A998,'Hoja de Trabajo para listado'!$A$155:$A$1048576,0),MATCH((CUADRO!L$5&amp;$E998),'Hoja de Trabajo para listado'!$A$151:$Z$151,0)),0)+IFERROR(INDEX('Hoja de Trabajo para listado'!$AB$155:$BA$1048576,MATCH($A998,'Hoja de Trabajo para listado'!$AB$155:$AB$1048576,0),MATCH((CUADRO!L$5&amp;$E998),'Hoja de Trabajo para listado'!$AB$151:$BA$151,0)),0)+IFERROR(INDEX('Hoja de Trabajo para listado'!$BC$155:$CB$1048576,MATCH($A998,'Hoja de Trabajo para listado'!$BC$155:$BC$1048576,0),MATCH((CUADRO!L$5&amp;$E998),'Hoja de Trabajo para listado'!$BC$151:$CB$151,0)),0)+IFERROR(INDEX('Hoja de Trabajo para listado'!$DE$153:$DG$274,MATCH($A998,'Hoja de Trabajo para listado'!$DE$153:$DE$1048576,0),MATCH((CUADRO!L$5&amp;$E998),'Hoja de Trabajo para listado'!$DE$151:$DG$151,0)),0)+IFERROR(INDEX('Hoja de Trabajo para listado'!$CD$155:$DC$1048576,MATCH($A998,'Hoja de Trabajo para listado'!$CD$155:$CD$1048576,0),MATCH((CUADRO!L$5&amp;$E998),'Hoja de Trabajo para listado'!$CD$151:$DC$151,0)),0)</f>
        <v>0</v>
      </c>
      <c r="M998" s="314">
        <f ca="1">+IFERROR(INDEX('Hoja de Trabajo para listado'!$A$155:$Z$1048576,MATCH($A998,'Hoja de Trabajo para listado'!$A$155:$A$1048576,0),MATCH((CUADRO!M$5&amp;$E998),'Hoja de Trabajo para listado'!$A$151:$Z$151,0)),0)+IFERROR(INDEX('Hoja de Trabajo para listado'!$AB$155:$BA$1048576,MATCH($A998,'Hoja de Trabajo para listado'!$AB$155:$AB$1048576,0),MATCH((CUADRO!M$5&amp;$E998),'Hoja de Trabajo para listado'!$AB$151:$BA$151,0)),0)+IFERROR(INDEX('Hoja de Trabajo para listado'!$BC$155:$CB$1048576,MATCH($A998,'Hoja de Trabajo para listado'!$BC$155:$BC$1048576,0),MATCH((CUADRO!M$5&amp;$E998),'Hoja de Trabajo para listado'!$BC$151:$CB$151,0)),0)+IFERROR(INDEX('Hoja de Trabajo para listado'!$DE$153:$DG$274,MATCH($A998,'Hoja de Trabajo para listado'!$DE$153:$DE$1048576,0),MATCH((CUADRO!M$5&amp;$E998),'Hoja de Trabajo para listado'!$DE$151:$DG$151,0)),0)+IFERROR(INDEX('Hoja de Trabajo para listado'!$CD$155:$DC$1048576,MATCH($A998,'Hoja de Trabajo para listado'!$CD$155:$CD$1048576,0),MATCH((CUADRO!M$5&amp;$E998),'Hoja de Trabajo para listado'!$CD$151:$DC$151,0)),0)</f>
        <v>0</v>
      </c>
      <c r="N998" s="314">
        <f ca="1">+IFERROR(INDEX('Hoja de Trabajo para listado'!$A$155:$Z$1048576,MATCH($A998,'Hoja de Trabajo para listado'!$A$155:$A$1048576,0),MATCH((CUADRO!N$5&amp;$E998),'Hoja de Trabajo para listado'!$A$151:$Z$151,0)),0)+IFERROR(INDEX('Hoja de Trabajo para listado'!$AB$155:$BA$1048576,MATCH($A998,'Hoja de Trabajo para listado'!$AB$155:$AB$1048576,0),MATCH((CUADRO!N$5&amp;$E998),'Hoja de Trabajo para listado'!$AB$151:$BA$151,0)),0)+IFERROR(INDEX('Hoja de Trabajo para listado'!$BC$155:$CB$1048576,MATCH($A998,'Hoja de Trabajo para listado'!$BC$155:$BC$1048576,0),MATCH((CUADRO!N$5&amp;$E998),'Hoja de Trabajo para listado'!$BC$151:$CB$151,0)),0)+IFERROR(INDEX('Hoja de Trabajo para listado'!$DE$153:$DG$274,MATCH($A998,'Hoja de Trabajo para listado'!$DE$153:$DE$1048576,0),MATCH((CUADRO!N$5&amp;$E998),'Hoja de Trabajo para listado'!$DE$151:$DG$151,0)),0)+IFERROR(INDEX('Hoja de Trabajo para listado'!$CD$155:$DC$1048576,MATCH($A998,'Hoja de Trabajo para listado'!$CD$155:$CD$1048576,0),MATCH((CUADRO!N$5&amp;$E998),'Hoja de Trabajo para listado'!$CD$151:$DC$151,0)),0)</f>
        <v>0</v>
      </c>
      <c r="O998" s="314">
        <f ca="1">+IFERROR(INDEX('Hoja de Trabajo para listado'!$A$155:$Z$1048576,MATCH($A998,'Hoja de Trabajo para listado'!$A$155:$A$1048576,0),MATCH((CUADRO!O$5&amp;$E998),'Hoja de Trabajo para listado'!$A$151:$Z$151,0)),0)+IFERROR(INDEX('Hoja de Trabajo para listado'!$AB$155:$BA$1048576,MATCH($A998,'Hoja de Trabajo para listado'!$AB$155:$AB$1048576,0),MATCH((CUADRO!O$5&amp;$E998),'Hoja de Trabajo para listado'!$AB$151:$BA$151,0)),0)+IFERROR(INDEX('Hoja de Trabajo para listado'!$BC$155:$CB$1048576,MATCH($A998,'Hoja de Trabajo para listado'!$BC$155:$BC$1048576,0),MATCH((CUADRO!O$5&amp;$E998),'Hoja de Trabajo para listado'!$BC$151:$CB$151,0)),0)+IFERROR(INDEX('Hoja de Trabajo para listado'!$DE$153:$DG$274,MATCH($A998,'Hoja de Trabajo para listado'!$DE$153:$DE$1048576,0),MATCH((CUADRO!O$5&amp;$E998),'Hoja de Trabajo para listado'!$DE$151:$DG$151,0)),0)+IFERROR(INDEX('Hoja de Trabajo para listado'!$CD$155:$DC$1048576,MATCH($A998,'Hoja de Trabajo para listado'!$CD$155:$CD$1048576,0),MATCH((CUADRO!O$5&amp;$E998),'Hoja de Trabajo para listado'!$CD$151:$DC$151,0)),0)</f>
        <v>0</v>
      </c>
      <c r="P998" s="314">
        <f ca="1">+IFERROR(INDEX('Hoja de Trabajo para listado'!$A$155:$Z$1048576,MATCH($A998,'Hoja de Trabajo para listado'!$A$155:$A$1048576,0),MATCH((CUADRO!P$5&amp;$E998),'Hoja de Trabajo para listado'!$A$151:$Z$151,0)),0)+IFERROR(INDEX('Hoja de Trabajo para listado'!$AB$155:$BA$1048576,MATCH($A998,'Hoja de Trabajo para listado'!$AB$155:$AB$1048576,0),MATCH((CUADRO!P$5&amp;$E998),'Hoja de Trabajo para listado'!$AB$151:$BA$151,0)),0)+IFERROR(INDEX('Hoja de Trabajo para listado'!$BC$155:$CB$1048576,MATCH($A998,'Hoja de Trabajo para listado'!$BC$155:$BC$1048576,0),MATCH((CUADRO!P$5&amp;$E998),'Hoja de Trabajo para listado'!$BC$151:$CB$151,0)),0)+IFERROR(INDEX('Hoja de Trabajo para listado'!$DE$153:$DG$274,MATCH($A998,'Hoja de Trabajo para listado'!$DE$153:$DE$1048576,0),MATCH((CUADRO!P$5&amp;$E998),'Hoja de Trabajo para listado'!$DE$151:$DG$151,0)),0)+IFERROR(INDEX('Hoja de Trabajo para listado'!$CD$155:$DC$1048576,MATCH($A998,'Hoja de Trabajo para listado'!$CD$155:$CD$1048576,0),MATCH((CUADRO!P$5&amp;$E998),'Hoja de Trabajo para listado'!$CD$151:$DC$151,0)),0)</f>
        <v>0</v>
      </c>
      <c r="Q998" s="314">
        <f ca="1">+IFERROR(INDEX('Hoja de Trabajo para listado'!$A$155:$Z$1048576,MATCH($A998,'Hoja de Trabajo para listado'!$A$155:$A$1048576,0),MATCH((CUADRO!Q$5&amp;$E998),'Hoja de Trabajo para listado'!$A$151:$Z$151,0)),0)+IFERROR(INDEX('Hoja de Trabajo para listado'!$AB$155:$BA$1048576,MATCH($A998,'Hoja de Trabajo para listado'!$AB$155:$AB$1048576,0),MATCH((CUADRO!Q$5&amp;$E998),'Hoja de Trabajo para listado'!$AB$151:$BA$151,0)),0)+IFERROR(INDEX('Hoja de Trabajo para listado'!$BC$155:$CB$1048576,MATCH($A998,'Hoja de Trabajo para listado'!$BC$155:$BC$1048576,0),MATCH((CUADRO!Q$5&amp;$E998),'Hoja de Trabajo para listado'!$BC$151:$CB$151,0)),0)+IFERROR(INDEX('Hoja de Trabajo para listado'!$DE$153:$DG$274,MATCH($A998,'Hoja de Trabajo para listado'!$DE$153:$DE$1048576,0),MATCH((CUADRO!Q$5&amp;$E998),'Hoja de Trabajo para listado'!$DE$151:$DG$151,0)),0)+IFERROR(INDEX('Hoja de Trabajo para listado'!$CD$155:$DC$1048576,MATCH($A998,'Hoja de Trabajo para listado'!$CD$155:$CD$1048576,0),MATCH((CUADRO!Q$5&amp;$E998),'Hoja de Trabajo para listado'!$CD$151:$DC$151,0)),0)</f>
        <v>0</v>
      </c>
      <c r="R998" s="314">
        <f t="shared" ca="1" si="30"/>
        <v>0</v>
      </c>
      <c r="S998" s="314"/>
      <c r="T998" s="314">
        <f ca="1">+T999</f>
        <v>0</v>
      </c>
      <c r="U998" s="313">
        <f t="shared" si="31"/>
        <v>1</v>
      </c>
      <c r="V998" s="319" t="str">
        <f>+VLOOKUP(A998,bd_lista!$A$3:$E$593,5,FALSE)</f>
        <v>Instituciones Descentralizadas</v>
      </c>
      <c r="W998" s="425" t="str">
        <f>+V998</f>
        <v>Instituciones Descentralizadas</v>
      </c>
    </row>
    <row r="999" spans="1:23" customFormat="1" ht="15" hidden="1" customHeight="1">
      <c r="A999" s="323">
        <v>270</v>
      </c>
      <c r="B999" s="428"/>
      <c r="C999" s="339" t="str">
        <f>+VLOOKUP(A999,bd_lista!$A$3:$C$593,3,FALSE)</f>
        <v>Direc. Dptal. de Educación Tarija</v>
      </c>
      <c r="D999" s="430"/>
      <c r="E999" s="319" t="s">
        <v>1419</v>
      </c>
      <c r="F999" s="314">
        <f ca="1">+IFERROR(INDEX('Hoja de Trabajo para listado'!$A$155:$Z$1048576,MATCH($A999,'Hoja de Trabajo para listado'!$A$155:$A$1048576,0),MATCH((CUADRO!F$5&amp;$E999),'Hoja de Trabajo para listado'!$A$151:$Z$151,0)),0)+IFERROR(INDEX('Hoja de Trabajo para listado'!$AB$155:$BA$1048576,MATCH($A999,'Hoja de Trabajo para listado'!$AB$155:$AB$1048576,0),MATCH((CUADRO!F$5&amp;$E999),'Hoja de Trabajo para listado'!$AB$151:$BA$151,0)),0)+IFERROR(INDEX('Hoja de Trabajo para listado'!$BC$155:$CB$1048576,MATCH($A999,'Hoja de Trabajo para listado'!$BC$155:$BC$1048576,0),MATCH((CUADRO!F$5&amp;$E999),'Hoja de Trabajo para listado'!$BC$151:$CB$151,0)),0)+IFERROR(INDEX('Hoja de Trabajo para listado'!$DE$153:$DG$274,MATCH($A999,'Hoja de Trabajo para listado'!$DE$153:$DE$1048576,0),MATCH((CUADRO!F$5&amp;$E999),'Hoja de Trabajo para listado'!$DE$151:$DG$151,0)),0)+IFERROR(INDEX('Hoja de Trabajo para listado'!$CD$155:$DC$1048576,MATCH($A999,'Hoja de Trabajo para listado'!$CD$155:$CD$1048576,0),MATCH((CUADRO!F$5&amp;$E999),'Hoja de Trabajo para listado'!$CD$151:$DC$151,0)),0)</f>
        <v>0</v>
      </c>
      <c r="G999" s="314">
        <f ca="1">+IFERROR(INDEX('Hoja de Trabajo para listado'!$A$155:$Z$1048576,MATCH($A999,'Hoja de Trabajo para listado'!$A$155:$A$1048576,0),MATCH((CUADRO!G$5&amp;$E999),'Hoja de Trabajo para listado'!$A$151:$Z$151,0)),0)+IFERROR(INDEX('Hoja de Trabajo para listado'!$AB$155:$BA$1048576,MATCH($A999,'Hoja de Trabajo para listado'!$AB$155:$AB$1048576,0),MATCH((CUADRO!G$5&amp;$E999),'Hoja de Trabajo para listado'!$AB$151:$BA$151,0)),0)+IFERROR(INDEX('Hoja de Trabajo para listado'!$BC$155:$CB$1048576,MATCH($A999,'Hoja de Trabajo para listado'!$BC$155:$BC$1048576,0),MATCH((CUADRO!G$5&amp;$E999),'Hoja de Trabajo para listado'!$BC$151:$CB$151,0)),0)+IFERROR(INDEX('Hoja de Trabajo para listado'!$DE$153:$DG$274,MATCH($A999,'Hoja de Trabajo para listado'!$DE$153:$DE$1048576,0),MATCH((CUADRO!G$5&amp;$E999),'Hoja de Trabajo para listado'!$DE$151:$DG$151,0)),0)+IFERROR(INDEX('Hoja de Trabajo para listado'!$CD$155:$DC$1048576,MATCH($A999,'Hoja de Trabajo para listado'!$CD$155:$CD$1048576,0),MATCH((CUADRO!G$5&amp;$E999),'Hoja de Trabajo para listado'!$CD$151:$DC$151,0)),0)</f>
        <v>0</v>
      </c>
      <c r="H999" s="314">
        <f ca="1">+IFERROR(INDEX('Hoja de Trabajo para listado'!$A$155:$Z$1048576,MATCH($A999,'Hoja de Trabajo para listado'!$A$155:$A$1048576,0),MATCH((CUADRO!H$5&amp;$E999),'Hoja de Trabajo para listado'!$A$151:$Z$151,0)),0)+IFERROR(INDEX('Hoja de Trabajo para listado'!$AB$155:$BA$1048576,MATCH($A999,'Hoja de Trabajo para listado'!$AB$155:$AB$1048576,0),MATCH((CUADRO!H$5&amp;$E999),'Hoja de Trabajo para listado'!$AB$151:$BA$151,0)),0)+IFERROR(INDEX('Hoja de Trabajo para listado'!$BC$155:$CB$1048576,MATCH($A999,'Hoja de Trabajo para listado'!$BC$155:$BC$1048576,0),MATCH((CUADRO!H$5&amp;$E999),'Hoja de Trabajo para listado'!$BC$151:$CB$151,0)),0)+IFERROR(INDEX('Hoja de Trabajo para listado'!$DE$153:$DG$274,MATCH($A999,'Hoja de Trabajo para listado'!$DE$153:$DE$1048576,0),MATCH((CUADRO!H$5&amp;$E999),'Hoja de Trabajo para listado'!$DE$151:$DG$151,0)),0)+IFERROR(INDEX('Hoja de Trabajo para listado'!$CD$155:$DC$1048576,MATCH($A999,'Hoja de Trabajo para listado'!$CD$155:$CD$1048576,0),MATCH((CUADRO!H$5&amp;$E999),'Hoja de Trabajo para listado'!$CD$151:$DC$151,0)),0)</f>
        <v>0</v>
      </c>
      <c r="I999" s="314">
        <f ca="1">+IFERROR(INDEX('Hoja de Trabajo para listado'!$A$155:$Z$1048576,MATCH($A999,'Hoja de Trabajo para listado'!$A$155:$A$1048576,0),MATCH((CUADRO!I$5&amp;$E999),'Hoja de Trabajo para listado'!$A$151:$Z$151,0)),0)+IFERROR(INDEX('Hoja de Trabajo para listado'!$AB$155:$BA$1048576,MATCH($A999,'Hoja de Trabajo para listado'!$AB$155:$AB$1048576,0),MATCH((CUADRO!I$5&amp;$E999),'Hoja de Trabajo para listado'!$AB$151:$BA$151,0)),0)+IFERROR(INDEX('Hoja de Trabajo para listado'!$BC$155:$CB$1048576,MATCH($A999,'Hoja de Trabajo para listado'!$BC$155:$BC$1048576,0),MATCH((CUADRO!I$5&amp;$E999),'Hoja de Trabajo para listado'!$BC$151:$CB$151,0)),0)+IFERROR(INDEX('Hoja de Trabajo para listado'!$DE$153:$DG$274,MATCH($A999,'Hoja de Trabajo para listado'!$DE$153:$DE$1048576,0),MATCH((CUADRO!I$5&amp;$E999),'Hoja de Trabajo para listado'!$DE$151:$DG$151,0)),0)+IFERROR(INDEX('Hoja de Trabajo para listado'!$CD$155:$DC$1048576,MATCH($A999,'Hoja de Trabajo para listado'!$CD$155:$CD$1048576,0),MATCH((CUADRO!I$5&amp;$E999),'Hoja de Trabajo para listado'!$CD$151:$DC$151,0)),0)</f>
        <v>0</v>
      </c>
      <c r="J999" s="314">
        <f ca="1">+IFERROR(INDEX('Hoja de Trabajo para listado'!$A$155:$Z$1048576,MATCH($A999,'Hoja de Trabajo para listado'!$A$155:$A$1048576,0),MATCH((CUADRO!J$5&amp;$E999),'Hoja de Trabajo para listado'!$A$151:$Z$151,0)),0)+IFERROR(INDEX('Hoja de Trabajo para listado'!$AB$155:$BA$1048576,MATCH($A999,'Hoja de Trabajo para listado'!$AB$155:$AB$1048576,0),MATCH((CUADRO!J$5&amp;$E999),'Hoja de Trabajo para listado'!$AB$151:$BA$151,0)),0)+IFERROR(INDEX('Hoja de Trabajo para listado'!$BC$155:$CB$1048576,MATCH($A999,'Hoja de Trabajo para listado'!$BC$155:$BC$1048576,0),MATCH((CUADRO!J$5&amp;$E999),'Hoja de Trabajo para listado'!$BC$151:$CB$151,0)),0)+IFERROR(INDEX('Hoja de Trabajo para listado'!$DE$153:$DG$274,MATCH($A999,'Hoja de Trabajo para listado'!$DE$153:$DE$1048576,0),MATCH((CUADRO!J$5&amp;$E999),'Hoja de Trabajo para listado'!$DE$151:$DG$151,0)),0)+IFERROR(INDEX('Hoja de Trabajo para listado'!$CD$155:$DC$1048576,MATCH($A999,'Hoja de Trabajo para listado'!$CD$155:$CD$1048576,0),MATCH((CUADRO!J$5&amp;$E999),'Hoja de Trabajo para listado'!$CD$151:$DC$151,0)),0)</f>
        <v>0</v>
      </c>
      <c r="K999" s="314">
        <f ca="1">+IFERROR(INDEX('Hoja de Trabajo para listado'!$A$155:$Z$1048576,MATCH($A999,'Hoja de Trabajo para listado'!$A$155:$A$1048576,0),MATCH((CUADRO!K$5&amp;$E999),'Hoja de Trabajo para listado'!$A$151:$Z$151,0)),0)+IFERROR(INDEX('Hoja de Trabajo para listado'!$AB$155:$BA$1048576,MATCH($A999,'Hoja de Trabajo para listado'!$AB$155:$AB$1048576,0),MATCH((CUADRO!K$5&amp;$E999),'Hoja de Trabajo para listado'!$AB$151:$BA$151,0)),0)+IFERROR(INDEX('Hoja de Trabajo para listado'!$BC$155:$CB$1048576,MATCH($A999,'Hoja de Trabajo para listado'!$BC$155:$BC$1048576,0),MATCH((CUADRO!K$5&amp;$E999),'Hoja de Trabajo para listado'!$BC$151:$CB$151,0)),0)+IFERROR(INDEX('Hoja de Trabajo para listado'!$DE$153:$DG$274,MATCH($A999,'Hoja de Trabajo para listado'!$DE$153:$DE$1048576,0),MATCH((CUADRO!K$5&amp;$E999),'Hoja de Trabajo para listado'!$DE$151:$DG$151,0)),0)+IFERROR(INDEX('Hoja de Trabajo para listado'!$CD$155:$DC$1048576,MATCH($A999,'Hoja de Trabajo para listado'!$CD$155:$CD$1048576,0),MATCH((CUADRO!K$5&amp;$E999),'Hoja de Trabajo para listado'!$CD$151:$DC$151,0)),0)</f>
        <v>0</v>
      </c>
      <c r="L999" s="314">
        <f ca="1">+IFERROR(INDEX('Hoja de Trabajo para listado'!$A$155:$Z$1048576,MATCH($A999,'Hoja de Trabajo para listado'!$A$155:$A$1048576,0),MATCH((CUADRO!L$5&amp;$E999),'Hoja de Trabajo para listado'!$A$151:$Z$151,0)),0)+IFERROR(INDEX('Hoja de Trabajo para listado'!$AB$155:$BA$1048576,MATCH($A999,'Hoja de Trabajo para listado'!$AB$155:$AB$1048576,0),MATCH((CUADRO!L$5&amp;$E999),'Hoja de Trabajo para listado'!$AB$151:$BA$151,0)),0)+IFERROR(INDEX('Hoja de Trabajo para listado'!$BC$155:$CB$1048576,MATCH($A999,'Hoja de Trabajo para listado'!$BC$155:$BC$1048576,0),MATCH((CUADRO!L$5&amp;$E999),'Hoja de Trabajo para listado'!$BC$151:$CB$151,0)),0)+IFERROR(INDEX('Hoja de Trabajo para listado'!$DE$153:$DG$274,MATCH($A999,'Hoja de Trabajo para listado'!$DE$153:$DE$1048576,0),MATCH((CUADRO!L$5&amp;$E999),'Hoja de Trabajo para listado'!$DE$151:$DG$151,0)),0)+IFERROR(INDEX('Hoja de Trabajo para listado'!$CD$155:$DC$1048576,MATCH($A999,'Hoja de Trabajo para listado'!$CD$155:$CD$1048576,0),MATCH((CUADRO!L$5&amp;$E999),'Hoja de Trabajo para listado'!$CD$151:$DC$151,0)),0)</f>
        <v>0</v>
      </c>
      <c r="M999" s="314">
        <f ca="1">+IFERROR(INDEX('Hoja de Trabajo para listado'!$A$155:$Z$1048576,MATCH($A999,'Hoja de Trabajo para listado'!$A$155:$A$1048576,0),MATCH((CUADRO!M$5&amp;$E999),'Hoja de Trabajo para listado'!$A$151:$Z$151,0)),0)+IFERROR(INDEX('Hoja de Trabajo para listado'!$AB$155:$BA$1048576,MATCH($A999,'Hoja de Trabajo para listado'!$AB$155:$AB$1048576,0),MATCH((CUADRO!M$5&amp;$E999),'Hoja de Trabajo para listado'!$AB$151:$BA$151,0)),0)+IFERROR(INDEX('Hoja de Trabajo para listado'!$BC$155:$CB$1048576,MATCH($A999,'Hoja de Trabajo para listado'!$BC$155:$BC$1048576,0),MATCH((CUADRO!M$5&amp;$E999),'Hoja de Trabajo para listado'!$BC$151:$CB$151,0)),0)+IFERROR(INDEX('Hoja de Trabajo para listado'!$DE$153:$DG$274,MATCH($A999,'Hoja de Trabajo para listado'!$DE$153:$DE$1048576,0),MATCH((CUADRO!M$5&amp;$E999),'Hoja de Trabajo para listado'!$DE$151:$DG$151,0)),0)+IFERROR(INDEX('Hoja de Trabajo para listado'!$CD$155:$DC$1048576,MATCH($A999,'Hoja de Trabajo para listado'!$CD$155:$CD$1048576,0),MATCH((CUADRO!M$5&amp;$E999),'Hoja de Trabajo para listado'!$CD$151:$DC$151,0)),0)</f>
        <v>0</v>
      </c>
      <c r="N999" s="314">
        <f ca="1">+IFERROR(INDEX('Hoja de Trabajo para listado'!$A$155:$Z$1048576,MATCH($A999,'Hoja de Trabajo para listado'!$A$155:$A$1048576,0),MATCH((CUADRO!N$5&amp;$E999),'Hoja de Trabajo para listado'!$A$151:$Z$151,0)),0)+IFERROR(INDEX('Hoja de Trabajo para listado'!$AB$155:$BA$1048576,MATCH($A999,'Hoja de Trabajo para listado'!$AB$155:$AB$1048576,0),MATCH((CUADRO!N$5&amp;$E999),'Hoja de Trabajo para listado'!$AB$151:$BA$151,0)),0)+IFERROR(INDEX('Hoja de Trabajo para listado'!$BC$155:$CB$1048576,MATCH($A999,'Hoja de Trabajo para listado'!$BC$155:$BC$1048576,0),MATCH((CUADRO!N$5&amp;$E999),'Hoja de Trabajo para listado'!$BC$151:$CB$151,0)),0)+IFERROR(INDEX('Hoja de Trabajo para listado'!$DE$153:$DG$274,MATCH($A999,'Hoja de Trabajo para listado'!$DE$153:$DE$1048576,0),MATCH((CUADRO!N$5&amp;$E999),'Hoja de Trabajo para listado'!$DE$151:$DG$151,0)),0)+IFERROR(INDEX('Hoja de Trabajo para listado'!$CD$155:$DC$1048576,MATCH($A999,'Hoja de Trabajo para listado'!$CD$155:$CD$1048576,0),MATCH((CUADRO!N$5&amp;$E999),'Hoja de Trabajo para listado'!$CD$151:$DC$151,0)),0)</f>
        <v>0</v>
      </c>
      <c r="O999" s="314">
        <f ca="1">+IFERROR(INDEX('Hoja de Trabajo para listado'!$A$155:$Z$1048576,MATCH($A999,'Hoja de Trabajo para listado'!$A$155:$A$1048576,0),MATCH((CUADRO!O$5&amp;$E999),'Hoja de Trabajo para listado'!$A$151:$Z$151,0)),0)+IFERROR(INDEX('Hoja de Trabajo para listado'!$AB$155:$BA$1048576,MATCH($A999,'Hoja de Trabajo para listado'!$AB$155:$AB$1048576,0),MATCH((CUADRO!O$5&amp;$E999),'Hoja de Trabajo para listado'!$AB$151:$BA$151,0)),0)+IFERROR(INDEX('Hoja de Trabajo para listado'!$BC$155:$CB$1048576,MATCH($A999,'Hoja de Trabajo para listado'!$BC$155:$BC$1048576,0),MATCH((CUADRO!O$5&amp;$E999),'Hoja de Trabajo para listado'!$BC$151:$CB$151,0)),0)+IFERROR(INDEX('Hoja de Trabajo para listado'!$DE$153:$DG$274,MATCH($A999,'Hoja de Trabajo para listado'!$DE$153:$DE$1048576,0),MATCH((CUADRO!O$5&amp;$E999),'Hoja de Trabajo para listado'!$DE$151:$DG$151,0)),0)+IFERROR(INDEX('Hoja de Trabajo para listado'!$CD$155:$DC$1048576,MATCH($A999,'Hoja de Trabajo para listado'!$CD$155:$CD$1048576,0),MATCH((CUADRO!O$5&amp;$E999),'Hoja de Trabajo para listado'!$CD$151:$DC$151,0)),0)</f>
        <v>0</v>
      </c>
      <c r="P999" s="314">
        <f ca="1">+IFERROR(INDEX('Hoja de Trabajo para listado'!$A$155:$Z$1048576,MATCH($A999,'Hoja de Trabajo para listado'!$A$155:$A$1048576,0),MATCH((CUADRO!P$5&amp;$E999),'Hoja de Trabajo para listado'!$A$151:$Z$151,0)),0)+IFERROR(INDEX('Hoja de Trabajo para listado'!$AB$155:$BA$1048576,MATCH($A999,'Hoja de Trabajo para listado'!$AB$155:$AB$1048576,0),MATCH((CUADRO!P$5&amp;$E999),'Hoja de Trabajo para listado'!$AB$151:$BA$151,0)),0)+IFERROR(INDEX('Hoja de Trabajo para listado'!$BC$155:$CB$1048576,MATCH($A999,'Hoja de Trabajo para listado'!$BC$155:$BC$1048576,0),MATCH((CUADRO!P$5&amp;$E999),'Hoja de Trabajo para listado'!$BC$151:$CB$151,0)),0)+IFERROR(INDEX('Hoja de Trabajo para listado'!$DE$153:$DG$274,MATCH($A999,'Hoja de Trabajo para listado'!$DE$153:$DE$1048576,0),MATCH((CUADRO!P$5&amp;$E999),'Hoja de Trabajo para listado'!$DE$151:$DG$151,0)),0)+IFERROR(INDEX('Hoja de Trabajo para listado'!$CD$155:$DC$1048576,MATCH($A999,'Hoja de Trabajo para listado'!$CD$155:$CD$1048576,0),MATCH((CUADRO!P$5&amp;$E999),'Hoja de Trabajo para listado'!$CD$151:$DC$151,0)),0)</f>
        <v>0</v>
      </c>
      <c r="Q999" s="314">
        <f ca="1">+IFERROR(INDEX('Hoja de Trabajo para listado'!$A$155:$Z$1048576,MATCH($A999,'Hoja de Trabajo para listado'!$A$155:$A$1048576,0),MATCH((CUADRO!Q$5&amp;$E999),'Hoja de Trabajo para listado'!$A$151:$Z$151,0)),0)+IFERROR(INDEX('Hoja de Trabajo para listado'!$AB$155:$BA$1048576,MATCH($A999,'Hoja de Trabajo para listado'!$AB$155:$AB$1048576,0),MATCH((CUADRO!Q$5&amp;$E999),'Hoja de Trabajo para listado'!$AB$151:$BA$151,0)),0)+IFERROR(INDEX('Hoja de Trabajo para listado'!$BC$155:$CB$1048576,MATCH($A999,'Hoja de Trabajo para listado'!$BC$155:$BC$1048576,0),MATCH((CUADRO!Q$5&amp;$E999),'Hoja de Trabajo para listado'!$BC$151:$CB$151,0)),0)+IFERROR(INDEX('Hoja de Trabajo para listado'!$DE$153:$DG$274,MATCH($A999,'Hoja de Trabajo para listado'!$DE$153:$DE$1048576,0),MATCH((CUADRO!Q$5&amp;$E999),'Hoja de Trabajo para listado'!$DE$151:$DG$151,0)),0)+IFERROR(INDEX('Hoja de Trabajo para listado'!$CD$155:$DC$1048576,MATCH($A999,'Hoja de Trabajo para listado'!$CD$155:$CD$1048576,0),MATCH((CUADRO!Q$5&amp;$E999),'Hoja de Trabajo para listado'!$CD$151:$DC$151,0)),0)</f>
        <v>0</v>
      </c>
      <c r="R999" s="314">
        <f t="shared" ca="1" si="30"/>
        <v>0</v>
      </c>
      <c r="S999" s="314">
        <f ca="1">+R998+R999</f>
        <v>0</v>
      </c>
      <c r="T999" s="314">
        <f ca="1">+S999</f>
        <v>0</v>
      </c>
      <c r="U999" s="348">
        <f t="shared" si="31"/>
        <v>2</v>
      </c>
      <c r="V999" s="319" t="str">
        <f>+VLOOKUP(A999,bd_lista!$A$3:$E$593,5,FALSE)</f>
        <v>Instituciones Descentralizadas</v>
      </c>
      <c r="W999" s="426"/>
    </row>
    <row r="1000" spans="1:23" customFormat="1" ht="15" hidden="1" customHeight="1">
      <c r="A1000" s="323">
        <v>245</v>
      </c>
      <c r="B1000" s="427">
        <f>+A1000</f>
        <v>245</v>
      </c>
      <c r="C1000" s="318" t="str">
        <f>+VLOOKUP(A1000,bd_lista!$A$3:$C$593,3,FALSE)</f>
        <v>Servicio Geodésico de Mapas</v>
      </c>
      <c r="D1000" s="429" t="str">
        <f>+C1000</f>
        <v>Servicio Geodésico de Mapas</v>
      </c>
      <c r="E1000" s="339" t="s">
        <v>1418</v>
      </c>
      <c r="F1000" s="314">
        <f ca="1">+IFERROR(INDEX('Hoja de Trabajo para listado'!$A$155:$Z$1048576,MATCH($A1000,'Hoja de Trabajo para listado'!$A$155:$A$1048576,0),MATCH((CUADRO!F$5&amp;$E1000),'Hoja de Trabajo para listado'!$A$151:$Z$151,0)),0)+IFERROR(INDEX('Hoja de Trabajo para listado'!$AB$155:$BA$1048576,MATCH($A1000,'Hoja de Trabajo para listado'!$AB$155:$AB$1048576,0),MATCH((CUADRO!F$5&amp;$E1000),'Hoja de Trabajo para listado'!$AB$151:$BA$151,0)),0)+IFERROR(INDEX('Hoja de Trabajo para listado'!$BC$155:$CB$1048576,MATCH($A1000,'Hoja de Trabajo para listado'!$BC$155:$BC$1048576,0),MATCH((CUADRO!F$5&amp;$E1000),'Hoja de Trabajo para listado'!$BC$151:$CB$151,0)),0)+IFERROR(INDEX('Hoja de Trabajo para listado'!$DE$153:$DG$274,MATCH($A1000,'Hoja de Trabajo para listado'!$DE$153:$DE$1048576,0),MATCH((CUADRO!F$5&amp;$E1000),'Hoja de Trabajo para listado'!$DE$151:$DG$151,0)),0)+IFERROR(INDEX('Hoja de Trabajo para listado'!$CD$155:$DC$1048576,MATCH($A1000,'Hoja de Trabajo para listado'!$CD$155:$CD$1048576,0),MATCH((CUADRO!F$5&amp;$E1000),'Hoja de Trabajo para listado'!$CD$151:$DC$151,0)),0)</f>
        <v>0</v>
      </c>
      <c r="G1000" s="314">
        <f ca="1">+IFERROR(INDEX('Hoja de Trabajo para listado'!$A$155:$Z$1048576,MATCH($A1000,'Hoja de Trabajo para listado'!$A$155:$A$1048576,0),MATCH((CUADRO!G$5&amp;$E1000),'Hoja de Trabajo para listado'!$A$151:$Z$151,0)),0)+IFERROR(INDEX('Hoja de Trabajo para listado'!$AB$155:$BA$1048576,MATCH($A1000,'Hoja de Trabajo para listado'!$AB$155:$AB$1048576,0),MATCH((CUADRO!G$5&amp;$E1000),'Hoja de Trabajo para listado'!$AB$151:$BA$151,0)),0)+IFERROR(INDEX('Hoja de Trabajo para listado'!$BC$155:$CB$1048576,MATCH($A1000,'Hoja de Trabajo para listado'!$BC$155:$BC$1048576,0),MATCH((CUADRO!G$5&amp;$E1000),'Hoja de Trabajo para listado'!$BC$151:$CB$151,0)),0)+IFERROR(INDEX('Hoja de Trabajo para listado'!$DE$153:$DG$274,MATCH($A1000,'Hoja de Trabajo para listado'!$DE$153:$DE$1048576,0),MATCH((CUADRO!G$5&amp;$E1000),'Hoja de Trabajo para listado'!$DE$151:$DG$151,0)),0)+IFERROR(INDEX('Hoja de Trabajo para listado'!$CD$155:$DC$1048576,MATCH($A1000,'Hoja de Trabajo para listado'!$CD$155:$CD$1048576,0),MATCH((CUADRO!G$5&amp;$E1000),'Hoja de Trabajo para listado'!$CD$151:$DC$151,0)),0)</f>
        <v>0</v>
      </c>
      <c r="H1000" s="314">
        <f ca="1">+IFERROR(INDEX('Hoja de Trabajo para listado'!$A$155:$Z$1048576,MATCH($A1000,'Hoja de Trabajo para listado'!$A$155:$A$1048576,0),MATCH((CUADRO!H$5&amp;$E1000),'Hoja de Trabajo para listado'!$A$151:$Z$151,0)),0)+IFERROR(INDEX('Hoja de Trabajo para listado'!$AB$155:$BA$1048576,MATCH($A1000,'Hoja de Trabajo para listado'!$AB$155:$AB$1048576,0),MATCH((CUADRO!H$5&amp;$E1000),'Hoja de Trabajo para listado'!$AB$151:$BA$151,0)),0)+IFERROR(INDEX('Hoja de Trabajo para listado'!$BC$155:$CB$1048576,MATCH($A1000,'Hoja de Trabajo para listado'!$BC$155:$BC$1048576,0),MATCH((CUADRO!H$5&amp;$E1000),'Hoja de Trabajo para listado'!$BC$151:$CB$151,0)),0)+IFERROR(INDEX('Hoja de Trabajo para listado'!$DE$153:$DG$274,MATCH($A1000,'Hoja de Trabajo para listado'!$DE$153:$DE$1048576,0),MATCH((CUADRO!H$5&amp;$E1000),'Hoja de Trabajo para listado'!$DE$151:$DG$151,0)),0)+IFERROR(INDEX('Hoja de Trabajo para listado'!$CD$155:$DC$1048576,MATCH($A1000,'Hoja de Trabajo para listado'!$CD$155:$CD$1048576,0),MATCH((CUADRO!H$5&amp;$E1000),'Hoja de Trabajo para listado'!$CD$151:$DC$151,0)),0)</f>
        <v>0</v>
      </c>
      <c r="I1000" s="314">
        <f ca="1">+IFERROR(INDEX('Hoja de Trabajo para listado'!$A$155:$Z$1048576,MATCH($A1000,'Hoja de Trabajo para listado'!$A$155:$A$1048576,0),MATCH((CUADRO!I$5&amp;$E1000),'Hoja de Trabajo para listado'!$A$151:$Z$151,0)),0)+IFERROR(INDEX('Hoja de Trabajo para listado'!$AB$155:$BA$1048576,MATCH($A1000,'Hoja de Trabajo para listado'!$AB$155:$AB$1048576,0),MATCH((CUADRO!I$5&amp;$E1000),'Hoja de Trabajo para listado'!$AB$151:$BA$151,0)),0)+IFERROR(INDEX('Hoja de Trabajo para listado'!$BC$155:$CB$1048576,MATCH($A1000,'Hoja de Trabajo para listado'!$BC$155:$BC$1048576,0),MATCH((CUADRO!I$5&amp;$E1000),'Hoja de Trabajo para listado'!$BC$151:$CB$151,0)),0)+IFERROR(INDEX('Hoja de Trabajo para listado'!$DE$153:$DG$274,MATCH($A1000,'Hoja de Trabajo para listado'!$DE$153:$DE$1048576,0),MATCH((CUADRO!I$5&amp;$E1000),'Hoja de Trabajo para listado'!$DE$151:$DG$151,0)),0)+IFERROR(INDEX('Hoja de Trabajo para listado'!$CD$155:$DC$1048576,MATCH($A1000,'Hoja de Trabajo para listado'!$CD$155:$CD$1048576,0),MATCH((CUADRO!I$5&amp;$E1000),'Hoja de Trabajo para listado'!$CD$151:$DC$151,0)),0)</f>
        <v>0</v>
      </c>
      <c r="J1000" s="314">
        <f ca="1">+IFERROR(INDEX('Hoja de Trabajo para listado'!$A$155:$Z$1048576,MATCH($A1000,'Hoja de Trabajo para listado'!$A$155:$A$1048576,0),MATCH((CUADRO!J$5&amp;$E1000),'Hoja de Trabajo para listado'!$A$151:$Z$151,0)),0)+IFERROR(INDEX('Hoja de Trabajo para listado'!$AB$155:$BA$1048576,MATCH($A1000,'Hoja de Trabajo para listado'!$AB$155:$AB$1048576,0),MATCH((CUADRO!J$5&amp;$E1000),'Hoja de Trabajo para listado'!$AB$151:$BA$151,0)),0)+IFERROR(INDEX('Hoja de Trabajo para listado'!$BC$155:$CB$1048576,MATCH($A1000,'Hoja de Trabajo para listado'!$BC$155:$BC$1048576,0),MATCH((CUADRO!J$5&amp;$E1000),'Hoja de Trabajo para listado'!$BC$151:$CB$151,0)),0)+IFERROR(INDEX('Hoja de Trabajo para listado'!$DE$153:$DG$274,MATCH($A1000,'Hoja de Trabajo para listado'!$DE$153:$DE$1048576,0),MATCH((CUADRO!J$5&amp;$E1000),'Hoja de Trabajo para listado'!$DE$151:$DG$151,0)),0)+IFERROR(INDEX('Hoja de Trabajo para listado'!$CD$155:$DC$1048576,MATCH($A1000,'Hoja de Trabajo para listado'!$CD$155:$CD$1048576,0),MATCH((CUADRO!J$5&amp;$E1000),'Hoja de Trabajo para listado'!$CD$151:$DC$151,0)),0)</f>
        <v>0</v>
      </c>
      <c r="K1000" s="314">
        <f ca="1">+IFERROR(INDEX('Hoja de Trabajo para listado'!$A$155:$Z$1048576,MATCH($A1000,'Hoja de Trabajo para listado'!$A$155:$A$1048576,0),MATCH((CUADRO!K$5&amp;$E1000),'Hoja de Trabajo para listado'!$A$151:$Z$151,0)),0)+IFERROR(INDEX('Hoja de Trabajo para listado'!$AB$155:$BA$1048576,MATCH($A1000,'Hoja de Trabajo para listado'!$AB$155:$AB$1048576,0),MATCH((CUADRO!K$5&amp;$E1000),'Hoja de Trabajo para listado'!$AB$151:$BA$151,0)),0)+IFERROR(INDEX('Hoja de Trabajo para listado'!$BC$155:$CB$1048576,MATCH($A1000,'Hoja de Trabajo para listado'!$BC$155:$BC$1048576,0),MATCH((CUADRO!K$5&amp;$E1000),'Hoja de Trabajo para listado'!$BC$151:$CB$151,0)),0)+IFERROR(INDEX('Hoja de Trabajo para listado'!$DE$153:$DG$274,MATCH($A1000,'Hoja de Trabajo para listado'!$DE$153:$DE$1048576,0),MATCH((CUADRO!K$5&amp;$E1000),'Hoja de Trabajo para listado'!$DE$151:$DG$151,0)),0)+IFERROR(INDEX('Hoja de Trabajo para listado'!$CD$155:$DC$1048576,MATCH($A1000,'Hoja de Trabajo para listado'!$CD$155:$CD$1048576,0),MATCH((CUADRO!K$5&amp;$E1000),'Hoja de Trabajo para listado'!$CD$151:$DC$151,0)),0)</f>
        <v>0</v>
      </c>
      <c r="L1000" s="314">
        <f ca="1">+IFERROR(INDEX('Hoja de Trabajo para listado'!$A$155:$Z$1048576,MATCH($A1000,'Hoja de Trabajo para listado'!$A$155:$A$1048576,0),MATCH((CUADRO!L$5&amp;$E1000),'Hoja de Trabajo para listado'!$A$151:$Z$151,0)),0)+IFERROR(INDEX('Hoja de Trabajo para listado'!$AB$155:$BA$1048576,MATCH($A1000,'Hoja de Trabajo para listado'!$AB$155:$AB$1048576,0),MATCH((CUADRO!L$5&amp;$E1000),'Hoja de Trabajo para listado'!$AB$151:$BA$151,0)),0)+IFERROR(INDEX('Hoja de Trabajo para listado'!$BC$155:$CB$1048576,MATCH($A1000,'Hoja de Trabajo para listado'!$BC$155:$BC$1048576,0),MATCH((CUADRO!L$5&amp;$E1000),'Hoja de Trabajo para listado'!$BC$151:$CB$151,0)),0)+IFERROR(INDEX('Hoja de Trabajo para listado'!$DE$153:$DG$274,MATCH($A1000,'Hoja de Trabajo para listado'!$DE$153:$DE$1048576,0),MATCH((CUADRO!L$5&amp;$E1000),'Hoja de Trabajo para listado'!$DE$151:$DG$151,0)),0)+IFERROR(INDEX('Hoja de Trabajo para listado'!$CD$155:$DC$1048576,MATCH($A1000,'Hoja de Trabajo para listado'!$CD$155:$CD$1048576,0),MATCH((CUADRO!L$5&amp;$E1000),'Hoja de Trabajo para listado'!$CD$151:$DC$151,0)),0)</f>
        <v>0</v>
      </c>
      <c r="M1000" s="314">
        <f ca="1">+IFERROR(INDEX('Hoja de Trabajo para listado'!$A$155:$Z$1048576,MATCH($A1000,'Hoja de Trabajo para listado'!$A$155:$A$1048576,0),MATCH((CUADRO!M$5&amp;$E1000),'Hoja de Trabajo para listado'!$A$151:$Z$151,0)),0)+IFERROR(INDEX('Hoja de Trabajo para listado'!$AB$155:$BA$1048576,MATCH($A1000,'Hoja de Trabajo para listado'!$AB$155:$AB$1048576,0),MATCH((CUADRO!M$5&amp;$E1000),'Hoja de Trabajo para listado'!$AB$151:$BA$151,0)),0)+IFERROR(INDEX('Hoja de Trabajo para listado'!$BC$155:$CB$1048576,MATCH($A1000,'Hoja de Trabajo para listado'!$BC$155:$BC$1048576,0),MATCH((CUADRO!M$5&amp;$E1000),'Hoja de Trabajo para listado'!$BC$151:$CB$151,0)),0)+IFERROR(INDEX('Hoja de Trabajo para listado'!$DE$153:$DG$274,MATCH($A1000,'Hoja de Trabajo para listado'!$DE$153:$DE$1048576,0),MATCH((CUADRO!M$5&amp;$E1000),'Hoja de Trabajo para listado'!$DE$151:$DG$151,0)),0)+IFERROR(INDEX('Hoja de Trabajo para listado'!$CD$155:$DC$1048576,MATCH($A1000,'Hoja de Trabajo para listado'!$CD$155:$CD$1048576,0),MATCH((CUADRO!M$5&amp;$E1000),'Hoja de Trabajo para listado'!$CD$151:$DC$151,0)),0)</f>
        <v>0</v>
      </c>
      <c r="N1000" s="314">
        <f ca="1">+IFERROR(INDEX('Hoja de Trabajo para listado'!$A$155:$Z$1048576,MATCH($A1000,'Hoja de Trabajo para listado'!$A$155:$A$1048576,0),MATCH((CUADRO!N$5&amp;$E1000),'Hoja de Trabajo para listado'!$A$151:$Z$151,0)),0)+IFERROR(INDEX('Hoja de Trabajo para listado'!$AB$155:$BA$1048576,MATCH($A1000,'Hoja de Trabajo para listado'!$AB$155:$AB$1048576,0),MATCH((CUADRO!N$5&amp;$E1000),'Hoja de Trabajo para listado'!$AB$151:$BA$151,0)),0)+IFERROR(INDEX('Hoja de Trabajo para listado'!$BC$155:$CB$1048576,MATCH($A1000,'Hoja de Trabajo para listado'!$BC$155:$BC$1048576,0),MATCH((CUADRO!N$5&amp;$E1000),'Hoja de Trabajo para listado'!$BC$151:$CB$151,0)),0)+IFERROR(INDEX('Hoja de Trabajo para listado'!$DE$153:$DG$274,MATCH($A1000,'Hoja de Trabajo para listado'!$DE$153:$DE$1048576,0),MATCH((CUADRO!N$5&amp;$E1000),'Hoja de Trabajo para listado'!$DE$151:$DG$151,0)),0)+IFERROR(INDEX('Hoja de Trabajo para listado'!$CD$155:$DC$1048576,MATCH($A1000,'Hoja de Trabajo para listado'!$CD$155:$CD$1048576,0),MATCH((CUADRO!N$5&amp;$E1000),'Hoja de Trabajo para listado'!$CD$151:$DC$151,0)),0)</f>
        <v>0</v>
      </c>
      <c r="O1000" s="314">
        <f ca="1">+IFERROR(INDEX('Hoja de Trabajo para listado'!$A$155:$Z$1048576,MATCH($A1000,'Hoja de Trabajo para listado'!$A$155:$A$1048576,0),MATCH((CUADRO!O$5&amp;$E1000),'Hoja de Trabajo para listado'!$A$151:$Z$151,0)),0)+IFERROR(INDEX('Hoja de Trabajo para listado'!$AB$155:$BA$1048576,MATCH($A1000,'Hoja de Trabajo para listado'!$AB$155:$AB$1048576,0),MATCH((CUADRO!O$5&amp;$E1000),'Hoja de Trabajo para listado'!$AB$151:$BA$151,0)),0)+IFERROR(INDEX('Hoja de Trabajo para listado'!$BC$155:$CB$1048576,MATCH($A1000,'Hoja de Trabajo para listado'!$BC$155:$BC$1048576,0),MATCH((CUADRO!O$5&amp;$E1000),'Hoja de Trabajo para listado'!$BC$151:$CB$151,0)),0)+IFERROR(INDEX('Hoja de Trabajo para listado'!$DE$153:$DG$274,MATCH($A1000,'Hoja de Trabajo para listado'!$DE$153:$DE$1048576,0),MATCH((CUADRO!O$5&amp;$E1000),'Hoja de Trabajo para listado'!$DE$151:$DG$151,0)),0)+IFERROR(INDEX('Hoja de Trabajo para listado'!$CD$155:$DC$1048576,MATCH($A1000,'Hoja de Trabajo para listado'!$CD$155:$CD$1048576,0),MATCH((CUADRO!O$5&amp;$E1000),'Hoja de Trabajo para listado'!$CD$151:$DC$151,0)),0)</f>
        <v>0</v>
      </c>
      <c r="P1000" s="314">
        <f ca="1">+IFERROR(INDEX('Hoja de Trabajo para listado'!$A$155:$Z$1048576,MATCH($A1000,'Hoja de Trabajo para listado'!$A$155:$A$1048576,0),MATCH((CUADRO!P$5&amp;$E1000),'Hoja de Trabajo para listado'!$A$151:$Z$151,0)),0)+IFERROR(INDEX('Hoja de Trabajo para listado'!$AB$155:$BA$1048576,MATCH($A1000,'Hoja de Trabajo para listado'!$AB$155:$AB$1048576,0),MATCH((CUADRO!P$5&amp;$E1000),'Hoja de Trabajo para listado'!$AB$151:$BA$151,0)),0)+IFERROR(INDEX('Hoja de Trabajo para listado'!$BC$155:$CB$1048576,MATCH($A1000,'Hoja de Trabajo para listado'!$BC$155:$BC$1048576,0),MATCH((CUADRO!P$5&amp;$E1000),'Hoja de Trabajo para listado'!$BC$151:$CB$151,0)),0)+IFERROR(INDEX('Hoja de Trabajo para listado'!$DE$153:$DG$274,MATCH($A1000,'Hoja de Trabajo para listado'!$DE$153:$DE$1048576,0),MATCH((CUADRO!P$5&amp;$E1000),'Hoja de Trabajo para listado'!$DE$151:$DG$151,0)),0)+IFERROR(INDEX('Hoja de Trabajo para listado'!$CD$155:$DC$1048576,MATCH($A1000,'Hoja de Trabajo para listado'!$CD$155:$CD$1048576,0),MATCH((CUADRO!P$5&amp;$E1000),'Hoja de Trabajo para listado'!$CD$151:$DC$151,0)),0)</f>
        <v>0</v>
      </c>
      <c r="Q1000" s="314">
        <f ca="1">+IFERROR(INDEX('Hoja de Trabajo para listado'!$A$155:$Z$1048576,MATCH($A1000,'Hoja de Trabajo para listado'!$A$155:$A$1048576,0),MATCH((CUADRO!Q$5&amp;$E1000),'Hoja de Trabajo para listado'!$A$151:$Z$151,0)),0)+IFERROR(INDEX('Hoja de Trabajo para listado'!$AB$155:$BA$1048576,MATCH($A1000,'Hoja de Trabajo para listado'!$AB$155:$AB$1048576,0),MATCH((CUADRO!Q$5&amp;$E1000),'Hoja de Trabajo para listado'!$AB$151:$BA$151,0)),0)+IFERROR(INDEX('Hoja de Trabajo para listado'!$BC$155:$CB$1048576,MATCH($A1000,'Hoja de Trabajo para listado'!$BC$155:$BC$1048576,0),MATCH((CUADRO!Q$5&amp;$E1000),'Hoja de Trabajo para listado'!$BC$151:$CB$151,0)),0)+IFERROR(INDEX('Hoja de Trabajo para listado'!$DE$153:$DG$274,MATCH($A1000,'Hoja de Trabajo para listado'!$DE$153:$DE$1048576,0),MATCH((CUADRO!Q$5&amp;$E1000),'Hoja de Trabajo para listado'!$DE$151:$DG$151,0)),0)+IFERROR(INDEX('Hoja de Trabajo para listado'!$CD$155:$DC$1048576,MATCH($A1000,'Hoja de Trabajo para listado'!$CD$155:$CD$1048576,0),MATCH((CUADRO!Q$5&amp;$E1000),'Hoja de Trabajo para listado'!$CD$151:$DC$151,0)),0)</f>
        <v>0</v>
      </c>
      <c r="R1000" s="314">
        <f t="shared" ca="1" si="30"/>
        <v>0</v>
      </c>
      <c r="S1000" s="314"/>
      <c r="T1000" s="314">
        <f ca="1">+T1001</f>
        <v>0</v>
      </c>
      <c r="U1000" s="313">
        <f t="shared" si="31"/>
        <v>1</v>
      </c>
      <c r="V1000" s="319" t="str">
        <f>+VLOOKUP(A1000,bd_lista!$A$3:$E$593,5,FALSE)</f>
        <v>Instituciones Descentralizadas</v>
      </c>
      <c r="W1000" s="425" t="str">
        <f>+V1000</f>
        <v>Instituciones Descentralizadas</v>
      </c>
    </row>
    <row r="1001" spans="1:23" customFormat="1" ht="15" hidden="1" customHeight="1">
      <c r="A1001" s="323">
        <v>245</v>
      </c>
      <c r="B1001" s="428"/>
      <c r="C1001" s="339" t="str">
        <f>+VLOOKUP(A1001,bd_lista!$A$3:$C$593,3,FALSE)</f>
        <v>Servicio Geodésico de Mapas</v>
      </c>
      <c r="D1001" s="430"/>
      <c r="E1001" s="319" t="s">
        <v>1419</v>
      </c>
      <c r="F1001" s="314">
        <f ca="1">+IFERROR(INDEX('Hoja de Trabajo para listado'!$A$155:$Z$1048576,MATCH($A1001,'Hoja de Trabajo para listado'!$A$155:$A$1048576,0),MATCH((CUADRO!F$5&amp;$E1001),'Hoja de Trabajo para listado'!$A$151:$Z$151,0)),0)+IFERROR(INDEX('Hoja de Trabajo para listado'!$AB$155:$BA$1048576,MATCH($A1001,'Hoja de Trabajo para listado'!$AB$155:$AB$1048576,0),MATCH((CUADRO!F$5&amp;$E1001),'Hoja de Trabajo para listado'!$AB$151:$BA$151,0)),0)+IFERROR(INDEX('Hoja de Trabajo para listado'!$BC$155:$CB$1048576,MATCH($A1001,'Hoja de Trabajo para listado'!$BC$155:$BC$1048576,0),MATCH((CUADRO!F$5&amp;$E1001),'Hoja de Trabajo para listado'!$BC$151:$CB$151,0)),0)+IFERROR(INDEX('Hoja de Trabajo para listado'!$DE$153:$DG$274,MATCH($A1001,'Hoja de Trabajo para listado'!$DE$153:$DE$1048576,0),MATCH((CUADRO!F$5&amp;$E1001),'Hoja de Trabajo para listado'!$DE$151:$DG$151,0)),0)+IFERROR(INDEX('Hoja de Trabajo para listado'!$CD$155:$DC$1048576,MATCH($A1001,'Hoja de Trabajo para listado'!$CD$155:$CD$1048576,0),MATCH((CUADRO!F$5&amp;$E1001),'Hoja de Trabajo para listado'!$CD$151:$DC$151,0)),0)</f>
        <v>0</v>
      </c>
      <c r="G1001" s="314">
        <f ca="1">+IFERROR(INDEX('Hoja de Trabajo para listado'!$A$155:$Z$1048576,MATCH($A1001,'Hoja de Trabajo para listado'!$A$155:$A$1048576,0),MATCH((CUADRO!G$5&amp;$E1001),'Hoja de Trabajo para listado'!$A$151:$Z$151,0)),0)+IFERROR(INDEX('Hoja de Trabajo para listado'!$AB$155:$BA$1048576,MATCH($A1001,'Hoja de Trabajo para listado'!$AB$155:$AB$1048576,0),MATCH((CUADRO!G$5&amp;$E1001),'Hoja de Trabajo para listado'!$AB$151:$BA$151,0)),0)+IFERROR(INDEX('Hoja de Trabajo para listado'!$BC$155:$CB$1048576,MATCH($A1001,'Hoja de Trabajo para listado'!$BC$155:$BC$1048576,0),MATCH((CUADRO!G$5&amp;$E1001),'Hoja de Trabajo para listado'!$BC$151:$CB$151,0)),0)+IFERROR(INDEX('Hoja de Trabajo para listado'!$DE$153:$DG$274,MATCH($A1001,'Hoja de Trabajo para listado'!$DE$153:$DE$1048576,0),MATCH((CUADRO!G$5&amp;$E1001),'Hoja de Trabajo para listado'!$DE$151:$DG$151,0)),0)+IFERROR(INDEX('Hoja de Trabajo para listado'!$CD$155:$DC$1048576,MATCH($A1001,'Hoja de Trabajo para listado'!$CD$155:$CD$1048576,0),MATCH((CUADRO!G$5&amp;$E1001),'Hoja de Trabajo para listado'!$CD$151:$DC$151,0)),0)</f>
        <v>0</v>
      </c>
      <c r="H1001" s="314">
        <f ca="1">+IFERROR(INDEX('Hoja de Trabajo para listado'!$A$155:$Z$1048576,MATCH($A1001,'Hoja de Trabajo para listado'!$A$155:$A$1048576,0),MATCH((CUADRO!H$5&amp;$E1001),'Hoja de Trabajo para listado'!$A$151:$Z$151,0)),0)+IFERROR(INDEX('Hoja de Trabajo para listado'!$AB$155:$BA$1048576,MATCH($A1001,'Hoja de Trabajo para listado'!$AB$155:$AB$1048576,0),MATCH((CUADRO!H$5&amp;$E1001),'Hoja de Trabajo para listado'!$AB$151:$BA$151,0)),0)+IFERROR(INDEX('Hoja de Trabajo para listado'!$BC$155:$CB$1048576,MATCH($A1001,'Hoja de Trabajo para listado'!$BC$155:$BC$1048576,0),MATCH((CUADRO!H$5&amp;$E1001),'Hoja de Trabajo para listado'!$BC$151:$CB$151,0)),0)+IFERROR(INDEX('Hoja de Trabajo para listado'!$DE$153:$DG$274,MATCH($A1001,'Hoja de Trabajo para listado'!$DE$153:$DE$1048576,0),MATCH((CUADRO!H$5&amp;$E1001),'Hoja de Trabajo para listado'!$DE$151:$DG$151,0)),0)+IFERROR(INDEX('Hoja de Trabajo para listado'!$CD$155:$DC$1048576,MATCH($A1001,'Hoja de Trabajo para listado'!$CD$155:$CD$1048576,0),MATCH((CUADRO!H$5&amp;$E1001),'Hoja de Trabajo para listado'!$CD$151:$DC$151,0)),0)</f>
        <v>0</v>
      </c>
      <c r="I1001" s="314">
        <f ca="1">+IFERROR(INDEX('Hoja de Trabajo para listado'!$A$155:$Z$1048576,MATCH($A1001,'Hoja de Trabajo para listado'!$A$155:$A$1048576,0),MATCH((CUADRO!I$5&amp;$E1001),'Hoja de Trabajo para listado'!$A$151:$Z$151,0)),0)+IFERROR(INDEX('Hoja de Trabajo para listado'!$AB$155:$BA$1048576,MATCH($A1001,'Hoja de Trabajo para listado'!$AB$155:$AB$1048576,0),MATCH((CUADRO!I$5&amp;$E1001),'Hoja de Trabajo para listado'!$AB$151:$BA$151,0)),0)+IFERROR(INDEX('Hoja de Trabajo para listado'!$BC$155:$CB$1048576,MATCH($A1001,'Hoja de Trabajo para listado'!$BC$155:$BC$1048576,0),MATCH((CUADRO!I$5&amp;$E1001),'Hoja de Trabajo para listado'!$BC$151:$CB$151,0)),0)+IFERROR(INDEX('Hoja de Trabajo para listado'!$DE$153:$DG$274,MATCH($A1001,'Hoja de Trabajo para listado'!$DE$153:$DE$1048576,0),MATCH((CUADRO!I$5&amp;$E1001),'Hoja de Trabajo para listado'!$DE$151:$DG$151,0)),0)+IFERROR(INDEX('Hoja de Trabajo para listado'!$CD$155:$DC$1048576,MATCH($A1001,'Hoja de Trabajo para listado'!$CD$155:$CD$1048576,0),MATCH((CUADRO!I$5&amp;$E1001),'Hoja de Trabajo para listado'!$CD$151:$DC$151,0)),0)</f>
        <v>0</v>
      </c>
      <c r="J1001" s="314">
        <f ca="1">+IFERROR(INDEX('Hoja de Trabajo para listado'!$A$155:$Z$1048576,MATCH($A1001,'Hoja de Trabajo para listado'!$A$155:$A$1048576,0),MATCH((CUADRO!J$5&amp;$E1001),'Hoja de Trabajo para listado'!$A$151:$Z$151,0)),0)+IFERROR(INDEX('Hoja de Trabajo para listado'!$AB$155:$BA$1048576,MATCH($A1001,'Hoja de Trabajo para listado'!$AB$155:$AB$1048576,0),MATCH((CUADRO!J$5&amp;$E1001),'Hoja de Trabajo para listado'!$AB$151:$BA$151,0)),0)+IFERROR(INDEX('Hoja de Trabajo para listado'!$BC$155:$CB$1048576,MATCH($A1001,'Hoja de Trabajo para listado'!$BC$155:$BC$1048576,0),MATCH((CUADRO!J$5&amp;$E1001),'Hoja de Trabajo para listado'!$BC$151:$CB$151,0)),0)+IFERROR(INDEX('Hoja de Trabajo para listado'!$DE$153:$DG$274,MATCH($A1001,'Hoja de Trabajo para listado'!$DE$153:$DE$1048576,0),MATCH((CUADRO!J$5&amp;$E1001),'Hoja de Trabajo para listado'!$DE$151:$DG$151,0)),0)+IFERROR(INDEX('Hoja de Trabajo para listado'!$CD$155:$DC$1048576,MATCH($A1001,'Hoja de Trabajo para listado'!$CD$155:$CD$1048576,0),MATCH((CUADRO!J$5&amp;$E1001),'Hoja de Trabajo para listado'!$CD$151:$DC$151,0)),0)</f>
        <v>0</v>
      </c>
      <c r="K1001" s="314">
        <f ca="1">+IFERROR(INDEX('Hoja de Trabajo para listado'!$A$155:$Z$1048576,MATCH($A1001,'Hoja de Trabajo para listado'!$A$155:$A$1048576,0),MATCH((CUADRO!K$5&amp;$E1001),'Hoja de Trabajo para listado'!$A$151:$Z$151,0)),0)+IFERROR(INDEX('Hoja de Trabajo para listado'!$AB$155:$BA$1048576,MATCH($A1001,'Hoja de Trabajo para listado'!$AB$155:$AB$1048576,0),MATCH((CUADRO!K$5&amp;$E1001),'Hoja de Trabajo para listado'!$AB$151:$BA$151,0)),0)+IFERROR(INDEX('Hoja de Trabajo para listado'!$BC$155:$CB$1048576,MATCH($A1001,'Hoja de Trabajo para listado'!$BC$155:$BC$1048576,0),MATCH((CUADRO!K$5&amp;$E1001),'Hoja de Trabajo para listado'!$BC$151:$CB$151,0)),0)+IFERROR(INDEX('Hoja de Trabajo para listado'!$DE$153:$DG$274,MATCH($A1001,'Hoja de Trabajo para listado'!$DE$153:$DE$1048576,0),MATCH((CUADRO!K$5&amp;$E1001),'Hoja de Trabajo para listado'!$DE$151:$DG$151,0)),0)+IFERROR(INDEX('Hoja de Trabajo para listado'!$CD$155:$DC$1048576,MATCH($A1001,'Hoja de Trabajo para listado'!$CD$155:$CD$1048576,0),MATCH((CUADRO!K$5&amp;$E1001),'Hoja de Trabajo para listado'!$CD$151:$DC$151,0)),0)</f>
        <v>0</v>
      </c>
      <c r="L1001" s="314">
        <f ca="1">+IFERROR(INDEX('Hoja de Trabajo para listado'!$A$155:$Z$1048576,MATCH($A1001,'Hoja de Trabajo para listado'!$A$155:$A$1048576,0),MATCH((CUADRO!L$5&amp;$E1001),'Hoja de Trabajo para listado'!$A$151:$Z$151,0)),0)+IFERROR(INDEX('Hoja de Trabajo para listado'!$AB$155:$BA$1048576,MATCH($A1001,'Hoja de Trabajo para listado'!$AB$155:$AB$1048576,0),MATCH((CUADRO!L$5&amp;$E1001),'Hoja de Trabajo para listado'!$AB$151:$BA$151,0)),0)+IFERROR(INDEX('Hoja de Trabajo para listado'!$BC$155:$CB$1048576,MATCH($A1001,'Hoja de Trabajo para listado'!$BC$155:$BC$1048576,0),MATCH((CUADRO!L$5&amp;$E1001),'Hoja de Trabajo para listado'!$BC$151:$CB$151,0)),0)+IFERROR(INDEX('Hoja de Trabajo para listado'!$DE$153:$DG$274,MATCH($A1001,'Hoja de Trabajo para listado'!$DE$153:$DE$1048576,0),MATCH((CUADRO!L$5&amp;$E1001),'Hoja de Trabajo para listado'!$DE$151:$DG$151,0)),0)+IFERROR(INDEX('Hoja de Trabajo para listado'!$CD$155:$DC$1048576,MATCH($A1001,'Hoja de Trabajo para listado'!$CD$155:$CD$1048576,0),MATCH((CUADRO!L$5&amp;$E1001),'Hoja de Trabajo para listado'!$CD$151:$DC$151,0)),0)</f>
        <v>0</v>
      </c>
      <c r="M1001" s="314">
        <f ca="1">+IFERROR(INDEX('Hoja de Trabajo para listado'!$A$155:$Z$1048576,MATCH($A1001,'Hoja de Trabajo para listado'!$A$155:$A$1048576,0),MATCH((CUADRO!M$5&amp;$E1001),'Hoja de Trabajo para listado'!$A$151:$Z$151,0)),0)+IFERROR(INDEX('Hoja de Trabajo para listado'!$AB$155:$BA$1048576,MATCH($A1001,'Hoja de Trabajo para listado'!$AB$155:$AB$1048576,0),MATCH((CUADRO!M$5&amp;$E1001),'Hoja de Trabajo para listado'!$AB$151:$BA$151,0)),0)+IFERROR(INDEX('Hoja de Trabajo para listado'!$BC$155:$CB$1048576,MATCH($A1001,'Hoja de Trabajo para listado'!$BC$155:$BC$1048576,0),MATCH((CUADRO!M$5&amp;$E1001),'Hoja de Trabajo para listado'!$BC$151:$CB$151,0)),0)+IFERROR(INDEX('Hoja de Trabajo para listado'!$DE$153:$DG$274,MATCH($A1001,'Hoja de Trabajo para listado'!$DE$153:$DE$1048576,0),MATCH((CUADRO!M$5&amp;$E1001),'Hoja de Trabajo para listado'!$DE$151:$DG$151,0)),0)+IFERROR(INDEX('Hoja de Trabajo para listado'!$CD$155:$DC$1048576,MATCH($A1001,'Hoja de Trabajo para listado'!$CD$155:$CD$1048576,0),MATCH((CUADRO!M$5&amp;$E1001),'Hoja de Trabajo para listado'!$CD$151:$DC$151,0)),0)</f>
        <v>0</v>
      </c>
      <c r="N1001" s="314">
        <f ca="1">+IFERROR(INDEX('Hoja de Trabajo para listado'!$A$155:$Z$1048576,MATCH($A1001,'Hoja de Trabajo para listado'!$A$155:$A$1048576,0),MATCH((CUADRO!N$5&amp;$E1001),'Hoja de Trabajo para listado'!$A$151:$Z$151,0)),0)+IFERROR(INDEX('Hoja de Trabajo para listado'!$AB$155:$BA$1048576,MATCH($A1001,'Hoja de Trabajo para listado'!$AB$155:$AB$1048576,0),MATCH((CUADRO!N$5&amp;$E1001),'Hoja de Trabajo para listado'!$AB$151:$BA$151,0)),0)+IFERROR(INDEX('Hoja de Trabajo para listado'!$BC$155:$CB$1048576,MATCH($A1001,'Hoja de Trabajo para listado'!$BC$155:$BC$1048576,0),MATCH((CUADRO!N$5&amp;$E1001),'Hoja de Trabajo para listado'!$BC$151:$CB$151,0)),0)+IFERROR(INDEX('Hoja de Trabajo para listado'!$DE$153:$DG$274,MATCH($A1001,'Hoja de Trabajo para listado'!$DE$153:$DE$1048576,0),MATCH((CUADRO!N$5&amp;$E1001),'Hoja de Trabajo para listado'!$DE$151:$DG$151,0)),0)+IFERROR(INDEX('Hoja de Trabajo para listado'!$CD$155:$DC$1048576,MATCH($A1001,'Hoja de Trabajo para listado'!$CD$155:$CD$1048576,0),MATCH((CUADRO!N$5&amp;$E1001),'Hoja de Trabajo para listado'!$CD$151:$DC$151,0)),0)</f>
        <v>0</v>
      </c>
      <c r="O1001" s="314">
        <f ca="1">+IFERROR(INDEX('Hoja de Trabajo para listado'!$A$155:$Z$1048576,MATCH($A1001,'Hoja de Trabajo para listado'!$A$155:$A$1048576,0),MATCH((CUADRO!O$5&amp;$E1001),'Hoja de Trabajo para listado'!$A$151:$Z$151,0)),0)+IFERROR(INDEX('Hoja de Trabajo para listado'!$AB$155:$BA$1048576,MATCH($A1001,'Hoja de Trabajo para listado'!$AB$155:$AB$1048576,0),MATCH((CUADRO!O$5&amp;$E1001),'Hoja de Trabajo para listado'!$AB$151:$BA$151,0)),0)+IFERROR(INDEX('Hoja de Trabajo para listado'!$BC$155:$CB$1048576,MATCH($A1001,'Hoja de Trabajo para listado'!$BC$155:$BC$1048576,0),MATCH((CUADRO!O$5&amp;$E1001),'Hoja de Trabajo para listado'!$BC$151:$CB$151,0)),0)+IFERROR(INDEX('Hoja de Trabajo para listado'!$DE$153:$DG$274,MATCH($A1001,'Hoja de Trabajo para listado'!$DE$153:$DE$1048576,0),MATCH((CUADRO!O$5&amp;$E1001),'Hoja de Trabajo para listado'!$DE$151:$DG$151,0)),0)+IFERROR(INDEX('Hoja de Trabajo para listado'!$CD$155:$DC$1048576,MATCH($A1001,'Hoja de Trabajo para listado'!$CD$155:$CD$1048576,0),MATCH((CUADRO!O$5&amp;$E1001),'Hoja de Trabajo para listado'!$CD$151:$DC$151,0)),0)</f>
        <v>0</v>
      </c>
      <c r="P1001" s="314">
        <f ca="1">+IFERROR(INDEX('Hoja de Trabajo para listado'!$A$155:$Z$1048576,MATCH($A1001,'Hoja de Trabajo para listado'!$A$155:$A$1048576,0),MATCH((CUADRO!P$5&amp;$E1001),'Hoja de Trabajo para listado'!$A$151:$Z$151,0)),0)+IFERROR(INDEX('Hoja de Trabajo para listado'!$AB$155:$BA$1048576,MATCH($A1001,'Hoja de Trabajo para listado'!$AB$155:$AB$1048576,0),MATCH((CUADRO!P$5&amp;$E1001),'Hoja de Trabajo para listado'!$AB$151:$BA$151,0)),0)+IFERROR(INDEX('Hoja de Trabajo para listado'!$BC$155:$CB$1048576,MATCH($A1001,'Hoja de Trabajo para listado'!$BC$155:$BC$1048576,0),MATCH((CUADRO!P$5&amp;$E1001),'Hoja de Trabajo para listado'!$BC$151:$CB$151,0)),0)+IFERROR(INDEX('Hoja de Trabajo para listado'!$DE$153:$DG$274,MATCH($A1001,'Hoja de Trabajo para listado'!$DE$153:$DE$1048576,0),MATCH((CUADRO!P$5&amp;$E1001),'Hoja de Trabajo para listado'!$DE$151:$DG$151,0)),0)+IFERROR(INDEX('Hoja de Trabajo para listado'!$CD$155:$DC$1048576,MATCH($A1001,'Hoja de Trabajo para listado'!$CD$155:$CD$1048576,0),MATCH((CUADRO!P$5&amp;$E1001),'Hoja de Trabajo para listado'!$CD$151:$DC$151,0)),0)</f>
        <v>0</v>
      </c>
      <c r="Q1001" s="314">
        <f ca="1">+IFERROR(INDEX('Hoja de Trabajo para listado'!$A$155:$Z$1048576,MATCH($A1001,'Hoja de Trabajo para listado'!$A$155:$A$1048576,0),MATCH((CUADRO!Q$5&amp;$E1001),'Hoja de Trabajo para listado'!$A$151:$Z$151,0)),0)+IFERROR(INDEX('Hoja de Trabajo para listado'!$AB$155:$BA$1048576,MATCH($A1001,'Hoja de Trabajo para listado'!$AB$155:$AB$1048576,0),MATCH((CUADRO!Q$5&amp;$E1001),'Hoja de Trabajo para listado'!$AB$151:$BA$151,0)),0)+IFERROR(INDEX('Hoja de Trabajo para listado'!$BC$155:$CB$1048576,MATCH($A1001,'Hoja de Trabajo para listado'!$BC$155:$BC$1048576,0),MATCH((CUADRO!Q$5&amp;$E1001),'Hoja de Trabajo para listado'!$BC$151:$CB$151,0)),0)+IFERROR(INDEX('Hoja de Trabajo para listado'!$DE$153:$DG$274,MATCH($A1001,'Hoja de Trabajo para listado'!$DE$153:$DE$1048576,0),MATCH((CUADRO!Q$5&amp;$E1001),'Hoja de Trabajo para listado'!$DE$151:$DG$151,0)),0)+IFERROR(INDEX('Hoja de Trabajo para listado'!$CD$155:$DC$1048576,MATCH($A1001,'Hoja de Trabajo para listado'!$CD$155:$CD$1048576,0),MATCH((CUADRO!Q$5&amp;$E1001),'Hoja de Trabajo para listado'!$CD$151:$DC$151,0)),0)</f>
        <v>0</v>
      </c>
      <c r="R1001" s="314">
        <f t="shared" ca="1" si="30"/>
        <v>0</v>
      </c>
      <c r="S1001" s="314">
        <f ca="1">+R1000+R1001</f>
        <v>0</v>
      </c>
      <c r="T1001" s="314">
        <f ca="1">+S1001</f>
        <v>0</v>
      </c>
      <c r="U1001" s="348">
        <f t="shared" si="31"/>
        <v>2</v>
      </c>
      <c r="V1001" s="319" t="str">
        <f>+VLOOKUP(A1001,bd_lista!$A$3:$E$593,5,FALSE)</f>
        <v>Instituciones Descentralizadas</v>
      </c>
      <c r="W1001" s="426"/>
    </row>
    <row r="1002" spans="1:23" customFormat="1" ht="15" hidden="1" customHeight="1">
      <c r="A1002" s="323">
        <v>251</v>
      </c>
      <c r="B1002" s="427">
        <f>+A1002</f>
        <v>251</v>
      </c>
      <c r="C1002" s="318" t="str">
        <f>+VLOOKUP(A1002,bd_lista!$A$3:$C$593,3,FALSE)</f>
        <v>Instituto Nacional de Salud Ocupacional</v>
      </c>
      <c r="D1002" s="429" t="str">
        <f>+C1002</f>
        <v>Instituto Nacional de Salud Ocupacional</v>
      </c>
      <c r="E1002" s="318" t="s">
        <v>1418</v>
      </c>
      <c r="F1002" s="314">
        <f ca="1">+IFERROR(INDEX('Hoja de Trabajo para listado'!$A$155:$Z$1048576,MATCH($A1002,'Hoja de Trabajo para listado'!$A$155:$A$1048576,0),MATCH((CUADRO!F$5&amp;$E1002),'Hoja de Trabajo para listado'!$A$151:$Z$151,0)),0)+IFERROR(INDEX('Hoja de Trabajo para listado'!$AB$155:$BA$1048576,MATCH($A1002,'Hoja de Trabajo para listado'!$AB$155:$AB$1048576,0),MATCH((CUADRO!F$5&amp;$E1002),'Hoja de Trabajo para listado'!$AB$151:$BA$151,0)),0)+IFERROR(INDEX('Hoja de Trabajo para listado'!$BC$155:$CB$1048576,MATCH($A1002,'Hoja de Trabajo para listado'!$BC$155:$BC$1048576,0),MATCH((CUADRO!F$5&amp;$E1002),'Hoja de Trabajo para listado'!$BC$151:$CB$151,0)),0)+IFERROR(INDEX('Hoja de Trabajo para listado'!$DE$153:$DG$274,MATCH($A1002,'Hoja de Trabajo para listado'!$DE$153:$DE$1048576,0),MATCH((CUADRO!F$5&amp;$E1002),'Hoja de Trabajo para listado'!$DE$151:$DG$151,0)),0)+IFERROR(INDEX('Hoja de Trabajo para listado'!$CD$155:$DC$1048576,MATCH($A1002,'Hoja de Trabajo para listado'!$CD$155:$CD$1048576,0),MATCH((CUADRO!F$5&amp;$E1002),'Hoja de Trabajo para listado'!$CD$151:$DC$151,0)),0)</f>
        <v>0</v>
      </c>
      <c r="G1002" s="314">
        <f ca="1">+IFERROR(INDEX('Hoja de Trabajo para listado'!$A$155:$Z$1048576,MATCH($A1002,'Hoja de Trabajo para listado'!$A$155:$A$1048576,0),MATCH((CUADRO!G$5&amp;$E1002),'Hoja de Trabajo para listado'!$A$151:$Z$151,0)),0)+IFERROR(INDEX('Hoja de Trabajo para listado'!$AB$155:$BA$1048576,MATCH($A1002,'Hoja de Trabajo para listado'!$AB$155:$AB$1048576,0),MATCH((CUADRO!G$5&amp;$E1002),'Hoja de Trabajo para listado'!$AB$151:$BA$151,0)),0)+IFERROR(INDEX('Hoja de Trabajo para listado'!$BC$155:$CB$1048576,MATCH($A1002,'Hoja de Trabajo para listado'!$BC$155:$BC$1048576,0),MATCH((CUADRO!G$5&amp;$E1002),'Hoja de Trabajo para listado'!$BC$151:$CB$151,0)),0)+IFERROR(INDEX('Hoja de Trabajo para listado'!$DE$153:$DG$274,MATCH($A1002,'Hoja de Trabajo para listado'!$DE$153:$DE$1048576,0),MATCH((CUADRO!G$5&amp;$E1002),'Hoja de Trabajo para listado'!$DE$151:$DG$151,0)),0)+IFERROR(INDEX('Hoja de Trabajo para listado'!$CD$155:$DC$1048576,MATCH($A1002,'Hoja de Trabajo para listado'!$CD$155:$CD$1048576,0),MATCH((CUADRO!G$5&amp;$E1002),'Hoja de Trabajo para listado'!$CD$151:$DC$151,0)),0)</f>
        <v>0</v>
      </c>
      <c r="H1002" s="314">
        <f ca="1">+IFERROR(INDEX('Hoja de Trabajo para listado'!$A$155:$Z$1048576,MATCH($A1002,'Hoja de Trabajo para listado'!$A$155:$A$1048576,0),MATCH((CUADRO!H$5&amp;$E1002),'Hoja de Trabajo para listado'!$A$151:$Z$151,0)),0)+IFERROR(INDEX('Hoja de Trabajo para listado'!$AB$155:$BA$1048576,MATCH($A1002,'Hoja de Trabajo para listado'!$AB$155:$AB$1048576,0),MATCH((CUADRO!H$5&amp;$E1002),'Hoja de Trabajo para listado'!$AB$151:$BA$151,0)),0)+IFERROR(INDEX('Hoja de Trabajo para listado'!$BC$155:$CB$1048576,MATCH($A1002,'Hoja de Trabajo para listado'!$BC$155:$BC$1048576,0),MATCH((CUADRO!H$5&amp;$E1002),'Hoja de Trabajo para listado'!$BC$151:$CB$151,0)),0)+IFERROR(INDEX('Hoja de Trabajo para listado'!$DE$153:$DG$274,MATCH($A1002,'Hoja de Trabajo para listado'!$DE$153:$DE$1048576,0),MATCH((CUADRO!H$5&amp;$E1002),'Hoja de Trabajo para listado'!$DE$151:$DG$151,0)),0)+IFERROR(INDEX('Hoja de Trabajo para listado'!$CD$155:$DC$1048576,MATCH($A1002,'Hoja de Trabajo para listado'!$CD$155:$CD$1048576,0),MATCH((CUADRO!H$5&amp;$E1002),'Hoja de Trabajo para listado'!$CD$151:$DC$151,0)),0)</f>
        <v>0</v>
      </c>
      <c r="I1002" s="314">
        <f ca="1">+IFERROR(INDEX('Hoja de Trabajo para listado'!$A$155:$Z$1048576,MATCH($A1002,'Hoja de Trabajo para listado'!$A$155:$A$1048576,0),MATCH((CUADRO!I$5&amp;$E1002),'Hoja de Trabajo para listado'!$A$151:$Z$151,0)),0)+IFERROR(INDEX('Hoja de Trabajo para listado'!$AB$155:$BA$1048576,MATCH($A1002,'Hoja de Trabajo para listado'!$AB$155:$AB$1048576,0),MATCH((CUADRO!I$5&amp;$E1002),'Hoja de Trabajo para listado'!$AB$151:$BA$151,0)),0)+IFERROR(INDEX('Hoja de Trabajo para listado'!$BC$155:$CB$1048576,MATCH($A1002,'Hoja de Trabajo para listado'!$BC$155:$BC$1048576,0),MATCH((CUADRO!I$5&amp;$E1002),'Hoja de Trabajo para listado'!$BC$151:$CB$151,0)),0)+IFERROR(INDEX('Hoja de Trabajo para listado'!$DE$153:$DG$274,MATCH($A1002,'Hoja de Trabajo para listado'!$DE$153:$DE$1048576,0),MATCH((CUADRO!I$5&amp;$E1002),'Hoja de Trabajo para listado'!$DE$151:$DG$151,0)),0)+IFERROR(INDEX('Hoja de Trabajo para listado'!$CD$155:$DC$1048576,MATCH($A1002,'Hoja de Trabajo para listado'!$CD$155:$CD$1048576,0),MATCH((CUADRO!I$5&amp;$E1002),'Hoja de Trabajo para listado'!$CD$151:$DC$151,0)),0)</f>
        <v>0</v>
      </c>
      <c r="J1002" s="314">
        <f ca="1">+IFERROR(INDEX('Hoja de Trabajo para listado'!$A$155:$Z$1048576,MATCH($A1002,'Hoja de Trabajo para listado'!$A$155:$A$1048576,0),MATCH((CUADRO!J$5&amp;$E1002),'Hoja de Trabajo para listado'!$A$151:$Z$151,0)),0)+IFERROR(INDEX('Hoja de Trabajo para listado'!$AB$155:$BA$1048576,MATCH($A1002,'Hoja de Trabajo para listado'!$AB$155:$AB$1048576,0),MATCH((CUADRO!J$5&amp;$E1002),'Hoja de Trabajo para listado'!$AB$151:$BA$151,0)),0)+IFERROR(INDEX('Hoja de Trabajo para listado'!$BC$155:$CB$1048576,MATCH($A1002,'Hoja de Trabajo para listado'!$BC$155:$BC$1048576,0),MATCH((CUADRO!J$5&amp;$E1002),'Hoja de Trabajo para listado'!$BC$151:$CB$151,0)),0)+IFERROR(INDEX('Hoja de Trabajo para listado'!$DE$153:$DG$274,MATCH($A1002,'Hoja de Trabajo para listado'!$DE$153:$DE$1048576,0),MATCH((CUADRO!J$5&amp;$E1002),'Hoja de Trabajo para listado'!$DE$151:$DG$151,0)),0)+IFERROR(INDEX('Hoja de Trabajo para listado'!$CD$155:$DC$1048576,MATCH($A1002,'Hoja de Trabajo para listado'!$CD$155:$CD$1048576,0),MATCH((CUADRO!J$5&amp;$E1002),'Hoja de Trabajo para listado'!$CD$151:$DC$151,0)),0)</f>
        <v>0</v>
      </c>
      <c r="K1002" s="314">
        <f ca="1">+IFERROR(INDEX('Hoja de Trabajo para listado'!$A$155:$Z$1048576,MATCH($A1002,'Hoja de Trabajo para listado'!$A$155:$A$1048576,0),MATCH((CUADRO!K$5&amp;$E1002),'Hoja de Trabajo para listado'!$A$151:$Z$151,0)),0)+IFERROR(INDEX('Hoja de Trabajo para listado'!$AB$155:$BA$1048576,MATCH($A1002,'Hoja de Trabajo para listado'!$AB$155:$AB$1048576,0),MATCH((CUADRO!K$5&amp;$E1002),'Hoja de Trabajo para listado'!$AB$151:$BA$151,0)),0)+IFERROR(INDEX('Hoja de Trabajo para listado'!$BC$155:$CB$1048576,MATCH($A1002,'Hoja de Trabajo para listado'!$BC$155:$BC$1048576,0),MATCH((CUADRO!K$5&amp;$E1002),'Hoja de Trabajo para listado'!$BC$151:$CB$151,0)),0)+IFERROR(INDEX('Hoja de Trabajo para listado'!$DE$153:$DG$274,MATCH($A1002,'Hoja de Trabajo para listado'!$DE$153:$DE$1048576,0),MATCH((CUADRO!K$5&amp;$E1002),'Hoja de Trabajo para listado'!$DE$151:$DG$151,0)),0)+IFERROR(INDEX('Hoja de Trabajo para listado'!$CD$155:$DC$1048576,MATCH($A1002,'Hoja de Trabajo para listado'!$CD$155:$CD$1048576,0),MATCH((CUADRO!K$5&amp;$E1002),'Hoja de Trabajo para listado'!$CD$151:$DC$151,0)),0)</f>
        <v>0</v>
      </c>
      <c r="L1002" s="314">
        <f ca="1">+IFERROR(INDEX('Hoja de Trabajo para listado'!$A$155:$Z$1048576,MATCH($A1002,'Hoja de Trabajo para listado'!$A$155:$A$1048576,0),MATCH((CUADRO!L$5&amp;$E1002),'Hoja de Trabajo para listado'!$A$151:$Z$151,0)),0)+IFERROR(INDEX('Hoja de Trabajo para listado'!$AB$155:$BA$1048576,MATCH($A1002,'Hoja de Trabajo para listado'!$AB$155:$AB$1048576,0),MATCH((CUADRO!L$5&amp;$E1002),'Hoja de Trabajo para listado'!$AB$151:$BA$151,0)),0)+IFERROR(INDEX('Hoja de Trabajo para listado'!$BC$155:$CB$1048576,MATCH($A1002,'Hoja de Trabajo para listado'!$BC$155:$BC$1048576,0),MATCH((CUADRO!L$5&amp;$E1002),'Hoja de Trabajo para listado'!$BC$151:$CB$151,0)),0)+IFERROR(INDEX('Hoja de Trabajo para listado'!$DE$153:$DG$274,MATCH($A1002,'Hoja de Trabajo para listado'!$DE$153:$DE$1048576,0),MATCH((CUADRO!L$5&amp;$E1002),'Hoja de Trabajo para listado'!$DE$151:$DG$151,0)),0)+IFERROR(INDEX('Hoja de Trabajo para listado'!$CD$155:$DC$1048576,MATCH($A1002,'Hoja de Trabajo para listado'!$CD$155:$CD$1048576,0),MATCH((CUADRO!L$5&amp;$E1002),'Hoja de Trabajo para listado'!$CD$151:$DC$151,0)),0)</f>
        <v>0</v>
      </c>
      <c r="M1002" s="314">
        <f ca="1">+IFERROR(INDEX('Hoja de Trabajo para listado'!$A$155:$Z$1048576,MATCH($A1002,'Hoja de Trabajo para listado'!$A$155:$A$1048576,0),MATCH((CUADRO!M$5&amp;$E1002),'Hoja de Trabajo para listado'!$A$151:$Z$151,0)),0)+IFERROR(INDEX('Hoja de Trabajo para listado'!$AB$155:$BA$1048576,MATCH($A1002,'Hoja de Trabajo para listado'!$AB$155:$AB$1048576,0),MATCH((CUADRO!M$5&amp;$E1002),'Hoja de Trabajo para listado'!$AB$151:$BA$151,0)),0)+IFERROR(INDEX('Hoja de Trabajo para listado'!$BC$155:$CB$1048576,MATCH($A1002,'Hoja de Trabajo para listado'!$BC$155:$BC$1048576,0),MATCH((CUADRO!M$5&amp;$E1002),'Hoja de Trabajo para listado'!$BC$151:$CB$151,0)),0)+IFERROR(INDEX('Hoja de Trabajo para listado'!$DE$153:$DG$274,MATCH($A1002,'Hoja de Trabajo para listado'!$DE$153:$DE$1048576,0),MATCH((CUADRO!M$5&amp;$E1002),'Hoja de Trabajo para listado'!$DE$151:$DG$151,0)),0)+IFERROR(INDEX('Hoja de Trabajo para listado'!$CD$155:$DC$1048576,MATCH($A1002,'Hoja de Trabajo para listado'!$CD$155:$CD$1048576,0),MATCH((CUADRO!M$5&amp;$E1002),'Hoja de Trabajo para listado'!$CD$151:$DC$151,0)),0)</f>
        <v>0</v>
      </c>
      <c r="N1002" s="314">
        <f ca="1">+IFERROR(INDEX('Hoja de Trabajo para listado'!$A$155:$Z$1048576,MATCH($A1002,'Hoja de Trabajo para listado'!$A$155:$A$1048576,0),MATCH((CUADRO!N$5&amp;$E1002),'Hoja de Trabajo para listado'!$A$151:$Z$151,0)),0)+IFERROR(INDEX('Hoja de Trabajo para listado'!$AB$155:$BA$1048576,MATCH($A1002,'Hoja de Trabajo para listado'!$AB$155:$AB$1048576,0),MATCH((CUADRO!N$5&amp;$E1002),'Hoja de Trabajo para listado'!$AB$151:$BA$151,0)),0)+IFERROR(INDEX('Hoja de Trabajo para listado'!$BC$155:$CB$1048576,MATCH($A1002,'Hoja de Trabajo para listado'!$BC$155:$BC$1048576,0),MATCH((CUADRO!N$5&amp;$E1002),'Hoja de Trabajo para listado'!$BC$151:$CB$151,0)),0)+IFERROR(INDEX('Hoja de Trabajo para listado'!$DE$153:$DG$274,MATCH($A1002,'Hoja de Trabajo para listado'!$DE$153:$DE$1048576,0),MATCH((CUADRO!N$5&amp;$E1002),'Hoja de Trabajo para listado'!$DE$151:$DG$151,0)),0)+IFERROR(INDEX('Hoja de Trabajo para listado'!$CD$155:$DC$1048576,MATCH($A1002,'Hoja de Trabajo para listado'!$CD$155:$CD$1048576,0),MATCH((CUADRO!N$5&amp;$E1002),'Hoja de Trabajo para listado'!$CD$151:$DC$151,0)),0)</f>
        <v>0</v>
      </c>
      <c r="O1002" s="314">
        <f ca="1">+IFERROR(INDEX('Hoja de Trabajo para listado'!$A$155:$Z$1048576,MATCH($A1002,'Hoja de Trabajo para listado'!$A$155:$A$1048576,0),MATCH((CUADRO!O$5&amp;$E1002),'Hoja de Trabajo para listado'!$A$151:$Z$151,0)),0)+IFERROR(INDEX('Hoja de Trabajo para listado'!$AB$155:$BA$1048576,MATCH($A1002,'Hoja de Trabajo para listado'!$AB$155:$AB$1048576,0),MATCH((CUADRO!O$5&amp;$E1002),'Hoja de Trabajo para listado'!$AB$151:$BA$151,0)),0)+IFERROR(INDEX('Hoja de Trabajo para listado'!$BC$155:$CB$1048576,MATCH($A1002,'Hoja de Trabajo para listado'!$BC$155:$BC$1048576,0),MATCH((CUADRO!O$5&amp;$E1002),'Hoja de Trabajo para listado'!$BC$151:$CB$151,0)),0)+IFERROR(INDEX('Hoja de Trabajo para listado'!$DE$153:$DG$274,MATCH($A1002,'Hoja de Trabajo para listado'!$DE$153:$DE$1048576,0),MATCH((CUADRO!O$5&amp;$E1002),'Hoja de Trabajo para listado'!$DE$151:$DG$151,0)),0)+IFERROR(INDEX('Hoja de Trabajo para listado'!$CD$155:$DC$1048576,MATCH($A1002,'Hoja de Trabajo para listado'!$CD$155:$CD$1048576,0),MATCH((CUADRO!O$5&amp;$E1002),'Hoja de Trabajo para listado'!$CD$151:$DC$151,0)),0)</f>
        <v>0</v>
      </c>
      <c r="P1002" s="314">
        <f ca="1">+IFERROR(INDEX('Hoja de Trabajo para listado'!$A$155:$Z$1048576,MATCH($A1002,'Hoja de Trabajo para listado'!$A$155:$A$1048576,0),MATCH((CUADRO!P$5&amp;$E1002),'Hoja de Trabajo para listado'!$A$151:$Z$151,0)),0)+IFERROR(INDEX('Hoja de Trabajo para listado'!$AB$155:$BA$1048576,MATCH($A1002,'Hoja de Trabajo para listado'!$AB$155:$AB$1048576,0),MATCH((CUADRO!P$5&amp;$E1002),'Hoja de Trabajo para listado'!$AB$151:$BA$151,0)),0)+IFERROR(INDEX('Hoja de Trabajo para listado'!$BC$155:$CB$1048576,MATCH($A1002,'Hoja de Trabajo para listado'!$BC$155:$BC$1048576,0),MATCH((CUADRO!P$5&amp;$E1002),'Hoja de Trabajo para listado'!$BC$151:$CB$151,0)),0)+IFERROR(INDEX('Hoja de Trabajo para listado'!$DE$153:$DG$274,MATCH($A1002,'Hoja de Trabajo para listado'!$DE$153:$DE$1048576,0),MATCH((CUADRO!P$5&amp;$E1002),'Hoja de Trabajo para listado'!$DE$151:$DG$151,0)),0)+IFERROR(INDEX('Hoja de Trabajo para listado'!$CD$155:$DC$1048576,MATCH($A1002,'Hoja de Trabajo para listado'!$CD$155:$CD$1048576,0),MATCH((CUADRO!P$5&amp;$E1002),'Hoja de Trabajo para listado'!$CD$151:$DC$151,0)),0)</f>
        <v>0</v>
      </c>
      <c r="Q1002" s="314">
        <f ca="1">+IFERROR(INDEX('Hoja de Trabajo para listado'!$A$155:$Z$1048576,MATCH($A1002,'Hoja de Trabajo para listado'!$A$155:$A$1048576,0),MATCH((CUADRO!Q$5&amp;$E1002),'Hoja de Trabajo para listado'!$A$151:$Z$151,0)),0)+IFERROR(INDEX('Hoja de Trabajo para listado'!$AB$155:$BA$1048576,MATCH($A1002,'Hoja de Trabajo para listado'!$AB$155:$AB$1048576,0),MATCH((CUADRO!Q$5&amp;$E1002),'Hoja de Trabajo para listado'!$AB$151:$BA$151,0)),0)+IFERROR(INDEX('Hoja de Trabajo para listado'!$BC$155:$CB$1048576,MATCH($A1002,'Hoja de Trabajo para listado'!$BC$155:$BC$1048576,0),MATCH((CUADRO!Q$5&amp;$E1002),'Hoja de Trabajo para listado'!$BC$151:$CB$151,0)),0)+IFERROR(INDEX('Hoja de Trabajo para listado'!$DE$153:$DG$274,MATCH($A1002,'Hoja de Trabajo para listado'!$DE$153:$DE$1048576,0),MATCH((CUADRO!Q$5&amp;$E1002),'Hoja de Trabajo para listado'!$DE$151:$DG$151,0)),0)+IFERROR(INDEX('Hoja de Trabajo para listado'!$CD$155:$DC$1048576,MATCH($A1002,'Hoja de Trabajo para listado'!$CD$155:$CD$1048576,0),MATCH((CUADRO!Q$5&amp;$E1002),'Hoja de Trabajo para listado'!$CD$151:$DC$151,0)),0)</f>
        <v>0</v>
      </c>
      <c r="R1002" s="314">
        <f t="shared" ca="1" si="30"/>
        <v>0</v>
      </c>
      <c r="S1002" s="314"/>
      <c r="T1002" s="314">
        <f ca="1">+T1003</f>
        <v>0</v>
      </c>
      <c r="U1002" s="313">
        <f t="shared" si="31"/>
        <v>1</v>
      </c>
      <c r="V1002" s="319" t="str">
        <f>+VLOOKUP(A1002,bd_lista!$A$3:$E$593,5,FALSE)</f>
        <v>Instituciones Descentralizadas</v>
      </c>
      <c r="W1002" s="425" t="str">
        <f>+V1002</f>
        <v>Instituciones Descentralizadas</v>
      </c>
    </row>
    <row r="1003" spans="1:23" customFormat="1" ht="15" hidden="1" customHeight="1">
      <c r="A1003" s="323">
        <v>251</v>
      </c>
      <c r="B1003" s="428"/>
      <c r="C1003" s="339" t="str">
        <f>+VLOOKUP(A1003,bd_lista!$A$3:$C$593,3,FALSE)</f>
        <v>Instituto Nacional de Salud Ocupacional</v>
      </c>
      <c r="D1003" s="430"/>
      <c r="E1003" s="319" t="s">
        <v>1419</v>
      </c>
      <c r="F1003" s="314">
        <f ca="1">+IFERROR(INDEX('Hoja de Trabajo para listado'!$A$155:$Z$1048576,MATCH($A1003,'Hoja de Trabajo para listado'!$A$155:$A$1048576,0),MATCH((CUADRO!F$5&amp;$E1003),'Hoja de Trabajo para listado'!$A$151:$Z$151,0)),0)+IFERROR(INDEX('Hoja de Trabajo para listado'!$AB$155:$BA$1048576,MATCH($A1003,'Hoja de Trabajo para listado'!$AB$155:$AB$1048576,0),MATCH((CUADRO!F$5&amp;$E1003),'Hoja de Trabajo para listado'!$AB$151:$BA$151,0)),0)+IFERROR(INDEX('Hoja de Trabajo para listado'!$BC$155:$CB$1048576,MATCH($A1003,'Hoja de Trabajo para listado'!$BC$155:$BC$1048576,0),MATCH((CUADRO!F$5&amp;$E1003),'Hoja de Trabajo para listado'!$BC$151:$CB$151,0)),0)+IFERROR(INDEX('Hoja de Trabajo para listado'!$DE$153:$DG$274,MATCH($A1003,'Hoja de Trabajo para listado'!$DE$153:$DE$1048576,0),MATCH((CUADRO!F$5&amp;$E1003),'Hoja de Trabajo para listado'!$DE$151:$DG$151,0)),0)+IFERROR(INDEX('Hoja de Trabajo para listado'!$CD$155:$DC$1048576,MATCH($A1003,'Hoja de Trabajo para listado'!$CD$155:$CD$1048576,0),MATCH((CUADRO!F$5&amp;$E1003),'Hoja de Trabajo para listado'!$CD$151:$DC$151,0)),0)</f>
        <v>0</v>
      </c>
      <c r="G1003" s="314">
        <f ca="1">+IFERROR(INDEX('Hoja de Trabajo para listado'!$A$155:$Z$1048576,MATCH($A1003,'Hoja de Trabajo para listado'!$A$155:$A$1048576,0),MATCH((CUADRO!G$5&amp;$E1003),'Hoja de Trabajo para listado'!$A$151:$Z$151,0)),0)+IFERROR(INDEX('Hoja de Trabajo para listado'!$AB$155:$BA$1048576,MATCH($A1003,'Hoja de Trabajo para listado'!$AB$155:$AB$1048576,0),MATCH((CUADRO!G$5&amp;$E1003),'Hoja de Trabajo para listado'!$AB$151:$BA$151,0)),0)+IFERROR(INDEX('Hoja de Trabajo para listado'!$BC$155:$CB$1048576,MATCH($A1003,'Hoja de Trabajo para listado'!$BC$155:$BC$1048576,0),MATCH((CUADRO!G$5&amp;$E1003),'Hoja de Trabajo para listado'!$BC$151:$CB$151,0)),0)+IFERROR(INDEX('Hoja de Trabajo para listado'!$DE$153:$DG$274,MATCH($A1003,'Hoja de Trabajo para listado'!$DE$153:$DE$1048576,0),MATCH((CUADRO!G$5&amp;$E1003),'Hoja de Trabajo para listado'!$DE$151:$DG$151,0)),0)+IFERROR(INDEX('Hoja de Trabajo para listado'!$CD$155:$DC$1048576,MATCH($A1003,'Hoja de Trabajo para listado'!$CD$155:$CD$1048576,0),MATCH((CUADRO!G$5&amp;$E1003),'Hoja de Trabajo para listado'!$CD$151:$DC$151,0)),0)</f>
        <v>0</v>
      </c>
      <c r="H1003" s="314">
        <f ca="1">+IFERROR(INDEX('Hoja de Trabajo para listado'!$A$155:$Z$1048576,MATCH($A1003,'Hoja de Trabajo para listado'!$A$155:$A$1048576,0),MATCH((CUADRO!H$5&amp;$E1003),'Hoja de Trabajo para listado'!$A$151:$Z$151,0)),0)+IFERROR(INDEX('Hoja de Trabajo para listado'!$AB$155:$BA$1048576,MATCH($A1003,'Hoja de Trabajo para listado'!$AB$155:$AB$1048576,0),MATCH((CUADRO!H$5&amp;$E1003),'Hoja de Trabajo para listado'!$AB$151:$BA$151,0)),0)+IFERROR(INDEX('Hoja de Trabajo para listado'!$BC$155:$CB$1048576,MATCH($A1003,'Hoja de Trabajo para listado'!$BC$155:$BC$1048576,0),MATCH((CUADRO!H$5&amp;$E1003),'Hoja de Trabajo para listado'!$BC$151:$CB$151,0)),0)+IFERROR(INDEX('Hoja de Trabajo para listado'!$DE$153:$DG$274,MATCH($A1003,'Hoja de Trabajo para listado'!$DE$153:$DE$1048576,0),MATCH((CUADRO!H$5&amp;$E1003),'Hoja de Trabajo para listado'!$DE$151:$DG$151,0)),0)+IFERROR(INDEX('Hoja de Trabajo para listado'!$CD$155:$DC$1048576,MATCH($A1003,'Hoja de Trabajo para listado'!$CD$155:$CD$1048576,0),MATCH((CUADRO!H$5&amp;$E1003),'Hoja de Trabajo para listado'!$CD$151:$DC$151,0)),0)</f>
        <v>0</v>
      </c>
      <c r="I1003" s="314">
        <f ca="1">+IFERROR(INDEX('Hoja de Trabajo para listado'!$A$155:$Z$1048576,MATCH($A1003,'Hoja de Trabajo para listado'!$A$155:$A$1048576,0),MATCH((CUADRO!I$5&amp;$E1003),'Hoja de Trabajo para listado'!$A$151:$Z$151,0)),0)+IFERROR(INDEX('Hoja de Trabajo para listado'!$AB$155:$BA$1048576,MATCH($A1003,'Hoja de Trabajo para listado'!$AB$155:$AB$1048576,0),MATCH((CUADRO!I$5&amp;$E1003),'Hoja de Trabajo para listado'!$AB$151:$BA$151,0)),0)+IFERROR(INDEX('Hoja de Trabajo para listado'!$BC$155:$CB$1048576,MATCH($A1003,'Hoja de Trabajo para listado'!$BC$155:$BC$1048576,0),MATCH((CUADRO!I$5&amp;$E1003),'Hoja de Trabajo para listado'!$BC$151:$CB$151,0)),0)+IFERROR(INDEX('Hoja de Trabajo para listado'!$DE$153:$DG$274,MATCH($A1003,'Hoja de Trabajo para listado'!$DE$153:$DE$1048576,0),MATCH((CUADRO!I$5&amp;$E1003),'Hoja de Trabajo para listado'!$DE$151:$DG$151,0)),0)+IFERROR(INDEX('Hoja de Trabajo para listado'!$CD$155:$DC$1048576,MATCH($A1003,'Hoja de Trabajo para listado'!$CD$155:$CD$1048576,0),MATCH((CUADRO!I$5&amp;$E1003),'Hoja de Trabajo para listado'!$CD$151:$DC$151,0)),0)</f>
        <v>0</v>
      </c>
      <c r="J1003" s="314">
        <f ca="1">+IFERROR(INDEX('Hoja de Trabajo para listado'!$A$155:$Z$1048576,MATCH($A1003,'Hoja de Trabajo para listado'!$A$155:$A$1048576,0),MATCH((CUADRO!J$5&amp;$E1003),'Hoja de Trabajo para listado'!$A$151:$Z$151,0)),0)+IFERROR(INDEX('Hoja de Trabajo para listado'!$AB$155:$BA$1048576,MATCH($A1003,'Hoja de Trabajo para listado'!$AB$155:$AB$1048576,0),MATCH((CUADRO!J$5&amp;$E1003),'Hoja de Trabajo para listado'!$AB$151:$BA$151,0)),0)+IFERROR(INDEX('Hoja de Trabajo para listado'!$BC$155:$CB$1048576,MATCH($A1003,'Hoja de Trabajo para listado'!$BC$155:$BC$1048576,0),MATCH((CUADRO!J$5&amp;$E1003),'Hoja de Trabajo para listado'!$BC$151:$CB$151,0)),0)+IFERROR(INDEX('Hoja de Trabajo para listado'!$DE$153:$DG$274,MATCH($A1003,'Hoja de Trabajo para listado'!$DE$153:$DE$1048576,0),MATCH((CUADRO!J$5&amp;$E1003),'Hoja de Trabajo para listado'!$DE$151:$DG$151,0)),0)+IFERROR(INDEX('Hoja de Trabajo para listado'!$CD$155:$DC$1048576,MATCH($A1003,'Hoja de Trabajo para listado'!$CD$155:$CD$1048576,0),MATCH((CUADRO!J$5&amp;$E1003),'Hoja de Trabajo para listado'!$CD$151:$DC$151,0)),0)</f>
        <v>0</v>
      </c>
      <c r="K1003" s="314">
        <f ca="1">+IFERROR(INDEX('Hoja de Trabajo para listado'!$A$155:$Z$1048576,MATCH($A1003,'Hoja de Trabajo para listado'!$A$155:$A$1048576,0),MATCH((CUADRO!K$5&amp;$E1003),'Hoja de Trabajo para listado'!$A$151:$Z$151,0)),0)+IFERROR(INDEX('Hoja de Trabajo para listado'!$AB$155:$BA$1048576,MATCH($A1003,'Hoja de Trabajo para listado'!$AB$155:$AB$1048576,0),MATCH((CUADRO!K$5&amp;$E1003),'Hoja de Trabajo para listado'!$AB$151:$BA$151,0)),0)+IFERROR(INDEX('Hoja de Trabajo para listado'!$BC$155:$CB$1048576,MATCH($A1003,'Hoja de Trabajo para listado'!$BC$155:$BC$1048576,0),MATCH((CUADRO!K$5&amp;$E1003),'Hoja de Trabajo para listado'!$BC$151:$CB$151,0)),0)+IFERROR(INDEX('Hoja de Trabajo para listado'!$DE$153:$DG$274,MATCH($A1003,'Hoja de Trabajo para listado'!$DE$153:$DE$1048576,0),MATCH((CUADRO!K$5&amp;$E1003),'Hoja de Trabajo para listado'!$DE$151:$DG$151,0)),0)+IFERROR(INDEX('Hoja de Trabajo para listado'!$CD$155:$DC$1048576,MATCH($A1003,'Hoja de Trabajo para listado'!$CD$155:$CD$1048576,0),MATCH((CUADRO!K$5&amp;$E1003),'Hoja de Trabajo para listado'!$CD$151:$DC$151,0)),0)</f>
        <v>0</v>
      </c>
      <c r="L1003" s="314">
        <f ca="1">+IFERROR(INDEX('Hoja de Trabajo para listado'!$A$155:$Z$1048576,MATCH($A1003,'Hoja de Trabajo para listado'!$A$155:$A$1048576,0),MATCH((CUADRO!L$5&amp;$E1003),'Hoja de Trabajo para listado'!$A$151:$Z$151,0)),0)+IFERROR(INDEX('Hoja de Trabajo para listado'!$AB$155:$BA$1048576,MATCH($A1003,'Hoja de Trabajo para listado'!$AB$155:$AB$1048576,0),MATCH((CUADRO!L$5&amp;$E1003),'Hoja de Trabajo para listado'!$AB$151:$BA$151,0)),0)+IFERROR(INDEX('Hoja de Trabajo para listado'!$BC$155:$CB$1048576,MATCH($A1003,'Hoja de Trabajo para listado'!$BC$155:$BC$1048576,0),MATCH((CUADRO!L$5&amp;$E1003),'Hoja de Trabajo para listado'!$BC$151:$CB$151,0)),0)+IFERROR(INDEX('Hoja de Trabajo para listado'!$DE$153:$DG$274,MATCH($A1003,'Hoja de Trabajo para listado'!$DE$153:$DE$1048576,0),MATCH((CUADRO!L$5&amp;$E1003),'Hoja de Trabajo para listado'!$DE$151:$DG$151,0)),0)+IFERROR(INDEX('Hoja de Trabajo para listado'!$CD$155:$DC$1048576,MATCH($A1003,'Hoja de Trabajo para listado'!$CD$155:$CD$1048576,0),MATCH((CUADRO!L$5&amp;$E1003),'Hoja de Trabajo para listado'!$CD$151:$DC$151,0)),0)</f>
        <v>0</v>
      </c>
      <c r="M1003" s="314">
        <f ca="1">+IFERROR(INDEX('Hoja de Trabajo para listado'!$A$155:$Z$1048576,MATCH($A1003,'Hoja de Trabajo para listado'!$A$155:$A$1048576,0),MATCH((CUADRO!M$5&amp;$E1003),'Hoja de Trabajo para listado'!$A$151:$Z$151,0)),0)+IFERROR(INDEX('Hoja de Trabajo para listado'!$AB$155:$BA$1048576,MATCH($A1003,'Hoja de Trabajo para listado'!$AB$155:$AB$1048576,0),MATCH((CUADRO!M$5&amp;$E1003),'Hoja de Trabajo para listado'!$AB$151:$BA$151,0)),0)+IFERROR(INDEX('Hoja de Trabajo para listado'!$BC$155:$CB$1048576,MATCH($A1003,'Hoja de Trabajo para listado'!$BC$155:$BC$1048576,0),MATCH((CUADRO!M$5&amp;$E1003),'Hoja de Trabajo para listado'!$BC$151:$CB$151,0)),0)+IFERROR(INDEX('Hoja de Trabajo para listado'!$DE$153:$DG$274,MATCH($A1003,'Hoja de Trabajo para listado'!$DE$153:$DE$1048576,0),MATCH((CUADRO!M$5&amp;$E1003),'Hoja de Trabajo para listado'!$DE$151:$DG$151,0)),0)+IFERROR(INDEX('Hoja de Trabajo para listado'!$CD$155:$DC$1048576,MATCH($A1003,'Hoja de Trabajo para listado'!$CD$155:$CD$1048576,0),MATCH((CUADRO!M$5&amp;$E1003),'Hoja de Trabajo para listado'!$CD$151:$DC$151,0)),0)</f>
        <v>0</v>
      </c>
      <c r="N1003" s="314">
        <f ca="1">+IFERROR(INDEX('Hoja de Trabajo para listado'!$A$155:$Z$1048576,MATCH($A1003,'Hoja de Trabajo para listado'!$A$155:$A$1048576,0),MATCH((CUADRO!N$5&amp;$E1003),'Hoja de Trabajo para listado'!$A$151:$Z$151,0)),0)+IFERROR(INDEX('Hoja de Trabajo para listado'!$AB$155:$BA$1048576,MATCH($A1003,'Hoja de Trabajo para listado'!$AB$155:$AB$1048576,0),MATCH((CUADRO!N$5&amp;$E1003),'Hoja de Trabajo para listado'!$AB$151:$BA$151,0)),0)+IFERROR(INDEX('Hoja de Trabajo para listado'!$BC$155:$CB$1048576,MATCH($A1003,'Hoja de Trabajo para listado'!$BC$155:$BC$1048576,0),MATCH((CUADRO!N$5&amp;$E1003),'Hoja de Trabajo para listado'!$BC$151:$CB$151,0)),0)+IFERROR(INDEX('Hoja de Trabajo para listado'!$DE$153:$DG$274,MATCH($A1003,'Hoja de Trabajo para listado'!$DE$153:$DE$1048576,0),MATCH((CUADRO!N$5&amp;$E1003),'Hoja de Trabajo para listado'!$DE$151:$DG$151,0)),0)+IFERROR(INDEX('Hoja de Trabajo para listado'!$CD$155:$DC$1048576,MATCH($A1003,'Hoja de Trabajo para listado'!$CD$155:$CD$1048576,0),MATCH((CUADRO!N$5&amp;$E1003),'Hoja de Trabajo para listado'!$CD$151:$DC$151,0)),0)</f>
        <v>0</v>
      </c>
      <c r="O1003" s="314">
        <f ca="1">+IFERROR(INDEX('Hoja de Trabajo para listado'!$A$155:$Z$1048576,MATCH($A1003,'Hoja de Trabajo para listado'!$A$155:$A$1048576,0),MATCH((CUADRO!O$5&amp;$E1003),'Hoja de Trabajo para listado'!$A$151:$Z$151,0)),0)+IFERROR(INDEX('Hoja de Trabajo para listado'!$AB$155:$BA$1048576,MATCH($A1003,'Hoja de Trabajo para listado'!$AB$155:$AB$1048576,0),MATCH((CUADRO!O$5&amp;$E1003),'Hoja de Trabajo para listado'!$AB$151:$BA$151,0)),0)+IFERROR(INDEX('Hoja de Trabajo para listado'!$BC$155:$CB$1048576,MATCH($A1003,'Hoja de Trabajo para listado'!$BC$155:$BC$1048576,0),MATCH((CUADRO!O$5&amp;$E1003),'Hoja de Trabajo para listado'!$BC$151:$CB$151,0)),0)+IFERROR(INDEX('Hoja de Trabajo para listado'!$DE$153:$DG$274,MATCH($A1003,'Hoja de Trabajo para listado'!$DE$153:$DE$1048576,0),MATCH((CUADRO!O$5&amp;$E1003),'Hoja de Trabajo para listado'!$DE$151:$DG$151,0)),0)+IFERROR(INDEX('Hoja de Trabajo para listado'!$CD$155:$DC$1048576,MATCH($A1003,'Hoja de Trabajo para listado'!$CD$155:$CD$1048576,0),MATCH((CUADRO!O$5&amp;$E1003),'Hoja de Trabajo para listado'!$CD$151:$DC$151,0)),0)</f>
        <v>0</v>
      </c>
      <c r="P1003" s="314">
        <f ca="1">+IFERROR(INDEX('Hoja de Trabajo para listado'!$A$155:$Z$1048576,MATCH($A1003,'Hoja de Trabajo para listado'!$A$155:$A$1048576,0),MATCH((CUADRO!P$5&amp;$E1003),'Hoja de Trabajo para listado'!$A$151:$Z$151,0)),0)+IFERROR(INDEX('Hoja de Trabajo para listado'!$AB$155:$BA$1048576,MATCH($A1003,'Hoja de Trabajo para listado'!$AB$155:$AB$1048576,0),MATCH((CUADRO!P$5&amp;$E1003),'Hoja de Trabajo para listado'!$AB$151:$BA$151,0)),0)+IFERROR(INDEX('Hoja de Trabajo para listado'!$BC$155:$CB$1048576,MATCH($A1003,'Hoja de Trabajo para listado'!$BC$155:$BC$1048576,0),MATCH((CUADRO!P$5&amp;$E1003),'Hoja de Trabajo para listado'!$BC$151:$CB$151,0)),0)+IFERROR(INDEX('Hoja de Trabajo para listado'!$DE$153:$DG$274,MATCH($A1003,'Hoja de Trabajo para listado'!$DE$153:$DE$1048576,0),MATCH((CUADRO!P$5&amp;$E1003),'Hoja de Trabajo para listado'!$DE$151:$DG$151,0)),0)+IFERROR(INDEX('Hoja de Trabajo para listado'!$CD$155:$DC$1048576,MATCH($A1003,'Hoja de Trabajo para listado'!$CD$155:$CD$1048576,0),MATCH((CUADRO!P$5&amp;$E1003),'Hoja de Trabajo para listado'!$CD$151:$DC$151,0)),0)</f>
        <v>0</v>
      </c>
      <c r="Q1003" s="314">
        <f ca="1">+IFERROR(INDEX('Hoja de Trabajo para listado'!$A$155:$Z$1048576,MATCH($A1003,'Hoja de Trabajo para listado'!$A$155:$A$1048576,0),MATCH((CUADRO!Q$5&amp;$E1003),'Hoja de Trabajo para listado'!$A$151:$Z$151,0)),0)+IFERROR(INDEX('Hoja de Trabajo para listado'!$AB$155:$BA$1048576,MATCH($A1003,'Hoja de Trabajo para listado'!$AB$155:$AB$1048576,0),MATCH((CUADRO!Q$5&amp;$E1003),'Hoja de Trabajo para listado'!$AB$151:$BA$151,0)),0)+IFERROR(INDEX('Hoja de Trabajo para listado'!$BC$155:$CB$1048576,MATCH($A1003,'Hoja de Trabajo para listado'!$BC$155:$BC$1048576,0),MATCH((CUADRO!Q$5&amp;$E1003),'Hoja de Trabajo para listado'!$BC$151:$CB$151,0)),0)+IFERROR(INDEX('Hoja de Trabajo para listado'!$DE$153:$DG$274,MATCH($A1003,'Hoja de Trabajo para listado'!$DE$153:$DE$1048576,0),MATCH((CUADRO!Q$5&amp;$E1003),'Hoja de Trabajo para listado'!$DE$151:$DG$151,0)),0)+IFERROR(INDEX('Hoja de Trabajo para listado'!$CD$155:$DC$1048576,MATCH($A1003,'Hoja de Trabajo para listado'!$CD$155:$CD$1048576,0),MATCH((CUADRO!Q$5&amp;$E1003),'Hoja de Trabajo para listado'!$CD$151:$DC$151,0)),0)</f>
        <v>0</v>
      </c>
      <c r="R1003" s="314">
        <f t="shared" ca="1" si="30"/>
        <v>0</v>
      </c>
      <c r="S1003" s="314">
        <f ca="1">+R1002+R1003</f>
        <v>0</v>
      </c>
      <c r="T1003" s="314">
        <f ca="1">+S1003</f>
        <v>0</v>
      </c>
      <c r="U1003" s="348">
        <f t="shared" si="31"/>
        <v>2</v>
      </c>
      <c r="V1003" s="319" t="str">
        <f>+VLOOKUP(A1003,bd_lista!$A$3:$E$593,5,FALSE)</f>
        <v>Instituciones Descentralizadas</v>
      </c>
      <c r="W1003" s="426"/>
    </row>
    <row r="1004" spans="1:23" customFormat="1" ht="15" hidden="1" customHeight="1">
      <c r="A1004" s="323">
        <v>379</v>
      </c>
      <c r="B1004" s="427">
        <f>+A1004</f>
        <v>379</v>
      </c>
      <c r="C1004" s="318" t="str">
        <f>+VLOOKUP(A1004,bd_lista!$A$3:$C$593,3,FALSE)</f>
        <v xml:space="preserve">Escuela Boliviana Intercultural de Danza </v>
      </c>
      <c r="D1004" s="429" t="str">
        <f>+C1004</f>
        <v xml:space="preserve">Escuela Boliviana Intercultural de Danza </v>
      </c>
      <c r="E1004" s="339" t="s">
        <v>1418</v>
      </c>
      <c r="F1004" s="314">
        <f ca="1">+IFERROR(INDEX('Hoja de Trabajo para listado'!$A$155:$Z$1048576,MATCH($A1004,'Hoja de Trabajo para listado'!$A$155:$A$1048576,0),MATCH((CUADRO!F$5&amp;$E1004),'Hoja de Trabajo para listado'!$A$151:$Z$151,0)),0)+IFERROR(INDEX('Hoja de Trabajo para listado'!$AB$155:$BA$1048576,MATCH($A1004,'Hoja de Trabajo para listado'!$AB$155:$AB$1048576,0),MATCH((CUADRO!F$5&amp;$E1004),'Hoja de Trabajo para listado'!$AB$151:$BA$151,0)),0)+IFERROR(INDEX('Hoja de Trabajo para listado'!$BC$155:$CB$1048576,MATCH($A1004,'Hoja de Trabajo para listado'!$BC$155:$BC$1048576,0),MATCH((CUADRO!F$5&amp;$E1004),'Hoja de Trabajo para listado'!$BC$151:$CB$151,0)),0)+IFERROR(INDEX('Hoja de Trabajo para listado'!$DE$153:$DG$274,MATCH($A1004,'Hoja de Trabajo para listado'!$DE$153:$DE$1048576,0),MATCH((CUADRO!F$5&amp;$E1004),'Hoja de Trabajo para listado'!$DE$151:$DG$151,0)),0)+IFERROR(INDEX('Hoja de Trabajo para listado'!$CD$155:$DC$1048576,MATCH($A1004,'Hoja de Trabajo para listado'!$CD$155:$CD$1048576,0),MATCH((CUADRO!F$5&amp;$E1004),'Hoja de Trabajo para listado'!$CD$151:$DC$151,0)),0)</f>
        <v>0</v>
      </c>
      <c r="G1004" s="314">
        <f ca="1">+IFERROR(INDEX('Hoja de Trabajo para listado'!$A$155:$Z$1048576,MATCH($A1004,'Hoja de Trabajo para listado'!$A$155:$A$1048576,0),MATCH((CUADRO!G$5&amp;$E1004),'Hoja de Trabajo para listado'!$A$151:$Z$151,0)),0)+IFERROR(INDEX('Hoja de Trabajo para listado'!$AB$155:$BA$1048576,MATCH($A1004,'Hoja de Trabajo para listado'!$AB$155:$AB$1048576,0),MATCH((CUADRO!G$5&amp;$E1004),'Hoja de Trabajo para listado'!$AB$151:$BA$151,0)),0)+IFERROR(INDEX('Hoja de Trabajo para listado'!$BC$155:$CB$1048576,MATCH($A1004,'Hoja de Trabajo para listado'!$BC$155:$BC$1048576,0),MATCH((CUADRO!G$5&amp;$E1004),'Hoja de Trabajo para listado'!$BC$151:$CB$151,0)),0)+IFERROR(INDEX('Hoja de Trabajo para listado'!$DE$153:$DG$274,MATCH($A1004,'Hoja de Trabajo para listado'!$DE$153:$DE$1048576,0),MATCH((CUADRO!G$5&amp;$E1004),'Hoja de Trabajo para listado'!$DE$151:$DG$151,0)),0)+IFERROR(INDEX('Hoja de Trabajo para listado'!$CD$155:$DC$1048576,MATCH($A1004,'Hoja de Trabajo para listado'!$CD$155:$CD$1048576,0),MATCH((CUADRO!G$5&amp;$E1004),'Hoja de Trabajo para listado'!$CD$151:$DC$151,0)),0)</f>
        <v>0</v>
      </c>
      <c r="H1004" s="314">
        <f ca="1">+IFERROR(INDEX('Hoja de Trabajo para listado'!$A$155:$Z$1048576,MATCH($A1004,'Hoja de Trabajo para listado'!$A$155:$A$1048576,0),MATCH((CUADRO!H$5&amp;$E1004),'Hoja de Trabajo para listado'!$A$151:$Z$151,0)),0)+IFERROR(INDEX('Hoja de Trabajo para listado'!$AB$155:$BA$1048576,MATCH($A1004,'Hoja de Trabajo para listado'!$AB$155:$AB$1048576,0),MATCH((CUADRO!H$5&amp;$E1004),'Hoja de Trabajo para listado'!$AB$151:$BA$151,0)),0)+IFERROR(INDEX('Hoja de Trabajo para listado'!$BC$155:$CB$1048576,MATCH($A1004,'Hoja de Trabajo para listado'!$BC$155:$BC$1048576,0),MATCH((CUADRO!H$5&amp;$E1004),'Hoja de Trabajo para listado'!$BC$151:$CB$151,0)),0)+IFERROR(INDEX('Hoja de Trabajo para listado'!$DE$153:$DG$274,MATCH($A1004,'Hoja de Trabajo para listado'!$DE$153:$DE$1048576,0),MATCH((CUADRO!H$5&amp;$E1004),'Hoja de Trabajo para listado'!$DE$151:$DG$151,0)),0)+IFERROR(INDEX('Hoja de Trabajo para listado'!$CD$155:$DC$1048576,MATCH($A1004,'Hoja de Trabajo para listado'!$CD$155:$CD$1048576,0),MATCH((CUADRO!H$5&amp;$E1004),'Hoja de Trabajo para listado'!$CD$151:$DC$151,0)),0)</f>
        <v>0</v>
      </c>
      <c r="I1004" s="314">
        <f ca="1">+IFERROR(INDEX('Hoja de Trabajo para listado'!$A$155:$Z$1048576,MATCH($A1004,'Hoja de Trabajo para listado'!$A$155:$A$1048576,0),MATCH((CUADRO!I$5&amp;$E1004),'Hoja de Trabajo para listado'!$A$151:$Z$151,0)),0)+IFERROR(INDEX('Hoja de Trabajo para listado'!$AB$155:$BA$1048576,MATCH($A1004,'Hoja de Trabajo para listado'!$AB$155:$AB$1048576,0),MATCH((CUADRO!I$5&amp;$E1004),'Hoja de Trabajo para listado'!$AB$151:$BA$151,0)),0)+IFERROR(INDEX('Hoja de Trabajo para listado'!$BC$155:$CB$1048576,MATCH($A1004,'Hoja de Trabajo para listado'!$BC$155:$BC$1048576,0),MATCH((CUADRO!I$5&amp;$E1004),'Hoja de Trabajo para listado'!$BC$151:$CB$151,0)),0)+IFERROR(INDEX('Hoja de Trabajo para listado'!$DE$153:$DG$274,MATCH($A1004,'Hoja de Trabajo para listado'!$DE$153:$DE$1048576,0),MATCH((CUADRO!I$5&amp;$E1004),'Hoja de Trabajo para listado'!$DE$151:$DG$151,0)),0)+IFERROR(INDEX('Hoja de Trabajo para listado'!$CD$155:$DC$1048576,MATCH($A1004,'Hoja de Trabajo para listado'!$CD$155:$CD$1048576,0),MATCH((CUADRO!I$5&amp;$E1004),'Hoja de Trabajo para listado'!$CD$151:$DC$151,0)),0)</f>
        <v>0</v>
      </c>
      <c r="J1004" s="314">
        <f ca="1">+IFERROR(INDEX('Hoja de Trabajo para listado'!$A$155:$Z$1048576,MATCH($A1004,'Hoja de Trabajo para listado'!$A$155:$A$1048576,0),MATCH((CUADRO!J$5&amp;$E1004),'Hoja de Trabajo para listado'!$A$151:$Z$151,0)),0)+IFERROR(INDEX('Hoja de Trabajo para listado'!$AB$155:$BA$1048576,MATCH($A1004,'Hoja de Trabajo para listado'!$AB$155:$AB$1048576,0),MATCH((CUADRO!J$5&amp;$E1004),'Hoja de Trabajo para listado'!$AB$151:$BA$151,0)),0)+IFERROR(INDEX('Hoja de Trabajo para listado'!$BC$155:$CB$1048576,MATCH($A1004,'Hoja de Trabajo para listado'!$BC$155:$BC$1048576,0),MATCH((CUADRO!J$5&amp;$E1004),'Hoja de Trabajo para listado'!$BC$151:$CB$151,0)),0)+IFERROR(INDEX('Hoja de Trabajo para listado'!$DE$153:$DG$274,MATCH($A1004,'Hoja de Trabajo para listado'!$DE$153:$DE$1048576,0),MATCH((CUADRO!J$5&amp;$E1004),'Hoja de Trabajo para listado'!$DE$151:$DG$151,0)),0)+IFERROR(INDEX('Hoja de Trabajo para listado'!$CD$155:$DC$1048576,MATCH($A1004,'Hoja de Trabajo para listado'!$CD$155:$CD$1048576,0),MATCH((CUADRO!J$5&amp;$E1004),'Hoja de Trabajo para listado'!$CD$151:$DC$151,0)),0)</f>
        <v>0</v>
      </c>
      <c r="K1004" s="314">
        <f ca="1">+IFERROR(INDEX('Hoja de Trabajo para listado'!$A$155:$Z$1048576,MATCH($A1004,'Hoja de Trabajo para listado'!$A$155:$A$1048576,0),MATCH((CUADRO!K$5&amp;$E1004),'Hoja de Trabajo para listado'!$A$151:$Z$151,0)),0)+IFERROR(INDEX('Hoja de Trabajo para listado'!$AB$155:$BA$1048576,MATCH($A1004,'Hoja de Trabajo para listado'!$AB$155:$AB$1048576,0),MATCH((CUADRO!K$5&amp;$E1004),'Hoja de Trabajo para listado'!$AB$151:$BA$151,0)),0)+IFERROR(INDEX('Hoja de Trabajo para listado'!$BC$155:$CB$1048576,MATCH($A1004,'Hoja de Trabajo para listado'!$BC$155:$BC$1048576,0),MATCH((CUADRO!K$5&amp;$E1004),'Hoja de Trabajo para listado'!$BC$151:$CB$151,0)),0)+IFERROR(INDEX('Hoja de Trabajo para listado'!$DE$153:$DG$274,MATCH($A1004,'Hoja de Trabajo para listado'!$DE$153:$DE$1048576,0),MATCH((CUADRO!K$5&amp;$E1004),'Hoja de Trabajo para listado'!$DE$151:$DG$151,0)),0)+IFERROR(INDEX('Hoja de Trabajo para listado'!$CD$155:$DC$1048576,MATCH($A1004,'Hoja de Trabajo para listado'!$CD$155:$CD$1048576,0),MATCH((CUADRO!K$5&amp;$E1004),'Hoja de Trabajo para listado'!$CD$151:$DC$151,0)),0)</f>
        <v>0</v>
      </c>
      <c r="L1004" s="314">
        <f ca="1">+IFERROR(INDEX('Hoja de Trabajo para listado'!$A$155:$Z$1048576,MATCH($A1004,'Hoja de Trabajo para listado'!$A$155:$A$1048576,0),MATCH((CUADRO!L$5&amp;$E1004),'Hoja de Trabajo para listado'!$A$151:$Z$151,0)),0)+IFERROR(INDEX('Hoja de Trabajo para listado'!$AB$155:$BA$1048576,MATCH($A1004,'Hoja de Trabajo para listado'!$AB$155:$AB$1048576,0),MATCH((CUADRO!L$5&amp;$E1004),'Hoja de Trabajo para listado'!$AB$151:$BA$151,0)),0)+IFERROR(INDEX('Hoja de Trabajo para listado'!$BC$155:$CB$1048576,MATCH($A1004,'Hoja de Trabajo para listado'!$BC$155:$BC$1048576,0),MATCH((CUADRO!L$5&amp;$E1004),'Hoja de Trabajo para listado'!$BC$151:$CB$151,0)),0)+IFERROR(INDEX('Hoja de Trabajo para listado'!$DE$153:$DG$274,MATCH($A1004,'Hoja de Trabajo para listado'!$DE$153:$DE$1048576,0),MATCH((CUADRO!L$5&amp;$E1004),'Hoja de Trabajo para listado'!$DE$151:$DG$151,0)),0)+IFERROR(INDEX('Hoja de Trabajo para listado'!$CD$155:$DC$1048576,MATCH($A1004,'Hoja de Trabajo para listado'!$CD$155:$CD$1048576,0),MATCH((CUADRO!L$5&amp;$E1004),'Hoja de Trabajo para listado'!$CD$151:$DC$151,0)),0)</f>
        <v>0</v>
      </c>
      <c r="M1004" s="314">
        <f ca="1">+IFERROR(INDEX('Hoja de Trabajo para listado'!$A$155:$Z$1048576,MATCH($A1004,'Hoja de Trabajo para listado'!$A$155:$A$1048576,0),MATCH((CUADRO!M$5&amp;$E1004),'Hoja de Trabajo para listado'!$A$151:$Z$151,0)),0)+IFERROR(INDEX('Hoja de Trabajo para listado'!$AB$155:$BA$1048576,MATCH($A1004,'Hoja de Trabajo para listado'!$AB$155:$AB$1048576,0),MATCH((CUADRO!M$5&amp;$E1004),'Hoja de Trabajo para listado'!$AB$151:$BA$151,0)),0)+IFERROR(INDEX('Hoja de Trabajo para listado'!$BC$155:$CB$1048576,MATCH($A1004,'Hoja de Trabajo para listado'!$BC$155:$BC$1048576,0),MATCH((CUADRO!M$5&amp;$E1004),'Hoja de Trabajo para listado'!$BC$151:$CB$151,0)),0)+IFERROR(INDEX('Hoja de Trabajo para listado'!$DE$153:$DG$274,MATCH($A1004,'Hoja de Trabajo para listado'!$DE$153:$DE$1048576,0),MATCH((CUADRO!M$5&amp;$E1004),'Hoja de Trabajo para listado'!$DE$151:$DG$151,0)),0)+IFERROR(INDEX('Hoja de Trabajo para listado'!$CD$155:$DC$1048576,MATCH($A1004,'Hoja de Trabajo para listado'!$CD$155:$CD$1048576,0),MATCH((CUADRO!M$5&amp;$E1004),'Hoja de Trabajo para listado'!$CD$151:$DC$151,0)),0)</f>
        <v>0</v>
      </c>
      <c r="N1004" s="314">
        <f ca="1">+IFERROR(INDEX('Hoja de Trabajo para listado'!$A$155:$Z$1048576,MATCH($A1004,'Hoja de Trabajo para listado'!$A$155:$A$1048576,0),MATCH((CUADRO!N$5&amp;$E1004),'Hoja de Trabajo para listado'!$A$151:$Z$151,0)),0)+IFERROR(INDEX('Hoja de Trabajo para listado'!$AB$155:$BA$1048576,MATCH($A1004,'Hoja de Trabajo para listado'!$AB$155:$AB$1048576,0),MATCH((CUADRO!N$5&amp;$E1004),'Hoja de Trabajo para listado'!$AB$151:$BA$151,0)),0)+IFERROR(INDEX('Hoja de Trabajo para listado'!$BC$155:$CB$1048576,MATCH($A1004,'Hoja de Trabajo para listado'!$BC$155:$BC$1048576,0),MATCH((CUADRO!N$5&amp;$E1004),'Hoja de Trabajo para listado'!$BC$151:$CB$151,0)),0)+IFERROR(INDEX('Hoja de Trabajo para listado'!$DE$153:$DG$274,MATCH($A1004,'Hoja de Trabajo para listado'!$DE$153:$DE$1048576,0),MATCH((CUADRO!N$5&amp;$E1004),'Hoja de Trabajo para listado'!$DE$151:$DG$151,0)),0)+IFERROR(INDEX('Hoja de Trabajo para listado'!$CD$155:$DC$1048576,MATCH($A1004,'Hoja de Trabajo para listado'!$CD$155:$CD$1048576,0),MATCH((CUADRO!N$5&amp;$E1004),'Hoja de Trabajo para listado'!$CD$151:$DC$151,0)),0)</f>
        <v>0</v>
      </c>
      <c r="O1004" s="314">
        <f ca="1">+IFERROR(INDEX('Hoja de Trabajo para listado'!$A$155:$Z$1048576,MATCH($A1004,'Hoja de Trabajo para listado'!$A$155:$A$1048576,0),MATCH((CUADRO!O$5&amp;$E1004),'Hoja de Trabajo para listado'!$A$151:$Z$151,0)),0)+IFERROR(INDEX('Hoja de Trabajo para listado'!$AB$155:$BA$1048576,MATCH($A1004,'Hoja de Trabajo para listado'!$AB$155:$AB$1048576,0),MATCH((CUADRO!O$5&amp;$E1004),'Hoja de Trabajo para listado'!$AB$151:$BA$151,0)),0)+IFERROR(INDEX('Hoja de Trabajo para listado'!$BC$155:$CB$1048576,MATCH($A1004,'Hoja de Trabajo para listado'!$BC$155:$BC$1048576,0),MATCH((CUADRO!O$5&amp;$E1004),'Hoja de Trabajo para listado'!$BC$151:$CB$151,0)),0)+IFERROR(INDEX('Hoja de Trabajo para listado'!$DE$153:$DG$274,MATCH($A1004,'Hoja de Trabajo para listado'!$DE$153:$DE$1048576,0),MATCH((CUADRO!O$5&amp;$E1004),'Hoja de Trabajo para listado'!$DE$151:$DG$151,0)),0)+IFERROR(INDEX('Hoja de Trabajo para listado'!$CD$155:$DC$1048576,MATCH($A1004,'Hoja de Trabajo para listado'!$CD$155:$CD$1048576,0),MATCH((CUADRO!O$5&amp;$E1004),'Hoja de Trabajo para listado'!$CD$151:$DC$151,0)),0)</f>
        <v>0</v>
      </c>
      <c r="P1004" s="314">
        <f ca="1">+IFERROR(INDEX('Hoja de Trabajo para listado'!$A$155:$Z$1048576,MATCH($A1004,'Hoja de Trabajo para listado'!$A$155:$A$1048576,0),MATCH((CUADRO!P$5&amp;$E1004),'Hoja de Trabajo para listado'!$A$151:$Z$151,0)),0)+IFERROR(INDEX('Hoja de Trabajo para listado'!$AB$155:$BA$1048576,MATCH($A1004,'Hoja de Trabajo para listado'!$AB$155:$AB$1048576,0),MATCH((CUADRO!P$5&amp;$E1004),'Hoja de Trabajo para listado'!$AB$151:$BA$151,0)),0)+IFERROR(INDEX('Hoja de Trabajo para listado'!$BC$155:$CB$1048576,MATCH($A1004,'Hoja de Trabajo para listado'!$BC$155:$BC$1048576,0),MATCH((CUADRO!P$5&amp;$E1004),'Hoja de Trabajo para listado'!$BC$151:$CB$151,0)),0)+IFERROR(INDEX('Hoja de Trabajo para listado'!$DE$153:$DG$274,MATCH($A1004,'Hoja de Trabajo para listado'!$DE$153:$DE$1048576,0),MATCH((CUADRO!P$5&amp;$E1004),'Hoja de Trabajo para listado'!$DE$151:$DG$151,0)),0)+IFERROR(INDEX('Hoja de Trabajo para listado'!$CD$155:$DC$1048576,MATCH($A1004,'Hoja de Trabajo para listado'!$CD$155:$CD$1048576,0),MATCH((CUADRO!P$5&amp;$E1004),'Hoja de Trabajo para listado'!$CD$151:$DC$151,0)),0)</f>
        <v>0</v>
      </c>
      <c r="Q1004" s="314">
        <f ca="1">+IFERROR(INDEX('Hoja de Trabajo para listado'!$A$155:$Z$1048576,MATCH($A1004,'Hoja de Trabajo para listado'!$A$155:$A$1048576,0),MATCH((CUADRO!Q$5&amp;$E1004),'Hoja de Trabajo para listado'!$A$151:$Z$151,0)),0)+IFERROR(INDEX('Hoja de Trabajo para listado'!$AB$155:$BA$1048576,MATCH($A1004,'Hoja de Trabajo para listado'!$AB$155:$AB$1048576,0),MATCH((CUADRO!Q$5&amp;$E1004),'Hoja de Trabajo para listado'!$AB$151:$BA$151,0)),0)+IFERROR(INDEX('Hoja de Trabajo para listado'!$BC$155:$CB$1048576,MATCH($A1004,'Hoja de Trabajo para listado'!$BC$155:$BC$1048576,0),MATCH((CUADRO!Q$5&amp;$E1004),'Hoja de Trabajo para listado'!$BC$151:$CB$151,0)),0)+IFERROR(INDEX('Hoja de Trabajo para listado'!$DE$153:$DG$274,MATCH($A1004,'Hoja de Trabajo para listado'!$DE$153:$DE$1048576,0),MATCH((CUADRO!Q$5&amp;$E1004),'Hoja de Trabajo para listado'!$DE$151:$DG$151,0)),0)+IFERROR(INDEX('Hoja de Trabajo para listado'!$CD$155:$DC$1048576,MATCH($A1004,'Hoja de Trabajo para listado'!$CD$155:$CD$1048576,0),MATCH((CUADRO!Q$5&amp;$E1004),'Hoja de Trabajo para listado'!$CD$151:$DC$151,0)),0)</f>
        <v>0</v>
      </c>
      <c r="R1004" s="314">
        <f t="shared" ca="1" si="30"/>
        <v>0</v>
      </c>
      <c r="S1004" s="353"/>
      <c r="T1004" s="314">
        <f ca="1">+T1005</f>
        <v>0</v>
      </c>
      <c r="U1004" s="313">
        <f t="shared" si="31"/>
        <v>1</v>
      </c>
      <c r="V1004" s="319" t="str">
        <f>+VLOOKUP(A1004,bd_lista!$A$3:$E$593,5,FALSE)</f>
        <v>Instituciones Descentralizadas</v>
      </c>
      <c r="W1004" s="425" t="str">
        <f>+V1004</f>
        <v>Instituciones Descentralizadas</v>
      </c>
    </row>
    <row r="1005" spans="1:23" customFormat="1" ht="15" hidden="1" customHeight="1">
      <c r="A1005" s="323">
        <v>379</v>
      </c>
      <c r="B1005" s="428"/>
      <c r="C1005" s="339" t="str">
        <f>+VLOOKUP(A1005,bd_lista!$A$3:$C$593,3,FALSE)</f>
        <v xml:space="preserve">Escuela Boliviana Intercultural de Danza </v>
      </c>
      <c r="D1005" s="430"/>
      <c r="E1005" s="319" t="s">
        <v>1419</v>
      </c>
      <c r="F1005" s="314">
        <f ca="1">+IFERROR(INDEX('Hoja de Trabajo para listado'!$A$155:$Z$1048576,MATCH($A1005,'Hoja de Trabajo para listado'!$A$155:$A$1048576,0),MATCH((CUADRO!F$5&amp;$E1005),'Hoja de Trabajo para listado'!$A$151:$Z$151,0)),0)+IFERROR(INDEX('Hoja de Trabajo para listado'!$AB$155:$BA$1048576,MATCH($A1005,'Hoja de Trabajo para listado'!$AB$155:$AB$1048576,0),MATCH((CUADRO!F$5&amp;$E1005),'Hoja de Trabajo para listado'!$AB$151:$BA$151,0)),0)+IFERROR(INDEX('Hoja de Trabajo para listado'!$BC$155:$CB$1048576,MATCH($A1005,'Hoja de Trabajo para listado'!$BC$155:$BC$1048576,0),MATCH((CUADRO!F$5&amp;$E1005),'Hoja de Trabajo para listado'!$BC$151:$CB$151,0)),0)+IFERROR(INDEX('Hoja de Trabajo para listado'!$DE$153:$DG$274,MATCH($A1005,'Hoja de Trabajo para listado'!$DE$153:$DE$1048576,0),MATCH((CUADRO!F$5&amp;$E1005),'Hoja de Trabajo para listado'!$DE$151:$DG$151,0)),0)+IFERROR(INDEX('Hoja de Trabajo para listado'!$CD$155:$DC$1048576,MATCH($A1005,'Hoja de Trabajo para listado'!$CD$155:$CD$1048576,0),MATCH((CUADRO!F$5&amp;$E1005),'Hoja de Trabajo para listado'!$CD$151:$DC$151,0)),0)</f>
        <v>0</v>
      </c>
      <c r="G1005" s="314">
        <f ca="1">+IFERROR(INDEX('Hoja de Trabajo para listado'!$A$155:$Z$1048576,MATCH($A1005,'Hoja de Trabajo para listado'!$A$155:$A$1048576,0),MATCH((CUADRO!G$5&amp;$E1005),'Hoja de Trabajo para listado'!$A$151:$Z$151,0)),0)+IFERROR(INDEX('Hoja de Trabajo para listado'!$AB$155:$BA$1048576,MATCH($A1005,'Hoja de Trabajo para listado'!$AB$155:$AB$1048576,0),MATCH((CUADRO!G$5&amp;$E1005),'Hoja de Trabajo para listado'!$AB$151:$BA$151,0)),0)+IFERROR(INDEX('Hoja de Trabajo para listado'!$BC$155:$CB$1048576,MATCH($A1005,'Hoja de Trabajo para listado'!$BC$155:$BC$1048576,0),MATCH((CUADRO!G$5&amp;$E1005),'Hoja de Trabajo para listado'!$BC$151:$CB$151,0)),0)+IFERROR(INDEX('Hoja de Trabajo para listado'!$DE$153:$DG$274,MATCH($A1005,'Hoja de Trabajo para listado'!$DE$153:$DE$1048576,0),MATCH((CUADRO!G$5&amp;$E1005),'Hoja de Trabajo para listado'!$DE$151:$DG$151,0)),0)+IFERROR(INDEX('Hoja de Trabajo para listado'!$CD$155:$DC$1048576,MATCH($A1005,'Hoja de Trabajo para listado'!$CD$155:$CD$1048576,0),MATCH((CUADRO!G$5&amp;$E1005),'Hoja de Trabajo para listado'!$CD$151:$DC$151,0)),0)</f>
        <v>0</v>
      </c>
      <c r="H1005" s="314">
        <f ca="1">+IFERROR(INDEX('Hoja de Trabajo para listado'!$A$155:$Z$1048576,MATCH($A1005,'Hoja de Trabajo para listado'!$A$155:$A$1048576,0),MATCH((CUADRO!H$5&amp;$E1005),'Hoja de Trabajo para listado'!$A$151:$Z$151,0)),0)+IFERROR(INDEX('Hoja de Trabajo para listado'!$AB$155:$BA$1048576,MATCH($A1005,'Hoja de Trabajo para listado'!$AB$155:$AB$1048576,0),MATCH((CUADRO!H$5&amp;$E1005),'Hoja de Trabajo para listado'!$AB$151:$BA$151,0)),0)+IFERROR(INDEX('Hoja de Trabajo para listado'!$BC$155:$CB$1048576,MATCH($A1005,'Hoja de Trabajo para listado'!$BC$155:$BC$1048576,0),MATCH((CUADRO!H$5&amp;$E1005),'Hoja de Trabajo para listado'!$BC$151:$CB$151,0)),0)+IFERROR(INDEX('Hoja de Trabajo para listado'!$DE$153:$DG$274,MATCH($A1005,'Hoja de Trabajo para listado'!$DE$153:$DE$1048576,0),MATCH((CUADRO!H$5&amp;$E1005),'Hoja de Trabajo para listado'!$DE$151:$DG$151,0)),0)+IFERROR(INDEX('Hoja de Trabajo para listado'!$CD$155:$DC$1048576,MATCH($A1005,'Hoja de Trabajo para listado'!$CD$155:$CD$1048576,0),MATCH((CUADRO!H$5&amp;$E1005),'Hoja de Trabajo para listado'!$CD$151:$DC$151,0)),0)</f>
        <v>0</v>
      </c>
      <c r="I1005" s="314">
        <f ca="1">+IFERROR(INDEX('Hoja de Trabajo para listado'!$A$155:$Z$1048576,MATCH($A1005,'Hoja de Trabajo para listado'!$A$155:$A$1048576,0),MATCH((CUADRO!I$5&amp;$E1005),'Hoja de Trabajo para listado'!$A$151:$Z$151,0)),0)+IFERROR(INDEX('Hoja de Trabajo para listado'!$AB$155:$BA$1048576,MATCH($A1005,'Hoja de Trabajo para listado'!$AB$155:$AB$1048576,0),MATCH((CUADRO!I$5&amp;$E1005),'Hoja de Trabajo para listado'!$AB$151:$BA$151,0)),0)+IFERROR(INDEX('Hoja de Trabajo para listado'!$BC$155:$CB$1048576,MATCH($A1005,'Hoja de Trabajo para listado'!$BC$155:$BC$1048576,0),MATCH((CUADRO!I$5&amp;$E1005),'Hoja de Trabajo para listado'!$BC$151:$CB$151,0)),0)+IFERROR(INDEX('Hoja de Trabajo para listado'!$DE$153:$DG$274,MATCH($A1005,'Hoja de Trabajo para listado'!$DE$153:$DE$1048576,0),MATCH((CUADRO!I$5&amp;$E1005),'Hoja de Trabajo para listado'!$DE$151:$DG$151,0)),0)+IFERROR(INDEX('Hoja de Trabajo para listado'!$CD$155:$DC$1048576,MATCH($A1005,'Hoja de Trabajo para listado'!$CD$155:$CD$1048576,0),MATCH((CUADRO!I$5&amp;$E1005),'Hoja de Trabajo para listado'!$CD$151:$DC$151,0)),0)</f>
        <v>0</v>
      </c>
      <c r="J1005" s="314">
        <f ca="1">+IFERROR(INDEX('Hoja de Trabajo para listado'!$A$155:$Z$1048576,MATCH($A1005,'Hoja de Trabajo para listado'!$A$155:$A$1048576,0),MATCH((CUADRO!J$5&amp;$E1005),'Hoja de Trabajo para listado'!$A$151:$Z$151,0)),0)+IFERROR(INDEX('Hoja de Trabajo para listado'!$AB$155:$BA$1048576,MATCH($A1005,'Hoja de Trabajo para listado'!$AB$155:$AB$1048576,0),MATCH((CUADRO!J$5&amp;$E1005),'Hoja de Trabajo para listado'!$AB$151:$BA$151,0)),0)+IFERROR(INDEX('Hoja de Trabajo para listado'!$BC$155:$CB$1048576,MATCH($A1005,'Hoja de Trabajo para listado'!$BC$155:$BC$1048576,0),MATCH((CUADRO!J$5&amp;$E1005),'Hoja de Trabajo para listado'!$BC$151:$CB$151,0)),0)+IFERROR(INDEX('Hoja de Trabajo para listado'!$DE$153:$DG$274,MATCH($A1005,'Hoja de Trabajo para listado'!$DE$153:$DE$1048576,0),MATCH((CUADRO!J$5&amp;$E1005),'Hoja de Trabajo para listado'!$DE$151:$DG$151,0)),0)+IFERROR(INDEX('Hoja de Trabajo para listado'!$CD$155:$DC$1048576,MATCH($A1005,'Hoja de Trabajo para listado'!$CD$155:$CD$1048576,0),MATCH((CUADRO!J$5&amp;$E1005),'Hoja de Trabajo para listado'!$CD$151:$DC$151,0)),0)</f>
        <v>0</v>
      </c>
      <c r="K1005" s="314">
        <f ca="1">+IFERROR(INDEX('Hoja de Trabajo para listado'!$A$155:$Z$1048576,MATCH($A1005,'Hoja de Trabajo para listado'!$A$155:$A$1048576,0),MATCH((CUADRO!K$5&amp;$E1005),'Hoja de Trabajo para listado'!$A$151:$Z$151,0)),0)+IFERROR(INDEX('Hoja de Trabajo para listado'!$AB$155:$BA$1048576,MATCH($A1005,'Hoja de Trabajo para listado'!$AB$155:$AB$1048576,0),MATCH((CUADRO!K$5&amp;$E1005),'Hoja de Trabajo para listado'!$AB$151:$BA$151,0)),0)+IFERROR(INDEX('Hoja de Trabajo para listado'!$BC$155:$CB$1048576,MATCH($A1005,'Hoja de Trabajo para listado'!$BC$155:$BC$1048576,0),MATCH((CUADRO!K$5&amp;$E1005),'Hoja de Trabajo para listado'!$BC$151:$CB$151,0)),0)+IFERROR(INDEX('Hoja de Trabajo para listado'!$DE$153:$DG$274,MATCH($A1005,'Hoja de Trabajo para listado'!$DE$153:$DE$1048576,0),MATCH((CUADRO!K$5&amp;$E1005),'Hoja de Trabajo para listado'!$DE$151:$DG$151,0)),0)+IFERROR(INDEX('Hoja de Trabajo para listado'!$CD$155:$DC$1048576,MATCH($A1005,'Hoja de Trabajo para listado'!$CD$155:$CD$1048576,0),MATCH((CUADRO!K$5&amp;$E1005),'Hoja de Trabajo para listado'!$CD$151:$DC$151,0)),0)</f>
        <v>0</v>
      </c>
      <c r="L1005" s="314">
        <f ca="1">+IFERROR(INDEX('Hoja de Trabajo para listado'!$A$155:$Z$1048576,MATCH($A1005,'Hoja de Trabajo para listado'!$A$155:$A$1048576,0),MATCH((CUADRO!L$5&amp;$E1005),'Hoja de Trabajo para listado'!$A$151:$Z$151,0)),0)+IFERROR(INDEX('Hoja de Trabajo para listado'!$AB$155:$BA$1048576,MATCH($A1005,'Hoja de Trabajo para listado'!$AB$155:$AB$1048576,0),MATCH((CUADRO!L$5&amp;$E1005),'Hoja de Trabajo para listado'!$AB$151:$BA$151,0)),0)+IFERROR(INDEX('Hoja de Trabajo para listado'!$BC$155:$CB$1048576,MATCH($A1005,'Hoja de Trabajo para listado'!$BC$155:$BC$1048576,0),MATCH((CUADRO!L$5&amp;$E1005),'Hoja de Trabajo para listado'!$BC$151:$CB$151,0)),0)+IFERROR(INDEX('Hoja de Trabajo para listado'!$DE$153:$DG$274,MATCH($A1005,'Hoja de Trabajo para listado'!$DE$153:$DE$1048576,0),MATCH((CUADRO!L$5&amp;$E1005),'Hoja de Trabajo para listado'!$DE$151:$DG$151,0)),0)+IFERROR(INDEX('Hoja de Trabajo para listado'!$CD$155:$DC$1048576,MATCH($A1005,'Hoja de Trabajo para listado'!$CD$155:$CD$1048576,0),MATCH((CUADRO!L$5&amp;$E1005),'Hoja de Trabajo para listado'!$CD$151:$DC$151,0)),0)</f>
        <v>0</v>
      </c>
      <c r="M1005" s="314">
        <f ca="1">+IFERROR(INDEX('Hoja de Trabajo para listado'!$A$155:$Z$1048576,MATCH($A1005,'Hoja de Trabajo para listado'!$A$155:$A$1048576,0),MATCH((CUADRO!M$5&amp;$E1005),'Hoja de Trabajo para listado'!$A$151:$Z$151,0)),0)+IFERROR(INDEX('Hoja de Trabajo para listado'!$AB$155:$BA$1048576,MATCH($A1005,'Hoja de Trabajo para listado'!$AB$155:$AB$1048576,0),MATCH((CUADRO!M$5&amp;$E1005),'Hoja de Trabajo para listado'!$AB$151:$BA$151,0)),0)+IFERROR(INDEX('Hoja de Trabajo para listado'!$BC$155:$CB$1048576,MATCH($A1005,'Hoja de Trabajo para listado'!$BC$155:$BC$1048576,0),MATCH((CUADRO!M$5&amp;$E1005),'Hoja de Trabajo para listado'!$BC$151:$CB$151,0)),0)+IFERROR(INDEX('Hoja de Trabajo para listado'!$DE$153:$DG$274,MATCH($A1005,'Hoja de Trabajo para listado'!$DE$153:$DE$1048576,0),MATCH((CUADRO!M$5&amp;$E1005),'Hoja de Trabajo para listado'!$DE$151:$DG$151,0)),0)+IFERROR(INDEX('Hoja de Trabajo para listado'!$CD$155:$DC$1048576,MATCH($A1005,'Hoja de Trabajo para listado'!$CD$155:$CD$1048576,0),MATCH((CUADRO!M$5&amp;$E1005),'Hoja de Trabajo para listado'!$CD$151:$DC$151,0)),0)</f>
        <v>0</v>
      </c>
      <c r="N1005" s="314">
        <f ca="1">+IFERROR(INDEX('Hoja de Trabajo para listado'!$A$155:$Z$1048576,MATCH($A1005,'Hoja de Trabajo para listado'!$A$155:$A$1048576,0),MATCH((CUADRO!N$5&amp;$E1005),'Hoja de Trabajo para listado'!$A$151:$Z$151,0)),0)+IFERROR(INDEX('Hoja de Trabajo para listado'!$AB$155:$BA$1048576,MATCH($A1005,'Hoja de Trabajo para listado'!$AB$155:$AB$1048576,0),MATCH((CUADRO!N$5&amp;$E1005),'Hoja de Trabajo para listado'!$AB$151:$BA$151,0)),0)+IFERROR(INDEX('Hoja de Trabajo para listado'!$BC$155:$CB$1048576,MATCH($A1005,'Hoja de Trabajo para listado'!$BC$155:$BC$1048576,0),MATCH((CUADRO!N$5&amp;$E1005),'Hoja de Trabajo para listado'!$BC$151:$CB$151,0)),0)+IFERROR(INDEX('Hoja de Trabajo para listado'!$DE$153:$DG$274,MATCH($A1005,'Hoja de Trabajo para listado'!$DE$153:$DE$1048576,0),MATCH((CUADRO!N$5&amp;$E1005),'Hoja de Trabajo para listado'!$DE$151:$DG$151,0)),0)+IFERROR(INDEX('Hoja de Trabajo para listado'!$CD$155:$DC$1048576,MATCH($A1005,'Hoja de Trabajo para listado'!$CD$155:$CD$1048576,0),MATCH((CUADRO!N$5&amp;$E1005),'Hoja de Trabajo para listado'!$CD$151:$DC$151,0)),0)</f>
        <v>0</v>
      </c>
      <c r="O1005" s="314">
        <f ca="1">+IFERROR(INDEX('Hoja de Trabajo para listado'!$A$155:$Z$1048576,MATCH($A1005,'Hoja de Trabajo para listado'!$A$155:$A$1048576,0),MATCH((CUADRO!O$5&amp;$E1005),'Hoja de Trabajo para listado'!$A$151:$Z$151,0)),0)+IFERROR(INDEX('Hoja de Trabajo para listado'!$AB$155:$BA$1048576,MATCH($A1005,'Hoja de Trabajo para listado'!$AB$155:$AB$1048576,0),MATCH((CUADRO!O$5&amp;$E1005),'Hoja de Trabajo para listado'!$AB$151:$BA$151,0)),0)+IFERROR(INDEX('Hoja de Trabajo para listado'!$BC$155:$CB$1048576,MATCH($A1005,'Hoja de Trabajo para listado'!$BC$155:$BC$1048576,0),MATCH((CUADRO!O$5&amp;$E1005),'Hoja de Trabajo para listado'!$BC$151:$CB$151,0)),0)+IFERROR(INDEX('Hoja de Trabajo para listado'!$DE$153:$DG$274,MATCH($A1005,'Hoja de Trabajo para listado'!$DE$153:$DE$1048576,0),MATCH((CUADRO!O$5&amp;$E1005),'Hoja de Trabajo para listado'!$DE$151:$DG$151,0)),0)+IFERROR(INDEX('Hoja de Trabajo para listado'!$CD$155:$DC$1048576,MATCH($A1005,'Hoja de Trabajo para listado'!$CD$155:$CD$1048576,0),MATCH((CUADRO!O$5&amp;$E1005),'Hoja de Trabajo para listado'!$CD$151:$DC$151,0)),0)</f>
        <v>0</v>
      </c>
      <c r="P1005" s="314">
        <f ca="1">+IFERROR(INDEX('Hoja de Trabajo para listado'!$A$155:$Z$1048576,MATCH($A1005,'Hoja de Trabajo para listado'!$A$155:$A$1048576,0),MATCH((CUADRO!P$5&amp;$E1005),'Hoja de Trabajo para listado'!$A$151:$Z$151,0)),0)+IFERROR(INDEX('Hoja de Trabajo para listado'!$AB$155:$BA$1048576,MATCH($A1005,'Hoja de Trabajo para listado'!$AB$155:$AB$1048576,0),MATCH((CUADRO!P$5&amp;$E1005),'Hoja de Trabajo para listado'!$AB$151:$BA$151,0)),0)+IFERROR(INDEX('Hoja de Trabajo para listado'!$BC$155:$CB$1048576,MATCH($A1005,'Hoja de Trabajo para listado'!$BC$155:$BC$1048576,0),MATCH((CUADRO!P$5&amp;$E1005),'Hoja de Trabajo para listado'!$BC$151:$CB$151,0)),0)+IFERROR(INDEX('Hoja de Trabajo para listado'!$DE$153:$DG$274,MATCH($A1005,'Hoja de Trabajo para listado'!$DE$153:$DE$1048576,0),MATCH((CUADRO!P$5&amp;$E1005),'Hoja de Trabajo para listado'!$DE$151:$DG$151,0)),0)+IFERROR(INDEX('Hoja de Trabajo para listado'!$CD$155:$DC$1048576,MATCH($A1005,'Hoja de Trabajo para listado'!$CD$155:$CD$1048576,0),MATCH((CUADRO!P$5&amp;$E1005),'Hoja de Trabajo para listado'!$CD$151:$DC$151,0)),0)</f>
        <v>0</v>
      </c>
      <c r="Q1005" s="314">
        <f ca="1">+IFERROR(INDEX('Hoja de Trabajo para listado'!$A$155:$Z$1048576,MATCH($A1005,'Hoja de Trabajo para listado'!$A$155:$A$1048576,0),MATCH((CUADRO!Q$5&amp;$E1005),'Hoja de Trabajo para listado'!$A$151:$Z$151,0)),0)+IFERROR(INDEX('Hoja de Trabajo para listado'!$AB$155:$BA$1048576,MATCH($A1005,'Hoja de Trabajo para listado'!$AB$155:$AB$1048576,0),MATCH((CUADRO!Q$5&amp;$E1005),'Hoja de Trabajo para listado'!$AB$151:$BA$151,0)),0)+IFERROR(INDEX('Hoja de Trabajo para listado'!$BC$155:$CB$1048576,MATCH($A1005,'Hoja de Trabajo para listado'!$BC$155:$BC$1048576,0),MATCH((CUADRO!Q$5&amp;$E1005),'Hoja de Trabajo para listado'!$BC$151:$CB$151,0)),0)+IFERROR(INDEX('Hoja de Trabajo para listado'!$DE$153:$DG$274,MATCH($A1005,'Hoja de Trabajo para listado'!$DE$153:$DE$1048576,0),MATCH((CUADRO!Q$5&amp;$E1005),'Hoja de Trabajo para listado'!$DE$151:$DG$151,0)),0)+IFERROR(INDEX('Hoja de Trabajo para listado'!$CD$155:$DC$1048576,MATCH($A1005,'Hoja de Trabajo para listado'!$CD$155:$CD$1048576,0),MATCH((CUADRO!Q$5&amp;$E1005),'Hoja de Trabajo para listado'!$CD$151:$DC$151,0)),0)</f>
        <v>0</v>
      </c>
      <c r="R1005" s="314">
        <f t="shared" ca="1" si="30"/>
        <v>0</v>
      </c>
      <c r="S1005" s="353">
        <f ca="1">+R1004+R1005</f>
        <v>0</v>
      </c>
      <c r="T1005" s="314">
        <f ca="1">+S1005</f>
        <v>0</v>
      </c>
      <c r="U1005" s="348">
        <f t="shared" si="31"/>
        <v>2</v>
      </c>
      <c r="V1005" s="319" t="str">
        <f>+VLOOKUP(A1005,bd_lista!$A$3:$E$593,5,FALSE)</f>
        <v>Instituciones Descentralizadas</v>
      </c>
      <c r="W1005" s="426"/>
    </row>
    <row r="1006" spans="1:23" customFormat="1" ht="15" hidden="1" customHeight="1">
      <c r="A1006" s="323">
        <v>288</v>
      </c>
      <c r="B1006" s="427">
        <f>+A1006</f>
        <v>288</v>
      </c>
      <c r="C1006" s="318" t="str">
        <f>+VLOOKUP(A1006,bd_lista!$A$3:$C$593,3,FALSE)</f>
        <v>Servicio Nacional de Riego</v>
      </c>
      <c r="D1006" s="429" t="str">
        <f>+C1006</f>
        <v>Servicio Nacional de Riego</v>
      </c>
      <c r="E1006" s="339" t="s">
        <v>1418</v>
      </c>
      <c r="F1006" s="314">
        <f ca="1">+IFERROR(INDEX('Hoja de Trabajo para listado'!$A$155:$Z$1048576,MATCH($A1006,'Hoja de Trabajo para listado'!$A$155:$A$1048576,0),MATCH((CUADRO!F$5&amp;$E1006),'Hoja de Trabajo para listado'!$A$151:$Z$151,0)),0)+IFERROR(INDEX('Hoja de Trabajo para listado'!$AB$155:$BA$1048576,MATCH($A1006,'Hoja de Trabajo para listado'!$AB$155:$AB$1048576,0),MATCH((CUADRO!F$5&amp;$E1006),'Hoja de Trabajo para listado'!$AB$151:$BA$151,0)),0)+IFERROR(INDEX('Hoja de Trabajo para listado'!$BC$155:$CB$1048576,MATCH($A1006,'Hoja de Trabajo para listado'!$BC$155:$BC$1048576,0),MATCH((CUADRO!F$5&amp;$E1006),'Hoja de Trabajo para listado'!$BC$151:$CB$151,0)),0)+IFERROR(INDEX('Hoja de Trabajo para listado'!$DE$153:$DG$274,MATCH($A1006,'Hoja de Trabajo para listado'!$DE$153:$DE$1048576,0),MATCH((CUADRO!F$5&amp;$E1006),'Hoja de Trabajo para listado'!$DE$151:$DG$151,0)),0)+IFERROR(INDEX('Hoja de Trabajo para listado'!$CD$155:$DC$1048576,MATCH($A1006,'Hoja de Trabajo para listado'!$CD$155:$CD$1048576,0),MATCH((CUADRO!F$5&amp;$E1006),'Hoja de Trabajo para listado'!$CD$151:$DC$151,0)),0)</f>
        <v>0</v>
      </c>
      <c r="G1006" s="314">
        <f ca="1">+IFERROR(INDEX('Hoja de Trabajo para listado'!$A$155:$Z$1048576,MATCH($A1006,'Hoja de Trabajo para listado'!$A$155:$A$1048576,0),MATCH((CUADRO!G$5&amp;$E1006),'Hoja de Trabajo para listado'!$A$151:$Z$151,0)),0)+IFERROR(INDEX('Hoja de Trabajo para listado'!$AB$155:$BA$1048576,MATCH($A1006,'Hoja de Trabajo para listado'!$AB$155:$AB$1048576,0),MATCH((CUADRO!G$5&amp;$E1006),'Hoja de Trabajo para listado'!$AB$151:$BA$151,0)),0)+IFERROR(INDEX('Hoja de Trabajo para listado'!$BC$155:$CB$1048576,MATCH($A1006,'Hoja de Trabajo para listado'!$BC$155:$BC$1048576,0),MATCH((CUADRO!G$5&amp;$E1006),'Hoja de Trabajo para listado'!$BC$151:$CB$151,0)),0)+IFERROR(INDEX('Hoja de Trabajo para listado'!$DE$153:$DG$274,MATCH($A1006,'Hoja de Trabajo para listado'!$DE$153:$DE$1048576,0),MATCH((CUADRO!G$5&amp;$E1006),'Hoja de Trabajo para listado'!$DE$151:$DG$151,0)),0)+IFERROR(INDEX('Hoja de Trabajo para listado'!$CD$155:$DC$1048576,MATCH($A1006,'Hoja de Trabajo para listado'!$CD$155:$CD$1048576,0),MATCH((CUADRO!G$5&amp;$E1006),'Hoja de Trabajo para listado'!$CD$151:$DC$151,0)),0)</f>
        <v>0</v>
      </c>
      <c r="H1006" s="314">
        <f ca="1">+IFERROR(INDEX('Hoja de Trabajo para listado'!$A$155:$Z$1048576,MATCH($A1006,'Hoja de Trabajo para listado'!$A$155:$A$1048576,0),MATCH((CUADRO!H$5&amp;$E1006),'Hoja de Trabajo para listado'!$A$151:$Z$151,0)),0)+IFERROR(INDEX('Hoja de Trabajo para listado'!$AB$155:$BA$1048576,MATCH($A1006,'Hoja de Trabajo para listado'!$AB$155:$AB$1048576,0),MATCH((CUADRO!H$5&amp;$E1006),'Hoja de Trabajo para listado'!$AB$151:$BA$151,0)),0)+IFERROR(INDEX('Hoja de Trabajo para listado'!$BC$155:$CB$1048576,MATCH($A1006,'Hoja de Trabajo para listado'!$BC$155:$BC$1048576,0),MATCH((CUADRO!H$5&amp;$E1006),'Hoja de Trabajo para listado'!$BC$151:$CB$151,0)),0)+IFERROR(INDEX('Hoja de Trabajo para listado'!$DE$153:$DG$274,MATCH($A1006,'Hoja de Trabajo para listado'!$DE$153:$DE$1048576,0),MATCH((CUADRO!H$5&amp;$E1006),'Hoja de Trabajo para listado'!$DE$151:$DG$151,0)),0)+IFERROR(INDEX('Hoja de Trabajo para listado'!$CD$155:$DC$1048576,MATCH($A1006,'Hoja de Trabajo para listado'!$CD$155:$CD$1048576,0),MATCH((CUADRO!H$5&amp;$E1006),'Hoja de Trabajo para listado'!$CD$151:$DC$151,0)),0)</f>
        <v>0</v>
      </c>
      <c r="I1006" s="314">
        <f ca="1">+IFERROR(INDEX('Hoja de Trabajo para listado'!$A$155:$Z$1048576,MATCH($A1006,'Hoja de Trabajo para listado'!$A$155:$A$1048576,0),MATCH((CUADRO!I$5&amp;$E1006),'Hoja de Trabajo para listado'!$A$151:$Z$151,0)),0)+IFERROR(INDEX('Hoja de Trabajo para listado'!$AB$155:$BA$1048576,MATCH($A1006,'Hoja de Trabajo para listado'!$AB$155:$AB$1048576,0),MATCH((CUADRO!I$5&amp;$E1006),'Hoja de Trabajo para listado'!$AB$151:$BA$151,0)),0)+IFERROR(INDEX('Hoja de Trabajo para listado'!$BC$155:$CB$1048576,MATCH($A1006,'Hoja de Trabajo para listado'!$BC$155:$BC$1048576,0),MATCH((CUADRO!I$5&amp;$E1006),'Hoja de Trabajo para listado'!$BC$151:$CB$151,0)),0)+IFERROR(INDEX('Hoja de Trabajo para listado'!$DE$153:$DG$274,MATCH($A1006,'Hoja de Trabajo para listado'!$DE$153:$DE$1048576,0),MATCH((CUADRO!I$5&amp;$E1006),'Hoja de Trabajo para listado'!$DE$151:$DG$151,0)),0)+IFERROR(INDEX('Hoja de Trabajo para listado'!$CD$155:$DC$1048576,MATCH($A1006,'Hoja de Trabajo para listado'!$CD$155:$CD$1048576,0),MATCH((CUADRO!I$5&amp;$E1006),'Hoja de Trabajo para listado'!$CD$151:$DC$151,0)),0)</f>
        <v>0</v>
      </c>
      <c r="J1006" s="314">
        <f ca="1">+IFERROR(INDEX('Hoja de Trabajo para listado'!$A$155:$Z$1048576,MATCH($A1006,'Hoja de Trabajo para listado'!$A$155:$A$1048576,0),MATCH((CUADRO!J$5&amp;$E1006),'Hoja de Trabajo para listado'!$A$151:$Z$151,0)),0)+IFERROR(INDEX('Hoja de Trabajo para listado'!$AB$155:$BA$1048576,MATCH($A1006,'Hoja de Trabajo para listado'!$AB$155:$AB$1048576,0),MATCH((CUADRO!J$5&amp;$E1006),'Hoja de Trabajo para listado'!$AB$151:$BA$151,0)),0)+IFERROR(INDEX('Hoja de Trabajo para listado'!$BC$155:$CB$1048576,MATCH($A1006,'Hoja de Trabajo para listado'!$BC$155:$BC$1048576,0),MATCH((CUADRO!J$5&amp;$E1006),'Hoja de Trabajo para listado'!$BC$151:$CB$151,0)),0)+IFERROR(INDEX('Hoja de Trabajo para listado'!$DE$153:$DG$274,MATCH($A1006,'Hoja de Trabajo para listado'!$DE$153:$DE$1048576,0),MATCH((CUADRO!J$5&amp;$E1006),'Hoja de Trabajo para listado'!$DE$151:$DG$151,0)),0)+IFERROR(INDEX('Hoja de Trabajo para listado'!$CD$155:$DC$1048576,MATCH($A1006,'Hoja de Trabajo para listado'!$CD$155:$CD$1048576,0),MATCH((CUADRO!J$5&amp;$E1006),'Hoja de Trabajo para listado'!$CD$151:$DC$151,0)),0)</f>
        <v>0</v>
      </c>
      <c r="K1006" s="314">
        <f ca="1">+IFERROR(INDEX('Hoja de Trabajo para listado'!$A$155:$Z$1048576,MATCH($A1006,'Hoja de Trabajo para listado'!$A$155:$A$1048576,0),MATCH((CUADRO!K$5&amp;$E1006),'Hoja de Trabajo para listado'!$A$151:$Z$151,0)),0)+IFERROR(INDEX('Hoja de Trabajo para listado'!$AB$155:$BA$1048576,MATCH($A1006,'Hoja de Trabajo para listado'!$AB$155:$AB$1048576,0),MATCH((CUADRO!K$5&amp;$E1006),'Hoja de Trabajo para listado'!$AB$151:$BA$151,0)),0)+IFERROR(INDEX('Hoja de Trabajo para listado'!$BC$155:$CB$1048576,MATCH($A1006,'Hoja de Trabajo para listado'!$BC$155:$BC$1048576,0),MATCH((CUADRO!K$5&amp;$E1006),'Hoja de Trabajo para listado'!$BC$151:$CB$151,0)),0)+IFERROR(INDEX('Hoja de Trabajo para listado'!$DE$153:$DG$274,MATCH($A1006,'Hoja de Trabajo para listado'!$DE$153:$DE$1048576,0),MATCH((CUADRO!K$5&amp;$E1006),'Hoja de Trabajo para listado'!$DE$151:$DG$151,0)),0)+IFERROR(INDEX('Hoja de Trabajo para listado'!$CD$155:$DC$1048576,MATCH($A1006,'Hoja de Trabajo para listado'!$CD$155:$CD$1048576,0),MATCH((CUADRO!K$5&amp;$E1006),'Hoja de Trabajo para listado'!$CD$151:$DC$151,0)),0)</f>
        <v>0</v>
      </c>
      <c r="L1006" s="314">
        <f ca="1">+IFERROR(INDEX('Hoja de Trabajo para listado'!$A$155:$Z$1048576,MATCH($A1006,'Hoja de Trabajo para listado'!$A$155:$A$1048576,0),MATCH((CUADRO!L$5&amp;$E1006),'Hoja de Trabajo para listado'!$A$151:$Z$151,0)),0)+IFERROR(INDEX('Hoja de Trabajo para listado'!$AB$155:$BA$1048576,MATCH($A1006,'Hoja de Trabajo para listado'!$AB$155:$AB$1048576,0),MATCH((CUADRO!L$5&amp;$E1006),'Hoja de Trabajo para listado'!$AB$151:$BA$151,0)),0)+IFERROR(INDEX('Hoja de Trabajo para listado'!$BC$155:$CB$1048576,MATCH($A1006,'Hoja de Trabajo para listado'!$BC$155:$BC$1048576,0),MATCH((CUADRO!L$5&amp;$E1006),'Hoja de Trabajo para listado'!$BC$151:$CB$151,0)),0)+IFERROR(INDEX('Hoja de Trabajo para listado'!$DE$153:$DG$274,MATCH($A1006,'Hoja de Trabajo para listado'!$DE$153:$DE$1048576,0),MATCH((CUADRO!L$5&amp;$E1006),'Hoja de Trabajo para listado'!$DE$151:$DG$151,0)),0)+IFERROR(INDEX('Hoja de Trabajo para listado'!$CD$155:$DC$1048576,MATCH($A1006,'Hoja de Trabajo para listado'!$CD$155:$CD$1048576,0),MATCH((CUADRO!L$5&amp;$E1006),'Hoja de Trabajo para listado'!$CD$151:$DC$151,0)),0)</f>
        <v>0</v>
      </c>
      <c r="M1006" s="314">
        <f ca="1">+IFERROR(INDEX('Hoja de Trabajo para listado'!$A$155:$Z$1048576,MATCH($A1006,'Hoja de Trabajo para listado'!$A$155:$A$1048576,0),MATCH((CUADRO!M$5&amp;$E1006),'Hoja de Trabajo para listado'!$A$151:$Z$151,0)),0)+IFERROR(INDEX('Hoja de Trabajo para listado'!$AB$155:$BA$1048576,MATCH($A1006,'Hoja de Trabajo para listado'!$AB$155:$AB$1048576,0),MATCH((CUADRO!M$5&amp;$E1006),'Hoja de Trabajo para listado'!$AB$151:$BA$151,0)),0)+IFERROR(INDEX('Hoja de Trabajo para listado'!$BC$155:$CB$1048576,MATCH($A1006,'Hoja de Trabajo para listado'!$BC$155:$BC$1048576,0),MATCH((CUADRO!M$5&amp;$E1006),'Hoja de Trabajo para listado'!$BC$151:$CB$151,0)),0)+IFERROR(INDEX('Hoja de Trabajo para listado'!$DE$153:$DG$274,MATCH($A1006,'Hoja de Trabajo para listado'!$DE$153:$DE$1048576,0),MATCH((CUADRO!M$5&amp;$E1006),'Hoja de Trabajo para listado'!$DE$151:$DG$151,0)),0)+IFERROR(INDEX('Hoja de Trabajo para listado'!$CD$155:$DC$1048576,MATCH($A1006,'Hoja de Trabajo para listado'!$CD$155:$CD$1048576,0),MATCH((CUADRO!M$5&amp;$E1006),'Hoja de Trabajo para listado'!$CD$151:$DC$151,0)),0)</f>
        <v>0</v>
      </c>
      <c r="N1006" s="314">
        <f ca="1">+IFERROR(INDEX('Hoja de Trabajo para listado'!$A$155:$Z$1048576,MATCH($A1006,'Hoja de Trabajo para listado'!$A$155:$A$1048576,0),MATCH((CUADRO!N$5&amp;$E1006),'Hoja de Trabajo para listado'!$A$151:$Z$151,0)),0)+IFERROR(INDEX('Hoja de Trabajo para listado'!$AB$155:$BA$1048576,MATCH($A1006,'Hoja de Trabajo para listado'!$AB$155:$AB$1048576,0),MATCH((CUADRO!N$5&amp;$E1006),'Hoja de Trabajo para listado'!$AB$151:$BA$151,0)),0)+IFERROR(INDEX('Hoja de Trabajo para listado'!$BC$155:$CB$1048576,MATCH($A1006,'Hoja de Trabajo para listado'!$BC$155:$BC$1048576,0),MATCH((CUADRO!N$5&amp;$E1006),'Hoja de Trabajo para listado'!$BC$151:$CB$151,0)),0)+IFERROR(INDEX('Hoja de Trabajo para listado'!$DE$153:$DG$274,MATCH($A1006,'Hoja de Trabajo para listado'!$DE$153:$DE$1048576,0),MATCH((CUADRO!N$5&amp;$E1006),'Hoja de Trabajo para listado'!$DE$151:$DG$151,0)),0)+IFERROR(INDEX('Hoja de Trabajo para listado'!$CD$155:$DC$1048576,MATCH($A1006,'Hoja de Trabajo para listado'!$CD$155:$CD$1048576,0),MATCH((CUADRO!N$5&amp;$E1006),'Hoja de Trabajo para listado'!$CD$151:$DC$151,0)),0)</f>
        <v>0</v>
      </c>
      <c r="O1006" s="314">
        <f ca="1">+IFERROR(INDEX('Hoja de Trabajo para listado'!$A$155:$Z$1048576,MATCH($A1006,'Hoja de Trabajo para listado'!$A$155:$A$1048576,0),MATCH((CUADRO!O$5&amp;$E1006),'Hoja de Trabajo para listado'!$A$151:$Z$151,0)),0)+IFERROR(INDEX('Hoja de Trabajo para listado'!$AB$155:$BA$1048576,MATCH($A1006,'Hoja de Trabajo para listado'!$AB$155:$AB$1048576,0),MATCH((CUADRO!O$5&amp;$E1006),'Hoja de Trabajo para listado'!$AB$151:$BA$151,0)),0)+IFERROR(INDEX('Hoja de Trabajo para listado'!$BC$155:$CB$1048576,MATCH($A1006,'Hoja de Trabajo para listado'!$BC$155:$BC$1048576,0),MATCH((CUADRO!O$5&amp;$E1006),'Hoja de Trabajo para listado'!$BC$151:$CB$151,0)),0)+IFERROR(INDEX('Hoja de Trabajo para listado'!$DE$153:$DG$274,MATCH($A1006,'Hoja de Trabajo para listado'!$DE$153:$DE$1048576,0),MATCH((CUADRO!O$5&amp;$E1006),'Hoja de Trabajo para listado'!$DE$151:$DG$151,0)),0)+IFERROR(INDEX('Hoja de Trabajo para listado'!$CD$155:$DC$1048576,MATCH($A1006,'Hoja de Trabajo para listado'!$CD$155:$CD$1048576,0),MATCH((CUADRO!O$5&amp;$E1006),'Hoja de Trabajo para listado'!$CD$151:$DC$151,0)),0)</f>
        <v>0</v>
      </c>
      <c r="P1006" s="314">
        <f ca="1">+IFERROR(INDEX('Hoja de Trabajo para listado'!$A$155:$Z$1048576,MATCH($A1006,'Hoja de Trabajo para listado'!$A$155:$A$1048576,0),MATCH((CUADRO!P$5&amp;$E1006),'Hoja de Trabajo para listado'!$A$151:$Z$151,0)),0)+IFERROR(INDEX('Hoja de Trabajo para listado'!$AB$155:$BA$1048576,MATCH($A1006,'Hoja de Trabajo para listado'!$AB$155:$AB$1048576,0),MATCH((CUADRO!P$5&amp;$E1006),'Hoja de Trabajo para listado'!$AB$151:$BA$151,0)),0)+IFERROR(INDEX('Hoja de Trabajo para listado'!$BC$155:$CB$1048576,MATCH($A1006,'Hoja de Trabajo para listado'!$BC$155:$BC$1048576,0),MATCH((CUADRO!P$5&amp;$E1006),'Hoja de Trabajo para listado'!$BC$151:$CB$151,0)),0)+IFERROR(INDEX('Hoja de Trabajo para listado'!$DE$153:$DG$274,MATCH($A1006,'Hoja de Trabajo para listado'!$DE$153:$DE$1048576,0),MATCH((CUADRO!P$5&amp;$E1006),'Hoja de Trabajo para listado'!$DE$151:$DG$151,0)),0)+IFERROR(INDEX('Hoja de Trabajo para listado'!$CD$155:$DC$1048576,MATCH($A1006,'Hoja de Trabajo para listado'!$CD$155:$CD$1048576,0),MATCH((CUADRO!P$5&amp;$E1006),'Hoja de Trabajo para listado'!$CD$151:$DC$151,0)),0)</f>
        <v>0</v>
      </c>
      <c r="Q1006" s="314">
        <f ca="1">+IFERROR(INDEX('Hoja de Trabajo para listado'!$A$155:$Z$1048576,MATCH($A1006,'Hoja de Trabajo para listado'!$A$155:$A$1048576,0),MATCH((CUADRO!Q$5&amp;$E1006),'Hoja de Trabajo para listado'!$A$151:$Z$151,0)),0)+IFERROR(INDEX('Hoja de Trabajo para listado'!$AB$155:$BA$1048576,MATCH($A1006,'Hoja de Trabajo para listado'!$AB$155:$AB$1048576,0),MATCH((CUADRO!Q$5&amp;$E1006),'Hoja de Trabajo para listado'!$AB$151:$BA$151,0)),0)+IFERROR(INDEX('Hoja de Trabajo para listado'!$BC$155:$CB$1048576,MATCH($A1006,'Hoja de Trabajo para listado'!$BC$155:$BC$1048576,0),MATCH((CUADRO!Q$5&amp;$E1006),'Hoja de Trabajo para listado'!$BC$151:$CB$151,0)),0)+IFERROR(INDEX('Hoja de Trabajo para listado'!$DE$153:$DG$274,MATCH($A1006,'Hoja de Trabajo para listado'!$DE$153:$DE$1048576,0),MATCH((CUADRO!Q$5&amp;$E1006),'Hoja de Trabajo para listado'!$DE$151:$DG$151,0)),0)+IFERROR(INDEX('Hoja de Trabajo para listado'!$CD$155:$DC$1048576,MATCH($A1006,'Hoja de Trabajo para listado'!$CD$155:$CD$1048576,0),MATCH((CUADRO!Q$5&amp;$E1006),'Hoja de Trabajo para listado'!$CD$151:$DC$151,0)),0)</f>
        <v>0</v>
      </c>
      <c r="R1006" s="314">
        <f t="shared" ca="1" si="30"/>
        <v>0</v>
      </c>
      <c r="S1006" s="314"/>
      <c r="T1006" s="314">
        <f ca="1">+T1007</f>
        <v>0</v>
      </c>
      <c r="U1006" s="313">
        <f t="shared" si="31"/>
        <v>1</v>
      </c>
      <c r="V1006" s="319" t="str">
        <f>+VLOOKUP(A1006,bd_lista!$A$3:$E$593,5,FALSE)</f>
        <v>Instituciones Descentralizadas</v>
      </c>
      <c r="W1006" s="425" t="str">
        <f>+V1006</f>
        <v>Instituciones Descentralizadas</v>
      </c>
    </row>
    <row r="1007" spans="1:23" customFormat="1" ht="15" hidden="1" customHeight="1">
      <c r="A1007" s="323">
        <v>288</v>
      </c>
      <c r="B1007" s="428"/>
      <c r="C1007" s="339" t="str">
        <f>+VLOOKUP(A1007,bd_lista!$A$3:$C$593,3,FALSE)</f>
        <v>Servicio Nacional de Riego</v>
      </c>
      <c r="D1007" s="430"/>
      <c r="E1007" s="319" t="s">
        <v>1419</v>
      </c>
      <c r="F1007" s="314">
        <f ca="1">+IFERROR(INDEX('Hoja de Trabajo para listado'!$A$155:$Z$1048576,MATCH($A1007,'Hoja de Trabajo para listado'!$A$155:$A$1048576,0),MATCH((CUADRO!F$5&amp;$E1007),'Hoja de Trabajo para listado'!$A$151:$Z$151,0)),0)+IFERROR(INDEX('Hoja de Trabajo para listado'!$AB$155:$BA$1048576,MATCH($A1007,'Hoja de Trabajo para listado'!$AB$155:$AB$1048576,0),MATCH((CUADRO!F$5&amp;$E1007),'Hoja de Trabajo para listado'!$AB$151:$BA$151,0)),0)+IFERROR(INDEX('Hoja de Trabajo para listado'!$BC$155:$CB$1048576,MATCH($A1007,'Hoja de Trabajo para listado'!$BC$155:$BC$1048576,0),MATCH((CUADRO!F$5&amp;$E1007),'Hoja de Trabajo para listado'!$BC$151:$CB$151,0)),0)+IFERROR(INDEX('Hoja de Trabajo para listado'!$DE$153:$DG$274,MATCH($A1007,'Hoja de Trabajo para listado'!$DE$153:$DE$1048576,0),MATCH((CUADRO!F$5&amp;$E1007),'Hoja de Trabajo para listado'!$DE$151:$DG$151,0)),0)+IFERROR(INDEX('Hoja de Trabajo para listado'!$CD$155:$DC$1048576,MATCH($A1007,'Hoja de Trabajo para listado'!$CD$155:$CD$1048576,0),MATCH((CUADRO!F$5&amp;$E1007),'Hoja de Trabajo para listado'!$CD$151:$DC$151,0)),0)</f>
        <v>0</v>
      </c>
      <c r="G1007" s="314">
        <f ca="1">+IFERROR(INDEX('Hoja de Trabajo para listado'!$A$155:$Z$1048576,MATCH($A1007,'Hoja de Trabajo para listado'!$A$155:$A$1048576,0),MATCH((CUADRO!G$5&amp;$E1007),'Hoja de Trabajo para listado'!$A$151:$Z$151,0)),0)+IFERROR(INDEX('Hoja de Trabajo para listado'!$AB$155:$BA$1048576,MATCH($A1007,'Hoja de Trabajo para listado'!$AB$155:$AB$1048576,0),MATCH((CUADRO!G$5&amp;$E1007),'Hoja de Trabajo para listado'!$AB$151:$BA$151,0)),0)+IFERROR(INDEX('Hoja de Trabajo para listado'!$BC$155:$CB$1048576,MATCH($A1007,'Hoja de Trabajo para listado'!$BC$155:$BC$1048576,0),MATCH((CUADRO!G$5&amp;$E1007),'Hoja de Trabajo para listado'!$BC$151:$CB$151,0)),0)+IFERROR(INDEX('Hoja de Trabajo para listado'!$DE$153:$DG$274,MATCH($A1007,'Hoja de Trabajo para listado'!$DE$153:$DE$1048576,0),MATCH((CUADRO!G$5&amp;$E1007),'Hoja de Trabajo para listado'!$DE$151:$DG$151,0)),0)+IFERROR(INDEX('Hoja de Trabajo para listado'!$CD$155:$DC$1048576,MATCH($A1007,'Hoja de Trabajo para listado'!$CD$155:$CD$1048576,0),MATCH((CUADRO!G$5&amp;$E1007),'Hoja de Trabajo para listado'!$CD$151:$DC$151,0)),0)</f>
        <v>0</v>
      </c>
      <c r="H1007" s="314">
        <f ca="1">+IFERROR(INDEX('Hoja de Trabajo para listado'!$A$155:$Z$1048576,MATCH($A1007,'Hoja de Trabajo para listado'!$A$155:$A$1048576,0),MATCH((CUADRO!H$5&amp;$E1007),'Hoja de Trabajo para listado'!$A$151:$Z$151,0)),0)+IFERROR(INDEX('Hoja de Trabajo para listado'!$AB$155:$BA$1048576,MATCH($A1007,'Hoja de Trabajo para listado'!$AB$155:$AB$1048576,0),MATCH((CUADRO!H$5&amp;$E1007),'Hoja de Trabajo para listado'!$AB$151:$BA$151,0)),0)+IFERROR(INDEX('Hoja de Trabajo para listado'!$BC$155:$CB$1048576,MATCH($A1007,'Hoja de Trabajo para listado'!$BC$155:$BC$1048576,0),MATCH((CUADRO!H$5&amp;$E1007),'Hoja de Trabajo para listado'!$BC$151:$CB$151,0)),0)+IFERROR(INDEX('Hoja de Trabajo para listado'!$DE$153:$DG$274,MATCH($A1007,'Hoja de Trabajo para listado'!$DE$153:$DE$1048576,0),MATCH((CUADRO!H$5&amp;$E1007),'Hoja de Trabajo para listado'!$DE$151:$DG$151,0)),0)+IFERROR(INDEX('Hoja de Trabajo para listado'!$CD$155:$DC$1048576,MATCH($A1007,'Hoja de Trabajo para listado'!$CD$155:$CD$1048576,0),MATCH((CUADRO!H$5&amp;$E1007),'Hoja de Trabajo para listado'!$CD$151:$DC$151,0)),0)</f>
        <v>0</v>
      </c>
      <c r="I1007" s="314">
        <f ca="1">+IFERROR(INDEX('Hoja de Trabajo para listado'!$A$155:$Z$1048576,MATCH($A1007,'Hoja de Trabajo para listado'!$A$155:$A$1048576,0),MATCH((CUADRO!I$5&amp;$E1007),'Hoja de Trabajo para listado'!$A$151:$Z$151,0)),0)+IFERROR(INDEX('Hoja de Trabajo para listado'!$AB$155:$BA$1048576,MATCH($A1007,'Hoja de Trabajo para listado'!$AB$155:$AB$1048576,0),MATCH((CUADRO!I$5&amp;$E1007),'Hoja de Trabajo para listado'!$AB$151:$BA$151,0)),0)+IFERROR(INDEX('Hoja de Trabajo para listado'!$BC$155:$CB$1048576,MATCH($A1007,'Hoja de Trabajo para listado'!$BC$155:$BC$1048576,0),MATCH((CUADRO!I$5&amp;$E1007),'Hoja de Trabajo para listado'!$BC$151:$CB$151,0)),0)+IFERROR(INDEX('Hoja de Trabajo para listado'!$DE$153:$DG$274,MATCH($A1007,'Hoja de Trabajo para listado'!$DE$153:$DE$1048576,0),MATCH((CUADRO!I$5&amp;$E1007),'Hoja de Trabajo para listado'!$DE$151:$DG$151,0)),0)+IFERROR(INDEX('Hoja de Trabajo para listado'!$CD$155:$DC$1048576,MATCH($A1007,'Hoja de Trabajo para listado'!$CD$155:$CD$1048576,0),MATCH((CUADRO!I$5&amp;$E1007),'Hoja de Trabajo para listado'!$CD$151:$DC$151,0)),0)</f>
        <v>0</v>
      </c>
      <c r="J1007" s="314">
        <f ca="1">+IFERROR(INDEX('Hoja de Trabajo para listado'!$A$155:$Z$1048576,MATCH($A1007,'Hoja de Trabajo para listado'!$A$155:$A$1048576,0),MATCH((CUADRO!J$5&amp;$E1007),'Hoja de Trabajo para listado'!$A$151:$Z$151,0)),0)+IFERROR(INDEX('Hoja de Trabajo para listado'!$AB$155:$BA$1048576,MATCH($A1007,'Hoja de Trabajo para listado'!$AB$155:$AB$1048576,0),MATCH((CUADRO!J$5&amp;$E1007),'Hoja de Trabajo para listado'!$AB$151:$BA$151,0)),0)+IFERROR(INDEX('Hoja de Trabajo para listado'!$BC$155:$CB$1048576,MATCH($A1007,'Hoja de Trabajo para listado'!$BC$155:$BC$1048576,0),MATCH((CUADRO!J$5&amp;$E1007),'Hoja de Trabajo para listado'!$BC$151:$CB$151,0)),0)+IFERROR(INDEX('Hoja de Trabajo para listado'!$DE$153:$DG$274,MATCH($A1007,'Hoja de Trabajo para listado'!$DE$153:$DE$1048576,0),MATCH((CUADRO!J$5&amp;$E1007),'Hoja de Trabajo para listado'!$DE$151:$DG$151,0)),0)+IFERROR(INDEX('Hoja de Trabajo para listado'!$CD$155:$DC$1048576,MATCH($A1007,'Hoja de Trabajo para listado'!$CD$155:$CD$1048576,0),MATCH((CUADRO!J$5&amp;$E1007),'Hoja de Trabajo para listado'!$CD$151:$DC$151,0)),0)</f>
        <v>0</v>
      </c>
      <c r="K1007" s="314">
        <f ca="1">+IFERROR(INDEX('Hoja de Trabajo para listado'!$A$155:$Z$1048576,MATCH($A1007,'Hoja de Trabajo para listado'!$A$155:$A$1048576,0),MATCH((CUADRO!K$5&amp;$E1007),'Hoja de Trabajo para listado'!$A$151:$Z$151,0)),0)+IFERROR(INDEX('Hoja de Trabajo para listado'!$AB$155:$BA$1048576,MATCH($A1007,'Hoja de Trabajo para listado'!$AB$155:$AB$1048576,0),MATCH((CUADRO!K$5&amp;$E1007),'Hoja de Trabajo para listado'!$AB$151:$BA$151,0)),0)+IFERROR(INDEX('Hoja de Trabajo para listado'!$BC$155:$CB$1048576,MATCH($A1007,'Hoja de Trabajo para listado'!$BC$155:$BC$1048576,0),MATCH((CUADRO!K$5&amp;$E1007),'Hoja de Trabajo para listado'!$BC$151:$CB$151,0)),0)+IFERROR(INDEX('Hoja de Trabajo para listado'!$DE$153:$DG$274,MATCH($A1007,'Hoja de Trabajo para listado'!$DE$153:$DE$1048576,0),MATCH((CUADRO!K$5&amp;$E1007),'Hoja de Trabajo para listado'!$DE$151:$DG$151,0)),0)+IFERROR(INDEX('Hoja de Trabajo para listado'!$CD$155:$DC$1048576,MATCH($A1007,'Hoja de Trabajo para listado'!$CD$155:$CD$1048576,0),MATCH((CUADRO!K$5&amp;$E1007),'Hoja de Trabajo para listado'!$CD$151:$DC$151,0)),0)</f>
        <v>0</v>
      </c>
      <c r="L1007" s="314">
        <f ca="1">+IFERROR(INDEX('Hoja de Trabajo para listado'!$A$155:$Z$1048576,MATCH($A1007,'Hoja de Trabajo para listado'!$A$155:$A$1048576,0),MATCH((CUADRO!L$5&amp;$E1007),'Hoja de Trabajo para listado'!$A$151:$Z$151,0)),0)+IFERROR(INDEX('Hoja de Trabajo para listado'!$AB$155:$BA$1048576,MATCH($A1007,'Hoja de Trabajo para listado'!$AB$155:$AB$1048576,0),MATCH((CUADRO!L$5&amp;$E1007),'Hoja de Trabajo para listado'!$AB$151:$BA$151,0)),0)+IFERROR(INDEX('Hoja de Trabajo para listado'!$BC$155:$CB$1048576,MATCH($A1007,'Hoja de Trabajo para listado'!$BC$155:$BC$1048576,0),MATCH((CUADRO!L$5&amp;$E1007),'Hoja de Trabajo para listado'!$BC$151:$CB$151,0)),0)+IFERROR(INDEX('Hoja de Trabajo para listado'!$DE$153:$DG$274,MATCH($A1007,'Hoja de Trabajo para listado'!$DE$153:$DE$1048576,0),MATCH((CUADRO!L$5&amp;$E1007),'Hoja de Trabajo para listado'!$DE$151:$DG$151,0)),0)+IFERROR(INDEX('Hoja de Trabajo para listado'!$CD$155:$DC$1048576,MATCH($A1007,'Hoja de Trabajo para listado'!$CD$155:$CD$1048576,0),MATCH((CUADRO!L$5&amp;$E1007),'Hoja de Trabajo para listado'!$CD$151:$DC$151,0)),0)</f>
        <v>0</v>
      </c>
      <c r="M1007" s="314">
        <f ca="1">+IFERROR(INDEX('Hoja de Trabajo para listado'!$A$155:$Z$1048576,MATCH($A1007,'Hoja de Trabajo para listado'!$A$155:$A$1048576,0),MATCH((CUADRO!M$5&amp;$E1007),'Hoja de Trabajo para listado'!$A$151:$Z$151,0)),0)+IFERROR(INDEX('Hoja de Trabajo para listado'!$AB$155:$BA$1048576,MATCH($A1007,'Hoja de Trabajo para listado'!$AB$155:$AB$1048576,0),MATCH((CUADRO!M$5&amp;$E1007),'Hoja de Trabajo para listado'!$AB$151:$BA$151,0)),0)+IFERROR(INDEX('Hoja de Trabajo para listado'!$BC$155:$CB$1048576,MATCH($A1007,'Hoja de Trabajo para listado'!$BC$155:$BC$1048576,0),MATCH((CUADRO!M$5&amp;$E1007),'Hoja de Trabajo para listado'!$BC$151:$CB$151,0)),0)+IFERROR(INDEX('Hoja de Trabajo para listado'!$DE$153:$DG$274,MATCH($A1007,'Hoja de Trabajo para listado'!$DE$153:$DE$1048576,0),MATCH((CUADRO!M$5&amp;$E1007),'Hoja de Trabajo para listado'!$DE$151:$DG$151,0)),0)+IFERROR(INDEX('Hoja de Trabajo para listado'!$CD$155:$DC$1048576,MATCH($A1007,'Hoja de Trabajo para listado'!$CD$155:$CD$1048576,0),MATCH((CUADRO!M$5&amp;$E1007),'Hoja de Trabajo para listado'!$CD$151:$DC$151,0)),0)</f>
        <v>0</v>
      </c>
      <c r="N1007" s="314">
        <f ca="1">+IFERROR(INDEX('Hoja de Trabajo para listado'!$A$155:$Z$1048576,MATCH($A1007,'Hoja de Trabajo para listado'!$A$155:$A$1048576,0),MATCH((CUADRO!N$5&amp;$E1007),'Hoja de Trabajo para listado'!$A$151:$Z$151,0)),0)+IFERROR(INDEX('Hoja de Trabajo para listado'!$AB$155:$BA$1048576,MATCH($A1007,'Hoja de Trabajo para listado'!$AB$155:$AB$1048576,0),MATCH((CUADRO!N$5&amp;$E1007),'Hoja de Trabajo para listado'!$AB$151:$BA$151,0)),0)+IFERROR(INDEX('Hoja de Trabajo para listado'!$BC$155:$CB$1048576,MATCH($A1007,'Hoja de Trabajo para listado'!$BC$155:$BC$1048576,0),MATCH((CUADRO!N$5&amp;$E1007),'Hoja de Trabajo para listado'!$BC$151:$CB$151,0)),0)+IFERROR(INDEX('Hoja de Trabajo para listado'!$DE$153:$DG$274,MATCH($A1007,'Hoja de Trabajo para listado'!$DE$153:$DE$1048576,0),MATCH((CUADRO!N$5&amp;$E1007),'Hoja de Trabajo para listado'!$DE$151:$DG$151,0)),0)+IFERROR(INDEX('Hoja de Trabajo para listado'!$CD$155:$DC$1048576,MATCH($A1007,'Hoja de Trabajo para listado'!$CD$155:$CD$1048576,0),MATCH((CUADRO!N$5&amp;$E1007),'Hoja de Trabajo para listado'!$CD$151:$DC$151,0)),0)</f>
        <v>0</v>
      </c>
      <c r="O1007" s="314">
        <f ca="1">+IFERROR(INDEX('Hoja de Trabajo para listado'!$A$155:$Z$1048576,MATCH($A1007,'Hoja de Trabajo para listado'!$A$155:$A$1048576,0),MATCH((CUADRO!O$5&amp;$E1007),'Hoja de Trabajo para listado'!$A$151:$Z$151,0)),0)+IFERROR(INDEX('Hoja de Trabajo para listado'!$AB$155:$BA$1048576,MATCH($A1007,'Hoja de Trabajo para listado'!$AB$155:$AB$1048576,0),MATCH((CUADRO!O$5&amp;$E1007),'Hoja de Trabajo para listado'!$AB$151:$BA$151,0)),0)+IFERROR(INDEX('Hoja de Trabajo para listado'!$BC$155:$CB$1048576,MATCH($A1007,'Hoja de Trabajo para listado'!$BC$155:$BC$1048576,0),MATCH((CUADRO!O$5&amp;$E1007),'Hoja de Trabajo para listado'!$BC$151:$CB$151,0)),0)+IFERROR(INDEX('Hoja de Trabajo para listado'!$DE$153:$DG$274,MATCH($A1007,'Hoja de Trabajo para listado'!$DE$153:$DE$1048576,0),MATCH((CUADRO!O$5&amp;$E1007),'Hoja de Trabajo para listado'!$DE$151:$DG$151,0)),0)+IFERROR(INDEX('Hoja de Trabajo para listado'!$CD$155:$DC$1048576,MATCH($A1007,'Hoja de Trabajo para listado'!$CD$155:$CD$1048576,0),MATCH((CUADRO!O$5&amp;$E1007),'Hoja de Trabajo para listado'!$CD$151:$DC$151,0)),0)</f>
        <v>0</v>
      </c>
      <c r="P1007" s="314">
        <f ca="1">+IFERROR(INDEX('Hoja de Trabajo para listado'!$A$155:$Z$1048576,MATCH($A1007,'Hoja de Trabajo para listado'!$A$155:$A$1048576,0),MATCH((CUADRO!P$5&amp;$E1007),'Hoja de Trabajo para listado'!$A$151:$Z$151,0)),0)+IFERROR(INDEX('Hoja de Trabajo para listado'!$AB$155:$BA$1048576,MATCH($A1007,'Hoja de Trabajo para listado'!$AB$155:$AB$1048576,0),MATCH((CUADRO!P$5&amp;$E1007),'Hoja de Trabajo para listado'!$AB$151:$BA$151,0)),0)+IFERROR(INDEX('Hoja de Trabajo para listado'!$BC$155:$CB$1048576,MATCH($A1007,'Hoja de Trabajo para listado'!$BC$155:$BC$1048576,0),MATCH((CUADRO!P$5&amp;$E1007),'Hoja de Trabajo para listado'!$BC$151:$CB$151,0)),0)+IFERROR(INDEX('Hoja de Trabajo para listado'!$DE$153:$DG$274,MATCH($A1007,'Hoja de Trabajo para listado'!$DE$153:$DE$1048576,0),MATCH((CUADRO!P$5&amp;$E1007),'Hoja de Trabajo para listado'!$DE$151:$DG$151,0)),0)+IFERROR(INDEX('Hoja de Trabajo para listado'!$CD$155:$DC$1048576,MATCH($A1007,'Hoja de Trabajo para listado'!$CD$155:$CD$1048576,0),MATCH((CUADRO!P$5&amp;$E1007),'Hoja de Trabajo para listado'!$CD$151:$DC$151,0)),0)</f>
        <v>0</v>
      </c>
      <c r="Q1007" s="314">
        <f ca="1">+IFERROR(INDEX('Hoja de Trabajo para listado'!$A$155:$Z$1048576,MATCH($A1007,'Hoja de Trabajo para listado'!$A$155:$A$1048576,0),MATCH((CUADRO!Q$5&amp;$E1007),'Hoja de Trabajo para listado'!$A$151:$Z$151,0)),0)+IFERROR(INDEX('Hoja de Trabajo para listado'!$AB$155:$BA$1048576,MATCH($A1007,'Hoja de Trabajo para listado'!$AB$155:$AB$1048576,0),MATCH((CUADRO!Q$5&amp;$E1007),'Hoja de Trabajo para listado'!$AB$151:$BA$151,0)),0)+IFERROR(INDEX('Hoja de Trabajo para listado'!$BC$155:$CB$1048576,MATCH($A1007,'Hoja de Trabajo para listado'!$BC$155:$BC$1048576,0),MATCH((CUADRO!Q$5&amp;$E1007),'Hoja de Trabajo para listado'!$BC$151:$CB$151,0)),0)+IFERROR(INDEX('Hoja de Trabajo para listado'!$DE$153:$DG$274,MATCH($A1007,'Hoja de Trabajo para listado'!$DE$153:$DE$1048576,0),MATCH((CUADRO!Q$5&amp;$E1007),'Hoja de Trabajo para listado'!$DE$151:$DG$151,0)),0)+IFERROR(INDEX('Hoja de Trabajo para listado'!$CD$155:$DC$1048576,MATCH($A1007,'Hoja de Trabajo para listado'!$CD$155:$CD$1048576,0),MATCH((CUADRO!Q$5&amp;$E1007),'Hoja de Trabajo para listado'!$CD$151:$DC$151,0)),0)</f>
        <v>0</v>
      </c>
      <c r="R1007" s="314">
        <f t="shared" ca="1" si="30"/>
        <v>0</v>
      </c>
      <c r="S1007" s="314">
        <f ca="1">+R1006+R1007</f>
        <v>0</v>
      </c>
      <c r="T1007" s="314">
        <f ca="1">+S1007</f>
        <v>0</v>
      </c>
      <c r="U1007" s="348">
        <f t="shared" si="31"/>
        <v>2</v>
      </c>
      <c r="V1007" s="319" t="str">
        <f>+VLOOKUP(A1007,bd_lista!$A$3:$E$593,5,FALSE)</f>
        <v>Instituciones Descentralizadas</v>
      </c>
      <c r="W1007" s="426"/>
    </row>
    <row r="1008" spans="1:23" customFormat="1" ht="27" hidden="1" customHeight="1">
      <c r="A1008" s="323">
        <v>371</v>
      </c>
      <c r="B1008" s="427">
        <f>+A1008</f>
        <v>371</v>
      </c>
      <c r="C1008" s="318" t="str">
        <f>+VLOOKUP(A1008,bd_lista!$A$3:$C$593,3,FALSE)</f>
        <v>Centro Internacional de la Quinua</v>
      </c>
      <c r="D1008" s="429" t="str">
        <f>+C1008</f>
        <v>Centro Internacional de la Quinua</v>
      </c>
      <c r="E1008" s="318" t="s">
        <v>1418</v>
      </c>
      <c r="F1008" s="314">
        <f ca="1">+IFERROR(INDEX('Hoja de Trabajo para listado'!$A$155:$Z$1048576,MATCH($A1008,'Hoja de Trabajo para listado'!$A$155:$A$1048576,0),MATCH((CUADRO!F$5&amp;$E1008),'Hoja de Trabajo para listado'!$A$151:$Z$151,0)),0)+IFERROR(INDEX('Hoja de Trabajo para listado'!$AB$155:$BA$1048576,MATCH($A1008,'Hoja de Trabajo para listado'!$AB$155:$AB$1048576,0),MATCH((CUADRO!F$5&amp;$E1008),'Hoja de Trabajo para listado'!$AB$151:$BA$151,0)),0)+IFERROR(INDEX('Hoja de Trabajo para listado'!$BC$155:$CB$1048576,MATCH($A1008,'Hoja de Trabajo para listado'!$BC$155:$BC$1048576,0),MATCH((CUADRO!F$5&amp;$E1008),'Hoja de Trabajo para listado'!$BC$151:$CB$151,0)),0)+IFERROR(INDEX('Hoja de Trabajo para listado'!$DE$153:$DG$274,MATCH($A1008,'Hoja de Trabajo para listado'!$DE$153:$DE$1048576,0),MATCH((CUADRO!F$5&amp;$E1008),'Hoja de Trabajo para listado'!$DE$151:$DG$151,0)),0)+IFERROR(INDEX('Hoja de Trabajo para listado'!$CD$155:$DC$1048576,MATCH($A1008,'Hoja de Trabajo para listado'!$CD$155:$CD$1048576,0),MATCH((CUADRO!F$5&amp;$E1008),'Hoja de Trabajo para listado'!$CD$151:$DC$151,0)),0)</f>
        <v>0</v>
      </c>
      <c r="G1008" s="314">
        <f ca="1">+IFERROR(INDEX('Hoja de Trabajo para listado'!$A$155:$Z$1048576,MATCH($A1008,'Hoja de Trabajo para listado'!$A$155:$A$1048576,0),MATCH((CUADRO!G$5&amp;$E1008),'Hoja de Trabajo para listado'!$A$151:$Z$151,0)),0)+IFERROR(INDEX('Hoja de Trabajo para listado'!$AB$155:$BA$1048576,MATCH($A1008,'Hoja de Trabajo para listado'!$AB$155:$AB$1048576,0),MATCH((CUADRO!G$5&amp;$E1008),'Hoja de Trabajo para listado'!$AB$151:$BA$151,0)),0)+IFERROR(INDEX('Hoja de Trabajo para listado'!$BC$155:$CB$1048576,MATCH($A1008,'Hoja de Trabajo para listado'!$BC$155:$BC$1048576,0),MATCH((CUADRO!G$5&amp;$E1008),'Hoja de Trabajo para listado'!$BC$151:$CB$151,0)),0)+IFERROR(INDEX('Hoja de Trabajo para listado'!$DE$153:$DG$274,MATCH($A1008,'Hoja de Trabajo para listado'!$DE$153:$DE$1048576,0),MATCH((CUADRO!G$5&amp;$E1008),'Hoja de Trabajo para listado'!$DE$151:$DG$151,0)),0)+IFERROR(INDEX('Hoja de Trabajo para listado'!$CD$155:$DC$1048576,MATCH($A1008,'Hoja de Trabajo para listado'!$CD$155:$CD$1048576,0),MATCH((CUADRO!G$5&amp;$E1008),'Hoja de Trabajo para listado'!$CD$151:$DC$151,0)),0)</f>
        <v>0</v>
      </c>
      <c r="H1008" s="314">
        <f ca="1">+IFERROR(INDEX('Hoja de Trabajo para listado'!$A$155:$Z$1048576,MATCH($A1008,'Hoja de Trabajo para listado'!$A$155:$A$1048576,0),MATCH((CUADRO!H$5&amp;$E1008),'Hoja de Trabajo para listado'!$A$151:$Z$151,0)),0)+IFERROR(INDEX('Hoja de Trabajo para listado'!$AB$155:$BA$1048576,MATCH($A1008,'Hoja de Trabajo para listado'!$AB$155:$AB$1048576,0),MATCH((CUADRO!H$5&amp;$E1008),'Hoja de Trabajo para listado'!$AB$151:$BA$151,0)),0)+IFERROR(INDEX('Hoja de Trabajo para listado'!$BC$155:$CB$1048576,MATCH($A1008,'Hoja de Trabajo para listado'!$BC$155:$BC$1048576,0),MATCH((CUADRO!H$5&amp;$E1008),'Hoja de Trabajo para listado'!$BC$151:$CB$151,0)),0)+IFERROR(INDEX('Hoja de Trabajo para listado'!$DE$153:$DG$274,MATCH($A1008,'Hoja de Trabajo para listado'!$DE$153:$DE$1048576,0),MATCH((CUADRO!H$5&amp;$E1008),'Hoja de Trabajo para listado'!$DE$151:$DG$151,0)),0)+IFERROR(INDEX('Hoja de Trabajo para listado'!$CD$155:$DC$1048576,MATCH($A1008,'Hoja de Trabajo para listado'!$CD$155:$CD$1048576,0),MATCH((CUADRO!H$5&amp;$E1008),'Hoja de Trabajo para listado'!$CD$151:$DC$151,0)),0)</f>
        <v>0</v>
      </c>
      <c r="I1008" s="314">
        <f ca="1">+IFERROR(INDEX('Hoja de Trabajo para listado'!$A$155:$Z$1048576,MATCH($A1008,'Hoja de Trabajo para listado'!$A$155:$A$1048576,0),MATCH((CUADRO!I$5&amp;$E1008),'Hoja de Trabajo para listado'!$A$151:$Z$151,0)),0)+IFERROR(INDEX('Hoja de Trabajo para listado'!$AB$155:$BA$1048576,MATCH($A1008,'Hoja de Trabajo para listado'!$AB$155:$AB$1048576,0),MATCH((CUADRO!I$5&amp;$E1008),'Hoja de Trabajo para listado'!$AB$151:$BA$151,0)),0)+IFERROR(INDEX('Hoja de Trabajo para listado'!$BC$155:$CB$1048576,MATCH($A1008,'Hoja de Trabajo para listado'!$BC$155:$BC$1048576,0),MATCH((CUADRO!I$5&amp;$E1008),'Hoja de Trabajo para listado'!$BC$151:$CB$151,0)),0)+IFERROR(INDEX('Hoja de Trabajo para listado'!$DE$153:$DG$274,MATCH($A1008,'Hoja de Trabajo para listado'!$DE$153:$DE$1048576,0),MATCH((CUADRO!I$5&amp;$E1008),'Hoja de Trabajo para listado'!$DE$151:$DG$151,0)),0)+IFERROR(INDEX('Hoja de Trabajo para listado'!$CD$155:$DC$1048576,MATCH($A1008,'Hoja de Trabajo para listado'!$CD$155:$CD$1048576,0),MATCH((CUADRO!I$5&amp;$E1008),'Hoja de Trabajo para listado'!$CD$151:$DC$151,0)),0)</f>
        <v>0</v>
      </c>
      <c r="J1008" s="314">
        <f ca="1">+IFERROR(INDEX('Hoja de Trabajo para listado'!$A$155:$Z$1048576,MATCH($A1008,'Hoja de Trabajo para listado'!$A$155:$A$1048576,0),MATCH((CUADRO!J$5&amp;$E1008),'Hoja de Trabajo para listado'!$A$151:$Z$151,0)),0)+IFERROR(INDEX('Hoja de Trabajo para listado'!$AB$155:$BA$1048576,MATCH($A1008,'Hoja de Trabajo para listado'!$AB$155:$AB$1048576,0),MATCH((CUADRO!J$5&amp;$E1008),'Hoja de Trabajo para listado'!$AB$151:$BA$151,0)),0)+IFERROR(INDEX('Hoja de Trabajo para listado'!$BC$155:$CB$1048576,MATCH($A1008,'Hoja de Trabajo para listado'!$BC$155:$BC$1048576,0),MATCH((CUADRO!J$5&amp;$E1008),'Hoja de Trabajo para listado'!$BC$151:$CB$151,0)),0)+IFERROR(INDEX('Hoja de Trabajo para listado'!$DE$153:$DG$274,MATCH($A1008,'Hoja de Trabajo para listado'!$DE$153:$DE$1048576,0),MATCH((CUADRO!J$5&amp;$E1008),'Hoja de Trabajo para listado'!$DE$151:$DG$151,0)),0)+IFERROR(INDEX('Hoja de Trabajo para listado'!$CD$155:$DC$1048576,MATCH($A1008,'Hoja de Trabajo para listado'!$CD$155:$CD$1048576,0),MATCH((CUADRO!J$5&amp;$E1008),'Hoja de Trabajo para listado'!$CD$151:$DC$151,0)),0)</f>
        <v>0</v>
      </c>
      <c r="K1008" s="314">
        <f ca="1">+IFERROR(INDEX('Hoja de Trabajo para listado'!$A$155:$Z$1048576,MATCH($A1008,'Hoja de Trabajo para listado'!$A$155:$A$1048576,0),MATCH((CUADRO!K$5&amp;$E1008),'Hoja de Trabajo para listado'!$A$151:$Z$151,0)),0)+IFERROR(INDEX('Hoja de Trabajo para listado'!$AB$155:$BA$1048576,MATCH($A1008,'Hoja de Trabajo para listado'!$AB$155:$AB$1048576,0),MATCH((CUADRO!K$5&amp;$E1008),'Hoja de Trabajo para listado'!$AB$151:$BA$151,0)),0)+IFERROR(INDEX('Hoja de Trabajo para listado'!$BC$155:$CB$1048576,MATCH($A1008,'Hoja de Trabajo para listado'!$BC$155:$BC$1048576,0),MATCH((CUADRO!K$5&amp;$E1008),'Hoja de Trabajo para listado'!$BC$151:$CB$151,0)),0)+IFERROR(INDEX('Hoja de Trabajo para listado'!$DE$153:$DG$274,MATCH($A1008,'Hoja de Trabajo para listado'!$DE$153:$DE$1048576,0),MATCH((CUADRO!K$5&amp;$E1008),'Hoja de Trabajo para listado'!$DE$151:$DG$151,0)),0)+IFERROR(INDEX('Hoja de Trabajo para listado'!$CD$155:$DC$1048576,MATCH($A1008,'Hoja de Trabajo para listado'!$CD$155:$CD$1048576,0),MATCH((CUADRO!K$5&amp;$E1008),'Hoja de Trabajo para listado'!$CD$151:$DC$151,0)),0)</f>
        <v>0</v>
      </c>
      <c r="L1008" s="314">
        <f ca="1">+IFERROR(INDEX('Hoja de Trabajo para listado'!$A$155:$Z$1048576,MATCH($A1008,'Hoja de Trabajo para listado'!$A$155:$A$1048576,0),MATCH((CUADRO!L$5&amp;$E1008),'Hoja de Trabajo para listado'!$A$151:$Z$151,0)),0)+IFERROR(INDEX('Hoja de Trabajo para listado'!$AB$155:$BA$1048576,MATCH($A1008,'Hoja de Trabajo para listado'!$AB$155:$AB$1048576,0),MATCH((CUADRO!L$5&amp;$E1008),'Hoja de Trabajo para listado'!$AB$151:$BA$151,0)),0)+IFERROR(INDEX('Hoja de Trabajo para listado'!$BC$155:$CB$1048576,MATCH($A1008,'Hoja de Trabajo para listado'!$BC$155:$BC$1048576,0),MATCH((CUADRO!L$5&amp;$E1008),'Hoja de Trabajo para listado'!$BC$151:$CB$151,0)),0)+IFERROR(INDEX('Hoja de Trabajo para listado'!$DE$153:$DG$274,MATCH($A1008,'Hoja de Trabajo para listado'!$DE$153:$DE$1048576,0),MATCH((CUADRO!L$5&amp;$E1008),'Hoja de Trabajo para listado'!$DE$151:$DG$151,0)),0)+IFERROR(INDEX('Hoja de Trabajo para listado'!$CD$155:$DC$1048576,MATCH($A1008,'Hoja de Trabajo para listado'!$CD$155:$CD$1048576,0),MATCH((CUADRO!L$5&amp;$E1008),'Hoja de Trabajo para listado'!$CD$151:$DC$151,0)),0)</f>
        <v>0</v>
      </c>
      <c r="M1008" s="314">
        <f ca="1">+IFERROR(INDEX('Hoja de Trabajo para listado'!$A$155:$Z$1048576,MATCH($A1008,'Hoja de Trabajo para listado'!$A$155:$A$1048576,0),MATCH((CUADRO!M$5&amp;$E1008),'Hoja de Trabajo para listado'!$A$151:$Z$151,0)),0)+IFERROR(INDEX('Hoja de Trabajo para listado'!$AB$155:$BA$1048576,MATCH($A1008,'Hoja de Trabajo para listado'!$AB$155:$AB$1048576,0),MATCH((CUADRO!M$5&amp;$E1008),'Hoja de Trabajo para listado'!$AB$151:$BA$151,0)),0)+IFERROR(INDEX('Hoja de Trabajo para listado'!$BC$155:$CB$1048576,MATCH($A1008,'Hoja de Trabajo para listado'!$BC$155:$BC$1048576,0),MATCH((CUADRO!M$5&amp;$E1008),'Hoja de Trabajo para listado'!$BC$151:$CB$151,0)),0)+IFERROR(INDEX('Hoja de Trabajo para listado'!$DE$153:$DG$274,MATCH($A1008,'Hoja de Trabajo para listado'!$DE$153:$DE$1048576,0),MATCH((CUADRO!M$5&amp;$E1008),'Hoja de Trabajo para listado'!$DE$151:$DG$151,0)),0)+IFERROR(INDEX('Hoja de Trabajo para listado'!$CD$155:$DC$1048576,MATCH($A1008,'Hoja de Trabajo para listado'!$CD$155:$CD$1048576,0),MATCH((CUADRO!M$5&amp;$E1008),'Hoja de Trabajo para listado'!$CD$151:$DC$151,0)),0)</f>
        <v>0</v>
      </c>
      <c r="N1008" s="314">
        <f ca="1">+IFERROR(INDEX('Hoja de Trabajo para listado'!$A$155:$Z$1048576,MATCH($A1008,'Hoja de Trabajo para listado'!$A$155:$A$1048576,0),MATCH((CUADRO!N$5&amp;$E1008),'Hoja de Trabajo para listado'!$A$151:$Z$151,0)),0)+IFERROR(INDEX('Hoja de Trabajo para listado'!$AB$155:$BA$1048576,MATCH($A1008,'Hoja de Trabajo para listado'!$AB$155:$AB$1048576,0),MATCH((CUADRO!N$5&amp;$E1008),'Hoja de Trabajo para listado'!$AB$151:$BA$151,0)),0)+IFERROR(INDEX('Hoja de Trabajo para listado'!$BC$155:$CB$1048576,MATCH($A1008,'Hoja de Trabajo para listado'!$BC$155:$BC$1048576,0),MATCH((CUADRO!N$5&amp;$E1008),'Hoja de Trabajo para listado'!$BC$151:$CB$151,0)),0)+IFERROR(INDEX('Hoja de Trabajo para listado'!$DE$153:$DG$274,MATCH($A1008,'Hoja de Trabajo para listado'!$DE$153:$DE$1048576,0),MATCH((CUADRO!N$5&amp;$E1008),'Hoja de Trabajo para listado'!$DE$151:$DG$151,0)),0)+IFERROR(INDEX('Hoja de Trabajo para listado'!$CD$155:$DC$1048576,MATCH($A1008,'Hoja de Trabajo para listado'!$CD$155:$CD$1048576,0),MATCH((CUADRO!N$5&amp;$E1008),'Hoja de Trabajo para listado'!$CD$151:$DC$151,0)),0)</f>
        <v>0</v>
      </c>
      <c r="O1008" s="314">
        <f ca="1">+IFERROR(INDEX('Hoja de Trabajo para listado'!$A$155:$Z$1048576,MATCH($A1008,'Hoja de Trabajo para listado'!$A$155:$A$1048576,0),MATCH((CUADRO!O$5&amp;$E1008),'Hoja de Trabajo para listado'!$A$151:$Z$151,0)),0)+IFERROR(INDEX('Hoja de Trabajo para listado'!$AB$155:$BA$1048576,MATCH($A1008,'Hoja de Trabajo para listado'!$AB$155:$AB$1048576,0),MATCH((CUADRO!O$5&amp;$E1008),'Hoja de Trabajo para listado'!$AB$151:$BA$151,0)),0)+IFERROR(INDEX('Hoja de Trabajo para listado'!$BC$155:$CB$1048576,MATCH($A1008,'Hoja de Trabajo para listado'!$BC$155:$BC$1048576,0),MATCH((CUADRO!O$5&amp;$E1008),'Hoja de Trabajo para listado'!$BC$151:$CB$151,0)),0)+IFERROR(INDEX('Hoja de Trabajo para listado'!$DE$153:$DG$274,MATCH($A1008,'Hoja de Trabajo para listado'!$DE$153:$DE$1048576,0),MATCH((CUADRO!O$5&amp;$E1008),'Hoja de Trabajo para listado'!$DE$151:$DG$151,0)),0)+IFERROR(INDEX('Hoja de Trabajo para listado'!$CD$155:$DC$1048576,MATCH($A1008,'Hoja de Trabajo para listado'!$CD$155:$CD$1048576,0),MATCH((CUADRO!O$5&amp;$E1008),'Hoja de Trabajo para listado'!$CD$151:$DC$151,0)),0)</f>
        <v>0</v>
      </c>
      <c r="P1008" s="314">
        <f ca="1">+IFERROR(INDEX('Hoja de Trabajo para listado'!$A$155:$Z$1048576,MATCH($A1008,'Hoja de Trabajo para listado'!$A$155:$A$1048576,0),MATCH((CUADRO!P$5&amp;$E1008),'Hoja de Trabajo para listado'!$A$151:$Z$151,0)),0)+IFERROR(INDEX('Hoja de Trabajo para listado'!$AB$155:$BA$1048576,MATCH($A1008,'Hoja de Trabajo para listado'!$AB$155:$AB$1048576,0),MATCH((CUADRO!P$5&amp;$E1008),'Hoja de Trabajo para listado'!$AB$151:$BA$151,0)),0)+IFERROR(INDEX('Hoja de Trabajo para listado'!$BC$155:$CB$1048576,MATCH($A1008,'Hoja de Trabajo para listado'!$BC$155:$BC$1048576,0),MATCH((CUADRO!P$5&amp;$E1008),'Hoja de Trabajo para listado'!$BC$151:$CB$151,0)),0)+IFERROR(INDEX('Hoja de Trabajo para listado'!$DE$153:$DG$274,MATCH($A1008,'Hoja de Trabajo para listado'!$DE$153:$DE$1048576,0),MATCH((CUADRO!P$5&amp;$E1008),'Hoja de Trabajo para listado'!$DE$151:$DG$151,0)),0)+IFERROR(INDEX('Hoja de Trabajo para listado'!$CD$155:$DC$1048576,MATCH($A1008,'Hoja de Trabajo para listado'!$CD$155:$CD$1048576,0),MATCH((CUADRO!P$5&amp;$E1008),'Hoja de Trabajo para listado'!$CD$151:$DC$151,0)),0)</f>
        <v>0</v>
      </c>
      <c r="Q1008" s="314">
        <f ca="1">+IFERROR(INDEX('Hoja de Trabajo para listado'!$A$155:$Z$1048576,MATCH($A1008,'Hoja de Trabajo para listado'!$A$155:$A$1048576,0),MATCH((CUADRO!Q$5&amp;$E1008),'Hoja de Trabajo para listado'!$A$151:$Z$151,0)),0)+IFERROR(INDEX('Hoja de Trabajo para listado'!$AB$155:$BA$1048576,MATCH($A1008,'Hoja de Trabajo para listado'!$AB$155:$AB$1048576,0),MATCH((CUADRO!Q$5&amp;$E1008),'Hoja de Trabajo para listado'!$AB$151:$BA$151,0)),0)+IFERROR(INDEX('Hoja de Trabajo para listado'!$BC$155:$CB$1048576,MATCH($A1008,'Hoja de Trabajo para listado'!$BC$155:$BC$1048576,0),MATCH((CUADRO!Q$5&amp;$E1008),'Hoja de Trabajo para listado'!$BC$151:$CB$151,0)),0)+IFERROR(INDEX('Hoja de Trabajo para listado'!$DE$153:$DG$274,MATCH($A1008,'Hoja de Trabajo para listado'!$DE$153:$DE$1048576,0),MATCH((CUADRO!Q$5&amp;$E1008),'Hoja de Trabajo para listado'!$DE$151:$DG$151,0)),0)+IFERROR(INDEX('Hoja de Trabajo para listado'!$CD$155:$DC$1048576,MATCH($A1008,'Hoja de Trabajo para listado'!$CD$155:$CD$1048576,0),MATCH((CUADRO!Q$5&amp;$E1008),'Hoja de Trabajo para listado'!$CD$151:$DC$151,0)),0)</f>
        <v>0</v>
      </c>
      <c r="R1008" s="314">
        <f t="shared" ca="1" si="30"/>
        <v>0</v>
      </c>
      <c r="S1008" s="314"/>
      <c r="T1008" s="314">
        <f ca="1">+T1009</f>
        <v>0</v>
      </c>
      <c r="U1008" s="313">
        <f t="shared" si="31"/>
        <v>1</v>
      </c>
      <c r="V1008" s="319" t="str">
        <f>+VLOOKUP(A1008,bd_lista!$A$3:$E$593,5,FALSE)</f>
        <v>Instituciones Descentralizadas</v>
      </c>
      <c r="W1008" s="425" t="str">
        <f>+V1008</f>
        <v>Instituciones Descentralizadas</v>
      </c>
    </row>
    <row r="1009" spans="1:23" customFormat="1" ht="27" hidden="1" customHeight="1">
      <c r="A1009" s="323">
        <v>371</v>
      </c>
      <c r="B1009" s="428"/>
      <c r="C1009" s="339" t="str">
        <f>+VLOOKUP(A1009,bd_lista!$A$3:$C$593,3,FALSE)</f>
        <v>Centro Internacional de la Quinua</v>
      </c>
      <c r="D1009" s="430"/>
      <c r="E1009" s="319" t="s">
        <v>1419</v>
      </c>
      <c r="F1009" s="314">
        <f ca="1">+IFERROR(INDEX('Hoja de Trabajo para listado'!$A$155:$Z$1048576,MATCH($A1009,'Hoja de Trabajo para listado'!$A$155:$A$1048576,0),MATCH((CUADRO!F$5&amp;$E1009),'Hoja de Trabajo para listado'!$A$151:$Z$151,0)),0)+IFERROR(INDEX('Hoja de Trabajo para listado'!$AB$155:$BA$1048576,MATCH($A1009,'Hoja de Trabajo para listado'!$AB$155:$AB$1048576,0),MATCH((CUADRO!F$5&amp;$E1009),'Hoja de Trabajo para listado'!$AB$151:$BA$151,0)),0)+IFERROR(INDEX('Hoja de Trabajo para listado'!$BC$155:$CB$1048576,MATCH($A1009,'Hoja de Trabajo para listado'!$BC$155:$BC$1048576,0),MATCH((CUADRO!F$5&amp;$E1009),'Hoja de Trabajo para listado'!$BC$151:$CB$151,0)),0)+IFERROR(INDEX('Hoja de Trabajo para listado'!$DE$153:$DG$274,MATCH($A1009,'Hoja de Trabajo para listado'!$DE$153:$DE$1048576,0),MATCH((CUADRO!F$5&amp;$E1009),'Hoja de Trabajo para listado'!$DE$151:$DG$151,0)),0)+IFERROR(INDEX('Hoja de Trabajo para listado'!$CD$155:$DC$1048576,MATCH($A1009,'Hoja de Trabajo para listado'!$CD$155:$CD$1048576,0),MATCH((CUADRO!F$5&amp;$E1009),'Hoja de Trabajo para listado'!$CD$151:$DC$151,0)),0)</f>
        <v>0</v>
      </c>
      <c r="G1009" s="314">
        <f ca="1">+IFERROR(INDEX('Hoja de Trabajo para listado'!$A$155:$Z$1048576,MATCH($A1009,'Hoja de Trabajo para listado'!$A$155:$A$1048576,0),MATCH((CUADRO!G$5&amp;$E1009),'Hoja de Trabajo para listado'!$A$151:$Z$151,0)),0)+IFERROR(INDEX('Hoja de Trabajo para listado'!$AB$155:$BA$1048576,MATCH($A1009,'Hoja de Trabajo para listado'!$AB$155:$AB$1048576,0),MATCH((CUADRO!G$5&amp;$E1009),'Hoja de Trabajo para listado'!$AB$151:$BA$151,0)),0)+IFERROR(INDEX('Hoja de Trabajo para listado'!$BC$155:$CB$1048576,MATCH($A1009,'Hoja de Trabajo para listado'!$BC$155:$BC$1048576,0),MATCH((CUADRO!G$5&amp;$E1009),'Hoja de Trabajo para listado'!$BC$151:$CB$151,0)),0)+IFERROR(INDEX('Hoja de Trabajo para listado'!$DE$153:$DG$274,MATCH($A1009,'Hoja de Trabajo para listado'!$DE$153:$DE$1048576,0),MATCH((CUADRO!G$5&amp;$E1009),'Hoja de Trabajo para listado'!$DE$151:$DG$151,0)),0)+IFERROR(INDEX('Hoja de Trabajo para listado'!$CD$155:$DC$1048576,MATCH($A1009,'Hoja de Trabajo para listado'!$CD$155:$CD$1048576,0),MATCH((CUADRO!G$5&amp;$E1009),'Hoja de Trabajo para listado'!$CD$151:$DC$151,0)),0)</f>
        <v>0</v>
      </c>
      <c r="H1009" s="314">
        <f ca="1">+IFERROR(INDEX('Hoja de Trabajo para listado'!$A$155:$Z$1048576,MATCH($A1009,'Hoja de Trabajo para listado'!$A$155:$A$1048576,0),MATCH((CUADRO!H$5&amp;$E1009),'Hoja de Trabajo para listado'!$A$151:$Z$151,0)),0)+IFERROR(INDEX('Hoja de Trabajo para listado'!$AB$155:$BA$1048576,MATCH($A1009,'Hoja de Trabajo para listado'!$AB$155:$AB$1048576,0),MATCH((CUADRO!H$5&amp;$E1009),'Hoja de Trabajo para listado'!$AB$151:$BA$151,0)),0)+IFERROR(INDEX('Hoja de Trabajo para listado'!$BC$155:$CB$1048576,MATCH($A1009,'Hoja de Trabajo para listado'!$BC$155:$BC$1048576,0),MATCH((CUADRO!H$5&amp;$E1009),'Hoja de Trabajo para listado'!$BC$151:$CB$151,0)),0)+IFERROR(INDEX('Hoja de Trabajo para listado'!$DE$153:$DG$274,MATCH($A1009,'Hoja de Trabajo para listado'!$DE$153:$DE$1048576,0),MATCH((CUADRO!H$5&amp;$E1009),'Hoja de Trabajo para listado'!$DE$151:$DG$151,0)),0)+IFERROR(INDEX('Hoja de Trabajo para listado'!$CD$155:$DC$1048576,MATCH($A1009,'Hoja de Trabajo para listado'!$CD$155:$CD$1048576,0),MATCH((CUADRO!H$5&amp;$E1009),'Hoja de Trabajo para listado'!$CD$151:$DC$151,0)),0)</f>
        <v>0</v>
      </c>
      <c r="I1009" s="314">
        <f ca="1">+IFERROR(INDEX('Hoja de Trabajo para listado'!$A$155:$Z$1048576,MATCH($A1009,'Hoja de Trabajo para listado'!$A$155:$A$1048576,0),MATCH((CUADRO!I$5&amp;$E1009),'Hoja de Trabajo para listado'!$A$151:$Z$151,0)),0)+IFERROR(INDEX('Hoja de Trabajo para listado'!$AB$155:$BA$1048576,MATCH($A1009,'Hoja de Trabajo para listado'!$AB$155:$AB$1048576,0),MATCH((CUADRO!I$5&amp;$E1009),'Hoja de Trabajo para listado'!$AB$151:$BA$151,0)),0)+IFERROR(INDEX('Hoja de Trabajo para listado'!$BC$155:$CB$1048576,MATCH($A1009,'Hoja de Trabajo para listado'!$BC$155:$BC$1048576,0),MATCH((CUADRO!I$5&amp;$E1009),'Hoja de Trabajo para listado'!$BC$151:$CB$151,0)),0)+IFERROR(INDEX('Hoja de Trabajo para listado'!$DE$153:$DG$274,MATCH($A1009,'Hoja de Trabajo para listado'!$DE$153:$DE$1048576,0),MATCH((CUADRO!I$5&amp;$E1009),'Hoja de Trabajo para listado'!$DE$151:$DG$151,0)),0)+IFERROR(INDEX('Hoja de Trabajo para listado'!$CD$155:$DC$1048576,MATCH($A1009,'Hoja de Trabajo para listado'!$CD$155:$CD$1048576,0),MATCH((CUADRO!I$5&amp;$E1009),'Hoja de Trabajo para listado'!$CD$151:$DC$151,0)),0)</f>
        <v>0</v>
      </c>
      <c r="J1009" s="314">
        <f ca="1">+IFERROR(INDEX('Hoja de Trabajo para listado'!$A$155:$Z$1048576,MATCH($A1009,'Hoja de Trabajo para listado'!$A$155:$A$1048576,0),MATCH((CUADRO!J$5&amp;$E1009),'Hoja de Trabajo para listado'!$A$151:$Z$151,0)),0)+IFERROR(INDEX('Hoja de Trabajo para listado'!$AB$155:$BA$1048576,MATCH($A1009,'Hoja de Trabajo para listado'!$AB$155:$AB$1048576,0),MATCH((CUADRO!J$5&amp;$E1009),'Hoja de Trabajo para listado'!$AB$151:$BA$151,0)),0)+IFERROR(INDEX('Hoja de Trabajo para listado'!$BC$155:$CB$1048576,MATCH($A1009,'Hoja de Trabajo para listado'!$BC$155:$BC$1048576,0),MATCH((CUADRO!J$5&amp;$E1009),'Hoja de Trabajo para listado'!$BC$151:$CB$151,0)),0)+IFERROR(INDEX('Hoja de Trabajo para listado'!$DE$153:$DG$274,MATCH($A1009,'Hoja de Trabajo para listado'!$DE$153:$DE$1048576,0),MATCH((CUADRO!J$5&amp;$E1009),'Hoja de Trabajo para listado'!$DE$151:$DG$151,0)),0)+IFERROR(INDEX('Hoja de Trabajo para listado'!$CD$155:$DC$1048576,MATCH($A1009,'Hoja de Trabajo para listado'!$CD$155:$CD$1048576,0),MATCH((CUADRO!J$5&amp;$E1009),'Hoja de Trabajo para listado'!$CD$151:$DC$151,0)),0)</f>
        <v>0</v>
      </c>
      <c r="K1009" s="314">
        <f ca="1">+IFERROR(INDEX('Hoja de Trabajo para listado'!$A$155:$Z$1048576,MATCH($A1009,'Hoja de Trabajo para listado'!$A$155:$A$1048576,0),MATCH((CUADRO!K$5&amp;$E1009),'Hoja de Trabajo para listado'!$A$151:$Z$151,0)),0)+IFERROR(INDEX('Hoja de Trabajo para listado'!$AB$155:$BA$1048576,MATCH($A1009,'Hoja de Trabajo para listado'!$AB$155:$AB$1048576,0),MATCH((CUADRO!K$5&amp;$E1009),'Hoja de Trabajo para listado'!$AB$151:$BA$151,0)),0)+IFERROR(INDEX('Hoja de Trabajo para listado'!$BC$155:$CB$1048576,MATCH($A1009,'Hoja de Trabajo para listado'!$BC$155:$BC$1048576,0),MATCH((CUADRO!K$5&amp;$E1009),'Hoja de Trabajo para listado'!$BC$151:$CB$151,0)),0)+IFERROR(INDEX('Hoja de Trabajo para listado'!$DE$153:$DG$274,MATCH($A1009,'Hoja de Trabajo para listado'!$DE$153:$DE$1048576,0),MATCH((CUADRO!K$5&amp;$E1009),'Hoja de Trabajo para listado'!$DE$151:$DG$151,0)),0)+IFERROR(INDEX('Hoja de Trabajo para listado'!$CD$155:$DC$1048576,MATCH($A1009,'Hoja de Trabajo para listado'!$CD$155:$CD$1048576,0),MATCH((CUADRO!K$5&amp;$E1009),'Hoja de Trabajo para listado'!$CD$151:$DC$151,0)),0)</f>
        <v>0</v>
      </c>
      <c r="L1009" s="314">
        <f ca="1">+IFERROR(INDEX('Hoja de Trabajo para listado'!$A$155:$Z$1048576,MATCH($A1009,'Hoja de Trabajo para listado'!$A$155:$A$1048576,0),MATCH((CUADRO!L$5&amp;$E1009),'Hoja de Trabajo para listado'!$A$151:$Z$151,0)),0)+IFERROR(INDEX('Hoja de Trabajo para listado'!$AB$155:$BA$1048576,MATCH($A1009,'Hoja de Trabajo para listado'!$AB$155:$AB$1048576,0),MATCH((CUADRO!L$5&amp;$E1009),'Hoja de Trabajo para listado'!$AB$151:$BA$151,0)),0)+IFERROR(INDEX('Hoja de Trabajo para listado'!$BC$155:$CB$1048576,MATCH($A1009,'Hoja de Trabajo para listado'!$BC$155:$BC$1048576,0),MATCH((CUADRO!L$5&amp;$E1009),'Hoja de Trabajo para listado'!$BC$151:$CB$151,0)),0)+IFERROR(INDEX('Hoja de Trabajo para listado'!$DE$153:$DG$274,MATCH($A1009,'Hoja de Trabajo para listado'!$DE$153:$DE$1048576,0),MATCH((CUADRO!L$5&amp;$E1009),'Hoja de Trabajo para listado'!$DE$151:$DG$151,0)),0)+IFERROR(INDEX('Hoja de Trabajo para listado'!$CD$155:$DC$1048576,MATCH($A1009,'Hoja de Trabajo para listado'!$CD$155:$CD$1048576,0),MATCH((CUADRO!L$5&amp;$E1009),'Hoja de Trabajo para listado'!$CD$151:$DC$151,0)),0)</f>
        <v>0</v>
      </c>
      <c r="M1009" s="314">
        <f ca="1">+IFERROR(INDEX('Hoja de Trabajo para listado'!$A$155:$Z$1048576,MATCH($A1009,'Hoja de Trabajo para listado'!$A$155:$A$1048576,0),MATCH((CUADRO!M$5&amp;$E1009),'Hoja de Trabajo para listado'!$A$151:$Z$151,0)),0)+IFERROR(INDEX('Hoja de Trabajo para listado'!$AB$155:$BA$1048576,MATCH($A1009,'Hoja de Trabajo para listado'!$AB$155:$AB$1048576,0),MATCH((CUADRO!M$5&amp;$E1009),'Hoja de Trabajo para listado'!$AB$151:$BA$151,0)),0)+IFERROR(INDEX('Hoja de Trabajo para listado'!$BC$155:$CB$1048576,MATCH($A1009,'Hoja de Trabajo para listado'!$BC$155:$BC$1048576,0),MATCH((CUADRO!M$5&amp;$E1009),'Hoja de Trabajo para listado'!$BC$151:$CB$151,0)),0)+IFERROR(INDEX('Hoja de Trabajo para listado'!$DE$153:$DG$274,MATCH($A1009,'Hoja de Trabajo para listado'!$DE$153:$DE$1048576,0),MATCH((CUADRO!M$5&amp;$E1009),'Hoja de Trabajo para listado'!$DE$151:$DG$151,0)),0)+IFERROR(INDEX('Hoja de Trabajo para listado'!$CD$155:$DC$1048576,MATCH($A1009,'Hoja de Trabajo para listado'!$CD$155:$CD$1048576,0),MATCH((CUADRO!M$5&amp;$E1009),'Hoja de Trabajo para listado'!$CD$151:$DC$151,0)),0)</f>
        <v>0</v>
      </c>
      <c r="N1009" s="314">
        <f ca="1">+IFERROR(INDEX('Hoja de Trabajo para listado'!$A$155:$Z$1048576,MATCH($A1009,'Hoja de Trabajo para listado'!$A$155:$A$1048576,0),MATCH((CUADRO!N$5&amp;$E1009),'Hoja de Trabajo para listado'!$A$151:$Z$151,0)),0)+IFERROR(INDEX('Hoja de Trabajo para listado'!$AB$155:$BA$1048576,MATCH($A1009,'Hoja de Trabajo para listado'!$AB$155:$AB$1048576,0),MATCH((CUADRO!N$5&amp;$E1009),'Hoja de Trabajo para listado'!$AB$151:$BA$151,0)),0)+IFERROR(INDEX('Hoja de Trabajo para listado'!$BC$155:$CB$1048576,MATCH($A1009,'Hoja de Trabajo para listado'!$BC$155:$BC$1048576,0),MATCH((CUADRO!N$5&amp;$E1009),'Hoja de Trabajo para listado'!$BC$151:$CB$151,0)),0)+IFERROR(INDEX('Hoja de Trabajo para listado'!$DE$153:$DG$274,MATCH($A1009,'Hoja de Trabajo para listado'!$DE$153:$DE$1048576,0),MATCH((CUADRO!N$5&amp;$E1009),'Hoja de Trabajo para listado'!$DE$151:$DG$151,0)),0)+IFERROR(INDEX('Hoja de Trabajo para listado'!$CD$155:$DC$1048576,MATCH($A1009,'Hoja de Trabajo para listado'!$CD$155:$CD$1048576,0),MATCH((CUADRO!N$5&amp;$E1009),'Hoja de Trabajo para listado'!$CD$151:$DC$151,0)),0)</f>
        <v>0</v>
      </c>
      <c r="O1009" s="314">
        <f ca="1">+IFERROR(INDEX('Hoja de Trabajo para listado'!$A$155:$Z$1048576,MATCH($A1009,'Hoja de Trabajo para listado'!$A$155:$A$1048576,0),MATCH((CUADRO!O$5&amp;$E1009),'Hoja de Trabajo para listado'!$A$151:$Z$151,0)),0)+IFERROR(INDEX('Hoja de Trabajo para listado'!$AB$155:$BA$1048576,MATCH($A1009,'Hoja de Trabajo para listado'!$AB$155:$AB$1048576,0),MATCH((CUADRO!O$5&amp;$E1009),'Hoja de Trabajo para listado'!$AB$151:$BA$151,0)),0)+IFERROR(INDEX('Hoja de Trabajo para listado'!$BC$155:$CB$1048576,MATCH($A1009,'Hoja de Trabajo para listado'!$BC$155:$BC$1048576,0),MATCH((CUADRO!O$5&amp;$E1009),'Hoja de Trabajo para listado'!$BC$151:$CB$151,0)),0)+IFERROR(INDEX('Hoja de Trabajo para listado'!$DE$153:$DG$274,MATCH($A1009,'Hoja de Trabajo para listado'!$DE$153:$DE$1048576,0),MATCH((CUADRO!O$5&amp;$E1009),'Hoja de Trabajo para listado'!$DE$151:$DG$151,0)),0)+IFERROR(INDEX('Hoja de Trabajo para listado'!$CD$155:$DC$1048576,MATCH($A1009,'Hoja de Trabajo para listado'!$CD$155:$CD$1048576,0),MATCH((CUADRO!O$5&amp;$E1009),'Hoja de Trabajo para listado'!$CD$151:$DC$151,0)),0)</f>
        <v>0</v>
      </c>
      <c r="P1009" s="314">
        <f ca="1">+IFERROR(INDEX('Hoja de Trabajo para listado'!$A$155:$Z$1048576,MATCH($A1009,'Hoja de Trabajo para listado'!$A$155:$A$1048576,0),MATCH((CUADRO!P$5&amp;$E1009),'Hoja de Trabajo para listado'!$A$151:$Z$151,0)),0)+IFERROR(INDEX('Hoja de Trabajo para listado'!$AB$155:$BA$1048576,MATCH($A1009,'Hoja de Trabajo para listado'!$AB$155:$AB$1048576,0),MATCH((CUADRO!P$5&amp;$E1009),'Hoja de Trabajo para listado'!$AB$151:$BA$151,0)),0)+IFERROR(INDEX('Hoja de Trabajo para listado'!$BC$155:$CB$1048576,MATCH($A1009,'Hoja de Trabajo para listado'!$BC$155:$BC$1048576,0),MATCH((CUADRO!P$5&amp;$E1009),'Hoja de Trabajo para listado'!$BC$151:$CB$151,0)),0)+IFERROR(INDEX('Hoja de Trabajo para listado'!$DE$153:$DG$274,MATCH($A1009,'Hoja de Trabajo para listado'!$DE$153:$DE$1048576,0),MATCH((CUADRO!P$5&amp;$E1009),'Hoja de Trabajo para listado'!$DE$151:$DG$151,0)),0)+IFERROR(INDEX('Hoja de Trabajo para listado'!$CD$155:$DC$1048576,MATCH($A1009,'Hoja de Trabajo para listado'!$CD$155:$CD$1048576,0),MATCH((CUADRO!P$5&amp;$E1009),'Hoja de Trabajo para listado'!$CD$151:$DC$151,0)),0)</f>
        <v>0</v>
      </c>
      <c r="Q1009" s="314">
        <f ca="1">+IFERROR(INDEX('Hoja de Trabajo para listado'!$A$155:$Z$1048576,MATCH($A1009,'Hoja de Trabajo para listado'!$A$155:$A$1048576,0),MATCH((CUADRO!Q$5&amp;$E1009),'Hoja de Trabajo para listado'!$A$151:$Z$151,0)),0)+IFERROR(INDEX('Hoja de Trabajo para listado'!$AB$155:$BA$1048576,MATCH($A1009,'Hoja de Trabajo para listado'!$AB$155:$AB$1048576,0),MATCH((CUADRO!Q$5&amp;$E1009),'Hoja de Trabajo para listado'!$AB$151:$BA$151,0)),0)+IFERROR(INDEX('Hoja de Trabajo para listado'!$BC$155:$CB$1048576,MATCH($A1009,'Hoja de Trabajo para listado'!$BC$155:$BC$1048576,0),MATCH((CUADRO!Q$5&amp;$E1009),'Hoja de Trabajo para listado'!$BC$151:$CB$151,0)),0)+IFERROR(INDEX('Hoja de Trabajo para listado'!$DE$153:$DG$274,MATCH($A1009,'Hoja de Trabajo para listado'!$DE$153:$DE$1048576,0),MATCH((CUADRO!Q$5&amp;$E1009),'Hoja de Trabajo para listado'!$DE$151:$DG$151,0)),0)+IFERROR(INDEX('Hoja de Trabajo para listado'!$CD$155:$DC$1048576,MATCH($A1009,'Hoja de Trabajo para listado'!$CD$155:$CD$1048576,0),MATCH((CUADRO!Q$5&amp;$E1009),'Hoja de Trabajo para listado'!$CD$151:$DC$151,0)),0)</f>
        <v>0</v>
      </c>
      <c r="R1009" s="314">
        <f t="shared" ca="1" si="30"/>
        <v>0</v>
      </c>
      <c r="S1009" s="314">
        <f ca="1">+R1008+R1009</f>
        <v>0</v>
      </c>
      <c r="T1009" s="314">
        <f ca="1">+S1009</f>
        <v>0</v>
      </c>
      <c r="U1009" s="348">
        <f t="shared" si="31"/>
        <v>2</v>
      </c>
      <c r="V1009" s="319" t="str">
        <f>+VLOOKUP(A1009,bd_lista!$A$3:$E$593,5,FALSE)</f>
        <v>Instituciones Descentralizadas</v>
      </c>
      <c r="W1009" s="426"/>
    </row>
    <row r="1010" spans="1:23" customFormat="1" ht="15" hidden="1" customHeight="1">
      <c r="A1010" s="323">
        <v>108</v>
      </c>
      <c r="B1010" s="427">
        <f>+A1010</f>
        <v>108</v>
      </c>
      <c r="C1010" s="318" t="str">
        <f>+VLOOKUP(A1010,bd_lista!$A$3:$C$593,3,FALSE)</f>
        <v>Orquesta Sinfónica Nacional</v>
      </c>
      <c r="D1010" s="429" t="str">
        <f>+C1010</f>
        <v>Orquesta Sinfónica Nacional</v>
      </c>
      <c r="E1010" s="339" t="s">
        <v>1418</v>
      </c>
      <c r="F1010" s="314">
        <f ca="1">+IFERROR(INDEX('Hoja de Trabajo para listado'!$A$155:$Z$1048576,MATCH($A1010,'Hoja de Trabajo para listado'!$A$155:$A$1048576,0),MATCH((CUADRO!F$5&amp;$E1010),'Hoja de Trabajo para listado'!$A$151:$Z$151,0)),0)+IFERROR(INDEX('Hoja de Trabajo para listado'!$AB$155:$BA$1048576,MATCH($A1010,'Hoja de Trabajo para listado'!$AB$155:$AB$1048576,0),MATCH((CUADRO!F$5&amp;$E1010),'Hoja de Trabajo para listado'!$AB$151:$BA$151,0)),0)+IFERROR(INDEX('Hoja de Trabajo para listado'!$BC$155:$CB$1048576,MATCH($A1010,'Hoja de Trabajo para listado'!$BC$155:$BC$1048576,0),MATCH((CUADRO!F$5&amp;$E1010),'Hoja de Trabajo para listado'!$BC$151:$CB$151,0)),0)+IFERROR(INDEX('Hoja de Trabajo para listado'!$DE$153:$DG$274,MATCH($A1010,'Hoja de Trabajo para listado'!$DE$153:$DE$1048576,0),MATCH((CUADRO!F$5&amp;$E1010),'Hoja de Trabajo para listado'!$DE$151:$DG$151,0)),0)+IFERROR(INDEX('Hoja de Trabajo para listado'!$CD$155:$DC$1048576,MATCH($A1010,'Hoja de Trabajo para listado'!$CD$155:$CD$1048576,0),MATCH((CUADRO!F$5&amp;$E1010),'Hoja de Trabajo para listado'!$CD$151:$DC$151,0)),0)</f>
        <v>0</v>
      </c>
      <c r="G1010" s="314">
        <f ca="1">+IFERROR(INDEX('Hoja de Trabajo para listado'!$A$155:$Z$1048576,MATCH($A1010,'Hoja de Trabajo para listado'!$A$155:$A$1048576,0),MATCH((CUADRO!G$5&amp;$E1010),'Hoja de Trabajo para listado'!$A$151:$Z$151,0)),0)+IFERROR(INDEX('Hoja de Trabajo para listado'!$AB$155:$BA$1048576,MATCH($A1010,'Hoja de Trabajo para listado'!$AB$155:$AB$1048576,0),MATCH((CUADRO!G$5&amp;$E1010),'Hoja de Trabajo para listado'!$AB$151:$BA$151,0)),0)+IFERROR(INDEX('Hoja de Trabajo para listado'!$BC$155:$CB$1048576,MATCH($A1010,'Hoja de Trabajo para listado'!$BC$155:$BC$1048576,0),MATCH((CUADRO!G$5&amp;$E1010),'Hoja de Trabajo para listado'!$BC$151:$CB$151,0)),0)+IFERROR(INDEX('Hoja de Trabajo para listado'!$DE$153:$DG$274,MATCH($A1010,'Hoja de Trabajo para listado'!$DE$153:$DE$1048576,0),MATCH((CUADRO!G$5&amp;$E1010),'Hoja de Trabajo para listado'!$DE$151:$DG$151,0)),0)+IFERROR(INDEX('Hoja de Trabajo para listado'!$CD$155:$DC$1048576,MATCH($A1010,'Hoja de Trabajo para listado'!$CD$155:$CD$1048576,0),MATCH((CUADRO!G$5&amp;$E1010),'Hoja de Trabajo para listado'!$CD$151:$DC$151,0)),0)</f>
        <v>0</v>
      </c>
      <c r="H1010" s="314">
        <f ca="1">+IFERROR(INDEX('Hoja de Trabajo para listado'!$A$155:$Z$1048576,MATCH($A1010,'Hoja de Trabajo para listado'!$A$155:$A$1048576,0),MATCH((CUADRO!H$5&amp;$E1010),'Hoja de Trabajo para listado'!$A$151:$Z$151,0)),0)+IFERROR(INDEX('Hoja de Trabajo para listado'!$AB$155:$BA$1048576,MATCH($A1010,'Hoja de Trabajo para listado'!$AB$155:$AB$1048576,0),MATCH((CUADRO!H$5&amp;$E1010),'Hoja de Trabajo para listado'!$AB$151:$BA$151,0)),0)+IFERROR(INDEX('Hoja de Trabajo para listado'!$BC$155:$CB$1048576,MATCH($A1010,'Hoja de Trabajo para listado'!$BC$155:$BC$1048576,0),MATCH((CUADRO!H$5&amp;$E1010),'Hoja de Trabajo para listado'!$BC$151:$CB$151,0)),0)+IFERROR(INDEX('Hoja de Trabajo para listado'!$DE$153:$DG$274,MATCH($A1010,'Hoja de Trabajo para listado'!$DE$153:$DE$1048576,0),MATCH((CUADRO!H$5&amp;$E1010),'Hoja de Trabajo para listado'!$DE$151:$DG$151,0)),0)+IFERROR(INDEX('Hoja de Trabajo para listado'!$CD$155:$DC$1048576,MATCH($A1010,'Hoja de Trabajo para listado'!$CD$155:$CD$1048576,0),MATCH((CUADRO!H$5&amp;$E1010),'Hoja de Trabajo para listado'!$CD$151:$DC$151,0)),0)</f>
        <v>0</v>
      </c>
      <c r="I1010" s="314">
        <f ca="1">+IFERROR(INDEX('Hoja de Trabajo para listado'!$A$155:$Z$1048576,MATCH($A1010,'Hoja de Trabajo para listado'!$A$155:$A$1048576,0),MATCH((CUADRO!I$5&amp;$E1010),'Hoja de Trabajo para listado'!$A$151:$Z$151,0)),0)+IFERROR(INDEX('Hoja de Trabajo para listado'!$AB$155:$BA$1048576,MATCH($A1010,'Hoja de Trabajo para listado'!$AB$155:$AB$1048576,0),MATCH((CUADRO!I$5&amp;$E1010),'Hoja de Trabajo para listado'!$AB$151:$BA$151,0)),0)+IFERROR(INDEX('Hoja de Trabajo para listado'!$BC$155:$CB$1048576,MATCH($A1010,'Hoja de Trabajo para listado'!$BC$155:$BC$1048576,0),MATCH((CUADRO!I$5&amp;$E1010),'Hoja de Trabajo para listado'!$BC$151:$CB$151,0)),0)+IFERROR(INDEX('Hoja de Trabajo para listado'!$DE$153:$DG$274,MATCH($A1010,'Hoja de Trabajo para listado'!$DE$153:$DE$1048576,0),MATCH((CUADRO!I$5&amp;$E1010),'Hoja de Trabajo para listado'!$DE$151:$DG$151,0)),0)+IFERROR(INDEX('Hoja de Trabajo para listado'!$CD$155:$DC$1048576,MATCH($A1010,'Hoja de Trabajo para listado'!$CD$155:$CD$1048576,0),MATCH((CUADRO!I$5&amp;$E1010),'Hoja de Trabajo para listado'!$CD$151:$DC$151,0)),0)</f>
        <v>0</v>
      </c>
      <c r="J1010" s="314">
        <f ca="1">+IFERROR(INDEX('Hoja de Trabajo para listado'!$A$155:$Z$1048576,MATCH($A1010,'Hoja de Trabajo para listado'!$A$155:$A$1048576,0),MATCH((CUADRO!J$5&amp;$E1010),'Hoja de Trabajo para listado'!$A$151:$Z$151,0)),0)+IFERROR(INDEX('Hoja de Trabajo para listado'!$AB$155:$BA$1048576,MATCH($A1010,'Hoja de Trabajo para listado'!$AB$155:$AB$1048576,0),MATCH((CUADRO!J$5&amp;$E1010),'Hoja de Trabajo para listado'!$AB$151:$BA$151,0)),0)+IFERROR(INDEX('Hoja de Trabajo para listado'!$BC$155:$CB$1048576,MATCH($A1010,'Hoja de Trabajo para listado'!$BC$155:$BC$1048576,0),MATCH((CUADRO!J$5&amp;$E1010),'Hoja de Trabajo para listado'!$BC$151:$CB$151,0)),0)+IFERROR(INDEX('Hoja de Trabajo para listado'!$DE$153:$DG$274,MATCH($A1010,'Hoja de Trabajo para listado'!$DE$153:$DE$1048576,0),MATCH((CUADRO!J$5&amp;$E1010),'Hoja de Trabajo para listado'!$DE$151:$DG$151,0)),0)+IFERROR(INDEX('Hoja de Trabajo para listado'!$CD$155:$DC$1048576,MATCH($A1010,'Hoja de Trabajo para listado'!$CD$155:$CD$1048576,0),MATCH((CUADRO!J$5&amp;$E1010),'Hoja de Trabajo para listado'!$CD$151:$DC$151,0)),0)</f>
        <v>0</v>
      </c>
      <c r="K1010" s="314">
        <f ca="1">+IFERROR(INDEX('Hoja de Trabajo para listado'!$A$155:$Z$1048576,MATCH($A1010,'Hoja de Trabajo para listado'!$A$155:$A$1048576,0),MATCH((CUADRO!K$5&amp;$E1010),'Hoja de Trabajo para listado'!$A$151:$Z$151,0)),0)+IFERROR(INDEX('Hoja de Trabajo para listado'!$AB$155:$BA$1048576,MATCH($A1010,'Hoja de Trabajo para listado'!$AB$155:$AB$1048576,0),MATCH((CUADRO!K$5&amp;$E1010),'Hoja de Trabajo para listado'!$AB$151:$BA$151,0)),0)+IFERROR(INDEX('Hoja de Trabajo para listado'!$BC$155:$CB$1048576,MATCH($A1010,'Hoja de Trabajo para listado'!$BC$155:$BC$1048576,0),MATCH((CUADRO!K$5&amp;$E1010),'Hoja de Trabajo para listado'!$BC$151:$CB$151,0)),0)+IFERROR(INDEX('Hoja de Trabajo para listado'!$DE$153:$DG$274,MATCH($A1010,'Hoja de Trabajo para listado'!$DE$153:$DE$1048576,0),MATCH((CUADRO!K$5&amp;$E1010),'Hoja de Trabajo para listado'!$DE$151:$DG$151,0)),0)+IFERROR(INDEX('Hoja de Trabajo para listado'!$CD$155:$DC$1048576,MATCH($A1010,'Hoja de Trabajo para listado'!$CD$155:$CD$1048576,0),MATCH((CUADRO!K$5&amp;$E1010),'Hoja de Trabajo para listado'!$CD$151:$DC$151,0)),0)</f>
        <v>0</v>
      </c>
      <c r="L1010" s="314">
        <f ca="1">+IFERROR(INDEX('Hoja de Trabajo para listado'!$A$155:$Z$1048576,MATCH($A1010,'Hoja de Trabajo para listado'!$A$155:$A$1048576,0),MATCH((CUADRO!L$5&amp;$E1010),'Hoja de Trabajo para listado'!$A$151:$Z$151,0)),0)+IFERROR(INDEX('Hoja de Trabajo para listado'!$AB$155:$BA$1048576,MATCH($A1010,'Hoja de Trabajo para listado'!$AB$155:$AB$1048576,0),MATCH((CUADRO!L$5&amp;$E1010),'Hoja de Trabajo para listado'!$AB$151:$BA$151,0)),0)+IFERROR(INDEX('Hoja de Trabajo para listado'!$BC$155:$CB$1048576,MATCH($A1010,'Hoja de Trabajo para listado'!$BC$155:$BC$1048576,0),MATCH((CUADRO!L$5&amp;$E1010),'Hoja de Trabajo para listado'!$BC$151:$CB$151,0)),0)+IFERROR(INDEX('Hoja de Trabajo para listado'!$DE$153:$DG$274,MATCH($A1010,'Hoja de Trabajo para listado'!$DE$153:$DE$1048576,0),MATCH((CUADRO!L$5&amp;$E1010),'Hoja de Trabajo para listado'!$DE$151:$DG$151,0)),0)+IFERROR(INDEX('Hoja de Trabajo para listado'!$CD$155:$DC$1048576,MATCH($A1010,'Hoja de Trabajo para listado'!$CD$155:$CD$1048576,0),MATCH((CUADRO!L$5&amp;$E1010),'Hoja de Trabajo para listado'!$CD$151:$DC$151,0)),0)</f>
        <v>0</v>
      </c>
      <c r="M1010" s="314">
        <f ca="1">+IFERROR(INDEX('Hoja de Trabajo para listado'!$A$155:$Z$1048576,MATCH($A1010,'Hoja de Trabajo para listado'!$A$155:$A$1048576,0),MATCH((CUADRO!M$5&amp;$E1010),'Hoja de Trabajo para listado'!$A$151:$Z$151,0)),0)+IFERROR(INDEX('Hoja de Trabajo para listado'!$AB$155:$BA$1048576,MATCH($A1010,'Hoja de Trabajo para listado'!$AB$155:$AB$1048576,0),MATCH((CUADRO!M$5&amp;$E1010),'Hoja de Trabajo para listado'!$AB$151:$BA$151,0)),0)+IFERROR(INDEX('Hoja de Trabajo para listado'!$BC$155:$CB$1048576,MATCH($A1010,'Hoja de Trabajo para listado'!$BC$155:$BC$1048576,0),MATCH((CUADRO!M$5&amp;$E1010),'Hoja de Trabajo para listado'!$BC$151:$CB$151,0)),0)+IFERROR(INDEX('Hoja de Trabajo para listado'!$DE$153:$DG$274,MATCH($A1010,'Hoja de Trabajo para listado'!$DE$153:$DE$1048576,0),MATCH((CUADRO!M$5&amp;$E1010),'Hoja de Trabajo para listado'!$DE$151:$DG$151,0)),0)+IFERROR(INDEX('Hoja de Trabajo para listado'!$CD$155:$DC$1048576,MATCH($A1010,'Hoja de Trabajo para listado'!$CD$155:$CD$1048576,0),MATCH((CUADRO!M$5&amp;$E1010),'Hoja de Trabajo para listado'!$CD$151:$DC$151,0)),0)</f>
        <v>0</v>
      </c>
      <c r="N1010" s="314">
        <f ca="1">+IFERROR(INDEX('Hoja de Trabajo para listado'!$A$155:$Z$1048576,MATCH($A1010,'Hoja de Trabajo para listado'!$A$155:$A$1048576,0),MATCH((CUADRO!N$5&amp;$E1010),'Hoja de Trabajo para listado'!$A$151:$Z$151,0)),0)+IFERROR(INDEX('Hoja de Trabajo para listado'!$AB$155:$BA$1048576,MATCH($A1010,'Hoja de Trabajo para listado'!$AB$155:$AB$1048576,0),MATCH((CUADRO!N$5&amp;$E1010),'Hoja de Trabajo para listado'!$AB$151:$BA$151,0)),0)+IFERROR(INDEX('Hoja de Trabajo para listado'!$BC$155:$CB$1048576,MATCH($A1010,'Hoja de Trabajo para listado'!$BC$155:$BC$1048576,0),MATCH((CUADRO!N$5&amp;$E1010),'Hoja de Trabajo para listado'!$BC$151:$CB$151,0)),0)+IFERROR(INDEX('Hoja de Trabajo para listado'!$DE$153:$DG$274,MATCH($A1010,'Hoja de Trabajo para listado'!$DE$153:$DE$1048576,0),MATCH((CUADRO!N$5&amp;$E1010),'Hoja de Trabajo para listado'!$DE$151:$DG$151,0)),0)+IFERROR(INDEX('Hoja de Trabajo para listado'!$CD$155:$DC$1048576,MATCH($A1010,'Hoja de Trabajo para listado'!$CD$155:$CD$1048576,0),MATCH((CUADRO!N$5&amp;$E1010),'Hoja de Trabajo para listado'!$CD$151:$DC$151,0)),0)</f>
        <v>0</v>
      </c>
      <c r="O1010" s="314">
        <f ca="1">+IFERROR(INDEX('Hoja de Trabajo para listado'!$A$155:$Z$1048576,MATCH($A1010,'Hoja de Trabajo para listado'!$A$155:$A$1048576,0),MATCH((CUADRO!O$5&amp;$E1010),'Hoja de Trabajo para listado'!$A$151:$Z$151,0)),0)+IFERROR(INDEX('Hoja de Trabajo para listado'!$AB$155:$BA$1048576,MATCH($A1010,'Hoja de Trabajo para listado'!$AB$155:$AB$1048576,0),MATCH((CUADRO!O$5&amp;$E1010),'Hoja de Trabajo para listado'!$AB$151:$BA$151,0)),0)+IFERROR(INDEX('Hoja de Trabajo para listado'!$BC$155:$CB$1048576,MATCH($A1010,'Hoja de Trabajo para listado'!$BC$155:$BC$1048576,0),MATCH((CUADRO!O$5&amp;$E1010),'Hoja de Trabajo para listado'!$BC$151:$CB$151,0)),0)+IFERROR(INDEX('Hoja de Trabajo para listado'!$DE$153:$DG$274,MATCH($A1010,'Hoja de Trabajo para listado'!$DE$153:$DE$1048576,0),MATCH((CUADRO!O$5&amp;$E1010),'Hoja de Trabajo para listado'!$DE$151:$DG$151,0)),0)+IFERROR(INDEX('Hoja de Trabajo para listado'!$CD$155:$DC$1048576,MATCH($A1010,'Hoja de Trabajo para listado'!$CD$155:$CD$1048576,0),MATCH((CUADRO!O$5&amp;$E1010),'Hoja de Trabajo para listado'!$CD$151:$DC$151,0)),0)</f>
        <v>0</v>
      </c>
      <c r="P1010" s="314">
        <f ca="1">+IFERROR(INDEX('Hoja de Trabajo para listado'!$A$155:$Z$1048576,MATCH($A1010,'Hoja de Trabajo para listado'!$A$155:$A$1048576,0),MATCH((CUADRO!P$5&amp;$E1010),'Hoja de Trabajo para listado'!$A$151:$Z$151,0)),0)+IFERROR(INDEX('Hoja de Trabajo para listado'!$AB$155:$BA$1048576,MATCH($A1010,'Hoja de Trabajo para listado'!$AB$155:$AB$1048576,0),MATCH((CUADRO!P$5&amp;$E1010),'Hoja de Trabajo para listado'!$AB$151:$BA$151,0)),0)+IFERROR(INDEX('Hoja de Trabajo para listado'!$BC$155:$CB$1048576,MATCH($A1010,'Hoja de Trabajo para listado'!$BC$155:$BC$1048576,0),MATCH((CUADRO!P$5&amp;$E1010),'Hoja de Trabajo para listado'!$BC$151:$CB$151,0)),0)+IFERROR(INDEX('Hoja de Trabajo para listado'!$DE$153:$DG$274,MATCH($A1010,'Hoja de Trabajo para listado'!$DE$153:$DE$1048576,0),MATCH((CUADRO!P$5&amp;$E1010),'Hoja de Trabajo para listado'!$DE$151:$DG$151,0)),0)+IFERROR(INDEX('Hoja de Trabajo para listado'!$CD$155:$DC$1048576,MATCH($A1010,'Hoja de Trabajo para listado'!$CD$155:$CD$1048576,0),MATCH((CUADRO!P$5&amp;$E1010),'Hoja de Trabajo para listado'!$CD$151:$DC$151,0)),0)</f>
        <v>0</v>
      </c>
      <c r="Q1010" s="314">
        <f ca="1">+IFERROR(INDEX('Hoja de Trabajo para listado'!$A$155:$Z$1048576,MATCH($A1010,'Hoja de Trabajo para listado'!$A$155:$A$1048576,0),MATCH((CUADRO!Q$5&amp;$E1010),'Hoja de Trabajo para listado'!$A$151:$Z$151,0)),0)+IFERROR(INDEX('Hoja de Trabajo para listado'!$AB$155:$BA$1048576,MATCH($A1010,'Hoja de Trabajo para listado'!$AB$155:$AB$1048576,0),MATCH((CUADRO!Q$5&amp;$E1010),'Hoja de Trabajo para listado'!$AB$151:$BA$151,0)),0)+IFERROR(INDEX('Hoja de Trabajo para listado'!$BC$155:$CB$1048576,MATCH($A1010,'Hoja de Trabajo para listado'!$BC$155:$BC$1048576,0),MATCH((CUADRO!Q$5&amp;$E1010),'Hoja de Trabajo para listado'!$BC$151:$CB$151,0)),0)+IFERROR(INDEX('Hoja de Trabajo para listado'!$DE$153:$DG$274,MATCH($A1010,'Hoja de Trabajo para listado'!$DE$153:$DE$1048576,0),MATCH((CUADRO!Q$5&amp;$E1010),'Hoja de Trabajo para listado'!$DE$151:$DG$151,0)),0)+IFERROR(INDEX('Hoja de Trabajo para listado'!$CD$155:$DC$1048576,MATCH($A1010,'Hoja de Trabajo para listado'!$CD$155:$CD$1048576,0),MATCH((CUADRO!Q$5&amp;$E1010),'Hoja de Trabajo para listado'!$CD$151:$DC$151,0)),0)</f>
        <v>0</v>
      </c>
      <c r="R1010" s="314">
        <f t="shared" ca="1" si="30"/>
        <v>0</v>
      </c>
      <c r="S1010" s="314"/>
      <c r="T1010" s="314">
        <f ca="1">+T1011</f>
        <v>0</v>
      </c>
      <c r="U1010" s="313">
        <f t="shared" si="31"/>
        <v>1</v>
      </c>
      <c r="V1010" s="319" t="str">
        <f>+VLOOKUP(A1010,bd_lista!$A$3:$E$593,5,FALSE)</f>
        <v>Instituciones Descentralizadas</v>
      </c>
      <c r="W1010" s="425" t="str">
        <f>+V1010</f>
        <v>Instituciones Descentralizadas</v>
      </c>
    </row>
    <row r="1011" spans="1:23" customFormat="1" ht="15" hidden="1" customHeight="1">
      <c r="A1011" s="323">
        <v>108</v>
      </c>
      <c r="B1011" s="428"/>
      <c r="C1011" s="339" t="str">
        <f>+VLOOKUP(A1011,bd_lista!$A$3:$C$593,3,FALSE)</f>
        <v>Orquesta Sinfónica Nacional</v>
      </c>
      <c r="D1011" s="430"/>
      <c r="E1011" s="319" t="s">
        <v>1419</v>
      </c>
      <c r="F1011" s="314">
        <f ca="1">+IFERROR(INDEX('Hoja de Trabajo para listado'!$A$155:$Z$1048576,MATCH($A1011,'Hoja de Trabajo para listado'!$A$155:$A$1048576,0),MATCH((CUADRO!F$5&amp;$E1011),'Hoja de Trabajo para listado'!$A$151:$Z$151,0)),0)+IFERROR(INDEX('Hoja de Trabajo para listado'!$AB$155:$BA$1048576,MATCH($A1011,'Hoja de Trabajo para listado'!$AB$155:$AB$1048576,0),MATCH((CUADRO!F$5&amp;$E1011),'Hoja de Trabajo para listado'!$AB$151:$BA$151,0)),0)+IFERROR(INDEX('Hoja de Trabajo para listado'!$BC$155:$CB$1048576,MATCH($A1011,'Hoja de Trabajo para listado'!$BC$155:$BC$1048576,0),MATCH((CUADRO!F$5&amp;$E1011),'Hoja de Trabajo para listado'!$BC$151:$CB$151,0)),0)+IFERROR(INDEX('Hoja de Trabajo para listado'!$DE$153:$DG$274,MATCH($A1011,'Hoja de Trabajo para listado'!$DE$153:$DE$1048576,0),MATCH((CUADRO!F$5&amp;$E1011),'Hoja de Trabajo para listado'!$DE$151:$DG$151,0)),0)+IFERROR(INDEX('Hoja de Trabajo para listado'!$CD$155:$DC$1048576,MATCH($A1011,'Hoja de Trabajo para listado'!$CD$155:$CD$1048576,0),MATCH((CUADRO!F$5&amp;$E1011),'Hoja de Trabajo para listado'!$CD$151:$DC$151,0)),0)</f>
        <v>0</v>
      </c>
      <c r="G1011" s="314">
        <f ca="1">+IFERROR(INDEX('Hoja de Trabajo para listado'!$A$155:$Z$1048576,MATCH($A1011,'Hoja de Trabajo para listado'!$A$155:$A$1048576,0),MATCH((CUADRO!G$5&amp;$E1011),'Hoja de Trabajo para listado'!$A$151:$Z$151,0)),0)+IFERROR(INDEX('Hoja de Trabajo para listado'!$AB$155:$BA$1048576,MATCH($A1011,'Hoja de Trabajo para listado'!$AB$155:$AB$1048576,0),MATCH((CUADRO!G$5&amp;$E1011),'Hoja de Trabajo para listado'!$AB$151:$BA$151,0)),0)+IFERROR(INDEX('Hoja de Trabajo para listado'!$BC$155:$CB$1048576,MATCH($A1011,'Hoja de Trabajo para listado'!$BC$155:$BC$1048576,0),MATCH((CUADRO!G$5&amp;$E1011),'Hoja de Trabajo para listado'!$BC$151:$CB$151,0)),0)+IFERROR(INDEX('Hoja de Trabajo para listado'!$DE$153:$DG$274,MATCH($A1011,'Hoja de Trabajo para listado'!$DE$153:$DE$1048576,0),MATCH((CUADRO!G$5&amp;$E1011),'Hoja de Trabajo para listado'!$DE$151:$DG$151,0)),0)+IFERROR(INDEX('Hoja de Trabajo para listado'!$CD$155:$DC$1048576,MATCH($A1011,'Hoja de Trabajo para listado'!$CD$155:$CD$1048576,0),MATCH((CUADRO!G$5&amp;$E1011),'Hoja de Trabajo para listado'!$CD$151:$DC$151,0)),0)</f>
        <v>0</v>
      </c>
      <c r="H1011" s="314">
        <f ca="1">+IFERROR(INDEX('Hoja de Trabajo para listado'!$A$155:$Z$1048576,MATCH($A1011,'Hoja de Trabajo para listado'!$A$155:$A$1048576,0),MATCH((CUADRO!H$5&amp;$E1011),'Hoja de Trabajo para listado'!$A$151:$Z$151,0)),0)+IFERROR(INDEX('Hoja de Trabajo para listado'!$AB$155:$BA$1048576,MATCH($A1011,'Hoja de Trabajo para listado'!$AB$155:$AB$1048576,0),MATCH((CUADRO!H$5&amp;$E1011),'Hoja de Trabajo para listado'!$AB$151:$BA$151,0)),0)+IFERROR(INDEX('Hoja de Trabajo para listado'!$BC$155:$CB$1048576,MATCH($A1011,'Hoja de Trabajo para listado'!$BC$155:$BC$1048576,0),MATCH((CUADRO!H$5&amp;$E1011),'Hoja de Trabajo para listado'!$BC$151:$CB$151,0)),0)+IFERROR(INDEX('Hoja de Trabajo para listado'!$DE$153:$DG$274,MATCH($A1011,'Hoja de Trabajo para listado'!$DE$153:$DE$1048576,0),MATCH((CUADRO!H$5&amp;$E1011),'Hoja de Trabajo para listado'!$DE$151:$DG$151,0)),0)+IFERROR(INDEX('Hoja de Trabajo para listado'!$CD$155:$DC$1048576,MATCH($A1011,'Hoja de Trabajo para listado'!$CD$155:$CD$1048576,0),MATCH((CUADRO!H$5&amp;$E1011),'Hoja de Trabajo para listado'!$CD$151:$DC$151,0)),0)</f>
        <v>0</v>
      </c>
      <c r="I1011" s="314">
        <f ca="1">+IFERROR(INDEX('Hoja de Trabajo para listado'!$A$155:$Z$1048576,MATCH($A1011,'Hoja de Trabajo para listado'!$A$155:$A$1048576,0),MATCH((CUADRO!I$5&amp;$E1011),'Hoja de Trabajo para listado'!$A$151:$Z$151,0)),0)+IFERROR(INDEX('Hoja de Trabajo para listado'!$AB$155:$BA$1048576,MATCH($A1011,'Hoja de Trabajo para listado'!$AB$155:$AB$1048576,0),MATCH((CUADRO!I$5&amp;$E1011),'Hoja de Trabajo para listado'!$AB$151:$BA$151,0)),0)+IFERROR(INDEX('Hoja de Trabajo para listado'!$BC$155:$CB$1048576,MATCH($A1011,'Hoja de Trabajo para listado'!$BC$155:$BC$1048576,0),MATCH((CUADRO!I$5&amp;$E1011),'Hoja de Trabajo para listado'!$BC$151:$CB$151,0)),0)+IFERROR(INDEX('Hoja de Trabajo para listado'!$DE$153:$DG$274,MATCH($A1011,'Hoja de Trabajo para listado'!$DE$153:$DE$1048576,0),MATCH((CUADRO!I$5&amp;$E1011),'Hoja de Trabajo para listado'!$DE$151:$DG$151,0)),0)+IFERROR(INDEX('Hoja de Trabajo para listado'!$CD$155:$DC$1048576,MATCH($A1011,'Hoja de Trabajo para listado'!$CD$155:$CD$1048576,0),MATCH((CUADRO!I$5&amp;$E1011),'Hoja de Trabajo para listado'!$CD$151:$DC$151,0)),0)</f>
        <v>0</v>
      </c>
      <c r="J1011" s="314">
        <f ca="1">+IFERROR(INDEX('Hoja de Trabajo para listado'!$A$155:$Z$1048576,MATCH($A1011,'Hoja de Trabajo para listado'!$A$155:$A$1048576,0),MATCH((CUADRO!J$5&amp;$E1011),'Hoja de Trabajo para listado'!$A$151:$Z$151,0)),0)+IFERROR(INDEX('Hoja de Trabajo para listado'!$AB$155:$BA$1048576,MATCH($A1011,'Hoja de Trabajo para listado'!$AB$155:$AB$1048576,0),MATCH((CUADRO!J$5&amp;$E1011),'Hoja de Trabajo para listado'!$AB$151:$BA$151,0)),0)+IFERROR(INDEX('Hoja de Trabajo para listado'!$BC$155:$CB$1048576,MATCH($A1011,'Hoja de Trabajo para listado'!$BC$155:$BC$1048576,0),MATCH((CUADRO!J$5&amp;$E1011),'Hoja de Trabajo para listado'!$BC$151:$CB$151,0)),0)+IFERROR(INDEX('Hoja de Trabajo para listado'!$DE$153:$DG$274,MATCH($A1011,'Hoja de Trabajo para listado'!$DE$153:$DE$1048576,0),MATCH((CUADRO!J$5&amp;$E1011),'Hoja de Trabajo para listado'!$DE$151:$DG$151,0)),0)+IFERROR(INDEX('Hoja de Trabajo para listado'!$CD$155:$DC$1048576,MATCH($A1011,'Hoja de Trabajo para listado'!$CD$155:$CD$1048576,0),MATCH((CUADRO!J$5&amp;$E1011),'Hoja de Trabajo para listado'!$CD$151:$DC$151,0)),0)</f>
        <v>0</v>
      </c>
      <c r="K1011" s="314">
        <f ca="1">+IFERROR(INDEX('Hoja de Trabajo para listado'!$A$155:$Z$1048576,MATCH($A1011,'Hoja de Trabajo para listado'!$A$155:$A$1048576,0),MATCH((CUADRO!K$5&amp;$E1011),'Hoja de Trabajo para listado'!$A$151:$Z$151,0)),0)+IFERROR(INDEX('Hoja de Trabajo para listado'!$AB$155:$BA$1048576,MATCH($A1011,'Hoja de Trabajo para listado'!$AB$155:$AB$1048576,0),MATCH((CUADRO!K$5&amp;$E1011),'Hoja de Trabajo para listado'!$AB$151:$BA$151,0)),0)+IFERROR(INDEX('Hoja de Trabajo para listado'!$BC$155:$CB$1048576,MATCH($A1011,'Hoja de Trabajo para listado'!$BC$155:$BC$1048576,0),MATCH((CUADRO!K$5&amp;$E1011),'Hoja de Trabajo para listado'!$BC$151:$CB$151,0)),0)+IFERROR(INDEX('Hoja de Trabajo para listado'!$DE$153:$DG$274,MATCH($A1011,'Hoja de Trabajo para listado'!$DE$153:$DE$1048576,0),MATCH((CUADRO!K$5&amp;$E1011),'Hoja de Trabajo para listado'!$DE$151:$DG$151,0)),0)+IFERROR(INDEX('Hoja de Trabajo para listado'!$CD$155:$DC$1048576,MATCH($A1011,'Hoja de Trabajo para listado'!$CD$155:$CD$1048576,0),MATCH((CUADRO!K$5&amp;$E1011),'Hoja de Trabajo para listado'!$CD$151:$DC$151,0)),0)</f>
        <v>0</v>
      </c>
      <c r="L1011" s="314">
        <f ca="1">+IFERROR(INDEX('Hoja de Trabajo para listado'!$A$155:$Z$1048576,MATCH($A1011,'Hoja de Trabajo para listado'!$A$155:$A$1048576,0),MATCH((CUADRO!L$5&amp;$E1011),'Hoja de Trabajo para listado'!$A$151:$Z$151,0)),0)+IFERROR(INDEX('Hoja de Trabajo para listado'!$AB$155:$BA$1048576,MATCH($A1011,'Hoja de Trabajo para listado'!$AB$155:$AB$1048576,0),MATCH((CUADRO!L$5&amp;$E1011),'Hoja de Trabajo para listado'!$AB$151:$BA$151,0)),0)+IFERROR(INDEX('Hoja de Trabajo para listado'!$BC$155:$CB$1048576,MATCH($A1011,'Hoja de Trabajo para listado'!$BC$155:$BC$1048576,0),MATCH((CUADRO!L$5&amp;$E1011),'Hoja de Trabajo para listado'!$BC$151:$CB$151,0)),0)+IFERROR(INDEX('Hoja de Trabajo para listado'!$DE$153:$DG$274,MATCH($A1011,'Hoja de Trabajo para listado'!$DE$153:$DE$1048576,0),MATCH((CUADRO!L$5&amp;$E1011),'Hoja de Trabajo para listado'!$DE$151:$DG$151,0)),0)+IFERROR(INDEX('Hoja de Trabajo para listado'!$CD$155:$DC$1048576,MATCH($A1011,'Hoja de Trabajo para listado'!$CD$155:$CD$1048576,0),MATCH((CUADRO!L$5&amp;$E1011),'Hoja de Trabajo para listado'!$CD$151:$DC$151,0)),0)</f>
        <v>0</v>
      </c>
      <c r="M1011" s="314">
        <f ca="1">+IFERROR(INDEX('Hoja de Trabajo para listado'!$A$155:$Z$1048576,MATCH($A1011,'Hoja de Trabajo para listado'!$A$155:$A$1048576,0),MATCH((CUADRO!M$5&amp;$E1011),'Hoja de Trabajo para listado'!$A$151:$Z$151,0)),0)+IFERROR(INDEX('Hoja de Trabajo para listado'!$AB$155:$BA$1048576,MATCH($A1011,'Hoja de Trabajo para listado'!$AB$155:$AB$1048576,0),MATCH((CUADRO!M$5&amp;$E1011),'Hoja de Trabajo para listado'!$AB$151:$BA$151,0)),0)+IFERROR(INDEX('Hoja de Trabajo para listado'!$BC$155:$CB$1048576,MATCH($A1011,'Hoja de Trabajo para listado'!$BC$155:$BC$1048576,0),MATCH((CUADRO!M$5&amp;$E1011),'Hoja de Trabajo para listado'!$BC$151:$CB$151,0)),0)+IFERROR(INDEX('Hoja de Trabajo para listado'!$DE$153:$DG$274,MATCH($A1011,'Hoja de Trabajo para listado'!$DE$153:$DE$1048576,0),MATCH((CUADRO!M$5&amp;$E1011),'Hoja de Trabajo para listado'!$DE$151:$DG$151,0)),0)+IFERROR(INDEX('Hoja de Trabajo para listado'!$CD$155:$DC$1048576,MATCH($A1011,'Hoja de Trabajo para listado'!$CD$155:$CD$1048576,0),MATCH((CUADRO!M$5&amp;$E1011),'Hoja de Trabajo para listado'!$CD$151:$DC$151,0)),0)</f>
        <v>0</v>
      </c>
      <c r="N1011" s="314">
        <f ca="1">+IFERROR(INDEX('Hoja de Trabajo para listado'!$A$155:$Z$1048576,MATCH($A1011,'Hoja de Trabajo para listado'!$A$155:$A$1048576,0),MATCH((CUADRO!N$5&amp;$E1011),'Hoja de Trabajo para listado'!$A$151:$Z$151,0)),0)+IFERROR(INDEX('Hoja de Trabajo para listado'!$AB$155:$BA$1048576,MATCH($A1011,'Hoja de Trabajo para listado'!$AB$155:$AB$1048576,0),MATCH((CUADRO!N$5&amp;$E1011),'Hoja de Trabajo para listado'!$AB$151:$BA$151,0)),0)+IFERROR(INDEX('Hoja de Trabajo para listado'!$BC$155:$CB$1048576,MATCH($A1011,'Hoja de Trabajo para listado'!$BC$155:$BC$1048576,0),MATCH((CUADRO!N$5&amp;$E1011),'Hoja de Trabajo para listado'!$BC$151:$CB$151,0)),0)+IFERROR(INDEX('Hoja de Trabajo para listado'!$DE$153:$DG$274,MATCH($A1011,'Hoja de Trabajo para listado'!$DE$153:$DE$1048576,0),MATCH((CUADRO!N$5&amp;$E1011),'Hoja de Trabajo para listado'!$DE$151:$DG$151,0)),0)+IFERROR(INDEX('Hoja de Trabajo para listado'!$CD$155:$DC$1048576,MATCH($A1011,'Hoja de Trabajo para listado'!$CD$155:$CD$1048576,0),MATCH((CUADRO!N$5&amp;$E1011),'Hoja de Trabajo para listado'!$CD$151:$DC$151,0)),0)</f>
        <v>0</v>
      </c>
      <c r="O1011" s="314">
        <f ca="1">+IFERROR(INDEX('Hoja de Trabajo para listado'!$A$155:$Z$1048576,MATCH($A1011,'Hoja de Trabajo para listado'!$A$155:$A$1048576,0),MATCH((CUADRO!O$5&amp;$E1011),'Hoja de Trabajo para listado'!$A$151:$Z$151,0)),0)+IFERROR(INDEX('Hoja de Trabajo para listado'!$AB$155:$BA$1048576,MATCH($A1011,'Hoja de Trabajo para listado'!$AB$155:$AB$1048576,0),MATCH((CUADRO!O$5&amp;$E1011),'Hoja de Trabajo para listado'!$AB$151:$BA$151,0)),0)+IFERROR(INDEX('Hoja de Trabajo para listado'!$BC$155:$CB$1048576,MATCH($A1011,'Hoja de Trabajo para listado'!$BC$155:$BC$1048576,0),MATCH((CUADRO!O$5&amp;$E1011),'Hoja de Trabajo para listado'!$BC$151:$CB$151,0)),0)+IFERROR(INDEX('Hoja de Trabajo para listado'!$DE$153:$DG$274,MATCH($A1011,'Hoja de Trabajo para listado'!$DE$153:$DE$1048576,0),MATCH((CUADRO!O$5&amp;$E1011),'Hoja de Trabajo para listado'!$DE$151:$DG$151,0)),0)+IFERROR(INDEX('Hoja de Trabajo para listado'!$CD$155:$DC$1048576,MATCH($A1011,'Hoja de Trabajo para listado'!$CD$155:$CD$1048576,0),MATCH((CUADRO!O$5&amp;$E1011),'Hoja de Trabajo para listado'!$CD$151:$DC$151,0)),0)</f>
        <v>0</v>
      </c>
      <c r="P1011" s="314">
        <f ca="1">+IFERROR(INDEX('Hoja de Trabajo para listado'!$A$155:$Z$1048576,MATCH($A1011,'Hoja de Trabajo para listado'!$A$155:$A$1048576,0),MATCH((CUADRO!P$5&amp;$E1011),'Hoja de Trabajo para listado'!$A$151:$Z$151,0)),0)+IFERROR(INDEX('Hoja de Trabajo para listado'!$AB$155:$BA$1048576,MATCH($A1011,'Hoja de Trabajo para listado'!$AB$155:$AB$1048576,0),MATCH((CUADRO!P$5&amp;$E1011),'Hoja de Trabajo para listado'!$AB$151:$BA$151,0)),0)+IFERROR(INDEX('Hoja de Trabajo para listado'!$BC$155:$CB$1048576,MATCH($A1011,'Hoja de Trabajo para listado'!$BC$155:$BC$1048576,0),MATCH((CUADRO!P$5&amp;$E1011),'Hoja de Trabajo para listado'!$BC$151:$CB$151,0)),0)+IFERROR(INDEX('Hoja de Trabajo para listado'!$DE$153:$DG$274,MATCH($A1011,'Hoja de Trabajo para listado'!$DE$153:$DE$1048576,0),MATCH((CUADRO!P$5&amp;$E1011),'Hoja de Trabajo para listado'!$DE$151:$DG$151,0)),0)+IFERROR(INDEX('Hoja de Trabajo para listado'!$CD$155:$DC$1048576,MATCH($A1011,'Hoja de Trabajo para listado'!$CD$155:$CD$1048576,0),MATCH((CUADRO!P$5&amp;$E1011),'Hoja de Trabajo para listado'!$CD$151:$DC$151,0)),0)</f>
        <v>0</v>
      </c>
      <c r="Q1011" s="314">
        <f ca="1">+IFERROR(INDEX('Hoja de Trabajo para listado'!$A$155:$Z$1048576,MATCH($A1011,'Hoja de Trabajo para listado'!$A$155:$A$1048576,0),MATCH((CUADRO!Q$5&amp;$E1011),'Hoja de Trabajo para listado'!$A$151:$Z$151,0)),0)+IFERROR(INDEX('Hoja de Trabajo para listado'!$AB$155:$BA$1048576,MATCH($A1011,'Hoja de Trabajo para listado'!$AB$155:$AB$1048576,0),MATCH((CUADRO!Q$5&amp;$E1011),'Hoja de Trabajo para listado'!$AB$151:$BA$151,0)),0)+IFERROR(INDEX('Hoja de Trabajo para listado'!$BC$155:$CB$1048576,MATCH($A1011,'Hoja de Trabajo para listado'!$BC$155:$BC$1048576,0),MATCH((CUADRO!Q$5&amp;$E1011),'Hoja de Trabajo para listado'!$BC$151:$CB$151,0)),0)+IFERROR(INDEX('Hoja de Trabajo para listado'!$DE$153:$DG$274,MATCH($A1011,'Hoja de Trabajo para listado'!$DE$153:$DE$1048576,0),MATCH((CUADRO!Q$5&amp;$E1011),'Hoja de Trabajo para listado'!$DE$151:$DG$151,0)),0)+IFERROR(INDEX('Hoja de Trabajo para listado'!$CD$155:$DC$1048576,MATCH($A1011,'Hoja de Trabajo para listado'!$CD$155:$CD$1048576,0),MATCH((CUADRO!Q$5&amp;$E1011),'Hoja de Trabajo para listado'!$CD$151:$DC$151,0)),0)</f>
        <v>0</v>
      </c>
      <c r="R1011" s="314">
        <f t="shared" ca="1" si="30"/>
        <v>0</v>
      </c>
      <c r="S1011" s="314">
        <f ca="1">+R1010+R1011</f>
        <v>0</v>
      </c>
      <c r="T1011" s="314">
        <f ca="1">+S1011</f>
        <v>0</v>
      </c>
      <c r="U1011" s="348">
        <f t="shared" si="31"/>
        <v>2</v>
      </c>
      <c r="V1011" s="319" t="str">
        <f>+VLOOKUP(A1011,bd_lista!$A$3:$E$593,5,FALSE)</f>
        <v>Instituciones Descentralizadas</v>
      </c>
      <c r="W1011" s="426"/>
    </row>
    <row r="1012" spans="1:23" customFormat="1" ht="15" hidden="1" customHeight="1">
      <c r="A1012" s="323">
        <v>156</v>
      </c>
      <c r="B1012" s="427">
        <f>+A1012</f>
        <v>156</v>
      </c>
      <c r="C1012" s="318" t="str">
        <f>+VLOOKUP(A1012,bd_lista!$A$3:$C$593,3,FALSE)</f>
        <v>Servicio Plurinacional de Asistencia a la Víctima</v>
      </c>
      <c r="D1012" s="429" t="str">
        <f>+C1012</f>
        <v>Servicio Plurinacional de Asistencia a la Víctima</v>
      </c>
      <c r="E1012" s="339" t="s">
        <v>1418</v>
      </c>
      <c r="F1012" s="314">
        <f ca="1">+IFERROR(INDEX('Hoja de Trabajo para listado'!$A$155:$Z$1048576,MATCH($A1012,'Hoja de Trabajo para listado'!$A$155:$A$1048576,0),MATCH((CUADRO!F$5&amp;$E1012),'Hoja de Trabajo para listado'!$A$151:$Z$151,0)),0)+IFERROR(INDEX('Hoja de Trabajo para listado'!$AB$155:$BA$1048576,MATCH($A1012,'Hoja de Trabajo para listado'!$AB$155:$AB$1048576,0),MATCH((CUADRO!F$5&amp;$E1012),'Hoja de Trabajo para listado'!$AB$151:$BA$151,0)),0)+IFERROR(INDEX('Hoja de Trabajo para listado'!$BC$155:$CB$1048576,MATCH($A1012,'Hoja de Trabajo para listado'!$BC$155:$BC$1048576,0),MATCH((CUADRO!F$5&amp;$E1012),'Hoja de Trabajo para listado'!$BC$151:$CB$151,0)),0)+IFERROR(INDEX('Hoja de Trabajo para listado'!$DE$153:$DG$274,MATCH($A1012,'Hoja de Trabajo para listado'!$DE$153:$DE$1048576,0),MATCH((CUADRO!F$5&amp;$E1012),'Hoja de Trabajo para listado'!$DE$151:$DG$151,0)),0)+IFERROR(INDEX('Hoja de Trabajo para listado'!$CD$155:$DC$1048576,MATCH($A1012,'Hoja de Trabajo para listado'!$CD$155:$CD$1048576,0),MATCH((CUADRO!F$5&amp;$E1012),'Hoja de Trabajo para listado'!$CD$151:$DC$151,0)),0)</f>
        <v>0</v>
      </c>
      <c r="G1012" s="314">
        <f ca="1">+IFERROR(INDEX('Hoja de Trabajo para listado'!$A$155:$Z$1048576,MATCH($A1012,'Hoja de Trabajo para listado'!$A$155:$A$1048576,0),MATCH((CUADRO!G$5&amp;$E1012),'Hoja de Trabajo para listado'!$A$151:$Z$151,0)),0)+IFERROR(INDEX('Hoja de Trabajo para listado'!$AB$155:$BA$1048576,MATCH($A1012,'Hoja de Trabajo para listado'!$AB$155:$AB$1048576,0),MATCH((CUADRO!G$5&amp;$E1012),'Hoja de Trabajo para listado'!$AB$151:$BA$151,0)),0)+IFERROR(INDEX('Hoja de Trabajo para listado'!$BC$155:$CB$1048576,MATCH($A1012,'Hoja de Trabajo para listado'!$BC$155:$BC$1048576,0),MATCH((CUADRO!G$5&amp;$E1012),'Hoja de Trabajo para listado'!$BC$151:$CB$151,0)),0)+IFERROR(INDEX('Hoja de Trabajo para listado'!$DE$153:$DG$274,MATCH($A1012,'Hoja de Trabajo para listado'!$DE$153:$DE$1048576,0),MATCH((CUADRO!G$5&amp;$E1012),'Hoja de Trabajo para listado'!$DE$151:$DG$151,0)),0)+IFERROR(INDEX('Hoja de Trabajo para listado'!$CD$155:$DC$1048576,MATCH($A1012,'Hoja de Trabajo para listado'!$CD$155:$CD$1048576,0),MATCH((CUADRO!G$5&amp;$E1012),'Hoja de Trabajo para listado'!$CD$151:$DC$151,0)),0)</f>
        <v>0</v>
      </c>
      <c r="H1012" s="314">
        <f ca="1">+IFERROR(INDEX('Hoja de Trabajo para listado'!$A$155:$Z$1048576,MATCH($A1012,'Hoja de Trabajo para listado'!$A$155:$A$1048576,0),MATCH((CUADRO!H$5&amp;$E1012),'Hoja de Trabajo para listado'!$A$151:$Z$151,0)),0)+IFERROR(INDEX('Hoja de Trabajo para listado'!$AB$155:$BA$1048576,MATCH($A1012,'Hoja de Trabajo para listado'!$AB$155:$AB$1048576,0),MATCH((CUADRO!H$5&amp;$E1012),'Hoja de Trabajo para listado'!$AB$151:$BA$151,0)),0)+IFERROR(INDEX('Hoja de Trabajo para listado'!$BC$155:$CB$1048576,MATCH($A1012,'Hoja de Trabajo para listado'!$BC$155:$BC$1048576,0),MATCH((CUADRO!H$5&amp;$E1012),'Hoja de Trabajo para listado'!$BC$151:$CB$151,0)),0)+IFERROR(INDEX('Hoja de Trabajo para listado'!$DE$153:$DG$274,MATCH($A1012,'Hoja de Trabajo para listado'!$DE$153:$DE$1048576,0),MATCH((CUADRO!H$5&amp;$E1012),'Hoja de Trabajo para listado'!$DE$151:$DG$151,0)),0)+IFERROR(INDEX('Hoja de Trabajo para listado'!$CD$155:$DC$1048576,MATCH($A1012,'Hoja de Trabajo para listado'!$CD$155:$CD$1048576,0),MATCH((CUADRO!H$5&amp;$E1012),'Hoja de Trabajo para listado'!$CD$151:$DC$151,0)),0)</f>
        <v>0</v>
      </c>
      <c r="I1012" s="314">
        <f ca="1">+IFERROR(INDEX('Hoja de Trabajo para listado'!$A$155:$Z$1048576,MATCH($A1012,'Hoja de Trabajo para listado'!$A$155:$A$1048576,0),MATCH((CUADRO!I$5&amp;$E1012),'Hoja de Trabajo para listado'!$A$151:$Z$151,0)),0)+IFERROR(INDEX('Hoja de Trabajo para listado'!$AB$155:$BA$1048576,MATCH($A1012,'Hoja de Trabajo para listado'!$AB$155:$AB$1048576,0),MATCH((CUADRO!I$5&amp;$E1012),'Hoja de Trabajo para listado'!$AB$151:$BA$151,0)),0)+IFERROR(INDEX('Hoja de Trabajo para listado'!$BC$155:$CB$1048576,MATCH($A1012,'Hoja de Trabajo para listado'!$BC$155:$BC$1048576,0),MATCH((CUADRO!I$5&amp;$E1012),'Hoja de Trabajo para listado'!$BC$151:$CB$151,0)),0)+IFERROR(INDEX('Hoja de Trabajo para listado'!$DE$153:$DG$274,MATCH($A1012,'Hoja de Trabajo para listado'!$DE$153:$DE$1048576,0),MATCH((CUADRO!I$5&amp;$E1012),'Hoja de Trabajo para listado'!$DE$151:$DG$151,0)),0)+IFERROR(INDEX('Hoja de Trabajo para listado'!$CD$155:$DC$1048576,MATCH($A1012,'Hoja de Trabajo para listado'!$CD$155:$CD$1048576,0),MATCH((CUADRO!I$5&amp;$E1012),'Hoja de Trabajo para listado'!$CD$151:$DC$151,0)),0)</f>
        <v>0</v>
      </c>
      <c r="J1012" s="314">
        <f ca="1">+IFERROR(INDEX('Hoja de Trabajo para listado'!$A$155:$Z$1048576,MATCH($A1012,'Hoja de Trabajo para listado'!$A$155:$A$1048576,0),MATCH((CUADRO!J$5&amp;$E1012),'Hoja de Trabajo para listado'!$A$151:$Z$151,0)),0)+IFERROR(INDEX('Hoja de Trabajo para listado'!$AB$155:$BA$1048576,MATCH($A1012,'Hoja de Trabajo para listado'!$AB$155:$AB$1048576,0),MATCH((CUADRO!J$5&amp;$E1012),'Hoja de Trabajo para listado'!$AB$151:$BA$151,0)),0)+IFERROR(INDEX('Hoja de Trabajo para listado'!$BC$155:$CB$1048576,MATCH($A1012,'Hoja de Trabajo para listado'!$BC$155:$BC$1048576,0),MATCH((CUADRO!J$5&amp;$E1012),'Hoja de Trabajo para listado'!$BC$151:$CB$151,0)),0)+IFERROR(INDEX('Hoja de Trabajo para listado'!$DE$153:$DG$274,MATCH($A1012,'Hoja de Trabajo para listado'!$DE$153:$DE$1048576,0),MATCH((CUADRO!J$5&amp;$E1012),'Hoja de Trabajo para listado'!$DE$151:$DG$151,0)),0)+IFERROR(INDEX('Hoja de Trabajo para listado'!$CD$155:$DC$1048576,MATCH($A1012,'Hoja de Trabajo para listado'!$CD$155:$CD$1048576,0),MATCH((CUADRO!J$5&amp;$E1012),'Hoja de Trabajo para listado'!$CD$151:$DC$151,0)),0)</f>
        <v>0</v>
      </c>
      <c r="K1012" s="314">
        <f ca="1">+IFERROR(INDEX('Hoja de Trabajo para listado'!$A$155:$Z$1048576,MATCH($A1012,'Hoja de Trabajo para listado'!$A$155:$A$1048576,0),MATCH((CUADRO!K$5&amp;$E1012),'Hoja de Trabajo para listado'!$A$151:$Z$151,0)),0)+IFERROR(INDEX('Hoja de Trabajo para listado'!$AB$155:$BA$1048576,MATCH($A1012,'Hoja de Trabajo para listado'!$AB$155:$AB$1048576,0),MATCH((CUADRO!K$5&amp;$E1012),'Hoja de Trabajo para listado'!$AB$151:$BA$151,0)),0)+IFERROR(INDEX('Hoja de Trabajo para listado'!$BC$155:$CB$1048576,MATCH($A1012,'Hoja de Trabajo para listado'!$BC$155:$BC$1048576,0),MATCH((CUADRO!K$5&amp;$E1012),'Hoja de Trabajo para listado'!$BC$151:$CB$151,0)),0)+IFERROR(INDEX('Hoja de Trabajo para listado'!$DE$153:$DG$274,MATCH($A1012,'Hoja de Trabajo para listado'!$DE$153:$DE$1048576,0),MATCH((CUADRO!K$5&amp;$E1012),'Hoja de Trabajo para listado'!$DE$151:$DG$151,0)),0)+IFERROR(INDEX('Hoja de Trabajo para listado'!$CD$155:$DC$1048576,MATCH($A1012,'Hoja de Trabajo para listado'!$CD$155:$CD$1048576,0),MATCH((CUADRO!K$5&amp;$E1012),'Hoja de Trabajo para listado'!$CD$151:$DC$151,0)),0)</f>
        <v>0</v>
      </c>
      <c r="L1012" s="314">
        <f ca="1">+IFERROR(INDEX('Hoja de Trabajo para listado'!$A$155:$Z$1048576,MATCH($A1012,'Hoja de Trabajo para listado'!$A$155:$A$1048576,0),MATCH((CUADRO!L$5&amp;$E1012),'Hoja de Trabajo para listado'!$A$151:$Z$151,0)),0)+IFERROR(INDEX('Hoja de Trabajo para listado'!$AB$155:$BA$1048576,MATCH($A1012,'Hoja de Trabajo para listado'!$AB$155:$AB$1048576,0),MATCH((CUADRO!L$5&amp;$E1012),'Hoja de Trabajo para listado'!$AB$151:$BA$151,0)),0)+IFERROR(INDEX('Hoja de Trabajo para listado'!$BC$155:$CB$1048576,MATCH($A1012,'Hoja de Trabajo para listado'!$BC$155:$BC$1048576,0),MATCH((CUADRO!L$5&amp;$E1012),'Hoja de Trabajo para listado'!$BC$151:$CB$151,0)),0)+IFERROR(INDEX('Hoja de Trabajo para listado'!$DE$153:$DG$274,MATCH($A1012,'Hoja de Trabajo para listado'!$DE$153:$DE$1048576,0),MATCH((CUADRO!L$5&amp;$E1012),'Hoja de Trabajo para listado'!$DE$151:$DG$151,0)),0)+IFERROR(INDEX('Hoja de Trabajo para listado'!$CD$155:$DC$1048576,MATCH($A1012,'Hoja de Trabajo para listado'!$CD$155:$CD$1048576,0),MATCH((CUADRO!L$5&amp;$E1012),'Hoja de Trabajo para listado'!$CD$151:$DC$151,0)),0)</f>
        <v>0</v>
      </c>
      <c r="M1012" s="314">
        <f ca="1">+IFERROR(INDEX('Hoja de Trabajo para listado'!$A$155:$Z$1048576,MATCH($A1012,'Hoja de Trabajo para listado'!$A$155:$A$1048576,0),MATCH((CUADRO!M$5&amp;$E1012),'Hoja de Trabajo para listado'!$A$151:$Z$151,0)),0)+IFERROR(INDEX('Hoja de Trabajo para listado'!$AB$155:$BA$1048576,MATCH($A1012,'Hoja de Trabajo para listado'!$AB$155:$AB$1048576,0),MATCH((CUADRO!M$5&amp;$E1012),'Hoja de Trabajo para listado'!$AB$151:$BA$151,0)),0)+IFERROR(INDEX('Hoja de Trabajo para listado'!$BC$155:$CB$1048576,MATCH($A1012,'Hoja de Trabajo para listado'!$BC$155:$BC$1048576,0),MATCH((CUADRO!M$5&amp;$E1012),'Hoja de Trabajo para listado'!$BC$151:$CB$151,0)),0)+IFERROR(INDEX('Hoja de Trabajo para listado'!$DE$153:$DG$274,MATCH($A1012,'Hoja de Trabajo para listado'!$DE$153:$DE$1048576,0),MATCH((CUADRO!M$5&amp;$E1012),'Hoja de Trabajo para listado'!$DE$151:$DG$151,0)),0)+IFERROR(INDEX('Hoja de Trabajo para listado'!$CD$155:$DC$1048576,MATCH($A1012,'Hoja de Trabajo para listado'!$CD$155:$CD$1048576,0),MATCH((CUADRO!M$5&amp;$E1012),'Hoja de Trabajo para listado'!$CD$151:$DC$151,0)),0)</f>
        <v>0</v>
      </c>
      <c r="N1012" s="314">
        <f ca="1">+IFERROR(INDEX('Hoja de Trabajo para listado'!$A$155:$Z$1048576,MATCH($A1012,'Hoja de Trabajo para listado'!$A$155:$A$1048576,0),MATCH((CUADRO!N$5&amp;$E1012),'Hoja de Trabajo para listado'!$A$151:$Z$151,0)),0)+IFERROR(INDEX('Hoja de Trabajo para listado'!$AB$155:$BA$1048576,MATCH($A1012,'Hoja de Trabajo para listado'!$AB$155:$AB$1048576,0),MATCH((CUADRO!N$5&amp;$E1012),'Hoja de Trabajo para listado'!$AB$151:$BA$151,0)),0)+IFERROR(INDEX('Hoja de Trabajo para listado'!$BC$155:$CB$1048576,MATCH($A1012,'Hoja de Trabajo para listado'!$BC$155:$BC$1048576,0),MATCH((CUADRO!N$5&amp;$E1012),'Hoja de Trabajo para listado'!$BC$151:$CB$151,0)),0)+IFERROR(INDEX('Hoja de Trabajo para listado'!$DE$153:$DG$274,MATCH($A1012,'Hoja de Trabajo para listado'!$DE$153:$DE$1048576,0),MATCH((CUADRO!N$5&amp;$E1012),'Hoja de Trabajo para listado'!$DE$151:$DG$151,0)),0)+IFERROR(INDEX('Hoja de Trabajo para listado'!$CD$155:$DC$1048576,MATCH($A1012,'Hoja de Trabajo para listado'!$CD$155:$CD$1048576,0),MATCH((CUADRO!N$5&amp;$E1012),'Hoja de Trabajo para listado'!$CD$151:$DC$151,0)),0)</f>
        <v>0</v>
      </c>
      <c r="O1012" s="314">
        <f ca="1">+IFERROR(INDEX('Hoja de Trabajo para listado'!$A$155:$Z$1048576,MATCH($A1012,'Hoja de Trabajo para listado'!$A$155:$A$1048576,0),MATCH((CUADRO!O$5&amp;$E1012),'Hoja de Trabajo para listado'!$A$151:$Z$151,0)),0)+IFERROR(INDEX('Hoja de Trabajo para listado'!$AB$155:$BA$1048576,MATCH($A1012,'Hoja de Trabajo para listado'!$AB$155:$AB$1048576,0),MATCH((CUADRO!O$5&amp;$E1012),'Hoja de Trabajo para listado'!$AB$151:$BA$151,0)),0)+IFERROR(INDEX('Hoja de Trabajo para listado'!$BC$155:$CB$1048576,MATCH($A1012,'Hoja de Trabajo para listado'!$BC$155:$BC$1048576,0),MATCH((CUADRO!O$5&amp;$E1012),'Hoja de Trabajo para listado'!$BC$151:$CB$151,0)),0)+IFERROR(INDEX('Hoja de Trabajo para listado'!$DE$153:$DG$274,MATCH($A1012,'Hoja de Trabajo para listado'!$DE$153:$DE$1048576,0),MATCH((CUADRO!O$5&amp;$E1012),'Hoja de Trabajo para listado'!$DE$151:$DG$151,0)),0)+IFERROR(INDEX('Hoja de Trabajo para listado'!$CD$155:$DC$1048576,MATCH($A1012,'Hoja de Trabajo para listado'!$CD$155:$CD$1048576,0),MATCH((CUADRO!O$5&amp;$E1012),'Hoja de Trabajo para listado'!$CD$151:$DC$151,0)),0)</f>
        <v>0</v>
      </c>
      <c r="P1012" s="314">
        <f ca="1">+IFERROR(INDEX('Hoja de Trabajo para listado'!$A$155:$Z$1048576,MATCH($A1012,'Hoja de Trabajo para listado'!$A$155:$A$1048576,0),MATCH((CUADRO!P$5&amp;$E1012),'Hoja de Trabajo para listado'!$A$151:$Z$151,0)),0)+IFERROR(INDEX('Hoja de Trabajo para listado'!$AB$155:$BA$1048576,MATCH($A1012,'Hoja de Trabajo para listado'!$AB$155:$AB$1048576,0),MATCH((CUADRO!P$5&amp;$E1012),'Hoja de Trabajo para listado'!$AB$151:$BA$151,0)),0)+IFERROR(INDEX('Hoja de Trabajo para listado'!$BC$155:$CB$1048576,MATCH($A1012,'Hoja de Trabajo para listado'!$BC$155:$BC$1048576,0),MATCH((CUADRO!P$5&amp;$E1012),'Hoja de Trabajo para listado'!$BC$151:$CB$151,0)),0)+IFERROR(INDEX('Hoja de Trabajo para listado'!$DE$153:$DG$274,MATCH($A1012,'Hoja de Trabajo para listado'!$DE$153:$DE$1048576,0),MATCH((CUADRO!P$5&amp;$E1012),'Hoja de Trabajo para listado'!$DE$151:$DG$151,0)),0)+IFERROR(INDEX('Hoja de Trabajo para listado'!$CD$155:$DC$1048576,MATCH($A1012,'Hoja de Trabajo para listado'!$CD$155:$CD$1048576,0),MATCH((CUADRO!P$5&amp;$E1012),'Hoja de Trabajo para listado'!$CD$151:$DC$151,0)),0)</f>
        <v>0</v>
      </c>
      <c r="Q1012" s="314">
        <f ca="1">+IFERROR(INDEX('Hoja de Trabajo para listado'!$A$155:$Z$1048576,MATCH($A1012,'Hoja de Trabajo para listado'!$A$155:$A$1048576,0),MATCH((CUADRO!Q$5&amp;$E1012),'Hoja de Trabajo para listado'!$A$151:$Z$151,0)),0)+IFERROR(INDEX('Hoja de Trabajo para listado'!$AB$155:$BA$1048576,MATCH($A1012,'Hoja de Trabajo para listado'!$AB$155:$AB$1048576,0),MATCH((CUADRO!Q$5&amp;$E1012),'Hoja de Trabajo para listado'!$AB$151:$BA$151,0)),0)+IFERROR(INDEX('Hoja de Trabajo para listado'!$BC$155:$CB$1048576,MATCH($A1012,'Hoja de Trabajo para listado'!$BC$155:$BC$1048576,0),MATCH((CUADRO!Q$5&amp;$E1012),'Hoja de Trabajo para listado'!$BC$151:$CB$151,0)),0)+IFERROR(INDEX('Hoja de Trabajo para listado'!$DE$153:$DG$274,MATCH($A1012,'Hoja de Trabajo para listado'!$DE$153:$DE$1048576,0),MATCH((CUADRO!Q$5&amp;$E1012),'Hoja de Trabajo para listado'!$DE$151:$DG$151,0)),0)+IFERROR(INDEX('Hoja de Trabajo para listado'!$CD$155:$DC$1048576,MATCH($A1012,'Hoja de Trabajo para listado'!$CD$155:$CD$1048576,0),MATCH((CUADRO!Q$5&amp;$E1012),'Hoja de Trabajo para listado'!$CD$151:$DC$151,0)),0)</f>
        <v>0</v>
      </c>
      <c r="R1012" s="314">
        <f t="shared" ca="1" si="30"/>
        <v>0</v>
      </c>
      <c r="S1012" s="314"/>
      <c r="T1012" s="314">
        <f ca="1">+T1013</f>
        <v>0</v>
      </c>
      <c r="U1012" s="313">
        <f t="shared" si="31"/>
        <v>1</v>
      </c>
      <c r="V1012" s="319" t="str">
        <f>+VLOOKUP(A1012,bd_lista!$A$3:$E$593,5,FALSE)</f>
        <v>Instituciones Descentralizadas</v>
      </c>
      <c r="W1012" s="425" t="str">
        <f>+V1012</f>
        <v>Instituciones Descentralizadas</v>
      </c>
    </row>
    <row r="1013" spans="1:23" customFormat="1" ht="15" hidden="1" customHeight="1">
      <c r="A1013" s="323">
        <v>156</v>
      </c>
      <c r="B1013" s="428"/>
      <c r="C1013" s="339" t="str">
        <f>+VLOOKUP(A1013,bd_lista!$A$3:$C$593,3,FALSE)</f>
        <v>Servicio Plurinacional de Asistencia a la Víctima</v>
      </c>
      <c r="D1013" s="430"/>
      <c r="E1013" s="319" t="s">
        <v>1419</v>
      </c>
      <c r="F1013" s="314">
        <f ca="1">+IFERROR(INDEX('Hoja de Trabajo para listado'!$A$155:$Z$1048576,MATCH($A1013,'Hoja de Trabajo para listado'!$A$155:$A$1048576,0),MATCH((CUADRO!F$5&amp;$E1013),'Hoja de Trabajo para listado'!$A$151:$Z$151,0)),0)+IFERROR(INDEX('Hoja de Trabajo para listado'!$AB$155:$BA$1048576,MATCH($A1013,'Hoja de Trabajo para listado'!$AB$155:$AB$1048576,0),MATCH((CUADRO!F$5&amp;$E1013),'Hoja de Trabajo para listado'!$AB$151:$BA$151,0)),0)+IFERROR(INDEX('Hoja de Trabajo para listado'!$BC$155:$CB$1048576,MATCH($A1013,'Hoja de Trabajo para listado'!$BC$155:$BC$1048576,0),MATCH((CUADRO!F$5&amp;$E1013),'Hoja de Trabajo para listado'!$BC$151:$CB$151,0)),0)+IFERROR(INDEX('Hoja de Trabajo para listado'!$DE$153:$DG$274,MATCH($A1013,'Hoja de Trabajo para listado'!$DE$153:$DE$1048576,0),MATCH((CUADRO!F$5&amp;$E1013),'Hoja de Trabajo para listado'!$DE$151:$DG$151,0)),0)+IFERROR(INDEX('Hoja de Trabajo para listado'!$CD$155:$DC$1048576,MATCH($A1013,'Hoja de Trabajo para listado'!$CD$155:$CD$1048576,0),MATCH((CUADRO!F$5&amp;$E1013),'Hoja de Trabajo para listado'!$CD$151:$DC$151,0)),0)</f>
        <v>0</v>
      </c>
      <c r="G1013" s="314">
        <f ca="1">+IFERROR(INDEX('Hoja de Trabajo para listado'!$A$155:$Z$1048576,MATCH($A1013,'Hoja de Trabajo para listado'!$A$155:$A$1048576,0),MATCH((CUADRO!G$5&amp;$E1013),'Hoja de Trabajo para listado'!$A$151:$Z$151,0)),0)+IFERROR(INDEX('Hoja de Trabajo para listado'!$AB$155:$BA$1048576,MATCH($A1013,'Hoja de Trabajo para listado'!$AB$155:$AB$1048576,0),MATCH((CUADRO!G$5&amp;$E1013),'Hoja de Trabajo para listado'!$AB$151:$BA$151,0)),0)+IFERROR(INDEX('Hoja de Trabajo para listado'!$BC$155:$CB$1048576,MATCH($A1013,'Hoja de Trabajo para listado'!$BC$155:$BC$1048576,0),MATCH((CUADRO!G$5&amp;$E1013),'Hoja de Trabajo para listado'!$BC$151:$CB$151,0)),0)+IFERROR(INDEX('Hoja de Trabajo para listado'!$DE$153:$DG$274,MATCH($A1013,'Hoja de Trabajo para listado'!$DE$153:$DE$1048576,0),MATCH((CUADRO!G$5&amp;$E1013),'Hoja de Trabajo para listado'!$DE$151:$DG$151,0)),0)+IFERROR(INDEX('Hoja de Trabajo para listado'!$CD$155:$DC$1048576,MATCH($A1013,'Hoja de Trabajo para listado'!$CD$155:$CD$1048576,0),MATCH((CUADRO!G$5&amp;$E1013),'Hoja de Trabajo para listado'!$CD$151:$DC$151,0)),0)</f>
        <v>0</v>
      </c>
      <c r="H1013" s="314">
        <f ca="1">+IFERROR(INDEX('Hoja de Trabajo para listado'!$A$155:$Z$1048576,MATCH($A1013,'Hoja de Trabajo para listado'!$A$155:$A$1048576,0),MATCH((CUADRO!H$5&amp;$E1013),'Hoja de Trabajo para listado'!$A$151:$Z$151,0)),0)+IFERROR(INDEX('Hoja de Trabajo para listado'!$AB$155:$BA$1048576,MATCH($A1013,'Hoja de Trabajo para listado'!$AB$155:$AB$1048576,0),MATCH((CUADRO!H$5&amp;$E1013),'Hoja de Trabajo para listado'!$AB$151:$BA$151,0)),0)+IFERROR(INDEX('Hoja de Trabajo para listado'!$BC$155:$CB$1048576,MATCH($A1013,'Hoja de Trabajo para listado'!$BC$155:$BC$1048576,0),MATCH((CUADRO!H$5&amp;$E1013),'Hoja de Trabajo para listado'!$BC$151:$CB$151,0)),0)+IFERROR(INDEX('Hoja de Trabajo para listado'!$DE$153:$DG$274,MATCH($A1013,'Hoja de Trabajo para listado'!$DE$153:$DE$1048576,0),MATCH((CUADRO!H$5&amp;$E1013),'Hoja de Trabajo para listado'!$DE$151:$DG$151,0)),0)+IFERROR(INDEX('Hoja de Trabajo para listado'!$CD$155:$DC$1048576,MATCH($A1013,'Hoja de Trabajo para listado'!$CD$155:$CD$1048576,0),MATCH((CUADRO!H$5&amp;$E1013),'Hoja de Trabajo para listado'!$CD$151:$DC$151,0)),0)</f>
        <v>0</v>
      </c>
      <c r="I1013" s="314">
        <f ca="1">+IFERROR(INDEX('Hoja de Trabajo para listado'!$A$155:$Z$1048576,MATCH($A1013,'Hoja de Trabajo para listado'!$A$155:$A$1048576,0),MATCH((CUADRO!I$5&amp;$E1013),'Hoja de Trabajo para listado'!$A$151:$Z$151,0)),0)+IFERROR(INDEX('Hoja de Trabajo para listado'!$AB$155:$BA$1048576,MATCH($A1013,'Hoja de Trabajo para listado'!$AB$155:$AB$1048576,0),MATCH((CUADRO!I$5&amp;$E1013),'Hoja de Trabajo para listado'!$AB$151:$BA$151,0)),0)+IFERROR(INDEX('Hoja de Trabajo para listado'!$BC$155:$CB$1048576,MATCH($A1013,'Hoja de Trabajo para listado'!$BC$155:$BC$1048576,0),MATCH((CUADRO!I$5&amp;$E1013),'Hoja de Trabajo para listado'!$BC$151:$CB$151,0)),0)+IFERROR(INDEX('Hoja de Trabajo para listado'!$DE$153:$DG$274,MATCH($A1013,'Hoja de Trabajo para listado'!$DE$153:$DE$1048576,0),MATCH((CUADRO!I$5&amp;$E1013),'Hoja de Trabajo para listado'!$DE$151:$DG$151,0)),0)+IFERROR(INDEX('Hoja de Trabajo para listado'!$CD$155:$DC$1048576,MATCH($A1013,'Hoja de Trabajo para listado'!$CD$155:$CD$1048576,0),MATCH((CUADRO!I$5&amp;$E1013),'Hoja de Trabajo para listado'!$CD$151:$DC$151,0)),0)</f>
        <v>0</v>
      </c>
      <c r="J1013" s="314">
        <f ca="1">+IFERROR(INDEX('Hoja de Trabajo para listado'!$A$155:$Z$1048576,MATCH($A1013,'Hoja de Trabajo para listado'!$A$155:$A$1048576,0),MATCH((CUADRO!J$5&amp;$E1013),'Hoja de Trabajo para listado'!$A$151:$Z$151,0)),0)+IFERROR(INDEX('Hoja de Trabajo para listado'!$AB$155:$BA$1048576,MATCH($A1013,'Hoja de Trabajo para listado'!$AB$155:$AB$1048576,0),MATCH((CUADRO!J$5&amp;$E1013),'Hoja de Trabajo para listado'!$AB$151:$BA$151,0)),0)+IFERROR(INDEX('Hoja de Trabajo para listado'!$BC$155:$CB$1048576,MATCH($A1013,'Hoja de Trabajo para listado'!$BC$155:$BC$1048576,0),MATCH((CUADRO!J$5&amp;$E1013),'Hoja de Trabajo para listado'!$BC$151:$CB$151,0)),0)+IFERROR(INDEX('Hoja de Trabajo para listado'!$DE$153:$DG$274,MATCH($A1013,'Hoja de Trabajo para listado'!$DE$153:$DE$1048576,0),MATCH((CUADRO!J$5&amp;$E1013),'Hoja de Trabajo para listado'!$DE$151:$DG$151,0)),0)+IFERROR(INDEX('Hoja de Trabajo para listado'!$CD$155:$DC$1048576,MATCH($A1013,'Hoja de Trabajo para listado'!$CD$155:$CD$1048576,0),MATCH((CUADRO!J$5&amp;$E1013),'Hoja de Trabajo para listado'!$CD$151:$DC$151,0)),0)</f>
        <v>0</v>
      </c>
      <c r="K1013" s="314">
        <f ca="1">+IFERROR(INDEX('Hoja de Trabajo para listado'!$A$155:$Z$1048576,MATCH($A1013,'Hoja de Trabajo para listado'!$A$155:$A$1048576,0),MATCH((CUADRO!K$5&amp;$E1013),'Hoja de Trabajo para listado'!$A$151:$Z$151,0)),0)+IFERROR(INDEX('Hoja de Trabajo para listado'!$AB$155:$BA$1048576,MATCH($A1013,'Hoja de Trabajo para listado'!$AB$155:$AB$1048576,0),MATCH((CUADRO!K$5&amp;$E1013),'Hoja de Trabajo para listado'!$AB$151:$BA$151,0)),0)+IFERROR(INDEX('Hoja de Trabajo para listado'!$BC$155:$CB$1048576,MATCH($A1013,'Hoja de Trabajo para listado'!$BC$155:$BC$1048576,0),MATCH((CUADRO!K$5&amp;$E1013),'Hoja de Trabajo para listado'!$BC$151:$CB$151,0)),0)+IFERROR(INDEX('Hoja de Trabajo para listado'!$DE$153:$DG$274,MATCH($A1013,'Hoja de Trabajo para listado'!$DE$153:$DE$1048576,0),MATCH((CUADRO!K$5&amp;$E1013),'Hoja de Trabajo para listado'!$DE$151:$DG$151,0)),0)+IFERROR(INDEX('Hoja de Trabajo para listado'!$CD$155:$DC$1048576,MATCH($A1013,'Hoja de Trabajo para listado'!$CD$155:$CD$1048576,0),MATCH((CUADRO!K$5&amp;$E1013),'Hoja de Trabajo para listado'!$CD$151:$DC$151,0)),0)</f>
        <v>0</v>
      </c>
      <c r="L1013" s="314">
        <f ca="1">+IFERROR(INDEX('Hoja de Trabajo para listado'!$A$155:$Z$1048576,MATCH($A1013,'Hoja de Trabajo para listado'!$A$155:$A$1048576,0),MATCH((CUADRO!L$5&amp;$E1013),'Hoja de Trabajo para listado'!$A$151:$Z$151,0)),0)+IFERROR(INDEX('Hoja de Trabajo para listado'!$AB$155:$BA$1048576,MATCH($A1013,'Hoja de Trabajo para listado'!$AB$155:$AB$1048576,0),MATCH((CUADRO!L$5&amp;$E1013),'Hoja de Trabajo para listado'!$AB$151:$BA$151,0)),0)+IFERROR(INDEX('Hoja de Trabajo para listado'!$BC$155:$CB$1048576,MATCH($A1013,'Hoja de Trabajo para listado'!$BC$155:$BC$1048576,0),MATCH((CUADRO!L$5&amp;$E1013),'Hoja de Trabajo para listado'!$BC$151:$CB$151,0)),0)+IFERROR(INDEX('Hoja de Trabajo para listado'!$DE$153:$DG$274,MATCH($A1013,'Hoja de Trabajo para listado'!$DE$153:$DE$1048576,0),MATCH((CUADRO!L$5&amp;$E1013),'Hoja de Trabajo para listado'!$DE$151:$DG$151,0)),0)+IFERROR(INDEX('Hoja de Trabajo para listado'!$CD$155:$DC$1048576,MATCH($A1013,'Hoja de Trabajo para listado'!$CD$155:$CD$1048576,0),MATCH((CUADRO!L$5&amp;$E1013),'Hoja de Trabajo para listado'!$CD$151:$DC$151,0)),0)</f>
        <v>0</v>
      </c>
      <c r="M1013" s="314">
        <f ca="1">+IFERROR(INDEX('Hoja de Trabajo para listado'!$A$155:$Z$1048576,MATCH($A1013,'Hoja de Trabajo para listado'!$A$155:$A$1048576,0),MATCH((CUADRO!M$5&amp;$E1013),'Hoja de Trabajo para listado'!$A$151:$Z$151,0)),0)+IFERROR(INDEX('Hoja de Trabajo para listado'!$AB$155:$BA$1048576,MATCH($A1013,'Hoja de Trabajo para listado'!$AB$155:$AB$1048576,0),MATCH((CUADRO!M$5&amp;$E1013),'Hoja de Trabajo para listado'!$AB$151:$BA$151,0)),0)+IFERROR(INDEX('Hoja de Trabajo para listado'!$BC$155:$CB$1048576,MATCH($A1013,'Hoja de Trabajo para listado'!$BC$155:$BC$1048576,0),MATCH((CUADRO!M$5&amp;$E1013),'Hoja de Trabajo para listado'!$BC$151:$CB$151,0)),0)+IFERROR(INDEX('Hoja de Trabajo para listado'!$DE$153:$DG$274,MATCH($A1013,'Hoja de Trabajo para listado'!$DE$153:$DE$1048576,0),MATCH((CUADRO!M$5&amp;$E1013),'Hoja de Trabajo para listado'!$DE$151:$DG$151,0)),0)+IFERROR(INDEX('Hoja de Trabajo para listado'!$CD$155:$DC$1048576,MATCH($A1013,'Hoja de Trabajo para listado'!$CD$155:$CD$1048576,0),MATCH((CUADRO!M$5&amp;$E1013),'Hoja de Trabajo para listado'!$CD$151:$DC$151,0)),0)</f>
        <v>0</v>
      </c>
      <c r="N1013" s="314">
        <f ca="1">+IFERROR(INDEX('Hoja de Trabajo para listado'!$A$155:$Z$1048576,MATCH($A1013,'Hoja de Trabajo para listado'!$A$155:$A$1048576,0),MATCH((CUADRO!N$5&amp;$E1013),'Hoja de Trabajo para listado'!$A$151:$Z$151,0)),0)+IFERROR(INDEX('Hoja de Trabajo para listado'!$AB$155:$BA$1048576,MATCH($A1013,'Hoja de Trabajo para listado'!$AB$155:$AB$1048576,0),MATCH((CUADRO!N$5&amp;$E1013),'Hoja de Trabajo para listado'!$AB$151:$BA$151,0)),0)+IFERROR(INDEX('Hoja de Trabajo para listado'!$BC$155:$CB$1048576,MATCH($A1013,'Hoja de Trabajo para listado'!$BC$155:$BC$1048576,0),MATCH((CUADRO!N$5&amp;$E1013),'Hoja de Trabajo para listado'!$BC$151:$CB$151,0)),0)+IFERROR(INDEX('Hoja de Trabajo para listado'!$DE$153:$DG$274,MATCH($A1013,'Hoja de Trabajo para listado'!$DE$153:$DE$1048576,0),MATCH((CUADRO!N$5&amp;$E1013),'Hoja de Trabajo para listado'!$DE$151:$DG$151,0)),0)+IFERROR(INDEX('Hoja de Trabajo para listado'!$CD$155:$DC$1048576,MATCH($A1013,'Hoja de Trabajo para listado'!$CD$155:$CD$1048576,0),MATCH((CUADRO!N$5&amp;$E1013),'Hoja de Trabajo para listado'!$CD$151:$DC$151,0)),0)</f>
        <v>0</v>
      </c>
      <c r="O1013" s="314">
        <f ca="1">+IFERROR(INDEX('Hoja de Trabajo para listado'!$A$155:$Z$1048576,MATCH($A1013,'Hoja de Trabajo para listado'!$A$155:$A$1048576,0),MATCH((CUADRO!O$5&amp;$E1013),'Hoja de Trabajo para listado'!$A$151:$Z$151,0)),0)+IFERROR(INDEX('Hoja de Trabajo para listado'!$AB$155:$BA$1048576,MATCH($A1013,'Hoja de Trabajo para listado'!$AB$155:$AB$1048576,0),MATCH((CUADRO!O$5&amp;$E1013),'Hoja de Trabajo para listado'!$AB$151:$BA$151,0)),0)+IFERROR(INDEX('Hoja de Trabajo para listado'!$BC$155:$CB$1048576,MATCH($A1013,'Hoja de Trabajo para listado'!$BC$155:$BC$1048576,0),MATCH((CUADRO!O$5&amp;$E1013),'Hoja de Trabajo para listado'!$BC$151:$CB$151,0)),0)+IFERROR(INDEX('Hoja de Trabajo para listado'!$DE$153:$DG$274,MATCH($A1013,'Hoja de Trabajo para listado'!$DE$153:$DE$1048576,0),MATCH((CUADRO!O$5&amp;$E1013),'Hoja de Trabajo para listado'!$DE$151:$DG$151,0)),0)+IFERROR(INDEX('Hoja de Trabajo para listado'!$CD$155:$DC$1048576,MATCH($A1013,'Hoja de Trabajo para listado'!$CD$155:$CD$1048576,0),MATCH((CUADRO!O$5&amp;$E1013),'Hoja de Trabajo para listado'!$CD$151:$DC$151,0)),0)</f>
        <v>0</v>
      </c>
      <c r="P1013" s="314">
        <f ca="1">+IFERROR(INDEX('Hoja de Trabajo para listado'!$A$155:$Z$1048576,MATCH($A1013,'Hoja de Trabajo para listado'!$A$155:$A$1048576,0),MATCH((CUADRO!P$5&amp;$E1013),'Hoja de Trabajo para listado'!$A$151:$Z$151,0)),0)+IFERROR(INDEX('Hoja de Trabajo para listado'!$AB$155:$BA$1048576,MATCH($A1013,'Hoja de Trabajo para listado'!$AB$155:$AB$1048576,0),MATCH((CUADRO!P$5&amp;$E1013),'Hoja de Trabajo para listado'!$AB$151:$BA$151,0)),0)+IFERROR(INDEX('Hoja de Trabajo para listado'!$BC$155:$CB$1048576,MATCH($A1013,'Hoja de Trabajo para listado'!$BC$155:$BC$1048576,0),MATCH((CUADRO!P$5&amp;$E1013),'Hoja de Trabajo para listado'!$BC$151:$CB$151,0)),0)+IFERROR(INDEX('Hoja de Trabajo para listado'!$DE$153:$DG$274,MATCH($A1013,'Hoja de Trabajo para listado'!$DE$153:$DE$1048576,0),MATCH((CUADRO!P$5&amp;$E1013),'Hoja de Trabajo para listado'!$DE$151:$DG$151,0)),0)+IFERROR(INDEX('Hoja de Trabajo para listado'!$CD$155:$DC$1048576,MATCH($A1013,'Hoja de Trabajo para listado'!$CD$155:$CD$1048576,0),MATCH((CUADRO!P$5&amp;$E1013),'Hoja de Trabajo para listado'!$CD$151:$DC$151,0)),0)</f>
        <v>0</v>
      </c>
      <c r="Q1013" s="314">
        <f ca="1">+IFERROR(INDEX('Hoja de Trabajo para listado'!$A$155:$Z$1048576,MATCH($A1013,'Hoja de Trabajo para listado'!$A$155:$A$1048576,0),MATCH((CUADRO!Q$5&amp;$E1013),'Hoja de Trabajo para listado'!$A$151:$Z$151,0)),0)+IFERROR(INDEX('Hoja de Trabajo para listado'!$AB$155:$BA$1048576,MATCH($A1013,'Hoja de Trabajo para listado'!$AB$155:$AB$1048576,0),MATCH((CUADRO!Q$5&amp;$E1013),'Hoja de Trabajo para listado'!$AB$151:$BA$151,0)),0)+IFERROR(INDEX('Hoja de Trabajo para listado'!$BC$155:$CB$1048576,MATCH($A1013,'Hoja de Trabajo para listado'!$BC$155:$BC$1048576,0),MATCH((CUADRO!Q$5&amp;$E1013),'Hoja de Trabajo para listado'!$BC$151:$CB$151,0)),0)+IFERROR(INDEX('Hoja de Trabajo para listado'!$DE$153:$DG$274,MATCH($A1013,'Hoja de Trabajo para listado'!$DE$153:$DE$1048576,0),MATCH((CUADRO!Q$5&amp;$E1013),'Hoja de Trabajo para listado'!$DE$151:$DG$151,0)),0)+IFERROR(INDEX('Hoja de Trabajo para listado'!$CD$155:$DC$1048576,MATCH($A1013,'Hoja de Trabajo para listado'!$CD$155:$CD$1048576,0),MATCH((CUADRO!Q$5&amp;$E1013),'Hoja de Trabajo para listado'!$CD$151:$DC$151,0)),0)</f>
        <v>0</v>
      </c>
      <c r="R1013" s="314">
        <f t="shared" ca="1" si="30"/>
        <v>0</v>
      </c>
      <c r="S1013" s="314">
        <f ca="1">+R1012+R1013</f>
        <v>0</v>
      </c>
      <c r="T1013" s="314">
        <f ca="1">+S1013</f>
        <v>0</v>
      </c>
      <c r="U1013" s="348">
        <f t="shared" si="31"/>
        <v>2</v>
      </c>
      <c r="V1013" s="319" t="str">
        <f>+VLOOKUP(A1013,bd_lista!$A$3:$E$593,5,FALSE)</f>
        <v>Instituciones Descentralizadas</v>
      </c>
      <c r="W1013" s="426"/>
    </row>
    <row r="1014" spans="1:23" customFormat="1" ht="15" hidden="1" customHeight="1">
      <c r="A1014" s="323">
        <v>152</v>
      </c>
      <c r="B1014" s="427">
        <f>+A1014</f>
        <v>152</v>
      </c>
      <c r="C1014" s="318" t="str">
        <f>+VLOOKUP(A1014,bd_lista!$A$3:$C$593,3,FALSE)</f>
        <v>Servicio Plurinacional de Defensa Pública</v>
      </c>
      <c r="D1014" s="429" t="str">
        <f>+C1014</f>
        <v>Servicio Plurinacional de Defensa Pública</v>
      </c>
      <c r="E1014" s="339" t="s">
        <v>1418</v>
      </c>
      <c r="F1014" s="314">
        <f ca="1">+IFERROR(INDEX('Hoja de Trabajo para listado'!$A$155:$Z$1048576,MATCH($A1014,'Hoja de Trabajo para listado'!$A$155:$A$1048576,0),MATCH((CUADRO!F$5&amp;$E1014),'Hoja de Trabajo para listado'!$A$151:$Z$151,0)),0)+IFERROR(INDEX('Hoja de Trabajo para listado'!$AB$155:$BA$1048576,MATCH($A1014,'Hoja de Trabajo para listado'!$AB$155:$AB$1048576,0),MATCH((CUADRO!F$5&amp;$E1014),'Hoja de Trabajo para listado'!$AB$151:$BA$151,0)),0)+IFERROR(INDEX('Hoja de Trabajo para listado'!$BC$155:$CB$1048576,MATCH($A1014,'Hoja de Trabajo para listado'!$BC$155:$BC$1048576,0),MATCH((CUADRO!F$5&amp;$E1014),'Hoja de Trabajo para listado'!$BC$151:$CB$151,0)),0)+IFERROR(INDEX('Hoja de Trabajo para listado'!$DE$153:$DG$274,MATCH($A1014,'Hoja de Trabajo para listado'!$DE$153:$DE$1048576,0),MATCH((CUADRO!F$5&amp;$E1014),'Hoja de Trabajo para listado'!$DE$151:$DG$151,0)),0)+IFERROR(INDEX('Hoja de Trabajo para listado'!$CD$155:$DC$1048576,MATCH($A1014,'Hoja de Trabajo para listado'!$CD$155:$CD$1048576,0),MATCH((CUADRO!F$5&amp;$E1014),'Hoja de Trabajo para listado'!$CD$151:$DC$151,0)),0)</f>
        <v>0</v>
      </c>
      <c r="G1014" s="314">
        <f ca="1">+IFERROR(INDEX('Hoja de Trabajo para listado'!$A$155:$Z$1048576,MATCH($A1014,'Hoja de Trabajo para listado'!$A$155:$A$1048576,0),MATCH((CUADRO!G$5&amp;$E1014),'Hoja de Trabajo para listado'!$A$151:$Z$151,0)),0)+IFERROR(INDEX('Hoja de Trabajo para listado'!$AB$155:$BA$1048576,MATCH($A1014,'Hoja de Trabajo para listado'!$AB$155:$AB$1048576,0),MATCH((CUADRO!G$5&amp;$E1014),'Hoja de Trabajo para listado'!$AB$151:$BA$151,0)),0)+IFERROR(INDEX('Hoja de Trabajo para listado'!$BC$155:$CB$1048576,MATCH($A1014,'Hoja de Trabajo para listado'!$BC$155:$BC$1048576,0),MATCH((CUADRO!G$5&amp;$E1014),'Hoja de Trabajo para listado'!$BC$151:$CB$151,0)),0)+IFERROR(INDEX('Hoja de Trabajo para listado'!$DE$153:$DG$274,MATCH($A1014,'Hoja de Trabajo para listado'!$DE$153:$DE$1048576,0),MATCH((CUADRO!G$5&amp;$E1014),'Hoja de Trabajo para listado'!$DE$151:$DG$151,0)),0)+IFERROR(INDEX('Hoja de Trabajo para listado'!$CD$155:$DC$1048576,MATCH($A1014,'Hoja de Trabajo para listado'!$CD$155:$CD$1048576,0),MATCH((CUADRO!G$5&amp;$E1014),'Hoja de Trabajo para listado'!$CD$151:$DC$151,0)),0)</f>
        <v>0</v>
      </c>
      <c r="H1014" s="314">
        <f ca="1">+IFERROR(INDEX('Hoja de Trabajo para listado'!$A$155:$Z$1048576,MATCH($A1014,'Hoja de Trabajo para listado'!$A$155:$A$1048576,0),MATCH((CUADRO!H$5&amp;$E1014),'Hoja de Trabajo para listado'!$A$151:$Z$151,0)),0)+IFERROR(INDEX('Hoja de Trabajo para listado'!$AB$155:$BA$1048576,MATCH($A1014,'Hoja de Trabajo para listado'!$AB$155:$AB$1048576,0),MATCH((CUADRO!H$5&amp;$E1014),'Hoja de Trabajo para listado'!$AB$151:$BA$151,0)),0)+IFERROR(INDEX('Hoja de Trabajo para listado'!$BC$155:$CB$1048576,MATCH($A1014,'Hoja de Trabajo para listado'!$BC$155:$BC$1048576,0),MATCH((CUADRO!H$5&amp;$E1014),'Hoja de Trabajo para listado'!$BC$151:$CB$151,0)),0)+IFERROR(INDEX('Hoja de Trabajo para listado'!$DE$153:$DG$274,MATCH($A1014,'Hoja de Trabajo para listado'!$DE$153:$DE$1048576,0),MATCH((CUADRO!H$5&amp;$E1014),'Hoja de Trabajo para listado'!$DE$151:$DG$151,0)),0)+IFERROR(INDEX('Hoja de Trabajo para listado'!$CD$155:$DC$1048576,MATCH($A1014,'Hoja de Trabajo para listado'!$CD$155:$CD$1048576,0),MATCH((CUADRO!H$5&amp;$E1014),'Hoja de Trabajo para listado'!$CD$151:$DC$151,0)),0)</f>
        <v>0</v>
      </c>
      <c r="I1014" s="314">
        <f ca="1">+IFERROR(INDEX('Hoja de Trabajo para listado'!$A$155:$Z$1048576,MATCH($A1014,'Hoja de Trabajo para listado'!$A$155:$A$1048576,0),MATCH((CUADRO!I$5&amp;$E1014),'Hoja de Trabajo para listado'!$A$151:$Z$151,0)),0)+IFERROR(INDEX('Hoja de Trabajo para listado'!$AB$155:$BA$1048576,MATCH($A1014,'Hoja de Trabajo para listado'!$AB$155:$AB$1048576,0),MATCH((CUADRO!I$5&amp;$E1014),'Hoja de Trabajo para listado'!$AB$151:$BA$151,0)),0)+IFERROR(INDEX('Hoja de Trabajo para listado'!$BC$155:$CB$1048576,MATCH($A1014,'Hoja de Trabajo para listado'!$BC$155:$BC$1048576,0),MATCH((CUADRO!I$5&amp;$E1014),'Hoja de Trabajo para listado'!$BC$151:$CB$151,0)),0)+IFERROR(INDEX('Hoja de Trabajo para listado'!$DE$153:$DG$274,MATCH($A1014,'Hoja de Trabajo para listado'!$DE$153:$DE$1048576,0),MATCH((CUADRO!I$5&amp;$E1014),'Hoja de Trabajo para listado'!$DE$151:$DG$151,0)),0)+IFERROR(INDEX('Hoja de Trabajo para listado'!$CD$155:$DC$1048576,MATCH($A1014,'Hoja de Trabajo para listado'!$CD$155:$CD$1048576,0),MATCH((CUADRO!I$5&amp;$E1014),'Hoja de Trabajo para listado'!$CD$151:$DC$151,0)),0)</f>
        <v>0</v>
      </c>
      <c r="J1014" s="314">
        <f ca="1">+IFERROR(INDEX('Hoja de Trabajo para listado'!$A$155:$Z$1048576,MATCH($A1014,'Hoja de Trabajo para listado'!$A$155:$A$1048576,0),MATCH((CUADRO!J$5&amp;$E1014),'Hoja de Trabajo para listado'!$A$151:$Z$151,0)),0)+IFERROR(INDEX('Hoja de Trabajo para listado'!$AB$155:$BA$1048576,MATCH($A1014,'Hoja de Trabajo para listado'!$AB$155:$AB$1048576,0),MATCH((CUADRO!J$5&amp;$E1014),'Hoja de Trabajo para listado'!$AB$151:$BA$151,0)),0)+IFERROR(INDEX('Hoja de Trabajo para listado'!$BC$155:$CB$1048576,MATCH($A1014,'Hoja de Trabajo para listado'!$BC$155:$BC$1048576,0),MATCH((CUADRO!J$5&amp;$E1014),'Hoja de Trabajo para listado'!$BC$151:$CB$151,0)),0)+IFERROR(INDEX('Hoja de Trabajo para listado'!$DE$153:$DG$274,MATCH($A1014,'Hoja de Trabajo para listado'!$DE$153:$DE$1048576,0),MATCH((CUADRO!J$5&amp;$E1014),'Hoja de Trabajo para listado'!$DE$151:$DG$151,0)),0)+IFERROR(INDEX('Hoja de Trabajo para listado'!$CD$155:$DC$1048576,MATCH($A1014,'Hoja de Trabajo para listado'!$CD$155:$CD$1048576,0),MATCH((CUADRO!J$5&amp;$E1014),'Hoja de Trabajo para listado'!$CD$151:$DC$151,0)),0)</f>
        <v>0</v>
      </c>
      <c r="K1014" s="314">
        <f ca="1">+IFERROR(INDEX('Hoja de Trabajo para listado'!$A$155:$Z$1048576,MATCH($A1014,'Hoja de Trabajo para listado'!$A$155:$A$1048576,0),MATCH((CUADRO!K$5&amp;$E1014),'Hoja de Trabajo para listado'!$A$151:$Z$151,0)),0)+IFERROR(INDEX('Hoja de Trabajo para listado'!$AB$155:$BA$1048576,MATCH($A1014,'Hoja de Trabajo para listado'!$AB$155:$AB$1048576,0),MATCH((CUADRO!K$5&amp;$E1014),'Hoja de Trabajo para listado'!$AB$151:$BA$151,0)),0)+IFERROR(INDEX('Hoja de Trabajo para listado'!$BC$155:$CB$1048576,MATCH($A1014,'Hoja de Trabajo para listado'!$BC$155:$BC$1048576,0),MATCH((CUADRO!K$5&amp;$E1014),'Hoja de Trabajo para listado'!$BC$151:$CB$151,0)),0)+IFERROR(INDEX('Hoja de Trabajo para listado'!$DE$153:$DG$274,MATCH($A1014,'Hoja de Trabajo para listado'!$DE$153:$DE$1048576,0),MATCH((CUADRO!K$5&amp;$E1014),'Hoja de Trabajo para listado'!$DE$151:$DG$151,0)),0)+IFERROR(INDEX('Hoja de Trabajo para listado'!$CD$155:$DC$1048576,MATCH($A1014,'Hoja de Trabajo para listado'!$CD$155:$CD$1048576,0),MATCH((CUADRO!K$5&amp;$E1014),'Hoja de Trabajo para listado'!$CD$151:$DC$151,0)),0)</f>
        <v>0</v>
      </c>
      <c r="L1014" s="314">
        <f ca="1">+IFERROR(INDEX('Hoja de Trabajo para listado'!$A$155:$Z$1048576,MATCH($A1014,'Hoja de Trabajo para listado'!$A$155:$A$1048576,0),MATCH((CUADRO!L$5&amp;$E1014),'Hoja de Trabajo para listado'!$A$151:$Z$151,0)),0)+IFERROR(INDEX('Hoja de Trabajo para listado'!$AB$155:$BA$1048576,MATCH($A1014,'Hoja de Trabajo para listado'!$AB$155:$AB$1048576,0),MATCH((CUADRO!L$5&amp;$E1014),'Hoja de Trabajo para listado'!$AB$151:$BA$151,0)),0)+IFERROR(INDEX('Hoja de Trabajo para listado'!$BC$155:$CB$1048576,MATCH($A1014,'Hoja de Trabajo para listado'!$BC$155:$BC$1048576,0),MATCH((CUADRO!L$5&amp;$E1014),'Hoja de Trabajo para listado'!$BC$151:$CB$151,0)),0)+IFERROR(INDEX('Hoja de Trabajo para listado'!$DE$153:$DG$274,MATCH($A1014,'Hoja de Trabajo para listado'!$DE$153:$DE$1048576,0),MATCH((CUADRO!L$5&amp;$E1014),'Hoja de Trabajo para listado'!$DE$151:$DG$151,0)),0)+IFERROR(INDEX('Hoja de Trabajo para listado'!$CD$155:$DC$1048576,MATCH($A1014,'Hoja de Trabajo para listado'!$CD$155:$CD$1048576,0),MATCH((CUADRO!L$5&amp;$E1014),'Hoja de Trabajo para listado'!$CD$151:$DC$151,0)),0)</f>
        <v>0</v>
      </c>
      <c r="M1014" s="314">
        <f ca="1">+IFERROR(INDEX('Hoja de Trabajo para listado'!$A$155:$Z$1048576,MATCH($A1014,'Hoja de Trabajo para listado'!$A$155:$A$1048576,0),MATCH((CUADRO!M$5&amp;$E1014),'Hoja de Trabajo para listado'!$A$151:$Z$151,0)),0)+IFERROR(INDEX('Hoja de Trabajo para listado'!$AB$155:$BA$1048576,MATCH($A1014,'Hoja de Trabajo para listado'!$AB$155:$AB$1048576,0),MATCH((CUADRO!M$5&amp;$E1014),'Hoja de Trabajo para listado'!$AB$151:$BA$151,0)),0)+IFERROR(INDEX('Hoja de Trabajo para listado'!$BC$155:$CB$1048576,MATCH($A1014,'Hoja de Trabajo para listado'!$BC$155:$BC$1048576,0),MATCH((CUADRO!M$5&amp;$E1014),'Hoja de Trabajo para listado'!$BC$151:$CB$151,0)),0)+IFERROR(INDEX('Hoja de Trabajo para listado'!$DE$153:$DG$274,MATCH($A1014,'Hoja de Trabajo para listado'!$DE$153:$DE$1048576,0),MATCH((CUADRO!M$5&amp;$E1014),'Hoja de Trabajo para listado'!$DE$151:$DG$151,0)),0)+IFERROR(INDEX('Hoja de Trabajo para listado'!$CD$155:$DC$1048576,MATCH($A1014,'Hoja de Trabajo para listado'!$CD$155:$CD$1048576,0),MATCH((CUADRO!M$5&amp;$E1014),'Hoja de Trabajo para listado'!$CD$151:$DC$151,0)),0)</f>
        <v>0</v>
      </c>
      <c r="N1014" s="314">
        <f ca="1">+IFERROR(INDEX('Hoja de Trabajo para listado'!$A$155:$Z$1048576,MATCH($A1014,'Hoja de Trabajo para listado'!$A$155:$A$1048576,0),MATCH((CUADRO!N$5&amp;$E1014),'Hoja de Trabajo para listado'!$A$151:$Z$151,0)),0)+IFERROR(INDEX('Hoja de Trabajo para listado'!$AB$155:$BA$1048576,MATCH($A1014,'Hoja de Trabajo para listado'!$AB$155:$AB$1048576,0),MATCH((CUADRO!N$5&amp;$E1014),'Hoja de Trabajo para listado'!$AB$151:$BA$151,0)),0)+IFERROR(INDEX('Hoja de Trabajo para listado'!$BC$155:$CB$1048576,MATCH($A1014,'Hoja de Trabajo para listado'!$BC$155:$BC$1048576,0),MATCH((CUADRO!N$5&amp;$E1014),'Hoja de Trabajo para listado'!$BC$151:$CB$151,0)),0)+IFERROR(INDEX('Hoja de Trabajo para listado'!$DE$153:$DG$274,MATCH($A1014,'Hoja de Trabajo para listado'!$DE$153:$DE$1048576,0),MATCH((CUADRO!N$5&amp;$E1014),'Hoja de Trabajo para listado'!$DE$151:$DG$151,0)),0)+IFERROR(INDEX('Hoja de Trabajo para listado'!$CD$155:$DC$1048576,MATCH($A1014,'Hoja de Trabajo para listado'!$CD$155:$CD$1048576,0),MATCH((CUADRO!N$5&amp;$E1014),'Hoja de Trabajo para listado'!$CD$151:$DC$151,0)),0)</f>
        <v>0</v>
      </c>
      <c r="O1014" s="314">
        <f ca="1">+IFERROR(INDEX('Hoja de Trabajo para listado'!$A$155:$Z$1048576,MATCH($A1014,'Hoja de Trabajo para listado'!$A$155:$A$1048576,0),MATCH((CUADRO!O$5&amp;$E1014),'Hoja de Trabajo para listado'!$A$151:$Z$151,0)),0)+IFERROR(INDEX('Hoja de Trabajo para listado'!$AB$155:$BA$1048576,MATCH($A1014,'Hoja de Trabajo para listado'!$AB$155:$AB$1048576,0),MATCH((CUADRO!O$5&amp;$E1014),'Hoja de Trabajo para listado'!$AB$151:$BA$151,0)),0)+IFERROR(INDEX('Hoja de Trabajo para listado'!$BC$155:$CB$1048576,MATCH($A1014,'Hoja de Trabajo para listado'!$BC$155:$BC$1048576,0),MATCH((CUADRO!O$5&amp;$E1014),'Hoja de Trabajo para listado'!$BC$151:$CB$151,0)),0)+IFERROR(INDEX('Hoja de Trabajo para listado'!$DE$153:$DG$274,MATCH($A1014,'Hoja de Trabajo para listado'!$DE$153:$DE$1048576,0),MATCH((CUADRO!O$5&amp;$E1014),'Hoja de Trabajo para listado'!$DE$151:$DG$151,0)),0)+IFERROR(INDEX('Hoja de Trabajo para listado'!$CD$155:$DC$1048576,MATCH($A1014,'Hoja de Trabajo para listado'!$CD$155:$CD$1048576,0),MATCH((CUADRO!O$5&amp;$E1014),'Hoja de Trabajo para listado'!$CD$151:$DC$151,0)),0)</f>
        <v>0</v>
      </c>
      <c r="P1014" s="314">
        <f ca="1">+IFERROR(INDEX('Hoja de Trabajo para listado'!$A$155:$Z$1048576,MATCH($A1014,'Hoja de Trabajo para listado'!$A$155:$A$1048576,0),MATCH((CUADRO!P$5&amp;$E1014),'Hoja de Trabajo para listado'!$A$151:$Z$151,0)),0)+IFERROR(INDEX('Hoja de Trabajo para listado'!$AB$155:$BA$1048576,MATCH($A1014,'Hoja de Trabajo para listado'!$AB$155:$AB$1048576,0),MATCH((CUADRO!P$5&amp;$E1014),'Hoja de Trabajo para listado'!$AB$151:$BA$151,0)),0)+IFERROR(INDEX('Hoja de Trabajo para listado'!$BC$155:$CB$1048576,MATCH($A1014,'Hoja de Trabajo para listado'!$BC$155:$BC$1048576,0),MATCH((CUADRO!P$5&amp;$E1014),'Hoja de Trabajo para listado'!$BC$151:$CB$151,0)),0)+IFERROR(INDEX('Hoja de Trabajo para listado'!$DE$153:$DG$274,MATCH($A1014,'Hoja de Trabajo para listado'!$DE$153:$DE$1048576,0),MATCH((CUADRO!P$5&amp;$E1014),'Hoja de Trabajo para listado'!$DE$151:$DG$151,0)),0)+IFERROR(INDEX('Hoja de Trabajo para listado'!$CD$155:$DC$1048576,MATCH($A1014,'Hoja de Trabajo para listado'!$CD$155:$CD$1048576,0),MATCH((CUADRO!P$5&amp;$E1014),'Hoja de Trabajo para listado'!$CD$151:$DC$151,0)),0)</f>
        <v>0</v>
      </c>
      <c r="Q1014" s="314">
        <f ca="1">+IFERROR(INDEX('Hoja de Trabajo para listado'!$A$155:$Z$1048576,MATCH($A1014,'Hoja de Trabajo para listado'!$A$155:$A$1048576,0),MATCH((CUADRO!Q$5&amp;$E1014),'Hoja de Trabajo para listado'!$A$151:$Z$151,0)),0)+IFERROR(INDEX('Hoja de Trabajo para listado'!$AB$155:$BA$1048576,MATCH($A1014,'Hoja de Trabajo para listado'!$AB$155:$AB$1048576,0),MATCH((CUADRO!Q$5&amp;$E1014),'Hoja de Trabajo para listado'!$AB$151:$BA$151,0)),0)+IFERROR(INDEX('Hoja de Trabajo para listado'!$BC$155:$CB$1048576,MATCH($A1014,'Hoja de Trabajo para listado'!$BC$155:$BC$1048576,0),MATCH((CUADRO!Q$5&amp;$E1014),'Hoja de Trabajo para listado'!$BC$151:$CB$151,0)),0)+IFERROR(INDEX('Hoja de Trabajo para listado'!$DE$153:$DG$274,MATCH($A1014,'Hoja de Trabajo para listado'!$DE$153:$DE$1048576,0),MATCH((CUADRO!Q$5&amp;$E1014),'Hoja de Trabajo para listado'!$DE$151:$DG$151,0)),0)+IFERROR(INDEX('Hoja de Trabajo para listado'!$CD$155:$DC$1048576,MATCH($A1014,'Hoja de Trabajo para listado'!$CD$155:$CD$1048576,0),MATCH((CUADRO!Q$5&amp;$E1014),'Hoja de Trabajo para listado'!$CD$151:$DC$151,0)),0)</f>
        <v>0</v>
      </c>
      <c r="R1014" s="314">
        <f t="shared" ca="1" si="30"/>
        <v>0</v>
      </c>
      <c r="S1014" s="314"/>
      <c r="T1014" s="314">
        <f ca="1">+T1015</f>
        <v>0</v>
      </c>
      <c r="U1014" s="313">
        <f t="shared" si="31"/>
        <v>1</v>
      </c>
      <c r="V1014" s="319" t="str">
        <f>+VLOOKUP(A1014,bd_lista!$A$3:$E$593,5,FALSE)</f>
        <v>Instituciones Descentralizadas</v>
      </c>
      <c r="W1014" s="425" t="str">
        <f>+V1014</f>
        <v>Instituciones Descentralizadas</v>
      </c>
    </row>
    <row r="1015" spans="1:23" customFormat="1" ht="15" hidden="1" customHeight="1">
      <c r="A1015" s="323">
        <v>152</v>
      </c>
      <c r="B1015" s="428"/>
      <c r="C1015" s="339" t="str">
        <f>+VLOOKUP(A1015,bd_lista!$A$3:$C$593,3,FALSE)</f>
        <v>Servicio Plurinacional de Defensa Pública</v>
      </c>
      <c r="D1015" s="430"/>
      <c r="E1015" s="319" t="s">
        <v>1419</v>
      </c>
      <c r="F1015" s="314">
        <f ca="1">+IFERROR(INDEX('Hoja de Trabajo para listado'!$A$155:$Z$1048576,MATCH($A1015,'Hoja de Trabajo para listado'!$A$155:$A$1048576,0),MATCH((CUADRO!F$5&amp;$E1015),'Hoja de Trabajo para listado'!$A$151:$Z$151,0)),0)+IFERROR(INDEX('Hoja de Trabajo para listado'!$AB$155:$BA$1048576,MATCH($A1015,'Hoja de Trabajo para listado'!$AB$155:$AB$1048576,0),MATCH((CUADRO!F$5&amp;$E1015),'Hoja de Trabajo para listado'!$AB$151:$BA$151,0)),0)+IFERROR(INDEX('Hoja de Trabajo para listado'!$BC$155:$CB$1048576,MATCH($A1015,'Hoja de Trabajo para listado'!$BC$155:$BC$1048576,0),MATCH((CUADRO!F$5&amp;$E1015),'Hoja de Trabajo para listado'!$BC$151:$CB$151,0)),0)+IFERROR(INDEX('Hoja de Trabajo para listado'!$DE$153:$DG$274,MATCH($A1015,'Hoja de Trabajo para listado'!$DE$153:$DE$1048576,0),MATCH((CUADRO!F$5&amp;$E1015),'Hoja de Trabajo para listado'!$DE$151:$DG$151,0)),0)+IFERROR(INDEX('Hoja de Trabajo para listado'!$CD$155:$DC$1048576,MATCH($A1015,'Hoja de Trabajo para listado'!$CD$155:$CD$1048576,0),MATCH((CUADRO!F$5&amp;$E1015),'Hoja de Trabajo para listado'!$CD$151:$DC$151,0)),0)</f>
        <v>0</v>
      </c>
      <c r="G1015" s="314">
        <f ca="1">+IFERROR(INDEX('Hoja de Trabajo para listado'!$A$155:$Z$1048576,MATCH($A1015,'Hoja de Trabajo para listado'!$A$155:$A$1048576,0),MATCH((CUADRO!G$5&amp;$E1015),'Hoja de Trabajo para listado'!$A$151:$Z$151,0)),0)+IFERROR(INDEX('Hoja de Trabajo para listado'!$AB$155:$BA$1048576,MATCH($A1015,'Hoja de Trabajo para listado'!$AB$155:$AB$1048576,0),MATCH((CUADRO!G$5&amp;$E1015),'Hoja de Trabajo para listado'!$AB$151:$BA$151,0)),0)+IFERROR(INDEX('Hoja de Trabajo para listado'!$BC$155:$CB$1048576,MATCH($A1015,'Hoja de Trabajo para listado'!$BC$155:$BC$1048576,0),MATCH((CUADRO!G$5&amp;$E1015),'Hoja de Trabajo para listado'!$BC$151:$CB$151,0)),0)+IFERROR(INDEX('Hoja de Trabajo para listado'!$DE$153:$DG$274,MATCH($A1015,'Hoja de Trabajo para listado'!$DE$153:$DE$1048576,0),MATCH((CUADRO!G$5&amp;$E1015),'Hoja de Trabajo para listado'!$DE$151:$DG$151,0)),0)+IFERROR(INDEX('Hoja de Trabajo para listado'!$CD$155:$DC$1048576,MATCH($A1015,'Hoja de Trabajo para listado'!$CD$155:$CD$1048576,0),MATCH((CUADRO!G$5&amp;$E1015),'Hoja de Trabajo para listado'!$CD$151:$DC$151,0)),0)</f>
        <v>0</v>
      </c>
      <c r="H1015" s="314">
        <f ca="1">+IFERROR(INDEX('Hoja de Trabajo para listado'!$A$155:$Z$1048576,MATCH($A1015,'Hoja de Trabajo para listado'!$A$155:$A$1048576,0),MATCH((CUADRO!H$5&amp;$E1015),'Hoja de Trabajo para listado'!$A$151:$Z$151,0)),0)+IFERROR(INDEX('Hoja de Trabajo para listado'!$AB$155:$BA$1048576,MATCH($A1015,'Hoja de Trabajo para listado'!$AB$155:$AB$1048576,0),MATCH((CUADRO!H$5&amp;$E1015),'Hoja de Trabajo para listado'!$AB$151:$BA$151,0)),0)+IFERROR(INDEX('Hoja de Trabajo para listado'!$BC$155:$CB$1048576,MATCH($A1015,'Hoja de Trabajo para listado'!$BC$155:$BC$1048576,0),MATCH((CUADRO!H$5&amp;$E1015),'Hoja de Trabajo para listado'!$BC$151:$CB$151,0)),0)+IFERROR(INDEX('Hoja de Trabajo para listado'!$DE$153:$DG$274,MATCH($A1015,'Hoja de Trabajo para listado'!$DE$153:$DE$1048576,0),MATCH((CUADRO!H$5&amp;$E1015),'Hoja de Trabajo para listado'!$DE$151:$DG$151,0)),0)+IFERROR(INDEX('Hoja de Trabajo para listado'!$CD$155:$DC$1048576,MATCH($A1015,'Hoja de Trabajo para listado'!$CD$155:$CD$1048576,0),MATCH((CUADRO!H$5&amp;$E1015),'Hoja de Trabajo para listado'!$CD$151:$DC$151,0)),0)</f>
        <v>0</v>
      </c>
      <c r="I1015" s="314">
        <f ca="1">+IFERROR(INDEX('Hoja de Trabajo para listado'!$A$155:$Z$1048576,MATCH($A1015,'Hoja de Trabajo para listado'!$A$155:$A$1048576,0),MATCH((CUADRO!I$5&amp;$E1015),'Hoja de Trabajo para listado'!$A$151:$Z$151,0)),0)+IFERROR(INDEX('Hoja de Trabajo para listado'!$AB$155:$BA$1048576,MATCH($A1015,'Hoja de Trabajo para listado'!$AB$155:$AB$1048576,0),MATCH((CUADRO!I$5&amp;$E1015),'Hoja de Trabajo para listado'!$AB$151:$BA$151,0)),0)+IFERROR(INDEX('Hoja de Trabajo para listado'!$BC$155:$CB$1048576,MATCH($A1015,'Hoja de Trabajo para listado'!$BC$155:$BC$1048576,0),MATCH((CUADRO!I$5&amp;$E1015),'Hoja de Trabajo para listado'!$BC$151:$CB$151,0)),0)+IFERROR(INDEX('Hoja de Trabajo para listado'!$DE$153:$DG$274,MATCH($A1015,'Hoja de Trabajo para listado'!$DE$153:$DE$1048576,0),MATCH((CUADRO!I$5&amp;$E1015),'Hoja de Trabajo para listado'!$DE$151:$DG$151,0)),0)+IFERROR(INDEX('Hoja de Trabajo para listado'!$CD$155:$DC$1048576,MATCH($A1015,'Hoja de Trabajo para listado'!$CD$155:$CD$1048576,0),MATCH((CUADRO!I$5&amp;$E1015),'Hoja de Trabajo para listado'!$CD$151:$DC$151,0)),0)</f>
        <v>0</v>
      </c>
      <c r="J1015" s="314">
        <f ca="1">+IFERROR(INDEX('Hoja de Trabajo para listado'!$A$155:$Z$1048576,MATCH($A1015,'Hoja de Trabajo para listado'!$A$155:$A$1048576,0),MATCH((CUADRO!J$5&amp;$E1015),'Hoja de Trabajo para listado'!$A$151:$Z$151,0)),0)+IFERROR(INDEX('Hoja de Trabajo para listado'!$AB$155:$BA$1048576,MATCH($A1015,'Hoja de Trabajo para listado'!$AB$155:$AB$1048576,0),MATCH((CUADRO!J$5&amp;$E1015),'Hoja de Trabajo para listado'!$AB$151:$BA$151,0)),0)+IFERROR(INDEX('Hoja de Trabajo para listado'!$BC$155:$CB$1048576,MATCH($A1015,'Hoja de Trabajo para listado'!$BC$155:$BC$1048576,0),MATCH((CUADRO!J$5&amp;$E1015),'Hoja de Trabajo para listado'!$BC$151:$CB$151,0)),0)+IFERROR(INDEX('Hoja de Trabajo para listado'!$DE$153:$DG$274,MATCH($A1015,'Hoja de Trabajo para listado'!$DE$153:$DE$1048576,0),MATCH((CUADRO!J$5&amp;$E1015),'Hoja de Trabajo para listado'!$DE$151:$DG$151,0)),0)+IFERROR(INDEX('Hoja de Trabajo para listado'!$CD$155:$DC$1048576,MATCH($A1015,'Hoja de Trabajo para listado'!$CD$155:$CD$1048576,0),MATCH((CUADRO!J$5&amp;$E1015),'Hoja de Trabajo para listado'!$CD$151:$DC$151,0)),0)</f>
        <v>0</v>
      </c>
      <c r="K1015" s="314">
        <f ca="1">+IFERROR(INDEX('Hoja de Trabajo para listado'!$A$155:$Z$1048576,MATCH($A1015,'Hoja de Trabajo para listado'!$A$155:$A$1048576,0),MATCH((CUADRO!K$5&amp;$E1015),'Hoja de Trabajo para listado'!$A$151:$Z$151,0)),0)+IFERROR(INDEX('Hoja de Trabajo para listado'!$AB$155:$BA$1048576,MATCH($A1015,'Hoja de Trabajo para listado'!$AB$155:$AB$1048576,0),MATCH((CUADRO!K$5&amp;$E1015),'Hoja de Trabajo para listado'!$AB$151:$BA$151,0)),0)+IFERROR(INDEX('Hoja de Trabajo para listado'!$BC$155:$CB$1048576,MATCH($A1015,'Hoja de Trabajo para listado'!$BC$155:$BC$1048576,0),MATCH((CUADRO!K$5&amp;$E1015),'Hoja de Trabajo para listado'!$BC$151:$CB$151,0)),0)+IFERROR(INDEX('Hoja de Trabajo para listado'!$DE$153:$DG$274,MATCH($A1015,'Hoja de Trabajo para listado'!$DE$153:$DE$1048576,0),MATCH((CUADRO!K$5&amp;$E1015),'Hoja de Trabajo para listado'!$DE$151:$DG$151,0)),0)+IFERROR(INDEX('Hoja de Trabajo para listado'!$CD$155:$DC$1048576,MATCH($A1015,'Hoja de Trabajo para listado'!$CD$155:$CD$1048576,0),MATCH((CUADRO!K$5&amp;$E1015),'Hoja de Trabajo para listado'!$CD$151:$DC$151,0)),0)</f>
        <v>0</v>
      </c>
      <c r="L1015" s="314">
        <f ca="1">+IFERROR(INDEX('Hoja de Trabajo para listado'!$A$155:$Z$1048576,MATCH($A1015,'Hoja de Trabajo para listado'!$A$155:$A$1048576,0),MATCH((CUADRO!L$5&amp;$E1015),'Hoja de Trabajo para listado'!$A$151:$Z$151,0)),0)+IFERROR(INDEX('Hoja de Trabajo para listado'!$AB$155:$BA$1048576,MATCH($A1015,'Hoja de Trabajo para listado'!$AB$155:$AB$1048576,0),MATCH((CUADRO!L$5&amp;$E1015),'Hoja de Trabajo para listado'!$AB$151:$BA$151,0)),0)+IFERROR(INDEX('Hoja de Trabajo para listado'!$BC$155:$CB$1048576,MATCH($A1015,'Hoja de Trabajo para listado'!$BC$155:$BC$1048576,0),MATCH((CUADRO!L$5&amp;$E1015),'Hoja de Trabajo para listado'!$BC$151:$CB$151,0)),0)+IFERROR(INDEX('Hoja de Trabajo para listado'!$DE$153:$DG$274,MATCH($A1015,'Hoja de Trabajo para listado'!$DE$153:$DE$1048576,0),MATCH((CUADRO!L$5&amp;$E1015),'Hoja de Trabajo para listado'!$DE$151:$DG$151,0)),0)+IFERROR(INDEX('Hoja de Trabajo para listado'!$CD$155:$DC$1048576,MATCH($A1015,'Hoja de Trabajo para listado'!$CD$155:$CD$1048576,0),MATCH((CUADRO!L$5&amp;$E1015),'Hoja de Trabajo para listado'!$CD$151:$DC$151,0)),0)</f>
        <v>0</v>
      </c>
      <c r="M1015" s="314">
        <f ca="1">+IFERROR(INDEX('Hoja de Trabajo para listado'!$A$155:$Z$1048576,MATCH($A1015,'Hoja de Trabajo para listado'!$A$155:$A$1048576,0),MATCH((CUADRO!M$5&amp;$E1015),'Hoja de Trabajo para listado'!$A$151:$Z$151,0)),0)+IFERROR(INDEX('Hoja de Trabajo para listado'!$AB$155:$BA$1048576,MATCH($A1015,'Hoja de Trabajo para listado'!$AB$155:$AB$1048576,0),MATCH((CUADRO!M$5&amp;$E1015),'Hoja de Trabajo para listado'!$AB$151:$BA$151,0)),0)+IFERROR(INDEX('Hoja de Trabajo para listado'!$BC$155:$CB$1048576,MATCH($A1015,'Hoja de Trabajo para listado'!$BC$155:$BC$1048576,0),MATCH((CUADRO!M$5&amp;$E1015),'Hoja de Trabajo para listado'!$BC$151:$CB$151,0)),0)+IFERROR(INDEX('Hoja de Trabajo para listado'!$DE$153:$DG$274,MATCH($A1015,'Hoja de Trabajo para listado'!$DE$153:$DE$1048576,0),MATCH((CUADRO!M$5&amp;$E1015),'Hoja de Trabajo para listado'!$DE$151:$DG$151,0)),0)+IFERROR(INDEX('Hoja de Trabajo para listado'!$CD$155:$DC$1048576,MATCH($A1015,'Hoja de Trabajo para listado'!$CD$155:$CD$1048576,0),MATCH((CUADRO!M$5&amp;$E1015),'Hoja de Trabajo para listado'!$CD$151:$DC$151,0)),0)</f>
        <v>0</v>
      </c>
      <c r="N1015" s="314">
        <f ca="1">+IFERROR(INDEX('Hoja de Trabajo para listado'!$A$155:$Z$1048576,MATCH($A1015,'Hoja de Trabajo para listado'!$A$155:$A$1048576,0),MATCH((CUADRO!N$5&amp;$E1015),'Hoja de Trabajo para listado'!$A$151:$Z$151,0)),0)+IFERROR(INDEX('Hoja de Trabajo para listado'!$AB$155:$BA$1048576,MATCH($A1015,'Hoja de Trabajo para listado'!$AB$155:$AB$1048576,0),MATCH((CUADRO!N$5&amp;$E1015),'Hoja de Trabajo para listado'!$AB$151:$BA$151,0)),0)+IFERROR(INDEX('Hoja de Trabajo para listado'!$BC$155:$CB$1048576,MATCH($A1015,'Hoja de Trabajo para listado'!$BC$155:$BC$1048576,0),MATCH((CUADRO!N$5&amp;$E1015),'Hoja de Trabajo para listado'!$BC$151:$CB$151,0)),0)+IFERROR(INDEX('Hoja de Trabajo para listado'!$DE$153:$DG$274,MATCH($A1015,'Hoja de Trabajo para listado'!$DE$153:$DE$1048576,0),MATCH((CUADRO!N$5&amp;$E1015),'Hoja de Trabajo para listado'!$DE$151:$DG$151,0)),0)+IFERROR(INDEX('Hoja de Trabajo para listado'!$CD$155:$DC$1048576,MATCH($A1015,'Hoja de Trabajo para listado'!$CD$155:$CD$1048576,0),MATCH((CUADRO!N$5&amp;$E1015),'Hoja de Trabajo para listado'!$CD$151:$DC$151,0)),0)</f>
        <v>0</v>
      </c>
      <c r="O1015" s="314">
        <f ca="1">+IFERROR(INDEX('Hoja de Trabajo para listado'!$A$155:$Z$1048576,MATCH($A1015,'Hoja de Trabajo para listado'!$A$155:$A$1048576,0),MATCH((CUADRO!O$5&amp;$E1015),'Hoja de Trabajo para listado'!$A$151:$Z$151,0)),0)+IFERROR(INDEX('Hoja de Trabajo para listado'!$AB$155:$BA$1048576,MATCH($A1015,'Hoja de Trabajo para listado'!$AB$155:$AB$1048576,0),MATCH((CUADRO!O$5&amp;$E1015),'Hoja de Trabajo para listado'!$AB$151:$BA$151,0)),0)+IFERROR(INDEX('Hoja de Trabajo para listado'!$BC$155:$CB$1048576,MATCH($A1015,'Hoja de Trabajo para listado'!$BC$155:$BC$1048576,0),MATCH((CUADRO!O$5&amp;$E1015),'Hoja de Trabajo para listado'!$BC$151:$CB$151,0)),0)+IFERROR(INDEX('Hoja de Trabajo para listado'!$DE$153:$DG$274,MATCH($A1015,'Hoja de Trabajo para listado'!$DE$153:$DE$1048576,0),MATCH((CUADRO!O$5&amp;$E1015),'Hoja de Trabajo para listado'!$DE$151:$DG$151,0)),0)+IFERROR(INDEX('Hoja de Trabajo para listado'!$CD$155:$DC$1048576,MATCH($A1015,'Hoja de Trabajo para listado'!$CD$155:$CD$1048576,0),MATCH((CUADRO!O$5&amp;$E1015),'Hoja de Trabajo para listado'!$CD$151:$DC$151,0)),0)</f>
        <v>0</v>
      </c>
      <c r="P1015" s="314">
        <f ca="1">+IFERROR(INDEX('Hoja de Trabajo para listado'!$A$155:$Z$1048576,MATCH($A1015,'Hoja de Trabajo para listado'!$A$155:$A$1048576,0),MATCH((CUADRO!P$5&amp;$E1015),'Hoja de Trabajo para listado'!$A$151:$Z$151,0)),0)+IFERROR(INDEX('Hoja de Trabajo para listado'!$AB$155:$BA$1048576,MATCH($A1015,'Hoja de Trabajo para listado'!$AB$155:$AB$1048576,0),MATCH((CUADRO!P$5&amp;$E1015),'Hoja de Trabajo para listado'!$AB$151:$BA$151,0)),0)+IFERROR(INDEX('Hoja de Trabajo para listado'!$BC$155:$CB$1048576,MATCH($A1015,'Hoja de Trabajo para listado'!$BC$155:$BC$1048576,0),MATCH((CUADRO!P$5&amp;$E1015),'Hoja de Trabajo para listado'!$BC$151:$CB$151,0)),0)+IFERROR(INDEX('Hoja de Trabajo para listado'!$DE$153:$DG$274,MATCH($A1015,'Hoja de Trabajo para listado'!$DE$153:$DE$1048576,0),MATCH((CUADRO!P$5&amp;$E1015),'Hoja de Trabajo para listado'!$DE$151:$DG$151,0)),0)+IFERROR(INDEX('Hoja de Trabajo para listado'!$CD$155:$DC$1048576,MATCH($A1015,'Hoja de Trabajo para listado'!$CD$155:$CD$1048576,0),MATCH((CUADRO!P$5&amp;$E1015),'Hoja de Trabajo para listado'!$CD$151:$DC$151,0)),0)</f>
        <v>0</v>
      </c>
      <c r="Q1015" s="314">
        <f ca="1">+IFERROR(INDEX('Hoja de Trabajo para listado'!$A$155:$Z$1048576,MATCH($A1015,'Hoja de Trabajo para listado'!$A$155:$A$1048576,0),MATCH((CUADRO!Q$5&amp;$E1015),'Hoja de Trabajo para listado'!$A$151:$Z$151,0)),0)+IFERROR(INDEX('Hoja de Trabajo para listado'!$AB$155:$BA$1048576,MATCH($A1015,'Hoja de Trabajo para listado'!$AB$155:$AB$1048576,0),MATCH((CUADRO!Q$5&amp;$E1015),'Hoja de Trabajo para listado'!$AB$151:$BA$151,0)),0)+IFERROR(INDEX('Hoja de Trabajo para listado'!$BC$155:$CB$1048576,MATCH($A1015,'Hoja de Trabajo para listado'!$BC$155:$BC$1048576,0),MATCH((CUADRO!Q$5&amp;$E1015),'Hoja de Trabajo para listado'!$BC$151:$CB$151,0)),0)+IFERROR(INDEX('Hoja de Trabajo para listado'!$DE$153:$DG$274,MATCH($A1015,'Hoja de Trabajo para listado'!$DE$153:$DE$1048576,0),MATCH((CUADRO!Q$5&amp;$E1015),'Hoja de Trabajo para listado'!$DE$151:$DG$151,0)),0)+IFERROR(INDEX('Hoja de Trabajo para listado'!$CD$155:$DC$1048576,MATCH($A1015,'Hoja de Trabajo para listado'!$CD$155:$CD$1048576,0),MATCH((CUADRO!Q$5&amp;$E1015),'Hoja de Trabajo para listado'!$CD$151:$DC$151,0)),0)</f>
        <v>0</v>
      </c>
      <c r="R1015" s="314">
        <f t="shared" ca="1" si="30"/>
        <v>0</v>
      </c>
      <c r="S1015" s="314">
        <f ca="1">+R1014+R1015</f>
        <v>0</v>
      </c>
      <c r="T1015" s="314">
        <f ca="1">+S1015</f>
        <v>0</v>
      </c>
      <c r="U1015" s="348">
        <f t="shared" si="31"/>
        <v>2</v>
      </c>
      <c r="V1015" s="319" t="str">
        <f>+VLOOKUP(A1015,bd_lista!$A$3:$E$593,5,FALSE)</f>
        <v>Instituciones Descentralizadas</v>
      </c>
      <c r="W1015" s="426"/>
    </row>
    <row r="1016" spans="1:23" customFormat="1" ht="15" hidden="1" customHeight="1">
      <c r="A1016" s="323">
        <v>265</v>
      </c>
      <c r="B1016" s="427">
        <f>+A1016</f>
        <v>265</v>
      </c>
      <c r="C1016" s="318" t="str">
        <f>+VLOOKUP(A1016,bd_lista!$A$3:$C$593,3,FALSE)</f>
        <v>Direc. Dptal. de Educación  Chuquisaca</v>
      </c>
      <c r="D1016" s="429" t="str">
        <f>+C1016</f>
        <v>Direc. Dptal. de Educación  Chuquisaca</v>
      </c>
      <c r="E1016" s="318" t="s">
        <v>1418</v>
      </c>
      <c r="F1016" s="314">
        <f ca="1">+IFERROR(INDEX('Hoja de Trabajo para listado'!$A$155:$Z$1048576,MATCH($A1016,'Hoja de Trabajo para listado'!$A$155:$A$1048576,0),MATCH((CUADRO!F$5&amp;$E1016),'Hoja de Trabajo para listado'!$A$151:$Z$151,0)),0)+IFERROR(INDEX('Hoja de Trabajo para listado'!$AB$155:$BA$1048576,MATCH($A1016,'Hoja de Trabajo para listado'!$AB$155:$AB$1048576,0),MATCH((CUADRO!F$5&amp;$E1016),'Hoja de Trabajo para listado'!$AB$151:$BA$151,0)),0)+IFERROR(INDEX('Hoja de Trabajo para listado'!$BC$155:$CB$1048576,MATCH($A1016,'Hoja de Trabajo para listado'!$BC$155:$BC$1048576,0),MATCH((CUADRO!F$5&amp;$E1016),'Hoja de Trabajo para listado'!$BC$151:$CB$151,0)),0)+IFERROR(INDEX('Hoja de Trabajo para listado'!$DE$153:$DG$274,MATCH($A1016,'Hoja de Trabajo para listado'!$DE$153:$DE$1048576,0),MATCH((CUADRO!F$5&amp;$E1016),'Hoja de Trabajo para listado'!$DE$151:$DG$151,0)),0)+IFERROR(INDEX('Hoja de Trabajo para listado'!$CD$155:$DC$1048576,MATCH($A1016,'Hoja de Trabajo para listado'!$CD$155:$CD$1048576,0),MATCH((CUADRO!F$5&amp;$E1016),'Hoja de Trabajo para listado'!$CD$151:$DC$151,0)),0)</f>
        <v>0</v>
      </c>
      <c r="G1016" s="314">
        <f ca="1">+IFERROR(INDEX('Hoja de Trabajo para listado'!$A$155:$Z$1048576,MATCH($A1016,'Hoja de Trabajo para listado'!$A$155:$A$1048576,0),MATCH((CUADRO!G$5&amp;$E1016),'Hoja de Trabajo para listado'!$A$151:$Z$151,0)),0)+IFERROR(INDEX('Hoja de Trabajo para listado'!$AB$155:$BA$1048576,MATCH($A1016,'Hoja de Trabajo para listado'!$AB$155:$AB$1048576,0),MATCH((CUADRO!G$5&amp;$E1016),'Hoja de Trabajo para listado'!$AB$151:$BA$151,0)),0)+IFERROR(INDEX('Hoja de Trabajo para listado'!$BC$155:$CB$1048576,MATCH($A1016,'Hoja de Trabajo para listado'!$BC$155:$BC$1048576,0),MATCH((CUADRO!G$5&amp;$E1016),'Hoja de Trabajo para listado'!$BC$151:$CB$151,0)),0)+IFERROR(INDEX('Hoja de Trabajo para listado'!$DE$153:$DG$274,MATCH($A1016,'Hoja de Trabajo para listado'!$DE$153:$DE$1048576,0),MATCH((CUADRO!G$5&amp;$E1016),'Hoja de Trabajo para listado'!$DE$151:$DG$151,0)),0)+IFERROR(INDEX('Hoja de Trabajo para listado'!$CD$155:$DC$1048576,MATCH($A1016,'Hoja de Trabajo para listado'!$CD$155:$CD$1048576,0),MATCH((CUADRO!G$5&amp;$E1016),'Hoja de Trabajo para listado'!$CD$151:$DC$151,0)),0)</f>
        <v>0</v>
      </c>
      <c r="H1016" s="314">
        <f ca="1">+IFERROR(INDEX('Hoja de Trabajo para listado'!$A$155:$Z$1048576,MATCH($A1016,'Hoja de Trabajo para listado'!$A$155:$A$1048576,0),MATCH((CUADRO!H$5&amp;$E1016),'Hoja de Trabajo para listado'!$A$151:$Z$151,0)),0)+IFERROR(INDEX('Hoja de Trabajo para listado'!$AB$155:$BA$1048576,MATCH($A1016,'Hoja de Trabajo para listado'!$AB$155:$AB$1048576,0),MATCH((CUADRO!H$5&amp;$E1016),'Hoja de Trabajo para listado'!$AB$151:$BA$151,0)),0)+IFERROR(INDEX('Hoja de Trabajo para listado'!$BC$155:$CB$1048576,MATCH($A1016,'Hoja de Trabajo para listado'!$BC$155:$BC$1048576,0),MATCH((CUADRO!H$5&amp;$E1016),'Hoja de Trabajo para listado'!$BC$151:$CB$151,0)),0)+IFERROR(INDEX('Hoja de Trabajo para listado'!$DE$153:$DG$274,MATCH($A1016,'Hoja de Trabajo para listado'!$DE$153:$DE$1048576,0),MATCH((CUADRO!H$5&amp;$E1016),'Hoja de Trabajo para listado'!$DE$151:$DG$151,0)),0)+IFERROR(INDEX('Hoja de Trabajo para listado'!$CD$155:$DC$1048576,MATCH($A1016,'Hoja de Trabajo para listado'!$CD$155:$CD$1048576,0),MATCH((CUADRO!H$5&amp;$E1016),'Hoja de Trabajo para listado'!$CD$151:$DC$151,0)),0)</f>
        <v>0</v>
      </c>
      <c r="I1016" s="314">
        <f ca="1">+IFERROR(INDEX('Hoja de Trabajo para listado'!$A$155:$Z$1048576,MATCH($A1016,'Hoja de Trabajo para listado'!$A$155:$A$1048576,0),MATCH((CUADRO!I$5&amp;$E1016),'Hoja de Trabajo para listado'!$A$151:$Z$151,0)),0)+IFERROR(INDEX('Hoja de Trabajo para listado'!$AB$155:$BA$1048576,MATCH($A1016,'Hoja de Trabajo para listado'!$AB$155:$AB$1048576,0),MATCH((CUADRO!I$5&amp;$E1016),'Hoja de Trabajo para listado'!$AB$151:$BA$151,0)),0)+IFERROR(INDEX('Hoja de Trabajo para listado'!$BC$155:$CB$1048576,MATCH($A1016,'Hoja de Trabajo para listado'!$BC$155:$BC$1048576,0),MATCH((CUADRO!I$5&amp;$E1016),'Hoja de Trabajo para listado'!$BC$151:$CB$151,0)),0)+IFERROR(INDEX('Hoja de Trabajo para listado'!$DE$153:$DG$274,MATCH($A1016,'Hoja de Trabajo para listado'!$DE$153:$DE$1048576,0),MATCH((CUADRO!I$5&amp;$E1016),'Hoja de Trabajo para listado'!$DE$151:$DG$151,0)),0)+IFERROR(INDEX('Hoja de Trabajo para listado'!$CD$155:$DC$1048576,MATCH($A1016,'Hoja de Trabajo para listado'!$CD$155:$CD$1048576,0),MATCH((CUADRO!I$5&amp;$E1016),'Hoja de Trabajo para listado'!$CD$151:$DC$151,0)),0)</f>
        <v>0</v>
      </c>
      <c r="J1016" s="314">
        <f ca="1">+IFERROR(INDEX('Hoja de Trabajo para listado'!$A$155:$Z$1048576,MATCH($A1016,'Hoja de Trabajo para listado'!$A$155:$A$1048576,0),MATCH((CUADRO!J$5&amp;$E1016),'Hoja de Trabajo para listado'!$A$151:$Z$151,0)),0)+IFERROR(INDEX('Hoja de Trabajo para listado'!$AB$155:$BA$1048576,MATCH($A1016,'Hoja de Trabajo para listado'!$AB$155:$AB$1048576,0),MATCH((CUADRO!J$5&amp;$E1016),'Hoja de Trabajo para listado'!$AB$151:$BA$151,0)),0)+IFERROR(INDEX('Hoja de Trabajo para listado'!$BC$155:$CB$1048576,MATCH($A1016,'Hoja de Trabajo para listado'!$BC$155:$BC$1048576,0),MATCH((CUADRO!J$5&amp;$E1016),'Hoja de Trabajo para listado'!$BC$151:$CB$151,0)),0)+IFERROR(INDEX('Hoja de Trabajo para listado'!$DE$153:$DG$274,MATCH($A1016,'Hoja de Trabajo para listado'!$DE$153:$DE$1048576,0),MATCH((CUADRO!J$5&amp;$E1016),'Hoja de Trabajo para listado'!$DE$151:$DG$151,0)),0)+IFERROR(INDEX('Hoja de Trabajo para listado'!$CD$155:$DC$1048576,MATCH($A1016,'Hoja de Trabajo para listado'!$CD$155:$CD$1048576,0),MATCH((CUADRO!J$5&amp;$E1016),'Hoja de Trabajo para listado'!$CD$151:$DC$151,0)),0)</f>
        <v>0</v>
      </c>
      <c r="K1016" s="314">
        <f ca="1">+IFERROR(INDEX('Hoja de Trabajo para listado'!$A$155:$Z$1048576,MATCH($A1016,'Hoja de Trabajo para listado'!$A$155:$A$1048576,0),MATCH((CUADRO!K$5&amp;$E1016),'Hoja de Trabajo para listado'!$A$151:$Z$151,0)),0)+IFERROR(INDEX('Hoja de Trabajo para listado'!$AB$155:$BA$1048576,MATCH($A1016,'Hoja de Trabajo para listado'!$AB$155:$AB$1048576,0),MATCH((CUADRO!K$5&amp;$E1016),'Hoja de Trabajo para listado'!$AB$151:$BA$151,0)),0)+IFERROR(INDEX('Hoja de Trabajo para listado'!$BC$155:$CB$1048576,MATCH($A1016,'Hoja de Trabajo para listado'!$BC$155:$BC$1048576,0),MATCH((CUADRO!K$5&amp;$E1016),'Hoja de Trabajo para listado'!$BC$151:$CB$151,0)),0)+IFERROR(INDEX('Hoja de Trabajo para listado'!$DE$153:$DG$274,MATCH($A1016,'Hoja de Trabajo para listado'!$DE$153:$DE$1048576,0),MATCH((CUADRO!K$5&amp;$E1016),'Hoja de Trabajo para listado'!$DE$151:$DG$151,0)),0)+IFERROR(INDEX('Hoja de Trabajo para listado'!$CD$155:$DC$1048576,MATCH($A1016,'Hoja de Trabajo para listado'!$CD$155:$CD$1048576,0),MATCH((CUADRO!K$5&amp;$E1016),'Hoja de Trabajo para listado'!$CD$151:$DC$151,0)),0)</f>
        <v>0</v>
      </c>
      <c r="L1016" s="314">
        <f ca="1">+IFERROR(INDEX('Hoja de Trabajo para listado'!$A$155:$Z$1048576,MATCH($A1016,'Hoja de Trabajo para listado'!$A$155:$A$1048576,0),MATCH((CUADRO!L$5&amp;$E1016),'Hoja de Trabajo para listado'!$A$151:$Z$151,0)),0)+IFERROR(INDEX('Hoja de Trabajo para listado'!$AB$155:$BA$1048576,MATCH($A1016,'Hoja de Trabajo para listado'!$AB$155:$AB$1048576,0),MATCH((CUADRO!L$5&amp;$E1016),'Hoja de Trabajo para listado'!$AB$151:$BA$151,0)),0)+IFERROR(INDEX('Hoja de Trabajo para listado'!$BC$155:$CB$1048576,MATCH($A1016,'Hoja de Trabajo para listado'!$BC$155:$BC$1048576,0),MATCH((CUADRO!L$5&amp;$E1016),'Hoja de Trabajo para listado'!$BC$151:$CB$151,0)),0)+IFERROR(INDEX('Hoja de Trabajo para listado'!$DE$153:$DG$274,MATCH($A1016,'Hoja de Trabajo para listado'!$DE$153:$DE$1048576,0),MATCH((CUADRO!L$5&amp;$E1016),'Hoja de Trabajo para listado'!$DE$151:$DG$151,0)),0)+IFERROR(INDEX('Hoja de Trabajo para listado'!$CD$155:$DC$1048576,MATCH($A1016,'Hoja de Trabajo para listado'!$CD$155:$CD$1048576,0),MATCH((CUADRO!L$5&amp;$E1016),'Hoja de Trabajo para listado'!$CD$151:$DC$151,0)),0)</f>
        <v>0</v>
      </c>
      <c r="M1016" s="314">
        <f ca="1">+IFERROR(INDEX('Hoja de Trabajo para listado'!$A$155:$Z$1048576,MATCH($A1016,'Hoja de Trabajo para listado'!$A$155:$A$1048576,0),MATCH((CUADRO!M$5&amp;$E1016),'Hoja de Trabajo para listado'!$A$151:$Z$151,0)),0)+IFERROR(INDEX('Hoja de Trabajo para listado'!$AB$155:$BA$1048576,MATCH($A1016,'Hoja de Trabajo para listado'!$AB$155:$AB$1048576,0),MATCH((CUADRO!M$5&amp;$E1016),'Hoja de Trabajo para listado'!$AB$151:$BA$151,0)),0)+IFERROR(INDEX('Hoja de Trabajo para listado'!$BC$155:$CB$1048576,MATCH($A1016,'Hoja de Trabajo para listado'!$BC$155:$BC$1048576,0),MATCH((CUADRO!M$5&amp;$E1016),'Hoja de Trabajo para listado'!$BC$151:$CB$151,0)),0)+IFERROR(INDEX('Hoja de Trabajo para listado'!$DE$153:$DG$274,MATCH($A1016,'Hoja de Trabajo para listado'!$DE$153:$DE$1048576,0),MATCH((CUADRO!M$5&amp;$E1016),'Hoja de Trabajo para listado'!$DE$151:$DG$151,0)),0)+IFERROR(INDEX('Hoja de Trabajo para listado'!$CD$155:$DC$1048576,MATCH($A1016,'Hoja de Trabajo para listado'!$CD$155:$CD$1048576,0),MATCH((CUADRO!M$5&amp;$E1016),'Hoja de Trabajo para listado'!$CD$151:$DC$151,0)),0)</f>
        <v>0</v>
      </c>
      <c r="N1016" s="314">
        <f ca="1">+IFERROR(INDEX('Hoja de Trabajo para listado'!$A$155:$Z$1048576,MATCH($A1016,'Hoja de Trabajo para listado'!$A$155:$A$1048576,0),MATCH((CUADRO!N$5&amp;$E1016),'Hoja de Trabajo para listado'!$A$151:$Z$151,0)),0)+IFERROR(INDEX('Hoja de Trabajo para listado'!$AB$155:$BA$1048576,MATCH($A1016,'Hoja de Trabajo para listado'!$AB$155:$AB$1048576,0),MATCH((CUADRO!N$5&amp;$E1016),'Hoja de Trabajo para listado'!$AB$151:$BA$151,0)),0)+IFERROR(INDEX('Hoja de Trabajo para listado'!$BC$155:$CB$1048576,MATCH($A1016,'Hoja de Trabajo para listado'!$BC$155:$BC$1048576,0),MATCH((CUADRO!N$5&amp;$E1016),'Hoja de Trabajo para listado'!$BC$151:$CB$151,0)),0)+IFERROR(INDEX('Hoja de Trabajo para listado'!$DE$153:$DG$274,MATCH($A1016,'Hoja de Trabajo para listado'!$DE$153:$DE$1048576,0),MATCH((CUADRO!N$5&amp;$E1016),'Hoja de Trabajo para listado'!$DE$151:$DG$151,0)),0)+IFERROR(INDEX('Hoja de Trabajo para listado'!$CD$155:$DC$1048576,MATCH($A1016,'Hoja de Trabajo para listado'!$CD$155:$CD$1048576,0),MATCH((CUADRO!N$5&amp;$E1016),'Hoja de Trabajo para listado'!$CD$151:$DC$151,0)),0)</f>
        <v>0</v>
      </c>
      <c r="O1016" s="314">
        <f ca="1">+IFERROR(INDEX('Hoja de Trabajo para listado'!$A$155:$Z$1048576,MATCH($A1016,'Hoja de Trabajo para listado'!$A$155:$A$1048576,0),MATCH((CUADRO!O$5&amp;$E1016),'Hoja de Trabajo para listado'!$A$151:$Z$151,0)),0)+IFERROR(INDEX('Hoja de Trabajo para listado'!$AB$155:$BA$1048576,MATCH($A1016,'Hoja de Trabajo para listado'!$AB$155:$AB$1048576,0),MATCH((CUADRO!O$5&amp;$E1016),'Hoja de Trabajo para listado'!$AB$151:$BA$151,0)),0)+IFERROR(INDEX('Hoja de Trabajo para listado'!$BC$155:$CB$1048576,MATCH($A1016,'Hoja de Trabajo para listado'!$BC$155:$BC$1048576,0),MATCH((CUADRO!O$5&amp;$E1016),'Hoja de Trabajo para listado'!$BC$151:$CB$151,0)),0)+IFERROR(INDEX('Hoja de Trabajo para listado'!$DE$153:$DG$274,MATCH($A1016,'Hoja de Trabajo para listado'!$DE$153:$DE$1048576,0),MATCH((CUADRO!O$5&amp;$E1016),'Hoja de Trabajo para listado'!$DE$151:$DG$151,0)),0)+IFERROR(INDEX('Hoja de Trabajo para listado'!$CD$155:$DC$1048576,MATCH($A1016,'Hoja de Trabajo para listado'!$CD$155:$CD$1048576,0),MATCH((CUADRO!O$5&amp;$E1016),'Hoja de Trabajo para listado'!$CD$151:$DC$151,0)),0)</f>
        <v>0</v>
      </c>
      <c r="P1016" s="314">
        <f ca="1">+IFERROR(INDEX('Hoja de Trabajo para listado'!$A$155:$Z$1048576,MATCH($A1016,'Hoja de Trabajo para listado'!$A$155:$A$1048576,0),MATCH((CUADRO!P$5&amp;$E1016),'Hoja de Trabajo para listado'!$A$151:$Z$151,0)),0)+IFERROR(INDEX('Hoja de Trabajo para listado'!$AB$155:$BA$1048576,MATCH($A1016,'Hoja de Trabajo para listado'!$AB$155:$AB$1048576,0),MATCH((CUADRO!P$5&amp;$E1016),'Hoja de Trabajo para listado'!$AB$151:$BA$151,0)),0)+IFERROR(INDEX('Hoja de Trabajo para listado'!$BC$155:$CB$1048576,MATCH($A1016,'Hoja de Trabajo para listado'!$BC$155:$BC$1048576,0),MATCH((CUADRO!P$5&amp;$E1016),'Hoja de Trabajo para listado'!$BC$151:$CB$151,0)),0)+IFERROR(INDEX('Hoja de Trabajo para listado'!$DE$153:$DG$274,MATCH($A1016,'Hoja de Trabajo para listado'!$DE$153:$DE$1048576,0),MATCH((CUADRO!P$5&amp;$E1016),'Hoja de Trabajo para listado'!$DE$151:$DG$151,0)),0)+IFERROR(INDEX('Hoja de Trabajo para listado'!$CD$155:$DC$1048576,MATCH($A1016,'Hoja de Trabajo para listado'!$CD$155:$CD$1048576,0),MATCH((CUADRO!P$5&amp;$E1016),'Hoja de Trabajo para listado'!$CD$151:$DC$151,0)),0)</f>
        <v>0</v>
      </c>
      <c r="Q1016" s="314">
        <f ca="1">+IFERROR(INDEX('Hoja de Trabajo para listado'!$A$155:$Z$1048576,MATCH($A1016,'Hoja de Trabajo para listado'!$A$155:$A$1048576,0),MATCH((CUADRO!Q$5&amp;$E1016),'Hoja de Trabajo para listado'!$A$151:$Z$151,0)),0)+IFERROR(INDEX('Hoja de Trabajo para listado'!$AB$155:$BA$1048576,MATCH($A1016,'Hoja de Trabajo para listado'!$AB$155:$AB$1048576,0),MATCH((CUADRO!Q$5&amp;$E1016),'Hoja de Trabajo para listado'!$AB$151:$BA$151,0)),0)+IFERROR(INDEX('Hoja de Trabajo para listado'!$BC$155:$CB$1048576,MATCH($A1016,'Hoja de Trabajo para listado'!$BC$155:$BC$1048576,0),MATCH((CUADRO!Q$5&amp;$E1016),'Hoja de Trabajo para listado'!$BC$151:$CB$151,0)),0)+IFERROR(INDEX('Hoja de Trabajo para listado'!$DE$153:$DG$274,MATCH($A1016,'Hoja de Trabajo para listado'!$DE$153:$DE$1048576,0),MATCH((CUADRO!Q$5&amp;$E1016),'Hoja de Trabajo para listado'!$DE$151:$DG$151,0)),0)+IFERROR(INDEX('Hoja de Trabajo para listado'!$CD$155:$DC$1048576,MATCH($A1016,'Hoja de Trabajo para listado'!$CD$155:$CD$1048576,0),MATCH((CUADRO!Q$5&amp;$E1016),'Hoja de Trabajo para listado'!$CD$151:$DC$151,0)),0)</f>
        <v>0</v>
      </c>
      <c r="R1016" s="314">
        <f t="shared" ca="1" si="30"/>
        <v>0</v>
      </c>
      <c r="S1016" s="314"/>
      <c r="T1016" s="314">
        <f ca="1">+T1017</f>
        <v>0</v>
      </c>
      <c r="U1016" s="313">
        <f t="shared" si="31"/>
        <v>1</v>
      </c>
      <c r="V1016" s="319" t="str">
        <f>+VLOOKUP(A1016,bd_lista!$A$3:$E$593,5,FALSE)</f>
        <v>Instituciones Descentralizadas</v>
      </c>
      <c r="W1016" s="425" t="str">
        <f>+V1016</f>
        <v>Instituciones Descentralizadas</v>
      </c>
    </row>
    <row r="1017" spans="1:23" customFormat="1" ht="15" hidden="1" customHeight="1">
      <c r="A1017" s="323">
        <v>265</v>
      </c>
      <c r="B1017" s="428"/>
      <c r="C1017" s="339" t="str">
        <f>+VLOOKUP(A1017,bd_lista!$A$3:$C$593,3,FALSE)</f>
        <v>Direc. Dptal. de Educación  Chuquisaca</v>
      </c>
      <c r="D1017" s="430"/>
      <c r="E1017" s="319" t="s">
        <v>1419</v>
      </c>
      <c r="F1017" s="314">
        <f ca="1">+IFERROR(INDEX('Hoja de Trabajo para listado'!$A$155:$Z$1048576,MATCH($A1017,'Hoja de Trabajo para listado'!$A$155:$A$1048576,0),MATCH((CUADRO!F$5&amp;$E1017),'Hoja de Trabajo para listado'!$A$151:$Z$151,0)),0)+IFERROR(INDEX('Hoja de Trabajo para listado'!$AB$155:$BA$1048576,MATCH($A1017,'Hoja de Trabajo para listado'!$AB$155:$AB$1048576,0),MATCH((CUADRO!F$5&amp;$E1017),'Hoja de Trabajo para listado'!$AB$151:$BA$151,0)),0)+IFERROR(INDEX('Hoja de Trabajo para listado'!$BC$155:$CB$1048576,MATCH($A1017,'Hoja de Trabajo para listado'!$BC$155:$BC$1048576,0),MATCH((CUADRO!F$5&amp;$E1017),'Hoja de Trabajo para listado'!$BC$151:$CB$151,0)),0)+IFERROR(INDEX('Hoja de Trabajo para listado'!$DE$153:$DG$274,MATCH($A1017,'Hoja de Trabajo para listado'!$DE$153:$DE$1048576,0),MATCH((CUADRO!F$5&amp;$E1017),'Hoja de Trabajo para listado'!$DE$151:$DG$151,0)),0)+IFERROR(INDEX('Hoja de Trabajo para listado'!$CD$155:$DC$1048576,MATCH($A1017,'Hoja de Trabajo para listado'!$CD$155:$CD$1048576,0),MATCH((CUADRO!F$5&amp;$E1017),'Hoja de Trabajo para listado'!$CD$151:$DC$151,0)),0)</f>
        <v>0</v>
      </c>
      <c r="G1017" s="314">
        <f ca="1">+IFERROR(INDEX('Hoja de Trabajo para listado'!$A$155:$Z$1048576,MATCH($A1017,'Hoja de Trabajo para listado'!$A$155:$A$1048576,0),MATCH((CUADRO!G$5&amp;$E1017),'Hoja de Trabajo para listado'!$A$151:$Z$151,0)),0)+IFERROR(INDEX('Hoja de Trabajo para listado'!$AB$155:$BA$1048576,MATCH($A1017,'Hoja de Trabajo para listado'!$AB$155:$AB$1048576,0),MATCH((CUADRO!G$5&amp;$E1017),'Hoja de Trabajo para listado'!$AB$151:$BA$151,0)),0)+IFERROR(INDEX('Hoja de Trabajo para listado'!$BC$155:$CB$1048576,MATCH($A1017,'Hoja de Trabajo para listado'!$BC$155:$BC$1048576,0),MATCH((CUADRO!G$5&amp;$E1017),'Hoja de Trabajo para listado'!$BC$151:$CB$151,0)),0)+IFERROR(INDEX('Hoja de Trabajo para listado'!$DE$153:$DG$274,MATCH($A1017,'Hoja de Trabajo para listado'!$DE$153:$DE$1048576,0),MATCH((CUADRO!G$5&amp;$E1017),'Hoja de Trabajo para listado'!$DE$151:$DG$151,0)),0)+IFERROR(INDEX('Hoja de Trabajo para listado'!$CD$155:$DC$1048576,MATCH($A1017,'Hoja de Trabajo para listado'!$CD$155:$CD$1048576,0),MATCH((CUADRO!G$5&amp;$E1017),'Hoja de Trabajo para listado'!$CD$151:$DC$151,0)),0)</f>
        <v>0</v>
      </c>
      <c r="H1017" s="314">
        <f ca="1">+IFERROR(INDEX('Hoja de Trabajo para listado'!$A$155:$Z$1048576,MATCH($A1017,'Hoja de Trabajo para listado'!$A$155:$A$1048576,0),MATCH((CUADRO!H$5&amp;$E1017),'Hoja de Trabajo para listado'!$A$151:$Z$151,0)),0)+IFERROR(INDEX('Hoja de Trabajo para listado'!$AB$155:$BA$1048576,MATCH($A1017,'Hoja de Trabajo para listado'!$AB$155:$AB$1048576,0),MATCH((CUADRO!H$5&amp;$E1017),'Hoja de Trabajo para listado'!$AB$151:$BA$151,0)),0)+IFERROR(INDEX('Hoja de Trabajo para listado'!$BC$155:$CB$1048576,MATCH($A1017,'Hoja de Trabajo para listado'!$BC$155:$BC$1048576,0),MATCH((CUADRO!H$5&amp;$E1017),'Hoja de Trabajo para listado'!$BC$151:$CB$151,0)),0)+IFERROR(INDEX('Hoja de Trabajo para listado'!$DE$153:$DG$274,MATCH($A1017,'Hoja de Trabajo para listado'!$DE$153:$DE$1048576,0),MATCH((CUADRO!H$5&amp;$E1017),'Hoja de Trabajo para listado'!$DE$151:$DG$151,0)),0)+IFERROR(INDEX('Hoja de Trabajo para listado'!$CD$155:$DC$1048576,MATCH($A1017,'Hoja de Trabajo para listado'!$CD$155:$CD$1048576,0),MATCH((CUADRO!H$5&amp;$E1017),'Hoja de Trabajo para listado'!$CD$151:$DC$151,0)),0)</f>
        <v>0</v>
      </c>
      <c r="I1017" s="314">
        <f ca="1">+IFERROR(INDEX('Hoja de Trabajo para listado'!$A$155:$Z$1048576,MATCH($A1017,'Hoja de Trabajo para listado'!$A$155:$A$1048576,0),MATCH((CUADRO!I$5&amp;$E1017),'Hoja de Trabajo para listado'!$A$151:$Z$151,0)),0)+IFERROR(INDEX('Hoja de Trabajo para listado'!$AB$155:$BA$1048576,MATCH($A1017,'Hoja de Trabajo para listado'!$AB$155:$AB$1048576,0),MATCH((CUADRO!I$5&amp;$E1017),'Hoja de Trabajo para listado'!$AB$151:$BA$151,0)),0)+IFERROR(INDEX('Hoja de Trabajo para listado'!$BC$155:$CB$1048576,MATCH($A1017,'Hoja de Trabajo para listado'!$BC$155:$BC$1048576,0),MATCH((CUADRO!I$5&amp;$E1017),'Hoja de Trabajo para listado'!$BC$151:$CB$151,0)),0)+IFERROR(INDEX('Hoja de Trabajo para listado'!$DE$153:$DG$274,MATCH($A1017,'Hoja de Trabajo para listado'!$DE$153:$DE$1048576,0),MATCH((CUADRO!I$5&amp;$E1017),'Hoja de Trabajo para listado'!$DE$151:$DG$151,0)),0)+IFERROR(INDEX('Hoja de Trabajo para listado'!$CD$155:$DC$1048576,MATCH($A1017,'Hoja de Trabajo para listado'!$CD$155:$CD$1048576,0),MATCH((CUADRO!I$5&amp;$E1017),'Hoja de Trabajo para listado'!$CD$151:$DC$151,0)),0)</f>
        <v>0</v>
      </c>
      <c r="J1017" s="314">
        <f ca="1">+IFERROR(INDEX('Hoja de Trabajo para listado'!$A$155:$Z$1048576,MATCH($A1017,'Hoja de Trabajo para listado'!$A$155:$A$1048576,0),MATCH((CUADRO!J$5&amp;$E1017),'Hoja de Trabajo para listado'!$A$151:$Z$151,0)),0)+IFERROR(INDEX('Hoja de Trabajo para listado'!$AB$155:$BA$1048576,MATCH($A1017,'Hoja de Trabajo para listado'!$AB$155:$AB$1048576,0),MATCH((CUADRO!J$5&amp;$E1017),'Hoja de Trabajo para listado'!$AB$151:$BA$151,0)),0)+IFERROR(INDEX('Hoja de Trabajo para listado'!$BC$155:$CB$1048576,MATCH($A1017,'Hoja de Trabajo para listado'!$BC$155:$BC$1048576,0),MATCH((CUADRO!J$5&amp;$E1017),'Hoja de Trabajo para listado'!$BC$151:$CB$151,0)),0)+IFERROR(INDEX('Hoja de Trabajo para listado'!$DE$153:$DG$274,MATCH($A1017,'Hoja de Trabajo para listado'!$DE$153:$DE$1048576,0),MATCH((CUADRO!J$5&amp;$E1017),'Hoja de Trabajo para listado'!$DE$151:$DG$151,0)),0)+IFERROR(INDEX('Hoja de Trabajo para listado'!$CD$155:$DC$1048576,MATCH($A1017,'Hoja de Trabajo para listado'!$CD$155:$CD$1048576,0),MATCH((CUADRO!J$5&amp;$E1017),'Hoja de Trabajo para listado'!$CD$151:$DC$151,0)),0)</f>
        <v>0</v>
      </c>
      <c r="K1017" s="314">
        <f ca="1">+IFERROR(INDEX('Hoja de Trabajo para listado'!$A$155:$Z$1048576,MATCH($A1017,'Hoja de Trabajo para listado'!$A$155:$A$1048576,0),MATCH((CUADRO!K$5&amp;$E1017),'Hoja de Trabajo para listado'!$A$151:$Z$151,0)),0)+IFERROR(INDEX('Hoja de Trabajo para listado'!$AB$155:$BA$1048576,MATCH($A1017,'Hoja de Trabajo para listado'!$AB$155:$AB$1048576,0),MATCH((CUADRO!K$5&amp;$E1017),'Hoja de Trabajo para listado'!$AB$151:$BA$151,0)),0)+IFERROR(INDEX('Hoja de Trabajo para listado'!$BC$155:$CB$1048576,MATCH($A1017,'Hoja de Trabajo para listado'!$BC$155:$BC$1048576,0),MATCH((CUADRO!K$5&amp;$E1017),'Hoja de Trabajo para listado'!$BC$151:$CB$151,0)),0)+IFERROR(INDEX('Hoja de Trabajo para listado'!$DE$153:$DG$274,MATCH($A1017,'Hoja de Trabajo para listado'!$DE$153:$DE$1048576,0),MATCH((CUADRO!K$5&amp;$E1017),'Hoja de Trabajo para listado'!$DE$151:$DG$151,0)),0)+IFERROR(INDEX('Hoja de Trabajo para listado'!$CD$155:$DC$1048576,MATCH($A1017,'Hoja de Trabajo para listado'!$CD$155:$CD$1048576,0),MATCH((CUADRO!K$5&amp;$E1017),'Hoja de Trabajo para listado'!$CD$151:$DC$151,0)),0)</f>
        <v>0</v>
      </c>
      <c r="L1017" s="314">
        <f ca="1">+IFERROR(INDEX('Hoja de Trabajo para listado'!$A$155:$Z$1048576,MATCH($A1017,'Hoja de Trabajo para listado'!$A$155:$A$1048576,0),MATCH((CUADRO!L$5&amp;$E1017),'Hoja de Trabajo para listado'!$A$151:$Z$151,0)),0)+IFERROR(INDEX('Hoja de Trabajo para listado'!$AB$155:$BA$1048576,MATCH($A1017,'Hoja de Trabajo para listado'!$AB$155:$AB$1048576,0),MATCH((CUADRO!L$5&amp;$E1017),'Hoja de Trabajo para listado'!$AB$151:$BA$151,0)),0)+IFERROR(INDEX('Hoja de Trabajo para listado'!$BC$155:$CB$1048576,MATCH($A1017,'Hoja de Trabajo para listado'!$BC$155:$BC$1048576,0),MATCH((CUADRO!L$5&amp;$E1017),'Hoja de Trabajo para listado'!$BC$151:$CB$151,0)),0)+IFERROR(INDEX('Hoja de Trabajo para listado'!$DE$153:$DG$274,MATCH($A1017,'Hoja de Trabajo para listado'!$DE$153:$DE$1048576,0),MATCH((CUADRO!L$5&amp;$E1017),'Hoja de Trabajo para listado'!$DE$151:$DG$151,0)),0)+IFERROR(INDEX('Hoja de Trabajo para listado'!$CD$155:$DC$1048576,MATCH($A1017,'Hoja de Trabajo para listado'!$CD$155:$CD$1048576,0),MATCH((CUADRO!L$5&amp;$E1017),'Hoja de Trabajo para listado'!$CD$151:$DC$151,0)),0)</f>
        <v>0</v>
      </c>
      <c r="M1017" s="314">
        <f ca="1">+IFERROR(INDEX('Hoja de Trabajo para listado'!$A$155:$Z$1048576,MATCH($A1017,'Hoja de Trabajo para listado'!$A$155:$A$1048576,0),MATCH((CUADRO!M$5&amp;$E1017),'Hoja de Trabajo para listado'!$A$151:$Z$151,0)),0)+IFERROR(INDEX('Hoja de Trabajo para listado'!$AB$155:$BA$1048576,MATCH($A1017,'Hoja de Trabajo para listado'!$AB$155:$AB$1048576,0),MATCH((CUADRO!M$5&amp;$E1017),'Hoja de Trabajo para listado'!$AB$151:$BA$151,0)),0)+IFERROR(INDEX('Hoja de Trabajo para listado'!$BC$155:$CB$1048576,MATCH($A1017,'Hoja de Trabajo para listado'!$BC$155:$BC$1048576,0),MATCH((CUADRO!M$5&amp;$E1017),'Hoja de Trabajo para listado'!$BC$151:$CB$151,0)),0)+IFERROR(INDEX('Hoja de Trabajo para listado'!$DE$153:$DG$274,MATCH($A1017,'Hoja de Trabajo para listado'!$DE$153:$DE$1048576,0),MATCH((CUADRO!M$5&amp;$E1017),'Hoja de Trabajo para listado'!$DE$151:$DG$151,0)),0)+IFERROR(INDEX('Hoja de Trabajo para listado'!$CD$155:$DC$1048576,MATCH($A1017,'Hoja de Trabajo para listado'!$CD$155:$CD$1048576,0),MATCH((CUADRO!M$5&amp;$E1017),'Hoja de Trabajo para listado'!$CD$151:$DC$151,0)),0)</f>
        <v>0</v>
      </c>
      <c r="N1017" s="314">
        <f ca="1">+IFERROR(INDEX('Hoja de Trabajo para listado'!$A$155:$Z$1048576,MATCH($A1017,'Hoja de Trabajo para listado'!$A$155:$A$1048576,0),MATCH((CUADRO!N$5&amp;$E1017),'Hoja de Trabajo para listado'!$A$151:$Z$151,0)),0)+IFERROR(INDEX('Hoja de Trabajo para listado'!$AB$155:$BA$1048576,MATCH($A1017,'Hoja de Trabajo para listado'!$AB$155:$AB$1048576,0),MATCH((CUADRO!N$5&amp;$E1017),'Hoja de Trabajo para listado'!$AB$151:$BA$151,0)),0)+IFERROR(INDEX('Hoja de Trabajo para listado'!$BC$155:$CB$1048576,MATCH($A1017,'Hoja de Trabajo para listado'!$BC$155:$BC$1048576,0),MATCH((CUADRO!N$5&amp;$E1017),'Hoja de Trabajo para listado'!$BC$151:$CB$151,0)),0)+IFERROR(INDEX('Hoja de Trabajo para listado'!$DE$153:$DG$274,MATCH($A1017,'Hoja de Trabajo para listado'!$DE$153:$DE$1048576,0),MATCH((CUADRO!N$5&amp;$E1017),'Hoja de Trabajo para listado'!$DE$151:$DG$151,0)),0)+IFERROR(INDEX('Hoja de Trabajo para listado'!$CD$155:$DC$1048576,MATCH($A1017,'Hoja de Trabajo para listado'!$CD$155:$CD$1048576,0),MATCH((CUADRO!N$5&amp;$E1017),'Hoja de Trabajo para listado'!$CD$151:$DC$151,0)),0)</f>
        <v>0</v>
      </c>
      <c r="O1017" s="314">
        <f ca="1">+IFERROR(INDEX('Hoja de Trabajo para listado'!$A$155:$Z$1048576,MATCH($A1017,'Hoja de Trabajo para listado'!$A$155:$A$1048576,0),MATCH((CUADRO!O$5&amp;$E1017),'Hoja de Trabajo para listado'!$A$151:$Z$151,0)),0)+IFERROR(INDEX('Hoja de Trabajo para listado'!$AB$155:$BA$1048576,MATCH($A1017,'Hoja de Trabajo para listado'!$AB$155:$AB$1048576,0),MATCH((CUADRO!O$5&amp;$E1017),'Hoja de Trabajo para listado'!$AB$151:$BA$151,0)),0)+IFERROR(INDEX('Hoja de Trabajo para listado'!$BC$155:$CB$1048576,MATCH($A1017,'Hoja de Trabajo para listado'!$BC$155:$BC$1048576,0),MATCH((CUADRO!O$5&amp;$E1017),'Hoja de Trabajo para listado'!$BC$151:$CB$151,0)),0)+IFERROR(INDEX('Hoja de Trabajo para listado'!$DE$153:$DG$274,MATCH($A1017,'Hoja de Trabajo para listado'!$DE$153:$DE$1048576,0),MATCH((CUADRO!O$5&amp;$E1017),'Hoja de Trabajo para listado'!$DE$151:$DG$151,0)),0)+IFERROR(INDEX('Hoja de Trabajo para listado'!$CD$155:$DC$1048576,MATCH($A1017,'Hoja de Trabajo para listado'!$CD$155:$CD$1048576,0),MATCH((CUADRO!O$5&amp;$E1017),'Hoja de Trabajo para listado'!$CD$151:$DC$151,0)),0)</f>
        <v>0</v>
      </c>
      <c r="P1017" s="314">
        <f ca="1">+IFERROR(INDEX('Hoja de Trabajo para listado'!$A$155:$Z$1048576,MATCH($A1017,'Hoja de Trabajo para listado'!$A$155:$A$1048576,0),MATCH((CUADRO!P$5&amp;$E1017),'Hoja de Trabajo para listado'!$A$151:$Z$151,0)),0)+IFERROR(INDEX('Hoja de Trabajo para listado'!$AB$155:$BA$1048576,MATCH($A1017,'Hoja de Trabajo para listado'!$AB$155:$AB$1048576,0),MATCH((CUADRO!P$5&amp;$E1017),'Hoja de Trabajo para listado'!$AB$151:$BA$151,0)),0)+IFERROR(INDEX('Hoja de Trabajo para listado'!$BC$155:$CB$1048576,MATCH($A1017,'Hoja de Trabajo para listado'!$BC$155:$BC$1048576,0),MATCH((CUADRO!P$5&amp;$E1017),'Hoja de Trabajo para listado'!$BC$151:$CB$151,0)),0)+IFERROR(INDEX('Hoja de Trabajo para listado'!$DE$153:$DG$274,MATCH($A1017,'Hoja de Trabajo para listado'!$DE$153:$DE$1048576,0),MATCH((CUADRO!P$5&amp;$E1017),'Hoja de Trabajo para listado'!$DE$151:$DG$151,0)),0)+IFERROR(INDEX('Hoja de Trabajo para listado'!$CD$155:$DC$1048576,MATCH($A1017,'Hoja de Trabajo para listado'!$CD$155:$CD$1048576,0),MATCH((CUADRO!P$5&amp;$E1017),'Hoja de Trabajo para listado'!$CD$151:$DC$151,0)),0)</f>
        <v>0</v>
      </c>
      <c r="Q1017" s="314">
        <f ca="1">+IFERROR(INDEX('Hoja de Trabajo para listado'!$A$155:$Z$1048576,MATCH($A1017,'Hoja de Trabajo para listado'!$A$155:$A$1048576,0),MATCH((CUADRO!Q$5&amp;$E1017),'Hoja de Trabajo para listado'!$A$151:$Z$151,0)),0)+IFERROR(INDEX('Hoja de Trabajo para listado'!$AB$155:$BA$1048576,MATCH($A1017,'Hoja de Trabajo para listado'!$AB$155:$AB$1048576,0),MATCH((CUADRO!Q$5&amp;$E1017),'Hoja de Trabajo para listado'!$AB$151:$BA$151,0)),0)+IFERROR(INDEX('Hoja de Trabajo para listado'!$BC$155:$CB$1048576,MATCH($A1017,'Hoja de Trabajo para listado'!$BC$155:$BC$1048576,0),MATCH((CUADRO!Q$5&amp;$E1017),'Hoja de Trabajo para listado'!$BC$151:$CB$151,0)),0)+IFERROR(INDEX('Hoja de Trabajo para listado'!$DE$153:$DG$274,MATCH($A1017,'Hoja de Trabajo para listado'!$DE$153:$DE$1048576,0),MATCH((CUADRO!Q$5&amp;$E1017),'Hoja de Trabajo para listado'!$DE$151:$DG$151,0)),0)+IFERROR(INDEX('Hoja de Trabajo para listado'!$CD$155:$DC$1048576,MATCH($A1017,'Hoja de Trabajo para listado'!$CD$155:$CD$1048576,0),MATCH((CUADRO!Q$5&amp;$E1017),'Hoja de Trabajo para listado'!$CD$151:$DC$151,0)),0)</f>
        <v>0</v>
      </c>
      <c r="R1017" s="314">
        <f t="shared" ca="1" si="30"/>
        <v>0</v>
      </c>
      <c r="S1017" s="314">
        <f ca="1">+R1016+R1017</f>
        <v>0</v>
      </c>
      <c r="T1017" s="314">
        <f ca="1">+S1017</f>
        <v>0</v>
      </c>
      <c r="U1017" s="348">
        <f t="shared" si="31"/>
        <v>2</v>
      </c>
      <c r="V1017" s="319" t="str">
        <f>+VLOOKUP(A1017,bd_lista!$A$3:$E$593,5,FALSE)</f>
        <v>Instituciones Descentralizadas</v>
      </c>
      <c r="W1017" s="426"/>
    </row>
    <row r="1018" spans="1:23" customFormat="1" ht="15" hidden="1" customHeight="1">
      <c r="A1018" s="323">
        <v>111</v>
      </c>
      <c r="B1018" s="427">
        <f>+A1018</f>
        <v>111</v>
      </c>
      <c r="C1018" s="318" t="str">
        <f>+VLOOKUP(A1018,bd_lista!$A$3:$C$593,3,FALSE)</f>
        <v>Instituto Boliviano de la Ceguera</v>
      </c>
      <c r="D1018" s="429" t="str">
        <f>+C1018</f>
        <v>Instituto Boliviano de la Ceguera</v>
      </c>
      <c r="E1018" s="318" t="s">
        <v>1418</v>
      </c>
      <c r="F1018" s="314">
        <f ca="1">+IFERROR(INDEX('Hoja de Trabajo para listado'!$A$155:$Z$1048576,MATCH($A1018,'Hoja de Trabajo para listado'!$A$155:$A$1048576,0),MATCH((CUADRO!F$5&amp;$E1018),'Hoja de Trabajo para listado'!$A$151:$Z$151,0)),0)+IFERROR(INDEX('Hoja de Trabajo para listado'!$AB$155:$BA$1048576,MATCH($A1018,'Hoja de Trabajo para listado'!$AB$155:$AB$1048576,0),MATCH((CUADRO!F$5&amp;$E1018),'Hoja de Trabajo para listado'!$AB$151:$BA$151,0)),0)+IFERROR(INDEX('Hoja de Trabajo para listado'!$BC$155:$CB$1048576,MATCH($A1018,'Hoja de Trabajo para listado'!$BC$155:$BC$1048576,0),MATCH((CUADRO!F$5&amp;$E1018),'Hoja de Trabajo para listado'!$BC$151:$CB$151,0)),0)+IFERROR(INDEX('Hoja de Trabajo para listado'!$DE$153:$DG$274,MATCH($A1018,'Hoja de Trabajo para listado'!$DE$153:$DE$1048576,0),MATCH((CUADRO!F$5&amp;$E1018),'Hoja de Trabajo para listado'!$DE$151:$DG$151,0)),0)+IFERROR(INDEX('Hoja de Trabajo para listado'!$CD$155:$DC$1048576,MATCH($A1018,'Hoja de Trabajo para listado'!$CD$155:$CD$1048576,0),MATCH((CUADRO!F$5&amp;$E1018),'Hoja de Trabajo para listado'!$CD$151:$DC$151,0)),0)</f>
        <v>0</v>
      </c>
      <c r="G1018" s="314">
        <f ca="1">+IFERROR(INDEX('Hoja de Trabajo para listado'!$A$155:$Z$1048576,MATCH($A1018,'Hoja de Trabajo para listado'!$A$155:$A$1048576,0),MATCH((CUADRO!G$5&amp;$E1018),'Hoja de Trabajo para listado'!$A$151:$Z$151,0)),0)+IFERROR(INDEX('Hoja de Trabajo para listado'!$AB$155:$BA$1048576,MATCH($A1018,'Hoja de Trabajo para listado'!$AB$155:$AB$1048576,0),MATCH((CUADRO!G$5&amp;$E1018),'Hoja de Trabajo para listado'!$AB$151:$BA$151,0)),0)+IFERROR(INDEX('Hoja de Trabajo para listado'!$BC$155:$CB$1048576,MATCH($A1018,'Hoja de Trabajo para listado'!$BC$155:$BC$1048576,0),MATCH((CUADRO!G$5&amp;$E1018),'Hoja de Trabajo para listado'!$BC$151:$CB$151,0)),0)+IFERROR(INDEX('Hoja de Trabajo para listado'!$DE$153:$DG$274,MATCH($A1018,'Hoja de Trabajo para listado'!$DE$153:$DE$1048576,0),MATCH((CUADRO!G$5&amp;$E1018),'Hoja de Trabajo para listado'!$DE$151:$DG$151,0)),0)+IFERROR(INDEX('Hoja de Trabajo para listado'!$CD$155:$DC$1048576,MATCH($A1018,'Hoja de Trabajo para listado'!$CD$155:$CD$1048576,0),MATCH((CUADRO!G$5&amp;$E1018),'Hoja de Trabajo para listado'!$CD$151:$DC$151,0)),0)</f>
        <v>0</v>
      </c>
      <c r="H1018" s="314">
        <f ca="1">+IFERROR(INDEX('Hoja de Trabajo para listado'!$A$155:$Z$1048576,MATCH($A1018,'Hoja de Trabajo para listado'!$A$155:$A$1048576,0),MATCH((CUADRO!H$5&amp;$E1018),'Hoja de Trabajo para listado'!$A$151:$Z$151,0)),0)+IFERROR(INDEX('Hoja de Trabajo para listado'!$AB$155:$BA$1048576,MATCH($A1018,'Hoja de Trabajo para listado'!$AB$155:$AB$1048576,0),MATCH((CUADRO!H$5&amp;$E1018),'Hoja de Trabajo para listado'!$AB$151:$BA$151,0)),0)+IFERROR(INDEX('Hoja de Trabajo para listado'!$BC$155:$CB$1048576,MATCH($A1018,'Hoja de Trabajo para listado'!$BC$155:$BC$1048576,0),MATCH((CUADRO!H$5&amp;$E1018),'Hoja de Trabajo para listado'!$BC$151:$CB$151,0)),0)+IFERROR(INDEX('Hoja de Trabajo para listado'!$DE$153:$DG$274,MATCH($A1018,'Hoja de Trabajo para listado'!$DE$153:$DE$1048576,0),MATCH((CUADRO!H$5&amp;$E1018),'Hoja de Trabajo para listado'!$DE$151:$DG$151,0)),0)+IFERROR(INDEX('Hoja de Trabajo para listado'!$CD$155:$DC$1048576,MATCH($A1018,'Hoja de Trabajo para listado'!$CD$155:$CD$1048576,0),MATCH((CUADRO!H$5&amp;$E1018),'Hoja de Trabajo para listado'!$CD$151:$DC$151,0)),0)</f>
        <v>0</v>
      </c>
      <c r="I1018" s="314">
        <f ca="1">+IFERROR(INDEX('Hoja de Trabajo para listado'!$A$155:$Z$1048576,MATCH($A1018,'Hoja de Trabajo para listado'!$A$155:$A$1048576,0),MATCH((CUADRO!I$5&amp;$E1018),'Hoja de Trabajo para listado'!$A$151:$Z$151,0)),0)+IFERROR(INDEX('Hoja de Trabajo para listado'!$AB$155:$BA$1048576,MATCH($A1018,'Hoja de Trabajo para listado'!$AB$155:$AB$1048576,0),MATCH((CUADRO!I$5&amp;$E1018),'Hoja de Trabajo para listado'!$AB$151:$BA$151,0)),0)+IFERROR(INDEX('Hoja de Trabajo para listado'!$BC$155:$CB$1048576,MATCH($A1018,'Hoja de Trabajo para listado'!$BC$155:$BC$1048576,0),MATCH((CUADRO!I$5&amp;$E1018),'Hoja de Trabajo para listado'!$BC$151:$CB$151,0)),0)+IFERROR(INDEX('Hoja de Trabajo para listado'!$DE$153:$DG$274,MATCH($A1018,'Hoja de Trabajo para listado'!$DE$153:$DE$1048576,0),MATCH((CUADRO!I$5&amp;$E1018),'Hoja de Trabajo para listado'!$DE$151:$DG$151,0)),0)+IFERROR(INDEX('Hoja de Trabajo para listado'!$CD$155:$DC$1048576,MATCH($A1018,'Hoja de Trabajo para listado'!$CD$155:$CD$1048576,0),MATCH((CUADRO!I$5&amp;$E1018),'Hoja de Trabajo para listado'!$CD$151:$DC$151,0)),0)</f>
        <v>0</v>
      </c>
      <c r="J1018" s="314">
        <f ca="1">+IFERROR(INDEX('Hoja de Trabajo para listado'!$A$155:$Z$1048576,MATCH($A1018,'Hoja de Trabajo para listado'!$A$155:$A$1048576,0),MATCH((CUADRO!J$5&amp;$E1018),'Hoja de Trabajo para listado'!$A$151:$Z$151,0)),0)+IFERROR(INDEX('Hoja de Trabajo para listado'!$AB$155:$BA$1048576,MATCH($A1018,'Hoja de Trabajo para listado'!$AB$155:$AB$1048576,0),MATCH((CUADRO!J$5&amp;$E1018),'Hoja de Trabajo para listado'!$AB$151:$BA$151,0)),0)+IFERROR(INDEX('Hoja de Trabajo para listado'!$BC$155:$CB$1048576,MATCH($A1018,'Hoja de Trabajo para listado'!$BC$155:$BC$1048576,0),MATCH((CUADRO!J$5&amp;$E1018),'Hoja de Trabajo para listado'!$BC$151:$CB$151,0)),0)+IFERROR(INDEX('Hoja de Trabajo para listado'!$DE$153:$DG$274,MATCH($A1018,'Hoja de Trabajo para listado'!$DE$153:$DE$1048576,0),MATCH((CUADRO!J$5&amp;$E1018),'Hoja de Trabajo para listado'!$DE$151:$DG$151,0)),0)+IFERROR(INDEX('Hoja de Trabajo para listado'!$CD$155:$DC$1048576,MATCH($A1018,'Hoja de Trabajo para listado'!$CD$155:$CD$1048576,0),MATCH((CUADRO!J$5&amp;$E1018),'Hoja de Trabajo para listado'!$CD$151:$DC$151,0)),0)</f>
        <v>0</v>
      </c>
      <c r="K1018" s="314">
        <f ca="1">+IFERROR(INDEX('Hoja de Trabajo para listado'!$A$155:$Z$1048576,MATCH($A1018,'Hoja de Trabajo para listado'!$A$155:$A$1048576,0),MATCH((CUADRO!K$5&amp;$E1018),'Hoja de Trabajo para listado'!$A$151:$Z$151,0)),0)+IFERROR(INDEX('Hoja de Trabajo para listado'!$AB$155:$BA$1048576,MATCH($A1018,'Hoja de Trabajo para listado'!$AB$155:$AB$1048576,0),MATCH((CUADRO!K$5&amp;$E1018),'Hoja de Trabajo para listado'!$AB$151:$BA$151,0)),0)+IFERROR(INDEX('Hoja de Trabajo para listado'!$BC$155:$CB$1048576,MATCH($A1018,'Hoja de Trabajo para listado'!$BC$155:$BC$1048576,0),MATCH((CUADRO!K$5&amp;$E1018),'Hoja de Trabajo para listado'!$BC$151:$CB$151,0)),0)+IFERROR(INDEX('Hoja de Trabajo para listado'!$DE$153:$DG$274,MATCH($A1018,'Hoja de Trabajo para listado'!$DE$153:$DE$1048576,0),MATCH((CUADRO!K$5&amp;$E1018),'Hoja de Trabajo para listado'!$DE$151:$DG$151,0)),0)+IFERROR(INDEX('Hoja de Trabajo para listado'!$CD$155:$DC$1048576,MATCH($A1018,'Hoja de Trabajo para listado'!$CD$155:$CD$1048576,0),MATCH((CUADRO!K$5&amp;$E1018),'Hoja de Trabajo para listado'!$CD$151:$DC$151,0)),0)</f>
        <v>0</v>
      </c>
      <c r="L1018" s="314">
        <f ca="1">+IFERROR(INDEX('Hoja de Trabajo para listado'!$A$155:$Z$1048576,MATCH($A1018,'Hoja de Trabajo para listado'!$A$155:$A$1048576,0),MATCH((CUADRO!L$5&amp;$E1018),'Hoja de Trabajo para listado'!$A$151:$Z$151,0)),0)+IFERROR(INDEX('Hoja de Trabajo para listado'!$AB$155:$BA$1048576,MATCH($A1018,'Hoja de Trabajo para listado'!$AB$155:$AB$1048576,0),MATCH((CUADRO!L$5&amp;$E1018),'Hoja de Trabajo para listado'!$AB$151:$BA$151,0)),0)+IFERROR(INDEX('Hoja de Trabajo para listado'!$BC$155:$CB$1048576,MATCH($A1018,'Hoja de Trabajo para listado'!$BC$155:$BC$1048576,0),MATCH((CUADRO!L$5&amp;$E1018),'Hoja de Trabajo para listado'!$BC$151:$CB$151,0)),0)+IFERROR(INDEX('Hoja de Trabajo para listado'!$DE$153:$DG$274,MATCH($A1018,'Hoja de Trabajo para listado'!$DE$153:$DE$1048576,0),MATCH((CUADRO!L$5&amp;$E1018),'Hoja de Trabajo para listado'!$DE$151:$DG$151,0)),0)+IFERROR(INDEX('Hoja de Trabajo para listado'!$CD$155:$DC$1048576,MATCH($A1018,'Hoja de Trabajo para listado'!$CD$155:$CD$1048576,0),MATCH((CUADRO!L$5&amp;$E1018),'Hoja de Trabajo para listado'!$CD$151:$DC$151,0)),0)</f>
        <v>0</v>
      </c>
      <c r="M1018" s="314">
        <f ca="1">+IFERROR(INDEX('Hoja de Trabajo para listado'!$A$155:$Z$1048576,MATCH($A1018,'Hoja de Trabajo para listado'!$A$155:$A$1048576,0),MATCH((CUADRO!M$5&amp;$E1018),'Hoja de Trabajo para listado'!$A$151:$Z$151,0)),0)+IFERROR(INDEX('Hoja de Trabajo para listado'!$AB$155:$BA$1048576,MATCH($A1018,'Hoja de Trabajo para listado'!$AB$155:$AB$1048576,0),MATCH((CUADRO!M$5&amp;$E1018),'Hoja de Trabajo para listado'!$AB$151:$BA$151,0)),0)+IFERROR(INDEX('Hoja de Trabajo para listado'!$BC$155:$CB$1048576,MATCH($A1018,'Hoja de Trabajo para listado'!$BC$155:$BC$1048576,0),MATCH((CUADRO!M$5&amp;$E1018),'Hoja de Trabajo para listado'!$BC$151:$CB$151,0)),0)+IFERROR(INDEX('Hoja de Trabajo para listado'!$DE$153:$DG$274,MATCH($A1018,'Hoja de Trabajo para listado'!$DE$153:$DE$1048576,0),MATCH((CUADRO!M$5&amp;$E1018),'Hoja de Trabajo para listado'!$DE$151:$DG$151,0)),0)+IFERROR(INDEX('Hoja de Trabajo para listado'!$CD$155:$DC$1048576,MATCH($A1018,'Hoja de Trabajo para listado'!$CD$155:$CD$1048576,0),MATCH((CUADRO!M$5&amp;$E1018),'Hoja de Trabajo para listado'!$CD$151:$DC$151,0)),0)</f>
        <v>0</v>
      </c>
      <c r="N1018" s="314">
        <f ca="1">+IFERROR(INDEX('Hoja de Trabajo para listado'!$A$155:$Z$1048576,MATCH($A1018,'Hoja de Trabajo para listado'!$A$155:$A$1048576,0),MATCH((CUADRO!N$5&amp;$E1018),'Hoja de Trabajo para listado'!$A$151:$Z$151,0)),0)+IFERROR(INDEX('Hoja de Trabajo para listado'!$AB$155:$BA$1048576,MATCH($A1018,'Hoja de Trabajo para listado'!$AB$155:$AB$1048576,0),MATCH((CUADRO!N$5&amp;$E1018),'Hoja de Trabajo para listado'!$AB$151:$BA$151,0)),0)+IFERROR(INDEX('Hoja de Trabajo para listado'!$BC$155:$CB$1048576,MATCH($A1018,'Hoja de Trabajo para listado'!$BC$155:$BC$1048576,0),MATCH((CUADRO!N$5&amp;$E1018),'Hoja de Trabajo para listado'!$BC$151:$CB$151,0)),0)+IFERROR(INDEX('Hoja de Trabajo para listado'!$DE$153:$DG$274,MATCH($A1018,'Hoja de Trabajo para listado'!$DE$153:$DE$1048576,0),MATCH((CUADRO!N$5&amp;$E1018),'Hoja de Trabajo para listado'!$DE$151:$DG$151,0)),0)+IFERROR(INDEX('Hoja de Trabajo para listado'!$CD$155:$DC$1048576,MATCH($A1018,'Hoja de Trabajo para listado'!$CD$155:$CD$1048576,0),MATCH((CUADRO!N$5&amp;$E1018),'Hoja de Trabajo para listado'!$CD$151:$DC$151,0)),0)</f>
        <v>0</v>
      </c>
      <c r="O1018" s="314">
        <f ca="1">+IFERROR(INDEX('Hoja de Trabajo para listado'!$A$155:$Z$1048576,MATCH($A1018,'Hoja de Trabajo para listado'!$A$155:$A$1048576,0),MATCH((CUADRO!O$5&amp;$E1018),'Hoja de Trabajo para listado'!$A$151:$Z$151,0)),0)+IFERROR(INDEX('Hoja de Trabajo para listado'!$AB$155:$BA$1048576,MATCH($A1018,'Hoja de Trabajo para listado'!$AB$155:$AB$1048576,0),MATCH((CUADRO!O$5&amp;$E1018),'Hoja de Trabajo para listado'!$AB$151:$BA$151,0)),0)+IFERROR(INDEX('Hoja de Trabajo para listado'!$BC$155:$CB$1048576,MATCH($A1018,'Hoja de Trabajo para listado'!$BC$155:$BC$1048576,0),MATCH((CUADRO!O$5&amp;$E1018),'Hoja de Trabajo para listado'!$BC$151:$CB$151,0)),0)+IFERROR(INDEX('Hoja de Trabajo para listado'!$DE$153:$DG$274,MATCH($A1018,'Hoja de Trabajo para listado'!$DE$153:$DE$1048576,0),MATCH((CUADRO!O$5&amp;$E1018),'Hoja de Trabajo para listado'!$DE$151:$DG$151,0)),0)+IFERROR(INDEX('Hoja de Trabajo para listado'!$CD$155:$DC$1048576,MATCH($A1018,'Hoja de Trabajo para listado'!$CD$155:$CD$1048576,0),MATCH((CUADRO!O$5&amp;$E1018),'Hoja de Trabajo para listado'!$CD$151:$DC$151,0)),0)</f>
        <v>0</v>
      </c>
      <c r="P1018" s="314">
        <f ca="1">+IFERROR(INDEX('Hoja de Trabajo para listado'!$A$155:$Z$1048576,MATCH($A1018,'Hoja de Trabajo para listado'!$A$155:$A$1048576,0),MATCH((CUADRO!P$5&amp;$E1018),'Hoja de Trabajo para listado'!$A$151:$Z$151,0)),0)+IFERROR(INDEX('Hoja de Trabajo para listado'!$AB$155:$BA$1048576,MATCH($A1018,'Hoja de Trabajo para listado'!$AB$155:$AB$1048576,0),MATCH((CUADRO!P$5&amp;$E1018),'Hoja de Trabajo para listado'!$AB$151:$BA$151,0)),0)+IFERROR(INDEX('Hoja de Trabajo para listado'!$BC$155:$CB$1048576,MATCH($A1018,'Hoja de Trabajo para listado'!$BC$155:$BC$1048576,0),MATCH((CUADRO!P$5&amp;$E1018),'Hoja de Trabajo para listado'!$BC$151:$CB$151,0)),0)+IFERROR(INDEX('Hoja de Trabajo para listado'!$DE$153:$DG$274,MATCH($A1018,'Hoja de Trabajo para listado'!$DE$153:$DE$1048576,0),MATCH((CUADRO!P$5&amp;$E1018),'Hoja de Trabajo para listado'!$DE$151:$DG$151,0)),0)+IFERROR(INDEX('Hoja de Trabajo para listado'!$CD$155:$DC$1048576,MATCH($A1018,'Hoja de Trabajo para listado'!$CD$155:$CD$1048576,0),MATCH((CUADRO!P$5&amp;$E1018),'Hoja de Trabajo para listado'!$CD$151:$DC$151,0)),0)</f>
        <v>0</v>
      </c>
      <c r="Q1018" s="314">
        <f ca="1">+IFERROR(INDEX('Hoja de Trabajo para listado'!$A$155:$Z$1048576,MATCH($A1018,'Hoja de Trabajo para listado'!$A$155:$A$1048576,0),MATCH((CUADRO!Q$5&amp;$E1018),'Hoja de Trabajo para listado'!$A$151:$Z$151,0)),0)+IFERROR(INDEX('Hoja de Trabajo para listado'!$AB$155:$BA$1048576,MATCH($A1018,'Hoja de Trabajo para listado'!$AB$155:$AB$1048576,0),MATCH((CUADRO!Q$5&amp;$E1018),'Hoja de Trabajo para listado'!$AB$151:$BA$151,0)),0)+IFERROR(INDEX('Hoja de Trabajo para listado'!$BC$155:$CB$1048576,MATCH($A1018,'Hoja de Trabajo para listado'!$BC$155:$BC$1048576,0),MATCH((CUADRO!Q$5&amp;$E1018),'Hoja de Trabajo para listado'!$BC$151:$CB$151,0)),0)+IFERROR(INDEX('Hoja de Trabajo para listado'!$DE$153:$DG$274,MATCH($A1018,'Hoja de Trabajo para listado'!$DE$153:$DE$1048576,0),MATCH((CUADRO!Q$5&amp;$E1018),'Hoja de Trabajo para listado'!$DE$151:$DG$151,0)),0)+IFERROR(INDEX('Hoja de Trabajo para listado'!$CD$155:$DC$1048576,MATCH($A1018,'Hoja de Trabajo para listado'!$CD$155:$CD$1048576,0),MATCH((CUADRO!Q$5&amp;$E1018),'Hoja de Trabajo para listado'!$CD$151:$DC$151,0)),0)</f>
        <v>0</v>
      </c>
      <c r="R1018" s="314">
        <f t="shared" ca="1" si="30"/>
        <v>0</v>
      </c>
      <c r="S1018" s="314"/>
      <c r="T1018" s="314">
        <f ca="1">+T1019</f>
        <v>0</v>
      </c>
      <c r="U1018" s="313">
        <f t="shared" si="31"/>
        <v>1</v>
      </c>
      <c r="V1018" s="319" t="str">
        <f>+VLOOKUP(A1018,bd_lista!$A$3:$E$593,5,FALSE)</f>
        <v>Instituciones Descentralizadas</v>
      </c>
      <c r="W1018" s="425" t="str">
        <f>+V1018</f>
        <v>Instituciones Descentralizadas</v>
      </c>
    </row>
    <row r="1019" spans="1:23" customFormat="1" ht="15" hidden="1" customHeight="1">
      <c r="A1019" s="323">
        <v>111</v>
      </c>
      <c r="B1019" s="428"/>
      <c r="C1019" s="339" t="str">
        <f>+VLOOKUP(A1019,bd_lista!$A$3:$C$593,3,FALSE)</f>
        <v>Instituto Boliviano de la Ceguera</v>
      </c>
      <c r="D1019" s="430"/>
      <c r="E1019" s="319" t="s">
        <v>1419</v>
      </c>
      <c r="F1019" s="314">
        <f ca="1">+IFERROR(INDEX('Hoja de Trabajo para listado'!$A$155:$Z$1048576,MATCH($A1019,'Hoja de Trabajo para listado'!$A$155:$A$1048576,0),MATCH((CUADRO!F$5&amp;$E1019),'Hoja de Trabajo para listado'!$A$151:$Z$151,0)),0)+IFERROR(INDEX('Hoja de Trabajo para listado'!$AB$155:$BA$1048576,MATCH($A1019,'Hoja de Trabajo para listado'!$AB$155:$AB$1048576,0),MATCH((CUADRO!F$5&amp;$E1019),'Hoja de Trabajo para listado'!$AB$151:$BA$151,0)),0)+IFERROR(INDEX('Hoja de Trabajo para listado'!$BC$155:$CB$1048576,MATCH($A1019,'Hoja de Trabajo para listado'!$BC$155:$BC$1048576,0),MATCH((CUADRO!F$5&amp;$E1019),'Hoja de Trabajo para listado'!$BC$151:$CB$151,0)),0)+IFERROR(INDEX('Hoja de Trabajo para listado'!$DE$153:$DG$274,MATCH($A1019,'Hoja de Trabajo para listado'!$DE$153:$DE$1048576,0),MATCH((CUADRO!F$5&amp;$E1019),'Hoja de Trabajo para listado'!$DE$151:$DG$151,0)),0)+IFERROR(INDEX('Hoja de Trabajo para listado'!$CD$155:$DC$1048576,MATCH($A1019,'Hoja de Trabajo para listado'!$CD$155:$CD$1048576,0),MATCH((CUADRO!F$5&amp;$E1019),'Hoja de Trabajo para listado'!$CD$151:$DC$151,0)),0)</f>
        <v>0</v>
      </c>
      <c r="G1019" s="314">
        <f ca="1">+IFERROR(INDEX('Hoja de Trabajo para listado'!$A$155:$Z$1048576,MATCH($A1019,'Hoja de Trabajo para listado'!$A$155:$A$1048576,0),MATCH((CUADRO!G$5&amp;$E1019),'Hoja de Trabajo para listado'!$A$151:$Z$151,0)),0)+IFERROR(INDEX('Hoja de Trabajo para listado'!$AB$155:$BA$1048576,MATCH($A1019,'Hoja de Trabajo para listado'!$AB$155:$AB$1048576,0),MATCH((CUADRO!G$5&amp;$E1019),'Hoja de Trabajo para listado'!$AB$151:$BA$151,0)),0)+IFERROR(INDEX('Hoja de Trabajo para listado'!$BC$155:$CB$1048576,MATCH($A1019,'Hoja de Trabajo para listado'!$BC$155:$BC$1048576,0),MATCH((CUADRO!G$5&amp;$E1019),'Hoja de Trabajo para listado'!$BC$151:$CB$151,0)),0)+IFERROR(INDEX('Hoja de Trabajo para listado'!$DE$153:$DG$274,MATCH($A1019,'Hoja de Trabajo para listado'!$DE$153:$DE$1048576,0),MATCH((CUADRO!G$5&amp;$E1019),'Hoja de Trabajo para listado'!$DE$151:$DG$151,0)),0)+IFERROR(INDEX('Hoja de Trabajo para listado'!$CD$155:$DC$1048576,MATCH($A1019,'Hoja de Trabajo para listado'!$CD$155:$CD$1048576,0),MATCH((CUADRO!G$5&amp;$E1019),'Hoja de Trabajo para listado'!$CD$151:$DC$151,0)),0)</f>
        <v>0</v>
      </c>
      <c r="H1019" s="314">
        <f ca="1">+IFERROR(INDEX('Hoja de Trabajo para listado'!$A$155:$Z$1048576,MATCH($A1019,'Hoja de Trabajo para listado'!$A$155:$A$1048576,0),MATCH((CUADRO!H$5&amp;$E1019),'Hoja de Trabajo para listado'!$A$151:$Z$151,0)),0)+IFERROR(INDEX('Hoja de Trabajo para listado'!$AB$155:$BA$1048576,MATCH($A1019,'Hoja de Trabajo para listado'!$AB$155:$AB$1048576,0),MATCH((CUADRO!H$5&amp;$E1019),'Hoja de Trabajo para listado'!$AB$151:$BA$151,0)),0)+IFERROR(INDEX('Hoja de Trabajo para listado'!$BC$155:$CB$1048576,MATCH($A1019,'Hoja de Trabajo para listado'!$BC$155:$BC$1048576,0),MATCH((CUADRO!H$5&amp;$E1019),'Hoja de Trabajo para listado'!$BC$151:$CB$151,0)),0)+IFERROR(INDEX('Hoja de Trabajo para listado'!$DE$153:$DG$274,MATCH($A1019,'Hoja de Trabajo para listado'!$DE$153:$DE$1048576,0),MATCH((CUADRO!H$5&amp;$E1019),'Hoja de Trabajo para listado'!$DE$151:$DG$151,0)),0)+IFERROR(INDEX('Hoja de Trabajo para listado'!$CD$155:$DC$1048576,MATCH($A1019,'Hoja de Trabajo para listado'!$CD$155:$CD$1048576,0),MATCH((CUADRO!H$5&amp;$E1019),'Hoja de Trabajo para listado'!$CD$151:$DC$151,0)),0)</f>
        <v>0</v>
      </c>
      <c r="I1019" s="314">
        <f ca="1">+IFERROR(INDEX('Hoja de Trabajo para listado'!$A$155:$Z$1048576,MATCH($A1019,'Hoja de Trabajo para listado'!$A$155:$A$1048576,0),MATCH((CUADRO!I$5&amp;$E1019),'Hoja de Trabajo para listado'!$A$151:$Z$151,0)),0)+IFERROR(INDEX('Hoja de Trabajo para listado'!$AB$155:$BA$1048576,MATCH($A1019,'Hoja de Trabajo para listado'!$AB$155:$AB$1048576,0),MATCH((CUADRO!I$5&amp;$E1019),'Hoja de Trabajo para listado'!$AB$151:$BA$151,0)),0)+IFERROR(INDEX('Hoja de Trabajo para listado'!$BC$155:$CB$1048576,MATCH($A1019,'Hoja de Trabajo para listado'!$BC$155:$BC$1048576,0),MATCH((CUADRO!I$5&amp;$E1019),'Hoja de Trabajo para listado'!$BC$151:$CB$151,0)),0)+IFERROR(INDEX('Hoja de Trabajo para listado'!$DE$153:$DG$274,MATCH($A1019,'Hoja de Trabajo para listado'!$DE$153:$DE$1048576,0),MATCH((CUADRO!I$5&amp;$E1019),'Hoja de Trabajo para listado'!$DE$151:$DG$151,0)),0)+IFERROR(INDEX('Hoja de Trabajo para listado'!$CD$155:$DC$1048576,MATCH($A1019,'Hoja de Trabajo para listado'!$CD$155:$CD$1048576,0),MATCH((CUADRO!I$5&amp;$E1019),'Hoja de Trabajo para listado'!$CD$151:$DC$151,0)),0)</f>
        <v>0</v>
      </c>
      <c r="J1019" s="314">
        <f ca="1">+IFERROR(INDEX('Hoja de Trabajo para listado'!$A$155:$Z$1048576,MATCH($A1019,'Hoja de Trabajo para listado'!$A$155:$A$1048576,0),MATCH((CUADRO!J$5&amp;$E1019),'Hoja de Trabajo para listado'!$A$151:$Z$151,0)),0)+IFERROR(INDEX('Hoja de Trabajo para listado'!$AB$155:$BA$1048576,MATCH($A1019,'Hoja de Trabajo para listado'!$AB$155:$AB$1048576,0),MATCH((CUADRO!J$5&amp;$E1019),'Hoja de Trabajo para listado'!$AB$151:$BA$151,0)),0)+IFERROR(INDEX('Hoja de Trabajo para listado'!$BC$155:$CB$1048576,MATCH($A1019,'Hoja de Trabajo para listado'!$BC$155:$BC$1048576,0),MATCH((CUADRO!J$5&amp;$E1019),'Hoja de Trabajo para listado'!$BC$151:$CB$151,0)),0)+IFERROR(INDEX('Hoja de Trabajo para listado'!$DE$153:$DG$274,MATCH($A1019,'Hoja de Trabajo para listado'!$DE$153:$DE$1048576,0),MATCH((CUADRO!J$5&amp;$E1019),'Hoja de Trabajo para listado'!$DE$151:$DG$151,0)),0)+IFERROR(INDEX('Hoja de Trabajo para listado'!$CD$155:$DC$1048576,MATCH($A1019,'Hoja de Trabajo para listado'!$CD$155:$CD$1048576,0),MATCH((CUADRO!J$5&amp;$E1019),'Hoja de Trabajo para listado'!$CD$151:$DC$151,0)),0)</f>
        <v>0</v>
      </c>
      <c r="K1019" s="314">
        <f ca="1">+IFERROR(INDEX('Hoja de Trabajo para listado'!$A$155:$Z$1048576,MATCH($A1019,'Hoja de Trabajo para listado'!$A$155:$A$1048576,0),MATCH((CUADRO!K$5&amp;$E1019),'Hoja de Trabajo para listado'!$A$151:$Z$151,0)),0)+IFERROR(INDEX('Hoja de Trabajo para listado'!$AB$155:$BA$1048576,MATCH($A1019,'Hoja de Trabajo para listado'!$AB$155:$AB$1048576,0),MATCH((CUADRO!K$5&amp;$E1019),'Hoja de Trabajo para listado'!$AB$151:$BA$151,0)),0)+IFERROR(INDEX('Hoja de Trabajo para listado'!$BC$155:$CB$1048576,MATCH($A1019,'Hoja de Trabajo para listado'!$BC$155:$BC$1048576,0),MATCH((CUADRO!K$5&amp;$E1019),'Hoja de Trabajo para listado'!$BC$151:$CB$151,0)),0)+IFERROR(INDEX('Hoja de Trabajo para listado'!$DE$153:$DG$274,MATCH($A1019,'Hoja de Trabajo para listado'!$DE$153:$DE$1048576,0),MATCH((CUADRO!K$5&amp;$E1019),'Hoja de Trabajo para listado'!$DE$151:$DG$151,0)),0)+IFERROR(INDEX('Hoja de Trabajo para listado'!$CD$155:$DC$1048576,MATCH($A1019,'Hoja de Trabajo para listado'!$CD$155:$CD$1048576,0),MATCH((CUADRO!K$5&amp;$E1019),'Hoja de Trabajo para listado'!$CD$151:$DC$151,0)),0)</f>
        <v>0</v>
      </c>
      <c r="L1019" s="314">
        <f ca="1">+IFERROR(INDEX('Hoja de Trabajo para listado'!$A$155:$Z$1048576,MATCH($A1019,'Hoja de Trabajo para listado'!$A$155:$A$1048576,0),MATCH((CUADRO!L$5&amp;$E1019),'Hoja de Trabajo para listado'!$A$151:$Z$151,0)),0)+IFERROR(INDEX('Hoja de Trabajo para listado'!$AB$155:$BA$1048576,MATCH($A1019,'Hoja de Trabajo para listado'!$AB$155:$AB$1048576,0),MATCH((CUADRO!L$5&amp;$E1019),'Hoja de Trabajo para listado'!$AB$151:$BA$151,0)),0)+IFERROR(INDEX('Hoja de Trabajo para listado'!$BC$155:$CB$1048576,MATCH($A1019,'Hoja de Trabajo para listado'!$BC$155:$BC$1048576,0),MATCH((CUADRO!L$5&amp;$E1019),'Hoja de Trabajo para listado'!$BC$151:$CB$151,0)),0)+IFERROR(INDEX('Hoja de Trabajo para listado'!$DE$153:$DG$274,MATCH($A1019,'Hoja de Trabajo para listado'!$DE$153:$DE$1048576,0),MATCH((CUADRO!L$5&amp;$E1019),'Hoja de Trabajo para listado'!$DE$151:$DG$151,0)),0)+IFERROR(INDEX('Hoja de Trabajo para listado'!$CD$155:$DC$1048576,MATCH($A1019,'Hoja de Trabajo para listado'!$CD$155:$CD$1048576,0),MATCH((CUADRO!L$5&amp;$E1019),'Hoja de Trabajo para listado'!$CD$151:$DC$151,0)),0)</f>
        <v>0</v>
      </c>
      <c r="M1019" s="314">
        <f ca="1">+IFERROR(INDEX('Hoja de Trabajo para listado'!$A$155:$Z$1048576,MATCH($A1019,'Hoja de Trabajo para listado'!$A$155:$A$1048576,0),MATCH((CUADRO!M$5&amp;$E1019),'Hoja de Trabajo para listado'!$A$151:$Z$151,0)),0)+IFERROR(INDEX('Hoja de Trabajo para listado'!$AB$155:$BA$1048576,MATCH($A1019,'Hoja de Trabajo para listado'!$AB$155:$AB$1048576,0),MATCH((CUADRO!M$5&amp;$E1019),'Hoja de Trabajo para listado'!$AB$151:$BA$151,0)),0)+IFERROR(INDEX('Hoja de Trabajo para listado'!$BC$155:$CB$1048576,MATCH($A1019,'Hoja de Trabajo para listado'!$BC$155:$BC$1048576,0),MATCH((CUADRO!M$5&amp;$E1019),'Hoja de Trabajo para listado'!$BC$151:$CB$151,0)),0)+IFERROR(INDEX('Hoja de Trabajo para listado'!$DE$153:$DG$274,MATCH($A1019,'Hoja de Trabajo para listado'!$DE$153:$DE$1048576,0),MATCH((CUADRO!M$5&amp;$E1019),'Hoja de Trabajo para listado'!$DE$151:$DG$151,0)),0)+IFERROR(INDEX('Hoja de Trabajo para listado'!$CD$155:$DC$1048576,MATCH($A1019,'Hoja de Trabajo para listado'!$CD$155:$CD$1048576,0),MATCH((CUADRO!M$5&amp;$E1019),'Hoja de Trabajo para listado'!$CD$151:$DC$151,0)),0)</f>
        <v>0</v>
      </c>
      <c r="N1019" s="314">
        <f ca="1">+IFERROR(INDEX('Hoja de Trabajo para listado'!$A$155:$Z$1048576,MATCH($A1019,'Hoja de Trabajo para listado'!$A$155:$A$1048576,0),MATCH((CUADRO!N$5&amp;$E1019),'Hoja de Trabajo para listado'!$A$151:$Z$151,0)),0)+IFERROR(INDEX('Hoja de Trabajo para listado'!$AB$155:$BA$1048576,MATCH($A1019,'Hoja de Trabajo para listado'!$AB$155:$AB$1048576,0),MATCH((CUADRO!N$5&amp;$E1019),'Hoja de Trabajo para listado'!$AB$151:$BA$151,0)),0)+IFERROR(INDEX('Hoja de Trabajo para listado'!$BC$155:$CB$1048576,MATCH($A1019,'Hoja de Trabajo para listado'!$BC$155:$BC$1048576,0),MATCH((CUADRO!N$5&amp;$E1019),'Hoja de Trabajo para listado'!$BC$151:$CB$151,0)),0)+IFERROR(INDEX('Hoja de Trabajo para listado'!$DE$153:$DG$274,MATCH($A1019,'Hoja de Trabajo para listado'!$DE$153:$DE$1048576,0),MATCH((CUADRO!N$5&amp;$E1019),'Hoja de Trabajo para listado'!$DE$151:$DG$151,0)),0)+IFERROR(INDEX('Hoja de Trabajo para listado'!$CD$155:$DC$1048576,MATCH($A1019,'Hoja de Trabajo para listado'!$CD$155:$CD$1048576,0),MATCH((CUADRO!N$5&amp;$E1019),'Hoja de Trabajo para listado'!$CD$151:$DC$151,0)),0)</f>
        <v>0</v>
      </c>
      <c r="O1019" s="314">
        <f ca="1">+IFERROR(INDEX('Hoja de Trabajo para listado'!$A$155:$Z$1048576,MATCH($A1019,'Hoja de Trabajo para listado'!$A$155:$A$1048576,0),MATCH((CUADRO!O$5&amp;$E1019),'Hoja de Trabajo para listado'!$A$151:$Z$151,0)),0)+IFERROR(INDEX('Hoja de Trabajo para listado'!$AB$155:$BA$1048576,MATCH($A1019,'Hoja de Trabajo para listado'!$AB$155:$AB$1048576,0),MATCH((CUADRO!O$5&amp;$E1019),'Hoja de Trabajo para listado'!$AB$151:$BA$151,0)),0)+IFERROR(INDEX('Hoja de Trabajo para listado'!$BC$155:$CB$1048576,MATCH($A1019,'Hoja de Trabajo para listado'!$BC$155:$BC$1048576,0),MATCH((CUADRO!O$5&amp;$E1019),'Hoja de Trabajo para listado'!$BC$151:$CB$151,0)),0)+IFERROR(INDEX('Hoja de Trabajo para listado'!$DE$153:$DG$274,MATCH($A1019,'Hoja de Trabajo para listado'!$DE$153:$DE$1048576,0),MATCH((CUADRO!O$5&amp;$E1019),'Hoja de Trabajo para listado'!$DE$151:$DG$151,0)),0)+IFERROR(INDEX('Hoja de Trabajo para listado'!$CD$155:$DC$1048576,MATCH($A1019,'Hoja de Trabajo para listado'!$CD$155:$CD$1048576,0),MATCH((CUADRO!O$5&amp;$E1019),'Hoja de Trabajo para listado'!$CD$151:$DC$151,0)),0)</f>
        <v>0</v>
      </c>
      <c r="P1019" s="314">
        <f ca="1">+IFERROR(INDEX('Hoja de Trabajo para listado'!$A$155:$Z$1048576,MATCH($A1019,'Hoja de Trabajo para listado'!$A$155:$A$1048576,0),MATCH((CUADRO!P$5&amp;$E1019),'Hoja de Trabajo para listado'!$A$151:$Z$151,0)),0)+IFERROR(INDEX('Hoja de Trabajo para listado'!$AB$155:$BA$1048576,MATCH($A1019,'Hoja de Trabajo para listado'!$AB$155:$AB$1048576,0),MATCH((CUADRO!P$5&amp;$E1019),'Hoja de Trabajo para listado'!$AB$151:$BA$151,0)),0)+IFERROR(INDEX('Hoja de Trabajo para listado'!$BC$155:$CB$1048576,MATCH($A1019,'Hoja de Trabajo para listado'!$BC$155:$BC$1048576,0),MATCH((CUADRO!P$5&amp;$E1019),'Hoja de Trabajo para listado'!$BC$151:$CB$151,0)),0)+IFERROR(INDEX('Hoja de Trabajo para listado'!$DE$153:$DG$274,MATCH($A1019,'Hoja de Trabajo para listado'!$DE$153:$DE$1048576,0),MATCH((CUADRO!P$5&amp;$E1019),'Hoja de Trabajo para listado'!$DE$151:$DG$151,0)),0)+IFERROR(INDEX('Hoja de Trabajo para listado'!$CD$155:$DC$1048576,MATCH($A1019,'Hoja de Trabajo para listado'!$CD$155:$CD$1048576,0),MATCH((CUADRO!P$5&amp;$E1019),'Hoja de Trabajo para listado'!$CD$151:$DC$151,0)),0)</f>
        <v>0</v>
      </c>
      <c r="Q1019" s="314">
        <f ca="1">+IFERROR(INDEX('Hoja de Trabajo para listado'!$A$155:$Z$1048576,MATCH($A1019,'Hoja de Trabajo para listado'!$A$155:$A$1048576,0),MATCH((CUADRO!Q$5&amp;$E1019),'Hoja de Trabajo para listado'!$A$151:$Z$151,0)),0)+IFERROR(INDEX('Hoja de Trabajo para listado'!$AB$155:$BA$1048576,MATCH($A1019,'Hoja de Trabajo para listado'!$AB$155:$AB$1048576,0),MATCH((CUADRO!Q$5&amp;$E1019),'Hoja de Trabajo para listado'!$AB$151:$BA$151,0)),0)+IFERROR(INDEX('Hoja de Trabajo para listado'!$BC$155:$CB$1048576,MATCH($A1019,'Hoja de Trabajo para listado'!$BC$155:$BC$1048576,0),MATCH((CUADRO!Q$5&amp;$E1019),'Hoja de Trabajo para listado'!$BC$151:$CB$151,0)),0)+IFERROR(INDEX('Hoja de Trabajo para listado'!$DE$153:$DG$274,MATCH($A1019,'Hoja de Trabajo para listado'!$DE$153:$DE$1048576,0),MATCH((CUADRO!Q$5&amp;$E1019),'Hoja de Trabajo para listado'!$DE$151:$DG$151,0)),0)+IFERROR(INDEX('Hoja de Trabajo para listado'!$CD$155:$DC$1048576,MATCH($A1019,'Hoja de Trabajo para listado'!$CD$155:$CD$1048576,0),MATCH((CUADRO!Q$5&amp;$E1019),'Hoja de Trabajo para listado'!$CD$151:$DC$151,0)),0)</f>
        <v>0</v>
      </c>
      <c r="R1019" s="314">
        <f t="shared" ca="1" si="30"/>
        <v>0</v>
      </c>
      <c r="S1019" s="314">
        <f ca="1">+R1018+R1019</f>
        <v>0</v>
      </c>
      <c r="T1019" s="314">
        <f ca="1">+S1019</f>
        <v>0</v>
      </c>
      <c r="U1019" s="313">
        <f t="shared" si="31"/>
        <v>2</v>
      </c>
      <c r="V1019" s="319" t="str">
        <f>+VLOOKUP(A1019,bd_lista!$A$3:$E$593,5,FALSE)</f>
        <v>Instituciones Descentralizadas</v>
      </c>
      <c r="W1019" s="426"/>
    </row>
    <row r="1020" spans="1:23" customFormat="1" ht="15" hidden="1" customHeight="1">
      <c r="A1020" s="323">
        <v>112</v>
      </c>
      <c r="B1020" s="427">
        <f>+A1020</f>
        <v>112</v>
      </c>
      <c r="C1020" s="318" t="str">
        <f>+VLOOKUP(A1020,bd_lista!$A$3:$C$593,3,FALSE)</f>
        <v>Comité Nacional de la Persona con Discapacidad</v>
      </c>
      <c r="D1020" s="429" t="str">
        <f>+C1020</f>
        <v>Comité Nacional de la Persona con Discapacidad</v>
      </c>
      <c r="E1020" s="318" t="s">
        <v>1418</v>
      </c>
      <c r="F1020" s="314">
        <f ca="1">+IFERROR(INDEX('Hoja de Trabajo para listado'!$A$155:$Z$1048576,MATCH($A1020,'Hoja de Trabajo para listado'!$A$155:$A$1048576,0),MATCH((CUADRO!F$5&amp;$E1020),'Hoja de Trabajo para listado'!$A$151:$Z$151,0)),0)+IFERROR(INDEX('Hoja de Trabajo para listado'!$AB$155:$BA$1048576,MATCH($A1020,'Hoja de Trabajo para listado'!$AB$155:$AB$1048576,0),MATCH((CUADRO!F$5&amp;$E1020),'Hoja de Trabajo para listado'!$AB$151:$BA$151,0)),0)+IFERROR(INDEX('Hoja de Trabajo para listado'!$BC$155:$CB$1048576,MATCH($A1020,'Hoja de Trabajo para listado'!$BC$155:$BC$1048576,0),MATCH((CUADRO!F$5&amp;$E1020),'Hoja de Trabajo para listado'!$BC$151:$CB$151,0)),0)+IFERROR(INDEX('Hoja de Trabajo para listado'!$DE$153:$DG$274,MATCH($A1020,'Hoja de Trabajo para listado'!$DE$153:$DE$1048576,0),MATCH((CUADRO!F$5&amp;$E1020),'Hoja de Trabajo para listado'!$DE$151:$DG$151,0)),0)+IFERROR(INDEX('Hoja de Trabajo para listado'!$CD$155:$DC$1048576,MATCH($A1020,'Hoja de Trabajo para listado'!$CD$155:$CD$1048576,0),MATCH((CUADRO!F$5&amp;$E1020),'Hoja de Trabajo para listado'!$CD$151:$DC$151,0)),0)</f>
        <v>0</v>
      </c>
      <c r="G1020" s="314">
        <f ca="1">+IFERROR(INDEX('Hoja de Trabajo para listado'!$A$155:$Z$1048576,MATCH($A1020,'Hoja de Trabajo para listado'!$A$155:$A$1048576,0),MATCH((CUADRO!G$5&amp;$E1020),'Hoja de Trabajo para listado'!$A$151:$Z$151,0)),0)+IFERROR(INDEX('Hoja de Trabajo para listado'!$AB$155:$BA$1048576,MATCH($A1020,'Hoja de Trabajo para listado'!$AB$155:$AB$1048576,0),MATCH((CUADRO!G$5&amp;$E1020),'Hoja de Trabajo para listado'!$AB$151:$BA$151,0)),0)+IFERROR(INDEX('Hoja de Trabajo para listado'!$BC$155:$CB$1048576,MATCH($A1020,'Hoja de Trabajo para listado'!$BC$155:$BC$1048576,0),MATCH((CUADRO!G$5&amp;$E1020),'Hoja de Trabajo para listado'!$BC$151:$CB$151,0)),0)+IFERROR(INDEX('Hoja de Trabajo para listado'!$DE$153:$DG$274,MATCH($A1020,'Hoja de Trabajo para listado'!$DE$153:$DE$1048576,0),MATCH((CUADRO!G$5&amp;$E1020),'Hoja de Trabajo para listado'!$DE$151:$DG$151,0)),0)+IFERROR(INDEX('Hoja de Trabajo para listado'!$CD$155:$DC$1048576,MATCH($A1020,'Hoja de Trabajo para listado'!$CD$155:$CD$1048576,0),MATCH((CUADRO!G$5&amp;$E1020),'Hoja de Trabajo para listado'!$CD$151:$DC$151,0)),0)</f>
        <v>0</v>
      </c>
      <c r="H1020" s="314">
        <f ca="1">+IFERROR(INDEX('Hoja de Trabajo para listado'!$A$155:$Z$1048576,MATCH($A1020,'Hoja de Trabajo para listado'!$A$155:$A$1048576,0),MATCH((CUADRO!H$5&amp;$E1020),'Hoja de Trabajo para listado'!$A$151:$Z$151,0)),0)+IFERROR(INDEX('Hoja de Trabajo para listado'!$AB$155:$BA$1048576,MATCH($A1020,'Hoja de Trabajo para listado'!$AB$155:$AB$1048576,0),MATCH((CUADRO!H$5&amp;$E1020),'Hoja de Trabajo para listado'!$AB$151:$BA$151,0)),0)+IFERROR(INDEX('Hoja de Trabajo para listado'!$BC$155:$CB$1048576,MATCH($A1020,'Hoja de Trabajo para listado'!$BC$155:$BC$1048576,0),MATCH((CUADRO!H$5&amp;$E1020),'Hoja de Trabajo para listado'!$BC$151:$CB$151,0)),0)+IFERROR(INDEX('Hoja de Trabajo para listado'!$DE$153:$DG$274,MATCH($A1020,'Hoja de Trabajo para listado'!$DE$153:$DE$1048576,0),MATCH((CUADRO!H$5&amp;$E1020),'Hoja de Trabajo para listado'!$DE$151:$DG$151,0)),0)+IFERROR(INDEX('Hoja de Trabajo para listado'!$CD$155:$DC$1048576,MATCH($A1020,'Hoja de Trabajo para listado'!$CD$155:$CD$1048576,0),MATCH((CUADRO!H$5&amp;$E1020),'Hoja de Trabajo para listado'!$CD$151:$DC$151,0)),0)</f>
        <v>0</v>
      </c>
      <c r="I1020" s="314">
        <f ca="1">+IFERROR(INDEX('Hoja de Trabajo para listado'!$A$155:$Z$1048576,MATCH($A1020,'Hoja de Trabajo para listado'!$A$155:$A$1048576,0),MATCH((CUADRO!I$5&amp;$E1020),'Hoja de Trabajo para listado'!$A$151:$Z$151,0)),0)+IFERROR(INDEX('Hoja de Trabajo para listado'!$AB$155:$BA$1048576,MATCH($A1020,'Hoja de Trabajo para listado'!$AB$155:$AB$1048576,0),MATCH((CUADRO!I$5&amp;$E1020),'Hoja de Trabajo para listado'!$AB$151:$BA$151,0)),0)+IFERROR(INDEX('Hoja de Trabajo para listado'!$BC$155:$CB$1048576,MATCH($A1020,'Hoja de Trabajo para listado'!$BC$155:$BC$1048576,0),MATCH((CUADRO!I$5&amp;$E1020),'Hoja de Trabajo para listado'!$BC$151:$CB$151,0)),0)+IFERROR(INDEX('Hoja de Trabajo para listado'!$DE$153:$DG$274,MATCH($A1020,'Hoja de Trabajo para listado'!$DE$153:$DE$1048576,0),MATCH((CUADRO!I$5&amp;$E1020),'Hoja de Trabajo para listado'!$DE$151:$DG$151,0)),0)+IFERROR(INDEX('Hoja de Trabajo para listado'!$CD$155:$DC$1048576,MATCH($A1020,'Hoja de Trabajo para listado'!$CD$155:$CD$1048576,0),MATCH((CUADRO!I$5&amp;$E1020),'Hoja de Trabajo para listado'!$CD$151:$DC$151,0)),0)</f>
        <v>0</v>
      </c>
      <c r="J1020" s="314">
        <f ca="1">+IFERROR(INDEX('Hoja de Trabajo para listado'!$A$155:$Z$1048576,MATCH($A1020,'Hoja de Trabajo para listado'!$A$155:$A$1048576,0),MATCH((CUADRO!J$5&amp;$E1020),'Hoja de Trabajo para listado'!$A$151:$Z$151,0)),0)+IFERROR(INDEX('Hoja de Trabajo para listado'!$AB$155:$BA$1048576,MATCH($A1020,'Hoja de Trabajo para listado'!$AB$155:$AB$1048576,0),MATCH((CUADRO!J$5&amp;$E1020),'Hoja de Trabajo para listado'!$AB$151:$BA$151,0)),0)+IFERROR(INDEX('Hoja de Trabajo para listado'!$BC$155:$CB$1048576,MATCH($A1020,'Hoja de Trabajo para listado'!$BC$155:$BC$1048576,0),MATCH((CUADRO!J$5&amp;$E1020),'Hoja de Trabajo para listado'!$BC$151:$CB$151,0)),0)+IFERROR(INDEX('Hoja de Trabajo para listado'!$DE$153:$DG$274,MATCH($A1020,'Hoja de Trabajo para listado'!$DE$153:$DE$1048576,0),MATCH((CUADRO!J$5&amp;$E1020),'Hoja de Trabajo para listado'!$DE$151:$DG$151,0)),0)+IFERROR(INDEX('Hoja de Trabajo para listado'!$CD$155:$DC$1048576,MATCH($A1020,'Hoja de Trabajo para listado'!$CD$155:$CD$1048576,0),MATCH((CUADRO!J$5&amp;$E1020),'Hoja de Trabajo para listado'!$CD$151:$DC$151,0)),0)</f>
        <v>0</v>
      </c>
      <c r="K1020" s="314">
        <f ca="1">+IFERROR(INDEX('Hoja de Trabajo para listado'!$A$155:$Z$1048576,MATCH($A1020,'Hoja de Trabajo para listado'!$A$155:$A$1048576,0),MATCH((CUADRO!K$5&amp;$E1020),'Hoja de Trabajo para listado'!$A$151:$Z$151,0)),0)+IFERROR(INDEX('Hoja de Trabajo para listado'!$AB$155:$BA$1048576,MATCH($A1020,'Hoja de Trabajo para listado'!$AB$155:$AB$1048576,0),MATCH((CUADRO!K$5&amp;$E1020),'Hoja de Trabajo para listado'!$AB$151:$BA$151,0)),0)+IFERROR(INDEX('Hoja de Trabajo para listado'!$BC$155:$CB$1048576,MATCH($A1020,'Hoja de Trabajo para listado'!$BC$155:$BC$1048576,0),MATCH((CUADRO!K$5&amp;$E1020),'Hoja de Trabajo para listado'!$BC$151:$CB$151,0)),0)+IFERROR(INDEX('Hoja de Trabajo para listado'!$DE$153:$DG$274,MATCH($A1020,'Hoja de Trabajo para listado'!$DE$153:$DE$1048576,0),MATCH((CUADRO!K$5&amp;$E1020),'Hoja de Trabajo para listado'!$DE$151:$DG$151,0)),0)+IFERROR(INDEX('Hoja de Trabajo para listado'!$CD$155:$DC$1048576,MATCH($A1020,'Hoja de Trabajo para listado'!$CD$155:$CD$1048576,0),MATCH((CUADRO!K$5&amp;$E1020),'Hoja de Trabajo para listado'!$CD$151:$DC$151,0)),0)</f>
        <v>0</v>
      </c>
      <c r="L1020" s="314">
        <f ca="1">+IFERROR(INDEX('Hoja de Trabajo para listado'!$A$155:$Z$1048576,MATCH($A1020,'Hoja de Trabajo para listado'!$A$155:$A$1048576,0),MATCH((CUADRO!L$5&amp;$E1020),'Hoja de Trabajo para listado'!$A$151:$Z$151,0)),0)+IFERROR(INDEX('Hoja de Trabajo para listado'!$AB$155:$BA$1048576,MATCH($A1020,'Hoja de Trabajo para listado'!$AB$155:$AB$1048576,0),MATCH((CUADRO!L$5&amp;$E1020),'Hoja de Trabajo para listado'!$AB$151:$BA$151,0)),0)+IFERROR(INDEX('Hoja de Trabajo para listado'!$BC$155:$CB$1048576,MATCH($A1020,'Hoja de Trabajo para listado'!$BC$155:$BC$1048576,0),MATCH((CUADRO!L$5&amp;$E1020),'Hoja de Trabajo para listado'!$BC$151:$CB$151,0)),0)+IFERROR(INDEX('Hoja de Trabajo para listado'!$DE$153:$DG$274,MATCH($A1020,'Hoja de Trabajo para listado'!$DE$153:$DE$1048576,0),MATCH((CUADRO!L$5&amp;$E1020),'Hoja de Trabajo para listado'!$DE$151:$DG$151,0)),0)+IFERROR(INDEX('Hoja de Trabajo para listado'!$CD$155:$DC$1048576,MATCH($A1020,'Hoja de Trabajo para listado'!$CD$155:$CD$1048576,0),MATCH((CUADRO!L$5&amp;$E1020),'Hoja de Trabajo para listado'!$CD$151:$DC$151,0)),0)</f>
        <v>0</v>
      </c>
      <c r="M1020" s="314">
        <f ca="1">+IFERROR(INDEX('Hoja de Trabajo para listado'!$A$155:$Z$1048576,MATCH($A1020,'Hoja de Trabajo para listado'!$A$155:$A$1048576,0),MATCH((CUADRO!M$5&amp;$E1020),'Hoja de Trabajo para listado'!$A$151:$Z$151,0)),0)+IFERROR(INDEX('Hoja de Trabajo para listado'!$AB$155:$BA$1048576,MATCH($A1020,'Hoja de Trabajo para listado'!$AB$155:$AB$1048576,0),MATCH((CUADRO!M$5&amp;$E1020),'Hoja de Trabajo para listado'!$AB$151:$BA$151,0)),0)+IFERROR(INDEX('Hoja de Trabajo para listado'!$BC$155:$CB$1048576,MATCH($A1020,'Hoja de Trabajo para listado'!$BC$155:$BC$1048576,0),MATCH((CUADRO!M$5&amp;$E1020),'Hoja de Trabajo para listado'!$BC$151:$CB$151,0)),0)+IFERROR(INDEX('Hoja de Trabajo para listado'!$DE$153:$DG$274,MATCH($A1020,'Hoja de Trabajo para listado'!$DE$153:$DE$1048576,0),MATCH((CUADRO!M$5&amp;$E1020),'Hoja de Trabajo para listado'!$DE$151:$DG$151,0)),0)+IFERROR(INDEX('Hoja de Trabajo para listado'!$CD$155:$DC$1048576,MATCH($A1020,'Hoja de Trabajo para listado'!$CD$155:$CD$1048576,0),MATCH((CUADRO!M$5&amp;$E1020),'Hoja de Trabajo para listado'!$CD$151:$DC$151,0)),0)</f>
        <v>0</v>
      </c>
      <c r="N1020" s="314">
        <f ca="1">+IFERROR(INDEX('Hoja de Trabajo para listado'!$A$155:$Z$1048576,MATCH($A1020,'Hoja de Trabajo para listado'!$A$155:$A$1048576,0),MATCH((CUADRO!N$5&amp;$E1020),'Hoja de Trabajo para listado'!$A$151:$Z$151,0)),0)+IFERROR(INDEX('Hoja de Trabajo para listado'!$AB$155:$BA$1048576,MATCH($A1020,'Hoja de Trabajo para listado'!$AB$155:$AB$1048576,0),MATCH((CUADRO!N$5&amp;$E1020),'Hoja de Trabajo para listado'!$AB$151:$BA$151,0)),0)+IFERROR(INDEX('Hoja de Trabajo para listado'!$BC$155:$CB$1048576,MATCH($A1020,'Hoja de Trabajo para listado'!$BC$155:$BC$1048576,0),MATCH((CUADRO!N$5&amp;$E1020),'Hoja de Trabajo para listado'!$BC$151:$CB$151,0)),0)+IFERROR(INDEX('Hoja de Trabajo para listado'!$DE$153:$DG$274,MATCH($A1020,'Hoja de Trabajo para listado'!$DE$153:$DE$1048576,0),MATCH((CUADRO!N$5&amp;$E1020),'Hoja de Trabajo para listado'!$DE$151:$DG$151,0)),0)+IFERROR(INDEX('Hoja de Trabajo para listado'!$CD$155:$DC$1048576,MATCH($A1020,'Hoja de Trabajo para listado'!$CD$155:$CD$1048576,0),MATCH((CUADRO!N$5&amp;$E1020),'Hoja de Trabajo para listado'!$CD$151:$DC$151,0)),0)</f>
        <v>0</v>
      </c>
      <c r="O1020" s="314">
        <f ca="1">+IFERROR(INDEX('Hoja de Trabajo para listado'!$A$155:$Z$1048576,MATCH($A1020,'Hoja de Trabajo para listado'!$A$155:$A$1048576,0),MATCH((CUADRO!O$5&amp;$E1020),'Hoja de Trabajo para listado'!$A$151:$Z$151,0)),0)+IFERROR(INDEX('Hoja de Trabajo para listado'!$AB$155:$BA$1048576,MATCH($A1020,'Hoja de Trabajo para listado'!$AB$155:$AB$1048576,0),MATCH((CUADRO!O$5&amp;$E1020),'Hoja de Trabajo para listado'!$AB$151:$BA$151,0)),0)+IFERROR(INDEX('Hoja de Trabajo para listado'!$BC$155:$CB$1048576,MATCH($A1020,'Hoja de Trabajo para listado'!$BC$155:$BC$1048576,0),MATCH((CUADRO!O$5&amp;$E1020),'Hoja de Trabajo para listado'!$BC$151:$CB$151,0)),0)+IFERROR(INDEX('Hoja de Trabajo para listado'!$DE$153:$DG$274,MATCH($A1020,'Hoja de Trabajo para listado'!$DE$153:$DE$1048576,0),MATCH((CUADRO!O$5&amp;$E1020),'Hoja de Trabajo para listado'!$DE$151:$DG$151,0)),0)+IFERROR(INDEX('Hoja de Trabajo para listado'!$CD$155:$DC$1048576,MATCH($A1020,'Hoja de Trabajo para listado'!$CD$155:$CD$1048576,0),MATCH((CUADRO!O$5&amp;$E1020),'Hoja de Trabajo para listado'!$CD$151:$DC$151,0)),0)</f>
        <v>0</v>
      </c>
      <c r="P1020" s="314">
        <f ca="1">+IFERROR(INDEX('Hoja de Trabajo para listado'!$A$155:$Z$1048576,MATCH($A1020,'Hoja de Trabajo para listado'!$A$155:$A$1048576,0),MATCH((CUADRO!P$5&amp;$E1020),'Hoja de Trabajo para listado'!$A$151:$Z$151,0)),0)+IFERROR(INDEX('Hoja de Trabajo para listado'!$AB$155:$BA$1048576,MATCH($A1020,'Hoja de Trabajo para listado'!$AB$155:$AB$1048576,0),MATCH((CUADRO!P$5&amp;$E1020),'Hoja de Trabajo para listado'!$AB$151:$BA$151,0)),0)+IFERROR(INDEX('Hoja de Trabajo para listado'!$BC$155:$CB$1048576,MATCH($A1020,'Hoja de Trabajo para listado'!$BC$155:$BC$1048576,0),MATCH((CUADRO!P$5&amp;$E1020),'Hoja de Trabajo para listado'!$BC$151:$CB$151,0)),0)+IFERROR(INDEX('Hoja de Trabajo para listado'!$DE$153:$DG$274,MATCH($A1020,'Hoja de Trabajo para listado'!$DE$153:$DE$1048576,0),MATCH((CUADRO!P$5&amp;$E1020),'Hoja de Trabajo para listado'!$DE$151:$DG$151,0)),0)+IFERROR(INDEX('Hoja de Trabajo para listado'!$CD$155:$DC$1048576,MATCH($A1020,'Hoja de Trabajo para listado'!$CD$155:$CD$1048576,0),MATCH((CUADRO!P$5&amp;$E1020),'Hoja de Trabajo para listado'!$CD$151:$DC$151,0)),0)</f>
        <v>0</v>
      </c>
      <c r="Q1020" s="314">
        <f ca="1">+IFERROR(INDEX('Hoja de Trabajo para listado'!$A$155:$Z$1048576,MATCH($A1020,'Hoja de Trabajo para listado'!$A$155:$A$1048576,0),MATCH((CUADRO!Q$5&amp;$E1020),'Hoja de Trabajo para listado'!$A$151:$Z$151,0)),0)+IFERROR(INDEX('Hoja de Trabajo para listado'!$AB$155:$BA$1048576,MATCH($A1020,'Hoja de Trabajo para listado'!$AB$155:$AB$1048576,0),MATCH((CUADRO!Q$5&amp;$E1020),'Hoja de Trabajo para listado'!$AB$151:$BA$151,0)),0)+IFERROR(INDEX('Hoja de Trabajo para listado'!$BC$155:$CB$1048576,MATCH($A1020,'Hoja de Trabajo para listado'!$BC$155:$BC$1048576,0),MATCH((CUADRO!Q$5&amp;$E1020),'Hoja de Trabajo para listado'!$BC$151:$CB$151,0)),0)+IFERROR(INDEX('Hoja de Trabajo para listado'!$DE$153:$DG$274,MATCH($A1020,'Hoja de Trabajo para listado'!$DE$153:$DE$1048576,0),MATCH((CUADRO!Q$5&amp;$E1020),'Hoja de Trabajo para listado'!$DE$151:$DG$151,0)),0)+IFERROR(INDEX('Hoja de Trabajo para listado'!$CD$155:$DC$1048576,MATCH($A1020,'Hoja de Trabajo para listado'!$CD$155:$CD$1048576,0),MATCH((CUADRO!Q$5&amp;$E1020),'Hoja de Trabajo para listado'!$CD$151:$DC$151,0)),0)</f>
        <v>0</v>
      </c>
      <c r="R1020" s="314">
        <f t="shared" ca="1" si="30"/>
        <v>0</v>
      </c>
      <c r="S1020" s="314"/>
      <c r="T1020" s="314">
        <f ca="1">+T1021</f>
        <v>0</v>
      </c>
      <c r="U1020" s="313">
        <f t="shared" si="31"/>
        <v>1</v>
      </c>
      <c r="V1020" s="319" t="str">
        <f>+VLOOKUP(A1020,bd_lista!$A$3:$E$593,5,FALSE)</f>
        <v>Instituciones Descentralizadas</v>
      </c>
      <c r="W1020" s="425" t="str">
        <f>+V1020</f>
        <v>Instituciones Descentralizadas</v>
      </c>
    </row>
    <row r="1021" spans="1:23" customFormat="1" ht="15" hidden="1" customHeight="1">
      <c r="A1021" s="323">
        <v>112</v>
      </c>
      <c r="B1021" s="428"/>
      <c r="C1021" s="339" t="str">
        <f>+VLOOKUP(A1021,bd_lista!$A$3:$C$593,3,FALSE)</f>
        <v>Comité Nacional de la Persona con Discapacidad</v>
      </c>
      <c r="D1021" s="430"/>
      <c r="E1021" s="319" t="s">
        <v>1419</v>
      </c>
      <c r="F1021" s="314">
        <f ca="1">+IFERROR(INDEX('Hoja de Trabajo para listado'!$A$155:$Z$1048576,MATCH($A1021,'Hoja de Trabajo para listado'!$A$155:$A$1048576,0),MATCH((CUADRO!F$5&amp;$E1021),'Hoja de Trabajo para listado'!$A$151:$Z$151,0)),0)+IFERROR(INDEX('Hoja de Trabajo para listado'!$AB$155:$BA$1048576,MATCH($A1021,'Hoja de Trabajo para listado'!$AB$155:$AB$1048576,0),MATCH((CUADRO!F$5&amp;$E1021),'Hoja de Trabajo para listado'!$AB$151:$BA$151,0)),0)+IFERROR(INDEX('Hoja de Trabajo para listado'!$BC$155:$CB$1048576,MATCH($A1021,'Hoja de Trabajo para listado'!$BC$155:$BC$1048576,0),MATCH((CUADRO!F$5&amp;$E1021),'Hoja de Trabajo para listado'!$BC$151:$CB$151,0)),0)+IFERROR(INDEX('Hoja de Trabajo para listado'!$DE$153:$DG$274,MATCH($A1021,'Hoja de Trabajo para listado'!$DE$153:$DE$1048576,0),MATCH((CUADRO!F$5&amp;$E1021),'Hoja de Trabajo para listado'!$DE$151:$DG$151,0)),0)+IFERROR(INDEX('Hoja de Trabajo para listado'!$CD$155:$DC$1048576,MATCH($A1021,'Hoja de Trabajo para listado'!$CD$155:$CD$1048576,0),MATCH((CUADRO!F$5&amp;$E1021),'Hoja de Trabajo para listado'!$CD$151:$DC$151,0)),0)</f>
        <v>0</v>
      </c>
      <c r="G1021" s="314">
        <f ca="1">+IFERROR(INDEX('Hoja de Trabajo para listado'!$A$155:$Z$1048576,MATCH($A1021,'Hoja de Trabajo para listado'!$A$155:$A$1048576,0),MATCH((CUADRO!G$5&amp;$E1021),'Hoja de Trabajo para listado'!$A$151:$Z$151,0)),0)+IFERROR(INDEX('Hoja de Trabajo para listado'!$AB$155:$BA$1048576,MATCH($A1021,'Hoja de Trabajo para listado'!$AB$155:$AB$1048576,0),MATCH((CUADRO!G$5&amp;$E1021),'Hoja de Trabajo para listado'!$AB$151:$BA$151,0)),0)+IFERROR(INDEX('Hoja de Trabajo para listado'!$BC$155:$CB$1048576,MATCH($A1021,'Hoja de Trabajo para listado'!$BC$155:$BC$1048576,0),MATCH((CUADRO!G$5&amp;$E1021),'Hoja de Trabajo para listado'!$BC$151:$CB$151,0)),0)+IFERROR(INDEX('Hoja de Trabajo para listado'!$DE$153:$DG$274,MATCH($A1021,'Hoja de Trabajo para listado'!$DE$153:$DE$1048576,0),MATCH((CUADRO!G$5&amp;$E1021),'Hoja de Trabajo para listado'!$DE$151:$DG$151,0)),0)+IFERROR(INDEX('Hoja de Trabajo para listado'!$CD$155:$DC$1048576,MATCH($A1021,'Hoja de Trabajo para listado'!$CD$155:$CD$1048576,0),MATCH((CUADRO!G$5&amp;$E1021),'Hoja de Trabajo para listado'!$CD$151:$DC$151,0)),0)</f>
        <v>0</v>
      </c>
      <c r="H1021" s="314">
        <f ca="1">+IFERROR(INDEX('Hoja de Trabajo para listado'!$A$155:$Z$1048576,MATCH($A1021,'Hoja de Trabajo para listado'!$A$155:$A$1048576,0),MATCH((CUADRO!H$5&amp;$E1021),'Hoja de Trabajo para listado'!$A$151:$Z$151,0)),0)+IFERROR(INDEX('Hoja de Trabajo para listado'!$AB$155:$BA$1048576,MATCH($A1021,'Hoja de Trabajo para listado'!$AB$155:$AB$1048576,0),MATCH((CUADRO!H$5&amp;$E1021),'Hoja de Trabajo para listado'!$AB$151:$BA$151,0)),0)+IFERROR(INDEX('Hoja de Trabajo para listado'!$BC$155:$CB$1048576,MATCH($A1021,'Hoja de Trabajo para listado'!$BC$155:$BC$1048576,0),MATCH((CUADRO!H$5&amp;$E1021),'Hoja de Trabajo para listado'!$BC$151:$CB$151,0)),0)+IFERROR(INDEX('Hoja de Trabajo para listado'!$DE$153:$DG$274,MATCH($A1021,'Hoja de Trabajo para listado'!$DE$153:$DE$1048576,0),MATCH((CUADRO!H$5&amp;$E1021),'Hoja de Trabajo para listado'!$DE$151:$DG$151,0)),0)+IFERROR(INDEX('Hoja de Trabajo para listado'!$CD$155:$DC$1048576,MATCH($A1021,'Hoja de Trabajo para listado'!$CD$155:$CD$1048576,0),MATCH((CUADRO!H$5&amp;$E1021),'Hoja de Trabajo para listado'!$CD$151:$DC$151,0)),0)</f>
        <v>0</v>
      </c>
      <c r="I1021" s="314">
        <f ca="1">+IFERROR(INDEX('Hoja de Trabajo para listado'!$A$155:$Z$1048576,MATCH($A1021,'Hoja de Trabajo para listado'!$A$155:$A$1048576,0),MATCH((CUADRO!I$5&amp;$E1021),'Hoja de Trabajo para listado'!$A$151:$Z$151,0)),0)+IFERROR(INDEX('Hoja de Trabajo para listado'!$AB$155:$BA$1048576,MATCH($A1021,'Hoja de Trabajo para listado'!$AB$155:$AB$1048576,0),MATCH((CUADRO!I$5&amp;$E1021),'Hoja de Trabajo para listado'!$AB$151:$BA$151,0)),0)+IFERROR(INDEX('Hoja de Trabajo para listado'!$BC$155:$CB$1048576,MATCH($A1021,'Hoja de Trabajo para listado'!$BC$155:$BC$1048576,0),MATCH((CUADRO!I$5&amp;$E1021),'Hoja de Trabajo para listado'!$BC$151:$CB$151,0)),0)+IFERROR(INDEX('Hoja de Trabajo para listado'!$DE$153:$DG$274,MATCH($A1021,'Hoja de Trabajo para listado'!$DE$153:$DE$1048576,0),MATCH((CUADRO!I$5&amp;$E1021),'Hoja de Trabajo para listado'!$DE$151:$DG$151,0)),0)+IFERROR(INDEX('Hoja de Trabajo para listado'!$CD$155:$DC$1048576,MATCH($A1021,'Hoja de Trabajo para listado'!$CD$155:$CD$1048576,0),MATCH((CUADRO!I$5&amp;$E1021),'Hoja de Trabajo para listado'!$CD$151:$DC$151,0)),0)</f>
        <v>0</v>
      </c>
      <c r="J1021" s="314">
        <f ca="1">+IFERROR(INDEX('Hoja de Trabajo para listado'!$A$155:$Z$1048576,MATCH($A1021,'Hoja de Trabajo para listado'!$A$155:$A$1048576,0),MATCH((CUADRO!J$5&amp;$E1021),'Hoja de Trabajo para listado'!$A$151:$Z$151,0)),0)+IFERROR(INDEX('Hoja de Trabajo para listado'!$AB$155:$BA$1048576,MATCH($A1021,'Hoja de Trabajo para listado'!$AB$155:$AB$1048576,0),MATCH((CUADRO!J$5&amp;$E1021),'Hoja de Trabajo para listado'!$AB$151:$BA$151,0)),0)+IFERROR(INDEX('Hoja de Trabajo para listado'!$BC$155:$CB$1048576,MATCH($A1021,'Hoja de Trabajo para listado'!$BC$155:$BC$1048576,0),MATCH((CUADRO!J$5&amp;$E1021),'Hoja de Trabajo para listado'!$BC$151:$CB$151,0)),0)+IFERROR(INDEX('Hoja de Trabajo para listado'!$DE$153:$DG$274,MATCH($A1021,'Hoja de Trabajo para listado'!$DE$153:$DE$1048576,0),MATCH((CUADRO!J$5&amp;$E1021),'Hoja de Trabajo para listado'!$DE$151:$DG$151,0)),0)+IFERROR(INDEX('Hoja de Trabajo para listado'!$CD$155:$DC$1048576,MATCH($A1021,'Hoja de Trabajo para listado'!$CD$155:$CD$1048576,0),MATCH((CUADRO!J$5&amp;$E1021),'Hoja de Trabajo para listado'!$CD$151:$DC$151,0)),0)</f>
        <v>0</v>
      </c>
      <c r="K1021" s="314">
        <f ca="1">+IFERROR(INDEX('Hoja de Trabajo para listado'!$A$155:$Z$1048576,MATCH($A1021,'Hoja de Trabajo para listado'!$A$155:$A$1048576,0),MATCH((CUADRO!K$5&amp;$E1021),'Hoja de Trabajo para listado'!$A$151:$Z$151,0)),0)+IFERROR(INDEX('Hoja de Trabajo para listado'!$AB$155:$BA$1048576,MATCH($A1021,'Hoja de Trabajo para listado'!$AB$155:$AB$1048576,0),MATCH((CUADRO!K$5&amp;$E1021),'Hoja de Trabajo para listado'!$AB$151:$BA$151,0)),0)+IFERROR(INDEX('Hoja de Trabajo para listado'!$BC$155:$CB$1048576,MATCH($A1021,'Hoja de Trabajo para listado'!$BC$155:$BC$1048576,0),MATCH((CUADRO!K$5&amp;$E1021),'Hoja de Trabajo para listado'!$BC$151:$CB$151,0)),0)+IFERROR(INDEX('Hoja de Trabajo para listado'!$DE$153:$DG$274,MATCH($A1021,'Hoja de Trabajo para listado'!$DE$153:$DE$1048576,0),MATCH((CUADRO!K$5&amp;$E1021),'Hoja de Trabajo para listado'!$DE$151:$DG$151,0)),0)+IFERROR(INDEX('Hoja de Trabajo para listado'!$CD$155:$DC$1048576,MATCH($A1021,'Hoja de Trabajo para listado'!$CD$155:$CD$1048576,0),MATCH((CUADRO!K$5&amp;$E1021),'Hoja de Trabajo para listado'!$CD$151:$DC$151,0)),0)</f>
        <v>0</v>
      </c>
      <c r="L1021" s="314">
        <f ca="1">+IFERROR(INDEX('Hoja de Trabajo para listado'!$A$155:$Z$1048576,MATCH($A1021,'Hoja de Trabajo para listado'!$A$155:$A$1048576,0),MATCH((CUADRO!L$5&amp;$E1021),'Hoja de Trabajo para listado'!$A$151:$Z$151,0)),0)+IFERROR(INDEX('Hoja de Trabajo para listado'!$AB$155:$BA$1048576,MATCH($A1021,'Hoja de Trabajo para listado'!$AB$155:$AB$1048576,0),MATCH((CUADRO!L$5&amp;$E1021),'Hoja de Trabajo para listado'!$AB$151:$BA$151,0)),0)+IFERROR(INDEX('Hoja de Trabajo para listado'!$BC$155:$CB$1048576,MATCH($A1021,'Hoja de Trabajo para listado'!$BC$155:$BC$1048576,0),MATCH((CUADRO!L$5&amp;$E1021),'Hoja de Trabajo para listado'!$BC$151:$CB$151,0)),0)+IFERROR(INDEX('Hoja de Trabajo para listado'!$DE$153:$DG$274,MATCH($A1021,'Hoja de Trabajo para listado'!$DE$153:$DE$1048576,0),MATCH((CUADRO!L$5&amp;$E1021),'Hoja de Trabajo para listado'!$DE$151:$DG$151,0)),0)+IFERROR(INDEX('Hoja de Trabajo para listado'!$CD$155:$DC$1048576,MATCH($A1021,'Hoja de Trabajo para listado'!$CD$155:$CD$1048576,0),MATCH((CUADRO!L$5&amp;$E1021),'Hoja de Trabajo para listado'!$CD$151:$DC$151,0)),0)</f>
        <v>0</v>
      </c>
      <c r="M1021" s="314">
        <f ca="1">+IFERROR(INDEX('Hoja de Trabajo para listado'!$A$155:$Z$1048576,MATCH($A1021,'Hoja de Trabajo para listado'!$A$155:$A$1048576,0),MATCH((CUADRO!M$5&amp;$E1021),'Hoja de Trabajo para listado'!$A$151:$Z$151,0)),0)+IFERROR(INDEX('Hoja de Trabajo para listado'!$AB$155:$BA$1048576,MATCH($A1021,'Hoja de Trabajo para listado'!$AB$155:$AB$1048576,0),MATCH((CUADRO!M$5&amp;$E1021),'Hoja de Trabajo para listado'!$AB$151:$BA$151,0)),0)+IFERROR(INDEX('Hoja de Trabajo para listado'!$BC$155:$CB$1048576,MATCH($A1021,'Hoja de Trabajo para listado'!$BC$155:$BC$1048576,0),MATCH((CUADRO!M$5&amp;$E1021),'Hoja de Trabajo para listado'!$BC$151:$CB$151,0)),0)+IFERROR(INDEX('Hoja de Trabajo para listado'!$DE$153:$DG$274,MATCH($A1021,'Hoja de Trabajo para listado'!$DE$153:$DE$1048576,0),MATCH((CUADRO!M$5&amp;$E1021),'Hoja de Trabajo para listado'!$DE$151:$DG$151,0)),0)+IFERROR(INDEX('Hoja de Trabajo para listado'!$CD$155:$DC$1048576,MATCH($A1021,'Hoja de Trabajo para listado'!$CD$155:$CD$1048576,0),MATCH((CUADRO!M$5&amp;$E1021),'Hoja de Trabajo para listado'!$CD$151:$DC$151,0)),0)</f>
        <v>0</v>
      </c>
      <c r="N1021" s="314">
        <f ca="1">+IFERROR(INDEX('Hoja de Trabajo para listado'!$A$155:$Z$1048576,MATCH($A1021,'Hoja de Trabajo para listado'!$A$155:$A$1048576,0),MATCH((CUADRO!N$5&amp;$E1021),'Hoja de Trabajo para listado'!$A$151:$Z$151,0)),0)+IFERROR(INDEX('Hoja de Trabajo para listado'!$AB$155:$BA$1048576,MATCH($A1021,'Hoja de Trabajo para listado'!$AB$155:$AB$1048576,0),MATCH((CUADRO!N$5&amp;$E1021),'Hoja de Trabajo para listado'!$AB$151:$BA$151,0)),0)+IFERROR(INDEX('Hoja de Trabajo para listado'!$BC$155:$CB$1048576,MATCH($A1021,'Hoja de Trabajo para listado'!$BC$155:$BC$1048576,0),MATCH((CUADRO!N$5&amp;$E1021),'Hoja de Trabajo para listado'!$BC$151:$CB$151,0)),0)+IFERROR(INDEX('Hoja de Trabajo para listado'!$DE$153:$DG$274,MATCH($A1021,'Hoja de Trabajo para listado'!$DE$153:$DE$1048576,0),MATCH((CUADRO!N$5&amp;$E1021),'Hoja de Trabajo para listado'!$DE$151:$DG$151,0)),0)+IFERROR(INDEX('Hoja de Trabajo para listado'!$CD$155:$DC$1048576,MATCH($A1021,'Hoja de Trabajo para listado'!$CD$155:$CD$1048576,0),MATCH((CUADRO!N$5&amp;$E1021),'Hoja de Trabajo para listado'!$CD$151:$DC$151,0)),0)</f>
        <v>0</v>
      </c>
      <c r="O1021" s="314">
        <f ca="1">+IFERROR(INDEX('Hoja de Trabajo para listado'!$A$155:$Z$1048576,MATCH($A1021,'Hoja de Trabajo para listado'!$A$155:$A$1048576,0),MATCH((CUADRO!O$5&amp;$E1021),'Hoja de Trabajo para listado'!$A$151:$Z$151,0)),0)+IFERROR(INDEX('Hoja de Trabajo para listado'!$AB$155:$BA$1048576,MATCH($A1021,'Hoja de Trabajo para listado'!$AB$155:$AB$1048576,0),MATCH((CUADRO!O$5&amp;$E1021),'Hoja de Trabajo para listado'!$AB$151:$BA$151,0)),0)+IFERROR(INDEX('Hoja de Trabajo para listado'!$BC$155:$CB$1048576,MATCH($A1021,'Hoja de Trabajo para listado'!$BC$155:$BC$1048576,0),MATCH((CUADRO!O$5&amp;$E1021),'Hoja de Trabajo para listado'!$BC$151:$CB$151,0)),0)+IFERROR(INDEX('Hoja de Trabajo para listado'!$DE$153:$DG$274,MATCH($A1021,'Hoja de Trabajo para listado'!$DE$153:$DE$1048576,0),MATCH((CUADRO!O$5&amp;$E1021),'Hoja de Trabajo para listado'!$DE$151:$DG$151,0)),0)+IFERROR(INDEX('Hoja de Trabajo para listado'!$CD$155:$DC$1048576,MATCH($A1021,'Hoja de Trabajo para listado'!$CD$155:$CD$1048576,0),MATCH((CUADRO!O$5&amp;$E1021),'Hoja de Trabajo para listado'!$CD$151:$DC$151,0)),0)</f>
        <v>0</v>
      </c>
      <c r="P1021" s="314">
        <f ca="1">+IFERROR(INDEX('Hoja de Trabajo para listado'!$A$155:$Z$1048576,MATCH($A1021,'Hoja de Trabajo para listado'!$A$155:$A$1048576,0),MATCH((CUADRO!P$5&amp;$E1021),'Hoja de Trabajo para listado'!$A$151:$Z$151,0)),0)+IFERROR(INDEX('Hoja de Trabajo para listado'!$AB$155:$BA$1048576,MATCH($A1021,'Hoja de Trabajo para listado'!$AB$155:$AB$1048576,0),MATCH((CUADRO!P$5&amp;$E1021),'Hoja de Trabajo para listado'!$AB$151:$BA$151,0)),0)+IFERROR(INDEX('Hoja de Trabajo para listado'!$BC$155:$CB$1048576,MATCH($A1021,'Hoja de Trabajo para listado'!$BC$155:$BC$1048576,0),MATCH((CUADRO!P$5&amp;$E1021),'Hoja de Trabajo para listado'!$BC$151:$CB$151,0)),0)+IFERROR(INDEX('Hoja de Trabajo para listado'!$DE$153:$DG$274,MATCH($A1021,'Hoja de Trabajo para listado'!$DE$153:$DE$1048576,0),MATCH((CUADRO!P$5&amp;$E1021),'Hoja de Trabajo para listado'!$DE$151:$DG$151,0)),0)+IFERROR(INDEX('Hoja de Trabajo para listado'!$CD$155:$DC$1048576,MATCH($A1021,'Hoja de Trabajo para listado'!$CD$155:$CD$1048576,0),MATCH((CUADRO!P$5&amp;$E1021),'Hoja de Trabajo para listado'!$CD$151:$DC$151,0)),0)</f>
        <v>0</v>
      </c>
      <c r="Q1021" s="314">
        <f ca="1">+IFERROR(INDEX('Hoja de Trabajo para listado'!$A$155:$Z$1048576,MATCH($A1021,'Hoja de Trabajo para listado'!$A$155:$A$1048576,0),MATCH((CUADRO!Q$5&amp;$E1021),'Hoja de Trabajo para listado'!$A$151:$Z$151,0)),0)+IFERROR(INDEX('Hoja de Trabajo para listado'!$AB$155:$BA$1048576,MATCH($A1021,'Hoja de Trabajo para listado'!$AB$155:$AB$1048576,0),MATCH((CUADRO!Q$5&amp;$E1021),'Hoja de Trabajo para listado'!$AB$151:$BA$151,0)),0)+IFERROR(INDEX('Hoja de Trabajo para listado'!$BC$155:$CB$1048576,MATCH($A1021,'Hoja de Trabajo para listado'!$BC$155:$BC$1048576,0),MATCH((CUADRO!Q$5&amp;$E1021),'Hoja de Trabajo para listado'!$BC$151:$CB$151,0)),0)+IFERROR(INDEX('Hoja de Trabajo para listado'!$DE$153:$DG$274,MATCH($A1021,'Hoja de Trabajo para listado'!$DE$153:$DE$1048576,0),MATCH((CUADRO!Q$5&amp;$E1021),'Hoja de Trabajo para listado'!$DE$151:$DG$151,0)),0)+IFERROR(INDEX('Hoja de Trabajo para listado'!$CD$155:$DC$1048576,MATCH($A1021,'Hoja de Trabajo para listado'!$CD$155:$CD$1048576,0),MATCH((CUADRO!Q$5&amp;$E1021),'Hoja de Trabajo para listado'!$CD$151:$DC$151,0)),0)</f>
        <v>0</v>
      </c>
      <c r="R1021" s="314">
        <f t="shared" ca="1" si="30"/>
        <v>0</v>
      </c>
      <c r="S1021" s="314">
        <f ca="1">+R1020+R1021</f>
        <v>0</v>
      </c>
      <c r="T1021" s="314">
        <f ca="1">+S1021</f>
        <v>0</v>
      </c>
      <c r="U1021" s="313">
        <f t="shared" si="31"/>
        <v>2</v>
      </c>
      <c r="V1021" s="319" t="str">
        <f>+VLOOKUP(A1021,bd_lista!$A$3:$E$593,5,FALSE)</f>
        <v>Instituciones Descentralizadas</v>
      </c>
      <c r="W1021" s="426"/>
    </row>
    <row r="1022" spans="1:23" customFormat="1" ht="15" hidden="1" customHeight="1">
      <c r="A1022" s="323">
        <v>681</v>
      </c>
      <c r="B1022" s="427">
        <f>+A1022</f>
        <v>681</v>
      </c>
      <c r="C1022" s="318" t="str">
        <f>+VLOOKUP(A1022,bd_lista!$A$3:$C$593,3,FALSE)</f>
        <v>Ministerio Público</v>
      </c>
      <c r="D1022" s="429" t="str">
        <f>+C1022</f>
        <v>Ministerio Público</v>
      </c>
      <c r="E1022" s="339" t="s">
        <v>1418</v>
      </c>
      <c r="F1022" s="314">
        <f ca="1">+IFERROR(INDEX('Hoja de Trabajo para listado'!$A$155:$Z$1048576,MATCH($A1022,'Hoja de Trabajo para listado'!$A$155:$A$1048576,0),MATCH((CUADRO!F$5&amp;$E1022),'Hoja de Trabajo para listado'!$A$151:$Z$151,0)),0)+IFERROR(INDEX('Hoja de Trabajo para listado'!$AB$155:$BA$1048576,MATCH($A1022,'Hoja de Trabajo para listado'!$AB$155:$AB$1048576,0),MATCH((CUADRO!F$5&amp;$E1022),'Hoja de Trabajo para listado'!$AB$151:$BA$151,0)),0)+IFERROR(INDEX('Hoja de Trabajo para listado'!$BC$155:$CB$1048576,MATCH($A1022,'Hoja de Trabajo para listado'!$BC$155:$BC$1048576,0),MATCH((CUADRO!F$5&amp;$E1022),'Hoja de Trabajo para listado'!$BC$151:$CB$151,0)),0)+IFERROR(INDEX('Hoja de Trabajo para listado'!$DE$153:$DG$274,MATCH($A1022,'Hoja de Trabajo para listado'!$DE$153:$DE$1048576,0),MATCH((CUADRO!F$5&amp;$E1022),'Hoja de Trabajo para listado'!$DE$151:$DG$151,0)),0)+IFERROR(INDEX('Hoja de Trabajo para listado'!$CD$155:$DC$1048576,MATCH($A1022,'Hoja de Trabajo para listado'!$CD$155:$CD$1048576,0),MATCH((CUADRO!F$5&amp;$E1022),'Hoja de Trabajo para listado'!$CD$151:$DC$151,0)),0)</f>
        <v>0</v>
      </c>
      <c r="G1022" s="314">
        <f ca="1">+IFERROR(INDEX('Hoja de Trabajo para listado'!$A$155:$Z$1048576,MATCH($A1022,'Hoja de Trabajo para listado'!$A$155:$A$1048576,0),MATCH((CUADRO!G$5&amp;$E1022),'Hoja de Trabajo para listado'!$A$151:$Z$151,0)),0)+IFERROR(INDEX('Hoja de Trabajo para listado'!$AB$155:$BA$1048576,MATCH($A1022,'Hoja de Trabajo para listado'!$AB$155:$AB$1048576,0),MATCH((CUADRO!G$5&amp;$E1022),'Hoja de Trabajo para listado'!$AB$151:$BA$151,0)),0)+IFERROR(INDEX('Hoja de Trabajo para listado'!$BC$155:$CB$1048576,MATCH($A1022,'Hoja de Trabajo para listado'!$BC$155:$BC$1048576,0),MATCH((CUADRO!G$5&amp;$E1022),'Hoja de Trabajo para listado'!$BC$151:$CB$151,0)),0)+IFERROR(INDEX('Hoja de Trabajo para listado'!$DE$153:$DG$274,MATCH($A1022,'Hoja de Trabajo para listado'!$DE$153:$DE$1048576,0),MATCH((CUADRO!G$5&amp;$E1022),'Hoja de Trabajo para listado'!$DE$151:$DG$151,0)),0)+IFERROR(INDEX('Hoja de Trabajo para listado'!$CD$155:$DC$1048576,MATCH($A1022,'Hoja de Trabajo para listado'!$CD$155:$CD$1048576,0),MATCH((CUADRO!G$5&amp;$E1022),'Hoja de Trabajo para listado'!$CD$151:$DC$151,0)),0)</f>
        <v>0</v>
      </c>
      <c r="H1022" s="314">
        <f ca="1">+IFERROR(INDEX('Hoja de Trabajo para listado'!$A$155:$Z$1048576,MATCH($A1022,'Hoja de Trabajo para listado'!$A$155:$A$1048576,0),MATCH((CUADRO!H$5&amp;$E1022),'Hoja de Trabajo para listado'!$A$151:$Z$151,0)),0)+IFERROR(INDEX('Hoja de Trabajo para listado'!$AB$155:$BA$1048576,MATCH($A1022,'Hoja de Trabajo para listado'!$AB$155:$AB$1048576,0),MATCH((CUADRO!H$5&amp;$E1022),'Hoja de Trabajo para listado'!$AB$151:$BA$151,0)),0)+IFERROR(INDEX('Hoja de Trabajo para listado'!$BC$155:$CB$1048576,MATCH($A1022,'Hoja de Trabajo para listado'!$BC$155:$BC$1048576,0),MATCH((CUADRO!H$5&amp;$E1022),'Hoja de Trabajo para listado'!$BC$151:$CB$151,0)),0)+IFERROR(INDEX('Hoja de Trabajo para listado'!$DE$153:$DG$274,MATCH($A1022,'Hoja de Trabajo para listado'!$DE$153:$DE$1048576,0),MATCH((CUADRO!H$5&amp;$E1022),'Hoja de Trabajo para listado'!$DE$151:$DG$151,0)),0)+IFERROR(INDEX('Hoja de Trabajo para listado'!$CD$155:$DC$1048576,MATCH($A1022,'Hoja de Trabajo para listado'!$CD$155:$CD$1048576,0),MATCH((CUADRO!H$5&amp;$E1022),'Hoja de Trabajo para listado'!$CD$151:$DC$151,0)),0)</f>
        <v>0</v>
      </c>
      <c r="I1022" s="314">
        <f ca="1">+IFERROR(INDEX('Hoja de Trabajo para listado'!$A$155:$Z$1048576,MATCH($A1022,'Hoja de Trabajo para listado'!$A$155:$A$1048576,0),MATCH((CUADRO!I$5&amp;$E1022),'Hoja de Trabajo para listado'!$A$151:$Z$151,0)),0)+IFERROR(INDEX('Hoja de Trabajo para listado'!$AB$155:$BA$1048576,MATCH($A1022,'Hoja de Trabajo para listado'!$AB$155:$AB$1048576,0),MATCH((CUADRO!I$5&amp;$E1022),'Hoja de Trabajo para listado'!$AB$151:$BA$151,0)),0)+IFERROR(INDEX('Hoja de Trabajo para listado'!$BC$155:$CB$1048576,MATCH($A1022,'Hoja de Trabajo para listado'!$BC$155:$BC$1048576,0),MATCH((CUADRO!I$5&amp;$E1022),'Hoja de Trabajo para listado'!$BC$151:$CB$151,0)),0)+IFERROR(INDEX('Hoja de Trabajo para listado'!$DE$153:$DG$274,MATCH($A1022,'Hoja de Trabajo para listado'!$DE$153:$DE$1048576,0),MATCH((CUADRO!I$5&amp;$E1022),'Hoja de Trabajo para listado'!$DE$151:$DG$151,0)),0)+IFERROR(INDEX('Hoja de Trabajo para listado'!$CD$155:$DC$1048576,MATCH($A1022,'Hoja de Trabajo para listado'!$CD$155:$CD$1048576,0),MATCH((CUADRO!I$5&amp;$E1022),'Hoja de Trabajo para listado'!$CD$151:$DC$151,0)),0)</f>
        <v>0</v>
      </c>
      <c r="J1022" s="314">
        <f ca="1">+IFERROR(INDEX('Hoja de Trabajo para listado'!$A$155:$Z$1048576,MATCH($A1022,'Hoja de Trabajo para listado'!$A$155:$A$1048576,0),MATCH((CUADRO!J$5&amp;$E1022),'Hoja de Trabajo para listado'!$A$151:$Z$151,0)),0)+IFERROR(INDEX('Hoja de Trabajo para listado'!$AB$155:$BA$1048576,MATCH($A1022,'Hoja de Trabajo para listado'!$AB$155:$AB$1048576,0),MATCH((CUADRO!J$5&amp;$E1022),'Hoja de Trabajo para listado'!$AB$151:$BA$151,0)),0)+IFERROR(INDEX('Hoja de Trabajo para listado'!$BC$155:$CB$1048576,MATCH($A1022,'Hoja de Trabajo para listado'!$BC$155:$BC$1048576,0),MATCH((CUADRO!J$5&amp;$E1022),'Hoja de Trabajo para listado'!$BC$151:$CB$151,0)),0)+IFERROR(INDEX('Hoja de Trabajo para listado'!$DE$153:$DG$274,MATCH($A1022,'Hoja de Trabajo para listado'!$DE$153:$DE$1048576,0),MATCH((CUADRO!J$5&amp;$E1022),'Hoja de Trabajo para listado'!$DE$151:$DG$151,0)),0)+IFERROR(INDEX('Hoja de Trabajo para listado'!$CD$155:$DC$1048576,MATCH($A1022,'Hoja de Trabajo para listado'!$CD$155:$CD$1048576,0),MATCH((CUADRO!J$5&amp;$E1022),'Hoja de Trabajo para listado'!$CD$151:$DC$151,0)),0)</f>
        <v>0</v>
      </c>
      <c r="K1022" s="314">
        <f ca="1">+IFERROR(INDEX('Hoja de Trabajo para listado'!$A$155:$Z$1048576,MATCH($A1022,'Hoja de Trabajo para listado'!$A$155:$A$1048576,0),MATCH((CUADRO!K$5&amp;$E1022),'Hoja de Trabajo para listado'!$A$151:$Z$151,0)),0)+IFERROR(INDEX('Hoja de Trabajo para listado'!$AB$155:$BA$1048576,MATCH($A1022,'Hoja de Trabajo para listado'!$AB$155:$AB$1048576,0),MATCH((CUADRO!K$5&amp;$E1022),'Hoja de Trabajo para listado'!$AB$151:$BA$151,0)),0)+IFERROR(INDEX('Hoja de Trabajo para listado'!$BC$155:$CB$1048576,MATCH($A1022,'Hoja de Trabajo para listado'!$BC$155:$BC$1048576,0),MATCH((CUADRO!K$5&amp;$E1022),'Hoja de Trabajo para listado'!$BC$151:$CB$151,0)),0)+IFERROR(INDEX('Hoja de Trabajo para listado'!$DE$153:$DG$274,MATCH($A1022,'Hoja de Trabajo para listado'!$DE$153:$DE$1048576,0),MATCH((CUADRO!K$5&amp;$E1022),'Hoja de Trabajo para listado'!$DE$151:$DG$151,0)),0)+IFERROR(INDEX('Hoja de Trabajo para listado'!$CD$155:$DC$1048576,MATCH($A1022,'Hoja de Trabajo para listado'!$CD$155:$CD$1048576,0),MATCH((CUADRO!K$5&amp;$E1022),'Hoja de Trabajo para listado'!$CD$151:$DC$151,0)),0)</f>
        <v>0</v>
      </c>
      <c r="L1022" s="314">
        <f ca="1">+IFERROR(INDEX('Hoja de Trabajo para listado'!$A$155:$Z$1048576,MATCH($A1022,'Hoja de Trabajo para listado'!$A$155:$A$1048576,0),MATCH((CUADRO!L$5&amp;$E1022),'Hoja de Trabajo para listado'!$A$151:$Z$151,0)),0)+IFERROR(INDEX('Hoja de Trabajo para listado'!$AB$155:$BA$1048576,MATCH($A1022,'Hoja de Trabajo para listado'!$AB$155:$AB$1048576,0),MATCH((CUADRO!L$5&amp;$E1022),'Hoja de Trabajo para listado'!$AB$151:$BA$151,0)),0)+IFERROR(INDEX('Hoja de Trabajo para listado'!$BC$155:$CB$1048576,MATCH($A1022,'Hoja de Trabajo para listado'!$BC$155:$BC$1048576,0),MATCH((CUADRO!L$5&amp;$E1022),'Hoja de Trabajo para listado'!$BC$151:$CB$151,0)),0)+IFERROR(INDEX('Hoja de Trabajo para listado'!$DE$153:$DG$274,MATCH($A1022,'Hoja de Trabajo para listado'!$DE$153:$DE$1048576,0),MATCH((CUADRO!L$5&amp;$E1022),'Hoja de Trabajo para listado'!$DE$151:$DG$151,0)),0)+IFERROR(INDEX('Hoja de Trabajo para listado'!$CD$155:$DC$1048576,MATCH($A1022,'Hoja de Trabajo para listado'!$CD$155:$CD$1048576,0),MATCH((CUADRO!L$5&amp;$E1022),'Hoja de Trabajo para listado'!$CD$151:$DC$151,0)),0)</f>
        <v>0</v>
      </c>
      <c r="M1022" s="314">
        <f ca="1">+IFERROR(INDEX('Hoja de Trabajo para listado'!$A$155:$Z$1048576,MATCH($A1022,'Hoja de Trabajo para listado'!$A$155:$A$1048576,0),MATCH((CUADRO!M$5&amp;$E1022),'Hoja de Trabajo para listado'!$A$151:$Z$151,0)),0)+IFERROR(INDEX('Hoja de Trabajo para listado'!$AB$155:$BA$1048576,MATCH($A1022,'Hoja de Trabajo para listado'!$AB$155:$AB$1048576,0),MATCH((CUADRO!M$5&amp;$E1022),'Hoja de Trabajo para listado'!$AB$151:$BA$151,0)),0)+IFERROR(INDEX('Hoja de Trabajo para listado'!$BC$155:$CB$1048576,MATCH($A1022,'Hoja de Trabajo para listado'!$BC$155:$BC$1048576,0),MATCH((CUADRO!M$5&amp;$E1022),'Hoja de Trabajo para listado'!$BC$151:$CB$151,0)),0)+IFERROR(INDEX('Hoja de Trabajo para listado'!$DE$153:$DG$274,MATCH($A1022,'Hoja de Trabajo para listado'!$DE$153:$DE$1048576,0),MATCH((CUADRO!M$5&amp;$E1022),'Hoja de Trabajo para listado'!$DE$151:$DG$151,0)),0)+IFERROR(INDEX('Hoja de Trabajo para listado'!$CD$155:$DC$1048576,MATCH($A1022,'Hoja de Trabajo para listado'!$CD$155:$CD$1048576,0),MATCH((CUADRO!M$5&amp;$E1022),'Hoja de Trabajo para listado'!$CD$151:$DC$151,0)),0)</f>
        <v>0</v>
      </c>
      <c r="N1022" s="314">
        <f ca="1">+IFERROR(INDEX('Hoja de Trabajo para listado'!$A$155:$Z$1048576,MATCH($A1022,'Hoja de Trabajo para listado'!$A$155:$A$1048576,0),MATCH((CUADRO!N$5&amp;$E1022),'Hoja de Trabajo para listado'!$A$151:$Z$151,0)),0)+IFERROR(INDEX('Hoja de Trabajo para listado'!$AB$155:$BA$1048576,MATCH($A1022,'Hoja de Trabajo para listado'!$AB$155:$AB$1048576,0),MATCH((CUADRO!N$5&amp;$E1022),'Hoja de Trabajo para listado'!$AB$151:$BA$151,0)),0)+IFERROR(INDEX('Hoja de Trabajo para listado'!$BC$155:$CB$1048576,MATCH($A1022,'Hoja de Trabajo para listado'!$BC$155:$BC$1048576,0),MATCH((CUADRO!N$5&amp;$E1022),'Hoja de Trabajo para listado'!$BC$151:$CB$151,0)),0)+IFERROR(INDEX('Hoja de Trabajo para listado'!$DE$153:$DG$274,MATCH($A1022,'Hoja de Trabajo para listado'!$DE$153:$DE$1048576,0),MATCH((CUADRO!N$5&amp;$E1022),'Hoja de Trabajo para listado'!$DE$151:$DG$151,0)),0)+IFERROR(INDEX('Hoja de Trabajo para listado'!$CD$155:$DC$1048576,MATCH($A1022,'Hoja de Trabajo para listado'!$CD$155:$CD$1048576,0),MATCH((CUADRO!N$5&amp;$E1022),'Hoja de Trabajo para listado'!$CD$151:$DC$151,0)),0)</f>
        <v>0</v>
      </c>
      <c r="O1022" s="314">
        <f ca="1">+IFERROR(INDEX('Hoja de Trabajo para listado'!$A$155:$Z$1048576,MATCH($A1022,'Hoja de Trabajo para listado'!$A$155:$A$1048576,0),MATCH((CUADRO!O$5&amp;$E1022),'Hoja de Trabajo para listado'!$A$151:$Z$151,0)),0)+IFERROR(INDEX('Hoja de Trabajo para listado'!$AB$155:$BA$1048576,MATCH($A1022,'Hoja de Trabajo para listado'!$AB$155:$AB$1048576,0),MATCH((CUADRO!O$5&amp;$E1022),'Hoja de Trabajo para listado'!$AB$151:$BA$151,0)),0)+IFERROR(INDEX('Hoja de Trabajo para listado'!$BC$155:$CB$1048576,MATCH($A1022,'Hoja de Trabajo para listado'!$BC$155:$BC$1048576,0),MATCH((CUADRO!O$5&amp;$E1022),'Hoja de Trabajo para listado'!$BC$151:$CB$151,0)),0)+IFERROR(INDEX('Hoja de Trabajo para listado'!$DE$153:$DG$274,MATCH($A1022,'Hoja de Trabajo para listado'!$DE$153:$DE$1048576,0),MATCH((CUADRO!O$5&amp;$E1022),'Hoja de Trabajo para listado'!$DE$151:$DG$151,0)),0)+IFERROR(INDEX('Hoja de Trabajo para listado'!$CD$155:$DC$1048576,MATCH($A1022,'Hoja de Trabajo para listado'!$CD$155:$CD$1048576,0),MATCH((CUADRO!O$5&amp;$E1022),'Hoja de Trabajo para listado'!$CD$151:$DC$151,0)),0)</f>
        <v>0</v>
      </c>
      <c r="P1022" s="314">
        <f ca="1">+IFERROR(INDEX('Hoja de Trabajo para listado'!$A$155:$Z$1048576,MATCH($A1022,'Hoja de Trabajo para listado'!$A$155:$A$1048576,0),MATCH((CUADRO!P$5&amp;$E1022),'Hoja de Trabajo para listado'!$A$151:$Z$151,0)),0)+IFERROR(INDEX('Hoja de Trabajo para listado'!$AB$155:$BA$1048576,MATCH($A1022,'Hoja de Trabajo para listado'!$AB$155:$AB$1048576,0),MATCH((CUADRO!P$5&amp;$E1022),'Hoja de Trabajo para listado'!$AB$151:$BA$151,0)),0)+IFERROR(INDEX('Hoja de Trabajo para listado'!$BC$155:$CB$1048576,MATCH($A1022,'Hoja de Trabajo para listado'!$BC$155:$BC$1048576,0),MATCH((CUADRO!P$5&amp;$E1022),'Hoja de Trabajo para listado'!$BC$151:$CB$151,0)),0)+IFERROR(INDEX('Hoja de Trabajo para listado'!$DE$153:$DG$274,MATCH($A1022,'Hoja de Trabajo para listado'!$DE$153:$DE$1048576,0),MATCH((CUADRO!P$5&amp;$E1022),'Hoja de Trabajo para listado'!$DE$151:$DG$151,0)),0)+IFERROR(INDEX('Hoja de Trabajo para listado'!$CD$155:$DC$1048576,MATCH($A1022,'Hoja de Trabajo para listado'!$CD$155:$CD$1048576,0),MATCH((CUADRO!P$5&amp;$E1022),'Hoja de Trabajo para listado'!$CD$151:$DC$151,0)),0)</f>
        <v>0</v>
      </c>
      <c r="Q1022" s="314">
        <f ca="1">+IFERROR(INDEX('Hoja de Trabajo para listado'!$A$155:$Z$1048576,MATCH($A1022,'Hoja de Trabajo para listado'!$A$155:$A$1048576,0),MATCH((CUADRO!Q$5&amp;$E1022),'Hoja de Trabajo para listado'!$A$151:$Z$151,0)),0)+IFERROR(INDEX('Hoja de Trabajo para listado'!$AB$155:$BA$1048576,MATCH($A1022,'Hoja de Trabajo para listado'!$AB$155:$AB$1048576,0),MATCH((CUADRO!Q$5&amp;$E1022),'Hoja de Trabajo para listado'!$AB$151:$BA$151,0)),0)+IFERROR(INDEX('Hoja de Trabajo para listado'!$BC$155:$CB$1048576,MATCH($A1022,'Hoja de Trabajo para listado'!$BC$155:$BC$1048576,0),MATCH((CUADRO!Q$5&amp;$E1022),'Hoja de Trabajo para listado'!$BC$151:$CB$151,0)),0)+IFERROR(INDEX('Hoja de Trabajo para listado'!$DE$153:$DG$274,MATCH($A1022,'Hoja de Trabajo para listado'!$DE$153:$DE$1048576,0),MATCH((CUADRO!Q$5&amp;$E1022),'Hoja de Trabajo para listado'!$DE$151:$DG$151,0)),0)+IFERROR(INDEX('Hoja de Trabajo para listado'!$CD$155:$DC$1048576,MATCH($A1022,'Hoja de Trabajo para listado'!$CD$155:$CD$1048576,0),MATCH((CUADRO!Q$5&amp;$E1022),'Hoja de Trabajo para listado'!$CD$151:$DC$151,0)),0)</f>
        <v>0</v>
      </c>
      <c r="R1022" s="314">
        <f t="shared" ca="1" si="30"/>
        <v>0</v>
      </c>
      <c r="S1022" s="353"/>
      <c r="T1022" s="314">
        <f ca="1">+T1023</f>
        <v>0</v>
      </c>
      <c r="U1022" s="313">
        <f t="shared" si="31"/>
        <v>1</v>
      </c>
      <c r="V1022" s="319" t="str">
        <f>+VLOOKUP(A1022,bd_lista!$A$3:$E$593,5,FALSE)</f>
        <v>Instituciones Descentralizadas</v>
      </c>
      <c r="W1022" s="425" t="str">
        <f>+V1022</f>
        <v>Instituciones Descentralizadas</v>
      </c>
    </row>
    <row r="1023" spans="1:23" customFormat="1" ht="15" hidden="1" customHeight="1">
      <c r="A1023" s="323">
        <v>681</v>
      </c>
      <c r="B1023" s="428"/>
      <c r="C1023" s="339" t="str">
        <f>+VLOOKUP(A1023,bd_lista!$A$3:$C$593,3,FALSE)</f>
        <v>Ministerio Público</v>
      </c>
      <c r="D1023" s="430"/>
      <c r="E1023" s="319" t="s">
        <v>1419</v>
      </c>
      <c r="F1023" s="314">
        <f ca="1">+IFERROR(INDEX('Hoja de Trabajo para listado'!$A$155:$Z$1048576,MATCH($A1023,'Hoja de Trabajo para listado'!$A$155:$A$1048576,0),MATCH((CUADRO!F$5&amp;$E1023),'Hoja de Trabajo para listado'!$A$151:$Z$151,0)),0)+IFERROR(INDEX('Hoja de Trabajo para listado'!$AB$155:$BA$1048576,MATCH($A1023,'Hoja de Trabajo para listado'!$AB$155:$AB$1048576,0),MATCH((CUADRO!F$5&amp;$E1023),'Hoja de Trabajo para listado'!$AB$151:$BA$151,0)),0)+IFERROR(INDEX('Hoja de Trabajo para listado'!$BC$155:$CB$1048576,MATCH($A1023,'Hoja de Trabajo para listado'!$BC$155:$BC$1048576,0),MATCH((CUADRO!F$5&amp;$E1023),'Hoja de Trabajo para listado'!$BC$151:$CB$151,0)),0)+IFERROR(INDEX('Hoja de Trabajo para listado'!$DE$153:$DG$274,MATCH($A1023,'Hoja de Trabajo para listado'!$DE$153:$DE$1048576,0),MATCH((CUADRO!F$5&amp;$E1023),'Hoja de Trabajo para listado'!$DE$151:$DG$151,0)),0)+IFERROR(INDEX('Hoja de Trabajo para listado'!$CD$155:$DC$1048576,MATCH($A1023,'Hoja de Trabajo para listado'!$CD$155:$CD$1048576,0),MATCH((CUADRO!F$5&amp;$E1023),'Hoja de Trabajo para listado'!$CD$151:$DC$151,0)),0)</f>
        <v>0</v>
      </c>
      <c r="G1023" s="314">
        <f ca="1">+IFERROR(INDEX('Hoja de Trabajo para listado'!$A$155:$Z$1048576,MATCH($A1023,'Hoja de Trabajo para listado'!$A$155:$A$1048576,0),MATCH((CUADRO!G$5&amp;$E1023),'Hoja de Trabajo para listado'!$A$151:$Z$151,0)),0)+IFERROR(INDEX('Hoja de Trabajo para listado'!$AB$155:$BA$1048576,MATCH($A1023,'Hoja de Trabajo para listado'!$AB$155:$AB$1048576,0),MATCH((CUADRO!G$5&amp;$E1023),'Hoja de Trabajo para listado'!$AB$151:$BA$151,0)),0)+IFERROR(INDEX('Hoja de Trabajo para listado'!$BC$155:$CB$1048576,MATCH($A1023,'Hoja de Trabajo para listado'!$BC$155:$BC$1048576,0),MATCH((CUADRO!G$5&amp;$E1023),'Hoja de Trabajo para listado'!$BC$151:$CB$151,0)),0)+IFERROR(INDEX('Hoja de Trabajo para listado'!$DE$153:$DG$274,MATCH($A1023,'Hoja de Trabajo para listado'!$DE$153:$DE$1048576,0),MATCH((CUADRO!G$5&amp;$E1023),'Hoja de Trabajo para listado'!$DE$151:$DG$151,0)),0)+IFERROR(INDEX('Hoja de Trabajo para listado'!$CD$155:$DC$1048576,MATCH($A1023,'Hoja de Trabajo para listado'!$CD$155:$CD$1048576,0),MATCH((CUADRO!G$5&amp;$E1023),'Hoja de Trabajo para listado'!$CD$151:$DC$151,0)),0)</f>
        <v>0</v>
      </c>
      <c r="H1023" s="314">
        <f ca="1">+IFERROR(INDEX('Hoja de Trabajo para listado'!$A$155:$Z$1048576,MATCH($A1023,'Hoja de Trabajo para listado'!$A$155:$A$1048576,0),MATCH((CUADRO!H$5&amp;$E1023),'Hoja de Trabajo para listado'!$A$151:$Z$151,0)),0)+IFERROR(INDEX('Hoja de Trabajo para listado'!$AB$155:$BA$1048576,MATCH($A1023,'Hoja de Trabajo para listado'!$AB$155:$AB$1048576,0),MATCH((CUADRO!H$5&amp;$E1023),'Hoja de Trabajo para listado'!$AB$151:$BA$151,0)),0)+IFERROR(INDEX('Hoja de Trabajo para listado'!$BC$155:$CB$1048576,MATCH($A1023,'Hoja de Trabajo para listado'!$BC$155:$BC$1048576,0),MATCH((CUADRO!H$5&amp;$E1023),'Hoja de Trabajo para listado'!$BC$151:$CB$151,0)),0)+IFERROR(INDEX('Hoja de Trabajo para listado'!$DE$153:$DG$274,MATCH($A1023,'Hoja de Trabajo para listado'!$DE$153:$DE$1048576,0),MATCH((CUADRO!H$5&amp;$E1023),'Hoja de Trabajo para listado'!$DE$151:$DG$151,0)),0)+IFERROR(INDEX('Hoja de Trabajo para listado'!$CD$155:$DC$1048576,MATCH($A1023,'Hoja de Trabajo para listado'!$CD$155:$CD$1048576,0),MATCH((CUADRO!H$5&amp;$E1023),'Hoja de Trabajo para listado'!$CD$151:$DC$151,0)),0)</f>
        <v>0</v>
      </c>
      <c r="I1023" s="314">
        <f ca="1">+IFERROR(INDEX('Hoja de Trabajo para listado'!$A$155:$Z$1048576,MATCH($A1023,'Hoja de Trabajo para listado'!$A$155:$A$1048576,0),MATCH((CUADRO!I$5&amp;$E1023),'Hoja de Trabajo para listado'!$A$151:$Z$151,0)),0)+IFERROR(INDEX('Hoja de Trabajo para listado'!$AB$155:$BA$1048576,MATCH($A1023,'Hoja de Trabajo para listado'!$AB$155:$AB$1048576,0),MATCH((CUADRO!I$5&amp;$E1023),'Hoja de Trabajo para listado'!$AB$151:$BA$151,0)),0)+IFERROR(INDEX('Hoja de Trabajo para listado'!$BC$155:$CB$1048576,MATCH($A1023,'Hoja de Trabajo para listado'!$BC$155:$BC$1048576,0),MATCH((CUADRO!I$5&amp;$E1023),'Hoja de Trabajo para listado'!$BC$151:$CB$151,0)),0)+IFERROR(INDEX('Hoja de Trabajo para listado'!$DE$153:$DG$274,MATCH($A1023,'Hoja de Trabajo para listado'!$DE$153:$DE$1048576,0),MATCH((CUADRO!I$5&amp;$E1023),'Hoja de Trabajo para listado'!$DE$151:$DG$151,0)),0)+IFERROR(INDEX('Hoja de Trabajo para listado'!$CD$155:$DC$1048576,MATCH($A1023,'Hoja de Trabajo para listado'!$CD$155:$CD$1048576,0),MATCH((CUADRO!I$5&amp;$E1023),'Hoja de Trabajo para listado'!$CD$151:$DC$151,0)),0)</f>
        <v>0</v>
      </c>
      <c r="J1023" s="314">
        <f ca="1">+IFERROR(INDEX('Hoja de Trabajo para listado'!$A$155:$Z$1048576,MATCH($A1023,'Hoja de Trabajo para listado'!$A$155:$A$1048576,0),MATCH((CUADRO!J$5&amp;$E1023),'Hoja de Trabajo para listado'!$A$151:$Z$151,0)),0)+IFERROR(INDEX('Hoja de Trabajo para listado'!$AB$155:$BA$1048576,MATCH($A1023,'Hoja de Trabajo para listado'!$AB$155:$AB$1048576,0),MATCH((CUADRO!J$5&amp;$E1023),'Hoja de Trabajo para listado'!$AB$151:$BA$151,0)),0)+IFERROR(INDEX('Hoja de Trabajo para listado'!$BC$155:$CB$1048576,MATCH($A1023,'Hoja de Trabajo para listado'!$BC$155:$BC$1048576,0),MATCH((CUADRO!J$5&amp;$E1023),'Hoja de Trabajo para listado'!$BC$151:$CB$151,0)),0)+IFERROR(INDEX('Hoja de Trabajo para listado'!$DE$153:$DG$274,MATCH($A1023,'Hoja de Trabajo para listado'!$DE$153:$DE$1048576,0),MATCH((CUADRO!J$5&amp;$E1023),'Hoja de Trabajo para listado'!$DE$151:$DG$151,0)),0)+IFERROR(INDEX('Hoja de Trabajo para listado'!$CD$155:$DC$1048576,MATCH($A1023,'Hoja de Trabajo para listado'!$CD$155:$CD$1048576,0),MATCH((CUADRO!J$5&amp;$E1023),'Hoja de Trabajo para listado'!$CD$151:$DC$151,0)),0)</f>
        <v>0</v>
      </c>
      <c r="K1023" s="314">
        <f ca="1">+IFERROR(INDEX('Hoja de Trabajo para listado'!$A$155:$Z$1048576,MATCH($A1023,'Hoja de Trabajo para listado'!$A$155:$A$1048576,0),MATCH((CUADRO!K$5&amp;$E1023),'Hoja de Trabajo para listado'!$A$151:$Z$151,0)),0)+IFERROR(INDEX('Hoja de Trabajo para listado'!$AB$155:$BA$1048576,MATCH($A1023,'Hoja de Trabajo para listado'!$AB$155:$AB$1048576,0),MATCH((CUADRO!K$5&amp;$E1023),'Hoja de Trabajo para listado'!$AB$151:$BA$151,0)),0)+IFERROR(INDEX('Hoja de Trabajo para listado'!$BC$155:$CB$1048576,MATCH($A1023,'Hoja de Trabajo para listado'!$BC$155:$BC$1048576,0),MATCH((CUADRO!K$5&amp;$E1023),'Hoja de Trabajo para listado'!$BC$151:$CB$151,0)),0)+IFERROR(INDEX('Hoja de Trabajo para listado'!$DE$153:$DG$274,MATCH($A1023,'Hoja de Trabajo para listado'!$DE$153:$DE$1048576,0),MATCH((CUADRO!K$5&amp;$E1023),'Hoja de Trabajo para listado'!$DE$151:$DG$151,0)),0)+IFERROR(INDEX('Hoja de Trabajo para listado'!$CD$155:$DC$1048576,MATCH($A1023,'Hoja de Trabajo para listado'!$CD$155:$CD$1048576,0),MATCH((CUADRO!K$5&amp;$E1023),'Hoja de Trabajo para listado'!$CD$151:$DC$151,0)),0)</f>
        <v>0</v>
      </c>
      <c r="L1023" s="314">
        <f ca="1">+IFERROR(INDEX('Hoja de Trabajo para listado'!$A$155:$Z$1048576,MATCH($A1023,'Hoja de Trabajo para listado'!$A$155:$A$1048576,0),MATCH((CUADRO!L$5&amp;$E1023),'Hoja de Trabajo para listado'!$A$151:$Z$151,0)),0)+IFERROR(INDEX('Hoja de Trabajo para listado'!$AB$155:$BA$1048576,MATCH($A1023,'Hoja de Trabajo para listado'!$AB$155:$AB$1048576,0),MATCH((CUADRO!L$5&amp;$E1023),'Hoja de Trabajo para listado'!$AB$151:$BA$151,0)),0)+IFERROR(INDEX('Hoja de Trabajo para listado'!$BC$155:$CB$1048576,MATCH($A1023,'Hoja de Trabajo para listado'!$BC$155:$BC$1048576,0),MATCH((CUADRO!L$5&amp;$E1023),'Hoja de Trabajo para listado'!$BC$151:$CB$151,0)),0)+IFERROR(INDEX('Hoja de Trabajo para listado'!$DE$153:$DG$274,MATCH($A1023,'Hoja de Trabajo para listado'!$DE$153:$DE$1048576,0),MATCH((CUADRO!L$5&amp;$E1023),'Hoja de Trabajo para listado'!$DE$151:$DG$151,0)),0)+IFERROR(INDEX('Hoja de Trabajo para listado'!$CD$155:$DC$1048576,MATCH($A1023,'Hoja de Trabajo para listado'!$CD$155:$CD$1048576,0),MATCH((CUADRO!L$5&amp;$E1023),'Hoja de Trabajo para listado'!$CD$151:$DC$151,0)),0)</f>
        <v>0</v>
      </c>
      <c r="M1023" s="314">
        <f ca="1">+IFERROR(INDEX('Hoja de Trabajo para listado'!$A$155:$Z$1048576,MATCH($A1023,'Hoja de Trabajo para listado'!$A$155:$A$1048576,0),MATCH((CUADRO!M$5&amp;$E1023),'Hoja de Trabajo para listado'!$A$151:$Z$151,0)),0)+IFERROR(INDEX('Hoja de Trabajo para listado'!$AB$155:$BA$1048576,MATCH($A1023,'Hoja de Trabajo para listado'!$AB$155:$AB$1048576,0),MATCH((CUADRO!M$5&amp;$E1023),'Hoja de Trabajo para listado'!$AB$151:$BA$151,0)),0)+IFERROR(INDEX('Hoja de Trabajo para listado'!$BC$155:$CB$1048576,MATCH($A1023,'Hoja de Trabajo para listado'!$BC$155:$BC$1048576,0),MATCH((CUADRO!M$5&amp;$E1023),'Hoja de Trabajo para listado'!$BC$151:$CB$151,0)),0)+IFERROR(INDEX('Hoja de Trabajo para listado'!$DE$153:$DG$274,MATCH($A1023,'Hoja de Trabajo para listado'!$DE$153:$DE$1048576,0),MATCH((CUADRO!M$5&amp;$E1023),'Hoja de Trabajo para listado'!$DE$151:$DG$151,0)),0)+IFERROR(INDEX('Hoja de Trabajo para listado'!$CD$155:$DC$1048576,MATCH($A1023,'Hoja de Trabajo para listado'!$CD$155:$CD$1048576,0),MATCH((CUADRO!M$5&amp;$E1023),'Hoja de Trabajo para listado'!$CD$151:$DC$151,0)),0)</f>
        <v>0</v>
      </c>
      <c r="N1023" s="314">
        <f ca="1">+IFERROR(INDEX('Hoja de Trabajo para listado'!$A$155:$Z$1048576,MATCH($A1023,'Hoja de Trabajo para listado'!$A$155:$A$1048576,0),MATCH((CUADRO!N$5&amp;$E1023),'Hoja de Trabajo para listado'!$A$151:$Z$151,0)),0)+IFERROR(INDEX('Hoja de Trabajo para listado'!$AB$155:$BA$1048576,MATCH($A1023,'Hoja de Trabajo para listado'!$AB$155:$AB$1048576,0),MATCH((CUADRO!N$5&amp;$E1023),'Hoja de Trabajo para listado'!$AB$151:$BA$151,0)),0)+IFERROR(INDEX('Hoja de Trabajo para listado'!$BC$155:$CB$1048576,MATCH($A1023,'Hoja de Trabajo para listado'!$BC$155:$BC$1048576,0),MATCH((CUADRO!N$5&amp;$E1023),'Hoja de Trabajo para listado'!$BC$151:$CB$151,0)),0)+IFERROR(INDEX('Hoja de Trabajo para listado'!$DE$153:$DG$274,MATCH($A1023,'Hoja de Trabajo para listado'!$DE$153:$DE$1048576,0),MATCH((CUADRO!N$5&amp;$E1023),'Hoja de Trabajo para listado'!$DE$151:$DG$151,0)),0)+IFERROR(INDEX('Hoja de Trabajo para listado'!$CD$155:$DC$1048576,MATCH($A1023,'Hoja de Trabajo para listado'!$CD$155:$CD$1048576,0),MATCH((CUADRO!N$5&amp;$E1023),'Hoja de Trabajo para listado'!$CD$151:$DC$151,0)),0)</f>
        <v>0</v>
      </c>
      <c r="O1023" s="314">
        <f ca="1">+IFERROR(INDEX('Hoja de Trabajo para listado'!$A$155:$Z$1048576,MATCH($A1023,'Hoja de Trabajo para listado'!$A$155:$A$1048576,0),MATCH((CUADRO!O$5&amp;$E1023),'Hoja de Trabajo para listado'!$A$151:$Z$151,0)),0)+IFERROR(INDEX('Hoja de Trabajo para listado'!$AB$155:$BA$1048576,MATCH($A1023,'Hoja de Trabajo para listado'!$AB$155:$AB$1048576,0),MATCH((CUADRO!O$5&amp;$E1023),'Hoja de Trabajo para listado'!$AB$151:$BA$151,0)),0)+IFERROR(INDEX('Hoja de Trabajo para listado'!$BC$155:$CB$1048576,MATCH($A1023,'Hoja de Trabajo para listado'!$BC$155:$BC$1048576,0),MATCH((CUADRO!O$5&amp;$E1023),'Hoja de Trabajo para listado'!$BC$151:$CB$151,0)),0)+IFERROR(INDEX('Hoja de Trabajo para listado'!$DE$153:$DG$274,MATCH($A1023,'Hoja de Trabajo para listado'!$DE$153:$DE$1048576,0),MATCH((CUADRO!O$5&amp;$E1023),'Hoja de Trabajo para listado'!$DE$151:$DG$151,0)),0)+IFERROR(INDEX('Hoja de Trabajo para listado'!$CD$155:$DC$1048576,MATCH($A1023,'Hoja de Trabajo para listado'!$CD$155:$CD$1048576,0),MATCH((CUADRO!O$5&amp;$E1023),'Hoja de Trabajo para listado'!$CD$151:$DC$151,0)),0)</f>
        <v>0</v>
      </c>
      <c r="P1023" s="314">
        <f ca="1">+IFERROR(INDEX('Hoja de Trabajo para listado'!$A$155:$Z$1048576,MATCH($A1023,'Hoja de Trabajo para listado'!$A$155:$A$1048576,0),MATCH((CUADRO!P$5&amp;$E1023),'Hoja de Trabajo para listado'!$A$151:$Z$151,0)),0)+IFERROR(INDEX('Hoja de Trabajo para listado'!$AB$155:$BA$1048576,MATCH($A1023,'Hoja de Trabajo para listado'!$AB$155:$AB$1048576,0),MATCH((CUADRO!P$5&amp;$E1023),'Hoja de Trabajo para listado'!$AB$151:$BA$151,0)),0)+IFERROR(INDEX('Hoja de Trabajo para listado'!$BC$155:$CB$1048576,MATCH($A1023,'Hoja de Trabajo para listado'!$BC$155:$BC$1048576,0),MATCH((CUADRO!P$5&amp;$E1023),'Hoja de Trabajo para listado'!$BC$151:$CB$151,0)),0)+IFERROR(INDEX('Hoja de Trabajo para listado'!$DE$153:$DG$274,MATCH($A1023,'Hoja de Trabajo para listado'!$DE$153:$DE$1048576,0),MATCH((CUADRO!P$5&amp;$E1023),'Hoja de Trabajo para listado'!$DE$151:$DG$151,0)),0)+IFERROR(INDEX('Hoja de Trabajo para listado'!$CD$155:$DC$1048576,MATCH($A1023,'Hoja de Trabajo para listado'!$CD$155:$CD$1048576,0),MATCH((CUADRO!P$5&amp;$E1023),'Hoja de Trabajo para listado'!$CD$151:$DC$151,0)),0)</f>
        <v>0</v>
      </c>
      <c r="Q1023" s="314">
        <f ca="1">+IFERROR(INDEX('Hoja de Trabajo para listado'!$A$155:$Z$1048576,MATCH($A1023,'Hoja de Trabajo para listado'!$A$155:$A$1048576,0),MATCH((CUADRO!Q$5&amp;$E1023),'Hoja de Trabajo para listado'!$A$151:$Z$151,0)),0)+IFERROR(INDEX('Hoja de Trabajo para listado'!$AB$155:$BA$1048576,MATCH($A1023,'Hoja de Trabajo para listado'!$AB$155:$AB$1048576,0),MATCH((CUADRO!Q$5&amp;$E1023),'Hoja de Trabajo para listado'!$AB$151:$BA$151,0)),0)+IFERROR(INDEX('Hoja de Trabajo para listado'!$BC$155:$CB$1048576,MATCH($A1023,'Hoja de Trabajo para listado'!$BC$155:$BC$1048576,0),MATCH((CUADRO!Q$5&amp;$E1023),'Hoja de Trabajo para listado'!$BC$151:$CB$151,0)),0)+IFERROR(INDEX('Hoja de Trabajo para listado'!$DE$153:$DG$274,MATCH($A1023,'Hoja de Trabajo para listado'!$DE$153:$DE$1048576,0),MATCH((CUADRO!Q$5&amp;$E1023),'Hoja de Trabajo para listado'!$DE$151:$DG$151,0)),0)+IFERROR(INDEX('Hoja de Trabajo para listado'!$CD$155:$DC$1048576,MATCH($A1023,'Hoja de Trabajo para listado'!$CD$155:$CD$1048576,0),MATCH((CUADRO!Q$5&amp;$E1023),'Hoja de Trabajo para listado'!$CD$151:$DC$151,0)),0)</f>
        <v>0</v>
      </c>
      <c r="R1023" s="314">
        <f t="shared" ca="1" si="30"/>
        <v>0</v>
      </c>
      <c r="S1023" s="353">
        <f ca="1">+R1022+R1023</f>
        <v>0</v>
      </c>
      <c r="T1023" s="314">
        <f ca="1">+S1023</f>
        <v>0</v>
      </c>
      <c r="U1023" s="348">
        <f t="shared" si="31"/>
        <v>2</v>
      </c>
      <c r="V1023" s="319" t="str">
        <f>+VLOOKUP(A1023,bd_lista!$A$3:$E$593,5,FALSE)</f>
        <v>Instituciones Descentralizadas</v>
      </c>
      <c r="W1023" s="426"/>
    </row>
    <row r="1024" spans="1:23" customFormat="1" ht="15" hidden="1" customHeight="1">
      <c r="A1024" s="323">
        <v>124</v>
      </c>
      <c r="B1024" s="427">
        <f>+A1024</f>
        <v>124</v>
      </c>
      <c r="C1024" s="318" t="str">
        <f>+VLOOKUP(A1024,bd_lista!$A$3:$C$593,3,FALSE)</f>
        <v>Academia Nacional de Ciencias</v>
      </c>
      <c r="D1024" s="429" t="str">
        <f>+C1024</f>
        <v>Academia Nacional de Ciencias</v>
      </c>
      <c r="E1024" s="318" t="s">
        <v>1418</v>
      </c>
      <c r="F1024" s="314">
        <f ca="1">+IFERROR(INDEX('Hoja de Trabajo para listado'!$A$155:$Z$1048576,MATCH($A1024,'Hoja de Trabajo para listado'!$A$155:$A$1048576,0),MATCH((CUADRO!F$5&amp;$E1024),'Hoja de Trabajo para listado'!$A$151:$Z$151,0)),0)+IFERROR(INDEX('Hoja de Trabajo para listado'!$AB$155:$BA$1048576,MATCH($A1024,'Hoja de Trabajo para listado'!$AB$155:$AB$1048576,0),MATCH((CUADRO!F$5&amp;$E1024),'Hoja de Trabajo para listado'!$AB$151:$BA$151,0)),0)+IFERROR(INDEX('Hoja de Trabajo para listado'!$BC$155:$CB$1048576,MATCH($A1024,'Hoja de Trabajo para listado'!$BC$155:$BC$1048576,0),MATCH((CUADRO!F$5&amp;$E1024),'Hoja de Trabajo para listado'!$BC$151:$CB$151,0)),0)+IFERROR(INDEX('Hoja de Trabajo para listado'!$DE$153:$DG$274,MATCH($A1024,'Hoja de Trabajo para listado'!$DE$153:$DE$1048576,0),MATCH((CUADRO!F$5&amp;$E1024),'Hoja de Trabajo para listado'!$DE$151:$DG$151,0)),0)+IFERROR(INDEX('Hoja de Trabajo para listado'!$CD$155:$DC$1048576,MATCH($A1024,'Hoja de Trabajo para listado'!$CD$155:$CD$1048576,0),MATCH((CUADRO!F$5&amp;$E1024),'Hoja de Trabajo para listado'!$CD$151:$DC$151,0)),0)</f>
        <v>0</v>
      </c>
      <c r="G1024" s="314">
        <f ca="1">+IFERROR(INDEX('Hoja de Trabajo para listado'!$A$155:$Z$1048576,MATCH($A1024,'Hoja de Trabajo para listado'!$A$155:$A$1048576,0),MATCH((CUADRO!G$5&amp;$E1024),'Hoja de Trabajo para listado'!$A$151:$Z$151,0)),0)+IFERROR(INDEX('Hoja de Trabajo para listado'!$AB$155:$BA$1048576,MATCH($A1024,'Hoja de Trabajo para listado'!$AB$155:$AB$1048576,0),MATCH((CUADRO!G$5&amp;$E1024),'Hoja de Trabajo para listado'!$AB$151:$BA$151,0)),0)+IFERROR(INDEX('Hoja de Trabajo para listado'!$BC$155:$CB$1048576,MATCH($A1024,'Hoja de Trabajo para listado'!$BC$155:$BC$1048576,0),MATCH((CUADRO!G$5&amp;$E1024),'Hoja de Trabajo para listado'!$BC$151:$CB$151,0)),0)+IFERROR(INDEX('Hoja de Trabajo para listado'!$DE$153:$DG$274,MATCH($A1024,'Hoja de Trabajo para listado'!$DE$153:$DE$1048576,0),MATCH((CUADRO!G$5&amp;$E1024),'Hoja de Trabajo para listado'!$DE$151:$DG$151,0)),0)+IFERROR(INDEX('Hoja de Trabajo para listado'!$CD$155:$DC$1048576,MATCH($A1024,'Hoja de Trabajo para listado'!$CD$155:$CD$1048576,0),MATCH((CUADRO!G$5&amp;$E1024),'Hoja de Trabajo para listado'!$CD$151:$DC$151,0)),0)</f>
        <v>0</v>
      </c>
      <c r="H1024" s="314">
        <f ca="1">+IFERROR(INDEX('Hoja de Trabajo para listado'!$A$155:$Z$1048576,MATCH($A1024,'Hoja de Trabajo para listado'!$A$155:$A$1048576,0),MATCH((CUADRO!H$5&amp;$E1024),'Hoja de Trabajo para listado'!$A$151:$Z$151,0)),0)+IFERROR(INDEX('Hoja de Trabajo para listado'!$AB$155:$BA$1048576,MATCH($A1024,'Hoja de Trabajo para listado'!$AB$155:$AB$1048576,0),MATCH((CUADRO!H$5&amp;$E1024),'Hoja de Trabajo para listado'!$AB$151:$BA$151,0)),0)+IFERROR(INDEX('Hoja de Trabajo para listado'!$BC$155:$CB$1048576,MATCH($A1024,'Hoja de Trabajo para listado'!$BC$155:$BC$1048576,0),MATCH((CUADRO!H$5&amp;$E1024),'Hoja de Trabajo para listado'!$BC$151:$CB$151,0)),0)+IFERROR(INDEX('Hoja de Trabajo para listado'!$DE$153:$DG$274,MATCH($A1024,'Hoja de Trabajo para listado'!$DE$153:$DE$1048576,0),MATCH((CUADRO!H$5&amp;$E1024),'Hoja de Trabajo para listado'!$DE$151:$DG$151,0)),0)+IFERROR(INDEX('Hoja de Trabajo para listado'!$CD$155:$DC$1048576,MATCH($A1024,'Hoja de Trabajo para listado'!$CD$155:$CD$1048576,0),MATCH((CUADRO!H$5&amp;$E1024),'Hoja de Trabajo para listado'!$CD$151:$DC$151,0)),0)</f>
        <v>0</v>
      </c>
      <c r="I1024" s="314">
        <f ca="1">+IFERROR(INDEX('Hoja de Trabajo para listado'!$A$155:$Z$1048576,MATCH($A1024,'Hoja de Trabajo para listado'!$A$155:$A$1048576,0),MATCH((CUADRO!I$5&amp;$E1024),'Hoja de Trabajo para listado'!$A$151:$Z$151,0)),0)+IFERROR(INDEX('Hoja de Trabajo para listado'!$AB$155:$BA$1048576,MATCH($A1024,'Hoja de Trabajo para listado'!$AB$155:$AB$1048576,0),MATCH((CUADRO!I$5&amp;$E1024),'Hoja de Trabajo para listado'!$AB$151:$BA$151,0)),0)+IFERROR(INDEX('Hoja de Trabajo para listado'!$BC$155:$CB$1048576,MATCH($A1024,'Hoja de Trabajo para listado'!$BC$155:$BC$1048576,0),MATCH((CUADRO!I$5&amp;$E1024),'Hoja de Trabajo para listado'!$BC$151:$CB$151,0)),0)+IFERROR(INDEX('Hoja de Trabajo para listado'!$DE$153:$DG$274,MATCH($A1024,'Hoja de Trabajo para listado'!$DE$153:$DE$1048576,0),MATCH((CUADRO!I$5&amp;$E1024),'Hoja de Trabajo para listado'!$DE$151:$DG$151,0)),0)+IFERROR(INDEX('Hoja de Trabajo para listado'!$CD$155:$DC$1048576,MATCH($A1024,'Hoja de Trabajo para listado'!$CD$155:$CD$1048576,0),MATCH((CUADRO!I$5&amp;$E1024),'Hoja de Trabajo para listado'!$CD$151:$DC$151,0)),0)</f>
        <v>0</v>
      </c>
      <c r="J1024" s="314">
        <f ca="1">+IFERROR(INDEX('Hoja de Trabajo para listado'!$A$155:$Z$1048576,MATCH($A1024,'Hoja de Trabajo para listado'!$A$155:$A$1048576,0),MATCH((CUADRO!J$5&amp;$E1024),'Hoja de Trabajo para listado'!$A$151:$Z$151,0)),0)+IFERROR(INDEX('Hoja de Trabajo para listado'!$AB$155:$BA$1048576,MATCH($A1024,'Hoja de Trabajo para listado'!$AB$155:$AB$1048576,0),MATCH((CUADRO!J$5&amp;$E1024),'Hoja de Trabajo para listado'!$AB$151:$BA$151,0)),0)+IFERROR(INDEX('Hoja de Trabajo para listado'!$BC$155:$CB$1048576,MATCH($A1024,'Hoja de Trabajo para listado'!$BC$155:$BC$1048576,0),MATCH((CUADRO!J$5&amp;$E1024),'Hoja de Trabajo para listado'!$BC$151:$CB$151,0)),0)+IFERROR(INDEX('Hoja de Trabajo para listado'!$DE$153:$DG$274,MATCH($A1024,'Hoja de Trabajo para listado'!$DE$153:$DE$1048576,0),MATCH((CUADRO!J$5&amp;$E1024),'Hoja de Trabajo para listado'!$DE$151:$DG$151,0)),0)+IFERROR(INDEX('Hoja de Trabajo para listado'!$CD$155:$DC$1048576,MATCH($A1024,'Hoja de Trabajo para listado'!$CD$155:$CD$1048576,0),MATCH((CUADRO!J$5&amp;$E1024),'Hoja de Trabajo para listado'!$CD$151:$DC$151,0)),0)</f>
        <v>0</v>
      </c>
      <c r="K1024" s="314">
        <f ca="1">+IFERROR(INDEX('Hoja de Trabajo para listado'!$A$155:$Z$1048576,MATCH($A1024,'Hoja de Trabajo para listado'!$A$155:$A$1048576,0),MATCH((CUADRO!K$5&amp;$E1024),'Hoja de Trabajo para listado'!$A$151:$Z$151,0)),0)+IFERROR(INDEX('Hoja de Trabajo para listado'!$AB$155:$BA$1048576,MATCH($A1024,'Hoja de Trabajo para listado'!$AB$155:$AB$1048576,0),MATCH((CUADRO!K$5&amp;$E1024),'Hoja de Trabajo para listado'!$AB$151:$BA$151,0)),0)+IFERROR(INDEX('Hoja de Trabajo para listado'!$BC$155:$CB$1048576,MATCH($A1024,'Hoja de Trabajo para listado'!$BC$155:$BC$1048576,0),MATCH((CUADRO!K$5&amp;$E1024),'Hoja de Trabajo para listado'!$BC$151:$CB$151,0)),0)+IFERROR(INDEX('Hoja de Trabajo para listado'!$DE$153:$DG$274,MATCH($A1024,'Hoja de Trabajo para listado'!$DE$153:$DE$1048576,0),MATCH((CUADRO!K$5&amp;$E1024),'Hoja de Trabajo para listado'!$DE$151:$DG$151,0)),0)+IFERROR(INDEX('Hoja de Trabajo para listado'!$CD$155:$DC$1048576,MATCH($A1024,'Hoja de Trabajo para listado'!$CD$155:$CD$1048576,0),MATCH((CUADRO!K$5&amp;$E1024),'Hoja de Trabajo para listado'!$CD$151:$DC$151,0)),0)</f>
        <v>0</v>
      </c>
      <c r="L1024" s="314">
        <f ca="1">+IFERROR(INDEX('Hoja de Trabajo para listado'!$A$155:$Z$1048576,MATCH($A1024,'Hoja de Trabajo para listado'!$A$155:$A$1048576,0),MATCH((CUADRO!L$5&amp;$E1024),'Hoja de Trabajo para listado'!$A$151:$Z$151,0)),0)+IFERROR(INDEX('Hoja de Trabajo para listado'!$AB$155:$BA$1048576,MATCH($A1024,'Hoja de Trabajo para listado'!$AB$155:$AB$1048576,0),MATCH((CUADRO!L$5&amp;$E1024),'Hoja de Trabajo para listado'!$AB$151:$BA$151,0)),0)+IFERROR(INDEX('Hoja de Trabajo para listado'!$BC$155:$CB$1048576,MATCH($A1024,'Hoja de Trabajo para listado'!$BC$155:$BC$1048576,0),MATCH((CUADRO!L$5&amp;$E1024),'Hoja de Trabajo para listado'!$BC$151:$CB$151,0)),0)+IFERROR(INDEX('Hoja de Trabajo para listado'!$DE$153:$DG$274,MATCH($A1024,'Hoja de Trabajo para listado'!$DE$153:$DE$1048576,0),MATCH((CUADRO!L$5&amp;$E1024),'Hoja de Trabajo para listado'!$DE$151:$DG$151,0)),0)+IFERROR(INDEX('Hoja de Trabajo para listado'!$CD$155:$DC$1048576,MATCH($A1024,'Hoja de Trabajo para listado'!$CD$155:$CD$1048576,0),MATCH((CUADRO!L$5&amp;$E1024),'Hoja de Trabajo para listado'!$CD$151:$DC$151,0)),0)</f>
        <v>0</v>
      </c>
      <c r="M1024" s="314">
        <f ca="1">+IFERROR(INDEX('Hoja de Trabajo para listado'!$A$155:$Z$1048576,MATCH($A1024,'Hoja de Trabajo para listado'!$A$155:$A$1048576,0),MATCH((CUADRO!M$5&amp;$E1024),'Hoja de Trabajo para listado'!$A$151:$Z$151,0)),0)+IFERROR(INDEX('Hoja de Trabajo para listado'!$AB$155:$BA$1048576,MATCH($A1024,'Hoja de Trabajo para listado'!$AB$155:$AB$1048576,0),MATCH((CUADRO!M$5&amp;$E1024),'Hoja de Trabajo para listado'!$AB$151:$BA$151,0)),0)+IFERROR(INDEX('Hoja de Trabajo para listado'!$BC$155:$CB$1048576,MATCH($A1024,'Hoja de Trabajo para listado'!$BC$155:$BC$1048576,0),MATCH((CUADRO!M$5&amp;$E1024),'Hoja de Trabajo para listado'!$BC$151:$CB$151,0)),0)+IFERROR(INDEX('Hoja de Trabajo para listado'!$DE$153:$DG$274,MATCH($A1024,'Hoja de Trabajo para listado'!$DE$153:$DE$1048576,0),MATCH((CUADRO!M$5&amp;$E1024),'Hoja de Trabajo para listado'!$DE$151:$DG$151,0)),0)+IFERROR(INDEX('Hoja de Trabajo para listado'!$CD$155:$DC$1048576,MATCH($A1024,'Hoja de Trabajo para listado'!$CD$155:$CD$1048576,0),MATCH((CUADRO!M$5&amp;$E1024),'Hoja de Trabajo para listado'!$CD$151:$DC$151,0)),0)</f>
        <v>0</v>
      </c>
      <c r="N1024" s="314">
        <f ca="1">+IFERROR(INDEX('Hoja de Trabajo para listado'!$A$155:$Z$1048576,MATCH($A1024,'Hoja de Trabajo para listado'!$A$155:$A$1048576,0),MATCH((CUADRO!N$5&amp;$E1024),'Hoja de Trabajo para listado'!$A$151:$Z$151,0)),0)+IFERROR(INDEX('Hoja de Trabajo para listado'!$AB$155:$BA$1048576,MATCH($A1024,'Hoja de Trabajo para listado'!$AB$155:$AB$1048576,0),MATCH((CUADRO!N$5&amp;$E1024),'Hoja de Trabajo para listado'!$AB$151:$BA$151,0)),0)+IFERROR(INDEX('Hoja de Trabajo para listado'!$BC$155:$CB$1048576,MATCH($A1024,'Hoja de Trabajo para listado'!$BC$155:$BC$1048576,0),MATCH((CUADRO!N$5&amp;$E1024),'Hoja de Trabajo para listado'!$BC$151:$CB$151,0)),0)+IFERROR(INDEX('Hoja de Trabajo para listado'!$DE$153:$DG$274,MATCH($A1024,'Hoja de Trabajo para listado'!$DE$153:$DE$1048576,0),MATCH((CUADRO!N$5&amp;$E1024),'Hoja de Trabajo para listado'!$DE$151:$DG$151,0)),0)+IFERROR(INDEX('Hoja de Trabajo para listado'!$CD$155:$DC$1048576,MATCH($A1024,'Hoja de Trabajo para listado'!$CD$155:$CD$1048576,0),MATCH((CUADRO!N$5&amp;$E1024),'Hoja de Trabajo para listado'!$CD$151:$DC$151,0)),0)</f>
        <v>0</v>
      </c>
      <c r="O1024" s="314">
        <f ca="1">+IFERROR(INDEX('Hoja de Trabajo para listado'!$A$155:$Z$1048576,MATCH($A1024,'Hoja de Trabajo para listado'!$A$155:$A$1048576,0),MATCH((CUADRO!O$5&amp;$E1024),'Hoja de Trabajo para listado'!$A$151:$Z$151,0)),0)+IFERROR(INDEX('Hoja de Trabajo para listado'!$AB$155:$BA$1048576,MATCH($A1024,'Hoja de Trabajo para listado'!$AB$155:$AB$1048576,0),MATCH((CUADRO!O$5&amp;$E1024),'Hoja de Trabajo para listado'!$AB$151:$BA$151,0)),0)+IFERROR(INDEX('Hoja de Trabajo para listado'!$BC$155:$CB$1048576,MATCH($A1024,'Hoja de Trabajo para listado'!$BC$155:$BC$1048576,0),MATCH((CUADRO!O$5&amp;$E1024),'Hoja de Trabajo para listado'!$BC$151:$CB$151,0)),0)+IFERROR(INDEX('Hoja de Trabajo para listado'!$DE$153:$DG$274,MATCH($A1024,'Hoja de Trabajo para listado'!$DE$153:$DE$1048576,0),MATCH((CUADRO!O$5&amp;$E1024),'Hoja de Trabajo para listado'!$DE$151:$DG$151,0)),0)+IFERROR(INDEX('Hoja de Trabajo para listado'!$CD$155:$DC$1048576,MATCH($A1024,'Hoja de Trabajo para listado'!$CD$155:$CD$1048576,0),MATCH((CUADRO!O$5&amp;$E1024),'Hoja de Trabajo para listado'!$CD$151:$DC$151,0)),0)</f>
        <v>0</v>
      </c>
      <c r="P1024" s="314">
        <f ca="1">+IFERROR(INDEX('Hoja de Trabajo para listado'!$A$155:$Z$1048576,MATCH($A1024,'Hoja de Trabajo para listado'!$A$155:$A$1048576,0),MATCH((CUADRO!P$5&amp;$E1024),'Hoja de Trabajo para listado'!$A$151:$Z$151,0)),0)+IFERROR(INDEX('Hoja de Trabajo para listado'!$AB$155:$BA$1048576,MATCH($A1024,'Hoja de Trabajo para listado'!$AB$155:$AB$1048576,0),MATCH((CUADRO!P$5&amp;$E1024),'Hoja de Trabajo para listado'!$AB$151:$BA$151,0)),0)+IFERROR(INDEX('Hoja de Trabajo para listado'!$BC$155:$CB$1048576,MATCH($A1024,'Hoja de Trabajo para listado'!$BC$155:$BC$1048576,0),MATCH((CUADRO!P$5&amp;$E1024),'Hoja de Trabajo para listado'!$BC$151:$CB$151,0)),0)+IFERROR(INDEX('Hoja de Trabajo para listado'!$DE$153:$DG$274,MATCH($A1024,'Hoja de Trabajo para listado'!$DE$153:$DE$1048576,0),MATCH((CUADRO!P$5&amp;$E1024),'Hoja de Trabajo para listado'!$DE$151:$DG$151,0)),0)+IFERROR(INDEX('Hoja de Trabajo para listado'!$CD$155:$DC$1048576,MATCH($A1024,'Hoja de Trabajo para listado'!$CD$155:$CD$1048576,0),MATCH((CUADRO!P$5&amp;$E1024),'Hoja de Trabajo para listado'!$CD$151:$DC$151,0)),0)</f>
        <v>0</v>
      </c>
      <c r="Q1024" s="314">
        <f ca="1">+IFERROR(INDEX('Hoja de Trabajo para listado'!$A$155:$Z$1048576,MATCH($A1024,'Hoja de Trabajo para listado'!$A$155:$A$1048576,0),MATCH((CUADRO!Q$5&amp;$E1024),'Hoja de Trabajo para listado'!$A$151:$Z$151,0)),0)+IFERROR(INDEX('Hoja de Trabajo para listado'!$AB$155:$BA$1048576,MATCH($A1024,'Hoja de Trabajo para listado'!$AB$155:$AB$1048576,0),MATCH((CUADRO!Q$5&amp;$E1024),'Hoja de Trabajo para listado'!$AB$151:$BA$151,0)),0)+IFERROR(INDEX('Hoja de Trabajo para listado'!$BC$155:$CB$1048576,MATCH($A1024,'Hoja de Trabajo para listado'!$BC$155:$BC$1048576,0),MATCH((CUADRO!Q$5&amp;$E1024),'Hoja de Trabajo para listado'!$BC$151:$CB$151,0)),0)+IFERROR(INDEX('Hoja de Trabajo para listado'!$DE$153:$DG$274,MATCH($A1024,'Hoja de Trabajo para listado'!$DE$153:$DE$1048576,0),MATCH((CUADRO!Q$5&amp;$E1024),'Hoja de Trabajo para listado'!$DE$151:$DG$151,0)),0)+IFERROR(INDEX('Hoja de Trabajo para listado'!$CD$155:$DC$1048576,MATCH($A1024,'Hoja de Trabajo para listado'!$CD$155:$CD$1048576,0),MATCH((CUADRO!Q$5&amp;$E1024),'Hoja de Trabajo para listado'!$CD$151:$DC$151,0)),0)</f>
        <v>0</v>
      </c>
      <c r="R1024" s="314">
        <f t="shared" ca="1" si="30"/>
        <v>0</v>
      </c>
      <c r="S1024" s="314"/>
      <c r="T1024" s="314">
        <f ca="1">+T1025</f>
        <v>0</v>
      </c>
      <c r="U1024" s="313">
        <f t="shared" si="31"/>
        <v>1</v>
      </c>
      <c r="V1024" s="319" t="str">
        <f>+VLOOKUP(A1024,bd_lista!$A$3:$E$593,5,FALSE)</f>
        <v>Instituciones Descentralizadas</v>
      </c>
      <c r="W1024" s="425" t="str">
        <f>+V1024</f>
        <v>Instituciones Descentralizadas</v>
      </c>
    </row>
    <row r="1025" spans="1:23" customFormat="1" ht="15" hidden="1" customHeight="1">
      <c r="A1025" s="323">
        <v>124</v>
      </c>
      <c r="B1025" s="428"/>
      <c r="C1025" s="339" t="str">
        <f>+VLOOKUP(A1025,bd_lista!$A$3:$C$593,3,FALSE)</f>
        <v>Academia Nacional de Ciencias</v>
      </c>
      <c r="D1025" s="430"/>
      <c r="E1025" s="319" t="s">
        <v>1419</v>
      </c>
      <c r="F1025" s="314">
        <f ca="1">+IFERROR(INDEX('Hoja de Trabajo para listado'!$A$155:$Z$1048576,MATCH($A1025,'Hoja de Trabajo para listado'!$A$155:$A$1048576,0),MATCH((CUADRO!F$5&amp;$E1025),'Hoja de Trabajo para listado'!$A$151:$Z$151,0)),0)+IFERROR(INDEX('Hoja de Trabajo para listado'!$AB$155:$BA$1048576,MATCH($A1025,'Hoja de Trabajo para listado'!$AB$155:$AB$1048576,0),MATCH((CUADRO!F$5&amp;$E1025),'Hoja de Trabajo para listado'!$AB$151:$BA$151,0)),0)+IFERROR(INDEX('Hoja de Trabajo para listado'!$BC$155:$CB$1048576,MATCH($A1025,'Hoja de Trabajo para listado'!$BC$155:$BC$1048576,0),MATCH((CUADRO!F$5&amp;$E1025),'Hoja de Trabajo para listado'!$BC$151:$CB$151,0)),0)+IFERROR(INDEX('Hoja de Trabajo para listado'!$DE$153:$DG$274,MATCH($A1025,'Hoja de Trabajo para listado'!$DE$153:$DE$1048576,0),MATCH((CUADRO!F$5&amp;$E1025),'Hoja de Trabajo para listado'!$DE$151:$DG$151,0)),0)+IFERROR(INDEX('Hoja de Trabajo para listado'!$CD$155:$DC$1048576,MATCH($A1025,'Hoja de Trabajo para listado'!$CD$155:$CD$1048576,0),MATCH((CUADRO!F$5&amp;$E1025),'Hoja de Trabajo para listado'!$CD$151:$DC$151,0)),0)</f>
        <v>0</v>
      </c>
      <c r="G1025" s="314">
        <f ca="1">+IFERROR(INDEX('Hoja de Trabajo para listado'!$A$155:$Z$1048576,MATCH($A1025,'Hoja de Trabajo para listado'!$A$155:$A$1048576,0),MATCH((CUADRO!G$5&amp;$E1025),'Hoja de Trabajo para listado'!$A$151:$Z$151,0)),0)+IFERROR(INDEX('Hoja de Trabajo para listado'!$AB$155:$BA$1048576,MATCH($A1025,'Hoja de Trabajo para listado'!$AB$155:$AB$1048576,0),MATCH((CUADRO!G$5&amp;$E1025),'Hoja de Trabajo para listado'!$AB$151:$BA$151,0)),0)+IFERROR(INDEX('Hoja de Trabajo para listado'!$BC$155:$CB$1048576,MATCH($A1025,'Hoja de Trabajo para listado'!$BC$155:$BC$1048576,0),MATCH((CUADRO!G$5&amp;$E1025),'Hoja de Trabajo para listado'!$BC$151:$CB$151,0)),0)+IFERROR(INDEX('Hoja de Trabajo para listado'!$DE$153:$DG$274,MATCH($A1025,'Hoja de Trabajo para listado'!$DE$153:$DE$1048576,0),MATCH((CUADRO!G$5&amp;$E1025),'Hoja de Trabajo para listado'!$DE$151:$DG$151,0)),0)+IFERROR(INDEX('Hoja de Trabajo para listado'!$CD$155:$DC$1048576,MATCH($A1025,'Hoja de Trabajo para listado'!$CD$155:$CD$1048576,0),MATCH((CUADRO!G$5&amp;$E1025),'Hoja de Trabajo para listado'!$CD$151:$DC$151,0)),0)</f>
        <v>0</v>
      </c>
      <c r="H1025" s="314">
        <f ca="1">+IFERROR(INDEX('Hoja de Trabajo para listado'!$A$155:$Z$1048576,MATCH($A1025,'Hoja de Trabajo para listado'!$A$155:$A$1048576,0),MATCH((CUADRO!H$5&amp;$E1025),'Hoja de Trabajo para listado'!$A$151:$Z$151,0)),0)+IFERROR(INDEX('Hoja de Trabajo para listado'!$AB$155:$BA$1048576,MATCH($A1025,'Hoja de Trabajo para listado'!$AB$155:$AB$1048576,0),MATCH((CUADRO!H$5&amp;$E1025),'Hoja de Trabajo para listado'!$AB$151:$BA$151,0)),0)+IFERROR(INDEX('Hoja de Trabajo para listado'!$BC$155:$CB$1048576,MATCH($A1025,'Hoja de Trabajo para listado'!$BC$155:$BC$1048576,0),MATCH((CUADRO!H$5&amp;$E1025),'Hoja de Trabajo para listado'!$BC$151:$CB$151,0)),0)+IFERROR(INDEX('Hoja de Trabajo para listado'!$DE$153:$DG$274,MATCH($A1025,'Hoja de Trabajo para listado'!$DE$153:$DE$1048576,0),MATCH((CUADRO!H$5&amp;$E1025),'Hoja de Trabajo para listado'!$DE$151:$DG$151,0)),0)+IFERROR(INDEX('Hoja de Trabajo para listado'!$CD$155:$DC$1048576,MATCH($A1025,'Hoja de Trabajo para listado'!$CD$155:$CD$1048576,0),MATCH((CUADRO!H$5&amp;$E1025),'Hoja de Trabajo para listado'!$CD$151:$DC$151,0)),0)</f>
        <v>0</v>
      </c>
      <c r="I1025" s="314">
        <f ca="1">+IFERROR(INDEX('Hoja de Trabajo para listado'!$A$155:$Z$1048576,MATCH($A1025,'Hoja de Trabajo para listado'!$A$155:$A$1048576,0),MATCH((CUADRO!I$5&amp;$E1025),'Hoja de Trabajo para listado'!$A$151:$Z$151,0)),0)+IFERROR(INDEX('Hoja de Trabajo para listado'!$AB$155:$BA$1048576,MATCH($A1025,'Hoja de Trabajo para listado'!$AB$155:$AB$1048576,0),MATCH((CUADRO!I$5&amp;$E1025),'Hoja de Trabajo para listado'!$AB$151:$BA$151,0)),0)+IFERROR(INDEX('Hoja de Trabajo para listado'!$BC$155:$CB$1048576,MATCH($A1025,'Hoja de Trabajo para listado'!$BC$155:$BC$1048576,0),MATCH((CUADRO!I$5&amp;$E1025),'Hoja de Trabajo para listado'!$BC$151:$CB$151,0)),0)+IFERROR(INDEX('Hoja de Trabajo para listado'!$DE$153:$DG$274,MATCH($A1025,'Hoja de Trabajo para listado'!$DE$153:$DE$1048576,0),MATCH((CUADRO!I$5&amp;$E1025),'Hoja de Trabajo para listado'!$DE$151:$DG$151,0)),0)+IFERROR(INDEX('Hoja de Trabajo para listado'!$CD$155:$DC$1048576,MATCH($A1025,'Hoja de Trabajo para listado'!$CD$155:$CD$1048576,0),MATCH((CUADRO!I$5&amp;$E1025),'Hoja de Trabajo para listado'!$CD$151:$DC$151,0)),0)</f>
        <v>0</v>
      </c>
      <c r="J1025" s="314">
        <f ca="1">+IFERROR(INDEX('Hoja de Trabajo para listado'!$A$155:$Z$1048576,MATCH($A1025,'Hoja de Trabajo para listado'!$A$155:$A$1048576,0),MATCH((CUADRO!J$5&amp;$E1025),'Hoja de Trabajo para listado'!$A$151:$Z$151,0)),0)+IFERROR(INDEX('Hoja de Trabajo para listado'!$AB$155:$BA$1048576,MATCH($A1025,'Hoja de Trabajo para listado'!$AB$155:$AB$1048576,0),MATCH((CUADRO!J$5&amp;$E1025),'Hoja de Trabajo para listado'!$AB$151:$BA$151,0)),0)+IFERROR(INDEX('Hoja de Trabajo para listado'!$BC$155:$CB$1048576,MATCH($A1025,'Hoja de Trabajo para listado'!$BC$155:$BC$1048576,0),MATCH((CUADRO!J$5&amp;$E1025),'Hoja de Trabajo para listado'!$BC$151:$CB$151,0)),0)+IFERROR(INDEX('Hoja de Trabajo para listado'!$DE$153:$DG$274,MATCH($A1025,'Hoja de Trabajo para listado'!$DE$153:$DE$1048576,0),MATCH((CUADRO!J$5&amp;$E1025),'Hoja de Trabajo para listado'!$DE$151:$DG$151,0)),0)+IFERROR(INDEX('Hoja de Trabajo para listado'!$CD$155:$DC$1048576,MATCH($A1025,'Hoja de Trabajo para listado'!$CD$155:$CD$1048576,0),MATCH((CUADRO!J$5&amp;$E1025),'Hoja de Trabajo para listado'!$CD$151:$DC$151,0)),0)</f>
        <v>0</v>
      </c>
      <c r="K1025" s="314">
        <f ca="1">+IFERROR(INDEX('Hoja de Trabajo para listado'!$A$155:$Z$1048576,MATCH($A1025,'Hoja de Trabajo para listado'!$A$155:$A$1048576,0),MATCH((CUADRO!K$5&amp;$E1025),'Hoja de Trabajo para listado'!$A$151:$Z$151,0)),0)+IFERROR(INDEX('Hoja de Trabajo para listado'!$AB$155:$BA$1048576,MATCH($A1025,'Hoja de Trabajo para listado'!$AB$155:$AB$1048576,0),MATCH((CUADRO!K$5&amp;$E1025),'Hoja de Trabajo para listado'!$AB$151:$BA$151,0)),0)+IFERROR(INDEX('Hoja de Trabajo para listado'!$BC$155:$CB$1048576,MATCH($A1025,'Hoja de Trabajo para listado'!$BC$155:$BC$1048576,0),MATCH((CUADRO!K$5&amp;$E1025),'Hoja de Trabajo para listado'!$BC$151:$CB$151,0)),0)+IFERROR(INDEX('Hoja de Trabajo para listado'!$DE$153:$DG$274,MATCH($A1025,'Hoja de Trabajo para listado'!$DE$153:$DE$1048576,0),MATCH((CUADRO!K$5&amp;$E1025),'Hoja de Trabajo para listado'!$DE$151:$DG$151,0)),0)+IFERROR(INDEX('Hoja de Trabajo para listado'!$CD$155:$DC$1048576,MATCH($A1025,'Hoja de Trabajo para listado'!$CD$155:$CD$1048576,0),MATCH((CUADRO!K$5&amp;$E1025),'Hoja de Trabajo para listado'!$CD$151:$DC$151,0)),0)</f>
        <v>0</v>
      </c>
      <c r="L1025" s="314">
        <f ca="1">+IFERROR(INDEX('Hoja de Trabajo para listado'!$A$155:$Z$1048576,MATCH($A1025,'Hoja de Trabajo para listado'!$A$155:$A$1048576,0),MATCH((CUADRO!L$5&amp;$E1025),'Hoja de Trabajo para listado'!$A$151:$Z$151,0)),0)+IFERROR(INDEX('Hoja de Trabajo para listado'!$AB$155:$BA$1048576,MATCH($A1025,'Hoja de Trabajo para listado'!$AB$155:$AB$1048576,0),MATCH((CUADRO!L$5&amp;$E1025),'Hoja de Trabajo para listado'!$AB$151:$BA$151,0)),0)+IFERROR(INDEX('Hoja de Trabajo para listado'!$BC$155:$CB$1048576,MATCH($A1025,'Hoja de Trabajo para listado'!$BC$155:$BC$1048576,0),MATCH((CUADRO!L$5&amp;$E1025),'Hoja de Trabajo para listado'!$BC$151:$CB$151,0)),0)+IFERROR(INDEX('Hoja de Trabajo para listado'!$DE$153:$DG$274,MATCH($A1025,'Hoja de Trabajo para listado'!$DE$153:$DE$1048576,0),MATCH((CUADRO!L$5&amp;$E1025),'Hoja de Trabajo para listado'!$DE$151:$DG$151,0)),0)+IFERROR(INDEX('Hoja de Trabajo para listado'!$CD$155:$DC$1048576,MATCH($A1025,'Hoja de Trabajo para listado'!$CD$155:$CD$1048576,0),MATCH((CUADRO!L$5&amp;$E1025),'Hoja de Trabajo para listado'!$CD$151:$DC$151,0)),0)</f>
        <v>0</v>
      </c>
      <c r="M1025" s="314">
        <f ca="1">+IFERROR(INDEX('Hoja de Trabajo para listado'!$A$155:$Z$1048576,MATCH($A1025,'Hoja de Trabajo para listado'!$A$155:$A$1048576,0),MATCH((CUADRO!M$5&amp;$E1025),'Hoja de Trabajo para listado'!$A$151:$Z$151,0)),0)+IFERROR(INDEX('Hoja de Trabajo para listado'!$AB$155:$BA$1048576,MATCH($A1025,'Hoja de Trabajo para listado'!$AB$155:$AB$1048576,0),MATCH((CUADRO!M$5&amp;$E1025),'Hoja de Trabajo para listado'!$AB$151:$BA$151,0)),0)+IFERROR(INDEX('Hoja de Trabajo para listado'!$BC$155:$CB$1048576,MATCH($A1025,'Hoja de Trabajo para listado'!$BC$155:$BC$1048576,0),MATCH((CUADRO!M$5&amp;$E1025),'Hoja de Trabajo para listado'!$BC$151:$CB$151,0)),0)+IFERROR(INDEX('Hoja de Trabajo para listado'!$DE$153:$DG$274,MATCH($A1025,'Hoja de Trabajo para listado'!$DE$153:$DE$1048576,0),MATCH((CUADRO!M$5&amp;$E1025),'Hoja de Trabajo para listado'!$DE$151:$DG$151,0)),0)+IFERROR(INDEX('Hoja de Trabajo para listado'!$CD$155:$DC$1048576,MATCH($A1025,'Hoja de Trabajo para listado'!$CD$155:$CD$1048576,0),MATCH((CUADRO!M$5&amp;$E1025),'Hoja de Trabajo para listado'!$CD$151:$DC$151,0)),0)</f>
        <v>0</v>
      </c>
      <c r="N1025" s="314">
        <f ca="1">+IFERROR(INDEX('Hoja de Trabajo para listado'!$A$155:$Z$1048576,MATCH($A1025,'Hoja de Trabajo para listado'!$A$155:$A$1048576,0),MATCH((CUADRO!N$5&amp;$E1025),'Hoja de Trabajo para listado'!$A$151:$Z$151,0)),0)+IFERROR(INDEX('Hoja de Trabajo para listado'!$AB$155:$BA$1048576,MATCH($A1025,'Hoja de Trabajo para listado'!$AB$155:$AB$1048576,0),MATCH((CUADRO!N$5&amp;$E1025),'Hoja de Trabajo para listado'!$AB$151:$BA$151,0)),0)+IFERROR(INDEX('Hoja de Trabajo para listado'!$BC$155:$CB$1048576,MATCH($A1025,'Hoja de Trabajo para listado'!$BC$155:$BC$1048576,0),MATCH((CUADRO!N$5&amp;$E1025),'Hoja de Trabajo para listado'!$BC$151:$CB$151,0)),0)+IFERROR(INDEX('Hoja de Trabajo para listado'!$DE$153:$DG$274,MATCH($A1025,'Hoja de Trabajo para listado'!$DE$153:$DE$1048576,0),MATCH((CUADRO!N$5&amp;$E1025),'Hoja de Trabajo para listado'!$DE$151:$DG$151,0)),0)+IFERROR(INDEX('Hoja de Trabajo para listado'!$CD$155:$DC$1048576,MATCH($A1025,'Hoja de Trabajo para listado'!$CD$155:$CD$1048576,0),MATCH((CUADRO!N$5&amp;$E1025),'Hoja de Trabajo para listado'!$CD$151:$DC$151,0)),0)</f>
        <v>0</v>
      </c>
      <c r="O1025" s="314">
        <f ca="1">+IFERROR(INDEX('Hoja de Trabajo para listado'!$A$155:$Z$1048576,MATCH($A1025,'Hoja de Trabajo para listado'!$A$155:$A$1048576,0),MATCH((CUADRO!O$5&amp;$E1025),'Hoja de Trabajo para listado'!$A$151:$Z$151,0)),0)+IFERROR(INDEX('Hoja de Trabajo para listado'!$AB$155:$BA$1048576,MATCH($A1025,'Hoja de Trabajo para listado'!$AB$155:$AB$1048576,0),MATCH((CUADRO!O$5&amp;$E1025),'Hoja de Trabajo para listado'!$AB$151:$BA$151,0)),0)+IFERROR(INDEX('Hoja de Trabajo para listado'!$BC$155:$CB$1048576,MATCH($A1025,'Hoja de Trabajo para listado'!$BC$155:$BC$1048576,0),MATCH((CUADRO!O$5&amp;$E1025),'Hoja de Trabajo para listado'!$BC$151:$CB$151,0)),0)+IFERROR(INDEX('Hoja de Trabajo para listado'!$DE$153:$DG$274,MATCH($A1025,'Hoja de Trabajo para listado'!$DE$153:$DE$1048576,0),MATCH((CUADRO!O$5&amp;$E1025),'Hoja de Trabajo para listado'!$DE$151:$DG$151,0)),0)+IFERROR(INDEX('Hoja de Trabajo para listado'!$CD$155:$DC$1048576,MATCH($A1025,'Hoja de Trabajo para listado'!$CD$155:$CD$1048576,0),MATCH((CUADRO!O$5&amp;$E1025),'Hoja de Trabajo para listado'!$CD$151:$DC$151,0)),0)</f>
        <v>0</v>
      </c>
      <c r="P1025" s="314">
        <f ca="1">+IFERROR(INDEX('Hoja de Trabajo para listado'!$A$155:$Z$1048576,MATCH($A1025,'Hoja de Trabajo para listado'!$A$155:$A$1048576,0),MATCH((CUADRO!P$5&amp;$E1025),'Hoja de Trabajo para listado'!$A$151:$Z$151,0)),0)+IFERROR(INDEX('Hoja de Trabajo para listado'!$AB$155:$BA$1048576,MATCH($A1025,'Hoja de Trabajo para listado'!$AB$155:$AB$1048576,0),MATCH((CUADRO!P$5&amp;$E1025),'Hoja de Trabajo para listado'!$AB$151:$BA$151,0)),0)+IFERROR(INDEX('Hoja de Trabajo para listado'!$BC$155:$CB$1048576,MATCH($A1025,'Hoja de Trabajo para listado'!$BC$155:$BC$1048576,0),MATCH((CUADRO!P$5&amp;$E1025),'Hoja de Trabajo para listado'!$BC$151:$CB$151,0)),0)+IFERROR(INDEX('Hoja de Trabajo para listado'!$DE$153:$DG$274,MATCH($A1025,'Hoja de Trabajo para listado'!$DE$153:$DE$1048576,0),MATCH((CUADRO!P$5&amp;$E1025),'Hoja de Trabajo para listado'!$DE$151:$DG$151,0)),0)+IFERROR(INDEX('Hoja de Trabajo para listado'!$CD$155:$DC$1048576,MATCH($A1025,'Hoja de Trabajo para listado'!$CD$155:$CD$1048576,0),MATCH((CUADRO!P$5&amp;$E1025),'Hoja de Trabajo para listado'!$CD$151:$DC$151,0)),0)</f>
        <v>0</v>
      </c>
      <c r="Q1025" s="314">
        <f ca="1">+IFERROR(INDEX('Hoja de Trabajo para listado'!$A$155:$Z$1048576,MATCH($A1025,'Hoja de Trabajo para listado'!$A$155:$A$1048576,0),MATCH((CUADRO!Q$5&amp;$E1025),'Hoja de Trabajo para listado'!$A$151:$Z$151,0)),0)+IFERROR(INDEX('Hoja de Trabajo para listado'!$AB$155:$BA$1048576,MATCH($A1025,'Hoja de Trabajo para listado'!$AB$155:$AB$1048576,0),MATCH((CUADRO!Q$5&amp;$E1025),'Hoja de Trabajo para listado'!$AB$151:$BA$151,0)),0)+IFERROR(INDEX('Hoja de Trabajo para listado'!$BC$155:$CB$1048576,MATCH($A1025,'Hoja de Trabajo para listado'!$BC$155:$BC$1048576,0),MATCH((CUADRO!Q$5&amp;$E1025),'Hoja de Trabajo para listado'!$BC$151:$CB$151,0)),0)+IFERROR(INDEX('Hoja de Trabajo para listado'!$DE$153:$DG$274,MATCH($A1025,'Hoja de Trabajo para listado'!$DE$153:$DE$1048576,0),MATCH((CUADRO!Q$5&amp;$E1025),'Hoja de Trabajo para listado'!$DE$151:$DG$151,0)),0)+IFERROR(INDEX('Hoja de Trabajo para listado'!$CD$155:$DC$1048576,MATCH($A1025,'Hoja de Trabajo para listado'!$CD$155:$CD$1048576,0),MATCH((CUADRO!Q$5&amp;$E1025),'Hoja de Trabajo para listado'!$CD$151:$DC$151,0)),0)</f>
        <v>0</v>
      </c>
      <c r="R1025" s="314">
        <f t="shared" ca="1" si="30"/>
        <v>0</v>
      </c>
      <c r="S1025" s="314">
        <f ca="1">+R1024+R1025</f>
        <v>0</v>
      </c>
      <c r="T1025" s="314">
        <f ca="1">+S1025</f>
        <v>0</v>
      </c>
      <c r="U1025" s="313">
        <f t="shared" si="31"/>
        <v>2</v>
      </c>
      <c r="V1025" s="319" t="str">
        <f>+VLOOKUP(A1025,bd_lista!$A$3:$E$593,5,FALSE)</f>
        <v>Instituciones Descentralizadas</v>
      </c>
      <c r="W1025" s="426"/>
    </row>
    <row r="1026" spans="1:23" customFormat="1" ht="15" hidden="1" customHeight="1">
      <c r="A1026" s="323">
        <v>137</v>
      </c>
      <c r="B1026" s="427">
        <f>+A1026</f>
        <v>137</v>
      </c>
      <c r="C1026" s="318" t="str">
        <f>+VLOOKUP(A1026,bd_lista!$A$3:$C$593,3,FALSE)</f>
        <v>Comité Ejecutivo de la Universidad Boliviana</v>
      </c>
      <c r="D1026" s="429" t="str">
        <f>+C1026</f>
        <v>Comité Ejecutivo de la Universidad Boliviana</v>
      </c>
      <c r="E1026" s="318" t="s">
        <v>1418</v>
      </c>
      <c r="F1026" s="314">
        <f ca="1">+IFERROR(INDEX('Hoja de Trabajo para listado'!$A$155:$Z$1048576,MATCH($A1026,'Hoja de Trabajo para listado'!$A$155:$A$1048576,0),MATCH((CUADRO!F$5&amp;$E1026),'Hoja de Trabajo para listado'!$A$151:$Z$151,0)),0)+IFERROR(INDEX('Hoja de Trabajo para listado'!$AB$155:$BA$1048576,MATCH($A1026,'Hoja de Trabajo para listado'!$AB$155:$AB$1048576,0),MATCH((CUADRO!F$5&amp;$E1026),'Hoja de Trabajo para listado'!$AB$151:$BA$151,0)),0)+IFERROR(INDEX('Hoja de Trabajo para listado'!$BC$155:$CB$1048576,MATCH($A1026,'Hoja de Trabajo para listado'!$BC$155:$BC$1048576,0),MATCH((CUADRO!F$5&amp;$E1026),'Hoja de Trabajo para listado'!$BC$151:$CB$151,0)),0)+IFERROR(INDEX('Hoja de Trabajo para listado'!$DE$153:$DG$274,MATCH($A1026,'Hoja de Trabajo para listado'!$DE$153:$DE$1048576,0),MATCH((CUADRO!F$5&amp;$E1026),'Hoja de Trabajo para listado'!$DE$151:$DG$151,0)),0)+IFERROR(INDEX('Hoja de Trabajo para listado'!$CD$155:$DC$1048576,MATCH($A1026,'Hoja de Trabajo para listado'!$CD$155:$CD$1048576,0),MATCH((CUADRO!F$5&amp;$E1026),'Hoja de Trabajo para listado'!$CD$151:$DC$151,0)),0)</f>
        <v>0</v>
      </c>
      <c r="G1026" s="314">
        <f ca="1">+IFERROR(INDEX('Hoja de Trabajo para listado'!$A$155:$Z$1048576,MATCH($A1026,'Hoja de Trabajo para listado'!$A$155:$A$1048576,0),MATCH((CUADRO!G$5&amp;$E1026),'Hoja de Trabajo para listado'!$A$151:$Z$151,0)),0)+IFERROR(INDEX('Hoja de Trabajo para listado'!$AB$155:$BA$1048576,MATCH($A1026,'Hoja de Trabajo para listado'!$AB$155:$AB$1048576,0),MATCH((CUADRO!G$5&amp;$E1026),'Hoja de Trabajo para listado'!$AB$151:$BA$151,0)),0)+IFERROR(INDEX('Hoja de Trabajo para listado'!$BC$155:$CB$1048576,MATCH($A1026,'Hoja de Trabajo para listado'!$BC$155:$BC$1048576,0),MATCH((CUADRO!G$5&amp;$E1026),'Hoja de Trabajo para listado'!$BC$151:$CB$151,0)),0)+IFERROR(INDEX('Hoja de Trabajo para listado'!$DE$153:$DG$274,MATCH($A1026,'Hoja de Trabajo para listado'!$DE$153:$DE$1048576,0),MATCH((CUADRO!G$5&amp;$E1026),'Hoja de Trabajo para listado'!$DE$151:$DG$151,0)),0)+IFERROR(INDEX('Hoja de Trabajo para listado'!$CD$155:$DC$1048576,MATCH($A1026,'Hoja de Trabajo para listado'!$CD$155:$CD$1048576,0),MATCH((CUADRO!G$5&amp;$E1026),'Hoja de Trabajo para listado'!$CD$151:$DC$151,0)),0)</f>
        <v>0</v>
      </c>
      <c r="H1026" s="314">
        <f ca="1">+IFERROR(INDEX('Hoja de Trabajo para listado'!$A$155:$Z$1048576,MATCH($A1026,'Hoja de Trabajo para listado'!$A$155:$A$1048576,0),MATCH((CUADRO!H$5&amp;$E1026),'Hoja de Trabajo para listado'!$A$151:$Z$151,0)),0)+IFERROR(INDEX('Hoja de Trabajo para listado'!$AB$155:$BA$1048576,MATCH($A1026,'Hoja de Trabajo para listado'!$AB$155:$AB$1048576,0),MATCH((CUADRO!H$5&amp;$E1026),'Hoja de Trabajo para listado'!$AB$151:$BA$151,0)),0)+IFERROR(INDEX('Hoja de Trabajo para listado'!$BC$155:$CB$1048576,MATCH($A1026,'Hoja de Trabajo para listado'!$BC$155:$BC$1048576,0),MATCH((CUADRO!H$5&amp;$E1026),'Hoja de Trabajo para listado'!$BC$151:$CB$151,0)),0)+IFERROR(INDEX('Hoja de Trabajo para listado'!$DE$153:$DG$274,MATCH($A1026,'Hoja de Trabajo para listado'!$DE$153:$DE$1048576,0),MATCH((CUADRO!H$5&amp;$E1026),'Hoja de Trabajo para listado'!$DE$151:$DG$151,0)),0)+IFERROR(INDEX('Hoja de Trabajo para listado'!$CD$155:$DC$1048576,MATCH($A1026,'Hoja de Trabajo para listado'!$CD$155:$CD$1048576,0),MATCH((CUADRO!H$5&amp;$E1026),'Hoja de Trabajo para listado'!$CD$151:$DC$151,0)),0)</f>
        <v>0</v>
      </c>
      <c r="I1026" s="314">
        <f ca="1">+IFERROR(INDEX('Hoja de Trabajo para listado'!$A$155:$Z$1048576,MATCH($A1026,'Hoja de Trabajo para listado'!$A$155:$A$1048576,0),MATCH((CUADRO!I$5&amp;$E1026),'Hoja de Trabajo para listado'!$A$151:$Z$151,0)),0)+IFERROR(INDEX('Hoja de Trabajo para listado'!$AB$155:$BA$1048576,MATCH($A1026,'Hoja de Trabajo para listado'!$AB$155:$AB$1048576,0),MATCH((CUADRO!I$5&amp;$E1026),'Hoja de Trabajo para listado'!$AB$151:$BA$151,0)),0)+IFERROR(INDEX('Hoja de Trabajo para listado'!$BC$155:$CB$1048576,MATCH($A1026,'Hoja de Trabajo para listado'!$BC$155:$BC$1048576,0),MATCH((CUADRO!I$5&amp;$E1026),'Hoja de Trabajo para listado'!$BC$151:$CB$151,0)),0)+IFERROR(INDEX('Hoja de Trabajo para listado'!$DE$153:$DG$274,MATCH($A1026,'Hoja de Trabajo para listado'!$DE$153:$DE$1048576,0),MATCH((CUADRO!I$5&amp;$E1026),'Hoja de Trabajo para listado'!$DE$151:$DG$151,0)),0)+IFERROR(INDEX('Hoja de Trabajo para listado'!$CD$155:$DC$1048576,MATCH($A1026,'Hoja de Trabajo para listado'!$CD$155:$CD$1048576,0),MATCH((CUADRO!I$5&amp;$E1026),'Hoja de Trabajo para listado'!$CD$151:$DC$151,0)),0)</f>
        <v>0</v>
      </c>
      <c r="J1026" s="314">
        <f ca="1">+IFERROR(INDEX('Hoja de Trabajo para listado'!$A$155:$Z$1048576,MATCH($A1026,'Hoja de Trabajo para listado'!$A$155:$A$1048576,0),MATCH((CUADRO!J$5&amp;$E1026),'Hoja de Trabajo para listado'!$A$151:$Z$151,0)),0)+IFERROR(INDEX('Hoja de Trabajo para listado'!$AB$155:$BA$1048576,MATCH($A1026,'Hoja de Trabajo para listado'!$AB$155:$AB$1048576,0),MATCH((CUADRO!J$5&amp;$E1026),'Hoja de Trabajo para listado'!$AB$151:$BA$151,0)),0)+IFERROR(INDEX('Hoja de Trabajo para listado'!$BC$155:$CB$1048576,MATCH($A1026,'Hoja de Trabajo para listado'!$BC$155:$BC$1048576,0),MATCH((CUADRO!J$5&amp;$E1026),'Hoja de Trabajo para listado'!$BC$151:$CB$151,0)),0)+IFERROR(INDEX('Hoja de Trabajo para listado'!$DE$153:$DG$274,MATCH($A1026,'Hoja de Trabajo para listado'!$DE$153:$DE$1048576,0),MATCH((CUADRO!J$5&amp;$E1026),'Hoja de Trabajo para listado'!$DE$151:$DG$151,0)),0)+IFERROR(INDEX('Hoja de Trabajo para listado'!$CD$155:$DC$1048576,MATCH($A1026,'Hoja de Trabajo para listado'!$CD$155:$CD$1048576,0),MATCH((CUADRO!J$5&amp;$E1026),'Hoja de Trabajo para listado'!$CD$151:$DC$151,0)),0)</f>
        <v>0</v>
      </c>
      <c r="K1026" s="314">
        <f ca="1">+IFERROR(INDEX('Hoja de Trabajo para listado'!$A$155:$Z$1048576,MATCH($A1026,'Hoja de Trabajo para listado'!$A$155:$A$1048576,0),MATCH((CUADRO!K$5&amp;$E1026),'Hoja de Trabajo para listado'!$A$151:$Z$151,0)),0)+IFERROR(INDEX('Hoja de Trabajo para listado'!$AB$155:$BA$1048576,MATCH($A1026,'Hoja de Trabajo para listado'!$AB$155:$AB$1048576,0),MATCH((CUADRO!K$5&amp;$E1026),'Hoja de Trabajo para listado'!$AB$151:$BA$151,0)),0)+IFERROR(INDEX('Hoja de Trabajo para listado'!$BC$155:$CB$1048576,MATCH($A1026,'Hoja de Trabajo para listado'!$BC$155:$BC$1048576,0),MATCH((CUADRO!K$5&amp;$E1026),'Hoja de Trabajo para listado'!$BC$151:$CB$151,0)),0)+IFERROR(INDEX('Hoja de Trabajo para listado'!$DE$153:$DG$274,MATCH($A1026,'Hoja de Trabajo para listado'!$DE$153:$DE$1048576,0),MATCH((CUADRO!K$5&amp;$E1026),'Hoja de Trabajo para listado'!$DE$151:$DG$151,0)),0)+IFERROR(INDEX('Hoja de Trabajo para listado'!$CD$155:$DC$1048576,MATCH($A1026,'Hoja de Trabajo para listado'!$CD$155:$CD$1048576,0),MATCH((CUADRO!K$5&amp;$E1026),'Hoja de Trabajo para listado'!$CD$151:$DC$151,0)),0)</f>
        <v>0</v>
      </c>
      <c r="L1026" s="314">
        <f ca="1">+IFERROR(INDEX('Hoja de Trabajo para listado'!$A$155:$Z$1048576,MATCH($A1026,'Hoja de Trabajo para listado'!$A$155:$A$1048576,0),MATCH((CUADRO!L$5&amp;$E1026),'Hoja de Trabajo para listado'!$A$151:$Z$151,0)),0)+IFERROR(INDEX('Hoja de Trabajo para listado'!$AB$155:$BA$1048576,MATCH($A1026,'Hoja de Trabajo para listado'!$AB$155:$AB$1048576,0),MATCH((CUADRO!L$5&amp;$E1026),'Hoja de Trabajo para listado'!$AB$151:$BA$151,0)),0)+IFERROR(INDEX('Hoja de Trabajo para listado'!$BC$155:$CB$1048576,MATCH($A1026,'Hoja de Trabajo para listado'!$BC$155:$BC$1048576,0),MATCH((CUADRO!L$5&amp;$E1026),'Hoja de Trabajo para listado'!$BC$151:$CB$151,0)),0)+IFERROR(INDEX('Hoja de Trabajo para listado'!$DE$153:$DG$274,MATCH($A1026,'Hoja de Trabajo para listado'!$DE$153:$DE$1048576,0),MATCH((CUADRO!L$5&amp;$E1026),'Hoja de Trabajo para listado'!$DE$151:$DG$151,0)),0)+IFERROR(INDEX('Hoja de Trabajo para listado'!$CD$155:$DC$1048576,MATCH($A1026,'Hoja de Trabajo para listado'!$CD$155:$CD$1048576,0),MATCH((CUADRO!L$5&amp;$E1026),'Hoja de Trabajo para listado'!$CD$151:$DC$151,0)),0)</f>
        <v>0</v>
      </c>
      <c r="M1026" s="314">
        <f ca="1">+IFERROR(INDEX('Hoja de Trabajo para listado'!$A$155:$Z$1048576,MATCH($A1026,'Hoja de Trabajo para listado'!$A$155:$A$1048576,0),MATCH((CUADRO!M$5&amp;$E1026),'Hoja de Trabajo para listado'!$A$151:$Z$151,0)),0)+IFERROR(INDEX('Hoja de Trabajo para listado'!$AB$155:$BA$1048576,MATCH($A1026,'Hoja de Trabajo para listado'!$AB$155:$AB$1048576,0),MATCH((CUADRO!M$5&amp;$E1026),'Hoja de Trabajo para listado'!$AB$151:$BA$151,0)),0)+IFERROR(INDEX('Hoja de Trabajo para listado'!$BC$155:$CB$1048576,MATCH($A1026,'Hoja de Trabajo para listado'!$BC$155:$BC$1048576,0),MATCH((CUADRO!M$5&amp;$E1026),'Hoja de Trabajo para listado'!$BC$151:$CB$151,0)),0)+IFERROR(INDEX('Hoja de Trabajo para listado'!$DE$153:$DG$274,MATCH($A1026,'Hoja de Trabajo para listado'!$DE$153:$DE$1048576,0),MATCH((CUADRO!M$5&amp;$E1026),'Hoja de Trabajo para listado'!$DE$151:$DG$151,0)),0)+IFERROR(INDEX('Hoja de Trabajo para listado'!$CD$155:$DC$1048576,MATCH($A1026,'Hoja de Trabajo para listado'!$CD$155:$CD$1048576,0),MATCH((CUADRO!M$5&amp;$E1026),'Hoja de Trabajo para listado'!$CD$151:$DC$151,0)),0)</f>
        <v>0</v>
      </c>
      <c r="N1026" s="314">
        <f ca="1">+IFERROR(INDEX('Hoja de Trabajo para listado'!$A$155:$Z$1048576,MATCH($A1026,'Hoja de Trabajo para listado'!$A$155:$A$1048576,0),MATCH((CUADRO!N$5&amp;$E1026),'Hoja de Trabajo para listado'!$A$151:$Z$151,0)),0)+IFERROR(INDEX('Hoja de Trabajo para listado'!$AB$155:$BA$1048576,MATCH($A1026,'Hoja de Trabajo para listado'!$AB$155:$AB$1048576,0),MATCH((CUADRO!N$5&amp;$E1026),'Hoja de Trabajo para listado'!$AB$151:$BA$151,0)),0)+IFERROR(INDEX('Hoja de Trabajo para listado'!$BC$155:$CB$1048576,MATCH($A1026,'Hoja de Trabajo para listado'!$BC$155:$BC$1048576,0),MATCH((CUADRO!N$5&amp;$E1026),'Hoja de Trabajo para listado'!$BC$151:$CB$151,0)),0)+IFERROR(INDEX('Hoja de Trabajo para listado'!$DE$153:$DG$274,MATCH($A1026,'Hoja de Trabajo para listado'!$DE$153:$DE$1048576,0),MATCH((CUADRO!N$5&amp;$E1026),'Hoja de Trabajo para listado'!$DE$151:$DG$151,0)),0)+IFERROR(INDEX('Hoja de Trabajo para listado'!$CD$155:$DC$1048576,MATCH($A1026,'Hoja de Trabajo para listado'!$CD$155:$CD$1048576,0),MATCH((CUADRO!N$5&amp;$E1026),'Hoja de Trabajo para listado'!$CD$151:$DC$151,0)),0)</f>
        <v>0</v>
      </c>
      <c r="O1026" s="314">
        <f ca="1">+IFERROR(INDEX('Hoja de Trabajo para listado'!$A$155:$Z$1048576,MATCH($A1026,'Hoja de Trabajo para listado'!$A$155:$A$1048576,0),MATCH((CUADRO!O$5&amp;$E1026),'Hoja de Trabajo para listado'!$A$151:$Z$151,0)),0)+IFERROR(INDEX('Hoja de Trabajo para listado'!$AB$155:$BA$1048576,MATCH($A1026,'Hoja de Trabajo para listado'!$AB$155:$AB$1048576,0),MATCH((CUADRO!O$5&amp;$E1026),'Hoja de Trabajo para listado'!$AB$151:$BA$151,0)),0)+IFERROR(INDEX('Hoja de Trabajo para listado'!$BC$155:$CB$1048576,MATCH($A1026,'Hoja de Trabajo para listado'!$BC$155:$BC$1048576,0),MATCH((CUADRO!O$5&amp;$E1026),'Hoja de Trabajo para listado'!$BC$151:$CB$151,0)),0)+IFERROR(INDEX('Hoja de Trabajo para listado'!$DE$153:$DG$274,MATCH($A1026,'Hoja de Trabajo para listado'!$DE$153:$DE$1048576,0),MATCH((CUADRO!O$5&amp;$E1026),'Hoja de Trabajo para listado'!$DE$151:$DG$151,0)),0)+IFERROR(INDEX('Hoja de Trabajo para listado'!$CD$155:$DC$1048576,MATCH($A1026,'Hoja de Trabajo para listado'!$CD$155:$CD$1048576,0),MATCH((CUADRO!O$5&amp;$E1026),'Hoja de Trabajo para listado'!$CD$151:$DC$151,0)),0)</f>
        <v>0</v>
      </c>
      <c r="P1026" s="314">
        <f ca="1">+IFERROR(INDEX('Hoja de Trabajo para listado'!$A$155:$Z$1048576,MATCH($A1026,'Hoja de Trabajo para listado'!$A$155:$A$1048576,0),MATCH((CUADRO!P$5&amp;$E1026),'Hoja de Trabajo para listado'!$A$151:$Z$151,0)),0)+IFERROR(INDEX('Hoja de Trabajo para listado'!$AB$155:$BA$1048576,MATCH($A1026,'Hoja de Trabajo para listado'!$AB$155:$AB$1048576,0),MATCH((CUADRO!P$5&amp;$E1026),'Hoja de Trabajo para listado'!$AB$151:$BA$151,0)),0)+IFERROR(INDEX('Hoja de Trabajo para listado'!$BC$155:$CB$1048576,MATCH($A1026,'Hoja de Trabajo para listado'!$BC$155:$BC$1048576,0),MATCH((CUADRO!P$5&amp;$E1026),'Hoja de Trabajo para listado'!$BC$151:$CB$151,0)),0)+IFERROR(INDEX('Hoja de Trabajo para listado'!$DE$153:$DG$274,MATCH($A1026,'Hoja de Trabajo para listado'!$DE$153:$DE$1048576,0),MATCH((CUADRO!P$5&amp;$E1026),'Hoja de Trabajo para listado'!$DE$151:$DG$151,0)),0)+IFERROR(INDEX('Hoja de Trabajo para listado'!$CD$155:$DC$1048576,MATCH($A1026,'Hoja de Trabajo para listado'!$CD$155:$CD$1048576,0),MATCH((CUADRO!P$5&amp;$E1026),'Hoja de Trabajo para listado'!$CD$151:$DC$151,0)),0)</f>
        <v>0</v>
      </c>
      <c r="Q1026" s="314">
        <f ca="1">+IFERROR(INDEX('Hoja de Trabajo para listado'!$A$155:$Z$1048576,MATCH($A1026,'Hoja de Trabajo para listado'!$A$155:$A$1048576,0),MATCH((CUADRO!Q$5&amp;$E1026),'Hoja de Trabajo para listado'!$A$151:$Z$151,0)),0)+IFERROR(INDEX('Hoja de Trabajo para listado'!$AB$155:$BA$1048576,MATCH($A1026,'Hoja de Trabajo para listado'!$AB$155:$AB$1048576,0),MATCH((CUADRO!Q$5&amp;$E1026),'Hoja de Trabajo para listado'!$AB$151:$BA$151,0)),0)+IFERROR(INDEX('Hoja de Trabajo para listado'!$BC$155:$CB$1048576,MATCH($A1026,'Hoja de Trabajo para listado'!$BC$155:$BC$1048576,0),MATCH((CUADRO!Q$5&amp;$E1026),'Hoja de Trabajo para listado'!$BC$151:$CB$151,0)),0)+IFERROR(INDEX('Hoja de Trabajo para listado'!$DE$153:$DG$274,MATCH($A1026,'Hoja de Trabajo para listado'!$DE$153:$DE$1048576,0),MATCH((CUADRO!Q$5&amp;$E1026),'Hoja de Trabajo para listado'!$DE$151:$DG$151,0)),0)+IFERROR(INDEX('Hoja de Trabajo para listado'!$CD$155:$DC$1048576,MATCH($A1026,'Hoja de Trabajo para listado'!$CD$155:$CD$1048576,0),MATCH((CUADRO!Q$5&amp;$E1026),'Hoja de Trabajo para listado'!$CD$151:$DC$151,0)),0)</f>
        <v>0</v>
      </c>
      <c r="R1026" s="314">
        <f t="shared" ca="1" si="30"/>
        <v>0</v>
      </c>
      <c r="S1026" s="314"/>
      <c r="T1026" s="314">
        <f ca="1">+T1027</f>
        <v>0</v>
      </c>
      <c r="U1026" s="313">
        <f t="shared" si="31"/>
        <v>1</v>
      </c>
      <c r="V1026" s="319" t="str">
        <f>+VLOOKUP(A1026,bd_lista!$A$3:$E$593,5,FALSE)</f>
        <v>Instituciones Descentralizadas</v>
      </c>
      <c r="W1026" s="425" t="str">
        <f>+V1026</f>
        <v>Instituciones Descentralizadas</v>
      </c>
    </row>
    <row r="1027" spans="1:23" customFormat="1" ht="15" hidden="1" customHeight="1">
      <c r="A1027" s="323">
        <v>137</v>
      </c>
      <c r="B1027" s="428"/>
      <c r="C1027" s="339" t="str">
        <f>+VLOOKUP(A1027,bd_lista!$A$3:$C$593,3,FALSE)</f>
        <v>Comité Ejecutivo de la Universidad Boliviana</v>
      </c>
      <c r="D1027" s="430"/>
      <c r="E1027" s="319" t="s">
        <v>1419</v>
      </c>
      <c r="F1027" s="314">
        <f ca="1">+IFERROR(INDEX('Hoja de Trabajo para listado'!$A$155:$Z$1048576,MATCH($A1027,'Hoja de Trabajo para listado'!$A$155:$A$1048576,0),MATCH((CUADRO!F$5&amp;$E1027),'Hoja de Trabajo para listado'!$A$151:$Z$151,0)),0)+IFERROR(INDEX('Hoja de Trabajo para listado'!$AB$155:$BA$1048576,MATCH($A1027,'Hoja de Trabajo para listado'!$AB$155:$AB$1048576,0),MATCH((CUADRO!F$5&amp;$E1027),'Hoja de Trabajo para listado'!$AB$151:$BA$151,0)),0)+IFERROR(INDEX('Hoja de Trabajo para listado'!$BC$155:$CB$1048576,MATCH($A1027,'Hoja de Trabajo para listado'!$BC$155:$BC$1048576,0),MATCH((CUADRO!F$5&amp;$E1027),'Hoja de Trabajo para listado'!$BC$151:$CB$151,0)),0)+IFERROR(INDEX('Hoja de Trabajo para listado'!$DE$153:$DG$274,MATCH($A1027,'Hoja de Trabajo para listado'!$DE$153:$DE$1048576,0),MATCH((CUADRO!F$5&amp;$E1027),'Hoja de Trabajo para listado'!$DE$151:$DG$151,0)),0)+IFERROR(INDEX('Hoja de Trabajo para listado'!$CD$155:$DC$1048576,MATCH($A1027,'Hoja de Trabajo para listado'!$CD$155:$CD$1048576,0),MATCH((CUADRO!F$5&amp;$E1027),'Hoja de Trabajo para listado'!$CD$151:$DC$151,0)),0)</f>
        <v>0</v>
      </c>
      <c r="G1027" s="314">
        <f ca="1">+IFERROR(INDEX('Hoja de Trabajo para listado'!$A$155:$Z$1048576,MATCH($A1027,'Hoja de Trabajo para listado'!$A$155:$A$1048576,0),MATCH((CUADRO!G$5&amp;$E1027),'Hoja de Trabajo para listado'!$A$151:$Z$151,0)),0)+IFERROR(INDEX('Hoja de Trabajo para listado'!$AB$155:$BA$1048576,MATCH($A1027,'Hoja de Trabajo para listado'!$AB$155:$AB$1048576,0),MATCH((CUADRO!G$5&amp;$E1027),'Hoja de Trabajo para listado'!$AB$151:$BA$151,0)),0)+IFERROR(INDEX('Hoja de Trabajo para listado'!$BC$155:$CB$1048576,MATCH($A1027,'Hoja de Trabajo para listado'!$BC$155:$BC$1048576,0),MATCH((CUADRO!G$5&amp;$E1027),'Hoja de Trabajo para listado'!$BC$151:$CB$151,0)),0)+IFERROR(INDEX('Hoja de Trabajo para listado'!$DE$153:$DG$274,MATCH($A1027,'Hoja de Trabajo para listado'!$DE$153:$DE$1048576,0),MATCH((CUADRO!G$5&amp;$E1027),'Hoja de Trabajo para listado'!$DE$151:$DG$151,0)),0)+IFERROR(INDEX('Hoja de Trabajo para listado'!$CD$155:$DC$1048576,MATCH($A1027,'Hoja de Trabajo para listado'!$CD$155:$CD$1048576,0),MATCH((CUADRO!G$5&amp;$E1027),'Hoja de Trabajo para listado'!$CD$151:$DC$151,0)),0)</f>
        <v>0</v>
      </c>
      <c r="H1027" s="314">
        <f ca="1">+IFERROR(INDEX('Hoja de Trabajo para listado'!$A$155:$Z$1048576,MATCH($A1027,'Hoja de Trabajo para listado'!$A$155:$A$1048576,0),MATCH((CUADRO!H$5&amp;$E1027),'Hoja de Trabajo para listado'!$A$151:$Z$151,0)),0)+IFERROR(INDEX('Hoja de Trabajo para listado'!$AB$155:$BA$1048576,MATCH($A1027,'Hoja de Trabajo para listado'!$AB$155:$AB$1048576,0),MATCH((CUADRO!H$5&amp;$E1027),'Hoja de Trabajo para listado'!$AB$151:$BA$151,0)),0)+IFERROR(INDEX('Hoja de Trabajo para listado'!$BC$155:$CB$1048576,MATCH($A1027,'Hoja de Trabajo para listado'!$BC$155:$BC$1048576,0),MATCH((CUADRO!H$5&amp;$E1027),'Hoja de Trabajo para listado'!$BC$151:$CB$151,0)),0)+IFERROR(INDEX('Hoja de Trabajo para listado'!$DE$153:$DG$274,MATCH($A1027,'Hoja de Trabajo para listado'!$DE$153:$DE$1048576,0),MATCH((CUADRO!H$5&amp;$E1027),'Hoja de Trabajo para listado'!$DE$151:$DG$151,0)),0)+IFERROR(INDEX('Hoja de Trabajo para listado'!$CD$155:$DC$1048576,MATCH($A1027,'Hoja de Trabajo para listado'!$CD$155:$CD$1048576,0),MATCH((CUADRO!H$5&amp;$E1027),'Hoja de Trabajo para listado'!$CD$151:$DC$151,0)),0)</f>
        <v>0</v>
      </c>
      <c r="I1027" s="314">
        <f ca="1">+IFERROR(INDEX('Hoja de Trabajo para listado'!$A$155:$Z$1048576,MATCH($A1027,'Hoja de Trabajo para listado'!$A$155:$A$1048576,0),MATCH((CUADRO!I$5&amp;$E1027),'Hoja de Trabajo para listado'!$A$151:$Z$151,0)),0)+IFERROR(INDEX('Hoja de Trabajo para listado'!$AB$155:$BA$1048576,MATCH($A1027,'Hoja de Trabajo para listado'!$AB$155:$AB$1048576,0),MATCH((CUADRO!I$5&amp;$E1027),'Hoja de Trabajo para listado'!$AB$151:$BA$151,0)),0)+IFERROR(INDEX('Hoja de Trabajo para listado'!$BC$155:$CB$1048576,MATCH($A1027,'Hoja de Trabajo para listado'!$BC$155:$BC$1048576,0),MATCH((CUADRO!I$5&amp;$E1027),'Hoja de Trabajo para listado'!$BC$151:$CB$151,0)),0)+IFERROR(INDEX('Hoja de Trabajo para listado'!$DE$153:$DG$274,MATCH($A1027,'Hoja de Trabajo para listado'!$DE$153:$DE$1048576,0),MATCH((CUADRO!I$5&amp;$E1027),'Hoja de Trabajo para listado'!$DE$151:$DG$151,0)),0)+IFERROR(INDEX('Hoja de Trabajo para listado'!$CD$155:$DC$1048576,MATCH($A1027,'Hoja de Trabajo para listado'!$CD$155:$CD$1048576,0),MATCH((CUADRO!I$5&amp;$E1027),'Hoja de Trabajo para listado'!$CD$151:$DC$151,0)),0)</f>
        <v>0</v>
      </c>
      <c r="J1027" s="314">
        <f ca="1">+IFERROR(INDEX('Hoja de Trabajo para listado'!$A$155:$Z$1048576,MATCH($A1027,'Hoja de Trabajo para listado'!$A$155:$A$1048576,0),MATCH((CUADRO!J$5&amp;$E1027),'Hoja de Trabajo para listado'!$A$151:$Z$151,0)),0)+IFERROR(INDEX('Hoja de Trabajo para listado'!$AB$155:$BA$1048576,MATCH($A1027,'Hoja de Trabajo para listado'!$AB$155:$AB$1048576,0),MATCH((CUADRO!J$5&amp;$E1027),'Hoja de Trabajo para listado'!$AB$151:$BA$151,0)),0)+IFERROR(INDEX('Hoja de Trabajo para listado'!$BC$155:$CB$1048576,MATCH($A1027,'Hoja de Trabajo para listado'!$BC$155:$BC$1048576,0),MATCH((CUADRO!J$5&amp;$E1027),'Hoja de Trabajo para listado'!$BC$151:$CB$151,0)),0)+IFERROR(INDEX('Hoja de Trabajo para listado'!$DE$153:$DG$274,MATCH($A1027,'Hoja de Trabajo para listado'!$DE$153:$DE$1048576,0),MATCH((CUADRO!J$5&amp;$E1027),'Hoja de Trabajo para listado'!$DE$151:$DG$151,0)),0)+IFERROR(INDEX('Hoja de Trabajo para listado'!$CD$155:$DC$1048576,MATCH($A1027,'Hoja de Trabajo para listado'!$CD$155:$CD$1048576,0),MATCH((CUADRO!J$5&amp;$E1027),'Hoja de Trabajo para listado'!$CD$151:$DC$151,0)),0)</f>
        <v>0</v>
      </c>
      <c r="K1027" s="314">
        <f ca="1">+IFERROR(INDEX('Hoja de Trabajo para listado'!$A$155:$Z$1048576,MATCH($A1027,'Hoja de Trabajo para listado'!$A$155:$A$1048576,0),MATCH((CUADRO!K$5&amp;$E1027),'Hoja de Trabajo para listado'!$A$151:$Z$151,0)),0)+IFERROR(INDEX('Hoja de Trabajo para listado'!$AB$155:$BA$1048576,MATCH($A1027,'Hoja de Trabajo para listado'!$AB$155:$AB$1048576,0),MATCH((CUADRO!K$5&amp;$E1027),'Hoja de Trabajo para listado'!$AB$151:$BA$151,0)),0)+IFERROR(INDEX('Hoja de Trabajo para listado'!$BC$155:$CB$1048576,MATCH($A1027,'Hoja de Trabajo para listado'!$BC$155:$BC$1048576,0),MATCH((CUADRO!K$5&amp;$E1027),'Hoja de Trabajo para listado'!$BC$151:$CB$151,0)),0)+IFERROR(INDEX('Hoja de Trabajo para listado'!$DE$153:$DG$274,MATCH($A1027,'Hoja de Trabajo para listado'!$DE$153:$DE$1048576,0),MATCH((CUADRO!K$5&amp;$E1027),'Hoja de Trabajo para listado'!$DE$151:$DG$151,0)),0)+IFERROR(INDEX('Hoja de Trabajo para listado'!$CD$155:$DC$1048576,MATCH($A1027,'Hoja de Trabajo para listado'!$CD$155:$CD$1048576,0),MATCH((CUADRO!K$5&amp;$E1027),'Hoja de Trabajo para listado'!$CD$151:$DC$151,0)),0)</f>
        <v>0</v>
      </c>
      <c r="L1027" s="314">
        <f ca="1">+IFERROR(INDEX('Hoja de Trabajo para listado'!$A$155:$Z$1048576,MATCH($A1027,'Hoja de Trabajo para listado'!$A$155:$A$1048576,0),MATCH((CUADRO!L$5&amp;$E1027),'Hoja de Trabajo para listado'!$A$151:$Z$151,0)),0)+IFERROR(INDEX('Hoja de Trabajo para listado'!$AB$155:$BA$1048576,MATCH($A1027,'Hoja de Trabajo para listado'!$AB$155:$AB$1048576,0),MATCH((CUADRO!L$5&amp;$E1027),'Hoja de Trabajo para listado'!$AB$151:$BA$151,0)),0)+IFERROR(INDEX('Hoja de Trabajo para listado'!$BC$155:$CB$1048576,MATCH($A1027,'Hoja de Trabajo para listado'!$BC$155:$BC$1048576,0),MATCH((CUADRO!L$5&amp;$E1027),'Hoja de Trabajo para listado'!$BC$151:$CB$151,0)),0)+IFERROR(INDEX('Hoja de Trabajo para listado'!$DE$153:$DG$274,MATCH($A1027,'Hoja de Trabajo para listado'!$DE$153:$DE$1048576,0),MATCH((CUADRO!L$5&amp;$E1027),'Hoja de Trabajo para listado'!$DE$151:$DG$151,0)),0)+IFERROR(INDEX('Hoja de Trabajo para listado'!$CD$155:$DC$1048576,MATCH($A1027,'Hoja de Trabajo para listado'!$CD$155:$CD$1048576,0),MATCH((CUADRO!L$5&amp;$E1027),'Hoja de Trabajo para listado'!$CD$151:$DC$151,0)),0)</f>
        <v>0</v>
      </c>
      <c r="M1027" s="314">
        <f ca="1">+IFERROR(INDEX('Hoja de Trabajo para listado'!$A$155:$Z$1048576,MATCH($A1027,'Hoja de Trabajo para listado'!$A$155:$A$1048576,0),MATCH((CUADRO!M$5&amp;$E1027),'Hoja de Trabajo para listado'!$A$151:$Z$151,0)),0)+IFERROR(INDEX('Hoja de Trabajo para listado'!$AB$155:$BA$1048576,MATCH($A1027,'Hoja de Trabajo para listado'!$AB$155:$AB$1048576,0),MATCH((CUADRO!M$5&amp;$E1027),'Hoja de Trabajo para listado'!$AB$151:$BA$151,0)),0)+IFERROR(INDEX('Hoja de Trabajo para listado'!$BC$155:$CB$1048576,MATCH($A1027,'Hoja de Trabajo para listado'!$BC$155:$BC$1048576,0),MATCH((CUADRO!M$5&amp;$E1027),'Hoja de Trabajo para listado'!$BC$151:$CB$151,0)),0)+IFERROR(INDEX('Hoja de Trabajo para listado'!$DE$153:$DG$274,MATCH($A1027,'Hoja de Trabajo para listado'!$DE$153:$DE$1048576,0),MATCH((CUADRO!M$5&amp;$E1027),'Hoja de Trabajo para listado'!$DE$151:$DG$151,0)),0)+IFERROR(INDEX('Hoja de Trabajo para listado'!$CD$155:$DC$1048576,MATCH($A1027,'Hoja de Trabajo para listado'!$CD$155:$CD$1048576,0),MATCH((CUADRO!M$5&amp;$E1027),'Hoja de Trabajo para listado'!$CD$151:$DC$151,0)),0)</f>
        <v>0</v>
      </c>
      <c r="N1027" s="314">
        <f ca="1">+IFERROR(INDEX('Hoja de Trabajo para listado'!$A$155:$Z$1048576,MATCH($A1027,'Hoja de Trabajo para listado'!$A$155:$A$1048576,0),MATCH((CUADRO!N$5&amp;$E1027),'Hoja de Trabajo para listado'!$A$151:$Z$151,0)),0)+IFERROR(INDEX('Hoja de Trabajo para listado'!$AB$155:$BA$1048576,MATCH($A1027,'Hoja de Trabajo para listado'!$AB$155:$AB$1048576,0),MATCH((CUADRO!N$5&amp;$E1027),'Hoja de Trabajo para listado'!$AB$151:$BA$151,0)),0)+IFERROR(INDEX('Hoja de Trabajo para listado'!$BC$155:$CB$1048576,MATCH($A1027,'Hoja de Trabajo para listado'!$BC$155:$BC$1048576,0),MATCH((CUADRO!N$5&amp;$E1027),'Hoja de Trabajo para listado'!$BC$151:$CB$151,0)),0)+IFERROR(INDEX('Hoja de Trabajo para listado'!$DE$153:$DG$274,MATCH($A1027,'Hoja de Trabajo para listado'!$DE$153:$DE$1048576,0),MATCH((CUADRO!N$5&amp;$E1027),'Hoja de Trabajo para listado'!$DE$151:$DG$151,0)),0)+IFERROR(INDEX('Hoja de Trabajo para listado'!$CD$155:$DC$1048576,MATCH($A1027,'Hoja de Trabajo para listado'!$CD$155:$CD$1048576,0),MATCH((CUADRO!N$5&amp;$E1027),'Hoja de Trabajo para listado'!$CD$151:$DC$151,0)),0)</f>
        <v>0</v>
      </c>
      <c r="O1027" s="314">
        <f ca="1">+IFERROR(INDEX('Hoja de Trabajo para listado'!$A$155:$Z$1048576,MATCH($A1027,'Hoja de Trabajo para listado'!$A$155:$A$1048576,0),MATCH((CUADRO!O$5&amp;$E1027),'Hoja de Trabajo para listado'!$A$151:$Z$151,0)),0)+IFERROR(INDEX('Hoja de Trabajo para listado'!$AB$155:$BA$1048576,MATCH($A1027,'Hoja de Trabajo para listado'!$AB$155:$AB$1048576,0),MATCH((CUADRO!O$5&amp;$E1027),'Hoja de Trabajo para listado'!$AB$151:$BA$151,0)),0)+IFERROR(INDEX('Hoja de Trabajo para listado'!$BC$155:$CB$1048576,MATCH($A1027,'Hoja de Trabajo para listado'!$BC$155:$BC$1048576,0),MATCH((CUADRO!O$5&amp;$E1027),'Hoja de Trabajo para listado'!$BC$151:$CB$151,0)),0)+IFERROR(INDEX('Hoja de Trabajo para listado'!$DE$153:$DG$274,MATCH($A1027,'Hoja de Trabajo para listado'!$DE$153:$DE$1048576,0),MATCH((CUADRO!O$5&amp;$E1027),'Hoja de Trabajo para listado'!$DE$151:$DG$151,0)),0)+IFERROR(INDEX('Hoja de Trabajo para listado'!$CD$155:$DC$1048576,MATCH($A1027,'Hoja de Trabajo para listado'!$CD$155:$CD$1048576,0),MATCH((CUADRO!O$5&amp;$E1027),'Hoja de Trabajo para listado'!$CD$151:$DC$151,0)),0)</f>
        <v>0</v>
      </c>
      <c r="P1027" s="314">
        <f ca="1">+IFERROR(INDEX('Hoja de Trabajo para listado'!$A$155:$Z$1048576,MATCH($A1027,'Hoja de Trabajo para listado'!$A$155:$A$1048576,0),MATCH((CUADRO!P$5&amp;$E1027),'Hoja de Trabajo para listado'!$A$151:$Z$151,0)),0)+IFERROR(INDEX('Hoja de Trabajo para listado'!$AB$155:$BA$1048576,MATCH($A1027,'Hoja de Trabajo para listado'!$AB$155:$AB$1048576,0),MATCH((CUADRO!P$5&amp;$E1027),'Hoja de Trabajo para listado'!$AB$151:$BA$151,0)),0)+IFERROR(INDEX('Hoja de Trabajo para listado'!$BC$155:$CB$1048576,MATCH($A1027,'Hoja de Trabajo para listado'!$BC$155:$BC$1048576,0),MATCH((CUADRO!P$5&amp;$E1027),'Hoja de Trabajo para listado'!$BC$151:$CB$151,0)),0)+IFERROR(INDEX('Hoja de Trabajo para listado'!$DE$153:$DG$274,MATCH($A1027,'Hoja de Trabajo para listado'!$DE$153:$DE$1048576,0),MATCH((CUADRO!P$5&amp;$E1027),'Hoja de Trabajo para listado'!$DE$151:$DG$151,0)),0)+IFERROR(INDEX('Hoja de Trabajo para listado'!$CD$155:$DC$1048576,MATCH($A1027,'Hoja de Trabajo para listado'!$CD$155:$CD$1048576,0),MATCH((CUADRO!P$5&amp;$E1027),'Hoja de Trabajo para listado'!$CD$151:$DC$151,0)),0)</f>
        <v>0</v>
      </c>
      <c r="Q1027" s="314">
        <f ca="1">+IFERROR(INDEX('Hoja de Trabajo para listado'!$A$155:$Z$1048576,MATCH($A1027,'Hoja de Trabajo para listado'!$A$155:$A$1048576,0),MATCH((CUADRO!Q$5&amp;$E1027),'Hoja de Trabajo para listado'!$A$151:$Z$151,0)),0)+IFERROR(INDEX('Hoja de Trabajo para listado'!$AB$155:$BA$1048576,MATCH($A1027,'Hoja de Trabajo para listado'!$AB$155:$AB$1048576,0),MATCH((CUADRO!Q$5&amp;$E1027),'Hoja de Trabajo para listado'!$AB$151:$BA$151,0)),0)+IFERROR(INDEX('Hoja de Trabajo para listado'!$BC$155:$CB$1048576,MATCH($A1027,'Hoja de Trabajo para listado'!$BC$155:$BC$1048576,0),MATCH((CUADRO!Q$5&amp;$E1027),'Hoja de Trabajo para listado'!$BC$151:$CB$151,0)),0)+IFERROR(INDEX('Hoja de Trabajo para listado'!$DE$153:$DG$274,MATCH($A1027,'Hoja de Trabajo para listado'!$DE$153:$DE$1048576,0),MATCH((CUADRO!Q$5&amp;$E1027),'Hoja de Trabajo para listado'!$DE$151:$DG$151,0)),0)+IFERROR(INDEX('Hoja de Trabajo para listado'!$CD$155:$DC$1048576,MATCH($A1027,'Hoja de Trabajo para listado'!$CD$155:$CD$1048576,0),MATCH((CUADRO!Q$5&amp;$E1027),'Hoja de Trabajo para listado'!$CD$151:$DC$151,0)),0)</f>
        <v>0</v>
      </c>
      <c r="R1027" s="314">
        <f t="shared" ca="1" si="30"/>
        <v>0</v>
      </c>
      <c r="S1027" s="314">
        <f ca="1">+R1026+R1027</f>
        <v>0</v>
      </c>
      <c r="T1027" s="314">
        <f ca="1">+S1027</f>
        <v>0</v>
      </c>
      <c r="U1027" s="313">
        <f t="shared" si="31"/>
        <v>2</v>
      </c>
      <c r="V1027" s="319" t="str">
        <f>+VLOOKUP(A1027,bd_lista!$A$3:$E$593,5,FALSE)</f>
        <v>Instituciones Descentralizadas</v>
      </c>
      <c r="W1027" s="426"/>
    </row>
    <row r="1028" spans="1:23" customFormat="1" ht="27" hidden="1" customHeight="1">
      <c r="A1028" s="323">
        <v>154</v>
      </c>
      <c r="B1028" s="427">
        <f>+A1028</f>
        <v>154</v>
      </c>
      <c r="C1028" s="318" t="str">
        <f>+VLOOKUP(A1028,bd_lista!$A$3:$C$593,3,FALSE)</f>
        <v>Museo Nacional de Historia Natural</v>
      </c>
      <c r="D1028" s="429" t="str">
        <f>+C1028</f>
        <v>Museo Nacional de Historia Natural</v>
      </c>
      <c r="E1028" s="318" t="s">
        <v>1418</v>
      </c>
      <c r="F1028" s="314">
        <f ca="1">+IFERROR(INDEX('Hoja de Trabajo para listado'!$A$155:$Z$1048576,MATCH($A1028,'Hoja de Trabajo para listado'!$A$155:$A$1048576,0),MATCH((CUADRO!F$5&amp;$E1028),'Hoja de Trabajo para listado'!$A$151:$Z$151,0)),0)+IFERROR(INDEX('Hoja de Trabajo para listado'!$AB$155:$BA$1048576,MATCH($A1028,'Hoja de Trabajo para listado'!$AB$155:$AB$1048576,0),MATCH((CUADRO!F$5&amp;$E1028),'Hoja de Trabajo para listado'!$AB$151:$BA$151,0)),0)+IFERROR(INDEX('Hoja de Trabajo para listado'!$BC$155:$CB$1048576,MATCH($A1028,'Hoja de Trabajo para listado'!$BC$155:$BC$1048576,0),MATCH((CUADRO!F$5&amp;$E1028),'Hoja de Trabajo para listado'!$BC$151:$CB$151,0)),0)+IFERROR(INDEX('Hoja de Trabajo para listado'!$DE$153:$DG$274,MATCH($A1028,'Hoja de Trabajo para listado'!$DE$153:$DE$1048576,0),MATCH((CUADRO!F$5&amp;$E1028),'Hoja de Trabajo para listado'!$DE$151:$DG$151,0)),0)+IFERROR(INDEX('Hoja de Trabajo para listado'!$CD$155:$DC$1048576,MATCH($A1028,'Hoja de Trabajo para listado'!$CD$155:$CD$1048576,0),MATCH((CUADRO!F$5&amp;$E1028),'Hoja de Trabajo para listado'!$CD$151:$DC$151,0)),0)</f>
        <v>0</v>
      </c>
      <c r="G1028" s="314">
        <f ca="1">+IFERROR(INDEX('Hoja de Trabajo para listado'!$A$155:$Z$1048576,MATCH($A1028,'Hoja de Trabajo para listado'!$A$155:$A$1048576,0),MATCH((CUADRO!G$5&amp;$E1028),'Hoja de Trabajo para listado'!$A$151:$Z$151,0)),0)+IFERROR(INDEX('Hoja de Trabajo para listado'!$AB$155:$BA$1048576,MATCH($A1028,'Hoja de Trabajo para listado'!$AB$155:$AB$1048576,0),MATCH((CUADRO!G$5&amp;$E1028),'Hoja de Trabajo para listado'!$AB$151:$BA$151,0)),0)+IFERROR(INDEX('Hoja de Trabajo para listado'!$BC$155:$CB$1048576,MATCH($A1028,'Hoja de Trabajo para listado'!$BC$155:$BC$1048576,0),MATCH((CUADRO!G$5&amp;$E1028),'Hoja de Trabajo para listado'!$BC$151:$CB$151,0)),0)+IFERROR(INDEX('Hoja de Trabajo para listado'!$DE$153:$DG$274,MATCH($A1028,'Hoja de Trabajo para listado'!$DE$153:$DE$1048576,0),MATCH((CUADRO!G$5&amp;$E1028),'Hoja de Trabajo para listado'!$DE$151:$DG$151,0)),0)+IFERROR(INDEX('Hoja de Trabajo para listado'!$CD$155:$DC$1048576,MATCH($A1028,'Hoja de Trabajo para listado'!$CD$155:$CD$1048576,0),MATCH((CUADRO!G$5&amp;$E1028),'Hoja de Trabajo para listado'!$CD$151:$DC$151,0)),0)</f>
        <v>0</v>
      </c>
      <c r="H1028" s="314">
        <f ca="1">+IFERROR(INDEX('Hoja de Trabajo para listado'!$A$155:$Z$1048576,MATCH($A1028,'Hoja de Trabajo para listado'!$A$155:$A$1048576,0),MATCH((CUADRO!H$5&amp;$E1028),'Hoja de Trabajo para listado'!$A$151:$Z$151,0)),0)+IFERROR(INDEX('Hoja de Trabajo para listado'!$AB$155:$BA$1048576,MATCH($A1028,'Hoja de Trabajo para listado'!$AB$155:$AB$1048576,0),MATCH((CUADRO!H$5&amp;$E1028),'Hoja de Trabajo para listado'!$AB$151:$BA$151,0)),0)+IFERROR(INDEX('Hoja de Trabajo para listado'!$BC$155:$CB$1048576,MATCH($A1028,'Hoja de Trabajo para listado'!$BC$155:$BC$1048576,0),MATCH((CUADRO!H$5&amp;$E1028),'Hoja de Trabajo para listado'!$BC$151:$CB$151,0)),0)+IFERROR(INDEX('Hoja de Trabajo para listado'!$DE$153:$DG$274,MATCH($A1028,'Hoja de Trabajo para listado'!$DE$153:$DE$1048576,0),MATCH((CUADRO!H$5&amp;$E1028),'Hoja de Trabajo para listado'!$DE$151:$DG$151,0)),0)+IFERROR(INDEX('Hoja de Trabajo para listado'!$CD$155:$DC$1048576,MATCH($A1028,'Hoja de Trabajo para listado'!$CD$155:$CD$1048576,0),MATCH((CUADRO!H$5&amp;$E1028),'Hoja de Trabajo para listado'!$CD$151:$DC$151,0)),0)</f>
        <v>0</v>
      </c>
      <c r="I1028" s="314">
        <f ca="1">+IFERROR(INDEX('Hoja de Trabajo para listado'!$A$155:$Z$1048576,MATCH($A1028,'Hoja de Trabajo para listado'!$A$155:$A$1048576,0),MATCH((CUADRO!I$5&amp;$E1028),'Hoja de Trabajo para listado'!$A$151:$Z$151,0)),0)+IFERROR(INDEX('Hoja de Trabajo para listado'!$AB$155:$BA$1048576,MATCH($A1028,'Hoja de Trabajo para listado'!$AB$155:$AB$1048576,0),MATCH((CUADRO!I$5&amp;$E1028),'Hoja de Trabajo para listado'!$AB$151:$BA$151,0)),0)+IFERROR(INDEX('Hoja de Trabajo para listado'!$BC$155:$CB$1048576,MATCH($A1028,'Hoja de Trabajo para listado'!$BC$155:$BC$1048576,0),MATCH((CUADRO!I$5&amp;$E1028),'Hoja de Trabajo para listado'!$BC$151:$CB$151,0)),0)+IFERROR(INDEX('Hoja de Trabajo para listado'!$DE$153:$DG$274,MATCH($A1028,'Hoja de Trabajo para listado'!$DE$153:$DE$1048576,0),MATCH((CUADRO!I$5&amp;$E1028),'Hoja de Trabajo para listado'!$DE$151:$DG$151,0)),0)+IFERROR(INDEX('Hoja de Trabajo para listado'!$CD$155:$DC$1048576,MATCH($A1028,'Hoja de Trabajo para listado'!$CD$155:$CD$1048576,0),MATCH((CUADRO!I$5&amp;$E1028),'Hoja de Trabajo para listado'!$CD$151:$DC$151,0)),0)</f>
        <v>0</v>
      </c>
      <c r="J1028" s="314">
        <f ca="1">+IFERROR(INDEX('Hoja de Trabajo para listado'!$A$155:$Z$1048576,MATCH($A1028,'Hoja de Trabajo para listado'!$A$155:$A$1048576,0),MATCH((CUADRO!J$5&amp;$E1028),'Hoja de Trabajo para listado'!$A$151:$Z$151,0)),0)+IFERROR(INDEX('Hoja de Trabajo para listado'!$AB$155:$BA$1048576,MATCH($A1028,'Hoja de Trabajo para listado'!$AB$155:$AB$1048576,0),MATCH((CUADRO!J$5&amp;$E1028),'Hoja de Trabajo para listado'!$AB$151:$BA$151,0)),0)+IFERROR(INDEX('Hoja de Trabajo para listado'!$BC$155:$CB$1048576,MATCH($A1028,'Hoja de Trabajo para listado'!$BC$155:$BC$1048576,0),MATCH((CUADRO!J$5&amp;$E1028),'Hoja de Trabajo para listado'!$BC$151:$CB$151,0)),0)+IFERROR(INDEX('Hoja de Trabajo para listado'!$DE$153:$DG$274,MATCH($A1028,'Hoja de Trabajo para listado'!$DE$153:$DE$1048576,0),MATCH((CUADRO!J$5&amp;$E1028),'Hoja de Trabajo para listado'!$DE$151:$DG$151,0)),0)+IFERROR(INDEX('Hoja de Trabajo para listado'!$CD$155:$DC$1048576,MATCH($A1028,'Hoja de Trabajo para listado'!$CD$155:$CD$1048576,0),MATCH((CUADRO!J$5&amp;$E1028),'Hoja de Trabajo para listado'!$CD$151:$DC$151,0)),0)</f>
        <v>0</v>
      </c>
      <c r="K1028" s="314">
        <f ca="1">+IFERROR(INDEX('Hoja de Trabajo para listado'!$A$155:$Z$1048576,MATCH($A1028,'Hoja de Trabajo para listado'!$A$155:$A$1048576,0),MATCH((CUADRO!K$5&amp;$E1028),'Hoja de Trabajo para listado'!$A$151:$Z$151,0)),0)+IFERROR(INDEX('Hoja de Trabajo para listado'!$AB$155:$BA$1048576,MATCH($A1028,'Hoja de Trabajo para listado'!$AB$155:$AB$1048576,0),MATCH((CUADRO!K$5&amp;$E1028),'Hoja de Trabajo para listado'!$AB$151:$BA$151,0)),0)+IFERROR(INDEX('Hoja de Trabajo para listado'!$BC$155:$CB$1048576,MATCH($A1028,'Hoja de Trabajo para listado'!$BC$155:$BC$1048576,0),MATCH((CUADRO!K$5&amp;$E1028),'Hoja de Trabajo para listado'!$BC$151:$CB$151,0)),0)+IFERROR(INDEX('Hoja de Trabajo para listado'!$DE$153:$DG$274,MATCH($A1028,'Hoja de Trabajo para listado'!$DE$153:$DE$1048576,0),MATCH((CUADRO!K$5&amp;$E1028),'Hoja de Trabajo para listado'!$DE$151:$DG$151,0)),0)+IFERROR(INDEX('Hoja de Trabajo para listado'!$CD$155:$DC$1048576,MATCH($A1028,'Hoja de Trabajo para listado'!$CD$155:$CD$1048576,0),MATCH((CUADRO!K$5&amp;$E1028),'Hoja de Trabajo para listado'!$CD$151:$DC$151,0)),0)</f>
        <v>0</v>
      </c>
      <c r="L1028" s="314">
        <f ca="1">+IFERROR(INDEX('Hoja de Trabajo para listado'!$A$155:$Z$1048576,MATCH($A1028,'Hoja de Trabajo para listado'!$A$155:$A$1048576,0),MATCH((CUADRO!L$5&amp;$E1028),'Hoja de Trabajo para listado'!$A$151:$Z$151,0)),0)+IFERROR(INDEX('Hoja de Trabajo para listado'!$AB$155:$BA$1048576,MATCH($A1028,'Hoja de Trabajo para listado'!$AB$155:$AB$1048576,0),MATCH((CUADRO!L$5&amp;$E1028),'Hoja de Trabajo para listado'!$AB$151:$BA$151,0)),0)+IFERROR(INDEX('Hoja de Trabajo para listado'!$BC$155:$CB$1048576,MATCH($A1028,'Hoja de Trabajo para listado'!$BC$155:$BC$1048576,0),MATCH((CUADRO!L$5&amp;$E1028),'Hoja de Trabajo para listado'!$BC$151:$CB$151,0)),0)+IFERROR(INDEX('Hoja de Trabajo para listado'!$DE$153:$DG$274,MATCH($A1028,'Hoja de Trabajo para listado'!$DE$153:$DE$1048576,0),MATCH((CUADRO!L$5&amp;$E1028),'Hoja de Trabajo para listado'!$DE$151:$DG$151,0)),0)+IFERROR(INDEX('Hoja de Trabajo para listado'!$CD$155:$DC$1048576,MATCH($A1028,'Hoja de Trabajo para listado'!$CD$155:$CD$1048576,0),MATCH((CUADRO!L$5&amp;$E1028),'Hoja de Trabajo para listado'!$CD$151:$DC$151,0)),0)</f>
        <v>0</v>
      </c>
      <c r="M1028" s="314">
        <f ca="1">+IFERROR(INDEX('Hoja de Trabajo para listado'!$A$155:$Z$1048576,MATCH($A1028,'Hoja de Trabajo para listado'!$A$155:$A$1048576,0),MATCH((CUADRO!M$5&amp;$E1028),'Hoja de Trabajo para listado'!$A$151:$Z$151,0)),0)+IFERROR(INDEX('Hoja de Trabajo para listado'!$AB$155:$BA$1048576,MATCH($A1028,'Hoja de Trabajo para listado'!$AB$155:$AB$1048576,0),MATCH((CUADRO!M$5&amp;$E1028),'Hoja de Trabajo para listado'!$AB$151:$BA$151,0)),0)+IFERROR(INDEX('Hoja de Trabajo para listado'!$BC$155:$CB$1048576,MATCH($A1028,'Hoja de Trabajo para listado'!$BC$155:$BC$1048576,0),MATCH((CUADRO!M$5&amp;$E1028),'Hoja de Trabajo para listado'!$BC$151:$CB$151,0)),0)+IFERROR(INDEX('Hoja de Trabajo para listado'!$DE$153:$DG$274,MATCH($A1028,'Hoja de Trabajo para listado'!$DE$153:$DE$1048576,0),MATCH((CUADRO!M$5&amp;$E1028),'Hoja de Trabajo para listado'!$DE$151:$DG$151,0)),0)+IFERROR(INDEX('Hoja de Trabajo para listado'!$CD$155:$DC$1048576,MATCH($A1028,'Hoja de Trabajo para listado'!$CD$155:$CD$1048576,0),MATCH((CUADRO!M$5&amp;$E1028),'Hoja de Trabajo para listado'!$CD$151:$DC$151,0)),0)</f>
        <v>0</v>
      </c>
      <c r="N1028" s="314">
        <f ca="1">+IFERROR(INDEX('Hoja de Trabajo para listado'!$A$155:$Z$1048576,MATCH($A1028,'Hoja de Trabajo para listado'!$A$155:$A$1048576,0),MATCH((CUADRO!N$5&amp;$E1028),'Hoja de Trabajo para listado'!$A$151:$Z$151,0)),0)+IFERROR(INDEX('Hoja de Trabajo para listado'!$AB$155:$BA$1048576,MATCH($A1028,'Hoja de Trabajo para listado'!$AB$155:$AB$1048576,0),MATCH((CUADRO!N$5&amp;$E1028),'Hoja de Trabajo para listado'!$AB$151:$BA$151,0)),0)+IFERROR(INDEX('Hoja de Trabajo para listado'!$BC$155:$CB$1048576,MATCH($A1028,'Hoja de Trabajo para listado'!$BC$155:$BC$1048576,0),MATCH((CUADRO!N$5&amp;$E1028),'Hoja de Trabajo para listado'!$BC$151:$CB$151,0)),0)+IFERROR(INDEX('Hoja de Trabajo para listado'!$DE$153:$DG$274,MATCH($A1028,'Hoja de Trabajo para listado'!$DE$153:$DE$1048576,0),MATCH((CUADRO!N$5&amp;$E1028),'Hoja de Trabajo para listado'!$DE$151:$DG$151,0)),0)+IFERROR(INDEX('Hoja de Trabajo para listado'!$CD$155:$DC$1048576,MATCH($A1028,'Hoja de Trabajo para listado'!$CD$155:$CD$1048576,0),MATCH((CUADRO!N$5&amp;$E1028),'Hoja de Trabajo para listado'!$CD$151:$DC$151,0)),0)</f>
        <v>0</v>
      </c>
      <c r="O1028" s="314">
        <f ca="1">+IFERROR(INDEX('Hoja de Trabajo para listado'!$A$155:$Z$1048576,MATCH($A1028,'Hoja de Trabajo para listado'!$A$155:$A$1048576,0),MATCH((CUADRO!O$5&amp;$E1028),'Hoja de Trabajo para listado'!$A$151:$Z$151,0)),0)+IFERROR(INDEX('Hoja de Trabajo para listado'!$AB$155:$BA$1048576,MATCH($A1028,'Hoja de Trabajo para listado'!$AB$155:$AB$1048576,0),MATCH((CUADRO!O$5&amp;$E1028),'Hoja de Trabajo para listado'!$AB$151:$BA$151,0)),0)+IFERROR(INDEX('Hoja de Trabajo para listado'!$BC$155:$CB$1048576,MATCH($A1028,'Hoja de Trabajo para listado'!$BC$155:$BC$1048576,0),MATCH((CUADRO!O$5&amp;$E1028),'Hoja de Trabajo para listado'!$BC$151:$CB$151,0)),0)+IFERROR(INDEX('Hoja de Trabajo para listado'!$DE$153:$DG$274,MATCH($A1028,'Hoja de Trabajo para listado'!$DE$153:$DE$1048576,0),MATCH((CUADRO!O$5&amp;$E1028),'Hoja de Trabajo para listado'!$DE$151:$DG$151,0)),0)+IFERROR(INDEX('Hoja de Trabajo para listado'!$CD$155:$DC$1048576,MATCH($A1028,'Hoja de Trabajo para listado'!$CD$155:$CD$1048576,0),MATCH((CUADRO!O$5&amp;$E1028),'Hoja de Trabajo para listado'!$CD$151:$DC$151,0)),0)</f>
        <v>0</v>
      </c>
      <c r="P1028" s="314">
        <f ca="1">+IFERROR(INDEX('Hoja de Trabajo para listado'!$A$155:$Z$1048576,MATCH($A1028,'Hoja de Trabajo para listado'!$A$155:$A$1048576,0),MATCH((CUADRO!P$5&amp;$E1028),'Hoja de Trabajo para listado'!$A$151:$Z$151,0)),0)+IFERROR(INDEX('Hoja de Trabajo para listado'!$AB$155:$BA$1048576,MATCH($A1028,'Hoja de Trabajo para listado'!$AB$155:$AB$1048576,0),MATCH((CUADRO!P$5&amp;$E1028),'Hoja de Trabajo para listado'!$AB$151:$BA$151,0)),0)+IFERROR(INDEX('Hoja de Trabajo para listado'!$BC$155:$CB$1048576,MATCH($A1028,'Hoja de Trabajo para listado'!$BC$155:$BC$1048576,0),MATCH((CUADRO!P$5&amp;$E1028),'Hoja de Trabajo para listado'!$BC$151:$CB$151,0)),0)+IFERROR(INDEX('Hoja de Trabajo para listado'!$DE$153:$DG$274,MATCH($A1028,'Hoja de Trabajo para listado'!$DE$153:$DE$1048576,0),MATCH((CUADRO!P$5&amp;$E1028),'Hoja de Trabajo para listado'!$DE$151:$DG$151,0)),0)+IFERROR(INDEX('Hoja de Trabajo para listado'!$CD$155:$DC$1048576,MATCH($A1028,'Hoja de Trabajo para listado'!$CD$155:$CD$1048576,0),MATCH((CUADRO!P$5&amp;$E1028),'Hoja de Trabajo para listado'!$CD$151:$DC$151,0)),0)</f>
        <v>0</v>
      </c>
      <c r="Q1028" s="314">
        <f ca="1">+IFERROR(INDEX('Hoja de Trabajo para listado'!$A$155:$Z$1048576,MATCH($A1028,'Hoja de Trabajo para listado'!$A$155:$A$1048576,0),MATCH((CUADRO!Q$5&amp;$E1028),'Hoja de Trabajo para listado'!$A$151:$Z$151,0)),0)+IFERROR(INDEX('Hoja de Trabajo para listado'!$AB$155:$BA$1048576,MATCH($A1028,'Hoja de Trabajo para listado'!$AB$155:$AB$1048576,0),MATCH((CUADRO!Q$5&amp;$E1028),'Hoja de Trabajo para listado'!$AB$151:$BA$151,0)),0)+IFERROR(INDEX('Hoja de Trabajo para listado'!$BC$155:$CB$1048576,MATCH($A1028,'Hoja de Trabajo para listado'!$BC$155:$BC$1048576,0),MATCH((CUADRO!Q$5&amp;$E1028),'Hoja de Trabajo para listado'!$BC$151:$CB$151,0)),0)+IFERROR(INDEX('Hoja de Trabajo para listado'!$DE$153:$DG$274,MATCH($A1028,'Hoja de Trabajo para listado'!$DE$153:$DE$1048576,0),MATCH((CUADRO!Q$5&amp;$E1028),'Hoja de Trabajo para listado'!$DE$151:$DG$151,0)),0)+IFERROR(INDEX('Hoja de Trabajo para listado'!$CD$155:$DC$1048576,MATCH($A1028,'Hoja de Trabajo para listado'!$CD$155:$CD$1048576,0),MATCH((CUADRO!Q$5&amp;$E1028),'Hoja de Trabajo para listado'!$CD$151:$DC$151,0)),0)</f>
        <v>0</v>
      </c>
      <c r="R1028" s="314">
        <f t="shared" ca="1" si="30"/>
        <v>0</v>
      </c>
      <c r="S1028" s="314"/>
      <c r="T1028" s="314">
        <f ca="1">+T1029</f>
        <v>0</v>
      </c>
      <c r="U1028" s="313">
        <f t="shared" si="31"/>
        <v>1</v>
      </c>
      <c r="V1028" s="319" t="str">
        <f>+VLOOKUP(A1028,bd_lista!$A$3:$E$593,5,FALSE)</f>
        <v>Instituciones Descentralizadas</v>
      </c>
      <c r="W1028" s="425" t="str">
        <f>+V1028</f>
        <v>Instituciones Descentralizadas</v>
      </c>
    </row>
    <row r="1029" spans="1:23" customFormat="1" ht="27" hidden="1" customHeight="1">
      <c r="A1029" s="323">
        <v>154</v>
      </c>
      <c r="B1029" s="428"/>
      <c r="C1029" s="339" t="str">
        <f>+VLOOKUP(A1029,bd_lista!$A$3:$C$593,3,FALSE)</f>
        <v>Museo Nacional de Historia Natural</v>
      </c>
      <c r="D1029" s="430"/>
      <c r="E1029" s="319" t="s">
        <v>1419</v>
      </c>
      <c r="F1029" s="314">
        <f ca="1">+IFERROR(INDEX('Hoja de Trabajo para listado'!$A$155:$Z$1048576,MATCH($A1029,'Hoja de Trabajo para listado'!$A$155:$A$1048576,0),MATCH((CUADRO!F$5&amp;$E1029),'Hoja de Trabajo para listado'!$A$151:$Z$151,0)),0)+IFERROR(INDEX('Hoja de Trabajo para listado'!$AB$155:$BA$1048576,MATCH($A1029,'Hoja de Trabajo para listado'!$AB$155:$AB$1048576,0),MATCH((CUADRO!F$5&amp;$E1029),'Hoja de Trabajo para listado'!$AB$151:$BA$151,0)),0)+IFERROR(INDEX('Hoja de Trabajo para listado'!$BC$155:$CB$1048576,MATCH($A1029,'Hoja de Trabajo para listado'!$BC$155:$BC$1048576,0),MATCH((CUADRO!F$5&amp;$E1029),'Hoja de Trabajo para listado'!$BC$151:$CB$151,0)),0)+IFERROR(INDEX('Hoja de Trabajo para listado'!$DE$153:$DG$274,MATCH($A1029,'Hoja de Trabajo para listado'!$DE$153:$DE$1048576,0),MATCH((CUADRO!F$5&amp;$E1029),'Hoja de Trabajo para listado'!$DE$151:$DG$151,0)),0)+IFERROR(INDEX('Hoja de Trabajo para listado'!$CD$155:$DC$1048576,MATCH($A1029,'Hoja de Trabajo para listado'!$CD$155:$CD$1048576,0),MATCH((CUADRO!F$5&amp;$E1029),'Hoja de Trabajo para listado'!$CD$151:$DC$151,0)),0)</f>
        <v>0</v>
      </c>
      <c r="G1029" s="314">
        <f ca="1">+IFERROR(INDEX('Hoja de Trabajo para listado'!$A$155:$Z$1048576,MATCH($A1029,'Hoja de Trabajo para listado'!$A$155:$A$1048576,0),MATCH((CUADRO!G$5&amp;$E1029),'Hoja de Trabajo para listado'!$A$151:$Z$151,0)),0)+IFERROR(INDEX('Hoja de Trabajo para listado'!$AB$155:$BA$1048576,MATCH($A1029,'Hoja de Trabajo para listado'!$AB$155:$AB$1048576,0),MATCH((CUADRO!G$5&amp;$E1029),'Hoja de Trabajo para listado'!$AB$151:$BA$151,0)),0)+IFERROR(INDEX('Hoja de Trabajo para listado'!$BC$155:$CB$1048576,MATCH($A1029,'Hoja de Trabajo para listado'!$BC$155:$BC$1048576,0),MATCH((CUADRO!G$5&amp;$E1029),'Hoja de Trabajo para listado'!$BC$151:$CB$151,0)),0)+IFERROR(INDEX('Hoja de Trabajo para listado'!$DE$153:$DG$274,MATCH($A1029,'Hoja de Trabajo para listado'!$DE$153:$DE$1048576,0),MATCH((CUADRO!G$5&amp;$E1029),'Hoja de Trabajo para listado'!$DE$151:$DG$151,0)),0)+IFERROR(INDEX('Hoja de Trabajo para listado'!$CD$155:$DC$1048576,MATCH($A1029,'Hoja de Trabajo para listado'!$CD$155:$CD$1048576,0),MATCH((CUADRO!G$5&amp;$E1029),'Hoja de Trabajo para listado'!$CD$151:$DC$151,0)),0)</f>
        <v>0</v>
      </c>
      <c r="H1029" s="314">
        <f ca="1">+IFERROR(INDEX('Hoja de Trabajo para listado'!$A$155:$Z$1048576,MATCH($A1029,'Hoja de Trabajo para listado'!$A$155:$A$1048576,0),MATCH((CUADRO!H$5&amp;$E1029),'Hoja de Trabajo para listado'!$A$151:$Z$151,0)),0)+IFERROR(INDEX('Hoja de Trabajo para listado'!$AB$155:$BA$1048576,MATCH($A1029,'Hoja de Trabajo para listado'!$AB$155:$AB$1048576,0),MATCH((CUADRO!H$5&amp;$E1029),'Hoja de Trabajo para listado'!$AB$151:$BA$151,0)),0)+IFERROR(INDEX('Hoja de Trabajo para listado'!$BC$155:$CB$1048576,MATCH($A1029,'Hoja de Trabajo para listado'!$BC$155:$BC$1048576,0),MATCH((CUADRO!H$5&amp;$E1029),'Hoja de Trabajo para listado'!$BC$151:$CB$151,0)),0)+IFERROR(INDEX('Hoja de Trabajo para listado'!$DE$153:$DG$274,MATCH($A1029,'Hoja de Trabajo para listado'!$DE$153:$DE$1048576,0),MATCH((CUADRO!H$5&amp;$E1029),'Hoja de Trabajo para listado'!$DE$151:$DG$151,0)),0)+IFERROR(INDEX('Hoja de Trabajo para listado'!$CD$155:$DC$1048576,MATCH($A1029,'Hoja de Trabajo para listado'!$CD$155:$CD$1048576,0),MATCH((CUADRO!H$5&amp;$E1029),'Hoja de Trabajo para listado'!$CD$151:$DC$151,0)),0)</f>
        <v>0</v>
      </c>
      <c r="I1029" s="314">
        <f ca="1">+IFERROR(INDEX('Hoja de Trabajo para listado'!$A$155:$Z$1048576,MATCH($A1029,'Hoja de Trabajo para listado'!$A$155:$A$1048576,0),MATCH((CUADRO!I$5&amp;$E1029),'Hoja de Trabajo para listado'!$A$151:$Z$151,0)),0)+IFERROR(INDEX('Hoja de Trabajo para listado'!$AB$155:$BA$1048576,MATCH($A1029,'Hoja de Trabajo para listado'!$AB$155:$AB$1048576,0),MATCH((CUADRO!I$5&amp;$E1029),'Hoja de Trabajo para listado'!$AB$151:$BA$151,0)),0)+IFERROR(INDEX('Hoja de Trabajo para listado'!$BC$155:$CB$1048576,MATCH($A1029,'Hoja de Trabajo para listado'!$BC$155:$BC$1048576,0),MATCH((CUADRO!I$5&amp;$E1029),'Hoja de Trabajo para listado'!$BC$151:$CB$151,0)),0)+IFERROR(INDEX('Hoja de Trabajo para listado'!$DE$153:$DG$274,MATCH($A1029,'Hoja de Trabajo para listado'!$DE$153:$DE$1048576,0),MATCH((CUADRO!I$5&amp;$E1029),'Hoja de Trabajo para listado'!$DE$151:$DG$151,0)),0)+IFERROR(INDEX('Hoja de Trabajo para listado'!$CD$155:$DC$1048576,MATCH($A1029,'Hoja de Trabajo para listado'!$CD$155:$CD$1048576,0),MATCH((CUADRO!I$5&amp;$E1029),'Hoja de Trabajo para listado'!$CD$151:$DC$151,0)),0)</f>
        <v>0</v>
      </c>
      <c r="J1029" s="314">
        <f ca="1">+IFERROR(INDEX('Hoja de Trabajo para listado'!$A$155:$Z$1048576,MATCH($A1029,'Hoja de Trabajo para listado'!$A$155:$A$1048576,0),MATCH((CUADRO!J$5&amp;$E1029),'Hoja de Trabajo para listado'!$A$151:$Z$151,0)),0)+IFERROR(INDEX('Hoja de Trabajo para listado'!$AB$155:$BA$1048576,MATCH($A1029,'Hoja de Trabajo para listado'!$AB$155:$AB$1048576,0),MATCH((CUADRO!J$5&amp;$E1029),'Hoja de Trabajo para listado'!$AB$151:$BA$151,0)),0)+IFERROR(INDEX('Hoja de Trabajo para listado'!$BC$155:$CB$1048576,MATCH($A1029,'Hoja de Trabajo para listado'!$BC$155:$BC$1048576,0),MATCH((CUADRO!J$5&amp;$E1029),'Hoja de Trabajo para listado'!$BC$151:$CB$151,0)),0)+IFERROR(INDEX('Hoja de Trabajo para listado'!$DE$153:$DG$274,MATCH($A1029,'Hoja de Trabajo para listado'!$DE$153:$DE$1048576,0),MATCH((CUADRO!J$5&amp;$E1029),'Hoja de Trabajo para listado'!$DE$151:$DG$151,0)),0)+IFERROR(INDEX('Hoja de Trabajo para listado'!$CD$155:$DC$1048576,MATCH($A1029,'Hoja de Trabajo para listado'!$CD$155:$CD$1048576,0),MATCH((CUADRO!J$5&amp;$E1029),'Hoja de Trabajo para listado'!$CD$151:$DC$151,0)),0)</f>
        <v>0</v>
      </c>
      <c r="K1029" s="314">
        <f ca="1">+IFERROR(INDEX('Hoja de Trabajo para listado'!$A$155:$Z$1048576,MATCH($A1029,'Hoja de Trabajo para listado'!$A$155:$A$1048576,0),MATCH((CUADRO!K$5&amp;$E1029),'Hoja de Trabajo para listado'!$A$151:$Z$151,0)),0)+IFERROR(INDEX('Hoja de Trabajo para listado'!$AB$155:$BA$1048576,MATCH($A1029,'Hoja de Trabajo para listado'!$AB$155:$AB$1048576,0),MATCH((CUADRO!K$5&amp;$E1029),'Hoja de Trabajo para listado'!$AB$151:$BA$151,0)),0)+IFERROR(INDEX('Hoja de Trabajo para listado'!$BC$155:$CB$1048576,MATCH($A1029,'Hoja de Trabajo para listado'!$BC$155:$BC$1048576,0),MATCH((CUADRO!K$5&amp;$E1029),'Hoja de Trabajo para listado'!$BC$151:$CB$151,0)),0)+IFERROR(INDEX('Hoja de Trabajo para listado'!$DE$153:$DG$274,MATCH($A1029,'Hoja de Trabajo para listado'!$DE$153:$DE$1048576,0),MATCH((CUADRO!K$5&amp;$E1029),'Hoja de Trabajo para listado'!$DE$151:$DG$151,0)),0)+IFERROR(INDEX('Hoja de Trabajo para listado'!$CD$155:$DC$1048576,MATCH($A1029,'Hoja de Trabajo para listado'!$CD$155:$CD$1048576,0),MATCH((CUADRO!K$5&amp;$E1029),'Hoja de Trabajo para listado'!$CD$151:$DC$151,0)),0)</f>
        <v>0</v>
      </c>
      <c r="L1029" s="314">
        <f ca="1">+IFERROR(INDEX('Hoja de Trabajo para listado'!$A$155:$Z$1048576,MATCH($A1029,'Hoja de Trabajo para listado'!$A$155:$A$1048576,0),MATCH((CUADRO!L$5&amp;$E1029),'Hoja de Trabajo para listado'!$A$151:$Z$151,0)),0)+IFERROR(INDEX('Hoja de Trabajo para listado'!$AB$155:$BA$1048576,MATCH($A1029,'Hoja de Trabajo para listado'!$AB$155:$AB$1048576,0),MATCH((CUADRO!L$5&amp;$E1029),'Hoja de Trabajo para listado'!$AB$151:$BA$151,0)),0)+IFERROR(INDEX('Hoja de Trabajo para listado'!$BC$155:$CB$1048576,MATCH($A1029,'Hoja de Trabajo para listado'!$BC$155:$BC$1048576,0),MATCH((CUADRO!L$5&amp;$E1029),'Hoja de Trabajo para listado'!$BC$151:$CB$151,0)),0)+IFERROR(INDEX('Hoja de Trabajo para listado'!$DE$153:$DG$274,MATCH($A1029,'Hoja de Trabajo para listado'!$DE$153:$DE$1048576,0),MATCH((CUADRO!L$5&amp;$E1029),'Hoja de Trabajo para listado'!$DE$151:$DG$151,0)),0)+IFERROR(INDEX('Hoja de Trabajo para listado'!$CD$155:$DC$1048576,MATCH($A1029,'Hoja de Trabajo para listado'!$CD$155:$CD$1048576,0),MATCH((CUADRO!L$5&amp;$E1029),'Hoja de Trabajo para listado'!$CD$151:$DC$151,0)),0)</f>
        <v>0</v>
      </c>
      <c r="M1029" s="314">
        <f ca="1">+IFERROR(INDEX('Hoja de Trabajo para listado'!$A$155:$Z$1048576,MATCH($A1029,'Hoja de Trabajo para listado'!$A$155:$A$1048576,0),MATCH((CUADRO!M$5&amp;$E1029),'Hoja de Trabajo para listado'!$A$151:$Z$151,0)),0)+IFERROR(INDEX('Hoja de Trabajo para listado'!$AB$155:$BA$1048576,MATCH($A1029,'Hoja de Trabajo para listado'!$AB$155:$AB$1048576,0),MATCH((CUADRO!M$5&amp;$E1029),'Hoja de Trabajo para listado'!$AB$151:$BA$151,0)),0)+IFERROR(INDEX('Hoja de Trabajo para listado'!$BC$155:$CB$1048576,MATCH($A1029,'Hoja de Trabajo para listado'!$BC$155:$BC$1048576,0),MATCH((CUADRO!M$5&amp;$E1029),'Hoja de Trabajo para listado'!$BC$151:$CB$151,0)),0)+IFERROR(INDEX('Hoja de Trabajo para listado'!$DE$153:$DG$274,MATCH($A1029,'Hoja de Trabajo para listado'!$DE$153:$DE$1048576,0),MATCH((CUADRO!M$5&amp;$E1029),'Hoja de Trabajo para listado'!$DE$151:$DG$151,0)),0)+IFERROR(INDEX('Hoja de Trabajo para listado'!$CD$155:$DC$1048576,MATCH($A1029,'Hoja de Trabajo para listado'!$CD$155:$CD$1048576,0),MATCH((CUADRO!M$5&amp;$E1029),'Hoja de Trabajo para listado'!$CD$151:$DC$151,0)),0)</f>
        <v>0</v>
      </c>
      <c r="N1029" s="314">
        <f ca="1">+IFERROR(INDEX('Hoja de Trabajo para listado'!$A$155:$Z$1048576,MATCH($A1029,'Hoja de Trabajo para listado'!$A$155:$A$1048576,0),MATCH((CUADRO!N$5&amp;$E1029),'Hoja de Trabajo para listado'!$A$151:$Z$151,0)),0)+IFERROR(INDEX('Hoja de Trabajo para listado'!$AB$155:$BA$1048576,MATCH($A1029,'Hoja de Trabajo para listado'!$AB$155:$AB$1048576,0),MATCH((CUADRO!N$5&amp;$E1029),'Hoja de Trabajo para listado'!$AB$151:$BA$151,0)),0)+IFERROR(INDEX('Hoja de Trabajo para listado'!$BC$155:$CB$1048576,MATCH($A1029,'Hoja de Trabajo para listado'!$BC$155:$BC$1048576,0),MATCH((CUADRO!N$5&amp;$E1029),'Hoja de Trabajo para listado'!$BC$151:$CB$151,0)),0)+IFERROR(INDEX('Hoja de Trabajo para listado'!$DE$153:$DG$274,MATCH($A1029,'Hoja de Trabajo para listado'!$DE$153:$DE$1048576,0),MATCH((CUADRO!N$5&amp;$E1029),'Hoja de Trabajo para listado'!$DE$151:$DG$151,0)),0)+IFERROR(INDEX('Hoja de Trabajo para listado'!$CD$155:$DC$1048576,MATCH($A1029,'Hoja de Trabajo para listado'!$CD$155:$CD$1048576,0),MATCH((CUADRO!N$5&amp;$E1029),'Hoja de Trabajo para listado'!$CD$151:$DC$151,0)),0)</f>
        <v>0</v>
      </c>
      <c r="O1029" s="314">
        <f ca="1">+IFERROR(INDEX('Hoja de Trabajo para listado'!$A$155:$Z$1048576,MATCH($A1029,'Hoja de Trabajo para listado'!$A$155:$A$1048576,0),MATCH((CUADRO!O$5&amp;$E1029),'Hoja de Trabajo para listado'!$A$151:$Z$151,0)),0)+IFERROR(INDEX('Hoja de Trabajo para listado'!$AB$155:$BA$1048576,MATCH($A1029,'Hoja de Trabajo para listado'!$AB$155:$AB$1048576,0),MATCH((CUADRO!O$5&amp;$E1029),'Hoja de Trabajo para listado'!$AB$151:$BA$151,0)),0)+IFERROR(INDEX('Hoja de Trabajo para listado'!$BC$155:$CB$1048576,MATCH($A1029,'Hoja de Trabajo para listado'!$BC$155:$BC$1048576,0),MATCH((CUADRO!O$5&amp;$E1029),'Hoja de Trabajo para listado'!$BC$151:$CB$151,0)),0)+IFERROR(INDEX('Hoja de Trabajo para listado'!$DE$153:$DG$274,MATCH($A1029,'Hoja de Trabajo para listado'!$DE$153:$DE$1048576,0),MATCH((CUADRO!O$5&amp;$E1029),'Hoja de Trabajo para listado'!$DE$151:$DG$151,0)),0)+IFERROR(INDEX('Hoja de Trabajo para listado'!$CD$155:$DC$1048576,MATCH($A1029,'Hoja de Trabajo para listado'!$CD$155:$CD$1048576,0),MATCH((CUADRO!O$5&amp;$E1029),'Hoja de Trabajo para listado'!$CD$151:$DC$151,0)),0)</f>
        <v>0</v>
      </c>
      <c r="P1029" s="314">
        <f ca="1">+IFERROR(INDEX('Hoja de Trabajo para listado'!$A$155:$Z$1048576,MATCH($A1029,'Hoja de Trabajo para listado'!$A$155:$A$1048576,0),MATCH((CUADRO!P$5&amp;$E1029),'Hoja de Trabajo para listado'!$A$151:$Z$151,0)),0)+IFERROR(INDEX('Hoja de Trabajo para listado'!$AB$155:$BA$1048576,MATCH($A1029,'Hoja de Trabajo para listado'!$AB$155:$AB$1048576,0),MATCH((CUADRO!P$5&amp;$E1029),'Hoja de Trabajo para listado'!$AB$151:$BA$151,0)),0)+IFERROR(INDEX('Hoja de Trabajo para listado'!$BC$155:$CB$1048576,MATCH($A1029,'Hoja de Trabajo para listado'!$BC$155:$BC$1048576,0),MATCH((CUADRO!P$5&amp;$E1029),'Hoja de Trabajo para listado'!$BC$151:$CB$151,0)),0)+IFERROR(INDEX('Hoja de Trabajo para listado'!$DE$153:$DG$274,MATCH($A1029,'Hoja de Trabajo para listado'!$DE$153:$DE$1048576,0),MATCH((CUADRO!P$5&amp;$E1029),'Hoja de Trabajo para listado'!$DE$151:$DG$151,0)),0)+IFERROR(INDEX('Hoja de Trabajo para listado'!$CD$155:$DC$1048576,MATCH($A1029,'Hoja de Trabajo para listado'!$CD$155:$CD$1048576,0),MATCH((CUADRO!P$5&amp;$E1029),'Hoja de Trabajo para listado'!$CD$151:$DC$151,0)),0)</f>
        <v>0</v>
      </c>
      <c r="Q1029" s="314">
        <f ca="1">+IFERROR(INDEX('Hoja de Trabajo para listado'!$A$155:$Z$1048576,MATCH($A1029,'Hoja de Trabajo para listado'!$A$155:$A$1048576,0),MATCH((CUADRO!Q$5&amp;$E1029),'Hoja de Trabajo para listado'!$A$151:$Z$151,0)),0)+IFERROR(INDEX('Hoja de Trabajo para listado'!$AB$155:$BA$1048576,MATCH($A1029,'Hoja de Trabajo para listado'!$AB$155:$AB$1048576,0),MATCH((CUADRO!Q$5&amp;$E1029),'Hoja de Trabajo para listado'!$AB$151:$BA$151,0)),0)+IFERROR(INDEX('Hoja de Trabajo para listado'!$BC$155:$CB$1048576,MATCH($A1029,'Hoja de Trabajo para listado'!$BC$155:$BC$1048576,0),MATCH((CUADRO!Q$5&amp;$E1029),'Hoja de Trabajo para listado'!$BC$151:$CB$151,0)),0)+IFERROR(INDEX('Hoja de Trabajo para listado'!$DE$153:$DG$274,MATCH($A1029,'Hoja de Trabajo para listado'!$DE$153:$DE$1048576,0),MATCH((CUADRO!Q$5&amp;$E1029),'Hoja de Trabajo para listado'!$DE$151:$DG$151,0)),0)+IFERROR(INDEX('Hoja de Trabajo para listado'!$CD$155:$DC$1048576,MATCH($A1029,'Hoja de Trabajo para listado'!$CD$155:$CD$1048576,0),MATCH((CUADRO!Q$5&amp;$E1029),'Hoja de Trabajo para listado'!$CD$151:$DC$151,0)),0)</f>
        <v>0</v>
      </c>
      <c r="R1029" s="314">
        <f t="shared" ca="1" si="30"/>
        <v>0</v>
      </c>
      <c r="S1029" s="314">
        <f ca="1">+R1028+R1029</f>
        <v>0</v>
      </c>
      <c r="T1029" s="314">
        <f ca="1">+S1029</f>
        <v>0</v>
      </c>
      <c r="U1029" s="313">
        <f t="shared" si="31"/>
        <v>2</v>
      </c>
      <c r="V1029" s="319" t="str">
        <f>+VLOOKUP(A1029,bd_lista!$A$3:$E$593,5,FALSE)</f>
        <v>Instituciones Descentralizadas</v>
      </c>
      <c r="W1029" s="426"/>
    </row>
    <row r="1030" spans="1:23" customFormat="1" ht="15" hidden="1" customHeight="1">
      <c r="A1030" s="323">
        <v>159</v>
      </c>
      <c r="B1030" s="427">
        <f>+A1030</f>
        <v>159</v>
      </c>
      <c r="C1030" s="318" t="str">
        <f>+VLOOKUP(A1030,bd_lista!$A$3:$C$593,3,FALSE)</f>
        <v>OficinaTécnica para el Fortalecimiento de la Empresa Pública</v>
      </c>
      <c r="D1030" s="429" t="str">
        <f>+C1030</f>
        <v>OficinaTécnica para el Fortalecimiento de la Empresa Pública</v>
      </c>
      <c r="E1030" s="318" t="s">
        <v>1418</v>
      </c>
      <c r="F1030" s="314">
        <f ca="1">+IFERROR(INDEX('Hoja de Trabajo para listado'!$A$155:$Z$1048576,MATCH($A1030,'Hoja de Trabajo para listado'!$A$155:$A$1048576,0),MATCH((CUADRO!F$5&amp;$E1030),'Hoja de Trabajo para listado'!$A$151:$Z$151,0)),0)+IFERROR(INDEX('Hoja de Trabajo para listado'!$AB$155:$BA$1048576,MATCH($A1030,'Hoja de Trabajo para listado'!$AB$155:$AB$1048576,0),MATCH((CUADRO!F$5&amp;$E1030),'Hoja de Trabajo para listado'!$AB$151:$BA$151,0)),0)+IFERROR(INDEX('Hoja de Trabajo para listado'!$BC$155:$CB$1048576,MATCH($A1030,'Hoja de Trabajo para listado'!$BC$155:$BC$1048576,0),MATCH((CUADRO!F$5&amp;$E1030),'Hoja de Trabajo para listado'!$BC$151:$CB$151,0)),0)+IFERROR(INDEX('Hoja de Trabajo para listado'!$DE$153:$DG$274,MATCH($A1030,'Hoja de Trabajo para listado'!$DE$153:$DE$1048576,0),MATCH((CUADRO!F$5&amp;$E1030),'Hoja de Trabajo para listado'!$DE$151:$DG$151,0)),0)+IFERROR(INDEX('Hoja de Trabajo para listado'!$CD$155:$DC$1048576,MATCH($A1030,'Hoja de Trabajo para listado'!$CD$155:$CD$1048576,0),MATCH((CUADRO!F$5&amp;$E1030),'Hoja de Trabajo para listado'!$CD$151:$DC$151,0)),0)</f>
        <v>0</v>
      </c>
      <c r="G1030" s="314">
        <f ca="1">+IFERROR(INDEX('Hoja de Trabajo para listado'!$A$155:$Z$1048576,MATCH($A1030,'Hoja de Trabajo para listado'!$A$155:$A$1048576,0),MATCH((CUADRO!G$5&amp;$E1030),'Hoja de Trabajo para listado'!$A$151:$Z$151,0)),0)+IFERROR(INDEX('Hoja de Trabajo para listado'!$AB$155:$BA$1048576,MATCH($A1030,'Hoja de Trabajo para listado'!$AB$155:$AB$1048576,0),MATCH((CUADRO!G$5&amp;$E1030),'Hoja de Trabajo para listado'!$AB$151:$BA$151,0)),0)+IFERROR(INDEX('Hoja de Trabajo para listado'!$BC$155:$CB$1048576,MATCH($A1030,'Hoja de Trabajo para listado'!$BC$155:$BC$1048576,0),MATCH((CUADRO!G$5&amp;$E1030),'Hoja de Trabajo para listado'!$BC$151:$CB$151,0)),0)+IFERROR(INDEX('Hoja de Trabajo para listado'!$DE$153:$DG$274,MATCH($A1030,'Hoja de Trabajo para listado'!$DE$153:$DE$1048576,0),MATCH((CUADRO!G$5&amp;$E1030),'Hoja de Trabajo para listado'!$DE$151:$DG$151,0)),0)+IFERROR(INDEX('Hoja de Trabajo para listado'!$CD$155:$DC$1048576,MATCH($A1030,'Hoja de Trabajo para listado'!$CD$155:$CD$1048576,0),MATCH((CUADRO!G$5&amp;$E1030),'Hoja de Trabajo para listado'!$CD$151:$DC$151,0)),0)</f>
        <v>0</v>
      </c>
      <c r="H1030" s="314">
        <f ca="1">+IFERROR(INDEX('Hoja de Trabajo para listado'!$A$155:$Z$1048576,MATCH($A1030,'Hoja de Trabajo para listado'!$A$155:$A$1048576,0),MATCH((CUADRO!H$5&amp;$E1030),'Hoja de Trabajo para listado'!$A$151:$Z$151,0)),0)+IFERROR(INDEX('Hoja de Trabajo para listado'!$AB$155:$BA$1048576,MATCH($A1030,'Hoja de Trabajo para listado'!$AB$155:$AB$1048576,0),MATCH((CUADRO!H$5&amp;$E1030),'Hoja de Trabajo para listado'!$AB$151:$BA$151,0)),0)+IFERROR(INDEX('Hoja de Trabajo para listado'!$BC$155:$CB$1048576,MATCH($A1030,'Hoja de Trabajo para listado'!$BC$155:$BC$1048576,0),MATCH((CUADRO!H$5&amp;$E1030),'Hoja de Trabajo para listado'!$BC$151:$CB$151,0)),0)+IFERROR(INDEX('Hoja de Trabajo para listado'!$DE$153:$DG$274,MATCH($A1030,'Hoja de Trabajo para listado'!$DE$153:$DE$1048576,0),MATCH((CUADRO!H$5&amp;$E1030),'Hoja de Trabajo para listado'!$DE$151:$DG$151,0)),0)+IFERROR(INDEX('Hoja de Trabajo para listado'!$CD$155:$DC$1048576,MATCH($A1030,'Hoja de Trabajo para listado'!$CD$155:$CD$1048576,0),MATCH((CUADRO!H$5&amp;$E1030),'Hoja de Trabajo para listado'!$CD$151:$DC$151,0)),0)</f>
        <v>0</v>
      </c>
      <c r="I1030" s="314">
        <f ca="1">+IFERROR(INDEX('Hoja de Trabajo para listado'!$A$155:$Z$1048576,MATCH($A1030,'Hoja de Trabajo para listado'!$A$155:$A$1048576,0),MATCH((CUADRO!I$5&amp;$E1030),'Hoja de Trabajo para listado'!$A$151:$Z$151,0)),0)+IFERROR(INDEX('Hoja de Trabajo para listado'!$AB$155:$BA$1048576,MATCH($A1030,'Hoja de Trabajo para listado'!$AB$155:$AB$1048576,0),MATCH((CUADRO!I$5&amp;$E1030),'Hoja de Trabajo para listado'!$AB$151:$BA$151,0)),0)+IFERROR(INDEX('Hoja de Trabajo para listado'!$BC$155:$CB$1048576,MATCH($A1030,'Hoja de Trabajo para listado'!$BC$155:$BC$1048576,0),MATCH((CUADRO!I$5&amp;$E1030),'Hoja de Trabajo para listado'!$BC$151:$CB$151,0)),0)+IFERROR(INDEX('Hoja de Trabajo para listado'!$DE$153:$DG$274,MATCH($A1030,'Hoja de Trabajo para listado'!$DE$153:$DE$1048576,0),MATCH((CUADRO!I$5&amp;$E1030),'Hoja de Trabajo para listado'!$DE$151:$DG$151,0)),0)+IFERROR(INDEX('Hoja de Trabajo para listado'!$CD$155:$DC$1048576,MATCH($A1030,'Hoja de Trabajo para listado'!$CD$155:$CD$1048576,0),MATCH((CUADRO!I$5&amp;$E1030),'Hoja de Trabajo para listado'!$CD$151:$DC$151,0)),0)</f>
        <v>0</v>
      </c>
      <c r="J1030" s="314">
        <f ca="1">+IFERROR(INDEX('Hoja de Trabajo para listado'!$A$155:$Z$1048576,MATCH($A1030,'Hoja de Trabajo para listado'!$A$155:$A$1048576,0),MATCH((CUADRO!J$5&amp;$E1030),'Hoja de Trabajo para listado'!$A$151:$Z$151,0)),0)+IFERROR(INDEX('Hoja de Trabajo para listado'!$AB$155:$BA$1048576,MATCH($A1030,'Hoja de Trabajo para listado'!$AB$155:$AB$1048576,0),MATCH((CUADRO!J$5&amp;$E1030),'Hoja de Trabajo para listado'!$AB$151:$BA$151,0)),0)+IFERROR(INDEX('Hoja de Trabajo para listado'!$BC$155:$CB$1048576,MATCH($A1030,'Hoja de Trabajo para listado'!$BC$155:$BC$1048576,0),MATCH((CUADRO!J$5&amp;$E1030),'Hoja de Trabajo para listado'!$BC$151:$CB$151,0)),0)+IFERROR(INDEX('Hoja de Trabajo para listado'!$DE$153:$DG$274,MATCH($A1030,'Hoja de Trabajo para listado'!$DE$153:$DE$1048576,0),MATCH((CUADRO!J$5&amp;$E1030),'Hoja de Trabajo para listado'!$DE$151:$DG$151,0)),0)+IFERROR(INDEX('Hoja de Trabajo para listado'!$CD$155:$DC$1048576,MATCH($A1030,'Hoja de Trabajo para listado'!$CD$155:$CD$1048576,0),MATCH((CUADRO!J$5&amp;$E1030),'Hoja de Trabajo para listado'!$CD$151:$DC$151,0)),0)</f>
        <v>0</v>
      </c>
      <c r="K1030" s="314">
        <f ca="1">+IFERROR(INDEX('Hoja de Trabajo para listado'!$A$155:$Z$1048576,MATCH($A1030,'Hoja de Trabajo para listado'!$A$155:$A$1048576,0),MATCH((CUADRO!K$5&amp;$E1030),'Hoja de Trabajo para listado'!$A$151:$Z$151,0)),0)+IFERROR(INDEX('Hoja de Trabajo para listado'!$AB$155:$BA$1048576,MATCH($A1030,'Hoja de Trabajo para listado'!$AB$155:$AB$1048576,0),MATCH((CUADRO!K$5&amp;$E1030),'Hoja de Trabajo para listado'!$AB$151:$BA$151,0)),0)+IFERROR(INDEX('Hoja de Trabajo para listado'!$BC$155:$CB$1048576,MATCH($A1030,'Hoja de Trabajo para listado'!$BC$155:$BC$1048576,0),MATCH((CUADRO!K$5&amp;$E1030),'Hoja de Trabajo para listado'!$BC$151:$CB$151,0)),0)+IFERROR(INDEX('Hoja de Trabajo para listado'!$DE$153:$DG$274,MATCH($A1030,'Hoja de Trabajo para listado'!$DE$153:$DE$1048576,0),MATCH((CUADRO!K$5&amp;$E1030),'Hoja de Trabajo para listado'!$DE$151:$DG$151,0)),0)+IFERROR(INDEX('Hoja de Trabajo para listado'!$CD$155:$DC$1048576,MATCH($A1030,'Hoja de Trabajo para listado'!$CD$155:$CD$1048576,0),MATCH((CUADRO!K$5&amp;$E1030),'Hoja de Trabajo para listado'!$CD$151:$DC$151,0)),0)</f>
        <v>0</v>
      </c>
      <c r="L1030" s="314">
        <f ca="1">+IFERROR(INDEX('Hoja de Trabajo para listado'!$A$155:$Z$1048576,MATCH($A1030,'Hoja de Trabajo para listado'!$A$155:$A$1048576,0),MATCH((CUADRO!L$5&amp;$E1030),'Hoja de Trabajo para listado'!$A$151:$Z$151,0)),0)+IFERROR(INDEX('Hoja de Trabajo para listado'!$AB$155:$BA$1048576,MATCH($A1030,'Hoja de Trabajo para listado'!$AB$155:$AB$1048576,0),MATCH((CUADRO!L$5&amp;$E1030),'Hoja de Trabajo para listado'!$AB$151:$BA$151,0)),0)+IFERROR(INDEX('Hoja de Trabajo para listado'!$BC$155:$CB$1048576,MATCH($A1030,'Hoja de Trabajo para listado'!$BC$155:$BC$1048576,0),MATCH((CUADRO!L$5&amp;$E1030),'Hoja de Trabajo para listado'!$BC$151:$CB$151,0)),0)+IFERROR(INDEX('Hoja de Trabajo para listado'!$DE$153:$DG$274,MATCH($A1030,'Hoja de Trabajo para listado'!$DE$153:$DE$1048576,0),MATCH((CUADRO!L$5&amp;$E1030),'Hoja de Trabajo para listado'!$DE$151:$DG$151,0)),0)+IFERROR(INDEX('Hoja de Trabajo para listado'!$CD$155:$DC$1048576,MATCH($A1030,'Hoja de Trabajo para listado'!$CD$155:$CD$1048576,0),MATCH((CUADRO!L$5&amp;$E1030),'Hoja de Trabajo para listado'!$CD$151:$DC$151,0)),0)</f>
        <v>0</v>
      </c>
      <c r="M1030" s="314">
        <f ca="1">+IFERROR(INDEX('Hoja de Trabajo para listado'!$A$155:$Z$1048576,MATCH($A1030,'Hoja de Trabajo para listado'!$A$155:$A$1048576,0),MATCH((CUADRO!M$5&amp;$E1030),'Hoja de Trabajo para listado'!$A$151:$Z$151,0)),0)+IFERROR(INDEX('Hoja de Trabajo para listado'!$AB$155:$BA$1048576,MATCH($A1030,'Hoja de Trabajo para listado'!$AB$155:$AB$1048576,0),MATCH((CUADRO!M$5&amp;$E1030),'Hoja de Trabajo para listado'!$AB$151:$BA$151,0)),0)+IFERROR(INDEX('Hoja de Trabajo para listado'!$BC$155:$CB$1048576,MATCH($A1030,'Hoja de Trabajo para listado'!$BC$155:$BC$1048576,0),MATCH((CUADRO!M$5&amp;$E1030),'Hoja de Trabajo para listado'!$BC$151:$CB$151,0)),0)+IFERROR(INDEX('Hoja de Trabajo para listado'!$DE$153:$DG$274,MATCH($A1030,'Hoja de Trabajo para listado'!$DE$153:$DE$1048576,0),MATCH((CUADRO!M$5&amp;$E1030),'Hoja de Trabajo para listado'!$DE$151:$DG$151,0)),0)+IFERROR(INDEX('Hoja de Trabajo para listado'!$CD$155:$DC$1048576,MATCH($A1030,'Hoja de Trabajo para listado'!$CD$155:$CD$1048576,0),MATCH((CUADRO!M$5&amp;$E1030),'Hoja de Trabajo para listado'!$CD$151:$DC$151,0)),0)</f>
        <v>0</v>
      </c>
      <c r="N1030" s="314">
        <f ca="1">+IFERROR(INDEX('Hoja de Trabajo para listado'!$A$155:$Z$1048576,MATCH($A1030,'Hoja de Trabajo para listado'!$A$155:$A$1048576,0),MATCH((CUADRO!N$5&amp;$E1030),'Hoja de Trabajo para listado'!$A$151:$Z$151,0)),0)+IFERROR(INDEX('Hoja de Trabajo para listado'!$AB$155:$BA$1048576,MATCH($A1030,'Hoja de Trabajo para listado'!$AB$155:$AB$1048576,0),MATCH((CUADRO!N$5&amp;$E1030),'Hoja de Trabajo para listado'!$AB$151:$BA$151,0)),0)+IFERROR(INDEX('Hoja de Trabajo para listado'!$BC$155:$CB$1048576,MATCH($A1030,'Hoja de Trabajo para listado'!$BC$155:$BC$1048576,0),MATCH((CUADRO!N$5&amp;$E1030),'Hoja de Trabajo para listado'!$BC$151:$CB$151,0)),0)+IFERROR(INDEX('Hoja de Trabajo para listado'!$DE$153:$DG$274,MATCH($A1030,'Hoja de Trabajo para listado'!$DE$153:$DE$1048576,0),MATCH((CUADRO!N$5&amp;$E1030),'Hoja de Trabajo para listado'!$DE$151:$DG$151,0)),0)+IFERROR(INDEX('Hoja de Trabajo para listado'!$CD$155:$DC$1048576,MATCH($A1030,'Hoja de Trabajo para listado'!$CD$155:$CD$1048576,0),MATCH((CUADRO!N$5&amp;$E1030),'Hoja de Trabajo para listado'!$CD$151:$DC$151,0)),0)</f>
        <v>0</v>
      </c>
      <c r="O1030" s="314">
        <f ca="1">+IFERROR(INDEX('Hoja de Trabajo para listado'!$A$155:$Z$1048576,MATCH($A1030,'Hoja de Trabajo para listado'!$A$155:$A$1048576,0),MATCH((CUADRO!O$5&amp;$E1030),'Hoja de Trabajo para listado'!$A$151:$Z$151,0)),0)+IFERROR(INDEX('Hoja de Trabajo para listado'!$AB$155:$BA$1048576,MATCH($A1030,'Hoja de Trabajo para listado'!$AB$155:$AB$1048576,0),MATCH((CUADRO!O$5&amp;$E1030),'Hoja de Trabajo para listado'!$AB$151:$BA$151,0)),0)+IFERROR(INDEX('Hoja de Trabajo para listado'!$BC$155:$CB$1048576,MATCH($A1030,'Hoja de Trabajo para listado'!$BC$155:$BC$1048576,0),MATCH((CUADRO!O$5&amp;$E1030),'Hoja de Trabajo para listado'!$BC$151:$CB$151,0)),0)+IFERROR(INDEX('Hoja de Trabajo para listado'!$DE$153:$DG$274,MATCH($A1030,'Hoja de Trabajo para listado'!$DE$153:$DE$1048576,0),MATCH((CUADRO!O$5&amp;$E1030),'Hoja de Trabajo para listado'!$DE$151:$DG$151,0)),0)+IFERROR(INDEX('Hoja de Trabajo para listado'!$CD$155:$DC$1048576,MATCH($A1030,'Hoja de Trabajo para listado'!$CD$155:$CD$1048576,0),MATCH((CUADRO!O$5&amp;$E1030),'Hoja de Trabajo para listado'!$CD$151:$DC$151,0)),0)</f>
        <v>0</v>
      </c>
      <c r="P1030" s="314">
        <f ca="1">+IFERROR(INDEX('Hoja de Trabajo para listado'!$A$155:$Z$1048576,MATCH($A1030,'Hoja de Trabajo para listado'!$A$155:$A$1048576,0),MATCH((CUADRO!P$5&amp;$E1030),'Hoja de Trabajo para listado'!$A$151:$Z$151,0)),0)+IFERROR(INDEX('Hoja de Trabajo para listado'!$AB$155:$BA$1048576,MATCH($A1030,'Hoja de Trabajo para listado'!$AB$155:$AB$1048576,0),MATCH((CUADRO!P$5&amp;$E1030),'Hoja de Trabajo para listado'!$AB$151:$BA$151,0)),0)+IFERROR(INDEX('Hoja de Trabajo para listado'!$BC$155:$CB$1048576,MATCH($A1030,'Hoja de Trabajo para listado'!$BC$155:$BC$1048576,0),MATCH((CUADRO!P$5&amp;$E1030),'Hoja de Trabajo para listado'!$BC$151:$CB$151,0)),0)+IFERROR(INDEX('Hoja de Trabajo para listado'!$DE$153:$DG$274,MATCH($A1030,'Hoja de Trabajo para listado'!$DE$153:$DE$1048576,0),MATCH((CUADRO!P$5&amp;$E1030),'Hoja de Trabajo para listado'!$DE$151:$DG$151,0)),0)+IFERROR(INDEX('Hoja de Trabajo para listado'!$CD$155:$DC$1048576,MATCH($A1030,'Hoja de Trabajo para listado'!$CD$155:$CD$1048576,0),MATCH((CUADRO!P$5&amp;$E1030),'Hoja de Trabajo para listado'!$CD$151:$DC$151,0)),0)</f>
        <v>0</v>
      </c>
      <c r="Q1030" s="314">
        <f ca="1">+IFERROR(INDEX('Hoja de Trabajo para listado'!$A$155:$Z$1048576,MATCH($A1030,'Hoja de Trabajo para listado'!$A$155:$A$1048576,0),MATCH((CUADRO!Q$5&amp;$E1030),'Hoja de Trabajo para listado'!$A$151:$Z$151,0)),0)+IFERROR(INDEX('Hoja de Trabajo para listado'!$AB$155:$BA$1048576,MATCH($A1030,'Hoja de Trabajo para listado'!$AB$155:$AB$1048576,0),MATCH((CUADRO!Q$5&amp;$E1030),'Hoja de Trabajo para listado'!$AB$151:$BA$151,0)),0)+IFERROR(INDEX('Hoja de Trabajo para listado'!$BC$155:$CB$1048576,MATCH($A1030,'Hoja de Trabajo para listado'!$BC$155:$BC$1048576,0),MATCH((CUADRO!Q$5&amp;$E1030),'Hoja de Trabajo para listado'!$BC$151:$CB$151,0)),0)+IFERROR(INDEX('Hoja de Trabajo para listado'!$DE$153:$DG$274,MATCH($A1030,'Hoja de Trabajo para listado'!$DE$153:$DE$1048576,0),MATCH((CUADRO!Q$5&amp;$E1030),'Hoja de Trabajo para listado'!$DE$151:$DG$151,0)),0)+IFERROR(INDEX('Hoja de Trabajo para listado'!$CD$155:$DC$1048576,MATCH($A1030,'Hoja de Trabajo para listado'!$CD$155:$CD$1048576,0),MATCH((CUADRO!Q$5&amp;$E1030),'Hoja de Trabajo para listado'!$CD$151:$DC$151,0)),0)</f>
        <v>0</v>
      </c>
      <c r="R1030" s="314">
        <f t="shared" ref="R1030:R1093" ca="1" si="32">+SUM(F1030:Q1030)</f>
        <v>0</v>
      </c>
      <c r="S1030" s="314"/>
      <c r="T1030" s="314">
        <f ca="1">+T1031</f>
        <v>0</v>
      </c>
      <c r="U1030" s="313">
        <f t="shared" ref="U1030:U1093" si="33">+IF(E1030="Débitos",1,2)</f>
        <v>1</v>
      </c>
      <c r="V1030" s="319" t="str">
        <f>+VLOOKUP(A1030,bd_lista!$A$3:$E$593,5,FALSE)</f>
        <v>Instituciones Descentralizadas</v>
      </c>
      <c r="W1030" s="425" t="str">
        <f>+V1030</f>
        <v>Instituciones Descentralizadas</v>
      </c>
    </row>
    <row r="1031" spans="1:23" customFormat="1" ht="15" hidden="1" customHeight="1">
      <c r="A1031" s="323">
        <v>159</v>
      </c>
      <c r="B1031" s="428"/>
      <c r="C1031" s="339" t="str">
        <f>+VLOOKUP(A1031,bd_lista!$A$3:$C$593,3,FALSE)</f>
        <v>OficinaTécnica para el Fortalecimiento de la Empresa Pública</v>
      </c>
      <c r="D1031" s="430"/>
      <c r="E1031" s="319" t="s">
        <v>1419</v>
      </c>
      <c r="F1031" s="314">
        <f ca="1">+IFERROR(INDEX('Hoja de Trabajo para listado'!$A$155:$Z$1048576,MATCH($A1031,'Hoja de Trabajo para listado'!$A$155:$A$1048576,0),MATCH((CUADRO!F$5&amp;$E1031),'Hoja de Trabajo para listado'!$A$151:$Z$151,0)),0)+IFERROR(INDEX('Hoja de Trabajo para listado'!$AB$155:$BA$1048576,MATCH($A1031,'Hoja de Trabajo para listado'!$AB$155:$AB$1048576,0),MATCH((CUADRO!F$5&amp;$E1031),'Hoja de Trabajo para listado'!$AB$151:$BA$151,0)),0)+IFERROR(INDEX('Hoja de Trabajo para listado'!$BC$155:$CB$1048576,MATCH($A1031,'Hoja de Trabajo para listado'!$BC$155:$BC$1048576,0),MATCH((CUADRO!F$5&amp;$E1031),'Hoja de Trabajo para listado'!$BC$151:$CB$151,0)),0)+IFERROR(INDEX('Hoja de Trabajo para listado'!$DE$153:$DG$274,MATCH($A1031,'Hoja de Trabajo para listado'!$DE$153:$DE$1048576,0),MATCH((CUADRO!F$5&amp;$E1031),'Hoja de Trabajo para listado'!$DE$151:$DG$151,0)),0)+IFERROR(INDEX('Hoja de Trabajo para listado'!$CD$155:$DC$1048576,MATCH($A1031,'Hoja de Trabajo para listado'!$CD$155:$CD$1048576,0),MATCH((CUADRO!F$5&amp;$E1031),'Hoja de Trabajo para listado'!$CD$151:$DC$151,0)),0)</f>
        <v>0</v>
      </c>
      <c r="G1031" s="314">
        <f ca="1">+IFERROR(INDEX('Hoja de Trabajo para listado'!$A$155:$Z$1048576,MATCH($A1031,'Hoja de Trabajo para listado'!$A$155:$A$1048576,0),MATCH((CUADRO!G$5&amp;$E1031),'Hoja de Trabajo para listado'!$A$151:$Z$151,0)),0)+IFERROR(INDEX('Hoja de Trabajo para listado'!$AB$155:$BA$1048576,MATCH($A1031,'Hoja de Trabajo para listado'!$AB$155:$AB$1048576,0),MATCH((CUADRO!G$5&amp;$E1031),'Hoja de Trabajo para listado'!$AB$151:$BA$151,0)),0)+IFERROR(INDEX('Hoja de Trabajo para listado'!$BC$155:$CB$1048576,MATCH($A1031,'Hoja de Trabajo para listado'!$BC$155:$BC$1048576,0),MATCH((CUADRO!G$5&amp;$E1031),'Hoja de Trabajo para listado'!$BC$151:$CB$151,0)),0)+IFERROR(INDEX('Hoja de Trabajo para listado'!$DE$153:$DG$274,MATCH($A1031,'Hoja de Trabajo para listado'!$DE$153:$DE$1048576,0),MATCH((CUADRO!G$5&amp;$E1031),'Hoja de Trabajo para listado'!$DE$151:$DG$151,0)),0)+IFERROR(INDEX('Hoja de Trabajo para listado'!$CD$155:$DC$1048576,MATCH($A1031,'Hoja de Trabajo para listado'!$CD$155:$CD$1048576,0),MATCH((CUADRO!G$5&amp;$E1031),'Hoja de Trabajo para listado'!$CD$151:$DC$151,0)),0)</f>
        <v>0</v>
      </c>
      <c r="H1031" s="314">
        <f ca="1">+IFERROR(INDEX('Hoja de Trabajo para listado'!$A$155:$Z$1048576,MATCH($A1031,'Hoja de Trabajo para listado'!$A$155:$A$1048576,0),MATCH((CUADRO!H$5&amp;$E1031),'Hoja de Trabajo para listado'!$A$151:$Z$151,0)),0)+IFERROR(INDEX('Hoja de Trabajo para listado'!$AB$155:$BA$1048576,MATCH($A1031,'Hoja de Trabajo para listado'!$AB$155:$AB$1048576,0),MATCH((CUADRO!H$5&amp;$E1031),'Hoja de Trabajo para listado'!$AB$151:$BA$151,0)),0)+IFERROR(INDEX('Hoja de Trabajo para listado'!$BC$155:$CB$1048576,MATCH($A1031,'Hoja de Trabajo para listado'!$BC$155:$BC$1048576,0),MATCH((CUADRO!H$5&amp;$E1031),'Hoja de Trabajo para listado'!$BC$151:$CB$151,0)),0)+IFERROR(INDEX('Hoja de Trabajo para listado'!$DE$153:$DG$274,MATCH($A1031,'Hoja de Trabajo para listado'!$DE$153:$DE$1048576,0),MATCH((CUADRO!H$5&amp;$E1031),'Hoja de Trabajo para listado'!$DE$151:$DG$151,0)),0)+IFERROR(INDEX('Hoja de Trabajo para listado'!$CD$155:$DC$1048576,MATCH($A1031,'Hoja de Trabajo para listado'!$CD$155:$CD$1048576,0),MATCH((CUADRO!H$5&amp;$E1031),'Hoja de Trabajo para listado'!$CD$151:$DC$151,0)),0)</f>
        <v>0</v>
      </c>
      <c r="I1031" s="314">
        <f ca="1">+IFERROR(INDEX('Hoja de Trabajo para listado'!$A$155:$Z$1048576,MATCH($A1031,'Hoja de Trabajo para listado'!$A$155:$A$1048576,0),MATCH((CUADRO!I$5&amp;$E1031),'Hoja de Trabajo para listado'!$A$151:$Z$151,0)),0)+IFERROR(INDEX('Hoja de Trabajo para listado'!$AB$155:$BA$1048576,MATCH($A1031,'Hoja de Trabajo para listado'!$AB$155:$AB$1048576,0),MATCH((CUADRO!I$5&amp;$E1031),'Hoja de Trabajo para listado'!$AB$151:$BA$151,0)),0)+IFERROR(INDEX('Hoja de Trabajo para listado'!$BC$155:$CB$1048576,MATCH($A1031,'Hoja de Trabajo para listado'!$BC$155:$BC$1048576,0),MATCH((CUADRO!I$5&amp;$E1031),'Hoja de Trabajo para listado'!$BC$151:$CB$151,0)),0)+IFERROR(INDEX('Hoja de Trabajo para listado'!$DE$153:$DG$274,MATCH($A1031,'Hoja de Trabajo para listado'!$DE$153:$DE$1048576,0),MATCH((CUADRO!I$5&amp;$E1031),'Hoja de Trabajo para listado'!$DE$151:$DG$151,0)),0)+IFERROR(INDEX('Hoja de Trabajo para listado'!$CD$155:$DC$1048576,MATCH($A1031,'Hoja de Trabajo para listado'!$CD$155:$CD$1048576,0),MATCH((CUADRO!I$5&amp;$E1031),'Hoja de Trabajo para listado'!$CD$151:$DC$151,0)),0)</f>
        <v>0</v>
      </c>
      <c r="J1031" s="314">
        <f ca="1">+IFERROR(INDEX('Hoja de Trabajo para listado'!$A$155:$Z$1048576,MATCH($A1031,'Hoja de Trabajo para listado'!$A$155:$A$1048576,0),MATCH((CUADRO!J$5&amp;$E1031),'Hoja de Trabajo para listado'!$A$151:$Z$151,0)),0)+IFERROR(INDEX('Hoja de Trabajo para listado'!$AB$155:$BA$1048576,MATCH($A1031,'Hoja de Trabajo para listado'!$AB$155:$AB$1048576,0),MATCH((CUADRO!J$5&amp;$E1031),'Hoja de Trabajo para listado'!$AB$151:$BA$151,0)),0)+IFERROR(INDEX('Hoja de Trabajo para listado'!$BC$155:$CB$1048576,MATCH($A1031,'Hoja de Trabajo para listado'!$BC$155:$BC$1048576,0),MATCH((CUADRO!J$5&amp;$E1031),'Hoja de Trabajo para listado'!$BC$151:$CB$151,0)),0)+IFERROR(INDEX('Hoja de Trabajo para listado'!$DE$153:$DG$274,MATCH($A1031,'Hoja de Trabajo para listado'!$DE$153:$DE$1048576,0),MATCH((CUADRO!J$5&amp;$E1031),'Hoja de Trabajo para listado'!$DE$151:$DG$151,0)),0)+IFERROR(INDEX('Hoja de Trabajo para listado'!$CD$155:$DC$1048576,MATCH($A1031,'Hoja de Trabajo para listado'!$CD$155:$CD$1048576,0),MATCH((CUADRO!J$5&amp;$E1031),'Hoja de Trabajo para listado'!$CD$151:$DC$151,0)),0)</f>
        <v>0</v>
      </c>
      <c r="K1031" s="314">
        <f ca="1">+IFERROR(INDEX('Hoja de Trabajo para listado'!$A$155:$Z$1048576,MATCH($A1031,'Hoja de Trabajo para listado'!$A$155:$A$1048576,0),MATCH((CUADRO!K$5&amp;$E1031),'Hoja de Trabajo para listado'!$A$151:$Z$151,0)),0)+IFERROR(INDEX('Hoja de Trabajo para listado'!$AB$155:$BA$1048576,MATCH($A1031,'Hoja de Trabajo para listado'!$AB$155:$AB$1048576,0),MATCH((CUADRO!K$5&amp;$E1031),'Hoja de Trabajo para listado'!$AB$151:$BA$151,0)),0)+IFERROR(INDEX('Hoja de Trabajo para listado'!$BC$155:$CB$1048576,MATCH($A1031,'Hoja de Trabajo para listado'!$BC$155:$BC$1048576,0),MATCH((CUADRO!K$5&amp;$E1031),'Hoja de Trabajo para listado'!$BC$151:$CB$151,0)),0)+IFERROR(INDEX('Hoja de Trabajo para listado'!$DE$153:$DG$274,MATCH($A1031,'Hoja de Trabajo para listado'!$DE$153:$DE$1048576,0),MATCH((CUADRO!K$5&amp;$E1031),'Hoja de Trabajo para listado'!$DE$151:$DG$151,0)),0)+IFERROR(INDEX('Hoja de Trabajo para listado'!$CD$155:$DC$1048576,MATCH($A1031,'Hoja de Trabajo para listado'!$CD$155:$CD$1048576,0),MATCH((CUADRO!K$5&amp;$E1031),'Hoja de Trabajo para listado'!$CD$151:$DC$151,0)),0)</f>
        <v>0</v>
      </c>
      <c r="L1031" s="314">
        <f ca="1">+IFERROR(INDEX('Hoja de Trabajo para listado'!$A$155:$Z$1048576,MATCH($A1031,'Hoja de Trabajo para listado'!$A$155:$A$1048576,0),MATCH((CUADRO!L$5&amp;$E1031),'Hoja de Trabajo para listado'!$A$151:$Z$151,0)),0)+IFERROR(INDEX('Hoja de Trabajo para listado'!$AB$155:$BA$1048576,MATCH($A1031,'Hoja de Trabajo para listado'!$AB$155:$AB$1048576,0),MATCH((CUADRO!L$5&amp;$E1031),'Hoja de Trabajo para listado'!$AB$151:$BA$151,0)),0)+IFERROR(INDEX('Hoja de Trabajo para listado'!$BC$155:$CB$1048576,MATCH($A1031,'Hoja de Trabajo para listado'!$BC$155:$BC$1048576,0),MATCH((CUADRO!L$5&amp;$E1031),'Hoja de Trabajo para listado'!$BC$151:$CB$151,0)),0)+IFERROR(INDEX('Hoja de Trabajo para listado'!$DE$153:$DG$274,MATCH($A1031,'Hoja de Trabajo para listado'!$DE$153:$DE$1048576,0),MATCH((CUADRO!L$5&amp;$E1031),'Hoja de Trabajo para listado'!$DE$151:$DG$151,0)),0)+IFERROR(INDEX('Hoja de Trabajo para listado'!$CD$155:$DC$1048576,MATCH($A1031,'Hoja de Trabajo para listado'!$CD$155:$CD$1048576,0),MATCH((CUADRO!L$5&amp;$E1031),'Hoja de Trabajo para listado'!$CD$151:$DC$151,0)),0)</f>
        <v>0</v>
      </c>
      <c r="M1031" s="314">
        <f ca="1">+IFERROR(INDEX('Hoja de Trabajo para listado'!$A$155:$Z$1048576,MATCH($A1031,'Hoja de Trabajo para listado'!$A$155:$A$1048576,0),MATCH((CUADRO!M$5&amp;$E1031),'Hoja de Trabajo para listado'!$A$151:$Z$151,0)),0)+IFERROR(INDEX('Hoja de Trabajo para listado'!$AB$155:$BA$1048576,MATCH($A1031,'Hoja de Trabajo para listado'!$AB$155:$AB$1048576,0),MATCH((CUADRO!M$5&amp;$E1031),'Hoja de Trabajo para listado'!$AB$151:$BA$151,0)),0)+IFERROR(INDEX('Hoja de Trabajo para listado'!$BC$155:$CB$1048576,MATCH($A1031,'Hoja de Trabajo para listado'!$BC$155:$BC$1048576,0),MATCH((CUADRO!M$5&amp;$E1031),'Hoja de Trabajo para listado'!$BC$151:$CB$151,0)),0)+IFERROR(INDEX('Hoja de Trabajo para listado'!$DE$153:$DG$274,MATCH($A1031,'Hoja de Trabajo para listado'!$DE$153:$DE$1048576,0),MATCH((CUADRO!M$5&amp;$E1031),'Hoja de Trabajo para listado'!$DE$151:$DG$151,0)),0)+IFERROR(INDEX('Hoja de Trabajo para listado'!$CD$155:$DC$1048576,MATCH($A1031,'Hoja de Trabajo para listado'!$CD$155:$CD$1048576,0),MATCH((CUADRO!M$5&amp;$E1031),'Hoja de Trabajo para listado'!$CD$151:$DC$151,0)),0)</f>
        <v>0</v>
      </c>
      <c r="N1031" s="314">
        <f ca="1">+IFERROR(INDEX('Hoja de Trabajo para listado'!$A$155:$Z$1048576,MATCH($A1031,'Hoja de Trabajo para listado'!$A$155:$A$1048576,0),MATCH((CUADRO!N$5&amp;$E1031),'Hoja de Trabajo para listado'!$A$151:$Z$151,0)),0)+IFERROR(INDEX('Hoja de Trabajo para listado'!$AB$155:$BA$1048576,MATCH($A1031,'Hoja de Trabajo para listado'!$AB$155:$AB$1048576,0),MATCH((CUADRO!N$5&amp;$E1031),'Hoja de Trabajo para listado'!$AB$151:$BA$151,0)),0)+IFERROR(INDEX('Hoja de Trabajo para listado'!$BC$155:$CB$1048576,MATCH($A1031,'Hoja de Trabajo para listado'!$BC$155:$BC$1048576,0),MATCH((CUADRO!N$5&amp;$E1031),'Hoja de Trabajo para listado'!$BC$151:$CB$151,0)),0)+IFERROR(INDEX('Hoja de Trabajo para listado'!$DE$153:$DG$274,MATCH($A1031,'Hoja de Trabajo para listado'!$DE$153:$DE$1048576,0),MATCH((CUADRO!N$5&amp;$E1031),'Hoja de Trabajo para listado'!$DE$151:$DG$151,0)),0)+IFERROR(INDEX('Hoja de Trabajo para listado'!$CD$155:$DC$1048576,MATCH($A1031,'Hoja de Trabajo para listado'!$CD$155:$CD$1048576,0),MATCH((CUADRO!N$5&amp;$E1031),'Hoja de Trabajo para listado'!$CD$151:$DC$151,0)),0)</f>
        <v>0</v>
      </c>
      <c r="O1031" s="314">
        <f ca="1">+IFERROR(INDEX('Hoja de Trabajo para listado'!$A$155:$Z$1048576,MATCH($A1031,'Hoja de Trabajo para listado'!$A$155:$A$1048576,0),MATCH((CUADRO!O$5&amp;$E1031),'Hoja de Trabajo para listado'!$A$151:$Z$151,0)),0)+IFERROR(INDEX('Hoja de Trabajo para listado'!$AB$155:$BA$1048576,MATCH($A1031,'Hoja de Trabajo para listado'!$AB$155:$AB$1048576,0),MATCH((CUADRO!O$5&amp;$E1031),'Hoja de Trabajo para listado'!$AB$151:$BA$151,0)),0)+IFERROR(INDEX('Hoja de Trabajo para listado'!$BC$155:$CB$1048576,MATCH($A1031,'Hoja de Trabajo para listado'!$BC$155:$BC$1048576,0),MATCH((CUADRO!O$5&amp;$E1031),'Hoja de Trabajo para listado'!$BC$151:$CB$151,0)),0)+IFERROR(INDEX('Hoja de Trabajo para listado'!$DE$153:$DG$274,MATCH($A1031,'Hoja de Trabajo para listado'!$DE$153:$DE$1048576,0),MATCH((CUADRO!O$5&amp;$E1031),'Hoja de Trabajo para listado'!$DE$151:$DG$151,0)),0)+IFERROR(INDEX('Hoja de Trabajo para listado'!$CD$155:$DC$1048576,MATCH($A1031,'Hoja de Trabajo para listado'!$CD$155:$CD$1048576,0),MATCH((CUADRO!O$5&amp;$E1031),'Hoja de Trabajo para listado'!$CD$151:$DC$151,0)),0)</f>
        <v>0</v>
      </c>
      <c r="P1031" s="314">
        <f ca="1">+IFERROR(INDEX('Hoja de Trabajo para listado'!$A$155:$Z$1048576,MATCH($A1031,'Hoja de Trabajo para listado'!$A$155:$A$1048576,0),MATCH((CUADRO!P$5&amp;$E1031),'Hoja de Trabajo para listado'!$A$151:$Z$151,0)),0)+IFERROR(INDEX('Hoja de Trabajo para listado'!$AB$155:$BA$1048576,MATCH($A1031,'Hoja de Trabajo para listado'!$AB$155:$AB$1048576,0),MATCH((CUADRO!P$5&amp;$E1031),'Hoja de Trabajo para listado'!$AB$151:$BA$151,0)),0)+IFERROR(INDEX('Hoja de Trabajo para listado'!$BC$155:$CB$1048576,MATCH($A1031,'Hoja de Trabajo para listado'!$BC$155:$BC$1048576,0),MATCH((CUADRO!P$5&amp;$E1031),'Hoja de Trabajo para listado'!$BC$151:$CB$151,0)),0)+IFERROR(INDEX('Hoja de Trabajo para listado'!$DE$153:$DG$274,MATCH($A1031,'Hoja de Trabajo para listado'!$DE$153:$DE$1048576,0),MATCH((CUADRO!P$5&amp;$E1031),'Hoja de Trabajo para listado'!$DE$151:$DG$151,0)),0)+IFERROR(INDEX('Hoja de Trabajo para listado'!$CD$155:$DC$1048576,MATCH($A1031,'Hoja de Trabajo para listado'!$CD$155:$CD$1048576,0),MATCH((CUADRO!P$5&amp;$E1031),'Hoja de Trabajo para listado'!$CD$151:$DC$151,0)),0)</f>
        <v>0</v>
      </c>
      <c r="Q1031" s="314">
        <f ca="1">+IFERROR(INDEX('Hoja de Trabajo para listado'!$A$155:$Z$1048576,MATCH($A1031,'Hoja de Trabajo para listado'!$A$155:$A$1048576,0),MATCH((CUADRO!Q$5&amp;$E1031),'Hoja de Trabajo para listado'!$A$151:$Z$151,0)),0)+IFERROR(INDEX('Hoja de Trabajo para listado'!$AB$155:$BA$1048576,MATCH($A1031,'Hoja de Trabajo para listado'!$AB$155:$AB$1048576,0),MATCH((CUADRO!Q$5&amp;$E1031),'Hoja de Trabajo para listado'!$AB$151:$BA$151,0)),0)+IFERROR(INDEX('Hoja de Trabajo para listado'!$BC$155:$CB$1048576,MATCH($A1031,'Hoja de Trabajo para listado'!$BC$155:$BC$1048576,0),MATCH((CUADRO!Q$5&amp;$E1031),'Hoja de Trabajo para listado'!$BC$151:$CB$151,0)),0)+IFERROR(INDEX('Hoja de Trabajo para listado'!$DE$153:$DG$274,MATCH($A1031,'Hoja de Trabajo para listado'!$DE$153:$DE$1048576,0),MATCH((CUADRO!Q$5&amp;$E1031),'Hoja de Trabajo para listado'!$DE$151:$DG$151,0)),0)+IFERROR(INDEX('Hoja de Trabajo para listado'!$CD$155:$DC$1048576,MATCH($A1031,'Hoja de Trabajo para listado'!$CD$155:$CD$1048576,0),MATCH((CUADRO!Q$5&amp;$E1031),'Hoja de Trabajo para listado'!$CD$151:$DC$151,0)),0)</f>
        <v>0</v>
      </c>
      <c r="R1031" s="314">
        <f t="shared" ca="1" si="32"/>
        <v>0</v>
      </c>
      <c r="S1031" s="314">
        <f ca="1">+R1030+R1031</f>
        <v>0</v>
      </c>
      <c r="T1031" s="314">
        <f ca="1">+S1031</f>
        <v>0</v>
      </c>
      <c r="U1031" s="313">
        <f t="shared" si="33"/>
        <v>2</v>
      </c>
      <c r="V1031" s="319" t="str">
        <f>+VLOOKUP(A1031,bd_lista!$A$3:$E$593,5,FALSE)</f>
        <v>Instituciones Descentralizadas</v>
      </c>
      <c r="W1031" s="426"/>
    </row>
    <row r="1032" spans="1:23" customFormat="1" ht="15" hidden="1" customHeight="1">
      <c r="A1032" s="323">
        <v>170</v>
      </c>
      <c r="B1032" s="427">
        <f>+A1032</f>
        <v>170</v>
      </c>
      <c r="C1032" s="318" t="str">
        <f>+VLOOKUP(A1032,bd_lista!$A$3:$C$593,3,FALSE)</f>
        <v>Escuela Militar de Ingeniería</v>
      </c>
      <c r="D1032" s="429" t="str">
        <f>+C1032</f>
        <v>Escuela Militar de Ingeniería</v>
      </c>
      <c r="E1032" s="318" t="s">
        <v>1418</v>
      </c>
      <c r="F1032" s="314">
        <f ca="1">+IFERROR(INDEX('Hoja de Trabajo para listado'!$A$155:$Z$1048576,MATCH($A1032,'Hoja de Trabajo para listado'!$A$155:$A$1048576,0),MATCH((CUADRO!F$5&amp;$E1032),'Hoja de Trabajo para listado'!$A$151:$Z$151,0)),0)+IFERROR(INDEX('Hoja de Trabajo para listado'!$AB$155:$BA$1048576,MATCH($A1032,'Hoja de Trabajo para listado'!$AB$155:$AB$1048576,0),MATCH((CUADRO!F$5&amp;$E1032),'Hoja de Trabajo para listado'!$AB$151:$BA$151,0)),0)+IFERROR(INDEX('Hoja de Trabajo para listado'!$BC$155:$CB$1048576,MATCH($A1032,'Hoja de Trabajo para listado'!$BC$155:$BC$1048576,0),MATCH((CUADRO!F$5&amp;$E1032),'Hoja de Trabajo para listado'!$BC$151:$CB$151,0)),0)+IFERROR(INDEX('Hoja de Trabajo para listado'!$DE$153:$DG$274,MATCH($A1032,'Hoja de Trabajo para listado'!$DE$153:$DE$1048576,0),MATCH((CUADRO!F$5&amp;$E1032),'Hoja de Trabajo para listado'!$DE$151:$DG$151,0)),0)+IFERROR(INDEX('Hoja de Trabajo para listado'!$CD$155:$DC$1048576,MATCH($A1032,'Hoja de Trabajo para listado'!$CD$155:$CD$1048576,0),MATCH((CUADRO!F$5&amp;$E1032),'Hoja de Trabajo para listado'!$CD$151:$DC$151,0)),0)</f>
        <v>0</v>
      </c>
      <c r="G1032" s="314">
        <f ca="1">+IFERROR(INDEX('Hoja de Trabajo para listado'!$A$155:$Z$1048576,MATCH($A1032,'Hoja de Trabajo para listado'!$A$155:$A$1048576,0),MATCH((CUADRO!G$5&amp;$E1032),'Hoja de Trabajo para listado'!$A$151:$Z$151,0)),0)+IFERROR(INDEX('Hoja de Trabajo para listado'!$AB$155:$BA$1048576,MATCH($A1032,'Hoja de Trabajo para listado'!$AB$155:$AB$1048576,0),MATCH((CUADRO!G$5&amp;$E1032),'Hoja de Trabajo para listado'!$AB$151:$BA$151,0)),0)+IFERROR(INDEX('Hoja de Trabajo para listado'!$BC$155:$CB$1048576,MATCH($A1032,'Hoja de Trabajo para listado'!$BC$155:$BC$1048576,0),MATCH((CUADRO!G$5&amp;$E1032),'Hoja de Trabajo para listado'!$BC$151:$CB$151,0)),0)+IFERROR(INDEX('Hoja de Trabajo para listado'!$DE$153:$DG$274,MATCH($A1032,'Hoja de Trabajo para listado'!$DE$153:$DE$1048576,0),MATCH((CUADRO!G$5&amp;$E1032),'Hoja de Trabajo para listado'!$DE$151:$DG$151,0)),0)+IFERROR(INDEX('Hoja de Trabajo para listado'!$CD$155:$DC$1048576,MATCH($A1032,'Hoja de Trabajo para listado'!$CD$155:$CD$1048576,0),MATCH((CUADRO!G$5&amp;$E1032),'Hoja de Trabajo para listado'!$CD$151:$DC$151,0)),0)</f>
        <v>0</v>
      </c>
      <c r="H1032" s="314">
        <f ca="1">+IFERROR(INDEX('Hoja de Trabajo para listado'!$A$155:$Z$1048576,MATCH($A1032,'Hoja de Trabajo para listado'!$A$155:$A$1048576,0),MATCH((CUADRO!H$5&amp;$E1032),'Hoja de Trabajo para listado'!$A$151:$Z$151,0)),0)+IFERROR(INDEX('Hoja de Trabajo para listado'!$AB$155:$BA$1048576,MATCH($A1032,'Hoja de Trabajo para listado'!$AB$155:$AB$1048576,0),MATCH((CUADRO!H$5&amp;$E1032),'Hoja de Trabajo para listado'!$AB$151:$BA$151,0)),0)+IFERROR(INDEX('Hoja de Trabajo para listado'!$BC$155:$CB$1048576,MATCH($A1032,'Hoja de Trabajo para listado'!$BC$155:$BC$1048576,0),MATCH((CUADRO!H$5&amp;$E1032),'Hoja de Trabajo para listado'!$BC$151:$CB$151,0)),0)+IFERROR(INDEX('Hoja de Trabajo para listado'!$DE$153:$DG$274,MATCH($A1032,'Hoja de Trabajo para listado'!$DE$153:$DE$1048576,0),MATCH((CUADRO!H$5&amp;$E1032),'Hoja de Trabajo para listado'!$DE$151:$DG$151,0)),0)+IFERROR(INDEX('Hoja de Trabajo para listado'!$CD$155:$DC$1048576,MATCH($A1032,'Hoja de Trabajo para listado'!$CD$155:$CD$1048576,0),MATCH((CUADRO!H$5&amp;$E1032),'Hoja de Trabajo para listado'!$CD$151:$DC$151,0)),0)</f>
        <v>0</v>
      </c>
      <c r="I1032" s="314">
        <f ca="1">+IFERROR(INDEX('Hoja de Trabajo para listado'!$A$155:$Z$1048576,MATCH($A1032,'Hoja de Trabajo para listado'!$A$155:$A$1048576,0),MATCH((CUADRO!I$5&amp;$E1032),'Hoja de Trabajo para listado'!$A$151:$Z$151,0)),0)+IFERROR(INDEX('Hoja de Trabajo para listado'!$AB$155:$BA$1048576,MATCH($A1032,'Hoja de Trabajo para listado'!$AB$155:$AB$1048576,0),MATCH((CUADRO!I$5&amp;$E1032),'Hoja de Trabajo para listado'!$AB$151:$BA$151,0)),0)+IFERROR(INDEX('Hoja de Trabajo para listado'!$BC$155:$CB$1048576,MATCH($A1032,'Hoja de Trabajo para listado'!$BC$155:$BC$1048576,0),MATCH((CUADRO!I$5&amp;$E1032),'Hoja de Trabajo para listado'!$BC$151:$CB$151,0)),0)+IFERROR(INDEX('Hoja de Trabajo para listado'!$DE$153:$DG$274,MATCH($A1032,'Hoja de Trabajo para listado'!$DE$153:$DE$1048576,0),MATCH((CUADRO!I$5&amp;$E1032),'Hoja de Trabajo para listado'!$DE$151:$DG$151,0)),0)+IFERROR(INDEX('Hoja de Trabajo para listado'!$CD$155:$DC$1048576,MATCH($A1032,'Hoja de Trabajo para listado'!$CD$155:$CD$1048576,0),MATCH((CUADRO!I$5&amp;$E1032),'Hoja de Trabajo para listado'!$CD$151:$DC$151,0)),0)</f>
        <v>0</v>
      </c>
      <c r="J1032" s="314">
        <f ca="1">+IFERROR(INDEX('Hoja de Trabajo para listado'!$A$155:$Z$1048576,MATCH($A1032,'Hoja de Trabajo para listado'!$A$155:$A$1048576,0),MATCH((CUADRO!J$5&amp;$E1032),'Hoja de Trabajo para listado'!$A$151:$Z$151,0)),0)+IFERROR(INDEX('Hoja de Trabajo para listado'!$AB$155:$BA$1048576,MATCH($A1032,'Hoja de Trabajo para listado'!$AB$155:$AB$1048576,0),MATCH((CUADRO!J$5&amp;$E1032),'Hoja de Trabajo para listado'!$AB$151:$BA$151,0)),0)+IFERROR(INDEX('Hoja de Trabajo para listado'!$BC$155:$CB$1048576,MATCH($A1032,'Hoja de Trabajo para listado'!$BC$155:$BC$1048576,0),MATCH((CUADRO!J$5&amp;$E1032),'Hoja de Trabajo para listado'!$BC$151:$CB$151,0)),0)+IFERROR(INDEX('Hoja de Trabajo para listado'!$DE$153:$DG$274,MATCH($A1032,'Hoja de Trabajo para listado'!$DE$153:$DE$1048576,0),MATCH((CUADRO!J$5&amp;$E1032),'Hoja de Trabajo para listado'!$DE$151:$DG$151,0)),0)+IFERROR(INDEX('Hoja de Trabajo para listado'!$CD$155:$DC$1048576,MATCH($A1032,'Hoja de Trabajo para listado'!$CD$155:$CD$1048576,0),MATCH((CUADRO!J$5&amp;$E1032),'Hoja de Trabajo para listado'!$CD$151:$DC$151,0)),0)</f>
        <v>0</v>
      </c>
      <c r="K1032" s="314">
        <f ca="1">+IFERROR(INDEX('Hoja de Trabajo para listado'!$A$155:$Z$1048576,MATCH($A1032,'Hoja de Trabajo para listado'!$A$155:$A$1048576,0),MATCH((CUADRO!K$5&amp;$E1032),'Hoja de Trabajo para listado'!$A$151:$Z$151,0)),0)+IFERROR(INDEX('Hoja de Trabajo para listado'!$AB$155:$BA$1048576,MATCH($A1032,'Hoja de Trabajo para listado'!$AB$155:$AB$1048576,0),MATCH((CUADRO!K$5&amp;$E1032),'Hoja de Trabajo para listado'!$AB$151:$BA$151,0)),0)+IFERROR(INDEX('Hoja de Trabajo para listado'!$BC$155:$CB$1048576,MATCH($A1032,'Hoja de Trabajo para listado'!$BC$155:$BC$1048576,0),MATCH((CUADRO!K$5&amp;$E1032),'Hoja de Trabajo para listado'!$BC$151:$CB$151,0)),0)+IFERROR(INDEX('Hoja de Trabajo para listado'!$DE$153:$DG$274,MATCH($A1032,'Hoja de Trabajo para listado'!$DE$153:$DE$1048576,0),MATCH((CUADRO!K$5&amp;$E1032),'Hoja de Trabajo para listado'!$DE$151:$DG$151,0)),0)+IFERROR(INDEX('Hoja de Trabajo para listado'!$CD$155:$DC$1048576,MATCH($A1032,'Hoja de Trabajo para listado'!$CD$155:$CD$1048576,0),MATCH((CUADRO!K$5&amp;$E1032),'Hoja de Trabajo para listado'!$CD$151:$DC$151,0)),0)</f>
        <v>0</v>
      </c>
      <c r="L1032" s="314">
        <f ca="1">+IFERROR(INDEX('Hoja de Trabajo para listado'!$A$155:$Z$1048576,MATCH($A1032,'Hoja de Trabajo para listado'!$A$155:$A$1048576,0),MATCH((CUADRO!L$5&amp;$E1032),'Hoja de Trabajo para listado'!$A$151:$Z$151,0)),0)+IFERROR(INDEX('Hoja de Trabajo para listado'!$AB$155:$BA$1048576,MATCH($A1032,'Hoja de Trabajo para listado'!$AB$155:$AB$1048576,0),MATCH((CUADRO!L$5&amp;$E1032),'Hoja de Trabajo para listado'!$AB$151:$BA$151,0)),0)+IFERROR(INDEX('Hoja de Trabajo para listado'!$BC$155:$CB$1048576,MATCH($A1032,'Hoja de Trabajo para listado'!$BC$155:$BC$1048576,0),MATCH((CUADRO!L$5&amp;$E1032),'Hoja de Trabajo para listado'!$BC$151:$CB$151,0)),0)+IFERROR(INDEX('Hoja de Trabajo para listado'!$DE$153:$DG$274,MATCH($A1032,'Hoja de Trabajo para listado'!$DE$153:$DE$1048576,0),MATCH((CUADRO!L$5&amp;$E1032),'Hoja de Trabajo para listado'!$DE$151:$DG$151,0)),0)+IFERROR(INDEX('Hoja de Trabajo para listado'!$CD$155:$DC$1048576,MATCH($A1032,'Hoja de Trabajo para listado'!$CD$155:$CD$1048576,0),MATCH((CUADRO!L$5&amp;$E1032),'Hoja de Trabajo para listado'!$CD$151:$DC$151,0)),0)</f>
        <v>0</v>
      </c>
      <c r="M1032" s="314">
        <f ca="1">+IFERROR(INDEX('Hoja de Trabajo para listado'!$A$155:$Z$1048576,MATCH($A1032,'Hoja de Trabajo para listado'!$A$155:$A$1048576,0),MATCH((CUADRO!M$5&amp;$E1032),'Hoja de Trabajo para listado'!$A$151:$Z$151,0)),0)+IFERROR(INDEX('Hoja de Trabajo para listado'!$AB$155:$BA$1048576,MATCH($A1032,'Hoja de Trabajo para listado'!$AB$155:$AB$1048576,0),MATCH((CUADRO!M$5&amp;$E1032),'Hoja de Trabajo para listado'!$AB$151:$BA$151,0)),0)+IFERROR(INDEX('Hoja de Trabajo para listado'!$BC$155:$CB$1048576,MATCH($A1032,'Hoja de Trabajo para listado'!$BC$155:$BC$1048576,0),MATCH((CUADRO!M$5&amp;$E1032),'Hoja de Trabajo para listado'!$BC$151:$CB$151,0)),0)+IFERROR(INDEX('Hoja de Trabajo para listado'!$DE$153:$DG$274,MATCH($A1032,'Hoja de Trabajo para listado'!$DE$153:$DE$1048576,0),MATCH((CUADRO!M$5&amp;$E1032),'Hoja de Trabajo para listado'!$DE$151:$DG$151,0)),0)+IFERROR(INDEX('Hoja de Trabajo para listado'!$CD$155:$DC$1048576,MATCH($A1032,'Hoja de Trabajo para listado'!$CD$155:$CD$1048576,0),MATCH((CUADRO!M$5&amp;$E1032),'Hoja de Trabajo para listado'!$CD$151:$DC$151,0)),0)</f>
        <v>0</v>
      </c>
      <c r="N1032" s="314">
        <f ca="1">+IFERROR(INDEX('Hoja de Trabajo para listado'!$A$155:$Z$1048576,MATCH($A1032,'Hoja de Trabajo para listado'!$A$155:$A$1048576,0),MATCH((CUADRO!N$5&amp;$E1032),'Hoja de Trabajo para listado'!$A$151:$Z$151,0)),0)+IFERROR(INDEX('Hoja de Trabajo para listado'!$AB$155:$BA$1048576,MATCH($A1032,'Hoja de Trabajo para listado'!$AB$155:$AB$1048576,0),MATCH((CUADRO!N$5&amp;$E1032),'Hoja de Trabajo para listado'!$AB$151:$BA$151,0)),0)+IFERROR(INDEX('Hoja de Trabajo para listado'!$BC$155:$CB$1048576,MATCH($A1032,'Hoja de Trabajo para listado'!$BC$155:$BC$1048576,0),MATCH((CUADRO!N$5&amp;$E1032),'Hoja de Trabajo para listado'!$BC$151:$CB$151,0)),0)+IFERROR(INDEX('Hoja de Trabajo para listado'!$DE$153:$DG$274,MATCH($A1032,'Hoja de Trabajo para listado'!$DE$153:$DE$1048576,0),MATCH((CUADRO!N$5&amp;$E1032),'Hoja de Trabajo para listado'!$DE$151:$DG$151,0)),0)+IFERROR(INDEX('Hoja de Trabajo para listado'!$CD$155:$DC$1048576,MATCH($A1032,'Hoja de Trabajo para listado'!$CD$155:$CD$1048576,0),MATCH((CUADRO!N$5&amp;$E1032),'Hoja de Trabajo para listado'!$CD$151:$DC$151,0)),0)</f>
        <v>0</v>
      </c>
      <c r="O1032" s="314">
        <f ca="1">+IFERROR(INDEX('Hoja de Trabajo para listado'!$A$155:$Z$1048576,MATCH($A1032,'Hoja de Trabajo para listado'!$A$155:$A$1048576,0),MATCH((CUADRO!O$5&amp;$E1032),'Hoja de Trabajo para listado'!$A$151:$Z$151,0)),0)+IFERROR(INDEX('Hoja de Trabajo para listado'!$AB$155:$BA$1048576,MATCH($A1032,'Hoja de Trabajo para listado'!$AB$155:$AB$1048576,0),MATCH((CUADRO!O$5&amp;$E1032),'Hoja de Trabajo para listado'!$AB$151:$BA$151,0)),0)+IFERROR(INDEX('Hoja de Trabajo para listado'!$BC$155:$CB$1048576,MATCH($A1032,'Hoja de Trabajo para listado'!$BC$155:$BC$1048576,0),MATCH((CUADRO!O$5&amp;$E1032),'Hoja de Trabajo para listado'!$BC$151:$CB$151,0)),0)+IFERROR(INDEX('Hoja de Trabajo para listado'!$DE$153:$DG$274,MATCH($A1032,'Hoja de Trabajo para listado'!$DE$153:$DE$1048576,0),MATCH((CUADRO!O$5&amp;$E1032),'Hoja de Trabajo para listado'!$DE$151:$DG$151,0)),0)+IFERROR(INDEX('Hoja de Trabajo para listado'!$CD$155:$DC$1048576,MATCH($A1032,'Hoja de Trabajo para listado'!$CD$155:$CD$1048576,0),MATCH((CUADRO!O$5&amp;$E1032),'Hoja de Trabajo para listado'!$CD$151:$DC$151,0)),0)</f>
        <v>0</v>
      </c>
      <c r="P1032" s="314">
        <f ca="1">+IFERROR(INDEX('Hoja de Trabajo para listado'!$A$155:$Z$1048576,MATCH($A1032,'Hoja de Trabajo para listado'!$A$155:$A$1048576,0),MATCH((CUADRO!P$5&amp;$E1032),'Hoja de Trabajo para listado'!$A$151:$Z$151,0)),0)+IFERROR(INDEX('Hoja de Trabajo para listado'!$AB$155:$BA$1048576,MATCH($A1032,'Hoja de Trabajo para listado'!$AB$155:$AB$1048576,0),MATCH((CUADRO!P$5&amp;$E1032),'Hoja de Trabajo para listado'!$AB$151:$BA$151,0)),0)+IFERROR(INDEX('Hoja de Trabajo para listado'!$BC$155:$CB$1048576,MATCH($A1032,'Hoja de Trabajo para listado'!$BC$155:$BC$1048576,0),MATCH((CUADRO!P$5&amp;$E1032),'Hoja de Trabajo para listado'!$BC$151:$CB$151,0)),0)+IFERROR(INDEX('Hoja de Trabajo para listado'!$DE$153:$DG$274,MATCH($A1032,'Hoja de Trabajo para listado'!$DE$153:$DE$1048576,0),MATCH((CUADRO!P$5&amp;$E1032),'Hoja de Trabajo para listado'!$DE$151:$DG$151,0)),0)+IFERROR(INDEX('Hoja de Trabajo para listado'!$CD$155:$DC$1048576,MATCH($A1032,'Hoja de Trabajo para listado'!$CD$155:$CD$1048576,0),MATCH((CUADRO!P$5&amp;$E1032),'Hoja de Trabajo para listado'!$CD$151:$DC$151,0)),0)</f>
        <v>0</v>
      </c>
      <c r="Q1032" s="314">
        <f ca="1">+IFERROR(INDEX('Hoja de Trabajo para listado'!$A$155:$Z$1048576,MATCH($A1032,'Hoja de Trabajo para listado'!$A$155:$A$1048576,0),MATCH((CUADRO!Q$5&amp;$E1032),'Hoja de Trabajo para listado'!$A$151:$Z$151,0)),0)+IFERROR(INDEX('Hoja de Trabajo para listado'!$AB$155:$BA$1048576,MATCH($A1032,'Hoja de Trabajo para listado'!$AB$155:$AB$1048576,0),MATCH((CUADRO!Q$5&amp;$E1032),'Hoja de Trabajo para listado'!$AB$151:$BA$151,0)),0)+IFERROR(INDEX('Hoja de Trabajo para listado'!$BC$155:$CB$1048576,MATCH($A1032,'Hoja de Trabajo para listado'!$BC$155:$BC$1048576,0),MATCH((CUADRO!Q$5&amp;$E1032),'Hoja de Trabajo para listado'!$BC$151:$CB$151,0)),0)+IFERROR(INDEX('Hoja de Trabajo para listado'!$DE$153:$DG$274,MATCH($A1032,'Hoja de Trabajo para listado'!$DE$153:$DE$1048576,0),MATCH((CUADRO!Q$5&amp;$E1032),'Hoja de Trabajo para listado'!$DE$151:$DG$151,0)),0)+IFERROR(INDEX('Hoja de Trabajo para listado'!$CD$155:$DC$1048576,MATCH($A1032,'Hoja de Trabajo para listado'!$CD$155:$CD$1048576,0),MATCH((CUADRO!Q$5&amp;$E1032),'Hoja de Trabajo para listado'!$CD$151:$DC$151,0)),0)</f>
        <v>0</v>
      </c>
      <c r="R1032" s="314">
        <f t="shared" ca="1" si="32"/>
        <v>0</v>
      </c>
      <c r="S1032" s="314"/>
      <c r="T1032" s="314">
        <f ca="1">+T1033</f>
        <v>0</v>
      </c>
      <c r="U1032" s="313">
        <f t="shared" si="33"/>
        <v>1</v>
      </c>
      <c r="V1032" s="319" t="str">
        <f>+VLOOKUP(A1032,bd_lista!$A$3:$E$593,5,FALSE)</f>
        <v>Instituciones Descentralizadas</v>
      </c>
      <c r="W1032" s="425" t="str">
        <f>+V1032</f>
        <v>Instituciones Descentralizadas</v>
      </c>
    </row>
    <row r="1033" spans="1:23" customFormat="1" ht="15" hidden="1" customHeight="1">
      <c r="A1033" s="323">
        <v>170</v>
      </c>
      <c r="B1033" s="428"/>
      <c r="C1033" s="339" t="str">
        <f>+VLOOKUP(A1033,bd_lista!$A$3:$C$593,3,FALSE)</f>
        <v>Escuela Militar de Ingeniería</v>
      </c>
      <c r="D1033" s="430"/>
      <c r="E1033" s="319" t="s">
        <v>1419</v>
      </c>
      <c r="F1033" s="314">
        <f ca="1">+IFERROR(INDEX('Hoja de Trabajo para listado'!$A$155:$Z$1048576,MATCH($A1033,'Hoja de Trabajo para listado'!$A$155:$A$1048576,0),MATCH((CUADRO!F$5&amp;$E1033),'Hoja de Trabajo para listado'!$A$151:$Z$151,0)),0)+IFERROR(INDEX('Hoja de Trabajo para listado'!$AB$155:$BA$1048576,MATCH($A1033,'Hoja de Trabajo para listado'!$AB$155:$AB$1048576,0),MATCH((CUADRO!F$5&amp;$E1033),'Hoja de Trabajo para listado'!$AB$151:$BA$151,0)),0)+IFERROR(INDEX('Hoja de Trabajo para listado'!$BC$155:$CB$1048576,MATCH($A1033,'Hoja de Trabajo para listado'!$BC$155:$BC$1048576,0),MATCH((CUADRO!F$5&amp;$E1033),'Hoja de Trabajo para listado'!$BC$151:$CB$151,0)),0)+IFERROR(INDEX('Hoja de Trabajo para listado'!$DE$153:$DG$274,MATCH($A1033,'Hoja de Trabajo para listado'!$DE$153:$DE$1048576,0),MATCH((CUADRO!F$5&amp;$E1033),'Hoja de Trabajo para listado'!$DE$151:$DG$151,0)),0)+IFERROR(INDEX('Hoja de Trabajo para listado'!$CD$155:$DC$1048576,MATCH($A1033,'Hoja de Trabajo para listado'!$CD$155:$CD$1048576,0),MATCH((CUADRO!F$5&amp;$E1033),'Hoja de Trabajo para listado'!$CD$151:$DC$151,0)),0)</f>
        <v>0</v>
      </c>
      <c r="G1033" s="314">
        <f ca="1">+IFERROR(INDEX('Hoja de Trabajo para listado'!$A$155:$Z$1048576,MATCH($A1033,'Hoja de Trabajo para listado'!$A$155:$A$1048576,0),MATCH((CUADRO!G$5&amp;$E1033),'Hoja de Trabajo para listado'!$A$151:$Z$151,0)),0)+IFERROR(INDEX('Hoja de Trabajo para listado'!$AB$155:$BA$1048576,MATCH($A1033,'Hoja de Trabajo para listado'!$AB$155:$AB$1048576,0),MATCH((CUADRO!G$5&amp;$E1033),'Hoja de Trabajo para listado'!$AB$151:$BA$151,0)),0)+IFERROR(INDEX('Hoja de Trabajo para listado'!$BC$155:$CB$1048576,MATCH($A1033,'Hoja de Trabajo para listado'!$BC$155:$BC$1048576,0),MATCH((CUADRO!G$5&amp;$E1033),'Hoja de Trabajo para listado'!$BC$151:$CB$151,0)),0)+IFERROR(INDEX('Hoja de Trabajo para listado'!$DE$153:$DG$274,MATCH($A1033,'Hoja de Trabajo para listado'!$DE$153:$DE$1048576,0),MATCH((CUADRO!G$5&amp;$E1033),'Hoja de Trabajo para listado'!$DE$151:$DG$151,0)),0)+IFERROR(INDEX('Hoja de Trabajo para listado'!$CD$155:$DC$1048576,MATCH($A1033,'Hoja de Trabajo para listado'!$CD$155:$CD$1048576,0),MATCH((CUADRO!G$5&amp;$E1033),'Hoja de Trabajo para listado'!$CD$151:$DC$151,0)),0)</f>
        <v>0</v>
      </c>
      <c r="H1033" s="314">
        <f ca="1">+IFERROR(INDEX('Hoja de Trabajo para listado'!$A$155:$Z$1048576,MATCH($A1033,'Hoja de Trabajo para listado'!$A$155:$A$1048576,0),MATCH((CUADRO!H$5&amp;$E1033),'Hoja de Trabajo para listado'!$A$151:$Z$151,0)),0)+IFERROR(INDEX('Hoja de Trabajo para listado'!$AB$155:$BA$1048576,MATCH($A1033,'Hoja de Trabajo para listado'!$AB$155:$AB$1048576,0),MATCH((CUADRO!H$5&amp;$E1033),'Hoja de Trabajo para listado'!$AB$151:$BA$151,0)),0)+IFERROR(INDEX('Hoja de Trabajo para listado'!$BC$155:$CB$1048576,MATCH($A1033,'Hoja de Trabajo para listado'!$BC$155:$BC$1048576,0),MATCH((CUADRO!H$5&amp;$E1033),'Hoja de Trabajo para listado'!$BC$151:$CB$151,0)),0)+IFERROR(INDEX('Hoja de Trabajo para listado'!$DE$153:$DG$274,MATCH($A1033,'Hoja de Trabajo para listado'!$DE$153:$DE$1048576,0),MATCH((CUADRO!H$5&amp;$E1033),'Hoja de Trabajo para listado'!$DE$151:$DG$151,0)),0)+IFERROR(INDEX('Hoja de Trabajo para listado'!$CD$155:$DC$1048576,MATCH($A1033,'Hoja de Trabajo para listado'!$CD$155:$CD$1048576,0),MATCH((CUADRO!H$5&amp;$E1033),'Hoja de Trabajo para listado'!$CD$151:$DC$151,0)),0)</f>
        <v>0</v>
      </c>
      <c r="I1033" s="314">
        <f ca="1">+IFERROR(INDEX('Hoja de Trabajo para listado'!$A$155:$Z$1048576,MATCH($A1033,'Hoja de Trabajo para listado'!$A$155:$A$1048576,0),MATCH((CUADRO!I$5&amp;$E1033),'Hoja de Trabajo para listado'!$A$151:$Z$151,0)),0)+IFERROR(INDEX('Hoja de Trabajo para listado'!$AB$155:$BA$1048576,MATCH($A1033,'Hoja de Trabajo para listado'!$AB$155:$AB$1048576,0),MATCH((CUADRO!I$5&amp;$E1033),'Hoja de Trabajo para listado'!$AB$151:$BA$151,0)),0)+IFERROR(INDEX('Hoja de Trabajo para listado'!$BC$155:$CB$1048576,MATCH($A1033,'Hoja de Trabajo para listado'!$BC$155:$BC$1048576,0),MATCH((CUADRO!I$5&amp;$E1033),'Hoja de Trabajo para listado'!$BC$151:$CB$151,0)),0)+IFERROR(INDEX('Hoja de Trabajo para listado'!$DE$153:$DG$274,MATCH($A1033,'Hoja de Trabajo para listado'!$DE$153:$DE$1048576,0),MATCH((CUADRO!I$5&amp;$E1033),'Hoja de Trabajo para listado'!$DE$151:$DG$151,0)),0)+IFERROR(INDEX('Hoja de Trabajo para listado'!$CD$155:$DC$1048576,MATCH($A1033,'Hoja de Trabajo para listado'!$CD$155:$CD$1048576,0),MATCH((CUADRO!I$5&amp;$E1033),'Hoja de Trabajo para listado'!$CD$151:$DC$151,0)),0)</f>
        <v>0</v>
      </c>
      <c r="J1033" s="314">
        <f ca="1">+IFERROR(INDEX('Hoja de Trabajo para listado'!$A$155:$Z$1048576,MATCH($A1033,'Hoja de Trabajo para listado'!$A$155:$A$1048576,0),MATCH((CUADRO!J$5&amp;$E1033),'Hoja de Trabajo para listado'!$A$151:$Z$151,0)),0)+IFERROR(INDEX('Hoja de Trabajo para listado'!$AB$155:$BA$1048576,MATCH($A1033,'Hoja de Trabajo para listado'!$AB$155:$AB$1048576,0),MATCH((CUADRO!J$5&amp;$E1033),'Hoja de Trabajo para listado'!$AB$151:$BA$151,0)),0)+IFERROR(INDEX('Hoja de Trabajo para listado'!$BC$155:$CB$1048576,MATCH($A1033,'Hoja de Trabajo para listado'!$BC$155:$BC$1048576,0),MATCH((CUADRO!J$5&amp;$E1033),'Hoja de Trabajo para listado'!$BC$151:$CB$151,0)),0)+IFERROR(INDEX('Hoja de Trabajo para listado'!$DE$153:$DG$274,MATCH($A1033,'Hoja de Trabajo para listado'!$DE$153:$DE$1048576,0),MATCH((CUADRO!J$5&amp;$E1033),'Hoja de Trabajo para listado'!$DE$151:$DG$151,0)),0)+IFERROR(INDEX('Hoja de Trabajo para listado'!$CD$155:$DC$1048576,MATCH($A1033,'Hoja de Trabajo para listado'!$CD$155:$CD$1048576,0),MATCH((CUADRO!J$5&amp;$E1033),'Hoja de Trabajo para listado'!$CD$151:$DC$151,0)),0)</f>
        <v>0</v>
      </c>
      <c r="K1033" s="314">
        <f ca="1">+IFERROR(INDEX('Hoja de Trabajo para listado'!$A$155:$Z$1048576,MATCH($A1033,'Hoja de Trabajo para listado'!$A$155:$A$1048576,0),MATCH((CUADRO!K$5&amp;$E1033),'Hoja de Trabajo para listado'!$A$151:$Z$151,0)),0)+IFERROR(INDEX('Hoja de Trabajo para listado'!$AB$155:$BA$1048576,MATCH($A1033,'Hoja de Trabajo para listado'!$AB$155:$AB$1048576,0),MATCH((CUADRO!K$5&amp;$E1033),'Hoja de Trabajo para listado'!$AB$151:$BA$151,0)),0)+IFERROR(INDEX('Hoja de Trabajo para listado'!$BC$155:$CB$1048576,MATCH($A1033,'Hoja de Trabajo para listado'!$BC$155:$BC$1048576,0),MATCH((CUADRO!K$5&amp;$E1033),'Hoja de Trabajo para listado'!$BC$151:$CB$151,0)),0)+IFERROR(INDEX('Hoja de Trabajo para listado'!$DE$153:$DG$274,MATCH($A1033,'Hoja de Trabajo para listado'!$DE$153:$DE$1048576,0),MATCH((CUADRO!K$5&amp;$E1033),'Hoja de Trabajo para listado'!$DE$151:$DG$151,0)),0)+IFERROR(INDEX('Hoja de Trabajo para listado'!$CD$155:$DC$1048576,MATCH($A1033,'Hoja de Trabajo para listado'!$CD$155:$CD$1048576,0),MATCH((CUADRO!K$5&amp;$E1033),'Hoja de Trabajo para listado'!$CD$151:$DC$151,0)),0)</f>
        <v>0</v>
      </c>
      <c r="L1033" s="314">
        <f ca="1">+IFERROR(INDEX('Hoja de Trabajo para listado'!$A$155:$Z$1048576,MATCH($A1033,'Hoja de Trabajo para listado'!$A$155:$A$1048576,0),MATCH((CUADRO!L$5&amp;$E1033),'Hoja de Trabajo para listado'!$A$151:$Z$151,0)),0)+IFERROR(INDEX('Hoja de Trabajo para listado'!$AB$155:$BA$1048576,MATCH($A1033,'Hoja de Trabajo para listado'!$AB$155:$AB$1048576,0),MATCH((CUADRO!L$5&amp;$E1033),'Hoja de Trabajo para listado'!$AB$151:$BA$151,0)),0)+IFERROR(INDEX('Hoja de Trabajo para listado'!$BC$155:$CB$1048576,MATCH($A1033,'Hoja de Trabajo para listado'!$BC$155:$BC$1048576,0),MATCH((CUADRO!L$5&amp;$E1033),'Hoja de Trabajo para listado'!$BC$151:$CB$151,0)),0)+IFERROR(INDEX('Hoja de Trabajo para listado'!$DE$153:$DG$274,MATCH($A1033,'Hoja de Trabajo para listado'!$DE$153:$DE$1048576,0),MATCH((CUADRO!L$5&amp;$E1033),'Hoja de Trabajo para listado'!$DE$151:$DG$151,0)),0)+IFERROR(INDEX('Hoja de Trabajo para listado'!$CD$155:$DC$1048576,MATCH($A1033,'Hoja de Trabajo para listado'!$CD$155:$CD$1048576,0),MATCH((CUADRO!L$5&amp;$E1033),'Hoja de Trabajo para listado'!$CD$151:$DC$151,0)),0)</f>
        <v>0</v>
      </c>
      <c r="M1033" s="314">
        <f ca="1">+IFERROR(INDEX('Hoja de Trabajo para listado'!$A$155:$Z$1048576,MATCH($A1033,'Hoja de Trabajo para listado'!$A$155:$A$1048576,0),MATCH((CUADRO!M$5&amp;$E1033),'Hoja de Trabajo para listado'!$A$151:$Z$151,0)),0)+IFERROR(INDEX('Hoja de Trabajo para listado'!$AB$155:$BA$1048576,MATCH($A1033,'Hoja de Trabajo para listado'!$AB$155:$AB$1048576,0),MATCH((CUADRO!M$5&amp;$E1033),'Hoja de Trabajo para listado'!$AB$151:$BA$151,0)),0)+IFERROR(INDEX('Hoja de Trabajo para listado'!$BC$155:$CB$1048576,MATCH($A1033,'Hoja de Trabajo para listado'!$BC$155:$BC$1048576,0),MATCH((CUADRO!M$5&amp;$E1033),'Hoja de Trabajo para listado'!$BC$151:$CB$151,0)),0)+IFERROR(INDEX('Hoja de Trabajo para listado'!$DE$153:$DG$274,MATCH($A1033,'Hoja de Trabajo para listado'!$DE$153:$DE$1048576,0),MATCH((CUADRO!M$5&amp;$E1033),'Hoja de Trabajo para listado'!$DE$151:$DG$151,0)),0)+IFERROR(INDEX('Hoja de Trabajo para listado'!$CD$155:$DC$1048576,MATCH($A1033,'Hoja de Trabajo para listado'!$CD$155:$CD$1048576,0),MATCH((CUADRO!M$5&amp;$E1033),'Hoja de Trabajo para listado'!$CD$151:$DC$151,0)),0)</f>
        <v>0</v>
      </c>
      <c r="N1033" s="314">
        <f ca="1">+IFERROR(INDEX('Hoja de Trabajo para listado'!$A$155:$Z$1048576,MATCH($A1033,'Hoja de Trabajo para listado'!$A$155:$A$1048576,0),MATCH((CUADRO!N$5&amp;$E1033),'Hoja de Trabajo para listado'!$A$151:$Z$151,0)),0)+IFERROR(INDEX('Hoja de Trabajo para listado'!$AB$155:$BA$1048576,MATCH($A1033,'Hoja de Trabajo para listado'!$AB$155:$AB$1048576,0),MATCH((CUADRO!N$5&amp;$E1033),'Hoja de Trabajo para listado'!$AB$151:$BA$151,0)),0)+IFERROR(INDEX('Hoja de Trabajo para listado'!$BC$155:$CB$1048576,MATCH($A1033,'Hoja de Trabajo para listado'!$BC$155:$BC$1048576,0),MATCH((CUADRO!N$5&amp;$E1033),'Hoja de Trabajo para listado'!$BC$151:$CB$151,0)),0)+IFERROR(INDEX('Hoja de Trabajo para listado'!$DE$153:$DG$274,MATCH($A1033,'Hoja de Trabajo para listado'!$DE$153:$DE$1048576,0),MATCH((CUADRO!N$5&amp;$E1033),'Hoja de Trabajo para listado'!$DE$151:$DG$151,0)),0)+IFERROR(INDEX('Hoja de Trabajo para listado'!$CD$155:$DC$1048576,MATCH($A1033,'Hoja de Trabajo para listado'!$CD$155:$CD$1048576,0),MATCH((CUADRO!N$5&amp;$E1033),'Hoja de Trabajo para listado'!$CD$151:$DC$151,0)),0)</f>
        <v>0</v>
      </c>
      <c r="O1033" s="314">
        <f ca="1">+IFERROR(INDEX('Hoja de Trabajo para listado'!$A$155:$Z$1048576,MATCH($A1033,'Hoja de Trabajo para listado'!$A$155:$A$1048576,0),MATCH((CUADRO!O$5&amp;$E1033),'Hoja de Trabajo para listado'!$A$151:$Z$151,0)),0)+IFERROR(INDEX('Hoja de Trabajo para listado'!$AB$155:$BA$1048576,MATCH($A1033,'Hoja de Trabajo para listado'!$AB$155:$AB$1048576,0),MATCH((CUADRO!O$5&amp;$E1033),'Hoja de Trabajo para listado'!$AB$151:$BA$151,0)),0)+IFERROR(INDEX('Hoja de Trabajo para listado'!$BC$155:$CB$1048576,MATCH($A1033,'Hoja de Trabajo para listado'!$BC$155:$BC$1048576,0),MATCH((CUADRO!O$5&amp;$E1033),'Hoja de Trabajo para listado'!$BC$151:$CB$151,0)),0)+IFERROR(INDEX('Hoja de Trabajo para listado'!$DE$153:$DG$274,MATCH($A1033,'Hoja de Trabajo para listado'!$DE$153:$DE$1048576,0),MATCH((CUADRO!O$5&amp;$E1033),'Hoja de Trabajo para listado'!$DE$151:$DG$151,0)),0)+IFERROR(INDEX('Hoja de Trabajo para listado'!$CD$155:$DC$1048576,MATCH($A1033,'Hoja de Trabajo para listado'!$CD$155:$CD$1048576,0),MATCH((CUADRO!O$5&amp;$E1033),'Hoja de Trabajo para listado'!$CD$151:$DC$151,0)),0)</f>
        <v>0</v>
      </c>
      <c r="P1033" s="314">
        <f ca="1">+IFERROR(INDEX('Hoja de Trabajo para listado'!$A$155:$Z$1048576,MATCH($A1033,'Hoja de Trabajo para listado'!$A$155:$A$1048576,0),MATCH((CUADRO!P$5&amp;$E1033),'Hoja de Trabajo para listado'!$A$151:$Z$151,0)),0)+IFERROR(INDEX('Hoja de Trabajo para listado'!$AB$155:$BA$1048576,MATCH($A1033,'Hoja de Trabajo para listado'!$AB$155:$AB$1048576,0),MATCH((CUADRO!P$5&amp;$E1033),'Hoja de Trabajo para listado'!$AB$151:$BA$151,0)),0)+IFERROR(INDEX('Hoja de Trabajo para listado'!$BC$155:$CB$1048576,MATCH($A1033,'Hoja de Trabajo para listado'!$BC$155:$BC$1048576,0),MATCH((CUADRO!P$5&amp;$E1033),'Hoja de Trabajo para listado'!$BC$151:$CB$151,0)),0)+IFERROR(INDEX('Hoja de Trabajo para listado'!$DE$153:$DG$274,MATCH($A1033,'Hoja de Trabajo para listado'!$DE$153:$DE$1048576,0),MATCH((CUADRO!P$5&amp;$E1033),'Hoja de Trabajo para listado'!$DE$151:$DG$151,0)),0)+IFERROR(INDEX('Hoja de Trabajo para listado'!$CD$155:$DC$1048576,MATCH($A1033,'Hoja de Trabajo para listado'!$CD$155:$CD$1048576,0),MATCH((CUADRO!P$5&amp;$E1033),'Hoja de Trabajo para listado'!$CD$151:$DC$151,0)),0)</f>
        <v>0</v>
      </c>
      <c r="Q1033" s="314">
        <f ca="1">+IFERROR(INDEX('Hoja de Trabajo para listado'!$A$155:$Z$1048576,MATCH($A1033,'Hoja de Trabajo para listado'!$A$155:$A$1048576,0),MATCH((CUADRO!Q$5&amp;$E1033),'Hoja de Trabajo para listado'!$A$151:$Z$151,0)),0)+IFERROR(INDEX('Hoja de Trabajo para listado'!$AB$155:$BA$1048576,MATCH($A1033,'Hoja de Trabajo para listado'!$AB$155:$AB$1048576,0),MATCH((CUADRO!Q$5&amp;$E1033),'Hoja de Trabajo para listado'!$AB$151:$BA$151,0)),0)+IFERROR(INDEX('Hoja de Trabajo para listado'!$BC$155:$CB$1048576,MATCH($A1033,'Hoja de Trabajo para listado'!$BC$155:$BC$1048576,0),MATCH((CUADRO!Q$5&amp;$E1033),'Hoja de Trabajo para listado'!$BC$151:$CB$151,0)),0)+IFERROR(INDEX('Hoja de Trabajo para listado'!$DE$153:$DG$274,MATCH($A1033,'Hoja de Trabajo para listado'!$DE$153:$DE$1048576,0),MATCH((CUADRO!Q$5&amp;$E1033),'Hoja de Trabajo para listado'!$DE$151:$DG$151,0)),0)+IFERROR(INDEX('Hoja de Trabajo para listado'!$CD$155:$DC$1048576,MATCH($A1033,'Hoja de Trabajo para listado'!$CD$155:$CD$1048576,0),MATCH((CUADRO!Q$5&amp;$E1033),'Hoja de Trabajo para listado'!$CD$151:$DC$151,0)),0)</f>
        <v>0</v>
      </c>
      <c r="R1033" s="314">
        <f t="shared" ca="1" si="32"/>
        <v>0</v>
      </c>
      <c r="S1033" s="314">
        <f ca="1">+R1032+R1033</f>
        <v>0</v>
      </c>
      <c r="T1033" s="314">
        <f ca="1">+S1033</f>
        <v>0</v>
      </c>
      <c r="U1033" s="313">
        <f t="shared" si="33"/>
        <v>2</v>
      </c>
      <c r="V1033" s="319" t="str">
        <f>+VLOOKUP(A1033,bd_lista!$A$3:$E$593,5,FALSE)</f>
        <v>Instituciones Descentralizadas</v>
      </c>
      <c r="W1033" s="426"/>
    </row>
    <row r="1034" spans="1:23" customFormat="1" ht="15" hidden="1" customHeight="1">
      <c r="A1034" s="323">
        <v>200</v>
      </c>
      <c r="B1034" s="427">
        <f>+A1034</f>
        <v>200</v>
      </c>
      <c r="C1034" s="318" t="str">
        <f>+VLOOKUP(A1034,bd_lista!$A$3:$C$593,3,FALSE)</f>
        <v>Registro Único para la Administración Tributaria Municipal</v>
      </c>
      <c r="D1034" s="429" t="str">
        <f>+C1034</f>
        <v>Registro Único para la Administración Tributaria Municipal</v>
      </c>
      <c r="E1034" s="318" t="s">
        <v>1418</v>
      </c>
      <c r="F1034" s="314">
        <f ca="1">+IFERROR(INDEX('Hoja de Trabajo para listado'!$A$155:$Z$1048576,MATCH($A1034,'Hoja de Trabajo para listado'!$A$155:$A$1048576,0),MATCH((CUADRO!F$5&amp;$E1034),'Hoja de Trabajo para listado'!$A$151:$Z$151,0)),0)+IFERROR(INDEX('Hoja de Trabajo para listado'!$AB$155:$BA$1048576,MATCH($A1034,'Hoja de Trabajo para listado'!$AB$155:$AB$1048576,0),MATCH((CUADRO!F$5&amp;$E1034),'Hoja de Trabajo para listado'!$AB$151:$BA$151,0)),0)+IFERROR(INDEX('Hoja de Trabajo para listado'!$BC$155:$CB$1048576,MATCH($A1034,'Hoja de Trabajo para listado'!$BC$155:$BC$1048576,0),MATCH((CUADRO!F$5&amp;$E1034),'Hoja de Trabajo para listado'!$BC$151:$CB$151,0)),0)+IFERROR(INDEX('Hoja de Trabajo para listado'!$DE$153:$DG$274,MATCH($A1034,'Hoja de Trabajo para listado'!$DE$153:$DE$1048576,0),MATCH((CUADRO!F$5&amp;$E1034),'Hoja de Trabajo para listado'!$DE$151:$DG$151,0)),0)+IFERROR(INDEX('Hoja de Trabajo para listado'!$CD$155:$DC$1048576,MATCH($A1034,'Hoja de Trabajo para listado'!$CD$155:$CD$1048576,0),MATCH((CUADRO!F$5&amp;$E1034),'Hoja de Trabajo para listado'!$CD$151:$DC$151,0)),0)</f>
        <v>0</v>
      </c>
      <c r="G1034" s="314">
        <f ca="1">+IFERROR(INDEX('Hoja de Trabajo para listado'!$A$155:$Z$1048576,MATCH($A1034,'Hoja de Trabajo para listado'!$A$155:$A$1048576,0),MATCH((CUADRO!G$5&amp;$E1034),'Hoja de Trabajo para listado'!$A$151:$Z$151,0)),0)+IFERROR(INDEX('Hoja de Trabajo para listado'!$AB$155:$BA$1048576,MATCH($A1034,'Hoja de Trabajo para listado'!$AB$155:$AB$1048576,0),MATCH((CUADRO!G$5&amp;$E1034),'Hoja de Trabajo para listado'!$AB$151:$BA$151,0)),0)+IFERROR(INDEX('Hoja de Trabajo para listado'!$BC$155:$CB$1048576,MATCH($A1034,'Hoja de Trabajo para listado'!$BC$155:$BC$1048576,0),MATCH((CUADRO!G$5&amp;$E1034),'Hoja de Trabajo para listado'!$BC$151:$CB$151,0)),0)+IFERROR(INDEX('Hoja de Trabajo para listado'!$DE$153:$DG$274,MATCH($A1034,'Hoja de Trabajo para listado'!$DE$153:$DE$1048576,0),MATCH((CUADRO!G$5&amp;$E1034),'Hoja de Trabajo para listado'!$DE$151:$DG$151,0)),0)+IFERROR(INDEX('Hoja de Trabajo para listado'!$CD$155:$DC$1048576,MATCH($A1034,'Hoja de Trabajo para listado'!$CD$155:$CD$1048576,0),MATCH((CUADRO!G$5&amp;$E1034),'Hoja de Trabajo para listado'!$CD$151:$DC$151,0)),0)</f>
        <v>0</v>
      </c>
      <c r="H1034" s="314">
        <f ca="1">+IFERROR(INDEX('Hoja de Trabajo para listado'!$A$155:$Z$1048576,MATCH($A1034,'Hoja de Trabajo para listado'!$A$155:$A$1048576,0),MATCH((CUADRO!H$5&amp;$E1034),'Hoja de Trabajo para listado'!$A$151:$Z$151,0)),0)+IFERROR(INDEX('Hoja de Trabajo para listado'!$AB$155:$BA$1048576,MATCH($A1034,'Hoja de Trabajo para listado'!$AB$155:$AB$1048576,0),MATCH((CUADRO!H$5&amp;$E1034),'Hoja de Trabajo para listado'!$AB$151:$BA$151,0)),0)+IFERROR(INDEX('Hoja de Trabajo para listado'!$BC$155:$CB$1048576,MATCH($A1034,'Hoja de Trabajo para listado'!$BC$155:$BC$1048576,0),MATCH((CUADRO!H$5&amp;$E1034),'Hoja de Trabajo para listado'!$BC$151:$CB$151,0)),0)+IFERROR(INDEX('Hoja de Trabajo para listado'!$DE$153:$DG$274,MATCH($A1034,'Hoja de Trabajo para listado'!$DE$153:$DE$1048576,0),MATCH((CUADRO!H$5&amp;$E1034),'Hoja de Trabajo para listado'!$DE$151:$DG$151,0)),0)+IFERROR(INDEX('Hoja de Trabajo para listado'!$CD$155:$DC$1048576,MATCH($A1034,'Hoja de Trabajo para listado'!$CD$155:$CD$1048576,0),MATCH((CUADRO!H$5&amp;$E1034),'Hoja de Trabajo para listado'!$CD$151:$DC$151,0)),0)</f>
        <v>0</v>
      </c>
      <c r="I1034" s="314">
        <f ca="1">+IFERROR(INDEX('Hoja de Trabajo para listado'!$A$155:$Z$1048576,MATCH($A1034,'Hoja de Trabajo para listado'!$A$155:$A$1048576,0),MATCH((CUADRO!I$5&amp;$E1034),'Hoja de Trabajo para listado'!$A$151:$Z$151,0)),0)+IFERROR(INDEX('Hoja de Trabajo para listado'!$AB$155:$BA$1048576,MATCH($A1034,'Hoja de Trabajo para listado'!$AB$155:$AB$1048576,0),MATCH((CUADRO!I$5&amp;$E1034),'Hoja de Trabajo para listado'!$AB$151:$BA$151,0)),0)+IFERROR(INDEX('Hoja de Trabajo para listado'!$BC$155:$CB$1048576,MATCH($A1034,'Hoja de Trabajo para listado'!$BC$155:$BC$1048576,0),MATCH((CUADRO!I$5&amp;$E1034),'Hoja de Trabajo para listado'!$BC$151:$CB$151,0)),0)+IFERROR(INDEX('Hoja de Trabajo para listado'!$DE$153:$DG$274,MATCH($A1034,'Hoja de Trabajo para listado'!$DE$153:$DE$1048576,0),MATCH((CUADRO!I$5&amp;$E1034),'Hoja de Trabajo para listado'!$DE$151:$DG$151,0)),0)+IFERROR(INDEX('Hoja de Trabajo para listado'!$CD$155:$DC$1048576,MATCH($A1034,'Hoja de Trabajo para listado'!$CD$155:$CD$1048576,0),MATCH((CUADRO!I$5&amp;$E1034),'Hoja de Trabajo para listado'!$CD$151:$DC$151,0)),0)</f>
        <v>0</v>
      </c>
      <c r="J1034" s="314">
        <f ca="1">+IFERROR(INDEX('Hoja de Trabajo para listado'!$A$155:$Z$1048576,MATCH($A1034,'Hoja de Trabajo para listado'!$A$155:$A$1048576,0),MATCH((CUADRO!J$5&amp;$E1034),'Hoja de Trabajo para listado'!$A$151:$Z$151,0)),0)+IFERROR(INDEX('Hoja de Trabajo para listado'!$AB$155:$BA$1048576,MATCH($A1034,'Hoja de Trabajo para listado'!$AB$155:$AB$1048576,0),MATCH((CUADRO!J$5&amp;$E1034),'Hoja de Trabajo para listado'!$AB$151:$BA$151,0)),0)+IFERROR(INDEX('Hoja de Trabajo para listado'!$BC$155:$CB$1048576,MATCH($A1034,'Hoja de Trabajo para listado'!$BC$155:$BC$1048576,0),MATCH((CUADRO!J$5&amp;$E1034),'Hoja de Trabajo para listado'!$BC$151:$CB$151,0)),0)+IFERROR(INDEX('Hoja de Trabajo para listado'!$DE$153:$DG$274,MATCH($A1034,'Hoja de Trabajo para listado'!$DE$153:$DE$1048576,0),MATCH((CUADRO!J$5&amp;$E1034),'Hoja de Trabajo para listado'!$DE$151:$DG$151,0)),0)+IFERROR(INDEX('Hoja de Trabajo para listado'!$CD$155:$DC$1048576,MATCH($A1034,'Hoja de Trabajo para listado'!$CD$155:$CD$1048576,0),MATCH((CUADRO!J$5&amp;$E1034),'Hoja de Trabajo para listado'!$CD$151:$DC$151,0)),0)</f>
        <v>0</v>
      </c>
      <c r="K1034" s="314">
        <f ca="1">+IFERROR(INDEX('Hoja de Trabajo para listado'!$A$155:$Z$1048576,MATCH($A1034,'Hoja de Trabajo para listado'!$A$155:$A$1048576,0),MATCH((CUADRO!K$5&amp;$E1034),'Hoja de Trabajo para listado'!$A$151:$Z$151,0)),0)+IFERROR(INDEX('Hoja de Trabajo para listado'!$AB$155:$BA$1048576,MATCH($A1034,'Hoja de Trabajo para listado'!$AB$155:$AB$1048576,0),MATCH((CUADRO!K$5&amp;$E1034),'Hoja de Trabajo para listado'!$AB$151:$BA$151,0)),0)+IFERROR(INDEX('Hoja de Trabajo para listado'!$BC$155:$CB$1048576,MATCH($A1034,'Hoja de Trabajo para listado'!$BC$155:$BC$1048576,0),MATCH((CUADRO!K$5&amp;$E1034),'Hoja de Trabajo para listado'!$BC$151:$CB$151,0)),0)+IFERROR(INDEX('Hoja de Trabajo para listado'!$DE$153:$DG$274,MATCH($A1034,'Hoja de Trabajo para listado'!$DE$153:$DE$1048576,0),MATCH((CUADRO!K$5&amp;$E1034),'Hoja de Trabajo para listado'!$DE$151:$DG$151,0)),0)+IFERROR(INDEX('Hoja de Trabajo para listado'!$CD$155:$DC$1048576,MATCH($A1034,'Hoja de Trabajo para listado'!$CD$155:$CD$1048576,0),MATCH((CUADRO!K$5&amp;$E1034),'Hoja de Trabajo para listado'!$CD$151:$DC$151,0)),0)</f>
        <v>0</v>
      </c>
      <c r="L1034" s="314">
        <f ca="1">+IFERROR(INDEX('Hoja de Trabajo para listado'!$A$155:$Z$1048576,MATCH($A1034,'Hoja de Trabajo para listado'!$A$155:$A$1048576,0),MATCH((CUADRO!L$5&amp;$E1034),'Hoja de Trabajo para listado'!$A$151:$Z$151,0)),0)+IFERROR(INDEX('Hoja de Trabajo para listado'!$AB$155:$BA$1048576,MATCH($A1034,'Hoja de Trabajo para listado'!$AB$155:$AB$1048576,0),MATCH((CUADRO!L$5&amp;$E1034),'Hoja de Trabajo para listado'!$AB$151:$BA$151,0)),0)+IFERROR(INDEX('Hoja de Trabajo para listado'!$BC$155:$CB$1048576,MATCH($A1034,'Hoja de Trabajo para listado'!$BC$155:$BC$1048576,0),MATCH((CUADRO!L$5&amp;$E1034),'Hoja de Trabajo para listado'!$BC$151:$CB$151,0)),0)+IFERROR(INDEX('Hoja de Trabajo para listado'!$DE$153:$DG$274,MATCH($A1034,'Hoja de Trabajo para listado'!$DE$153:$DE$1048576,0),MATCH((CUADRO!L$5&amp;$E1034),'Hoja de Trabajo para listado'!$DE$151:$DG$151,0)),0)+IFERROR(INDEX('Hoja de Trabajo para listado'!$CD$155:$DC$1048576,MATCH($A1034,'Hoja de Trabajo para listado'!$CD$155:$CD$1048576,0),MATCH((CUADRO!L$5&amp;$E1034),'Hoja de Trabajo para listado'!$CD$151:$DC$151,0)),0)</f>
        <v>0</v>
      </c>
      <c r="M1034" s="314">
        <f ca="1">+IFERROR(INDEX('Hoja de Trabajo para listado'!$A$155:$Z$1048576,MATCH($A1034,'Hoja de Trabajo para listado'!$A$155:$A$1048576,0),MATCH((CUADRO!M$5&amp;$E1034),'Hoja de Trabajo para listado'!$A$151:$Z$151,0)),0)+IFERROR(INDEX('Hoja de Trabajo para listado'!$AB$155:$BA$1048576,MATCH($A1034,'Hoja de Trabajo para listado'!$AB$155:$AB$1048576,0),MATCH((CUADRO!M$5&amp;$E1034),'Hoja de Trabajo para listado'!$AB$151:$BA$151,0)),0)+IFERROR(INDEX('Hoja de Trabajo para listado'!$BC$155:$CB$1048576,MATCH($A1034,'Hoja de Trabajo para listado'!$BC$155:$BC$1048576,0),MATCH((CUADRO!M$5&amp;$E1034),'Hoja de Trabajo para listado'!$BC$151:$CB$151,0)),0)+IFERROR(INDEX('Hoja de Trabajo para listado'!$DE$153:$DG$274,MATCH($A1034,'Hoja de Trabajo para listado'!$DE$153:$DE$1048576,0),MATCH((CUADRO!M$5&amp;$E1034),'Hoja de Trabajo para listado'!$DE$151:$DG$151,0)),0)+IFERROR(INDEX('Hoja de Trabajo para listado'!$CD$155:$DC$1048576,MATCH($A1034,'Hoja de Trabajo para listado'!$CD$155:$CD$1048576,0),MATCH((CUADRO!M$5&amp;$E1034),'Hoja de Trabajo para listado'!$CD$151:$DC$151,0)),0)</f>
        <v>0</v>
      </c>
      <c r="N1034" s="314">
        <f ca="1">+IFERROR(INDEX('Hoja de Trabajo para listado'!$A$155:$Z$1048576,MATCH($A1034,'Hoja de Trabajo para listado'!$A$155:$A$1048576,0),MATCH((CUADRO!N$5&amp;$E1034),'Hoja de Trabajo para listado'!$A$151:$Z$151,0)),0)+IFERROR(INDEX('Hoja de Trabajo para listado'!$AB$155:$BA$1048576,MATCH($A1034,'Hoja de Trabajo para listado'!$AB$155:$AB$1048576,0),MATCH((CUADRO!N$5&amp;$E1034),'Hoja de Trabajo para listado'!$AB$151:$BA$151,0)),0)+IFERROR(INDEX('Hoja de Trabajo para listado'!$BC$155:$CB$1048576,MATCH($A1034,'Hoja de Trabajo para listado'!$BC$155:$BC$1048576,0),MATCH((CUADRO!N$5&amp;$E1034),'Hoja de Trabajo para listado'!$BC$151:$CB$151,0)),0)+IFERROR(INDEX('Hoja de Trabajo para listado'!$DE$153:$DG$274,MATCH($A1034,'Hoja de Trabajo para listado'!$DE$153:$DE$1048576,0),MATCH((CUADRO!N$5&amp;$E1034),'Hoja de Trabajo para listado'!$DE$151:$DG$151,0)),0)+IFERROR(INDEX('Hoja de Trabajo para listado'!$CD$155:$DC$1048576,MATCH($A1034,'Hoja de Trabajo para listado'!$CD$155:$CD$1048576,0),MATCH((CUADRO!N$5&amp;$E1034),'Hoja de Trabajo para listado'!$CD$151:$DC$151,0)),0)</f>
        <v>0</v>
      </c>
      <c r="O1034" s="314">
        <f ca="1">+IFERROR(INDEX('Hoja de Trabajo para listado'!$A$155:$Z$1048576,MATCH($A1034,'Hoja de Trabajo para listado'!$A$155:$A$1048576,0),MATCH((CUADRO!O$5&amp;$E1034),'Hoja de Trabajo para listado'!$A$151:$Z$151,0)),0)+IFERROR(INDEX('Hoja de Trabajo para listado'!$AB$155:$BA$1048576,MATCH($A1034,'Hoja de Trabajo para listado'!$AB$155:$AB$1048576,0),MATCH((CUADRO!O$5&amp;$E1034),'Hoja de Trabajo para listado'!$AB$151:$BA$151,0)),0)+IFERROR(INDEX('Hoja de Trabajo para listado'!$BC$155:$CB$1048576,MATCH($A1034,'Hoja de Trabajo para listado'!$BC$155:$BC$1048576,0),MATCH((CUADRO!O$5&amp;$E1034),'Hoja de Trabajo para listado'!$BC$151:$CB$151,0)),0)+IFERROR(INDEX('Hoja de Trabajo para listado'!$DE$153:$DG$274,MATCH($A1034,'Hoja de Trabajo para listado'!$DE$153:$DE$1048576,0),MATCH((CUADRO!O$5&amp;$E1034),'Hoja de Trabajo para listado'!$DE$151:$DG$151,0)),0)+IFERROR(INDEX('Hoja de Trabajo para listado'!$CD$155:$DC$1048576,MATCH($A1034,'Hoja de Trabajo para listado'!$CD$155:$CD$1048576,0),MATCH((CUADRO!O$5&amp;$E1034),'Hoja de Trabajo para listado'!$CD$151:$DC$151,0)),0)</f>
        <v>0</v>
      </c>
      <c r="P1034" s="314">
        <f ca="1">+IFERROR(INDEX('Hoja de Trabajo para listado'!$A$155:$Z$1048576,MATCH($A1034,'Hoja de Trabajo para listado'!$A$155:$A$1048576,0),MATCH((CUADRO!P$5&amp;$E1034),'Hoja de Trabajo para listado'!$A$151:$Z$151,0)),0)+IFERROR(INDEX('Hoja de Trabajo para listado'!$AB$155:$BA$1048576,MATCH($A1034,'Hoja de Trabajo para listado'!$AB$155:$AB$1048576,0),MATCH((CUADRO!P$5&amp;$E1034),'Hoja de Trabajo para listado'!$AB$151:$BA$151,0)),0)+IFERROR(INDEX('Hoja de Trabajo para listado'!$BC$155:$CB$1048576,MATCH($A1034,'Hoja de Trabajo para listado'!$BC$155:$BC$1048576,0),MATCH((CUADRO!P$5&amp;$E1034),'Hoja de Trabajo para listado'!$BC$151:$CB$151,0)),0)+IFERROR(INDEX('Hoja de Trabajo para listado'!$DE$153:$DG$274,MATCH($A1034,'Hoja de Trabajo para listado'!$DE$153:$DE$1048576,0),MATCH((CUADRO!P$5&amp;$E1034),'Hoja de Trabajo para listado'!$DE$151:$DG$151,0)),0)+IFERROR(INDEX('Hoja de Trabajo para listado'!$CD$155:$DC$1048576,MATCH($A1034,'Hoja de Trabajo para listado'!$CD$155:$CD$1048576,0),MATCH((CUADRO!P$5&amp;$E1034),'Hoja de Trabajo para listado'!$CD$151:$DC$151,0)),0)</f>
        <v>0</v>
      </c>
      <c r="Q1034" s="314">
        <f ca="1">+IFERROR(INDEX('Hoja de Trabajo para listado'!$A$155:$Z$1048576,MATCH($A1034,'Hoja de Trabajo para listado'!$A$155:$A$1048576,0),MATCH((CUADRO!Q$5&amp;$E1034),'Hoja de Trabajo para listado'!$A$151:$Z$151,0)),0)+IFERROR(INDEX('Hoja de Trabajo para listado'!$AB$155:$BA$1048576,MATCH($A1034,'Hoja de Trabajo para listado'!$AB$155:$AB$1048576,0),MATCH((CUADRO!Q$5&amp;$E1034),'Hoja de Trabajo para listado'!$AB$151:$BA$151,0)),0)+IFERROR(INDEX('Hoja de Trabajo para listado'!$BC$155:$CB$1048576,MATCH($A1034,'Hoja de Trabajo para listado'!$BC$155:$BC$1048576,0),MATCH((CUADRO!Q$5&amp;$E1034),'Hoja de Trabajo para listado'!$BC$151:$CB$151,0)),0)+IFERROR(INDEX('Hoja de Trabajo para listado'!$DE$153:$DG$274,MATCH($A1034,'Hoja de Trabajo para listado'!$DE$153:$DE$1048576,0),MATCH((CUADRO!Q$5&amp;$E1034),'Hoja de Trabajo para listado'!$DE$151:$DG$151,0)),0)+IFERROR(INDEX('Hoja de Trabajo para listado'!$CD$155:$DC$1048576,MATCH($A1034,'Hoja de Trabajo para listado'!$CD$155:$CD$1048576,0),MATCH((CUADRO!Q$5&amp;$E1034),'Hoja de Trabajo para listado'!$CD$151:$DC$151,0)),0)</f>
        <v>0</v>
      </c>
      <c r="R1034" s="314">
        <f t="shared" ca="1" si="32"/>
        <v>0</v>
      </c>
      <c r="S1034" s="314"/>
      <c r="T1034" s="314">
        <f ca="1">+T1035</f>
        <v>0</v>
      </c>
      <c r="U1034" s="313">
        <f t="shared" si="33"/>
        <v>1</v>
      </c>
      <c r="V1034" s="319" t="str">
        <f>+VLOOKUP(A1034,bd_lista!$A$3:$E$593,5,FALSE)</f>
        <v>Instituciones Descentralizadas</v>
      </c>
      <c r="W1034" s="425" t="str">
        <f>+V1034</f>
        <v>Instituciones Descentralizadas</v>
      </c>
    </row>
    <row r="1035" spans="1:23" customFormat="1" ht="15" hidden="1" customHeight="1">
      <c r="A1035" s="323">
        <v>200</v>
      </c>
      <c r="B1035" s="428"/>
      <c r="C1035" s="339" t="str">
        <f>+VLOOKUP(A1035,bd_lista!$A$3:$C$593,3,FALSE)</f>
        <v>Registro Único para la Administración Tributaria Municipal</v>
      </c>
      <c r="D1035" s="430"/>
      <c r="E1035" s="319" t="s">
        <v>1419</v>
      </c>
      <c r="F1035" s="314">
        <f ca="1">+IFERROR(INDEX('Hoja de Trabajo para listado'!$A$155:$Z$1048576,MATCH($A1035,'Hoja de Trabajo para listado'!$A$155:$A$1048576,0),MATCH((CUADRO!F$5&amp;$E1035),'Hoja de Trabajo para listado'!$A$151:$Z$151,0)),0)+IFERROR(INDEX('Hoja de Trabajo para listado'!$AB$155:$BA$1048576,MATCH($A1035,'Hoja de Trabajo para listado'!$AB$155:$AB$1048576,0),MATCH((CUADRO!F$5&amp;$E1035),'Hoja de Trabajo para listado'!$AB$151:$BA$151,0)),0)+IFERROR(INDEX('Hoja de Trabajo para listado'!$BC$155:$CB$1048576,MATCH($A1035,'Hoja de Trabajo para listado'!$BC$155:$BC$1048576,0),MATCH((CUADRO!F$5&amp;$E1035),'Hoja de Trabajo para listado'!$BC$151:$CB$151,0)),0)+IFERROR(INDEX('Hoja de Trabajo para listado'!$DE$153:$DG$274,MATCH($A1035,'Hoja de Trabajo para listado'!$DE$153:$DE$1048576,0),MATCH((CUADRO!F$5&amp;$E1035),'Hoja de Trabajo para listado'!$DE$151:$DG$151,0)),0)+IFERROR(INDEX('Hoja de Trabajo para listado'!$CD$155:$DC$1048576,MATCH($A1035,'Hoja de Trabajo para listado'!$CD$155:$CD$1048576,0),MATCH((CUADRO!F$5&amp;$E1035),'Hoja de Trabajo para listado'!$CD$151:$DC$151,0)),0)</f>
        <v>0</v>
      </c>
      <c r="G1035" s="314">
        <f ca="1">+IFERROR(INDEX('Hoja de Trabajo para listado'!$A$155:$Z$1048576,MATCH($A1035,'Hoja de Trabajo para listado'!$A$155:$A$1048576,0),MATCH((CUADRO!G$5&amp;$E1035),'Hoja de Trabajo para listado'!$A$151:$Z$151,0)),0)+IFERROR(INDEX('Hoja de Trabajo para listado'!$AB$155:$BA$1048576,MATCH($A1035,'Hoja de Trabajo para listado'!$AB$155:$AB$1048576,0),MATCH((CUADRO!G$5&amp;$E1035),'Hoja de Trabajo para listado'!$AB$151:$BA$151,0)),0)+IFERROR(INDEX('Hoja de Trabajo para listado'!$BC$155:$CB$1048576,MATCH($A1035,'Hoja de Trabajo para listado'!$BC$155:$BC$1048576,0),MATCH((CUADRO!G$5&amp;$E1035),'Hoja de Trabajo para listado'!$BC$151:$CB$151,0)),0)+IFERROR(INDEX('Hoja de Trabajo para listado'!$DE$153:$DG$274,MATCH($A1035,'Hoja de Trabajo para listado'!$DE$153:$DE$1048576,0),MATCH((CUADRO!G$5&amp;$E1035),'Hoja de Trabajo para listado'!$DE$151:$DG$151,0)),0)+IFERROR(INDEX('Hoja de Trabajo para listado'!$CD$155:$DC$1048576,MATCH($A1035,'Hoja de Trabajo para listado'!$CD$155:$CD$1048576,0),MATCH((CUADRO!G$5&amp;$E1035),'Hoja de Trabajo para listado'!$CD$151:$DC$151,0)),0)</f>
        <v>0</v>
      </c>
      <c r="H1035" s="314">
        <f ca="1">+IFERROR(INDEX('Hoja de Trabajo para listado'!$A$155:$Z$1048576,MATCH($A1035,'Hoja de Trabajo para listado'!$A$155:$A$1048576,0),MATCH((CUADRO!H$5&amp;$E1035),'Hoja de Trabajo para listado'!$A$151:$Z$151,0)),0)+IFERROR(INDEX('Hoja de Trabajo para listado'!$AB$155:$BA$1048576,MATCH($A1035,'Hoja de Trabajo para listado'!$AB$155:$AB$1048576,0),MATCH((CUADRO!H$5&amp;$E1035),'Hoja de Trabajo para listado'!$AB$151:$BA$151,0)),0)+IFERROR(INDEX('Hoja de Trabajo para listado'!$BC$155:$CB$1048576,MATCH($A1035,'Hoja de Trabajo para listado'!$BC$155:$BC$1048576,0),MATCH((CUADRO!H$5&amp;$E1035),'Hoja de Trabajo para listado'!$BC$151:$CB$151,0)),0)+IFERROR(INDEX('Hoja de Trabajo para listado'!$DE$153:$DG$274,MATCH($A1035,'Hoja de Trabajo para listado'!$DE$153:$DE$1048576,0),MATCH((CUADRO!H$5&amp;$E1035),'Hoja de Trabajo para listado'!$DE$151:$DG$151,0)),0)+IFERROR(INDEX('Hoja de Trabajo para listado'!$CD$155:$DC$1048576,MATCH($A1035,'Hoja de Trabajo para listado'!$CD$155:$CD$1048576,0),MATCH((CUADRO!H$5&amp;$E1035),'Hoja de Trabajo para listado'!$CD$151:$DC$151,0)),0)</f>
        <v>0</v>
      </c>
      <c r="I1035" s="314">
        <f ca="1">+IFERROR(INDEX('Hoja de Trabajo para listado'!$A$155:$Z$1048576,MATCH($A1035,'Hoja de Trabajo para listado'!$A$155:$A$1048576,0),MATCH((CUADRO!I$5&amp;$E1035),'Hoja de Trabajo para listado'!$A$151:$Z$151,0)),0)+IFERROR(INDEX('Hoja de Trabajo para listado'!$AB$155:$BA$1048576,MATCH($A1035,'Hoja de Trabajo para listado'!$AB$155:$AB$1048576,0),MATCH((CUADRO!I$5&amp;$E1035),'Hoja de Trabajo para listado'!$AB$151:$BA$151,0)),0)+IFERROR(INDEX('Hoja de Trabajo para listado'!$BC$155:$CB$1048576,MATCH($A1035,'Hoja de Trabajo para listado'!$BC$155:$BC$1048576,0),MATCH((CUADRO!I$5&amp;$E1035),'Hoja de Trabajo para listado'!$BC$151:$CB$151,0)),0)+IFERROR(INDEX('Hoja de Trabajo para listado'!$DE$153:$DG$274,MATCH($A1035,'Hoja de Trabajo para listado'!$DE$153:$DE$1048576,0),MATCH((CUADRO!I$5&amp;$E1035),'Hoja de Trabajo para listado'!$DE$151:$DG$151,0)),0)+IFERROR(INDEX('Hoja de Trabajo para listado'!$CD$155:$DC$1048576,MATCH($A1035,'Hoja de Trabajo para listado'!$CD$155:$CD$1048576,0),MATCH((CUADRO!I$5&amp;$E1035),'Hoja de Trabajo para listado'!$CD$151:$DC$151,0)),0)</f>
        <v>0</v>
      </c>
      <c r="J1035" s="314">
        <f ca="1">+IFERROR(INDEX('Hoja de Trabajo para listado'!$A$155:$Z$1048576,MATCH($A1035,'Hoja de Trabajo para listado'!$A$155:$A$1048576,0),MATCH((CUADRO!J$5&amp;$E1035),'Hoja de Trabajo para listado'!$A$151:$Z$151,0)),0)+IFERROR(INDEX('Hoja de Trabajo para listado'!$AB$155:$BA$1048576,MATCH($A1035,'Hoja de Trabajo para listado'!$AB$155:$AB$1048576,0),MATCH((CUADRO!J$5&amp;$E1035),'Hoja de Trabajo para listado'!$AB$151:$BA$151,0)),0)+IFERROR(INDEX('Hoja de Trabajo para listado'!$BC$155:$CB$1048576,MATCH($A1035,'Hoja de Trabajo para listado'!$BC$155:$BC$1048576,0),MATCH((CUADRO!J$5&amp;$E1035),'Hoja de Trabajo para listado'!$BC$151:$CB$151,0)),0)+IFERROR(INDEX('Hoja de Trabajo para listado'!$DE$153:$DG$274,MATCH($A1035,'Hoja de Trabajo para listado'!$DE$153:$DE$1048576,0),MATCH((CUADRO!J$5&amp;$E1035),'Hoja de Trabajo para listado'!$DE$151:$DG$151,0)),0)+IFERROR(INDEX('Hoja de Trabajo para listado'!$CD$155:$DC$1048576,MATCH($A1035,'Hoja de Trabajo para listado'!$CD$155:$CD$1048576,0),MATCH((CUADRO!J$5&amp;$E1035),'Hoja de Trabajo para listado'!$CD$151:$DC$151,0)),0)</f>
        <v>0</v>
      </c>
      <c r="K1035" s="314">
        <f ca="1">+IFERROR(INDEX('Hoja de Trabajo para listado'!$A$155:$Z$1048576,MATCH($A1035,'Hoja de Trabajo para listado'!$A$155:$A$1048576,0),MATCH((CUADRO!K$5&amp;$E1035),'Hoja de Trabajo para listado'!$A$151:$Z$151,0)),0)+IFERROR(INDEX('Hoja de Trabajo para listado'!$AB$155:$BA$1048576,MATCH($A1035,'Hoja de Trabajo para listado'!$AB$155:$AB$1048576,0),MATCH((CUADRO!K$5&amp;$E1035),'Hoja de Trabajo para listado'!$AB$151:$BA$151,0)),0)+IFERROR(INDEX('Hoja de Trabajo para listado'!$BC$155:$CB$1048576,MATCH($A1035,'Hoja de Trabajo para listado'!$BC$155:$BC$1048576,0),MATCH((CUADRO!K$5&amp;$E1035),'Hoja de Trabajo para listado'!$BC$151:$CB$151,0)),0)+IFERROR(INDEX('Hoja de Trabajo para listado'!$DE$153:$DG$274,MATCH($A1035,'Hoja de Trabajo para listado'!$DE$153:$DE$1048576,0),MATCH((CUADRO!K$5&amp;$E1035),'Hoja de Trabajo para listado'!$DE$151:$DG$151,0)),0)+IFERROR(INDEX('Hoja de Trabajo para listado'!$CD$155:$DC$1048576,MATCH($A1035,'Hoja de Trabajo para listado'!$CD$155:$CD$1048576,0),MATCH((CUADRO!K$5&amp;$E1035),'Hoja de Trabajo para listado'!$CD$151:$DC$151,0)),0)</f>
        <v>0</v>
      </c>
      <c r="L1035" s="314">
        <f ca="1">+IFERROR(INDEX('Hoja de Trabajo para listado'!$A$155:$Z$1048576,MATCH($A1035,'Hoja de Trabajo para listado'!$A$155:$A$1048576,0),MATCH((CUADRO!L$5&amp;$E1035),'Hoja de Trabajo para listado'!$A$151:$Z$151,0)),0)+IFERROR(INDEX('Hoja de Trabajo para listado'!$AB$155:$BA$1048576,MATCH($A1035,'Hoja de Trabajo para listado'!$AB$155:$AB$1048576,0),MATCH((CUADRO!L$5&amp;$E1035),'Hoja de Trabajo para listado'!$AB$151:$BA$151,0)),0)+IFERROR(INDEX('Hoja de Trabajo para listado'!$BC$155:$CB$1048576,MATCH($A1035,'Hoja de Trabajo para listado'!$BC$155:$BC$1048576,0),MATCH((CUADRO!L$5&amp;$E1035),'Hoja de Trabajo para listado'!$BC$151:$CB$151,0)),0)+IFERROR(INDEX('Hoja de Trabajo para listado'!$DE$153:$DG$274,MATCH($A1035,'Hoja de Trabajo para listado'!$DE$153:$DE$1048576,0),MATCH((CUADRO!L$5&amp;$E1035),'Hoja de Trabajo para listado'!$DE$151:$DG$151,0)),0)+IFERROR(INDEX('Hoja de Trabajo para listado'!$CD$155:$DC$1048576,MATCH($A1035,'Hoja de Trabajo para listado'!$CD$155:$CD$1048576,0),MATCH((CUADRO!L$5&amp;$E1035),'Hoja de Trabajo para listado'!$CD$151:$DC$151,0)),0)</f>
        <v>0</v>
      </c>
      <c r="M1035" s="314">
        <f ca="1">+IFERROR(INDEX('Hoja de Trabajo para listado'!$A$155:$Z$1048576,MATCH($A1035,'Hoja de Trabajo para listado'!$A$155:$A$1048576,0),MATCH((CUADRO!M$5&amp;$E1035),'Hoja de Trabajo para listado'!$A$151:$Z$151,0)),0)+IFERROR(INDEX('Hoja de Trabajo para listado'!$AB$155:$BA$1048576,MATCH($A1035,'Hoja de Trabajo para listado'!$AB$155:$AB$1048576,0),MATCH((CUADRO!M$5&amp;$E1035),'Hoja de Trabajo para listado'!$AB$151:$BA$151,0)),0)+IFERROR(INDEX('Hoja de Trabajo para listado'!$BC$155:$CB$1048576,MATCH($A1035,'Hoja de Trabajo para listado'!$BC$155:$BC$1048576,0),MATCH((CUADRO!M$5&amp;$E1035),'Hoja de Trabajo para listado'!$BC$151:$CB$151,0)),0)+IFERROR(INDEX('Hoja de Trabajo para listado'!$DE$153:$DG$274,MATCH($A1035,'Hoja de Trabajo para listado'!$DE$153:$DE$1048576,0),MATCH((CUADRO!M$5&amp;$E1035),'Hoja de Trabajo para listado'!$DE$151:$DG$151,0)),0)+IFERROR(INDEX('Hoja de Trabajo para listado'!$CD$155:$DC$1048576,MATCH($A1035,'Hoja de Trabajo para listado'!$CD$155:$CD$1048576,0),MATCH((CUADRO!M$5&amp;$E1035),'Hoja de Trabajo para listado'!$CD$151:$DC$151,0)),0)</f>
        <v>0</v>
      </c>
      <c r="N1035" s="314">
        <f ca="1">+IFERROR(INDEX('Hoja de Trabajo para listado'!$A$155:$Z$1048576,MATCH($A1035,'Hoja de Trabajo para listado'!$A$155:$A$1048576,0),MATCH((CUADRO!N$5&amp;$E1035),'Hoja de Trabajo para listado'!$A$151:$Z$151,0)),0)+IFERROR(INDEX('Hoja de Trabajo para listado'!$AB$155:$BA$1048576,MATCH($A1035,'Hoja de Trabajo para listado'!$AB$155:$AB$1048576,0),MATCH((CUADRO!N$5&amp;$E1035),'Hoja de Trabajo para listado'!$AB$151:$BA$151,0)),0)+IFERROR(INDEX('Hoja de Trabajo para listado'!$BC$155:$CB$1048576,MATCH($A1035,'Hoja de Trabajo para listado'!$BC$155:$BC$1048576,0),MATCH((CUADRO!N$5&amp;$E1035),'Hoja de Trabajo para listado'!$BC$151:$CB$151,0)),0)+IFERROR(INDEX('Hoja de Trabajo para listado'!$DE$153:$DG$274,MATCH($A1035,'Hoja de Trabajo para listado'!$DE$153:$DE$1048576,0),MATCH((CUADRO!N$5&amp;$E1035),'Hoja de Trabajo para listado'!$DE$151:$DG$151,0)),0)+IFERROR(INDEX('Hoja de Trabajo para listado'!$CD$155:$DC$1048576,MATCH($A1035,'Hoja de Trabajo para listado'!$CD$155:$CD$1048576,0),MATCH((CUADRO!N$5&amp;$E1035),'Hoja de Trabajo para listado'!$CD$151:$DC$151,0)),0)</f>
        <v>0</v>
      </c>
      <c r="O1035" s="314">
        <f ca="1">+IFERROR(INDEX('Hoja de Trabajo para listado'!$A$155:$Z$1048576,MATCH($A1035,'Hoja de Trabajo para listado'!$A$155:$A$1048576,0),MATCH((CUADRO!O$5&amp;$E1035),'Hoja de Trabajo para listado'!$A$151:$Z$151,0)),0)+IFERROR(INDEX('Hoja de Trabajo para listado'!$AB$155:$BA$1048576,MATCH($A1035,'Hoja de Trabajo para listado'!$AB$155:$AB$1048576,0),MATCH((CUADRO!O$5&amp;$E1035),'Hoja de Trabajo para listado'!$AB$151:$BA$151,0)),0)+IFERROR(INDEX('Hoja de Trabajo para listado'!$BC$155:$CB$1048576,MATCH($A1035,'Hoja de Trabajo para listado'!$BC$155:$BC$1048576,0),MATCH((CUADRO!O$5&amp;$E1035),'Hoja de Trabajo para listado'!$BC$151:$CB$151,0)),0)+IFERROR(INDEX('Hoja de Trabajo para listado'!$DE$153:$DG$274,MATCH($A1035,'Hoja de Trabajo para listado'!$DE$153:$DE$1048576,0),MATCH((CUADRO!O$5&amp;$E1035),'Hoja de Trabajo para listado'!$DE$151:$DG$151,0)),0)+IFERROR(INDEX('Hoja de Trabajo para listado'!$CD$155:$DC$1048576,MATCH($A1035,'Hoja de Trabajo para listado'!$CD$155:$CD$1048576,0),MATCH((CUADRO!O$5&amp;$E1035),'Hoja de Trabajo para listado'!$CD$151:$DC$151,0)),0)</f>
        <v>0</v>
      </c>
      <c r="P1035" s="314">
        <f ca="1">+IFERROR(INDEX('Hoja de Trabajo para listado'!$A$155:$Z$1048576,MATCH($A1035,'Hoja de Trabajo para listado'!$A$155:$A$1048576,0),MATCH((CUADRO!P$5&amp;$E1035),'Hoja de Trabajo para listado'!$A$151:$Z$151,0)),0)+IFERROR(INDEX('Hoja de Trabajo para listado'!$AB$155:$BA$1048576,MATCH($A1035,'Hoja de Trabajo para listado'!$AB$155:$AB$1048576,0),MATCH((CUADRO!P$5&amp;$E1035),'Hoja de Trabajo para listado'!$AB$151:$BA$151,0)),0)+IFERROR(INDEX('Hoja de Trabajo para listado'!$BC$155:$CB$1048576,MATCH($A1035,'Hoja de Trabajo para listado'!$BC$155:$BC$1048576,0),MATCH((CUADRO!P$5&amp;$E1035),'Hoja de Trabajo para listado'!$BC$151:$CB$151,0)),0)+IFERROR(INDEX('Hoja de Trabajo para listado'!$DE$153:$DG$274,MATCH($A1035,'Hoja de Trabajo para listado'!$DE$153:$DE$1048576,0),MATCH((CUADRO!P$5&amp;$E1035),'Hoja de Trabajo para listado'!$DE$151:$DG$151,0)),0)+IFERROR(INDEX('Hoja de Trabajo para listado'!$CD$155:$DC$1048576,MATCH($A1035,'Hoja de Trabajo para listado'!$CD$155:$CD$1048576,0),MATCH((CUADRO!P$5&amp;$E1035),'Hoja de Trabajo para listado'!$CD$151:$DC$151,0)),0)</f>
        <v>0</v>
      </c>
      <c r="Q1035" s="314">
        <f ca="1">+IFERROR(INDEX('Hoja de Trabajo para listado'!$A$155:$Z$1048576,MATCH($A1035,'Hoja de Trabajo para listado'!$A$155:$A$1048576,0),MATCH((CUADRO!Q$5&amp;$E1035),'Hoja de Trabajo para listado'!$A$151:$Z$151,0)),0)+IFERROR(INDEX('Hoja de Trabajo para listado'!$AB$155:$BA$1048576,MATCH($A1035,'Hoja de Trabajo para listado'!$AB$155:$AB$1048576,0),MATCH((CUADRO!Q$5&amp;$E1035),'Hoja de Trabajo para listado'!$AB$151:$BA$151,0)),0)+IFERROR(INDEX('Hoja de Trabajo para listado'!$BC$155:$CB$1048576,MATCH($A1035,'Hoja de Trabajo para listado'!$BC$155:$BC$1048576,0),MATCH((CUADRO!Q$5&amp;$E1035),'Hoja de Trabajo para listado'!$BC$151:$CB$151,0)),0)+IFERROR(INDEX('Hoja de Trabajo para listado'!$DE$153:$DG$274,MATCH($A1035,'Hoja de Trabajo para listado'!$DE$153:$DE$1048576,0),MATCH((CUADRO!Q$5&amp;$E1035),'Hoja de Trabajo para listado'!$DE$151:$DG$151,0)),0)+IFERROR(INDEX('Hoja de Trabajo para listado'!$CD$155:$DC$1048576,MATCH($A1035,'Hoja de Trabajo para listado'!$CD$155:$CD$1048576,0),MATCH((CUADRO!Q$5&amp;$E1035),'Hoja de Trabajo para listado'!$CD$151:$DC$151,0)),0)</f>
        <v>0</v>
      </c>
      <c r="R1035" s="314">
        <f t="shared" ca="1" si="32"/>
        <v>0</v>
      </c>
      <c r="S1035" s="314">
        <f ca="1">+R1034+R1035</f>
        <v>0</v>
      </c>
      <c r="T1035" s="314">
        <f ca="1">+S1035</f>
        <v>0</v>
      </c>
      <c r="U1035" s="313">
        <f t="shared" si="33"/>
        <v>2</v>
      </c>
      <c r="V1035" s="319" t="str">
        <f>+VLOOKUP(A1035,bd_lista!$A$3:$E$593,5,FALSE)</f>
        <v>Instituciones Descentralizadas</v>
      </c>
      <c r="W1035" s="426"/>
    </row>
    <row r="1036" spans="1:23" customFormat="1" ht="27" hidden="1" customHeight="1">
      <c r="A1036" s="323">
        <v>197</v>
      </c>
      <c r="B1036" s="427">
        <f>+A1036</f>
        <v>197</v>
      </c>
      <c r="C1036" s="318" t="str">
        <f>+VLOOKUP(A1036,bd_lista!$A$3:$C$593,3,FALSE)</f>
        <v>Dirección Estratégica de Reivindicacion Marítima, Silala y Recursos Hídricos Internacionales</v>
      </c>
      <c r="D1036" s="429" t="str">
        <f>+C1036</f>
        <v>Dirección Estratégica de Reivindicacion Marítima, Silala y Recursos Hídricos Internacionales</v>
      </c>
      <c r="E1036" s="339" t="s">
        <v>1418</v>
      </c>
      <c r="F1036" s="314">
        <f ca="1">+IFERROR(INDEX('Hoja de Trabajo para listado'!$A$155:$Z$1048576,MATCH($A1036,'Hoja de Trabajo para listado'!$A$155:$A$1048576,0),MATCH((CUADRO!F$5&amp;$E1036),'Hoja de Trabajo para listado'!$A$151:$Z$151,0)),0)+IFERROR(INDEX('Hoja de Trabajo para listado'!$AB$155:$BA$1048576,MATCH($A1036,'Hoja de Trabajo para listado'!$AB$155:$AB$1048576,0),MATCH((CUADRO!F$5&amp;$E1036),'Hoja de Trabajo para listado'!$AB$151:$BA$151,0)),0)+IFERROR(INDEX('Hoja de Trabajo para listado'!$BC$155:$CB$1048576,MATCH($A1036,'Hoja de Trabajo para listado'!$BC$155:$BC$1048576,0),MATCH((CUADRO!F$5&amp;$E1036),'Hoja de Trabajo para listado'!$BC$151:$CB$151,0)),0)+IFERROR(INDEX('Hoja de Trabajo para listado'!$DE$153:$DG$274,MATCH($A1036,'Hoja de Trabajo para listado'!$DE$153:$DE$1048576,0),MATCH((CUADRO!F$5&amp;$E1036),'Hoja de Trabajo para listado'!$DE$151:$DG$151,0)),0)+IFERROR(INDEX('Hoja de Trabajo para listado'!$CD$155:$DC$1048576,MATCH($A1036,'Hoja de Trabajo para listado'!$CD$155:$CD$1048576,0),MATCH((CUADRO!F$5&amp;$E1036),'Hoja de Trabajo para listado'!$CD$151:$DC$151,0)),0)</f>
        <v>0</v>
      </c>
      <c r="G1036" s="314">
        <f ca="1">+IFERROR(INDEX('Hoja de Trabajo para listado'!$A$155:$Z$1048576,MATCH($A1036,'Hoja de Trabajo para listado'!$A$155:$A$1048576,0),MATCH((CUADRO!G$5&amp;$E1036),'Hoja de Trabajo para listado'!$A$151:$Z$151,0)),0)+IFERROR(INDEX('Hoja de Trabajo para listado'!$AB$155:$BA$1048576,MATCH($A1036,'Hoja de Trabajo para listado'!$AB$155:$AB$1048576,0),MATCH((CUADRO!G$5&amp;$E1036),'Hoja de Trabajo para listado'!$AB$151:$BA$151,0)),0)+IFERROR(INDEX('Hoja de Trabajo para listado'!$BC$155:$CB$1048576,MATCH($A1036,'Hoja de Trabajo para listado'!$BC$155:$BC$1048576,0),MATCH((CUADRO!G$5&amp;$E1036),'Hoja de Trabajo para listado'!$BC$151:$CB$151,0)),0)+IFERROR(INDEX('Hoja de Trabajo para listado'!$DE$153:$DG$274,MATCH($A1036,'Hoja de Trabajo para listado'!$DE$153:$DE$1048576,0),MATCH((CUADRO!G$5&amp;$E1036),'Hoja de Trabajo para listado'!$DE$151:$DG$151,0)),0)+IFERROR(INDEX('Hoja de Trabajo para listado'!$CD$155:$DC$1048576,MATCH($A1036,'Hoja de Trabajo para listado'!$CD$155:$CD$1048576,0),MATCH((CUADRO!G$5&amp;$E1036),'Hoja de Trabajo para listado'!$CD$151:$DC$151,0)),0)</f>
        <v>0</v>
      </c>
      <c r="H1036" s="314">
        <f ca="1">+IFERROR(INDEX('Hoja de Trabajo para listado'!$A$155:$Z$1048576,MATCH($A1036,'Hoja de Trabajo para listado'!$A$155:$A$1048576,0),MATCH((CUADRO!H$5&amp;$E1036),'Hoja de Trabajo para listado'!$A$151:$Z$151,0)),0)+IFERROR(INDEX('Hoja de Trabajo para listado'!$AB$155:$BA$1048576,MATCH($A1036,'Hoja de Trabajo para listado'!$AB$155:$AB$1048576,0),MATCH((CUADRO!H$5&amp;$E1036),'Hoja de Trabajo para listado'!$AB$151:$BA$151,0)),0)+IFERROR(INDEX('Hoja de Trabajo para listado'!$BC$155:$CB$1048576,MATCH($A1036,'Hoja de Trabajo para listado'!$BC$155:$BC$1048576,0),MATCH((CUADRO!H$5&amp;$E1036),'Hoja de Trabajo para listado'!$BC$151:$CB$151,0)),0)+IFERROR(INDEX('Hoja de Trabajo para listado'!$DE$153:$DG$274,MATCH($A1036,'Hoja de Trabajo para listado'!$DE$153:$DE$1048576,0),MATCH((CUADRO!H$5&amp;$E1036),'Hoja de Trabajo para listado'!$DE$151:$DG$151,0)),0)+IFERROR(INDEX('Hoja de Trabajo para listado'!$CD$155:$DC$1048576,MATCH($A1036,'Hoja de Trabajo para listado'!$CD$155:$CD$1048576,0),MATCH((CUADRO!H$5&amp;$E1036),'Hoja de Trabajo para listado'!$CD$151:$DC$151,0)),0)</f>
        <v>0</v>
      </c>
      <c r="I1036" s="314">
        <f ca="1">+IFERROR(INDEX('Hoja de Trabajo para listado'!$A$155:$Z$1048576,MATCH($A1036,'Hoja de Trabajo para listado'!$A$155:$A$1048576,0),MATCH((CUADRO!I$5&amp;$E1036),'Hoja de Trabajo para listado'!$A$151:$Z$151,0)),0)+IFERROR(INDEX('Hoja de Trabajo para listado'!$AB$155:$BA$1048576,MATCH($A1036,'Hoja de Trabajo para listado'!$AB$155:$AB$1048576,0),MATCH((CUADRO!I$5&amp;$E1036),'Hoja de Trabajo para listado'!$AB$151:$BA$151,0)),0)+IFERROR(INDEX('Hoja de Trabajo para listado'!$BC$155:$CB$1048576,MATCH($A1036,'Hoja de Trabajo para listado'!$BC$155:$BC$1048576,0),MATCH((CUADRO!I$5&amp;$E1036),'Hoja de Trabajo para listado'!$BC$151:$CB$151,0)),0)+IFERROR(INDEX('Hoja de Trabajo para listado'!$DE$153:$DG$274,MATCH($A1036,'Hoja de Trabajo para listado'!$DE$153:$DE$1048576,0),MATCH((CUADRO!I$5&amp;$E1036),'Hoja de Trabajo para listado'!$DE$151:$DG$151,0)),0)+IFERROR(INDEX('Hoja de Trabajo para listado'!$CD$155:$DC$1048576,MATCH($A1036,'Hoja de Trabajo para listado'!$CD$155:$CD$1048576,0),MATCH((CUADRO!I$5&amp;$E1036),'Hoja de Trabajo para listado'!$CD$151:$DC$151,0)),0)</f>
        <v>0</v>
      </c>
      <c r="J1036" s="314">
        <f ca="1">+IFERROR(INDEX('Hoja de Trabajo para listado'!$A$155:$Z$1048576,MATCH($A1036,'Hoja de Trabajo para listado'!$A$155:$A$1048576,0),MATCH((CUADRO!J$5&amp;$E1036),'Hoja de Trabajo para listado'!$A$151:$Z$151,0)),0)+IFERROR(INDEX('Hoja de Trabajo para listado'!$AB$155:$BA$1048576,MATCH($A1036,'Hoja de Trabajo para listado'!$AB$155:$AB$1048576,0),MATCH((CUADRO!J$5&amp;$E1036),'Hoja de Trabajo para listado'!$AB$151:$BA$151,0)),0)+IFERROR(INDEX('Hoja de Trabajo para listado'!$BC$155:$CB$1048576,MATCH($A1036,'Hoja de Trabajo para listado'!$BC$155:$BC$1048576,0),MATCH((CUADRO!J$5&amp;$E1036),'Hoja de Trabajo para listado'!$BC$151:$CB$151,0)),0)+IFERROR(INDEX('Hoja de Trabajo para listado'!$DE$153:$DG$274,MATCH($A1036,'Hoja de Trabajo para listado'!$DE$153:$DE$1048576,0),MATCH((CUADRO!J$5&amp;$E1036),'Hoja de Trabajo para listado'!$DE$151:$DG$151,0)),0)+IFERROR(INDEX('Hoja de Trabajo para listado'!$CD$155:$DC$1048576,MATCH($A1036,'Hoja de Trabajo para listado'!$CD$155:$CD$1048576,0),MATCH((CUADRO!J$5&amp;$E1036),'Hoja de Trabajo para listado'!$CD$151:$DC$151,0)),0)</f>
        <v>0</v>
      </c>
      <c r="K1036" s="314">
        <f ca="1">+IFERROR(INDEX('Hoja de Trabajo para listado'!$A$155:$Z$1048576,MATCH($A1036,'Hoja de Trabajo para listado'!$A$155:$A$1048576,0),MATCH((CUADRO!K$5&amp;$E1036),'Hoja de Trabajo para listado'!$A$151:$Z$151,0)),0)+IFERROR(INDEX('Hoja de Trabajo para listado'!$AB$155:$BA$1048576,MATCH($A1036,'Hoja de Trabajo para listado'!$AB$155:$AB$1048576,0),MATCH((CUADRO!K$5&amp;$E1036),'Hoja de Trabajo para listado'!$AB$151:$BA$151,0)),0)+IFERROR(INDEX('Hoja de Trabajo para listado'!$BC$155:$CB$1048576,MATCH($A1036,'Hoja de Trabajo para listado'!$BC$155:$BC$1048576,0),MATCH((CUADRO!K$5&amp;$E1036),'Hoja de Trabajo para listado'!$BC$151:$CB$151,0)),0)+IFERROR(INDEX('Hoja de Trabajo para listado'!$DE$153:$DG$274,MATCH($A1036,'Hoja de Trabajo para listado'!$DE$153:$DE$1048576,0),MATCH((CUADRO!K$5&amp;$E1036),'Hoja de Trabajo para listado'!$DE$151:$DG$151,0)),0)+IFERROR(INDEX('Hoja de Trabajo para listado'!$CD$155:$DC$1048576,MATCH($A1036,'Hoja de Trabajo para listado'!$CD$155:$CD$1048576,0),MATCH((CUADRO!K$5&amp;$E1036),'Hoja de Trabajo para listado'!$CD$151:$DC$151,0)),0)</f>
        <v>0</v>
      </c>
      <c r="L1036" s="314">
        <f ca="1">+IFERROR(INDEX('Hoja de Trabajo para listado'!$A$155:$Z$1048576,MATCH($A1036,'Hoja de Trabajo para listado'!$A$155:$A$1048576,0),MATCH((CUADRO!L$5&amp;$E1036),'Hoja de Trabajo para listado'!$A$151:$Z$151,0)),0)+IFERROR(INDEX('Hoja de Trabajo para listado'!$AB$155:$BA$1048576,MATCH($A1036,'Hoja de Trabajo para listado'!$AB$155:$AB$1048576,0),MATCH((CUADRO!L$5&amp;$E1036),'Hoja de Trabajo para listado'!$AB$151:$BA$151,0)),0)+IFERROR(INDEX('Hoja de Trabajo para listado'!$BC$155:$CB$1048576,MATCH($A1036,'Hoja de Trabajo para listado'!$BC$155:$BC$1048576,0),MATCH((CUADRO!L$5&amp;$E1036),'Hoja de Trabajo para listado'!$BC$151:$CB$151,0)),0)+IFERROR(INDEX('Hoja de Trabajo para listado'!$DE$153:$DG$274,MATCH($A1036,'Hoja de Trabajo para listado'!$DE$153:$DE$1048576,0),MATCH((CUADRO!L$5&amp;$E1036),'Hoja de Trabajo para listado'!$DE$151:$DG$151,0)),0)+IFERROR(INDEX('Hoja de Trabajo para listado'!$CD$155:$DC$1048576,MATCH($A1036,'Hoja de Trabajo para listado'!$CD$155:$CD$1048576,0),MATCH((CUADRO!L$5&amp;$E1036),'Hoja de Trabajo para listado'!$CD$151:$DC$151,0)),0)</f>
        <v>0</v>
      </c>
      <c r="M1036" s="314">
        <f ca="1">+IFERROR(INDEX('Hoja de Trabajo para listado'!$A$155:$Z$1048576,MATCH($A1036,'Hoja de Trabajo para listado'!$A$155:$A$1048576,0),MATCH((CUADRO!M$5&amp;$E1036),'Hoja de Trabajo para listado'!$A$151:$Z$151,0)),0)+IFERROR(INDEX('Hoja de Trabajo para listado'!$AB$155:$BA$1048576,MATCH($A1036,'Hoja de Trabajo para listado'!$AB$155:$AB$1048576,0),MATCH((CUADRO!M$5&amp;$E1036),'Hoja de Trabajo para listado'!$AB$151:$BA$151,0)),0)+IFERROR(INDEX('Hoja de Trabajo para listado'!$BC$155:$CB$1048576,MATCH($A1036,'Hoja de Trabajo para listado'!$BC$155:$BC$1048576,0),MATCH((CUADRO!M$5&amp;$E1036),'Hoja de Trabajo para listado'!$BC$151:$CB$151,0)),0)+IFERROR(INDEX('Hoja de Trabajo para listado'!$DE$153:$DG$274,MATCH($A1036,'Hoja de Trabajo para listado'!$DE$153:$DE$1048576,0),MATCH((CUADRO!M$5&amp;$E1036),'Hoja de Trabajo para listado'!$DE$151:$DG$151,0)),0)+IFERROR(INDEX('Hoja de Trabajo para listado'!$CD$155:$DC$1048576,MATCH($A1036,'Hoja de Trabajo para listado'!$CD$155:$CD$1048576,0),MATCH((CUADRO!M$5&amp;$E1036),'Hoja de Trabajo para listado'!$CD$151:$DC$151,0)),0)</f>
        <v>0</v>
      </c>
      <c r="N1036" s="314">
        <f ca="1">+IFERROR(INDEX('Hoja de Trabajo para listado'!$A$155:$Z$1048576,MATCH($A1036,'Hoja de Trabajo para listado'!$A$155:$A$1048576,0),MATCH((CUADRO!N$5&amp;$E1036),'Hoja de Trabajo para listado'!$A$151:$Z$151,0)),0)+IFERROR(INDEX('Hoja de Trabajo para listado'!$AB$155:$BA$1048576,MATCH($A1036,'Hoja de Trabajo para listado'!$AB$155:$AB$1048576,0),MATCH((CUADRO!N$5&amp;$E1036),'Hoja de Trabajo para listado'!$AB$151:$BA$151,0)),0)+IFERROR(INDEX('Hoja de Trabajo para listado'!$BC$155:$CB$1048576,MATCH($A1036,'Hoja de Trabajo para listado'!$BC$155:$BC$1048576,0),MATCH((CUADRO!N$5&amp;$E1036),'Hoja de Trabajo para listado'!$BC$151:$CB$151,0)),0)+IFERROR(INDEX('Hoja de Trabajo para listado'!$DE$153:$DG$274,MATCH($A1036,'Hoja de Trabajo para listado'!$DE$153:$DE$1048576,0),MATCH((CUADRO!N$5&amp;$E1036),'Hoja de Trabajo para listado'!$DE$151:$DG$151,0)),0)+IFERROR(INDEX('Hoja de Trabajo para listado'!$CD$155:$DC$1048576,MATCH($A1036,'Hoja de Trabajo para listado'!$CD$155:$CD$1048576,0),MATCH((CUADRO!N$5&amp;$E1036),'Hoja de Trabajo para listado'!$CD$151:$DC$151,0)),0)</f>
        <v>0</v>
      </c>
      <c r="O1036" s="314">
        <f ca="1">+IFERROR(INDEX('Hoja de Trabajo para listado'!$A$155:$Z$1048576,MATCH($A1036,'Hoja de Trabajo para listado'!$A$155:$A$1048576,0),MATCH((CUADRO!O$5&amp;$E1036),'Hoja de Trabajo para listado'!$A$151:$Z$151,0)),0)+IFERROR(INDEX('Hoja de Trabajo para listado'!$AB$155:$BA$1048576,MATCH($A1036,'Hoja de Trabajo para listado'!$AB$155:$AB$1048576,0),MATCH((CUADRO!O$5&amp;$E1036),'Hoja de Trabajo para listado'!$AB$151:$BA$151,0)),0)+IFERROR(INDEX('Hoja de Trabajo para listado'!$BC$155:$CB$1048576,MATCH($A1036,'Hoja de Trabajo para listado'!$BC$155:$BC$1048576,0),MATCH((CUADRO!O$5&amp;$E1036),'Hoja de Trabajo para listado'!$BC$151:$CB$151,0)),0)+IFERROR(INDEX('Hoja de Trabajo para listado'!$DE$153:$DG$274,MATCH($A1036,'Hoja de Trabajo para listado'!$DE$153:$DE$1048576,0),MATCH((CUADRO!O$5&amp;$E1036),'Hoja de Trabajo para listado'!$DE$151:$DG$151,0)),0)+IFERROR(INDEX('Hoja de Trabajo para listado'!$CD$155:$DC$1048576,MATCH($A1036,'Hoja de Trabajo para listado'!$CD$155:$CD$1048576,0),MATCH((CUADRO!O$5&amp;$E1036),'Hoja de Trabajo para listado'!$CD$151:$DC$151,0)),0)</f>
        <v>0</v>
      </c>
      <c r="P1036" s="314">
        <f ca="1">+IFERROR(INDEX('Hoja de Trabajo para listado'!$A$155:$Z$1048576,MATCH($A1036,'Hoja de Trabajo para listado'!$A$155:$A$1048576,0),MATCH((CUADRO!P$5&amp;$E1036),'Hoja de Trabajo para listado'!$A$151:$Z$151,0)),0)+IFERROR(INDEX('Hoja de Trabajo para listado'!$AB$155:$BA$1048576,MATCH($A1036,'Hoja de Trabajo para listado'!$AB$155:$AB$1048576,0),MATCH((CUADRO!P$5&amp;$E1036),'Hoja de Trabajo para listado'!$AB$151:$BA$151,0)),0)+IFERROR(INDEX('Hoja de Trabajo para listado'!$BC$155:$CB$1048576,MATCH($A1036,'Hoja de Trabajo para listado'!$BC$155:$BC$1048576,0),MATCH((CUADRO!P$5&amp;$E1036),'Hoja de Trabajo para listado'!$BC$151:$CB$151,0)),0)+IFERROR(INDEX('Hoja de Trabajo para listado'!$DE$153:$DG$274,MATCH($A1036,'Hoja de Trabajo para listado'!$DE$153:$DE$1048576,0),MATCH((CUADRO!P$5&amp;$E1036),'Hoja de Trabajo para listado'!$DE$151:$DG$151,0)),0)+IFERROR(INDEX('Hoja de Trabajo para listado'!$CD$155:$DC$1048576,MATCH($A1036,'Hoja de Trabajo para listado'!$CD$155:$CD$1048576,0),MATCH((CUADRO!P$5&amp;$E1036),'Hoja de Trabajo para listado'!$CD$151:$DC$151,0)),0)</f>
        <v>0</v>
      </c>
      <c r="Q1036" s="314">
        <f ca="1">+IFERROR(INDEX('Hoja de Trabajo para listado'!$A$155:$Z$1048576,MATCH($A1036,'Hoja de Trabajo para listado'!$A$155:$A$1048576,0),MATCH((CUADRO!Q$5&amp;$E1036),'Hoja de Trabajo para listado'!$A$151:$Z$151,0)),0)+IFERROR(INDEX('Hoja de Trabajo para listado'!$AB$155:$BA$1048576,MATCH($A1036,'Hoja de Trabajo para listado'!$AB$155:$AB$1048576,0),MATCH((CUADRO!Q$5&amp;$E1036),'Hoja de Trabajo para listado'!$AB$151:$BA$151,0)),0)+IFERROR(INDEX('Hoja de Trabajo para listado'!$BC$155:$CB$1048576,MATCH($A1036,'Hoja de Trabajo para listado'!$BC$155:$BC$1048576,0),MATCH((CUADRO!Q$5&amp;$E1036),'Hoja de Trabajo para listado'!$BC$151:$CB$151,0)),0)+IFERROR(INDEX('Hoja de Trabajo para listado'!$DE$153:$DG$274,MATCH($A1036,'Hoja de Trabajo para listado'!$DE$153:$DE$1048576,0),MATCH((CUADRO!Q$5&amp;$E1036),'Hoja de Trabajo para listado'!$DE$151:$DG$151,0)),0)+IFERROR(INDEX('Hoja de Trabajo para listado'!$CD$155:$DC$1048576,MATCH($A1036,'Hoja de Trabajo para listado'!$CD$155:$CD$1048576,0),MATCH((CUADRO!Q$5&amp;$E1036),'Hoja de Trabajo para listado'!$CD$151:$DC$151,0)),0)</f>
        <v>0</v>
      </c>
      <c r="R1036" s="314">
        <f t="shared" ca="1" si="32"/>
        <v>0</v>
      </c>
      <c r="S1036" s="314"/>
      <c r="T1036" s="314">
        <f ca="1">+T1037</f>
        <v>0</v>
      </c>
      <c r="U1036" s="313">
        <f t="shared" si="33"/>
        <v>1</v>
      </c>
      <c r="V1036" s="319" t="str">
        <f>+VLOOKUP(A1036,bd_lista!$A$3:$E$593,5,FALSE)</f>
        <v>Instituciones Descentralizadas</v>
      </c>
      <c r="W1036" s="425" t="str">
        <f>+V1036</f>
        <v>Instituciones Descentralizadas</v>
      </c>
    </row>
    <row r="1037" spans="1:23" customFormat="1" ht="27" hidden="1" customHeight="1">
      <c r="A1037" s="323">
        <v>197</v>
      </c>
      <c r="B1037" s="428"/>
      <c r="C1037" s="339" t="str">
        <f>+VLOOKUP(A1037,bd_lista!$A$3:$C$593,3,FALSE)</f>
        <v>Dirección Estratégica de Reivindicacion Marítima, Silala y Recursos Hídricos Internacionales</v>
      </c>
      <c r="D1037" s="430"/>
      <c r="E1037" s="319" t="s">
        <v>1419</v>
      </c>
      <c r="F1037" s="314">
        <f ca="1">+IFERROR(INDEX('Hoja de Trabajo para listado'!$A$155:$Z$1048576,MATCH($A1037,'Hoja de Trabajo para listado'!$A$155:$A$1048576,0),MATCH((CUADRO!F$5&amp;$E1037),'Hoja de Trabajo para listado'!$A$151:$Z$151,0)),0)+IFERROR(INDEX('Hoja de Trabajo para listado'!$AB$155:$BA$1048576,MATCH($A1037,'Hoja de Trabajo para listado'!$AB$155:$AB$1048576,0),MATCH((CUADRO!F$5&amp;$E1037),'Hoja de Trabajo para listado'!$AB$151:$BA$151,0)),0)+IFERROR(INDEX('Hoja de Trabajo para listado'!$BC$155:$CB$1048576,MATCH($A1037,'Hoja de Trabajo para listado'!$BC$155:$BC$1048576,0),MATCH((CUADRO!F$5&amp;$E1037),'Hoja de Trabajo para listado'!$BC$151:$CB$151,0)),0)+IFERROR(INDEX('Hoja de Trabajo para listado'!$DE$153:$DG$274,MATCH($A1037,'Hoja de Trabajo para listado'!$DE$153:$DE$1048576,0),MATCH((CUADRO!F$5&amp;$E1037),'Hoja de Trabajo para listado'!$DE$151:$DG$151,0)),0)+IFERROR(INDEX('Hoja de Trabajo para listado'!$CD$155:$DC$1048576,MATCH($A1037,'Hoja de Trabajo para listado'!$CD$155:$CD$1048576,0),MATCH((CUADRO!F$5&amp;$E1037),'Hoja de Trabajo para listado'!$CD$151:$DC$151,0)),0)</f>
        <v>0</v>
      </c>
      <c r="G1037" s="314">
        <f ca="1">+IFERROR(INDEX('Hoja de Trabajo para listado'!$A$155:$Z$1048576,MATCH($A1037,'Hoja de Trabajo para listado'!$A$155:$A$1048576,0),MATCH((CUADRO!G$5&amp;$E1037),'Hoja de Trabajo para listado'!$A$151:$Z$151,0)),0)+IFERROR(INDEX('Hoja de Trabajo para listado'!$AB$155:$BA$1048576,MATCH($A1037,'Hoja de Trabajo para listado'!$AB$155:$AB$1048576,0),MATCH((CUADRO!G$5&amp;$E1037),'Hoja de Trabajo para listado'!$AB$151:$BA$151,0)),0)+IFERROR(INDEX('Hoja de Trabajo para listado'!$BC$155:$CB$1048576,MATCH($A1037,'Hoja de Trabajo para listado'!$BC$155:$BC$1048576,0),MATCH((CUADRO!G$5&amp;$E1037),'Hoja de Trabajo para listado'!$BC$151:$CB$151,0)),0)+IFERROR(INDEX('Hoja de Trabajo para listado'!$DE$153:$DG$274,MATCH($A1037,'Hoja de Trabajo para listado'!$DE$153:$DE$1048576,0),MATCH((CUADRO!G$5&amp;$E1037),'Hoja de Trabajo para listado'!$DE$151:$DG$151,0)),0)+IFERROR(INDEX('Hoja de Trabajo para listado'!$CD$155:$DC$1048576,MATCH($A1037,'Hoja de Trabajo para listado'!$CD$155:$CD$1048576,0),MATCH((CUADRO!G$5&amp;$E1037),'Hoja de Trabajo para listado'!$CD$151:$DC$151,0)),0)</f>
        <v>0</v>
      </c>
      <c r="H1037" s="314">
        <f ca="1">+IFERROR(INDEX('Hoja de Trabajo para listado'!$A$155:$Z$1048576,MATCH($A1037,'Hoja de Trabajo para listado'!$A$155:$A$1048576,0),MATCH((CUADRO!H$5&amp;$E1037),'Hoja de Trabajo para listado'!$A$151:$Z$151,0)),0)+IFERROR(INDEX('Hoja de Trabajo para listado'!$AB$155:$BA$1048576,MATCH($A1037,'Hoja de Trabajo para listado'!$AB$155:$AB$1048576,0),MATCH((CUADRO!H$5&amp;$E1037),'Hoja de Trabajo para listado'!$AB$151:$BA$151,0)),0)+IFERROR(INDEX('Hoja de Trabajo para listado'!$BC$155:$CB$1048576,MATCH($A1037,'Hoja de Trabajo para listado'!$BC$155:$BC$1048576,0),MATCH((CUADRO!H$5&amp;$E1037),'Hoja de Trabajo para listado'!$BC$151:$CB$151,0)),0)+IFERROR(INDEX('Hoja de Trabajo para listado'!$DE$153:$DG$274,MATCH($A1037,'Hoja de Trabajo para listado'!$DE$153:$DE$1048576,0),MATCH((CUADRO!H$5&amp;$E1037),'Hoja de Trabajo para listado'!$DE$151:$DG$151,0)),0)+IFERROR(INDEX('Hoja de Trabajo para listado'!$CD$155:$DC$1048576,MATCH($A1037,'Hoja de Trabajo para listado'!$CD$155:$CD$1048576,0),MATCH((CUADRO!H$5&amp;$E1037),'Hoja de Trabajo para listado'!$CD$151:$DC$151,0)),0)</f>
        <v>0</v>
      </c>
      <c r="I1037" s="314">
        <f ca="1">+IFERROR(INDEX('Hoja de Trabajo para listado'!$A$155:$Z$1048576,MATCH($A1037,'Hoja de Trabajo para listado'!$A$155:$A$1048576,0),MATCH((CUADRO!I$5&amp;$E1037),'Hoja de Trabajo para listado'!$A$151:$Z$151,0)),0)+IFERROR(INDEX('Hoja de Trabajo para listado'!$AB$155:$BA$1048576,MATCH($A1037,'Hoja de Trabajo para listado'!$AB$155:$AB$1048576,0),MATCH((CUADRO!I$5&amp;$E1037),'Hoja de Trabajo para listado'!$AB$151:$BA$151,0)),0)+IFERROR(INDEX('Hoja de Trabajo para listado'!$BC$155:$CB$1048576,MATCH($A1037,'Hoja de Trabajo para listado'!$BC$155:$BC$1048576,0),MATCH((CUADRO!I$5&amp;$E1037),'Hoja de Trabajo para listado'!$BC$151:$CB$151,0)),0)+IFERROR(INDEX('Hoja de Trabajo para listado'!$DE$153:$DG$274,MATCH($A1037,'Hoja de Trabajo para listado'!$DE$153:$DE$1048576,0),MATCH((CUADRO!I$5&amp;$E1037),'Hoja de Trabajo para listado'!$DE$151:$DG$151,0)),0)+IFERROR(INDEX('Hoja de Trabajo para listado'!$CD$155:$DC$1048576,MATCH($A1037,'Hoja de Trabajo para listado'!$CD$155:$CD$1048576,0),MATCH((CUADRO!I$5&amp;$E1037),'Hoja de Trabajo para listado'!$CD$151:$DC$151,0)),0)</f>
        <v>0</v>
      </c>
      <c r="J1037" s="314">
        <f ca="1">+IFERROR(INDEX('Hoja de Trabajo para listado'!$A$155:$Z$1048576,MATCH($A1037,'Hoja de Trabajo para listado'!$A$155:$A$1048576,0),MATCH((CUADRO!J$5&amp;$E1037),'Hoja de Trabajo para listado'!$A$151:$Z$151,0)),0)+IFERROR(INDEX('Hoja de Trabajo para listado'!$AB$155:$BA$1048576,MATCH($A1037,'Hoja de Trabajo para listado'!$AB$155:$AB$1048576,0),MATCH((CUADRO!J$5&amp;$E1037),'Hoja de Trabajo para listado'!$AB$151:$BA$151,0)),0)+IFERROR(INDEX('Hoja de Trabajo para listado'!$BC$155:$CB$1048576,MATCH($A1037,'Hoja de Trabajo para listado'!$BC$155:$BC$1048576,0),MATCH((CUADRO!J$5&amp;$E1037),'Hoja de Trabajo para listado'!$BC$151:$CB$151,0)),0)+IFERROR(INDEX('Hoja de Trabajo para listado'!$DE$153:$DG$274,MATCH($A1037,'Hoja de Trabajo para listado'!$DE$153:$DE$1048576,0),MATCH((CUADRO!J$5&amp;$E1037),'Hoja de Trabajo para listado'!$DE$151:$DG$151,0)),0)+IFERROR(INDEX('Hoja de Trabajo para listado'!$CD$155:$DC$1048576,MATCH($A1037,'Hoja de Trabajo para listado'!$CD$155:$CD$1048576,0),MATCH((CUADRO!J$5&amp;$E1037),'Hoja de Trabajo para listado'!$CD$151:$DC$151,0)),0)</f>
        <v>0</v>
      </c>
      <c r="K1037" s="314">
        <f ca="1">+IFERROR(INDEX('Hoja de Trabajo para listado'!$A$155:$Z$1048576,MATCH($A1037,'Hoja de Trabajo para listado'!$A$155:$A$1048576,0),MATCH((CUADRO!K$5&amp;$E1037),'Hoja de Trabajo para listado'!$A$151:$Z$151,0)),0)+IFERROR(INDEX('Hoja de Trabajo para listado'!$AB$155:$BA$1048576,MATCH($A1037,'Hoja de Trabajo para listado'!$AB$155:$AB$1048576,0),MATCH((CUADRO!K$5&amp;$E1037),'Hoja de Trabajo para listado'!$AB$151:$BA$151,0)),0)+IFERROR(INDEX('Hoja de Trabajo para listado'!$BC$155:$CB$1048576,MATCH($A1037,'Hoja de Trabajo para listado'!$BC$155:$BC$1048576,0),MATCH((CUADRO!K$5&amp;$E1037),'Hoja de Trabajo para listado'!$BC$151:$CB$151,0)),0)+IFERROR(INDEX('Hoja de Trabajo para listado'!$DE$153:$DG$274,MATCH($A1037,'Hoja de Trabajo para listado'!$DE$153:$DE$1048576,0),MATCH((CUADRO!K$5&amp;$E1037),'Hoja de Trabajo para listado'!$DE$151:$DG$151,0)),0)+IFERROR(INDEX('Hoja de Trabajo para listado'!$CD$155:$DC$1048576,MATCH($A1037,'Hoja de Trabajo para listado'!$CD$155:$CD$1048576,0),MATCH((CUADRO!K$5&amp;$E1037),'Hoja de Trabajo para listado'!$CD$151:$DC$151,0)),0)</f>
        <v>0</v>
      </c>
      <c r="L1037" s="314">
        <f ca="1">+IFERROR(INDEX('Hoja de Trabajo para listado'!$A$155:$Z$1048576,MATCH($A1037,'Hoja de Trabajo para listado'!$A$155:$A$1048576,0),MATCH((CUADRO!L$5&amp;$E1037),'Hoja de Trabajo para listado'!$A$151:$Z$151,0)),0)+IFERROR(INDEX('Hoja de Trabajo para listado'!$AB$155:$BA$1048576,MATCH($A1037,'Hoja de Trabajo para listado'!$AB$155:$AB$1048576,0),MATCH((CUADRO!L$5&amp;$E1037),'Hoja de Trabajo para listado'!$AB$151:$BA$151,0)),0)+IFERROR(INDEX('Hoja de Trabajo para listado'!$BC$155:$CB$1048576,MATCH($A1037,'Hoja de Trabajo para listado'!$BC$155:$BC$1048576,0),MATCH((CUADRO!L$5&amp;$E1037),'Hoja de Trabajo para listado'!$BC$151:$CB$151,0)),0)+IFERROR(INDEX('Hoja de Trabajo para listado'!$DE$153:$DG$274,MATCH($A1037,'Hoja de Trabajo para listado'!$DE$153:$DE$1048576,0),MATCH((CUADRO!L$5&amp;$E1037),'Hoja de Trabajo para listado'!$DE$151:$DG$151,0)),0)+IFERROR(INDEX('Hoja de Trabajo para listado'!$CD$155:$DC$1048576,MATCH($A1037,'Hoja de Trabajo para listado'!$CD$155:$CD$1048576,0),MATCH((CUADRO!L$5&amp;$E1037),'Hoja de Trabajo para listado'!$CD$151:$DC$151,0)),0)</f>
        <v>0</v>
      </c>
      <c r="M1037" s="314">
        <f ca="1">+IFERROR(INDEX('Hoja de Trabajo para listado'!$A$155:$Z$1048576,MATCH($A1037,'Hoja de Trabajo para listado'!$A$155:$A$1048576,0),MATCH((CUADRO!M$5&amp;$E1037),'Hoja de Trabajo para listado'!$A$151:$Z$151,0)),0)+IFERROR(INDEX('Hoja de Trabajo para listado'!$AB$155:$BA$1048576,MATCH($A1037,'Hoja de Trabajo para listado'!$AB$155:$AB$1048576,0),MATCH((CUADRO!M$5&amp;$E1037),'Hoja de Trabajo para listado'!$AB$151:$BA$151,0)),0)+IFERROR(INDEX('Hoja de Trabajo para listado'!$BC$155:$CB$1048576,MATCH($A1037,'Hoja de Trabajo para listado'!$BC$155:$BC$1048576,0),MATCH((CUADRO!M$5&amp;$E1037),'Hoja de Trabajo para listado'!$BC$151:$CB$151,0)),0)+IFERROR(INDEX('Hoja de Trabajo para listado'!$DE$153:$DG$274,MATCH($A1037,'Hoja de Trabajo para listado'!$DE$153:$DE$1048576,0),MATCH((CUADRO!M$5&amp;$E1037),'Hoja de Trabajo para listado'!$DE$151:$DG$151,0)),0)+IFERROR(INDEX('Hoja de Trabajo para listado'!$CD$155:$DC$1048576,MATCH($A1037,'Hoja de Trabajo para listado'!$CD$155:$CD$1048576,0),MATCH((CUADRO!M$5&amp;$E1037),'Hoja de Trabajo para listado'!$CD$151:$DC$151,0)),0)</f>
        <v>0</v>
      </c>
      <c r="N1037" s="314">
        <f ca="1">+IFERROR(INDEX('Hoja de Trabajo para listado'!$A$155:$Z$1048576,MATCH($A1037,'Hoja de Trabajo para listado'!$A$155:$A$1048576,0),MATCH((CUADRO!N$5&amp;$E1037),'Hoja de Trabajo para listado'!$A$151:$Z$151,0)),0)+IFERROR(INDEX('Hoja de Trabajo para listado'!$AB$155:$BA$1048576,MATCH($A1037,'Hoja de Trabajo para listado'!$AB$155:$AB$1048576,0),MATCH((CUADRO!N$5&amp;$E1037),'Hoja de Trabajo para listado'!$AB$151:$BA$151,0)),0)+IFERROR(INDEX('Hoja de Trabajo para listado'!$BC$155:$CB$1048576,MATCH($A1037,'Hoja de Trabajo para listado'!$BC$155:$BC$1048576,0),MATCH((CUADRO!N$5&amp;$E1037),'Hoja de Trabajo para listado'!$BC$151:$CB$151,0)),0)+IFERROR(INDEX('Hoja de Trabajo para listado'!$DE$153:$DG$274,MATCH($A1037,'Hoja de Trabajo para listado'!$DE$153:$DE$1048576,0),MATCH((CUADRO!N$5&amp;$E1037),'Hoja de Trabajo para listado'!$DE$151:$DG$151,0)),0)+IFERROR(INDEX('Hoja de Trabajo para listado'!$CD$155:$DC$1048576,MATCH($A1037,'Hoja de Trabajo para listado'!$CD$155:$CD$1048576,0),MATCH((CUADRO!N$5&amp;$E1037),'Hoja de Trabajo para listado'!$CD$151:$DC$151,0)),0)</f>
        <v>0</v>
      </c>
      <c r="O1037" s="314">
        <f ca="1">+IFERROR(INDEX('Hoja de Trabajo para listado'!$A$155:$Z$1048576,MATCH($A1037,'Hoja de Trabajo para listado'!$A$155:$A$1048576,0),MATCH((CUADRO!O$5&amp;$E1037),'Hoja de Trabajo para listado'!$A$151:$Z$151,0)),0)+IFERROR(INDEX('Hoja de Trabajo para listado'!$AB$155:$BA$1048576,MATCH($A1037,'Hoja de Trabajo para listado'!$AB$155:$AB$1048576,0),MATCH((CUADRO!O$5&amp;$E1037),'Hoja de Trabajo para listado'!$AB$151:$BA$151,0)),0)+IFERROR(INDEX('Hoja de Trabajo para listado'!$BC$155:$CB$1048576,MATCH($A1037,'Hoja de Trabajo para listado'!$BC$155:$BC$1048576,0),MATCH((CUADRO!O$5&amp;$E1037),'Hoja de Trabajo para listado'!$BC$151:$CB$151,0)),0)+IFERROR(INDEX('Hoja de Trabajo para listado'!$DE$153:$DG$274,MATCH($A1037,'Hoja de Trabajo para listado'!$DE$153:$DE$1048576,0),MATCH((CUADRO!O$5&amp;$E1037),'Hoja de Trabajo para listado'!$DE$151:$DG$151,0)),0)+IFERROR(INDEX('Hoja de Trabajo para listado'!$CD$155:$DC$1048576,MATCH($A1037,'Hoja de Trabajo para listado'!$CD$155:$CD$1048576,0),MATCH((CUADRO!O$5&amp;$E1037),'Hoja de Trabajo para listado'!$CD$151:$DC$151,0)),0)</f>
        <v>0</v>
      </c>
      <c r="P1037" s="314">
        <f ca="1">+IFERROR(INDEX('Hoja de Trabajo para listado'!$A$155:$Z$1048576,MATCH($A1037,'Hoja de Trabajo para listado'!$A$155:$A$1048576,0),MATCH((CUADRO!P$5&amp;$E1037),'Hoja de Trabajo para listado'!$A$151:$Z$151,0)),0)+IFERROR(INDEX('Hoja de Trabajo para listado'!$AB$155:$BA$1048576,MATCH($A1037,'Hoja de Trabajo para listado'!$AB$155:$AB$1048576,0),MATCH((CUADRO!P$5&amp;$E1037),'Hoja de Trabajo para listado'!$AB$151:$BA$151,0)),0)+IFERROR(INDEX('Hoja de Trabajo para listado'!$BC$155:$CB$1048576,MATCH($A1037,'Hoja de Trabajo para listado'!$BC$155:$BC$1048576,0),MATCH((CUADRO!P$5&amp;$E1037),'Hoja de Trabajo para listado'!$BC$151:$CB$151,0)),0)+IFERROR(INDEX('Hoja de Trabajo para listado'!$DE$153:$DG$274,MATCH($A1037,'Hoja de Trabajo para listado'!$DE$153:$DE$1048576,0),MATCH((CUADRO!P$5&amp;$E1037),'Hoja de Trabajo para listado'!$DE$151:$DG$151,0)),0)+IFERROR(INDEX('Hoja de Trabajo para listado'!$CD$155:$DC$1048576,MATCH($A1037,'Hoja de Trabajo para listado'!$CD$155:$CD$1048576,0),MATCH((CUADRO!P$5&amp;$E1037),'Hoja de Trabajo para listado'!$CD$151:$DC$151,0)),0)</f>
        <v>0</v>
      </c>
      <c r="Q1037" s="314">
        <f ca="1">+IFERROR(INDEX('Hoja de Trabajo para listado'!$A$155:$Z$1048576,MATCH($A1037,'Hoja de Trabajo para listado'!$A$155:$A$1048576,0),MATCH((CUADRO!Q$5&amp;$E1037),'Hoja de Trabajo para listado'!$A$151:$Z$151,0)),0)+IFERROR(INDEX('Hoja de Trabajo para listado'!$AB$155:$BA$1048576,MATCH($A1037,'Hoja de Trabajo para listado'!$AB$155:$AB$1048576,0),MATCH((CUADRO!Q$5&amp;$E1037),'Hoja de Trabajo para listado'!$AB$151:$BA$151,0)),0)+IFERROR(INDEX('Hoja de Trabajo para listado'!$BC$155:$CB$1048576,MATCH($A1037,'Hoja de Trabajo para listado'!$BC$155:$BC$1048576,0),MATCH((CUADRO!Q$5&amp;$E1037),'Hoja de Trabajo para listado'!$BC$151:$CB$151,0)),0)+IFERROR(INDEX('Hoja de Trabajo para listado'!$DE$153:$DG$274,MATCH($A1037,'Hoja de Trabajo para listado'!$DE$153:$DE$1048576,0),MATCH((CUADRO!Q$5&amp;$E1037),'Hoja de Trabajo para listado'!$DE$151:$DG$151,0)),0)+IFERROR(INDEX('Hoja de Trabajo para listado'!$CD$155:$DC$1048576,MATCH($A1037,'Hoja de Trabajo para listado'!$CD$155:$CD$1048576,0),MATCH((CUADRO!Q$5&amp;$E1037),'Hoja de Trabajo para listado'!$CD$151:$DC$151,0)),0)</f>
        <v>0</v>
      </c>
      <c r="R1037" s="314">
        <f t="shared" ca="1" si="32"/>
        <v>0</v>
      </c>
      <c r="S1037" s="314">
        <f ca="1">+R1036+R1037</f>
        <v>0</v>
      </c>
      <c r="T1037" s="314">
        <f ca="1">+S1037</f>
        <v>0</v>
      </c>
      <c r="U1037" s="348">
        <f t="shared" si="33"/>
        <v>2</v>
      </c>
      <c r="V1037" s="319" t="str">
        <f>+VLOOKUP(A1037,bd_lista!$A$3:$E$593,5,FALSE)</f>
        <v>Instituciones Descentralizadas</v>
      </c>
      <c r="W1037" s="426"/>
    </row>
    <row r="1038" spans="1:23" customFormat="1" ht="15" hidden="1" customHeight="1">
      <c r="A1038" s="323">
        <v>213</v>
      </c>
      <c r="B1038" s="427">
        <f>+A1038</f>
        <v>213</v>
      </c>
      <c r="C1038" s="318" t="str">
        <f>+VLOOKUP(A1038,bd_lista!$A$3:$C$593,3,FALSE)</f>
        <v>Servicio Nacional de Meteorología e Hidrología</v>
      </c>
      <c r="D1038" s="429" t="str">
        <f>+C1038</f>
        <v>Servicio Nacional de Meteorología e Hidrología</v>
      </c>
      <c r="E1038" s="318" t="s">
        <v>1418</v>
      </c>
      <c r="F1038" s="314">
        <f ca="1">+IFERROR(INDEX('Hoja de Trabajo para listado'!$A$155:$Z$1048576,MATCH($A1038,'Hoja de Trabajo para listado'!$A$155:$A$1048576,0),MATCH((CUADRO!F$5&amp;$E1038),'Hoja de Trabajo para listado'!$A$151:$Z$151,0)),0)+IFERROR(INDEX('Hoja de Trabajo para listado'!$AB$155:$BA$1048576,MATCH($A1038,'Hoja de Trabajo para listado'!$AB$155:$AB$1048576,0),MATCH((CUADRO!F$5&amp;$E1038),'Hoja de Trabajo para listado'!$AB$151:$BA$151,0)),0)+IFERROR(INDEX('Hoja de Trabajo para listado'!$BC$155:$CB$1048576,MATCH($A1038,'Hoja de Trabajo para listado'!$BC$155:$BC$1048576,0),MATCH((CUADRO!F$5&amp;$E1038),'Hoja de Trabajo para listado'!$BC$151:$CB$151,0)),0)+IFERROR(INDEX('Hoja de Trabajo para listado'!$DE$153:$DG$274,MATCH($A1038,'Hoja de Trabajo para listado'!$DE$153:$DE$1048576,0),MATCH((CUADRO!F$5&amp;$E1038),'Hoja de Trabajo para listado'!$DE$151:$DG$151,0)),0)+IFERROR(INDEX('Hoja de Trabajo para listado'!$CD$155:$DC$1048576,MATCH($A1038,'Hoja de Trabajo para listado'!$CD$155:$CD$1048576,0),MATCH((CUADRO!F$5&amp;$E1038),'Hoja de Trabajo para listado'!$CD$151:$DC$151,0)),0)</f>
        <v>0</v>
      </c>
      <c r="G1038" s="314">
        <f ca="1">+IFERROR(INDEX('Hoja de Trabajo para listado'!$A$155:$Z$1048576,MATCH($A1038,'Hoja de Trabajo para listado'!$A$155:$A$1048576,0),MATCH((CUADRO!G$5&amp;$E1038),'Hoja de Trabajo para listado'!$A$151:$Z$151,0)),0)+IFERROR(INDEX('Hoja de Trabajo para listado'!$AB$155:$BA$1048576,MATCH($A1038,'Hoja de Trabajo para listado'!$AB$155:$AB$1048576,0),MATCH((CUADRO!G$5&amp;$E1038),'Hoja de Trabajo para listado'!$AB$151:$BA$151,0)),0)+IFERROR(INDEX('Hoja de Trabajo para listado'!$BC$155:$CB$1048576,MATCH($A1038,'Hoja de Trabajo para listado'!$BC$155:$BC$1048576,0),MATCH((CUADRO!G$5&amp;$E1038),'Hoja de Trabajo para listado'!$BC$151:$CB$151,0)),0)+IFERROR(INDEX('Hoja de Trabajo para listado'!$DE$153:$DG$274,MATCH($A1038,'Hoja de Trabajo para listado'!$DE$153:$DE$1048576,0),MATCH((CUADRO!G$5&amp;$E1038),'Hoja de Trabajo para listado'!$DE$151:$DG$151,0)),0)+IFERROR(INDEX('Hoja de Trabajo para listado'!$CD$155:$DC$1048576,MATCH($A1038,'Hoja de Trabajo para listado'!$CD$155:$CD$1048576,0),MATCH((CUADRO!G$5&amp;$E1038),'Hoja de Trabajo para listado'!$CD$151:$DC$151,0)),0)</f>
        <v>0</v>
      </c>
      <c r="H1038" s="314">
        <f ca="1">+IFERROR(INDEX('Hoja de Trabajo para listado'!$A$155:$Z$1048576,MATCH($A1038,'Hoja de Trabajo para listado'!$A$155:$A$1048576,0),MATCH((CUADRO!H$5&amp;$E1038),'Hoja de Trabajo para listado'!$A$151:$Z$151,0)),0)+IFERROR(INDEX('Hoja de Trabajo para listado'!$AB$155:$BA$1048576,MATCH($A1038,'Hoja de Trabajo para listado'!$AB$155:$AB$1048576,0),MATCH((CUADRO!H$5&amp;$E1038),'Hoja de Trabajo para listado'!$AB$151:$BA$151,0)),0)+IFERROR(INDEX('Hoja de Trabajo para listado'!$BC$155:$CB$1048576,MATCH($A1038,'Hoja de Trabajo para listado'!$BC$155:$BC$1048576,0),MATCH((CUADRO!H$5&amp;$E1038),'Hoja de Trabajo para listado'!$BC$151:$CB$151,0)),0)+IFERROR(INDEX('Hoja de Trabajo para listado'!$DE$153:$DG$274,MATCH($A1038,'Hoja de Trabajo para listado'!$DE$153:$DE$1048576,0),MATCH((CUADRO!H$5&amp;$E1038),'Hoja de Trabajo para listado'!$DE$151:$DG$151,0)),0)+IFERROR(INDEX('Hoja de Trabajo para listado'!$CD$155:$DC$1048576,MATCH($A1038,'Hoja de Trabajo para listado'!$CD$155:$CD$1048576,0),MATCH((CUADRO!H$5&amp;$E1038),'Hoja de Trabajo para listado'!$CD$151:$DC$151,0)),0)</f>
        <v>0</v>
      </c>
      <c r="I1038" s="314">
        <f ca="1">+IFERROR(INDEX('Hoja de Trabajo para listado'!$A$155:$Z$1048576,MATCH($A1038,'Hoja de Trabajo para listado'!$A$155:$A$1048576,0),MATCH((CUADRO!I$5&amp;$E1038),'Hoja de Trabajo para listado'!$A$151:$Z$151,0)),0)+IFERROR(INDEX('Hoja de Trabajo para listado'!$AB$155:$BA$1048576,MATCH($A1038,'Hoja de Trabajo para listado'!$AB$155:$AB$1048576,0),MATCH((CUADRO!I$5&amp;$E1038),'Hoja de Trabajo para listado'!$AB$151:$BA$151,0)),0)+IFERROR(INDEX('Hoja de Trabajo para listado'!$BC$155:$CB$1048576,MATCH($A1038,'Hoja de Trabajo para listado'!$BC$155:$BC$1048576,0),MATCH((CUADRO!I$5&amp;$E1038),'Hoja de Trabajo para listado'!$BC$151:$CB$151,0)),0)+IFERROR(INDEX('Hoja de Trabajo para listado'!$DE$153:$DG$274,MATCH($A1038,'Hoja de Trabajo para listado'!$DE$153:$DE$1048576,0),MATCH((CUADRO!I$5&amp;$E1038),'Hoja de Trabajo para listado'!$DE$151:$DG$151,0)),0)+IFERROR(INDEX('Hoja de Trabajo para listado'!$CD$155:$DC$1048576,MATCH($A1038,'Hoja de Trabajo para listado'!$CD$155:$CD$1048576,0),MATCH((CUADRO!I$5&amp;$E1038),'Hoja de Trabajo para listado'!$CD$151:$DC$151,0)),0)</f>
        <v>0</v>
      </c>
      <c r="J1038" s="314">
        <f ca="1">+IFERROR(INDEX('Hoja de Trabajo para listado'!$A$155:$Z$1048576,MATCH($A1038,'Hoja de Trabajo para listado'!$A$155:$A$1048576,0),MATCH((CUADRO!J$5&amp;$E1038),'Hoja de Trabajo para listado'!$A$151:$Z$151,0)),0)+IFERROR(INDEX('Hoja de Trabajo para listado'!$AB$155:$BA$1048576,MATCH($A1038,'Hoja de Trabajo para listado'!$AB$155:$AB$1048576,0),MATCH((CUADRO!J$5&amp;$E1038),'Hoja de Trabajo para listado'!$AB$151:$BA$151,0)),0)+IFERROR(INDEX('Hoja de Trabajo para listado'!$BC$155:$CB$1048576,MATCH($A1038,'Hoja de Trabajo para listado'!$BC$155:$BC$1048576,0),MATCH((CUADRO!J$5&amp;$E1038),'Hoja de Trabajo para listado'!$BC$151:$CB$151,0)),0)+IFERROR(INDEX('Hoja de Trabajo para listado'!$DE$153:$DG$274,MATCH($A1038,'Hoja de Trabajo para listado'!$DE$153:$DE$1048576,0),MATCH((CUADRO!J$5&amp;$E1038),'Hoja de Trabajo para listado'!$DE$151:$DG$151,0)),0)+IFERROR(INDEX('Hoja de Trabajo para listado'!$CD$155:$DC$1048576,MATCH($A1038,'Hoja de Trabajo para listado'!$CD$155:$CD$1048576,0),MATCH((CUADRO!J$5&amp;$E1038),'Hoja de Trabajo para listado'!$CD$151:$DC$151,0)),0)</f>
        <v>0</v>
      </c>
      <c r="K1038" s="314">
        <f ca="1">+IFERROR(INDEX('Hoja de Trabajo para listado'!$A$155:$Z$1048576,MATCH($A1038,'Hoja de Trabajo para listado'!$A$155:$A$1048576,0),MATCH((CUADRO!K$5&amp;$E1038),'Hoja de Trabajo para listado'!$A$151:$Z$151,0)),0)+IFERROR(INDEX('Hoja de Trabajo para listado'!$AB$155:$BA$1048576,MATCH($A1038,'Hoja de Trabajo para listado'!$AB$155:$AB$1048576,0),MATCH((CUADRO!K$5&amp;$E1038),'Hoja de Trabajo para listado'!$AB$151:$BA$151,0)),0)+IFERROR(INDEX('Hoja de Trabajo para listado'!$BC$155:$CB$1048576,MATCH($A1038,'Hoja de Trabajo para listado'!$BC$155:$BC$1048576,0),MATCH((CUADRO!K$5&amp;$E1038),'Hoja de Trabajo para listado'!$BC$151:$CB$151,0)),0)+IFERROR(INDEX('Hoja de Trabajo para listado'!$DE$153:$DG$274,MATCH($A1038,'Hoja de Trabajo para listado'!$DE$153:$DE$1048576,0),MATCH((CUADRO!K$5&amp;$E1038),'Hoja de Trabajo para listado'!$DE$151:$DG$151,0)),0)+IFERROR(INDEX('Hoja de Trabajo para listado'!$CD$155:$DC$1048576,MATCH($A1038,'Hoja de Trabajo para listado'!$CD$155:$CD$1048576,0),MATCH((CUADRO!K$5&amp;$E1038),'Hoja de Trabajo para listado'!$CD$151:$DC$151,0)),0)</f>
        <v>0</v>
      </c>
      <c r="L1038" s="314">
        <f ca="1">+IFERROR(INDEX('Hoja de Trabajo para listado'!$A$155:$Z$1048576,MATCH($A1038,'Hoja de Trabajo para listado'!$A$155:$A$1048576,0),MATCH((CUADRO!L$5&amp;$E1038),'Hoja de Trabajo para listado'!$A$151:$Z$151,0)),0)+IFERROR(INDEX('Hoja de Trabajo para listado'!$AB$155:$BA$1048576,MATCH($A1038,'Hoja de Trabajo para listado'!$AB$155:$AB$1048576,0),MATCH((CUADRO!L$5&amp;$E1038),'Hoja de Trabajo para listado'!$AB$151:$BA$151,0)),0)+IFERROR(INDEX('Hoja de Trabajo para listado'!$BC$155:$CB$1048576,MATCH($A1038,'Hoja de Trabajo para listado'!$BC$155:$BC$1048576,0),MATCH((CUADRO!L$5&amp;$E1038),'Hoja de Trabajo para listado'!$BC$151:$CB$151,0)),0)+IFERROR(INDEX('Hoja de Trabajo para listado'!$DE$153:$DG$274,MATCH($A1038,'Hoja de Trabajo para listado'!$DE$153:$DE$1048576,0),MATCH((CUADRO!L$5&amp;$E1038),'Hoja de Trabajo para listado'!$DE$151:$DG$151,0)),0)+IFERROR(INDEX('Hoja de Trabajo para listado'!$CD$155:$DC$1048576,MATCH($A1038,'Hoja de Trabajo para listado'!$CD$155:$CD$1048576,0),MATCH((CUADRO!L$5&amp;$E1038),'Hoja de Trabajo para listado'!$CD$151:$DC$151,0)),0)</f>
        <v>0</v>
      </c>
      <c r="M1038" s="314">
        <f ca="1">+IFERROR(INDEX('Hoja de Trabajo para listado'!$A$155:$Z$1048576,MATCH($A1038,'Hoja de Trabajo para listado'!$A$155:$A$1048576,0),MATCH((CUADRO!M$5&amp;$E1038),'Hoja de Trabajo para listado'!$A$151:$Z$151,0)),0)+IFERROR(INDEX('Hoja de Trabajo para listado'!$AB$155:$BA$1048576,MATCH($A1038,'Hoja de Trabajo para listado'!$AB$155:$AB$1048576,0),MATCH((CUADRO!M$5&amp;$E1038),'Hoja de Trabajo para listado'!$AB$151:$BA$151,0)),0)+IFERROR(INDEX('Hoja de Trabajo para listado'!$BC$155:$CB$1048576,MATCH($A1038,'Hoja de Trabajo para listado'!$BC$155:$BC$1048576,0),MATCH((CUADRO!M$5&amp;$E1038),'Hoja de Trabajo para listado'!$BC$151:$CB$151,0)),0)+IFERROR(INDEX('Hoja de Trabajo para listado'!$DE$153:$DG$274,MATCH($A1038,'Hoja de Trabajo para listado'!$DE$153:$DE$1048576,0),MATCH((CUADRO!M$5&amp;$E1038),'Hoja de Trabajo para listado'!$DE$151:$DG$151,0)),0)+IFERROR(INDEX('Hoja de Trabajo para listado'!$CD$155:$DC$1048576,MATCH($A1038,'Hoja de Trabajo para listado'!$CD$155:$CD$1048576,0),MATCH((CUADRO!M$5&amp;$E1038),'Hoja de Trabajo para listado'!$CD$151:$DC$151,0)),0)</f>
        <v>0</v>
      </c>
      <c r="N1038" s="314">
        <f ca="1">+IFERROR(INDEX('Hoja de Trabajo para listado'!$A$155:$Z$1048576,MATCH($A1038,'Hoja de Trabajo para listado'!$A$155:$A$1048576,0),MATCH((CUADRO!N$5&amp;$E1038),'Hoja de Trabajo para listado'!$A$151:$Z$151,0)),0)+IFERROR(INDEX('Hoja de Trabajo para listado'!$AB$155:$BA$1048576,MATCH($A1038,'Hoja de Trabajo para listado'!$AB$155:$AB$1048576,0),MATCH((CUADRO!N$5&amp;$E1038),'Hoja de Trabajo para listado'!$AB$151:$BA$151,0)),0)+IFERROR(INDEX('Hoja de Trabajo para listado'!$BC$155:$CB$1048576,MATCH($A1038,'Hoja de Trabajo para listado'!$BC$155:$BC$1048576,0),MATCH((CUADRO!N$5&amp;$E1038),'Hoja de Trabajo para listado'!$BC$151:$CB$151,0)),0)+IFERROR(INDEX('Hoja de Trabajo para listado'!$DE$153:$DG$274,MATCH($A1038,'Hoja de Trabajo para listado'!$DE$153:$DE$1048576,0),MATCH((CUADRO!N$5&amp;$E1038),'Hoja de Trabajo para listado'!$DE$151:$DG$151,0)),0)+IFERROR(INDEX('Hoja de Trabajo para listado'!$CD$155:$DC$1048576,MATCH($A1038,'Hoja de Trabajo para listado'!$CD$155:$CD$1048576,0),MATCH((CUADRO!N$5&amp;$E1038),'Hoja de Trabajo para listado'!$CD$151:$DC$151,0)),0)</f>
        <v>0</v>
      </c>
      <c r="O1038" s="314">
        <f ca="1">+IFERROR(INDEX('Hoja de Trabajo para listado'!$A$155:$Z$1048576,MATCH($A1038,'Hoja de Trabajo para listado'!$A$155:$A$1048576,0),MATCH((CUADRO!O$5&amp;$E1038),'Hoja de Trabajo para listado'!$A$151:$Z$151,0)),0)+IFERROR(INDEX('Hoja de Trabajo para listado'!$AB$155:$BA$1048576,MATCH($A1038,'Hoja de Trabajo para listado'!$AB$155:$AB$1048576,0),MATCH((CUADRO!O$5&amp;$E1038),'Hoja de Trabajo para listado'!$AB$151:$BA$151,0)),0)+IFERROR(INDEX('Hoja de Trabajo para listado'!$BC$155:$CB$1048576,MATCH($A1038,'Hoja de Trabajo para listado'!$BC$155:$BC$1048576,0),MATCH((CUADRO!O$5&amp;$E1038),'Hoja de Trabajo para listado'!$BC$151:$CB$151,0)),0)+IFERROR(INDEX('Hoja de Trabajo para listado'!$DE$153:$DG$274,MATCH($A1038,'Hoja de Trabajo para listado'!$DE$153:$DE$1048576,0),MATCH((CUADRO!O$5&amp;$E1038),'Hoja de Trabajo para listado'!$DE$151:$DG$151,0)),0)+IFERROR(INDEX('Hoja de Trabajo para listado'!$CD$155:$DC$1048576,MATCH($A1038,'Hoja de Trabajo para listado'!$CD$155:$CD$1048576,0),MATCH((CUADRO!O$5&amp;$E1038),'Hoja de Trabajo para listado'!$CD$151:$DC$151,0)),0)</f>
        <v>0</v>
      </c>
      <c r="P1038" s="314">
        <f ca="1">+IFERROR(INDEX('Hoja de Trabajo para listado'!$A$155:$Z$1048576,MATCH($A1038,'Hoja de Trabajo para listado'!$A$155:$A$1048576,0),MATCH((CUADRO!P$5&amp;$E1038),'Hoja de Trabajo para listado'!$A$151:$Z$151,0)),0)+IFERROR(INDEX('Hoja de Trabajo para listado'!$AB$155:$BA$1048576,MATCH($A1038,'Hoja de Trabajo para listado'!$AB$155:$AB$1048576,0),MATCH((CUADRO!P$5&amp;$E1038),'Hoja de Trabajo para listado'!$AB$151:$BA$151,0)),0)+IFERROR(INDEX('Hoja de Trabajo para listado'!$BC$155:$CB$1048576,MATCH($A1038,'Hoja de Trabajo para listado'!$BC$155:$BC$1048576,0),MATCH((CUADRO!P$5&amp;$E1038),'Hoja de Trabajo para listado'!$BC$151:$CB$151,0)),0)+IFERROR(INDEX('Hoja de Trabajo para listado'!$DE$153:$DG$274,MATCH($A1038,'Hoja de Trabajo para listado'!$DE$153:$DE$1048576,0),MATCH((CUADRO!P$5&amp;$E1038),'Hoja de Trabajo para listado'!$DE$151:$DG$151,0)),0)+IFERROR(INDEX('Hoja de Trabajo para listado'!$CD$155:$DC$1048576,MATCH($A1038,'Hoja de Trabajo para listado'!$CD$155:$CD$1048576,0),MATCH((CUADRO!P$5&amp;$E1038),'Hoja de Trabajo para listado'!$CD$151:$DC$151,0)),0)</f>
        <v>0</v>
      </c>
      <c r="Q1038" s="314">
        <f ca="1">+IFERROR(INDEX('Hoja de Trabajo para listado'!$A$155:$Z$1048576,MATCH($A1038,'Hoja de Trabajo para listado'!$A$155:$A$1048576,0),MATCH((CUADRO!Q$5&amp;$E1038),'Hoja de Trabajo para listado'!$A$151:$Z$151,0)),0)+IFERROR(INDEX('Hoja de Trabajo para listado'!$AB$155:$BA$1048576,MATCH($A1038,'Hoja de Trabajo para listado'!$AB$155:$AB$1048576,0),MATCH((CUADRO!Q$5&amp;$E1038),'Hoja de Trabajo para listado'!$AB$151:$BA$151,0)),0)+IFERROR(INDEX('Hoja de Trabajo para listado'!$BC$155:$CB$1048576,MATCH($A1038,'Hoja de Trabajo para listado'!$BC$155:$BC$1048576,0),MATCH((CUADRO!Q$5&amp;$E1038),'Hoja de Trabajo para listado'!$BC$151:$CB$151,0)),0)+IFERROR(INDEX('Hoja de Trabajo para listado'!$DE$153:$DG$274,MATCH($A1038,'Hoja de Trabajo para listado'!$DE$153:$DE$1048576,0),MATCH((CUADRO!Q$5&amp;$E1038),'Hoja de Trabajo para listado'!$DE$151:$DG$151,0)),0)+IFERROR(INDEX('Hoja de Trabajo para listado'!$CD$155:$DC$1048576,MATCH($A1038,'Hoja de Trabajo para listado'!$CD$155:$CD$1048576,0),MATCH((CUADRO!Q$5&amp;$E1038),'Hoja de Trabajo para listado'!$CD$151:$DC$151,0)),0)</f>
        <v>0</v>
      </c>
      <c r="R1038" s="314">
        <f t="shared" ca="1" si="32"/>
        <v>0</v>
      </c>
      <c r="S1038" s="314"/>
      <c r="T1038" s="314">
        <f ca="1">+T1039</f>
        <v>0</v>
      </c>
      <c r="U1038" s="313">
        <f t="shared" si="33"/>
        <v>1</v>
      </c>
      <c r="V1038" s="319" t="str">
        <f>+VLOOKUP(A1038,bd_lista!$A$3:$E$593,5,FALSE)</f>
        <v>Instituciones Descentralizadas</v>
      </c>
      <c r="W1038" s="425" t="str">
        <f>+V1038</f>
        <v>Instituciones Descentralizadas</v>
      </c>
    </row>
    <row r="1039" spans="1:23" customFormat="1" ht="15" hidden="1" customHeight="1">
      <c r="A1039" s="323">
        <v>213</v>
      </c>
      <c r="B1039" s="428"/>
      <c r="C1039" s="339" t="str">
        <f>+VLOOKUP(A1039,bd_lista!$A$3:$C$593,3,FALSE)</f>
        <v>Servicio Nacional de Meteorología e Hidrología</v>
      </c>
      <c r="D1039" s="430"/>
      <c r="E1039" s="319" t="s">
        <v>1419</v>
      </c>
      <c r="F1039" s="314">
        <f ca="1">+IFERROR(INDEX('Hoja de Trabajo para listado'!$A$155:$Z$1048576,MATCH($A1039,'Hoja de Trabajo para listado'!$A$155:$A$1048576,0),MATCH((CUADRO!F$5&amp;$E1039),'Hoja de Trabajo para listado'!$A$151:$Z$151,0)),0)+IFERROR(INDEX('Hoja de Trabajo para listado'!$AB$155:$BA$1048576,MATCH($A1039,'Hoja de Trabajo para listado'!$AB$155:$AB$1048576,0),MATCH((CUADRO!F$5&amp;$E1039),'Hoja de Trabajo para listado'!$AB$151:$BA$151,0)),0)+IFERROR(INDEX('Hoja de Trabajo para listado'!$BC$155:$CB$1048576,MATCH($A1039,'Hoja de Trabajo para listado'!$BC$155:$BC$1048576,0),MATCH((CUADRO!F$5&amp;$E1039),'Hoja de Trabajo para listado'!$BC$151:$CB$151,0)),0)+IFERROR(INDEX('Hoja de Trabajo para listado'!$DE$153:$DG$274,MATCH($A1039,'Hoja de Trabajo para listado'!$DE$153:$DE$1048576,0),MATCH((CUADRO!F$5&amp;$E1039),'Hoja de Trabajo para listado'!$DE$151:$DG$151,0)),0)+IFERROR(INDEX('Hoja de Trabajo para listado'!$CD$155:$DC$1048576,MATCH($A1039,'Hoja de Trabajo para listado'!$CD$155:$CD$1048576,0),MATCH((CUADRO!F$5&amp;$E1039),'Hoja de Trabajo para listado'!$CD$151:$DC$151,0)),0)</f>
        <v>0</v>
      </c>
      <c r="G1039" s="314">
        <f ca="1">+IFERROR(INDEX('Hoja de Trabajo para listado'!$A$155:$Z$1048576,MATCH($A1039,'Hoja de Trabajo para listado'!$A$155:$A$1048576,0),MATCH((CUADRO!G$5&amp;$E1039),'Hoja de Trabajo para listado'!$A$151:$Z$151,0)),0)+IFERROR(INDEX('Hoja de Trabajo para listado'!$AB$155:$BA$1048576,MATCH($A1039,'Hoja de Trabajo para listado'!$AB$155:$AB$1048576,0),MATCH((CUADRO!G$5&amp;$E1039),'Hoja de Trabajo para listado'!$AB$151:$BA$151,0)),0)+IFERROR(INDEX('Hoja de Trabajo para listado'!$BC$155:$CB$1048576,MATCH($A1039,'Hoja de Trabajo para listado'!$BC$155:$BC$1048576,0),MATCH((CUADRO!G$5&amp;$E1039),'Hoja de Trabajo para listado'!$BC$151:$CB$151,0)),0)+IFERROR(INDEX('Hoja de Trabajo para listado'!$DE$153:$DG$274,MATCH($A1039,'Hoja de Trabajo para listado'!$DE$153:$DE$1048576,0),MATCH((CUADRO!G$5&amp;$E1039),'Hoja de Trabajo para listado'!$DE$151:$DG$151,0)),0)+IFERROR(INDEX('Hoja de Trabajo para listado'!$CD$155:$DC$1048576,MATCH($A1039,'Hoja de Trabajo para listado'!$CD$155:$CD$1048576,0),MATCH((CUADRO!G$5&amp;$E1039),'Hoja de Trabajo para listado'!$CD$151:$DC$151,0)),0)</f>
        <v>0</v>
      </c>
      <c r="H1039" s="314">
        <f ca="1">+IFERROR(INDEX('Hoja de Trabajo para listado'!$A$155:$Z$1048576,MATCH($A1039,'Hoja de Trabajo para listado'!$A$155:$A$1048576,0),MATCH((CUADRO!H$5&amp;$E1039),'Hoja de Trabajo para listado'!$A$151:$Z$151,0)),0)+IFERROR(INDEX('Hoja de Trabajo para listado'!$AB$155:$BA$1048576,MATCH($A1039,'Hoja de Trabajo para listado'!$AB$155:$AB$1048576,0),MATCH((CUADRO!H$5&amp;$E1039),'Hoja de Trabajo para listado'!$AB$151:$BA$151,0)),0)+IFERROR(INDEX('Hoja de Trabajo para listado'!$BC$155:$CB$1048576,MATCH($A1039,'Hoja de Trabajo para listado'!$BC$155:$BC$1048576,0),MATCH((CUADRO!H$5&amp;$E1039),'Hoja de Trabajo para listado'!$BC$151:$CB$151,0)),0)+IFERROR(INDEX('Hoja de Trabajo para listado'!$DE$153:$DG$274,MATCH($A1039,'Hoja de Trabajo para listado'!$DE$153:$DE$1048576,0),MATCH((CUADRO!H$5&amp;$E1039),'Hoja de Trabajo para listado'!$DE$151:$DG$151,0)),0)+IFERROR(INDEX('Hoja de Trabajo para listado'!$CD$155:$DC$1048576,MATCH($A1039,'Hoja de Trabajo para listado'!$CD$155:$CD$1048576,0),MATCH((CUADRO!H$5&amp;$E1039),'Hoja de Trabajo para listado'!$CD$151:$DC$151,0)),0)</f>
        <v>0</v>
      </c>
      <c r="I1039" s="314">
        <f ca="1">+IFERROR(INDEX('Hoja de Trabajo para listado'!$A$155:$Z$1048576,MATCH($A1039,'Hoja de Trabajo para listado'!$A$155:$A$1048576,0),MATCH((CUADRO!I$5&amp;$E1039),'Hoja de Trabajo para listado'!$A$151:$Z$151,0)),0)+IFERROR(INDEX('Hoja de Trabajo para listado'!$AB$155:$BA$1048576,MATCH($A1039,'Hoja de Trabajo para listado'!$AB$155:$AB$1048576,0),MATCH((CUADRO!I$5&amp;$E1039),'Hoja de Trabajo para listado'!$AB$151:$BA$151,0)),0)+IFERROR(INDEX('Hoja de Trabajo para listado'!$BC$155:$CB$1048576,MATCH($A1039,'Hoja de Trabajo para listado'!$BC$155:$BC$1048576,0),MATCH((CUADRO!I$5&amp;$E1039),'Hoja de Trabajo para listado'!$BC$151:$CB$151,0)),0)+IFERROR(INDEX('Hoja de Trabajo para listado'!$DE$153:$DG$274,MATCH($A1039,'Hoja de Trabajo para listado'!$DE$153:$DE$1048576,0),MATCH((CUADRO!I$5&amp;$E1039),'Hoja de Trabajo para listado'!$DE$151:$DG$151,0)),0)+IFERROR(INDEX('Hoja de Trabajo para listado'!$CD$155:$DC$1048576,MATCH($A1039,'Hoja de Trabajo para listado'!$CD$155:$CD$1048576,0),MATCH((CUADRO!I$5&amp;$E1039),'Hoja de Trabajo para listado'!$CD$151:$DC$151,0)),0)</f>
        <v>0</v>
      </c>
      <c r="J1039" s="314">
        <f ca="1">+IFERROR(INDEX('Hoja de Trabajo para listado'!$A$155:$Z$1048576,MATCH($A1039,'Hoja de Trabajo para listado'!$A$155:$A$1048576,0),MATCH((CUADRO!J$5&amp;$E1039),'Hoja de Trabajo para listado'!$A$151:$Z$151,0)),0)+IFERROR(INDEX('Hoja de Trabajo para listado'!$AB$155:$BA$1048576,MATCH($A1039,'Hoja de Trabajo para listado'!$AB$155:$AB$1048576,0),MATCH((CUADRO!J$5&amp;$E1039),'Hoja de Trabajo para listado'!$AB$151:$BA$151,0)),0)+IFERROR(INDEX('Hoja de Trabajo para listado'!$BC$155:$CB$1048576,MATCH($A1039,'Hoja de Trabajo para listado'!$BC$155:$BC$1048576,0),MATCH((CUADRO!J$5&amp;$E1039),'Hoja de Trabajo para listado'!$BC$151:$CB$151,0)),0)+IFERROR(INDEX('Hoja de Trabajo para listado'!$DE$153:$DG$274,MATCH($A1039,'Hoja de Trabajo para listado'!$DE$153:$DE$1048576,0),MATCH((CUADRO!J$5&amp;$E1039),'Hoja de Trabajo para listado'!$DE$151:$DG$151,0)),0)+IFERROR(INDEX('Hoja de Trabajo para listado'!$CD$155:$DC$1048576,MATCH($A1039,'Hoja de Trabajo para listado'!$CD$155:$CD$1048576,0),MATCH((CUADRO!J$5&amp;$E1039),'Hoja de Trabajo para listado'!$CD$151:$DC$151,0)),0)</f>
        <v>0</v>
      </c>
      <c r="K1039" s="314">
        <f ca="1">+IFERROR(INDEX('Hoja de Trabajo para listado'!$A$155:$Z$1048576,MATCH($A1039,'Hoja de Trabajo para listado'!$A$155:$A$1048576,0),MATCH((CUADRO!K$5&amp;$E1039),'Hoja de Trabajo para listado'!$A$151:$Z$151,0)),0)+IFERROR(INDEX('Hoja de Trabajo para listado'!$AB$155:$BA$1048576,MATCH($A1039,'Hoja de Trabajo para listado'!$AB$155:$AB$1048576,0),MATCH((CUADRO!K$5&amp;$E1039),'Hoja de Trabajo para listado'!$AB$151:$BA$151,0)),0)+IFERROR(INDEX('Hoja de Trabajo para listado'!$BC$155:$CB$1048576,MATCH($A1039,'Hoja de Trabajo para listado'!$BC$155:$BC$1048576,0),MATCH((CUADRO!K$5&amp;$E1039),'Hoja de Trabajo para listado'!$BC$151:$CB$151,0)),0)+IFERROR(INDEX('Hoja de Trabajo para listado'!$DE$153:$DG$274,MATCH($A1039,'Hoja de Trabajo para listado'!$DE$153:$DE$1048576,0),MATCH((CUADRO!K$5&amp;$E1039),'Hoja de Trabajo para listado'!$DE$151:$DG$151,0)),0)+IFERROR(INDEX('Hoja de Trabajo para listado'!$CD$155:$DC$1048576,MATCH($A1039,'Hoja de Trabajo para listado'!$CD$155:$CD$1048576,0),MATCH((CUADRO!K$5&amp;$E1039),'Hoja de Trabajo para listado'!$CD$151:$DC$151,0)),0)</f>
        <v>0</v>
      </c>
      <c r="L1039" s="314">
        <f ca="1">+IFERROR(INDEX('Hoja de Trabajo para listado'!$A$155:$Z$1048576,MATCH($A1039,'Hoja de Trabajo para listado'!$A$155:$A$1048576,0),MATCH((CUADRO!L$5&amp;$E1039),'Hoja de Trabajo para listado'!$A$151:$Z$151,0)),0)+IFERROR(INDEX('Hoja de Trabajo para listado'!$AB$155:$BA$1048576,MATCH($A1039,'Hoja de Trabajo para listado'!$AB$155:$AB$1048576,0),MATCH((CUADRO!L$5&amp;$E1039),'Hoja de Trabajo para listado'!$AB$151:$BA$151,0)),0)+IFERROR(INDEX('Hoja de Trabajo para listado'!$BC$155:$CB$1048576,MATCH($A1039,'Hoja de Trabajo para listado'!$BC$155:$BC$1048576,0),MATCH((CUADRO!L$5&amp;$E1039),'Hoja de Trabajo para listado'!$BC$151:$CB$151,0)),0)+IFERROR(INDEX('Hoja de Trabajo para listado'!$DE$153:$DG$274,MATCH($A1039,'Hoja de Trabajo para listado'!$DE$153:$DE$1048576,0),MATCH((CUADRO!L$5&amp;$E1039),'Hoja de Trabajo para listado'!$DE$151:$DG$151,0)),0)+IFERROR(INDEX('Hoja de Trabajo para listado'!$CD$155:$DC$1048576,MATCH($A1039,'Hoja de Trabajo para listado'!$CD$155:$CD$1048576,0),MATCH((CUADRO!L$5&amp;$E1039),'Hoja de Trabajo para listado'!$CD$151:$DC$151,0)),0)</f>
        <v>0</v>
      </c>
      <c r="M1039" s="314">
        <f ca="1">+IFERROR(INDEX('Hoja de Trabajo para listado'!$A$155:$Z$1048576,MATCH($A1039,'Hoja de Trabajo para listado'!$A$155:$A$1048576,0),MATCH((CUADRO!M$5&amp;$E1039),'Hoja de Trabajo para listado'!$A$151:$Z$151,0)),0)+IFERROR(INDEX('Hoja de Trabajo para listado'!$AB$155:$BA$1048576,MATCH($A1039,'Hoja de Trabajo para listado'!$AB$155:$AB$1048576,0),MATCH((CUADRO!M$5&amp;$E1039),'Hoja de Trabajo para listado'!$AB$151:$BA$151,0)),0)+IFERROR(INDEX('Hoja de Trabajo para listado'!$BC$155:$CB$1048576,MATCH($A1039,'Hoja de Trabajo para listado'!$BC$155:$BC$1048576,0),MATCH((CUADRO!M$5&amp;$E1039),'Hoja de Trabajo para listado'!$BC$151:$CB$151,0)),0)+IFERROR(INDEX('Hoja de Trabajo para listado'!$DE$153:$DG$274,MATCH($A1039,'Hoja de Trabajo para listado'!$DE$153:$DE$1048576,0),MATCH((CUADRO!M$5&amp;$E1039),'Hoja de Trabajo para listado'!$DE$151:$DG$151,0)),0)+IFERROR(INDEX('Hoja de Trabajo para listado'!$CD$155:$DC$1048576,MATCH($A1039,'Hoja de Trabajo para listado'!$CD$155:$CD$1048576,0),MATCH((CUADRO!M$5&amp;$E1039),'Hoja de Trabajo para listado'!$CD$151:$DC$151,0)),0)</f>
        <v>0</v>
      </c>
      <c r="N1039" s="314">
        <f ca="1">+IFERROR(INDEX('Hoja de Trabajo para listado'!$A$155:$Z$1048576,MATCH($A1039,'Hoja de Trabajo para listado'!$A$155:$A$1048576,0),MATCH((CUADRO!N$5&amp;$E1039),'Hoja de Trabajo para listado'!$A$151:$Z$151,0)),0)+IFERROR(INDEX('Hoja de Trabajo para listado'!$AB$155:$BA$1048576,MATCH($A1039,'Hoja de Trabajo para listado'!$AB$155:$AB$1048576,0),MATCH((CUADRO!N$5&amp;$E1039),'Hoja de Trabajo para listado'!$AB$151:$BA$151,0)),0)+IFERROR(INDEX('Hoja de Trabajo para listado'!$BC$155:$CB$1048576,MATCH($A1039,'Hoja de Trabajo para listado'!$BC$155:$BC$1048576,0),MATCH((CUADRO!N$5&amp;$E1039),'Hoja de Trabajo para listado'!$BC$151:$CB$151,0)),0)+IFERROR(INDEX('Hoja de Trabajo para listado'!$DE$153:$DG$274,MATCH($A1039,'Hoja de Trabajo para listado'!$DE$153:$DE$1048576,0),MATCH((CUADRO!N$5&amp;$E1039),'Hoja de Trabajo para listado'!$DE$151:$DG$151,0)),0)+IFERROR(INDEX('Hoja de Trabajo para listado'!$CD$155:$DC$1048576,MATCH($A1039,'Hoja de Trabajo para listado'!$CD$155:$CD$1048576,0),MATCH((CUADRO!N$5&amp;$E1039),'Hoja de Trabajo para listado'!$CD$151:$DC$151,0)),0)</f>
        <v>0</v>
      </c>
      <c r="O1039" s="314">
        <f ca="1">+IFERROR(INDEX('Hoja de Trabajo para listado'!$A$155:$Z$1048576,MATCH($A1039,'Hoja de Trabajo para listado'!$A$155:$A$1048576,0),MATCH((CUADRO!O$5&amp;$E1039),'Hoja de Trabajo para listado'!$A$151:$Z$151,0)),0)+IFERROR(INDEX('Hoja de Trabajo para listado'!$AB$155:$BA$1048576,MATCH($A1039,'Hoja de Trabajo para listado'!$AB$155:$AB$1048576,0),MATCH((CUADRO!O$5&amp;$E1039),'Hoja de Trabajo para listado'!$AB$151:$BA$151,0)),0)+IFERROR(INDEX('Hoja de Trabajo para listado'!$BC$155:$CB$1048576,MATCH($A1039,'Hoja de Trabajo para listado'!$BC$155:$BC$1048576,0),MATCH((CUADRO!O$5&amp;$E1039),'Hoja de Trabajo para listado'!$BC$151:$CB$151,0)),0)+IFERROR(INDEX('Hoja de Trabajo para listado'!$DE$153:$DG$274,MATCH($A1039,'Hoja de Trabajo para listado'!$DE$153:$DE$1048576,0),MATCH((CUADRO!O$5&amp;$E1039),'Hoja de Trabajo para listado'!$DE$151:$DG$151,0)),0)+IFERROR(INDEX('Hoja de Trabajo para listado'!$CD$155:$DC$1048576,MATCH($A1039,'Hoja de Trabajo para listado'!$CD$155:$CD$1048576,0),MATCH((CUADRO!O$5&amp;$E1039),'Hoja de Trabajo para listado'!$CD$151:$DC$151,0)),0)</f>
        <v>0</v>
      </c>
      <c r="P1039" s="314">
        <f ca="1">+IFERROR(INDEX('Hoja de Trabajo para listado'!$A$155:$Z$1048576,MATCH($A1039,'Hoja de Trabajo para listado'!$A$155:$A$1048576,0),MATCH((CUADRO!P$5&amp;$E1039),'Hoja de Trabajo para listado'!$A$151:$Z$151,0)),0)+IFERROR(INDEX('Hoja de Trabajo para listado'!$AB$155:$BA$1048576,MATCH($A1039,'Hoja de Trabajo para listado'!$AB$155:$AB$1048576,0),MATCH((CUADRO!P$5&amp;$E1039),'Hoja de Trabajo para listado'!$AB$151:$BA$151,0)),0)+IFERROR(INDEX('Hoja de Trabajo para listado'!$BC$155:$CB$1048576,MATCH($A1039,'Hoja de Trabajo para listado'!$BC$155:$BC$1048576,0),MATCH((CUADRO!P$5&amp;$E1039),'Hoja de Trabajo para listado'!$BC$151:$CB$151,0)),0)+IFERROR(INDEX('Hoja de Trabajo para listado'!$DE$153:$DG$274,MATCH($A1039,'Hoja de Trabajo para listado'!$DE$153:$DE$1048576,0),MATCH((CUADRO!P$5&amp;$E1039),'Hoja de Trabajo para listado'!$DE$151:$DG$151,0)),0)+IFERROR(INDEX('Hoja de Trabajo para listado'!$CD$155:$DC$1048576,MATCH($A1039,'Hoja de Trabajo para listado'!$CD$155:$CD$1048576,0),MATCH((CUADRO!P$5&amp;$E1039),'Hoja de Trabajo para listado'!$CD$151:$DC$151,0)),0)</f>
        <v>0</v>
      </c>
      <c r="Q1039" s="314">
        <f ca="1">+IFERROR(INDEX('Hoja de Trabajo para listado'!$A$155:$Z$1048576,MATCH($A1039,'Hoja de Trabajo para listado'!$A$155:$A$1048576,0),MATCH((CUADRO!Q$5&amp;$E1039),'Hoja de Trabajo para listado'!$A$151:$Z$151,0)),0)+IFERROR(INDEX('Hoja de Trabajo para listado'!$AB$155:$BA$1048576,MATCH($A1039,'Hoja de Trabajo para listado'!$AB$155:$AB$1048576,0),MATCH((CUADRO!Q$5&amp;$E1039),'Hoja de Trabajo para listado'!$AB$151:$BA$151,0)),0)+IFERROR(INDEX('Hoja de Trabajo para listado'!$BC$155:$CB$1048576,MATCH($A1039,'Hoja de Trabajo para listado'!$BC$155:$BC$1048576,0),MATCH((CUADRO!Q$5&amp;$E1039),'Hoja de Trabajo para listado'!$BC$151:$CB$151,0)),0)+IFERROR(INDEX('Hoja de Trabajo para listado'!$DE$153:$DG$274,MATCH($A1039,'Hoja de Trabajo para listado'!$DE$153:$DE$1048576,0),MATCH((CUADRO!Q$5&amp;$E1039),'Hoja de Trabajo para listado'!$DE$151:$DG$151,0)),0)+IFERROR(INDEX('Hoja de Trabajo para listado'!$CD$155:$DC$1048576,MATCH($A1039,'Hoja de Trabajo para listado'!$CD$155:$CD$1048576,0),MATCH((CUADRO!Q$5&amp;$E1039),'Hoja de Trabajo para listado'!$CD$151:$DC$151,0)),0)</f>
        <v>0</v>
      </c>
      <c r="R1039" s="314">
        <f t="shared" ca="1" si="32"/>
        <v>0</v>
      </c>
      <c r="S1039" s="314">
        <f ca="1">+R1038+R1039</f>
        <v>0</v>
      </c>
      <c r="T1039" s="314">
        <f ca="1">+S1039</f>
        <v>0</v>
      </c>
      <c r="U1039" s="313">
        <f t="shared" si="33"/>
        <v>2</v>
      </c>
      <c r="V1039" s="319" t="str">
        <f>+VLOOKUP(A1039,bd_lista!$A$3:$E$593,5,FALSE)</f>
        <v>Instituciones Descentralizadas</v>
      </c>
      <c r="W1039" s="426"/>
    </row>
    <row r="1040" spans="1:23" customFormat="1" ht="27" hidden="1" customHeight="1">
      <c r="A1040" s="323">
        <v>346</v>
      </c>
      <c r="B1040" s="427">
        <f>+A1040</f>
        <v>346</v>
      </c>
      <c r="C1040" s="318" t="str">
        <f>+VLOOKUP(A1040,bd_lista!$A$3:$C$593,3,FALSE)</f>
        <v>Unidad de Investigaciones Financieras</v>
      </c>
      <c r="D1040" s="429" t="str">
        <f>+C1040</f>
        <v>Unidad de Investigaciones Financieras</v>
      </c>
      <c r="E1040" s="339" t="s">
        <v>1418</v>
      </c>
      <c r="F1040" s="314">
        <f ca="1">+IFERROR(INDEX('Hoja de Trabajo para listado'!$A$155:$Z$1048576,MATCH($A1040,'Hoja de Trabajo para listado'!$A$155:$A$1048576,0),MATCH((CUADRO!F$5&amp;$E1040),'Hoja de Trabajo para listado'!$A$151:$Z$151,0)),0)+IFERROR(INDEX('Hoja de Trabajo para listado'!$AB$155:$BA$1048576,MATCH($A1040,'Hoja de Trabajo para listado'!$AB$155:$AB$1048576,0),MATCH((CUADRO!F$5&amp;$E1040),'Hoja de Trabajo para listado'!$AB$151:$BA$151,0)),0)+IFERROR(INDEX('Hoja de Trabajo para listado'!$BC$155:$CB$1048576,MATCH($A1040,'Hoja de Trabajo para listado'!$BC$155:$BC$1048576,0),MATCH((CUADRO!F$5&amp;$E1040),'Hoja de Trabajo para listado'!$BC$151:$CB$151,0)),0)+IFERROR(INDEX('Hoja de Trabajo para listado'!$DE$153:$DG$274,MATCH($A1040,'Hoja de Trabajo para listado'!$DE$153:$DE$1048576,0),MATCH((CUADRO!F$5&amp;$E1040),'Hoja de Trabajo para listado'!$DE$151:$DG$151,0)),0)+IFERROR(INDEX('Hoja de Trabajo para listado'!$CD$155:$DC$1048576,MATCH($A1040,'Hoja de Trabajo para listado'!$CD$155:$CD$1048576,0),MATCH((CUADRO!F$5&amp;$E1040),'Hoja de Trabajo para listado'!$CD$151:$DC$151,0)),0)</f>
        <v>0</v>
      </c>
      <c r="G1040" s="314">
        <f ca="1">+IFERROR(INDEX('Hoja de Trabajo para listado'!$A$155:$Z$1048576,MATCH($A1040,'Hoja de Trabajo para listado'!$A$155:$A$1048576,0),MATCH((CUADRO!G$5&amp;$E1040),'Hoja de Trabajo para listado'!$A$151:$Z$151,0)),0)+IFERROR(INDEX('Hoja de Trabajo para listado'!$AB$155:$BA$1048576,MATCH($A1040,'Hoja de Trabajo para listado'!$AB$155:$AB$1048576,0),MATCH((CUADRO!G$5&amp;$E1040),'Hoja de Trabajo para listado'!$AB$151:$BA$151,0)),0)+IFERROR(INDEX('Hoja de Trabajo para listado'!$BC$155:$CB$1048576,MATCH($A1040,'Hoja de Trabajo para listado'!$BC$155:$BC$1048576,0),MATCH((CUADRO!G$5&amp;$E1040),'Hoja de Trabajo para listado'!$BC$151:$CB$151,0)),0)+IFERROR(INDEX('Hoja de Trabajo para listado'!$DE$153:$DG$274,MATCH($A1040,'Hoja de Trabajo para listado'!$DE$153:$DE$1048576,0),MATCH((CUADRO!G$5&amp;$E1040),'Hoja de Trabajo para listado'!$DE$151:$DG$151,0)),0)+IFERROR(INDEX('Hoja de Trabajo para listado'!$CD$155:$DC$1048576,MATCH($A1040,'Hoja de Trabajo para listado'!$CD$155:$CD$1048576,0),MATCH((CUADRO!G$5&amp;$E1040),'Hoja de Trabajo para listado'!$CD$151:$DC$151,0)),0)</f>
        <v>0</v>
      </c>
      <c r="H1040" s="314">
        <f ca="1">+IFERROR(INDEX('Hoja de Trabajo para listado'!$A$155:$Z$1048576,MATCH($A1040,'Hoja de Trabajo para listado'!$A$155:$A$1048576,0),MATCH((CUADRO!H$5&amp;$E1040),'Hoja de Trabajo para listado'!$A$151:$Z$151,0)),0)+IFERROR(INDEX('Hoja de Trabajo para listado'!$AB$155:$BA$1048576,MATCH($A1040,'Hoja de Trabajo para listado'!$AB$155:$AB$1048576,0),MATCH((CUADRO!H$5&amp;$E1040),'Hoja de Trabajo para listado'!$AB$151:$BA$151,0)),0)+IFERROR(INDEX('Hoja de Trabajo para listado'!$BC$155:$CB$1048576,MATCH($A1040,'Hoja de Trabajo para listado'!$BC$155:$BC$1048576,0),MATCH((CUADRO!H$5&amp;$E1040),'Hoja de Trabajo para listado'!$BC$151:$CB$151,0)),0)+IFERROR(INDEX('Hoja de Trabajo para listado'!$DE$153:$DG$274,MATCH($A1040,'Hoja de Trabajo para listado'!$DE$153:$DE$1048576,0),MATCH((CUADRO!H$5&amp;$E1040),'Hoja de Trabajo para listado'!$DE$151:$DG$151,0)),0)+IFERROR(INDEX('Hoja de Trabajo para listado'!$CD$155:$DC$1048576,MATCH($A1040,'Hoja de Trabajo para listado'!$CD$155:$CD$1048576,0),MATCH((CUADRO!H$5&amp;$E1040),'Hoja de Trabajo para listado'!$CD$151:$DC$151,0)),0)</f>
        <v>0</v>
      </c>
      <c r="I1040" s="314">
        <f ca="1">+IFERROR(INDEX('Hoja de Trabajo para listado'!$A$155:$Z$1048576,MATCH($A1040,'Hoja de Trabajo para listado'!$A$155:$A$1048576,0),MATCH((CUADRO!I$5&amp;$E1040),'Hoja de Trabajo para listado'!$A$151:$Z$151,0)),0)+IFERROR(INDEX('Hoja de Trabajo para listado'!$AB$155:$BA$1048576,MATCH($A1040,'Hoja de Trabajo para listado'!$AB$155:$AB$1048576,0),MATCH((CUADRO!I$5&amp;$E1040),'Hoja de Trabajo para listado'!$AB$151:$BA$151,0)),0)+IFERROR(INDEX('Hoja de Trabajo para listado'!$BC$155:$CB$1048576,MATCH($A1040,'Hoja de Trabajo para listado'!$BC$155:$BC$1048576,0),MATCH((CUADRO!I$5&amp;$E1040),'Hoja de Trabajo para listado'!$BC$151:$CB$151,0)),0)+IFERROR(INDEX('Hoja de Trabajo para listado'!$DE$153:$DG$274,MATCH($A1040,'Hoja de Trabajo para listado'!$DE$153:$DE$1048576,0),MATCH((CUADRO!I$5&amp;$E1040),'Hoja de Trabajo para listado'!$DE$151:$DG$151,0)),0)+IFERROR(INDEX('Hoja de Trabajo para listado'!$CD$155:$DC$1048576,MATCH($A1040,'Hoja de Trabajo para listado'!$CD$155:$CD$1048576,0),MATCH((CUADRO!I$5&amp;$E1040),'Hoja de Trabajo para listado'!$CD$151:$DC$151,0)),0)</f>
        <v>0</v>
      </c>
      <c r="J1040" s="314">
        <f ca="1">+IFERROR(INDEX('Hoja de Trabajo para listado'!$A$155:$Z$1048576,MATCH($A1040,'Hoja de Trabajo para listado'!$A$155:$A$1048576,0),MATCH((CUADRO!J$5&amp;$E1040),'Hoja de Trabajo para listado'!$A$151:$Z$151,0)),0)+IFERROR(INDEX('Hoja de Trabajo para listado'!$AB$155:$BA$1048576,MATCH($A1040,'Hoja de Trabajo para listado'!$AB$155:$AB$1048576,0),MATCH((CUADRO!J$5&amp;$E1040),'Hoja de Trabajo para listado'!$AB$151:$BA$151,0)),0)+IFERROR(INDEX('Hoja de Trabajo para listado'!$BC$155:$CB$1048576,MATCH($A1040,'Hoja de Trabajo para listado'!$BC$155:$BC$1048576,0),MATCH((CUADRO!J$5&amp;$E1040),'Hoja de Trabajo para listado'!$BC$151:$CB$151,0)),0)+IFERROR(INDEX('Hoja de Trabajo para listado'!$DE$153:$DG$274,MATCH($A1040,'Hoja de Trabajo para listado'!$DE$153:$DE$1048576,0),MATCH((CUADRO!J$5&amp;$E1040),'Hoja de Trabajo para listado'!$DE$151:$DG$151,0)),0)+IFERROR(INDEX('Hoja de Trabajo para listado'!$CD$155:$DC$1048576,MATCH($A1040,'Hoja de Trabajo para listado'!$CD$155:$CD$1048576,0),MATCH((CUADRO!J$5&amp;$E1040),'Hoja de Trabajo para listado'!$CD$151:$DC$151,0)),0)</f>
        <v>0</v>
      </c>
      <c r="K1040" s="314">
        <f ca="1">+IFERROR(INDEX('Hoja de Trabajo para listado'!$A$155:$Z$1048576,MATCH($A1040,'Hoja de Trabajo para listado'!$A$155:$A$1048576,0),MATCH((CUADRO!K$5&amp;$E1040),'Hoja de Trabajo para listado'!$A$151:$Z$151,0)),0)+IFERROR(INDEX('Hoja de Trabajo para listado'!$AB$155:$BA$1048576,MATCH($A1040,'Hoja de Trabajo para listado'!$AB$155:$AB$1048576,0),MATCH((CUADRO!K$5&amp;$E1040),'Hoja de Trabajo para listado'!$AB$151:$BA$151,0)),0)+IFERROR(INDEX('Hoja de Trabajo para listado'!$BC$155:$CB$1048576,MATCH($A1040,'Hoja de Trabajo para listado'!$BC$155:$BC$1048576,0),MATCH((CUADRO!K$5&amp;$E1040),'Hoja de Trabajo para listado'!$BC$151:$CB$151,0)),0)+IFERROR(INDEX('Hoja de Trabajo para listado'!$DE$153:$DG$274,MATCH($A1040,'Hoja de Trabajo para listado'!$DE$153:$DE$1048576,0),MATCH((CUADRO!K$5&amp;$E1040),'Hoja de Trabajo para listado'!$DE$151:$DG$151,0)),0)+IFERROR(INDEX('Hoja de Trabajo para listado'!$CD$155:$DC$1048576,MATCH($A1040,'Hoja de Trabajo para listado'!$CD$155:$CD$1048576,0),MATCH((CUADRO!K$5&amp;$E1040),'Hoja de Trabajo para listado'!$CD$151:$DC$151,0)),0)</f>
        <v>0</v>
      </c>
      <c r="L1040" s="314">
        <f ca="1">+IFERROR(INDEX('Hoja de Trabajo para listado'!$A$155:$Z$1048576,MATCH($A1040,'Hoja de Trabajo para listado'!$A$155:$A$1048576,0),MATCH((CUADRO!L$5&amp;$E1040),'Hoja de Trabajo para listado'!$A$151:$Z$151,0)),0)+IFERROR(INDEX('Hoja de Trabajo para listado'!$AB$155:$BA$1048576,MATCH($A1040,'Hoja de Trabajo para listado'!$AB$155:$AB$1048576,0),MATCH((CUADRO!L$5&amp;$E1040),'Hoja de Trabajo para listado'!$AB$151:$BA$151,0)),0)+IFERROR(INDEX('Hoja de Trabajo para listado'!$BC$155:$CB$1048576,MATCH($A1040,'Hoja de Trabajo para listado'!$BC$155:$BC$1048576,0),MATCH((CUADRO!L$5&amp;$E1040),'Hoja de Trabajo para listado'!$BC$151:$CB$151,0)),0)+IFERROR(INDEX('Hoja de Trabajo para listado'!$DE$153:$DG$274,MATCH($A1040,'Hoja de Trabajo para listado'!$DE$153:$DE$1048576,0),MATCH((CUADRO!L$5&amp;$E1040),'Hoja de Trabajo para listado'!$DE$151:$DG$151,0)),0)+IFERROR(INDEX('Hoja de Trabajo para listado'!$CD$155:$DC$1048576,MATCH($A1040,'Hoja de Trabajo para listado'!$CD$155:$CD$1048576,0),MATCH((CUADRO!L$5&amp;$E1040),'Hoja de Trabajo para listado'!$CD$151:$DC$151,0)),0)</f>
        <v>0</v>
      </c>
      <c r="M1040" s="314">
        <f ca="1">+IFERROR(INDEX('Hoja de Trabajo para listado'!$A$155:$Z$1048576,MATCH($A1040,'Hoja de Trabajo para listado'!$A$155:$A$1048576,0),MATCH((CUADRO!M$5&amp;$E1040),'Hoja de Trabajo para listado'!$A$151:$Z$151,0)),0)+IFERROR(INDEX('Hoja de Trabajo para listado'!$AB$155:$BA$1048576,MATCH($A1040,'Hoja de Trabajo para listado'!$AB$155:$AB$1048576,0),MATCH((CUADRO!M$5&amp;$E1040),'Hoja de Trabajo para listado'!$AB$151:$BA$151,0)),0)+IFERROR(INDEX('Hoja de Trabajo para listado'!$BC$155:$CB$1048576,MATCH($A1040,'Hoja de Trabajo para listado'!$BC$155:$BC$1048576,0),MATCH((CUADRO!M$5&amp;$E1040),'Hoja de Trabajo para listado'!$BC$151:$CB$151,0)),0)+IFERROR(INDEX('Hoja de Trabajo para listado'!$DE$153:$DG$274,MATCH($A1040,'Hoja de Trabajo para listado'!$DE$153:$DE$1048576,0),MATCH((CUADRO!M$5&amp;$E1040),'Hoja de Trabajo para listado'!$DE$151:$DG$151,0)),0)+IFERROR(INDEX('Hoja de Trabajo para listado'!$CD$155:$DC$1048576,MATCH($A1040,'Hoja de Trabajo para listado'!$CD$155:$CD$1048576,0),MATCH((CUADRO!M$5&amp;$E1040),'Hoja de Trabajo para listado'!$CD$151:$DC$151,0)),0)</f>
        <v>0</v>
      </c>
      <c r="N1040" s="314">
        <f ca="1">+IFERROR(INDEX('Hoja de Trabajo para listado'!$A$155:$Z$1048576,MATCH($A1040,'Hoja de Trabajo para listado'!$A$155:$A$1048576,0),MATCH((CUADRO!N$5&amp;$E1040),'Hoja de Trabajo para listado'!$A$151:$Z$151,0)),0)+IFERROR(INDEX('Hoja de Trabajo para listado'!$AB$155:$BA$1048576,MATCH($A1040,'Hoja de Trabajo para listado'!$AB$155:$AB$1048576,0),MATCH((CUADRO!N$5&amp;$E1040),'Hoja de Trabajo para listado'!$AB$151:$BA$151,0)),0)+IFERROR(INDEX('Hoja de Trabajo para listado'!$BC$155:$CB$1048576,MATCH($A1040,'Hoja de Trabajo para listado'!$BC$155:$BC$1048576,0),MATCH((CUADRO!N$5&amp;$E1040),'Hoja de Trabajo para listado'!$BC$151:$CB$151,0)),0)+IFERROR(INDEX('Hoja de Trabajo para listado'!$DE$153:$DG$274,MATCH($A1040,'Hoja de Trabajo para listado'!$DE$153:$DE$1048576,0),MATCH((CUADRO!N$5&amp;$E1040),'Hoja de Trabajo para listado'!$DE$151:$DG$151,0)),0)+IFERROR(INDEX('Hoja de Trabajo para listado'!$CD$155:$DC$1048576,MATCH($A1040,'Hoja de Trabajo para listado'!$CD$155:$CD$1048576,0),MATCH((CUADRO!N$5&amp;$E1040),'Hoja de Trabajo para listado'!$CD$151:$DC$151,0)),0)</f>
        <v>0</v>
      </c>
      <c r="O1040" s="314">
        <f ca="1">+IFERROR(INDEX('Hoja de Trabajo para listado'!$A$155:$Z$1048576,MATCH($A1040,'Hoja de Trabajo para listado'!$A$155:$A$1048576,0),MATCH((CUADRO!O$5&amp;$E1040),'Hoja de Trabajo para listado'!$A$151:$Z$151,0)),0)+IFERROR(INDEX('Hoja de Trabajo para listado'!$AB$155:$BA$1048576,MATCH($A1040,'Hoja de Trabajo para listado'!$AB$155:$AB$1048576,0),MATCH((CUADRO!O$5&amp;$E1040),'Hoja de Trabajo para listado'!$AB$151:$BA$151,0)),0)+IFERROR(INDEX('Hoja de Trabajo para listado'!$BC$155:$CB$1048576,MATCH($A1040,'Hoja de Trabajo para listado'!$BC$155:$BC$1048576,0),MATCH((CUADRO!O$5&amp;$E1040),'Hoja de Trabajo para listado'!$BC$151:$CB$151,0)),0)+IFERROR(INDEX('Hoja de Trabajo para listado'!$DE$153:$DG$274,MATCH($A1040,'Hoja de Trabajo para listado'!$DE$153:$DE$1048576,0),MATCH((CUADRO!O$5&amp;$E1040),'Hoja de Trabajo para listado'!$DE$151:$DG$151,0)),0)+IFERROR(INDEX('Hoja de Trabajo para listado'!$CD$155:$DC$1048576,MATCH($A1040,'Hoja de Trabajo para listado'!$CD$155:$CD$1048576,0),MATCH((CUADRO!O$5&amp;$E1040),'Hoja de Trabajo para listado'!$CD$151:$DC$151,0)),0)</f>
        <v>0</v>
      </c>
      <c r="P1040" s="314">
        <f ca="1">+IFERROR(INDEX('Hoja de Trabajo para listado'!$A$155:$Z$1048576,MATCH($A1040,'Hoja de Trabajo para listado'!$A$155:$A$1048576,0),MATCH((CUADRO!P$5&amp;$E1040),'Hoja de Trabajo para listado'!$A$151:$Z$151,0)),0)+IFERROR(INDEX('Hoja de Trabajo para listado'!$AB$155:$BA$1048576,MATCH($A1040,'Hoja de Trabajo para listado'!$AB$155:$AB$1048576,0),MATCH((CUADRO!P$5&amp;$E1040),'Hoja de Trabajo para listado'!$AB$151:$BA$151,0)),0)+IFERROR(INDEX('Hoja de Trabajo para listado'!$BC$155:$CB$1048576,MATCH($A1040,'Hoja de Trabajo para listado'!$BC$155:$BC$1048576,0),MATCH((CUADRO!P$5&amp;$E1040),'Hoja de Trabajo para listado'!$BC$151:$CB$151,0)),0)+IFERROR(INDEX('Hoja de Trabajo para listado'!$DE$153:$DG$274,MATCH($A1040,'Hoja de Trabajo para listado'!$DE$153:$DE$1048576,0),MATCH((CUADRO!P$5&amp;$E1040),'Hoja de Trabajo para listado'!$DE$151:$DG$151,0)),0)+IFERROR(INDEX('Hoja de Trabajo para listado'!$CD$155:$DC$1048576,MATCH($A1040,'Hoja de Trabajo para listado'!$CD$155:$CD$1048576,0),MATCH((CUADRO!P$5&amp;$E1040),'Hoja de Trabajo para listado'!$CD$151:$DC$151,0)),0)</f>
        <v>0</v>
      </c>
      <c r="Q1040" s="314">
        <f ca="1">+IFERROR(INDEX('Hoja de Trabajo para listado'!$A$155:$Z$1048576,MATCH($A1040,'Hoja de Trabajo para listado'!$A$155:$A$1048576,0),MATCH((CUADRO!Q$5&amp;$E1040),'Hoja de Trabajo para listado'!$A$151:$Z$151,0)),0)+IFERROR(INDEX('Hoja de Trabajo para listado'!$AB$155:$BA$1048576,MATCH($A1040,'Hoja de Trabajo para listado'!$AB$155:$AB$1048576,0),MATCH((CUADRO!Q$5&amp;$E1040),'Hoja de Trabajo para listado'!$AB$151:$BA$151,0)),0)+IFERROR(INDEX('Hoja de Trabajo para listado'!$BC$155:$CB$1048576,MATCH($A1040,'Hoja de Trabajo para listado'!$BC$155:$BC$1048576,0),MATCH((CUADRO!Q$5&amp;$E1040),'Hoja de Trabajo para listado'!$BC$151:$CB$151,0)),0)+IFERROR(INDEX('Hoja de Trabajo para listado'!$DE$153:$DG$274,MATCH($A1040,'Hoja de Trabajo para listado'!$DE$153:$DE$1048576,0),MATCH((CUADRO!Q$5&amp;$E1040),'Hoja de Trabajo para listado'!$DE$151:$DG$151,0)),0)+IFERROR(INDEX('Hoja de Trabajo para listado'!$CD$155:$DC$1048576,MATCH($A1040,'Hoja de Trabajo para listado'!$CD$155:$CD$1048576,0),MATCH((CUADRO!Q$5&amp;$E1040),'Hoja de Trabajo para listado'!$CD$151:$DC$151,0)),0)</f>
        <v>0</v>
      </c>
      <c r="R1040" s="314">
        <f t="shared" ca="1" si="32"/>
        <v>0</v>
      </c>
      <c r="S1040" s="314"/>
      <c r="T1040" s="314">
        <f ca="1">+T1041</f>
        <v>0</v>
      </c>
      <c r="U1040" s="313">
        <f t="shared" si="33"/>
        <v>1</v>
      </c>
      <c r="V1040" s="319" t="str">
        <f>+VLOOKUP(A1040,bd_lista!$A$3:$E$593,5,FALSE)</f>
        <v>Instituciones Descentralizadas</v>
      </c>
      <c r="W1040" s="425" t="str">
        <f>+V1040</f>
        <v>Instituciones Descentralizadas</v>
      </c>
    </row>
    <row r="1041" spans="1:23" customFormat="1" ht="27" hidden="1" customHeight="1">
      <c r="A1041" s="323">
        <v>346</v>
      </c>
      <c r="B1041" s="428"/>
      <c r="C1041" s="339" t="str">
        <f>+VLOOKUP(A1041,bd_lista!$A$3:$C$593,3,FALSE)</f>
        <v>Unidad de Investigaciones Financieras</v>
      </c>
      <c r="D1041" s="430"/>
      <c r="E1041" s="319" t="s">
        <v>1419</v>
      </c>
      <c r="F1041" s="314">
        <f ca="1">+IFERROR(INDEX('Hoja de Trabajo para listado'!$A$155:$Z$1048576,MATCH($A1041,'Hoja de Trabajo para listado'!$A$155:$A$1048576,0),MATCH((CUADRO!F$5&amp;$E1041),'Hoja de Trabajo para listado'!$A$151:$Z$151,0)),0)+IFERROR(INDEX('Hoja de Trabajo para listado'!$AB$155:$BA$1048576,MATCH($A1041,'Hoja de Trabajo para listado'!$AB$155:$AB$1048576,0),MATCH((CUADRO!F$5&amp;$E1041),'Hoja de Trabajo para listado'!$AB$151:$BA$151,0)),0)+IFERROR(INDEX('Hoja de Trabajo para listado'!$BC$155:$CB$1048576,MATCH($A1041,'Hoja de Trabajo para listado'!$BC$155:$BC$1048576,0),MATCH((CUADRO!F$5&amp;$E1041),'Hoja de Trabajo para listado'!$BC$151:$CB$151,0)),0)+IFERROR(INDEX('Hoja de Trabajo para listado'!$DE$153:$DG$274,MATCH($A1041,'Hoja de Trabajo para listado'!$DE$153:$DE$1048576,0),MATCH((CUADRO!F$5&amp;$E1041),'Hoja de Trabajo para listado'!$DE$151:$DG$151,0)),0)+IFERROR(INDEX('Hoja de Trabajo para listado'!$CD$155:$DC$1048576,MATCH($A1041,'Hoja de Trabajo para listado'!$CD$155:$CD$1048576,0),MATCH((CUADRO!F$5&amp;$E1041),'Hoja de Trabajo para listado'!$CD$151:$DC$151,0)),0)</f>
        <v>0</v>
      </c>
      <c r="G1041" s="314">
        <f ca="1">+IFERROR(INDEX('Hoja de Trabajo para listado'!$A$155:$Z$1048576,MATCH($A1041,'Hoja de Trabajo para listado'!$A$155:$A$1048576,0),MATCH((CUADRO!G$5&amp;$E1041),'Hoja de Trabajo para listado'!$A$151:$Z$151,0)),0)+IFERROR(INDEX('Hoja de Trabajo para listado'!$AB$155:$BA$1048576,MATCH($A1041,'Hoja de Trabajo para listado'!$AB$155:$AB$1048576,0),MATCH((CUADRO!G$5&amp;$E1041),'Hoja de Trabajo para listado'!$AB$151:$BA$151,0)),0)+IFERROR(INDEX('Hoja de Trabajo para listado'!$BC$155:$CB$1048576,MATCH($A1041,'Hoja de Trabajo para listado'!$BC$155:$BC$1048576,0),MATCH((CUADRO!G$5&amp;$E1041),'Hoja de Trabajo para listado'!$BC$151:$CB$151,0)),0)+IFERROR(INDEX('Hoja de Trabajo para listado'!$DE$153:$DG$274,MATCH($A1041,'Hoja de Trabajo para listado'!$DE$153:$DE$1048576,0),MATCH((CUADRO!G$5&amp;$E1041),'Hoja de Trabajo para listado'!$DE$151:$DG$151,0)),0)+IFERROR(INDEX('Hoja de Trabajo para listado'!$CD$155:$DC$1048576,MATCH($A1041,'Hoja de Trabajo para listado'!$CD$155:$CD$1048576,0),MATCH((CUADRO!G$5&amp;$E1041),'Hoja de Trabajo para listado'!$CD$151:$DC$151,0)),0)</f>
        <v>0</v>
      </c>
      <c r="H1041" s="314">
        <f ca="1">+IFERROR(INDEX('Hoja de Trabajo para listado'!$A$155:$Z$1048576,MATCH($A1041,'Hoja de Trabajo para listado'!$A$155:$A$1048576,0),MATCH((CUADRO!H$5&amp;$E1041),'Hoja de Trabajo para listado'!$A$151:$Z$151,0)),0)+IFERROR(INDEX('Hoja de Trabajo para listado'!$AB$155:$BA$1048576,MATCH($A1041,'Hoja de Trabajo para listado'!$AB$155:$AB$1048576,0),MATCH((CUADRO!H$5&amp;$E1041),'Hoja de Trabajo para listado'!$AB$151:$BA$151,0)),0)+IFERROR(INDEX('Hoja de Trabajo para listado'!$BC$155:$CB$1048576,MATCH($A1041,'Hoja de Trabajo para listado'!$BC$155:$BC$1048576,0),MATCH((CUADRO!H$5&amp;$E1041),'Hoja de Trabajo para listado'!$BC$151:$CB$151,0)),0)+IFERROR(INDEX('Hoja de Trabajo para listado'!$DE$153:$DG$274,MATCH($A1041,'Hoja de Trabajo para listado'!$DE$153:$DE$1048576,0),MATCH((CUADRO!H$5&amp;$E1041),'Hoja de Trabajo para listado'!$DE$151:$DG$151,0)),0)+IFERROR(INDEX('Hoja de Trabajo para listado'!$CD$155:$DC$1048576,MATCH($A1041,'Hoja de Trabajo para listado'!$CD$155:$CD$1048576,0),MATCH((CUADRO!H$5&amp;$E1041),'Hoja de Trabajo para listado'!$CD$151:$DC$151,0)),0)</f>
        <v>0</v>
      </c>
      <c r="I1041" s="314">
        <f ca="1">+IFERROR(INDEX('Hoja de Trabajo para listado'!$A$155:$Z$1048576,MATCH($A1041,'Hoja de Trabajo para listado'!$A$155:$A$1048576,0),MATCH((CUADRO!I$5&amp;$E1041),'Hoja de Trabajo para listado'!$A$151:$Z$151,0)),0)+IFERROR(INDEX('Hoja de Trabajo para listado'!$AB$155:$BA$1048576,MATCH($A1041,'Hoja de Trabajo para listado'!$AB$155:$AB$1048576,0),MATCH((CUADRO!I$5&amp;$E1041),'Hoja de Trabajo para listado'!$AB$151:$BA$151,0)),0)+IFERROR(INDEX('Hoja de Trabajo para listado'!$BC$155:$CB$1048576,MATCH($A1041,'Hoja de Trabajo para listado'!$BC$155:$BC$1048576,0),MATCH((CUADRO!I$5&amp;$E1041),'Hoja de Trabajo para listado'!$BC$151:$CB$151,0)),0)+IFERROR(INDEX('Hoja de Trabajo para listado'!$DE$153:$DG$274,MATCH($A1041,'Hoja de Trabajo para listado'!$DE$153:$DE$1048576,0),MATCH((CUADRO!I$5&amp;$E1041),'Hoja de Trabajo para listado'!$DE$151:$DG$151,0)),0)+IFERROR(INDEX('Hoja de Trabajo para listado'!$CD$155:$DC$1048576,MATCH($A1041,'Hoja de Trabajo para listado'!$CD$155:$CD$1048576,0),MATCH((CUADRO!I$5&amp;$E1041),'Hoja de Trabajo para listado'!$CD$151:$DC$151,0)),0)</f>
        <v>0</v>
      </c>
      <c r="J1041" s="314">
        <f ca="1">+IFERROR(INDEX('Hoja de Trabajo para listado'!$A$155:$Z$1048576,MATCH($A1041,'Hoja de Trabajo para listado'!$A$155:$A$1048576,0),MATCH((CUADRO!J$5&amp;$E1041),'Hoja de Trabajo para listado'!$A$151:$Z$151,0)),0)+IFERROR(INDEX('Hoja de Trabajo para listado'!$AB$155:$BA$1048576,MATCH($A1041,'Hoja de Trabajo para listado'!$AB$155:$AB$1048576,0),MATCH((CUADRO!J$5&amp;$E1041),'Hoja de Trabajo para listado'!$AB$151:$BA$151,0)),0)+IFERROR(INDEX('Hoja de Trabajo para listado'!$BC$155:$CB$1048576,MATCH($A1041,'Hoja de Trabajo para listado'!$BC$155:$BC$1048576,0),MATCH((CUADRO!J$5&amp;$E1041),'Hoja de Trabajo para listado'!$BC$151:$CB$151,0)),0)+IFERROR(INDEX('Hoja de Trabajo para listado'!$DE$153:$DG$274,MATCH($A1041,'Hoja de Trabajo para listado'!$DE$153:$DE$1048576,0),MATCH((CUADRO!J$5&amp;$E1041),'Hoja de Trabajo para listado'!$DE$151:$DG$151,0)),0)+IFERROR(INDEX('Hoja de Trabajo para listado'!$CD$155:$DC$1048576,MATCH($A1041,'Hoja de Trabajo para listado'!$CD$155:$CD$1048576,0),MATCH((CUADRO!J$5&amp;$E1041),'Hoja de Trabajo para listado'!$CD$151:$DC$151,0)),0)</f>
        <v>0</v>
      </c>
      <c r="K1041" s="314">
        <f ca="1">+IFERROR(INDEX('Hoja de Trabajo para listado'!$A$155:$Z$1048576,MATCH($A1041,'Hoja de Trabajo para listado'!$A$155:$A$1048576,0),MATCH((CUADRO!K$5&amp;$E1041),'Hoja de Trabajo para listado'!$A$151:$Z$151,0)),0)+IFERROR(INDEX('Hoja de Trabajo para listado'!$AB$155:$BA$1048576,MATCH($A1041,'Hoja de Trabajo para listado'!$AB$155:$AB$1048576,0),MATCH((CUADRO!K$5&amp;$E1041),'Hoja de Trabajo para listado'!$AB$151:$BA$151,0)),0)+IFERROR(INDEX('Hoja de Trabajo para listado'!$BC$155:$CB$1048576,MATCH($A1041,'Hoja de Trabajo para listado'!$BC$155:$BC$1048576,0),MATCH((CUADRO!K$5&amp;$E1041),'Hoja de Trabajo para listado'!$BC$151:$CB$151,0)),0)+IFERROR(INDEX('Hoja de Trabajo para listado'!$DE$153:$DG$274,MATCH($A1041,'Hoja de Trabajo para listado'!$DE$153:$DE$1048576,0),MATCH((CUADRO!K$5&amp;$E1041),'Hoja de Trabajo para listado'!$DE$151:$DG$151,0)),0)+IFERROR(INDEX('Hoja de Trabajo para listado'!$CD$155:$DC$1048576,MATCH($A1041,'Hoja de Trabajo para listado'!$CD$155:$CD$1048576,0),MATCH((CUADRO!K$5&amp;$E1041),'Hoja de Trabajo para listado'!$CD$151:$DC$151,0)),0)</f>
        <v>0</v>
      </c>
      <c r="L1041" s="314">
        <f ca="1">+IFERROR(INDEX('Hoja de Trabajo para listado'!$A$155:$Z$1048576,MATCH($A1041,'Hoja de Trabajo para listado'!$A$155:$A$1048576,0),MATCH((CUADRO!L$5&amp;$E1041),'Hoja de Trabajo para listado'!$A$151:$Z$151,0)),0)+IFERROR(INDEX('Hoja de Trabajo para listado'!$AB$155:$BA$1048576,MATCH($A1041,'Hoja de Trabajo para listado'!$AB$155:$AB$1048576,0),MATCH((CUADRO!L$5&amp;$E1041),'Hoja de Trabajo para listado'!$AB$151:$BA$151,0)),0)+IFERROR(INDEX('Hoja de Trabajo para listado'!$BC$155:$CB$1048576,MATCH($A1041,'Hoja de Trabajo para listado'!$BC$155:$BC$1048576,0),MATCH((CUADRO!L$5&amp;$E1041),'Hoja de Trabajo para listado'!$BC$151:$CB$151,0)),0)+IFERROR(INDEX('Hoja de Trabajo para listado'!$DE$153:$DG$274,MATCH($A1041,'Hoja de Trabajo para listado'!$DE$153:$DE$1048576,0),MATCH((CUADRO!L$5&amp;$E1041),'Hoja de Trabajo para listado'!$DE$151:$DG$151,0)),0)+IFERROR(INDEX('Hoja de Trabajo para listado'!$CD$155:$DC$1048576,MATCH($A1041,'Hoja de Trabajo para listado'!$CD$155:$CD$1048576,0),MATCH((CUADRO!L$5&amp;$E1041),'Hoja de Trabajo para listado'!$CD$151:$DC$151,0)),0)</f>
        <v>0</v>
      </c>
      <c r="M1041" s="314">
        <f ca="1">+IFERROR(INDEX('Hoja de Trabajo para listado'!$A$155:$Z$1048576,MATCH($A1041,'Hoja de Trabajo para listado'!$A$155:$A$1048576,0),MATCH((CUADRO!M$5&amp;$E1041),'Hoja de Trabajo para listado'!$A$151:$Z$151,0)),0)+IFERROR(INDEX('Hoja de Trabajo para listado'!$AB$155:$BA$1048576,MATCH($A1041,'Hoja de Trabajo para listado'!$AB$155:$AB$1048576,0),MATCH((CUADRO!M$5&amp;$E1041),'Hoja de Trabajo para listado'!$AB$151:$BA$151,0)),0)+IFERROR(INDEX('Hoja de Trabajo para listado'!$BC$155:$CB$1048576,MATCH($A1041,'Hoja de Trabajo para listado'!$BC$155:$BC$1048576,0),MATCH((CUADRO!M$5&amp;$E1041),'Hoja de Trabajo para listado'!$BC$151:$CB$151,0)),0)+IFERROR(INDEX('Hoja de Trabajo para listado'!$DE$153:$DG$274,MATCH($A1041,'Hoja de Trabajo para listado'!$DE$153:$DE$1048576,0),MATCH((CUADRO!M$5&amp;$E1041),'Hoja de Trabajo para listado'!$DE$151:$DG$151,0)),0)+IFERROR(INDEX('Hoja de Trabajo para listado'!$CD$155:$DC$1048576,MATCH($A1041,'Hoja de Trabajo para listado'!$CD$155:$CD$1048576,0),MATCH((CUADRO!M$5&amp;$E1041),'Hoja de Trabajo para listado'!$CD$151:$DC$151,0)),0)</f>
        <v>0</v>
      </c>
      <c r="N1041" s="314">
        <f ca="1">+IFERROR(INDEX('Hoja de Trabajo para listado'!$A$155:$Z$1048576,MATCH($A1041,'Hoja de Trabajo para listado'!$A$155:$A$1048576,0),MATCH((CUADRO!N$5&amp;$E1041),'Hoja de Trabajo para listado'!$A$151:$Z$151,0)),0)+IFERROR(INDEX('Hoja de Trabajo para listado'!$AB$155:$BA$1048576,MATCH($A1041,'Hoja de Trabajo para listado'!$AB$155:$AB$1048576,0),MATCH((CUADRO!N$5&amp;$E1041),'Hoja de Trabajo para listado'!$AB$151:$BA$151,0)),0)+IFERROR(INDEX('Hoja de Trabajo para listado'!$BC$155:$CB$1048576,MATCH($A1041,'Hoja de Trabajo para listado'!$BC$155:$BC$1048576,0),MATCH((CUADRO!N$5&amp;$E1041),'Hoja de Trabajo para listado'!$BC$151:$CB$151,0)),0)+IFERROR(INDEX('Hoja de Trabajo para listado'!$DE$153:$DG$274,MATCH($A1041,'Hoja de Trabajo para listado'!$DE$153:$DE$1048576,0),MATCH((CUADRO!N$5&amp;$E1041),'Hoja de Trabajo para listado'!$DE$151:$DG$151,0)),0)+IFERROR(INDEX('Hoja de Trabajo para listado'!$CD$155:$DC$1048576,MATCH($A1041,'Hoja de Trabajo para listado'!$CD$155:$CD$1048576,0),MATCH((CUADRO!N$5&amp;$E1041),'Hoja de Trabajo para listado'!$CD$151:$DC$151,0)),0)</f>
        <v>0</v>
      </c>
      <c r="O1041" s="314">
        <f ca="1">+IFERROR(INDEX('Hoja de Trabajo para listado'!$A$155:$Z$1048576,MATCH($A1041,'Hoja de Trabajo para listado'!$A$155:$A$1048576,0),MATCH((CUADRO!O$5&amp;$E1041),'Hoja de Trabajo para listado'!$A$151:$Z$151,0)),0)+IFERROR(INDEX('Hoja de Trabajo para listado'!$AB$155:$BA$1048576,MATCH($A1041,'Hoja de Trabajo para listado'!$AB$155:$AB$1048576,0),MATCH((CUADRO!O$5&amp;$E1041),'Hoja de Trabajo para listado'!$AB$151:$BA$151,0)),0)+IFERROR(INDEX('Hoja de Trabajo para listado'!$BC$155:$CB$1048576,MATCH($A1041,'Hoja de Trabajo para listado'!$BC$155:$BC$1048576,0),MATCH((CUADRO!O$5&amp;$E1041),'Hoja de Trabajo para listado'!$BC$151:$CB$151,0)),0)+IFERROR(INDEX('Hoja de Trabajo para listado'!$DE$153:$DG$274,MATCH($A1041,'Hoja de Trabajo para listado'!$DE$153:$DE$1048576,0),MATCH((CUADRO!O$5&amp;$E1041),'Hoja de Trabajo para listado'!$DE$151:$DG$151,0)),0)+IFERROR(INDEX('Hoja de Trabajo para listado'!$CD$155:$DC$1048576,MATCH($A1041,'Hoja de Trabajo para listado'!$CD$155:$CD$1048576,0),MATCH((CUADRO!O$5&amp;$E1041),'Hoja de Trabajo para listado'!$CD$151:$DC$151,0)),0)</f>
        <v>0</v>
      </c>
      <c r="P1041" s="314">
        <f ca="1">+IFERROR(INDEX('Hoja de Trabajo para listado'!$A$155:$Z$1048576,MATCH($A1041,'Hoja de Trabajo para listado'!$A$155:$A$1048576,0),MATCH((CUADRO!P$5&amp;$E1041),'Hoja de Trabajo para listado'!$A$151:$Z$151,0)),0)+IFERROR(INDEX('Hoja de Trabajo para listado'!$AB$155:$BA$1048576,MATCH($A1041,'Hoja de Trabajo para listado'!$AB$155:$AB$1048576,0),MATCH((CUADRO!P$5&amp;$E1041),'Hoja de Trabajo para listado'!$AB$151:$BA$151,0)),0)+IFERROR(INDEX('Hoja de Trabajo para listado'!$BC$155:$CB$1048576,MATCH($A1041,'Hoja de Trabajo para listado'!$BC$155:$BC$1048576,0),MATCH((CUADRO!P$5&amp;$E1041),'Hoja de Trabajo para listado'!$BC$151:$CB$151,0)),0)+IFERROR(INDEX('Hoja de Trabajo para listado'!$DE$153:$DG$274,MATCH($A1041,'Hoja de Trabajo para listado'!$DE$153:$DE$1048576,0),MATCH((CUADRO!P$5&amp;$E1041),'Hoja de Trabajo para listado'!$DE$151:$DG$151,0)),0)+IFERROR(INDEX('Hoja de Trabajo para listado'!$CD$155:$DC$1048576,MATCH($A1041,'Hoja de Trabajo para listado'!$CD$155:$CD$1048576,0),MATCH((CUADRO!P$5&amp;$E1041),'Hoja de Trabajo para listado'!$CD$151:$DC$151,0)),0)</f>
        <v>0</v>
      </c>
      <c r="Q1041" s="314">
        <f ca="1">+IFERROR(INDEX('Hoja de Trabajo para listado'!$A$155:$Z$1048576,MATCH($A1041,'Hoja de Trabajo para listado'!$A$155:$A$1048576,0),MATCH((CUADRO!Q$5&amp;$E1041),'Hoja de Trabajo para listado'!$A$151:$Z$151,0)),0)+IFERROR(INDEX('Hoja de Trabajo para listado'!$AB$155:$BA$1048576,MATCH($A1041,'Hoja de Trabajo para listado'!$AB$155:$AB$1048576,0),MATCH((CUADRO!Q$5&amp;$E1041),'Hoja de Trabajo para listado'!$AB$151:$BA$151,0)),0)+IFERROR(INDEX('Hoja de Trabajo para listado'!$BC$155:$CB$1048576,MATCH($A1041,'Hoja de Trabajo para listado'!$BC$155:$BC$1048576,0),MATCH((CUADRO!Q$5&amp;$E1041),'Hoja de Trabajo para listado'!$BC$151:$CB$151,0)),0)+IFERROR(INDEX('Hoja de Trabajo para listado'!$DE$153:$DG$274,MATCH($A1041,'Hoja de Trabajo para listado'!$DE$153:$DE$1048576,0),MATCH((CUADRO!Q$5&amp;$E1041),'Hoja de Trabajo para listado'!$DE$151:$DG$151,0)),0)+IFERROR(INDEX('Hoja de Trabajo para listado'!$CD$155:$DC$1048576,MATCH($A1041,'Hoja de Trabajo para listado'!$CD$155:$CD$1048576,0),MATCH((CUADRO!Q$5&amp;$E1041),'Hoja de Trabajo para listado'!$CD$151:$DC$151,0)),0)</f>
        <v>0</v>
      </c>
      <c r="R1041" s="314">
        <f t="shared" ca="1" si="32"/>
        <v>0</v>
      </c>
      <c r="S1041" s="314">
        <f ca="1">+R1040+R1041</f>
        <v>0</v>
      </c>
      <c r="T1041" s="314">
        <f ca="1">+S1041</f>
        <v>0</v>
      </c>
      <c r="U1041" s="348">
        <f t="shared" si="33"/>
        <v>2</v>
      </c>
      <c r="V1041" s="319" t="str">
        <f>+VLOOKUP(A1041,bd_lista!$A$3:$E$593,5,FALSE)</f>
        <v>Instituciones Descentralizadas</v>
      </c>
      <c r="W1041" s="426"/>
    </row>
    <row r="1042" spans="1:23" customFormat="1" ht="15" hidden="1" customHeight="1">
      <c r="A1042" s="323">
        <v>243</v>
      </c>
      <c r="B1042" s="427">
        <f>+A1042</f>
        <v>243</v>
      </c>
      <c r="C1042" s="318" t="str">
        <f>+VLOOKUP(A1042,bd_lista!$A$3:$C$593,3,FALSE)</f>
        <v>Servicio Nacional de Hidrografía Naval</v>
      </c>
      <c r="D1042" s="429" t="str">
        <f>+C1042</f>
        <v>Servicio Nacional de Hidrografía Naval</v>
      </c>
      <c r="E1042" s="318" t="s">
        <v>1418</v>
      </c>
      <c r="F1042" s="314">
        <f ca="1">+IFERROR(INDEX('Hoja de Trabajo para listado'!$A$155:$Z$1048576,MATCH($A1042,'Hoja de Trabajo para listado'!$A$155:$A$1048576,0),MATCH((CUADRO!F$5&amp;$E1042),'Hoja de Trabajo para listado'!$A$151:$Z$151,0)),0)+IFERROR(INDEX('Hoja de Trabajo para listado'!$AB$155:$BA$1048576,MATCH($A1042,'Hoja de Trabajo para listado'!$AB$155:$AB$1048576,0),MATCH((CUADRO!F$5&amp;$E1042),'Hoja de Trabajo para listado'!$AB$151:$BA$151,0)),0)+IFERROR(INDEX('Hoja de Trabajo para listado'!$BC$155:$CB$1048576,MATCH($A1042,'Hoja de Trabajo para listado'!$BC$155:$BC$1048576,0),MATCH((CUADRO!F$5&amp;$E1042),'Hoja de Trabajo para listado'!$BC$151:$CB$151,0)),0)+IFERROR(INDEX('Hoja de Trabajo para listado'!$DE$153:$DG$274,MATCH($A1042,'Hoja de Trabajo para listado'!$DE$153:$DE$1048576,0),MATCH((CUADRO!F$5&amp;$E1042),'Hoja de Trabajo para listado'!$DE$151:$DG$151,0)),0)+IFERROR(INDEX('Hoja de Trabajo para listado'!$CD$155:$DC$1048576,MATCH($A1042,'Hoja de Trabajo para listado'!$CD$155:$CD$1048576,0),MATCH((CUADRO!F$5&amp;$E1042),'Hoja de Trabajo para listado'!$CD$151:$DC$151,0)),0)</f>
        <v>0</v>
      </c>
      <c r="G1042" s="314">
        <f ca="1">+IFERROR(INDEX('Hoja de Trabajo para listado'!$A$155:$Z$1048576,MATCH($A1042,'Hoja de Trabajo para listado'!$A$155:$A$1048576,0),MATCH((CUADRO!G$5&amp;$E1042),'Hoja de Trabajo para listado'!$A$151:$Z$151,0)),0)+IFERROR(INDEX('Hoja de Trabajo para listado'!$AB$155:$BA$1048576,MATCH($A1042,'Hoja de Trabajo para listado'!$AB$155:$AB$1048576,0),MATCH((CUADRO!G$5&amp;$E1042),'Hoja de Trabajo para listado'!$AB$151:$BA$151,0)),0)+IFERROR(INDEX('Hoja de Trabajo para listado'!$BC$155:$CB$1048576,MATCH($A1042,'Hoja de Trabajo para listado'!$BC$155:$BC$1048576,0),MATCH((CUADRO!G$5&amp;$E1042),'Hoja de Trabajo para listado'!$BC$151:$CB$151,0)),0)+IFERROR(INDEX('Hoja de Trabajo para listado'!$DE$153:$DG$274,MATCH($A1042,'Hoja de Trabajo para listado'!$DE$153:$DE$1048576,0),MATCH((CUADRO!G$5&amp;$E1042),'Hoja de Trabajo para listado'!$DE$151:$DG$151,0)),0)+IFERROR(INDEX('Hoja de Trabajo para listado'!$CD$155:$DC$1048576,MATCH($A1042,'Hoja de Trabajo para listado'!$CD$155:$CD$1048576,0),MATCH((CUADRO!G$5&amp;$E1042),'Hoja de Trabajo para listado'!$CD$151:$DC$151,0)),0)</f>
        <v>0</v>
      </c>
      <c r="H1042" s="314">
        <f ca="1">+IFERROR(INDEX('Hoja de Trabajo para listado'!$A$155:$Z$1048576,MATCH($A1042,'Hoja de Trabajo para listado'!$A$155:$A$1048576,0),MATCH((CUADRO!H$5&amp;$E1042),'Hoja de Trabajo para listado'!$A$151:$Z$151,0)),0)+IFERROR(INDEX('Hoja de Trabajo para listado'!$AB$155:$BA$1048576,MATCH($A1042,'Hoja de Trabajo para listado'!$AB$155:$AB$1048576,0),MATCH((CUADRO!H$5&amp;$E1042),'Hoja de Trabajo para listado'!$AB$151:$BA$151,0)),0)+IFERROR(INDEX('Hoja de Trabajo para listado'!$BC$155:$CB$1048576,MATCH($A1042,'Hoja de Trabajo para listado'!$BC$155:$BC$1048576,0),MATCH((CUADRO!H$5&amp;$E1042),'Hoja de Trabajo para listado'!$BC$151:$CB$151,0)),0)+IFERROR(INDEX('Hoja de Trabajo para listado'!$DE$153:$DG$274,MATCH($A1042,'Hoja de Trabajo para listado'!$DE$153:$DE$1048576,0),MATCH((CUADRO!H$5&amp;$E1042),'Hoja de Trabajo para listado'!$DE$151:$DG$151,0)),0)+IFERROR(INDEX('Hoja de Trabajo para listado'!$CD$155:$DC$1048576,MATCH($A1042,'Hoja de Trabajo para listado'!$CD$155:$CD$1048576,0),MATCH((CUADRO!H$5&amp;$E1042),'Hoja de Trabajo para listado'!$CD$151:$DC$151,0)),0)</f>
        <v>0</v>
      </c>
      <c r="I1042" s="314">
        <f ca="1">+IFERROR(INDEX('Hoja de Trabajo para listado'!$A$155:$Z$1048576,MATCH($A1042,'Hoja de Trabajo para listado'!$A$155:$A$1048576,0),MATCH((CUADRO!I$5&amp;$E1042),'Hoja de Trabajo para listado'!$A$151:$Z$151,0)),0)+IFERROR(INDEX('Hoja de Trabajo para listado'!$AB$155:$BA$1048576,MATCH($A1042,'Hoja de Trabajo para listado'!$AB$155:$AB$1048576,0),MATCH((CUADRO!I$5&amp;$E1042),'Hoja de Trabajo para listado'!$AB$151:$BA$151,0)),0)+IFERROR(INDEX('Hoja de Trabajo para listado'!$BC$155:$CB$1048576,MATCH($A1042,'Hoja de Trabajo para listado'!$BC$155:$BC$1048576,0),MATCH((CUADRO!I$5&amp;$E1042),'Hoja de Trabajo para listado'!$BC$151:$CB$151,0)),0)+IFERROR(INDEX('Hoja de Trabajo para listado'!$DE$153:$DG$274,MATCH($A1042,'Hoja de Trabajo para listado'!$DE$153:$DE$1048576,0),MATCH((CUADRO!I$5&amp;$E1042),'Hoja de Trabajo para listado'!$DE$151:$DG$151,0)),0)+IFERROR(INDEX('Hoja de Trabajo para listado'!$CD$155:$DC$1048576,MATCH($A1042,'Hoja de Trabajo para listado'!$CD$155:$CD$1048576,0),MATCH((CUADRO!I$5&amp;$E1042),'Hoja de Trabajo para listado'!$CD$151:$DC$151,0)),0)</f>
        <v>0</v>
      </c>
      <c r="J1042" s="314">
        <f ca="1">+IFERROR(INDEX('Hoja de Trabajo para listado'!$A$155:$Z$1048576,MATCH($A1042,'Hoja de Trabajo para listado'!$A$155:$A$1048576,0),MATCH((CUADRO!J$5&amp;$E1042),'Hoja de Trabajo para listado'!$A$151:$Z$151,0)),0)+IFERROR(INDEX('Hoja de Trabajo para listado'!$AB$155:$BA$1048576,MATCH($A1042,'Hoja de Trabajo para listado'!$AB$155:$AB$1048576,0),MATCH((CUADRO!J$5&amp;$E1042),'Hoja de Trabajo para listado'!$AB$151:$BA$151,0)),0)+IFERROR(INDEX('Hoja de Trabajo para listado'!$BC$155:$CB$1048576,MATCH($A1042,'Hoja de Trabajo para listado'!$BC$155:$BC$1048576,0),MATCH((CUADRO!J$5&amp;$E1042),'Hoja de Trabajo para listado'!$BC$151:$CB$151,0)),0)+IFERROR(INDEX('Hoja de Trabajo para listado'!$DE$153:$DG$274,MATCH($A1042,'Hoja de Trabajo para listado'!$DE$153:$DE$1048576,0),MATCH((CUADRO!J$5&amp;$E1042),'Hoja de Trabajo para listado'!$DE$151:$DG$151,0)),0)+IFERROR(INDEX('Hoja de Trabajo para listado'!$CD$155:$DC$1048576,MATCH($A1042,'Hoja de Trabajo para listado'!$CD$155:$CD$1048576,0),MATCH((CUADRO!J$5&amp;$E1042),'Hoja de Trabajo para listado'!$CD$151:$DC$151,0)),0)</f>
        <v>0</v>
      </c>
      <c r="K1042" s="314">
        <f ca="1">+IFERROR(INDEX('Hoja de Trabajo para listado'!$A$155:$Z$1048576,MATCH($A1042,'Hoja de Trabajo para listado'!$A$155:$A$1048576,0),MATCH((CUADRO!K$5&amp;$E1042),'Hoja de Trabajo para listado'!$A$151:$Z$151,0)),0)+IFERROR(INDEX('Hoja de Trabajo para listado'!$AB$155:$BA$1048576,MATCH($A1042,'Hoja de Trabajo para listado'!$AB$155:$AB$1048576,0),MATCH((CUADRO!K$5&amp;$E1042),'Hoja de Trabajo para listado'!$AB$151:$BA$151,0)),0)+IFERROR(INDEX('Hoja de Trabajo para listado'!$BC$155:$CB$1048576,MATCH($A1042,'Hoja de Trabajo para listado'!$BC$155:$BC$1048576,0),MATCH((CUADRO!K$5&amp;$E1042),'Hoja de Trabajo para listado'!$BC$151:$CB$151,0)),0)+IFERROR(INDEX('Hoja de Trabajo para listado'!$DE$153:$DG$274,MATCH($A1042,'Hoja de Trabajo para listado'!$DE$153:$DE$1048576,0),MATCH((CUADRO!K$5&amp;$E1042),'Hoja de Trabajo para listado'!$DE$151:$DG$151,0)),0)+IFERROR(INDEX('Hoja de Trabajo para listado'!$CD$155:$DC$1048576,MATCH($A1042,'Hoja de Trabajo para listado'!$CD$155:$CD$1048576,0),MATCH((CUADRO!K$5&amp;$E1042),'Hoja de Trabajo para listado'!$CD$151:$DC$151,0)),0)</f>
        <v>0</v>
      </c>
      <c r="L1042" s="314">
        <f ca="1">+IFERROR(INDEX('Hoja de Trabajo para listado'!$A$155:$Z$1048576,MATCH($A1042,'Hoja de Trabajo para listado'!$A$155:$A$1048576,0),MATCH((CUADRO!L$5&amp;$E1042),'Hoja de Trabajo para listado'!$A$151:$Z$151,0)),0)+IFERROR(INDEX('Hoja de Trabajo para listado'!$AB$155:$BA$1048576,MATCH($A1042,'Hoja de Trabajo para listado'!$AB$155:$AB$1048576,0),MATCH((CUADRO!L$5&amp;$E1042),'Hoja de Trabajo para listado'!$AB$151:$BA$151,0)),0)+IFERROR(INDEX('Hoja de Trabajo para listado'!$BC$155:$CB$1048576,MATCH($A1042,'Hoja de Trabajo para listado'!$BC$155:$BC$1048576,0),MATCH((CUADRO!L$5&amp;$E1042),'Hoja de Trabajo para listado'!$BC$151:$CB$151,0)),0)+IFERROR(INDEX('Hoja de Trabajo para listado'!$DE$153:$DG$274,MATCH($A1042,'Hoja de Trabajo para listado'!$DE$153:$DE$1048576,0),MATCH((CUADRO!L$5&amp;$E1042),'Hoja de Trabajo para listado'!$DE$151:$DG$151,0)),0)+IFERROR(INDEX('Hoja de Trabajo para listado'!$CD$155:$DC$1048576,MATCH($A1042,'Hoja de Trabajo para listado'!$CD$155:$CD$1048576,0),MATCH((CUADRO!L$5&amp;$E1042),'Hoja de Trabajo para listado'!$CD$151:$DC$151,0)),0)</f>
        <v>0</v>
      </c>
      <c r="M1042" s="314">
        <f ca="1">+IFERROR(INDEX('Hoja de Trabajo para listado'!$A$155:$Z$1048576,MATCH($A1042,'Hoja de Trabajo para listado'!$A$155:$A$1048576,0),MATCH((CUADRO!M$5&amp;$E1042),'Hoja de Trabajo para listado'!$A$151:$Z$151,0)),0)+IFERROR(INDEX('Hoja de Trabajo para listado'!$AB$155:$BA$1048576,MATCH($A1042,'Hoja de Trabajo para listado'!$AB$155:$AB$1048576,0),MATCH((CUADRO!M$5&amp;$E1042),'Hoja de Trabajo para listado'!$AB$151:$BA$151,0)),0)+IFERROR(INDEX('Hoja de Trabajo para listado'!$BC$155:$CB$1048576,MATCH($A1042,'Hoja de Trabajo para listado'!$BC$155:$BC$1048576,0),MATCH((CUADRO!M$5&amp;$E1042),'Hoja de Trabajo para listado'!$BC$151:$CB$151,0)),0)+IFERROR(INDEX('Hoja de Trabajo para listado'!$DE$153:$DG$274,MATCH($A1042,'Hoja de Trabajo para listado'!$DE$153:$DE$1048576,0),MATCH((CUADRO!M$5&amp;$E1042),'Hoja de Trabajo para listado'!$DE$151:$DG$151,0)),0)+IFERROR(INDEX('Hoja de Trabajo para listado'!$CD$155:$DC$1048576,MATCH($A1042,'Hoja de Trabajo para listado'!$CD$155:$CD$1048576,0),MATCH((CUADRO!M$5&amp;$E1042),'Hoja de Trabajo para listado'!$CD$151:$DC$151,0)),0)</f>
        <v>0</v>
      </c>
      <c r="N1042" s="314">
        <f ca="1">+IFERROR(INDEX('Hoja de Trabajo para listado'!$A$155:$Z$1048576,MATCH($A1042,'Hoja de Trabajo para listado'!$A$155:$A$1048576,0),MATCH((CUADRO!N$5&amp;$E1042),'Hoja de Trabajo para listado'!$A$151:$Z$151,0)),0)+IFERROR(INDEX('Hoja de Trabajo para listado'!$AB$155:$BA$1048576,MATCH($A1042,'Hoja de Trabajo para listado'!$AB$155:$AB$1048576,0),MATCH((CUADRO!N$5&amp;$E1042),'Hoja de Trabajo para listado'!$AB$151:$BA$151,0)),0)+IFERROR(INDEX('Hoja de Trabajo para listado'!$BC$155:$CB$1048576,MATCH($A1042,'Hoja de Trabajo para listado'!$BC$155:$BC$1048576,0),MATCH((CUADRO!N$5&amp;$E1042),'Hoja de Trabajo para listado'!$BC$151:$CB$151,0)),0)+IFERROR(INDEX('Hoja de Trabajo para listado'!$DE$153:$DG$274,MATCH($A1042,'Hoja de Trabajo para listado'!$DE$153:$DE$1048576,0),MATCH((CUADRO!N$5&amp;$E1042),'Hoja de Trabajo para listado'!$DE$151:$DG$151,0)),0)+IFERROR(INDEX('Hoja de Trabajo para listado'!$CD$155:$DC$1048576,MATCH($A1042,'Hoja de Trabajo para listado'!$CD$155:$CD$1048576,0),MATCH((CUADRO!N$5&amp;$E1042),'Hoja de Trabajo para listado'!$CD$151:$DC$151,0)),0)</f>
        <v>0</v>
      </c>
      <c r="O1042" s="314">
        <f ca="1">+IFERROR(INDEX('Hoja de Trabajo para listado'!$A$155:$Z$1048576,MATCH($A1042,'Hoja de Trabajo para listado'!$A$155:$A$1048576,0),MATCH((CUADRO!O$5&amp;$E1042),'Hoja de Trabajo para listado'!$A$151:$Z$151,0)),0)+IFERROR(INDEX('Hoja de Trabajo para listado'!$AB$155:$BA$1048576,MATCH($A1042,'Hoja de Trabajo para listado'!$AB$155:$AB$1048576,0),MATCH((CUADRO!O$5&amp;$E1042),'Hoja de Trabajo para listado'!$AB$151:$BA$151,0)),0)+IFERROR(INDEX('Hoja de Trabajo para listado'!$BC$155:$CB$1048576,MATCH($A1042,'Hoja de Trabajo para listado'!$BC$155:$BC$1048576,0),MATCH((CUADRO!O$5&amp;$E1042),'Hoja de Trabajo para listado'!$BC$151:$CB$151,0)),0)+IFERROR(INDEX('Hoja de Trabajo para listado'!$DE$153:$DG$274,MATCH($A1042,'Hoja de Trabajo para listado'!$DE$153:$DE$1048576,0),MATCH((CUADRO!O$5&amp;$E1042),'Hoja de Trabajo para listado'!$DE$151:$DG$151,0)),0)+IFERROR(INDEX('Hoja de Trabajo para listado'!$CD$155:$DC$1048576,MATCH($A1042,'Hoja de Trabajo para listado'!$CD$155:$CD$1048576,0),MATCH((CUADRO!O$5&amp;$E1042),'Hoja de Trabajo para listado'!$CD$151:$DC$151,0)),0)</f>
        <v>0</v>
      </c>
      <c r="P1042" s="314">
        <f ca="1">+IFERROR(INDEX('Hoja de Trabajo para listado'!$A$155:$Z$1048576,MATCH($A1042,'Hoja de Trabajo para listado'!$A$155:$A$1048576,0),MATCH((CUADRO!P$5&amp;$E1042),'Hoja de Trabajo para listado'!$A$151:$Z$151,0)),0)+IFERROR(INDEX('Hoja de Trabajo para listado'!$AB$155:$BA$1048576,MATCH($A1042,'Hoja de Trabajo para listado'!$AB$155:$AB$1048576,0),MATCH((CUADRO!P$5&amp;$E1042),'Hoja de Trabajo para listado'!$AB$151:$BA$151,0)),0)+IFERROR(INDEX('Hoja de Trabajo para listado'!$BC$155:$CB$1048576,MATCH($A1042,'Hoja de Trabajo para listado'!$BC$155:$BC$1048576,0),MATCH((CUADRO!P$5&amp;$E1042),'Hoja de Trabajo para listado'!$BC$151:$CB$151,0)),0)+IFERROR(INDEX('Hoja de Trabajo para listado'!$DE$153:$DG$274,MATCH($A1042,'Hoja de Trabajo para listado'!$DE$153:$DE$1048576,0),MATCH((CUADRO!P$5&amp;$E1042),'Hoja de Trabajo para listado'!$DE$151:$DG$151,0)),0)+IFERROR(INDEX('Hoja de Trabajo para listado'!$CD$155:$DC$1048576,MATCH($A1042,'Hoja de Trabajo para listado'!$CD$155:$CD$1048576,0),MATCH((CUADRO!P$5&amp;$E1042),'Hoja de Trabajo para listado'!$CD$151:$DC$151,0)),0)</f>
        <v>0</v>
      </c>
      <c r="Q1042" s="314">
        <f ca="1">+IFERROR(INDEX('Hoja de Trabajo para listado'!$A$155:$Z$1048576,MATCH($A1042,'Hoja de Trabajo para listado'!$A$155:$A$1048576,0),MATCH((CUADRO!Q$5&amp;$E1042),'Hoja de Trabajo para listado'!$A$151:$Z$151,0)),0)+IFERROR(INDEX('Hoja de Trabajo para listado'!$AB$155:$BA$1048576,MATCH($A1042,'Hoja de Trabajo para listado'!$AB$155:$AB$1048576,0),MATCH((CUADRO!Q$5&amp;$E1042),'Hoja de Trabajo para listado'!$AB$151:$BA$151,0)),0)+IFERROR(INDEX('Hoja de Trabajo para listado'!$BC$155:$CB$1048576,MATCH($A1042,'Hoja de Trabajo para listado'!$BC$155:$BC$1048576,0),MATCH((CUADRO!Q$5&amp;$E1042),'Hoja de Trabajo para listado'!$BC$151:$CB$151,0)),0)+IFERROR(INDEX('Hoja de Trabajo para listado'!$DE$153:$DG$274,MATCH($A1042,'Hoja de Trabajo para listado'!$DE$153:$DE$1048576,0),MATCH((CUADRO!Q$5&amp;$E1042),'Hoja de Trabajo para listado'!$DE$151:$DG$151,0)),0)+IFERROR(INDEX('Hoja de Trabajo para listado'!$CD$155:$DC$1048576,MATCH($A1042,'Hoja de Trabajo para listado'!$CD$155:$CD$1048576,0),MATCH((CUADRO!Q$5&amp;$E1042),'Hoja de Trabajo para listado'!$CD$151:$DC$151,0)),0)</f>
        <v>0</v>
      </c>
      <c r="R1042" s="314">
        <f t="shared" ca="1" si="32"/>
        <v>0</v>
      </c>
      <c r="S1042" s="314"/>
      <c r="T1042" s="314">
        <f ca="1">+T1043</f>
        <v>0</v>
      </c>
      <c r="U1042" s="313">
        <f t="shared" si="33"/>
        <v>1</v>
      </c>
      <c r="V1042" s="319" t="str">
        <f>+VLOOKUP(A1042,bd_lista!$A$3:$E$593,5,FALSE)</f>
        <v>Instituciones Descentralizadas</v>
      </c>
      <c r="W1042" s="425" t="str">
        <f>+V1042</f>
        <v>Instituciones Descentralizadas</v>
      </c>
    </row>
    <row r="1043" spans="1:23" customFormat="1" ht="15" hidden="1" customHeight="1">
      <c r="A1043" s="323">
        <v>243</v>
      </c>
      <c r="B1043" s="428"/>
      <c r="C1043" s="339" t="str">
        <f>+VLOOKUP(A1043,bd_lista!$A$3:$C$593,3,FALSE)</f>
        <v>Servicio Nacional de Hidrografía Naval</v>
      </c>
      <c r="D1043" s="430"/>
      <c r="E1043" s="319" t="s">
        <v>1419</v>
      </c>
      <c r="F1043" s="314">
        <f ca="1">+IFERROR(INDEX('Hoja de Trabajo para listado'!$A$155:$Z$1048576,MATCH($A1043,'Hoja de Trabajo para listado'!$A$155:$A$1048576,0),MATCH((CUADRO!F$5&amp;$E1043),'Hoja de Trabajo para listado'!$A$151:$Z$151,0)),0)+IFERROR(INDEX('Hoja de Trabajo para listado'!$AB$155:$BA$1048576,MATCH($A1043,'Hoja de Trabajo para listado'!$AB$155:$AB$1048576,0),MATCH((CUADRO!F$5&amp;$E1043),'Hoja de Trabajo para listado'!$AB$151:$BA$151,0)),0)+IFERROR(INDEX('Hoja de Trabajo para listado'!$BC$155:$CB$1048576,MATCH($A1043,'Hoja de Trabajo para listado'!$BC$155:$BC$1048576,0),MATCH((CUADRO!F$5&amp;$E1043),'Hoja de Trabajo para listado'!$BC$151:$CB$151,0)),0)+IFERROR(INDEX('Hoja de Trabajo para listado'!$DE$153:$DG$274,MATCH($A1043,'Hoja de Trabajo para listado'!$DE$153:$DE$1048576,0),MATCH((CUADRO!F$5&amp;$E1043),'Hoja de Trabajo para listado'!$DE$151:$DG$151,0)),0)+IFERROR(INDEX('Hoja de Trabajo para listado'!$CD$155:$DC$1048576,MATCH($A1043,'Hoja de Trabajo para listado'!$CD$155:$CD$1048576,0),MATCH((CUADRO!F$5&amp;$E1043),'Hoja de Trabajo para listado'!$CD$151:$DC$151,0)),0)</f>
        <v>0</v>
      </c>
      <c r="G1043" s="314">
        <f ca="1">+IFERROR(INDEX('Hoja de Trabajo para listado'!$A$155:$Z$1048576,MATCH($A1043,'Hoja de Trabajo para listado'!$A$155:$A$1048576,0),MATCH((CUADRO!G$5&amp;$E1043),'Hoja de Trabajo para listado'!$A$151:$Z$151,0)),0)+IFERROR(INDEX('Hoja de Trabajo para listado'!$AB$155:$BA$1048576,MATCH($A1043,'Hoja de Trabajo para listado'!$AB$155:$AB$1048576,0),MATCH((CUADRO!G$5&amp;$E1043),'Hoja de Trabajo para listado'!$AB$151:$BA$151,0)),0)+IFERROR(INDEX('Hoja de Trabajo para listado'!$BC$155:$CB$1048576,MATCH($A1043,'Hoja de Trabajo para listado'!$BC$155:$BC$1048576,0),MATCH((CUADRO!G$5&amp;$E1043),'Hoja de Trabajo para listado'!$BC$151:$CB$151,0)),0)+IFERROR(INDEX('Hoja de Trabajo para listado'!$DE$153:$DG$274,MATCH($A1043,'Hoja de Trabajo para listado'!$DE$153:$DE$1048576,0),MATCH((CUADRO!G$5&amp;$E1043),'Hoja de Trabajo para listado'!$DE$151:$DG$151,0)),0)+IFERROR(INDEX('Hoja de Trabajo para listado'!$CD$155:$DC$1048576,MATCH($A1043,'Hoja de Trabajo para listado'!$CD$155:$CD$1048576,0),MATCH((CUADRO!G$5&amp;$E1043),'Hoja de Trabajo para listado'!$CD$151:$DC$151,0)),0)</f>
        <v>0</v>
      </c>
      <c r="H1043" s="314">
        <f ca="1">+IFERROR(INDEX('Hoja de Trabajo para listado'!$A$155:$Z$1048576,MATCH($A1043,'Hoja de Trabajo para listado'!$A$155:$A$1048576,0),MATCH((CUADRO!H$5&amp;$E1043),'Hoja de Trabajo para listado'!$A$151:$Z$151,0)),0)+IFERROR(INDEX('Hoja de Trabajo para listado'!$AB$155:$BA$1048576,MATCH($A1043,'Hoja de Trabajo para listado'!$AB$155:$AB$1048576,0),MATCH((CUADRO!H$5&amp;$E1043),'Hoja de Trabajo para listado'!$AB$151:$BA$151,0)),0)+IFERROR(INDEX('Hoja de Trabajo para listado'!$BC$155:$CB$1048576,MATCH($A1043,'Hoja de Trabajo para listado'!$BC$155:$BC$1048576,0),MATCH((CUADRO!H$5&amp;$E1043),'Hoja de Trabajo para listado'!$BC$151:$CB$151,0)),0)+IFERROR(INDEX('Hoja de Trabajo para listado'!$DE$153:$DG$274,MATCH($A1043,'Hoja de Trabajo para listado'!$DE$153:$DE$1048576,0),MATCH((CUADRO!H$5&amp;$E1043),'Hoja de Trabajo para listado'!$DE$151:$DG$151,0)),0)+IFERROR(INDEX('Hoja de Trabajo para listado'!$CD$155:$DC$1048576,MATCH($A1043,'Hoja de Trabajo para listado'!$CD$155:$CD$1048576,0),MATCH((CUADRO!H$5&amp;$E1043),'Hoja de Trabajo para listado'!$CD$151:$DC$151,0)),0)</f>
        <v>0</v>
      </c>
      <c r="I1043" s="314">
        <f ca="1">+IFERROR(INDEX('Hoja de Trabajo para listado'!$A$155:$Z$1048576,MATCH($A1043,'Hoja de Trabajo para listado'!$A$155:$A$1048576,0),MATCH((CUADRO!I$5&amp;$E1043),'Hoja de Trabajo para listado'!$A$151:$Z$151,0)),0)+IFERROR(INDEX('Hoja de Trabajo para listado'!$AB$155:$BA$1048576,MATCH($A1043,'Hoja de Trabajo para listado'!$AB$155:$AB$1048576,0),MATCH((CUADRO!I$5&amp;$E1043),'Hoja de Trabajo para listado'!$AB$151:$BA$151,0)),0)+IFERROR(INDEX('Hoja de Trabajo para listado'!$BC$155:$CB$1048576,MATCH($A1043,'Hoja de Trabajo para listado'!$BC$155:$BC$1048576,0),MATCH((CUADRO!I$5&amp;$E1043),'Hoja de Trabajo para listado'!$BC$151:$CB$151,0)),0)+IFERROR(INDEX('Hoja de Trabajo para listado'!$DE$153:$DG$274,MATCH($A1043,'Hoja de Trabajo para listado'!$DE$153:$DE$1048576,0),MATCH((CUADRO!I$5&amp;$E1043),'Hoja de Trabajo para listado'!$DE$151:$DG$151,0)),0)+IFERROR(INDEX('Hoja de Trabajo para listado'!$CD$155:$DC$1048576,MATCH($A1043,'Hoja de Trabajo para listado'!$CD$155:$CD$1048576,0),MATCH((CUADRO!I$5&amp;$E1043),'Hoja de Trabajo para listado'!$CD$151:$DC$151,0)),0)</f>
        <v>0</v>
      </c>
      <c r="J1043" s="314">
        <f ca="1">+IFERROR(INDEX('Hoja de Trabajo para listado'!$A$155:$Z$1048576,MATCH($A1043,'Hoja de Trabajo para listado'!$A$155:$A$1048576,0),MATCH((CUADRO!J$5&amp;$E1043),'Hoja de Trabajo para listado'!$A$151:$Z$151,0)),0)+IFERROR(INDEX('Hoja de Trabajo para listado'!$AB$155:$BA$1048576,MATCH($A1043,'Hoja de Trabajo para listado'!$AB$155:$AB$1048576,0),MATCH((CUADRO!J$5&amp;$E1043),'Hoja de Trabajo para listado'!$AB$151:$BA$151,0)),0)+IFERROR(INDEX('Hoja de Trabajo para listado'!$BC$155:$CB$1048576,MATCH($A1043,'Hoja de Trabajo para listado'!$BC$155:$BC$1048576,0),MATCH((CUADRO!J$5&amp;$E1043),'Hoja de Trabajo para listado'!$BC$151:$CB$151,0)),0)+IFERROR(INDEX('Hoja de Trabajo para listado'!$DE$153:$DG$274,MATCH($A1043,'Hoja de Trabajo para listado'!$DE$153:$DE$1048576,0),MATCH((CUADRO!J$5&amp;$E1043),'Hoja de Trabajo para listado'!$DE$151:$DG$151,0)),0)+IFERROR(INDEX('Hoja de Trabajo para listado'!$CD$155:$DC$1048576,MATCH($A1043,'Hoja de Trabajo para listado'!$CD$155:$CD$1048576,0),MATCH((CUADRO!J$5&amp;$E1043),'Hoja de Trabajo para listado'!$CD$151:$DC$151,0)),0)</f>
        <v>0</v>
      </c>
      <c r="K1043" s="314">
        <f ca="1">+IFERROR(INDEX('Hoja de Trabajo para listado'!$A$155:$Z$1048576,MATCH($A1043,'Hoja de Trabajo para listado'!$A$155:$A$1048576,0),MATCH((CUADRO!K$5&amp;$E1043),'Hoja de Trabajo para listado'!$A$151:$Z$151,0)),0)+IFERROR(INDEX('Hoja de Trabajo para listado'!$AB$155:$BA$1048576,MATCH($A1043,'Hoja de Trabajo para listado'!$AB$155:$AB$1048576,0),MATCH((CUADRO!K$5&amp;$E1043),'Hoja de Trabajo para listado'!$AB$151:$BA$151,0)),0)+IFERROR(INDEX('Hoja de Trabajo para listado'!$BC$155:$CB$1048576,MATCH($A1043,'Hoja de Trabajo para listado'!$BC$155:$BC$1048576,0),MATCH((CUADRO!K$5&amp;$E1043),'Hoja de Trabajo para listado'!$BC$151:$CB$151,0)),0)+IFERROR(INDEX('Hoja de Trabajo para listado'!$DE$153:$DG$274,MATCH($A1043,'Hoja de Trabajo para listado'!$DE$153:$DE$1048576,0),MATCH((CUADRO!K$5&amp;$E1043),'Hoja de Trabajo para listado'!$DE$151:$DG$151,0)),0)+IFERROR(INDEX('Hoja de Trabajo para listado'!$CD$155:$DC$1048576,MATCH($A1043,'Hoja de Trabajo para listado'!$CD$155:$CD$1048576,0),MATCH((CUADRO!K$5&amp;$E1043),'Hoja de Trabajo para listado'!$CD$151:$DC$151,0)),0)</f>
        <v>0</v>
      </c>
      <c r="L1043" s="314">
        <f ca="1">+IFERROR(INDEX('Hoja de Trabajo para listado'!$A$155:$Z$1048576,MATCH($A1043,'Hoja de Trabajo para listado'!$A$155:$A$1048576,0),MATCH((CUADRO!L$5&amp;$E1043),'Hoja de Trabajo para listado'!$A$151:$Z$151,0)),0)+IFERROR(INDEX('Hoja de Trabajo para listado'!$AB$155:$BA$1048576,MATCH($A1043,'Hoja de Trabajo para listado'!$AB$155:$AB$1048576,0),MATCH((CUADRO!L$5&amp;$E1043),'Hoja de Trabajo para listado'!$AB$151:$BA$151,0)),0)+IFERROR(INDEX('Hoja de Trabajo para listado'!$BC$155:$CB$1048576,MATCH($A1043,'Hoja de Trabajo para listado'!$BC$155:$BC$1048576,0),MATCH((CUADRO!L$5&amp;$E1043),'Hoja de Trabajo para listado'!$BC$151:$CB$151,0)),0)+IFERROR(INDEX('Hoja de Trabajo para listado'!$DE$153:$DG$274,MATCH($A1043,'Hoja de Trabajo para listado'!$DE$153:$DE$1048576,0),MATCH((CUADRO!L$5&amp;$E1043),'Hoja de Trabajo para listado'!$DE$151:$DG$151,0)),0)+IFERROR(INDEX('Hoja de Trabajo para listado'!$CD$155:$DC$1048576,MATCH($A1043,'Hoja de Trabajo para listado'!$CD$155:$CD$1048576,0),MATCH((CUADRO!L$5&amp;$E1043),'Hoja de Trabajo para listado'!$CD$151:$DC$151,0)),0)</f>
        <v>0</v>
      </c>
      <c r="M1043" s="314">
        <f ca="1">+IFERROR(INDEX('Hoja de Trabajo para listado'!$A$155:$Z$1048576,MATCH($A1043,'Hoja de Trabajo para listado'!$A$155:$A$1048576,0),MATCH((CUADRO!M$5&amp;$E1043),'Hoja de Trabajo para listado'!$A$151:$Z$151,0)),0)+IFERROR(INDEX('Hoja de Trabajo para listado'!$AB$155:$BA$1048576,MATCH($A1043,'Hoja de Trabajo para listado'!$AB$155:$AB$1048576,0),MATCH((CUADRO!M$5&amp;$E1043),'Hoja de Trabajo para listado'!$AB$151:$BA$151,0)),0)+IFERROR(INDEX('Hoja de Trabajo para listado'!$BC$155:$CB$1048576,MATCH($A1043,'Hoja de Trabajo para listado'!$BC$155:$BC$1048576,0),MATCH((CUADRO!M$5&amp;$E1043),'Hoja de Trabajo para listado'!$BC$151:$CB$151,0)),0)+IFERROR(INDEX('Hoja de Trabajo para listado'!$DE$153:$DG$274,MATCH($A1043,'Hoja de Trabajo para listado'!$DE$153:$DE$1048576,0),MATCH((CUADRO!M$5&amp;$E1043),'Hoja de Trabajo para listado'!$DE$151:$DG$151,0)),0)+IFERROR(INDEX('Hoja de Trabajo para listado'!$CD$155:$DC$1048576,MATCH($A1043,'Hoja de Trabajo para listado'!$CD$155:$CD$1048576,0),MATCH((CUADRO!M$5&amp;$E1043),'Hoja de Trabajo para listado'!$CD$151:$DC$151,0)),0)</f>
        <v>0</v>
      </c>
      <c r="N1043" s="314">
        <f ca="1">+IFERROR(INDEX('Hoja de Trabajo para listado'!$A$155:$Z$1048576,MATCH($A1043,'Hoja de Trabajo para listado'!$A$155:$A$1048576,0),MATCH((CUADRO!N$5&amp;$E1043),'Hoja de Trabajo para listado'!$A$151:$Z$151,0)),0)+IFERROR(INDEX('Hoja de Trabajo para listado'!$AB$155:$BA$1048576,MATCH($A1043,'Hoja de Trabajo para listado'!$AB$155:$AB$1048576,0),MATCH((CUADRO!N$5&amp;$E1043),'Hoja de Trabajo para listado'!$AB$151:$BA$151,0)),0)+IFERROR(INDEX('Hoja de Trabajo para listado'!$BC$155:$CB$1048576,MATCH($A1043,'Hoja de Trabajo para listado'!$BC$155:$BC$1048576,0),MATCH((CUADRO!N$5&amp;$E1043),'Hoja de Trabajo para listado'!$BC$151:$CB$151,0)),0)+IFERROR(INDEX('Hoja de Trabajo para listado'!$DE$153:$DG$274,MATCH($A1043,'Hoja de Trabajo para listado'!$DE$153:$DE$1048576,0),MATCH((CUADRO!N$5&amp;$E1043),'Hoja de Trabajo para listado'!$DE$151:$DG$151,0)),0)+IFERROR(INDEX('Hoja de Trabajo para listado'!$CD$155:$DC$1048576,MATCH($A1043,'Hoja de Trabajo para listado'!$CD$155:$CD$1048576,0),MATCH((CUADRO!N$5&amp;$E1043),'Hoja de Trabajo para listado'!$CD$151:$DC$151,0)),0)</f>
        <v>0</v>
      </c>
      <c r="O1043" s="314">
        <f ca="1">+IFERROR(INDEX('Hoja de Trabajo para listado'!$A$155:$Z$1048576,MATCH($A1043,'Hoja de Trabajo para listado'!$A$155:$A$1048576,0),MATCH((CUADRO!O$5&amp;$E1043),'Hoja de Trabajo para listado'!$A$151:$Z$151,0)),0)+IFERROR(INDEX('Hoja de Trabajo para listado'!$AB$155:$BA$1048576,MATCH($A1043,'Hoja de Trabajo para listado'!$AB$155:$AB$1048576,0),MATCH((CUADRO!O$5&amp;$E1043),'Hoja de Trabajo para listado'!$AB$151:$BA$151,0)),0)+IFERROR(INDEX('Hoja de Trabajo para listado'!$BC$155:$CB$1048576,MATCH($A1043,'Hoja de Trabajo para listado'!$BC$155:$BC$1048576,0),MATCH((CUADRO!O$5&amp;$E1043),'Hoja de Trabajo para listado'!$BC$151:$CB$151,0)),0)+IFERROR(INDEX('Hoja de Trabajo para listado'!$DE$153:$DG$274,MATCH($A1043,'Hoja de Trabajo para listado'!$DE$153:$DE$1048576,0),MATCH((CUADRO!O$5&amp;$E1043),'Hoja de Trabajo para listado'!$DE$151:$DG$151,0)),0)+IFERROR(INDEX('Hoja de Trabajo para listado'!$CD$155:$DC$1048576,MATCH($A1043,'Hoja de Trabajo para listado'!$CD$155:$CD$1048576,0),MATCH((CUADRO!O$5&amp;$E1043),'Hoja de Trabajo para listado'!$CD$151:$DC$151,0)),0)</f>
        <v>0</v>
      </c>
      <c r="P1043" s="314">
        <f ca="1">+IFERROR(INDEX('Hoja de Trabajo para listado'!$A$155:$Z$1048576,MATCH($A1043,'Hoja de Trabajo para listado'!$A$155:$A$1048576,0),MATCH((CUADRO!P$5&amp;$E1043),'Hoja de Trabajo para listado'!$A$151:$Z$151,0)),0)+IFERROR(INDEX('Hoja de Trabajo para listado'!$AB$155:$BA$1048576,MATCH($A1043,'Hoja de Trabajo para listado'!$AB$155:$AB$1048576,0),MATCH((CUADRO!P$5&amp;$E1043),'Hoja de Trabajo para listado'!$AB$151:$BA$151,0)),0)+IFERROR(INDEX('Hoja de Trabajo para listado'!$BC$155:$CB$1048576,MATCH($A1043,'Hoja de Trabajo para listado'!$BC$155:$BC$1048576,0),MATCH((CUADRO!P$5&amp;$E1043),'Hoja de Trabajo para listado'!$BC$151:$CB$151,0)),0)+IFERROR(INDEX('Hoja de Trabajo para listado'!$DE$153:$DG$274,MATCH($A1043,'Hoja de Trabajo para listado'!$DE$153:$DE$1048576,0),MATCH((CUADRO!P$5&amp;$E1043),'Hoja de Trabajo para listado'!$DE$151:$DG$151,0)),0)+IFERROR(INDEX('Hoja de Trabajo para listado'!$CD$155:$DC$1048576,MATCH($A1043,'Hoja de Trabajo para listado'!$CD$155:$CD$1048576,0),MATCH((CUADRO!P$5&amp;$E1043),'Hoja de Trabajo para listado'!$CD$151:$DC$151,0)),0)</f>
        <v>0</v>
      </c>
      <c r="Q1043" s="314">
        <f ca="1">+IFERROR(INDEX('Hoja de Trabajo para listado'!$A$155:$Z$1048576,MATCH($A1043,'Hoja de Trabajo para listado'!$A$155:$A$1048576,0),MATCH((CUADRO!Q$5&amp;$E1043),'Hoja de Trabajo para listado'!$A$151:$Z$151,0)),0)+IFERROR(INDEX('Hoja de Trabajo para listado'!$AB$155:$BA$1048576,MATCH($A1043,'Hoja de Trabajo para listado'!$AB$155:$AB$1048576,0),MATCH((CUADRO!Q$5&amp;$E1043),'Hoja de Trabajo para listado'!$AB$151:$BA$151,0)),0)+IFERROR(INDEX('Hoja de Trabajo para listado'!$BC$155:$CB$1048576,MATCH($A1043,'Hoja de Trabajo para listado'!$BC$155:$BC$1048576,0),MATCH((CUADRO!Q$5&amp;$E1043),'Hoja de Trabajo para listado'!$BC$151:$CB$151,0)),0)+IFERROR(INDEX('Hoja de Trabajo para listado'!$DE$153:$DG$274,MATCH($A1043,'Hoja de Trabajo para listado'!$DE$153:$DE$1048576,0),MATCH((CUADRO!Q$5&amp;$E1043),'Hoja de Trabajo para listado'!$DE$151:$DG$151,0)),0)+IFERROR(INDEX('Hoja de Trabajo para listado'!$CD$155:$DC$1048576,MATCH($A1043,'Hoja de Trabajo para listado'!$CD$155:$CD$1048576,0),MATCH((CUADRO!Q$5&amp;$E1043),'Hoja de Trabajo para listado'!$CD$151:$DC$151,0)),0)</f>
        <v>0</v>
      </c>
      <c r="R1043" s="314">
        <f t="shared" ca="1" si="32"/>
        <v>0</v>
      </c>
      <c r="S1043" s="314">
        <f ca="1">+R1042+R1043</f>
        <v>0</v>
      </c>
      <c r="T1043" s="314">
        <f ca="1">+S1043</f>
        <v>0</v>
      </c>
      <c r="U1043" s="313">
        <f t="shared" si="33"/>
        <v>2</v>
      </c>
      <c r="V1043" s="319" t="str">
        <f>+VLOOKUP(A1043,bd_lista!$A$3:$E$593,5,FALSE)</f>
        <v>Instituciones Descentralizadas</v>
      </c>
      <c r="W1043" s="426"/>
    </row>
    <row r="1044" spans="1:23" customFormat="1" ht="15" hidden="1" customHeight="1">
      <c r="A1044" s="323">
        <v>299</v>
      </c>
      <c r="B1044" s="427">
        <f>+A1044</f>
        <v>299</v>
      </c>
      <c r="C1044" s="318" t="str">
        <f>+VLOOKUP(A1044,bd_lista!$A$3:$C$593,3,FALSE)</f>
        <v>Servicio Departamental de Riego - La Paz</v>
      </c>
      <c r="D1044" s="429" t="str">
        <f>+C1044</f>
        <v>Servicio Departamental de Riego - La Paz</v>
      </c>
      <c r="E1044" s="339" t="s">
        <v>1418</v>
      </c>
      <c r="F1044" s="314">
        <f ca="1">+IFERROR(INDEX('Hoja de Trabajo para listado'!$A$155:$Z$1048576,MATCH($A1044,'Hoja de Trabajo para listado'!$A$155:$A$1048576,0),MATCH((CUADRO!F$5&amp;$E1044),'Hoja de Trabajo para listado'!$A$151:$Z$151,0)),0)+IFERROR(INDEX('Hoja de Trabajo para listado'!$AB$155:$BA$1048576,MATCH($A1044,'Hoja de Trabajo para listado'!$AB$155:$AB$1048576,0),MATCH((CUADRO!F$5&amp;$E1044),'Hoja de Trabajo para listado'!$AB$151:$BA$151,0)),0)+IFERROR(INDEX('Hoja de Trabajo para listado'!$BC$155:$CB$1048576,MATCH($A1044,'Hoja de Trabajo para listado'!$BC$155:$BC$1048576,0),MATCH((CUADRO!F$5&amp;$E1044),'Hoja de Trabajo para listado'!$BC$151:$CB$151,0)),0)+IFERROR(INDEX('Hoja de Trabajo para listado'!$DE$153:$DG$274,MATCH($A1044,'Hoja de Trabajo para listado'!$DE$153:$DE$1048576,0),MATCH((CUADRO!F$5&amp;$E1044),'Hoja de Trabajo para listado'!$DE$151:$DG$151,0)),0)+IFERROR(INDEX('Hoja de Trabajo para listado'!$CD$155:$DC$1048576,MATCH($A1044,'Hoja de Trabajo para listado'!$CD$155:$CD$1048576,0),MATCH((CUADRO!F$5&amp;$E1044),'Hoja de Trabajo para listado'!$CD$151:$DC$151,0)),0)</f>
        <v>0</v>
      </c>
      <c r="G1044" s="314">
        <f ca="1">+IFERROR(INDEX('Hoja de Trabajo para listado'!$A$155:$Z$1048576,MATCH($A1044,'Hoja de Trabajo para listado'!$A$155:$A$1048576,0),MATCH((CUADRO!G$5&amp;$E1044),'Hoja de Trabajo para listado'!$A$151:$Z$151,0)),0)+IFERROR(INDEX('Hoja de Trabajo para listado'!$AB$155:$BA$1048576,MATCH($A1044,'Hoja de Trabajo para listado'!$AB$155:$AB$1048576,0),MATCH((CUADRO!G$5&amp;$E1044),'Hoja de Trabajo para listado'!$AB$151:$BA$151,0)),0)+IFERROR(INDEX('Hoja de Trabajo para listado'!$BC$155:$CB$1048576,MATCH($A1044,'Hoja de Trabajo para listado'!$BC$155:$BC$1048576,0),MATCH((CUADRO!G$5&amp;$E1044),'Hoja de Trabajo para listado'!$BC$151:$CB$151,0)),0)+IFERROR(INDEX('Hoja de Trabajo para listado'!$DE$153:$DG$274,MATCH($A1044,'Hoja de Trabajo para listado'!$DE$153:$DE$1048576,0),MATCH((CUADRO!G$5&amp;$E1044),'Hoja de Trabajo para listado'!$DE$151:$DG$151,0)),0)+IFERROR(INDEX('Hoja de Trabajo para listado'!$CD$155:$DC$1048576,MATCH($A1044,'Hoja de Trabajo para listado'!$CD$155:$CD$1048576,0),MATCH((CUADRO!G$5&amp;$E1044),'Hoja de Trabajo para listado'!$CD$151:$DC$151,0)),0)</f>
        <v>0</v>
      </c>
      <c r="H1044" s="314">
        <f ca="1">+IFERROR(INDEX('Hoja de Trabajo para listado'!$A$155:$Z$1048576,MATCH($A1044,'Hoja de Trabajo para listado'!$A$155:$A$1048576,0),MATCH((CUADRO!H$5&amp;$E1044),'Hoja de Trabajo para listado'!$A$151:$Z$151,0)),0)+IFERROR(INDEX('Hoja de Trabajo para listado'!$AB$155:$BA$1048576,MATCH($A1044,'Hoja de Trabajo para listado'!$AB$155:$AB$1048576,0),MATCH((CUADRO!H$5&amp;$E1044),'Hoja de Trabajo para listado'!$AB$151:$BA$151,0)),0)+IFERROR(INDEX('Hoja de Trabajo para listado'!$BC$155:$CB$1048576,MATCH($A1044,'Hoja de Trabajo para listado'!$BC$155:$BC$1048576,0),MATCH((CUADRO!H$5&amp;$E1044),'Hoja de Trabajo para listado'!$BC$151:$CB$151,0)),0)+IFERROR(INDEX('Hoja de Trabajo para listado'!$DE$153:$DG$274,MATCH($A1044,'Hoja de Trabajo para listado'!$DE$153:$DE$1048576,0),MATCH((CUADRO!H$5&amp;$E1044),'Hoja de Trabajo para listado'!$DE$151:$DG$151,0)),0)+IFERROR(INDEX('Hoja de Trabajo para listado'!$CD$155:$DC$1048576,MATCH($A1044,'Hoja de Trabajo para listado'!$CD$155:$CD$1048576,0),MATCH((CUADRO!H$5&amp;$E1044),'Hoja de Trabajo para listado'!$CD$151:$DC$151,0)),0)</f>
        <v>0</v>
      </c>
      <c r="I1044" s="314">
        <f ca="1">+IFERROR(INDEX('Hoja de Trabajo para listado'!$A$155:$Z$1048576,MATCH($A1044,'Hoja de Trabajo para listado'!$A$155:$A$1048576,0),MATCH((CUADRO!I$5&amp;$E1044),'Hoja de Trabajo para listado'!$A$151:$Z$151,0)),0)+IFERROR(INDEX('Hoja de Trabajo para listado'!$AB$155:$BA$1048576,MATCH($A1044,'Hoja de Trabajo para listado'!$AB$155:$AB$1048576,0),MATCH((CUADRO!I$5&amp;$E1044),'Hoja de Trabajo para listado'!$AB$151:$BA$151,0)),0)+IFERROR(INDEX('Hoja de Trabajo para listado'!$BC$155:$CB$1048576,MATCH($A1044,'Hoja de Trabajo para listado'!$BC$155:$BC$1048576,0),MATCH((CUADRO!I$5&amp;$E1044),'Hoja de Trabajo para listado'!$BC$151:$CB$151,0)),0)+IFERROR(INDEX('Hoja de Trabajo para listado'!$DE$153:$DG$274,MATCH($A1044,'Hoja de Trabajo para listado'!$DE$153:$DE$1048576,0),MATCH((CUADRO!I$5&amp;$E1044),'Hoja de Trabajo para listado'!$DE$151:$DG$151,0)),0)+IFERROR(INDEX('Hoja de Trabajo para listado'!$CD$155:$DC$1048576,MATCH($A1044,'Hoja de Trabajo para listado'!$CD$155:$CD$1048576,0),MATCH((CUADRO!I$5&amp;$E1044),'Hoja de Trabajo para listado'!$CD$151:$DC$151,0)),0)</f>
        <v>0</v>
      </c>
      <c r="J1044" s="314">
        <f ca="1">+IFERROR(INDEX('Hoja de Trabajo para listado'!$A$155:$Z$1048576,MATCH($A1044,'Hoja de Trabajo para listado'!$A$155:$A$1048576,0),MATCH((CUADRO!J$5&amp;$E1044),'Hoja de Trabajo para listado'!$A$151:$Z$151,0)),0)+IFERROR(INDEX('Hoja de Trabajo para listado'!$AB$155:$BA$1048576,MATCH($A1044,'Hoja de Trabajo para listado'!$AB$155:$AB$1048576,0),MATCH((CUADRO!J$5&amp;$E1044),'Hoja de Trabajo para listado'!$AB$151:$BA$151,0)),0)+IFERROR(INDEX('Hoja de Trabajo para listado'!$BC$155:$CB$1048576,MATCH($A1044,'Hoja de Trabajo para listado'!$BC$155:$BC$1048576,0),MATCH((CUADRO!J$5&amp;$E1044),'Hoja de Trabajo para listado'!$BC$151:$CB$151,0)),0)+IFERROR(INDEX('Hoja de Trabajo para listado'!$DE$153:$DG$274,MATCH($A1044,'Hoja de Trabajo para listado'!$DE$153:$DE$1048576,0),MATCH((CUADRO!J$5&amp;$E1044),'Hoja de Trabajo para listado'!$DE$151:$DG$151,0)),0)+IFERROR(INDEX('Hoja de Trabajo para listado'!$CD$155:$DC$1048576,MATCH($A1044,'Hoja de Trabajo para listado'!$CD$155:$CD$1048576,0),MATCH((CUADRO!J$5&amp;$E1044),'Hoja de Trabajo para listado'!$CD$151:$DC$151,0)),0)</f>
        <v>0</v>
      </c>
      <c r="K1044" s="314">
        <f ca="1">+IFERROR(INDEX('Hoja de Trabajo para listado'!$A$155:$Z$1048576,MATCH($A1044,'Hoja de Trabajo para listado'!$A$155:$A$1048576,0),MATCH((CUADRO!K$5&amp;$E1044),'Hoja de Trabajo para listado'!$A$151:$Z$151,0)),0)+IFERROR(INDEX('Hoja de Trabajo para listado'!$AB$155:$BA$1048576,MATCH($A1044,'Hoja de Trabajo para listado'!$AB$155:$AB$1048576,0),MATCH((CUADRO!K$5&amp;$E1044),'Hoja de Trabajo para listado'!$AB$151:$BA$151,0)),0)+IFERROR(INDEX('Hoja de Trabajo para listado'!$BC$155:$CB$1048576,MATCH($A1044,'Hoja de Trabajo para listado'!$BC$155:$BC$1048576,0),MATCH((CUADRO!K$5&amp;$E1044),'Hoja de Trabajo para listado'!$BC$151:$CB$151,0)),0)+IFERROR(INDEX('Hoja de Trabajo para listado'!$DE$153:$DG$274,MATCH($A1044,'Hoja de Trabajo para listado'!$DE$153:$DE$1048576,0),MATCH((CUADRO!K$5&amp;$E1044),'Hoja de Trabajo para listado'!$DE$151:$DG$151,0)),0)+IFERROR(INDEX('Hoja de Trabajo para listado'!$CD$155:$DC$1048576,MATCH($A1044,'Hoja de Trabajo para listado'!$CD$155:$CD$1048576,0),MATCH((CUADRO!K$5&amp;$E1044),'Hoja de Trabajo para listado'!$CD$151:$DC$151,0)),0)</f>
        <v>0</v>
      </c>
      <c r="L1044" s="314">
        <f ca="1">+IFERROR(INDEX('Hoja de Trabajo para listado'!$A$155:$Z$1048576,MATCH($A1044,'Hoja de Trabajo para listado'!$A$155:$A$1048576,0),MATCH((CUADRO!L$5&amp;$E1044),'Hoja de Trabajo para listado'!$A$151:$Z$151,0)),0)+IFERROR(INDEX('Hoja de Trabajo para listado'!$AB$155:$BA$1048576,MATCH($A1044,'Hoja de Trabajo para listado'!$AB$155:$AB$1048576,0),MATCH((CUADRO!L$5&amp;$E1044),'Hoja de Trabajo para listado'!$AB$151:$BA$151,0)),0)+IFERROR(INDEX('Hoja de Trabajo para listado'!$BC$155:$CB$1048576,MATCH($A1044,'Hoja de Trabajo para listado'!$BC$155:$BC$1048576,0),MATCH((CUADRO!L$5&amp;$E1044),'Hoja de Trabajo para listado'!$BC$151:$CB$151,0)),0)+IFERROR(INDEX('Hoja de Trabajo para listado'!$DE$153:$DG$274,MATCH($A1044,'Hoja de Trabajo para listado'!$DE$153:$DE$1048576,0),MATCH((CUADRO!L$5&amp;$E1044),'Hoja de Trabajo para listado'!$DE$151:$DG$151,0)),0)+IFERROR(INDEX('Hoja de Trabajo para listado'!$CD$155:$DC$1048576,MATCH($A1044,'Hoja de Trabajo para listado'!$CD$155:$CD$1048576,0),MATCH((CUADRO!L$5&amp;$E1044),'Hoja de Trabajo para listado'!$CD$151:$DC$151,0)),0)</f>
        <v>0</v>
      </c>
      <c r="M1044" s="314">
        <f ca="1">+IFERROR(INDEX('Hoja de Trabajo para listado'!$A$155:$Z$1048576,MATCH($A1044,'Hoja de Trabajo para listado'!$A$155:$A$1048576,0),MATCH((CUADRO!M$5&amp;$E1044),'Hoja de Trabajo para listado'!$A$151:$Z$151,0)),0)+IFERROR(INDEX('Hoja de Trabajo para listado'!$AB$155:$BA$1048576,MATCH($A1044,'Hoja de Trabajo para listado'!$AB$155:$AB$1048576,0),MATCH((CUADRO!M$5&amp;$E1044),'Hoja de Trabajo para listado'!$AB$151:$BA$151,0)),0)+IFERROR(INDEX('Hoja de Trabajo para listado'!$BC$155:$CB$1048576,MATCH($A1044,'Hoja de Trabajo para listado'!$BC$155:$BC$1048576,0),MATCH((CUADRO!M$5&amp;$E1044),'Hoja de Trabajo para listado'!$BC$151:$CB$151,0)),0)+IFERROR(INDEX('Hoja de Trabajo para listado'!$DE$153:$DG$274,MATCH($A1044,'Hoja de Trabajo para listado'!$DE$153:$DE$1048576,0),MATCH((CUADRO!M$5&amp;$E1044),'Hoja de Trabajo para listado'!$DE$151:$DG$151,0)),0)+IFERROR(INDEX('Hoja de Trabajo para listado'!$CD$155:$DC$1048576,MATCH($A1044,'Hoja de Trabajo para listado'!$CD$155:$CD$1048576,0),MATCH((CUADRO!M$5&amp;$E1044),'Hoja de Trabajo para listado'!$CD$151:$DC$151,0)),0)</f>
        <v>0</v>
      </c>
      <c r="N1044" s="314">
        <f ca="1">+IFERROR(INDEX('Hoja de Trabajo para listado'!$A$155:$Z$1048576,MATCH($A1044,'Hoja de Trabajo para listado'!$A$155:$A$1048576,0),MATCH((CUADRO!N$5&amp;$E1044),'Hoja de Trabajo para listado'!$A$151:$Z$151,0)),0)+IFERROR(INDEX('Hoja de Trabajo para listado'!$AB$155:$BA$1048576,MATCH($A1044,'Hoja de Trabajo para listado'!$AB$155:$AB$1048576,0),MATCH((CUADRO!N$5&amp;$E1044),'Hoja de Trabajo para listado'!$AB$151:$BA$151,0)),0)+IFERROR(INDEX('Hoja de Trabajo para listado'!$BC$155:$CB$1048576,MATCH($A1044,'Hoja de Trabajo para listado'!$BC$155:$BC$1048576,0),MATCH((CUADRO!N$5&amp;$E1044),'Hoja de Trabajo para listado'!$BC$151:$CB$151,0)),0)+IFERROR(INDEX('Hoja de Trabajo para listado'!$DE$153:$DG$274,MATCH($A1044,'Hoja de Trabajo para listado'!$DE$153:$DE$1048576,0),MATCH((CUADRO!N$5&amp;$E1044),'Hoja de Trabajo para listado'!$DE$151:$DG$151,0)),0)+IFERROR(INDEX('Hoja de Trabajo para listado'!$CD$155:$DC$1048576,MATCH($A1044,'Hoja de Trabajo para listado'!$CD$155:$CD$1048576,0),MATCH((CUADRO!N$5&amp;$E1044),'Hoja de Trabajo para listado'!$CD$151:$DC$151,0)),0)</f>
        <v>0</v>
      </c>
      <c r="O1044" s="314">
        <f ca="1">+IFERROR(INDEX('Hoja de Trabajo para listado'!$A$155:$Z$1048576,MATCH($A1044,'Hoja de Trabajo para listado'!$A$155:$A$1048576,0),MATCH((CUADRO!O$5&amp;$E1044),'Hoja de Trabajo para listado'!$A$151:$Z$151,0)),0)+IFERROR(INDEX('Hoja de Trabajo para listado'!$AB$155:$BA$1048576,MATCH($A1044,'Hoja de Trabajo para listado'!$AB$155:$AB$1048576,0),MATCH((CUADRO!O$5&amp;$E1044),'Hoja de Trabajo para listado'!$AB$151:$BA$151,0)),0)+IFERROR(INDEX('Hoja de Trabajo para listado'!$BC$155:$CB$1048576,MATCH($A1044,'Hoja de Trabajo para listado'!$BC$155:$BC$1048576,0),MATCH((CUADRO!O$5&amp;$E1044),'Hoja de Trabajo para listado'!$BC$151:$CB$151,0)),0)+IFERROR(INDEX('Hoja de Trabajo para listado'!$DE$153:$DG$274,MATCH($A1044,'Hoja de Trabajo para listado'!$DE$153:$DE$1048576,0),MATCH((CUADRO!O$5&amp;$E1044),'Hoja de Trabajo para listado'!$DE$151:$DG$151,0)),0)+IFERROR(INDEX('Hoja de Trabajo para listado'!$CD$155:$DC$1048576,MATCH($A1044,'Hoja de Trabajo para listado'!$CD$155:$CD$1048576,0),MATCH((CUADRO!O$5&amp;$E1044),'Hoja de Trabajo para listado'!$CD$151:$DC$151,0)),0)</f>
        <v>0</v>
      </c>
      <c r="P1044" s="314">
        <f ca="1">+IFERROR(INDEX('Hoja de Trabajo para listado'!$A$155:$Z$1048576,MATCH($A1044,'Hoja de Trabajo para listado'!$A$155:$A$1048576,0),MATCH((CUADRO!P$5&amp;$E1044),'Hoja de Trabajo para listado'!$A$151:$Z$151,0)),0)+IFERROR(INDEX('Hoja de Trabajo para listado'!$AB$155:$BA$1048576,MATCH($A1044,'Hoja de Trabajo para listado'!$AB$155:$AB$1048576,0),MATCH((CUADRO!P$5&amp;$E1044),'Hoja de Trabajo para listado'!$AB$151:$BA$151,0)),0)+IFERROR(INDEX('Hoja de Trabajo para listado'!$BC$155:$CB$1048576,MATCH($A1044,'Hoja de Trabajo para listado'!$BC$155:$BC$1048576,0),MATCH((CUADRO!P$5&amp;$E1044),'Hoja de Trabajo para listado'!$BC$151:$CB$151,0)),0)+IFERROR(INDEX('Hoja de Trabajo para listado'!$DE$153:$DG$274,MATCH($A1044,'Hoja de Trabajo para listado'!$DE$153:$DE$1048576,0),MATCH((CUADRO!P$5&amp;$E1044),'Hoja de Trabajo para listado'!$DE$151:$DG$151,0)),0)+IFERROR(INDEX('Hoja de Trabajo para listado'!$CD$155:$DC$1048576,MATCH($A1044,'Hoja de Trabajo para listado'!$CD$155:$CD$1048576,0),MATCH((CUADRO!P$5&amp;$E1044),'Hoja de Trabajo para listado'!$CD$151:$DC$151,0)),0)</f>
        <v>0</v>
      </c>
      <c r="Q1044" s="314">
        <f ca="1">+IFERROR(INDEX('Hoja de Trabajo para listado'!$A$155:$Z$1048576,MATCH($A1044,'Hoja de Trabajo para listado'!$A$155:$A$1048576,0),MATCH((CUADRO!Q$5&amp;$E1044),'Hoja de Trabajo para listado'!$A$151:$Z$151,0)),0)+IFERROR(INDEX('Hoja de Trabajo para listado'!$AB$155:$BA$1048576,MATCH($A1044,'Hoja de Trabajo para listado'!$AB$155:$AB$1048576,0),MATCH((CUADRO!Q$5&amp;$E1044),'Hoja de Trabajo para listado'!$AB$151:$BA$151,0)),0)+IFERROR(INDEX('Hoja de Trabajo para listado'!$BC$155:$CB$1048576,MATCH($A1044,'Hoja de Trabajo para listado'!$BC$155:$BC$1048576,0),MATCH((CUADRO!Q$5&amp;$E1044),'Hoja de Trabajo para listado'!$BC$151:$CB$151,0)),0)+IFERROR(INDEX('Hoja de Trabajo para listado'!$DE$153:$DG$274,MATCH($A1044,'Hoja de Trabajo para listado'!$DE$153:$DE$1048576,0),MATCH((CUADRO!Q$5&amp;$E1044),'Hoja de Trabajo para listado'!$DE$151:$DG$151,0)),0)+IFERROR(INDEX('Hoja de Trabajo para listado'!$CD$155:$DC$1048576,MATCH($A1044,'Hoja de Trabajo para listado'!$CD$155:$CD$1048576,0),MATCH((CUADRO!Q$5&amp;$E1044),'Hoja de Trabajo para listado'!$CD$151:$DC$151,0)),0)</f>
        <v>0</v>
      </c>
      <c r="R1044" s="314">
        <f t="shared" ca="1" si="32"/>
        <v>0</v>
      </c>
      <c r="S1044" s="314"/>
      <c r="T1044" s="314">
        <f ca="1">+T1045</f>
        <v>0</v>
      </c>
      <c r="U1044" s="313">
        <f t="shared" si="33"/>
        <v>1</v>
      </c>
      <c r="V1044" s="319" t="str">
        <f>+VLOOKUP(A1044,bd_lista!$A$3:$E$593,5,FALSE)</f>
        <v>Instituciones Descentralizadas</v>
      </c>
      <c r="W1044" s="425" t="str">
        <f>+V1044</f>
        <v>Instituciones Descentralizadas</v>
      </c>
    </row>
    <row r="1045" spans="1:23" customFormat="1" ht="15" hidden="1" customHeight="1">
      <c r="A1045" s="323">
        <v>299</v>
      </c>
      <c r="B1045" s="428"/>
      <c r="C1045" s="339" t="str">
        <f>+VLOOKUP(A1045,bd_lista!$A$3:$C$593,3,FALSE)</f>
        <v>Servicio Departamental de Riego - La Paz</v>
      </c>
      <c r="D1045" s="430"/>
      <c r="E1045" s="319" t="s">
        <v>1419</v>
      </c>
      <c r="F1045" s="314">
        <f ca="1">+IFERROR(INDEX('Hoja de Trabajo para listado'!$A$155:$Z$1048576,MATCH($A1045,'Hoja de Trabajo para listado'!$A$155:$A$1048576,0),MATCH((CUADRO!F$5&amp;$E1045),'Hoja de Trabajo para listado'!$A$151:$Z$151,0)),0)+IFERROR(INDEX('Hoja de Trabajo para listado'!$AB$155:$BA$1048576,MATCH($A1045,'Hoja de Trabajo para listado'!$AB$155:$AB$1048576,0),MATCH((CUADRO!F$5&amp;$E1045),'Hoja de Trabajo para listado'!$AB$151:$BA$151,0)),0)+IFERROR(INDEX('Hoja de Trabajo para listado'!$BC$155:$CB$1048576,MATCH($A1045,'Hoja de Trabajo para listado'!$BC$155:$BC$1048576,0),MATCH((CUADRO!F$5&amp;$E1045),'Hoja de Trabajo para listado'!$BC$151:$CB$151,0)),0)+IFERROR(INDEX('Hoja de Trabajo para listado'!$DE$153:$DG$274,MATCH($A1045,'Hoja de Trabajo para listado'!$DE$153:$DE$1048576,0),MATCH((CUADRO!F$5&amp;$E1045),'Hoja de Trabajo para listado'!$DE$151:$DG$151,0)),0)+IFERROR(INDEX('Hoja de Trabajo para listado'!$CD$155:$DC$1048576,MATCH($A1045,'Hoja de Trabajo para listado'!$CD$155:$CD$1048576,0),MATCH((CUADRO!F$5&amp;$E1045),'Hoja de Trabajo para listado'!$CD$151:$DC$151,0)),0)</f>
        <v>0</v>
      </c>
      <c r="G1045" s="314">
        <f ca="1">+IFERROR(INDEX('Hoja de Trabajo para listado'!$A$155:$Z$1048576,MATCH($A1045,'Hoja de Trabajo para listado'!$A$155:$A$1048576,0),MATCH((CUADRO!G$5&amp;$E1045),'Hoja de Trabajo para listado'!$A$151:$Z$151,0)),0)+IFERROR(INDEX('Hoja de Trabajo para listado'!$AB$155:$BA$1048576,MATCH($A1045,'Hoja de Trabajo para listado'!$AB$155:$AB$1048576,0),MATCH((CUADRO!G$5&amp;$E1045),'Hoja de Trabajo para listado'!$AB$151:$BA$151,0)),0)+IFERROR(INDEX('Hoja de Trabajo para listado'!$BC$155:$CB$1048576,MATCH($A1045,'Hoja de Trabajo para listado'!$BC$155:$BC$1048576,0),MATCH((CUADRO!G$5&amp;$E1045),'Hoja de Trabajo para listado'!$BC$151:$CB$151,0)),0)+IFERROR(INDEX('Hoja de Trabajo para listado'!$DE$153:$DG$274,MATCH($A1045,'Hoja de Trabajo para listado'!$DE$153:$DE$1048576,0),MATCH((CUADRO!G$5&amp;$E1045),'Hoja de Trabajo para listado'!$DE$151:$DG$151,0)),0)+IFERROR(INDEX('Hoja de Trabajo para listado'!$CD$155:$DC$1048576,MATCH($A1045,'Hoja de Trabajo para listado'!$CD$155:$CD$1048576,0),MATCH((CUADRO!G$5&amp;$E1045),'Hoja de Trabajo para listado'!$CD$151:$DC$151,0)),0)</f>
        <v>0</v>
      </c>
      <c r="H1045" s="314">
        <f ca="1">+IFERROR(INDEX('Hoja de Trabajo para listado'!$A$155:$Z$1048576,MATCH($A1045,'Hoja de Trabajo para listado'!$A$155:$A$1048576,0),MATCH((CUADRO!H$5&amp;$E1045),'Hoja de Trabajo para listado'!$A$151:$Z$151,0)),0)+IFERROR(INDEX('Hoja de Trabajo para listado'!$AB$155:$BA$1048576,MATCH($A1045,'Hoja de Trabajo para listado'!$AB$155:$AB$1048576,0),MATCH((CUADRO!H$5&amp;$E1045),'Hoja de Trabajo para listado'!$AB$151:$BA$151,0)),0)+IFERROR(INDEX('Hoja de Trabajo para listado'!$BC$155:$CB$1048576,MATCH($A1045,'Hoja de Trabajo para listado'!$BC$155:$BC$1048576,0),MATCH((CUADRO!H$5&amp;$E1045),'Hoja de Trabajo para listado'!$BC$151:$CB$151,0)),0)+IFERROR(INDEX('Hoja de Trabajo para listado'!$DE$153:$DG$274,MATCH($A1045,'Hoja de Trabajo para listado'!$DE$153:$DE$1048576,0),MATCH((CUADRO!H$5&amp;$E1045),'Hoja de Trabajo para listado'!$DE$151:$DG$151,0)),0)+IFERROR(INDEX('Hoja de Trabajo para listado'!$CD$155:$DC$1048576,MATCH($A1045,'Hoja de Trabajo para listado'!$CD$155:$CD$1048576,0),MATCH((CUADRO!H$5&amp;$E1045),'Hoja de Trabajo para listado'!$CD$151:$DC$151,0)),0)</f>
        <v>0</v>
      </c>
      <c r="I1045" s="314">
        <f ca="1">+IFERROR(INDEX('Hoja de Trabajo para listado'!$A$155:$Z$1048576,MATCH($A1045,'Hoja de Trabajo para listado'!$A$155:$A$1048576,0),MATCH((CUADRO!I$5&amp;$E1045),'Hoja de Trabajo para listado'!$A$151:$Z$151,0)),0)+IFERROR(INDEX('Hoja de Trabajo para listado'!$AB$155:$BA$1048576,MATCH($A1045,'Hoja de Trabajo para listado'!$AB$155:$AB$1048576,0),MATCH((CUADRO!I$5&amp;$E1045),'Hoja de Trabajo para listado'!$AB$151:$BA$151,0)),0)+IFERROR(INDEX('Hoja de Trabajo para listado'!$BC$155:$CB$1048576,MATCH($A1045,'Hoja de Trabajo para listado'!$BC$155:$BC$1048576,0),MATCH((CUADRO!I$5&amp;$E1045),'Hoja de Trabajo para listado'!$BC$151:$CB$151,0)),0)+IFERROR(INDEX('Hoja de Trabajo para listado'!$DE$153:$DG$274,MATCH($A1045,'Hoja de Trabajo para listado'!$DE$153:$DE$1048576,0),MATCH((CUADRO!I$5&amp;$E1045),'Hoja de Trabajo para listado'!$DE$151:$DG$151,0)),0)+IFERROR(INDEX('Hoja de Trabajo para listado'!$CD$155:$DC$1048576,MATCH($A1045,'Hoja de Trabajo para listado'!$CD$155:$CD$1048576,0),MATCH((CUADRO!I$5&amp;$E1045),'Hoja de Trabajo para listado'!$CD$151:$DC$151,0)),0)</f>
        <v>0</v>
      </c>
      <c r="J1045" s="314">
        <f ca="1">+IFERROR(INDEX('Hoja de Trabajo para listado'!$A$155:$Z$1048576,MATCH($A1045,'Hoja de Trabajo para listado'!$A$155:$A$1048576,0),MATCH((CUADRO!J$5&amp;$E1045),'Hoja de Trabajo para listado'!$A$151:$Z$151,0)),0)+IFERROR(INDEX('Hoja de Trabajo para listado'!$AB$155:$BA$1048576,MATCH($A1045,'Hoja de Trabajo para listado'!$AB$155:$AB$1048576,0),MATCH((CUADRO!J$5&amp;$E1045),'Hoja de Trabajo para listado'!$AB$151:$BA$151,0)),0)+IFERROR(INDEX('Hoja de Trabajo para listado'!$BC$155:$CB$1048576,MATCH($A1045,'Hoja de Trabajo para listado'!$BC$155:$BC$1048576,0),MATCH((CUADRO!J$5&amp;$E1045),'Hoja de Trabajo para listado'!$BC$151:$CB$151,0)),0)+IFERROR(INDEX('Hoja de Trabajo para listado'!$DE$153:$DG$274,MATCH($A1045,'Hoja de Trabajo para listado'!$DE$153:$DE$1048576,0),MATCH((CUADRO!J$5&amp;$E1045),'Hoja de Trabajo para listado'!$DE$151:$DG$151,0)),0)+IFERROR(INDEX('Hoja de Trabajo para listado'!$CD$155:$DC$1048576,MATCH($A1045,'Hoja de Trabajo para listado'!$CD$155:$CD$1048576,0),MATCH((CUADRO!J$5&amp;$E1045),'Hoja de Trabajo para listado'!$CD$151:$DC$151,0)),0)</f>
        <v>0</v>
      </c>
      <c r="K1045" s="314">
        <f ca="1">+IFERROR(INDEX('Hoja de Trabajo para listado'!$A$155:$Z$1048576,MATCH($A1045,'Hoja de Trabajo para listado'!$A$155:$A$1048576,0),MATCH((CUADRO!K$5&amp;$E1045),'Hoja de Trabajo para listado'!$A$151:$Z$151,0)),0)+IFERROR(INDEX('Hoja de Trabajo para listado'!$AB$155:$BA$1048576,MATCH($A1045,'Hoja de Trabajo para listado'!$AB$155:$AB$1048576,0),MATCH((CUADRO!K$5&amp;$E1045),'Hoja de Trabajo para listado'!$AB$151:$BA$151,0)),0)+IFERROR(INDEX('Hoja de Trabajo para listado'!$BC$155:$CB$1048576,MATCH($A1045,'Hoja de Trabajo para listado'!$BC$155:$BC$1048576,0),MATCH((CUADRO!K$5&amp;$E1045),'Hoja de Trabajo para listado'!$BC$151:$CB$151,0)),0)+IFERROR(INDEX('Hoja de Trabajo para listado'!$DE$153:$DG$274,MATCH($A1045,'Hoja de Trabajo para listado'!$DE$153:$DE$1048576,0),MATCH((CUADRO!K$5&amp;$E1045),'Hoja de Trabajo para listado'!$DE$151:$DG$151,0)),0)+IFERROR(INDEX('Hoja de Trabajo para listado'!$CD$155:$DC$1048576,MATCH($A1045,'Hoja de Trabajo para listado'!$CD$155:$CD$1048576,0),MATCH((CUADRO!K$5&amp;$E1045),'Hoja de Trabajo para listado'!$CD$151:$DC$151,0)),0)</f>
        <v>0</v>
      </c>
      <c r="L1045" s="314">
        <f ca="1">+IFERROR(INDEX('Hoja de Trabajo para listado'!$A$155:$Z$1048576,MATCH($A1045,'Hoja de Trabajo para listado'!$A$155:$A$1048576,0),MATCH((CUADRO!L$5&amp;$E1045),'Hoja de Trabajo para listado'!$A$151:$Z$151,0)),0)+IFERROR(INDEX('Hoja de Trabajo para listado'!$AB$155:$BA$1048576,MATCH($A1045,'Hoja de Trabajo para listado'!$AB$155:$AB$1048576,0),MATCH((CUADRO!L$5&amp;$E1045),'Hoja de Trabajo para listado'!$AB$151:$BA$151,0)),0)+IFERROR(INDEX('Hoja de Trabajo para listado'!$BC$155:$CB$1048576,MATCH($A1045,'Hoja de Trabajo para listado'!$BC$155:$BC$1048576,0),MATCH((CUADRO!L$5&amp;$E1045),'Hoja de Trabajo para listado'!$BC$151:$CB$151,0)),0)+IFERROR(INDEX('Hoja de Trabajo para listado'!$DE$153:$DG$274,MATCH($A1045,'Hoja de Trabajo para listado'!$DE$153:$DE$1048576,0),MATCH((CUADRO!L$5&amp;$E1045),'Hoja de Trabajo para listado'!$DE$151:$DG$151,0)),0)+IFERROR(INDEX('Hoja de Trabajo para listado'!$CD$155:$DC$1048576,MATCH($A1045,'Hoja de Trabajo para listado'!$CD$155:$CD$1048576,0),MATCH((CUADRO!L$5&amp;$E1045),'Hoja de Trabajo para listado'!$CD$151:$DC$151,0)),0)</f>
        <v>0</v>
      </c>
      <c r="M1045" s="314">
        <f ca="1">+IFERROR(INDEX('Hoja de Trabajo para listado'!$A$155:$Z$1048576,MATCH($A1045,'Hoja de Trabajo para listado'!$A$155:$A$1048576,0),MATCH((CUADRO!M$5&amp;$E1045),'Hoja de Trabajo para listado'!$A$151:$Z$151,0)),0)+IFERROR(INDEX('Hoja de Trabajo para listado'!$AB$155:$BA$1048576,MATCH($A1045,'Hoja de Trabajo para listado'!$AB$155:$AB$1048576,0),MATCH((CUADRO!M$5&amp;$E1045),'Hoja de Trabajo para listado'!$AB$151:$BA$151,0)),0)+IFERROR(INDEX('Hoja de Trabajo para listado'!$BC$155:$CB$1048576,MATCH($A1045,'Hoja de Trabajo para listado'!$BC$155:$BC$1048576,0),MATCH((CUADRO!M$5&amp;$E1045),'Hoja de Trabajo para listado'!$BC$151:$CB$151,0)),0)+IFERROR(INDEX('Hoja de Trabajo para listado'!$DE$153:$DG$274,MATCH($A1045,'Hoja de Trabajo para listado'!$DE$153:$DE$1048576,0),MATCH((CUADRO!M$5&amp;$E1045),'Hoja de Trabajo para listado'!$DE$151:$DG$151,0)),0)+IFERROR(INDEX('Hoja de Trabajo para listado'!$CD$155:$DC$1048576,MATCH($A1045,'Hoja de Trabajo para listado'!$CD$155:$CD$1048576,0),MATCH((CUADRO!M$5&amp;$E1045),'Hoja de Trabajo para listado'!$CD$151:$DC$151,0)),0)</f>
        <v>0</v>
      </c>
      <c r="N1045" s="314">
        <f ca="1">+IFERROR(INDEX('Hoja de Trabajo para listado'!$A$155:$Z$1048576,MATCH($A1045,'Hoja de Trabajo para listado'!$A$155:$A$1048576,0),MATCH((CUADRO!N$5&amp;$E1045),'Hoja de Trabajo para listado'!$A$151:$Z$151,0)),0)+IFERROR(INDEX('Hoja de Trabajo para listado'!$AB$155:$BA$1048576,MATCH($A1045,'Hoja de Trabajo para listado'!$AB$155:$AB$1048576,0),MATCH((CUADRO!N$5&amp;$E1045),'Hoja de Trabajo para listado'!$AB$151:$BA$151,0)),0)+IFERROR(INDEX('Hoja de Trabajo para listado'!$BC$155:$CB$1048576,MATCH($A1045,'Hoja de Trabajo para listado'!$BC$155:$BC$1048576,0),MATCH((CUADRO!N$5&amp;$E1045),'Hoja de Trabajo para listado'!$BC$151:$CB$151,0)),0)+IFERROR(INDEX('Hoja de Trabajo para listado'!$DE$153:$DG$274,MATCH($A1045,'Hoja de Trabajo para listado'!$DE$153:$DE$1048576,0),MATCH((CUADRO!N$5&amp;$E1045),'Hoja de Trabajo para listado'!$DE$151:$DG$151,0)),0)+IFERROR(INDEX('Hoja de Trabajo para listado'!$CD$155:$DC$1048576,MATCH($A1045,'Hoja de Trabajo para listado'!$CD$155:$CD$1048576,0),MATCH((CUADRO!N$5&amp;$E1045),'Hoja de Trabajo para listado'!$CD$151:$DC$151,0)),0)</f>
        <v>0</v>
      </c>
      <c r="O1045" s="314">
        <f ca="1">+IFERROR(INDEX('Hoja de Trabajo para listado'!$A$155:$Z$1048576,MATCH($A1045,'Hoja de Trabajo para listado'!$A$155:$A$1048576,0),MATCH((CUADRO!O$5&amp;$E1045),'Hoja de Trabajo para listado'!$A$151:$Z$151,0)),0)+IFERROR(INDEX('Hoja de Trabajo para listado'!$AB$155:$BA$1048576,MATCH($A1045,'Hoja de Trabajo para listado'!$AB$155:$AB$1048576,0),MATCH((CUADRO!O$5&amp;$E1045),'Hoja de Trabajo para listado'!$AB$151:$BA$151,0)),0)+IFERROR(INDEX('Hoja de Trabajo para listado'!$BC$155:$CB$1048576,MATCH($A1045,'Hoja de Trabajo para listado'!$BC$155:$BC$1048576,0),MATCH((CUADRO!O$5&amp;$E1045),'Hoja de Trabajo para listado'!$BC$151:$CB$151,0)),0)+IFERROR(INDEX('Hoja de Trabajo para listado'!$DE$153:$DG$274,MATCH($A1045,'Hoja de Trabajo para listado'!$DE$153:$DE$1048576,0),MATCH((CUADRO!O$5&amp;$E1045),'Hoja de Trabajo para listado'!$DE$151:$DG$151,0)),0)+IFERROR(INDEX('Hoja de Trabajo para listado'!$CD$155:$DC$1048576,MATCH($A1045,'Hoja de Trabajo para listado'!$CD$155:$CD$1048576,0),MATCH((CUADRO!O$5&amp;$E1045),'Hoja de Trabajo para listado'!$CD$151:$DC$151,0)),0)</f>
        <v>0</v>
      </c>
      <c r="P1045" s="314">
        <f ca="1">+IFERROR(INDEX('Hoja de Trabajo para listado'!$A$155:$Z$1048576,MATCH($A1045,'Hoja de Trabajo para listado'!$A$155:$A$1048576,0),MATCH((CUADRO!P$5&amp;$E1045),'Hoja de Trabajo para listado'!$A$151:$Z$151,0)),0)+IFERROR(INDEX('Hoja de Trabajo para listado'!$AB$155:$BA$1048576,MATCH($A1045,'Hoja de Trabajo para listado'!$AB$155:$AB$1048576,0),MATCH((CUADRO!P$5&amp;$E1045),'Hoja de Trabajo para listado'!$AB$151:$BA$151,0)),0)+IFERROR(INDEX('Hoja de Trabajo para listado'!$BC$155:$CB$1048576,MATCH($A1045,'Hoja de Trabajo para listado'!$BC$155:$BC$1048576,0),MATCH((CUADRO!P$5&amp;$E1045),'Hoja de Trabajo para listado'!$BC$151:$CB$151,0)),0)+IFERROR(INDEX('Hoja de Trabajo para listado'!$DE$153:$DG$274,MATCH($A1045,'Hoja de Trabajo para listado'!$DE$153:$DE$1048576,0),MATCH((CUADRO!P$5&amp;$E1045),'Hoja de Trabajo para listado'!$DE$151:$DG$151,0)),0)+IFERROR(INDEX('Hoja de Trabajo para listado'!$CD$155:$DC$1048576,MATCH($A1045,'Hoja de Trabajo para listado'!$CD$155:$CD$1048576,0),MATCH((CUADRO!P$5&amp;$E1045),'Hoja de Trabajo para listado'!$CD$151:$DC$151,0)),0)</f>
        <v>0</v>
      </c>
      <c r="Q1045" s="314">
        <f ca="1">+IFERROR(INDEX('Hoja de Trabajo para listado'!$A$155:$Z$1048576,MATCH($A1045,'Hoja de Trabajo para listado'!$A$155:$A$1048576,0),MATCH((CUADRO!Q$5&amp;$E1045),'Hoja de Trabajo para listado'!$A$151:$Z$151,0)),0)+IFERROR(INDEX('Hoja de Trabajo para listado'!$AB$155:$BA$1048576,MATCH($A1045,'Hoja de Trabajo para listado'!$AB$155:$AB$1048576,0),MATCH((CUADRO!Q$5&amp;$E1045),'Hoja de Trabajo para listado'!$AB$151:$BA$151,0)),0)+IFERROR(INDEX('Hoja de Trabajo para listado'!$BC$155:$CB$1048576,MATCH($A1045,'Hoja de Trabajo para listado'!$BC$155:$BC$1048576,0),MATCH((CUADRO!Q$5&amp;$E1045),'Hoja de Trabajo para listado'!$BC$151:$CB$151,0)),0)+IFERROR(INDEX('Hoja de Trabajo para listado'!$DE$153:$DG$274,MATCH($A1045,'Hoja de Trabajo para listado'!$DE$153:$DE$1048576,0),MATCH((CUADRO!Q$5&amp;$E1045),'Hoja de Trabajo para listado'!$DE$151:$DG$151,0)),0)+IFERROR(INDEX('Hoja de Trabajo para listado'!$CD$155:$DC$1048576,MATCH($A1045,'Hoja de Trabajo para listado'!$CD$155:$CD$1048576,0),MATCH((CUADRO!Q$5&amp;$E1045),'Hoja de Trabajo para listado'!$CD$151:$DC$151,0)),0)</f>
        <v>0</v>
      </c>
      <c r="R1045" s="314">
        <f t="shared" ca="1" si="32"/>
        <v>0</v>
      </c>
      <c r="S1045" s="314">
        <f ca="1">+R1044+R1045</f>
        <v>0</v>
      </c>
      <c r="T1045" s="314">
        <f ca="1">+S1045</f>
        <v>0</v>
      </c>
      <c r="U1045" s="348">
        <f t="shared" si="33"/>
        <v>2</v>
      </c>
      <c r="V1045" s="319" t="str">
        <f>+VLOOKUP(A1045,bd_lista!$A$3:$E$593,5,FALSE)</f>
        <v>Instituciones Descentralizadas</v>
      </c>
      <c r="W1045" s="426"/>
    </row>
    <row r="1046" spans="1:23" customFormat="1" ht="15" hidden="1" customHeight="1">
      <c r="A1046" s="323">
        <v>281</v>
      </c>
      <c r="B1046" s="427">
        <f>+A1046</f>
        <v>281</v>
      </c>
      <c r="C1046" s="318" t="str">
        <f>+VLOOKUP(A1046,bd_lista!$A$3:$C$593,3,FALSE)</f>
        <v>Oficina Técnica Nacional de los Ríos Pilcomayo y Bermejo</v>
      </c>
      <c r="D1046" s="429" t="str">
        <f>+C1046</f>
        <v>Oficina Técnica Nacional de los Ríos Pilcomayo y Bermejo</v>
      </c>
      <c r="E1046" s="318" t="s">
        <v>1418</v>
      </c>
      <c r="F1046" s="314">
        <f ca="1">+IFERROR(INDEX('Hoja de Trabajo para listado'!$A$155:$Z$1048576,MATCH($A1046,'Hoja de Trabajo para listado'!$A$155:$A$1048576,0),MATCH((CUADRO!F$5&amp;$E1046),'Hoja de Trabajo para listado'!$A$151:$Z$151,0)),0)+IFERROR(INDEX('Hoja de Trabajo para listado'!$AB$155:$BA$1048576,MATCH($A1046,'Hoja de Trabajo para listado'!$AB$155:$AB$1048576,0),MATCH((CUADRO!F$5&amp;$E1046),'Hoja de Trabajo para listado'!$AB$151:$BA$151,0)),0)+IFERROR(INDEX('Hoja de Trabajo para listado'!$BC$155:$CB$1048576,MATCH($A1046,'Hoja de Trabajo para listado'!$BC$155:$BC$1048576,0),MATCH((CUADRO!F$5&amp;$E1046),'Hoja de Trabajo para listado'!$BC$151:$CB$151,0)),0)+IFERROR(INDEX('Hoja de Trabajo para listado'!$DE$153:$DG$274,MATCH($A1046,'Hoja de Trabajo para listado'!$DE$153:$DE$1048576,0),MATCH((CUADRO!F$5&amp;$E1046),'Hoja de Trabajo para listado'!$DE$151:$DG$151,0)),0)+IFERROR(INDEX('Hoja de Trabajo para listado'!$CD$155:$DC$1048576,MATCH($A1046,'Hoja de Trabajo para listado'!$CD$155:$CD$1048576,0),MATCH((CUADRO!F$5&amp;$E1046),'Hoja de Trabajo para listado'!$CD$151:$DC$151,0)),0)</f>
        <v>0</v>
      </c>
      <c r="G1046" s="314">
        <f ca="1">+IFERROR(INDEX('Hoja de Trabajo para listado'!$A$155:$Z$1048576,MATCH($A1046,'Hoja de Trabajo para listado'!$A$155:$A$1048576,0),MATCH((CUADRO!G$5&amp;$E1046),'Hoja de Trabajo para listado'!$A$151:$Z$151,0)),0)+IFERROR(INDEX('Hoja de Trabajo para listado'!$AB$155:$BA$1048576,MATCH($A1046,'Hoja de Trabajo para listado'!$AB$155:$AB$1048576,0),MATCH((CUADRO!G$5&amp;$E1046),'Hoja de Trabajo para listado'!$AB$151:$BA$151,0)),0)+IFERROR(INDEX('Hoja de Trabajo para listado'!$BC$155:$CB$1048576,MATCH($A1046,'Hoja de Trabajo para listado'!$BC$155:$BC$1048576,0),MATCH((CUADRO!G$5&amp;$E1046),'Hoja de Trabajo para listado'!$BC$151:$CB$151,0)),0)+IFERROR(INDEX('Hoja de Trabajo para listado'!$DE$153:$DG$274,MATCH($A1046,'Hoja de Trabajo para listado'!$DE$153:$DE$1048576,0),MATCH((CUADRO!G$5&amp;$E1046),'Hoja de Trabajo para listado'!$DE$151:$DG$151,0)),0)+IFERROR(INDEX('Hoja de Trabajo para listado'!$CD$155:$DC$1048576,MATCH($A1046,'Hoja de Trabajo para listado'!$CD$155:$CD$1048576,0),MATCH((CUADRO!G$5&amp;$E1046),'Hoja de Trabajo para listado'!$CD$151:$DC$151,0)),0)</f>
        <v>0</v>
      </c>
      <c r="H1046" s="314">
        <f ca="1">+IFERROR(INDEX('Hoja de Trabajo para listado'!$A$155:$Z$1048576,MATCH($A1046,'Hoja de Trabajo para listado'!$A$155:$A$1048576,0),MATCH((CUADRO!H$5&amp;$E1046),'Hoja de Trabajo para listado'!$A$151:$Z$151,0)),0)+IFERROR(INDEX('Hoja de Trabajo para listado'!$AB$155:$BA$1048576,MATCH($A1046,'Hoja de Trabajo para listado'!$AB$155:$AB$1048576,0),MATCH((CUADRO!H$5&amp;$E1046),'Hoja de Trabajo para listado'!$AB$151:$BA$151,0)),0)+IFERROR(INDEX('Hoja de Trabajo para listado'!$BC$155:$CB$1048576,MATCH($A1046,'Hoja de Trabajo para listado'!$BC$155:$BC$1048576,0),MATCH((CUADRO!H$5&amp;$E1046),'Hoja de Trabajo para listado'!$BC$151:$CB$151,0)),0)+IFERROR(INDEX('Hoja de Trabajo para listado'!$DE$153:$DG$274,MATCH($A1046,'Hoja de Trabajo para listado'!$DE$153:$DE$1048576,0),MATCH((CUADRO!H$5&amp;$E1046),'Hoja de Trabajo para listado'!$DE$151:$DG$151,0)),0)+IFERROR(INDEX('Hoja de Trabajo para listado'!$CD$155:$DC$1048576,MATCH($A1046,'Hoja de Trabajo para listado'!$CD$155:$CD$1048576,0),MATCH((CUADRO!H$5&amp;$E1046),'Hoja de Trabajo para listado'!$CD$151:$DC$151,0)),0)</f>
        <v>0</v>
      </c>
      <c r="I1046" s="314">
        <f ca="1">+IFERROR(INDEX('Hoja de Trabajo para listado'!$A$155:$Z$1048576,MATCH($A1046,'Hoja de Trabajo para listado'!$A$155:$A$1048576,0),MATCH((CUADRO!I$5&amp;$E1046),'Hoja de Trabajo para listado'!$A$151:$Z$151,0)),0)+IFERROR(INDEX('Hoja de Trabajo para listado'!$AB$155:$BA$1048576,MATCH($A1046,'Hoja de Trabajo para listado'!$AB$155:$AB$1048576,0),MATCH((CUADRO!I$5&amp;$E1046),'Hoja de Trabajo para listado'!$AB$151:$BA$151,0)),0)+IFERROR(INDEX('Hoja de Trabajo para listado'!$BC$155:$CB$1048576,MATCH($A1046,'Hoja de Trabajo para listado'!$BC$155:$BC$1048576,0),MATCH((CUADRO!I$5&amp;$E1046),'Hoja de Trabajo para listado'!$BC$151:$CB$151,0)),0)+IFERROR(INDEX('Hoja de Trabajo para listado'!$DE$153:$DG$274,MATCH($A1046,'Hoja de Trabajo para listado'!$DE$153:$DE$1048576,0),MATCH((CUADRO!I$5&amp;$E1046),'Hoja de Trabajo para listado'!$DE$151:$DG$151,0)),0)+IFERROR(INDEX('Hoja de Trabajo para listado'!$CD$155:$DC$1048576,MATCH($A1046,'Hoja de Trabajo para listado'!$CD$155:$CD$1048576,0),MATCH((CUADRO!I$5&amp;$E1046),'Hoja de Trabajo para listado'!$CD$151:$DC$151,0)),0)</f>
        <v>0</v>
      </c>
      <c r="J1046" s="314">
        <f ca="1">+IFERROR(INDEX('Hoja de Trabajo para listado'!$A$155:$Z$1048576,MATCH($A1046,'Hoja de Trabajo para listado'!$A$155:$A$1048576,0),MATCH((CUADRO!J$5&amp;$E1046),'Hoja de Trabajo para listado'!$A$151:$Z$151,0)),0)+IFERROR(INDEX('Hoja de Trabajo para listado'!$AB$155:$BA$1048576,MATCH($A1046,'Hoja de Trabajo para listado'!$AB$155:$AB$1048576,0),MATCH((CUADRO!J$5&amp;$E1046),'Hoja de Trabajo para listado'!$AB$151:$BA$151,0)),0)+IFERROR(INDEX('Hoja de Trabajo para listado'!$BC$155:$CB$1048576,MATCH($A1046,'Hoja de Trabajo para listado'!$BC$155:$BC$1048576,0),MATCH((CUADRO!J$5&amp;$E1046),'Hoja de Trabajo para listado'!$BC$151:$CB$151,0)),0)+IFERROR(INDEX('Hoja de Trabajo para listado'!$DE$153:$DG$274,MATCH($A1046,'Hoja de Trabajo para listado'!$DE$153:$DE$1048576,0),MATCH((CUADRO!J$5&amp;$E1046),'Hoja de Trabajo para listado'!$DE$151:$DG$151,0)),0)+IFERROR(INDEX('Hoja de Trabajo para listado'!$CD$155:$DC$1048576,MATCH($A1046,'Hoja de Trabajo para listado'!$CD$155:$CD$1048576,0),MATCH((CUADRO!J$5&amp;$E1046),'Hoja de Trabajo para listado'!$CD$151:$DC$151,0)),0)</f>
        <v>0</v>
      </c>
      <c r="K1046" s="314">
        <f ca="1">+IFERROR(INDEX('Hoja de Trabajo para listado'!$A$155:$Z$1048576,MATCH($A1046,'Hoja de Trabajo para listado'!$A$155:$A$1048576,0),MATCH((CUADRO!K$5&amp;$E1046),'Hoja de Trabajo para listado'!$A$151:$Z$151,0)),0)+IFERROR(INDEX('Hoja de Trabajo para listado'!$AB$155:$BA$1048576,MATCH($A1046,'Hoja de Trabajo para listado'!$AB$155:$AB$1048576,0),MATCH((CUADRO!K$5&amp;$E1046),'Hoja de Trabajo para listado'!$AB$151:$BA$151,0)),0)+IFERROR(INDEX('Hoja de Trabajo para listado'!$BC$155:$CB$1048576,MATCH($A1046,'Hoja de Trabajo para listado'!$BC$155:$BC$1048576,0),MATCH((CUADRO!K$5&amp;$E1046),'Hoja de Trabajo para listado'!$BC$151:$CB$151,0)),0)+IFERROR(INDEX('Hoja de Trabajo para listado'!$DE$153:$DG$274,MATCH($A1046,'Hoja de Trabajo para listado'!$DE$153:$DE$1048576,0),MATCH((CUADRO!K$5&amp;$E1046),'Hoja de Trabajo para listado'!$DE$151:$DG$151,0)),0)+IFERROR(INDEX('Hoja de Trabajo para listado'!$CD$155:$DC$1048576,MATCH($A1046,'Hoja de Trabajo para listado'!$CD$155:$CD$1048576,0),MATCH((CUADRO!K$5&amp;$E1046),'Hoja de Trabajo para listado'!$CD$151:$DC$151,0)),0)</f>
        <v>0</v>
      </c>
      <c r="L1046" s="314">
        <f ca="1">+IFERROR(INDEX('Hoja de Trabajo para listado'!$A$155:$Z$1048576,MATCH($A1046,'Hoja de Trabajo para listado'!$A$155:$A$1048576,0),MATCH((CUADRO!L$5&amp;$E1046),'Hoja de Trabajo para listado'!$A$151:$Z$151,0)),0)+IFERROR(INDEX('Hoja de Trabajo para listado'!$AB$155:$BA$1048576,MATCH($A1046,'Hoja de Trabajo para listado'!$AB$155:$AB$1048576,0),MATCH((CUADRO!L$5&amp;$E1046),'Hoja de Trabajo para listado'!$AB$151:$BA$151,0)),0)+IFERROR(INDEX('Hoja de Trabajo para listado'!$BC$155:$CB$1048576,MATCH($A1046,'Hoja de Trabajo para listado'!$BC$155:$BC$1048576,0),MATCH((CUADRO!L$5&amp;$E1046),'Hoja de Trabajo para listado'!$BC$151:$CB$151,0)),0)+IFERROR(INDEX('Hoja de Trabajo para listado'!$DE$153:$DG$274,MATCH($A1046,'Hoja de Trabajo para listado'!$DE$153:$DE$1048576,0),MATCH((CUADRO!L$5&amp;$E1046),'Hoja de Trabajo para listado'!$DE$151:$DG$151,0)),0)+IFERROR(INDEX('Hoja de Trabajo para listado'!$CD$155:$DC$1048576,MATCH($A1046,'Hoja de Trabajo para listado'!$CD$155:$CD$1048576,0),MATCH((CUADRO!L$5&amp;$E1046),'Hoja de Trabajo para listado'!$CD$151:$DC$151,0)),0)</f>
        <v>0</v>
      </c>
      <c r="M1046" s="314">
        <f ca="1">+IFERROR(INDEX('Hoja de Trabajo para listado'!$A$155:$Z$1048576,MATCH($A1046,'Hoja de Trabajo para listado'!$A$155:$A$1048576,0),MATCH((CUADRO!M$5&amp;$E1046),'Hoja de Trabajo para listado'!$A$151:$Z$151,0)),0)+IFERROR(INDEX('Hoja de Trabajo para listado'!$AB$155:$BA$1048576,MATCH($A1046,'Hoja de Trabajo para listado'!$AB$155:$AB$1048576,0),MATCH((CUADRO!M$5&amp;$E1046),'Hoja de Trabajo para listado'!$AB$151:$BA$151,0)),0)+IFERROR(INDEX('Hoja de Trabajo para listado'!$BC$155:$CB$1048576,MATCH($A1046,'Hoja de Trabajo para listado'!$BC$155:$BC$1048576,0),MATCH((CUADRO!M$5&amp;$E1046),'Hoja de Trabajo para listado'!$BC$151:$CB$151,0)),0)+IFERROR(INDEX('Hoja de Trabajo para listado'!$DE$153:$DG$274,MATCH($A1046,'Hoja de Trabajo para listado'!$DE$153:$DE$1048576,0),MATCH((CUADRO!M$5&amp;$E1046),'Hoja de Trabajo para listado'!$DE$151:$DG$151,0)),0)+IFERROR(INDEX('Hoja de Trabajo para listado'!$CD$155:$DC$1048576,MATCH($A1046,'Hoja de Trabajo para listado'!$CD$155:$CD$1048576,0),MATCH((CUADRO!M$5&amp;$E1046),'Hoja de Trabajo para listado'!$CD$151:$DC$151,0)),0)</f>
        <v>0</v>
      </c>
      <c r="N1046" s="314">
        <f ca="1">+IFERROR(INDEX('Hoja de Trabajo para listado'!$A$155:$Z$1048576,MATCH($A1046,'Hoja de Trabajo para listado'!$A$155:$A$1048576,0),MATCH((CUADRO!N$5&amp;$E1046),'Hoja de Trabajo para listado'!$A$151:$Z$151,0)),0)+IFERROR(INDEX('Hoja de Trabajo para listado'!$AB$155:$BA$1048576,MATCH($A1046,'Hoja de Trabajo para listado'!$AB$155:$AB$1048576,0),MATCH((CUADRO!N$5&amp;$E1046),'Hoja de Trabajo para listado'!$AB$151:$BA$151,0)),0)+IFERROR(INDEX('Hoja de Trabajo para listado'!$BC$155:$CB$1048576,MATCH($A1046,'Hoja de Trabajo para listado'!$BC$155:$BC$1048576,0),MATCH((CUADRO!N$5&amp;$E1046),'Hoja de Trabajo para listado'!$BC$151:$CB$151,0)),0)+IFERROR(INDEX('Hoja de Trabajo para listado'!$DE$153:$DG$274,MATCH($A1046,'Hoja de Trabajo para listado'!$DE$153:$DE$1048576,0),MATCH((CUADRO!N$5&amp;$E1046),'Hoja de Trabajo para listado'!$DE$151:$DG$151,0)),0)+IFERROR(INDEX('Hoja de Trabajo para listado'!$CD$155:$DC$1048576,MATCH($A1046,'Hoja de Trabajo para listado'!$CD$155:$CD$1048576,0),MATCH((CUADRO!N$5&amp;$E1046),'Hoja de Trabajo para listado'!$CD$151:$DC$151,0)),0)</f>
        <v>0</v>
      </c>
      <c r="O1046" s="314">
        <f ca="1">+IFERROR(INDEX('Hoja de Trabajo para listado'!$A$155:$Z$1048576,MATCH($A1046,'Hoja de Trabajo para listado'!$A$155:$A$1048576,0),MATCH((CUADRO!O$5&amp;$E1046),'Hoja de Trabajo para listado'!$A$151:$Z$151,0)),0)+IFERROR(INDEX('Hoja de Trabajo para listado'!$AB$155:$BA$1048576,MATCH($A1046,'Hoja de Trabajo para listado'!$AB$155:$AB$1048576,0),MATCH((CUADRO!O$5&amp;$E1046),'Hoja de Trabajo para listado'!$AB$151:$BA$151,0)),0)+IFERROR(INDEX('Hoja de Trabajo para listado'!$BC$155:$CB$1048576,MATCH($A1046,'Hoja de Trabajo para listado'!$BC$155:$BC$1048576,0),MATCH((CUADRO!O$5&amp;$E1046),'Hoja de Trabajo para listado'!$BC$151:$CB$151,0)),0)+IFERROR(INDEX('Hoja de Trabajo para listado'!$DE$153:$DG$274,MATCH($A1046,'Hoja de Trabajo para listado'!$DE$153:$DE$1048576,0),MATCH((CUADRO!O$5&amp;$E1046),'Hoja de Trabajo para listado'!$DE$151:$DG$151,0)),0)+IFERROR(INDEX('Hoja de Trabajo para listado'!$CD$155:$DC$1048576,MATCH($A1046,'Hoja de Trabajo para listado'!$CD$155:$CD$1048576,0),MATCH((CUADRO!O$5&amp;$E1046),'Hoja de Trabajo para listado'!$CD$151:$DC$151,0)),0)</f>
        <v>0</v>
      </c>
      <c r="P1046" s="314">
        <f ca="1">+IFERROR(INDEX('Hoja de Trabajo para listado'!$A$155:$Z$1048576,MATCH($A1046,'Hoja de Trabajo para listado'!$A$155:$A$1048576,0),MATCH((CUADRO!P$5&amp;$E1046),'Hoja de Trabajo para listado'!$A$151:$Z$151,0)),0)+IFERROR(INDEX('Hoja de Trabajo para listado'!$AB$155:$BA$1048576,MATCH($A1046,'Hoja de Trabajo para listado'!$AB$155:$AB$1048576,0),MATCH((CUADRO!P$5&amp;$E1046),'Hoja de Trabajo para listado'!$AB$151:$BA$151,0)),0)+IFERROR(INDEX('Hoja de Trabajo para listado'!$BC$155:$CB$1048576,MATCH($A1046,'Hoja de Trabajo para listado'!$BC$155:$BC$1048576,0),MATCH((CUADRO!P$5&amp;$E1046),'Hoja de Trabajo para listado'!$BC$151:$CB$151,0)),0)+IFERROR(INDEX('Hoja de Trabajo para listado'!$DE$153:$DG$274,MATCH($A1046,'Hoja de Trabajo para listado'!$DE$153:$DE$1048576,0),MATCH((CUADRO!P$5&amp;$E1046),'Hoja de Trabajo para listado'!$DE$151:$DG$151,0)),0)+IFERROR(INDEX('Hoja de Trabajo para listado'!$CD$155:$DC$1048576,MATCH($A1046,'Hoja de Trabajo para listado'!$CD$155:$CD$1048576,0),MATCH((CUADRO!P$5&amp;$E1046),'Hoja de Trabajo para listado'!$CD$151:$DC$151,0)),0)</f>
        <v>0</v>
      </c>
      <c r="Q1046" s="314">
        <f ca="1">+IFERROR(INDEX('Hoja de Trabajo para listado'!$A$155:$Z$1048576,MATCH($A1046,'Hoja de Trabajo para listado'!$A$155:$A$1048576,0),MATCH((CUADRO!Q$5&amp;$E1046),'Hoja de Trabajo para listado'!$A$151:$Z$151,0)),0)+IFERROR(INDEX('Hoja de Trabajo para listado'!$AB$155:$BA$1048576,MATCH($A1046,'Hoja de Trabajo para listado'!$AB$155:$AB$1048576,0),MATCH((CUADRO!Q$5&amp;$E1046),'Hoja de Trabajo para listado'!$AB$151:$BA$151,0)),0)+IFERROR(INDEX('Hoja de Trabajo para listado'!$BC$155:$CB$1048576,MATCH($A1046,'Hoja de Trabajo para listado'!$BC$155:$BC$1048576,0),MATCH((CUADRO!Q$5&amp;$E1046),'Hoja de Trabajo para listado'!$BC$151:$CB$151,0)),0)+IFERROR(INDEX('Hoja de Trabajo para listado'!$DE$153:$DG$274,MATCH($A1046,'Hoja de Trabajo para listado'!$DE$153:$DE$1048576,0),MATCH((CUADRO!Q$5&amp;$E1046),'Hoja de Trabajo para listado'!$DE$151:$DG$151,0)),0)+IFERROR(INDEX('Hoja de Trabajo para listado'!$CD$155:$DC$1048576,MATCH($A1046,'Hoja de Trabajo para listado'!$CD$155:$CD$1048576,0),MATCH((CUADRO!Q$5&amp;$E1046),'Hoja de Trabajo para listado'!$CD$151:$DC$151,0)),0)</f>
        <v>0</v>
      </c>
      <c r="R1046" s="314">
        <f t="shared" ca="1" si="32"/>
        <v>0</v>
      </c>
      <c r="S1046" s="314"/>
      <c r="T1046" s="314">
        <f ca="1">+T1047</f>
        <v>0</v>
      </c>
      <c r="U1046" s="313">
        <f t="shared" si="33"/>
        <v>1</v>
      </c>
      <c r="V1046" s="319" t="str">
        <f>+VLOOKUP(A1046,bd_lista!$A$3:$E$593,5,FALSE)</f>
        <v>Instituciones Descentralizadas</v>
      </c>
      <c r="W1046" s="425" t="str">
        <f>+V1046</f>
        <v>Instituciones Descentralizadas</v>
      </c>
    </row>
    <row r="1047" spans="1:23" customFormat="1" ht="15" hidden="1" customHeight="1">
      <c r="A1047" s="323">
        <v>281</v>
      </c>
      <c r="B1047" s="428"/>
      <c r="C1047" s="339" t="str">
        <f>+VLOOKUP(A1047,bd_lista!$A$3:$C$593,3,FALSE)</f>
        <v>Oficina Técnica Nacional de los Ríos Pilcomayo y Bermejo</v>
      </c>
      <c r="D1047" s="430"/>
      <c r="E1047" s="319" t="s">
        <v>1419</v>
      </c>
      <c r="F1047" s="314">
        <f ca="1">+IFERROR(INDEX('Hoja de Trabajo para listado'!$A$155:$Z$1048576,MATCH($A1047,'Hoja de Trabajo para listado'!$A$155:$A$1048576,0),MATCH((CUADRO!F$5&amp;$E1047),'Hoja de Trabajo para listado'!$A$151:$Z$151,0)),0)+IFERROR(INDEX('Hoja de Trabajo para listado'!$AB$155:$BA$1048576,MATCH($A1047,'Hoja de Trabajo para listado'!$AB$155:$AB$1048576,0),MATCH((CUADRO!F$5&amp;$E1047),'Hoja de Trabajo para listado'!$AB$151:$BA$151,0)),0)+IFERROR(INDEX('Hoja de Trabajo para listado'!$BC$155:$CB$1048576,MATCH($A1047,'Hoja de Trabajo para listado'!$BC$155:$BC$1048576,0),MATCH((CUADRO!F$5&amp;$E1047),'Hoja de Trabajo para listado'!$BC$151:$CB$151,0)),0)+IFERROR(INDEX('Hoja de Trabajo para listado'!$DE$153:$DG$274,MATCH($A1047,'Hoja de Trabajo para listado'!$DE$153:$DE$1048576,0),MATCH((CUADRO!F$5&amp;$E1047),'Hoja de Trabajo para listado'!$DE$151:$DG$151,0)),0)+IFERROR(INDEX('Hoja de Trabajo para listado'!$CD$155:$DC$1048576,MATCH($A1047,'Hoja de Trabajo para listado'!$CD$155:$CD$1048576,0),MATCH((CUADRO!F$5&amp;$E1047),'Hoja de Trabajo para listado'!$CD$151:$DC$151,0)),0)</f>
        <v>0</v>
      </c>
      <c r="G1047" s="314">
        <f ca="1">+IFERROR(INDEX('Hoja de Trabajo para listado'!$A$155:$Z$1048576,MATCH($A1047,'Hoja de Trabajo para listado'!$A$155:$A$1048576,0),MATCH((CUADRO!G$5&amp;$E1047),'Hoja de Trabajo para listado'!$A$151:$Z$151,0)),0)+IFERROR(INDEX('Hoja de Trabajo para listado'!$AB$155:$BA$1048576,MATCH($A1047,'Hoja de Trabajo para listado'!$AB$155:$AB$1048576,0),MATCH((CUADRO!G$5&amp;$E1047),'Hoja de Trabajo para listado'!$AB$151:$BA$151,0)),0)+IFERROR(INDEX('Hoja de Trabajo para listado'!$BC$155:$CB$1048576,MATCH($A1047,'Hoja de Trabajo para listado'!$BC$155:$BC$1048576,0),MATCH((CUADRO!G$5&amp;$E1047),'Hoja de Trabajo para listado'!$BC$151:$CB$151,0)),0)+IFERROR(INDEX('Hoja de Trabajo para listado'!$DE$153:$DG$274,MATCH($A1047,'Hoja de Trabajo para listado'!$DE$153:$DE$1048576,0),MATCH((CUADRO!G$5&amp;$E1047),'Hoja de Trabajo para listado'!$DE$151:$DG$151,0)),0)+IFERROR(INDEX('Hoja de Trabajo para listado'!$CD$155:$DC$1048576,MATCH($A1047,'Hoja de Trabajo para listado'!$CD$155:$CD$1048576,0),MATCH((CUADRO!G$5&amp;$E1047),'Hoja de Trabajo para listado'!$CD$151:$DC$151,0)),0)</f>
        <v>0</v>
      </c>
      <c r="H1047" s="314">
        <f ca="1">+IFERROR(INDEX('Hoja de Trabajo para listado'!$A$155:$Z$1048576,MATCH($A1047,'Hoja de Trabajo para listado'!$A$155:$A$1048576,0),MATCH((CUADRO!H$5&amp;$E1047),'Hoja de Trabajo para listado'!$A$151:$Z$151,0)),0)+IFERROR(INDEX('Hoja de Trabajo para listado'!$AB$155:$BA$1048576,MATCH($A1047,'Hoja de Trabajo para listado'!$AB$155:$AB$1048576,0),MATCH((CUADRO!H$5&amp;$E1047),'Hoja de Trabajo para listado'!$AB$151:$BA$151,0)),0)+IFERROR(INDEX('Hoja de Trabajo para listado'!$BC$155:$CB$1048576,MATCH($A1047,'Hoja de Trabajo para listado'!$BC$155:$BC$1048576,0),MATCH((CUADRO!H$5&amp;$E1047),'Hoja de Trabajo para listado'!$BC$151:$CB$151,0)),0)+IFERROR(INDEX('Hoja de Trabajo para listado'!$DE$153:$DG$274,MATCH($A1047,'Hoja de Trabajo para listado'!$DE$153:$DE$1048576,0),MATCH((CUADRO!H$5&amp;$E1047),'Hoja de Trabajo para listado'!$DE$151:$DG$151,0)),0)+IFERROR(INDEX('Hoja de Trabajo para listado'!$CD$155:$DC$1048576,MATCH($A1047,'Hoja de Trabajo para listado'!$CD$155:$CD$1048576,0),MATCH((CUADRO!H$5&amp;$E1047),'Hoja de Trabajo para listado'!$CD$151:$DC$151,0)),0)</f>
        <v>0</v>
      </c>
      <c r="I1047" s="314">
        <f ca="1">+IFERROR(INDEX('Hoja de Trabajo para listado'!$A$155:$Z$1048576,MATCH($A1047,'Hoja de Trabajo para listado'!$A$155:$A$1048576,0),MATCH((CUADRO!I$5&amp;$E1047),'Hoja de Trabajo para listado'!$A$151:$Z$151,0)),0)+IFERROR(INDEX('Hoja de Trabajo para listado'!$AB$155:$BA$1048576,MATCH($A1047,'Hoja de Trabajo para listado'!$AB$155:$AB$1048576,0),MATCH((CUADRO!I$5&amp;$E1047),'Hoja de Trabajo para listado'!$AB$151:$BA$151,0)),0)+IFERROR(INDEX('Hoja de Trabajo para listado'!$BC$155:$CB$1048576,MATCH($A1047,'Hoja de Trabajo para listado'!$BC$155:$BC$1048576,0),MATCH((CUADRO!I$5&amp;$E1047),'Hoja de Trabajo para listado'!$BC$151:$CB$151,0)),0)+IFERROR(INDEX('Hoja de Trabajo para listado'!$DE$153:$DG$274,MATCH($A1047,'Hoja de Trabajo para listado'!$DE$153:$DE$1048576,0),MATCH((CUADRO!I$5&amp;$E1047),'Hoja de Trabajo para listado'!$DE$151:$DG$151,0)),0)+IFERROR(INDEX('Hoja de Trabajo para listado'!$CD$155:$DC$1048576,MATCH($A1047,'Hoja de Trabajo para listado'!$CD$155:$CD$1048576,0),MATCH((CUADRO!I$5&amp;$E1047),'Hoja de Trabajo para listado'!$CD$151:$DC$151,0)),0)</f>
        <v>0</v>
      </c>
      <c r="J1047" s="314">
        <f ca="1">+IFERROR(INDEX('Hoja de Trabajo para listado'!$A$155:$Z$1048576,MATCH($A1047,'Hoja de Trabajo para listado'!$A$155:$A$1048576,0),MATCH((CUADRO!J$5&amp;$E1047),'Hoja de Trabajo para listado'!$A$151:$Z$151,0)),0)+IFERROR(INDEX('Hoja de Trabajo para listado'!$AB$155:$BA$1048576,MATCH($A1047,'Hoja de Trabajo para listado'!$AB$155:$AB$1048576,0),MATCH((CUADRO!J$5&amp;$E1047),'Hoja de Trabajo para listado'!$AB$151:$BA$151,0)),0)+IFERROR(INDEX('Hoja de Trabajo para listado'!$BC$155:$CB$1048576,MATCH($A1047,'Hoja de Trabajo para listado'!$BC$155:$BC$1048576,0),MATCH((CUADRO!J$5&amp;$E1047),'Hoja de Trabajo para listado'!$BC$151:$CB$151,0)),0)+IFERROR(INDEX('Hoja de Trabajo para listado'!$DE$153:$DG$274,MATCH($A1047,'Hoja de Trabajo para listado'!$DE$153:$DE$1048576,0),MATCH((CUADRO!J$5&amp;$E1047),'Hoja de Trabajo para listado'!$DE$151:$DG$151,0)),0)+IFERROR(INDEX('Hoja de Trabajo para listado'!$CD$155:$DC$1048576,MATCH($A1047,'Hoja de Trabajo para listado'!$CD$155:$CD$1048576,0),MATCH((CUADRO!J$5&amp;$E1047),'Hoja de Trabajo para listado'!$CD$151:$DC$151,0)),0)</f>
        <v>0</v>
      </c>
      <c r="K1047" s="314">
        <f ca="1">+IFERROR(INDEX('Hoja de Trabajo para listado'!$A$155:$Z$1048576,MATCH($A1047,'Hoja de Trabajo para listado'!$A$155:$A$1048576,0),MATCH((CUADRO!K$5&amp;$E1047),'Hoja de Trabajo para listado'!$A$151:$Z$151,0)),0)+IFERROR(INDEX('Hoja de Trabajo para listado'!$AB$155:$BA$1048576,MATCH($A1047,'Hoja de Trabajo para listado'!$AB$155:$AB$1048576,0),MATCH((CUADRO!K$5&amp;$E1047),'Hoja de Trabajo para listado'!$AB$151:$BA$151,0)),0)+IFERROR(INDEX('Hoja de Trabajo para listado'!$BC$155:$CB$1048576,MATCH($A1047,'Hoja de Trabajo para listado'!$BC$155:$BC$1048576,0),MATCH((CUADRO!K$5&amp;$E1047),'Hoja de Trabajo para listado'!$BC$151:$CB$151,0)),0)+IFERROR(INDEX('Hoja de Trabajo para listado'!$DE$153:$DG$274,MATCH($A1047,'Hoja de Trabajo para listado'!$DE$153:$DE$1048576,0),MATCH((CUADRO!K$5&amp;$E1047),'Hoja de Trabajo para listado'!$DE$151:$DG$151,0)),0)+IFERROR(INDEX('Hoja de Trabajo para listado'!$CD$155:$DC$1048576,MATCH($A1047,'Hoja de Trabajo para listado'!$CD$155:$CD$1048576,0),MATCH((CUADRO!K$5&amp;$E1047),'Hoja de Trabajo para listado'!$CD$151:$DC$151,0)),0)</f>
        <v>0</v>
      </c>
      <c r="L1047" s="314">
        <f ca="1">+IFERROR(INDEX('Hoja de Trabajo para listado'!$A$155:$Z$1048576,MATCH($A1047,'Hoja de Trabajo para listado'!$A$155:$A$1048576,0),MATCH((CUADRO!L$5&amp;$E1047),'Hoja de Trabajo para listado'!$A$151:$Z$151,0)),0)+IFERROR(INDEX('Hoja de Trabajo para listado'!$AB$155:$BA$1048576,MATCH($A1047,'Hoja de Trabajo para listado'!$AB$155:$AB$1048576,0),MATCH((CUADRO!L$5&amp;$E1047),'Hoja de Trabajo para listado'!$AB$151:$BA$151,0)),0)+IFERROR(INDEX('Hoja de Trabajo para listado'!$BC$155:$CB$1048576,MATCH($A1047,'Hoja de Trabajo para listado'!$BC$155:$BC$1048576,0),MATCH((CUADRO!L$5&amp;$E1047),'Hoja de Trabajo para listado'!$BC$151:$CB$151,0)),0)+IFERROR(INDEX('Hoja de Trabajo para listado'!$DE$153:$DG$274,MATCH($A1047,'Hoja de Trabajo para listado'!$DE$153:$DE$1048576,0),MATCH((CUADRO!L$5&amp;$E1047),'Hoja de Trabajo para listado'!$DE$151:$DG$151,0)),0)+IFERROR(INDEX('Hoja de Trabajo para listado'!$CD$155:$DC$1048576,MATCH($A1047,'Hoja de Trabajo para listado'!$CD$155:$CD$1048576,0),MATCH((CUADRO!L$5&amp;$E1047),'Hoja de Trabajo para listado'!$CD$151:$DC$151,0)),0)</f>
        <v>0</v>
      </c>
      <c r="M1047" s="314">
        <f ca="1">+IFERROR(INDEX('Hoja de Trabajo para listado'!$A$155:$Z$1048576,MATCH($A1047,'Hoja de Trabajo para listado'!$A$155:$A$1048576,0),MATCH((CUADRO!M$5&amp;$E1047),'Hoja de Trabajo para listado'!$A$151:$Z$151,0)),0)+IFERROR(INDEX('Hoja de Trabajo para listado'!$AB$155:$BA$1048576,MATCH($A1047,'Hoja de Trabajo para listado'!$AB$155:$AB$1048576,0),MATCH((CUADRO!M$5&amp;$E1047),'Hoja de Trabajo para listado'!$AB$151:$BA$151,0)),0)+IFERROR(INDEX('Hoja de Trabajo para listado'!$BC$155:$CB$1048576,MATCH($A1047,'Hoja de Trabajo para listado'!$BC$155:$BC$1048576,0),MATCH((CUADRO!M$5&amp;$E1047),'Hoja de Trabajo para listado'!$BC$151:$CB$151,0)),0)+IFERROR(INDEX('Hoja de Trabajo para listado'!$DE$153:$DG$274,MATCH($A1047,'Hoja de Trabajo para listado'!$DE$153:$DE$1048576,0),MATCH((CUADRO!M$5&amp;$E1047),'Hoja de Trabajo para listado'!$DE$151:$DG$151,0)),0)+IFERROR(INDEX('Hoja de Trabajo para listado'!$CD$155:$DC$1048576,MATCH($A1047,'Hoja de Trabajo para listado'!$CD$155:$CD$1048576,0),MATCH((CUADRO!M$5&amp;$E1047),'Hoja de Trabajo para listado'!$CD$151:$DC$151,0)),0)</f>
        <v>0</v>
      </c>
      <c r="N1047" s="314">
        <f ca="1">+IFERROR(INDEX('Hoja de Trabajo para listado'!$A$155:$Z$1048576,MATCH($A1047,'Hoja de Trabajo para listado'!$A$155:$A$1048576,0),MATCH((CUADRO!N$5&amp;$E1047),'Hoja de Trabajo para listado'!$A$151:$Z$151,0)),0)+IFERROR(INDEX('Hoja de Trabajo para listado'!$AB$155:$BA$1048576,MATCH($A1047,'Hoja de Trabajo para listado'!$AB$155:$AB$1048576,0),MATCH((CUADRO!N$5&amp;$E1047),'Hoja de Trabajo para listado'!$AB$151:$BA$151,0)),0)+IFERROR(INDEX('Hoja de Trabajo para listado'!$BC$155:$CB$1048576,MATCH($A1047,'Hoja de Trabajo para listado'!$BC$155:$BC$1048576,0),MATCH((CUADRO!N$5&amp;$E1047),'Hoja de Trabajo para listado'!$BC$151:$CB$151,0)),0)+IFERROR(INDEX('Hoja de Trabajo para listado'!$DE$153:$DG$274,MATCH($A1047,'Hoja de Trabajo para listado'!$DE$153:$DE$1048576,0),MATCH((CUADRO!N$5&amp;$E1047),'Hoja de Trabajo para listado'!$DE$151:$DG$151,0)),0)+IFERROR(INDEX('Hoja de Trabajo para listado'!$CD$155:$DC$1048576,MATCH($A1047,'Hoja de Trabajo para listado'!$CD$155:$CD$1048576,0),MATCH((CUADRO!N$5&amp;$E1047),'Hoja de Trabajo para listado'!$CD$151:$DC$151,0)),0)</f>
        <v>0</v>
      </c>
      <c r="O1047" s="314">
        <f ca="1">+IFERROR(INDEX('Hoja de Trabajo para listado'!$A$155:$Z$1048576,MATCH($A1047,'Hoja de Trabajo para listado'!$A$155:$A$1048576,0),MATCH((CUADRO!O$5&amp;$E1047),'Hoja de Trabajo para listado'!$A$151:$Z$151,0)),0)+IFERROR(INDEX('Hoja de Trabajo para listado'!$AB$155:$BA$1048576,MATCH($A1047,'Hoja de Trabajo para listado'!$AB$155:$AB$1048576,0),MATCH((CUADRO!O$5&amp;$E1047),'Hoja de Trabajo para listado'!$AB$151:$BA$151,0)),0)+IFERROR(INDEX('Hoja de Trabajo para listado'!$BC$155:$CB$1048576,MATCH($A1047,'Hoja de Trabajo para listado'!$BC$155:$BC$1048576,0),MATCH((CUADRO!O$5&amp;$E1047),'Hoja de Trabajo para listado'!$BC$151:$CB$151,0)),0)+IFERROR(INDEX('Hoja de Trabajo para listado'!$DE$153:$DG$274,MATCH($A1047,'Hoja de Trabajo para listado'!$DE$153:$DE$1048576,0),MATCH((CUADRO!O$5&amp;$E1047),'Hoja de Trabajo para listado'!$DE$151:$DG$151,0)),0)+IFERROR(INDEX('Hoja de Trabajo para listado'!$CD$155:$DC$1048576,MATCH($A1047,'Hoja de Trabajo para listado'!$CD$155:$CD$1048576,0),MATCH((CUADRO!O$5&amp;$E1047),'Hoja de Trabajo para listado'!$CD$151:$DC$151,0)),0)</f>
        <v>0</v>
      </c>
      <c r="P1047" s="314">
        <f ca="1">+IFERROR(INDEX('Hoja de Trabajo para listado'!$A$155:$Z$1048576,MATCH($A1047,'Hoja de Trabajo para listado'!$A$155:$A$1048576,0),MATCH((CUADRO!P$5&amp;$E1047),'Hoja de Trabajo para listado'!$A$151:$Z$151,0)),0)+IFERROR(INDEX('Hoja de Trabajo para listado'!$AB$155:$BA$1048576,MATCH($A1047,'Hoja de Trabajo para listado'!$AB$155:$AB$1048576,0),MATCH((CUADRO!P$5&amp;$E1047),'Hoja de Trabajo para listado'!$AB$151:$BA$151,0)),0)+IFERROR(INDEX('Hoja de Trabajo para listado'!$BC$155:$CB$1048576,MATCH($A1047,'Hoja de Trabajo para listado'!$BC$155:$BC$1048576,0),MATCH((CUADRO!P$5&amp;$E1047),'Hoja de Trabajo para listado'!$BC$151:$CB$151,0)),0)+IFERROR(INDEX('Hoja de Trabajo para listado'!$DE$153:$DG$274,MATCH($A1047,'Hoja de Trabajo para listado'!$DE$153:$DE$1048576,0),MATCH((CUADRO!P$5&amp;$E1047),'Hoja de Trabajo para listado'!$DE$151:$DG$151,0)),0)+IFERROR(INDEX('Hoja de Trabajo para listado'!$CD$155:$DC$1048576,MATCH($A1047,'Hoja de Trabajo para listado'!$CD$155:$CD$1048576,0),MATCH((CUADRO!P$5&amp;$E1047),'Hoja de Trabajo para listado'!$CD$151:$DC$151,0)),0)</f>
        <v>0</v>
      </c>
      <c r="Q1047" s="314">
        <f ca="1">+IFERROR(INDEX('Hoja de Trabajo para listado'!$A$155:$Z$1048576,MATCH($A1047,'Hoja de Trabajo para listado'!$A$155:$A$1048576,0),MATCH((CUADRO!Q$5&amp;$E1047),'Hoja de Trabajo para listado'!$A$151:$Z$151,0)),0)+IFERROR(INDEX('Hoja de Trabajo para listado'!$AB$155:$BA$1048576,MATCH($A1047,'Hoja de Trabajo para listado'!$AB$155:$AB$1048576,0),MATCH((CUADRO!Q$5&amp;$E1047),'Hoja de Trabajo para listado'!$AB$151:$BA$151,0)),0)+IFERROR(INDEX('Hoja de Trabajo para listado'!$BC$155:$CB$1048576,MATCH($A1047,'Hoja de Trabajo para listado'!$BC$155:$BC$1048576,0),MATCH((CUADRO!Q$5&amp;$E1047),'Hoja de Trabajo para listado'!$BC$151:$CB$151,0)),0)+IFERROR(INDEX('Hoja de Trabajo para listado'!$DE$153:$DG$274,MATCH($A1047,'Hoja de Trabajo para listado'!$DE$153:$DE$1048576,0),MATCH((CUADRO!Q$5&amp;$E1047),'Hoja de Trabajo para listado'!$DE$151:$DG$151,0)),0)+IFERROR(INDEX('Hoja de Trabajo para listado'!$CD$155:$DC$1048576,MATCH($A1047,'Hoja de Trabajo para listado'!$CD$155:$CD$1048576,0),MATCH((CUADRO!Q$5&amp;$E1047),'Hoja de Trabajo para listado'!$CD$151:$DC$151,0)),0)</f>
        <v>0</v>
      </c>
      <c r="R1047" s="314">
        <f t="shared" ca="1" si="32"/>
        <v>0</v>
      </c>
      <c r="S1047" s="314">
        <f ca="1">+R1046+R1047</f>
        <v>0</v>
      </c>
      <c r="T1047" s="314">
        <f ca="1">+S1047</f>
        <v>0</v>
      </c>
      <c r="U1047" s="313">
        <f t="shared" si="33"/>
        <v>2</v>
      </c>
      <c r="V1047" s="319" t="str">
        <f>+VLOOKUP(A1047,bd_lista!$A$3:$E$593,5,FALSE)</f>
        <v>Instituciones Descentralizadas</v>
      </c>
      <c r="W1047" s="426"/>
    </row>
    <row r="1048" spans="1:23" customFormat="1" ht="15" hidden="1" customHeight="1">
      <c r="A1048" s="323">
        <v>298</v>
      </c>
      <c r="B1048" s="427">
        <f>+A1048</f>
        <v>298</v>
      </c>
      <c r="C1048" s="318" t="str">
        <f>+VLOOKUP(A1048,bd_lista!$A$3:$C$593,3,FALSE)</f>
        <v>Servicio Departamental de Riego - Chuquisaca</v>
      </c>
      <c r="D1048" s="429" t="str">
        <f>+C1048</f>
        <v>Servicio Departamental de Riego - Chuquisaca</v>
      </c>
      <c r="E1048" s="318" t="s">
        <v>1418</v>
      </c>
      <c r="F1048" s="314">
        <f ca="1">+IFERROR(INDEX('Hoja de Trabajo para listado'!$A$155:$Z$1048576,MATCH($A1048,'Hoja de Trabajo para listado'!$A$155:$A$1048576,0),MATCH((CUADRO!F$5&amp;$E1048),'Hoja de Trabajo para listado'!$A$151:$Z$151,0)),0)+IFERROR(INDEX('Hoja de Trabajo para listado'!$AB$155:$BA$1048576,MATCH($A1048,'Hoja de Trabajo para listado'!$AB$155:$AB$1048576,0),MATCH((CUADRO!F$5&amp;$E1048),'Hoja de Trabajo para listado'!$AB$151:$BA$151,0)),0)+IFERROR(INDEX('Hoja de Trabajo para listado'!$BC$155:$CB$1048576,MATCH($A1048,'Hoja de Trabajo para listado'!$BC$155:$BC$1048576,0),MATCH((CUADRO!F$5&amp;$E1048),'Hoja de Trabajo para listado'!$BC$151:$CB$151,0)),0)+IFERROR(INDEX('Hoja de Trabajo para listado'!$DE$153:$DG$274,MATCH($A1048,'Hoja de Trabajo para listado'!$DE$153:$DE$1048576,0),MATCH((CUADRO!F$5&amp;$E1048),'Hoja de Trabajo para listado'!$DE$151:$DG$151,0)),0)+IFERROR(INDEX('Hoja de Trabajo para listado'!$CD$155:$DC$1048576,MATCH($A1048,'Hoja de Trabajo para listado'!$CD$155:$CD$1048576,0),MATCH((CUADRO!F$5&amp;$E1048),'Hoja de Trabajo para listado'!$CD$151:$DC$151,0)),0)</f>
        <v>0</v>
      </c>
      <c r="G1048" s="314">
        <f ca="1">+IFERROR(INDEX('Hoja de Trabajo para listado'!$A$155:$Z$1048576,MATCH($A1048,'Hoja de Trabajo para listado'!$A$155:$A$1048576,0),MATCH((CUADRO!G$5&amp;$E1048),'Hoja de Trabajo para listado'!$A$151:$Z$151,0)),0)+IFERROR(INDEX('Hoja de Trabajo para listado'!$AB$155:$BA$1048576,MATCH($A1048,'Hoja de Trabajo para listado'!$AB$155:$AB$1048576,0),MATCH((CUADRO!G$5&amp;$E1048),'Hoja de Trabajo para listado'!$AB$151:$BA$151,0)),0)+IFERROR(INDEX('Hoja de Trabajo para listado'!$BC$155:$CB$1048576,MATCH($A1048,'Hoja de Trabajo para listado'!$BC$155:$BC$1048576,0),MATCH((CUADRO!G$5&amp;$E1048),'Hoja de Trabajo para listado'!$BC$151:$CB$151,0)),0)+IFERROR(INDEX('Hoja de Trabajo para listado'!$DE$153:$DG$274,MATCH($A1048,'Hoja de Trabajo para listado'!$DE$153:$DE$1048576,0),MATCH((CUADRO!G$5&amp;$E1048),'Hoja de Trabajo para listado'!$DE$151:$DG$151,0)),0)+IFERROR(INDEX('Hoja de Trabajo para listado'!$CD$155:$DC$1048576,MATCH($A1048,'Hoja de Trabajo para listado'!$CD$155:$CD$1048576,0),MATCH((CUADRO!G$5&amp;$E1048),'Hoja de Trabajo para listado'!$CD$151:$DC$151,0)),0)</f>
        <v>0</v>
      </c>
      <c r="H1048" s="314">
        <f ca="1">+IFERROR(INDEX('Hoja de Trabajo para listado'!$A$155:$Z$1048576,MATCH($A1048,'Hoja de Trabajo para listado'!$A$155:$A$1048576,0),MATCH((CUADRO!H$5&amp;$E1048),'Hoja de Trabajo para listado'!$A$151:$Z$151,0)),0)+IFERROR(INDEX('Hoja de Trabajo para listado'!$AB$155:$BA$1048576,MATCH($A1048,'Hoja de Trabajo para listado'!$AB$155:$AB$1048576,0),MATCH((CUADRO!H$5&amp;$E1048),'Hoja de Trabajo para listado'!$AB$151:$BA$151,0)),0)+IFERROR(INDEX('Hoja de Trabajo para listado'!$BC$155:$CB$1048576,MATCH($A1048,'Hoja de Trabajo para listado'!$BC$155:$BC$1048576,0),MATCH((CUADRO!H$5&amp;$E1048),'Hoja de Trabajo para listado'!$BC$151:$CB$151,0)),0)+IFERROR(INDEX('Hoja de Trabajo para listado'!$DE$153:$DG$274,MATCH($A1048,'Hoja de Trabajo para listado'!$DE$153:$DE$1048576,0),MATCH((CUADRO!H$5&amp;$E1048),'Hoja de Trabajo para listado'!$DE$151:$DG$151,0)),0)+IFERROR(INDEX('Hoja de Trabajo para listado'!$CD$155:$DC$1048576,MATCH($A1048,'Hoja de Trabajo para listado'!$CD$155:$CD$1048576,0),MATCH((CUADRO!H$5&amp;$E1048),'Hoja de Trabajo para listado'!$CD$151:$DC$151,0)),0)</f>
        <v>0</v>
      </c>
      <c r="I1048" s="314">
        <f ca="1">+IFERROR(INDEX('Hoja de Trabajo para listado'!$A$155:$Z$1048576,MATCH($A1048,'Hoja de Trabajo para listado'!$A$155:$A$1048576,0),MATCH((CUADRO!I$5&amp;$E1048),'Hoja de Trabajo para listado'!$A$151:$Z$151,0)),0)+IFERROR(INDEX('Hoja de Trabajo para listado'!$AB$155:$BA$1048576,MATCH($A1048,'Hoja de Trabajo para listado'!$AB$155:$AB$1048576,0),MATCH((CUADRO!I$5&amp;$E1048),'Hoja de Trabajo para listado'!$AB$151:$BA$151,0)),0)+IFERROR(INDEX('Hoja de Trabajo para listado'!$BC$155:$CB$1048576,MATCH($A1048,'Hoja de Trabajo para listado'!$BC$155:$BC$1048576,0),MATCH((CUADRO!I$5&amp;$E1048),'Hoja de Trabajo para listado'!$BC$151:$CB$151,0)),0)+IFERROR(INDEX('Hoja de Trabajo para listado'!$DE$153:$DG$274,MATCH($A1048,'Hoja de Trabajo para listado'!$DE$153:$DE$1048576,0),MATCH((CUADRO!I$5&amp;$E1048),'Hoja de Trabajo para listado'!$DE$151:$DG$151,0)),0)+IFERROR(INDEX('Hoja de Trabajo para listado'!$CD$155:$DC$1048576,MATCH($A1048,'Hoja de Trabajo para listado'!$CD$155:$CD$1048576,0),MATCH((CUADRO!I$5&amp;$E1048),'Hoja de Trabajo para listado'!$CD$151:$DC$151,0)),0)</f>
        <v>0</v>
      </c>
      <c r="J1048" s="314">
        <f ca="1">+IFERROR(INDEX('Hoja de Trabajo para listado'!$A$155:$Z$1048576,MATCH($A1048,'Hoja de Trabajo para listado'!$A$155:$A$1048576,0),MATCH((CUADRO!J$5&amp;$E1048),'Hoja de Trabajo para listado'!$A$151:$Z$151,0)),0)+IFERROR(INDEX('Hoja de Trabajo para listado'!$AB$155:$BA$1048576,MATCH($A1048,'Hoja de Trabajo para listado'!$AB$155:$AB$1048576,0),MATCH((CUADRO!J$5&amp;$E1048),'Hoja de Trabajo para listado'!$AB$151:$BA$151,0)),0)+IFERROR(INDEX('Hoja de Trabajo para listado'!$BC$155:$CB$1048576,MATCH($A1048,'Hoja de Trabajo para listado'!$BC$155:$BC$1048576,0),MATCH((CUADRO!J$5&amp;$E1048),'Hoja de Trabajo para listado'!$BC$151:$CB$151,0)),0)+IFERROR(INDEX('Hoja de Trabajo para listado'!$DE$153:$DG$274,MATCH($A1048,'Hoja de Trabajo para listado'!$DE$153:$DE$1048576,0),MATCH((CUADRO!J$5&amp;$E1048),'Hoja de Trabajo para listado'!$DE$151:$DG$151,0)),0)+IFERROR(INDEX('Hoja de Trabajo para listado'!$CD$155:$DC$1048576,MATCH($A1048,'Hoja de Trabajo para listado'!$CD$155:$CD$1048576,0),MATCH((CUADRO!J$5&amp;$E1048),'Hoja de Trabajo para listado'!$CD$151:$DC$151,0)),0)</f>
        <v>0</v>
      </c>
      <c r="K1048" s="314">
        <f ca="1">+IFERROR(INDEX('Hoja de Trabajo para listado'!$A$155:$Z$1048576,MATCH($A1048,'Hoja de Trabajo para listado'!$A$155:$A$1048576,0),MATCH((CUADRO!K$5&amp;$E1048),'Hoja de Trabajo para listado'!$A$151:$Z$151,0)),0)+IFERROR(INDEX('Hoja de Trabajo para listado'!$AB$155:$BA$1048576,MATCH($A1048,'Hoja de Trabajo para listado'!$AB$155:$AB$1048576,0),MATCH((CUADRO!K$5&amp;$E1048),'Hoja de Trabajo para listado'!$AB$151:$BA$151,0)),0)+IFERROR(INDEX('Hoja de Trabajo para listado'!$BC$155:$CB$1048576,MATCH($A1048,'Hoja de Trabajo para listado'!$BC$155:$BC$1048576,0),MATCH((CUADRO!K$5&amp;$E1048),'Hoja de Trabajo para listado'!$BC$151:$CB$151,0)),0)+IFERROR(INDEX('Hoja de Trabajo para listado'!$DE$153:$DG$274,MATCH($A1048,'Hoja de Trabajo para listado'!$DE$153:$DE$1048576,0),MATCH((CUADRO!K$5&amp;$E1048),'Hoja de Trabajo para listado'!$DE$151:$DG$151,0)),0)+IFERROR(INDEX('Hoja de Trabajo para listado'!$CD$155:$DC$1048576,MATCH($A1048,'Hoja de Trabajo para listado'!$CD$155:$CD$1048576,0),MATCH((CUADRO!K$5&amp;$E1048),'Hoja de Trabajo para listado'!$CD$151:$DC$151,0)),0)</f>
        <v>0</v>
      </c>
      <c r="L1048" s="314">
        <f ca="1">+IFERROR(INDEX('Hoja de Trabajo para listado'!$A$155:$Z$1048576,MATCH($A1048,'Hoja de Trabajo para listado'!$A$155:$A$1048576,0),MATCH((CUADRO!L$5&amp;$E1048),'Hoja de Trabajo para listado'!$A$151:$Z$151,0)),0)+IFERROR(INDEX('Hoja de Trabajo para listado'!$AB$155:$BA$1048576,MATCH($A1048,'Hoja de Trabajo para listado'!$AB$155:$AB$1048576,0),MATCH((CUADRO!L$5&amp;$E1048),'Hoja de Trabajo para listado'!$AB$151:$BA$151,0)),0)+IFERROR(INDEX('Hoja de Trabajo para listado'!$BC$155:$CB$1048576,MATCH($A1048,'Hoja de Trabajo para listado'!$BC$155:$BC$1048576,0),MATCH((CUADRO!L$5&amp;$E1048),'Hoja de Trabajo para listado'!$BC$151:$CB$151,0)),0)+IFERROR(INDEX('Hoja de Trabajo para listado'!$DE$153:$DG$274,MATCH($A1048,'Hoja de Trabajo para listado'!$DE$153:$DE$1048576,0),MATCH((CUADRO!L$5&amp;$E1048),'Hoja de Trabajo para listado'!$DE$151:$DG$151,0)),0)+IFERROR(INDEX('Hoja de Trabajo para listado'!$CD$155:$DC$1048576,MATCH($A1048,'Hoja de Trabajo para listado'!$CD$155:$CD$1048576,0),MATCH((CUADRO!L$5&amp;$E1048),'Hoja de Trabajo para listado'!$CD$151:$DC$151,0)),0)</f>
        <v>0</v>
      </c>
      <c r="M1048" s="314">
        <f ca="1">+IFERROR(INDEX('Hoja de Trabajo para listado'!$A$155:$Z$1048576,MATCH($A1048,'Hoja de Trabajo para listado'!$A$155:$A$1048576,0),MATCH((CUADRO!M$5&amp;$E1048),'Hoja de Trabajo para listado'!$A$151:$Z$151,0)),0)+IFERROR(INDEX('Hoja de Trabajo para listado'!$AB$155:$BA$1048576,MATCH($A1048,'Hoja de Trabajo para listado'!$AB$155:$AB$1048576,0),MATCH((CUADRO!M$5&amp;$E1048),'Hoja de Trabajo para listado'!$AB$151:$BA$151,0)),0)+IFERROR(INDEX('Hoja de Trabajo para listado'!$BC$155:$CB$1048576,MATCH($A1048,'Hoja de Trabajo para listado'!$BC$155:$BC$1048576,0),MATCH((CUADRO!M$5&amp;$E1048),'Hoja de Trabajo para listado'!$BC$151:$CB$151,0)),0)+IFERROR(INDEX('Hoja de Trabajo para listado'!$DE$153:$DG$274,MATCH($A1048,'Hoja de Trabajo para listado'!$DE$153:$DE$1048576,0),MATCH((CUADRO!M$5&amp;$E1048),'Hoja de Trabajo para listado'!$DE$151:$DG$151,0)),0)+IFERROR(INDEX('Hoja de Trabajo para listado'!$CD$155:$DC$1048576,MATCH($A1048,'Hoja de Trabajo para listado'!$CD$155:$CD$1048576,0),MATCH((CUADRO!M$5&amp;$E1048),'Hoja de Trabajo para listado'!$CD$151:$DC$151,0)),0)</f>
        <v>0</v>
      </c>
      <c r="N1048" s="314">
        <f ca="1">+IFERROR(INDEX('Hoja de Trabajo para listado'!$A$155:$Z$1048576,MATCH($A1048,'Hoja de Trabajo para listado'!$A$155:$A$1048576,0),MATCH((CUADRO!N$5&amp;$E1048),'Hoja de Trabajo para listado'!$A$151:$Z$151,0)),0)+IFERROR(INDEX('Hoja de Trabajo para listado'!$AB$155:$BA$1048576,MATCH($A1048,'Hoja de Trabajo para listado'!$AB$155:$AB$1048576,0),MATCH((CUADRO!N$5&amp;$E1048),'Hoja de Trabajo para listado'!$AB$151:$BA$151,0)),0)+IFERROR(INDEX('Hoja de Trabajo para listado'!$BC$155:$CB$1048576,MATCH($A1048,'Hoja de Trabajo para listado'!$BC$155:$BC$1048576,0),MATCH((CUADRO!N$5&amp;$E1048),'Hoja de Trabajo para listado'!$BC$151:$CB$151,0)),0)+IFERROR(INDEX('Hoja de Trabajo para listado'!$DE$153:$DG$274,MATCH($A1048,'Hoja de Trabajo para listado'!$DE$153:$DE$1048576,0),MATCH((CUADRO!N$5&amp;$E1048),'Hoja de Trabajo para listado'!$DE$151:$DG$151,0)),0)+IFERROR(INDEX('Hoja de Trabajo para listado'!$CD$155:$DC$1048576,MATCH($A1048,'Hoja de Trabajo para listado'!$CD$155:$CD$1048576,0),MATCH((CUADRO!N$5&amp;$E1048),'Hoja de Trabajo para listado'!$CD$151:$DC$151,0)),0)</f>
        <v>0</v>
      </c>
      <c r="O1048" s="314">
        <f ca="1">+IFERROR(INDEX('Hoja de Trabajo para listado'!$A$155:$Z$1048576,MATCH($A1048,'Hoja de Trabajo para listado'!$A$155:$A$1048576,0),MATCH((CUADRO!O$5&amp;$E1048),'Hoja de Trabajo para listado'!$A$151:$Z$151,0)),0)+IFERROR(INDEX('Hoja de Trabajo para listado'!$AB$155:$BA$1048576,MATCH($A1048,'Hoja de Trabajo para listado'!$AB$155:$AB$1048576,0),MATCH((CUADRO!O$5&amp;$E1048),'Hoja de Trabajo para listado'!$AB$151:$BA$151,0)),0)+IFERROR(INDEX('Hoja de Trabajo para listado'!$BC$155:$CB$1048576,MATCH($A1048,'Hoja de Trabajo para listado'!$BC$155:$BC$1048576,0),MATCH((CUADRO!O$5&amp;$E1048),'Hoja de Trabajo para listado'!$BC$151:$CB$151,0)),0)+IFERROR(INDEX('Hoja de Trabajo para listado'!$DE$153:$DG$274,MATCH($A1048,'Hoja de Trabajo para listado'!$DE$153:$DE$1048576,0),MATCH((CUADRO!O$5&amp;$E1048),'Hoja de Trabajo para listado'!$DE$151:$DG$151,0)),0)+IFERROR(INDEX('Hoja de Trabajo para listado'!$CD$155:$DC$1048576,MATCH($A1048,'Hoja de Trabajo para listado'!$CD$155:$CD$1048576,0),MATCH((CUADRO!O$5&amp;$E1048),'Hoja de Trabajo para listado'!$CD$151:$DC$151,0)),0)</f>
        <v>0</v>
      </c>
      <c r="P1048" s="314">
        <f ca="1">+IFERROR(INDEX('Hoja de Trabajo para listado'!$A$155:$Z$1048576,MATCH($A1048,'Hoja de Trabajo para listado'!$A$155:$A$1048576,0),MATCH((CUADRO!P$5&amp;$E1048),'Hoja de Trabajo para listado'!$A$151:$Z$151,0)),0)+IFERROR(INDEX('Hoja de Trabajo para listado'!$AB$155:$BA$1048576,MATCH($A1048,'Hoja de Trabajo para listado'!$AB$155:$AB$1048576,0),MATCH((CUADRO!P$5&amp;$E1048),'Hoja de Trabajo para listado'!$AB$151:$BA$151,0)),0)+IFERROR(INDEX('Hoja de Trabajo para listado'!$BC$155:$CB$1048576,MATCH($A1048,'Hoja de Trabajo para listado'!$BC$155:$BC$1048576,0),MATCH((CUADRO!P$5&amp;$E1048),'Hoja de Trabajo para listado'!$BC$151:$CB$151,0)),0)+IFERROR(INDEX('Hoja de Trabajo para listado'!$DE$153:$DG$274,MATCH($A1048,'Hoja de Trabajo para listado'!$DE$153:$DE$1048576,0),MATCH((CUADRO!P$5&amp;$E1048),'Hoja de Trabajo para listado'!$DE$151:$DG$151,0)),0)+IFERROR(INDEX('Hoja de Trabajo para listado'!$CD$155:$DC$1048576,MATCH($A1048,'Hoja de Trabajo para listado'!$CD$155:$CD$1048576,0),MATCH((CUADRO!P$5&amp;$E1048),'Hoja de Trabajo para listado'!$CD$151:$DC$151,0)),0)</f>
        <v>0</v>
      </c>
      <c r="Q1048" s="314">
        <f ca="1">+IFERROR(INDEX('Hoja de Trabajo para listado'!$A$155:$Z$1048576,MATCH($A1048,'Hoja de Trabajo para listado'!$A$155:$A$1048576,0),MATCH((CUADRO!Q$5&amp;$E1048),'Hoja de Trabajo para listado'!$A$151:$Z$151,0)),0)+IFERROR(INDEX('Hoja de Trabajo para listado'!$AB$155:$BA$1048576,MATCH($A1048,'Hoja de Trabajo para listado'!$AB$155:$AB$1048576,0),MATCH((CUADRO!Q$5&amp;$E1048),'Hoja de Trabajo para listado'!$AB$151:$BA$151,0)),0)+IFERROR(INDEX('Hoja de Trabajo para listado'!$BC$155:$CB$1048576,MATCH($A1048,'Hoja de Trabajo para listado'!$BC$155:$BC$1048576,0),MATCH((CUADRO!Q$5&amp;$E1048),'Hoja de Trabajo para listado'!$BC$151:$CB$151,0)),0)+IFERROR(INDEX('Hoja de Trabajo para listado'!$DE$153:$DG$274,MATCH($A1048,'Hoja de Trabajo para listado'!$DE$153:$DE$1048576,0),MATCH((CUADRO!Q$5&amp;$E1048),'Hoja de Trabajo para listado'!$DE$151:$DG$151,0)),0)+IFERROR(INDEX('Hoja de Trabajo para listado'!$CD$155:$DC$1048576,MATCH($A1048,'Hoja de Trabajo para listado'!$CD$155:$CD$1048576,0),MATCH((CUADRO!Q$5&amp;$E1048),'Hoja de Trabajo para listado'!$CD$151:$DC$151,0)),0)</f>
        <v>0</v>
      </c>
      <c r="R1048" s="314">
        <f t="shared" ca="1" si="32"/>
        <v>0</v>
      </c>
      <c r="S1048" s="314"/>
      <c r="T1048" s="314">
        <f ca="1">+T1049</f>
        <v>0</v>
      </c>
      <c r="U1048" s="313">
        <f t="shared" si="33"/>
        <v>1</v>
      </c>
      <c r="V1048" s="319" t="str">
        <f>+VLOOKUP(A1048,bd_lista!$A$3:$E$593,5,FALSE)</f>
        <v>Instituciones Descentralizadas</v>
      </c>
      <c r="W1048" s="425" t="str">
        <f>+V1048</f>
        <v>Instituciones Descentralizadas</v>
      </c>
    </row>
    <row r="1049" spans="1:23" customFormat="1" ht="15" hidden="1" customHeight="1">
      <c r="A1049" s="323">
        <v>298</v>
      </c>
      <c r="B1049" s="428"/>
      <c r="C1049" s="339" t="str">
        <f>+VLOOKUP(A1049,bd_lista!$A$3:$C$593,3,FALSE)</f>
        <v>Servicio Departamental de Riego - Chuquisaca</v>
      </c>
      <c r="D1049" s="430"/>
      <c r="E1049" s="319" t="s">
        <v>1419</v>
      </c>
      <c r="F1049" s="314">
        <f ca="1">+IFERROR(INDEX('Hoja de Trabajo para listado'!$A$155:$Z$1048576,MATCH($A1049,'Hoja de Trabajo para listado'!$A$155:$A$1048576,0),MATCH((CUADRO!F$5&amp;$E1049),'Hoja de Trabajo para listado'!$A$151:$Z$151,0)),0)+IFERROR(INDEX('Hoja de Trabajo para listado'!$AB$155:$BA$1048576,MATCH($A1049,'Hoja de Trabajo para listado'!$AB$155:$AB$1048576,0),MATCH((CUADRO!F$5&amp;$E1049),'Hoja de Trabajo para listado'!$AB$151:$BA$151,0)),0)+IFERROR(INDEX('Hoja de Trabajo para listado'!$BC$155:$CB$1048576,MATCH($A1049,'Hoja de Trabajo para listado'!$BC$155:$BC$1048576,0),MATCH((CUADRO!F$5&amp;$E1049),'Hoja de Trabajo para listado'!$BC$151:$CB$151,0)),0)+IFERROR(INDEX('Hoja de Trabajo para listado'!$DE$153:$DG$274,MATCH($A1049,'Hoja de Trabajo para listado'!$DE$153:$DE$1048576,0),MATCH((CUADRO!F$5&amp;$E1049),'Hoja de Trabajo para listado'!$DE$151:$DG$151,0)),0)+IFERROR(INDEX('Hoja de Trabajo para listado'!$CD$155:$DC$1048576,MATCH($A1049,'Hoja de Trabajo para listado'!$CD$155:$CD$1048576,0),MATCH((CUADRO!F$5&amp;$E1049),'Hoja de Trabajo para listado'!$CD$151:$DC$151,0)),0)</f>
        <v>0</v>
      </c>
      <c r="G1049" s="314">
        <f ca="1">+IFERROR(INDEX('Hoja de Trabajo para listado'!$A$155:$Z$1048576,MATCH($A1049,'Hoja de Trabajo para listado'!$A$155:$A$1048576,0),MATCH((CUADRO!G$5&amp;$E1049),'Hoja de Trabajo para listado'!$A$151:$Z$151,0)),0)+IFERROR(INDEX('Hoja de Trabajo para listado'!$AB$155:$BA$1048576,MATCH($A1049,'Hoja de Trabajo para listado'!$AB$155:$AB$1048576,0),MATCH((CUADRO!G$5&amp;$E1049),'Hoja de Trabajo para listado'!$AB$151:$BA$151,0)),0)+IFERROR(INDEX('Hoja de Trabajo para listado'!$BC$155:$CB$1048576,MATCH($A1049,'Hoja de Trabajo para listado'!$BC$155:$BC$1048576,0),MATCH((CUADRO!G$5&amp;$E1049),'Hoja de Trabajo para listado'!$BC$151:$CB$151,0)),0)+IFERROR(INDEX('Hoja de Trabajo para listado'!$DE$153:$DG$274,MATCH($A1049,'Hoja de Trabajo para listado'!$DE$153:$DE$1048576,0),MATCH((CUADRO!G$5&amp;$E1049),'Hoja de Trabajo para listado'!$DE$151:$DG$151,0)),0)+IFERROR(INDEX('Hoja de Trabajo para listado'!$CD$155:$DC$1048576,MATCH($A1049,'Hoja de Trabajo para listado'!$CD$155:$CD$1048576,0),MATCH((CUADRO!G$5&amp;$E1049),'Hoja de Trabajo para listado'!$CD$151:$DC$151,0)),0)</f>
        <v>0</v>
      </c>
      <c r="H1049" s="314">
        <f ca="1">+IFERROR(INDEX('Hoja de Trabajo para listado'!$A$155:$Z$1048576,MATCH($A1049,'Hoja de Trabajo para listado'!$A$155:$A$1048576,0),MATCH((CUADRO!H$5&amp;$E1049),'Hoja de Trabajo para listado'!$A$151:$Z$151,0)),0)+IFERROR(INDEX('Hoja de Trabajo para listado'!$AB$155:$BA$1048576,MATCH($A1049,'Hoja de Trabajo para listado'!$AB$155:$AB$1048576,0),MATCH((CUADRO!H$5&amp;$E1049),'Hoja de Trabajo para listado'!$AB$151:$BA$151,0)),0)+IFERROR(INDEX('Hoja de Trabajo para listado'!$BC$155:$CB$1048576,MATCH($A1049,'Hoja de Trabajo para listado'!$BC$155:$BC$1048576,0),MATCH((CUADRO!H$5&amp;$E1049),'Hoja de Trabajo para listado'!$BC$151:$CB$151,0)),0)+IFERROR(INDEX('Hoja de Trabajo para listado'!$DE$153:$DG$274,MATCH($A1049,'Hoja de Trabajo para listado'!$DE$153:$DE$1048576,0),MATCH((CUADRO!H$5&amp;$E1049),'Hoja de Trabajo para listado'!$DE$151:$DG$151,0)),0)+IFERROR(INDEX('Hoja de Trabajo para listado'!$CD$155:$DC$1048576,MATCH($A1049,'Hoja de Trabajo para listado'!$CD$155:$CD$1048576,0),MATCH((CUADRO!H$5&amp;$E1049),'Hoja de Trabajo para listado'!$CD$151:$DC$151,0)),0)</f>
        <v>0</v>
      </c>
      <c r="I1049" s="314">
        <f ca="1">+IFERROR(INDEX('Hoja de Trabajo para listado'!$A$155:$Z$1048576,MATCH($A1049,'Hoja de Trabajo para listado'!$A$155:$A$1048576,0),MATCH((CUADRO!I$5&amp;$E1049),'Hoja de Trabajo para listado'!$A$151:$Z$151,0)),0)+IFERROR(INDEX('Hoja de Trabajo para listado'!$AB$155:$BA$1048576,MATCH($A1049,'Hoja de Trabajo para listado'!$AB$155:$AB$1048576,0),MATCH((CUADRO!I$5&amp;$E1049),'Hoja de Trabajo para listado'!$AB$151:$BA$151,0)),0)+IFERROR(INDEX('Hoja de Trabajo para listado'!$BC$155:$CB$1048576,MATCH($A1049,'Hoja de Trabajo para listado'!$BC$155:$BC$1048576,0),MATCH((CUADRO!I$5&amp;$E1049),'Hoja de Trabajo para listado'!$BC$151:$CB$151,0)),0)+IFERROR(INDEX('Hoja de Trabajo para listado'!$DE$153:$DG$274,MATCH($A1049,'Hoja de Trabajo para listado'!$DE$153:$DE$1048576,0),MATCH((CUADRO!I$5&amp;$E1049),'Hoja de Trabajo para listado'!$DE$151:$DG$151,0)),0)+IFERROR(INDEX('Hoja de Trabajo para listado'!$CD$155:$DC$1048576,MATCH($A1049,'Hoja de Trabajo para listado'!$CD$155:$CD$1048576,0),MATCH((CUADRO!I$5&amp;$E1049),'Hoja de Trabajo para listado'!$CD$151:$DC$151,0)),0)</f>
        <v>0</v>
      </c>
      <c r="J1049" s="314">
        <f ca="1">+IFERROR(INDEX('Hoja de Trabajo para listado'!$A$155:$Z$1048576,MATCH($A1049,'Hoja de Trabajo para listado'!$A$155:$A$1048576,0),MATCH((CUADRO!J$5&amp;$E1049),'Hoja de Trabajo para listado'!$A$151:$Z$151,0)),0)+IFERROR(INDEX('Hoja de Trabajo para listado'!$AB$155:$BA$1048576,MATCH($A1049,'Hoja de Trabajo para listado'!$AB$155:$AB$1048576,0),MATCH((CUADRO!J$5&amp;$E1049),'Hoja de Trabajo para listado'!$AB$151:$BA$151,0)),0)+IFERROR(INDEX('Hoja de Trabajo para listado'!$BC$155:$CB$1048576,MATCH($A1049,'Hoja de Trabajo para listado'!$BC$155:$BC$1048576,0),MATCH((CUADRO!J$5&amp;$E1049),'Hoja de Trabajo para listado'!$BC$151:$CB$151,0)),0)+IFERROR(INDEX('Hoja de Trabajo para listado'!$DE$153:$DG$274,MATCH($A1049,'Hoja de Trabajo para listado'!$DE$153:$DE$1048576,0),MATCH((CUADRO!J$5&amp;$E1049),'Hoja de Trabajo para listado'!$DE$151:$DG$151,0)),0)+IFERROR(INDEX('Hoja de Trabajo para listado'!$CD$155:$DC$1048576,MATCH($A1049,'Hoja de Trabajo para listado'!$CD$155:$CD$1048576,0),MATCH((CUADRO!J$5&amp;$E1049),'Hoja de Trabajo para listado'!$CD$151:$DC$151,0)),0)</f>
        <v>0</v>
      </c>
      <c r="K1049" s="314">
        <f ca="1">+IFERROR(INDEX('Hoja de Trabajo para listado'!$A$155:$Z$1048576,MATCH($A1049,'Hoja de Trabajo para listado'!$A$155:$A$1048576,0),MATCH((CUADRO!K$5&amp;$E1049),'Hoja de Trabajo para listado'!$A$151:$Z$151,0)),0)+IFERROR(INDEX('Hoja de Trabajo para listado'!$AB$155:$BA$1048576,MATCH($A1049,'Hoja de Trabajo para listado'!$AB$155:$AB$1048576,0),MATCH((CUADRO!K$5&amp;$E1049),'Hoja de Trabajo para listado'!$AB$151:$BA$151,0)),0)+IFERROR(INDEX('Hoja de Trabajo para listado'!$BC$155:$CB$1048576,MATCH($A1049,'Hoja de Trabajo para listado'!$BC$155:$BC$1048576,0),MATCH((CUADRO!K$5&amp;$E1049),'Hoja de Trabajo para listado'!$BC$151:$CB$151,0)),0)+IFERROR(INDEX('Hoja de Trabajo para listado'!$DE$153:$DG$274,MATCH($A1049,'Hoja de Trabajo para listado'!$DE$153:$DE$1048576,0),MATCH((CUADRO!K$5&amp;$E1049),'Hoja de Trabajo para listado'!$DE$151:$DG$151,0)),0)+IFERROR(INDEX('Hoja de Trabajo para listado'!$CD$155:$DC$1048576,MATCH($A1049,'Hoja de Trabajo para listado'!$CD$155:$CD$1048576,0),MATCH((CUADRO!K$5&amp;$E1049),'Hoja de Trabajo para listado'!$CD$151:$DC$151,0)),0)</f>
        <v>0</v>
      </c>
      <c r="L1049" s="314">
        <f ca="1">+IFERROR(INDEX('Hoja de Trabajo para listado'!$A$155:$Z$1048576,MATCH($A1049,'Hoja de Trabajo para listado'!$A$155:$A$1048576,0),MATCH((CUADRO!L$5&amp;$E1049),'Hoja de Trabajo para listado'!$A$151:$Z$151,0)),0)+IFERROR(INDEX('Hoja de Trabajo para listado'!$AB$155:$BA$1048576,MATCH($A1049,'Hoja de Trabajo para listado'!$AB$155:$AB$1048576,0),MATCH((CUADRO!L$5&amp;$E1049),'Hoja de Trabajo para listado'!$AB$151:$BA$151,0)),0)+IFERROR(INDEX('Hoja de Trabajo para listado'!$BC$155:$CB$1048576,MATCH($A1049,'Hoja de Trabajo para listado'!$BC$155:$BC$1048576,0),MATCH((CUADRO!L$5&amp;$E1049),'Hoja de Trabajo para listado'!$BC$151:$CB$151,0)),0)+IFERROR(INDEX('Hoja de Trabajo para listado'!$DE$153:$DG$274,MATCH($A1049,'Hoja de Trabajo para listado'!$DE$153:$DE$1048576,0),MATCH((CUADRO!L$5&amp;$E1049),'Hoja de Trabajo para listado'!$DE$151:$DG$151,0)),0)+IFERROR(INDEX('Hoja de Trabajo para listado'!$CD$155:$DC$1048576,MATCH($A1049,'Hoja de Trabajo para listado'!$CD$155:$CD$1048576,0),MATCH((CUADRO!L$5&amp;$E1049),'Hoja de Trabajo para listado'!$CD$151:$DC$151,0)),0)</f>
        <v>0</v>
      </c>
      <c r="M1049" s="314">
        <f ca="1">+IFERROR(INDEX('Hoja de Trabajo para listado'!$A$155:$Z$1048576,MATCH($A1049,'Hoja de Trabajo para listado'!$A$155:$A$1048576,0),MATCH((CUADRO!M$5&amp;$E1049),'Hoja de Trabajo para listado'!$A$151:$Z$151,0)),0)+IFERROR(INDEX('Hoja de Trabajo para listado'!$AB$155:$BA$1048576,MATCH($A1049,'Hoja de Trabajo para listado'!$AB$155:$AB$1048576,0),MATCH((CUADRO!M$5&amp;$E1049),'Hoja de Trabajo para listado'!$AB$151:$BA$151,0)),0)+IFERROR(INDEX('Hoja de Trabajo para listado'!$BC$155:$CB$1048576,MATCH($A1049,'Hoja de Trabajo para listado'!$BC$155:$BC$1048576,0),MATCH((CUADRO!M$5&amp;$E1049),'Hoja de Trabajo para listado'!$BC$151:$CB$151,0)),0)+IFERROR(INDEX('Hoja de Trabajo para listado'!$DE$153:$DG$274,MATCH($A1049,'Hoja de Trabajo para listado'!$DE$153:$DE$1048576,0),MATCH((CUADRO!M$5&amp;$E1049),'Hoja de Trabajo para listado'!$DE$151:$DG$151,0)),0)+IFERROR(INDEX('Hoja de Trabajo para listado'!$CD$155:$DC$1048576,MATCH($A1049,'Hoja de Trabajo para listado'!$CD$155:$CD$1048576,0),MATCH((CUADRO!M$5&amp;$E1049),'Hoja de Trabajo para listado'!$CD$151:$DC$151,0)),0)</f>
        <v>0</v>
      </c>
      <c r="N1049" s="314">
        <f ca="1">+IFERROR(INDEX('Hoja de Trabajo para listado'!$A$155:$Z$1048576,MATCH($A1049,'Hoja de Trabajo para listado'!$A$155:$A$1048576,0),MATCH((CUADRO!N$5&amp;$E1049),'Hoja de Trabajo para listado'!$A$151:$Z$151,0)),0)+IFERROR(INDEX('Hoja de Trabajo para listado'!$AB$155:$BA$1048576,MATCH($A1049,'Hoja de Trabajo para listado'!$AB$155:$AB$1048576,0),MATCH((CUADRO!N$5&amp;$E1049),'Hoja de Trabajo para listado'!$AB$151:$BA$151,0)),0)+IFERROR(INDEX('Hoja de Trabajo para listado'!$BC$155:$CB$1048576,MATCH($A1049,'Hoja de Trabajo para listado'!$BC$155:$BC$1048576,0),MATCH((CUADRO!N$5&amp;$E1049),'Hoja de Trabajo para listado'!$BC$151:$CB$151,0)),0)+IFERROR(INDEX('Hoja de Trabajo para listado'!$DE$153:$DG$274,MATCH($A1049,'Hoja de Trabajo para listado'!$DE$153:$DE$1048576,0),MATCH((CUADRO!N$5&amp;$E1049),'Hoja de Trabajo para listado'!$DE$151:$DG$151,0)),0)+IFERROR(INDEX('Hoja de Trabajo para listado'!$CD$155:$DC$1048576,MATCH($A1049,'Hoja de Trabajo para listado'!$CD$155:$CD$1048576,0),MATCH((CUADRO!N$5&amp;$E1049),'Hoja de Trabajo para listado'!$CD$151:$DC$151,0)),0)</f>
        <v>0</v>
      </c>
      <c r="O1049" s="314">
        <f ca="1">+IFERROR(INDEX('Hoja de Trabajo para listado'!$A$155:$Z$1048576,MATCH($A1049,'Hoja de Trabajo para listado'!$A$155:$A$1048576,0),MATCH((CUADRO!O$5&amp;$E1049),'Hoja de Trabajo para listado'!$A$151:$Z$151,0)),0)+IFERROR(INDEX('Hoja de Trabajo para listado'!$AB$155:$BA$1048576,MATCH($A1049,'Hoja de Trabajo para listado'!$AB$155:$AB$1048576,0),MATCH((CUADRO!O$5&amp;$E1049),'Hoja de Trabajo para listado'!$AB$151:$BA$151,0)),0)+IFERROR(INDEX('Hoja de Trabajo para listado'!$BC$155:$CB$1048576,MATCH($A1049,'Hoja de Trabajo para listado'!$BC$155:$BC$1048576,0),MATCH((CUADRO!O$5&amp;$E1049),'Hoja de Trabajo para listado'!$BC$151:$CB$151,0)),0)+IFERROR(INDEX('Hoja de Trabajo para listado'!$DE$153:$DG$274,MATCH($A1049,'Hoja de Trabajo para listado'!$DE$153:$DE$1048576,0),MATCH((CUADRO!O$5&amp;$E1049),'Hoja de Trabajo para listado'!$DE$151:$DG$151,0)),0)+IFERROR(INDEX('Hoja de Trabajo para listado'!$CD$155:$DC$1048576,MATCH($A1049,'Hoja de Trabajo para listado'!$CD$155:$CD$1048576,0),MATCH((CUADRO!O$5&amp;$E1049),'Hoja de Trabajo para listado'!$CD$151:$DC$151,0)),0)</f>
        <v>0</v>
      </c>
      <c r="P1049" s="314">
        <f ca="1">+IFERROR(INDEX('Hoja de Trabajo para listado'!$A$155:$Z$1048576,MATCH($A1049,'Hoja de Trabajo para listado'!$A$155:$A$1048576,0),MATCH((CUADRO!P$5&amp;$E1049),'Hoja de Trabajo para listado'!$A$151:$Z$151,0)),0)+IFERROR(INDEX('Hoja de Trabajo para listado'!$AB$155:$BA$1048576,MATCH($A1049,'Hoja de Trabajo para listado'!$AB$155:$AB$1048576,0),MATCH((CUADRO!P$5&amp;$E1049),'Hoja de Trabajo para listado'!$AB$151:$BA$151,0)),0)+IFERROR(INDEX('Hoja de Trabajo para listado'!$BC$155:$CB$1048576,MATCH($A1049,'Hoja de Trabajo para listado'!$BC$155:$BC$1048576,0),MATCH((CUADRO!P$5&amp;$E1049),'Hoja de Trabajo para listado'!$BC$151:$CB$151,0)),0)+IFERROR(INDEX('Hoja de Trabajo para listado'!$DE$153:$DG$274,MATCH($A1049,'Hoja de Trabajo para listado'!$DE$153:$DE$1048576,0),MATCH((CUADRO!P$5&amp;$E1049),'Hoja de Trabajo para listado'!$DE$151:$DG$151,0)),0)+IFERROR(INDEX('Hoja de Trabajo para listado'!$CD$155:$DC$1048576,MATCH($A1049,'Hoja de Trabajo para listado'!$CD$155:$CD$1048576,0),MATCH((CUADRO!P$5&amp;$E1049),'Hoja de Trabajo para listado'!$CD$151:$DC$151,0)),0)</f>
        <v>0</v>
      </c>
      <c r="Q1049" s="314">
        <f ca="1">+IFERROR(INDEX('Hoja de Trabajo para listado'!$A$155:$Z$1048576,MATCH($A1049,'Hoja de Trabajo para listado'!$A$155:$A$1048576,0),MATCH((CUADRO!Q$5&amp;$E1049),'Hoja de Trabajo para listado'!$A$151:$Z$151,0)),0)+IFERROR(INDEX('Hoja de Trabajo para listado'!$AB$155:$BA$1048576,MATCH($A1049,'Hoja de Trabajo para listado'!$AB$155:$AB$1048576,0),MATCH((CUADRO!Q$5&amp;$E1049),'Hoja de Trabajo para listado'!$AB$151:$BA$151,0)),0)+IFERROR(INDEX('Hoja de Trabajo para listado'!$BC$155:$CB$1048576,MATCH($A1049,'Hoja de Trabajo para listado'!$BC$155:$BC$1048576,0),MATCH((CUADRO!Q$5&amp;$E1049),'Hoja de Trabajo para listado'!$BC$151:$CB$151,0)),0)+IFERROR(INDEX('Hoja de Trabajo para listado'!$DE$153:$DG$274,MATCH($A1049,'Hoja de Trabajo para listado'!$DE$153:$DE$1048576,0),MATCH((CUADRO!Q$5&amp;$E1049),'Hoja de Trabajo para listado'!$DE$151:$DG$151,0)),0)+IFERROR(INDEX('Hoja de Trabajo para listado'!$CD$155:$DC$1048576,MATCH($A1049,'Hoja de Trabajo para listado'!$CD$155:$CD$1048576,0),MATCH((CUADRO!Q$5&amp;$E1049),'Hoja de Trabajo para listado'!$CD$151:$DC$151,0)),0)</f>
        <v>0</v>
      </c>
      <c r="R1049" s="314">
        <f t="shared" ca="1" si="32"/>
        <v>0</v>
      </c>
      <c r="S1049" s="314">
        <f ca="1">+R1048+R1049</f>
        <v>0</v>
      </c>
      <c r="T1049" s="314">
        <f ca="1">+S1049</f>
        <v>0</v>
      </c>
      <c r="U1049" s="313">
        <f t="shared" si="33"/>
        <v>2</v>
      </c>
      <c r="V1049" s="319" t="str">
        <f>+VLOOKUP(A1049,bd_lista!$A$3:$E$593,5,FALSE)</f>
        <v>Instituciones Descentralizadas</v>
      </c>
      <c r="W1049" s="426"/>
    </row>
    <row r="1050" spans="1:23" customFormat="1" ht="15" hidden="1" customHeight="1">
      <c r="A1050" s="323">
        <v>300</v>
      </c>
      <c r="B1050" s="427">
        <f>+A1050</f>
        <v>300</v>
      </c>
      <c r="C1050" s="318" t="str">
        <f>+VLOOKUP(A1050,bd_lista!$A$3:$C$593,3,FALSE)</f>
        <v>Servicio Departamental de Riego - Cochabamba</v>
      </c>
      <c r="D1050" s="429" t="str">
        <f>+C1050</f>
        <v>Servicio Departamental de Riego - Cochabamba</v>
      </c>
      <c r="E1050" s="318" t="s">
        <v>1418</v>
      </c>
      <c r="F1050" s="314">
        <f ca="1">+IFERROR(INDEX('Hoja de Trabajo para listado'!$A$155:$Z$1048576,MATCH($A1050,'Hoja de Trabajo para listado'!$A$155:$A$1048576,0),MATCH((CUADRO!F$5&amp;$E1050),'Hoja de Trabajo para listado'!$A$151:$Z$151,0)),0)+IFERROR(INDEX('Hoja de Trabajo para listado'!$AB$155:$BA$1048576,MATCH($A1050,'Hoja de Trabajo para listado'!$AB$155:$AB$1048576,0),MATCH((CUADRO!F$5&amp;$E1050),'Hoja de Trabajo para listado'!$AB$151:$BA$151,0)),0)+IFERROR(INDEX('Hoja de Trabajo para listado'!$BC$155:$CB$1048576,MATCH($A1050,'Hoja de Trabajo para listado'!$BC$155:$BC$1048576,0),MATCH((CUADRO!F$5&amp;$E1050),'Hoja de Trabajo para listado'!$BC$151:$CB$151,0)),0)+IFERROR(INDEX('Hoja de Trabajo para listado'!$DE$153:$DG$274,MATCH($A1050,'Hoja de Trabajo para listado'!$DE$153:$DE$1048576,0),MATCH((CUADRO!F$5&amp;$E1050),'Hoja de Trabajo para listado'!$DE$151:$DG$151,0)),0)+IFERROR(INDEX('Hoja de Trabajo para listado'!$CD$155:$DC$1048576,MATCH($A1050,'Hoja de Trabajo para listado'!$CD$155:$CD$1048576,0),MATCH((CUADRO!F$5&amp;$E1050),'Hoja de Trabajo para listado'!$CD$151:$DC$151,0)),0)</f>
        <v>0</v>
      </c>
      <c r="G1050" s="314">
        <f ca="1">+IFERROR(INDEX('Hoja de Trabajo para listado'!$A$155:$Z$1048576,MATCH($A1050,'Hoja de Trabajo para listado'!$A$155:$A$1048576,0),MATCH((CUADRO!G$5&amp;$E1050),'Hoja de Trabajo para listado'!$A$151:$Z$151,0)),0)+IFERROR(INDEX('Hoja de Trabajo para listado'!$AB$155:$BA$1048576,MATCH($A1050,'Hoja de Trabajo para listado'!$AB$155:$AB$1048576,0),MATCH((CUADRO!G$5&amp;$E1050),'Hoja de Trabajo para listado'!$AB$151:$BA$151,0)),0)+IFERROR(INDEX('Hoja de Trabajo para listado'!$BC$155:$CB$1048576,MATCH($A1050,'Hoja de Trabajo para listado'!$BC$155:$BC$1048576,0),MATCH((CUADRO!G$5&amp;$E1050),'Hoja de Trabajo para listado'!$BC$151:$CB$151,0)),0)+IFERROR(INDEX('Hoja de Trabajo para listado'!$DE$153:$DG$274,MATCH($A1050,'Hoja de Trabajo para listado'!$DE$153:$DE$1048576,0),MATCH((CUADRO!G$5&amp;$E1050),'Hoja de Trabajo para listado'!$DE$151:$DG$151,0)),0)+IFERROR(INDEX('Hoja de Trabajo para listado'!$CD$155:$DC$1048576,MATCH($A1050,'Hoja de Trabajo para listado'!$CD$155:$CD$1048576,0),MATCH((CUADRO!G$5&amp;$E1050),'Hoja de Trabajo para listado'!$CD$151:$DC$151,0)),0)</f>
        <v>0</v>
      </c>
      <c r="H1050" s="314">
        <f ca="1">+IFERROR(INDEX('Hoja de Trabajo para listado'!$A$155:$Z$1048576,MATCH($A1050,'Hoja de Trabajo para listado'!$A$155:$A$1048576,0),MATCH((CUADRO!H$5&amp;$E1050),'Hoja de Trabajo para listado'!$A$151:$Z$151,0)),0)+IFERROR(INDEX('Hoja de Trabajo para listado'!$AB$155:$BA$1048576,MATCH($A1050,'Hoja de Trabajo para listado'!$AB$155:$AB$1048576,0),MATCH((CUADRO!H$5&amp;$E1050),'Hoja de Trabajo para listado'!$AB$151:$BA$151,0)),0)+IFERROR(INDEX('Hoja de Trabajo para listado'!$BC$155:$CB$1048576,MATCH($A1050,'Hoja de Trabajo para listado'!$BC$155:$BC$1048576,0),MATCH((CUADRO!H$5&amp;$E1050),'Hoja de Trabajo para listado'!$BC$151:$CB$151,0)),0)+IFERROR(INDEX('Hoja de Trabajo para listado'!$DE$153:$DG$274,MATCH($A1050,'Hoja de Trabajo para listado'!$DE$153:$DE$1048576,0),MATCH((CUADRO!H$5&amp;$E1050),'Hoja de Trabajo para listado'!$DE$151:$DG$151,0)),0)+IFERROR(INDEX('Hoja de Trabajo para listado'!$CD$155:$DC$1048576,MATCH($A1050,'Hoja de Trabajo para listado'!$CD$155:$CD$1048576,0),MATCH((CUADRO!H$5&amp;$E1050),'Hoja de Trabajo para listado'!$CD$151:$DC$151,0)),0)</f>
        <v>0</v>
      </c>
      <c r="I1050" s="314">
        <f ca="1">+IFERROR(INDEX('Hoja de Trabajo para listado'!$A$155:$Z$1048576,MATCH($A1050,'Hoja de Trabajo para listado'!$A$155:$A$1048576,0),MATCH((CUADRO!I$5&amp;$E1050),'Hoja de Trabajo para listado'!$A$151:$Z$151,0)),0)+IFERROR(INDEX('Hoja de Trabajo para listado'!$AB$155:$BA$1048576,MATCH($A1050,'Hoja de Trabajo para listado'!$AB$155:$AB$1048576,0),MATCH((CUADRO!I$5&amp;$E1050),'Hoja de Trabajo para listado'!$AB$151:$BA$151,0)),0)+IFERROR(INDEX('Hoja de Trabajo para listado'!$BC$155:$CB$1048576,MATCH($A1050,'Hoja de Trabajo para listado'!$BC$155:$BC$1048576,0),MATCH((CUADRO!I$5&amp;$E1050),'Hoja de Trabajo para listado'!$BC$151:$CB$151,0)),0)+IFERROR(INDEX('Hoja de Trabajo para listado'!$DE$153:$DG$274,MATCH($A1050,'Hoja de Trabajo para listado'!$DE$153:$DE$1048576,0),MATCH((CUADRO!I$5&amp;$E1050),'Hoja de Trabajo para listado'!$DE$151:$DG$151,0)),0)+IFERROR(INDEX('Hoja de Trabajo para listado'!$CD$155:$DC$1048576,MATCH($A1050,'Hoja de Trabajo para listado'!$CD$155:$CD$1048576,0),MATCH((CUADRO!I$5&amp;$E1050),'Hoja de Trabajo para listado'!$CD$151:$DC$151,0)),0)</f>
        <v>0</v>
      </c>
      <c r="J1050" s="314">
        <f ca="1">+IFERROR(INDEX('Hoja de Trabajo para listado'!$A$155:$Z$1048576,MATCH($A1050,'Hoja de Trabajo para listado'!$A$155:$A$1048576,0),MATCH((CUADRO!J$5&amp;$E1050),'Hoja de Trabajo para listado'!$A$151:$Z$151,0)),0)+IFERROR(INDEX('Hoja de Trabajo para listado'!$AB$155:$BA$1048576,MATCH($A1050,'Hoja de Trabajo para listado'!$AB$155:$AB$1048576,0),MATCH((CUADRO!J$5&amp;$E1050),'Hoja de Trabajo para listado'!$AB$151:$BA$151,0)),0)+IFERROR(INDEX('Hoja de Trabajo para listado'!$BC$155:$CB$1048576,MATCH($A1050,'Hoja de Trabajo para listado'!$BC$155:$BC$1048576,0),MATCH((CUADRO!J$5&amp;$E1050),'Hoja de Trabajo para listado'!$BC$151:$CB$151,0)),0)+IFERROR(INDEX('Hoja de Trabajo para listado'!$DE$153:$DG$274,MATCH($A1050,'Hoja de Trabajo para listado'!$DE$153:$DE$1048576,0),MATCH((CUADRO!J$5&amp;$E1050),'Hoja de Trabajo para listado'!$DE$151:$DG$151,0)),0)+IFERROR(INDEX('Hoja de Trabajo para listado'!$CD$155:$DC$1048576,MATCH($A1050,'Hoja de Trabajo para listado'!$CD$155:$CD$1048576,0),MATCH((CUADRO!J$5&amp;$E1050),'Hoja de Trabajo para listado'!$CD$151:$DC$151,0)),0)</f>
        <v>0</v>
      </c>
      <c r="K1050" s="314">
        <f ca="1">+IFERROR(INDEX('Hoja de Trabajo para listado'!$A$155:$Z$1048576,MATCH($A1050,'Hoja de Trabajo para listado'!$A$155:$A$1048576,0),MATCH((CUADRO!K$5&amp;$E1050),'Hoja de Trabajo para listado'!$A$151:$Z$151,0)),0)+IFERROR(INDEX('Hoja de Trabajo para listado'!$AB$155:$BA$1048576,MATCH($A1050,'Hoja de Trabajo para listado'!$AB$155:$AB$1048576,0),MATCH((CUADRO!K$5&amp;$E1050),'Hoja de Trabajo para listado'!$AB$151:$BA$151,0)),0)+IFERROR(INDEX('Hoja de Trabajo para listado'!$BC$155:$CB$1048576,MATCH($A1050,'Hoja de Trabajo para listado'!$BC$155:$BC$1048576,0),MATCH((CUADRO!K$5&amp;$E1050),'Hoja de Trabajo para listado'!$BC$151:$CB$151,0)),0)+IFERROR(INDEX('Hoja de Trabajo para listado'!$DE$153:$DG$274,MATCH($A1050,'Hoja de Trabajo para listado'!$DE$153:$DE$1048576,0),MATCH((CUADRO!K$5&amp;$E1050),'Hoja de Trabajo para listado'!$DE$151:$DG$151,0)),0)+IFERROR(INDEX('Hoja de Trabajo para listado'!$CD$155:$DC$1048576,MATCH($A1050,'Hoja de Trabajo para listado'!$CD$155:$CD$1048576,0),MATCH((CUADRO!K$5&amp;$E1050),'Hoja de Trabajo para listado'!$CD$151:$DC$151,0)),0)</f>
        <v>0</v>
      </c>
      <c r="L1050" s="314">
        <f ca="1">+IFERROR(INDEX('Hoja de Trabajo para listado'!$A$155:$Z$1048576,MATCH($A1050,'Hoja de Trabajo para listado'!$A$155:$A$1048576,0),MATCH((CUADRO!L$5&amp;$E1050),'Hoja de Trabajo para listado'!$A$151:$Z$151,0)),0)+IFERROR(INDEX('Hoja de Trabajo para listado'!$AB$155:$BA$1048576,MATCH($A1050,'Hoja de Trabajo para listado'!$AB$155:$AB$1048576,0),MATCH((CUADRO!L$5&amp;$E1050),'Hoja de Trabajo para listado'!$AB$151:$BA$151,0)),0)+IFERROR(INDEX('Hoja de Trabajo para listado'!$BC$155:$CB$1048576,MATCH($A1050,'Hoja de Trabajo para listado'!$BC$155:$BC$1048576,0),MATCH((CUADRO!L$5&amp;$E1050),'Hoja de Trabajo para listado'!$BC$151:$CB$151,0)),0)+IFERROR(INDEX('Hoja de Trabajo para listado'!$DE$153:$DG$274,MATCH($A1050,'Hoja de Trabajo para listado'!$DE$153:$DE$1048576,0),MATCH((CUADRO!L$5&amp;$E1050),'Hoja de Trabajo para listado'!$DE$151:$DG$151,0)),0)+IFERROR(INDEX('Hoja de Trabajo para listado'!$CD$155:$DC$1048576,MATCH($A1050,'Hoja de Trabajo para listado'!$CD$155:$CD$1048576,0),MATCH((CUADRO!L$5&amp;$E1050),'Hoja de Trabajo para listado'!$CD$151:$DC$151,0)),0)</f>
        <v>0</v>
      </c>
      <c r="M1050" s="314">
        <f ca="1">+IFERROR(INDEX('Hoja de Trabajo para listado'!$A$155:$Z$1048576,MATCH($A1050,'Hoja de Trabajo para listado'!$A$155:$A$1048576,0),MATCH((CUADRO!M$5&amp;$E1050),'Hoja de Trabajo para listado'!$A$151:$Z$151,0)),0)+IFERROR(INDEX('Hoja de Trabajo para listado'!$AB$155:$BA$1048576,MATCH($A1050,'Hoja de Trabajo para listado'!$AB$155:$AB$1048576,0),MATCH((CUADRO!M$5&amp;$E1050),'Hoja de Trabajo para listado'!$AB$151:$BA$151,0)),0)+IFERROR(INDEX('Hoja de Trabajo para listado'!$BC$155:$CB$1048576,MATCH($A1050,'Hoja de Trabajo para listado'!$BC$155:$BC$1048576,0),MATCH((CUADRO!M$5&amp;$E1050),'Hoja de Trabajo para listado'!$BC$151:$CB$151,0)),0)+IFERROR(INDEX('Hoja de Trabajo para listado'!$DE$153:$DG$274,MATCH($A1050,'Hoja de Trabajo para listado'!$DE$153:$DE$1048576,0),MATCH((CUADRO!M$5&amp;$E1050),'Hoja de Trabajo para listado'!$DE$151:$DG$151,0)),0)+IFERROR(INDEX('Hoja de Trabajo para listado'!$CD$155:$DC$1048576,MATCH($A1050,'Hoja de Trabajo para listado'!$CD$155:$CD$1048576,0),MATCH((CUADRO!M$5&amp;$E1050),'Hoja de Trabajo para listado'!$CD$151:$DC$151,0)),0)</f>
        <v>0</v>
      </c>
      <c r="N1050" s="314">
        <f ca="1">+IFERROR(INDEX('Hoja de Trabajo para listado'!$A$155:$Z$1048576,MATCH($A1050,'Hoja de Trabajo para listado'!$A$155:$A$1048576,0),MATCH((CUADRO!N$5&amp;$E1050),'Hoja de Trabajo para listado'!$A$151:$Z$151,0)),0)+IFERROR(INDEX('Hoja de Trabajo para listado'!$AB$155:$BA$1048576,MATCH($A1050,'Hoja de Trabajo para listado'!$AB$155:$AB$1048576,0),MATCH((CUADRO!N$5&amp;$E1050),'Hoja de Trabajo para listado'!$AB$151:$BA$151,0)),0)+IFERROR(INDEX('Hoja de Trabajo para listado'!$BC$155:$CB$1048576,MATCH($A1050,'Hoja de Trabajo para listado'!$BC$155:$BC$1048576,0),MATCH((CUADRO!N$5&amp;$E1050),'Hoja de Trabajo para listado'!$BC$151:$CB$151,0)),0)+IFERROR(INDEX('Hoja de Trabajo para listado'!$DE$153:$DG$274,MATCH($A1050,'Hoja de Trabajo para listado'!$DE$153:$DE$1048576,0),MATCH((CUADRO!N$5&amp;$E1050),'Hoja de Trabajo para listado'!$DE$151:$DG$151,0)),0)+IFERROR(INDEX('Hoja de Trabajo para listado'!$CD$155:$DC$1048576,MATCH($A1050,'Hoja de Trabajo para listado'!$CD$155:$CD$1048576,0),MATCH((CUADRO!N$5&amp;$E1050),'Hoja de Trabajo para listado'!$CD$151:$DC$151,0)),0)</f>
        <v>0</v>
      </c>
      <c r="O1050" s="314">
        <f ca="1">+IFERROR(INDEX('Hoja de Trabajo para listado'!$A$155:$Z$1048576,MATCH($A1050,'Hoja de Trabajo para listado'!$A$155:$A$1048576,0),MATCH((CUADRO!O$5&amp;$E1050),'Hoja de Trabajo para listado'!$A$151:$Z$151,0)),0)+IFERROR(INDEX('Hoja de Trabajo para listado'!$AB$155:$BA$1048576,MATCH($A1050,'Hoja de Trabajo para listado'!$AB$155:$AB$1048576,0),MATCH((CUADRO!O$5&amp;$E1050),'Hoja de Trabajo para listado'!$AB$151:$BA$151,0)),0)+IFERROR(INDEX('Hoja de Trabajo para listado'!$BC$155:$CB$1048576,MATCH($A1050,'Hoja de Trabajo para listado'!$BC$155:$BC$1048576,0),MATCH((CUADRO!O$5&amp;$E1050),'Hoja de Trabajo para listado'!$BC$151:$CB$151,0)),0)+IFERROR(INDEX('Hoja de Trabajo para listado'!$DE$153:$DG$274,MATCH($A1050,'Hoja de Trabajo para listado'!$DE$153:$DE$1048576,0),MATCH((CUADRO!O$5&amp;$E1050),'Hoja de Trabajo para listado'!$DE$151:$DG$151,0)),0)+IFERROR(INDEX('Hoja de Trabajo para listado'!$CD$155:$DC$1048576,MATCH($A1050,'Hoja de Trabajo para listado'!$CD$155:$CD$1048576,0),MATCH((CUADRO!O$5&amp;$E1050),'Hoja de Trabajo para listado'!$CD$151:$DC$151,0)),0)</f>
        <v>0</v>
      </c>
      <c r="P1050" s="314">
        <f ca="1">+IFERROR(INDEX('Hoja de Trabajo para listado'!$A$155:$Z$1048576,MATCH($A1050,'Hoja de Trabajo para listado'!$A$155:$A$1048576,0),MATCH((CUADRO!P$5&amp;$E1050),'Hoja de Trabajo para listado'!$A$151:$Z$151,0)),0)+IFERROR(INDEX('Hoja de Trabajo para listado'!$AB$155:$BA$1048576,MATCH($A1050,'Hoja de Trabajo para listado'!$AB$155:$AB$1048576,0),MATCH((CUADRO!P$5&amp;$E1050),'Hoja de Trabajo para listado'!$AB$151:$BA$151,0)),0)+IFERROR(INDEX('Hoja de Trabajo para listado'!$BC$155:$CB$1048576,MATCH($A1050,'Hoja de Trabajo para listado'!$BC$155:$BC$1048576,0),MATCH((CUADRO!P$5&amp;$E1050),'Hoja de Trabajo para listado'!$BC$151:$CB$151,0)),0)+IFERROR(INDEX('Hoja de Trabajo para listado'!$DE$153:$DG$274,MATCH($A1050,'Hoja de Trabajo para listado'!$DE$153:$DE$1048576,0),MATCH((CUADRO!P$5&amp;$E1050),'Hoja de Trabajo para listado'!$DE$151:$DG$151,0)),0)+IFERROR(INDEX('Hoja de Trabajo para listado'!$CD$155:$DC$1048576,MATCH($A1050,'Hoja de Trabajo para listado'!$CD$155:$CD$1048576,0),MATCH((CUADRO!P$5&amp;$E1050),'Hoja de Trabajo para listado'!$CD$151:$DC$151,0)),0)</f>
        <v>0</v>
      </c>
      <c r="Q1050" s="314">
        <f ca="1">+IFERROR(INDEX('Hoja de Trabajo para listado'!$A$155:$Z$1048576,MATCH($A1050,'Hoja de Trabajo para listado'!$A$155:$A$1048576,0),MATCH((CUADRO!Q$5&amp;$E1050),'Hoja de Trabajo para listado'!$A$151:$Z$151,0)),0)+IFERROR(INDEX('Hoja de Trabajo para listado'!$AB$155:$BA$1048576,MATCH($A1050,'Hoja de Trabajo para listado'!$AB$155:$AB$1048576,0),MATCH((CUADRO!Q$5&amp;$E1050),'Hoja de Trabajo para listado'!$AB$151:$BA$151,0)),0)+IFERROR(INDEX('Hoja de Trabajo para listado'!$BC$155:$CB$1048576,MATCH($A1050,'Hoja de Trabajo para listado'!$BC$155:$BC$1048576,0),MATCH((CUADRO!Q$5&amp;$E1050),'Hoja de Trabajo para listado'!$BC$151:$CB$151,0)),0)+IFERROR(INDEX('Hoja de Trabajo para listado'!$DE$153:$DG$274,MATCH($A1050,'Hoja de Trabajo para listado'!$DE$153:$DE$1048576,0),MATCH((CUADRO!Q$5&amp;$E1050),'Hoja de Trabajo para listado'!$DE$151:$DG$151,0)),0)+IFERROR(INDEX('Hoja de Trabajo para listado'!$CD$155:$DC$1048576,MATCH($A1050,'Hoja de Trabajo para listado'!$CD$155:$CD$1048576,0),MATCH((CUADRO!Q$5&amp;$E1050),'Hoja de Trabajo para listado'!$CD$151:$DC$151,0)),0)</f>
        <v>0</v>
      </c>
      <c r="R1050" s="314">
        <f t="shared" ca="1" si="32"/>
        <v>0</v>
      </c>
      <c r="S1050" s="314"/>
      <c r="T1050" s="314">
        <f ca="1">+T1051</f>
        <v>0</v>
      </c>
      <c r="U1050" s="313">
        <f t="shared" si="33"/>
        <v>1</v>
      </c>
      <c r="V1050" s="319" t="str">
        <f>+VLOOKUP(A1050,bd_lista!$A$3:$E$593,5,FALSE)</f>
        <v>Instituciones Descentralizadas</v>
      </c>
      <c r="W1050" s="425" t="str">
        <f>+V1050</f>
        <v>Instituciones Descentralizadas</v>
      </c>
    </row>
    <row r="1051" spans="1:23" customFormat="1" ht="15" hidden="1" customHeight="1">
      <c r="A1051" s="323">
        <v>300</v>
      </c>
      <c r="B1051" s="428"/>
      <c r="C1051" s="339" t="str">
        <f>+VLOOKUP(A1051,bd_lista!$A$3:$C$593,3,FALSE)</f>
        <v>Servicio Departamental de Riego - Cochabamba</v>
      </c>
      <c r="D1051" s="430"/>
      <c r="E1051" s="319" t="s">
        <v>1419</v>
      </c>
      <c r="F1051" s="314">
        <f ca="1">+IFERROR(INDEX('Hoja de Trabajo para listado'!$A$155:$Z$1048576,MATCH($A1051,'Hoja de Trabajo para listado'!$A$155:$A$1048576,0),MATCH((CUADRO!F$5&amp;$E1051),'Hoja de Trabajo para listado'!$A$151:$Z$151,0)),0)+IFERROR(INDEX('Hoja de Trabajo para listado'!$AB$155:$BA$1048576,MATCH($A1051,'Hoja de Trabajo para listado'!$AB$155:$AB$1048576,0),MATCH((CUADRO!F$5&amp;$E1051),'Hoja de Trabajo para listado'!$AB$151:$BA$151,0)),0)+IFERROR(INDEX('Hoja de Trabajo para listado'!$BC$155:$CB$1048576,MATCH($A1051,'Hoja de Trabajo para listado'!$BC$155:$BC$1048576,0),MATCH((CUADRO!F$5&amp;$E1051),'Hoja de Trabajo para listado'!$BC$151:$CB$151,0)),0)+IFERROR(INDEX('Hoja de Trabajo para listado'!$DE$153:$DG$274,MATCH($A1051,'Hoja de Trabajo para listado'!$DE$153:$DE$1048576,0),MATCH((CUADRO!F$5&amp;$E1051),'Hoja de Trabajo para listado'!$DE$151:$DG$151,0)),0)+IFERROR(INDEX('Hoja de Trabajo para listado'!$CD$155:$DC$1048576,MATCH($A1051,'Hoja de Trabajo para listado'!$CD$155:$CD$1048576,0),MATCH((CUADRO!F$5&amp;$E1051),'Hoja de Trabajo para listado'!$CD$151:$DC$151,0)),0)</f>
        <v>0</v>
      </c>
      <c r="G1051" s="314">
        <f ca="1">+IFERROR(INDEX('Hoja de Trabajo para listado'!$A$155:$Z$1048576,MATCH($A1051,'Hoja de Trabajo para listado'!$A$155:$A$1048576,0),MATCH((CUADRO!G$5&amp;$E1051),'Hoja de Trabajo para listado'!$A$151:$Z$151,0)),0)+IFERROR(INDEX('Hoja de Trabajo para listado'!$AB$155:$BA$1048576,MATCH($A1051,'Hoja de Trabajo para listado'!$AB$155:$AB$1048576,0),MATCH((CUADRO!G$5&amp;$E1051),'Hoja de Trabajo para listado'!$AB$151:$BA$151,0)),0)+IFERROR(INDEX('Hoja de Trabajo para listado'!$BC$155:$CB$1048576,MATCH($A1051,'Hoja de Trabajo para listado'!$BC$155:$BC$1048576,0),MATCH((CUADRO!G$5&amp;$E1051),'Hoja de Trabajo para listado'!$BC$151:$CB$151,0)),0)+IFERROR(INDEX('Hoja de Trabajo para listado'!$DE$153:$DG$274,MATCH($A1051,'Hoja de Trabajo para listado'!$DE$153:$DE$1048576,0),MATCH((CUADRO!G$5&amp;$E1051),'Hoja de Trabajo para listado'!$DE$151:$DG$151,0)),0)+IFERROR(INDEX('Hoja de Trabajo para listado'!$CD$155:$DC$1048576,MATCH($A1051,'Hoja de Trabajo para listado'!$CD$155:$CD$1048576,0),MATCH((CUADRO!G$5&amp;$E1051),'Hoja de Trabajo para listado'!$CD$151:$DC$151,0)),0)</f>
        <v>0</v>
      </c>
      <c r="H1051" s="314">
        <f ca="1">+IFERROR(INDEX('Hoja de Trabajo para listado'!$A$155:$Z$1048576,MATCH($A1051,'Hoja de Trabajo para listado'!$A$155:$A$1048576,0),MATCH((CUADRO!H$5&amp;$E1051),'Hoja de Trabajo para listado'!$A$151:$Z$151,0)),0)+IFERROR(INDEX('Hoja de Trabajo para listado'!$AB$155:$BA$1048576,MATCH($A1051,'Hoja de Trabajo para listado'!$AB$155:$AB$1048576,0),MATCH((CUADRO!H$5&amp;$E1051),'Hoja de Trabajo para listado'!$AB$151:$BA$151,0)),0)+IFERROR(INDEX('Hoja de Trabajo para listado'!$BC$155:$CB$1048576,MATCH($A1051,'Hoja de Trabajo para listado'!$BC$155:$BC$1048576,0),MATCH((CUADRO!H$5&amp;$E1051),'Hoja de Trabajo para listado'!$BC$151:$CB$151,0)),0)+IFERROR(INDEX('Hoja de Trabajo para listado'!$DE$153:$DG$274,MATCH($A1051,'Hoja de Trabajo para listado'!$DE$153:$DE$1048576,0),MATCH((CUADRO!H$5&amp;$E1051),'Hoja de Trabajo para listado'!$DE$151:$DG$151,0)),0)+IFERROR(INDEX('Hoja de Trabajo para listado'!$CD$155:$DC$1048576,MATCH($A1051,'Hoja de Trabajo para listado'!$CD$155:$CD$1048576,0),MATCH((CUADRO!H$5&amp;$E1051),'Hoja de Trabajo para listado'!$CD$151:$DC$151,0)),0)</f>
        <v>0</v>
      </c>
      <c r="I1051" s="314">
        <f ca="1">+IFERROR(INDEX('Hoja de Trabajo para listado'!$A$155:$Z$1048576,MATCH($A1051,'Hoja de Trabajo para listado'!$A$155:$A$1048576,0),MATCH((CUADRO!I$5&amp;$E1051),'Hoja de Trabajo para listado'!$A$151:$Z$151,0)),0)+IFERROR(INDEX('Hoja de Trabajo para listado'!$AB$155:$BA$1048576,MATCH($A1051,'Hoja de Trabajo para listado'!$AB$155:$AB$1048576,0),MATCH((CUADRO!I$5&amp;$E1051),'Hoja de Trabajo para listado'!$AB$151:$BA$151,0)),0)+IFERROR(INDEX('Hoja de Trabajo para listado'!$BC$155:$CB$1048576,MATCH($A1051,'Hoja de Trabajo para listado'!$BC$155:$BC$1048576,0),MATCH((CUADRO!I$5&amp;$E1051),'Hoja de Trabajo para listado'!$BC$151:$CB$151,0)),0)+IFERROR(INDEX('Hoja de Trabajo para listado'!$DE$153:$DG$274,MATCH($A1051,'Hoja de Trabajo para listado'!$DE$153:$DE$1048576,0),MATCH((CUADRO!I$5&amp;$E1051),'Hoja de Trabajo para listado'!$DE$151:$DG$151,0)),0)+IFERROR(INDEX('Hoja de Trabajo para listado'!$CD$155:$DC$1048576,MATCH($A1051,'Hoja de Trabajo para listado'!$CD$155:$CD$1048576,0),MATCH((CUADRO!I$5&amp;$E1051),'Hoja de Trabajo para listado'!$CD$151:$DC$151,0)),0)</f>
        <v>0</v>
      </c>
      <c r="J1051" s="314">
        <f ca="1">+IFERROR(INDEX('Hoja de Trabajo para listado'!$A$155:$Z$1048576,MATCH($A1051,'Hoja de Trabajo para listado'!$A$155:$A$1048576,0),MATCH((CUADRO!J$5&amp;$E1051),'Hoja de Trabajo para listado'!$A$151:$Z$151,0)),0)+IFERROR(INDEX('Hoja de Trabajo para listado'!$AB$155:$BA$1048576,MATCH($A1051,'Hoja de Trabajo para listado'!$AB$155:$AB$1048576,0),MATCH((CUADRO!J$5&amp;$E1051),'Hoja de Trabajo para listado'!$AB$151:$BA$151,0)),0)+IFERROR(INDEX('Hoja de Trabajo para listado'!$BC$155:$CB$1048576,MATCH($A1051,'Hoja de Trabajo para listado'!$BC$155:$BC$1048576,0),MATCH((CUADRO!J$5&amp;$E1051),'Hoja de Trabajo para listado'!$BC$151:$CB$151,0)),0)+IFERROR(INDEX('Hoja de Trabajo para listado'!$DE$153:$DG$274,MATCH($A1051,'Hoja de Trabajo para listado'!$DE$153:$DE$1048576,0),MATCH((CUADRO!J$5&amp;$E1051),'Hoja de Trabajo para listado'!$DE$151:$DG$151,0)),0)+IFERROR(INDEX('Hoja de Trabajo para listado'!$CD$155:$DC$1048576,MATCH($A1051,'Hoja de Trabajo para listado'!$CD$155:$CD$1048576,0),MATCH((CUADRO!J$5&amp;$E1051),'Hoja de Trabajo para listado'!$CD$151:$DC$151,0)),0)</f>
        <v>0</v>
      </c>
      <c r="K1051" s="314">
        <f ca="1">+IFERROR(INDEX('Hoja de Trabajo para listado'!$A$155:$Z$1048576,MATCH($A1051,'Hoja de Trabajo para listado'!$A$155:$A$1048576,0),MATCH((CUADRO!K$5&amp;$E1051),'Hoja de Trabajo para listado'!$A$151:$Z$151,0)),0)+IFERROR(INDEX('Hoja de Trabajo para listado'!$AB$155:$BA$1048576,MATCH($A1051,'Hoja de Trabajo para listado'!$AB$155:$AB$1048576,0),MATCH((CUADRO!K$5&amp;$E1051),'Hoja de Trabajo para listado'!$AB$151:$BA$151,0)),0)+IFERROR(INDEX('Hoja de Trabajo para listado'!$BC$155:$CB$1048576,MATCH($A1051,'Hoja de Trabajo para listado'!$BC$155:$BC$1048576,0),MATCH((CUADRO!K$5&amp;$E1051),'Hoja de Trabajo para listado'!$BC$151:$CB$151,0)),0)+IFERROR(INDEX('Hoja de Trabajo para listado'!$DE$153:$DG$274,MATCH($A1051,'Hoja de Trabajo para listado'!$DE$153:$DE$1048576,0),MATCH((CUADRO!K$5&amp;$E1051),'Hoja de Trabajo para listado'!$DE$151:$DG$151,0)),0)+IFERROR(INDEX('Hoja de Trabajo para listado'!$CD$155:$DC$1048576,MATCH($A1051,'Hoja de Trabajo para listado'!$CD$155:$CD$1048576,0),MATCH((CUADRO!K$5&amp;$E1051),'Hoja de Trabajo para listado'!$CD$151:$DC$151,0)),0)</f>
        <v>0</v>
      </c>
      <c r="L1051" s="314">
        <f ca="1">+IFERROR(INDEX('Hoja de Trabajo para listado'!$A$155:$Z$1048576,MATCH($A1051,'Hoja de Trabajo para listado'!$A$155:$A$1048576,0),MATCH((CUADRO!L$5&amp;$E1051),'Hoja de Trabajo para listado'!$A$151:$Z$151,0)),0)+IFERROR(INDEX('Hoja de Trabajo para listado'!$AB$155:$BA$1048576,MATCH($A1051,'Hoja de Trabajo para listado'!$AB$155:$AB$1048576,0),MATCH((CUADRO!L$5&amp;$E1051),'Hoja de Trabajo para listado'!$AB$151:$BA$151,0)),0)+IFERROR(INDEX('Hoja de Trabajo para listado'!$BC$155:$CB$1048576,MATCH($A1051,'Hoja de Trabajo para listado'!$BC$155:$BC$1048576,0),MATCH((CUADRO!L$5&amp;$E1051),'Hoja de Trabajo para listado'!$BC$151:$CB$151,0)),0)+IFERROR(INDEX('Hoja de Trabajo para listado'!$DE$153:$DG$274,MATCH($A1051,'Hoja de Trabajo para listado'!$DE$153:$DE$1048576,0),MATCH((CUADRO!L$5&amp;$E1051),'Hoja de Trabajo para listado'!$DE$151:$DG$151,0)),0)+IFERROR(INDEX('Hoja de Trabajo para listado'!$CD$155:$DC$1048576,MATCH($A1051,'Hoja de Trabajo para listado'!$CD$155:$CD$1048576,0),MATCH((CUADRO!L$5&amp;$E1051),'Hoja de Trabajo para listado'!$CD$151:$DC$151,0)),0)</f>
        <v>0</v>
      </c>
      <c r="M1051" s="314">
        <f ca="1">+IFERROR(INDEX('Hoja de Trabajo para listado'!$A$155:$Z$1048576,MATCH($A1051,'Hoja de Trabajo para listado'!$A$155:$A$1048576,0),MATCH((CUADRO!M$5&amp;$E1051),'Hoja de Trabajo para listado'!$A$151:$Z$151,0)),0)+IFERROR(INDEX('Hoja de Trabajo para listado'!$AB$155:$BA$1048576,MATCH($A1051,'Hoja de Trabajo para listado'!$AB$155:$AB$1048576,0),MATCH((CUADRO!M$5&amp;$E1051),'Hoja de Trabajo para listado'!$AB$151:$BA$151,0)),0)+IFERROR(INDEX('Hoja de Trabajo para listado'!$BC$155:$CB$1048576,MATCH($A1051,'Hoja de Trabajo para listado'!$BC$155:$BC$1048576,0),MATCH((CUADRO!M$5&amp;$E1051),'Hoja de Trabajo para listado'!$BC$151:$CB$151,0)),0)+IFERROR(INDEX('Hoja de Trabajo para listado'!$DE$153:$DG$274,MATCH($A1051,'Hoja de Trabajo para listado'!$DE$153:$DE$1048576,0),MATCH((CUADRO!M$5&amp;$E1051),'Hoja de Trabajo para listado'!$DE$151:$DG$151,0)),0)+IFERROR(INDEX('Hoja de Trabajo para listado'!$CD$155:$DC$1048576,MATCH($A1051,'Hoja de Trabajo para listado'!$CD$155:$CD$1048576,0),MATCH((CUADRO!M$5&amp;$E1051),'Hoja de Trabajo para listado'!$CD$151:$DC$151,0)),0)</f>
        <v>0</v>
      </c>
      <c r="N1051" s="314">
        <f ca="1">+IFERROR(INDEX('Hoja de Trabajo para listado'!$A$155:$Z$1048576,MATCH($A1051,'Hoja de Trabajo para listado'!$A$155:$A$1048576,0),MATCH((CUADRO!N$5&amp;$E1051),'Hoja de Trabajo para listado'!$A$151:$Z$151,0)),0)+IFERROR(INDEX('Hoja de Trabajo para listado'!$AB$155:$BA$1048576,MATCH($A1051,'Hoja de Trabajo para listado'!$AB$155:$AB$1048576,0),MATCH((CUADRO!N$5&amp;$E1051),'Hoja de Trabajo para listado'!$AB$151:$BA$151,0)),0)+IFERROR(INDEX('Hoja de Trabajo para listado'!$BC$155:$CB$1048576,MATCH($A1051,'Hoja de Trabajo para listado'!$BC$155:$BC$1048576,0),MATCH((CUADRO!N$5&amp;$E1051),'Hoja de Trabajo para listado'!$BC$151:$CB$151,0)),0)+IFERROR(INDEX('Hoja de Trabajo para listado'!$DE$153:$DG$274,MATCH($A1051,'Hoja de Trabajo para listado'!$DE$153:$DE$1048576,0),MATCH((CUADRO!N$5&amp;$E1051),'Hoja de Trabajo para listado'!$DE$151:$DG$151,0)),0)+IFERROR(INDEX('Hoja de Trabajo para listado'!$CD$155:$DC$1048576,MATCH($A1051,'Hoja de Trabajo para listado'!$CD$155:$CD$1048576,0),MATCH((CUADRO!N$5&amp;$E1051),'Hoja de Trabajo para listado'!$CD$151:$DC$151,0)),0)</f>
        <v>0</v>
      </c>
      <c r="O1051" s="314">
        <f ca="1">+IFERROR(INDEX('Hoja de Trabajo para listado'!$A$155:$Z$1048576,MATCH($A1051,'Hoja de Trabajo para listado'!$A$155:$A$1048576,0),MATCH((CUADRO!O$5&amp;$E1051),'Hoja de Trabajo para listado'!$A$151:$Z$151,0)),0)+IFERROR(INDEX('Hoja de Trabajo para listado'!$AB$155:$BA$1048576,MATCH($A1051,'Hoja de Trabajo para listado'!$AB$155:$AB$1048576,0),MATCH((CUADRO!O$5&amp;$E1051),'Hoja de Trabajo para listado'!$AB$151:$BA$151,0)),0)+IFERROR(INDEX('Hoja de Trabajo para listado'!$BC$155:$CB$1048576,MATCH($A1051,'Hoja de Trabajo para listado'!$BC$155:$BC$1048576,0),MATCH((CUADRO!O$5&amp;$E1051),'Hoja de Trabajo para listado'!$BC$151:$CB$151,0)),0)+IFERROR(INDEX('Hoja de Trabajo para listado'!$DE$153:$DG$274,MATCH($A1051,'Hoja de Trabajo para listado'!$DE$153:$DE$1048576,0),MATCH((CUADRO!O$5&amp;$E1051),'Hoja de Trabajo para listado'!$DE$151:$DG$151,0)),0)+IFERROR(INDEX('Hoja de Trabajo para listado'!$CD$155:$DC$1048576,MATCH($A1051,'Hoja de Trabajo para listado'!$CD$155:$CD$1048576,0),MATCH((CUADRO!O$5&amp;$E1051),'Hoja de Trabajo para listado'!$CD$151:$DC$151,0)),0)</f>
        <v>0</v>
      </c>
      <c r="P1051" s="314">
        <f ca="1">+IFERROR(INDEX('Hoja de Trabajo para listado'!$A$155:$Z$1048576,MATCH($A1051,'Hoja de Trabajo para listado'!$A$155:$A$1048576,0),MATCH((CUADRO!P$5&amp;$E1051),'Hoja de Trabajo para listado'!$A$151:$Z$151,0)),0)+IFERROR(INDEX('Hoja de Trabajo para listado'!$AB$155:$BA$1048576,MATCH($A1051,'Hoja de Trabajo para listado'!$AB$155:$AB$1048576,0),MATCH((CUADRO!P$5&amp;$E1051),'Hoja de Trabajo para listado'!$AB$151:$BA$151,0)),0)+IFERROR(INDEX('Hoja de Trabajo para listado'!$BC$155:$CB$1048576,MATCH($A1051,'Hoja de Trabajo para listado'!$BC$155:$BC$1048576,0),MATCH((CUADRO!P$5&amp;$E1051),'Hoja de Trabajo para listado'!$BC$151:$CB$151,0)),0)+IFERROR(INDEX('Hoja de Trabajo para listado'!$DE$153:$DG$274,MATCH($A1051,'Hoja de Trabajo para listado'!$DE$153:$DE$1048576,0),MATCH((CUADRO!P$5&amp;$E1051),'Hoja de Trabajo para listado'!$DE$151:$DG$151,0)),0)+IFERROR(INDEX('Hoja de Trabajo para listado'!$CD$155:$DC$1048576,MATCH($A1051,'Hoja de Trabajo para listado'!$CD$155:$CD$1048576,0),MATCH((CUADRO!P$5&amp;$E1051),'Hoja de Trabajo para listado'!$CD$151:$DC$151,0)),0)</f>
        <v>0</v>
      </c>
      <c r="Q1051" s="314">
        <f ca="1">+IFERROR(INDEX('Hoja de Trabajo para listado'!$A$155:$Z$1048576,MATCH($A1051,'Hoja de Trabajo para listado'!$A$155:$A$1048576,0),MATCH((CUADRO!Q$5&amp;$E1051),'Hoja de Trabajo para listado'!$A$151:$Z$151,0)),0)+IFERROR(INDEX('Hoja de Trabajo para listado'!$AB$155:$BA$1048576,MATCH($A1051,'Hoja de Trabajo para listado'!$AB$155:$AB$1048576,0),MATCH((CUADRO!Q$5&amp;$E1051),'Hoja de Trabajo para listado'!$AB$151:$BA$151,0)),0)+IFERROR(INDEX('Hoja de Trabajo para listado'!$BC$155:$CB$1048576,MATCH($A1051,'Hoja de Trabajo para listado'!$BC$155:$BC$1048576,0),MATCH((CUADRO!Q$5&amp;$E1051),'Hoja de Trabajo para listado'!$BC$151:$CB$151,0)),0)+IFERROR(INDEX('Hoja de Trabajo para listado'!$DE$153:$DG$274,MATCH($A1051,'Hoja de Trabajo para listado'!$DE$153:$DE$1048576,0),MATCH((CUADRO!Q$5&amp;$E1051),'Hoja de Trabajo para listado'!$DE$151:$DG$151,0)),0)+IFERROR(INDEX('Hoja de Trabajo para listado'!$CD$155:$DC$1048576,MATCH($A1051,'Hoja de Trabajo para listado'!$CD$155:$CD$1048576,0),MATCH((CUADRO!Q$5&amp;$E1051),'Hoja de Trabajo para listado'!$CD$151:$DC$151,0)),0)</f>
        <v>0</v>
      </c>
      <c r="R1051" s="314">
        <f t="shared" ca="1" si="32"/>
        <v>0</v>
      </c>
      <c r="S1051" s="314">
        <f ca="1">+R1050+R1051</f>
        <v>0</v>
      </c>
      <c r="T1051" s="314">
        <f ca="1">+S1051</f>
        <v>0</v>
      </c>
      <c r="U1051" s="313">
        <f t="shared" si="33"/>
        <v>2</v>
      </c>
      <c r="V1051" s="319" t="str">
        <f>+VLOOKUP(A1051,bd_lista!$A$3:$E$593,5,FALSE)</f>
        <v>Instituciones Descentralizadas</v>
      </c>
      <c r="W1051" s="426"/>
    </row>
    <row r="1052" spans="1:23" customFormat="1" ht="15" hidden="1" customHeight="1">
      <c r="A1052" s="323">
        <v>345</v>
      </c>
      <c r="B1052" s="427">
        <f>+A1052</f>
        <v>345</v>
      </c>
      <c r="C1052" s="318" t="str">
        <f>+VLOOKUP(A1052,bd_lista!$A$3:$C$593,3,FALSE)</f>
        <v>Mutual de Servicios al Policía</v>
      </c>
      <c r="D1052" s="429" t="str">
        <f>+C1052</f>
        <v>Mutual de Servicios al Policía</v>
      </c>
      <c r="E1052" s="318" t="s">
        <v>1418</v>
      </c>
      <c r="F1052" s="314">
        <f ca="1">+IFERROR(INDEX('Hoja de Trabajo para listado'!$A$155:$Z$1048576,MATCH($A1052,'Hoja de Trabajo para listado'!$A$155:$A$1048576,0),MATCH((CUADRO!F$5&amp;$E1052),'Hoja de Trabajo para listado'!$A$151:$Z$151,0)),0)+IFERROR(INDEX('Hoja de Trabajo para listado'!$AB$155:$BA$1048576,MATCH($A1052,'Hoja de Trabajo para listado'!$AB$155:$AB$1048576,0),MATCH((CUADRO!F$5&amp;$E1052),'Hoja de Trabajo para listado'!$AB$151:$BA$151,0)),0)+IFERROR(INDEX('Hoja de Trabajo para listado'!$BC$155:$CB$1048576,MATCH($A1052,'Hoja de Trabajo para listado'!$BC$155:$BC$1048576,0),MATCH((CUADRO!F$5&amp;$E1052),'Hoja de Trabajo para listado'!$BC$151:$CB$151,0)),0)+IFERROR(INDEX('Hoja de Trabajo para listado'!$DE$153:$DG$274,MATCH($A1052,'Hoja de Trabajo para listado'!$DE$153:$DE$1048576,0),MATCH((CUADRO!F$5&amp;$E1052),'Hoja de Trabajo para listado'!$DE$151:$DG$151,0)),0)+IFERROR(INDEX('Hoja de Trabajo para listado'!$CD$155:$DC$1048576,MATCH($A1052,'Hoja de Trabajo para listado'!$CD$155:$CD$1048576,0),MATCH((CUADRO!F$5&amp;$E1052),'Hoja de Trabajo para listado'!$CD$151:$DC$151,0)),0)</f>
        <v>0</v>
      </c>
      <c r="G1052" s="314">
        <f ca="1">+IFERROR(INDEX('Hoja de Trabajo para listado'!$A$155:$Z$1048576,MATCH($A1052,'Hoja de Trabajo para listado'!$A$155:$A$1048576,0),MATCH((CUADRO!G$5&amp;$E1052),'Hoja de Trabajo para listado'!$A$151:$Z$151,0)),0)+IFERROR(INDEX('Hoja de Trabajo para listado'!$AB$155:$BA$1048576,MATCH($A1052,'Hoja de Trabajo para listado'!$AB$155:$AB$1048576,0),MATCH((CUADRO!G$5&amp;$E1052),'Hoja de Trabajo para listado'!$AB$151:$BA$151,0)),0)+IFERROR(INDEX('Hoja de Trabajo para listado'!$BC$155:$CB$1048576,MATCH($A1052,'Hoja de Trabajo para listado'!$BC$155:$BC$1048576,0),MATCH((CUADRO!G$5&amp;$E1052),'Hoja de Trabajo para listado'!$BC$151:$CB$151,0)),0)+IFERROR(INDEX('Hoja de Trabajo para listado'!$DE$153:$DG$274,MATCH($A1052,'Hoja de Trabajo para listado'!$DE$153:$DE$1048576,0),MATCH((CUADRO!G$5&amp;$E1052),'Hoja de Trabajo para listado'!$DE$151:$DG$151,0)),0)+IFERROR(INDEX('Hoja de Trabajo para listado'!$CD$155:$DC$1048576,MATCH($A1052,'Hoja de Trabajo para listado'!$CD$155:$CD$1048576,0),MATCH((CUADRO!G$5&amp;$E1052),'Hoja de Trabajo para listado'!$CD$151:$DC$151,0)),0)</f>
        <v>0</v>
      </c>
      <c r="H1052" s="314">
        <f ca="1">+IFERROR(INDEX('Hoja de Trabajo para listado'!$A$155:$Z$1048576,MATCH($A1052,'Hoja de Trabajo para listado'!$A$155:$A$1048576,0),MATCH((CUADRO!H$5&amp;$E1052),'Hoja de Trabajo para listado'!$A$151:$Z$151,0)),0)+IFERROR(INDEX('Hoja de Trabajo para listado'!$AB$155:$BA$1048576,MATCH($A1052,'Hoja de Trabajo para listado'!$AB$155:$AB$1048576,0),MATCH((CUADRO!H$5&amp;$E1052),'Hoja de Trabajo para listado'!$AB$151:$BA$151,0)),0)+IFERROR(INDEX('Hoja de Trabajo para listado'!$BC$155:$CB$1048576,MATCH($A1052,'Hoja de Trabajo para listado'!$BC$155:$BC$1048576,0),MATCH((CUADRO!H$5&amp;$E1052),'Hoja de Trabajo para listado'!$BC$151:$CB$151,0)),0)+IFERROR(INDEX('Hoja de Trabajo para listado'!$DE$153:$DG$274,MATCH($A1052,'Hoja de Trabajo para listado'!$DE$153:$DE$1048576,0),MATCH((CUADRO!H$5&amp;$E1052),'Hoja de Trabajo para listado'!$DE$151:$DG$151,0)),0)+IFERROR(INDEX('Hoja de Trabajo para listado'!$CD$155:$DC$1048576,MATCH($A1052,'Hoja de Trabajo para listado'!$CD$155:$CD$1048576,0),MATCH((CUADRO!H$5&amp;$E1052),'Hoja de Trabajo para listado'!$CD$151:$DC$151,0)),0)</f>
        <v>0</v>
      </c>
      <c r="I1052" s="314">
        <f ca="1">+IFERROR(INDEX('Hoja de Trabajo para listado'!$A$155:$Z$1048576,MATCH($A1052,'Hoja de Trabajo para listado'!$A$155:$A$1048576,0),MATCH((CUADRO!I$5&amp;$E1052),'Hoja de Trabajo para listado'!$A$151:$Z$151,0)),0)+IFERROR(INDEX('Hoja de Trabajo para listado'!$AB$155:$BA$1048576,MATCH($A1052,'Hoja de Trabajo para listado'!$AB$155:$AB$1048576,0),MATCH((CUADRO!I$5&amp;$E1052),'Hoja de Trabajo para listado'!$AB$151:$BA$151,0)),0)+IFERROR(INDEX('Hoja de Trabajo para listado'!$BC$155:$CB$1048576,MATCH($A1052,'Hoja de Trabajo para listado'!$BC$155:$BC$1048576,0),MATCH((CUADRO!I$5&amp;$E1052),'Hoja de Trabajo para listado'!$BC$151:$CB$151,0)),0)+IFERROR(INDEX('Hoja de Trabajo para listado'!$DE$153:$DG$274,MATCH($A1052,'Hoja de Trabajo para listado'!$DE$153:$DE$1048576,0),MATCH((CUADRO!I$5&amp;$E1052),'Hoja de Trabajo para listado'!$DE$151:$DG$151,0)),0)+IFERROR(INDEX('Hoja de Trabajo para listado'!$CD$155:$DC$1048576,MATCH($A1052,'Hoja de Trabajo para listado'!$CD$155:$CD$1048576,0),MATCH((CUADRO!I$5&amp;$E1052),'Hoja de Trabajo para listado'!$CD$151:$DC$151,0)),0)</f>
        <v>0</v>
      </c>
      <c r="J1052" s="314">
        <f ca="1">+IFERROR(INDEX('Hoja de Trabajo para listado'!$A$155:$Z$1048576,MATCH($A1052,'Hoja de Trabajo para listado'!$A$155:$A$1048576,0),MATCH((CUADRO!J$5&amp;$E1052),'Hoja de Trabajo para listado'!$A$151:$Z$151,0)),0)+IFERROR(INDEX('Hoja de Trabajo para listado'!$AB$155:$BA$1048576,MATCH($A1052,'Hoja de Trabajo para listado'!$AB$155:$AB$1048576,0),MATCH((CUADRO!J$5&amp;$E1052),'Hoja de Trabajo para listado'!$AB$151:$BA$151,0)),0)+IFERROR(INDEX('Hoja de Trabajo para listado'!$BC$155:$CB$1048576,MATCH($A1052,'Hoja de Trabajo para listado'!$BC$155:$BC$1048576,0),MATCH((CUADRO!J$5&amp;$E1052),'Hoja de Trabajo para listado'!$BC$151:$CB$151,0)),0)+IFERROR(INDEX('Hoja de Trabajo para listado'!$DE$153:$DG$274,MATCH($A1052,'Hoja de Trabajo para listado'!$DE$153:$DE$1048576,0),MATCH((CUADRO!J$5&amp;$E1052),'Hoja de Trabajo para listado'!$DE$151:$DG$151,0)),0)+IFERROR(INDEX('Hoja de Trabajo para listado'!$CD$155:$DC$1048576,MATCH($A1052,'Hoja de Trabajo para listado'!$CD$155:$CD$1048576,0),MATCH((CUADRO!J$5&amp;$E1052),'Hoja de Trabajo para listado'!$CD$151:$DC$151,0)),0)</f>
        <v>0</v>
      </c>
      <c r="K1052" s="314">
        <f ca="1">+IFERROR(INDEX('Hoja de Trabajo para listado'!$A$155:$Z$1048576,MATCH($A1052,'Hoja de Trabajo para listado'!$A$155:$A$1048576,0),MATCH((CUADRO!K$5&amp;$E1052),'Hoja de Trabajo para listado'!$A$151:$Z$151,0)),0)+IFERROR(INDEX('Hoja de Trabajo para listado'!$AB$155:$BA$1048576,MATCH($A1052,'Hoja de Trabajo para listado'!$AB$155:$AB$1048576,0),MATCH((CUADRO!K$5&amp;$E1052),'Hoja de Trabajo para listado'!$AB$151:$BA$151,0)),0)+IFERROR(INDEX('Hoja de Trabajo para listado'!$BC$155:$CB$1048576,MATCH($A1052,'Hoja de Trabajo para listado'!$BC$155:$BC$1048576,0),MATCH((CUADRO!K$5&amp;$E1052),'Hoja de Trabajo para listado'!$BC$151:$CB$151,0)),0)+IFERROR(INDEX('Hoja de Trabajo para listado'!$DE$153:$DG$274,MATCH($A1052,'Hoja de Trabajo para listado'!$DE$153:$DE$1048576,0),MATCH((CUADRO!K$5&amp;$E1052),'Hoja de Trabajo para listado'!$DE$151:$DG$151,0)),0)+IFERROR(INDEX('Hoja de Trabajo para listado'!$CD$155:$DC$1048576,MATCH($A1052,'Hoja de Trabajo para listado'!$CD$155:$CD$1048576,0),MATCH((CUADRO!K$5&amp;$E1052),'Hoja de Trabajo para listado'!$CD$151:$DC$151,0)),0)</f>
        <v>0</v>
      </c>
      <c r="L1052" s="314">
        <f ca="1">+IFERROR(INDEX('Hoja de Trabajo para listado'!$A$155:$Z$1048576,MATCH($A1052,'Hoja de Trabajo para listado'!$A$155:$A$1048576,0),MATCH((CUADRO!L$5&amp;$E1052),'Hoja de Trabajo para listado'!$A$151:$Z$151,0)),0)+IFERROR(INDEX('Hoja de Trabajo para listado'!$AB$155:$BA$1048576,MATCH($A1052,'Hoja de Trabajo para listado'!$AB$155:$AB$1048576,0),MATCH((CUADRO!L$5&amp;$E1052),'Hoja de Trabajo para listado'!$AB$151:$BA$151,0)),0)+IFERROR(INDEX('Hoja de Trabajo para listado'!$BC$155:$CB$1048576,MATCH($A1052,'Hoja de Trabajo para listado'!$BC$155:$BC$1048576,0),MATCH((CUADRO!L$5&amp;$E1052),'Hoja de Trabajo para listado'!$BC$151:$CB$151,0)),0)+IFERROR(INDEX('Hoja de Trabajo para listado'!$DE$153:$DG$274,MATCH($A1052,'Hoja de Trabajo para listado'!$DE$153:$DE$1048576,0),MATCH((CUADRO!L$5&amp;$E1052),'Hoja de Trabajo para listado'!$DE$151:$DG$151,0)),0)+IFERROR(INDEX('Hoja de Trabajo para listado'!$CD$155:$DC$1048576,MATCH($A1052,'Hoja de Trabajo para listado'!$CD$155:$CD$1048576,0),MATCH((CUADRO!L$5&amp;$E1052),'Hoja de Trabajo para listado'!$CD$151:$DC$151,0)),0)</f>
        <v>0</v>
      </c>
      <c r="M1052" s="314">
        <f ca="1">+IFERROR(INDEX('Hoja de Trabajo para listado'!$A$155:$Z$1048576,MATCH($A1052,'Hoja de Trabajo para listado'!$A$155:$A$1048576,0),MATCH((CUADRO!M$5&amp;$E1052),'Hoja de Trabajo para listado'!$A$151:$Z$151,0)),0)+IFERROR(INDEX('Hoja de Trabajo para listado'!$AB$155:$BA$1048576,MATCH($A1052,'Hoja de Trabajo para listado'!$AB$155:$AB$1048576,0),MATCH((CUADRO!M$5&amp;$E1052),'Hoja de Trabajo para listado'!$AB$151:$BA$151,0)),0)+IFERROR(INDEX('Hoja de Trabajo para listado'!$BC$155:$CB$1048576,MATCH($A1052,'Hoja de Trabajo para listado'!$BC$155:$BC$1048576,0),MATCH((CUADRO!M$5&amp;$E1052),'Hoja de Trabajo para listado'!$BC$151:$CB$151,0)),0)+IFERROR(INDEX('Hoja de Trabajo para listado'!$DE$153:$DG$274,MATCH($A1052,'Hoja de Trabajo para listado'!$DE$153:$DE$1048576,0),MATCH((CUADRO!M$5&amp;$E1052),'Hoja de Trabajo para listado'!$DE$151:$DG$151,0)),0)+IFERROR(INDEX('Hoja de Trabajo para listado'!$CD$155:$DC$1048576,MATCH($A1052,'Hoja de Trabajo para listado'!$CD$155:$CD$1048576,0),MATCH((CUADRO!M$5&amp;$E1052),'Hoja de Trabajo para listado'!$CD$151:$DC$151,0)),0)</f>
        <v>0</v>
      </c>
      <c r="N1052" s="314">
        <f ca="1">+IFERROR(INDEX('Hoja de Trabajo para listado'!$A$155:$Z$1048576,MATCH($A1052,'Hoja de Trabajo para listado'!$A$155:$A$1048576,0),MATCH((CUADRO!N$5&amp;$E1052),'Hoja de Trabajo para listado'!$A$151:$Z$151,0)),0)+IFERROR(INDEX('Hoja de Trabajo para listado'!$AB$155:$BA$1048576,MATCH($A1052,'Hoja de Trabajo para listado'!$AB$155:$AB$1048576,0),MATCH((CUADRO!N$5&amp;$E1052),'Hoja de Trabajo para listado'!$AB$151:$BA$151,0)),0)+IFERROR(INDEX('Hoja de Trabajo para listado'!$BC$155:$CB$1048576,MATCH($A1052,'Hoja de Trabajo para listado'!$BC$155:$BC$1048576,0),MATCH((CUADRO!N$5&amp;$E1052),'Hoja de Trabajo para listado'!$BC$151:$CB$151,0)),0)+IFERROR(INDEX('Hoja de Trabajo para listado'!$DE$153:$DG$274,MATCH($A1052,'Hoja de Trabajo para listado'!$DE$153:$DE$1048576,0),MATCH((CUADRO!N$5&amp;$E1052),'Hoja de Trabajo para listado'!$DE$151:$DG$151,0)),0)+IFERROR(INDEX('Hoja de Trabajo para listado'!$CD$155:$DC$1048576,MATCH($A1052,'Hoja de Trabajo para listado'!$CD$155:$CD$1048576,0),MATCH((CUADRO!N$5&amp;$E1052),'Hoja de Trabajo para listado'!$CD$151:$DC$151,0)),0)</f>
        <v>0</v>
      </c>
      <c r="O1052" s="314">
        <f ca="1">+IFERROR(INDEX('Hoja de Trabajo para listado'!$A$155:$Z$1048576,MATCH($A1052,'Hoja de Trabajo para listado'!$A$155:$A$1048576,0),MATCH((CUADRO!O$5&amp;$E1052),'Hoja de Trabajo para listado'!$A$151:$Z$151,0)),0)+IFERROR(INDEX('Hoja de Trabajo para listado'!$AB$155:$BA$1048576,MATCH($A1052,'Hoja de Trabajo para listado'!$AB$155:$AB$1048576,0),MATCH((CUADRO!O$5&amp;$E1052),'Hoja de Trabajo para listado'!$AB$151:$BA$151,0)),0)+IFERROR(INDEX('Hoja de Trabajo para listado'!$BC$155:$CB$1048576,MATCH($A1052,'Hoja de Trabajo para listado'!$BC$155:$BC$1048576,0),MATCH((CUADRO!O$5&amp;$E1052),'Hoja de Trabajo para listado'!$BC$151:$CB$151,0)),0)+IFERROR(INDEX('Hoja de Trabajo para listado'!$DE$153:$DG$274,MATCH($A1052,'Hoja de Trabajo para listado'!$DE$153:$DE$1048576,0),MATCH((CUADRO!O$5&amp;$E1052),'Hoja de Trabajo para listado'!$DE$151:$DG$151,0)),0)+IFERROR(INDEX('Hoja de Trabajo para listado'!$CD$155:$DC$1048576,MATCH($A1052,'Hoja de Trabajo para listado'!$CD$155:$CD$1048576,0),MATCH((CUADRO!O$5&amp;$E1052),'Hoja de Trabajo para listado'!$CD$151:$DC$151,0)),0)</f>
        <v>0</v>
      </c>
      <c r="P1052" s="314">
        <f ca="1">+IFERROR(INDEX('Hoja de Trabajo para listado'!$A$155:$Z$1048576,MATCH($A1052,'Hoja de Trabajo para listado'!$A$155:$A$1048576,0),MATCH((CUADRO!P$5&amp;$E1052),'Hoja de Trabajo para listado'!$A$151:$Z$151,0)),0)+IFERROR(INDEX('Hoja de Trabajo para listado'!$AB$155:$BA$1048576,MATCH($A1052,'Hoja de Trabajo para listado'!$AB$155:$AB$1048576,0),MATCH((CUADRO!P$5&amp;$E1052),'Hoja de Trabajo para listado'!$AB$151:$BA$151,0)),0)+IFERROR(INDEX('Hoja de Trabajo para listado'!$BC$155:$CB$1048576,MATCH($A1052,'Hoja de Trabajo para listado'!$BC$155:$BC$1048576,0),MATCH((CUADRO!P$5&amp;$E1052),'Hoja de Trabajo para listado'!$BC$151:$CB$151,0)),0)+IFERROR(INDEX('Hoja de Trabajo para listado'!$DE$153:$DG$274,MATCH($A1052,'Hoja de Trabajo para listado'!$DE$153:$DE$1048576,0),MATCH((CUADRO!P$5&amp;$E1052),'Hoja de Trabajo para listado'!$DE$151:$DG$151,0)),0)+IFERROR(INDEX('Hoja de Trabajo para listado'!$CD$155:$DC$1048576,MATCH($A1052,'Hoja de Trabajo para listado'!$CD$155:$CD$1048576,0),MATCH((CUADRO!P$5&amp;$E1052),'Hoja de Trabajo para listado'!$CD$151:$DC$151,0)),0)</f>
        <v>0</v>
      </c>
      <c r="Q1052" s="314">
        <f ca="1">+IFERROR(INDEX('Hoja de Trabajo para listado'!$A$155:$Z$1048576,MATCH($A1052,'Hoja de Trabajo para listado'!$A$155:$A$1048576,0),MATCH((CUADRO!Q$5&amp;$E1052),'Hoja de Trabajo para listado'!$A$151:$Z$151,0)),0)+IFERROR(INDEX('Hoja de Trabajo para listado'!$AB$155:$BA$1048576,MATCH($A1052,'Hoja de Trabajo para listado'!$AB$155:$AB$1048576,0),MATCH((CUADRO!Q$5&amp;$E1052),'Hoja de Trabajo para listado'!$AB$151:$BA$151,0)),0)+IFERROR(INDEX('Hoja de Trabajo para listado'!$BC$155:$CB$1048576,MATCH($A1052,'Hoja de Trabajo para listado'!$BC$155:$BC$1048576,0),MATCH((CUADRO!Q$5&amp;$E1052),'Hoja de Trabajo para listado'!$BC$151:$CB$151,0)),0)+IFERROR(INDEX('Hoja de Trabajo para listado'!$DE$153:$DG$274,MATCH($A1052,'Hoja de Trabajo para listado'!$DE$153:$DE$1048576,0),MATCH((CUADRO!Q$5&amp;$E1052),'Hoja de Trabajo para listado'!$DE$151:$DG$151,0)),0)+IFERROR(INDEX('Hoja de Trabajo para listado'!$CD$155:$DC$1048576,MATCH($A1052,'Hoja de Trabajo para listado'!$CD$155:$CD$1048576,0),MATCH((CUADRO!Q$5&amp;$E1052),'Hoja de Trabajo para listado'!$CD$151:$DC$151,0)),0)</f>
        <v>0</v>
      </c>
      <c r="R1052" s="314">
        <f t="shared" ca="1" si="32"/>
        <v>0</v>
      </c>
      <c r="S1052" s="314"/>
      <c r="T1052" s="314">
        <f ca="1">+T1053</f>
        <v>0</v>
      </c>
      <c r="U1052" s="313">
        <f t="shared" si="33"/>
        <v>1</v>
      </c>
      <c r="V1052" s="319" t="str">
        <f>+VLOOKUP(A1052,bd_lista!$A$3:$E$593,5,FALSE)</f>
        <v>Instituciones Descentralizadas</v>
      </c>
      <c r="W1052" s="425" t="str">
        <f>+V1052</f>
        <v>Instituciones Descentralizadas</v>
      </c>
    </row>
    <row r="1053" spans="1:23" customFormat="1" ht="15" hidden="1" customHeight="1">
      <c r="A1053" s="323">
        <v>345</v>
      </c>
      <c r="B1053" s="428"/>
      <c r="C1053" s="339" t="str">
        <f>+VLOOKUP(A1053,bd_lista!$A$3:$C$593,3,FALSE)</f>
        <v>Mutual de Servicios al Policía</v>
      </c>
      <c r="D1053" s="430"/>
      <c r="E1053" s="319" t="s">
        <v>1419</v>
      </c>
      <c r="F1053" s="314">
        <f ca="1">+IFERROR(INDEX('Hoja de Trabajo para listado'!$A$155:$Z$1048576,MATCH($A1053,'Hoja de Trabajo para listado'!$A$155:$A$1048576,0),MATCH((CUADRO!F$5&amp;$E1053),'Hoja de Trabajo para listado'!$A$151:$Z$151,0)),0)+IFERROR(INDEX('Hoja de Trabajo para listado'!$AB$155:$BA$1048576,MATCH($A1053,'Hoja de Trabajo para listado'!$AB$155:$AB$1048576,0),MATCH((CUADRO!F$5&amp;$E1053),'Hoja de Trabajo para listado'!$AB$151:$BA$151,0)),0)+IFERROR(INDEX('Hoja de Trabajo para listado'!$BC$155:$CB$1048576,MATCH($A1053,'Hoja de Trabajo para listado'!$BC$155:$BC$1048576,0),MATCH((CUADRO!F$5&amp;$E1053),'Hoja de Trabajo para listado'!$BC$151:$CB$151,0)),0)+IFERROR(INDEX('Hoja de Trabajo para listado'!$DE$153:$DG$274,MATCH($A1053,'Hoja de Trabajo para listado'!$DE$153:$DE$1048576,0),MATCH((CUADRO!F$5&amp;$E1053),'Hoja de Trabajo para listado'!$DE$151:$DG$151,0)),0)+IFERROR(INDEX('Hoja de Trabajo para listado'!$CD$155:$DC$1048576,MATCH($A1053,'Hoja de Trabajo para listado'!$CD$155:$CD$1048576,0),MATCH((CUADRO!F$5&amp;$E1053),'Hoja de Trabajo para listado'!$CD$151:$DC$151,0)),0)</f>
        <v>0</v>
      </c>
      <c r="G1053" s="314">
        <f ca="1">+IFERROR(INDEX('Hoja de Trabajo para listado'!$A$155:$Z$1048576,MATCH($A1053,'Hoja de Trabajo para listado'!$A$155:$A$1048576,0),MATCH((CUADRO!G$5&amp;$E1053),'Hoja de Trabajo para listado'!$A$151:$Z$151,0)),0)+IFERROR(INDEX('Hoja de Trabajo para listado'!$AB$155:$BA$1048576,MATCH($A1053,'Hoja de Trabajo para listado'!$AB$155:$AB$1048576,0),MATCH((CUADRO!G$5&amp;$E1053),'Hoja de Trabajo para listado'!$AB$151:$BA$151,0)),0)+IFERROR(INDEX('Hoja de Trabajo para listado'!$BC$155:$CB$1048576,MATCH($A1053,'Hoja de Trabajo para listado'!$BC$155:$BC$1048576,0),MATCH((CUADRO!G$5&amp;$E1053),'Hoja de Trabajo para listado'!$BC$151:$CB$151,0)),0)+IFERROR(INDEX('Hoja de Trabajo para listado'!$DE$153:$DG$274,MATCH($A1053,'Hoja de Trabajo para listado'!$DE$153:$DE$1048576,0),MATCH((CUADRO!G$5&amp;$E1053),'Hoja de Trabajo para listado'!$DE$151:$DG$151,0)),0)+IFERROR(INDEX('Hoja de Trabajo para listado'!$CD$155:$DC$1048576,MATCH($A1053,'Hoja de Trabajo para listado'!$CD$155:$CD$1048576,0),MATCH((CUADRO!G$5&amp;$E1053),'Hoja de Trabajo para listado'!$CD$151:$DC$151,0)),0)</f>
        <v>0</v>
      </c>
      <c r="H1053" s="314">
        <f ca="1">+IFERROR(INDEX('Hoja de Trabajo para listado'!$A$155:$Z$1048576,MATCH($A1053,'Hoja de Trabajo para listado'!$A$155:$A$1048576,0),MATCH((CUADRO!H$5&amp;$E1053),'Hoja de Trabajo para listado'!$A$151:$Z$151,0)),0)+IFERROR(INDEX('Hoja de Trabajo para listado'!$AB$155:$BA$1048576,MATCH($A1053,'Hoja de Trabajo para listado'!$AB$155:$AB$1048576,0),MATCH((CUADRO!H$5&amp;$E1053),'Hoja de Trabajo para listado'!$AB$151:$BA$151,0)),0)+IFERROR(INDEX('Hoja de Trabajo para listado'!$BC$155:$CB$1048576,MATCH($A1053,'Hoja de Trabajo para listado'!$BC$155:$BC$1048576,0),MATCH((CUADRO!H$5&amp;$E1053),'Hoja de Trabajo para listado'!$BC$151:$CB$151,0)),0)+IFERROR(INDEX('Hoja de Trabajo para listado'!$DE$153:$DG$274,MATCH($A1053,'Hoja de Trabajo para listado'!$DE$153:$DE$1048576,0),MATCH((CUADRO!H$5&amp;$E1053),'Hoja de Trabajo para listado'!$DE$151:$DG$151,0)),0)+IFERROR(INDEX('Hoja de Trabajo para listado'!$CD$155:$DC$1048576,MATCH($A1053,'Hoja de Trabajo para listado'!$CD$155:$CD$1048576,0),MATCH((CUADRO!H$5&amp;$E1053),'Hoja de Trabajo para listado'!$CD$151:$DC$151,0)),0)</f>
        <v>0</v>
      </c>
      <c r="I1053" s="314">
        <f ca="1">+IFERROR(INDEX('Hoja de Trabajo para listado'!$A$155:$Z$1048576,MATCH($A1053,'Hoja de Trabajo para listado'!$A$155:$A$1048576,0),MATCH((CUADRO!I$5&amp;$E1053),'Hoja de Trabajo para listado'!$A$151:$Z$151,0)),0)+IFERROR(INDEX('Hoja de Trabajo para listado'!$AB$155:$BA$1048576,MATCH($A1053,'Hoja de Trabajo para listado'!$AB$155:$AB$1048576,0),MATCH((CUADRO!I$5&amp;$E1053),'Hoja de Trabajo para listado'!$AB$151:$BA$151,0)),0)+IFERROR(INDEX('Hoja de Trabajo para listado'!$BC$155:$CB$1048576,MATCH($A1053,'Hoja de Trabajo para listado'!$BC$155:$BC$1048576,0),MATCH((CUADRO!I$5&amp;$E1053),'Hoja de Trabajo para listado'!$BC$151:$CB$151,0)),0)+IFERROR(INDEX('Hoja de Trabajo para listado'!$DE$153:$DG$274,MATCH($A1053,'Hoja de Trabajo para listado'!$DE$153:$DE$1048576,0),MATCH((CUADRO!I$5&amp;$E1053),'Hoja de Trabajo para listado'!$DE$151:$DG$151,0)),0)+IFERROR(INDEX('Hoja de Trabajo para listado'!$CD$155:$DC$1048576,MATCH($A1053,'Hoja de Trabajo para listado'!$CD$155:$CD$1048576,0),MATCH((CUADRO!I$5&amp;$E1053),'Hoja de Trabajo para listado'!$CD$151:$DC$151,0)),0)</f>
        <v>0</v>
      </c>
      <c r="J1053" s="314">
        <f ca="1">+IFERROR(INDEX('Hoja de Trabajo para listado'!$A$155:$Z$1048576,MATCH($A1053,'Hoja de Trabajo para listado'!$A$155:$A$1048576,0),MATCH((CUADRO!J$5&amp;$E1053),'Hoja de Trabajo para listado'!$A$151:$Z$151,0)),0)+IFERROR(INDEX('Hoja de Trabajo para listado'!$AB$155:$BA$1048576,MATCH($A1053,'Hoja de Trabajo para listado'!$AB$155:$AB$1048576,0),MATCH((CUADRO!J$5&amp;$E1053),'Hoja de Trabajo para listado'!$AB$151:$BA$151,0)),0)+IFERROR(INDEX('Hoja de Trabajo para listado'!$BC$155:$CB$1048576,MATCH($A1053,'Hoja de Trabajo para listado'!$BC$155:$BC$1048576,0),MATCH((CUADRO!J$5&amp;$E1053),'Hoja de Trabajo para listado'!$BC$151:$CB$151,0)),0)+IFERROR(INDEX('Hoja de Trabajo para listado'!$DE$153:$DG$274,MATCH($A1053,'Hoja de Trabajo para listado'!$DE$153:$DE$1048576,0),MATCH((CUADRO!J$5&amp;$E1053),'Hoja de Trabajo para listado'!$DE$151:$DG$151,0)),0)+IFERROR(INDEX('Hoja de Trabajo para listado'!$CD$155:$DC$1048576,MATCH($A1053,'Hoja de Trabajo para listado'!$CD$155:$CD$1048576,0),MATCH((CUADRO!J$5&amp;$E1053),'Hoja de Trabajo para listado'!$CD$151:$DC$151,0)),0)</f>
        <v>0</v>
      </c>
      <c r="K1053" s="314">
        <f ca="1">+IFERROR(INDEX('Hoja de Trabajo para listado'!$A$155:$Z$1048576,MATCH($A1053,'Hoja de Trabajo para listado'!$A$155:$A$1048576,0),MATCH((CUADRO!K$5&amp;$E1053),'Hoja de Trabajo para listado'!$A$151:$Z$151,0)),0)+IFERROR(INDEX('Hoja de Trabajo para listado'!$AB$155:$BA$1048576,MATCH($A1053,'Hoja de Trabajo para listado'!$AB$155:$AB$1048576,0),MATCH((CUADRO!K$5&amp;$E1053),'Hoja de Trabajo para listado'!$AB$151:$BA$151,0)),0)+IFERROR(INDEX('Hoja de Trabajo para listado'!$BC$155:$CB$1048576,MATCH($A1053,'Hoja de Trabajo para listado'!$BC$155:$BC$1048576,0),MATCH((CUADRO!K$5&amp;$E1053),'Hoja de Trabajo para listado'!$BC$151:$CB$151,0)),0)+IFERROR(INDEX('Hoja de Trabajo para listado'!$DE$153:$DG$274,MATCH($A1053,'Hoja de Trabajo para listado'!$DE$153:$DE$1048576,0),MATCH((CUADRO!K$5&amp;$E1053),'Hoja de Trabajo para listado'!$DE$151:$DG$151,0)),0)+IFERROR(INDEX('Hoja de Trabajo para listado'!$CD$155:$DC$1048576,MATCH($A1053,'Hoja de Trabajo para listado'!$CD$155:$CD$1048576,0),MATCH((CUADRO!K$5&amp;$E1053),'Hoja de Trabajo para listado'!$CD$151:$DC$151,0)),0)</f>
        <v>0</v>
      </c>
      <c r="L1053" s="314">
        <f ca="1">+IFERROR(INDEX('Hoja de Trabajo para listado'!$A$155:$Z$1048576,MATCH($A1053,'Hoja de Trabajo para listado'!$A$155:$A$1048576,0),MATCH((CUADRO!L$5&amp;$E1053),'Hoja de Trabajo para listado'!$A$151:$Z$151,0)),0)+IFERROR(INDEX('Hoja de Trabajo para listado'!$AB$155:$BA$1048576,MATCH($A1053,'Hoja de Trabajo para listado'!$AB$155:$AB$1048576,0),MATCH((CUADRO!L$5&amp;$E1053),'Hoja de Trabajo para listado'!$AB$151:$BA$151,0)),0)+IFERROR(INDEX('Hoja de Trabajo para listado'!$BC$155:$CB$1048576,MATCH($A1053,'Hoja de Trabajo para listado'!$BC$155:$BC$1048576,0),MATCH((CUADRO!L$5&amp;$E1053),'Hoja de Trabajo para listado'!$BC$151:$CB$151,0)),0)+IFERROR(INDEX('Hoja de Trabajo para listado'!$DE$153:$DG$274,MATCH($A1053,'Hoja de Trabajo para listado'!$DE$153:$DE$1048576,0),MATCH((CUADRO!L$5&amp;$E1053),'Hoja de Trabajo para listado'!$DE$151:$DG$151,0)),0)+IFERROR(INDEX('Hoja de Trabajo para listado'!$CD$155:$DC$1048576,MATCH($A1053,'Hoja de Trabajo para listado'!$CD$155:$CD$1048576,0),MATCH((CUADRO!L$5&amp;$E1053),'Hoja de Trabajo para listado'!$CD$151:$DC$151,0)),0)</f>
        <v>0</v>
      </c>
      <c r="M1053" s="314">
        <f ca="1">+IFERROR(INDEX('Hoja de Trabajo para listado'!$A$155:$Z$1048576,MATCH($A1053,'Hoja de Trabajo para listado'!$A$155:$A$1048576,0),MATCH((CUADRO!M$5&amp;$E1053),'Hoja de Trabajo para listado'!$A$151:$Z$151,0)),0)+IFERROR(INDEX('Hoja de Trabajo para listado'!$AB$155:$BA$1048576,MATCH($A1053,'Hoja de Trabajo para listado'!$AB$155:$AB$1048576,0),MATCH((CUADRO!M$5&amp;$E1053),'Hoja de Trabajo para listado'!$AB$151:$BA$151,0)),0)+IFERROR(INDEX('Hoja de Trabajo para listado'!$BC$155:$CB$1048576,MATCH($A1053,'Hoja de Trabajo para listado'!$BC$155:$BC$1048576,0),MATCH((CUADRO!M$5&amp;$E1053),'Hoja de Trabajo para listado'!$BC$151:$CB$151,0)),0)+IFERROR(INDEX('Hoja de Trabajo para listado'!$DE$153:$DG$274,MATCH($A1053,'Hoja de Trabajo para listado'!$DE$153:$DE$1048576,0),MATCH((CUADRO!M$5&amp;$E1053),'Hoja de Trabajo para listado'!$DE$151:$DG$151,0)),0)+IFERROR(INDEX('Hoja de Trabajo para listado'!$CD$155:$DC$1048576,MATCH($A1053,'Hoja de Trabajo para listado'!$CD$155:$CD$1048576,0),MATCH((CUADRO!M$5&amp;$E1053),'Hoja de Trabajo para listado'!$CD$151:$DC$151,0)),0)</f>
        <v>0</v>
      </c>
      <c r="N1053" s="314">
        <f ca="1">+IFERROR(INDEX('Hoja de Trabajo para listado'!$A$155:$Z$1048576,MATCH($A1053,'Hoja de Trabajo para listado'!$A$155:$A$1048576,0),MATCH((CUADRO!N$5&amp;$E1053),'Hoja de Trabajo para listado'!$A$151:$Z$151,0)),0)+IFERROR(INDEX('Hoja de Trabajo para listado'!$AB$155:$BA$1048576,MATCH($A1053,'Hoja de Trabajo para listado'!$AB$155:$AB$1048576,0),MATCH((CUADRO!N$5&amp;$E1053),'Hoja de Trabajo para listado'!$AB$151:$BA$151,0)),0)+IFERROR(INDEX('Hoja de Trabajo para listado'!$BC$155:$CB$1048576,MATCH($A1053,'Hoja de Trabajo para listado'!$BC$155:$BC$1048576,0),MATCH((CUADRO!N$5&amp;$E1053),'Hoja de Trabajo para listado'!$BC$151:$CB$151,0)),0)+IFERROR(INDEX('Hoja de Trabajo para listado'!$DE$153:$DG$274,MATCH($A1053,'Hoja de Trabajo para listado'!$DE$153:$DE$1048576,0),MATCH((CUADRO!N$5&amp;$E1053),'Hoja de Trabajo para listado'!$DE$151:$DG$151,0)),0)+IFERROR(INDEX('Hoja de Trabajo para listado'!$CD$155:$DC$1048576,MATCH($A1053,'Hoja de Trabajo para listado'!$CD$155:$CD$1048576,0),MATCH((CUADRO!N$5&amp;$E1053),'Hoja de Trabajo para listado'!$CD$151:$DC$151,0)),0)</f>
        <v>0</v>
      </c>
      <c r="O1053" s="314">
        <f ca="1">+IFERROR(INDEX('Hoja de Trabajo para listado'!$A$155:$Z$1048576,MATCH($A1053,'Hoja de Trabajo para listado'!$A$155:$A$1048576,0),MATCH((CUADRO!O$5&amp;$E1053),'Hoja de Trabajo para listado'!$A$151:$Z$151,0)),0)+IFERROR(INDEX('Hoja de Trabajo para listado'!$AB$155:$BA$1048576,MATCH($A1053,'Hoja de Trabajo para listado'!$AB$155:$AB$1048576,0),MATCH((CUADRO!O$5&amp;$E1053),'Hoja de Trabajo para listado'!$AB$151:$BA$151,0)),0)+IFERROR(INDEX('Hoja de Trabajo para listado'!$BC$155:$CB$1048576,MATCH($A1053,'Hoja de Trabajo para listado'!$BC$155:$BC$1048576,0),MATCH((CUADRO!O$5&amp;$E1053),'Hoja de Trabajo para listado'!$BC$151:$CB$151,0)),0)+IFERROR(INDEX('Hoja de Trabajo para listado'!$DE$153:$DG$274,MATCH($A1053,'Hoja de Trabajo para listado'!$DE$153:$DE$1048576,0),MATCH((CUADRO!O$5&amp;$E1053),'Hoja de Trabajo para listado'!$DE$151:$DG$151,0)),0)+IFERROR(INDEX('Hoja de Trabajo para listado'!$CD$155:$DC$1048576,MATCH($A1053,'Hoja de Trabajo para listado'!$CD$155:$CD$1048576,0),MATCH((CUADRO!O$5&amp;$E1053),'Hoja de Trabajo para listado'!$CD$151:$DC$151,0)),0)</f>
        <v>0</v>
      </c>
      <c r="P1053" s="314">
        <f ca="1">+IFERROR(INDEX('Hoja de Trabajo para listado'!$A$155:$Z$1048576,MATCH($A1053,'Hoja de Trabajo para listado'!$A$155:$A$1048576,0),MATCH((CUADRO!P$5&amp;$E1053),'Hoja de Trabajo para listado'!$A$151:$Z$151,0)),0)+IFERROR(INDEX('Hoja de Trabajo para listado'!$AB$155:$BA$1048576,MATCH($A1053,'Hoja de Trabajo para listado'!$AB$155:$AB$1048576,0),MATCH((CUADRO!P$5&amp;$E1053),'Hoja de Trabajo para listado'!$AB$151:$BA$151,0)),0)+IFERROR(INDEX('Hoja de Trabajo para listado'!$BC$155:$CB$1048576,MATCH($A1053,'Hoja de Trabajo para listado'!$BC$155:$BC$1048576,0),MATCH((CUADRO!P$5&amp;$E1053),'Hoja de Trabajo para listado'!$BC$151:$CB$151,0)),0)+IFERROR(INDEX('Hoja de Trabajo para listado'!$DE$153:$DG$274,MATCH($A1053,'Hoja de Trabajo para listado'!$DE$153:$DE$1048576,0),MATCH((CUADRO!P$5&amp;$E1053),'Hoja de Trabajo para listado'!$DE$151:$DG$151,0)),0)+IFERROR(INDEX('Hoja de Trabajo para listado'!$CD$155:$DC$1048576,MATCH($A1053,'Hoja de Trabajo para listado'!$CD$155:$CD$1048576,0),MATCH((CUADRO!P$5&amp;$E1053),'Hoja de Trabajo para listado'!$CD$151:$DC$151,0)),0)</f>
        <v>0</v>
      </c>
      <c r="Q1053" s="314">
        <f ca="1">+IFERROR(INDEX('Hoja de Trabajo para listado'!$A$155:$Z$1048576,MATCH($A1053,'Hoja de Trabajo para listado'!$A$155:$A$1048576,0),MATCH((CUADRO!Q$5&amp;$E1053),'Hoja de Trabajo para listado'!$A$151:$Z$151,0)),0)+IFERROR(INDEX('Hoja de Trabajo para listado'!$AB$155:$BA$1048576,MATCH($A1053,'Hoja de Trabajo para listado'!$AB$155:$AB$1048576,0),MATCH((CUADRO!Q$5&amp;$E1053),'Hoja de Trabajo para listado'!$AB$151:$BA$151,0)),0)+IFERROR(INDEX('Hoja de Trabajo para listado'!$BC$155:$CB$1048576,MATCH($A1053,'Hoja de Trabajo para listado'!$BC$155:$BC$1048576,0),MATCH((CUADRO!Q$5&amp;$E1053),'Hoja de Trabajo para listado'!$BC$151:$CB$151,0)),0)+IFERROR(INDEX('Hoja de Trabajo para listado'!$DE$153:$DG$274,MATCH($A1053,'Hoja de Trabajo para listado'!$DE$153:$DE$1048576,0),MATCH((CUADRO!Q$5&amp;$E1053),'Hoja de Trabajo para listado'!$DE$151:$DG$151,0)),0)+IFERROR(INDEX('Hoja de Trabajo para listado'!$CD$155:$DC$1048576,MATCH($A1053,'Hoja de Trabajo para listado'!$CD$155:$CD$1048576,0),MATCH((CUADRO!Q$5&amp;$E1053),'Hoja de Trabajo para listado'!$CD$151:$DC$151,0)),0)</f>
        <v>0</v>
      </c>
      <c r="R1053" s="314">
        <f t="shared" ca="1" si="32"/>
        <v>0</v>
      </c>
      <c r="S1053" s="314">
        <f ca="1">+R1052+R1053</f>
        <v>0</v>
      </c>
      <c r="T1053" s="314">
        <f ca="1">+S1053</f>
        <v>0</v>
      </c>
      <c r="U1053" s="313">
        <f t="shared" si="33"/>
        <v>2</v>
      </c>
      <c r="V1053" s="319" t="str">
        <f>+VLOOKUP(A1053,bd_lista!$A$3:$E$593,5,FALSE)</f>
        <v>Instituciones Descentralizadas</v>
      </c>
      <c r="W1053" s="426"/>
    </row>
    <row r="1054" spans="1:23" customFormat="1" ht="15" hidden="1" customHeight="1">
      <c r="A1054" s="323">
        <v>349</v>
      </c>
      <c r="B1054" s="427">
        <f>+A1054</f>
        <v>349</v>
      </c>
      <c r="C1054" s="318" t="str">
        <f>+VLOOKUP(A1054,bd_lista!$A$3:$C$593,3,FALSE)</f>
        <v>Centro de Inv.Arqueológicas,Antropológicas y Adm.de Tiwanaku</v>
      </c>
      <c r="D1054" s="429" t="str">
        <f>+C1054</f>
        <v>Centro de Inv.Arqueológicas,Antropológicas y Adm.de Tiwanaku</v>
      </c>
      <c r="E1054" s="318" t="s">
        <v>1418</v>
      </c>
      <c r="F1054" s="314">
        <f ca="1">+IFERROR(INDEX('Hoja de Trabajo para listado'!$A$155:$Z$1048576,MATCH($A1054,'Hoja de Trabajo para listado'!$A$155:$A$1048576,0),MATCH((CUADRO!F$5&amp;$E1054),'Hoja de Trabajo para listado'!$A$151:$Z$151,0)),0)+IFERROR(INDEX('Hoja de Trabajo para listado'!$AB$155:$BA$1048576,MATCH($A1054,'Hoja de Trabajo para listado'!$AB$155:$AB$1048576,0),MATCH((CUADRO!F$5&amp;$E1054),'Hoja de Trabajo para listado'!$AB$151:$BA$151,0)),0)+IFERROR(INDEX('Hoja de Trabajo para listado'!$BC$155:$CB$1048576,MATCH($A1054,'Hoja de Trabajo para listado'!$BC$155:$BC$1048576,0),MATCH((CUADRO!F$5&amp;$E1054),'Hoja de Trabajo para listado'!$BC$151:$CB$151,0)),0)+IFERROR(INDEX('Hoja de Trabajo para listado'!$DE$153:$DG$274,MATCH($A1054,'Hoja de Trabajo para listado'!$DE$153:$DE$1048576,0),MATCH((CUADRO!F$5&amp;$E1054),'Hoja de Trabajo para listado'!$DE$151:$DG$151,0)),0)+IFERROR(INDEX('Hoja de Trabajo para listado'!$CD$155:$DC$1048576,MATCH($A1054,'Hoja de Trabajo para listado'!$CD$155:$CD$1048576,0),MATCH((CUADRO!F$5&amp;$E1054),'Hoja de Trabajo para listado'!$CD$151:$DC$151,0)),0)</f>
        <v>0</v>
      </c>
      <c r="G1054" s="314">
        <f ca="1">+IFERROR(INDEX('Hoja de Trabajo para listado'!$A$155:$Z$1048576,MATCH($A1054,'Hoja de Trabajo para listado'!$A$155:$A$1048576,0),MATCH((CUADRO!G$5&amp;$E1054),'Hoja de Trabajo para listado'!$A$151:$Z$151,0)),0)+IFERROR(INDEX('Hoja de Trabajo para listado'!$AB$155:$BA$1048576,MATCH($A1054,'Hoja de Trabajo para listado'!$AB$155:$AB$1048576,0),MATCH((CUADRO!G$5&amp;$E1054),'Hoja de Trabajo para listado'!$AB$151:$BA$151,0)),0)+IFERROR(INDEX('Hoja de Trabajo para listado'!$BC$155:$CB$1048576,MATCH($A1054,'Hoja de Trabajo para listado'!$BC$155:$BC$1048576,0),MATCH((CUADRO!G$5&amp;$E1054),'Hoja de Trabajo para listado'!$BC$151:$CB$151,0)),0)+IFERROR(INDEX('Hoja de Trabajo para listado'!$DE$153:$DG$274,MATCH($A1054,'Hoja de Trabajo para listado'!$DE$153:$DE$1048576,0),MATCH((CUADRO!G$5&amp;$E1054),'Hoja de Trabajo para listado'!$DE$151:$DG$151,0)),0)+IFERROR(INDEX('Hoja de Trabajo para listado'!$CD$155:$DC$1048576,MATCH($A1054,'Hoja de Trabajo para listado'!$CD$155:$CD$1048576,0),MATCH((CUADRO!G$5&amp;$E1054),'Hoja de Trabajo para listado'!$CD$151:$DC$151,0)),0)</f>
        <v>0</v>
      </c>
      <c r="H1054" s="314">
        <f ca="1">+IFERROR(INDEX('Hoja de Trabajo para listado'!$A$155:$Z$1048576,MATCH($A1054,'Hoja de Trabajo para listado'!$A$155:$A$1048576,0),MATCH((CUADRO!H$5&amp;$E1054),'Hoja de Trabajo para listado'!$A$151:$Z$151,0)),0)+IFERROR(INDEX('Hoja de Trabajo para listado'!$AB$155:$BA$1048576,MATCH($A1054,'Hoja de Trabajo para listado'!$AB$155:$AB$1048576,0),MATCH((CUADRO!H$5&amp;$E1054),'Hoja de Trabajo para listado'!$AB$151:$BA$151,0)),0)+IFERROR(INDEX('Hoja de Trabajo para listado'!$BC$155:$CB$1048576,MATCH($A1054,'Hoja de Trabajo para listado'!$BC$155:$BC$1048576,0),MATCH((CUADRO!H$5&amp;$E1054),'Hoja de Trabajo para listado'!$BC$151:$CB$151,0)),0)+IFERROR(INDEX('Hoja de Trabajo para listado'!$DE$153:$DG$274,MATCH($A1054,'Hoja de Trabajo para listado'!$DE$153:$DE$1048576,0),MATCH((CUADRO!H$5&amp;$E1054),'Hoja de Trabajo para listado'!$DE$151:$DG$151,0)),0)+IFERROR(INDEX('Hoja de Trabajo para listado'!$CD$155:$DC$1048576,MATCH($A1054,'Hoja de Trabajo para listado'!$CD$155:$CD$1048576,0),MATCH((CUADRO!H$5&amp;$E1054),'Hoja de Trabajo para listado'!$CD$151:$DC$151,0)),0)</f>
        <v>0</v>
      </c>
      <c r="I1054" s="314">
        <f ca="1">+IFERROR(INDEX('Hoja de Trabajo para listado'!$A$155:$Z$1048576,MATCH($A1054,'Hoja de Trabajo para listado'!$A$155:$A$1048576,0),MATCH((CUADRO!I$5&amp;$E1054),'Hoja de Trabajo para listado'!$A$151:$Z$151,0)),0)+IFERROR(INDEX('Hoja de Trabajo para listado'!$AB$155:$BA$1048576,MATCH($A1054,'Hoja de Trabajo para listado'!$AB$155:$AB$1048576,0),MATCH((CUADRO!I$5&amp;$E1054),'Hoja de Trabajo para listado'!$AB$151:$BA$151,0)),0)+IFERROR(INDEX('Hoja de Trabajo para listado'!$BC$155:$CB$1048576,MATCH($A1054,'Hoja de Trabajo para listado'!$BC$155:$BC$1048576,0),MATCH((CUADRO!I$5&amp;$E1054),'Hoja de Trabajo para listado'!$BC$151:$CB$151,0)),0)+IFERROR(INDEX('Hoja de Trabajo para listado'!$DE$153:$DG$274,MATCH($A1054,'Hoja de Trabajo para listado'!$DE$153:$DE$1048576,0),MATCH((CUADRO!I$5&amp;$E1054),'Hoja de Trabajo para listado'!$DE$151:$DG$151,0)),0)+IFERROR(INDEX('Hoja de Trabajo para listado'!$CD$155:$DC$1048576,MATCH($A1054,'Hoja de Trabajo para listado'!$CD$155:$CD$1048576,0),MATCH((CUADRO!I$5&amp;$E1054),'Hoja de Trabajo para listado'!$CD$151:$DC$151,0)),0)</f>
        <v>0</v>
      </c>
      <c r="J1054" s="314">
        <f ca="1">+IFERROR(INDEX('Hoja de Trabajo para listado'!$A$155:$Z$1048576,MATCH($A1054,'Hoja de Trabajo para listado'!$A$155:$A$1048576,0),MATCH((CUADRO!J$5&amp;$E1054),'Hoja de Trabajo para listado'!$A$151:$Z$151,0)),0)+IFERROR(INDEX('Hoja de Trabajo para listado'!$AB$155:$BA$1048576,MATCH($A1054,'Hoja de Trabajo para listado'!$AB$155:$AB$1048576,0),MATCH((CUADRO!J$5&amp;$E1054),'Hoja de Trabajo para listado'!$AB$151:$BA$151,0)),0)+IFERROR(INDEX('Hoja de Trabajo para listado'!$BC$155:$CB$1048576,MATCH($A1054,'Hoja de Trabajo para listado'!$BC$155:$BC$1048576,0),MATCH((CUADRO!J$5&amp;$E1054),'Hoja de Trabajo para listado'!$BC$151:$CB$151,0)),0)+IFERROR(INDEX('Hoja de Trabajo para listado'!$DE$153:$DG$274,MATCH($A1054,'Hoja de Trabajo para listado'!$DE$153:$DE$1048576,0),MATCH((CUADRO!J$5&amp;$E1054),'Hoja de Trabajo para listado'!$DE$151:$DG$151,0)),0)+IFERROR(INDEX('Hoja de Trabajo para listado'!$CD$155:$DC$1048576,MATCH($A1054,'Hoja de Trabajo para listado'!$CD$155:$CD$1048576,0),MATCH((CUADRO!J$5&amp;$E1054),'Hoja de Trabajo para listado'!$CD$151:$DC$151,0)),0)</f>
        <v>0</v>
      </c>
      <c r="K1054" s="314">
        <f ca="1">+IFERROR(INDEX('Hoja de Trabajo para listado'!$A$155:$Z$1048576,MATCH($A1054,'Hoja de Trabajo para listado'!$A$155:$A$1048576,0),MATCH((CUADRO!K$5&amp;$E1054),'Hoja de Trabajo para listado'!$A$151:$Z$151,0)),0)+IFERROR(INDEX('Hoja de Trabajo para listado'!$AB$155:$BA$1048576,MATCH($A1054,'Hoja de Trabajo para listado'!$AB$155:$AB$1048576,0),MATCH((CUADRO!K$5&amp;$E1054),'Hoja de Trabajo para listado'!$AB$151:$BA$151,0)),0)+IFERROR(INDEX('Hoja de Trabajo para listado'!$BC$155:$CB$1048576,MATCH($A1054,'Hoja de Trabajo para listado'!$BC$155:$BC$1048576,0),MATCH((CUADRO!K$5&amp;$E1054),'Hoja de Trabajo para listado'!$BC$151:$CB$151,0)),0)+IFERROR(INDEX('Hoja de Trabajo para listado'!$DE$153:$DG$274,MATCH($A1054,'Hoja de Trabajo para listado'!$DE$153:$DE$1048576,0),MATCH((CUADRO!K$5&amp;$E1054),'Hoja de Trabajo para listado'!$DE$151:$DG$151,0)),0)+IFERROR(INDEX('Hoja de Trabajo para listado'!$CD$155:$DC$1048576,MATCH($A1054,'Hoja de Trabajo para listado'!$CD$155:$CD$1048576,0),MATCH((CUADRO!K$5&amp;$E1054),'Hoja de Trabajo para listado'!$CD$151:$DC$151,0)),0)</f>
        <v>0</v>
      </c>
      <c r="L1054" s="314">
        <f ca="1">+IFERROR(INDEX('Hoja de Trabajo para listado'!$A$155:$Z$1048576,MATCH($A1054,'Hoja de Trabajo para listado'!$A$155:$A$1048576,0),MATCH((CUADRO!L$5&amp;$E1054),'Hoja de Trabajo para listado'!$A$151:$Z$151,0)),0)+IFERROR(INDEX('Hoja de Trabajo para listado'!$AB$155:$BA$1048576,MATCH($A1054,'Hoja de Trabajo para listado'!$AB$155:$AB$1048576,0),MATCH((CUADRO!L$5&amp;$E1054),'Hoja de Trabajo para listado'!$AB$151:$BA$151,0)),0)+IFERROR(INDEX('Hoja de Trabajo para listado'!$BC$155:$CB$1048576,MATCH($A1054,'Hoja de Trabajo para listado'!$BC$155:$BC$1048576,0),MATCH((CUADRO!L$5&amp;$E1054),'Hoja de Trabajo para listado'!$BC$151:$CB$151,0)),0)+IFERROR(INDEX('Hoja de Trabajo para listado'!$DE$153:$DG$274,MATCH($A1054,'Hoja de Trabajo para listado'!$DE$153:$DE$1048576,0),MATCH((CUADRO!L$5&amp;$E1054),'Hoja de Trabajo para listado'!$DE$151:$DG$151,0)),0)+IFERROR(INDEX('Hoja de Trabajo para listado'!$CD$155:$DC$1048576,MATCH($A1054,'Hoja de Trabajo para listado'!$CD$155:$CD$1048576,0),MATCH((CUADRO!L$5&amp;$E1054),'Hoja de Trabajo para listado'!$CD$151:$DC$151,0)),0)</f>
        <v>0</v>
      </c>
      <c r="M1054" s="314">
        <f ca="1">+IFERROR(INDEX('Hoja de Trabajo para listado'!$A$155:$Z$1048576,MATCH($A1054,'Hoja de Trabajo para listado'!$A$155:$A$1048576,0),MATCH((CUADRO!M$5&amp;$E1054),'Hoja de Trabajo para listado'!$A$151:$Z$151,0)),0)+IFERROR(INDEX('Hoja de Trabajo para listado'!$AB$155:$BA$1048576,MATCH($A1054,'Hoja de Trabajo para listado'!$AB$155:$AB$1048576,0),MATCH((CUADRO!M$5&amp;$E1054),'Hoja de Trabajo para listado'!$AB$151:$BA$151,0)),0)+IFERROR(INDEX('Hoja de Trabajo para listado'!$BC$155:$CB$1048576,MATCH($A1054,'Hoja de Trabajo para listado'!$BC$155:$BC$1048576,0),MATCH((CUADRO!M$5&amp;$E1054),'Hoja de Trabajo para listado'!$BC$151:$CB$151,0)),0)+IFERROR(INDEX('Hoja de Trabajo para listado'!$DE$153:$DG$274,MATCH($A1054,'Hoja de Trabajo para listado'!$DE$153:$DE$1048576,0),MATCH((CUADRO!M$5&amp;$E1054),'Hoja de Trabajo para listado'!$DE$151:$DG$151,0)),0)+IFERROR(INDEX('Hoja de Trabajo para listado'!$CD$155:$DC$1048576,MATCH($A1054,'Hoja de Trabajo para listado'!$CD$155:$CD$1048576,0),MATCH((CUADRO!M$5&amp;$E1054),'Hoja de Trabajo para listado'!$CD$151:$DC$151,0)),0)</f>
        <v>0</v>
      </c>
      <c r="N1054" s="314">
        <f ca="1">+IFERROR(INDEX('Hoja de Trabajo para listado'!$A$155:$Z$1048576,MATCH($A1054,'Hoja de Trabajo para listado'!$A$155:$A$1048576,0),MATCH((CUADRO!N$5&amp;$E1054),'Hoja de Trabajo para listado'!$A$151:$Z$151,0)),0)+IFERROR(INDEX('Hoja de Trabajo para listado'!$AB$155:$BA$1048576,MATCH($A1054,'Hoja de Trabajo para listado'!$AB$155:$AB$1048576,0),MATCH((CUADRO!N$5&amp;$E1054),'Hoja de Trabajo para listado'!$AB$151:$BA$151,0)),0)+IFERROR(INDEX('Hoja de Trabajo para listado'!$BC$155:$CB$1048576,MATCH($A1054,'Hoja de Trabajo para listado'!$BC$155:$BC$1048576,0),MATCH((CUADRO!N$5&amp;$E1054),'Hoja de Trabajo para listado'!$BC$151:$CB$151,0)),0)+IFERROR(INDEX('Hoja de Trabajo para listado'!$DE$153:$DG$274,MATCH($A1054,'Hoja de Trabajo para listado'!$DE$153:$DE$1048576,0),MATCH((CUADRO!N$5&amp;$E1054),'Hoja de Trabajo para listado'!$DE$151:$DG$151,0)),0)+IFERROR(INDEX('Hoja de Trabajo para listado'!$CD$155:$DC$1048576,MATCH($A1054,'Hoja de Trabajo para listado'!$CD$155:$CD$1048576,0),MATCH((CUADRO!N$5&amp;$E1054),'Hoja de Trabajo para listado'!$CD$151:$DC$151,0)),0)</f>
        <v>0</v>
      </c>
      <c r="O1054" s="314">
        <f ca="1">+IFERROR(INDEX('Hoja de Trabajo para listado'!$A$155:$Z$1048576,MATCH($A1054,'Hoja de Trabajo para listado'!$A$155:$A$1048576,0),MATCH((CUADRO!O$5&amp;$E1054),'Hoja de Trabajo para listado'!$A$151:$Z$151,0)),0)+IFERROR(INDEX('Hoja de Trabajo para listado'!$AB$155:$BA$1048576,MATCH($A1054,'Hoja de Trabajo para listado'!$AB$155:$AB$1048576,0),MATCH((CUADRO!O$5&amp;$E1054),'Hoja de Trabajo para listado'!$AB$151:$BA$151,0)),0)+IFERROR(INDEX('Hoja de Trabajo para listado'!$BC$155:$CB$1048576,MATCH($A1054,'Hoja de Trabajo para listado'!$BC$155:$BC$1048576,0),MATCH((CUADRO!O$5&amp;$E1054),'Hoja de Trabajo para listado'!$BC$151:$CB$151,0)),0)+IFERROR(INDEX('Hoja de Trabajo para listado'!$DE$153:$DG$274,MATCH($A1054,'Hoja de Trabajo para listado'!$DE$153:$DE$1048576,0),MATCH((CUADRO!O$5&amp;$E1054),'Hoja de Trabajo para listado'!$DE$151:$DG$151,0)),0)+IFERROR(INDEX('Hoja de Trabajo para listado'!$CD$155:$DC$1048576,MATCH($A1054,'Hoja de Trabajo para listado'!$CD$155:$CD$1048576,0),MATCH((CUADRO!O$5&amp;$E1054),'Hoja de Trabajo para listado'!$CD$151:$DC$151,0)),0)</f>
        <v>0</v>
      </c>
      <c r="P1054" s="314">
        <f ca="1">+IFERROR(INDEX('Hoja de Trabajo para listado'!$A$155:$Z$1048576,MATCH($A1054,'Hoja de Trabajo para listado'!$A$155:$A$1048576,0),MATCH((CUADRO!P$5&amp;$E1054),'Hoja de Trabajo para listado'!$A$151:$Z$151,0)),0)+IFERROR(INDEX('Hoja de Trabajo para listado'!$AB$155:$BA$1048576,MATCH($A1054,'Hoja de Trabajo para listado'!$AB$155:$AB$1048576,0),MATCH((CUADRO!P$5&amp;$E1054),'Hoja de Trabajo para listado'!$AB$151:$BA$151,0)),0)+IFERROR(INDEX('Hoja de Trabajo para listado'!$BC$155:$CB$1048576,MATCH($A1054,'Hoja de Trabajo para listado'!$BC$155:$BC$1048576,0),MATCH((CUADRO!P$5&amp;$E1054),'Hoja de Trabajo para listado'!$BC$151:$CB$151,0)),0)+IFERROR(INDEX('Hoja de Trabajo para listado'!$DE$153:$DG$274,MATCH($A1054,'Hoja de Trabajo para listado'!$DE$153:$DE$1048576,0),MATCH((CUADRO!P$5&amp;$E1054),'Hoja de Trabajo para listado'!$DE$151:$DG$151,0)),0)+IFERROR(INDEX('Hoja de Trabajo para listado'!$CD$155:$DC$1048576,MATCH($A1054,'Hoja de Trabajo para listado'!$CD$155:$CD$1048576,0),MATCH((CUADRO!P$5&amp;$E1054),'Hoja de Trabajo para listado'!$CD$151:$DC$151,0)),0)</f>
        <v>0</v>
      </c>
      <c r="Q1054" s="314">
        <f ca="1">+IFERROR(INDEX('Hoja de Trabajo para listado'!$A$155:$Z$1048576,MATCH($A1054,'Hoja de Trabajo para listado'!$A$155:$A$1048576,0),MATCH((CUADRO!Q$5&amp;$E1054),'Hoja de Trabajo para listado'!$A$151:$Z$151,0)),0)+IFERROR(INDEX('Hoja de Trabajo para listado'!$AB$155:$BA$1048576,MATCH($A1054,'Hoja de Trabajo para listado'!$AB$155:$AB$1048576,0),MATCH((CUADRO!Q$5&amp;$E1054),'Hoja de Trabajo para listado'!$AB$151:$BA$151,0)),0)+IFERROR(INDEX('Hoja de Trabajo para listado'!$BC$155:$CB$1048576,MATCH($A1054,'Hoja de Trabajo para listado'!$BC$155:$BC$1048576,0),MATCH((CUADRO!Q$5&amp;$E1054),'Hoja de Trabajo para listado'!$BC$151:$CB$151,0)),0)+IFERROR(INDEX('Hoja de Trabajo para listado'!$DE$153:$DG$274,MATCH($A1054,'Hoja de Trabajo para listado'!$DE$153:$DE$1048576,0),MATCH((CUADRO!Q$5&amp;$E1054),'Hoja de Trabajo para listado'!$DE$151:$DG$151,0)),0)+IFERROR(INDEX('Hoja de Trabajo para listado'!$CD$155:$DC$1048576,MATCH($A1054,'Hoja de Trabajo para listado'!$CD$155:$CD$1048576,0),MATCH((CUADRO!Q$5&amp;$E1054),'Hoja de Trabajo para listado'!$CD$151:$DC$151,0)),0)</f>
        <v>0</v>
      </c>
      <c r="R1054" s="314">
        <f t="shared" ca="1" si="32"/>
        <v>0</v>
      </c>
      <c r="S1054" s="314"/>
      <c r="T1054" s="314">
        <f ca="1">+T1055</f>
        <v>0</v>
      </c>
      <c r="U1054" s="313">
        <f t="shared" si="33"/>
        <v>1</v>
      </c>
      <c r="V1054" s="319" t="str">
        <f>+VLOOKUP(A1054,bd_lista!$A$3:$E$593,5,FALSE)</f>
        <v>Instituciones Descentralizadas</v>
      </c>
      <c r="W1054" s="425" t="str">
        <f>+V1054</f>
        <v>Instituciones Descentralizadas</v>
      </c>
    </row>
    <row r="1055" spans="1:23" customFormat="1" ht="15" hidden="1" customHeight="1">
      <c r="A1055" s="323">
        <v>349</v>
      </c>
      <c r="B1055" s="428"/>
      <c r="C1055" s="339" t="str">
        <f>+VLOOKUP(A1055,bd_lista!$A$3:$C$593,3,FALSE)</f>
        <v>Centro de Inv.Arqueológicas,Antropológicas y Adm.de Tiwanaku</v>
      </c>
      <c r="D1055" s="430"/>
      <c r="E1055" s="319" t="s">
        <v>1419</v>
      </c>
      <c r="F1055" s="314">
        <f ca="1">+IFERROR(INDEX('Hoja de Trabajo para listado'!$A$155:$Z$1048576,MATCH($A1055,'Hoja de Trabajo para listado'!$A$155:$A$1048576,0),MATCH((CUADRO!F$5&amp;$E1055),'Hoja de Trabajo para listado'!$A$151:$Z$151,0)),0)+IFERROR(INDEX('Hoja de Trabajo para listado'!$AB$155:$BA$1048576,MATCH($A1055,'Hoja de Trabajo para listado'!$AB$155:$AB$1048576,0),MATCH((CUADRO!F$5&amp;$E1055),'Hoja de Trabajo para listado'!$AB$151:$BA$151,0)),0)+IFERROR(INDEX('Hoja de Trabajo para listado'!$BC$155:$CB$1048576,MATCH($A1055,'Hoja de Trabajo para listado'!$BC$155:$BC$1048576,0),MATCH((CUADRO!F$5&amp;$E1055),'Hoja de Trabajo para listado'!$BC$151:$CB$151,0)),0)+IFERROR(INDEX('Hoja de Trabajo para listado'!$DE$153:$DG$274,MATCH($A1055,'Hoja de Trabajo para listado'!$DE$153:$DE$1048576,0),MATCH((CUADRO!F$5&amp;$E1055),'Hoja de Trabajo para listado'!$DE$151:$DG$151,0)),0)+IFERROR(INDEX('Hoja de Trabajo para listado'!$CD$155:$DC$1048576,MATCH($A1055,'Hoja de Trabajo para listado'!$CD$155:$CD$1048576,0),MATCH((CUADRO!F$5&amp;$E1055),'Hoja de Trabajo para listado'!$CD$151:$DC$151,0)),0)</f>
        <v>0</v>
      </c>
      <c r="G1055" s="314">
        <f ca="1">+IFERROR(INDEX('Hoja de Trabajo para listado'!$A$155:$Z$1048576,MATCH($A1055,'Hoja de Trabajo para listado'!$A$155:$A$1048576,0),MATCH((CUADRO!G$5&amp;$E1055),'Hoja de Trabajo para listado'!$A$151:$Z$151,0)),0)+IFERROR(INDEX('Hoja de Trabajo para listado'!$AB$155:$BA$1048576,MATCH($A1055,'Hoja de Trabajo para listado'!$AB$155:$AB$1048576,0),MATCH((CUADRO!G$5&amp;$E1055),'Hoja de Trabajo para listado'!$AB$151:$BA$151,0)),0)+IFERROR(INDEX('Hoja de Trabajo para listado'!$BC$155:$CB$1048576,MATCH($A1055,'Hoja de Trabajo para listado'!$BC$155:$BC$1048576,0),MATCH((CUADRO!G$5&amp;$E1055),'Hoja de Trabajo para listado'!$BC$151:$CB$151,0)),0)+IFERROR(INDEX('Hoja de Trabajo para listado'!$DE$153:$DG$274,MATCH($A1055,'Hoja de Trabajo para listado'!$DE$153:$DE$1048576,0),MATCH((CUADRO!G$5&amp;$E1055),'Hoja de Trabajo para listado'!$DE$151:$DG$151,0)),0)+IFERROR(INDEX('Hoja de Trabajo para listado'!$CD$155:$DC$1048576,MATCH($A1055,'Hoja de Trabajo para listado'!$CD$155:$CD$1048576,0),MATCH((CUADRO!G$5&amp;$E1055),'Hoja de Trabajo para listado'!$CD$151:$DC$151,0)),0)</f>
        <v>0</v>
      </c>
      <c r="H1055" s="314">
        <f ca="1">+IFERROR(INDEX('Hoja de Trabajo para listado'!$A$155:$Z$1048576,MATCH($A1055,'Hoja de Trabajo para listado'!$A$155:$A$1048576,0),MATCH((CUADRO!H$5&amp;$E1055),'Hoja de Trabajo para listado'!$A$151:$Z$151,0)),0)+IFERROR(INDEX('Hoja de Trabajo para listado'!$AB$155:$BA$1048576,MATCH($A1055,'Hoja de Trabajo para listado'!$AB$155:$AB$1048576,0),MATCH((CUADRO!H$5&amp;$E1055),'Hoja de Trabajo para listado'!$AB$151:$BA$151,0)),0)+IFERROR(INDEX('Hoja de Trabajo para listado'!$BC$155:$CB$1048576,MATCH($A1055,'Hoja de Trabajo para listado'!$BC$155:$BC$1048576,0),MATCH((CUADRO!H$5&amp;$E1055),'Hoja de Trabajo para listado'!$BC$151:$CB$151,0)),0)+IFERROR(INDEX('Hoja de Trabajo para listado'!$DE$153:$DG$274,MATCH($A1055,'Hoja de Trabajo para listado'!$DE$153:$DE$1048576,0),MATCH((CUADRO!H$5&amp;$E1055),'Hoja de Trabajo para listado'!$DE$151:$DG$151,0)),0)+IFERROR(INDEX('Hoja de Trabajo para listado'!$CD$155:$DC$1048576,MATCH($A1055,'Hoja de Trabajo para listado'!$CD$155:$CD$1048576,0),MATCH((CUADRO!H$5&amp;$E1055),'Hoja de Trabajo para listado'!$CD$151:$DC$151,0)),0)</f>
        <v>0</v>
      </c>
      <c r="I1055" s="314">
        <f ca="1">+IFERROR(INDEX('Hoja de Trabajo para listado'!$A$155:$Z$1048576,MATCH($A1055,'Hoja de Trabajo para listado'!$A$155:$A$1048576,0),MATCH((CUADRO!I$5&amp;$E1055),'Hoja de Trabajo para listado'!$A$151:$Z$151,0)),0)+IFERROR(INDEX('Hoja de Trabajo para listado'!$AB$155:$BA$1048576,MATCH($A1055,'Hoja de Trabajo para listado'!$AB$155:$AB$1048576,0),MATCH((CUADRO!I$5&amp;$E1055),'Hoja de Trabajo para listado'!$AB$151:$BA$151,0)),0)+IFERROR(INDEX('Hoja de Trabajo para listado'!$BC$155:$CB$1048576,MATCH($A1055,'Hoja de Trabajo para listado'!$BC$155:$BC$1048576,0),MATCH((CUADRO!I$5&amp;$E1055),'Hoja de Trabajo para listado'!$BC$151:$CB$151,0)),0)+IFERROR(INDEX('Hoja de Trabajo para listado'!$DE$153:$DG$274,MATCH($A1055,'Hoja de Trabajo para listado'!$DE$153:$DE$1048576,0),MATCH((CUADRO!I$5&amp;$E1055),'Hoja de Trabajo para listado'!$DE$151:$DG$151,0)),0)+IFERROR(INDEX('Hoja de Trabajo para listado'!$CD$155:$DC$1048576,MATCH($A1055,'Hoja de Trabajo para listado'!$CD$155:$CD$1048576,0),MATCH((CUADRO!I$5&amp;$E1055),'Hoja de Trabajo para listado'!$CD$151:$DC$151,0)),0)</f>
        <v>0</v>
      </c>
      <c r="J1055" s="314">
        <f ca="1">+IFERROR(INDEX('Hoja de Trabajo para listado'!$A$155:$Z$1048576,MATCH($A1055,'Hoja de Trabajo para listado'!$A$155:$A$1048576,0),MATCH((CUADRO!J$5&amp;$E1055),'Hoja de Trabajo para listado'!$A$151:$Z$151,0)),0)+IFERROR(INDEX('Hoja de Trabajo para listado'!$AB$155:$BA$1048576,MATCH($A1055,'Hoja de Trabajo para listado'!$AB$155:$AB$1048576,0),MATCH((CUADRO!J$5&amp;$E1055),'Hoja de Trabajo para listado'!$AB$151:$BA$151,0)),0)+IFERROR(INDEX('Hoja de Trabajo para listado'!$BC$155:$CB$1048576,MATCH($A1055,'Hoja de Trabajo para listado'!$BC$155:$BC$1048576,0),MATCH((CUADRO!J$5&amp;$E1055),'Hoja de Trabajo para listado'!$BC$151:$CB$151,0)),0)+IFERROR(INDEX('Hoja de Trabajo para listado'!$DE$153:$DG$274,MATCH($A1055,'Hoja de Trabajo para listado'!$DE$153:$DE$1048576,0),MATCH((CUADRO!J$5&amp;$E1055),'Hoja de Trabajo para listado'!$DE$151:$DG$151,0)),0)+IFERROR(INDEX('Hoja de Trabajo para listado'!$CD$155:$DC$1048576,MATCH($A1055,'Hoja de Trabajo para listado'!$CD$155:$CD$1048576,0),MATCH((CUADRO!J$5&amp;$E1055),'Hoja de Trabajo para listado'!$CD$151:$DC$151,0)),0)</f>
        <v>0</v>
      </c>
      <c r="K1055" s="314">
        <f ca="1">+IFERROR(INDEX('Hoja de Trabajo para listado'!$A$155:$Z$1048576,MATCH($A1055,'Hoja de Trabajo para listado'!$A$155:$A$1048576,0),MATCH((CUADRO!K$5&amp;$E1055),'Hoja de Trabajo para listado'!$A$151:$Z$151,0)),0)+IFERROR(INDEX('Hoja de Trabajo para listado'!$AB$155:$BA$1048576,MATCH($A1055,'Hoja de Trabajo para listado'!$AB$155:$AB$1048576,0),MATCH((CUADRO!K$5&amp;$E1055),'Hoja de Trabajo para listado'!$AB$151:$BA$151,0)),0)+IFERROR(INDEX('Hoja de Trabajo para listado'!$BC$155:$CB$1048576,MATCH($A1055,'Hoja de Trabajo para listado'!$BC$155:$BC$1048576,0),MATCH((CUADRO!K$5&amp;$E1055),'Hoja de Trabajo para listado'!$BC$151:$CB$151,0)),0)+IFERROR(INDEX('Hoja de Trabajo para listado'!$DE$153:$DG$274,MATCH($A1055,'Hoja de Trabajo para listado'!$DE$153:$DE$1048576,0),MATCH((CUADRO!K$5&amp;$E1055),'Hoja de Trabajo para listado'!$DE$151:$DG$151,0)),0)+IFERROR(INDEX('Hoja de Trabajo para listado'!$CD$155:$DC$1048576,MATCH($A1055,'Hoja de Trabajo para listado'!$CD$155:$CD$1048576,0),MATCH((CUADRO!K$5&amp;$E1055),'Hoja de Trabajo para listado'!$CD$151:$DC$151,0)),0)</f>
        <v>0</v>
      </c>
      <c r="L1055" s="314">
        <f ca="1">+IFERROR(INDEX('Hoja de Trabajo para listado'!$A$155:$Z$1048576,MATCH($A1055,'Hoja de Trabajo para listado'!$A$155:$A$1048576,0),MATCH((CUADRO!L$5&amp;$E1055),'Hoja de Trabajo para listado'!$A$151:$Z$151,0)),0)+IFERROR(INDEX('Hoja de Trabajo para listado'!$AB$155:$BA$1048576,MATCH($A1055,'Hoja de Trabajo para listado'!$AB$155:$AB$1048576,0),MATCH((CUADRO!L$5&amp;$E1055),'Hoja de Trabajo para listado'!$AB$151:$BA$151,0)),0)+IFERROR(INDEX('Hoja de Trabajo para listado'!$BC$155:$CB$1048576,MATCH($A1055,'Hoja de Trabajo para listado'!$BC$155:$BC$1048576,0),MATCH((CUADRO!L$5&amp;$E1055),'Hoja de Trabajo para listado'!$BC$151:$CB$151,0)),0)+IFERROR(INDEX('Hoja de Trabajo para listado'!$DE$153:$DG$274,MATCH($A1055,'Hoja de Trabajo para listado'!$DE$153:$DE$1048576,0),MATCH((CUADRO!L$5&amp;$E1055),'Hoja de Trabajo para listado'!$DE$151:$DG$151,0)),0)+IFERROR(INDEX('Hoja de Trabajo para listado'!$CD$155:$DC$1048576,MATCH($A1055,'Hoja de Trabajo para listado'!$CD$155:$CD$1048576,0),MATCH((CUADRO!L$5&amp;$E1055),'Hoja de Trabajo para listado'!$CD$151:$DC$151,0)),0)</f>
        <v>0</v>
      </c>
      <c r="M1055" s="314">
        <f ca="1">+IFERROR(INDEX('Hoja de Trabajo para listado'!$A$155:$Z$1048576,MATCH($A1055,'Hoja de Trabajo para listado'!$A$155:$A$1048576,0),MATCH((CUADRO!M$5&amp;$E1055),'Hoja de Trabajo para listado'!$A$151:$Z$151,0)),0)+IFERROR(INDEX('Hoja de Trabajo para listado'!$AB$155:$BA$1048576,MATCH($A1055,'Hoja de Trabajo para listado'!$AB$155:$AB$1048576,0),MATCH((CUADRO!M$5&amp;$E1055),'Hoja de Trabajo para listado'!$AB$151:$BA$151,0)),0)+IFERROR(INDEX('Hoja de Trabajo para listado'!$BC$155:$CB$1048576,MATCH($A1055,'Hoja de Trabajo para listado'!$BC$155:$BC$1048576,0),MATCH((CUADRO!M$5&amp;$E1055),'Hoja de Trabajo para listado'!$BC$151:$CB$151,0)),0)+IFERROR(INDEX('Hoja de Trabajo para listado'!$DE$153:$DG$274,MATCH($A1055,'Hoja de Trabajo para listado'!$DE$153:$DE$1048576,0),MATCH((CUADRO!M$5&amp;$E1055),'Hoja de Trabajo para listado'!$DE$151:$DG$151,0)),0)+IFERROR(INDEX('Hoja de Trabajo para listado'!$CD$155:$DC$1048576,MATCH($A1055,'Hoja de Trabajo para listado'!$CD$155:$CD$1048576,0),MATCH((CUADRO!M$5&amp;$E1055),'Hoja de Trabajo para listado'!$CD$151:$DC$151,0)),0)</f>
        <v>0</v>
      </c>
      <c r="N1055" s="314">
        <f ca="1">+IFERROR(INDEX('Hoja de Trabajo para listado'!$A$155:$Z$1048576,MATCH($A1055,'Hoja de Trabajo para listado'!$A$155:$A$1048576,0),MATCH((CUADRO!N$5&amp;$E1055),'Hoja de Trabajo para listado'!$A$151:$Z$151,0)),0)+IFERROR(INDEX('Hoja de Trabajo para listado'!$AB$155:$BA$1048576,MATCH($A1055,'Hoja de Trabajo para listado'!$AB$155:$AB$1048576,0),MATCH((CUADRO!N$5&amp;$E1055),'Hoja de Trabajo para listado'!$AB$151:$BA$151,0)),0)+IFERROR(INDEX('Hoja de Trabajo para listado'!$BC$155:$CB$1048576,MATCH($A1055,'Hoja de Trabajo para listado'!$BC$155:$BC$1048576,0),MATCH((CUADRO!N$5&amp;$E1055),'Hoja de Trabajo para listado'!$BC$151:$CB$151,0)),0)+IFERROR(INDEX('Hoja de Trabajo para listado'!$DE$153:$DG$274,MATCH($A1055,'Hoja de Trabajo para listado'!$DE$153:$DE$1048576,0),MATCH((CUADRO!N$5&amp;$E1055),'Hoja de Trabajo para listado'!$DE$151:$DG$151,0)),0)+IFERROR(INDEX('Hoja de Trabajo para listado'!$CD$155:$DC$1048576,MATCH($A1055,'Hoja de Trabajo para listado'!$CD$155:$CD$1048576,0),MATCH((CUADRO!N$5&amp;$E1055),'Hoja de Trabajo para listado'!$CD$151:$DC$151,0)),0)</f>
        <v>0</v>
      </c>
      <c r="O1055" s="314">
        <f ca="1">+IFERROR(INDEX('Hoja de Trabajo para listado'!$A$155:$Z$1048576,MATCH($A1055,'Hoja de Trabajo para listado'!$A$155:$A$1048576,0),MATCH((CUADRO!O$5&amp;$E1055),'Hoja de Trabajo para listado'!$A$151:$Z$151,0)),0)+IFERROR(INDEX('Hoja de Trabajo para listado'!$AB$155:$BA$1048576,MATCH($A1055,'Hoja de Trabajo para listado'!$AB$155:$AB$1048576,0),MATCH((CUADRO!O$5&amp;$E1055),'Hoja de Trabajo para listado'!$AB$151:$BA$151,0)),0)+IFERROR(INDEX('Hoja de Trabajo para listado'!$BC$155:$CB$1048576,MATCH($A1055,'Hoja de Trabajo para listado'!$BC$155:$BC$1048576,0),MATCH((CUADRO!O$5&amp;$E1055),'Hoja de Trabajo para listado'!$BC$151:$CB$151,0)),0)+IFERROR(INDEX('Hoja de Trabajo para listado'!$DE$153:$DG$274,MATCH($A1055,'Hoja de Trabajo para listado'!$DE$153:$DE$1048576,0),MATCH((CUADRO!O$5&amp;$E1055),'Hoja de Trabajo para listado'!$DE$151:$DG$151,0)),0)+IFERROR(INDEX('Hoja de Trabajo para listado'!$CD$155:$DC$1048576,MATCH($A1055,'Hoja de Trabajo para listado'!$CD$155:$CD$1048576,0),MATCH((CUADRO!O$5&amp;$E1055),'Hoja de Trabajo para listado'!$CD$151:$DC$151,0)),0)</f>
        <v>0</v>
      </c>
      <c r="P1055" s="314">
        <f ca="1">+IFERROR(INDEX('Hoja de Trabajo para listado'!$A$155:$Z$1048576,MATCH($A1055,'Hoja de Trabajo para listado'!$A$155:$A$1048576,0),MATCH((CUADRO!P$5&amp;$E1055),'Hoja de Trabajo para listado'!$A$151:$Z$151,0)),0)+IFERROR(INDEX('Hoja de Trabajo para listado'!$AB$155:$BA$1048576,MATCH($A1055,'Hoja de Trabajo para listado'!$AB$155:$AB$1048576,0),MATCH((CUADRO!P$5&amp;$E1055),'Hoja de Trabajo para listado'!$AB$151:$BA$151,0)),0)+IFERROR(INDEX('Hoja de Trabajo para listado'!$BC$155:$CB$1048576,MATCH($A1055,'Hoja de Trabajo para listado'!$BC$155:$BC$1048576,0),MATCH((CUADRO!P$5&amp;$E1055),'Hoja de Trabajo para listado'!$BC$151:$CB$151,0)),0)+IFERROR(INDEX('Hoja de Trabajo para listado'!$DE$153:$DG$274,MATCH($A1055,'Hoja de Trabajo para listado'!$DE$153:$DE$1048576,0),MATCH((CUADRO!P$5&amp;$E1055),'Hoja de Trabajo para listado'!$DE$151:$DG$151,0)),0)+IFERROR(INDEX('Hoja de Trabajo para listado'!$CD$155:$DC$1048576,MATCH($A1055,'Hoja de Trabajo para listado'!$CD$155:$CD$1048576,0),MATCH((CUADRO!P$5&amp;$E1055),'Hoja de Trabajo para listado'!$CD$151:$DC$151,0)),0)</f>
        <v>0</v>
      </c>
      <c r="Q1055" s="314">
        <f ca="1">+IFERROR(INDEX('Hoja de Trabajo para listado'!$A$155:$Z$1048576,MATCH($A1055,'Hoja de Trabajo para listado'!$A$155:$A$1048576,0),MATCH((CUADRO!Q$5&amp;$E1055),'Hoja de Trabajo para listado'!$A$151:$Z$151,0)),0)+IFERROR(INDEX('Hoja de Trabajo para listado'!$AB$155:$BA$1048576,MATCH($A1055,'Hoja de Trabajo para listado'!$AB$155:$AB$1048576,0),MATCH((CUADRO!Q$5&amp;$E1055),'Hoja de Trabajo para listado'!$AB$151:$BA$151,0)),0)+IFERROR(INDEX('Hoja de Trabajo para listado'!$BC$155:$CB$1048576,MATCH($A1055,'Hoja de Trabajo para listado'!$BC$155:$BC$1048576,0),MATCH((CUADRO!Q$5&amp;$E1055),'Hoja de Trabajo para listado'!$BC$151:$CB$151,0)),0)+IFERROR(INDEX('Hoja de Trabajo para listado'!$DE$153:$DG$274,MATCH($A1055,'Hoja de Trabajo para listado'!$DE$153:$DE$1048576,0),MATCH((CUADRO!Q$5&amp;$E1055),'Hoja de Trabajo para listado'!$DE$151:$DG$151,0)),0)+IFERROR(INDEX('Hoja de Trabajo para listado'!$CD$155:$DC$1048576,MATCH($A1055,'Hoja de Trabajo para listado'!$CD$155:$CD$1048576,0),MATCH((CUADRO!Q$5&amp;$E1055),'Hoja de Trabajo para listado'!$CD$151:$DC$151,0)),0)</f>
        <v>0</v>
      </c>
      <c r="R1055" s="314">
        <f t="shared" ca="1" si="32"/>
        <v>0</v>
      </c>
      <c r="S1055" s="314">
        <f ca="1">+R1054+R1055</f>
        <v>0</v>
      </c>
      <c r="T1055" s="314">
        <f ca="1">+S1055</f>
        <v>0</v>
      </c>
      <c r="U1055" s="313">
        <f t="shared" si="33"/>
        <v>2</v>
      </c>
      <c r="V1055" s="319" t="str">
        <f>+VLOOKUP(A1055,bd_lista!$A$3:$E$593,5,FALSE)</f>
        <v>Instituciones Descentralizadas</v>
      </c>
      <c r="W1055" s="426"/>
    </row>
    <row r="1056" spans="1:23" customFormat="1" ht="15" hidden="1" customHeight="1">
      <c r="A1056" s="323">
        <v>384</v>
      </c>
      <c r="B1056" s="427">
        <f>+A1056</f>
        <v>384</v>
      </c>
      <c r="C1056" s="318" t="str">
        <f>+VLOOKUP(A1056,bd_lista!$A$3:$C$593,3,FALSE)</f>
        <v>Comisión de la Verdad</v>
      </c>
      <c r="D1056" s="429" t="str">
        <f>+C1056</f>
        <v>Comisión de la Verdad</v>
      </c>
      <c r="E1056" s="318" t="s">
        <v>1418</v>
      </c>
      <c r="F1056" s="314">
        <f ca="1">+IFERROR(INDEX('Hoja de Trabajo para listado'!$A$155:$Z$1048576,MATCH($A1056,'Hoja de Trabajo para listado'!$A$155:$A$1048576,0),MATCH((CUADRO!F$5&amp;$E1056),'Hoja de Trabajo para listado'!$A$151:$Z$151,0)),0)+IFERROR(INDEX('Hoja de Trabajo para listado'!$AB$155:$BA$1048576,MATCH($A1056,'Hoja de Trabajo para listado'!$AB$155:$AB$1048576,0),MATCH((CUADRO!F$5&amp;$E1056),'Hoja de Trabajo para listado'!$AB$151:$BA$151,0)),0)+IFERROR(INDEX('Hoja de Trabajo para listado'!$BC$155:$CB$1048576,MATCH($A1056,'Hoja de Trabajo para listado'!$BC$155:$BC$1048576,0),MATCH((CUADRO!F$5&amp;$E1056),'Hoja de Trabajo para listado'!$BC$151:$CB$151,0)),0)+IFERROR(INDEX('Hoja de Trabajo para listado'!$DE$153:$DG$274,MATCH($A1056,'Hoja de Trabajo para listado'!$DE$153:$DE$1048576,0),MATCH((CUADRO!F$5&amp;$E1056),'Hoja de Trabajo para listado'!$DE$151:$DG$151,0)),0)+IFERROR(INDEX('Hoja de Trabajo para listado'!$CD$155:$DC$1048576,MATCH($A1056,'Hoja de Trabajo para listado'!$CD$155:$CD$1048576,0),MATCH((CUADRO!F$5&amp;$E1056),'Hoja de Trabajo para listado'!$CD$151:$DC$151,0)),0)</f>
        <v>0</v>
      </c>
      <c r="G1056" s="314">
        <f ca="1">+IFERROR(INDEX('Hoja de Trabajo para listado'!$A$155:$Z$1048576,MATCH($A1056,'Hoja de Trabajo para listado'!$A$155:$A$1048576,0),MATCH((CUADRO!G$5&amp;$E1056),'Hoja de Trabajo para listado'!$A$151:$Z$151,0)),0)+IFERROR(INDEX('Hoja de Trabajo para listado'!$AB$155:$BA$1048576,MATCH($A1056,'Hoja de Trabajo para listado'!$AB$155:$AB$1048576,0),MATCH((CUADRO!G$5&amp;$E1056),'Hoja de Trabajo para listado'!$AB$151:$BA$151,0)),0)+IFERROR(INDEX('Hoja de Trabajo para listado'!$BC$155:$CB$1048576,MATCH($A1056,'Hoja de Trabajo para listado'!$BC$155:$BC$1048576,0),MATCH((CUADRO!G$5&amp;$E1056),'Hoja de Trabajo para listado'!$BC$151:$CB$151,0)),0)+IFERROR(INDEX('Hoja de Trabajo para listado'!$DE$153:$DG$274,MATCH($A1056,'Hoja de Trabajo para listado'!$DE$153:$DE$1048576,0),MATCH((CUADRO!G$5&amp;$E1056),'Hoja de Trabajo para listado'!$DE$151:$DG$151,0)),0)+IFERROR(INDEX('Hoja de Trabajo para listado'!$CD$155:$DC$1048576,MATCH($A1056,'Hoja de Trabajo para listado'!$CD$155:$CD$1048576,0),MATCH((CUADRO!G$5&amp;$E1056),'Hoja de Trabajo para listado'!$CD$151:$DC$151,0)),0)</f>
        <v>0</v>
      </c>
      <c r="H1056" s="314">
        <f ca="1">+IFERROR(INDEX('Hoja de Trabajo para listado'!$A$155:$Z$1048576,MATCH($A1056,'Hoja de Trabajo para listado'!$A$155:$A$1048576,0),MATCH((CUADRO!H$5&amp;$E1056),'Hoja de Trabajo para listado'!$A$151:$Z$151,0)),0)+IFERROR(INDEX('Hoja de Trabajo para listado'!$AB$155:$BA$1048576,MATCH($A1056,'Hoja de Trabajo para listado'!$AB$155:$AB$1048576,0),MATCH((CUADRO!H$5&amp;$E1056),'Hoja de Trabajo para listado'!$AB$151:$BA$151,0)),0)+IFERROR(INDEX('Hoja de Trabajo para listado'!$BC$155:$CB$1048576,MATCH($A1056,'Hoja de Trabajo para listado'!$BC$155:$BC$1048576,0),MATCH((CUADRO!H$5&amp;$E1056),'Hoja de Trabajo para listado'!$BC$151:$CB$151,0)),0)+IFERROR(INDEX('Hoja de Trabajo para listado'!$DE$153:$DG$274,MATCH($A1056,'Hoja de Trabajo para listado'!$DE$153:$DE$1048576,0),MATCH((CUADRO!H$5&amp;$E1056),'Hoja de Trabajo para listado'!$DE$151:$DG$151,0)),0)+IFERROR(INDEX('Hoja de Trabajo para listado'!$CD$155:$DC$1048576,MATCH($A1056,'Hoja de Trabajo para listado'!$CD$155:$CD$1048576,0),MATCH((CUADRO!H$5&amp;$E1056),'Hoja de Trabajo para listado'!$CD$151:$DC$151,0)),0)</f>
        <v>0</v>
      </c>
      <c r="I1056" s="314">
        <f ca="1">+IFERROR(INDEX('Hoja de Trabajo para listado'!$A$155:$Z$1048576,MATCH($A1056,'Hoja de Trabajo para listado'!$A$155:$A$1048576,0),MATCH((CUADRO!I$5&amp;$E1056),'Hoja de Trabajo para listado'!$A$151:$Z$151,0)),0)+IFERROR(INDEX('Hoja de Trabajo para listado'!$AB$155:$BA$1048576,MATCH($A1056,'Hoja de Trabajo para listado'!$AB$155:$AB$1048576,0),MATCH((CUADRO!I$5&amp;$E1056),'Hoja de Trabajo para listado'!$AB$151:$BA$151,0)),0)+IFERROR(INDEX('Hoja de Trabajo para listado'!$BC$155:$CB$1048576,MATCH($A1056,'Hoja de Trabajo para listado'!$BC$155:$BC$1048576,0),MATCH((CUADRO!I$5&amp;$E1056),'Hoja de Trabajo para listado'!$BC$151:$CB$151,0)),0)+IFERROR(INDEX('Hoja de Trabajo para listado'!$DE$153:$DG$274,MATCH($A1056,'Hoja de Trabajo para listado'!$DE$153:$DE$1048576,0),MATCH((CUADRO!I$5&amp;$E1056),'Hoja de Trabajo para listado'!$DE$151:$DG$151,0)),0)+IFERROR(INDEX('Hoja de Trabajo para listado'!$CD$155:$DC$1048576,MATCH($A1056,'Hoja de Trabajo para listado'!$CD$155:$CD$1048576,0),MATCH((CUADRO!I$5&amp;$E1056),'Hoja de Trabajo para listado'!$CD$151:$DC$151,0)),0)</f>
        <v>0</v>
      </c>
      <c r="J1056" s="314">
        <f ca="1">+IFERROR(INDEX('Hoja de Trabajo para listado'!$A$155:$Z$1048576,MATCH($A1056,'Hoja de Trabajo para listado'!$A$155:$A$1048576,0),MATCH((CUADRO!J$5&amp;$E1056),'Hoja de Trabajo para listado'!$A$151:$Z$151,0)),0)+IFERROR(INDEX('Hoja de Trabajo para listado'!$AB$155:$BA$1048576,MATCH($A1056,'Hoja de Trabajo para listado'!$AB$155:$AB$1048576,0),MATCH((CUADRO!J$5&amp;$E1056),'Hoja de Trabajo para listado'!$AB$151:$BA$151,0)),0)+IFERROR(INDEX('Hoja de Trabajo para listado'!$BC$155:$CB$1048576,MATCH($A1056,'Hoja de Trabajo para listado'!$BC$155:$BC$1048576,0),MATCH((CUADRO!J$5&amp;$E1056),'Hoja de Trabajo para listado'!$BC$151:$CB$151,0)),0)+IFERROR(INDEX('Hoja de Trabajo para listado'!$DE$153:$DG$274,MATCH($A1056,'Hoja de Trabajo para listado'!$DE$153:$DE$1048576,0),MATCH((CUADRO!J$5&amp;$E1056),'Hoja de Trabajo para listado'!$DE$151:$DG$151,0)),0)+IFERROR(INDEX('Hoja de Trabajo para listado'!$CD$155:$DC$1048576,MATCH($A1056,'Hoja de Trabajo para listado'!$CD$155:$CD$1048576,0),MATCH((CUADRO!J$5&amp;$E1056),'Hoja de Trabajo para listado'!$CD$151:$DC$151,0)),0)</f>
        <v>0</v>
      </c>
      <c r="K1056" s="314">
        <f ca="1">+IFERROR(INDEX('Hoja de Trabajo para listado'!$A$155:$Z$1048576,MATCH($A1056,'Hoja de Trabajo para listado'!$A$155:$A$1048576,0),MATCH((CUADRO!K$5&amp;$E1056),'Hoja de Trabajo para listado'!$A$151:$Z$151,0)),0)+IFERROR(INDEX('Hoja de Trabajo para listado'!$AB$155:$BA$1048576,MATCH($A1056,'Hoja de Trabajo para listado'!$AB$155:$AB$1048576,0),MATCH((CUADRO!K$5&amp;$E1056),'Hoja de Trabajo para listado'!$AB$151:$BA$151,0)),0)+IFERROR(INDEX('Hoja de Trabajo para listado'!$BC$155:$CB$1048576,MATCH($A1056,'Hoja de Trabajo para listado'!$BC$155:$BC$1048576,0),MATCH((CUADRO!K$5&amp;$E1056),'Hoja de Trabajo para listado'!$BC$151:$CB$151,0)),0)+IFERROR(INDEX('Hoja de Trabajo para listado'!$DE$153:$DG$274,MATCH($A1056,'Hoja de Trabajo para listado'!$DE$153:$DE$1048576,0),MATCH((CUADRO!K$5&amp;$E1056),'Hoja de Trabajo para listado'!$DE$151:$DG$151,0)),0)+IFERROR(INDEX('Hoja de Trabajo para listado'!$CD$155:$DC$1048576,MATCH($A1056,'Hoja de Trabajo para listado'!$CD$155:$CD$1048576,0),MATCH((CUADRO!K$5&amp;$E1056),'Hoja de Trabajo para listado'!$CD$151:$DC$151,0)),0)</f>
        <v>0</v>
      </c>
      <c r="L1056" s="314">
        <f ca="1">+IFERROR(INDEX('Hoja de Trabajo para listado'!$A$155:$Z$1048576,MATCH($A1056,'Hoja de Trabajo para listado'!$A$155:$A$1048576,0),MATCH((CUADRO!L$5&amp;$E1056),'Hoja de Trabajo para listado'!$A$151:$Z$151,0)),0)+IFERROR(INDEX('Hoja de Trabajo para listado'!$AB$155:$BA$1048576,MATCH($A1056,'Hoja de Trabajo para listado'!$AB$155:$AB$1048576,0),MATCH((CUADRO!L$5&amp;$E1056),'Hoja de Trabajo para listado'!$AB$151:$BA$151,0)),0)+IFERROR(INDEX('Hoja de Trabajo para listado'!$BC$155:$CB$1048576,MATCH($A1056,'Hoja de Trabajo para listado'!$BC$155:$BC$1048576,0),MATCH((CUADRO!L$5&amp;$E1056),'Hoja de Trabajo para listado'!$BC$151:$CB$151,0)),0)+IFERROR(INDEX('Hoja de Trabajo para listado'!$DE$153:$DG$274,MATCH($A1056,'Hoja de Trabajo para listado'!$DE$153:$DE$1048576,0),MATCH((CUADRO!L$5&amp;$E1056),'Hoja de Trabajo para listado'!$DE$151:$DG$151,0)),0)+IFERROR(INDEX('Hoja de Trabajo para listado'!$CD$155:$DC$1048576,MATCH($A1056,'Hoja de Trabajo para listado'!$CD$155:$CD$1048576,0),MATCH((CUADRO!L$5&amp;$E1056),'Hoja de Trabajo para listado'!$CD$151:$DC$151,0)),0)</f>
        <v>0</v>
      </c>
      <c r="M1056" s="314">
        <f ca="1">+IFERROR(INDEX('Hoja de Trabajo para listado'!$A$155:$Z$1048576,MATCH($A1056,'Hoja de Trabajo para listado'!$A$155:$A$1048576,0),MATCH((CUADRO!M$5&amp;$E1056),'Hoja de Trabajo para listado'!$A$151:$Z$151,0)),0)+IFERROR(INDEX('Hoja de Trabajo para listado'!$AB$155:$BA$1048576,MATCH($A1056,'Hoja de Trabajo para listado'!$AB$155:$AB$1048576,0),MATCH((CUADRO!M$5&amp;$E1056),'Hoja de Trabajo para listado'!$AB$151:$BA$151,0)),0)+IFERROR(INDEX('Hoja de Trabajo para listado'!$BC$155:$CB$1048576,MATCH($A1056,'Hoja de Trabajo para listado'!$BC$155:$BC$1048576,0),MATCH((CUADRO!M$5&amp;$E1056),'Hoja de Trabajo para listado'!$BC$151:$CB$151,0)),0)+IFERROR(INDEX('Hoja de Trabajo para listado'!$DE$153:$DG$274,MATCH($A1056,'Hoja de Trabajo para listado'!$DE$153:$DE$1048576,0),MATCH((CUADRO!M$5&amp;$E1056),'Hoja de Trabajo para listado'!$DE$151:$DG$151,0)),0)+IFERROR(INDEX('Hoja de Trabajo para listado'!$CD$155:$DC$1048576,MATCH($A1056,'Hoja de Trabajo para listado'!$CD$155:$CD$1048576,0),MATCH((CUADRO!M$5&amp;$E1056),'Hoja de Trabajo para listado'!$CD$151:$DC$151,0)),0)</f>
        <v>0</v>
      </c>
      <c r="N1056" s="314">
        <f ca="1">+IFERROR(INDEX('Hoja de Trabajo para listado'!$A$155:$Z$1048576,MATCH($A1056,'Hoja de Trabajo para listado'!$A$155:$A$1048576,0),MATCH((CUADRO!N$5&amp;$E1056),'Hoja de Trabajo para listado'!$A$151:$Z$151,0)),0)+IFERROR(INDEX('Hoja de Trabajo para listado'!$AB$155:$BA$1048576,MATCH($A1056,'Hoja de Trabajo para listado'!$AB$155:$AB$1048576,0),MATCH((CUADRO!N$5&amp;$E1056),'Hoja de Trabajo para listado'!$AB$151:$BA$151,0)),0)+IFERROR(INDEX('Hoja de Trabajo para listado'!$BC$155:$CB$1048576,MATCH($A1056,'Hoja de Trabajo para listado'!$BC$155:$BC$1048576,0),MATCH((CUADRO!N$5&amp;$E1056),'Hoja de Trabajo para listado'!$BC$151:$CB$151,0)),0)+IFERROR(INDEX('Hoja de Trabajo para listado'!$DE$153:$DG$274,MATCH($A1056,'Hoja de Trabajo para listado'!$DE$153:$DE$1048576,0),MATCH((CUADRO!N$5&amp;$E1056),'Hoja de Trabajo para listado'!$DE$151:$DG$151,0)),0)+IFERROR(INDEX('Hoja de Trabajo para listado'!$CD$155:$DC$1048576,MATCH($A1056,'Hoja de Trabajo para listado'!$CD$155:$CD$1048576,0),MATCH((CUADRO!N$5&amp;$E1056),'Hoja de Trabajo para listado'!$CD$151:$DC$151,0)),0)</f>
        <v>0</v>
      </c>
      <c r="O1056" s="314">
        <f ca="1">+IFERROR(INDEX('Hoja de Trabajo para listado'!$A$155:$Z$1048576,MATCH($A1056,'Hoja de Trabajo para listado'!$A$155:$A$1048576,0),MATCH((CUADRO!O$5&amp;$E1056),'Hoja de Trabajo para listado'!$A$151:$Z$151,0)),0)+IFERROR(INDEX('Hoja de Trabajo para listado'!$AB$155:$BA$1048576,MATCH($A1056,'Hoja de Trabajo para listado'!$AB$155:$AB$1048576,0),MATCH((CUADRO!O$5&amp;$E1056),'Hoja de Trabajo para listado'!$AB$151:$BA$151,0)),0)+IFERROR(INDEX('Hoja de Trabajo para listado'!$BC$155:$CB$1048576,MATCH($A1056,'Hoja de Trabajo para listado'!$BC$155:$BC$1048576,0),MATCH((CUADRO!O$5&amp;$E1056),'Hoja de Trabajo para listado'!$BC$151:$CB$151,0)),0)+IFERROR(INDEX('Hoja de Trabajo para listado'!$DE$153:$DG$274,MATCH($A1056,'Hoja de Trabajo para listado'!$DE$153:$DE$1048576,0),MATCH((CUADRO!O$5&amp;$E1056),'Hoja de Trabajo para listado'!$DE$151:$DG$151,0)),0)+IFERROR(INDEX('Hoja de Trabajo para listado'!$CD$155:$DC$1048576,MATCH($A1056,'Hoja de Trabajo para listado'!$CD$155:$CD$1048576,0),MATCH((CUADRO!O$5&amp;$E1056),'Hoja de Trabajo para listado'!$CD$151:$DC$151,0)),0)</f>
        <v>0</v>
      </c>
      <c r="P1056" s="314">
        <f ca="1">+IFERROR(INDEX('Hoja de Trabajo para listado'!$A$155:$Z$1048576,MATCH($A1056,'Hoja de Trabajo para listado'!$A$155:$A$1048576,0),MATCH((CUADRO!P$5&amp;$E1056),'Hoja de Trabajo para listado'!$A$151:$Z$151,0)),0)+IFERROR(INDEX('Hoja de Trabajo para listado'!$AB$155:$BA$1048576,MATCH($A1056,'Hoja de Trabajo para listado'!$AB$155:$AB$1048576,0),MATCH((CUADRO!P$5&amp;$E1056),'Hoja de Trabajo para listado'!$AB$151:$BA$151,0)),0)+IFERROR(INDEX('Hoja de Trabajo para listado'!$BC$155:$CB$1048576,MATCH($A1056,'Hoja de Trabajo para listado'!$BC$155:$BC$1048576,0),MATCH((CUADRO!P$5&amp;$E1056),'Hoja de Trabajo para listado'!$BC$151:$CB$151,0)),0)+IFERROR(INDEX('Hoja de Trabajo para listado'!$DE$153:$DG$274,MATCH($A1056,'Hoja de Trabajo para listado'!$DE$153:$DE$1048576,0),MATCH((CUADRO!P$5&amp;$E1056),'Hoja de Trabajo para listado'!$DE$151:$DG$151,0)),0)+IFERROR(INDEX('Hoja de Trabajo para listado'!$CD$155:$DC$1048576,MATCH($A1056,'Hoja de Trabajo para listado'!$CD$155:$CD$1048576,0),MATCH((CUADRO!P$5&amp;$E1056),'Hoja de Trabajo para listado'!$CD$151:$DC$151,0)),0)</f>
        <v>0</v>
      </c>
      <c r="Q1056" s="314">
        <f ca="1">+IFERROR(INDEX('Hoja de Trabajo para listado'!$A$155:$Z$1048576,MATCH($A1056,'Hoja de Trabajo para listado'!$A$155:$A$1048576,0),MATCH((CUADRO!Q$5&amp;$E1056),'Hoja de Trabajo para listado'!$A$151:$Z$151,0)),0)+IFERROR(INDEX('Hoja de Trabajo para listado'!$AB$155:$BA$1048576,MATCH($A1056,'Hoja de Trabajo para listado'!$AB$155:$AB$1048576,0),MATCH((CUADRO!Q$5&amp;$E1056),'Hoja de Trabajo para listado'!$AB$151:$BA$151,0)),0)+IFERROR(INDEX('Hoja de Trabajo para listado'!$BC$155:$CB$1048576,MATCH($A1056,'Hoja de Trabajo para listado'!$BC$155:$BC$1048576,0),MATCH((CUADRO!Q$5&amp;$E1056),'Hoja de Trabajo para listado'!$BC$151:$CB$151,0)),0)+IFERROR(INDEX('Hoja de Trabajo para listado'!$DE$153:$DG$274,MATCH($A1056,'Hoja de Trabajo para listado'!$DE$153:$DE$1048576,0),MATCH((CUADRO!Q$5&amp;$E1056),'Hoja de Trabajo para listado'!$DE$151:$DG$151,0)),0)+IFERROR(INDEX('Hoja de Trabajo para listado'!$CD$155:$DC$1048576,MATCH($A1056,'Hoja de Trabajo para listado'!$CD$155:$CD$1048576,0),MATCH((CUADRO!Q$5&amp;$E1056),'Hoja de Trabajo para listado'!$CD$151:$DC$151,0)),0)</f>
        <v>0</v>
      </c>
      <c r="R1056" s="314">
        <f t="shared" ca="1" si="32"/>
        <v>0</v>
      </c>
      <c r="S1056" s="322"/>
      <c r="T1056" s="314">
        <f ca="1">+T1057</f>
        <v>0</v>
      </c>
      <c r="U1056" s="313">
        <f t="shared" si="33"/>
        <v>1</v>
      </c>
      <c r="V1056" s="319" t="str">
        <f>+VLOOKUP(A1056,bd_lista!$A$3:$E$593,5,FALSE)</f>
        <v>Instituciones Descentralizadas</v>
      </c>
      <c r="W1056" s="425" t="str">
        <f>+V1056</f>
        <v>Instituciones Descentralizadas</v>
      </c>
    </row>
    <row r="1057" spans="1:23" customFormat="1" ht="15" hidden="1" customHeight="1">
      <c r="A1057" s="323">
        <v>384</v>
      </c>
      <c r="B1057" s="428"/>
      <c r="C1057" s="339" t="str">
        <f>+VLOOKUP(A1057,bd_lista!$A$3:$C$593,3,FALSE)</f>
        <v>Comisión de la Verdad</v>
      </c>
      <c r="D1057" s="430"/>
      <c r="E1057" s="319" t="s">
        <v>1419</v>
      </c>
      <c r="F1057" s="314">
        <f ca="1">+IFERROR(INDEX('Hoja de Trabajo para listado'!$A$155:$Z$1048576,MATCH($A1057,'Hoja de Trabajo para listado'!$A$155:$A$1048576,0),MATCH((CUADRO!F$5&amp;$E1057),'Hoja de Trabajo para listado'!$A$151:$Z$151,0)),0)+IFERROR(INDEX('Hoja de Trabajo para listado'!$AB$155:$BA$1048576,MATCH($A1057,'Hoja de Trabajo para listado'!$AB$155:$AB$1048576,0),MATCH((CUADRO!F$5&amp;$E1057),'Hoja de Trabajo para listado'!$AB$151:$BA$151,0)),0)+IFERROR(INDEX('Hoja de Trabajo para listado'!$BC$155:$CB$1048576,MATCH($A1057,'Hoja de Trabajo para listado'!$BC$155:$BC$1048576,0),MATCH((CUADRO!F$5&amp;$E1057),'Hoja de Trabajo para listado'!$BC$151:$CB$151,0)),0)+IFERROR(INDEX('Hoja de Trabajo para listado'!$DE$153:$DG$274,MATCH($A1057,'Hoja de Trabajo para listado'!$DE$153:$DE$1048576,0),MATCH((CUADRO!F$5&amp;$E1057),'Hoja de Trabajo para listado'!$DE$151:$DG$151,0)),0)+IFERROR(INDEX('Hoja de Trabajo para listado'!$CD$155:$DC$1048576,MATCH($A1057,'Hoja de Trabajo para listado'!$CD$155:$CD$1048576,0),MATCH((CUADRO!F$5&amp;$E1057),'Hoja de Trabajo para listado'!$CD$151:$DC$151,0)),0)</f>
        <v>0</v>
      </c>
      <c r="G1057" s="314">
        <f ca="1">+IFERROR(INDEX('Hoja de Trabajo para listado'!$A$155:$Z$1048576,MATCH($A1057,'Hoja de Trabajo para listado'!$A$155:$A$1048576,0),MATCH((CUADRO!G$5&amp;$E1057),'Hoja de Trabajo para listado'!$A$151:$Z$151,0)),0)+IFERROR(INDEX('Hoja de Trabajo para listado'!$AB$155:$BA$1048576,MATCH($A1057,'Hoja de Trabajo para listado'!$AB$155:$AB$1048576,0),MATCH((CUADRO!G$5&amp;$E1057),'Hoja de Trabajo para listado'!$AB$151:$BA$151,0)),0)+IFERROR(INDEX('Hoja de Trabajo para listado'!$BC$155:$CB$1048576,MATCH($A1057,'Hoja de Trabajo para listado'!$BC$155:$BC$1048576,0),MATCH((CUADRO!G$5&amp;$E1057),'Hoja de Trabajo para listado'!$BC$151:$CB$151,0)),0)+IFERROR(INDEX('Hoja de Trabajo para listado'!$DE$153:$DG$274,MATCH($A1057,'Hoja de Trabajo para listado'!$DE$153:$DE$1048576,0),MATCH((CUADRO!G$5&amp;$E1057),'Hoja de Trabajo para listado'!$DE$151:$DG$151,0)),0)+IFERROR(INDEX('Hoja de Trabajo para listado'!$CD$155:$DC$1048576,MATCH($A1057,'Hoja de Trabajo para listado'!$CD$155:$CD$1048576,0),MATCH((CUADRO!G$5&amp;$E1057),'Hoja de Trabajo para listado'!$CD$151:$DC$151,0)),0)</f>
        <v>0</v>
      </c>
      <c r="H1057" s="314">
        <f ca="1">+IFERROR(INDEX('Hoja de Trabajo para listado'!$A$155:$Z$1048576,MATCH($A1057,'Hoja de Trabajo para listado'!$A$155:$A$1048576,0),MATCH((CUADRO!H$5&amp;$E1057),'Hoja de Trabajo para listado'!$A$151:$Z$151,0)),0)+IFERROR(INDEX('Hoja de Trabajo para listado'!$AB$155:$BA$1048576,MATCH($A1057,'Hoja de Trabajo para listado'!$AB$155:$AB$1048576,0),MATCH((CUADRO!H$5&amp;$E1057),'Hoja de Trabajo para listado'!$AB$151:$BA$151,0)),0)+IFERROR(INDEX('Hoja de Trabajo para listado'!$BC$155:$CB$1048576,MATCH($A1057,'Hoja de Trabajo para listado'!$BC$155:$BC$1048576,0),MATCH((CUADRO!H$5&amp;$E1057),'Hoja de Trabajo para listado'!$BC$151:$CB$151,0)),0)+IFERROR(INDEX('Hoja de Trabajo para listado'!$DE$153:$DG$274,MATCH($A1057,'Hoja de Trabajo para listado'!$DE$153:$DE$1048576,0),MATCH((CUADRO!H$5&amp;$E1057),'Hoja de Trabajo para listado'!$DE$151:$DG$151,0)),0)+IFERROR(INDEX('Hoja de Trabajo para listado'!$CD$155:$DC$1048576,MATCH($A1057,'Hoja de Trabajo para listado'!$CD$155:$CD$1048576,0),MATCH((CUADRO!H$5&amp;$E1057),'Hoja de Trabajo para listado'!$CD$151:$DC$151,0)),0)</f>
        <v>0</v>
      </c>
      <c r="I1057" s="314">
        <f ca="1">+IFERROR(INDEX('Hoja de Trabajo para listado'!$A$155:$Z$1048576,MATCH($A1057,'Hoja de Trabajo para listado'!$A$155:$A$1048576,0),MATCH((CUADRO!I$5&amp;$E1057),'Hoja de Trabajo para listado'!$A$151:$Z$151,0)),0)+IFERROR(INDEX('Hoja de Trabajo para listado'!$AB$155:$BA$1048576,MATCH($A1057,'Hoja de Trabajo para listado'!$AB$155:$AB$1048576,0),MATCH((CUADRO!I$5&amp;$E1057),'Hoja de Trabajo para listado'!$AB$151:$BA$151,0)),0)+IFERROR(INDEX('Hoja de Trabajo para listado'!$BC$155:$CB$1048576,MATCH($A1057,'Hoja de Trabajo para listado'!$BC$155:$BC$1048576,0),MATCH((CUADRO!I$5&amp;$E1057),'Hoja de Trabajo para listado'!$BC$151:$CB$151,0)),0)+IFERROR(INDEX('Hoja de Trabajo para listado'!$DE$153:$DG$274,MATCH($A1057,'Hoja de Trabajo para listado'!$DE$153:$DE$1048576,0),MATCH((CUADRO!I$5&amp;$E1057),'Hoja de Trabajo para listado'!$DE$151:$DG$151,0)),0)+IFERROR(INDEX('Hoja de Trabajo para listado'!$CD$155:$DC$1048576,MATCH($A1057,'Hoja de Trabajo para listado'!$CD$155:$CD$1048576,0),MATCH((CUADRO!I$5&amp;$E1057),'Hoja de Trabajo para listado'!$CD$151:$DC$151,0)),0)</f>
        <v>0</v>
      </c>
      <c r="J1057" s="314">
        <f ca="1">+IFERROR(INDEX('Hoja de Trabajo para listado'!$A$155:$Z$1048576,MATCH($A1057,'Hoja de Trabajo para listado'!$A$155:$A$1048576,0),MATCH((CUADRO!J$5&amp;$E1057),'Hoja de Trabajo para listado'!$A$151:$Z$151,0)),0)+IFERROR(INDEX('Hoja de Trabajo para listado'!$AB$155:$BA$1048576,MATCH($A1057,'Hoja de Trabajo para listado'!$AB$155:$AB$1048576,0),MATCH((CUADRO!J$5&amp;$E1057),'Hoja de Trabajo para listado'!$AB$151:$BA$151,0)),0)+IFERROR(INDEX('Hoja de Trabajo para listado'!$BC$155:$CB$1048576,MATCH($A1057,'Hoja de Trabajo para listado'!$BC$155:$BC$1048576,0),MATCH((CUADRO!J$5&amp;$E1057),'Hoja de Trabajo para listado'!$BC$151:$CB$151,0)),0)+IFERROR(INDEX('Hoja de Trabajo para listado'!$DE$153:$DG$274,MATCH($A1057,'Hoja de Trabajo para listado'!$DE$153:$DE$1048576,0),MATCH((CUADRO!J$5&amp;$E1057),'Hoja de Trabajo para listado'!$DE$151:$DG$151,0)),0)+IFERROR(INDEX('Hoja de Trabajo para listado'!$CD$155:$DC$1048576,MATCH($A1057,'Hoja de Trabajo para listado'!$CD$155:$CD$1048576,0),MATCH((CUADRO!J$5&amp;$E1057),'Hoja de Trabajo para listado'!$CD$151:$DC$151,0)),0)</f>
        <v>0</v>
      </c>
      <c r="K1057" s="314">
        <f ca="1">+IFERROR(INDEX('Hoja de Trabajo para listado'!$A$155:$Z$1048576,MATCH($A1057,'Hoja de Trabajo para listado'!$A$155:$A$1048576,0),MATCH((CUADRO!K$5&amp;$E1057),'Hoja de Trabajo para listado'!$A$151:$Z$151,0)),0)+IFERROR(INDEX('Hoja de Trabajo para listado'!$AB$155:$BA$1048576,MATCH($A1057,'Hoja de Trabajo para listado'!$AB$155:$AB$1048576,0),MATCH((CUADRO!K$5&amp;$E1057),'Hoja de Trabajo para listado'!$AB$151:$BA$151,0)),0)+IFERROR(INDEX('Hoja de Trabajo para listado'!$BC$155:$CB$1048576,MATCH($A1057,'Hoja de Trabajo para listado'!$BC$155:$BC$1048576,0),MATCH((CUADRO!K$5&amp;$E1057),'Hoja de Trabajo para listado'!$BC$151:$CB$151,0)),0)+IFERROR(INDEX('Hoja de Trabajo para listado'!$DE$153:$DG$274,MATCH($A1057,'Hoja de Trabajo para listado'!$DE$153:$DE$1048576,0),MATCH((CUADRO!K$5&amp;$E1057),'Hoja de Trabajo para listado'!$DE$151:$DG$151,0)),0)+IFERROR(INDEX('Hoja de Trabajo para listado'!$CD$155:$DC$1048576,MATCH($A1057,'Hoja de Trabajo para listado'!$CD$155:$CD$1048576,0),MATCH((CUADRO!K$5&amp;$E1057),'Hoja de Trabajo para listado'!$CD$151:$DC$151,0)),0)</f>
        <v>0</v>
      </c>
      <c r="L1057" s="314">
        <f ca="1">+IFERROR(INDEX('Hoja de Trabajo para listado'!$A$155:$Z$1048576,MATCH($A1057,'Hoja de Trabajo para listado'!$A$155:$A$1048576,0),MATCH((CUADRO!L$5&amp;$E1057),'Hoja de Trabajo para listado'!$A$151:$Z$151,0)),0)+IFERROR(INDEX('Hoja de Trabajo para listado'!$AB$155:$BA$1048576,MATCH($A1057,'Hoja de Trabajo para listado'!$AB$155:$AB$1048576,0),MATCH((CUADRO!L$5&amp;$E1057),'Hoja de Trabajo para listado'!$AB$151:$BA$151,0)),0)+IFERROR(INDEX('Hoja de Trabajo para listado'!$BC$155:$CB$1048576,MATCH($A1057,'Hoja de Trabajo para listado'!$BC$155:$BC$1048576,0),MATCH((CUADRO!L$5&amp;$E1057),'Hoja de Trabajo para listado'!$BC$151:$CB$151,0)),0)+IFERROR(INDEX('Hoja de Trabajo para listado'!$DE$153:$DG$274,MATCH($A1057,'Hoja de Trabajo para listado'!$DE$153:$DE$1048576,0),MATCH((CUADRO!L$5&amp;$E1057),'Hoja de Trabajo para listado'!$DE$151:$DG$151,0)),0)+IFERROR(INDEX('Hoja de Trabajo para listado'!$CD$155:$DC$1048576,MATCH($A1057,'Hoja de Trabajo para listado'!$CD$155:$CD$1048576,0),MATCH((CUADRO!L$5&amp;$E1057),'Hoja de Trabajo para listado'!$CD$151:$DC$151,0)),0)</f>
        <v>0</v>
      </c>
      <c r="M1057" s="314">
        <f ca="1">+IFERROR(INDEX('Hoja de Trabajo para listado'!$A$155:$Z$1048576,MATCH($A1057,'Hoja de Trabajo para listado'!$A$155:$A$1048576,0),MATCH((CUADRO!M$5&amp;$E1057),'Hoja de Trabajo para listado'!$A$151:$Z$151,0)),0)+IFERROR(INDEX('Hoja de Trabajo para listado'!$AB$155:$BA$1048576,MATCH($A1057,'Hoja de Trabajo para listado'!$AB$155:$AB$1048576,0),MATCH((CUADRO!M$5&amp;$E1057),'Hoja de Trabajo para listado'!$AB$151:$BA$151,0)),0)+IFERROR(INDEX('Hoja de Trabajo para listado'!$BC$155:$CB$1048576,MATCH($A1057,'Hoja de Trabajo para listado'!$BC$155:$BC$1048576,0),MATCH((CUADRO!M$5&amp;$E1057),'Hoja de Trabajo para listado'!$BC$151:$CB$151,0)),0)+IFERROR(INDEX('Hoja de Trabajo para listado'!$DE$153:$DG$274,MATCH($A1057,'Hoja de Trabajo para listado'!$DE$153:$DE$1048576,0),MATCH((CUADRO!M$5&amp;$E1057),'Hoja de Trabajo para listado'!$DE$151:$DG$151,0)),0)+IFERROR(INDEX('Hoja de Trabajo para listado'!$CD$155:$DC$1048576,MATCH($A1057,'Hoja de Trabajo para listado'!$CD$155:$CD$1048576,0),MATCH((CUADRO!M$5&amp;$E1057),'Hoja de Trabajo para listado'!$CD$151:$DC$151,0)),0)</f>
        <v>0</v>
      </c>
      <c r="N1057" s="314">
        <f ca="1">+IFERROR(INDEX('Hoja de Trabajo para listado'!$A$155:$Z$1048576,MATCH($A1057,'Hoja de Trabajo para listado'!$A$155:$A$1048576,0),MATCH((CUADRO!N$5&amp;$E1057),'Hoja de Trabajo para listado'!$A$151:$Z$151,0)),0)+IFERROR(INDEX('Hoja de Trabajo para listado'!$AB$155:$BA$1048576,MATCH($A1057,'Hoja de Trabajo para listado'!$AB$155:$AB$1048576,0),MATCH((CUADRO!N$5&amp;$E1057),'Hoja de Trabajo para listado'!$AB$151:$BA$151,0)),0)+IFERROR(INDEX('Hoja de Trabajo para listado'!$BC$155:$CB$1048576,MATCH($A1057,'Hoja de Trabajo para listado'!$BC$155:$BC$1048576,0),MATCH((CUADRO!N$5&amp;$E1057),'Hoja de Trabajo para listado'!$BC$151:$CB$151,0)),0)+IFERROR(INDEX('Hoja de Trabajo para listado'!$DE$153:$DG$274,MATCH($A1057,'Hoja de Trabajo para listado'!$DE$153:$DE$1048576,0),MATCH((CUADRO!N$5&amp;$E1057),'Hoja de Trabajo para listado'!$DE$151:$DG$151,0)),0)+IFERROR(INDEX('Hoja de Trabajo para listado'!$CD$155:$DC$1048576,MATCH($A1057,'Hoja de Trabajo para listado'!$CD$155:$CD$1048576,0),MATCH((CUADRO!N$5&amp;$E1057),'Hoja de Trabajo para listado'!$CD$151:$DC$151,0)),0)</f>
        <v>0</v>
      </c>
      <c r="O1057" s="314">
        <f ca="1">+IFERROR(INDEX('Hoja de Trabajo para listado'!$A$155:$Z$1048576,MATCH($A1057,'Hoja de Trabajo para listado'!$A$155:$A$1048576,0),MATCH((CUADRO!O$5&amp;$E1057),'Hoja de Trabajo para listado'!$A$151:$Z$151,0)),0)+IFERROR(INDEX('Hoja de Trabajo para listado'!$AB$155:$BA$1048576,MATCH($A1057,'Hoja de Trabajo para listado'!$AB$155:$AB$1048576,0),MATCH((CUADRO!O$5&amp;$E1057),'Hoja de Trabajo para listado'!$AB$151:$BA$151,0)),0)+IFERROR(INDEX('Hoja de Trabajo para listado'!$BC$155:$CB$1048576,MATCH($A1057,'Hoja de Trabajo para listado'!$BC$155:$BC$1048576,0),MATCH((CUADRO!O$5&amp;$E1057),'Hoja de Trabajo para listado'!$BC$151:$CB$151,0)),0)+IFERROR(INDEX('Hoja de Trabajo para listado'!$DE$153:$DG$274,MATCH($A1057,'Hoja de Trabajo para listado'!$DE$153:$DE$1048576,0),MATCH((CUADRO!O$5&amp;$E1057),'Hoja de Trabajo para listado'!$DE$151:$DG$151,0)),0)+IFERROR(INDEX('Hoja de Trabajo para listado'!$CD$155:$DC$1048576,MATCH($A1057,'Hoja de Trabajo para listado'!$CD$155:$CD$1048576,0),MATCH((CUADRO!O$5&amp;$E1057),'Hoja de Trabajo para listado'!$CD$151:$DC$151,0)),0)</f>
        <v>0</v>
      </c>
      <c r="P1057" s="314">
        <f ca="1">+IFERROR(INDEX('Hoja de Trabajo para listado'!$A$155:$Z$1048576,MATCH($A1057,'Hoja de Trabajo para listado'!$A$155:$A$1048576,0),MATCH((CUADRO!P$5&amp;$E1057),'Hoja de Trabajo para listado'!$A$151:$Z$151,0)),0)+IFERROR(INDEX('Hoja de Trabajo para listado'!$AB$155:$BA$1048576,MATCH($A1057,'Hoja de Trabajo para listado'!$AB$155:$AB$1048576,0),MATCH((CUADRO!P$5&amp;$E1057),'Hoja de Trabajo para listado'!$AB$151:$BA$151,0)),0)+IFERROR(INDEX('Hoja de Trabajo para listado'!$BC$155:$CB$1048576,MATCH($A1057,'Hoja de Trabajo para listado'!$BC$155:$BC$1048576,0),MATCH((CUADRO!P$5&amp;$E1057),'Hoja de Trabajo para listado'!$BC$151:$CB$151,0)),0)+IFERROR(INDEX('Hoja de Trabajo para listado'!$DE$153:$DG$274,MATCH($A1057,'Hoja de Trabajo para listado'!$DE$153:$DE$1048576,0),MATCH((CUADRO!P$5&amp;$E1057),'Hoja de Trabajo para listado'!$DE$151:$DG$151,0)),0)+IFERROR(INDEX('Hoja de Trabajo para listado'!$CD$155:$DC$1048576,MATCH($A1057,'Hoja de Trabajo para listado'!$CD$155:$CD$1048576,0),MATCH((CUADRO!P$5&amp;$E1057),'Hoja de Trabajo para listado'!$CD$151:$DC$151,0)),0)</f>
        <v>0</v>
      </c>
      <c r="Q1057" s="314">
        <f ca="1">+IFERROR(INDEX('Hoja de Trabajo para listado'!$A$155:$Z$1048576,MATCH($A1057,'Hoja de Trabajo para listado'!$A$155:$A$1048576,0),MATCH((CUADRO!Q$5&amp;$E1057),'Hoja de Trabajo para listado'!$A$151:$Z$151,0)),0)+IFERROR(INDEX('Hoja de Trabajo para listado'!$AB$155:$BA$1048576,MATCH($A1057,'Hoja de Trabajo para listado'!$AB$155:$AB$1048576,0),MATCH((CUADRO!Q$5&amp;$E1057),'Hoja de Trabajo para listado'!$AB$151:$BA$151,0)),0)+IFERROR(INDEX('Hoja de Trabajo para listado'!$BC$155:$CB$1048576,MATCH($A1057,'Hoja de Trabajo para listado'!$BC$155:$BC$1048576,0),MATCH((CUADRO!Q$5&amp;$E1057),'Hoja de Trabajo para listado'!$BC$151:$CB$151,0)),0)+IFERROR(INDEX('Hoja de Trabajo para listado'!$DE$153:$DG$274,MATCH($A1057,'Hoja de Trabajo para listado'!$DE$153:$DE$1048576,0),MATCH((CUADRO!Q$5&amp;$E1057),'Hoja de Trabajo para listado'!$DE$151:$DG$151,0)),0)+IFERROR(INDEX('Hoja de Trabajo para listado'!$CD$155:$DC$1048576,MATCH($A1057,'Hoja de Trabajo para listado'!$CD$155:$CD$1048576,0),MATCH((CUADRO!Q$5&amp;$E1057),'Hoja de Trabajo para listado'!$CD$151:$DC$151,0)),0)</f>
        <v>0</v>
      </c>
      <c r="R1057" s="314">
        <f t="shared" ca="1" si="32"/>
        <v>0</v>
      </c>
      <c r="S1057" s="322">
        <f ca="1">+R1056+R1057</f>
        <v>0</v>
      </c>
      <c r="T1057" s="314">
        <f ca="1">+S1057</f>
        <v>0</v>
      </c>
      <c r="U1057" s="313">
        <f t="shared" si="33"/>
        <v>2</v>
      </c>
      <c r="V1057" s="319" t="str">
        <f>+VLOOKUP(A1057,bd_lista!$A$3:$E$593,5,FALSE)</f>
        <v>Instituciones Descentralizadas</v>
      </c>
      <c r="W1057" s="426"/>
    </row>
    <row r="1058" spans="1:23" customFormat="1" ht="27" hidden="1" customHeight="1">
      <c r="A1058" s="323">
        <v>386</v>
      </c>
      <c r="B1058" s="427">
        <f>+A1058</f>
        <v>386</v>
      </c>
      <c r="C1058" s="318" t="str">
        <f>+VLOOKUP(A1058,bd_lista!$A$3:$C$593,3,FALSE)</f>
        <v>Servicio Plurinacional de la Mujer y de la Despatriarcalización Ana María Romero</v>
      </c>
      <c r="D1058" s="429" t="str">
        <f>+C1058</f>
        <v>Servicio Plurinacional de la Mujer y de la Despatriarcalización Ana María Romero</v>
      </c>
      <c r="E1058" s="318" t="s">
        <v>1418</v>
      </c>
      <c r="F1058" s="314">
        <f ca="1">+IFERROR(INDEX('Hoja de Trabajo para listado'!$A$155:$Z$1048576,MATCH($A1058,'Hoja de Trabajo para listado'!$A$155:$A$1048576,0),MATCH((CUADRO!F$5&amp;$E1058),'Hoja de Trabajo para listado'!$A$151:$Z$151,0)),0)+IFERROR(INDEX('Hoja de Trabajo para listado'!$AB$155:$BA$1048576,MATCH($A1058,'Hoja de Trabajo para listado'!$AB$155:$AB$1048576,0),MATCH((CUADRO!F$5&amp;$E1058),'Hoja de Trabajo para listado'!$AB$151:$BA$151,0)),0)+IFERROR(INDEX('Hoja de Trabajo para listado'!$BC$155:$CB$1048576,MATCH($A1058,'Hoja de Trabajo para listado'!$BC$155:$BC$1048576,0),MATCH((CUADRO!F$5&amp;$E1058),'Hoja de Trabajo para listado'!$BC$151:$CB$151,0)),0)+IFERROR(INDEX('Hoja de Trabajo para listado'!$DE$153:$DG$274,MATCH($A1058,'Hoja de Trabajo para listado'!$DE$153:$DE$1048576,0),MATCH((CUADRO!F$5&amp;$E1058),'Hoja de Trabajo para listado'!$DE$151:$DG$151,0)),0)+IFERROR(INDEX('Hoja de Trabajo para listado'!$CD$155:$DC$1048576,MATCH($A1058,'Hoja de Trabajo para listado'!$CD$155:$CD$1048576,0),MATCH((CUADRO!F$5&amp;$E1058),'Hoja de Trabajo para listado'!$CD$151:$DC$151,0)),0)</f>
        <v>0</v>
      </c>
      <c r="G1058" s="314">
        <f ca="1">+IFERROR(INDEX('Hoja de Trabajo para listado'!$A$155:$Z$1048576,MATCH($A1058,'Hoja de Trabajo para listado'!$A$155:$A$1048576,0),MATCH((CUADRO!G$5&amp;$E1058),'Hoja de Trabajo para listado'!$A$151:$Z$151,0)),0)+IFERROR(INDEX('Hoja de Trabajo para listado'!$AB$155:$BA$1048576,MATCH($A1058,'Hoja de Trabajo para listado'!$AB$155:$AB$1048576,0),MATCH((CUADRO!G$5&amp;$E1058),'Hoja de Trabajo para listado'!$AB$151:$BA$151,0)),0)+IFERROR(INDEX('Hoja de Trabajo para listado'!$BC$155:$CB$1048576,MATCH($A1058,'Hoja de Trabajo para listado'!$BC$155:$BC$1048576,0),MATCH((CUADRO!G$5&amp;$E1058),'Hoja de Trabajo para listado'!$BC$151:$CB$151,0)),0)+IFERROR(INDEX('Hoja de Trabajo para listado'!$DE$153:$DG$274,MATCH($A1058,'Hoja de Trabajo para listado'!$DE$153:$DE$1048576,0),MATCH((CUADRO!G$5&amp;$E1058),'Hoja de Trabajo para listado'!$DE$151:$DG$151,0)),0)+IFERROR(INDEX('Hoja de Trabajo para listado'!$CD$155:$DC$1048576,MATCH($A1058,'Hoja de Trabajo para listado'!$CD$155:$CD$1048576,0),MATCH((CUADRO!G$5&amp;$E1058),'Hoja de Trabajo para listado'!$CD$151:$DC$151,0)),0)</f>
        <v>0</v>
      </c>
      <c r="H1058" s="314">
        <f ca="1">+IFERROR(INDEX('Hoja de Trabajo para listado'!$A$155:$Z$1048576,MATCH($A1058,'Hoja de Trabajo para listado'!$A$155:$A$1048576,0),MATCH((CUADRO!H$5&amp;$E1058),'Hoja de Trabajo para listado'!$A$151:$Z$151,0)),0)+IFERROR(INDEX('Hoja de Trabajo para listado'!$AB$155:$BA$1048576,MATCH($A1058,'Hoja de Trabajo para listado'!$AB$155:$AB$1048576,0),MATCH((CUADRO!H$5&amp;$E1058),'Hoja de Trabajo para listado'!$AB$151:$BA$151,0)),0)+IFERROR(INDEX('Hoja de Trabajo para listado'!$BC$155:$CB$1048576,MATCH($A1058,'Hoja de Trabajo para listado'!$BC$155:$BC$1048576,0),MATCH((CUADRO!H$5&amp;$E1058),'Hoja de Trabajo para listado'!$BC$151:$CB$151,0)),0)+IFERROR(INDEX('Hoja de Trabajo para listado'!$DE$153:$DG$274,MATCH($A1058,'Hoja de Trabajo para listado'!$DE$153:$DE$1048576,0),MATCH((CUADRO!H$5&amp;$E1058),'Hoja de Trabajo para listado'!$DE$151:$DG$151,0)),0)+IFERROR(INDEX('Hoja de Trabajo para listado'!$CD$155:$DC$1048576,MATCH($A1058,'Hoja de Trabajo para listado'!$CD$155:$CD$1048576,0),MATCH((CUADRO!H$5&amp;$E1058),'Hoja de Trabajo para listado'!$CD$151:$DC$151,0)),0)</f>
        <v>0</v>
      </c>
      <c r="I1058" s="314">
        <f ca="1">+IFERROR(INDEX('Hoja de Trabajo para listado'!$A$155:$Z$1048576,MATCH($A1058,'Hoja de Trabajo para listado'!$A$155:$A$1048576,0),MATCH((CUADRO!I$5&amp;$E1058),'Hoja de Trabajo para listado'!$A$151:$Z$151,0)),0)+IFERROR(INDEX('Hoja de Trabajo para listado'!$AB$155:$BA$1048576,MATCH($A1058,'Hoja de Trabajo para listado'!$AB$155:$AB$1048576,0),MATCH((CUADRO!I$5&amp;$E1058),'Hoja de Trabajo para listado'!$AB$151:$BA$151,0)),0)+IFERROR(INDEX('Hoja de Trabajo para listado'!$BC$155:$CB$1048576,MATCH($A1058,'Hoja de Trabajo para listado'!$BC$155:$BC$1048576,0),MATCH((CUADRO!I$5&amp;$E1058),'Hoja de Trabajo para listado'!$BC$151:$CB$151,0)),0)+IFERROR(INDEX('Hoja de Trabajo para listado'!$DE$153:$DG$274,MATCH($A1058,'Hoja de Trabajo para listado'!$DE$153:$DE$1048576,0),MATCH((CUADRO!I$5&amp;$E1058),'Hoja de Trabajo para listado'!$DE$151:$DG$151,0)),0)+IFERROR(INDEX('Hoja de Trabajo para listado'!$CD$155:$DC$1048576,MATCH($A1058,'Hoja de Trabajo para listado'!$CD$155:$CD$1048576,0),MATCH((CUADRO!I$5&amp;$E1058),'Hoja de Trabajo para listado'!$CD$151:$DC$151,0)),0)</f>
        <v>0</v>
      </c>
      <c r="J1058" s="314">
        <f ca="1">+IFERROR(INDEX('Hoja de Trabajo para listado'!$A$155:$Z$1048576,MATCH($A1058,'Hoja de Trabajo para listado'!$A$155:$A$1048576,0),MATCH((CUADRO!J$5&amp;$E1058),'Hoja de Trabajo para listado'!$A$151:$Z$151,0)),0)+IFERROR(INDEX('Hoja de Trabajo para listado'!$AB$155:$BA$1048576,MATCH($A1058,'Hoja de Trabajo para listado'!$AB$155:$AB$1048576,0),MATCH((CUADRO!J$5&amp;$E1058),'Hoja de Trabajo para listado'!$AB$151:$BA$151,0)),0)+IFERROR(INDEX('Hoja de Trabajo para listado'!$BC$155:$CB$1048576,MATCH($A1058,'Hoja de Trabajo para listado'!$BC$155:$BC$1048576,0),MATCH((CUADRO!J$5&amp;$E1058),'Hoja de Trabajo para listado'!$BC$151:$CB$151,0)),0)+IFERROR(INDEX('Hoja de Trabajo para listado'!$DE$153:$DG$274,MATCH($A1058,'Hoja de Trabajo para listado'!$DE$153:$DE$1048576,0),MATCH((CUADRO!J$5&amp;$E1058),'Hoja de Trabajo para listado'!$DE$151:$DG$151,0)),0)+IFERROR(INDEX('Hoja de Trabajo para listado'!$CD$155:$DC$1048576,MATCH($A1058,'Hoja de Trabajo para listado'!$CD$155:$CD$1048576,0),MATCH((CUADRO!J$5&amp;$E1058),'Hoja de Trabajo para listado'!$CD$151:$DC$151,0)),0)</f>
        <v>0</v>
      </c>
      <c r="K1058" s="314">
        <f ca="1">+IFERROR(INDEX('Hoja de Trabajo para listado'!$A$155:$Z$1048576,MATCH($A1058,'Hoja de Trabajo para listado'!$A$155:$A$1048576,0),MATCH((CUADRO!K$5&amp;$E1058),'Hoja de Trabajo para listado'!$A$151:$Z$151,0)),0)+IFERROR(INDEX('Hoja de Trabajo para listado'!$AB$155:$BA$1048576,MATCH($A1058,'Hoja de Trabajo para listado'!$AB$155:$AB$1048576,0),MATCH((CUADRO!K$5&amp;$E1058),'Hoja de Trabajo para listado'!$AB$151:$BA$151,0)),0)+IFERROR(INDEX('Hoja de Trabajo para listado'!$BC$155:$CB$1048576,MATCH($A1058,'Hoja de Trabajo para listado'!$BC$155:$BC$1048576,0),MATCH((CUADRO!K$5&amp;$E1058),'Hoja de Trabajo para listado'!$BC$151:$CB$151,0)),0)+IFERROR(INDEX('Hoja de Trabajo para listado'!$DE$153:$DG$274,MATCH($A1058,'Hoja de Trabajo para listado'!$DE$153:$DE$1048576,0),MATCH((CUADRO!K$5&amp;$E1058),'Hoja de Trabajo para listado'!$DE$151:$DG$151,0)),0)+IFERROR(INDEX('Hoja de Trabajo para listado'!$CD$155:$DC$1048576,MATCH($A1058,'Hoja de Trabajo para listado'!$CD$155:$CD$1048576,0),MATCH((CUADRO!K$5&amp;$E1058),'Hoja de Trabajo para listado'!$CD$151:$DC$151,0)),0)</f>
        <v>0</v>
      </c>
      <c r="L1058" s="314">
        <f ca="1">+IFERROR(INDEX('Hoja de Trabajo para listado'!$A$155:$Z$1048576,MATCH($A1058,'Hoja de Trabajo para listado'!$A$155:$A$1048576,0),MATCH((CUADRO!L$5&amp;$E1058),'Hoja de Trabajo para listado'!$A$151:$Z$151,0)),0)+IFERROR(INDEX('Hoja de Trabajo para listado'!$AB$155:$BA$1048576,MATCH($A1058,'Hoja de Trabajo para listado'!$AB$155:$AB$1048576,0),MATCH((CUADRO!L$5&amp;$E1058),'Hoja de Trabajo para listado'!$AB$151:$BA$151,0)),0)+IFERROR(INDEX('Hoja de Trabajo para listado'!$BC$155:$CB$1048576,MATCH($A1058,'Hoja de Trabajo para listado'!$BC$155:$BC$1048576,0),MATCH((CUADRO!L$5&amp;$E1058),'Hoja de Trabajo para listado'!$BC$151:$CB$151,0)),0)+IFERROR(INDEX('Hoja de Trabajo para listado'!$DE$153:$DG$274,MATCH($A1058,'Hoja de Trabajo para listado'!$DE$153:$DE$1048576,0),MATCH((CUADRO!L$5&amp;$E1058),'Hoja de Trabajo para listado'!$DE$151:$DG$151,0)),0)+IFERROR(INDEX('Hoja de Trabajo para listado'!$CD$155:$DC$1048576,MATCH($A1058,'Hoja de Trabajo para listado'!$CD$155:$CD$1048576,0),MATCH((CUADRO!L$5&amp;$E1058),'Hoja de Trabajo para listado'!$CD$151:$DC$151,0)),0)</f>
        <v>0</v>
      </c>
      <c r="M1058" s="314">
        <f ca="1">+IFERROR(INDEX('Hoja de Trabajo para listado'!$A$155:$Z$1048576,MATCH($A1058,'Hoja de Trabajo para listado'!$A$155:$A$1048576,0),MATCH((CUADRO!M$5&amp;$E1058),'Hoja de Trabajo para listado'!$A$151:$Z$151,0)),0)+IFERROR(INDEX('Hoja de Trabajo para listado'!$AB$155:$BA$1048576,MATCH($A1058,'Hoja de Trabajo para listado'!$AB$155:$AB$1048576,0),MATCH((CUADRO!M$5&amp;$E1058),'Hoja de Trabajo para listado'!$AB$151:$BA$151,0)),0)+IFERROR(INDEX('Hoja de Trabajo para listado'!$BC$155:$CB$1048576,MATCH($A1058,'Hoja de Trabajo para listado'!$BC$155:$BC$1048576,0),MATCH((CUADRO!M$5&amp;$E1058),'Hoja de Trabajo para listado'!$BC$151:$CB$151,0)),0)+IFERROR(INDEX('Hoja de Trabajo para listado'!$DE$153:$DG$274,MATCH($A1058,'Hoja de Trabajo para listado'!$DE$153:$DE$1048576,0),MATCH((CUADRO!M$5&amp;$E1058),'Hoja de Trabajo para listado'!$DE$151:$DG$151,0)),0)+IFERROR(INDEX('Hoja de Trabajo para listado'!$CD$155:$DC$1048576,MATCH($A1058,'Hoja de Trabajo para listado'!$CD$155:$CD$1048576,0),MATCH((CUADRO!M$5&amp;$E1058),'Hoja de Trabajo para listado'!$CD$151:$DC$151,0)),0)</f>
        <v>0</v>
      </c>
      <c r="N1058" s="314">
        <f ca="1">+IFERROR(INDEX('Hoja de Trabajo para listado'!$A$155:$Z$1048576,MATCH($A1058,'Hoja de Trabajo para listado'!$A$155:$A$1048576,0),MATCH((CUADRO!N$5&amp;$E1058),'Hoja de Trabajo para listado'!$A$151:$Z$151,0)),0)+IFERROR(INDEX('Hoja de Trabajo para listado'!$AB$155:$BA$1048576,MATCH($A1058,'Hoja de Trabajo para listado'!$AB$155:$AB$1048576,0),MATCH((CUADRO!N$5&amp;$E1058),'Hoja de Trabajo para listado'!$AB$151:$BA$151,0)),0)+IFERROR(INDEX('Hoja de Trabajo para listado'!$BC$155:$CB$1048576,MATCH($A1058,'Hoja de Trabajo para listado'!$BC$155:$BC$1048576,0),MATCH((CUADRO!N$5&amp;$E1058),'Hoja de Trabajo para listado'!$BC$151:$CB$151,0)),0)+IFERROR(INDEX('Hoja de Trabajo para listado'!$DE$153:$DG$274,MATCH($A1058,'Hoja de Trabajo para listado'!$DE$153:$DE$1048576,0),MATCH((CUADRO!N$5&amp;$E1058),'Hoja de Trabajo para listado'!$DE$151:$DG$151,0)),0)+IFERROR(INDEX('Hoja de Trabajo para listado'!$CD$155:$DC$1048576,MATCH($A1058,'Hoja de Trabajo para listado'!$CD$155:$CD$1048576,0),MATCH((CUADRO!N$5&amp;$E1058),'Hoja de Trabajo para listado'!$CD$151:$DC$151,0)),0)</f>
        <v>0</v>
      </c>
      <c r="O1058" s="314">
        <f ca="1">+IFERROR(INDEX('Hoja de Trabajo para listado'!$A$155:$Z$1048576,MATCH($A1058,'Hoja de Trabajo para listado'!$A$155:$A$1048576,0),MATCH((CUADRO!O$5&amp;$E1058),'Hoja de Trabajo para listado'!$A$151:$Z$151,0)),0)+IFERROR(INDEX('Hoja de Trabajo para listado'!$AB$155:$BA$1048576,MATCH($A1058,'Hoja de Trabajo para listado'!$AB$155:$AB$1048576,0),MATCH((CUADRO!O$5&amp;$E1058),'Hoja de Trabajo para listado'!$AB$151:$BA$151,0)),0)+IFERROR(INDEX('Hoja de Trabajo para listado'!$BC$155:$CB$1048576,MATCH($A1058,'Hoja de Trabajo para listado'!$BC$155:$BC$1048576,0),MATCH((CUADRO!O$5&amp;$E1058),'Hoja de Trabajo para listado'!$BC$151:$CB$151,0)),0)+IFERROR(INDEX('Hoja de Trabajo para listado'!$DE$153:$DG$274,MATCH($A1058,'Hoja de Trabajo para listado'!$DE$153:$DE$1048576,0),MATCH((CUADRO!O$5&amp;$E1058),'Hoja de Trabajo para listado'!$DE$151:$DG$151,0)),0)+IFERROR(INDEX('Hoja de Trabajo para listado'!$CD$155:$DC$1048576,MATCH($A1058,'Hoja de Trabajo para listado'!$CD$155:$CD$1048576,0),MATCH((CUADRO!O$5&amp;$E1058),'Hoja de Trabajo para listado'!$CD$151:$DC$151,0)),0)</f>
        <v>0</v>
      </c>
      <c r="P1058" s="314">
        <f ca="1">+IFERROR(INDEX('Hoja de Trabajo para listado'!$A$155:$Z$1048576,MATCH($A1058,'Hoja de Trabajo para listado'!$A$155:$A$1048576,0),MATCH((CUADRO!P$5&amp;$E1058),'Hoja de Trabajo para listado'!$A$151:$Z$151,0)),0)+IFERROR(INDEX('Hoja de Trabajo para listado'!$AB$155:$BA$1048576,MATCH($A1058,'Hoja de Trabajo para listado'!$AB$155:$AB$1048576,0),MATCH((CUADRO!P$5&amp;$E1058),'Hoja de Trabajo para listado'!$AB$151:$BA$151,0)),0)+IFERROR(INDEX('Hoja de Trabajo para listado'!$BC$155:$CB$1048576,MATCH($A1058,'Hoja de Trabajo para listado'!$BC$155:$BC$1048576,0),MATCH((CUADRO!P$5&amp;$E1058),'Hoja de Trabajo para listado'!$BC$151:$CB$151,0)),0)+IFERROR(INDEX('Hoja de Trabajo para listado'!$DE$153:$DG$274,MATCH($A1058,'Hoja de Trabajo para listado'!$DE$153:$DE$1048576,0),MATCH((CUADRO!P$5&amp;$E1058),'Hoja de Trabajo para listado'!$DE$151:$DG$151,0)),0)+IFERROR(INDEX('Hoja de Trabajo para listado'!$CD$155:$DC$1048576,MATCH($A1058,'Hoja de Trabajo para listado'!$CD$155:$CD$1048576,0),MATCH((CUADRO!P$5&amp;$E1058),'Hoja de Trabajo para listado'!$CD$151:$DC$151,0)),0)</f>
        <v>0</v>
      </c>
      <c r="Q1058" s="314">
        <f ca="1">+IFERROR(INDEX('Hoja de Trabajo para listado'!$A$155:$Z$1048576,MATCH($A1058,'Hoja de Trabajo para listado'!$A$155:$A$1048576,0),MATCH((CUADRO!Q$5&amp;$E1058),'Hoja de Trabajo para listado'!$A$151:$Z$151,0)),0)+IFERROR(INDEX('Hoja de Trabajo para listado'!$AB$155:$BA$1048576,MATCH($A1058,'Hoja de Trabajo para listado'!$AB$155:$AB$1048576,0),MATCH((CUADRO!Q$5&amp;$E1058),'Hoja de Trabajo para listado'!$AB$151:$BA$151,0)),0)+IFERROR(INDEX('Hoja de Trabajo para listado'!$BC$155:$CB$1048576,MATCH($A1058,'Hoja de Trabajo para listado'!$BC$155:$BC$1048576,0),MATCH((CUADRO!Q$5&amp;$E1058),'Hoja de Trabajo para listado'!$BC$151:$CB$151,0)),0)+IFERROR(INDEX('Hoja de Trabajo para listado'!$DE$153:$DG$274,MATCH($A1058,'Hoja de Trabajo para listado'!$DE$153:$DE$1048576,0),MATCH((CUADRO!Q$5&amp;$E1058),'Hoja de Trabajo para listado'!$DE$151:$DG$151,0)),0)+IFERROR(INDEX('Hoja de Trabajo para listado'!$CD$155:$DC$1048576,MATCH($A1058,'Hoja de Trabajo para listado'!$CD$155:$CD$1048576,0),MATCH((CUADRO!Q$5&amp;$E1058),'Hoja de Trabajo para listado'!$CD$151:$DC$151,0)),0)</f>
        <v>0</v>
      </c>
      <c r="R1058" s="314">
        <f t="shared" ca="1" si="32"/>
        <v>0</v>
      </c>
      <c r="S1058" s="322"/>
      <c r="T1058" s="314">
        <f ca="1">+T1059</f>
        <v>0</v>
      </c>
      <c r="U1058" s="313">
        <f t="shared" si="33"/>
        <v>1</v>
      </c>
      <c r="V1058" s="319" t="str">
        <f>+VLOOKUP(A1058,bd_lista!$A$3:$E$593,5,FALSE)</f>
        <v>Instituciones Descentralizadas</v>
      </c>
      <c r="W1058" s="425" t="str">
        <f>+V1058</f>
        <v>Instituciones Descentralizadas</v>
      </c>
    </row>
    <row r="1059" spans="1:23" customFormat="1" ht="27" hidden="1" customHeight="1">
      <c r="A1059" s="323">
        <v>386</v>
      </c>
      <c r="B1059" s="428"/>
      <c r="C1059" s="339" t="str">
        <f>+VLOOKUP(A1059,bd_lista!$A$3:$C$593,3,FALSE)</f>
        <v>Servicio Plurinacional de la Mujer y de la Despatriarcalización Ana María Romero</v>
      </c>
      <c r="D1059" s="430"/>
      <c r="E1059" s="319" t="s">
        <v>1419</v>
      </c>
      <c r="F1059" s="314">
        <f ca="1">+IFERROR(INDEX('Hoja de Trabajo para listado'!$A$155:$Z$1048576,MATCH($A1059,'Hoja de Trabajo para listado'!$A$155:$A$1048576,0),MATCH((CUADRO!F$5&amp;$E1059),'Hoja de Trabajo para listado'!$A$151:$Z$151,0)),0)+IFERROR(INDEX('Hoja de Trabajo para listado'!$AB$155:$BA$1048576,MATCH($A1059,'Hoja de Trabajo para listado'!$AB$155:$AB$1048576,0),MATCH((CUADRO!F$5&amp;$E1059),'Hoja de Trabajo para listado'!$AB$151:$BA$151,0)),0)+IFERROR(INDEX('Hoja de Trabajo para listado'!$BC$155:$CB$1048576,MATCH($A1059,'Hoja de Trabajo para listado'!$BC$155:$BC$1048576,0),MATCH((CUADRO!F$5&amp;$E1059),'Hoja de Trabajo para listado'!$BC$151:$CB$151,0)),0)+IFERROR(INDEX('Hoja de Trabajo para listado'!$DE$153:$DG$274,MATCH($A1059,'Hoja de Trabajo para listado'!$DE$153:$DE$1048576,0),MATCH((CUADRO!F$5&amp;$E1059),'Hoja de Trabajo para listado'!$DE$151:$DG$151,0)),0)+IFERROR(INDEX('Hoja de Trabajo para listado'!$CD$155:$DC$1048576,MATCH($A1059,'Hoja de Trabajo para listado'!$CD$155:$CD$1048576,0),MATCH((CUADRO!F$5&amp;$E1059),'Hoja de Trabajo para listado'!$CD$151:$DC$151,0)),0)</f>
        <v>0</v>
      </c>
      <c r="G1059" s="314">
        <f ca="1">+IFERROR(INDEX('Hoja de Trabajo para listado'!$A$155:$Z$1048576,MATCH($A1059,'Hoja de Trabajo para listado'!$A$155:$A$1048576,0),MATCH((CUADRO!G$5&amp;$E1059),'Hoja de Trabajo para listado'!$A$151:$Z$151,0)),0)+IFERROR(INDEX('Hoja de Trabajo para listado'!$AB$155:$BA$1048576,MATCH($A1059,'Hoja de Trabajo para listado'!$AB$155:$AB$1048576,0),MATCH((CUADRO!G$5&amp;$E1059),'Hoja de Trabajo para listado'!$AB$151:$BA$151,0)),0)+IFERROR(INDEX('Hoja de Trabajo para listado'!$BC$155:$CB$1048576,MATCH($A1059,'Hoja de Trabajo para listado'!$BC$155:$BC$1048576,0),MATCH((CUADRO!G$5&amp;$E1059),'Hoja de Trabajo para listado'!$BC$151:$CB$151,0)),0)+IFERROR(INDEX('Hoja de Trabajo para listado'!$DE$153:$DG$274,MATCH($A1059,'Hoja de Trabajo para listado'!$DE$153:$DE$1048576,0),MATCH((CUADRO!G$5&amp;$E1059),'Hoja de Trabajo para listado'!$DE$151:$DG$151,0)),0)+IFERROR(INDEX('Hoja de Trabajo para listado'!$CD$155:$DC$1048576,MATCH($A1059,'Hoja de Trabajo para listado'!$CD$155:$CD$1048576,0),MATCH((CUADRO!G$5&amp;$E1059),'Hoja de Trabajo para listado'!$CD$151:$DC$151,0)),0)</f>
        <v>0</v>
      </c>
      <c r="H1059" s="314">
        <f ca="1">+IFERROR(INDEX('Hoja de Trabajo para listado'!$A$155:$Z$1048576,MATCH($A1059,'Hoja de Trabajo para listado'!$A$155:$A$1048576,0),MATCH((CUADRO!H$5&amp;$E1059),'Hoja de Trabajo para listado'!$A$151:$Z$151,0)),0)+IFERROR(INDEX('Hoja de Trabajo para listado'!$AB$155:$BA$1048576,MATCH($A1059,'Hoja de Trabajo para listado'!$AB$155:$AB$1048576,0),MATCH((CUADRO!H$5&amp;$E1059),'Hoja de Trabajo para listado'!$AB$151:$BA$151,0)),0)+IFERROR(INDEX('Hoja de Trabajo para listado'!$BC$155:$CB$1048576,MATCH($A1059,'Hoja de Trabajo para listado'!$BC$155:$BC$1048576,0),MATCH((CUADRO!H$5&amp;$E1059),'Hoja de Trabajo para listado'!$BC$151:$CB$151,0)),0)+IFERROR(INDEX('Hoja de Trabajo para listado'!$DE$153:$DG$274,MATCH($A1059,'Hoja de Trabajo para listado'!$DE$153:$DE$1048576,0),MATCH((CUADRO!H$5&amp;$E1059),'Hoja de Trabajo para listado'!$DE$151:$DG$151,0)),0)+IFERROR(INDEX('Hoja de Trabajo para listado'!$CD$155:$DC$1048576,MATCH($A1059,'Hoja de Trabajo para listado'!$CD$155:$CD$1048576,0),MATCH((CUADRO!H$5&amp;$E1059),'Hoja de Trabajo para listado'!$CD$151:$DC$151,0)),0)</f>
        <v>0</v>
      </c>
      <c r="I1059" s="314">
        <f ca="1">+IFERROR(INDEX('Hoja de Trabajo para listado'!$A$155:$Z$1048576,MATCH($A1059,'Hoja de Trabajo para listado'!$A$155:$A$1048576,0),MATCH((CUADRO!I$5&amp;$E1059),'Hoja de Trabajo para listado'!$A$151:$Z$151,0)),0)+IFERROR(INDEX('Hoja de Trabajo para listado'!$AB$155:$BA$1048576,MATCH($A1059,'Hoja de Trabajo para listado'!$AB$155:$AB$1048576,0),MATCH((CUADRO!I$5&amp;$E1059),'Hoja de Trabajo para listado'!$AB$151:$BA$151,0)),0)+IFERROR(INDEX('Hoja de Trabajo para listado'!$BC$155:$CB$1048576,MATCH($A1059,'Hoja de Trabajo para listado'!$BC$155:$BC$1048576,0),MATCH((CUADRO!I$5&amp;$E1059),'Hoja de Trabajo para listado'!$BC$151:$CB$151,0)),0)+IFERROR(INDEX('Hoja de Trabajo para listado'!$DE$153:$DG$274,MATCH($A1059,'Hoja de Trabajo para listado'!$DE$153:$DE$1048576,0),MATCH((CUADRO!I$5&amp;$E1059),'Hoja de Trabajo para listado'!$DE$151:$DG$151,0)),0)+IFERROR(INDEX('Hoja de Trabajo para listado'!$CD$155:$DC$1048576,MATCH($A1059,'Hoja de Trabajo para listado'!$CD$155:$CD$1048576,0),MATCH((CUADRO!I$5&amp;$E1059),'Hoja de Trabajo para listado'!$CD$151:$DC$151,0)),0)</f>
        <v>0</v>
      </c>
      <c r="J1059" s="314">
        <f ca="1">+IFERROR(INDEX('Hoja de Trabajo para listado'!$A$155:$Z$1048576,MATCH($A1059,'Hoja de Trabajo para listado'!$A$155:$A$1048576,0),MATCH((CUADRO!J$5&amp;$E1059),'Hoja de Trabajo para listado'!$A$151:$Z$151,0)),0)+IFERROR(INDEX('Hoja de Trabajo para listado'!$AB$155:$BA$1048576,MATCH($A1059,'Hoja de Trabajo para listado'!$AB$155:$AB$1048576,0),MATCH((CUADRO!J$5&amp;$E1059),'Hoja de Trabajo para listado'!$AB$151:$BA$151,0)),0)+IFERROR(INDEX('Hoja de Trabajo para listado'!$BC$155:$CB$1048576,MATCH($A1059,'Hoja de Trabajo para listado'!$BC$155:$BC$1048576,0),MATCH((CUADRO!J$5&amp;$E1059),'Hoja de Trabajo para listado'!$BC$151:$CB$151,0)),0)+IFERROR(INDEX('Hoja de Trabajo para listado'!$DE$153:$DG$274,MATCH($A1059,'Hoja de Trabajo para listado'!$DE$153:$DE$1048576,0),MATCH((CUADRO!J$5&amp;$E1059),'Hoja de Trabajo para listado'!$DE$151:$DG$151,0)),0)+IFERROR(INDEX('Hoja de Trabajo para listado'!$CD$155:$DC$1048576,MATCH($A1059,'Hoja de Trabajo para listado'!$CD$155:$CD$1048576,0),MATCH((CUADRO!J$5&amp;$E1059),'Hoja de Trabajo para listado'!$CD$151:$DC$151,0)),0)</f>
        <v>0</v>
      </c>
      <c r="K1059" s="314">
        <f ca="1">+IFERROR(INDEX('Hoja de Trabajo para listado'!$A$155:$Z$1048576,MATCH($A1059,'Hoja de Trabajo para listado'!$A$155:$A$1048576,0),MATCH((CUADRO!K$5&amp;$E1059),'Hoja de Trabajo para listado'!$A$151:$Z$151,0)),0)+IFERROR(INDEX('Hoja de Trabajo para listado'!$AB$155:$BA$1048576,MATCH($A1059,'Hoja de Trabajo para listado'!$AB$155:$AB$1048576,0),MATCH((CUADRO!K$5&amp;$E1059),'Hoja de Trabajo para listado'!$AB$151:$BA$151,0)),0)+IFERROR(INDEX('Hoja de Trabajo para listado'!$BC$155:$CB$1048576,MATCH($A1059,'Hoja de Trabajo para listado'!$BC$155:$BC$1048576,0),MATCH((CUADRO!K$5&amp;$E1059),'Hoja de Trabajo para listado'!$BC$151:$CB$151,0)),0)+IFERROR(INDEX('Hoja de Trabajo para listado'!$DE$153:$DG$274,MATCH($A1059,'Hoja de Trabajo para listado'!$DE$153:$DE$1048576,0),MATCH((CUADRO!K$5&amp;$E1059),'Hoja de Trabajo para listado'!$DE$151:$DG$151,0)),0)+IFERROR(INDEX('Hoja de Trabajo para listado'!$CD$155:$DC$1048576,MATCH($A1059,'Hoja de Trabajo para listado'!$CD$155:$CD$1048576,0),MATCH((CUADRO!K$5&amp;$E1059),'Hoja de Trabajo para listado'!$CD$151:$DC$151,0)),0)</f>
        <v>0</v>
      </c>
      <c r="L1059" s="314">
        <f ca="1">+IFERROR(INDEX('Hoja de Trabajo para listado'!$A$155:$Z$1048576,MATCH($A1059,'Hoja de Trabajo para listado'!$A$155:$A$1048576,0),MATCH((CUADRO!L$5&amp;$E1059),'Hoja de Trabajo para listado'!$A$151:$Z$151,0)),0)+IFERROR(INDEX('Hoja de Trabajo para listado'!$AB$155:$BA$1048576,MATCH($A1059,'Hoja de Trabajo para listado'!$AB$155:$AB$1048576,0),MATCH((CUADRO!L$5&amp;$E1059),'Hoja de Trabajo para listado'!$AB$151:$BA$151,0)),0)+IFERROR(INDEX('Hoja de Trabajo para listado'!$BC$155:$CB$1048576,MATCH($A1059,'Hoja de Trabajo para listado'!$BC$155:$BC$1048576,0),MATCH((CUADRO!L$5&amp;$E1059),'Hoja de Trabajo para listado'!$BC$151:$CB$151,0)),0)+IFERROR(INDEX('Hoja de Trabajo para listado'!$DE$153:$DG$274,MATCH($A1059,'Hoja de Trabajo para listado'!$DE$153:$DE$1048576,0),MATCH((CUADRO!L$5&amp;$E1059),'Hoja de Trabajo para listado'!$DE$151:$DG$151,0)),0)+IFERROR(INDEX('Hoja de Trabajo para listado'!$CD$155:$DC$1048576,MATCH($A1059,'Hoja de Trabajo para listado'!$CD$155:$CD$1048576,0),MATCH((CUADRO!L$5&amp;$E1059),'Hoja de Trabajo para listado'!$CD$151:$DC$151,0)),0)</f>
        <v>0</v>
      </c>
      <c r="M1059" s="314">
        <f ca="1">+IFERROR(INDEX('Hoja de Trabajo para listado'!$A$155:$Z$1048576,MATCH($A1059,'Hoja de Trabajo para listado'!$A$155:$A$1048576,0),MATCH((CUADRO!M$5&amp;$E1059),'Hoja de Trabajo para listado'!$A$151:$Z$151,0)),0)+IFERROR(INDEX('Hoja de Trabajo para listado'!$AB$155:$BA$1048576,MATCH($A1059,'Hoja de Trabajo para listado'!$AB$155:$AB$1048576,0),MATCH((CUADRO!M$5&amp;$E1059),'Hoja de Trabajo para listado'!$AB$151:$BA$151,0)),0)+IFERROR(INDEX('Hoja de Trabajo para listado'!$BC$155:$CB$1048576,MATCH($A1059,'Hoja de Trabajo para listado'!$BC$155:$BC$1048576,0),MATCH((CUADRO!M$5&amp;$E1059),'Hoja de Trabajo para listado'!$BC$151:$CB$151,0)),0)+IFERROR(INDEX('Hoja de Trabajo para listado'!$DE$153:$DG$274,MATCH($A1059,'Hoja de Trabajo para listado'!$DE$153:$DE$1048576,0),MATCH((CUADRO!M$5&amp;$E1059),'Hoja de Trabajo para listado'!$DE$151:$DG$151,0)),0)+IFERROR(INDEX('Hoja de Trabajo para listado'!$CD$155:$DC$1048576,MATCH($A1059,'Hoja de Trabajo para listado'!$CD$155:$CD$1048576,0),MATCH((CUADRO!M$5&amp;$E1059),'Hoja de Trabajo para listado'!$CD$151:$DC$151,0)),0)</f>
        <v>0</v>
      </c>
      <c r="N1059" s="314">
        <f ca="1">+IFERROR(INDEX('Hoja de Trabajo para listado'!$A$155:$Z$1048576,MATCH($A1059,'Hoja de Trabajo para listado'!$A$155:$A$1048576,0),MATCH((CUADRO!N$5&amp;$E1059),'Hoja de Trabajo para listado'!$A$151:$Z$151,0)),0)+IFERROR(INDEX('Hoja de Trabajo para listado'!$AB$155:$BA$1048576,MATCH($A1059,'Hoja de Trabajo para listado'!$AB$155:$AB$1048576,0),MATCH((CUADRO!N$5&amp;$E1059),'Hoja de Trabajo para listado'!$AB$151:$BA$151,0)),0)+IFERROR(INDEX('Hoja de Trabajo para listado'!$BC$155:$CB$1048576,MATCH($A1059,'Hoja de Trabajo para listado'!$BC$155:$BC$1048576,0),MATCH((CUADRO!N$5&amp;$E1059),'Hoja de Trabajo para listado'!$BC$151:$CB$151,0)),0)+IFERROR(INDEX('Hoja de Trabajo para listado'!$DE$153:$DG$274,MATCH($A1059,'Hoja de Trabajo para listado'!$DE$153:$DE$1048576,0),MATCH((CUADRO!N$5&amp;$E1059),'Hoja de Trabajo para listado'!$DE$151:$DG$151,0)),0)+IFERROR(INDEX('Hoja de Trabajo para listado'!$CD$155:$DC$1048576,MATCH($A1059,'Hoja de Trabajo para listado'!$CD$155:$CD$1048576,0),MATCH((CUADRO!N$5&amp;$E1059),'Hoja de Trabajo para listado'!$CD$151:$DC$151,0)),0)</f>
        <v>0</v>
      </c>
      <c r="O1059" s="314">
        <f ca="1">+IFERROR(INDEX('Hoja de Trabajo para listado'!$A$155:$Z$1048576,MATCH($A1059,'Hoja de Trabajo para listado'!$A$155:$A$1048576,0),MATCH((CUADRO!O$5&amp;$E1059),'Hoja de Trabajo para listado'!$A$151:$Z$151,0)),0)+IFERROR(INDEX('Hoja de Trabajo para listado'!$AB$155:$BA$1048576,MATCH($A1059,'Hoja de Trabajo para listado'!$AB$155:$AB$1048576,0),MATCH((CUADRO!O$5&amp;$E1059),'Hoja de Trabajo para listado'!$AB$151:$BA$151,0)),0)+IFERROR(INDEX('Hoja de Trabajo para listado'!$BC$155:$CB$1048576,MATCH($A1059,'Hoja de Trabajo para listado'!$BC$155:$BC$1048576,0),MATCH((CUADRO!O$5&amp;$E1059),'Hoja de Trabajo para listado'!$BC$151:$CB$151,0)),0)+IFERROR(INDEX('Hoja de Trabajo para listado'!$DE$153:$DG$274,MATCH($A1059,'Hoja de Trabajo para listado'!$DE$153:$DE$1048576,0),MATCH((CUADRO!O$5&amp;$E1059),'Hoja de Trabajo para listado'!$DE$151:$DG$151,0)),0)+IFERROR(INDEX('Hoja de Trabajo para listado'!$CD$155:$DC$1048576,MATCH($A1059,'Hoja de Trabajo para listado'!$CD$155:$CD$1048576,0),MATCH((CUADRO!O$5&amp;$E1059),'Hoja de Trabajo para listado'!$CD$151:$DC$151,0)),0)</f>
        <v>0</v>
      </c>
      <c r="P1059" s="314">
        <f ca="1">+IFERROR(INDEX('Hoja de Trabajo para listado'!$A$155:$Z$1048576,MATCH($A1059,'Hoja de Trabajo para listado'!$A$155:$A$1048576,0),MATCH((CUADRO!P$5&amp;$E1059),'Hoja de Trabajo para listado'!$A$151:$Z$151,0)),0)+IFERROR(INDEX('Hoja de Trabajo para listado'!$AB$155:$BA$1048576,MATCH($A1059,'Hoja de Trabajo para listado'!$AB$155:$AB$1048576,0),MATCH((CUADRO!P$5&amp;$E1059),'Hoja de Trabajo para listado'!$AB$151:$BA$151,0)),0)+IFERROR(INDEX('Hoja de Trabajo para listado'!$BC$155:$CB$1048576,MATCH($A1059,'Hoja de Trabajo para listado'!$BC$155:$BC$1048576,0),MATCH((CUADRO!P$5&amp;$E1059),'Hoja de Trabajo para listado'!$BC$151:$CB$151,0)),0)+IFERROR(INDEX('Hoja de Trabajo para listado'!$DE$153:$DG$274,MATCH($A1059,'Hoja de Trabajo para listado'!$DE$153:$DE$1048576,0),MATCH((CUADRO!P$5&amp;$E1059),'Hoja de Trabajo para listado'!$DE$151:$DG$151,0)),0)+IFERROR(INDEX('Hoja de Trabajo para listado'!$CD$155:$DC$1048576,MATCH($A1059,'Hoja de Trabajo para listado'!$CD$155:$CD$1048576,0),MATCH((CUADRO!P$5&amp;$E1059),'Hoja de Trabajo para listado'!$CD$151:$DC$151,0)),0)</f>
        <v>0</v>
      </c>
      <c r="Q1059" s="314">
        <f ca="1">+IFERROR(INDEX('Hoja de Trabajo para listado'!$A$155:$Z$1048576,MATCH($A1059,'Hoja de Trabajo para listado'!$A$155:$A$1048576,0),MATCH((CUADRO!Q$5&amp;$E1059),'Hoja de Trabajo para listado'!$A$151:$Z$151,0)),0)+IFERROR(INDEX('Hoja de Trabajo para listado'!$AB$155:$BA$1048576,MATCH($A1059,'Hoja de Trabajo para listado'!$AB$155:$AB$1048576,0),MATCH((CUADRO!Q$5&amp;$E1059),'Hoja de Trabajo para listado'!$AB$151:$BA$151,0)),0)+IFERROR(INDEX('Hoja de Trabajo para listado'!$BC$155:$CB$1048576,MATCH($A1059,'Hoja de Trabajo para listado'!$BC$155:$BC$1048576,0),MATCH((CUADRO!Q$5&amp;$E1059),'Hoja de Trabajo para listado'!$BC$151:$CB$151,0)),0)+IFERROR(INDEX('Hoja de Trabajo para listado'!$DE$153:$DG$274,MATCH($A1059,'Hoja de Trabajo para listado'!$DE$153:$DE$1048576,0),MATCH((CUADRO!Q$5&amp;$E1059),'Hoja de Trabajo para listado'!$DE$151:$DG$151,0)),0)+IFERROR(INDEX('Hoja de Trabajo para listado'!$CD$155:$DC$1048576,MATCH($A1059,'Hoja de Trabajo para listado'!$CD$155:$CD$1048576,0),MATCH((CUADRO!Q$5&amp;$E1059),'Hoja de Trabajo para listado'!$CD$151:$DC$151,0)),0)</f>
        <v>0</v>
      </c>
      <c r="R1059" s="314">
        <f t="shared" ca="1" si="32"/>
        <v>0</v>
      </c>
      <c r="S1059" s="322">
        <f ca="1">+R1058+R1059</f>
        <v>0</v>
      </c>
      <c r="T1059" s="314">
        <f ca="1">+S1059</f>
        <v>0</v>
      </c>
      <c r="U1059" s="313">
        <f t="shared" si="33"/>
        <v>2</v>
      </c>
      <c r="V1059" s="319" t="str">
        <f>+VLOOKUP(A1059,bd_lista!$A$3:$E$593,5,FALSE)</f>
        <v>Instituciones Descentralizadas</v>
      </c>
      <c r="W1059" s="426"/>
    </row>
    <row r="1060" spans="1:23" customFormat="1" ht="15" hidden="1" customHeight="1">
      <c r="A1060" s="323">
        <v>171</v>
      </c>
      <c r="B1060" s="427">
        <f>+A1060</f>
        <v>171</v>
      </c>
      <c r="C1060" s="318" t="str">
        <f>+VLOOKUP(A1060,bd_lista!$A$3:$C$593,3,FALSE)</f>
        <v>Centro de Investigación Agrícola Tropical</v>
      </c>
      <c r="D1060" s="429" t="str">
        <f>+C1060</f>
        <v>Centro de Investigación Agrícola Tropical</v>
      </c>
      <c r="E1060" s="318" t="s">
        <v>1418</v>
      </c>
      <c r="F1060" s="314">
        <f ca="1">+IFERROR(INDEX('Hoja de Trabajo para listado'!$A$155:$Z$1048576,MATCH($A1060,'Hoja de Trabajo para listado'!$A$155:$A$1048576,0),MATCH((CUADRO!F$5&amp;$E1060),'Hoja de Trabajo para listado'!$A$151:$Z$151,0)),0)+IFERROR(INDEX('Hoja de Trabajo para listado'!$AB$155:$BA$1048576,MATCH($A1060,'Hoja de Trabajo para listado'!$AB$155:$AB$1048576,0),MATCH((CUADRO!F$5&amp;$E1060),'Hoja de Trabajo para listado'!$AB$151:$BA$151,0)),0)+IFERROR(INDEX('Hoja de Trabajo para listado'!$BC$155:$CB$1048576,MATCH($A1060,'Hoja de Trabajo para listado'!$BC$155:$BC$1048576,0),MATCH((CUADRO!F$5&amp;$E1060),'Hoja de Trabajo para listado'!$BC$151:$CB$151,0)),0)+IFERROR(INDEX('Hoja de Trabajo para listado'!$DE$153:$DG$274,MATCH($A1060,'Hoja de Trabajo para listado'!$DE$153:$DE$1048576,0),MATCH((CUADRO!F$5&amp;$E1060),'Hoja de Trabajo para listado'!$DE$151:$DG$151,0)),0)+IFERROR(INDEX('Hoja de Trabajo para listado'!$CD$155:$DC$1048576,MATCH($A1060,'Hoja de Trabajo para listado'!$CD$155:$CD$1048576,0),MATCH((CUADRO!F$5&amp;$E1060),'Hoja de Trabajo para listado'!$CD$151:$DC$151,0)),0)</f>
        <v>0</v>
      </c>
      <c r="G1060" s="314">
        <f ca="1">+IFERROR(INDEX('Hoja de Trabajo para listado'!$A$155:$Z$1048576,MATCH($A1060,'Hoja de Trabajo para listado'!$A$155:$A$1048576,0),MATCH((CUADRO!G$5&amp;$E1060),'Hoja de Trabajo para listado'!$A$151:$Z$151,0)),0)+IFERROR(INDEX('Hoja de Trabajo para listado'!$AB$155:$BA$1048576,MATCH($A1060,'Hoja de Trabajo para listado'!$AB$155:$AB$1048576,0),MATCH((CUADRO!G$5&amp;$E1060),'Hoja de Trabajo para listado'!$AB$151:$BA$151,0)),0)+IFERROR(INDEX('Hoja de Trabajo para listado'!$BC$155:$CB$1048576,MATCH($A1060,'Hoja de Trabajo para listado'!$BC$155:$BC$1048576,0),MATCH((CUADRO!G$5&amp;$E1060),'Hoja de Trabajo para listado'!$BC$151:$CB$151,0)),0)+IFERROR(INDEX('Hoja de Trabajo para listado'!$DE$153:$DG$274,MATCH($A1060,'Hoja de Trabajo para listado'!$DE$153:$DE$1048576,0),MATCH((CUADRO!G$5&amp;$E1060),'Hoja de Trabajo para listado'!$DE$151:$DG$151,0)),0)+IFERROR(INDEX('Hoja de Trabajo para listado'!$CD$155:$DC$1048576,MATCH($A1060,'Hoja de Trabajo para listado'!$CD$155:$CD$1048576,0),MATCH((CUADRO!G$5&amp;$E1060),'Hoja de Trabajo para listado'!$CD$151:$DC$151,0)),0)</f>
        <v>0</v>
      </c>
      <c r="H1060" s="314">
        <f ca="1">+IFERROR(INDEX('Hoja de Trabajo para listado'!$A$155:$Z$1048576,MATCH($A1060,'Hoja de Trabajo para listado'!$A$155:$A$1048576,0),MATCH((CUADRO!H$5&amp;$E1060),'Hoja de Trabajo para listado'!$A$151:$Z$151,0)),0)+IFERROR(INDEX('Hoja de Trabajo para listado'!$AB$155:$BA$1048576,MATCH($A1060,'Hoja de Trabajo para listado'!$AB$155:$AB$1048576,0),MATCH((CUADRO!H$5&amp;$E1060),'Hoja de Trabajo para listado'!$AB$151:$BA$151,0)),0)+IFERROR(INDEX('Hoja de Trabajo para listado'!$BC$155:$CB$1048576,MATCH($A1060,'Hoja de Trabajo para listado'!$BC$155:$BC$1048576,0),MATCH((CUADRO!H$5&amp;$E1060),'Hoja de Trabajo para listado'!$BC$151:$CB$151,0)),0)+IFERROR(INDEX('Hoja de Trabajo para listado'!$DE$153:$DG$274,MATCH($A1060,'Hoja de Trabajo para listado'!$DE$153:$DE$1048576,0),MATCH((CUADRO!H$5&amp;$E1060),'Hoja de Trabajo para listado'!$DE$151:$DG$151,0)),0)+IFERROR(INDEX('Hoja de Trabajo para listado'!$CD$155:$DC$1048576,MATCH($A1060,'Hoja de Trabajo para listado'!$CD$155:$CD$1048576,0),MATCH((CUADRO!H$5&amp;$E1060),'Hoja de Trabajo para listado'!$CD$151:$DC$151,0)),0)</f>
        <v>0</v>
      </c>
      <c r="I1060" s="314">
        <f ca="1">+IFERROR(INDEX('Hoja de Trabajo para listado'!$A$155:$Z$1048576,MATCH($A1060,'Hoja de Trabajo para listado'!$A$155:$A$1048576,0),MATCH((CUADRO!I$5&amp;$E1060),'Hoja de Trabajo para listado'!$A$151:$Z$151,0)),0)+IFERROR(INDEX('Hoja de Trabajo para listado'!$AB$155:$BA$1048576,MATCH($A1060,'Hoja de Trabajo para listado'!$AB$155:$AB$1048576,0),MATCH((CUADRO!I$5&amp;$E1060),'Hoja de Trabajo para listado'!$AB$151:$BA$151,0)),0)+IFERROR(INDEX('Hoja de Trabajo para listado'!$BC$155:$CB$1048576,MATCH($A1060,'Hoja de Trabajo para listado'!$BC$155:$BC$1048576,0),MATCH((CUADRO!I$5&amp;$E1060),'Hoja de Trabajo para listado'!$BC$151:$CB$151,0)),0)+IFERROR(INDEX('Hoja de Trabajo para listado'!$DE$153:$DG$274,MATCH($A1060,'Hoja de Trabajo para listado'!$DE$153:$DE$1048576,0),MATCH((CUADRO!I$5&amp;$E1060),'Hoja de Trabajo para listado'!$DE$151:$DG$151,0)),0)+IFERROR(INDEX('Hoja de Trabajo para listado'!$CD$155:$DC$1048576,MATCH($A1060,'Hoja de Trabajo para listado'!$CD$155:$CD$1048576,0),MATCH((CUADRO!I$5&amp;$E1060),'Hoja de Trabajo para listado'!$CD$151:$DC$151,0)),0)</f>
        <v>0</v>
      </c>
      <c r="J1060" s="314">
        <f ca="1">+IFERROR(INDEX('Hoja de Trabajo para listado'!$A$155:$Z$1048576,MATCH($A1060,'Hoja de Trabajo para listado'!$A$155:$A$1048576,0),MATCH((CUADRO!J$5&amp;$E1060),'Hoja de Trabajo para listado'!$A$151:$Z$151,0)),0)+IFERROR(INDEX('Hoja de Trabajo para listado'!$AB$155:$BA$1048576,MATCH($A1060,'Hoja de Trabajo para listado'!$AB$155:$AB$1048576,0),MATCH((CUADRO!J$5&amp;$E1060),'Hoja de Trabajo para listado'!$AB$151:$BA$151,0)),0)+IFERROR(INDEX('Hoja de Trabajo para listado'!$BC$155:$CB$1048576,MATCH($A1060,'Hoja de Trabajo para listado'!$BC$155:$BC$1048576,0),MATCH((CUADRO!J$5&amp;$E1060),'Hoja de Trabajo para listado'!$BC$151:$CB$151,0)),0)+IFERROR(INDEX('Hoja de Trabajo para listado'!$DE$153:$DG$274,MATCH($A1060,'Hoja de Trabajo para listado'!$DE$153:$DE$1048576,0),MATCH((CUADRO!J$5&amp;$E1060),'Hoja de Trabajo para listado'!$DE$151:$DG$151,0)),0)+IFERROR(INDEX('Hoja de Trabajo para listado'!$CD$155:$DC$1048576,MATCH($A1060,'Hoja de Trabajo para listado'!$CD$155:$CD$1048576,0),MATCH((CUADRO!J$5&amp;$E1060),'Hoja de Trabajo para listado'!$CD$151:$DC$151,0)),0)</f>
        <v>0</v>
      </c>
      <c r="K1060" s="314">
        <f ca="1">+IFERROR(INDEX('Hoja de Trabajo para listado'!$A$155:$Z$1048576,MATCH($A1060,'Hoja de Trabajo para listado'!$A$155:$A$1048576,0),MATCH((CUADRO!K$5&amp;$E1060),'Hoja de Trabajo para listado'!$A$151:$Z$151,0)),0)+IFERROR(INDEX('Hoja de Trabajo para listado'!$AB$155:$BA$1048576,MATCH($A1060,'Hoja de Trabajo para listado'!$AB$155:$AB$1048576,0),MATCH((CUADRO!K$5&amp;$E1060),'Hoja de Trabajo para listado'!$AB$151:$BA$151,0)),0)+IFERROR(INDEX('Hoja de Trabajo para listado'!$BC$155:$CB$1048576,MATCH($A1060,'Hoja de Trabajo para listado'!$BC$155:$BC$1048576,0),MATCH((CUADRO!K$5&amp;$E1060),'Hoja de Trabajo para listado'!$BC$151:$CB$151,0)),0)+IFERROR(INDEX('Hoja de Trabajo para listado'!$DE$153:$DG$274,MATCH($A1060,'Hoja de Trabajo para listado'!$DE$153:$DE$1048576,0),MATCH((CUADRO!K$5&amp;$E1060),'Hoja de Trabajo para listado'!$DE$151:$DG$151,0)),0)+IFERROR(INDEX('Hoja de Trabajo para listado'!$CD$155:$DC$1048576,MATCH($A1060,'Hoja de Trabajo para listado'!$CD$155:$CD$1048576,0),MATCH((CUADRO!K$5&amp;$E1060),'Hoja de Trabajo para listado'!$CD$151:$DC$151,0)),0)</f>
        <v>0</v>
      </c>
      <c r="L1060" s="314">
        <f ca="1">+IFERROR(INDEX('Hoja de Trabajo para listado'!$A$155:$Z$1048576,MATCH($A1060,'Hoja de Trabajo para listado'!$A$155:$A$1048576,0),MATCH((CUADRO!L$5&amp;$E1060),'Hoja de Trabajo para listado'!$A$151:$Z$151,0)),0)+IFERROR(INDEX('Hoja de Trabajo para listado'!$AB$155:$BA$1048576,MATCH($A1060,'Hoja de Trabajo para listado'!$AB$155:$AB$1048576,0),MATCH((CUADRO!L$5&amp;$E1060),'Hoja de Trabajo para listado'!$AB$151:$BA$151,0)),0)+IFERROR(INDEX('Hoja de Trabajo para listado'!$BC$155:$CB$1048576,MATCH($A1060,'Hoja de Trabajo para listado'!$BC$155:$BC$1048576,0),MATCH((CUADRO!L$5&amp;$E1060),'Hoja de Trabajo para listado'!$BC$151:$CB$151,0)),0)+IFERROR(INDEX('Hoja de Trabajo para listado'!$DE$153:$DG$274,MATCH($A1060,'Hoja de Trabajo para listado'!$DE$153:$DE$1048576,0),MATCH((CUADRO!L$5&amp;$E1060),'Hoja de Trabajo para listado'!$DE$151:$DG$151,0)),0)+IFERROR(INDEX('Hoja de Trabajo para listado'!$CD$155:$DC$1048576,MATCH($A1060,'Hoja de Trabajo para listado'!$CD$155:$CD$1048576,0),MATCH((CUADRO!L$5&amp;$E1060),'Hoja de Trabajo para listado'!$CD$151:$DC$151,0)),0)</f>
        <v>0</v>
      </c>
      <c r="M1060" s="314">
        <f ca="1">+IFERROR(INDEX('Hoja de Trabajo para listado'!$A$155:$Z$1048576,MATCH($A1060,'Hoja de Trabajo para listado'!$A$155:$A$1048576,0),MATCH((CUADRO!M$5&amp;$E1060),'Hoja de Trabajo para listado'!$A$151:$Z$151,0)),0)+IFERROR(INDEX('Hoja de Trabajo para listado'!$AB$155:$BA$1048576,MATCH($A1060,'Hoja de Trabajo para listado'!$AB$155:$AB$1048576,0),MATCH((CUADRO!M$5&amp;$E1060),'Hoja de Trabajo para listado'!$AB$151:$BA$151,0)),0)+IFERROR(INDEX('Hoja de Trabajo para listado'!$BC$155:$CB$1048576,MATCH($A1060,'Hoja de Trabajo para listado'!$BC$155:$BC$1048576,0),MATCH((CUADRO!M$5&amp;$E1060),'Hoja de Trabajo para listado'!$BC$151:$CB$151,0)),0)+IFERROR(INDEX('Hoja de Trabajo para listado'!$DE$153:$DG$274,MATCH($A1060,'Hoja de Trabajo para listado'!$DE$153:$DE$1048576,0),MATCH((CUADRO!M$5&amp;$E1060),'Hoja de Trabajo para listado'!$DE$151:$DG$151,0)),0)+IFERROR(INDEX('Hoja de Trabajo para listado'!$CD$155:$DC$1048576,MATCH($A1060,'Hoja de Trabajo para listado'!$CD$155:$CD$1048576,0),MATCH((CUADRO!M$5&amp;$E1060),'Hoja de Trabajo para listado'!$CD$151:$DC$151,0)),0)</f>
        <v>0</v>
      </c>
      <c r="N1060" s="314">
        <f ca="1">+IFERROR(INDEX('Hoja de Trabajo para listado'!$A$155:$Z$1048576,MATCH($A1060,'Hoja de Trabajo para listado'!$A$155:$A$1048576,0),MATCH((CUADRO!N$5&amp;$E1060),'Hoja de Trabajo para listado'!$A$151:$Z$151,0)),0)+IFERROR(INDEX('Hoja de Trabajo para listado'!$AB$155:$BA$1048576,MATCH($A1060,'Hoja de Trabajo para listado'!$AB$155:$AB$1048576,0),MATCH((CUADRO!N$5&amp;$E1060),'Hoja de Trabajo para listado'!$AB$151:$BA$151,0)),0)+IFERROR(INDEX('Hoja de Trabajo para listado'!$BC$155:$CB$1048576,MATCH($A1060,'Hoja de Trabajo para listado'!$BC$155:$BC$1048576,0),MATCH((CUADRO!N$5&amp;$E1060),'Hoja de Trabajo para listado'!$BC$151:$CB$151,0)),0)+IFERROR(INDEX('Hoja de Trabajo para listado'!$DE$153:$DG$274,MATCH($A1060,'Hoja de Trabajo para listado'!$DE$153:$DE$1048576,0),MATCH((CUADRO!N$5&amp;$E1060),'Hoja de Trabajo para listado'!$DE$151:$DG$151,0)),0)+IFERROR(INDEX('Hoja de Trabajo para listado'!$CD$155:$DC$1048576,MATCH($A1060,'Hoja de Trabajo para listado'!$CD$155:$CD$1048576,0),MATCH((CUADRO!N$5&amp;$E1060),'Hoja de Trabajo para listado'!$CD$151:$DC$151,0)),0)</f>
        <v>0</v>
      </c>
      <c r="O1060" s="314">
        <f ca="1">+IFERROR(INDEX('Hoja de Trabajo para listado'!$A$155:$Z$1048576,MATCH($A1060,'Hoja de Trabajo para listado'!$A$155:$A$1048576,0),MATCH((CUADRO!O$5&amp;$E1060),'Hoja de Trabajo para listado'!$A$151:$Z$151,0)),0)+IFERROR(INDEX('Hoja de Trabajo para listado'!$AB$155:$BA$1048576,MATCH($A1060,'Hoja de Trabajo para listado'!$AB$155:$AB$1048576,0),MATCH((CUADRO!O$5&amp;$E1060),'Hoja de Trabajo para listado'!$AB$151:$BA$151,0)),0)+IFERROR(INDEX('Hoja de Trabajo para listado'!$BC$155:$CB$1048576,MATCH($A1060,'Hoja de Trabajo para listado'!$BC$155:$BC$1048576,0),MATCH((CUADRO!O$5&amp;$E1060),'Hoja de Trabajo para listado'!$BC$151:$CB$151,0)),0)+IFERROR(INDEX('Hoja de Trabajo para listado'!$DE$153:$DG$274,MATCH($A1060,'Hoja de Trabajo para listado'!$DE$153:$DE$1048576,0),MATCH((CUADRO!O$5&amp;$E1060),'Hoja de Trabajo para listado'!$DE$151:$DG$151,0)),0)+IFERROR(INDEX('Hoja de Trabajo para listado'!$CD$155:$DC$1048576,MATCH($A1060,'Hoja de Trabajo para listado'!$CD$155:$CD$1048576,0),MATCH((CUADRO!O$5&amp;$E1060),'Hoja de Trabajo para listado'!$CD$151:$DC$151,0)),0)</f>
        <v>0</v>
      </c>
      <c r="P1060" s="314">
        <f ca="1">+IFERROR(INDEX('Hoja de Trabajo para listado'!$A$155:$Z$1048576,MATCH($A1060,'Hoja de Trabajo para listado'!$A$155:$A$1048576,0),MATCH((CUADRO!P$5&amp;$E1060),'Hoja de Trabajo para listado'!$A$151:$Z$151,0)),0)+IFERROR(INDEX('Hoja de Trabajo para listado'!$AB$155:$BA$1048576,MATCH($A1060,'Hoja de Trabajo para listado'!$AB$155:$AB$1048576,0),MATCH((CUADRO!P$5&amp;$E1060),'Hoja de Trabajo para listado'!$AB$151:$BA$151,0)),0)+IFERROR(INDEX('Hoja de Trabajo para listado'!$BC$155:$CB$1048576,MATCH($A1060,'Hoja de Trabajo para listado'!$BC$155:$BC$1048576,0),MATCH((CUADRO!P$5&amp;$E1060),'Hoja de Trabajo para listado'!$BC$151:$CB$151,0)),0)+IFERROR(INDEX('Hoja de Trabajo para listado'!$DE$153:$DG$274,MATCH($A1060,'Hoja de Trabajo para listado'!$DE$153:$DE$1048576,0),MATCH((CUADRO!P$5&amp;$E1060),'Hoja de Trabajo para listado'!$DE$151:$DG$151,0)),0)+IFERROR(INDEX('Hoja de Trabajo para listado'!$CD$155:$DC$1048576,MATCH($A1060,'Hoja de Trabajo para listado'!$CD$155:$CD$1048576,0),MATCH((CUADRO!P$5&amp;$E1060),'Hoja de Trabajo para listado'!$CD$151:$DC$151,0)),0)</f>
        <v>0</v>
      </c>
      <c r="Q1060" s="314">
        <f ca="1">+IFERROR(INDEX('Hoja de Trabajo para listado'!$A$155:$Z$1048576,MATCH($A1060,'Hoja de Trabajo para listado'!$A$155:$A$1048576,0),MATCH((CUADRO!Q$5&amp;$E1060),'Hoja de Trabajo para listado'!$A$151:$Z$151,0)),0)+IFERROR(INDEX('Hoja de Trabajo para listado'!$AB$155:$BA$1048576,MATCH($A1060,'Hoja de Trabajo para listado'!$AB$155:$AB$1048576,0),MATCH((CUADRO!Q$5&amp;$E1060),'Hoja de Trabajo para listado'!$AB$151:$BA$151,0)),0)+IFERROR(INDEX('Hoja de Trabajo para listado'!$BC$155:$CB$1048576,MATCH($A1060,'Hoja de Trabajo para listado'!$BC$155:$BC$1048576,0),MATCH((CUADRO!Q$5&amp;$E1060),'Hoja de Trabajo para listado'!$BC$151:$CB$151,0)),0)+IFERROR(INDEX('Hoja de Trabajo para listado'!$DE$153:$DG$274,MATCH($A1060,'Hoja de Trabajo para listado'!$DE$153:$DE$1048576,0),MATCH((CUADRO!Q$5&amp;$E1060),'Hoja de Trabajo para listado'!$DE$151:$DG$151,0)),0)+IFERROR(INDEX('Hoja de Trabajo para listado'!$CD$155:$DC$1048576,MATCH($A1060,'Hoja de Trabajo para listado'!$CD$155:$CD$1048576,0),MATCH((CUADRO!Q$5&amp;$E1060),'Hoja de Trabajo para listado'!$CD$151:$DC$151,0)),0)</f>
        <v>0</v>
      </c>
      <c r="R1060" s="314">
        <f t="shared" ca="1" si="32"/>
        <v>0</v>
      </c>
      <c r="S1060" s="314"/>
      <c r="T1060" s="314">
        <f ca="1">+T1061</f>
        <v>0</v>
      </c>
      <c r="U1060" s="313">
        <f t="shared" si="33"/>
        <v>1</v>
      </c>
      <c r="V1060" s="319" t="str">
        <f>+VLOOKUP(A1060,bd_lista!$A$3:$E$593,5,FALSE)</f>
        <v>Instituciones Descentralizadas Departamentales</v>
      </c>
      <c r="W1060" s="425" t="str">
        <f>+V1060</f>
        <v>Instituciones Descentralizadas Departamentales</v>
      </c>
    </row>
    <row r="1061" spans="1:23" customFormat="1" ht="15" hidden="1" customHeight="1">
      <c r="A1061" s="323">
        <v>171</v>
      </c>
      <c r="B1061" s="428"/>
      <c r="C1061" s="339" t="str">
        <f>+VLOOKUP(A1061,bd_lista!$A$3:$C$593,3,FALSE)</f>
        <v>Centro de Investigación Agrícola Tropical</v>
      </c>
      <c r="D1061" s="430"/>
      <c r="E1061" s="319" t="s">
        <v>1419</v>
      </c>
      <c r="F1061" s="314">
        <f ca="1">+IFERROR(INDEX('Hoja de Trabajo para listado'!$A$155:$Z$1048576,MATCH($A1061,'Hoja de Trabajo para listado'!$A$155:$A$1048576,0),MATCH((CUADRO!F$5&amp;$E1061),'Hoja de Trabajo para listado'!$A$151:$Z$151,0)),0)+IFERROR(INDEX('Hoja de Trabajo para listado'!$AB$155:$BA$1048576,MATCH($A1061,'Hoja de Trabajo para listado'!$AB$155:$AB$1048576,0),MATCH((CUADRO!F$5&amp;$E1061),'Hoja de Trabajo para listado'!$AB$151:$BA$151,0)),0)+IFERROR(INDEX('Hoja de Trabajo para listado'!$BC$155:$CB$1048576,MATCH($A1061,'Hoja de Trabajo para listado'!$BC$155:$BC$1048576,0),MATCH((CUADRO!F$5&amp;$E1061),'Hoja de Trabajo para listado'!$BC$151:$CB$151,0)),0)+IFERROR(INDEX('Hoja de Trabajo para listado'!$DE$153:$DG$274,MATCH($A1061,'Hoja de Trabajo para listado'!$DE$153:$DE$1048576,0),MATCH((CUADRO!F$5&amp;$E1061),'Hoja de Trabajo para listado'!$DE$151:$DG$151,0)),0)+IFERROR(INDEX('Hoja de Trabajo para listado'!$CD$155:$DC$1048576,MATCH($A1061,'Hoja de Trabajo para listado'!$CD$155:$CD$1048576,0),MATCH((CUADRO!F$5&amp;$E1061),'Hoja de Trabajo para listado'!$CD$151:$DC$151,0)),0)</f>
        <v>0</v>
      </c>
      <c r="G1061" s="314">
        <f ca="1">+IFERROR(INDEX('Hoja de Trabajo para listado'!$A$155:$Z$1048576,MATCH($A1061,'Hoja de Trabajo para listado'!$A$155:$A$1048576,0),MATCH((CUADRO!G$5&amp;$E1061),'Hoja de Trabajo para listado'!$A$151:$Z$151,0)),0)+IFERROR(INDEX('Hoja de Trabajo para listado'!$AB$155:$BA$1048576,MATCH($A1061,'Hoja de Trabajo para listado'!$AB$155:$AB$1048576,0),MATCH((CUADRO!G$5&amp;$E1061),'Hoja de Trabajo para listado'!$AB$151:$BA$151,0)),0)+IFERROR(INDEX('Hoja de Trabajo para listado'!$BC$155:$CB$1048576,MATCH($A1061,'Hoja de Trabajo para listado'!$BC$155:$BC$1048576,0),MATCH((CUADRO!G$5&amp;$E1061),'Hoja de Trabajo para listado'!$BC$151:$CB$151,0)),0)+IFERROR(INDEX('Hoja de Trabajo para listado'!$DE$153:$DG$274,MATCH($A1061,'Hoja de Trabajo para listado'!$DE$153:$DE$1048576,0),MATCH((CUADRO!G$5&amp;$E1061),'Hoja de Trabajo para listado'!$DE$151:$DG$151,0)),0)+IFERROR(INDEX('Hoja de Trabajo para listado'!$CD$155:$DC$1048576,MATCH($A1061,'Hoja de Trabajo para listado'!$CD$155:$CD$1048576,0),MATCH((CUADRO!G$5&amp;$E1061),'Hoja de Trabajo para listado'!$CD$151:$DC$151,0)),0)</f>
        <v>0</v>
      </c>
      <c r="H1061" s="314">
        <f ca="1">+IFERROR(INDEX('Hoja de Trabajo para listado'!$A$155:$Z$1048576,MATCH($A1061,'Hoja de Trabajo para listado'!$A$155:$A$1048576,0),MATCH((CUADRO!H$5&amp;$E1061),'Hoja de Trabajo para listado'!$A$151:$Z$151,0)),0)+IFERROR(INDEX('Hoja de Trabajo para listado'!$AB$155:$BA$1048576,MATCH($A1061,'Hoja de Trabajo para listado'!$AB$155:$AB$1048576,0),MATCH((CUADRO!H$5&amp;$E1061),'Hoja de Trabajo para listado'!$AB$151:$BA$151,0)),0)+IFERROR(INDEX('Hoja de Trabajo para listado'!$BC$155:$CB$1048576,MATCH($A1061,'Hoja de Trabajo para listado'!$BC$155:$BC$1048576,0),MATCH((CUADRO!H$5&amp;$E1061),'Hoja de Trabajo para listado'!$BC$151:$CB$151,0)),0)+IFERROR(INDEX('Hoja de Trabajo para listado'!$DE$153:$DG$274,MATCH($A1061,'Hoja de Trabajo para listado'!$DE$153:$DE$1048576,0),MATCH((CUADRO!H$5&amp;$E1061),'Hoja de Trabajo para listado'!$DE$151:$DG$151,0)),0)+IFERROR(INDEX('Hoja de Trabajo para listado'!$CD$155:$DC$1048576,MATCH($A1061,'Hoja de Trabajo para listado'!$CD$155:$CD$1048576,0),MATCH((CUADRO!H$5&amp;$E1061),'Hoja de Trabajo para listado'!$CD$151:$DC$151,0)),0)</f>
        <v>0</v>
      </c>
      <c r="I1061" s="314">
        <f ca="1">+IFERROR(INDEX('Hoja de Trabajo para listado'!$A$155:$Z$1048576,MATCH($A1061,'Hoja de Trabajo para listado'!$A$155:$A$1048576,0),MATCH((CUADRO!I$5&amp;$E1061),'Hoja de Trabajo para listado'!$A$151:$Z$151,0)),0)+IFERROR(INDEX('Hoja de Trabajo para listado'!$AB$155:$BA$1048576,MATCH($A1061,'Hoja de Trabajo para listado'!$AB$155:$AB$1048576,0),MATCH((CUADRO!I$5&amp;$E1061),'Hoja de Trabajo para listado'!$AB$151:$BA$151,0)),0)+IFERROR(INDEX('Hoja de Trabajo para listado'!$BC$155:$CB$1048576,MATCH($A1061,'Hoja de Trabajo para listado'!$BC$155:$BC$1048576,0),MATCH((CUADRO!I$5&amp;$E1061),'Hoja de Trabajo para listado'!$BC$151:$CB$151,0)),0)+IFERROR(INDEX('Hoja de Trabajo para listado'!$DE$153:$DG$274,MATCH($A1061,'Hoja de Trabajo para listado'!$DE$153:$DE$1048576,0),MATCH((CUADRO!I$5&amp;$E1061),'Hoja de Trabajo para listado'!$DE$151:$DG$151,0)),0)+IFERROR(INDEX('Hoja de Trabajo para listado'!$CD$155:$DC$1048576,MATCH($A1061,'Hoja de Trabajo para listado'!$CD$155:$CD$1048576,0),MATCH((CUADRO!I$5&amp;$E1061),'Hoja de Trabajo para listado'!$CD$151:$DC$151,0)),0)</f>
        <v>0</v>
      </c>
      <c r="J1061" s="314">
        <f ca="1">+IFERROR(INDEX('Hoja de Trabajo para listado'!$A$155:$Z$1048576,MATCH($A1061,'Hoja de Trabajo para listado'!$A$155:$A$1048576,0),MATCH((CUADRO!J$5&amp;$E1061),'Hoja de Trabajo para listado'!$A$151:$Z$151,0)),0)+IFERROR(INDEX('Hoja de Trabajo para listado'!$AB$155:$BA$1048576,MATCH($A1061,'Hoja de Trabajo para listado'!$AB$155:$AB$1048576,0),MATCH((CUADRO!J$5&amp;$E1061),'Hoja de Trabajo para listado'!$AB$151:$BA$151,0)),0)+IFERROR(INDEX('Hoja de Trabajo para listado'!$BC$155:$CB$1048576,MATCH($A1061,'Hoja de Trabajo para listado'!$BC$155:$BC$1048576,0),MATCH((CUADRO!J$5&amp;$E1061),'Hoja de Trabajo para listado'!$BC$151:$CB$151,0)),0)+IFERROR(INDEX('Hoja de Trabajo para listado'!$DE$153:$DG$274,MATCH($A1061,'Hoja de Trabajo para listado'!$DE$153:$DE$1048576,0),MATCH((CUADRO!J$5&amp;$E1061),'Hoja de Trabajo para listado'!$DE$151:$DG$151,0)),0)+IFERROR(INDEX('Hoja de Trabajo para listado'!$CD$155:$DC$1048576,MATCH($A1061,'Hoja de Trabajo para listado'!$CD$155:$CD$1048576,0),MATCH((CUADRO!J$5&amp;$E1061),'Hoja de Trabajo para listado'!$CD$151:$DC$151,0)),0)</f>
        <v>0</v>
      </c>
      <c r="K1061" s="314">
        <f ca="1">+IFERROR(INDEX('Hoja de Trabajo para listado'!$A$155:$Z$1048576,MATCH($A1061,'Hoja de Trabajo para listado'!$A$155:$A$1048576,0),MATCH((CUADRO!K$5&amp;$E1061),'Hoja de Trabajo para listado'!$A$151:$Z$151,0)),0)+IFERROR(INDEX('Hoja de Trabajo para listado'!$AB$155:$BA$1048576,MATCH($A1061,'Hoja de Trabajo para listado'!$AB$155:$AB$1048576,0),MATCH((CUADRO!K$5&amp;$E1061),'Hoja de Trabajo para listado'!$AB$151:$BA$151,0)),0)+IFERROR(INDEX('Hoja de Trabajo para listado'!$BC$155:$CB$1048576,MATCH($A1061,'Hoja de Trabajo para listado'!$BC$155:$BC$1048576,0),MATCH((CUADRO!K$5&amp;$E1061),'Hoja de Trabajo para listado'!$BC$151:$CB$151,0)),0)+IFERROR(INDEX('Hoja de Trabajo para listado'!$DE$153:$DG$274,MATCH($A1061,'Hoja de Trabajo para listado'!$DE$153:$DE$1048576,0),MATCH((CUADRO!K$5&amp;$E1061),'Hoja de Trabajo para listado'!$DE$151:$DG$151,0)),0)+IFERROR(INDEX('Hoja de Trabajo para listado'!$CD$155:$DC$1048576,MATCH($A1061,'Hoja de Trabajo para listado'!$CD$155:$CD$1048576,0),MATCH((CUADRO!K$5&amp;$E1061),'Hoja de Trabajo para listado'!$CD$151:$DC$151,0)),0)</f>
        <v>0</v>
      </c>
      <c r="L1061" s="314">
        <f ca="1">+IFERROR(INDEX('Hoja de Trabajo para listado'!$A$155:$Z$1048576,MATCH($A1061,'Hoja de Trabajo para listado'!$A$155:$A$1048576,0),MATCH((CUADRO!L$5&amp;$E1061),'Hoja de Trabajo para listado'!$A$151:$Z$151,0)),0)+IFERROR(INDEX('Hoja de Trabajo para listado'!$AB$155:$BA$1048576,MATCH($A1061,'Hoja de Trabajo para listado'!$AB$155:$AB$1048576,0),MATCH((CUADRO!L$5&amp;$E1061),'Hoja de Trabajo para listado'!$AB$151:$BA$151,0)),0)+IFERROR(INDEX('Hoja de Trabajo para listado'!$BC$155:$CB$1048576,MATCH($A1061,'Hoja de Trabajo para listado'!$BC$155:$BC$1048576,0),MATCH((CUADRO!L$5&amp;$E1061),'Hoja de Trabajo para listado'!$BC$151:$CB$151,0)),0)+IFERROR(INDEX('Hoja de Trabajo para listado'!$DE$153:$DG$274,MATCH($A1061,'Hoja de Trabajo para listado'!$DE$153:$DE$1048576,0),MATCH((CUADRO!L$5&amp;$E1061),'Hoja de Trabajo para listado'!$DE$151:$DG$151,0)),0)+IFERROR(INDEX('Hoja de Trabajo para listado'!$CD$155:$DC$1048576,MATCH($A1061,'Hoja de Trabajo para listado'!$CD$155:$CD$1048576,0),MATCH((CUADRO!L$5&amp;$E1061),'Hoja de Trabajo para listado'!$CD$151:$DC$151,0)),0)</f>
        <v>0</v>
      </c>
      <c r="M1061" s="314">
        <f ca="1">+IFERROR(INDEX('Hoja de Trabajo para listado'!$A$155:$Z$1048576,MATCH($A1061,'Hoja de Trabajo para listado'!$A$155:$A$1048576,0),MATCH((CUADRO!M$5&amp;$E1061),'Hoja de Trabajo para listado'!$A$151:$Z$151,0)),0)+IFERROR(INDEX('Hoja de Trabajo para listado'!$AB$155:$BA$1048576,MATCH($A1061,'Hoja de Trabajo para listado'!$AB$155:$AB$1048576,0),MATCH((CUADRO!M$5&amp;$E1061),'Hoja de Trabajo para listado'!$AB$151:$BA$151,0)),0)+IFERROR(INDEX('Hoja de Trabajo para listado'!$BC$155:$CB$1048576,MATCH($A1061,'Hoja de Trabajo para listado'!$BC$155:$BC$1048576,0),MATCH((CUADRO!M$5&amp;$E1061),'Hoja de Trabajo para listado'!$BC$151:$CB$151,0)),0)+IFERROR(INDEX('Hoja de Trabajo para listado'!$DE$153:$DG$274,MATCH($A1061,'Hoja de Trabajo para listado'!$DE$153:$DE$1048576,0),MATCH((CUADRO!M$5&amp;$E1061),'Hoja de Trabajo para listado'!$DE$151:$DG$151,0)),0)+IFERROR(INDEX('Hoja de Trabajo para listado'!$CD$155:$DC$1048576,MATCH($A1061,'Hoja de Trabajo para listado'!$CD$155:$CD$1048576,0),MATCH((CUADRO!M$5&amp;$E1061),'Hoja de Trabajo para listado'!$CD$151:$DC$151,0)),0)</f>
        <v>0</v>
      </c>
      <c r="N1061" s="314">
        <f ca="1">+IFERROR(INDEX('Hoja de Trabajo para listado'!$A$155:$Z$1048576,MATCH($A1061,'Hoja de Trabajo para listado'!$A$155:$A$1048576,0),MATCH((CUADRO!N$5&amp;$E1061),'Hoja de Trabajo para listado'!$A$151:$Z$151,0)),0)+IFERROR(INDEX('Hoja de Trabajo para listado'!$AB$155:$BA$1048576,MATCH($A1061,'Hoja de Trabajo para listado'!$AB$155:$AB$1048576,0),MATCH((CUADRO!N$5&amp;$E1061),'Hoja de Trabajo para listado'!$AB$151:$BA$151,0)),0)+IFERROR(INDEX('Hoja de Trabajo para listado'!$BC$155:$CB$1048576,MATCH($A1061,'Hoja de Trabajo para listado'!$BC$155:$BC$1048576,0),MATCH((CUADRO!N$5&amp;$E1061),'Hoja de Trabajo para listado'!$BC$151:$CB$151,0)),0)+IFERROR(INDEX('Hoja de Trabajo para listado'!$DE$153:$DG$274,MATCH($A1061,'Hoja de Trabajo para listado'!$DE$153:$DE$1048576,0),MATCH((CUADRO!N$5&amp;$E1061),'Hoja de Trabajo para listado'!$DE$151:$DG$151,0)),0)+IFERROR(INDEX('Hoja de Trabajo para listado'!$CD$155:$DC$1048576,MATCH($A1061,'Hoja de Trabajo para listado'!$CD$155:$CD$1048576,0),MATCH((CUADRO!N$5&amp;$E1061),'Hoja de Trabajo para listado'!$CD$151:$DC$151,0)),0)</f>
        <v>0</v>
      </c>
      <c r="O1061" s="314">
        <f ca="1">+IFERROR(INDEX('Hoja de Trabajo para listado'!$A$155:$Z$1048576,MATCH($A1061,'Hoja de Trabajo para listado'!$A$155:$A$1048576,0),MATCH((CUADRO!O$5&amp;$E1061),'Hoja de Trabajo para listado'!$A$151:$Z$151,0)),0)+IFERROR(INDEX('Hoja de Trabajo para listado'!$AB$155:$BA$1048576,MATCH($A1061,'Hoja de Trabajo para listado'!$AB$155:$AB$1048576,0),MATCH((CUADRO!O$5&amp;$E1061),'Hoja de Trabajo para listado'!$AB$151:$BA$151,0)),0)+IFERROR(INDEX('Hoja de Trabajo para listado'!$BC$155:$CB$1048576,MATCH($A1061,'Hoja de Trabajo para listado'!$BC$155:$BC$1048576,0),MATCH((CUADRO!O$5&amp;$E1061),'Hoja de Trabajo para listado'!$BC$151:$CB$151,0)),0)+IFERROR(INDEX('Hoja de Trabajo para listado'!$DE$153:$DG$274,MATCH($A1061,'Hoja de Trabajo para listado'!$DE$153:$DE$1048576,0),MATCH((CUADRO!O$5&amp;$E1061),'Hoja de Trabajo para listado'!$DE$151:$DG$151,0)),0)+IFERROR(INDEX('Hoja de Trabajo para listado'!$CD$155:$DC$1048576,MATCH($A1061,'Hoja de Trabajo para listado'!$CD$155:$CD$1048576,0),MATCH((CUADRO!O$5&amp;$E1061),'Hoja de Trabajo para listado'!$CD$151:$DC$151,0)),0)</f>
        <v>0</v>
      </c>
      <c r="P1061" s="314">
        <f ca="1">+IFERROR(INDEX('Hoja de Trabajo para listado'!$A$155:$Z$1048576,MATCH($A1061,'Hoja de Trabajo para listado'!$A$155:$A$1048576,0),MATCH((CUADRO!P$5&amp;$E1061),'Hoja de Trabajo para listado'!$A$151:$Z$151,0)),0)+IFERROR(INDEX('Hoja de Trabajo para listado'!$AB$155:$BA$1048576,MATCH($A1061,'Hoja de Trabajo para listado'!$AB$155:$AB$1048576,0),MATCH((CUADRO!P$5&amp;$E1061),'Hoja de Trabajo para listado'!$AB$151:$BA$151,0)),0)+IFERROR(INDEX('Hoja de Trabajo para listado'!$BC$155:$CB$1048576,MATCH($A1061,'Hoja de Trabajo para listado'!$BC$155:$BC$1048576,0),MATCH((CUADRO!P$5&amp;$E1061),'Hoja de Trabajo para listado'!$BC$151:$CB$151,0)),0)+IFERROR(INDEX('Hoja de Trabajo para listado'!$DE$153:$DG$274,MATCH($A1061,'Hoja de Trabajo para listado'!$DE$153:$DE$1048576,0),MATCH((CUADRO!P$5&amp;$E1061),'Hoja de Trabajo para listado'!$DE$151:$DG$151,0)),0)+IFERROR(INDEX('Hoja de Trabajo para listado'!$CD$155:$DC$1048576,MATCH($A1061,'Hoja de Trabajo para listado'!$CD$155:$CD$1048576,0),MATCH((CUADRO!P$5&amp;$E1061),'Hoja de Trabajo para listado'!$CD$151:$DC$151,0)),0)</f>
        <v>0</v>
      </c>
      <c r="Q1061" s="314">
        <f ca="1">+IFERROR(INDEX('Hoja de Trabajo para listado'!$A$155:$Z$1048576,MATCH($A1061,'Hoja de Trabajo para listado'!$A$155:$A$1048576,0),MATCH((CUADRO!Q$5&amp;$E1061),'Hoja de Trabajo para listado'!$A$151:$Z$151,0)),0)+IFERROR(INDEX('Hoja de Trabajo para listado'!$AB$155:$BA$1048576,MATCH($A1061,'Hoja de Trabajo para listado'!$AB$155:$AB$1048576,0),MATCH((CUADRO!Q$5&amp;$E1061),'Hoja de Trabajo para listado'!$AB$151:$BA$151,0)),0)+IFERROR(INDEX('Hoja de Trabajo para listado'!$BC$155:$CB$1048576,MATCH($A1061,'Hoja de Trabajo para listado'!$BC$155:$BC$1048576,0),MATCH((CUADRO!Q$5&amp;$E1061),'Hoja de Trabajo para listado'!$BC$151:$CB$151,0)),0)+IFERROR(INDEX('Hoja de Trabajo para listado'!$DE$153:$DG$274,MATCH($A1061,'Hoja de Trabajo para listado'!$DE$153:$DE$1048576,0),MATCH((CUADRO!Q$5&amp;$E1061),'Hoja de Trabajo para listado'!$DE$151:$DG$151,0)),0)+IFERROR(INDEX('Hoja de Trabajo para listado'!$CD$155:$DC$1048576,MATCH($A1061,'Hoja de Trabajo para listado'!$CD$155:$CD$1048576,0),MATCH((CUADRO!Q$5&amp;$E1061),'Hoja de Trabajo para listado'!$CD$151:$DC$151,0)),0)</f>
        <v>0</v>
      </c>
      <c r="R1061" s="314">
        <f t="shared" ca="1" si="32"/>
        <v>0</v>
      </c>
      <c r="S1061" s="314">
        <f ca="1">+R1060+R1061</f>
        <v>0</v>
      </c>
      <c r="T1061" s="314">
        <f ca="1">+S1061</f>
        <v>0</v>
      </c>
      <c r="U1061" s="313">
        <f t="shared" si="33"/>
        <v>2</v>
      </c>
      <c r="V1061" s="319" t="str">
        <f>+VLOOKUP(A1061,bd_lista!$A$3:$E$593,5,FALSE)</f>
        <v>Instituciones Descentralizadas Departamentales</v>
      </c>
      <c r="W1061" s="426"/>
    </row>
    <row r="1062" spans="1:23" customFormat="1" ht="27" hidden="1" customHeight="1">
      <c r="A1062" s="323">
        <v>2303</v>
      </c>
      <c r="B1062" s="427">
        <f>+A1062</f>
        <v>2303</v>
      </c>
      <c r="C1062" s="318" t="str">
        <f>+VLOOKUP(A1062,bd_lista!$A$3:$C$593,3,FALSE)</f>
        <v>Empresa Municipal de Areas Verdes y Recreación Alternativa</v>
      </c>
      <c r="D1062" s="429" t="str">
        <f>+C1062</f>
        <v>Empresa Municipal de Areas Verdes y Recreación Alternativa</v>
      </c>
      <c r="E1062" s="346" t="s">
        <v>1418</v>
      </c>
      <c r="F1062" s="314">
        <f ca="1">+IFERROR(INDEX('Hoja de Trabajo para listado'!$A$155:$Z$1048576,MATCH($A1062,'Hoja de Trabajo para listado'!$A$155:$A$1048576,0),MATCH((CUADRO!F$5&amp;$E1062),'Hoja de Trabajo para listado'!$A$151:$Z$151,0)),0)+IFERROR(INDEX('Hoja de Trabajo para listado'!$AB$155:$BA$1048576,MATCH($A1062,'Hoja de Trabajo para listado'!$AB$155:$AB$1048576,0),MATCH((CUADRO!F$5&amp;$E1062),'Hoja de Trabajo para listado'!$AB$151:$BA$151,0)),0)+IFERROR(INDEX('Hoja de Trabajo para listado'!$BC$155:$CB$1048576,MATCH($A1062,'Hoja de Trabajo para listado'!$BC$155:$BC$1048576,0),MATCH((CUADRO!F$5&amp;$E1062),'Hoja de Trabajo para listado'!$BC$151:$CB$151,0)),0)+IFERROR(INDEX('Hoja de Trabajo para listado'!$DE$153:$DG$274,MATCH($A1062,'Hoja de Trabajo para listado'!$DE$153:$DE$1048576,0),MATCH((CUADRO!F$5&amp;$E1062),'Hoja de Trabajo para listado'!$DE$151:$DG$151,0)),0)+IFERROR(INDEX('Hoja de Trabajo para listado'!$CD$155:$DC$1048576,MATCH($A1062,'Hoja de Trabajo para listado'!$CD$155:$CD$1048576,0),MATCH((CUADRO!F$5&amp;$E1062),'Hoja de Trabajo para listado'!$CD$151:$DC$151,0)),0)</f>
        <v>0</v>
      </c>
      <c r="G1062" s="314">
        <f ca="1">+IFERROR(INDEX('Hoja de Trabajo para listado'!$A$155:$Z$1048576,MATCH($A1062,'Hoja de Trabajo para listado'!$A$155:$A$1048576,0),MATCH((CUADRO!G$5&amp;$E1062),'Hoja de Trabajo para listado'!$A$151:$Z$151,0)),0)+IFERROR(INDEX('Hoja de Trabajo para listado'!$AB$155:$BA$1048576,MATCH($A1062,'Hoja de Trabajo para listado'!$AB$155:$AB$1048576,0),MATCH((CUADRO!G$5&amp;$E1062),'Hoja de Trabajo para listado'!$AB$151:$BA$151,0)),0)+IFERROR(INDEX('Hoja de Trabajo para listado'!$BC$155:$CB$1048576,MATCH($A1062,'Hoja de Trabajo para listado'!$BC$155:$BC$1048576,0),MATCH((CUADRO!G$5&amp;$E1062),'Hoja de Trabajo para listado'!$BC$151:$CB$151,0)),0)+IFERROR(INDEX('Hoja de Trabajo para listado'!$DE$153:$DG$274,MATCH($A1062,'Hoja de Trabajo para listado'!$DE$153:$DE$1048576,0),MATCH((CUADRO!G$5&amp;$E1062),'Hoja de Trabajo para listado'!$DE$151:$DG$151,0)),0)+IFERROR(INDEX('Hoja de Trabajo para listado'!$CD$155:$DC$1048576,MATCH($A1062,'Hoja de Trabajo para listado'!$CD$155:$CD$1048576,0),MATCH((CUADRO!G$5&amp;$E1062),'Hoja de Trabajo para listado'!$CD$151:$DC$151,0)),0)</f>
        <v>0</v>
      </c>
      <c r="H1062" s="314">
        <f ca="1">+IFERROR(INDEX('Hoja de Trabajo para listado'!$A$155:$Z$1048576,MATCH($A1062,'Hoja de Trabajo para listado'!$A$155:$A$1048576,0),MATCH((CUADRO!H$5&amp;$E1062),'Hoja de Trabajo para listado'!$A$151:$Z$151,0)),0)+IFERROR(INDEX('Hoja de Trabajo para listado'!$AB$155:$BA$1048576,MATCH($A1062,'Hoja de Trabajo para listado'!$AB$155:$AB$1048576,0),MATCH((CUADRO!H$5&amp;$E1062),'Hoja de Trabajo para listado'!$AB$151:$BA$151,0)),0)+IFERROR(INDEX('Hoja de Trabajo para listado'!$BC$155:$CB$1048576,MATCH($A1062,'Hoja de Trabajo para listado'!$BC$155:$BC$1048576,0),MATCH((CUADRO!H$5&amp;$E1062),'Hoja de Trabajo para listado'!$BC$151:$CB$151,0)),0)+IFERROR(INDEX('Hoja de Trabajo para listado'!$DE$153:$DG$274,MATCH($A1062,'Hoja de Trabajo para listado'!$DE$153:$DE$1048576,0),MATCH((CUADRO!H$5&amp;$E1062),'Hoja de Trabajo para listado'!$DE$151:$DG$151,0)),0)+IFERROR(INDEX('Hoja de Trabajo para listado'!$CD$155:$DC$1048576,MATCH($A1062,'Hoja de Trabajo para listado'!$CD$155:$CD$1048576,0),MATCH((CUADRO!H$5&amp;$E1062),'Hoja de Trabajo para listado'!$CD$151:$DC$151,0)),0)</f>
        <v>0</v>
      </c>
      <c r="I1062" s="314">
        <f ca="1">+IFERROR(INDEX('Hoja de Trabajo para listado'!$A$155:$Z$1048576,MATCH($A1062,'Hoja de Trabajo para listado'!$A$155:$A$1048576,0),MATCH((CUADRO!I$5&amp;$E1062),'Hoja de Trabajo para listado'!$A$151:$Z$151,0)),0)+IFERROR(INDEX('Hoja de Trabajo para listado'!$AB$155:$BA$1048576,MATCH($A1062,'Hoja de Trabajo para listado'!$AB$155:$AB$1048576,0),MATCH((CUADRO!I$5&amp;$E1062),'Hoja de Trabajo para listado'!$AB$151:$BA$151,0)),0)+IFERROR(INDEX('Hoja de Trabajo para listado'!$BC$155:$CB$1048576,MATCH($A1062,'Hoja de Trabajo para listado'!$BC$155:$BC$1048576,0),MATCH((CUADRO!I$5&amp;$E1062),'Hoja de Trabajo para listado'!$BC$151:$CB$151,0)),0)+IFERROR(INDEX('Hoja de Trabajo para listado'!$DE$153:$DG$274,MATCH($A1062,'Hoja de Trabajo para listado'!$DE$153:$DE$1048576,0),MATCH((CUADRO!I$5&amp;$E1062),'Hoja de Trabajo para listado'!$DE$151:$DG$151,0)),0)+IFERROR(INDEX('Hoja de Trabajo para listado'!$CD$155:$DC$1048576,MATCH($A1062,'Hoja de Trabajo para listado'!$CD$155:$CD$1048576,0),MATCH((CUADRO!I$5&amp;$E1062),'Hoja de Trabajo para listado'!$CD$151:$DC$151,0)),0)</f>
        <v>0</v>
      </c>
      <c r="J1062" s="314">
        <f ca="1">+IFERROR(INDEX('Hoja de Trabajo para listado'!$A$155:$Z$1048576,MATCH($A1062,'Hoja de Trabajo para listado'!$A$155:$A$1048576,0),MATCH((CUADRO!J$5&amp;$E1062),'Hoja de Trabajo para listado'!$A$151:$Z$151,0)),0)+IFERROR(INDEX('Hoja de Trabajo para listado'!$AB$155:$BA$1048576,MATCH($A1062,'Hoja de Trabajo para listado'!$AB$155:$AB$1048576,0),MATCH((CUADRO!J$5&amp;$E1062),'Hoja de Trabajo para listado'!$AB$151:$BA$151,0)),0)+IFERROR(INDEX('Hoja de Trabajo para listado'!$BC$155:$CB$1048576,MATCH($A1062,'Hoja de Trabajo para listado'!$BC$155:$BC$1048576,0),MATCH((CUADRO!J$5&amp;$E1062),'Hoja de Trabajo para listado'!$BC$151:$CB$151,0)),0)+IFERROR(INDEX('Hoja de Trabajo para listado'!$DE$153:$DG$274,MATCH($A1062,'Hoja de Trabajo para listado'!$DE$153:$DE$1048576,0),MATCH((CUADRO!J$5&amp;$E1062),'Hoja de Trabajo para listado'!$DE$151:$DG$151,0)),0)+IFERROR(INDEX('Hoja de Trabajo para listado'!$CD$155:$DC$1048576,MATCH($A1062,'Hoja de Trabajo para listado'!$CD$155:$CD$1048576,0),MATCH((CUADRO!J$5&amp;$E1062),'Hoja de Trabajo para listado'!$CD$151:$DC$151,0)),0)</f>
        <v>0</v>
      </c>
      <c r="K1062" s="314">
        <f ca="1">+IFERROR(INDEX('Hoja de Trabajo para listado'!$A$155:$Z$1048576,MATCH($A1062,'Hoja de Trabajo para listado'!$A$155:$A$1048576,0),MATCH((CUADRO!K$5&amp;$E1062),'Hoja de Trabajo para listado'!$A$151:$Z$151,0)),0)+IFERROR(INDEX('Hoja de Trabajo para listado'!$AB$155:$BA$1048576,MATCH($A1062,'Hoja de Trabajo para listado'!$AB$155:$AB$1048576,0),MATCH((CUADRO!K$5&amp;$E1062),'Hoja de Trabajo para listado'!$AB$151:$BA$151,0)),0)+IFERROR(INDEX('Hoja de Trabajo para listado'!$BC$155:$CB$1048576,MATCH($A1062,'Hoja de Trabajo para listado'!$BC$155:$BC$1048576,0),MATCH((CUADRO!K$5&amp;$E1062),'Hoja de Trabajo para listado'!$BC$151:$CB$151,0)),0)+IFERROR(INDEX('Hoja de Trabajo para listado'!$DE$153:$DG$274,MATCH($A1062,'Hoja de Trabajo para listado'!$DE$153:$DE$1048576,0),MATCH((CUADRO!K$5&amp;$E1062),'Hoja de Trabajo para listado'!$DE$151:$DG$151,0)),0)+IFERROR(INDEX('Hoja de Trabajo para listado'!$CD$155:$DC$1048576,MATCH($A1062,'Hoja de Trabajo para listado'!$CD$155:$CD$1048576,0),MATCH((CUADRO!K$5&amp;$E1062),'Hoja de Trabajo para listado'!$CD$151:$DC$151,0)),0)</f>
        <v>0</v>
      </c>
      <c r="L1062" s="314">
        <f ca="1">+IFERROR(INDEX('Hoja de Trabajo para listado'!$A$155:$Z$1048576,MATCH($A1062,'Hoja de Trabajo para listado'!$A$155:$A$1048576,0),MATCH((CUADRO!L$5&amp;$E1062),'Hoja de Trabajo para listado'!$A$151:$Z$151,0)),0)+IFERROR(INDEX('Hoja de Trabajo para listado'!$AB$155:$BA$1048576,MATCH($A1062,'Hoja de Trabajo para listado'!$AB$155:$AB$1048576,0),MATCH((CUADRO!L$5&amp;$E1062),'Hoja de Trabajo para listado'!$AB$151:$BA$151,0)),0)+IFERROR(INDEX('Hoja de Trabajo para listado'!$BC$155:$CB$1048576,MATCH($A1062,'Hoja de Trabajo para listado'!$BC$155:$BC$1048576,0),MATCH((CUADRO!L$5&amp;$E1062),'Hoja de Trabajo para listado'!$BC$151:$CB$151,0)),0)+IFERROR(INDEX('Hoja de Trabajo para listado'!$DE$153:$DG$274,MATCH($A1062,'Hoja de Trabajo para listado'!$DE$153:$DE$1048576,0),MATCH((CUADRO!L$5&amp;$E1062),'Hoja de Trabajo para listado'!$DE$151:$DG$151,0)),0)+IFERROR(INDEX('Hoja de Trabajo para listado'!$CD$155:$DC$1048576,MATCH($A1062,'Hoja de Trabajo para listado'!$CD$155:$CD$1048576,0),MATCH((CUADRO!L$5&amp;$E1062),'Hoja de Trabajo para listado'!$CD$151:$DC$151,0)),0)</f>
        <v>0</v>
      </c>
      <c r="M1062" s="314">
        <f ca="1">+IFERROR(INDEX('Hoja de Trabajo para listado'!$A$155:$Z$1048576,MATCH($A1062,'Hoja de Trabajo para listado'!$A$155:$A$1048576,0),MATCH((CUADRO!M$5&amp;$E1062),'Hoja de Trabajo para listado'!$A$151:$Z$151,0)),0)+IFERROR(INDEX('Hoja de Trabajo para listado'!$AB$155:$BA$1048576,MATCH($A1062,'Hoja de Trabajo para listado'!$AB$155:$AB$1048576,0),MATCH((CUADRO!M$5&amp;$E1062),'Hoja de Trabajo para listado'!$AB$151:$BA$151,0)),0)+IFERROR(INDEX('Hoja de Trabajo para listado'!$BC$155:$CB$1048576,MATCH($A1062,'Hoja de Trabajo para listado'!$BC$155:$BC$1048576,0),MATCH((CUADRO!M$5&amp;$E1062),'Hoja de Trabajo para listado'!$BC$151:$CB$151,0)),0)+IFERROR(INDEX('Hoja de Trabajo para listado'!$DE$153:$DG$274,MATCH($A1062,'Hoja de Trabajo para listado'!$DE$153:$DE$1048576,0),MATCH((CUADRO!M$5&amp;$E1062),'Hoja de Trabajo para listado'!$DE$151:$DG$151,0)),0)+IFERROR(INDEX('Hoja de Trabajo para listado'!$CD$155:$DC$1048576,MATCH($A1062,'Hoja de Trabajo para listado'!$CD$155:$CD$1048576,0),MATCH((CUADRO!M$5&amp;$E1062),'Hoja de Trabajo para listado'!$CD$151:$DC$151,0)),0)</f>
        <v>0</v>
      </c>
      <c r="N1062" s="314">
        <f ca="1">+IFERROR(INDEX('Hoja de Trabajo para listado'!$A$155:$Z$1048576,MATCH($A1062,'Hoja de Trabajo para listado'!$A$155:$A$1048576,0),MATCH((CUADRO!N$5&amp;$E1062),'Hoja de Trabajo para listado'!$A$151:$Z$151,0)),0)+IFERROR(INDEX('Hoja de Trabajo para listado'!$AB$155:$BA$1048576,MATCH($A1062,'Hoja de Trabajo para listado'!$AB$155:$AB$1048576,0),MATCH((CUADRO!N$5&amp;$E1062),'Hoja de Trabajo para listado'!$AB$151:$BA$151,0)),0)+IFERROR(INDEX('Hoja de Trabajo para listado'!$BC$155:$CB$1048576,MATCH($A1062,'Hoja de Trabajo para listado'!$BC$155:$BC$1048576,0),MATCH((CUADRO!N$5&amp;$E1062),'Hoja de Trabajo para listado'!$BC$151:$CB$151,0)),0)+IFERROR(INDEX('Hoja de Trabajo para listado'!$DE$153:$DG$274,MATCH($A1062,'Hoja de Trabajo para listado'!$DE$153:$DE$1048576,0),MATCH((CUADRO!N$5&amp;$E1062),'Hoja de Trabajo para listado'!$DE$151:$DG$151,0)),0)+IFERROR(INDEX('Hoja de Trabajo para listado'!$CD$155:$DC$1048576,MATCH($A1062,'Hoja de Trabajo para listado'!$CD$155:$CD$1048576,0),MATCH((CUADRO!N$5&amp;$E1062),'Hoja de Trabajo para listado'!$CD$151:$DC$151,0)),0)</f>
        <v>0</v>
      </c>
      <c r="O1062" s="314">
        <f ca="1">+IFERROR(INDEX('Hoja de Trabajo para listado'!$A$155:$Z$1048576,MATCH($A1062,'Hoja de Trabajo para listado'!$A$155:$A$1048576,0),MATCH((CUADRO!O$5&amp;$E1062),'Hoja de Trabajo para listado'!$A$151:$Z$151,0)),0)+IFERROR(INDEX('Hoja de Trabajo para listado'!$AB$155:$BA$1048576,MATCH($A1062,'Hoja de Trabajo para listado'!$AB$155:$AB$1048576,0),MATCH((CUADRO!O$5&amp;$E1062),'Hoja de Trabajo para listado'!$AB$151:$BA$151,0)),0)+IFERROR(INDEX('Hoja de Trabajo para listado'!$BC$155:$CB$1048576,MATCH($A1062,'Hoja de Trabajo para listado'!$BC$155:$BC$1048576,0),MATCH((CUADRO!O$5&amp;$E1062),'Hoja de Trabajo para listado'!$BC$151:$CB$151,0)),0)+IFERROR(INDEX('Hoja de Trabajo para listado'!$DE$153:$DG$274,MATCH($A1062,'Hoja de Trabajo para listado'!$DE$153:$DE$1048576,0),MATCH((CUADRO!O$5&amp;$E1062),'Hoja de Trabajo para listado'!$DE$151:$DG$151,0)),0)+IFERROR(INDEX('Hoja de Trabajo para listado'!$CD$155:$DC$1048576,MATCH($A1062,'Hoja de Trabajo para listado'!$CD$155:$CD$1048576,0),MATCH((CUADRO!O$5&amp;$E1062),'Hoja de Trabajo para listado'!$CD$151:$DC$151,0)),0)</f>
        <v>0</v>
      </c>
      <c r="P1062" s="314">
        <f ca="1">+IFERROR(INDEX('Hoja de Trabajo para listado'!$A$155:$Z$1048576,MATCH($A1062,'Hoja de Trabajo para listado'!$A$155:$A$1048576,0),MATCH((CUADRO!P$5&amp;$E1062),'Hoja de Trabajo para listado'!$A$151:$Z$151,0)),0)+IFERROR(INDEX('Hoja de Trabajo para listado'!$AB$155:$BA$1048576,MATCH($A1062,'Hoja de Trabajo para listado'!$AB$155:$AB$1048576,0),MATCH((CUADRO!P$5&amp;$E1062),'Hoja de Trabajo para listado'!$AB$151:$BA$151,0)),0)+IFERROR(INDEX('Hoja de Trabajo para listado'!$BC$155:$CB$1048576,MATCH($A1062,'Hoja de Trabajo para listado'!$BC$155:$BC$1048576,0),MATCH((CUADRO!P$5&amp;$E1062),'Hoja de Trabajo para listado'!$BC$151:$CB$151,0)),0)+IFERROR(INDEX('Hoja de Trabajo para listado'!$DE$153:$DG$274,MATCH($A1062,'Hoja de Trabajo para listado'!$DE$153:$DE$1048576,0),MATCH((CUADRO!P$5&amp;$E1062),'Hoja de Trabajo para listado'!$DE$151:$DG$151,0)),0)+IFERROR(INDEX('Hoja de Trabajo para listado'!$CD$155:$DC$1048576,MATCH($A1062,'Hoja de Trabajo para listado'!$CD$155:$CD$1048576,0),MATCH((CUADRO!P$5&amp;$E1062),'Hoja de Trabajo para listado'!$CD$151:$DC$151,0)),0)</f>
        <v>0</v>
      </c>
      <c r="Q1062" s="314">
        <f ca="1">+IFERROR(INDEX('Hoja de Trabajo para listado'!$A$155:$Z$1048576,MATCH($A1062,'Hoja de Trabajo para listado'!$A$155:$A$1048576,0),MATCH((CUADRO!Q$5&amp;$E1062),'Hoja de Trabajo para listado'!$A$151:$Z$151,0)),0)+IFERROR(INDEX('Hoja de Trabajo para listado'!$AB$155:$BA$1048576,MATCH($A1062,'Hoja de Trabajo para listado'!$AB$155:$AB$1048576,0),MATCH((CUADRO!Q$5&amp;$E1062),'Hoja de Trabajo para listado'!$AB$151:$BA$151,0)),0)+IFERROR(INDEX('Hoja de Trabajo para listado'!$BC$155:$CB$1048576,MATCH($A1062,'Hoja de Trabajo para listado'!$BC$155:$BC$1048576,0),MATCH((CUADRO!Q$5&amp;$E1062),'Hoja de Trabajo para listado'!$BC$151:$CB$151,0)),0)+IFERROR(INDEX('Hoja de Trabajo para listado'!$DE$153:$DG$274,MATCH($A1062,'Hoja de Trabajo para listado'!$DE$153:$DE$1048576,0),MATCH((CUADRO!Q$5&amp;$E1062),'Hoja de Trabajo para listado'!$DE$151:$DG$151,0)),0)+IFERROR(INDEX('Hoja de Trabajo para listado'!$CD$155:$DC$1048576,MATCH($A1062,'Hoja de Trabajo para listado'!$CD$155:$CD$1048576,0),MATCH((CUADRO!Q$5&amp;$E1062),'Hoja de Trabajo para listado'!$CD$151:$DC$151,0)),0)</f>
        <v>0</v>
      </c>
      <c r="R1062" s="314">
        <f t="shared" ca="1" si="32"/>
        <v>0</v>
      </c>
      <c r="S1062" s="345"/>
      <c r="T1062" s="314">
        <f ca="1">+T1063</f>
        <v>0</v>
      </c>
      <c r="U1062" s="313">
        <f t="shared" si="33"/>
        <v>1</v>
      </c>
      <c r="V1062" s="319" t="str">
        <f>+VLOOKUP(A1062,bd_lista!$A$3:$E$593,5,FALSE)</f>
        <v>Instituciones Descentralizadas Departamentales</v>
      </c>
      <c r="W1062" s="425" t="str">
        <f>+V1062</f>
        <v>Instituciones Descentralizadas Departamentales</v>
      </c>
    </row>
    <row r="1063" spans="1:23" customFormat="1" ht="27" hidden="1" customHeight="1">
      <c r="A1063" s="323">
        <v>2303</v>
      </c>
      <c r="B1063" s="428"/>
      <c r="C1063" s="318" t="str">
        <f>+VLOOKUP(A1063,bd_lista!$A$3:$C$593,3,FALSE)</f>
        <v>Empresa Municipal de Areas Verdes y Recreación Alternativa</v>
      </c>
      <c r="D1063" s="430"/>
      <c r="E1063" s="347" t="s">
        <v>1419</v>
      </c>
      <c r="F1063" s="314">
        <f ca="1">+IFERROR(INDEX('Hoja de Trabajo para listado'!$A$155:$Z$1048576,MATCH($A1063,'Hoja de Trabajo para listado'!$A$155:$A$1048576,0),MATCH((CUADRO!F$5&amp;$E1063),'Hoja de Trabajo para listado'!$A$151:$Z$151,0)),0)+IFERROR(INDEX('Hoja de Trabajo para listado'!$AB$155:$BA$1048576,MATCH($A1063,'Hoja de Trabajo para listado'!$AB$155:$AB$1048576,0),MATCH((CUADRO!F$5&amp;$E1063),'Hoja de Trabajo para listado'!$AB$151:$BA$151,0)),0)+IFERROR(INDEX('Hoja de Trabajo para listado'!$BC$155:$CB$1048576,MATCH($A1063,'Hoja de Trabajo para listado'!$BC$155:$BC$1048576,0),MATCH((CUADRO!F$5&amp;$E1063),'Hoja de Trabajo para listado'!$BC$151:$CB$151,0)),0)+IFERROR(INDEX('Hoja de Trabajo para listado'!$DE$153:$DG$274,MATCH($A1063,'Hoja de Trabajo para listado'!$DE$153:$DE$1048576,0),MATCH((CUADRO!F$5&amp;$E1063),'Hoja de Trabajo para listado'!$DE$151:$DG$151,0)),0)+IFERROR(INDEX('Hoja de Trabajo para listado'!$CD$155:$DC$1048576,MATCH($A1063,'Hoja de Trabajo para listado'!$CD$155:$CD$1048576,0),MATCH((CUADRO!F$5&amp;$E1063),'Hoja de Trabajo para listado'!$CD$151:$DC$151,0)),0)</f>
        <v>0</v>
      </c>
      <c r="G1063" s="314">
        <f ca="1">+IFERROR(INDEX('Hoja de Trabajo para listado'!$A$155:$Z$1048576,MATCH($A1063,'Hoja de Trabajo para listado'!$A$155:$A$1048576,0),MATCH((CUADRO!G$5&amp;$E1063),'Hoja de Trabajo para listado'!$A$151:$Z$151,0)),0)+IFERROR(INDEX('Hoja de Trabajo para listado'!$AB$155:$BA$1048576,MATCH($A1063,'Hoja de Trabajo para listado'!$AB$155:$AB$1048576,0),MATCH((CUADRO!G$5&amp;$E1063),'Hoja de Trabajo para listado'!$AB$151:$BA$151,0)),0)+IFERROR(INDEX('Hoja de Trabajo para listado'!$BC$155:$CB$1048576,MATCH($A1063,'Hoja de Trabajo para listado'!$BC$155:$BC$1048576,0),MATCH((CUADRO!G$5&amp;$E1063),'Hoja de Trabajo para listado'!$BC$151:$CB$151,0)),0)+IFERROR(INDEX('Hoja de Trabajo para listado'!$DE$153:$DG$274,MATCH($A1063,'Hoja de Trabajo para listado'!$DE$153:$DE$1048576,0),MATCH((CUADRO!G$5&amp;$E1063),'Hoja de Trabajo para listado'!$DE$151:$DG$151,0)),0)+IFERROR(INDEX('Hoja de Trabajo para listado'!$CD$155:$DC$1048576,MATCH($A1063,'Hoja de Trabajo para listado'!$CD$155:$CD$1048576,0),MATCH((CUADRO!G$5&amp;$E1063),'Hoja de Trabajo para listado'!$CD$151:$DC$151,0)),0)</f>
        <v>0</v>
      </c>
      <c r="H1063" s="314">
        <f ca="1">+IFERROR(INDEX('Hoja de Trabajo para listado'!$A$155:$Z$1048576,MATCH($A1063,'Hoja de Trabajo para listado'!$A$155:$A$1048576,0),MATCH((CUADRO!H$5&amp;$E1063),'Hoja de Trabajo para listado'!$A$151:$Z$151,0)),0)+IFERROR(INDEX('Hoja de Trabajo para listado'!$AB$155:$BA$1048576,MATCH($A1063,'Hoja de Trabajo para listado'!$AB$155:$AB$1048576,0),MATCH((CUADRO!H$5&amp;$E1063),'Hoja de Trabajo para listado'!$AB$151:$BA$151,0)),0)+IFERROR(INDEX('Hoja de Trabajo para listado'!$BC$155:$CB$1048576,MATCH($A1063,'Hoja de Trabajo para listado'!$BC$155:$BC$1048576,0),MATCH((CUADRO!H$5&amp;$E1063),'Hoja de Trabajo para listado'!$BC$151:$CB$151,0)),0)+IFERROR(INDEX('Hoja de Trabajo para listado'!$DE$153:$DG$274,MATCH($A1063,'Hoja de Trabajo para listado'!$DE$153:$DE$1048576,0),MATCH((CUADRO!H$5&amp;$E1063),'Hoja de Trabajo para listado'!$DE$151:$DG$151,0)),0)+IFERROR(INDEX('Hoja de Trabajo para listado'!$CD$155:$DC$1048576,MATCH($A1063,'Hoja de Trabajo para listado'!$CD$155:$CD$1048576,0),MATCH((CUADRO!H$5&amp;$E1063),'Hoja de Trabajo para listado'!$CD$151:$DC$151,0)),0)</f>
        <v>0</v>
      </c>
      <c r="I1063" s="314">
        <f ca="1">+IFERROR(INDEX('Hoja de Trabajo para listado'!$A$155:$Z$1048576,MATCH($A1063,'Hoja de Trabajo para listado'!$A$155:$A$1048576,0),MATCH((CUADRO!I$5&amp;$E1063),'Hoja de Trabajo para listado'!$A$151:$Z$151,0)),0)+IFERROR(INDEX('Hoja de Trabajo para listado'!$AB$155:$BA$1048576,MATCH($A1063,'Hoja de Trabajo para listado'!$AB$155:$AB$1048576,0),MATCH((CUADRO!I$5&amp;$E1063),'Hoja de Trabajo para listado'!$AB$151:$BA$151,0)),0)+IFERROR(INDEX('Hoja de Trabajo para listado'!$BC$155:$CB$1048576,MATCH($A1063,'Hoja de Trabajo para listado'!$BC$155:$BC$1048576,0),MATCH((CUADRO!I$5&amp;$E1063),'Hoja de Trabajo para listado'!$BC$151:$CB$151,0)),0)+IFERROR(INDEX('Hoja de Trabajo para listado'!$DE$153:$DG$274,MATCH($A1063,'Hoja de Trabajo para listado'!$DE$153:$DE$1048576,0),MATCH((CUADRO!I$5&amp;$E1063),'Hoja de Trabajo para listado'!$DE$151:$DG$151,0)),0)+IFERROR(INDEX('Hoja de Trabajo para listado'!$CD$155:$DC$1048576,MATCH($A1063,'Hoja de Trabajo para listado'!$CD$155:$CD$1048576,0),MATCH((CUADRO!I$5&amp;$E1063),'Hoja de Trabajo para listado'!$CD$151:$DC$151,0)),0)</f>
        <v>0</v>
      </c>
      <c r="J1063" s="314">
        <f ca="1">+IFERROR(INDEX('Hoja de Trabajo para listado'!$A$155:$Z$1048576,MATCH($A1063,'Hoja de Trabajo para listado'!$A$155:$A$1048576,0),MATCH((CUADRO!J$5&amp;$E1063),'Hoja de Trabajo para listado'!$A$151:$Z$151,0)),0)+IFERROR(INDEX('Hoja de Trabajo para listado'!$AB$155:$BA$1048576,MATCH($A1063,'Hoja de Trabajo para listado'!$AB$155:$AB$1048576,0),MATCH((CUADRO!J$5&amp;$E1063),'Hoja de Trabajo para listado'!$AB$151:$BA$151,0)),0)+IFERROR(INDEX('Hoja de Trabajo para listado'!$BC$155:$CB$1048576,MATCH($A1063,'Hoja de Trabajo para listado'!$BC$155:$BC$1048576,0),MATCH((CUADRO!J$5&amp;$E1063),'Hoja de Trabajo para listado'!$BC$151:$CB$151,0)),0)+IFERROR(INDEX('Hoja de Trabajo para listado'!$DE$153:$DG$274,MATCH($A1063,'Hoja de Trabajo para listado'!$DE$153:$DE$1048576,0),MATCH((CUADRO!J$5&amp;$E1063),'Hoja de Trabajo para listado'!$DE$151:$DG$151,0)),0)+IFERROR(INDEX('Hoja de Trabajo para listado'!$CD$155:$DC$1048576,MATCH($A1063,'Hoja de Trabajo para listado'!$CD$155:$CD$1048576,0),MATCH((CUADRO!J$5&amp;$E1063),'Hoja de Trabajo para listado'!$CD$151:$DC$151,0)),0)</f>
        <v>0</v>
      </c>
      <c r="K1063" s="314">
        <f ca="1">+IFERROR(INDEX('Hoja de Trabajo para listado'!$A$155:$Z$1048576,MATCH($A1063,'Hoja de Trabajo para listado'!$A$155:$A$1048576,0),MATCH((CUADRO!K$5&amp;$E1063),'Hoja de Trabajo para listado'!$A$151:$Z$151,0)),0)+IFERROR(INDEX('Hoja de Trabajo para listado'!$AB$155:$BA$1048576,MATCH($A1063,'Hoja de Trabajo para listado'!$AB$155:$AB$1048576,0),MATCH((CUADRO!K$5&amp;$E1063),'Hoja de Trabajo para listado'!$AB$151:$BA$151,0)),0)+IFERROR(INDEX('Hoja de Trabajo para listado'!$BC$155:$CB$1048576,MATCH($A1063,'Hoja de Trabajo para listado'!$BC$155:$BC$1048576,0),MATCH((CUADRO!K$5&amp;$E1063),'Hoja de Trabajo para listado'!$BC$151:$CB$151,0)),0)+IFERROR(INDEX('Hoja de Trabajo para listado'!$DE$153:$DG$274,MATCH($A1063,'Hoja de Trabajo para listado'!$DE$153:$DE$1048576,0),MATCH((CUADRO!K$5&amp;$E1063),'Hoja de Trabajo para listado'!$DE$151:$DG$151,0)),0)+IFERROR(INDEX('Hoja de Trabajo para listado'!$CD$155:$DC$1048576,MATCH($A1063,'Hoja de Trabajo para listado'!$CD$155:$CD$1048576,0),MATCH((CUADRO!K$5&amp;$E1063),'Hoja de Trabajo para listado'!$CD$151:$DC$151,0)),0)</f>
        <v>0</v>
      </c>
      <c r="L1063" s="314">
        <f ca="1">+IFERROR(INDEX('Hoja de Trabajo para listado'!$A$155:$Z$1048576,MATCH($A1063,'Hoja de Trabajo para listado'!$A$155:$A$1048576,0),MATCH((CUADRO!L$5&amp;$E1063),'Hoja de Trabajo para listado'!$A$151:$Z$151,0)),0)+IFERROR(INDEX('Hoja de Trabajo para listado'!$AB$155:$BA$1048576,MATCH($A1063,'Hoja de Trabajo para listado'!$AB$155:$AB$1048576,0),MATCH((CUADRO!L$5&amp;$E1063),'Hoja de Trabajo para listado'!$AB$151:$BA$151,0)),0)+IFERROR(INDEX('Hoja de Trabajo para listado'!$BC$155:$CB$1048576,MATCH($A1063,'Hoja de Trabajo para listado'!$BC$155:$BC$1048576,0),MATCH((CUADRO!L$5&amp;$E1063),'Hoja de Trabajo para listado'!$BC$151:$CB$151,0)),0)+IFERROR(INDEX('Hoja de Trabajo para listado'!$DE$153:$DG$274,MATCH($A1063,'Hoja de Trabajo para listado'!$DE$153:$DE$1048576,0),MATCH((CUADRO!L$5&amp;$E1063),'Hoja de Trabajo para listado'!$DE$151:$DG$151,0)),0)+IFERROR(INDEX('Hoja de Trabajo para listado'!$CD$155:$DC$1048576,MATCH($A1063,'Hoja de Trabajo para listado'!$CD$155:$CD$1048576,0),MATCH((CUADRO!L$5&amp;$E1063),'Hoja de Trabajo para listado'!$CD$151:$DC$151,0)),0)</f>
        <v>0</v>
      </c>
      <c r="M1063" s="314">
        <f ca="1">+IFERROR(INDEX('Hoja de Trabajo para listado'!$A$155:$Z$1048576,MATCH($A1063,'Hoja de Trabajo para listado'!$A$155:$A$1048576,0),MATCH((CUADRO!M$5&amp;$E1063),'Hoja de Trabajo para listado'!$A$151:$Z$151,0)),0)+IFERROR(INDEX('Hoja de Trabajo para listado'!$AB$155:$BA$1048576,MATCH($A1063,'Hoja de Trabajo para listado'!$AB$155:$AB$1048576,0),MATCH((CUADRO!M$5&amp;$E1063),'Hoja de Trabajo para listado'!$AB$151:$BA$151,0)),0)+IFERROR(INDEX('Hoja de Trabajo para listado'!$BC$155:$CB$1048576,MATCH($A1063,'Hoja de Trabajo para listado'!$BC$155:$BC$1048576,0),MATCH((CUADRO!M$5&amp;$E1063),'Hoja de Trabajo para listado'!$BC$151:$CB$151,0)),0)+IFERROR(INDEX('Hoja de Trabajo para listado'!$DE$153:$DG$274,MATCH($A1063,'Hoja de Trabajo para listado'!$DE$153:$DE$1048576,0),MATCH((CUADRO!M$5&amp;$E1063),'Hoja de Trabajo para listado'!$DE$151:$DG$151,0)),0)+IFERROR(INDEX('Hoja de Trabajo para listado'!$CD$155:$DC$1048576,MATCH($A1063,'Hoja de Trabajo para listado'!$CD$155:$CD$1048576,0),MATCH((CUADRO!M$5&amp;$E1063),'Hoja de Trabajo para listado'!$CD$151:$DC$151,0)),0)</f>
        <v>0</v>
      </c>
      <c r="N1063" s="314">
        <f ca="1">+IFERROR(INDEX('Hoja de Trabajo para listado'!$A$155:$Z$1048576,MATCH($A1063,'Hoja de Trabajo para listado'!$A$155:$A$1048576,0),MATCH((CUADRO!N$5&amp;$E1063),'Hoja de Trabajo para listado'!$A$151:$Z$151,0)),0)+IFERROR(INDEX('Hoja de Trabajo para listado'!$AB$155:$BA$1048576,MATCH($A1063,'Hoja de Trabajo para listado'!$AB$155:$AB$1048576,0),MATCH((CUADRO!N$5&amp;$E1063),'Hoja de Trabajo para listado'!$AB$151:$BA$151,0)),0)+IFERROR(INDEX('Hoja de Trabajo para listado'!$BC$155:$CB$1048576,MATCH($A1063,'Hoja de Trabajo para listado'!$BC$155:$BC$1048576,0),MATCH((CUADRO!N$5&amp;$E1063),'Hoja de Trabajo para listado'!$BC$151:$CB$151,0)),0)+IFERROR(INDEX('Hoja de Trabajo para listado'!$DE$153:$DG$274,MATCH($A1063,'Hoja de Trabajo para listado'!$DE$153:$DE$1048576,0),MATCH((CUADRO!N$5&amp;$E1063),'Hoja de Trabajo para listado'!$DE$151:$DG$151,0)),0)+IFERROR(INDEX('Hoja de Trabajo para listado'!$CD$155:$DC$1048576,MATCH($A1063,'Hoja de Trabajo para listado'!$CD$155:$CD$1048576,0),MATCH((CUADRO!N$5&amp;$E1063),'Hoja de Trabajo para listado'!$CD$151:$DC$151,0)),0)</f>
        <v>0</v>
      </c>
      <c r="O1063" s="314">
        <f ca="1">+IFERROR(INDEX('Hoja de Trabajo para listado'!$A$155:$Z$1048576,MATCH($A1063,'Hoja de Trabajo para listado'!$A$155:$A$1048576,0),MATCH((CUADRO!O$5&amp;$E1063),'Hoja de Trabajo para listado'!$A$151:$Z$151,0)),0)+IFERROR(INDEX('Hoja de Trabajo para listado'!$AB$155:$BA$1048576,MATCH($A1063,'Hoja de Trabajo para listado'!$AB$155:$AB$1048576,0),MATCH((CUADRO!O$5&amp;$E1063),'Hoja de Trabajo para listado'!$AB$151:$BA$151,0)),0)+IFERROR(INDEX('Hoja de Trabajo para listado'!$BC$155:$CB$1048576,MATCH($A1063,'Hoja de Trabajo para listado'!$BC$155:$BC$1048576,0),MATCH((CUADRO!O$5&amp;$E1063),'Hoja de Trabajo para listado'!$BC$151:$CB$151,0)),0)+IFERROR(INDEX('Hoja de Trabajo para listado'!$DE$153:$DG$274,MATCH($A1063,'Hoja de Trabajo para listado'!$DE$153:$DE$1048576,0),MATCH((CUADRO!O$5&amp;$E1063),'Hoja de Trabajo para listado'!$DE$151:$DG$151,0)),0)+IFERROR(INDEX('Hoja de Trabajo para listado'!$CD$155:$DC$1048576,MATCH($A1063,'Hoja de Trabajo para listado'!$CD$155:$CD$1048576,0),MATCH((CUADRO!O$5&amp;$E1063),'Hoja de Trabajo para listado'!$CD$151:$DC$151,0)),0)</f>
        <v>0</v>
      </c>
      <c r="P1063" s="314">
        <f ca="1">+IFERROR(INDEX('Hoja de Trabajo para listado'!$A$155:$Z$1048576,MATCH($A1063,'Hoja de Trabajo para listado'!$A$155:$A$1048576,0),MATCH((CUADRO!P$5&amp;$E1063),'Hoja de Trabajo para listado'!$A$151:$Z$151,0)),0)+IFERROR(INDEX('Hoja de Trabajo para listado'!$AB$155:$BA$1048576,MATCH($A1063,'Hoja de Trabajo para listado'!$AB$155:$AB$1048576,0),MATCH((CUADRO!P$5&amp;$E1063),'Hoja de Trabajo para listado'!$AB$151:$BA$151,0)),0)+IFERROR(INDEX('Hoja de Trabajo para listado'!$BC$155:$CB$1048576,MATCH($A1063,'Hoja de Trabajo para listado'!$BC$155:$BC$1048576,0),MATCH((CUADRO!P$5&amp;$E1063),'Hoja de Trabajo para listado'!$BC$151:$CB$151,0)),0)+IFERROR(INDEX('Hoja de Trabajo para listado'!$DE$153:$DG$274,MATCH($A1063,'Hoja de Trabajo para listado'!$DE$153:$DE$1048576,0),MATCH((CUADRO!P$5&amp;$E1063),'Hoja de Trabajo para listado'!$DE$151:$DG$151,0)),0)+IFERROR(INDEX('Hoja de Trabajo para listado'!$CD$155:$DC$1048576,MATCH($A1063,'Hoja de Trabajo para listado'!$CD$155:$CD$1048576,0),MATCH((CUADRO!P$5&amp;$E1063),'Hoja de Trabajo para listado'!$CD$151:$DC$151,0)),0)</f>
        <v>0</v>
      </c>
      <c r="Q1063" s="314">
        <f ca="1">+IFERROR(INDEX('Hoja de Trabajo para listado'!$A$155:$Z$1048576,MATCH($A1063,'Hoja de Trabajo para listado'!$A$155:$A$1048576,0),MATCH((CUADRO!Q$5&amp;$E1063),'Hoja de Trabajo para listado'!$A$151:$Z$151,0)),0)+IFERROR(INDEX('Hoja de Trabajo para listado'!$AB$155:$BA$1048576,MATCH($A1063,'Hoja de Trabajo para listado'!$AB$155:$AB$1048576,0),MATCH((CUADRO!Q$5&amp;$E1063),'Hoja de Trabajo para listado'!$AB$151:$BA$151,0)),0)+IFERROR(INDEX('Hoja de Trabajo para listado'!$BC$155:$CB$1048576,MATCH($A1063,'Hoja de Trabajo para listado'!$BC$155:$BC$1048576,0),MATCH((CUADRO!Q$5&amp;$E1063),'Hoja de Trabajo para listado'!$BC$151:$CB$151,0)),0)+IFERROR(INDEX('Hoja de Trabajo para listado'!$DE$153:$DG$274,MATCH($A1063,'Hoja de Trabajo para listado'!$DE$153:$DE$1048576,0),MATCH((CUADRO!Q$5&amp;$E1063),'Hoja de Trabajo para listado'!$DE$151:$DG$151,0)),0)+IFERROR(INDEX('Hoja de Trabajo para listado'!$CD$155:$DC$1048576,MATCH($A1063,'Hoja de Trabajo para listado'!$CD$155:$CD$1048576,0),MATCH((CUADRO!Q$5&amp;$E1063),'Hoja de Trabajo para listado'!$CD$151:$DC$151,0)),0)</f>
        <v>0</v>
      </c>
      <c r="R1063" s="314">
        <f t="shared" ca="1" si="32"/>
        <v>0</v>
      </c>
      <c r="S1063" s="345">
        <f ca="1">+R1062+R1063</f>
        <v>0</v>
      </c>
      <c r="T1063" s="314">
        <f ca="1">+S1063</f>
        <v>0</v>
      </c>
      <c r="U1063" s="313">
        <f t="shared" si="33"/>
        <v>2</v>
      </c>
      <c r="V1063" s="319" t="str">
        <f>+VLOOKUP(A1063,bd_lista!$A$3:$E$593,5,FALSE)</f>
        <v>Instituciones Descentralizadas Departamentales</v>
      </c>
      <c r="W1063" s="426"/>
    </row>
    <row r="1064" spans="1:23" customFormat="1" ht="15" hidden="1" customHeight="1">
      <c r="A1064" s="323">
        <v>2312</v>
      </c>
      <c r="B1064" s="427">
        <f>+A1064</f>
        <v>2312</v>
      </c>
      <c r="C1064" s="318" t="str">
        <f>+VLOOKUP(A1064,bd_lista!$A$3:$C$593,3,FALSE)</f>
        <v>Empresa Municipal de Agua Potable y Alcantarillado Viacha</v>
      </c>
      <c r="D1064" s="429" t="str">
        <f>+C1064</f>
        <v>Empresa Municipal de Agua Potable y Alcantarillado Viacha</v>
      </c>
      <c r="E1064" s="346" t="s">
        <v>1418</v>
      </c>
      <c r="F1064" s="314">
        <f ca="1">+IFERROR(INDEX('Hoja de Trabajo para listado'!$A$155:$Z$1048576,MATCH($A1064,'Hoja de Trabajo para listado'!$A$155:$A$1048576,0),MATCH((CUADRO!F$5&amp;$E1064),'Hoja de Trabajo para listado'!$A$151:$Z$151,0)),0)+IFERROR(INDEX('Hoja de Trabajo para listado'!$AB$155:$BA$1048576,MATCH($A1064,'Hoja de Trabajo para listado'!$AB$155:$AB$1048576,0),MATCH((CUADRO!F$5&amp;$E1064),'Hoja de Trabajo para listado'!$AB$151:$BA$151,0)),0)+IFERROR(INDEX('Hoja de Trabajo para listado'!$BC$155:$CB$1048576,MATCH($A1064,'Hoja de Trabajo para listado'!$BC$155:$BC$1048576,0),MATCH((CUADRO!F$5&amp;$E1064),'Hoja de Trabajo para listado'!$BC$151:$CB$151,0)),0)+IFERROR(INDEX('Hoja de Trabajo para listado'!$DE$153:$DG$274,MATCH($A1064,'Hoja de Trabajo para listado'!$DE$153:$DE$1048576,0),MATCH((CUADRO!F$5&amp;$E1064),'Hoja de Trabajo para listado'!$DE$151:$DG$151,0)),0)+IFERROR(INDEX('Hoja de Trabajo para listado'!$CD$155:$DC$1048576,MATCH($A1064,'Hoja de Trabajo para listado'!$CD$155:$CD$1048576,0),MATCH((CUADRO!F$5&amp;$E1064),'Hoja de Trabajo para listado'!$CD$151:$DC$151,0)),0)</f>
        <v>0</v>
      </c>
      <c r="G1064" s="314">
        <f ca="1">+IFERROR(INDEX('Hoja de Trabajo para listado'!$A$155:$Z$1048576,MATCH($A1064,'Hoja de Trabajo para listado'!$A$155:$A$1048576,0),MATCH((CUADRO!G$5&amp;$E1064),'Hoja de Trabajo para listado'!$A$151:$Z$151,0)),0)+IFERROR(INDEX('Hoja de Trabajo para listado'!$AB$155:$BA$1048576,MATCH($A1064,'Hoja de Trabajo para listado'!$AB$155:$AB$1048576,0),MATCH((CUADRO!G$5&amp;$E1064),'Hoja de Trabajo para listado'!$AB$151:$BA$151,0)),0)+IFERROR(INDEX('Hoja de Trabajo para listado'!$BC$155:$CB$1048576,MATCH($A1064,'Hoja de Trabajo para listado'!$BC$155:$BC$1048576,0),MATCH((CUADRO!G$5&amp;$E1064),'Hoja de Trabajo para listado'!$BC$151:$CB$151,0)),0)+IFERROR(INDEX('Hoja de Trabajo para listado'!$DE$153:$DG$274,MATCH($A1064,'Hoja de Trabajo para listado'!$DE$153:$DE$1048576,0),MATCH((CUADRO!G$5&amp;$E1064),'Hoja de Trabajo para listado'!$DE$151:$DG$151,0)),0)+IFERROR(INDEX('Hoja de Trabajo para listado'!$CD$155:$DC$1048576,MATCH($A1064,'Hoja de Trabajo para listado'!$CD$155:$CD$1048576,0),MATCH((CUADRO!G$5&amp;$E1064),'Hoja de Trabajo para listado'!$CD$151:$DC$151,0)),0)</f>
        <v>0</v>
      </c>
      <c r="H1064" s="314">
        <f ca="1">+IFERROR(INDEX('Hoja de Trabajo para listado'!$A$155:$Z$1048576,MATCH($A1064,'Hoja de Trabajo para listado'!$A$155:$A$1048576,0),MATCH((CUADRO!H$5&amp;$E1064),'Hoja de Trabajo para listado'!$A$151:$Z$151,0)),0)+IFERROR(INDEX('Hoja de Trabajo para listado'!$AB$155:$BA$1048576,MATCH($A1064,'Hoja de Trabajo para listado'!$AB$155:$AB$1048576,0),MATCH((CUADRO!H$5&amp;$E1064),'Hoja de Trabajo para listado'!$AB$151:$BA$151,0)),0)+IFERROR(INDEX('Hoja de Trabajo para listado'!$BC$155:$CB$1048576,MATCH($A1064,'Hoja de Trabajo para listado'!$BC$155:$BC$1048576,0),MATCH((CUADRO!H$5&amp;$E1064),'Hoja de Trabajo para listado'!$BC$151:$CB$151,0)),0)+IFERROR(INDEX('Hoja de Trabajo para listado'!$DE$153:$DG$274,MATCH($A1064,'Hoja de Trabajo para listado'!$DE$153:$DE$1048576,0),MATCH((CUADRO!H$5&amp;$E1064),'Hoja de Trabajo para listado'!$DE$151:$DG$151,0)),0)+IFERROR(INDEX('Hoja de Trabajo para listado'!$CD$155:$DC$1048576,MATCH($A1064,'Hoja de Trabajo para listado'!$CD$155:$CD$1048576,0),MATCH((CUADRO!H$5&amp;$E1064),'Hoja de Trabajo para listado'!$CD$151:$DC$151,0)),0)</f>
        <v>0</v>
      </c>
      <c r="I1064" s="314">
        <f ca="1">+IFERROR(INDEX('Hoja de Trabajo para listado'!$A$155:$Z$1048576,MATCH($A1064,'Hoja de Trabajo para listado'!$A$155:$A$1048576,0),MATCH((CUADRO!I$5&amp;$E1064),'Hoja de Trabajo para listado'!$A$151:$Z$151,0)),0)+IFERROR(INDEX('Hoja de Trabajo para listado'!$AB$155:$BA$1048576,MATCH($A1064,'Hoja de Trabajo para listado'!$AB$155:$AB$1048576,0),MATCH((CUADRO!I$5&amp;$E1064),'Hoja de Trabajo para listado'!$AB$151:$BA$151,0)),0)+IFERROR(INDEX('Hoja de Trabajo para listado'!$BC$155:$CB$1048576,MATCH($A1064,'Hoja de Trabajo para listado'!$BC$155:$BC$1048576,0),MATCH((CUADRO!I$5&amp;$E1064),'Hoja de Trabajo para listado'!$BC$151:$CB$151,0)),0)+IFERROR(INDEX('Hoja de Trabajo para listado'!$DE$153:$DG$274,MATCH($A1064,'Hoja de Trabajo para listado'!$DE$153:$DE$1048576,0),MATCH((CUADRO!I$5&amp;$E1064),'Hoja de Trabajo para listado'!$DE$151:$DG$151,0)),0)+IFERROR(INDEX('Hoja de Trabajo para listado'!$CD$155:$DC$1048576,MATCH($A1064,'Hoja de Trabajo para listado'!$CD$155:$CD$1048576,0),MATCH((CUADRO!I$5&amp;$E1064),'Hoja de Trabajo para listado'!$CD$151:$DC$151,0)),0)</f>
        <v>0</v>
      </c>
      <c r="J1064" s="314">
        <f ca="1">+IFERROR(INDEX('Hoja de Trabajo para listado'!$A$155:$Z$1048576,MATCH($A1064,'Hoja de Trabajo para listado'!$A$155:$A$1048576,0),MATCH((CUADRO!J$5&amp;$E1064),'Hoja de Trabajo para listado'!$A$151:$Z$151,0)),0)+IFERROR(INDEX('Hoja de Trabajo para listado'!$AB$155:$BA$1048576,MATCH($A1064,'Hoja de Trabajo para listado'!$AB$155:$AB$1048576,0),MATCH((CUADRO!J$5&amp;$E1064),'Hoja de Trabajo para listado'!$AB$151:$BA$151,0)),0)+IFERROR(INDEX('Hoja de Trabajo para listado'!$BC$155:$CB$1048576,MATCH($A1064,'Hoja de Trabajo para listado'!$BC$155:$BC$1048576,0),MATCH((CUADRO!J$5&amp;$E1064),'Hoja de Trabajo para listado'!$BC$151:$CB$151,0)),0)+IFERROR(INDEX('Hoja de Trabajo para listado'!$DE$153:$DG$274,MATCH($A1064,'Hoja de Trabajo para listado'!$DE$153:$DE$1048576,0),MATCH((CUADRO!J$5&amp;$E1064),'Hoja de Trabajo para listado'!$DE$151:$DG$151,0)),0)+IFERROR(INDEX('Hoja de Trabajo para listado'!$CD$155:$DC$1048576,MATCH($A1064,'Hoja de Trabajo para listado'!$CD$155:$CD$1048576,0),MATCH((CUADRO!J$5&amp;$E1064),'Hoja de Trabajo para listado'!$CD$151:$DC$151,0)),0)</f>
        <v>0</v>
      </c>
      <c r="K1064" s="314">
        <f ca="1">+IFERROR(INDEX('Hoja de Trabajo para listado'!$A$155:$Z$1048576,MATCH($A1064,'Hoja de Trabajo para listado'!$A$155:$A$1048576,0),MATCH((CUADRO!K$5&amp;$E1064),'Hoja de Trabajo para listado'!$A$151:$Z$151,0)),0)+IFERROR(INDEX('Hoja de Trabajo para listado'!$AB$155:$BA$1048576,MATCH($A1064,'Hoja de Trabajo para listado'!$AB$155:$AB$1048576,0),MATCH((CUADRO!K$5&amp;$E1064),'Hoja de Trabajo para listado'!$AB$151:$BA$151,0)),0)+IFERROR(INDEX('Hoja de Trabajo para listado'!$BC$155:$CB$1048576,MATCH($A1064,'Hoja de Trabajo para listado'!$BC$155:$BC$1048576,0),MATCH((CUADRO!K$5&amp;$E1064),'Hoja de Trabajo para listado'!$BC$151:$CB$151,0)),0)+IFERROR(INDEX('Hoja de Trabajo para listado'!$DE$153:$DG$274,MATCH($A1064,'Hoja de Trabajo para listado'!$DE$153:$DE$1048576,0),MATCH((CUADRO!K$5&amp;$E1064),'Hoja de Trabajo para listado'!$DE$151:$DG$151,0)),0)+IFERROR(INDEX('Hoja de Trabajo para listado'!$CD$155:$DC$1048576,MATCH($A1064,'Hoja de Trabajo para listado'!$CD$155:$CD$1048576,0),MATCH((CUADRO!K$5&amp;$E1064),'Hoja de Trabajo para listado'!$CD$151:$DC$151,0)),0)</f>
        <v>0</v>
      </c>
      <c r="L1064" s="314">
        <f ca="1">+IFERROR(INDEX('Hoja de Trabajo para listado'!$A$155:$Z$1048576,MATCH($A1064,'Hoja de Trabajo para listado'!$A$155:$A$1048576,0),MATCH((CUADRO!L$5&amp;$E1064),'Hoja de Trabajo para listado'!$A$151:$Z$151,0)),0)+IFERROR(INDEX('Hoja de Trabajo para listado'!$AB$155:$BA$1048576,MATCH($A1064,'Hoja de Trabajo para listado'!$AB$155:$AB$1048576,0),MATCH((CUADRO!L$5&amp;$E1064),'Hoja de Trabajo para listado'!$AB$151:$BA$151,0)),0)+IFERROR(INDEX('Hoja de Trabajo para listado'!$BC$155:$CB$1048576,MATCH($A1064,'Hoja de Trabajo para listado'!$BC$155:$BC$1048576,0),MATCH((CUADRO!L$5&amp;$E1064),'Hoja de Trabajo para listado'!$BC$151:$CB$151,0)),0)+IFERROR(INDEX('Hoja de Trabajo para listado'!$DE$153:$DG$274,MATCH($A1064,'Hoja de Trabajo para listado'!$DE$153:$DE$1048576,0),MATCH((CUADRO!L$5&amp;$E1064),'Hoja de Trabajo para listado'!$DE$151:$DG$151,0)),0)+IFERROR(INDEX('Hoja de Trabajo para listado'!$CD$155:$DC$1048576,MATCH($A1064,'Hoja de Trabajo para listado'!$CD$155:$CD$1048576,0),MATCH((CUADRO!L$5&amp;$E1064),'Hoja de Trabajo para listado'!$CD$151:$DC$151,0)),0)</f>
        <v>0</v>
      </c>
      <c r="M1064" s="314">
        <f ca="1">+IFERROR(INDEX('Hoja de Trabajo para listado'!$A$155:$Z$1048576,MATCH($A1064,'Hoja de Trabajo para listado'!$A$155:$A$1048576,0),MATCH((CUADRO!M$5&amp;$E1064),'Hoja de Trabajo para listado'!$A$151:$Z$151,0)),0)+IFERROR(INDEX('Hoja de Trabajo para listado'!$AB$155:$BA$1048576,MATCH($A1064,'Hoja de Trabajo para listado'!$AB$155:$AB$1048576,0),MATCH((CUADRO!M$5&amp;$E1064),'Hoja de Trabajo para listado'!$AB$151:$BA$151,0)),0)+IFERROR(INDEX('Hoja de Trabajo para listado'!$BC$155:$CB$1048576,MATCH($A1064,'Hoja de Trabajo para listado'!$BC$155:$BC$1048576,0),MATCH((CUADRO!M$5&amp;$E1064),'Hoja de Trabajo para listado'!$BC$151:$CB$151,0)),0)+IFERROR(INDEX('Hoja de Trabajo para listado'!$DE$153:$DG$274,MATCH($A1064,'Hoja de Trabajo para listado'!$DE$153:$DE$1048576,0),MATCH((CUADRO!M$5&amp;$E1064),'Hoja de Trabajo para listado'!$DE$151:$DG$151,0)),0)+IFERROR(INDEX('Hoja de Trabajo para listado'!$CD$155:$DC$1048576,MATCH($A1064,'Hoja de Trabajo para listado'!$CD$155:$CD$1048576,0),MATCH((CUADRO!M$5&amp;$E1064),'Hoja de Trabajo para listado'!$CD$151:$DC$151,0)),0)</f>
        <v>0</v>
      </c>
      <c r="N1064" s="314">
        <f ca="1">+IFERROR(INDEX('Hoja de Trabajo para listado'!$A$155:$Z$1048576,MATCH($A1064,'Hoja de Trabajo para listado'!$A$155:$A$1048576,0),MATCH((CUADRO!N$5&amp;$E1064),'Hoja de Trabajo para listado'!$A$151:$Z$151,0)),0)+IFERROR(INDEX('Hoja de Trabajo para listado'!$AB$155:$BA$1048576,MATCH($A1064,'Hoja de Trabajo para listado'!$AB$155:$AB$1048576,0),MATCH((CUADRO!N$5&amp;$E1064),'Hoja de Trabajo para listado'!$AB$151:$BA$151,0)),0)+IFERROR(INDEX('Hoja de Trabajo para listado'!$BC$155:$CB$1048576,MATCH($A1064,'Hoja de Trabajo para listado'!$BC$155:$BC$1048576,0),MATCH((CUADRO!N$5&amp;$E1064),'Hoja de Trabajo para listado'!$BC$151:$CB$151,0)),0)+IFERROR(INDEX('Hoja de Trabajo para listado'!$DE$153:$DG$274,MATCH($A1064,'Hoja de Trabajo para listado'!$DE$153:$DE$1048576,0),MATCH((CUADRO!N$5&amp;$E1064),'Hoja de Trabajo para listado'!$DE$151:$DG$151,0)),0)+IFERROR(INDEX('Hoja de Trabajo para listado'!$CD$155:$DC$1048576,MATCH($A1064,'Hoja de Trabajo para listado'!$CD$155:$CD$1048576,0),MATCH((CUADRO!N$5&amp;$E1064),'Hoja de Trabajo para listado'!$CD$151:$DC$151,0)),0)</f>
        <v>0</v>
      </c>
      <c r="O1064" s="314">
        <f ca="1">+IFERROR(INDEX('Hoja de Trabajo para listado'!$A$155:$Z$1048576,MATCH($A1064,'Hoja de Trabajo para listado'!$A$155:$A$1048576,0),MATCH((CUADRO!O$5&amp;$E1064),'Hoja de Trabajo para listado'!$A$151:$Z$151,0)),0)+IFERROR(INDEX('Hoja de Trabajo para listado'!$AB$155:$BA$1048576,MATCH($A1064,'Hoja de Trabajo para listado'!$AB$155:$AB$1048576,0),MATCH((CUADRO!O$5&amp;$E1064),'Hoja de Trabajo para listado'!$AB$151:$BA$151,0)),0)+IFERROR(INDEX('Hoja de Trabajo para listado'!$BC$155:$CB$1048576,MATCH($A1064,'Hoja de Trabajo para listado'!$BC$155:$BC$1048576,0),MATCH((CUADRO!O$5&amp;$E1064),'Hoja de Trabajo para listado'!$BC$151:$CB$151,0)),0)+IFERROR(INDEX('Hoja de Trabajo para listado'!$DE$153:$DG$274,MATCH($A1064,'Hoja de Trabajo para listado'!$DE$153:$DE$1048576,0),MATCH((CUADRO!O$5&amp;$E1064),'Hoja de Trabajo para listado'!$DE$151:$DG$151,0)),0)+IFERROR(INDEX('Hoja de Trabajo para listado'!$CD$155:$DC$1048576,MATCH($A1064,'Hoja de Trabajo para listado'!$CD$155:$CD$1048576,0),MATCH((CUADRO!O$5&amp;$E1064),'Hoja de Trabajo para listado'!$CD$151:$DC$151,0)),0)</f>
        <v>0</v>
      </c>
      <c r="P1064" s="314">
        <f ca="1">+IFERROR(INDEX('Hoja de Trabajo para listado'!$A$155:$Z$1048576,MATCH($A1064,'Hoja de Trabajo para listado'!$A$155:$A$1048576,0),MATCH((CUADRO!P$5&amp;$E1064),'Hoja de Trabajo para listado'!$A$151:$Z$151,0)),0)+IFERROR(INDEX('Hoja de Trabajo para listado'!$AB$155:$BA$1048576,MATCH($A1064,'Hoja de Trabajo para listado'!$AB$155:$AB$1048576,0),MATCH((CUADRO!P$5&amp;$E1064),'Hoja de Trabajo para listado'!$AB$151:$BA$151,0)),0)+IFERROR(INDEX('Hoja de Trabajo para listado'!$BC$155:$CB$1048576,MATCH($A1064,'Hoja de Trabajo para listado'!$BC$155:$BC$1048576,0),MATCH((CUADRO!P$5&amp;$E1064),'Hoja de Trabajo para listado'!$BC$151:$CB$151,0)),0)+IFERROR(INDEX('Hoja de Trabajo para listado'!$DE$153:$DG$274,MATCH($A1064,'Hoja de Trabajo para listado'!$DE$153:$DE$1048576,0),MATCH((CUADRO!P$5&amp;$E1064),'Hoja de Trabajo para listado'!$DE$151:$DG$151,0)),0)+IFERROR(INDEX('Hoja de Trabajo para listado'!$CD$155:$DC$1048576,MATCH($A1064,'Hoja de Trabajo para listado'!$CD$155:$CD$1048576,0),MATCH((CUADRO!P$5&amp;$E1064),'Hoja de Trabajo para listado'!$CD$151:$DC$151,0)),0)</f>
        <v>0</v>
      </c>
      <c r="Q1064" s="314">
        <f ca="1">+IFERROR(INDEX('Hoja de Trabajo para listado'!$A$155:$Z$1048576,MATCH($A1064,'Hoja de Trabajo para listado'!$A$155:$A$1048576,0),MATCH((CUADRO!Q$5&amp;$E1064),'Hoja de Trabajo para listado'!$A$151:$Z$151,0)),0)+IFERROR(INDEX('Hoja de Trabajo para listado'!$AB$155:$BA$1048576,MATCH($A1064,'Hoja de Trabajo para listado'!$AB$155:$AB$1048576,0),MATCH((CUADRO!Q$5&amp;$E1064),'Hoja de Trabajo para listado'!$AB$151:$BA$151,0)),0)+IFERROR(INDEX('Hoja de Trabajo para listado'!$BC$155:$CB$1048576,MATCH($A1064,'Hoja de Trabajo para listado'!$BC$155:$BC$1048576,0),MATCH((CUADRO!Q$5&amp;$E1064),'Hoja de Trabajo para listado'!$BC$151:$CB$151,0)),0)+IFERROR(INDEX('Hoja de Trabajo para listado'!$DE$153:$DG$274,MATCH($A1064,'Hoja de Trabajo para listado'!$DE$153:$DE$1048576,0),MATCH((CUADRO!Q$5&amp;$E1064),'Hoja de Trabajo para listado'!$DE$151:$DG$151,0)),0)+IFERROR(INDEX('Hoja de Trabajo para listado'!$CD$155:$DC$1048576,MATCH($A1064,'Hoja de Trabajo para listado'!$CD$155:$CD$1048576,0),MATCH((CUADRO!Q$5&amp;$E1064),'Hoja de Trabajo para listado'!$CD$151:$DC$151,0)),0)</f>
        <v>0</v>
      </c>
      <c r="R1064" s="314">
        <f t="shared" ca="1" si="32"/>
        <v>0</v>
      </c>
      <c r="S1064" s="345"/>
      <c r="T1064" s="314">
        <f ca="1">+T1065</f>
        <v>0</v>
      </c>
      <c r="U1064" s="313">
        <f t="shared" si="33"/>
        <v>1</v>
      </c>
      <c r="V1064" s="319" t="str">
        <f>+VLOOKUP(A1064,bd_lista!$A$3:$E$593,5,FALSE)</f>
        <v>Instituciones Descentralizadas Municipales</v>
      </c>
      <c r="W1064" s="425" t="str">
        <f>+V1064</f>
        <v>Instituciones Descentralizadas Municipales</v>
      </c>
    </row>
    <row r="1065" spans="1:23" customFormat="1" ht="15" hidden="1" customHeight="1">
      <c r="A1065" s="323">
        <v>2312</v>
      </c>
      <c r="B1065" s="428"/>
      <c r="C1065" s="318" t="str">
        <f>+VLOOKUP(A1065,bd_lista!$A$3:$C$593,3,FALSE)</f>
        <v>Empresa Municipal de Agua Potable y Alcantarillado Viacha</v>
      </c>
      <c r="D1065" s="430"/>
      <c r="E1065" s="347" t="s">
        <v>1419</v>
      </c>
      <c r="F1065" s="314">
        <f ca="1">+IFERROR(INDEX('Hoja de Trabajo para listado'!$A$155:$Z$1048576,MATCH($A1065,'Hoja de Trabajo para listado'!$A$155:$A$1048576,0),MATCH((CUADRO!F$5&amp;$E1065),'Hoja de Trabajo para listado'!$A$151:$Z$151,0)),0)+IFERROR(INDEX('Hoja de Trabajo para listado'!$AB$155:$BA$1048576,MATCH($A1065,'Hoja de Trabajo para listado'!$AB$155:$AB$1048576,0),MATCH((CUADRO!F$5&amp;$E1065),'Hoja de Trabajo para listado'!$AB$151:$BA$151,0)),0)+IFERROR(INDEX('Hoja de Trabajo para listado'!$BC$155:$CB$1048576,MATCH($A1065,'Hoja de Trabajo para listado'!$BC$155:$BC$1048576,0),MATCH((CUADRO!F$5&amp;$E1065),'Hoja de Trabajo para listado'!$BC$151:$CB$151,0)),0)+IFERROR(INDEX('Hoja de Trabajo para listado'!$DE$153:$DG$274,MATCH($A1065,'Hoja de Trabajo para listado'!$DE$153:$DE$1048576,0),MATCH((CUADRO!F$5&amp;$E1065),'Hoja de Trabajo para listado'!$DE$151:$DG$151,0)),0)+IFERROR(INDEX('Hoja de Trabajo para listado'!$CD$155:$DC$1048576,MATCH($A1065,'Hoja de Trabajo para listado'!$CD$155:$CD$1048576,0),MATCH((CUADRO!F$5&amp;$E1065),'Hoja de Trabajo para listado'!$CD$151:$DC$151,0)),0)</f>
        <v>0</v>
      </c>
      <c r="G1065" s="314">
        <f ca="1">+IFERROR(INDEX('Hoja de Trabajo para listado'!$A$155:$Z$1048576,MATCH($A1065,'Hoja de Trabajo para listado'!$A$155:$A$1048576,0),MATCH((CUADRO!G$5&amp;$E1065),'Hoja de Trabajo para listado'!$A$151:$Z$151,0)),0)+IFERROR(INDEX('Hoja de Trabajo para listado'!$AB$155:$BA$1048576,MATCH($A1065,'Hoja de Trabajo para listado'!$AB$155:$AB$1048576,0),MATCH((CUADRO!G$5&amp;$E1065),'Hoja de Trabajo para listado'!$AB$151:$BA$151,0)),0)+IFERROR(INDEX('Hoja de Trabajo para listado'!$BC$155:$CB$1048576,MATCH($A1065,'Hoja de Trabajo para listado'!$BC$155:$BC$1048576,0),MATCH((CUADRO!G$5&amp;$E1065),'Hoja de Trabajo para listado'!$BC$151:$CB$151,0)),0)+IFERROR(INDEX('Hoja de Trabajo para listado'!$DE$153:$DG$274,MATCH($A1065,'Hoja de Trabajo para listado'!$DE$153:$DE$1048576,0),MATCH((CUADRO!G$5&amp;$E1065),'Hoja de Trabajo para listado'!$DE$151:$DG$151,0)),0)+IFERROR(INDEX('Hoja de Trabajo para listado'!$CD$155:$DC$1048576,MATCH($A1065,'Hoja de Trabajo para listado'!$CD$155:$CD$1048576,0),MATCH((CUADRO!G$5&amp;$E1065),'Hoja de Trabajo para listado'!$CD$151:$DC$151,0)),0)</f>
        <v>0</v>
      </c>
      <c r="H1065" s="314">
        <f ca="1">+IFERROR(INDEX('Hoja de Trabajo para listado'!$A$155:$Z$1048576,MATCH($A1065,'Hoja de Trabajo para listado'!$A$155:$A$1048576,0),MATCH((CUADRO!H$5&amp;$E1065),'Hoja de Trabajo para listado'!$A$151:$Z$151,0)),0)+IFERROR(INDEX('Hoja de Trabajo para listado'!$AB$155:$BA$1048576,MATCH($A1065,'Hoja de Trabajo para listado'!$AB$155:$AB$1048576,0),MATCH((CUADRO!H$5&amp;$E1065),'Hoja de Trabajo para listado'!$AB$151:$BA$151,0)),0)+IFERROR(INDEX('Hoja de Trabajo para listado'!$BC$155:$CB$1048576,MATCH($A1065,'Hoja de Trabajo para listado'!$BC$155:$BC$1048576,0),MATCH((CUADRO!H$5&amp;$E1065),'Hoja de Trabajo para listado'!$BC$151:$CB$151,0)),0)+IFERROR(INDEX('Hoja de Trabajo para listado'!$DE$153:$DG$274,MATCH($A1065,'Hoja de Trabajo para listado'!$DE$153:$DE$1048576,0),MATCH((CUADRO!H$5&amp;$E1065),'Hoja de Trabajo para listado'!$DE$151:$DG$151,0)),0)+IFERROR(INDEX('Hoja de Trabajo para listado'!$CD$155:$DC$1048576,MATCH($A1065,'Hoja de Trabajo para listado'!$CD$155:$CD$1048576,0),MATCH((CUADRO!H$5&amp;$E1065),'Hoja de Trabajo para listado'!$CD$151:$DC$151,0)),0)</f>
        <v>0</v>
      </c>
      <c r="I1065" s="314">
        <f ca="1">+IFERROR(INDEX('Hoja de Trabajo para listado'!$A$155:$Z$1048576,MATCH($A1065,'Hoja de Trabajo para listado'!$A$155:$A$1048576,0),MATCH((CUADRO!I$5&amp;$E1065),'Hoja de Trabajo para listado'!$A$151:$Z$151,0)),0)+IFERROR(INDEX('Hoja de Trabajo para listado'!$AB$155:$BA$1048576,MATCH($A1065,'Hoja de Trabajo para listado'!$AB$155:$AB$1048576,0),MATCH((CUADRO!I$5&amp;$E1065),'Hoja de Trabajo para listado'!$AB$151:$BA$151,0)),0)+IFERROR(INDEX('Hoja de Trabajo para listado'!$BC$155:$CB$1048576,MATCH($A1065,'Hoja de Trabajo para listado'!$BC$155:$BC$1048576,0),MATCH((CUADRO!I$5&amp;$E1065),'Hoja de Trabajo para listado'!$BC$151:$CB$151,0)),0)+IFERROR(INDEX('Hoja de Trabajo para listado'!$DE$153:$DG$274,MATCH($A1065,'Hoja de Trabajo para listado'!$DE$153:$DE$1048576,0),MATCH((CUADRO!I$5&amp;$E1065),'Hoja de Trabajo para listado'!$DE$151:$DG$151,0)),0)+IFERROR(INDEX('Hoja de Trabajo para listado'!$CD$155:$DC$1048576,MATCH($A1065,'Hoja de Trabajo para listado'!$CD$155:$CD$1048576,0),MATCH((CUADRO!I$5&amp;$E1065),'Hoja de Trabajo para listado'!$CD$151:$DC$151,0)),0)</f>
        <v>0</v>
      </c>
      <c r="J1065" s="314">
        <f ca="1">+IFERROR(INDEX('Hoja de Trabajo para listado'!$A$155:$Z$1048576,MATCH($A1065,'Hoja de Trabajo para listado'!$A$155:$A$1048576,0),MATCH((CUADRO!J$5&amp;$E1065),'Hoja de Trabajo para listado'!$A$151:$Z$151,0)),0)+IFERROR(INDEX('Hoja de Trabajo para listado'!$AB$155:$BA$1048576,MATCH($A1065,'Hoja de Trabajo para listado'!$AB$155:$AB$1048576,0),MATCH((CUADRO!J$5&amp;$E1065),'Hoja de Trabajo para listado'!$AB$151:$BA$151,0)),0)+IFERROR(INDEX('Hoja de Trabajo para listado'!$BC$155:$CB$1048576,MATCH($A1065,'Hoja de Trabajo para listado'!$BC$155:$BC$1048576,0),MATCH((CUADRO!J$5&amp;$E1065),'Hoja de Trabajo para listado'!$BC$151:$CB$151,0)),0)+IFERROR(INDEX('Hoja de Trabajo para listado'!$DE$153:$DG$274,MATCH($A1065,'Hoja de Trabajo para listado'!$DE$153:$DE$1048576,0),MATCH((CUADRO!J$5&amp;$E1065),'Hoja de Trabajo para listado'!$DE$151:$DG$151,0)),0)+IFERROR(INDEX('Hoja de Trabajo para listado'!$CD$155:$DC$1048576,MATCH($A1065,'Hoja de Trabajo para listado'!$CD$155:$CD$1048576,0),MATCH((CUADRO!J$5&amp;$E1065),'Hoja de Trabajo para listado'!$CD$151:$DC$151,0)),0)</f>
        <v>0</v>
      </c>
      <c r="K1065" s="314">
        <f ca="1">+IFERROR(INDEX('Hoja de Trabajo para listado'!$A$155:$Z$1048576,MATCH($A1065,'Hoja de Trabajo para listado'!$A$155:$A$1048576,0),MATCH((CUADRO!K$5&amp;$E1065),'Hoja de Trabajo para listado'!$A$151:$Z$151,0)),0)+IFERROR(INDEX('Hoja de Trabajo para listado'!$AB$155:$BA$1048576,MATCH($A1065,'Hoja de Trabajo para listado'!$AB$155:$AB$1048576,0),MATCH((CUADRO!K$5&amp;$E1065),'Hoja de Trabajo para listado'!$AB$151:$BA$151,0)),0)+IFERROR(INDEX('Hoja de Trabajo para listado'!$BC$155:$CB$1048576,MATCH($A1065,'Hoja de Trabajo para listado'!$BC$155:$BC$1048576,0),MATCH((CUADRO!K$5&amp;$E1065),'Hoja de Trabajo para listado'!$BC$151:$CB$151,0)),0)+IFERROR(INDEX('Hoja de Trabajo para listado'!$DE$153:$DG$274,MATCH($A1065,'Hoja de Trabajo para listado'!$DE$153:$DE$1048576,0),MATCH((CUADRO!K$5&amp;$E1065),'Hoja de Trabajo para listado'!$DE$151:$DG$151,0)),0)+IFERROR(INDEX('Hoja de Trabajo para listado'!$CD$155:$DC$1048576,MATCH($A1065,'Hoja de Trabajo para listado'!$CD$155:$CD$1048576,0),MATCH((CUADRO!K$5&amp;$E1065),'Hoja de Trabajo para listado'!$CD$151:$DC$151,0)),0)</f>
        <v>0</v>
      </c>
      <c r="L1065" s="314">
        <f ca="1">+IFERROR(INDEX('Hoja de Trabajo para listado'!$A$155:$Z$1048576,MATCH($A1065,'Hoja de Trabajo para listado'!$A$155:$A$1048576,0),MATCH((CUADRO!L$5&amp;$E1065),'Hoja de Trabajo para listado'!$A$151:$Z$151,0)),0)+IFERROR(INDEX('Hoja de Trabajo para listado'!$AB$155:$BA$1048576,MATCH($A1065,'Hoja de Trabajo para listado'!$AB$155:$AB$1048576,0),MATCH((CUADRO!L$5&amp;$E1065),'Hoja de Trabajo para listado'!$AB$151:$BA$151,0)),0)+IFERROR(INDEX('Hoja de Trabajo para listado'!$BC$155:$CB$1048576,MATCH($A1065,'Hoja de Trabajo para listado'!$BC$155:$BC$1048576,0),MATCH((CUADRO!L$5&amp;$E1065),'Hoja de Trabajo para listado'!$BC$151:$CB$151,0)),0)+IFERROR(INDEX('Hoja de Trabajo para listado'!$DE$153:$DG$274,MATCH($A1065,'Hoja de Trabajo para listado'!$DE$153:$DE$1048576,0),MATCH((CUADRO!L$5&amp;$E1065),'Hoja de Trabajo para listado'!$DE$151:$DG$151,0)),0)+IFERROR(INDEX('Hoja de Trabajo para listado'!$CD$155:$DC$1048576,MATCH($A1065,'Hoja de Trabajo para listado'!$CD$155:$CD$1048576,0),MATCH((CUADRO!L$5&amp;$E1065),'Hoja de Trabajo para listado'!$CD$151:$DC$151,0)),0)</f>
        <v>0</v>
      </c>
      <c r="M1065" s="314">
        <f ca="1">+IFERROR(INDEX('Hoja de Trabajo para listado'!$A$155:$Z$1048576,MATCH($A1065,'Hoja de Trabajo para listado'!$A$155:$A$1048576,0),MATCH((CUADRO!M$5&amp;$E1065),'Hoja de Trabajo para listado'!$A$151:$Z$151,0)),0)+IFERROR(INDEX('Hoja de Trabajo para listado'!$AB$155:$BA$1048576,MATCH($A1065,'Hoja de Trabajo para listado'!$AB$155:$AB$1048576,0),MATCH((CUADRO!M$5&amp;$E1065),'Hoja de Trabajo para listado'!$AB$151:$BA$151,0)),0)+IFERROR(INDEX('Hoja de Trabajo para listado'!$BC$155:$CB$1048576,MATCH($A1065,'Hoja de Trabajo para listado'!$BC$155:$BC$1048576,0),MATCH((CUADRO!M$5&amp;$E1065),'Hoja de Trabajo para listado'!$BC$151:$CB$151,0)),0)+IFERROR(INDEX('Hoja de Trabajo para listado'!$DE$153:$DG$274,MATCH($A1065,'Hoja de Trabajo para listado'!$DE$153:$DE$1048576,0),MATCH((CUADRO!M$5&amp;$E1065),'Hoja de Trabajo para listado'!$DE$151:$DG$151,0)),0)+IFERROR(INDEX('Hoja de Trabajo para listado'!$CD$155:$DC$1048576,MATCH($A1065,'Hoja de Trabajo para listado'!$CD$155:$CD$1048576,0),MATCH((CUADRO!M$5&amp;$E1065),'Hoja de Trabajo para listado'!$CD$151:$DC$151,0)),0)</f>
        <v>0</v>
      </c>
      <c r="N1065" s="314">
        <f ca="1">+IFERROR(INDEX('Hoja de Trabajo para listado'!$A$155:$Z$1048576,MATCH($A1065,'Hoja de Trabajo para listado'!$A$155:$A$1048576,0),MATCH((CUADRO!N$5&amp;$E1065),'Hoja de Trabajo para listado'!$A$151:$Z$151,0)),0)+IFERROR(INDEX('Hoja de Trabajo para listado'!$AB$155:$BA$1048576,MATCH($A1065,'Hoja de Trabajo para listado'!$AB$155:$AB$1048576,0),MATCH((CUADRO!N$5&amp;$E1065),'Hoja de Trabajo para listado'!$AB$151:$BA$151,0)),0)+IFERROR(INDEX('Hoja de Trabajo para listado'!$BC$155:$CB$1048576,MATCH($A1065,'Hoja de Trabajo para listado'!$BC$155:$BC$1048576,0),MATCH((CUADRO!N$5&amp;$E1065),'Hoja de Trabajo para listado'!$BC$151:$CB$151,0)),0)+IFERROR(INDEX('Hoja de Trabajo para listado'!$DE$153:$DG$274,MATCH($A1065,'Hoja de Trabajo para listado'!$DE$153:$DE$1048576,0),MATCH((CUADRO!N$5&amp;$E1065),'Hoja de Trabajo para listado'!$DE$151:$DG$151,0)),0)+IFERROR(INDEX('Hoja de Trabajo para listado'!$CD$155:$DC$1048576,MATCH($A1065,'Hoja de Trabajo para listado'!$CD$155:$CD$1048576,0),MATCH((CUADRO!N$5&amp;$E1065),'Hoja de Trabajo para listado'!$CD$151:$DC$151,0)),0)</f>
        <v>0</v>
      </c>
      <c r="O1065" s="314">
        <f ca="1">+IFERROR(INDEX('Hoja de Trabajo para listado'!$A$155:$Z$1048576,MATCH($A1065,'Hoja de Trabajo para listado'!$A$155:$A$1048576,0),MATCH((CUADRO!O$5&amp;$E1065),'Hoja de Trabajo para listado'!$A$151:$Z$151,0)),0)+IFERROR(INDEX('Hoja de Trabajo para listado'!$AB$155:$BA$1048576,MATCH($A1065,'Hoja de Trabajo para listado'!$AB$155:$AB$1048576,0),MATCH((CUADRO!O$5&amp;$E1065),'Hoja de Trabajo para listado'!$AB$151:$BA$151,0)),0)+IFERROR(INDEX('Hoja de Trabajo para listado'!$BC$155:$CB$1048576,MATCH($A1065,'Hoja de Trabajo para listado'!$BC$155:$BC$1048576,0),MATCH((CUADRO!O$5&amp;$E1065),'Hoja de Trabajo para listado'!$BC$151:$CB$151,0)),0)+IFERROR(INDEX('Hoja de Trabajo para listado'!$DE$153:$DG$274,MATCH($A1065,'Hoja de Trabajo para listado'!$DE$153:$DE$1048576,0),MATCH((CUADRO!O$5&amp;$E1065),'Hoja de Trabajo para listado'!$DE$151:$DG$151,0)),0)+IFERROR(INDEX('Hoja de Trabajo para listado'!$CD$155:$DC$1048576,MATCH($A1065,'Hoja de Trabajo para listado'!$CD$155:$CD$1048576,0),MATCH((CUADRO!O$5&amp;$E1065),'Hoja de Trabajo para listado'!$CD$151:$DC$151,0)),0)</f>
        <v>0</v>
      </c>
      <c r="P1065" s="314">
        <f ca="1">+IFERROR(INDEX('Hoja de Trabajo para listado'!$A$155:$Z$1048576,MATCH($A1065,'Hoja de Trabajo para listado'!$A$155:$A$1048576,0),MATCH((CUADRO!P$5&amp;$E1065),'Hoja de Trabajo para listado'!$A$151:$Z$151,0)),0)+IFERROR(INDEX('Hoja de Trabajo para listado'!$AB$155:$BA$1048576,MATCH($A1065,'Hoja de Trabajo para listado'!$AB$155:$AB$1048576,0),MATCH((CUADRO!P$5&amp;$E1065),'Hoja de Trabajo para listado'!$AB$151:$BA$151,0)),0)+IFERROR(INDEX('Hoja de Trabajo para listado'!$BC$155:$CB$1048576,MATCH($A1065,'Hoja de Trabajo para listado'!$BC$155:$BC$1048576,0),MATCH((CUADRO!P$5&amp;$E1065),'Hoja de Trabajo para listado'!$BC$151:$CB$151,0)),0)+IFERROR(INDEX('Hoja de Trabajo para listado'!$DE$153:$DG$274,MATCH($A1065,'Hoja de Trabajo para listado'!$DE$153:$DE$1048576,0),MATCH((CUADRO!P$5&amp;$E1065),'Hoja de Trabajo para listado'!$DE$151:$DG$151,0)),0)+IFERROR(INDEX('Hoja de Trabajo para listado'!$CD$155:$DC$1048576,MATCH($A1065,'Hoja de Trabajo para listado'!$CD$155:$CD$1048576,0),MATCH((CUADRO!P$5&amp;$E1065),'Hoja de Trabajo para listado'!$CD$151:$DC$151,0)),0)</f>
        <v>0</v>
      </c>
      <c r="Q1065" s="314">
        <f ca="1">+IFERROR(INDEX('Hoja de Trabajo para listado'!$A$155:$Z$1048576,MATCH($A1065,'Hoja de Trabajo para listado'!$A$155:$A$1048576,0),MATCH((CUADRO!Q$5&amp;$E1065),'Hoja de Trabajo para listado'!$A$151:$Z$151,0)),0)+IFERROR(INDEX('Hoja de Trabajo para listado'!$AB$155:$BA$1048576,MATCH($A1065,'Hoja de Trabajo para listado'!$AB$155:$AB$1048576,0),MATCH((CUADRO!Q$5&amp;$E1065),'Hoja de Trabajo para listado'!$AB$151:$BA$151,0)),0)+IFERROR(INDEX('Hoja de Trabajo para listado'!$BC$155:$CB$1048576,MATCH($A1065,'Hoja de Trabajo para listado'!$BC$155:$BC$1048576,0),MATCH((CUADRO!Q$5&amp;$E1065),'Hoja de Trabajo para listado'!$BC$151:$CB$151,0)),0)+IFERROR(INDEX('Hoja de Trabajo para listado'!$DE$153:$DG$274,MATCH($A1065,'Hoja de Trabajo para listado'!$DE$153:$DE$1048576,0),MATCH((CUADRO!Q$5&amp;$E1065),'Hoja de Trabajo para listado'!$DE$151:$DG$151,0)),0)+IFERROR(INDEX('Hoja de Trabajo para listado'!$CD$155:$DC$1048576,MATCH($A1065,'Hoja de Trabajo para listado'!$CD$155:$CD$1048576,0),MATCH((CUADRO!Q$5&amp;$E1065),'Hoja de Trabajo para listado'!$CD$151:$DC$151,0)),0)</f>
        <v>0</v>
      </c>
      <c r="R1065" s="314">
        <f t="shared" ca="1" si="32"/>
        <v>0</v>
      </c>
      <c r="S1065" s="345">
        <f ca="1">+R1064+R1065</f>
        <v>0</v>
      </c>
      <c r="T1065" s="314">
        <f ca="1">+S1065</f>
        <v>0</v>
      </c>
      <c r="U1065" s="313">
        <f t="shared" si="33"/>
        <v>2</v>
      </c>
      <c r="V1065" s="319" t="str">
        <f>+VLOOKUP(A1065,bd_lista!$A$3:$E$593,5,FALSE)</f>
        <v>Instituciones Descentralizadas Municipales</v>
      </c>
      <c r="W1065" s="426"/>
    </row>
    <row r="1066" spans="1:23" customFormat="1" ht="15" hidden="1" customHeight="1">
      <c r="A1066" s="323">
        <v>2317</v>
      </c>
      <c r="B1066" s="427">
        <f>+A1066</f>
        <v>2317</v>
      </c>
      <c r="C1066" s="318" t="str">
        <f>+VLOOKUP(A1066,bd_lista!$A$3:$C$593,3,FALSE)</f>
        <v>Empresa Municipal de Asfaltos y Vías</v>
      </c>
      <c r="D1066" s="429" t="str">
        <f>+C1066</f>
        <v>Empresa Municipal de Asfaltos y Vías</v>
      </c>
      <c r="E1066" s="346" t="s">
        <v>1418</v>
      </c>
      <c r="F1066" s="314">
        <f ca="1">+IFERROR(INDEX('Hoja de Trabajo para listado'!$A$155:$Z$1048576,MATCH($A1066,'Hoja de Trabajo para listado'!$A$155:$A$1048576,0),MATCH((CUADRO!F$5&amp;$E1066),'Hoja de Trabajo para listado'!$A$151:$Z$151,0)),0)+IFERROR(INDEX('Hoja de Trabajo para listado'!$AB$155:$BA$1048576,MATCH($A1066,'Hoja de Trabajo para listado'!$AB$155:$AB$1048576,0),MATCH((CUADRO!F$5&amp;$E1066),'Hoja de Trabajo para listado'!$AB$151:$BA$151,0)),0)+IFERROR(INDEX('Hoja de Trabajo para listado'!$BC$155:$CB$1048576,MATCH($A1066,'Hoja de Trabajo para listado'!$BC$155:$BC$1048576,0),MATCH((CUADRO!F$5&amp;$E1066),'Hoja de Trabajo para listado'!$BC$151:$CB$151,0)),0)+IFERROR(INDEX('Hoja de Trabajo para listado'!$DE$153:$DG$274,MATCH($A1066,'Hoja de Trabajo para listado'!$DE$153:$DE$1048576,0),MATCH((CUADRO!F$5&amp;$E1066),'Hoja de Trabajo para listado'!$DE$151:$DG$151,0)),0)+IFERROR(INDEX('Hoja de Trabajo para listado'!$CD$155:$DC$1048576,MATCH($A1066,'Hoja de Trabajo para listado'!$CD$155:$CD$1048576,0),MATCH((CUADRO!F$5&amp;$E1066),'Hoja de Trabajo para listado'!$CD$151:$DC$151,0)),0)</f>
        <v>0</v>
      </c>
      <c r="G1066" s="314">
        <f ca="1">+IFERROR(INDEX('Hoja de Trabajo para listado'!$A$155:$Z$1048576,MATCH($A1066,'Hoja de Trabajo para listado'!$A$155:$A$1048576,0),MATCH((CUADRO!G$5&amp;$E1066),'Hoja de Trabajo para listado'!$A$151:$Z$151,0)),0)+IFERROR(INDEX('Hoja de Trabajo para listado'!$AB$155:$BA$1048576,MATCH($A1066,'Hoja de Trabajo para listado'!$AB$155:$AB$1048576,0),MATCH((CUADRO!G$5&amp;$E1066),'Hoja de Trabajo para listado'!$AB$151:$BA$151,0)),0)+IFERROR(INDEX('Hoja de Trabajo para listado'!$BC$155:$CB$1048576,MATCH($A1066,'Hoja de Trabajo para listado'!$BC$155:$BC$1048576,0),MATCH((CUADRO!G$5&amp;$E1066),'Hoja de Trabajo para listado'!$BC$151:$CB$151,0)),0)+IFERROR(INDEX('Hoja de Trabajo para listado'!$DE$153:$DG$274,MATCH($A1066,'Hoja de Trabajo para listado'!$DE$153:$DE$1048576,0),MATCH((CUADRO!G$5&amp;$E1066),'Hoja de Trabajo para listado'!$DE$151:$DG$151,0)),0)+IFERROR(INDEX('Hoja de Trabajo para listado'!$CD$155:$DC$1048576,MATCH($A1066,'Hoja de Trabajo para listado'!$CD$155:$CD$1048576,0),MATCH((CUADRO!G$5&amp;$E1066),'Hoja de Trabajo para listado'!$CD$151:$DC$151,0)),0)</f>
        <v>0</v>
      </c>
      <c r="H1066" s="314">
        <f ca="1">+IFERROR(INDEX('Hoja de Trabajo para listado'!$A$155:$Z$1048576,MATCH($A1066,'Hoja de Trabajo para listado'!$A$155:$A$1048576,0),MATCH((CUADRO!H$5&amp;$E1066),'Hoja de Trabajo para listado'!$A$151:$Z$151,0)),0)+IFERROR(INDEX('Hoja de Trabajo para listado'!$AB$155:$BA$1048576,MATCH($A1066,'Hoja de Trabajo para listado'!$AB$155:$AB$1048576,0),MATCH((CUADRO!H$5&amp;$E1066),'Hoja de Trabajo para listado'!$AB$151:$BA$151,0)),0)+IFERROR(INDEX('Hoja de Trabajo para listado'!$BC$155:$CB$1048576,MATCH($A1066,'Hoja de Trabajo para listado'!$BC$155:$BC$1048576,0),MATCH((CUADRO!H$5&amp;$E1066),'Hoja de Trabajo para listado'!$BC$151:$CB$151,0)),0)+IFERROR(INDEX('Hoja de Trabajo para listado'!$DE$153:$DG$274,MATCH($A1066,'Hoja de Trabajo para listado'!$DE$153:$DE$1048576,0),MATCH((CUADRO!H$5&amp;$E1066),'Hoja de Trabajo para listado'!$DE$151:$DG$151,0)),0)+IFERROR(INDEX('Hoja de Trabajo para listado'!$CD$155:$DC$1048576,MATCH($A1066,'Hoja de Trabajo para listado'!$CD$155:$CD$1048576,0),MATCH((CUADRO!H$5&amp;$E1066),'Hoja de Trabajo para listado'!$CD$151:$DC$151,0)),0)</f>
        <v>0</v>
      </c>
      <c r="I1066" s="314">
        <f ca="1">+IFERROR(INDEX('Hoja de Trabajo para listado'!$A$155:$Z$1048576,MATCH($A1066,'Hoja de Trabajo para listado'!$A$155:$A$1048576,0),MATCH((CUADRO!I$5&amp;$E1066),'Hoja de Trabajo para listado'!$A$151:$Z$151,0)),0)+IFERROR(INDEX('Hoja de Trabajo para listado'!$AB$155:$BA$1048576,MATCH($A1066,'Hoja de Trabajo para listado'!$AB$155:$AB$1048576,0),MATCH((CUADRO!I$5&amp;$E1066),'Hoja de Trabajo para listado'!$AB$151:$BA$151,0)),0)+IFERROR(INDEX('Hoja de Trabajo para listado'!$BC$155:$CB$1048576,MATCH($A1066,'Hoja de Trabajo para listado'!$BC$155:$BC$1048576,0),MATCH((CUADRO!I$5&amp;$E1066),'Hoja de Trabajo para listado'!$BC$151:$CB$151,0)),0)+IFERROR(INDEX('Hoja de Trabajo para listado'!$DE$153:$DG$274,MATCH($A1066,'Hoja de Trabajo para listado'!$DE$153:$DE$1048576,0),MATCH((CUADRO!I$5&amp;$E1066),'Hoja de Trabajo para listado'!$DE$151:$DG$151,0)),0)+IFERROR(INDEX('Hoja de Trabajo para listado'!$CD$155:$DC$1048576,MATCH($A1066,'Hoja de Trabajo para listado'!$CD$155:$CD$1048576,0),MATCH((CUADRO!I$5&amp;$E1066),'Hoja de Trabajo para listado'!$CD$151:$DC$151,0)),0)</f>
        <v>0</v>
      </c>
      <c r="J1066" s="314">
        <f ca="1">+IFERROR(INDEX('Hoja de Trabajo para listado'!$A$155:$Z$1048576,MATCH($A1066,'Hoja de Trabajo para listado'!$A$155:$A$1048576,0),MATCH((CUADRO!J$5&amp;$E1066),'Hoja de Trabajo para listado'!$A$151:$Z$151,0)),0)+IFERROR(INDEX('Hoja de Trabajo para listado'!$AB$155:$BA$1048576,MATCH($A1066,'Hoja de Trabajo para listado'!$AB$155:$AB$1048576,0),MATCH((CUADRO!J$5&amp;$E1066),'Hoja de Trabajo para listado'!$AB$151:$BA$151,0)),0)+IFERROR(INDEX('Hoja de Trabajo para listado'!$BC$155:$CB$1048576,MATCH($A1066,'Hoja de Trabajo para listado'!$BC$155:$BC$1048576,0),MATCH((CUADRO!J$5&amp;$E1066),'Hoja de Trabajo para listado'!$BC$151:$CB$151,0)),0)+IFERROR(INDEX('Hoja de Trabajo para listado'!$DE$153:$DG$274,MATCH($A1066,'Hoja de Trabajo para listado'!$DE$153:$DE$1048576,0),MATCH((CUADRO!J$5&amp;$E1066),'Hoja de Trabajo para listado'!$DE$151:$DG$151,0)),0)+IFERROR(INDEX('Hoja de Trabajo para listado'!$CD$155:$DC$1048576,MATCH($A1066,'Hoja de Trabajo para listado'!$CD$155:$CD$1048576,0),MATCH((CUADRO!J$5&amp;$E1066),'Hoja de Trabajo para listado'!$CD$151:$DC$151,0)),0)</f>
        <v>0</v>
      </c>
      <c r="K1066" s="314">
        <f ca="1">+IFERROR(INDEX('Hoja de Trabajo para listado'!$A$155:$Z$1048576,MATCH($A1066,'Hoja de Trabajo para listado'!$A$155:$A$1048576,0),MATCH((CUADRO!K$5&amp;$E1066),'Hoja de Trabajo para listado'!$A$151:$Z$151,0)),0)+IFERROR(INDEX('Hoja de Trabajo para listado'!$AB$155:$BA$1048576,MATCH($A1066,'Hoja de Trabajo para listado'!$AB$155:$AB$1048576,0),MATCH((CUADRO!K$5&amp;$E1066),'Hoja de Trabajo para listado'!$AB$151:$BA$151,0)),0)+IFERROR(INDEX('Hoja de Trabajo para listado'!$BC$155:$CB$1048576,MATCH($A1066,'Hoja de Trabajo para listado'!$BC$155:$BC$1048576,0),MATCH((CUADRO!K$5&amp;$E1066),'Hoja de Trabajo para listado'!$BC$151:$CB$151,0)),0)+IFERROR(INDEX('Hoja de Trabajo para listado'!$DE$153:$DG$274,MATCH($A1066,'Hoja de Trabajo para listado'!$DE$153:$DE$1048576,0),MATCH((CUADRO!K$5&amp;$E1066),'Hoja de Trabajo para listado'!$DE$151:$DG$151,0)),0)+IFERROR(INDEX('Hoja de Trabajo para listado'!$CD$155:$DC$1048576,MATCH($A1066,'Hoja de Trabajo para listado'!$CD$155:$CD$1048576,0),MATCH((CUADRO!K$5&amp;$E1066),'Hoja de Trabajo para listado'!$CD$151:$DC$151,0)),0)</f>
        <v>0</v>
      </c>
      <c r="L1066" s="314">
        <f ca="1">+IFERROR(INDEX('Hoja de Trabajo para listado'!$A$155:$Z$1048576,MATCH($A1066,'Hoja de Trabajo para listado'!$A$155:$A$1048576,0),MATCH((CUADRO!L$5&amp;$E1066),'Hoja de Trabajo para listado'!$A$151:$Z$151,0)),0)+IFERROR(INDEX('Hoja de Trabajo para listado'!$AB$155:$BA$1048576,MATCH($A1066,'Hoja de Trabajo para listado'!$AB$155:$AB$1048576,0),MATCH((CUADRO!L$5&amp;$E1066),'Hoja de Trabajo para listado'!$AB$151:$BA$151,0)),0)+IFERROR(INDEX('Hoja de Trabajo para listado'!$BC$155:$CB$1048576,MATCH($A1066,'Hoja de Trabajo para listado'!$BC$155:$BC$1048576,0),MATCH((CUADRO!L$5&amp;$E1066),'Hoja de Trabajo para listado'!$BC$151:$CB$151,0)),0)+IFERROR(INDEX('Hoja de Trabajo para listado'!$DE$153:$DG$274,MATCH($A1066,'Hoja de Trabajo para listado'!$DE$153:$DE$1048576,0),MATCH((CUADRO!L$5&amp;$E1066),'Hoja de Trabajo para listado'!$DE$151:$DG$151,0)),0)+IFERROR(INDEX('Hoja de Trabajo para listado'!$CD$155:$DC$1048576,MATCH($A1066,'Hoja de Trabajo para listado'!$CD$155:$CD$1048576,0),MATCH((CUADRO!L$5&amp;$E1066),'Hoja de Trabajo para listado'!$CD$151:$DC$151,0)),0)</f>
        <v>0</v>
      </c>
      <c r="M1066" s="314">
        <f ca="1">+IFERROR(INDEX('Hoja de Trabajo para listado'!$A$155:$Z$1048576,MATCH($A1066,'Hoja de Trabajo para listado'!$A$155:$A$1048576,0),MATCH((CUADRO!M$5&amp;$E1066),'Hoja de Trabajo para listado'!$A$151:$Z$151,0)),0)+IFERROR(INDEX('Hoja de Trabajo para listado'!$AB$155:$BA$1048576,MATCH($A1066,'Hoja de Trabajo para listado'!$AB$155:$AB$1048576,0),MATCH((CUADRO!M$5&amp;$E1066),'Hoja de Trabajo para listado'!$AB$151:$BA$151,0)),0)+IFERROR(INDEX('Hoja de Trabajo para listado'!$BC$155:$CB$1048576,MATCH($A1066,'Hoja de Trabajo para listado'!$BC$155:$BC$1048576,0),MATCH((CUADRO!M$5&amp;$E1066),'Hoja de Trabajo para listado'!$BC$151:$CB$151,0)),0)+IFERROR(INDEX('Hoja de Trabajo para listado'!$DE$153:$DG$274,MATCH($A1066,'Hoja de Trabajo para listado'!$DE$153:$DE$1048576,0),MATCH((CUADRO!M$5&amp;$E1066),'Hoja de Trabajo para listado'!$DE$151:$DG$151,0)),0)+IFERROR(INDEX('Hoja de Trabajo para listado'!$CD$155:$DC$1048576,MATCH($A1066,'Hoja de Trabajo para listado'!$CD$155:$CD$1048576,0),MATCH((CUADRO!M$5&amp;$E1066),'Hoja de Trabajo para listado'!$CD$151:$DC$151,0)),0)</f>
        <v>0</v>
      </c>
      <c r="N1066" s="314">
        <f ca="1">+IFERROR(INDEX('Hoja de Trabajo para listado'!$A$155:$Z$1048576,MATCH($A1066,'Hoja de Trabajo para listado'!$A$155:$A$1048576,0),MATCH((CUADRO!N$5&amp;$E1066),'Hoja de Trabajo para listado'!$A$151:$Z$151,0)),0)+IFERROR(INDEX('Hoja de Trabajo para listado'!$AB$155:$BA$1048576,MATCH($A1066,'Hoja de Trabajo para listado'!$AB$155:$AB$1048576,0),MATCH((CUADRO!N$5&amp;$E1066),'Hoja de Trabajo para listado'!$AB$151:$BA$151,0)),0)+IFERROR(INDEX('Hoja de Trabajo para listado'!$BC$155:$CB$1048576,MATCH($A1066,'Hoja de Trabajo para listado'!$BC$155:$BC$1048576,0),MATCH((CUADRO!N$5&amp;$E1066),'Hoja de Trabajo para listado'!$BC$151:$CB$151,0)),0)+IFERROR(INDEX('Hoja de Trabajo para listado'!$DE$153:$DG$274,MATCH($A1066,'Hoja de Trabajo para listado'!$DE$153:$DE$1048576,0),MATCH((CUADRO!N$5&amp;$E1066),'Hoja de Trabajo para listado'!$DE$151:$DG$151,0)),0)+IFERROR(INDEX('Hoja de Trabajo para listado'!$CD$155:$DC$1048576,MATCH($A1066,'Hoja de Trabajo para listado'!$CD$155:$CD$1048576,0),MATCH((CUADRO!N$5&amp;$E1066),'Hoja de Trabajo para listado'!$CD$151:$DC$151,0)),0)</f>
        <v>0</v>
      </c>
      <c r="O1066" s="314">
        <f ca="1">+IFERROR(INDEX('Hoja de Trabajo para listado'!$A$155:$Z$1048576,MATCH($A1066,'Hoja de Trabajo para listado'!$A$155:$A$1048576,0),MATCH((CUADRO!O$5&amp;$E1066),'Hoja de Trabajo para listado'!$A$151:$Z$151,0)),0)+IFERROR(INDEX('Hoja de Trabajo para listado'!$AB$155:$BA$1048576,MATCH($A1066,'Hoja de Trabajo para listado'!$AB$155:$AB$1048576,0),MATCH((CUADRO!O$5&amp;$E1066),'Hoja de Trabajo para listado'!$AB$151:$BA$151,0)),0)+IFERROR(INDEX('Hoja de Trabajo para listado'!$BC$155:$CB$1048576,MATCH($A1066,'Hoja de Trabajo para listado'!$BC$155:$BC$1048576,0),MATCH((CUADRO!O$5&amp;$E1066),'Hoja de Trabajo para listado'!$BC$151:$CB$151,0)),0)+IFERROR(INDEX('Hoja de Trabajo para listado'!$DE$153:$DG$274,MATCH($A1066,'Hoja de Trabajo para listado'!$DE$153:$DE$1048576,0),MATCH((CUADRO!O$5&amp;$E1066),'Hoja de Trabajo para listado'!$DE$151:$DG$151,0)),0)+IFERROR(INDEX('Hoja de Trabajo para listado'!$CD$155:$DC$1048576,MATCH($A1066,'Hoja de Trabajo para listado'!$CD$155:$CD$1048576,0),MATCH((CUADRO!O$5&amp;$E1066),'Hoja de Trabajo para listado'!$CD$151:$DC$151,0)),0)</f>
        <v>0</v>
      </c>
      <c r="P1066" s="314">
        <f ca="1">+IFERROR(INDEX('Hoja de Trabajo para listado'!$A$155:$Z$1048576,MATCH($A1066,'Hoja de Trabajo para listado'!$A$155:$A$1048576,0),MATCH((CUADRO!P$5&amp;$E1066),'Hoja de Trabajo para listado'!$A$151:$Z$151,0)),0)+IFERROR(INDEX('Hoja de Trabajo para listado'!$AB$155:$BA$1048576,MATCH($A1066,'Hoja de Trabajo para listado'!$AB$155:$AB$1048576,0),MATCH((CUADRO!P$5&amp;$E1066),'Hoja de Trabajo para listado'!$AB$151:$BA$151,0)),0)+IFERROR(INDEX('Hoja de Trabajo para listado'!$BC$155:$CB$1048576,MATCH($A1066,'Hoja de Trabajo para listado'!$BC$155:$BC$1048576,0),MATCH((CUADRO!P$5&amp;$E1066),'Hoja de Trabajo para listado'!$BC$151:$CB$151,0)),0)+IFERROR(INDEX('Hoja de Trabajo para listado'!$DE$153:$DG$274,MATCH($A1066,'Hoja de Trabajo para listado'!$DE$153:$DE$1048576,0),MATCH((CUADRO!P$5&amp;$E1066),'Hoja de Trabajo para listado'!$DE$151:$DG$151,0)),0)+IFERROR(INDEX('Hoja de Trabajo para listado'!$CD$155:$DC$1048576,MATCH($A1066,'Hoja de Trabajo para listado'!$CD$155:$CD$1048576,0),MATCH((CUADRO!P$5&amp;$E1066),'Hoja de Trabajo para listado'!$CD$151:$DC$151,0)),0)</f>
        <v>0</v>
      </c>
      <c r="Q1066" s="314">
        <f ca="1">+IFERROR(INDEX('Hoja de Trabajo para listado'!$A$155:$Z$1048576,MATCH($A1066,'Hoja de Trabajo para listado'!$A$155:$A$1048576,0),MATCH((CUADRO!Q$5&amp;$E1066),'Hoja de Trabajo para listado'!$A$151:$Z$151,0)),0)+IFERROR(INDEX('Hoja de Trabajo para listado'!$AB$155:$BA$1048576,MATCH($A1066,'Hoja de Trabajo para listado'!$AB$155:$AB$1048576,0),MATCH((CUADRO!Q$5&amp;$E1066),'Hoja de Trabajo para listado'!$AB$151:$BA$151,0)),0)+IFERROR(INDEX('Hoja de Trabajo para listado'!$BC$155:$CB$1048576,MATCH($A1066,'Hoja de Trabajo para listado'!$BC$155:$BC$1048576,0),MATCH((CUADRO!Q$5&amp;$E1066),'Hoja de Trabajo para listado'!$BC$151:$CB$151,0)),0)+IFERROR(INDEX('Hoja de Trabajo para listado'!$DE$153:$DG$274,MATCH($A1066,'Hoja de Trabajo para listado'!$DE$153:$DE$1048576,0),MATCH((CUADRO!Q$5&amp;$E1066),'Hoja de Trabajo para listado'!$DE$151:$DG$151,0)),0)+IFERROR(INDEX('Hoja de Trabajo para listado'!$CD$155:$DC$1048576,MATCH($A1066,'Hoja de Trabajo para listado'!$CD$155:$CD$1048576,0),MATCH((CUADRO!Q$5&amp;$E1066),'Hoja de Trabajo para listado'!$CD$151:$DC$151,0)),0)</f>
        <v>0</v>
      </c>
      <c r="R1066" s="314">
        <f t="shared" ca="1" si="32"/>
        <v>0</v>
      </c>
      <c r="S1066" s="345"/>
      <c r="T1066" s="314">
        <f ca="1">+T1067</f>
        <v>0</v>
      </c>
      <c r="U1066" s="313">
        <f t="shared" si="33"/>
        <v>1</v>
      </c>
      <c r="V1066" s="319" t="str">
        <f>+VLOOKUP(A1066,bd_lista!$A$3:$E$593,5,FALSE)</f>
        <v>Instituciones Descentralizadas Municipales</v>
      </c>
      <c r="W1066" s="425" t="str">
        <f>+V1066</f>
        <v>Instituciones Descentralizadas Municipales</v>
      </c>
    </row>
    <row r="1067" spans="1:23" customFormat="1" ht="15" hidden="1" customHeight="1">
      <c r="A1067" s="323">
        <v>2317</v>
      </c>
      <c r="B1067" s="428"/>
      <c r="C1067" s="318" t="str">
        <f>+VLOOKUP(A1067,bd_lista!$A$3:$C$593,3,FALSE)</f>
        <v>Empresa Municipal de Asfaltos y Vías</v>
      </c>
      <c r="D1067" s="430"/>
      <c r="E1067" s="347" t="s">
        <v>1419</v>
      </c>
      <c r="F1067" s="314">
        <f ca="1">+IFERROR(INDEX('Hoja de Trabajo para listado'!$A$155:$Z$1048576,MATCH($A1067,'Hoja de Trabajo para listado'!$A$155:$A$1048576,0),MATCH((CUADRO!F$5&amp;$E1067),'Hoja de Trabajo para listado'!$A$151:$Z$151,0)),0)+IFERROR(INDEX('Hoja de Trabajo para listado'!$AB$155:$BA$1048576,MATCH($A1067,'Hoja de Trabajo para listado'!$AB$155:$AB$1048576,0),MATCH((CUADRO!F$5&amp;$E1067),'Hoja de Trabajo para listado'!$AB$151:$BA$151,0)),0)+IFERROR(INDEX('Hoja de Trabajo para listado'!$BC$155:$CB$1048576,MATCH($A1067,'Hoja de Trabajo para listado'!$BC$155:$BC$1048576,0),MATCH((CUADRO!F$5&amp;$E1067),'Hoja de Trabajo para listado'!$BC$151:$CB$151,0)),0)+IFERROR(INDEX('Hoja de Trabajo para listado'!$DE$153:$DG$274,MATCH($A1067,'Hoja de Trabajo para listado'!$DE$153:$DE$1048576,0),MATCH((CUADRO!F$5&amp;$E1067),'Hoja de Trabajo para listado'!$DE$151:$DG$151,0)),0)+IFERROR(INDEX('Hoja de Trabajo para listado'!$CD$155:$DC$1048576,MATCH($A1067,'Hoja de Trabajo para listado'!$CD$155:$CD$1048576,0),MATCH((CUADRO!F$5&amp;$E1067),'Hoja de Trabajo para listado'!$CD$151:$DC$151,0)),0)</f>
        <v>0</v>
      </c>
      <c r="G1067" s="314">
        <f ca="1">+IFERROR(INDEX('Hoja de Trabajo para listado'!$A$155:$Z$1048576,MATCH($A1067,'Hoja de Trabajo para listado'!$A$155:$A$1048576,0),MATCH((CUADRO!G$5&amp;$E1067),'Hoja de Trabajo para listado'!$A$151:$Z$151,0)),0)+IFERROR(INDEX('Hoja de Trabajo para listado'!$AB$155:$BA$1048576,MATCH($A1067,'Hoja de Trabajo para listado'!$AB$155:$AB$1048576,0),MATCH((CUADRO!G$5&amp;$E1067),'Hoja de Trabajo para listado'!$AB$151:$BA$151,0)),0)+IFERROR(INDEX('Hoja de Trabajo para listado'!$BC$155:$CB$1048576,MATCH($A1067,'Hoja de Trabajo para listado'!$BC$155:$BC$1048576,0),MATCH((CUADRO!G$5&amp;$E1067),'Hoja de Trabajo para listado'!$BC$151:$CB$151,0)),0)+IFERROR(INDEX('Hoja de Trabajo para listado'!$DE$153:$DG$274,MATCH($A1067,'Hoja de Trabajo para listado'!$DE$153:$DE$1048576,0),MATCH((CUADRO!G$5&amp;$E1067),'Hoja de Trabajo para listado'!$DE$151:$DG$151,0)),0)+IFERROR(INDEX('Hoja de Trabajo para listado'!$CD$155:$DC$1048576,MATCH($A1067,'Hoja de Trabajo para listado'!$CD$155:$CD$1048576,0),MATCH((CUADRO!G$5&amp;$E1067),'Hoja de Trabajo para listado'!$CD$151:$DC$151,0)),0)</f>
        <v>0</v>
      </c>
      <c r="H1067" s="314">
        <f ca="1">+IFERROR(INDEX('Hoja de Trabajo para listado'!$A$155:$Z$1048576,MATCH($A1067,'Hoja de Trabajo para listado'!$A$155:$A$1048576,0),MATCH((CUADRO!H$5&amp;$E1067),'Hoja de Trabajo para listado'!$A$151:$Z$151,0)),0)+IFERROR(INDEX('Hoja de Trabajo para listado'!$AB$155:$BA$1048576,MATCH($A1067,'Hoja de Trabajo para listado'!$AB$155:$AB$1048576,0),MATCH((CUADRO!H$5&amp;$E1067),'Hoja de Trabajo para listado'!$AB$151:$BA$151,0)),0)+IFERROR(INDEX('Hoja de Trabajo para listado'!$BC$155:$CB$1048576,MATCH($A1067,'Hoja de Trabajo para listado'!$BC$155:$BC$1048576,0),MATCH((CUADRO!H$5&amp;$E1067),'Hoja de Trabajo para listado'!$BC$151:$CB$151,0)),0)+IFERROR(INDEX('Hoja de Trabajo para listado'!$DE$153:$DG$274,MATCH($A1067,'Hoja de Trabajo para listado'!$DE$153:$DE$1048576,0),MATCH((CUADRO!H$5&amp;$E1067),'Hoja de Trabajo para listado'!$DE$151:$DG$151,0)),0)+IFERROR(INDEX('Hoja de Trabajo para listado'!$CD$155:$DC$1048576,MATCH($A1067,'Hoja de Trabajo para listado'!$CD$155:$CD$1048576,0),MATCH((CUADRO!H$5&amp;$E1067),'Hoja de Trabajo para listado'!$CD$151:$DC$151,0)),0)</f>
        <v>0</v>
      </c>
      <c r="I1067" s="314">
        <f ca="1">+IFERROR(INDEX('Hoja de Trabajo para listado'!$A$155:$Z$1048576,MATCH($A1067,'Hoja de Trabajo para listado'!$A$155:$A$1048576,0),MATCH((CUADRO!I$5&amp;$E1067),'Hoja de Trabajo para listado'!$A$151:$Z$151,0)),0)+IFERROR(INDEX('Hoja de Trabajo para listado'!$AB$155:$BA$1048576,MATCH($A1067,'Hoja de Trabajo para listado'!$AB$155:$AB$1048576,0),MATCH((CUADRO!I$5&amp;$E1067),'Hoja de Trabajo para listado'!$AB$151:$BA$151,0)),0)+IFERROR(INDEX('Hoja de Trabajo para listado'!$BC$155:$CB$1048576,MATCH($A1067,'Hoja de Trabajo para listado'!$BC$155:$BC$1048576,0),MATCH((CUADRO!I$5&amp;$E1067),'Hoja de Trabajo para listado'!$BC$151:$CB$151,0)),0)+IFERROR(INDEX('Hoja de Trabajo para listado'!$DE$153:$DG$274,MATCH($A1067,'Hoja de Trabajo para listado'!$DE$153:$DE$1048576,0),MATCH((CUADRO!I$5&amp;$E1067),'Hoja de Trabajo para listado'!$DE$151:$DG$151,0)),0)+IFERROR(INDEX('Hoja de Trabajo para listado'!$CD$155:$DC$1048576,MATCH($A1067,'Hoja de Trabajo para listado'!$CD$155:$CD$1048576,0),MATCH((CUADRO!I$5&amp;$E1067),'Hoja de Trabajo para listado'!$CD$151:$DC$151,0)),0)</f>
        <v>0</v>
      </c>
      <c r="J1067" s="314">
        <f ca="1">+IFERROR(INDEX('Hoja de Trabajo para listado'!$A$155:$Z$1048576,MATCH($A1067,'Hoja de Trabajo para listado'!$A$155:$A$1048576,0),MATCH((CUADRO!J$5&amp;$E1067),'Hoja de Trabajo para listado'!$A$151:$Z$151,0)),0)+IFERROR(INDEX('Hoja de Trabajo para listado'!$AB$155:$BA$1048576,MATCH($A1067,'Hoja de Trabajo para listado'!$AB$155:$AB$1048576,0),MATCH((CUADRO!J$5&amp;$E1067),'Hoja de Trabajo para listado'!$AB$151:$BA$151,0)),0)+IFERROR(INDEX('Hoja de Trabajo para listado'!$BC$155:$CB$1048576,MATCH($A1067,'Hoja de Trabajo para listado'!$BC$155:$BC$1048576,0),MATCH((CUADRO!J$5&amp;$E1067),'Hoja de Trabajo para listado'!$BC$151:$CB$151,0)),0)+IFERROR(INDEX('Hoja de Trabajo para listado'!$DE$153:$DG$274,MATCH($A1067,'Hoja de Trabajo para listado'!$DE$153:$DE$1048576,0),MATCH((CUADRO!J$5&amp;$E1067),'Hoja de Trabajo para listado'!$DE$151:$DG$151,0)),0)+IFERROR(INDEX('Hoja de Trabajo para listado'!$CD$155:$DC$1048576,MATCH($A1067,'Hoja de Trabajo para listado'!$CD$155:$CD$1048576,0),MATCH((CUADRO!J$5&amp;$E1067),'Hoja de Trabajo para listado'!$CD$151:$DC$151,0)),0)</f>
        <v>0</v>
      </c>
      <c r="K1067" s="314">
        <f ca="1">+IFERROR(INDEX('Hoja de Trabajo para listado'!$A$155:$Z$1048576,MATCH($A1067,'Hoja de Trabajo para listado'!$A$155:$A$1048576,0),MATCH((CUADRO!K$5&amp;$E1067),'Hoja de Trabajo para listado'!$A$151:$Z$151,0)),0)+IFERROR(INDEX('Hoja de Trabajo para listado'!$AB$155:$BA$1048576,MATCH($A1067,'Hoja de Trabajo para listado'!$AB$155:$AB$1048576,0),MATCH((CUADRO!K$5&amp;$E1067),'Hoja de Trabajo para listado'!$AB$151:$BA$151,0)),0)+IFERROR(INDEX('Hoja de Trabajo para listado'!$BC$155:$CB$1048576,MATCH($A1067,'Hoja de Trabajo para listado'!$BC$155:$BC$1048576,0),MATCH((CUADRO!K$5&amp;$E1067),'Hoja de Trabajo para listado'!$BC$151:$CB$151,0)),0)+IFERROR(INDEX('Hoja de Trabajo para listado'!$DE$153:$DG$274,MATCH($A1067,'Hoja de Trabajo para listado'!$DE$153:$DE$1048576,0),MATCH((CUADRO!K$5&amp;$E1067),'Hoja de Trabajo para listado'!$DE$151:$DG$151,0)),0)+IFERROR(INDEX('Hoja de Trabajo para listado'!$CD$155:$DC$1048576,MATCH($A1067,'Hoja de Trabajo para listado'!$CD$155:$CD$1048576,0),MATCH((CUADRO!K$5&amp;$E1067),'Hoja de Trabajo para listado'!$CD$151:$DC$151,0)),0)</f>
        <v>0</v>
      </c>
      <c r="L1067" s="314">
        <f ca="1">+IFERROR(INDEX('Hoja de Trabajo para listado'!$A$155:$Z$1048576,MATCH($A1067,'Hoja de Trabajo para listado'!$A$155:$A$1048576,0),MATCH((CUADRO!L$5&amp;$E1067),'Hoja de Trabajo para listado'!$A$151:$Z$151,0)),0)+IFERROR(INDEX('Hoja de Trabajo para listado'!$AB$155:$BA$1048576,MATCH($A1067,'Hoja de Trabajo para listado'!$AB$155:$AB$1048576,0),MATCH((CUADRO!L$5&amp;$E1067),'Hoja de Trabajo para listado'!$AB$151:$BA$151,0)),0)+IFERROR(INDEX('Hoja de Trabajo para listado'!$BC$155:$CB$1048576,MATCH($A1067,'Hoja de Trabajo para listado'!$BC$155:$BC$1048576,0),MATCH((CUADRO!L$5&amp;$E1067),'Hoja de Trabajo para listado'!$BC$151:$CB$151,0)),0)+IFERROR(INDEX('Hoja de Trabajo para listado'!$DE$153:$DG$274,MATCH($A1067,'Hoja de Trabajo para listado'!$DE$153:$DE$1048576,0),MATCH((CUADRO!L$5&amp;$E1067),'Hoja de Trabajo para listado'!$DE$151:$DG$151,0)),0)+IFERROR(INDEX('Hoja de Trabajo para listado'!$CD$155:$DC$1048576,MATCH($A1067,'Hoja de Trabajo para listado'!$CD$155:$CD$1048576,0),MATCH((CUADRO!L$5&amp;$E1067),'Hoja de Trabajo para listado'!$CD$151:$DC$151,0)),0)</f>
        <v>0</v>
      </c>
      <c r="M1067" s="314">
        <f ca="1">+IFERROR(INDEX('Hoja de Trabajo para listado'!$A$155:$Z$1048576,MATCH($A1067,'Hoja de Trabajo para listado'!$A$155:$A$1048576,0),MATCH((CUADRO!M$5&amp;$E1067),'Hoja de Trabajo para listado'!$A$151:$Z$151,0)),0)+IFERROR(INDEX('Hoja de Trabajo para listado'!$AB$155:$BA$1048576,MATCH($A1067,'Hoja de Trabajo para listado'!$AB$155:$AB$1048576,0),MATCH((CUADRO!M$5&amp;$E1067),'Hoja de Trabajo para listado'!$AB$151:$BA$151,0)),0)+IFERROR(INDEX('Hoja de Trabajo para listado'!$BC$155:$CB$1048576,MATCH($A1067,'Hoja de Trabajo para listado'!$BC$155:$BC$1048576,0),MATCH((CUADRO!M$5&amp;$E1067),'Hoja de Trabajo para listado'!$BC$151:$CB$151,0)),0)+IFERROR(INDEX('Hoja de Trabajo para listado'!$DE$153:$DG$274,MATCH($A1067,'Hoja de Trabajo para listado'!$DE$153:$DE$1048576,0),MATCH((CUADRO!M$5&amp;$E1067),'Hoja de Trabajo para listado'!$DE$151:$DG$151,0)),0)+IFERROR(INDEX('Hoja de Trabajo para listado'!$CD$155:$DC$1048576,MATCH($A1067,'Hoja de Trabajo para listado'!$CD$155:$CD$1048576,0),MATCH((CUADRO!M$5&amp;$E1067),'Hoja de Trabajo para listado'!$CD$151:$DC$151,0)),0)</f>
        <v>0</v>
      </c>
      <c r="N1067" s="314">
        <f ca="1">+IFERROR(INDEX('Hoja de Trabajo para listado'!$A$155:$Z$1048576,MATCH($A1067,'Hoja de Trabajo para listado'!$A$155:$A$1048576,0),MATCH((CUADRO!N$5&amp;$E1067),'Hoja de Trabajo para listado'!$A$151:$Z$151,0)),0)+IFERROR(INDEX('Hoja de Trabajo para listado'!$AB$155:$BA$1048576,MATCH($A1067,'Hoja de Trabajo para listado'!$AB$155:$AB$1048576,0),MATCH((CUADRO!N$5&amp;$E1067),'Hoja de Trabajo para listado'!$AB$151:$BA$151,0)),0)+IFERROR(INDEX('Hoja de Trabajo para listado'!$BC$155:$CB$1048576,MATCH($A1067,'Hoja de Trabajo para listado'!$BC$155:$BC$1048576,0),MATCH((CUADRO!N$5&amp;$E1067),'Hoja de Trabajo para listado'!$BC$151:$CB$151,0)),0)+IFERROR(INDEX('Hoja de Trabajo para listado'!$DE$153:$DG$274,MATCH($A1067,'Hoja de Trabajo para listado'!$DE$153:$DE$1048576,0),MATCH((CUADRO!N$5&amp;$E1067),'Hoja de Trabajo para listado'!$DE$151:$DG$151,0)),0)+IFERROR(INDEX('Hoja de Trabajo para listado'!$CD$155:$DC$1048576,MATCH($A1067,'Hoja de Trabajo para listado'!$CD$155:$CD$1048576,0),MATCH((CUADRO!N$5&amp;$E1067),'Hoja de Trabajo para listado'!$CD$151:$DC$151,0)),0)</f>
        <v>0</v>
      </c>
      <c r="O1067" s="314">
        <f ca="1">+IFERROR(INDEX('Hoja de Trabajo para listado'!$A$155:$Z$1048576,MATCH($A1067,'Hoja de Trabajo para listado'!$A$155:$A$1048576,0),MATCH((CUADRO!O$5&amp;$E1067),'Hoja de Trabajo para listado'!$A$151:$Z$151,0)),0)+IFERROR(INDEX('Hoja de Trabajo para listado'!$AB$155:$BA$1048576,MATCH($A1067,'Hoja de Trabajo para listado'!$AB$155:$AB$1048576,0),MATCH((CUADRO!O$5&amp;$E1067),'Hoja de Trabajo para listado'!$AB$151:$BA$151,0)),0)+IFERROR(INDEX('Hoja de Trabajo para listado'!$BC$155:$CB$1048576,MATCH($A1067,'Hoja de Trabajo para listado'!$BC$155:$BC$1048576,0),MATCH((CUADRO!O$5&amp;$E1067),'Hoja de Trabajo para listado'!$BC$151:$CB$151,0)),0)+IFERROR(INDEX('Hoja de Trabajo para listado'!$DE$153:$DG$274,MATCH($A1067,'Hoja de Trabajo para listado'!$DE$153:$DE$1048576,0),MATCH((CUADRO!O$5&amp;$E1067),'Hoja de Trabajo para listado'!$DE$151:$DG$151,0)),0)+IFERROR(INDEX('Hoja de Trabajo para listado'!$CD$155:$DC$1048576,MATCH($A1067,'Hoja de Trabajo para listado'!$CD$155:$CD$1048576,0),MATCH((CUADRO!O$5&amp;$E1067),'Hoja de Trabajo para listado'!$CD$151:$DC$151,0)),0)</f>
        <v>0</v>
      </c>
      <c r="P1067" s="314">
        <f ca="1">+IFERROR(INDEX('Hoja de Trabajo para listado'!$A$155:$Z$1048576,MATCH($A1067,'Hoja de Trabajo para listado'!$A$155:$A$1048576,0),MATCH((CUADRO!P$5&amp;$E1067),'Hoja de Trabajo para listado'!$A$151:$Z$151,0)),0)+IFERROR(INDEX('Hoja de Trabajo para listado'!$AB$155:$BA$1048576,MATCH($A1067,'Hoja de Trabajo para listado'!$AB$155:$AB$1048576,0),MATCH((CUADRO!P$5&amp;$E1067),'Hoja de Trabajo para listado'!$AB$151:$BA$151,0)),0)+IFERROR(INDEX('Hoja de Trabajo para listado'!$BC$155:$CB$1048576,MATCH($A1067,'Hoja de Trabajo para listado'!$BC$155:$BC$1048576,0),MATCH((CUADRO!P$5&amp;$E1067),'Hoja de Trabajo para listado'!$BC$151:$CB$151,0)),0)+IFERROR(INDEX('Hoja de Trabajo para listado'!$DE$153:$DG$274,MATCH($A1067,'Hoja de Trabajo para listado'!$DE$153:$DE$1048576,0),MATCH((CUADRO!P$5&amp;$E1067),'Hoja de Trabajo para listado'!$DE$151:$DG$151,0)),0)+IFERROR(INDEX('Hoja de Trabajo para listado'!$CD$155:$DC$1048576,MATCH($A1067,'Hoja de Trabajo para listado'!$CD$155:$CD$1048576,0),MATCH((CUADRO!P$5&amp;$E1067),'Hoja de Trabajo para listado'!$CD$151:$DC$151,0)),0)</f>
        <v>0</v>
      </c>
      <c r="Q1067" s="314">
        <f ca="1">+IFERROR(INDEX('Hoja de Trabajo para listado'!$A$155:$Z$1048576,MATCH($A1067,'Hoja de Trabajo para listado'!$A$155:$A$1048576,0),MATCH((CUADRO!Q$5&amp;$E1067),'Hoja de Trabajo para listado'!$A$151:$Z$151,0)),0)+IFERROR(INDEX('Hoja de Trabajo para listado'!$AB$155:$BA$1048576,MATCH($A1067,'Hoja de Trabajo para listado'!$AB$155:$AB$1048576,0),MATCH((CUADRO!Q$5&amp;$E1067),'Hoja de Trabajo para listado'!$AB$151:$BA$151,0)),0)+IFERROR(INDEX('Hoja de Trabajo para listado'!$BC$155:$CB$1048576,MATCH($A1067,'Hoja de Trabajo para listado'!$BC$155:$BC$1048576,0),MATCH((CUADRO!Q$5&amp;$E1067),'Hoja de Trabajo para listado'!$BC$151:$CB$151,0)),0)+IFERROR(INDEX('Hoja de Trabajo para listado'!$DE$153:$DG$274,MATCH($A1067,'Hoja de Trabajo para listado'!$DE$153:$DE$1048576,0),MATCH((CUADRO!Q$5&amp;$E1067),'Hoja de Trabajo para listado'!$DE$151:$DG$151,0)),0)+IFERROR(INDEX('Hoja de Trabajo para listado'!$CD$155:$DC$1048576,MATCH($A1067,'Hoja de Trabajo para listado'!$CD$155:$CD$1048576,0),MATCH((CUADRO!Q$5&amp;$E1067),'Hoja de Trabajo para listado'!$CD$151:$DC$151,0)),0)</f>
        <v>0</v>
      </c>
      <c r="R1067" s="314">
        <f t="shared" ca="1" si="32"/>
        <v>0</v>
      </c>
      <c r="S1067" s="345">
        <f ca="1">+R1066+R1067</f>
        <v>0</v>
      </c>
      <c r="T1067" s="314">
        <f ca="1">+S1067</f>
        <v>0</v>
      </c>
      <c r="U1067" s="313">
        <f t="shared" si="33"/>
        <v>2</v>
      </c>
      <c r="V1067" s="319" t="str">
        <f>+VLOOKUP(A1067,bd_lista!$A$3:$E$593,5,FALSE)</f>
        <v>Instituciones Descentralizadas Municipales</v>
      </c>
      <c r="W1067" s="426"/>
    </row>
    <row r="1068" spans="1:23" customFormat="1" ht="15" hidden="1" customHeight="1">
      <c r="A1068" s="323">
        <v>2320</v>
      </c>
      <c r="B1068" s="427">
        <f>+A1068</f>
        <v>2320</v>
      </c>
      <c r="C1068" s="318" t="str">
        <f>+VLOOKUP(A1068,bd_lista!$A$3:$C$593,3,FALSE)</f>
        <v>Empresa Publica Municipal de Servicios de Agua y Alcantarrillado Sanitario de Cobija</v>
      </c>
      <c r="D1068" s="429" t="str">
        <f>+C1068</f>
        <v>Empresa Publica Municipal de Servicios de Agua y Alcantarrillado Sanitario de Cobija</v>
      </c>
      <c r="E1068" s="346" t="s">
        <v>1418</v>
      </c>
      <c r="F1068" s="314">
        <f ca="1">+IFERROR(INDEX('Hoja de Trabajo para listado'!$A$155:$Z$1048576,MATCH($A1068,'Hoja de Trabajo para listado'!$A$155:$A$1048576,0),MATCH((CUADRO!F$5&amp;$E1068),'Hoja de Trabajo para listado'!$A$151:$Z$151,0)),0)+IFERROR(INDEX('Hoja de Trabajo para listado'!$AB$155:$BA$1048576,MATCH($A1068,'Hoja de Trabajo para listado'!$AB$155:$AB$1048576,0),MATCH((CUADRO!F$5&amp;$E1068),'Hoja de Trabajo para listado'!$AB$151:$BA$151,0)),0)+IFERROR(INDEX('Hoja de Trabajo para listado'!$BC$155:$CB$1048576,MATCH($A1068,'Hoja de Trabajo para listado'!$BC$155:$BC$1048576,0),MATCH((CUADRO!F$5&amp;$E1068),'Hoja de Trabajo para listado'!$BC$151:$CB$151,0)),0)+IFERROR(INDEX('Hoja de Trabajo para listado'!$DE$153:$DG$274,MATCH($A1068,'Hoja de Trabajo para listado'!$DE$153:$DE$1048576,0),MATCH((CUADRO!F$5&amp;$E1068),'Hoja de Trabajo para listado'!$DE$151:$DG$151,0)),0)+IFERROR(INDEX('Hoja de Trabajo para listado'!$CD$155:$DC$1048576,MATCH($A1068,'Hoja de Trabajo para listado'!$CD$155:$CD$1048576,0),MATCH((CUADRO!F$5&amp;$E1068),'Hoja de Trabajo para listado'!$CD$151:$DC$151,0)),0)</f>
        <v>0</v>
      </c>
      <c r="G1068" s="314">
        <f ca="1">+IFERROR(INDEX('Hoja de Trabajo para listado'!$A$155:$Z$1048576,MATCH($A1068,'Hoja de Trabajo para listado'!$A$155:$A$1048576,0),MATCH((CUADRO!G$5&amp;$E1068),'Hoja de Trabajo para listado'!$A$151:$Z$151,0)),0)+IFERROR(INDEX('Hoja de Trabajo para listado'!$AB$155:$BA$1048576,MATCH($A1068,'Hoja de Trabajo para listado'!$AB$155:$AB$1048576,0),MATCH((CUADRO!G$5&amp;$E1068),'Hoja de Trabajo para listado'!$AB$151:$BA$151,0)),0)+IFERROR(INDEX('Hoja de Trabajo para listado'!$BC$155:$CB$1048576,MATCH($A1068,'Hoja de Trabajo para listado'!$BC$155:$BC$1048576,0),MATCH((CUADRO!G$5&amp;$E1068),'Hoja de Trabajo para listado'!$BC$151:$CB$151,0)),0)+IFERROR(INDEX('Hoja de Trabajo para listado'!$DE$153:$DG$274,MATCH($A1068,'Hoja de Trabajo para listado'!$DE$153:$DE$1048576,0),MATCH((CUADRO!G$5&amp;$E1068),'Hoja de Trabajo para listado'!$DE$151:$DG$151,0)),0)+IFERROR(INDEX('Hoja de Trabajo para listado'!$CD$155:$DC$1048576,MATCH($A1068,'Hoja de Trabajo para listado'!$CD$155:$CD$1048576,0),MATCH((CUADRO!G$5&amp;$E1068),'Hoja de Trabajo para listado'!$CD$151:$DC$151,0)),0)</f>
        <v>0</v>
      </c>
      <c r="H1068" s="314">
        <f ca="1">+IFERROR(INDEX('Hoja de Trabajo para listado'!$A$155:$Z$1048576,MATCH($A1068,'Hoja de Trabajo para listado'!$A$155:$A$1048576,0),MATCH((CUADRO!H$5&amp;$E1068),'Hoja de Trabajo para listado'!$A$151:$Z$151,0)),0)+IFERROR(INDEX('Hoja de Trabajo para listado'!$AB$155:$BA$1048576,MATCH($A1068,'Hoja de Trabajo para listado'!$AB$155:$AB$1048576,0),MATCH((CUADRO!H$5&amp;$E1068),'Hoja de Trabajo para listado'!$AB$151:$BA$151,0)),0)+IFERROR(INDEX('Hoja de Trabajo para listado'!$BC$155:$CB$1048576,MATCH($A1068,'Hoja de Trabajo para listado'!$BC$155:$BC$1048576,0),MATCH((CUADRO!H$5&amp;$E1068),'Hoja de Trabajo para listado'!$BC$151:$CB$151,0)),0)+IFERROR(INDEX('Hoja de Trabajo para listado'!$DE$153:$DG$274,MATCH($A1068,'Hoja de Trabajo para listado'!$DE$153:$DE$1048576,0),MATCH((CUADRO!H$5&amp;$E1068),'Hoja de Trabajo para listado'!$DE$151:$DG$151,0)),0)+IFERROR(INDEX('Hoja de Trabajo para listado'!$CD$155:$DC$1048576,MATCH($A1068,'Hoja de Trabajo para listado'!$CD$155:$CD$1048576,0),MATCH((CUADRO!H$5&amp;$E1068),'Hoja de Trabajo para listado'!$CD$151:$DC$151,0)),0)</f>
        <v>0</v>
      </c>
      <c r="I1068" s="314">
        <f ca="1">+IFERROR(INDEX('Hoja de Trabajo para listado'!$A$155:$Z$1048576,MATCH($A1068,'Hoja de Trabajo para listado'!$A$155:$A$1048576,0),MATCH((CUADRO!I$5&amp;$E1068),'Hoja de Trabajo para listado'!$A$151:$Z$151,0)),0)+IFERROR(INDEX('Hoja de Trabajo para listado'!$AB$155:$BA$1048576,MATCH($A1068,'Hoja de Trabajo para listado'!$AB$155:$AB$1048576,0),MATCH((CUADRO!I$5&amp;$E1068),'Hoja de Trabajo para listado'!$AB$151:$BA$151,0)),0)+IFERROR(INDEX('Hoja de Trabajo para listado'!$BC$155:$CB$1048576,MATCH($A1068,'Hoja de Trabajo para listado'!$BC$155:$BC$1048576,0),MATCH((CUADRO!I$5&amp;$E1068),'Hoja de Trabajo para listado'!$BC$151:$CB$151,0)),0)+IFERROR(INDEX('Hoja de Trabajo para listado'!$DE$153:$DG$274,MATCH($A1068,'Hoja de Trabajo para listado'!$DE$153:$DE$1048576,0),MATCH((CUADRO!I$5&amp;$E1068),'Hoja de Trabajo para listado'!$DE$151:$DG$151,0)),0)+IFERROR(INDEX('Hoja de Trabajo para listado'!$CD$155:$DC$1048576,MATCH($A1068,'Hoja de Trabajo para listado'!$CD$155:$CD$1048576,0),MATCH((CUADRO!I$5&amp;$E1068),'Hoja de Trabajo para listado'!$CD$151:$DC$151,0)),0)</f>
        <v>0</v>
      </c>
      <c r="J1068" s="314">
        <f ca="1">+IFERROR(INDEX('Hoja de Trabajo para listado'!$A$155:$Z$1048576,MATCH($A1068,'Hoja de Trabajo para listado'!$A$155:$A$1048576,0),MATCH((CUADRO!J$5&amp;$E1068),'Hoja de Trabajo para listado'!$A$151:$Z$151,0)),0)+IFERROR(INDEX('Hoja de Trabajo para listado'!$AB$155:$BA$1048576,MATCH($A1068,'Hoja de Trabajo para listado'!$AB$155:$AB$1048576,0),MATCH((CUADRO!J$5&amp;$E1068),'Hoja de Trabajo para listado'!$AB$151:$BA$151,0)),0)+IFERROR(INDEX('Hoja de Trabajo para listado'!$BC$155:$CB$1048576,MATCH($A1068,'Hoja de Trabajo para listado'!$BC$155:$BC$1048576,0),MATCH((CUADRO!J$5&amp;$E1068),'Hoja de Trabajo para listado'!$BC$151:$CB$151,0)),0)+IFERROR(INDEX('Hoja de Trabajo para listado'!$DE$153:$DG$274,MATCH($A1068,'Hoja de Trabajo para listado'!$DE$153:$DE$1048576,0),MATCH((CUADRO!J$5&amp;$E1068),'Hoja de Trabajo para listado'!$DE$151:$DG$151,0)),0)+IFERROR(INDEX('Hoja de Trabajo para listado'!$CD$155:$DC$1048576,MATCH($A1068,'Hoja de Trabajo para listado'!$CD$155:$CD$1048576,0),MATCH((CUADRO!J$5&amp;$E1068),'Hoja de Trabajo para listado'!$CD$151:$DC$151,0)),0)</f>
        <v>0</v>
      </c>
      <c r="K1068" s="314">
        <f ca="1">+IFERROR(INDEX('Hoja de Trabajo para listado'!$A$155:$Z$1048576,MATCH($A1068,'Hoja de Trabajo para listado'!$A$155:$A$1048576,0),MATCH((CUADRO!K$5&amp;$E1068),'Hoja de Trabajo para listado'!$A$151:$Z$151,0)),0)+IFERROR(INDEX('Hoja de Trabajo para listado'!$AB$155:$BA$1048576,MATCH($A1068,'Hoja de Trabajo para listado'!$AB$155:$AB$1048576,0),MATCH((CUADRO!K$5&amp;$E1068),'Hoja de Trabajo para listado'!$AB$151:$BA$151,0)),0)+IFERROR(INDEX('Hoja de Trabajo para listado'!$BC$155:$CB$1048576,MATCH($A1068,'Hoja de Trabajo para listado'!$BC$155:$BC$1048576,0),MATCH((CUADRO!K$5&amp;$E1068),'Hoja de Trabajo para listado'!$BC$151:$CB$151,0)),0)+IFERROR(INDEX('Hoja de Trabajo para listado'!$DE$153:$DG$274,MATCH($A1068,'Hoja de Trabajo para listado'!$DE$153:$DE$1048576,0),MATCH((CUADRO!K$5&amp;$E1068),'Hoja de Trabajo para listado'!$DE$151:$DG$151,0)),0)+IFERROR(INDEX('Hoja de Trabajo para listado'!$CD$155:$DC$1048576,MATCH($A1068,'Hoja de Trabajo para listado'!$CD$155:$CD$1048576,0),MATCH((CUADRO!K$5&amp;$E1068),'Hoja de Trabajo para listado'!$CD$151:$DC$151,0)),0)</f>
        <v>0</v>
      </c>
      <c r="L1068" s="314">
        <f ca="1">+IFERROR(INDEX('Hoja de Trabajo para listado'!$A$155:$Z$1048576,MATCH($A1068,'Hoja de Trabajo para listado'!$A$155:$A$1048576,0),MATCH((CUADRO!L$5&amp;$E1068),'Hoja de Trabajo para listado'!$A$151:$Z$151,0)),0)+IFERROR(INDEX('Hoja de Trabajo para listado'!$AB$155:$BA$1048576,MATCH($A1068,'Hoja de Trabajo para listado'!$AB$155:$AB$1048576,0),MATCH((CUADRO!L$5&amp;$E1068),'Hoja de Trabajo para listado'!$AB$151:$BA$151,0)),0)+IFERROR(INDEX('Hoja de Trabajo para listado'!$BC$155:$CB$1048576,MATCH($A1068,'Hoja de Trabajo para listado'!$BC$155:$BC$1048576,0),MATCH((CUADRO!L$5&amp;$E1068),'Hoja de Trabajo para listado'!$BC$151:$CB$151,0)),0)+IFERROR(INDEX('Hoja de Trabajo para listado'!$DE$153:$DG$274,MATCH($A1068,'Hoja de Trabajo para listado'!$DE$153:$DE$1048576,0),MATCH((CUADRO!L$5&amp;$E1068),'Hoja de Trabajo para listado'!$DE$151:$DG$151,0)),0)+IFERROR(INDEX('Hoja de Trabajo para listado'!$CD$155:$DC$1048576,MATCH($A1068,'Hoja de Trabajo para listado'!$CD$155:$CD$1048576,0),MATCH((CUADRO!L$5&amp;$E1068),'Hoja de Trabajo para listado'!$CD$151:$DC$151,0)),0)</f>
        <v>0</v>
      </c>
      <c r="M1068" s="314">
        <f ca="1">+IFERROR(INDEX('Hoja de Trabajo para listado'!$A$155:$Z$1048576,MATCH($A1068,'Hoja de Trabajo para listado'!$A$155:$A$1048576,0),MATCH((CUADRO!M$5&amp;$E1068),'Hoja de Trabajo para listado'!$A$151:$Z$151,0)),0)+IFERROR(INDEX('Hoja de Trabajo para listado'!$AB$155:$BA$1048576,MATCH($A1068,'Hoja de Trabajo para listado'!$AB$155:$AB$1048576,0),MATCH((CUADRO!M$5&amp;$E1068),'Hoja de Trabajo para listado'!$AB$151:$BA$151,0)),0)+IFERROR(INDEX('Hoja de Trabajo para listado'!$BC$155:$CB$1048576,MATCH($A1068,'Hoja de Trabajo para listado'!$BC$155:$BC$1048576,0),MATCH((CUADRO!M$5&amp;$E1068),'Hoja de Trabajo para listado'!$BC$151:$CB$151,0)),0)+IFERROR(INDEX('Hoja de Trabajo para listado'!$DE$153:$DG$274,MATCH($A1068,'Hoja de Trabajo para listado'!$DE$153:$DE$1048576,0),MATCH((CUADRO!M$5&amp;$E1068),'Hoja de Trabajo para listado'!$DE$151:$DG$151,0)),0)+IFERROR(INDEX('Hoja de Trabajo para listado'!$CD$155:$DC$1048576,MATCH($A1068,'Hoja de Trabajo para listado'!$CD$155:$CD$1048576,0),MATCH((CUADRO!M$5&amp;$E1068),'Hoja de Trabajo para listado'!$CD$151:$DC$151,0)),0)</f>
        <v>0</v>
      </c>
      <c r="N1068" s="314">
        <f ca="1">+IFERROR(INDEX('Hoja de Trabajo para listado'!$A$155:$Z$1048576,MATCH($A1068,'Hoja de Trabajo para listado'!$A$155:$A$1048576,0),MATCH((CUADRO!N$5&amp;$E1068),'Hoja de Trabajo para listado'!$A$151:$Z$151,0)),0)+IFERROR(INDEX('Hoja de Trabajo para listado'!$AB$155:$BA$1048576,MATCH($A1068,'Hoja de Trabajo para listado'!$AB$155:$AB$1048576,0),MATCH((CUADRO!N$5&amp;$E1068),'Hoja de Trabajo para listado'!$AB$151:$BA$151,0)),0)+IFERROR(INDEX('Hoja de Trabajo para listado'!$BC$155:$CB$1048576,MATCH($A1068,'Hoja de Trabajo para listado'!$BC$155:$BC$1048576,0),MATCH((CUADRO!N$5&amp;$E1068),'Hoja de Trabajo para listado'!$BC$151:$CB$151,0)),0)+IFERROR(INDEX('Hoja de Trabajo para listado'!$DE$153:$DG$274,MATCH($A1068,'Hoja de Trabajo para listado'!$DE$153:$DE$1048576,0),MATCH((CUADRO!N$5&amp;$E1068),'Hoja de Trabajo para listado'!$DE$151:$DG$151,0)),0)+IFERROR(INDEX('Hoja de Trabajo para listado'!$CD$155:$DC$1048576,MATCH($A1068,'Hoja de Trabajo para listado'!$CD$155:$CD$1048576,0),MATCH((CUADRO!N$5&amp;$E1068),'Hoja de Trabajo para listado'!$CD$151:$DC$151,0)),0)</f>
        <v>0</v>
      </c>
      <c r="O1068" s="314">
        <f ca="1">+IFERROR(INDEX('Hoja de Trabajo para listado'!$A$155:$Z$1048576,MATCH($A1068,'Hoja de Trabajo para listado'!$A$155:$A$1048576,0),MATCH((CUADRO!O$5&amp;$E1068),'Hoja de Trabajo para listado'!$A$151:$Z$151,0)),0)+IFERROR(INDEX('Hoja de Trabajo para listado'!$AB$155:$BA$1048576,MATCH($A1068,'Hoja de Trabajo para listado'!$AB$155:$AB$1048576,0),MATCH((CUADRO!O$5&amp;$E1068),'Hoja de Trabajo para listado'!$AB$151:$BA$151,0)),0)+IFERROR(INDEX('Hoja de Trabajo para listado'!$BC$155:$CB$1048576,MATCH($A1068,'Hoja de Trabajo para listado'!$BC$155:$BC$1048576,0),MATCH((CUADRO!O$5&amp;$E1068),'Hoja de Trabajo para listado'!$BC$151:$CB$151,0)),0)+IFERROR(INDEX('Hoja de Trabajo para listado'!$DE$153:$DG$274,MATCH($A1068,'Hoja de Trabajo para listado'!$DE$153:$DE$1048576,0),MATCH((CUADRO!O$5&amp;$E1068),'Hoja de Trabajo para listado'!$DE$151:$DG$151,0)),0)+IFERROR(INDEX('Hoja de Trabajo para listado'!$CD$155:$DC$1048576,MATCH($A1068,'Hoja de Trabajo para listado'!$CD$155:$CD$1048576,0),MATCH((CUADRO!O$5&amp;$E1068),'Hoja de Trabajo para listado'!$CD$151:$DC$151,0)),0)</f>
        <v>0</v>
      </c>
      <c r="P1068" s="314">
        <f ca="1">+IFERROR(INDEX('Hoja de Trabajo para listado'!$A$155:$Z$1048576,MATCH($A1068,'Hoja de Trabajo para listado'!$A$155:$A$1048576,0),MATCH((CUADRO!P$5&amp;$E1068),'Hoja de Trabajo para listado'!$A$151:$Z$151,0)),0)+IFERROR(INDEX('Hoja de Trabajo para listado'!$AB$155:$BA$1048576,MATCH($A1068,'Hoja de Trabajo para listado'!$AB$155:$AB$1048576,0),MATCH((CUADRO!P$5&amp;$E1068),'Hoja de Trabajo para listado'!$AB$151:$BA$151,0)),0)+IFERROR(INDEX('Hoja de Trabajo para listado'!$BC$155:$CB$1048576,MATCH($A1068,'Hoja de Trabajo para listado'!$BC$155:$BC$1048576,0),MATCH((CUADRO!P$5&amp;$E1068),'Hoja de Trabajo para listado'!$BC$151:$CB$151,0)),0)+IFERROR(INDEX('Hoja de Trabajo para listado'!$DE$153:$DG$274,MATCH($A1068,'Hoja de Trabajo para listado'!$DE$153:$DE$1048576,0),MATCH((CUADRO!P$5&amp;$E1068),'Hoja de Trabajo para listado'!$DE$151:$DG$151,0)),0)+IFERROR(INDEX('Hoja de Trabajo para listado'!$CD$155:$DC$1048576,MATCH($A1068,'Hoja de Trabajo para listado'!$CD$155:$CD$1048576,0),MATCH((CUADRO!P$5&amp;$E1068),'Hoja de Trabajo para listado'!$CD$151:$DC$151,0)),0)</f>
        <v>0</v>
      </c>
      <c r="Q1068" s="314">
        <f ca="1">+IFERROR(INDEX('Hoja de Trabajo para listado'!$A$155:$Z$1048576,MATCH($A1068,'Hoja de Trabajo para listado'!$A$155:$A$1048576,0),MATCH((CUADRO!Q$5&amp;$E1068),'Hoja de Trabajo para listado'!$A$151:$Z$151,0)),0)+IFERROR(INDEX('Hoja de Trabajo para listado'!$AB$155:$BA$1048576,MATCH($A1068,'Hoja de Trabajo para listado'!$AB$155:$AB$1048576,0),MATCH((CUADRO!Q$5&amp;$E1068),'Hoja de Trabajo para listado'!$AB$151:$BA$151,0)),0)+IFERROR(INDEX('Hoja de Trabajo para listado'!$BC$155:$CB$1048576,MATCH($A1068,'Hoja de Trabajo para listado'!$BC$155:$BC$1048576,0),MATCH((CUADRO!Q$5&amp;$E1068),'Hoja de Trabajo para listado'!$BC$151:$CB$151,0)),0)+IFERROR(INDEX('Hoja de Trabajo para listado'!$DE$153:$DG$274,MATCH($A1068,'Hoja de Trabajo para listado'!$DE$153:$DE$1048576,0),MATCH((CUADRO!Q$5&amp;$E1068),'Hoja de Trabajo para listado'!$DE$151:$DG$151,0)),0)+IFERROR(INDEX('Hoja de Trabajo para listado'!$CD$155:$DC$1048576,MATCH($A1068,'Hoja de Trabajo para listado'!$CD$155:$CD$1048576,0),MATCH((CUADRO!Q$5&amp;$E1068),'Hoja de Trabajo para listado'!$CD$151:$DC$151,0)),0)</f>
        <v>0</v>
      </c>
      <c r="R1068" s="314">
        <f t="shared" ca="1" si="32"/>
        <v>0</v>
      </c>
      <c r="S1068" s="345"/>
      <c r="T1068" s="314">
        <f ca="1">+T1069</f>
        <v>0</v>
      </c>
      <c r="U1068" s="313">
        <f t="shared" si="33"/>
        <v>1</v>
      </c>
      <c r="V1068" s="319" t="str">
        <f>+VLOOKUP(A1068,bd_lista!$A$3:$E$593,5,FALSE)</f>
        <v>Instituciones Descentralizadas Municipales</v>
      </c>
      <c r="W1068" s="425" t="str">
        <f>+V1068</f>
        <v>Instituciones Descentralizadas Municipales</v>
      </c>
    </row>
    <row r="1069" spans="1:23" customFormat="1" ht="15" hidden="1" customHeight="1">
      <c r="A1069" s="323">
        <v>2320</v>
      </c>
      <c r="B1069" s="428"/>
      <c r="C1069" s="318" t="str">
        <f>+VLOOKUP(A1069,bd_lista!$A$3:$C$593,3,FALSE)</f>
        <v>Empresa Publica Municipal de Servicios de Agua y Alcantarrillado Sanitario de Cobija</v>
      </c>
      <c r="D1069" s="430"/>
      <c r="E1069" s="347" t="s">
        <v>1419</v>
      </c>
      <c r="F1069" s="314">
        <f ca="1">+IFERROR(INDEX('Hoja de Trabajo para listado'!$A$155:$Z$1048576,MATCH($A1069,'Hoja de Trabajo para listado'!$A$155:$A$1048576,0),MATCH((CUADRO!F$5&amp;$E1069),'Hoja de Trabajo para listado'!$A$151:$Z$151,0)),0)+IFERROR(INDEX('Hoja de Trabajo para listado'!$AB$155:$BA$1048576,MATCH($A1069,'Hoja de Trabajo para listado'!$AB$155:$AB$1048576,0),MATCH((CUADRO!F$5&amp;$E1069),'Hoja de Trabajo para listado'!$AB$151:$BA$151,0)),0)+IFERROR(INDEX('Hoja de Trabajo para listado'!$BC$155:$CB$1048576,MATCH($A1069,'Hoja de Trabajo para listado'!$BC$155:$BC$1048576,0),MATCH((CUADRO!F$5&amp;$E1069),'Hoja de Trabajo para listado'!$BC$151:$CB$151,0)),0)+IFERROR(INDEX('Hoja de Trabajo para listado'!$DE$153:$DG$274,MATCH($A1069,'Hoja de Trabajo para listado'!$DE$153:$DE$1048576,0),MATCH((CUADRO!F$5&amp;$E1069),'Hoja de Trabajo para listado'!$DE$151:$DG$151,0)),0)+IFERROR(INDEX('Hoja de Trabajo para listado'!$CD$155:$DC$1048576,MATCH($A1069,'Hoja de Trabajo para listado'!$CD$155:$CD$1048576,0),MATCH((CUADRO!F$5&amp;$E1069),'Hoja de Trabajo para listado'!$CD$151:$DC$151,0)),0)</f>
        <v>0</v>
      </c>
      <c r="G1069" s="314">
        <f ca="1">+IFERROR(INDEX('Hoja de Trabajo para listado'!$A$155:$Z$1048576,MATCH($A1069,'Hoja de Trabajo para listado'!$A$155:$A$1048576,0),MATCH((CUADRO!G$5&amp;$E1069),'Hoja de Trabajo para listado'!$A$151:$Z$151,0)),0)+IFERROR(INDEX('Hoja de Trabajo para listado'!$AB$155:$BA$1048576,MATCH($A1069,'Hoja de Trabajo para listado'!$AB$155:$AB$1048576,0),MATCH((CUADRO!G$5&amp;$E1069),'Hoja de Trabajo para listado'!$AB$151:$BA$151,0)),0)+IFERROR(INDEX('Hoja de Trabajo para listado'!$BC$155:$CB$1048576,MATCH($A1069,'Hoja de Trabajo para listado'!$BC$155:$BC$1048576,0),MATCH((CUADRO!G$5&amp;$E1069),'Hoja de Trabajo para listado'!$BC$151:$CB$151,0)),0)+IFERROR(INDEX('Hoja de Trabajo para listado'!$DE$153:$DG$274,MATCH($A1069,'Hoja de Trabajo para listado'!$DE$153:$DE$1048576,0),MATCH((CUADRO!G$5&amp;$E1069),'Hoja de Trabajo para listado'!$DE$151:$DG$151,0)),0)+IFERROR(INDEX('Hoja de Trabajo para listado'!$CD$155:$DC$1048576,MATCH($A1069,'Hoja de Trabajo para listado'!$CD$155:$CD$1048576,0),MATCH((CUADRO!G$5&amp;$E1069),'Hoja de Trabajo para listado'!$CD$151:$DC$151,0)),0)</f>
        <v>0</v>
      </c>
      <c r="H1069" s="314">
        <f ca="1">+IFERROR(INDEX('Hoja de Trabajo para listado'!$A$155:$Z$1048576,MATCH($A1069,'Hoja de Trabajo para listado'!$A$155:$A$1048576,0),MATCH((CUADRO!H$5&amp;$E1069),'Hoja de Trabajo para listado'!$A$151:$Z$151,0)),0)+IFERROR(INDEX('Hoja de Trabajo para listado'!$AB$155:$BA$1048576,MATCH($A1069,'Hoja de Trabajo para listado'!$AB$155:$AB$1048576,0),MATCH((CUADRO!H$5&amp;$E1069),'Hoja de Trabajo para listado'!$AB$151:$BA$151,0)),0)+IFERROR(INDEX('Hoja de Trabajo para listado'!$BC$155:$CB$1048576,MATCH($A1069,'Hoja de Trabajo para listado'!$BC$155:$BC$1048576,0),MATCH((CUADRO!H$5&amp;$E1069),'Hoja de Trabajo para listado'!$BC$151:$CB$151,0)),0)+IFERROR(INDEX('Hoja de Trabajo para listado'!$DE$153:$DG$274,MATCH($A1069,'Hoja de Trabajo para listado'!$DE$153:$DE$1048576,0),MATCH((CUADRO!H$5&amp;$E1069),'Hoja de Trabajo para listado'!$DE$151:$DG$151,0)),0)+IFERROR(INDEX('Hoja de Trabajo para listado'!$CD$155:$DC$1048576,MATCH($A1069,'Hoja de Trabajo para listado'!$CD$155:$CD$1048576,0),MATCH((CUADRO!H$5&amp;$E1069),'Hoja de Trabajo para listado'!$CD$151:$DC$151,0)),0)</f>
        <v>0</v>
      </c>
      <c r="I1069" s="314">
        <f ca="1">+IFERROR(INDEX('Hoja de Trabajo para listado'!$A$155:$Z$1048576,MATCH($A1069,'Hoja de Trabajo para listado'!$A$155:$A$1048576,0),MATCH((CUADRO!I$5&amp;$E1069),'Hoja de Trabajo para listado'!$A$151:$Z$151,0)),0)+IFERROR(INDEX('Hoja de Trabajo para listado'!$AB$155:$BA$1048576,MATCH($A1069,'Hoja de Trabajo para listado'!$AB$155:$AB$1048576,0),MATCH((CUADRO!I$5&amp;$E1069),'Hoja de Trabajo para listado'!$AB$151:$BA$151,0)),0)+IFERROR(INDEX('Hoja de Trabajo para listado'!$BC$155:$CB$1048576,MATCH($A1069,'Hoja de Trabajo para listado'!$BC$155:$BC$1048576,0),MATCH((CUADRO!I$5&amp;$E1069),'Hoja de Trabajo para listado'!$BC$151:$CB$151,0)),0)+IFERROR(INDEX('Hoja de Trabajo para listado'!$DE$153:$DG$274,MATCH($A1069,'Hoja de Trabajo para listado'!$DE$153:$DE$1048576,0),MATCH((CUADRO!I$5&amp;$E1069),'Hoja de Trabajo para listado'!$DE$151:$DG$151,0)),0)+IFERROR(INDEX('Hoja de Trabajo para listado'!$CD$155:$DC$1048576,MATCH($A1069,'Hoja de Trabajo para listado'!$CD$155:$CD$1048576,0),MATCH((CUADRO!I$5&amp;$E1069),'Hoja de Trabajo para listado'!$CD$151:$DC$151,0)),0)</f>
        <v>0</v>
      </c>
      <c r="J1069" s="314">
        <f ca="1">+IFERROR(INDEX('Hoja de Trabajo para listado'!$A$155:$Z$1048576,MATCH($A1069,'Hoja de Trabajo para listado'!$A$155:$A$1048576,0),MATCH((CUADRO!J$5&amp;$E1069),'Hoja de Trabajo para listado'!$A$151:$Z$151,0)),0)+IFERROR(INDEX('Hoja de Trabajo para listado'!$AB$155:$BA$1048576,MATCH($A1069,'Hoja de Trabajo para listado'!$AB$155:$AB$1048576,0),MATCH((CUADRO!J$5&amp;$E1069),'Hoja de Trabajo para listado'!$AB$151:$BA$151,0)),0)+IFERROR(INDEX('Hoja de Trabajo para listado'!$BC$155:$CB$1048576,MATCH($A1069,'Hoja de Trabajo para listado'!$BC$155:$BC$1048576,0),MATCH((CUADRO!J$5&amp;$E1069),'Hoja de Trabajo para listado'!$BC$151:$CB$151,0)),0)+IFERROR(INDEX('Hoja de Trabajo para listado'!$DE$153:$DG$274,MATCH($A1069,'Hoja de Trabajo para listado'!$DE$153:$DE$1048576,0),MATCH((CUADRO!J$5&amp;$E1069),'Hoja de Trabajo para listado'!$DE$151:$DG$151,0)),0)+IFERROR(INDEX('Hoja de Trabajo para listado'!$CD$155:$DC$1048576,MATCH($A1069,'Hoja de Trabajo para listado'!$CD$155:$CD$1048576,0),MATCH((CUADRO!J$5&amp;$E1069),'Hoja de Trabajo para listado'!$CD$151:$DC$151,0)),0)</f>
        <v>0</v>
      </c>
      <c r="K1069" s="314">
        <f ca="1">+IFERROR(INDEX('Hoja de Trabajo para listado'!$A$155:$Z$1048576,MATCH($A1069,'Hoja de Trabajo para listado'!$A$155:$A$1048576,0),MATCH((CUADRO!K$5&amp;$E1069),'Hoja de Trabajo para listado'!$A$151:$Z$151,0)),0)+IFERROR(INDEX('Hoja de Trabajo para listado'!$AB$155:$BA$1048576,MATCH($A1069,'Hoja de Trabajo para listado'!$AB$155:$AB$1048576,0),MATCH((CUADRO!K$5&amp;$E1069),'Hoja de Trabajo para listado'!$AB$151:$BA$151,0)),0)+IFERROR(INDEX('Hoja de Trabajo para listado'!$BC$155:$CB$1048576,MATCH($A1069,'Hoja de Trabajo para listado'!$BC$155:$BC$1048576,0),MATCH((CUADRO!K$5&amp;$E1069),'Hoja de Trabajo para listado'!$BC$151:$CB$151,0)),0)+IFERROR(INDEX('Hoja de Trabajo para listado'!$DE$153:$DG$274,MATCH($A1069,'Hoja de Trabajo para listado'!$DE$153:$DE$1048576,0),MATCH((CUADRO!K$5&amp;$E1069),'Hoja de Trabajo para listado'!$DE$151:$DG$151,0)),0)+IFERROR(INDEX('Hoja de Trabajo para listado'!$CD$155:$DC$1048576,MATCH($A1069,'Hoja de Trabajo para listado'!$CD$155:$CD$1048576,0),MATCH((CUADRO!K$5&amp;$E1069),'Hoja de Trabajo para listado'!$CD$151:$DC$151,0)),0)</f>
        <v>0</v>
      </c>
      <c r="L1069" s="314">
        <f ca="1">+IFERROR(INDEX('Hoja de Trabajo para listado'!$A$155:$Z$1048576,MATCH($A1069,'Hoja de Trabajo para listado'!$A$155:$A$1048576,0),MATCH((CUADRO!L$5&amp;$E1069),'Hoja de Trabajo para listado'!$A$151:$Z$151,0)),0)+IFERROR(INDEX('Hoja de Trabajo para listado'!$AB$155:$BA$1048576,MATCH($A1069,'Hoja de Trabajo para listado'!$AB$155:$AB$1048576,0),MATCH((CUADRO!L$5&amp;$E1069),'Hoja de Trabajo para listado'!$AB$151:$BA$151,0)),0)+IFERROR(INDEX('Hoja de Trabajo para listado'!$BC$155:$CB$1048576,MATCH($A1069,'Hoja de Trabajo para listado'!$BC$155:$BC$1048576,0),MATCH((CUADRO!L$5&amp;$E1069),'Hoja de Trabajo para listado'!$BC$151:$CB$151,0)),0)+IFERROR(INDEX('Hoja de Trabajo para listado'!$DE$153:$DG$274,MATCH($A1069,'Hoja de Trabajo para listado'!$DE$153:$DE$1048576,0),MATCH((CUADRO!L$5&amp;$E1069),'Hoja de Trabajo para listado'!$DE$151:$DG$151,0)),0)+IFERROR(INDEX('Hoja de Trabajo para listado'!$CD$155:$DC$1048576,MATCH($A1069,'Hoja de Trabajo para listado'!$CD$155:$CD$1048576,0),MATCH((CUADRO!L$5&amp;$E1069),'Hoja de Trabajo para listado'!$CD$151:$DC$151,0)),0)</f>
        <v>0</v>
      </c>
      <c r="M1069" s="314">
        <f ca="1">+IFERROR(INDEX('Hoja de Trabajo para listado'!$A$155:$Z$1048576,MATCH($A1069,'Hoja de Trabajo para listado'!$A$155:$A$1048576,0),MATCH((CUADRO!M$5&amp;$E1069),'Hoja de Trabajo para listado'!$A$151:$Z$151,0)),0)+IFERROR(INDEX('Hoja de Trabajo para listado'!$AB$155:$BA$1048576,MATCH($A1069,'Hoja de Trabajo para listado'!$AB$155:$AB$1048576,0),MATCH((CUADRO!M$5&amp;$E1069),'Hoja de Trabajo para listado'!$AB$151:$BA$151,0)),0)+IFERROR(INDEX('Hoja de Trabajo para listado'!$BC$155:$CB$1048576,MATCH($A1069,'Hoja de Trabajo para listado'!$BC$155:$BC$1048576,0),MATCH((CUADRO!M$5&amp;$E1069),'Hoja de Trabajo para listado'!$BC$151:$CB$151,0)),0)+IFERROR(INDEX('Hoja de Trabajo para listado'!$DE$153:$DG$274,MATCH($A1069,'Hoja de Trabajo para listado'!$DE$153:$DE$1048576,0),MATCH((CUADRO!M$5&amp;$E1069),'Hoja de Trabajo para listado'!$DE$151:$DG$151,0)),0)+IFERROR(INDEX('Hoja de Trabajo para listado'!$CD$155:$DC$1048576,MATCH($A1069,'Hoja de Trabajo para listado'!$CD$155:$CD$1048576,0),MATCH((CUADRO!M$5&amp;$E1069),'Hoja de Trabajo para listado'!$CD$151:$DC$151,0)),0)</f>
        <v>0</v>
      </c>
      <c r="N1069" s="314">
        <f ca="1">+IFERROR(INDEX('Hoja de Trabajo para listado'!$A$155:$Z$1048576,MATCH($A1069,'Hoja de Trabajo para listado'!$A$155:$A$1048576,0),MATCH((CUADRO!N$5&amp;$E1069),'Hoja de Trabajo para listado'!$A$151:$Z$151,0)),0)+IFERROR(INDEX('Hoja de Trabajo para listado'!$AB$155:$BA$1048576,MATCH($A1069,'Hoja de Trabajo para listado'!$AB$155:$AB$1048576,0),MATCH((CUADRO!N$5&amp;$E1069),'Hoja de Trabajo para listado'!$AB$151:$BA$151,0)),0)+IFERROR(INDEX('Hoja de Trabajo para listado'!$BC$155:$CB$1048576,MATCH($A1069,'Hoja de Trabajo para listado'!$BC$155:$BC$1048576,0),MATCH((CUADRO!N$5&amp;$E1069),'Hoja de Trabajo para listado'!$BC$151:$CB$151,0)),0)+IFERROR(INDEX('Hoja de Trabajo para listado'!$DE$153:$DG$274,MATCH($A1069,'Hoja de Trabajo para listado'!$DE$153:$DE$1048576,0),MATCH((CUADRO!N$5&amp;$E1069),'Hoja de Trabajo para listado'!$DE$151:$DG$151,0)),0)+IFERROR(INDEX('Hoja de Trabajo para listado'!$CD$155:$DC$1048576,MATCH($A1069,'Hoja de Trabajo para listado'!$CD$155:$CD$1048576,0),MATCH((CUADRO!N$5&amp;$E1069),'Hoja de Trabajo para listado'!$CD$151:$DC$151,0)),0)</f>
        <v>0</v>
      </c>
      <c r="O1069" s="314">
        <f ca="1">+IFERROR(INDEX('Hoja de Trabajo para listado'!$A$155:$Z$1048576,MATCH($A1069,'Hoja de Trabajo para listado'!$A$155:$A$1048576,0),MATCH((CUADRO!O$5&amp;$E1069),'Hoja de Trabajo para listado'!$A$151:$Z$151,0)),0)+IFERROR(INDEX('Hoja de Trabajo para listado'!$AB$155:$BA$1048576,MATCH($A1069,'Hoja de Trabajo para listado'!$AB$155:$AB$1048576,0),MATCH((CUADRO!O$5&amp;$E1069),'Hoja de Trabajo para listado'!$AB$151:$BA$151,0)),0)+IFERROR(INDEX('Hoja de Trabajo para listado'!$BC$155:$CB$1048576,MATCH($A1069,'Hoja de Trabajo para listado'!$BC$155:$BC$1048576,0),MATCH((CUADRO!O$5&amp;$E1069),'Hoja de Trabajo para listado'!$BC$151:$CB$151,0)),0)+IFERROR(INDEX('Hoja de Trabajo para listado'!$DE$153:$DG$274,MATCH($A1069,'Hoja de Trabajo para listado'!$DE$153:$DE$1048576,0),MATCH((CUADRO!O$5&amp;$E1069),'Hoja de Trabajo para listado'!$DE$151:$DG$151,0)),0)+IFERROR(INDEX('Hoja de Trabajo para listado'!$CD$155:$DC$1048576,MATCH($A1069,'Hoja de Trabajo para listado'!$CD$155:$CD$1048576,0),MATCH((CUADRO!O$5&amp;$E1069),'Hoja de Trabajo para listado'!$CD$151:$DC$151,0)),0)</f>
        <v>0</v>
      </c>
      <c r="P1069" s="314">
        <f ca="1">+IFERROR(INDEX('Hoja de Trabajo para listado'!$A$155:$Z$1048576,MATCH($A1069,'Hoja de Trabajo para listado'!$A$155:$A$1048576,0),MATCH((CUADRO!P$5&amp;$E1069),'Hoja de Trabajo para listado'!$A$151:$Z$151,0)),0)+IFERROR(INDEX('Hoja de Trabajo para listado'!$AB$155:$BA$1048576,MATCH($A1069,'Hoja de Trabajo para listado'!$AB$155:$AB$1048576,0),MATCH((CUADRO!P$5&amp;$E1069),'Hoja de Trabajo para listado'!$AB$151:$BA$151,0)),0)+IFERROR(INDEX('Hoja de Trabajo para listado'!$BC$155:$CB$1048576,MATCH($A1069,'Hoja de Trabajo para listado'!$BC$155:$BC$1048576,0),MATCH((CUADRO!P$5&amp;$E1069),'Hoja de Trabajo para listado'!$BC$151:$CB$151,0)),0)+IFERROR(INDEX('Hoja de Trabajo para listado'!$DE$153:$DG$274,MATCH($A1069,'Hoja de Trabajo para listado'!$DE$153:$DE$1048576,0),MATCH((CUADRO!P$5&amp;$E1069),'Hoja de Trabajo para listado'!$DE$151:$DG$151,0)),0)+IFERROR(INDEX('Hoja de Trabajo para listado'!$CD$155:$DC$1048576,MATCH($A1069,'Hoja de Trabajo para listado'!$CD$155:$CD$1048576,0),MATCH((CUADRO!P$5&amp;$E1069),'Hoja de Trabajo para listado'!$CD$151:$DC$151,0)),0)</f>
        <v>0</v>
      </c>
      <c r="Q1069" s="314">
        <f ca="1">+IFERROR(INDEX('Hoja de Trabajo para listado'!$A$155:$Z$1048576,MATCH($A1069,'Hoja de Trabajo para listado'!$A$155:$A$1048576,0),MATCH((CUADRO!Q$5&amp;$E1069),'Hoja de Trabajo para listado'!$A$151:$Z$151,0)),0)+IFERROR(INDEX('Hoja de Trabajo para listado'!$AB$155:$BA$1048576,MATCH($A1069,'Hoja de Trabajo para listado'!$AB$155:$AB$1048576,0),MATCH((CUADRO!Q$5&amp;$E1069),'Hoja de Trabajo para listado'!$AB$151:$BA$151,0)),0)+IFERROR(INDEX('Hoja de Trabajo para listado'!$BC$155:$CB$1048576,MATCH($A1069,'Hoja de Trabajo para listado'!$BC$155:$BC$1048576,0),MATCH((CUADRO!Q$5&amp;$E1069),'Hoja de Trabajo para listado'!$BC$151:$CB$151,0)),0)+IFERROR(INDEX('Hoja de Trabajo para listado'!$DE$153:$DG$274,MATCH($A1069,'Hoja de Trabajo para listado'!$DE$153:$DE$1048576,0),MATCH((CUADRO!Q$5&amp;$E1069),'Hoja de Trabajo para listado'!$DE$151:$DG$151,0)),0)+IFERROR(INDEX('Hoja de Trabajo para listado'!$CD$155:$DC$1048576,MATCH($A1069,'Hoja de Trabajo para listado'!$CD$155:$CD$1048576,0),MATCH((CUADRO!Q$5&amp;$E1069),'Hoja de Trabajo para listado'!$CD$151:$DC$151,0)),0)</f>
        <v>0</v>
      </c>
      <c r="R1069" s="314">
        <f t="shared" ca="1" si="32"/>
        <v>0</v>
      </c>
      <c r="S1069" s="345">
        <f ca="1">+R1068+R1069</f>
        <v>0</v>
      </c>
      <c r="T1069" s="314">
        <f ca="1">+S1069</f>
        <v>0</v>
      </c>
      <c r="U1069" s="313">
        <f t="shared" si="33"/>
        <v>2</v>
      </c>
      <c r="V1069" s="319" t="str">
        <f>+VLOOKUP(A1069,bd_lista!$A$3:$E$593,5,FALSE)</f>
        <v>Instituciones Descentralizadas Municipales</v>
      </c>
      <c r="W1069" s="426"/>
    </row>
    <row r="1070" spans="1:23" customFormat="1" ht="15" hidden="1" customHeight="1">
      <c r="A1070" s="323">
        <v>2322</v>
      </c>
      <c r="B1070" s="427">
        <f>+A1070</f>
        <v>2322</v>
      </c>
      <c r="C1070" s="318" t="str">
        <f>+VLOOKUP(A1070,bd_lista!$A$3:$C$593,3,FALSE)</f>
        <v>Entidad Matadero Frigorifico Municipal de Tarija</v>
      </c>
      <c r="D1070" s="429" t="str">
        <f>+C1070</f>
        <v>Entidad Matadero Frigorifico Municipal de Tarija</v>
      </c>
      <c r="E1070" s="346" t="s">
        <v>1418</v>
      </c>
      <c r="F1070" s="314">
        <f ca="1">+IFERROR(INDEX('Hoja de Trabajo para listado'!$A$155:$Z$1048576,MATCH($A1070,'Hoja de Trabajo para listado'!$A$155:$A$1048576,0),MATCH((CUADRO!F$5&amp;$E1070),'Hoja de Trabajo para listado'!$A$151:$Z$151,0)),0)+IFERROR(INDEX('Hoja de Trabajo para listado'!$AB$155:$BA$1048576,MATCH($A1070,'Hoja de Trabajo para listado'!$AB$155:$AB$1048576,0),MATCH((CUADRO!F$5&amp;$E1070),'Hoja de Trabajo para listado'!$AB$151:$BA$151,0)),0)+IFERROR(INDEX('Hoja de Trabajo para listado'!$BC$155:$CB$1048576,MATCH($A1070,'Hoja de Trabajo para listado'!$BC$155:$BC$1048576,0),MATCH((CUADRO!F$5&amp;$E1070),'Hoja de Trabajo para listado'!$BC$151:$CB$151,0)),0)+IFERROR(INDEX('Hoja de Trabajo para listado'!$DE$153:$DG$274,MATCH($A1070,'Hoja de Trabajo para listado'!$DE$153:$DE$1048576,0),MATCH((CUADRO!F$5&amp;$E1070),'Hoja de Trabajo para listado'!$DE$151:$DG$151,0)),0)+IFERROR(INDEX('Hoja de Trabajo para listado'!$CD$155:$DC$1048576,MATCH($A1070,'Hoja de Trabajo para listado'!$CD$155:$CD$1048576,0),MATCH((CUADRO!F$5&amp;$E1070),'Hoja de Trabajo para listado'!$CD$151:$DC$151,0)),0)</f>
        <v>0</v>
      </c>
      <c r="G1070" s="314">
        <f ca="1">+IFERROR(INDEX('Hoja de Trabajo para listado'!$A$155:$Z$1048576,MATCH($A1070,'Hoja de Trabajo para listado'!$A$155:$A$1048576,0),MATCH((CUADRO!G$5&amp;$E1070),'Hoja de Trabajo para listado'!$A$151:$Z$151,0)),0)+IFERROR(INDEX('Hoja de Trabajo para listado'!$AB$155:$BA$1048576,MATCH($A1070,'Hoja de Trabajo para listado'!$AB$155:$AB$1048576,0),MATCH((CUADRO!G$5&amp;$E1070),'Hoja de Trabajo para listado'!$AB$151:$BA$151,0)),0)+IFERROR(INDEX('Hoja de Trabajo para listado'!$BC$155:$CB$1048576,MATCH($A1070,'Hoja de Trabajo para listado'!$BC$155:$BC$1048576,0),MATCH((CUADRO!G$5&amp;$E1070),'Hoja de Trabajo para listado'!$BC$151:$CB$151,0)),0)+IFERROR(INDEX('Hoja de Trabajo para listado'!$DE$153:$DG$274,MATCH($A1070,'Hoja de Trabajo para listado'!$DE$153:$DE$1048576,0),MATCH((CUADRO!G$5&amp;$E1070),'Hoja de Trabajo para listado'!$DE$151:$DG$151,0)),0)+IFERROR(INDEX('Hoja de Trabajo para listado'!$CD$155:$DC$1048576,MATCH($A1070,'Hoja de Trabajo para listado'!$CD$155:$CD$1048576,0),MATCH((CUADRO!G$5&amp;$E1070),'Hoja de Trabajo para listado'!$CD$151:$DC$151,0)),0)</f>
        <v>0</v>
      </c>
      <c r="H1070" s="314">
        <f ca="1">+IFERROR(INDEX('Hoja de Trabajo para listado'!$A$155:$Z$1048576,MATCH($A1070,'Hoja de Trabajo para listado'!$A$155:$A$1048576,0),MATCH((CUADRO!H$5&amp;$E1070),'Hoja de Trabajo para listado'!$A$151:$Z$151,0)),0)+IFERROR(INDEX('Hoja de Trabajo para listado'!$AB$155:$BA$1048576,MATCH($A1070,'Hoja de Trabajo para listado'!$AB$155:$AB$1048576,0),MATCH((CUADRO!H$5&amp;$E1070),'Hoja de Trabajo para listado'!$AB$151:$BA$151,0)),0)+IFERROR(INDEX('Hoja de Trabajo para listado'!$BC$155:$CB$1048576,MATCH($A1070,'Hoja de Trabajo para listado'!$BC$155:$BC$1048576,0),MATCH((CUADRO!H$5&amp;$E1070),'Hoja de Trabajo para listado'!$BC$151:$CB$151,0)),0)+IFERROR(INDEX('Hoja de Trabajo para listado'!$DE$153:$DG$274,MATCH($A1070,'Hoja de Trabajo para listado'!$DE$153:$DE$1048576,0),MATCH((CUADRO!H$5&amp;$E1070),'Hoja de Trabajo para listado'!$DE$151:$DG$151,0)),0)+IFERROR(INDEX('Hoja de Trabajo para listado'!$CD$155:$DC$1048576,MATCH($A1070,'Hoja de Trabajo para listado'!$CD$155:$CD$1048576,0),MATCH((CUADRO!H$5&amp;$E1070),'Hoja de Trabajo para listado'!$CD$151:$DC$151,0)),0)</f>
        <v>0</v>
      </c>
      <c r="I1070" s="314">
        <f ca="1">+IFERROR(INDEX('Hoja de Trabajo para listado'!$A$155:$Z$1048576,MATCH($A1070,'Hoja de Trabajo para listado'!$A$155:$A$1048576,0),MATCH((CUADRO!I$5&amp;$E1070),'Hoja de Trabajo para listado'!$A$151:$Z$151,0)),0)+IFERROR(INDEX('Hoja de Trabajo para listado'!$AB$155:$BA$1048576,MATCH($A1070,'Hoja de Trabajo para listado'!$AB$155:$AB$1048576,0),MATCH((CUADRO!I$5&amp;$E1070),'Hoja de Trabajo para listado'!$AB$151:$BA$151,0)),0)+IFERROR(INDEX('Hoja de Trabajo para listado'!$BC$155:$CB$1048576,MATCH($A1070,'Hoja de Trabajo para listado'!$BC$155:$BC$1048576,0),MATCH((CUADRO!I$5&amp;$E1070),'Hoja de Trabajo para listado'!$BC$151:$CB$151,0)),0)+IFERROR(INDEX('Hoja de Trabajo para listado'!$DE$153:$DG$274,MATCH($A1070,'Hoja de Trabajo para listado'!$DE$153:$DE$1048576,0),MATCH((CUADRO!I$5&amp;$E1070),'Hoja de Trabajo para listado'!$DE$151:$DG$151,0)),0)+IFERROR(INDEX('Hoja de Trabajo para listado'!$CD$155:$DC$1048576,MATCH($A1070,'Hoja de Trabajo para listado'!$CD$155:$CD$1048576,0),MATCH((CUADRO!I$5&amp;$E1070),'Hoja de Trabajo para listado'!$CD$151:$DC$151,0)),0)</f>
        <v>0</v>
      </c>
      <c r="J1070" s="314">
        <f ca="1">+IFERROR(INDEX('Hoja de Trabajo para listado'!$A$155:$Z$1048576,MATCH($A1070,'Hoja de Trabajo para listado'!$A$155:$A$1048576,0),MATCH((CUADRO!J$5&amp;$E1070),'Hoja de Trabajo para listado'!$A$151:$Z$151,0)),0)+IFERROR(INDEX('Hoja de Trabajo para listado'!$AB$155:$BA$1048576,MATCH($A1070,'Hoja de Trabajo para listado'!$AB$155:$AB$1048576,0),MATCH((CUADRO!J$5&amp;$E1070),'Hoja de Trabajo para listado'!$AB$151:$BA$151,0)),0)+IFERROR(INDEX('Hoja de Trabajo para listado'!$BC$155:$CB$1048576,MATCH($A1070,'Hoja de Trabajo para listado'!$BC$155:$BC$1048576,0),MATCH((CUADRO!J$5&amp;$E1070),'Hoja de Trabajo para listado'!$BC$151:$CB$151,0)),0)+IFERROR(INDEX('Hoja de Trabajo para listado'!$DE$153:$DG$274,MATCH($A1070,'Hoja de Trabajo para listado'!$DE$153:$DE$1048576,0),MATCH((CUADRO!J$5&amp;$E1070),'Hoja de Trabajo para listado'!$DE$151:$DG$151,0)),0)+IFERROR(INDEX('Hoja de Trabajo para listado'!$CD$155:$DC$1048576,MATCH($A1070,'Hoja de Trabajo para listado'!$CD$155:$CD$1048576,0),MATCH((CUADRO!J$5&amp;$E1070),'Hoja de Trabajo para listado'!$CD$151:$DC$151,0)),0)</f>
        <v>0</v>
      </c>
      <c r="K1070" s="314">
        <f ca="1">+IFERROR(INDEX('Hoja de Trabajo para listado'!$A$155:$Z$1048576,MATCH($A1070,'Hoja de Trabajo para listado'!$A$155:$A$1048576,0),MATCH((CUADRO!K$5&amp;$E1070),'Hoja de Trabajo para listado'!$A$151:$Z$151,0)),0)+IFERROR(INDEX('Hoja de Trabajo para listado'!$AB$155:$BA$1048576,MATCH($A1070,'Hoja de Trabajo para listado'!$AB$155:$AB$1048576,0),MATCH((CUADRO!K$5&amp;$E1070),'Hoja de Trabajo para listado'!$AB$151:$BA$151,0)),0)+IFERROR(INDEX('Hoja de Trabajo para listado'!$BC$155:$CB$1048576,MATCH($A1070,'Hoja de Trabajo para listado'!$BC$155:$BC$1048576,0),MATCH((CUADRO!K$5&amp;$E1070),'Hoja de Trabajo para listado'!$BC$151:$CB$151,0)),0)+IFERROR(INDEX('Hoja de Trabajo para listado'!$DE$153:$DG$274,MATCH($A1070,'Hoja de Trabajo para listado'!$DE$153:$DE$1048576,0),MATCH((CUADRO!K$5&amp;$E1070),'Hoja de Trabajo para listado'!$DE$151:$DG$151,0)),0)+IFERROR(INDEX('Hoja de Trabajo para listado'!$CD$155:$DC$1048576,MATCH($A1070,'Hoja de Trabajo para listado'!$CD$155:$CD$1048576,0),MATCH((CUADRO!K$5&amp;$E1070),'Hoja de Trabajo para listado'!$CD$151:$DC$151,0)),0)</f>
        <v>0</v>
      </c>
      <c r="L1070" s="314">
        <f ca="1">+IFERROR(INDEX('Hoja de Trabajo para listado'!$A$155:$Z$1048576,MATCH($A1070,'Hoja de Trabajo para listado'!$A$155:$A$1048576,0),MATCH((CUADRO!L$5&amp;$E1070),'Hoja de Trabajo para listado'!$A$151:$Z$151,0)),0)+IFERROR(INDEX('Hoja de Trabajo para listado'!$AB$155:$BA$1048576,MATCH($A1070,'Hoja de Trabajo para listado'!$AB$155:$AB$1048576,0),MATCH((CUADRO!L$5&amp;$E1070),'Hoja de Trabajo para listado'!$AB$151:$BA$151,0)),0)+IFERROR(INDEX('Hoja de Trabajo para listado'!$BC$155:$CB$1048576,MATCH($A1070,'Hoja de Trabajo para listado'!$BC$155:$BC$1048576,0),MATCH((CUADRO!L$5&amp;$E1070),'Hoja de Trabajo para listado'!$BC$151:$CB$151,0)),0)+IFERROR(INDEX('Hoja de Trabajo para listado'!$DE$153:$DG$274,MATCH($A1070,'Hoja de Trabajo para listado'!$DE$153:$DE$1048576,0),MATCH((CUADRO!L$5&amp;$E1070),'Hoja de Trabajo para listado'!$DE$151:$DG$151,0)),0)+IFERROR(INDEX('Hoja de Trabajo para listado'!$CD$155:$DC$1048576,MATCH($A1070,'Hoja de Trabajo para listado'!$CD$155:$CD$1048576,0),MATCH((CUADRO!L$5&amp;$E1070),'Hoja de Trabajo para listado'!$CD$151:$DC$151,0)),0)</f>
        <v>0</v>
      </c>
      <c r="M1070" s="314">
        <f ca="1">+IFERROR(INDEX('Hoja de Trabajo para listado'!$A$155:$Z$1048576,MATCH($A1070,'Hoja de Trabajo para listado'!$A$155:$A$1048576,0),MATCH((CUADRO!M$5&amp;$E1070),'Hoja de Trabajo para listado'!$A$151:$Z$151,0)),0)+IFERROR(INDEX('Hoja de Trabajo para listado'!$AB$155:$BA$1048576,MATCH($A1070,'Hoja de Trabajo para listado'!$AB$155:$AB$1048576,0),MATCH((CUADRO!M$5&amp;$E1070),'Hoja de Trabajo para listado'!$AB$151:$BA$151,0)),0)+IFERROR(INDEX('Hoja de Trabajo para listado'!$BC$155:$CB$1048576,MATCH($A1070,'Hoja de Trabajo para listado'!$BC$155:$BC$1048576,0),MATCH((CUADRO!M$5&amp;$E1070),'Hoja de Trabajo para listado'!$BC$151:$CB$151,0)),0)+IFERROR(INDEX('Hoja de Trabajo para listado'!$DE$153:$DG$274,MATCH($A1070,'Hoja de Trabajo para listado'!$DE$153:$DE$1048576,0),MATCH((CUADRO!M$5&amp;$E1070),'Hoja de Trabajo para listado'!$DE$151:$DG$151,0)),0)+IFERROR(INDEX('Hoja de Trabajo para listado'!$CD$155:$DC$1048576,MATCH($A1070,'Hoja de Trabajo para listado'!$CD$155:$CD$1048576,0),MATCH((CUADRO!M$5&amp;$E1070),'Hoja de Trabajo para listado'!$CD$151:$DC$151,0)),0)</f>
        <v>0</v>
      </c>
      <c r="N1070" s="314">
        <f ca="1">+IFERROR(INDEX('Hoja de Trabajo para listado'!$A$155:$Z$1048576,MATCH($A1070,'Hoja de Trabajo para listado'!$A$155:$A$1048576,0),MATCH((CUADRO!N$5&amp;$E1070),'Hoja de Trabajo para listado'!$A$151:$Z$151,0)),0)+IFERROR(INDEX('Hoja de Trabajo para listado'!$AB$155:$BA$1048576,MATCH($A1070,'Hoja de Trabajo para listado'!$AB$155:$AB$1048576,0),MATCH((CUADRO!N$5&amp;$E1070),'Hoja de Trabajo para listado'!$AB$151:$BA$151,0)),0)+IFERROR(INDEX('Hoja de Trabajo para listado'!$BC$155:$CB$1048576,MATCH($A1070,'Hoja de Trabajo para listado'!$BC$155:$BC$1048576,0),MATCH((CUADRO!N$5&amp;$E1070),'Hoja de Trabajo para listado'!$BC$151:$CB$151,0)),0)+IFERROR(INDEX('Hoja de Trabajo para listado'!$DE$153:$DG$274,MATCH($A1070,'Hoja de Trabajo para listado'!$DE$153:$DE$1048576,0),MATCH((CUADRO!N$5&amp;$E1070),'Hoja de Trabajo para listado'!$DE$151:$DG$151,0)),0)+IFERROR(INDEX('Hoja de Trabajo para listado'!$CD$155:$DC$1048576,MATCH($A1070,'Hoja de Trabajo para listado'!$CD$155:$CD$1048576,0),MATCH((CUADRO!N$5&amp;$E1070),'Hoja de Trabajo para listado'!$CD$151:$DC$151,0)),0)</f>
        <v>0</v>
      </c>
      <c r="O1070" s="314">
        <f ca="1">+IFERROR(INDEX('Hoja de Trabajo para listado'!$A$155:$Z$1048576,MATCH($A1070,'Hoja de Trabajo para listado'!$A$155:$A$1048576,0),MATCH((CUADRO!O$5&amp;$E1070),'Hoja de Trabajo para listado'!$A$151:$Z$151,0)),0)+IFERROR(INDEX('Hoja de Trabajo para listado'!$AB$155:$BA$1048576,MATCH($A1070,'Hoja de Trabajo para listado'!$AB$155:$AB$1048576,0),MATCH((CUADRO!O$5&amp;$E1070),'Hoja de Trabajo para listado'!$AB$151:$BA$151,0)),0)+IFERROR(INDEX('Hoja de Trabajo para listado'!$BC$155:$CB$1048576,MATCH($A1070,'Hoja de Trabajo para listado'!$BC$155:$BC$1048576,0),MATCH((CUADRO!O$5&amp;$E1070),'Hoja de Trabajo para listado'!$BC$151:$CB$151,0)),0)+IFERROR(INDEX('Hoja de Trabajo para listado'!$DE$153:$DG$274,MATCH($A1070,'Hoja de Trabajo para listado'!$DE$153:$DE$1048576,0),MATCH((CUADRO!O$5&amp;$E1070),'Hoja de Trabajo para listado'!$DE$151:$DG$151,0)),0)+IFERROR(INDEX('Hoja de Trabajo para listado'!$CD$155:$DC$1048576,MATCH($A1070,'Hoja de Trabajo para listado'!$CD$155:$CD$1048576,0),MATCH((CUADRO!O$5&amp;$E1070),'Hoja de Trabajo para listado'!$CD$151:$DC$151,0)),0)</f>
        <v>0</v>
      </c>
      <c r="P1070" s="314">
        <f ca="1">+IFERROR(INDEX('Hoja de Trabajo para listado'!$A$155:$Z$1048576,MATCH($A1070,'Hoja de Trabajo para listado'!$A$155:$A$1048576,0),MATCH((CUADRO!P$5&amp;$E1070),'Hoja de Trabajo para listado'!$A$151:$Z$151,0)),0)+IFERROR(INDEX('Hoja de Trabajo para listado'!$AB$155:$BA$1048576,MATCH($A1070,'Hoja de Trabajo para listado'!$AB$155:$AB$1048576,0),MATCH((CUADRO!P$5&amp;$E1070),'Hoja de Trabajo para listado'!$AB$151:$BA$151,0)),0)+IFERROR(INDEX('Hoja de Trabajo para listado'!$BC$155:$CB$1048576,MATCH($A1070,'Hoja de Trabajo para listado'!$BC$155:$BC$1048576,0),MATCH((CUADRO!P$5&amp;$E1070),'Hoja de Trabajo para listado'!$BC$151:$CB$151,0)),0)+IFERROR(INDEX('Hoja de Trabajo para listado'!$DE$153:$DG$274,MATCH($A1070,'Hoja de Trabajo para listado'!$DE$153:$DE$1048576,0),MATCH((CUADRO!P$5&amp;$E1070),'Hoja de Trabajo para listado'!$DE$151:$DG$151,0)),0)+IFERROR(INDEX('Hoja de Trabajo para listado'!$CD$155:$DC$1048576,MATCH($A1070,'Hoja de Trabajo para listado'!$CD$155:$CD$1048576,0),MATCH((CUADRO!P$5&amp;$E1070),'Hoja de Trabajo para listado'!$CD$151:$DC$151,0)),0)</f>
        <v>0</v>
      </c>
      <c r="Q1070" s="314">
        <f ca="1">+IFERROR(INDEX('Hoja de Trabajo para listado'!$A$155:$Z$1048576,MATCH($A1070,'Hoja de Trabajo para listado'!$A$155:$A$1048576,0),MATCH((CUADRO!Q$5&amp;$E1070),'Hoja de Trabajo para listado'!$A$151:$Z$151,0)),0)+IFERROR(INDEX('Hoja de Trabajo para listado'!$AB$155:$BA$1048576,MATCH($A1070,'Hoja de Trabajo para listado'!$AB$155:$AB$1048576,0),MATCH((CUADRO!Q$5&amp;$E1070),'Hoja de Trabajo para listado'!$AB$151:$BA$151,0)),0)+IFERROR(INDEX('Hoja de Trabajo para listado'!$BC$155:$CB$1048576,MATCH($A1070,'Hoja de Trabajo para listado'!$BC$155:$BC$1048576,0),MATCH((CUADRO!Q$5&amp;$E1070),'Hoja de Trabajo para listado'!$BC$151:$CB$151,0)),0)+IFERROR(INDEX('Hoja de Trabajo para listado'!$DE$153:$DG$274,MATCH($A1070,'Hoja de Trabajo para listado'!$DE$153:$DE$1048576,0),MATCH((CUADRO!Q$5&amp;$E1070),'Hoja de Trabajo para listado'!$DE$151:$DG$151,0)),0)+IFERROR(INDEX('Hoja de Trabajo para listado'!$CD$155:$DC$1048576,MATCH($A1070,'Hoja de Trabajo para listado'!$CD$155:$CD$1048576,0),MATCH((CUADRO!Q$5&amp;$E1070),'Hoja de Trabajo para listado'!$CD$151:$DC$151,0)),0)</f>
        <v>0</v>
      </c>
      <c r="R1070" s="314">
        <f t="shared" ca="1" si="32"/>
        <v>0</v>
      </c>
      <c r="S1070" s="345"/>
      <c r="T1070" s="314">
        <f ca="1">+T1071</f>
        <v>0</v>
      </c>
      <c r="U1070" s="313">
        <f t="shared" si="33"/>
        <v>1</v>
      </c>
      <c r="V1070" s="319" t="str">
        <f>+VLOOKUP(A1070,bd_lista!$A$3:$E$593,5,FALSE)</f>
        <v>Instituciones Descentralizadas Municipales</v>
      </c>
      <c r="W1070" s="425" t="str">
        <f>+V1070</f>
        <v>Instituciones Descentralizadas Municipales</v>
      </c>
    </row>
    <row r="1071" spans="1:23" customFormat="1" ht="15" hidden="1" customHeight="1">
      <c r="A1071" s="323">
        <v>2322</v>
      </c>
      <c r="B1071" s="428"/>
      <c r="C1071" s="318" t="str">
        <f>+VLOOKUP(A1071,bd_lista!$A$3:$C$593,3,FALSE)</f>
        <v>Entidad Matadero Frigorifico Municipal de Tarija</v>
      </c>
      <c r="D1071" s="430"/>
      <c r="E1071" s="347" t="s">
        <v>1419</v>
      </c>
      <c r="F1071" s="314">
        <f ca="1">+IFERROR(INDEX('Hoja de Trabajo para listado'!$A$155:$Z$1048576,MATCH($A1071,'Hoja de Trabajo para listado'!$A$155:$A$1048576,0),MATCH((CUADRO!F$5&amp;$E1071),'Hoja de Trabajo para listado'!$A$151:$Z$151,0)),0)+IFERROR(INDEX('Hoja de Trabajo para listado'!$AB$155:$BA$1048576,MATCH($A1071,'Hoja de Trabajo para listado'!$AB$155:$AB$1048576,0),MATCH((CUADRO!F$5&amp;$E1071),'Hoja de Trabajo para listado'!$AB$151:$BA$151,0)),0)+IFERROR(INDEX('Hoja de Trabajo para listado'!$BC$155:$CB$1048576,MATCH($A1071,'Hoja de Trabajo para listado'!$BC$155:$BC$1048576,0),MATCH((CUADRO!F$5&amp;$E1071),'Hoja de Trabajo para listado'!$BC$151:$CB$151,0)),0)+IFERROR(INDEX('Hoja de Trabajo para listado'!$DE$153:$DG$274,MATCH($A1071,'Hoja de Trabajo para listado'!$DE$153:$DE$1048576,0),MATCH((CUADRO!F$5&amp;$E1071),'Hoja de Trabajo para listado'!$DE$151:$DG$151,0)),0)+IFERROR(INDEX('Hoja de Trabajo para listado'!$CD$155:$DC$1048576,MATCH($A1071,'Hoja de Trabajo para listado'!$CD$155:$CD$1048576,0),MATCH((CUADRO!F$5&amp;$E1071),'Hoja de Trabajo para listado'!$CD$151:$DC$151,0)),0)</f>
        <v>0</v>
      </c>
      <c r="G1071" s="314">
        <f ca="1">+IFERROR(INDEX('Hoja de Trabajo para listado'!$A$155:$Z$1048576,MATCH($A1071,'Hoja de Trabajo para listado'!$A$155:$A$1048576,0),MATCH((CUADRO!G$5&amp;$E1071),'Hoja de Trabajo para listado'!$A$151:$Z$151,0)),0)+IFERROR(INDEX('Hoja de Trabajo para listado'!$AB$155:$BA$1048576,MATCH($A1071,'Hoja de Trabajo para listado'!$AB$155:$AB$1048576,0),MATCH((CUADRO!G$5&amp;$E1071),'Hoja de Trabajo para listado'!$AB$151:$BA$151,0)),0)+IFERROR(INDEX('Hoja de Trabajo para listado'!$BC$155:$CB$1048576,MATCH($A1071,'Hoja de Trabajo para listado'!$BC$155:$BC$1048576,0),MATCH((CUADRO!G$5&amp;$E1071),'Hoja de Trabajo para listado'!$BC$151:$CB$151,0)),0)+IFERROR(INDEX('Hoja de Trabajo para listado'!$DE$153:$DG$274,MATCH($A1071,'Hoja de Trabajo para listado'!$DE$153:$DE$1048576,0),MATCH((CUADRO!G$5&amp;$E1071),'Hoja de Trabajo para listado'!$DE$151:$DG$151,0)),0)+IFERROR(INDEX('Hoja de Trabajo para listado'!$CD$155:$DC$1048576,MATCH($A1071,'Hoja de Trabajo para listado'!$CD$155:$CD$1048576,0),MATCH((CUADRO!G$5&amp;$E1071),'Hoja de Trabajo para listado'!$CD$151:$DC$151,0)),0)</f>
        <v>0</v>
      </c>
      <c r="H1071" s="314">
        <f ca="1">+IFERROR(INDEX('Hoja de Trabajo para listado'!$A$155:$Z$1048576,MATCH($A1071,'Hoja de Trabajo para listado'!$A$155:$A$1048576,0),MATCH((CUADRO!H$5&amp;$E1071),'Hoja de Trabajo para listado'!$A$151:$Z$151,0)),0)+IFERROR(INDEX('Hoja de Trabajo para listado'!$AB$155:$BA$1048576,MATCH($A1071,'Hoja de Trabajo para listado'!$AB$155:$AB$1048576,0),MATCH((CUADRO!H$5&amp;$E1071),'Hoja de Trabajo para listado'!$AB$151:$BA$151,0)),0)+IFERROR(INDEX('Hoja de Trabajo para listado'!$BC$155:$CB$1048576,MATCH($A1071,'Hoja de Trabajo para listado'!$BC$155:$BC$1048576,0),MATCH((CUADRO!H$5&amp;$E1071),'Hoja de Trabajo para listado'!$BC$151:$CB$151,0)),0)+IFERROR(INDEX('Hoja de Trabajo para listado'!$DE$153:$DG$274,MATCH($A1071,'Hoja de Trabajo para listado'!$DE$153:$DE$1048576,0),MATCH((CUADRO!H$5&amp;$E1071),'Hoja de Trabajo para listado'!$DE$151:$DG$151,0)),0)+IFERROR(INDEX('Hoja de Trabajo para listado'!$CD$155:$DC$1048576,MATCH($A1071,'Hoja de Trabajo para listado'!$CD$155:$CD$1048576,0),MATCH((CUADRO!H$5&amp;$E1071),'Hoja de Trabajo para listado'!$CD$151:$DC$151,0)),0)</f>
        <v>0</v>
      </c>
      <c r="I1071" s="314">
        <f ca="1">+IFERROR(INDEX('Hoja de Trabajo para listado'!$A$155:$Z$1048576,MATCH($A1071,'Hoja de Trabajo para listado'!$A$155:$A$1048576,0),MATCH((CUADRO!I$5&amp;$E1071),'Hoja de Trabajo para listado'!$A$151:$Z$151,0)),0)+IFERROR(INDEX('Hoja de Trabajo para listado'!$AB$155:$BA$1048576,MATCH($A1071,'Hoja de Trabajo para listado'!$AB$155:$AB$1048576,0),MATCH((CUADRO!I$5&amp;$E1071),'Hoja de Trabajo para listado'!$AB$151:$BA$151,0)),0)+IFERROR(INDEX('Hoja de Trabajo para listado'!$BC$155:$CB$1048576,MATCH($A1071,'Hoja de Trabajo para listado'!$BC$155:$BC$1048576,0),MATCH((CUADRO!I$5&amp;$E1071),'Hoja de Trabajo para listado'!$BC$151:$CB$151,0)),0)+IFERROR(INDEX('Hoja de Trabajo para listado'!$DE$153:$DG$274,MATCH($A1071,'Hoja de Trabajo para listado'!$DE$153:$DE$1048576,0),MATCH((CUADRO!I$5&amp;$E1071),'Hoja de Trabajo para listado'!$DE$151:$DG$151,0)),0)+IFERROR(INDEX('Hoja de Trabajo para listado'!$CD$155:$DC$1048576,MATCH($A1071,'Hoja de Trabajo para listado'!$CD$155:$CD$1048576,0),MATCH((CUADRO!I$5&amp;$E1071),'Hoja de Trabajo para listado'!$CD$151:$DC$151,0)),0)</f>
        <v>0</v>
      </c>
      <c r="J1071" s="314">
        <f ca="1">+IFERROR(INDEX('Hoja de Trabajo para listado'!$A$155:$Z$1048576,MATCH($A1071,'Hoja de Trabajo para listado'!$A$155:$A$1048576,0),MATCH((CUADRO!J$5&amp;$E1071),'Hoja de Trabajo para listado'!$A$151:$Z$151,0)),0)+IFERROR(INDEX('Hoja de Trabajo para listado'!$AB$155:$BA$1048576,MATCH($A1071,'Hoja de Trabajo para listado'!$AB$155:$AB$1048576,0),MATCH((CUADRO!J$5&amp;$E1071),'Hoja de Trabajo para listado'!$AB$151:$BA$151,0)),0)+IFERROR(INDEX('Hoja de Trabajo para listado'!$BC$155:$CB$1048576,MATCH($A1071,'Hoja de Trabajo para listado'!$BC$155:$BC$1048576,0),MATCH((CUADRO!J$5&amp;$E1071),'Hoja de Trabajo para listado'!$BC$151:$CB$151,0)),0)+IFERROR(INDEX('Hoja de Trabajo para listado'!$DE$153:$DG$274,MATCH($A1071,'Hoja de Trabajo para listado'!$DE$153:$DE$1048576,0),MATCH((CUADRO!J$5&amp;$E1071),'Hoja de Trabajo para listado'!$DE$151:$DG$151,0)),0)+IFERROR(INDEX('Hoja de Trabajo para listado'!$CD$155:$DC$1048576,MATCH($A1071,'Hoja de Trabajo para listado'!$CD$155:$CD$1048576,0),MATCH((CUADRO!J$5&amp;$E1071),'Hoja de Trabajo para listado'!$CD$151:$DC$151,0)),0)</f>
        <v>0</v>
      </c>
      <c r="K1071" s="314">
        <f ca="1">+IFERROR(INDEX('Hoja de Trabajo para listado'!$A$155:$Z$1048576,MATCH($A1071,'Hoja de Trabajo para listado'!$A$155:$A$1048576,0),MATCH((CUADRO!K$5&amp;$E1071),'Hoja de Trabajo para listado'!$A$151:$Z$151,0)),0)+IFERROR(INDEX('Hoja de Trabajo para listado'!$AB$155:$BA$1048576,MATCH($A1071,'Hoja de Trabajo para listado'!$AB$155:$AB$1048576,0),MATCH((CUADRO!K$5&amp;$E1071),'Hoja de Trabajo para listado'!$AB$151:$BA$151,0)),0)+IFERROR(INDEX('Hoja de Trabajo para listado'!$BC$155:$CB$1048576,MATCH($A1071,'Hoja de Trabajo para listado'!$BC$155:$BC$1048576,0),MATCH((CUADRO!K$5&amp;$E1071),'Hoja de Trabajo para listado'!$BC$151:$CB$151,0)),0)+IFERROR(INDEX('Hoja de Trabajo para listado'!$DE$153:$DG$274,MATCH($A1071,'Hoja de Trabajo para listado'!$DE$153:$DE$1048576,0),MATCH((CUADRO!K$5&amp;$E1071),'Hoja de Trabajo para listado'!$DE$151:$DG$151,0)),0)+IFERROR(INDEX('Hoja de Trabajo para listado'!$CD$155:$DC$1048576,MATCH($A1071,'Hoja de Trabajo para listado'!$CD$155:$CD$1048576,0),MATCH((CUADRO!K$5&amp;$E1071),'Hoja de Trabajo para listado'!$CD$151:$DC$151,0)),0)</f>
        <v>0</v>
      </c>
      <c r="L1071" s="314">
        <f ca="1">+IFERROR(INDEX('Hoja de Trabajo para listado'!$A$155:$Z$1048576,MATCH($A1071,'Hoja de Trabajo para listado'!$A$155:$A$1048576,0),MATCH((CUADRO!L$5&amp;$E1071),'Hoja de Trabajo para listado'!$A$151:$Z$151,0)),0)+IFERROR(INDEX('Hoja de Trabajo para listado'!$AB$155:$BA$1048576,MATCH($A1071,'Hoja de Trabajo para listado'!$AB$155:$AB$1048576,0),MATCH((CUADRO!L$5&amp;$E1071),'Hoja de Trabajo para listado'!$AB$151:$BA$151,0)),0)+IFERROR(INDEX('Hoja de Trabajo para listado'!$BC$155:$CB$1048576,MATCH($A1071,'Hoja de Trabajo para listado'!$BC$155:$BC$1048576,0),MATCH((CUADRO!L$5&amp;$E1071),'Hoja de Trabajo para listado'!$BC$151:$CB$151,0)),0)+IFERROR(INDEX('Hoja de Trabajo para listado'!$DE$153:$DG$274,MATCH($A1071,'Hoja de Trabajo para listado'!$DE$153:$DE$1048576,0),MATCH((CUADRO!L$5&amp;$E1071),'Hoja de Trabajo para listado'!$DE$151:$DG$151,0)),0)+IFERROR(INDEX('Hoja de Trabajo para listado'!$CD$155:$DC$1048576,MATCH($A1071,'Hoja de Trabajo para listado'!$CD$155:$CD$1048576,0),MATCH((CUADRO!L$5&amp;$E1071),'Hoja de Trabajo para listado'!$CD$151:$DC$151,0)),0)</f>
        <v>0</v>
      </c>
      <c r="M1071" s="314">
        <f ca="1">+IFERROR(INDEX('Hoja de Trabajo para listado'!$A$155:$Z$1048576,MATCH($A1071,'Hoja de Trabajo para listado'!$A$155:$A$1048576,0),MATCH((CUADRO!M$5&amp;$E1071),'Hoja de Trabajo para listado'!$A$151:$Z$151,0)),0)+IFERROR(INDEX('Hoja de Trabajo para listado'!$AB$155:$BA$1048576,MATCH($A1071,'Hoja de Trabajo para listado'!$AB$155:$AB$1048576,0),MATCH((CUADRO!M$5&amp;$E1071),'Hoja de Trabajo para listado'!$AB$151:$BA$151,0)),0)+IFERROR(INDEX('Hoja de Trabajo para listado'!$BC$155:$CB$1048576,MATCH($A1071,'Hoja de Trabajo para listado'!$BC$155:$BC$1048576,0),MATCH((CUADRO!M$5&amp;$E1071),'Hoja de Trabajo para listado'!$BC$151:$CB$151,0)),0)+IFERROR(INDEX('Hoja de Trabajo para listado'!$DE$153:$DG$274,MATCH($A1071,'Hoja de Trabajo para listado'!$DE$153:$DE$1048576,0),MATCH((CUADRO!M$5&amp;$E1071),'Hoja de Trabajo para listado'!$DE$151:$DG$151,0)),0)+IFERROR(INDEX('Hoja de Trabajo para listado'!$CD$155:$DC$1048576,MATCH($A1071,'Hoja de Trabajo para listado'!$CD$155:$CD$1048576,0),MATCH((CUADRO!M$5&amp;$E1071),'Hoja de Trabajo para listado'!$CD$151:$DC$151,0)),0)</f>
        <v>0</v>
      </c>
      <c r="N1071" s="314">
        <f ca="1">+IFERROR(INDEX('Hoja de Trabajo para listado'!$A$155:$Z$1048576,MATCH($A1071,'Hoja de Trabajo para listado'!$A$155:$A$1048576,0),MATCH((CUADRO!N$5&amp;$E1071),'Hoja de Trabajo para listado'!$A$151:$Z$151,0)),0)+IFERROR(INDEX('Hoja de Trabajo para listado'!$AB$155:$BA$1048576,MATCH($A1071,'Hoja de Trabajo para listado'!$AB$155:$AB$1048576,0),MATCH((CUADRO!N$5&amp;$E1071),'Hoja de Trabajo para listado'!$AB$151:$BA$151,0)),0)+IFERROR(INDEX('Hoja de Trabajo para listado'!$BC$155:$CB$1048576,MATCH($A1071,'Hoja de Trabajo para listado'!$BC$155:$BC$1048576,0),MATCH((CUADRO!N$5&amp;$E1071),'Hoja de Trabajo para listado'!$BC$151:$CB$151,0)),0)+IFERROR(INDEX('Hoja de Trabajo para listado'!$DE$153:$DG$274,MATCH($A1071,'Hoja de Trabajo para listado'!$DE$153:$DE$1048576,0),MATCH((CUADRO!N$5&amp;$E1071),'Hoja de Trabajo para listado'!$DE$151:$DG$151,0)),0)+IFERROR(INDEX('Hoja de Trabajo para listado'!$CD$155:$DC$1048576,MATCH($A1071,'Hoja de Trabajo para listado'!$CD$155:$CD$1048576,0),MATCH((CUADRO!N$5&amp;$E1071),'Hoja de Trabajo para listado'!$CD$151:$DC$151,0)),0)</f>
        <v>0</v>
      </c>
      <c r="O1071" s="314">
        <f ca="1">+IFERROR(INDEX('Hoja de Trabajo para listado'!$A$155:$Z$1048576,MATCH($A1071,'Hoja de Trabajo para listado'!$A$155:$A$1048576,0),MATCH((CUADRO!O$5&amp;$E1071),'Hoja de Trabajo para listado'!$A$151:$Z$151,0)),0)+IFERROR(INDEX('Hoja de Trabajo para listado'!$AB$155:$BA$1048576,MATCH($A1071,'Hoja de Trabajo para listado'!$AB$155:$AB$1048576,0),MATCH((CUADRO!O$5&amp;$E1071),'Hoja de Trabajo para listado'!$AB$151:$BA$151,0)),0)+IFERROR(INDEX('Hoja de Trabajo para listado'!$BC$155:$CB$1048576,MATCH($A1071,'Hoja de Trabajo para listado'!$BC$155:$BC$1048576,0),MATCH((CUADRO!O$5&amp;$E1071),'Hoja de Trabajo para listado'!$BC$151:$CB$151,0)),0)+IFERROR(INDEX('Hoja de Trabajo para listado'!$DE$153:$DG$274,MATCH($A1071,'Hoja de Trabajo para listado'!$DE$153:$DE$1048576,0),MATCH((CUADRO!O$5&amp;$E1071),'Hoja de Trabajo para listado'!$DE$151:$DG$151,0)),0)+IFERROR(INDEX('Hoja de Trabajo para listado'!$CD$155:$DC$1048576,MATCH($A1071,'Hoja de Trabajo para listado'!$CD$155:$CD$1048576,0),MATCH((CUADRO!O$5&amp;$E1071),'Hoja de Trabajo para listado'!$CD$151:$DC$151,0)),0)</f>
        <v>0</v>
      </c>
      <c r="P1071" s="314">
        <f ca="1">+IFERROR(INDEX('Hoja de Trabajo para listado'!$A$155:$Z$1048576,MATCH($A1071,'Hoja de Trabajo para listado'!$A$155:$A$1048576,0),MATCH((CUADRO!P$5&amp;$E1071),'Hoja de Trabajo para listado'!$A$151:$Z$151,0)),0)+IFERROR(INDEX('Hoja de Trabajo para listado'!$AB$155:$BA$1048576,MATCH($A1071,'Hoja de Trabajo para listado'!$AB$155:$AB$1048576,0),MATCH((CUADRO!P$5&amp;$E1071),'Hoja de Trabajo para listado'!$AB$151:$BA$151,0)),0)+IFERROR(INDEX('Hoja de Trabajo para listado'!$BC$155:$CB$1048576,MATCH($A1071,'Hoja de Trabajo para listado'!$BC$155:$BC$1048576,0),MATCH((CUADRO!P$5&amp;$E1071),'Hoja de Trabajo para listado'!$BC$151:$CB$151,0)),0)+IFERROR(INDEX('Hoja de Trabajo para listado'!$DE$153:$DG$274,MATCH($A1071,'Hoja de Trabajo para listado'!$DE$153:$DE$1048576,0),MATCH((CUADRO!P$5&amp;$E1071),'Hoja de Trabajo para listado'!$DE$151:$DG$151,0)),0)+IFERROR(INDEX('Hoja de Trabajo para listado'!$CD$155:$DC$1048576,MATCH($A1071,'Hoja de Trabajo para listado'!$CD$155:$CD$1048576,0),MATCH((CUADRO!P$5&amp;$E1071),'Hoja de Trabajo para listado'!$CD$151:$DC$151,0)),0)</f>
        <v>0</v>
      </c>
      <c r="Q1071" s="314">
        <f ca="1">+IFERROR(INDEX('Hoja de Trabajo para listado'!$A$155:$Z$1048576,MATCH($A1071,'Hoja de Trabajo para listado'!$A$155:$A$1048576,0),MATCH((CUADRO!Q$5&amp;$E1071),'Hoja de Trabajo para listado'!$A$151:$Z$151,0)),0)+IFERROR(INDEX('Hoja de Trabajo para listado'!$AB$155:$BA$1048576,MATCH($A1071,'Hoja de Trabajo para listado'!$AB$155:$AB$1048576,0),MATCH((CUADRO!Q$5&amp;$E1071),'Hoja de Trabajo para listado'!$AB$151:$BA$151,0)),0)+IFERROR(INDEX('Hoja de Trabajo para listado'!$BC$155:$CB$1048576,MATCH($A1071,'Hoja de Trabajo para listado'!$BC$155:$BC$1048576,0),MATCH((CUADRO!Q$5&amp;$E1071),'Hoja de Trabajo para listado'!$BC$151:$CB$151,0)),0)+IFERROR(INDEX('Hoja de Trabajo para listado'!$DE$153:$DG$274,MATCH($A1071,'Hoja de Trabajo para listado'!$DE$153:$DE$1048576,0),MATCH((CUADRO!Q$5&amp;$E1071),'Hoja de Trabajo para listado'!$DE$151:$DG$151,0)),0)+IFERROR(INDEX('Hoja de Trabajo para listado'!$CD$155:$DC$1048576,MATCH($A1071,'Hoja de Trabajo para listado'!$CD$155:$CD$1048576,0),MATCH((CUADRO!Q$5&amp;$E1071),'Hoja de Trabajo para listado'!$CD$151:$DC$151,0)),0)</f>
        <v>0</v>
      </c>
      <c r="R1071" s="314">
        <f t="shared" ca="1" si="32"/>
        <v>0</v>
      </c>
      <c r="S1071" s="345">
        <f ca="1">+R1070+R1071</f>
        <v>0</v>
      </c>
      <c r="T1071" s="314">
        <f ca="1">+S1071</f>
        <v>0</v>
      </c>
      <c r="U1071" s="313">
        <f t="shared" si="33"/>
        <v>2</v>
      </c>
      <c r="V1071" s="319" t="str">
        <f>+VLOOKUP(A1071,bd_lista!$A$3:$E$593,5,FALSE)</f>
        <v>Instituciones Descentralizadas Municipales</v>
      </c>
      <c r="W1071" s="426"/>
    </row>
    <row r="1072" spans="1:23" customFormat="1" ht="15" hidden="1" customHeight="1">
      <c r="A1072" s="323">
        <v>2323</v>
      </c>
      <c r="B1072" s="427">
        <f>+A1072</f>
        <v>2323</v>
      </c>
      <c r="C1072" s="318" t="str">
        <f>+VLOOKUP(A1072,bd_lista!$A$3:$C$593,3,FALSE)</f>
        <v>Entidad Aseo Municipal de Tarija</v>
      </c>
      <c r="D1072" s="429" t="str">
        <f>+C1072</f>
        <v>Entidad Aseo Municipal de Tarija</v>
      </c>
      <c r="E1072" s="346" t="s">
        <v>1418</v>
      </c>
      <c r="F1072" s="314">
        <f ca="1">+IFERROR(INDEX('Hoja de Trabajo para listado'!$A$155:$Z$1048576,MATCH($A1072,'Hoja de Trabajo para listado'!$A$155:$A$1048576,0),MATCH((CUADRO!F$5&amp;$E1072),'Hoja de Trabajo para listado'!$A$151:$Z$151,0)),0)+IFERROR(INDEX('Hoja de Trabajo para listado'!$AB$155:$BA$1048576,MATCH($A1072,'Hoja de Trabajo para listado'!$AB$155:$AB$1048576,0),MATCH((CUADRO!F$5&amp;$E1072),'Hoja de Trabajo para listado'!$AB$151:$BA$151,0)),0)+IFERROR(INDEX('Hoja de Trabajo para listado'!$BC$155:$CB$1048576,MATCH($A1072,'Hoja de Trabajo para listado'!$BC$155:$BC$1048576,0),MATCH((CUADRO!F$5&amp;$E1072),'Hoja de Trabajo para listado'!$BC$151:$CB$151,0)),0)+IFERROR(INDEX('Hoja de Trabajo para listado'!$DE$153:$DG$274,MATCH($A1072,'Hoja de Trabajo para listado'!$DE$153:$DE$1048576,0),MATCH((CUADRO!F$5&amp;$E1072),'Hoja de Trabajo para listado'!$DE$151:$DG$151,0)),0)+IFERROR(INDEX('Hoja de Trabajo para listado'!$CD$155:$DC$1048576,MATCH($A1072,'Hoja de Trabajo para listado'!$CD$155:$CD$1048576,0),MATCH((CUADRO!F$5&amp;$E1072),'Hoja de Trabajo para listado'!$CD$151:$DC$151,0)),0)</f>
        <v>0</v>
      </c>
      <c r="G1072" s="314">
        <f ca="1">+IFERROR(INDEX('Hoja de Trabajo para listado'!$A$155:$Z$1048576,MATCH($A1072,'Hoja de Trabajo para listado'!$A$155:$A$1048576,0),MATCH((CUADRO!G$5&amp;$E1072),'Hoja de Trabajo para listado'!$A$151:$Z$151,0)),0)+IFERROR(INDEX('Hoja de Trabajo para listado'!$AB$155:$BA$1048576,MATCH($A1072,'Hoja de Trabajo para listado'!$AB$155:$AB$1048576,0),MATCH((CUADRO!G$5&amp;$E1072),'Hoja de Trabajo para listado'!$AB$151:$BA$151,0)),0)+IFERROR(INDEX('Hoja de Trabajo para listado'!$BC$155:$CB$1048576,MATCH($A1072,'Hoja de Trabajo para listado'!$BC$155:$BC$1048576,0),MATCH((CUADRO!G$5&amp;$E1072),'Hoja de Trabajo para listado'!$BC$151:$CB$151,0)),0)+IFERROR(INDEX('Hoja de Trabajo para listado'!$DE$153:$DG$274,MATCH($A1072,'Hoja de Trabajo para listado'!$DE$153:$DE$1048576,0),MATCH((CUADRO!G$5&amp;$E1072),'Hoja de Trabajo para listado'!$DE$151:$DG$151,0)),0)+IFERROR(INDEX('Hoja de Trabajo para listado'!$CD$155:$DC$1048576,MATCH($A1072,'Hoja de Trabajo para listado'!$CD$155:$CD$1048576,0),MATCH((CUADRO!G$5&amp;$E1072),'Hoja de Trabajo para listado'!$CD$151:$DC$151,0)),0)</f>
        <v>0</v>
      </c>
      <c r="H1072" s="314">
        <f ca="1">+IFERROR(INDEX('Hoja de Trabajo para listado'!$A$155:$Z$1048576,MATCH($A1072,'Hoja de Trabajo para listado'!$A$155:$A$1048576,0),MATCH((CUADRO!H$5&amp;$E1072),'Hoja de Trabajo para listado'!$A$151:$Z$151,0)),0)+IFERROR(INDEX('Hoja de Trabajo para listado'!$AB$155:$BA$1048576,MATCH($A1072,'Hoja de Trabajo para listado'!$AB$155:$AB$1048576,0),MATCH((CUADRO!H$5&amp;$E1072),'Hoja de Trabajo para listado'!$AB$151:$BA$151,0)),0)+IFERROR(INDEX('Hoja de Trabajo para listado'!$BC$155:$CB$1048576,MATCH($A1072,'Hoja de Trabajo para listado'!$BC$155:$BC$1048576,0),MATCH((CUADRO!H$5&amp;$E1072),'Hoja de Trabajo para listado'!$BC$151:$CB$151,0)),0)+IFERROR(INDEX('Hoja de Trabajo para listado'!$DE$153:$DG$274,MATCH($A1072,'Hoja de Trabajo para listado'!$DE$153:$DE$1048576,0),MATCH((CUADRO!H$5&amp;$E1072),'Hoja de Trabajo para listado'!$DE$151:$DG$151,0)),0)+IFERROR(INDEX('Hoja de Trabajo para listado'!$CD$155:$DC$1048576,MATCH($A1072,'Hoja de Trabajo para listado'!$CD$155:$CD$1048576,0),MATCH((CUADRO!H$5&amp;$E1072),'Hoja de Trabajo para listado'!$CD$151:$DC$151,0)),0)</f>
        <v>0</v>
      </c>
      <c r="I1072" s="314">
        <f ca="1">+IFERROR(INDEX('Hoja de Trabajo para listado'!$A$155:$Z$1048576,MATCH($A1072,'Hoja de Trabajo para listado'!$A$155:$A$1048576,0),MATCH((CUADRO!I$5&amp;$E1072),'Hoja de Trabajo para listado'!$A$151:$Z$151,0)),0)+IFERROR(INDEX('Hoja de Trabajo para listado'!$AB$155:$BA$1048576,MATCH($A1072,'Hoja de Trabajo para listado'!$AB$155:$AB$1048576,0),MATCH((CUADRO!I$5&amp;$E1072),'Hoja de Trabajo para listado'!$AB$151:$BA$151,0)),0)+IFERROR(INDEX('Hoja de Trabajo para listado'!$BC$155:$CB$1048576,MATCH($A1072,'Hoja de Trabajo para listado'!$BC$155:$BC$1048576,0),MATCH((CUADRO!I$5&amp;$E1072),'Hoja de Trabajo para listado'!$BC$151:$CB$151,0)),0)+IFERROR(INDEX('Hoja de Trabajo para listado'!$DE$153:$DG$274,MATCH($A1072,'Hoja de Trabajo para listado'!$DE$153:$DE$1048576,0),MATCH((CUADRO!I$5&amp;$E1072),'Hoja de Trabajo para listado'!$DE$151:$DG$151,0)),0)+IFERROR(INDEX('Hoja de Trabajo para listado'!$CD$155:$DC$1048576,MATCH($A1072,'Hoja de Trabajo para listado'!$CD$155:$CD$1048576,0),MATCH((CUADRO!I$5&amp;$E1072),'Hoja de Trabajo para listado'!$CD$151:$DC$151,0)),0)</f>
        <v>0</v>
      </c>
      <c r="J1072" s="314">
        <f ca="1">+IFERROR(INDEX('Hoja de Trabajo para listado'!$A$155:$Z$1048576,MATCH($A1072,'Hoja de Trabajo para listado'!$A$155:$A$1048576,0),MATCH((CUADRO!J$5&amp;$E1072),'Hoja de Trabajo para listado'!$A$151:$Z$151,0)),0)+IFERROR(INDEX('Hoja de Trabajo para listado'!$AB$155:$BA$1048576,MATCH($A1072,'Hoja de Trabajo para listado'!$AB$155:$AB$1048576,0),MATCH((CUADRO!J$5&amp;$E1072),'Hoja de Trabajo para listado'!$AB$151:$BA$151,0)),0)+IFERROR(INDEX('Hoja de Trabajo para listado'!$BC$155:$CB$1048576,MATCH($A1072,'Hoja de Trabajo para listado'!$BC$155:$BC$1048576,0),MATCH((CUADRO!J$5&amp;$E1072),'Hoja de Trabajo para listado'!$BC$151:$CB$151,0)),0)+IFERROR(INDEX('Hoja de Trabajo para listado'!$DE$153:$DG$274,MATCH($A1072,'Hoja de Trabajo para listado'!$DE$153:$DE$1048576,0),MATCH((CUADRO!J$5&amp;$E1072),'Hoja de Trabajo para listado'!$DE$151:$DG$151,0)),0)+IFERROR(INDEX('Hoja de Trabajo para listado'!$CD$155:$DC$1048576,MATCH($A1072,'Hoja de Trabajo para listado'!$CD$155:$CD$1048576,0),MATCH((CUADRO!J$5&amp;$E1072),'Hoja de Trabajo para listado'!$CD$151:$DC$151,0)),0)</f>
        <v>0</v>
      </c>
      <c r="K1072" s="314">
        <f ca="1">+IFERROR(INDEX('Hoja de Trabajo para listado'!$A$155:$Z$1048576,MATCH($A1072,'Hoja de Trabajo para listado'!$A$155:$A$1048576,0),MATCH((CUADRO!K$5&amp;$E1072),'Hoja de Trabajo para listado'!$A$151:$Z$151,0)),0)+IFERROR(INDEX('Hoja de Trabajo para listado'!$AB$155:$BA$1048576,MATCH($A1072,'Hoja de Trabajo para listado'!$AB$155:$AB$1048576,0),MATCH((CUADRO!K$5&amp;$E1072),'Hoja de Trabajo para listado'!$AB$151:$BA$151,0)),0)+IFERROR(INDEX('Hoja de Trabajo para listado'!$BC$155:$CB$1048576,MATCH($A1072,'Hoja de Trabajo para listado'!$BC$155:$BC$1048576,0),MATCH((CUADRO!K$5&amp;$E1072),'Hoja de Trabajo para listado'!$BC$151:$CB$151,0)),0)+IFERROR(INDEX('Hoja de Trabajo para listado'!$DE$153:$DG$274,MATCH($A1072,'Hoja de Trabajo para listado'!$DE$153:$DE$1048576,0),MATCH((CUADRO!K$5&amp;$E1072),'Hoja de Trabajo para listado'!$DE$151:$DG$151,0)),0)+IFERROR(INDEX('Hoja de Trabajo para listado'!$CD$155:$DC$1048576,MATCH($A1072,'Hoja de Trabajo para listado'!$CD$155:$CD$1048576,0),MATCH((CUADRO!K$5&amp;$E1072),'Hoja de Trabajo para listado'!$CD$151:$DC$151,0)),0)</f>
        <v>0</v>
      </c>
      <c r="L1072" s="314">
        <f ca="1">+IFERROR(INDEX('Hoja de Trabajo para listado'!$A$155:$Z$1048576,MATCH($A1072,'Hoja de Trabajo para listado'!$A$155:$A$1048576,0),MATCH((CUADRO!L$5&amp;$E1072),'Hoja de Trabajo para listado'!$A$151:$Z$151,0)),0)+IFERROR(INDEX('Hoja de Trabajo para listado'!$AB$155:$BA$1048576,MATCH($A1072,'Hoja de Trabajo para listado'!$AB$155:$AB$1048576,0),MATCH((CUADRO!L$5&amp;$E1072),'Hoja de Trabajo para listado'!$AB$151:$BA$151,0)),0)+IFERROR(INDEX('Hoja de Trabajo para listado'!$BC$155:$CB$1048576,MATCH($A1072,'Hoja de Trabajo para listado'!$BC$155:$BC$1048576,0),MATCH((CUADRO!L$5&amp;$E1072),'Hoja de Trabajo para listado'!$BC$151:$CB$151,0)),0)+IFERROR(INDEX('Hoja de Trabajo para listado'!$DE$153:$DG$274,MATCH($A1072,'Hoja de Trabajo para listado'!$DE$153:$DE$1048576,0),MATCH((CUADRO!L$5&amp;$E1072),'Hoja de Trabajo para listado'!$DE$151:$DG$151,0)),0)+IFERROR(INDEX('Hoja de Trabajo para listado'!$CD$155:$DC$1048576,MATCH($A1072,'Hoja de Trabajo para listado'!$CD$155:$CD$1048576,0),MATCH((CUADRO!L$5&amp;$E1072),'Hoja de Trabajo para listado'!$CD$151:$DC$151,0)),0)</f>
        <v>0</v>
      </c>
      <c r="M1072" s="314">
        <f ca="1">+IFERROR(INDEX('Hoja de Trabajo para listado'!$A$155:$Z$1048576,MATCH($A1072,'Hoja de Trabajo para listado'!$A$155:$A$1048576,0),MATCH((CUADRO!M$5&amp;$E1072),'Hoja de Trabajo para listado'!$A$151:$Z$151,0)),0)+IFERROR(INDEX('Hoja de Trabajo para listado'!$AB$155:$BA$1048576,MATCH($A1072,'Hoja de Trabajo para listado'!$AB$155:$AB$1048576,0),MATCH((CUADRO!M$5&amp;$E1072),'Hoja de Trabajo para listado'!$AB$151:$BA$151,0)),0)+IFERROR(INDEX('Hoja de Trabajo para listado'!$BC$155:$CB$1048576,MATCH($A1072,'Hoja de Trabajo para listado'!$BC$155:$BC$1048576,0),MATCH((CUADRO!M$5&amp;$E1072),'Hoja de Trabajo para listado'!$BC$151:$CB$151,0)),0)+IFERROR(INDEX('Hoja de Trabajo para listado'!$DE$153:$DG$274,MATCH($A1072,'Hoja de Trabajo para listado'!$DE$153:$DE$1048576,0),MATCH((CUADRO!M$5&amp;$E1072),'Hoja de Trabajo para listado'!$DE$151:$DG$151,0)),0)+IFERROR(INDEX('Hoja de Trabajo para listado'!$CD$155:$DC$1048576,MATCH($A1072,'Hoja de Trabajo para listado'!$CD$155:$CD$1048576,0),MATCH((CUADRO!M$5&amp;$E1072),'Hoja de Trabajo para listado'!$CD$151:$DC$151,0)),0)</f>
        <v>0</v>
      </c>
      <c r="N1072" s="314">
        <f ca="1">+IFERROR(INDEX('Hoja de Trabajo para listado'!$A$155:$Z$1048576,MATCH($A1072,'Hoja de Trabajo para listado'!$A$155:$A$1048576,0),MATCH((CUADRO!N$5&amp;$E1072),'Hoja de Trabajo para listado'!$A$151:$Z$151,0)),0)+IFERROR(INDEX('Hoja de Trabajo para listado'!$AB$155:$BA$1048576,MATCH($A1072,'Hoja de Trabajo para listado'!$AB$155:$AB$1048576,0),MATCH((CUADRO!N$5&amp;$E1072),'Hoja de Trabajo para listado'!$AB$151:$BA$151,0)),0)+IFERROR(INDEX('Hoja de Trabajo para listado'!$BC$155:$CB$1048576,MATCH($A1072,'Hoja de Trabajo para listado'!$BC$155:$BC$1048576,0),MATCH((CUADRO!N$5&amp;$E1072),'Hoja de Trabajo para listado'!$BC$151:$CB$151,0)),0)+IFERROR(INDEX('Hoja de Trabajo para listado'!$DE$153:$DG$274,MATCH($A1072,'Hoja de Trabajo para listado'!$DE$153:$DE$1048576,0),MATCH((CUADRO!N$5&amp;$E1072),'Hoja de Trabajo para listado'!$DE$151:$DG$151,0)),0)+IFERROR(INDEX('Hoja de Trabajo para listado'!$CD$155:$DC$1048576,MATCH($A1072,'Hoja de Trabajo para listado'!$CD$155:$CD$1048576,0),MATCH((CUADRO!N$5&amp;$E1072),'Hoja de Trabajo para listado'!$CD$151:$DC$151,0)),0)</f>
        <v>0</v>
      </c>
      <c r="O1072" s="314">
        <f ca="1">+IFERROR(INDEX('Hoja de Trabajo para listado'!$A$155:$Z$1048576,MATCH($A1072,'Hoja de Trabajo para listado'!$A$155:$A$1048576,0),MATCH((CUADRO!O$5&amp;$E1072),'Hoja de Trabajo para listado'!$A$151:$Z$151,0)),0)+IFERROR(INDEX('Hoja de Trabajo para listado'!$AB$155:$BA$1048576,MATCH($A1072,'Hoja de Trabajo para listado'!$AB$155:$AB$1048576,0),MATCH((CUADRO!O$5&amp;$E1072),'Hoja de Trabajo para listado'!$AB$151:$BA$151,0)),0)+IFERROR(INDEX('Hoja de Trabajo para listado'!$BC$155:$CB$1048576,MATCH($A1072,'Hoja de Trabajo para listado'!$BC$155:$BC$1048576,0),MATCH((CUADRO!O$5&amp;$E1072),'Hoja de Trabajo para listado'!$BC$151:$CB$151,0)),0)+IFERROR(INDEX('Hoja de Trabajo para listado'!$DE$153:$DG$274,MATCH($A1072,'Hoja de Trabajo para listado'!$DE$153:$DE$1048576,0),MATCH((CUADRO!O$5&amp;$E1072),'Hoja de Trabajo para listado'!$DE$151:$DG$151,0)),0)+IFERROR(INDEX('Hoja de Trabajo para listado'!$CD$155:$DC$1048576,MATCH($A1072,'Hoja de Trabajo para listado'!$CD$155:$CD$1048576,0),MATCH((CUADRO!O$5&amp;$E1072),'Hoja de Trabajo para listado'!$CD$151:$DC$151,0)),0)</f>
        <v>0</v>
      </c>
      <c r="P1072" s="314">
        <f ca="1">+IFERROR(INDEX('Hoja de Trabajo para listado'!$A$155:$Z$1048576,MATCH($A1072,'Hoja de Trabajo para listado'!$A$155:$A$1048576,0),MATCH((CUADRO!P$5&amp;$E1072),'Hoja de Trabajo para listado'!$A$151:$Z$151,0)),0)+IFERROR(INDEX('Hoja de Trabajo para listado'!$AB$155:$BA$1048576,MATCH($A1072,'Hoja de Trabajo para listado'!$AB$155:$AB$1048576,0),MATCH((CUADRO!P$5&amp;$E1072),'Hoja de Trabajo para listado'!$AB$151:$BA$151,0)),0)+IFERROR(INDEX('Hoja de Trabajo para listado'!$BC$155:$CB$1048576,MATCH($A1072,'Hoja de Trabajo para listado'!$BC$155:$BC$1048576,0),MATCH((CUADRO!P$5&amp;$E1072),'Hoja de Trabajo para listado'!$BC$151:$CB$151,0)),0)+IFERROR(INDEX('Hoja de Trabajo para listado'!$DE$153:$DG$274,MATCH($A1072,'Hoja de Trabajo para listado'!$DE$153:$DE$1048576,0),MATCH((CUADRO!P$5&amp;$E1072),'Hoja de Trabajo para listado'!$DE$151:$DG$151,0)),0)+IFERROR(INDEX('Hoja de Trabajo para listado'!$CD$155:$DC$1048576,MATCH($A1072,'Hoja de Trabajo para listado'!$CD$155:$CD$1048576,0),MATCH((CUADRO!P$5&amp;$E1072),'Hoja de Trabajo para listado'!$CD$151:$DC$151,0)),0)</f>
        <v>0</v>
      </c>
      <c r="Q1072" s="314">
        <f ca="1">+IFERROR(INDEX('Hoja de Trabajo para listado'!$A$155:$Z$1048576,MATCH($A1072,'Hoja de Trabajo para listado'!$A$155:$A$1048576,0),MATCH((CUADRO!Q$5&amp;$E1072),'Hoja de Trabajo para listado'!$A$151:$Z$151,0)),0)+IFERROR(INDEX('Hoja de Trabajo para listado'!$AB$155:$BA$1048576,MATCH($A1072,'Hoja de Trabajo para listado'!$AB$155:$AB$1048576,0),MATCH((CUADRO!Q$5&amp;$E1072),'Hoja de Trabajo para listado'!$AB$151:$BA$151,0)),0)+IFERROR(INDEX('Hoja de Trabajo para listado'!$BC$155:$CB$1048576,MATCH($A1072,'Hoja de Trabajo para listado'!$BC$155:$BC$1048576,0),MATCH((CUADRO!Q$5&amp;$E1072),'Hoja de Trabajo para listado'!$BC$151:$CB$151,0)),0)+IFERROR(INDEX('Hoja de Trabajo para listado'!$DE$153:$DG$274,MATCH($A1072,'Hoja de Trabajo para listado'!$DE$153:$DE$1048576,0),MATCH((CUADRO!Q$5&amp;$E1072),'Hoja de Trabajo para listado'!$DE$151:$DG$151,0)),0)+IFERROR(INDEX('Hoja de Trabajo para listado'!$CD$155:$DC$1048576,MATCH($A1072,'Hoja de Trabajo para listado'!$CD$155:$CD$1048576,0),MATCH((CUADRO!Q$5&amp;$E1072),'Hoja de Trabajo para listado'!$CD$151:$DC$151,0)),0)</f>
        <v>0</v>
      </c>
      <c r="R1072" s="314">
        <f t="shared" ca="1" si="32"/>
        <v>0</v>
      </c>
      <c r="S1072" s="345"/>
      <c r="T1072" s="314">
        <f ca="1">+T1073</f>
        <v>0</v>
      </c>
      <c r="U1072" s="313">
        <f t="shared" si="33"/>
        <v>1</v>
      </c>
      <c r="V1072" s="319" t="str">
        <f>+VLOOKUP(A1072,bd_lista!$A$3:$E$593,5,FALSE)</f>
        <v>Instituciones Descentralizadas Municipales</v>
      </c>
      <c r="W1072" s="425" t="str">
        <f>+V1072</f>
        <v>Instituciones Descentralizadas Municipales</v>
      </c>
    </row>
    <row r="1073" spans="1:23" customFormat="1" ht="15" hidden="1" customHeight="1">
      <c r="A1073" s="323">
        <v>2323</v>
      </c>
      <c r="B1073" s="428"/>
      <c r="C1073" s="318" t="str">
        <f>+VLOOKUP(A1073,bd_lista!$A$3:$C$593,3,FALSE)</f>
        <v>Entidad Aseo Municipal de Tarija</v>
      </c>
      <c r="D1073" s="430"/>
      <c r="E1073" s="347" t="s">
        <v>1419</v>
      </c>
      <c r="F1073" s="314">
        <f ca="1">+IFERROR(INDEX('Hoja de Trabajo para listado'!$A$155:$Z$1048576,MATCH($A1073,'Hoja de Trabajo para listado'!$A$155:$A$1048576,0),MATCH((CUADRO!F$5&amp;$E1073),'Hoja de Trabajo para listado'!$A$151:$Z$151,0)),0)+IFERROR(INDEX('Hoja de Trabajo para listado'!$AB$155:$BA$1048576,MATCH($A1073,'Hoja de Trabajo para listado'!$AB$155:$AB$1048576,0),MATCH((CUADRO!F$5&amp;$E1073),'Hoja de Trabajo para listado'!$AB$151:$BA$151,0)),0)+IFERROR(INDEX('Hoja de Trabajo para listado'!$BC$155:$CB$1048576,MATCH($A1073,'Hoja de Trabajo para listado'!$BC$155:$BC$1048576,0),MATCH((CUADRO!F$5&amp;$E1073),'Hoja de Trabajo para listado'!$BC$151:$CB$151,0)),0)+IFERROR(INDEX('Hoja de Trabajo para listado'!$DE$153:$DG$274,MATCH($A1073,'Hoja de Trabajo para listado'!$DE$153:$DE$1048576,0),MATCH((CUADRO!F$5&amp;$E1073),'Hoja de Trabajo para listado'!$DE$151:$DG$151,0)),0)+IFERROR(INDEX('Hoja de Trabajo para listado'!$CD$155:$DC$1048576,MATCH($A1073,'Hoja de Trabajo para listado'!$CD$155:$CD$1048576,0),MATCH((CUADRO!F$5&amp;$E1073),'Hoja de Trabajo para listado'!$CD$151:$DC$151,0)),0)</f>
        <v>0</v>
      </c>
      <c r="G1073" s="314">
        <f ca="1">+IFERROR(INDEX('Hoja de Trabajo para listado'!$A$155:$Z$1048576,MATCH($A1073,'Hoja de Trabajo para listado'!$A$155:$A$1048576,0),MATCH((CUADRO!G$5&amp;$E1073),'Hoja de Trabajo para listado'!$A$151:$Z$151,0)),0)+IFERROR(INDEX('Hoja de Trabajo para listado'!$AB$155:$BA$1048576,MATCH($A1073,'Hoja de Trabajo para listado'!$AB$155:$AB$1048576,0),MATCH((CUADRO!G$5&amp;$E1073),'Hoja de Trabajo para listado'!$AB$151:$BA$151,0)),0)+IFERROR(INDEX('Hoja de Trabajo para listado'!$BC$155:$CB$1048576,MATCH($A1073,'Hoja de Trabajo para listado'!$BC$155:$BC$1048576,0),MATCH((CUADRO!G$5&amp;$E1073),'Hoja de Trabajo para listado'!$BC$151:$CB$151,0)),0)+IFERROR(INDEX('Hoja de Trabajo para listado'!$DE$153:$DG$274,MATCH($A1073,'Hoja de Trabajo para listado'!$DE$153:$DE$1048576,0),MATCH((CUADRO!G$5&amp;$E1073),'Hoja de Trabajo para listado'!$DE$151:$DG$151,0)),0)+IFERROR(INDEX('Hoja de Trabajo para listado'!$CD$155:$DC$1048576,MATCH($A1073,'Hoja de Trabajo para listado'!$CD$155:$CD$1048576,0),MATCH((CUADRO!G$5&amp;$E1073),'Hoja de Trabajo para listado'!$CD$151:$DC$151,0)),0)</f>
        <v>0</v>
      </c>
      <c r="H1073" s="314">
        <f ca="1">+IFERROR(INDEX('Hoja de Trabajo para listado'!$A$155:$Z$1048576,MATCH($A1073,'Hoja de Trabajo para listado'!$A$155:$A$1048576,0),MATCH((CUADRO!H$5&amp;$E1073),'Hoja de Trabajo para listado'!$A$151:$Z$151,0)),0)+IFERROR(INDEX('Hoja de Trabajo para listado'!$AB$155:$BA$1048576,MATCH($A1073,'Hoja de Trabajo para listado'!$AB$155:$AB$1048576,0),MATCH((CUADRO!H$5&amp;$E1073),'Hoja de Trabajo para listado'!$AB$151:$BA$151,0)),0)+IFERROR(INDEX('Hoja de Trabajo para listado'!$BC$155:$CB$1048576,MATCH($A1073,'Hoja de Trabajo para listado'!$BC$155:$BC$1048576,0),MATCH((CUADRO!H$5&amp;$E1073),'Hoja de Trabajo para listado'!$BC$151:$CB$151,0)),0)+IFERROR(INDEX('Hoja de Trabajo para listado'!$DE$153:$DG$274,MATCH($A1073,'Hoja de Trabajo para listado'!$DE$153:$DE$1048576,0),MATCH((CUADRO!H$5&amp;$E1073),'Hoja de Trabajo para listado'!$DE$151:$DG$151,0)),0)+IFERROR(INDEX('Hoja de Trabajo para listado'!$CD$155:$DC$1048576,MATCH($A1073,'Hoja de Trabajo para listado'!$CD$155:$CD$1048576,0),MATCH((CUADRO!H$5&amp;$E1073),'Hoja de Trabajo para listado'!$CD$151:$DC$151,0)),0)</f>
        <v>0</v>
      </c>
      <c r="I1073" s="314">
        <f ca="1">+IFERROR(INDEX('Hoja de Trabajo para listado'!$A$155:$Z$1048576,MATCH($A1073,'Hoja de Trabajo para listado'!$A$155:$A$1048576,0),MATCH((CUADRO!I$5&amp;$E1073),'Hoja de Trabajo para listado'!$A$151:$Z$151,0)),0)+IFERROR(INDEX('Hoja de Trabajo para listado'!$AB$155:$BA$1048576,MATCH($A1073,'Hoja de Trabajo para listado'!$AB$155:$AB$1048576,0),MATCH((CUADRO!I$5&amp;$E1073),'Hoja de Trabajo para listado'!$AB$151:$BA$151,0)),0)+IFERROR(INDEX('Hoja de Trabajo para listado'!$BC$155:$CB$1048576,MATCH($A1073,'Hoja de Trabajo para listado'!$BC$155:$BC$1048576,0),MATCH((CUADRO!I$5&amp;$E1073),'Hoja de Trabajo para listado'!$BC$151:$CB$151,0)),0)+IFERROR(INDEX('Hoja de Trabajo para listado'!$DE$153:$DG$274,MATCH($A1073,'Hoja de Trabajo para listado'!$DE$153:$DE$1048576,0),MATCH((CUADRO!I$5&amp;$E1073),'Hoja de Trabajo para listado'!$DE$151:$DG$151,0)),0)+IFERROR(INDEX('Hoja de Trabajo para listado'!$CD$155:$DC$1048576,MATCH($A1073,'Hoja de Trabajo para listado'!$CD$155:$CD$1048576,0),MATCH((CUADRO!I$5&amp;$E1073),'Hoja de Trabajo para listado'!$CD$151:$DC$151,0)),0)</f>
        <v>0</v>
      </c>
      <c r="J1073" s="314">
        <f ca="1">+IFERROR(INDEX('Hoja de Trabajo para listado'!$A$155:$Z$1048576,MATCH($A1073,'Hoja de Trabajo para listado'!$A$155:$A$1048576,0),MATCH((CUADRO!J$5&amp;$E1073),'Hoja de Trabajo para listado'!$A$151:$Z$151,0)),0)+IFERROR(INDEX('Hoja de Trabajo para listado'!$AB$155:$BA$1048576,MATCH($A1073,'Hoja de Trabajo para listado'!$AB$155:$AB$1048576,0),MATCH((CUADRO!J$5&amp;$E1073),'Hoja de Trabajo para listado'!$AB$151:$BA$151,0)),0)+IFERROR(INDEX('Hoja de Trabajo para listado'!$BC$155:$CB$1048576,MATCH($A1073,'Hoja de Trabajo para listado'!$BC$155:$BC$1048576,0),MATCH((CUADRO!J$5&amp;$E1073),'Hoja de Trabajo para listado'!$BC$151:$CB$151,0)),0)+IFERROR(INDEX('Hoja de Trabajo para listado'!$DE$153:$DG$274,MATCH($A1073,'Hoja de Trabajo para listado'!$DE$153:$DE$1048576,0),MATCH((CUADRO!J$5&amp;$E1073),'Hoja de Trabajo para listado'!$DE$151:$DG$151,0)),0)+IFERROR(INDEX('Hoja de Trabajo para listado'!$CD$155:$DC$1048576,MATCH($A1073,'Hoja de Trabajo para listado'!$CD$155:$CD$1048576,0),MATCH((CUADRO!J$5&amp;$E1073),'Hoja de Trabajo para listado'!$CD$151:$DC$151,0)),0)</f>
        <v>0</v>
      </c>
      <c r="K1073" s="314">
        <f ca="1">+IFERROR(INDEX('Hoja de Trabajo para listado'!$A$155:$Z$1048576,MATCH($A1073,'Hoja de Trabajo para listado'!$A$155:$A$1048576,0),MATCH((CUADRO!K$5&amp;$E1073),'Hoja de Trabajo para listado'!$A$151:$Z$151,0)),0)+IFERROR(INDEX('Hoja de Trabajo para listado'!$AB$155:$BA$1048576,MATCH($A1073,'Hoja de Trabajo para listado'!$AB$155:$AB$1048576,0),MATCH((CUADRO!K$5&amp;$E1073),'Hoja de Trabajo para listado'!$AB$151:$BA$151,0)),0)+IFERROR(INDEX('Hoja de Trabajo para listado'!$BC$155:$CB$1048576,MATCH($A1073,'Hoja de Trabajo para listado'!$BC$155:$BC$1048576,0),MATCH((CUADRO!K$5&amp;$E1073),'Hoja de Trabajo para listado'!$BC$151:$CB$151,0)),0)+IFERROR(INDEX('Hoja de Trabajo para listado'!$DE$153:$DG$274,MATCH($A1073,'Hoja de Trabajo para listado'!$DE$153:$DE$1048576,0),MATCH((CUADRO!K$5&amp;$E1073),'Hoja de Trabajo para listado'!$DE$151:$DG$151,0)),0)+IFERROR(INDEX('Hoja de Trabajo para listado'!$CD$155:$DC$1048576,MATCH($A1073,'Hoja de Trabajo para listado'!$CD$155:$CD$1048576,0),MATCH((CUADRO!K$5&amp;$E1073),'Hoja de Trabajo para listado'!$CD$151:$DC$151,0)),0)</f>
        <v>0</v>
      </c>
      <c r="L1073" s="314">
        <f ca="1">+IFERROR(INDEX('Hoja de Trabajo para listado'!$A$155:$Z$1048576,MATCH($A1073,'Hoja de Trabajo para listado'!$A$155:$A$1048576,0),MATCH((CUADRO!L$5&amp;$E1073),'Hoja de Trabajo para listado'!$A$151:$Z$151,0)),0)+IFERROR(INDEX('Hoja de Trabajo para listado'!$AB$155:$BA$1048576,MATCH($A1073,'Hoja de Trabajo para listado'!$AB$155:$AB$1048576,0),MATCH((CUADRO!L$5&amp;$E1073),'Hoja de Trabajo para listado'!$AB$151:$BA$151,0)),0)+IFERROR(INDEX('Hoja de Trabajo para listado'!$BC$155:$CB$1048576,MATCH($A1073,'Hoja de Trabajo para listado'!$BC$155:$BC$1048576,0),MATCH((CUADRO!L$5&amp;$E1073),'Hoja de Trabajo para listado'!$BC$151:$CB$151,0)),0)+IFERROR(INDEX('Hoja de Trabajo para listado'!$DE$153:$DG$274,MATCH($A1073,'Hoja de Trabajo para listado'!$DE$153:$DE$1048576,0),MATCH((CUADRO!L$5&amp;$E1073),'Hoja de Trabajo para listado'!$DE$151:$DG$151,0)),0)+IFERROR(INDEX('Hoja de Trabajo para listado'!$CD$155:$DC$1048576,MATCH($A1073,'Hoja de Trabajo para listado'!$CD$155:$CD$1048576,0),MATCH((CUADRO!L$5&amp;$E1073),'Hoja de Trabajo para listado'!$CD$151:$DC$151,0)),0)</f>
        <v>0</v>
      </c>
      <c r="M1073" s="314">
        <f ca="1">+IFERROR(INDEX('Hoja de Trabajo para listado'!$A$155:$Z$1048576,MATCH($A1073,'Hoja de Trabajo para listado'!$A$155:$A$1048576,0),MATCH((CUADRO!M$5&amp;$E1073),'Hoja de Trabajo para listado'!$A$151:$Z$151,0)),0)+IFERROR(INDEX('Hoja de Trabajo para listado'!$AB$155:$BA$1048576,MATCH($A1073,'Hoja de Trabajo para listado'!$AB$155:$AB$1048576,0),MATCH((CUADRO!M$5&amp;$E1073),'Hoja de Trabajo para listado'!$AB$151:$BA$151,0)),0)+IFERROR(INDEX('Hoja de Trabajo para listado'!$BC$155:$CB$1048576,MATCH($A1073,'Hoja de Trabajo para listado'!$BC$155:$BC$1048576,0),MATCH((CUADRO!M$5&amp;$E1073),'Hoja de Trabajo para listado'!$BC$151:$CB$151,0)),0)+IFERROR(INDEX('Hoja de Trabajo para listado'!$DE$153:$DG$274,MATCH($A1073,'Hoja de Trabajo para listado'!$DE$153:$DE$1048576,0),MATCH((CUADRO!M$5&amp;$E1073),'Hoja de Trabajo para listado'!$DE$151:$DG$151,0)),0)+IFERROR(INDEX('Hoja de Trabajo para listado'!$CD$155:$DC$1048576,MATCH($A1073,'Hoja de Trabajo para listado'!$CD$155:$CD$1048576,0),MATCH((CUADRO!M$5&amp;$E1073),'Hoja de Trabajo para listado'!$CD$151:$DC$151,0)),0)</f>
        <v>0</v>
      </c>
      <c r="N1073" s="314">
        <f ca="1">+IFERROR(INDEX('Hoja de Trabajo para listado'!$A$155:$Z$1048576,MATCH($A1073,'Hoja de Trabajo para listado'!$A$155:$A$1048576,0),MATCH((CUADRO!N$5&amp;$E1073),'Hoja de Trabajo para listado'!$A$151:$Z$151,0)),0)+IFERROR(INDEX('Hoja de Trabajo para listado'!$AB$155:$BA$1048576,MATCH($A1073,'Hoja de Trabajo para listado'!$AB$155:$AB$1048576,0),MATCH((CUADRO!N$5&amp;$E1073),'Hoja de Trabajo para listado'!$AB$151:$BA$151,0)),0)+IFERROR(INDEX('Hoja de Trabajo para listado'!$BC$155:$CB$1048576,MATCH($A1073,'Hoja de Trabajo para listado'!$BC$155:$BC$1048576,0),MATCH((CUADRO!N$5&amp;$E1073),'Hoja de Trabajo para listado'!$BC$151:$CB$151,0)),0)+IFERROR(INDEX('Hoja de Trabajo para listado'!$DE$153:$DG$274,MATCH($A1073,'Hoja de Trabajo para listado'!$DE$153:$DE$1048576,0),MATCH((CUADRO!N$5&amp;$E1073),'Hoja de Trabajo para listado'!$DE$151:$DG$151,0)),0)+IFERROR(INDEX('Hoja de Trabajo para listado'!$CD$155:$DC$1048576,MATCH($A1073,'Hoja de Trabajo para listado'!$CD$155:$CD$1048576,0),MATCH((CUADRO!N$5&amp;$E1073),'Hoja de Trabajo para listado'!$CD$151:$DC$151,0)),0)</f>
        <v>0</v>
      </c>
      <c r="O1073" s="314">
        <f ca="1">+IFERROR(INDEX('Hoja de Trabajo para listado'!$A$155:$Z$1048576,MATCH($A1073,'Hoja de Trabajo para listado'!$A$155:$A$1048576,0),MATCH((CUADRO!O$5&amp;$E1073),'Hoja de Trabajo para listado'!$A$151:$Z$151,0)),0)+IFERROR(INDEX('Hoja de Trabajo para listado'!$AB$155:$BA$1048576,MATCH($A1073,'Hoja de Trabajo para listado'!$AB$155:$AB$1048576,0),MATCH((CUADRO!O$5&amp;$E1073),'Hoja de Trabajo para listado'!$AB$151:$BA$151,0)),0)+IFERROR(INDEX('Hoja de Trabajo para listado'!$BC$155:$CB$1048576,MATCH($A1073,'Hoja de Trabajo para listado'!$BC$155:$BC$1048576,0),MATCH((CUADRO!O$5&amp;$E1073),'Hoja de Trabajo para listado'!$BC$151:$CB$151,0)),0)+IFERROR(INDEX('Hoja de Trabajo para listado'!$DE$153:$DG$274,MATCH($A1073,'Hoja de Trabajo para listado'!$DE$153:$DE$1048576,0),MATCH((CUADRO!O$5&amp;$E1073),'Hoja de Trabajo para listado'!$DE$151:$DG$151,0)),0)+IFERROR(INDEX('Hoja de Trabajo para listado'!$CD$155:$DC$1048576,MATCH($A1073,'Hoja de Trabajo para listado'!$CD$155:$CD$1048576,0),MATCH((CUADRO!O$5&amp;$E1073),'Hoja de Trabajo para listado'!$CD$151:$DC$151,0)),0)</f>
        <v>0</v>
      </c>
      <c r="P1073" s="314">
        <f ca="1">+IFERROR(INDEX('Hoja de Trabajo para listado'!$A$155:$Z$1048576,MATCH($A1073,'Hoja de Trabajo para listado'!$A$155:$A$1048576,0),MATCH((CUADRO!P$5&amp;$E1073),'Hoja de Trabajo para listado'!$A$151:$Z$151,0)),0)+IFERROR(INDEX('Hoja de Trabajo para listado'!$AB$155:$BA$1048576,MATCH($A1073,'Hoja de Trabajo para listado'!$AB$155:$AB$1048576,0),MATCH((CUADRO!P$5&amp;$E1073),'Hoja de Trabajo para listado'!$AB$151:$BA$151,0)),0)+IFERROR(INDEX('Hoja de Trabajo para listado'!$BC$155:$CB$1048576,MATCH($A1073,'Hoja de Trabajo para listado'!$BC$155:$BC$1048576,0),MATCH((CUADRO!P$5&amp;$E1073),'Hoja de Trabajo para listado'!$BC$151:$CB$151,0)),0)+IFERROR(INDEX('Hoja de Trabajo para listado'!$DE$153:$DG$274,MATCH($A1073,'Hoja de Trabajo para listado'!$DE$153:$DE$1048576,0),MATCH((CUADRO!P$5&amp;$E1073),'Hoja de Trabajo para listado'!$DE$151:$DG$151,0)),0)+IFERROR(INDEX('Hoja de Trabajo para listado'!$CD$155:$DC$1048576,MATCH($A1073,'Hoja de Trabajo para listado'!$CD$155:$CD$1048576,0),MATCH((CUADRO!P$5&amp;$E1073),'Hoja de Trabajo para listado'!$CD$151:$DC$151,0)),0)</f>
        <v>0</v>
      </c>
      <c r="Q1073" s="314">
        <f ca="1">+IFERROR(INDEX('Hoja de Trabajo para listado'!$A$155:$Z$1048576,MATCH($A1073,'Hoja de Trabajo para listado'!$A$155:$A$1048576,0),MATCH((CUADRO!Q$5&amp;$E1073),'Hoja de Trabajo para listado'!$A$151:$Z$151,0)),0)+IFERROR(INDEX('Hoja de Trabajo para listado'!$AB$155:$BA$1048576,MATCH($A1073,'Hoja de Trabajo para listado'!$AB$155:$AB$1048576,0),MATCH((CUADRO!Q$5&amp;$E1073),'Hoja de Trabajo para listado'!$AB$151:$BA$151,0)),0)+IFERROR(INDEX('Hoja de Trabajo para listado'!$BC$155:$CB$1048576,MATCH($A1073,'Hoja de Trabajo para listado'!$BC$155:$BC$1048576,0),MATCH((CUADRO!Q$5&amp;$E1073),'Hoja de Trabajo para listado'!$BC$151:$CB$151,0)),0)+IFERROR(INDEX('Hoja de Trabajo para listado'!$DE$153:$DG$274,MATCH($A1073,'Hoja de Trabajo para listado'!$DE$153:$DE$1048576,0),MATCH((CUADRO!Q$5&amp;$E1073),'Hoja de Trabajo para listado'!$DE$151:$DG$151,0)),0)+IFERROR(INDEX('Hoja de Trabajo para listado'!$CD$155:$DC$1048576,MATCH($A1073,'Hoja de Trabajo para listado'!$CD$155:$CD$1048576,0),MATCH((CUADRO!Q$5&amp;$E1073),'Hoja de Trabajo para listado'!$CD$151:$DC$151,0)),0)</f>
        <v>0</v>
      </c>
      <c r="R1073" s="314">
        <f t="shared" ca="1" si="32"/>
        <v>0</v>
      </c>
      <c r="S1073" s="345">
        <f ca="1">+R1072+R1073</f>
        <v>0</v>
      </c>
      <c r="T1073" s="314">
        <f ca="1">+S1073</f>
        <v>0</v>
      </c>
      <c r="U1073" s="313">
        <f t="shared" si="33"/>
        <v>2</v>
      </c>
      <c r="V1073" s="319" t="str">
        <f>+VLOOKUP(A1073,bd_lista!$A$3:$E$593,5,FALSE)</f>
        <v>Instituciones Descentralizadas Municipales</v>
      </c>
      <c r="W1073" s="426"/>
    </row>
    <row r="1074" spans="1:23" customFormat="1" ht="15" hidden="1" customHeight="1">
      <c r="A1074" s="323">
        <v>2324</v>
      </c>
      <c r="B1074" s="427">
        <f>+A1074</f>
        <v>2324</v>
      </c>
      <c r="C1074" s="318" t="str">
        <f>+VLOOKUP(A1074,bd_lista!$A$3:$C$593,3,FALSE)</f>
        <v>Entidad Obras Publicas Municipales de Tarija</v>
      </c>
      <c r="D1074" s="429" t="str">
        <f>+C1074</f>
        <v>Entidad Obras Publicas Municipales de Tarija</v>
      </c>
      <c r="E1074" s="346" t="s">
        <v>1418</v>
      </c>
      <c r="F1074" s="314">
        <f ca="1">+IFERROR(INDEX('Hoja de Trabajo para listado'!$A$155:$Z$1048576,MATCH($A1074,'Hoja de Trabajo para listado'!$A$155:$A$1048576,0),MATCH((CUADRO!F$5&amp;$E1074),'Hoja de Trabajo para listado'!$A$151:$Z$151,0)),0)+IFERROR(INDEX('Hoja de Trabajo para listado'!$AB$155:$BA$1048576,MATCH($A1074,'Hoja de Trabajo para listado'!$AB$155:$AB$1048576,0),MATCH((CUADRO!F$5&amp;$E1074),'Hoja de Trabajo para listado'!$AB$151:$BA$151,0)),0)+IFERROR(INDEX('Hoja de Trabajo para listado'!$BC$155:$CB$1048576,MATCH($A1074,'Hoja de Trabajo para listado'!$BC$155:$BC$1048576,0),MATCH((CUADRO!F$5&amp;$E1074),'Hoja de Trabajo para listado'!$BC$151:$CB$151,0)),0)+IFERROR(INDEX('Hoja de Trabajo para listado'!$DE$153:$DG$274,MATCH($A1074,'Hoja de Trabajo para listado'!$DE$153:$DE$1048576,0),MATCH((CUADRO!F$5&amp;$E1074),'Hoja de Trabajo para listado'!$DE$151:$DG$151,0)),0)+IFERROR(INDEX('Hoja de Trabajo para listado'!$CD$155:$DC$1048576,MATCH($A1074,'Hoja de Trabajo para listado'!$CD$155:$CD$1048576,0),MATCH((CUADRO!F$5&amp;$E1074),'Hoja de Trabajo para listado'!$CD$151:$DC$151,0)),0)</f>
        <v>0</v>
      </c>
      <c r="G1074" s="314">
        <f ca="1">+IFERROR(INDEX('Hoja de Trabajo para listado'!$A$155:$Z$1048576,MATCH($A1074,'Hoja de Trabajo para listado'!$A$155:$A$1048576,0),MATCH((CUADRO!G$5&amp;$E1074),'Hoja de Trabajo para listado'!$A$151:$Z$151,0)),0)+IFERROR(INDEX('Hoja de Trabajo para listado'!$AB$155:$BA$1048576,MATCH($A1074,'Hoja de Trabajo para listado'!$AB$155:$AB$1048576,0),MATCH((CUADRO!G$5&amp;$E1074),'Hoja de Trabajo para listado'!$AB$151:$BA$151,0)),0)+IFERROR(INDEX('Hoja de Trabajo para listado'!$BC$155:$CB$1048576,MATCH($A1074,'Hoja de Trabajo para listado'!$BC$155:$BC$1048576,0),MATCH((CUADRO!G$5&amp;$E1074),'Hoja de Trabajo para listado'!$BC$151:$CB$151,0)),0)+IFERROR(INDEX('Hoja de Trabajo para listado'!$DE$153:$DG$274,MATCH($A1074,'Hoja de Trabajo para listado'!$DE$153:$DE$1048576,0),MATCH((CUADRO!G$5&amp;$E1074),'Hoja de Trabajo para listado'!$DE$151:$DG$151,0)),0)+IFERROR(INDEX('Hoja de Trabajo para listado'!$CD$155:$DC$1048576,MATCH($A1074,'Hoja de Trabajo para listado'!$CD$155:$CD$1048576,0),MATCH((CUADRO!G$5&amp;$E1074),'Hoja de Trabajo para listado'!$CD$151:$DC$151,0)),0)</f>
        <v>0</v>
      </c>
      <c r="H1074" s="314">
        <f ca="1">+IFERROR(INDEX('Hoja de Trabajo para listado'!$A$155:$Z$1048576,MATCH($A1074,'Hoja de Trabajo para listado'!$A$155:$A$1048576,0),MATCH((CUADRO!H$5&amp;$E1074),'Hoja de Trabajo para listado'!$A$151:$Z$151,0)),0)+IFERROR(INDEX('Hoja de Trabajo para listado'!$AB$155:$BA$1048576,MATCH($A1074,'Hoja de Trabajo para listado'!$AB$155:$AB$1048576,0),MATCH((CUADRO!H$5&amp;$E1074),'Hoja de Trabajo para listado'!$AB$151:$BA$151,0)),0)+IFERROR(INDEX('Hoja de Trabajo para listado'!$BC$155:$CB$1048576,MATCH($A1074,'Hoja de Trabajo para listado'!$BC$155:$BC$1048576,0),MATCH((CUADRO!H$5&amp;$E1074),'Hoja de Trabajo para listado'!$BC$151:$CB$151,0)),0)+IFERROR(INDEX('Hoja de Trabajo para listado'!$DE$153:$DG$274,MATCH($A1074,'Hoja de Trabajo para listado'!$DE$153:$DE$1048576,0),MATCH((CUADRO!H$5&amp;$E1074),'Hoja de Trabajo para listado'!$DE$151:$DG$151,0)),0)+IFERROR(INDEX('Hoja de Trabajo para listado'!$CD$155:$DC$1048576,MATCH($A1074,'Hoja de Trabajo para listado'!$CD$155:$CD$1048576,0),MATCH((CUADRO!H$5&amp;$E1074),'Hoja de Trabajo para listado'!$CD$151:$DC$151,0)),0)</f>
        <v>0</v>
      </c>
      <c r="I1074" s="314">
        <f ca="1">+IFERROR(INDEX('Hoja de Trabajo para listado'!$A$155:$Z$1048576,MATCH($A1074,'Hoja de Trabajo para listado'!$A$155:$A$1048576,0),MATCH((CUADRO!I$5&amp;$E1074),'Hoja de Trabajo para listado'!$A$151:$Z$151,0)),0)+IFERROR(INDEX('Hoja de Trabajo para listado'!$AB$155:$BA$1048576,MATCH($A1074,'Hoja de Trabajo para listado'!$AB$155:$AB$1048576,0),MATCH((CUADRO!I$5&amp;$E1074),'Hoja de Trabajo para listado'!$AB$151:$BA$151,0)),0)+IFERROR(INDEX('Hoja de Trabajo para listado'!$BC$155:$CB$1048576,MATCH($A1074,'Hoja de Trabajo para listado'!$BC$155:$BC$1048576,0),MATCH((CUADRO!I$5&amp;$E1074),'Hoja de Trabajo para listado'!$BC$151:$CB$151,0)),0)+IFERROR(INDEX('Hoja de Trabajo para listado'!$DE$153:$DG$274,MATCH($A1074,'Hoja de Trabajo para listado'!$DE$153:$DE$1048576,0),MATCH((CUADRO!I$5&amp;$E1074),'Hoja de Trabajo para listado'!$DE$151:$DG$151,0)),0)+IFERROR(INDEX('Hoja de Trabajo para listado'!$CD$155:$DC$1048576,MATCH($A1074,'Hoja de Trabajo para listado'!$CD$155:$CD$1048576,0),MATCH((CUADRO!I$5&amp;$E1074),'Hoja de Trabajo para listado'!$CD$151:$DC$151,0)),0)</f>
        <v>0</v>
      </c>
      <c r="J1074" s="314">
        <f ca="1">+IFERROR(INDEX('Hoja de Trabajo para listado'!$A$155:$Z$1048576,MATCH($A1074,'Hoja de Trabajo para listado'!$A$155:$A$1048576,0),MATCH((CUADRO!J$5&amp;$E1074),'Hoja de Trabajo para listado'!$A$151:$Z$151,0)),0)+IFERROR(INDEX('Hoja de Trabajo para listado'!$AB$155:$BA$1048576,MATCH($A1074,'Hoja de Trabajo para listado'!$AB$155:$AB$1048576,0),MATCH((CUADRO!J$5&amp;$E1074),'Hoja de Trabajo para listado'!$AB$151:$BA$151,0)),0)+IFERROR(INDEX('Hoja de Trabajo para listado'!$BC$155:$CB$1048576,MATCH($A1074,'Hoja de Trabajo para listado'!$BC$155:$BC$1048576,0),MATCH((CUADRO!J$5&amp;$E1074),'Hoja de Trabajo para listado'!$BC$151:$CB$151,0)),0)+IFERROR(INDEX('Hoja de Trabajo para listado'!$DE$153:$DG$274,MATCH($A1074,'Hoja de Trabajo para listado'!$DE$153:$DE$1048576,0),MATCH((CUADRO!J$5&amp;$E1074),'Hoja de Trabajo para listado'!$DE$151:$DG$151,0)),0)+IFERROR(INDEX('Hoja de Trabajo para listado'!$CD$155:$DC$1048576,MATCH($A1074,'Hoja de Trabajo para listado'!$CD$155:$CD$1048576,0),MATCH((CUADRO!J$5&amp;$E1074),'Hoja de Trabajo para listado'!$CD$151:$DC$151,0)),0)</f>
        <v>0</v>
      </c>
      <c r="K1074" s="314">
        <f ca="1">+IFERROR(INDEX('Hoja de Trabajo para listado'!$A$155:$Z$1048576,MATCH($A1074,'Hoja de Trabajo para listado'!$A$155:$A$1048576,0),MATCH((CUADRO!K$5&amp;$E1074),'Hoja de Trabajo para listado'!$A$151:$Z$151,0)),0)+IFERROR(INDEX('Hoja de Trabajo para listado'!$AB$155:$BA$1048576,MATCH($A1074,'Hoja de Trabajo para listado'!$AB$155:$AB$1048576,0),MATCH((CUADRO!K$5&amp;$E1074),'Hoja de Trabajo para listado'!$AB$151:$BA$151,0)),0)+IFERROR(INDEX('Hoja de Trabajo para listado'!$BC$155:$CB$1048576,MATCH($A1074,'Hoja de Trabajo para listado'!$BC$155:$BC$1048576,0),MATCH((CUADRO!K$5&amp;$E1074),'Hoja de Trabajo para listado'!$BC$151:$CB$151,0)),0)+IFERROR(INDEX('Hoja de Trabajo para listado'!$DE$153:$DG$274,MATCH($A1074,'Hoja de Trabajo para listado'!$DE$153:$DE$1048576,0),MATCH((CUADRO!K$5&amp;$E1074),'Hoja de Trabajo para listado'!$DE$151:$DG$151,0)),0)+IFERROR(INDEX('Hoja de Trabajo para listado'!$CD$155:$DC$1048576,MATCH($A1074,'Hoja de Trabajo para listado'!$CD$155:$CD$1048576,0),MATCH((CUADRO!K$5&amp;$E1074),'Hoja de Trabajo para listado'!$CD$151:$DC$151,0)),0)</f>
        <v>0</v>
      </c>
      <c r="L1074" s="314">
        <f ca="1">+IFERROR(INDEX('Hoja de Trabajo para listado'!$A$155:$Z$1048576,MATCH($A1074,'Hoja de Trabajo para listado'!$A$155:$A$1048576,0),MATCH((CUADRO!L$5&amp;$E1074),'Hoja de Trabajo para listado'!$A$151:$Z$151,0)),0)+IFERROR(INDEX('Hoja de Trabajo para listado'!$AB$155:$BA$1048576,MATCH($A1074,'Hoja de Trabajo para listado'!$AB$155:$AB$1048576,0),MATCH((CUADRO!L$5&amp;$E1074),'Hoja de Trabajo para listado'!$AB$151:$BA$151,0)),0)+IFERROR(INDEX('Hoja de Trabajo para listado'!$BC$155:$CB$1048576,MATCH($A1074,'Hoja de Trabajo para listado'!$BC$155:$BC$1048576,0),MATCH((CUADRO!L$5&amp;$E1074),'Hoja de Trabajo para listado'!$BC$151:$CB$151,0)),0)+IFERROR(INDEX('Hoja de Trabajo para listado'!$DE$153:$DG$274,MATCH($A1074,'Hoja de Trabajo para listado'!$DE$153:$DE$1048576,0),MATCH((CUADRO!L$5&amp;$E1074),'Hoja de Trabajo para listado'!$DE$151:$DG$151,0)),0)+IFERROR(INDEX('Hoja de Trabajo para listado'!$CD$155:$DC$1048576,MATCH($A1074,'Hoja de Trabajo para listado'!$CD$155:$CD$1048576,0),MATCH((CUADRO!L$5&amp;$E1074),'Hoja de Trabajo para listado'!$CD$151:$DC$151,0)),0)</f>
        <v>0</v>
      </c>
      <c r="M1074" s="314">
        <f ca="1">+IFERROR(INDEX('Hoja de Trabajo para listado'!$A$155:$Z$1048576,MATCH($A1074,'Hoja de Trabajo para listado'!$A$155:$A$1048576,0),MATCH((CUADRO!M$5&amp;$E1074),'Hoja de Trabajo para listado'!$A$151:$Z$151,0)),0)+IFERROR(INDEX('Hoja de Trabajo para listado'!$AB$155:$BA$1048576,MATCH($A1074,'Hoja de Trabajo para listado'!$AB$155:$AB$1048576,0),MATCH((CUADRO!M$5&amp;$E1074),'Hoja de Trabajo para listado'!$AB$151:$BA$151,0)),0)+IFERROR(INDEX('Hoja de Trabajo para listado'!$BC$155:$CB$1048576,MATCH($A1074,'Hoja de Trabajo para listado'!$BC$155:$BC$1048576,0),MATCH((CUADRO!M$5&amp;$E1074),'Hoja de Trabajo para listado'!$BC$151:$CB$151,0)),0)+IFERROR(INDEX('Hoja de Trabajo para listado'!$DE$153:$DG$274,MATCH($A1074,'Hoja de Trabajo para listado'!$DE$153:$DE$1048576,0),MATCH((CUADRO!M$5&amp;$E1074),'Hoja de Trabajo para listado'!$DE$151:$DG$151,0)),0)+IFERROR(INDEX('Hoja de Trabajo para listado'!$CD$155:$DC$1048576,MATCH($A1074,'Hoja de Trabajo para listado'!$CD$155:$CD$1048576,0),MATCH((CUADRO!M$5&amp;$E1074),'Hoja de Trabajo para listado'!$CD$151:$DC$151,0)),0)</f>
        <v>0</v>
      </c>
      <c r="N1074" s="314">
        <f ca="1">+IFERROR(INDEX('Hoja de Trabajo para listado'!$A$155:$Z$1048576,MATCH($A1074,'Hoja de Trabajo para listado'!$A$155:$A$1048576,0),MATCH((CUADRO!N$5&amp;$E1074),'Hoja de Trabajo para listado'!$A$151:$Z$151,0)),0)+IFERROR(INDEX('Hoja de Trabajo para listado'!$AB$155:$BA$1048576,MATCH($A1074,'Hoja de Trabajo para listado'!$AB$155:$AB$1048576,0),MATCH((CUADRO!N$5&amp;$E1074),'Hoja de Trabajo para listado'!$AB$151:$BA$151,0)),0)+IFERROR(INDEX('Hoja de Trabajo para listado'!$BC$155:$CB$1048576,MATCH($A1074,'Hoja de Trabajo para listado'!$BC$155:$BC$1048576,0),MATCH((CUADRO!N$5&amp;$E1074),'Hoja de Trabajo para listado'!$BC$151:$CB$151,0)),0)+IFERROR(INDEX('Hoja de Trabajo para listado'!$DE$153:$DG$274,MATCH($A1074,'Hoja de Trabajo para listado'!$DE$153:$DE$1048576,0),MATCH((CUADRO!N$5&amp;$E1074),'Hoja de Trabajo para listado'!$DE$151:$DG$151,0)),0)+IFERROR(INDEX('Hoja de Trabajo para listado'!$CD$155:$DC$1048576,MATCH($A1074,'Hoja de Trabajo para listado'!$CD$155:$CD$1048576,0),MATCH((CUADRO!N$5&amp;$E1074),'Hoja de Trabajo para listado'!$CD$151:$DC$151,0)),0)</f>
        <v>0</v>
      </c>
      <c r="O1074" s="314">
        <f ca="1">+IFERROR(INDEX('Hoja de Trabajo para listado'!$A$155:$Z$1048576,MATCH($A1074,'Hoja de Trabajo para listado'!$A$155:$A$1048576,0),MATCH((CUADRO!O$5&amp;$E1074),'Hoja de Trabajo para listado'!$A$151:$Z$151,0)),0)+IFERROR(INDEX('Hoja de Trabajo para listado'!$AB$155:$BA$1048576,MATCH($A1074,'Hoja de Trabajo para listado'!$AB$155:$AB$1048576,0),MATCH((CUADRO!O$5&amp;$E1074),'Hoja de Trabajo para listado'!$AB$151:$BA$151,0)),0)+IFERROR(INDEX('Hoja de Trabajo para listado'!$BC$155:$CB$1048576,MATCH($A1074,'Hoja de Trabajo para listado'!$BC$155:$BC$1048576,0),MATCH((CUADRO!O$5&amp;$E1074),'Hoja de Trabajo para listado'!$BC$151:$CB$151,0)),0)+IFERROR(INDEX('Hoja de Trabajo para listado'!$DE$153:$DG$274,MATCH($A1074,'Hoja de Trabajo para listado'!$DE$153:$DE$1048576,0),MATCH((CUADRO!O$5&amp;$E1074),'Hoja de Trabajo para listado'!$DE$151:$DG$151,0)),0)+IFERROR(INDEX('Hoja de Trabajo para listado'!$CD$155:$DC$1048576,MATCH($A1074,'Hoja de Trabajo para listado'!$CD$155:$CD$1048576,0),MATCH((CUADRO!O$5&amp;$E1074),'Hoja de Trabajo para listado'!$CD$151:$DC$151,0)),0)</f>
        <v>0</v>
      </c>
      <c r="P1074" s="314">
        <f ca="1">+IFERROR(INDEX('Hoja de Trabajo para listado'!$A$155:$Z$1048576,MATCH($A1074,'Hoja de Trabajo para listado'!$A$155:$A$1048576,0),MATCH((CUADRO!P$5&amp;$E1074),'Hoja de Trabajo para listado'!$A$151:$Z$151,0)),0)+IFERROR(INDEX('Hoja de Trabajo para listado'!$AB$155:$BA$1048576,MATCH($A1074,'Hoja de Trabajo para listado'!$AB$155:$AB$1048576,0),MATCH((CUADRO!P$5&amp;$E1074),'Hoja de Trabajo para listado'!$AB$151:$BA$151,0)),0)+IFERROR(INDEX('Hoja de Trabajo para listado'!$BC$155:$CB$1048576,MATCH($A1074,'Hoja de Trabajo para listado'!$BC$155:$BC$1048576,0),MATCH((CUADRO!P$5&amp;$E1074),'Hoja de Trabajo para listado'!$BC$151:$CB$151,0)),0)+IFERROR(INDEX('Hoja de Trabajo para listado'!$DE$153:$DG$274,MATCH($A1074,'Hoja de Trabajo para listado'!$DE$153:$DE$1048576,0),MATCH((CUADRO!P$5&amp;$E1074),'Hoja de Trabajo para listado'!$DE$151:$DG$151,0)),0)+IFERROR(INDEX('Hoja de Trabajo para listado'!$CD$155:$DC$1048576,MATCH($A1074,'Hoja de Trabajo para listado'!$CD$155:$CD$1048576,0),MATCH((CUADRO!P$5&amp;$E1074),'Hoja de Trabajo para listado'!$CD$151:$DC$151,0)),0)</f>
        <v>0</v>
      </c>
      <c r="Q1074" s="314">
        <f ca="1">+IFERROR(INDEX('Hoja de Trabajo para listado'!$A$155:$Z$1048576,MATCH($A1074,'Hoja de Trabajo para listado'!$A$155:$A$1048576,0),MATCH((CUADRO!Q$5&amp;$E1074),'Hoja de Trabajo para listado'!$A$151:$Z$151,0)),0)+IFERROR(INDEX('Hoja de Trabajo para listado'!$AB$155:$BA$1048576,MATCH($A1074,'Hoja de Trabajo para listado'!$AB$155:$AB$1048576,0),MATCH((CUADRO!Q$5&amp;$E1074),'Hoja de Trabajo para listado'!$AB$151:$BA$151,0)),0)+IFERROR(INDEX('Hoja de Trabajo para listado'!$BC$155:$CB$1048576,MATCH($A1074,'Hoja de Trabajo para listado'!$BC$155:$BC$1048576,0),MATCH((CUADRO!Q$5&amp;$E1074),'Hoja de Trabajo para listado'!$BC$151:$CB$151,0)),0)+IFERROR(INDEX('Hoja de Trabajo para listado'!$DE$153:$DG$274,MATCH($A1074,'Hoja de Trabajo para listado'!$DE$153:$DE$1048576,0),MATCH((CUADRO!Q$5&amp;$E1074),'Hoja de Trabajo para listado'!$DE$151:$DG$151,0)),0)+IFERROR(INDEX('Hoja de Trabajo para listado'!$CD$155:$DC$1048576,MATCH($A1074,'Hoja de Trabajo para listado'!$CD$155:$CD$1048576,0),MATCH((CUADRO!Q$5&amp;$E1074),'Hoja de Trabajo para listado'!$CD$151:$DC$151,0)),0)</f>
        <v>0</v>
      </c>
      <c r="R1074" s="314">
        <f t="shared" ca="1" si="32"/>
        <v>0</v>
      </c>
      <c r="S1074" s="345"/>
      <c r="T1074" s="314">
        <f ca="1">+T1075</f>
        <v>0</v>
      </c>
      <c r="U1074" s="313">
        <f t="shared" si="33"/>
        <v>1</v>
      </c>
      <c r="V1074" s="319" t="str">
        <f>+VLOOKUP(A1074,bd_lista!$A$3:$E$593,5,FALSE)</f>
        <v>Instituciones Descentralizadas Municipales</v>
      </c>
      <c r="W1074" s="425" t="str">
        <f>+V1074</f>
        <v>Instituciones Descentralizadas Municipales</v>
      </c>
    </row>
    <row r="1075" spans="1:23" customFormat="1" ht="15" hidden="1" customHeight="1">
      <c r="A1075" s="323">
        <v>2324</v>
      </c>
      <c r="B1075" s="428"/>
      <c r="C1075" s="318" t="str">
        <f>+VLOOKUP(A1075,bd_lista!$A$3:$C$593,3,FALSE)</f>
        <v>Entidad Obras Publicas Municipales de Tarija</v>
      </c>
      <c r="D1075" s="430"/>
      <c r="E1075" s="347" t="s">
        <v>1419</v>
      </c>
      <c r="F1075" s="314">
        <f ca="1">+IFERROR(INDEX('Hoja de Trabajo para listado'!$A$155:$Z$1048576,MATCH($A1075,'Hoja de Trabajo para listado'!$A$155:$A$1048576,0),MATCH((CUADRO!F$5&amp;$E1075),'Hoja de Trabajo para listado'!$A$151:$Z$151,0)),0)+IFERROR(INDEX('Hoja de Trabajo para listado'!$AB$155:$BA$1048576,MATCH($A1075,'Hoja de Trabajo para listado'!$AB$155:$AB$1048576,0),MATCH((CUADRO!F$5&amp;$E1075),'Hoja de Trabajo para listado'!$AB$151:$BA$151,0)),0)+IFERROR(INDEX('Hoja de Trabajo para listado'!$BC$155:$CB$1048576,MATCH($A1075,'Hoja de Trabajo para listado'!$BC$155:$BC$1048576,0),MATCH((CUADRO!F$5&amp;$E1075),'Hoja de Trabajo para listado'!$BC$151:$CB$151,0)),0)+IFERROR(INDEX('Hoja de Trabajo para listado'!$DE$153:$DG$274,MATCH($A1075,'Hoja de Trabajo para listado'!$DE$153:$DE$1048576,0),MATCH((CUADRO!F$5&amp;$E1075),'Hoja de Trabajo para listado'!$DE$151:$DG$151,0)),0)+IFERROR(INDEX('Hoja de Trabajo para listado'!$CD$155:$DC$1048576,MATCH($A1075,'Hoja de Trabajo para listado'!$CD$155:$CD$1048576,0),MATCH((CUADRO!F$5&amp;$E1075),'Hoja de Trabajo para listado'!$CD$151:$DC$151,0)),0)</f>
        <v>0</v>
      </c>
      <c r="G1075" s="314">
        <f ca="1">+IFERROR(INDEX('Hoja de Trabajo para listado'!$A$155:$Z$1048576,MATCH($A1075,'Hoja de Trabajo para listado'!$A$155:$A$1048576,0),MATCH((CUADRO!G$5&amp;$E1075),'Hoja de Trabajo para listado'!$A$151:$Z$151,0)),0)+IFERROR(INDEX('Hoja de Trabajo para listado'!$AB$155:$BA$1048576,MATCH($A1075,'Hoja de Trabajo para listado'!$AB$155:$AB$1048576,0),MATCH((CUADRO!G$5&amp;$E1075),'Hoja de Trabajo para listado'!$AB$151:$BA$151,0)),0)+IFERROR(INDEX('Hoja de Trabajo para listado'!$BC$155:$CB$1048576,MATCH($A1075,'Hoja de Trabajo para listado'!$BC$155:$BC$1048576,0),MATCH((CUADRO!G$5&amp;$E1075),'Hoja de Trabajo para listado'!$BC$151:$CB$151,0)),0)+IFERROR(INDEX('Hoja de Trabajo para listado'!$DE$153:$DG$274,MATCH($A1075,'Hoja de Trabajo para listado'!$DE$153:$DE$1048576,0),MATCH((CUADRO!G$5&amp;$E1075),'Hoja de Trabajo para listado'!$DE$151:$DG$151,0)),0)+IFERROR(INDEX('Hoja de Trabajo para listado'!$CD$155:$DC$1048576,MATCH($A1075,'Hoja de Trabajo para listado'!$CD$155:$CD$1048576,0),MATCH((CUADRO!G$5&amp;$E1075),'Hoja de Trabajo para listado'!$CD$151:$DC$151,0)),0)</f>
        <v>0</v>
      </c>
      <c r="H1075" s="314">
        <f ca="1">+IFERROR(INDEX('Hoja de Trabajo para listado'!$A$155:$Z$1048576,MATCH($A1075,'Hoja de Trabajo para listado'!$A$155:$A$1048576,0),MATCH((CUADRO!H$5&amp;$E1075),'Hoja de Trabajo para listado'!$A$151:$Z$151,0)),0)+IFERROR(INDEX('Hoja de Trabajo para listado'!$AB$155:$BA$1048576,MATCH($A1075,'Hoja de Trabajo para listado'!$AB$155:$AB$1048576,0),MATCH((CUADRO!H$5&amp;$E1075),'Hoja de Trabajo para listado'!$AB$151:$BA$151,0)),0)+IFERROR(INDEX('Hoja de Trabajo para listado'!$BC$155:$CB$1048576,MATCH($A1075,'Hoja de Trabajo para listado'!$BC$155:$BC$1048576,0),MATCH((CUADRO!H$5&amp;$E1075),'Hoja de Trabajo para listado'!$BC$151:$CB$151,0)),0)+IFERROR(INDEX('Hoja de Trabajo para listado'!$DE$153:$DG$274,MATCH($A1075,'Hoja de Trabajo para listado'!$DE$153:$DE$1048576,0),MATCH((CUADRO!H$5&amp;$E1075),'Hoja de Trabajo para listado'!$DE$151:$DG$151,0)),0)+IFERROR(INDEX('Hoja de Trabajo para listado'!$CD$155:$DC$1048576,MATCH($A1075,'Hoja de Trabajo para listado'!$CD$155:$CD$1048576,0),MATCH((CUADRO!H$5&amp;$E1075),'Hoja de Trabajo para listado'!$CD$151:$DC$151,0)),0)</f>
        <v>0</v>
      </c>
      <c r="I1075" s="314">
        <f ca="1">+IFERROR(INDEX('Hoja de Trabajo para listado'!$A$155:$Z$1048576,MATCH($A1075,'Hoja de Trabajo para listado'!$A$155:$A$1048576,0),MATCH((CUADRO!I$5&amp;$E1075),'Hoja de Trabajo para listado'!$A$151:$Z$151,0)),0)+IFERROR(INDEX('Hoja de Trabajo para listado'!$AB$155:$BA$1048576,MATCH($A1075,'Hoja de Trabajo para listado'!$AB$155:$AB$1048576,0),MATCH((CUADRO!I$5&amp;$E1075),'Hoja de Trabajo para listado'!$AB$151:$BA$151,0)),0)+IFERROR(INDEX('Hoja de Trabajo para listado'!$BC$155:$CB$1048576,MATCH($A1075,'Hoja de Trabajo para listado'!$BC$155:$BC$1048576,0),MATCH((CUADRO!I$5&amp;$E1075),'Hoja de Trabajo para listado'!$BC$151:$CB$151,0)),0)+IFERROR(INDEX('Hoja de Trabajo para listado'!$DE$153:$DG$274,MATCH($A1075,'Hoja de Trabajo para listado'!$DE$153:$DE$1048576,0),MATCH((CUADRO!I$5&amp;$E1075),'Hoja de Trabajo para listado'!$DE$151:$DG$151,0)),0)+IFERROR(INDEX('Hoja de Trabajo para listado'!$CD$155:$DC$1048576,MATCH($A1075,'Hoja de Trabajo para listado'!$CD$155:$CD$1048576,0),MATCH((CUADRO!I$5&amp;$E1075),'Hoja de Trabajo para listado'!$CD$151:$DC$151,0)),0)</f>
        <v>0</v>
      </c>
      <c r="J1075" s="314">
        <f ca="1">+IFERROR(INDEX('Hoja de Trabajo para listado'!$A$155:$Z$1048576,MATCH($A1075,'Hoja de Trabajo para listado'!$A$155:$A$1048576,0),MATCH((CUADRO!J$5&amp;$E1075),'Hoja de Trabajo para listado'!$A$151:$Z$151,0)),0)+IFERROR(INDEX('Hoja de Trabajo para listado'!$AB$155:$BA$1048576,MATCH($A1075,'Hoja de Trabajo para listado'!$AB$155:$AB$1048576,0),MATCH((CUADRO!J$5&amp;$E1075),'Hoja de Trabajo para listado'!$AB$151:$BA$151,0)),0)+IFERROR(INDEX('Hoja de Trabajo para listado'!$BC$155:$CB$1048576,MATCH($A1075,'Hoja de Trabajo para listado'!$BC$155:$BC$1048576,0),MATCH((CUADRO!J$5&amp;$E1075),'Hoja de Trabajo para listado'!$BC$151:$CB$151,0)),0)+IFERROR(INDEX('Hoja de Trabajo para listado'!$DE$153:$DG$274,MATCH($A1075,'Hoja de Trabajo para listado'!$DE$153:$DE$1048576,0),MATCH((CUADRO!J$5&amp;$E1075),'Hoja de Trabajo para listado'!$DE$151:$DG$151,0)),0)+IFERROR(INDEX('Hoja de Trabajo para listado'!$CD$155:$DC$1048576,MATCH($A1075,'Hoja de Trabajo para listado'!$CD$155:$CD$1048576,0),MATCH((CUADRO!J$5&amp;$E1075),'Hoja de Trabajo para listado'!$CD$151:$DC$151,0)),0)</f>
        <v>0</v>
      </c>
      <c r="K1075" s="314">
        <f ca="1">+IFERROR(INDEX('Hoja de Trabajo para listado'!$A$155:$Z$1048576,MATCH($A1075,'Hoja de Trabajo para listado'!$A$155:$A$1048576,0),MATCH((CUADRO!K$5&amp;$E1075),'Hoja de Trabajo para listado'!$A$151:$Z$151,0)),0)+IFERROR(INDEX('Hoja de Trabajo para listado'!$AB$155:$BA$1048576,MATCH($A1075,'Hoja de Trabajo para listado'!$AB$155:$AB$1048576,0),MATCH((CUADRO!K$5&amp;$E1075),'Hoja de Trabajo para listado'!$AB$151:$BA$151,0)),0)+IFERROR(INDEX('Hoja de Trabajo para listado'!$BC$155:$CB$1048576,MATCH($A1075,'Hoja de Trabajo para listado'!$BC$155:$BC$1048576,0),MATCH((CUADRO!K$5&amp;$E1075),'Hoja de Trabajo para listado'!$BC$151:$CB$151,0)),0)+IFERROR(INDEX('Hoja de Trabajo para listado'!$DE$153:$DG$274,MATCH($A1075,'Hoja de Trabajo para listado'!$DE$153:$DE$1048576,0),MATCH((CUADRO!K$5&amp;$E1075),'Hoja de Trabajo para listado'!$DE$151:$DG$151,0)),0)+IFERROR(INDEX('Hoja de Trabajo para listado'!$CD$155:$DC$1048576,MATCH($A1075,'Hoja de Trabajo para listado'!$CD$155:$CD$1048576,0),MATCH((CUADRO!K$5&amp;$E1075),'Hoja de Trabajo para listado'!$CD$151:$DC$151,0)),0)</f>
        <v>0</v>
      </c>
      <c r="L1075" s="314">
        <f ca="1">+IFERROR(INDEX('Hoja de Trabajo para listado'!$A$155:$Z$1048576,MATCH($A1075,'Hoja de Trabajo para listado'!$A$155:$A$1048576,0),MATCH((CUADRO!L$5&amp;$E1075),'Hoja de Trabajo para listado'!$A$151:$Z$151,0)),0)+IFERROR(INDEX('Hoja de Trabajo para listado'!$AB$155:$BA$1048576,MATCH($A1075,'Hoja de Trabajo para listado'!$AB$155:$AB$1048576,0),MATCH((CUADRO!L$5&amp;$E1075),'Hoja de Trabajo para listado'!$AB$151:$BA$151,0)),0)+IFERROR(INDEX('Hoja de Trabajo para listado'!$BC$155:$CB$1048576,MATCH($A1075,'Hoja de Trabajo para listado'!$BC$155:$BC$1048576,0),MATCH((CUADRO!L$5&amp;$E1075),'Hoja de Trabajo para listado'!$BC$151:$CB$151,0)),0)+IFERROR(INDEX('Hoja de Trabajo para listado'!$DE$153:$DG$274,MATCH($A1075,'Hoja de Trabajo para listado'!$DE$153:$DE$1048576,0),MATCH((CUADRO!L$5&amp;$E1075),'Hoja de Trabajo para listado'!$DE$151:$DG$151,0)),0)+IFERROR(INDEX('Hoja de Trabajo para listado'!$CD$155:$DC$1048576,MATCH($A1075,'Hoja de Trabajo para listado'!$CD$155:$CD$1048576,0),MATCH((CUADRO!L$5&amp;$E1075),'Hoja de Trabajo para listado'!$CD$151:$DC$151,0)),0)</f>
        <v>0</v>
      </c>
      <c r="M1075" s="314">
        <f ca="1">+IFERROR(INDEX('Hoja de Trabajo para listado'!$A$155:$Z$1048576,MATCH($A1075,'Hoja de Trabajo para listado'!$A$155:$A$1048576,0),MATCH((CUADRO!M$5&amp;$E1075),'Hoja de Trabajo para listado'!$A$151:$Z$151,0)),0)+IFERROR(INDEX('Hoja de Trabajo para listado'!$AB$155:$BA$1048576,MATCH($A1075,'Hoja de Trabajo para listado'!$AB$155:$AB$1048576,0),MATCH((CUADRO!M$5&amp;$E1075),'Hoja de Trabajo para listado'!$AB$151:$BA$151,0)),0)+IFERROR(INDEX('Hoja de Trabajo para listado'!$BC$155:$CB$1048576,MATCH($A1075,'Hoja de Trabajo para listado'!$BC$155:$BC$1048576,0),MATCH((CUADRO!M$5&amp;$E1075),'Hoja de Trabajo para listado'!$BC$151:$CB$151,0)),0)+IFERROR(INDEX('Hoja de Trabajo para listado'!$DE$153:$DG$274,MATCH($A1075,'Hoja de Trabajo para listado'!$DE$153:$DE$1048576,0),MATCH((CUADRO!M$5&amp;$E1075),'Hoja de Trabajo para listado'!$DE$151:$DG$151,0)),0)+IFERROR(INDEX('Hoja de Trabajo para listado'!$CD$155:$DC$1048576,MATCH($A1075,'Hoja de Trabajo para listado'!$CD$155:$CD$1048576,0),MATCH((CUADRO!M$5&amp;$E1075),'Hoja de Trabajo para listado'!$CD$151:$DC$151,0)),0)</f>
        <v>0</v>
      </c>
      <c r="N1075" s="314">
        <f ca="1">+IFERROR(INDEX('Hoja de Trabajo para listado'!$A$155:$Z$1048576,MATCH($A1075,'Hoja de Trabajo para listado'!$A$155:$A$1048576,0),MATCH((CUADRO!N$5&amp;$E1075),'Hoja de Trabajo para listado'!$A$151:$Z$151,0)),0)+IFERROR(INDEX('Hoja de Trabajo para listado'!$AB$155:$BA$1048576,MATCH($A1075,'Hoja de Trabajo para listado'!$AB$155:$AB$1048576,0),MATCH((CUADRO!N$5&amp;$E1075),'Hoja de Trabajo para listado'!$AB$151:$BA$151,0)),0)+IFERROR(INDEX('Hoja de Trabajo para listado'!$BC$155:$CB$1048576,MATCH($A1075,'Hoja de Trabajo para listado'!$BC$155:$BC$1048576,0),MATCH((CUADRO!N$5&amp;$E1075),'Hoja de Trabajo para listado'!$BC$151:$CB$151,0)),0)+IFERROR(INDEX('Hoja de Trabajo para listado'!$DE$153:$DG$274,MATCH($A1075,'Hoja de Trabajo para listado'!$DE$153:$DE$1048576,0),MATCH((CUADRO!N$5&amp;$E1075),'Hoja de Trabajo para listado'!$DE$151:$DG$151,0)),0)+IFERROR(INDEX('Hoja de Trabajo para listado'!$CD$155:$DC$1048576,MATCH($A1075,'Hoja de Trabajo para listado'!$CD$155:$CD$1048576,0),MATCH((CUADRO!N$5&amp;$E1075),'Hoja de Trabajo para listado'!$CD$151:$DC$151,0)),0)</f>
        <v>0</v>
      </c>
      <c r="O1075" s="314">
        <f ca="1">+IFERROR(INDEX('Hoja de Trabajo para listado'!$A$155:$Z$1048576,MATCH($A1075,'Hoja de Trabajo para listado'!$A$155:$A$1048576,0),MATCH((CUADRO!O$5&amp;$E1075),'Hoja de Trabajo para listado'!$A$151:$Z$151,0)),0)+IFERROR(INDEX('Hoja de Trabajo para listado'!$AB$155:$BA$1048576,MATCH($A1075,'Hoja de Trabajo para listado'!$AB$155:$AB$1048576,0),MATCH((CUADRO!O$5&amp;$E1075),'Hoja de Trabajo para listado'!$AB$151:$BA$151,0)),0)+IFERROR(INDEX('Hoja de Trabajo para listado'!$BC$155:$CB$1048576,MATCH($A1075,'Hoja de Trabajo para listado'!$BC$155:$BC$1048576,0),MATCH((CUADRO!O$5&amp;$E1075),'Hoja de Trabajo para listado'!$BC$151:$CB$151,0)),0)+IFERROR(INDEX('Hoja de Trabajo para listado'!$DE$153:$DG$274,MATCH($A1075,'Hoja de Trabajo para listado'!$DE$153:$DE$1048576,0),MATCH((CUADRO!O$5&amp;$E1075),'Hoja de Trabajo para listado'!$DE$151:$DG$151,0)),0)+IFERROR(INDEX('Hoja de Trabajo para listado'!$CD$155:$DC$1048576,MATCH($A1075,'Hoja de Trabajo para listado'!$CD$155:$CD$1048576,0),MATCH((CUADRO!O$5&amp;$E1075),'Hoja de Trabajo para listado'!$CD$151:$DC$151,0)),0)</f>
        <v>0</v>
      </c>
      <c r="P1075" s="314">
        <f ca="1">+IFERROR(INDEX('Hoja de Trabajo para listado'!$A$155:$Z$1048576,MATCH($A1075,'Hoja de Trabajo para listado'!$A$155:$A$1048576,0),MATCH((CUADRO!P$5&amp;$E1075),'Hoja de Trabajo para listado'!$A$151:$Z$151,0)),0)+IFERROR(INDEX('Hoja de Trabajo para listado'!$AB$155:$BA$1048576,MATCH($A1075,'Hoja de Trabajo para listado'!$AB$155:$AB$1048576,0),MATCH((CUADRO!P$5&amp;$E1075),'Hoja de Trabajo para listado'!$AB$151:$BA$151,0)),0)+IFERROR(INDEX('Hoja de Trabajo para listado'!$BC$155:$CB$1048576,MATCH($A1075,'Hoja de Trabajo para listado'!$BC$155:$BC$1048576,0),MATCH((CUADRO!P$5&amp;$E1075),'Hoja de Trabajo para listado'!$BC$151:$CB$151,0)),0)+IFERROR(INDEX('Hoja de Trabajo para listado'!$DE$153:$DG$274,MATCH($A1075,'Hoja de Trabajo para listado'!$DE$153:$DE$1048576,0),MATCH((CUADRO!P$5&amp;$E1075),'Hoja de Trabajo para listado'!$DE$151:$DG$151,0)),0)+IFERROR(INDEX('Hoja de Trabajo para listado'!$CD$155:$DC$1048576,MATCH($A1075,'Hoja de Trabajo para listado'!$CD$155:$CD$1048576,0),MATCH((CUADRO!P$5&amp;$E1075),'Hoja de Trabajo para listado'!$CD$151:$DC$151,0)),0)</f>
        <v>0</v>
      </c>
      <c r="Q1075" s="314">
        <f ca="1">+IFERROR(INDEX('Hoja de Trabajo para listado'!$A$155:$Z$1048576,MATCH($A1075,'Hoja de Trabajo para listado'!$A$155:$A$1048576,0),MATCH((CUADRO!Q$5&amp;$E1075),'Hoja de Trabajo para listado'!$A$151:$Z$151,0)),0)+IFERROR(INDEX('Hoja de Trabajo para listado'!$AB$155:$BA$1048576,MATCH($A1075,'Hoja de Trabajo para listado'!$AB$155:$AB$1048576,0),MATCH((CUADRO!Q$5&amp;$E1075),'Hoja de Trabajo para listado'!$AB$151:$BA$151,0)),0)+IFERROR(INDEX('Hoja de Trabajo para listado'!$BC$155:$CB$1048576,MATCH($A1075,'Hoja de Trabajo para listado'!$BC$155:$BC$1048576,0),MATCH((CUADRO!Q$5&amp;$E1075),'Hoja de Trabajo para listado'!$BC$151:$CB$151,0)),0)+IFERROR(INDEX('Hoja de Trabajo para listado'!$DE$153:$DG$274,MATCH($A1075,'Hoja de Trabajo para listado'!$DE$153:$DE$1048576,0),MATCH((CUADRO!Q$5&amp;$E1075),'Hoja de Trabajo para listado'!$DE$151:$DG$151,0)),0)+IFERROR(INDEX('Hoja de Trabajo para listado'!$CD$155:$DC$1048576,MATCH($A1075,'Hoja de Trabajo para listado'!$CD$155:$CD$1048576,0),MATCH((CUADRO!Q$5&amp;$E1075),'Hoja de Trabajo para listado'!$CD$151:$DC$151,0)),0)</f>
        <v>0</v>
      </c>
      <c r="R1075" s="314">
        <f t="shared" ca="1" si="32"/>
        <v>0</v>
      </c>
      <c r="S1075" s="345">
        <f ca="1">+R1074+R1075</f>
        <v>0</v>
      </c>
      <c r="T1075" s="314">
        <f ca="1">+S1075</f>
        <v>0</v>
      </c>
      <c r="U1075" s="313">
        <f t="shared" si="33"/>
        <v>2</v>
      </c>
      <c r="V1075" s="319" t="str">
        <f>+VLOOKUP(A1075,bd_lista!$A$3:$E$593,5,FALSE)</f>
        <v>Instituciones Descentralizadas Municipales</v>
      </c>
      <c r="W1075" s="426"/>
    </row>
    <row r="1076" spans="1:23" customFormat="1" ht="15" hidden="1" customHeight="1">
      <c r="A1076" s="323">
        <v>2325</v>
      </c>
      <c r="B1076" s="427">
        <f>+A1076</f>
        <v>2325</v>
      </c>
      <c r="C1076" s="318" t="str">
        <f>+VLOOKUP(A1076,bd_lista!$A$3:$C$593,3,FALSE)</f>
        <v>Entidad Ordenamiento Territorial de Tarija</v>
      </c>
      <c r="D1076" s="429" t="str">
        <f>+C1076</f>
        <v>Entidad Ordenamiento Territorial de Tarija</v>
      </c>
      <c r="E1076" s="346" t="s">
        <v>1418</v>
      </c>
      <c r="F1076" s="314">
        <f ca="1">+IFERROR(INDEX('Hoja de Trabajo para listado'!$A$155:$Z$1048576,MATCH($A1076,'Hoja de Trabajo para listado'!$A$155:$A$1048576,0),MATCH((CUADRO!F$5&amp;$E1076),'Hoja de Trabajo para listado'!$A$151:$Z$151,0)),0)+IFERROR(INDEX('Hoja de Trabajo para listado'!$AB$155:$BA$1048576,MATCH($A1076,'Hoja de Trabajo para listado'!$AB$155:$AB$1048576,0),MATCH((CUADRO!F$5&amp;$E1076),'Hoja de Trabajo para listado'!$AB$151:$BA$151,0)),0)+IFERROR(INDEX('Hoja de Trabajo para listado'!$BC$155:$CB$1048576,MATCH($A1076,'Hoja de Trabajo para listado'!$BC$155:$BC$1048576,0),MATCH((CUADRO!F$5&amp;$E1076),'Hoja de Trabajo para listado'!$BC$151:$CB$151,0)),0)+IFERROR(INDEX('Hoja de Trabajo para listado'!$DE$153:$DG$274,MATCH($A1076,'Hoja de Trabajo para listado'!$DE$153:$DE$1048576,0),MATCH((CUADRO!F$5&amp;$E1076),'Hoja de Trabajo para listado'!$DE$151:$DG$151,0)),0)+IFERROR(INDEX('Hoja de Trabajo para listado'!$CD$155:$DC$1048576,MATCH($A1076,'Hoja de Trabajo para listado'!$CD$155:$CD$1048576,0),MATCH((CUADRO!F$5&amp;$E1076),'Hoja de Trabajo para listado'!$CD$151:$DC$151,0)),0)</f>
        <v>0</v>
      </c>
      <c r="G1076" s="314">
        <f ca="1">+IFERROR(INDEX('Hoja de Trabajo para listado'!$A$155:$Z$1048576,MATCH($A1076,'Hoja de Trabajo para listado'!$A$155:$A$1048576,0),MATCH((CUADRO!G$5&amp;$E1076),'Hoja de Trabajo para listado'!$A$151:$Z$151,0)),0)+IFERROR(INDEX('Hoja de Trabajo para listado'!$AB$155:$BA$1048576,MATCH($A1076,'Hoja de Trabajo para listado'!$AB$155:$AB$1048576,0),MATCH((CUADRO!G$5&amp;$E1076),'Hoja de Trabajo para listado'!$AB$151:$BA$151,0)),0)+IFERROR(INDEX('Hoja de Trabajo para listado'!$BC$155:$CB$1048576,MATCH($A1076,'Hoja de Trabajo para listado'!$BC$155:$BC$1048576,0),MATCH((CUADRO!G$5&amp;$E1076),'Hoja de Trabajo para listado'!$BC$151:$CB$151,0)),0)+IFERROR(INDEX('Hoja de Trabajo para listado'!$DE$153:$DG$274,MATCH($A1076,'Hoja de Trabajo para listado'!$DE$153:$DE$1048576,0),MATCH((CUADRO!G$5&amp;$E1076),'Hoja de Trabajo para listado'!$DE$151:$DG$151,0)),0)+IFERROR(INDEX('Hoja de Trabajo para listado'!$CD$155:$DC$1048576,MATCH($A1076,'Hoja de Trabajo para listado'!$CD$155:$CD$1048576,0),MATCH((CUADRO!G$5&amp;$E1076),'Hoja de Trabajo para listado'!$CD$151:$DC$151,0)),0)</f>
        <v>0</v>
      </c>
      <c r="H1076" s="314">
        <f ca="1">+IFERROR(INDEX('Hoja de Trabajo para listado'!$A$155:$Z$1048576,MATCH($A1076,'Hoja de Trabajo para listado'!$A$155:$A$1048576,0),MATCH((CUADRO!H$5&amp;$E1076),'Hoja de Trabajo para listado'!$A$151:$Z$151,0)),0)+IFERROR(INDEX('Hoja de Trabajo para listado'!$AB$155:$BA$1048576,MATCH($A1076,'Hoja de Trabajo para listado'!$AB$155:$AB$1048576,0),MATCH((CUADRO!H$5&amp;$E1076),'Hoja de Trabajo para listado'!$AB$151:$BA$151,0)),0)+IFERROR(INDEX('Hoja de Trabajo para listado'!$BC$155:$CB$1048576,MATCH($A1076,'Hoja de Trabajo para listado'!$BC$155:$BC$1048576,0),MATCH((CUADRO!H$5&amp;$E1076),'Hoja de Trabajo para listado'!$BC$151:$CB$151,0)),0)+IFERROR(INDEX('Hoja de Trabajo para listado'!$DE$153:$DG$274,MATCH($A1076,'Hoja de Trabajo para listado'!$DE$153:$DE$1048576,0),MATCH((CUADRO!H$5&amp;$E1076),'Hoja de Trabajo para listado'!$DE$151:$DG$151,0)),0)+IFERROR(INDEX('Hoja de Trabajo para listado'!$CD$155:$DC$1048576,MATCH($A1076,'Hoja de Trabajo para listado'!$CD$155:$CD$1048576,0),MATCH((CUADRO!H$5&amp;$E1076),'Hoja de Trabajo para listado'!$CD$151:$DC$151,0)),0)</f>
        <v>0</v>
      </c>
      <c r="I1076" s="314">
        <f ca="1">+IFERROR(INDEX('Hoja de Trabajo para listado'!$A$155:$Z$1048576,MATCH($A1076,'Hoja de Trabajo para listado'!$A$155:$A$1048576,0),MATCH((CUADRO!I$5&amp;$E1076),'Hoja de Trabajo para listado'!$A$151:$Z$151,0)),0)+IFERROR(INDEX('Hoja de Trabajo para listado'!$AB$155:$BA$1048576,MATCH($A1076,'Hoja de Trabajo para listado'!$AB$155:$AB$1048576,0),MATCH((CUADRO!I$5&amp;$E1076),'Hoja de Trabajo para listado'!$AB$151:$BA$151,0)),0)+IFERROR(INDEX('Hoja de Trabajo para listado'!$BC$155:$CB$1048576,MATCH($A1076,'Hoja de Trabajo para listado'!$BC$155:$BC$1048576,0),MATCH((CUADRO!I$5&amp;$E1076),'Hoja de Trabajo para listado'!$BC$151:$CB$151,0)),0)+IFERROR(INDEX('Hoja de Trabajo para listado'!$DE$153:$DG$274,MATCH($A1076,'Hoja de Trabajo para listado'!$DE$153:$DE$1048576,0),MATCH((CUADRO!I$5&amp;$E1076),'Hoja de Trabajo para listado'!$DE$151:$DG$151,0)),0)+IFERROR(INDEX('Hoja de Trabajo para listado'!$CD$155:$DC$1048576,MATCH($A1076,'Hoja de Trabajo para listado'!$CD$155:$CD$1048576,0),MATCH((CUADRO!I$5&amp;$E1076),'Hoja de Trabajo para listado'!$CD$151:$DC$151,0)),0)</f>
        <v>0</v>
      </c>
      <c r="J1076" s="314">
        <f ca="1">+IFERROR(INDEX('Hoja de Trabajo para listado'!$A$155:$Z$1048576,MATCH($A1076,'Hoja de Trabajo para listado'!$A$155:$A$1048576,0),MATCH((CUADRO!J$5&amp;$E1076),'Hoja de Trabajo para listado'!$A$151:$Z$151,0)),0)+IFERROR(INDEX('Hoja de Trabajo para listado'!$AB$155:$BA$1048576,MATCH($A1076,'Hoja de Trabajo para listado'!$AB$155:$AB$1048576,0),MATCH((CUADRO!J$5&amp;$E1076),'Hoja de Trabajo para listado'!$AB$151:$BA$151,0)),0)+IFERROR(INDEX('Hoja de Trabajo para listado'!$BC$155:$CB$1048576,MATCH($A1076,'Hoja de Trabajo para listado'!$BC$155:$BC$1048576,0),MATCH((CUADRO!J$5&amp;$E1076),'Hoja de Trabajo para listado'!$BC$151:$CB$151,0)),0)+IFERROR(INDEX('Hoja de Trabajo para listado'!$DE$153:$DG$274,MATCH($A1076,'Hoja de Trabajo para listado'!$DE$153:$DE$1048576,0),MATCH((CUADRO!J$5&amp;$E1076),'Hoja de Trabajo para listado'!$DE$151:$DG$151,0)),0)+IFERROR(INDEX('Hoja de Trabajo para listado'!$CD$155:$DC$1048576,MATCH($A1076,'Hoja de Trabajo para listado'!$CD$155:$CD$1048576,0),MATCH((CUADRO!J$5&amp;$E1076),'Hoja de Trabajo para listado'!$CD$151:$DC$151,0)),0)</f>
        <v>0</v>
      </c>
      <c r="K1076" s="314">
        <f ca="1">+IFERROR(INDEX('Hoja de Trabajo para listado'!$A$155:$Z$1048576,MATCH($A1076,'Hoja de Trabajo para listado'!$A$155:$A$1048576,0),MATCH((CUADRO!K$5&amp;$E1076),'Hoja de Trabajo para listado'!$A$151:$Z$151,0)),0)+IFERROR(INDEX('Hoja de Trabajo para listado'!$AB$155:$BA$1048576,MATCH($A1076,'Hoja de Trabajo para listado'!$AB$155:$AB$1048576,0),MATCH((CUADRO!K$5&amp;$E1076),'Hoja de Trabajo para listado'!$AB$151:$BA$151,0)),0)+IFERROR(INDEX('Hoja de Trabajo para listado'!$BC$155:$CB$1048576,MATCH($A1076,'Hoja de Trabajo para listado'!$BC$155:$BC$1048576,0),MATCH((CUADRO!K$5&amp;$E1076),'Hoja de Trabajo para listado'!$BC$151:$CB$151,0)),0)+IFERROR(INDEX('Hoja de Trabajo para listado'!$DE$153:$DG$274,MATCH($A1076,'Hoja de Trabajo para listado'!$DE$153:$DE$1048576,0),MATCH((CUADRO!K$5&amp;$E1076),'Hoja de Trabajo para listado'!$DE$151:$DG$151,0)),0)+IFERROR(INDEX('Hoja de Trabajo para listado'!$CD$155:$DC$1048576,MATCH($A1076,'Hoja de Trabajo para listado'!$CD$155:$CD$1048576,0),MATCH((CUADRO!K$5&amp;$E1076),'Hoja de Trabajo para listado'!$CD$151:$DC$151,0)),0)</f>
        <v>0</v>
      </c>
      <c r="L1076" s="314">
        <f ca="1">+IFERROR(INDEX('Hoja de Trabajo para listado'!$A$155:$Z$1048576,MATCH($A1076,'Hoja de Trabajo para listado'!$A$155:$A$1048576,0),MATCH((CUADRO!L$5&amp;$E1076),'Hoja de Trabajo para listado'!$A$151:$Z$151,0)),0)+IFERROR(INDEX('Hoja de Trabajo para listado'!$AB$155:$BA$1048576,MATCH($A1076,'Hoja de Trabajo para listado'!$AB$155:$AB$1048576,0),MATCH((CUADRO!L$5&amp;$E1076),'Hoja de Trabajo para listado'!$AB$151:$BA$151,0)),0)+IFERROR(INDEX('Hoja de Trabajo para listado'!$BC$155:$CB$1048576,MATCH($A1076,'Hoja de Trabajo para listado'!$BC$155:$BC$1048576,0),MATCH((CUADRO!L$5&amp;$E1076),'Hoja de Trabajo para listado'!$BC$151:$CB$151,0)),0)+IFERROR(INDEX('Hoja de Trabajo para listado'!$DE$153:$DG$274,MATCH($A1076,'Hoja de Trabajo para listado'!$DE$153:$DE$1048576,0),MATCH((CUADRO!L$5&amp;$E1076),'Hoja de Trabajo para listado'!$DE$151:$DG$151,0)),0)+IFERROR(INDEX('Hoja de Trabajo para listado'!$CD$155:$DC$1048576,MATCH($A1076,'Hoja de Trabajo para listado'!$CD$155:$CD$1048576,0),MATCH((CUADRO!L$5&amp;$E1076),'Hoja de Trabajo para listado'!$CD$151:$DC$151,0)),0)</f>
        <v>0</v>
      </c>
      <c r="M1076" s="314">
        <f ca="1">+IFERROR(INDEX('Hoja de Trabajo para listado'!$A$155:$Z$1048576,MATCH($A1076,'Hoja de Trabajo para listado'!$A$155:$A$1048576,0),MATCH((CUADRO!M$5&amp;$E1076),'Hoja de Trabajo para listado'!$A$151:$Z$151,0)),0)+IFERROR(INDEX('Hoja de Trabajo para listado'!$AB$155:$BA$1048576,MATCH($A1076,'Hoja de Trabajo para listado'!$AB$155:$AB$1048576,0),MATCH((CUADRO!M$5&amp;$E1076),'Hoja de Trabajo para listado'!$AB$151:$BA$151,0)),0)+IFERROR(INDEX('Hoja de Trabajo para listado'!$BC$155:$CB$1048576,MATCH($A1076,'Hoja de Trabajo para listado'!$BC$155:$BC$1048576,0),MATCH((CUADRO!M$5&amp;$E1076),'Hoja de Trabajo para listado'!$BC$151:$CB$151,0)),0)+IFERROR(INDEX('Hoja de Trabajo para listado'!$DE$153:$DG$274,MATCH($A1076,'Hoja de Trabajo para listado'!$DE$153:$DE$1048576,0),MATCH((CUADRO!M$5&amp;$E1076),'Hoja de Trabajo para listado'!$DE$151:$DG$151,0)),0)+IFERROR(INDEX('Hoja de Trabajo para listado'!$CD$155:$DC$1048576,MATCH($A1076,'Hoja de Trabajo para listado'!$CD$155:$CD$1048576,0),MATCH((CUADRO!M$5&amp;$E1076),'Hoja de Trabajo para listado'!$CD$151:$DC$151,0)),0)</f>
        <v>0</v>
      </c>
      <c r="N1076" s="314">
        <f ca="1">+IFERROR(INDEX('Hoja de Trabajo para listado'!$A$155:$Z$1048576,MATCH($A1076,'Hoja de Trabajo para listado'!$A$155:$A$1048576,0),MATCH((CUADRO!N$5&amp;$E1076),'Hoja de Trabajo para listado'!$A$151:$Z$151,0)),0)+IFERROR(INDEX('Hoja de Trabajo para listado'!$AB$155:$BA$1048576,MATCH($A1076,'Hoja de Trabajo para listado'!$AB$155:$AB$1048576,0),MATCH((CUADRO!N$5&amp;$E1076),'Hoja de Trabajo para listado'!$AB$151:$BA$151,0)),0)+IFERROR(INDEX('Hoja de Trabajo para listado'!$BC$155:$CB$1048576,MATCH($A1076,'Hoja de Trabajo para listado'!$BC$155:$BC$1048576,0),MATCH((CUADRO!N$5&amp;$E1076),'Hoja de Trabajo para listado'!$BC$151:$CB$151,0)),0)+IFERROR(INDEX('Hoja de Trabajo para listado'!$DE$153:$DG$274,MATCH($A1076,'Hoja de Trabajo para listado'!$DE$153:$DE$1048576,0),MATCH((CUADRO!N$5&amp;$E1076),'Hoja de Trabajo para listado'!$DE$151:$DG$151,0)),0)+IFERROR(INDEX('Hoja de Trabajo para listado'!$CD$155:$DC$1048576,MATCH($A1076,'Hoja de Trabajo para listado'!$CD$155:$CD$1048576,0),MATCH((CUADRO!N$5&amp;$E1076),'Hoja de Trabajo para listado'!$CD$151:$DC$151,0)),0)</f>
        <v>0</v>
      </c>
      <c r="O1076" s="314">
        <f ca="1">+IFERROR(INDEX('Hoja de Trabajo para listado'!$A$155:$Z$1048576,MATCH($A1076,'Hoja de Trabajo para listado'!$A$155:$A$1048576,0),MATCH((CUADRO!O$5&amp;$E1076),'Hoja de Trabajo para listado'!$A$151:$Z$151,0)),0)+IFERROR(INDEX('Hoja de Trabajo para listado'!$AB$155:$BA$1048576,MATCH($A1076,'Hoja de Trabajo para listado'!$AB$155:$AB$1048576,0),MATCH((CUADRO!O$5&amp;$E1076),'Hoja de Trabajo para listado'!$AB$151:$BA$151,0)),0)+IFERROR(INDEX('Hoja de Trabajo para listado'!$BC$155:$CB$1048576,MATCH($A1076,'Hoja de Trabajo para listado'!$BC$155:$BC$1048576,0),MATCH((CUADRO!O$5&amp;$E1076),'Hoja de Trabajo para listado'!$BC$151:$CB$151,0)),0)+IFERROR(INDEX('Hoja de Trabajo para listado'!$DE$153:$DG$274,MATCH($A1076,'Hoja de Trabajo para listado'!$DE$153:$DE$1048576,0),MATCH((CUADRO!O$5&amp;$E1076),'Hoja de Trabajo para listado'!$DE$151:$DG$151,0)),0)+IFERROR(INDEX('Hoja de Trabajo para listado'!$CD$155:$DC$1048576,MATCH($A1076,'Hoja de Trabajo para listado'!$CD$155:$CD$1048576,0),MATCH((CUADRO!O$5&amp;$E1076),'Hoja de Trabajo para listado'!$CD$151:$DC$151,0)),0)</f>
        <v>0</v>
      </c>
      <c r="P1076" s="314">
        <f ca="1">+IFERROR(INDEX('Hoja de Trabajo para listado'!$A$155:$Z$1048576,MATCH($A1076,'Hoja de Trabajo para listado'!$A$155:$A$1048576,0),MATCH((CUADRO!P$5&amp;$E1076),'Hoja de Trabajo para listado'!$A$151:$Z$151,0)),0)+IFERROR(INDEX('Hoja de Trabajo para listado'!$AB$155:$BA$1048576,MATCH($A1076,'Hoja de Trabajo para listado'!$AB$155:$AB$1048576,0),MATCH((CUADRO!P$5&amp;$E1076),'Hoja de Trabajo para listado'!$AB$151:$BA$151,0)),0)+IFERROR(INDEX('Hoja de Trabajo para listado'!$BC$155:$CB$1048576,MATCH($A1076,'Hoja de Trabajo para listado'!$BC$155:$BC$1048576,0),MATCH((CUADRO!P$5&amp;$E1076),'Hoja de Trabajo para listado'!$BC$151:$CB$151,0)),0)+IFERROR(INDEX('Hoja de Trabajo para listado'!$DE$153:$DG$274,MATCH($A1076,'Hoja de Trabajo para listado'!$DE$153:$DE$1048576,0),MATCH((CUADRO!P$5&amp;$E1076),'Hoja de Trabajo para listado'!$DE$151:$DG$151,0)),0)+IFERROR(INDEX('Hoja de Trabajo para listado'!$CD$155:$DC$1048576,MATCH($A1076,'Hoja de Trabajo para listado'!$CD$155:$CD$1048576,0),MATCH((CUADRO!P$5&amp;$E1076),'Hoja de Trabajo para listado'!$CD$151:$DC$151,0)),0)</f>
        <v>0</v>
      </c>
      <c r="Q1076" s="314">
        <f ca="1">+IFERROR(INDEX('Hoja de Trabajo para listado'!$A$155:$Z$1048576,MATCH($A1076,'Hoja de Trabajo para listado'!$A$155:$A$1048576,0),MATCH((CUADRO!Q$5&amp;$E1076),'Hoja de Trabajo para listado'!$A$151:$Z$151,0)),0)+IFERROR(INDEX('Hoja de Trabajo para listado'!$AB$155:$BA$1048576,MATCH($A1076,'Hoja de Trabajo para listado'!$AB$155:$AB$1048576,0),MATCH((CUADRO!Q$5&amp;$E1076),'Hoja de Trabajo para listado'!$AB$151:$BA$151,0)),0)+IFERROR(INDEX('Hoja de Trabajo para listado'!$BC$155:$CB$1048576,MATCH($A1076,'Hoja de Trabajo para listado'!$BC$155:$BC$1048576,0),MATCH((CUADRO!Q$5&amp;$E1076),'Hoja de Trabajo para listado'!$BC$151:$CB$151,0)),0)+IFERROR(INDEX('Hoja de Trabajo para listado'!$DE$153:$DG$274,MATCH($A1076,'Hoja de Trabajo para listado'!$DE$153:$DE$1048576,0),MATCH((CUADRO!Q$5&amp;$E1076),'Hoja de Trabajo para listado'!$DE$151:$DG$151,0)),0)+IFERROR(INDEX('Hoja de Trabajo para listado'!$CD$155:$DC$1048576,MATCH($A1076,'Hoja de Trabajo para listado'!$CD$155:$CD$1048576,0),MATCH((CUADRO!Q$5&amp;$E1076),'Hoja de Trabajo para listado'!$CD$151:$DC$151,0)),0)</f>
        <v>0</v>
      </c>
      <c r="R1076" s="314">
        <f t="shared" ca="1" si="32"/>
        <v>0</v>
      </c>
      <c r="S1076" s="345"/>
      <c r="T1076" s="314">
        <f ca="1">+T1077</f>
        <v>0</v>
      </c>
      <c r="U1076" s="313">
        <f t="shared" si="33"/>
        <v>1</v>
      </c>
      <c r="V1076" s="319" t="str">
        <f>+VLOOKUP(A1076,bd_lista!$A$3:$E$593,5,FALSE)</f>
        <v>Instituciones Descentralizadas Municipales</v>
      </c>
      <c r="W1076" s="425" t="str">
        <f>+V1076</f>
        <v>Instituciones Descentralizadas Municipales</v>
      </c>
    </row>
    <row r="1077" spans="1:23" customFormat="1" ht="15" hidden="1" customHeight="1">
      <c r="A1077" s="323">
        <v>2325</v>
      </c>
      <c r="B1077" s="428"/>
      <c r="C1077" s="318" t="str">
        <f>+VLOOKUP(A1077,bd_lista!$A$3:$C$593,3,FALSE)</f>
        <v>Entidad Ordenamiento Territorial de Tarija</v>
      </c>
      <c r="D1077" s="430"/>
      <c r="E1077" s="347" t="s">
        <v>1419</v>
      </c>
      <c r="F1077" s="314">
        <f ca="1">+IFERROR(INDEX('Hoja de Trabajo para listado'!$A$155:$Z$1048576,MATCH($A1077,'Hoja de Trabajo para listado'!$A$155:$A$1048576,0),MATCH((CUADRO!F$5&amp;$E1077),'Hoja de Trabajo para listado'!$A$151:$Z$151,0)),0)+IFERROR(INDEX('Hoja de Trabajo para listado'!$AB$155:$BA$1048576,MATCH($A1077,'Hoja de Trabajo para listado'!$AB$155:$AB$1048576,0),MATCH((CUADRO!F$5&amp;$E1077),'Hoja de Trabajo para listado'!$AB$151:$BA$151,0)),0)+IFERROR(INDEX('Hoja de Trabajo para listado'!$BC$155:$CB$1048576,MATCH($A1077,'Hoja de Trabajo para listado'!$BC$155:$BC$1048576,0),MATCH((CUADRO!F$5&amp;$E1077),'Hoja de Trabajo para listado'!$BC$151:$CB$151,0)),0)+IFERROR(INDEX('Hoja de Trabajo para listado'!$DE$153:$DG$274,MATCH($A1077,'Hoja de Trabajo para listado'!$DE$153:$DE$1048576,0),MATCH((CUADRO!F$5&amp;$E1077),'Hoja de Trabajo para listado'!$DE$151:$DG$151,0)),0)+IFERROR(INDEX('Hoja de Trabajo para listado'!$CD$155:$DC$1048576,MATCH($A1077,'Hoja de Trabajo para listado'!$CD$155:$CD$1048576,0),MATCH((CUADRO!F$5&amp;$E1077),'Hoja de Trabajo para listado'!$CD$151:$DC$151,0)),0)</f>
        <v>0</v>
      </c>
      <c r="G1077" s="314">
        <f ca="1">+IFERROR(INDEX('Hoja de Trabajo para listado'!$A$155:$Z$1048576,MATCH($A1077,'Hoja de Trabajo para listado'!$A$155:$A$1048576,0),MATCH((CUADRO!G$5&amp;$E1077),'Hoja de Trabajo para listado'!$A$151:$Z$151,0)),0)+IFERROR(INDEX('Hoja de Trabajo para listado'!$AB$155:$BA$1048576,MATCH($A1077,'Hoja de Trabajo para listado'!$AB$155:$AB$1048576,0),MATCH((CUADRO!G$5&amp;$E1077),'Hoja de Trabajo para listado'!$AB$151:$BA$151,0)),0)+IFERROR(INDEX('Hoja de Trabajo para listado'!$BC$155:$CB$1048576,MATCH($A1077,'Hoja de Trabajo para listado'!$BC$155:$BC$1048576,0),MATCH((CUADRO!G$5&amp;$E1077),'Hoja de Trabajo para listado'!$BC$151:$CB$151,0)),0)+IFERROR(INDEX('Hoja de Trabajo para listado'!$DE$153:$DG$274,MATCH($A1077,'Hoja de Trabajo para listado'!$DE$153:$DE$1048576,0),MATCH((CUADRO!G$5&amp;$E1077),'Hoja de Trabajo para listado'!$DE$151:$DG$151,0)),0)+IFERROR(INDEX('Hoja de Trabajo para listado'!$CD$155:$DC$1048576,MATCH($A1077,'Hoja de Trabajo para listado'!$CD$155:$CD$1048576,0),MATCH((CUADRO!G$5&amp;$E1077),'Hoja de Trabajo para listado'!$CD$151:$DC$151,0)),0)</f>
        <v>0</v>
      </c>
      <c r="H1077" s="314">
        <f ca="1">+IFERROR(INDEX('Hoja de Trabajo para listado'!$A$155:$Z$1048576,MATCH($A1077,'Hoja de Trabajo para listado'!$A$155:$A$1048576,0),MATCH((CUADRO!H$5&amp;$E1077),'Hoja de Trabajo para listado'!$A$151:$Z$151,0)),0)+IFERROR(INDEX('Hoja de Trabajo para listado'!$AB$155:$BA$1048576,MATCH($A1077,'Hoja de Trabajo para listado'!$AB$155:$AB$1048576,0),MATCH((CUADRO!H$5&amp;$E1077),'Hoja de Trabajo para listado'!$AB$151:$BA$151,0)),0)+IFERROR(INDEX('Hoja de Trabajo para listado'!$BC$155:$CB$1048576,MATCH($A1077,'Hoja de Trabajo para listado'!$BC$155:$BC$1048576,0),MATCH((CUADRO!H$5&amp;$E1077),'Hoja de Trabajo para listado'!$BC$151:$CB$151,0)),0)+IFERROR(INDEX('Hoja de Trabajo para listado'!$DE$153:$DG$274,MATCH($A1077,'Hoja de Trabajo para listado'!$DE$153:$DE$1048576,0),MATCH((CUADRO!H$5&amp;$E1077),'Hoja de Trabajo para listado'!$DE$151:$DG$151,0)),0)+IFERROR(INDEX('Hoja de Trabajo para listado'!$CD$155:$DC$1048576,MATCH($A1077,'Hoja de Trabajo para listado'!$CD$155:$CD$1048576,0),MATCH((CUADRO!H$5&amp;$E1077),'Hoja de Trabajo para listado'!$CD$151:$DC$151,0)),0)</f>
        <v>0</v>
      </c>
      <c r="I1077" s="314">
        <f ca="1">+IFERROR(INDEX('Hoja de Trabajo para listado'!$A$155:$Z$1048576,MATCH($A1077,'Hoja de Trabajo para listado'!$A$155:$A$1048576,0),MATCH((CUADRO!I$5&amp;$E1077),'Hoja de Trabajo para listado'!$A$151:$Z$151,0)),0)+IFERROR(INDEX('Hoja de Trabajo para listado'!$AB$155:$BA$1048576,MATCH($A1077,'Hoja de Trabajo para listado'!$AB$155:$AB$1048576,0),MATCH((CUADRO!I$5&amp;$E1077),'Hoja de Trabajo para listado'!$AB$151:$BA$151,0)),0)+IFERROR(INDEX('Hoja de Trabajo para listado'!$BC$155:$CB$1048576,MATCH($A1077,'Hoja de Trabajo para listado'!$BC$155:$BC$1048576,0),MATCH((CUADRO!I$5&amp;$E1077),'Hoja de Trabajo para listado'!$BC$151:$CB$151,0)),0)+IFERROR(INDEX('Hoja de Trabajo para listado'!$DE$153:$DG$274,MATCH($A1077,'Hoja de Trabajo para listado'!$DE$153:$DE$1048576,0),MATCH((CUADRO!I$5&amp;$E1077),'Hoja de Trabajo para listado'!$DE$151:$DG$151,0)),0)+IFERROR(INDEX('Hoja de Trabajo para listado'!$CD$155:$DC$1048576,MATCH($A1077,'Hoja de Trabajo para listado'!$CD$155:$CD$1048576,0),MATCH((CUADRO!I$5&amp;$E1077),'Hoja de Trabajo para listado'!$CD$151:$DC$151,0)),0)</f>
        <v>0</v>
      </c>
      <c r="J1077" s="314">
        <f ca="1">+IFERROR(INDEX('Hoja de Trabajo para listado'!$A$155:$Z$1048576,MATCH($A1077,'Hoja de Trabajo para listado'!$A$155:$A$1048576,0),MATCH((CUADRO!J$5&amp;$E1077),'Hoja de Trabajo para listado'!$A$151:$Z$151,0)),0)+IFERROR(INDEX('Hoja de Trabajo para listado'!$AB$155:$BA$1048576,MATCH($A1077,'Hoja de Trabajo para listado'!$AB$155:$AB$1048576,0),MATCH((CUADRO!J$5&amp;$E1077),'Hoja de Trabajo para listado'!$AB$151:$BA$151,0)),0)+IFERROR(INDEX('Hoja de Trabajo para listado'!$BC$155:$CB$1048576,MATCH($A1077,'Hoja de Trabajo para listado'!$BC$155:$BC$1048576,0),MATCH((CUADRO!J$5&amp;$E1077),'Hoja de Trabajo para listado'!$BC$151:$CB$151,0)),0)+IFERROR(INDEX('Hoja de Trabajo para listado'!$DE$153:$DG$274,MATCH($A1077,'Hoja de Trabajo para listado'!$DE$153:$DE$1048576,0),MATCH((CUADRO!J$5&amp;$E1077),'Hoja de Trabajo para listado'!$DE$151:$DG$151,0)),0)+IFERROR(INDEX('Hoja de Trabajo para listado'!$CD$155:$DC$1048576,MATCH($A1077,'Hoja de Trabajo para listado'!$CD$155:$CD$1048576,0),MATCH((CUADRO!J$5&amp;$E1077),'Hoja de Trabajo para listado'!$CD$151:$DC$151,0)),0)</f>
        <v>0</v>
      </c>
      <c r="K1077" s="314">
        <f ca="1">+IFERROR(INDEX('Hoja de Trabajo para listado'!$A$155:$Z$1048576,MATCH($A1077,'Hoja de Trabajo para listado'!$A$155:$A$1048576,0),MATCH((CUADRO!K$5&amp;$E1077),'Hoja de Trabajo para listado'!$A$151:$Z$151,0)),0)+IFERROR(INDEX('Hoja de Trabajo para listado'!$AB$155:$BA$1048576,MATCH($A1077,'Hoja de Trabajo para listado'!$AB$155:$AB$1048576,0),MATCH((CUADRO!K$5&amp;$E1077),'Hoja de Trabajo para listado'!$AB$151:$BA$151,0)),0)+IFERROR(INDEX('Hoja de Trabajo para listado'!$BC$155:$CB$1048576,MATCH($A1077,'Hoja de Trabajo para listado'!$BC$155:$BC$1048576,0),MATCH((CUADRO!K$5&amp;$E1077),'Hoja de Trabajo para listado'!$BC$151:$CB$151,0)),0)+IFERROR(INDEX('Hoja de Trabajo para listado'!$DE$153:$DG$274,MATCH($A1077,'Hoja de Trabajo para listado'!$DE$153:$DE$1048576,0),MATCH((CUADRO!K$5&amp;$E1077),'Hoja de Trabajo para listado'!$DE$151:$DG$151,0)),0)+IFERROR(INDEX('Hoja de Trabajo para listado'!$CD$155:$DC$1048576,MATCH($A1077,'Hoja de Trabajo para listado'!$CD$155:$CD$1048576,0),MATCH((CUADRO!K$5&amp;$E1077),'Hoja de Trabajo para listado'!$CD$151:$DC$151,0)),0)</f>
        <v>0</v>
      </c>
      <c r="L1077" s="314">
        <f ca="1">+IFERROR(INDEX('Hoja de Trabajo para listado'!$A$155:$Z$1048576,MATCH($A1077,'Hoja de Trabajo para listado'!$A$155:$A$1048576,0),MATCH((CUADRO!L$5&amp;$E1077),'Hoja de Trabajo para listado'!$A$151:$Z$151,0)),0)+IFERROR(INDEX('Hoja de Trabajo para listado'!$AB$155:$BA$1048576,MATCH($A1077,'Hoja de Trabajo para listado'!$AB$155:$AB$1048576,0),MATCH((CUADRO!L$5&amp;$E1077),'Hoja de Trabajo para listado'!$AB$151:$BA$151,0)),0)+IFERROR(INDEX('Hoja de Trabajo para listado'!$BC$155:$CB$1048576,MATCH($A1077,'Hoja de Trabajo para listado'!$BC$155:$BC$1048576,0),MATCH((CUADRO!L$5&amp;$E1077),'Hoja de Trabajo para listado'!$BC$151:$CB$151,0)),0)+IFERROR(INDEX('Hoja de Trabajo para listado'!$DE$153:$DG$274,MATCH($A1077,'Hoja de Trabajo para listado'!$DE$153:$DE$1048576,0),MATCH((CUADRO!L$5&amp;$E1077),'Hoja de Trabajo para listado'!$DE$151:$DG$151,0)),0)+IFERROR(INDEX('Hoja de Trabajo para listado'!$CD$155:$DC$1048576,MATCH($A1077,'Hoja de Trabajo para listado'!$CD$155:$CD$1048576,0),MATCH((CUADRO!L$5&amp;$E1077),'Hoja de Trabajo para listado'!$CD$151:$DC$151,0)),0)</f>
        <v>0</v>
      </c>
      <c r="M1077" s="314">
        <f ca="1">+IFERROR(INDEX('Hoja de Trabajo para listado'!$A$155:$Z$1048576,MATCH($A1077,'Hoja de Trabajo para listado'!$A$155:$A$1048576,0),MATCH((CUADRO!M$5&amp;$E1077),'Hoja de Trabajo para listado'!$A$151:$Z$151,0)),0)+IFERROR(INDEX('Hoja de Trabajo para listado'!$AB$155:$BA$1048576,MATCH($A1077,'Hoja de Trabajo para listado'!$AB$155:$AB$1048576,0),MATCH((CUADRO!M$5&amp;$E1077),'Hoja de Trabajo para listado'!$AB$151:$BA$151,0)),0)+IFERROR(INDEX('Hoja de Trabajo para listado'!$BC$155:$CB$1048576,MATCH($A1077,'Hoja de Trabajo para listado'!$BC$155:$BC$1048576,0),MATCH((CUADRO!M$5&amp;$E1077),'Hoja de Trabajo para listado'!$BC$151:$CB$151,0)),0)+IFERROR(INDEX('Hoja de Trabajo para listado'!$DE$153:$DG$274,MATCH($A1077,'Hoja de Trabajo para listado'!$DE$153:$DE$1048576,0),MATCH((CUADRO!M$5&amp;$E1077),'Hoja de Trabajo para listado'!$DE$151:$DG$151,0)),0)+IFERROR(INDEX('Hoja de Trabajo para listado'!$CD$155:$DC$1048576,MATCH($A1077,'Hoja de Trabajo para listado'!$CD$155:$CD$1048576,0),MATCH((CUADRO!M$5&amp;$E1077),'Hoja de Trabajo para listado'!$CD$151:$DC$151,0)),0)</f>
        <v>0</v>
      </c>
      <c r="N1077" s="314">
        <f ca="1">+IFERROR(INDEX('Hoja de Trabajo para listado'!$A$155:$Z$1048576,MATCH($A1077,'Hoja de Trabajo para listado'!$A$155:$A$1048576,0),MATCH((CUADRO!N$5&amp;$E1077),'Hoja de Trabajo para listado'!$A$151:$Z$151,0)),0)+IFERROR(INDEX('Hoja de Trabajo para listado'!$AB$155:$BA$1048576,MATCH($A1077,'Hoja de Trabajo para listado'!$AB$155:$AB$1048576,0),MATCH((CUADRO!N$5&amp;$E1077),'Hoja de Trabajo para listado'!$AB$151:$BA$151,0)),0)+IFERROR(INDEX('Hoja de Trabajo para listado'!$BC$155:$CB$1048576,MATCH($A1077,'Hoja de Trabajo para listado'!$BC$155:$BC$1048576,0),MATCH((CUADRO!N$5&amp;$E1077),'Hoja de Trabajo para listado'!$BC$151:$CB$151,0)),0)+IFERROR(INDEX('Hoja de Trabajo para listado'!$DE$153:$DG$274,MATCH($A1077,'Hoja de Trabajo para listado'!$DE$153:$DE$1048576,0),MATCH((CUADRO!N$5&amp;$E1077),'Hoja de Trabajo para listado'!$DE$151:$DG$151,0)),0)+IFERROR(INDEX('Hoja de Trabajo para listado'!$CD$155:$DC$1048576,MATCH($A1077,'Hoja de Trabajo para listado'!$CD$155:$CD$1048576,0),MATCH((CUADRO!N$5&amp;$E1077),'Hoja de Trabajo para listado'!$CD$151:$DC$151,0)),0)</f>
        <v>0</v>
      </c>
      <c r="O1077" s="314">
        <f ca="1">+IFERROR(INDEX('Hoja de Trabajo para listado'!$A$155:$Z$1048576,MATCH($A1077,'Hoja de Trabajo para listado'!$A$155:$A$1048576,0),MATCH((CUADRO!O$5&amp;$E1077),'Hoja de Trabajo para listado'!$A$151:$Z$151,0)),0)+IFERROR(INDEX('Hoja de Trabajo para listado'!$AB$155:$BA$1048576,MATCH($A1077,'Hoja de Trabajo para listado'!$AB$155:$AB$1048576,0),MATCH((CUADRO!O$5&amp;$E1077),'Hoja de Trabajo para listado'!$AB$151:$BA$151,0)),0)+IFERROR(INDEX('Hoja de Trabajo para listado'!$BC$155:$CB$1048576,MATCH($A1077,'Hoja de Trabajo para listado'!$BC$155:$BC$1048576,0),MATCH((CUADRO!O$5&amp;$E1077),'Hoja de Trabajo para listado'!$BC$151:$CB$151,0)),0)+IFERROR(INDEX('Hoja de Trabajo para listado'!$DE$153:$DG$274,MATCH($A1077,'Hoja de Trabajo para listado'!$DE$153:$DE$1048576,0),MATCH((CUADRO!O$5&amp;$E1077),'Hoja de Trabajo para listado'!$DE$151:$DG$151,0)),0)+IFERROR(INDEX('Hoja de Trabajo para listado'!$CD$155:$DC$1048576,MATCH($A1077,'Hoja de Trabajo para listado'!$CD$155:$CD$1048576,0),MATCH((CUADRO!O$5&amp;$E1077),'Hoja de Trabajo para listado'!$CD$151:$DC$151,0)),0)</f>
        <v>0</v>
      </c>
      <c r="P1077" s="314">
        <f ca="1">+IFERROR(INDEX('Hoja de Trabajo para listado'!$A$155:$Z$1048576,MATCH($A1077,'Hoja de Trabajo para listado'!$A$155:$A$1048576,0),MATCH((CUADRO!P$5&amp;$E1077),'Hoja de Trabajo para listado'!$A$151:$Z$151,0)),0)+IFERROR(INDEX('Hoja de Trabajo para listado'!$AB$155:$BA$1048576,MATCH($A1077,'Hoja de Trabajo para listado'!$AB$155:$AB$1048576,0),MATCH((CUADRO!P$5&amp;$E1077),'Hoja de Trabajo para listado'!$AB$151:$BA$151,0)),0)+IFERROR(INDEX('Hoja de Trabajo para listado'!$BC$155:$CB$1048576,MATCH($A1077,'Hoja de Trabajo para listado'!$BC$155:$BC$1048576,0),MATCH((CUADRO!P$5&amp;$E1077),'Hoja de Trabajo para listado'!$BC$151:$CB$151,0)),0)+IFERROR(INDEX('Hoja de Trabajo para listado'!$DE$153:$DG$274,MATCH($A1077,'Hoja de Trabajo para listado'!$DE$153:$DE$1048576,0),MATCH((CUADRO!P$5&amp;$E1077),'Hoja de Trabajo para listado'!$DE$151:$DG$151,0)),0)+IFERROR(INDEX('Hoja de Trabajo para listado'!$CD$155:$DC$1048576,MATCH($A1077,'Hoja de Trabajo para listado'!$CD$155:$CD$1048576,0),MATCH((CUADRO!P$5&amp;$E1077),'Hoja de Trabajo para listado'!$CD$151:$DC$151,0)),0)</f>
        <v>0</v>
      </c>
      <c r="Q1077" s="314">
        <f ca="1">+IFERROR(INDEX('Hoja de Trabajo para listado'!$A$155:$Z$1048576,MATCH($A1077,'Hoja de Trabajo para listado'!$A$155:$A$1048576,0),MATCH((CUADRO!Q$5&amp;$E1077),'Hoja de Trabajo para listado'!$A$151:$Z$151,0)),0)+IFERROR(INDEX('Hoja de Trabajo para listado'!$AB$155:$BA$1048576,MATCH($A1077,'Hoja de Trabajo para listado'!$AB$155:$AB$1048576,0),MATCH((CUADRO!Q$5&amp;$E1077),'Hoja de Trabajo para listado'!$AB$151:$BA$151,0)),0)+IFERROR(INDEX('Hoja de Trabajo para listado'!$BC$155:$CB$1048576,MATCH($A1077,'Hoja de Trabajo para listado'!$BC$155:$BC$1048576,0),MATCH((CUADRO!Q$5&amp;$E1077),'Hoja de Trabajo para listado'!$BC$151:$CB$151,0)),0)+IFERROR(INDEX('Hoja de Trabajo para listado'!$DE$153:$DG$274,MATCH($A1077,'Hoja de Trabajo para listado'!$DE$153:$DE$1048576,0),MATCH((CUADRO!Q$5&amp;$E1077),'Hoja de Trabajo para listado'!$DE$151:$DG$151,0)),0)+IFERROR(INDEX('Hoja de Trabajo para listado'!$CD$155:$DC$1048576,MATCH($A1077,'Hoja de Trabajo para listado'!$CD$155:$CD$1048576,0),MATCH((CUADRO!Q$5&amp;$E1077),'Hoja de Trabajo para listado'!$CD$151:$DC$151,0)),0)</f>
        <v>0</v>
      </c>
      <c r="R1077" s="314">
        <f t="shared" ca="1" si="32"/>
        <v>0</v>
      </c>
      <c r="S1077" s="345">
        <f ca="1">+R1076+R1077</f>
        <v>0</v>
      </c>
      <c r="T1077" s="314">
        <f ca="1">+S1077</f>
        <v>0</v>
      </c>
      <c r="U1077" s="313">
        <f t="shared" si="33"/>
        <v>2</v>
      </c>
      <c r="V1077" s="319" t="str">
        <f>+VLOOKUP(A1077,bd_lista!$A$3:$E$593,5,FALSE)</f>
        <v>Instituciones Descentralizadas Municipales</v>
      </c>
      <c r="W1077" s="426"/>
    </row>
    <row r="1078" spans="1:23" customFormat="1" ht="15" hidden="1" customHeight="1">
      <c r="A1078" s="323">
        <v>2330</v>
      </c>
      <c r="B1078" s="427">
        <f>+A1078</f>
        <v>2330</v>
      </c>
      <c r="C1078" s="318" t="str">
        <f>+VLOOKUP(A1078,bd_lista!$A$3:$C$593,3,FALSE)</f>
        <v>Empresa Pública Departamental de Servicios Electricos Tarija - Setar</v>
      </c>
      <c r="D1078" s="429" t="str">
        <f>+C1078</f>
        <v>Empresa Pública Departamental de Servicios Electricos Tarija - Setar</v>
      </c>
      <c r="E1078" s="346" t="s">
        <v>1418</v>
      </c>
      <c r="F1078" s="314">
        <f ca="1">+IFERROR(INDEX('Hoja de Trabajo para listado'!$A$155:$Z$1048576,MATCH($A1078,'Hoja de Trabajo para listado'!$A$155:$A$1048576,0),MATCH((CUADRO!F$5&amp;$E1078),'Hoja de Trabajo para listado'!$A$151:$Z$151,0)),0)+IFERROR(INDEX('Hoja de Trabajo para listado'!$AB$155:$BA$1048576,MATCH($A1078,'Hoja de Trabajo para listado'!$AB$155:$AB$1048576,0),MATCH((CUADRO!F$5&amp;$E1078),'Hoja de Trabajo para listado'!$AB$151:$BA$151,0)),0)+IFERROR(INDEX('Hoja de Trabajo para listado'!$BC$155:$CB$1048576,MATCH($A1078,'Hoja de Trabajo para listado'!$BC$155:$BC$1048576,0),MATCH((CUADRO!F$5&amp;$E1078),'Hoja de Trabajo para listado'!$BC$151:$CB$151,0)),0)+IFERROR(INDEX('Hoja de Trabajo para listado'!$DE$153:$DG$274,MATCH($A1078,'Hoja de Trabajo para listado'!$DE$153:$DE$1048576,0),MATCH((CUADRO!F$5&amp;$E1078),'Hoja de Trabajo para listado'!$DE$151:$DG$151,0)),0)+IFERROR(INDEX('Hoja de Trabajo para listado'!$CD$155:$DC$1048576,MATCH($A1078,'Hoja de Trabajo para listado'!$CD$155:$CD$1048576,0),MATCH((CUADRO!F$5&amp;$E1078),'Hoja de Trabajo para listado'!$CD$151:$DC$151,0)),0)</f>
        <v>0</v>
      </c>
      <c r="G1078" s="314">
        <f ca="1">+IFERROR(INDEX('Hoja de Trabajo para listado'!$A$155:$Z$1048576,MATCH($A1078,'Hoja de Trabajo para listado'!$A$155:$A$1048576,0),MATCH((CUADRO!G$5&amp;$E1078),'Hoja de Trabajo para listado'!$A$151:$Z$151,0)),0)+IFERROR(INDEX('Hoja de Trabajo para listado'!$AB$155:$BA$1048576,MATCH($A1078,'Hoja de Trabajo para listado'!$AB$155:$AB$1048576,0),MATCH((CUADRO!G$5&amp;$E1078),'Hoja de Trabajo para listado'!$AB$151:$BA$151,0)),0)+IFERROR(INDEX('Hoja de Trabajo para listado'!$BC$155:$CB$1048576,MATCH($A1078,'Hoja de Trabajo para listado'!$BC$155:$BC$1048576,0),MATCH((CUADRO!G$5&amp;$E1078),'Hoja de Trabajo para listado'!$BC$151:$CB$151,0)),0)+IFERROR(INDEX('Hoja de Trabajo para listado'!$DE$153:$DG$274,MATCH($A1078,'Hoja de Trabajo para listado'!$DE$153:$DE$1048576,0),MATCH((CUADRO!G$5&amp;$E1078),'Hoja de Trabajo para listado'!$DE$151:$DG$151,0)),0)+IFERROR(INDEX('Hoja de Trabajo para listado'!$CD$155:$DC$1048576,MATCH($A1078,'Hoja de Trabajo para listado'!$CD$155:$CD$1048576,0),MATCH((CUADRO!G$5&amp;$E1078),'Hoja de Trabajo para listado'!$CD$151:$DC$151,0)),0)</f>
        <v>0</v>
      </c>
      <c r="H1078" s="314">
        <f ca="1">+IFERROR(INDEX('Hoja de Trabajo para listado'!$A$155:$Z$1048576,MATCH($A1078,'Hoja de Trabajo para listado'!$A$155:$A$1048576,0),MATCH((CUADRO!H$5&amp;$E1078),'Hoja de Trabajo para listado'!$A$151:$Z$151,0)),0)+IFERROR(INDEX('Hoja de Trabajo para listado'!$AB$155:$BA$1048576,MATCH($A1078,'Hoja de Trabajo para listado'!$AB$155:$AB$1048576,0),MATCH((CUADRO!H$5&amp;$E1078),'Hoja de Trabajo para listado'!$AB$151:$BA$151,0)),0)+IFERROR(INDEX('Hoja de Trabajo para listado'!$BC$155:$CB$1048576,MATCH($A1078,'Hoja de Trabajo para listado'!$BC$155:$BC$1048576,0),MATCH((CUADRO!H$5&amp;$E1078),'Hoja de Trabajo para listado'!$BC$151:$CB$151,0)),0)+IFERROR(INDEX('Hoja de Trabajo para listado'!$DE$153:$DG$274,MATCH($A1078,'Hoja de Trabajo para listado'!$DE$153:$DE$1048576,0),MATCH((CUADRO!H$5&amp;$E1078),'Hoja de Trabajo para listado'!$DE$151:$DG$151,0)),0)+IFERROR(INDEX('Hoja de Trabajo para listado'!$CD$155:$DC$1048576,MATCH($A1078,'Hoja de Trabajo para listado'!$CD$155:$CD$1048576,0),MATCH((CUADRO!H$5&amp;$E1078),'Hoja de Trabajo para listado'!$CD$151:$DC$151,0)),0)</f>
        <v>0</v>
      </c>
      <c r="I1078" s="314">
        <f ca="1">+IFERROR(INDEX('Hoja de Trabajo para listado'!$A$155:$Z$1048576,MATCH($A1078,'Hoja de Trabajo para listado'!$A$155:$A$1048576,0),MATCH((CUADRO!I$5&amp;$E1078),'Hoja de Trabajo para listado'!$A$151:$Z$151,0)),0)+IFERROR(INDEX('Hoja de Trabajo para listado'!$AB$155:$BA$1048576,MATCH($A1078,'Hoja de Trabajo para listado'!$AB$155:$AB$1048576,0),MATCH((CUADRO!I$5&amp;$E1078),'Hoja de Trabajo para listado'!$AB$151:$BA$151,0)),0)+IFERROR(INDEX('Hoja de Trabajo para listado'!$BC$155:$CB$1048576,MATCH($A1078,'Hoja de Trabajo para listado'!$BC$155:$BC$1048576,0),MATCH((CUADRO!I$5&amp;$E1078),'Hoja de Trabajo para listado'!$BC$151:$CB$151,0)),0)+IFERROR(INDEX('Hoja de Trabajo para listado'!$DE$153:$DG$274,MATCH($A1078,'Hoja de Trabajo para listado'!$DE$153:$DE$1048576,0),MATCH((CUADRO!I$5&amp;$E1078),'Hoja de Trabajo para listado'!$DE$151:$DG$151,0)),0)+IFERROR(INDEX('Hoja de Trabajo para listado'!$CD$155:$DC$1048576,MATCH($A1078,'Hoja de Trabajo para listado'!$CD$155:$CD$1048576,0),MATCH((CUADRO!I$5&amp;$E1078),'Hoja de Trabajo para listado'!$CD$151:$DC$151,0)),0)</f>
        <v>0</v>
      </c>
      <c r="J1078" s="314">
        <f ca="1">+IFERROR(INDEX('Hoja de Trabajo para listado'!$A$155:$Z$1048576,MATCH($A1078,'Hoja de Trabajo para listado'!$A$155:$A$1048576,0),MATCH((CUADRO!J$5&amp;$E1078),'Hoja de Trabajo para listado'!$A$151:$Z$151,0)),0)+IFERROR(INDEX('Hoja de Trabajo para listado'!$AB$155:$BA$1048576,MATCH($A1078,'Hoja de Trabajo para listado'!$AB$155:$AB$1048576,0),MATCH((CUADRO!J$5&amp;$E1078),'Hoja de Trabajo para listado'!$AB$151:$BA$151,0)),0)+IFERROR(INDEX('Hoja de Trabajo para listado'!$BC$155:$CB$1048576,MATCH($A1078,'Hoja de Trabajo para listado'!$BC$155:$BC$1048576,0),MATCH((CUADRO!J$5&amp;$E1078),'Hoja de Trabajo para listado'!$BC$151:$CB$151,0)),0)+IFERROR(INDEX('Hoja de Trabajo para listado'!$DE$153:$DG$274,MATCH($A1078,'Hoja de Trabajo para listado'!$DE$153:$DE$1048576,0),MATCH((CUADRO!J$5&amp;$E1078),'Hoja de Trabajo para listado'!$DE$151:$DG$151,0)),0)+IFERROR(INDEX('Hoja de Trabajo para listado'!$CD$155:$DC$1048576,MATCH($A1078,'Hoja de Trabajo para listado'!$CD$155:$CD$1048576,0),MATCH((CUADRO!J$5&amp;$E1078),'Hoja de Trabajo para listado'!$CD$151:$DC$151,0)),0)</f>
        <v>0</v>
      </c>
      <c r="K1078" s="314">
        <f ca="1">+IFERROR(INDEX('Hoja de Trabajo para listado'!$A$155:$Z$1048576,MATCH($A1078,'Hoja de Trabajo para listado'!$A$155:$A$1048576,0),MATCH((CUADRO!K$5&amp;$E1078),'Hoja de Trabajo para listado'!$A$151:$Z$151,0)),0)+IFERROR(INDEX('Hoja de Trabajo para listado'!$AB$155:$BA$1048576,MATCH($A1078,'Hoja de Trabajo para listado'!$AB$155:$AB$1048576,0),MATCH((CUADRO!K$5&amp;$E1078),'Hoja de Trabajo para listado'!$AB$151:$BA$151,0)),0)+IFERROR(INDEX('Hoja de Trabajo para listado'!$BC$155:$CB$1048576,MATCH($A1078,'Hoja de Trabajo para listado'!$BC$155:$BC$1048576,0),MATCH((CUADRO!K$5&amp;$E1078),'Hoja de Trabajo para listado'!$BC$151:$CB$151,0)),0)+IFERROR(INDEX('Hoja de Trabajo para listado'!$DE$153:$DG$274,MATCH($A1078,'Hoja de Trabajo para listado'!$DE$153:$DE$1048576,0),MATCH((CUADRO!K$5&amp;$E1078),'Hoja de Trabajo para listado'!$DE$151:$DG$151,0)),0)+IFERROR(INDEX('Hoja de Trabajo para listado'!$CD$155:$DC$1048576,MATCH($A1078,'Hoja de Trabajo para listado'!$CD$155:$CD$1048576,0),MATCH((CUADRO!K$5&amp;$E1078),'Hoja de Trabajo para listado'!$CD$151:$DC$151,0)),0)</f>
        <v>0</v>
      </c>
      <c r="L1078" s="314">
        <f ca="1">+IFERROR(INDEX('Hoja de Trabajo para listado'!$A$155:$Z$1048576,MATCH($A1078,'Hoja de Trabajo para listado'!$A$155:$A$1048576,0),MATCH((CUADRO!L$5&amp;$E1078),'Hoja de Trabajo para listado'!$A$151:$Z$151,0)),0)+IFERROR(INDEX('Hoja de Trabajo para listado'!$AB$155:$BA$1048576,MATCH($A1078,'Hoja de Trabajo para listado'!$AB$155:$AB$1048576,0),MATCH((CUADRO!L$5&amp;$E1078),'Hoja de Trabajo para listado'!$AB$151:$BA$151,0)),0)+IFERROR(INDEX('Hoja de Trabajo para listado'!$BC$155:$CB$1048576,MATCH($A1078,'Hoja de Trabajo para listado'!$BC$155:$BC$1048576,0),MATCH((CUADRO!L$5&amp;$E1078),'Hoja de Trabajo para listado'!$BC$151:$CB$151,0)),0)+IFERROR(INDEX('Hoja de Trabajo para listado'!$DE$153:$DG$274,MATCH($A1078,'Hoja de Trabajo para listado'!$DE$153:$DE$1048576,0),MATCH((CUADRO!L$5&amp;$E1078),'Hoja de Trabajo para listado'!$DE$151:$DG$151,0)),0)+IFERROR(INDEX('Hoja de Trabajo para listado'!$CD$155:$DC$1048576,MATCH($A1078,'Hoja de Trabajo para listado'!$CD$155:$CD$1048576,0),MATCH((CUADRO!L$5&amp;$E1078),'Hoja de Trabajo para listado'!$CD$151:$DC$151,0)),0)</f>
        <v>0</v>
      </c>
      <c r="M1078" s="314">
        <f ca="1">+IFERROR(INDEX('Hoja de Trabajo para listado'!$A$155:$Z$1048576,MATCH($A1078,'Hoja de Trabajo para listado'!$A$155:$A$1048576,0),MATCH((CUADRO!M$5&amp;$E1078),'Hoja de Trabajo para listado'!$A$151:$Z$151,0)),0)+IFERROR(INDEX('Hoja de Trabajo para listado'!$AB$155:$BA$1048576,MATCH($A1078,'Hoja de Trabajo para listado'!$AB$155:$AB$1048576,0),MATCH((CUADRO!M$5&amp;$E1078),'Hoja de Trabajo para listado'!$AB$151:$BA$151,0)),0)+IFERROR(INDEX('Hoja de Trabajo para listado'!$BC$155:$CB$1048576,MATCH($A1078,'Hoja de Trabajo para listado'!$BC$155:$BC$1048576,0),MATCH((CUADRO!M$5&amp;$E1078),'Hoja de Trabajo para listado'!$BC$151:$CB$151,0)),0)+IFERROR(INDEX('Hoja de Trabajo para listado'!$DE$153:$DG$274,MATCH($A1078,'Hoja de Trabajo para listado'!$DE$153:$DE$1048576,0),MATCH((CUADRO!M$5&amp;$E1078),'Hoja de Trabajo para listado'!$DE$151:$DG$151,0)),0)+IFERROR(INDEX('Hoja de Trabajo para listado'!$CD$155:$DC$1048576,MATCH($A1078,'Hoja de Trabajo para listado'!$CD$155:$CD$1048576,0),MATCH((CUADRO!M$5&amp;$E1078),'Hoja de Trabajo para listado'!$CD$151:$DC$151,0)),0)</f>
        <v>0</v>
      </c>
      <c r="N1078" s="314">
        <f ca="1">+IFERROR(INDEX('Hoja de Trabajo para listado'!$A$155:$Z$1048576,MATCH($A1078,'Hoja de Trabajo para listado'!$A$155:$A$1048576,0),MATCH((CUADRO!N$5&amp;$E1078),'Hoja de Trabajo para listado'!$A$151:$Z$151,0)),0)+IFERROR(INDEX('Hoja de Trabajo para listado'!$AB$155:$BA$1048576,MATCH($A1078,'Hoja de Trabajo para listado'!$AB$155:$AB$1048576,0),MATCH((CUADRO!N$5&amp;$E1078),'Hoja de Trabajo para listado'!$AB$151:$BA$151,0)),0)+IFERROR(INDEX('Hoja de Trabajo para listado'!$BC$155:$CB$1048576,MATCH($A1078,'Hoja de Trabajo para listado'!$BC$155:$BC$1048576,0),MATCH((CUADRO!N$5&amp;$E1078),'Hoja de Trabajo para listado'!$BC$151:$CB$151,0)),0)+IFERROR(INDEX('Hoja de Trabajo para listado'!$DE$153:$DG$274,MATCH($A1078,'Hoja de Trabajo para listado'!$DE$153:$DE$1048576,0),MATCH((CUADRO!N$5&amp;$E1078),'Hoja de Trabajo para listado'!$DE$151:$DG$151,0)),0)+IFERROR(INDEX('Hoja de Trabajo para listado'!$CD$155:$DC$1048576,MATCH($A1078,'Hoja de Trabajo para listado'!$CD$155:$CD$1048576,0),MATCH((CUADRO!N$5&amp;$E1078),'Hoja de Trabajo para listado'!$CD$151:$DC$151,0)),0)</f>
        <v>0</v>
      </c>
      <c r="O1078" s="314">
        <f ca="1">+IFERROR(INDEX('Hoja de Trabajo para listado'!$A$155:$Z$1048576,MATCH($A1078,'Hoja de Trabajo para listado'!$A$155:$A$1048576,0),MATCH((CUADRO!O$5&amp;$E1078),'Hoja de Trabajo para listado'!$A$151:$Z$151,0)),0)+IFERROR(INDEX('Hoja de Trabajo para listado'!$AB$155:$BA$1048576,MATCH($A1078,'Hoja de Trabajo para listado'!$AB$155:$AB$1048576,0),MATCH((CUADRO!O$5&amp;$E1078),'Hoja de Trabajo para listado'!$AB$151:$BA$151,0)),0)+IFERROR(INDEX('Hoja de Trabajo para listado'!$BC$155:$CB$1048576,MATCH($A1078,'Hoja de Trabajo para listado'!$BC$155:$BC$1048576,0),MATCH((CUADRO!O$5&amp;$E1078),'Hoja de Trabajo para listado'!$BC$151:$CB$151,0)),0)+IFERROR(INDEX('Hoja de Trabajo para listado'!$DE$153:$DG$274,MATCH($A1078,'Hoja de Trabajo para listado'!$DE$153:$DE$1048576,0),MATCH((CUADRO!O$5&amp;$E1078),'Hoja de Trabajo para listado'!$DE$151:$DG$151,0)),0)+IFERROR(INDEX('Hoja de Trabajo para listado'!$CD$155:$DC$1048576,MATCH($A1078,'Hoja de Trabajo para listado'!$CD$155:$CD$1048576,0),MATCH((CUADRO!O$5&amp;$E1078),'Hoja de Trabajo para listado'!$CD$151:$DC$151,0)),0)</f>
        <v>0</v>
      </c>
      <c r="P1078" s="314">
        <f ca="1">+IFERROR(INDEX('Hoja de Trabajo para listado'!$A$155:$Z$1048576,MATCH($A1078,'Hoja de Trabajo para listado'!$A$155:$A$1048576,0),MATCH((CUADRO!P$5&amp;$E1078),'Hoja de Trabajo para listado'!$A$151:$Z$151,0)),0)+IFERROR(INDEX('Hoja de Trabajo para listado'!$AB$155:$BA$1048576,MATCH($A1078,'Hoja de Trabajo para listado'!$AB$155:$AB$1048576,0),MATCH((CUADRO!P$5&amp;$E1078),'Hoja de Trabajo para listado'!$AB$151:$BA$151,0)),0)+IFERROR(INDEX('Hoja de Trabajo para listado'!$BC$155:$CB$1048576,MATCH($A1078,'Hoja de Trabajo para listado'!$BC$155:$BC$1048576,0),MATCH((CUADRO!P$5&amp;$E1078),'Hoja de Trabajo para listado'!$BC$151:$CB$151,0)),0)+IFERROR(INDEX('Hoja de Trabajo para listado'!$DE$153:$DG$274,MATCH($A1078,'Hoja de Trabajo para listado'!$DE$153:$DE$1048576,0),MATCH((CUADRO!P$5&amp;$E1078),'Hoja de Trabajo para listado'!$DE$151:$DG$151,0)),0)+IFERROR(INDEX('Hoja de Trabajo para listado'!$CD$155:$DC$1048576,MATCH($A1078,'Hoja de Trabajo para listado'!$CD$155:$CD$1048576,0),MATCH((CUADRO!P$5&amp;$E1078),'Hoja de Trabajo para listado'!$CD$151:$DC$151,0)),0)</f>
        <v>0</v>
      </c>
      <c r="Q1078" s="314">
        <f ca="1">+IFERROR(INDEX('Hoja de Trabajo para listado'!$A$155:$Z$1048576,MATCH($A1078,'Hoja de Trabajo para listado'!$A$155:$A$1048576,0),MATCH((CUADRO!Q$5&amp;$E1078),'Hoja de Trabajo para listado'!$A$151:$Z$151,0)),0)+IFERROR(INDEX('Hoja de Trabajo para listado'!$AB$155:$BA$1048576,MATCH($A1078,'Hoja de Trabajo para listado'!$AB$155:$AB$1048576,0),MATCH((CUADRO!Q$5&amp;$E1078),'Hoja de Trabajo para listado'!$AB$151:$BA$151,0)),0)+IFERROR(INDEX('Hoja de Trabajo para listado'!$BC$155:$CB$1048576,MATCH($A1078,'Hoja de Trabajo para listado'!$BC$155:$BC$1048576,0),MATCH((CUADRO!Q$5&amp;$E1078),'Hoja de Trabajo para listado'!$BC$151:$CB$151,0)),0)+IFERROR(INDEX('Hoja de Trabajo para listado'!$DE$153:$DG$274,MATCH($A1078,'Hoja de Trabajo para listado'!$DE$153:$DE$1048576,0),MATCH((CUADRO!Q$5&amp;$E1078),'Hoja de Trabajo para listado'!$DE$151:$DG$151,0)),0)+IFERROR(INDEX('Hoja de Trabajo para listado'!$CD$155:$DC$1048576,MATCH($A1078,'Hoja de Trabajo para listado'!$CD$155:$CD$1048576,0),MATCH((CUADRO!Q$5&amp;$E1078),'Hoja de Trabajo para listado'!$CD$151:$DC$151,0)),0)</f>
        <v>0</v>
      </c>
      <c r="R1078" s="314">
        <f t="shared" ca="1" si="32"/>
        <v>0</v>
      </c>
      <c r="S1078" s="345"/>
      <c r="T1078" s="314">
        <f ca="1">+T1079</f>
        <v>0</v>
      </c>
      <c r="U1078" s="313">
        <f t="shared" si="33"/>
        <v>1</v>
      </c>
      <c r="V1078" s="319" t="str">
        <f>+VLOOKUP(A1078,bd_lista!$A$3:$E$593,5,FALSE)</f>
        <v>Instituciones Descentralizadas Municipales</v>
      </c>
      <c r="W1078" s="425" t="str">
        <f>+V1078</f>
        <v>Instituciones Descentralizadas Municipales</v>
      </c>
    </row>
    <row r="1079" spans="1:23" customFormat="1" ht="15" hidden="1" customHeight="1">
      <c r="A1079" s="323">
        <v>2330</v>
      </c>
      <c r="B1079" s="428"/>
      <c r="C1079" s="318" t="str">
        <f>+VLOOKUP(A1079,bd_lista!$A$3:$C$593,3,FALSE)</f>
        <v>Empresa Pública Departamental de Servicios Electricos Tarija - Setar</v>
      </c>
      <c r="D1079" s="430"/>
      <c r="E1079" s="347" t="s">
        <v>1419</v>
      </c>
      <c r="F1079" s="314">
        <f ca="1">+IFERROR(INDEX('Hoja de Trabajo para listado'!$A$155:$Z$1048576,MATCH($A1079,'Hoja de Trabajo para listado'!$A$155:$A$1048576,0),MATCH((CUADRO!F$5&amp;$E1079),'Hoja de Trabajo para listado'!$A$151:$Z$151,0)),0)+IFERROR(INDEX('Hoja de Trabajo para listado'!$AB$155:$BA$1048576,MATCH($A1079,'Hoja de Trabajo para listado'!$AB$155:$AB$1048576,0),MATCH((CUADRO!F$5&amp;$E1079),'Hoja de Trabajo para listado'!$AB$151:$BA$151,0)),0)+IFERROR(INDEX('Hoja de Trabajo para listado'!$BC$155:$CB$1048576,MATCH($A1079,'Hoja de Trabajo para listado'!$BC$155:$BC$1048576,0),MATCH((CUADRO!F$5&amp;$E1079),'Hoja de Trabajo para listado'!$BC$151:$CB$151,0)),0)+IFERROR(INDEX('Hoja de Trabajo para listado'!$DE$153:$DG$274,MATCH($A1079,'Hoja de Trabajo para listado'!$DE$153:$DE$1048576,0),MATCH((CUADRO!F$5&amp;$E1079),'Hoja de Trabajo para listado'!$DE$151:$DG$151,0)),0)+IFERROR(INDEX('Hoja de Trabajo para listado'!$CD$155:$DC$1048576,MATCH($A1079,'Hoja de Trabajo para listado'!$CD$155:$CD$1048576,0),MATCH((CUADRO!F$5&amp;$E1079),'Hoja de Trabajo para listado'!$CD$151:$DC$151,0)),0)</f>
        <v>0</v>
      </c>
      <c r="G1079" s="314">
        <f ca="1">+IFERROR(INDEX('Hoja de Trabajo para listado'!$A$155:$Z$1048576,MATCH($A1079,'Hoja de Trabajo para listado'!$A$155:$A$1048576,0),MATCH((CUADRO!G$5&amp;$E1079),'Hoja de Trabajo para listado'!$A$151:$Z$151,0)),0)+IFERROR(INDEX('Hoja de Trabajo para listado'!$AB$155:$BA$1048576,MATCH($A1079,'Hoja de Trabajo para listado'!$AB$155:$AB$1048576,0),MATCH((CUADRO!G$5&amp;$E1079),'Hoja de Trabajo para listado'!$AB$151:$BA$151,0)),0)+IFERROR(INDEX('Hoja de Trabajo para listado'!$BC$155:$CB$1048576,MATCH($A1079,'Hoja de Trabajo para listado'!$BC$155:$BC$1048576,0),MATCH((CUADRO!G$5&amp;$E1079),'Hoja de Trabajo para listado'!$BC$151:$CB$151,0)),0)+IFERROR(INDEX('Hoja de Trabajo para listado'!$DE$153:$DG$274,MATCH($A1079,'Hoja de Trabajo para listado'!$DE$153:$DE$1048576,0),MATCH((CUADRO!G$5&amp;$E1079),'Hoja de Trabajo para listado'!$DE$151:$DG$151,0)),0)+IFERROR(INDEX('Hoja de Trabajo para listado'!$CD$155:$DC$1048576,MATCH($A1079,'Hoja de Trabajo para listado'!$CD$155:$CD$1048576,0),MATCH((CUADRO!G$5&amp;$E1079),'Hoja de Trabajo para listado'!$CD$151:$DC$151,0)),0)</f>
        <v>0</v>
      </c>
      <c r="H1079" s="314">
        <f ca="1">+IFERROR(INDEX('Hoja de Trabajo para listado'!$A$155:$Z$1048576,MATCH($A1079,'Hoja de Trabajo para listado'!$A$155:$A$1048576,0),MATCH((CUADRO!H$5&amp;$E1079),'Hoja de Trabajo para listado'!$A$151:$Z$151,0)),0)+IFERROR(INDEX('Hoja de Trabajo para listado'!$AB$155:$BA$1048576,MATCH($A1079,'Hoja de Trabajo para listado'!$AB$155:$AB$1048576,0),MATCH((CUADRO!H$5&amp;$E1079),'Hoja de Trabajo para listado'!$AB$151:$BA$151,0)),0)+IFERROR(INDEX('Hoja de Trabajo para listado'!$BC$155:$CB$1048576,MATCH($A1079,'Hoja de Trabajo para listado'!$BC$155:$BC$1048576,0),MATCH((CUADRO!H$5&amp;$E1079),'Hoja de Trabajo para listado'!$BC$151:$CB$151,0)),0)+IFERROR(INDEX('Hoja de Trabajo para listado'!$DE$153:$DG$274,MATCH($A1079,'Hoja de Trabajo para listado'!$DE$153:$DE$1048576,0),MATCH((CUADRO!H$5&amp;$E1079),'Hoja de Trabajo para listado'!$DE$151:$DG$151,0)),0)+IFERROR(INDEX('Hoja de Trabajo para listado'!$CD$155:$DC$1048576,MATCH($A1079,'Hoja de Trabajo para listado'!$CD$155:$CD$1048576,0),MATCH((CUADRO!H$5&amp;$E1079),'Hoja de Trabajo para listado'!$CD$151:$DC$151,0)),0)</f>
        <v>0</v>
      </c>
      <c r="I1079" s="314">
        <f ca="1">+IFERROR(INDEX('Hoja de Trabajo para listado'!$A$155:$Z$1048576,MATCH($A1079,'Hoja de Trabajo para listado'!$A$155:$A$1048576,0),MATCH((CUADRO!I$5&amp;$E1079),'Hoja de Trabajo para listado'!$A$151:$Z$151,0)),0)+IFERROR(INDEX('Hoja de Trabajo para listado'!$AB$155:$BA$1048576,MATCH($A1079,'Hoja de Trabajo para listado'!$AB$155:$AB$1048576,0),MATCH((CUADRO!I$5&amp;$E1079),'Hoja de Trabajo para listado'!$AB$151:$BA$151,0)),0)+IFERROR(INDEX('Hoja de Trabajo para listado'!$BC$155:$CB$1048576,MATCH($A1079,'Hoja de Trabajo para listado'!$BC$155:$BC$1048576,0),MATCH((CUADRO!I$5&amp;$E1079),'Hoja de Trabajo para listado'!$BC$151:$CB$151,0)),0)+IFERROR(INDEX('Hoja de Trabajo para listado'!$DE$153:$DG$274,MATCH($A1079,'Hoja de Trabajo para listado'!$DE$153:$DE$1048576,0),MATCH((CUADRO!I$5&amp;$E1079),'Hoja de Trabajo para listado'!$DE$151:$DG$151,0)),0)+IFERROR(INDEX('Hoja de Trabajo para listado'!$CD$155:$DC$1048576,MATCH($A1079,'Hoja de Trabajo para listado'!$CD$155:$CD$1048576,0),MATCH((CUADRO!I$5&amp;$E1079),'Hoja de Trabajo para listado'!$CD$151:$DC$151,0)),0)</f>
        <v>0</v>
      </c>
      <c r="J1079" s="314">
        <f ca="1">+IFERROR(INDEX('Hoja de Trabajo para listado'!$A$155:$Z$1048576,MATCH($A1079,'Hoja de Trabajo para listado'!$A$155:$A$1048576,0),MATCH((CUADRO!J$5&amp;$E1079),'Hoja de Trabajo para listado'!$A$151:$Z$151,0)),0)+IFERROR(INDEX('Hoja de Trabajo para listado'!$AB$155:$BA$1048576,MATCH($A1079,'Hoja de Trabajo para listado'!$AB$155:$AB$1048576,0),MATCH((CUADRO!J$5&amp;$E1079),'Hoja de Trabajo para listado'!$AB$151:$BA$151,0)),0)+IFERROR(INDEX('Hoja de Trabajo para listado'!$BC$155:$CB$1048576,MATCH($A1079,'Hoja de Trabajo para listado'!$BC$155:$BC$1048576,0),MATCH((CUADRO!J$5&amp;$E1079),'Hoja de Trabajo para listado'!$BC$151:$CB$151,0)),0)+IFERROR(INDEX('Hoja de Trabajo para listado'!$DE$153:$DG$274,MATCH($A1079,'Hoja de Trabajo para listado'!$DE$153:$DE$1048576,0),MATCH((CUADRO!J$5&amp;$E1079),'Hoja de Trabajo para listado'!$DE$151:$DG$151,0)),0)+IFERROR(INDEX('Hoja de Trabajo para listado'!$CD$155:$DC$1048576,MATCH($A1079,'Hoja de Trabajo para listado'!$CD$155:$CD$1048576,0),MATCH((CUADRO!J$5&amp;$E1079),'Hoja de Trabajo para listado'!$CD$151:$DC$151,0)),0)</f>
        <v>0</v>
      </c>
      <c r="K1079" s="314">
        <f ca="1">+IFERROR(INDEX('Hoja de Trabajo para listado'!$A$155:$Z$1048576,MATCH($A1079,'Hoja de Trabajo para listado'!$A$155:$A$1048576,0),MATCH((CUADRO!K$5&amp;$E1079),'Hoja de Trabajo para listado'!$A$151:$Z$151,0)),0)+IFERROR(INDEX('Hoja de Trabajo para listado'!$AB$155:$BA$1048576,MATCH($A1079,'Hoja de Trabajo para listado'!$AB$155:$AB$1048576,0),MATCH((CUADRO!K$5&amp;$E1079),'Hoja de Trabajo para listado'!$AB$151:$BA$151,0)),0)+IFERROR(INDEX('Hoja de Trabajo para listado'!$BC$155:$CB$1048576,MATCH($A1079,'Hoja de Trabajo para listado'!$BC$155:$BC$1048576,0),MATCH((CUADRO!K$5&amp;$E1079),'Hoja de Trabajo para listado'!$BC$151:$CB$151,0)),0)+IFERROR(INDEX('Hoja de Trabajo para listado'!$DE$153:$DG$274,MATCH($A1079,'Hoja de Trabajo para listado'!$DE$153:$DE$1048576,0),MATCH((CUADRO!K$5&amp;$E1079),'Hoja de Trabajo para listado'!$DE$151:$DG$151,0)),0)+IFERROR(INDEX('Hoja de Trabajo para listado'!$CD$155:$DC$1048576,MATCH($A1079,'Hoja de Trabajo para listado'!$CD$155:$CD$1048576,0),MATCH((CUADRO!K$5&amp;$E1079),'Hoja de Trabajo para listado'!$CD$151:$DC$151,0)),0)</f>
        <v>0</v>
      </c>
      <c r="L1079" s="314">
        <f ca="1">+IFERROR(INDEX('Hoja de Trabajo para listado'!$A$155:$Z$1048576,MATCH($A1079,'Hoja de Trabajo para listado'!$A$155:$A$1048576,0),MATCH((CUADRO!L$5&amp;$E1079),'Hoja de Trabajo para listado'!$A$151:$Z$151,0)),0)+IFERROR(INDEX('Hoja de Trabajo para listado'!$AB$155:$BA$1048576,MATCH($A1079,'Hoja de Trabajo para listado'!$AB$155:$AB$1048576,0),MATCH((CUADRO!L$5&amp;$E1079),'Hoja de Trabajo para listado'!$AB$151:$BA$151,0)),0)+IFERROR(INDEX('Hoja de Trabajo para listado'!$BC$155:$CB$1048576,MATCH($A1079,'Hoja de Trabajo para listado'!$BC$155:$BC$1048576,0),MATCH((CUADRO!L$5&amp;$E1079),'Hoja de Trabajo para listado'!$BC$151:$CB$151,0)),0)+IFERROR(INDEX('Hoja de Trabajo para listado'!$DE$153:$DG$274,MATCH($A1079,'Hoja de Trabajo para listado'!$DE$153:$DE$1048576,0),MATCH((CUADRO!L$5&amp;$E1079),'Hoja de Trabajo para listado'!$DE$151:$DG$151,0)),0)+IFERROR(INDEX('Hoja de Trabajo para listado'!$CD$155:$DC$1048576,MATCH($A1079,'Hoja de Trabajo para listado'!$CD$155:$CD$1048576,0),MATCH((CUADRO!L$5&amp;$E1079),'Hoja de Trabajo para listado'!$CD$151:$DC$151,0)),0)</f>
        <v>0</v>
      </c>
      <c r="M1079" s="314">
        <f ca="1">+IFERROR(INDEX('Hoja de Trabajo para listado'!$A$155:$Z$1048576,MATCH($A1079,'Hoja de Trabajo para listado'!$A$155:$A$1048576,0),MATCH((CUADRO!M$5&amp;$E1079),'Hoja de Trabajo para listado'!$A$151:$Z$151,0)),0)+IFERROR(INDEX('Hoja de Trabajo para listado'!$AB$155:$BA$1048576,MATCH($A1079,'Hoja de Trabajo para listado'!$AB$155:$AB$1048576,0),MATCH((CUADRO!M$5&amp;$E1079),'Hoja de Trabajo para listado'!$AB$151:$BA$151,0)),0)+IFERROR(INDEX('Hoja de Trabajo para listado'!$BC$155:$CB$1048576,MATCH($A1079,'Hoja de Trabajo para listado'!$BC$155:$BC$1048576,0),MATCH((CUADRO!M$5&amp;$E1079),'Hoja de Trabajo para listado'!$BC$151:$CB$151,0)),0)+IFERROR(INDEX('Hoja de Trabajo para listado'!$DE$153:$DG$274,MATCH($A1079,'Hoja de Trabajo para listado'!$DE$153:$DE$1048576,0),MATCH((CUADRO!M$5&amp;$E1079),'Hoja de Trabajo para listado'!$DE$151:$DG$151,0)),0)+IFERROR(INDEX('Hoja de Trabajo para listado'!$CD$155:$DC$1048576,MATCH($A1079,'Hoja de Trabajo para listado'!$CD$155:$CD$1048576,0),MATCH((CUADRO!M$5&amp;$E1079),'Hoja de Trabajo para listado'!$CD$151:$DC$151,0)),0)</f>
        <v>0</v>
      </c>
      <c r="N1079" s="314">
        <f ca="1">+IFERROR(INDEX('Hoja de Trabajo para listado'!$A$155:$Z$1048576,MATCH($A1079,'Hoja de Trabajo para listado'!$A$155:$A$1048576,0),MATCH((CUADRO!N$5&amp;$E1079),'Hoja de Trabajo para listado'!$A$151:$Z$151,0)),0)+IFERROR(INDEX('Hoja de Trabajo para listado'!$AB$155:$BA$1048576,MATCH($A1079,'Hoja de Trabajo para listado'!$AB$155:$AB$1048576,0),MATCH((CUADRO!N$5&amp;$E1079),'Hoja de Trabajo para listado'!$AB$151:$BA$151,0)),0)+IFERROR(INDEX('Hoja de Trabajo para listado'!$BC$155:$CB$1048576,MATCH($A1079,'Hoja de Trabajo para listado'!$BC$155:$BC$1048576,0),MATCH((CUADRO!N$5&amp;$E1079),'Hoja de Trabajo para listado'!$BC$151:$CB$151,0)),0)+IFERROR(INDEX('Hoja de Trabajo para listado'!$DE$153:$DG$274,MATCH($A1079,'Hoja de Trabajo para listado'!$DE$153:$DE$1048576,0),MATCH((CUADRO!N$5&amp;$E1079),'Hoja de Trabajo para listado'!$DE$151:$DG$151,0)),0)+IFERROR(INDEX('Hoja de Trabajo para listado'!$CD$155:$DC$1048576,MATCH($A1079,'Hoja de Trabajo para listado'!$CD$155:$CD$1048576,0),MATCH((CUADRO!N$5&amp;$E1079),'Hoja de Trabajo para listado'!$CD$151:$DC$151,0)),0)</f>
        <v>0</v>
      </c>
      <c r="O1079" s="314">
        <f ca="1">+IFERROR(INDEX('Hoja de Trabajo para listado'!$A$155:$Z$1048576,MATCH($A1079,'Hoja de Trabajo para listado'!$A$155:$A$1048576,0),MATCH((CUADRO!O$5&amp;$E1079),'Hoja de Trabajo para listado'!$A$151:$Z$151,0)),0)+IFERROR(INDEX('Hoja de Trabajo para listado'!$AB$155:$BA$1048576,MATCH($A1079,'Hoja de Trabajo para listado'!$AB$155:$AB$1048576,0),MATCH((CUADRO!O$5&amp;$E1079),'Hoja de Trabajo para listado'!$AB$151:$BA$151,0)),0)+IFERROR(INDEX('Hoja de Trabajo para listado'!$BC$155:$CB$1048576,MATCH($A1079,'Hoja de Trabajo para listado'!$BC$155:$BC$1048576,0),MATCH((CUADRO!O$5&amp;$E1079),'Hoja de Trabajo para listado'!$BC$151:$CB$151,0)),0)+IFERROR(INDEX('Hoja de Trabajo para listado'!$DE$153:$DG$274,MATCH($A1079,'Hoja de Trabajo para listado'!$DE$153:$DE$1048576,0),MATCH((CUADRO!O$5&amp;$E1079),'Hoja de Trabajo para listado'!$DE$151:$DG$151,0)),0)+IFERROR(INDEX('Hoja de Trabajo para listado'!$CD$155:$DC$1048576,MATCH($A1079,'Hoja de Trabajo para listado'!$CD$155:$CD$1048576,0),MATCH((CUADRO!O$5&amp;$E1079),'Hoja de Trabajo para listado'!$CD$151:$DC$151,0)),0)</f>
        <v>0</v>
      </c>
      <c r="P1079" s="314">
        <f ca="1">+IFERROR(INDEX('Hoja de Trabajo para listado'!$A$155:$Z$1048576,MATCH($A1079,'Hoja de Trabajo para listado'!$A$155:$A$1048576,0),MATCH((CUADRO!P$5&amp;$E1079),'Hoja de Trabajo para listado'!$A$151:$Z$151,0)),0)+IFERROR(INDEX('Hoja de Trabajo para listado'!$AB$155:$BA$1048576,MATCH($A1079,'Hoja de Trabajo para listado'!$AB$155:$AB$1048576,0),MATCH((CUADRO!P$5&amp;$E1079),'Hoja de Trabajo para listado'!$AB$151:$BA$151,0)),0)+IFERROR(INDEX('Hoja de Trabajo para listado'!$BC$155:$CB$1048576,MATCH($A1079,'Hoja de Trabajo para listado'!$BC$155:$BC$1048576,0),MATCH((CUADRO!P$5&amp;$E1079),'Hoja de Trabajo para listado'!$BC$151:$CB$151,0)),0)+IFERROR(INDEX('Hoja de Trabajo para listado'!$DE$153:$DG$274,MATCH($A1079,'Hoja de Trabajo para listado'!$DE$153:$DE$1048576,0),MATCH((CUADRO!P$5&amp;$E1079),'Hoja de Trabajo para listado'!$DE$151:$DG$151,0)),0)+IFERROR(INDEX('Hoja de Trabajo para listado'!$CD$155:$DC$1048576,MATCH($A1079,'Hoja de Trabajo para listado'!$CD$155:$CD$1048576,0),MATCH((CUADRO!P$5&amp;$E1079),'Hoja de Trabajo para listado'!$CD$151:$DC$151,0)),0)</f>
        <v>0</v>
      </c>
      <c r="Q1079" s="314">
        <f ca="1">+IFERROR(INDEX('Hoja de Trabajo para listado'!$A$155:$Z$1048576,MATCH($A1079,'Hoja de Trabajo para listado'!$A$155:$A$1048576,0),MATCH((CUADRO!Q$5&amp;$E1079),'Hoja de Trabajo para listado'!$A$151:$Z$151,0)),0)+IFERROR(INDEX('Hoja de Trabajo para listado'!$AB$155:$BA$1048576,MATCH($A1079,'Hoja de Trabajo para listado'!$AB$155:$AB$1048576,0),MATCH((CUADRO!Q$5&amp;$E1079),'Hoja de Trabajo para listado'!$AB$151:$BA$151,0)),0)+IFERROR(INDEX('Hoja de Trabajo para listado'!$BC$155:$CB$1048576,MATCH($A1079,'Hoja de Trabajo para listado'!$BC$155:$BC$1048576,0),MATCH((CUADRO!Q$5&amp;$E1079),'Hoja de Trabajo para listado'!$BC$151:$CB$151,0)),0)+IFERROR(INDEX('Hoja de Trabajo para listado'!$DE$153:$DG$274,MATCH($A1079,'Hoja de Trabajo para listado'!$DE$153:$DE$1048576,0),MATCH((CUADRO!Q$5&amp;$E1079),'Hoja de Trabajo para listado'!$DE$151:$DG$151,0)),0)+IFERROR(INDEX('Hoja de Trabajo para listado'!$CD$155:$DC$1048576,MATCH($A1079,'Hoja de Trabajo para listado'!$CD$155:$CD$1048576,0),MATCH((CUADRO!Q$5&amp;$E1079),'Hoja de Trabajo para listado'!$CD$151:$DC$151,0)),0)</f>
        <v>0</v>
      </c>
      <c r="R1079" s="314">
        <f t="shared" ca="1" si="32"/>
        <v>0</v>
      </c>
      <c r="S1079" s="345">
        <f ca="1">+R1078+R1079</f>
        <v>0</v>
      </c>
      <c r="T1079" s="314">
        <f ca="1">+S1079</f>
        <v>0</v>
      </c>
      <c r="U1079" s="313">
        <f t="shared" si="33"/>
        <v>2</v>
      </c>
      <c r="V1079" s="319" t="str">
        <f>+VLOOKUP(A1079,bd_lista!$A$3:$E$593,5,FALSE)</f>
        <v>Instituciones Descentralizadas Municipales</v>
      </c>
      <c r="W1079" s="426"/>
    </row>
    <row r="1080" spans="1:23" customFormat="1" ht="15" hidden="1" customHeight="1">
      <c r="A1080" s="323">
        <v>2331</v>
      </c>
      <c r="B1080" s="427">
        <f>+A1080</f>
        <v>2331</v>
      </c>
      <c r="C1080" s="318" t="str">
        <f>+VLOOKUP(A1080,bd_lista!$A$3:$C$593,3,FALSE)</f>
        <v>Entidad Descentralizada Municipal Terminal de Buses La Paz</v>
      </c>
      <c r="D1080" s="429" t="str">
        <f>+C1080</f>
        <v>Entidad Descentralizada Municipal Terminal de Buses La Paz</v>
      </c>
      <c r="E1080" s="346" t="s">
        <v>1418</v>
      </c>
      <c r="F1080" s="314">
        <f ca="1">+IFERROR(INDEX('Hoja de Trabajo para listado'!$A$155:$Z$1048576,MATCH($A1080,'Hoja de Trabajo para listado'!$A$155:$A$1048576,0),MATCH((CUADRO!F$5&amp;$E1080),'Hoja de Trabajo para listado'!$A$151:$Z$151,0)),0)+IFERROR(INDEX('Hoja de Trabajo para listado'!$AB$155:$BA$1048576,MATCH($A1080,'Hoja de Trabajo para listado'!$AB$155:$AB$1048576,0),MATCH((CUADRO!F$5&amp;$E1080),'Hoja de Trabajo para listado'!$AB$151:$BA$151,0)),0)+IFERROR(INDEX('Hoja de Trabajo para listado'!$BC$155:$CB$1048576,MATCH($A1080,'Hoja de Trabajo para listado'!$BC$155:$BC$1048576,0),MATCH((CUADRO!F$5&amp;$E1080),'Hoja de Trabajo para listado'!$BC$151:$CB$151,0)),0)+IFERROR(INDEX('Hoja de Trabajo para listado'!$DE$153:$DG$274,MATCH($A1080,'Hoja de Trabajo para listado'!$DE$153:$DE$1048576,0),MATCH((CUADRO!F$5&amp;$E1080),'Hoja de Trabajo para listado'!$DE$151:$DG$151,0)),0)+IFERROR(INDEX('Hoja de Trabajo para listado'!$CD$155:$DC$1048576,MATCH($A1080,'Hoja de Trabajo para listado'!$CD$155:$CD$1048576,0),MATCH((CUADRO!F$5&amp;$E1080),'Hoja de Trabajo para listado'!$CD$151:$DC$151,0)),0)</f>
        <v>0</v>
      </c>
      <c r="G1080" s="314">
        <f ca="1">+IFERROR(INDEX('Hoja de Trabajo para listado'!$A$155:$Z$1048576,MATCH($A1080,'Hoja de Trabajo para listado'!$A$155:$A$1048576,0),MATCH((CUADRO!G$5&amp;$E1080),'Hoja de Trabajo para listado'!$A$151:$Z$151,0)),0)+IFERROR(INDEX('Hoja de Trabajo para listado'!$AB$155:$BA$1048576,MATCH($A1080,'Hoja de Trabajo para listado'!$AB$155:$AB$1048576,0),MATCH((CUADRO!G$5&amp;$E1080),'Hoja de Trabajo para listado'!$AB$151:$BA$151,0)),0)+IFERROR(INDEX('Hoja de Trabajo para listado'!$BC$155:$CB$1048576,MATCH($A1080,'Hoja de Trabajo para listado'!$BC$155:$BC$1048576,0),MATCH((CUADRO!G$5&amp;$E1080),'Hoja de Trabajo para listado'!$BC$151:$CB$151,0)),0)+IFERROR(INDEX('Hoja de Trabajo para listado'!$DE$153:$DG$274,MATCH($A1080,'Hoja de Trabajo para listado'!$DE$153:$DE$1048576,0),MATCH((CUADRO!G$5&amp;$E1080),'Hoja de Trabajo para listado'!$DE$151:$DG$151,0)),0)+IFERROR(INDEX('Hoja de Trabajo para listado'!$CD$155:$DC$1048576,MATCH($A1080,'Hoja de Trabajo para listado'!$CD$155:$CD$1048576,0),MATCH((CUADRO!G$5&amp;$E1080),'Hoja de Trabajo para listado'!$CD$151:$DC$151,0)),0)</f>
        <v>0</v>
      </c>
      <c r="H1080" s="314">
        <f ca="1">+IFERROR(INDEX('Hoja de Trabajo para listado'!$A$155:$Z$1048576,MATCH($A1080,'Hoja de Trabajo para listado'!$A$155:$A$1048576,0),MATCH((CUADRO!H$5&amp;$E1080),'Hoja de Trabajo para listado'!$A$151:$Z$151,0)),0)+IFERROR(INDEX('Hoja de Trabajo para listado'!$AB$155:$BA$1048576,MATCH($A1080,'Hoja de Trabajo para listado'!$AB$155:$AB$1048576,0),MATCH((CUADRO!H$5&amp;$E1080),'Hoja de Trabajo para listado'!$AB$151:$BA$151,0)),0)+IFERROR(INDEX('Hoja de Trabajo para listado'!$BC$155:$CB$1048576,MATCH($A1080,'Hoja de Trabajo para listado'!$BC$155:$BC$1048576,0),MATCH((CUADRO!H$5&amp;$E1080),'Hoja de Trabajo para listado'!$BC$151:$CB$151,0)),0)+IFERROR(INDEX('Hoja de Trabajo para listado'!$DE$153:$DG$274,MATCH($A1080,'Hoja de Trabajo para listado'!$DE$153:$DE$1048576,0),MATCH((CUADRO!H$5&amp;$E1080),'Hoja de Trabajo para listado'!$DE$151:$DG$151,0)),0)+IFERROR(INDEX('Hoja de Trabajo para listado'!$CD$155:$DC$1048576,MATCH($A1080,'Hoja de Trabajo para listado'!$CD$155:$CD$1048576,0),MATCH((CUADRO!H$5&amp;$E1080),'Hoja de Trabajo para listado'!$CD$151:$DC$151,0)),0)</f>
        <v>0</v>
      </c>
      <c r="I1080" s="314">
        <f ca="1">+IFERROR(INDEX('Hoja de Trabajo para listado'!$A$155:$Z$1048576,MATCH($A1080,'Hoja de Trabajo para listado'!$A$155:$A$1048576,0),MATCH((CUADRO!I$5&amp;$E1080),'Hoja de Trabajo para listado'!$A$151:$Z$151,0)),0)+IFERROR(INDEX('Hoja de Trabajo para listado'!$AB$155:$BA$1048576,MATCH($A1080,'Hoja de Trabajo para listado'!$AB$155:$AB$1048576,0),MATCH((CUADRO!I$5&amp;$E1080),'Hoja de Trabajo para listado'!$AB$151:$BA$151,0)),0)+IFERROR(INDEX('Hoja de Trabajo para listado'!$BC$155:$CB$1048576,MATCH($A1080,'Hoja de Trabajo para listado'!$BC$155:$BC$1048576,0),MATCH((CUADRO!I$5&amp;$E1080),'Hoja de Trabajo para listado'!$BC$151:$CB$151,0)),0)+IFERROR(INDEX('Hoja de Trabajo para listado'!$DE$153:$DG$274,MATCH($A1080,'Hoja de Trabajo para listado'!$DE$153:$DE$1048576,0),MATCH((CUADRO!I$5&amp;$E1080),'Hoja de Trabajo para listado'!$DE$151:$DG$151,0)),0)+IFERROR(INDEX('Hoja de Trabajo para listado'!$CD$155:$DC$1048576,MATCH($A1080,'Hoja de Trabajo para listado'!$CD$155:$CD$1048576,0),MATCH((CUADRO!I$5&amp;$E1080),'Hoja de Trabajo para listado'!$CD$151:$DC$151,0)),0)</f>
        <v>0</v>
      </c>
      <c r="J1080" s="314">
        <f ca="1">+IFERROR(INDEX('Hoja de Trabajo para listado'!$A$155:$Z$1048576,MATCH($A1080,'Hoja de Trabajo para listado'!$A$155:$A$1048576,0),MATCH((CUADRO!J$5&amp;$E1080),'Hoja de Trabajo para listado'!$A$151:$Z$151,0)),0)+IFERROR(INDEX('Hoja de Trabajo para listado'!$AB$155:$BA$1048576,MATCH($A1080,'Hoja de Trabajo para listado'!$AB$155:$AB$1048576,0),MATCH((CUADRO!J$5&amp;$E1080),'Hoja de Trabajo para listado'!$AB$151:$BA$151,0)),0)+IFERROR(INDEX('Hoja de Trabajo para listado'!$BC$155:$CB$1048576,MATCH($A1080,'Hoja de Trabajo para listado'!$BC$155:$BC$1048576,0),MATCH((CUADRO!J$5&amp;$E1080),'Hoja de Trabajo para listado'!$BC$151:$CB$151,0)),0)+IFERROR(INDEX('Hoja de Trabajo para listado'!$DE$153:$DG$274,MATCH($A1080,'Hoja de Trabajo para listado'!$DE$153:$DE$1048576,0),MATCH((CUADRO!J$5&amp;$E1080),'Hoja de Trabajo para listado'!$DE$151:$DG$151,0)),0)+IFERROR(INDEX('Hoja de Trabajo para listado'!$CD$155:$DC$1048576,MATCH($A1080,'Hoja de Trabajo para listado'!$CD$155:$CD$1048576,0),MATCH((CUADRO!J$5&amp;$E1080),'Hoja de Trabajo para listado'!$CD$151:$DC$151,0)),0)</f>
        <v>0</v>
      </c>
      <c r="K1080" s="314">
        <f ca="1">+IFERROR(INDEX('Hoja de Trabajo para listado'!$A$155:$Z$1048576,MATCH($A1080,'Hoja de Trabajo para listado'!$A$155:$A$1048576,0),MATCH((CUADRO!K$5&amp;$E1080),'Hoja de Trabajo para listado'!$A$151:$Z$151,0)),0)+IFERROR(INDEX('Hoja de Trabajo para listado'!$AB$155:$BA$1048576,MATCH($A1080,'Hoja de Trabajo para listado'!$AB$155:$AB$1048576,0),MATCH((CUADRO!K$5&amp;$E1080),'Hoja de Trabajo para listado'!$AB$151:$BA$151,0)),0)+IFERROR(INDEX('Hoja de Trabajo para listado'!$BC$155:$CB$1048576,MATCH($A1080,'Hoja de Trabajo para listado'!$BC$155:$BC$1048576,0),MATCH((CUADRO!K$5&amp;$E1080),'Hoja de Trabajo para listado'!$BC$151:$CB$151,0)),0)+IFERROR(INDEX('Hoja de Trabajo para listado'!$DE$153:$DG$274,MATCH($A1080,'Hoja de Trabajo para listado'!$DE$153:$DE$1048576,0),MATCH((CUADRO!K$5&amp;$E1080),'Hoja de Trabajo para listado'!$DE$151:$DG$151,0)),0)+IFERROR(INDEX('Hoja de Trabajo para listado'!$CD$155:$DC$1048576,MATCH($A1080,'Hoja de Trabajo para listado'!$CD$155:$CD$1048576,0),MATCH((CUADRO!K$5&amp;$E1080),'Hoja de Trabajo para listado'!$CD$151:$DC$151,0)),0)</f>
        <v>0</v>
      </c>
      <c r="L1080" s="314">
        <f ca="1">+IFERROR(INDEX('Hoja de Trabajo para listado'!$A$155:$Z$1048576,MATCH($A1080,'Hoja de Trabajo para listado'!$A$155:$A$1048576,0),MATCH((CUADRO!L$5&amp;$E1080),'Hoja de Trabajo para listado'!$A$151:$Z$151,0)),0)+IFERROR(INDEX('Hoja de Trabajo para listado'!$AB$155:$BA$1048576,MATCH($A1080,'Hoja de Trabajo para listado'!$AB$155:$AB$1048576,0),MATCH((CUADRO!L$5&amp;$E1080),'Hoja de Trabajo para listado'!$AB$151:$BA$151,0)),0)+IFERROR(INDEX('Hoja de Trabajo para listado'!$BC$155:$CB$1048576,MATCH($A1080,'Hoja de Trabajo para listado'!$BC$155:$BC$1048576,0),MATCH((CUADRO!L$5&amp;$E1080),'Hoja de Trabajo para listado'!$BC$151:$CB$151,0)),0)+IFERROR(INDEX('Hoja de Trabajo para listado'!$DE$153:$DG$274,MATCH($A1080,'Hoja de Trabajo para listado'!$DE$153:$DE$1048576,0),MATCH((CUADRO!L$5&amp;$E1080),'Hoja de Trabajo para listado'!$DE$151:$DG$151,0)),0)+IFERROR(INDEX('Hoja de Trabajo para listado'!$CD$155:$DC$1048576,MATCH($A1080,'Hoja de Trabajo para listado'!$CD$155:$CD$1048576,0),MATCH((CUADRO!L$5&amp;$E1080),'Hoja de Trabajo para listado'!$CD$151:$DC$151,0)),0)</f>
        <v>0</v>
      </c>
      <c r="M1080" s="314">
        <f ca="1">+IFERROR(INDEX('Hoja de Trabajo para listado'!$A$155:$Z$1048576,MATCH($A1080,'Hoja de Trabajo para listado'!$A$155:$A$1048576,0),MATCH((CUADRO!M$5&amp;$E1080),'Hoja de Trabajo para listado'!$A$151:$Z$151,0)),0)+IFERROR(INDEX('Hoja de Trabajo para listado'!$AB$155:$BA$1048576,MATCH($A1080,'Hoja de Trabajo para listado'!$AB$155:$AB$1048576,0),MATCH((CUADRO!M$5&amp;$E1080),'Hoja de Trabajo para listado'!$AB$151:$BA$151,0)),0)+IFERROR(INDEX('Hoja de Trabajo para listado'!$BC$155:$CB$1048576,MATCH($A1080,'Hoja de Trabajo para listado'!$BC$155:$BC$1048576,0),MATCH((CUADRO!M$5&amp;$E1080),'Hoja de Trabajo para listado'!$BC$151:$CB$151,0)),0)+IFERROR(INDEX('Hoja de Trabajo para listado'!$DE$153:$DG$274,MATCH($A1080,'Hoja de Trabajo para listado'!$DE$153:$DE$1048576,0),MATCH((CUADRO!M$5&amp;$E1080),'Hoja de Trabajo para listado'!$DE$151:$DG$151,0)),0)+IFERROR(INDEX('Hoja de Trabajo para listado'!$CD$155:$DC$1048576,MATCH($A1080,'Hoja de Trabajo para listado'!$CD$155:$CD$1048576,0),MATCH((CUADRO!M$5&amp;$E1080),'Hoja de Trabajo para listado'!$CD$151:$DC$151,0)),0)</f>
        <v>0</v>
      </c>
      <c r="N1080" s="314">
        <f ca="1">+IFERROR(INDEX('Hoja de Trabajo para listado'!$A$155:$Z$1048576,MATCH($A1080,'Hoja de Trabajo para listado'!$A$155:$A$1048576,0),MATCH((CUADRO!N$5&amp;$E1080),'Hoja de Trabajo para listado'!$A$151:$Z$151,0)),0)+IFERROR(INDEX('Hoja de Trabajo para listado'!$AB$155:$BA$1048576,MATCH($A1080,'Hoja de Trabajo para listado'!$AB$155:$AB$1048576,0),MATCH((CUADRO!N$5&amp;$E1080),'Hoja de Trabajo para listado'!$AB$151:$BA$151,0)),0)+IFERROR(INDEX('Hoja de Trabajo para listado'!$BC$155:$CB$1048576,MATCH($A1080,'Hoja de Trabajo para listado'!$BC$155:$BC$1048576,0),MATCH((CUADRO!N$5&amp;$E1080),'Hoja de Trabajo para listado'!$BC$151:$CB$151,0)),0)+IFERROR(INDEX('Hoja de Trabajo para listado'!$DE$153:$DG$274,MATCH($A1080,'Hoja de Trabajo para listado'!$DE$153:$DE$1048576,0),MATCH((CUADRO!N$5&amp;$E1080),'Hoja de Trabajo para listado'!$DE$151:$DG$151,0)),0)+IFERROR(INDEX('Hoja de Trabajo para listado'!$CD$155:$DC$1048576,MATCH($A1080,'Hoja de Trabajo para listado'!$CD$155:$CD$1048576,0),MATCH((CUADRO!N$5&amp;$E1080),'Hoja de Trabajo para listado'!$CD$151:$DC$151,0)),0)</f>
        <v>0</v>
      </c>
      <c r="O1080" s="314">
        <f ca="1">+IFERROR(INDEX('Hoja de Trabajo para listado'!$A$155:$Z$1048576,MATCH($A1080,'Hoja de Trabajo para listado'!$A$155:$A$1048576,0),MATCH((CUADRO!O$5&amp;$E1080),'Hoja de Trabajo para listado'!$A$151:$Z$151,0)),0)+IFERROR(INDEX('Hoja de Trabajo para listado'!$AB$155:$BA$1048576,MATCH($A1080,'Hoja de Trabajo para listado'!$AB$155:$AB$1048576,0),MATCH((CUADRO!O$5&amp;$E1080),'Hoja de Trabajo para listado'!$AB$151:$BA$151,0)),0)+IFERROR(INDEX('Hoja de Trabajo para listado'!$BC$155:$CB$1048576,MATCH($A1080,'Hoja de Trabajo para listado'!$BC$155:$BC$1048576,0),MATCH((CUADRO!O$5&amp;$E1080),'Hoja de Trabajo para listado'!$BC$151:$CB$151,0)),0)+IFERROR(INDEX('Hoja de Trabajo para listado'!$DE$153:$DG$274,MATCH($A1080,'Hoja de Trabajo para listado'!$DE$153:$DE$1048576,0),MATCH((CUADRO!O$5&amp;$E1080),'Hoja de Trabajo para listado'!$DE$151:$DG$151,0)),0)+IFERROR(INDEX('Hoja de Trabajo para listado'!$CD$155:$DC$1048576,MATCH($A1080,'Hoja de Trabajo para listado'!$CD$155:$CD$1048576,0),MATCH((CUADRO!O$5&amp;$E1080),'Hoja de Trabajo para listado'!$CD$151:$DC$151,0)),0)</f>
        <v>0</v>
      </c>
      <c r="P1080" s="314">
        <f ca="1">+IFERROR(INDEX('Hoja de Trabajo para listado'!$A$155:$Z$1048576,MATCH($A1080,'Hoja de Trabajo para listado'!$A$155:$A$1048576,0),MATCH((CUADRO!P$5&amp;$E1080),'Hoja de Trabajo para listado'!$A$151:$Z$151,0)),0)+IFERROR(INDEX('Hoja de Trabajo para listado'!$AB$155:$BA$1048576,MATCH($A1080,'Hoja de Trabajo para listado'!$AB$155:$AB$1048576,0),MATCH((CUADRO!P$5&amp;$E1080),'Hoja de Trabajo para listado'!$AB$151:$BA$151,0)),0)+IFERROR(INDEX('Hoja de Trabajo para listado'!$BC$155:$CB$1048576,MATCH($A1080,'Hoja de Trabajo para listado'!$BC$155:$BC$1048576,0),MATCH((CUADRO!P$5&amp;$E1080),'Hoja de Trabajo para listado'!$BC$151:$CB$151,0)),0)+IFERROR(INDEX('Hoja de Trabajo para listado'!$DE$153:$DG$274,MATCH($A1080,'Hoja de Trabajo para listado'!$DE$153:$DE$1048576,0),MATCH((CUADRO!P$5&amp;$E1080),'Hoja de Trabajo para listado'!$DE$151:$DG$151,0)),0)+IFERROR(INDEX('Hoja de Trabajo para listado'!$CD$155:$DC$1048576,MATCH($A1080,'Hoja de Trabajo para listado'!$CD$155:$CD$1048576,0),MATCH((CUADRO!P$5&amp;$E1080),'Hoja de Trabajo para listado'!$CD$151:$DC$151,0)),0)</f>
        <v>0</v>
      </c>
      <c r="Q1080" s="314">
        <f ca="1">+IFERROR(INDEX('Hoja de Trabajo para listado'!$A$155:$Z$1048576,MATCH($A1080,'Hoja de Trabajo para listado'!$A$155:$A$1048576,0),MATCH((CUADRO!Q$5&amp;$E1080),'Hoja de Trabajo para listado'!$A$151:$Z$151,0)),0)+IFERROR(INDEX('Hoja de Trabajo para listado'!$AB$155:$BA$1048576,MATCH($A1080,'Hoja de Trabajo para listado'!$AB$155:$AB$1048576,0),MATCH((CUADRO!Q$5&amp;$E1080),'Hoja de Trabajo para listado'!$AB$151:$BA$151,0)),0)+IFERROR(INDEX('Hoja de Trabajo para listado'!$BC$155:$CB$1048576,MATCH($A1080,'Hoja de Trabajo para listado'!$BC$155:$BC$1048576,0),MATCH((CUADRO!Q$5&amp;$E1080),'Hoja de Trabajo para listado'!$BC$151:$CB$151,0)),0)+IFERROR(INDEX('Hoja de Trabajo para listado'!$DE$153:$DG$274,MATCH($A1080,'Hoja de Trabajo para listado'!$DE$153:$DE$1048576,0),MATCH((CUADRO!Q$5&amp;$E1080),'Hoja de Trabajo para listado'!$DE$151:$DG$151,0)),0)+IFERROR(INDEX('Hoja de Trabajo para listado'!$CD$155:$DC$1048576,MATCH($A1080,'Hoja de Trabajo para listado'!$CD$155:$CD$1048576,0),MATCH((CUADRO!Q$5&amp;$E1080),'Hoja de Trabajo para listado'!$CD$151:$DC$151,0)),0)</f>
        <v>0</v>
      </c>
      <c r="R1080" s="314">
        <f t="shared" ca="1" si="32"/>
        <v>0</v>
      </c>
      <c r="S1080" s="345"/>
      <c r="T1080" s="314">
        <f ca="1">+T1081</f>
        <v>0</v>
      </c>
      <c r="U1080" s="313">
        <f t="shared" si="33"/>
        <v>1</v>
      </c>
      <c r="V1080" s="319" t="str">
        <f>+VLOOKUP(A1080,bd_lista!$A$3:$E$593,5,FALSE)</f>
        <v>Instituciones Descentralizadas Municipales</v>
      </c>
      <c r="W1080" s="425" t="str">
        <f>+V1080</f>
        <v>Instituciones Descentralizadas Municipales</v>
      </c>
    </row>
    <row r="1081" spans="1:23" customFormat="1" ht="15" hidden="1" customHeight="1">
      <c r="A1081" s="323">
        <v>2331</v>
      </c>
      <c r="B1081" s="428"/>
      <c r="C1081" s="318" t="str">
        <f>+VLOOKUP(A1081,bd_lista!$A$3:$C$593,3,FALSE)</f>
        <v>Entidad Descentralizada Municipal Terminal de Buses La Paz</v>
      </c>
      <c r="D1081" s="430"/>
      <c r="E1081" s="347" t="s">
        <v>1419</v>
      </c>
      <c r="F1081" s="314">
        <f ca="1">+IFERROR(INDEX('Hoja de Trabajo para listado'!$A$155:$Z$1048576,MATCH($A1081,'Hoja de Trabajo para listado'!$A$155:$A$1048576,0),MATCH((CUADRO!F$5&amp;$E1081),'Hoja de Trabajo para listado'!$A$151:$Z$151,0)),0)+IFERROR(INDEX('Hoja de Trabajo para listado'!$AB$155:$BA$1048576,MATCH($A1081,'Hoja de Trabajo para listado'!$AB$155:$AB$1048576,0),MATCH((CUADRO!F$5&amp;$E1081),'Hoja de Trabajo para listado'!$AB$151:$BA$151,0)),0)+IFERROR(INDEX('Hoja de Trabajo para listado'!$BC$155:$CB$1048576,MATCH($A1081,'Hoja de Trabajo para listado'!$BC$155:$BC$1048576,0),MATCH((CUADRO!F$5&amp;$E1081),'Hoja de Trabajo para listado'!$BC$151:$CB$151,0)),0)+IFERROR(INDEX('Hoja de Trabajo para listado'!$DE$153:$DG$274,MATCH($A1081,'Hoja de Trabajo para listado'!$DE$153:$DE$1048576,0),MATCH((CUADRO!F$5&amp;$E1081),'Hoja de Trabajo para listado'!$DE$151:$DG$151,0)),0)+IFERROR(INDEX('Hoja de Trabajo para listado'!$CD$155:$DC$1048576,MATCH($A1081,'Hoja de Trabajo para listado'!$CD$155:$CD$1048576,0),MATCH((CUADRO!F$5&amp;$E1081),'Hoja de Trabajo para listado'!$CD$151:$DC$151,0)),0)</f>
        <v>0</v>
      </c>
      <c r="G1081" s="314">
        <f ca="1">+IFERROR(INDEX('Hoja de Trabajo para listado'!$A$155:$Z$1048576,MATCH($A1081,'Hoja de Trabajo para listado'!$A$155:$A$1048576,0),MATCH((CUADRO!G$5&amp;$E1081),'Hoja de Trabajo para listado'!$A$151:$Z$151,0)),0)+IFERROR(INDEX('Hoja de Trabajo para listado'!$AB$155:$BA$1048576,MATCH($A1081,'Hoja de Trabajo para listado'!$AB$155:$AB$1048576,0),MATCH((CUADRO!G$5&amp;$E1081),'Hoja de Trabajo para listado'!$AB$151:$BA$151,0)),0)+IFERROR(INDEX('Hoja de Trabajo para listado'!$BC$155:$CB$1048576,MATCH($A1081,'Hoja de Trabajo para listado'!$BC$155:$BC$1048576,0),MATCH((CUADRO!G$5&amp;$E1081),'Hoja de Trabajo para listado'!$BC$151:$CB$151,0)),0)+IFERROR(INDEX('Hoja de Trabajo para listado'!$DE$153:$DG$274,MATCH($A1081,'Hoja de Trabajo para listado'!$DE$153:$DE$1048576,0),MATCH((CUADRO!G$5&amp;$E1081),'Hoja de Trabajo para listado'!$DE$151:$DG$151,0)),0)+IFERROR(INDEX('Hoja de Trabajo para listado'!$CD$155:$DC$1048576,MATCH($A1081,'Hoja de Trabajo para listado'!$CD$155:$CD$1048576,0),MATCH((CUADRO!G$5&amp;$E1081),'Hoja de Trabajo para listado'!$CD$151:$DC$151,0)),0)</f>
        <v>0</v>
      </c>
      <c r="H1081" s="314">
        <f ca="1">+IFERROR(INDEX('Hoja de Trabajo para listado'!$A$155:$Z$1048576,MATCH($A1081,'Hoja de Trabajo para listado'!$A$155:$A$1048576,0),MATCH((CUADRO!H$5&amp;$E1081),'Hoja de Trabajo para listado'!$A$151:$Z$151,0)),0)+IFERROR(INDEX('Hoja de Trabajo para listado'!$AB$155:$BA$1048576,MATCH($A1081,'Hoja de Trabajo para listado'!$AB$155:$AB$1048576,0),MATCH((CUADRO!H$5&amp;$E1081),'Hoja de Trabajo para listado'!$AB$151:$BA$151,0)),0)+IFERROR(INDEX('Hoja de Trabajo para listado'!$BC$155:$CB$1048576,MATCH($A1081,'Hoja de Trabajo para listado'!$BC$155:$BC$1048576,0),MATCH((CUADRO!H$5&amp;$E1081),'Hoja de Trabajo para listado'!$BC$151:$CB$151,0)),0)+IFERROR(INDEX('Hoja de Trabajo para listado'!$DE$153:$DG$274,MATCH($A1081,'Hoja de Trabajo para listado'!$DE$153:$DE$1048576,0),MATCH((CUADRO!H$5&amp;$E1081),'Hoja de Trabajo para listado'!$DE$151:$DG$151,0)),0)+IFERROR(INDEX('Hoja de Trabajo para listado'!$CD$155:$DC$1048576,MATCH($A1081,'Hoja de Trabajo para listado'!$CD$155:$CD$1048576,0),MATCH((CUADRO!H$5&amp;$E1081),'Hoja de Trabajo para listado'!$CD$151:$DC$151,0)),0)</f>
        <v>0</v>
      </c>
      <c r="I1081" s="314">
        <f ca="1">+IFERROR(INDEX('Hoja de Trabajo para listado'!$A$155:$Z$1048576,MATCH($A1081,'Hoja de Trabajo para listado'!$A$155:$A$1048576,0),MATCH((CUADRO!I$5&amp;$E1081),'Hoja de Trabajo para listado'!$A$151:$Z$151,0)),0)+IFERROR(INDEX('Hoja de Trabajo para listado'!$AB$155:$BA$1048576,MATCH($A1081,'Hoja de Trabajo para listado'!$AB$155:$AB$1048576,0),MATCH((CUADRO!I$5&amp;$E1081),'Hoja de Trabajo para listado'!$AB$151:$BA$151,0)),0)+IFERROR(INDEX('Hoja de Trabajo para listado'!$BC$155:$CB$1048576,MATCH($A1081,'Hoja de Trabajo para listado'!$BC$155:$BC$1048576,0),MATCH((CUADRO!I$5&amp;$E1081),'Hoja de Trabajo para listado'!$BC$151:$CB$151,0)),0)+IFERROR(INDEX('Hoja de Trabajo para listado'!$DE$153:$DG$274,MATCH($A1081,'Hoja de Trabajo para listado'!$DE$153:$DE$1048576,0),MATCH((CUADRO!I$5&amp;$E1081),'Hoja de Trabajo para listado'!$DE$151:$DG$151,0)),0)+IFERROR(INDEX('Hoja de Trabajo para listado'!$CD$155:$DC$1048576,MATCH($A1081,'Hoja de Trabajo para listado'!$CD$155:$CD$1048576,0),MATCH((CUADRO!I$5&amp;$E1081),'Hoja de Trabajo para listado'!$CD$151:$DC$151,0)),0)</f>
        <v>0</v>
      </c>
      <c r="J1081" s="314">
        <f ca="1">+IFERROR(INDEX('Hoja de Trabajo para listado'!$A$155:$Z$1048576,MATCH($A1081,'Hoja de Trabajo para listado'!$A$155:$A$1048576,0),MATCH((CUADRO!J$5&amp;$E1081),'Hoja de Trabajo para listado'!$A$151:$Z$151,0)),0)+IFERROR(INDEX('Hoja de Trabajo para listado'!$AB$155:$BA$1048576,MATCH($A1081,'Hoja de Trabajo para listado'!$AB$155:$AB$1048576,0),MATCH((CUADRO!J$5&amp;$E1081),'Hoja de Trabajo para listado'!$AB$151:$BA$151,0)),0)+IFERROR(INDEX('Hoja de Trabajo para listado'!$BC$155:$CB$1048576,MATCH($A1081,'Hoja de Trabajo para listado'!$BC$155:$BC$1048576,0),MATCH((CUADRO!J$5&amp;$E1081),'Hoja de Trabajo para listado'!$BC$151:$CB$151,0)),0)+IFERROR(INDEX('Hoja de Trabajo para listado'!$DE$153:$DG$274,MATCH($A1081,'Hoja de Trabajo para listado'!$DE$153:$DE$1048576,0),MATCH((CUADRO!J$5&amp;$E1081),'Hoja de Trabajo para listado'!$DE$151:$DG$151,0)),0)+IFERROR(INDEX('Hoja de Trabajo para listado'!$CD$155:$DC$1048576,MATCH($A1081,'Hoja de Trabajo para listado'!$CD$155:$CD$1048576,0),MATCH((CUADRO!J$5&amp;$E1081),'Hoja de Trabajo para listado'!$CD$151:$DC$151,0)),0)</f>
        <v>0</v>
      </c>
      <c r="K1081" s="314">
        <f ca="1">+IFERROR(INDEX('Hoja de Trabajo para listado'!$A$155:$Z$1048576,MATCH($A1081,'Hoja de Trabajo para listado'!$A$155:$A$1048576,0),MATCH((CUADRO!K$5&amp;$E1081),'Hoja de Trabajo para listado'!$A$151:$Z$151,0)),0)+IFERROR(INDEX('Hoja de Trabajo para listado'!$AB$155:$BA$1048576,MATCH($A1081,'Hoja de Trabajo para listado'!$AB$155:$AB$1048576,0),MATCH((CUADRO!K$5&amp;$E1081),'Hoja de Trabajo para listado'!$AB$151:$BA$151,0)),0)+IFERROR(INDEX('Hoja de Trabajo para listado'!$BC$155:$CB$1048576,MATCH($A1081,'Hoja de Trabajo para listado'!$BC$155:$BC$1048576,0),MATCH((CUADRO!K$5&amp;$E1081),'Hoja de Trabajo para listado'!$BC$151:$CB$151,0)),0)+IFERROR(INDEX('Hoja de Trabajo para listado'!$DE$153:$DG$274,MATCH($A1081,'Hoja de Trabajo para listado'!$DE$153:$DE$1048576,0),MATCH((CUADRO!K$5&amp;$E1081),'Hoja de Trabajo para listado'!$DE$151:$DG$151,0)),0)+IFERROR(INDEX('Hoja de Trabajo para listado'!$CD$155:$DC$1048576,MATCH($A1081,'Hoja de Trabajo para listado'!$CD$155:$CD$1048576,0),MATCH((CUADRO!K$5&amp;$E1081),'Hoja de Trabajo para listado'!$CD$151:$DC$151,0)),0)</f>
        <v>0</v>
      </c>
      <c r="L1081" s="314">
        <f ca="1">+IFERROR(INDEX('Hoja de Trabajo para listado'!$A$155:$Z$1048576,MATCH($A1081,'Hoja de Trabajo para listado'!$A$155:$A$1048576,0),MATCH((CUADRO!L$5&amp;$E1081),'Hoja de Trabajo para listado'!$A$151:$Z$151,0)),0)+IFERROR(INDEX('Hoja de Trabajo para listado'!$AB$155:$BA$1048576,MATCH($A1081,'Hoja de Trabajo para listado'!$AB$155:$AB$1048576,0),MATCH((CUADRO!L$5&amp;$E1081),'Hoja de Trabajo para listado'!$AB$151:$BA$151,0)),0)+IFERROR(INDEX('Hoja de Trabajo para listado'!$BC$155:$CB$1048576,MATCH($A1081,'Hoja de Trabajo para listado'!$BC$155:$BC$1048576,0),MATCH((CUADRO!L$5&amp;$E1081),'Hoja de Trabajo para listado'!$BC$151:$CB$151,0)),0)+IFERROR(INDEX('Hoja de Trabajo para listado'!$DE$153:$DG$274,MATCH($A1081,'Hoja de Trabajo para listado'!$DE$153:$DE$1048576,0),MATCH((CUADRO!L$5&amp;$E1081),'Hoja de Trabajo para listado'!$DE$151:$DG$151,0)),0)+IFERROR(INDEX('Hoja de Trabajo para listado'!$CD$155:$DC$1048576,MATCH($A1081,'Hoja de Trabajo para listado'!$CD$155:$CD$1048576,0),MATCH((CUADRO!L$5&amp;$E1081),'Hoja de Trabajo para listado'!$CD$151:$DC$151,0)),0)</f>
        <v>0</v>
      </c>
      <c r="M1081" s="314">
        <f ca="1">+IFERROR(INDEX('Hoja de Trabajo para listado'!$A$155:$Z$1048576,MATCH($A1081,'Hoja de Trabajo para listado'!$A$155:$A$1048576,0),MATCH((CUADRO!M$5&amp;$E1081),'Hoja de Trabajo para listado'!$A$151:$Z$151,0)),0)+IFERROR(INDEX('Hoja de Trabajo para listado'!$AB$155:$BA$1048576,MATCH($A1081,'Hoja de Trabajo para listado'!$AB$155:$AB$1048576,0),MATCH((CUADRO!M$5&amp;$E1081),'Hoja de Trabajo para listado'!$AB$151:$BA$151,0)),0)+IFERROR(INDEX('Hoja de Trabajo para listado'!$BC$155:$CB$1048576,MATCH($A1081,'Hoja de Trabajo para listado'!$BC$155:$BC$1048576,0),MATCH((CUADRO!M$5&amp;$E1081),'Hoja de Trabajo para listado'!$BC$151:$CB$151,0)),0)+IFERROR(INDEX('Hoja de Trabajo para listado'!$DE$153:$DG$274,MATCH($A1081,'Hoja de Trabajo para listado'!$DE$153:$DE$1048576,0),MATCH((CUADRO!M$5&amp;$E1081),'Hoja de Trabajo para listado'!$DE$151:$DG$151,0)),0)+IFERROR(INDEX('Hoja de Trabajo para listado'!$CD$155:$DC$1048576,MATCH($A1081,'Hoja de Trabajo para listado'!$CD$155:$CD$1048576,0),MATCH((CUADRO!M$5&amp;$E1081),'Hoja de Trabajo para listado'!$CD$151:$DC$151,0)),0)</f>
        <v>0</v>
      </c>
      <c r="N1081" s="314">
        <f ca="1">+IFERROR(INDEX('Hoja de Trabajo para listado'!$A$155:$Z$1048576,MATCH($A1081,'Hoja de Trabajo para listado'!$A$155:$A$1048576,0),MATCH((CUADRO!N$5&amp;$E1081),'Hoja de Trabajo para listado'!$A$151:$Z$151,0)),0)+IFERROR(INDEX('Hoja de Trabajo para listado'!$AB$155:$BA$1048576,MATCH($A1081,'Hoja de Trabajo para listado'!$AB$155:$AB$1048576,0),MATCH((CUADRO!N$5&amp;$E1081),'Hoja de Trabajo para listado'!$AB$151:$BA$151,0)),0)+IFERROR(INDEX('Hoja de Trabajo para listado'!$BC$155:$CB$1048576,MATCH($A1081,'Hoja de Trabajo para listado'!$BC$155:$BC$1048576,0),MATCH((CUADRO!N$5&amp;$E1081),'Hoja de Trabajo para listado'!$BC$151:$CB$151,0)),0)+IFERROR(INDEX('Hoja de Trabajo para listado'!$DE$153:$DG$274,MATCH($A1081,'Hoja de Trabajo para listado'!$DE$153:$DE$1048576,0),MATCH((CUADRO!N$5&amp;$E1081),'Hoja de Trabajo para listado'!$DE$151:$DG$151,0)),0)+IFERROR(INDEX('Hoja de Trabajo para listado'!$CD$155:$DC$1048576,MATCH($A1081,'Hoja de Trabajo para listado'!$CD$155:$CD$1048576,0),MATCH((CUADRO!N$5&amp;$E1081),'Hoja de Trabajo para listado'!$CD$151:$DC$151,0)),0)</f>
        <v>0</v>
      </c>
      <c r="O1081" s="314">
        <f ca="1">+IFERROR(INDEX('Hoja de Trabajo para listado'!$A$155:$Z$1048576,MATCH($A1081,'Hoja de Trabajo para listado'!$A$155:$A$1048576,0),MATCH((CUADRO!O$5&amp;$E1081),'Hoja de Trabajo para listado'!$A$151:$Z$151,0)),0)+IFERROR(INDEX('Hoja de Trabajo para listado'!$AB$155:$BA$1048576,MATCH($A1081,'Hoja de Trabajo para listado'!$AB$155:$AB$1048576,0),MATCH((CUADRO!O$5&amp;$E1081),'Hoja de Trabajo para listado'!$AB$151:$BA$151,0)),0)+IFERROR(INDEX('Hoja de Trabajo para listado'!$BC$155:$CB$1048576,MATCH($A1081,'Hoja de Trabajo para listado'!$BC$155:$BC$1048576,0),MATCH((CUADRO!O$5&amp;$E1081),'Hoja de Trabajo para listado'!$BC$151:$CB$151,0)),0)+IFERROR(INDEX('Hoja de Trabajo para listado'!$DE$153:$DG$274,MATCH($A1081,'Hoja de Trabajo para listado'!$DE$153:$DE$1048576,0),MATCH((CUADRO!O$5&amp;$E1081),'Hoja de Trabajo para listado'!$DE$151:$DG$151,0)),0)+IFERROR(INDEX('Hoja de Trabajo para listado'!$CD$155:$DC$1048576,MATCH($A1081,'Hoja de Trabajo para listado'!$CD$155:$CD$1048576,0),MATCH((CUADRO!O$5&amp;$E1081),'Hoja de Trabajo para listado'!$CD$151:$DC$151,0)),0)</f>
        <v>0</v>
      </c>
      <c r="P1081" s="314">
        <f ca="1">+IFERROR(INDEX('Hoja de Trabajo para listado'!$A$155:$Z$1048576,MATCH($A1081,'Hoja de Trabajo para listado'!$A$155:$A$1048576,0),MATCH((CUADRO!P$5&amp;$E1081),'Hoja de Trabajo para listado'!$A$151:$Z$151,0)),0)+IFERROR(INDEX('Hoja de Trabajo para listado'!$AB$155:$BA$1048576,MATCH($A1081,'Hoja de Trabajo para listado'!$AB$155:$AB$1048576,0),MATCH((CUADRO!P$5&amp;$E1081),'Hoja de Trabajo para listado'!$AB$151:$BA$151,0)),0)+IFERROR(INDEX('Hoja de Trabajo para listado'!$BC$155:$CB$1048576,MATCH($A1081,'Hoja de Trabajo para listado'!$BC$155:$BC$1048576,0),MATCH((CUADRO!P$5&amp;$E1081),'Hoja de Trabajo para listado'!$BC$151:$CB$151,0)),0)+IFERROR(INDEX('Hoja de Trabajo para listado'!$DE$153:$DG$274,MATCH($A1081,'Hoja de Trabajo para listado'!$DE$153:$DE$1048576,0),MATCH((CUADRO!P$5&amp;$E1081),'Hoja de Trabajo para listado'!$DE$151:$DG$151,0)),0)+IFERROR(INDEX('Hoja de Trabajo para listado'!$CD$155:$DC$1048576,MATCH($A1081,'Hoja de Trabajo para listado'!$CD$155:$CD$1048576,0),MATCH((CUADRO!P$5&amp;$E1081),'Hoja de Trabajo para listado'!$CD$151:$DC$151,0)),0)</f>
        <v>0</v>
      </c>
      <c r="Q1081" s="314">
        <f ca="1">+IFERROR(INDEX('Hoja de Trabajo para listado'!$A$155:$Z$1048576,MATCH($A1081,'Hoja de Trabajo para listado'!$A$155:$A$1048576,0),MATCH((CUADRO!Q$5&amp;$E1081),'Hoja de Trabajo para listado'!$A$151:$Z$151,0)),0)+IFERROR(INDEX('Hoja de Trabajo para listado'!$AB$155:$BA$1048576,MATCH($A1081,'Hoja de Trabajo para listado'!$AB$155:$AB$1048576,0),MATCH((CUADRO!Q$5&amp;$E1081),'Hoja de Trabajo para listado'!$AB$151:$BA$151,0)),0)+IFERROR(INDEX('Hoja de Trabajo para listado'!$BC$155:$CB$1048576,MATCH($A1081,'Hoja de Trabajo para listado'!$BC$155:$BC$1048576,0),MATCH((CUADRO!Q$5&amp;$E1081),'Hoja de Trabajo para listado'!$BC$151:$CB$151,0)),0)+IFERROR(INDEX('Hoja de Trabajo para listado'!$DE$153:$DG$274,MATCH($A1081,'Hoja de Trabajo para listado'!$DE$153:$DE$1048576,0),MATCH((CUADRO!Q$5&amp;$E1081),'Hoja de Trabajo para listado'!$DE$151:$DG$151,0)),0)+IFERROR(INDEX('Hoja de Trabajo para listado'!$CD$155:$DC$1048576,MATCH($A1081,'Hoja de Trabajo para listado'!$CD$155:$CD$1048576,0),MATCH((CUADRO!Q$5&amp;$E1081),'Hoja de Trabajo para listado'!$CD$151:$DC$151,0)),0)</f>
        <v>0</v>
      </c>
      <c r="R1081" s="314">
        <f t="shared" ca="1" si="32"/>
        <v>0</v>
      </c>
      <c r="S1081" s="345">
        <f ca="1">+R1080+R1081</f>
        <v>0</v>
      </c>
      <c r="T1081" s="314">
        <f ca="1">+S1081</f>
        <v>0</v>
      </c>
      <c r="U1081" s="313">
        <f t="shared" si="33"/>
        <v>2</v>
      </c>
      <c r="V1081" s="319" t="str">
        <f>+VLOOKUP(A1081,bd_lista!$A$3:$E$593,5,FALSE)</f>
        <v>Instituciones Descentralizadas Municipales</v>
      </c>
      <c r="W1081" s="426"/>
    </row>
    <row r="1082" spans="1:23" customFormat="1" ht="15" hidden="1" customHeight="1">
      <c r="A1082" s="323">
        <v>2333</v>
      </c>
      <c r="B1082" s="427">
        <f>+A1082</f>
        <v>2333</v>
      </c>
      <c r="C1082" s="318" t="str">
        <f>+VLOOKUP(A1082,bd_lista!$A$3:$C$593,3,FALSE)</f>
        <v>Entidad Dirección de la Terminal de Buses de Tarija</v>
      </c>
      <c r="D1082" s="429" t="str">
        <f>+C1082</f>
        <v>Entidad Dirección de la Terminal de Buses de Tarija</v>
      </c>
      <c r="E1082" s="346" t="s">
        <v>1418</v>
      </c>
      <c r="F1082" s="314">
        <f ca="1">+IFERROR(INDEX('Hoja de Trabajo para listado'!$A$155:$Z$1048576,MATCH($A1082,'Hoja de Trabajo para listado'!$A$155:$A$1048576,0),MATCH((CUADRO!F$5&amp;$E1082),'Hoja de Trabajo para listado'!$A$151:$Z$151,0)),0)+IFERROR(INDEX('Hoja de Trabajo para listado'!$AB$155:$BA$1048576,MATCH($A1082,'Hoja de Trabajo para listado'!$AB$155:$AB$1048576,0),MATCH((CUADRO!F$5&amp;$E1082),'Hoja de Trabajo para listado'!$AB$151:$BA$151,0)),0)+IFERROR(INDEX('Hoja de Trabajo para listado'!$BC$155:$CB$1048576,MATCH($A1082,'Hoja de Trabajo para listado'!$BC$155:$BC$1048576,0),MATCH((CUADRO!F$5&amp;$E1082),'Hoja de Trabajo para listado'!$BC$151:$CB$151,0)),0)+IFERROR(INDEX('Hoja de Trabajo para listado'!$DE$153:$DG$274,MATCH($A1082,'Hoja de Trabajo para listado'!$DE$153:$DE$1048576,0),MATCH((CUADRO!F$5&amp;$E1082),'Hoja de Trabajo para listado'!$DE$151:$DG$151,0)),0)+IFERROR(INDEX('Hoja de Trabajo para listado'!$CD$155:$DC$1048576,MATCH($A1082,'Hoja de Trabajo para listado'!$CD$155:$CD$1048576,0),MATCH((CUADRO!F$5&amp;$E1082),'Hoja de Trabajo para listado'!$CD$151:$DC$151,0)),0)</f>
        <v>0</v>
      </c>
      <c r="G1082" s="314">
        <f ca="1">+IFERROR(INDEX('Hoja de Trabajo para listado'!$A$155:$Z$1048576,MATCH($A1082,'Hoja de Trabajo para listado'!$A$155:$A$1048576,0),MATCH((CUADRO!G$5&amp;$E1082),'Hoja de Trabajo para listado'!$A$151:$Z$151,0)),0)+IFERROR(INDEX('Hoja de Trabajo para listado'!$AB$155:$BA$1048576,MATCH($A1082,'Hoja de Trabajo para listado'!$AB$155:$AB$1048576,0),MATCH((CUADRO!G$5&amp;$E1082),'Hoja de Trabajo para listado'!$AB$151:$BA$151,0)),0)+IFERROR(INDEX('Hoja de Trabajo para listado'!$BC$155:$CB$1048576,MATCH($A1082,'Hoja de Trabajo para listado'!$BC$155:$BC$1048576,0),MATCH((CUADRO!G$5&amp;$E1082),'Hoja de Trabajo para listado'!$BC$151:$CB$151,0)),0)+IFERROR(INDEX('Hoja de Trabajo para listado'!$DE$153:$DG$274,MATCH($A1082,'Hoja de Trabajo para listado'!$DE$153:$DE$1048576,0),MATCH((CUADRO!G$5&amp;$E1082),'Hoja de Trabajo para listado'!$DE$151:$DG$151,0)),0)+IFERROR(INDEX('Hoja de Trabajo para listado'!$CD$155:$DC$1048576,MATCH($A1082,'Hoja de Trabajo para listado'!$CD$155:$CD$1048576,0),MATCH((CUADRO!G$5&amp;$E1082),'Hoja de Trabajo para listado'!$CD$151:$DC$151,0)),0)</f>
        <v>0</v>
      </c>
      <c r="H1082" s="314">
        <f ca="1">+IFERROR(INDEX('Hoja de Trabajo para listado'!$A$155:$Z$1048576,MATCH($A1082,'Hoja de Trabajo para listado'!$A$155:$A$1048576,0),MATCH((CUADRO!H$5&amp;$E1082),'Hoja de Trabajo para listado'!$A$151:$Z$151,0)),0)+IFERROR(INDEX('Hoja de Trabajo para listado'!$AB$155:$BA$1048576,MATCH($A1082,'Hoja de Trabajo para listado'!$AB$155:$AB$1048576,0),MATCH((CUADRO!H$5&amp;$E1082),'Hoja de Trabajo para listado'!$AB$151:$BA$151,0)),0)+IFERROR(INDEX('Hoja de Trabajo para listado'!$BC$155:$CB$1048576,MATCH($A1082,'Hoja de Trabajo para listado'!$BC$155:$BC$1048576,0),MATCH((CUADRO!H$5&amp;$E1082),'Hoja de Trabajo para listado'!$BC$151:$CB$151,0)),0)+IFERROR(INDEX('Hoja de Trabajo para listado'!$DE$153:$DG$274,MATCH($A1082,'Hoja de Trabajo para listado'!$DE$153:$DE$1048576,0),MATCH((CUADRO!H$5&amp;$E1082),'Hoja de Trabajo para listado'!$DE$151:$DG$151,0)),0)+IFERROR(INDEX('Hoja de Trabajo para listado'!$CD$155:$DC$1048576,MATCH($A1082,'Hoja de Trabajo para listado'!$CD$155:$CD$1048576,0),MATCH((CUADRO!H$5&amp;$E1082),'Hoja de Trabajo para listado'!$CD$151:$DC$151,0)),0)</f>
        <v>0</v>
      </c>
      <c r="I1082" s="314">
        <f ca="1">+IFERROR(INDEX('Hoja de Trabajo para listado'!$A$155:$Z$1048576,MATCH($A1082,'Hoja de Trabajo para listado'!$A$155:$A$1048576,0),MATCH((CUADRO!I$5&amp;$E1082),'Hoja de Trabajo para listado'!$A$151:$Z$151,0)),0)+IFERROR(INDEX('Hoja de Trabajo para listado'!$AB$155:$BA$1048576,MATCH($A1082,'Hoja de Trabajo para listado'!$AB$155:$AB$1048576,0),MATCH((CUADRO!I$5&amp;$E1082),'Hoja de Trabajo para listado'!$AB$151:$BA$151,0)),0)+IFERROR(INDEX('Hoja de Trabajo para listado'!$BC$155:$CB$1048576,MATCH($A1082,'Hoja de Trabajo para listado'!$BC$155:$BC$1048576,0),MATCH((CUADRO!I$5&amp;$E1082),'Hoja de Trabajo para listado'!$BC$151:$CB$151,0)),0)+IFERROR(INDEX('Hoja de Trabajo para listado'!$DE$153:$DG$274,MATCH($A1082,'Hoja de Trabajo para listado'!$DE$153:$DE$1048576,0),MATCH((CUADRO!I$5&amp;$E1082),'Hoja de Trabajo para listado'!$DE$151:$DG$151,0)),0)+IFERROR(INDEX('Hoja de Trabajo para listado'!$CD$155:$DC$1048576,MATCH($A1082,'Hoja de Trabajo para listado'!$CD$155:$CD$1048576,0),MATCH((CUADRO!I$5&amp;$E1082),'Hoja de Trabajo para listado'!$CD$151:$DC$151,0)),0)</f>
        <v>0</v>
      </c>
      <c r="J1082" s="314">
        <f ca="1">+IFERROR(INDEX('Hoja de Trabajo para listado'!$A$155:$Z$1048576,MATCH($A1082,'Hoja de Trabajo para listado'!$A$155:$A$1048576,0),MATCH((CUADRO!J$5&amp;$E1082),'Hoja de Trabajo para listado'!$A$151:$Z$151,0)),0)+IFERROR(INDEX('Hoja de Trabajo para listado'!$AB$155:$BA$1048576,MATCH($A1082,'Hoja de Trabajo para listado'!$AB$155:$AB$1048576,0),MATCH((CUADRO!J$5&amp;$E1082),'Hoja de Trabajo para listado'!$AB$151:$BA$151,0)),0)+IFERROR(INDEX('Hoja de Trabajo para listado'!$BC$155:$CB$1048576,MATCH($A1082,'Hoja de Trabajo para listado'!$BC$155:$BC$1048576,0),MATCH((CUADRO!J$5&amp;$E1082),'Hoja de Trabajo para listado'!$BC$151:$CB$151,0)),0)+IFERROR(INDEX('Hoja de Trabajo para listado'!$DE$153:$DG$274,MATCH($A1082,'Hoja de Trabajo para listado'!$DE$153:$DE$1048576,0),MATCH((CUADRO!J$5&amp;$E1082),'Hoja de Trabajo para listado'!$DE$151:$DG$151,0)),0)+IFERROR(INDEX('Hoja de Trabajo para listado'!$CD$155:$DC$1048576,MATCH($A1082,'Hoja de Trabajo para listado'!$CD$155:$CD$1048576,0),MATCH((CUADRO!J$5&amp;$E1082),'Hoja de Trabajo para listado'!$CD$151:$DC$151,0)),0)</f>
        <v>0</v>
      </c>
      <c r="K1082" s="314">
        <f ca="1">+IFERROR(INDEX('Hoja de Trabajo para listado'!$A$155:$Z$1048576,MATCH($A1082,'Hoja de Trabajo para listado'!$A$155:$A$1048576,0),MATCH((CUADRO!K$5&amp;$E1082),'Hoja de Trabajo para listado'!$A$151:$Z$151,0)),0)+IFERROR(INDEX('Hoja de Trabajo para listado'!$AB$155:$BA$1048576,MATCH($A1082,'Hoja de Trabajo para listado'!$AB$155:$AB$1048576,0),MATCH((CUADRO!K$5&amp;$E1082),'Hoja de Trabajo para listado'!$AB$151:$BA$151,0)),0)+IFERROR(INDEX('Hoja de Trabajo para listado'!$BC$155:$CB$1048576,MATCH($A1082,'Hoja de Trabajo para listado'!$BC$155:$BC$1048576,0),MATCH((CUADRO!K$5&amp;$E1082),'Hoja de Trabajo para listado'!$BC$151:$CB$151,0)),0)+IFERROR(INDEX('Hoja de Trabajo para listado'!$DE$153:$DG$274,MATCH($A1082,'Hoja de Trabajo para listado'!$DE$153:$DE$1048576,0),MATCH((CUADRO!K$5&amp;$E1082),'Hoja de Trabajo para listado'!$DE$151:$DG$151,0)),0)+IFERROR(INDEX('Hoja de Trabajo para listado'!$CD$155:$DC$1048576,MATCH($A1082,'Hoja de Trabajo para listado'!$CD$155:$CD$1048576,0),MATCH((CUADRO!K$5&amp;$E1082),'Hoja de Trabajo para listado'!$CD$151:$DC$151,0)),0)</f>
        <v>0</v>
      </c>
      <c r="L1082" s="314">
        <f ca="1">+IFERROR(INDEX('Hoja de Trabajo para listado'!$A$155:$Z$1048576,MATCH($A1082,'Hoja de Trabajo para listado'!$A$155:$A$1048576,0),MATCH((CUADRO!L$5&amp;$E1082),'Hoja de Trabajo para listado'!$A$151:$Z$151,0)),0)+IFERROR(INDEX('Hoja de Trabajo para listado'!$AB$155:$BA$1048576,MATCH($A1082,'Hoja de Trabajo para listado'!$AB$155:$AB$1048576,0),MATCH((CUADRO!L$5&amp;$E1082),'Hoja de Trabajo para listado'!$AB$151:$BA$151,0)),0)+IFERROR(INDEX('Hoja de Trabajo para listado'!$BC$155:$CB$1048576,MATCH($A1082,'Hoja de Trabajo para listado'!$BC$155:$BC$1048576,0),MATCH((CUADRO!L$5&amp;$E1082),'Hoja de Trabajo para listado'!$BC$151:$CB$151,0)),0)+IFERROR(INDEX('Hoja de Trabajo para listado'!$DE$153:$DG$274,MATCH($A1082,'Hoja de Trabajo para listado'!$DE$153:$DE$1048576,0),MATCH((CUADRO!L$5&amp;$E1082),'Hoja de Trabajo para listado'!$DE$151:$DG$151,0)),0)+IFERROR(INDEX('Hoja de Trabajo para listado'!$CD$155:$DC$1048576,MATCH($A1082,'Hoja de Trabajo para listado'!$CD$155:$CD$1048576,0),MATCH((CUADRO!L$5&amp;$E1082),'Hoja de Trabajo para listado'!$CD$151:$DC$151,0)),0)</f>
        <v>0</v>
      </c>
      <c r="M1082" s="314">
        <f ca="1">+IFERROR(INDEX('Hoja de Trabajo para listado'!$A$155:$Z$1048576,MATCH($A1082,'Hoja de Trabajo para listado'!$A$155:$A$1048576,0),MATCH((CUADRO!M$5&amp;$E1082),'Hoja de Trabajo para listado'!$A$151:$Z$151,0)),0)+IFERROR(INDEX('Hoja de Trabajo para listado'!$AB$155:$BA$1048576,MATCH($A1082,'Hoja de Trabajo para listado'!$AB$155:$AB$1048576,0),MATCH((CUADRO!M$5&amp;$E1082),'Hoja de Trabajo para listado'!$AB$151:$BA$151,0)),0)+IFERROR(INDEX('Hoja de Trabajo para listado'!$BC$155:$CB$1048576,MATCH($A1082,'Hoja de Trabajo para listado'!$BC$155:$BC$1048576,0),MATCH((CUADRO!M$5&amp;$E1082),'Hoja de Trabajo para listado'!$BC$151:$CB$151,0)),0)+IFERROR(INDEX('Hoja de Trabajo para listado'!$DE$153:$DG$274,MATCH($A1082,'Hoja de Trabajo para listado'!$DE$153:$DE$1048576,0),MATCH((CUADRO!M$5&amp;$E1082),'Hoja de Trabajo para listado'!$DE$151:$DG$151,0)),0)+IFERROR(INDEX('Hoja de Trabajo para listado'!$CD$155:$DC$1048576,MATCH($A1082,'Hoja de Trabajo para listado'!$CD$155:$CD$1048576,0),MATCH((CUADRO!M$5&amp;$E1082),'Hoja de Trabajo para listado'!$CD$151:$DC$151,0)),0)</f>
        <v>0</v>
      </c>
      <c r="N1082" s="314">
        <f ca="1">+IFERROR(INDEX('Hoja de Trabajo para listado'!$A$155:$Z$1048576,MATCH($A1082,'Hoja de Trabajo para listado'!$A$155:$A$1048576,0),MATCH((CUADRO!N$5&amp;$E1082),'Hoja de Trabajo para listado'!$A$151:$Z$151,0)),0)+IFERROR(INDEX('Hoja de Trabajo para listado'!$AB$155:$BA$1048576,MATCH($A1082,'Hoja de Trabajo para listado'!$AB$155:$AB$1048576,0),MATCH((CUADRO!N$5&amp;$E1082),'Hoja de Trabajo para listado'!$AB$151:$BA$151,0)),0)+IFERROR(INDEX('Hoja de Trabajo para listado'!$BC$155:$CB$1048576,MATCH($A1082,'Hoja de Trabajo para listado'!$BC$155:$BC$1048576,0),MATCH((CUADRO!N$5&amp;$E1082),'Hoja de Trabajo para listado'!$BC$151:$CB$151,0)),0)+IFERROR(INDEX('Hoja de Trabajo para listado'!$DE$153:$DG$274,MATCH($A1082,'Hoja de Trabajo para listado'!$DE$153:$DE$1048576,0),MATCH((CUADRO!N$5&amp;$E1082),'Hoja de Trabajo para listado'!$DE$151:$DG$151,0)),0)+IFERROR(INDEX('Hoja de Trabajo para listado'!$CD$155:$DC$1048576,MATCH($A1082,'Hoja de Trabajo para listado'!$CD$155:$CD$1048576,0),MATCH((CUADRO!N$5&amp;$E1082),'Hoja de Trabajo para listado'!$CD$151:$DC$151,0)),0)</f>
        <v>0</v>
      </c>
      <c r="O1082" s="314">
        <f ca="1">+IFERROR(INDEX('Hoja de Trabajo para listado'!$A$155:$Z$1048576,MATCH($A1082,'Hoja de Trabajo para listado'!$A$155:$A$1048576,0),MATCH((CUADRO!O$5&amp;$E1082),'Hoja de Trabajo para listado'!$A$151:$Z$151,0)),0)+IFERROR(INDEX('Hoja de Trabajo para listado'!$AB$155:$BA$1048576,MATCH($A1082,'Hoja de Trabajo para listado'!$AB$155:$AB$1048576,0),MATCH((CUADRO!O$5&amp;$E1082),'Hoja de Trabajo para listado'!$AB$151:$BA$151,0)),0)+IFERROR(INDEX('Hoja de Trabajo para listado'!$BC$155:$CB$1048576,MATCH($A1082,'Hoja de Trabajo para listado'!$BC$155:$BC$1048576,0),MATCH((CUADRO!O$5&amp;$E1082),'Hoja de Trabajo para listado'!$BC$151:$CB$151,0)),0)+IFERROR(INDEX('Hoja de Trabajo para listado'!$DE$153:$DG$274,MATCH($A1082,'Hoja de Trabajo para listado'!$DE$153:$DE$1048576,0),MATCH((CUADRO!O$5&amp;$E1082),'Hoja de Trabajo para listado'!$DE$151:$DG$151,0)),0)+IFERROR(INDEX('Hoja de Trabajo para listado'!$CD$155:$DC$1048576,MATCH($A1082,'Hoja de Trabajo para listado'!$CD$155:$CD$1048576,0),MATCH((CUADRO!O$5&amp;$E1082),'Hoja de Trabajo para listado'!$CD$151:$DC$151,0)),0)</f>
        <v>0</v>
      </c>
      <c r="P1082" s="314">
        <f ca="1">+IFERROR(INDEX('Hoja de Trabajo para listado'!$A$155:$Z$1048576,MATCH($A1082,'Hoja de Trabajo para listado'!$A$155:$A$1048576,0),MATCH((CUADRO!P$5&amp;$E1082),'Hoja de Trabajo para listado'!$A$151:$Z$151,0)),0)+IFERROR(INDEX('Hoja de Trabajo para listado'!$AB$155:$BA$1048576,MATCH($A1082,'Hoja de Trabajo para listado'!$AB$155:$AB$1048576,0),MATCH((CUADRO!P$5&amp;$E1082),'Hoja de Trabajo para listado'!$AB$151:$BA$151,0)),0)+IFERROR(INDEX('Hoja de Trabajo para listado'!$BC$155:$CB$1048576,MATCH($A1082,'Hoja de Trabajo para listado'!$BC$155:$BC$1048576,0),MATCH((CUADRO!P$5&amp;$E1082),'Hoja de Trabajo para listado'!$BC$151:$CB$151,0)),0)+IFERROR(INDEX('Hoja de Trabajo para listado'!$DE$153:$DG$274,MATCH($A1082,'Hoja de Trabajo para listado'!$DE$153:$DE$1048576,0),MATCH((CUADRO!P$5&amp;$E1082),'Hoja de Trabajo para listado'!$DE$151:$DG$151,0)),0)+IFERROR(INDEX('Hoja de Trabajo para listado'!$CD$155:$DC$1048576,MATCH($A1082,'Hoja de Trabajo para listado'!$CD$155:$CD$1048576,0),MATCH((CUADRO!P$5&amp;$E1082),'Hoja de Trabajo para listado'!$CD$151:$DC$151,0)),0)</f>
        <v>0</v>
      </c>
      <c r="Q1082" s="314">
        <f ca="1">+IFERROR(INDEX('Hoja de Trabajo para listado'!$A$155:$Z$1048576,MATCH($A1082,'Hoja de Trabajo para listado'!$A$155:$A$1048576,0),MATCH((CUADRO!Q$5&amp;$E1082),'Hoja de Trabajo para listado'!$A$151:$Z$151,0)),0)+IFERROR(INDEX('Hoja de Trabajo para listado'!$AB$155:$BA$1048576,MATCH($A1082,'Hoja de Trabajo para listado'!$AB$155:$AB$1048576,0),MATCH((CUADRO!Q$5&amp;$E1082),'Hoja de Trabajo para listado'!$AB$151:$BA$151,0)),0)+IFERROR(INDEX('Hoja de Trabajo para listado'!$BC$155:$CB$1048576,MATCH($A1082,'Hoja de Trabajo para listado'!$BC$155:$BC$1048576,0),MATCH((CUADRO!Q$5&amp;$E1082),'Hoja de Trabajo para listado'!$BC$151:$CB$151,0)),0)+IFERROR(INDEX('Hoja de Trabajo para listado'!$DE$153:$DG$274,MATCH($A1082,'Hoja de Trabajo para listado'!$DE$153:$DE$1048576,0),MATCH((CUADRO!Q$5&amp;$E1082),'Hoja de Trabajo para listado'!$DE$151:$DG$151,0)),0)+IFERROR(INDEX('Hoja de Trabajo para listado'!$CD$155:$DC$1048576,MATCH($A1082,'Hoja de Trabajo para listado'!$CD$155:$CD$1048576,0),MATCH((CUADRO!Q$5&amp;$E1082),'Hoja de Trabajo para listado'!$CD$151:$DC$151,0)),0)</f>
        <v>0</v>
      </c>
      <c r="R1082" s="314">
        <f t="shared" ca="1" si="32"/>
        <v>0</v>
      </c>
      <c r="S1082" s="345"/>
      <c r="T1082" s="314">
        <f ca="1">+T1083</f>
        <v>0</v>
      </c>
      <c r="U1082" s="313">
        <f t="shared" si="33"/>
        <v>1</v>
      </c>
      <c r="V1082" s="319" t="str">
        <f>+VLOOKUP(A1082,bd_lista!$A$3:$E$593,5,FALSE)</f>
        <v>Instituciones Descentralizadas Municipales</v>
      </c>
      <c r="W1082" s="425" t="str">
        <f>+V1082</f>
        <v>Instituciones Descentralizadas Municipales</v>
      </c>
    </row>
    <row r="1083" spans="1:23" customFormat="1" ht="15" hidden="1" customHeight="1">
      <c r="A1083" s="323">
        <v>2333</v>
      </c>
      <c r="B1083" s="428"/>
      <c r="C1083" s="318" t="str">
        <f>+VLOOKUP(A1083,bd_lista!$A$3:$C$593,3,FALSE)</f>
        <v>Entidad Dirección de la Terminal de Buses de Tarija</v>
      </c>
      <c r="D1083" s="430"/>
      <c r="E1083" s="347" t="s">
        <v>1419</v>
      </c>
      <c r="F1083" s="314">
        <f ca="1">+IFERROR(INDEX('Hoja de Trabajo para listado'!$A$155:$Z$1048576,MATCH($A1083,'Hoja de Trabajo para listado'!$A$155:$A$1048576,0),MATCH((CUADRO!F$5&amp;$E1083),'Hoja de Trabajo para listado'!$A$151:$Z$151,0)),0)+IFERROR(INDEX('Hoja de Trabajo para listado'!$AB$155:$BA$1048576,MATCH($A1083,'Hoja de Trabajo para listado'!$AB$155:$AB$1048576,0),MATCH((CUADRO!F$5&amp;$E1083),'Hoja de Trabajo para listado'!$AB$151:$BA$151,0)),0)+IFERROR(INDEX('Hoja de Trabajo para listado'!$BC$155:$CB$1048576,MATCH($A1083,'Hoja de Trabajo para listado'!$BC$155:$BC$1048576,0),MATCH((CUADRO!F$5&amp;$E1083),'Hoja de Trabajo para listado'!$BC$151:$CB$151,0)),0)+IFERROR(INDEX('Hoja de Trabajo para listado'!$DE$153:$DG$274,MATCH($A1083,'Hoja de Trabajo para listado'!$DE$153:$DE$1048576,0),MATCH((CUADRO!F$5&amp;$E1083),'Hoja de Trabajo para listado'!$DE$151:$DG$151,0)),0)+IFERROR(INDEX('Hoja de Trabajo para listado'!$CD$155:$DC$1048576,MATCH($A1083,'Hoja de Trabajo para listado'!$CD$155:$CD$1048576,0),MATCH((CUADRO!F$5&amp;$E1083),'Hoja de Trabajo para listado'!$CD$151:$DC$151,0)),0)</f>
        <v>0</v>
      </c>
      <c r="G1083" s="314">
        <f ca="1">+IFERROR(INDEX('Hoja de Trabajo para listado'!$A$155:$Z$1048576,MATCH($A1083,'Hoja de Trabajo para listado'!$A$155:$A$1048576,0),MATCH((CUADRO!G$5&amp;$E1083),'Hoja de Trabajo para listado'!$A$151:$Z$151,0)),0)+IFERROR(INDEX('Hoja de Trabajo para listado'!$AB$155:$BA$1048576,MATCH($A1083,'Hoja de Trabajo para listado'!$AB$155:$AB$1048576,0),MATCH((CUADRO!G$5&amp;$E1083),'Hoja de Trabajo para listado'!$AB$151:$BA$151,0)),0)+IFERROR(INDEX('Hoja de Trabajo para listado'!$BC$155:$CB$1048576,MATCH($A1083,'Hoja de Trabajo para listado'!$BC$155:$BC$1048576,0),MATCH((CUADRO!G$5&amp;$E1083),'Hoja de Trabajo para listado'!$BC$151:$CB$151,0)),0)+IFERROR(INDEX('Hoja de Trabajo para listado'!$DE$153:$DG$274,MATCH($A1083,'Hoja de Trabajo para listado'!$DE$153:$DE$1048576,0),MATCH((CUADRO!G$5&amp;$E1083),'Hoja de Trabajo para listado'!$DE$151:$DG$151,0)),0)+IFERROR(INDEX('Hoja de Trabajo para listado'!$CD$155:$DC$1048576,MATCH($A1083,'Hoja de Trabajo para listado'!$CD$155:$CD$1048576,0),MATCH((CUADRO!G$5&amp;$E1083),'Hoja de Trabajo para listado'!$CD$151:$DC$151,0)),0)</f>
        <v>0</v>
      </c>
      <c r="H1083" s="314">
        <f ca="1">+IFERROR(INDEX('Hoja de Trabajo para listado'!$A$155:$Z$1048576,MATCH($A1083,'Hoja de Trabajo para listado'!$A$155:$A$1048576,0),MATCH((CUADRO!H$5&amp;$E1083),'Hoja de Trabajo para listado'!$A$151:$Z$151,0)),0)+IFERROR(INDEX('Hoja de Trabajo para listado'!$AB$155:$BA$1048576,MATCH($A1083,'Hoja de Trabajo para listado'!$AB$155:$AB$1048576,0),MATCH((CUADRO!H$5&amp;$E1083),'Hoja de Trabajo para listado'!$AB$151:$BA$151,0)),0)+IFERROR(INDEX('Hoja de Trabajo para listado'!$BC$155:$CB$1048576,MATCH($A1083,'Hoja de Trabajo para listado'!$BC$155:$BC$1048576,0),MATCH((CUADRO!H$5&amp;$E1083),'Hoja de Trabajo para listado'!$BC$151:$CB$151,0)),0)+IFERROR(INDEX('Hoja de Trabajo para listado'!$DE$153:$DG$274,MATCH($A1083,'Hoja de Trabajo para listado'!$DE$153:$DE$1048576,0),MATCH((CUADRO!H$5&amp;$E1083),'Hoja de Trabajo para listado'!$DE$151:$DG$151,0)),0)+IFERROR(INDEX('Hoja de Trabajo para listado'!$CD$155:$DC$1048576,MATCH($A1083,'Hoja de Trabajo para listado'!$CD$155:$CD$1048576,0),MATCH((CUADRO!H$5&amp;$E1083),'Hoja de Trabajo para listado'!$CD$151:$DC$151,0)),0)</f>
        <v>0</v>
      </c>
      <c r="I1083" s="314">
        <f ca="1">+IFERROR(INDEX('Hoja de Trabajo para listado'!$A$155:$Z$1048576,MATCH($A1083,'Hoja de Trabajo para listado'!$A$155:$A$1048576,0),MATCH((CUADRO!I$5&amp;$E1083),'Hoja de Trabajo para listado'!$A$151:$Z$151,0)),0)+IFERROR(INDEX('Hoja de Trabajo para listado'!$AB$155:$BA$1048576,MATCH($A1083,'Hoja de Trabajo para listado'!$AB$155:$AB$1048576,0),MATCH((CUADRO!I$5&amp;$E1083),'Hoja de Trabajo para listado'!$AB$151:$BA$151,0)),0)+IFERROR(INDEX('Hoja de Trabajo para listado'!$BC$155:$CB$1048576,MATCH($A1083,'Hoja de Trabajo para listado'!$BC$155:$BC$1048576,0),MATCH((CUADRO!I$5&amp;$E1083),'Hoja de Trabajo para listado'!$BC$151:$CB$151,0)),0)+IFERROR(INDEX('Hoja de Trabajo para listado'!$DE$153:$DG$274,MATCH($A1083,'Hoja de Trabajo para listado'!$DE$153:$DE$1048576,0),MATCH((CUADRO!I$5&amp;$E1083),'Hoja de Trabajo para listado'!$DE$151:$DG$151,0)),0)+IFERROR(INDEX('Hoja de Trabajo para listado'!$CD$155:$DC$1048576,MATCH($A1083,'Hoja de Trabajo para listado'!$CD$155:$CD$1048576,0),MATCH((CUADRO!I$5&amp;$E1083),'Hoja de Trabajo para listado'!$CD$151:$DC$151,0)),0)</f>
        <v>0</v>
      </c>
      <c r="J1083" s="314">
        <f ca="1">+IFERROR(INDEX('Hoja de Trabajo para listado'!$A$155:$Z$1048576,MATCH($A1083,'Hoja de Trabajo para listado'!$A$155:$A$1048576,0),MATCH((CUADRO!J$5&amp;$E1083),'Hoja de Trabajo para listado'!$A$151:$Z$151,0)),0)+IFERROR(INDEX('Hoja de Trabajo para listado'!$AB$155:$BA$1048576,MATCH($A1083,'Hoja de Trabajo para listado'!$AB$155:$AB$1048576,0),MATCH((CUADRO!J$5&amp;$E1083),'Hoja de Trabajo para listado'!$AB$151:$BA$151,0)),0)+IFERROR(INDEX('Hoja de Trabajo para listado'!$BC$155:$CB$1048576,MATCH($A1083,'Hoja de Trabajo para listado'!$BC$155:$BC$1048576,0),MATCH((CUADRO!J$5&amp;$E1083),'Hoja de Trabajo para listado'!$BC$151:$CB$151,0)),0)+IFERROR(INDEX('Hoja de Trabajo para listado'!$DE$153:$DG$274,MATCH($A1083,'Hoja de Trabajo para listado'!$DE$153:$DE$1048576,0),MATCH((CUADRO!J$5&amp;$E1083),'Hoja de Trabajo para listado'!$DE$151:$DG$151,0)),0)+IFERROR(INDEX('Hoja de Trabajo para listado'!$CD$155:$DC$1048576,MATCH($A1083,'Hoja de Trabajo para listado'!$CD$155:$CD$1048576,0),MATCH((CUADRO!J$5&amp;$E1083),'Hoja de Trabajo para listado'!$CD$151:$DC$151,0)),0)</f>
        <v>0</v>
      </c>
      <c r="K1083" s="314">
        <f ca="1">+IFERROR(INDEX('Hoja de Trabajo para listado'!$A$155:$Z$1048576,MATCH($A1083,'Hoja de Trabajo para listado'!$A$155:$A$1048576,0),MATCH((CUADRO!K$5&amp;$E1083),'Hoja de Trabajo para listado'!$A$151:$Z$151,0)),0)+IFERROR(INDEX('Hoja de Trabajo para listado'!$AB$155:$BA$1048576,MATCH($A1083,'Hoja de Trabajo para listado'!$AB$155:$AB$1048576,0),MATCH((CUADRO!K$5&amp;$E1083),'Hoja de Trabajo para listado'!$AB$151:$BA$151,0)),0)+IFERROR(INDEX('Hoja de Trabajo para listado'!$BC$155:$CB$1048576,MATCH($A1083,'Hoja de Trabajo para listado'!$BC$155:$BC$1048576,0),MATCH((CUADRO!K$5&amp;$E1083),'Hoja de Trabajo para listado'!$BC$151:$CB$151,0)),0)+IFERROR(INDEX('Hoja de Trabajo para listado'!$DE$153:$DG$274,MATCH($A1083,'Hoja de Trabajo para listado'!$DE$153:$DE$1048576,0),MATCH((CUADRO!K$5&amp;$E1083),'Hoja de Trabajo para listado'!$DE$151:$DG$151,0)),0)+IFERROR(INDEX('Hoja de Trabajo para listado'!$CD$155:$DC$1048576,MATCH($A1083,'Hoja de Trabajo para listado'!$CD$155:$CD$1048576,0),MATCH((CUADRO!K$5&amp;$E1083),'Hoja de Trabajo para listado'!$CD$151:$DC$151,0)),0)</f>
        <v>0</v>
      </c>
      <c r="L1083" s="314">
        <f ca="1">+IFERROR(INDEX('Hoja de Trabajo para listado'!$A$155:$Z$1048576,MATCH($A1083,'Hoja de Trabajo para listado'!$A$155:$A$1048576,0),MATCH((CUADRO!L$5&amp;$E1083),'Hoja de Trabajo para listado'!$A$151:$Z$151,0)),0)+IFERROR(INDEX('Hoja de Trabajo para listado'!$AB$155:$BA$1048576,MATCH($A1083,'Hoja de Trabajo para listado'!$AB$155:$AB$1048576,0),MATCH((CUADRO!L$5&amp;$E1083),'Hoja de Trabajo para listado'!$AB$151:$BA$151,0)),0)+IFERROR(INDEX('Hoja de Trabajo para listado'!$BC$155:$CB$1048576,MATCH($A1083,'Hoja de Trabajo para listado'!$BC$155:$BC$1048576,0),MATCH((CUADRO!L$5&amp;$E1083),'Hoja de Trabajo para listado'!$BC$151:$CB$151,0)),0)+IFERROR(INDEX('Hoja de Trabajo para listado'!$DE$153:$DG$274,MATCH($A1083,'Hoja de Trabajo para listado'!$DE$153:$DE$1048576,0),MATCH((CUADRO!L$5&amp;$E1083),'Hoja de Trabajo para listado'!$DE$151:$DG$151,0)),0)+IFERROR(INDEX('Hoja de Trabajo para listado'!$CD$155:$DC$1048576,MATCH($A1083,'Hoja de Trabajo para listado'!$CD$155:$CD$1048576,0),MATCH((CUADRO!L$5&amp;$E1083),'Hoja de Trabajo para listado'!$CD$151:$DC$151,0)),0)</f>
        <v>0</v>
      </c>
      <c r="M1083" s="314">
        <f ca="1">+IFERROR(INDEX('Hoja de Trabajo para listado'!$A$155:$Z$1048576,MATCH($A1083,'Hoja de Trabajo para listado'!$A$155:$A$1048576,0),MATCH((CUADRO!M$5&amp;$E1083),'Hoja de Trabajo para listado'!$A$151:$Z$151,0)),0)+IFERROR(INDEX('Hoja de Trabajo para listado'!$AB$155:$BA$1048576,MATCH($A1083,'Hoja de Trabajo para listado'!$AB$155:$AB$1048576,0),MATCH((CUADRO!M$5&amp;$E1083),'Hoja de Trabajo para listado'!$AB$151:$BA$151,0)),0)+IFERROR(INDEX('Hoja de Trabajo para listado'!$BC$155:$CB$1048576,MATCH($A1083,'Hoja de Trabajo para listado'!$BC$155:$BC$1048576,0),MATCH((CUADRO!M$5&amp;$E1083),'Hoja de Trabajo para listado'!$BC$151:$CB$151,0)),0)+IFERROR(INDEX('Hoja de Trabajo para listado'!$DE$153:$DG$274,MATCH($A1083,'Hoja de Trabajo para listado'!$DE$153:$DE$1048576,0),MATCH((CUADRO!M$5&amp;$E1083),'Hoja de Trabajo para listado'!$DE$151:$DG$151,0)),0)+IFERROR(INDEX('Hoja de Trabajo para listado'!$CD$155:$DC$1048576,MATCH($A1083,'Hoja de Trabajo para listado'!$CD$155:$CD$1048576,0),MATCH((CUADRO!M$5&amp;$E1083),'Hoja de Trabajo para listado'!$CD$151:$DC$151,0)),0)</f>
        <v>0</v>
      </c>
      <c r="N1083" s="314">
        <f ca="1">+IFERROR(INDEX('Hoja de Trabajo para listado'!$A$155:$Z$1048576,MATCH($A1083,'Hoja de Trabajo para listado'!$A$155:$A$1048576,0),MATCH((CUADRO!N$5&amp;$E1083),'Hoja de Trabajo para listado'!$A$151:$Z$151,0)),0)+IFERROR(INDEX('Hoja de Trabajo para listado'!$AB$155:$BA$1048576,MATCH($A1083,'Hoja de Trabajo para listado'!$AB$155:$AB$1048576,0),MATCH((CUADRO!N$5&amp;$E1083),'Hoja de Trabajo para listado'!$AB$151:$BA$151,0)),0)+IFERROR(INDEX('Hoja de Trabajo para listado'!$BC$155:$CB$1048576,MATCH($A1083,'Hoja de Trabajo para listado'!$BC$155:$BC$1048576,0),MATCH((CUADRO!N$5&amp;$E1083),'Hoja de Trabajo para listado'!$BC$151:$CB$151,0)),0)+IFERROR(INDEX('Hoja de Trabajo para listado'!$DE$153:$DG$274,MATCH($A1083,'Hoja de Trabajo para listado'!$DE$153:$DE$1048576,0),MATCH((CUADRO!N$5&amp;$E1083),'Hoja de Trabajo para listado'!$DE$151:$DG$151,0)),0)+IFERROR(INDEX('Hoja de Trabajo para listado'!$CD$155:$DC$1048576,MATCH($A1083,'Hoja de Trabajo para listado'!$CD$155:$CD$1048576,0),MATCH((CUADRO!N$5&amp;$E1083),'Hoja de Trabajo para listado'!$CD$151:$DC$151,0)),0)</f>
        <v>0</v>
      </c>
      <c r="O1083" s="314">
        <f ca="1">+IFERROR(INDEX('Hoja de Trabajo para listado'!$A$155:$Z$1048576,MATCH($A1083,'Hoja de Trabajo para listado'!$A$155:$A$1048576,0),MATCH((CUADRO!O$5&amp;$E1083),'Hoja de Trabajo para listado'!$A$151:$Z$151,0)),0)+IFERROR(INDEX('Hoja de Trabajo para listado'!$AB$155:$BA$1048576,MATCH($A1083,'Hoja de Trabajo para listado'!$AB$155:$AB$1048576,0),MATCH((CUADRO!O$5&amp;$E1083),'Hoja de Trabajo para listado'!$AB$151:$BA$151,0)),0)+IFERROR(INDEX('Hoja de Trabajo para listado'!$BC$155:$CB$1048576,MATCH($A1083,'Hoja de Trabajo para listado'!$BC$155:$BC$1048576,0),MATCH((CUADRO!O$5&amp;$E1083),'Hoja de Trabajo para listado'!$BC$151:$CB$151,0)),0)+IFERROR(INDEX('Hoja de Trabajo para listado'!$DE$153:$DG$274,MATCH($A1083,'Hoja de Trabajo para listado'!$DE$153:$DE$1048576,0),MATCH((CUADRO!O$5&amp;$E1083),'Hoja de Trabajo para listado'!$DE$151:$DG$151,0)),0)+IFERROR(INDEX('Hoja de Trabajo para listado'!$CD$155:$DC$1048576,MATCH($A1083,'Hoja de Trabajo para listado'!$CD$155:$CD$1048576,0),MATCH((CUADRO!O$5&amp;$E1083),'Hoja de Trabajo para listado'!$CD$151:$DC$151,0)),0)</f>
        <v>0</v>
      </c>
      <c r="P1083" s="314">
        <f ca="1">+IFERROR(INDEX('Hoja de Trabajo para listado'!$A$155:$Z$1048576,MATCH($A1083,'Hoja de Trabajo para listado'!$A$155:$A$1048576,0),MATCH((CUADRO!P$5&amp;$E1083),'Hoja de Trabajo para listado'!$A$151:$Z$151,0)),0)+IFERROR(INDEX('Hoja de Trabajo para listado'!$AB$155:$BA$1048576,MATCH($A1083,'Hoja de Trabajo para listado'!$AB$155:$AB$1048576,0),MATCH((CUADRO!P$5&amp;$E1083),'Hoja de Trabajo para listado'!$AB$151:$BA$151,0)),0)+IFERROR(INDEX('Hoja de Trabajo para listado'!$BC$155:$CB$1048576,MATCH($A1083,'Hoja de Trabajo para listado'!$BC$155:$BC$1048576,0),MATCH((CUADRO!P$5&amp;$E1083),'Hoja de Trabajo para listado'!$BC$151:$CB$151,0)),0)+IFERROR(INDEX('Hoja de Trabajo para listado'!$DE$153:$DG$274,MATCH($A1083,'Hoja de Trabajo para listado'!$DE$153:$DE$1048576,0),MATCH((CUADRO!P$5&amp;$E1083),'Hoja de Trabajo para listado'!$DE$151:$DG$151,0)),0)+IFERROR(INDEX('Hoja de Trabajo para listado'!$CD$155:$DC$1048576,MATCH($A1083,'Hoja de Trabajo para listado'!$CD$155:$CD$1048576,0),MATCH((CUADRO!P$5&amp;$E1083),'Hoja de Trabajo para listado'!$CD$151:$DC$151,0)),0)</f>
        <v>0</v>
      </c>
      <c r="Q1083" s="314">
        <f ca="1">+IFERROR(INDEX('Hoja de Trabajo para listado'!$A$155:$Z$1048576,MATCH($A1083,'Hoja de Trabajo para listado'!$A$155:$A$1048576,0),MATCH((CUADRO!Q$5&amp;$E1083),'Hoja de Trabajo para listado'!$A$151:$Z$151,0)),0)+IFERROR(INDEX('Hoja de Trabajo para listado'!$AB$155:$BA$1048576,MATCH($A1083,'Hoja de Trabajo para listado'!$AB$155:$AB$1048576,0),MATCH((CUADRO!Q$5&amp;$E1083),'Hoja de Trabajo para listado'!$AB$151:$BA$151,0)),0)+IFERROR(INDEX('Hoja de Trabajo para listado'!$BC$155:$CB$1048576,MATCH($A1083,'Hoja de Trabajo para listado'!$BC$155:$BC$1048576,0),MATCH((CUADRO!Q$5&amp;$E1083),'Hoja de Trabajo para listado'!$BC$151:$CB$151,0)),0)+IFERROR(INDEX('Hoja de Trabajo para listado'!$DE$153:$DG$274,MATCH($A1083,'Hoja de Trabajo para listado'!$DE$153:$DE$1048576,0),MATCH((CUADRO!Q$5&amp;$E1083),'Hoja de Trabajo para listado'!$DE$151:$DG$151,0)),0)+IFERROR(INDEX('Hoja de Trabajo para listado'!$CD$155:$DC$1048576,MATCH($A1083,'Hoja de Trabajo para listado'!$CD$155:$CD$1048576,0),MATCH((CUADRO!Q$5&amp;$E1083),'Hoja de Trabajo para listado'!$CD$151:$DC$151,0)),0)</f>
        <v>0</v>
      </c>
      <c r="R1083" s="314">
        <f t="shared" ca="1" si="32"/>
        <v>0</v>
      </c>
      <c r="S1083" s="345">
        <f ca="1">+R1082+R1083</f>
        <v>0</v>
      </c>
      <c r="T1083" s="314">
        <f ca="1">+S1083</f>
        <v>0</v>
      </c>
      <c r="U1083" s="313">
        <f t="shared" si="33"/>
        <v>2</v>
      </c>
      <c r="V1083" s="319" t="str">
        <f>+VLOOKUP(A1083,bd_lista!$A$3:$E$593,5,FALSE)</f>
        <v>Instituciones Descentralizadas Municipales</v>
      </c>
      <c r="W1083" s="426"/>
    </row>
    <row r="1084" spans="1:23" customFormat="1" ht="15" hidden="1" customHeight="1">
      <c r="A1084" s="323">
        <v>951</v>
      </c>
      <c r="B1084" s="427">
        <f>+A1084</f>
        <v>951</v>
      </c>
      <c r="C1084" s="318" t="str">
        <f>+VLOOKUP(A1084,bd_lista!$A$3:$C$593,3,FALSE)</f>
        <v>Banco Central de Bolivia</v>
      </c>
      <c r="D1084" s="429" t="str">
        <f>+C1084</f>
        <v>Banco Central de Bolivia</v>
      </c>
      <c r="E1084" s="346" t="s">
        <v>1418</v>
      </c>
      <c r="F1084" s="314">
        <f ca="1">+IFERROR(INDEX('Hoja de Trabajo para listado'!$A$155:$Z$1048576,MATCH($A1084,'Hoja de Trabajo para listado'!$A$155:$A$1048576,0),MATCH((CUADRO!F$5&amp;$E1084),'Hoja de Trabajo para listado'!$A$151:$Z$151,0)),0)+IFERROR(INDEX('Hoja de Trabajo para listado'!$AB$155:$BA$1048576,MATCH($A1084,'Hoja de Trabajo para listado'!$AB$155:$AB$1048576,0),MATCH((CUADRO!F$5&amp;$E1084),'Hoja de Trabajo para listado'!$AB$151:$BA$151,0)),0)+IFERROR(INDEX('Hoja de Trabajo para listado'!$BC$155:$CB$1048576,MATCH($A1084,'Hoja de Trabajo para listado'!$BC$155:$BC$1048576,0),MATCH((CUADRO!F$5&amp;$E1084),'Hoja de Trabajo para listado'!$BC$151:$CB$151,0)),0)+IFERROR(INDEX('Hoja de Trabajo para listado'!$DE$153:$DG$274,MATCH($A1084,'Hoja de Trabajo para listado'!$DE$153:$DE$1048576,0),MATCH((CUADRO!F$5&amp;$E1084),'Hoja de Trabajo para listado'!$DE$151:$DG$151,0)),0)+IFERROR(INDEX('Hoja de Trabajo para listado'!$CD$155:$DC$1048576,MATCH($A1084,'Hoja de Trabajo para listado'!$CD$155:$CD$1048576,0),MATCH((CUADRO!F$5&amp;$E1084),'Hoja de Trabajo para listado'!$CD$151:$DC$151,0)),0)</f>
        <v>0</v>
      </c>
      <c r="G1084" s="314">
        <f ca="1">+IFERROR(INDEX('Hoja de Trabajo para listado'!$A$155:$Z$1048576,MATCH($A1084,'Hoja de Trabajo para listado'!$A$155:$A$1048576,0),MATCH((CUADRO!G$5&amp;$E1084),'Hoja de Trabajo para listado'!$A$151:$Z$151,0)),0)+IFERROR(INDEX('Hoja de Trabajo para listado'!$AB$155:$BA$1048576,MATCH($A1084,'Hoja de Trabajo para listado'!$AB$155:$AB$1048576,0),MATCH((CUADRO!G$5&amp;$E1084),'Hoja de Trabajo para listado'!$AB$151:$BA$151,0)),0)+IFERROR(INDEX('Hoja de Trabajo para listado'!$BC$155:$CB$1048576,MATCH($A1084,'Hoja de Trabajo para listado'!$BC$155:$BC$1048576,0),MATCH((CUADRO!G$5&amp;$E1084),'Hoja de Trabajo para listado'!$BC$151:$CB$151,0)),0)+IFERROR(INDEX('Hoja de Trabajo para listado'!$DE$153:$DG$274,MATCH($A1084,'Hoja de Trabajo para listado'!$DE$153:$DE$1048576,0),MATCH((CUADRO!G$5&amp;$E1084),'Hoja de Trabajo para listado'!$DE$151:$DG$151,0)),0)+IFERROR(INDEX('Hoja de Trabajo para listado'!$CD$155:$DC$1048576,MATCH($A1084,'Hoja de Trabajo para listado'!$CD$155:$CD$1048576,0),MATCH((CUADRO!G$5&amp;$E1084),'Hoja de Trabajo para listado'!$CD$151:$DC$151,0)),0)</f>
        <v>0</v>
      </c>
      <c r="H1084" s="314">
        <f ca="1">+IFERROR(INDEX('Hoja de Trabajo para listado'!$A$155:$Z$1048576,MATCH($A1084,'Hoja de Trabajo para listado'!$A$155:$A$1048576,0),MATCH((CUADRO!H$5&amp;$E1084),'Hoja de Trabajo para listado'!$A$151:$Z$151,0)),0)+IFERROR(INDEX('Hoja de Trabajo para listado'!$AB$155:$BA$1048576,MATCH($A1084,'Hoja de Trabajo para listado'!$AB$155:$AB$1048576,0),MATCH((CUADRO!H$5&amp;$E1084),'Hoja de Trabajo para listado'!$AB$151:$BA$151,0)),0)+IFERROR(INDEX('Hoja de Trabajo para listado'!$BC$155:$CB$1048576,MATCH($A1084,'Hoja de Trabajo para listado'!$BC$155:$BC$1048576,0),MATCH((CUADRO!H$5&amp;$E1084),'Hoja de Trabajo para listado'!$BC$151:$CB$151,0)),0)+IFERROR(INDEX('Hoja de Trabajo para listado'!$DE$153:$DG$274,MATCH($A1084,'Hoja de Trabajo para listado'!$DE$153:$DE$1048576,0),MATCH((CUADRO!H$5&amp;$E1084),'Hoja de Trabajo para listado'!$DE$151:$DG$151,0)),0)+IFERROR(INDEX('Hoja de Trabajo para listado'!$CD$155:$DC$1048576,MATCH($A1084,'Hoja de Trabajo para listado'!$CD$155:$CD$1048576,0),MATCH((CUADRO!H$5&amp;$E1084),'Hoja de Trabajo para listado'!$CD$151:$DC$151,0)),0)</f>
        <v>0</v>
      </c>
      <c r="I1084" s="314">
        <f ca="1">+IFERROR(INDEX('Hoja de Trabajo para listado'!$A$155:$Z$1048576,MATCH($A1084,'Hoja de Trabajo para listado'!$A$155:$A$1048576,0),MATCH((CUADRO!I$5&amp;$E1084),'Hoja de Trabajo para listado'!$A$151:$Z$151,0)),0)+IFERROR(INDEX('Hoja de Trabajo para listado'!$AB$155:$BA$1048576,MATCH($A1084,'Hoja de Trabajo para listado'!$AB$155:$AB$1048576,0),MATCH((CUADRO!I$5&amp;$E1084),'Hoja de Trabajo para listado'!$AB$151:$BA$151,0)),0)+IFERROR(INDEX('Hoja de Trabajo para listado'!$BC$155:$CB$1048576,MATCH($A1084,'Hoja de Trabajo para listado'!$BC$155:$BC$1048576,0),MATCH((CUADRO!I$5&amp;$E1084),'Hoja de Trabajo para listado'!$BC$151:$CB$151,0)),0)+IFERROR(INDEX('Hoja de Trabajo para listado'!$DE$153:$DG$274,MATCH($A1084,'Hoja de Trabajo para listado'!$DE$153:$DE$1048576,0),MATCH((CUADRO!I$5&amp;$E1084),'Hoja de Trabajo para listado'!$DE$151:$DG$151,0)),0)+IFERROR(INDEX('Hoja de Trabajo para listado'!$CD$155:$DC$1048576,MATCH($A1084,'Hoja de Trabajo para listado'!$CD$155:$CD$1048576,0),MATCH((CUADRO!I$5&amp;$E1084),'Hoja de Trabajo para listado'!$CD$151:$DC$151,0)),0)</f>
        <v>0</v>
      </c>
      <c r="J1084" s="314">
        <f ca="1">+IFERROR(INDEX('Hoja de Trabajo para listado'!$A$155:$Z$1048576,MATCH($A1084,'Hoja de Trabajo para listado'!$A$155:$A$1048576,0),MATCH((CUADRO!J$5&amp;$E1084),'Hoja de Trabajo para listado'!$A$151:$Z$151,0)),0)+IFERROR(INDEX('Hoja de Trabajo para listado'!$AB$155:$BA$1048576,MATCH($A1084,'Hoja de Trabajo para listado'!$AB$155:$AB$1048576,0),MATCH((CUADRO!J$5&amp;$E1084),'Hoja de Trabajo para listado'!$AB$151:$BA$151,0)),0)+IFERROR(INDEX('Hoja de Trabajo para listado'!$BC$155:$CB$1048576,MATCH($A1084,'Hoja de Trabajo para listado'!$BC$155:$BC$1048576,0),MATCH((CUADRO!J$5&amp;$E1084),'Hoja de Trabajo para listado'!$BC$151:$CB$151,0)),0)+IFERROR(INDEX('Hoja de Trabajo para listado'!$DE$153:$DG$274,MATCH($A1084,'Hoja de Trabajo para listado'!$DE$153:$DE$1048576,0),MATCH((CUADRO!J$5&amp;$E1084),'Hoja de Trabajo para listado'!$DE$151:$DG$151,0)),0)+IFERROR(INDEX('Hoja de Trabajo para listado'!$CD$155:$DC$1048576,MATCH($A1084,'Hoja de Trabajo para listado'!$CD$155:$CD$1048576,0),MATCH((CUADRO!J$5&amp;$E1084),'Hoja de Trabajo para listado'!$CD$151:$DC$151,0)),0)</f>
        <v>0</v>
      </c>
      <c r="K1084" s="314">
        <f ca="1">+IFERROR(INDEX('Hoja de Trabajo para listado'!$A$155:$Z$1048576,MATCH($A1084,'Hoja de Trabajo para listado'!$A$155:$A$1048576,0),MATCH((CUADRO!K$5&amp;$E1084),'Hoja de Trabajo para listado'!$A$151:$Z$151,0)),0)+IFERROR(INDEX('Hoja de Trabajo para listado'!$AB$155:$BA$1048576,MATCH($A1084,'Hoja de Trabajo para listado'!$AB$155:$AB$1048576,0),MATCH((CUADRO!K$5&amp;$E1084),'Hoja de Trabajo para listado'!$AB$151:$BA$151,0)),0)+IFERROR(INDEX('Hoja de Trabajo para listado'!$BC$155:$CB$1048576,MATCH($A1084,'Hoja de Trabajo para listado'!$BC$155:$BC$1048576,0),MATCH((CUADRO!K$5&amp;$E1084),'Hoja de Trabajo para listado'!$BC$151:$CB$151,0)),0)+IFERROR(INDEX('Hoja de Trabajo para listado'!$DE$153:$DG$274,MATCH($A1084,'Hoja de Trabajo para listado'!$DE$153:$DE$1048576,0),MATCH((CUADRO!K$5&amp;$E1084),'Hoja de Trabajo para listado'!$DE$151:$DG$151,0)),0)+IFERROR(INDEX('Hoja de Trabajo para listado'!$CD$155:$DC$1048576,MATCH($A1084,'Hoja de Trabajo para listado'!$CD$155:$CD$1048576,0),MATCH((CUADRO!K$5&amp;$E1084),'Hoja de Trabajo para listado'!$CD$151:$DC$151,0)),0)</f>
        <v>0</v>
      </c>
      <c r="L1084" s="314">
        <f ca="1">+IFERROR(INDEX('Hoja de Trabajo para listado'!$A$155:$Z$1048576,MATCH($A1084,'Hoja de Trabajo para listado'!$A$155:$A$1048576,0),MATCH((CUADRO!L$5&amp;$E1084),'Hoja de Trabajo para listado'!$A$151:$Z$151,0)),0)+IFERROR(INDEX('Hoja de Trabajo para listado'!$AB$155:$BA$1048576,MATCH($A1084,'Hoja de Trabajo para listado'!$AB$155:$AB$1048576,0),MATCH((CUADRO!L$5&amp;$E1084),'Hoja de Trabajo para listado'!$AB$151:$BA$151,0)),0)+IFERROR(INDEX('Hoja de Trabajo para listado'!$BC$155:$CB$1048576,MATCH($A1084,'Hoja de Trabajo para listado'!$BC$155:$BC$1048576,0),MATCH((CUADRO!L$5&amp;$E1084),'Hoja de Trabajo para listado'!$BC$151:$CB$151,0)),0)+IFERROR(INDEX('Hoja de Trabajo para listado'!$DE$153:$DG$274,MATCH($A1084,'Hoja de Trabajo para listado'!$DE$153:$DE$1048576,0),MATCH((CUADRO!L$5&amp;$E1084),'Hoja de Trabajo para listado'!$DE$151:$DG$151,0)),0)+IFERROR(INDEX('Hoja de Trabajo para listado'!$CD$155:$DC$1048576,MATCH($A1084,'Hoja de Trabajo para listado'!$CD$155:$CD$1048576,0),MATCH((CUADRO!L$5&amp;$E1084),'Hoja de Trabajo para listado'!$CD$151:$DC$151,0)),0)</f>
        <v>0</v>
      </c>
      <c r="M1084" s="314">
        <f ca="1">+IFERROR(INDEX('Hoja de Trabajo para listado'!$A$155:$Z$1048576,MATCH($A1084,'Hoja de Trabajo para listado'!$A$155:$A$1048576,0),MATCH((CUADRO!M$5&amp;$E1084),'Hoja de Trabajo para listado'!$A$151:$Z$151,0)),0)+IFERROR(INDEX('Hoja de Trabajo para listado'!$AB$155:$BA$1048576,MATCH($A1084,'Hoja de Trabajo para listado'!$AB$155:$AB$1048576,0),MATCH((CUADRO!M$5&amp;$E1084),'Hoja de Trabajo para listado'!$AB$151:$BA$151,0)),0)+IFERROR(INDEX('Hoja de Trabajo para listado'!$BC$155:$CB$1048576,MATCH($A1084,'Hoja de Trabajo para listado'!$BC$155:$BC$1048576,0),MATCH((CUADRO!M$5&amp;$E1084),'Hoja de Trabajo para listado'!$BC$151:$CB$151,0)),0)+IFERROR(INDEX('Hoja de Trabajo para listado'!$DE$153:$DG$274,MATCH($A1084,'Hoja de Trabajo para listado'!$DE$153:$DE$1048576,0),MATCH((CUADRO!M$5&amp;$E1084),'Hoja de Trabajo para listado'!$DE$151:$DG$151,0)),0)+IFERROR(INDEX('Hoja de Trabajo para listado'!$CD$155:$DC$1048576,MATCH($A1084,'Hoja de Trabajo para listado'!$CD$155:$CD$1048576,0),MATCH((CUADRO!M$5&amp;$E1084),'Hoja de Trabajo para listado'!$CD$151:$DC$151,0)),0)</f>
        <v>0</v>
      </c>
      <c r="N1084" s="314">
        <f ca="1">+IFERROR(INDEX('Hoja de Trabajo para listado'!$A$155:$Z$1048576,MATCH($A1084,'Hoja de Trabajo para listado'!$A$155:$A$1048576,0),MATCH((CUADRO!N$5&amp;$E1084),'Hoja de Trabajo para listado'!$A$151:$Z$151,0)),0)+IFERROR(INDEX('Hoja de Trabajo para listado'!$AB$155:$BA$1048576,MATCH($A1084,'Hoja de Trabajo para listado'!$AB$155:$AB$1048576,0),MATCH((CUADRO!N$5&amp;$E1084),'Hoja de Trabajo para listado'!$AB$151:$BA$151,0)),0)+IFERROR(INDEX('Hoja de Trabajo para listado'!$BC$155:$CB$1048576,MATCH($A1084,'Hoja de Trabajo para listado'!$BC$155:$BC$1048576,0),MATCH((CUADRO!N$5&amp;$E1084),'Hoja de Trabajo para listado'!$BC$151:$CB$151,0)),0)+IFERROR(INDEX('Hoja de Trabajo para listado'!$DE$153:$DG$274,MATCH($A1084,'Hoja de Trabajo para listado'!$DE$153:$DE$1048576,0),MATCH((CUADRO!N$5&amp;$E1084),'Hoja de Trabajo para listado'!$DE$151:$DG$151,0)),0)+IFERROR(INDEX('Hoja de Trabajo para listado'!$CD$155:$DC$1048576,MATCH($A1084,'Hoja de Trabajo para listado'!$CD$155:$CD$1048576,0),MATCH((CUADRO!N$5&amp;$E1084),'Hoja de Trabajo para listado'!$CD$151:$DC$151,0)),0)</f>
        <v>0</v>
      </c>
      <c r="O1084" s="314">
        <f ca="1">+IFERROR(INDEX('Hoja de Trabajo para listado'!$A$155:$Z$1048576,MATCH($A1084,'Hoja de Trabajo para listado'!$A$155:$A$1048576,0),MATCH((CUADRO!O$5&amp;$E1084),'Hoja de Trabajo para listado'!$A$151:$Z$151,0)),0)+IFERROR(INDEX('Hoja de Trabajo para listado'!$AB$155:$BA$1048576,MATCH($A1084,'Hoja de Trabajo para listado'!$AB$155:$AB$1048576,0),MATCH((CUADRO!O$5&amp;$E1084),'Hoja de Trabajo para listado'!$AB$151:$BA$151,0)),0)+IFERROR(INDEX('Hoja de Trabajo para listado'!$BC$155:$CB$1048576,MATCH($A1084,'Hoja de Trabajo para listado'!$BC$155:$BC$1048576,0),MATCH((CUADRO!O$5&amp;$E1084),'Hoja de Trabajo para listado'!$BC$151:$CB$151,0)),0)+IFERROR(INDEX('Hoja de Trabajo para listado'!$DE$153:$DG$274,MATCH($A1084,'Hoja de Trabajo para listado'!$DE$153:$DE$1048576,0),MATCH((CUADRO!O$5&amp;$E1084),'Hoja de Trabajo para listado'!$DE$151:$DG$151,0)),0)+IFERROR(INDEX('Hoja de Trabajo para listado'!$CD$155:$DC$1048576,MATCH($A1084,'Hoja de Trabajo para listado'!$CD$155:$CD$1048576,0),MATCH((CUADRO!O$5&amp;$E1084),'Hoja de Trabajo para listado'!$CD$151:$DC$151,0)),0)</f>
        <v>0</v>
      </c>
      <c r="P1084" s="314">
        <f ca="1">+IFERROR(INDEX('Hoja de Trabajo para listado'!$A$155:$Z$1048576,MATCH($A1084,'Hoja de Trabajo para listado'!$A$155:$A$1048576,0),MATCH((CUADRO!P$5&amp;$E1084),'Hoja de Trabajo para listado'!$A$151:$Z$151,0)),0)+IFERROR(INDEX('Hoja de Trabajo para listado'!$AB$155:$BA$1048576,MATCH($A1084,'Hoja de Trabajo para listado'!$AB$155:$AB$1048576,0),MATCH((CUADRO!P$5&amp;$E1084),'Hoja de Trabajo para listado'!$AB$151:$BA$151,0)),0)+IFERROR(INDEX('Hoja de Trabajo para listado'!$BC$155:$CB$1048576,MATCH($A1084,'Hoja de Trabajo para listado'!$BC$155:$BC$1048576,0),MATCH((CUADRO!P$5&amp;$E1084),'Hoja de Trabajo para listado'!$BC$151:$CB$151,0)),0)+IFERROR(INDEX('Hoja de Trabajo para listado'!$DE$153:$DG$274,MATCH($A1084,'Hoja de Trabajo para listado'!$DE$153:$DE$1048576,0),MATCH((CUADRO!P$5&amp;$E1084),'Hoja de Trabajo para listado'!$DE$151:$DG$151,0)),0)+IFERROR(INDEX('Hoja de Trabajo para listado'!$CD$155:$DC$1048576,MATCH($A1084,'Hoja de Trabajo para listado'!$CD$155:$CD$1048576,0),MATCH((CUADRO!P$5&amp;$E1084),'Hoja de Trabajo para listado'!$CD$151:$DC$151,0)),0)</f>
        <v>0</v>
      </c>
      <c r="Q1084" s="314">
        <f ca="1">+IFERROR(INDEX('Hoja de Trabajo para listado'!$A$155:$Z$1048576,MATCH($A1084,'Hoja de Trabajo para listado'!$A$155:$A$1048576,0),MATCH((CUADRO!Q$5&amp;$E1084),'Hoja de Trabajo para listado'!$A$151:$Z$151,0)),0)+IFERROR(INDEX('Hoja de Trabajo para listado'!$AB$155:$BA$1048576,MATCH($A1084,'Hoja de Trabajo para listado'!$AB$155:$AB$1048576,0),MATCH((CUADRO!Q$5&amp;$E1084),'Hoja de Trabajo para listado'!$AB$151:$BA$151,0)),0)+IFERROR(INDEX('Hoja de Trabajo para listado'!$BC$155:$CB$1048576,MATCH($A1084,'Hoja de Trabajo para listado'!$BC$155:$BC$1048576,0),MATCH((CUADRO!Q$5&amp;$E1084),'Hoja de Trabajo para listado'!$BC$151:$CB$151,0)),0)+IFERROR(INDEX('Hoja de Trabajo para listado'!$DE$153:$DG$274,MATCH($A1084,'Hoja de Trabajo para listado'!$DE$153:$DE$1048576,0),MATCH((CUADRO!Q$5&amp;$E1084),'Hoja de Trabajo para listado'!$DE$151:$DG$151,0)),0)+IFERROR(INDEX('Hoja de Trabajo para listado'!$CD$155:$DC$1048576,MATCH($A1084,'Hoja de Trabajo para listado'!$CD$155:$CD$1048576,0),MATCH((CUADRO!Q$5&amp;$E1084),'Hoja de Trabajo para listado'!$CD$151:$DC$151,0)),0)</f>
        <v>0</v>
      </c>
      <c r="R1084" s="314">
        <f t="shared" ca="1" si="32"/>
        <v>0</v>
      </c>
      <c r="S1084" s="345"/>
      <c r="T1084" s="314">
        <f ca="1">+T1085</f>
        <v>0</v>
      </c>
      <c r="U1084" s="313">
        <f t="shared" si="33"/>
        <v>1</v>
      </c>
      <c r="V1084" s="319" t="str">
        <f>+VLOOKUP(A1084,bd_lista!$A$3:$E$593,5,FALSE)</f>
        <v>INSTITUCIONES FINANCIERAS BANCARIAS</v>
      </c>
      <c r="W1084" s="425" t="str">
        <f>+V1084</f>
        <v>INSTITUCIONES FINANCIERAS BANCARIAS</v>
      </c>
    </row>
    <row r="1085" spans="1:23" customFormat="1" ht="15" hidden="1" customHeight="1">
      <c r="A1085" s="323">
        <v>951</v>
      </c>
      <c r="B1085" s="428"/>
      <c r="C1085" s="318" t="str">
        <f>+VLOOKUP(A1085,bd_lista!$A$3:$C$593,3,FALSE)</f>
        <v>Banco Central de Bolivia</v>
      </c>
      <c r="D1085" s="430"/>
      <c r="E1085" s="347" t="s">
        <v>1419</v>
      </c>
      <c r="F1085" s="314">
        <f ca="1">+IFERROR(INDEX('Hoja de Trabajo para listado'!$A$155:$Z$1048576,MATCH($A1085,'Hoja de Trabajo para listado'!$A$155:$A$1048576,0),MATCH((CUADRO!F$5&amp;$E1085),'Hoja de Trabajo para listado'!$A$151:$Z$151,0)),0)+IFERROR(INDEX('Hoja de Trabajo para listado'!$AB$155:$BA$1048576,MATCH($A1085,'Hoja de Trabajo para listado'!$AB$155:$AB$1048576,0),MATCH((CUADRO!F$5&amp;$E1085),'Hoja de Trabajo para listado'!$AB$151:$BA$151,0)),0)+IFERROR(INDEX('Hoja de Trabajo para listado'!$BC$155:$CB$1048576,MATCH($A1085,'Hoja de Trabajo para listado'!$BC$155:$BC$1048576,0),MATCH((CUADRO!F$5&amp;$E1085),'Hoja de Trabajo para listado'!$BC$151:$CB$151,0)),0)+IFERROR(INDEX('Hoja de Trabajo para listado'!$DE$153:$DG$274,MATCH($A1085,'Hoja de Trabajo para listado'!$DE$153:$DE$1048576,0),MATCH((CUADRO!F$5&amp;$E1085),'Hoja de Trabajo para listado'!$DE$151:$DG$151,0)),0)+IFERROR(INDEX('Hoja de Trabajo para listado'!$CD$155:$DC$1048576,MATCH($A1085,'Hoja de Trabajo para listado'!$CD$155:$CD$1048576,0),MATCH((CUADRO!F$5&amp;$E1085),'Hoja de Trabajo para listado'!$CD$151:$DC$151,0)),0)</f>
        <v>0</v>
      </c>
      <c r="G1085" s="314">
        <f ca="1">+IFERROR(INDEX('Hoja de Trabajo para listado'!$A$155:$Z$1048576,MATCH($A1085,'Hoja de Trabajo para listado'!$A$155:$A$1048576,0),MATCH((CUADRO!G$5&amp;$E1085),'Hoja de Trabajo para listado'!$A$151:$Z$151,0)),0)+IFERROR(INDEX('Hoja de Trabajo para listado'!$AB$155:$BA$1048576,MATCH($A1085,'Hoja de Trabajo para listado'!$AB$155:$AB$1048576,0),MATCH((CUADRO!G$5&amp;$E1085),'Hoja de Trabajo para listado'!$AB$151:$BA$151,0)),0)+IFERROR(INDEX('Hoja de Trabajo para listado'!$BC$155:$CB$1048576,MATCH($A1085,'Hoja de Trabajo para listado'!$BC$155:$BC$1048576,0),MATCH((CUADRO!G$5&amp;$E1085),'Hoja de Trabajo para listado'!$BC$151:$CB$151,0)),0)+IFERROR(INDEX('Hoja de Trabajo para listado'!$DE$153:$DG$274,MATCH($A1085,'Hoja de Trabajo para listado'!$DE$153:$DE$1048576,0),MATCH((CUADRO!G$5&amp;$E1085),'Hoja de Trabajo para listado'!$DE$151:$DG$151,0)),0)+IFERROR(INDEX('Hoja de Trabajo para listado'!$CD$155:$DC$1048576,MATCH($A1085,'Hoja de Trabajo para listado'!$CD$155:$CD$1048576,0),MATCH((CUADRO!G$5&amp;$E1085),'Hoja de Trabajo para listado'!$CD$151:$DC$151,0)),0)</f>
        <v>0</v>
      </c>
      <c r="H1085" s="314">
        <f ca="1">+IFERROR(INDEX('Hoja de Trabajo para listado'!$A$155:$Z$1048576,MATCH($A1085,'Hoja de Trabajo para listado'!$A$155:$A$1048576,0),MATCH((CUADRO!H$5&amp;$E1085),'Hoja de Trabajo para listado'!$A$151:$Z$151,0)),0)+IFERROR(INDEX('Hoja de Trabajo para listado'!$AB$155:$BA$1048576,MATCH($A1085,'Hoja de Trabajo para listado'!$AB$155:$AB$1048576,0),MATCH((CUADRO!H$5&amp;$E1085),'Hoja de Trabajo para listado'!$AB$151:$BA$151,0)),0)+IFERROR(INDEX('Hoja de Trabajo para listado'!$BC$155:$CB$1048576,MATCH($A1085,'Hoja de Trabajo para listado'!$BC$155:$BC$1048576,0),MATCH((CUADRO!H$5&amp;$E1085),'Hoja de Trabajo para listado'!$BC$151:$CB$151,0)),0)+IFERROR(INDEX('Hoja de Trabajo para listado'!$DE$153:$DG$274,MATCH($A1085,'Hoja de Trabajo para listado'!$DE$153:$DE$1048576,0),MATCH((CUADRO!H$5&amp;$E1085),'Hoja de Trabajo para listado'!$DE$151:$DG$151,0)),0)+IFERROR(INDEX('Hoja de Trabajo para listado'!$CD$155:$DC$1048576,MATCH($A1085,'Hoja de Trabajo para listado'!$CD$155:$CD$1048576,0),MATCH((CUADRO!H$5&amp;$E1085),'Hoja de Trabajo para listado'!$CD$151:$DC$151,0)),0)</f>
        <v>0</v>
      </c>
      <c r="I1085" s="314">
        <f ca="1">+IFERROR(INDEX('Hoja de Trabajo para listado'!$A$155:$Z$1048576,MATCH($A1085,'Hoja de Trabajo para listado'!$A$155:$A$1048576,0),MATCH((CUADRO!I$5&amp;$E1085),'Hoja de Trabajo para listado'!$A$151:$Z$151,0)),0)+IFERROR(INDEX('Hoja de Trabajo para listado'!$AB$155:$BA$1048576,MATCH($A1085,'Hoja de Trabajo para listado'!$AB$155:$AB$1048576,0),MATCH((CUADRO!I$5&amp;$E1085),'Hoja de Trabajo para listado'!$AB$151:$BA$151,0)),0)+IFERROR(INDEX('Hoja de Trabajo para listado'!$BC$155:$CB$1048576,MATCH($A1085,'Hoja de Trabajo para listado'!$BC$155:$BC$1048576,0),MATCH((CUADRO!I$5&amp;$E1085),'Hoja de Trabajo para listado'!$BC$151:$CB$151,0)),0)+IFERROR(INDEX('Hoja de Trabajo para listado'!$DE$153:$DG$274,MATCH($A1085,'Hoja de Trabajo para listado'!$DE$153:$DE$1048576,0),MATCH((CUADRO!I$5&amp;$E1085),'Hoja de Trabajo para listado'!$DE$151:$DG$151,0)),0)+IFERROR(INDEX('Hoja de Trabajo para listado'!$CD$155:$DC$1048576,MATCH($A1085,'Hoja de Trabajo para listado'!$CD$155:$CD$1048576,0),MATCH((CUADRO!I$5&amp;$E1085),'Hoja de Trabajo para listado'!$CD$151:$DC$151,0)),0)</f>
        <v>0</v>
      </c>
      <c r="J1085" s="314">
        <f ca="1">+IFERROR(INDEX('Hoja de Trabajo para listado'!$A$155:$Z$1048576,MATCH($A1085,'Hoja de Trabajo para listado'!$A$155:$A$1048576,0),MATCH((CUADRO!J$5&amp;$E1085),'Hoja de Trabajo para listado'!$A$151:$Z$151,0)),0)+IFERROR(INDEX('Hoja de Trabajo para listado'!$AB$155:$BA$1048576,MATCH($A1085,'Hoja de Trabajo para listado'!$AB$155:$AB$1048576,0),MATCH((CUADRO!J$5&amp;$E1085),'Hoja de Trabajo para listado'!$AB$151:$BA$151,0)),0)+IFERROR(INDEX('Hoja de Trabajo para listado'!$BC$155:$CB$1048576,MATCH($A1085,'Hoja de Trabajo para listado'!$BC$155:$BC$1048576,0),MATCH((CUADRO!J$5&amp;$E1085),'Hoja de Trabajo para listado'!$BC$151:$CB$151,0)),0)+IFERROR(INDEX('Hoja de Trabajo para listado'!$DE$153:$DG$274,MATCH($A1085,'Hoja de Trabajo para listado'!$DE$153:$DE$1048576,0),MATCH((CUADRO!J$5&amp;$E1085),'Hoja de Trabajo para listado'!$DE$151:$DG$151,0)),0)+IFERROR(INDEX('Hoja de Trabajo para listado'!$CD$155:$DC$1048576,MATCH($A1085,'Hoja de Trabajo para listado'!$CD$155:$CD$1048576,0),MATCH((CUADRO!J$5&amp;$E1085),'Hoja de Trabajo para listado'!$CD$151:$DC$151,0)),0)</f>
        <v>0</v>
      </c>
      <c r="K1085" s="314">
        <f ca="1">+IFERROR(INDEX('Hoja de Trabajo para listado'!$A$155:$Z$1048576,MATCH($A1085,'Hoja de Trabajo para listado'!$A$155:$A$1048576,0),MATCH((CUADRO!K$5&amp;$E1085),'Hoja de Trabajo para listado'!$A$151:$Z$151,0)),0)+IFERROR(INDEX('Hoja de Trabajo para listado'!$AB$155:$BA$1048576,MATCH($A1085,'Hoja de Trabajo para listado'!$AB$155:$AB$1048576,0),MATCH((CUADRO!K$5&amp;$E1085),'Hoja de Trabajo para listado'!$AB$151:$BA$151,0)),0)+IFERROR(INDEX('Hoja de Trabajo para listado'!$BC$155:$CB$1048576,MATCH($A1085,'Hoja de Trabajo para listado'!$BC$155:$BC$1048576,0),MATCH((CUADRO!K$5&amp;$E1085),'Hoja de Trabajo para listado'!$BC$151:$CB$151,0)),0)+IFERROR(INDEX('Hoja de Trabajo para listado'!$DE$153:$DG$274,MATCH($A1085,'Hoja de Trabajo para listado'!$DE$153:$DE$1048576,0),MATCH((CUADRO!K$5&amp;$E1085),'Hoja de Trabajo para listado'!$DE$151:$DG$151,0)),0)+IFERROR(INDEX('Hoja de Trabajo para listado'!$CD$155:$DC$1048576,MATCH($A1085,'Hoja de Trabajo para listado'!$CD$155:$CD$1048576,0),MATCH((CUADRO!K$5&amp;$E1085),'Hoja de Trabajo para listado'!$CD$151:$DC$151,0)),0)</f>
        <v>0</v>
      </c>
      <c r="L1085" s="314">
        <f ca="1">+IFERROR(INDEX('Hoja de Trabajo para listado'!$A$155:$Z$1048576,MATCH($A1085,'Hoja de Trabajo para listado'!$A$155:$A$1048576,0),MATCH((CUADRO!L$5&amp;$E1085),'Hoja de Trabajo para listado'!$A$151:$Z$151,0)),0)+IFERROR(INDEX('Hoja de Trabajo para listado'!$AB$155:$BA$1048576,MATCH($A1085,'Hoja de Trabajo para listado'!$AB$155:$AB$1048576,0),MATCH((CUADRO!L$5&amp;$E1085),'Hoja de Trabajo para listado'!$AB$151:$BA$151,0)),0)+IFERROR(INDEX('Hoja de Trabajo para listado'!$BC$155:$CB$1048576,MATCH($A1085,'Hoja de Trabajo para listado'!$BC$155:$BC$1048576,0),MATCH((CUADRO!L$5&amp;$E1085),'Hoja de Trabajo para listado'!$BC$151:$CB$151,0)),0)+IFERROR(INDEX('Hoja de Trabajo para listado'!$DE$153:$DG$274,MATCH($A1085,'Hoja de Trabajo para listado'!$DE$153:$DE$1048576,0),MATCH((CUADRO!L$5&amp;$E1085),'Hoja de Trabajo para listado'!$DE$151:$DG$151,0)),0)+IFERROR(INDEX('Hoja de Trabajo para listado'!$CD$155:$DC$1048576,MATCH($A1085,'Hoja de Trabajo para listado'!$CD$155:$CD$1048576,0),MATCH((CUADRO!L$5&amp;$E1085),'Hoja de Trabajo para listado'!$CD$151:$DC$151,0)),0)</f>
        <v>0</v>
      </c>
      <c r="M1085" s="314">
        <f ca="1">+IFERROR(INDEX('Hoja de Trabajo para listado'!$A$155:$Z$1048576,MATCH($A1085,'Hoja de Trabajo para listado'!$A$155:$A$1048576,0),MATCH((CUADRO!M$5&amp;$E1085),'Hoja de Trabajo para listado'!$A$151:$Z$151,0)),0)+IFERROR(INDEX('Hoja de Trabajo para listado'!$AB$155:$BA$1048576,MATCH($A1085,'Hoja de Trabajo para listado'!$AB$155:$AB$1048576,0),MATCH((CUADRO!M$5&amp;$E1085),'Hoja de Trabajo para listado'!$AB$151:$BA$151,0)),0)+IFERROR(INDEX('Hoja de Trabajo para listado'!$BC$155:$CB$1048576,MATCH($A1085,'Hoja de Trabajo para listado'!$BC$155:$BC$1048576,0),MATCH((CUADRO!M$5&amp;$E1085),'Hoja de Trabajo para listado'!$BC$151:$CB$151,0)),0)+IFERROR(INDEX('Hoja de Trabajo para listado'!$DE$153:$DG$274,MATCH($A1085,'Hoja de Trabajo para listado'!$DE$153:$DE$1048576,0),MATCH((CUADRO!M$5&amp;$E1085),'Hoja de Trabajo para listado'!$DE$151:$DG$151,0)),0)+IFERROR(INDEX('Hoja de Trabajo para listado'!$CD$155:$DC$1048576,MATCH($A1085,'Hoja de Trabajo para listado'!$CD$155:$CD$1048576,0),MATCH((CUADRO!M$5&amp;$E1085),'Hoja de Trabajo para listado'!$CD$151:$DC$151,0)),0)</f>
        <v>0</v>
      </c>
      <c r="N1085" s="314">
        <f ca="1">+IFERROR(INDEX('Hoja de Trabajo para listado'!$A$155:$Z$1048576,MATCH($A1085,'Hoja de Trabajo para listado'!$A$155:$A$1048576,0),MATCH((CUADRO!N$5&amp;$E1085),'Hoja de Trabajo para listado'!$A$151:$Z$151,0)),0)+IFERROR(INDEX('Hoja de Trabajo para listado'!$AB$155:$BA$1048576,MATCH($A1085,'Hoja de Trabajo para listado'!$AB$155:$AB$1048576,0),MATCH((CUADRO!N$5&amp;$E1085),'Hoja de Trabajo para listado'!$AB$151:$BA$151,0)),0)+IFERROR(INDEX('Hoja de Trabajo para listado'!$BC$155:$CB$1048576,MATCH($A1085,'Hoja de Trabajo para listado'!$BC$155:$BC$1048576,0),MATCH((CUADRO!N$5&amp;$E1085),'Hoja de Trabajo para listado'!$BC$151:$CB$151,0)),0)+IFERROR(INDEX('Hoja de Trabajo para listado'!$DE$153:$DG$274,MATCH($A1085,'Hoja de Trabajo para listado'!$DE$153:$DE$1048576,0),MATCH((CUADRO!N$5&amp;$E1085),'Hoja de Trabajo para listado'!$DE$151:$DG$151,0)),0)+IFERROR(INDEX('Hoja de Trabajo para listado'!$CD$155:$DC$1048576,MATCH($A1085,'Hoja de Trabajo para listado'!$CD$155:$CD$1048576,0),MATCH((CUADRO!N$5&amp;$E1085),'Hoja de Trabajo para listado'!$CD$151:$DC$151,0)),0)</f>
        <v>0</v>
      </c>
      <c r="O1085" s="314">
        <f ca="1">+IFERROR(INDEX('Hoja de Trabajo para listado'!$A$155:$Z$1048576,MATCH($A1085,'Hoja de Trabajo para listado'!$A$155:$A$1048576,0),MATCH((CUADRO!O$5&amp;$E1085),'Hoja de Trabajo para listado'!$A$151:$Z$151,0)),0)+IFERROR(INDEX('Hoja de Trabajo para listado'!$AB$155:$BA$1048576,MATCH($A1085,'Hoja de Trabajo para listado'!$AB$155:$AB$1048576,0),MATCH((CUADRO!O$5&amp;$E1085),'Hoja de Trabajo para listado'!$AB$151:$BA$151,0)),0)+IFERROR(INDEX('Hoja de Trabajo para listado'!$BC$155:$CB$1048576,MATCH($A1085,'Hoja de Trabajo para listado'!$BC$155:$BC$1048576,0),MATCH((CUADRO!O$5&amp;$E1085),'Hoja de Trabajo para listado'!$BC$151:$CB$151,0)),0)+IFERROR(INDEX('Hoja de Trabajo para listado'!$DE$153:$DG$274,MATCH($A1085,'Hoja de Trabajo para listado'!$DE$153:$DE$1048576,0),MATCH((CUADRO!O$5&amp;$E1085),'Hoja de Trabajo para listado'!$DE$151:$DG$151,0)),0)+IFERROR(INDEX('Hoja de Trabajo para listado'!$CD$155:$DC$1048576,MATCH($A1085,'Hoja de Trabajo para listado'!$CD$155:$CD$1048576,0),MATCH((CUADRO!O$5&amp;$E1085),'Hoja de Trabajo para listado'!$CD$151:$DC$151,0)),0)</f>
        <v>0</v>
      </c>
      <c r="P1085" s="314">
        <f ca="1">+IFERROR(INDEX('Hoja de Trabajo para listado'!$A$155:$Z$1048576,MATCH($A1085,'Hoja de Trabajo para listado'!$A$155:$A$1048576,0),MATCH((CUADRO!P$5&amp;$E1085),'Hoja de Trabajo para listado'!$A$151:$Z$151,0)),0)+IFERROR(INDEX('Hoja de Trabajo para listado'!$AB$155:$BA$1048576,MATCH($A1085,'Hoja de Trabajo para listado'!$AB$155:$AB$1048576,0),MATCH((CUADRO!P$5&amp;$E1085),'Hoja de Trabajo para listado'!$AB$151:$BA$151,0)),0)+IFERROR(INDEX('Hoja de Trabajo para listado'!$BC$155:$CB$1048576,MATCH($A1085,'Hoja de Trabajo para listado'!$BC$155:$BC$1048576,0),MATCH((CUADRO!P$5&amp;$E1085),'Hoja de Trabajo para listado'!$BC$151:$CB$151,0)),0)+IFERROR(INDEX('Hoja de Trabajo para listado'!$DE$153:$DG$274,MATCH($A1085,'Hoja de Trabajo para listado'!$DE$153:$DE$1048576,0),MATCH((CUADRO!P$5&amp;$E1085),'Hoja de Trabajo para listado'!$DE$151:$DG$151,0)),0)+IFERROR(INDEX('Hoja de Trabajo para listado'!$CD$155:$DC$1048576,MATCH($A1085,'Hoja de Trabajo para listado'!$CD$155:$CD$1048576,0),MATCH((CUADRO!P$5&amp;$E1085),'Hoja de Trabajo para listado'!$CD$151:$DC$151,0)),0)</f>
        <v>0</v>
      </c>
      <c r="Q1085" s="314">
        <f ca="1">+IFERROR(INDEX('Hoja de Trabajo para listado'!$A$155:$Z$1048576,MATCH($A1085,'Hoja de Trabajo para listado'!$A$155:$A$1048576,0),MATCH((CUADRO!Q$5&amp;$E1085),'Hoja de Trabajo para listado'!$A$151:$Z$151,0)),0)+IFERROR(INDEX('Hoja de Trabajo para listado'!$AB$155:$BA$1048576,MATCH($A1085,'Hoja de Trabajo para listado'!$AB$155:$AB$1048576,0),MATCH((CUADRO!Q$5&amp;$E1085),'Hoja de Trabajo para listado'!$AB$151:$BA$151,0)),0)+IFERROR(INDEX('Hoja de Trabajo para listado'!$BC$155:$CB$1048576,MATCH($A1085,'Hoja de Trabajo para listado'!$BC$155:$BC$1048576,0),MATCH((CUADRO!Q$5&amp;$E1085),'Hoja de Trabajo para listado'!$BC$151:$CB$151,0)),0)+IFERROR(INDEX('Hoja de Trabajo para listado'!$DE$153:$DG$274,MATCH($A1085,'Hoja de Trabajo para listado'!$DE$153:$DE$1048576,0),MATCH((CUADRO!Q$5&amp;$E1085),'Hoja de Trabajo para listado'!$DE$151:$DG$151,0)),0)+IFERROR(INDEX('Hoja de Trabajo para listado'!$CD$155:$DC$1048576,MATCH($A1085,'Hoja de Trabajo para listado'!$CD$155:$CD$1048576,0),MATCH((CUADRO!Q$5&amp;$E1085),'Hoja de Trabajo para listado'!$CD$151:$DC$151,0)),0)</f>
        <v>0</v>
      </c>
      <c r="R1085" s="314">
        <f t="shared" ca="1" si="32"/>
        <v>0</v>
      </c>
      <c r="S1085" s="345">
        <f ca="1">+R1084+R1085</f>
        <v>0</v>
      </c>
      <c r="T1085" s="314">
        <f ca="1">+S1085</f>
        <v>0</v>
      </c>
      <c r="U1085" s="313">
        <f t="shared" si="33"/>
        <v>2</v>
      </c>
      <c r="V1085" s="319" t="str">
        <f>+VLOOKUP(A1085,bd_lista!$A$3:$E$593,5,FALSE)</f>
        <v>INSTITUCIONES FINANCIERAS BANCARIAS</v>
      </c>
      <c r="W1085" s="426"/>
    </row>
    <row r="1086" spans="1:23" customFormat="1" ht="15" customHeight="1">
      <c r="A1086" s="323">
        <v>130</v>
      </c>
      <c r="B1086" s="427">
        <f>+A1086</f>
        <v>130</v>
      </c>
      <c r="C1086" s="318" t="str">
        <f>+VLOOKUP(A1086,bd_lista!$A$3:$C$593,3,FALSE)</f>
        <v>Fondo de Financiamiento para la Minería</v>
      </c>
      <c r="D1086" s="429" t="str">
        <f>+C1086</f>
        <v>Fondo de Financiamiento para la Minería</v>
      </c>
      <c r="E1086" s="318" t="s">
        <v>1418</v>
      </c>
      <c r="F1086" s="314">
        <f ca="1">+IFERROR(INDEX('Hoja de Trabajo para listado'!$A$155:$Z$1048576,MATCH($A1086,'Hoja de Trabajo para listado'!$A$155:$A$1048576,0),MATCH((CUADRO!F$5&amp;$E1086),'Hoja de Trabajo para listado'!$A$151:$Z$151,0)),0)+IFERROR(INDEX('Hoja de Trabajo para listado'!$AB$155:$BA$1048576,MATCH($A1086,'Hoja de Trabajo para listado'!$AB$155:$AB$1048576,0),MATCH((CUADRO!F$5&amp;$E1086),'Hoja de Trabajo para listado'!$AB$151:$BA$151,0)),0)+IFERROR(INDEX('Hoja de Trabajo para listado'!$BC$155:$CB$1048576,MATCH($A1086,'Hoja de Trabajo para listado'!$BC$155:$BC$1048576,0),MATCH((CUADRO!F$5&amp;$E1086),'Hoja de Trabajo para listado'!$BC$151:$CB$151,0)),0)+IFERROR(INDEX('Hoja de Trabajo para listado'!$DE$153:$DG$274,MATCH($A1086,'Hoja de Trabajo para listado'!$DE$153:$DE$1048576,0),MATCH((CUADRO!F$5&amp;$E1086),'Hoja de Trabajo para listado'!$DE$151:$DG$151,0)),0)+IFERROR(INDEX('Hoja de Trabajo para listado'!$CD$155:$DC$1048576,MATCH($A1086,'Hoja de Trabajo para listado'!$CD$155:$CD$1048576,0),MATCH((CUADRO!F$5&amp;$E1086),'Hoja de Trabajo para listado'!$CD$151:$DC$151,0)),0)</f>
        <v>0</v>
      </c>
      <c r="G1086" s="314">
        <f ca="1">+IFERROR(INDEX('Hoja de Trabajo para listado'!$A$155:$Z$1048576,MATCH($A1086,'Hoja de Trabajo para listado'!$A$155:$A$1048576,0),MATCH((CUADRO!G$5&amp;$E1086),'Hoja de Trabajo para listado'!$A$151:$Z$151,0)),0)+IFERROR(INDEX('Hoja de Trabajo para listado'!$AB$155:$BA$1048576,MATCH($A1086,'Hoja de Trabajo para listado'!$AB$155:$AB$1048576,0),MATCH((CUADRO!G$5&amp;$E1086),'Hoja de Trabajo para listado'!$AB$151:$BA$151,0)),0)+IFERROR(INDEX('Hoja de Trabajo para listado'!$BC$155:$CB$1048576,MATCH($A1086,'Hoja de Trabajo para listado'!$BC$155:$BC$1048576,0),MATCH((CUADRO!G$5&amp;$E1086),'Hoja de Trabajo para listado'!$BC$151:$CB$151,0)),0)+IFERROR(INDEX('Hoja de Trabajo para listado'!$DE$153:$DG$274,MATCH($A1086,'Hoja de Trabajo para listado'!$DE$153:$DE$1048576,0),MATCH((CUADRO!G$5&amp;$E1086),'Hoja de Trabajo para listado'!$DE$151:$DG$151,0)),0)+IFERROR(INDEX('Hoja de Trabajo para listado'!$CD$155:$DC$1048576,MATCH($A1086,'Hoja de Trabajo para listado'!$CD$155:$CD$1048576,0),MATCH((CUADRO!G$5&amp;$E1086),'Hoja de Trabajo para listado'!$CD$151:$DC$151,0)),0)</f>
        <v>0</v>
      </c>
      <c r="H1086" s="314">
        <f ca="1">+IFERROR(INDEX('Hoja de Trabajo para listado'!$A$155:$Z$1048576,MATCH($A1086,'Hoja de Trabajo para listado'!$A$155:$A$1048576,0),MATCH((CUADRO!H$5&amp;$E1086),'Hoja de Trabajo para listado'!$A$151:$Z$151,0)),0)+IFERROR(INDEX('Hoja de Trabajo para listado'!$AB$155:$BA$1048576,MATCH($A1086,'Hoja de Trabajo para listado'!$AB$155:$AB$1048576,0),MATCH((CUADRO!H$5&amp;$E1086),'Hoja de Trabajo para listado'!$AB$151:$BA$151,0)),0)+IFERROR(INDEX('Hoja de Trabajo para listado'!$BC$155:$CB$1048576,MATCH($A1086,'Hoja de Trabajo para listado'!$BC$155:$BC$1048576,0),MATCH((CUADRO!H$5&amp;$E1086),'Hoja de Trabajo para listado'!$BC$151:$CB$151,0)),0)+IFERROR(INDEX('Hoja de Trabajo para listado'!$DE$153:$DG$274,MATCH($A1086,'Hoja de Trabajo para listado'!$DE$153:$DE$1048576,0),MATCH((CUADRO!H$5&amp;$E1086),'Hoja de Trabajo para listado'!$DE$151:$DG$151,0)),0)+IFERROR(INDEX('Hoja de Trabajo para listado'!$CD$155:$DC$1048576,MATCH($A1086,'Hoja de Trabajo para listado'!$CD$155:$CD$1048576,0),MATCH((CUADRO!H$5&amp;$E1086),'Hoja de Trabajo para listado'!$CD$151:$DC$151,0)),0)</f>
        <v>0</v>
      </c>
      <c r="I1086" s="314">
        <f ca="1">+IFERROR(INDEX('Hoja de Trabajo para listado'!$A$155:$Z$1048576,MATCH($A1086,'Hoja de Trabajo para listado'!$A$155:$A$1048576,0),MATCH((CUADRO!I$5&amp;$E1086),'Hoja de Trabajo para listado'!$A$151:$Z$151,0)),0)+IFERROR(INDEX('Hoja de Trabajo para listado'!$AB$155:$BA$1048576,MATCH($A1086,'Hoja de Trabajo para listado'!$AB$155:$AB$1048576,0),MATCH((CUADRO!I$5&amp;$E1086),'Hoja de Trabajo para listado'!$AB$151:$BA$151,0)),0)+IFERROR(INDEX('Hoja de Trabajo para listado'!$BC$155:$CB$1048576,MATCH($A1086,'Hoja de Trabajo para listado'!$BC$155:$BC$1048576,0),MATCH((CUADRO!I$5&amp;$E1086),'Hoja de Trabajo para listado'!$BC$151:$CB$151,0)),0)+IFERROR(INDEX('Hoja de Trabajo para listado'!$DE$153:$DG$274,MATCH($A1086,'Hoja de Trabajo para listado'!$DE$153:$DE$1048576,0),MATCH((CUADRO!I$5&amp;$E1086),'Hoja de Trabajo para listado'!$DE$151:$DG$151,0)),0)+IFERROR(INDEX('Hoja de Trabajo para listado'!$CD$155:$DC$1048576,MATCH($A1086,'Hoja de Trabajo para listado'!$CD$155:$CD$1048576,0),MATCH((CUADRO!I$5&amp;$E1086),'Hoja de Trabajo para listado'!$CD$151:$DC$151,0)),0)</f>
        <v>0</v>
      </c>
      <c r="J1086" s="314">
        <f ca="1">+IFERROR(INDEX('Hoja de Trabajo para listado'!$A$155:$Z$1048576,MATCH($A1086,'Hoja de Trabajo para listado'!$A$155:$A$1048576,0),MATCH((CUADRO!J$5&amp;$E1086),'Hoja de Trabajo para listado'!$A$151:$Z$151,0)),0)+IFERROR(INDEX('Hoja de Trabajo para listado'!$AB$155:$BA$1048576,MATCH($A1086,'Hoja de Trabajo para listado'!$AB$155:$AB$1048576,0),MATCH((CUADRO!J$5&amp;$E1086),'Hoja de Trabajo para listado'!$AB$151:$BA$151,0)),0)+IFERROR(INDEX('Hoja de Trabajo para listado'!$BC$155:$CB$1048576,MATCH($A1086,'Hoja de Trabajo para listado'!$BC$155:$BC$1048576,0),MATCH((CUADRO!J$5&amp;$E1086),'Hoja de Trabajo para listado'!$BC$151:$CB$151,0)),0)+IFERROR(INDEX('Hoja de Trabajo para listado'!$DE$153:$DG$274,MATCH($A1086,'Hoja de Trabajo para listado'!$DE$153:$DE$1048576,0),MATCH((CUADRO!J$5&amp;$E1086),'Hoja de Trabajo para listado'!$DE$151:$DG$151,0)),0)+IFERROR(INDEX('Hoja de Trabajo para listado'!$CD$155:$DC$1048576,MATCH($A1086,'Hoja de Trabajo para listado'!$CD$155:$CD$1048576,0),MATCH((CUADRO!J$5&amp;$E1086),'Hoja de Trabajo para listado'!$CD$151:$DC$151,0)),0)</f>
        <v>0</v>
      </c>
      <c r="K1086" s="314">
        <f ca="1">+IFERROR(INDEX('Hoja de Trabajo para listado'!$A$155:$Z$1048576,MATCH($A1086,'Hoja de Trabajo para listado'!$A$155:$A$1048576,0),MATCH((CUADRO!K$5&amp;$E1086),'Hoja de Trabajo para listado'!$A$151:$Z$151,0)),0)+IFERROR(INDEX('Hoja de Trabajo para listado'!$AB$155:$BA$1048576,MATCH($A1086,'Hoja de Trabajo para listado'!$AB$155:$AB$1048576,0),MATCH((CUADRO!K$5&amp;$E1086),'Hoja de Trabajo para listado'!$AB$151:$BA$151,0)),0)+IFERROR(INDEX('Hoja de Trabajo para listado'!$BC$155:$CB$1048576,MATCH($A1086,'Hoja de Trabajo para listado'!$BC$155:$BC$1048576,0),MATCH((CUADRO!K$5&amp;$E1086),'Hoja de Trabajo para listado'!$BC$151:$CB$151,0)),0)+IFERROR(INDEX('Hoja de Trabajo para listado'!$DE$153:$DG$274,MATCH($A1086,'Hoja de Trabajo para listado'!$DE$153:$DE$1048576,0),MATCH((CUADRO!K$5&amp;$E1086),'Hoja de Trabajo para listado'!$DE$151:$DG$151,0)),0)+IFERROR(INDEX('Hoja de Trabajo para listado'!$CD$155:$DC$1048576,MATCH($A1086,'Hoja de Trabajo para listado'!$CD$155:$CD$1048576,0),MATCH((CUADRO!K$5&amp;$E1086),'Hoja de Trabajo para listado'!$CD$151:$DC$151,0)),0)</f>
        <v>0</v>
      </c>
      <c r="L1086" s="314">
        <f ca="1">+IFERROR(INDEX('Hoja de Trabajo para listado'!$A$155:$Z$1048576,MATCH($A1086,'Hoja de Trabajo para listado'!$A$155:$A$1048576,0),MATCH((CUADRO!L$5&amp;$E1086),'Hoja de Trabajo para listado'!$A$151:$Z$151,0)),0)+IFERROR(INDEX('Hoja de Trabajo para listado'!$AB$155:$BA$1048576,MATCH($A1086,'Hoja de Trabajo para listado'!$AB$155:$AB$1048576,0),MATCH((CUADRO!L$5&amp;$E1086),'Hoja de Trabajo para listado'!$AB$151:$BA$151,0)),0)+IFERROR(INDEX('Hoja de Trabajo para listado'!$BC$155:$CB$1048576,MATCH($A1086,'Hoja de Trabajo para listado'!$BC$155:$BC$1048576,0),MATCH((CUADRO!L$5&amp;$E1086),'Hoja de Trabajo para listado'!$BC$151:$CB$151,0)),0)+IFERROR(INDEX('Hoja de Trabajo para listado'!$DE$153:$DG$274,MATCH($A1086,'Hoja de Trabajo para listado'!$DE$153:$DE$1048576,0),MATCH((CUADRO!L$5&amp;$E1086),'Hoja de Trabajo para listado'!$DE$151:$DG$151,0)),0)+IFERROR(INDEX('Hoja de Trabajo para listado'!$CD$155:$DC$1048576,MATCH($A1086,'Hoja de Trabajo para listado'!$CD$155:$CD$1048576,0),MATCH((CUADRO!L$5&amp;$E1086),'Hoja de Trabajo para listado'!$CD$151:$DC$151,0)),0)</f>
        <v>0</v>
      </c>
      <c r="M1086" s="314">
        <f ca="1">+IFERROR(INDEX('Hoja de Trabajo para listado'!$A$155:$Z$1048576,MATCH($A1086,'Hoja de Trabajo para listado'!$A$155:$A$1048576,0),MATCH((CUADRO!M$5&amp;$E1086),'Hoja de Trabajo para listado'!$A$151:$Z$151,0)),0)+IFERROR(INDEX('Hoja de Trabajo para listado'!$AB$155:$BA$1048576,MATCH($A1086,'Hoja de Trabajo para listado'!$AB$155:$AB$1048576,0),MATCH((CUADRO!M$5&amp;$E1086),'Hoja de Trabajo para listado'!$AB$151:$BA$151,0)),0)+IFERROR(INDEX('Hoja de Trabajo para listado'!$BC$155:$CB$1048576,MATCH($A1086,'Hoja de Trabajo para listado'!$BC$155:$BC$1048576,0),MATCH((CUADRO!M$5&amp;$E1086),'Hoja de Trabajo para listado'!$BC$151:$CB$151,0)),0)+IFERROR(INDEX('Hoja de Trabajo para listado'!$DE$153:$DG$274,MATCH($A1086,'Hoja de Trabajo para listado'!$DE$153:$DE$1048576,0),MATCH((CUADRO!M$5&amp;$E1086),'Hoja de Trabajo para listado'!$DE$151:$DG$151,0)),0)+IFERROR(INDEX('Hoja de Trabajo para listado'!$CD$155:$DC$1048576,MATCH($A1086,'Hoja de Trabajo para listado'!$CD$155:$CD$1048576,0),MATCH((CUADRO!M$5&amp;$E1086),'Hoja de Trabajo para listado'!$CD$151:$DC$151,0)),0)</f>
        <v>0</v>
      </c>
      <c r="N1086" s="314">
        <f ca="1">+IFERROR(INDEX('Hoja de Trabajo para listado'!$A$155:$Z$1048576,MATCH($A1086,'Hoja de Trabajo para listado'!$A$155:$A$1048576,0),MATCH((CUADRO!N$5&amp;$E1086),'Hoja de Trabajo para listado'!$A$151:$Z$151,0)),0)+IFERROR(INDEX('Hoja de Trabajo para listado'!$AB$155:$BA$1048576,MATCH($A1086,'Hoja de Trabajo para listado'!$AB$155:$AB$1048576,0),MATCH((CUADRO!N$5&amp;$E1086),'Hoja de Trabajo para listado'!$AB$151:$BA$151,0)),0)+IFERROR(INDEX('Hoja de Trabajo para listado'!$BC$155:$CB$1048576,MATCH($A1086,'Hoja de Trabajo para listado'!$BC$155:$BC$1048576,0),MATCH((CUADRO!N$5&amp;$E1086),'Hoja de Trabajo para listado'!$BC$151:$CB$151,0)),0)+IFERROR(INDEX('Hoja de Trabajo para listado'!$DE$153:$DG$274,MATCH($A1086,'Hoja de Trabajo para listado'!$DE$153:$DE$1048576,0),MATCH((CUADRO!N$5&amp;$E1086),'Hoja de Trabajo para listado'!$DE$151:$DG$151,0)),0)+IFERROR(INDEX('Hoja de Trabajo para listado'!$CD$155:$DC$1048576,MATCH($A1086,'Hoja de Trabajo para listado'!$CD$155:$CD$1048576,0),MATCH((CUADRO!N$5&amp;$E1086),'Hoja de Trabajo para listado'!$CD$151:$DC$151,0)),0)</f>
        <v>0</v>
      </c>
      <c r="O1086" s="314">
        <f ca="1">+IFERROR(INDEX('Hoja de Trabajo para listado'!$A$155:$Z$1048576,MATCH($A1086,'Hoja de Trabajo para listado'!$A$155:$A$1048576,0),MATCH((CUADRO!O$5&amp;$E1086),'Hoja de Trabajo para listado'!$A$151:$Z$151,0)),0)+IFERROR(INDEX('Hoja de Trabajo para listado'!$AB$155:$BA$1048576,MATCH($A1086,'Hoja de Trabajo para listado'!$AB$155:$AB$1048576,0),MATCH((CUADRO!O$5&amp;$E1086),'Hoja de Trabajo para listado'!$AB$151:$BA$151,0)),0)+IFERROR(INDEX('Hoja de Trabajo para listado'!$BC$155:$CB$1048576,MATCH($A1086,'Hoja de Trabajo para listado'!$BC$155:$BC$1048576,0),MATCH((CUADRO!O$5&amp;$E1086),'Hoja de Trabajo para listado'!$BC$151:$CB$151,0)),0)+IFERROR(INDEX('Hoja de Trabajo para listado'!$DE$153:$DG$274,MATCH($A1086,'Hoja de Trabajo para listado'!$DE$153:$DE$1048576,0),MATCH((CUADRO!O$5&amp;$E1086),'Hoja de Trabajo para listado'!$DE$151:$DG$151,0)),0)+IFERROR(INDEX('Hoja de Trabajo para listado'!$CD$155:$DC$1048576,MATCH($A1086,'Hoja de Trabajo para listado'!$CD$155:$CD$1048576,0),MATCH((CUADRO!O$5&amp;$E1086),'Hoja de Trabajo para listado'!$CD$151:$DC$151,0)),0)</f>
        <v>0</v>
      </c>
      <c r="P1086" s="314">
        <f ca="1">+IFERROR(INDEX('Hoja de Trabajo para listado'!$A$155:$Z$1048576,MATCH($A1086,'Hoja de Trabajo para listado'!$A$155:$A$1048576,0),MATCH((CUADRO!P$5&amp;$E1086),'Hoja de Trabajo para listado'!$A$151:$Z$151,0)),0)+IFERROR(INDEX('Hoja de Trabajo para listado'!$AB$155:$BA$1048576,MATCH($A1086,'Hoja de Trabajo para listado'!$AB$155:$AB$1048576,0),MATCH((CUADRO!P$5&amp;$E1086),'Hoja de Trabajo para listado'!$AB$151:$BA$151,0)),0)+IFERROR(INDEX('Hoja de Trabajo para listado'!$BC$155:$CB$1048576,MATCH($A1086,'Hoja de Trabajo para listado'!$BC$155:$BC$1048576,0),MATCH((CUADRO!P$5&amp;$E1086),'Hoja de Trabajo para listado'!$BC$151:$CB$151,0)),0)+IFERROR(INDEX('Hoja de Trabajo para listado'!$DE$153:$DG$274,MATCH($A1086,'Hoja de Trabajo para listado'!$DE$153:$DE$1048576,0),MATCH((CUADRO!P$5&amp;$E1086),'Hoja de Trabajo para listado'!$DE$151:$DG$151,0)),0)+IFERROR(INDEX('Hoja de Trabajo para listado'!$CD$155:$DC$1048576,MATCH($A1086,'Hoja de Trabajo para listado'!$CD$155:$CD$1048576,0),MATCH((CUADRO!P$5&amp;$E1086),'Hoja de Trabajo para listado'!$CD$151:$DC$151,0)),0)</f>
        <v>0</v>
      </c>
      <c r="Q1086" s="314">
        <f ca="1">+IFERROR(INDEX('Hoja de Trabajo para listado'!$A$155:$Z$1048576,MATCH($A1086,'Hoja de Trabajo para listado'!$A$155:$A$1048576,0),MATCH((CUADRO!Q$5&amp;$E1086),'Hoja de Trabajo para listado'!$A$151:$Z$151,0)),0)+IFERROR(INDEX('Hoja de Trabajo para listado'!$AB$155:$BA$1048576,MATCH($A1086,'Hoja de Trabajo para listado'!$AB$155:$AB$1048576,0),MATCH((CUADRO!Q$5&amp;$E1086),'Hoja de Trabajo para listado'!$AB$151:$BA$151,0)),0)+IFERROR(INDEX('Hoja de Trabajo para listado'!$BC$155:$CB$1048576,MATCH($A1086,'Hoja de Trabajo para listado'!$BC$155:$BC$1048576,0),MATCH((CUADRO!Q$5&amp;$E1086),'Hoja de Trabajo para listado'!$BC$151:$CB$151,0)),0)+IFERROR(INDEX('Hoja de Trabajo para listado'!$DE$153:$DG$274,MATCH($A1086,'Hoja de Trabajo para listado'!$DE$153:$DE$1048576,0),MATCH((CUADRO!Q$5&amp;$E1086),'Hoja de Trabajo para listado'!$DE$151:$DG$151,0)),0)+IFERROR(INDEX('Hoja de Trabajo para listado'!$CD$155:$DC$1048576,MATCH($A1086,'Hoja de Trabajo para listado'!$CD$155:$CD$1048576,0),MATCH((CUADRO!Q$5&amp;$E1086),'Hoja de Trabajo para listado'!$CD$151:$DC$151,0)),0)</f>
        <v>0</v>
      </c>
      <c r="R1086" s="314">
        <f t="shared" ca="1" si="32"/>
        <v>0</v>
      </c>
      <c r="S1086" s="314"/>
      <c r="T1086" s="314">
        <f ca="1">+T1087</f>
        <v>130611.84</v>
      </c>
      <c r="U1086" s="313">
        <f t="shared" si="33"/>
        <v>1</v>
      </c>
      <c r="V1086" s="319" t="str">
        <f>+VLOOKUP(A1086,bd_lista!$A$3:$E$593,5,FALSE)</f>
        <v>Instituciones Financieras no Bancarias</v>
      </c>
      <c r="W1086" s="425" t="str">
        <f>+V1086</f>
        <v>Instituciones Financieras no Bancarias</v>
      </c>
    </row>
    <row r="1087" spans="1:23" customFormat="1" ht="15" customHeight="1">
      <c r="A1087" s="323">
        <v>130</v>
      </c>
      <c r="B1087" s="428"/>
      <c r="C1087" s="339" t="str">
        <f>+VLOOKUP(A1087,bd_lista!$A$3:$C$593,3,FALSE)</f>
        <v>Fondo de Financiamiento para la Minería</v>
      </c>
      <c r="D1087" s="430"/>
      <c r="E1087" s="319" t="s">
        <v>1419</v>
      </c>
      <c r="F1087" s="316">
        <f ca="1">+IFERROR(INDEX('Hoja de Trabajo para listado'!$A$155:$Z$1048576,MATCH($A1087,'Hoja de Trabajo para listado'!$A$155:$A$1048576,0),MATCH((CUADRO!F$5&amp;$E1087),'Hoja de Trabajo para listado'!$A$151:$Z$151,0)),0)+IFERROR(INDEX('Hoja de Trabajo para listado'!$AB$155:$BA$1048576,MATCH($A1087,'Hoja de Trabajo para listado'!$AB$155:$AB$1048576,0),MATCH((CUADRO!F$5&amp;$E1087),'Hoja de Trabajo para listado'!$AB$151:$BA$151,0)),0)+IFERROR(INDEX('Hoja de Trabajo para listado'!$BC$155:$CB$1048576,MATCH($A1087,'Hoja de Trabajo para listado'!$BC$155:$BC$1048576,0),MATCH((CUADRO!F$5&amp;$E1087),'Hoja de Trabajo para listado'!$BC$151:$CB$151,0)),0)+IFERROR(INDEX('Hoja de Trabajo para listado'!$DE$153:$DG$274,MATCH($A1087,'Hoja de Trabajo para listado'!$DE$153:$DE$1048576,0),MATCH((CUADRO!F$5&amp;$E1087),'Hoja de Trabajo para listado'!$DE$151:$DG$151,0)),0)+IFERROR(INDEX('Hoja de Trabajo para listado'!$CD$155:$DC$1048576,MATCH($A1087,'Hoja de Trabajo para listado'!$CD$155:$CD$1048576,0),MATCH((CUADRO!F$5&amp;$E1087),'Hoja de Trabajo para listado'!$CD$151:$DC$151,0)),0)</f>
        <v>0</v>
      </c>
      <c r="G1087" s="316">
        <f ca="1">+IFERROR(INDEX('Hoja de Trabajo para listado'!$A$155:$Z$1048576,MATCH($A1087,'Hoja de Trabajo para listado'!$A$155:$A$1048576,0),MATCH((CUADRO!G$5&amp;$E1087),'Hoja de Trabajo para listado'!$A$151:$Z$151,0)),0)+IFERROR(INDEX('Hoja de Trabajo para listado'!$AB$155:$BA$1048576,MATCH($A1087,'Hoja de Trabajo para listado'!$AB$155:$AB$1048576,0),MATCH((CUADRO!G$5&amp;$E1087),'Hoja de Trabajo para listado'!$AB$151:$BA$151,0)),0)+IFERROR(INDEX('Hoja de Trabajo para listado'!$BC$155:$CB$1048576,MATCH($A1087,'Hoja de Trabajo para listado'!$BC$155:$BC$1048576,0),MATCH((CUADRO!G$5&amp;$E1087),'Hoja de Trabajo para listado'!$BC$151:$CB$151,0)),0)+IFERROR(INDEX('Hoja de Trabajo para listado'!$DE$153:$DG$274,MATCH($A1087,'Hoja de Trabajo para listado'!$DE$153:$DE$1048576,0),MATCH((CUADRO!G$5&amp;$E1087),'Hoja de Trabajo para listado'!$DE$151:$DG$151,0)),0)+IFERROR(INDEX('Hoja de Trabajo para listado'!$CD$155:$DC$1048576,MATCH($A1087,'Hoja de Trabajo para listado'!$CD$155:$CD$1048576,0),MATCH((CUADRO!G$5&amp;$E1087),'Hoja de Trabajo para listado'!$CD$151:$DC$151,0)),0)</f>
        <v>0</v>
      </c>
      <c r="H1087" s="316">
        <f ca="1">+IFERROR(INDEX('Hoja de Trabajo para listado'!$A$155:$Z$1048576,MATCH($A1087,'Hoja de Trabajo para listado'!$A$155:$A$1048576,0),MATCH((CUADRO!H$5&amp;$E1087),'Hoja de Trabajo para listado'!$A$151:$Z$151,0)),0)+IFERROR(INDEX('Hoja de Trabajo para listado'!$AB$155:$BA$1048576,MATCH($A1087,'Hoja de Trabajo para listado'!$AB$155:$AB$1048576,0),MATCH((CUADRO!H$5&amp;$E1087),'Hoja de Trabajo para listado'!$AB$151:$BA$151,0)),0)+IFERROR(INDEX('Hoja de Trabajo para listado'!$BC$155:$CB$1048576,MATCH($A1087,'Hoja de Trabajo para listado'!$BC$155:$BC$1048576,0),MATCH((CUADRO!H$5&amp;$E1087),'Hoja de Trabajo para listado'!$BC$151:$CB$151,0)),0)+IFERROR(INDEX('Hoja de Trabajo para listado'!$DE$153:$DG$274,MATCH($A1087,'Hoja de Trabajo para listado'!$DE$153:$DE$1048576,0),MATCH((CUADRO!H$5&amp;$E1087),'Hoja de Trabajo para listado'!$DE$151:$DG$151,0)),0)+IFERROR(INDEX('Hoja de Trabajo para listado'!$CD$155:$DC$1048576,MATCH($A1087,'Hoja de Trabajo para listado'!$CD$155:$CD$1048576,0),MATCH((CUADRO!H$5&amp;$E1087),'Hoja de Trabajo para listado'!$CD$151:$DC$151,0)),0)</f>
        <v>0</v>
      </c>
      <c r="I1087" s="316">
        <f ca="1">+IFERROR(INDEX('Hoja de Trabajo para listado'!$A$155:$Z$1048576,MATCH($A1087,'Hoja de Trabajo para listado'!$A$155:$A$1048576,0),MATCH((CUADRO!I$5&amp;$E1087),'Hoja de Trabajo para listado'!$A$151:$Z$151,0)),0)+IFERROR(INDEX('Hoja de Trabajo para listado'!$AB$155:$BA$1048576,MATCH($A1087,'Hoja de Trabajo para listado'!$AB$155:$AB$1048576,0),MATCH((CUADRO!I$5&amp;$E1087),'Hoja de Trabajo para listado'!$AB$151:$BA$151,0)),0)+IFERROR(INDEX('Hoja de Trabajo para listado'!$BC$155:$CB$1048576,MATCH($A1087,'Hoja de Trabajo para listado'!$BC$155:$BC$1048576,0),MATCH((CUADRO!I$5&amp;$E1087),'Hoja de Trabajo para listado'!$BC$151:$CB$151,0)),0)+IFERROR(INDEX('Hoja de Trabajo para listado'!$DE$153:$DG$274,MATCH($A1087,'Hoja de Trabajo para listado'!$DE$153:$DE$1048576,0),MATCH((CUADRO!I$5&amp;$E1087),'Hoja de Trabajo para listado'!$DE$151:$DG$151,0)),0)+IFERROR(INDEX('Hoja de Trabajo para listado'!$CD$155:$DC$1048576,MATCH($A1087,'Hoja de Trabajo para listado'!$CD$155:$CD$1048576,0),MATCH((CUADRO!I$5&amp;$E1087),'Hoja de Trabajo para listado'!$CD$151:$DC$151,0)),0)</f>
        <v>0</v>
      </c>
      <c r="J1087" s="316">
        <f ca="1">+IFERROR(INDEX('Hoja de Trabajo para listado'!$A$155:$Z$1048576,MATCH($A1087,'Hoja de Trabajo para listado'!$A$155:$A$1048576,0),MATCH((CUADRO!J$5&amp;$E1087),'Hoja de Trabajo para listado'!$A$151:$Z$151,0)),0)+IFERROR(INDEX('Hoja de Trabajo para listado'!$AB$155:$BA$1048576,MATCH($A1087,'Hoja de Trabajo para listado'!$AB$155:$AB$1048576,0),MATCH((CUADRO!J$5&amp;$E1087),'Hoja de Trabajo para listado'!$AB$151:$BA$151,0)),0)+IFERROR(INDEX('Hoja de Trabajo para listado'!$BC$155:$CB$1048576,MATCH($A1087,'Hoja de Trabajo para listado'!$BC$155:$BC$1048576,0),MATCH((CUADRO!J$5&amp;$E1087),'Hoja de Trabajo para listado'!$BC$151:$CB$151,0)),0)+IFERROR(INDEX('Hoja de Trabajo para listado'!$DE$153:$DG$274,MATCH($A1087,'Hoja de Trabajo para listado'!$DE$153:$DE$1048576,0),MATCH((CUADRO!J$5&amp;$E1087),'Hoja de Trabajo para listado'!$DE$151:$DG$151,0)),0)+IFERROR(INDEX('Hoja de Trabajo para listado'!$CD$155:$DC$1048576,MATCH($A1087,'Hoja de Trabajo para listado'!$CD$155:$CD$1048576,0),MATCH((CUADRO!J$5&amp;$E1087),'Hoja de Trabajo para listado'!$CD$151:$DC$151,0)),0)</f>
        <v>0</v>
      </c>
      <c r="K1087" s="314">
        <f ca="1">+IFERROR(INDEX('Hoja de Trabajo para listado'!$A$155:$Z$1048576,MATCH($A1087,'Hoja de Trabajo para listado'!$A$155:$A$1048576,0),MATCH((CUADRO!K$5&amp;$E1087),'Hoja de Trabajo para listado'!$A$151:$Z$151,0)),0)+IFERROR(INDEX('Hoja de Trabajo para listado'!$AB$155:$BA$1048576,MATCH($A1087,'Hoja de Trabajo para listado'!$AB$155:$AB$1048576,0),MATCH((CUADRO!K$5&amp;$E1087),'Hoja de Trabajo para listado'!$AB$151:$BA$151,0)),0)+IFERROR(INDEX('Hoja de Trabajo para listado'!$BC$155:$CB$1048576,MATCH($A1087,'Hoja de Trabajo para listado'!$BC$155:$BC$1048576,0),MATCH((CUADRO!K$5&amp;$E1087),'Hoja de Trabajo para listado'!$BC$151:$CB$151,0)),0)+IFERROR(INDEX('Hoja de Trabajo para listado'!$DE$153:$DG$274,MATCH($A1087,'Hoja de Trabajo para listado'!$DE$153:$DE$1048576,0),MATCH((CUADRO!K$5&amp;$E1087),'Hoja de Trabajo para listado'!$DE$151:$DG$151,0)),0)+IFERROR(INDEX('Hoja de Trabajo para listado'!$CD$155:$DC$1048576,MATCH($A1087,'Hoja de Trabajo para listado'!$CD$155:$CD$1048576,0),MATCH((CUADRO!K$5&amp;$E1087),'Hoja de Trabajo para listado'!$CD$151:$DC$151,0)),0)</f>
        <v>130611.84</v>
      </c>
      <c r="L1087" s="314">
        <f ca="1">+IFERROR(INDEX('Hoja de Trabajo para listado'!$A$155:$Z$1048576,MATCH($A1087,'Hoja de Trabajo para listado'!$A$155:$A$1048576,0),MATCH((CUADRO!L$5&amp;$E1087),'Hoja de Trabajo para listado'!$A$151:$Z$151,0)),0)+IFERROR(INDEX('Hoja de Trabajo para listado'!$AB$155:$BA$1048576,MATCH($A1087,'Hoja de Trabajo para listado'!$AB$155:$AB$1048576,0),MATCH((CUADRO!L$5&amp;$E1087),'Hoja de Trabajo para listado'!$AB$151:$BA$151,0)),0)+IFERROR(INDEX('Hoja de Trabajo para listado'!$BC$155:$CB$1048576,MATCH($A1087,'Hoja de Trabajo para listado'!$BC$155:$BC$1048576,0),MATCH((CUADRO!L$5&amp;$E1087),'Hoja de Trabajo para listado'!$BC$151:$CB$151,0)),0)+IFERROR(INDEX('Hoja de Trabajo para listado'!$DE$153:$DG$274,MATCH($A1087,'Hoja de Trabajo para listado'!$DE$153:$DE$1048576,0),MATCH((CUADRO!L$5&amp;$E1087),'Hoja de Trabajo para listado'!$DE$151:$DG$151,0)),0)+IFERROR(INDEX('Hoja de Trabajo para listado'!$CD$155:$DC$1048576,MATCH($A1087,'Hoja de Trabajo para listado'!$CD$155:$CD$1048576,0),MATCH((CUADRO!L$5&amp;$E1087),'Hoja de Trabajo para listado'!$CD$151:$DC$151,0)),0)</f>
        <v>0</v>
      </c>
      <c r="M1087" s="314">
        <f ca="1">+IFERROR(INDEX('Hoja de Trabajo para listado'!$A$155:$Z$1048576,MATCH($A1087,'Hoja de Trabajo para listado'!$A$155:$A$1048576,0),MATCH((CUADRO!M$5&amp;$E1087),'Hoja de Trabajo para listado'!$A$151:$Z$151,0)),0)+IFERROR(INDEX('Hoja de Trabajo para listado'!$AB$155:$BA$1048576,MATCH($A1087,'Hoja de Trabajo para listado'!$AB$155:$AB$1048576,0),MATCH((CUADRO!M$5&amp;$E1087),'Hoja de Trabajo para listado'!$AB$151:$BA$151,0)),0)+IFERROR(INDEX('Hoja de Trabajo para listado'!$BC$155:$CB$1048576,MATCH($A1087,'Hoja de Trabajo para listado'!$BC$155:$BC$1048576,0),MATCH((CUADRO!M$5&amp;$E1087),'Hoja de Trabajo para listado'!$BC$151:$CB$151,0)),0)+IFERROR(INDEX('Hoja de Trabajo para listado'!$DE$153:$DG$274,MATCH($A1087,'Hoja de Trabajo para listado'!$DE$153:$DE$1048576,0),MATCH((CUADRO!M$5&amp;$E1087),'Hoja de Trabajo para listado'!$DE$151:$DG$151,0)),0)+IFERROR(INDEX('Hoja de Trabajo para listado'!$CD$155:$DC$1048576,MATCH($A1087,'Hoja de Trabajo para listado'!$CD$155:$CD$1048576,0),MATCH((CUADRO!M$5&amp;$E1087),'Hoja de Trabajo para listado'!$CD$151:$DC$151,0)),0)</f>
        <v>0</v>
      </c>
      <c r="N1087" s="314">
        <f ca="1">+IFERROR(INDEX('Hoja de Trabajo para listado'!$A$155:$Z$1048576,MATCH($A1087,'Hoja de Trabajo para listado'!$A$155:$A$1048576,0),MATCH((CUADRO!N$5&amp;$E1087),'Hoja de Trabajo para listado'!$A$151:$Z$151,0)),0)+IFERROR(INDEX('Hoja de Trabajo para listado'!$AB$155:$BA$1048576,MATCH($A1087,'Hoja de Trabajo para listado'!$AB$155:$AB$1048576,0),MATCH((CUADRO!N$5&amp;$E1087),'Hoja de Trabajo para listado'!$AB$151:$BA$151,0)),0)+IFERROR(INDEX('Hoja de Trabajo para listado'!$BC$155:$CB$1048576,MATCH($A1087,'Hoja de Trabajo para listado'!$BC$155:$BC$1048576,0),MATCH((CUADRO!N$5&amp;$E1087),'Hoja de Trabajo para listado'!$BC$151:$CB$151,0)),0)+IFERROR(INDEX('Hoja de Trabajo para listado'!$DE$153:$DG$274,MATCH($A1087,'Hoja de Trabajo para listado'!$DE$153:$DE$1048576,0),MATCH((CUADRO!N$5&amp;$E1087),'Hoja de Trabajo para listado'!$DE$151:$DG$151,0)),0)+IFERROR(INDEX('Hoja de Trabajo para listado'!$CD$155:$DC$1048576,MATCH($A1087,'Hoja de Trabajo para listado'!$CD$155:$CD$1048576,0),MATCH((CUADRO!N$5&amp;$E1087),'Hoja de Trabajo para listado'!$CD$151:$DC$151,0)),0)</f>
        <v>0</v>
      </c>
      <c r="O1087" s="314">
        <f ca="1">+IFERROR(INDEX('Hoja de Trabajo para listado'!$A$155:$Z$1048576,MATCH($A1087,'Hoja de Trabajo para listado'!$A$155:$A$1048576,0),MATCH((CUADRO!O$5&amp;$E1087),'Hoja de Trabajo para listado'!$A$151:$Z$151,0)),0)+IFERROR(INDEX('Hoja de Trabajo para listado'!$AB$155:$BA$1048576,MATCH($A1087,'Hoja de Trabajo para listado'!$AB$155:$AB$1048576,0),MATCH((CUADRO!O$5&amp;$E1087),'Hoja de Trabajo para listado'!$AB$151:$BA$151,0)),0)+IFERROR(INDEX('Hoja de Trabajo para listado'!$BC$155:$CB$1048576,MATCH($A1087,'Hoja de Trabajo para listado'!$BC$155:$BC$1048576,0),MATCH((CUADRO!O$5&amp;$E1087),'Hoja de Trabajo para listado'!$BC$151:$CB$151,0)),0)+IFERROR(INDEX('Hoja de Trabajo para listado'!$DE$153:$DG$274,MATCH($A1087,'Hoja de Trabajo para listado'!$DE$153:$DE$1048576,0),MATCH((CUADRO!O$5&amp;$E1087),'Hoja de Trabajo para listado'!$DE$151:$DG$151,0)),0)+IFERROR(INDEX('Hoja de Trabajo para listado'!$CD$155:$DC$1048576,MATCH($A1087,'Hoja de Trabajo para listado'!$CD$155:$CD$1048576,0),MATCH((CUADRO!O$5&amp;$E1087),'Hoja de Trabajo para listado'!$CD$151:$DC$151,0)),0)</f>
        <v>0</v>
      </c>
      <c r="P1087" s="314">
        <f ca="1">+IFERROR(INDEX('Hoja de Trabajo para listado'!$A$155:$Z$1048576,MATCH($A1087,'Hoja de Trabajo para listado'!$A$155:$A$1048576,0),MATCH((CUADRO!P$5&amp;$E1087),'Hoja de Trabajo para listado'!$A$151:$Z$151,0)),0)+IFERROR(INDEX('Hoja de Trabajo para listado'!$AB$155:$BA$1048576,MATCH($A1087,'Hoja de Trabajo para listado'!$AB$155:$AB$1048576,0),MATCH((CUADRO!P$5&amp;$E1087),'Hoja de Trabajo para listado'!$AB$151:$BA$151,0)),0)+IFERROR(INDEX('Hoja de Trabajo para listado'!$BC$155:$CB$1048576,MATCH($A1087,'Hoja de Trabajo para listado'!$BC$155:$BC$1048576,0),MATCH((CUADRO!P$5&amp;$E1087),'Hoja de Trabajo para listado'!$BC$151:$CB$151,0)),0)+IFERROR(INDEX('Hoja de Trabajo para listado'!$DE$153:$DG$274,MATCH($A1087,'Hoja de Trabajo para listado'!$DE$153:$DE$1048576,0),MATCH((CUADRO!P$5&amp;$E1087),'Hoja de Trabajo para listado'!$DE$151:$DG$151,0)),0)+IFERROR(INDEX('Hoja de Trabajo para listado'!$CD$155:$DC$1048576,MATCH($A1087,'Hoja de Trabajo para listado'!$CD$155:$CD$1048576,0),MATCH((CUADRO!P$5&amp;$E1087),'Hoja de Trabajo para listado'!$CD$151:$DC$151,0)),0)</f>
        <v>0</v>
      </c>
      <c r="Q1087" s="314">
        <f ca="1">+IFERROR(INDEX('Hoja de Trabajo para listado'!$A$155:$Z$1048576,MATCH($A1087,'Hoja de Trabajo para listado'!$A$155:$A$1048576,0),MATCH((CUADRO!Q$5&amp;$E1087),'Hoja de Trabajo para listado'!$A$151:$Z$151,0)),0)+IFERROR(INDEX('Hoja de Trabajo para listado'!$AB$155:$BA$1048576,MATCH($A1087,'Hoja de Trabajo para listado'!$AB$155:$AB$1048576,0),MATCH((CUADRO!Q$5&amp;$E1087),'Hoja de Trabajo para listado'!$AB$151:$BA$151,0)),0)+IFERROR(INDEX('Hoja de Trabajo para listado'!$BC$155:$CB$1048576,MATCH($A1087,'Hoja de Trabajo para listado'!$BC$155:$BC$1048576,0),MATCH((CUADRO!Q$5&amp;$E1087),'Hoja de Trabajo para listado'!$BC$151:$CB$151,0)),0)+IFERROR(INDEX('Hoja de Trabajo para listado'!$DE$153:$DG$274,MATCH($A1087,'Hoja de Trabajo para listado'!$DE$153:$DE$1048576,0),MATCH((CUADRO!Q$5&amp;$E1087),'Hoja de Trabajo para listado'!$DE$151:$DG$151,0)),0)+IFERROR(INDEX('Hoja de Trabajo para listado'!$CD$155:$DC$1048576,MATCH($A1087,'Hoja de Trabajo para listado'!$CD$155:$CD$1048576,0),MATCH((CUADRO!Q$5&amp;$E1087),'Hoja de Trabajo para listado'!$CD$151:$DC$151,0)),0)</f>
        <v>0</v>
      </c>
      <c r="R1087" s="316">
        <f t="shared" ca="1" si="32"/>
        <v>130611.84</v>
      </c>
      <c r="S1087" s="316">
        <f ca="1">+R1086+R1087</f>
        <v>130611.84</v>
      </c>
      <c r="T1087" s="314">
        <f ca="1">+S1087</f>
        <v>130611.84</v>
      </c>
      <c r="U1087" s="348">
        <f t="shared" si="33"/>
        <v>2</v>
      </c>
      <c r="V1087" s="319" t="str">
        <f>+VLOOKUP(A1087,bd_lista!$A$3:$E$593,5,FALSE)</f>
        <v>Instituciones Financieras no Bancarias</v>
      </c>
      <c r="W1087" s="426"/>
    </row>
    <row r="1088" spans="1:23" customFormat="1" ht="15" customHeight="1">
      <c r="A1088" s="323">
        <v>862</v>
      </c>
      <c r="B1088" s="427">
        <f>+A1088</f>
        <v>862</v>
      </c>
      <c r="C1088" s="318" t="str">
        <f>+VLOOKUP(A1088,bd_lista!$A$3:$C$593,3,FALSE)</f>
        <v>Fondo Nacional de Desarrollo Regional</v>
      </c>
      <c r="D1088" s="429" t="str">
        <f>+C1088</f>
        <v>Fondo Nacional de Desarrollo Regional</v>
      </c>
      <c r="E1088" s="349" t="s">
        <v>1418</v>
      </c>
      <c r="F1088" s="314">
        <f ca="1">+IFERROR(INDEX('Hoja de Trabajo para listado'!$A$155:$Z$1048576,MATCH($A1088,'Hoja de Trabajo para listado'!$A$155:$A$1048576,0),MATCH((CUADRO!F$5&amp;$E1088),'Hoja de Trabajo para listado'!$A$151:$Z$151,0)),0)+IFERROR(INDEX('Hoja de Trabajo para listado'!$AB$155:$BA$1048576,MATCH($A1088,'Hoja de Trabajo para listado'!$AB$155:$AB$1048576,0),MATCH((CUADRO!F$5&amp;$E1088),'Hoja de Trabajo para listado'!$AB$151:$BA$151,0)),0)+IFERROR(INDEX('Hoja de Trabajo para listado'!$BC$155:$CB$1048576,MATCH($A1088,'Hoja de Trabajo para listado'!$BC$155:$BC$1048576,0),MATCH((CUADRO!F$5&amp;$E1088),'Hoja de Trabajo para listado'!$BC$151:$CB$151,0)),0)+IFERROR(INDEX('Hoja de Trabajo para listado'!$DE$153:$DG$274,MATCH($A1088,'Hoja de Trabajo para listado'!$DE$153:$DE$1048576,0),MATCH((CUADRO!F$5&amp;$E1088),'Hoja de Trabajo para listado'!$DE$151:$DG$151,0)),0)+IFERROR(INDEX('Hoja de Trabajo para listado'!$CD$155:$DC$1048576,MATCH($A1088,'Hoja de Trabajo para listado'!$CD$155:$CD$1048576,0),MATCH((CUADRO!F$5&amp;$E1088),'Hoja de Trabajo para listado'!$CD$151:$DC$151,0)),0)</f>
        <v>0</v>
      </c>
      <c r="G1088" s="314">
        <f ca="1">+IFERROR(INDEX('Hoja de Trabajo para listado'!$A$155:$Z$1048576,MATCH($A1088,'Hoja de Trabajo para listado'!$A$155:$A$1048576,0),MATCH((CUADRO!G$5&amp;$E1088),'Hoja de Trabajo para listado'!$A$151:$Z$151,0)),0)+IFERROR(INDEX('Hoja de Trabajo para listado'!$AB$155:$BA$1048576,MATCH($A1088,'Hoja de Trabajo para listado'!$AB$155:$AB$1048576,0),MATCH((CUADRO!G$5&amp;$E1088),'Hoja de Trabajo para listado'!$AB$151:$BA$151,0)),0)+IFERROR(INDEX('Hoja de Trabajo para listado'!$BC$155:$CB$1048576,MATCH($A1088,'Hoja de Trabajo para listado'!$BC$155:$BC$1048576,0),MATCH((CUADRO!G$5&amp;$E1088),'Hoja de Trabajo para listado'!$BC$151:$CB$151,0)),0)+IFERROR(INDEX('Hoja de Trabajo para listado'!$DE$153:$DG$274,MATCH($A1088,'Hoja de Trabajo para listado'!$DE$153:$DE$1048576,0),MATCH((CUADRO!G$5&amp;$E1088),'Hoja de Trabajo para listado'!$DE$151:$DG$151,0)),0)+IFERROR(INDEX('Hoja de Trabajo para listado'!$CD$155:$DC$1048576,MATCH($A1088,'Hoja de Trabajo para listado'!$CD$155:$CD$1048576,0),MATCH((CUADRO!G$5&amp;$E1088),'Hoja de Trabajo para listado'!$CD$151:$DC$151,0)),0)</f>
        <v>0</v>
      </c>
      <c r="H1088" s="314">
        <f ca="1">+IFERROR(INDEX('Hoja de Trabajo para listado'!$A$155:$Z$1048576,MATCH($A1088,'Hoja de Trabajo para listado'!$A$155:$A$1048576,0),MATCH((CUADRO!H$5&amp;$E1088),'Hoja de Trabajo para listado'!$A$151:$Z$151,0)),0)+IFERROR(INDEX('Hoja de Trabajo para listado'!$AB$155:$BA$1048576,MATCH($A1088,'Hoja de Trabajo para listado'!$AB$155:$AB$1048576,0),MATCH((CUADRO!H$5&amp;$E1088),'Hoja de Trabajo para listado'!$AB$151:$BA$151,0)),0)+IFERROR(INDEX('Hoja de Trabajo para listado'!$BC$155:$CB$1048576,MATCH($A1088,'Hoja de Trabajo para listado'!$BC$155:$BC$1048576,0),MATCH((CUADRO!H$5&amp;$E1088),'Hoja de Trabajo para listado'!$BC$151:$CB$151,0)),0)+IFERROR(INDEX('Hoja de Trabajo para listado'!$DE$153:$DG$274,MATCH($A1088,'Hoja de Trabajo para listado'!$DE$153:$DE$1048576,0),MATCH((CUADRO!H$5&amp;$E1088),'Hoja de Trabajo para listado'!$DE$151:$DG$151,0)),0)+IFERROR(INDEX('Hoja de Trabajo para listado'!$CD$155:$DC$1048576,MATCH($A1088,'Hoja de Trabajo para listado'!$CD$155:$CD$1048576,0),MATCH((CUADRO!H$5&amp;$E1088),'Hoja de Trabajo para listado'!$CD$151:$DC$151,0)),0)</f>
        <v>0</v>
      </c>
      <c r="I1088" s="314">
        <f ca="1">+IFERROR(INDEX('Hoja de Trabajo para listado'!$A$155:$Z$1048576,MATCH($A1088,'Hoja de Trabajo para listado'!$A$155:$A$1048576,0),MATCH((CUADRO!I$5&amp;$E1088),'Hoja de Trabajo para listado'!$A$151:$Z$151,0)),0)+IFERROR(INDEX('Hoja de Trabajo para listado'!$AB$155:$BA$1048576,MATCH($A1088,'Hoja de Trabajo para listado'!$AB$155:$AB$1048576,0),MATCH((CUADRO!I$5&amp;$E1088),'Hoja de Trabajo para listado'!$AB$151:$BA$151,0)),0)+IFERROR(INDEX('Hoja de Trabajo para listado'!$BC$155:$CB$1048576,MATCH($A1088,'Hoja de Trabajo para listado'!$BC$155:$BC$1048576,0),MATCH((CUADRO!I$5&amp;$E1088),'Hoja de Trabajo para listado'!$BC$151:$CB$151,0)),0)+IFERROR(INDEX('Hoja de Trabajo para listado'!$DE$153:$DG$274,MATCH($A1088,'Hoja de Trabajo para listado'!$DE$153:$DE$1048576,0),MATCH((CUADRO!I$5&amp;$E1088),'Hoja de Trabajo para listado'!$DE$151:$DG$151,0)),0)+IFERROR(INDEX('Hoja de Trabajo para listado'!$CD$155:$DC$1048576,MATCH($A1088,'Hoja de Trabajo para listado'!$CD$155:$CD$1048576,0),MATCH((CUADRO!I$5&amp;$E1088),'Hoja de Trabajo para listado'!$CD$151:$DC$151,0)),0)</f>
        <v>0</v>
      </c>
      <c r="J1088" s="314">
        <f ca="1">+IFERROR(INDEX('Hoja de Trabajo para listado'!$A$155:$Z$1048576,MATCH($A1088,'Hoja de Trabajo para listado'!$A$155:$A$1048576,0),MATCH((CUADRO!J$5&amp;$E1088),'Hoja de Trabajo para listado'!$A$151:$Z$151,0)),0)+IFERROR(INDEX('Hoja de Trabajo para listado'!$AB$155:$BA$1048576,MATCH($A1088,'Hoja de Trabajo para listado'!$AB$155:$AB$1048576,0),MATCH((CUADRO!J$5&amp;$E1088),'Hoja de Trabajo para listado'!$AB$151:$BA$151,0)),0)+IFERROR(INDEX('Hoja de Trabajo para listado'!$BC$155:$CB$1048576,MATCH($A1088,'Hoja de Trabajo para listado'!$BC$155:$BC$1048576,0),MATCH((CUADRO!J$5&amp;$E1088),'Hoja de Trabajo para listado'!$BC$151:$CB$151,0)),0)+IFERROR(INDEX('Hoja de Trabajo para listado'!$DE$153:$DG$274,MATCH($A1088,'Hoja de Trabajo para listado'!$DE$153:$DE$1048576,0),MATCH((CUADRO!J$5&amp;$E1088),'Hoja de Trabajo para listado'!$DE$151:$DG$151,0)),0)+IFERROR(INDEX('Hoja de Trabajo para listado'!$CD$155:$DC$1048576,MATCH($A1088,'Hoja de Trabajo para listado'!$CD$155:$CD$1048576,0),MATCH((CUADRO!J$5&amp;$E1088),'Hoja de Trabajo para listado'!$CD$151:$DC$151,0)),0)</f>
        <v>0</v>
      </c>
      <c r="K1088" s="314">
        <f ca="1">+IFERROR(INDEX('Hoja de Trabajo para listado'!$A$155:$Z$1048576,MATCH($A1088,'Hoja de Trabajo para listado'!$A$155:$A$1048576,0),MATCH((CUADRO!K$5&amp;$E1088),'Hoja de Trabajo para listado'!$A$151:$Z$151,0)),0)+IFERROR(INDEX('Hoja de Trabajo para listado'!$AB$155:$BA$1048576,MATCH($A1088,'Hoja de Trabajo para listado'!$AB$155:$AB$1048576,0),MATCH((CUADRO!K$5&amp;$E1088),'Hoja de Trabajo para listado'!$AB$151:$BA$151,0)),0)+IFERROR(INDEX('Hoja de Trabajo para listado'!$BC$155:$CB$1048576,MATCH($A1088,'Hoja de Trabajo para listado'!$BC$155:$BC$1048576,0),MATCH((CUADRO!K$5&amp;$E1088),'Hoja de Trabajo para listado'!$BC$151:$CB$151,0)),0)+IFERROR(INDEX('Hoja de Trabajo para listado'!$DE$153:$DG$274,MATCH($A1088,'Hoja de Trabajo para listado'!$DE$153:$DE$1048576,0),MATCH((CUADRO!K$5&amp;$E1088),'Hoja de Trabajo para listado'!$DE$151:$DG$151,0)),0)+IFERROR(INDEX('Hoja de Trabajo para listado'!$CD$155:$DC$1048576,MATCH($A1088,'Hoja de Trabajo para listado'!$CD$155:$CD$1048576,0),MATCH((CUADRO!K$5&amp;$E1088),'Hoja de Trabajo para listado'!$CD$151:$DC$151,0)),0)</f>
        <v>0</v>
      </c>
      <c r="L1088" s="314">
        <f ca="1">+IFERROR(INDEX('Hoja de Trabajo para listado'!$A$155:$Z$1048576,MATCH($A1088,'Hoja de Trabajo para listado'!$A$155:$A$1048576,0),MATCH((CUADRO!L$5&amp;$E1088),'Hoja de Trabajo para listado'!$A$151:$Z$151,0)),0)+IFERROR(INDEX('Hoja de Trabajo para listado'!$AB$155:$BA$1048576,MATCH($A1088,'Hoja de Trabajo para listado'!$AB$155:$AB$1048576,0),MATCH((CUADRO!L$5&amp;$E1088),'Hoja de Trabajo para listado'!$AB$151:$BA$151,0)),0)+IFERROR(INDEX('Hoja de Trabajo para listado'!$BC$155:$CB$1048576,MATCH($A1088,'Hoja de Trabajo para listado'!$BC$155:$BC$1048576,0),MATCH((CUADRO!L$5&amp;$E1088),'Hoja de Trabajo para listado'!$BC$151:$CB$151,0)),0)+IFERROR(INDEX('Hoja de Trabajo para listado'!$DE$153:$DG$274,MATCH($A1088,'Hoja de Trabajo para listado'!$DE$153:$DE$1048576,0),MATCH((CUADRO!L$5&amp;$E1088),'Hoja de Trabajo para listado'!$DE$151:$DG$151,0)),0)+IFERROR(INDEX('Hoja de Trabajo para listado'!$CD$155:$DC$1048576,MATCH($A1088,'Hoja de Trabajo para listado'!$CD$155:$CD$1048576,0),MATCH((CUADRO!L$5&amp;$E1088),'Hoja de Trabajo para listado'!$CD$151:$DC$151,0)),0)</f>
        <v>0</v>
      </c>
      <c r="M1088" s="314">
        <f ca="1">+IFERROR(INDEX('Hoja de Trabajo para listado'!$A$155:$Z$1048576,MATCH($A1088,'Hoja de Trabajo para listado'!$A$155:$A$1048576,0),MATCH((CUADRO!M$5&amp;$E1088),'Hoja de Trabajo para listado'!$A$151:$Z$151,0)),0)+IFERROR(INDEX('Hoja de Trabajo para listado'!$AB$155:$BA$1048576,MATCH($A1088,'Hoja de Trabajo para listado'!$AB$155:$AB$1048576,0),MATCH((CUADRO!M$5&amp;$E1088),'Hoja de Trabajo para listado'!$AB$151:$BA$151,0)),0)+IFERROR(INDEX('Hoja de Trabajo para listado'!$BC$155:$CB$1048576,MATCH($A1088,'Hoja de Trabajo para listado'!$BC$155:$BC$1048576,0),MATCH((CUADRO!M$5&amp;$E1088),'Hoja de Trabajo para listado'!$BC$151:$CB$151,0)),0)+IFERROR(INDEX('Hoja de Trabajo para listado'!$DE$153:$DG$274,MATCH($A1088,'Hoja de Trabajo para listado'!$DE$153:$DE$1048576,0),MATCH((CUADRO!M$5&amp;$E1088),'Hoja de Trabajo para listado'!$DE$151:$DG$151,0)),0)+IFERROR(INDEX('Hoja de Trabajo para listado'!$CD$155:$DC$1048576,MATCH($A1088,'Hoja de Trabajo para listado'!$CD$155:$CD$1048576,0),MATCH((CUADRO!M$5&amp;$E1088),'Hoja de Trabajo para listado'!$CD$151:$DC$151,0)),0)</f>
        <v>0</v>
      </c>
      <c r="N1088" s="314">
        <f ca="1">+IFERROR(INDEX('Hoja de Trabajo para listado'!$A$155:$Z$1048576,MATCH($A1088,'Hoja de Trabajo para listado'!$A$155:$A$1048576,0),MATCH((CUADRO!N$5&amp;$E1088),'Hoja de Trabajo para listado'!$A$151:$Z$151,0)),0)+IFERROR(INDEX('Hoja de Trabajo para listado'!$AB$155:$BA$1048576,MATCH($A1088,'Hoja de Trabajo para listado'!$AB$155:$AB$1048576,0),MATCH((CUADRO!N$5&amp;$E1088),'Hoja de Trabajo para listado'!$AB$151:$BA$151,0)),0)+IFERROR(INDEX('Hoja de Trabajo para listado'!$BC$155:$CB$1048576,MATCH($A1088,'Hoja de Trabajo para listado'!$BC$155:$BC$1048576,0),MATCH((CUADRO!N$5&amp;$E1088),'Hoja de Trabajo para listado'!$BC$151:$CB$151,0)),0)+IFERROR(INDEX('Hoja de Trabajo para listado'!$DE$153:$DG$274,MATCH($A1088,'Hoja de Trabajo para listado'!$DE$153:$DE$1048576,0),MATCH((CUADRO!N$5&amp;$E1088),'Hoja de Trabajo para listado'!$DE$151:$DG$151,0)),0)+IFERROR(INDEX('Hoja de Trabajo para listado'!$CD$155:$DC$1048576,MATCH($A1088,'Hoja de Trabajo para listado'!$CD$155:$CD$1048576,0),MATCH((CUADRO!N$5&amp;$E1088),'Hoja de Trabajo para listado'!$CD$151:$DC$151,0)),0)</f>
        <v>0</v>
      </c>
      <c r="O1088" s="314">
        <f ca="1">+IFERROR(INDEX('Hoja de Trabajo para listado'!$A$155:$Z$1048576,MATCH($A1088,'Hoja de Trabajo para listado'!$A$155:$A$1048576,0),MATCH((CUADRO!O$5&amp;$E1088),'Hoja de Trabajo para listado'!$A$151:$Z$151,0)),0)+IFERROR(INDEX('Hoja de Trabajo para listado'!$AB$155:$BA$1048576,MATCH($A1088,'Hoja de Trabajo para listado'!$AB$155:$AB$1048576,0),MATCH((CUADRO!O$5&amp;$E1088),'Hoja de Trabajo para listado'!$AB$151:$BA$151,0)),0)+IFERROR(INDEX('Hoja de Trabajo para listado'!$BC$155:$CB$1048576,MATCH($A1088,'Hoja de Trabajo para listado'!$BC$155:$BC$1048576,0),MATCH((CUADRO!O$5&amp;$E1088),'Hoja de Trabajo para listado'!$BC$151:$CB$151,0)),0)+IFERROR(INDEX('Hoja de Trabajo para listado'!$DE$153:$DG$274,MATCH($A1088,'Hoja de Trabajo para listado'!$DE$153:$DE$1048576,0),MATCH((CUADRO!O$5&amp;$E1088),'Hoja de Trabajo para listado'!$DE$151:$DG$151,0)),0)+IFERROR(INDEX('Hoja de Trabajo para listado'!$CD$155:$DC$1048576,MATCH($A1088,'Hoja de Trabajo para listado'!$CD$155:$CD$1048576,0),MATCH((CUADRO!O$5&amp;$E1088),'Hoja de Trabajo para listado'!$CD$151:$DC$151,0)),0)</f>
        <v>0</v>
      </c>
      <c r="P1088" s="314">
        <f ca="1">+IFERROR(INDEX('Hoja de Trabajo para listado'!$A$155:$Z$1048576,MATCH($A1088,'Hoja de Trabajo para listado'!$A$155:$A$1048576,0),MATCH((CUADRO!P$5&amp;$E1088),'Hoja de Trabajo para listado'!$A$151:$Z$151,0)),0)+IFERROR(INDEX('Hoja de Trabajo para listado'!$AB$155:$BA$1048576,MATCH($A1088,'Hoja de Trabajo para listado'!$AB$155:$AB$1048576,0),MATCH((CUADRO!P$5&amp;$E1088),'Hoja de Trabajo para listado'!$AB$151:$BA$151,0)),0)+IFERROR(INDEX('Hoja de Trabajo para listado'!$BC$155:$CB$1048576,MATCH($A1088,'Hoja de Trabajo para listado'!$BC$155:$BC$1048576,0),MATCH((CUADRO!P$5&amp;$E1088),'Hoja de Trabajo para listado'!$BC$151:$CB$151,0)),0)+IFERROR(INDEX('Hoja de Trabajo para listado'!$DE$153:$DG$274,MATCH($A1088,'Hoja de Trabajo para listado'!$DE$153:$DE$1048576,0),MATCH((CUADRO!P$5&amp;$E1088),'Hoja de Trabajo para listado'!$DE$151:$DG$151,0)),0)+IFERROR(INDEX('Hoja de Trabajo para listado'!$CD$155:$DC$1048576,MATCH($A1088,'Hoja de Trabajo para listado'!$CD$155:$CD$1048576,0),MATCH((CUADRO!P$5&amp;$E1088),'Hoja de Trabajo para listado'!$CD$151:$DC$151,0)),0)</f>
        <v>0</v>
      </c>
      <c r="Q1088" s="314">
        <f ca="1">+IFERROR(INDEX('Hoja de Trabajo para listado'!$A$155:$Z$1048576,MATCH($A1088,'Hoja de Trabajo para listado'!$A$155:$A$1048576,0),MATCH((CUADRO!Q$5&amp;$E1088),'Hoja de Trabajo para listado'!$A$151:$Z$151,0)),0)+IFERROR(INDEX('Hoja de Trabajo para listado'!$AB$155:$BA$1048576,MATCH($A1088,'Hoja de Trabajo para listado'!$AB$155:$AB$1048576,0),MATCH((CUADRO!Q$5&amp;$E1088),'Hoja de Trabajo para listado'!$AB$151:$BA$151,0)),0)+IFERROR(INDEX('Hoja de Trabajo para listado'!$BC$155:$CB$1048576,MATCH($A1088,'Hoja de Trabajo para listado'!$BC$155:$BC$1048576,0),MATCH((CUADRO!Q$5&amp;$E1088),'Hoja de Trabajo para listado'!$BC$151:$CB$151,0)),0)+IFERROR(INDEX('Hoja de Trabajo para listado'!$DE$153:$DG$274,MATCH($A1088,'Hoja de Trabajo para listado'!$DE$153:$DE$1048576,0),MATCH((CUADRO!Q$5&amp;$E1088),'Hoja de Trabajo para listado'!$DE$151:$DG$151,0)),0)+IFERROR(INDEX('Hoja de Trabajo para listado'!$CD$155:$DC$1048576,MATCH($A1088,'Hoja de Trabajo para listado'!$CD$155:$CD$1048576,0),MATCH((CUADRO!Q$5&amp;$E1088),'Hoja de Trabajo para listado'!$CD$151:$DC$151,0)),0)</f>
        <v>0</v>
      </c>
      <c r="R1088" s="314">
        <f t="shared" ca="1" si="32"/>
        <v>0</v>
      </c>
      <c r="S1088" s="345"/>
      <c r="T1088" s="314">
        <f ca="1">+T1089</f>
        <v>626.62</v>
      </c>
      <c r="U1088" s="313">
        <f t="shared" si="33"/>
        <v>1</v>
      </c>
      <c r="V1088" s="319" t="str">
        <f>+VLOOKUP(A1088,bd_lista!$A$3:$E$593,5,FALSE)</f>
        <v>Instituciones Financieras no Bancarias</v>
      </c>
      <c r="W1088" s="425" t="str">
        <f>+V1088</f>
        <v>Instituciones Financieras no Bancarias</v>
      </c>
    </row>
    <row r="1089" spans="1:23" customFormat="1" ht="15" customHeight="1">
      <c r="A1089" s="323">
        <v>862</v>
      </c>
      <c r="B1089" s="428"/>
      <c r="C1089" s="339" t="str">
        <f>+VLOOKUP(A1089,bd_lista!$A$3:$C$593,3,FALSE)</f>
        <v>Fondo Nacional de Desarrollo Regional</v>
      </c>
      <c r="D1089" s="430"/>
      <c r="E1089" s="347" t="s">
        <v>1419</v>
      </c>
      <c r="F1089" s="316">
        <f ca="1">+IFERROR(INDEX('Hoja de Trabajo para listado'!$A$155:$Z$1048576,MATCH($A1089,'Hoja de Trabajo para listado'!$A$155:$A$1048576,0),MATCH((CUADRO!F$5&amp;$E1089),'Hoja de Trabajo para listado'!$A$151:$Z$151,0)),0)+IFERROR(INDEX('Hoja de Trabajo para listado'!$AB$155:$BA$1048576,MATCH($A1089,'Hoja de Trabajo para listado'!$AB$155:$AB$1048576,0),MATCH((CUADRO!F$5&amp;$E1089),'Hoja de Trabajo para listado'!$AB$151:$BA$151,0)),0)+IFERROR(INDEX('Hoja de Trabajo para listado'!$BC$155:$CB$1048576,MATCH($A1089,'Hoja de Trabajo para listado'!$BC$155:$BC$1048576,0),MATCH((CUADRO!F$5&amp;$E1089),'Hoja de Trabajo para listado'!$BC$151:$CB$151,0)),0)+IFERROR(INDEX('Hoja de Trabajo para listado'!$DE$153:$DG$274,MATCH($A1089,'Hoja de Trabajo para listado'!$DE$153:$DE$1048576,0),MATCH((CUADRO!F$5&amp;$E1089),'Hoja de Trabajo para listado'!$DE$151:$DG$151,0)),0)+IFERROR(INDEX('Hoja de Trabajo para listado'!$CD$155:$DC$1048576,MATCH($A1089,'Hoja de Trabajo para listado'!$CD$155:$CD$1048576,0),MATCH((CUADRO!F$5&amp;$E1089),'Hoja de Trabajo para listado'!$CD$151:$DC$151,0)),0)</f>
        <v>0</v>
      </c>
      <c r="G1089" s="316">
        <f ca="1">+IFERROR(INDEX('Hoja de Trabajo para listado'!$A$155:$Z$1048576,MATCH($A1089,'Hoja de Trabajo para listado'!$A$155:$A$1048576,0),MATCH((CUADRO!G$5&amp;$E1089),'Hoja de Trabajo para listado'!$A$151:$Z$151,0)),0)+IFERROR(INDEX('Hoja de Trabajo para listado'!$AB$155:$BA$1048576,MATCH($A1089,'Hoja de Trabajo para listado'!$AB$155:$AB$1048576,0),MATCH((CUADRO!G$5&amp;$E1089),'Hoja de Trabajo para listado'!$AB$151:$BA$151,0)),0)+IFERROR(INDEX('Hoja de Trabajo para listado'!$BC$155:$CB$1048576,MATCH($A1089,'Hoja de Trabajo para listado'!$BC$155:$BC$1048576,0),MATCH((CUADRO!G$5&amp;$E1089),'Hoja de Trabajo para listado'!$BC$151:$CB$151,0)),0)+IFERROR(INDEX('Hoja de Trabajo para listado'!$DE$153:$DG$274,MATCH($A1089,'Hoja de Trabajo para listado'!$DE$153:$DE$1048576,0),MATCH((CUADRO!G$5&amp;$E1089),'Hoja de Trabajo para listado'!$DE$151:$DG$151,0)),0)+IFERROR(INDEX('Hoja de Trabajo para listado'!$CD$155:$DC$1048576,MATCH($A1089,'Hoja de Trabajo para listado'!$CD$155:$CD$1048576,0),MATCH((CUADRO!G$5&amp;$E1089),'Hoja de Trabajo para listado'!$CD$151:$DC$151,0)),0)</f>
        <v>626.62</v>
      </c>
      <c r="H1089" s="316">
        <f ca="1">+IFERROR(INDEX('Hoja de Trabajo para listado'!$A$155:$Z$1048576,MATCH($A1089,'Hoja de Trabajo para listado'!$A$155:$A$1048576,0),MATCH((CUADRO!H$5&amp;$E1089),'Hoja de Trabajo para listado'!$A$151:$Z$151,0)),0)+IFERROR(INDEX('Hoja de Trabajo para listado'!$AB$155:$BA$1048576,MATCH($A1089,'Hoja de Trabajo para listado'!$AB$155:$AB$1048576,0),MATCH((CUADRO!H$5&amp;$E1089),'Hoja de Trabajo para listado'!$AB$151:$BA$151,0)),0)+IFERROR(INDEX('Hoja de Trabajo para listado'!$BC$155:$CB$1048576,MATCH($A1089,'Hoja de Trabajo para listado'!$BC$155:$BC$1048576,0),MATCH((CUADRO!H$5&amp;$E1089),'Hoja de Trabajo para listado'!$BC$151:$CB$151,0)),0)+IFERROR(INDEX('Hoja de Trabajo para listado'!$DE$153:$DG$274,MATCH($A1089,'Hoja de Trabajo para listado'!$DE$153:$DE$1048576,0),MATCH((CUADRO!H$5&amp;$E1089),'Hoja de Trabajo para listado'!$DE$151:$DG$151,0)),0)+IFERROR(INDEX('Hoja de Trabajo para listado'!$CD$155:$DC$1048576,MATCH($A1089,'Hoja de Trabajo para listado'!$CD$155:$CD$1048576,0),MATCH((CUADRO!H$5&amp;$E1089),'Hoja de Trabajo para listado'!$CD$151:$DC$151,0)),0)</f>
        <v>0</v>
      </c>
      <c r="I1089" s="316">
        <f ca="1">+IFERROR(INDEX('Hoja de Trabajo para listado'!$A$155:$Z$1048576,MATCH($A1089,'Hoja de Trabajo para listado'!$A$155:$A$1048576,0),MATCH((CUADRO!I$5&amp;$E1089),'Hoja de Trabajo para listado'!$A$151:$Z$151,0)),0)+IFERROR(INDEX('Hoja de Trabajo para listado'!$AB$155:$BA$1048576,MATCH($A1089,'Hoja de Trabajo para listado'!$AB$155:$AB$1048576,0),MATCH((CUADRO!I$5&amp;$E1089),'Hoja de Trabajo para listado'!$AB$151:$BA$151,0)),0)+IFERROR(INDEX('Hoja de Trabajo para listado'!$BC$155:$CB$1048576,MATCH($A1089,'Hoja de Trabajo para listado'!$BC$155:$BC$1048576,0),MATCH((CUADRO!I$5&amp;$E1089),'Hoja de Trabajo para listado'!$BC$151:$CB$151,0)),0)+IFERROR(INDEX('Hoja de Trabajo para listado'!$DE$153:$DG$274,MATCH($A1089,'Hoja de Trabajo para listado'!$DE$153:$DE$1048576,0),MATCH((CUADRO!I$5&amp;$E1089),'Hoja de Trabajo para listado'!$DE$151:$DG$151,0)),0)+IFERROR(INDEX('Hoja de Trabajo para listado'!$CD$155:$DC$1048576,MATCH($A1089,'Hoja de Trabajo para listado'!$CD$155:$CD$1048576,0),MATCH((CUADRO!I$5&amp;$E1089),'Hoja de Trabajo para listado'!$CD$151:$DC$151,0)),0)</f>
        <v>0</v>
      </c>
      <c r="J1089" s="316">
        <f ca="1">+IFERROR(INDEX('Hoja de Trabajo para listado'!$A$155:$Z$1048576,MATCH($A1089,'Hoja de Trabajo para listado'!$A$155:$A$1048576,0),MATCH((CUADRO!J$5&amp;$E1089),'Hoja de Trabajo para listado'!$A$151:$Z$151,0)),0)+IFERROR(INDEX('Hoja de Trabajo para listado'!$AB$155:$BA$1048576,MATCH($A1089,'Hoja de Trabajo para listado'!$AB$155:$AB$1048576,0),MATCH((CUADRO!J$5&amp;$E1089),'Hoja de Trabajo para listado'!$AB$151:$BA$151,0)),0)+IFERROR(INDEX('Hoja de Trabajo para listado'!$BC$155:$CB$1048576,MATCH($A1089,'Hoja de Trabajo para listado'!$BC$155:$BC$1048576,0),MATCH((CUADRO!J$5&amp;$E1089),'Hoja de Trabajo para listado'!$BC$151:$CB$151,0)),0)+IFERROR(INDEX('Hoja de Trabajo para listado'!$DE$153:$DG$274,MATCH($A1089,'Hoja de Trabajo para listado'!$DE$153:$DE$1048576,0),MATCH((CUADRO!J$5&amp;$E1089),'Hoja de Trabajo para listado'!$DE$151:$DG$151,0)),0)+IFERROR(INDEX('Hoja de Trabajo para listado'!$CD$155:$DC$1048576,MATCH($A1089,'Hoja de Trabajo para listado'!$CD$155:$CD$1048576,0),MATCH((CUADRO!J$5&amp;$E1089),'Hoja de Trabajo para listado'!$CD$151:$DC$151,0)),0)</f>
        <v>0</v>
      </c>
      <c r="K1089" s="314">
        <f ca="1">+IFERROR(INDEX('Hoja de Trabajo para listado'!$A$155:$Z$1048576,MATCH($A1089,'Hoja de Trabajo para listado'!$A$155:$A$1048576,0),MATCH((CUADRO!K$5&amp;$E1089),'Hoja de Trabajo para listado'!$A$151:$Z$151,0)),0)+IFERROR(INDEX('Hoja de Trabajo para listado'!$AB$155:$BA$1048576,MATCH($A1089,'Hoja de Trabajo para listado'!$AB$155:$AB$1048576,0),MATCH((CUADRO!K$5&amp;$E1089),'Hoja de Trabajo para listado'!$AB$151:$BA$151,0)),0)+IFERROR(INDEX('Hoja de Trabajo para listado'!$BC$155:$CB$1048576,MATCH($A1089,'Hoja de Trabajo para listado'!$BC$155:$BC$1048576,0),MATCH((CUADRO!K$5&amp;$E1089),'Hoja de Trabajo para listado'!$BC$151:$CB$151,0)),0)+IFERROR(INDEX('Hoja de Trabajo para listado'!$DE$153:$DG$274,MATCH($A1089,'Hoja de Trabajo para listado'!$DE$153:$DE$1048576,0),MATCH((CUADRO!K$5&amp;$E1089),'Hoja de Trabajo para listado'!$DE$151:$DG$151,0)),0)+IFERROR(INDEX('Hoja de Trabajo para listado'!$CD$155:$DC$1048576,MATCH($A1089,'Hoja de Trabajo para listado'!$CD$155:$CD$1048576,0),MATCH((CUADRO!K$5&amp;$E1089),'Hoja de Trabajo para listado'!$CD$151:$DC$151,0)),0)</f>
        <v>0</v>
      </c>
      <c r="L1089" s="314">
        <f ca="1">+IFERROR(INDEX('Hoja de Trabajo para listado'!$A$155:$Z$1048576,MATCH($A1089,'Hoja de Trabajo para listado'!$A$155:$A$1048576,0),MATCH((CUADRO!L$5&amp;$E1089),'Hoja de Trabajo para listado'!$A$151:$Z$151,0)),0)+IFERROR(INDEX('Hoja de Trabajo para listado'!$AB$155:$BA$1048576,MATCH($A1089,'Hoja de Trabajo para listado'!$AB$155:$AB$1048576,0),MATCH((CUADRO!L$5&amp;$E1089),'Hoja de Trabajo para listado'!$AB$151:$BA$151,0)),0)+IFERROR(INDEX('Hoja de Trabajo para listado'!$BC$155:$CB$1048576,MATCH($A1089,'Hoja de Trabajo para listado'!$BC$155:$BC$1048576,0),MATCH((CUADRO!L$5&amp;$E1089),'Hoja de Trabajo para listado'!$BC$151:$CB$151,0)),0)+IFERROR(INDEX('Hoja de Trabajo para listado'!$DE$153:$DG$274,MATCH($A1089,'Hoja de Trabajo para listado'!$DE$153:$DE$1048576,0),MATCH((CUADRO!L$5&amp;$E1089),'Hoja de Trabajo para listado'!$DE$151:$DG$151,0)),0)+IFERROR(INDEX('Hoja de Trabajo para listado'!$CD$155:$DC$1048576,MATCH($A1089,'Hoja de Trabajo para listado'!$CD$155:$CD$1048576,0),MATCH((CUADRO!L$5&amp;$E1089),'Hoja de Trabajo para listado'!$CD$151:$DC$151,0)),0)</f>
        <v>0</v>
      </c>
      <c r="M1089" s="314">
        <f ca="1">+IFERROR(INDEX('Hoja de Trabajo para listado'!$A$155:$Z$1048576,MATCH($A1089,'Hoja de Trabajo para listado'!$A$155:$A$1048576,0),MATCH((CUADRO!M$5&amp;$E1089),'Hoja de Trabajo para listado'!$A$151:$Z$151,0)),0)+IFERROR(INDEX('Hoja de Trabajo para listado'!$AB$155:$BA$1048576,MATCH($A1089,'Hoja de Trabajo para listado'!$AB$155:$AB$1048576,0),MATCH((CUADRO!M$5&amp;$E1089),'Hoja de Trabajo para listado'!$AB$151:$BA$151,0)),0)+IFERROR(INDEX('Hoja de Trabajo para listado'!$BC$155:$CB$1048576,MATCH($A1089,'Hoja de Trabajo para listado'!$BC$155:$BC$1048576,0),MATCH((CUADRO!M$5&amp;$E1089),'Hoja de Trabajo para listado'!$BC$151:$CB$151,0)),0)+IFERROR(INDEX('Hoja de Trabajo para listado'!$DE$153:$DG$274,MATCH($A1089,'Hoja de Trabajo para listado'!$DE$153:$DE$1048576,0),MATCH((CUADRO!M$5&amp;$E1089),'Hoja de Trabajo para listado'!$DE$151:$DG$151,0)),0)+IFERROR(INDEX('Hoja de Trabajo para listado'!$CD$155:$DC$1048576,MATCH($A1089,'Hoja de Trabajo para listado'!$CD$155:$CD$1048576,0),MATCH((CUADRO!M$5&amp;$E1089),'Hoja de Trabajo para listado'!$CD$151:$DC$151,0)),0)</f>
        <v>0</v>
      </c>
      <c r="N1089" s="314">
        <f ca="1">+IFERROR(INDEX('Hoja de Trabajo para listado'!$A$155:$Z$1048576,MATCH($A1089,'Hoja de Trabajo para listado'!$A$155:$A$1048576,0),MATCH((CUADRO!N$5&amp;$E1089),'Hoja de Trabajo para listado'!$A$151:$Z$151,0)),0)+IFERROR(INDEX('Hoja de Trabajo para listado'!$AB$155:$BA$1048576,MATCH($A1089,'Hoja de Trabajo para listado'!$AB$155:$AB$1048576,0),MATCH((CUADRO!N$5&amp;$E1089),'Hoja de Trabajo para listado'!$AB$151:$BA$151,0)),0)+IFERROR(INDEX('Hoja de Trabajo para listado'!$BC$155:$CB$1048576,MATCH($A1089,'Hoja de Trabajo para listado'!$BC$155:$BC$1048576,0),MATCH((CUADRO!N$5&amp;$E1089),'Hoja de Trabajo para listado'!$BC$151:$CB$151,0)),0)+IFERROR(INDEX('Hoja de Trabajo para listado'!$DE$153:$DG$274,MATCH($A1089,'Hoja de Trabajo para listado'!$DE$153:$DE$1048576,0),MATCH((CUADRO!N$5&amp;$E1089),'Hoja de Trabajo para listado'!$DE$151:$DG$151,0)),0)+IFERROR(INDEX('Hoja de Trabajo para listado'!$CD$155:$DC$1048576,MATCH($A1089,'Hoja de Trabajo para listado'!$CD$155:$CD$1048576,0),MATCH((CUADRO!N$5&amp;$E1089),'Hoja de Trabajo para listado'!$CD$151:$DC$151,0)),0)</f>
        <v>0</v>
      </c>
      <c r="O1089" s="314">
        <f ca="1">+IFERROR(INDEX('Hoja de Trabajo para listado'!$A$155:$Z$1048576,MATCH($A1089,'Hoja de Trabajo para listado'!$A$155:$A$1048576,0),MATCH((CUADRO!O$5&amp;$E1089),'Hoja de Trabajo para listado'!$A$151:$Z$151,0)),0)+IFERROR(INDEX('Hoja de Trabajo para listado'!$AB$155:$BA$1048576,MATCH($A1089,'Hoja de Trabajo para listado'!$AB$155:$AB$1048576,0),MATCH((CUADRO!O$5&amp;$E1089),'Hoja de Trabajo para listado'!$AB$151:$BA$151,0)),0)+IFERROR(INDEX('Hoja de Trabajo para listado'!$BC$155:$CB$1048576,MATCH($A1089,'Hoja de Trabajo para listado'!$BC$155:$BC$1048576,0),MATCH((CUADRO!O$5&amp;$E1089),'Hoja de Trabajo para listado'!$BC$151:$CB$151,0)),0)+IFERROR(INDEX('Hoja de Trabajo para listado'!$DE$153:$DG$274,MATCH($A1089,'Hoja de Trabajo para listado'!$DE$153:$DE$1048576,0),MATCH((CUADRO!O$5&amp;$E1089),'Hoja de Trabajo para listado'!$DE$151:$DG$151,0)),0)+IFERROR(INDEX('Hoja de Trabajo para listado'!$CD$155:$DC$1048576,MATCH($A1089,'Hoja de Trabajo para listado'!$CD$155:$CD$1048576,0),MATCH((CUADRO!O$5&amp;$E1089),'Hoja de Trabajo para listado'!$CD$151:$DC$151,0)),0)</f>
        <v>0</v>
      </c>
      <c r="P1089" s="314">
        <f ca="1">+IFERROR(INDEX('Hoja de Trabajo para listado'!$A$155:$Z$1048576,MATCH($A1089,'Hoja de Trabajo para listado'!$A$155:$A$1048576,0),MATCH((CUADRO!P$5&amp;$E1089),'Hoja de Trabajo para listado'!$A$151:$Z$151,0)),0)+IFERROR(INDEX('Hoja de Trabajo para listado'!$AB$155:$BA$1048576,MATCH($A1089,'Hoja de Trabajo para listado'!$AB$155:$AB$1048576,0),MATCH((CUADRO!P$5&amp;$E1089),'Hoja de Trabajo para listado'!$AB$151:$BA$151,0)),0)+IFERROR(INDEX('Hoja de Trabajo para listado'!$BC$155:$CB$1048576,MATCH($A1089,'Hoja de Trabajo para listado'!$BC$155:$BC$1048576,0),MATCH((CUADRO!P$5&amp;$E1089),'Hoja de Trabajo para listado'!$BC$151:$CB$151,0)),0)+IFERROR(INDEX('Hoja de Trabajo para listado'!$DE$153:$DG$274,MATCH($A1089,'Hoja de Trabajo para listado'!$DE$153:$DE$1048576,0),MATCH((CUADRO!P$5&amp;$E1089),'Hoja de Trabajo para listado'!$DE$151:$DG$151,0)),0)+IFERROR(INDEX('Hoja de Trabajo para listado'!$CD$155:$DC$1048576,MATCH($A1089,'Hoja de Trabajo para listado'!$CD$155:$CD$1048576,0),MATCH((CUADRO!P$5&amp;$E1089),'Hoja de Trabajo para listado'!$CD$151:$DC$151,0)),0)</f>
        <v>0</v>
      </c>
      <c r="Q1089" s="314">
        <f ca="1">+IFERROR(INDEX('Hoja de Trabajo para listado'!$A$155:$Z$1048576,MATCH($A1089,'Hoja de Trabajo para listado'!$A$155:$A$1048576,0),MATCH((CUADRO!Q$5&amp;$E1089),'Hoja de Trabajo para listado'!$A$151:$Z$151,0)),0)+IFERROR(INDEX('Hoja de Trabajo para listado'!$AB$155:$BA$1048576,MATCH($A1089,'Hoja de Trabajo para listado'!$AB$155:$AB$1048576,0),MATCH((CUADRO!Q$5&amp;$E1089),'Hoja de Trabajo para listado'!$AB$151:$BA$151,0)),0)+IFERROR(INDEX('Hoja de Trabajo para listado'!$BC$155:$CB$1048576,MATCH($A1089,'Hoja de Trabajo para listado'!$BC$155:$BC$1048576,0),MATCH((CUADRO!Q$5&amp;$E1089),'Hoja de Trabajo para listado'!$BC$151:$CB$151,0)),0)+IFERROR(INDEX('Hoja de Trabajo para listado'!$DE$153:$DG$274,MATCH($A1089,'Hoja de Trabajo para listado'!$DE$153:$DE$1048576,0),MATCH((CUADRO!Q$5&amp;$E1089),'Hoja de Trabajo para listado'!$DE$151:$DG$151,0)),0)+IFERROR(INDEX('Hoja de Trabajo para listado'!$CD$155:$DC$1048576,MATCH($A1089,'Hoja de Trabajo para listado'!$CD$155:$CD$1048576,0),MATCH((CUADRO!Q$5&amp;$E1089),'Hoja de Trabajo para listado'!$CD$151:$DC$151,0)),0)</f>
        <v>0</v>
      </c>
      <c r="R1089" s="316">
        <f t="shared" ca="1" si="32"/>
        <v>626.62</v>
      </c>
      <c r="S1089" s="316">
        <f ca="1">+R1088+R1089</f>
        <v>626.62</v>
      </c>
      <c r="T1089" s="314">
        <f ca="1">+S1089</f>
        <v>626.62</v>
      </c>
      <c r="U1089" s="348">
        <f t="shared" si="33"/>
        <v>2</v>
      </c>
      <c r="V1089" s="319" t="str">
        <f>+VLOOKUP(A1089,bd_lista!$A$3:$E$593,5,FALSE)</f>
        <v>Instituciones Financieras no Bancarias</v>
      </c>
      <c r="W1089" s="426"/>
    </row>
    <row r="1090" spans="1:23" customFormat="1" ht="15" hidden="1" customHeight="1">
      <c r="A1090" s="323">
        <v>865</v>
      </c>
      <c r="B1090" s="427">
        <f>+A1090</f>
        <v>865</v>
      </c>
      <c r="C1090" s="318" t="str">
        <f>+VLOOKUP(A1090,bd_lista!$A$3:$C$593,3,FALSE)</f>
        <v>Fondo de Desarrollo del Sist.Fin. y Apoyo al Sec.Productivo</v>
      </c>
      <c r="D1090" s="429" t="str">
        <f>+C1090</f>
        <v>Fondo de Desarrollo del Sist.Fin. y Apoyo al Sec.Productivo</v>
      </c>
      <c r="E1090" s="346" t="s">
        <v>1418</v>
      </c>
      <c r="F1090" s="314">
        <f ca="1">+IFERROR(INDEX('Hoja de Trabajo para listado'!$A$155:$Z$1048576,MATCH($A1090,'Hoja de Trabajo para listado'!$A$155:$A$1048576,0),MATCH((CUADRO!F$5&amp;$E1090),'Hoja de Trabajo para listado'!$A$151:$Z$151,0)),0)+IFERROR(INDEX('Hoja de Trabajo para listado'!$AB$155:$BA$1048576,MATCH($A1090,'Hoja de Trabajo para listado'!$AB$155:$AB$1048576,0),MATCH((CUADRO!F$5&amp;$E1090),'Hoja de Trabajo para listado'!$AB$151:$BA$151,0)),0)+IFERROR(INDEX('Hoja de Trabajo para listado'!$BC$155:$CB$1048576,MATCH($A1090,'Hoja de Trabajo para listado'!$BC$155:$BC$1048576,0),MATCH((CUADRO!F$5&amp;$E1090),'Hoja de Trabajo para listado'!$BC$151:$CB$151,0)),0)+IFERROR(INDEX('Hoja de Trabajo para listado'!$DE$153:$DG$274,MATCH($A1090,'Hoja de Trabajo para listado'!$DE$153:$DE$1048576,0),MATCH((CUADRO!F$5&amp;$E1090),'Hoja de Trabajo para listado'!$DE$151:$DG$151,0)),0)+IFERROR(INDEX('Hoja de Trabajo para listado'!$CD$155:$DC$1048576,MATCH($A1090,'Hoja de Trabajo para listado'!$CD$155:$CD$1048576,0),MATCH((CUADRO!F$5&amp;$E1090),'Hoja de Trabajo para listado'!$CD$151:$DC$151,0)),0)</f>
        <v>0</v>
      </c>
      <c r="G1090" s="314">
        <f ca="1">+IFERROR(INDEX('Hoja de Trabajo para listado'!$A$155:$Z$1048576,MATCH($A1090,'Hoja de Trabajo para listado'!$A$155:$A$1048576,0),MATCH((CUADRO!G$5&amp;$E1090),'Hoja de Trabajo para listado'!$A$151:$Z$151,0)),0)+IFERROR(INDEX('Hoja de Trabajo para listado'!$AB$155:$BA$1048576,MATCH($A1090,'Hoja de Trabajo para listado'!$AB$155:$AB$1048576,0),MATCH((CUADRO!G$5&amp;$E1090),'Hoja de Trabajo para listado'!$AB$151:$BA$151,0)),0)+IFERROR(INDEX('Hoja de Trabajo para listado'!$BC$155:$CB$1048576,MATCH($A1090,'Hoja de Trabajo para listado'!$BC$155:$BC$1048576,0),MATCH((CUADRO!G$5&amp;$E1090),'Hoja de Trabajo para listado'!$BC$151:$CB$151,0)),0)+IFERROR(INDEX('Hoja de Trabajo para listado'!$DE$153:$DG$274,MATCH($A1090,'Hoja de Trabajo para listado'!$DE$153:$DE$1048576,0),MATCH((CUADRO!G$5&amp;$E1090),'Hoja de Trabajo para listado'!$DE$151:$DG$151,0)),0)+IFERROR(INDEX('Hoja de Trabajo para listado'!$CD$155:$DC$1048576,MATCH($A1090,'Hoja de Trabajo para listado'!$CD$155:$CD$1048576,0),MATCH((CUADRO!G$5&amp;$E1090),'Hoja de Trabajo para listado'!$CD$151:$DC$151,0)),0)</f>
        <v>0</v>
      </c>
      <c r="H1090" s="314">
        <f ca="1">+IFERROR(INDEX('Hoja de Trabajo para listado'!$A$155:$Z$1048576,MATCH($A1090,'Hoja de Trabajo para listado'!$A$155:$A$1048576,0),MATCH((CUADRO!H$5&amp;$E1090),'Hoja de Trabajo para listado'!$A$151:$Z$151,0)),0)+IFERROR(INDEX('Hoja de Trabajo para listado'!$AB$155:$BA$1048576,MATCH($A1090,'Hoja de Trabajo para listado'!$AB$155:$AB$1048576,0),MATCH((CUADRO!H$5&amp;$E1090),'Hoja de Trabajo para listado'!$AB$151:$BA$151,0)),0)+IFERROR(INDEX('Hoja de Trabajo para listado'!$BC$155:$CB$1048576,MATCH($A1090,'Hoja de Trabajo para listado'!$BC$155:$BC$1048576,0),MATCH((CUADRO!H$5&amp;$E1090),'Hoja de Trabajo para listado'!$BC$151:$CB$151,0)),0)+IFERROR(INDEX('Hoja de Trabajo para listado'!$DE$153:$DG$274,MATCH($A1090,'Hoja de Trabajo para listado'!$DE$153:$DE$1048576,0),MATCH((CUADRO!H$5&amp;$E1090),'Hoja de Trabajo para listado'!$DE$151:$DG$151,0)),0)+IFERROR(INDEX('Hoja de Trabajo para listado'!$CD$155:$DC$1048576,MATCH($A1090,'Hoja de Trabajo para listado'!$CD$155:$CD$1048576,0),MATCH((CUADRO!H$5&amp;$E1090),'Hoja de Trabajo para listado'!$CD$151:$DC$151,0)),0)</f>
        <v>0</v>
      </c>
      <c r="I1090" s="314">
        <f ca="1">+IFERROR(INDEX('Hoja de Trabajo para listado'!$A$155:$Z$1048576,MATCH($A1090,'Hoja de Trabajo para listado'!$A$155:$A$1048576,0),MATCH((CUADRO!I$5&amp;$E1090),'Hoja de Trabajo para listado'!$A$151:$Z$151,0)),0)+IFERROR(INDEX('Hoja de Trabajo para listado'!$AB$155:$BA$1048576,MATCH($A1090,'Hoja de Trabajo para listado'!$AB$155:$AB$1048576,0),MATCH((CUADRO!I$5&amp;$E1090),'Hoja de Trabajo para listado'!$AB$151:$BA$151,0)),0)+IFERROR(INDEX('Hoja de Trabajo para listado'!$BC$155:$CB$1048576,MATCH($A1090,'Hoja de Trabajo para listado'!$BC$155:$BC$1048576,0),MATCH((CUADRO!I$5&amp;$E1090),'Hoja de Trabajo para listado'!$BC$151:$CB$151,0)),0)+IFERROR(INDEX('Hoja de Trabajo para listado'!$DE$153:$DG$274,MATCH($A1090,'Hoja de Trabajo para listado'!$DE$153:$DE$1048576,0),MATCH((CUADRO!I$5&amp;$E1090),'Hoja de Trabajo para listado'!$DE$151:$DG$151,0)),0)+IFERROR(INDEX('Hoja de Trabajo para listado'!$CD$155:$DC$1048576,MATCH($A1090,'Hoja de Trabajo para listado'!$CD$155:$CD$1048576,0),MATCH((CUADRO!I$5&amp;$E1090),'Hoja de Trabajo para listado'!$CD$151:$DC$151,0)),0)</f>
        <v>0</v>
      </c>
      <c r="J1090" s="314">
        <f ca="1">+IFERROR(INDEX('Hoja de Trabajo para listado'!$A$155:$Z$1048576,MATCH($A1090,'Hoja de Trabajo para listado'!$A$155:$A$1048576,0),MATCH((CUADRO!J$5&amp;$E1090),'Hoja de Trabajo para listado'!$A$151:$Z$151,0)),0)+IFERROR(INDEX('Hoja de Trabajo para listado'!$AB$155:$BA$1048576,MATCH($A1090,'Hoja de Trabajo para listado'!$AB$155:$AB$1048576,0),MATCH((CUADRO!J$5&amp;$E1090),'Hoja de Trabajo para listado'!$AB$151:$BA$151,0)),0)+IFERROR(INDEX('Hoja de Trabajo para listado'!$BC$155:$CB$1048576,MATCH($A1090,'Hoja de Trabajo para listado'!$BC$155:$BC$1048576,0),MATCH((CUADRO!J$5&amp;$E1090),'Hoja de Trabajo para listado'!$BC$151:$CB$151,0)),0)+IFERROR(INDEX('Hoja de Trabajo para listado'!$DE$153:$DG$274,MATCH($A1090,'Hoja de Trabajo para listado'!$DE$153:$DE$1048576,0),MATCH((CUADRO!J$5&amp;$E1090),'Hoja de Trabajo para listado'!$DE$151:$DG$151,0)),0)+IFERROR(INDEX('Hoja de Trabajo para listado'!$CD$155:$DC$1048576,MATCH($A1090,'Hoja de Trabajo para listado'!$CD$155:$CD$1048576,0),MATCH((CUADRO!J$5&amp;$E1090),'Hoja de Trabajo para listado'!$CD$151:$DC$151,0)),0)</f>
        <v>0</v>
      </c>
      <c r="K1090" s="314">
        <f ca="1">+IFERROR(INDEX('Hoja de Trabajo para listado'!$A$155:$Z$1048576,MATCH($A1090,'Hoja de Trabajo para listado'!$A$155:$A$1048576,0),MATCH((CUADRO!K$5&amp;$E1090),'Hoja de Trabajo para listado'!$A$151:$Z$151,0)),0)+IFERROR(INDEX('Hoja de Trabajo para listado'!$AB$155:$BA$1048576,MATCH($A1090,'Hoja de Trabajo para listado'!$AB$155:$AB$1048576,0),MATCH((CUADRO!K$5&amp;$E1090),'Hoja de Trabajo para listado'!$AB$151:$BA$151,0)),0)+IFERROR(INDEX('Hoja de Trabajo para listado'!$BC$155:$CB$1048576,MATCH($A1090,'Hoja de Trabajo para listado'!$BC$155:$BC$1048576,0),MATCH((CUADRO!K$5&amp;$E1090),'Hoja de Trabajo para listado'!$BC$151:$CB$151,0)),0)+IFERROR(INDEX('Hoja de Trabajo para listado'!$DE$153:$DG$274,MATCH($A1090,'Hoja de Trabajo para listado'!$DE$153:$DE$1048576,0),MATCH((CUADRO!K$5&amp;$E1090),'Hoja de Trabajo para listado'!$DE$151:$DG$151,0)),0)+IFERROR(INDEX('Hoja de Trabajo para listado'!$CD$155:$DC$1048576,MATCH($A1090,'Hoja de Trabajo para listado'!$CD$155:$CD$1048576,0),MATCH((CUADRO!K$5&amp;$E1090),'Hoja de Trabajo para listado'!$CD$151:$DC$151,0)),0)</f>
        <v>0</v>
      </c>
      <c r="L1090" s="314">
        <f ca="1">+IFERROR(INDEX('Hoja de Trabajo para listado'!$A$155:$Z$1048576,MATCH($A1090,'Hoja de Trabajo para listado'!$A$155:$A$1048576,0),MATCH((CUADRO!L$5&amp;$E1090),'Hoja de Trabajo para listado'!$A$151:$Z$151,0)),0)+IFERROR(INDEX('Hoja de Trabajo para listado'!$AB$155:$BA$1048576,MATCH($A1090,'Hoja de Trabajo para listado'!$AB$155:$AB$1048576,0),MATCH((CUADRO!L$5&amp;$E1090),'Hoja de Trabajo para listado'!$AB$151:$BA$151,0)),0)+IFERROR(INDEX('Hoja de Trabajo para listado'!$BC$155:$CB$1048576,MATCH($A1090,'Hoja de Trabajo para listado'!$BC$155:$BC$1048576,0),MATCH((CUADRO!L$5&amp;$E1090),'Hoja de Trabajo para listado'!$BC$151:$CB$151,0)),0)+IFERROR(INDEX('Hoja de Trabajo para listado'!$DE$153:$DG$274,MATCH($A1090,'Hoja de Trabajo para listado'!$DE$153:$DE$1048576,0),MATCH((CUADRO!L$5&amp;$E1090),'Hoja de Trabajo para listado'!$DE$151:$DG$151,0)),0)+IFERROR(INDEX('Hoja de Trabajo para listado'!$CD$155:$DC$1048576,MATCH($A1090,'Hoja de Trabajo para listado'!$CD$155:$CD$1048576,0),MATCH((CUADRO!L$5&amp;$E1090),'Hoja de Trabajo para listado'!$CD$151:$DC$151,0)),0)</f>
        <v>0</v>
      </c>
      <c r="M1090" s="314">
        <f ca="1">+IFERROR(INDEX('Hoja de Trabajo para listado'!$A$155:$Z$1048576,MATCH($A1090,'Hoja de Trabajo para listado'!$A$155:$A$1048576,0),MATCH((CUADRO!M$5&amp;$E1090),'Hoja de Trabajo para listado'!$A$151:$Z$151,0)),0)+IFERROR(INDEX('Hoja de Trabajo para listado'!$AB$155:$BA$1048576,MATCH($A1090,'Hoja de Trabajo para listado'!$AB$155:$AB$1048576,0),MATCH((CUADRO!M$5&amp;$E1090),'Hoja de Trabajo para listado'!$AB$151:$BA$151,0)),0)+IFERROR(INDEX('Hoja de Trabajo para listado'!$BC$155:$CB$1048576,MATCH($A1090,'Hoja de Trabajo para listado'!$BC$155:$BC$1048576,0),MATCH((CUADRO!M$5&amp;$E1090),'Hoja de Trabajo para listado'!$BC$151:$CB$151,0)),0)+IFERROR(INDEX('Hoja de Trabajo para listado'!$DE$153:$DG$274,MATCH($A1090,'Hoja de Trabajo para listado'!$DE$153:$DE$1048576,0),MATCH((CUADRO!M$5&amp;$E1090),'Hoja de Trabajo para listado'!$DE$151:$DG$151,0)),0)+IFERROR(INDEX('Hoja de Trabajo para listado'!$CD$155:$DC$1048576,MATCH($A1090,'Hoja de Trabajo para listado'!$CD$155:$CD$1048576,0),MATCH((CUADRO!M$5&amp;$E1090),'Hoja de Trabajo para listado'!$CD$151:$DC$151,0)),0)</f>
        <v>0</v>
      </c>
      <c r="N1090" s="314">
        <f ca="1">+IFERROR(INDEX('Hoja de Trabajo para listado'!$A$155:$Z$1048576,MATCH($A1090,'Hoja de Trabajo para listado'!$A$155:$A$1048576,0),MATCH((CUADRO!N$5&amp;$E1090),'Hoja de Trabajo para listado'!$A$151:$Z$151,0)),0)+IFERROR(INDEX('Hoja de Trabajo para listado'!$AB$155:$BA$1048576,MATCH($A1090,'Hoja de Trabajo para listado'!$AB$155:$AB$1048576,0),MATCH((CUADRO!N$5&amp;$E1090),'Hoja de Trabajo para listado'!$AB$151:$BA$151,0)),0)+IFERROR(INDEX('Hoja de Trabajo para listado'!$BC$155:$CB$1048576,MATCH($A1090,'Hoja de Trabajo para listado'!$BC$155:$BC$1048576,0),MATCH((CUADRO!N$5&amp;$E1090),'Hoja de Trabajo para listado'!$BC$151:$CB$151,0)),0)+IFERROR(INDEX('Hoja de Trabajo para listado'!$DE$153:$DG$274,MATCH($A1090,'Hoja de Trabajo para listado'!$DE$153:$DE$1048576,0),MATCH((CUADRO!N$5&amp;$E1090),'Hoja de Trabajo para listado'!$DE$151:$DG$151,0)),0)+IFERROR(INDEX('Hoja de Trabajo para listado'!$CD$155:$DC$1048576,MATCH($A1090,'Hoja de Trabajo para listado'!$CD$155:$CD$1048576,0),MATCH((CUADRO!N$5&amp;$E1090),'Hoja de Trabajo para listado'!$CD$151:$DC$151,0)),0)</f>
        <v>0</v>
      </c>
      <c r="O1090" s="314">
        <f ca="1">+IFERROR(INDEX('Hoja de Trabajo para listado'!$A$155:$Z$1048576,MATCH($A1090,'Hoja de Trabajo para listado'!$A$155:$A$1048576,0),MATCH((CUADRO!O$5&amp;$E1090),'Hoja de Trabajo para listado'!$A$151:$Z$151,0)),0)+IFERROR(INDEX('Hoja de Trabajo para listado'!$AB$155:$BA$1048576,MATCH($A1090,'Hoja de Trabajo para listado'!$AB$155:$AB$1048576,0),MATCH((CUADRO!O$5&amp;$E1090),'Hoja de Trabajo para listado'!$AB$151:$BA$151,0)),0)+IFERROR(INDEX('Hoja de Trabajo para listado'!$BC$155:$CB$1048576,MATCH($A1090,'Hoja de Trabajo para listado'!$BC$155:$BC$1048576,0),MATCH((CUADRO!O$5&amp;$E1090),'Hoja de Trabajo para listado'!$BC$151:$CB$151,0)),0)+IFERROR(INDEX('Hoja de Trabajo para listado'!$DE$153:$DG$274,MATCH($A1090,'Hoja de Trabajo para listado'!$DE$153:$DE$1048576,0),MATCH((CUADRO!O$5&amp;$E1090),'Hoja de Trabajo para listado'!$DE$151:$DG$151,0)),0)+IFERROR(INDEX('Hoja de Trabajo para listado'!$CD$155:$DC$1048576,MATCH($A1090,'Hoja de Trabajo para listado'!$CD$155:$CD$1048576,0),MATCH((CUADRO!O$5&amp;$E1090),'Hoja de Trabajo para listado'!$CD$151:$DC$151,0)),0)</f>
        <v>0</v>
      </c>
      <c r="P1090" s="314">
        <f ca="1">+IFERROR(INDEX('Hoja de Trabajo para listado'!$A$155:$Z$1048576,MATCH($A1090,'Hoja de Trabajo para listado'!$A$155:$A$1048576,0),MATCH((CUADRO!P$5&amp;$E1090),'Hoja de Trabajo para listado'!$A$151:$Z$151,0)),0)+IFERROR(INDEX('Hoja de Trabajo para listado'!$AB$155:$BA$1048576,MATCH($A1090,'Hoja de Trabajo para listado'!$AB$155:$AB$1048576,0),MATCH((CUADRO!P$5&amp;$E1090),'Hoja de Trabajo para listado'!$AB$151:$BA$151,0)),0)+IFERROR(INDEX('Hoja de Trabajo para listado'!$BC$155:$CB$1048576,MATCH($A1090,'Hoja de Trabajo para listado'!$BC$155:$BC$1048576,0),MATCH((CUADRO!P$5&amp;$E1090),'Hoja de Trabajo para listado'!$BC$151:$CB$151,0)),0)+IFERROR(INDEX('Hoja de Trabajo para listado'!$DE$153:$DG$274,MATCH($A1090,'Hoja de Trabajo para listado'!$DE$153:$DE$1048576,0),MATCH((CUADRO!P$5&amp;$E1090),'Hoja de Trabajo para listado'!$DE$151:$DG$151,0)),0)+IFERROR(INDEX('Hoja de Trabajo para listado'!$CD$155:$DC$1048576,MATCH($A1090,'Hoja de Trabajo para listado'!$CD$155:$CD$1048576,0),MATCH((CUADRO!P$5&amp;$E1090),'Hoja de Trabajo para listado'!$CD$151:$DC$151,0)),0)</f>
        <v>0</v>
      </c>
      <c r="Q1090" s="314">
        <f ca="1">+IFERROR(INDEX('Hoja de Trabajo para listado'!$A$155:$Z$1048576,MATCH($A1090,'Hoja de Trabajo para listado'!$A$155:$A$1048576,0),MATCH((CUADRO!Q$5&amp;$E1090),'Hoja de Trabajo para listado'!$A$151:$Z$151,0)),0)+IFERROR(INDEX('Hoja de Trabajo para listado'!$AB$155:$BA$1048576,MATCH($A1090,'Hoja de Trabajo para listado'!$AB$155:$AB$1048576,0),MATCH((CUADRO!Q$5&amp;$E1090),'Hoja de Trabajo para listado'!$AB$151:$BA$151,0)),0)+IFERROR(INDEX('Hoja de Trabajo para listado'!$BC$155:$CB$1048576,MATCH($A1090,'Hoja de Trabajo para listado'!$BC$155:$BC$1048576,0),MATCH((CUADRO!Q$5&amp;$E1090),'Hoja de Trabajo para listado'!$BC$151:$CB$151,0)),0)+IFERROR(INDEX('Hoja de Trabajo para listado'!$DE$153:$DG$274,MATCH($A1090,'Hoja de Trabajo para listado'!$DE$153:$DE$1048576,0),MATCH((CUADRO!Q$5&amp;$E1090),'Hoja de Trabajo para listado'!$DE$151:$DG$151,0)),0)+IFERROR(INDEX('Hoja de Trabajo para listado'!$CD$155:$DC$1048576,MATCH($A1090,'Hoja de Trabajo para listado'!$CD$155:$CD$1048576,0),MATCH((CUADRO!Q$5&amp;$E1090),'Hoja de Trabajo para listado'!$CD$151:$DC$151,0)),0)</f>
        <v>0</v>
      </c>
      <c r="R1090" s="314">
        <f t="shared" ca="1" si="32"/>
        <v>0</v>
      </c>
      <c r="S1090" s="345"/>
      <c r="T1090" s="314">
        <f ca="1">+T1091</f>
        <v>0</v>
      </c>
      <c r="U1090" s="313">
        <f t="shared" si="33"/>
        <v>1</v>
      </c>
      <c r="V1090" s="319" t="str">
        <f>+VLOOKUP(A1090,bd_lista!$A$3:$E$593,5,FALSE)</f>
        <v>Instituciones Financieras no Bancarias</v>
      </c>
      <c r="W1090" s="425" t="str">
        <f>+V1090</f>
        <v>Instituciones Financieras no Bancarias</v>
      </c>
    </row>
    <row r="1091" spans="1:23" customFormat="1" ht="15" hidden="1" customHeight="1">
      <c r="A1091" s="323">
        <v>865</v>
      </c>
      <c r="B1091" s="428"/>
      <c r="C1091" s="339" t="str">
        <f>+VLOOKUP(A1091,bd_lista!$A$3:$C$593,3,FALSE)</f>
        <v>Fondo de Desarrollo del Sist.Fin. y Apoyo al Sec.Productivo</v>
      </c>
      <c r="D1091" s="430"/>
      <c r="E1091" s="347" t="s">
        <v>1419</v>
      </c>
      <c r="F1091" s="314">
        <f ca="1">+IFERROR(INDEX('Hoja de Trabajo para listado'!$A$155:$Z$1048576,MATCH($A1091,'Hoja de Trabajo para listado'!$A$155:$A$1048576,0),MATCH((CUADRO!F$5&amp;$E1091),'Hoja de Trabajo para listado'!$A$151:$Z$151,0)),0)+IFERROR(INDEX('Hoja de Trabajo para listado'!$AB$155:$BA$1048576,MATCH($A1091,'Hoja de Trabajo para listado'!$AB$155:$AB$1048576,0),MATCH((CUADRO!F$5&amp;$E1091),'Hoja de Trabajo para listado'!$AB$151:$BA$151,0)),0)+IFERROR(INDEX('Hoja de Trabajo para listado'!$BC$155:$CB$1048576,MATCH($A1091,'Hoja de Trabajo para listado'!$BC$155:$BC$1048576,0),MATCH((CUADRO!F$5&amp;$E1091),'Hoja de Trabajo para listado'!$BC$151:$CB$151,0)),0)+IFERROR(INDEX('Hoja de Trabajo para listado'!$DE$153:$DG$274,MATCH($A1091,'Hoja de Trabajo para listado'!$DE$153:$DE$1048576,0),MATCH((CUADRO!F$5&amp;$E1091),'Hoja de Trabajo para listado'!$DE$151:$DG$151,0)),0)+IFERROR(INDEX('Hoja de Trabajo para listado'!$CD$155:$DC$1048576,MATCH($A1091,'Hoja de Trabajo para listado'!$CD$155:$CD$1048576,0),MATCH((CUADRO!F$5&amp;$E1091),'Hoja de Trabajo para listado'!$CD$151:$DC$151,0)),0)</f>
        <v>0</v>
      </c>
      <c r="G1091" s="314">
        <f ca="1">+IFERROR(INDEX('Hoja de Trabajo para listado'!$A$155:$Z$1048576,MATCH($A1091,'Hoja de Trabajo para listado'!$A$155:$A$1048576,0),MATCH((CUADRO!G$5&amp;$E1091),'Hoja de Trabajo para listado'!$A$151:$Z$151,0)),0)+IFERROR(INDEX('Hoja de Trabajo para listado'!$AB$155:$BA$1048576,MATCH($A1091,'Hoja de Trabajo para listado'!$AB$155:$AB$1048576,0),MATCH((CUADRO!G$5&amp;$E1091),'Hoja de Trabajo para listado'!$AB$151:$BA$151,0)),0)+IFERROR(INDEX('Hoja de Trabajo para listado'!$BC$155:$CB$1048576,MATCH($A1091,'Hoja de Trabajo para listado'!$BC$155:$BC$1048576,0),MATCH((CUADRO!G$5&amp;$E1091),'Hoja de Trabajo para listado'!$BC$151:$CB$151,0)),0)+IFERROR(INDEX('Hoja de Trabajo para listado'!$DE$153:$DG$274,MATCH($A1091,'Hoja de Trabajo para listado'!$DE$153:$DE$1048576,0),MATCH((CUADRO!G$5&amp;$E1091),'Hoja de Trabajo para listado'!$DE$151:$DG$151,0)),0)+IFERROR(INDEX('Hoja de Trabajo para listado'!$CD$155:$DC$1048576,MATCH($A1091,'Hoja de Trabajo para listado'!$CD$155:$CD$1048576,0),MATCH((CUADRO!G$5&amp;$E1091),'Hoja de Trabajo para listado'!$CD$151:$DC$151,0)),0)</f>
        <v>0</v>
      </c>
      <c r="H1091" s="314">
        <f ca="1">+IFERROR(INDEX('Hoja de Trabajo para listado'!$A$155:$Z$1048576,MATCH($A1091,'Hoja de Trabajo para listado'!$A$155:$A$1048576,0),MATCH((CUADRO!H$5&amp;$E1091),'Hoja de Trabajo para listado'!$A$151:$Z$151,0)),0)+IFERROR(INDEX('Hoja de Trabajo para listado'!$AB$155:$BA$1048576,MATCH($A1091,'Hoja de Trabajo para listado'!$AB$155:$AB$1048576,0),MATCH((CUADRO!H$5&amp;$E1091),'Hoja de Trabajo para listado'!$AB$151:$BA$151,0)),0)+IFERROR(INDEX('Hoja de Trabajo para listado'!$BC$155:$CB$1048576,MATCH($A1091,'Hoja de Trabajo para listado'!$BC$155:$BC$1048576,0),MATCH((CUADRO!H$5&amp;$E1091),'Hoja de Trabajo para listado'!$BC$151:$CB$151,0)),0)+IFERROR(INDEX('Hoja de Trabajo para listado'!$DE$153:$DG$274,MATCH($A1091,'Hoja de Trabajo para listado'!$DE$153:$DE$1048576,0),MATCH((CUADRO!H$5&amp;$E1091),'Hoja de Trabajo para listado'!$DE$151:$DG$151,0)),0)+IFERROR(INDEX('Hoja de Trabajo para listado'!$CD$155:$DC$1048576,MATCH($A1091,'Hoja de Trabajo para listado'!$CD$155:$CD$1048576,0),MATCH((CUADRO!H$5&amp;$E1091),'Hoja de Trabajo para listado'!$CD$151:$DC$151,0)),0)</f>
        <v>0</v>
      </c>
      <c r="I1091" s="314">
        <f ca="1">+IFERROR(INDEX('Hoja de Trabajo para listado'!$A$155:$Z$1048576,MATCH($A1091,'Hoja de Trabajo para listado'!$A$155:$A$1048576,0),MATCH((CUADRO!I$5&amp;$E1091),'Hoja de Trabajo para listado'!$A$151:$Z$151,0)),0)+IFERROR(INDEX('Hoja de Trabajo para listado'!$AB$155:$BA$1048576,MATCH($A1091,'Hoja de Trabajo para listado'!$AB$155:$AB$1048576,0),MATCH((CUADRO!I$5&amp;$E1091),'Hoja de Trabajo para listado'!$AB$151:$BA$151,0)),0)+IFERROR(INDEX('Hoja de Trabajo para listado'!$BC$155:$CB$1048576,MATCH($A1091,'Hoja de Trabajo para listado'!$BC$155:$BC$1048576,0),MATCH((CUADRO!I$5&amp;$E1091),'Hoja de Trabajo para listado'!$BC$151:$CB$151,0)),0)+IFERROR(INDEX('Hoja de Trabajo para listado'!$DE$153:$DG$274,MATCH($A1091,'Hoja de Trabajo para listado'!$DE$153:$DE$1048576,0),MATCH((CUADRO!I$5&amp;$E1091),'Hoja de Trabajo para listado'!$DE$151:$DG$151,0)),0)+IFERROR(INDEX('Hoja de Trabajo para listado'!$CD$155:$DC$1048576,MATCH($A1091,'Hoja de Trabajo para listado'!$CD$155:$CD$1048576,0),MATCH((CUADRO!I$5&amp;$E1091),'Hoja de Trabajo para listado'!$CD$151:$DC$151,0)),0)</f>
        <v>0</v>
      </c>
      <c r="J1091" s="314">
        <f ca="1">+IFERROR(INDEX('Hoja de Trabajo para listado'!$A$155:$Z$1048576,MATCH($A1091,'Hoja de Trabajo para listado'!$A$155:$A$1048576,0),MATCH((CUADRO!J$5&amp;$E1091),'Hoja de Trabajo para listado'!$A$151:$Z$151,0)),0)+IFERROR(INDEX('Hoja de Trabajo para listado'!$AB$155:$BA$1048576,MATCH($A1091,'Hoja de Trabajo para listado'!$AB$155:$AB$1048576,0),MATCH((CUADRO!J$5&amp;$E1091),'Hoja de Trabajo para listado'!$AB$151:$BA$151,0)),0)+IFERROR(INDEX('Hoja de Trabajo para listado'!$BC$155:$CB$1048576,MATCH($A1091,'Hoja de Trabajo para listado'!$BC$155:$BC$1048576,0),MATCH((CUADRO!J$5&amp;$E1091),'Hoja de Trabajo para listado'!$BC$151:$CB$151,0)),0)+IFERROR(INDEX('Hoja de Trabajo para listado'!$DE$153:$DG$274,MATCH($A1091,'Hoja de Trabajo para listado'!$DE$153:$DE$1048576,0),MATCH((CUADRO!J$5&amp;$E1091),'Hoja de Trabajo para listado'!$DE$151:$DG$151,0)),0)+IFERROR(INDEX('Hoja de Trabajo para listado'!$CD$155:$DC$1048576,MATCH($A1091,'Hoja de Trabajo para listado'!$CD$155:$CD$1048576,0),MATCH((CUADRO!J$5&amp;$E1091),'Hoja de Trabajo para listado'!$CD$151:$DC$151,0)),0)</f>
        <v>0</v>
      </c>
      <c r="K1091" s="314">
        <f ca="1">+IFERROR(INDEX('Hoja de Trabajo para listado'!$A$155:$Z$1048576,MATCH($A1091,'Hoja de Trabajo para listado'!$A$155:$A$1048576,0),MATCH((CUADRO!K$5&amp;$E1091),'Hoja de Trabajo para listado'!$A$151:$Z$151,0)),0)+IFERROR(INDEX('Hoja de Trabajo para listado'!$AB$155:$BA$1048576,MATCH($A1091,'Hoja de Trabajo para listado'!$AB$155:$AB$1048576,0),MATCH((CUADRO!K$5&amp;$E1091),'Hoja de Trabajo para listado'!$AB$151:$BA$151,0)),0)+IFERROR(INDEX('Hoja de Trabajo para listado'!$BC$155:$CB$1048576,MATCH($A1091,'Hoja de Trabajo para listado'!$BC$155:$BC$1048576,0),MATCH((CUADRO!K$5&amp;$E1091),'Hoja de Trabajo para listado'!$BC$151:$CB$151,0)),0)+IFERROR(INDEX('Hoja de Trabajo para listado'!$DE$153:$DG$274,MATCH($A1091,'Hoja de Trabajo para listado'!$DE$153:$DE$1048576,0),MATCH((CUADRO!K$5&amp;$E1091),'Hoja de Trabajo para listado'!$DE$151:$DG$151,0)),0)+IFERROR(INDEX('Hoja de Trabajo para listado'!$CD$155:$DC$1048576,MATCH($A1091,'Hoja de Trabajo para listado'!$CD$155:$CD$1048576,0),MATCH((CUADRO!K$5&amp;$E1091),'Hoja de Trabajo para listado'!$CD$151:$DC$151,0)),0)</f>
        <v>0</v>
      </c>
      <c r="L1091" s="314">
        <f ca="1">+IFERROR(INDEX('Hoja de Trabajo para listado'!$A$155:$Z$1048576,MATCH($A1091,'Hoja de Trabajo para listado'!$A$155:$A$1048576,0),MATCH((CUADRO!L$5&amp;$E1091),'Hoja de Trabajo para listado'!$A$151:$Z$151,0)),0)+IFERROR(INDEX('Hoja de Trabajo para listado'!$AB$155:$BA$1048576,MATCH($A1091,'Hoja de Trabajo para listado'!$AB$155:$AB$1048576,0),MATCH((CUADRO!L$5&amp;$E1091),'Hoja de Trabajo para listado'!$AB$151:$BA$151,0)),0)+IFERROR(INDEX('Hoja de Trabajo para listado'!$BC$155:$CB$1048576,MATCH($A1091,'Hoja de Trabajo para listado'!$BC$155:$BC$1048576,0),MATCH((CUADRO!L$5&amp;$E1091),'Hoja de Trabajo para listado'!$BC$151:$CB$151,0)),0)+IFERROR(INDEX('Hoja de Trabajo para listado'!$DE$153:$DG$274,MATCH($A1091,'Hoja de Trabajo para listado'!$DE$153:$DE$1048576,0),MATCH((CUADRO!L$5&amp;$E1091),'Hoja de Trabajo para listado'!$DE$151:$DG$151,0)),0)+IFERROR(INDEX('Hoja de Trabajo para listado'!$CD$155:$DC$1048576,MATCH($A1091,'Hoja de Trabajo para listado'!$CD$155:$CD$1048576,0),MATCH((CUADRO!L$5&amp;$E1091),'Hoja de Trabajo para listado'!$CD$151:$DC$151,0)),0)</f>
        <v>0</v>
      </c>
      <c r="M1091" s="314">
        <f ca="1">+IFERROR(INDEX('Hoja de Trabajo para listado'!$A$155:$Z$1048576,MATCH($A1091,'Hoja de Trabajo para listado'!$A$155:$A$1048576,0),MATCH((CUADRO!M$5&amp;$E1091),'Hoja de Trabajo para listado'!$A$151:$Z$151,0)),0)+IFERROR(INDEX('Hoja de Trabajo para listado'!$AB$155:$BA$1048576,MATCH($A1091,'Hoja de Trabajo para listado'!$AB$155:$AB$1048576,0),MATCH((CUADRO!M$5&amp;$E1091),'Hoja de Trabajo para listado'!$AB$151:$BA$151,0)),0)+IFERROR(INDEX('Hoja de Trabajo para listado'!$BC$155:$CB$1048576,MATCH($A1091,'Hoja de Trabajo para listado'!$BC$155:$BC$1048576,0),MATCH((CUADRO!M$5&amp;$E1091),'Hoja de Trabajo para listado'!$BC$151:$CB$151,0)),0)+IFERROR(INDEX('Hoja de Trabajo para listado'!$DE$153:$DG$274,MATCH($A1091,'Hoja de Trabajo para listado'!$DE$153:$DE$1048576,0),MATCH((CUADRO!M$5&amp;$E1091),'Hoja de Trabajo para listado'!$DE$151:$DG$151,0)),0)+IFERROR(INDEX('Hoja de Trabajo para listado'!$CD$155:$DC$1048576,MATCH($A1091,'Hoja de Trabajo para listado'!$CD$155:$CD$1048576,0),MATCH((CUADRO!M$5&amp;$E1091),'Hoja de Trabajo para listado'!$CD$151:$DC$151,0)),0)</f>
        <v>0</v>
      </c>
      <c r="N1091" s="314">
        <f ca="1">+IFERROR(INDEX('Hoja de Trabajo para listado'!$A$155:$Z$1048576,MATCH($A1091,'Hoja de Trabajo para listado'!$A$155:$A$1048576,0),MATCH((CUADRO!N$5&amp;$E1091),'Hoja de Trabajo para listado'!$A$151:$Z$151,0)),0)+IFERROR(INDEX('Hoja de Trabajo para listado'!$AB$155:$BA$1048576,MATCH($A1091,'Hoja de Trabajo para listado'!$AB$155:$AB$1048576,0),MATCH((CUADRO!N$5&amp;$E1091),'Hoja de Trabajo para listado'!$AB$151:$BA$151,0)),0)+IFERROR(INDEX('Hoja de Trabajo para listado'!$BC$155:$CB$1048576,MATCH($A1091,'Hoja de Trabajo para listado'!$BC$155:$BC$1048576,0),MATCH((CUADRO!N$5&amp;$E1091),'Hoja de Trabajo para listado'!$BC$151:$CB$151,0)),0)+IFERROR(INDEX('Hoja de Trabajo para listado'!$DE$153:$DG$274,MATCH($A1091,'Hoja de Trabajo para listado'!$DE$153:$DE$1048576,0),MATCH((CUADRO!N$5&amp;$E1091),'Hoja de Trabajo para listado'!$DE$151:$DG$151,0)),0)+IFERROR(INDEX('Hoja de Trabajo para listado'!$CD$155:$DC$1048576,MATCH($A1091,'Hoja de Trabajo para listado'!$CD$155:$CD$1048576,0),MATCH((CUADRO!N$5&amp;$E1091),'Hoja de Trabajo para listado'!$CD$151:$DC$151,0)),0)</f>
        <v>0</v>
      </c>
      <c r="O1091" s="314">
        <f ca="1">+IFERROR(INDEX('Hoja de Trabajo para listado'!$A$155:$Z$1048576,MATCH($A1091,'Hoja de Trabajo para listado'!$A$155:$A$1048576,0),MATCH((CUADRO!O$5&amp;$E1091),'Hoja de Trabajo para listado'!$A$151:$Z$151,0)),0)+IFERROR(INDEX('Hoja de Trabajo para listado'!$AB$155:$BA$1048576,MATCH($A1091,'Hoja de Trabajo para listado'!$AB$155:$AB$1048576,0),MATCH((CUADRO!O$5&amp;$E1091),'Hoja de Trabajo para listado'!$AB$151:$BA$151,0)),0)+IFERROR(INDEX('Hoja de Trabajo para listado'!$BC$155:$CB$1048576,MATCH($A1091,'Hoja de Trabajo para listado'!$BC$155:$BC$1048576,0),MATCH((CUADRO!O$5&amp;$E1091),'Hoja de Trabajo para listado'!$BC$151:$CB$151,0)),0)+IFERROR(INDEX('Hoja de Trabajo para listado'!$DE$153:$DG$274,MATCH($A1091,'Hoja de Trabajo para listado'!$DE$153:$DE$1048576,0),MATCH((CUADRO!O$5&amp;$E1091),'Hoja de Trabajo para listado'!$DE$151:$DG$151,0)),0)+IFERROR(INDEX('Hoja de Trabajo para listado'!$CD$155:$DC$1048576,MATCH($A1091,'Hoja de Trabajo para listado'!$CD$155:$CD$1048576,0),MATCH((CUADRO!O$5&amp;$E1091),'Hoja de Trabajo para listado'!$CD$151:$DC$151,0)),0)</f>
        <v>0</v>
      </c>
      <c r="P1091" s="314">
        <f ca="1">+IFERROR(INDEX('Hoja de Trabajo para listado'!$A$155:$Z$1048576,MATCH($A1091,'Hoja de Trabajo para listado'!$A$155:$A$1048576,0),MATCH((CUADRO!P$5&amp;$E1091),'Hoja de Trabajo para listado'!$A$151:$Z$151,0)),0)+IFERROR(INDEX('Hoja de Trabajo para listado'!$AB$155:$BA$1048576,MATCH($A1091,'Hoja de Trabajo para listado'!$AB$155:$AB$1048576,0),MATCH((CUADRO!P$5&amp;$E1091),'Hoja de Trabajo para listado'!$AB$151:$BA$151,0)),0)+IFERROR(INDEX('Hoja de Trabajo para listado'!$BC$155:$CB$1048576,MATCH($A1091,'Hoja de Trabajo para listado'!$BC$155:$BC$1048576,0),MATCH((CUADRO!P$5&amp;$E1091),'Hoja de Trabajo para listado'!$BC$151:$CB$151,0)),0)+IFERROR(INDEX('Hoja de Trabajo para listado'!$DE$153:$DG$274,MATCH($A1091,'Hoja de Trabajo para listado'!$DE$153:$DE$1048576,0),MATCH((CUADRO!P$5&amp;$E1091),'Hoja de Trabajo para listado'!$DE$151:$DG$151,0)),0)+IFERROR(INDEX('Hoja de Trabajo para listado'!$CD$155:$DC$1048576,MATCH($A1091,'Hoja de Trabajo para listado'!$CD$155:$CD$1048576,0),MATCH((CUADRO!P$5&amp;$E1091),'Hoja de Trabajo para listado'!$CD$151:$DC$151,0)),0)</f>
        <v>0</v>
      </c>
      <c r="Q1091" s="314">
        <f ca="1">+IFERROR(INDEX('Hoja de Trabajo para listado'!$A$155:$Z$1048576,MATCH($A1091,'Hoja de Trabajo para listado'!$A$155:$A$1048576,0),MATCH((CUADRO!Q$5&amp;$E1091),'Hoja de Trabajo para listado'!$A$151:$Z$151,0)),0)+IFERROR(INDEX('Hoja de Trabajo para listado'!$AB$155:$BA$1048576,MATCH($A1091,'Hoja de Trabajo para listado'!$AB$155:$AB$1048576,0),MATCH((CUADRO!Q$5&amp;$E1091),'Hoja de Trabajo para listado'!$AB$151:$BA$151,0)),0)+IFERROR(INDEX('Hoja de Trabajo para listado'!$BC$155:$CB$1048576,MATCH($A1091,'Hoja de Trabajo para listado'!$BC$155:$BC$1048576,0),MATCH((CUADRO!Q$5&amp;$E1091),'Hoja de Trabajo para listado'!$BC$151:$CB$151,0)),0)+IFERROR(INDEX('Hoja de Trabajo para listado'!$DE$153:$DG$274,MATCH($A1091,'Hoja de Trabajo para listado'!$DE$153:$DE$1048576,0),MATCH((CUADRO!Q$5&amp;$E1091),'Hoja de Trabajo para listado'!$DE$151:$DG$151,0)),0)+IFERROR(INDEX('Hoja de Trabajo para listado'!$CD$155:$DC$1048576,MATCH($A1091,'Hoja de Trabajo para listado'!$CD$155:$CD$1048576,0),MATCH((CUADRO!Q$5&amp;$E1091),'Hoja de Trabajo para listado'!$CD$151:$DC$151,0)),0)</f>
        <v>0</v>
      </c>
      <c r="R1091" s="314">
        <f t="shared" ca="1" si="32"/>
        <v>0</v>
      </c>
      <c r="S1091" s="345">
        <f ca="1">+R1090+R1091</f>
        <v>0</v>
      </c>
      <c r="T1091" s="314">
        <f ca="1">+S1091</f>
        <v>0</v>
      </c>
      <c r="U1091" s="313">
        <f t="shared" si="33"/>
        <v>2</v>
      </c>
      <c r="V1091" s="319" t="str">
        <f>+VLOOKUP(A1091,bd_lista!$A$3:$E$593,5,FALSE)</f>
        <v>Instituciones Financieras no Bancarias</v>
      </c>
      <c r="W1091" s="426"/>
    </row>
    <row r="1092" spans="1:23" customFormat="1" ht="15" customHeight="1">
      <c r="A1092" s="323">
        <v>867</v>
      </c>
      <c r="B1092" s="427">
        <f>+A1092</f>
        <v>867</v>
      </c>
      <c r="C1092" s="318" t="str">
        <f>+VLOOKUP(A1092,bd_lista!$A$3:$C$593,3,FALSE)</f>
        <v>Fondo Rotatorio de Fomento Productivo Regional</v>
      </c>
      <c r="D1092" s="429" t="str">
        <f>+C1092</f>
        <v>Fondo Rotatorio de Fomento Productivo Regional</v>
      </c>
      <c r="E1092" s="346" t="s">
        <v>1418</v>
      </c>
      <c r="F1092" s="314">
        <f ca="1">+IFERROR(INDEX('Hoja de Trabajo para listado'!$A$155:$Z$1048576,MATCH($A1092,'Hoja de Trabajo para listado'!$A$155:$A$1048576,0),MATCH((CUADRO!F$5&amp;$E1092),'Hoja de Trabajo para listado'!$A$151:$Z$151,0)),0)+IFERROR(INDEX('Hoja de Trabajo para listado'!$AB$155:$BA$1048576,MATCH($A1092,'Hoja de Trabajo para listado'!$AB$155:$AB$1048576,0),MATCH((CUADRO!F$5&amp;$E1092),'Hoja de Trabajo para listado'!$AB$151:$BA$151,0)),0)+IFERROR(INDEX('Hoja de Trabajo para listado'!$BC$155:$CB$1048576,MATCH($A1092,'Hoja de Trabajo para listado'!$BC$155:$BC$1048576,0),MATCH((CUADRO!F$5&amp;$E1092),'Hoja de Trabajo para listado'!$BC$151:$CB$151,0)),0)+IFERROR(INDEX('Hoja de Trabajo para listado'!$DE$153:$DG$274,MATCH($A1092,'Hoja de Trabajo para listado'!$DE$153:$DE$1048576,0),MATCH((CUADRO!F$5&amp;$E1092),'Hoja de Trabajo para listado'!$DE$151:$DG$151,0)),0)+IFERROR(INDEX('Hoja de Trabajo para listado'!$CD$155:$DC$1048576,MATCH($A1092,'Hoja de Trabajo para listado'!$CD$155:$CD$1048576,0),MATCH((CUADRO!F$5&amp;$E1092),'Hoja de Trabajo para listado'!$CD$151:$DC$151,0)),0)</f>
        <v>0</v>
      </c>
      <c r="G1092" s="314">
        <f ca="1">+IFERROR(INDEX('Hoja de Trabajo para listado'!$A$155:$Z$1048576,MATCH($A1092,'Hoja de Trabajo para listado'!$A$155:$A$1048576,0),MATCH((CUADRO!G$5&amp;$E1092),'Hoja de Trabajo para listado'!$A$151:$Z$151,0)),0)+IFERROR(INDEX('Hoja de Trabajo para listado'!$AB$155:$BA$1048576,MATCH($A1092,'Hoja de Trabajo para listado'!$AB$155:$AB$1048576,0),MATCH((CUADRO!G$5&amp;$E1092),'Hoja de Trabajo para listado'!$AB$151:$BA$151,0)),0)+IFERROR(INDEX('Hoja de Trabajo para listado'!$BC$155:$CB$1048576,MATCH($A1092,'Hoja de Trabajo para listado'!$BC$155:$BC$1048576,0),MATCH((CUADRO!G$5&amp;$E1092),'Hoja de Trabajo para listado'!$BC$151:$CB$151,0)),0)+IFERROR(INDEX('Hoja de Trabajo para listado'!$DE$153:$DG$274,MATCH($A1092,'Hoja de Trabajo para listado'!$DE$153:$DE$1048576,0),MATCH((CUADRO!G$5&amp;$E1092),'Hoja de Trabajo para listado'!$DE$151:$DG$151,0)),0)+IFERROR(INDEX('Hoja de Trabajo para listado'!$CD$155:$DC$1048576,MATCH($A1092,'Hoja de Trabajo para listado'!$CD$155:$CD$1048576,0),MATCH((CUADRO!G$5&amp;$E1092),'Hoja de Trabajo para listado'!$CD$151:$DC$151,0)),0)</f>
        <v>0</v>
      </c>
      <c r="H1092" s="314">
        <f ca="1">+IFERROR(INDEX('Hoja de Trabajo para listado'!$A$155:$Z$1048576,MATCH($A1092,'Hoja de Trabajo para listado'!$A$155:$A$1048576,0),MATCH((CUADRO!H$5&amp;$E1092),'Hoja de Trabajo para listado'!$A$151:$Z$151,0)),0)+IFERROR(INDEX('Hoja de Trabajo para listado'!$AB$155:$BA$1048576,MATCH($A1092,'Hoja de Trabajo para listado'!$AB$155:$AB$1048576,0),MATCH((CUADRO!H$5&amp;$E1092),'Hoja de Trabajo para listado'!$AB$151:$BA$151,0)),0)+IFERROR(INDEX('Hoja de Trabajo para listado'!$BC$155:$CB$1048576,MATCH($A1092,'Hoja de Trabajo para listado'!$BC$155:$BC$1048576,0),MATCH((CUADRO!H$5&amp;$E1092),'Hoja de Trabajo para listado'!$BC$151:$CB$151,0)),0)+IFERROR(INDEX('Hoja de Trabajo para listado'!$DE$153:$DG$274,MATCH($A1092,'Hoja de Trabajo para listado'!$DE$153:$DE$1048576,0),MATCH((CUADRO!H$5&amp;$E1092),'Hoja de Trabajo para listado'!$DE$151:$DG$151,0)),0)+IFERROR(INDEX('Hoja de Trabajo para listado'!$CD$155:$DC$1048576,MATCH($A1092,'Hoja de Trabajo para listado'!$CD$155:$CD$1048576,0),MATCH((CUADRO!H$5&amp;$E1092),'Hoja de Trabajo para listado'!$CD$151:$DC$151,0)),0)</f>
        <v>0</v>
      </c>
      <c r="I1092" s="314">
        <f ca="1">+IFERROR(INDEX('Hoja de Trabajo para listado'!$A$155:$Z$1048576,MATCH($A1092,'Hoja de Trabajo para listado'!$A$155:$A$1048576,0),MATCH((CUADRO!I$5&amp;$E1092),'Hoja de Trabajo para listado'!$A$151:$Z$151,0)),0)+IFERROR(INDEX('Hoja de Trabajo para listado'!$AB$155:$BA$1048576,MATCH($A1092,'Hoja de Trabajo para listado'!$AB$155:$AB$1048576,0),MATCH((CUADRO!I$5&amp;$E1092),'Hoja de Trabajo para listado'!$AB$151:$BA$151,0)),0)+IFERROR(INDEX('Hoja de Trabajo para listado'!$BC$155:$CB$1048576,MATCH($A1092,'Hoja de Trabajo para listado'!$BC$155:$BC$1048576,0),MATCH((CUADRO!I$5&amp;$E1092),'Hoja de Trabajo para listado'!$BC$151:$CB$151,0)),0)+IFERROR(INDEX('Hoja de Trabajo para listado'!$DE$153:$DG$274,MATCH($A1092,'Hoja de Trabajo para listado'!$DE$153:$DE$1048576,0),MATCH((CUADRO!I$5&amp;$E1092),'Hoja de Trabajo para listado'!$DE$151:$DG$151,0)),0)+IFERROR(INDEX('Hoja de Trabajo para listado'!$CD$155:$DC$1048576,MATCH($A1092,'Hoja de Trabajo para listado'!$CD$155:$CD$1048576,0),MATCH((CUADRO!I$5&amp;$E1092),'Hoja de Trabajo para listado'!$CD$151:$DC$151,0)),0)</f>
        <v>0</v>
      </c>
      <c r="J1092" s="314">
        <f ca="1">+IFERROR(INDEX('Hoja de Trabajo para listado'!$A$155:$Z$1048576,MATCH($A1092,'Hoja de Trabajo para listado'!$A$155:$A$1048576,0),MATCH((CUADRO!J$5&amp;$E1092),'Hoja de Trabajo para listado'!$A$151:$Z$151,0)),0)+IFERROR(INDEX('Hoja de Trabajo para listado'!$AB$155:$BA$1048576,MATCH($A1092,'Hoja de Trabajo para listado'!$AB$155:$AB$1048576,0),MATCH((CUADRO!J$5&amp;$E1092),'Hoja de Trabajo para listado'!$AB$151:$BA$151,0)),0)+IFERROR(INDEX('Hoja de Trabajo para listado'!$BC$155:$CB$1048576,MATCH($A1092,'Hoja de Trabajo para listado'!$BC$155:$BC$1048576,0),MATCH((CUADRO!J$5&amp;$E1092),'Hoja de Trabajo para listado'!$BC$151:$CB$151,0)),0)+IFERROR(INDEX('Hoja de Trabajo para listado'!$DE$153:$DG$274,MATCH($A1092,'Hoja de Trabajo para listado'!$DE$153:$DE$1048576,0),MATCH((CUADRO!J$5&amp;$E1092),'Hoja de Trabajo para listado'!$DE$151:$DG$151,0)),0)+IFERROR(INDEX('Hoja de Trabajo para listado'!$CD$155:$DC$1048576,MATCH($A1092,'Hoja de Trabajo para listado'!$CD$155:$CD$1048576,0),MATCH((CUADRO!J$5&amp;$E1092),'Hoja de Trabajo para listado'!$CD$151:$DC$151,0)),0)</f>
        <v>0</v>
      </c>
      <c r="K1092" s="314">
        <f ca="1">+IFERROR(INDEX('Hoja de Trabajo para listado'!$A$155:$Z$1048576,MATCH($A1092,'Hoja de Trabajo para listado'!$A$155:$A$1048576,0),MATCH((CUADRO!K$5&amp;$E1092),'Hoja de Trabajo para listado'!$A$151:$Z$151,0)),0)+IFERROR(INDEX('Hoja de Trabajo para listado'!$AB$155:$BA$1048576,MATCH($A1092,'Hoja de Trabajo para listado'!$AB$155:$AB$1048576,0),MATCH((CUADRO!K$5&amp;$E1092),'Hoja de Trabajo para listado'!$AB$151:$BA$151,0)),0)+IFERROR(INDEX('Hoja de Trabajo para listado'!$BC$155:$CB$1048576,MATCH($A1092,'Hoja de Trabajo para listado'!$BC$155:$BC$1048576,0),MATCH((CUADRO!K$5&amp;$E1092),'Hoja de Trabajo para listado'!$BC$151:$CB$151,0)),0)+IFERROR(INDEX('Hoja de Trabajo para listado'!$DE$153:$DG$274,MATCH($A1092,'Hoja de Trabajo para listado'!$DE$153:$DE$1048576,0),MATCH((CUADRO!K$5&amp;$E1092),'Hoja de Trabajo para listado'!$DE$151:$DG$151,0)),0)+IFERROR(INDEX('Hoja de Trabajo para listado'!$CD$155:$DC$1048576,MATCH($A1092,'Hoja de Trabajo para listado'!$CD$155:$CD$1048576,0),MATCH((CUADRO!K$5&amp;$E1092),'Hoja de Trabajo para listado'!$CD$151:$DC$151,0)),0)</f>
        <v>0</v>
      </c>
      <c r="L1092" s="314">
        <f ca="1">+IFERROR(INDEX('Hoja de Trabajo para listado'!$A$155:$Z$1048576,MATCH($A1092,'Hoja de Trabajo para listado'!$A$155:$A$1048576,0),MATCH((CUADRO!L$5&amp;$E1092),'Hoja de Trabajo para listado'!$A$151:$Z$151,0)),0)+IFERROR(INDEX('Hoja de Trabajo para listado'!$AB$155:$BA$1048576,MATCH($A1092,'Hoja de Trabajo para listado'!$AB$155:$AB$1048576,0),MATCH((CUADRO!L$5&amp;$E1092),'Hoja de Trabajo para listado'!$AB$151:$BA$151,0)),0)+IFERROR(INDEX('Hoja de Trabajo para listado'!$BC$155:$CB$1048576,MATCH($A1092,'Hoja de Trabajo para listado'!$BC$155:$BC$1048576,0),MATCH((CUADRO!L$5&amp;$E1092),'Hoja de Trabajo para listado'!$BC$151:$CB$151,0)),0)+IFERROR(INDEX('Hoja de Trabajo para listado'!$DE$153:$DG$274,MATCH($A1092,'Hoja de Trabajo para listado'!$DE$153:$DE$1048576,0),MATCH((CUADRO!L$5&amp;$E1092),'Hoja de Trabajo para listado'!$DE$151:$DG$151,0)),0)+IFERROR(INDEX('Hoja de Trabajo para listado'!$CD$155:$DC$1048576,MATCH($A1092,'Hoja de Trabajo para listado'!$CD$155:$CD$1048576,0),MATCH((CUADRO!L$5&amp;$E1092),'Hoja de Trabajo para listado'!$CD$151:$DC$151,0)),0)</f>
        <v>0</v>
      </c>
      <c r="M1092" s="314">
        <f ca="1">+IFERROR(INDEX('Hoja de Trabajo para listado'!$A$155:$Z$1048576,MATCH($A1092,'Hoja de Trabajo para listado'!$A$155:$A$1048576,0),MATCH((CUADRO!M$5&amp;$E1092),'Hoja de Trabajo para listado'!$A$151:$Z$151,0)),0)+IFERROR(INDEX('Hoja de Trabajo para listado'!$AB$155:$BA$1048576,MATCH($A1092,'Hoja de Trabajo para listado'!$AB$155:$AB$1048576,0),MATCH((CUADRO!M$5&amp;$E1092),'Hoja de Trabajo para listado'!$AB$151:$BA$151,0)),0)+IFERROR(INDEX('Hoja de Trabajo para listado'!$BC$155:$CB$1048576,MATCH($A1092,'Hoja de Trabajo para listado'!$BC$155:$BC$1048576,0),MATCH((CUADRO!M$5&amp;$E1092),'Hoja de Trabajo para listado'!$BC$151:$CB$151,0)),0)+IFERROR(INDEX('Hoja de Trabajo para listado'!$DE$153:$DG$274,MATCH($A1092,'Hoja de Trabajo para listado'!$DE$153:$DE$1048576,0),MATCH((CUADRO!M$5&amp;$E1092),'Hoja de Trabajo para listado'!$DE$151:$DG$151,0)),0)+IFERROR(INDEX('Hoja de Trabajo para listado'!$CD$155:$DC$1048576,MATCH($A1092,'Hoja de Trabajo para listado'!$CD$155:$CD$1048576,0),MATCH((CUADRO!M$5&amp;$E1092),'Hoja de Trabajo para listado'!$CD$151:$DC$151,0)),0)</f>
        <v>0</v>
      </c>
      <c r="N1092" s="314">
        <f ca="1">+IFERROR(INDEX('Hoja de Trabajo para listado'!$A$155:$Z$1048576,MATCH($A1092,'Hoja de Trabajo para listado'!$A$155:$A$1048576,0),MATCH((CUADRO!N$5&amp;$E1092),'Hoja de Trabajo para listado'!$A$151:$Z$151,0)),0)+IFERROR(INDEX('Hoja de Trabajo para listado'!$AB$155:$BA$1048576,MATCH($A1092,'Hoja de Trabajo para listado'!$AB$155:$AB$1048576,0),MATCH((CUADRO!N$5&amp;$E1092),'Hoja de Trabajo para listado'!$AB$151:$BA$151,0)),0)+IFERROR(INDEX('Hoja de Trabajo para listado'!$BC$155:$CB$1048576,MATCH($A1092,'Hoja de Trabajo para listado'!$BC$155:$BC$1048576,0),MATCH((CUADRO!N$5&amp;$E1092),'Hoja de Trabajo para listado'!$BC$151:$CB$151,0)),0)+IFERROR(INDEX('Hoja de Trabajo para listado'!$DE$153:$DG$274,MATCH($A1092,'Hoja de Trabajo para listado'!$DE$153:$DE$1048576,0),MATCH((CUADRO!N$5&amp;$E1092),'Hoja de Trabajo para listado'!$DE$151:$DG$151,0)),0)+IFERROR(INDEX('Hoja de Trabajo para listado'!$CD$155:$DC$1048576,MATCH($A1092,'Hoja de Trabajo para listado'!$CD$155:$CD$1048576,0),MATCH((CUADRO!N$5&amp;$E1092),'Hoja de Trabajo para listado'!$CD$151:$DC$151,0)),0)</f>
        <v>0</v>
      </c>
      <c r="O1092" s="314">
        <f ca="1">+IFERROR(INDEX('Hoja de Trabajo para listado'!$A$155:$Z$1048576,MATCH($A1092,'Hoja de Trabajo para listado'!$A$155:$A$1048576,0),MATCH((CUADRO!O$5&amp;$E1092),'Hoja de Trabajo para listado'!$A$151:$Z$151,0)),0)+IFERROR(INDEX('Hoja de Trabajo para listado'!$AB$155:$BA$1048576,MATCH($A1092,'Hoja de Trabajo para listado'!$AB$155:$AB$1048576,0),MATCH((CUADRO!O$5&amp;$E1092),'Hoja de Trabajo para listado'!$AB$151:$BA$151,0)),0)+IFERROR(INDEX('Hoja de Trabajo para listado'!$BC$155:$CB$1048576,MATCH($A1092,'Hoja de Trabajo para listado'!$BC$155:$BC$1048576,0),MATCH((CUADRO!O$5&amp;$E1092),'Hoja de Trabajo para listado'!$BC$151:$CB$151,0)),0)+IFERROR(INDEX('Hoja de Trabajo para listado'!$DE$153:$DG$274,MATCH($A1092,'Hoja de Trabajo para listado'!$DE$153:$DE$1048576,0),MATCH((CUADRO!O$5&amp;$E1092),'Hoja de Trabajo para listado'!$DE$151:$DG$151,0)),0)+IFERROR(INDEX('Hoja de Trabajo para listado'!$CD$155:$DC$1048576,MATCH($A1092,'Hoja de Trabajo para listado'!$CD$155:$CD$1048576,0),MATCH((CUADRO!O$5&amp;$E1092),'Hoja de Trabajo para listado'!$CD$151:$DC$151,0)),0)</f>
        <v>0</v>
      </c>
      <c r="P1092" s="314">
        <f ca="1">+IFERROR(INDEX('Hoja de Trabajo para listado'!$A$155:$Z$1048576,MATCH($A1092,'Hoja de Trabajo para listado'!$A$155:$A$1048576,0),MATCH((CUADRO!P$5&amp;$E1092),'Hoja de Trabajo para listado'!$A$151:$Z$151,0)),0)+IFERROR(INDEX('Hoja de Trabajo para listado'!$AB$155:$BA$1048576,MATCH($A1092,'Hoja de Trabajo para listado'!$AB$155:$AB$1048576,0),MATCH((CUADRO!P$5&amp;$E1092),'Hoja de Trabajo para listado'!$AB$151:$BA$151,0)),0)+IFERROR(INDEX('Hoja de Trabajo para listado'!$BC$155:$CB$1048576,MATCH($A1092,'Hoja de Trabajo para listado'!$BC$155:$BC$1048576,0),MATCH((CUADRO!P$5&amp;$E1092),'Hoja de Trabajo para listado'!$BC$151:$CB$151,0)),0)+IFERROR(INDEX('Hoja de Trabajo para listado'!$DE$153:$DG$274,MATCH($A1092,'Hoja de Trabajo para listado'!$DE$153:$DE$1048576,0),MATCH((CUADRO!P$5&amp;$E1092),'Hoja de Trabajo para listado'!$DE$151:$DG$151,0)),0)+IFERROR(INDEX('Hoja de Trabajo para listado'!$CD$155:$DC$1048576,MATCH($A1092,'Hoja de Trabajo para listado'!$CD$155:$CD$1048576,0),MATCH((CUADRO!P$5&amp;$E1092),'Hoja de Trabajo para listado'!$CD$151:$DC$151,0)),0)</f>
        <v>0</v>
      </c>
      <c r="Q1092" s="314">
        <f ca="1">+IFERROR(INDEX('Hoja de Trabajo para listado'!$A$155:$Z$1048576,MATCH($A1092,'Hoja de Trabajo para listado'!$A$155:$A$1048576,0),MATCH((CUADRO!Q$5&amp;$E1092),'Hoja de Trabajo para listado'!$A$151:$Z$151,0)),0)+IFERROR(INDEX('Hoja de Trabajo para listado'!$AB$155:$BA$1048576,MATCH($A1092,'Hoja de Trabajo para listado'!$AB$155:$AB$1048576,0),MATCH((CUADRO!Q$5&amp;$E1092),'Hoja de Trabajo para listado'!$AB$151:$BA$151,0)),0)+IFERROR(INDEX('Hoja de Trabajo para listado'!$BC$155:$CB$1048576,MATCH($A1092,'Hoja de Trabajo para listado'!$BC$155:$BC$1048576,0),MATCH((CUADRO!Q$5&amp;$E1092),'Hoja de Trabajo para listado'!$BC$151:$CB$151,0)),0)+IFERROR(INDEX('Hoja de Trabajo para listado'!$DE$153:$DG$274,MATCH($A1092,'Hoja de Trabajo para listado'!$DE$153:$DE$1048576,0),MATCH((CUADRO!Q$5&amp;$E1092),'Hoja de Trabajo para listado'!$DE$151:$DG$151,0)),0)+IFERROR(INDEX('Hoja de Trabajo para listado'!$CD$155:$DC$1048576,MATCH($A1092,'Hoja de Trabajo para listado'!$CD$155:$CD$1048576,0),MATCH((CUADRO!Q$5&amp;$E1092),'Hoja de Trabajo para listado'!$CD$151:$DC$151,0)),0)</f>
        <v>0</v>
      </c>
      <c r="R1092" s="314">
        <f t="shared" ca="1" si="32"/>
        <v>0</v>
      </c>
      <c r="S1092" s="353"/>
      <c r="T1092" s="314">
        <f ca="1">+T1093</f>
        <v>11437366.720000001</v>
      </c>
      <c r="U1092" s="313">
        <f t="shared" si="33"/>
        <v>1</v>
      </c>
      <c r="V1092" s="319" t="str">
        <f>+VLOOKUP(A1092,bd_lista!$A$3:$E$593,5,FALSE)</f>
        <v>Instituciones Financieras no Bancarias Regionales</v>
      </c>
      <c r="W1092" s="425" t="str">
        <f>+V1092</f>
        <v>Instituciones Financieras no Bancarias Regionales</v>
      </c>
    </row>
    <row r="1093" spans="1:23" customFormat="1" ht="15" customHeight="1">
      <c r="A1093" s="323">
        <v>867</v>
      </c>
      <c r="B1093" s="428"/>
      <c r="C1093" s="339" t="str">
        <f>+VLOOKUP(A1093,bd_lista!$A$3:$C$593,3,FALSE)</f>
        <v>Fondo Rotatorio de Fomento Productivo Regional</v>
      </c>
      <c r="D1093" s="430"/>
      <c r="E1093" s="347" t="s">
        <v>1419</v>
      </c>
      <c r="F1093" s="316">
        <f ca="1">+IFERROR(INDEX('Hoja de Trabajo para listado'!$A$155:$Z$1048576,MATCH($A1093,'Hoja de Trabajo para listado'!$A$155:$A$1048576,0),MATCH((CUADRO!F$5&amp;$E1093),'Hoja de Trabajo para listado'!$A$151:$Z$151,0)),0)+IFERROR(INDEX('Hoja de Trabajo para listado'!$AB$155:$BA$1048576,MATCH($A1093,'Hoja de Trabajo para listado'!$AB$155:$AB$1048576,0),MATCH((CUADRO!F$5&amp;$E1093),'Hoja de Trabajo para listado'!$AB$151:$BA$151,0)),0)+IFERROR(INDEX('Hoja de Trabajo para listado'!$BC$155:$CB$1048576,MATCH($A1093,'Hoja de Trabajo para listado'!$BC$155:$BC$1048576,0),MATCH((CUADRO!F$5&amp;$E1093),'Hoja de Trabajo para listado'!$BC$151:$CB$151,0)),0)+IFERROR(INDEX('Hoja de Trabajo para listado'!$DE$153:$DG$274,MATCH($A1093,'Hoja de Trabajo para listado'!$DE$153:$DE$1048576,0),MATCH((CUADRO!F$5&amp;$E1093),'Hoja de Trabajo para listado'!$DE$151:$DG$151,0)),0)+IFERROR(INDEX('Hoja de Trabajo para listado'!$CD$155:$DC$1048576,MATCH($A1093,'Hoja de Trabajo para listado'!$CD$155:$CD$1048576,0),MATCH((CUADRO!F$5&amp;$E1093),'Hoja de Trabajo para listado'!$CD$151:$DC$151,0)),0)</f>
        <v>0</v>
      </c>
      <c r="G1093" s="316">
        <f ca="1">+IFERROR(INDEX('Hoja de Trabajo para listado'!$A$155:$Z$1048576,MATCH($A1093,'Hoja de Trabajo para listado'!$A$155:$A$1048576,0),MATCH((CUADRO!G$5&amp;$E1093),'Hoja de Trabajo para listado'!$A$151:$Z$151,0)),0)+IFERROR(INDEX('Hoja de Trabajo para listado'!$AB$155:$BA$1048576,MATCH($A1093,'Hoja de Trabajo para listado'!$AB$155:$AB$1048576,0),MATCH((CUADRO!G$5&amp;$E1093),'Hoja de Trabajo para listado'!$AB$151:$BA$151,0)),0)+IFERROR(INDEX('Hoja de Trabajo para listado'!$BC$155:$CB$1048576,MATCH($A1093,'Hoja de Trabajo para listado'!$BC$155:$BC$1048576,0),MATCH((CUADRO!G$5&amp;$E1093),'Hoja de Trabajo para listado'!$BC$151:$CB$151,0)),0)+IFERROR(INDEX('Hoja de Trabajo para listado'!$DE$153:$DG$274,MATCH($A1093,'Hoja de Trabajo para listado'!$DE$153:$DE$1048576,0),MATCH((CUADRO!G$5&amp;$E1093),'Hoja de Trabajo para listado'!$DE$151:$DG$151,0)),0)+IFERROR(INDEX('Hoja de Trabajo para listado'!$CD$155:$DC$1048576,MATCH($A1093,'Hoja de Trabajo para listado'!$CD$155:$CD$1048576,0),MATCH((CUADRO!G$5&amp;$E1093),'Hoja de Trabajo para listado'!$CD$151:$DC$151,0)),0)</f>
        <v>0</v>
      </c>
      <c r="H1093" s="316">
        <f ca="1">+IFERROR(INDEX('Hoja de Trabajo para listado'!$A$155:$Z$1048576,MATCH($A1093,'Hoja de Trabajo para listado'!$A$155:$A$1048576,0),MATCH((CUADRO!H$5&amp;$E1093),'Hoja de Trabajo para listado'!$A$151:$Z$151,0)),0)+IFERROR(INDEX('Hoja de Trabajo para listado'!$AB$155:$BA$1048576,MATCH($A1093,'Hoja de Trabajo para listado'!$AB$155:$AB$1048576,0),MATCH((CUADRO!H$5&amp;$E1093),'Hoja de Trabajo para listado'!$AB$151:$BA$151,0)),0)+IFERROR(INDEX('Hoja de Trabajo para listado'!$BC$155:$CB$1048576,MATCH($A1093,'Hoja de Trabajo para listado'!$BC$155:$BC$1048576,0),MATCH((CUADRO!H$5&amp;$E1093),'Hoja de Trabajo para listado'!$BC$151:$CB$151,0)),0)+IFERROR(INDEX('Hoja de Trabajo para listado'!$DE$153:$DG$274,MATCH($A1093,'Hoja de Trabajo para listado'!$DE$153:$DE$1048576,0),MATCH((CUADRO!H$5&amp;$E1093),'Hoja de Trabajo para listado'!$DE$151:$DG$151,0)),0)+IFERROR(INDEX('Hoja de Trabajo para listado'!$CD$155:$DC$1048576,MATCH($A1093,'Hoja de Trabajo para listado'!$CD$155:$CD$1048576,0),MATCH((CUADRO!H$5&amp;$E1093),'Hoja de Trabajo para listado'!$CD$151:$DC$151,0)),0)</f>
        <v>0</v>
      </c>
      <c r="I1093" s="316">
        <f ca="1">+IFERROR(INDEX('Hoja de Trabajo para listado'!$A$155:$Z$1048576,MATCH($A1093,'Hoja de Trabajo para listado'!$A$155:$A$1048576,0),MATCH((CUADRO!I$5&amp;$E1093),'Hoja de Trabajo para listado'!$A$151:$Z$151,0)),0)+IFERROR(INDEX('Hoja de Trabajo para listado'!$AB$155:$BA$1048576,MATCH($A1093,'Hoja de Trabajo para listado'!$AB$155:$AB$1048576,0),MATCH((CUADRO!I$5&amp;$E1093),'Hoja de Trabajo para listado'!$AB$151:$BA$151,0)),0)+IFERROR(INDEX('Hoja de Trabajo para listado'!$BC$155:$CB$1048576,MATCH($A1093,'Hoja de Trabajo para listado'!$BC$155:$BC$1048576,0),MATCH((CUADRO!I$5&amp;$E1093),'Hoja de Trabajo para listado'!$BC$151:$CB$151,0)),0)+IFERROR(INDEX('Hoja de Trabajo para listado'!$DE$153:$DG$274,MATCH($A1093,'Hoja de Trabajo para listado'!$DE$153:$DE$1048576,0),MATCH((CUADRO!I$5&amp;$E1093),'Hoja de Trabajo para listado'!$DE$151:$DG$151,0)),0)+IFERROR(INDEX('Hoja de Trabajo para listado'!$CD$155:$DC$1048576,MATCH($A1093,'Hoja de Trabajo para listado'!$CD$155:$CD$1048576,0),MATCH((CUADRO!I$5&amp;$E1093),'Hoja de Trabajo para listado'!$CD$151:$DC$151,0)),0)</f>
        <v>0</v>
      </c>
      <c r="J1093" s="316">
        <f ca="1">+IFERROR(INDEX('Hoja de Trabajo para listado'!$A$155:$Z$1048576,MATCH($A1093,'Hoja de Trabajo para listado'!$A$155:$A$1048576,0),MATCH((CUADRO!J$5&amp;$E1093),'Hoja de Trabajo para listado'!$A$151:$Z$151,0)),0)+IFERROR(INDEX('Hoja de Trabajo para listado'!$AB$155:$BA$1048576,MATCH($A1093,'Hoja de Trabajo para listado'!$AB$155:$AB$1048576,0),MATCH((CUADRO!J$5&amp;$E1093),'Hoja de Trabajo para listado'!$AB$151:$BA$151,0)),0)+IFERROR(INDEX('Hoja de Trabajo para listado'!$BC$155:$CB$1048576,MATCH($A1093,'Hoja de Trabajo para listado'!$BC$155:$BC$1048576,0),MATCH((CUADRO!J$5&amp;$E1093),'Hoja de Trabajo para listado'!$BC$151:$CB$151,0)),0)+IFERROR(INDEX('Hoja de Trabajo para listado'!$DE$153:$DG$274,MATCH($A1093,'Hoja de Trabajo para listado'!$DE$153:$DE$1048576,0),MATCH((CUADRO!J$5&amp;$E1093),'Hoja de Trabajo para listado'!$DE$151:$DG$151,0)),0)+IFERROR(INDEX('Hoja de Trabajo para listado'!$CD$155:$DC$1048576,MATCH($A1093,'Hoja de Trabajo para listado'!$CD$155:$CD$1048576,0),MATCH((CUADRO!J$5&amp;$E1093),'Hoja de Trabajo para listado'!$CD$151:$DC$151,0)),0)</f>
        <v>0.14000000000000001</v>
      </c>
      <c r="K1093" s="314">
        <f ca="1">+IFERROR(INDEX('Hoja de Trabajo para listado'!$A$155:$Z$1048576,MATCH($A1093,'Hoja de Trabajo para listado'!$A$155:$A$1048576,0),MATCH((CUADRO!K$5&amp;$E1093),'Hoja de Trabajo para listado'!$A$151:$Z$151,0)),0)+IFERROR(INDEX('Hoja de Trabajo para listado'!$AB$155:$BA$1048576,MATCH($A1093,'Hoja de Trabajo para listado'!$AB$155:$AB$1048576,0),MATCH((CUADRO!K$5&amp;$E1093),'Hoja de Trabajo para listado'!$AB$151:$BA$151,0)),0)+IFERROR(INDEX('Hoja de Trabajo para listado'!$BC$155:$CB$1048576,MATCH($A1093,'Hoja de Trabajo para listado'!$BC$155:$BC$1048576,0),MATCH((CUADRO!K$5&amp;$E1093),'Hoja de Trabajo para listado'!$BC$151:$CB$151,0)),0)+IFERROR(INDEX('Hoja de Trabajo para listado'!$DE$153:$DG$274,MATCH($A1093,'Hoja de Trabajo para listado'!$DE$153:$DE$1048576,0),MATCH((CUADRO!K$5&amp;$E1093),'Hoja de Trabajo para listado'!$DE$151:$DG$151,0)),0)+IFERROR(INDEX('Hoja de Trabajo para listado'!$CD$155:$DC$1048576,MATCH($A1093,'Hoja de Trabajo para listado'!$CD$155:$CD$1048576,0),MATCH((CUADRO!K$5&amp;$E1093),'Hoja de Trabajo para listado'!$CD$151:$DC$151,0)),0)</f>
        <v>11437366.58</v>
      </c>
      <c r="L1093" s="314">
        <f ca="1">+IFERROR(INDEX('Hoja de Trabajo para listado'!$A$155:$Z$1048576,MATCH($A1093,'Hoja de Trabajo para listado'!$A$155:$A$1048576,0),MATCH((CUADRO!L$5&amp;$E1093),'Hoja de Trabajo para listado'!$A$151:$Z$151,0)),0)+IFERROR(INDEX('Hoja de Trabajo para listado'!$AB$155:$BA$1048576,MATCH($A1093,'Hoja de Trabajo para listado'!$AB$155:$AB$1048576,0),MATCH((CUADRO!L$5&amp;$E1093),'Hoja de Trabajo para listado'!$AB$151:$BA$151,0)),0)+IFERROR(INDEX('Hoja de Trabajo para listado'!$BC$155:$CB$1048576,MATCH($A1093,'Hoja de Trabajo para listado'!$BC$155:$BC$1048576,0),MATCH((CUADRO!L$5&amp;$E1093),'Hoja de Trabajo para listado'!$BC$151:$CB$151,0)),0)+IFERROR(INDEX('Hoja de Trabajo para listado'!$DE$153:$DG$274,MATCH($A1093,'Hoja de Trabajo para listado'!$DE$153:$DE$1048576,0),MATCH((CUADRO!L$5&amp;$E1093),'Hoja de Trabajo para listado'!$DE$151:$DG$151,0)),0)+IFERROR(INDEX('Hoja de Trabajo para listado'!$CD$155:$DC$1048576,MATCH($A1093,'Hoja de Trabajo para listado'!$CD$155:$CD$1048576,0),MATCH((CUADRO!L$5&amp;$E1093),'Hoja de Trabajo para listado'!$CD$151:$DC$151,0)),0)</f>
        <v>0</v>
      </c>
      <c r="M1093" s="314">
        <f ca="1">+IFERROR(INDEX('Hoja de Trabajo para listado'!$A$155:$Z$1048576,MATCH($A1093,'Hoja de Trabajo para listado'!$A$155:$A$1048576,0),MATCH((CUADRO!M$5&amp;$E1093),'Hoja de Trabajo para listado'!$A$151:$Z$151,0)),0)+IFERROR(INDEX('Hoja de Trabajo para listado'!$AB$155:$BA$1048576,MATCH($A1093,'Hoja de Trabajo para listado'!$AB$155:$AB$1048576,0),MATCH((CUADRO!M$5&amp;$E1093),'Hoja de Trabajo para listado'!$AB$151:$BA$151,0)),0)+IFERROR(INDEX('Hoja de Trabajo para listado'!$BC$155:$CB$1048576,MATCH($A1093,'Hoja de Trabajo para listado'!$BC$155:$BC$1048576,0),MATCH((CUADRO!M$5&amp;$E1093),'Hoja de Trabajo para listado'!$BC$151:$CB$151,0)),0)+IFERROR(INDEX('Hoja de Trabajo para listado'!$DE$153:$DG$274,MATCH($A1093,'Hoja de Trabajo para listado'!$DE$153:$DE$1048576,0),MATCH((CUADRO!M$5&amp;$E1093),'Hoja de Trabajo para listado'!$DE$151:$DG$151,0)),0)+IFERROR(INDEX('Hoja de Trabajo para listado'!$CD$155:$DC$1048576,MATCH($A1093,'Hoja de Trabajo para listado'!$CD$155:$CD$1048576,0),MATCH((CUADRO!M$5&amp;$E1093),'Hoja de Trabajo para listado'!$CD$151:$DC$151,0)),0)</f>
        <v>0</v>
      </c>
      <c r="N1093" s="314">
        <f ca="1">+IFERROR(INDEX('Hoja de Trabajo para listado'!$A$155:$Z$1048576,MATCH($A1093,'Hoja de Trabajo para listado'!$A$155:$A$1048576,0),MATCH((CUADRO!N$5&amp;$E1093),'Hoja de Trabajo para listado'!$A$151:$Z$151,0)),0)+IFERROR(INDEX('Hoja de Trabajo para listado'!$AB$155:$BA$1048576,MATCH($A1093,'Hoja de Trabajo para listado'!$AB$155:$AB$1048576,0),MATCH((CUADRO!N$5&amp;$E1093),'Hoja de Trabajo para listado'!$AB$151:$BA$151,0)),0)+IFERROR(INDEX('Hoja de Trabajo para listado'!$BC$155:$CB$1048576,MATCH($A1093,'Hoja de Trabajo para listado'!$BC$155:$BC$1048576,0),MATCH((CUADRO!N$5&amp;$E1093),'Hoja de Trabajo para listado'!$BC$151:$CB$151,0)),0)+IFERROR(INDEX('Hoja de Trabajo para listado'!$DE$153:$DG$274,MATCH($A1093,'Hoja de Trabajo para listado'!$DE$153:$DE$1048576,0),MATCH((CUADRO!N$5&amp;$E1093),'Hoja de Trabajo para listado'!$DE$151:$DG$151,0)),0)+IFERROR(INDEX('Hoja de Trabajo para listado'!$CD$155:$DC$1048576,MATCH($A1093,'Hoja de Trabajo para listado'!$CD$155:$CD$1048576,0),MATCH((CUADRO!N$5&amp;$E1093),'Hoja de Trabajo para listado'!$CD$151:$DC$151,0)),0)</f>
        <v>0</v>
      </c>
      <c r="O1093" s="314">
        <f ca="1">+IFERROR(INDEX('Hoja de Trabajo para listado'!$A$155:$Z$1048576,MATCH($A1093,'Hoja de Trabajo para listado'!$A$155:$A$1048576,0),MATCH((CUADRO!O$5&amp;$E1093),'Hoja de Trabajo para listado'!$A$151:$Z$151,0)),0)+IFERROR(INDEX('Hoja de Trabajo para listado'!$AB$155:$BA$1048576,MATCH($A1093,'Hoja de Trabajo para listado'!$AB$155:$AB$1048576,0),MATCH((CUADRO!O$5&amp;$E1093),'Hoja de Trabajo para listado'!$AB$151:$BA$151,0)),0)+IFERROR(INDEX('Hoja de Trabajo para listado'!$BC$155:$CB$1048576,MATCH($A1093,'Hoja de Trabajo para listado'!$BC$155:$BC$1048576,0),MATCH((CUADRO!O$5&amp;$E1093),'Hoja de Trabajo para listado'!$BC$151:$CB$151,0)),0)+IFERROR(INDEX('Hoja de Trabajo para listado'!$DE$153:$DG$274,MATCH($A1093,'Hoja de Trabajo para listado'!$DE$153:$DE$1048576,0),MATCH((CUADRO!O$5&amp;$E1093),'Hoja de Trabajo para listado'!$DE$151:$DG$151,0)),0)+IFERROR(INDEX('Hoja de Trabajo para listado'!$CD$155:$DC$1048576,MATCH($A1093,'Hoja de Trabajo para listado'!$CD$155:$CD$1048576,0),MATCH((CUADRO!O$5&amp;$E1093),'Hoja de Trabajo para listado'!$CD$151:$DC$151,0)),0)</f>
        <v>0</v>
      </c>
      <c r="P1093" s="314">
        <f ca="1">+IFERROR(INDEX('Hoja de Trabajo para listado'!$A$155:$Z$1048576,MATCH($A1093,'Hoja de Trabajo para listado'!$A$155:$A$1048576,0),MATCH((CUADRO!P$5&amp;$E1093),'Hoja de Trabajo para listado'!$A$151:$Z$151,0)),0)+IFERROR(INDEX('Hoja de Trabajo para listado'!$AB$155:$BA$1048576,MATCH($A1093,'Hoja de Trabajo para listado'!$AB$155:$AB$1048576,0),MATCH((CUADRO!P$5&amp;$E1093),'Hoja de Trabajo para listado'!$AB$151:$BA$151,0)),0)+IFERROR(INDEX('Hoja de Trabajo para listado'!$BC$155:$CB$1048576,MATCH($A1093,'Hoja de Trabajo para listado'!$BC$155:$BC$1048576,0),MATCH((CUADRO!P$5&amp;$E1093),'Hoja de Trabajo para listado'!$BC$151:$CB$151,0)),0)+IFERROR(INDEX('Hoja de Trabajo para listado'!$DE$153:$DG$274,MATCH($A1093,'Hoja de Trabajo para listado'!$DE$153:$DE$1048576,0),MATCH((CUADRO!P$5&amp;$E1093),'Hoja de Trabajo para listado'!$DE$151:$DG$151,0)),0)+IFERROR(INDEX('Hoja de Trabajo para listado'!$CD$155:$DC$1048576,MATCH($A1093,'Hoja de Trabajo para listado'!$CD$155:$CD$1048576,0),MATCH((CUADRO!P$5&amp;$E1093),'Hoja de Trabajo para listado'!$CD$151:$DC$151,0)),0)</f>
        <v>0</v>
      </c>
      <c r="Q1093" s="314">
        <f ca="1">+IFERROR(INDEX('Hoja de Trabajo para listado'!$A$155:$Z$1048576,MATCH($A1093,'Hoja de Trabajo para listado'!$A$155:$A$1048576,0),MATCH((CUADRO!Q$5&amp;$E1093),'Hoja de Trabajo para listado'!$A$151:$Z$151,0)),0)+IFERROR(INDEX('Hoja de Trabajo para listado'!$AB$155:$BA$1048576,MATCH($A1093,'Hoja de Trabajo para listado'!$AB$155:$AB$1048576,0),MATCH((CUADRO!Q$5&amp;$E1093),'Hoja de Trabajo para listado'!$AB$151:$BA$151,0)),0)+IFERROR(INDEX('Hoja de Trabajo para listado'!$BC$155:$CB$1048576,MATCH($A1093,'Hoja de Trabajo para listado'!$BC$155:$BC$1048576,0),MATCH((CUADRO!Q$5&amp;$E1093),'Hoja de Trabajo para listado'!$BC$151:$CB$151,0)),0)+IFERROR(INDEX('Hoja de Trabajo para listado'!$DE$153:$DG$274,MATCH($A1093,'Hoja de Trabajo para listado'!$DE$153:$DE$1048576,0),MATCH((CUADRO!Q$5&amp;$E1093),'Hoja de Trabajo para listado'!$DE$151:$DG$151,0)),0)+IFERROR(INDEX('Hoja de Trabajo para listado'!$CD$155:$DC$1048576,MATCH($A1093,'Hoja de Trabajo para listado'!$CD$155:$CD$1048576,0),MATCH((CUADRO!Q$5&amp;$E1093),'Hoja de Trabajo para listado'!$CD$151:$DC$151,0)),0)</f>
        <v>0</v>
      </c>
      <c r="R1093" s="316">
        <f t="shared" ca="1" si="32"/>
        <v>11437366.720000001</v>
      </c>
      <c r="S1093" s="352">
        <f ca="1">+R1092+R1093</f>
        <v>11437366.720000001</v>
      </c>
      <c r="T1093" s="314">
        <f ca="1">+S1093</f>
        <v>11437366.720000001</v>
      </c>
      <c r="U1093" s="348">
        <f t="shared" si="33"/>
        <v>2</v>
      </c>
      <c r="V1093" s="319" t="str">
        <f>+VLOOKUP(A1093,bd_lista!$A$3:$E$593,5,FALSE)</f>
        <v>Instituciones Financieras no Bancarias Regionales</v>
      </c>
      <c r="W1093" s="426"/>
    </row>
    <row r="1094" spans="1:23" customFormat="1" ht="15" customHeight="1">
      <c r="A1094" s="380" t="s">
        <v>554</v>
      </c>
      <c r="B1094" s="427" t="s">
        <v>554</v>
      </c>
      <c r="C1094" s="318" t="str">
        <f>+VLOOKUP(A1094,bd_lista!$A$3:$C$593,3,FALSE)</f>
        <v>Dirección General de Crédito Público</v>
      </c>
      <c r="D1094" s="429" t="str">
        <f>+C1094</f>
        <v>Dirección General de Crédito Público</v>
      </c>
      <c r="E1094" s="339" t="s">
        <v>1418</v>
      </c>
      <c r="F1094" s="314">
        <f ca="1">+IFERROR(INDEX('Hoja de Trabajo para listado'!$A$155:$Z$1048576,MATCH($A1094,'Hoja de Trabajo para listado'!$A$155:$A$1048576,0),MATCH((CUADRO!F$5&amp;$E1094),'Hoja de Trabajo para listado'!$A$151:$Z$151,0)),0)+IFERROR(INDEX('Hoja de Trabajo para listado'!$AB$155:$BA$1048576,MATCH($A1094,'Hoja de Trabajo para listado'!$AB$155:$AB$1048576,0),MATCH((CUADRO!F$5&amp;$E1094),'Hoja de Trabajo para listado'!$AB$151:$BA$151,0)),0)+IFERROR(INDEX('Hoja de Trabajo para listado'!$BC$155:$CB$1048576,MATCH($A1094,'Hoja de Trabajo para listado'!$BC$155:$BC$1048576,0),MATCH((CUADRO!F$5&amp;$E1094),'Hoja de Trabajo para listado'!$BC$151:$CB$151,0)),0)+IFERROR(INDEX('Hoja de Trabajo para listado'!$DE$153:$DG$274,MATCH($A1094,'Hoja de Trabajo para listado'!$DE$153:$DE$1048576,0),MATCH((CUADRO!F$5&amp;$E1094),'Hoja de Trabajo para listado'!$DE$151:$DG$151,0)),0)+IFERROR(INDEX('Hoja de Trabajo para listado'!$CD$155:$DC$1048576,MATCH($A1094,'Hoja de Trabajo para listado'!$CD$155:$CD$1048576,0),MATCH((CUADRO!F$5&amp;$E1094),'Hoja de Trabajo para listado'!$CD$151:$DC$151,0)),0)</f>
        <v>377968007.87</v>
      </c>
      <c r="G1094" s="314">
        <f ca="1">+IFERROR(INDEX('Hoja de Trabajo para listado'!$A$155:$Z$1048576,MATCH($A1094,'Hoja de Trabajo para listado'!$A$155:$A$1048576,0),MATCH((CUADRO!G$5&amp;$E1094),'Hoja de Trabajo para listado'!$A$151:$Z$151,0)),0)+IFERROR(INDEX('Hoja de Trabajo para listado'!$AB$155:$BA$1048576,MATCH($A1094,'Hoja de Trabajo para listado'!$AB$155:$AB$1048576,0),MATCH((CUADRO!G$5&amp;$E1094),'Hoja de Trabajo para listado'!$AB$151:$BA$151,0)),0)+IFERROR(INDEX('Hoja de Trabajo para listado'!$BC$155:$CB$1048576,MATCH($A1094,'Hoja de Trabajo para listado'!$BC$155:$BC$1048576,0),MATCH((CUADRO!G$5&amp;$E1094),'Hoja de Trabajo para listado'!$BC$151:$CB$151,0)),0)+IFERROR(INDEX('Hoja de Trabajo para listado'!$DE$153:$DG$274,MATCH($A1094,'Hoja de Trabajo para listado'!$DE$153:$DE$1048576,0),MATCH((CUADRO!G$5&amp;$E1094),'Hoja de Trabajo para listado'!$DE$151:$DG$151,0)),0)+IFERROR(INDEX('Hoja de Trabajo para listado'!$CD$155:$DC$1048576,MATCH($A1094,'Hoja de Trabajo para listado'!$CD$155:$CD$1048576,0),MATCH((CUADRO!G$5&amp;$E1094),'Hoja de Trabajo para listado'!$CD$151:$DC$151,0)),0)</f>
        <v>66062590.040000007</v>
      </c>
      <c r="H1094" s="314">
        <f ca="1">+IFERROR(INDEX('Hoja de Trabajo para listado'!$A$155:$Z$1048576,MATCH($A1094,'Hoja de Trabajo para listado'!$A$155:$A$1048576,0),MATCH((CUADRO!H$5&amp;$E1094),'Hoja de Trabajo para listado'!$A$151:$Z$151,0)),0)+IFERROR(INDEX('Hoja de Trabajo para listado'!$AB$155:$BA$1048576,MATCH($A1094,'Hoja de Trabajo para listado'!$AB$155:$AB$1048576,0),MATCH((CUADRO!H$5&amp;$E1094),'Hoja de Trabajo para listado'!$AB$151:$BA$151,0)),0)+IFERROR(INDEX('Hoja de Trabajo para listado'!$BC$155:$CB$1048576,MATCH($A1094,'Hoja de Trabajo para listado'!$BC$155:$BC$1048576,0),MATCH((CUADRO!H$5&amp;$E1094),'Hoja de Trabajo para listado'!$BC$151:$CB$151,0)),0)+IFERROR(INDEX('Hoja de Trabajo para listado'!$DE$153:$DG$274,MATCH($A1094,'Hoja de Trabajo para listado'!$DE$153:$DE$1048576,0),MATCH((CUADRO!H$5&amp;$E1094),'Hoja de Trabajo para listado'!$DE$151:$DG$151,0)),0)+IFERROR(INDEX('Hoja de Trabajo para listado'!$CD$155:$DC$1048576,MATCH($A1094,'Hoja de Trabajo para listado'!$CD$155:$CD$1048576,0),MATCH((CUADRO!H$5&amp;$E1094),'Hoja de Trabajo para listado'!$CD$151:$DC$151,0)),0)</f>
        <v>16554436.529999996</v>
      </c>
      <c r="I1094" s="314">
        <f ca="1">+IFERROR(INDEX('Hoja de Trabajo para listado'!$A$155:$Z$1048576,MATCH($A1094,'Hoja de Trabajo para listado'!$A$155:$A$1048576,0),MATCH((CUADRO!I$5&amp;$E1094),'Hoja de Trabajo para listado'!$A$151:$Z$151,0)),0)+IFERROR(INDEX('Hoja de Trabajo para listado'!$AB$155:$BA$1048576,MATCH($A1094,'Hoja de Trabajo para listado'!$AB$155:$AB$1048576,0),MATCH((CUADRO!I$5&amp;$E1094),'Hoja de Trabajo para listado'!$AB$151:$BA$151,0)),0)+IFERROR(INDEX('Hoja de Trabajo para listado'!$BC$155:$CB$1048576,MATCH($A1094,'Hoja de Trabajo para listado'!$BC$155:$BC$1048576,0),MATCH((CUADRO!I$5&amp;$E1094),'Hoja de Trabajo para listado'!$BC$151:$CB$151,0)),0)+IFERROR(INDEX('Hoja de Trabajo para listado'!$DE$153:$DG$274,MATCH($A1094,'Hoja de Trabajo para listado'!$DE$153:$DE$1048576,0),MATCH((CUADRO!I$5&amp;$E1094),'Hoja de Trabajo para listado'!$DE$151:$DG$151,0)),0)+IFERROR(INDEX('Hoja de Trabajo para listado'!$CD$155:$DC$1048576,MATCH($A1094,'Hoja de Trabajo para listado'!$CD$155:$CD$1048576,0),MATCH((CUADRO!I$5&amp;$E1094),'Hoja de Trabajo para listado'!$CD$151:$DC$151,0)),0)</f>
        <v>34033792.579999998</v>
      </c>
      <c r="J1094" s="314">
        <f ca="1">+IFERROR(INDEX('Hoja de Trabajo para listado'!$A$155:$Z$1048576,MATCH($A1094,'Hoja de Trabajo para listado'!$A$155:$A$1048576,0),MATCH((CUADRO!J$5&amp;$E1094),'Hoja de Trabajo para listado'!$A$151:$Z$151,0)),0)+IFERROR(INDEX('Hoja de Trabajo para listado'!$AB$155:$BA$1048576,MATCH($A1094,'Hoja de Trabajo para listado'!$AB$155:$AB$1048576,0),MATCH((CUADRO!J$5&amp;$E1094),'Hoja de Trabajo para listado'!$AB$151:$BA$151,0)),0)+IFERROR(INDEX('Hoja de Trabajo para listado'!$BC$155:$CB$1048576,MATCH($A1094,'Hoja de Trabajo para listado'!$BC$155:$BC$1048576,0),MATCH((CUADRO!J$5&amp;$E1094),'Hoja de Trabajo para listado'!$BC$151:$CB$151,0)),0)+IFERROR(INDEX('Hoja de Trabajo para listado'!$DE$153:$DG$274,MATCH($A1094,'Hoja de Trabajo para listado'!$DE$153:$DE$1048576,0),MATCH((CUADRO!J$5&amp;$E1094),'Hoja de Trabajo para listado'!$DE$151:$DG$151,0)),0)+IFERROR(INDEX('Hoja de Trabajo para listado'!$CD$155:$DC$1048576,MATCH($A1094,'Hoja de Trabajo para listado'!$CD$155:$CD$1048576,0),MATCH((CUADRO!J$5&amp;$E1094),'Hoja de Trabajo para listado'!$CD$151:$DC$151,0)),0)</f>
        <v>3796835.0900000003</v>
      </c>
      <c r="K1094" s="314">
        <f ca="1">+IFERROR(INDEX('Hoja de Trabajo para listado'!$A$155:$Z$1048576,MATCH($A1094,'Hoja de Trabajo para listado'!$A$155:$A$1048576,0),MATCH((CUADRO!K$5&amp;$E1094),'Hoja de Trabajo para listado'!$A$151:$Z$151,0)),0)+IFERROR(INDEX('Hoja de Trabajo para listado'!$AB$155:$BA$1048576,MATCH($A1094,'Hoja de Trabajo para listado'!$AB$155:$AB$1048576,0),MATCH((CUADRO!K$5&amp;$E1094),'Hoja de Trabajo para listado'!$AB$151:$BA$151,0)),0)+IFERROR(INDEX('Hoja de Trabajo para listado'!$BC$155:$CB$1048576,MATCH($A1094,'Hoja de Trabajo para listado'!$BC$155:$BC$1048576,0),MATCH((CUADRO!K$5&amp;$E1094),'Hoja de Trabajo para listado'!$BC$151:$CB$151,0)),0)+IFERROR(INDEX('Hoja de Trabajo para listado'!$DE$153:$DG$274,MATCH($A1094,'Hoja de Trabajo para listado'!$DE$153:$DE$1048576,0),MATCH((CUADRO!K$5&amp;$E1094),'Hoja de Trabajo para listado'!$DE$151:$DG$151,0)),0)+IFERROR(INDEX('Hoja de Trabajo para listado'!$CD$155:$DC$1048576,MATCH($A1094,'Hoja de Trabajo para listado'!$CD$155:$CD$1048576,0),MATCH((CUADRO!K$5&amp;$E1094),'Hoja de Trabajo para listado'!$CD$151:$DC$151,0)),0)</f>
        <v>0</v>
      </c>
      <c r="L1094" s="314">
        <f ca="1">+IFERROR(INDEX('Hoja de Trabajo para listado'!$A$155:$Z$1048576,MATCH($A1094,'Hoja de Trabajo para listado'!$A$155:$A$1048576,0),MATCH((CUADRO!L$5&amp;$E1094),'Hoja de Trabajo para listado'!$A$151:$Z$151,0)),0)+IFERROR(INDEX('Hoja de Trabajo para listado'!$AB$155:$BA$1048576,MATCH($A1094,'Hoja de Trabajo para listado'!$AB$155:$AB$1048576,0),MATCH((CUADRO!L$5&amp;$E1094),'Hoja de Trabajo para listado'!$AB$151:$BA$151,0)),0)+IFERROR(INDEX('Hoja de Trabajo para listado'!$BC$155:$CB$1048576,MATCH($A1094,'Hoja de Trabajo para listado'!$BC$155:$BC$1048576,0),MATCH((CUADRO!L$5&amp;$E1094),'Hoja de Trabajo para listado'!$BC$151:$CB$151,0)),0)+IFERROR(INDEX('Hoja de Trabajo para listado'!$DE$153:$DG$274,MATCH($A1094,'Hoja de Trabajo para listado'!$DE$153:$DE$1048576,0),MATCH((CUADRO!L$5&amp;$E1094),'Hoja de Trabajo para listado'!$DE$151:$DG$151,0)),0)+IFERROR(INDEX('Hoja de Trabajo para listado'!$CD$155:$DC$1048576,MATCH($A1094,'Hoja de Trabajo para listado'!$CD$155:$CD$1048576,0),MATCH((CUADRO!L$5&amp;$E1094),'Hoja de Trabajo para listado'!$CD$151:$DC$151,0)),0)</f>
        <v>0</v>
      </c>
      <c r="M1094" s="314">
        <f ca="1">+IFERROR(INDEX('Hoja de Trabajo para listado'!$A$155:$Z$1048576,MATCH($A1094,'Hoja de Trabajo para listado'!$A$155:$A$1048576,0),MATCH((CUADRO!M$5&amp;$E1094),'Hoja de Trabajo para listado'!$A$151:$Z$151,0)),0)+IFERROR(INDEX('Hoja de Trabajo para listado'!$AB$155:$BA$1048576,MATCH($A1094,'Hoja de Trabajo para listado'!$AB$155:$AB$1048576,0),MATCH((CUADRO!M$5&amp;$E1094),'Hoja de Trabajo para listado'!$AB$151:$BA$151,0)),0)+IFERROR(INDEX('Hoja de Trabajo para listado'!$BC$155:$CB$1048576,MATCH($A1094,'Hoja de Trabajo para listado'!$BC$155:$BC$1048576,0),MATCH((CUADRO!M$5&amp;$E1094),'Hoja de Trabajo para listado'!$BC$151:$CB$151,0)),0)+IFERROR(INDEX('Hoja de Trabajo para listado'!$DE$153:$DG$274,MATCH($A1094,'Hoja de Trabajo para listado'!$DE$153:$DE$1048576,0),MATCH((CUADRO!M$5&amp;$E1094),'Hoja de Trabajo para listado'!$DE$151:$DG$151,0)),0)+IFERROR(INDEX('Hoja de Trabajo para listado'!$CD$155:$DC$1048576,MATCH($A1094,'Hoja de Trabajo para listado'!$CD$155:$CD$1048576,0),MATCH((CUADRO!M$5&amp;$E1094),'Hoja de Trabajo para listado'!$CD$151:$DC$151,0)),0)</f>
        <v>0</v>
      </c>
      <c r="N1094" s="314">
        <f ca="1">+IFERROR(INDEX('Hoja de Trabajo para listado'!$A$155:$Z$1048576,MATCH($A1094,'Hoja de Trabajo para listado'!$A$155:$A$1048576,0),MATCH((CUADRO!N$5&amp;$E1094),'Hoja de Trabajo para listado'!$A$151:$Z$151,0)),0)+IFERROR(INDEX('Hoja de Trabajo para listado'!$AB$155:$BA$1048576,MATCH($A1094,'Hoja de Trabajo para listado'!$AB$155:$AB$1048576,0),MATCH((CUADRO!N$5&amp;$E1094),'Hoja de Trabajo para listado'!$AB$151:$BA$151,0)),0)+IFERROR(INDEX('Hoja de Trabajo para listado'!$BC$155:$CB$1048576,MATCH($A1094,'Hoja de Trabajo para listado'!$BC$155:$BC$1048576,0),MATCH((CUADRO!N$5&amp;$E1094),'Hoja de Trabajo para listado'!$BC$151:$CB$151,0)),0)+IFERROR(INDEX('Hoja de Trabajo para listado'!$DE$153:$DG$274,MATCH($A1094,'Hoja de Trabajo para listado'!$DE$153:$DE$1048576,0),MATCH((CUADRO!N$5&amp;$E1094),'Hoja de Trabajo para listado'!$DE$151:$DG$151,0)),0)+IFERROR(INDEX('Hoja de Trabajo para listado'!$CD$155:$DC$1048576,MATCH($A1094,'Hoja de Trabajo para listado'!$CD$155:$CD$1048576,0),MATCH((CUADRO!N$5&amp;$E1094),'Hoja de Trabajo para listado'!$CD$151:$DC$151,0)),0)</f>
        <v>0</v>
      </c>
      <c r="O1094" s="314">
        <f ca="1">+IFERROR(INDEX('Hoja de Trabajo para listado'!$A$155:$Z$1048576,MATCH($A1094,'Hoja de Trabajo para listado'!$A$155:$A$1048576,0),MATCH((CUADRO!O$5&amp;$E1094),'Hoja de Trabajo para listado'!$A$151:$Z$151,0)),0)+IFERROR(INDEX('Hoja de Trabajo para listado'!$AB$155:$BA$1048576,MATCH($A1094,'Hoja de Trabajo para listado'!$AB$155:$AB$1048576,0),MATCH((CUADRO!O$5&amp;$E1094),'Hoja de Trabajo para listado'!$AB$151:$BA$151,0)),0)+IFERROR(INDEX('Hoja de Trabajo para listado'!$BC$155:$CB$1048576,MATCH($A1094,'Hoja de Trabajo para listado'!$BC$155:$BC$1048576,0),MATCH((CUADRO!O$5&amp;$E1094),'Hoja de Trabajo para listado'!$BC$151:$CB$151,0)),0)+IFERROR(INDEX('Hoja de Trabajo para listado'!$DE$153:$DG$274,MATCH($A1094,'Hoja de Trabajo para listado'!$DE$153:$DE$1048576,0),MATCH((CUADRO!O$5&amp;$E1094),'Hoja de Trabajo para listado'!$DE$151:$DG$151,0)),0)+IFERROR(INDEX('Hoja de Trabajo para listado'!$CD$155:$DC$1048576,MATCH($A1094,'Hoja de Trabajo para listado'!$CD$155:$CD$1048576,0),MATCH((CUADRO!O$5&amp;$E1094),'Hoja de Trabajo para listado'!$CD$151:$DC$151,0)),0)</f>
        <v>0</v>
      </c>
      <c r="P1094" s="314">
        <f ca="1">+IFERROR(INDEX('Hoja de Trabajo para listado'!$A$155:$Z$1048576,MATCH($A1094,'Hoja de Trabajo para listado'!$A$155:$A$1048576,0),MATCH((CUADRO!P$5&amp;$E1094),'Hoja de Trabajo para listado'!$A$151:$Z$151,0)),0)+IFERROR(INDEX('Hoja de Trabajo para listado'!$AB$155:$BA$1048576,MATCH($A1094,'Hoja de Trabajo para listado'!$AB$155:$AB$1048576,0),MATCH((CUADRO!P$5&amp;$E1094),'Hoja de Trabajo para listado'!$AB$151:$BA$151,0)),0)+IFERROR(INDEX('Hoja de Trabajo para listado'!$BC$155:$CB$1048576,MATCH($A1094,'Hoja de Trabajo para listado'!$BC$155:$BC$1048576,0),MATCH((CUADRO!P$5&amp;$E1094),'Hoja de Trabajo para listado'!$BC$151:$CB$151,0)),0)+IFERROR(INDEX('Hoja de Trabajo para listado'!$DE$153:$DG$274,MATCH($A1094,'Hoja de Trabajo para listado'!$DE$153:$DE$1048576,0),MATCH((CUADRO!P$5&amp;$E1094),'Hoja de Trabajo para listado'!$DE$151:$DG$151,0)),0)+IFERROR(INDEX('Hoja de Trabajo para listado'!$CD$155:$DC$1048576,MATCH($A1094,'Hoja de Trabajo para listado'!$CD$155:$CD$1048576,0),MATCH((CUADRO!P$5&amp;$E1094),'Hoja de Trabajo para listado'!$CD$151:$DC$151,0)),0)</f>
        <v>0</v>
      </c>
      <c r="Q1094" s="314">
        <f ca="1">+IFERROR(INDEX('Hoja de Trabajo para listado'!$A$155:$Z$1048576,MATCH($A1094,'Hoja de Trabajo para listado'!$A$155:$A$1048576,0),MATCH((CUADRO!Q$5&amp;$E1094),'Hoja de Trabajo para listado'!$A$151:$Z$151,0)),0)+IFERROR(INDEX('Hoja de Trabajo para listado'!$AB$155:$BA$1048576,MATCH($A1094,'Hoja de Trabajo para listado'!$AB$155:$AB$1048576,0),MATCH((CUADRO!Q$5&amp;$E1094),'Hoja de Trabajo para listado'!$AB$151:$BA$151,0)),0)+IFERROR(INDEX('Hoja de Trabajo para listado'!$BC$155:$CB$1048576,MATCH($A1094,'Hoja de Trabajo para listado'!$BC$155:$BC$1048576,0),MATCH((CUADRO!Q$5&amp;$E1094),'Hoja de Trabajo para listado'!$BC$151:$CB$151,0)),0)+IFERROR(INDEX('Hoja de Trabajo para listado'!$DE$153:$DG$274,MATCH($A1094,'Hoja de Trabajo para listado'!$DE$153:$DE$1048576,0),MATCH((CUADRO!Q$5&amp;$E1094),'Hoja de Trabajo para listado'!$DE$151:$DG$151,0)),0)+IFERROR(INDEX('Hoja de Trabajo para listado'!$CD$155:$DC$1048576,MATCH($A1094,'Hoja de Trabajo para listado'!$CD$155:$CD$1048576,0),MATCH((CUADRO!Q$5&amp;$E1094),'Hoja de Trabajo para listado'!$CD$151:$DC$151,0)),0)</f>
        <v>0</v>
      </c>
      <c r="R1094" s="314">
        <f t="shared" ref="R1094:R1157" ca="1" si="34">+SUM(F1094:Q1094)</f>
        <v>498415662.10999995</v>
      </c>
      <c r="S1094" s="314"/>
      <c r="T1094" s="314">
        <f ca="1">+T1095</f>
        <v>7480968793.3199997</v>
      </c>
      <c r="U1094" s="313">
        <f t="shared" ref="U1094:U1157" si="35">+IF(E1094="Débitos",1,2)</f>
        <v>1</v>
      </c>
      <c r="V1094" s="319" t="str">
        <f>+VLOOKUP(A1094,bd_lista!$A$3:$E$593,5,FALSE)</f>
        <v>Órgano Ejecutivo</v>
      </c>
      <c r="W1094" s="425" t="str">
        <f>+V1094</f>
        <v>Órgano Ejecutivo</v>
      </c>
    </row>
    <row r="1095" spans="1:23" customFormat="1" ht="15" customHeight="1">
      <c r="A1095" s="380" t="s">
        <v>554</v>
      </c>
      <c r="B1095" s="428"/>
      <c r="C1095" s="339" t="str">
        <f>+VLOOKUP(A1095,bd_lista!$A$3:$C$593,3,FALSE)</f>
        <v>Dirección General de Crédito Público</v>
      </c>
      <c r="D1095" s="430"/>
      <c r="E1095" s="319" t="s">
        <v>1419</v>
      </c>
      <c r="F1095" s="316">
        <f ca="1">+IFERROR(INDEX('Hoja de Trabajo para listado'!$A$155:$Z$1048576,MATCH($A1095,'Hoja de Trabajo para listado'!$A$155:$A$1048576,0),MATCH((CUADRO!F$5&amp;$E1095),'Hoja de Trabajo para listado'!$A$151:$Z$151,0)),0)+IFERROR(INDEX('Hoja de Trabajo para listado'!$AB$155:$BA$1048576,MATCH($A1095,'Hoja de Trabajo para listado'!$AB$155:$AB$1048576,0),MATCH((CUADRO!F$5&amp;$E1095),'Hoja de Trabajo para listado'!$AB$151:$BA$151,0)),0)+IFERROR(INDEX('Hoja de Trabajo para listado'!$BC$155:$CB$1048576,MATCH($A1095,'Hoja de Trabajo para listado'!$BC$155:$BC$1048576,0),MATCH((CUADRO!F$5&amp;$E1095),'Hoja de Trabajo para listado'!$BC$151:$CB$151,0)),0)+IFERROR(INDEX('Hoja de Trabajo para listado'!$DE$153:$DG$274,MATCH($A1095,'Hoja de Trabajo para listado'!$DE$153:$DE$1048576,0),MATCH((CUADRO!F$5&amp;$E1095),'Hoja de Trabajo para listado'!$DE$151:$DG$151,0)),0)+IFERROR(INDEX('Hoja de Trabajo para listado'!$CD$155:$DC$1048576,MATCH($A1095,'Hoja de Trabajo para listado'!$CD$155:$CD$1048576,0),MATCH((CUADRO!F$5&amp;$E1095),'Hoja de Trabajo para listado'!$CD$151:$DC$151,0)),0)</f>
        <v>1542681708.45</v>
      </c>
      <c r="G1095" s="316">
        <f ca="1">+IFERROR(INDEX('Hoja de Trabajo para listado'!$A$155:$Z$1048576,MATCH($A1095,'Hoja de Trabajo para listado'!$A$155:$A$1048576,0),MATCH((CUADRO!G$5&amp;$E1095),'Hoja de Trabajo para listado'!$A$151:$Z$151,0)),0)+IFERROR(INDEX('Hoja de Trabajo para listado'!$AB$155:$BA$1048576,MATCH($A1095,'Hoja de Trabajo para listado'!$AB$155:$AB$1048576,0),MATCH((CUADRO!G$5&amp;$E1095),'Hoja de Trabajo para listado'!$AB$151:$BA$151,0)),0)+IFERROR(INDEX('Hoja de Trabajo para listado'!$BC$155:$CB$1048576,MATCH($A1095,'Hoja de Trabajo para listado'!$BC$155:$BC$1048576,0),MATCH((CUADRO!G$5&amp;$E1095),'Hoja de Trabajo para listado'!$BC$151:$CB$151,0)),0)+IFERROR(INDEX('Hoja de Trabajo para listado'!$DE$153:$DG$274,MATCH($A1095,'Hoja de Trabajo para listado'!$DE$153:$DE$1048576,0),MATCH((CUADRO!G$5&amp;$E1095),'Hoja de Trabajo para listado'!$DE$151:$DG$151,0)),0)+IFERROR(INDEX('Hoja de Trabajo para listado'!$CD$155:$DC$1048576,MATCH($A1095,'Hoja de Trabajo para listado'!$CD$155:$CD$1048576,0),MATCH((CUADRO!G$5&amp;$E1095),'Hoja de Trabajo para listado'!$CD$151:$DC$151,0)),0)</f>
        <v>6812695.3499999996</v>
      </c>
      <c r="H1095" s="316">
        <f ca="1">+IFERROR(INDEX('Hoja de Trabajo para listado'!$A$155:$Z$1048576,MATCH($A1095,'Hoja de Trabajo para listado'!$A$155:$A$1048576,0),MATCH((CUADRO!H$5&amp;$E1095),'Hoja de Trabajo para listado'!$A$151:$Z$151,0)),0)+IFERROR(INDEX('Hoja de Trabajo para listado'!$AB$155:$BA$1048576,MATCH($A1095,'Hoja de Trabajo para listado'!$AB$155:$AB$1048576,0),MATCH((CUADRO!H$5&amp;$E1095),'Hoja de Trabajo para listado'!$AB$151:$BA$151,0)),0)+IFERROR(INDEX('Hoja de Trabajo para listado'!$BC$155:$CB$1048576,MATCH($A1095,'Hoja de Trabajo para listado'!$BC$155:$BC$1048576,0),MATCH((CUADRO!H$5&amp;$E1095),'Hoja de Trabajo para listado'!$BC$151:$CB$151,0)),0)+IFERROR(INDEX('Hoja de Trabajo para listado'!$DE$153:$DG$274,MATCH($A1095,'Hoja de Trabajo para listado'!$DE$153:$DE$1048576,0),MATCH((CUADRO!H$5&amp;$E1095),'Hoja de Trabajo para listado'!$DE$151:$DG$151,0)),0)+IFERROR(INDEX('Hoja de Trabajo para listado'!$CD$155:$DC$1048576,MATCH($A1095,'Hoja de Trabajo para listado'!$CD$155:$CD$1048576,0),MATCH((CUADRO!H$5&amp;$E1095),'Hoja de Trabajo para listado'!$CD$151:$DC$151,0)),0)</f>
        <v>1382330706.2399998</v>
      </c>
      <c r="I1095" s="316">
        <f ca="1">+IFERROR(INDEX('Hoja de Trabajo para listado'!$A$155:$Z$1048576,MATCH($A1095,'Hoja de Trabajo para listado'!$A$155:$A$1048576,0),MATCH((CUADRO!I$5&amp;$E1095),'Hoja de Trabajo para listado'!$A$151:$Z$151,0)),0)+IFERROR(INDEX('Hoja de Trabajo para listado'!$AB$155:$BA$1048576,MATCH($A1095,'Hoja de Trabajo para listado'!$AB$155:$AB$1048576,0),MATCH((CUADRO!I$5&amp;$E1095),'Hoja de Trabajo para listado'!$AB$151:$BA$151,0)),0)+IFERROR(INDEX('Hoja de Trabajo para listado'!$BC$155:$CB$1048576,MATCH($A1095,'Hoja de Trabajo para listado'!$BC$155:$BC$1048576,0),MATCH((CUADRO!I$5&amp;$E1095),'Hoja de Trabajo para listado'!$BC$151:$CB$151,0)),0)+IFERROR(INDEX('Hoja de Trabajo para listado'!$DE$153:$DG$274,MATCH($A1095,'Hoja de Trabajo para listado'!$DE$153:$DE$1048576,0),MATCH((CUADRO!I$5&amp;$E1095),'Hoja de Trabajo para listado'!$DE$151:$DG$151,0)),0)+IFERROR(INDEX('Hoja de Trabajo para listado'!$CD$155:$DC$1048576,MATCH($A1095,'Hoja de Trabajo para listado'!$CD$155:$CD$1048576,0),MATCH((CUADRO!I$5&amp;$E1095),'Hoja de Trabajo para listado'!$CD$151:$DC$151,0)),0)</f>
        <v>2248175872.75</v>
      </c>
      <c r="J1095" s="316">
        <f ca="1">+IFERROR(INDEX('Hoja de Trabajo para listado'!$A$155:$Z$1048576,MATCH($A1095,'Hoja de Trabajo para listado'!$A$155:$A$1048576,0),MATCH((CUADRO!J$5&amp;$E1095),'Hoja de Trabajo para listado'!$A$151:$Z$151,0)),0)+IFERROR(INDEX('Hoja de Trabajo para listado'!$AB$155:$BA$1048576,MATCH($A1095,'Hoja de Trabajo para listado'!$AB$155:$AB$1048576,0),MATCH((CUADRO!J$5&amp;$E1095),'Hoja de Trabajo para listado'!$AB$151:$BA$151,0)),0)+IFERROR(INDEX('Hoja de Trabajo para listado'!$BC$155:$CB$1048576,MATCH($A1095,'Hoja de Trabajo para listado'!$BC$155:$BC$1048576,0),MATCH((CUADRO!J$5&amp;$E1095),'Hoja de Trabajo para listado'!$BC$151:$CB$151,0)),0)+IFERROR(INDEX('Hoja de Trabajo para listado'!$DE$153:$DG$274,MATCH($A1095,'Hoja de Trabajo para listado'!$DE$153:$DE$1048576,0),MATCH((CUADRO!J$5&amp;$E1095),'Hoja de Trabajo para listado'!$DE$151:$DG$151,0)),0)+IFERROR(INDEX('Hoja de Trabajo para listado'!$CD$155:$DC$1048576,MATCH($A1095,'Hoja de Trabajo para listado'!$CD$155:$CD$1048576,0),MATCH((CUADRO!J$5&amp;$E1095),'Hoja de Trabajo para listado'!$CD$151:$DC$151,0)),0)</f>
        <v>1802552148.4200001</v>
      </c>
      <c r="K1095" s="314">
        <f ca="1">+IFERROR(INDEX('Hoja de Trabajo para listado'!$A$155:$Z$1048576,MATCH($A1095,'Hoja de Trabajo para listado'!$A$155:$A$1048576,0),MATCH((CUADRO!K$5&amp;$E1095),'Hoja de Trabajo para listado'!$A$151:$Z$151,0)),0)+IFERROR(INDEX('Hoja de Trabajo para listado'!$AB$155:$BA$1048576,MATCH($A1095,'Hoja de Trabajo para listado'!$AB$155:$AB$1048576,0),MATCH((CUADRO!K$5&amp;$E1095),'Hoja de Trabajo para listado'!$AB$151:$BA$151,0)),0)+IFERROR(INDEX('Hoja de Trabajo para listado'!$BC$155:$CB$1048576,MATCH($A1095,'Hoja de Trabajo para listado'!$BC$155:$BC$1048576,0),MATCH((CUADRO!K$5&amp;$E1095),'Hoja de Trabajo para listado'!$BC$151:$CB$151,0)),0)+IFERROR(INDEX('Hoja de Trabajo para listado'!$DE$153:$DG$274,MATCH($A1095,'Hoja de Trabajo para listado'!$DE$153:$DE$1048576,0),MATCH((CUADRO!K$5&amp;$E1095),'Hoja de Trabajo para listado'!$DE$151:$DG$151,0)),0)+IFERROR(INDEX('Hoja de Trabajo para listado'!$CD$155:$DC$1048576,MATCH($A1095,'Hoja de Trabajo para listado'!$CD$155:$CD$1048576,0),MATCH((CUADRO!K$5&amp;$E1095),'Hoja de Trabajo para listado'!$CD$151:$DC$151,0)),0)</f>
        <v>0</v>
      </c>
      <c r="L1095" s="314">
        <f ca="1">+IFERROR(INDEX('Hoja de Trabajo para listado'!$A$155:$Z$1048576,MATCH($A1095,'Hoja de Trabajo para listado'!$A$155:$A$1048576,0),MATCH((CUADRO!L$5&amp;$E1095),'Hoja de Trabajo para listado'!$A$151:$Z$151,0)),0)+IFERROR(INDEX('Hoja de Trabajo para listado'!$AB$155:$BA$1048576,MATCH($A1095,'Hoja de Trabajo para listado'!$AB$155:$AB$1048576,0),MATCH((CUADRO!L$5&amp;$E1095),'Hoja de Trabajo para listado'!$AB$151:$BA$151,0)),0)+IFERROR(INDEX('Hoja de Trabajo para listado'!$BC$155:$CB$1048576,MATCH($A1095,'Hoja de Trabajo para listado'!$BC$155:$BC$1048576,0),MATCH((CUADRO!L$5&amp;$E1095),'Hoja de Trabajo para listado'!$BC$151:$CB$151,0)),0)+IFERROR(INDEX('Hoja de Trabajo para listado'!$DE$153:$DG$274,MATCH($A1095,'Hoja de Trabajo para listado'!$DE$153:$DE$1048576,0),MATCH((CUADRO!L$5&amp;$E1095),'Hoja de Trabajo para listado'!$DE$151:$DG$151,0)),0)+IFERROR(INDEX('Hoja de Trabajo para listado'!$CD$155:$DC$1048576,MATCH($A1095,'Hoja de Trabajo para listado'!$CD$155:$CD$1048576,0),MATCH((CUADRO!L$5&amp;$E1095),'Hoja de Trabajo para listado'!$CD$151:$DC$151,0)),0)</f>
        <v>0</v>
      </c>
      <c r="M1095" s="314">
        <f ca="1">+IFERROR(INDEX('Hoja de Trabajo para listado'!$A$155:$Z$1048576,MATCH($A1095,'Hoja de Trabajo para listado'!$A$155:$A$1048576,0),MATCH((CUADRO!M$5&amp;$E1095),'Hoja de Trabajo para listado'!$A$151:$Z$151,0)),0)+IFERROR(INDEX('Hoja de Trabajo para listado'!$AB$155:$BA$1048576,MATCH($A1095,'Hoja de Trabajo para listado'!$AB$155:$AB$1048576,0),MATCH((CUADRO!M$5&amp;$E1095),'Hoja de Trabajo para listado'!$AB$151:$BA$151,0)),0)+IFERROR(INDEX('Hoja de Trabajo para listado'!$BC$155:$CB$1048576,MATCH($A1095,'Hoja de Trabajo para listado'!$BC$155:$BC$1048576,0),MATCH((CUADRO!M$5&amp;$E1095),'Hoja de Trabajo para listado'!$BC$151:$CB$151,0)),0)+IFERROR(INDEX('Hoja de Trabajo para listado'!$DE$153:$DG$274,MATCH($A1095,'Hoja de Trabajo para listado'!$DE$153:$DE$1048576,0),MATCH((CUADRO!M$5&amp;$E1095),'Hoja de Trabajo para listado'!$DE$151:$DG$151,0)),0)+IFERROR(INDEX('Hoja de Trabajo para listado'!$CD$155:$DC$1048576,MATCH($A1095,'Hoja de Trabajo para listado'!$CD$155:$CD$1048576,0),MATCH((CUADRO!M$5&amp;$E1095),'Hoja de Trabajo para listado'!$CD$151:$DC$151,0)),0)</f>
        <v>0</v>
      </c>
      <c r="N1095" s="314">
        <f ca="1">+IFERROR(INDEX('Hoja de Trabajo para listado'!$A$155:$Z$1048576,MATCH($A1095,'Hoja de Trabajo para listado'!$A$155:$A$1048576,0),MATCH((CUADRO!N$5&amp;$E1095),'Hoja de Trabajo para listado'!$A$151:$Z$151,0)),0)+IFERROR(INDEX('Hoja de Trabajo para listado'!$AB$155:$BA$1048576,MATCH($A1095,'Hoja de Trabajo para listado'!$AB$155:$AB$1048576,0),MATCH((CUADRO!N$5&amp;$E1095),'Hoja de Trabajo para listado'!$AB$151:$BA$151,0)),0)+IFERROR(INDEX('Hoja de Trabajo para listado'!$BC$155:$CB$1048576,MATCH($A1095,'Hoja de Trabajo para listado'!$BC$155:$BC$1048576,0),MATCH((CUADRO!N$5&amp;$E1095),'Hoja de Trabajo para listado'!$BC$151:$CB$151,0)),0)+IFERROR(INDEX('Hoja de Trabajo para listado'!$DE$153:$DG$274,MATCH($A1095,'Hoja de Trabajo para listado'!$DE$153:$DE$1048576,0),MATCH((CUADRO!N$5&amp;$E1095),'Hoja de Trabajo para listado'!$DE$151:$DG$151,0)),0)+IFERROR(INDEX('Hoja de Trabajo para listado'!$CD$155:$DC$1048576,MATCH($A1095,'Hoja de Trabajo para listado'!$CD$155:$CD$1048576,0),MATCH((CUADRO!N$5&amp;$E1095),'Hoja de Trabajo para listado'!$CD$151:$DC$151,0)),0)</f>
        <v>0</v>
      </c>
      <c r="O1095" s="314">
        <f ca="1">+IFERROR(INDEX('Hoja de Trabajo para listado'!$A$155:$Z$1048576,MATCH($A1095,'Hoja de Trabajo para listado'!$A$155:$A$1048576,0),MATCH((CUADRO!O$5&amp;$E1095),'Hoja de Trabajo para listado'!$A$151:$Z$151,0)),0)+IFERROR(INDEX('Hoja de Trabajo para listado'!$AB$155:$BA$1048576,MATCH($A1095,'Hoja de Trabajo para listado'!$AB$155:$AB$1048576,0),MATCH((CUADRO!O$5&amp;$E1095),'Hoja de Trabajo para listado'!$AB$151:$BA$151,0)),0)+IFERROR(INDEX('Hoja de Trabajo para listado'!$BC$155:$CB$1048576,MATCH($A1095,'Hoja de Trabajo para listado'!$BC$155:$BC$1048576,0),MATCH((CUADRO!O$5&amp;$E1095),'Hoja de Trabajo para listado'!$BC$151:$CB$151,0)),0)+IFERROR(INDEX('Hoja de Trabajo para listado'!$DE$153:$DG$274,MATCH($A1095,'Hoja de Trabajo para listado'!$DE$153:$DE$1048576,0),MATCH((CUADRO!O$5&amp;$E1095),'Hoja de Trabajo para listado'!$DE$151:$DG$151,0)),0)+IFERROR(INDEX('Hoja de Trabajo para listado'!$CD$155:$DC$1048576,MATCH($A1095,'Hoja de Trabajo para listado'!$CD$155:$CD$1048576,0),MATCH((CUADRO!O$5&amp;$E1095),'Hoja de Trabajo para listado'!$CD$151:$DC$151,0)),0)</f>
        <v>0</v>
      </c>
      <c r="P1095" s="314">
        <f ca="1">+IFERROR(INDEX('Hoja de Trabajo para listado'!$A$155:$Z$1048576,MATCH($A1095,'Hoja de Trabajo para listado'!$A$155:$A$1048576,0),MATCH((CUADRO!P$5&amp;$E1095),'Hoja de Trabajo para listado'!$A$151:$Z$151,0)),0)+IFERROR(INDEX('Hoja de Trabajo para listado'!$AB$155:$BA$1048576,MATCH($A1095,'Hoja de Trabajo para listado'!$AB$155:$AB$1048576,0),MATCH((CUADRO!P$5&amp;$E1095),'Hoja de Trabajo para listado'!$AB$151:$BA$151,0)),0)+IFERROR(INDEX('Hoja de Trabajo para listado'!$BC$155:$CB$1048576,MATCH($A1095,'Hoja de Trabajo para listado'!$BC$155:$BC$1048576,0),MATCH((CUADRO!P$5&amp;$E1095),'Hoja de Trabajo para listado'!$BC$151:$CB$151,0)),0)+IFERROR(INDEX('Hoja de Trabajo para listado'!$DE$153:$DG$274,MATCH($A1095,'Hoja de Trabajo para listado'!$DE$153:$DE$1048576,0),MATCH((CUADRO!P$5&amp;$E1095),'Hoja de Trabajo para listado'!$DE$151:$DG$151,0)),0)+IFERROR(INDEX('Hoja de Trabajo para listado'!$CD$155:$DC$1048576,MATCH($A1095,'Hoja de Trabajo para listado'!$CD$155:$CD$1048576,0),MATCH((CUADRO!P$5&amp;$E1095),'Hoja de Trabajo para listado'!$CD$151:$DC$151,0)),0)</f>
        <v>0</v>
      </c>
      <c r="Q1095" s="314">
        <f ca="1">+IFERROR(INDEX('Hoja de Trabajo para listado'!$A$155:$Z$1048576,MATCH($A1095,'Hoja de Trabajo para listado'!$A$155:$A$1048576,0),MATCH((CUADRO!Q$5&amp;$E1095),'Hoja de Trabajo para listado'!$A$151:$Z$151,0)),0)+IFERROR(INDEX('Hoja de Trabajo para listado'!$AB$155:$BA$1048576,MATCH($A1095,'Hoja de Trabajo para listado'!$AB$155:$AB$1048576,0),MATCH((CUADRO!Q$5&amp;$E1095),'Hoja de Trabajo para listado'!$AB$151:$BA$151,0)),0)+IFERROR(INDEX('Hoja de Trabajo para listado'!$BC$155:$CB$1048576,MATCH($A1095,'Hoja de Trabajo para listado'!$BC$155:$BC$1048576,0),MATCH((CUADRO!Q$5&amp;$E1095),'Hoja de Trabajo para listado'!$BC$151:$CB$151,0)),0)+IFERROR(INDEX('Hoja de Trabajo para listado'!$DE$153:$DG$274,MATCH($A1095,'Hoja de Trabajo para listado'!$DE$153:$DE$1048576,0),MATCH((CUADRO!Q$5&amp;$E1095),'Hoja de Trabajo para listado'!$DE$151:$DG$151,0)),0)+IFERROR(INDEX('Hoja de Trabajo para listado'!$CD$155:$DC$1048576,MATCH($A1095,'Hoja de Trabajo para listado'!$CD$155:$CD$1048576,0),MATCH((CUADRO!Q$5&amp;$E1095),'Hoja de Trabajo para listado'!$CD$151:$DC$151,0)),0)</f>
        <v>0</v>
      </c>
      <c r="R1095" s="316">
        <f t="shared" ca="1" si="34"/>
        <v>6982553131.21</v>
      </c>
      <c r="S1095" s="316">
        <f ca="1">+R1094+R1095</f>
        <v>7480968793.3199997</v>
      </c>
      <c r="T1095" s="314">
        <f ca="1">+S1095</f>
        <v>7480968793.3199997</v>
      </c>
      <c r="U1095" s="348">
        <f t="shared" si="35"/>
        <v>2</v>
      </c>
      <c r="V1095" s="319" t="str">
        <f>+VLOOKUP(A1095,bd_lista!$A$3:$E$593,5,FALSE)</f>
        <v>Órgano Ejecutivo</v>
      </c>
      <c r="W1095" s="426"/>
    </row>
    <row r="1096" spans="1:23" customFormat="1" ht="15" customHeight="1">
      <c r="A1096" s="380" t="s">
        <v>553</v>
      </c>
      <c r="B1096" s="427" t="s">
        <v>553</v>
      </c>
      <c r="C1096" s="318" t="str">
        <f>+VLOOKUP(A1096,bd_lista!$A$3:$C$593,3,FALSE)</f>
        <v>Dirección General de Programación y Operaciones del Tesoro</v>
      </c>
      <c r="D1096" s="429" t="str">
        <f>+C1096</f>
        <v>Dirección General de Programación y Operaciones del Tesoro</v>
      </c>
      <c r="E1096" s="339" t="s">
        <v>1418</v>
      </c>
      <c r="F1096" s="314">
        <f ca="1">+IFERROR(INDEX('Hoja de Trabajo para listado'!$A$155:$Z$1048576,MATCH($A1096,'Hoja de Trabajo para listado'!$A$155:$A$1048576,0),MATCH((CUADRO!F$5&amp;$E1096),'Hoja de Trabajo para listado'!$A$151:$Z$151,0)),0)+IFERROR(INDEX('Hoja de Trabajo para listado'!$AB$155:$BA$1048576,MATCH($A1096,'Hoja de Trabajo para listado'!$AB$155:$AB$1048576,0),MATCH((CUADRO!F$5&amp;$E1096),'Hoja de Trabajo para listado'!$AB$151:$BA$151,0)),0)+IFERROR(INDEX('Hoja de Trabajo para listado'!$BC$155:$CB$1048576,MATCH($A1096,'Hoja de Trabajo para listado'!$BC$155:$BC$1048576,0),MATCH((CUADRO!F$5&amp;$E1096),'Hoja de Trabajo para listado'!$BC$151:$CB$151,0)),0)+IFERROR(INDEX('Hoja de Trabajo para listado'!$DE$153:$DG$274,MATCH($A1096,'Hoja de Trabajo para listado'!$DE$153:$DE$1048576,0),MATCH((CUADRO!F$5&amp;$E1096),'Hoja de Trabajo para listado'!$DE$151:$DG$151,0)),0)+IFERROR(INDEX('Hoja de Trabajo para listado'!$CD$155:$DC$1048576,MATCH($A1096,'Hoja de Trabajo para listado'!$CD$155:$CD$1048576,0),MATCH((CUADRO!F$5&amp;$E1096),'Hoja de Trabajo para listado'!$CD$151:$DC$151,0)),0)</f>
        <v>18524626.57</v>
      </c>
      <c r="G1096" s="314">
        <f ca="1">+IFERROR(INDEX('Hoja de Trabajo para listado'!$A$155:$Z$1048576,MATCH($A1096,'Hoja de Trabajo para listado'!$A$155:$A$1048576,0),MATCH((CUADRO!G$5&amp;$E1096),'Hoja de Trabajo para listado'!$A$151:$Z$151,0)),0)+IFERROR(INDEX('Hoja de Trabajo para listado'!$AB$155:$BA$1048576,MATCH($A1096,'Hoja de Trabajo para listado'!$AB$155:$AB$1048576,0),MATCH((CUADRO!G$5&amp;$E1096),'Hoja de Trabajo para listado'!$AB$151:$BA$151,0)),0)+IFERROR(INDEX('Hoja de Trabajo para listado'!$BC$155:$CB$1048576,MATCH($A1096,'Hoja de Trabajo para listado'!$BC$155:$BC$1048576,0),MATCH((CUADRO!G$5&amp;$E1096),'Hoja de Trabajo para listado'!$BC$151:$CB$151,0)),0)+IFERROR(INDEX('Hoja de Trabajo para listado'!$DE$153:$DG$274,MATCH($A1096,'Hoja de Trabajo para listado'!$DE$153:$DE$1048576,0),MATCH((CUADRO!G$5&amp;$E1096),'Hoja de Trabajo para listado'!$DE$151:$DG$151,0)),0)+IFERROR(INDEX('Hoja de Trabajo para listado'!$CD$155:$DC$1048576,MATCH($A1096,'Hoja de Trabajo para listado'!$CD$155:$CD$1048576,0),MATCH((CUADRO!G$5&amp;$E1096),'Hoja de Trabajo para listado'!$CD$151:$DC$151,0)),0)</f>
        <v>203.79</v>
      </c>
      <c r="H1096" s="314">
        <f ca="1">+IFERROR(INDEX('Hoja de Trabajo para listado'!$A$155:$Z$1048576,MATCH($A1096,'Hoja de Trabajo para listado'!$A$155:$A$1048576,0),MATCH((CUADRO!H$5&amp;$E1096),'Hoja de Trabajo para listado'!$A$151:$Z$151,0)),0)+IFERROR(INDEX('Hoja de Trabajo para listado'!$AB$155:$BA$1048576,MATCH($A1096,'Hoja de Trabajo para listado'!$AB$155:$AB$1048576,0),MATCH((CUADRO!H$5&amp;$E1096),'Hoja de Trabajo para listado'!$AB$151:$BA$151,0)),0)+IFERROR(INDEX('Hoja de Trabajo para listado'!$BC$155:$CB$1048576,MATCH($A1096,'Hoja de Trabajo para listado'!$BC$155:$BC$1048576,0),MATCH((CUADRO!H$5&amp;$E1096),'Hoja de Trabajo para listado'!$BC$151:$CB$151,0)),0)+IFERROR(INDEX('Hoja de Trabajo para listado'!$DE$153:$DG$274,MATCH($A1096,'Hoja de Trabajo para listado'!$DE$153:$DE$1048576,0),MATCH((CUADRO!H$5&amp;$E1096),'Hoja de Trabajo para listado'!$DE$151:$DG$151,0)),0)+IFERROR(INDEX('Hoja de Trabajo para listado'!$CD$155:$DC$1048576,MATCH($A1096,'Hoja de Trabajo para listado'!$CD$155:$CD$1048576,0),MATCH((CUADRO!H$5&amp;$E1096),'Hoja de Trabajo para listado'!$CD$151:$DC$151,0)),0)</f>
        <v>150.08000000000001</v>
      </c>
      <c r="I1096" s="314">
        <f ca="1">+IFERROR(INDEX('Hoja de Trabajo para listado'!$A$155:$Z$1048576,MATCH($A1096,'Hoja de Trabajo para listado'!$A$155:$A$1048576,0),MATCH((CUADRO!I$5&amp;$E1096),'Hoja de Trabajo para listado'!$A$151:$Z$151,0)),0)+IFERROR(INDEX('Hoja de Trabajo para listado'!$AB$155:$BA$1048576,MATCH($A1096,'Hoja de Trabajo para listado'!$AB$155:$AB$1048576,0),MATCH((CUADRO!I$5&amp;$E1096),'Hoja de Trabajo para listado'!$AB$151:$BA$151,0)),0)+IFERROR(INDEX('Hoja de Trabajo para listado'!$BC$155:$CB$1048576,MATCH($A1096,'Hoja de Trabajo para listado'!$BC$155:$BC$1048576,0),MATCH((CUADRO!I$5&amp;$E1096),'Hoja de Trabajo para listado'!$BC$151:$CB$151,0)),0)+IFERROR(INDEX('Hoja de Trabajo para listado'!$DE$153:$DG$274,MATCH($A1096,'Hoja de Trabajo para listado'!$DE$153:$DE$1048576,0),MATCH((CUADRO!I$5&amp;$E1096),'Hoja de Trabajo para listado'!$DE$151:$DG$151,0)),0)+IFERROR(INDEX('Hoja de Trabajo para listado'!$CD$155:$DC$1048576,MATCH($A1096,'Hoja de Trabajo para listado'!$CD$155:$CD$1048576,0),MATCH((CUADRO!I$5&amp;$E1096),'Hoja de Trabajo para listado'!$CD$151:$DC$151,0)),0)</f>
        <v>9948451.6900000013</v>
      </c>
      <c r="J1096" s="314">
        <f ca="1">+IFERROR(INDEX('Hoja de Trabajo para listado'!$A$155:$Z$1048576,MATCH($A1096,'Hoja de Trabajo para listado'!$A$155:$A$1048576,0),MATCH((CUADRO!J$5&amp;$E1096),'Hoja de Trabajo para listado'!$A$151:$Z$151,0)),0)+IFERROR(INDEX('Hoja de Trabajo para listado'!$AB$155:$BA$1048576,MATCH($A1096,'Hoja de Trabajo para listado'!$AB$155:$AB$1048576,0),MATCH((CUADRO!J$5&amp;$E1096),'Hoja de Trabajo para listado'!$AB$151:$BA$151,0)),0)+IFERROR(INDEX('Hoja de Trabajo para listado'!$BC$155:$CB$1048576,MATCH($A1096,'Hoja de Trabajo para listado'!$BC$155:$BC$1048576,0),MATCH((CUADRO!J$5&amp;$E1096),'Hoja de Trabajo para listado'!$BC$151:$CB$151,0)),0)+IFERROR(INDEX('Hoja de Trabajo para listado'!$DE$153:$DG$274,MATCH($A1096,'Hoja de Trabajo para listado'!$DE$153:$DE$1048576,0),MATCH((CUADRO!J$5&amp;$E1096),'Hoja de Trabajo para listado'!$DE$151:$DG$151,0)),0)+IFERROR(INDEX('Hoja de Trabajo para listado'!$CD$155:$DC$1048576,MATCH($A1096,'Hoja de Trabajo para listado'!$CD$155:$CD$1048576,0),MATCH((CUADRO!J$5&amp;$E1096),'Hoja de Trabajo para listado'!$CD$151:$DC$151,0)),0)</f>
        <v>150.12</v>
      </c>
      <c r="K1096" s="314">
        <f ca="1">+IFERROR(INDEX('Hoja de Trabajo para listado'!$A$155:$Z$1048576,MATCH($A1096,'Hoja de Trabajo para listado'!$A$155:$A$1048576,0),MATCH((CUADRO!K$5&amp;$E1096),'Hoja de Trabajo para listado'!$A$151:$Z$151,0)),0)+IFERROR(INDEX('Hoja de Trabajo para listado'!$AB$155:$BA$1048576,MATCH($A1096,'Hoja de Trabajo para listado'!$AB$155:$AB$1048576,0),MATCH((CUADRO!K$5&amp;$E1096),'Hoja de Trabajo para listado'!$AB$151:$BA$151,0)),0)+IFERROR(INDEX('Hoja de Trabajo para listado'!$BC$155:$CB$1048576,MATCH($A1096,'Hoja de Trabajo para listado'!$BC$155:$BC$1048576,0),MATCH((CUADRO!K$5&amp;$E1096),'Hoja de Trabajo para listado'!$BC$151:$CB$151,0)),0)+IFERROR(INDEX('Hoja de Trabajo para listado'!$DE$153:$DG$274,MATCH($A1096,'Hoja de Trabajo para listado'!$DE$153:$DE$1048576,0),MATCH((CUADRO!K$5&amp;$E1096),'Hoja de Trabajo para listado'!$DE$151:$DG$151,0)),0)+IFERROR(INDEX('Hoja de Trabajo para listado'!$CD$155:$DC$1048576,MATCH($A1096,'Hoja de Trabajo para listado'!$CD$155:$CD$1048576,0),MATCH((CUADRO!K$5&amp;$E1096),'Hoja de Trabajo para listado'!$CD$151:$DC$151,0)),0)</f>
        <v>0</v>
      </c>
      <c r="L1096" s="314">
        <f ca="1">+IFERROR(INDEX('Hoja de Trabajo para listado'!$A$155:$Z$1048576,MATCH($A1096,'Hoja de Trabajo para listado'!$A$155:$A$1048576,0),MATCH((CUADRO!L$5&amp;$E1096),'Hoja de Trabajo para listado'!$A$151:$Z$151,0)),0)+IFERROR(INDEX('Hoja de Trabajo para listado'!$AB$155:$BA$1048576,MATCH($A1096,'Hoja de Trabajo para listado'!$AB$155:$AB$1048576,0),MATCH((CUADRO!L$5&amp;$E1096),'Hoja de Trabajo para listado'!$AB$151:$BA$151,0)),0)+IFERROR(INDEX('Hoja de Trabajo para listado'!$BC$155:$CB$1048576,MATCH($A1096,'Hoja de Trabajo para listado'!$BC$155:$BC$1048576,0),MATCH((CUADRO!L$5&amp;$E1096),'Hoja de Trabajo para listado'!$BC$151:$CB$151,0)),0)+IFERROR(INDEX('Hoja de Trabajo para listado'!$DE$153:$DG$274,MATCH($A1096,'Hoja de Trabajo para listado'!$DE$153:$DE$1048576,0),MATCH((CUADRO!L$5&amp;$E1096),'Hoja de Trabajo para listado'!$DE$151:$DG$151,0)),0)+IFERROR(INDEX('Hoja de Trabajo para listado'!$CD$155:$DC$1048576,MATCH($A1096,'Hoja de Trabajo para listado'!$CD$155:$CD$1048576,0),MATCH((CUADRO!L$5&amp;$E1096),'Hoja de Trabajo para listado'!$CD$151:$DC$151,0)),0)</f>
        <v>0</v>
      </c>
      <c r="M1096" s="314">
        <f ca="1">+IFERROR(INDEX('Hoja de Trabajo para listado'!$A$155:$Z$1048576,MATCH($A1096,'Hoja de Trabajo para listado'!$A$155:$A$1048576,0),MATCH((CUADRO!M$5&amp;$E1096),'Hoja de Trabajo para listado'!$A$151:$Z$151,0)),0)+IFERROR(INDEX('Hoja de Trabajo para listado'!$AB$155:$BA$1048576,MATCH($A1096,'Hoja de Trabajo para listado'!$AB$155:$AB$1048576,0),MATCH((CUADRO!M$5&amp;$E1096),'Hoja de Trabajo para listado'!$AB$151:$BA$151,0)),0)+IFERROR(INDEX('Hoja de Trabajo para listado'!$BC$155:$CB$1048576,MATCH($A1096,'Hoja de Trabajo para listado'!$BC$155:$BC$1048576,0),MATCH((CUADRO!M$5&amp;$E1096),'Hoja de Trabajo para listado'!$BC$151:$CB$151,0)),0)+IFERROR(INDEX('Hoja de Trabajo para listado'!$DE$153:$DG$274,MATCH($A1096,'Hoja de Trabajo para listado'!$DE$153:$DE$1048576,0),MATCH((CUADRO!M$5&amp;$E1096),'Hoja de Trabajo para listado'!$DE$151:$DG$151,0)),0)+IFERROR(INDEX('Hoja de Trabajo para listado'!$CD$155:$DC$1048576,MATCH($A1096,'Hoja de Trabajo para listado'!$CD$155:$CD$1048576,0),MATCH((CUADRO!M$5&amp;$E1096),'Hoja de Trabajo para listado'!$CD$151:$DC$151,0)),0)</f>
        <v>0</v>
      </c>
      <c r="N1096" s="314">
        <f ca="1">+IFERROR(INDEX('Hoja de Trabajo para listado'!$A$155:$Z$1048576,MATCH($A1096,'Hoja de Trabajo para listado'!$A$155:$A$1048576,0),MATCH((CUADRO!N$5&amp;$E1096),'Hoja de Trabajo para listado'!$A$151:$Z$151,0)),0)+IFERROR(INDEX('Hoja de Trabajo para listado'!$AB$155:$BA$1048576,MATCH($A1096,'Hoja de Trabajo para listado'!$AB$155:$AB$1048576,0),MATCH((CUADRO!N$5&amp;$E1096),'Hoja de Trabajo para listado'!$AB$151:$BA$151,0)),0)+IFERROR(INDEX('Hoja de Trabajo para listado'!$BC$155:$CB$1048576,MATCH($A1096,'Hoja de Trabajo para listado'!$BC$155:$BC$1048576,0),MATCH((CUADRO!N$5&amp;$E1096),'Hoja de Trabajo para listado'!$BC$151:$CB$151,0)),0)+IFERROR(INDEX('Hoja de Trabajo para listado'!$DE$153:$DG$274,MATCH($A1096,'Hoja de Trabajo para listado'!$DE$153:$DE$1048576,0),MATCH((CUADRO!N$5&amp;$E1096),'Hoja de Trabajo para listado'!$DE$151:$DG$151,0)),0)+IFERROR(INDEX('Hoja de Trabajo para listado'!$CD$155:$DC$1048576,MATCH($A1096,'Hoja de Trabajo para listado'!$CD$155:$CD$1048576,0),MATCH((CUADRO!N$5&amp;$E1096),'Hoja de Trabajo para listado'!$CD$151:$DC$151,0)),0)</f>
        <v>0</v>
      </c>
      <c r="O1096" s="314">
        <f ca="1">+IFERROR(INDEX('Hoja de Trabajo para listado'!$A$155:$Z$1048576,MATCH($A1096,'Hoja de Trabajo para listado'!$A$155:$A$1048576,0),MATCH((CUADRO!O$5&amp;$E1096),'Hoja de Trabajo para listado'!$A$151:$Z$151,0)),0)+IFERROR(INDEX('Hoja de Trabajo para listado'!$AB$155:$BA$1048576,MATCH($A1096,'Hoja de Trabajo para listado'!$AB$155:$AB$1048576,0),MATCH((CUADRO!O$5&amp;$E1096),'Hoja de Trabajo para listado'!$AB$151:$BA$151,0)),0)+IFERROR(INDEX('Hoja de Trabajo para listado'!$BC$155:$CB$1048576,MATCH($A1096,'Hoja de Trabajo para listado'!$BC$155:$BC$1048576,0),MATCH((CUADRO!O$5&amp;$E1096),'Hoja de Trabajo para listado'!$BC$151:$CB$151,0)),0)+IFERROR(INDEX('Hoja de Trabajo para listado'!$DE$153:$DG$274,MATCH($A1096,'Hoja de Trabajo para listado'!$DE$153:$DE$1048576,0),MATCH((CUADRO!O$5&amp;$E1096),'Hoja de Trabajo para listado'!$DE$151:$DG$151,0)),0)+IFERROR(INDEX('Hoja de Trabajo para listado'!$CD$155:$DC$1048576,MATCH($A1096,'Hoja de Trabajo para listado'!$CD$155:$CD$1048576,0),MATCH((CUADRO!O$5&amp;$E1096),'Hoja de Trabajo para listado'!$CD$151:$DC$151,0)),0)</f>
        <v>0</v>
      </c>
      <c r="P1096" s="314">
        <f ca="1">+IFERROR(INDEX('Hoja de Trabajo para listado'!$A$155:$Z$1048576,MATCH($A1096,'Hoja de Trabajo para listado'!$A$155:$A$1048576,0),MATCH((CUADRO!P$5&amp;$E1096),'Hoja de Trabajo para listado'!$A$151:$Z$151,0)),0)+IFERROR(INDEX('Hoja de Trabajo para listado'!$AB$155:$BA$1048576,MATCH($A1096,'Hoja de Trabajo para listado'!$AB$155:$AB$1048576,0),MATCH((CUADRO!P$5&amp;$E1096),'Hoja de Trabajo para listado'!$AB$151:$BA$151,0)),0)+IFERROR(INDEX('Hoja de Trabajo para listado'!$BC$155:$CB$1048576,MATCH($A1096,'Hoja de Trabajo para listado'!$BC$155:$BC$1048576,0),MATCH((CUADRO!P$5&amp;$E1096),'Hoja de Trabajo para listado'!$BC$151:$CB$151,0)),0)+IFERROR(INDEX('Hoja de Trabajo para listado'!$DE$153:$DG$274,MATCH($A1096,'Hoja de Trabajo para listado'!$DE$153:$DE$1048576,0),MATCH((CUADRO!P$5&amp;$E1096),'Hoja de Trabajo para listado'!$DE$151:$DG$151,0)),0)+IFERROR(INDEX('Hoja de Trabajo para listado'!$CD$155:$DC$1048576,MATCH($A1096,'Hoja de Trabajo para listado'!$CD$155:$CD$1048576,0),MATCH((CUADRO!P$5&amp;$E1096),'Hoja de Trabajo para listado'!$CD$151:$DC$151,0)),0)</f>
        <v>0</v>
      </c>
      <c r="Q1096" s="314">
        <f ca="1">+IFERROR(INDEX('Hoja de Trabajo para listado'!$A$155:$Z$1048576,MATCH($A1096,'Hoja de Trabajo para listado'!$A$155:$A$1048576,0),MATCH((CUADRO!Q$5&amp;$E1096),'Hoja de Trabajo para listado'!$A$151:$Z$151,0)),0)+IFERROR(INDEX('Hoja de Trabajo para listado'!$AB$155:$BA$1048576,MATCH($A1096,'Hoja de Trabajo para listado'!$AB$155:$AB$1048576,0),MATCH((CUADRO!Q$5&amp;$E1096),'Hoja de Trabajo para listado'!$AB$151:$BA$151,0)),0)+IFERROR(INDEX('Hoja de Trabajo para listado'!$BC$155:$CB$1048576,MATCH($A1096,'Hoja de Trabajo para listado'!$BC$155:$BC$1048576,0),MATCH((CUADRO!Q$5&amp;$E1096),'Hoja de Trabajo para listado'!$BC$151:$CB$151,0)),0)+IFERROR(INDEX('Hoja de Trabajo para listado'!$DE$153:$DG$274,MATCH($A1096,'Hoja de Trabajo para listado'!$DE$153:$DE$1048576,0),MATCH((CUADRO!Q$5&amp;$E1096),'Hoja de Trabajo para listado'!$DE$151:$DG$151,0)),0)+IFERROR(INDEX('Hoja de Trabajo para listado'!$CD$155:$DC$1048576,MATCH($A1096,'Hoja de Trabajo para listado'!$CD$155:$CD$1048576,0),MATCH((CUADRO!Q$5&amp;$E1096),'Hoja de Trabajo para listado'!$CD$151:$DC$151,0)),0)</f>
        <v>0</v>
      </c>
      <c r="R1096" s="314">
        <f t="shared" ca="1" si="34"/>
        <v>28473582.25</v>
      </c>
      <c r="S1096" s="314"/>
      <c r="T1096" s="314">
        <f ca="1">+T1097</f>
        <v>907423164.01999998</v>
      </c>
      <c r="U1096" s="313">
        <f t="shared" si="35"/>
        <v>1</v>
      </c>
      <c r="V1096" s="319" t="str">
        <f>+VLOOKUP(A1096,bd_lista!$A$3:$E$593,5,FALSE)</f>
        <v>Órgano Ejecutivo</v>
      </c>
      <c r="W1096" s="425" t="str">
        <f>+V1096</f>
        <v>Órgano Ejecutivo</v>
      </c>
    </row>
    <row r="1097" spans="1:23" customFormat="1" ht="15" customHeight="1">
      <c r="A1097" s="380" t="s">
        <v>553</v>
      </c>
      <c r="B1097" s="428"/>
      <c r="C1097" s="339" t="str">
        <f>+VLOOKUP(A1097,bd_lista!$A$3:$C$593,3,FALSE)</f>
        <v>Dirección General de Programación y Operaciones del Tesoro</v>
      </c>
      <c r="D1097" s="430"/>
      <c r="E1097" s="319" t="s">
        <v>1419</v>
      </c>
      <c r="F1097" s="316">
        <f ca="1">+IFERROR(INDEX('Hoja de Trabajo para listado'!$A$155:$Z$1048576,MATCH($A1097,'Hoja de Trabajo para listado'!$A$155:$A$1048576,0),MATCH((CUADRO!F$5&amp;$E1097),'Hoja de Trabajo para listado'!$A$151:$Z$151,0)),0)+IFERROR(INDEX('Hoja de Trabajo para listado'!$AB$155:$BA$1048576,MATCH($A1097,'Hoja de Trabajo para listado'!$AB$155:$AB$1048576,0),MATCH((CUADRO!F$5&amp;$E1097),'Hoja de Trabajo para listado'!$AB$151:$BA$151,0)),0)+IFERROR(INDEX('Hoja de Trabajo para listado'!$BC$155:$CB$1048576,MATCH($A1097,'Hoja de Trabajo para listado'!$BC$155:$BC$1048576,0),MATCH((CUADRO!F$5&amp;$E1097),'Hoja de Trabajo para listado'!$BC$151:$CB$151,0)),0)+IFERROR(INDEX('Hoja de Trabajo para listado'!$DE$153:$DG$274,MATCH($A1097,'Hoja de Trabajo para listado'!$DE$153:$DE$1048576,0),MATCH((CUADRO!F$5&amp;$E1097),'Hoja de Trabajo para listado'!$DE$151:$DG$151,0)),0)+IFERROR(INDEX('Hoja de Trabajo para listado'!$CD$155:$DC$1048576,MATCH($A1097,'Hoja de Trabajo para listado'!$CD$155:$CD$1048576,0),MATCH((CUADRO!F$5&amp;$E1097),'Hoja de Trabajo para listado'!$CD$151:$DC$151,0)),0)</f>
        <v>992819.54999999981</v>
      </c>
      <c r="G1097" s="316">
        <f ca="1">+IFERROR(INDEX('Hoja de Trabajo para listado'!$A$155:$Z$1048576,MATCH($A1097,'Hoja de Trabajo para listado'!$A$155:$A$1048576,0),MATCH((CUADRO!G$5&amp;$E1097),'Hoja de Trabajo para listado'!$A$151:$Z$151,0)),0)+IFERROR(INDEX('Hoja de Trabajo para listado'!$AB$155:$BA$1048576,MATCH($A1097,'Hoja de Trabajo para listado'!$AB$155:$AB$1048576,0),MATCH((CUADRO!G$5&amp;$E1097),'Hoja de Trabajo para listado'!$AB$151:$BA$151,0)),0)+IFERROR(INDEX('Hoja de Trabajo para listado'!$BC$155:$CB$1048576,MATCH($A1097,'Hoja de Trabajo para listado'!$BC$155:$BC$1048576,0),MATCH((CUADRO!G$5&amp;$E1097),'Hoja de Trabajo para listado'!$BC$151:$CB$151,0)),0)+IFERROR(INDEX('Hoja de Trabajo para listado'!$DE$153:$DG$274,MATCH($A1097,'Hoja de Trabajo para listado'!$DE$153:$DE$1048576,0),MATCH((CUADRO!G$5&amp;$E1097),'Hoja de Trabajo para listado'!$DE$151:$DG$151,0)),0)+IFERROR(INDEX('Hoja de Trabajo para listado'!$CD$155:$DC$1048576,MATCH($A1097,'Hoja de Trabajo para listado'!$CD$155:$CD$1048576,0),MATCH((CUADRO!G$5&amp;$E1097),'Hoja de Trabajo para listado'!$CD$151:$DC$151,0)),0)</f>
        <v>68860689.709999993</v>
      </c>
      <c r="H1097" s="316">
        <f ca="1">+IFERROR(INDEX('Hoja de Trabajo para listado'!$A$155:$Z$1048576,MATCH($A1097,'Hoja de Trabajo para listado'!$A$155:$A$1048576,0),MATCH((CUADRO!H$5&amp;$E1097),'Hoja de Trabajo para listado'!$A$151:$Z$151,0)),0)+IFERROR(INDEX('Hoja de Trabajo para listado'!$AB$155:$BA$1048576,MATCH($A1097,'Hoja de Trabajo para listado'!$AB$155:$AB$1048576,0),MATCH((CUADRO!H$5&amp;$E1097),'Hoja de Trabajo para listado'!$AB$151:$BA$151,0)),0)+IFERROR(INDEX('Hoja de Trabajo para listado'!$BC$155:$CB$1048576,MATCH($A1097,'Hoja de Trabajo para listado'!$BC$155:$BC$1048576,0),MATCH((CUADRO!H$5&amp;$E1097),'Hoja de Trabajo para listado'!$BC$151:$CB$151,0)),0)+IFERROR(INDEX('Hoja de Trabajo para listado'!$DE$153:$DG$274,MATCH($A1097,'Hoja de Trabajo para listado'!$DE$153:$DE$1048576,0),MATCH((CUADRO!H$5&amp;$E1097),'Hoja de Trabajo para listado'!$DE$151:$DG$151,0)),0)+IFERROR(INDEX('Hoja de Trabajo para listado'!$CD$155:$DC$1048576,MATCH($A1097,'Hoja de Trabajo para listado'!$CD$155:$CD$1048576,0),MATCH((CUADRO!H$5&amp;$E1097),'Hoja de Trabajo para listado'!$CD$151:$DC$151,0)),0)</f>
        <v>46886216.959999993</v>
      </c>
      <c r="I1097" s="316">
        <f ca="1">+IFERROR(INDEX('Hoja de Trabajo para listado'!$A$155:$Z$1048576,MATCH($A1097,'Hoja de Trabajo para listado'!$A$155:$A$1048576,0),MATCH((CUADRO!I$5&amp;$E1097),'Hoja de Trabajo para listado'!$A$151:$Z$151,0)),0)+IFERROR(INDEX('Hoja de Trabajo para listado'!$AB$155:$BA$1048576,MATCH($A1097,'Hoja de Trabajo para listado'!$AB$155:$AB$1048576,0),MATCH((CUADRO!I$5&amp;$E1097),'Hoja de Trabajo para listado'!$AB$151:$BA$151,0)),0)+IFERROR(INDEX('Hoja de Trabajo para listado'!$BC$155:$CB$1048576,MATCH($A1097,'Hoja de Trabajo para listado'!$BC$155:$BC$1048576,0),MATCH((CUADRO!I$5&amp;$E1097),'Hoja de Trabajo para listado'!$BC$151:$CB$151,0)),0)+IFERROR(INDEX('Hoja de Trabajo para listado'!$DE$153:$DG$274,MATCH($A1097,'Hoja de Trabajo para listado'!$DE$153:$DE$1048576,0),MATCH((CUADRO!I$5&amp;$E1097),'Hoja de Trabajo para listado'!$DE$151:$DG$151,0)),0)+IFERROR(INDEX('Hoja de Trabajo para listado'!$CD$155:$DC$1048576,MATCH($A1097,'Hoja de Trabajo para listado'!$CD$155:$CD$1048576,0),MATCH((CUADRO!I$5&amp;$E1097),'Hoja de Trabajo para listado'!$CD$151:$DC$151,0)),0)</f>
        <v>39712358.800000004</v>
      </c>
      <c r="J1097" s="316">
        <f ca="1">+IFERROR(INDEX('Hoja de Trabajo para listado'!$A$155:$Z$1048576,MATCH($A1097,'Hoja de Trabajo para listado'!$A$155:$A$1048576,0),MATCH((CUADRO!J$5&amp;$E1097),'Hoja de Trabajo para listado'!$A$151:$Z$151,0)),0)+IFERROR(INDEX('Hoja de Trabajo para listado'!$AB$155:$BA$1048576,MATCH($A1097,'Hoja de Trabajo para listado'!$AB$155:$AB$1048576,0),MATCH((CUADRO!J$5&amp;$E1097),'Hoja de Trabajo para listado'!$AB$151:$BA$151,0)),0)+IFERROR(INDEX('Hoja de Trabajo para listado'!$BC$155:$CB$1048576,MATCH($A1097,'Hoja de Trabajo para listado'!$BC$155:$BC$1048576,0),MATCH((CUADRO!J$5&amp;$E1097),'Hoja de Trabajo para listado'!$BC$151:$CB$151,0)),0)+IFERROR(INDEX('Hoja de Trabajo para listado'!$DE$153:$DG$274,MATCH($A1097,'Hoja de Trabajo para listado'!$DE$153:$DE$1048576,0),MATCH((CUADRO!J$5&amp;$E1097),'Hoja de Trabajo para listado'!$DE$151:$DG$151,0)),0)+IFERROR(INDEX('Hoja de Trabajo para listado'!$CD$155:$DC$1048576,MATCH($A1097,'Hoja de Trabajo para listado'!$CD$155:$CD$1048576,0),MATCH((CUADRO!J$5&amp;$E1097),'Hoja de Trabajo para listado'!$CD$151:$DC$151,0)),0)</f>
        <v>10144261.929999998</v>
      </c>
      <c r="K1097" s="314">
        <f ca="1">+IFERROR(INDEX('Hoja de Trabajo para listado'!$A$155:$Z$1048576,MATCH($A1097,'Hoja de Trabajo para listado'!$A$155:$A$1048576,0),MATCH((CUADRO!K$5&amp;$E1097),'Hoja de Trabajo para listado'!$A$151:$Z$151,0)),0)+IFERROR(INDEX('Hoja de Trabajo para listado'!$AB$155:$BA$1048576,MATCH($A1097,'Hoja de Trabajo para listado'!$AB$155:$AB$1048576,0),MATCH((CUADRO!K$5&amp;$E1097),'Hoja de Trabajo para listado'!$AB$151:$BA$151,0)),0)+IFERROR(INDEX('Hoja de Trabajo para listado'!$BC$155:$CB$1048576,MATCH($A1097,'Hoja de Trabajo para listado'!$BC$155:$BC$1048576,0),MATCH((CUADRO!K$5&amp;$E1097),'Hoja de Trabajo para listado'!$BC$151:$CB$151,0)),0)+IFERROR(INDEX('Hoja de Trabajo para listado'!$DE$153:$DG$274,MATCH($A1097,'Hoja de Trabajo para listado'!$DE$153:$DE$1048576,0),MATCH((CUADRO!K$5&amp;$E1097),'Hoja de Trabajo para listado'!$DE$151:$DG$151,0)),0)+IFERROR(INDEX('Hoja de Trabajo para listado'!$CD$155:$DC$1048576,MATCH($A1097,'Hoja de Trabajo para listado'!$CD$155:$CD$1048576,0),MATCH((CUADRO!K$5&amp;$E1097),'Hoja de Trabajo para listado'!$CD$151:$DC$151,0)),0)</f>
        <v>712353234.82000005</v>
      </c>
      <c r="L1097" s="314">
        <f ca="1">+IFERROR(INDEX('Hoja de Trabajo para listado'!$A$155:$Z$1048576,MATCH($A1097,'Hoja de Trabajo para listado'!$A$155:$A$1048576,0),MATCH((CUADRO!L$5&amp;$E1097),'Hoja de Trabajo para listado'!$A$151:$Z$151,0)),0)+IFERROR(INDEX('Hoja de Trabajo para listado'!$AB$155:$BA$1048576,MATCH($A1097,'Hoja de Trabajo para listado'!$AB$155:$AB$1048576,0),MATCH((CUADRO!L$5&amp;$E1097),'Hoja de Trabajo para listado'!$AB$151:$BA$151,0)),0)+IFERROR(INDEX('Hoja de Trabajo para listado'!$BC$155:$CB$1048576,MATCH($A1097,'Hoja de Trabajo para listado'!$BC$155:$BC$1048576,0),MATCH((CUADRO!L$5&amp;$E1097),'Hoja de Trabajo para listado'!$BC$151:$CB$151,0)),0)+IFERROR(INDEX('Hoja de Trabajo para listado'!$DE$153:$DG$274,MATCH($A1097,'Hoja de Trabajo para listado'!$DE$153:$DE$1048576,0),MATCH((CUADRO!L$5&amp;$E1097),'Hoja de Trabajo para listado'!$DE$151:$DG$151,0)),0)+IFERROR(INDEX('Hoja de Trabajo para listado'!$CD$155:$DC$1048576,MATCH($A1097,'Hoja de Trabajo para listado'!$CD$155:$CD$1048576,0),MATCH((CUADRO!L$5&amp;$E1097),'Hoja de Trabajo para listado'!$CD$151:$DC$151,0)),0)</f>
        <v>0</v>
      </c>
      <c r="M1097" s="314">
        <f ca="1">+IFERROR(INDEX('Hoja de Trabajo para listado'!$A$155:$Z$1048576,MATCH($A1097,'Hoja de Trabajo para listado'!$A$155:$A$1048576,0),MATCH((CUADRO!M$5&amp;$E1097),'Hoja de Trabajo para listado'!$A$151:$Z$151,0)),0)+IFERROR(INDEX('Hoja de Trabajo para listado'!$AB$155:$BA$1048576,MATCH($A1097,'Hoja de Trabajo para listado'!$AB$155:$AB$1048576,0),MATCH((CUADRO!M$5&amp;$E1097),'Hoja de Trabajo para listado'!$AB$151:$BA$151,0)),0)+IFERROR(INDEX('Hoja de Trabajo para listado'!$BC$155:$CB$1048576,MATCH($A1097,'Hoja de Trabajo para listado'!$BC$155:$BC$1048576,0),MATCH((CUADRO!M$5&amp;$E1097),'Hoja de Trabajo para listado'!$BC$151:$CB$151,0)),0)+IFERROR(INDEX('Hoja de Trabajo para listado'!$DE$153:$DG$274,MATCH($A1097,'Hoja de Trabajo para listado'!$DE$153:$DE$1048576,0),MATCH((CUADRO!M$5&amp;$E1097),'Hoja de Trabajo para listado'!$DE$151:$DG$151,0)),0)+IFERROR(INDEX('Hoja de Trabajo para listado'!$CD$155:$DC$1048576,MATCH($A1097,'Hoja de Trabajo para listado'!$CD$155:$CD$1048576,0),MATCH((CUADRO!M$5&amp;$E1097),'Hoja de Trabajo para listado'!$CD$151:$DC$151,0)),0)</f>
        <v>0</v>
      </c>
      <c r="N1097" s="314">
        <f ca="1">+IFERROR(INDEX('Hoja de Trabajo para listado'!$A$155:$Z$1048576,MATCH($A1097,'Hoja de Trabajo para listado'!$A$155:$A$1048576,0),MATCH((CUADRO!N$5&amp;$E1097),'Hoja de Trabajo para listado'!$A$151:$Z$151,0)),0)+IFERROR(INDEX('Hoja de Trabajo para listado'!$AB$155:$BA$1048576,MATCH($A1097,'Hoja de Trabajo para listado'!$AB$155:$AB$1048576,0),MATCH((CUADRO!N$5&amp;$E1097),'Hoja de Trabajo para listado'!$AB$151:$BA$151,0)),0)+IFERROR(INDEX('Hoja de Trabajo para listado'!$BC$155:$CB$1048576,MATCH($A1097,'Hoja de Trabajo para listado'!$BC$155:$BC$1048576,0),MATCH((CUADRO!N$5&amp;$E1097),'Hoja de Trabajo para listado'!$BC$151:$CB$151,0)),0)+IFERROR(INDEX('Hoja de Trabajo para listado'!$DE$153:$DG$274,MATCH($A1097,'Hoja de Trabajo para listado'!$DE$153:$DE$1048576,0),MATCH((CUADRO!N$5&amp;$E1097),'Hoja de Trabajo para listado'!$DE$151:$DG$151,0)),0)+IFERROR(INDEX('Hoja de Trabajo para listado'!$CD$155:$DC$1048576,MATCH($A1097,'Hoja de Trabajo para listado'!$CD$155:$CD$1048576,0),MATCH((CUADRO!N$5&amp;$E1097),'Hoja de Trabajo para listado'!$CD$151:$DC$151,0)),0)</f>
        <v>0</v>
      </c>
      <c r="O1097" s="314">
        <f ca="1">+IFERROR(INDEX('Hoja de Trabajo para listado'!$A$155:$Z$1048576,MATCH($A1097,'Hoja de Trabajo para listado'!$A$155:$A$1048576,0),MATCH((CUADRO!O$5&amp;$E1097),'Hoja de Trabajo para listado'!$A$151:$Z$151,0)),0)+IFERROR(INDEX('Hoja de Trabajo para listado'!$AB$155:$BA$1048576,MATCH($A1097,'Hoja de Trabajo para listado'!$AB$155:$AB$1048576,0),MATCH((CUADRO!O$5&amp;$E1097),'Hoja de Trabajo para listado'!$AB$151:$BA$151,0)),0)+IFERROR(INDEX('Hoja de Trabajo para listado'!$BC$155:$CB$1048576,MATCH($A1097,'Hoja de Trabajo para listado'!$BC$155:$BC$1048576,0),MATCH((CUADRO!O$5&amp;$E1097),'Hoja de Trabajo para listado'!$BC$151:$CB$151,0)),0)+IFERROR(INDEX('Hoja de Trabajo para listado'!$DE$153:$DG$274,MATCH($A1097,'Hoja de Trabajo para listado'!$DE$153:$DE$1048576,0),MATCH((CUADRO!O$5&amp;$E1097),'Hoja de Trabajo para listado'!$DE$151:$DG$151,0)),0)+IFERROR(INDEX('Hoja de Trabajo para listado'!$CD$155:$DC$1048576,MATCH($A1097,'Hoja de Trabajo para listado'!$CD$155:$CD$1048576,0),MATCH((CUADRO!O$5&amp;$E1097),'Hoja de Trabajo para listado'!$CD$151:$DC$151,0)),0)</f>
        <v>0</v>
      </c>
      <c r="P1097" s="314">
        <f ca="1">+IFERROR(INDEX('Hoja de Trabajo para listado'!$A$155:$Z$1048576,MATCH($A1097,'Hoja de Trabajo para listado'!$A$155:$A$1048576,0),MATCH((CUADRO!P$5&amp;$E1097),'Hoja de Trabajo para listado'!$A$151:$Z$151,0)),0)+IFERROR(INDEX('Hoja de Trabajo para listado'!$AB$155:$BA$1048576,MATCH($A1097,'Hoja de Trabajo para listado'!$AB$155:$AB$1048576,0),MATCH((CUADRO!P$5&amp;$E1097),'Hoja de Trabajo para listado'!$AB$151:$BA$151,0)),0)+IFERROR(INDEX('Hoja de Trabajo para listado'!$BC$155:$CB$1048576,MATCH($A1097,'Hoja de Trabajo para listado'!$BC$155:$BC$1048576,0),MATCH((CUADRO!P$5&amp;$E1097),'Hoja de Trabajo para listado'!$BC$151:$CB$151,0)),0)+IFERROR(INDEX('Hoja de Trabajo para listado'!$DE$153:$DG$274,MATCH($A1097,'Hoja de Trabajo para listado'!$DE$153:$DE$1048576,0),MATCH((CUADRO!P$5&amp;$E1097),'Hoja de Trabajo para listado'!$DE$151:$DG$151,0)),0)+IFERROR(INDEX('Hoja de Trabajo para listado'!$CD$155:$DC$1048576,MATCH($A1097,'Hoja de Trabajo para listado'!$CD$155:$CD$1048576,0),MATCH((CUADRO!P$5&amp;$E1097),'Hoja de Trabajo para listado'!$CD$151:$DC$151,0)),0)</f>
        <v>0</v>
      </c>
      <c r="Q1097" s="314">
        <f ca="1">+IFERROR(INDEX('Hoja de Trabajo para listado'!$A$155:$Z$1048576,MATCH($A1097,'Hoja de Trabajo para listado'!$A$155:$A$1048576,0),MATCH((CUADRO!Q$5&amp;$E1097),'Hoja de Trabajo para listado'!$A$151:$Z$151,0)),0)+IFERROR(INDEX('Hoja de Trabajo para listado'!$AB$155:$BA$1048576,MATCH($A1097,'Hoja de Trabajo para listado'!$AB$155:$AB$1048576,0),MATCH((CUADRO!Q$5&amp;$E1097),'Hoja de Trabajo para listado'!$AB$151:$BA$151,0)),0)+IFERROR(INDEX('Hoja de Trabajo para listado'!$BC$155:$CB$1048576,MATCH($A1097,'Hoja de Trabajo para listado'!$BC$155:$BC$1048576,0),MATCH((CUADRO!Q$5&amp;$E1097),'Hoja de Trabajo para listado'!$BC$151:$CB$151,0)),0)+IFERROR(INDEX('Hoja de Trabajo para listado'!$DE$153:$DG$274,MATCH($A1097,'Hoja de Trabajo para listado'!$DE$153:$DE$1048576,0),MATCH((CUADRO!Q$5&amp;$E1097),'Hoja de Trabajo para listado'!$DE$151:$DG$151,0)),0)+IFERROR(INDEX('Hoja de Trabajo para listado'!$CD$155:$DC$1048576,MATCH($A1097,'Hoja de Trabajo para listado'!$CD$155:$CD$1048576,0),MATCH((CUADRO!Q$5&amp;$E1097),'Hoja de Trabajo para listado'!$CD$151:$DC$151,0)),0)</f>
        <v>0</v>
      </c>
      <c r="R1097" s="316">
        <f t="shared" ca="1" si="34"/>
        <v>878949581.76999998</v>
      </c>
      <c r="S1097" s="316">
        <f ca="1">+R1096+R1097</f>
        <v>907423164.01999998</v>
      </c>
      <c r="T1097" s="314">
        <f ca="1">+S1097</f>
        <v>907423164.01999998</v>
      </c>
      <c r="U1097" s="348">
        <f t="shared" si="35"/>
        <v>2</v>
      </c>
      <c r="V1097" s="319" t="str">
        <f>+VLOOKUP(A1097,bd_lista!$A$3:$E$593,5,FALSE)</f>
        <v>Órgano Ejecutivo</v>
      </c>
      <c r="W1097" s="426"/>
    </row>
    <row r="1098" spans="1:23" customFormat="1" ht="15" customHeight="1">
      <c r="A1098" s="323">
        <v>66</v>
      </c>
      <c r="B1098" s="427">
        <f>+A1098</f>
        <v>66</v>
      </c>
      <c r="C1098" s="318" t="str">
        <f>+VLOOKUP(A1098,bd_lista!$A$3:$C$593,3,FALSE)</f>
        <v>Ministerio de Planificación del Desarrollo</v>
      </c>
      <c r="D1098" s="429" t="str">
        <f>+C1098</f>
        <v>Ministerio de Planificación del Desarrollo</v>
      </c>
      <c r="E1098" s="339" t="s">
        <v>1418</v>
      </c>
      <c r="F1098" s="314">
        <f ca="1">+IFERROR(INDEX('Hoja de Trabajo para listado'!$A$155:$Z$1048576,MATCH($A1098,'Hoja de Trabajo para listado'!$A$155:$A$1048576,0),MATCH((CUADRO!F$5&amp;$E1098),'Hoja de Trabajo para listado'!$A$151:$Z$151,0)),0)+IFERROR(INDEX('Hoja de Trabajo para listado'!$AB$155:$BA$1048576,MATCH($A1098,'Hoja de Trabajo para listado'!$AB$155:$AB$1048576,0),MATCH((CUADRO!F$5&amp;$E1098),'Hoja de Trabajo para listado'!$AB$151:$BA$151,0)),0)+IFERROR(INDEX('Hoja de Trabajo para listado'!$BC$155:$CB$1048576,MATCH($A1098,'Hoja de Trabajo para listado'!$BC$155:$BC$1048576,0),MATCH((CUADRO!F$5&amp;$E1098),'Hoja de Trabajo para listado'!$BC$151:$CB$151,0)),0)+IFERROR(INDEX('Hoja de Trabajo para listado'!$DE$153:$DG$274,MATCH($A1098,'Hoja de Trabajo para listado'!$DE$153:$DE$1048576,0),MATCH((CUADRO!F$5&amp;$E1098),'Hoja de Trabajo para listado'!$DE$151:$DG$151,0)),0)+IFERROR(INDEX('Hoja de Trabajo para listado'!$CD$155:$DC$1048576,MATCH($A1098,'Hoja de Trabajo para listado'!$CD$155:$CD$1048576,0),MATCH((CUADRO!F$5&amp;$E1098),'Hoja de Trabajo para listado'!$CD$151:$DC$151,0)),0)</f>
        <v>0</v>
      </c>
      <c r="G1098" s="314">
        <f ca="1">+IFERROR(INDEX('Hoja de Trabajo para listado'!$A$155:$Z$1048576,MATCH($A1098,'Hoja de Trabajo para listado'!$A$155:$A$1048576,0),MATCH((CUADRO!G$5&amp;$E1098),'Hoja de Trabajo para listado'!$A$151:$Z$151,0)),0)+IFERROR(INDEX('Hoja de Trabajo para listado'!$AB$155:$BA$1048576,MATCH($A1098,'Hoja de Trabajo para listado'!$AB$155:$AB$1048576,0),MATCH((CUADRO!G$5&amp;$E1098),'Hoja de Trabajo para listado'!$AB$151:$BA$151,0)),0)+IFERROR(INDEX('Hoja de Trabajo para listado'!$BC$155:$CB$1048576,MATCH($A1098,'Hoja de Trabajo para listado'!$BC$155:$BC$1048576,0),MATCH((CUADRO!G$5&amp;$E1098),'Hoja de Trabajo para listado'!$BC$151:$CB$151,0)),0)+IFERROR(INDEX('Hoja de Trabajo para listado'!$DE$153:$DG$274,MATCH($A1098,'Hoja de Trabajo para listado'!$DE$153:$DE$1048576,0),MATCH((CUADRO!G$5&amp;$E1098),'Hoja de Trabajo para listado'!$DE$151:$DG$151,0)),0)+IFERROR(INDEX('Hoja de Trabajo para listado'!$CD$155:$DC$1048576,MATCH($A1098,'Hoja de Trabajo para listado'!$CD$155:$CD$1048576,0),MATCH((CUADRO!G$5&amp;$E1098),'Hoja de Trabajo para listado'!$CD$151:$DC$151,0)),0)</f>
        <v>0</v>
      </c>
      <c r="H1098" s="314">
        <f ca="1">+IFERROR(INDEX('Hoja de Trabajo para listado'!$A$155:$Z$1048576,MATCH($A1098,'Hoja de Trabajo para listado'!$A$155:$A$1048576,0),MATCH((CUADRO!H$5&amp;$E1098),'Hoja de Trabajo para listado'!$A$151:$Z$151,0)),0)+IFERROR(INDEX('Hoja de Trabajo para listado'!$AB$155:$BA$1048576,MATCH($A1098,'Hoja de Trabajo para listado'!$AB$155:$AB$1048576,0),MATCH((CUADRO!H$5&amp;$E1098),'Hoja de Trabajo para listado'!$AB$151:$BA$151,0)),0)+IFERROR(INDEX('Hoja de Trabajo para listado'!$BC$155:$CB$1048576,MATCH($A1098,'Hoja de Trabajo para listado'!$BC$155:$BC$1048576,0),MATCH((CUADRO!H$5&amp;$E1098),'Hoja de Trabajo para listado'!$BC$151:$CB$151,0)),0)+IFERROR(INDEX('Hoja de Trabajo para listado'!$DE$153:$DG$274,MATCH($A1098,'Hoja de Trabajo para listado'!$DE$153:$DE$1048576,0),MATCH((CUADRO!H$5&amp;$E1098),'Hoja de Trabajo para listado'!$DE$151:$DG$151,0)),0)+IFERROR(INDEX('Hoja de Trabajo para listado'!$CD$155:$DC$1048576,MATCH($A1098,'Hoja de Trabajo para listado'!$CD$155:$CD$1048576,0),MATCH((CUADRO!H$5&amp;$E1098),'Hoja de Trabajo para listado'!$CD$151:$DC$151,0)),0)</f>
        <v>271440</v>
      </c>
      <c r="I1098" s="314">
        <f ca="1">+IFERROR(INDEX('Hoja de Trabajo para listado'!$A$155:$Z$1048576,MATCH($A1098,'Hoja de Trabajo para listado'!$A$155:$A$1048576,0),MATCH((CUADRO!I$5&amp;$E1098),'Hoja de Trabajo para listado'!$A$151:$Z$151,0)),0)+IFERROR(INDEX('Hoja de Trabajo para listado'!$AB$155:$BA$1048576,MATCH($A1098,'Hoja de Trabajo para listado'!$AB$155:$AB$1048576,0),MATCH((CUADRO!I$5&amp;$E1098),'Hoja de Trabajo para listado'!$AB$151:$BA$151,0)),0)+IFERROR(INDEX('Hoja de Trabajo para listado'!$BC$155:$CB$1048576,MATCH($A1098,'Hoja de Trabajo para listado'!$BC$155:$BC$1048576,0),MATCH((CUADRO!I$5&amp;$E1098),'Hoja de Trabajo para listado'!$BC$151:$CB$151,0)),0)+IFERROR(INDEX('Hoja de Trabajo para listado'!$DE$153:$DG$274,MATCH($A1098,'Hoja de Trabajo para listado'!$DE$153:$DE$1048576,0),MATCH((CUADRO!I$5&amp;$E1098),'Hoja de Trabajo para listado'!$DE$151:$DG$151,0)),0)+IFERROR(INDEX('Hoja de Trabajo para listado'!$CD$155:$DC$1048576,MATCH($A1098,'Hoja de Trabajo para listado'!$CD$155:$CD$1048576,0),MATCH((CUADRO!I$5&amp;$E1098),'Hoja de Trabajo para listado'!$CD$151:$DC$151,0)),0)</f>
        <v>2359323.96</v>
      </c>
      <c r="J1098" s="314">
        <f ca="1">+IFERROR(INDEX('Hoja de Trabajo para listado'!$A$155:$Z$1048576,MATCH($A1098,'Hoja de Trabajo para listado'!$A$155:$A$1048576,0),MATCH((CUADRO!J$5&amp;$E1098),'Hoja de Trabajo para listado'!$A$151:$Z$151,0)),0)+IFERROR(INDEX('Hoja de Trabajo para listado'!$AB$155:$BA$1048576,MATCH($A1098,'Hoja de Trabajo para listado'!$AB$155:$AB$1048576,0),MATCH((CUADRO!J$5&amp;$E1098),'Hoja de Trabajo para listado'!$AB$151:$BA$151,0)),0)+IFERROR(INDEX('Hoja de Trabajo para listado'!$BC$155:$CB$1048576,MATCH($A1098,'Hoja de Trabajo para listado'!$BC$155:$BC$1048576,0),MATCH((CUADRO!J$5&amp;$E1098),'Hoja de Trabajo para listado'!$BC$151:$CB$151,0)),0)+IFERROR(INDEX('Hoja de Trabajo para listado'!$DE$153:$DG$274,MATCH($A1098,'Hoja de Trabajo para listado'!$DE$153:$DE$1048576,0),MATCH((CUADRO!J$5&amp;$E1098),'Hoja de Trabajo para listado'!$DE$151:$DG$151,0)),0)+IFERROR(INDEX('Hoja de Trabajo para listado'!$CD$155:$DC$1048576,MATCH($A1098,'Hoja de Trabajo para listado'!$CD$155:$CD$1048576,0),MATCH((CUADRO!J$5&amp;$E1098),'Hoja de Trabajo para listado'!$CD$151:$DC$151,0)),0)</f>
        <v>7301095</v>
      </c>
      <c r="K1098" s="314">
        <f ca="1">+IFERROR(INDEX('Hoja de Trabajo para listado'!$A$155:$Z$1048576,MATCH($A1098,'Hoja de Trabajo para listado'!$A$155:$A$1048576,0),MATCH((CUADRO!K$5&amp;$E1098),'Hoja de Trabajo para listado'!$A$151:$Z$151,0)),0)+IFERROR(INDEX('Hoja de Trabajo para listado'!$AB$155:$BA$1048576,MATCH($A1098,'Hoja de Trabajo para listado'!$AB$155:$AB$1048576,0),MATCH((CUADRO!K$5&amp;$E1098),'Hoja de Trabajo para listado'!$AB$151:$BA$151,0)),0)+IFERROR(INDEX('Hoja de Trabajo para listado'!$BC$155:$CB$1048576,MATCH($A1098,'Hoja de Trabajo para listado'!$BC$155:$BC$1048576,0),MATCH((CUADRO!K$5&amp;$E1098),'Hoja de Trabajo para listado'!$BC$151:$CB$151,0)),0)+IFERROR(INDEX('Hoja de Trabajo para listado'!$DE$153:$DG$274,MATCH($A1098,'Hoja de Trabajo para listado'!$DE$153:$DE$1048576,0),MATCH((CUADRO!K$5&amp;$E1098),'Hoja de Trabajo para listado'!$DE$151:$DG$151,0)),0)+IFERROR(INDEX('Hoja de Trabajo para listado'!$CD$155:$DC$1048576,MATCH($A1098,'Hoja de Trabajo para listado'!$CD$155:$CD$1048576,0),MATCH((CUADRO!K$5&amp;$E1098),'Hoja de Trabajo para listado'!$CD$151:$DC$151,0)),0)</f>
        <v>0</v>
      </c>
      <c r="L1098" s="314">
        <f ca="1">+IFERROR(INDEX('Hoja de Trabajo para listado'!$A$155:$Z$1048576,MATCH($A1098,'Hoja de Trabajo para listado'!$A$155:$A$1048576,0),MATCH((CUADRO!L$5&amp;$E1098),'Hoja de Trabajo para listado'!$A$151:$Z$151,0)),0)+IFERROR(INDEX('Hoja de Trabajo para listado'!$AB$155:$BA$1048576,MATCH($A1098,'Hoja de Trabajo para listado'!$AB$155:$AB$1048576,0),MATCH((CUADRO!L$5&amp;$E1098),'Hoja de Trabajo para listado'!$AB$151:$BA$151,0)),0)+IFERROR(INDEX('Hoja de Trabajo para listado'!$BC$155:$CB$1048576,MATCH($A1098,'Hoja de Trabajo para listado'!$BC$155:$BC$1048576,0),MATCH((CUADRO!L$5&amp;$E1098),'Hoja de Trabajo para listado'!$BC$151:$CB$151,0)),0)+IFERROR(INDEX('Hoja de Trabajo para listado'!$DE$153:$DG$274,MATCH($A1098,'Hoja de Trabajo para listado'!$DE$153:$DE$1048576,0),MATCH((CUADRO!L$5&amp;$E1098),'Hoja de Trabajo para listado'!$DE$151:$DG$151,0)),0)+IFERROR(INDEX('Hoja de Trabajo para listado'!$CD$155:$DC$1048576,MATCH($A1098,'Hoja de Trabajo para listado'!$CD$155:$CD$1048576,0),MATCH((CUADRO!L$5&amp;$E1098),'Hoja de Trabajo para listado'!$CD$151:$DC$151,0)),0)</f>
        <v>0</v>
      </c>
      <c r="M1098" s="314">
        <f ca="1">+IFERROR(INDEX('Hoja de Trabajo para listado'!$A$155:$Z$1048576,MATCH($A1098,'Hoja de Trabajo para listado'!$A$155:$A$1048576,0),MATCH((CUADRO!M$5&amp;$E1098),'Hoja de Trabajo para listado'!$A$151:$Z$151,0)),0)+IFERROR(INDEX('Hoja de Trabajo para listado'!$AB$155:$BA$1048576,MATCH($A1098,'Hoja de Trabajo para listado'!$AB$155:$AB$1048576,0),MATCH((CUADRO!M$5&amp;$E1098),'Hoja de Trabajo para listado'!$AB$151:$BA$151,0)),0)+IFERROR(INDEX('Hoja de Trabajo para listado'!$BC$155:$CB$1048576,MATCH($A1098,'Hoja de Trabajo para listado'!$BC$155:$BC$1048576,0),MATCH((CUADRO!M$5&amp;$E1098),'Hoja de Trabajo para listado'!$BC$151:$CB$151,0)),0)+IFERROR(INDEX('Hoja de Trabajo para listado'!$DE$153:$DG$274,MATCH($A1098,'Hoja de Trabajo para listado'!$DE$153:$DE$1048576,0),MATCH((CUADRO!M$5&amp;$E1098),'Hoja de Trabajo para listado'!$DE$151:$DG$151,0)),0)+IFERROR(INDEX('Hoja de Trabajo para listado'!$CD$155:$DC$1048576,MATCH($A1098,'Hoja de Trabajo para listado'!$CD$155:$CD$1048576,0),MATCH((CUADRO!M$5&amp;$E1098),'Hoja de Trabajo para listado'!$CD$151:$DC$151,0)),0)</f>
        <v>0</v>
      </c>
      <c r="N1098" s="314">
        <f ca="1">+IFERROR(INDEX('Hoja de Trabajo para listado'!$A$155:$Z$1048576,MATCH($A1098,'Hoja de Trabajo para listado'!$A$155:$A$1048576,0),MATCH((CUADRO!N$5&amp;$E1098),'Hoja de Trabajo para listado'!$A$151:$Z$151,0)),0)+IFERROR(INDEX('Hoja de Trabajo para listado'!$AB$155:$BA$1048576,MATCH($A1098,'Hoja de Trabajo para listado'!$AB$155:$AB$1048576,0),MATCH((CUADRO!N$5&amp;$E1098),'Hoja de Trabajo para listado'!$AB$151:$BA$151,0)),0)+IFERROR(INDEX('Hoja de Trabajo para listado'!$BC$155:$CB$1048576,MATCH($A1098,'Hoja de Trabajo para listado'!$BC$155:$BC$1048576,0),MATCH((CUADRO!N$5&amp;$E1098),'Hoja de Trabajo para listado'!$BC$151:$CB$151,0)),0)+IFERROR(INDEX('Hoja de Trabajo para listado'!$DE$153:$DG$274,MATCH($A1098,'Hoja de Trabajo para listado'!$DE$153:$DE$1048576,0),MATCH((CUADRO!N$5&amp;$E1098),'Hoja de Trabajo para listado'!$DE$151:$DG$151,0)),0)+IFERROR(INDEX('Hoja de Trabajo para listado'!$CD$155:$DC$1048576,MATCH($A1098,'Hoja de Trabajo para listado'!$CD$155:$CD$1048576,0),MATCH((CUADRO!N$5&amp;$E1098),'Hoja de Trabajo para listado'!$CD$151:$DC$151,0)),0)</f>
        <v>0</v>
      </c>
      <c r="O1098" s="314">
        <f ca="1">+IFERROR(INDEX('Hoja de Trabajo para listado'!$A$155:$Z$1048576,MATCH($A1098,'Hoja de Trabajo para listado'!$A$155:$A$1048576,0),MATCH((CUADRO!O$5&amp;$E1098),'Hoja de Trabajo para listado'!$A$151:$Z$151,0)),0)+IFERROR(INDEX('Hoja de Trabajo para listado'!$AB$155:$BA$1048576,MATCH($A1098,'Hoja de Trabajo para listado'!$AB$155:$AB$1048576,0),MATCH((CUADRO!O$5&amp;$E1098),'Hoja de Trabajo para listado'!$AB$151:$BA$151,0)),0)+IFERROR(INDEX('Hoja de Trabajo para listado'!$BC$155:$CB$1048576,MATCH($A1098,'Hoja de Trabajo para listado'!$BC$155:$BC$1048576,0),MATCH((CUADRO!O$5&amp;$E1098),'Hoja de Trabajo para listado'!$BC$151:$CB$151,0)),0)+IFERROR(INDEX('Hoja de Trabajo para listado'!$DE$153:$DG$274,MATCH($A1098,'Hoja de Trabajo para listado'!$DE$153:$DE$1048576,0),MATCH((CUADRO!O$5&amp;$E1098),'Hoja de Trabajo para listado'!$DE$151:$DG$151,0)),0)+IFERROR(INDEX('Hoja de Trabajo para listado'!$CD$155:$DC$1048576,MATCH($A1098,'Hoja de Trabajo para listado'!$CD$155:$CD$1048576,0),MATCH((CUADRO!O$5&amp;$E1098),'Hoja de Trabajo para listado'!$CD$151:$DC$151,0)),0)</f>
        <v>0</v>
      </c>
      <c r="P1098" s="314">
        <f ca="1">+IFERROR(INDEX('Hoja de Trabajo para listado'!$A$155:$Z$1048576,MATCH($A1098,'Hoja de Trabajo para listado'!$A$155:$A$1048576,0),MATCH((CUADRO!P$5&amp;$E1098),'Hoja de Trabajo para listado'!$A$151:$Z$151,0)),0)+IFERROR(INDEX('Hoja de Trabajo para listado'!$AB$155:$BA$1048576,MATCH($A1098,'Hoja de Trabajo para listado'!$AB$155:$AB$1048576,0),MATCH((CUADRO!P$5&amp;$E1098),'Hoja de Trabajo para listado'!$AB$151:$BA$151,0)),0)+IFERROR(INDEX('Hoja de Trabajo para listado'!$BC$155:$CB$1048576,MATCH($A1098,'Hoja de Trabajo para listado'!$BC$155:$BC$1048576,0),MATCH((CUADRO!P$5&amp;$E1098),'Hoja de Trabajo para listado'!$BC$151:$CB$151,0)),0)+IFERROR(INDEX('Hoja de Trabajo para listado'!$DE$153:$DG$274,MATCH($A1098,'Hoja de Trabajo para listado'!$DE$153:$DE$1048576,0),MATCH((CUADRO!P$5&amp;$E1098),'Hoja de Trabajo para listado'!$DE$151:$DG$151,0)),0)+IFERROR(INDEX('Hoja de Trabajo para listado'!$CD$155:$DC$1048576,MATCH($A1098,'Hoja de Trabajo para listado'!$CD$155:$CD$1048576,0),MATCH((CUADRO!P$5&amp;$E1098),'Hoja de Trabajo para listado'!$CD$151:$DC$151,0)),0)</f>
        <v>0</v>
      </c>
      <c r="Q1098" s="314">
        <f ca="1">+IFERROR(INDEX('Hoja de Trabajo para listado'!$A$155:$Z$1048576,MATCH($A1098,'Hoja de Trabajo para listado'!$A$155:$A$1048576,0),MATCH((CUADRO!Q$5&amp;$E1098),'Hoja de Trabajo para listado'!$A$151:$Z$151,0)),0)+IFERROR(INDEX('Hoja de Trabajo para listado'!$AB$155:$BA$1048576,MATCH($A1098,'Hoja de Trabajo para listado'!$AB$155:$AB$1048576,0),MATCH((CUADRO!Q$5&amp;$E1098),'Hoja de Trabajo para listado'!$AB$151:$BA$151,0)),0)+IFERROR(INDEX('Hoja de Trabajo para listado'!$BC$155:$CB$1048576,MATCH($A1098,'Hoja de Trabajo para listado'!$BC$155:$BC$1048576,0),MATCH((CUADRO!Q$5&amp;$E1098),'Hoja de Trabajo para listado'!$BC$151:$CB$151,0)),0)+IFERROR(INDEX('Hoja de Trabajo para listado'!$DE$153:$DG$274,MATCH($A1098,'Hoja de Trabajo para listado'!$DE$153:$DE$1048576,0),MATCH((CUADRO!Q$5&amp;$E1098),'Hoja de Trabajo para listado'!$DE$151:$DG$151,0)),0)+IFERROR(INDEX('Hoja de Trabajo para listado'!$CD$155:$DC$1048576,MATCH($A1098,'Hoja de Trabajo para listado'!$CD$155:$CD$1048576,0),MATCH((CUADRO!Q$5&amp;$E1098),'Hoja de Trabajo para listado'!$CD$151:$DC$151,0)),0)</f>
        <v>0</v>
      </c>
      <c r="R1098" s="314">
        <f t="shared" ca="1" si="34"/>
        <v>9931858.9600000009</v>
      </c>
      <c r="S1098" s="314"/>
      <c r="T1098" s="314">
        <f ca="1">+T1099</f>
        <v>580134144.57999992</v>
      </c>
      <c r="U1098" s="313">
        <f t="shared" si="35"/>
        <v>1</v>
      </c>
      <c r="V1098" s="319" t="str">
        <f>+VLOOKUP(A1098,bd_lista!$A$3:$E$593,5,FALSE)</f>
        <v>Órgano Ejecutivo</v>
      </c>
      <c r="W1098" s="425" t="str">
        <f>+V1098</f>
        <v>Órgano Ejecutivo</v>
      </c>
    </row>
    <row r="1099" spans="1:23" customFormat="1" ht="15" customHeight="1">
      <c r="A1099" s="323">
        <v>66</v>
      </c>
      <c r="B1099" s="428"/>
      <c r="C1099" s="339" t="str">
        <f>+VLOOKUP(A1099,bd_lista!$A$3:$C$593,3,FALSE)</f>
        <v>Ministerio de Planificación del Desarrollo</v>
      </c>
      <c r="D1099" s="430"/>
      <c r="E1099" s="319" t="s">
        <v>1419</v>
      </c>
      <c r="F1099" s="316">
        <f ca="1">+IFERROR(INDEX('Hoja de Trabajo para listado'!$A$155:$Z$1048576,MATCH($A1099,'Hoja de Trabajo para listado'!$A$155:$A$1048576,0),MATCH((CUADRO!F$5&amp;$E1099),'Hoja de Trabajo para listado'!$A$151:$Z$151,0)),0)+IFERROR(INDEX('Hoja de Trabajo para listado'!$AB$155:$BA$1048576,MATCH($A1099,'Hoja de Trabajo para listado'!$AB$155:$AB$1048576,0),MATCH((CUADRO!F$5&amp;$E1099),'Hoja de Trabajo para listado'!$AB$151:$BA$151,0)),0)+IFERROR(INDEX('Hoja de Trabajo para listado'!$BC$155:$CB$1048576,MATCH($A1099,'Hoja de Trabajo para listado'!$BC$155:$BC$1048576,0),MATCH((CUADRO!F$5&amp;$E1099),'Hoja de Trabajo para listado'!$BC$151:$CB$151,0)),0)+IFERROR(INDEX('Hoja de Trabajo para listado'!$DE$153:$DG$274,MATCH($A1099,'Hoja de Trabajo para listado'!$DE$153:$DE$1048576,0),MATCH((CUADRO!F$5&amp;$E1099),'Hoja de Trabajo para listado'!$DE$151:$DG$151,0)),0)+IFERROR(INDEX('Hoja de Trabajo para listado'!$CD$155:$DC$1048576,MATCH($A1099,'Hoja de Trabajo para listado'!$CD$155:$CD$1048576,0),MATCH((CUADRO!F$5&amp;$E1099),'Hoja de Trabajo para listado'!$CD$151:$DC$151,0)),0)</f>
        <v>25595.439999999995</v>
      </c>
      <c r="G1099" s="316">
        <f ca="1">+IFERROR(INDEX('Hoja de Trabajo para listado'!$A$155:$Z$1048576,MATCH($A1099,'Hoja de Trabajo para listado'!$A$155:$A$1048576,0),MATCH((CUADRO!G$5&amp;$E1099),'Hoja de Trabajo para listado'!$A$151:$Z$151,0)),0)+IFERROR(INDEX('Hoja de Trabajo para listado'!$AB$155:$BA$1048576,MATCH($A1099,'Hoja de Trabajo para listado'!$AB$155:$AB$1048576,0),MATCH((CUADRO!G$5&amp;$E1099),'Hoja de Trabajo para listado'!$AB$151:$BA$151,0)),0)+IFERROR(INDEX('Hoja de Trabajo para listado'!$BC$155:$CB$1048576,MATCH($A1099,'Hoja de Trabajo para listado'!$BC$155:$BC$1048576,0),MATCH((CUADRO!G$5&amp;$E1099),'Hoja de Trabajo para listado'!$BC$151:$CB$151,0)),0)+IFERROR(INDEX('Hoja de Trabajo para listado'!$DE$153:$DG$274,MATCH($A1099,'Hoja de Trabajo para listado'!$DE$153:$DE$1048576,0),MATCH((CUADRO!G$5&amp;$E1099),'Hoja de Trabajo para listado'!$DE$151:$DG$151,0)),0)+IFERROR(INDEX('Hoja de Trabajo para listado'!$CD$155:$DC$1048576,MATCH($A1099,'Hoja de Trabajo para listado'!$CD$155:$CD$1048576,0),MATCH((CUADRO!G$5&amp;$E1099),'Hoja de Trabajo para listado'!$CD$151:$DC$151,0)),0)</f>
        <v>40819.749999999993</v>
      </c>
      <c r="H1099" s="316">
        <f ca="1">+IFERROR(INDEX('Hoja de Trabajo para listado'!$A$155:$Z$1048576,MATCH($A1099,'Hoja de Trabajo para listado'!$A$155:$A$1048576,0),MATCH((CUADRO!H$5&amp;$E1099),'Hoja de Trabajo para listado'!$A$151:$Z$151,0)),0)+IFERROR(INDEX('Hoja de Trabajo para listado'!$AB$155:$BA$1048576,MATCH($A1099,'Hoja de Trabajo para listado'!$AB$155:$AB$1048576,0),MATCH((CUADRO!H$5&amp;$E1099),'Hoja de Trabajo para listado'!$AB$151:$BA$151,0)),0)+IFERROR(INDEX('Hoja de Trabajo para listado'!$BC$155:$CB$1048576,MATCH($A1099,'Hoja de Trabajo para listado'!$BC$155:$BC$1048576,0),MATCH((CUADRO!H$5&amp;$E1099),'Hoja de Trabajo para listado'!$BC$151:$CB$151,0)),0)+IFERROR(INDEX('Hoja de Trabajo para listado'!$DE$153:$DG$274,MATCH($A1099,'Hoja de Trabajo para listado'!$DE$153:$DE$1048576,0),MATCH((CUADRO!H$5&amp;$E1099),'Hoja de Trabajo para listado'!$DE$151:$DG$151,0)),0)+IFERROR(INDEX('Hoja de Trabajo para listado'!$CD$155:$DC$1048576,MATCH($A1099,'Hoja de Trabajo para listado'!$CD$155:$CD$1048576,0),MATCH((CUADRO!H$5&amp;$E1099),'Hoja de Trabajo para listado'!$CD$151:$DC$151,0)),0)</f>
        <v>552115106.79999983</v>
      </c>
      <c r="I1099" s="316">
        <f ca="1">+IFERROR(INDEX('Hoja de Trabajo para listado'!$A$155:$Z$1048576,MATCH($A1099,'Hoja de Trabajo para listado'!$A$155:$A$1048576,0),MATCH((CUADRO!I$5&amp;$E1099),'Hoja de Trabajo para listado'!$A$151:$Z$151,0)),0)+IFERROR(INDEX('Hoja de Trabajo para listado'!$AB$155:$BA$1048576,MATCH($A1099,'Hoja de Trabajo para listado'!$AB$155:$AB$1048576,0),MATCH((CUADRO!I$5&amp;$E1099),'Hoja de Trabajo para listado'!$AB$151:$BA$151,0)),0)+IFERROR(INDEX('Hoja de Trabajo para listado'!$BC$155:$CB$1048576,MATCH($A1099,'Hoja de Trabajo para listado'!$BC$155:$BC$1048576,0),MATCH((CUADRO!I$5&amp;$E1099),'Hoja de Trabajo para listado'!$BC$151:$CB$151,0)),0)+IFERROR(INDEX('Hoja de Trabajo para listado'!$DE$153:$DG$274,MATCH($A1099,'Hoja de Trabajo para listado'!$DE$153:$DE$1048576,0),MATCH((CUADRO!I$5&amp;$E1099),'Hoja de Trabajo para listado'!$DE$151:$DG$151,0)),0)+IFERROR(INDEX('Hoja de Trabajo para listado'!$CD$155:$DC$1048576,MATCH($A1099,'Hoja de Trabajo para listado'!$CD$155:$CD$1048576,0),MATCH((CUADRO!I$5&amp;$E1099),'Hoja de Trabajo para listado'!$CD$151:$DC$151,0)),0)</f>
        <v>0</v>
      </c>
      <c r="J1099" s="316">
        <f ca="1">+IFERROR(INDEX('Hoja de Trabajo para listado'!$A$155:$Z$1048576,MATCH($A1099,'Hoja de Trabajo para listado'!$A$155:$A$1048576,0),MATCH((CUADRO!J$5&amp;$E1099),'Hoja de Trabajo para listado'!$A$151:$Z$151,0)),0)+IFERROR(INDEX('Hoja de Trabajo para listado'!$AB$155:$BA$1048576,MATCH($A1099,'Hoja de Trabajo para listado'!$AB$155:$AB$1048576,0),MATCH((CUADRO!J$5&amp;$E1099),'Hoja de Trabajo para listado'!$AB$151:$BA$151,0)),0)+IFERROR(INDEX('Hoja de Trabajo para listado'!$BC$155:$CB$1048576,MATCH($A1099,'Hoja de Trabajo para listado'!$BC$155:$BC$1048576,0),MATCH((CUADRO!J$5&amp;$E1099),'Hoja de Trabajo para listado'!$BC$151:$CB$151,0)),0)+IFERROR(INDEX('Hoja de Trabajo para listado'!$DE$153:$DG$274,MATCH($A1099,'Hoja de Trabajo para listado'!$DE$153:$DE$1048576,0),MATCH((CUADRO!J$5&amp;$E1099),'Hoja de Trabajo para listado'!$DE$151:$DG$151,0)),0)+IFERROR(INDEX('Hoja de Trabajo para listado'!$CD$155:$DC$1048576,MATCH($A1099,'Hoja de Trabajo para listado'!$CD$155:$CD$1048576,0),MATCH((CUADRO!J$5&amp;$E1099),'Hoja de Trabajo para listado'!$CD$151:$DC$151,0)),0)</f>
        <v>18015543.630000003</v>
      </c>
      <c r="K1099" s="314">
        <f ca="1">+IFERROR(INDEX('Hoja de Trabajo para listado'!$A$155:$Z$1048576,MATCH($A1099,'Hoja de Trabajo para listado'!$A$155:$A$1048576,0),MATCH((CUADRO!K$5&amp;$E1099),'Hoja de Trabajo para listado'!$A$151:$Z$151,0)),0)+IFERROR(INDEX('Hoja de Trabajo para listado'!$AB$155:$BA$1048576,MATCH($A1099,'Hoja de Trabajo para listado'!$AB$155:$AB$1048576,0),MATCH((CUADRO!K$5&amp;$E1099),'Hoja de Trabajo para listado'!$AB$151:$BA$151,0)),0)+IFERROR(INDEX('Hoja de Trabajo para listado'!$BC$155:$CB$1048576,MATCH($A1099,'Hoja de Trabajo para listado'!$BC$155:$BC$1048576,0),MATCH((CUADRO!K$5&amp;$E1099),'Hoja de Trabajo para listado'!$BC$151:$CB$151,0)),0)+IFERROR(INDEX('Hoja de Trabajo para listado'!$DE$153:$DG$274,MATCH($A1099,'Hoja de Trabajo para listado'!$DE$153:$DE$1048576,0),MATCH((CUADRO!K$5&amp;$E1099),'Hoja de Trabajo para listado'!$DE$151:$DG$151,0)),0)+IFERROR(INDEX('Hoja de Trabajo para listado'!$CD$155:$DC$1048576,MATCH($A1099,'Hoja de Trabajo para listado'!$CD$155:$CD$1048576,0),MATCH((CUADRO!K$5&amp;$E1099),'Hoja de Trabajo para listado'!$CD$151:$DC$151,0)),0)</f>
        <v>5220</v>
      </c>
      <c r="L1099" s="314">
        <f ca="1">+IFERROR(INDEX('Hoja de Trabajo para listado'!$A$155:$Z$1048576,MATCH($A1099,'Hoja de Trabajo para listado'!$A$155:$A$1048576,0),MATCH((CUADRO!L$5&amp;$E1099),'Hoja de Trabajo para listado'!$A$151:$Z$151,0)),0)+IFERROR(INDEX('Hoja de Trabajo para listado'!$AB$155:$BA$1048576,MATCH($A1099,'Hoja de Trabajo para listado'!$AB$155:$AB$1048576,0),MATCH((CUADRO!L$5&amp;$E1099),'Hoja de Trabajo para listado'!$AB$151:$BA$151,0)),0)+IFERROR(INDEX('Hoja de Trabajo para listado'!$BC$155:$CB$1048576,MATCH($A1099,'Hoja de Trabajo para listado'!$BC$155:$BC$1048576,0),MATCH((CUADRO!L$5&amp;$E1099),'Hoja de Trabajo para listado'!$BC$151:$CB$151,0)),0)+IFERROR(INDEX('Hoja de Trabajo para listado'!$DE$153:$DG$274,MATCH($A1099,'Hoja de Trabajo para listado'!$DE$153:$DE$1048576,0),MATCH((CUADRO!L$5&amp;$E1099),'Hoja de Trabajo para listado'!$DE$151:$DG$151,0)),0)+IFERROR(INDEX('Hoja de Trabajo para listado'!$CD$155:$DC$1048576,MATCH($A1099,'Hoja de Trabajo para listado'!$CD$155:$CD$1048576,0),MATCH((CUADRO!L$5&amp;$E1099),'Hoja de Trabajo para listado'!$CD$151:$DC$151,0)),0)</f>
        <v>0</v>
      </c>
      <c r="M1099" s="314">
        <f ca="1">+IFERROR(INDEX('Hoja de Trabajo para listado'!$A$155:$Z$1048576,MATCH($A1099,'Hoja de Trabajo para listado'!$A$155:$A$1048576,0),MATCH((CUADRO!M$5&amp;$E1099),'Hoja de Trabajo para listado'!$A$151:$Z$151,0)),0)+IFERROR(INDEX('Hoja de Trabajo para listado'!$AB$155:$BA$1048576,MATCH($A1099,'Hoja de Trabajo para listado'!$AB$155:$AB$1048576,0),MATCH((CUADRO!M$5&amp;$E1099),'Hoja de Trabajo para listado'!$AB$151:$BA$151,0)),0)+IFERROR(INDEX('Hoja de Trabajo para listado'!$BC$155:$CB$1048576,MATCH($A1099,'Hoja de Trabajo para listado'!$BC$155:$BC$1048576,0),MATCH((CUADRO!M$5&amp;$E1099),'Hoja de Trabajo para listado'!$BC$151:$CB$151,0)),0)+IFERROR(INDEX('Hoja de Trabajo para listado'!$DE$153:$DG$274,MATCH($A1099,'Hoja de Trabajo para listado'!$DE$153:$DE$1048576,0),MATCH((CUADRO!M$5&amp;$E1099),'Hoja de Trabajo para listado'!$DE$151:$DG$151,0)),0)+IFERROR(INDEX('Hoja de Trabajo para listado'!$CD$155:$DC$1048576,MATCH($A1099,'Hoja de Trabajo para listado'!$CD$155:$CD$1048576,0),MATCH((CUADRO!M$5&amp;$E1099),'Hoja de Trabajo para listado'!$CD$151:$DC$151,0)),0)</f>
        <v>0</v>
      </c>
      <c r="N1099" s="314">
        <f ca="1">+IFERROR(INDEX('Hoja de Trabajo para listado'!$A$155:$Z$1048576,MATCH($A1099,'Hoja de Trabajo para listado'!$A$155:$A$1048576,0),MATCH((CUADRO!N$5&amp;$E1099),'Hoja de Trabajo para listado'!$A$151:$Z$151,0)),0)+IFERROR(INDEX('Hoja de Trabajo para listado'!$AB$155:$BA$1048576,MATCH($A1099,'Hoja de Trabajo para listado'!$AB$155:$AB$1048576,0),MATCH((CUADRO!N$5&amp;$E1099),'Hoja de Trabajo para listado'!$AB$151:$BA$151,0)),0)+IFERROR(INDEX('Hoja de Trabajo para listado'!$BC$155:$CB$1048576,MATCH($A1099,'Hoja de Trabajo para listado'!$BC$155:$BC$1048576,0),MATCH((CUADRO!N$5&amp;$E1099),'Hoja de Trabajo para listado'!$BC$151:$CB$151,0)),0)+IFERROR(INDEX('Hoja de Trabajo para listado'!$DE$153:$DG$274,MATCH($A1099,'Hoja de Trabajo para listado'!$DE$153:$DE$1048576,0),MATCH((CUADRO!N$5&amp;$E1099),'Hoja de Trabajo para listado'!$DE$151:$DG$151,0)),0)+IFERROR(INDEX('Hoja de Trabajo para listado'!$CD$155:$DC$1048576,MATCH($A1099,'Hoja de Trabajo para listado'!$CD$155:$CD$1048576,0),MATCH((CUADRO!N$5&amp;$E1099),'Hoja de Trabajo para listado'!$CD$151:$DC$151,0)),0)</f>
        <v>0</v>
      </c>
      <c r="O1099" s="314">
        <f ca="1">+IFERROR(INDEX('Hoja de Trabajo para listado'!$A$155:$Z$1048576,MATCH($A1099,'Hoja de Trabajo para listado'!$A$155:$A$1048576,0),MATCH((CUADRO!O$5&amp;$E1099),'Hoja de Trabajo para listado'!$A$151:$Z$151,0)),0)+IFERROR(INDEX('Hoja de Trabajo para listado'!$AB$155:$BA$1048576,MATCH($A1099,'Hoja de Trabajo para listado'!$AB$155:$AB$1048576,0),MATCH((CUADRO!O$5&amp;$E1099),'Hoja de Trabajo para listado'!$AB$151:$BA$151,0)),0)+IFERROR(INDEX('Hoja de Trabajo para listado'!$BC$155:$CB$1048576,MATCH($A1099,'Hoja de Trabajo para listado'!$BC$155:$BC$1048576,0),MATCH((CUADRO!O$5&amp;$E1099),'Hoja de Trabajo para listado'!$BC$151:$CB$151,0)),0)+IFERROR(INDEX('Hoja de Trabajo para listado'!$DE$153:$DG$274,MATCH($A1099,'Hoja de Trabajo para listado'!$DE$153:$DE$1048576,0),MATCH((CUADRO!O$5&amp;$E1099),'Hoja de Trabajo para listado'!$DE$151:$DG$151,0)),0)+IFERROR(INDEX('Hoja de Trabajo para listado'!$CD$155:$DC$1048576,MATCH($A1099,'Hoja de Trabajo para listado'!$CD$155:$CD$1048576,0),MATCH((CUADRO!O$5&amp;$E1099),'Hoja de Trabajo para listado'!$CD$151:$DC$151,0)),0)</f>
        <v>0</v>
      </c>
      <c r="P1099" s="314">
        <f ca="1">+IFERROR(INDEX('Hoja de Trabajo para listado'!$A$155:$Z$1048576,MATCH($A1099,'Hoja de Trabajo para listado'!$A$155:$A$1048576,0),MATCH((CUADRO!P$5&amp;$E1099),'Hoja de Trabajo para listado'!$A$151:$Z$151,0)),0)+IFERROR(INDEX('Hoja de Trabajo para listado'!$AB$155:$BA$1048576,MATCH($A1099,'Hoja de Trabajo para listado'!$AB$155:$AB$1048576,0),MATCH((CUADRO!P$5&amp;$E1099),'Hoja de Trabajo para listado'!$AB$151:$BA$151,0)),0)+IFERROR(INDEX('Hoja de Trabajo para listado'!$BC$155:$CB$1048576,MATCH($A1099,'Hoja de Trabajo para listado'!$BC$155:$BC$1048576,0),MATCH((CUADRO!P$5&amp;$E1099),'Hoja de Trabajo para listado'!$BC$151:$CB$151,0)),0)+IFERROR(INDEX('Hoja de Trabajo para listado'!$DE$153:$DG$274,MATCH($A1099,'Hoja de Trabajo para listado'!$DE$153:$DE$1048576,0),MATCH((CUADRO!P$5&amp;$E1099),'Hoja de Trabajo para listado'!$DE$151:$DG$151,0)),0)+IFERROR(INDEX('Hoja de Trabajo para listado'!$CD$155:$DC$1048576,MATCH($A1099,'Hoja de Trabajo para listado'!$CD$155:$CD$1048576,0),MATCH((CUADRO!P$5&amp;$E1099),'Hoja de Trabajo para listado'!$CD$151:$DC$151,0)),0)</f>
        <v>0</v>
      </c>
      <c r="Q1099" s="314">
        <f ca="1">+IFERROR(INDEX('Hoja de Trabajo para listado'!$A$155:$Z$1048576,MATCH($A1099,'Hoja de Trabajo para listado'!$A$155:$A$1048576,0),MATCH((CUADRO!Q$5&amp;$E1099),'Hoja de Trabajo para listado'!$A$151:$Z$151,0)),0)+IFERROR(INDEX('Hoja de Trabajo para listado'!$AB$155:$BA$1048576,MATCH($A1099,'Hoja de Trabajo para listado'!$AB$155:$AB$1048576,0),MATCH((CUADRO!Q$5&amp;$E1099),'Hoja de Trabajo para listado'!$AB$151:$BA$151,0)),0)+IFERROR(INDEX('Hoja de Trabajo para listado'!$BC$155:$CB$1048576,MATCH($A1099,'Hoja de Trabajo para listado'!$BC$155:$BC$1048576,0),MATCH((CUADRO!Q$5&amp;$E1099),'Hoja de Trabajo para listado'!$BC$151:$CB$151,0)),0)+IFERROR(INDEX('Hoja de Trabajo para listado'!$DE$153:$DG$274,MATCH($A1099,'Hoja de Trabajo para listado'!$DE$153:$DE$1048576,0),MATCH((CUADRO!Q$5&amp;$E1099),'Hoja de Trabajo para listado'!$DE$151:$DG$151,0)),0)+IFERROR(INDEX('Hoja de Trabajo para listado'!$CD$155:$DC$1048576,MATCH($A1099,'Hoja de Trabajo para listado'!$CD$155:$CD$1048576,0),MATCH((CUADRO!Q$5&amp;$E1099),'Hoja de Trabajo para listado'!$CD$151:$DC$151,0)),0)</f>
        <v>0</v>
      </c>
      <c r="R1099" s="316">
        <f t="shared" ca="1" si="34"/>
        <v>570202285.61999989</v>
      </c>
      <c r="S1099" s="316">
        <f ca="1">+R1098+R1099</f>
        <v>580134144.57999992</v>
      </c>
      <c r="T1099" s="314">
        <f ca="1">+S1099</f>
        <v>580134144.57999992</v>
      </c>
      <c r="U1099" s="348">
        <f t="shared" si="35"/>
        <v>2</v>
      </c>
      <c r="V1099" s="319" t="str">
        <f>+VLOOKUP(A1099,bd_lista!$A$3:$E$593,5,FALSE)</f>
        <v>Órgano Ejecutivo</v>
      </c>
      <c r="W1099" s="426"/>
    </row>
    <row r="1100" spans="1:23" customFormat="1" ht="15" customHeight="1">
      <c r="A1100" s="380" t="s">
        <v>551</v>
      </c>
      <c r="B1100" s="427" t="s">
        <v>551</v>
      </c>
      <c r="C1100" s="318" t="str">
        <f>+VLOOKUP(A1100,bd_lista!$A$3:$C$593,3,FALSE)</f>
        <v>Dirección General de Programación y Operaciones del Tesoro</v>
      </c>
      <c r="D1100" s="429" t="str">
        <f>+C1100</f>
        <v>Dirección General de Programación y Operaciones del Tesoro</v>
      </c>
      <c r="E1100" s="339" t="s">
        <v>1418</v>
      </c>
      <c r="F1100" s="314">
        <f ca="1">+IFERROR(INDEX('Hoja de Trabajo para listado'!$A$155:$Z$1048576,MATCH($A1100,'Hoja de Trabajo para listado'!$A$155:$A$1048576,0),MATCH((CUADRO!F$5&amp;$E1100),'Hoja de Trabajo para listado'!$A$151:$Z$151,0)),0)+IFERROR(INDEX('Hoja de Trabajo para listado'!$AB$155:$BA$1048576,MATCH($A1100,'Hoja de Trabajo para listado'!$AB$155:$AB$1048576,0),MATCH((CUADRO!F$5&amp;$E1100),'Hoja de Trabajo para listado'!$AB$151:$BA$151,0)),0)+IFERROR(INDEX('Hoja de Trabajo para listado'!$BC$155:$CB$1048576,MATCH($A1100,'Hoja de Trabajo para listado'!$BC$155:$BC$1048576,0),MATCH((CUADRO!F$5&amp;$E1100),'Hoja de Trabajo para listado'!$BC$151:$CB$151,0)),0)+IFERROR(INDEX('Hoja de Trabajo para listado'!$DE$153:$DG$274,MATCH($A1100,'Hoja de Trabajo para listado'!$DE$153:$DE$1048576,0),MATCH((CUADRO!F$5&amp;$E1100),'Hoja de Trabajo para listado'!$DE$151:$DG$151,0)),0)+IFERROR(INDEX('Hoja de Trabajo para listado'!$CD$155:$DC$1048576,MATCH($A1100,'Hoja de Trabajo para listado'!$CD$155:$CD$1048576,0),MATCH((CUADRO!F$5&amp;$E1100),'Hoja de Trabajo para listado'!$CD$151:$DC$151,0)),0)</f>
        <v>0</v>
      </c>
      <c r="G1100" s="314">
        <f ca="1">+IFERROR(INDEX('Hoja de Trabajo para listado'!$A$155:$Z$1048576,MATCH($A1100,'Hoja de Trabajo para listado'!$A$155:$A$1048576,0),MATCH((CUADRO!G$5&amp;$E1100),'Hoja de Trabajo para listado'!$A$151:$Z$151,0)),0)+IFERROR(INDEX('Hoja de Trabajo para listado'!$AB$155:$BA$1048576,MATCH($A1100,'Hoja de Trabajo para listado'!$AB$155:$AB$1048576,0),MATCH((CUADRO!G$5&amp;$E1100),'Hoja de Trabajo para listado'!$AB$151:$BA$151,0)),0)+IFERROR(INDEX('Hoja de Trabajo para listado'!$BC$155:$CB$1048576,MATCH($A1100,'Hoja de Trabajo para listado'!$BC$155:$BC$1048576,0),MATCH((CUADRO!G$5&amp;$E1100),'Hoja de Trabajo para listado'!$BC$151:$CB$151,0)),0)+IFERROR(INDEX('Hoja de Trabajo para listado'!$DE$153:$DG$274,MATCH($A1100,'Hoja de Trabajo para listado'!$DE$153:$DE$1048576,0),MATCH((CUADRO!G$5&amp;$E1100),'Hoja de Trabajo para listado'!$DE$151:$DG$151,0)),0)+IFERROR(INDEX('Hoja de Trabajo para listado'!$CD$155:$DC$1048576,MATCH($A1100,'Hoja de Trabajo para listado'!$CD$155:$CD$1048576,0),MATCH((CUADRO!G$5&amp;$E1100),'Hoja de Trabajo para listado'!$CD$151:$DC$151,0)),0)</f>
        <v>313.07</v>
      </c>
      <c r="H1100" s="314">
        <f ca="1">+IFERROR(INDEX('Hoja de Trabajo para listado'!$A$155:$Z$1048576,MATCH($A1100,'Hoja de Trabajo para listado'!$A$155:$A$1048576,0),MATCH((CUADRO!H$5&amp;$E1100),'Hoja de Trabajo para listado'!$A$151:$Z$151,0)),0)+IFERROR(INDEX('Hoja de Trabajo para listado'!$AB$155:$BA$1048576,MATCH($A1100,'Hoja de Trabajo para listado'!$AB$155:$AB$1048576,0),MATCH((CUADRO!H$5&amp;$E1100),'Hoja de Trabajo para listado'!$AB$151:$BA$151,0)),0)+IFERROR(INDEX('Hoja de Trabajo para listado'!$BC$155:$CB$1048576,MATCH($A1100,'Hoja de Trabajo para listado'!$BC$155:$BC$1048576,0),MATCH((CUADRO!H$5&amp;$E1100),'Hoja de Trabajo para listado'!$BC$151:$CB$151,0)),0)+IFERROR(INDEX('Hoja de Trabajo para listado'!$DE$153:$DG$274,MATCH($A1100,'Hoja de Trabajo para listado'!$DE$153:$DE$1048576,0),MATCH((CUADRO!H$5&amp;$E1100),'Hoja de Trabajo para listado'!$DE$151:$DG$151,0)),0)+IFERROR(INDEX('Hoja de Trabajo para listado'!$CD$155:$DC$1048576,MATCH($A1100,'Hoja de Trabajo para listado'!$CD$155:$CD$1048576,0),MATCH((CUADRO!H$5&amp;$E1100),'Hoja de Trabajo para listado'!$CD$151:$DC$151,0)),0)</f>
        <v>552114304.40999985</v>
      </c>
      <c r="I1100" s="314">
        <f ca="1">+IFERROR(INDEX('Hoja de Trabajo para listado'!$A$155:$Z$1048576,MATCH($A1100,'Hoja de Trabajo para listado'!$A$155:$A$1048576,0),MATCH((CUADRO!I$5&amp;$E1100),'Hoja de Trabajo para listado'!$A$151:$Z$151,0)),0)+IFERROR(INDEX('Hoja de Trabajo para listado'!$AB$155:$BA$1048576,MATCH($A1100,'Hoja de Trabajo para listado'!$AB$155:$AB$1048576,0),MATCH((CUADRO!I$5&amp;$E1100),'Hoja de Trabajo para listado'!$AB$151:$BA$151,0)),0)+IFERROR(INDEX('Hoja de Trabajo para listado'!$BC$155:$CB$1048576,MATCH($A1100,'Hoja de Trabajo para listado'!$BC$155:$BC$1048576,0),MATCH((CUADRO!I$5&amp;$E1100),'Hoja de Trabajo para listado'!$BC$151:$CB$151,0)),0)+IFERROR(INDEX('Hoja de Trabajo para listado'!$DE$153:$DG$274,MATCH($A1100,'Hoja de Trabajo para listado'!$DE$153:$DE$1048576,0),MATCH((CUADRO!I$5&amp;$E1100),'Hoja de Trabajo para listado'!$DE$151:$DG$151,0)),0)+IFERROR(INDEX('Hoja de Trabajo para listado'!$CD$155:$DC$1048576,MATCH($A1100,'Hoja de Trabajo para listado'!$CD$155:$CD$1048576,0),MATCH((CUADRO!I$5&amp;$E1100),'Hoja de Trabajo para listado'!$CD$151:$DC$151,0)),0)</f>
        <v>0</v>
      </c>
      <c r="J1100" s="314">
        <f ca="1">+IFERROR(INDEX('Hoja de Trabajo para listado'!$A$155:$Z$1048576,MATCH($A1100,'Hoja de Trabajo para listado'!$A$155:$A$1048576,0),MATCH((CUADRO!J$5&amp;$E1100),'Hoja de Trabajo para listado'!$A$151:$Z$151,0)),0)+IFERROR(INDEX('Hoja de Trabajo para listado'!$AB$155:$BA$1048576,MATCH($A1100,'Hoja de Trabajo para listado'!$AB$155:$AB$1048576,0),MATCH((CUADRO!J$5&amp;$E1100),'Hoja de Trabajo para listado'!$AB$151:$BA$151,0)),0)+IFERROR(INDEX('Hoja de Trabajo para listado'!$BC$155:$CB$1048576,MATCH($A1100,'Hoja de Trabajo para listado'!$BC$155:$BC$1048576,0),MATCH((CUADRO!J$5&amp;$E1100),'Hoja de Trabajo para listado'!$BC$151:$CB$151,0)),0)+IFERROR(INDEX('Hoja de Trabajo para listado'!$DE$153:$DG$274,MATCH($A1100,'Hoja de Trabajo para listado'!$DE$153:$DE$1048576,0),MATCH((CUADRO!J$5&amp;$E1100),'Hoja de Trabajo para listado'!$DE$151:$DG$151,0)),0)+IFERROR(INDEX('Hoja de Trabajo para listado'!$CD$155:$DC$1048576,MATCH($A1100,'Hoja de Trabajo para listado'!$CD$155:$CD$1048576,0),MATCH((CUADRO!J$5&amp;$E1100),'Hoja de Trabajo para listado'!$CD$151:$DC$151,0)),0)</f>
        <v>0</v>
      </c>
      <c r="K1100" s="314">
        <f ca="1">+IFERROR(INDEX('Hoja de Trabajo para listado'!$A$155:$Z$1048576,MATCH($A1100,'Hoja de Trabajo para listado'!$A$155:$A$1048576,0),MATCH((CUADRO!K$5&amp;$E1100),'Hoja de Trabajo para listado'!$A$151:$Z$151,0)),0)+IFERROR(INDEX('Hoja de Trabajo para listado'!$AB$155:$BA$1048576,MATCH($A1100,'Hoja de Trabajo para listado'!$AB$155:$AB$1048576,0),MATCH((CUADRO!K$5&amp;$E1100),'Hoja de Trabajo para listado'!$AB$151:$BA$151,0)),0)+IFERROR(INDEX('Hoja de Trabajo para listado'!$BC$155:$CB$1048576,MATCH($A1100,'Hoja de Trabajo para listado'!$BC$155:$BC$1048576,0),MATCH((CUADRO!K$5&amp;$E1100),'Hoja de Trabajo para listado'!$BC$151:$CB$151,0)),0)+IFERROR(INDEX('Hoja de Trabajo para listado'!$DE$153:$DG$274,MATCH($A1100,'Hoja de Trabajo para listado'!$DE$153:$DE$1048576,0),MATCH((CUADRO!K$5&amp;$E1100),'Hoja de Trabajo para listado'!$DE$151:$DG$151,0)),0)+IFERROR(INDEX('Hoja de Trabajo para listado'!$CD$155:$DC$1048576,MATCH($A1100,'Hoja de Trabajo para listado'!$CD$155:$CD$1048576,0),MATCH((CUADRO!K$5&amp;$E1100),'Hoja de Trabajo para listado'!$CD$151:$DC$151,0)),0)</f>
        <v>0</v>
      </c>
      <c r="L1100" s="314">
        <f ca="1">+IFERROR(INDEX('Hoja de Trabajo para listado'!$A$155:$Z$1048576,MATCH($A1100,'Hoja de Trabajo para listado'!$A$155:$A$1048576,0),MATCH((CUADRO!L$5&amp;$E1100),'Hoja de Trabajo para listado'!$A$151:$Z$151,0)),0)+IFERROR(INDEX('Hoja de Trabajo para listado'!$AB$155:$BA$1048576,MATCH($A1100,'Hoja de Trabajo para listado'!$AB$155:$AB$1048576,0),MATCH((CUADRO!L$5&amp;$E1100),'Hoja de Trabajo para listado'!$AB$151:$BA$151,0)),0)+IFERROR(INDEX('Hoja de Trabajo para listado'!$BC$155:$CB$1048576,MATCH($A1100,'Hoja de Trabajo para listado'!$BC$155:$BC$1048576,0),MATCH((CUADRO!L$5&amp;$E1100),'Hoja de Trabajo para listado'!$BC$151:$CB$151,0)),0)+IFERROR(INDEX('Hoja de Trabajo para listado'!$DE$153:$DG$274,MATCH($A1100,'Hoja de Trabajo para listado'!$DE$153:$DE$1048576,0),MATCH((CUADRO!L$5&amp;$E1100),'Hoja de Trabajo para listado'!$DE$151:$DG$151,0)),0)+IFERROR(INDEX('Hoja de Trabajo para listado'!$CD$155:$DC$1048576,MATCH($A1100,'Hoja de Trabajo para listado'!$CD$155:$CD$1048576,0),MATCH((CUADRO!L$5&amp;$E1100),'Hoja de Trabajo para listado'!$CD$151:$DC$151,0)),0)</f>
        <v>0</v>
      </c>
      <c r="M1100" s="314">
        <f ca="1">+IFERROR(INDEX('Hoja de Trabajo para listado'!$A$155:$Z$1048576,MATCH($A1100,'Hoja de Trabajo para listado'!$A$155:$A$1048576,0),MATCH((CUADRO!M$5&amp;$E1100),'Hoja de Trabajo para listado'!$A$151:$Z$151,0)),0)+IFERROR(INDEX('Hoja de Trabajo para listado'!$AB$155:$BA$1048576,MATCH($A1100,'Hoja de Trabajo para listado'!$AB$155:$AB$1048576,0),MATCH((CUADRO!M$5&amp;$E1100),'Hoja de Trabajo para listado'!$AB$151:$BA$151,0)),0)+IFERROR(INDEX('Hoja de Trabajo para listado'!$BC$155:$CB$1048576,MATCH($A1100,'Hoja de Trabajo para listado'!$BC$155:$BC$1048576,0),MATCH((CUADRO!M$5&amp;$E1100),'Hoja de Trabajo para listado'!$BC$151:$CB$151,0)),0)+IFERROR(INDEX('Hoja de Trabajo para listado'!$DE$153:$DG$274,MATCH($A1100,'Hoja de Trabajo para listado'!$DE$153:$DE$1048576,0),MATCH((CUADRO!M$5&amp;$E1100),'Hoja de Trabajo para listado'!$DE$151:$DG$151,0)),0)+IFERROR(INDEX('Hoja de Trabajo para listado'!$CD$155:$DC$1048576,MATCH($A1100,'Hoja de Trabajo para listado'!$CD$155:$CD$1048576,0),MATCH((CUADRO!M$5&amp;$E1100),'Hoja de Trabajo para listado'!$CD$151:$DC$151,0)),0)</f>
        <v>0</v>
      </c>
      <c r="N1100" s="314">
        <f ca="1">+IFERROR(INDEX('Hoja de Trabajo para listado'!$A$155:$Z$1048576,MATCH($A1100,'Hoja de Trabajo para listado'!$A$155:$A$1048576,0),MATCH((CUADRO!N$5&amp;$E1100),'Hoja de Trabajo para listado'!$A$151:$Z$151,0)),0)+IFERROR(INDEX('Hoja de Trabajo para listado'!$AB$155:$BA$1048576,MATCH($A1100,'Hoja de Trabajo para listado'!$AB$155:$AB$1048576,0),MATCH((CUADRO!N$5&amp;$E1100),'Hoja de Trabajo para listado'!$AB$151:$BA$151,0)),0)+IFERROR(INDEX('Hoja de Trabajo para listado'!$BC$155:$CB$1048576,MATCH($A1100,'Hoja de Trabajo para listado'!$BC$155:$BC$1048576,0),MATCH((CUADRO!N$5&amp;$E1100),'Hoja de Trabajo para listado'!$BC$151:$CB$151,0)),0)+IFERROR(INDEX('Hoja de Trabajo para listado'!$DE$153:$DG$274,MATCH($A1100,'Hoja de Trabajo para listado'!$DE$153:$DE$1048576,0),MATCH((CUADRO!N$5&amp;$E1100),'Hoja de Trabajo para listado'!$DE$151:$DG$151,0)),0)+IFERROR(INDEX('Hoja de Trabajo para listado'!$CD$155:$DC$1048576,MATCH($A1100,'Hoja de Trabajo para listado'!$CD$155:$CD$1048576,0),MATCH((CUADRO!N$5&amp;$E1100),'Hoja de Trabajo para listado'!$CD$151:$DC$151,0)),0)</f>
        <v>0</v>
      </c>
      <c r="O1100" s="314">
        <f ca="1">+IFERROR(INDEX('Hoja de Trabajo para listado'!$A$155:$Z$1048576,MATCH($A1100,'Hoja de Trabajo para listado'!$A$155:$A$1048576,0),MATCH((CUADRO!O$5&amp;$E1100),'Hoja de Trabajo para listado'!$A$151:$Z$151,0)),0)+IFERROR(INDEX('Hoja de Trabajo para listado'!$AB$155:$BA$1048576,MATCH($A1100,'Hoja de Trabajo para listado'!$AB$155:$AB$1048576,0),MATCH((CUADRO!O$5&amp;$E1100),'Hoja de Trabajo para listado'!$AB$151:$BA$151,0)),0)+IFERROR(INDEX('Hoja de Trabajo para listado'!$BC$155:$CB$1048576,MATCH($A1100,'Hoja de Trabajo para listado'!$BC$155:$BC$1048576,0),MATCH((CUADRO!O$5&amp;$E1100),'Hoja de Trabajo para listado'!$BC$151:$CB$151,0)),0)+IFERROR(INDEX('Hoja de Trabajo para listado'!$DE$153:$DG$274,MATCH($A1100,'Hoja de Trabajo para listado'!$DE$153:$DE$1048576,0),MATCH((CUADRO!O$5&amp;$E1100),'Hoja de Trabajo para listado'!$DE$151:$DG$151,0)),0)+IFERROR(INDEX('Hoja de Trabajo para listado'!$CD$155:$DC$1048576,MATCH($A1100,'Hoja de Trabajo para listado'!$CD$155:$CD$1048576,0),MATCH((CUADRO!O$5&amp;$E1100),'Hoja de Trabajo para listado'!$CD$151:$DC$151,0)),0)</f>
        <v>0</v>
      </c>
      <c r="P1100" s="314">
        <f ca="1">+IFERROR(INDEX('Hoja de Trabajo para listado'!$A$155:$Z$1048576,MATCH($A1100,'Hoja de Trabajo para listado'!$A$155:$A$1048576,0),MATCH((CUADRO!P$5&amp;$E1100),'Hoja de Trabajo para listado'!$A$151:$Z$151,0)),0)+IFERROR(INDEX('Hoja de Trabajo para listado'!$AB$155:$BA$1048576,MATCH($A1100,'Hoja de Trabajo para listado'!$AB$155:$AB$1048576,0),MATCH((CUADRO!P$5&amp;$E1100),'Hoja de Trabajo para listado'!$AB$151:$BA$151,0)),0)+IFERROR(INDEX('Hoja de Trabajo para listado'!$BC$155:$CB$1048576,MATCH($A1100,'Hoja de Trabajo para listado'!$BC$155:$BC$1048576,0),MATCH((CUADRO!P$5&amp;$E1100),'Hoja de Trabajo para listado'!$BC$151:$CB$151,0)),0)+IFERROR(INDEX('Hoja de Trabajo para listado'!$DE$153:$DG$274,MATCH($A1100,'Hoja de Trabajo para listado'!$DE$153:$DE$1048576,0),MATCH((CUADRO!P$5&amp;$E1100),'Hoja de Trabajo para listado'!$DE$151:$DG$151,0)),0)+IFERROR(INDEX('Hoja de Trabajo para listado'!$CD$155:$DC$1048576,MATCH($A1100,'Hoja de Trabajo para listado'!$CD$155:$CD$1048576,0),MATCH((CUADRO!P$5&amp;$E1100),'Hoja de Trabajo para listado'!$CD$151:$DC$151,0)),0)</f>
        <v>0</v>
      </c>
      <c r="Q1100" s="314">
        <f ca="1">+IFERROR(INDEX('Hoja de Trabajo para listado'!$A$155:$Z$1048576,MATCH($A1100,'Hoja de Trabajo para listado'!$A$155:$A$1048576,0),MATCH((CUADRO!Q$5&amp;$E1100),'Hoja de Trabajo para listado'!$A$151:$Z$151,0)),0)+IFERROR(INDEX('Hoja de Trabajo para listado'!$AB$155:$BA$1048576,MATCH($A1100,'Hoja de Trabajo para listado'!$AB$155:$AB$1048576,0),MATCH((CUADRO!Q$5&amp;$E1100),'Hoja de Trabajo para listado'!$AB$151:$BA$151,0)),0)+IFERROR(INDEX('Hoja de Trabajo para listado'!$BC$155:$CB$1048576,MATCH($A1100,'Hoja de Trabajo para listado'!$BC$155:$BC$1048576,0),MATCH((CUADRO!Q$5&amp;$E1100),'Hoja de Trabajo para listado'!$BC$151:$CB$151,0)),0)+IFERROR(INDEX('Hoja de Trabajo para listado'!$DE$153:$DG$274,MATCH($A1100,'Hoja de Trabajo para listado'!$DE$153:$DE$1048576,0),MATCH((CUADRO!Q$5&amp;$E1100),'Hoja de Trabajo para listado'!$DE$151:$DG$151,0)),0)+IFERROR(INDEX('Hoja de Trabajo para listado'!$CD$155:$DC$1048576,MATCH($A1100,'Hoja de Trabajo para listado'!$CD$155:$CD$1048576,0),MATCH((CUADRO!Q$5&amp;$E1100),'Hoja de Trabajo para listado'!$CD$151:$DC$151,0)),0)</f>
        <v>0</v>
      </c>
      <c r="R1100" s="314">
        <f t="shared" ca="1" si="34"/>
        <v>552114617.4799999</v>
      </c>
      <c r="S1100" s="314"/>
      <c r="T1100" s="314">
        <f ca="1">+T1101</f>
        <v>552114617.4799999</v>
      </c>
      <c r="U1100" s="313">
        <f t="shared" si="35"/>
        <v>1</v>
      </c>
      <c r="V1100" s="319" t="str">
        <f>+VLOOKUP(A1100,bd_lista!$A$3:$E$593,5,FALSE)</f>
        <v>Órgano Ejecutivo</v>
      </c>
      <c r="W1100" s="425" t="str">
        <f>+V1100</f>
        <v>Órgano Ejecutivo</v>
      </c>
    </row>
    <row r="1101" spans="1:23" customFormat="1" ht="15" customHeight="1">
      <c r="A1101" s="380" t="s">
        <v>551</v>
      </c>
      <c r="B1101" s="428"/>
      <c r="C1101" s="339" t="str">
        <f>+VLOOKUP(A1101,bd_lista!$A$3:$C$593,3,FALSE)</f>
        <v>Dirección General de Programación y Operaciones del Tesoro</v>
      </c>
      <c r="D1101" s="430"/>
      <c r="E1101" s="319" t="s">
        <v>1419</v>
      </c>
      <c r="F1101" s="316">
        <f ca="1">+IFERROR(INDEX('Hoja de Trabajo para listado'!$A$155:$Z$1048576,MATCH($A1101,'Hoja de Trabajo para listado'!$A$155:$A$1048576,0),MATCH((CUADRO!F$5&amp;$E1101),'Hoja de Trabajo para listado'!$A$151:$Z$151,0)),0)+IFERROR(INDEX('Hoja de Trabajo para listado'!$AB$155:$BA$1048576,MATCH($A1101,'Hoja de Trabajo para listado'!$AB$155:$AB$1048576,0),MATCH((CUADRO!F$5&amp;$E1101),'Hoja de Trabajo para listado'!$AB$151:$BA$151,0)),0)+IFERROR(INDEX('Hoja de Trabajo para listado'!$BC$155:$CB$1048576,MATCH($A1101,'Hoja de Trabajo para listado'!$BC$155:$BC$1048576,0),MATCH((CUADRO!F$5&amp;$E1101),'Hoja de Trabajo para listado'!$BC$151:$CB$151,0)),0)+IFERROR(INDEX('Hoja de Trabajo para listado'!$DE$153:$DG$274,MATCH($A1101,'Hoja de Trabajo para listado'!$DE$153:$DE$1048576,0),MATCH((CUADRO!F$5&amp;$E1101),'Hoja de Trabajo para listado'!$DE$151:$DG$151,0)),0)+IFERROR(INDEX('Hoja de Trabajo para listado'!$CD$155:$DC$1048576,MATCH($A1101,'Hoja de Trabajo para listado'!$CD$155:$CD$1048576,0),MATCH((CUADRO!F$5&amp;$E1101),'Hoja de Trabajo para listado'!$CD$151:$DC$151,0)),0)</f>
        <v>0</v>
      </c>
      <c r="G1101" s="316">
        <f ca="1">+IFERROR(INDEX('Hoja de Trabajo para listado'!$A$155:$Z$1048576,MATCH($A1101,'Hoja de Trabajo para listado'!$A$155:$A$1048576,0),MATCH((CUADRO!G$5&amp;$E1101),'Hoja de Trabajo para listado'!$A$151:$Z$151,0)),0)+IFERROR(INDEX('Hoja de Trabajo para listado'!$AB$155:$BA$1048576,MATCH($A1101,'Hoja de Trabajo para listado'!$AB$155:$AB$1048576,0),MATCH((CUADRO!G$5&amp;$E1101),'Hoja de Trabajo para listado'!$AB$151:$BA$151,0)),0)+IFERROR(INDEX('Hoja de Trabajo para listado'!$BC$155:$CB$1048576,MATCH($A1101,'Hoja de Trabajo para listado'!$BC$155:$BC$1048576,0),MATCH((CUADRO!G$5&amp;$E1101),'Hoja de Trabajo para listado'!$BC$151:$CB$151,0)),0)+IFERROR(INDEX('Hoja de Trabajo para listado'!$DE$153:$DG$274,MATCH($A1101,'Hoja de Trabajo para listado'!$DE$153:$DE$1048576,0),MATCH((CUADRO!G$5&amp;$E1101),'Hoja de Trabajo para listado'!$DE$151:$DG$151,0)),0)+IFERROR(INDEX('Hoja de Trabajo para listado'!$CD$155:$DC$1048576,MATCH($A1101,'Hoja de Trabajo para listado'!$CD$155:$CD$1048576,0),MATCH((CUADRO!G$5&amp;$E1101),'Hoja de Trabajo para listado'!$CD$151:$DC$151,0)),0)</f>
        <v>0</v>
      </c>
      <c r="H1101" s="316">
        <f ca="1">+IFERROR(INDEX('Hoja de Trabajo para listado'!$A$155:$Z$1048576,MATCH($A1101,'Hoja de Trabajo para listado'!$A$155:$A$1048576,0),MATCH((CUADRO!H$5&amp;$E1101),'Hoja de Trabajo para listado'!$A$151:$Z$151,0)),0)+IFERROR(INDEX('Hoja de Trabajo para listado'!$AB$155:$BA$1048576,MATCH($A1101,'Hoja de Trabajo para listado'!$AB$155:$AB$1048576,0),MATCH((CUADRO!H$5&amp;$E1101),'Hoja de Trabajo para listado'!$AB$151:$BA$151,0)),0)+IFERROR(INDEX('Hoja de Trabajo para listado'!$BC$155:$CB$1048576,MATCH($A1101,'Hoja de Trabajo para listado'!$BC$155:$BC$1048576,0),MATCH((CUADRO!H$5&amp;$E1101),'Hoja de Trabajo para listado'!$BC$151:$CB$151,0)),0)+IFERROR(INDEX('Hoja de Trabajo para listado'!$DE$153:$DG$274,MATCH($A1101,'Hoja de Trabajo para listado'!$DE$153:$DE$1048576,0),MATCH((CUADRO!H$5&amp;$E1101),'Hoja de Trabajo para listado'!$DE$151:$DG$151,0)),0)+IFERROR(INDEX('Hoja de Trabajo para listado'!$CD$155:$DC$1048576,MATCH($A1101,'Hoja de Trabajo para listado'!$CD$155:$CD$1048576,0),MATCH((CUADRO!H$5&amp;$E1101),'Hoja de Trabajo para listado'!$CD$151:$DC$151,0)),0)</f>
        <v>0</v>
      </c>
      <c r="I1101" s="316">
        <f ca="1">+IFERROR(INDEX('Hoja de Trabajo para listado'!$A$155:$Z$1048576,MATCH($A1101,'Hoja de Trabajo para listado'!$A$155:$A$1048576,0),MATCH((CUADRO!I$5&amp;$E1101),'Hoja de Trabajo para listado'!$A$151:$Z$151,0)),0)+IFERROR(INDEX('Hoja de Trabajo para listado'!$AB$155:$BA$1048576,MATCH($A1101,'Hoja de Trabajo para listado'!$AB$155:$AB$1048576,0),MATCH((CUADRO!I$5&amp;$E1101),'Hoja de Trabajo para listado'!$AB$151:$BA$151,0)),0)+IFERROR(INDEX('Hoja de Trabajo para listado'!$BC$155:$CB$1048576,MATCH($A1101,'Hoja de Trabajo para listado'!$BC$155:$BC$1048576,0),MATCH((CUADRO!I$5&amp;$E1101),'Hoja de Trabajo para listado'!$BC$151:$CB$151,0)),0)+IFERROR(INDEX('Hoja de Trabajo para listado'!$DE$153:$DG$274,MATCH($A1101,'Hoja de Trabajo para listado'!$DE$153:$DE$1048576,0),MATCH((CUADRO!I$5&amp;$E1101),'Hoja de Trabajo para listado'!$DE$151:$DG$151,0)),0)+IFERROR(INDEX('Hoja de Trabajo para listado'!$CD$155:$DC$1048576,MATCH($A1101,'Hoja de Trabajo para listado'!$CD$155:$CD$1048576,0),MATCH((CUADRO!I$5&amp;$E1101),'Hoja de Trabajo para listado'!$CD$151:$DC$151,0)),0)</f>
        <v>0</v>
      </c>
      <c r="J1101" s="316">
        <f ca="1">+IFERROR(INDEX('Hoja de Trabajo para listado'!$A$155:$Z$1048576,MATCH($A1101,'Hoja de Trabajo para listado'!$A$155:$A$1048576,0),MATCH((CUADRO!J$5&amp;$E1101),'Hoja de Trabajo para listado'!$A$151:$Z$151,0)),0)+IFERROR(INDEX('Hoja de Trabajo para listado'!$AB$155:$BA$1048576,MATCH($A1101,'Hoja de Trabajo para listado'!$AB$155:$AB$1048576,0),MATCH((CUADRO!J$5&amp;$E1101),'Hoja de Trabajo para listado'!$AB$151:$BA$151,0)),0)+IFERROR(INDEX('Hoja de Trabajo para listado'!$BC$155:$CB$1048576,MATCH($A1101,'Hoja de Trabajo para listado'!$BC$155:$BC$1048576,0),MATCH((CUADRO!J$5&amp;$E1101),'Hoja de Trabajo para listado'!$BC$151:$CB$151,0)),0)+IFERROR(INDEX('Hoja de Trabajo para listado'!$DE$153:$DG$274,MATCH($A1101,'Hoja de Trabajo para listado'!$DE$153:$DE$1048576,0),MATCH((CUADRO!J$5&amp;$E1101),'Hoja de Trabajo para listado'!$DE$151:$DG$151,0)),0)+IFERROR(INDEX('Hoja de Trabajo para listado'!$CD$155:$DC$1048576,MATCH($A1101,'Hoja de Trabajo para listado'!$CD$155:$CD$1048576,0),MATCH((CUADRO!J$5&amp;$E1101),'Hoja de Trabajo para listado'!$CD$151:$DC$151,0)),0)</f>
        <v>0</v>
      </c>
      <c r="K1101" s="314">
        <f ca="1">+IFERROR(INDEX('Hoja de Trabajo para listado'!$A$155:$Z$1048576,MATCH($A1101,'Hoja de Trabajo para listado'!$A$155:$A$1048576,0),MATCH((CUADRO!K$5&amp;$E1101),'Hoja de Trabajo para listado'!$A$151:$Z$151,0)),0)+IFERROR(INDEX('Hoja de Trabajo para listado'!$AB$155:$BA$1048576,MATCH($A1101,'Hoja de Trabajo para listado'!$AB$155:$AB$1048576,0),MATCH((CUADRO!K$5&amp;$E1101),'Hoja de Trabajo para listado'!$AB$151:$BA$151,0)),0)+IFERROR(INDEX('Hoja de Trabajo para listado'!$BC$155:$CB$1048576,MATCH($A1101,'Hoja de Trabajo para listado'!$BC$155:$BC$1048576,0),MATCH((CUADRO!K$5&amp;$E1101),'Hoja de Trabajo para listado'!$BC$151:$CB$151,0)),0)+IFERROR(INDEX('Hoja de Trabajo para listado'!$DE$153:$DG$274,MATCH($A1101,'Hoja de Trabajo para listado'!$DE$153:$DE$1048576,0),MATCH((CUADRO!K$5&amp;$E1101),'Hoja de Trabajo para listado'!$DE$151:$DG$151,0)),0)+IFERROR(INDEX('Hoja de Trabajo para listado'!$CD$155:$DC$1048576,MATCH($A1101,'Hoja de Trabajo para listado'!$CD$155:$CD$1048576,0),MATCH((CUADRO!K$5&amp;$E1101),'Hoja de Trabajo para listado'!$CD$151:$DC$151,0)),0)</f>
        <v>0</v>
      </c>
      <c r="L1101" s="314">
        <f ca="1">+IFERROR(INDEX('Hoja de Trabajo para listado'!$A$155:$Z$1048576,MATCH($A1101,'Hoja de Trabajo para listado'!$A$155:$A$1048576,0),MATCH((CUADRO!L$5&amp;$E1101),'Hoja de Trabajo para listado'!$A$151:$Z$151,0)),0)+IFERROR(INDEX('Hoja de Trabajo para listado'!$AB$155:$BA$1048576,MATCH($A1101,'Hoja de Trabajo para listado'!$AB$155:$AB$1048576,0),MATCH((CUADRO!L$5&amp;$E1101),'Hoja de Trabajo para listado'!$AB$151:$BA$151,0)),0)+IFERROR(INDEX('Hoja de Trabajo para listado'!$BC$155:$CB$1048576,MATCH($A1101,'Hoja de Trabajo para listado'!$BC$155:$BC$1048576,0),MATCH((CUADRO!L$5&amp;$E1101),'Hoja de Trabajo para listado'!$BC$151:$CB$151,0)),0)+IFERROR(INDEX('Hoja de Trabajo para listado'!$DE$153:$DG$274,MATCH($A1101,'Hoja de Trabajo para listado'!$DE$153:$DE$1048576,0),MATCH((CUADRO!L$5&amp;$E1101),'Hoja de Trabajo para listado'!$DE$151:$DG$151,0)),0)+IFERROR(INDEX('Hoja de Trabajo para listado'!$CD$155:$DC$1048576,MATCH($A1101,'Hoja de Trabajo para listado'!$CD$155:$CD$1048576,0),MATCH((CUADRO!L$5&amp;$E1101),'Hoja de Trabajo para listado'!$CD$151:$DC$151,0)),0)</f>
        <v>0</v>
      </c>
      <c r="M1101" s="314">
        <f ca="1">+IFERROR(INDEX('Hoja de Trabajo para listado'!$A$155:$Z$1048576,MATCH($A1101,'Hoja de Trabajo para listado'!$A$155:$A$1048576,0),MATCH((CUADRO!M$5&amp;$E1101),'Hoja de Trabajo para listado'!$A$151:$Z$151,0)),0)+IFERROR(INDEX('Hoja de Trabajo para listado'!$AB$155:$BA$1048576,MATCH($A1101,'Hoja de Trabajo para listado'!$AB$155:$AB$1048576,0),MATCH((CUADRO!M$5&amp;$E1101),'Hoja de Trabajo para listado'!$AB$151:$BA$151,0)),0)+IFERROR(INDEX('Hoja de Trabajo para listado'!$BC$155:$CB$1048576,MATCH($A1101,'Hoja de Trabajo para listado'!$BC$155:$BC$1048576,0),MATCH((CUADRO!M$5&amp;$E1101),'Hoja de Trabajo para listado'!$BC$151:$CB$151,0)),0)+IFERROR(INDEX('Hoja de Trabajo para listado'!$DE$153:$DG$274,MATCH($A1101,'Hoja de Trabajo para listado'!$DE$153:$DE$1048576,0),MATCH((CUADRO!M$5&amp;$E1101),'Hoja de Trabajo para listado'!$DE$151:$DG$151,0)),0)+IFERROR(INDEX('Hoja de Trabajo para listado'!$CD$155:$DC$1048576,MATCH($A1101,'Hoja de Trabajo para listado'!$CD$155:$CD$1048576,0),MATCH((CUADRO!M$5&amp;$E1101),'Hoja de Trabajo para listado'!$CD$151:$DC$151,0)),0)</f>
        <v>0</v>
      </c>
      <c r="N1101" s="314">
        <f ca="1">+IFERROR(INDEX('Hoja de Trabajo para listado'!$A$155:$Z$1048576,MATCH($A1101,'Hoja de Trabajo para listado'!$A$155:$A$1048576,0),MATCH((CUADRO!N$5&amp;$E1101),'Hoja de Trabajo para listado'!$A$151:$Z$151,0)),0)+IFERROR(INDEX('Hoja de Trabajo para listado'!$AB$155:$BA$1048576,MATCH($A1101,'Hoja de Trabajo para listado'!$AB$155:$AB$1048576,0),MATCH((CUADRO!N$5&amp;$E1101),'Hoja de Trabajo para listado'!$AB$151:$BA$151,0)),0)+IFERROR(INDEX('Hoja de Trabajo para listado'!$BC$155:$CB$1048576,MATCH($A1101,'Hoja de Trabajo para listado'!$BC$155:$BC$1048576,0),MATCH((CUADRO!N$5&amp;$E1101),'Hoja de Trabajo para listado'!$BC$151:$CB$151,0)),0)+IFERROR(INDEX('Hoja de Trabajo para listado'!$DE$153:$DG$274,MATCH($A1101,'Hoja de Trabajo para listado'!$DE$153:$DE$1048576,0),MATCH((CUADRO!N$5&amp;$E1101),'Hoja de Trabajo para listado'!$DE$151:$DG$151,0)),0)+IFERROR(INDEX('Hoja de Trabajo para listado'!$CD$155:$DC$1048576,MATCH($A1101,'Hoja de Trabajo para listado'!$CD$155:$CD$1048576,0),MATCH((CUADRO!N$5&amp;$E1101),'Hoja de Trabajo para listado'!$CD$151:$DC$151,0)),0)</f>
        <v>0</v>
      </c>
      <c r="O1101" s="314">
        <f ca="1">+IFERROR(INDEX('Hoja de Trabajo para listado'!$A$155:$Z$1048576,MATCH($A1101,'Hoja de Trabajo para listado'!$A$155:$A$1048576,0),MATCH((CUADRO!O$5&amp;$E1101),'Hoja de Trabajo para listado'!$A$151:$Z$151,0)),0)+IFERROR(INDEX('Hoja de Trabajo para listado'!$AB$155:$BA$1048576,MATCH($A1101,'Hoja de Trabajo para listado'!$AB$155:$AB$1048576,0),MATCH((CUADRO!O$5&amp;$E1101),'Hoja de Trabajo para listado'!$AB$151:$BA$151,0)),0)+IFERROR(INDEX('Hoja de Trabajo para listado'!$BC$155:$CB$1048576,MATCH($A1101,'Hoja de Trabajo para listado'!$BC$155:$BC$1048576,0),MATCH((CUADRO!O$5&amp;$E1101),'Hoja de Trabajo para listado'!$BC$151:$CB$151,0)),0)+IFERROR(INDEX('Hoja de Trabajo para listado'!$DE$153:$DG$274,MATCH($A1101,'Hoja de Trabajo para listado'!$DE$153:$DE$1048576,0),MATCH((CUADRO!O$5&amp;$E1101),'Hoja de Trabajo para listado'!$DE$151:$DG$151,0)),0)+IFERROR(INDEX('Hoja de Trabajo para listado'!$CD$155:$DC$1048576,MATCH($A1101,'Hoja de Trabajo para listado'!$CD$155:$CD$1048576,0),MATCH((CUADRO!O$5&amp;$E1101),'Hoja de Trabajo para listado'!$CD$151:$DC$151,0)),0)</f>
        <v>0</v>
      </c>
      <c r="P1101" s="314">
        <f ca="1">+IFERROR(INDEX('Hoja de Trabajo para listado'!$A$155:$Z$1048576,MATCH($A1101,'Hoja de Trabajo para listado'!$A$155:$A$1048576,0),MATCH((CUADRO!P$5&amp;$E1101),'Hoja de Trabajo para listado'!$A$151:$Z$151,0)),0)+IFERROR(INDEX('Hoja de Trabajo para listado'!$AB$155:$BA$1048576,MATCH($A1101,'Hoja de Trabajo para listado'!$AB$155:$AB$1048576,0),MATCH((CUADRO!P$5&amp;$E1101),'Hoja de Trabajo para listado'!$AB$151:$BA$151,0)),0)+IFERROR(INDEX('Hoja de Trabajo para listado'!$BC$155:$CB$1048576,MATCH($A1101,'Hoja de Trabajo para listado'!$BC$155:$BC$1048576,0),MATCH((CUADRO!P$5&amp;$E1101),'Hoja de Trabajo para listado'!$BC$151:$CB$151,0)),0)+IFERROR(INDEX('Hoja de Trabajo para listado'!$DE$153:$DG$274,MATCH($A1101,'Hoja de Trabajo para listado'!$DE$153:$DE$1048576,0),MATCH((CUADRO!P$5&amp;$E1101),'Hoja de Trabajo para listado'!$DE$151:$DG$151,0)),0)+IFERROR(INDEX('Hoja de Trabajo para listado'!$CD$155:$DC$1048576,MATCH($A1101,'Hoja de Trabajo para listado'!$CD$155:$CD$1048576,0),MATCH((CUADRO!P$5&amp;$E1101),'Hoja de Trabajo para listado'!$CD$151:$DC$151,0)),0)</f>
        <v>0</v>
      </c>
      <c r="Q1101" s="314">
        <f ca="1">+IFERROR(INDEX('Hoja de Trabajo para listado'!$A$155:$Z$1048576,MATCH($A1101,'Hoja de Trabajo para listado'!$A$155:$A$1048576,0),MATCH((CUADRO!Q$5&amp;$E1101),'Hoja de Trabajo para listado'!$A$151:$Z$151,0)),0)+IFERROR(INDEX('Hoja de Trabajo para listado'!$AB$155:$BA$1048576,MATCH($A1101,'Hoja de Trabajo para listado'!$AB$155:$AB$1048576,0),MATCH((CUADRO!Q$5&amp;$E1101),'Hoja de Trabajo para listado'!$AB$151:$BA$151,0)),0)+IFERROR(INDEX('Hoja de Trabajo para listado'!$BC$155:$CB$1048576,MATCH($A1101,'Hoja de Trabajo para listado'!$BC$155:$BC$1048576,0),MATCH((CUADRO!Q$5&amp;$E1101),'Hoja de Trabajo para listado'!$BC$151:$CB$151,0)),0)+IFERROR(INDEX('Hoja de Trabajo para listado'!$DE$153:$DG$274,MATCH($A1101,'Hoja de Trabajo para listado'!$DE$153:$DE$1048576,0),MATCH((CUADRO!Q$5&amp;$E1101),'Hoja de Trabajo para listado'!$DE$151:$DG$151,0)),0)+IFERROR(INDEX('Hoja de Trabajo para listado'!$CD$155:$DC$1048576,MATCH($A1101,'Hoja de Trabajo para listado'!$CD$155:$CD$1048576,0),MATCH((CUADRO!Q$5&amp;$E1101),'Hoja de Trabajo para listado'!$CD$151:$DC$151,0)),0)</f>
        <v>0</v>
      </c>
      <c r="R1101" s="316">
        <f t="shared" ca="1" si="34"/>
        <v>0</v>
      </c>
      <c r="S1101" s="316">
        <f ca="1">+R1100+R1101</f>
        <v>552114617.4799999</v>
      </c>
      <c r="T1101" s="314">
        <f ca="1">+S1101</f>
        <v>552114617.4799999</v>
      </c>
      <c r="U1101" s="348">
        <f t="shared" si="35"/>
        <v>2</v>
      </c>
      <c r="V1101" s="319" t="str">
        <f>+VLOOKUP(A1101,bd_lista!$A$3:$E$593,5,FALSE)</f>
        <v>Órgano Ejecutivo</v>
      </c>
      <c r="W1101" s="426"/>
    </row>
    <row r="1102" spans="1:23" customFormat="1" ht="15" customHeight="1">
      <c r="A1102" s="323">
        <v>86</v>
      </c>
      <c r="B1102" s="427">
        <f>+A1102</f>
        <v>86</v>
      </c>
      <c r="C1102" s="318" t="str">
        <f>+VLOOKUP(A1102,bd_lista!$A$3:$C$593,3,FALSE)</f>
        <v>Ministerio de Medio Ambiente y Agua</v>
      </c>
      <c r="D1102" s="429" t="str">
        <f>+C1102</f>
        <v>Ministerio de Medio Ambiente y Agua</v>
      </c>
      <c r="E1102" s="339" t="s">
        <v>1418</v>
      </c>
      <c r="F1102" s="314">
        <f ca="1">+IFERROR(INDEX('Hoja de Trabajo para listado'!$A$155:$Z$1048576,MATCH($A1102,'Hoja de Trabajo para listado'!$A$155:$A$1048576,0),MATCH((CUADRO!F$5&amp;$E1102),'Hoja de Trabajo para listado'!$A$151:$Z$151,0)),0)+IFERROR(INDEX('Hoja de Trabajo para listado'!$AB$155:$BA$1048576,MATCH($A1102,'Hoja de Trabajo para listado'!$AB$155:$AB$1048576,0),MATCH((CUADRO!F$5&amp;$E1102),'Hoja de Trabajo para listado'!$AB$151:$BA$151,0)),0)+IFERROR(INDEX('Hoja de Trabajo para listado'!$BC$155:$CB$1048576,MATCH($A1102,'Hoja de Trabajo para listado'!$BC$155:$BC$1048576,0),MATCH((CUADRO!F$5&amp;$E1102),'Hoja de Trabajo para listado'!$BC$151:$CB$151,0)),0)+IFERROR(INDEX('Hoja de Trabajo para listado'!$DE$153:$DG$274,MATCH($A1102,'Hoja de Trabajo para listado'!$DE$153:$DE$1048576,0),MATCH((CUADRO!F$5&amp;$E1102),'Hoja de Trabajo para listado'!$DE$151:$DG$151,0)),0)+IFERROR(INDEX('Hoja de Trabajo para listado'!$CD$155:$DC$1048576,MATCH($A1102,'Hoja de Trabajo para listado'!$CD$155:$CD$1048576,0),MATCH((CUADRO!F$5&amp;$E1102),'Hoja de Trabajo para listado'!$CD$151:$DC$151,0)),0)</f>
        <v>0</v>
      </c>
      <c r="G1102" s="314">
        <f ca="1">+IFERROR(INDEX('Hoja de Trabajo para listado'!$A$155:$Z$1048576,MATCH($A1102,'Hoja de Trabajo para listado'!$A$155:$A$1048576,0),MATCH((CUADRO!G$5&amp;$E1102),'Hoja de Trabajo para listado'!$A$151:$Z$151,0)),0)+IFERROR(INDEX('Hoja de Trabajo para listado'!$AB$155:$BA$1048576,MATCH($A1102,'Hoja de Trabajo para listado'!$AB$155:$AB$1048576,0),MATCH((CUADRO!G$5&amp;$E1102),'Hoja de Trabajo para listado'!$AB$151:$BA$151,0)),0)+IFERROR(INDEX('Hoja de Trabajo para listado'!$BC$155:$CB$1048576,MATCH($A1102,'Hoja de Trabajo para listado'!$BC$155:$BC$1048576,0),MATCH((CUADRO!G$5&amp;$E1102),'Hoja de Trabajo para listado'!$BC$151:$CB$151,0)),0)+IFERROR(INDEX('Hoja de Trabajo para listado'!$DE$153:$DG$274,MATCH($A1102,'Hoja de Trabajo para listado'!$DE$153:$DE$1048576,0),MATCH((CUADRO!G$5&amp;$E1102),'Hoja de Trabajo para listado'!$DE$151:$DG$151,0)),0)+IFERROR(INDEX('Hoja de Trabajo para listado'!$CD$155:$DC$1048576,MATCH($A1102,'Hoja de Trabajo para listado'!$CD$155:$CD$1048576,0),MATCH((CUADRO!G$5&amp;$E1102),'Hoja de Trabajo para listado'!$CD$151:$DC$151,0)),0)</f>
        <v>0</v>
      </c>
      <c r="H1102" s="314">
        <f ca="1">+IFERROR(INDEX('Hoja de Trabajo para listado'!$A$155:$Z$1048576,MATCH($A1102,'Hoja de Trabajo para listado'!$A$155:$A$1048576,0),MATCH((CUADRO!H$5&amp;$E1102),'Hoja de Trabajo para listado'!$A$151:$Z$151,0)),0)+IFERROR(INDEX('Hoja de Trabajo para listado'!$AB$155:$BA$1048576,MATCH($A1102,'Hoja de Trabajo para listado'!$AB$155:$AB$1048576,0),MATCH((CUADRO!H$5&amp;$E1102),'Hoja de Trabajo para listado'!$AB$151:$BA$151,0)),0)+IFERROR(INDEX('Hoja de Trabajo para listado'!$BC$155:$CB$1048576,MATCH($A1102,'Hoja de Trabajo para listado'!$BC$155:$BC$1048576,0),MATCH((CUADRO!H$5&amp;$E1102),'Hoja de Trabajo para listado'!$BC$151:$CB$151,0)),0)+IFERROR(INDEX('Hoja de Trabajo para listado'!$DE$153:$DG$274,MATCH($A1102,'Hoja de Trabajo para listado'!$DE$153:$DE$1048576,0),MATCH((CUADRO!H$5&amp;$E1102),'Hoja de Trabajo para listado'!$DE$151:$DG$151,0)),0)+IFERROR(INDEX('Hoja de Trabajo para listado'!$CD$155:$DC$1048576,MATCH($A1102,'Hoja de Trabajo para listado'!$CD$155:$CD$1048576,0),MATCH((CUADRO!H$5&amp;$E1102),'Hoja de Trabajo para listado'!$CD$151:$DC$151,0)),0)</f>
        <v>100.02</v>
      </c>
      <c r="I1102" s="314">
        <f ca="1">+IFERROR(INDEX('Hoja de Trabajo para listado'!$A$155:$Z$1048576,MATCH($A1102,'Hoja de Trabajo para listado'!$A$155:$A$1048576,0),MATCH((CUADRO!I$5&amp;$E1102),'Hoja de Trabajo para listado'!$A$151:$Z$151,0)),0)+IFERROR(INDEX('Hoja de Trabajo para listado'!$AB$155:$BA$1048576,MATCH($A1102,'Hoja de Trabajo para listado'!$AB$155:$AB$1048576,0),MATCH((CUADRO!I$5&amp;$E1102),'Hoja de Trabajo para listado'!$AB$151:$BA$151,0)),0)+IFERROR(INDEX('Hoja de Trabajo para listado'!$BC$155:$CB$1048576,MATCH($A1102,'Hoja de Trabajo para listado'!$BC$155:$BC$1048576,0),MATCH((CUADRO!I$5&amp;$E1102),'Hoja de Trabajo para listado'!$BC$151:$CB$151,0)),0)+IFERROR(INDEX('Hoja de Trabajo para listado'!$DE$153:$DG$274,MATCH($A1102,'Hoja de Trabajo para listado'!$DE$153:$DE$1048576,0),MATCH((CUADRO!I$5&amp;$E1102),'Hoja de Trabajo para listado'!$DE$151:$DG$151,0)),0)+IFERROR(INDEX('Hoja de Trabajo para listado'!$CD$155:$DC$1048576,MATCH($A1102,'Hoja de Trabajo para listado'!$CD$155:$CD$1048576,0),MATCH((CUADRO!I$5&amp;$E1102),'Hoja de Trabajo para listado'!$CD$151:$DC$151,0)),0)</f>
        <v>0</v>
      </c>
      <c r="J1102" s="314">
        <f ca="1">+IFERROR(INDEX('Hoja de Trabajo para listado'!$A$155:$Z$1048576,MATCH($A1102,'Hoja de Trabajo para listado'!$A$155:$A$1048576,0),MATCH((CUADRO!J$5&amp;$E1102),'Hoja de Trabajo para listado'!$A$151:$Z$151,0)),0)+IFERROR(INDEX('Hoja de Trabajo para listado'!$AB$155:$BA$1048576,MATCH($A1102,'Hoja de Trabajo para listado'!$AB$155:$AB$1048576,0),MATCH((CUADRO!J$5&amp;$E1102),'Hoja de Trabajo para listado'!$AB$151:$BA$151,0)),0)+IFERROR(INDEX('Hoja de Trabajo para listado'!$BC$155:$CB$1048576,MATCH($A1102,'Hoja de Trabajo para listado'!$BC$155:$BC$1048576,0),MATCH((CUADRO!J$5&amp;$E1102),'Hoja de Trabajo para listado'!$BC$151:$CB$151,0)),0)+IFERROR(INDEX('Hoja de Trabajo para listado'!$DE$153:$DG$274,MATCH($A1102,'Hoja de Trabajo para listado'!$DE$153:$DE$1048576,0),MATCH((CUADRO!J$5&amp;$E1102),'Hoja de Trabajo para listado'!$DE$151:$DG$151,0)),0)+IFERROR(INDEX('Hoja de Trabajo para listado'!$CD$155:$DC$1048576,MATCH($A1102,'Hoja de Trabajo para listado'!$CD$155:$CD$1048576,0),MATCH((CUADRO!J$5&amp;$E1102),'Hoja de Trabajo para listado'!$CD$151:$DC$151,0)),0)</f>
        <v>0</v>
      </c>
      <c r="K1102" s="314">
        <f ca="1">+IFERROR(INDEX('Hoja de Trabajo para listado'!$A$155:$Z$1048576,MATCH($A1102,'Hoja de Trabajo para listado'!$A$155:$A$1048576,0),MATCH((CUADRO!K$5&amp;$E1102),'Hoja de Trabajo para listado'!$A$151:$Z$151,0)),0)+IFERROR(INDEX('Hoja de Trabajo para listado'!$AB$155:$BA$1048576,MATCH($A1102,'Hoja de Trabajo para listado'!$AB$155:$AB$1048576,0),MATCH((CUADRO!K$5&amp;$E1102),'Hoja de Trabajo para listado'!$AB$151:$BA$151,0)),0)+IFERROR(INDEX('Hoja de Trabajo para listado'!$BC$155:$CB$1048576,MATCH($A1102,'Hoja de Trabajo para listado'!$BC$155:$BC$1048576,0),MATCH((CUADRO!K$5&amp;$E1102),'Hoja de Trabajo para listado'!$BC$151:$CB$151,0)),0)+IFERROR(INDEX('Hoja de Trabajo para listado'!$DE$153:$DG$274,MATCH($A1102,'Hoja de Trabajo para listado'!$DE$153:$DE$1048576,0),MATCH((CUADRO!K$5&amp;$E1102),'Hoja de Trabajo para listado'!$DE$151:$DG$151,0)),0)+IFERROR(INDEX('Hoja de Trabajo para listado'!$CD$155:$DC$1048576,MATCH($A1102,'Hoja de Trabajo para listado'!$CD$155:$CD$1048576,0),MATCH((CUADRO!K$5&amp;$E1102),'Hoja de Trabajo para listado'!$CD$151:$DC$151,0)),0)</f>
        <v>0</v>
      </c>
      <c r="L1102" s="314">
        <f ca="1">+IFERROR(INDEX('Hoja de Trabajo para listado'!$A$155:$Z$1048576,MATCH($A1102,'Hoja de Trabajo para listado'!$A$155:$A$1048576,0),MATCH((CUADRO!L$5&amp;$E1102),'Hoja de Trabajo para listado'!$A$151:$Z$151,0)),0)+IFERROR(INDEX('Hoja de Trabajo para listado'!$AB$155:$BA$1048576,MATCH($A1102,'Hoja de Trabajo para listado'!$AB$155:$AB$1048576,0),MATCH((CUADRO!L$5&amp;$E1102),'Hoja de Trabajo para listado'!$AB$151:$BA$151,0)),0)+IFERROR(INDEX('Hoja de Trabajo para listado'!$BC$155:$CB$1048576,MATCH($A1102,'Hoja de Trabajo para listado'!$BC$155:$BC$1048576,0),MATCH((CUADRO!L$5&amp;$E1102),'Hoja de Trabajo para listado'!$BC$151:$CB$151,0)),0)+IFERROR(INDEX('Hoja de Trabajo para listado'!$DE$153:$DG$274,MATCH($A1102,'Hoja de Trabajo para listado'!$DE$153:$DE$1048576,0),MATCH((CUADRO!L$5&amp;$E1102),'Hoja de Trabajo para listado'!$DE$151:$DG$151,0)),0)+IFERROR(INDEX('Hoja de Trabajo para listado'!$CD$155:$DC$1048576,MATCH($A1102,'Hoja de Trabajo para listado'!$CD$155:$CD$1048576,0),MATCH((CUADRO!L$5&amp;$E1102),'Hoja de Trabajo para listado'!$CD$151:$DC$151,0)),0)</f>
        <v>0</v>
      </c>
      <c r="M1102" s="314">
        <f ca="1">+IFERROR(INDEX('Hoja de Trabajo para listado'!$A$155:$Z$1048576,MATCH($A1102,'Hoja de Trabajo para listado'!$A$155:$A$1048576,0),MATCH((CUADRO!M$5&amp;$E1102),'Hoja de Trabajo para listado'!$A$151:$Z$151,0)),0)+IFERROR(INDEX('Hoja de Trabajo para listado'!$AB$155:$BA$1048576,MATCH($A1102,'Hoja de Trabajo para listado'!$AB$155:$AB$1048576,0),MATCH((CUADRO!M$5&amp;$E1102),'Hoja de Trabajo para listado'!$AB$151:$BA$151,0)),0)+IFERROR(INDEX('Hoja de Trabajo para listado'!$BC$155:$CB$1048576,MATCH($A1102,'Hoja de Trabajo para listado'!$BC$155:$BC$1048576,0),MATCH((CUADRO!M$5&amp;$E1102),'Hoja de Trabajo para listado'!$BC$151:$CB$151,0)),0)+IFERROR(INDEX('Hoja de Trabajo para listado'!$DE$153:$DG$274,MATCH($A1102,'Hoja de Trabajo para listado'!$DE$153:$DE$1048576,0),MATCH((CUADRO!M$5&amp;$E1102),'Hoja de Trabajo para listado'!$DE$151:$DG$151,0)),0)+IFERROR(INDEX('Hoja de Trabajo para listado'!$CD$155:$DC$1048576,MATCH($A1102,'Hoja de Trabajo para listado'!$CD$155:$CD$1048576,0),MATCH((CUADRO!M$5&amp;$E1102),'Hoja de Trabajo para listado'!$CD$151:$DC$151,0)),0)</f>
        <v>0</v>
      </c>
      <c r="N1102" s="314">
        <f ca="1">+IFERROR(INDEX('Hoja de Trabajo para listado'!$A$155:$Z$1048576,MATCH($A1102,'Hoja de Trabajo para listado'!$A$155:$A$1048576,0),MATCH((CUADRO!N$5&amp;$E1102),'Hoja de Trabajo para listado'!$A$151:$Z$151,0)),0)+IFERROR(INDEX('Hoja de Trabajo para listado'!$AB$155:$BA$1048576,MATCH($A1102,'Hoja de Trabajo para listado'!$AB$155:$AB$1048576,0),MATCH((CUADRO!N$5&amp;$E1102),'Hoja de Trabajo para listado'!$AB$151:$BA$151,0)),0)+IFERROR(INDEX('Hoja de Trabajo para listado'!$BC$155:$CB$1048576,MATCH($A1102,'Hoja de Trabajo para listado'!$BC$155:$BC$1048576,0),MATCH((CUADRO!N$5&amp;$E1102),'Hoja de Trabajo para listado'!$BC$151:$CB$151,0)),0)+IFERROR(INDEX('Hoja de Trabajo para listado'!$DE$153:$DG$274,MATCH($A1102,'Hoja de Trabajo para listado'!$DE$153:$DE$1048576,0),MATCH((CUADRO!N$5&amp;$E1102),'Hoja de Trabajo para listado'!$DE$151:$DG$151,0)),0)+IFERROR(INDEX('Hoja de Trabajo para listado'!$CD$155:$DC$1048576,MATCH($A1102,'Hoja de Trabajo para listado'!$CD$155:$CD$1048576,0),MATCH((CUADRO!N$5&amp;$E1102),'Hoja de Trabajo para listado'!$CD$151:$DC$151,0)),0)</f>
        <v>0</v>
      </c>
      <c r="O1102" s="314">
        <f ca="1">+IFERROR(INDEX('Hoja de Trabajo para listado'!$A$155:$Z$1048576,MATCH($A1102,'Hoja de Trabajo para listado'!$A$155:$A$1048576,0),MATCH((CUADRO!O$5&amp;$E1102),'Hoja de Trabajo para listado'!$A$151:$Z$151,0)),0)+IFERROR(INDEX('Hoja de Trabajo para listado'!$AB$155:$BA$1048576,MATCH($A1102,'Hoja de Trabajo para listado'!$AB$155:$AB$1048576,0),MATCH((CUADRO!O$5&amp;$E1102),'Hoja de Trabajo para listado'!$AB$151:$BA$151,0)),0)+IFERROR(INDEX('Hoja de Trabajo para listado'!$BC$155:$CB$1048576,MATCH($A1102,'Hoja de Trabajo para listado'!$BC$155:$BC$1048576,0),MATCH((CUADRO!O$5&amp;$E1102),'Hoja de Trabajo para listado'!$BC$151:$CB$151,0)),0)+IFERROR(INDEX('Hoja de Trabajo para listado'!$DE$153:$DG$274,MATCH($A1102,'Hoja de Trabajo para listado'!$DE$153:$DE$1048576,0),MATCH((CUADRO!O$5&amp;$E1102),'Hoja de Trabajo para listado'!$DE$151:$DG$151,0)),0)+IFERROR(INDEX('Hoja de Trabajo para listado'!$CD$155:$DC$1048576,MATCH($A1102,'Hoja de Trabajo para listado'!$CD$155:$CD$1048576,0),MATCH((CUADRO!O$5&amp;$E1102),'Hoja de Trabajo para listado'!$CD$151:$DC$151,0)),0)</f>
        <v>0</v>
      </c>
      <c r="P1102" s="314">
        <f ca="1">+IFERROR(INDEX('Hoja de Trabajo para listado'!$A$155:$Z$1048576,MATCH($A1102,'Hoja de Trabajo para listado'!$A$155:$A$1048576,0),MATCH((CUADRO!P$5&amp;$E1102),'Hoja de Trabajo para listado'!$A$151:$Z$151,0)),0)+IFERROR(INDEX('Hoja de Trabajo para listado'!$AB$155:$BA$1048576,MATCH($A1102,'Hoja de Trabajo para listado'!$AB$155:$AB$1048576,0),MATCH((CUADRO!P$5&amp;$E1102),'Hoja de Trabajo para listado'!$AB$151:$BA$151,0)),0)+IFERROR(INDEX('Hoja de Trabajo para listado'!$BC$155:$CB$1048576,MATCH($A1102,'Hoja de Trabajo para listado'!$BC$155:$BC$1048576,0),MATCH((CUADRO!P$5&amp;$E1102),'Hoja de Trabajo para listado'!$BC$151:$CB$151,0)),0)+IFERROR(INDEX('Hoja de Trabajo para listado'!$DE$153:$DG$274,MATCH($A1102,'Hoja de Trabajo para listado'!$DE$153:$DE$1048576,0),MATCH((CUADRO!P$5&amp;$E1102),'Hoja de Trabajo para listado'!$DE$151:$DG$151,0)),0)+IFERROR(INDEX('Hoja de Trabajo para listado'!$CD$155:$DC$1048576,MATCH($A1102,'Hoja de Trabajo para listado'!$CD$155:$CD$1048576,0),MATCH((CUADRO!P$5&amp;$E1102),'Hoja de Trabajo para listado'!$CD$151:$DC$151,0)),0)</f>
        <v>0</v>
      </c>
      <c r="Q1102" s="314">
        <f ca="1">+IFERROR(INDEX('Hoja de Trabajo para listado'!$A$155:$Z$1048576,MATCH($A1102,'Hoja de Trabajo para listado'!$A$155:$A$1048576,0),MATCH((CUADRO!Q$5&amp;$E1102),'Hoja de Trabajo para listado'!$A$151:$Z$151,0)),0)+IFERROR(INDEX('Hoja de Trabajo para listado'!$AB$155:$BA$1048576,MATCH($A1102,'Hoja de Trabajo para listado'!$AB$155:$AB$1048576,0),MATCH((CUADRO!Q$5&amp;$E1102),'Hoja de Trabajo para listado'!$AB$151:$BA$151,0)),0)+IFERROR(INDEX('Hoja de Trabajo para listado'!$BC$155:$CB$1048576,MATCH($A1102,'Hoja de Trabajo para listado'!$BC$155:$BC$1048576,0),MATCH((CUADRO!Q$5&amp;$E1102),'Hoja de Trabajo para listado'!$BC$151:$CB$151,0)),0)+IFERROR(INDEX('Hoja de Trabajo para listado'!$DE$153:$DG$274,MATCH($A1102,'Hoja de Trabajo para listado'!$DE$153:$DE$1048576,0),MATCH((CUADRO!Q$5&amp;$E1102),'Hoja de Trabajo para listado'!$DE$151:$DG$151,0)),0)+IFERROR(INDEX('Hoja de Trabajo para listado'!$CD$155:$DC$1048576,MATCH($A1102,'Hoja de Trabajo para listado'!$CD$155:$CD$1048576,0),MATCH((CUADRO!Q$5&amp;$E1102),'Hoja de Trabajo para listado'!$CD$151:$DC$151,0)),0)</f>
        <v>0</v>
      </c>
      <c r="R1102" s="314">
        <f t="shared" ca="1" si="34"/>
        <v>100.02</v>
      </c>
      <c r="S1102" s="314"/>
      <c r="T1102" s="314">
        <f ca="1">+T1103</f>
        <v>47835319.820000008</v>
      </c>
      <c r="U1102" s="313">
        <f t="shared" si="35"/>
        <v>1</v>
      </c>
      <c r="V1102" s="319" t="str">
        <f>+VLOOKUP(A1102,bd_lista!$A$3:$E$593,5,FALSE)</f>
        <v>Órgano Ejecutivo</v>
      </c>
      <c r="W1102" s="425" t="str">
        <f>+V1102</f>
        <v>Órgano Ejecutivo</v>
      </c>
    </row>
    <row r="1103" spans="1:23" customFormat="1" ht="15" customHeight="1">
      <c r="A1103" s="323">
        <v>86</v>
      </c>
      <c r="B1103" s="428"/>
      <c r="C1103" s="339" t="str">
        <f>+VLOOKUP(A1103,bd_lista!$A$3:$C$593,3,FALSE)</f>
        <v>Ministerio de Medio Ambiente y Agua</v>
      </c>
      <c r="D1103" s="430"/>
      <c r="E1103" s="319" t="s">
        <v>1419</v>
      </c>
      <c r="F1103" s="316">
        <f ca="1">+IFERROR(INDEX('Hoja de Trabajo para listado'!$A$155:$Z$1048576,MATCH($A1103,'Hoja de Trabajo para listado'!$A$155:$A$1048576,0),MATCH((CUADRO!F$5&amp;$E1103),'Hoja de Trabajo para listado'!$A$151:$Z$151,0)),0)+IFERROR(INDEX('Hoja de Trabajo para listado'!$AB$155:$BA$1048576,MATCH($A1103,'Hoja de Trabajo para listado'!$AB$155:$AB$1048576,0),MATCH((CUADRO!F$5&amp;$E1103),'Hoja de Trabajo para listado'!$AB$151:$BA$151,0)),0)+IFERROR(INDEX('Hoja de Trabajo para listado'!$BC$155:$CB$1048576,MATCH($A1103,'Hoja de Trabajo para listado'!$BC$155:$BC$1048576,0),MATCH((CUADRO!F$5&amp;$E1103),'Hoja de Trabajo para listado'!$BC$151:$CB$151,0)),0)+IFERROR(INDEX('Hoja de Trabajo para listado'!$DE$153:$DG$274,MATCH($A1103,'Hoja de Trabajo para listado'!$DE$153:$DE$1048576,0),MATCH((CUADRO!F$5&amp;$E1103),'Hoja de Trabajo para listado'!$DE$151:$DG$151,0)),0)+IFERROR(INDEX('Hoja de Trabajo para listado'!$CD$155:$DC$1048576,MATCH($A1103,'Hoja de Trabajo para listado'!$CD$155:$CD$1048576,0),MATCH((CUADRO!F$5&amp;$E1103),'Hoja de Trabajo para listado'!$CD$151:$DC$151,0)),0)</f>
        <v>1609815.78</v>
      </c>
      <c r="G1103" s="316">
        <f ca="1">+IFERROR(INDEX('Hoja de Trabajo para listado'!$A$155:$Z$1048576,MATCH($A1103,'Hoja de Trabajo para listado'!$A$155:$A$1048576,0),MATCH((CUADRO!G$5&amp;$E1103),'Hoja de Trabajo para listado'!$A$151:$Z$151,0)),0)+IFERROR(INDEX('Hoja de Trabajo para listado'!$AB$155:$BA$1048576,MATCH($A1103,'Hoja de Trabajo para listado'!$AB$155:$AB$1048576,0),MATCH((CUADRO!G$5&amp;$E1103),'Hoja de Trabajo para listado'!$AB$151:$BA$151,0)),0)+IFERROR(INDEX('Hoja de Trabajo para listado'!$BC$155:$CB$1048576,MATCH($A1103,'Hoja de Trabajo para listado'!$BC$155:$BC$1048576,0),MATCH((CUADRO!G$5&amp;$E1103),'Hoja de Trabajo para listado'!$BC$151:$CB$151,0)),0)+IFERROR(INDEX('Hoja de Trabajo para listado'!$DE$153:$DG$274,MATCH($A1103,'Hoja de Trabajo para listado'!$DE$153:$DE$1048576,0),MATCH((CUADRO!G$5&amp;$E1103),'Hoja de Trabajo para listado'!$DE$151:$DG$151,0)),0)+IFERROR(INDEX('Hoja de Trabajo para listado'!$CD$155:$DC$1048576,MATCH($A1103,'Hoja de Trabajo para listado'!$CD$155:$CD$1048576,0),MATCH((CUADRO!G$5&amp;$E1103),'Hoja de Trabajo para listado'!$CD$151:$DC$151,0)),0)</f>
        <v>167987.9</v>
      </c>
      <c r="H1103" s="316">
        <f ca="1">+IFERROR(INDEX('Hoja de Trabajo para listado'!$A$155:$Z$1048576,MATCH($A1103,'Hoja de Trabajo para listado'!$A$155:$A$1048576,0),MATCH((CUADRO!H$5&amp;$E1103),'Hoja de Trabajo para listado'!$A$151:$Z$151,0)),0)+IFERROR(INDEX('Hoja de Trabajo para listado'!$AB$155:$BA$1048576,MATCH($A1103,'Hoja de Trabajo para listado'!$AB$155:$AB$1048576,0),MATCH((CUADRO!H$5&amp;$E1103),'Hoja de Trabajo para listado'!$AB$151:$BA$151,0)),0)+IFERROR(INDEX('Hoja de Trabajo para listado'!$BC$155:$CB$1048576,MATCH($A1103,'Hoja de Trabajo para listado'!$BC$155:$BC$1048576,0),MATCH((CUADRO!H$5&amp;$E1103),'Hoja de Trabajo para listado'!$BC$151:$CB$151,0)),0)+IFERROR(INDEX('Hoja de Trabajo para listado'!$DE$153:$DG$274,MATCH($A1103,'Hoja de Trabajo para listado'!$DE$153:$DE$1048576,0),MATCH((CUADRO!H$5&amp;$E1103),'Hoja de Trabajo para listado'!$DE$151:$DG$151,0)),0)+IFERROR(INDEX('Hoja de Trabajo para listado'!$CD$155:$DC$1048576,MATCH($A1103,'Hoja de Trabajo para listado'!$CD$155:$CD$1048576,0),MATCH((CUADRO!H$5&amp;$E1103),'Hoja de Trabajo para listado'!$CD$151:$DC$151,0)),0)</f>
        <v>37834729.530000001</v>
      </c>
      <c r="I1103" s="316">
        <f ca="1">+IFERROR(INDEX('Hoja de Trabajo para listado'!$A$155:$Z$1048576,MATCH($A1103,'Hoja de Trabajo para listado'!$A$155:$A$1048576,0),MATCH((CUADRO!I$5&amp;$E1103),'Hoja de Trabajo para listado'!$A$151:$Z$151,0)),0)+IFERROR(INDEX('Hoja de Trabajo para listado'!$AB$155:$BA$1048576,MATCH($A1103,'Hoja de Trabajo para listado'!$AB$155:$AB$1048576,0),MATCH((CUADRO!I$5&amp;$E1103),'Hoja de Trabajo para listado'!$AB$151:$BA$151,0)),0)+IFERROR(INDEX('Hoja de Trabajo para listado'!$BC$155:$CB$1048576,MATCH($A1103,'Hoja de Trabajo para listado'!$BC$155:$BC$1048576,0),MATCH((CUADRO!I$5&amp;$E1103),'Hoja de Trabajo para listado'!$BC$151:$CB$151,0)),0)+IFERROR(INDEX('Hoja de Trabajo para listado'!$DE$153:$DG$274,MATCH($A1103,'Hoja de Trabajo para listado'!$DE$153:$DE$1048576,0),MATCH((CUADRO!I$5&amp;$E1103),'Hoja de Trabajo para listado'!$DE$151:$DG$151,0)),0)+IFERROR(INDEX('Hoja de Trabajo para listado'!$CD$155:$DC$1048576,MATCH($A1103,'Hoja de Trabajo para listado'!$CD$155:$CD$1048576,0),MATCH((CUADRO!I$5&amp;$E1103),'Hoja de Trabajo para listado'!$CD$151:$DC$151,0)),0)</f>
        <v>913969.59000000008</v>
      </c>
      <c r="J1103" s="316">
        <f ca="1">+IFERROR(INDEX('Hoja de Trabajo para listado'!$A$155:$Z$1048576,MATCH($A1103,'Hoja de Trabajo para listado'!$A$155:$A$1048576,0),MATCH((CUADRO!J$5&amp;$E1103),'Hoja de Trabajo para listado'!$A$151:$Z$151,0)),0)+IFERROR(INDEX('Hoja de Trabajo para listado'!$AB$155:$BA$1048576,MATCH($A1103,'Hoja de Trabajo para listado'!$AB$155:$AB$1048576,0),MATCH((CUADRO!J$5&amp;$E1103),'Hoja de Trabajo para listado'!$AB$151:$BA$151,0)),0)+IFERROR(INDEX('Hoja de Trabajo para listado'!$BC$155:$CB$1048576,MATCH($A1103,'Hoja de Trabajo para listado'!$BC$155:$BC$1048576,0),MATCH((CUADRO!J$5&amp;$E1103),'Hoja de Trabajo para listado'!$BC$151:$CB$151,0)),0)+IFERROR(INDEX('Hoja de Trabajo para listado'!$DE$153:$DG$274,MATCH($A1103,'Hoja de Trabajo para listado'!$DE$153:$DE$1048576,0),MATCH((CUADRO!J$5&amp;$E1103),'Hoja de Trabajo para listado'!$DE$151:$DG$151,0)),0)+IFERROR(INDEX('Hoja de Trabajo para listado'!$CD$155:$DC$1048576,MATCH($A1103,'Hoja de Trabajo para listado'!$CD$155:$CD$1048576,0),MATCH((CUADRO!J$5&amp;$E1103),'Hoja de Trabajo para listado'!$CD$151:$DC$151,0)),0)</f>
        <v>7308717</v>
      </c>
      <c r="K1103" s="314">
        <f ca="1">+IFERROR(INDEX('Hoja de Trabajo para listado'!$A$155:$Z$1048576,MATCH($A1103,'Hoja de Trabajo para listado'!$A$155:$A$1048576,0),MATCH((CUADRO!K$5&amp;$E1103),'Hoja de Trabajo para listado'!$A$151:$Z$151,0)),0)+IFERROR(INDEX('Hoja de Trabajo para listado'!$AB$155:$BA$1048576,MATCH($A1103,'Hoja de Trabajo para listado'!$AB$155:$AB$1048576,0),MATCH((CUADRO!K$5&amp;$E1103),'Hoja de Trabajo para listado'!$AB$151:$BA$151,0)),0)+IFERROR(INDEX('Hoja de Trabajo para listado'!$BC$155:$CB$1048576,MATCH($A1103,'Hoja de Trabajo para listado'!$BC$155:$BC$1048576,0),MATCH((CUADRO!K$5&amp;$E1103),'Hoja de Trabajo para listado'!$BC$151:$CB$151,0)),0)+IFERROR(INDEX('Hoja de Trabajo para listado'!$DE$153:$DG$274,MATCH($A1103,'Hoja de Trabajo para listado'!$DE$153:$DE$1048576,0),MATCH((CUADRO!K$5&amp;$E1103),'Hoja de Trabajo para listado'!$DE$151:$DG$151,0)),0)+IFERROR(INDEX('Hoja de Trabajo para listado'!$CD$155:$DC$1048576,MATCH($A1103,'Hoja de Trabajo para listado'!$CD$155:$CD$1048576,0),MATCH((CUADRO!K$5&amp;$E1103),'Hoja de Trabajo para listado'!$CD$151:$DC$151,0)),0)</f>
        <v>0</v>
      </c>
      <c r="L1103" s="314">
        <f ca="1">+IFERROR(INDEX('Hoja de Trabajo para listado'!$A$155:$Z$1048576,MATCH($A1103,'Hoja de Trabajo para listado'!$A$155:$A$1048576,0),MATCH((CUADRO!L$5&amp;$E1103),'Hoja de Trabajo para listado'!$A$151:$Z$151,0)),0)+IFERROR(INDEX('Hoja de Trabajo para listado'!$AB$155:$BA$1048576,MATCH($A1103,'Hoja de Trabajo para listado'!$AB$155:$AB$1048576,0),MATCH((CUADRO!L$5&amp;$E1103),'Hoja de Trabajo para listado'!$AB$151:$BA$151,0)),0)+IFERROR(INDEX('Hoja de Trabajo para listado'!$BC$155:$CB$1048576,MATCH($A1103,'Hoja de Trabajo para listado'!$BC$155:$BC$1048576,0),MATCH((CUADRO!L$5&amp;$E1103),'Hoja de Trabajo para listado'!$BC$151:$CB$151,0)),0)+IFERROR(INDEX('Hoja de Trabajo para listado'!$DE$153:$DG$274,MATCH($A1103,'Hoja de Trabajo para listado'!$DE$153:$DE$1048576,0),MATCH((CUADRO!L$5&amp;$E1103),'Hoja de Trabajo para listado'!$DE$151:$DG$151,0)),0)+IFERROR(INDEX('Hoja de Trabajo para listado'!$CD$155:$DC$1048576,MATCH($A1103,'Hoja de Trabajo para listado'!$CD$155:$CD$1048576,0),MATCH((CUADRO!L$5&amp;$E1103),'Hoja de Trabajo para listado'!$CD$151:$DC$151,0)),0)</f>
        <v>0</v>
      </c>
      <c r="M1103" s="314">
        <f ca="1">+IFERROR(INDEX('Hoja de Trabajo para listado'!$A$155:$Z$1048576,MATCH($A1103,'Hoja de Trabajo para listado'!$A$155:$A$1048576,0),MATCH((CUADRO!M$5&amp;$E1103),'Hoja de Trabajo para listado'!$A$151:$Z$151,0)),0)+IFERROR(INDEX('Hoja de Trabajo para listado'!$AB$155:$BA$1048576,MATCH($A1103,'Hoja de Trabajo para listado'!$AB$155:$AB$1048576,0),MATCH((CUADRO!M$5&amp;$E1103),'Hoja de Trabajo para listado'!$AB$151:$BA$151,0)),0)+IFERROR(INDEX('Hoja de Trabajo para listado'!$BC$155:$CB$1048576,MATCH($A1103,'Hoja de Trabajo para listado'!$BC$155:$BC$1048576,0),MATCH((CUADRO!M$5&amp;$E1103),'Hoja de Trabajo para listado'!$BC$151:$CB$151,0)),0)+IFERROR(INDEX('Hoja de Trabajo para listado'!$DE$153:$DG$274,MATCH($A1103,'Hoja de Trabajo para listado'!$DE$153:$DE$1048576,0),MATCH((CUADRO!M$5&amp;$E1103),'Hoja de Trabajo para listado'!$DE$151:$DG$151,0)),0)+IFERROR(INDEX('Hoja de Trabajo para listado'!$CD$155:$DC$1048576,MATCH($A1103,'Hoja de Trabajo para listado'!$CD$155:$CD$1048576,0),MATCH((CUADRO!M$5&amp;$E1103),'Hoja de Trabajo para listado'!$CD$151:$DC$151,0)),0)</f>
        <v>0</v>
      </c>
      <c r="N1103" s="314">
        <f ca="1">+IFERROR(INDEX('Hoja de Trabajo para listado'!$A$155:$Z$1048576,MATCH($A1103,'Hoja de Trabajo para listado'!$A$155:$A$1048576,0),MATCH((CUADRO!N$5&amp;$E1103),'Hoja de Trabajo para listado'!$A$151:$Z$151,0)),0)+IFERROR(INDEX('Hoja de Trabajo para listado'!$AB$155:$BA$1048576,MATCH($A1103,'Hoja de Trabajo para listado'!$AB$155:$AB$1048576,0),MATCH((CUADRO!N$5&amp;$E1103),'Hoja de Trabajo para listado'!$AB$151:$BA$151,0)),0)+IFERROR(INDEX('Hoja de Trabajo para listado'!$BC$155:$CB$1048576,MATCH($A1103,'Hoja de Trabajo para listado'!$BC$155:$BC$1048576,0),MATCH((CUADRO!N$5&amp;$E1103),'Hoja de Trabajo para listado'!$BC$151:$CB$151,0)),0)+IFERROR(INDEX('Hoja de Trabajo para listado'!$DE$153:$DG$274,MATCH($A1103,'Hoja de Trabajo para listado'!$DE$153:$DE$1048576,0),MATCH((CUADRO!N$5&amp;$E1103),'Hoja de Trabajo para listado'!$DE$151:$DG$151,0)),0)+IFERROR(INDEX('Hoja de Trabajo para listado'!$CD$155:$DC$1048576,MATCH($A1103,'Hoja de Trabajo para listado'!$CD$155:$CD$1048576,0),MATCH((CUADRO!N$5&amp;$E1103),'Hoja de Trabajo para listado'!$CD$151:$DC$151,0)),0)</f>
        <v>0</v>
      </c>
      <c r="O1103" s="314">
        <f ca="1">+IFERROR(INDEX('Hoja de Trabajo para listado'!$A$155:$Z$1048576,MATCH($A1103,'Hoja de Trabajo para listado'!$A$155:$A$1048576,0),MATCH((CUADRO!O$5&amp;$E1103),'Hoja de Trabajo para listado'!$A$151:$Z$151,0)),0)+IFERROR(INDEX('Hoja de Trabajo para listado'!$AB$155:$BA$1048576,MATCH($A1103,'Hoja de Trabajo para listado'!$AB$155:$AB$1048576,0),MATCH((CUADRO!O$5&amp;$E1103),'Hoja de Trabajo para listado'!$AB$151:$BA$151,0)),0)+IFERROR(INDEX('Hoja de Trabajo para listado'!$BC$155:$CB$1048576,MATCH($A1103,'Hoja de Trabajo para listado'!$BC$155:$BC$1048576,0),MATCH((CUADRO!O$5&amp;$E1103),'Hoja de Trabajo para listado'!$BC$151:$CB$151,0)),0)+IFERROR(INDEX('Hoja de Trabajo para listado'!$DE$153:$DG$274,MATCH($A1103,'Hoja de Trabajo para listado'!$DE$153:$DE$1048576,0),MATCH((CUADRO!O$5&amp;$E1103),'Hoja de Trabajo para listado'!$DE$151:$DG$151,0)),0)+IFERROR(INDEX('Hoja de Trabajo para listado'!$CD$155:$DC$1048576,MATCH($A1103,'Hoja de Trabajo para listado'!$CD$155:$CD$1048576,0),MATCH((CUADRO!O$5&amp;$E1103),'Hoja de Trabajo para listado'!$CD$151:$DC$151,0)),0)</f>
        <v>0</v>
      </c>
      <c r="P1103" s="314">
        <f ca="1">+IFERROR(INDEX('Hoja de Trabajo para listado'!$A$155:$Z$1048576,MATCH($A1103,'Hoja de Trabajo para listado'!$A$155:$A$1048576,0),MATCH((CUADRO!P$5&amp;$E1103),'Hoja de Trabajo para listado'!$A$151:$Z$151,0)),0)+IFERROR(INDEX('Hoja de Trabajo para listado'!$AB$155:$BA$1048576,MATCH($A1103,'Hoja de Trabajo para listado'!$AB$155:$AB$1048576,0),MATCH((CUADRO!P$5&amp;$E1103),'Hoja de Trabajo para listado'!$AB$151:$BA$151,0)),0)+IFERROR(INDEX('Hoja de Trabajo para listado'!$BC$155:$CB$1048576,MATCH($A1103,'Hoja de Trabajo para listado'!$BC$155:$BC$1048576,0),MATCH((CUADRO!P$5&amp;$E1103),'Hoja de Trabajo para listado'!$BC$151:$CB$151,0)),0)+IFERROR(INDEX('Hoja de Trabajo para listado'!$DE$153:$DG$274,MATCH($A1103,'Hoja de Trabajo para listado'!$DE$153:$DE$1048576,0),MATCH((CUADRO!P$5&amp;$E1103),'Hoja de Trabajo para listado'!$DE$151:$DG$151,0)),0)+IFERROR(INDEX('Hoja de Trabajo para listado'!$CD$155:$DC$1048576,MATCH($A1103,'Hoja de Trabajo para listado'!$CD$155:$CD$1048576,0),MATCH((CUADRO!P$5&amp;$E1103),'Hoja de Trabajo para listado'!$CD$151:$DC$151,0)),0)</f>
        <v>0</v>
      </c>
      <c r="Q1103" s="314">
        <f ca="1">+IFERROR(INDEX('Hoja de Trabajo para listado'!$A$155:$Z$1048576,MATCH($A1103,'Hoja de Trabajo para listado'!$A$155:$A$1048576,0),MATCH((CUADRO!Q$5&amp;$E1103),'Hoja de Trabajo para listado'!$A$151:$Z$151,0)),0)+IFERROR(INDEX('Hoja de Trabajo para listado'!$AB$155:$BA$1048576,MATCH($A1103,'Hoja de Trabajo para listado'!$AB$155:$AB$1048576,0),MATCH((CUADRO!Q$5&amp;$E1103),'Hoja de Trabajo para listado'!$AB$151:$BA$151,0)),0)+IFERROR(INDEX('Hoja de Trabajo para listado'!$BC$155:$CB$1048576,MATCH($A1103,'Hoja de Trabajo para listado'!$BC$155:$BC$1048576,0),MATCH((CUADRO!Q$5&amp;$E1103),'Hoja de Trabajo para listado'!$BC$151:$CB$151,0)),0)+IFERROR(INDEX('Hoja de Trabajo para listado'!$DE$153:$DG$274,MATCH($A1103,'Hoja de Trabajo para listado'!$DE$153:$DE$1048576,0),MATCH((CUADRO!Q$5&amp;$E1103),'Hoja de Trabajo para listado'!$DE$151:$DG$151,0)),0)+IFERROR(INDEX('Hoja de Trabajo para listado'!$CD$155:$DC$1048576,MATCH($A1103,'Hoja de Trabajo para listado'!$CD$155:$CD$1048576,0),MATCH((CUADRO!Q$5&amp;$E1103),'Hoja de Trabajo para listado'!$CD$151:$DC$151,0)),0)</f>
        <v>0</v>
      </c>
      <c r="R1103" s="316">
        <f t="shared" ca="1" si="34"/>
        <v>47835219.800000004</v>
      </c>
      <c r="S1103" s="316">
        <f ca="1">+R1102+R1103</f>
        <v>47835319.820000008</v>
      </c>
      <c r="T1103" s="314">
        <f ca="1">+S1103</f>
        <v>47835319.820000008</v>
      </c>
      <c r="U1103" s="348">
        <f t="shared" si="35"/>
        <v>2</v>
      </c>
      <c r="V1103" s="319" t="str">
        <f>+VLOOKUP(A1103,bd_lista!$A$3:$E$593,5,FALSE)</f>
        <v>Órgano Ejecutivo</v>
      </c>
      <c r="W1103" s="426"/>
    </row>
    <row r="1104" spans="1:23" customFormat="1" ht="15" customHeight="1">
      <c r="A1104" s="323">
        <v>47</v>
      </c>
      <c r="B1104" s="427">
        <f>+A1104</f>
        <v>47</v>
      </c>
      <c r="C1104" s="318" t="str">
        <f>+VLOOKUP(A1104,bd_lista!$A$3:$C$593,3,FALSE)</f>
        <v>Ministerio de Desarrollo Rural y Tierras</v>
      </c>
      <c r="D1104" s="429" t="str">
        <f>+C1104</f>
        <v>Ministerio de Desarrollo Rural y Tierras</v>
      </c>
      <c r="E1104" s="339" t="s">
        <v>1418</v>
      </c>
      <c r="F1104" s="314">
        <f ca="1">+IFERROR(INDEX('Hoja de Trabajo para listado'!$A$155:$Z$1048576,MATCH($A1104,'Hoja de Trabajo para listado'!$A$155:$A$1048576,0),MATCH((CUADRO!F$5&amp;$E1104),'Hoja de Trabajo para listado'!$A$151:$Z$151,0)),0)+IFERROR(INDEX('Hoja de Trabajo para listado'!$AB$155:$BA$1048576,MATCH($A1104,'Hoja de Trabajo para listado'!$AB$155:$AB$1048576,0),MATCH((CUADRO!F$5&amp;$E1104),'Hoja de Trabajo para listado'!$AB$151:$BA$151,0)),0)+IFERROR(INDEX('Hoja de Trabajo para listado'!$BC$155:$CB$1048576,MATCH($A1104,'Hoja de Trabajo para listado'!$BC$155:$BC$1048576,0),MATCH((CUADRO!F$5&amp;$E1104),'Hoja de Trabajo para listado'!$BC$151:$CB$151,0)),0)+IFERROR(INDEX('Hoja de Trabajo para listado'!$DE$153:$DG$274,MATCH($A1104,'Hoja de Trabajo para listado'!$DE$153:$DE$1048576,0),MATCH((CUADRO!F$5&amp;$E1104),'Hoja de Trabajo para listado'!$DE$151:$DG$151,0)),0)+IFERROR(INDEX('Hoja de Trabajo para listado'!$CD$155:$DC$1048576,MATCH($A1104,'Hoja de Trabajo para listado'!$CD$155:$CD$1048576,0),MATCH((CUADRO!F$5&amp;$E1104),'Hoja de Trabajo para listado'!$CD$151:$DC$151,0)),0)</f>
        <v>0</v>
      </c>
      <c r="G1104" s="314">
        <f ca="1">+IFERROR(INDEX('Hoja de Trabajo para listado'!$A$155:$Z$1048576,MATCH($A1104,'Hoja de Trabajo para listado'!$A$155:$A$1048576,0),MATCH((CUADRO!G$5&amp;$E1104),'Hoja de Trabajo para listado'!$A$151:$Z$151,0)),0)+IFERROR(INDEX('Hoja de Trabajo para listado'!$AB$155:$BA$1048576,MATCH($A1104,'Hoja de Trabajo para listado'!$AB$155:$AB$1048576,0),MATCH((CUADRO!G$5&amp;$E1104),'Hoja de Trabajo para listado'!$AB$151:$BA$151,0)),0)+IFERROR(INDEX('Hoja de Trabajo para listado'!$BC$155:$CB$1048576,MATCH($A1104,'Hoja de Trabajo para listado'!$BC$155:$BC$1048576,0),MATCH((CUADRO!G$5&amp;$E1104),'Hoja de Trabajo para listado'!$BC$151:$CB$151,0)),0)+IFERROR(INDEX('Hoja de Trabajo para listado'!$DE$153:$DG$274,MATCH($A1104,'Hoja de Trabajo para listado'!$DE$153:$DE$1048576,0),MATCH((CUADRO!G$5&amp;$E1104),'Hoja de Trabajo para listado'!$DE$151:$DG$151,0)),0)+IFERROR(INDEX('Hoja de Trabajo para listado'!$CD$155:$DC$1048576,MATCH($A1104,'Hoja de Trabajo para listado'!$CD$155:$CD$1048576,0),MATCH((CUADRO!G$5&amp;$E1104),'Hoja de Trabajo para listado'!$CD$151:$DC$151,0)),0)</f>
        <v>0</v>
      </c>
      <c r="H1104" s="314">
        <f ca="1">+IFERROR(INDEX('Hoja de Trabajo para listado'!$A$155:$Z$1048576,MATCH($A1104,'Hoja de Trabajo para listado'!$A$155:$A$1048576,0),MATCH((CUADRO!H$5&amp;$E1104),'Hoja de Trabajo para listado'!$A$151:$Z$151,0)),0)+IFERROR(INDEX('Hoja de Trabajo para listado'!$AB$155:$BA$1048576,MATCH($A1104,'Hoja de Trabajo para listado'!$AB$155:$AB$1048576,0),MATCH((CUADRO!H$5&amp;$E1104),'Hoja de Trabajo para listado'!$AB$151:$BA$151,0)),0)+IFERROR(INDEX('Hoja de Trabajo para listado'!$BC$155:$CB$1048576,MATCH($A1104,'Hoja de Trabajo para listado'!$BC$155:$BC$1048576,0),MATCH((CUADRO!H$5&amp;$E1104),'Hoja de Trabajo para listado'!$BC$151:$CB$151,0)),0)+IFERROR(INDEX('Hoja de Trabajo para listado'!$DE$153:$DG$274,MATCH($A1104,'Hoja de Trabajo para listado'!$DE$153:$DE$1048576,0),MATCH((CUADRO!H$5&amp;$E1104),'Hoja de Trabajo para listado'!$DE$151:$DG$151,0)),0)+IFERROR(INDEX('Hoja de Trabajo para listado'!$CD$155:$DC$1048576,MATCH($A1104,'Hoja de Trabajo para listado'!$CD$155:$CD$1048576,0),MATCH((CUADRO!H$5&amp;$E1104),'Hoja de Trabajo para listado'!$CD$151:$DC$151,0)),0)</f>
        <v>58026.26</v>
      </c>
      <c r="I1104" s="314">
        <f ca="1">+IFERROR(INDEX('Hoja de Trabajo para listado'!$A$155:$Z$1048576,MATCH($A1104,'Hoja de Trabajo para listado'!$A$155:$A$1048576,0),MATCH((CUADRO!I$5&amp;$E1104),'Hoja de Trabajo para listado'!$A$151:$Z$151,0)),0)+IFERROR(INDEX('Hoja de Trabajo para listado'!$AB$155:$BA$1048576,MATCH($A1104,'Hoja de Trabajo para listado'!$AB$155:$AB$1048576,0),MATCH((CUADRO!I$5&amp;$E1104),'Hoja de Trabajo para listado'!$AB$151:$BA$151,0)),0)+IFERROR(INDEX('Hoja de Trabajo para listado'!$BC$155:$CB$1048576,MATCH($A1104,'Hoja de Trabajo para listado'!$BC$155:$BC$1048576,0),MATCH((CUADRO!I$5&amp;$E1104),'Hoja de Trabajo para listado'!$BC$151:$CB$151,0)),0)+IFERROR(INDEX('Hoja de Trabajo para listado'!$DE$153:$DG$274,MATCH($A1104,'Hoja de Trabajo para listado'!$DE$153:$DE$1048576,0),MATCH((CUADRO!I$5&amp;$E1104),'Hoja de Trabajo para listado'!$DE$151:$DG$151,0)),0)+IFERROR(INDEX('Hoja de Trabajo para listado'!$CD$155:$DC$1048576,MATCH($A1104,'Hoja de Trabajo para listado'!$CD$155:$CD$1048576,0),MATCH((CUADRO!I$5&amp;$E1104),'Hoja de Trabajo para listado'!$CD$151:$DC$151,0)),0)</f>
        <v>17819.25</v>
      </c>
      <c r="J1104" s="314">
        <f ca="1">+IFERROR(INDEX('Hoja de Trabajo para listado'!$A$155:$Z$1048576,MATCH($A1104,'Hoja de Trabajo para listado'!$A$155:$A$1048576,0),MATCH((CUADRO!J$5&amp;$E1104),'Hoja de Trabajo para listado'!$A$151:$Z$151,0)),0)+IFERROR(INDEX('Hoja de Trabajo para listado'!$AB$155:$BA$1048576,MATCH($A1104,'Hoja de Trabajo para listado'!$AB$155:$AB$1048576,0),MATCH((CUADRO!J$5&amp;$E1104),'Hoja de Trabajo para listado'!$AB$151:$BA$151,0)),0)+IFERROR(INDEX('Hoja de Trabajo para listado'!$BC$155:$CB$1048576,MATCH($A1104,'Hoja de Trabajo para listado'!$BC$155:$BC$1048576,0),MATCH((CUADRO!J$5&amp;$E1104),'Hoja de Trabajo para listado'!$BC$151:$CB$151,0)),0)+IFERROR(INDEX('Hoja de Trabajo para listado'!$DE$153:$DG$274,MATCH($A1104,'Hoja de Trabajo para listado'!$DE$153:$DE$1048576,0),MATCH((CUADRO!J$5&amp;$E1104),'Hoja de Trabajo para listado'!$DE$151:$DG$151,0)),0)+IFERROR(INDEX('Hoja de Trabajo para listado'!$CD$155:$DC$1048576,MATCH($A1104,'Hoja de Trabajo para listado'!$CD$155:$CD$1048576,0),MATCH((CUADRO!J$5&amp;$E1104),'Hoja de Trabajo para listado'!$CD$151:$DC$151,0)),0)</f>
        <v>50.01</v>
      </c>
      <c r="K1104" s="314">
        <f ca="1">+IFERROR(INDEX('Hoja de Trabajo para listado'!$A$155:$Z$1048576,MATCH($A1104,'Hoja de Trabajo para listado'!$A$155:$A$1048576,0),MATCH((CUADRO!K$5&amp;$E1104),'Hoja de Trabajo para listado'!$A$151:$Z$151,0)),0)+IFERROR(INDEX('Hoja de Trabajo para listado'!$AB$155:$BA$1048576,MATCH($A1104,'Hoja de Trabajo para listado'!$AB$155:$AB$1048576,0),MATCH((CUADRO!K$5&amp;$E1104),'Hoja de Trabajo para listado'!$AB$151:$BA$151,0)),0)+IFERROR(INDEX('Hoja de Trabajo para listado'!$BC$155:$CB$1048576,MATCH($A1104,'Hoja de Trabajo para listado'!$BC$155:$BC$1048576,0),MATCH((CUADRO!K$5&amp;$E1104),'Hoja de Trabajo para listado'!$BC$151:$CB$151,0)),0)+IFERROR(INDEX('Hoja de Trabajo para listado'!$DE$153:$DG$274,MATCH($A1104,'Hoja de Trabajo para listado'!$DE$153:$DE$1048576,0),MATCH((CUADRO!K$5&amp;$E1104),'Hoja de Trabajo para listado'!$DE$151:$DG$151,0)),0)+IFERROR(INDEX('Hoja de Trabajo para listado'!$CD$155:$DC$1048576,MATCH($A1104,'Hoja de Trabajo para listado'!$CD$155:$CD$1048576,0),MATCH((CUADRO!K$5&amp;$E1104),'Hoja de Trabajo para listado'!$CD$151:$DC$151,0)),0)</f>
        <v>0</v>
      </c>
      <c r="L1104" s="314">
        <f ca="1">+IFERROR(INDEX('Hoja de Trabajo para listado'!$A$155:$Z$1048576,MATCH($A1104,'Hoja de Trabajo para listado'!$A$155:$A$1048576,0),MATCH((CUADRO!L$5&amp;$E1104),'Hoja de Trabajo para listado'!$A$151:$Z$151,0)),0)+IFERROR(INDEX('Hoja de Trabajo para listado'!$AB$155:$BA$1048576,MATCH($A1104,'Hoja de Trabajo para listado'!$AB$155:$AB$1048576,0),MATCH((CUADRO!L$5&amp;$E1104),'Hoja de Trabajo para listado'!$AB$151:$BA$151,0)),0)+IFERROR(INDEX('Hoja de Trabajo para listado'!$BC$155:$CB$1048576,MATCH($A1104,'Hoja de Trabajo para listado'!$BC$155:$BC$1048576,0),MATCH((CUADRO!L$5&amp;$E1104),'Hoja de Trabajo para listado'!$BC$151:$CB$151,0)),0)+IFERROR(INDEX('Hoja de Trabajo para listado'!$DE$153:$DG$274,MATCH($A1104,'Hoja de Trabajo para listado'!$DE$153:$DE$1048576,0),MATCH((CUADRO!L$5&amp;$E1104),'Hoja de Trabajo para listado'!$DE$151:$DG$151,0)),0)+IFERROR(INDEX('Hoja de Trabajo para listado'!$CD$155:$DC$1048576,MATCH($A1104,'Hoja de Trabajo para listado'!$CD$155:$CD$1048576,0),MATCH((CUADRO!L$5&amp;$E1104),'Hoja de Trabajo para listado'!$CD$151:$DC$151,0)),0)</f>
        <v>0</v>
      </c>
      <c r="M1104" s="314">
        <f ca="1">+IFERROR(INDEX('Hoja de Trabajo para listado'!$A$155:$Z$1048576,MATCH($A1104,'Hoja de Trabajo para listado'!$A$155:$A$1048576,0),MATCH((CUADRO!M$5&amp;$E1104),'Hoja de Trabajo para listado'!$A$151:$Z$151,0)),0)+IFERROR(INDEX('Hoja de Trabajo para listado'!$AB$155:$BA$1048576,MATCH($A1104,'Hoja de Trabajo para listado'!$AB$155:$AB$1048576,0),MATCH((CUADRO!M$5&amp;$E1104),'Hoja de Trabajo para listado'!$AB$151:$BA$151,0)),0)+IFERROR(INDEX('Hoja de Trabajo para listado'!$BC$155:$CB$1048576,MATCH($A1104,'Hoja de Trabajo para listado'!$BC$155:$BC$1048576,0),MATCH((CUADRO!M$5&amp;$E1104),'Hoja de Trabajo para listado'!$BC$151:$CB$151,0)),0)+IFERROR(INDEX('Hoja de Trabajo para listado'!$DE$153:$DG$274,MATCH($A1104,'Hoja de Trabajo para listado'!$DE$153:$DE$1048576,0),MATCH((CUADRO!M$5&amp;$E1104),'Hoja de Trabajo para listado'!$DE$151:$DG$151,0)),0)+IFERROR(INDEX('Hoja de Trabajo para listado'!$CD$155:$DC$1048576,MATCH($A1104,'Hoja de Trabajo para listado'!$CD$155:$CD$1048576,0),MATCH((CUADRO!M$5&amp;$E1104),'Hoja de Trabajo para listado'!$CD$151:$DC$151,0)),0)</f>
        <v>0</v>
      </c>
      <c r="N1104" s="314">
        <f ca="1">+IFERROR(INDEX('Hoja de Trabajo para listado'!$A$155:$Z$1048576,MATCH($A1104,'Hoja de Trabajo para listado'!$A$155:$A$1048576,0),MATCH((CUADRO!N$5&amp;$E1104),'Hoja de Trabajo para listado'!$A$151:$Z$151,0)),0)+IFERROR(INDEX('Hoja de Trabajo para listado'!$AB$155:$BA$1048576,MATCH($A1104,'Hoja de Trabajo para listado'!$AB$155:$AB$1048576,0),MATCH((CUADRO!N$5&amp;$E1104),'Hoja de Trabajo para listado'!$AB$151:$BA$151,0)),0)+IFERROR(INDEX('Hoja de Trabajo para listado'!$BC$155:$CB$1048576,MATCH($A1104,'Hoja de Trabajo para listado'!$BC$155:$BC$1048576,0),MATCH((CUADRO!N$5&amp;$E1104),'Hoja de Trabajo para listado'!$BC$151:$CB$151,0)),0)+IFERROR(INDEX('Hoja de Trabajo para listado'!$DE$153:$DG$274,MATCH($A1104,'Hoja de Trabajo para listado'!$DE$153:$DE$1048576,0),MATCH((CUADRO!N$5&amp;$E1104),'Hoja de Trabajo para listado'!$DE$151:$DG$151,0)),0)+IFERROR(INDEX('Hoja de Trabajo para listado'!$CD$155:$DC$1048576,MATCH($A1104,'Hoja de Trabajo para listado'!$CD$155:$CD$1048576,0),MATCH((CUADRO!N$5&amp;$E1104),'Hoja de Trabajo para listado'!$CD$151:$DC$151,0)),0)</f>
        <v>0</v>
      </c>
      <c r="O1104" s="314">
        <f ca="1">+IFERROR(INDEX('Hoja de Trabajo para listado'!$A$155:$Z$1048576,MATCH($A1104,'Hoja de Trabajo para listado'!$A$155:$A$1048576,0),MATCH((CUADRO!O$5&amp;$E1104),'Hoja de Trabajo para listado'!$A$151:$Z$151,0)),0)+IFERROR(INDEX('Hoja de Trabajo para listado'!$AB$155:$BA$1048576,MATCH($A1104,'Hoja de Trabajo para listado'!$AB$155:$AB$1048576,0),MATCH((CUADRO!O$5&amp;$E1104),'Hoja de Trabajo para listado'!$AB$151:$BA$151,0)),0)+IFERROR(INDEX('Hoja de Trabajo para listado'!$BC$155:$CB$1048576,MATCH($A1104,'Hoja de Trabajo para listado'!$BC$155:$BC$1048576,0),MATCH((CUADRO!O$5&amp;$E1104),'Hoja de Trabajo para listado'!$BC$151:$CB$151,0)),0)+IFERROR(INDEX('Hoja de Trabajo para listado'!$DE$153:$DG$274,MATCH($A1104,'Hoja de Trabajo para listado'!$DE$153:$DE$1048576,0),MATCH((CUADRO!O$5&amp;$E1104),'Hoja de Trabajo para listado'!$DE$151:$DG$151,0)),0)+IFERROR(INDEX('Hoja de Trabajo para listado'!$CD$155:$DC$1048576,MATCH($A1104,'Hoja de Trabajo para listado'!$CD$155:$CD$1048576,0),MATCH((CUADRO!O$5&amp;$E1104),'Hoja de Trabajo para listado'!$CD$151:$DC$151,0)),0)</f>
        <v>0</v>
      </c>
      <c r="P1104" s="314">
        <f ca="1">+IFERROR(INDEX('Hoja de Trabajo para listado'!$A$155:$Z$1048576,MATCH($A1104,'Hoja de Trabajo para listado'!$A$155:$A$1048576,0),MATCH((CUADRO!P$5&amp;$E1104),'Hoja de Trabajo para listado'!$A$151:$Z$151,0)),0)+IFERROR(INDEX('Hoja de Trabajo para listado'!$AB$155:$BA$1048576,MATCH($A1104,'Hoja de Trabajo para listado'!$AB$155:$AB$1048576,0),MATCH((CUADRO!P$5&amp;$E1104),'Hoja de Trabajo para listado'!$AB$151:$BA$151,0)),0)+IFERROR(INDEX('Hoja de Trabajo para listado'!$BC$155:$CB$1048576,MATCH($A1104,'Hoja de Trabajo para listado'!$BC$155:$BC$1048576,0),MATCH((CUADRO!P$5&amp;$E1104),'Hoja de Trabajo para listado'!$BC$151:$CB$151,0)),0)+IFERROR(INDEX('Hoja de Trabajo para listado'!$DE$153:$DG$274,MATCH($A1104,'Hoja de Trabajo para listado'!$DE$153:$DE$1048576,0),MATCH((CUADRO!P$5&amp;$E1104),'Hoja de Trabajo para listado'!$DE$151:$DG$151,0)),0)+IFERROR(INDEX('Hoja de Trabajo para listado'!$CD$155:$DC$1048576,MATCH($A1104,'Hoja de Trabajo para listado'!$CD$155:$CD$1048576,0),MATCH((CUADRO!P$5&amp;$E1104),'Hoja de Trabajo para listado'!$CD$151:$DC$151,0)),0)</f>
        <v>0</v>
      </c>
      <c r="Q1104" s="314">
        <f ca="1">+IFERROR(INDEX('Hoja de Trabajo para listado'!$A$155:$Z$1048576,MATCH($A1104,'Hoja de Trabajo para listado'!$A$155:$A$1048576,0),MATCH((CUADRO!Q$5&amp;$E1104),'Hoja de Trabajo para listado'!$A$151:$Z$151,0)),0)+IFERROR(INDEX('Hoja de Trabajo para listado'!$AB$155:$BA$1048576,MATCH($A1104,'Hoja de Trabajo para listado'!$AB$155:$AB$1048576,0),MATCH((CUADRO!Q$5&amp;$E1104),'Hoja de Trabajo para listado'!$AB$151:$BA$151,0)),0)+IFERROR(INDEX('Hoja de Trabajo para listado'!$BC$155:$CB$1048576,MATCH($A1104,'Hoja de Trabajo para listado'!$BC$155:$BC$1048576,0),MATCH((CUADRO!Q$5&amp;$E1104),'Hoja de Trabajo para listado'!$BC$151:$CB$151,0)),0)+IFERROR(INDEX('Hoja de Trabajo para listado'!$DE$153:$DG$274,MATCH($A1104,'Hoja de Trabajo para listado'!$DE$153:$DE$1048576,0),MATCH((CUADRO!Q$5&amp;$E1104),'Hoja de Trabajo para listado'!$DE$151:$DG$151,0)),0)+IFERROR(INDEX('Hoja de Trabajo para listado'!$CD$155:$DC$1048576,MATCH($A1104,'Hoja de Trabajo para listado'!$CD$155:$CD$1048576,0),MATCH((CUADRO!Q$5&amp;$E1104),'Hoja de Trabajo para listado'!$CD$151:$DC$151,0)),0)</f>
        <v>0</v>
      </c>
      <c r="R1104" s="314">
        <f t="shared" ca="1" si="34"/>
        <v>75895.520000000004</v>
      </c>
      <c r="S1104" s="314"/>
      <c r="T1104" s="314">
        <f ca="1">+T1105</f>
        <v>29601965.48</v>
      </c>
      <c r="U1104" s="313">
        <f t="shared" si="35"/>
        <v>1</v>
      </c>
      <c r="V1104" s="319" t="str">
        <f>+VLOOKUP(A1104,bd_lista!$A$3:$E$593,5,FALSE)</f>
        <v>Órgano Ejecutivo</v>
      </c>
      <c r="W1104" s="425" t="str">
        <f>+V1104</f>
        <v>Órgano Ejecutivo</v>
      </c>
    </row>
    <row r="1105" spans="1:23" customFormat="1">
      <c r="A1105" s="323">
        <v>47</v>
      </c>
      <c r="B1105" s="428"/>
      <c r="C1105" s="339" t="str">
        <f>+VLOOKUP(A1105,bd_lista!$A$3:$C$593,3,FALSE)</f>
        <v>Ministerio de Desarrollo Rural y Tierras</v>
      </c>
      <c r="D1105" s="430"/>
      <c r="E1105" s="319" t="s">
        <v>1419</v>
      </c>
      <c r="F1105" s="316">
        <f ca="1">+IFERROR(INDEX('Hoja de Trabajo para listado'!$A$155:$Z$1048576,MATCH($A1105,'Hoja de Trabajo para listado'!$A$155:$A$1048576,0),MATCH((CUADRO!F$5&amp;$E1105),'Hoja de Trabajo para listado'!$A$151:$Z$151,0)),0)+IFERROR(INDEX('Hoja de Trabajo para listado'!$AB$155:$BA$1048576,MATCH($A1105,'Hoja de Trabajo para listado'!$AB$155:$AB$1048576,0),MATCH((CUADRO!F$5&amp;$E1105),'Hoja de Trabajo para listado'!$AB$151:$BA$151,0)),0)+IFERROR(INDEX('Hoja de Trabajo para listado'!$BC$155:$CB$1048576,MATCH($A1105,'Hoja de Trabajo para listado'!$BC$155:$BC$1048576,0),MATCH((CUADRO!F$5&amp;$E1105),'Hoja de Trabajo para listado'!$BC$151:$CB$151,0)),0)+IFERROR(INDEX('Hoja de Trabajo para listado'!$DE$153:$DG$274,MATCH($A1105,'Hoja de Trabajo para listado'!$DE$153:$DE$1048576,0),MATCH((CUADRO!F$5&amp;$E1105),'Hoja de Trabajo para listado'!$DE$151:$DG$151,0)),0)+IFERROR(INDEX('Hoja de Trabajo para listado'!$CD$155:$DC$1048576,MATCH($A1105,'Hoja de Trabajo para listado'!$CD$155:$CD$1048576,0),MATCH((CUADRO!F$5&amp;$E1105),'Hoja de Trabajo para listado'!$CD$151:$DC$151,0)),0)</f>
        <v>1745</v>
      </c>
      <c r="G1105" s="316">
        <f ca="1">+IFERROR(INDEX('Hoja de Trabajo para listado'!$A$155:$Z$1048576,MATCH($A1105,'Hoja de Trabajo para listado'!$A$155:$A$1048576,0),MATCH((CUADRO!G$5&amp;$E1105),'Hoja de Trabajo para listado'!$A$151:$Z$151,0)),0)+IFERROR(INDEX('Hoja de Trabajo para listado'!$AB$155:$BA$1048576,MATCH($A1105,'Hoja de Trabajo para listado'!$AB$155:$AB$1048576,0),MATCH((CUADRO!G$5&amp;$E1105),'Hoja de Trabajo para listado'!$AB$151:$BA$151,0)),0)+IFERROR(INDEX('Hoja de Trabajo para listado'!$BC$155:$CB$1048576,MATCH($A1105,'Hoja de Trabajo para listado'!$BC$155:$BC$1048576,0),MATCH((CUADRO!G$5&amp;$E1105),'Hoja de Trabajo para listado'!$BC$151:$CB$151,0)),0)+IFERROR(INDEX('Hoja de Trabajo para listado'!$DE$153:$DG$274,MATCH($A1105,'Hoja de Trabajo para listado'!$DE$153:$DE$1048576,0),MATCH((CUADRO!G$5&amp;$E1105),'Hoja de Trabajo para listado'!$DE$151:$DG$151,0)),0)+IFERROR(INDEX('Hoja de Trabajo para listado'!$CD$155:$DC$1048576,MATCH($A1105,'Hoja de Trabajo para listado'!$CD$155:$CD$1048576,0),MATCH((CUADRO!G$5&amp;$E1105),'Hoja de Trabajo para listado'!$CD$151:$DC$151,0)),0)</f>
        <v>5610.14</v>
      </c>
      <c r="H1105" s="316">
        <f ca="1">+IFERROR(INDEX('Hoja de Trabajo para listado'!$A$155:$Z$1048576,MATCH($A1105,'Hoja de Trabajo para listado'!$A$155:$A$1048576,0),MATCH((CUADRO!H$5&amp;$E1105),'Hoja de Trabajo para listado'!$A$151:$Z$151,0)),0)+IFERROR(INDEX('Hoja de Trabajo para listado'!$AB$155:$BA$1048576,MATCH($A1105,'Hoja de Trabajo para listado'!$AB$155:$AB$1048576,0),MATCH((CUADRO!H$5&amp;$E1105),'Hoja de Trabajo para listado'!$AB$151:$BA$151,0)),0)+IFERROR(INDEX('Hoja de Trabajo para listado'!$BC$155:$CB$1048576,MATCH($A1105,'Hoja de Trabajo para listado'!$BC$155:$BC$1048576,0),MATCH((CUADRO!H$5&amp;$E1105),'Hoja de Trabajo para listado'!$BC$151:$CB$151,0)),0)+IFERROR(INDEX('Hoja de Trabajo para listado'!$DE$153:$DG$274,MATCH($A1105,'Hoja de Trabajo para listado'!$DE$153:$DE$1048576,0),MATCH((CUADRO!H$5&amp;$E1105),'Hoja de Trabajo para listado'!$DE$151:$DG$151,0)),0)+IFERROR(INDEX('Hoja de Trabajo para listado'!$CD$155:$DC$1048576,MATCH($A1105,'Hoja de Trabajo para listado'!$CD$155:$CD$1048576,0),MATCH((CUADRO!H$5&amp;$E1105),'Hoja de Trabajo para listado'!$CD$151:$DC$151,0)),0)</f>
        <v>20416220.690000001</v>
      </c>
      <c r="I1105" s="316">
        <f ca="1">+IFERROR(INDEX('Hoja de Trabajo para listado'!$A$155:$Z$1048576,MATCH($A1105,'Hoja de Trabajo para listado'!$A$155:$A$1048576,0),MATCH((CUADRO!I$5&amp;$E1105),'Hoja de Trabajo para listado'!$A$151:$Z$151,0)),0)+IFERROR(INDEX('Hoja de Trabajo para listado'!$AB$155:$BA$1048576,MATCH($A1105,'Hoja de Trabajo para listado'!$AB$155:$AB$1048576,0),MATCH((CUADRO!I$5&amp;$E1105),'Hoja de Trabajo para listado'!$AB$151:$BA$151,0)),0)+IFERROR(INDEX('Hoja de Trabajo para listado'!$BC$155:$CB$1048576,MATCH($A1105,'Hoja de Trabajo para listado'!$BC$155:$BC$1048576,0),MATCH((CUADRO!I$5&amp;$E1105),'Hoja de Trabajo para listado'!$BC$151:$CB$151,0)),0)+IFERROR(INDEX('Hoja de Trabajo para listado'!$DE$153:$DG$274,MATCH($A1105,'Hoja de Trabajo para listado'!$DE$153:$DE$1048576,0),MATCH((CUADRO!I$5&amp;$E1105),'Hoja de Trabajo para listado'!$DE$151:$DG$151,0)),0)+IFERROR(INDEX('Hoja de Trabajo para listado'!$CD$155:$DC$1048576,MATCH($A1105,'Hoja de Trabajo para listado'!$CD$155:$CD$1048576,0),MATCH((CUADRO!I$5&amp;$E1105),'Hoja de Trabajo para listado'!$CD$151:$DC$151,0)),0)</f>
        <v>0</v>
      </c>
      <c r="J1105" s="316">
        <f ca="1">+IFERROR(INDEX('Hoja de Trabajo para listado'!$A$155:$Z$1048576,MATCH($A1105,'Hoja de Trabajo para listado'!$A$155:$A$1048576,0),MATCH((CUADRO!J$5&amp;$E1105),'Hoja de Trabajo para listado'!$A$151:$Z$151,0)),0)+IFERROR(INDEX('Hoja de Trabajo para listado'!$AB$155:$BA$1048576,MATCH($A1105,'Hoja de Trabajo para listado'!$AB$155:$AB$1048576,0),MATCH((CUADRO!J$5&amp;$E1105),'Hoja de Trabajo para listado'!$AB$151:$BA$151,0)),0)+IFERROR(INDEX('Hoja de Trabajo para listado'!$BC$155:$CB$1048576,MATCH($A1105,'Hoja de Trabajo para listado'!$BC$155:$BC$1048576,0),MATCH((CUADRO!J$5&amp;$E1105),'Hoja de Trabajo para listado'!$BC$151:$CB$151,0)),0)+IFERROR(INDEX('Hoja de Trabajo para listado'!$DE$153:$DG$274,MATCH($A1105,'Hoja de Trabajo para listado'!$DE$153:$DE$1048576,0),MATCH((CUADRO!J$5&amp;$E1105),'Hoja de Trabajo para listado'!$DE$151:$DG$151,0)),0)+IFERROR(INDEX('Hoja de Trabajo para listado'!$CD$155:$DC$1048576,MATCH($A1105,'Hoja de Trabajo para listado'!$CD$155:$CD$1048576,0),MATCH((CUADRO!J$5&amp;$E1105),'Hoja de Trabajo para listado'!$CD$151:$DC$151,0)),0)</f>
        <v>8955470.8800000008</v>
      </c>
      <c r="K1105" s="314">
        <f ca="1">+IFERROR(INDEX('Hoja de Trabajo para listado'!$A$155:$Z$1048576,MATCH($A1105,'Hoja de Trabajo para listado'!$A$155:$A$1048576,0),MATCH((CUADRO!K$5&amp;$E1105),'Hoja de Trabajo para listado'!$A$151:$Z$151,0)),0)+IFERROR(INDEX('Hoja de Trabajo para listado'!$AB$155:$BA$1048576,MATCH($A1105,'Hoja de Trabajo para listado'!$AB$155:$AB$1048576,0),MATCH((CUADRO!K$5&amp;$E1105),'Hoja de Trabajo para listado'!$AB$151:$BA$151,0)),0)+IFERROR(INDEX('Hoja de Trabajo para listado'!$BC$155:$CB$1048576,MATCH($A1105,'Hoja de Trabajo para listado'!$BC$155:$BC$1048576,0),MATCH((CUADRO!K$5&amp;$E1105),'Hoja de Trabajo para listado'!$BC$151:$CB$151,0)),0)+IFERROR(INDEX('Hoja de Trabajo para listado'!$DE$153:$DG$274,MATCH($A1105,'Hoja de Trabajo para listado'!$DE$153:$DE$1048576,0),MATCH((CUADRO!K$5&amp;$E1105),'Hoja de Trabajo para listado'!$DE$151:$DG$151,0)),0)+IFERROR(INDEX('Hoja de Trabajo para listado'!$CD$155:$DC$1048576,MATCH($A1105,'Hoja de Trabajo para listado'!$CD$155:$CD$1048576,0),MATCH((CUADRO!K$5&amp;$E1105),'Hoja de Trabajo para listado'!$CD$151:$DC$151,0)),0)</f>
        <v>147023.25</v>
      </c>
      <c r="L1105" s="314">
        <f ca="1">+IFERROR(INDEX('Hoja de Trabajo para listado'!$A$155:$Z$1048576,MATCH($A1105,'Hoja de Trabajo para listado'!$A$155:$A$1048576,0),MATCH((CUADRO!L$5&amp;$E1105),'Hoja de Trabajo para listado'!$A$151:$Z$151,0)),0)+IFERROR(INDEX('Hoja de Trabajo para listado'!$AB$155:$BA$1048576,MATCH($A1105,'Hoja de Trabajo para listado'!$AB$155:$AB$1048576,0),MATCH((CUADRO!L$5&amp;$E1105),'Hoja de Trabajo para listado'!$AB$151:$BA$151,0)),0)+IFERROR(INDEX('Hoja de Trabajo para listado'!$BC$155:$CB$1048576,MATCH($A1105,'Hoja de Trabajo para listado'!$BC$155:$BC$1048576,0),MATCH((CUADRO!L$5&amp;$E1105),'Hoja de Trabajo para listado'!$BC$151:$CB$151,0)),0)+IFERROR(INDEX('Hoja de Trabajo para listado'!$DE$153:$DG$274,MATCH($A1105,'Hoja de Trabajo para listado'!$DE$153:$DE$1048576,0),MATCH((CUADRO!L$5&amp;$E1105),'Hoja de Trabajo para listado'!$DE$151:$DG$151,0)),0)+IFERROR(INDEX('Hoja de Trabajo para listado'!$CD$155:$DC$1048576,MATCH($A1105,'Hoja de Trabajo para listado'!$CD$155:$CD$1048576,0),MATCH((CUADRO!L$5&amp;$E1105),'Hoja de Trabajo para listado'!$CD$151:$DC$151,0)),0)</f>
        <v>0</v>
      </c>
      <c r="M1105" s="314">
        <f ca="1">+IFERROR(INDEX('Hoja de Trabajo para listado'!$A$155:$Z$1048576,MATCH($A1105,'Hoja de Trabajo para listado'!$A$155:$A$1048576,0),MATCH((CUADRO!M$5&amp;$E1105),'Hoja de Trabajo para listado'!$A$151:$Z$151,0)),0)+IFERROR(INDEX('Hoja de Trabajo para listado'!$AB$155:$BA$1048576,MATCH($A1105,'Hoja de Trabajo para listado'!$AB$155:$AB$1048576,0),MATCH((CUADRO!M$5&amp;$E1105),'Hoja de Trabajo para listado'!$AB$151:$BA$151,0)),0)+IFERROR(INDEX('Hoja de Trabajo para listado'!$BC$155:$CB$1048576,MATCH($A1105,'Hoja de Trabajo para listado'!$BC$155:$BC$1048576,0),MATCH((CUADRO!M$5&amp;$E1105),'Hoja de Trabajo para listado'!$BC$151:$CB$151,0)),0)+IFERROR(INDEX('Hoja de Trabajo para listado'!$DE$153:$DG$274,MATCH($A1105,'Hoja de Trabajo para listado'!$DE$153:$DE$1048576,0),MATCH((CUADRO!M$5&amp;$E1105),'Hoja de Trabajo para listado'!$DE$151:$DG$151,0)),0)+IFERROR(INDEX('Hoja de Trabajo para listado'!$CD$155:$DC$1048576,MATCH($A1105,'Hoja de Trabajo para listado'!$CD$155:$CD$1048576,0),MATCH((CUADRO!M$5&amp;$E1105),'Hoja de Trabajo para listado'!$CD$151:$DC$151,0)),0)</f>
        <v>0</v>
      </c>
      <c r="N1105" s="314">
        <f ca="1">+IFERROR(INDEX('Hoja de Trabajo para listado'!$A$155:$Z$1048576,MATCH($A1105,'Hoja de Trabajo para listado'!$A$155:$A$1048576,0),MATCH((CUADRO!N$5&amp;$E1105),'Hoja de Trabajo para listado'!$A$151:$Z$151,0)),0)+IFERROR(INDEX('Hoja de Trabajo para listado'!$AB$155:$BA$1048576,MATCH($A1105,'Hoja de Trabajo para listado'!$AB$155:$AB$1048576,0),MATCH((CUADRO!N$5&amp;$E1105),'Hoja de Trabajo para listado'!$AB$151:$BA$151,0)),0)+IFERROR(INDEX('Hoja de Trabajo para listado'!$BC$155:$CB$1048576,MATCH($A1105,'Hoja de Trabajo para listado'!$BC$155:$BC$1048576,0),MATCH((CUADRO!N$5&amp;$E1105),'Hoja de Trabajo para listado'!$BC$151:$CB$151,0)),0)+IFERROR(INDEX('Hoja de Trabajo para listado'!$DE$153:$DG$274,MATCH($A1105,'Hoja de Trabajo para listado'!$DE$153:$DE$1048576,0),MATCH((CUADRO!N$5&amp;$E1105),'Hoja de Trabajo para listado'!$DE$151:$DG$151,0)),0)+IFERROR(INDEX('Hoja de Trabajo para listado'!$CD$155:$DC$1048576,MATCH($A1105,'Hoja de Trabajo para listado'!$CD$155:$CD$1048576,0),MATCH((CUADRO!N$5&amp;$E1105),'Hoja de Trabajo para listado'!$CD$151:$DC$151,0)),0)</f>
        <v>0</v>
      </c>
      <c r="O1105" s="314">
        <f ca="1">+IFERROR(INDEX('Hoja de Trabajo para listado'!$A$155:$Z$1048576,MATCH($A1105,'Hoja de Trabajo para listado'!$A$155:$A$1048576,0),MATCH((CUADRO!O$5&amp;$E1105),'Hoja de Trabajo para listado'!$A$151:$Z$151,0)),0)+IFERROR(INDEX('Hoja de Trabajo para listado'!$AB$155:$BA$1048576,MATCH($A1105,'Hoja de Trabajo para listado'!$AB$155:$AB$1048576,0),MATCH((CUADRO!O$5&amp;$E1105),'Hoja de Trabajo para listado'!$AB$151:$BA$151,0)),0)+IFERROR(INDEX('Hoja de Trabajo para listado'!$BC$155:$CB$1048576,MATCH($A1105,'Hoja de Trabajo para listado'!$BC$155:$BC$1048576,0),MATCH((CUADRO!O$5&amp;$E1105),'Hoja de Trabajo para listado'!$BC$151:$CB$151,0)),0)+IFERROR(INDEX('Hoja de Trabajo para listado'!$DE$153:$DG$274,MATCH($A1105,'Hoja de Trabajo para listado'!$DE$153:$DE$1048576,0),MATCH((CUADRO!O$5&amp;$E1105),'Hoja de Trabajo para listado'!$DE$151:$DG$151,0)),0)+IFERROR(INDEX('Hoja de Trabajo para listado'!$CD$155:$DC$1048576,MATCH($A1105,'Hoja de Trabajo para listado'!$CD$155:$CD$1048576,0),MATCH((CUADRO!O$5&amp;$E1105),'Hoja de Trabajo para listado'!$CD$151:$DC$151,0)),0)</f>
        <v>0</v>
      </c>
      <c r="P1105" s="314">
        <f ca="1">+IFERROR(INDEX('Hoja de Trabajo para listado'!$A$155:$Z$1048576,MATCH($A1105,'Hoja de Trabajo para listado'!$A$155:$A$1048576,0),MATCH((CUADRO!P$5&amp;$E1105),'Hoja de Trabajo para listado'!$A$151:$Z$151,0)),0)+IFERROR(INDEX('Hoja de Trabajo para listado'!$AB$155:$BA$1048576,MATCH($A1105,'Hoja de Trabajo para listado'!$AB$155:$AB$1048576,0),MATCH((CUADRO!P$5&amp;$E1105),'Hoja de Trabajo para listado'!$AB$151:$BA$151,0)),0)+IFERROR(INDEX('Hoja de Trabajo para listado'!$BC$155:$CB$1048576,MATCH($A1105,'Hoja de Trabajo para listado'!$BC$155:$BC$1048576,0),MATCH((CUADRO!P$5&amp;$E1105),'Hoja de Trabajo para listado'!$BC$151:$CB$151,0)),0)+IFERROR(INDEX('Hoja de Trabajo para listado'!$DE$153:$DG$274,MATCH($A1105,'Hoja de Trabajo para listado'!$DE$153:$DE$1048576,0),MATCH((CUADRO!P$5&amp;$E1105),'Hoja de Trabajo para listado'!$DE$151:$DG$151,0)),0)+IFERROR(INDEX('Hoja de Trabajo para listado'!$CD$155:$DC$1048576,MATCH($A1105,'Hoja de Trabajo para listado'!$CD$155:$CD$1048576,0),MATCH((CUADRO!P$5&amp;$E1105),'Hoja de Trabajo para listado'!$CD$151:$DC$151,0)),0)</f>
        <v>0</v>
      </c>
      <c r="Q1105" s="314">
        <f ca="1">+IFERROR(INDEX('Hoja de Trabajo para listado'!$A$155:$Z$1048576,MATCH($A1105,'Hoja de Trabajo para listado'!$A$155:$A$1048576,0),MATCH((CUADRO!Q$5&amp;$E1105),'Hoja de Trabajo para listado'!$A$151:$Z$151,0)),0)+IFERROR(INDEX('Hoja de Trabajo para listado'!$AB$155:$BA$1048576,MATCH($A1105,'Hoja de Trabajo para listado'!$AB$155:$AB$1048576,0),MATCH((CUADRO!Q$5&amp;$E1105),'Hoja de Trabajo para listado'!$AB$151:$BA$151,0)),0)+IFERROR(INDEX('Hoja de Trabajo para listado'!$BC$155:$CB$1048576,MATCH($A1105,'Hoja de Trabajo para listado'!$BC$155:$BC$1048576,0),MATCH((CUADRO!Q$5&amp;$E1105),'Hoja de Trabajo para listado'!$BC$151:$CB$151,0)),0)+IFERROR(INDEX('Hoja de Trabajo para listado'!$DE$153:$DG$274,MATCH($A1105,'Hoja de Trabajo para listado'!$DE$153:$DE$1048576,0),MATCH((CUADRO!Q$5&amp;$E1105),'Hoja de Trabajo para listado'!$DE$151:$DG$151,0)),0)+IFERROR(INDEX('Hoja de Trabajo para listado'!$CD$155:$DC$1048576,MATCH($A1105,'Hoja de Trabajo para listado'!$CD$155:$CD$1048576,0),MATCH((CUADRO!Q$5&amp;$E1105),'Hoja de Trabajo para listado'!$CD$151:$DC$151,0)),0)</f>
        <v>0</v>
      </c>
      <c r="R1105" s="316">
        <f t="shared" ca="1" si="34"/>
        <v>29526069.960000001</v>
      </c>
      <c r="S1105" s="316">
        <f ca="1">+R1104+R1105</f>
        <v>29601965.48</v>
      </c>
      <c r="T1105" s="314">
        <f ca="1">+S1105</f>
        <v>29601965.48</v>
      </c>
      <c r="U1105" s="348">
        <f t="shared" si="35"/>
        <v>2</v>
      </c>
      <c r="V1105" s="319" t="str">
        <f>+VLOOKUP(A1105,bd_lista!$A$3:$E$593,5,FALSE)</f>
        <v>Órgano Ejecutivo</v>
      </c>
      <c r="W1105" s="426"/>
    </row>
    <row r="1106" spans="1:23" customFormat="1" ht="15" customHeight="1">
      <c r="A1106" s="380" t="s">
        <v>556</v>
      </c>
      <c r="B1106" s="427" t="s">
        <v>556</v>
      </c>
      <c r="C1106" s="318" t="str">
        <f>+VLOOKUP(A1106,bd_lista!$A$3:$C$593,3,FALSE)</f>
        <v>Dirección General de Administración y Finanzas Territoriales</v>
      </c>
      <c r="D1106" s="429" t="str">
        <f>+C1106</f>
        <v>Dirección General de Administración y Finanzas Territoriales</v>
      </c>
      <c r="E1106" s="339" t="s">
        <v>1418</v>
      </c>
      <c r="F1106" s="314">
        <f ca="1">+IFERROR(INDEX('Hoja de Trabajo para listado'!$A$155:$Z$1048576,MATCH($A1106,'Hoja de Trabajo para listado'!$A$155:$A$1048576,0),MATCH((CUADRO!F$5&amp;$E1106),'Hoja de Trabajo para listado'!$A$151:$Z$151,0)),0)+IFERROR(INDEX('Hoja de Trabajo para listado'!$AB$155:$BA$1048576,MATCH($A1106,'Hoja de Trabajo para listado'!$AB$155:$AB$1048576,0),MATCH((CUADRO!F$5&amp;$E1106),'Hoja de Trabajo para listado'!$AB$151:$BA$151,0)),0)+IFERROR(INDEX('Hoja de Trabajo para listado'!$BC$155:$CB$1048576,MATCH($A1106,'Hoja de Trabajo para listado'!$BC$155:$BC$1048576,0),MATCH((CUADRO!F$5&amp;$E1106),'Hoja de Trabajo para listado'!$BC$151:$CB$151,0)),0)+IFERROR(INDEX('Hoja de Trabajo para listado'!$DE$153:$DG$274,MATCH($A1106,'Hoja de Trabajo para listado'!$DE$153:$DE$1048576,0),MATCH((CUADRO!F$5&amp;$E1106),'Hoja de Trabajo para listado'!$DE$151:$DG$151,0)),0)+IFERROR(INDEX('Hoja de Trabajo para listado'!$CD$155:$DC$1048576,MATCH($A1106,'Hoja de Trabajo para listado'!$CD$155:$CD$1048576,0),MATCH((CUADRO!F$5&amp;$E1106),'Hoja de Trabajo para listado'!$CD$151:$DC$151,0)),0)</f>
        <v>0</v>
      </c>
      <c r="G1106" s="314">
        <f ca="1">+IFERROR(INDEX('Hoja de Trabajo para listado'!$A$155:$Z$1048576,MATCH($A1106,'Hoja de Trabajo para listado'!$A$155:$A$1048576,0),MATCH((CUADRO!G$5&amp;$E1106),'Hoja de Trabajo para listado'!$A$151:$Z$151,0)),0)+IFERROR(INDEX('Hoja de Trabajo para listado'!$AB$155:$BA$1048576,MATCH($A1106,'Hoja de Trabajo para listado'!$AB$155:$AB$1048576,0),MATCH((CUADRO!G$5&amp;$E1106),'Hoja de Trabajo para listado'!$AB$151:$BA$151,0)),0)+IFERROR(INDEX('Hoja de Trabajo para listado'!$BC$155:$CB$1048576,MATCH($A1106,'Hoja de Trabajo para listado'!$BC$155:$BC$1048576,0),MATCH((CUADRO!G$5&amp;$E1106),'Hoja de Trabajo para listado'!$BC$151:$CB$151,0)),0)+IFERROR(INDEX('Hoja de Trabajo para listado'!$DE$153:$DG$274,MATCH($A1106,'Hoja de Trabajo para listado'!$DE$153:$DE$1048576,0),MATCH((CUADRO!G$5&amp;$E1106),'Hoja de Trabajo para listado'!$DE$151:$DG$151,0)),0)+IFERROR(INDEX('Hoja de Trabajo para listado'!$CD$155:$DC$1048576,MATCH($A1106,'Hoja de Trabajo para listado'!$CD$155:$CD$1048576,0),MATCH((CUADRO!G$5&amp;$E1106),'Hoja de Trabajo para listado'!$CD$151:$DC$151,0)),0)</f>
        <v>546383.5</v>
      </c>
      <c r="H1106" s="314">
        <f ca="1">+IFERROR(INDEX('Hoja de Trabajo para listado'!$A$155:$Z$1048576,MATCH($A1106,'Hoja de Trabajo para listado'!$A$155:$A$1048576,0),MATCH((CUADRO!H$5&amp;$E1106),'Hoja de Trabajo para listado'!$A$151:$Z$151,0)),0)+IFERROR(INDEX('Hoja de Trabajo para listado'!$AB$155:$BA$1048576,MATCH($A1106,'Hoja de Trabajo para listado'!$AB$155:$AB$1048576,0),MATCH((CUADRO!H$5&amp;$E1106),'Hoja de Trabajo para listado'!$AB$151:$BA$151,0)),0)+IFERROR(INDEX('Hoja de Trabajo para listado'!$BC$155:$CB$1048576,MATCH($A1106,'Hoja de Trabajo para listado'!$BC$155:$BC$1048576,0),MATCH((CUADRO!H$5&amp;$E1106),'Hoja de Trabajo para listado'!$BC$151:$CB$151,0)),0)+IFERROR(INDEX('Hoja de Trabajo para listado'!$DE$153:$DG$274,MATCH($A1106,'Hoja de Trabajo para listado'!$DE$153:$DE$1048576,0),MATCH((CUADRO!H$5&amp;$E1106),'Hoja de Trabajo para listado'!$DE$151:$DG$151,0)),0)+IFERROR(INDEX('Hoja de Trabajo para listado'!$CD$155:$DC$1048576,MATCH($A1106,'Hoja de Trabajo para listado'!$CD$155:$CD$1048576,0),MATCH((CUADRO!H$5&amp;$E1106),'Hoja de Trabajo para listado'!$CD$151:$DC$151,0)),0)</f>
        <v>1099686.5</v>
      </c>
      <c r="I1106" s="314">
        <f ca="1">+IFERROR(INDEX('Hoja de Trabajo para listado'!$A$155:$Z$1048576,MATCH($A1106,'Hoja de Trabajo para listado'!$A$155:$A$1048576,0),MATCH((CUADRO!I$5&amp;$E1106),'Hoja de Trabajo para listado'!$A$151:$Z$151,0)),0)+IFERROR(INDEX('Hoja de Trabajo para listado'!$AB$155:$BA$1048576,MATCH($A1106,'Hoja de Trabajo para listado'!$AB$155:$AB$1048576,0),MATCH((CUADRO!I$5&amp;$E1106),'Hoja de Trabajo para listado'!$AB$151:$BA$151,0)),0)+IFERROR(INDEX('Hoja de Trabajo para listado'!$BC$155:$CB$1048576,MATCH($A1106,'Hoja de Trabajo para listado'!$BC$155:$BC$1048576,0),MATCH((CUADRO!I$5&amp;$E1106),'Hoja de Trabajo para listado'!$BC$151:$CB$151,0)),0)+IFERROR(INDEX('Hoja de Trabajo para listado'!$DE$153:$DG$274,MATCH($A1106,'Hoja de Trabajo para listado'!$DE$153:$DE$1048576,0),MATCH((CUADRO!I$5&amp;$E1106),'Hoja de Trabajo para listado'!$DE$151:$DG$151,0)),0)+IFERROR(INDEX('Hoja de Trabajo para listado'!$CD$155:$DC$1048576,MATCH($A1106,'Hoja de Trabajo para listado'!$CD$155:$CD$1048576,0),MATCH((CUADRO!I$5&amp;$E1106),'Hoja de Trabajo para listado'!$CD$151:$DC$151,0)),0)</f>
        <v>0</v>
      </c>
      <c r="J1106" s="314">
        <f ca="1">+IFERROR(INDEX('Hoja de Trabajo para listado'!$A$155:$Z$1048576,MATCH($A1106,'Hoja de Trabajo para listado'!$A$155:$A$1048576,0),MATCH((CUADRO!J$5&amp;$E1106),'Hoja de Trabajo para listado'!$A$151:$Z$151,0)),0)+IFERROR(INDEX('Hoja de Trabajo para listado'!$AB$155:$BA$1048576,MATCH($A1106,'Hoja de Trabajo para listado'!$AB$155:$AB$1048576,0),MATCH((CUADRO!J$5&amp;$E1106),'Hoja de Trabajo para listado'!$AB$151:$BA$151,0)),0)+IFERROR(INDEX('Hoja de Trabajo para listado'!$BC$155:$CB$1048576,MATCH($A1106,'Hoja de Trabajo para listado'!$BC$155:$BC$1048576,0),MATCH((CUADRO!J$5&amp;$E1106),'Hoja de Trabajo para listado'!$BC$151:$CB$151,0)),0)+IFERROR(INDEX('Hoja de Trabajo para listado'!$DE$153:$DG$274,MATCH($A1106,'Hoja de Trabajo para listado'!$DE$153:$DE$1048576,0),MATCH((CUADRO!J$5&amp;$E1106),'Hoja de Trabajo para listado'!$DE$151:$DG$151,0)),0)+IFERROR(INDEX('Hoja de Trabajo para listado'!$CD$155:$DC$1048576,MATCH($A1106,'Hoja de Trabajo para listado'!$CD$155:$CD$1048576,0),MATCH((CUADRO!J$5&amp;$E1106),'Hoja de Trabajo para listado'!$CD$151:$DC$151,0)),0)</f>
        <v>0</v>
      </c>
      <c r="K1106" s="314">
        <f ca="1">+IFERROR(INDEX('Hoja de Trabajo para listado'!$A$155:$Z$1048576,MATCH($A1106,'Hoja de Trabajo para listado'!$A$155:$A$1048576,0),MATCH((CUADRO!K$5&amp;$E1106),'Hoja de Trabajo para listado'!$A$151:$Z$151,0)),0)+IFERROR(INDEX('Hoja de Trabajo para listado'!$AB$155:$BA$1048576,MATCH($A1106,'Hoja de Trabajo para listado'!$AB$155:$AB$1048576,0),MATCH((CUADRO!K$5&amp;$E1106),'Hoja de Trabajo para listado'!$AB$151:$BA$151,0)),0)+IFERROR(INDEX('Hoja de Trabajo para listado'!$BC$155:$CB$1048576,MATCH($A1106,'Hoja de Trabajo para listado'!$BC$155:$BC$1048576,0),MATCH((CUADRO!K$5&amp;$E1106),'Hoja de Trabajo para listado'!$BC$151:$CB$151,0)),0)+IFERROR(INDEX('Hoja de Trabajo para listado'!$DE$153:$DG$274,MATCH($A1106,'Hoja de Trabajo para listado'!$DE$153:$DE$1048576,0),MATCH((CUADRO!K$5&amp;$E1106),'Hoja de Trabajo para listado'!$DE$151:$DG$151,0)),0)+IFERROR(INDEX('Hoja de Trabajo para listado'!$CD$155:$DC$1048576,MATCH($A1106,'Hoja de Trabajo para listado'!$CD$155:$CD$1048576,0),MATCH((CUADRO!K$5&amp;$E1106),'Hoja de Trabajo para listado'!$CD$151:$DC$151,0)),0)</f>
        <v>0</v>
      </c>
      <c r="L1106" s="314">
        <f ca="1">+IFERROR(INDEX('Hoja de Trabajo para listado'!$A$155:$Z$1048576,MATCH($A1106,'Hoja de Trabajo para listado'!$A$155:$A$1048576,0),MATCH((CUADRO!L$5&amp;$E1106),'Hoja de Trabajo para listado'!$A$151:$Z$151,0)),0)+IFERROR(INDEX('Hoja de Trabajo para listado'!$AB$155:$BA$1048576,MATCH($A1106,'Hoja de Trabajo para listado'!$AB$155:$AB$1048576,0),MATCH((CUADRO!L$5&amp;$E1106),'Hoja de Trabajo para listado'!$AB$151:$BA$151,0)),0)+IFERROR(INDEX('Hoja de Trabajo para listado'!$BC$155:$CB$1048576,MATCH($A1106,'Hoja de Trabajo para listado'!$BC$155:$BC$1048576,0),MATCH((CUADRO!L$5&amp;$E1106),'Hoja de Trabajo para listado'!$BC$151:$CB$151,0)),0)+IFERROR(INDEX('Hoja de Trabajo para listado'!$DE$153:$DG$274,MATCH($A1106,'Hoja de Trabajo para listado'!$DE$153:$DE$1048576,0),MATCH((CUADRO!L$5&amp;$E1106),'Hoja de Trabajo para listado'!$DE$151:$DG$151,0)),0)+IFERROR(INDEX('Hoja de Trabajo para listado'!$CD$155:$DC$1048576,MATCH($A1106,'Hoja de Trabajo para listado'!$CD$155:$CD$1048576,0),MATCH((CUADRO!L$5&amp;$E1106),'Hoja de Trabajo para listado'!$CD$151:$DC$151,0)),0)</f>
        <v>0</v>
      </c>
      <c r="M1106" s="314">
        <f ca="1">+IFERROR(INDEX('Hoja de Trabajo para listado'!$A$155:$Z$1048576,MATCH($A1106,'Hoja de Trabajo para listado'!$A$155:$A$1048576,0),MATCH((CUADRO!M$5&amp;$E1106),'Hoja de Trabajo para listado'!$A$151:$Z$151,0)),0)+IFERROR(INDEX('Hoja de Trabajo para listado'!$AB$155:$BA$1048576,MATCH($A1106,'Hoja de Trabajo para listado'!$AB$155:$AB$1048576,0),MATCH((CUADRO!M$5&amp;$E1106),'Hoja de Trabajo para listado'!$AB$151:$BA$151,0)),0)+IFERROR(INDEX('Hoja de Trabajo para listado'!$BC$155:$CB$1048576,MATCH($A1106,'Hoja de Trabajo para listado'!$BC$155:$BC$1048576,0),MATCH((CUADRO!M$5&amp;$E1106),'Hoja de Trabajo para listado'!$BC$151:$CB$151,0)),0)+IFERROR(INDEX('Hoja de Trabajo para listado'!$DE$153:$DG$274,MATCH($A1106,'Hoja de Trabajo para listado'!$DE$153:$DE$1048576,0),MATCH((CUADRO!M$5&amp;$E1106),'Hoja de Trabajo para listado'!$DE$151:$DG$151,0)),0)+IFERROR(INDEX('Hoja de Trabajo para listado'!$CD$155:$DC$1048576,MATCH($A1106,'Hoja de Trabajo para listado'!$CD$155:$CD$1048576,0),MATCH((CUADRO!M$5&amp;$E1106),'Hoja de Trabajo para listado'!$CD$151:$DC$151,0)),0)</f>
        <v>0</v>
      </c>
      <c r="N1106" s="314">
        <f ca="1">+IFERROR(INDEX('Hoja de Trabajo para listado'!$A$155:$Z$1048576,MATCH($A1106,'Hoja de Trabajo para listado'!$A$155:$A$1048576,0),MATCH((CUADRO!N$5&amp;$E1106),'Hoja de Trabajo para listado'!$A$151:$Z$151,0)),0)+IFERROR(INDEX('Hoja de Trabajo para listado'!$AB$155:$BA$1048576,MATCH($A1106,'Hoja de Trabajo para listado'!$AB$155:$AB$1048576,0),MATCH((CUADRO!N$5&amp;$E1106),'Hoja de Trabajo para listado'!$AB$151:$BA$151,0)),0)+IFERROR(INDEX('Hoja de Trabajo para listado'!$BC$155:$CB$1048576,MATCH($A1106,'Hoja de Trabajo para listado'!$BC$155:$BC$1048576,0),MATCH((CUADRO!N$5&amp;$E1106),'Hoja de Trabajo para listado'!$BC$151:$CB$151,0)),0)+IFERROR(INDEX('Hoja de Trabajo para listado'!$DE$153:$DG$274,MATCH($A1106,'Hoja de Trabajo para listado'!$DE$153:$DE$1048576,0),MATCH((CUADRO!N$5&amp;$E1106),'Hoja de Trabajo para listado'!$DE$151:$DG$151,0)),0)+IFERROR(INDEX('Hoja de Trabajo para listado'!$CD$155:$DC$1048576,MATCH($A1106,'Hoja de Trabajo para listado'!$CD$155:$CD$1048576,0),MATCH((CUADRO!N$5&amp;$E1106),'Hoja de Trabajo para listado'!$CD$151:$DC$151,0)),0)</f>
        <v>0</v>
      </c>
      <c r="O1106" s="314">
        <f ca="1">+IFERROR(INDEX('Hoja de Trabajo para listado'!$A$155:$Z$1048576,MATCH($A1106,'Hoja de Trabajo para listado'!$A$155:$A$1048576,0),MATCH((CUADRO!O$5&amp;$E1106),'Hoja de Trabajo para listado'!$A$151:$Z$151,0)),0)+IFERROR(INDEX('Hoja de Trabajo para listado'!$AB$155:$BA$1048576,MATCH($A1106,'Hoja de Trabajo para listado'!$AB$155:$AB$1048576,0),MATCH((CUADRO!O$5&amp;$E1106),'Hoja de Trabajo para listado'!$AB$151:$BA$151,0)),0)+IFERROR(INDEX('Hoja de Trabajo para listado'!$BC$155:$CB$1048576,MATCH($A1106,'Hoja de Trabajo para listado'!$BC$155:$BC$1048576,0),MATCH((CUADRO!O$5&amp;$E1106),'Hoja de Trabajo para listado'!$BC$151:$CB$151,0)),0)+IFERROR(INDEX('Hoja de Trabajo para listado'!$DE$153:$DG$274,MATCH($A1106,'Hoja de Trabajo para listado'!$DE$153:$DE$1048576,0),MATCH((CUADRO!O$5&amp;$E1106),'Hoja de Trabajo para listado'!$DE$151:$DG$151,0)),0)+IFERROR(INDEX('Hoja de Trabajo para listado'!$CD$155:$DC$1048576,MATCH($A1106,'Hoja de Trabajo para listado'!$CD$155:$CD$1048576,0),MATCH((CUADRO!O$5&amp;$E1106),'Hoja de Trabajo para listado'!$CD$151:$DC$151,0)),0)</f>
        <v>0</v>
      </c>
      <c r="P1106" s="314">
        <f ca="1">+IFERROR(INDEX('Hoja de Trabajo para listado'!$A$155:$Z$1048576,MATCH($A1106,'Hoja de Trabajo para listado'!$A$155:$A$1048576,0),MATCH((CUADRO!P$5&amp;$E1106),'Hoja de Trabajo para listado'!$A$151:$Z$151,0)),0)+IFERROR(INDEX('Hoja de Trabajo para listado'!$AB$155:$BA$1048576,MATCH($A1106,'Hoja de Trabajo para listado'!$AB$155:$AB$1048576,0),MATCH((CUADRO!P$5&amp;$E1106),'Hoja de Trabajo para listado'!$AB$151:$BA$151,0)),0)+IFERROR(INDEX('Hoja de Trabajo para listado'!$BC$155:$CB$1048576,MATCH($A1106,'Hoja de Trabajo para listado'!$BC$155:$BC$1048576,0),MATCH((CUADRO!P$5&amp;$E1106),'Hoja de Trabajo para listado'!$BC$151:$CB$151,0)),0)+IFERROR(INDEX('Hoja de Trabajo para listado'!$DE$153:$DG$274,MATCH($A1106,'Hoja de Trabajo para listado'!$DE$153:$DE$1048576,0),MATCH((CUADRO!P$5&amp;$E1106),'Hoja de Trabajo para listado'!$DE$151:$DG$151,0)),0)+IFERROR(INDEX('Hoja de Trabajo para listado'!$CD$155:$DC$1048576,MATCH($A1106,'Hoja de Trabajo para listado'!$CD$155:$CD$1048576,0),MATCH((CUADRO!P$5&amp;$E1106),'Hoja de Trabajo para listado'!$CD$151:$DC$151,0)),0)</f>
        <v>0</v>
      </c>
      <c r="Q1106" s="314">
        <f ca="1">+IFERROR(INDEX('Hoja de Trabajo para listado'!$A$155:$Z$1048576,MATCH($A1106,'Hoja de Trabajo para listado'!$A$155:$A$1048576,0),MATCH((CUADRO!Q$5&amp;$E1106),'Hoja de Trabajo para listado'!$A$151:$Z$151,0)),0)+IFERROR(INDEX('Hoja de Trabajo para listado'!$AB$155:$BA$1048576,MATCH($A1106,'Hoja de Trabajo para listado'!$AB$155:$AB$1048576,0),MATCH((CUADRO!Q$5&amp;$E1106),'Hoja de Trabajo para listado'!$AB$151:$BA$151,0)),0)+IFERROR(INDEX('Hoja de Trabajo para listado'!$BC$155:$CB$1048576,MATCH($A1106,'Hoja de Trabajo para listado'!$BC$155:$BC$1048576,0),MATCH((CUADRO!Q$5&amp;$E1106),'Hoja de Trabajo para listado'!$BC$151:$CB$151,0)),0)+IFERROR(INDEX('Hoja de Trabajo para listado'!$DE$153:$DG$274,MATCH($A1106,'Hoja de Trabajo para listado'!$DE$153:$DE$1048576,0),MATCH((CUADRO!Q$5&amp;$E1106),'Hoja de Trabajo para listado'!$DE$151:$DG$151,0)),0)+IFERROR(INDEX('Hoja de Trabajo para listado'!$CD$155:$DC$1048576,MATCH($A1106,'Hoja de Trabajo para listado'!$CD$155:$CD$1048576,0),MATCH((CUADRO!Q$5&amp;$E1106),'Hoja de Trabajo para listado'!$CD$151:$DC$151,0)),0)</f>
        <v>0</v>
      </c>
      <c r="R1106" s="314">
        <f t="shared" ca="1" si="34"/>
        <v>1646070</v>
      </c>
      <c r="S1106" s="314"/>
      <c r="T1106" s="314">
        <f ca="1">+T1107</f>
        <v>22162408.5</v>
      </c>
      <c r="U1106" s="313">
        <f t="shared" si="35"/>
        <v>1</v>
      </c>
      <c r="V1106" s="319" t="str">
        <f>+VLOOKUP(A1106,bd_lista!$A$3:$E$593,5,FALSE)</f>
        <v>Órgano Ejecutivo</v>
      </c>
      <c r="W1106" s="425" t="str">
        <f>+V1106</f>
        <v>Órgano Ejecutivo</v>
      </c>
    </row>
    <row r="1107" spans="1:23" customFormat="1" ht="15" customHeight="1">
      <c r="A1107" s="380" t="s">
        <v>556</v>
      </c>
      <c r="B1107" s="428"/>
      <c r="C1107" s="339" t="str">
        <f>+VLOOKUP(A1107,bd_lista!$A$3:$C$593,3,FALSE)</f>
        <v>Dirección General de Administración y Finanzas Territoriales</v>
      </c>
      <c r="D1107" s="430"/>
      <c r="E1107" s="319" t="s">
        <v>1419</v>
      </c>
      <c r="F1107" s="316">
        <f ca="1">+IFERROR(INDEX('Hoja de Trabajo para listado'!$A$155:$Z$1048576,MATCH($A1107,'Hoja de Trabajo para listado'!$A$155:$A$1048576,0),MATCH((CUADRO!F$5&amp;$E1107),'Hoja de Trabajo para listado'!$A$151:$Z$151,0)),0)+IFERROR(INDEX('Hoja de Trabajo para listado'!$AB$155:$BA$1048576,MATCH($A1107,'Hoja de Trabajo para listado'!$AB$155:$AB$1048576,0),MATCH((CUADRO!F$5&amp;$E1107),'Hoja de Trabajo para listado'!$AB$151:$BA$151,0)),0)+IFERROR(INDEX('Hoja de Trabajo para listado'!$BC$155:$CB$1048576,MATCH($A1107,'Hoja de Trabajo para listado'!$BC$155:$BC$1048576,0),MATCH((CUADRO!F$5&amp;$E1107),'Hoja de Trabajo para listado'!$BC$151:$CB$151,0)),0)+IFERROR(INDEX('Hoja de Trabajo para listado'!$DE$153:$DG$274,MATCH($A1107,'Hoja de Trabajo para listado'!$DE$153:$DE$1048576,0),MATCH((CUADRO!F$5&amp;$E1107),'Hoja de Trabajo para listado'!$DE$151:$DG$151,0)),0)+IFERROR(INDEX('Hoja de Trabajo para listado'!$CD$155:$DC$1048576,MATCH($A1107,'Hoja de Trabajo para listado'!$CD$155:$CD$1048576,0),MATCH((CUADRO!F$5&amp;$E1107),'Hoja de Trabajo para listado'!$CD$151:$DC$151,0)),0)</f>
        <v>7214109.3200000003</v>
      </c>
      <c r="G1107" s="316">
        <f ca="1">+IFERROR(INDEX('Hoja de Trabajo para listado'!$A$155:$Z$1048576,MATCH($A1107,'Hoja de Trabajo para listado'!$A$155:$A$1048576,0),MATCH((CUADRO!G$5&amp;$E1107),'Hoja de Trabajo para listado'!$A$151:$Z$151,0)),0)+IFERROR(INDEX('Hoja de Trabajo para listado'!$AB$155:$BA$1048576,MATCH($A1107,'Hoja de Trabajo para listado'!$AB$155:$AB$1048576,0),MATCH((CUADRO!G$5&amp;$E1107),'Hoja de Trabajo para listado'!$AB$151:$BA$151,0)),0)+IFERROR(INDEX('Hoja de Trabajo para listado'!$BC$155:$CB$1048576,MATCH($A1107,'Hoja de Trabajo para listado'!$BC$155:$BC$1048576,0),MATCH((CUADRO!G$5&amp;$E1107),'Hoja de Trabajo para listado'!$BC$151:$CB$151,0)),0)+IFERROR(INDEX('Hoja de Trabajo para listado'!$DE$153:$DG$274,MATCH($A1107,'Hoja de Trabajo para listado'!$DE$153:$DE$1048576,0),MATCH((CUADRO!G$5&amp;$E1107),'Hoja de Trabajo para listado'!$DE$151:$DG$151,0)),0)+IFERROR(INDEX('Hoja de Trabajo para listado'!$CD$155:$DC$1048576,MATCH($A1107,'Hoja de Trabajo para listado'!$CD$155:$CD$1048576,0),MATCH((CUADRO!G$5&amp;$E1107),'Hoja de Trabajo para listado'!$CD$151:$DC$151,0)),0)</f>
        <v>202787.06999999998</v>
      </c>
      <c r="H1107" s="316">
        <f ca="1">+IFERROR(INDEX('Hoja de Trabajo para listado'!$A$155:$Z$1048576,MATCH($A1107,'Hoja de Trabajo para listado'!$A$155:$A$1048576,0),MATCH((CUADRO!H$5&amp;$E1107),'Hoja de Trabajo para listado'!$A$151:$Z$151,0)),0)+IFERROR(INDEX('Hoja de Trabajo para listado'!$AB$155:$BA$1048576,MATCH($A1107,'Hoja de Trabajo para listado'!$AB$155:$AB$1048576,0),MATCH((CUADRO!H$5&amp;$E1107),'Hoja de Trabajo para listado'!$AB$151:$BA$151,0)),0)+IFERROR(INDEX('Hoja de Trabajo para listado'!$BC$155:$CB$1048576,MATCH($A1107,'Hoja de Trabajo para listado'!$BC$155:$BC$1048576,0),MATCH((CUADRO!H$5&amp;$E1107),'Hoja de Trabajo para listado'!$BC$151:$CB$151,0)),0)+IFERROR(INDEX('Hoja de Trabajo para listado'!$DE$153:$DG$274,MATCH($A1107,'Hoja de Trabajo para listado'!$DE$153:$DE$1048576,0),MATCH((CUADRO!H$5&amp;$E1107),'Hoja de Trabajo para listado'!$DE$151:$DG$151,0)),0)+IFERROR(INDEX('Hoja de Trabajo para listado'!$CD$155:$DC$1048576,MATCH($A1107,'Hoja de Trabajo para listado'!$CD$155:$CD$1048576,0),MATCH((CUADRO!H$5&amp;$E1107),'Hoja de Trabajo para listado'!$CD$151:$DC$151,0)),0)</f>
        <v>5226151.21</v>
      </c>
      <c r="I1107" s="316">
        <f ca="1">+IFERROR(INDEX('Hoja de Trabajo para listado'!$A$155:$Z$1048576,MATCH($A1107,'Hoja de Trabajo para listado'!$A$155:$A$1048576,0),MATCH((CUADRO!I$5&amp;$E1107),'Hoja de Trabajo para listado'!$A$151:$Z$151,0)),0)+IFERROR(INDEX('Hoja de Trabajo para listado'!$AB$155:$BA$1048576,MATCH($A1107,'Hoja de Trabajo para listado'!$AB$155:$AB$1048576,0),MATCH((CUADRO!I$5&amp;$E1107),'Hoja de Trabajo para listado'!$AB$151:$BA$151,0)),0)+IFERROR(INDEX('Hoja de Trabajo para listado'!$BC$155:$CB$1048576,MATCH($A1107,'Hoja de Trabajo para listado'!$BC$155:$BC$1048576,0),MATCH((CUADRO!I$5&amp;$E1107),'Hoja de Trabajo para listado'!$BC$151:$CB$151,0)),0)+IFERROR(INDEX('Hoja de Trabajo para listado'!$DE$153:$DG$274,MATCH($A1107,'Hoja de Trabajo para listado'!$DE$153:$DE$1048576,0),MATCH((CUADRO!I$5&amp;$E1107),'Hoja de Trabajo para listado'!$DE$151:$DG$151,0)),0)+IFERROR(INDEX('Hoja de Trabajo para listado'!$CD$155:$DC$1048576,MATCH($A1107,'Hoja de Trabajo para listado'!$CD$155:$CD$1048576,0),MATCH((CUADRO!I$5&amp;$E1107),'Hoja de Trabajo para listado'!$CD$151:$DC$151,0)),0)</f>
        <v>2198660.0299999998</v>
      </c>
      <c r="J1107" s="316">
        <f ca="1">+IFERROR(INDEX('Hoja de Trabajo para listado'!$A$155:$Z$1048576,MATCH($A1107,'Hoja de Trabajo para listado'!$A$155:$A$1048576,0),MATCH((CUADRO!J$5&amp;$E1107),'Hoja de Trabajo para listado'!$A$151:$Z$151,0)),0)+IFERROR(INDEX('Hoja de Trabajo para listado'!$AB$155:$BA$1048576,MATCH($A1107,'Hoja de Trabajo para listado'!$AB$155:$AB$1048576,0),MATCH((CUADRO!J$5&amp;$E1107),'Hoja de Trabajo para listado'!$AB$151:$BA$151,0)),0)+IFERROR(INDEX('Hoja de Trabajo para listado'!$BC$155:$CB$1048576,MATCH($A1107,'Hoja de Trabajo para listado'!$BC$155:$BC$1048576,0),MATCH((CUADRO!J$5&amp;$E1107),'Hoja de Trabajo para listado'!$BC$151:$CB$151,0)),0)+IFERROR(INDEX('Hoja de Trabajo para listado'!$DE$153:$DG$274,MATCH($A1107,'Hoja de Trabajo para listado'!$DE$153:$DE$1048576,0),MATCH((CUADRO!J$5&amp;$E1107),'Hoja de Trabajo para listado'!$DE$151:$DG$151,0)),0)+IFERROR(INDEX('Hoja de Trabajo para listado'!$CD$155:$DC$1048576,MATCH($A1107,'Hoja de Trabajo para listado'!$CD$155:$CD$1048576,0),MATCH((CUADRO!J$5&amp;$E1107),'Hoja de Trabajo para listado'!$CD$151:$DC$151,0)),0)</f>
        <v>5674630.8700000001</v>
      </c>
      <c r="K1107" s="314">
        <f ca="1">+IFERROR(INDEX('Hoja de Trabajo para listado'!$A$155:$Z$1048576,MATCH($A1107,'Hoja de Trabajo para listado'!$A$155:$A$1048576,0),MATCH((CUADRO!K$5&amp;$E1107),'Hoja de Trabajo para listado'!$A$151:$Z$151,0)),0)+IFERROR(INDEX('Hoja de Trabajo para listado'!$AB$155:$BA$1048576,MATCH($A1107,'Hoja de Trabajo para listado'!$AB$155:$AB$1048576,0),MATCH((CUADRO!K$5&amp;$E1107),'Hoja de Trabajo para listado'!$AB$151:$BA$151,0)),0)+IFERROR(INDEX('Hoja de Trabajo para listado'!$BC$155:$CB$1048576,MATCH($A1107,'Hoja de Trabajo para listado'!$BC$155:$BC$1048576,0),MATCH((CUADRO!K$5&amp;$E1107),'Hoja de Trabajo para listado'!$BC$151:$CB$151,0)),0)+IFERROR(INDEX('Hoja de Trabajo para listado'!$DE$153:$DG$274,MATCH($A1107,'Hoja de Trabajo para listado'!$DE$153:$DE$1048576,0),MATCH((CUADRO!K$5&amp;$E1107),'Hoja de Trabajo para listado'!$DE$151:$DG$151,0)),0)+IFERROR(INDEX('Hoja de Trabajo para listado'!$CD$155:$DC$1048576,MATCH($A1107,'Hoja de Trabajo para listado'!$CD$155:$CD$1048576,0),MATCH((CUADRO!K$5&amp;$E1107),'Hoja de Trabajo para listado'!$CD$151:$DC$151,0)),0)</f>
        <v>0</v>
      </c>
      <c r="L1107" s="314">
        <f ca="1">+IFERROR(INDEX('Hoja de Trabajo para listado'!$A$155:$Z$1048576,MATCH($A1107,'Hoja de Trabajo para listado'!$A$155:$A$1048576,0),MATCH((CUADRO!L$5&amp;$E1107),'Hoja de Trabajo para listado'!$A$151:$Z$151,0)),0)+IFERROR(INDEX('Hoja de Trabajo para listado'!$AB$155:$BA$1048576,MATCH($A1107,'Hoja de Trabajo para listado'!$AB$155:$AB$1048576,0),MATCH((CUADRO!L$5&amp;$E1107),'Hoja de Trabajo para listado'!$AB$151:$BA$151,0)),0)+IFERROR(INDEX('Hoja de Trabajo para listado'!$BC$155:$CB$1048576,MATCH($A1107,'Hoja de Trabajo para listado'!$BC$155:$BC$1048576,0),MATCH((CUADRO!L$5&amp;$E1107),'Hoja de Trabajo para listado'!$BC$151:$CB$151,0)),0)+IFERROR(INDEX('Hoja de Trabajo para listado'!$DE$153:$DG$274,MATCH($A1107,'Hoja de Trabajo para listado'!$DE$153:$DE$1048576,0),MATCH((CUADRO!L$5&amp;$E1107),'Hoja de Trabajo para listado'!$DE$151:$DG$151,0)),0)+IFERROR(INDEX('Hoja de Trabajo para listado'!$CD$155:$DC$1048576,MATCH($A1107,'Hoja de Trabajo para listado'!$CD$155:$CD$1048576,0),MATCH((CUADRO!L$5&amp;$E1107),'Hoja de Trabajo para listado'!$CD$151:$DC$151,0)),0)</f>
        <v>0</v>
      </c>
      <c r="M1107" s="314">
        <f ca="1">+IFERROR(INDEX('Hoja de Trabajo para listado'!$A$155:$Z$1048576,MATCH($A1107,'Hoja de Trabajo para listado'!$A$155:$A$1048576,0),MATCH((CUADRO!M$5&amp;$E1107),'Hoja de Trabajo para listado'!$A$151:$Z$151,0)),0)+IFERROR(INDEX('Hoja de Trabajo para listado'!$AB$155:$BA$1048576,MATCH($A1107,'Hoja de Trabajo para listado'!$AB$155:$AB$1048576,0),MATCH((CUADRO!M$5&amp;$E1107),'Hoja de Trabajo para listado'!$AB$151:$BA$151,0)),0)+IFERROR(INDEX('Hoja de Trabajo para listado'!$BC$155:$CB$1048576,MATCH($A1107,'Hoja de Trabajo para listado'!$BC$155:$BC$1048576,0),MATCH((CUADRO!M$5&amp;$E1107),'Hoja de Trabajo para listado'!$BC$151:$CB$151,0)),0)+IFERROR(INDEX('Hoja de Trabajo para listado'!$DE$153:$DG$274,MATCH($A1107,'Hoja de Trabajo para listado'!$DE$153:$DE$1048576,0),MATCH((CUADRO!M$5&amp;$E1107),'Hoja de Trabajo para listado'!$DE$151:$DG$151,0)),0)+IFERROR(INDEX('Hoja de Trabajo para listado'!$CD$155:$DC$1048576,MATCH($A1107,'Hoja de Trabajo para listado'!$CD$155:$CD$1048576,0),MATCH((CUADRO!M$5&amp;$E1107),'Hoja de Trabajo para listado'!$CD$151:$DC$151,0)),0)</f>
        <v>0</v>
      </c>
      <c r="N1107" s="314">
        <f ca="1">+IFERROR(INDEX('Hoja de Trabajo para listado'!$A$155:$Z$1048576,MATCH($A1107,'Hoja de Trabajo para listado'!$A$155:$A$1048576,0),MATCH((CUADRO!N$5&amp;$E1107),'Hoja de Trabajo para listado'!$A$151:$Z$151,0)),0)+IFERROR(INDEX('Hoja de Trabajo para listado'!$AB$155:$BA$1048576,MATCH($A1107,'Hoja de Trabajo para listado'!$AB$155:$AB$1048576,0),MATCH((CUADRO!N$5&amp;$E1107),'Hoja de Trabajo para listado'!$AB$151:$BA$151,0)),0)+IFERROR(INDEX('Hoja de Trabajo para listado'!$BC$155:$CB$1048576,MATCH($A1107,'Hoja de Trabajo para listado'!$BC$155:$BC$1048576,0),MATCH((CUADRO!N$5&amp;$E1107),'Hoja de Trabajo para listado'!$BC$151:$CB$151,0)),0)+IFERROR(INDEX('Hoja de Trabajo para listado'!$DE$153:$DG$274,MATCH($A1107,'Hoja de Trabajo para listado'!$DE$153:$DE$1048576,0),MATCH((CUADRO!N$5&amp;$E1107),'Hoja de Trabajo para listado'!$DE$151:$DG$151,0)),0)+IFERROR(INDEX('Hoja de Trabajo para listado'!$CD$155:$DC$1048576,MATCH($A1107,'Hoja de Trabajo para listado'!$CD$155:$CD$1048576,0),MATCH((CUADRO!N$5&amp;$E1107),'Hoja de Trabajo para listado'!$CD$151:$DC$151,0)),0)</f>
        <v>0</v>
      </c>
      <c r="O1107" s="314">
        <f ca="1">+IFERROR(INDEX('Hoja de Trabajo para listado'!$A$155:$Z$1048576,MATCH($A1107,'Hoja de Trabajo para listado'!$A$155:$A$1048576,0),MATCH((CUADRO!O$5&amp;$E1107),'Hoja de Trabajo para listado'!$A$151:$Z$151,0)),0)+IFERROR(INDEX('Hoja de Trabajo para listado'!$AB$155:$BA$1048576,MATCH($A1107,'Hoja de Trabajo para listado'!$AB$155:$AB$1048576,0),MATCH((CUADRO!O$5&amp;$E1107),'Hoja de Trabajo para listado'!$AB$151:$BA$151,0)),0)+IFERROR(INDEX('Hoja de Trabajo para listado'!$BC$155:$CB$1048576,MATCH($A1107,'Hoja de Trabajo para listado'!$BC$155:$BC$1048576,0),MATCH((CUADRO!O$5&amp;$E1107),'Hoja de Trabajo para listado'!$BC$151:$CB$151,0)),0)+IFERROR(INDEX('Hoja de Trabajo para listado'!$DE$153:$DG$274,MATCH($A1107,'Hoja de Trabajo para listado'!$DE$153:$DE$1048576,0),MATCH((CUADRO!O$5&amp;$E1107),'Hoja de Trabajo para listado'!$DE$151:$DG$151,0)),0)+IFERROR(INDEX('Hoja de Trabajo para listado'!$CD$155:$DC$1048576,MATCH($A1107,'Hoja de Trabajo para listado'!$CD$155:$CD$1048576,0),MATCH((CUADRO!O$5&amp;$E1107),'Hoja de Trabajo para listado'!$CD$151:$DC$151,0)),0)</f>
        <v>0</v>
      </c>
      <c r="P1107" s="314">
        <f ca="1">+IFERROR(INDEX('Hoja de Trabajo para listado'!$A$155:$Z$1048576,MATCH($A1107,'Hoja de Trabajo para listado'!$A$155:$A$1048576,0),MATCH((CUADRO!P$5&amp;$E1107),'Hoja de Trabajo para listado'!$A$151:$Z$151,0)),0)+IFERROR(INDEX('Hoja de Trabajo para listado'!$AB$155:$BA$1048576,MATCH($A1107,'Hoja de Trabajo para listado'!$AB$155:$AB$1048576,0),MATCH((CUADRO!P$5&amp;$E1107),'Hoja de Trabajo para listado'!$AB$151:$BA$151,0)),0)+IFERROR(INDEX('Hoja de Trabajo para listado'!$BC$155:$CB$1048576,MATCH($A1107,'Hoja de Trabajo para listado'!$BC$155:$BC$1048576,0),MATCH((CUADRO!P$5&amp;$E1107),'Hoja de Trabajo para listado'!$BC$151:$CB$151,0)),0)+IFERROR(INDEX('Hoja de Trabajo para listado'!$DE$153:$DG$274,MATCH($A1107,'Hoja de Trabajo para listado'!$DE$153:$DE$1048576,0),MATCH((CUADRO!P$5&amp;$E1107),'Hoja de Trabajo para listado'!$DE$151:$DG$151,0)),0)+IFERROR(INDEX('Hoja de Trabajo para listado'!$CD$155:$DC$1048576,MATCH($A1107,'Hoja de Trabajo para listado'!$CD$155:$CD$1048576,0),MATCH((CUADRO!P$5&amp;$E1107),'Hoja de Trabajo para listado'!$CD$151:$DC$151,0)),0)</f>
        <v>0</v>
      </c>
      <c r="Q1107" s="314">
        <f ca="1">+IFERROR(INDEX('Hoja de Trabajo para listado'!$A$155:$Z$1048576,MATCH($A1107,'Hoja de Trabajo para listado'!$A$155:$A$1048576,0),MATCH((CUADRO!Q$5&amp;$E1107),'Hoja de Trabajo para listado'!$A$151:$Z$151,0)),0)+IFERROR(INDEX('Hoja de Trabajo para listado'!$AB$155:$BA$1048576,MATCH($A1107,'Hoja de Trabajo para listado'!$AB$155:$AB$1048576,0),MATCH((CUADRO!Q$5&amp;$E1107),'Hoja de Trabajo para listado'!$AB$151:$BA$151,0)),0)+IFERROR(INDEX('Hoja de Trabajo para listado'!$BC$155:$CB$1048576,MATCH($A1107,'Hoja de Trabajo para listado'!$BC$155:$BC$1048576,0),MATCH((CUADRO!Q$5&amp;$E1107),'Hoja de Trabajo para listado'!$BC$151:$CB$151,0)),0)+IFERROR(INDEX('Hoja de Trabajo para listado'!$DE$153:$DG$274,MATCH($A1107,'Hoja de Trabajo para listado'!$DE$153:$DE$1048576,0),MATCH((CUADRO!Q$5&amp;$E1107),'Hoja de Trabajo para listado'!$DE$151:$DG$151,0)),0)+IFERROR(INDEX('Hoja de Trabajo para listado'!$CD$155:$DC$1048576,MATCH($A1107,'Hoja de Trabajo para listado'!$CD$155:$CD$1048576,0),MATCH((CUADRO!Q$5&amp;$E1107),'Hoja de Trabajo para listado'!$CD$151:$DC$151,0)),0)</f>
        <v>0</v>
      </c>
      <c r="R1107" s="316">
        <f t="shared" ca="1" si="34"/>
        <v>20516338.5</v>
      </c>
      <c r="S1107" s="316">
        <f ca="1">+R1106+R1107</f>
        <v>22162408.5</v>
      </c>
      <c r="T1107" s="314">
        <f ca="1">+S1107</f>
        <v>22162408.5</v>
      </c>
      <c r="U1107" s="348">
        <f t="shared" si="35"/>
        <v>2</v>
      </c>
      <c r="V1107" s="319" t="str">
        <f>+VLOOKUP(A1107,bd_lista!$A$3:$E$593,5,FALSE)</f>
        <v>Órgano Ejecutivo</v>
      </c>
      <c r="W1107" s="426"/>
    </row>
    <row r="1108" spans="1:23" customFormat="1" ht="15" customHeight="1">
      <c r="A1108" s="323">
        <v>46</v>
      </c>
      <c r="B1108" s="427">
        <f>+A1108</f>
        <v>46</v>
      </c>
      <c r="C1108" s="318" t="str">
        <f>+VLOOKUP(A1108,bd_lista!$A$3:$C$593,3,FALSE)</f>
        <v>Ministerio de Salud</v>
      </c>
      <c r="D1108" s="429" t="str">
        <f>+C1108</f>
        <v>Ministerio de Salud</v>
      </c>
      <c r="E1108" s="339" t="s">
        <v>1418</v>
      </c>
      <c r="F1108" s="314">
        <f ca="1">+IFERROR(INDEX('Hoja de Trabajo para listado'!$A$155:$Z$1048576,MATCH($A1108,'Hoja de Trabajo para listado'!$A$155:$A$1048576,0),MATCH((CUADRO!F$5&amp;$E1108),'Hoja de Trabajo para listado'!$A$151:$Z$151,0)),0)+IFERROR(INDEX('Hoja de Trabajo para listado'!$AB$155:$BA$1048576,MATCH($A1108,'Hoja de Trabajo para listado'!$AB$155:$AB$1048576,0),MATCH((CUADRO!F$5&amp;$E1108),'Hoja de Trabajo para listado'!$AB$151:$BA$151,0)),0)+IFERROR(INDEX('Hoja de Trabajo para listado'!$BC$155:$CB$1048576,MATCH($A1108,'Hoja de Trabajo para listado'!$BC$155:$BC$1048576,0),MATCH((CUADRO!F$5&amp;$E1108),'Hoja de Trabajo para listado'!$BC$151:$CB$151,0)),0)+IFERROR(INDEX('Hoja de Trabajo para listado'!$DE$153:$DG$274,MATCH($A1108,'Hoja de Trabajo para listado'!$DE$153:$DE$1048576,0),MATCH((CUADRO!F$5&amp;$E1108),'Hoja de Trabajo para listado'!$DE$151:$DG$151,0)),0)+IFERROR(INDEX('Hoja de Trabajo para listado'!$CD$155:$DC$1048576,MATCH($A1108,'Hoja de Trabajo para listado'!$CD$155:$CD$1048576,0),MATCH((CUADRO!F$5&amp;$E1108),'Hoja de Trabajo para listado'!$CD$151:$DC$151,0)),0)</f>
        <v>0</v>
      </c>
      <c r="G1108" s="314">
        <f ca="1">+IFERROR(INDEX('Hoja de Trabajo para listado'!$A$155:$Z$1048576,MATCH($A1108,'Hoja de Trabajo para listado'!$A$155:$A$1048576,0),MATCH((CUADRO!G$5&amp;$E1108),'Hoja de Trabajo para listado'!$A$151:$Z$151,0)),0)+IFERROR(INDEX('Hoja de Trabajo para listado'!$AB$155:$BA$1048576,MATCH($A1108,'Hoja de Trabajo para listado'!$AB$155:$AB$1048576,0),MATCH((CUADRO!G$5&amp;$E1108),'Hoja de Trabajo para listado'!$AB$151:$BA$151,0)),0)+IFERROR(INDEX('Hoja de Trabajo para listado'!$BC$155:$CB$1048576,MATCH($A1108,'Hoja de Trabajo para listado'!$BC$155:$BC$1048576,0),MATCH((CUADRO!G$5&amp;$E1108),'Hoja de Trabajo para listado'!$BC$151:$CB$151,0)),0)+IFERROR(INDEX('Hoja de Trabajo para listado'!$DE$153:$DG$274,MATCH($A1108,'Hoja de Trabajo para listado'!$DE$153:$DE$1048576,0),MATCH((CUADRO!G$5&amp;$E1108),'Hoja de Trabajo para listado'!$DE$151:$DG$151,0)),0)+IFERROR(INDEX('Hoja de Trabajo para listado'!$CD$155:$DC$1048576,MATCH($A1108,'Hoja de Trabajo para listado'!$CD$155:$CD$1048576,0),MATCH((CUADRO!G$5&amp;$E1108),'Hoja de Trabajo para listado'!$CD$151:$DC$151,0)),0)</f>
        <v>0</v>
      </c>
      <c r="H1108" s="314">
        <f ca="1">+IFERROR(INDEX('Hoja de Trabajo para listado'!$A$155:$Z$1048576,MATCH($A1108,'Hoja de Trabajo para listado'!$A$155:$A$1048576,0),MATCH((CUADRO!H$5&amp;$E1108),'Hoja de Trabajo para listado'!$A$151:$Z$151,0)),0)+IFERROR(INDEX('Hoja de Trabajo para listado'!$AB$155:$BA$1048576,MATCH($A1108,'Hoja de Trabajo para listado'!$AB$155:$AB$1048576,0),MATCH((CUADRO!H$5&amp;$E1108),'Hoja de Trabajo para listado'!$AB$151:$BA$151,0)),0)+IFERROR(INDEX('Hoja de Trabajo para listado'!$BC$155:$CB$1048576,MATCH($A1108,'Hoja de Trabajo para listado'!$BC$155:$BC$1048576,0),MATCH((CUADRO!H$5&amp;$E1108),'Hoja de Trabajo para listado'!$BC$151:$CB$151,0)),0)+IFERROR(INDEX('Hoja de Trabajo para listado'!$DE$153:$DG$274,MATCH($A1108,'Hoja de Trabajo para listado'!$DE$153:$DE$1048576,0),MATCH((CUADRO!H$5&amp;$E1108),'Hoja de Trabajo para listado'!$DE$151:$DG$151,0)),0)+IFERROR(INDEX('Hoja de Trabajo para listado'!$CD$155:$DC$1048576,MATCH($A1108,'Hoja de Trabajo para listado'!$CD$155:$CD$1048576,0),MATCH((CUADRO!H$5&amp;$E1108),'Hoja de Trabajo para listado'!$CD$151:$DC$151,0)),0)</f>
        <v>100.02</v>
      </c>
      <c r="I1108" s="314">
        <f ca="1">+IFERROR(INDEX('Hoja de Trabajo para listado'!$A$155:$Z$1048576,MATCH($A1108,'Hoja de Trabajo para listado'!$A$155:$A$1048576,0),MATCH((CUADRO!I$5&amp;$E1108),'Hoja de Trabajo para listado'!$A$151:$Z$151,0)),0)+IFERROR(INDEX('Hoja de Trabajo para listado'!$AB$155:$BA$1048576,MATCH($A1108,'Hoja de Trabajo para listado'!$AB$155:$AB$1048576,0),MATCH((CUADRO!I$5&amp;$E1108),'Hoja de Trabajo para listado'!$AB$151:$BA$151,0)),0)+IFERROR(INDEX('Hoja de Trabajo para listado'!$BC$155:$CB$1048576,MATCH($A1108,'Hoja de Trabajo para listado'!$BC$155:$BC$1048576,0),MATCH((CUADRO!I$5&amp;$E1108),'Hoja de Trabajo para listado'!$BC$151:$CB$151,0)),0)+IFERROR(INDEX('Hoja de Trabajo para listado'!$DE$153:$DG$274,MATCH($A1108,'Hoja de Trabajo para listado'!$DE$153:$DE$1048576,0),MATCH((CUADRO!I$5&amp;$E1108),'Hoja de Trabajo para listado'!$DE$151:$DG$151,0)),0)+IFERROR(INDEX('Hoja de Trabajo para listado'!$CD$155:$DC$1048576,MATCH($A1108,'Hoja de Trabajo para listado'!$CD$155:$CD$1048576,0),MATCH((CUADRO!I$5&amp;$E1108),'Hoja de Trabajo para listado'!$CD$151:$DC$151,0)),0)</f>
        <v>0</v>
      </c>
      <c r="J1108" s="314">
        <f ca="1">+IFERROR(INDEX('Hoja de Trabajo para listado'!$A$155:$Z$1048576,MATCH($A1108,'Hoja de Trabajo para listado'!$A$155:$A$1048576,0),MATCH((CUADRO!J$5&amp;$E1108),'Hoja de Trabajo para listado'!$A$151:$Z$151,0)),0)+IFERROR(INDEX('Hoja de Trabajo para listado'!$AB$155:$BA$1048576,MATCH($A1108,'Hoja de Trabajo para listado'!$AB$155:$AB$1048576,0),MATCH((CUADRO!J$5&amp;$E1108),'Hoja de Trabajo para listado'!$AB$151:$BA$151,0)),0)+IFERROR(INDEX('Hoja de Trabajo para listado'!$BC$155:$CB$1048576,MATCH($A1108,'Hoja de Trabajo para listado'!$BC$155:$BC$1048576,0),MATCH((CUADRO!J$5&amp;$E1108),'Hoja de Trabajo para listado'!$BC$151:$CB$151,0)),0)+IFERROR(INDEX('Hoja de Trabajo para listado'!$DE$153:$DG$274,MATCH($A1108,'Hoja de Trabajo para listado'!$DE$153:$DE$1048576,0),MATCH((CUADRO!J$5&amp;$E1108),'Hoja de Trabajo para listado'!$DE$151:$DG$151,0)),0)+IFERROR(INDEX('Hoja de Trabajo para listado'!$CD$155:$DC$1048576,MATCH($A1108,'Hoja de Trabajo para listado'!$CD$155:$CD$1048576,0),MATCH((CUADRO!J$5&amp;$E1108),'Hoja de Trabajo para listado'!$CD$151:$DC$151,0)),0)</f>
        <v>0</v>
      </c>
      <c r="K1108" s="314">
        <f ca="1">+IFERROR(INDEX('Hoja de Trabajo para listado'!$A$155:$Z$1048576,MATCH($A1108,'Hoja de Trabajo para listado'!$A$155:$A$1048576,0),MATCH((CUADRO!K$5&amp;$E1108),'Hoja de Trabajo para listado'!$A$151:$Z$151,0)),0)+IFERROR(INDEX('Hoja de Trabajo para listado'!$AB$155:$BA$1048576,MATCH($A1108,'Hoja de Trabajo para listado'!$AB$155:$AB$1048576,0),MATCH((CUADRO!K$5&amp;$E1108),'Hoja de Trabajo para listado'!$AB$151:$BA$151,0)),0)+IFERROR(INDEX('Hoja de Trabajo para listado'!$BC$155:$CB$1048576,MATCH($A1108,'Hoja de Trabajo para listado'!$BC$155:$BC$1048576,0),MATCH((CUADRO!K$5&amp;$E1108),'Hoja de Trabajo para listado'!$BC$151:$CB$151,0)),0)+IFERROR(INDEX('Hoja de Trabajo para listado'!$DE$153:$DG$274,MATCH($A1108,'Hoja de Trabajo para listado'!$DE$153:$DE$1048576,0),MATCH((CUADRO!K$5&amp;$E1108),'Hoja de Trabajo para listado'!$DE$151:$DG$151,0)),0)+IFERROR(INDEX('Hoja de Trabajo para listado'!$CD$155:$DC$1048576,MATCH($A1108,'Hoja de Trabajo para listado'!$CD$155:$CD$1048576,0),MATCH((CUADRO!K$5&amp;$E1108),'Hoja de Trabajo para listado'!$CD$151:$DC$151,0)),0)</f>
        <v>0</v>
      </c>
      <c r="L1108" s="314">
        <f ca="1">+IFERROR(INDEX('Hoja de Trabajo para listado'!$A$155:$Z$1048576,MATCH($A1108,'Hoja de Trabajo para listado'!$A$155:$A$1048576,0),MATCH((CUADRO!L$5&amp;$E1108),'Hoja de Trabajo para listado'!$A$151:$Z$151,0)),0)+IFERROR(INDEX('Hoja de Trabajo para listado'!$AB$155:$BA$1048576,MATCH($A1108,'Hoja de Trabajo para listado'!$AB$155:$AB$1048576,0),MATCH((CUADRO!L$5&amp;$E1108),'Hoja de Trabajo para listado'!$AB$151:$BA$151,0)),0)+IFERROR(INDEX('Hoja de Trabajo para listado'!$BC$155:$CB$1048576,MATCH($A1108,'Hoja de Trabajo para listado'!$BC$155:$BC$1048576,0),MATCH((CUADRO!L$5&amp;$E1108),'Hoja de Trabajo para listado'!$BC$151:$CB$151,0)),0)+IFERROR(INDEX('Hoja de Trabajo para listado'!$DE$153:$DG$274,MATCH($A1108,'Hoja de Trabajo para listado'!$DE$153:$DE$1048576,0),MATCH((CUADRO!L$5&amp;$E1108),'Hoja de Trabajo para listado'!$DE$151:$DG$151,0)),0)+IFERROR(INDEX('Hoja de Trabajo para listado'!$CD$155:$DC$1048576,MATCH($A1108,'Hoja de Trabajo para listado'!$CD$155:$CD$1048576,0),MATCH((CUADRO!L$5&amp;$E1108),'Hoja de Trabajo para listado'!$CD$151:$DC$151,0)),0)</f>
        <v>0</v>
      </c>
      <c r="M1108" s="314">
        <f ca="1">+IFERROR(INDEX('Hoja de Trabajo para listado'!$A$155:$Z$1048576,MATCH($A1108,'Hoja de Trabajo para listado'!$A$155:$A$1048576,0),MATCH((CUADRO!M$5&amp;$E1108),'Hoja de Trabajo para listado'!$A$151:$Z$151,0)),0)+IFERROR(INDEX('Hoja de Trabajo para listado'!$AB$155:$BA$1048576,MATCH($A1108,'Hoja de Trabajo para listado'!$AB$155:$AB$1048576,0),MATCH((CUADRO!M$5&amp;$E1108),'Hoja de Trabajo para listado'!$AB$151:$BA$151,0)),0)+IFERROR(INDEX('Hoja de Trabajo para listado'!$BC$155:$CB$1048576,MATCH($A1108,'Hoja de Trabajo para listado'!$BC$155:$BC$1048576,0),MATCH((CUADRO!M$5&amp;$E1108),'Hoja de Trabajo para listado'!$BC$151:$CB$151,0)),0)+IFERROR(INDEX('Hoja de Trabajo para listado'!$DE$153:$DG$274,MATCH($A1108,'Hoja de Trabajo para listado'!$DE$153:$DE$1048576,0),MATCH((CUADRO!M$5&amp;$E1108),'Hoja de Trabajo para listado'!$DE$151:$DG$151,0)),0)+IFERROR(INDEX('Hoja de Trabajo para listado'!$CD$155:$DC$1048576,MATCH($A1108,'Hoja de Trabajo para listado'!$CD$155:$CD$1048576,0),MATCH((CUADRO!M$5&amp;$E1108),'Hoja de Trabajo para listado'!$CD$151:$DC$151,0)),0)</f>
        <v>0</v>
      </c>
      <c r="N1108" s="314">
        <f ca="1">+IFERROR(INDEX('Hoja de Trabajo para listado'!$A$155:$Z$1048576,MATCH($A1108,'Hoja de Trabajo para listado'!$A$155:$A$1048576,0),MATCH((CUADRO!N$5&amp;$E1108),'Hoja de Trabajo para listado'!$A$151:$Z$151,0)),0)+IFERROR(INDEX('Hoja de Trabajo para listado'!$AB$155:$BA$1048576,MATCH($A1108,'Hoja de Trabajo para listado'!$AB$155:$AB$1048576,0),MATCH((CUADRO!N$5&amp;$E1108),'Hoja de Trabajo para listado'!$AB$151:$BA$151,0)),0)+IFERROR(INDEX('Hoja de Trabajo para listado'!$BC$155:$CB$1048576,MATCH($A1108,'Hoja de Trabajo para listado'!$BC$155:$BC$1048576,0),MATCH((CUADRO!N$5&amp;$E1108),'Hoja de Trabajo para listado'!$BC$151:$CB$151,0)),0)+IFERROR(INDEX('Hoja de Trabajo para listado'!$DE$153:$DG$274,MATCH($A1108,'Hoja de Trabajo para listado'!$DE$153:$DE$1048576,0),MATCH((CUADRO!N$5&amp;$E1108),'Hoja de Trabajo para listado'!$DE$151:$DG$151,0)),0)+IFERROR(INDEX('Hoja de Trabajo para listado'!$CD$155:$DC$1048576,MATCH($A1108,'Hoja de Trabajo para listado'!$CD$155:$CD$1048576,0),MATCH((CUADRO!N$5&amp;$E1108),'Hoja de Trabajo para listado'!$CD$151:$DC$151,0)),0)</f>
        <v>0</v>
      </c>
      <c r="O1108" s="314">
        <f ca="1">+IFERROR(INDEX('Hoja de Trabajo para listado'!$A$155:$Z$1048576,MATCH($A1108,'Hoja de Trabajo para listado'!$A$155:$A$1048576,0),MATCH((CUADRO!O$5&amp;$E1108),'Hoja de Trabajo para listado'!$A$151:$Z$151,0)),0)+IFERROR(INDEX('Hoja de Trabajo para listado'!$AB$155:$BA$1048576,MATCH($A1108,'Hoja de Trabajo para listado'!$AB$155:$AB$1048576,0),MATCH((CUADRO!O$5&amp;$E1108),'Hoja de Trabajo para listado'!$AB$151:$BA$151,0)),0)+IFERROR(INDEX('Hoja de Trabajo para listado'!$BC$155:$CB$1048576,MATCH($A1108,'Hoja de Trabajo para listado'!$BC$155:$BC$1048576,0),MATCH((CUADRO!O$5&amp;$E1108),'Hoja de Trabajo para listado'!$BC$151:$CB$151,0)),0)+IFERROR(INDEX('Hoja de Trabajo para listado'!$DE$153:$DG$274,MATCH($A1108,'Hoja de Trabajo para listado'!$DE$153:$DE$1048576,0),MATCH((CUADRO!O$5&amp;$E1108),'Hoja de Trabajo para listado'!$DE$151:$DG$151,0)),0)+IFERROR(INDEX('Hoja de Trabajo para listado'!$CD$155:$DC$1048576,MATCH($A1108,'Hoja de Trabajo para listado'!$CD$155:$CD$1048576,0),MATCH((CUADRO!O$5&amp;$E1108),'Hoja de Trabajo para listado'!$CD$151:$DC$151,0)),0)</f>
        <v>0</v>
      </c>
      <c r="P1108" s="314">
        <f ca="1">+IFERROR(INDEX('Hoja de Trabajo para listado'!$A$155:$Z$1048576,MATCH($A1108,'Hoja de Trabajo para listado'!$A$155:$A$1048576,0),MATCH((CUADRO!P$5&amp;$E1108),'Hoja de Trabajo para listado'!$A$151:$Z$151,0)),0)+IFERROR(INDEX('Hoja de Trabajo para listado'!$AB$155:$BA$1048576,MATCH($A1108,'Hoja de Trabajo para listado'!$AB$155:$AB$1048576,0),MATCH((CUADRO!P$5&amp;$E1108),'Hoja de Trabajo para listado'!$AB$151:$BA$151,0)),0)+IFERROR(INDEX('Hoja de Trabajo para listado'!$BC$155:$CB$1048576,MATCH($A1108,'Hoja de Trabajo para listado'!$BC$155:$BC$1048576,0),MATCH((CUADRO!P$5&amp;$E1108),'Hoja de Trabajo para listado'!$BC$151:$CB$151,0)),0)+IFERROR(INDEX('Hoja de Trabajo para listado'!$DE$153:$DG$274,MATCH($A1108,'Hoja de Trabajo para listado'!$DE$153:$DE$1048576,0),MATCH((CUADRO!P$5&amp;$E1108),'Hoja de Trabajo para listado'!$DE$151:$DG$151,0)),0)+IFERROR(INDEX('Hoja de Trabajo para listado'!$CD$155:$DC$1048576,MATCH($A1108,'Hoja de Trabajo para listado'!$CD$155:$CD$1048576,0),MATCH((CUADRO!P$5&amp;$E1108),'Hoja de Trabajo para listado'!$CD$151:$DC$151,0)),0)</f>
        <v>0</v>
      </c>
      <c r="Q1108" s="314">
        <f ca="1">+IFERROR(INDEX('Hoja de Trabajo para listado'!$A$155:$Z$1048576,MATCH($A1108,'Hoja de Trabajo para listado'!$A$155:$A$1048576,0),MATCH((CUADRO!Q$5&amp;$E1108),'Hoja de Trabajo para listado'!$A$151:$Z$151,0)),0)+IFERROR(INDEX('Hoja de Trabajo para listado'!$AB$155:$BA$1048576,MATCH($A1108,'Hoja de Trabajo para listado'!$AB$155:$AB$1048576,0),MATCH((CUADRO!Q$5&amp;$E1108),'Hoja de Trabajo para listado'!$AB$151:$BA$151,0)),0)+IFERROR(INDEX('Hoja de Trabajo para listado'!$BC$155:$CB$1048576,MATCH($A1108,'Hoja de Trabajo para listado'!$BC$155:$BC$1048576,0),MATCH((CUADRO!Q$5&amp;$E1108),'Hoja de Trabajo para listado'!$BC$151:$CB$151,0)),0)+IFERROR(INDEX('Hoja de Trabajo para listado'!$DE$153:$DG$274,MATCH($A1108,'Hoja de Trabajo para listado'!$DE$153:$DE$1048576,0),MATCH((CUADRO!Q$5&amp;$E1108),'Hoja de Trabajo para listado'!$DE$151:$DG$151,0)),0)+IFERROR(INDEX('Hoja de Trabajo para listado'!$CD$155:$DC$1048576,MATCH($A1108,'Hoja de Trabajo para listado'!$CD$155:$CD$1048576,0),MATCH((CUADRO!Q$5&amp;$E1108),'Hoja de Trabajo para listado'!$CD$151:$DC$151,0)),0)</f>
        <v>0</v>
      </c>
      <c r="R1108" s="314">
        <f t="shared" ca="1" si="34"/>
        <v>100.02</v>
      </c>
      <c r="S1108" s="314"/>
      <c r="T1108" s="314">
        <f ca="1">+T1109</f>
        <v>16433141.270000001</v>
      </c>
      <c r="U1108" s="313">
        <f t="shared" si="35"/>
        <v>1</v>
      </c>
      <c r="V1108" s="319" t="str">
        <f>+VLOOKUP(A1108,bd_lista!$A$3:$E$593,5,FALSE)</f>
        <v>Órgano Ejecutivo</v>
      </c>
      <c r="W1108" s="425" t="str">
        <f>+V1108</f>
        <v>Órgano Ejecutivo</v>
      </c>
    </row>
    <row r="1109" spans="1:23" customFormat="1" ht="15" customHeight="1">
      <c r="A1109" s="323">
        <v>46</v>
      </c>
      <c r="B1109" s="428"/>
      <c r="C1109" s="339" t="str">
        <f>+VLOOKUP(A1109,bd_lista!$A$3:$C$593,3,FALSE)</f>
        <v>Ministerio de Salud</v>
      </c>
      <c r="D1109" s="430"/>
      <c r="E1109" s="319" t="s">
        <v>1419</v>
      </c>
      <c r="F1109" s="316">
        <f ca="1">+IFERROR(INDEX('Hoja de Trabajo para listado'!$A$155:$Z$1048576,MATCH($A1109,'Hoja de Trabajo para listado'!$A$155:$A$1048576,0),MATCH((CUADRO!F$5&amp;$E1109),'Hoja de Trabajo para listado'!$A$151:$Z$151,0)),0)+IFERROR(INDEX('Hoja de Trabajo para listado'!$AB$155:$BA$1048576,MATCH($A1109,'Hoja de Trabajo para listado'!$AB$155:$AB$1048576,0),MATCH((CUADRO!F$5&amp;$E1109),'Hoja de Trabajo para listado'!$AB$151:$BA$151,0)),0)+IFERROR(INDEX('Hoja de Trabajo para listado'!$BC$155:$CB$1048576,MATCH($A1109,'Hoja de Trabajo para listado'!$BC$155:$BC$1048576,0),MATCH((CUADRO!F$5&amp;$E1109),'Hoja de Trabajo para listado'!$BC$151:$CB$151,0)),0)+IFERROR(INDEX('Hoja de Trabajo para listado'!$DE$153:$DG$274,MATCH($A1109,'Hoja de Trabajo para listado'!$DE$153:$DE$1048576,0),MATCH((CUADRO!F$5&amp;$E1109),'Hoja de Trabajo para listado'!$DE$151:$DG$151,0)),0)+IFERROR(INDEX('Hoja de Trabajo para listado'!$CD$155:$DC$1048576,MATCH($A1109,'Hoja de Trabajo para listado'!$CD$155:$CD$1048576,0),MATCH((CUADRO!F$5&amp;$E1109),'Hoja de Trabajo para listado'!$CD$151:$DC$151,0)),0)</f>
        <v>684561.03</v>
      </c>
      <c r="G1109" s="316">
        <f ca="1">+IFERROR(INDEX('Hoja de Trabajo para listado'!$A$155:$Z$1048576,MATCH($A1109,'Hoja de Trabajo para listado'!$A$155:$A$1048576,0),MATCH((CUADRO!G$5&amp;$E1109),'Hoja de Trabajo para listado'!$A$151:$Z$151,0)),0)+IFERROR(INDEX('Hoja de Trabajo para listado'!$AB$155:$BA$1048576,MATCH($A1109,'Hoja de Trabajo para listado'!$AB$155:$AB$1048576,0),MATCH((CUADRO!G$5&amp;$E1109),'Hoja de Trabajo para listado'!$AB$151:$BA$151,0)),0)+IFERROR(INDEX('Hoja de Trabajo para listado'!$BC$155:$CB$1048576,MATCH($A1109,'Hoja de Trabajo para listado'!$BC$155:$BC$1048576,0),MATCH((CUADRO!G$5&amp;$E1109),'Hoja de Trabajo para listado'!$BC$151:$CB$151,0)),0)+IFERROR(INDEX('Hoja de Trabajo para listado'!$DE$153:$DG$274,MATCH($A1109,'Hoja de Trabajo para listado'!$DE$153:$DE$1048576,0),MATCH((CUADRO!G$5&amp;$E1109),'Hoja de Trabajo para listado'!$DE$151:$DG$151,0)),0)+IFERROR(INDEX('Hoja de Trabajo para listado'!$CD$155:$DC$1048576,MATCH($A1109,'Hoja de Trabajo para listado'!$CD$155:$CD$1048576,0),MATCH((CUADRO!G$5&amp;$E1109),'Hoja de Trabajo para listado'!$CD$151:$DC$151,0)),0)</f>
        <v>747611.46000000008</v>
      </c>
      <c r="H1109" s="316">
        <f ca="1">+IFERROR(INDEX('Hoja de Trabajo para listado'!$A$155:$Z$1048576,MATCH($A1109,'Hoja de Trabajo para listado'!$A$155:$A$1048576,0),MATCH((CUADRO!H$5&amp;$E1109),'Hoja de Trabajo para listado'!$A$151:$Z$151,0)),0)+IFERROR(INDEX('Hoja de Trabajo para listado'!$AB$155:$BA$1048576,MATCH($A1109,'Hoja de Trabajo para listado'!$AB$155:$AB$1048576,0),MATCH((CUADRO!H$5&amp;$E1109),'Hoja de Trabajo para listado'!$AB$151:$BA$151,0)),0)+IFERROR(INDEX('Hoja de Trabajo para listado'!$BC$155:$CB$1048576,MATCH($A1109,'Hoja de Trabajo para listado'!$BC$155:$BC$1048576,0),MATCH((CUADRO!H$5&amp;$E1109),'Hoja de Trabajo para listado'!$BC$151:$CB$151,0)),0)+IFERROR(INDEX('Hoja de Trabajo para listado'!$DE$153:$DG$274,MATCH($A1109,'Hoja de Trabajo para listado'!$DE$153:$DE$1048576,0),MATCH((CUADRO!H$5&amp;$E1109),'Hoja de Trabajo para listado'!$DE$151:$DG$151,0)),0)+IFERROR(INDEX('Hoja de Trabajo para listado'!$CD$155:$DC$1048576,MATCH($A1109,'Hoja de Trabajo para listado'!$CD$155:$CD$1048576,0),MATCH((CUADRO!H$5&amp;$E1109),'Hoja de Trabajo para listado'!$CD$151:$DC$151,0)),0)</f>
        <v>4564186.78</v>
      </c>
      <c r="I1109" s="316">
        <f ca="1">+IFERROR(INDEX('Hoja de Trabajo para listado'!$A$155:$Z$1048576,MATCH($A1109,'Hoja de Trabajo para listado'!$A$155:$A$1048576,0),MATCH((CUADRO!I$5&amp;$E1109),'Hoja de Trabajo para listado'!$A$151:$Z$151,0)),0)+IFERROR(INDEX('Hoja de Trabajo para listado'!$AB$155:$BA$1048576,MATCH($A1109,'Hoja de Trabajo para listado'!$AB$155:$AB$1048576,0),MATCH((CUADRO!I$5&amp;$E1109),'Hoja de Trabajo para listado'!$AB$151:$BA$151,0)),0)+IFERROR(INDEX('Hoja de Trabajo para listado'!$BC$155:$CB$1048576,MATCH($A1109,'Hoja de Trabajo para listado'!$BC$155:$BC$1048576,0),MATCH((CUADRO!I$5&amp;$E1109),'Hoja de Trabajo para listado'!$BC$151:$CB$151,0)),0)+IFERROR(INDEX('Hoja de Trabajo para listado'!$DE$153:$DG$274,MATCH($A1109,'Hoja de Trabajo para listado'!$DE$153:$DE$1048576,0),MATCH((CUADRO!I$5&amp;$E1109),'Hoja de Trabajo para listado'!$DE$151:$DG$151,0)),0)+IFERROR(INDEX('Hoja de Trabajo para listado'!$CD$155:$DC$1048576,MATCH($A1109,'Hoja de Trabajo para listado'!$CD$155:$CD$1048576,0),MATCH((CUADRO!I$5&amp;$E1109),'Hoja de Trabajo para listado'!$CD$151:$DC$151,0)),0)</f>
        <v>9080.42</v>
      </c>
      <c r="J1109" s="316">
        <f ca="1">+IFERROR(INDEX('Hoja de Trabajo para listado'!$A$155:$Z$1048576,MATCH($A1109,'Hoja de Trabajo para listado'!$A$155:$A$1048576,0),MATCH((CUADRO!J$5&amp;$E1109),'Hoja de Trabajo para listado'!$A$151:$Z$151,0)),0)+IFERROR(INDEX('Hoja de Trabajo para listado'!$AB$155:$BA$1048576,MATCH($A1109,'Hoja de Trabajo para listado'!$AB$155:$AB$1048576,0),MATCH((CUADRO!J$5&amp;$E1109),'Hoja de Trabajo para listado'!$AB$151:$BA$151,0)),0)+IFERROR(INDEX('Hoja de Trabajo para listado'!$BC$155:$CB$1048576,MATCH($A1109,'Hoja de Trabajo para listado'!$BC$155:$BC$1048576,0),MATCH((CUADRO!J$5&amp;$E1109),'Hoja de Trabajo para listado'!$BC$151:$CB$151,0)),0)+IFERROR(INDEX('Hoja de Trabajo para listado'!$DE$153:$DG$274,MATCH($A1109,'Hoja de Trabajo para listado'!$DE$153:$DE$1048576,0),MATCH((CUADRO!J$5&amp;$E1109),'Hoja de Trabajo para listado'!$DE$151:$DG$151,0)),0)+IFERROR(INDEX('Hoja de Trabajo para listado'!$CD$155:$DC$1048576,MATCH($A1109,'Hoja de Trabajo para listado'!$CD$155:$CD$1048576,0),MATCH((CUADRO!J$5&amp;$E1109),'Hoja de Trabajo para listado'!$CD$151:$DC$151,0)),0)</f>
        <v>9979.7099999999991</v>
      </c>
      <c r="K1109" s="314">
        <f ca="1">+IFERROR(INDEX('Hoja de Trabajo para listado'!$A$155:$Z$1048576,MATCH($A1109,'Hoja de Trabajo para listado'!$A$155:$A$1048576,0),MATCH((CUADRO!K$5&amp;$E1109),'Hoja de Trabajo para listado'!$A$151:$Z$151,0)),0)+IFERROR(INDEX('Hoja de Trabajo para listado'!$AB$155:$BA$1048576,MATCH($A1109,'Hoja de Trabajo para listado'!$AB$155:$AB$1048576,0),MATCH((CUADRO!K$5&amp;$E1109),'Hoja de Trabajo para listado'!$AB$151:$BA$151,0)),0)+IFERROR(INDEX('Hoja de Trabajo para listado'!$BC$155:$CB$1048576,MATCH($A1109,'Hoja de Trabajo para listado'!$BC$155:$BC$1048576,0),MATCH((CUADRO!K$5&amp;$E1109),'Hoja de Trabajo para listado'!$BC$151:$CB$151,0)),0)+IFERROR(INDEX('Hoja de Trabajo para listado'!$DE$153:$DG$274,MATCH($A1109,'Hoja de Trabajo para listado'!$DE$153:$DE$1048576,0),MATCH((CUADRO!K$5&amp;$E1109),'Hoja de Trabajo para listado'!$DE$151:$DG$151,0)),0)+IFERROR(INDEX('Hoja de Trabajo para listado'!$CD$155:$DC$1048576,MATCH($A1109,'Hoja de Trabajo para listado'!$CD$155:$CD$1048576,0),MATCH((CUADRO!K$5&amp;$E1109),'Hoja de Trabajo para listado'!$CD$151:$DC$151,0)),0)</f>
        <v>10417621.850000001</v>
      </c>
      <c r="L1109" s="314">
        <f ca="1">+IFERROR(INDEX('Hoja de Trabajo para listado'!$A$155:$Z$1048576,MATCH($A1109,'Hoja de Trabajo para listado'!$A$155:$A$1048576,0),MATCH((CUADRO!L$5&amp;$E1109),'Hoja de Trabajo para listado'!$A$151:$Z$151,0)),0)+IFERROR(INDEX('Hoja de Trabajo para listado'!$AB$155:$BA$1048576,MATCH($A1109,'Hoja de Trabajo para listado'!$AB$155:$AB$1048576,0),MATCH((CUADRO!L$5&amp;$E1109),'Hoja de Trabajo para listado'!$AB$151:$BA$151,0)),0)+IFERROR(INDEX('Hoja de Trabajo para listado'!$BC$155:$CB$1048576,MATCH($A1109,'Hoja de Trabajo para listado'!$BC$155:$BC$1048576,0),MATCH((CUADRO!L$5&amp;$E1109),'Hoja de Trabajo para listado'!$BC$151:$CB$151,0)),0)+IFERROR(INDEX('Hoja de Trabajo para listado'!$DE$153:$DG$274,MATCH($A1109,'Hoja de Trabajo para listado'!$DE$153:$DE$1048576,0),MATCH((CUADRO!L$5&amp;$E1109),'Hoja de Trabajo para listado'!$DE$151:$DG$151,0)),0)+IFERROR(INDEX('Hoja de Trabajo para listado'!$CD$155:$DC$1048576,MATCH($A1109,'Hoja de Trabajo para listado'!$CD$155:$CD$1048576,0),MATCH((CUADRO!L$5&amp;$E1109),'Hoja de Trabajo para listado'!$CD$151:$DC$151,0)),0)</f>
        <v>0</v>
      </c>
      <c r="M1109" s="314">
        <f ca="1">+IFERROR(INDEX('Hoja de Trabajo para listado'!$A$155:$Z$1048576,MATCH($A1109,'Hoja de Trabajo para listado'!$A$155:$A$1048576,0),MATCH((CUADRO!M$5&amp;$E1109),'Hoja de Trabajo para listado'!$A$151:$Z$151,0)),0)+IFERROR(INDEX('Hoja de Trabajo para listado'!$AB$155:$BA$1048576,MATCH($A1109,'Hoja de Trabajo para listado'!$AB$155:$AB$1048576,0),MATCH((CUADRO!M$5&amp;$E1109),'Hoja de Trabajo para listado'!$AB$151:$BA$151,0)),0)+IFERROR(INDEX('Hoja de Trabajo para listado'!$BC$155:$CB$1048576,MATCH($A1109,'Hoja de Trabajo para listado'!$BC$155:$BC$1048576,0),MATCH((CUADRO!M$5&amp;$E1109),'Hoja de Trabajo para listado'!$BC$151:$CB$151,0)),0)+IFERROR(INDEX('Hoja de Trabajo para listado'!$DE$153:$DG$274,MATCH($A1109,'Hoja de Trabajo para listado'!$DE$153:$DE$1048576,0),MATCH((CUADRO!M$5&amp;$E1109),'Hoja de Trabajo para listado'!$DE$151:$DG$151,0)),0)+IFERROR(INDEX('Hoja de Trabajo para listado'!$CD$155:$DC$1048576,MATCH($A1109,'Hoja de Trabajo para listado'!$CD$155:$CD$1048576,0),MATCH((CUADRO!M$5&amp;$E1109),'Hoja de Trabajo para listado'!$CD$151:$DC$151,0)),0)</f>
        <v>0</v>
      </c>
      <c r="N1109" s="314">
        <f ca="1">+IFERROR(INDEX('Hoja de Trabajo para listado'!$A$155:$Z$1048576,MATCH($A1109,'Hoja de Trabajo para listado'!$A$155:$A$1048576,0),MATCH((CUADRO!N$5&amp;$E1109),'Hoja de Trabajo para listado'!$A$151:$Z$151,0)),0)+IFERROR(INDEX('Hoja de Trabajo para listado'!$AB$155:$BA$1048576,MATCH($A1109,'Hoja de Trabajo para listado'!$AB$155:$AB$1048576,0),MATCH((CUADRO!N$5&amp;$E1109),'Hoja de Trabajo para listado'!$AB$151:$BA$151,0)),0)+IFERROR(INDEX('Hoja de Trabajo para listado'!$BC$155:$CB$1048576,MATCH($A1109,'Hoja de Trabajo para listado'!$BC$155:$BC$1048576,0),MATCH((CUADRO!N$5&amp;$E1109),'Hoja de Trabajo para listado'!$BC$151:$CB$151,0)),0)+IFERROR(INDEX('Hoja de Trabajo para listado'!$DE$153:$DG$274,MATCH($A1109,'Hoja de Trabajo para listado'!$DE$153:$DE$1048576,0),MATCH((CUADRO!N$5&amp;$E1109),'Hoja de Trabajo para listado'!$DE$151:$DG$151,0)),0)+IFERROR(INDEX('Hoja de Trabajo para listado'!$CD$155:$DC$1048576,MATCH($A1109,'Hoja de Trabajo para listado'!$CD$155:$CD$1048576,0),MATCH((CUADRO!N$5&amp;$E1109),'Hoja de Trabajo para listado'!$CD$151:$DC$151,0)),0)</f>
        <v>0</v>
      </c>
      <c r="O1109" s="314">
        <f ca="1">+IFERROR(INDEX('Hoja de Trabajo para listado'!$A$155:$Z$1048576,MATCH($A1109,'Hoja de Trabajo para listado'!$A$155:$A$1048576,0),MATCH((CUADRO!O$5&amp;$E1109),'Hoja de Trabajo para listado'!$A$151:$Z$151,0)),0)+IFERROR(INDEX('Hoja de Trabajo para listado'!$AB$155:$BA$1048576,MATCH($A1109,'Hoja de Trabajo para listado'!$AB$155:$AB$1048576,0),MATCH((CUADRO!O$5&amp;$E1109),'Hoja de Trabajo para listado'!$AB$151:$BA$151,0)),0)+IFERROR(INDEX('Hoja de Trabajo para listado'!$BC$155:$CB$1048576,MATCH($A1109,'Hoja de Trabajo para listado'!$BC$155:$BC$1048576,0),MATCH((CUADRO!O$5&amp;$E1109),'Hoja de Trabajo para listado'!$BC$151:$CB$151,0)),0)+IFERROR(INDEX('Hoja de Trabajo para listado'!$DE$153:$DG$274,MATCH($A1109,'Hoja de Trabajo para listado'!$DE$153:$DE$1048576,0),MATCH((CUADRO!O$5&amp;$E1109),'Hoja de Trabajo para listado'!$DE$151:$DG$151,0)),0)+IFERROR(INDEX('Hoja de Trabajo para listado'!$CD$155:$DC$1048576,MATCH($A1109,'Hoja de Trabajo para listado'!$CD$155:$CD$1048576,0),MATCH((CUADRO!O$5&amp;$E1109),'Hoja de Trabajo para listado'!$CD$151:$DC$151,0)),0)</f>
        <v>0</v>
      </c>
      <c r="P1109" s="314">
        <f ca="1">+IFERROR(INDEX('Hoja de Trabajo para listado'!$A$155:$Z$1048576,MATCH($A1109,'Hoja de Trabajo para listado'!$A$155:$A$1048576,0),MATCH((CUADRO!P$5&amp;$E1109),'Hoja de Trabajo para listado'!$A$151:$Z$151,0)),0)+IFERROR(INDEX('Hoja de Trabajo para listado'!$AB$155:$BA$1048576,MATCH($A1109,'Hoja de Trabajo para listado'!$AB$155:$AB$1048576,0),MATCH((CUADRO!P$5&amp;$E1109),'Hoja de Trabajo para listado'!$AB$151:$BA$151,0)),0)+IFERROR(INDEX('Hoja de Trabajo para listado'!$BC$155:$CB$1048576,MATCH($A1109,'Hoja de Trabajo para listado'!$BC$155:$BC$1048576,0),MATCH((CUADRO!P$5&amp;$E1109),'Hoja de Trabajo para listado'!$BC$151:$CB$151,0)),0)+IFERROR(INDEX('Hoja de Trabajo para listado'!$DE$153:$DG$274,MATCH($A1109,'Hoja de Trabajo para listado'!$DE$153:$DE$1048576,0),MATCH((CUADRO!P$5&amp;$E1109),'Hoja de Trabajo para listado'!$DE$151:$DG$151,0)),0)+IFERROR(INDEX('Hoja de Trabajo para listado'!$CD$155:$DC$1048576,MATCH($A1109,'Hoja de Trabajo para listado'!$CD$155:$CD$1048576,0),MATCH((CUADRO!P$5&amp;$E1109),'Hoja de Trabajo para listado'!$CD$151:$DC$151,0)),0)</f>
        <v>0</v>
      </c>
      <c r="Q1109" s="314">
        <f ca="1">+IFERROR(INDEX('Hoja de Trabajo para listado'!$A$155:$Z$1048576,MATCH($A1109,'Hoja de Trabajo para listado'!$A$155:$A$1048576,0),MATCH((CUADRO!Q$5&amp;$E1109),'Hoja de Trabajo para listado'!$A$151:$Z$151,0)),0)+IFERROR(INDEX('Hoja de Trabajo para listado'!$AB$155:$BA$1048576,MATCH($A1109,'Hoja de Trabajo para listado'!$AB$155:$AB$1048576,0),MATCH((CUADRO!Q$5&amp;$E1109),'Hoja de Trabajo para listado'!$AB$151:$BA$151,0)),0)+IFERROR(INDEX('Hoja de Trabajo para listado'!$BC$155:$CB$1048576,MATCH($A1109,'Hoja de Trabajo para listado'!$BC$155:$BC$1048576,0),MATCH((CUADRO!Q$5&amp;$E1109),'Hoja de Trabajo para listado'!$BC$151:$CB$151,0)),0)+IFERROR(INDEX('Hoja de Trabajo para listado'!$DE$153:$DG$274,MATCH($A1109,'Hoja de Trabajo para listado'!$DE$153:$DE$1048576,0),MATCH((CUADRO!Q$5&amp;$E1109),'Hoja de Trabajo para listado'!$DE$151:$DG$151,0)),0)+IFERROR(INDEX('Hoja de Trabajo para listado'!$CD$155:$DC$1048576,MATCH($A1109,'Hoja de Trabajo para listado'!$CD$155:$CD$1048576,0),MATCH((CUADRO!Q$5&amp;$E1109),'Hoja de Trabajo para listado'!$CD$151:$DC$151,0)),0)</f>
        <v>0</v>
      </c>
      <c r="R1109" s="316">
        <f t="shared" ca="1" si="34"/>
        <v>16433041.250000002</v>
      </c>
      <c r="S1109" s="316">
        <f ca="1">+R1108+R1109</f>
        <v>16433141.270000001</v>
      </c>
      <c r="T1109" s="314">
        <f ca="1">+S1109</f>
        <v>16433141.270000001</v>
      </c>
      <c r="U1109" s="348">
        <f t="shared" si="35"/>
        <v>2</v>
      </c>
      <c r="V1109" s="319" t="str">
        <f>+VLOOKUP(A1109,bd_lista!$A$3:$E$593,5,FALSE)</f>
        <v>Órgano Ejecutivo</v>
      </c>
      <c r="W1109" s="426"/>
    </row>
    <row r="1110" spans="1:23" customFormat="1">
      <c r="A1110" s="323">
        <v>20</v>
      </c>
      <c r="B1110" s="427">
        <f>+A1110</f>
        <v>20</v>
      </c>
      <c r="C1110" s="318" t="str">
        <f>+VLOOKUP(A1110,bd_lista!$A$3:$C$593,3,FALSE)</f>
        <v>Ministerio de Defensa</v>
      </c>
      <c r="D1110" s="429" t="str">
        <f>+C1110</f>
        <v>Ministerio de Defensa</v>
      </c>
      <c r="E1110" s="339" t="s">
        <v>1418</v>
      </c>
      <c r="F1110" s="314">
        <f ca="1">+IFERROR(INDEX('Hoja de Trabajo para listado'!$A$155:$Z$1048576,MATCH($A1110,'Hoja de Trabajo para listado'!$A$155:$A$1048576,0),MATCH((CUADRO!F$5&amp;$E1110),'Hoja de Trabajo para listado'!$A$151:$Z$151,0)),0)+IFERROR(INDEX('Hoja de Trabajo para listado'!$AB$155:$BA$1048576,MATCH($A1110,'Hoja de Trabajo para listado'!$AB$155:$AB$1048576,0),MATCH((CUADRO!F$5&amp;$E1110),'Hoja de Trabajo para listado'!$AB$151:$BA$151,0)),0)+IFERROR(INDEX('Hoja de Trabajo para listado'!$BC$155:$CB$1048576,MATCH($A1110,'Hoja de Trabajo para listado'!$BC$155:$BC$1048576,0),MATCH((CUADRO!F$5&amp;$E1110),'Hoja de Trabajo para listado'!$BC$151:$CB$151,0)),0)+IFERROR(INDEX('Hoja de Trabajo para listado'!$DE$153:$DG$274,MATCH($A1110,'Hoja de Trabajo para listado'!$DE$153:$DE$1048576,0),MATCH((CUADRO!F$5&amp;$E1110),'Hoja de Trabajo para listado'!$DE$151:$DG$151,0)),0)+IFERROR(INDEX('Hoja de Trabajo para listado'!$CD$155:$DC$1048576,MATCH($A1110,'Hoja de Trabajo para listado'!$CD$155:$CD$1048576,0),MATCH((CUADRO!F$5&amp;$E1110),'Hoja de Trabajo para listado'!$CD$151:$DC$151,0)),0)</f>
        <v>0</v>
      </c>
      <c r="G1110" s="314">
        <f ca="1">+IFERROR(INDEX('Hoja de Trabajo para listado'!$A$155:$Z$1048576,MATCH($A1110,'Hoja de Trabajo para listado'!$A$155:$A$1048576,0),MATCH((CUADRO!G$5&amp;$E1110),'Hoja de Trabajo para listado'!$A$151:$Z$151,0)),0)+IFERROR(INDEX('Hoja de Trabajo para listado'!$AB$155:$BA$1048576,MATCH($A1110,'Hoja de Trabajo para listado'!$AB$155:$AB$1048576,0),MATCH((CUADRO!G$5&amp;$E1110),'Hoja de Trabajo para listado'!$AB$151:$BA$151,0)),0)+IFERROR(INDEX('Hoja de Trabajo para listado'!$BC$155:$CB$1048576,MATCH($A1110,'Hoja de Trabajo para listado'!$BC$155:$BC$1048576,0),MATCH((CUADRO!G$5&amp;$E1110),'Hoja de Trabajo para listado'!$BC$151:$CB$151,0)),0)+IFERROR(INDEX('Hoja de Trabajo para listado'!$DE$153:$DG$274,MATCH($A1110,'Hoja de Trabajo para listado'!$DE$153:$DE$1048576,0),MATCH((CUADRO!G$5&amp;$E1110),'Hoja de Trabajo para listado'!$DE$151:$DG$151,0)),0)+IFERROR(INDEX('Hoja de Trabajo para listado'!$CD$155:$DC$1048576,MATCH($A1110,'Hoja de Trabajo para listado'!$CD$155:$CD$1048576,0),MATCH((CUADRO!G$5&amp;$E1110),'Hoja de Trabajo para listado'!$CD$151:$DC$151,0)),0)</f>
        <v>0</v>
      </c>
      <c r="H1110" s="314">
        <f ca="1">+IFERROR(INDEX('Hoja de Trabajo para listado'!$A$155:$Z$1048576,MATCH($A1110,'Hoja de Trabajo para listado'!$A$155:$A$1048576,0),MATCH((CUADRO!H$5&amp;$E1110),'Hoja de Trabajo para listado'!$A$151:$Z$151,0)),0)+IFERROR(INDEX('Hoja de Trabajo para listado'!$AB$155:$BA$1048576,MATCH($A1110,'Hoja de Trabajo para listado'!$AB$155:$AB$1048576,0),MATCH((CUADRO!H$5&amp;$E1110),'Hoja de Trabajo para listado'!$AB$151:$BA$151,0)),0)+IFERROR(INDEX('Hoja de Trabajo para listado'!$BC$155:$CB$1048576,MATCH($A1110,'Hoja de Trabajo para listado'!$BC$155:$BC$1048576,0),MATCH((CUADRO!H$5&amp;$E1110),'Hoja de Trabajo para listado'!$BC$151:$CB$151,0)),0)+IFERROR(INDEX('Hoja de Trabajo para listado'!$DE$153:$DG$274,MATCH($A1110,'Hoja de Trabajo para listado'!$DE$153:$DE$1048576,0),MATCH((CUADRO!H$5&amp;$E1110),'Hoja de Trabajo para listado'!$DE$151:$DG$151,0)),0)+IFERROR(INDEX('Hoja de Trabajo para listado'!$CD$155:$DC$1048576,MATCH($A1110,'Hoja de Trabajo para listado'!$CD$155:$CD$1048576,0),MATCH((CUADRO!H$5&amp;$E1110),'Hoja de Trabajo para listado'!$CD$151:$DC$151,0)),0)</f>
        <v>0</v>
      </c>
      <c r="I1110" s="314">
        <f ca="1">+IFERROR(INDEX('Hoja de Trabajo para listado'!$A$155:$Z$1048576,MATCH($A1110,'Hoja de Trabajo para listado'!$A$155:$A$1048576,0),MATCH((CUADRO!I$5&amp;$E1110),'Hoja de Trabajo para listado'!$A$151:$Z$151,0)),0)+IFERROR(INDEX('Hoja de Trabajo para listado'!$AB$155:$BA$1048576,MATCH($A1110,'Hoja de Trabajo para listado'!$AB$155:$AB$1048576,0),MATCH((CUADRO!I$5&amp;$E1110),'Hoja de Trabajo para listado'!$AB$151:$BA$151,0)),0)+IFERROR(INDEX('Hoja de Trabajo para listado'!$BC$155:$CB$1048576,MATCH($A1110,'Hoja de Trabajo para listado'!$BC$155:$BC$1048576,0),MATCH((CUADRO!I$5&amp;$E1110),'Hoja de Trabajo para listado'!$BC$151:$CB$151,0)),0)+IFERROR(INDEX('Hoja de Trabajo para listado'!$DE$153:$DG$274,MATCH($A1110,'Hoja de Trabajo para listado'!$DE$153:$DE$1048576,0),MATCH((CUADRO!I$5&amp;$E1110),'Hoja de Trabajo para listado'!$DE$151:$DG$151,0)),0)+IFERROR(INDEX('Hoja de Trabajo para listado'!$CD$155:$DC$1048576,MATCH($A1110,'Hoja de Trabajo para listado'!$CD$155:$CD$1048576,0),MATCH((CUADRO!I$5&amp;$E1110),'Hoja de Trabajo para listado'!$CD$151:$DC$151,0)),0)</f>
        <v>0</v>
      </c>
      <c r="J1110" s="314">
        <f ca="1">+IFERROR(INDEX('Hoja de Trabajo para listado'!$A$155:$Z$1048576,MATCH($A1110,'Hoja de Trabajo para listado'!$A$155:$A$1048576,0),MATCH((CUADRO!J$5&amp;$E1110),'Hoja de Trabajo para listado'!$A$151:$Z$151,0)),0)+IFERROR(INDEX('Hoja de Trabajo para listado'!$AB$155:$BA$1048576,MATCH($A1110,'Hoja de Trabajo para listado'!$AB$155:$AB$1048576,0),MATCH((CUADRO!J$5&amp;$E1110),'Hoja de Trabajo para listado'!$AB$151:$BA$151,0)),0)+IFERROR(INDEX('Hoja de Trabajo para listado'!$BC$155:$CB$1048576,MATCH($A1110,'Hoja de Trabajo para listado'!$BC$155:$BC$1048576,0),MATCH((CUADRO!J$5&amp;$E1110),'Hoja de Trabajo para listado'!$BC$151:$CB$151,0)),0)+IFERROR(INDEX('Hoja de Trabajo para listado'!$DE$153:$DG$274,MATCH($A1110,'Hoja de Trabajo para listado'!$DE$153:$DE$1048576,0),MATCH((CUADRO!J$5&amp;$E1110),'Hoja de Trabajo para listado'!$DE$151:$DG$151,0)),0)+IFERROR(INDEX('Hoja de Trabajo para listado'!$CD$155:$DC$1048576,MATCH($A1110,'Hoja de Trabajo para listado'!$CD$155:$CD$1048576,0),MATCH((CUADRO!J$5&amp;$E1110),'Hoja de Trabajo para listado'!$CD$151:$DC$151,0)),0)</f>
        <v>6331.47</v>
      </c>
      <c r="K1110" s="314">
        <f ca="1">+IFERROR(INDEX('Hoja de Trabajo para listado'!$A$155:$Z$1048576,MATCH($A1110,'Hoja de Trabajo para listado'!$A$155:$A$1048576,0),MATCH((CUADRO!K$5&amp;$E1110),'Hoja de Trabajo para listado'!$A$151:$Z$151,0)),0)+IFERROR(INDEX('Hoja de Trabajo para listado'!$AB$155:$BA$1048576,MATCH($A1110,'Hoja de Trabajo para listado'!$AB$155:$AB$1048576,0),MATCH((CUADRO!K$5&amp;$E1110),'Hoja de Trabajo para listado'!$AB$151:$BA$151,0)),0)+IFERROR(INDEX('Hoja de Trabajo para listado'!$BC$155:$CB$1048576,MATCH($A1110,'Hoja de Trabajo para listado'!$BC$155:$BC$1048576,0),MATCH((CUADRO!K$5&amp;$E1110),'Hoja de Trabajo para listado'!$BC$151:$CB$151,0)),0)+IFERROR(INDEX('Hoja de Trabajo para listado'!$DE$153:$DG$274,MATCH($A1110,'Hoja de Trabajo para listado'!$DE$153:$DE$1048576,0),MATCH((CUADRO!K$5&amp;$E1110),'Hoja de Trabajo para listado'!$DE$151:$DG$151,0)),0)+IFERROR(INDEX('Hoja de Trabajo para listado'!$CD$155:$DC$1048576,MATCH($A1110,'Hoja de Trabajo para listado'!$CD$155:$CD$1048576,0),MATCH((CUADRO!K$5&amp;$E1110),'Hoja de Trabajo para listado'!$CD$151:$DC$151,0)),0)</f>
        <v>0</v>
      </c>
      <c r="L1110" s="314">
        <f ca="1">+IFERROR(INDEX('Hoja de Trabajo para listado'!$A$155:$Z$1048576,MATCH($A1110,'Hoja de Trabajo para listado'!$A$155:$A$1048576,0),MATCH((CUADRO!L$5&amp;$E1110),'Hoja de Trabajo para listado'!$A$151:$Z$151,0)),0)+IFERROR(INDEX('Hoja de Trabajo para listado'!$AB$155:$BA$1048576,MATCH($A1110,'Hoja de Trabajo para listado'!$AB$155:$AB$1048576,0),MATCH((CUADRO!L$5&amp;$E1110),'Hoja de Trabajo para listado'!$AB$151:$BA$151,0)),0)+IFERROR(INDEX('Hoja de Trabajo para listado'!$BC$155:$CB$1048576,MATCH($A1110,'Hoja de Trabajo para listado'!$BC$155:$BC$1048576,0),MATCH((CUADRO!L$5&amp;$E1110),'Hoja de Trabajo para listado'!$BC$151:$CB$151,0)),0)+IFERROR(INDEX('Hoja de Trabajo para listado'!$DE$153:$DG$274,MATCH($A1110,'Hoja de Trabajo para listado'!$DE$153:$DE$1048576,0),MATCH((CUADRO!L$5&amp;$E1110),'Hoja de Trabajo para listado'!$DE$151:$DG$151,0)),0)+IFERROR(INDEX('Hoja de Trabajo para listado'!$CD$155:$DC$1048576,MATCH($A1110,'Hoja de Trabajo para listado'!$CD$155:$CD$1048576,0),MATCH((CUADRO!L$5&amp;$E1110),'Hoja de Trabajo para listado'!$CD$151:$DC$151,0)),0)</f>
        <v>0</v>
      </c>
      <c r="M1110" s="314">
        <f ca="1">+IFERROR(INDEX('Hoja de Trabajo para listado'!$A$155:$Z$1048576,MATCH($A1110,'Hoja de Trabajo para listado'!$A$155:$A$1048576,0),MATCH((CUADRO!M$5&amp;$E1110),'Hoja de Trabajo para listado'!$A$151:$Z$151,0)),0)+IFERROR(INDEX('Hoja de Trabajo para listado'!$AB$155:$BA$1048576,MATCH($A1110,'Hoja de Trabajo para listado'!$AB$155:$AB$1048576,0),MATCH((CUADRO!M$5&amp;$E1110),'Hoja de Trabajo para listado'!$AB$151:$BA$151,0)),0)+IFERROR(INDEX('Hoja de Trabajo para listado'!$BC$155:$CB$1048576,MATCH($A1110,'Hoja de Trabajo para listado'!$BC$155:$BC$1048576,0),MATCH((CUADRO!M$5&amp;$E1110),'Hoja de Trabajo para listado'!$BC$151:$CB$151,0)),0)+IFERROR(INDEX('Hoja de Trabajo para listado'!$DE$153:$DG$274,MATCH($A1110,'Hoja de Trabajo para listado'!$DE$153:$DE$1048576,0),MATCH((CUADRO!M$5&amp;$E1110),'Hoja de Trabajo para listado'!$DE$151:$DG$151,0)),0)+IFERROR(INDEX('Hoja de Trabajo para listado'!$CD$155:$DC$1048576,MATCH($A1110,'Hoja de Trabajo para listado'!$CD$155:$CD$1048576,0),MATCH((CUADRO!M$5&amp;$E1110),'Hoja de Trabajo para listado'!$CD$151:$DC$151,0)),0)</f>
        <v>0</v>
      </c>
      <c r="N1110" s="314">
        <f ca="1">+IFERROR(INDEX('Hoja de Trabajo para listado'!$A$155:$Z$1048576,MATCH($A1110,'Hoja de Trabajo para listado'!$A$155:$A$1048576,0),MATCH((CUADRO!N$5&amp;$E1110),'Hoja de Trabajo para listado'!$A$151:$Z$151,0)),0)+IFERROR(INDEX('Hoja de Trabajo para listado'!$AB$155:$BA$1048576,MATCH($A1110,'Hoja de Trabajo para listado'!$AB$155:$AB$1048576,0),MATCH((CUADRO!N$5&amp;$E1110),'Hoja de Trabajo para listado'!$AB$151:$BA$151,0)),0)+IFERROR(INDEX('Hoja de Trabajo para listado'!$BC$155:$CB$1048576,MATCH($A1110,'Hoja de Trabajo para listado'!$BC$155:$BC$1048576,0),MATCH((CUADRO!N$5&amp;$E1110),'Hoja de Trabajo para listado'!$BC$151:$CB$151,0)),0)+IFERROR(INDEX('Hoja de Trabajo para listado'!$DE$153:$DG$274,MATCH($A1110,'Hoja de Trabajo para listado'!$DE$153:$DE$1048576,0),MATCH((CUADRO!N$5&amp;$E1110),'Hoja de Trabajo para listado'!$DE$151:$DG$151,0)),0)+IFERROR(INDEX('Hoja de Trabajo para listado'!$CD$155:$DC$1048576,MATCH($A1110,'Hoja de Trabajo para listado'!$CD$155:$CD$1048576,0),MATCH((CUADRO!N$5&amp;$E1110),'Hoja de Trabajo para listado'!$CD$151:$DC$151,0)),0)</f>
        <v>0</v>
      </c>
      <c r="O1110" s="314">
        <f ca="1">+IFERROR(INDEX('Hoja de Trabajo para listado'!$A$155:$Z$1048576,MATCH($A1110,'Hoja de Trabajo para listado'!$A$155:$A$1048576,0),MATCH((CUADRO!O$5&amp;$E1110),'Hoja de Trabajo para listado'!$A$151:$Z$151,0)),0)+IFERROR(INDEX('Hoja de Trabajo para listado'!$AB$155:$BA$1048576,MATCH($A1110,'Hoja de Trabajo para listado'!$AB$155:$AB$1048576,0),MATCH((CUADRO!O$5&amp;$E1110),'Hoja de Trabajo para listado'!$AB$151:$BA$151,0)),0)+IFERROR(INDEX('Hoja de Trabajo para listado'!$BC$155:$CB$1048576,MATCH($A1110,'Hoja de Trabajo para listado'!$BC$155:$BC$1048576,0),MATCH((CUADRO!O$5&amp;$E1110),'Hoja de Trabajo para listado'!$BC$151:$CB$151,0)),0)+IFERROR(INDEX('Hoja de Trabajo para listado'!$DE$153:$DG$274,MATCH($A1110,'Hoja de Trabajo para listado'!$DE$153:$DE$1048576,0),MATCH((CUADRO!O$5&amp;$E1110),'Hoja de Trabajo para listado'!$DE$151:$DG$151,0)),0)+IFERROR(INDEX('Hoja de Trabajo para listado'!$CD$155:$DC$1048576,MATCH($A1110,'Hoja de Trabajo para listado'!$CD$155:$CD$1048576,0),MATCH((CUADRO!O$5&amp;$E1110),'Hoja de Trabajo para listado'!$CD$151:$DC$151,0)),0)</f>
        <v>0</v>
      </c>
      <c r="P1110" s="314">
        <f ca="1">+IFERROR(INDEX('Hoja de Trabajo para listado'!$A$155:$Z$1048576,MATCH($A1110,'Hoja de Trabajo para listado'!$A$155:$A$1048576,0),MATCH((CUADRO!P$5&amp;$E1110),'Hoja de Trabajo para listado'!$A$151:$Z$151,0)),0)+IFERROR(INDEX('Hoja de Trabajo para listado'!$AB$155:$BA$1048576,MATCH($A1110,'Hoja de Trabajo para listado'!$AB$155:$AB$1048576,0),MATCH((CUADRO!P$5&amp;$E1110),'Hoja de Trabajo para listado'!$AB$151:$BA$151,0)),0)+IFERROR(INDEX('Hoja de Trabajo para listado'!$BC$155:$CB$1048576,MATCH($A1110,'Hoja de Trabajo para listado'!$BC$155:$BC$1048576,0),MATCH((CUADRO!P$5&amp;$E1110),'Hoja de Trabajo para listado'!$BC$151:$CB$151,0)),0)+IFERROR(INDEX('Hoja de Trabajo para listado'!$DE$153:$DG$274,MATCH($A1110,'Hoja de Trabajo para listado'!$DE$153:$DE$1048576,0),MATCH((CUADRO!P$5&amp;$E1110),'Hoja de Trabajo para listado'!$DE$151:$DG$151,0)),0)+IFERROR(INDEX('Hoja de Trabajo para listado'!$CD$155:$DC$1048576,MATCH($A1110,'Hoja de Trabajo para listado'!$CD$155:$CD$1048576,0),MATCH((CUADRO!P$5&amp;$E1110),'Hoja de Trabajo para listado'!$CD$151:$DC$151,0)),0)</f>
        <v>0</v>
      </c>
      <c r="Q1110" s="314">
        <f ca="1">+IFERROR(INDEX('Hoja de Trabajo para listado'!$A$155:$Z$1048576,MATCH($A1110,'Hoja de Trabajo para listado'!$A$155:$A$1048576,0),MATCH((CUADRO!Q$5&amp;$E1110),'Hoja de Trabajo para listado'!$A$151:$Z$151,0)),0)+IFERROR(INDEX('Hoja de Trabajo para listado'!$AB$155:$BA$1048576,MATCH($A1110,'Hoja de Trabajo para listado'!$AB$155:$AB$1048576,0),MATCH((CUADRO!Q$5&amp;$E1110),'Hoja de Trabajo para listado'!$AB$151:$BA$151,0)),0)+IFERROR(INDEX('Hoja de Trabajo para listado'!$BC$155:$CB$1048576,MATCH($A1110,'Hoja de Trabajo para listado'!$BC$155:$BC$1048576,0),MATCH((CUADRO!Q$5&amp;$E1110),'Hoja de Trabajo para listado'!$BC$151:$CB$151,0)),0)+IFERROR(INDEX('Hoja de Trabajo para listado'!$DE$153:$DG$274,MATCH($A1110,'Hoja de Trabajo para listado'!$DE$153:$DE$1048576,0),MATCH((CUADRO!Q$5&amp;$E1110),'Hoja de Trabajo para listado'!$DE$151:$DG$151,0)),0)+IFERROR(INDEX('Hoja de Trabajo para listado'!$CD$155:$DC$1048576,MATCH($A1110,'Hoja de Trabajo para listado'!$CD$155:$CD$1048576,0),MATCH((CUADRO!Q$5&amp;$E1110),'Hoja de Trabajo para listado'!$CD$151:$DC$151,0)),0)</f>
        <v>0</v>
      </c>
      <c r="R1110" s="314">
        <f t="shared" ca="1" si="34"/>
        <v>6331.47</v>
      </c>
      <c r="S1110" s="314"/>
      <c r="T1110" s="314">
        <f ca="1">+T1111</f>
        <v>5410062.419999999</v>
      </c>
      <c r="U1110" s="313">
        <f t="shared" si="35"/>
        <v>1</v>
      </c>
      <c r="V1110" s="319" t="str">
        <f>+VLOOKUP(A1110,bd_lista!$A$3:$E$593,5,FALSE)</f>
        <v>Órgano Ejecutivo</v>
      </c>
      <c r="W1110" s="425" t="str">
        <f>+V1110</f>
        <v>Órgano Ejecutivo</v>
      </c>
    </row>
    <row r="1111" spans="1:23" customFormat="1">
      <c r="A1111" s="323">
        <v>20</v>
      </c>
      <c r="B1111" s="428"/>
      <c r="C1111" s="339" t="str">
        <f>+VLOOKUP(A1111,bd_lista!$A$3:$C$593,3,FALSE)</f>
        <v>Ministerio de Defensa</v>
      </c>
      <c r="D1111" s="430"/>
      <c r="E1111" s="319" t="s">
        <v>1419</v>
      </c>
      <c r="F1111" s="316">
        <f ca="1">+IFERROR(INDEX('Hoja de Trabajo para listado'!$A$155:$Z$1048576,MATCH($A1111,'Hoja de Trabajo para listado'!$A$155:$A$1048576,0),MATCH((CUADRO!F$5&amp;$E1111),'Hoja de Trabajo para listado'!$A$151:$Z$151,0)),0)+IFERROR(INDEX('Hoja de Trabajo para listado'!$AB$155:$BA$1048576,MATCH($A1111,'Hoja de Trabajo para listado'!$AB$155:$AB$1048576,0),MATCH((CUADRO!F$5&amp;$E1111),'Hoja de Trabajo para listado'!$AB$151:$BA$151,0)),0)+IFERROR(INDEX('Hoja de Trabajo para listado'!$BC$155:$CB$1048576,MATCH($A1111,'Hoja de Trabajo para listado'!$BC$155:$BC$1048576,0),MATCH((CUADRO!F$5&amp;$E1111),'Hoja de Trabajo para listado'!$BC$151:$CB$151,0)),0)+IFERROR(INDEX('Hoja de Trabajo para listado'!$DE$153:$DG$274,MATCH($A1111,'Hoja de Trabajo para listado'!$DE$153:$DE$1048576,0),MATCH((CUADRO!F$5&amp;$E1111),'Hoja de Trabajo para listado'!$DE$151:$DG$151,0)),0)+IFERROR(INDEX('Hoja de Trabajo para listado'!$CD$155:$DC$1048576,MATCH($A1111,'Hoja de Trabajo para listado'!$CD$155:$CD$1048576,0),MATCH((CUADRO!F$5&amp;$E1111),'Hoja de Trabajo para listado'!$CD$151:$DC$151,0)),0)</f>
        <v>0</v>
      </c>
      <c r="G1111" s="316">
        <f ca="1">+IFERROR(INDEX('Hoja de Trabajo para listado'!$A$155:$Z$1048576,MATCH($A1111,'Hoja de Trabajo para listado'!$A$155:$A$1048576,0),MATCH((CUADRO!G$5&amp;$E1111),'Hoja de Trabajo para listado'!$A$151:$Z$151,0)),0)+IFERROR(INDEX('Hoja de Trabajo para listado'!$AB$155:$BA$1048576,MATCH($A1111,'Hoja de Trabajo para listado'!$AB$155:$AB$1048576,0),MATCH((CUADRO!G$5&amp;$E1111),'Hoja de Trabajo para listado'!$AB$151:$BA$151,0)),0)+IFERROR(INDEX('Hoja de Trabajo para listado'!$BC$155:$CB$1048576,MATCH($A1111,'Hoja de Trabajo para listado'!$BC$155:$BC$1048576,0),MATCH((CUADRO!G$5&amp;$E1111),'Hoja de Trabajo para listado'!$BC$151:$CB$151,0)),0)+IFERROR(INDEX('Hoja de Trabajo para listado'!$DE$153:$DG$274,MATCH($A1111,'Hoja de Trabajo para listado'!$DE$153:$DE$1048576,0),MATCH((CUADRO!G$5&amp;$E1111),'Hoja de Trabajo para listado'!$DE$151:$DG$151,0)),0)+IFERROR(INDEX('Hoja de Trabajo para listado'!$CD$155:$DC$1048576,MATCH($A1111,'Hoja de Trabajo para listado'!$CD$155:$CD$1048576,0),MATCH((CUADRO!G$5&amp;$E1111),'Hoja de Trabajo para listado'!$CD$151:$DC$151,0)),0)</f>
        <v>1883.74</v>
      </c>
      <c r="H1111" s="316">
        <f ca="1">+IFERROR(INDEX('Hoja de Trabajo para listado'!$A$155:$Z$1048576,MATCH($A1111,'Hoja de Trabajo para listado'!$A$155:$A$1048576,0),MATCH((CUADRO!H$5&amp;$E1111),'Hoja de Trabajo para listado'!$A$151:$Z$151,0)),0)+IFERROR(INDEX('Hoja de Trabajo para listado'!$AB$155:$BA$1048576,MATCH($A1111,'Hoja de Trabajo para listado'!$AB$155:$AB$1048576,0),MATCH((CUADRO!H$5&amp;$E1111),'Hoja de Trabajo para listado'!$AB$151:$BA$151,0)),0)+IFERROR(INDEX('Hoja de Trabajo para listado'!$BC$155:$CB$1048576,MATCH($A1111,'Hoja de Trabajo para listado'!$BC$155:$BC$1048576,0),MATCH((CUADRO!H$5&amp;$E1111),'Hoja de Trabajo para listado'!$BC$151:$CB$151,0)),0)+IFERROR(INDEX('Hoja de Trabajo para listado'!$DE$153:$DG$274,MATCH($A1111,'Hoja de Trabajo para listado'!$DE$153:$DE$1048576,0),MATCH((CUADRO!H$5&amp;$E1111),'Hoja de Trabajo para listado'!$DE$151:$DG$151,0)),0)+IFERROR(INDEX('Hoja de Trabajo para listado'!$CD$155:$DC$1048576,MATCH($A1111,'Hoja de Trabajo para listado'!$CD$155:$CD$1048576,0),MATCH((CUADRO!H$5&amp;$E1111),'Hoja de Trabajo para listado'!$CD$151:$DC$151,0)),0)</f>
        <v>9192.36</v>
      </c>
      <c r="I1111" s="316">
        <f ca="1">+IFERROR(INDEX('Hoja de Trabajo para listado'!$A$155:$Z$1048576,MATCH($A1111,'Hoja de Trabajo para listado'!$A$155:$A$1048576,0),MATCH((CUADRO!I$5&amp;$E1111),'Hoja de Trabajo para listado'!$A$151:$Z$151,0)),0)+IFERROR(INDEX('Hoja de Trabajo para listado'!$AB$155:$BA$1048576,MATCH($A1111,'Hoja de Trabajo para listado'!$AB$155:$AB$1048576,0),MATCH((CUADRO!I$5&amp;$E1111),'Hoja de Trabajo para listado'!$AB$151:$BA$151,0)),0)+IFERROR(INDEX('Hoja de Trabajo para listado'!$BC$155:$CB$1048576,MATCH($A1111,'Hoja de Trabajo para listado'!$BC$155:$BC$1048576,0),MATCH((CUADRO!I$5&amp;$E1111),'Hoja de Trabajo para listado'!$BC$151:$CB$151,0)),0)+IFERROR(INDEX('Hoja de Trabajo para listado'!$DE$153:$DG$274,MATCH($A1111,'Hoja de Trabajo para listado'!$DE$153:$DE$1048576,0),MATCH((CUADRO!I$5&amp;$E1111),'Hoja de Trabajo para listado'!$DE$151:$DG$151,0)),0)+IFERROR(INDEX('Hoja de Trabajo para listado'!$CD$155:$DC$1048576,MATCH($A1111,'Hoja de Trabajo para listado'!$CD$155:$CD$1048576,0),MATCH((CUADRO!I$5&amp;$E1111),'Hoja de Trabajo para listado'!$CD$151:$DC$151,0)),0)</f>
        <v>0</v>
      </c>
      <c r="J1111" s="316">
        <f ca="1">+IFERROR(INDEX('Hoja de Trabajo para listado'!$A$155:$Z$1048576,MATCH($A1111,'Hoja de Trabajo para listado'!$A$155:$A$1048576,0),MATCH((CUADRO!J$5&amp;$E1111),'Hoja de Trabajo para listado'!$A$151:$Z$151,0)),0)+IFERROR(INDEX('Hoja de Trabajo para listado'!$AB$155:$BA$1048576,MATCH($A1111,'Hoja de Trabajo para listado'!$AB$155:$AB$1048576,0),MATCH((CUADRO!J$5&amp;$E1111),'Hoja de Trabajo para listado'!$AB$151:$BA$151,0)),0)+IFERROR(INDEX('Hoja de Trabajo para listado'!$BC$155:$CB$1048576,MATCH($A1111,'Hoja de Trabajo para listado'!$BC$155:$BC$1048576,0),MATCH((CUADRO!J$5&amp;$E1111),'Hoja de Trabajo para listado'!$BC$151:$CB$151,0)),0)+IFERROR(INDEX('Hoja de Trabajo para listado'!$DE$153:$DG$274,MATCH($A1111,'Hoja de Trabajo para listado'!$DE$153:$DE$1048576,0),MATCH((CUADRO!J$5&amp;$E1111),'Hoja de Trabajo para listado'!$DE$151:$DG$151,0)),0)+IFERROR(INDEX('Hoja de Trabajo para listado'!$CD$155:$DC$1048576,MATCH($A1111,'Hoja de Trabajo para listado'!$CD$155:$CD$1048576,0),MATCH((CUADRO!J$5&amp;$E1111),'Hoja de Trabajo para listado'!$CD$151:$DC$151,0)),0)</f>
        <v>49359.040000000001</v>
      </c>
      <c r="K1111" s="314">
        <f ca="1">+IFERROR(INDEX('Hoja de Trabajo para listado'!$A$155:$Z$1048576,MATCH($A1111,'Hoja de Trabajo para listado'!$A$155:$A$1048576,0),MATCH((CUADRO!K$5&amp;$E1111),'Hoja de Trabajo para listado'!$A$151:$Z$151,0)),0)+IFERROR(INDEX('Hoja de Trabajo para listado'!$AB$155:$BA$1048576,MATCH($A1111,'Hoja de Trabajo para listado'!$AB$155:$AB$1048576,0),MATCH((CUADRO!K$5&amp;$E1111),'Hoja de Trabajo para listado'!$AB$151:$BA$151,0)),0)+IFERROR(INDEX('Hoja de Trabajo para listado'!$BC$155:$CB$1048576,MATCH($A1111,'Hoja de Trabajo para listado'!$BC$155:$BC$1048576,0),MATCH((CUADRO!K$5&amp;$E1111),'Hoja de Trabajo para listado'!$BC$151:$CB$151,0)),0)+IFERROR(INDEX('Hoja de Trabajo para listado'!$DE$153:$DG$274,MATCH($A1111,'Hoja de Trabajo para listado'!$DE$153:$DE$1048576,0),MATCH((CUADRO!K$5&amp;$E1111),'Hoja de Trabajo para listado'!$DE$151:$DG$151,0)),0)+IFERROR(INDEX('Hoja de Trabajo para listado'!$CD$155:$DC$1048576,MATCH($A1111,'Hoja de Trabajo para listado'!$CD$155:$CD$1048576,0),MATCH((CUADRO!K$5&amp;$E1111),'Hoja de Trabajo para listado'!$CD$151:$DC$151,0)),0)</f>
        <v>5343295.8099999996</v>
      </c>
      <c r="L1111" s="314">
        <f ca="1">+IFERROR(INDEX('Hoja de Trabajo para listado'!$A$155:$Z$1048576,MATCH($A1111,'Hoja de Trabajo para listado'!$A$155:$A$1048576,0),MATCH((CUADRO!L$5&amp;$E1111),'Hoja de Trabajo para listado'!$A$151:$Z$151,0)),0)+IFERROR(INDEX('Hoja de Trabajo para listado'!$AB$155:$BA$1048576,MATCH($A1111,'Hoja de Trabajo para listado'!$AB$155:$AB$1048576,0),MATCH((CUADRO!L$5&amp;$E1111),'Hoja de Trabajo para listado'!$AB$151:$BA$151,0)),0)+IFERROR(INDEX('Hoja de Trabajo para listado'!$BC$155:$CB$1048576,MATCH($A1111,'Hoja de Trabajo para listado'!$BC$155:$BC$1048576,0),MATCH((CUADRO!L$5&amp;$E1111),'Hoja de Trabajo para listado'!$BC$151:$CB$151,0)),0)+IFERROR(INDEX('Hoja de Trabajo para listado'!$DE$153:$DG$274,MATCH($A1111,'Hoja de Trabajo para listado'!$DE$153:$DE$1048576,0),MATCH((CUADRO!L$5&amp;$E1111),'Hoja de Trabajo para listado'!$DE$151:$DG$151,0)),0)+IFERROR(INDEX('Hoja de Trabajo para listado'!$CD$155:$DC$1048576,MATCH($A1111,'Hoja de Trabajo para listado'!$CD$155:$CD$1048576,0),MATCH((CUADRO!L$5&amp;$E1111),'Hoja de Trabajo para listado'!$CD$151:$DC$151,0)),0)</f>
        <v>0</v>
      </c>
      <c r="M1111" s="314">
        <f ca="1">+IFERROR(INDEX('Hoja de Trabajo para listado'!$A$155:$Z$1048576,MATCH($A1111,'Hoja de Trabajo para listado'!$A$155:$A$1048576,0),MATCH((CUADRO!M$5&amp;$E1111),'Hoja de Trabajo para listado'!$A$151:$Z$151,0)),0)+IFERROR(INDEX('Hoja de Trabajo para listado'!$AB$155:$BA$1048576,MATCH($A1111,'Hoja de Trabajo para listado'!$AB$155:$AB$1048576,0),MATCH((CUADRO!M$5&amp;$E1111),'Hoja de Trabajo para listado'!$AB$151:$BA$151,0)),0)+IFERROR(INDEX('Hoja de Trabajo para listado'!$BC$155:$CB$1048576,MATCH($A1111,'Hoja de Trabajo para listado'!$BC$155:$BC$1048576,0),MATCH((CUADRO!M$5&amp;$E1111),'Hoja de Trabajo para listado'!$BC$151:$CB$151,0)),0)+IFERROR(INDEX('Hoja de Trabajo para listado'!$DE$153:$DG$274,MATCH($A1111,'Hoja de Trabajo para listado'!$DE$153:$DE$1048576,0),MATCH((CUADRO!M$5&amp;$E1111),'Hoja de Trabajo para listado'!$DE$151:$DG$151,0)),0)+IFERROR(INDEX('Hoja de Trabajo para listado'!$CD$155:$DC$1048576,MATCH($A1111,'Hoja de Trabajo para listado'!$CD$155:$CD$1048576,0),MATCH((CUADRO!M$5&amp;$E1111),'Hoja de Trabajo para listado'!$CD$151:$DC$151,0)),0)</f>
        <v>0</v>
      </c>
      <c r="N1111" s="314">
        <f ca="1">+IFERROR(INDEX('Hoja de Trabajo para listado'!$A$155:$Z$1048576,MATCH($A1111,'Hoja de Trabajo para listado'!$A$155:$A$1048576,0),MATCH((CUADRO!N$5&amp;$E1111),'Hoja de Trabajo para listado'!$A$151:$Z$151,0)),0)+IFERROR(INDEX('Hoja de Trabajo para listado'!$AB$155:$BA$1048576,MATCH($A1111,'Hoja de Trabajo para listado'!$AB$155:$AB$1048576,0),MATCH((CUADRO!N$5&amp;$E1111),'Hoja de Trabajo para listado'!$AB$151:$BA$151,0)),0)+IFERROR(INDEX('Hoja de Trabajo para listado'!$BC$155:$CB$1048576,MATCH($A1111,'Hoja de Trabajo para listado'!$BC$155:$BC$1048576,0),MATCH((CUADRO!N$5&amp;$E1111),'Hoja de Trabajo para listado'!$BC$151:$CB$151,0)),0)+IFERROR(INDEX('Hoja de Trabajo para listado'!$DE$153:$DG$274,MATCH($A1111,'Hoja de Trabajo para listado'!$DE$153:$DE$1048576,0),MATCH((CUADRO!N$5&amp;$E1111),'Hoja de Trabajo para listado'!$DE$151:$DG$151,0)),0)+IFERROR(INDEX('Hoja de Trabajo para listado'!$CD$155:$DC$1048576,MATCH($A1111,'Hoja de Trabajo para listado'!$CD$155:$CD$1048576,0),MATCH((CUADRO!N$5&amp;$E1111),'Hoja de Trabajo para listado'!$CD$151:$DC$151,0)),0)</f>
        <v>0</v>
      </c>
      <c r="O1111" s="314">
        <f ca="1">+IFERROR(INDEX('Hoja de Trabajo para listado'!$A$155:$Z$1048576,MATCH($A1111,'Hoja de Trabajo para listado'!$A$155:$A$1048576,0),MATCH((CUADRO!O$5&amp;$E1111),'Hoja de Trabajo para listado'!$A$151:$Z$151,0)),0)+IFERROR(INDEX('Hoja de Trabajo para listado'!$AB$155:$BA$1048576,MATCH($A1111,'Hoja de Trabajo para listado'!$AB$155:$AB$1048576,0),MATCH((CUADRO!O$5&amp;$E1111),'Hoja de Trabajo para listado'!$AB$151:$BA$151,0)),0)+IFERROR(INDEX('Hoja de Trabajo para listado'!$BC$155:$CB$1048576,MATCH($A1111,'Hoja de Trabajo para listado'!$BC$155:$BC$1048576,0),MATCH((CUADRO!O$5&amp;$E1111),'Hoja de Trabajo para listado'!$BC$151:$CB$151,0)),0)+IFERROR(INDEX('Hoja de Trabajo para listado'!$DE$153:$DG$274,MATCH($A1111,'Hoja de Trabajo para listado'!$DE$153:$DE$1048576,0),MATCH((CUADRO!O$5&amp;$E1111),'Hoja de Trabajo para listado'!$DE$151:$DG$151,0)),0)+IFERROR(INDEX('Hoja de Trabajo para listado'!$CD$155:$DC$1048576,MATCH($A1111,'Hoja de Trabajo para listado'!$CD$155:$CD$1048576,0),MATCH((CUADRO!O$5&amp;$E1111),'Hoja de Trabajo para listado'!$CD$151:$DC$151,0)),0)</f>
        <v>0</v>
      </c>
      <c r="P1111" s="314">
        <f ca="1">+IFERROR(INDEX('Hoja de Trabajo para listado'!$A$155:$Z$1048576,MATCH($A1111,'Hoja de Trabajo para listado'!$A$155:$A$1048576,0),MATCH((CUADRO!P$5&amp;$E1111),'Hoja de Trabajo para listado'!$A$151:$Z$151,0)),0)+IFERROR(INDEX('Hoja de Trabajo para listado'!$AB$155:$BA$1048576,MATCH($A1111,'Hoja de Trabajo para listado'!$AB$155:$AB$1048576,0),MATCH((CUADRO!P$5&amp;$E1111),'Hoja de Trabajo para listado'!$AB$151:$BA$151,0)),0)+IFERROR(INDEX('Hoja de Trabajo para listado'!$BC$155:$CB$1048576,MATCH($A1111,'Hoja de Trabajo para listado'!$BC$155:$BC$1048576,0),MATCH((CUADRO!P$5&amp;$E1111),'Hoja de Trabajo para listado'!$BC$151:$CB$151,0)),0)+IFERROR(INDEX('Hoja de Trabajo para listado'!$DE$153:$DG$274,MATCH($A1111,'Hoja de Trabajo para listado'!$DE$153:$DE$1048576,0),MATCH((CUADRO!P$5&amp;$E1111),'Hoja de Trabajo para listado'!$DE$151:$DG$151,0)),0)+IFERROR(INDEX('Hoja de Trabajo para listado'!$CD$155:$DC$1048576,MATCH($A1111,'Hoja de Trabajo para listado'!$CD$155:$CD$1048576,0),MATCH((CUADRO!P$5&amp;$E1111),'Hoja de Trabajo para listado'!$CD$151:$DC$151,0)),0)</f>
        <v>0</v>
      </c>
      <c r="Q1111" s="314">
        <f ca="1">+IFERROR(INDEX('Hoja de Trabajo para listado'!$A$155:$Z$1048576,MATCH($A1111,'Hoja de Trabajo para listado'!$A$155:$A$1048576,0),MATCH((CUADRO!Q$5&amp;$E1111),'Hoja de Trabajo para listado'!$A$151:$Z$151,0)),0)+IFERROR(INDEX('Hoja de Trabajo para listado'!$AB$155:$BA$1048576,MATCH($A1111,'Hoja de Trabajo para listado'!$AB$155:$AB$1048576,0),MATCH((CUADRO!Q$5&amp;$E1111),'Hoja de Trabajo para listado'!$AB$151:$BA$151,0)),0)+IFERROR(INDEX('Hoja de Trabajo para listado'!$BC$155:$CB$1048576,MATCH($A1111,'Hoja de Trabajo para listado'!$BC$155:$BC$1048576,0),MATCH((CUADRO!Q$5&amp;$E1111),'Hoja de Trabajo para listado'!$BC$151:$CB$151,0)),0)+IFERROR(INDEX('Hoja de Trabajo para listado'!$DE$153:$DG$274,MATCH($A1111,'Hoja de Trabajo para listado'!$DE$153:$DE$1048576,0),MATCH((CUADRO!Q$5&amp;$E1111),'Hoja de Trabajo para listado'!$DE$151:$DG$151,0)),0)+IFERROR(INDEX('Hoja de Trabajo para listado'!$CD$155:$DC$1048576,MATCH($A1111,'Hoja de Trabajo para listado'!$CD$155:$CD$1048576,0),MATCH((CUADRO!Q$5&amp;$E1111),'Hoja de Trabajo para listado'!$CD$151:$DC$151,0)),0)</f>
        <v>0</v>
      </c>
      <c r="R1111" s="316">
        <f t="shared" ca="1" si="34"/>
        <v>5403730.9499999993</v>
      </c>
      <c r="S1111" s="316">
        <f ca="1">+R1110+R1111</f>
        <v>5410062.419999999</v>
      </c>
      <c r="T1111" s="314">
        <f ca="1">+S1111</f>
        <v>5410062.419999999</v>
      </c>
      <c r="U1111" s="348">
        <f t="shared" si="35"/>
        <v>2</v>
      </c>
      <c r="V1111" s="319" t="str">
        <f>+VLOOKUP(A1111,bd_lista!$A$3:$E$593,5,FALSE)</f>
        <v>Órgano Ejecutivo</v>
      </c>
      <c r="W1111" s="426"/>
    </row>
    <row r="1112" spans="1:23" customFormat="1" ht="15" customHeight="1">
      <c r="A1112" s="323">
        <v>41</v>
      </c>
      <c r="B1112" s="427">
        <f>+A1112</f>
        <v>41</v>
      </c>
      <c r="C1112" s="318" t="str">
        <f>+VLOOKUP(A1112,bd_lista!$A$3:$C$593,3,FALSE)</f>
        <v>Ministerio de Desarrollo Productivo y Economía Plural</v>
      </c>
      <c r="D1112" s="429" t="str">
        <f>+C1112</f>
        <v>Ministerio de Desarrollo Productivo y Economía Plural</v>
      </c>
      <c r="E1112" s="339" t="s">
        <v>1418</v>
      </c>
      <c r="F1112" s="314">
        <f ca="1">+IFERROR(INDEX('Hoja de Trabajo para listado'!$A$155:$Z$1048576,MATCH($A1112,'Hoja de Trabajo para listado'!$A$155:$A$1048576,0),MATCH((CUADRO!F$5&amp;$E1112),'Hoja de Trabajo para listado'!$A$151:$Z$151,0)),0)+IFERROR(INDEX('Hoja de Trabajo para listado'!$AB$155:$BA$1048576,MATCH($A1112,'Hoja de Trabajo para listado'!$AB$155:$AB$1048576,0),MATCH((CUADRO!F$5&amp;$E1112),'Hoja de Trabajo para listado'!$AB$151:$BA$151,0)),0)+IFERROR(INDEX('Hoja de Trabajo para listado'!$BC$155:$CB$1048576,MATCH($A1112,'Hoja de Trabajo para listado'!$BC$155:$BC$1048576,0),MATCH((CUADRO!F$5&amp;$E1112),'Hoja de Trabajo para listado'!$BC$151:$CB$151,0)),0)+IFERROR(INDEX('Hoja de Trabajo para listado'!$DE$153:$DG$274,MATCH($A1112,'Hoja de Trabajo para listado'!$DE$153:$DE$1048576,0),MATCH((CUADRO!F$5&amp;$E1112),'Hoja de Trabajo para listado'!$DE$151:$DG$151,0)),0)+IFERROR(INDEX('Hoja de Trabajo para listado'!$CD$155:$DC$1048576,MATCH($A1112,'Hoja de Trabajo para listado'!$CD$155:$CD$1048576,0),MATCH((CUADRO!F$5&amp;$E1112),'Hoja de Trabajo para listado'!$CD$151:$DC$151,0)),0)</f>
        <v>0</v>
      </c>
      <c r="G1112" s="314">
        <f ca="1">+IFERROR(INDEX('Hoja de Trabajo para listado'!$A$155:$Z$1048576,MATCH($A1112,'Hoja de Trabajo para listado'!$A$155:$A$1048576,0),MATCH((CUADRO!G$5&amp;$E1112),'Hoja de Trabajo para listado'!$A$151:$Z$151,0)),0)+IFERROR(INDEX('Hoja de Trabajo para listado'!$AB$155:$BA$1048576,MATCH($A1112,'Hoja de Trabajo para listado'!$AB$155:$AB$1048576,0),MATCH((CUADRO!G$5&amp;$E1112),'Hoja de Trabajo para listado'!$AB$151:$BA$151,0)),0)+IFERROR(INDEX('Hoja de Trabajo para listado'!$BC$155:$CB$1048576,MATCH($A1112,'Hoja de Trabajo para listado'!$BC$155:$BC$1048576,0),MATCH((CUADRO!G$5&amp;$E1112),'Hoja de Trabajo para listado'!$BC$151:$CB$151,0)),0)+IFERROR(INDEX('Hoja de Trabajo para listado'!$DE$153:$DG$274,MATCH($A1112,'Hoja de Trabajo para listado'!$DE$153:$DE$1048576,0),MATCH((CUADRO!G$5&amp;$E1112),'Hoja de Trabajo para listado'!$DE$151:$DG$151,0)),0)+IFERROR(INDEX('Hoja de Trabajo para listado'!$CD$155:$DC$1048576,MATCH($A1112,'Hoja de Trabajo para listado'!$CD$155:$CD$1048576,0),MATCH((CUADRO!G$5&amp;$E1112),'Hoja de Trabajo para listado'!$CD$151:$DC$151,0)),0)</f>
        <v>761.80000000000007</v>
      </c>
      <c r="H1112" s="314">
        <f ca="1">+IFERROR(INDEX('Hoja de Trabajo para listado'!$A$155:$Z$1048576,MATCH($A1112,'Hoja de Trabajo para listado'!$A$155:$A$1048576,0),MATCH((CUADRO!H$5&amp;$E1112),'Hoja de Trabajo para listado'!$A$151:$Z$151,0)),0)+IFERROR(INDEX('Hoja de Trabajo para listado'!$AB$155:$BA$1048576,MATCH($A1112,'Hoja de Trabajo para listado'!$AB$155:$AB$1048576,0),MATCH((CUADRO!H$5&amp;$E1112),'Hoja de Trabajo para listado'!$AB$151:$BA$151,0)),0)+IFERROR(INDEX('Hoja de Trabajo para listado'!$BC$155:$CB$1048576,MATCH($A1112,'Hoja de Trabajo para listado'!$BC$155:$BC$1048576,0),MATCH((CUADRO!H$5&amp;$E1112),'Hoja de Trabajo para listado'!$BC$151:$CB$151,0)),0)+IFERROR(INDEX('Hoja de Trabajo para listado'!$DE$153:$DG$274,MATCH($A1112,'Hoja de Trabajo para listado'!$DE$153:$DE$1048576,0),MATCH((CUADRO!H$5&amp;$E1112),'Hoja de Trabajo para listado'!$DE$151:$DG$151,0)),0)+IFERROR(INDEX('Hoja de Trabajo para listado'!$CD$155:$DC$1048576,MATCH($A1112,'Hoja de Trabajo para listado'!$CD$155:$CD$1048576,0),MATCH((CUADRO!H$5&amp;$E1112),'Hoja de Trabajo para listado'!$CD$151:$DC$151,0)),0)</f>
        <v>127.95</v>
      </c>
      <c r="I1112" s="314">
        <f ca="1">+IFERROR(INDEX('Hoja de Trabajo para listado'!$A$155:$Z$1048576,MATCH($A1112,'Hoja de Trabajo para listado'!$A$155:$A$1048576,0),MATCH((CUADRO!I$5&amp;$E1112),'Hoja de Trabajo para listado'!$A$151:$Z$151,0)),0)+IFERROR(INDEX('Hoja de Trabajo para listado'!$AB$155:$BA$1048576,MATCH($A1112,'Hoja de Trabajo para listado'!$AB$155:$AB$1048576,0),MATCH((CUADRO!I$5&amp;$E1112),'Hoja de Trabajo para listado'!$AB$151:$BA$151,0)),0)+IFERROR(INDEX('Hoja de Trabajo para listado'!$BC$155:$CB$1048576,MATCH($A1112,'Hoja de Trabajo para listado'!$BC$155:$BC$1048576,0),MATCH((CUADRO!I$5&amp;$E1112),'Hoja de Trabajo para listado'!$BC$151:$CB$151,0)),0)+IFERROR(INDEX('Hoja de Trabajo para listado'!$DE$153:$DG$274,MATCH($A1112,'Hoja de Trabajo para listado'!$DE$153:$DE$1048576,0),MATCH((CUADRO!I$5&amp;$E1112),'Hoja de Trabajo para listado'!$DE$151:$DG$151,0)),0)+IFERROR(INDEX('Hoja de Trabajo para listado'!$CD$155:$DC$1048576,MATCH($A1112,'Hoja de Trabajo para listado'!$CD$155:$CD$1048576,0),MATCH((CUADRO!I$5&amp;$E1112),'Hoja de Trabajo para listado'!$CD$151:$DC$151,0)),0)</f>
        <v>0</v>
      </c>
      <c r="J1112" s="314">
        <f ca="1">+IFERROR(INDEX('Hoja de Trabajo para listado'!$A$155:$Z$1048576,MATCH($A1112,'Hoja de Trabajo para listado'!$A$155:$A$1048576,0),MATCH((CUADRO!J$5&amp;$E1112),'Hoja de Trabajo para listado'!$A$151:$Z$151,0)),0)+IFERROR(INDEX('Hoja de Trabajo para listado'!$AB$155:$BA$1048576,MATCH($A1112,'Hoja de Trabajo para listado'!$AB$155:$AB$1048576,0),MATCH((CUADRO!J$5&amp;$E1112),'Hoja de Trabajo para listado'!$AB$151:$BA$151,0)),0)+IFERROR(INDEX('Hoja de Trabajo para listado'!$BC$155:$CB$1048576,MATCH($A1112,'Hoja de Trabajo para listado'!$BC$155:$BC$1048576,0),MATCH((CUADRO!J$5&amp;$E1112),'Hoja de Trabajo para listado'!$BC$151:$CB$151,0)),0)+IFERROR(INDEX('Hoja de Trabajo para listado'!$DE$153:$DG$274,MATCH($A1112,'Hoja de Trabajo para listado'!$DE$153:$DE$1048576,0),MATCH((CUADRO!J$5&amp;$E1112),'Hoja de Trabajo para listado'!$DE$151:$DG$151,0)),0)+IFERROR(INDEX('Hoja de Trabajo para listado'!$CD$155:$DC$1048576,MATCH($A1112,'Hoja de Trabajo para listado'!$CD$155:$CD$1048576,0),MATCH((CUADRO!J$5&amp;$E1112),'Hoja de Trabajo para listado'!$CD$151:$DC$151,0)),0)</f>
        <v>0</v>
      </c>
      <c r="K1112" s="314">
        <f ca="1">+IFERROR(INDEX('Hoja de Trabajo para listado'!$A$155:$Z$1048576,MATCH($A1112,'Hoja de Trabajo para listado'!$A$155:$A$1048576,0),MATCH((CUADRO!K$5&amp;$E1112),'Hoja de Trabajo para listado'!$A$151:$Z$151,0)),0)+IFERROR(INDEX('Hoja de Trabajo para listado'!$AB$155:$BA$1048576,MATCH($A1112,'Hoja de Trabajo para listado'!$AB$155:$AB$1048576,0),MATCH((CUADRO!K$5&amp;$E1112),'Hoja de Trabajo para listado'!$AB$151:$BA$151,0)),0)+IFERROR(INDEX('Hoja de Trabajo para listado'!$BC$155:$CB$1048576,MATCH($A1112,'Hoja de Trabajo para listado'!$BC$155:$BC$1048576,0),MATCH((CUADRO!K$5&amp;$E1112),'Hoja de Trabajo para listado'!$BC$151:$CB$151,0)),0)+IFERROR(INDEX('Hoja de Trabajo para listado'!$DE$153:$DG$274,MATCH($A1112,'Hoja de Trabajo para listado'!$DE$153:$DE$1048576,0),MATCH((CUADRO!K$5&amp;$E1112),'Hoja de Trabajo para listado'!$DE$151:$DG$151,0)),0)+IFERROR(INDEX('Hoja de Trabajo para listado'!$CD$155:$DC$1048576,MATCH($A1112,'Hoja de Trabajo para listado'!$CD$155:$CD$1048576,0),MATCH((CUADRO!K$5&amp;$E1112),'Hoja de Trabajo para listado'!$CD$151:$DC$151,0)),0)</f>
        <v>0</v>
      </c>
      <c r="L1112" s="314">
        <f ca="1">+IFERROR(INDEX('Hoja de Trabajo para listado'!$A$155:$Z$1048576,MATCH($A1112,'Hoja de Trabajo para listado'!$A$155:$A$1048576,0),MATCH((CUADRO!L$5&amp;$E1112),'Hoja de Trabajo para listado'!$A$151:$Z$151,0)),0)+IFERROR(INDEX('Hoja de Trabajo para listado'!$AB$155:$BA$1048576,MATCH($A1112,'Hoja de Trabajo para listado'!$AB$155:$AB$1048576,0),MATCH((CUADRO!L$5&amp;$E1112),'Hoja de Trabajo para listado'!$AB$151:$BA$151,0)),0)+IFERROR(INDEX('Hoja de Trabajo para listado'!$BC$155:$CB$1048576,MATCH($A1112,'Hoja de Trabajo para listado'!$BC$155:$BC$1048576,0),MATCH((CUADRO!L$5&amp;$E1112),'Hoja de Trabajo para listado'!$BC$151:$CB$151,0)),0)+IFERROR(INDEX('Hoja de Trabajo para listado'!$DE$153:$DG$274,MATCH($A1112,'Hoja de Trabajo para listado'!$DE$153:$DE$1048576,0),MATCH((CUADRO!L$5&amp;$E1112),'Hoja de Trabajo para listado'!$DE$151:$DG$151,0)),0)+IFERROR(INDEX('Hoja de Trabajo para listado'!$CD$155:$DC$1048576,MATCH($A1112,'Hoja de Trabajo para listado'!$CD$155:$CD$1048576,0),MATCH((CUADRO!L$5&amp;$E1112),'Hoja de Trabajo para listado'!$CD$151:$DC$151,0)),0)</f>
        <v>0</v>
      </c>
      <c r="M1112" s="314">
        <f ca="1">+IFERROR(INDEX('Hoja de Trabajo para listado'!$A$155:$Z$1048576,MATCH($A1112,'Hoja de Trabajo para listado'!$A$155:$A$1048576,0),MATCH((CUADRO!M$5&amp;$E1112),'Hoja de Trabajo para listado'!$A$151:$Z$151,0)),0)+IFERROR(INDEX('Hoja de Trabajo para listado'!$AB$155:$BA$1048576,MATCH($A1112,'Hoja de Trabajo para listado'!$AB$155:$AB$1048576,0),MATCH((CUADRO!M$5&amp;$E1112),'Hoja de Trabajo para listado'!$AB$151:$BA$151,0)),0)+IFERROR(INDEX('Hoja de Trabajo para listado'!$BC$155:$CB$1048576,MATCH($A1112,'Hoja de Trabajo para listado'!$BC$155:$BC$1048576,0),MATCH((CUADRO!M$5&amp;$E1112),'Hoja de Trabajo para listado'!$BC$151:$CB$151,0)),0)+IFERROR(INDEX('Hoja de Trabajo para listado'!$DE$153:$DG$274,MATCH($A1112,'Hoja de Trabajo para listado'!$DE$153:$DE$1048576,0),MATCH((CUADRO!M$5&amp;$E1112),'Hoja de Trabajo para listado'!$DE$151:$DG$151,0)),0)+IFERROR(INDEX('Hoja de Trabajo para listado'!$CD$155:$DC$1048576,MATCH($A1112,'Hoja de Trabajo para listado'!$CD$155:$CD$1048576,0),MATCH((CUADRO!M$5&amp;$E1112),'Hoja de Trabajo para listado'!$CD$151:$DC$151,0)),0)</f>
        <v>0</v>
      </c>
      <c r="N1112" s="314">
        <f ca="1">+IFERROR(INDEX('Hoja de Trabajo para listado'!$A$155:$Z$1048576,MATCH($A1112,'Hoja de Trabajo para listado'!$A$155:$A$1048576,0),MATCH((CUADRO!N$5&amp;$E1112),'Hoja de Trabajo para listado'!$A$151:$Z$151,0)),0)+IFERROR(INDEX('Hoja de Trabajo para listado'!$AB$155:$BA$1048576,MATCH($A1112,'Hoja de Trabajo para listado'!$AB$155:$AB$1048576,0),MATCH((CUADRO!N$5&amp;$E1112),'Hoja de Trabajo para listado'!$AB$151:$BA$151,0)),0)+IFERROR(INDEX('Hoja de Trabajo para listado'!$BC$155:$CB$1048576,MATCH($A1112,'Hoja de Trabajo para listado'!$BC$155:$BC$1048576,0),MATCH((CUADRO!N$5&amp;$E1112),'Hoja de Trabajo para listado'!$BC$151:$CB$151,0)),0)+IFERROR(INDEX('Hoja de Trabajo para listado'!$DE$153:$DG$274,MATCH($A1112,'Hoja de Trabajo para listado'!$DE$153:$DE$1048576,0),MATCH((CUADRO!N$5&amp;$E1112),'Hoja de Trabajo para listado'!$DE$151:$DG$151,0)),0)+IFERROR(INDEX('Hoja de Trabajo para listado'!$CD$155:$DC$1048576,MATCH($A1112,'Hoja de Trabajo para listado'!$CD$155:$CD$1048576,0),MATCH((CUADRO!N$5&amp;$E1112),'Hoja de Trabajo para listado'!$CD$151:$DC$151,0)),0)</f>
        <v>0</v>
      </c>
      <c r="O1112" s="314">
        <f ca="1">+IFERROR(INDEX('Hoja de Trabajo para listado'!$A$155:$Z$1048576,MATCH($A1112,'Hoja de Trabajo para listado'!$A$155:$A$1048576,0),MATCH((CUADRO!O$5&amp;$E1112),'Hoja de Trabajo para listado'!$A$151:$Z$151,0)),0)+IFERROR(INDEX('Hoja de Trabajo para listado'!$AB$155:$BA$1048576,MATCH($A1112,'Hoja de Trabajo para listado'!$AB$155:$AB$1048576,0),MATCH((CUADRO!O$5&amp;$E1112),'Hoja de Trabajo para listado'!$AB$151:$BA$151,0)),0)+IFERROR(INDEX('Hoja de Trabajo para listado'!$BC$155:$CB$1048576,MATCH($A1112,'Hoja de Trabajo para listado'!$BC$155:$BC$1048576,0),MATCH((CUADRO!O$5&amp;$E1112),'Hoja de Trabajo para listado'!$BC$151:$CB$151,0)),0)+IFERROR(INDEX('Hoja de Trabajo para listado'!$DE$153:$DG$274,MATCH($A1112,'Hoja de Trabajo para listado'!$DE$153:$DE$1048576,0),MATCH((CUADRO!O$5&amp;$E1112),'Hoja de Trabajo para listado'!$DE$151:$DG$151,0)),0)+IFERROR(INDEX('Hoja de Trabajo para listado'!$CD$155:$DC$1048576,MATCH($A1112,'Hoja de Trabajo para listado'!$CD$155:$CD$1048576,0),MATCH((CUADRO!O$5&amp;$E1112),'Hoja de Trabajo para listado'!$CD$151:$DC$151,0)),0)</f>
        <v>0</v>
      </c>
      <c r="P1112" s="314">
        <f ca="1">+IFERROR(INDEX('Hoja de Trabajo para listado'!$A$155:$Z$1048576,MATCH($A1112,'Hoja de Trabajo para listado'!$A$155:$A$1048576,0),MATCH((CUADRO!P$5&amp;$E1112),'Hoja de Trabajo para listado'!$A$151:$Z$151,0)),0)+IFERROR(INDEX('Hoja de Trabajo para listado'!$AB$155:$BA$1048576,MATCH($A1112,'Hoja de Trabajo para listado'!$AB$155:$AB$1048576,0),MATCH((CUADRO!P$5&amp;$E1112),'Hoja de Trabajo para listado'!$AB$151:$BA$151,0)),0)+IFERROR(INDEX('Hoja de Trabajo para listado'!$BC$155:$CB$1048576,MATCH($A1112,'Hoja de Trabajo para listado'!$BC$155:$BC$1048576,0),MATCH((CUADRO!P$5&amp;$E1112),'Hoja de Trabajo para listado'!$BC$151:$CB$151,0)),0)+IFERROR(INDEX('Hoja de Trabajo para listado'!$DE$153:$DG$274,MATCH($A1112,'Hoja de Trabajo para listado'!$DE$153:$DE$1048576,0),MATCH((CUADRO!P$5&amp;$E1112),'Hoja de Trabajo para listado'!$DE$151:$DG$151,0)),0)+IFERROR(INDEX('Hoja de Trabajo para listado'!$CD$155:$DC$1048576,MATCH($A1112,'Hoja de Trabajo para listado'!$CD$155:$CD$1048576,0),MATCH((CUADRO!P$5&amp;$E1112),'Hoja de Trabajo para listado'!$CD$151:$DC$151,0)),0)</f>
        <v>0</v>
      </c>
      <c r="Q1112" s="314">
        <f ca="1">+IFERROR(INDEX('Hoja de Trabajo para listado'!$A$155:$Z$1048576,MATCH($A1112,'Hoja de Trabajo para listado'!$A$155:$A$1048576,0),MATCH((CUADRO!Q$5&amp;$E1112),'Hoja de Trabajo para listado'!$A$151:$Z$151,0)),0)+IFERROR(INDEX('Hoja de Trabajo para listado'!$AB$155:$BA$1048576,MATCH($A1112,'Hoja de Trabajo para listado'!$AB$155:$AB$1048576,0),MATCH((CUADRO!Q$5&amp;$E1112),'Hoja de Trabajo para listado'!$AB$151:$BA$151,0)),0)+IFERROR(INDEX('Hoja de Trabajo para listado'!$BC$155:$CB$1048576,MATCH($A1112,'Hoja de Trabajo para listado'!$BC$155:$BC$1048576,0),MATCH((CUADRO!Q$5&amp;$E1112),'Hoja de Trabajo para listado'!$BC$151:$CB$151,0)),0)+IFERROR(INDEX('Hoja de Trabajo para listado'!$DE$153:$DG$274,MATCH($A1112,'Hoja de Trabajo para listado'!$DE$153:$DE$1048576,0),MATCH((CUADRO!Q$5&amp;$E1112),'Hoja de Trabajo para listado'!$DE$151:$DG$151,0)),0)+IFERROR(INDEX('Hoja de Trabajo para listado'!$CD$155:$DC$1048576,MATCH($A1112,'Hoja de Trabajo para listado'!$CD$155:$CD$1048576,0),MATCH((CUADRO!Q$5&amp;$E1112),'Hoja de Trabajo para listado'!$CD$151:$DC$151,0)),0)</f>
        <v>0</v>
      </c>
      <c r="R1112" s="314">
        <f t="shared" ca="1" si="34"/>
        <v>889.75000000000011</v>
      </c>
      <c r="S1112" s="314"/>
      <c r="T1112" s="314">
        <f ca="1">+T1113</f>
        <v>5406509.8599999994</v>
      </c>
      <c r="U1112" s="313">
        <f t="shared" si="35"/>
        <v>1</v>
      </c>
      <c r="V1112" s="319" t="str">
        <f>+VLOOKUP(A1112,bd_lista!$A$3:$E$593,5,FALSE)</f>
        <v>Órgano Ejecutivo</v>
      </c>
      <c r="W1112" s="425" t="str">
        <f>+V1112</f>
        <v>Órgano Ejecutivo</v>
      </c>
    </row>
    <row r="1113" spans="1:23" customFormat="1" ht="15" customHeight="1">
      <c r="A1113" s="323">
        <v>41</v>
      </c>
      <c r="B1113" s="428"/>
      <c r="C1113" s="339" t="str">
        <f>+VLOOKUP(A1113,bd_lista!$A$3:$C$593,3,FALSE)</f>
        <v>Ministerio de Desarrollo Productivo y Economía Plural</v>
      </c>
      <c r="D1113" s="430"/>
      <c r="E1113" s="319" t="s">
        <v>1419</v>
      </c>
      <c r="F1113" s="316">
        <f ca="1">+IFERROR(INDEX('Hoja de Trabajo para listado'!$A$155:$Z$1048576,MATCH($A1113,'Hoja de Trabajo para listado'!$A$155:$A$1048576,0),MATCH((CUADRO!F$5&amp;$E1113),'Hoja de Trabajo para listado'!$A$151:$Z$151,0)),0)+IFERROR(INDEX('Hoja de Trabajo para listado'!$AB$155:$BA$1048576,MATCH($A1113,'Hoja de Trabajo para listado'!$AB$155:$AB$1048576,0),MATCH((CUADRO!F$5&amp;$E1113),'Hoja de Trabajo para listado'!$AB$151:$BA$151,0)),0)+IFERROR(INDEX('Hoja de Trabajo para listado'!$BC$155:$CB$1048576,MATCH($A1113,'Hoja de Trabajo para listado'!$BC$155:$BC$1048576,0),MATCH((CUADRO!F$5&amp;$E1113),'Hoja de Trabajo para listado'!$BC$151:$CB$151,0)),0)+IFERROR(INDEX('Hoja de Trabajo para listado'!$DE$153:$DG$274,MATCH($A1113,'Hoja de Trabajo para listado'!$DE$153:$DE$1048576,0),MATCH((CUADRO!F$5&amp;$E1113),'Hoja de Trabajo para listado'!$DE$151:$DG$151,0)),0)+IFERROR(INDEX('Hoja de Trabajo para listado'!$CD$155:$DC$1048576,MATCH($A1113,'Hoja de Trabajo para listado'!$CD$155:$CD$1048576,0),MATCH((CUADRO!F$5&amp;$E1113),'Hoja de Trabajo para listado'!$CD$151:$DC$151,0)),0)</f>
        <v>914915.5</v>
      </c>
      <c r="G1113" s="316">
        <f ca="1">+IFERROR(INDEX('Hoja de Trabajo para listado'!$A$155:$Z$1048576,MATCH($A1113,'Hoja de Trabajo para listado'!$A$155:$A$1048576,0),MATCH((CUADRO!G$5&amp;$E1113),'Hoja de Trabajo para listado'!$A$151:$Z$151,0)),0)+IFERROR(INDEX('Hoja de Trabajo para listado'!$AB$155:$BA$1048576,MATCH($A1113,'Hoja de Trabajo para listado'!$AB$155:$AB$1048576,0),MATCH((CUADRO!G$5&amp;$E1113),'Hoja de Trabajo para listado'!$AB$151:$BA$151,0)),0)+IFERROR(INDEX('Hoja de Trabajo para listado'!$BC$155:$CB$1048576,MATCH($A1113,'Hoja de Trabajo para listado'!$BC$155:$BC$1048576,0),MATCH((CUADRO!G$5&amp;$E1113),'Hoja de Trabajo para listado'!$BC$151:$CB$151,0)),0)+IFERROR(INDEX('Hoja de Trabajo para listado'!$DE$153:$DG$274,MATCH($A1113,'Hoja de Trabajo para listado'!$DE$153:$DE$1048576,0),MATCH((CUADRO!G$5&amp;$E1113),'Hoja de Trabajo para listado'!$DE$151:$DG$151,0)),0)+IFERROR(INDEX('Hoja de Trabajo para listado'!$CD$155:$DC$1048576,MATCH($A1113,'Hoja de Trabajo para listado'!$CD$155:$CD$1048576,0),MATCH((CUADRO!G$5&amp;$E1113),'Hoja de Trabajo para listado'!$CD$151:$DC$151,0)),0)</f>
        <v>285134.84999999998</v>
      </c>
      <c r="H1113" s="316">
        <f ca="1">+IFERROR(INDEX('Hoja de Trabajo para listado'!$A$155:$Z$1048576,MATCH($A1113,'Hoja de Trabajo para listado'!$A$155:$A$1048576,0),MATCH((CUADRO!H$5&amp;$E1113),'Hoja de Trabajo para listado'!$A$151:$Z$151,0)),0)+IFERROR(INDEX('Hoja de Trabajo para listado'!$AB$155:$BA$1048576,MATCH($A1113,'Hoja de Trabajo para listado'!$AB$155:$AB$1048576,0),MATCH((CUADRO!H$5&amp;$E1113),'Hoja de Trabajo para listado'!$AB$151:$BA$151,0)),0)+IFERROR(INDEX('Hoja de Trabajo para listado'!$BC$155:$CB$1048576,MATCH($A1113,'Hoja de Trabajo para listado'!$BC$155:$BC$1048576,0),MATCH((CUADRO!H$5&amp;$E1113),'Hoja de Trabajo para listado'!$BC$151:$CB$151,0)),0)+IFERROR(INDEX('Hoja de Trabajo para listado'!$DE$153:$DG$274,MATCH($A1113,'Hoja de Trabajo para listado'!$DE$153:$DE$1048576,0),MATCH((CUADRO!H$5&amp;$E1113),'Hoja de Trabajo para listado'!$DE$151:$DG$151,0)),0)+IFERROR(INDEX('Hoja de Trabajo para listado'!$CD$155:$DC$1048576,MATCH($A1113,'Hoja de Trabajo para listado'!$CD$155:$CD$1048576,0),MATCH((CUADRO!H$5&amp;$E1113),'Hoja de Trabajo para listado'!$CD$151:$DC$151,0)),0)</f>
        <v>1141917.6599999999</v>
      </c>
      <c r="I1113" s="316">
        <f ca="1">+IFERROR(INDEX('Hoja de Trabajo para listado'!$A$155:$Z$1048576,MATCH($A1113,'Hoja de Trabajo para listado'!$A$155:$A$1048576,0),MATCH((CUADRO!I$5&amp;$E1113),'Hoja de Trabajo para listado'!$A$151:$Z$151,0)),0)+IFERROR(INDEX('Hoja de Trabajo para listado'!$AB$155:$BA$1048576,MATCH($A1113,'Hoja de Trabajo para listado'!$AB$155:$AB$1048576,0),MATCH((CUADRO!I$5&amp;$E1113),'Hoja de Trabajo para listado'!$AB$151:$BA$151,0)),0)+IFERROR(INDEX('Hoja de Trabajo para listado'!$BC$155:$CB$1048576,MATCH($A1113,'Hoja de Trabajo para listado'!$BC$155:$BC$1048576,0),MATCH((CUADRO!I$5&amp;$E1113),'Hoja de Trabajo para listado'!$BC$151:$CB$151,0)),0)+IFERROR(INDEX('Hoja de Trabajo para listado'!$DE$153:$DG$274,MATCH($A1113,'Hoja de Trabajo para listado'!$DE$153:$DE$1048576,0),MATCH((CUADRO!I$5&amp;$E1113),'Hoja de Trabajo para listado'!$DE$151:$DG$151,0)),0)+IFERROR(INDEX('Hoja de Trabajo para listado'!$CD$155:$DC$1048576,MATCH($A1113,'Hoja de Trabajo para listado'!$CD$155:$CD$1048576,0),MATCH((CUADRO!I$5&amp;$E1113),'Hoja de Trabajo para listado'!$CD$151:$DC$151,0)),0)</f>
        <v>0</v>
      </c>
      <c r="J1113" s="316">
        <f ca="1">+IFERROR(INDEX('Hoja de Trabajo para listado'!$A$155:$Z$1048576,MATCH($A1113,'Hoja de Trabajo para listado'!$A$155:$A$1048576,0),MATCH((CUADRO!J$5&amp;$E1113),'Hoja de Trabajo para listado'!$A$151:$Z$151,0)),0)+IFERROR(INDEX('Hoja de Trabajo para listado'!$AB$155:$BA$1048576,MATCH($A1113,'Hoja de Trabajo para listado'!$AB$155:$AB$1048576,0),MATCH((CUADRO!J$5&amp;$E1113),'Hoja de Trabajo para listado'!$AB$151:$BA$151,0)),0)+IFERROR(INDEX('Hoja de Trabajo para listado'!$BC$155:$CB$1048576,MATCH($A1113,'Hoja de Trabajo para listado'!$BC$155:$BC$1048576,0),MATCH((CUADRO!J$5&amp;$E1113),'Hoja de Trabajo para listado'!$BC$151:$CB$151,0)),0)+IFERROR(INDEX('Hoja de Trabajo para listado'!$DE$153:$DG$274,MATCH($A1113,'Hoja de Trabajo para listado'!$DE$153:$DE$1048576,0),MATCH((CUADRO!J$5&amp;$E1113),'Hoja de Trabajo para listado'!$DE$151:$DG$151,0)),0)+IFERROR(INDEX('Hoja de Trabajo para listado'!$CD$155:$DC$1048576,MATCH($A1113,'Hoja de Trabajo para listado'!$CD$155:$CD$1048576,0),MATCH((CUADRO!J$5&amp;$E1113),'Hoja de Trabajo para listado'!$CD$151:$DC$151,0)),0)</f>
        <v>0</v>
      </c>
      <c r="K1113" s="314">
        <f ca="1">+IFERROR(INDEX('Hoja de Trabajo para listado'!$A$155:$Z$1048576,MATCH($A1113,'Hoja de Trabajo para listado'!$A$155:$A$1048576,0),MATCH((CUADRO!K$5&amp;$E1113),'Hoja de Trabajo para listado'!$A$151:$Z$151,0)),0)+IFERROR(INDEX('Hoja de Trabajo para listado'!$AB$155:$BA$1048576,MATCH($A1113,'Hoja de Trabajo para listado'!$AB$155:$AB$1048576,0),MATCH((CUADRO!K$5&amp;$E1113),'Hoja de Trabajo para listado'!$AB$151:$BA$151,0)),0)+IFERROR(INDEX('Hoja de Trabajo para listado'!$BC$155:$CB$1048576,MATCH($A1113,'Hoja de Trabajo para listado'!$BC$155:$BC$1048576,0),MATCH((CUADRO!K$5&amp;$E1113),'Hoja de Trabajo para listado'!$BC$151:$CB$151,0)),0)+IFERROR(INDEX('Hoja de Trabajo para listado'!$DE$153:$DG$274,MATCH($A1113,'Hoja de Trabajo para listado'!$DE$153:$DE$1048576,0),MATCH((CUADRO!K$5&amp;$E1113),'Hoja de Trabajo para listado'!$DE$151:$DG$151,0)),0)+IFERROR(INDEX('Hoja de Trabajo para listado'!$CD$155:$DC$1048576,MATCH($A1113,'Hoja de Trabajo para listado'!$CD$155:$CD$1048576,0),MATCH((CUADRO!K$5&amp;$E1113),'Hoja de Trabajo para listado'!$CD$151:$DC$151,0)),0)</f>
        <v>3063652.1</v>
      </c>
      <c r="L1113" s="314">
        <f ca="1">+IFERROR(INDEX('Hoja de Trabajo para listado'!$A$155:$Z$1048576,MATCH($A1113,'Hoja de Trabajo para listado'!$A$155:$A$1048576,0),MATCH((CUADRO!L$5&amp;$E1113),'Hoja de Trabajo para listado'!$A$151:$Z$151,0)),0)+IFERROR(INDEX('Hoja de Trabajo para listado'!$AB$155:$BA$1048576,MATCH($A1113,'Hoja de Trabajo para listado'!$AB$155:$AB$1048576,0),MATCH((CUADRO!L$5&amp;$E1113),'Hoja de Trabajo para listado'!$AB$151:$BA$151,0)),0)+IFERROR(INDEX('Hoja de Trabajo para listado'!$BC$155:$CB$1048576,MATCH($A1113,'Hoja de Trabajo para listado'!$BC$155:$BC$1048576,0),MATCH((CUADRO!L$5&amp;$E1113),'Hoja de Trabajo para listado'!$BC$151:$CB$151,0)),0)+IFERROR(INDEX('Hoja de Trabajo para listado'!$DE$153:$DG$274,MATCH($A1113,'Hoja de Trabajo para listado'!$DE$153:$DE$1048576,0),MATCH((CUADRO!L$5&amp;$E1113),'Hoja de Trabajo para listado'!$DE$151:$DG$151,0)),0)+IFERROR(INDEX('Hoja de Trabajo para listado'!$CD$155:$DC$1048576,MATCH($A1113,'Hoja de Trabajo para listado'!$CD$155:$CD$1048576,0),MATCH((CUADRO!L$5&amp;$E1113),'Hoja de Trabajo para listado'!$CD$151:$DC$151,0)),0)</f>
        <v>0</v>
      </c>
      <c r="M1113" s="314">
        <f ca="1">+IFERROR(INDEX('Hoja de Trabajo para listado'!$A$155:$Z$1048576,MATCH($A1113,'Hoja de Trabajo para listado'!$A$155:$A$1048576,0),MATCH((CUADRO!M$5&amp;$E1113),'Hoja de Trabajo para listado'!$A$151:$Z$151,0)),0)+IFERROR(INDEX('Hoja de Trabajo para listado'!$AB$155:$BA$1048576,MATCH($A1113,'Hoja de Trabajo para listado'!$AB$155:$AB$1048576,0),MATCH((CUADRO!M$5&amp;$E1113),'Hoja de Trabajo para listado'!$AB$151:$BA$151,0)),0)+IFERROR(INDEX('Hoja de Trabajo para listado'!$BC$155:$CB$1048576,MATCH($A1113,'Hoja de Trabajo para listado'!$BC$155:$BC$1048576,0),MATCH((CUADRO!M$5&amp;$E1113),'Hoja de Trabajo para listado'!$BC$151:$CB$151,0)),0)+IFERROR(INDEX('Hoja de Trabajo para listado'!$DE$153:$DG$274,MATCH($A1113,'Hoja de Trabajo para listado'!$DE$153:$DE$1048576,0),MATCH((CUADRO!M$5&amp;$E1113),'Hoja de Trabajo para listado'!$DE$151:$DG$151,0)),0)+IFERROR(INDEX('Hoja de Trabajo para listado'!$CD$155:$DC$1048576,MATCH($A1113,'Hoja de Trabajo para listado'!$CD$155:$CD$1048576,0),MATCH((CUADRO!M$5&amp;$E1113),'Hoja de Trabajo para listado'!$CD$151:$DC$151,0)),0)</f>
        <v>0</v>
      </c>
      <c r="N1113" s="314">
        <f ca="1">+IFERROR(INDEX('Hoja de Trabajo para listado'!$A$155:$Z$1048576,MATCH($A1113,'Hoja de Trabajo para listado'!$A$155:$A$1048576,0),MATCH((CUADRO!N$5&amp;$E1113),'Hoja de Trabajo para listado'!$A$151:$Z$151,0)),0)+IFERROR(INDEX('Hoja de Trabajo para listado'!$AB$155:$BA$1048576,MATCH($A1113,'Hoja de Trabajo para listado'!$AB$155:$AB$1048576,0),MATCH((CUADRO!N$5&amp;$E1113),'Hoja de Trabajo para listado'!$AB$151:$BA$151,0)),0)+IFERROR(INDEX('Hoja de Trabajo para listado'!$BC$155:$CB$1048576,MATCH($A1113,'Hoja de Trabajo para listado'!$BC$155:$BC$1048576,0),MATCH((CUADRO!N$5&amp;$E1113),'Hoja de Trabajo para listado'!$BC$151:$CB$151,0)),0)+IFERROR(INDEX('Hoja de Trabajo para listado'!$DE$153:$DG$274,MATCH($A1113,'Hoja de Trabajo para listado'!$DE$153:$DE$1048576,0),MATCH((CUADRO!N$5&amp;$E1113),'Hoja de Trabajo para listado'!$DE$151:$DG$151,0)),0)+IFERROR(INDEX('Hoja de Trabajo para listado'!$CD$155:$DC$1048576,MATCH($A1113,'Hoja de Trabajo para listado'!$CD$155:$CD$1048576,0),MATCH((CUADRO!N$5&amp;$E1113),'Hoja de Trabajo para listado'!$CD$151:$DC$151,0)),0)</f>
        <v>0</v>
      </c>
      <c r="O1113" s="314">
        <f ca="1">+IFERROR(INDEX('Hoja de Trabajo para listado'!$A$155:$Z$1048576,MATCH($A1113,'Hoja de Trabajo para listado'!$A$155:$A$1048576,0),MATCH((CUADRO!O$5&amp;$E1113),'Hoja de Trabajo para listado'!$A$151:$Z$151,0)),0)+IFERROR(INDEX('Hoja de Trabajo para listado'!$AB$155:$BA$1048576,MATCH($A1113,'Hoja de Trabajo para listado'!$AB$155:$AB$1048576,0),MATCH((CUADRO!O$5&amp;$E1113),'Hoja de Trabajo para listado'!$AB$151:$BA$151,0)),0)+IFERROR(INDEX('Hoja de Trabajo para listado'!$BC$155:$CB$1048576,MATCH($A1113,'Hoja de Trabajo para listado'!$BC$155:$BC$1048576,0),MATCH((CUADRO!O$5&amp;$E1113),'Hoja de Trabajo para listado'!$BC$151:$CB$151,0)),0)+IFERROR(INDEX('Hoja de Trabajo para listado'!$DE$153:$DG$274,MATCH($A1113,'Hoja de Trabajo para listado'!$DE$153:$DE$1048576,0),MATCH((CUADRO!O$5&amp;$E1113),'Hoja de Trabajo para listado'!$DE$151:$DG$151,0)),0)+IFERROR(INDEX('Hoja de Trabajo para listado'!$CD$155:$DC$1048576,MATCH($A1113,'Hoja de Trabajo para listado'!$CD$155:$CD$1048576,0),MATCH((CUADRO!O$5&amp;$E1113),'Hoja de Trabajo para listado'!$CD$151:$DC$151,0)),0)</f>
        <v>0</v>
      </c>
      <c r="P1113" s="314">
        <f ca="1">+IFERROR(INDEX('Hoja de Trabajo para listado'!$A$155:$Z$1048576,MATCH($A1113,'Hoja de Trabajo para listado'!$A$155:$A$1048576,0),MATCH((CUADRO!P$5&amp;$E1113),'Hoja de Trabajo para listado'!$A$151:$Z$151,0)),0)+IFERROR(INDEX('Hoja de Trabajo para listado'!$AB$155:$BA$1048576,MATCH($A1113,'Hoja de Trabajo para listado'!$AB$155:$AB$1048576,0),MATCH((CUADRO!P$5&amp;$E1113),'Hoja de Trabajo para listado'!$AB$151:$BA$151,0)),0)+IFERROR(INDEX('Hoja de Trabajo para listado'!$BC$155:$CB$1048576,MATCH($A1113,'Hoja de Trabajo para listado'!$BC$155:$BC$1048576,0),MATCH((CUADRO!P$5&amp;$E1113),'Hoja de Trabajo para listado'!$BC$151:$CB$151,0)),0)+IFERROR(INDEX('Hoja de Trabajo para listado'!$DE$153:$DG$274,MATCH($A1113,'Hoja de Trabajo para listado'!$DE$153:$DE$1048576,0),MATCH((CUADRO!P$5&amp;$E1113),'Hoja de Trabajo para listado'!$DE$151:$DG$151,0)),0)+IFERROR(INDEX('Hoja de Trabajo para listado'!$CD$155:$DC$1048576,MATCH($A1113,'Hoja de Trabajo para listado'!$CD$155:$CD$1048576,0),MATCH((CUADRO!P$5&amp;$E1113),'Hoja de Trabajo para listado'!$CD$151:$DC$151,0)),0)</f>
        <v>0</v>
      </c>
      <c r="Q1113" s="314">
        <f ca="1">+IFERROR(INDEX('Hoja de Trabajo para listado'!$A$155:$Z$1048576,MATCH($A1113,'Hoja de Trabajo para listado'!$A$155:$A$1048576,0),MATCH((CUADRO!Q$5&amp;$E1113),'Hoja de Trabajo para listado'!$A$151:$Z$151,0)),0)+IFERROR(INDEX('Hoja de Trabajo para listado'!$AB$155:$BA$1048576,MATCH($A1113,'Hoja de Trabajo para listado'!$AB$155:$AB$1048576,0),MATCH((CUADRO!Q$5&amp;$E1113),'Hoja de Trabajo para listado'!$AB$151:$BA$151,0)),0)+IFERROR(INDEX('Hoja de Trabajo para listado'!$BC$155:$CB$1048576,MATCH($A1113,'Hoja de Trabajo para listado'!$BC$155:$BC$1048576,0),MATCH((CUADRO!Q$5&amp;$E1113),'Hoja de Trabajo para listado'!$BC$151:$CB$151,0)),0)+IFERROR(INDEX('Hoja de Trabajo para listado'!$DE$153:$DG$274,MATCH($A1113,'Hoja de Trabajo para listado'!$DE$153:$DE$1048576,0),MATCH((CUADRO!Q$5&amp;$E1113),'Hoja de Trabajo para listado'!$DE$151:$DG$151,0)),0)+IFERROR(INDEX('Hoja de Trabajo para listado'!$CD$155:$DC$1048576,MATCH($A1113,'Hoja de Trabajo para listado'!$CD$155:$CD$1048576,0),MATCH((CUADRO!Q$5&amp;$E1113),'Hoja de Trabajo para listado'!$CD$151:$DC$151,0)),0)</f>
        <v>0</v>
      </c>
      <c r="R1113" s="316">
        <f t="shared" ca="1" si="34"/>
        <v>5405620.1099999994</v>
      </c>
      <c r="S1113" s="316">
        <f ca="1">+R1112+R1113</f>
        <v>5406509.8599999994</v>
      </c>
      <c r="T1113" s="314">
        <f ca="1">+S1113</f>
        <v>5406509.8599999994</v>
      </c>
      <c r="U1113" s="348">
        <f t="shared" si="35"/>
        <v>2</v>
      </c>
      <c r="V1113" s="319" t="str">
        <f>+VLOOKUP(A1113,bd_lista!$A$3:$E$593,5,FALSE)</f>
        <v>Órgano Ejecutivo</v>
      </c>
      <c r="W1113" s="426"/>
    </row>
    <row r="1114" spans="1:23" customFormat="1" ht="15" customHeight="1">
      <c r="A1114" s="323">
        <v>10</v>
      </c>
      <c r="B1114" s="427">
        <f>+A1114</f>
        <v>10</v>
      </c>
      <c r="C1114" s="318" t="str">
        <f>+VLOOKUP(A1114,bd_lista!$A$3:$C$593,3,FALSE)</f>
        <v>Ministerio de Relaciones Exteriores</v>
      </c>
      <c r="D1114" s="429" t="str">
        <f>+C1114</f>
        <v>Ministerio de Relaciones Exteriores</v>
      </c>
      <c r="E1114" s="339" t="s">
        <v>1418</v>
      </c>
      <c r="F1114" s="314">
        <f ca="1">+IFERROR(INDEX('Hoja de Trabajo para listado'!$A$155:$Z$1048576,MATCH($A1114,'Hoja de Trabajo para listado'!$A$155:$A$1048576,0),MATCH((CUADRO!F$5&amp;$E1114),'Hoja de Trabajo para listado'!$A$151:$Z$151,0)),0)+IFERROR(INDEX('Hoja de Trabajo para listado'!$AB$155:$BA$1048576,MATCH($A1114,'Hoja de Trabajo para listado'!$AB$155:$AB$1048576,0),MATCH((CUADRO!F$5&amp;$E1114),'Hoja de Trabajo para listado'!$AB$151:$BA$151,0)),0)+IFERROR(INDEX('Hoja de Trabajo para listado'!$BC$155:$CB$1048576,MATCH($A1114,'Hoja de Trabajo para listado'!$BC$155:$BC$1048576,0),MATCH((CUADRO!F$5&amp;$E1114),'Hoja de Trabajo para listado'!$BC$151:$CB$151,0)),0)+IFERROR(INDEX('Hoja de Trabajo para listado'!$DE$153:$DG$274,MATCH($A1114,'Hoja de Trabajo para listado'!$DE$153:$DE$1048576,0),MATCH((CUADRO!F$5&amp;$E1114),'Hoja de Trabajo para listado'!$DE$151:$DG$151,0)),0)+IFERROR(INDEX('Hoja de Trabajo para listado'!$CD$155:$DC$1048576,MATCH($A1114,'Hoja de Trabajo para listado'!$CD$155:$CD$1048576,0),MATCH((CUADRO!F$5&amp;$E1114),'Hoja de Trabajo para listado'!$CD$151:$DC$151,0)),0)</f>
        <v>0</v>
      </c>
      <c r="G1114" s="314">
        <f ca="1">+IFERROR(INDEX('Hoja de Trabajo para listado'!$A$155:$Z$1048576,MATCH($A1114,'Hoja de Trabajo para listado'!$A$155:$A$1048576,0),MATCH((CUADRO!G$5&amp;$E1114),'Hoja de Trabajo para listado'!$A$151:$Z$151,0)),0)+IFERROR(INDEX('Hoja de Trabajo para listado'!$AB$155:$BA$1048576,MATCH($A1114,'Hoja de Trabajo para listado'!$AB$155:$AB$1048576,0),MATCH((CUADRO!G$5&amp;$E1114),'Hoja de Trabajo para listado'!$AB$151:$BA$151,0)),0)+IFERROR(INDEX('Hoja de Trabajo para listado'!$BC$155:$CB$1048576,MATCH($A1114,'Hoja de Trabajo para listado'!$BC$155:$BC$1048576,0),MATCH((CUADRO!G$5&amp;$E1114),'Hoja de Trabajo para listado'!$BC$151:$CB$151,0)),0)+IFERROR(INDEX('Hoja de Trabajo para listado'!$DE$153:$DG$274,MATCH($A1114,'Hoja de Trabajo para listado'!$DE$153:$DE$1048576,0),MATCH((CUADRO!G$5&amp;$E1114),'Hoja de Trabajo para listado'!$DE$151:$DG$151,0)),0)+IFERROR(INDEX('Hoja de Trabajo para listado'!$CD$155:$DC$1048576,MATCH($A1114,'Hoja de Trabajo para listado'!$CD$155:$CD$1048576,0),MATCH((CUADRO!G$5&amp;$E1114),'Hoja de Trabajo para listado'!$CD$151:$DC$151,0)),0)</f>
        <v>0</v>
      </c>
      <c r="H1114" s="314">
        <f ca="1">+IFERROR(INDEX('Hoja de Trabajo para listado'!$A$155:$Z$1048576,MATCH($A1114,'Hoja de Trabajo para listado'!$A$155:$A$1048576,0),MATCH((CUADRO!H$5&amp;$E1114),'Hoja de Trabajo para listado'!$A$151:$Z$151,0)),0)+IFERROR(INDEX('Hoja de Trabajo para listado'!$AB$155:$BA$1048576,MATCH($A1114,'Hoja de Trabajo para listado'!$AB$155:$AB$1048576,0),MATCH((CUADRO!H$5&amp;$E1114),'Hoja de Trabajo para listado'!$AB$151:$BA$151,0)),0)+IFERROR(INDEX('Hoja de Trabajo para listado'!$BC$155:$CB$1048576,MATCH($A1114,'Hoja de Trabajo para listado'!$BC$155:$BC$1048576,0),MATCH((CUADRO!H$5&amp;$E1114),'Hoja de Trabajo para listado'!$BC$151:$CB$151,0)),0)+IFERROR(INDEX('Hoja de Trabajo para listado'!$DE$153:$DG$274,MATCH($A1114,'Hoja de Trabajo para listado'!$DE$153:$DE$1048576,0),MATCH((CUADRO!H$5&amp;$E1114),'Hoja de Trabajo para listado'!$DE$151:$DG$151,0)),0)+IFERROR(INDEX('Hoja de Trabajo para listado'!$CD$155:$DC$1048576,MATCH($A1114,'Hoja de Trabajo para listado'!$CD$155:$CD$1048576,0),MATCH((CUADRO!H$5&amp;$E1114),'Hoja de Trabajo para listado'!$CD$151:$DC$151,0)),0)</f>
        <v>200.04</v>
      </c>
      <c r="I1114" s="314">
        <f ca="1">+IFERROR(INDEX('Hoja de Trabajo para listado'!$A$155:$Z$1048576,MATCH($A1114,'Hoja de Trabajo para listado'!$A$155:$A$1048576,0),MATCH((CUADRO!I$5&amp;$E1114),'Hoja de Trabajo para listado'!$A$151:$Z$151,0)),0)+IFERROR(INDEX('Hoja de Trabajo para listado'!$AB$155:$BA$1048576,MATCH($A1114,'Hoja de Trabajo para listado'!$AB$155:$AB$1048576,0),MATCH((CUADRO!I$5&amp;$E1114),'Hoja de Trabajo para listado'!$AB$151:$BA$151,0)),0)+IFERROR(INDEX('Hoja de Trabajo para listado'!$BC$155:$CB$1048576,MATCH($A1114,'Hoja de Trabajo para listado'!$BC$155:$BC$1048576,0),MATCH((CUADRO!I$5&amp;$E1114),'Hoja de Trabajo para listado'!$BC$151:$CB$151,0)),0)+IFERROR(INDEX('Hoja de Trabajo para listado'!$DE$153:$DG$274,MATCH($A1114,'Hoja de Trabajo para listado'!$DE$153:$DE$1048576,0),MATCH((CUADRO!I$5&amp;$E1114),'Hoja de Trabajo para listado'!$DE$151:$DG$151,0)),0)+IFERROR(INDEX('Hoja de Trabajo para listado'!$CD$155:$DC$1048576,MATCH($A1114,'Hoja de Trabajo para listado'!$CD$155:$CD$1048576,0),MATCH((CUADRO!I$5&amp;$E1114),'Hoja de Trabajo para listado'!$CD$151:$DC$151,0)),0)</f>
        <v>1100</v>
      </c>
      <c r="J1114" s="314">
        <f ca="1">+IFERROR(INDEX('Hoja de Trabajo para listado'!$A$155:$Z$1048576,MATCH($A1114,'Hoja de Trabajo para listado'!$A$155:$A$1048576,0),MATCH((CUADRO!J$5&amp;$E1114),'Hoja de Trabajo para listado'!$A$151:$Z$151,0)),0)+IFERROR(INDEX('Hoja de Trabajo para listado'!$AB$155:$BA$1048576,MATCH($A1114,'Hoja de Trabajo para listado'!$AB$155:$AB$1048576,0),MATCH((CUADRO!J$5&amp;$E1114),'Hoja de Trabajo para listado'!$AB$151:$BA$151,0)),0)+IFERROR(INDEX('Hoja de Trabajo para listado'!$BC$155:$CB$1048576,MATCH($A1114,'Hoja de Trabajo para listado'!$BC$155:$BC$1048576,0),MATCH((CUADRO!J$5&amp;$E1114),'Hoja de Trabajo para listado'!$BC$151:$CB$151,0)),0)+IFERROR(INDEX('Hoja de Trabajo para listado'!$DE$153:$DG$274,MATCH($A1114,'Hoja de Trabajo para listado'!$DE$153:$DE$1048576,0),MATCH((CUADRO!J$5&amp;$E1114),'Hoja de Trabajo para listado'!$DE$151:$DG$151,0)),0)+IFERROR(INDEX('Hoja de Trabajo para listado'!$CD$155:$DC$1048576,MATCH($A1114,'Hoja de Trabajo para listado'!$CD$155:$CD$1048576,0),MATCH((CUADRO!J$5&amp;$E1114),'Hoja de Trabajo para listado'!$CD$151:$DC$151,0)),0)</f>
        <v>1050.01</v>
      </c>
      <c r="K1114" s="314">
        <f ca="1">+IFERROR(INDEX('Hoja de Trabajo para listado'!$A$155:$Z$1048576,MATCH($A1114,'Hoja de Trabajo para listado'!$A$155:$A$1048576,0),MATCH((CUADRO!K$5&amp;$E1114),'Hoja de Trabajo para listado'!$A$151:$Z$151,0)),0)+IFERROR(INDEX('Hoja de Trabajo para listado'!$AB$155:$BA$1048576,MATCH($A1114,'Hoja de Trabajo para listado'!$AB$155:$AB$1048576,0),MATCH((CUADRO!K$5&amp;$E1114),'Hoja de Trabajo para listado'!$AB$151:$BA$151,0)),0)+IFERROR(INDEX('Hoja de Trabajo para listado'!$BC$155:$CB$1048576,MATCH($A1114,'Hoja de Trabajo para listado'!$BC$155:$BC$1048576,0),MATCH((CUADRO!K$5&amp;$E1114),'Hoja de Trabajo para listado'!$BC$151:$CB$151,0)),0)+IFERROR(INDEX('Hoja de Trabajo para listado'!$DE$153:$DG$274,MATCH($A1114,'Hoja de Trabajo para listado'!$DE$153:$DE$1048576,0),MATCH((CUADRO!K$5&amp;$E1114),'Hoja de Trabajo para listado'!$DE$151:$DG$151,0)),0)+IFERROR(INDEX('Hoja de Trabajo para listado'!$CD$155:$DC$1048576,MATCH($A1114,'Hoja de Trabajo para listado'!$CD$155:$CD$1048576,0),MATCH((CUADRO!K$5&amp;$E1114),'Hoja de Trabajo para listado'!$CD$151:$DC$151,0)),0)</f>
        <v>0</v>
      </c>
      <c r="L1114" s="314">
        <f ca="1">+IFERROR(INDEX('Hoja de Trabajo para listado'!$A$155:$Z$1048576,MATCH($A1114,'Hoja de Trabajo para listado'!$A$155:$A$1048576,0),MATCH((CUADRO!L$5&amp;$E1114),'Hoja de Trabajo para listado'!$A$151:$Z$151,0)),0)+IFERROR(INDEX('Hoja de Trabajo para listado'!$AB$155:$BA$1048576,MATCH($A1114,'Hoja de Trabajo para listado'!$AB$155:$AB$1048576,0),MATCH((CUADRO!L$5&amp;$E1114),'Hoja de Trabajo para listado'!$AB$151:$BA$151,0)),0)+IFERROR(INDEX('Hoja de Trabajo para listado'!$BC$155:$CB$1048576,MATCH($A1114,'Hoja de Trabajo para listado'!$BC$155:$BC$1048576,0),MATCH((CUADRO!L$5&amp;$E1114),'Hoja de Trabajo para listado'!$BC$151:$CB$151,0)),0)+IFERROR(INDEX('Hoja de Trabajo para listado'!$DE$153:$DG$274,MATCH($A1114,'Hoja de Trabajo para listado'!$DE$153:$DE$1048576,0),MATCH((CUADRO!L$5&amp;$E1114),'Hoja de Trabajo para listado'!$DE$151:$DG$151,0)),0)+IFERROR(INDEX('Hoja de Trabajo para listado'!$CD$155:$DC$1048576,MATCH($A1114,'Hoja de Trabajo para listado'!$CD$155:$CD$1048576,0),MATCH((CUADRO!L$5&amp;$E1114),'Hoja de Trabajo para listado'!$CD$151:$DC$151,0)),0)</f>
        <v>0</v>
      </c>
      <c r="M1114" s="314">
        <f ca="1">+IFERROR(INDEX('Hoja de Trabajo para listado'!$A$155:$Z$1048576,MATCH($A1114,'Hoja de Trabajo para listado'!$A$155:$A$1048576,0),MATCH((CUADRO!M$5&amp;$E1114),'Hoja de Trabajo para listado'!$A$151:$Z$151,0)),0)+IFERROR(INDEX('Hoja de Trabajo para listado'!$AB$155:$BA$1048576,MATCH($A1114,'Hoja de Trabajo para listado'!$AB$155:$AB$1048576,0),MATCH((CUADRO!M$5&amp;$E1114),'Hoja de Trabajo para listado'!$AB$151:$BA$151,0)),0)+IFERROR(INDEX('Hoja de Trabajo para listado'!$BC$155:$CB$1048576,MATCH($A1114,'Hoja de Trabajo para listado'!$BC$155:$BC$1048576,0),MATCH((CUADRO!M$5&amp;$E1114),'Hoja de Trabajo para listado'!$BC$151:$CB$151,0)),0)+IFERROR(INDEX('Hoja de Trabajo para listado'!$DE$153:$DG$274,MATCH($A1114,'Hoja de Trabajo para listado'!$DE$153:$DE$1048576,0),MATCH((CUADRO!M$5&amp;$E1114),'Hoja de Trabajo para listado'!$DE$151:$DG$151,0)),0)+IFERROR(INDEX('Hoja de Trabajo para listado'!$CD$155:$DC$1048576,MATCH($A1114,'Hoja de Trabajo para listado'!$CD$155:$CD$1048576,0),MATCH((CUADRO!M$5&amp;$E1114),'Hoja de Trabajo para listado'!$CD$151:$DC$151,0)),0)</f>
        <v>0</v>
      </c>
      <c r="N1114" s="314">
        <f ca="1">+IFERROR(INDEX('Hoja de Trabajo para listado'!$A$155:$Z$1048576,MATCH($A1114,'Hoja de Trabajo para listado'!$A$155:$A$1048576,0),MATCH((CUADRO!N$5&amp;$E1114),'Hoja de Trabajo para listado'!$A$151:$Z$151,0)),0)+IFERROR(INDEX('Hoja de Trabajo para listado'!$AB$155:$BA$1048576,MATCH($A1114,'Hoja de Trabajo para listado'!$AB$155:$AB$1048576,0),MATCH((CUADRO!N$5&amp;$E1114),'Hoja de Trabajo para listado'!$AB$151:$BA$151,0)),0)+IFERROR(INDEX('Hoja de Trabajo para listado'!$BC$155:$CB$1048576,MATCH($A1114,'Hoja de Trabajo para listado'!$BC$155:$BC$1048576,0),MATCH((CUADRO!N$5&amp;$E1114),'Hoja de Trabajo para listado'!$BC$151:$CB$151,0)),0)+IFERROR(INDEX('Hoja de Trabajo para listado'!$DE$153:$DG$274,MATCH($A1114,'Hoja de Trabajo para listado'!$DE$153:$DE$1048576,0),MATCH((CUADRO!N$5&amp;$E1114),'Hoja de Trabajo para listado'!$DE$151:$DG$151,0)),0)+IFERROR(INDEX('Hoja de Trabajo para listado'!$CD$155:$DC$1048576,MATCH($A1114,'Hoja de Trabajo para listado'!$CD$155:$CD$1048576,0),MATCH((CUADRO!N$5&amp;$E1114),'Hoja de Trabajo para listado'!$CD$151:$DC$151,0)),0)</f>
        <v>0</v>
      </c>
      <c r="O1114" s="314">
        <f ca="1">+IFERROR(INDEX('Hoja de Trabajo para listado'!$A$155:$Z$1048576,MATCH($A1114,'Hoja de Trabajo para listado'!$A$155:$A$1048576,0),MATCH((CUADRO!O$5&amp;$E1114),'Hoja de Trabajo para listado'!$A$151:$Z$151,0)),0)+IFERROR(INDEX('Hoja de Trabajo para listado'!$AB$155:$BA$1048576,MATCH($A1114,'Hoja de Trabajo para listado'!$AB$155:$AB$1048576,0),MATCH((CUADRO!O$5&amp;$E1114),'Hoja de Trabajo para listado'!$AB$151:$BA$151,0)),0)+IFERROR(INDEX('Hoja de Trabajo para listado'!$BC$155:$CB$1048576,MATCH($A1114,'Hoja de Trabajo para listado'!$BC$155:$BC$1048576,0),MATCH((CUADRO!O$5&amp;$E1114),'Hoja de Trabajo para listado'!$BC$151:$CB$151,0)),0)+IFERROR(INDEX('Hoja de Trabajo para listado'!$DE$153:$DG$274,MATCH($A1114,'Hoja de Trabajo para listado'!$DE$153:$DE$1048576,0),MATCH((CUADRO!O$5&amp;$E1114),'Hoja de Trabajo para listado'!$DE$151:$DG$151,0)),0)+IFERROR(INDEX('Hoja de Trabajo para listado'!$CD$155:$DC$1048576,MATCH($A1114,'Hoja de Trabajo para listado'!$CD$155:$CD$1048576,0),MATCH((CUADRO!O$5&amp;$E1114),'Hoja de Trabajo para listado'!$CD$151:$DC$151,0)),0)</f>
        <v>0</v>
      </c>
      <c r="P1114" s="314">
        <f ca="1">+IFERROR(INDEX('Hoja de Trabajo para listado'!$A$155:$Z$1048576,MATCH($A1114,'Hoja de Trabajo para listado'!$A$155:$A$1048576,0),MATCH((CUADRO!P$5&amp;$E1114),'Hoja de Trabajo para listado'!$A$151:$Z$151,0)),0)+IFERROR(INDEX('Hoja de Trabajo para listado'!$AB$155:$BA$1048576,MATCH($A1114,'Hoja de Trabajo para listado'!$AB$155:$AB$1048576,0),MATCH((CUADRO!P$5&amp;$E1114),'Hoja de Trabajo para listado'!$AB$151:$BA$151,0)),0)+IFERROR(INDEX('Hoja de Trabajo para listado'!$BC$155:$CB$1048576,MATCH($A1114,'Hoja de Trabajo para listado'!$BC$155:$BC$1048576,0),MATCH((CUADRO!P$5&amp;$E1114),'Hoja de Trabajo para listado'!$BC$151:$CB$151,0)),0)+IFERROR(INDEX('Hoja de Trabajo para listado'!$DE$153:$DG$274,MATCH($A1114,'Hoja de Trabajo para listado'!$DE$153:$DE$1048576,0),MATCH((CUADRO!P$5&amp;$E1114),'Hoja de Trabajo para listado'!$DE$151:$DG$151,0)),0)+IFERROR(INDEX('Hoja de Trabajo para listado'!$CD$155:$DC$1048576,MATCH($A1114,'Hoja de Trabajo para listado'!$CD$155:$CD$1048576,0),MATCH((CUADRO!P$5&amp;$E1114),'Hoja de Trabajo para listado'!$CD$151:$DC$151,0)),0)</f>
        <v>0</v>
      </c>
      <c r="Q1114" s="314">
        <f ca="1">+IFERROR(INDEX('Hoja de Trabajo para listado'!$A$155:$Z$1048576,MATCH($A1114,'Hoja de Trabajo para listado'!$A$155:$A$1048576,0),MATCH((CUADRO!Q$5&amp;$E1114),'Hoja de Trabajo para listado'!$A$151:$Z$151,0)),0)+IFERROR(INDEX('Hoja de Trabajo para listado'!$AB$155:$BA$1048576,MATCH($A1114,'Hoja de Trabajo para listado'!$AB$155:$AB$1048576,0),MATCH((CUADRO!Q$5&amp;$E1114),'Hoja de Trabajo para listado'!$AB$151:$BA$151,0)),0)+IFERROR(INDEX('Hoja de Trabajo para listado'!$BC$155:$CB$1048576,MATCH($A1114,'Hoja de Trabajo para listado'!$BC$155:$BC$1048576,0),MATCH((CUADRO!Q$5&amp;$E1114),'Hoja de Trabajo para listado'!$BC$151:$CB$151,0)),0)+IFERROR(INDEX('Hoja de Trabajo para listado'!$DE$153:$DG$274,MATCH($A1114,'Hoja de Trabajo para listado'!$DE$153:$DE$1048576,0),MATCH((CUADRO!Q$5&amp;$E1114),'Hoja de Trabajo para listado'!$DE$151:$DG$151,0)),0)+IFERROR(INDEX('Hoja de Trabajo para listado'!$CD$155:$DC$1048576,MATCH($A1114,'Hoja de Trabajo para listado'!$CD$155:$CD$1048576,0),MATCH((CUADRO!Q$5&amp;$E1114),'Hoja de Trabajo para listado'!$CD$151:$DC$151,0)),0)</f>
        <v>0</v>
      </c>
      <c r="R1114" s="314">
        <f t="shared" ca="1" si="34"/>
        <v>2350.0500000000002</v>
      </c>
      <c r="S1114" s="314"/>
      <c r="T1114" s="314">
        <f ca="1">+T1115</f>
        <v>4571778.03</v>
      </c>
      <c r="U1114" s="313">
        <f t="shared" si="35"/>
        <v>1</v>
      </c>
      <c r="V1114" s="319" t="str">
        <f>+VLOOKUP(A1114,bd_lista!$A$3:$E$593,5,FALSE)</f>
        <v>Órgano Ejecutivo</v>
      </c>
      <c r="W1114" s="425" t="str">
        <f>+V1114</f>
        <v>Órgano Ejecutivo</v>
      </c>
    </row>
    <row r="1115" spans="1:23" customFormat="1" ht="15" customHeight="1">
      <c r="A1115" s="323">
        <v>10</v>
      </c>
      <c r="B1115" s="428"/>
      <c r="C1115" s="339" t="str">
        <f>+VLOOKUP(A1115,bd_lista!$A$3:$C$593,3,FALSE)</f>
        <v>Ministerio de Relaciones Exteriores</v>
      </c>
      <c r="D1115" s="430"/>
      <c r="E1115" s="319" t="s">
        <v>1419</v>
      </c>
      <c r="F1115" s="316">
        <f ca="1">+IFERROR(INDEX('Hoja de Trabajo para listado'!$A$155:$Z$1048576,MATCH($A1115,'Hoja de Trabajo para listado'!$A$155:$A$1048576,0),MATCH((CUADRO!F$5&amp;$E1115),'Hoja de Trabajo para listado'!$A$151:$Z$151,0)),0)+IFERROR(INDEX('Hoja de Trabajo para listado'!$AB$155:$BA$1048576,MATCH($A1115,'Hoja de Trabajo para listado'!$AB$155:$AB$1048576,0),MATCH((CUADRO!F$5&amp;$E1115),'Hoja de Trabajo para listado'!$AB$151:$BA$151,0)),0)+IFERROR(INDEX('Hoja de Trabajo para listado'!$BC$155:$CB$1048576,MATCH($A1115,'Hoja de Trabajo para listado'!$BC$155:$BC$1048576,0),MATCH((CUADRO!F$5&amp;$E1115),'Hoja de Trabajo para listado'!$BC$151:$CB$151,0)),0)+IFERROR(INDEX('Hoja de Trabajo para listado'!$DE$153:$DG$274,MATCH($A1115,'Hoja de Trabajo para listado'!$DE$153:$DE$1048576,0),MATCH((CUADRO!F$5&amp;$E1115),'Hoja de Trabajo para listado'!$DE$151:$DG$151,0)),0)+IFERROR(INDEX('Hoja de Trabajo para listado'!$CD$155:$DC$1048576,MATCH($A1115,'Hoja de Trabajo para listado'!$CD$155:$CD$1048576,0),MATCH((CUADRO!F$5&amp;$E1115),'Hoja de Trabajo para listado'!$CD$151:$DC$151,0)),0)</f>
        <v>7844</v>
      </c>
      <c r="G1115" s="316">
        <f ca="1">+IFERROR(INDEX('Hoja de Trabajo para listado'!$A$155:$Z$1048576,MATCH($A1115,'Hoja de Trabajo para listado'!$A$155:$A$1048576,0),MATCH((CUADRO!G$5&amp;$E1115),'Hoja de Trabajo para listado'!$A$151:$Z$151,0)),0)+IFERROR(INDEX('Hoja de Trabajo para listado'!$AB$155:$BA$1048576,MATCH($A1115,'Hoja de Trabajo para listado'!$AB$155:$AB$1048576,0),MATCH((CUADRO!G$5&amp;$E1115),'Hoja de Trabajo para listado'!$AB$151:$BA$151,0)),0)+IFERROR(INDEX('Hoja de Trabajo para listado'!$BC$155:$CB$1048576,MATCH($A1115,'Hoja de Trabajo para listado'!$BC$155:$BC$1048576,0),MATCH((CUADRO!G$5&amp;$E1115),'Hoja de Trabajo para listado'!$BC$151:$CB$151,0)),0)+IFERROR(INDEX('Hoja de Trabajo para listado'!$DE$153:$DG$274,MATCH($A1115,'Hoja de Trabajo para listado'!$DE$153:$DE$1048576,0),MATCH((CUADRO!G$5&amp;$E1115),'Hoja de Trabajo para listado'!$DE$151:$DG$151,0)),0)+IFERROR(INDEX('Hoja de Trabajo para listado'!$CD$155:$DC$1048576,MATCH($A1115,'Hoja de Trabajo para listado'!$CD$155:$CD$1048576,0),MATCH((CUADRO!G$5&amp;$E1115),'Hoja de Trabajo para listado'!$CD$151:$DC$151,0)),0)</f>
        <v>951241.47000000009</v>
      </c>
      <c r="H1115" s="316">
        <f ca="1">+IFERROR(INDEX('Hoja de Trabajo para listado'!$A$155:$Z$1048576,MATCH($A1115,'Hoja de Trabajo para listado'!$A$155:$A$1048576,0),MATCH((CUADRO!H$5&amp;$E1115),'Hoja de Trabajo para listado'!$A$151:$Z$151,0)),0)+IFERROR(INDEX('Hoja de Trabajo para listado'!$AB$155:$BA$1048576,MATCH($A1115,'Hoja de Trabajo para listado'!$AB$155:$AB$1048576,0),MATCH((CUADRO!H$5&amp;$E1115),'Hoja de Trabajo para listado'!$AB$151:$BA$151,0)),0)+IFERROR(INDEX('Hoja de Trabajo para listado'!$BC$155:$CB$1048576,MATCH($A1115,'Hoja de Trabajo para listado'!$BC$155:$BC$1048576,0),MATCH((CUADRO!H$5&amp;$E1115),'Hoja de Trabajo para listado'!$BC$151:$CB$151,0)),0)+IFERROR(INDEX('Hoja de Trabajo para listado'!$DE$153:$DG$274,MATCH($A1115,'Hoja de Trabajo para listado'!$DE$153:$DE$1048576,0),MATCH((CUADRO!H$5&amp;$E1115),'Hoja de Trabajo para listado'!$DE$151:$DG$151,0)),0)+IFERROR(INDEX('Hoja de Trabajo para listado'!$CD$155:$DC$1048576,MATCH($A1115,'Hoja de Trabajo para listado'!$CD$155:$CD$1048576,0),MATCH((CUADRO!H$5&amp;$E1115),'Hoja de Trabajo para listado'!$CD$151:$DC$151,0)),0)</f>
        <v>1613583.0900000003</v>
      </c>
      <c r="I1115" s="316">
        <f ca="1">+IFERROR(INDEX('Hoja de Trabajo para listado'!$A$155:$Z$1048576,MATCH($A1115,'Hoja de Trabajo para listado'!$A$155:$A$1048576,0),MATCH((CUADRO!I$5&amp;$E1115),'Hoja de Trabajo para listado'!$A$151:$Z$151,0)),0)+IFERROR(INDEX('Hoja de Trabajo para listado'!$AB$155:$BA$1048576,MATCH($A1115,'Hoja de Trabajo para listado'!$AB$155:$AB$1048576,0),MATCH((CUADRO!I$5&amp;$E1115),'Hoja de Trabajo para listado'!$AB$151:$BA$151,0)),0)+IFERROR(INDEX('Hoja de Trabajo para listado'!$BC$155:$CB$1048576,MATCH($A1115,'Hoja de Trabajo para listado'!$BC$155:$BC$1048576,0),MATCH((CUADRO!I$5&amp;$E1115),'Hoja de Trabajo para listado'!$BC$151:$CB$151,0)),0)+IFERROR(INDEX('Hoja de Trabajo para listado'!$DE$153:$DG$274,MATCH($A1115,'Hoja de Trabajo para listado'!$DE$153:$DE$1048576,0),MATCH((CUADRO!I$5&amp;$E1115),'Hoja de Trabajo para listado'!$DE$151:$DG$151,0)),0)+IFERROR(INDEX('Hoja de Trabajo para listado'!$CD$155:$DC$1048576,MATCH($A1115,'Hoja de Trabajo para listado'!$CD$155:$CD$1048576,0),MATCH((CUADRO!I$5&amp;$E1115),'Hoja de Trabajo para listado'!$CD$151:$DC$151,0)),0)</f>
        <v>1203508.5100000002</v>
      </c>
      <c r="J1115" s="316">
        <f ca="1">+IFERROR(INDEX('Hoja de Trabajo para listado'!$A$155:$Z$1048576,MATCH($A1115,'Hoja de Trabajo para listado'!$A$155:$A$1048576,0),MATCH((CUADRO!J$5&amp;$E1115),'Hoja de Trabajo para listado'!$A$151:$Z$151,0)),0)+IFERROR(INDEX('Hoja de Trabajo para listado'!$AB$155:$BA$1048576,MATCH($A1115,'Hoja de Trabajo para listado'!$AB$155:$AB$1048576,0),MATCH((CUADRO!J$5&amp;$E1115),'Hoja de Trabajo para listado'!$AB$151:$BA$151,0)),0)+IFERROR(INDEX('Hoja de Trabajo para listado'!$BC$155:$CB$1048576,MATCH($A1115,'Hoja de Trabajo para listado'!$BC$155:$BC$1048576,0),MATCH((CUADRO!J$5&amp;$E1115),'Hoja de Trabajo para listado'!$BC$151:$CB$151,0)),0)+IFERROR(INDEX('Hoja de Trabajo para listado'!$DE$153:$DG$274,MATCH($A1115,'Hoja de Trabajo para listado'!$DE$153:$DE$1048576,0),MATCH((CUADRO!J$5&amp;$E1115),'Hoja de Trabajo para listado'!$DE$151:$DG$151,0)),0)+IFERROR(INDEX('Hoja de Trabajo para listado'!$CD$155:$DC$1048576,MATCH($A1115,'Hoja de Trabajo para listado'!$CD$155:$CD$1048576,0),MATCH((CUADRO!J$5&amp;$E1115),'Hoja de Trabajo para listado'!$CD$151:$DC$151,0)),0)</f>
        <v>793250.90999999992</v>
      </c>
      <c r="K1115" s="314">
        <f ca="1">+IFERROR(INDEX('Hoja de Trabajo para listado'!$A$155:$Z$1048576,MATCH($A1115,'Hoja de Trabajo para listado'!$A$155:$A$1048576,0),MATCH((CUADRO!K$5&amp;$E1115),'Hoja de Trabajo para listado'!$A$151:$Z$151,0)),0)+IFERROR(INDEX('Hoja de Trabajo para listado'!$AB$155:$BA$1048576,MATCH($A1115,'Hoja de Trabajo para listado'!$AB$155:$AB$1048576,0),MATCH((CUADRO!K$5&amp;$E1115),'Hoja de Trabajo para listado'!$AB$151:$BA$151,0)),0)+IFERROR(INDEX('Hoja de Trabajo para listado'!$BC$155:$CB$1048576,MATCH($A1115,'Hoja de Trabajo para listado'!$BC$155:$BC$1048576,0),MATCH((CUADRO!K$5&amp;$E1115),'Hoja de Trabajo para listado'!$BC$151:$CB$151,0)),0)+IFERROR(INDEX('Hoja de Trabajo para listado'!$DE$153:$DG$274,MATCH($A1115,'Hoja de Trabajo para listado'!$DE$153:$DE$1048576,0),MATCH((CUADRO!K$5&amp;$E1115),'Hoja de Trabajo para listado'!$DE$151:$DG$151,0)),0)+IFERROR(INDEX('Hoja de Trabajo para listado'!$CD$155:$DC$1048576,MATCH($A1115,'Hoja de Trabajo para listado'!$CD$155:$CD$1048576,0),MATCH((CUADRO!K$5&amp;$E1115),'Hoja de Trabajo para listado'!$CD$151:$DC$151,0)),0)</f>
        <v>0</v>
      </c>
      <c r="L1115" s="314">
        <f ca="1">+IFERROR(INDEX('Hoja de Trabajo para listado'!$A$155:$Z$1048576,MATCH($A1115,'Hoja de Trabajo para listado'!$A$155:$A$1048576,0),MATCH((CUADRO!L$5&amp;$E1115),'Hoja de Trabajo para listado'!$A$151:$Z$151,0)),0)+IFERROR(INDEX('Hoja de Trabajo para listado'!$AB$155:$BA$1048576,MATCH($A1115,'Hoja de Trabajo para listado'!$AB$155:$AB$1048576,0),MATCH((CUADRO!L$5&amp;$E1115),'Hoja de Trabajo para listado'!$AB$151:$BA$151,0)),0)+IFERROR(INDEX('Hoja de Trabajo para listado'!$BC$155:$CB$1048576,MATCH($A1115,'Hoja de Trabajo para listado'!$BC$155:$BC$1048576,0),MATCH((CUADRO!L$5&amp;$E1115),'Hoja de Trabajo para listado'!$BC$151:$CB$151,0)),0)+IFERROR(INDEX('Hoja de Trabajo para listado'!$DE$153:$DG$274,MATCH($A1115,'Hoja de Trabajo para listado'!$DE$153:$DE$1048576,0),MATCH((CUADRO!L$5&amp;$E1115),'Hoja de Trabajo para listado'!$DE$151:$DG$151,0)),0)+IFERROR(INDEX('Hoja de Trabajo para listado'!$CD$155:$DC$1048576,MATCH($A1115,'Hoja de Trabajo para listado'!$CD$155:$CD$1048576,0),MATCH((CUADRO!L$5&amp;$E1115),'Hoja de Trabajo para listado'!$CD$151:$DC$151,0)),0)</f>
        <v>0</v>
      </c>
      <c r="M1115" s="314">
        <f ca="1">+IFERROR(INDEX('Hoja de Trabajo para listado'!$A$155:$Z$1048576,MATCH($A1115,'Hoja de Trabajo para listado'!$A$155:$A$1048576,0),MATCH((CUADRO!M$5&amp;$E1115),'Hoja de Trabajo para listado'!$A$151:$Z$151,0)),0)+IFERROR(INDEX('Hoja de Trabajo para listado'!$AB$155:$BA$1048576,MATCH($A1115,'Hoja de Trabajo para listado'!$AB$155:$AB$1048576,0),MATCH((CUADRO!M$5&amp;$E1115),'Hoja de Trabajo para listado'!$AB$151:$BA$151,0)),0)+IFERROR(INDEX('Hoja de Trabajo para listado'!$BC$155:$CB$1048576,MATCH($A1115,'Hoja de Trabajo para listado'!$BC$155:$BC$1048576,0),MATCH((CUADRO!M$5&amp;$E1115),'Hoja de Trabajo para listado'!$BC$151:$CB$151,0)),0)+IFERROR(INDEX('Hoja de Trabajo para listado'!$DE$153:$DG$274,MATCH($A1115,'Hoja de Trabajo para listado'!$DE$153:$DE$1048576,0),MATCH((CUADRO!M$5&amp;$E1115),'Hoja de Trabajo para listado'!$DE$151:$DG$151,0)),0)+IFERROR(INDEX('Hoja de Trabajo para listado'!$CD$155:$DC$1048576,MATCH($A1115,'Hoja de Trabajo para listado'!$CD$155:$CD$1048576,0),MATCH((CUADRO!M$5&amp;$E1115),'Hoja de Trabajo para listado'!$CD$151:$DC$151,0)),0)</f>
        <v>0</v>
      </c>
      <c r="N1115" s="314">
        <f ca="1">+IFERROR(INDEX('Hoja de Trabajo para listado'!$A$155:$Z$1048576,MATCH($A1115,'Hoja de Trabajo para listado'!$A$155:$A$1048576,0),MATCH((CUADRO!N$5&amp;$E1115),'Hoja de Trabajo para listado'!$A$151:$Z$151,0)),0)+IFERROR(INDEX('Hoja de Trabajo para listado'!$AB$155:$BA$1048576,MATCH($A1115,'Hoja de Trabajo para listado'!$AB$155:$AB$1048576,0),MATCH((CUADRO!N$5&amp;$E1115),'Hoja de Trabajo para listado'!$AB$151:$BA$151,0)),0)+IFERROR(INDEX('Hoja de Trabajo para listado'!$BC$155:$CB$1048576,MATCH($A1115,'Hoja de Trabajo para listado'!$BC$155:$BC$1048576,0),MATCH((CUADRO!N$5&amp;$E1115),'Hoja de Trabajo para listado'!$BC$151:$CB$151,0)),0)+IFERROR(INDEX('Hoja de Trabajo para listado'!$DE$153:$DG$274,MATCH($A1115,'Hoja de Trabajo para listado'!$DE$153:$DE$1048576,0),MATCH((CUADRO!N$5&amp;$E1115),'Hoja de Trabajo para listado'!$DE$151:$DG$151,0)),0)+IFERROR(INDEX('Hoja de Trabajo para listado'!$CD$155:$DC$1048576,MATCH($A1115,'Hoja de Trabajo para listado'!$CD$155:$CD$1048576,0),MATCH((CUADRO!N$5&amp;$E1115),'Hoja de Trabajo para listado'!$CD$151:$DC$151,0)),0)</f>
        <v>0</v>
      </c>
      <c r="O1115" s="314">
        <f ca="1">+IFERROR(INDEX('Hoja de Trabajo para listado'!$A$155:$Z$1048576,MATCH($A1115,'Hoja de Trabajo para listado'!$A$155:$A$1048576,0),MATCH((CUADRO!O$5&amp;$E1115),'Hoja de Trabajo para listado'!$A$151:$Z$151,0)),0)+IFERROR(INDEX('Hoja de Trabajo para listado'!$AB$155:$BA$1048576,MATCH($A1115,'Hoja de Trabajo para listado'!$AB$155:$AB$1048576,0),MATCH((CUADRO!O$5&amp;$E1115),'Hoja de Trabajo para listado'!$AB$151:$BA$151,0)),0)+IFERROR(INDEX('Hoja de Trabajo para listado'!$BC$155:$CB$1048576,MATCH($A1115,'Hoja de Trabajo para listado'!$BC$155:$BC$1048576,0),MATCH((CUADRO!O$5&amp;$E1115),'Hoja de Trabajo para listado'!$BC$151:$CB$151,0)),0)+IFERROR(INDEX('Hoja de Trabajo para listado'!$DE$153:$DG$274,MATCH($A1115,'Hoja de Trabajo para listado'!$DE$153:$DE$1048576,0),MATCH((CUADRO!O$5&amp;$E1115),'Hoja de Trabajo para listado'!$DE$151:$DG$151,0)),0)+IFERROR(INDEX('Hoja de Trabajo para listado'!$CD$155:$DC$1048576,MATCH($A1115,'Hoja de Trabajo para listado'!$CD$155:$CD$1048576,0),MATCH((CUADRO!O$5&amp;$E1115),'Hoja de Trabajo para listado'!$CD$151:$DC$151,0)),0)</f>
        <v>0</v>
      </c>
      <c r="P1115" s="314">
        <f ca="1">+IFERROR(INDEX('Hoja de Trabajo para listado'!$A$155:$Z$1048576,MATCH($A1115,'Hoja de Trabajo para listado'!$A$155:$A$1048576,0),MATCH((CUADRO!P$5&amp;$E1115),'Hoja de Trabajo para listado'!$A$151:$Z$151,0)),0)+IFERROR(INDEX('Hoja de Trabajo para listado'!$AB$155:$BA$1048576,MATCH($A1115,'Hoja de Trabajo para listado'!$AB$155:$AB$1048576,0),MATCH((CUADRO!P$5&amp;$E1115),'Hoja de Trabajo para listado'!$AB$151:$BA$151,0)),0)+IFERROR(INDEX('Hoja de Trabajo para listado'!$BC$155:$CB$1048576,MATCH($A1115,'Hoja de Trabajo para listado'!$BC$155:$BC$1048576,0),MATCH((CUADRO!P$5&amp;$E1115),'Hoja de Trabajo para listado'!$BC$151:$CB$151,0)),0)+IFERROR(INDEX('Hoja de Trabajo para listado'!$DE$153:$DG$274,MATCH($A1115,'Hoja de Trabajo para listado'!$DE$153:$DE$1048576,0),MATCH((CUADRO!P$5&amp;$E1115),'Hoja de Trabajo para listado'!$DE$151:$DG$151,0)),0)+IFERROR(INDEX('Hoja de Trabajo para listado'!$CD$155:$DC$1048576,MATCH($A1115,'Hoja de Trabajo para listado'!$CD$155:$CD$1048576,0),MATCH((CUADRO!P$5&amp;$E1115),'Hoja de Trabajo para listado'!$CD$151:$DC$151,0)),0)</f>
        <v>0</v>
      </c>
      <c r="Q1115" s="314">
        <f ca="1">+IFERROR(INDEX('Hoja de Trabajo para listado'!$A$155:$Z$1048576,MATCH($A1115,'Hoja de Trabajo para listado'!$A$155:$A$1048576,0),MATCH((CUADRO!Q$5&amp;$E1115),'Hoja de Trabajo para listado'!$A$151:$Z$151,0)),0)+IFERROR(INDEX('Hoja de Trabajo para listado'!$AB$155:$BA$1048576,MATCH($A1115,'Hoja de Trabajo para listado'!$AB$155:$AB$1048576,0),MATCH((CUADRO!Q$5&amp;$E1115),'Hoja de Trabajo para listado'!$AB$151:$BA$151,0)),0)+IFERROR(INDEX('Hoja de Trabajo para listado'!$BC$155:$CB$1048576,MATCH($A1115,'Hoja de Trabajo para listado'!$BC$155:$BC$1048576,0),MATCH((CUADRO!Q$5&amp;$E1115),'Hoja de Trabajo para listado'!$BC$151:$CB$151,0)),0)+IFERROR(INDEX('Hoja de Trabajo para listado'!$DE$153:$DG$274,MATCH($A1115,'Hoja de Trabajo para listado'!$DE$153:$DE$1048576,0),MATCH((CUADRO!Q$5&amp;$E1115),'Hoja de Trabajo para listado'!$DE$151:$DG$151,0)),0)+IFERROR(INDEX('Hoja de Trabajo para listado'!$CD$155:$DC$1048576,MATCH($A1115,'Hoja de Trabajo para listado'!$CD$155:$CD$1048576,0),MATCH((CUADRO!Q$5&amp;$E1115),'Hoja de Trabajo para listado'!$CD$151:$DC$151,0)),0)</f>
        <v>0</v>
      </c>
      <c r="R1115" s="316">
        <f t="shared" ca="1" si="34"/>
        <v>4569427.9800000004</v>
      </c>
      <c r="S1115" s="316">
        <f ca="1">+R1114+R1115</f>
        <v>4571778.03</v>
      </c>
      <c r="T1115" s="314">
        <f ca="1">+S1115</f>
        <v>4571778.03</v>
      </c>
      <c r="U1115" s="348">
        <f t="shared" si="35"/>
        <v>2</v>
      </c>
      <c r="V1115" s="319" t="str">
        <f>+VLOOKUP(A1115,bd_lista!$A$3:$E$593,5,FALSE)</f>
        <v>Órgano Ejecutivo</v>
      </c>
      <c r="W1115" s="426"/>
    </row>
    <row r="1116" spans="1:23" customFormat="1">
      <c r="A1116" s="323">
        <v>81</v>
      </c>
      <c r="B1116" s="427">
        <f>+A1116</f>
        <v>81</v>
      </c>
      <c r="C1116" s="318" t="str">
        <f>+VLOOKUP(A1116,bd_lista!$A$3:$C$593,3,FALSE)</f>
        <v>Ministerio de Obras Públicas, Servicios y Vivienda</v>
      </c>
      <c r="D1116" s="429" t="str">
        <f>+C1116</f>
        <v>Ministerio de Obras Públicas, Servicios y Vivienda</v>
      </c>
      <c r="E1116" s="339" t="s">
        <v>1418</v>
      </c>
      <c r="F1116" s="314">
        <f ca="1">+IFERROR(INDEX('Hoja de Trabajo para listado'!$A$155:$Z$1048576,MATCH($A1116,'Hoja de Trabajo para listado'!$A$155:$A$1048576,0),MATCH((CUADRO!F$5&amp;$E1116),'Hoja de Trabajo para listado'!$A$151:$Z$151,0)),0)+IFERROR(INDEX('Hoja de Trabajo para listado'!$AB$155:$BA$1048576,MATCH($A1116,'Hoja de Trabajo para listado'!$AB$155:$AB$1048576,0),MATCH((CUADRO!F$5&amp;$E1116),'Hoja de Trabajo para listado'!$AB$151:$BA$151,0)),0)+IFERROR(INDEX('Hoja de Trabajo para listado'!$BC$155:$CB$1048576,MATCH($A1116,'Hoja de Trabajo para listado'!$BC$155:$BC$1048576,0),MATCH((CUADRO!F$5&amp;$E1116),'Hoja de Trabajo para listado'!$BC$151:$CB$151,0)),0)+IFERROR(INDEX('Hoja de Trabajo para listado'!$DE$153:$DG$274,MATCH($A1116,'Hoja de Trabajo para listado'!$DE$153:$DE$1048576,0),MATCH((CUADRO!F$5&amp;$E1116),'Hoja de Trabajo para listado'!$DE$151:$DG$151,0)),0)+IFERROR(INDEX('Hoja de Trabajo para listado'!$CD$155:$DC$1048576,MATCH($A1116,'Hoja de Trabajo para listado'!$CD$155:$CD$1048576,0),MATCH((CUADRO!F$5&amp;$E1116),'Hoja de Trabajo para listado'!$CD$151:$DC$151,0)),0)</f>
        <v>0</v>
      </c>
      <c r="G1116" s="314">
        <f ca="1">+IFERROR(INDEX('Hoja de Trabajo para listado'!$A$155:$Z$1048576,MATCH($A1116,'Hoja de Trabajo para listado'!$A$155:$A$1048576,0),MATCH((CUADRO!G$5&amp;$E1116),'Hoja de Trabajo para listado'!$A$151:$Z$151,0)),0)+IFERROR(INDEX('Hoja de Trabajo para listado'!$AB$155:$BA$1048576,MATCH($A1116,'Hoja de Trabajo para listado'!$AB$155:$AB$1048576,0),MATCH((CUADRO!G$5&amp;$E1116),'Hoja de Trabajo para listado'!$AB$151:$BA$151,0)),0)+IFERROR(INDEX('Hoja de Trabajo para listado'!$BC$155:$CB$1048576,MATCH($A1116,'Hoja de Trabajo para listado'!$BC$155:$BC$1048576,0),MATCH((CUADRO!G$5&amp;$E1116),'Hoja de Trabajo para listado'!$BC$151:$CB$151,0)),0)+IFERROR(INDEX('Hoja de Trabajo para listado'!$DE$153:$DG$274,MATCH($A1116,'Hoja de Trabajo para listado'!$DE$153:$DE$1048576,0),MATCH((CUADRO!G$5&amp;$E1116),'Hoja de Trabajo para listado'!$DE$151:$DG$151,0)),0)+IFERROR(INDEX('Hoja de Trabajo para listado'!$CD$155:$DC$1048576,MATCH($A1116,'Hoja de Trabajo para listado'!$CD$155:$CD$1048576,0),MATCH((CUADRO!G$5&amp;$E1116),'Hoja de Trabajo para listado'!$CD$151:$DC$151,0)),0)</f>
        <v>0</v>
      </c>
      <c r="H1116" s="314">
        <f ca="1">+IFERROR(INDEX('Hoja de Trabajo para listado'!$A$155:$Z$1048576,MATCH($A1116,'Hoja de Trabajo para listado'!$A$155:$A$1048576,0),MATCH((CUADRO!H$5&amp;$E1116),'Hoja de Trabajo para listado'!$A$151:$Z$151,0)),0)+IFERROR(INDEX('Hoja de Trabajo para listado'!$AB$155:$BA$1048576,MATCH($A1116,'Hoja de Trabajo para listado'!$AB$155:$AB$1048576,0),MATCH((CUADRO!H$5&amp;$E1116),'Hoja de Trabajo para listado'!$AB$151:$BA$151,0)),0)+IFERROR(INDEX('Hoja de Trabajo para listado'!$BC$155:$CB$1048576,MATCH($A1116,'Hoja de Trabajo para listado'!$BC$155:$BC$1048576,0),MATCH((CUADRO!H$5&amp;$E1116),'Hoja de Trabajo para listado'!$BC$151:$CB$151,0)),0)+IFERROR(INDEX('Hoja de Trabajo para listado'!$DE$153:$DG$274,MATCH($A1116,'Hoja de Trabajo para listado'!$DE$153:$DE$1048576,0),MATCH((CUADRO!H$5&amp;$E1116),'Hoja de Trabajo para listado'!$DE$151:$DG$151,0)),0)+IFERROR(INDEX('Hoja de Trabajo para listado'!$CD$155:$DC$1048576,MATCH($A1116,'Hoja de Trabajo para listado'!$CD$155:$CD$1048576,0),MATCH((CUADRO!H$5&amp;$E1116),'Hoja de Trabajo para listado'!$CD$151:$DC$151,0)),0)</f>
        <v>0</v>
      </c>
      <c r="I1116" s="314">
        <f ca="1">+IFERROR(INDEX('Hoja de Trabajo para listado'!$A$155:$Z$1048576,MATCH($A1116,'Hoja de Trabajo para listado'!$A$155:$A$1048576,0),MATCH((CUADRO!I$5&amp;$E1116),'Hoja de Trabajo para listado'!$A$151:$Z$151,0)),0)+IFERROR(INDEX('Hoja de Trabajo para listado'!$AB$155:$BA$1048576,MATCH($A1116,'Hoja de Trabajo para listado'!$AB$155:$AB$1048576,0),MATCH((CUADRO!I$5&amp;$E1116),'Hoja de Trabajo para listado'!$AB$151:$BA$151,0)),0)+IFERROR(INDEX('Hoja de Trabajo para listado'!$BC$155:$CB$1048576,MATCH($A1116,'Hoja de Trabajo para listado'!$BC$155:$BC$1048576,0),MATCH((CUADRO!I$5&amp;$E1116),'Hoja de Trabajo para listado'!$BC$151:$CB$151,0)),0)+IFERROR(INDEX('Hoja de Trabajo para listado'!$DE$153:$DG$274,MATCH($A1116,'Hoja de Trabajo para listado'!$DE$153:$DE$1048576,0),MATCH((CUADRO!I$5&amp;$E1116),'Hoja de Trabajo para listado'!$DE$151:$DG$151,0)),0)+IFERROR(INDEX('Hoja de Trabajo para listado'!$CD$155:$DC$1048576,MATCH($A1116,'Hoja de Trabajo para listado'!$CD$155:$CD$1048576,0),MATCH((CUADRO!I$5&amp;$E1116),'Hoja de Trabajo para listado'!$CD$151:$DC$151,0)),0)</f>
        <v>0</v>
      </c>
      <c r="J1116" s="314">
        <f ca="1">+IFERROR(INDEX('Hoja de Trabajo para listado'!$A$155:$Z$1048576,MATCH($A1116,'Hoja de Trabajo para listado'!$A$155:$A$1048576,0),MATCH((CUADRO!J$5&amp;$E1116),'Hoja de Trabajo para listado'!$A$151:$Z$151,0)),0)+IFERROR(INDEX('Hoja de Trabajo para listado'!$AB$155:$BA$1048576,MATCH($A1116,'Hoja de Trabajo para listado'!$AB$155:$AB$1048576,0),MATCH((CUADRO!J$5&amp;$E1116),'Hoja de Trabajo para listado'!$AB$151:$BA$151,0)),0)+IFERROR(INDEX('Hoja de Trabajo para listado'!$BC$155:$CB$1048576,MATCH($A1116,'Hoja de Trabajo para listado'!$BC$155:$BC$1048576,0),MATCH((CUADRO!J$5&amp;$E1116),'Hoja de Trabajo para listado'!$BC$151:$CB$151,0)),0)+IFERROR(INDEX('Hoja de Trabajo para listado'!$DE$153:$DG$274,MATCH($A1116,'Hoja de Trabajo para listado'!$DE$153:$DE$1048576,0),MATCH((CUADRO!J$5&amp;$E1116),'Hoja de Trabajo para listado'!$DE$151:$DG$151,0)),0)+IFERROR(INDEX('Hoja de Trabajo para listado'!$CD$155:$DC$1048576,MATCH($A1116,'Hoja de Trabajo para listado'!$CD$155:$CD$1048576,0),MATCH((CUADRO!J$5&amp;$E1116),'Hoja de Trabajo para listado'!$CD$151:$DC$151,0)),0)</f>
        <v>0</v>
      </c>
      <c r="K1116" s="314">
        <f ca="1">+IFERROR(INDEX('Hoja de Trabajo para listado'!$A$155:$Z$1048576,MATCH($A1116,'Hoja de Trabajo para listado'!$A$155:$A$1048576,0),MATCH((CUADRO!K$5&amp;$E1116),'Hoja de Trabajo para listado'!$A$151:$Z$151,0)),0)+IFERROR(INDEX('Hoja de Trabajo para listado'!$AB$155:$BA$1048576,MATCH($A1116,'Hoja de Trabajo para listado'!$AB$155:$AB$1048576,0),MATCH((CUADRO!K$5&amp;$E1116),'Hoja de Trabajo para listado'!$AB$151:$BA$151,0)),0)+IFERROR(INDEX('Hoja de Trabajo para listado'!$BC$155:$CB$1048576,MATCH($A1116,'Hoja de Trabajo para listado'!$BC$155:$BC$1048576,0),MATCH((CUADRO!K$5&amp;$E1116),'Hoja de Trabajo para listado'!$BC$151:$CB$151,0)),0)+IFERROR(INDEX('Hoja de Trabajo para listado'!$DE$153:$DG$274,MATCH($A1116,'Hoja de Trabajo para listado'!$DE$153:$DE$1048576,0),MATCH((CUADRO!K$5&amp;$E1116),'Hoja de Trabajo para listado'!$DE$151:$DG$151,0)),0)+IFERROR(INDEX('Hoja de Trabajo para listado'!$CD$155:$DC$1048576,MATCH($A1116,'Hoja de Trabajo para listado'!$CD$155:$CD$1048576,0),MATCH((CUADRO!K$5&amp;$E1116),'Hoja de Trabajo para listado'!$CD$151:$DC$151,0)),0)</f>
        <v>0</v>
      </c>
      <c r="L1116" s="314">
        <f ca="1">+IFERROR(INDEX('Hoja de Trabajo para listado'!$A$155:$Z$1048576,MATCH($A1116,'Hoja de Trabajo para listado'!$A$155:$A$1048576,0),MATCH((CUADRO!L$5&amp;$E1116),'Hoja de Trabajo para listado'!$A$151:$Z$151,0)),0)+IFERROR(INDEX('Hoja de Trabajo para listado'!$AB$155:$BA$1048576,MATCH($A1116,'Hoja de Trabajo para listado'!$AB$155:$AB$1048576,0),MATCH((CUADRO!L$5&amp;$E1116),'Hoja de Trabajo para listado'!$AB$151:$BA$151,0)),0)+IFERROR(INDEX('Hoja de Trabajo para listado'!$BC$155:$CB$1048576,MATCH($A1116,'Hoja de Trabajo para listado'!$BC$155:$BC$1048576,0),MATCH((CUADRO!L$5&amp;$E1116),'Hoja de Trabajo para listado'!$BC$151:$CB$151,0)),0)+IFERROR(INDEX('Hoja de Trabajo para listado'!$DE$153:$DG$274,MATCH($A1116,'Hoja de Trabajo para listado'!$DE$153:$DE$1048576,0),MATCH((CUADRO!L$5&amp;$E1116),'Hoja de Trabajo para listado'!$DE$151:$DG$151,0)),0)+IFERROR(INDEX('Hoja de Trabajo para listado'!$CD$155:$DC$1048576,MATCH($A1116,'Hoja de Trabajo para listado'!$CD$155:$CD$1048576,0),MATCH((CUADRO!L$5&amp;$E1116),'Hoja de Trabajo para listado'!$CD$151:$DC$151,0)),0)</f>
        <v>0</v>
      </c>
      <c r="M1116" s="314">
        <f ca="1">+IFERROR(INDEX('Hoja de Trabajo para listado'!$A$155:$Z$1048576,MATCH($A1116,'Hoja de Trabajo para listado'!$A$155:$A$1048576,0),MATCH((CUADRO!M$5&amp;$E1116),'Hoja de Trabajo para listado'!$A$151:$Z$151,0)),0)+IFERROR(INDEX('Hoja de Trabajo para listado'!$AB$155:$BA$1048576,MATCH($A1116,'Hoja de Trabajo para listado'!$AB$155:$AB$1048576,0),MATCH((CUADRO!M$5&amp;$E1116),'Hoja de Trabajo para listado'!$AB$151:$BA$151,0)),0)+IFERROR(INDEX('Hoja de Trabajo para listado'!$BC$155:$CB$1048576,MATCH($A1116,'Hoja de Trabajo para listado'!$BC$155:$BC$1048576,0),MATCH((CUADRO!M$5&amp;$E1116),'Hoja de Trabajo para listado'!$BC$151:$CB$151,0)),0)+IFERROR(INDEX('Hoja de Trabajo para listado'!$DE$153:$DG$274,MATCH($A1116,'Hoja de Trabajo para listado'!$DE$153:$DE$1048576,0),MATCH((CUADRO!M$5&amp;$E1116),'Hoja de Trabajo para listado'!$DE$151:$DG$151,0)),0)+IFERROR(INDEX('Hoja de Trabajo para listado'!$CD$155:$DC$1048576,MATCH($A1116,'Hoja de Trabajo para listado'!$CD$155:$CD$1048576,0),MATCH((CUADRO!M$5&amp;$E1116),'Hoja de Trabajo para listado'!$CD$151:$DC$151,0)),0)</f>
        <v>0</v>
      </c>
      <c r="N1116" s="314">
        <f ca="1">+IFERROR(INDEX('Hoja de Trabajo para listado'!$A$155:$Z$1048576,MATCH($A1116,'Hoja de Trabajo para listado'!$A$155:$A$1048576,0),MATCH((CUADRO!N$5&amp;$E1116),'Hoja de Trabajo para listado'!$A$151:$Z$151,0)),0)+IFERROR(INDEX('Hoja de Trabajo para listado'!$AB$155:$BA$1048576,MATCH($A1116,'Hoja de Trabajo para listado'!$AB$155:$AB$1048576,0),MATCH((CUADRO!N$5&amp;$E1116),'Hoja de Trabajo para listado'!$AB$151:$BA$151,0)),0)+IFERROR(INDEX('Hoja de Trabajo para listado'!$BC$155:$CB$1048576,MATCH($A1116,'Hoja de Trabajo para listado'!$BC$155:$BC$1048576,0),MATCH((CUADRO!N$5&amp;$E1116),'Hoja de Trabajo para listado'!$BC$151:$CB$151,0)),0)+IFERROR(INDEX('Hoja de Trabajo para listado'!$DE$153:$DG$274,MATCH($A1116,'Hoja de Trabajo para listado'!$DE$153:$DE$1048576,0),MATCH((CUADRO!N$5&amp;$E1116),'Hoja de Trabajo para listado'!$DE$151:$DG$151,0)),0)+IFERROR(INDEX('Hoja de Trabajo para listado'!$CD$155:$DC$1048576,MATCH($A1116,'Hoja de Trabajo para listado'!$CD$155:$CD$1048576,0),MATCH((CUADRO!N$5&amp;$E1116),'Hoja de Trabajo para listado'!$CD$151:$DC$151,0)),0)</f>
        <v>0</v>
      </c>
      <c r="O1116" s="314">
        <f ca="1">+IFERROR(INDEX('Hoja de Trabajo para listado'!$A$155:$Z$1048576,MATCH($A1116,'Hoja de Trabajo para listado'!$A$155:$A$1048576,0),MATCH((CUADRO!O$5&amp;$E1116),'Hoja de Trabajo para listado'!$A$151:$Z$151,0)),0)+IFERROR(INDEX('Hoja de Trabajo para listado'!$AB$155:$BA$1048576,MATCH($A1116,'Hoja de Trabajo para listado'!$AB$155:$AB$1048576,0),MATCH((CUADRO!O$5&amp;$E1116),'Hoja de Trabajo para listado'!$AB$151:$BA$151,0)),0)+IFERROR(INDEX('Hoja de Trabajo para listado'!$BC$155:$CB$1048576,MATCH($A1116,'Hoja de Trabajo para listado'!$BC$155:$BC$1048576,0),MATCH((CUADRO!O$5&amp;$E1116),'Hoja de Trabajo para listado'!$BC$151:$CB$151,0)),0)+IFERROR(INDEX('Hoja de Trabajo para listado'!$DE$153:$DG$274,MATCH($A1116,'Hoja de Trabajo para listado'!$DE$153:$DE$1048576,0),MATCH((CUADRO!O$5&amp;$E1116),'Hoja de Trabajo para listado'!$DE$151:$DG$151,0)),0)+IFERROR(INDEX('Hoja de Trabajo para listado'!$CD$155:$DC$1048576,MATCH($A1116,'Hoja de Trabajo para listado'!$CD$155:$CD$1048576,0),MATCH((CUADRO!O$5&amp;$E1116),'Hoja de Trabajo para listado'!$CD$151:$DC$151,0)),0)</f>
        <v>0</v>
      </c>
      <c r="P1116" s="314">
        <f ca="1">+IFERROR(INDEX('Hoja de Trabajo para listado'!$A$155:$Z$1048576,MATCH($A1116,'Hoja de Trabajo para listado'!$A$155:$A$1048576,0),MATCH((CUADRO!P$5&amp;$E1116),'Hoja de Trabajo para listado'!$A$151:$Z$151,0)),0)+IFERROR(INDEX('Hoja de Trabajo para listado'!$AB$155:$BA$1048576,MATCH($A1116,'Hoja de Trabajo para listado'!$AB$155:$AB$1048576,0),MATCH((CUADRO!P$5&amp;$E1116),'Hoja de Trabajo para listado'!$AB$151:$BA$151,0)),0)+IFERROR(INDEX('Hoja de Trabajo para listado'!$BC$155:$CB$1048576,MATCH($A1116,'Hoja de Trabajo para listado'!$BC$155:$BC$1048576,0),MATCH((CUADRO!P$5&amp;$E1116),'Hoja de Trabajo para listado'!$BC$151:$CB$151,0)),0)+IFERROR(INDEX('Hoja de Trabajo para listado'!$DE$153:$DG$274,MATCH($A1116,'Hoja de Trabajo para listado'!$DE$153:$DE$1048576,0),MATCH((CUADRO!P$5&amp;$E1116),'Hoja de Trabajo para listado'!$DE$151:$DG$151,0)),0)+IFERROR(INDEX('Hoja de Trabajo para listado'!$CD$155:$DC$1048576,MATCH($A1116,'Hoja de Trabajo para listado'!$CD$155:$CD$1048576,0),MATCH((CUADRO!P$5&amp;$E1116),'Hoja de Trabajo para listado'!$CD$151:$DC$151,0)),0)</f>
        <v>0</v>
      </c>
      <c r="Q1116" s="314">
        <f ca="1">+IFERROR(INDEX('Hoja de Trabajo para listado'!$A$155:$Z$1048576,MATCH($A1116,'Hoja de Trabajo para listado'!$A$155:$A$1048576,0),MATCH((CUADRO!Q$5&amp;$E1116),'Hoja de Trabajo para listado'!$A$151:$Z$151,0)),0)+IFERROR(INDEX('Hoja de Trabajo para listado'!$AB$155:$BA$1048576,MATCH($A1116,'Hoja de Trabajo para listado'!$AB$155:$AB$1048576,0),MATCH((CUADRO!Q$5&amp;$E1116),'Hoja de Trabajo para listado'!$AB$151:$BA$151,0)),0)+IFERROR(INDEX('Hoja de Trabajo para listado'!$BC$155:$CB$1048576,MATCH($A1116,'Hoja de Trabajo para listado'!$BC$155:$BC$1048576,0),MATCH((CUADRO!Q$5&amp;$E1116),'Hoja de Trabajo para listado'!$BC$151:$CB$151,0)),0)+IFERROR(INDEX('Hoja de Trabajo para listado'!$DE$153:$DG$274,MATCH($A1116,'Hoja de Trabajo para listado'!$DE$153:$DE$1048576,0),MATCH((CUADRO!Q$5&amp;$E1116),'Hoja de Trabajo para listado'!$DE$151:$DG$151,0)),0)+IFERROR(INDEX('Hoja de Trabajo para listado'!$CD$155:$DC$1048576,MATCH($A1116,'Hoja de Trabajo para listado'!$CD$155:$CD$1048576,0),MATCH((CUADRO!Q$5&amp;$E1116),'Hoja de Trabajo para listado'!$CD$151:$DC$151,0)),0)</f>
        <v>0</v>
      </c>
      <c r="R1116" s="314">
        <f t="shared" ca="1" si="34"/>
        <v>0</v>
      </c>
      <c r="S1116" s="314"/>
      <c r="T1116" s="314">
        <f ca="1">+T1117</f>
        <v>2680743.1100000003</v>
      </c>
      <c r="U1116" s="313">
        <f t="shared" si="35"/>
        <v>1</v>
      </c>
      <c r="V1116" s="319" t="str">
        <f>+VLOOKUP(A1116,bd_lista!$A$3:$E$593,5,FALSE)</f>
        <v>Órgano Ejecutivo</v>
      </c>
      <c r="W1116" s="425" t="str">
        <f>+V1116</f>
        <v>Órgano Ejecutivo</v>
      </c>
    </row>
    <row r="1117" spans="1:23" customFormat="1">
      <c r="A1117" s="323">
        <v>81</v>
      </c>
      <c r="B1117" s="428"/>
      <c r="C1117" s="339" t="str">
        <f>+VLOOKUP(A1117,bd_lista!$A$3:$C$593,3,FALSE)</f>
        <v>Ministerio de Obras Públicas, Servicios y Vivienda</v>
      </c>
      <c r="D1117" s="430"/>
      <c r="E1117" s="319" t="s">
        <v>1419</v>
      </c>
      <c r="F1117" s="316">
        <f ca="1">+IFERROR(INDEX('Hoja de Trabajo para listado'!$A$155:$Z$1048576,MATCH($A1117,'Hoja de Trabajo para listado'!$A$155:$A$1048576,0),MATCH((CUADRO!F$5&amp;$E1117),'Hoja de Trabajo para listado'!$A$151:$Z$151,0)),0)+IFERROR(INDEX('Hoja de Trabajo para listado'!$AB$155:$BA$1048576,MATCH($A1117,'Hoja de Trabajo para listado'!$AB$155:$AB$1048576,0),MATCH((CUADRO!F$5&amp;$E1117),'Hoja de Trabajo para listado'!$AB$151:$BA$151,0)),0)+IFERROR(INDEX('Hoja de Trabajo para listado'!$BC$155:$CB$1048576,MATCH($A1117,'Hoja de Trabajo para listado'!$BC$155:$BC$1048576,0),MATCH((CUADRO!F$5&amp;$E1117),'Hoja de Trabajo para listado'!$BC$151:$CB$151,0)),0)+IFERROR(INDEX('Hoja de Trabajo para listado'!$DE$153:$DG$274,MATCH($A1117,'Hoja de Trabajo para listado'!$DE$153:$DE$1048576,0),MATCH((CUADRO!F$5&amp;$E1117),'Hoja de Trabajo para listado'!$DE$151:$DG$151,0)),0)+IFERROR(INDEX('Hoja de Trabajo para listado'!$CD$155:$DC$1048576,MATCH($A1117,'Hoja de Trabajo para listado'!$CD$155:$CD$1048576,0),MATCH((CUADRO!F$5&amp;$E1117),'Hoja de Trabajo para listado'!$CD$151:$DC$151,0)),0)</f>
        <v>3270.96</v>
      </c>
      <c r="G1117" s="316">
        <f ca="1">+IFERROR(INDEX('Hoja de Trabajo para listado'!$A$155:$Z$1048576,MATCH($A1117,'Hoja de Trabajo para listado'!$A$155:$A$1048576,0),MATCH((CUADRO!G$5&amp;$E1117),'Hoja de Trabajo para listado'!$A$151:$Z$151,0)),0)+IFERROR(INDEX('Hoja de Trabajo para listado'!$AB$155:$BA$1048576,MATCH($A1117,'Hoja de Trabajo para listado'!$AB$155:$AB$1048576,0),MATCH((CUADRO!G$5&amp;$E1117),'Hoja de Trabajo para listado'!$AB$151:$BA$151,0)),0)+IFERROR(INDEX('Hoja de Trabajo para listado'!$BC$155:$CB$1048576,MATCH($A1117,'Hoja de Trabajo para listado'!$BC$155:$BC$1048576,0),MATCH((CUADRO!G$5&amp;$E1117),'Hoja de Trabajo para listado'!$BC$151:$CB$151,0)),0)+IFERROR(INDEX('Hoja de Trabajo para listado'!$DE$153:$DG$274,MATCH($A1117,'Hoja de Trabajo para listado'!$DE$153:$DE$1048576,0),MATCH((CUADRO!G$5&amp;$E1117),'Hoja de Trabajo para listado'!$DE$151:$DG$151,0)),0)+IFERROR(INDEX('Hoja de Trabajo para listado'!$CD$155:$DC$1048576,MATCH($A1117,'Hoja de Trabajo para listado'!$CD$155:$CD$1048576,0),MATCH((CUADRO!G$5&amp;$E1117),'Hoja de Trabajo para listado'!$CD$151:$DC$151,0)),0)</f>
        <v>2054.88</v>
      </c>
      <c r="H1117" s="316">
        <f ca="1">+IFERROR(INDEX('Hoja de Trabajo para listado'!$A$155:$Z$1048576,MATCH($A1117,'Hoja de Trabajo para listado'!$A$155:$A$1048576,0),MATCH((CUADRO!H$5&amp;$E1117),'Hoja de Trabajo para listado'!$A$151:$Z$151,0)),0)+IFERROR(INDEX('Hoja de Trabajo para listado'!$AB$155:$BA$1048576,MATCH($A1117,'Hoja de Trabajo para listado'!$AB$155:$AB$1048576,0),MATCH((CUADRO!H$5&amp;$E1117),'Hoja de Trabajo para listado'!$AB$151:$BA$151,0)),0)+IFERROR(INDEX('Hoja de Trabajo para listado'!$BC$155:$CB$1048576,MATCH($A1117,'Hoja de Trabajo para listado'!$BC$155:$BC$1048576,0),MATCH((CUADRO!H$5&amp;$E1117),'Hoja de Trabajo para listado'!$BC$151:$CB$151,0)),0)+IFERROR(INDEX('Hoja de Trabajo para listado'!$DE$153:$DG$274,MATCH($A1117,'Hoja de Trabajo para listado'!$DE$153:$DE$1048576,0),MATCH((CUADRO!H$5&amp;$E1117),'Hoja de Trabajo para listado'!$DE$151:$DG$151,0)),0)+IFERROR(INDEX('Hoja de Trabajo para listado'!$CD$155:$DC$1048576,MATCH($A1117,'Hoja de Trabajo para listado'!$CD$155:$CD$1048576,0),MATCH((CUADRO!H$5&amp;$E1117),'Hoja de Trabajo para listado'!$CD$151:$DC$151,0)),0)</f>
        <v>4106.4900000000007</v>
      </c>
      <c r="I1117" s="316">
        <f ca="1">+IFERROR(INDEX('Hoja de Trabajo para listado'!$A$155:$Z$1048576,MATCH($A1117,'Hoja de Trabajo para listado'!$A$155:$A$1048576,0),MATCH((CUADRO!I$5&amp;$E1117),'Hoja de Trabajo para listado'!$A$151:$Z$151,0)),0)+IFERROR(INDEX('Hoja de Trabajo para listado'!$AB$155:$BA$1048576,MATCH($A1117,'Hoja de Trabajo para listado'!$AB$155:$AB$1048576,0),MATCH((CUADRO!I$5&amp;$E1117),'Hoja de Trabajo para listado'!$AB$151:$BA$151,0)),0)+IFERROR(INDEX('Hoja de Trabajo para listado'!$BC$155:$CB$1048576,MATCH($A1117,'Hoja de Trabajo para listado'!$BC$155:$BC$1048576,0),MATCH((CUADRO!I$5&amp;$E1117),'Hoja de Trabajo para listado'!$BC$151:$CB$151,0)),0)+IFERROR(INDEX('Hoja de Trabajo para listado'!$DE$153:$DG$274,MATCH($A1117,'Hoja de Trabajo para listado'!$DE$153:$DE$1048576,0),MATCH((CUADRO!I$5&amp;$E1117),'Hoja de Trabajo para listado'!$DE$151:$DG$151,0)),0)+IFERROR(INDEX('Hoja de Trabajo para listado'!$CD$155:$DC$1048576,MATCH($A1117,'Hoja de Trabajo para listado'!$CD$155:$CD$1048576,0),MATCH((CUADRO!I$5&amp;$E1117),'Hoja de Trabajo para listado'!$CD$151:$DC$151,0)),0)</f>
        <v>0</v>
      </c>
      <c r="J1117" s="316">
        <f ca="1">+IFERROR(INDEX('Hoja de Trabajo para listado'!$A$155:$Z$1048576,MATCH($A1117,'Hoja de Trabajo para listado'!$A$155:$A$1048576,0),MATCH((CUADRO!J$5&amp;$E1117),'Hoja de Trabajo para listado'!$A$151:$Z$151,0)),0)+IFERROR(INDEX('Hoja de Trabajo para listado'!$AB$155:$BA$1048576,MATCH($A1117,'Hoja de Trabajo para listado'!$AB$155:$AB$1048576,0),MATCH((CUADRO!J$5&amp;$E1117),'Hoja de Trabajo para listado'!$AB$151:$BA$151,0)),0)+IFERROR(INDEX('Hoja de Trabajo para listado'!$BC$155:$CB$1048576,MATCH($A1117,'Hoja de Trabajo para listado'!$BC$155:$BC$1048576,0),MATCH((CUADRO!J$5&amp;$E1117),'Hoja de Trabajo para listado'!$BC$151:$CB$151,0)),0)+IFERROR(INDEX('Hoja de Trabajo para listado'!$DE$153:$DG$274,MATCH($A1117,'Hoja de Trabajo para listado'!$DE$153:$DE$1048576,0),MATCH((CUADRO!J$5&amp;$E1117),'Hoja de Trabajo para listado'!$DE$151:$DG$151,0)),0)+IFERROR(INDEX('Hoja de Trabajo para listado'!$CD$155:$DC$1048576,MATCH($A1117,'Hoja de Trabajo para listado'!$CD$155:$CD$1048576,0),MATCH((CUADRO!J$5&amp;$E1117),'Hoja de Trabajo para listado'!$CD$151:$DC$151,0)),0)</f>
        <v>2020</v>
      </c>
      <c r="K1117" s="314">
        <f ca="1">+IFERROR(INDEX('Hoja de Trabajo para listado'!$A$155:$Z$1048576,MATCH($A1117,'Hoja de Trabajo para listado'!$A$155:$A$1048576,0),MATCH((CUADRO!K$5&amp;$E1117),'Hoja de Trabajo para listado'!$A$151:$Z$151,0)),0)+IFERROR(INDEX('Hoja de Trabajo para listado'!$AB$155:$BA$1048576,MATCH($A1117,'Hoja de Trabajo para listado'!$AB$155:$AB$1048576,0),MATCH((CUADRO!K$5&amp;$E1117),'Hoja de Trabajo para listado'!$AB$151:$BA$151,0)),0)+IFERROR(INDEX('Hoja de Trabajo para listado'!$BC$155:$CB$1048576,MATCH($A1117,'Hoja de Trabajo para listado'!$BC$155:$BC$1048576,0),MATCH((CUADRO!K$5&amp;$E1117),'Hoja de Trabajo para listado'!$BC$151:$CB$151,0)),0)+IFERROR(INDEX('Hoja de Trabajo para listado'!$DE$153:$DG$274,MATCH($A1117,'Hoja de Trabajo para listado'!$DE$153:$DE$1048576,0),MATCH((CUADRO!K$5&amp;$E1117),'Hoja de Trabajo para listado'!$DE$151:$DG$151,0)),0)+IFERROR(INDEX('Hoja de Trabajo para listado'!$CD$155:$DC$1048576,MATCH($A1117,'Hoja de Trabajo para listado'!$CD$155:$CD$1048576,0),MATCH((CUADRO!K$5&amp;$E1117),'Hoja de Trabajo para listado'!$CD$151:$DC$151,0)),0)</f>
        <v>2669290.7800000003</v>
      </c>
      <c r="L1117" s="314">
        <f ca="1">+IFERROR(INDEX('Hoja de Trabajo para listado'!$A$155:$Z$1048576,MATCH($A1117,'Hoja de Trabajo para listado'!$A$155:$A$1048576,0),MATCH((CUADRO!L$5&amp;$E1117),'Hoja de Trabajo para listado'!$A$151:$Z$151,0)),0)+IFERROR(INDEX('Hoja de Trabajo para listado'!$AB$155:$BA$1048576,MATCH($A1117,'Hoja de Trabajo para listado'!$AB$155:$AB$1048576,0),MATCH((CUADRO!L$5&amp;$E1117),'Hoja de Trabajo para listado'!$AB$151:$BA$151,0)),0)+IFERROR(INDEX('Hoja de Trabajo para listado'!$BC$155:$CB$1048576,MATCH($A1117,'Hoja de Trabajo para listado'!$BC$155:$BC$1048576,0),MATCH((CUADRO!L$5&amp;$E1117),'Hoja de Trabajo para listado'!$BC$151:$CB$151,0)),0)+IFERROR(INDEX('Hoja de Trabajo para listado'!$DE$153:$DG$274,MATCH($A1117,'Hoja de Trabajo para listado'!$DE$153:$DE$1048576,0),MATCH((CUADRO!L$5&amp;$E1117),'Hoja de Trabajo para listado'!$DE$151:$DG$151,0)),0)+IFERROR(INDEX('Hoja de Trabajo para listado'!$CD$155:$DC$1048576,MATCH($A1117,'Hoja de Trabajo para listado'!$CD$155:$CD$1048576,0),MATCH((CUADRO!L$5&amp;$E1117),'Hoja de Trabajo para listado'!$CD$151:$DC$151,0)),0)</f>
        <v>0</v>
      </c>
      <c r="M1117" s="314">
        <f ca="1">+IFERROR(INDEX('Hoja de Trabajo para listado'!$A$155:$Z$1048576,MATCH($A1117,'Hoja de Trabajo para listado'!$A$155:$A$1048576,0),MATCH((CUADRO!M$5&amp;$E1117),'Hoja de Trabajo para listado'!$A$151:$Z$151,0)),0)+IFERROR(INDEX('Hoja de Trabajo para listado'!$AB$155:$BA$1048576,MATCH($A1117,'Hoja de Trabajo para listado'!$AB$155:$AB$1048576,0),MATCH((CUADRO!M$5&amp;$E1117),'Hoja de Trabajo para listado'!$AB$151:$BA$151,0)),0)+IFERROR(INDEX('Hoja de Trabajo para listado'!$BC$155:$CB$1048576,MATCH($A1117,'Hoja de Trabajo para listado'!$BC$155:$BC$1048576,0),MATCH((CUADRO!M$5&amp;$E1117),'Hoja de Trabajo para listado'!$BC$151:$CB$151,0)),0)+IFERROR(INDEX('Hoja de Trabajo para listado'!$DE$153:$DG$274,MATCH($A1117,'Hoja de Trabajo para listado'!$DE$153:$DE$1048576,0),MATCH((CUADRO!M$5&amp;$E1117),'Hoja de Trabajo para listado'!$DE$151:$DG$151,0)),0)+IFERROR(INDEX('Hoja de Trabajo para listado'!$CD$155:$DC$1048576,MATCH($A1117,'Hoja de Trabajo para listado'!$CD$155:$CD$1048576,0),MATCH((CUADRO!M$5&amp;$E1117),'Hoja de Trabajo para listado'!$CD$151:$DC$151,0)),0)</f>
        <v>0</v>
      </c>
      <c r="N1117" s="314">
        <f ca="1">+IFERROR(INDEX('Hoja de Trabajo para listado'!$A$155:$Z$1048576,MATCH($A1117,'Hoja de Trabajo para listado'!$A$155:$A$1048576,0),MATCH((CUADRO!N$5&amp;$E1117),'Hoja de Trabajo para listado'!$A$151:$Z$151,0)),0)+IFERROR(INDEX('Hoja de Trabajo para listado'!$AB$155:$BA$1048576,MATCH($A1117,'Hoja de Trabajo para listado'!$AB$155:$AB$1048576,0),MATCH((CUADRO!N$5&amp;$E1117),'Hoja de Trabajo para listado'!$AB$151:$BA$151,0)),0)+IFERROR(INDEX('Hoja de Trabajo para listado'!$BC$155:$CB$1048576,MATCH($A1117,'Hoja de Trabajo para listado'!$BC$155:$BC$1048576,0),MATCH((CUADRO!N$5&amp;$E1117),'Hoja de Trabajo para listado'!$BC$151:$CB$151,0)),0)+IFERROR(INDEX('Hoja de Trabajo para listado'!$DE$153:$DG$274,MATCH($A1117,'Hoja de Trabajo para listado'!$DE$153:$DE$1048576,0),MATCH((CUADRO!N$5&amp;$E1117),'Hoja de Trabajo para listado'!$DE$151:$DG$151,0)),0)+IFERROR(INDEX('Hoja de Trabajo para listado'!$CD$155:$DC$1048576,MATCH($A1117,'Hoja de Trabajo para listado'!$CD$155:$CD$1048576,0),MATCH((CUADRO!N$5&amp;$E1117),'Hoja de Trabajo para listado'!$CD$151:$DC$151,0)),0)</f>
        <v>0</v>
      </c>
      <c r="O1117" s="314">
        <f ca="1">+IFERROR(INDEX('Hoja de Trabajo para listado'!$A$155:$Z$1048576,MATCH($A1117,'Hoja de Trabajo para listado'!$A$155:$A$1048576,0),MATCH((CUADRO!O$5&amp;$E1117),'Hoja de Trabajo para listado'!$A$151:$Z$151,0)),0)+IFERROR(INDEX('Hoja de Trabajo para listado'!$AB$155:$BA$1048576,MATCH($A1117,'Hoja de Trabajo para listado'!$AB$155:$AB$1048576,0),MATCH((CUADRO!O$5&amp;$E1117),'Hoja de Trabajo para listado'!$AB$151:$BA$151,0)),0)+IFERROR(INDEX('Hoja de Trabajo para listado'!$BC$155:$CB$1048576,MATCH($A1117,'Hoja de Trabajo para listado'!$BC$155:$BC$1048576,0),MATCH((CUADRO!O$5&amp;$E1117),'Hoja de Trabajo para listado'!$BC$151:$CB$151,0)),0)+IFERROR(INDEX('Hoja de Trabajo para listado'!$DE$153:$DG$274,MATCH($A1117,'Hoja de Trabajo para listado'!$DE$153:$DE$1048576,0),MATCH((CUADRO!O$5&amp;$E1117),'Hoja de Trabajo para listado'!$DE$151:$DG$151,0)),0)+IFERROR(INDEX('Hoja de Trabajo para listado'!$CD$155:$DC$1048576,MATCH($A1117,'Hoja de Trabajo para listado'!$CD$155:$CD$1048576,0),MATCH((CUADRO!O$5&amp;$E1117),'Hoja de Trabajo para listado'!$CD$151:$DC$151,0)),0)</f>
        <v>0</v>
      </c>
      <c r="P1117" s="314">
        <f ca="1">+IFERROR(INDEX('Hoja de Trabajo para listado'!$A$155:$Z$1048576,MATCH($A1117,'Hoja de Trabajo para listado'!$A$155:$A$1048576,0),MATCH((CUADRO!P$5&amp;$E1117),'Hoja de Trabajo para listado'!$A$151:$Z$151,0)),0)+IFERROR(INDEX('Hoja de Trabajo para listado'!$AB$155:$BA$1048576,MATCH($A1117,'Hoja de Trabajo para listado'!$AB$155:$AB$1048576,0),MATCH((CUADRO!P$5&amp;$E1117),'Hoja de Trabajo para listado'!$AB$151:$BA$151,0)),0)+IFERROR(INDEX('Hoja de Trabajo para listado'!$BC$155:$CB$1048576,MATCH($A1117,'Hoja de Trabajo para listado'!$BC$155:$BC$1048576,0),MATCH((CUADRO!P$5&amp;$E1117),'Hoja de Trabajo para listado'!$BC$151:$CB$151,0)),0)+IFERROR(INDEX('Hoja de Trabajo para listado'!$DE$153:$DG$274,MATCH($A1117,'Hoja de Trabajo para listado'!$DE$153:$DE$1048576,0),MATCH((CUADRO!P$5&amp;$E1117),'Hoja de Trabajo para listado'!$DE$151:$DG$151,0)),0)+IFERROR(INDEX('Hoja de Trabajo para listado'!$CD$155:$DC$1048576,MATCH($A1117,'Hoja de Trabajo para listado'!$CD$155:$CD$1048576,0),MATCH((CUADRO!P$5&amp;$E1117),'Hoja de Trabajo para listado'!$CD$151:$DC$151,0)),0)</f>
        <v>0</v>
      </c>
      <c r="Q1117" s="314">
        <f ca="1">+IFERROR(INDEX('Hoja de Trabajo para listado'!$A$155:$Z$1048576,MATCH($A1117,'Hoja de Trabajo para listado'!$A$155:$A$1048576,0),MATCH((CUADRO!Q$5&amp;$E1117),'Hoja de Trabajo para listado'!$A$151:$Z$151,0)),0)+IFERROR(INDEX('Hoja de Trabajo para listado'!$AB$155:$BA$1048576,MATCH($A1117,'Hoja de Trabajo para listado'!$AB$155:$AB$1048576,0),MATCH((CUADRO!Q$5&amp;$E1117),'Hoja de Trabajo para listado'!$AB$151:$BA$151,0)),0)+IFERROR(INDEX('Hoja de Trabajo para listado'!$BC$155:$CB$1048576,MATCH($A1117,'Hoja de Trabajo para listado'!$BC$155:$BC$1048576,0),MATCH((CUADRO!Q$5&amp;$E1117),'Hoja de Trabajo para listado'!$BC$151:$CB$151,0)),0)+IFERROR(INDEX('Hoja de Trabajo para listado'!$DE$153:$DG$274,MATCH($A1117,'Hoja de Trabajo para listado'!$DE$153:$DE$1048576,0),MATCH((CUADRO!Q$5&amp;$E1117),'Hoja de Trabajo para listado'!$DE$151:$DG$151,0)),0)+IFERROR(INDEX('Hoja de Trabajo para listado'!$CD$155:$DC$1048576,MATCH($A1117,'Hoja de Trabajo para listado'!$CD$155:$CD$1048576,0),MATCH((CUADRO!Q$5&amp;$E1117),'Hoja de Trabajo para listado'!$CD$151:$DC$151,0)),0)</f>
        <v>0</v>
      </c>
      <c r="R1117" s="316">
        <f t="shared" ca="1" si="34"/>
        <v>2680743.1100000003</v>
      </c>
      <c r="S1117" s="316">
        <f ca="1">+R1116+R1117</f>
        <v>2680743.1100000003</v>
      </c>
      <c r="T1117" s="314">
        <f ca="1">+S1117</f>
        <v>2680743.1100000003</v>
      </c>
      <c r="U1117" s="348">
        <f t="shared" si="35"/>
        <v>2</v>
      </c>
      <c r="V1117" s="319" t="str">
        <f>+VLOOKUP(A1117,bd_lista!$A$3:$E$593,5,FALSE)</f>
        <v>Órgano Ejecutivo</v>
      </c>
      <c r="W1117" s="426"/>
    </row>
    <row r="1118" spans="1:23" customFormat="1" ht="15" customHeight="1">
      <c r="A1118" s="323">
        <v>15</v>
      </c>
      <c r="B1118" s="427">
        <f>+A1118</f>
        <v>15</v>
      </c>
      <c r="C1118" s="318" t="str">
        <f>+VLOOKUP(A1118,bd_lista!$A$3:$C$593,3,FALSE)</f>
        <v>Ministerio de Gobierno</v>
      </c>
      <c r="D1118" s="429" t="str">
        <f>+C1118</f>
        <v>Ministerio de Gobierno</v>
      </c>
      <c r="E1118" s="339" t="s">
        <v>1418</v>
      </c>
      <c r="F1118" s="314">
        <f ca="1">+IFERROR(INDEX('Hoja de Trabajo para listado'!$A$155:$Z$1048576,MATCH($A1118,'Hoja de Trabajo para listado'!$A$155:$A$1048576,0),MATCH((CUADRO!F$5&amp;$E1118),'Hoja de Trabajo para listado'!$A$151:$Z$151,0)),0)+IFERROR(INDEX('Hoja de Trabajo para listado'!$AB$155:$BA$1048576,MATCH($A1118,'Hoja de Trabajo para listado'!$AB$155:$AB$1048576,0),MATCH((CUADRO!F$5&amp;$E1118),'Hoja de Trabajo para listado'!$AB$151:$BA$151,0)),0)+IFERROR(INDEX('Hoja de Trabajo para listado'!$BC$155:$CB$1048576,MATCH($A1118,'Hoja de Trabajo para listado'!$BC$155:$BC$1048576,0),MATCH((CUADRO!F$5&amp;$E1118),'Hoja de Trabajo para listado'!$BC$151:$CB$151,0)),0)+IFERROR(INDEX('Hoja de Trabajo para listado'!$DE$153:$DG$274,MATCH($A1118,'Hoja de Trabajo para listado'!$DE$153:$DE$1048576,0),MATCH((CUADRO!F$5&amp;$E1118),'Hoja de Trabajo para listado'!$DE$151:$DG$151,0)),0)+IFERROR(INDEX('Hoja de Trabajo para listado'!$CD$155:$DC$1048576,MATCH($A1118,'Hoja de Trabajo para listado'!$CD$155:$CD$1048576,0),MATCH((CUADRO!F$5&amp;$E1118),'Hoja de Trabajo para listado'!$CD$151:$DC$151,0)),0)</f>
        <v>0</v>
      </c>
      <c r="G1118" s="314">
        <f ca="1">+IFERROR(INDEX('Hoja de Trabajo para listado'!$A$155:$Z$1048576,MATCH($A1118,'Hoja de Trabajo para listado'!$A$155:$A$1048576,0),MATCH((CUADRO!G$5&amp;$E1118),'Hoja de Trabajo para listado'!$A$151:$Z$151,0)),0)+IFERROR(INDEX('Hoja de Trabajo para listado'!$AB$155:$BA$1048576,MATCH($A1118,'Hoja de Trabajo para listado'!$AB$155:$AB$1048576,0),MATCH((CUADRO!G$5&amp;$E1118),'Hoja de Trabajo para listado'!$AB$151:$BA$151,0)),0)+IFERROR(INDEX('Hoja de Trabajo para listado'!$BC$155:$CB$1048576,MATCH($A1118,'Hoja de Trabajo para listado'!$BC$155:$BC$1048576,0),MATCH((CUADRO!G$5&amp;$E1118),'Hoja de Trabajo para listado'!$BC$151:$CB$151,0)),0)+IFERROR(INDEX('Hoja de Trabajo para listado'!$DE$153:$DG$274,MATCH($A1118,'Hoja de Trabajo para listado'!$DE$153:$DE$1048576,0),MATCH((CUADRO!G$5&amp;$E1118),'Hoja de Trabajo para listado'!$DE$151:$DG$151,0)),0)+IFERROR(INDEX('Hoja de Trabajo para listado'!$CD$155:$DC$1048576,MATCH($A1118,'Hoja de Trabajo para listado'!$CD$155:$CD$1048576,0),MATCH((CUADRO!G$5&amp;$E1118),'Hoja de Trabajo para listado'!$CD$151:$DC$151,0)),0)</f>
        <v>0</v>
      </c>
      <c r="H1118" s="314">
        <f ca="1">+IFERROR(INDEX('Hoja de Trabajo para listado'!$A$155:$Z$1048576,MATCH($A1118,'Hoja de Trabajo para listado'!$A$155:$A$1048576,0),MATCH((CUADRO!H$5&amp;$E1118),'Hoja de Trabajo para listado'!$A$151:$Z$151,0)),0)+IFERROR(INDEX('Hoja de Trabajo para listado'!$AB$155:$BA$1048576,MATCH($A1118,'Hoja de Trabajo para listado'!$AB$155:$AB$1048576,0),MATCH((CUADRO!H$5&amp;$E1118),'Hoja de Trabajo para listado'!$AB$151:$BA$151,0)),0)+IFERROR(INDEX('Hoja de Trabajo para listado'!$BC$155:$CB$1048576,MATCH($A1118,'Hoja de Trabajo para listado'!$BC$155:$BC$1048576,0),MATCH((CUADRO!H$5&amp;$E1118),'Hoja de Trabajo para listado'!$BC$151:$CB$151,0)),0)+IFERROR(INDEX('Hoja de Trabajo para listado'!$DE$153:$DG$274,MATCH($A1118,'Hoja de Trabajo para listado'!$DE$153:$DE$1048576,0),MATCH((CUADRO!H$5&amp;$E1118),'Hoja de Trabajo para listado'!$DE$151:$DG$151,0)),0)+IFERROR(INDEX('Hoja de Trabajo para listado'!$CD$155:$DC$1048576,MATCH($A1118,'Hoja de Trabajo para listado'!$CD$155:$CD$1048576,0),MATCH((CUADRO!H$5&amp;$E1118),'Hoja de Trabajo para listado'!$CD$151:$DC$151,0)),0)</f>
        <v>0</v>
      </c>
      <c r="I1118" s="314">
        <f ca="1">+IFERROR(INDEX('Hoja de Trabajo para listado'!$A$155:$Z$1048576,MATCH($A1118,'Hoja de Trabajo para listado'!$A$155:$A$1048576,0),MATCH((CUADRO!I$5&amp;$E1118),'Hoja de Trabajo para listado'!$A$151:$Z$151,0)),0)+IFERROR(INDEX('Hoja de Trabajo para listado'!$AB$155:$BA$1048576,MATCH($A1118,'Hoja de Trabajo para listado'!$AB$155:$AB$1048576,0),MATCH((CUADRO!I$5&amp;$E1118),'Hoja de Trabajo para listado'!$AB$151:$BA$151,0)),0)+IFERROR(INDEX('Hoja de Trabajo para listado'!$BC$155:$CB$1048576,MATCH($A1118,'Hoja de Trabajo para listado'!$BC$155:$BC$1048576,0),MATCH((CUADRO!I$5&amp;$E1118),'Hoja de Trabajo para listado'!$BC$151:$CB$151,0)),0)+IFERROR(INDEX('Hoja de Trabajo para listado'!$DE$153:$DG$274,MATCH($A1118,'Hoja de Trabajo para listado'!$DE$153:$DE$1048576,0),MATCH((CUADRO!I$5&amp;$E1118),'Hoja de Trabajo para listado'!$DE$151:$DG$151,0)),0)+IFERROR(INDEX('Hoja de Trabajo para listado'!$CD$155:$DC$1048576,MATCH($A1118,'Hoja de Trabajo para listado'!$CD$155:$CD$1048576,0),MATCH((CUADRO!I$5&amp;$E1118),'Hoja de Trabajo para listado'!$CD$151:$DC$151,0)),0)</f>
        <v>0</v>
      </c>
      <c r="J1118" s="314">
        <f ca="1">+IFERROR(INDEX('Hoja de Trabajo para listado'!$A$155:$Z$1048576,MATCH($A1118,'Hoja de Trabajo para listado'!$A$155:$A$1048576,0),MATCH((CUADRO!J$5&amp;$E1118),'Hoja de Trabajo para listado'!$A$151:$Z$151,0)),0)+IFERROR(INDEX('Hoja de Trabajo para listado'!$AB$155:$BA$1048576,MATCH($A1118,'Hoja de Trabajo para listado'!$AB$155:$AB$1048576,0),MATCH((CUADRO!J$5&amp;$E1118),'Hoja de Trabajo para listado'!$AB$151:$BA$151,0)),0)+IFERROR(INDEX('Hoja de Trabajo para listado'!$BC$155:$CB$1048576,MATCH($A1118,'Hoja de Trabajo para listado'!$BC$155:$BC$1048576,0),MATCH((CUADRO!J$5&amp;$E1118),'Hoja de Trabajo para listado'!$BC$151:$CB$151,0)),0)+IFERROR(INDEX('Hoja de Trabajo para listado'!$DE$153:$DG$274,MATCH($A1118,'Hoja de Trabajo para listado'!$DE$153:$DE$1048576,0),MATCH((CUADRO!J$5&amp;$E1118),'Hoja de Trabajo para listado'!$DE$151:$DG$151,0)),0)+IFERROR(INDEX('Hoja de Trabajo para listado'!$CD$155:$DC$1048576,MATCH($A1118,'Hoja de Trabajo para listado'!$CD$155:$CD$1048576,0),MATCH((CUADRO!J$5&amp;$E1118),'Hoja de Trabajo para listado'!$CD$151:$DC$151,0)),0)</f>
        <v>0</v>
      </c>
      <c r="K1118" s="314">
        <f ca="1">+IFERROR(INDEX('Hoja de Trabajo para listado'!$A$155:$Z$1048576,MATCH($A1118,'Hoja de Trabajo para listado'!$A$155:$A$1048576,0),MATCH((CUADRO!K$5&amp;$E1118),'Hoja de Trabajo para listado'!$A$151:$Z$151,0)),0)+IFERROR(INDEX('Hoja de Trabajo para listado'!$AB$155:$BA$1048576,MATCH($A1118,'Hoja de Trabajo para listado'!$AB$155:$AB$1048576,0),MATCH((CUADRO!K$5&amp;$E1118),'Hoja de Trabajo para listado'!$AB$151:$BA$151,0)),0)+IFERROR(INDEX('Hoja de Trabajo para listado'!$BC$155:$CB$1048576,MATCH($A1118,'Hoja de Trabajo para listado'!$BC$155:$BC$1048576,0),MATCH((CUADRO!K$5&amp;$E1118),'Hoja de Trabajo para listado'!$BC$151:$CB$151,0)),0)+IFERROR(INDEX('Hoja de Trabajo para listado'!$DE$153:$DG$274,MATCH($A1118,'Hoja de Trabajo para listado'!$DE$153:$DE$1048576,0),MATCH((CUADRO!K$5&amp;$E1118),'Hoja de Trabajo para listado'!$DE$151:$DG$151,0)),0)+IFERROR(INDEX('Hoja de Trabajo para listado'!$CD$155:$DC$1048576,MATCH($A1118,'Hoja de Trabajo para listado'!$CD$155:$CD$1048576,0),MATCH((CUADRO!K$5&amp;$E1118),'Hoja de Trabajo para listado'!$CD$151:$DC$151,0)),0)</f>
        <v>0</v>
      </c>
      <c r="L1118" s="314">
        <f ca="1">+IFERROR(INDEX('Hoja de Trabajo para listado'!$A$155:$Z$1048576,MATCH($A1118,'Hoja de Trabajo para listado'!$A$155:$A$1048576,0),MATCH((CUADRO!L$5&amp;$E1118),'Hoja de Trabajo para listado'!$A$151:$Z$151,0)),0)+IFERROR(INDEX('Hoja de Trabajo para listado'!$AB$155:$BA$1048576,MATCH($A1118,'Hoja de Trabajo para listado'!$AB$155:$AB$1048576,0),MATCH((CUADRO!L$5&amp;$E1118),'Hoja de Trabajo para listado'!$AB$151:$BA$151,0)),0)+IFERROR(INDEX('Hoja de Trabajo para listado'!$BC$155:$CB$1048576,MATCH($A1118,'Hoja de Trabajo para listado'!$BC$155:$BC$1048576,0),MATCH((CUADRO!L$5&amp;$E1118),'Hoja de Trabajo para listado'!$BC$151:$CB$151,0)),0)+IFERROR(INDEX('Hoja de Trabajo para listado'!$DE$153:$DG$274,MATCH($A1118,'Hoja de Trabajo para listado'!$DE$153:$DE$1048576,0),MATCH((CUADRO!L$5&amp;$E1118),'Hoja de Trabajo para listado'!$DE$151:$DG$151,0)),0)+IFERROR(INDEX('Hoja de Trabajo para listado'!$CD$155:$DC$1048576,MATCH($A1118,'Hoja de Trabajo para listado'!$CD$155:$CD$1048576,0),MATCH((CUADRO!L$5&amp;$E1118),'Hoja de Trabajo para listado'!$CD$151:$DC$151,0)),0)</f>
        <v>0</v>
      </c>
      <c r="M1118" s="314">
        <f ca="1">+IFERROR(INDEX('Hoja de Trabajo para listado'!$A$155:$Z$1048576,MATCH($A1118,'Hoja de Trabajo para listado'!$A$155:$A$1048576,0),MATCH((CUADRO!M$5&amp;$E1118),'Hoja de Trabajo para listado'!$A$151:$Z$151,0)),0)+IFERROR(INDEX('Hoja de Trabajo para listado'!$AB$155:$BA$1048576,MATCH($A1118,'Hoja de Trabajo para listado'!$AB$155:$AB$1048576,0),MATCH((CUADRO!M$5&amp;$E1118),'Hoja de Trabajo para listado'!$AB$151:$BA$151,0)),0)+IFERROR(INDEX('Hoja de Trabajo para listado'!$BC$155:$CB$1048576,MATCH($A1118,'Hoja de Trabajo para listado'!$BC$155:$BC$1048576,0),MATCH((CUADRO!M$5&amp;$E1118),'Hoja de Trabajo para listado'!$BC$151:$CB$151,0)),0)+IFERROR(INDEX('Hoja de Trabajo para listado'!$DE$153:$DG$274,MATCH($A1118,'Hoja de Trabajo para listado'!$DE$153:$DE$1048576,0),MATCH((CUADRO!M$5&amp;$E1118),'Hoja de Trabajo para listado'!$DE$151:$DG$151,0)),0)+IFERROR(INDEX('Hoja de Trabajo para listado'!$CD$155:$DC$1048576,MATCH($A1118,'Hoja de Trabajo para listado'!$CD$155:$CD$1048576,0),MATCH((CUADRO!M$5&amp;$E1118),'Hoja de Trabajo para listado'!$CD$151:$DC$151,0)),0)</f>
        <v>0</v>
      </c>
      <c r="N1118" s="314">
        <f ca="1">+IFERROR(INDEX('Hoja de Trabajo para listado'!$A$155:$Z$1048576,MATCH($A1118,'Hoja de Trabajo para listado'!$A$155:$A$1048576,0),MATCH((CUADRO!N$5&amp;$E1118),'Hoja de Trabajo para listado'!$A$151:$Z$151,0)),0)+IFERROR(INDEX('Hoja de Trabajo para listado'!$AB$155:$BA$1048576,MATCH($A1118,'Hoja de Trabajo para listado'!$AB$155:$AB$1048576,0),MATCH((CUADRO!N$5&amp;$E1118),'Hoja de Trabajo para listado'!$AB$151:$BA$151,0)),0)+IFERROR(INDEX('Hoja de Trabajo para listado'!$BC$155:$CB$1048576,MATCH($A1118,'Hoja de Trabajo para listado'!$BC$155:$BC$1048576,0),MATCH((CUADRO!N$5&amp;$E1118),'Hoja de Trabajo para listado'!$BC$151:$CB$151,0)),0)+IFERROR(INDEX('Hoja de Trabajo para listado'!$DE$153:$DG$274,MATCH($A1118,'Hoja de Trabajo para listado'!$DE$153:$DE$1048576,0),MATCH((CUADRO!N$5&amp;$E1118),'Hoja de Trabajo para listado'!$DE$151:$DG$151,0)),0)+IFERROR(INDEX('Hoja de Trabajo para listado'!$CD$155:$DC$1048576,MATCH($A1118,'Hoja de Trabajo para listado'!$CD$155:$CD$1048576,0),MATCH((CUADRO!N$5&amp;$E1118),'Hoja de Trabajo para listado'!$CD$151:$DC$151,0)),0)</f>
        <v>0</v>
      </c>
      <c r="O1118" s="314">
        <f ca="1">+IFERROR(INDEX('Hoja de Trabajo para listado'!$A$155:$Z$1048576,MATCH($A1118,'Hoja de Trabajo para listado'!$A$155:$A$1048576,0),MATCH((CUADRO!O$5&amp;$E1118),'Hoja de Trabajo para listado'!$A$151:$Z$151,0)),0)+IFERROR(INDEX('Hoja de Trabajo para listado'!$AB$155:$BA$1048576,MATCH($A1118,'Hoja de Trabajo para listado'!$AB$155:$AB$1048576,0),MATCH((CUADRO!O$5&amp;$E1118),'Hoja de Trabajo para listado'!$AB$151:$BA$151,0)),0)+IFERROR(INDEX('Hoja de Trabajo para listado'!$BC$155:$CB$1048576,MATCH($A1118,'Hoja de Trabajo para listado'!$BC$155:$BC$1048576,0),MATCH((CUADRO!O$5&amp;$E1118),'Hoja de Trabajo para listado'!$BC$151:$CB$151,0)),0)+IFERROR(INDEX('Hoja de Trabajo para listado'!$DE$153:$DG$274,MATCH($A1118,'Hoja de Trabajo para listado'!$DE$153:$DE$1048576,0),MATCH((CUADRO!O$5&amp;$E1118),'Hoja de Trabajo para listado'!$DE$151:$DG$151,0)),0)+IFERROR(INDEX('Hoja de Trabajo para listado'!$CD$155:$DC$1048576,MATCH($A1118,'Hoja de Trabajo para listado'!$CD$155:$CD$1048576,0),MATCH((CUADRO!O$5&amp;$E1118),'Hoja de Trabajo para listado'!$CD$151:$DC$151,0)),0)</f>
        <v>0</v>
      </c>
      <c r="P1118" s="314">
        <f ca="1">+IFERROR(INDEX('Hoja de Trabajo para listado'!$A$155:$Z$1048576,MATCH($A1118,'Hoja de Trabajo para listado'!$A$155:$A$1048576,0),MATCH((CUADRO!P$5&amp;$E1118),'Hoja de Trabajo para listado'!$A$151:$Z$151,0)),0)+IFERROR(INDEX('Hoja de Trabajo para listado'!$AB$155:$BA$1048576,MATCH($A1118,'Hoja de Trabajo para listado'!$AB$155:$AB$1048576,0),MATCH((CUADRO!P$5&amp;$E1118),'Hoja de Trabajo para listado'!$AB$151:$BA$151,0)),0)+IFERROR(INDEX('Hoja de Trabajo para listado'!$BC$155:$CB$1048576,MATCH($A1118,'Hoja de Trabajo para listado'!$BC$155:$BC$1048576,0),MATCH((CUADRO!P$5&amp;$E1118),'Hoja de Trabajo para listado'!$BC$151:$CB$151,0)),0)+IFERROR(INDEX('Hoja de Trabajo para listado'!$DE$153:$DG$274,MATCH($A1118,'Hoja de Trabajo para listado'!$DE$153:$DE$1048576,0),MATCH((CUADRO!P$5&amp;$E1118),'Hoja de Trabajo para listado'!$DE$151:$DG$151,0)),0)+IFERROR(INDEX('Hoja de Trabajo para listado'!$CD$155:$DC$1048576,MATCH($A1118,'Hoja de Trabajo para listado'!$CD$155:$CD$1048576,0),MATCH((CUADRO!P$5&amp;$E1118),'Hoja de Trabajo para listado'!$CD$151:$DC$151,0)),0)</f>
        <v>0</v>
      </c>
      <c r="Q1118" s="314">
        <f ca="1">+IFERROR(INDEX('Hoja de Trabajo para listado'!$A$155:$Z$1048576,MATCH($A1118,'Hoja de Trabajo para listado'!$A$155:$A$1048576,0),MATCH((CUADRO!Q$5&amp;$E1118),'Hoja de Trabajo para listado'!$A$151:$Z$151,0)),0)+IFERROR(INDEX('Hoja de Trabajo para listado'!$AB$155:$BA$1048576,MATCH($A1118,'Hoja de Trabajo para listado'!$AB$155:$AB$1048576,0),MATCH((CUADRO!Q$5&amp;$E1118),'Hoja de Trabajo para listado'!$AB$151:$BA$151,0)),0)+IFERROR(INDEX('Hoja de Trabajo para listado'!$BC$155:$CB$1048576,MATCH($A1118,'Hoja de Trabajo para listado'!$BC$155:$BC$1048576,0),MATCH((CUADRO!Q$5&amp;$E1118),'Hoja de Trabajo para listado'!$BC$151:$CB$151,0)),0)+IFERROR(INDEX('Hoja de Trabajo para listado'!$DE$153:$DG$274,MATCH($A1118,'Hoja de Trabajo para listado'!$DE$153:$DE$1048576,0),MATCH((CUADRO!Q$5&amp;$E1118),'Hoja de Trabajo para listado'!$DE$151:$DG$151,0)),0)+IFERROR(INDEX('Hoja de Trabajo para listado'!$CD$155:$DC$1048576,MATCH($A1118,'Hoja de Trabajo para listado'!$CD$155:$CD$1048576,0),MATCH((CUADRO!Q$5&amp;$E1118),'Hoja de Trabajo para listado'!$CD$151:$DC$151,0)),0)</f>
        <v>0</v>
      </c>
      <c r="R1118" s="314">
        <f t="shared" ca="1" si="34"/>
        <v>0</v>
      </c>
      <c r="S1118" s="314"/>
      <c r="T1118" s="314">
        <f ca="1">+T1119</f>
        <v>2256994.34</v>
      </c>
      <c r="U1118" s="313">
        <f t="shared" si="35"/>
        <v>1</v>
      </c>
      <c r="V1118" s="319" t="str">
        <f>+VLOOKUP(A1118,bd_lista!$A$3:$E$593,5,FALSE)</f>
        <v>Órgano Ejecutivo</v>
      </c>
      <c r="W1118" s="425" t="str">
        <f>+V1118</f>
        <v>Órgano Ejecutivo</v>
      </c>
    </row>
    <row r="1119" spans="1:23" customFormat="1" ht="15" customHeight="1">
      <c r="A1119" s="323">
        <v>15</v>
      </c>
      <c r="B1119" s="428"/>
      <c r="C1119" s="339" t="str">
        <f>+VLOOKUP(A1119,bd_lista!$A$3:$C$593,3,FALSE)</f>
        <v>Ministerio de Gobierno</v>
      </c>
      <c r="D1119" s="430"/>
      <c r="E1119" s="319" t="s">
        <v>1419</v>
      </c>
      <c r="F1119" s="316">
        <f ca="1">+IFERROR(INDEX('Hoja de Trabajo para listado'!$A$155:$Z$1048576,MATCH($A1119,'Hoja de Trabajo para listado'!$A$155:$A$1048576,0),MATCH((CUADRO!F$5&amp;$E1119),'Hoja de Trabajo para listado'!$A$151:$Z$151,0)),0)+IFERROR(INDEX('Hoja de Trabajo para listado'!$AB$155:$BA$1048576,MATCH($A1119,'Hoja de Trabajo para listado'!$AB$155:$AB$1048576,0),MATCH((CUADRO!F$5&amp;$E1119),'Hoja de Trabajo para listado'!$AB$151:$BA$151,0)),0)+IFERROR(INDEX('Hoja de Trabajo para listado'!$BC$155:$CB$1048576,MATCH($A1119,'Hoja de Trabajo para listado'!$BC$155:$BC$1048576,0),MATCH((CUADRO!F$5&amp;$E1119),'Hoja de Trabajo para listado'!$BC$151:$CB$151,0)),0)+IFERROR(INDEX('Hoja de Trabajo para listado'!$DE$153:$DG$274,MATCH($A1119,'Hoja de Trabajo para listado'!$DE$153:$DE$1048576,0),MATCH((CUADRO!F$5&amp;$E1119),'Hoja de Trabajo para listado'!$DE$151:$DG$151,0)),0)+IFERROR(INDEX('Hoja de Trabajo para listado'!$CD$155:$DC$1048576,MATCH($A1119,'Hoja de Trabajo para listado'!$CD$155:$CD$1048576,0),MATCH((CUADRO!F$5&amp;$E1119),'Hoja de Trabajo para listado'!$CD$151:$DC$151,0)),0)</f>
        <v>106402.84</v>
      </c>
      <c r="G1119" s="316">
        <f ca="1">+IFERROR(INDEX('Hoja de Trabajo para listado'!$A$155:$Z$1048576,MATCH($A1119,'Hoja de Trabajo para listado'!$A$155:$A$1048576,0),MATCH((CUADRO!G$5&amp;$E1119),'Hoja de Trabajo para listado'!$A$151:$Z$151,0)),0)+IFERROR(INDEX('Hoja de Trabajo para listado'!$AB$155:$BA$1048576,MATCH($A1119,'Hoja de Trabajo para listado'!$AB$155:$AB$1048576,0),MATCH((CUADRO!G$5&amp;$E1119),'Hoja de Trabajo para listado'!$AB$151:$BA$151,0)),0)+IFERROR(INDEX('Hoja de Trabajo para listado'!$BC$155:$CB$1048576,MATCH($A1119,'Hoja de Trabajo para listado'!$BC$155:$BC$1048576,0),MATCH((CUADRO!G$5&amp;$E1119),'Hoja de Trabajo para listado'!$BC$151:$CB$151,0)),0)+IFERROR(INDEX('Hoja de Trabajo para listado'!$DE$153:$DG$274,MATCH($A1119,'Hoja de Trabajo para listado'!$DE$153:$DE$1048576,0),MATCH((CUADRO!G$5&amp;$E1119),'Hoja de Trabajo para listado'!$DE$151:$DG$151,0)),0)+IFERROR(INDEX('Hoja de Trabajo para listado'!$CD$155:$DC$1048576,MATCH($A1119,'Hoja de Trabajo para listado'!$CD$155:$CD$1048576,0),MATCH((CUADRO!G$5&amp;$E1119),'Hoja de Trabajo para listado'!$CD$151:$DC$151,0)),0)</f>
        <v>67834.24000000002</v>
      </c>
      <c r="H1119" s="316">
        <f ca="1">+IFERROR(INDEX('Hoja de Trabajo para listado'!$A$155:$Z$1048576,MATCH($A1119,'Hoja de Trabajo para listado'!$A$155:$A$1048576,0),MATCH((CUADRO!H$5&amp;$E1119),'Hoja de Trabajo para listado'!$A$151:$Z$151,0)),0)+IFERROR(INDEX('Hoja de Trabajo para listado'!$AB$155:$BA$1048576,MATCH($A1119,'Hoja de Trabajo para listado'!$AB$155:$AB$1048576,0),MATCH((CUADRO!H$5&amp;$E1119),'Hoja de Trabajo para listado'!$AB$151:$BA$151,0)),0)+IFERROR(INDEX('Hoja de Trabajo para listado'!$BC$155:$CB$1048576,MATCH($A1119,'Hoja de Trabajo para listado'!$BC$155:$BC$1048576,0),MATCH((CUADRO!H$5&amp;$E1119),'Hoja de Trabajo para listado'!$BC$151:$CB$151,0)),0)+IFERROR(INDEX('Hoja de Trabajo para listado'!$DE$153:$DG$274,MATCH($A1119,'Hoja de Trabajo para listado'!$DE$153:$DE$1048576,0),MATCH((CUADRO!H$5&amp;$E1119),'Hoja de Trabajo para listado'!$DE$151:$DG$151,0)),0)+IFERROR(INDEX('Hoja de Trabajo para listado'!$CD$155:$DC$1048576,MATCH($A1119,'Hoja de Trabajo para listado'!$CD$155:$CD$1048576,0),MATCH((CUADRO!H$5&amp;$E1119),'Hoja de Trabajo para listado'!$CD$151:$DC$151,0)),0)</f>
        <v>24927.360000000001</v>
      </c>
      <c r="I1119" s="316">
        <f ca="1">+IFERROR(INDEX('Hoja de Trabajo para listado'!$A$155:$Z$1048576,MATCH($A1119,'Hoja de Trabajo para listado'!$A$155:$A$1048576,0),MATCH((CUADRO!I$5&amp;$E1119),'Hoja de Trabajo para listado'!$A$151:$Z$151,0)),0)+IFERROR(INDEX('Hoja de Trabajo para listado'!$AB$155:$BA$1048576,MATCH($A1119,'Hoja de Trabajo para listado'!$AB$155:$AB$1048576,0),MATCH((CUADRO!I$5&amp;$E1119),'Hoja de Trabajo para listado'!$AB$151:$BA$151,0)),0)+IFERROR(INDEX('Hoja de Trabajo para listado'!$BC$155:$CB$1048576,MATCH($A1119,'Hoja de Trabajo para listado'!$BC$155:$BC$1048576,0),MATCH((CUADRO!I$5&amp;$E1119),'Hoja de Trabajo para listado'!$BC$151:$CB$151,0)),0)+IFERROR(INDEX('Hoja de Trabajo para listado'!$DE$153:$DG$274,MATCH($A1119,'Hoja de Trabajo para listado'!$DE$153:$DE$1048576,0),MATCH((CUADRO!I$5&amp;$E1119),'Hoja de Trabajo para listado'!$DE$151:$DG$151,0)),0)+IFERROR(INDEX('Hoja de Trabajo para listado'!$CD$155:$DC$1048576,MATCH($A1119,'Hoja de Trabajo para listado'!$CD$155:$CD$1048576,0),MATCH((CUADRO!I$5&amp;$E1119),'Hoja de Trabajo para listado'!$CD$151:$DC$151,0)),0)</f>
        <v>2001395.4</v>
      </c>
      <c r="J1119" s="316">
        <f ca="1">+IFERROR(INDEX('Hoja de Trabajo para listado'!$A$155:$Z$1048576,MATCH($A1119,'Hoja de Trabajo para listado'!$A$155:$A$1048576,0),MATCH((CUADRO!J$5&amp;$E1119),'Hoja de Trabajo para listado'!$A$151:$Z$151,0)),0)+IFERROR(INDEX('Hoja de Trabajo para listado'!$AB$155:$BA$1048576,MATCH($A1119,'Hoja de Trabajo para listado'!$AB$155:$AB$1048576,0),MATCH((CUADRO!J$5&amp;$E1119),'Hoja de Trabajo para listado'!$AB$151:$BA$151,0)),0)+IFERROR(INDEX('Hoja de Trabajo para listado'!$BC$155:$CB$1048576,MATCH($A1119,'Hoja de Trabajo para listado'!$BC$155:$BC$1048576,0),MATCH((CUADRO!J$5&amp;$E1119),'Hoja de Trabajo para listado'!$BC$151:$CB$151,0)),0)+IFERROR(INDEX('Hoja de Trabajo para listado'!$DE$153:$DG$274,MATCH($A1119,'Hoja de Trabajo para listado'!$DE$153:$DE$1048576,0),MATCH((CUADRO!J$5&amp;$E1119),'Hoja de Trabajo para listado'!$DE$151:$DG$151,0)),0)+IFERROR(INDEX('Hoja de Trabajo para listado'!$CD$155:$DC$1048576,MATCH($A1119,'Hoja de Trabajo para listado'!$CD$155:$CD$1048576,0),MATCH((CUADRO!J$5&amp;$E1119),'Hoja de Trabajo para listado'!$CD$151:$DC$151,0)),0)</f>
        <v>56434.5</v>
      </c>
      <c r="K1119" s="314">
        <f ca="1">+IFERROR(INDEX('Hoja de Trabajo para listado'!$A$155:$Z$1048576,MATCH($A1119,'Hoja de Trabajo para listado'!$A$155:$A$1048576,0),MATCH((CUADRO!K$5&amp;$E1119),'Hoja de Trabajo para listado'!$A$151:$Z$151,0)),0)+IFERROR(INDEX('Hoja de Trabajo para listado'!$AB$155:$BA$1048576,MATCH($A1119,'Hoja de Trabajo para listado'!$AB$155:$AB$1048576,0),MATCH((CUADRO!K$5&amp;$E1119),'Hoja de Trabajo para listado'!$AB$151:$BA$151,0)),0)+IFERROR(INDEX('Hoja de Trabajo para listado'!$BC$155:$CB$1048576,MATCH($A1119,'Hoja de Trabajo para listado'!$BC$155:$BC$1048576,0),MATCH((CUADRO!K$5&amp;$E1119),'Hoja de Trabajo para listado'!$BC$151:$CB$151,0)),0)+IFERROR(INDEX('Hoja de Trabajo para listado'!$DE$153:$DG$274,MATCH($A1119,'Hoja de Trabajo para listado'!$DE$153:$DE$1048576,0),MATCH((CUADRO!K$5&amp;$E1119),'Hoja de Trabajo para listado'!$DE$151:$DG$151,0)),0)+IFERROR(INDEX('Hoja de Trabajo para listado'!$CD$155:$DC$1048576,MATCH($A1119,'Hoja de Trabajo para listado'!$CD$155:$CD$1048576,0),MATCH((CUADRO!K$5&amp;$E1119),'Hoja de Trabajo para listado'!$CD$151:$DC$151,0)),0)</f>
        <v>0</v>
      </c>
      <c r="L1119" s="314">
        <f ca="1">+IFERROR(INDEX('Hoja de Trabajo para listado'!$A$155:$Z$1048576,MATCH($A1119,'Hoja de Trabajo para listado'!$A$155:$A$1048576,0),MATCH((CUADRO!L$5&amp;$E1119),'Hoja de Trabajo para listado'!$A$151:$Z$151,0)),0)+IFERROR(INDEX('Hoja de Trabajo para listado'!$AB$155:$BA$1048576,MATCH($A1119,'Hoja de Trabajo para listado'!$AB$155:$AB$1048576,0),MATCH((CUADRO!L$5&amp;$E1119),'Hoja de Trabajo para listado'!$AB$151:$BA$151,0)),0)+IFERROR(INDEX('Hoja de Trabajo para listado'!$BC$155:$CB$1048576,MATCH($A1119,'Hoja de Trabajo para listado'!$BC$155:$BC$1048576,0),MATCH((CUADRO!L$5&amp;$E1119),'Hoja de Trabajo para listado'!$BC$151:$CB$151,0)),0)+IFERROR(INDEX('Hoja de Trabajo para listado'!$DE$153:$DG$274,MATCH($A1119,'Hoja de Trabajo para listado'!$DE$153:$DE$1048576,0),MATCH((CUADRO!L$5&amp;$E1119),'Hoja de Trabajo para listado'!$DE$151:$DG$151,0)),0)+IFERROR(INDEX('Hoja de Trabajo para listado'!$CD$155:$DC$1048576,MATCH($A1119,'Hoja de Trabajo para listado'!$CD$155:$CD$1048576,0),MATCH((CUADRO!L$5&amp;$E1119),'Hoja de Trabajo para listado'!$CD$151:$DC$151,0)),0)</f>
        <v>0</v>
      </c>
      <c r="M1119" s="314">
        <f ca="1">+IFERROR(INDEX('Hoja de Trabajo para listado'!$A$155:$Z$1048576,MATCH($A1119,'Hoja de Trabajo para listado'!$A$155:$A$1048576,0),MATCH((CUADRO!M$5&amp;$E1119),'Hoja de Trabajo para listado'!$A$151:$Z$151,0)),0)+IFERROR(INDEX('Hoja de Trabajo para listado'!$AB$155:$BA$1048576,MATCH($A1119,'Hoja de Trabajo para listado'!$AB$155:$AB$1048576,0),MATCH((CUADRO!M$5&amp;$E1119),'Hoja de Trabajo para listado'!$AB$151:$BA$151,0)),0)+IFERROR(INDEX('Hoja de Trabajo para listado'!$BC$155:$CB$1048576,MATCH($A1119,'Hoja de Trabajo para listado'!$BC$155:$BC$1048576,0),MATCH((CUADRO!M$5&amp;$E1119),'Hoja de Trabajo para listado'!$BC$151:$CB$151,0)),0)+IFERROR(INDEX('Hoja de Trabajo para listado'!$DE$153:$DG$274,MATCH($A1119,'Hoja de Trabajo para listado'!$DE$153:$DE$1048576,0),MATCH((CUADRO!M$5&amp;$E1119),'Hoja de Trabajo para listado'!$DE$151:$DG$151,0)),0)+IFERROR(INDEX('Hoja de Trabajo para listado'!$CD$155:$DC$1048576,MATCH($A1119,'Hoja de Trabajo para listado'!$CD$155:$CD$1048576,0),MATCH((CUADRO!M$5&amp;$E1119),'Hoja de Trabajo para listado'!$CD$151:$DC$151,0)),0)</f>
        <v>0</v>
      </c>
      <c r="N1119" s="314">
        <f ca="1">+IFERROR(INDEX('Hoja de Trabajo para listado'!$A$155:$Z$1048576,MATCH($A1119,'Hoja de Trabajo para listado'!$A$155:$A$1048576,0),MATCH((CUADRO!N$5&amp;$E1119),'Hoja de Trabajo para listado'!$A$151:$Z$151,0)),0)+IFERROR(INDEX('Hoja de Trabajo para listado'!$AB$155:$BA$1048576,MATCH($A1119,'Hoja de Trabajo para listado'!$AB$155:$AB$1048576,0),MATCH((CUADRO!N$5&amp;$E1119),'Hoja de Trabajo para listado'!$AB$151:$BA$151,0)),0)+IFERROR(INDEX('Hoja de Trabajo para listado'!$BC$155:$CB$1048576,MATCH($A1119,'Hoja de Trabajo para listado'!$BC$155:$BC$1048576,0),MATCH((CUADRO!N$5&amp;$E1119),'Hoja de Trabajo para listado'!$BC$151:$CB$151,0)),0)+IFERROR(INDEX('Hoja de Trabajo para listado'!$DE$153:$DG$274,MATCH($A1119,'Hoja de Trabajo para listado'!$DE$153:$DE$1048576,0),MATCH((CUADRO!N$5&amp;$E1119),'Hoja de Trabajo para listado'!$DE$151:$DG$151,0)),0)+IFERROR(INDEX('Hoja de Trabajo para listado'!$CD$155:$DC$1048576,MATCH($A1119,'Hoja de Trabajo para listado'!$CD$155:$CD$1048576,0),MATCH((CUADRO!N$5&amp;$E1119),'Hoja de Trabajo para listado'!$CD$151:$DC$151,0)),0)</f>
        <v>0</v>
      </c>
      <c r="O1119" s="314">
        <f ca="1">+IFERROR(INDEX('Hoja de Trabajo para listado'!$A$155:$Z$1048576,MATCH($A1119,'Hoja de Trabajo para listado'!$A$155:$A$1048576,0),MATCH((CUADRO!O$5&amp;$E1119),'Hoja de Trabajo para listado'!$A$151:$Z$151,0)),0)+IFERROR(INDEX('Hoja de Trabajo para listado'!$AB$155:$BA$1048576,MATCH($A1119,'Hoja de Trabajo para listado'!$AB$155:$AB$1048576,0),MATCH((CUADRO!O$5&amp;$E1119),'Hoja de Trabajo para listado'!$AB$151:$BA$151,0)),0)+IFERROR(INDEX('Hoja de Trabajo para listado'!$BC$155:$CB$1048576,MATCH($A1119,'Hoja de Trabajo para listado'!$BC$155:$BC$1048576,0),MATCH((CUADRO!O$5&amp;$E1119),'Hoja de Trabajo para listado'!$BC$151:$CB$151,0)),0)+IFERROR(INDEX('Hoja de Trabajo para listado'!$DE$153:$DG$274,MATCH($A1119,'Hoja de Trabajo para listado'!$DE$153:$DE$1048576,0),MATCH((CUADRO!O$5&amp;$E1119),'Hoja de Trabajo para listado'!$DE$151:$DG$151,0)),0)+IFERROR(INDEX('Hoja de Trabajo para listado'!$CD$155:$DC$1048576,MATCH($A1119,'Hoja de Trabajo para listado'!$CD$155:$CD$1048576,0),MATCH((CUADRO!O$5&amp;$E1119),'Hoja de Trabajo para listado'!$CD$151:$DC$151,0)),0)</f>
        <v>0</v>
      </c>
      <c r="P1119" s="314">
        <f ca="1">+IFERROR(INDEX('Hoja de Trabajo para listado'!$A$155:$Z$1048576,MATCH($A1119,'Hoja de Trabajo para listado'!$A$155:$A$1048576,0),MATCH((CUADRO!P$5&amp;$E1119),'Hoja de Trabajo para listado'!$A$151:$Z$151,0)),0)+IFERROR(INDEX('Hoja de Trabajo para listado'!$AB$155:$BA$1048576,MATCH($A1119,'Hoja de Trabajo para listado'!$AB$155:$AB$1048576,0),MATCH((CUADRO!P$5&amp;$E1119),'Hoja de Trabajo para listado'!$AB$151:$BA$151,0)),0)+IFERROR(INDEX('Hoja de Trabajo para listado'!$BC$155:$CB$1048576,MATCH($A1119,'Hoja de Trabajo para listado'!$BC$155:$BC$1048576,0),MATCH((CUADRO!P$5&amp;$E1119),'Hoja de Trabajo para listado'!$BC$151:$CB$151,0)),0)+IFERROR(INDEX('Hoja de Trabajo para listado'!$DE$153:$DG$274,MATCH($A1119,'Hoja de Trabajo para listado'!$DE$153:$DE$1048576,0),MATCH((CUADRO!P$5&amp;$E1119),'Hoja de Trabajo para listado'!$DE$151:$DG$151,0)),0)+IFERROR(INDEX('Hoja de Trabajo para listado'!$CD$155:$DC$1048576,MATCH($A1119,'Hoja de Trabajo para listado'!$CD$155:$CD$1048576,0),MATCH((CUADRO!P$5&amp;$E1119),'Hoja de Trabajo para listado'!$CD$151:$DC$151,0)),0)</f>
        <v>0</v>
      </c>
      <c r="Q1119" s="314">
        <f ca="1">+IFERROR(INDEX('Hoja de Trabajo para listado'!$A$155:$Z$1048576,MATCH($A1119,'Hoja de Trabajo para listado'!$A$155:$A$1048576,0),MATCH((CUADRO!Q$5&amp;$E1119),'Hoja de Trabajo para listado'!$A$151:$Z$151,0)),0)+IFERROR(INDEX('Hoja de Trabajo para listado'!$AB$155:$BA$1048576,MATCH($A1119,'Hoja de Trabajo para listado'!$AB$155:$AB$1048576,0),MATCH((CUADRO!Q$5&amp;$E1119),'Hoja de Trabajo para listado'!$AB$151:$BA$151,0)),0)+IFERROR(INDEX('Hoja de Trabajo para listado'!$BC$155:$CB$1048576,MATCH($A1119,'Hoja de Trabajo para listado'!$BC$155:$BC$1048576,0),MATCH((CUADRO!Q$5&amp;$E1119),'Hoja de Trabajo para listado'!$BC$151:$CB$151,0)),0)+IFERROR(INDEX('Hoja de Trabajo para listado'!$DE$153:$DG$274,MATCH($A1119,'Hoja de Trabajo para listado'!$DE$153:$DE$1048576,0),MATCH((CUADRO!Q$5&amp;$E1119),'Hoja de Trabajo para listado'!$DE$151:$DG$151,0)),0)+IFERROR(INDEX('Hoja de Trabajo para listado'!$CD$155:$DC$1048576,MATCH($A1119,'Hoja de Trabajo para listado'!$CD$155:$CD$1048576,0),MATCH((CUADRO!Q$5&amp;$E1119),'Hoja de Trabajo para listado'!$CD$151:$DC$151,0)),0)</f>
        <v>0</v>
      </c>
      <c r="R1119" s="316">
        <f t="shared" ca="1" si="34"/>
        <v>2256994.34</v>
      </c>
      <c r="S1119" s="316">
        <f ca="1">+R1118+R1119</f>
        <v>2256994.34</v>
      </c>
      <c r="T1119" s="314">
        <f ca="1">+S1119</f>
        <v>2256994.34</v>
      </c>
      <c r="U1119" s="348">
        <f t="shared" si="35"/>
        <v>2</v>
      </c>
      <c r="V1119" s="319" t="str">
        <f>+VLOOKUP(A1119,bd_lista!$A$3:$E$593,5,FALSE)</f>
        <v>Órgano Ejecutivo</v>
      </c>
      <c r="W1119" s="426"/>
    </row>
    <row r="1120" spans="1:23" customFormat="1" ht="15" customHeight="1">
      <c r="A1120" s="323">
        <v>16</v>
      </c>
      <c r="B1120" s="427">
        <f>+A1120</f>
        <v>16</v>
      </c>
      <c r="C1120" s="318" t="str">
        <f>+VLOOKUP(A1120,bd_lista!$A$3:$C$593,3,FALSE)</f>
        <v>Ministerio de Educación, Deportes y Culturas</v>
      </c>
      <c r="D1120" s="429" t="str">
        <f>+C1120</f>
        <v>Ministerio de Educación, Deportes y Culturas</v>
      </c>
      <c r="E1120" s="339" t="s">
        <v>1418</v>
      </c>
      <c r="F1120" s="314">
        <f ca="1">+IFERROR(INDEX('Hoja de Trabajo para listado'!$A$155:$Z$1048576,MATCH($A1120,'Hoja de Trabajo para listado'!$A$155:$A$1048576,0),MATCH((CUADRO!F$5&amp;$E1120),'Hoja de Trabajo para listado'!$A$151:$Z$151,0)),0)+IFERROR(INDEX('Hoja de Trabajo para listado'!$AB$155:$BA$1048576,MATCH($A1120,'Hoja de Trabajo para listado'!$AB$155:$AB$1048576,0),MATCH((CUADRO!F$5&amp;$E1120),'Hoja de Trabajo para listado'!$AB$151:$BA$151,0)),0)+IFERROR(INDEX('Hoja de Trabajo para listado'!$BC$155:$CB$1048576,MATCH($A1120,'Hoja de Trabajo para listado'!$BC$155:$BC$1048576,0),MATCH((CUADRO!F$5&amp;$E1120),'Hoja de Trabajo para listado'!$BC$151:$CB$151,0)),0)+IFERROR(INDEX('Hoja de Trabajo para listado'!$DE$153:$DG$274,MATCH($A1120,'Hoja de Trabajo para listado'!$DE$153:$DE$1048576,0),MATCH((CUADRO!F$5&amp;$E1120),'Hoja de Trabajo para listado'!$DE$151:$DG$151,0)),0)+IFERROR(INDEX('Hoja de Trabajo para listado'!$CD$155:$DC$1048576,MATCH($A1120,'Hoja de Trabajo para listado'!$CD$155:$CD$1048576,0),MATCH((CUADRO!F$5&amp;$E1120),'Hoja de Trabajo para listado'!$CD$151:$DC$151,0)),0)</f>
        <v>0</v>
      </c>
      <c r="G1120" s="314">
        <f ca="1">+IFERROR(INDEX('Hoja de Trabajo para listado'!$A$155:$Z$1048576,MATCH($A1120,'Hoja de Trabajo para listado'!$A$155:$A$1048576,0),MATCH((CUADRO!G$5&amp;$E1120),'Hoja de Trabajo para listado'!$A$151:$Z$151,0)),0)+IFERROR(INDEX('Hoja de Trabajo para listado'!$AB$155:$BA$1048576,MATCH($A1120,'Hoja de Trabajo para listado'!$AB$155:$AB$1048576,0),MATCH((CUADRO!G$5&amp;$E1120),'Hoja de Trabajo para listado'!$AB$151:$BA$151,0)),0)+IFERROR(INDEX('Hoja de Trabajo para listado'!$BC$155:$CB$1048576,MATCH($A1120,'Hoja de Trabajo para listado'!$BC$155:$BC$1048576,0),MATCH((CUADRO!G$5&amp;$E1120),'Hoja de Trabajo para listado'!$BC$151:$CB$151,0)),0)+IFERROR(INDEX('Hoja de Trabajo para listado'!$DE$153:$DG$274,MATCH($A1120,'Hoja de Trabajo para listado'!$DE$153:$DE$1048576,0),MATCH((CUADRO!G$5&amp;$E1120),'Hoja de Trabajo para listado'!$DE$151:$DG$151,0)),0)+IFERROR(INDEX('Hoja de Trabajo para listado'!$CD$155:$DC$1048576,MATCH($A1120,'Hoja de Trabajo para listado'!$CD$155:$CD$1048576,0),MATCH((CUADRO!G$5&amp;$E1120),'Hoja de Trabajo para listado'!$CD$151:$DC$151,0)),0)</f>
        <v>0</v>
      </c>
      <c r="H1120" s="314">
        <f ca="1">+IFERROR(INDEX('Hoja de Trabajo para listado'!$A$155:$Z$1048576,MATCH($A1120,'Hoja de Trabajo para listado'!$A$155:$A$1048576,0),MATCH((CUADRO!H$5&amp;$E1120),'Hoja de Trabajo para listado'!$A$151:$Z$151,0)),0)+IFERROR(INDEX('Hoja de Trabajo para listado'!$AB$155:$BA$1048576,MATCH($A1120,'Hoja de Trabajo para listado'!$AB$155:$AB$1048576,0),MATCH((CUADRO!H$5&amp;$E1120),'Hoja de Trabajo para listado'!$AB$151:$BA$151,0)),0)+IFERROR(INDEX('Hoja de Trabajo para listado'!$BC$155:$CB$1048576,MATCH($A1120,'Hoja de Trabajo para listado'!$BC$155:$BC$1048576,0),MATCH((CUADRO!H$5&amp;$E1120),'Hoja de Trabajo para listado'!$BC$151:$CB$151,0)),0)+IFERROR(INDEX('Hoja de Trabajo para listado'!$DE$153:$DG$274,MATCH($A1120,'Hoja de Trabajo para listado'!$DE$153:$DE$1048576,0),MATCH((CUADRO!H$5&amp;$E1120),'Hoja de Trabajo para listado'!$DE$151:$DG$151,0)),0)+IFERROR(INDEX('Hoja de Trabajo para listado'!$CD$155:$DC$1048576,MATCH($A1120,'Hoja de Trabajo para listado'!$CD$155:$CD$1048576,0),MATCH((CUADRO!H$5&amp;$E1120),'Hoja de Trabajo para listado'!$CD$151:$DC$151,0)),0)</f>
        <v>57988.39</v>
      </c>
      <c r="I1120" s="314">
        <f ca="1">+IFERROR(INDEX('Hoja de Trabajo para listado'!$A$155:$Z$1048576,MATCH($A1120,'Hoja de Trabajo para listado'!$A$155:$A$1048576,0),MATCH((CUADRO!I$5&amp;$E1120),'Hoja de Trabajo para listado'!$A$151:$Z$151,0)),0)+IFERROR(INDEX('Hoja de Trabajo para listado'!$AB$155:$BA$1048576,MATCH($A1120,'Hoja de Trabajo para listado'!$AB$155:$AB$1048576,0),MATCH((CUADRO!I$5&amp;$E1120),'Hoja de Trabajo para listado'!$AB$151:$BA$151,0)),0)+IFERROR(INDEX('Hoja de Trabajo para listado'!$BC$155:$CB$1048576,MATCH($A1120,'Hoja de Trabajo para listado'!$BC$155:$BC$1048576,0),MATCH((CUADRO!I$5&amp;$E1120),'Hoja de Trabajo para listado'!$BC$151:$CB$151,0)),0)+IFERROR(INDEX('Hoja de Trabajo para listado'!$DE$153:$DG$274,MATCH($A1120,'Hoja de Trabajo para listado'!$DE$153:$DE$1048576,0),MATCH((CUADRO!I$5&amp;$E1120),'Hoja de Trabajo para listado'!$DE$151:$DG$151,0)),0)+IFERROR(INDEX('Hoja de Trabajo para listado'!$CD$155:$DC$1048576,MATCH($A1120,'Hoja de Trabajo para listado'!$CD$155:$CD$1048576,0),MATCH((CUADRO!I$5&amp;$E1120),'Hoja de Trabajo para listado'!$CD$151:$DC$151,0)),0)</f>
        <v>33306.79</v>
      </c>
      <c r="J1120" s="314">
        <f ca="1">+IFERROR(INDEX('Hoja de Trabajo para listado'!$A$155:$Z$1048576,MATCH($A1120,'Hoja de Trabajo para listado'!$A$155:$A$1048576,0),MATCH((CUADRO!J$5&amp;$E1120),'Hoja de Trabajo para listado'!$A$151:$Z$151,0)),0)+IFERROR(INDEX('Hoja de Trabajo para listado'!$AB$155:$BA$1048576,MATCH($A1120,'Hoja de Trabajo para listado'!$AB$155:$AB$1048576,0),MATCH((CUADRO!J$5&amp;$E1120),'Hoja de Trabajo para listado'!$AB$151:$BA$151,0)),0)+IFERROR(INDEX('Hoja de Trabajo para listado'!$BC$155:$CB$1048576,MATCH($A1120,'Hoja de Trabajo para listado'!$BC$155:$BC$1048576,0),MATCH((CUADRO!J$5&amp;$E1120),'Hoja de Trabajo para listado'!$BC$151:$CB$151,0)),0)+IFERROR(INDEX('Hoja de Trabajo para listado'!$DE$153:$DG$274,MATCH($A1120,'Hoja de Trabajo para listado'!$DE$153:$DE$1048576,0),MATCH((CUADRO!J$5&amp;$E1120),'Hoja de Trabajo para listado'!$DE$151:$DG$151,0)),0)+IFERROR(INDEX('Hoja de Trabajo para listado'!$CD$155:$DC$1048576,MATCH($A1120,'Hoja de Trabajo para listado'!$CD$155:$CD$1048576,0),MATCH((CUADRO!J$5&amp;$E1120),'Hoja de Trabajo para listado'!$CD$151:$DC$151,0)),0)</f>
        <v>3549.4099999999994</v>
      </c>
      <c r="K1120" s="314">
        <f ca="1">+IFERROR(INDEX('Hoja de Trabajo para listado'!$A$155:$Z$1048576,MATCH($A1120,'Hoja de Trabajo para listado'!$A$155:$A$1048576,0),MATCH((CUADRO!K$5&amp;$E1120),'Hoja de Trabajo para listado'!$A$151:$Z$151,0)),0)+IFERROR(INDEX('Hoja de Trabajo para listado'!$AB$155:$BA$1048576,MATCH($A1120,'Hoja de Trabajo para listado'!$AB$155:$AB$1048576,0),MATCH((CUADRO!K$5&amp;$E1120),'Hoja de Trabajo para listado'!$AB$151:$BA$151,0)),0)+IFERROR(INDEX('Hoja de Trabajo para listado'!$BC$155:$CB$1048576,MATCH($A1120,'Hoja de Trabajo para listado'!$BC$155:$BC$1048576,0),MATCH((CUADRO!K$5&amp;$E1120),'Hoja de Trabajo para listado'!$BC$151:$CB$151,0)),0)+IFERROR(INDEX('Hoja de Trabajo para listado'!$DE$153:$DG$274,MATCH($A1120,'Hoja de Trabajo para listado'!$DE$153:$DE$1048576,0),MATCH((CUADRO!K$5&amp;$E1120),'Hoja de Trabajo para listado'!$DE$151:$DG$151,0)),0)+IFERROR(INDEX('Hoja de Trabajo para listado'!$CD$155:$DC$1048576,MATCH($A1120,'Hoja de Trabajo para listado'!$CD$155:$CD$1048576,0),MATCH((CUADRO!K$5&amp;$E1120),'Hoja de Trabajo para listado'!$CD$151:$DC$151,0)),0)</f>
        <v>0</v>
      </c>
      <c r="L1120" s="314">
        <f ca="1">+IFERROR(INDEX('Hoja de Trabajo para listado'!$A$155:$Z$1048576,MATCH($A1120,'Hoja de Trabajo para listado'!$A$155:$A$1048576,0),MATCH((CUADRO!L$5&amp;$E1120),'Hoja de Trabajo para listado'!$A$151:$Z$151,0)),0)+IFERROR(INDEX('Hoja de Trabajo para listado'!$AB$155:$BA$1048576,MATCH($A1120,'Hoja de Trabajo para listado'!$AB$155:$AB$1048576,0),MATCH((CUADRO!L$5&amp;$E1120),'Hoja de Trabajo para listado'!$AB$151:$BA$151,0)),0)+IFERROR(INDEX('Hoja de Trabajo para listado'!$BC$155:$CB$1048576,MATCH($A1120,'Hoja de Trabajo para listado'!$BC$155:$BC$1048576,0),MATCH((CUADRO!L$5&amp;$E1120),'Hoja de Trabajo para listado'!$BC$151:$CB$151,0)),0)+IFERROR(INDEX('Hoja de Trabajo para listado'!$DE$153:$DG$274,MATCH($A1120,'Hoja de Trabajo para listado'!$DE$153:$DE$1048576,0),MATCH((CUADRO!L$5&amp;$E1120),'Hoja de Trabajo para listado'!$DE$151:$DG$151,0)),0)+IFERROR(INDEX('Hoja de Trabajo para listado'!$CD$155:$DC$1048576,MATCH($A1120,'Hoja de Trabajo para listado'!$CD$155:$CD$1048576,0),MATCH((CUADRO!L$5&amp;$E1120),'Hoja de Trabajo para listado'!$CD$151:$DC$151,0)),0)</f>
        <v>0</v>
      </c>
      <c r="M1120" s="314">
        <f ca="1">+IFERROR(INDEX('Hoja de Trabajo para listado'!$A$155:$Z$1048576,MATCH($A1120,'Hoja de Trabajo para listado'!$A$155:$A$1048576,0),MATCH((CUADRO!M$5&amp;$E1120),'Hoja de Trabajo para listado'!$A$151:$Z$151,0)),0)+IFERROR(INDEX('Hoja de Trabajo para listado'!$AB$155:$BA$1048576,MATCH($A1120,'Hoja de Trabajo para listado'!$AB$155:$AB$1048576,0),MATCH((CUADRO!M$5&amp;$E1120),'Hoja de Trabajo para listado'!$AB$151:$BA$151,0)),0)+IFERROR(INDEX('Hoja de Trabajo para listado'!$BC$155:$CB$1048576,MATCH($A1120,'Hoja de Trabajo para listado'!$BC$155:$BC$1048576,0),MATCH((CUADRO!M$5&amp;$E1120),'Hoja de Trabajo para listado'!$BC$151:$CB$151,0)),0)+IFERROR(INDEX('Hoja de Trabajo para listado'!$DE$153:$DG$274,MATCH($A1120,'Hoja de Trabajo para listado'!$DE$153:$DE$1048576,0),MATCH((CUADRO!M$5&amp;$E1120),'Hoja de Trabajo para listado'!$DE$151:$DG$151,0)),0)+IFERROR(INDEX('Hoja de Trabajo para listado'!$CD$155:$DC$1048576,MATCH($A1120,'Hoja de Trabajo para listado'!$CD$155:$CD$1048576,0),MATCH((CUADRO!M$5&amp;$E1120),'Hoja de Trabajo para listado'!$CD$151:$DC$151,0)),0)</f>
        <v>0</v>
      </c>
      <c r="N1120" s="314">
        <f ca="1">+IFERROR(INDEX('Hoja de Trabajo para listado'!$A$155:$Z$1048576,MATCH($A1120,'Hoja de Trabajo para listado'!$A$155:$A$1048576,0),MATCH((CUADRO!N$5&amp;$E1120),'Hoja de Trabajo para listado'!$A$151:$Z$151,0)),0)+IFERROR(INDEX('Hoja de Trabajo para listado'!$AB$155:$BA$1048576,MATCH($A1120,'Hoja de Trabajo para listado'!$AB$155:$AB$1048576,0),MATCH((CUADRO!N$5&amp;$E1120),'Hoja de Trabajo para listado'!$AB$151:$BA$151,0)),0)+IFERROR(INDEX('Hoja de Trabajo para listado'!$BC$155:$CB$1048576,MATCH($A1120,'Hoja de Trabajo para listado'!$BC$155:$BC$1048576,0),MATCH((CUADRO!N$5&amp;$E1120),'Hoja de Trabajo para listado'!$BC$151:$CB$151,0)),0)+IFERROR(INDEX('Hoja de Trabajo para listado'!$DE$153:$DG$274,MATCH($A1120,'Hoja de Trabajo para listado'!$DE$153:$DE$1048576,0),MATCH((CUADRO!N$5&amp;$E1120),'Hoja de Trabajo para listado'!$DE$151:$DG$151,0)),0)+IFERROR(INDEX('Hoja de Trabajo para listado'!$CD$155:$DC$1048576,MATCH($A1120,'Hoja de Trabajo para listado'!$CD$155:$CD$1048576,0),MATCH((CUADRO!N$5&amp;$E1120),'Hoja de Trabajo para listado'!$CD$151:$DC$151,0)),0)</f>
        <v>0</v>
      </c>
      <c r="O1120" s="314">
        <f ca="1">+IFERROR(INDEX('Hoja de Trabajo para listado'!$A$155:$Z$1048576,MATCH($A1120,'Hoja de Trabajo para listado'!$A$155:$A$1048576,0),MATCH((CUADRO!O$5&amp;$E1120),'Hoja de Trabajo para listado'!$A$151:$Z$151,0)),0)+IFERROR(INDEX('Hoja de Trabajo para listado'!$AB$155:$BA$1048576,MATCH($A1120,'Hoja de Trabajo para listado'!$AB$155:$AB$1048576,0),MATCH((CUADRO!O$5&amp;$E1120),'Hoja de Trabajo para listado'!$AB$151:$BA$151,0)),0)+IFERROR(INDEX('Hoja de Trabajo para listado'!$BC$155:$CB$1048576,MATCH($A1120,'Hoja de Trabajo para listado'!$BC$155:$BC$1048576,0),MATCH((CUADRO!O$5&amp;$E1120),'Hoja de Trabajo para listado'!$BC$151:$CB$151,0)),0)+IFERROR(INDEX('Hoja de Trabajo para listado'!$DE$153:$DG$274,MATCH($A1120,'Hoja de Trabajo para listado'!$DE$153:$DE$1048576,0),MATCH((CUADRO!O$5&amp;$E1120),'Hoja de Trabajo para listado'!$DE$151:$DG$151,0)),0)+IFERROR(INDEX('Hoja de Trabajo para listado'!$CD$155:$DC$1048576,MATCH($A1120,'Hoja de Trabajo para listado'!$CD$155:$CD$1048576,0),MATCH((CUADRO!O$5&amp;$E1120),'Hoja de Trabajo para listado'!$CD$151:$DC$151,0)),0)</f>
        <v>0</v>
      </c>
      <c r="P1120" s="314">
        <f ca="1">+IFERROR(INDEX('Hoja de Trabajo para listado'!$A$155:$Z$1048576,MATCH($A1120,'Hoja de Trabajo para listado'!$A$155:$A$1048576,0),MATCH((CUADRO!P$5&amp;$E1120),'Hoja de Trabajo para listado'!$A$151:$Z$151,0)),0)+IFERROR(INDEX('Hoja de Trabajo para listado'!$AB$155:$BA$1048576,MATCH($A1120,'Hoja de Trabajo para listado'!$AB$155:$AB$1048576,0),MATCH((CUADRO!P$5&amp;$E1120),'Hoja de Trabajo para listado'!$AB$151:$BA$151,0)),0)+IFERROR(INDEX('Hoja de Trabajo para listado'!$BC$155:$CB$1048576,MATCH($A1120,'Hoja de Trabajo para listado'!$BC$155:$BC$1048576,0),MATCH((CUADRO!P$5&amp;$E1120),'Hoja de Trabajo para listado'!$BC$151:$CB$151,0)),0)+IFERROR(INDEX('Hoja de Trabajo para listado'!$DE$153:$DG$274,MATCH($A1120,'Hoja de Trabajo para listado'!$DE$153:$DE$1048576,0),MATCH((CUADRO!P$5&amp;$E1120),'Hoja de Trabajo para listado'!$DE$151:$DG$151,0)),0)+IFERROR(INDEX('Hoja de Trabajo para listado'!$CD$155:$DC$1048576,MATCH($A1120,'Hoja de Trabajo para listado'!$CD$155:$CD$1048576,0),MATCH((CUADRO!P$5&amp;$E1120),'Hoja de Trabajo para listado'!$CD$151:$DC$151,0)),0)</f>
        <v>0</v>
      </c>
      <c r="Q1120" s="314">
        <f ca="1">+IFERROR(INDEX('Hoja de Trabajo para listado'!$A$155:$Z$1048576,MATCH($A1120,'Hoja de Trabajo para listado'!$A$155:$A$1048576,0),MATCH((CUADRO!Q$5&amp;$E1120),'Hoja de Trabajo para listado'!$A$151:$Z$151,0)),0)+IFERROR(INDEX('Hoja de Trabajo para listado'!$AB$155:$BA$1048576,MATCH($A1120,'Hoja de Trabajo para listado'!$AB$155:$AB$1048576,0),MATCH((CUADRO!Q$5&amp;$E1120),'Hoja de Trabajo para listado'!$AB$151:$BA$151,0)),0)+IFERROR(INDEX('Hoja de Trabajo para listado'!$BC$155:$CB$1048576,MATCH($A1120,'Hoja de Trabajo para listado'!$BC$155:$BC$1048576,0),MATCH((CUADRO!Q$5&amp;$E1120),'Hoja de Trabajo para listado'!$BC$151:$CB$151,0)),0)+IFERROR(INDEX('Hoja de Trabajo para listado'!$DE$153:$DG$274,MATCH($A1120,'Hoja de Trabajo para listado'!$DE$153:$DE$1048576,0),MATCH((CUADRO!Q$5&amp;$E1120),'Hoja de Trabajo para listado'!$DE$151:$DG$151,0)),0)+IFERROR(INDEX('Hoja de Trabajo para listado'!$CD$155:$DC$1048576,MATCH($A1120,'Hoja de Trabajo para listado'!$CD$155:$CD$1048576,0),MATCH((CUADRO!Q$5&amp;$E1120),'Hoja de Trabajo para listado'!$CD$151:$DC$151,0)),0)</f>
        <v>0</v>
      </c>
      <c r="R1120" s="314">
        <f t="shared" ca="1" si="34"/>
        <v>94844.59</v>
      </c>
      <c r="S1120" s="314"/>
      <c r="T1120" s="314">
        <f ca="1">+T1121</f>
        <v>1320316.83</v>
      </c>
      <c r="U1120" s="313">
        <f t="shared" si="35"/>
        <v>1</v>
      </c>
      <c r="V1120" s="319" t="str">
        <f>+VLOOKUP(A1120,bd_lista!$A$3:$E$593,5,FALSE)</f>
        <v>Órgano Ejecutivo</v>
      </c>
      <c r="W1120" s="425" t="str">
        <f>+V1120</f>
        <v>Órgano Ejecutivo</v>
      </c>
    </row>
    <row r="1121" spans="1:23" customFormat="1" ht="15" customHeight="1">
      <c r="A1121" s="323">
        <v>16</v>
      </c>
      <c r="B1121" s="428"/>
      <c r="C1121" s="339" t="str">
        <f>+VLOOKUP(A1121,bd_lista!$A$3:$C$593,3,FALSE)</f>
        <v>Ministerio de Educación, Deportes y Culturas</v>
      </c>
      <c r="D1121" s="430"/>
      <c r="E1121" s="319" t="s">
        <v>1419</v>
      </c>
      <c r="F1121" s="316">
        <f ca="1">+IFERROR(INDEX('Hoja de Trabajo para listado'!$A$155:$Z$1048576,MATCH($A1121,'Hoja de Trabajo para listado'!$A$155:$A$1048576,0),MATCH((CUADRO!F$5&amp;$E1121),'Hoja de Trabajo para listado'!$A$151:$Z$151,0)),0)+IFERROR(INDEX('Hoja de Trabajo para listado'!$AB$155:$BA$1048576,MATCH($A1121,'Hoja de Trabajo para listado'!$AB$155:$AB$1048576,0),MATCH((CUADRO!F$5&amp;$E1121),'Hoja de Trabajo para listado'!$AB$151:$BA$151,0)),0)+IFERROR(INDEX('Hoja de Trabajo para listado'!$BC$155:$CB$1048576,MATCH($A1121,'Hoja de Trabajo para listado'!$BC$155:$BC$1048576,0),MATCH((CUADRO!F$5&amp;$E1121),'Hoja de Trabajo para listado'!$BC$151:$CB$151,0)),0)+IFERROR(INDEX('Hoja de Trabajo para listado'!$DE$153:$DG$274,MATCH($A1121,'Hoja de Trabajo para listado'!$DE$153:$DE$1048576,0),MATCH((CUADRO!F$5&amp;$E1121),'Hoja de Trabajo para listado'!$DE$151:$DG$151,0)),0)+IFERROR(INDEX('Hoja de Trabajo para listado'!$CD$155:$DC$1048576,MATCH($A1121,'Hoja de Trabajo para listado'!$CD$155:$CD$1048576,0),MATCH((CUADRO!F$5&amp;$E1121),'Hoja de Trabajo para listado'!$CD$151:$DC$151,0)),0)</f>
        <v>11560.4</v>
      </c>
      <c r="G1121" s="316">
        <f ca="1">+IFERROR(INDEX('Hoja de Trabajo para listado'!$A$155:$Z$1048576,MATCH($A1121,'Hoja de Trabajo para listado'!$A$155:$A$1048576,0),MATCH((CUADRO!G$5&amp;$E1121),'Hoja de Trabajo para listado'!$A$151:$Z$151,0)),0)+IFERROR(INDEX('Hoja de Trabajo para listado'!$AB$155:$BA$1048576,MATCH($A1121,'Hoja de Trabajo para listado'!$AB$155:$AB$1048576,0),MATCH((CUADRO!G$5&amp;$E1121),'Hoja de Trabajo para listado'!$AB$151:$BA$151,0)),0)+IFERROR(INDEX('Hoja de Trabajo para listado'!$BC$155:$CB$1048576,MATCH($A1121,'Hoja de Trabajo para listado'!$BC$155:$BC$1048576,0),MATCH((CUADRO!G$5&amp;$E1121),'Hoja de Trabajo para listado'!$BC$151:$CB$151,0)),0)+IFERROR(INDEX('Hoja de Trabajo para listado'!$DE$153:$DG$274,MATCH($A1121,'Hoja de Trabajo para listado'!$DE$153:$DE$1048576,0),MATCH((CUADRO!G$5&amp;$E1121),'Hoja de Trabajo para listado'!$DE$151:$DG$151,0)),0)+IFERROR(INDEX('Hoja de Trabajo para listado'!$CD$155:$DC$1048576,MATCH($A1121,'Hoja de Trabajo para listado'!$CD$155:$CD$1048576,0),MATCH((CUADRO!G$5&amp;$E1121),'Hoja de Trabajo para listado'!$CD$151:$DC$151,0)),0)</f>
        <v>683275.38</v>
      </c>
      <c r="H1121" s="316">
        <f ca="1">+IFERROR(INDEX('Hoja de Trabajo para listado'!$A$155:$Z$1048576,MATCH($A1121,'Hoja de Trabajo para listado'!$A$155:$A$1048576,0),MATCH((CUADRO!H$5&amp;$E1121),'Hoja de Trabajo para listado'!$A$151:$Z$151,0)),0)+IFERROR(INDEX('Hoja de Trabajo para listado'!$AB$155:$BA$1048576,MATCH($A1121,'Hoja de Trabajo para listado'!$AB$155:$AB$1048576,0),MATCH((CUADRO!H$5&amp;$E1121),'Hoja de Trabajo para listado'!$AB$151:$BA$151,0)),0)+IFERROR(INDEX('Hoja de Trabajo para listado'!$BC$155:$CB$1048576,MATCH($A1121,'Hoja de Trabajo para listado'!$BC$155:$BC$1048576,0),MATCH((CUADRO!H$5&amp;$E1121),'Hoja de Trabajo para listado'!$BC$151:$CB$151,0)),0)+IFERROR(INDEX('Hoja de Trabajo para listado'!$DE$153:$DG$274,MATCH($A1121,'Hoja de Trabajo para listado'!$DE$153:$DE$1048576,0),MATCH((CUADRO!H$5&amp;$E1121),'Hoja de Trabajo para listado'!$DE$151:$DG$151,0)),0)+IFERROR(INDEX('Hoja de Trabajo para listado'!$CD$155:$DC$1048576,MATCH($A1121,'Hoja de Trabajo para listado'!$CD$155:$CD$1048576,0),MATCH((CUADRO!H$5&amp;$E1121),'Hoja de Trabajo para listado'!$CD$151:$DC$151,0)),0)</f>
        <v>1400</v>
      </c>
      <c r="I1121" s="316">
        <f ca="1">+IFERROR(INDEX('Hoja de Trabajo para listado'!$A$155:$Z$1048576,MATCH($A1121,'Hoja de Trabajo para listado'!$A$155:$A$1048576,0),MATCH((CUADRO!I$5&amp;$E1121),'Hoja de Trabajo para listado'!$A$151:$Z$151,0)),0)+IFERROR(INDEX('Hoja de Trabajo para listado'!$AB$155:$BA$1048576,MATCH($A1121,'Hoja de Trabajo para listado'!$AB$155:$AB$1048576,0),MATCH((CUADRO!I$5&amp;$E1121),'Hoja de Trabajo para listado'!$AB$151:$BA$151,0)),0)+IFERROR(INDEX('Hoja de Trabajo para listado'!$BC$155:$CB$1048576,MATCH($A1121,'Hoja de Trabajo para listado'!$BC$155:$BC$1048576,0),MATCH((CUADRO!I$5&amp;$E1121),'Hoja de Trabajo para listado'!$BC$151:$CB$151,0)),0)+IFERROR(INDEX('Hoja de Trabajo para listado'!$DE$153:$DG$274,MATCH($A1121,'Hoja de Trabajo para listado'!$DE$153:$DE$1048576,0),MATCH((CUADRO!I$5&amp;$E1121),'Hoja de Trabajo para listado'!$DE$151:$DG$151,0)),0)+IFERROR(INDEX('Hoja de Trabajo para listado'!$CD$155:$DC$1048576,MATCH($A1121,'Hoja de Trabajo para listado'!$CD$155:$CD$1048576,0),MATCH((CUADRO!I$5&amp;$E1121),'Hoja de Trabajo para listado'!$CD$151:$DC$151,0)),0)</f>
        <v>0</v>
      </c>
      <c r="J1121" s="316">
        <f ca="1">+IFERROR(INDEX('Hoja de Trabajo para listado'!$A$155:$Z$1048576,MATCH($A1121,'Hoja de Trabajo para listado'!$A$155:$A$1048576,0),MATCH((CUADRO!J$5&amp;$E1121),'Hoja de Trabajo para listado'!$A$151:$Z$151,0)),0)+IFERROR(INDEX('Hoja de Trabajo para listado'!$AB$155:$BA$1048576,MATCH($A1121,'Hoja de Trabajo para listado'!$AB$155:$AB$1048576,0),MATCH((CUADRO!J$5&amp;$E1121),'Hoja de Trabajo para listado'!$AB$151:$BA$151,0)),0)+IFERROR(INDEX('Hoja de Trabajo para listado'!$BC$155:$CB$1048576,MATCH($A1121,'Hoja de Trabajo para listado'!$BC$155:$BC$1048576,0),MATCH((CUADRO!J$5&amp;$E1121),'Hoja de Trabajo para listado'!$BC$151:$CB$151,0)),0)+IFERROR(INDEX('Hoja de Trabajo para listado'!$DE$153:$DG$274,MATCH($A1121,'Hoja de Trabajo para listado'!$DE$153:$DE$1048576,0),MATCH((CUADRO!J$5&amp;$E1121),'Hoja de Trabajo para listado'!$DE$151:$DG$151,0)),0)+IFERROR(INDEX('Hoja de Trabajo para listado'!$CD$155:$DC$1048576,MATCH($A1121,'Hoja de Trabajo para listado'!$CD$155:$CD$1048576,0),MATCH((CUADRO!J$5&amp;$E1121),'Hoja de Trabajo para listado'!$CD$151:$DC$151,0)),0)</f>
        <v>134788.09</v>
      </c>
      <c r="K1121" s="314">
        <f ca="1">+IFERROR(INDEX('Hoja de Trabajo para listado'!$A$155:$Z$1048576,MATCH($A1121,'Hoja de Trabajo para listado'!$A$155:$A$1048576,0),MATCH((CUADRO!K$5&amp;$E1121),'Hoja de Trabajo para listado'!$A$151:$Z$151,0)),0)+IFERROR(INDEX('Hoja de Trabajo para listado'!$AB$155:$BA$1048576,MATCH($A1121,'Hoja de Trabajo para listado'!$AB$155:$AB$1048576,0),MATCH((CUADRO!K$5&amp;$E1121),'Hoja de Trabajo para listado'!$AB$151:$BA$151,0)),0)+IFERROR(INDEX('Hoja de Trabajo para listado'!$BC$155:$CB$1048576,MATCH($A1121,'Hoja de Trabajo para listado'!$BC$155:$BC$1048576,0),MATCH((CUADRO!K$5&amp;$E1121),'Hoja de Trabajo para listado'!$BC$151:$CB$151,0)),0)+IFERROR(INDEX('Hoja de Trabajo para listado'!$DE$153:$DG$274,MATCH($A1121,'Hoja de Trabajo para listado'!$DE$153:$DE$1048576,0),MATCH((CUADRO!K$5&amp;$E1121),'Hoja de Trabajo para listado'!$DE$151:$DG$151,0)),0)+IFERROR(INDEX('Hoja de Trabajo para listado'!$CD$155:$DC$1048576,MATCH($A1121,'Hoja de Trabajo para listado'!$CD$155:$CD$1048576,0),MATCH((CUADRO!K$5&amp;$E1121),'Hoja de Trabajo para listado'!$CD$151:$DC$151,0)),0)</f>
        <v>394448.37</v>
      </c>
      <c r="L1121" s="314">
        <f ca="1">+IFERROR(INDEX('Hoja de Trabajo para listado'!$A$155:$Z$1048576,MATCH($A1121,'Hoja de Trabajo para listado'!$A$155:$A$1048576,0),MATCH((CUADRO!L$5&amp;$E1121),'Hoja de Trabajo para listado'!$A$151:$Z$151,0)),0)+IFERROR(INDEX('Hoja de Trabajo para listado'!$AB$155:$BA$1048576,MATCH($A1121,'Hoja de Trabajo para listado'!$AB$155:$AB$1048576,0),MATCH((CUADRO!L$5&amp;$E1121),'Hoja de Trabajo para listado'!$AB$151:$BA$151,0)),0)+IFERROR(INDEX('Hoja de Trabajo para listado'!$BC$155:$CB$1048576,MATCH($A1121,'Hoja de Trabajo para listado'!$BC$155:$BC$1048576,0),MATCH((CUADRO!L$5&amp;$E1121),'Hoja de Trabajo para listado'!$BC$151:$CB$151,0)),0)+IFERROR(INDEX('Hoja de Trabajo para listado'!$DE$153:$DG$274,MATCH($A1121,'Hoja de Trabajo para listado'!$DE$153:$DE$1048576,0),MATCH((CUADRO!L$5&amp;$E1121),'Hoja de Trabajo para listado'!$DE$151:$DG$151,0)),0)+IFERROR(INDEX('Hoja de Trabajo para listado'!$CD$155:$DC$1048576,MATCH($A1121,'Hoja de Trabajo para listado'!$CD$155:$CD$1048576,0),MATCH((CUADRO!L$5&amp;$E1121),'Hoja de Trabajo para listado'!$CD$151:$DC$151,0)),0)</f>
        <v>0</v>
      </c>
      <c r="M1121" s="314">
        <f ca="1">+IFERROR(INDEX('Hoja de Trabajo para listado'!$A$155:$Z$1048576,MATCH($A1121,'Hoja de Trabajo para listado'!$A$155:$A$1048576,0),MATCH((CUADRO!M$5&amp;$E1121),'Hoja de Trabajo para listado'!$A$151:$Z$151,0)),0)+IFERROR(INDEX('Hoja de Trabajo para listado'!$AB$155:$BA$1048576,MATCH($A1121,'Hoja de Trabajo para listado'!$AB$155:$AB$1048576,0),MATCH((CUADRO!M$5&amp;$E1121),'Hoja de Trabajo para listado'!$AB$151:$BA$151,0)),0)+IFERROR(INDEX('Hoja de Trabajo para listado'!$BC$155:$CB$1048576,MATCH($A1121,'Hoja de Trabajo para listado'!$BC$155:$BC$1048576,0),MATCH((CUADRO!M$5&amp;$E1121),'Hoja de Trabajo para listado'!$BC$151:$CB$151,0)),0)+IFERROR(INDEX('Hoja de Trabajo para listado'!$DE$153:$DG$274,MATCH($A1121,'Hoja de Trabajo para listado'!$DE$153:$DE$1048576,0),MATCH((CUADRO!M$5&amp;$E1121),'Hoja de Trabajo para listado'!$DE$151:$DG$151,0)),0)+IFERROR(INDEX('Hoja de Trabajo para listado'!$CD$155:$DC$1048576,MATCH($A1121,'Hoja de Trabajo para listado'!$CD$155:$CD$1048576,0),MATCH((CUADRO!M$5&amp;$E1121),'Hoja de Trabajo para listado'!$CD$151:$DC$151,0)),0)</f>
        <v>0</v>
      </c>
      <c r="N1121" s="314">
        <f ca="1">+IFERROR(INDEX('Hoja de Trabajo para listado'!$A$155:$Z$1048576,MATCH($A1121,'Hoja de Trabajo para listado'!$A$155:$A$1048576,0),MATCH((CUADRO!N$5&amp;$E1121),'Hoja de Trabajo para listado'!$A$151:$Z$151,0)),0)+IFERROR(INDEX('Hoja de Trabajo para listado'!$AB$155:$BA$1048576,MATCH($A1121,'Hoja de Trabajo para listado'!$AB$155:$AB$1048576,0),MATCH((CUADRO!N$5&amp;$E1121),'Hoja de Trabajo para listado'!$AB$151:$BA$151,0)),0)+IFERROR(INDEX('Hoja de Trabajo para listado'!$BC$155:$CB$1048576,MATCH($A1121,'Hoja de Trabajo para listado'!$BC$155:$BC$1048576,0),MATCH((CUADRO!N$5&amp;$E1121),'Hoja de Trabajo para listado'!$BC$151:$CB$151,0)),0)+IFERROR(INDEX('Hoja de Trabajo para listado'!$DE$153:$DG$274,MATCH($A1121,'Hoja de Trabajo para listado'!$DE$153:$DE$1048576,0),MATCH((CUADRO!N$5&amp;$E1121),'Hoja de Trabajo para listado'!$DE$151:$DG$151,0)),0)+IFERROR(INDEX('Hoja de Trabajo para listado'!$CD$155:$DC$1048576,MATCH($A1121,'Hoja de Trabajo para listado'!$CD$155:$CD$1048576,0),MATCH((CUADRO!N$5&amp;$E1121),'Hoja de Trabajo para listado'!$CD$151:$DC$151,0)),0)</f>
        <v>0</v>
      </c>
      <c r="O1121" s="314">
        <f ca="1">+IFERROR(INDEX('Hoja de Trabajo para listado'!$A$155:$Z$1048576,MATCH($A1121,'Hoja de Trabajo para listado'!$A$155:$A$1048576,0),MATCH((CUADRO!O$5&amp;$E1121),'Hoja de Trabajo para listado'!$A$151:$Z$151,0)),0)+IFERROR(INDEX('Hoja de Trabajo para listado'!$AB$155:$BA$1048576,MATCH($A1121,'Hoja de Trabajo para listado'!$AB$155:$AB$1048576,0),MATCH((CUADRO!O$5&amp;$E1121),'Hoja de Trabajo para listado'!$AB$151:$BA$151,0)),0)+IFERROR(INDEX('Hoja de Trabajo para listado'!$BC$155:$CB$1048576,MATCH($A1121,'Hoja de Trabajo para listado'!$BC$155:$BC$1048576,0),MATCH((CUADRO!O$5&amp;$E1121),'Hoja de Trabajo para listado'!$BC$151:$CB$151,0)),0)+IFERROR(INDEX('Hoja de Trabajo para listado'!$DE$153:$DG$274,MATCH($A1121,'Hoja de Trabajo para listado'!$DE$153:$DE$1048576,0),MATCH((CUADRO!O$5&amp;$E1121),'Hoja de Trabajo para listado'!$DE$151:$DG$151,0)),0)+IFERROR(INDEX('Hoja de Trabajo para listado'!$CD$155:$DC$1048576,MATCH($A1121,'Hoja de Trabajo para listado'!$CD$155:$CD$1048576,0),MATCH((CUADRO!O$5&amp;$E1121),'Hoja de Trabajo para listado'!$CD$151:$DC$151,0)),0)</f>
        <v>0</v>
      </c>
      <c r="P1121" s="314">
        <f ca="1">+IFERROR(INDEX('Hoja de Trabajo para listado'!$A$155:$Z$1048576,MATCH($A1121,'Hoja de Trabajo para listado'!$A$155:$A$1048576,0),MATCH((CUADRO!P$5&amp;$E1121),'Hoja de Trabajo para listado'!$A$151:$Z$151,0)),0)+IFERROR(INDEX('Hoja de Trabajo para listado'!$AB$155:$BA$1048576,MATCH($A1121,'Hoja de Trabajo para listado'!$AB$155:$AB$1048576,0),MATCH((CUADRO!P$5&amp;$E1121),'Hoja de Trabajo para listado'!$AB$151:$BA$151,0)),0)+IFERROR(INDEX('Hoja de Trabajo para listado'!$BC$155:$CB$1048576,MATCH($A1121,'Hoja de Trabajo para listado'!$BC$155:$BC$1048576,0),MATCH((CUADRO!P$5&amp;$E1121),'Hoja de Trabajo para listado'!$BC$151:$CB$151,0)),0)+IFERROR(INDEX('Hoja de Trabajo para listado'!$DE$153:$DG$274,MATCH($A1121,'Hoja de Trabajo para listado'!$DE$153:$DE$1048576,0),MATCH((CUADRO!P$5&amp;$E1121),'Hoja de Trabajo para listado'!$DE$151:$DG$151,0)),0)+IFERROR(INDEX('Hoja de Trabajo para listado'!$CD$155:$DC$1048576,MATCH($A1121,'Hoja de Trabajo para listado'!$CD$155:$CD$1048576,0),MATCH((CUADRO!P$5&amp;$E1121),'Hoja de Trabajo para listado'!$CD$151:$DC$151,0)),0)</f>
        <v>0</v>
      </c>
      <c r="Q1121" s="314">
        <f ca="1">+IFERROR(INDEX('Hoja de Trabajo para listado'!$A$155:$Z$1048576,MATCH($A1121,'Hoja de Trabajo para listado'!$A$155:$A$1048576,0),MATCH((CUADRO!Q$5&amp;$E1121),'Hoja de Trabajo para listado'!$A$151:$Z$151,0)),0)+IFERROR(INDEX('Hoja de Trabajo para listado'!$AB$155:$BA$1048576,MATCH($A1121,'Hoja de Trabajo para listado'!$AB$155:$AB$1048576,0),MATCH((CUADRO!Q$5&amp;$E1121),'Hoja de Trabajo para listado'!$AB$151:$BA$151,0)),0)+IFERROR(INDEX('Hoja de Trabajo para listado'!$BC$155:$CB$1048576,MATCH($A1121,'Hoja de Trabajo para listado'!$BC$155:$BC$1048576,0),MATCH((CUADRO!Q$5&amp;$E1121),'Hoja de Trabajo para listado'!$BC$151:$CB$151,0)),0)+IFERROR(INDEX('Hoja de Trabajo para listado'!$DE$153:$DG$274,MATCH($A1121,'Hoja de Trabajo para listado'!$DE$153:$DE$1048576,0),MATCH((CUADRO!Q$5&amp;$E1121),'Hoja de Trabajo para listado'!$DE$151:$DG$151,0)),0)+IFERROR(INDEX('Hoja de Trabajo para listado'!$CD$155:$DC$1048576,MATCH($A1121,'Hoja de Trabajo para listado'!$CD$155:$CD$1048576,0),MATCH((CUADRO!Q$5&amp;$E1121),'Hoja de Trabajo para listado'!$CD$151:$DC$151,0)),0)</f>
        <v>0</v>
      </c>
      <c r="R1121" s="316">
        <f t="shared" ca="1" si="34"/>
        <v>1225472.24</v>
      </c>
      <c r="S1121" s="316">
        <f ca="1">+R1120+R1121</f>
        <v>1320316.83</v>
      </c>
      <c r="T1121" s="314">
        <f ca="1">+S1121</f>
        <v>1320316.83</v>
      </c>
      <c r="U1121" s="348">
        <f t="shared" si="35"/>
        <v>2</v>
      </c>
      <c r="V1121" s="319" t="str">
        <f>+VLOOKUP(A1121,bd_lista!$A$3:$E$593,5,FALSE)</f>
        <v>Órgano Ejecutivo</v>
      </c>
      <c r="W1121" s="426"/>
    </row>
    <row r="1122" spans="1:23" customFormat="1">
      <c r="A1122" s="323">
        <v>35</v>
      </c>
      <c r="B1122" s="427">
        <f>+A1122</f>
        <v>35</v>
      </c>
      <c r="C1122" s="318" t="str">
        <f>+VLOOKUP(A1122,bd_lista!$A$3:$C$593,3,FALSE)</f>
        <v>Ministerio de Economía y Finanzas Públicas</v>
      </c>
      <c r="D1122" s="429" t="str">
        <f>+C1122</f>
        <v>Ministerio de Economía y Finanzas Públicas</v>
      </c>
      <c r="E1122" s="339" t="s">
        <v>1418</v>
      </c>
      <c r="F1122" s="314">
        <f ca="1">+IFERROR(INDEX('Hoja de Trabajo para listado'!$A$155:$Z$1048576,MATCH($A1122,'Hoja de Trabajo para listado'!$A$155:$A$1048576,0),MATCH((CUADRO!F$5&amp;$E1122),'Hoja de Trabajo para listado'!$A$151:$Z$151,0)),0)+IFERROR(INDEX('Hoja de Trabajo para listado'!$AB$155:$BA$1048576,MATCH($A1122,'Hoja de Trabajo para listado'!$AB$155:$AB$1048576,0),MATCH((CUADRO!F$5&amp;$E1122),'Hoja de Trabajo para listado'!$AB$151:$BA$151,0)),0)+IFERROR(INDEX('Hoja de Trabajo para listado'!$BC$155:$CB$1048576,MATCH($A1122,'Hoja de Trabajo para listado'!$BC$155:$BC$1048576,0),MATCH((CUADRO!F$5&amp;$E1122),'Hoja de Trabajo para listado'!$BC$151:$CB$151,0)),0)+IFERROR(INDEX('Hoja de Trabajo para listado'!$DE$153:$DG$274,MATCH($A1122,'Hoja de Trabajo para listado'!$DE$153:$DE$1048576,0),MATCH((CUADRO!F$5&amp;$E1122),'Hoja de Trabajo para listado'!$DE$151:$DG$151,0)),0)+IFERROR(INDEX('Hoja de Trabajo para listado'!$CD$155:$DC$1048576,MATCH($A1122,'Hoja de Trabajo para listado'!$CD$155:$CD$1048576,0),MATCH((CUADRO!F$5&amp;$E1122),'Hoja de Trabajo para listado'!$CD$151:$DC$151,0)),0)</f>
        <v>0</v>
      </c>
      <c r="G1122" s="314">
        <f ca="1">+IFERROR(INDEX('Hoja de Trabajo para listado'!$A$155:$Z$1048576,MATCH($A1122,'Hoja de Trabajo para listado'!$A$155:$A$1048576,0),MATCH((CUADRO!G$5&amp;$E1122),'Hoja de Trabajo para listado'!$A$151:$Z$151,0)),0)+IFERROR(INDEX('Hoja de Trabajo para listado'!$AB$155:$BA$1048576,MATCH($A1122,'Hoja de Trabajo para listado'!$AB$155:$AB$1048576,0),MATCH((CUADRO!G$5&amp;$E1122),'Hoja de Trabajo para listado'!$AB$151:$BA$151,0)),0)+IFERROR(INDEX('Hoja de Trabajo para listado'!$BC$155:$CB$1048576,MATCH($A1122,'Hoja de Trabajo para listado'!$BC$155:$BC$1048576,0),MATCH((CUADRO!G$5&amp;$E1122),'Hoja de Trabajo para listado'!$BC$151:$CB$151,0)),0)+IFERROR(INDEX('Hoja de Trabajo para listado'!$DE$153:$DG$274,MATCH($A1122,'Hoja de Trabajo para listado'!$DE$153:$DE$1048576,0),MATCH((CUADRO!G$5&amp;$E1122),'Hoja de Trabajo para listado'!$DE$151:$DG$151,0)),0)+IFERROR(INDEX('Hoja de Trabajo para listado'!$CD$155:$DC$1048576,MATCH($A1122,'Hoja de Trabajo para listado'!$CD$155:$CD$1048576,0),MATCH((CUADRO!G$5&amp;$E1122),'Hoja de Trabajo para listado'!$CD$151:$DC$151,0)),0)</f>
        <v>0</v>
      </c>
      <c r="H1122" s="314">
        <f ca="1">+IFERROR(INDEX('Hoja de Trabajo para listado'!$A$155:$Z$1048576,MATCH($A1122,'Hoja de Trabajo para listado'!$A$155:$A$1048576,0),MATCH((CUADRO!H$5&amp;$E1122),'Hoja de Trabajo para listado'!$A$151:$Z$151,0)),0)+IFERROR(INDEX('Hoja de Trabajo para listado'!$AB$155:$BA$1048576,MATCH($A1122,'Hoja de Trabajo para listado'!$AB$155:$AB$1048576,0),MATCH((CUADRO!H$5&amp;$E1122),'Hoja de Trabajo para listado'!$AB$151:$BA$151,0)),0)+IFERROR(INDEX('Hoja de Trabajo para listado'!$BC$155:$CB$1048576,MATCH($A1122,'Hoja de Trabajo para listado'!$BC$155:$BC$1048576,0),MATCH((CUADRO!H$5&amp;$E1122),'Hoja de Trabajo para listado'!$BC$151:$CB$151,0)),0)+IFERROR(INDEX('Hoja de Trabajo para listado'!$DE$153:$DG$274,MATCH($A1122,'Hoja de Trabajo para listado'!$DE$153:$DE$1048576,0),MATCH((CUADRO!H$5&amp;$E1122),'Hoja de Trabajo para listado'!$DE$151:$DG$151,0)),0)+IFERROR(INDEX('Hoja de Trabajo para listado'!$CD$155:$DC$1048576,MATCH($A1122,'Hoja de Trabajo para listado'!$CD$155:$CD$1048576,0),MATCH((CUADRO!H$5&amp;$E1122),'Hoja de Trabajo para listado'!$CD$151:$DC$151,0)),0)</f>
        <v>0</v>
      </c>
      <c r="I1122" s="314">
        <f ca="1">+IFERROR(INDEX('Hoja de Trabajo para listado'!$A$155:$Z$1048576,MATCH($A1122,'Hoja de Trabajo para listado'!$A$155:$A$1048576,0),MATCH((CUADRO!I$5&amp;$E1122),'Hoja de Trabajo para listado'!$A$151:$Z$151,0)),0)+IFERROR(INDEX('Hoja de Trabajo para listado'!$AB$155:$BA$1048576,MATCH($A1122,'Hoja de Trabajo para listado'!$AB$155:$AB$1048576,0),MATCH((CUADRO!I$5&amp;$E1122),'Hoja de Trabajo para listado'!$AB$151:$BA$151,0)),0)+IFERROR(INDEX('Hoja de Trabajo para listado'!$BC$155:$CB$1048576,MATCH($A1122,'Hoja de Trabajo para listado'!$BC$155:$BC$1048576,0),MATCH((CUADRO!I$5&amp;$E1122),'Hoja de Trabajo para listado'!$BC$151:$CB$151,0)),0)+IFERROR(INDEX('Hoja de Trabajo para listado'!$DE$153:$DG$274,MATCH($A1122,'Hoja de Trabajo para listado'!$DE$153:$DE$1048576,0),MATCH((CUADRO!I$5&amp;$E1122),'Hoja de Trabajo para listado'!$DE$151:$DG$151,0)),0)+IFERROR(INDEX('Hoja de Trabajo para listado'!$CD$155:$DC$1048576,MATCH($A1122,'Hoja de Trabajo para listado'!$CD$155:$CD$1048576,0),MATCH((CUADRO!I$5&amp;$E1122),'Hoja de Trabajo para listado'!$CD$151:$DC$151,0)),0)</f>
        <v>0</v>
      </c>
      <c r="J1122" s="314">
        <f ca="1">+IFERROR(INDEX('Hoja de Trabajo para listado'!$A$155:$Z$1048576,MATCH($A1122,'Hoja de Trabajo para listado'!$A$155:$A$1048576,0),MATCH((CUADRO!J$5&amp;$E1122),'Hoja de Trabajo para listado'!$A$151:$Z$151,0)),0)+IFERROR(INDEX('Hoja de Trabajo para listado'!$AB$155:$BA$1048576,MATCH($A1122,'Hoja de Trabajo para listado'!$AB$155:$AB$1048576,0),MATCH((CUADRO!J$5&amp;$E1122),'Hoja de Trabajo para listado'!$AB$151:$BA$151,0)),0)+IFERROR(INDEX('Hoja de Trabajo para listado'!$BC$155:$CB$1048576,MATCH($A1122,'Hoja de Trabajo para listado'!$BC$155:$BC$1048576,0),MATCH((CUADRO!J$5&amp;$E1122),'Hoja de Trabajo para listado'!$BC$151:$CB$151,0)),0)+IFERROR(INDEX('Hoja de Trabajo para listado'!$DE$153:$DG$274,MATCH($A1122,'Hoja de Trabajo para listado'!$DE$153:$DE$1048576,0),MATCH((CUADRO!J$5&amp;$E1122),'Hoja de Trabajo para listado'!$DE$151:$DG$151,0)),0)+IFERROR(INDEX('Hoja de Trabajo para listado'!$CD$155:$DC$1048576,MATCH($A1122,'Hoja de Trabajo para listado'!$CD$155:$CD$1048576,0),MATCH((CUADRO!J$5&amp;$E1122),'Hoja de Trabajo para listado'!$CD$151:$DC$151,0)),0)</f>
        <v>0</v>
      </c>
      <c r="K1122" s="314">
        <f ca="1">+IFERROR(INDEX('Hoja de Trabajo para listado'!$A$155:$Z$1048576,MATCH($A1122,'Hoja de Trabajo para listado'!$A$155:$A$1048576,0),MATCH((CUADRO!K$5&amp;$E1122),'Hoja de Trabajo para listado'!$A$151:$Z$151,0)),0)+IFERROR(INDEX('Hoja de Trabajo para listado'!$AB$155:$BA$1048576,MATCH($A1122,'Hoja de Trabajo para listado'!$AB$155:$AB$1048576,0),MATCH((CUADRO!K$5&amp;$E1122),'Hoja de Trabajo para listado'!$AB$151:$BA$151,0)),0)+IFERROR(INDEX('Hoja de Trabajo para listado'!$BC$155:$CB$1048576,MATCH($A1122,'Hoja de Trabajo para listado'!$BC$155:$BC$1048576,0),MATCH((CUADRO!K$5&amp;$E1122),'Hoja de Trabajo para listado'!$BC$151:$CB$151,0)),0)+IFERROR(INDEX('Hoja de Trabajo para listado'!$DE$153:$DG$274,MATCH($A1122,'Hoja de Trabajo para listado'!$DE$153:$DE$1048576,0),MATCH((CUADRO!K$5&amp;$E1122),'Hoja de Trabajo para listado'!$DE$151:$DG$151,0)),0)+IFERROR(INDEX('Hoja de Trabajo para listado'!$CD$155:$DC$1048576,MATCH($A1122,'Hoja de Trabajo para listado'!$CD$155:$CD$1048576,0),MATCH((CUADRO!K$5&amp;$E1122),'Hoja de Trabajo para listado'!$CD$151:$DC$151,0)),0)</f>
        <v>0</v>
      </c>
      <c r="L1122" s="314">
        <f ca="1">+IFERROR(INDEX('Hoja de Trabajo para listado'!$A$155:$Z$1048576,MATCH($A1122,'Hoja de Trabajo para listado'!$A$155:$A$1048576,0),MATCH((CUADRO!L$5&amp;$E1122),'Hoja de Trabajo para listado'!$A$151:$Z$151,0)),0)+IFERROR(INDEX('Hoja de Trabajo para listado'!$AB$155:$BA$1048576,MATCH($A1122,'Hoja de Trabajo para listado'!$AB$155:$AB$1048576,0),MATCH((CUADRO!L$5&amp;$E1122),'Hoja de Trabajo para listado'!$AB$151:$BA$151,0)),0)+IFERROR(INDEX('Hoja de Trabajo para listado'!$BC$155:$CB$1048576,MATCH($A1122,'Hoja de Trabajo para listado'!$BC$155:$BC$1048576,0),MATCH((CUADRO!L$5&amp;$E1122),'Hoja de Trabajo para listado'!$BC$151:$CB$151,0)),0)+IFERROR(INDEX('Hoja de Trabajo para listado'!$DE$153:$DG$274,MATCH($A1122,'Hoja de Trabajo para listado'!$DE$153:$DE$1048576,0),MATCH((CUADRO!L$5&amp;$E1122),'Hoja de Trabajo para listado'!$DE$151:$DG$151,0)),0)+IFERROR(INDEX('Hoja de Trabajo para listado'!$CD$155:$DC$1048576,MATCH($A1122,'Hoja de Trabajo para listado'!$CD$155:$CD$1048576,0),MATCH((CUADRO!L$5&amp;$E1122),'Hoja de Trabajo para listado'!$CD$151:$DC$151,0)),0)</f>
        <v>0</v>
      </c>
      <c r="M1122" s="314">
        <f ca="1">+IFERROR(INDEX('Hoja de Trabajo para listado'!$A$155:$Z$1048576,MATCH($A1122,'Hoja de Trabajo para listado'!$A$155:$A$1048576,0),MATCH((CUADRO!M$5&amp;$E1122),'Hoja de Trabajo para listado'!$A$151:$Z$151,0)),0)+IFERROR(INDEX('Hoja de Trabajo para listado'!$AB$155:$BA$1048576,MATCH($A1122,'Hoja de Trabajo para listado'!$AB$155:$AB$1048576,0),MATCH((CUADRO!M$5&amp;$E1122),'Hoja de Trabajo para listado'!$AB$151:$BA$151,0)),0)+IFERROR(INDEX('Hoja de Trabajo para listado'!$BC$155:$CB$1048576,MATCH($A1122,'Hoja de Trabajo para listado'!$BC$155:$BC$1048576,0),MATCH((CUADRO!M$5&amp;$E1122),'Hoja de Trabajo para listado'!$BC$151:$CB$151,0)),0)+IFERROR(INDEX('Hoja de Trabajo para listado'!$DE$153:$DG$274,MATCH($A1122,'Hoja de Trabajo para listado'!$DE$153:$DE$1048576,0),MATCH((CUADRO!M$5&amp;$E1122),'Hoja de Trabajo para listado'!$DE$151:$DG$151,0)),0)+IFERROR(INDEX('Hoja de Trabajo para listado'!$CD$155:$DC$1048576,MATCH($A1122,'Hoja de Trabajo para listado'!$CD$155:$CD$1048576,0),MATCH((CUADRO!M$5&amp;$E1122),'Hoja de Trabajo para listado'!$CD$151:$DC$151,0)),0)</f>
        <v>0</v>
      </c>
      <c r="N1122" s="314">
        <f ca="1">+IFERROR(INDEX('Hoja de Trabajo para listado'!$A$155:$Z$1048576,MATCH($A1122,'Hoja de Trabajo para listado'!$A$155:$A$1048576,0),MATCH((CUADRO!N$5&amp;$E1122),'Hoja de Trabajo para listado'!$A$151:$Z$151,0)),0)+IFERROR(INDEX('Hoja de Trabajo para listado'!$AB$155:$BA$1048576,MATCH($A1122,'Hoja de Trabajo para listado'!$AB$155:$AB$1048576,0),MATCH((CUADRO!N$5&amp;$E1122),'Hoja de Trabajo para listado'!$AB$151:$BA$151,0)),0)+IFERROR(INDEX('Hoja de Trabajo para listado'!$BC$155:$CB$1048576,MATCH($A1122,'Hoja de Trabajo para listado'!$BC$155:$BC$1048576,0),MATCH((CUADRO!N$5&amp;$E1122),'Hoja de Trabajo para listado'!$BC$151:$CB$151,0)),0)+IFERROR(INDEX('Hoja de Trabajo para listado'!$DE$153:$DG$274,MATCH($A1122,'Hoja de Trabajo para listado'!$DE$153:$DE$1048576,0),MATCH((CUADRO!N$5&amp;$E1122),'Hoja de Trabajo para listado'!$DE$151:$DG$151,0)),0)+IFERROR(INDEX('Hoja de Trabajo para listado'!$CD$155:$DC$1048576,MATCH($A1122,'Hoja de Trabajo para listado'!$CD$155:$CD$1048576,0),MATCH((CUADRO!N$5&amp;$E1122),'Hoja de Trabajo para listado'!$CD$151:$DC$151,0)),0)</f>
        <v>0</v>
      </c>
      <c r="O1122" s="314">
        <f ca="1">+IFERROR(INDEX('Hoja de Trabajo para listado'!$A$155:$Z$1048576,MATCH($A1122,'Hoja de Trabajo para listado'!$A$155:$A$1048576,0),MATCH((CUADRO!O$5&amp;$E1122),'Hoja de Trabajo para listado'!$A$151:$Z$151,0)),0)+IFERROR(INDEX('Hoja de Trabajo para listado'!$AB$155:$BA$1048576,MATCH($A1122,'Hoja de Trabajo para listado'!$AB$155:$AB$1048576,0),MATCH((CUADRO!O$5&amp;$E1122),'Hoja de Trabajo para listado'!$AB$151:$BA$151,0)),0)+IFERROR(INDEX('Hoja de Trabajo para listado'!$BC$155:$CB$1048576,MATCH($A1122,'Hoja de Trabajo para listado'!$BC$155:$BC$1048576,0),MATCH((CUADRO!O$5&amp;$E1122),'Hoja de Trabajo para listado'!$BC$151:$CB$151,0)),0)+IFERROR(INDEX('Hoja de Trabajo para listado'!$DE$153:$DG$274,MATCH($A1122,'Hoja de Trabajo para listado'!$DE$153:$DE$1048576,0),MATCH((CUADRO!O$5&amp;$E1122),'Hoja de Trabajo para listado'!$DE$151:$DG$151,0)),0)+IFERROR(INDEX('Hoja de Trabajo para listado'!$CD$155:$DC$1048576,MATCH($A1122,'Hoja de Trabajo para listado'!$CD$155:$CD$1048576,0),MATCH((CUADRO!O$5&amp;$E1122),'Hoja de Trabajo para listado'!$CD$151:$DC$151,0)),0)</f>
        <v>0</v>
      </c>
      <c r="P1122" s="314">
        <f ca="1">+IFERROR(INDEX('Hoja de Trabajo para listado'!$A$155:$Z$1048576,MATCH($A1122,'Hoja de Trabajo para listado'!$A$155:$A$1048576,0),MATCH((CUADRO!P$5&amp;$E1122),'Hoja de Trabajo para listado'!$A$151:$Z$151,0)),0)+IFERROR(INDEX('Hoja de Trabajo para listado'!$AB$155:$BA$1048576,MATCH($A1122,'Hoja de Trabajo para listado'!$AB$155:$AB$1048576,0),MATCH((CUADRO!P$5&amp;$E1122),'Hoja de Trabajo para listado'!$AB$151:$BA$151,0)),0)+IFERROR(INDEX('Hoja de Trabajo para listado'!$BC$155:$CB$1048576,MATCH($A1122,'Hoja de Trabajo para listado'!$BC$155:$BC$1048576,0),MATCH((CUADRO!P$5&amp;$E1122),'Hoja de Trabajo para listado'!$BC$151:$CB$151,0)),0)+IFERROR(INDEX('Hoja de Trabajo para listado'!$DE$153:$DG$274,MATCH($A1122,'Hoja de Trabajo para listado'!$DE$153:$DE$1048576,0),MATCH((CUADRO!P$5&amp;$E1122),'Hoja de Trabajo para listado'!$DE$151:$DG$151,0)),0)+IFERROR(INDEX('Hoja de Trabajo para listado'!$CD$155:$DC$1048576,MATCH($A1122,'Hoja de Trabajo para listado'!$CD$155:$CD$1048576,0),MATCH((CUADRO!P$5&amp;$E1122),'Hoja de Trabajo para listado'!$CD$151:$DC$151,0)),0)</f>
        <v>0</v>
      </c>
      <c r="Q1122" s="314">
        <f ca="1">+IFERROR(INDEX('Hoja de Trabajo para listado'!$A$155:$Z$1048576,MATCH($A1122,'Hoja de Trabajo para listado'!$A$155:$A$1048576,0),MATCH((CUADRO!Q$5&amp;$E1122),'Hoja de Trabajo para listado'!$A$151:$Z$151,0)),0)+IFERROR(INDEX('Hoja de Trabajo para listado'!$AB$155:$BA$1048576,MATCH($A1122,'Hoja de Trabajo para listado'!$AB$155:$AB$1048576,0),MATCH((CUADRO!Q$5&amp;$E1122),'Hoja de Trabajo para listado'!$AB$151:$BA$151,0)),0)+IFERROR(INDEX('Hoja de Trabajo para listado'!$BC$155:$CB$1048576,MATCH($A1122,'Hoja de Trabajo para listado'!$BC$155:$BC$1048576,0),MATCH((CUADRO!Q$5&amp;$E1122),'Hoja de Trabajo para listado'!$BC$151:$CB$151,0)),0)+IFERROR(INDEX('Hoja de Trabajo para listado'!$DE$153:$DG$274,MATCH($A1122,'Hoja de Trabajo para listado'!$DE$153:$DE$1048576,0),MATCH((CUADRO!Q$5&amp;$E1122),'Hoja de Trabajo para listado'!$DE$151:$DG$151,0)),0)+IFERROR(INDEX('Hoja de Trabajo para listado'!$CD$155:$DC$1048576,MATCH($A1122,'Hoja de Trabajo para listado'!$CD$155:$CD$1048576,0),MATCH((CUADRO!Q$5&amp;$E1122),'Hoja de Trabajo para listado'!$CD$151:$DC$151,0)),0)</f>
        <v>0</v>
      </c>
      <c r="R1122" s="314">
        <f t="shared" ca="1" si="34"/>
        <v>0</v>
      </c>
      <c r="S1122" s="314"/>
      <c r="T1122" s="314">
        <f ca="1">+T1123</f>
        <v>504950.26000000007</v>
      </c>
      <c r="U1122" s="313">
        <f t="shared" si="35"/>
        <v>1</v>
      </c>
      <c r="V1122" s="319" t="str">
        <f>+VLOOKUP(A1122,bd_lista!$A$3:$E$593,5,FALSE)</f>
        <v>Órgano Ejecutivo</v>
      </c>
      <c r="W1122" s="425" t="str">
        <f>+V1122</f>
        <v>Órgano Ejecutivo</v>
      </c>
    </row>
    <row r="1123" spans="1:23" customFormat="1">
      <c r="A1123" s="323">
        <v>35</v>
      </c>
      <c r="B1123" s="428"/>
      <c r="C1123" s="339" t="str">
        <f>+VLOOKUP(A1123,bd_lista!$A$3:$C$593,3,FALSE)</f>
        <v>Ministerio de Economía y Finanzas Públicas</v>
      </c>
      <c r="D1123" s="430"/>
      <c r="E1123" s="319" t="s">
        <v>1419</v>
      </c>
      <c r="F1123" s="316">
        <f ca="1">+IFERROR(INDEX('Hoja de Trabajo para listado'!$A$155:$Z$1048576,MATCH($A1123,'Hoja de Trabajo para listado'!$A$155:$A$1048576,0),MATCH((CUADRO!F$5&amp;$E1123),'Hoja de Trabajo para listado'!$A$151:$Z$151,0)),0)+IFERROR(INDEX('Hoja de Trabajo para listado'!$AB$155:$BA$1048576,MATCH($A1123,'Hoja de Trabajo para listado'!$AB$155:$AB$1048576,0),MATCH((CUADRO!F$5&amp;$E1123),'Hoja de Trabajo para listado'!$AB$151:$BA$151,0)),0)+IFERROR(INDEX('Hoja de Trabajo para listado'!$BC$155:$CB$1048576,MATCH($A1123,'Hoja de Trabajo para listado'!$BC$155:$BC$1048576,0),MATCH((CUADRO!F$5&amp;$E1123),'Hoja de Trabajo para listado'!$BC$151:$CB$151,0)),0)+IFERROR(INDEX('Hoja de Trabajo para listado'!$DE$153:$DG$274,MATCH($A1123,'Hoja de Trabajo para listado'!$DE$153:$DE$1048576,0),MATCH((CUADRO!F$5&amp;$E1123),'Hoja de Trabajo para listado'!$DE$151:$DG$151,0)),0)+IFERROR(INDEX('Hoja de Trabajo para listado'!$CD$155:$DC$1048576,MATCH($A1123,'Hoja de Trabajo para listado'!$CD$155:$CD$1048576,0),MATCH((CUADRO!F$5&amp;$E1123),'Hoja de Trabajo para listado'!$CD$151:$DC$151,0)),0)</f>
        <v>302844.58000000007</v>
      </c>
      <c r="G1123" s="316">
        <f ca="1">+IFERROR(INDEX('Hoja de Trabajo para listado'!$A$155:$Z$1048576,MATCH($A1123,'Hoja de Trabajo para listado'!$A$155:$A$1048576,0),MATCH((CUADRO!G$5&amp;$E1123),'Hoja de Trabajo para listado'!$A$151:$Z$151,0)),0)+IFERROR(INDEX('Hoja de Trabajo para listado'!$AB$155:$BA$1048576,MATCH($A1123,'Hoja de Trabajo para listado'!$AB$155:$AB$1048576,0),MATCH((CUADRO!G$5&amp;$E1123),'Hoja de Trabajo para listado'!$AB$151:$BA$151,0)),0)+IFERROR(INDEX('Hoja de Trabajo para listado'!$BC$155:$CB$1048576,MATCH($A1123,'Hoja de Trabajo para listado'!$BC$155:$BC$1048576,0),MATCH((CUADRO!G$5&amp;$E1123),'Hoja de Trabajo para listado'!$BC$151:$CB$151,0)),0)+IFERROR(INDEX('Hoja de Trabajo para listado'!$DE$153:$DG$274,MATCH($A1123,'Hoja de Trabajo para listado'!$DE$153:$DE$1048576,0),MATCH((CUADRO!G$5&amp;$E1123),'Hoja de Trabajo para listado'!$DE$151:$DG$151,0)),0)+IFERROR(INDEX('Hoja de Trabajo para listado'!$CD$155:$DC$1048576,MATCH($A1123,'Hoja de Trabajo para listado'!$CD$155:$CD$1048576,0),MATCH((CUADRO!G$5&amp;$E1123),'Hoja de Trabajo para listado'!$CD$151:$DC$151,0)),0)</f>
        <v>29852.380000000008</v>
      </c>
      <c r="H1123" s="316">
        <f ca="1">+IFERROR(INDEX('Hoja de Trabajo para listado'!$A$155:$Z$1048576,MATCH($A1123,'Hoja de Trabajo para listado'!$A$155:$A$1048576,0),MATCH((CUADRO!H$5&amp;$E1123),'Hoja de Trabajo para listado'!$A$151:$Z$151,0)),0)+IFERROR(INDEX('Hoja de Trabajo para listado'!$AB$155:$BA$1048576,MATCH($A1123,'Hoja de Trabajo para listado'!$AB$155:$AB$1048576,0),MATCH((CUADRO!H$5&amp;$E1123),'Hoja de Trabajo para listado'!$AB$151:$BA$151,0)),0)+IFERROR(INDEX('Hoja de Trabajo para listado'!$BC$155:$CB$1048576,MATCH($A1123,'Hoja de Trabajo para listado'!$BC$155:$BC$1048576,0),MATCH((CUADRO!H$5&amp;$E1123),'Hoja de Trabajo para listado'!$BC$151:$CB$151,0)),0)+IFERROR(INDEX('Hoja de Trabajo para listado'!$DE$153:$DG$274,MATCH($A1123,'Hoja de Trabajo para listado'!$DE$153:$DE$1048576,0),MATCH((CUADRO!H$5&amp;$E1123),'Hoja de Trabajo para listado'!$DE$151:$DG$151,0)),0)+IFERROR(INDEX('Hoja de Trabajo para listado'!$CD$155:$DC$1048576,MATCH($A1123,'Hoja de Trabajo para listado'!$CD$155:$CD$1048576,0),MATCH((CUADRO!H$5&amp;$E1123),'Hoja de Trabajo para listado'!$CD$151:$DC$151,0)),0)</f>
        <v>150093.38999999998</v>
      </c>
      <c r="I1123" s="316">
        <f ca="1">+IFERROR(INDEX('Hoja de Trabajo para listado'!$A$155:$Z$1048576,MATCH($A1123,'Hoja de Trabajo para listado'!$A$155:$A$1048576,0),MATCH((CUADRO!I$5&amp;$E1123),'Hoja de Trabajo para listado'!$A$151:$Z$151,0)),0)+IFERROR(INDEX('Hoja de Trabajo para listado'!$AB$155:$BA$1048576,MATCH($A1123,'Hoja de Trabajo para listado'!$AB$155:$AB$1048576,0),MATCH((CUADRO!I$5&amp;$E1123),'Hoja de Trabajo para listado'!$AB$151:$BA$151,0)),0)+IFERROR(INDEX('Hoja de Trabajo para listado'!$BC$155:$CB$1048576,MATCH($A1123,'Hoja de Trabajo para listado'!$BC$155:$BC$1048576,0),MATCH((CUADRO!I$5&amp;$E1123),'Hoja de Trabajo para listado'!$BC$151:$CB$151,0)),0)+IFERROR(INDEX('Hoja de Trabajo para listado'!$DE$153:$DG$274,MATCH($A1123,'Hoja de Trabajo para listado'!$DE$153:$DE$1048576,0),MATCH((CUADRO!I$5&amp;$E1123),'Hoja de Trabajo para listado'!$DE$151:$DG$151,0)),0)+IFERROR(INDEX('Hoja de Trabajo para listado'!$CD$155:$DC$1048576,MATCH($A1123,'Hoja de Trabajo para listado'!$CD$155:$CD$1048576,0),MATCH((CUADRO!I$5&amp;$E1123),'Hoja de Trabajo para listado'!$CD$151:$DC$151,0)),0)</f>
        <v>0</v>
      </c>
      <c r="J1123" s="316">
        <f ca="1">+IFERROR(INDEX('Hoja de Trabajo para listado'!$A$155:$Z$1048576,MATCH($A1123,'Hoja de Trabajo para listado'!$A$155:$A$1048576,0),MATCH((CUADRO!J$5&amp;$E1123),'Hoja de Trabajo para listado'!$A$151:$Z$151,0)),0)+IFERROR(INDEX('Hoja de Trabajo para listado'!$AB$155:$BA$1048576,MATCH($A1123,'Hoja de Trabajo para listado'!$AB$155:$AB$1048576,0),MATCH((CUADRO!J$5&amp;$E1123),'Hoja de Trabajo para listado'!$AB$151:$BA$151,0)),0)+IFERROR(INDEX('Hoja de Trabajo para listado'!$BC$155:$CB$1048576,MATCH($A1123,'Hoja de Trabajo para listado'!$BC$155:$BC$1048576,0),MATCH((CUADRO!J$5&amp;$E1123),'Hoja de Trabajo para listado'!$BC$151:$CB$151,0)),0)+IFERROR(INDEX('Hoja de Trabajo para listado'!$DE$153:$DG$274,MATCH($A1123,'Hoja de Trabajo para listado'!$DE$153:$DE$1048576,0),MATCH((CUADRO!J$5&amp;$E1123),'Hoja de Trabajo para listado'!$DE$151:$DG$151,0)),0)+IFERROR(INDEX('Hoja de Trabajo para listado'!$CD$155:$DC$1048576,MATCH($A1123,'Hoja de Trabajo para listado'!$CD$155:$CD$1048576,0),MATCH((CUADRO!J$5&amp;$E1123),'Hoja de Trabajo para listado'!$CD$151:$DC$151,0)),0)</f>
        <v>22159.91</v>
      </c>
      <c r="K1123" s="314">
        <f ca="1">+IFERROR(INDEX('Hoja de Trabajo para listado'!$A$155:$Z$1048576,MATCH($A1123,'Hoja de Trabajo para listado'!$A$155:$A$1048576,0),MATCH((CUADRO!K$5&amp;$E1123),'Hoja de Trabajo para listado'!$A$151:$Z$151,0)),0)+IFERROR(INDEX('Hoja de Trabajo para listado'!$AB$155:$BA$1048576,MATCH($A1123,'Hoja de Trabajo para listado'!$AB$155:$AB$1048576,0),MATCH((CUADRO!K$5&amp;$E1123),'Hoja de Trabajo para listado'!$AB$151:$BA$151,0)),0)+IFERROR(INDEX('Hoja de Trabajo para listado'!$BC$155:$CB$1048576,MATCH($A1123,'Hoja de Trabajo para listado'!$BC$155:$BC$1048576,0),MATCH((CUADRO!K$5&amp;$E1123),'Hoja de Trabajo para listado'!$BC$151:$CB$151,0)),0)+IFERROR(INDEX('Hoja de Trabajo para listado'!$DE$153:$DG$274,MATCH($A1123,'Hoja de Trabajo para listado'!$DE$153:$DE$1048576,0),MATCH((CUADRO!K$5&amp;$E1123),'Hoja de Trabajo para listado'!$DE$151:$DG$151,0)),0)+IFERROR(INDEX('Hoja de Trabajo para listado'!$CD$155:$DC$1048576,MATCH($A1123,'Hoja de Trabajo para listado'!$CD$155:$CD$1048576,0),MATCH((CUADRO!K$5&amp;$E1123),'Hoja de Trabajo para listado'!$CD$151:$DC$151,0)),0)</f>
        <v>0</v>
      </c>
      <c r="L1123" s="314">
        <f ca="1">+IFERROR(INDEX('Hoja de Trabajo para listado'!$A$155:$Z$1048576,MATCH($A1123,'Hoja de Trabajo para listado'!$A$155:$A$1048576,0),MATCH((CUADRO!L$5&amp;$E1123),'Hoja de Trabajo para listado'!$A$151:$Z$151,0)),0)+IFERROR(INDEX('Hoja de Trabajo para listado'!$AB$155:$BA$1048576,MATCH($A1123,'Hoja de Trabajo para listado'!$AB$155:$AB$1048576,0),MATCH((CUADRO!L$5&amp;$E1123),'Hoja de Trabajo para listado'!$AB$151:$BA$151,0)),0)+IFERROR(INDEX('Hoja de Trabajo para listado'!$BC$155:$CB$1048576,MATCH($A1123,'Hoja de Trabajo para listado'!$BC$155:$BC$1048576,0),MATCH((CUADRO!L$5&amp;$E1123),'Hoja de Trabajo para listado'!$BC$151:$CB$151,0)),0)+IFERROR(INDEX('Hoja de Trabajo para listado'!$DE$153:$DG$274,MATCH($A1123,'Hoja de Trabajo para listado'!$DE$153:$DE$1048576,0),MATCH((CUADRO!L$5&amp;$E1123),'Hoja de Trabajo para listado'!$DE$151:$DG$151,0)),0)+IFERROR(INDEX('Hoja de Trabajo para listado'!$CD$155:$DC$1048576,MATCH($A1123,'Hoja de Trabajo para listado'!$CD$155:$CD$1048576,0),MATCH((CUADRO!L$5&amp;$E1123),'Hoja de Trabajo para listado'!$CD$151:$DC$151,0)),0)</f>
        <v>0</v>
      </c>
      <c r="M1123" s="314">
        <f ca="1">+IFERROR(INDEX('Hoja de Trabajo para listado'!$A$155:$Z$1048576,MATCH($A1123,'Hoja de Trabajo para listado'!$A$155:$A$1048576,0),MATCH((CUADRO!M$5&amp;$E1123),'Hoja de Trabajo para listado'!$A$151:$Z$151,0)),0)+IFERROR(INDEX('Hoja de Trabajo para listado'!$AB$155:$BA$1048576,MATCH($A1123,'Hoja de Trabajo para listado'!$AB$155:$AB$1048576,0),MATCH((CUADRO!M$5&amp;$E1123),'Hoja de Trabajo para listado'!$AB$151:$BA$151,0)),0)+IFERROR(INDEX('Hoja de Trabajo para listado'!$BC$155:$CB$1048576,MATCH($A1123,'Hoja de Trabajo para listado'!$BC$155:$BC$1048576,0),MATCH((CUADRO!M$5&amp;$E1123),'Hoja de Trabajo para listado'!$BC$151:$CB$151,0)),0)+IFERROR(INDEX('Hoja de Trabajo para listado'!$DE$153:$DG$274,MATCH($A1123,'Hoja de Trabajo para listado'!$DE$153:$DE$1048576,0),MATCH((CUADRO!M$5&amp;$E1123),'Hoja de Trabajo para listado'!$DE$151:$DG$151,0)),0)+IFERROR(INDEX('Hoja de Trabajo para listado'!$CD$155:$DC$1048576,MATCH($A1123,'Hoja de Trabajo para listado'!$CD$155:$CD$1048576,0),MATCH((CUADRO!M$5&amp;$E1123),'Hoja de Trabajo para listado'!$CD$151:$DC$151,0)),0)</f>
        <v>0</v>
      </c>
      <c r="N1123" s="314">
        <f ca="1">+IFERROR(INDEX('Hoja de Trabajo para listado'!$A$155:$Z$1048576,MATCH($A1123,'Hoja de Trabajo para listado'!$A$155:$A$1048576,0),MATCH((CUADRO!N$5&amp;$E1123),'Hoja de Trabajo para listado'!$A$151:$Z$151,0)),0)+IFERROR(INDEX('Hoja de Trabajo para listado'!$AB$155:$BA$1048576,MATCH($A1123,'Hoja de Trabajo para listado'!$AB$155:$AB$1048576,0),MATCH((CUADRO!N$5&amp;$E1123),'Hoja de Trabajo para listado'!$AB$151:$BA$151,0)),0)+IFERROR(INDEX('Hoja de Trabajo para listado'!$BC$155:$CB$1048576,MATCH($A1123,'Hoja de Trabajo para listado'!$BC$155:$BC$1048576,0),MATCH((CUADRO!N$5&amp;$E1123),'Hoja de Trabajo para listado'!$BC$151:$CB$151,0)),0)+IFERROR(INDEX('Hoja de Trabajo para listado'!$DE$153:$DG$274,MATCH($A1123,'Hoja de Trabajo para listado'!$DE$153:$DE$1048576,0),MATCH((CUADRO!N$5&amp;$E1123),'Hoja de Trabajo para listado'!$DE$151:$DG$151,0)),0)+IFERROR(INDEX('Hoja de Trabajo para listado'!$CD$155:$DC$1048576,MATCH($A1123,'Hoja de Trabajo para listado'!$CD$155:$CD$1048576,0),MATCH((CUADRO!N$5&amp;$E1123),'Hoja de Trabajo para listado'!$CD$151:$DC$151,0)),0)</f>
        <v>0</v>
      </c>
      <c r="O1123" s="314">
        <f ca="1">+IFERROR(INDEX('Hoja de Trabajo para listado'!$A$155:$Z$1048576,MATCH($A1123,'Hoja de Trabajo para listado'!$A$155:$A$1048576,0),MATCH((CUADRO!O$5&amp;$E1123),'Hoja de Trabajo para listado'!$A$151:$Z$151,0)),0)+IFERROR(INDEX('Hoja de Trabajo para listado'!$AB$155:$BA$1048576,MATCH($A1123,'Hoja de Trabajo para listado'!$AB$155:$AB$1048576,0),MATCH((CUADRO!O$5&amp;$E1123),'Hoja de Trabajo para listado'!$AB$151:$BA$151,0)),0)+IFERROR(INDEX('Hoja de Trabajo para listado'!$BC$155:$CB$1048576,MATCH($A1123,'Hoja de Trabajo para listado'!$BC$155:$BC$1048576,0),MATCH((CUADRO!O$5&amp;$E1123),'Hoja de Trabajo para listado'!$BC$151:$CB$151,0)),0)+IFERROR(INDEX('Hoja de Trabajo para listado'!$DE$153:$DG$274,MATCH($A1123,'Hoja de Trabajo para listado'!$DE$153:$DE$1048576,0),MATCH((CUADRO!O$5&amp;$E1123),'Hoja de Trabajo para listado'!$DE$151:$DG$151,0)),0)+IFERROR(INDEX('Hoja de Trabajo para listado'!$CD$155:$DC$1048576,MATCH($A1123,'Hoja de Trabajo para listado'!$CD$155:$CD$1048576,0),MATCH((CUADRO!O$5&amp;$E1123),'Hoja de Trabajo para listado'!$CD$151:$DC$151,0)),0)</f>
        <v>0</v>
      </c>
      <c r="P1123" s="314">
        <f ca="1">+IFERROR(INDEX('Hoja de Trabajo para listado'!$A$155:$Z$1048576,MATCH($A1123,'Hoja de Trabajo para listado'!$A$155:$A$1048576,0),MATCH((CUADRO!P$5&amp;$E1123),'Hoja de Trabajo para listado'!$A$151:$Z$151,0)),0)+IFERROR(INDEX('Hoja de Trabajo para listado'!$AB$155:$BA$1048576,MATCH($A1123,'Hoja de Trabajo para listado'!$AB$155:$AB$1048576,0),MATCH((CUADRO!P$5&amp;$E1123),'Hoja de Trabajo para listado'!$AB$151:$BA$151,0)),0)+IFERROR(INDEX('Hoja de Trabajo para listado'!$BC$155:$CB$1048576,MATCH($A1123,'Hoja de Trabajo para listado'!$BC$155:$BC$1048576,0),MATCH((CUADRO!P$5&amp;$E1123),'Hoja de Trabajo para listado'!$BC$151:$CB$151,0)),0)+IFERROR(INDEX('Hoja de Trabajo para listado'!$DE$153:$DG$274,MATCH($A1123,'Hoja de Trabajo para listado'!$DE$153:$DE$1048576,0),MATCH((CUADRO!P$5&amp;$E1123),'Hoja de Trabajo para listado'!$DE$151:$DG$151,0)),0)+IFERROR(INDEX('Hoja de Trabajo para listado'!$CD$155:$DC$1048576,MATCH($A1123,'Hoja de Trabajo para listado'!$CD$155:$CD$1048576,0),MATCH((CUADRO!P$5&amp;$E1123),'Hoja de Trabajo para listado'!$CD$151:$DC$151,0)),0)</f>
        <v>0</v>
      </c>
      <c r="Q1123" s="314">
        <f ca="1">+IFERROR(INDEX('Hoja de Trabajo para listado'!$A$155:$Z$1048576,MATCH($A1123,'Hoja de Trabajo para listado'!$A$155:$A$1048576,0),MATCH((CUADRO!Q$5&amp;$E1123),'Hoja de Trabajo para listado'!$A$151:$Z$151,0)),0)+IFERROR(INDEX('Hoja de Trabajo para listado'!$AB$155:$BA$1048576,MATCH($A1123,'Hoja de Trabajo para listado'!$AB$155:$AB$1048576,0),MATCH((CUADRO!Q$5&amp;$E1123),'Hoja de Trabajo para listado'!$AB$151:$BA$151,0)),0)+IFERROR(INDEX('Hoja de Trabajo para listado'!$BC$155:$CB$1048576,MATCH($A1123,'Hoja de Trabajo para listado'!$BC$155:$BC$1048576,0),MATCH((CUADRO!Q$5&amp;$E1123),'Hoja de Trabajo para listado'!$BC$151:$CB$151,0)),0)+IFERROR(INDEX('Hoja de Trabajo para listado'!$DE$153:$DG$274,MATCH($A1123,'Hoja de Trabajo para listado'!$DE$153:$DE$1048576,0),MATCH((CUADRO!Q$5&amp;$E1123),'Hoja de Trabajo para listado'!$DE$151:$DG$151,0)),0)+IFERROR(INDEX('Hoja de Trabajo para listado'!$CD$155:$DC$1048576,MATCH($A1123,'Hoja de Trabajo para listado'!$CD$155:$CD$1048576,0),MATCH((CUADRO!Q$5&amp;$E1123),'Hoja de Trabajo para listado'!$CD$151:$DC$151,0)),0)</f>
        <v>0</v>
      </c>
      <c r="R1123" s="316">
        <f t="shared" ca="1" si="34"/>
        <v>504950.26000000007</v>
      </c>
      <c r="S1123" s="316">
        <f ca="1">+R1122+R1123</f>
        <v>504950.26000000007</v>
      </c>
      <c r="T1123" s="314">
        <f ca="1">+S1123</f>
        <v>504950.26000000007</v>
      </c>
      <c r="U1123" s="348">
        <f t="shared" si="35"/>
        <v>2</v>
      </c>
      <c r="V1123" s="319" t="str">
        <f>+VLOOKUP(A1123,bd_lista!$A$3:$E$593,5,FALSE)</f>
        <v>Órgano Ejecutivo</v>
      </c>
      <c r="W1123" s="426"/>
    </row>
    <row r="1124" spans="1:23" customFormat="1">
      <c r="A1124" s="323">
        <v>76</v>
      </c>
      <c r="B1124" s="427">
        <f>+A1124</f>
        <v>76</v>
      </c>
      <c r="C1124" s="318" t="str">
        <f>+VLOOKUP(A1124,bd_lista!$A$3:$C$593,3,FALSE)</f>
        <v>Ministerio de Minería y Metalurgia</v>
      </c>
      <c r="D1124" s="429" t="str">
        <f>+C1124</f>
        <v>Ministerio de Minería y Metalurgia</v>
      </c>
      <c r="E1124" s="339" t="s">
        <v>1418</v>
      </c>
      <c r="F1124" s="314">
        <f ca="1">+IFERROR(INDEX('Hoja de Trabajo para listado'!$A$155:$Z$1048576,MATCH($A1124,'Hoja de Trabajo para listado'!$A$155:$A$1048576,0),MATCH((CUADRO!F$5&amp;$E1124),'Hoja de Trabajo para listado'!$A$151:$Z$151,0)),0)+IFERROR(INDEX('Hoja de Trabajo para listado'!$AB$155:$BA$1048576,MATCH($A1124,'Hoja de Trabajo para listado'!$AB$155:$AB$1048576,0),MATCH((CUADRO!F$5&amp;$E1124),'Hoja de Trabajo para listado'!$AB$151:$BA$151,0)),0)+IFERROR(INDEX('Hoja de Trabajo para listado'!$BC$155:$CB$1048576,MATCH($A1124,'Hoja de Trabajo para listado'!$BC$155:$BC$1048576,0),MATCH((CUADRO!F$5&amp;$E1124),'Hoja de Trabajo para listado'!$BC$151:$CB$151,0)),0)+IFERROR(INDEX('Hoja de Trabajo para listado'!$DE$153:$DG$274,MATCH($A1124,'Hoja de Trabajo para listado'!$DE$153:$DE$1048576,0),MATCH((CUADRO!F$5&amp;$E1124),'Hoja de Trabajo para listado'!$DE$151:$DG$151,0)),0)+IFERROR(INDEX('Hoja de Trabajo para listado'!$CD$155:$DC$1048576,MATCH($A1124,'Hoja de Trabajo para listado'!$CD$155:$CD$1048576,0),MATCH((CUADRO!F$5&amp;$E1124),'Hoja de Trabajo para listado'!$CD$151:$DC$151,0)),0)</f>
        <v>0</v>
      </c>
      <c r="G1124" s="314">
        <f ca="1">+IFERROR(INDEX('Hoja de Trabajo para listado'!$A$155:$Z$1048576,MATCH($A1124,'Hoja de Trabajo para listado'!$A$155:$A$1048576,0),MATCH((CUADRO!G$5&amp;$E1124),'Hoja de Trabajo para listado'!$A$151:$Z$151,0)),0)+IFERROR(INDEX('Hoja de Trabajo para listado'!$AB$155:$BA$1048576,MATCH($A1124,'Hoja de Trabajo para listado'!$AB$155:$AB$1048576,0),MATCH((CUADRO!G$5&amp;$E1124),'Hoja de Trabajo para listado'!$AB$151:$BA$151,0)),0)+IFERROR(INDEX('Hoja de Trabajo para listado'!$BC$155:$CB$1048576,MATCH($A1124,'Hoja de Trabajo para listado'!$BC$155:$BC$1048576,0),MATCH((CUADRO!G$5&amp;$E1124),'Hoja de Trabajo para listado'!$BC$151:$CB$151,0)),0)+IFERROR(INDEX('Hoja de Trabajo para listado'!$DE$153:$DG$274,MATCH($A1124,'Hoja de Trabajo para listado'!$DE$153:$DE$1048576,0),MATCH((CUADRO!G$5&amp;$E1124),'Hoja de Trabajo para listado'!$DE$151:$DG$151,0)),0)+IFERROR(INDEX('Hoja de Trabajo para listado'!$CD$155:$DC$1048576,MATCH($A1124,'Hoja de Trabajo para listado'!$CD$155:$CD$1048576,0),MATCH((CUADRO!G$5&amp;$E1124),'Hoja de Trabajo para listado'!$CD$151:$DC$151,0)),0)</f>
        <v>0</v>
      </c>
      <c r="H1124" s="314">
        <f ca="1">+IFERROR(INDEX('Hoja de Trabajo para listado'!$A$155:$Z$1048576,MATCH($A1124,'Hoja de Trabajo para listado'!$A$155:$A$1048576,0),MATCH((CUADRO!H$5&amp;$E1124),'Hoja de Trabajo para listado'!$A$151:$Z$151,0)),0)+IFERROR(INDEX('Hoja de Trabajo para listado'!$AB$155:$BA$1048576,MATCH($A1124,'Hoja de Trabajo para listado'!$AB$155:$AB$1048576,0),MATCH((CUADRO!H$5&amp;$E1124),'Hoja de Trabajo para listado'!$AB$151:$BA$151,0)),0)+IFERROR(INDEX('Hoja de Trabajo para listado'!$BC$155:$CB$1048576,MATCH($A1124,'Hoja de Trabajo para listado'!$BC$155:$BC$1048576,0),MATCH((CUADRO!H$5&amp;$E1124),'Hoja de Trabajo para listado'!$BC$151:$CB$151,0)),0)+IFERROR(INDEX('Hoja de Trabajo para listado'!$DE$153:$DG$274,MATCH($A1124,'Hoja de Trabajo para listado'!$DE$153:$DE$1048576,0),MATCH((CUADRO!H$5&amp;$E1124),'Hoja de Trabajo para listado'!$DE$151:$DG$151,0)),0)+IFERROR(INDEX('Hoja de Trabajo para listado'!$CD$155:$DC$1048576,MATCH($A1124,'Hoja de Trabajo para listado'!$CD$155:$CD$1048576,0),MATCH((CUADRO!H$5&amp;$E1124),'Hoja de Trabajo para listado'!$CD$151:$DC$151,0)),0)</f>
        <v>0</v>
      </c>
      <c r="I1124" s="314">
        <f ca="1">+IFERROR(INDEX('Hoja de Trabajo para listado'!$A$155:$Z$1048576,MATCH($A1124,'Hoja de Trabajo para listado'!$A$155:$A$1048576,0),MATCH((CUADRO!I$5&amp;$E1124),'Hoja de Trabajo para listado'!$A$151:$Z$151,0)),0)+IFERROR(INDEX('Hoja de Trabajo para listado'!$AB$155:$BA$1048576,MATCH($A1124,'Hoja de Trabajo para listado'!$AB$155:$AB$1048576,0),MATCH((CUADRO!I$5&amp;$E1124),'Hoja de Trabajo para listado'!$AB$151:$BA$151,0)),0)+IFERROR(INDEX('Hoja de Trabajo para listado'!$BC$155:$CB$1048576,MATCH($A1124,'Hoja de Trabajo para listado'!$BC$155:$BC$1048576,0),MATCH((CUADRO!I$5&amp;$E1124),'Hoja de Trabajo para listado'!$BC$151:$CB$151,0)),0)+IFERROR(INDEX('Hoja de Trabajo para listado'!$DE$153:$DG$274,MATCH($A1124,'Hoja de Trabajo para listado'!$DE$153:$DE$1048576,0),MATCH((CUADRO!I$5&amp;$E1124),'Hoja de Trabajo para listado'!$DE$151:$DG$151,0)),0)+IFERROR(INDEX('Hoja de Trabajo para listado'!$CD$155:$DC$1048576,MATCH($A1124,'Hoja de Trabajo para listado'!$CD$155:$CD$1048576,0),MATCH((CUADRO!I$5&amp;$E1124),'Hoja de Trabajo para listado'!$CD$151:$DC$151,0)),0)</f>
        <v>0</v>
      </c>
      <c r="J1124" s="314">
        <f ca="1">+IFERROR(INDEX('Hoja de Trabajo para listado'!$A$155:$Z$1048576,MATCH($A1124,'Hoja de Trabajo para listado'!$A$155:$A$1048576,0),MATCH((CUADRO!J$5&amp;$E1124),'Hoja de Trabajo para listado'!$A$151:$Z$151,0)),0)+IFERROR(INDEX('Hoja de Trabajo para listado'!$AB$155:$BA$1048576,MATCH($A1124,'Hoja de Trabajo para listado'!$AB$155:$AB$1048576,0),MATCH((CUADRO!J$5&amp;$E1124),'Hoja de Trabajo para listado'!$AB$151:$BA$151,0)),0)+IFERROR(INDEX('Hoja de Trabajo para listado'!$BC$155:$CB$1048576,MATCH($A1124,'Hoja de Trabajo para listado'!$BC$155:$BC$1048576,0),MATCH((CUADRO!J$5&amp;$E1124),'Hoja de Trabajo para listado'!$BC$151:$CB$151,0)),0)+IFERROR(INDEX('Hoja de Trabajo para listado'!$DE$153:$DG$274,MATCH($A1124,'Hoja de Trabajo para listado'!$DE$153:$DE$1048576,0),MATCH((CUADRO!J$5&amp;$E1124),'Hoja de Trabajo para listado'!$DE$151:$DG$151,0)),0)+IFERROR(INDEX('Hoja de Trabajo para listado'!$CD$155:$DC$1048576,MATCH($A1124,'Hoja de Trabajo para listado'!$CD$155:$CD$1048576,0),MATCH((CUADRO!J$5&amp;$E1124),'Hoja de Trabajo para listado'!$CD$151:$DC$151,0)),0)</f>
        <v>0</v>
      </c>
      <c r="K1124" s="314">
        <f ca="1">+IFERROR(INDEX('Hoja de Trabajo para listado'!$A$155:$Z$1048576,MATCH($A1124,'Hoja de Trabajo para listado'!$A$155:$A$1048576,0),MATCH((CUADRO!K$5&amp;$E1124),'Hoja de Trabajo para listado'!$A$151:$Z$151,0)),0)+IFERROR(INDEX('Hoja de Trabajo para listado'!$AB$155:$BA$1048576,MATCH($A1124,'Hoja de Trabajo para listado'!$AB$155:$AB$1048576,0),MATCH((CUADRO!K$5&amp;$E1124),'Hoja de Trabajo para listado'!$AB$151:$BA$151,0)),0)+IFERROR(INDEX('Hoja de Trabajo para listado'!$BC$155:$CB$1048576,MATCH($A1124,'Hoja de Trabajo para listado'!$BC$155:$BC$1048576,0),MATCH((CUADRO!K$5&amp;$E1124),'Hoja de Trabajo para listado'!$BC$151:$CB$151,0)),0)+IFERROR(INDEX('Hoja de Trabajo para listado'!$DE$153:$DG$274,MATCH($A1124,'Hoja de Trabajo para listado'!$DE$153:$DE$1048576,0),MATCH((CUADRO!K$5&amp;$E1124),'Hoja de Trabajo para listado'!$DE$151:$DG$151,0)),0)+IFERROR(INDEX('Hoja de Trabajo para listado'!$CD$155:$DC$1048576,MATCH($A1124,'Hoja de Trabajo para listado'!$CD$155:$CD$1048576,0),MATCH((CUADRO!K$5&amp;$E1124),'Hoja de Trabajo para listado'!$CD$151:$DC$151,0)),0)</f>
        <v>0</v>
      </c>
      <c r="L1124" s="314">
        <f ca="1">+IFERROR(INDEX('Hoja de Trabajo para listado'!$A$155:$Z$1048576,MATCH($A1124,'Hoja de Trabajo para listado'!$A$155:$A$1048576,0),MATCH((CUADRO!L$5&amp;$E1124),'Hoja de Trabajo para listado'!$A$151:$Z$151,0)),0)+IFERROR(INDEX('Hoja de Trabajo para listado'!$AB$155:$BA$1048576,MATCH($A1124,'Hoja de Trabajo para listado'!$AB$155:$AB$1048576,0),MATCH((CUADRO!L$5&amp;$E1124),'Hoja de Trabajo para listado'!$AB$151:$BA$151,0)),0)+IFERROR(INDEX('Hoja de Trabajo para listado'!$BC$155:$CB$1048576,MATCH($A1124,'Hoja de Trabajo para listado'!$BC$155:$BC$1048576,0),MATCH((CUADRO!L$5&amp;$E1124),'Hoja de Trabajo para listado'!$BC$151:$CB$151,0)),0)+IFERROR(INDEX('Hoja de Trabajo para listado'!$DE$153:$DG$274,MATCH($A1124,'Hoja de Trabajo para listado'!$DE$153:$DE$1048576,0),MATCH((CUADRO!L$5&amp;$E1124),'Hoja de Trabajo para listado'!$DE$151:$DG$151,0)),0)+IFERROR(INDEX('Hoja de Trabajo para listado'!$CD$155:$DC$1048576,MATCH($A1124,'Hoja de Trabajo para listado'!$CD$155:$CD$1048576,0),MATCH((CUADRO!L$5&amp;$E1124),'Hoja de Trabajo para listado'!$CD$151:$DC$151,0)),0)</f>
        <v>0</v>
      </c>
      <c r="M1124" s="314">
        <f ca="1">+IFERROR(INDEX('Hoja de Trabajo para listado'!$A$155:$Z$1048576,MATCH($A1124,'Hoja de Trabajo para listado'!$A$155:$A$1048576,0),MATCH((CUADRO!M$5&amp;$E1124),'Hoja de Trabajo para listado'!$A$151:$Z$151,0)),0)+IFERROR(INDEX('Hoja de Trabajo para listado'!$AB$155:$BA$1048576,MATCH($A1124,'Hoja de Trabajo para listado'!$AB$155:$AB$1048576,0),MATCH((CUADRO!M$5&amp;$E1124),'Hoja de Trabajo para listado'!$AB$151:$BA$151,0)),0)+IFERROR(INDEX('Hoja de Trabajo para listado'!$BC$155:$CB$1048576,MATCH($A1124,'Hoja de Trabajo para listado'!$BC$155:$BC$1048576,0),MATCH((CUADRO!M$5&amp;$E1124),'Hoja de Trabajo para listado'!$BC$151:$CB$151,0)),0)+IFERROR(INDEX('Hoja de Trabajo para listado'!$DE$153:$DG$274,MATCH($A1124,'Hoja de Trabajo para listado'!$DE$153:$DE$1048576,0),MATCH((CUADRO!M$5&amp;$E1124),'Hoja de Trabajo para listado'!$DE$151:$DG$151,0)),0)+IFERROR(INDEX('Hoja de Trabajo para listado'!$CD$155:$DC$1048576,MATCH($A1124,'Hoja de Trabajo para listado'!$CD$155:$CD$1048576,0),MATCH((CUADRO!M$5&amp;$E1124),'Hoja de Trabajo para listado'!$CD$151:$DC$151,0)),0)</f>
        <v>0</v>
      </c>
      <c r="N1124" s="314">
        <f ca="1">+IFERROR(INDEX('Hoja de Trabajo para listado'!$A$155:$Z$1048576,MATCH($A1124,'Hoja de Trabajo para listado'!$A$155:$A$1048576,0),MATCH((CUADRO!N$5&amp;$E1124),'Hoja de Trabajo para listado'!$A$151:$Z$151,0)),0)+IFERROR(INDEX('Hoja de Trabajo para listado'!$AB$155:$BA$1048576,MATCH($A1124,'Hoja de Trabajo para listado'!$AB$155:$AB$1048576,0),MATCH((CUADRO!N$5&amp;$E1124),'Hoja de Trabajo para listado'!$AB$151:$BA$151,0)),0)+IFERROR(INDEX('Hoja de Trabajo para listado'!$BC$155:$CB$1048576,MATCH($A1124,'Hoja de Trabajo para listado'!$BC$155:$BC$1048576,0),MATCH((CUADRO!N$5&amp;$E1124),'Hoja de Trabajo para listado'!$BC$151:$CB$151,0)),0)+IFERROR(INDEX('Hoja de Trabajo para listado'!$DE$153:$DG$274,MATCH($A1124,'Hoja de Trabajo para listado'!$DE$153:$DE$1048576,0),MATCH((CUADRO!N$5&amp;$E1124),'Hoja de Trabajo para listado'!$DE$151:$DG$151,0)),0)+IFERROR(INDEX('Hoja de Trabajo para listado'!$CD$155:$DC$1048576,MATCH($A1124,'Hoja de Trabajo para listado'!$CD$155:$CD$1048576,0),MATCH((CUADRO!N$5&amp;$E1124),'Hoja de Trabajo para listado'!$CD$151:$DC$151,0)),0)</f>
        <v>0</v>
      </c>
      <c r="O1124" s="314">
        <f ca="1">+IFERROR(INDEX('Hoja de Trabajo para listado'!$A$155:$Z$1048576,MATCH($A1124,'Hoja de Trabajo para listado'!$A$155:$A$1048576,0),MATCH((CUADRO!O$5&amp;$E1124),'Hoja de Trabajo para listado'!$A$151:$Z$151,0)),0)+IFERROR(INDEX('Hoja de Trabajo para listado'!$AB$155:$BA$1048576,MATCH($A1124,'Hoja de Trabajo para listado'!$AB$155:$AB$1048576,0),MATCH((CUADRO!O$5&amp;$E1124),'Hoja de Trabajo para listado'!$AB$151:$BA$151,0)),0)+IFERROR(INDEX('Hoja de Trabajo para listado'!$BC$155:$CB$1048576,MATCH($A1124,'Hoja de Trabajo para listado'!$BC$155:$BC$1048576,0),MATCH((CUADRO!O$5&amp;$E1124),'Hoja de Trabajo para listado'!$BC$151:$CB$151,0)),0)+IFERROR(INDEX('Hoja de Trabajo para listado'!$DE$153:$DG$274,MATCH($A1124,'Hoja de Trabajo para listado'!$DE$153:$DE$1048576,0),MATCH((CUADRO!O$5&amp;$E1124),'Hoja de Trabajo para listado'!$DE$151:$DG$151,0)),0)+IFERROR(INDEX('Hoja de Trabajo para listado'!$CD$155:$DC$1048576,MATCH($A1124,'Hoja de Trabajo para listado'!$CD$155:$CD$1048576,0),MATCH((CUADRO!O$5&amp;$E1124),'Hoja de Trabajo para listado'!$CD$151:$DC$151,0)),0)</f>
        <v>0</v>
      </c>
      <c r="P1124" s="314">
        <f ca="1">+IFERROR(INDEX('Hoja de Trabajo para listado'!$A$155:$Z$1048576,MATCH($A1124,'Hoja de Trabajo para listado'!$A$155:$A$1048576,0),MATCH((CUADRO!P$5&amp;$E1124),'Hoja de Trabajo para listado'!$A$151:$Z$151,0)),0)+IFERROR(INDEX('Hoja de Trabajo para listado'!$AB$155:$BA$1048576,MATCH($A1124,'Hoja de Trabajo para listado'!$AB$155:$AB$1048576,0),MATCH((CUADRO!P$5&amp;$E1124),'Hoja de Trabajo para listado'!$AB$151:$BA$151,0)),0)+IFERROR(INDEX('Hoja de Trabajo para listado'!$BC$155:$CB$1048576,MATCH($A1124,'Hoja de Trabajo para listado'!$BC$155:$BC$1048576,0),MATCH((CUADRO!P$5&amp;$E1124),'Hoja de Trabajo para listado'!$BC$151:$CB$151,0)),0)+IFERROR(INDEX('Hoja de Trabajo para listado'!$DE$153:$DG$274,MATCH($A1124,'Hoja de Trabajo para listado'!$DE$153:$DE$1048576,0),MATCH((CUADRO!P$5&amp;$E1124),'Hoja de Trabajo para listado'!$DE$151:$DG$151,0)),0)+IFERROR(INDEX('Hoja de Trabajo para listado'!$CD$155:$DC$1048576,MATCH($A1124,'Hoja de Trabajo para listado'!$CD$155:$CD$1048576,0),MATCH((CUADRO!P$5&amp;$E1124),'Hoja de Trabajo para listado'!$CD$151:$DC$151,0)),0)</f>
        <v>0</v>
      </c>
      <c r="Q1124" s="314">
        <f ca="1">+IFERROR(INDEX('Hoja de Trabajo para listado'!$A$155:$Z$1048576,MATCH($A1124,'Hoja de Trabajo para listado'!$A$155:$A$1048576,0),MATCH((CUADRO!Q$5&amp;$E1124),'Hoja de Trabajo para listado'!$A$151:$Z$151,0)),0)+IFERROR(INDEX('Hoja de Trabajo para listado'!$AB$155:$BA$1048576,MATCH($A1124,'Hoja de Trabajo para listado'!$AB$155:$AB$1048576,0),MATCH((CUADRO!Q$5&amp;$E1124),'Hoja de Trabajo para listado'!$AB$151:$BA$151,0)),0)+IFERROR(INDEX('Hoja de Trabajo para listado'!$BC$155:$CB$1048576,MATCH($A1124,'Hoja de Trabajo para listado'!$BC$155:$BC$1048576,0),MATCH((CUADRO!Q$5&amp;$E1124),'Hoja de Trabajo para listado'!$BC$151:$CB$151,0)),0)+IFERROR(INDEX('Hoja de Trabajo para listado'!$DE$153:$DG$274,MATCH($A1124,'Hoja de Trabajo para listado'!$DE$153:$DE$1048576,0),MATCH((CUADRO!Q$5&amp;$E1124),'Hoja de Trabajo para listado'!$DE$151:$DG$151,0)),0)+IFERROR(INDEX('Hoja de Trabajo para listado'!$CD$155:$DC$1048576,MATCH($A1124,'Hoja de Trabajo para listado'!$CD$155:$CD$1048576,0),MATCH((CUADRO!Q$5&amp;$E1124),'Hoja de Trabajo para listado'!$CD$151:$DC$151,0)),0)</f>
        <v>0</v>
      </c>
      <c r="R1124" s="314">
        <f t="shared" ca="1" si="34"/>
        <v>0</v>
      </c>
      <c r="S1124" s="314"/>
      <c r="T1124" s="314">
        <f ca="1">+T1125</f>
        <v>186478.17</v>
      </c>
      <c r="U1124" s="313">
        <f t="shared" si="35"/>
        <v>1</v>
      </c>
      <c r="V1124" s="319" t="str">
        <f>+VLOOKUP(A1124,bd_lista!$A$3:$E$593,5,FALSE)</f>
        <v>Órgano Ejecutivo</v>
      </c>
      <c r="W1124" s="425" t="str">
        <f>+V1124</f>
        <v>Órgano Ejecutivo</v>
      </c>
    </row>
    <row r="1125" spans="1:23" customFormat="1">
      <c r="A1125" s="323">
        <v>76</v>
      </c>
      <c r="B1125" s="428"/>
      <c r="C1125" s="339" t="str">
        <f>+VLOOKUP(A1125,bd_lista!$A$3:$C$593,3,FALSE)</f>
        <v>Ministerio de Minería y Metalurgia</v>
      </c>
      <c r="D1125" s="430"/>
      <c r="E1125" s="319" t="s">
        <v>1419</v>
      </c>
      <c r="F1125" s="316">
        <f ca="1">+IFERROR(INDEX('Hoja de Trabajo para listado'!$A$155:$Z$1048576,MATCH($A1125,'Hoja de Trabajo para listado'!$A$155:$A$1048576,0),MATCH((CUADRO!F$5&amp;$E1125),'Hoja de Trabajo para listado'!$A$151:$Z$151,0)),0)+IFERROR(INDEX('Hoja de Trabajo para listado'!$AB$155:$BA$1048576,MATCH($A1125,'Hoja de Trabajo para listado'!$AB$155:$AB$1048576,0),MATCH((CUADRO!F$5&amp;$E1125),'Hoja de Trabajo para listado'!$AB$151:$BA$151,0)),0)+IFERROR(INDEX('Hoja de Trabajo para listado'!$BC$155:$CB$1048576,MATCH($A1125,'Hoja de Trabajo para listado'!$BC$155:$BC$1048576,0),MATCH((CUADRO!F$5&amp;$E1125),'Hoja de Trabajo para listado'!$BC$151:$CB$151,0)),0)+IFERROR(INDEX('Hoja de Trabajo para listado'!$DE$153:$DG$274,MATCH($A1125,'Hoja de Trabajo para listado'!$DE$153:$DE$1048576,0),MATCH((CUADRO!F$5&amp;$E1125),'Hoja de Trabajo para listado'!$DE$151:$DG$151,0)),0)+IFERROR(INDEX('Hoja de Trabajo para listado'!$CD$155:$DC$1048576,MATCH($A1125,'Hoja de Trabajo para listado'!$CD$155:$CD$1048576,0),MATCH((CUADRO!F$5&amp;$E1125),'Hoja de Trabajo para listado'!$CD$151:$DC$151,0)),0)</f>
        <v>182063.31</v>
      </c>
      <c r="G1125" s="316">
        <f ca="1">+IFERROR(INDEX('Hoja de Trabajo para listado'!$A$155:$Z$1048576,MATCH($A1125,'Hoja de Trabajo para listado'!$A$155:$A$1048576,0),MATCH((CUADRO!G$5&amp;$E1125),'Hoja de Trabajo para listado'!$A$151:$Z$151,0)),0)+IFERROR(INDEX('Hoja de Trabajo para listado'!$AB$155:$BA$1048576,MATCH($A1125,'Hoja de Trabajo para listado'!$AB$155:$AB$1048576,0),MATCH((CUADRO!G$5&amp;$E1125),'Hoja de Trabajo para listado'!$AB$151:$BA$151,0)),0)+IFERROR(INDEX('Hoja de Trabajo para listado'!$BC$155:$CB$1048576,MATCH($A1125,'Hoja de Trabajo para listado'!$BC$155:$BC$1048576,0),MATCH((CUADRO!G$5&amp;$E1125),'Hoja de Trabajo para listado'!$BC$151:$CB$151,0)),0)+IFERROR(INDEX('Hoja de Trabajo para listado'!$DE$153:$DG$274,MATCH($A1125,'Hoja de Trabajo para listado'!$DE$153:$DE$1048576,0),MATCH((CUADRO!G$5&amp;$E1125),'Hoja de Trabajo para listado'!$DE$151:$DG$151,0)),0)+IFERROR(INDEX('Hoja de Trabajo para listado'!$CD$155:$DC$1048576,MATCH($A1125,'Hoja de Trabajo para listado'!$CD$155:$CD$1048576,0),MATCH((CUADRO!G$5&amp;$E1125),'Hoja de Trabajo para listado'!$CD$151:$DC$151,0)),0)</f>
        <v>3309.8900000000003</v>
      </c>
      <c r="H1125" s="316">
        <f ca="1">+IFERROR(INDEX('Hoja de Trabajo para listado'!$A$155:$Z$1048576,MATCH($A1125,'Hoja de Trabajo para listado'!$A$155:$A$1048576,0),MATCH((CUADRO!H$5&amp;$E1125),'Hoja de Trabajo para listado'!$A$151:$Z$151,0)),0)+IFERROR(INDEX('Hoja de Trabajo para listado'!$AB$155:$BA$1048576,MATCH($A1125,'Hoja de Trabajo para listado'!$AB$155:$AB$1048576,0),MATCH((CUADRO!H$5&amp;$E1125),'Hoja de Trabajo para listado'!$AB$151:$BA$151,0)),0)+IFERROR(INDEX('Hoja de Trabajo para listado'!$BC$155:$CB$1048576,MATCH($A1125,'Hoja de Trabajo para listado'!$BC$155:$BC$1048576,0),MATCH((CUADRO!H$5&amp;$E1125),'Hoja de Trabajo para listado'!$BC$151:$CB$151,0)),0)+IFERROR(INDEX('Hoja de Trabajo para listado'!$DE$153:$DG$274,MATCH($A1125,'Hoja de Trabajo para listado'!$DE$153:$DE$1048576,0),MATCH((CUADRO!H$5&amp;$E1125),'Hoja de Trabajo para listado'!$DE$151:$DG$151,0)),0)+IFERROR(INDEX('Hoja de Trabajo para listado'!$CD$155:$DC$1048576,MATCH($A1125,'Hoja de Trabajo para listado'!$CD$155:$CD$1048576,0),MATCH((CUADRO!H$5&amp;$E1125),'Hoja de Trabajo para listado'!$CD$151:$DC$151,0)),0)</f>
        <v>188.13</v>
      </c>
      <c r="I1125" s="316">
        <f ca="1">+IFERROR(INDEX('Hoja de Trabajo para listado'!$A$155:$Z$1048576,MATCH($A1125,'Hoja de Trabajo para listado'!$A$155:$A$1048576,0),MATCH((CUADRO!I$5&amp;$E1125),'Hoja de Trabajo para listado'!$A$151:$Z$151,0)),0)+IFERROR(INDEX('Hoja de Trabajo para listado'!$AB$155:$BA$1048576,MATCH($A1125,'Hoja de Trabajo para listado'!$AB$155:$AB$1048576,0),MATCH((CUADRO!I$5&amp;$E1125),'Hoja de Trabajo para listado'!$AB$151:$BA$151,0)),0)+IFERROR(INDEX('Hoja de Trabajo para listado'!$BC$155:$CB$1048576,MATCH($A1125,'Hoja de Trabajo para listado'!$BC$155:$BC$1048576,0),MATCH((CUADRO!I$5&amp;$E1125),'Hoja de Trabajo para listado'!$BC$151:$CB$151,0)),0)+IFERROR(INDEX('Hoja de Trabajo para listado'!$DE$153:$DG$274,MATCH($A1125,'Hoja de Trabajo para listado'!$DE$153:$DE$1048576,0),MATCH((CUADRO!I$5&amp;$E1125),'Hoja de Trabajo para listado'!$DE$151:$DG$151,0)),0)+IFERROR(INDEX('Hoja de Trabajo para listado'!$CD$155:$DC$1048576,MATCH($A1125,'Hoja de Trabajo para listado'!$CD$155:$CD$1048576,0),MATCH((CUADRO!I$5&amp;$E1125),'Hoja de Trabajo para listado'!$CD$151:$DC$151,0)),0)</f>
        <v>0</v>
      </c>
      <c r="J1125" s="316">
        <f ca="1">+IFERROR(INDEX('Hoja de Trabajo para listado'!$A$155:$Z$1048576,MATCH($A1125,'Hoja de Trabajo para listado'!$A$155:$A$1048576,0),MATCH((CUADRO!J$5&amp;$E1125),'Hoja de Trabajo para listado'!$A$151:$Z$151,0)),0)+IFERROR(INDEX('Hoja de Trabajo para listado'!$AB$155:$BA$1048576,MATCH($A1125,'Hoja de Trabajo para listado'!$AB$155:$AB$1048576,0),MATCH((CUADRO!J$5&amp;$E1125),'Hoja de Trabajo para listado'!$AB$151:$BA$151,0)),0)+IFERROR(INDEX('Hoja de Trabajo para listado'!$BC$155:$CB$1048576,MATCH($A1125,'Hoja de Trabajo para listado'!$BC$155:$BC$1048576,0),MATCH((CUADRO!J$5&amp;$E1125),'Hoja de Trabajo para listado'!$BC$151:$CB$151,0)),0)+IFERROR(INDEX('Hoja de Trabajo para listado'!$DE$153:$DG$274,MATCH($A1125,'Hoja de Trabajo para listado'!$DE$153:$DE$1048576,0),MATCH((CUADRO!J$5&amp;$E1125),'Hoja de Trabajo para listado'!$DE$151:$DG$151,0)),0)+IFERROR(INDEX('Hoja de Trabajo para listado'!$CD$155:$DC$1048576,MATCH($A1125,'Hoja de Trabajo para listado'!$CD$155:$CD$1048576,0),MATCH((CUADRO!J$5&amp;$E1125),'Hoja de Trabajo para listado'!$CD$151:$DC$151,0)),0)</f>
        <v>0</v>
      </c>
      <c r="K1125" s="314">
        <f ca="1">+IFERROR(INDEX('Hoja de Trabajo para listado'!$A$155:$Z$1048576,MATCH($A1125,'Hoja de Trabajo para listado'!$A$155:$A$1048576,0),MATCH((CUADRO!K$5&amp;$E1125),'Hoja de Trabajo para listado'!$A$151:$Z$151,0)),0)+IFERROR(INDEX('Hoja de Trabajo para listado'!$AB$155:$BA$1048576,MATCH($A1125,'Hoja de Trabajo para listado'!$AB$155:$AB$1048576,0),MATCH((CUADRO!K$5&amp;$E1125),'Hoja de Trabajo para listado'!$AB$151:$BA$151,0)),0)+IFERROR(INDEX('Hoja de Trabajo para listado'!$BC$155:$CB$1048576,MATCH($A1125,'Hoja de Trabajo para listado'!$BC$155:$BC$1048576,0),MATCH((CUADRO!K$5&amp;$E1125),'Hoja de Trabajo para listado'!$BC$151:$CB$151,0)),0)+IFERROR(INDEX('Hoja de Trabajo para listado'!$DE$153:$DG$274,MATCH($A1125,'Hoja de Trabajo para listado'!$DE$153:$DE$1048576,0),MATCH((CUADRO!K$5&amp;$E1125),'Hoja de Trabajo para listado'!$DE$151:$DG$151,0)),0)+IFERROR(INDEX('Hoja de Trabajo para listado'!$CD$155:$DC$1048576,MATCH($A1125,'Hoja de Trabajo para listado'!$CD$155:$CD$1048576,0),MATCH((CUADRO!K$5&amp;$E1125),'Hoja de Trabajo para listado'!$CD$151:$DC$151,0)),0)</f>
        <v>916.84</v>
      </c>
      <c r="L1125" s="314">
        <f ca="1">+IFERROR(INDEX('Hoja de Trabajo para listado'!$A$155:$Z$1048576,MATCH($A1125,'Hoja de Trabajo para listado'!$A$155:$A$1048576,0),MATCH((CUADRO!L$5&amp;$E1125),'Hoja de Trabajo para listado'!$A$151:$Z$151,0)),0)+IFERROR(INDEX('Hoja de Trabajo para listado'!$AB$155:$BA$1048576,MATCH($A1125,'Hoja de Trabajo para listado'!$AB$155:$AB$1048576,0),MATCH((CUADRO!L$5&amp;$E1125),'Hoja de Trabajo para listado'!$AB$151:$BA$151,0)),0)+IFERROR(INDEX('Hoja de Trabajo para listado'!$BC$155:$CB$1048576,MATCH($A1125,'Hoja de Trabajo para listado'!$BC$155:$BC$1048576,0),MATCH((CUADRO!L$5&amp;$E1125),'Hoja de Trabajo para listado'!$BC$151:$CB$151,0)),0)+IFERROR(INDEX('Hoja de Trabajo para listado'!$DE$153:$DG$274,MATCH($A1125,'Hoja de Trabajo para listado'!$DE$153:$DE$1048576,0),MATCH((CUADRO!L$5&amp;$E1125),'Hoja de Trabajo para listado'!$DE$151:$DG$151,0)),0)+IFERROR(INDEX('Hoja de Trabajo para listado'!$CD$155:$DC$1048576,MATCH($A1125,'Hoja de Trabajo para listado'!$CD$155:$CD$1048576,0),MATCH((CUADRO!L$5&amp;$E1125),'Hoja de Trabajo para listado'!$CD$151:$DC$151,0)),0)</f>
        <v>0</v>
      </c>
      <c r="M1125" s="314">
        <f ca="1">+IFERROR(INDEX('Hoja de Trabajo para listado'!$A$155:$Z$1048576,MATCH($A1125,'Hoja de Trabajo para listado'!$A$155:$A$1048576,0),MATCH((CUADRO!M$5&amp;$E1125),'Hoja de Trabajo para listado'!$A$151:$Z$151,0)),0)+IFERROR(INDEX('Hoja de Trabajo para listado'!$AB$155:$BA$1048576,MATCH($A1125,'Hoja de Trabajo para listado'!$AB$155:$AB$1048576,0),MATCH((CUADRO!M$5&amp;$E1125),'Hoja de Trabajo para listado'!$AB$151:$BA$151,0)),0)+IFERROR(INDEX('Hoja de Trabajo para listado'!$BC$155:$CB$1048576,MATCH($A1125,'Hoja de Trabajo para listado'!$BC$155:$BC$1048576,0),MATCH((CUADRO!M$5&amp;$E1125),'Hoja de Trabajo para listado'!$BC$151:$CB$151,0)),0)+IFERROR(INDEX('Hoja de Trabajo para listado'!$DE$153:$DG$274,MATCH($A1125,'Hoja de Trabajo para listado'!$DE$153:$DE$1048576,0),MATCH((CUADRO!M$5&amp;$E1125),'Hoja de Trabajo para listado'!$DE$151:$DG$151,0)),0)+IFERROR(INDEX('Hoja de Trabajo para listado'!$CD$155:$DC$1048576,MATCH($A1125,'Hoja de Trabajo para listado'!$CD$155:$CD$1048576,0),MATCH((CUADRO!M$5&amp;$E1125),'Hoja de Trabajo para listado'!$CD$151:$DC$151,0)),0)</f>
        <v>0</v>
      </c>
      <c r="N1125" s="314">
        <f ca="1">+IFERROR(INDEX('Hoja de Trabajo para listado'!$A$155:$Z$1048576,MATCH($A1125,'Hoja de Trabajo para listado'!$A$155:$A$1048576,0),MATCH((CUADRO!N$5&amp;$E1125),'Hoja de Trabajo para listado'!$A$151:$Z$151,0)),0)+IFERROR(INDEX('Hoja de Trabajo para listado'!$AB$155:$BA$1048576,MATCH($A1125,'Hoja de Trabajo para listado'!$AB$155:$AB$1048576,0),MATCH((CUADRO!N$5&amp;$E1125),'Hoja de Trabajo para listado'!$AB$151:$BA$151,0)),0)+IFERROR(INDEX('Hoja de Trabajo para listado'!$BC$155:$CB$1048576,MATCH($A1125,'Hoja de Trabajo para listado'!$BC$155:$BC$1048576,0),MATCH((CUADRO!N$5&amp;$E1125),'Hoja de Trabajo para listado'!$BC$151:$CB$151,0)),0)+IFERROR(INDEX('Hoja de Trabajo para listado'!$DE$153:$DG$274,MATCH($A1125,'Hoja de Trabajo para listado'!$DE$153:$DE$1048576,0),MATCH((CUADRO!N$5&amp;$E1125),'Hoja de Trabajo para listado'!$DE$151:$DG$151,0)),0)+IFERROR(INDEX('Hoja de Trabajo para listado'!$CD$155:$DC$1048576,MATCH($A1125,'Hoja de Trabajo para listado'!$CD$155:$CD$1048576,0),MATCH((CUADRO!N$5&amp;$E1125),'Hoja de Trabajo para listado'!$CD$151:$DC$151,0)),0)</f>
        <v>0</v>
      </c>
      <c r="O1125" s="314">
        <f ca="1">+IFERROR(INDEX('Hoja de Trabajo para listado'!$A$155:$Z$1048576,MATCH($A1125,'Hoja de Trabajo para listado'!$A$155:$A$1048576,0),MATCH((CUADRO!O$5&amp;$E1125),'Hoja de Trabajo para listado'!$A$151:$Z$151,0)),0)+IFERROR(INDEX('Hoja de Trabajo para listado'!$AB$155:$BA$1048576,MATCH($A1125,'Hoja de Trabajo para listado'!$AB$155:$AB$1048576,0),MATCH((CUADRO!O$5&amp;$E1125),'Hoja de Trabajo para listado'!$AB$151:$BA$151,0)),0)+IFERROR(INDEX('Hoja de Trabajo para listado'!$BC$155:$CB$1048576,MATCH($A1125,'Hoja de Trabajo para listado'!$BC$155:$BC$1048576,0),MATCH((CUADRO!O$5&amp;$E1125),'Hoja de Trabajo para listado'!$BC$151:$CB$151,0)),0)+IFERROR(INDEX('Hoja de Trabajo para listado'!$DE$153:$DG$274,MATCH($A1125,'Hoja de Trabajo para listado'!$DE$153:$DE$1048576,0),MATCH((CUADRO!O$5&amp;$E1125),'Hoja de Trabajo para listado'!$DE$151:$DG$151,0)),0)+IFERROR(INDEX('Hoja de Trabajo para listado'!$CD$155:$DC$1048576,MATCH($A1125,'Hoja de Trabajo para listado'!$CD$155:$CD$1048576,0),MATCH((CUADRO!O$5&amp;$E1125),'Hoja de Trabajo para listado'!$CD$151:$DC$151,0)),0)</f>
        <v>0</v>
      </c>
      <c r="P1125" s="314">
        <f ca="1">+IFERROR(INDEX('Hoja de Trabajo para listado'!$A$155:$Z$1048576,MATCH($A1125,'Hoja de Trabajo para listado'!$A$155:$A$1048576,0),MATCH((CUADRO!P$5&amp;$E1125),'Hoja de Trabajo para listado'!$A$151:$Z$151,0)),0)+IFERROR(INDEX('Hoja de Trabajo para listado'!$AB$155:$BA$1048576,MATCH($A1125,'Hoja de Trabajo para listado'!$AB$155:$AB$1048576,0),MATCH((CUADRO!P$5&amp;$E1125),'Hoja de Trabajo para listado'!$AB$151:$BA$151,0)),0)+IFERROR(INDEX('Hoja de Trabajo para listado'!$BC$155:$CB$1048576,MATCH($A1125,'Hoja de Trabajo para listado'!$BC$155:$BC$1048576,0),MATCH((CUADRO!P$5&amp;$E1125),'Hoja de Trabajo para listado'!$BC$151:$CB$151,0)),0)+IFERROR(INDEX('Hoja de Trabajo para listado'!$DE$153:$DG$274,MATCH($A1125,'Hoja de Trabajo para listado'!$DE$153:$DE$1048576,0),MATCH((CUADRO!P$5&amp;$E1125),'Hoja de Trabajo para listado'!$DE$151:$DG$151,0)),0)+IFERROR(INDEX('Hoja de Trabajo para listado'!$CD$155:$DC$1048576,MATCH($A1125,'Hoja de Trabajo para listado'!$CD$155:$CD$1048576,0),MATCH((CUADRO!P$5&amp;$E1125),'Hoja de Trabajo para listado'!$CD$151:$DC$151,0)),0)</f>
        <v>0</v>
      </c>
      <c r="Q1125" s="314">
        <f ca="1">+IFERROR(INDEX('Hoja de Trabajo para listado'!$A$155:$Z$1048576,MATCH($A1125,'Hoja de Trabajo para listado'!$A$155:$A$1048576,0),MATCH((CUADRO!Q$5&amp;$E1125),'Hoja de Trabajo para listado'!$A$151:$Z$151,0)),0)+IFERROR(INDEX('Hoja de Trabajo para listado'!$AB$155:$BA$1048576,MATCH($A1125,'Hoja de Trabajo para listado'!$AB$155:$AB$1048576,0),MATCH((CUADRO!Q$5&amp;$E1125),'Hoja de Trabajo para listado'!$AB$151:$BA$151,0)),0)+IFERROR(INDEX('Hoja de Trabajo para listado'!$BC$155:$CB$1048576,MATCH($A1125,'Hoja de Trabajo para listado'!$BC$155:$BC$1048576,0),MATCH((CUADRO!Q$5&amp;$E1125),'Hoja de Trabajo para listado'!$BC$151:$CB$151,0)),0)+IFERROR(INDEX('Hoja de Trabajo para listado'!$DE$153:$DG$274,MATCH($A1125,'Hoja de Trabajo para listado'!$DE$153:$DE$1048576,0),MATCH((CUADRO!Q$5&amp;$E1125),'Hoja de Trabajo para listado'!$DE$151:$DG$151,0)),0)+IFERROR(INDEX('Hoja de Trabajo para listado'!$CD$155:$DC$1048576,MATCH($A1125,'Hoja de Trabajo para listado'!$CD$155:$CD$1048576,0),MATCH((CUADRO!Q$5&amp;$E1125),'Hoja de Trabajo para listado'!$CD$151:$DC$151,0)),0)</f>
        <v>0</v>
      </c>
      <c r="R1125" s="316">
        <f t="shared" ca="1" si="34"/>
        <v>186478.17</v>
      </c>
      <c r="S1125" s="316">
        <f ca="1">+R1124+R1125</f>
        <v>186478.17</v>
      </c>
      <c r="T1125" s="314">
        <f ca="1">+S1125</f>
        <v>186478.17</v>
      </c>
      <c r="U1125" s="348">
        <f t="shared" si="35"/>
        <v>2</v>
      </c>
      <c r="V1125" s="319" t="str">
        <f>+VLOOKUP(A1125,bd_lista!$A$3:$E$593,5,FALSE)</f>
        <v>Órgano Ejecutivo</v>
      </c>
      <c r="W1125" s="426"/>
    </row>
    <row r="1126" spans="1:23" customFormat="1" ht="15" customHeight="1">
      <c r="A1126" s="323">
        <v>48</v>
      </c>
      <c r="B1126" s="427">
        <f>+A1126</f>
        <v>48</v>
      </c>
      <c r="C1126" s="318" t="str">
        <f>+VLOOKUP(A1126,bd_lista!$A$3:$C$593,3,FALSE)</f>
        <v>Ministerio de Deportes</v>
      </c>
      <c r="D1126" s="429" t="str">
        <f>+C1126</f>
        <v>Ministerio de Deportes</v>
      </c>
      <c r="E1126" s="339" t="s">
        <v>1418</v>
      </c>
      <c r="F1126" s="314">
        <f ca="1">+IFERROR(INDEX('Hoja de Trabajo para listado'!$A$155:$Z$1048576,MATCH($A1126,'Hoja de Trabajo para listado'!$A$155:$A$1048576,0),MATCH((CUADRO!F$5&amp;$E1126),'Hoja de Trabajo para listado'!$A$151:$Z$151,0)),0)+IFERROR(INDEX('Hoja de Trabajo para listado'!$AB$155:$BA$1048576,MATCH($A1126,'Hoja de Trabajo para listado'!$AB$155:$AB$1048576,0),MATCH((CUADRO!F$5&amp;$E1126),'Hoja de Trabajo para listado'!$AB$151:$BA$151,0)),0)+IFERROR(INDEX('Hoja de Trabajo para listado'!$BC$155:$CB$1048576,MATCH($A1126,'Hoja de Trabajo para listado'!$BC$155:$BC$1048576,0),MATCH((CUADRO!F$5&amp;$E1126),'Hoja de Trabajo para listado'!$BC$151:$CB$151,0)),0)+IFERROR(INDEX('Hoja de Trabajo para listado'!$DE$153:$DG$274,MATCH($A1126,'Hoja de Trabajo para listado'!$DE$153:$DE$1048576,0),MATCH((CUADRO!F$5&amp;$E1126),'Hoja de Trabajo para listado'!$DE$151:$DG$151,0)),0)+IFERROR(INDEX('Hoja de Trabajo para listado'!$CD$155:$DC$1048576,MATCH($A1126,'Hoja de Trabajo para listado'!$CD$155:$CD$1048576,0),MATCH((CUADRO!F$5&amp;$E1126),'Hoja de Trabajo para listado'!$CD$151:$DC$151,0)),0)</f>
        <v>0</v>
      </c>
      <c r="G1126" s="314">
        <f ca="1">+IFERROR(INDEX('Hoja de Trabajo para listado'!$A$155:$Z$1048576,MATCH($A1126,'Hoja de Trabajo para listado'!$A$155:$A$1048576,0),MATCH((CUADRO!G$5&amp;$E1126),'Hoja de Trabajo para listado'!$A$151:$Z$151,0)),0)+IFERROR(INDEX('Hoja de Trabajo para listado'!$AB$155:$BA$1048576,MATCH($A1126,'Hoja de Trabajo para listado'!$AB$155:$AB$1048576,0),MATCH((CUADRO!G$5&amp;$E1126),'Hoja de Trabajo para listado'!$AB$151:$BA$151,0)),0)+IFERROR(INDEX('Hoja de Trabajo para listado'!$BC$155:$CB$1048576,MATCH($A1126,'Hoja de Trabajo para listado'!$BC$155:$BC$1048576,0),MATCH((CUADRO!G$5&amp;$E1126),'Hoja de Trabajo para listado'!$BC$151:$CB$151,0)),0)+IFERROR(INDEX('Hoja de Trabajo para listado'!$DE$153:$DG$274,MATCH($A1126,'Hoja de Trabajo para listado'!$DE$153:$DE$1048576,0),MATCH((CUADRO!G$5&amp;$E1126),'Hoja de Trabajo para listado'!$DE$151:$DG$151,0)),0)+IFERROR(INDEX('Hoja de Trabajo para listado'!$CD$155:$DC$1048576,MATCH($A1126,'Hoja de Trabajo para listado'!$CD$155:$CD$1048576,0),MATCH((CUADRO!G$5&amp;$E1126),'Hoja de Trabajo para listado'!$CD$151:$DC$151,0)),0)</f>
        <v>0</v>
      </c>
      <c r="H1126" s="314">
        <f ca="1">+IFERROR(INDEX('Hoja de Trabajo para listado'!$A$155:$Z$1048576,MATCH($A1126,'Hoja de Trabajo para listado'!$A$155:$A$1048576,0),MATCH((CUADRO!H$5&amp;$E1126),'Hoja de Trabajo para listado'!$A$151:$Z$151,0)),0)+IFERROR(INDEX('Hoja de Trabajo para listado'!$AB$155:$BA$1048576,MATCH($A1126,'Hoja de Trabajo para listado'!$AB$155:$AB$1048576,0),MATCH((CUADRO!H$5&amp;$E1126),'Hoja de Trabajo para listado'!$AB$151:$BA$151,0)),0)+IFERROR(INDEX('Hoja de Trabajo para listado'!$BC$155:$CB$1048576,MATCH($A1126,'Hoja de Trabajo para listado'!$BC$155:$BC$1048576,0),MATCH((CUADRO!H$5&amp;$E1126),'Hoja de Trabajo para listado'!$BC$151:$CB$151,0)),0)+IFERROR(INDEX('Hoja de Trabajo para listado'!$DE$153:$DG$274,MATCH($A1126,'Hoja de Trabajo para listado'!$DE$153:$DE$1048576,0),MATCH((CUADRO!H$5&amp;$E1126),'Hoja de Trabajo para listado'!$DE$151:$DG$151,0)),0)+IFERROR(INDEX('Hoja de Trabajo para listado'!$CD$155:$DC$1048576,MATCH($A1126,'Hoja de Trabajo para listado'!$CD$155:$CD$1048576,0),MATCH((CUADRO!H$5&amp;$E1126),'Hoja de Trabajo para listado'!$CD$151:$DC$151,0)),0)</f>
        <v>0</v>
      </c>
      <c r="I1126" s="314">
        <f ca="1">+IFERROR(INDEX('Hoja de Trabajo para listado'!$A$155:$Z$1048576,MATCH($A1126,'Hoja de Trabajo para listado'!$A$155:$A$1048576,0),MATCH((CUADRO!I$5&amp;$E1126),'Hoja de Trabajo para listado'!$A$151:$Z$151,0)),0)+IFERROR(INDEX('Hoja de Trabajo para listado'!$AB$155:$BA$1048576,MATCH($A1126,'Hoja de Trabajo para listado'!$AB$155:$AB$1048576,0),MATCH((CUADRO!I$5&amp;$E1126),'Hoja de Trabajo para listado'!$AB$151:$BA$151,0)),0)+IFERROR(INDEX('Hoja de Trabajo para listado'!$BC$155:$CB$1048576,MATCH($A1126,'Hoja de Trabajo para listado'!$BC$155:$BC$1048576,0),MATCH((CUADRO!I$5&amp;$E1126),'Hoja de Trabajo para listado'!$BC$151:$CB$151,0)),0)+IFERROR(INDEX('Hoja de Trabajo para listado'!$DE$153:$DG$274,MATCH($A1126,'Hoja de Trabajo para listado'!$DE$153:$DE$1048576,0),MATCH((CUADRO!I$5&amp;$E1126),'Hoja de Trabajo para listado'!$DE$151:$DG$151,0)),0)+IFERROR(INDEX('Hoja de Trabajo para listado'!$CD$155:$DC$1048576,MATCH($A1126,'Hoja de Trabajo para listado'!$CD$155:$CD$1048576,0),MATCH((CUADRO!I$5&amp;$E1126),'Hoja de Trabajo para listado'!$CD$151:$DC$151,0)),0)</f>
        <v>0</v>
      </c>
      <c r="J1126" s="314">
        <f ca="1">+IFERROR(INDEX('Hoja de Trabajo para listado'!$A$155:$Z$1048576,MATCH($A1126,'Hoja de Trabajo para listado'!$A$155:$A$1048576,0),MATCH((CUADRO!J$5&amp;$E1126),'Hoja de Trabajo para listado'!$A$151:$Z$151,0)),0)+IFERROR(INDEX('Hoja de Trabajo para listado'!$AB$155:$BA$1048576,MATCH($A1126,'Hoja de Trabajo para listado'!$AB$155:$AB$1048576,0),MATCH((CUADRO!J$5&amp;$E1126),'Hoja de Trabajo para listado'!$AB$151:$BA$151,0)),0)+IFERROR(INDEX('Hoja de Trabajo para listado'!$BC$155:$CB$1048576,MATCH($A1126,'Hoja de Trabajo para listado'!$BC$155:$BC$1048576,0),MATCH((CUADRO!J$5&amp;$E1126),'Hoja de Trabajo para listado'!$BC$151:$CB$151,0)),0)+IFERROR(INDEX('Hoja de Trabajo para listado'!$DE$153:$DG$274,MATCH($A1126,'Hoja de Trabajo para listado'!$DE$153:$DE$1048576,0),MATCH((CUADRO!J$5&amp;$E1126),'Hoja de Trabajo para listado'!$DE$151:$DG$151,0)),0)+IFERROR(INDEX('Hoja de Trabajo para listado'!$CD$155:$DC$1048576,MATCH($A1126,'Hoja de Trabajo para listado'!$CD$155:$CD$1048576,0),MATCH((CUADRO!J$5&amp;$E1126),'Hoja de Trabajo para listado'!$CD$151:$DC$151,0)),0)</f>
        <v>0</v>
      </c>
      <c r="K1126" s="314">
        <f ca="1">+IFERROR(INDEX('Hoja de Trabajo para listado'!$A$155:$Z$1048576,MATCH($A1126,'Hoja de Trabajo para listado'!$A$155:$A$1048576,0),MATCH((CUADRO!K$5&amp;$E1126),'Hoja de Trabajo para listado'!$A$151:$Z$151,0)),0)+IFERROR(INDEX('Hoja de Trabajo para listado'!$AB$155:$BA$1048576,MATCH($A1126,'Hoja de Trabajo para listado'!$AB$155:$AB$1048576,0),MATCH((CUADRO!K$5&amp;$E1126),'Hoja de Trabajo para listado'!$AB$151:$BA$151,0)),0)+IFERROR(INDEX('Hoja de Trabajo para listado'!$BC$155:$CB$1048576,MATCH($A1126,'Hoja de Trabajo para listado'!$BC$155:$BC$1048576,0),MATCH((CUADRO!K$5&amp;$E1126),'Hoja de Trabajo para listado'!$BC$151:$CB$151,0)),0)+IFERROR(INDEX('Hoja de Trabajo para listado'!$DE$153:$DG$274,MATCH($A1126,'Hoja de Trabajo para listado'!$DE$153:$DE$1048576,0),MATCH((CUADRO!K$5&amp;$E1126),'Hoja de Trabajo para listado'!$DE$151:$DG$151,0)),0)+IFERROR(INDEX('Hoja de Trabajo para listado'!$CD$155:$DC$1048576,MATCH($A1126,'Hoja de Trabajo para listado'!$CD$155:$CD$1048576,0),MATCH((CUADRO!K$5&amp;$E1126),'Hoja de Trabajo para listado'!$CD$151:$DC$151,0)),0)</f>
        <v>0</v>
      </c>
      <c r="L1126" s="314">
        <f ca="1">+IFERROR(INDEX('Hoja de Trabajo para listado'!$A$155:$Z$1048576,MATCH($A1126,'Hoja de Trabajo para listado'!$A$155:$A$1048576,0),MATCH((CUADRO!L$5&amp;$E1126),'Hoja de Trabajo para listado'!$A$151:$Z$151,0)),0)+IFERROR(INDEX('Hoja de Trabajo para listado'!$AB$155:$BA$1048576,MATCH($A1126,'Hoja de Trabajo para listado'!$AB$155:$AB$1048576,0),MATCH((CUADRO!L$5&amp;$E1126),'Hoja de Trabajo para listado'!$AB$151:$BA$151,0)),0)+IFERROR(INDEX('Hoja de Trabajo para listado'!$BC$155:$CB$1048576,MATCH($A1126,'Hoja de Trabajo para listado'!$BC$155:$BC$1048576,0),MATCH((CUADRO!L$5&amp;$E1126),'Hoja de Trabajo para listado'!$BC$151:$CB$151,0)),0)+IFERROR(INDEX('Hoja de Trabajo para listado'!$DE$153:$DG$274,MATCH($A1126,'Hoja de Trabajo para listado'!$DE$153:$DE$1048576,0),MATCH((CUADRO!L$5&amp;$E1126),'Hoja de Trabajo para listado'!$DE$151:$DG$151,0)),0)+IFERROR(INDEX('Hoja de Trabajo para listado'!$CD$155:$DC$1048576,MATCH($A1126,'Hoja de Trabajo para listado'!$CD$155:$CD$1048576,0),MATCH((CUADRO!L$5&amp;$E1126),'Hoja de Trabajo para listado'!$CD$151:$DC$151,0)),0)</f>
        <v>0</v>
      </c>
      <c r="M1126" s="314">
        <f ca="1">+IFERROR(INDEX('Hoja de Trabajo para listado'!$A$155:$Z$1048576,MATCH($A1126,'Hoja de Trabajo para listado'!$A$155:$A$1048576,0),MATCH((CUADRO!M$5&amp;$E1126),'Hoja de Trabajo para listado'!$A$151:$Z$151,0)),0)+IFERROR(INDEX('Hoja de Trabajo para listado'!$AB$155:$BA$1048576,MATCH($A1126,'Hoja de Trabajo para listado'!$AB$155:$AB$1048576,0),MATCH((CUADRO!M$5&amp;$E1126),'Hoja de Trabajo para listado'!$AB$151:$BA$151,0)),0)+IFERROR(INDEX('Hoja de Trabajo para listado'!$BC$155:$CB$1048576,MATCH($A1126,'Hoja de Trabajo para listado'!$BC$155:$BC$1048576,0),MATCH((CUADRO!M$5&amp;$E1126),'Hoja de Trabajo para listado'!$BC$151:$CB$151,0)),0)+IFERROR(INDEX('Hoja de Trabajo para listado'!$DE$153:$DG$274,MATCH($A1126,'Hoja de Trabajo para listado'!$DE$153:$DE$1048576,0),MATCH((CUADRO!M$5&amp;$E1126),'Hoja de Trabajo para listado'!$DE$151:$DG$151,0)),0)+IFERROR(INDEX('Hoja de Trabajo para listado'!$CD$155:$DC$1048576,MATCH($A1126,'Hoja de Trabajo para listado'!$CD$155:$CD$1048576,0),MATCH((CUADRO!M$5&amp;$E1126),'Hoja de Trabajo para listado'!$CD$151:$DC$151,0)),0)</f>
        <v>0</v>
      </c>
      <c r="N1126" s="314">
        <f ca="1">+IFERROR(INDEX('Hoja de Trabajo para listado'!$A$155:$Z$1048576,MATCH($A1126,'Hoja de Trabajo para listado'!$A$155:$A$1048576,0),MATCH((CUADRO!N$5&amp;$E1126),'Hoja de Trabajo para listado'!$A$151:$Z$151,0)),0)+IFERROR(INDEX('Hoja de Trabajo para listado'!$AB$155:$BA$1048576,MATCH($A1126,'Hoja de Trabajo para listado'!$AB$155:$AB$1048576,0),MATCH((CUADRO!N$5&amp;$E1126),'Hoja de Trabajo para listado'!$AB$151:$BA$151,0)),0)+IFERROR(INDEX('Hoja de Trabajo para listado'!$BC$155:$CB$1048576,MATCH($A1126,'Hoja de Trabajo para listado'!$BC$155:$BC$1048576,0),MATCH((CUADRO!N$5&amp;$E1126),'Hoja de Trabajo para listado'!$BC$151:$CB$151,0)),0)+IFERROR(INDEX('Hoja de Trabajo para listado'!$DE$153:$DG$274,MATCH($A1126,'Hoja de Trabajo para listado'!$DE$153:$DE$1048576,0),MATCH((CUADRO!N$5&amp;$E1126),'Hoja de Trabajo para listado'!$DE$151:$DG$151,0)),0)+IFERROR(INDEX('Hoja de Trabajo para listado'!$CD$155:$DC$1048576,MATCH($A1126,'Hoja de Trabajo para listado'!$CD$155:$CD$1048576,0),MATCH((CUADRO!N$5&amp;$E1126),'Hoja de Trabajo para listado'!$CD$151:$DC$151,0)),0)</f>
        <v>0</v>
      </c>
      <c r="O1126" s="314">
        <f ca="1">+IFERROR(INDEX('Hoja de Trabajo para listado'!$A$155:$Z$1048576,MATCH($A1126,'Hoja de Trabajo para listado'!$A$155:$A$1048576,0),MATCH((CUADRO!O$5&amp;$E1126),'Hoja de Trabajo para listado'!$A$151:$Z$151,0)),0)+IFERROR(INDEX('Hoja de Trabajo para listado'!$AB$155:$BA$1048576,MATCH($A1126,'Hoja de Trabajo para listado'!$AB$155:$AB$1048576,0),MATCH((CUADRO!O$5&amp;$E1126),'Hoja de Trabajo para listado'!$AB$151:$BA$151,0)),0)+IFERROR(INDEX('Hoja de Trabajo para listado'!$BC$155:$CB$1048576,MATCH($A1126,'Hoja de Trabajo para listado'!$BC$155:$BC$1048576,0),MATCH((CUADRO!O$5&amp;$E1126),'Hoja de Trabajo para listado'!$BC$151:$CB$151,0)),0)+IFERROR(INDEX('Hoja de Trabajo para listado'!$DE$153:$DG$274,MATCH($A1126,'Hoja de Trabajo para listado'!$DE$153:$DE$1048576,0),MATCH((CUADRO!O$5&amp;$E1126),'Hoja de Trabajo para listado'!$DE$151:$DG$151,0)),0)+IFERROR(INDEX('Hoja de Trabajo para listado'!$CD$155:$DC$1048576,MATCH($A1126,'Hoja de Trabajo para listado'!$CD$155:$CD$1048576,0),MATCH((CUADRO!O$5&amp;$E1126),'Hoja de Trabajo para listado'!$CD$151:$DC$151,0)),0)</f>
        <v>0</v>
      </c>
      <c r="P1126" s="314">
        <f ca="1">+IFERROR(INDEX('Hoja de Trabajo para listado'!$A$155:$Z$1048576,MATCH($A1126,'Hoja de Trabajo para listado'!$A$155:$A$1048576,0),MATCH((CUADRO!P$5&amp;$E1126),'Hoja de Trabajo para listado'!$A$151:$Z$151,0)),0)+IFERROR(INDEX('Hoja de Trabajo para listado'!$AB$155:$BA$1048576,MATCH($A1126,'Hoja de Trabajo para listado'!$AB$155:$AB$1048576,0),MATCH((CUADRO!P$5&amp;$E1126),'Hoja de Trabajo para listado'!$AB$151:$BA$151,0)),0)+IFERROR(INDEX('Hoja de Trabajo para listado'!$BC$155:$CB$1048576,MATCH($A1126,'Hoja de Trabajo para listado'!$BC$155:$BC$1048576,0),MATCH((CUADRO!P$5&amp;$E1126),'Hoja de Trabajo para listado'!$BC$151:$CB$151,0)),0)+IFERROR(INDEX('Hoja de Trabajo para listado'!$DE$153:$DG$274,MATCH($A1126,'Hoja de Trabajo para listado'!$DE$153:$DE$1048576,0),MATCH((CUADRO!P$5&amp;$E1126),'Hoja de Trabajo para listado'!$DE$151:$DG$151,0)),0)+IFERROR(INDEX('Hoja de Trabajo para listado'!$CD$155:$DC$1048576,MATCH($A1126,'Hoja de Trabajo para listado'!$CD$155:$CD$1048576,0),MATCH((CUADRO!P$5&amp;$E1126),'Hoja de Trabajo para listado'!$CD$151:$DC$151,0)),0)</f>
        <v>0</v>
      </c>
      <c r="Q1126" s="314">
        <f ca="1">+IFERROR(INDEX('Hoja de Trabajo para listado'!$A$155:$Z$1048576,MATCH($A1126,'Hoja de Trabajo para listado'!$A$155:$A$1048576,0),MATCH((CUADRO!Q$5&amp;$E1126),'Hoja de Trabajo para listado'!$A$151:$Z$151,0)),0)+IFERROR(INDEX('Hoja de Trabajo para listado'!$AB$155:$BA$1048576,MATCH($A1126,'Hoja de Trabajo para listado'!$AB$155:$AB$1048576,0),MATCH((CUADRO!Q$5&amp;$E1126),'Hoja de Trabajo para listado'!$AB$151:$BA$151,0)),0)+IFERROR(INDEX('Hoja de Trabajo para listado'!$BC$155:$CB$1048576,MATCH($A1126,'Hoja de Trabajo para listado'!$BC$155:$BC$1048576,0),MATCH((CUADRO!Q$5&amp;$E1126),'Hoja de Trabajo para listado'!$BC$151:$CB$151,0)),0)+IFERROR(INDEX('Hoja de Trabajo para listado'!$DE$153:$DG$274,MATCH($A1126,'Hoja de Trabajo para listado'!$DE$153:$DE$1048576,0),MATCH((CUADRO!Q$5&amp;$E1126),'Hoja de Trabajo para listado'!$DE$151:$DG$151,0)),0)+IFERROR(INDEX('Hoja de Trabajo para listado'!$CD$155:$DC$1048576,MATCH($A1126,'Hoja de Trabajo para listado'!$CD$155:$CD$1048576,0),MATCH((CUADRO!Q$5&amp;$E1126),'Hoja de Trabajo para listado'!$CD$151:$DC$151,0)),0)</f>
        <v>0</v>
      </c>
      <c r="R1126" s="314">
        <f t="shared" ca="1" si="34"/>
        <v>0</v>
      </c>
      <c r="S1126" s="314"/>
      <c r="T1126" s="314">
        <f ca="1">+T1127</f>
        <v>57239.26</v>
      </c>
      <c r="U1126" s="313">
        <f t="shared" si="35"/>
        <v>1</v>
      </c>
      <c r="V1126" s="319" t="str">
        <f>+VLOOKUP(A1126,bd_lista!$A$3:$E$593,5,FALSE)</f>
        <v>Órgano Ejecutivo</v>
      </c>
      <c r="W1126" s="425" t="str">
        <f>+V1126</f>
        <v>Órgano Ejecutivo</v>
      </c>
    </row>
    <row r="1127" spans="1:23" customFormat="1" ht="15" customHeight="1">
      <c r="A1127" s="323">
        <v>48</v>
      </c>
      <c r="B1127" s="428"/>
      <c r="C1127" s="339" t="str">
        <f>+VLOOKUP(A1127,bd_lista!$A$3:$C$593,3,FALSE)</f>
        <v>Ministerio de Deportes</v>
      </c>
      <c r="D1127" s="430"/>
      <c r="E1127" s="319" t="s">
        <v>1419</v>
      </c>
      <c r="F1127" s="316">
        <f ca="1">+IFERROR(INDEX('Hoja de Trabajo para listado'!$A$155:$Z$1048576,MATCH($A1127,'Hoja de Trabajo para listado'!$A$155:$A$1048576,0),MATCH((CUADRO!F$5&amp;$E1127),'Hoja de Trabajo para listado'!$A$151:$Z$151,0)),0)+IFERROR(INDEX('Hoja de Trabajo para listado'!$AB$155:$BA$1048576,MATCH($A1127,'Hoja de Trabajo para listado'!$AB$155:$AB$1048576,0),MATCH((CUADRO!F$5&amp;$E1127),'Hoja de Trabajo para listado'!$AB$151:$BA$151,0)),0)+IFERROR(INDEX('Hoja de Trabajo para listado'!$BC$155:$CB$1048576,MATCH($A1127,'Hoja de Trabajo para listado'!$BC$155:$BC$1048576,0),MATCH((CUADRO!F$5&amp;$E1127),'Hoja de Trabajo para listado'!$BC$151:$CB$151,0)),0)+IFERROR(INDEX('Hoja de Trabajo para listado'!$DE$153:$DG$274,MATCH($A1127,'Hoja de Trabajo para listado'!$DE$153:$DE$1048576,0),MATCH((CUADRO!F$5&amp;$E1127),'Hoja de Trabajo para listado'!$DE$151:$DG$151,0)),0)+IFERROR(INDEX('Hoja de Trabajo para listado'!$CD$155:$DC$1048576,MATCH($A1127,'Hoja de Trabajo para listado'!$CD$155:$CD$1048576,0),MATCH((CUADRO!F$5&amp;$E1127),'Hoja de Trabajo para listado'!$CD$151:$DC$151,0)),0)</f>
        <v>51468.89</v>
      </c>
      <c r="G1127" s="316">
        <f ca="1">+IFERROR(INDEX('Hoja de Trabajo para listado'!$A$155:$Z$1048576,MATCH($A1127,'Hoja de Trabajo para listado'!$A$155:$A$1048576,0),MATCH((CUADRO!G$5&amp;$E1127),'Hoja de Trabajo para listado'!$A$151:$Z$151,0)),0)+IFERROR(INDEX('Hoja de Trabajo para listado'!$AB$155:$BA$1048576,MATCH($A1127,'Hoja de Trabajo para listado'!$AB$155:$AB$1048576,0),MATCH((CUADRO!G$5&amp;$E1127),'Hoja de Trabajo para listado'!$AB$151:$BA$151,0)),0)+IFERROR(INDEX('Hoja de Trabajo para listado'!$BC$155:$CB$1048576,MATCH($A1127,'Hoja de Trabajo para listado'!$BC$155:$BC$1048576,0),MATCH((CUADRO!G$5&amp;$E1127),'Hoja de Trabajo para listado'!$BC$151:$CB$151,0)),0)+IFERROR(INDEX('Hoja de Trabajo para listado'!$DE$153:$DG$274,MATCH($A1127,'Hoja de Trabajo para listado'!$DE$153:$DE$1048576,0),MATCH((CUADRO!G$5&amp;$E1127),'Hoja de Trabajo para listado'!$DE$151:$DG$151,0)),0)+IFERROR(INDEX('Hoja de Trabajo para listado'!$CD$155:$DC$1048576,MATCH($A1127,'Hoja de Trabajo para listado'!$CD$155:$CD$1048576,0),MATCH((CUADRO!G$5&amp;$E1127),'Hoja de Trabajo para listado'!$CD$151:$DC$151,0)),0)</f>
        <v>5770.37</v>
      </c>
      <c r="H1127" s="316">
        <f ca="1">+IFERROR(INDEX('Hoja de Trabajo para listado'!$A$155:$Z$1048576,MATCH($A1127,'Hoja de Trabajo para listado'!$A$155:$A$1048576,0),MATCH((CUADRO!H$5&amp;$E1127),'Hoja de Trabajo para listado'!$A$151:$Z$151,0)),0)+IFERROR(INDEX('Hoja de Trabajo para listado'!$AB$155:$BA$1048576,MATCH($A1127,'Hoja de Trabajo para listado'!$AB$155:$AB$1048576,0),MATCH((CUADRO!H$5&amp;$E1127),'Hoja de Trabajo para listado'!$AB$151:$BA$151,0)),0)+IFERROR(INDEX('Hoja de Trabajo para listado'!$BC$155:$CB$1048576,MATCH($A1127,'Hoja de Trabajo para listado'!$BC$155:$BC$1048576,0),MATCH((CUADRO!H$5&amp;$E1127),'Hoja de Trabajo para listado'!$BC$151:$CB$151,0)),0)+IFERROR(INDEX('Hoja de Trabajo para listado'!$DE$153:$DG$274,MATCH($A1127,'Hoja de Trabajo para listado'!$DE$153:$DE$1048576,0),MATCH((CUADRO!H$5&amp;$E1127),'Hoja de Trabajo para listado'!$DE$151:$DG$151,0)),0)+IFERROR(INDEX('Hoja de Trabajo para listado'!$CD$155:$DC$1048576,MATCH($A1127,'Hoja de Trabajo para listado'!$CD$155:$CD$1048576,0),MATCH((CUADRO!H$5&amp;$E1127),'Hoja de Trabajo para listado'!$CD$151:$DC$151,0)),0)</f>
        <v>0</v>
      </c>
      <c r="I1127" s="316">
        <f ca="1">+IFERROR(INDEX('Hoja de Trabajo para listado'!$A$155:$Z$1048576,MATCH($A1127,'Hoja de Trabajo para listado'!$A$155:$A$1048576,0),MATCH((CUADRO!I$5&amp;$E1127),'Hoja de Trabajo para listado'!$A$151:$Z$151,0)),0)+IFERROR(INDEX('Hoja de Trabajo para listado'!$AB$155:$BA$1048576,MATCH($A1127,'Hoja de Trabajo para listado'!$AB$155:$AB$1048576,0),MATCH((CUADRO!I$5&amp;$E1127),'Hoja de Trabajo para listado'!$AB$151:$BA$151,0)),0)+IFERROR(INDEX('Hoja de Trabajo para listado'!$BC$155:$CB$1048576,MATCH($A1127,'Hoja de Trabajo para listado'!$BC$155:$BC$1048576,0),MATCH((CUADRO!I$5&amp;$E1127),'Hoja de Trabajo para listado'!$BC$151:$CB$151,0)),0)+IFERROR(INDEX('Hoja de Trabajo para listado'!$DE$153:$DG$274,MATCH($A1127,'Hoja de Trabajo para listado'!$DE$153:$DE$1048576,0),MATCH((CUADRO!I$5&amp;$E1127),'Hoja de Trabajo para listado'!$DE$151:$DG$151,0)),0)+IFERROR(INDEX('Hoja de Trabajo para listado'!$CD$155:$DC$1048576,MATCH($A1127,'Hoja de Trabajo para listado'!$CD$155:$CD$1048576,0),MATCH((CUADRO!I$5&amp;$E1127),'Hoja de Trabajo para listado'!$CD$151:$DC$151,0)),0)</f>
        <v>0</v>
      </c>
      <c r="J1127" s="316">
        <f ca="1">+IFERROR(INDEX('Hoja de Trabajo para listado'!$A$155:$Z$1048576,MATCH($A1127,'Hoja de Trabajo para listado'!$A$155:$A$1048576,0),MATCH((CUADRO!J$5&amp;$E1127),'Hoja de Trabajo para listado'!$A$151:$Z$151,0)),0)+IFERROR(INDEX('Hoja de Trabajo para listado'!$AB$155:$BA$1048576,MATCH($A1127,'Hoja de Trabajo para listado'!$AB$155:$AB$1048576,0),MATCH((CUADRO!J$5&amp;$E1127),'Hoja de Trabajo para listado'!$AB$151:$BA$151,0)),0)+IFERROR(INDEX('Hoja de Trabajo para listado'!$BC$155:$CB$1048576,MATCH($A1127,'Hoja de Trabajo para listado'!$BC$155:$BC$1048576,0),MATCH((CUADRO!J$5&amp;$E1127),'Hoja de Trabajo para listado'!$BC$151:$CB$151,0)),0)+IFERROR(INDEX('Hoja de Trabajo para listado'!$DE$153:$DG$274,MATCH($A1127,'Hoja de Trabajo para listado'!$DE$153:$DE$1048576,0),MATCH((CUADRO!J$5&amp;$E1127),'Hoja de Trabajo para listado'!$DE$151:$DG$151,0)),0)+IFERROR(INDEX('Hoja de Trabajo para listado'!$CD$155:$DC$1048576,MATCH($A1127,'Hoja de Trabajo para listado'!$CD$155:$CD$1048576,0),MATCH((CUADRO!J$5&amp;$E1127),'Hoja de Trabajo para listado'!$CD$151:$DC$151,0)),0)</f>
        <v>0</v>
      </c>
      <c r="K1127" s="314">
        <f ca="1">+IFERROR(INDEX('Hoja de Trabajo para listado'!$A$155:$Z$1048576,MATCH($A1127,'Hoja de Trabajo para listado'!$A$155:$A$1048576,0),MATCH((CUADRO!K$5&amp;$E1127),'Hoja de Trabajo para listado'!$A$151:$Z$151,0)),0)+IFERROR(INDEX('Hoja de Trabajo para listado'!$AB$155:$BA$1048576,MATCH($A1127,'Hoja de Trabajo para listado'!$AB$155:$AB$1048576,0),MATCH((CUADRO!K$5&amp;$E1127),'Hoja de Trabajo para listado'!$AB$151:$BA$151,0)),0)+IFERROR(INDEX('Hoja de Trabajo para listado'!$BC$155:$CB$1048576,MATCH($A1127,'Hoja de Trabajo para listado'!$BC$155:$BC$1048576,0),MATCH((CUADRO!K$5&amp;$E1127),'Hoja de Trabajo para listado'!$BC$151:$CB$151,0)),0)+IFERROR(INDEX('Hoja de Trabajo para listado'!$DE$153:$DG$274,MATCH($A1127,'Hoja de Trabajo para listado'!$DE$153:$DE$1048576,0),MATCH((CUADRO!K$5&amp;$E1127),'Hoja de Trabajo para listado'!$DE$151:$DG$151,0)),0)+IFERROR(INDEX('Hoja de Trabajo para listado'!$CD$155:$DC$1048576,MATCH($A1127,'Hoja de Trabajo para listado'!$CD$155:$CD$1048576,0),MATCH((CUADRO!K$5&amp;$E1127),'Hoja de Trabajo para listado'!$CD$151:$DC$151,0)),0)</f>
        <v>0</v>
      </c>
      <c r="L1127" s="314">
        <f ca="1">+IFERROR(INDEX('Hoja de Trabajo para listado'!$A$155:$Z$1048576,MATCH($A1127,'Hoja de Trabajo para listado'!$A$155:$A$1048576,0),MATCH((CUADRO!L$5&amp;$E1127),'Hoja de Trabajo para listado'!$A$151:$Z$151,0)),0)+IFERROR(INDEX('Hoja de Trabajo para listado'!$AB$155:$BA$1048576,MATCH($A1127,'Hoja de Trabajo para listado'!$AB$155:$AB$1048576,0),MATCH((CUADRO!L$5&amp;$E1127),'Hoja de Trabajo para listado'!$AB$151:$BA$151,0)),0)+IFERROR(INDEX('Hoja de Trabajo para listado'!$BC$155:$CB$1048576,MATCH($A1127,'Hoja de Trabajo para listado'!$BC$155:$BC$1048576,0),MATCH((CUADRO!L$5&amp;$E1127),'Hoja de Trabajo para listado'!$BC$151:$CB$151,0)),0)+IFERROR(INDEX('Hoja de Trabajo para listado'!$DE$153:$DG$274,MATCH($A1127,'Hoja de Trabajo para listado'!$DE$153:$DE$1048576,0),MATCH((CUADRO!L$5&amp;$E1127),'Hoja de Trabajo para listado'!$DE$151:$DG$151,0)),0)+IFERROR(INDEX('Hoja de Trabajo para listado'!$CD$155:$DC$1048576,MATCH($A1127,'Hoja de Trabajo para listado'!$CD$155:$CD$1048576,0),MATCH((CUADRO!L$5&amp;$E1127),'Hoja de Trabajo para listado'!$CD$151:$DC$151,0)),0)</f>
        <v>0</v>
      </c>
      <c r="M1127" s="314">
        <f ca="1">+IFERROR(INDEX('Hoja de Trabajo para listado'!$A$155:$Z$1048576,MATCH($A1127,'Hoja de Trabajo para listado'!$A$155:$A$1048576,0),MATCH((CUADRO!M$5&amp;$E1127),'Hoja de Trabajo para listado'!$A$151:$Z$151,0)),0)+IFERROR(INDEX('Hoja de Trabajo para listado'!$AB$155:$BA$1048576,MATCH($A1127,'Hoja de Trabajo para listado'!$AB$155:$AB$1048576,0),MATCH((CUADRO!M$5&amp;$E1127),'Hoja de Trabajo para listado'!$AB$151:$BA$151,0)),0)+IFERROR(INDEX('Hoja de Trabajo para listado'!$BC$155:$CB$1048576,MATCH($A1127,'Hoja de Trabajo para listado'!$BC$155:$BC$1048576,0),MATCH((CUADRO!M$5&amp;$E1127),'Hoja de Trabajo para listado'!$BC$151:$CB$151,0)),0)+IFERROR(INDEX('Hoja de Trabajo para listado'!$DE$153:$DG$274,MATCH($A1127,'Hoja de Trabajo para listado'!$DE$153:$DE$1048576,0),MATCH((CUADRO!M$5&amp;$E1127),'Hoja de Trabajo para listado'!$DE$151:$DG$151,0)),0)+IFERROR(INDEX('Hoja de Trabajo para listado'!$CD$155:$DC$1048576,MATCH($A1127,'Hoja de Trabajo para listado'!$CD$155:$CD$1048576,0),MATCH((CUADRO!M$5&amp;$E1127),'Hoja de Trabajo para listado'!$CD$151:$DC$151,0)),0)</f>
        <v>0</v>
      </c>
      <c r="N1127" s="314">
        <f ca="1">+IFERROR(INDEX('Hoja de Trabajo para listado'!$A$155:$Z$1048576,MATCH($A1127,'Hoja de Trabajo para listado'!$A$155:$A$1048576,0),MATCH((CUADRO!N$5&amp;$E1127),'Hoja de Trabajo para listado'!$A$151:$Z$151,0)),0)+IFERROR(INDEX('Hoja de Trabajo para listado'!$AB$155:$BA$1048576,MATCH($A1127,'Hoja de Trabajo para listado'!$AB$155:$AB$1048576,0),MATCH((CUADRO!N$5&amp;$E1127),'Hoja de Trabajo para listado'!$AB$151:$BA$151,0)),0)+IFERROR(INDEX('Hoja de Trabajo para listado'!$BC$155:$CB$1048576,MATCH($A1127,'Hoja de Trabajo para listado'!$BC$155:$BC$1048576,0),MATCH((CUADRO!N$5&amp;$E1127),'Hoja de Trabajo para listado'!$BC$151:$CB$151,0)),0)+IFERROR(INDEX('Hoja de Trabajo para listado'!$DE$153:$DG$274,MATCH($A1127,'Hoja de Trabajo para listado'!$DE$153:$DE$1048576,0),MATCH((CUADRO!N$5&amp;$E1127),'Hoja de Trabajo para listado'!$DE$151:$DG$151,0)),0)+IFERROR(INDEX('Hoja de Trabajo para listado'!$CD$155:$DC$1048576,MATCH($A1127,'Hoja de Trabajo para listado'!$CD$155:$CD$1048576,0),MATCH((CUADRO!N$5&amp;$E1127),'Hoja de Trabajo para listado'!$CD$151:$DC$151,0)),0)</f>
        <v>0</v>
      </c>
      <c r="O1127" s="314">
        <f ca="1">+IFERROR(INDEX('Hoja de Trabajo para listado'!$A$155:$Z$1048576,MATCH($A1127,'Hoja de Trabajo para listado'!$A$155:$A$1048576,0),MATCH((CUADRO!O$5&amp;$E1127),'Hoja de Trabajo para listado'!$A$151:$Z$151,0)),0)+IFERROR(INDEX('Hoja de Trabajo para listado'!$AB$155:$BA$1048576,MATCH($A1127,'Hoja de Trabajo para listado'!$AB$155:$AB$1048576,0),MATCH((CUADRO!O$5&amp;$E1127),'Hoja de Trabajo para listado'!$AB$151:$BA$151,0)),0)+IFERROR(INDEX('Hoja de Trabajo para listado'!$BC$155:$CB$1048576,MATCH($A1127,'Hoja de Trabajo para listado'!$BC$155:$BC$1048576,0),MATCH((CUADRO!O$5&amp;$E1127),'Hoja de Trabajo para listado'!$BC$151:$CB$151,0)),0)+IFERROR(INDEX('Hoja de Trabajo para listado'!$DE$153:$DG$274,MATCH($A1127,'Hoja de Trabajo para listado'!$DE$153:$DE$1048576,0),MATCH((CUADRO!O$5&amp;$E1127),'Hoja de Trabajo para listado'!$DE$151:$DG$151,0)),0)+IFERROR(INDEX('Hoja de Trabajo para listado'!$CD$155:$DC$1048576,MATCH($A1127,'Hoja de Trabajo para listado'!$CD$155:$CD$1048576,0),MATCH((CUADRO!O$5&amp;$E1127),'Hoja de Trabajo para listado'!$CD$151:$DC$151,0)),0)</f>
        <v>0</v>
      </c>
      <c r="P1127" s="314">
        <f ca="1">+IFERROR(INDEX('Hoja de Trabajo para listado'!$A$155:$Z$1048576,MATCH($A1127,'Hoja de Trabajo para listado'!$A$155:$A$1048576,0),MATCH((CUADRO!P$5&amp;$E1127),'Hoja de Trabajo para listado'!$A$151:$Z$151,0)),0)+IFERROR(INDEX('Hoja de Trabajo para listado'!$AB$155:$BA$1048576,MATCH($A1127,'Hoja de Trabajo para listado'!$AB$155:$AB$1048576,0),MATCH((CUADRO!P$5&amp;$E1127),'Hoja de Trabajo para listado'!$AB$151:$BA$151,0)),0)+IFERROR(INDEX('Hoja de Trabajo para listado'!$BC$155:$CB$1048576,MATCH($A1127,'Hoja de Trabajo para listado'!$BC$155:$BC$1048576,0),MATCH((CUADRO!P$5&amp;$E1127),'Hoja de Trabajo para listado'!$BC$151:$CB$151,0)),0)+IFERROR(INDEX('Hoja de Trabajo para listado'!$DE$153:$DG$274,MATCH($A1127,'Hoja de Trabajo para listado'!$DE$153:$DE$1048576,0),MATCH((CUADRO!P$5&amp;$E1127),'Hoja de Trabajo para listado'!$DE$151:$DG$151,0)),0)+IFERROR(INDEX('Hoja de Trabajo para listado'!$CD$155:$DC$1048576,MATCH($A1127,'Hoja de Trabajo para listado'!$CD$155:$CD$1048576,0),MATCH((CUADRO!P$5&amp;$E1127),'Hoja de Trabajo para listado'!$CD$151:$DC$151,0)),0)</f>
        <v>0</v>
      </c>
      <c r="Q1127" s="314">
        <f ca="1">+IFERROR(INDEX('Hoja de Trabajo para listado'!$A$155:$Z$1048576,MATCH($A1127,'Hoja de Trabajo para listado'!$A$155:$A$1048576,0),MATCH((CUADRO!Q$5&amp;$E1127),'Hoja de Trabajo para listado'!$A$151:$Z$151,0)),0)+IFERROR(INDEX('Hoja de Trabajo para listado'!$AB$155:$BA$1048576,MATCH($A1127,'Hoja de Trabajo para listado'!$AB$155:$AB$1048576,0),MATCH((CUADRO!Q$5&amp;$E1127),'Hoja de Trabajo para listado'!$AB$151:$BA$151,0)),0)+IFERROR(INDEX('Hoja de Trabajo para listado'!$BC$155:$CB$1048576,MATCH($A1127,'Hoja de Trabajo para listado'!$BC$155:$BC$1048576,0),MATCH((CUADRO!Q$5&amp;$E1127),'Hoja de Trabajo para listado'!$BC$151:$CB$151,0)),0)+IFERROR(INDEX('Hoja de Trabajo para listado'!$DE$153:$DG$274,MATCH($A1127,'Hoja de Trabajo para listado'!$DE$153:$DE$1048576,0),MATCH((CUADRO!Q$5&amp;$E1127),'Hoja de Trabajo para listado'!$DE$151:$DG$151,0)),0)+IFERROR(INDEX('Hoja de Trabajo para listado'!$CD$155:$DC$1048576,MATCH($A1127,'Hoja de Trabajo para listado'!$CD$155:$CD$1048576,0),MATCH((CUADRO!Q$5&amp;$E1127),'Hoja de Trabajo para listado'!$CD$151:$DC$151,0)),0)</f>
        <v>0</v>
      </c>
      <c r="R1127" s="316">
        <f t="shared" ca="1" si="34"/>
        <v>57239.26</v>
      </c>
      <c r="S1127" s="316">
        <f ca="1">+R1126+R1127</f>
        <v>57239.26</v>
      </c>
      <c r="T1127" s="314">
        <f ca="1">+S1127</f>
        <v>57239.26</v>
      </c>
      <c r="U1127" s="348">
        <f t="shared" si="35"/>
        <v>2</v>
      </c>
      <c r="V1127" s="319" t="str">
        <f>+VLOOKUP(A1127,bd_lista!$A$3:$E$593,5,FALSE)</f>
        <v>Órgano Ejecutivo</v>
      </c>
      <c r="W1127" s="426"/>
    </row>
    <row r="1128" spans="1:23" customFormat="1">
      <c r="A1128" s="323">
        <v>25</v>
      </c>
      <c r="B1128" s="427">
        <f>+A1128</f>
        <v>25</v>
      </c>
      <c r="C1128" s="318" t="str">
        <f>+VLOOKUP(A1128,bd_lista!$A$3:$C$593,3,FALSE)</f>
        <v>Ministerio de la Presidencia</v>
      </c>
      <c r="D1128" s="429" t="str">
        <f>+C1128</f>
        <v>Ministerio de la Presidencia</v>
      </c>
      <c r="E1128" s="339" t="s">
        <v>1418</v>
      </c>
      <c r="F1128" s="314">
        <f ca="1">+IFERROR(INDEX('Hoja de Trabajo para listado'!$A$155:$Z$1048576,MATCH($A1128,'Hoja de Trabajo para listado'!$A$155:$A$1048576,0),MATCH((CUADRO!F$5&amp;$E1128),'Hoja de Trabajo para listado'!$A$151:$Z$151,0)),0)+IFERROR(INDEX('Hoja de Trabajo para listado'!$AB$155:$BA$1048576,MATCH($A1128,'Hoja de Trabajo para listado'!$AB$155:$AB$1048576,0),MATCH((CUADRO!F$5&amp;$E1128),'Hoja de Trabajo para listado'!$AB$151:$BA$151,0)),0)+IFERROR(INDEX('Hoja de Trabajo para listado'!$BC$155:$CB$1048576,MATCH($A1128,'Hoja de Trabajo para listado'!$BC$155:$BC$1048576,0),MATCH((CUADRO!F$5&amp;$E1128),'Hoja de Trabajo para listado'!$BC$151:$CB$151,0)),0)+IFERROR(INDEX('Hoja de Trabajo para listado'!$DE$153:$DG$274,MATCH($A1128,'Hoja de Trabajo para listado'!$DE$153:$DE$1048576,0),MATCH((CUADRO!F$5&amp;$E1128),'Hoja de Trabajo para listado'!$DE$151:$DG$151,0)),0)+IFERROR(INDEX('Hoja de Trabajo para listado'!$CD$155:$DC$1048576,MATCH($A1128,'Hoja de Trabajo para listado'!$CD$155:$CD$1048576,0),MATCH((CUADRO!F$5&amp;$E1128),'Hoja de Trabajo para listado'!$CD$151:$DC$151,0)),0)</f>
        <v>0</v>
      </c>
      <c r="G1128" s="314">
        <f ca="1">+IFERROR(INDEX('Hoja de Trabajo para listado'!$A$155:$Z$1048576,MATCH($A1128,'Hoja de Trabajo para listado'!$A$155:$A$1048576,0),MATCH((CUADRO!G$5&amp;$E1128),'Hoja de Trabajo para listado'!$A$151:$Z$151,0)),0)+IFERROR(INDEX('Hoja de Trabajo para listado'!$AB$155:$BA$1048576,MATCH($A1128,'Hoja de Trabajo para listado'!$AB$155:$AB$1048576,0),MATCH((CUADRO!G$5&amp;$E1128),'Hoja de Trabajo para listado'!$AB$151:$BA$151,0)),0)+IFERROR(INDEX('Hoja de Trabajo para listado'!$BC$155:$CB$1048576,MATCH($A1128,'Hoja de Trabajo para listado'!$BC$155:$BC$1048576,0),MATCH((CUADRO!G$5&amp;$E1128),'Hoja de Trabajo para listado'!$BC$151:$CB$151,0)),0)+IFERROR(INDEX('Hoja de Trabajo para listado'!$DE$153:$DG$274,MATCH($A1128,'Hoja de Trabajo para listado'!$DE$153:$DE$1048576,0),MATCH((CUADRO!G$5&amp;$E1128),'Hoja de Trabajo para listado'!$DE$151:$DG$151,0)),0)+IFERROR(INDEX('Hoja de Trabajo para listado'!$CD$155:$DC$1048576,MATCH($A1128,'Hoja de Trabajo para listado'!$CD$155:$CD$1048576,0),MATCH((CUADRO!G$5&amp;$E1128),'Hoja de Trabajo para listado'!$CD$151:$DC$151,0)),0)</f>
        <v>0</v>
      </c>
      <c r="H1128" s="314">
        <f ca="1">+IFERROR(INDEX('Hoja de Trabajo para listado'!$A$155:$Z$1048576,MATCH($A1128,'Hoja de Trabajo para listado'!$A$155:$A$1048576,0),MATCH((CUADRO!H$5&amp;$E1128),'Hoja de Trabajo para listado'!$A$151:$Z$151,0)),0)+IFERROR(INDEX('Hoja de Trabajo para listado'!$AB$155:$BA$1048576,MATCH($A1128,'Hoja de Trabajo para listado'!$AB$155:$AB$1048576,0),MATCH((CUADRO!H$5&amp;$E1128),'Hoja de Trabajo para listado'!$AB$151:$BA$151,0)),0)+IFERROR(INDEX('Hoja de Trabajo para listado'!$BC$155:$CB$1048576,MATCH($A1128,'Hoja de Trabajo para listado'!$BC$155:$BC$1048576,0),MATCH((CUADRO!H$5&amp;$E1128),'Hoja de Trabajo para listado'!$BC$151:$CB$151,0)),0)+IFERROR(INDEX('Hoja de Trabajo para listado'!$DE$153:$DG$274,MATCH($A1128,'Hoja de Trabajo para listado'!$DE$153:$DE$1048576,0),MATCH((CUADRO!H$5&amp;$E1128),'Hoja de Trabajo para listado'!$DE$151:$DG$151,0)),0)+IFERROR(INDEX('Hoja de Trabajo para listado'!$CD$155:$DC$1048576,MATCH($A1128,'Hoja de Trabajo para listado'!$CD$155:$CD$1048576,0),MATCH((CUADRO!H$5&amp;$E1128),'Hoja de Trabajo para listado'!$CD$151:$DC$151,0)),0)</f>
        <v>0</v>
      </c>
      <c r="I1128" s="314">
        <f ca="1">+IFERROR(INDEX('Hoja de Trabajo para listado'!$A$155:$Z$1048576,MATCH($A1128,'Hoja de Trabajo para listado'!$A$155:$A$1048576,0),MATCH((CUADRO!I$5&amp;$E1128),'Hoja de Trabajo para listado'!$A$151:$Z$151,0)),0)+IFERROR(INDEX('Hoja de Trabajo para listado'!$AB$155:$BA$1048576,MATCH($A1128,'Hoja de Trabajo para listado'!$AB$155:$AB$1048576,0),MATCH((CUADRO!I$5&amp;$E1128),'Hoja de Trabajo para listado'!$AB$151:$BA$151,0)),0)+IFERROR(INDEX('Hoja de Trabajo para listado'!$BC$155:$CB$1048576,MATCH($A1128,'Hoja de Trabajo para listado'!$BC$155:$BC$1048576,0),MATCH((CUADRO!I$5&amp;$E1128),'Hoja de Trabajo para listado'!$BC$151:$CB$151,0)),0)+IFERROR(INDEX('Hoja de Trabajo para listado'!$DE$153:$DG$274,MATCH($A1128,'Hoja de Trabajo para listado'!$DE$153:$DE$1048576,0),MATCH((CUADRO!I$5&amp;$E1128),'Hoja de Trabajo para listado'!$DE$151:$DG$151,0)),0)+IFERROR(INDEX('Hoja de Trabajo para listado'!$CD$155:$DC$1048576,MATCH($A1128,'Hoja de Trabajo para listado'!$CD$155:$CD$1048576,0),MATCH((CUADRO!I$5&amp;$E1128),'Hoja de Trabajo para listado'!$CD$151:$DC$151,0)),0)</f>
        <v>0</v>
      </c>
      <c r="J1128" s="314">
        <f ca="1">+IFERROR(INDEX('Hoja de Trabajo para listado'!$A$155:$Z$1048576,MATCH($A1128,'Hoja de Trabajo para listado'!$A$155:$A$1048576,0),MATCH((CUADRO!J$5&amp;$E1128),'Hoja de Trabajo para listado'!$A$151:$Z$151,0)),0)+IFERROR(INDEX('Hoja de Trabajo para listado'!$AB$155:$BA$1048576,MATCH($A1128,'Hoja de Trabajo para listado'!$AB$155:$AB$1048576,0),MATCH((CUADRO!J$5&amp;$E1128),'Hoja de Trabajo para listado'!$AB$151:$BA$151,0)),0)+IFERROR(INDEX('Hoja de Trabajo para listado'!$BC$155:$CB$1048576,MATCH($A1128,'Hoja de Trabajo para listado'!$BC$155:$BC$1048576,0),MATCH((CUADRO!J$5&amp;$E1128),'Hoja de Trabajo para listado'!$BC$151:$CB$151,0)),0)+IFERROR(INDEX('Hoja de Trabajo para listado'!$DE$153:$DG$274,MATCH($A1128,'Hoja de Trabajo para listado'!$DE$153:$DE$1048576,0),MATCH((CUADRO!J$5&amp;$E1128),'Hoja de Trabajo para listado'!$DE$151:$DG$151,0)),0)+IFERROR(INDEX('Hoja de Trabajo para listado'!$CD$155:$DC$1048576,MATCH($A1128,'Hoja de Trabajo para listado'!$CD$155:$CD$1048576,0),MATCH((CUADRO!J$5&amp;$E1128),'Hoja de Trabajo para listado'!$CD$151:$DC$151,0)),0)</f>
        <v>0</v>
      </c>
      <c r="K1128" s="314">
        <f ca="1">+IFERROR(INDEX('Hoja de Trabajo para listado'!$A$155:$Z$1048576,MATCH($A1128,'Hoja de Trabajo para listado'!$A$155:$A$1048576,0),MATCH((CUADRO!K$5&amp;$E1128),'Hoja de Trabajo para listado'!$A$151:$Z$151,0)),0)+IFERROR(INDEX('Hoja de Trabajo para listado'!$AB$155:$BA$1048576,MATCH($A1128,'Hoja de Trabajo para listado'!$AB$155:$AB$1048576,0),MATCH((CUADRO!K$5&amp;$E1128),'Hoja de Trabajo para listado'!$AB$151:$BA$151,0)),0)+IFERROR(INDEX('Hoja de Trabajo para listado'!$BC$155:$CB$1048576,MATCH($A1128,'Hoja de Trabajo para listado'!$BC$155:$BC$1048576,0),MATCH((CUADRO!K$5&amp;$E1128),'Hoja de Trabajo para listado'!$BC$151:$CB$151,0)),0)+IFERROR(INDEX('Hoja de Trabajo para listado'!$DE$153:$DG$274,MATCH($A1128,'Hoja de Trabajo para listado'!$DE$153:$DE$1048576,0),MATCH((CUADRO!K$5&amp;$E1128),'Hoja de Trabajo para listado'!$DE$151:$DG$151,0)),0)+IFERROR(INDEX('Hoja de Trabajo para listado'!$CD$155:$DC$1048576,MATCH($A1128,'Hoja de Trabajo para listado'!$CD$155:$CD$1048576,0),MATCH((CUADRO!K$5&amp;$E1128),'Hoja de Trabajo para listado'!$CD$151:$DC$151,0)),0)</f>
        <v>0</v>
      </c>
      <c r="L1128" s="314">
        <f ca="1">+IFERROR(INDEX('Hoja de Trabajo para listado'!$A$155:$Z$1048576,MATCH($A1128,'Hoja de Trabajo para listado'!$A$155:$A$1048576,0),MATCH((CUADRO!L$5&amp;$E1128),'Hoja de Trabajo para listado'!$A$151:$Z$151,0)),0)+IFERROR(INDEX('Hoja de Trabajo para listado'!$AB$155:$BA$1048576,MATCH($A1128,'Hoja de Trabajo para listado'!$AB$155:$AB$1048576,0),MATCH((CUADRO!L$5&amp;$E1128),'Hoja de Trabajo para listado'!$AB$151:$BA$151,0)),0)+IFERROR(INDEX('Hoja de Trabajo para listado'!$BC$155:$CB$1048576,MATCH($A1128,'Hoja de Trabajo para listado'!$BC$155:$BC$1048576,0),MATCH((CUADRO!L$5&amp;$E1128),'Hoja de Trabajo para listado'!$BC$151:$CB$151,0)),0)+IFERROR(INDEX('Hoja de Trabajo para listado'!$DE$153:$DG$274,MATCH($A1128,'Hoja de Trabajo para listado'!$DE$153:$DE$1048576,0),MATCH((CUADRO!L$5&amp;$E1128),'Hoja de Trabajo para listado'!$DE$151:$DG$151,0)),0)+IFERROR(INDEX('Hoja de Trabajo para listado'!$CD$155:$DC$1048576,MATCH($A1128,'Hoja de Trabajo para listado'!$CD$155:$CD$1048576,0),MATCH((CUADRO!L$5&amp;$E1128),'Hoja de Trabajo para listado'!$CD$151:$DC$151,0)),0)</f>
        <v>0</v>
      </c>
      <c r="M1128" s="314">
        <f ca="1">+IFERROR(INDEX('Hoja de Trabajo para listado'!$A$155:$Z$1048576,MATCH($A1128,'Hoja de Trabajo para listado'!$A$155:$A$1048576,0),MATCH((CUADRO!M$5&amp;$E1128),'Hoja de Trabajo para listado'!$A$151:$Z$151,0)),0)+IFERROR(INDEX('Hoja de Trabajo para listado'!$AB$155:$BA$1048576,MATCH($A1128,'Hoja de Trabajo para listado'!$AB$155:$AB$1048576,0),MATCH((CUADRO!M$5&amp;$E1128),'Hoja de Trabajo para listado'!$AB$151:$BA$151,0)),0)+IFERROR(INDEX('Hoja de Trabajo para listado'!$BC$155:$CB$1048576,MATCH($A1128,'Hoja de Trabajo para listado'!$BC$155:$BC$1048576,0),MATCH((CUADRO!M$5&amp;$E1128),'Hoja de Trabajo para listado'!$BC$151:$CB$151,0)),0)+IFERROR(INDEX('Hoja de Trabajo para listado'!$DE$153:$DG$274,MATCH($A1128,'Hoja de Trabajo para listado'!$DE$153:$DE$1048576,0),MATCH((CUADRO!M$5&amp;$E1128),'Hoja de Trabajo para listado'!$DE$151:$DG$151,0)),0)+IFERROR(INDEX('Hoja de Trabajo para listado'!$CD$155:$DC$1048576,MATCH($A1128,'Hoja de Trabajo para listado'!$CD$155:$CD$1048576,0),MATCH((CUADRO!M$5&amp;$E1128),'Hoja de Trabajo para listado'!$CD$151:$DC$151,0)),0)</f>
        <v>0</v>
      </c>
      <c r="N1128" s="314">
        <f ca="1">+IFERROR(INDEX('Hoja de Trabajo para listado'!$A$155:$Z$1048576,MATCH($A1128,'Hoja de Trabajo para listado'!$A$155:$A$1048576,0),MATCH((CUADRO!N$5&amp;$E1128),'Hoja de Trabajo para listado'!$A$151:$Z$151,0)),0)+IFERROR(INDEX('Hoja de Trabajo para listado'!$AB$155:$BA$1048576,MATCH($A1128,'Hoja de Trabajo para listado'!$AB$155:$AB$1048576,0),MATCH((CUADRO!N$5&amp;$E1128),'Hoja de Trabajo para listado'!$AB$151:$BA$151,0)),0)+IFERROR(INDEX('Hoja de Trabajo para listado'!$BC$155:$CB$1048576,MATCH($A1128,'Hoja de Trabajo para listado'!$BC$155:$BC$1048576,0),MATCH((CUADRO!N$5&amp;$E1128),'Hoja de Trabajo para listado'!$BC$151:$CB$151,0)),0)+IFERROR(INDEX('Hoja de Trabajo para listado'!$DE$153:$DG$274,MATCH($A1128,'Hoja de Trabajo para listado'!$DE$153:$DE$1048576,0),MATCH((CUADRO!N$5&amp;$E1128),'Hoja de Trabajo para listado'!$DE$151:$DG$151,0)),0)+IFERROR(INDEX('Hoja de Trabajo para listado'!$CD$155:$DC$1048576,MATCH($A1128,'Hoja de Trabajo para listado'!$CD$155:$CD$1048576,0),MATCH((CUADRO!N$5&amp;$E1128),'Hoja de Trabajo para listado'!$CD$151:$DC$151,0)),0)</f>
        <v>0</v>
      </c>
      <c r="O1128" s="314">
        <f ca="1">+IFERROR(INDEX('Hoja de Trabajo para listado'!$A$155:$Z$1048576,MATCH($A1128,'Hoja de Trabajo para listado'!$A$155:$A$1048576,0),MATCH((CUADRO!O$5&amp;$E1128),'Hoja de Trabajo para listado'!$A$151:$Z$151,0)),0)+IFERROR(INDEX('Hoja de Trabajo para listado'!$AB$155:$BA$1048576,MATCH($A1128,'Hoja de Trabajo para listado'!$AB$155:$AB$1048576,0),MATCH((CUADRO!O$5&amp;$E1128),'Hoja de Trabajo para listado'!$AB$151:$BA$151,0)),0)+IFERROR(INDEX('Hoja de Trabajo para listado'!$BC$155:$CB$1048576,MATCH($A1128,'Hoja de Trabajo para listado'!$BC$155:$BC$1048576,0),MATCH((CUADRO!O$5&amp;$E1128),'Hoja de Trabajo para listado'!$BC$151:$CB$151,0)),0)+IFERROR(INDEX('Hoja de Trabajo para listado'!$DE$153:$DG$274,MATCH($A1128,'Hoja de Trabajo para listado'!$DE$153:$DE$1048576,0),MATCH((CUADRO!O$5&amp;$E1128),'Hoja de Trabajo para listado'!$DE$151:$DG$151,0)),0)+IFERROR(INDEX('Hoja de Trabajo para listado'!$CD$155:$DC$1048576,MATCH($A1128,'Hoja de Trabajo para listado'!$CD$155:$CD$1048576,0),MATCH((CUADRO!O$5&amp;$E1128),'Hoja de Trabajo para listado'!$CD$151:$DC$151,0)),0)</f>
        <v>0</v>
      </c>
      <c r="P1128" s="314">
        <f ca="1">+IFERROR(INDEX('Hoja de Trabajo para listado'!$A$155:$Z$1048576,MATCH($A1128,'Hoja de Trabajo para listado'!$A$155:$A$1048576,0),MATCH((CUADRO!P$5&amp;$E1128),'Hoja de Trabajo para listado'!$A$151:$Z$151,0)),0)+IFERROR(INDEX('Hoja de Trabajo para listado'!$AB$155:$BA$1048576,MATCH($A1128,'Hoja de Trabajo para listado'!$AB$155:$AB$1048576,0),MATCH((CUADRO!P$5&amp;$E1128),'Hoja de Trabajo para listado'!$AB$151:$BA$151,0)),0)+IFERROR(INDEX('Hoja de Trabajo para listado'!$BC$155:$CB$1048576,MATCH($A1128,'Hoja de Trabajo para listado'!$BC$155:$BC$1048576,0),MATCH((CUADRO!P$5&amp;$E1128),'Hoja de Trabajo para listado'!$BC$151:$CB$151,0)),0)+IFERROR(INDEX('Hoja de Trabajo para listado'!$DE$153:$DG$274,MATCH($A1128,'Hoja de Trabajo para listado'!$DE$153:$DE$1048576,0),MATCH((CUADRO!P$5&amp;$E1128),'Hoja de Trabajo para listado'!$DE$151:$DG$151,0)),0)+IFERROR(INDEX('Hoja de Trabajo para listado'!$CD$155:$DC$1048576,MATCH($A1128,'Hoja de Trabajo para listado'!$CD$155:$CD$1048576,0),MATCH((CUADRO!P$5&amp;$E1128),'Hoja de Trabajo para listado'!$CD$151:$DC$151,0)),0)</f>
        <v>0</v>
      </c>
      <c r="Q1128" s="314">
        <f ca="1">+IFERROR(INDEX('Hoja de Trabajo para listado'!$A$155:$Z$1048576,MATCH($A1128,'Hoja de Trabajo para listado'!$A$155:$A$1048576,0),MATCH((CUADRO!Q$5&amp;$E1128),'Hoja de Trabajo para listado'!$A$151:$Z$151,0)),0)+IFERROR(INDEX('Hoja de Trabajo para listado'!$AB$155:$BA$1048576,MATCH($A1128,'Hoja de Trabajo para listado'!$AB$155:$AB$1048576,0),MATCH((CUADRO!Q$5&amp;$E1128),'Hoja de Trabajo para listado'!$AB$151:$BA$151,0)),0)+IFERROR(INDEX('Hoja de Trabajo para listado'!$BC$155:$CB$1048576,MATCH($A1128,'Hoja de Trabajo para listado'!$BC$155:$BC$1048576,0),MATCH((CUADRO!Q$5&amp;$E1128),'Hoja de Trabajo para listado'!$BC$151:$CB$151,0)),0)+IFERROR(INDEX('Hoja de Trabajo para listado'!$DE$153:$DG$274,MATCH($A1128,'Hoja de Trabajo para listado'!$DE$153:$DE$1048576,0),MATCH((CUADRO!Q$5&amp;$E1128),'Hoja de Trabajo para listado'!$DE$151:$DG$151,0)),0)+IFERROR(INDEX('Hoja de Trabajo para listado'!$CD$155:$DC$1048576,MATCH($A1128,'Hoja de Trabajo para listado'!$CD$155:$CD$1048576,0),MATCH((CUADRO!Q$5&amp;$E1128),'Hoja de Trabajo para listado'!$CD$151:$DC$151,0)),0)</f>
        <v>0</v>
      </c>
      <c r="R1128" s="314">
        <f t="shared" ca="1" si="34"/>
        <v>0</v>
      </c>
      <c r="S1128" s="314"/>
      <c r="T1128" s="314">
        <f ca="1">+T1129</f>
        <v>49489.54</v>
      </c>
      <c r="U1128" s="313">
        <f t="shared" si="35"/>
        <v>1</v>
      </c>
      <c r="V1128" s="319" t="str">
        <f>+VLOOKUP(A1128,bd_lista!$A$3:$E$593,5,FALSE)</f>
        <v>Órgano Ejecutivo</v>
      </c>
      <c r="W1128" s="425" t="str">
        <f>+V1128</f>
        <v>Órgano Ejecutivo</v>
      </c>
    </row>
    <row r="1129" spans="1:23" customFormat="1">
      <c r="A1129" s="323">
        <v>25</v>
      </c>
      <c r="B1129" s="428"/>
      <c r="C1129" s="339" t="str">
        <f>+VLOOKUP(A1129,bd_lista!$A$3:$C$593,3,FALSE)</f>
        <v>Ministerio de la Presidencia</v>
      </c>
      <c r="D1129" s="430"/>
      <c r="E1129" s="319" t="s">
        <v>1419</v>
      </c>
      <c r="F1129" s="316">
        <f ca="1">+IFERROR(INDEX('Hoja de Trabajo para listado'!$A$155:$Z$1048576,MATCH($A1129,'Hoja de Trabajo para listado'!$A$155:$A$1048576,0),MATCH((CUADRO!F$5&amp;$E1129),'Hoja de Trabajo para listado'!$A$151:$Z$151,0)),0)+IFERROR(INDEX('Hoja de Trabajo para listado'!$AB$155:$BA$1048576,MATCH($A1129,'Hoja de Trabajo para listado'!$AB$155:$AB$1048576,0),MATCH((CUADRO!F$5&amp;$E1129),'Hoja de Trabajo para listado'!$AB$151:$BA$151,0)),0)+IFERROR(INDEX('Hoja de Trabajo para listado'!$BC$155:$CB$1048576,MATCH($A1129,'Hoja de Trabajo para listado'!$BC$155:$BC$1048576,0),MATCH((CUADRO!F$5&amp;$E1129),'Hoja de Trabajo para listado'!$BC$151:$CB$151,0)),0)+IFERROR(INDEX('Hoja de Trabajo para listado'!$DE$153:$DG$274,MATCH($A1129,'Hoja de Trabajo para listado'!$DE$153:$DE$1048576,0),MATCH((CUADRO!F$5&amp;$E1129),'Hoja de Trabajo para listado'!$DE$151:$DG$151,0)),0)+IFERROR(INDEX('Hoja de Trabajo para listado'!$CD$155:$DC$1048576,MATCH($A1129,'Hoja de Trabajo para listado'!$CD$155:$CD$1048576,0),MATCH((CUADRO!F$5&amp;$E1129),'Hoja de Trabajo para listado'!$CD$151:$DC$151,0)),0)</f>
        <v>10493.15</v>
      </c>
      <c r="G1129" s="316">
        <f ca="1">+IFERROR(INDEX('Hoja de Trabajo para listado'!$A$155:$Z$1048576,MATCH($A1129,'Hoja de Trabajo para listado'!$A$155:$A$1048576,0),MATCH((CUADRO!G$5&amp;$E1129),'Hoja de Trabajo para listado'!$A$151:$Z$151,0)),0)+IFERROR(INDEX('Hoja de Trabajo para listado'!$AB$155:$BA$1048576,MATCH($A1129,'Hoja de Trabajo para listado'!$AB$155:$AB$1048576,0),MATCH((CUADRO!G$5&amp;$E1129),'Hoja de Trabajo para listado'!$AB$151:$BA$151,0)),0)+IFERROR(INDEX('Hoja de Trabajo para listado'!$BC$155:$CB$1048576,MATCH($A1129,'Hoja de Trabajo para listado'!$BC$155:$BC$1048576,0),MATCH((CUADRO!G$5&amp;$E1129),'Hoja de Trabajo para listado'!$BC$151:$CB$151,0)),0)+IFERROR(INDEX('Hoja de Trabajo para listado'!$DE$153:$DG$274,MATCH($A1129,'Hoja de Trabajo para listado'!$DE$153:$DE$1048576,0),MATCH((CUADRO!G$5&amp;$E1129),'Hoja de Trabajo para listado'!$DE$151:$DG$151,0)),0)+IFERROR(INDEX('Hoja de Trabajo para listado'!$CD$155:$DC$1048576,MATCH($A1129,'Hoja de Trabajo para listado'!$CD$155:$CD$1048576,0),MATCH((CUADRO!G$5&amp;$E1129),'Hoja de Trabajo para listado'!$CD$151:$DC$151,0)),0)</f>
        <v>596.91</v>
      </c>
      <c r="H1129" s="316">
        <f ca="1">+IFERROR(INDEX('Hoja de Trabajo para listado'!$A$155:$Z$1048576,MATCH($A1129,'Hoja de Trabajo para listado'!$A$155:$A$1048576,0),MATCH((CUADRO!H$5&amp;$E1129),'Hoja de Trabajo para listado'!$A$151:$Z$151,0)),0)+IFERROR(INDEX('Hoja de Trabajo para listado'!$AB$155:$BA$1048576,MATCH($A1129,'Hoja de Trabajo para listado'!$AB$155:$AB$1048576,0),MATCH((CUADRO!H$5&amp;$E1129),'Hoja de Trabajo para listado'!$AB$151:$BA$151,0)),0)+IFERROR(INDEX('Hoja de Trabajo para listado'!$BC$155:$CB$1048576,MATCH($A1129,'Hoja de Trabajo para listado'!$BC$155:$BC$1048576,0),MATCH((CUADRO!H$5&amp;$E1129),'Hoja de Trabajo para listado'!$BC$151:$CB$151,0)),0)+IFERROR(INDEX('Hoja de Trabajo para listado'!$DE$153:$DG$274,MATCH($A1129,'Hoja de Trabajo para listado'!$DE$153:$DE$1048576,0),MATCH((CUADRO!H$5&amp;$E1129),'Hoja de Trabajo para listado'!$DE$151:$DG$151,0)),0)+IFERROR(INDEX('Hoja de Trabajo para listado'!$CD$155:$DC$1048576,MATCH($A1129,'Hoja de Trabajo para listado'!$CD$155:$CD$1048576,0),MATCH((CUADRO!H$5&amp;$E1129),'Hoja de Trabajo para listado'!$CD$151:$DC$151,0)),0)</f>
        <v>2274.48</v>
      </c>
      <c r="I1129" s="316">
        <f ca="1">+IFERROR(INDEX('Hoja de Trabajo para listado'!$A$155:$Z$1048576,MATCH($A1129,'Hoja de Trabajo para listado'!$A$155:$A$1048576,0),MATCH((CUADRO!I$5&amp;$E1129),'Hoja de Trabajo para listado'!$A$151:$Z$151,0)),0)+IFERROR(INDEX('Hoja de Trabajo para listado'!$AB$155:$BA$1048576,MATCH($A1129,'Hoja de Trabajo para listado'!$AB$155:$AB$1048576,0),MATCH((CUADRO!I$5&amp;$E1129),'Hoja de Trabajo para listado'!$AB$151:$BA$151,0)),0)+IFERROR(INDEX('Hoja de Trabajo para listado'!$BC$155:$CB$1048576,MATCH($A1129,'Hoja de Trabajo para listado'!$BC$155:$BC$1048576,0),MATCH((CUADRO!I$5&amp;$E1129),'Hoja de Trabajo para listado'!$BC$151:$CB$151,0)),0)+IFERROR(INDEX('Hoja de Trabajo para listado'!$DE$153:$DG$274,MATCH($A1129,'Hoja de Trabajo para listado'!$DE$153:$DE$1048576,0),MATCH((CUADRO!I$5&amp;$E1129),'Hoja de Trabajo para listado'!$DE$151:$DG$151,0)),0)+IFERROR(INDEX('Hoja de Trabajo para listado'!$CD$155:$DC$1048576,MATCH($A1129,'Hoja de Trabajo para listado'!$CD$155:$CD$1048576,0),MATCH((CUADRO!I$5&amp;$E1129),'Hoja de Trabajo para listado'!$CD$151:$DC$151,0)),0)</f>
        <v>0</v>
      </c>
      <c r="J1129" s="316">
        <f ca="1">+IFERROR(INDEX('Hoja de Trabajo para listado'!$A$155:$Z$1048576,MATCH($A1129,'Hoja de Trabajo para listado'!$A$155:$A$1048576,0),MATCH((CUADRO!J$5&amp;$E1129),'Hoja de Trabajo para listado'!$A$151:$Z$151,0)),0)+IFERROR(INDEX('Hoja de Trabajo para listado'!$AB$155:$BA$1048576,MATCH($A1129,'Hoja de Trabajo para listado'!$AB$155:$AB$1048576,0),MATCH((CUADRO!J$5&amp;$E1129),'Hoja de Trabajo para listado'!$AB$151:$BA$151,0)),0)+IFERROR(INDEX('Hoja de Trabajo para listado'!$BC$155:$CB$1048576,MATCH($A1129,'Hoja de Trabajo para listado'!$BC$155:$BC$1048576,0),MATCH((CUADRO!J$5&amp;$E1129),'Hoja de Trabajo para listado'!$BC$151:$CB$151,0)),0)+IFERROR(INDEX('Hoja de Trabajo para listado'!$DE$153:$DG$274,MATCH($A1129,'Hoja de Trabajo para listado'!$DE$153:$DE$1048576,0),MATCH((CUADRO!J$5&amp;$E1129),'Hoja de Trabajo para listado'!$DE$151:$DG$151,0)),0)+IFERROR(INDEX('Hoja de Trabajo para listado'!$CD$155:$DC$1048576,MATCH($A1129,'Hoja de Trabajo para listado'!$CD$155:$CD$1048576,0),MATCH((CUADRO!J$5&amp;$E1129),'Hoja de Trabajo para listado'!$CD$151:$DC$151,0)),0)</f>
        <v>31100</v>
      </c>
      <c r="K1129" s="314">
        <f ca="1">+IFERROR(INDEX('Hoja de Trabajo para listado'!$A$155:$Z$1048576,MATCH($A1129,'Hoja de Trabajo para listado'!$A$155:$A$1048576,0),MATCH((CUADRO!K$5&amp;$E1129),'Hoja de Trabajo para listado'!$A$151:$Z$151,0)),0)+IFERROR(INDEX('Hoja de Trabajo para listado'!$AB$155:$BA$1048576,MATCH($A1129,'Hoja de Trabajo para listado'!$AB$155:$AB$1048576,0),MATCH((CUADRO!K$5&amp;$E1129),'Hoja de Trabajo para listado'!$AB$151:$BA$151,0)),0)+IFERROR(INDEX('Hoja de Trabajo para listado'!$BC$155:$CB$1048576,MATCH($A1129,'Hoja de Trabajo para listado'!$BC$155:$BC$1048576,0),MATCH((CUADRO!K$5&amp;$E1129),'Hoja de Trabajo para listado'!$BC$151:$CB$151,0)),0)+IFERROR(INDEX('Hoja de Trabajo para listado'!$DE$153:$DG$274,MATCH($A1129,'Hoja de Trabajo para listado'!$DE$153:$DE$1048576,0),MATCH((CUADRO!K$5&amp;$E1129),'Hoja de Trabajo para listado'!$DE$151:$DG$151,0)),0)+IFERROR(INDEX('Hoja de Trabajo para listado'!$CD$155:$DC$1048576,MATCH($A1129,'Hoja de Trabajo para listado'!$CD$155:$CD$1048576,0),MATCH((CUADRO!K$5&amp;$E1129),'Hoja de Trabajo para listado'!$CD$151:$DC$151,0)),0)</f>
        <v>5025</v>
      </c>
      <c r="L1129" s="314">
        <f ca="1">+IFERROR(INDEX('Hoja de Trabajo para listado'!$A$155:$Z$1048576,MATCH($A1129,'Hoja de Trabajo para listado'!$A$155:$A$1048576,0),MATCH((CUADRO!L$5&amp;$E1129),'Hoja de Trabajo para listado'!$A$151:$Z$151,0)),0)+IFERROR(INDEX('Hoja de Trabajo para listado'!$AB$155:$BA$1048576,MATCH($A1129,'Hoja de Trabajo para listado'!$AB$155:$AB$1048576,0),MATCH((CUADRO!L$5&amp;$E1129),'Hoja de Trabajo para listado'!$AB$151:$BA$151,0)),0)+IFERROR(INDEX('Hoja de Trabajo para listado'!$BC$155:$CB$1048576,MATCH($A1129,'Hoja de Trabajo para listado'!$BC$155:$BC$1048576,0),MATCH((CUADRO!L$5&amp;$E1129),'Hoja de Trabajo para listado'!$BC$151:$CB$151,0)),0)+IFERROR(INDEX('Hoja de Trabajo para listado'!$DE$153:$DG$274,MATCH($A1129,'Hoja de Trabajo para listado'!$DE$153:$DE$1048576,0),MATCH((CUADRO!L$5&amp;$E1129),'Hoja de Trabajo para listado'!$DE$151:$DG$151,0)),0)+IFERROR(INDEX('Hoja de Trabajo para listado'!$CD$155:$DC$1048576,MATCH($A1129,'Hoja de Trabajo para listado'!$CD$155:$CD$1048576,0),MATCH((CUADRO!L$5&amp;$E1129),'Hoja de Trabajo para listado'!$CD$151:$DC$151,0)),0)</f>
        <v>0</v>
      </c>
      <c r="M1129" s="314">
        <f ca="1">+IFERROR(INDEX('Hoja de Trabajo para listado'!$A$155:$Z$1048576,MATCH($A1129,'Hoja de Trabajo para listado'!$A$155:$A$1048576,0),MATCH((CUADRO!M$5&amp;$E1129),'Hoja de Trabajo para listado'!$A$151:$Z$151,0)),0)+IFERROR(INDEX('Hoja de Trabajo para listado'!$AB$155:$BA$1048576,MATCH($A1129,'Hoja de Trabajo para listado'!$AB$155:$AB$1048576,0),MATCH((CUADRO!M$5&amp;$E1129),'Hoja de Trabajo para listado'!$AB$151:$BA$151,0)),0)+IFERROR(INDEX('Hoja de Trabajo para listado'!$BC$155:$CB$1048576,MATCH($A1129,'Hoja de Trabajo para listado'!$BC$155:$BC$1048576,0),MATCH((CUADRO!M$5&amp;$E1129),'Hoja de Trabajo para listado'!$BC$151:$CB$151,0)),0)+IFERROR(INDEX('Hoja de Trabajo para listado'!$DE$153:$DG$274,MATCH($A1129,'Hoja de Trabajo para listado'!$DE$153:$DE$1048576,0),MATCH((CUADRO!M$5&amp;$E1129),'Hoja de Trabajo para listado'!$DE$151:$DG$151,0)),0)+IFERROR(INDEX('Hoja de Trabajo para listado'!$CD$155:$DC$1048576,MATCH($A1129,'Hoja de Trabajo para listado'!$CD$155:$CD$1048576,0),MATCH((CUADRO!M$5&amp;$E1129),'Hoja de Trabajo para listado'!$CD$151:$DC$151,0)),0)</f>
        <v>0</v>
      </c>
      <c r="N1129" s="314">
        <f ca="1">+IFERROR(INDEX('Hoja de Trabajo para listado'!$A$155:$Z$1048576,MATCH($A1129,'Hoja de Trabajo para listado'!$A$155:$A$1048576,0),MATCH((CUADRO!N$5&amp;$E1129),'Hoja de Trabajo para listado'!$A$151:$Z$151,0)),0)+IFERROR(INDEX('Hoja de Trabajo para listado'!$AB$155:$BA$1048576,MATCH($A1129,'Hoja de Trabajo para listado'!$AB$155:$AB$1048576,0),MATCH((CUADRO!N$5&amp;$E1129),'Hoja de Trabajo para listado'!$AB$151:$BA$151,0)),0)+IFERROR(INDEX('Hoja de Trabajo para listado'!$BC$155:$CB$1048576,MATCH($A1129,'Hoja de Trabajo para listado'!$BC$155:$BC$1048576,0),MATCH((CUADRO!N$5&amp;$E1129),'Hoja de Trabajo para listado'!$BC$151:$CB$151,0)),0)+IFERROR(INDEX('Hoja de Trabajo para listado'!$DE$153:$DG$274,MATCH($A1129,'Hoja de Trabajo para listado'!$DE$153:$DE$1048576,0),MATCH((CUADRO!N$5&amp;$E1129),'Hoja de Trabajo para listado'!$DE$151:$DG$151,0)),0)+IFERROR(INDEX('Hoja de Trabajo para listado'!$CD$155:$DC$1048576,MATCH($A1129,'Hoja de Trabajo para listado'!$CD$155:$CD$1048576,0),MATCH((CUADRO!N$5&amp;$E1129),'Hoja de Trabajo para listado'!$CD$151:$DC$151,0)),0)</f>
        <v>0</v>
      </c>
      <c r="O1129" s="314">
        <f ca="1">+IFERROR(INDEX('Hoja de Trabajo para listado'!$A$155:$Z$1048576,MATCH($A1129,'Hoja de Trabajo para listado'!$A$155:$A$1048576,0),MATCH((CUADRO!O$5&amp;$E1129),'Hoja de Trabajo para listado'!$A$151:$Z$151,0)),0)+IFERROR(INDEX('Hoja de Trabajo para listado'!$AB$155:$BA$1048576,MATCH($A1129,'Hoja de Trabajo para listado'!$AB$155:$AB$1048576,0),MATCH((CUADRO!O$5&amp;$E1129),'Hoja de Trabajo para listado'!$AB$151:$BA$151,0)),0)+IFERROR(INDEX('Hoja de Trabajo para listado'!$BC$155:$CB$1048576,MATCH($A1129,'Hoja de Trabajo para listado'!$BC$155:$BC$1048576,0),MATCH((CUADRO!O$5&amp;$E1129),'Hoja de Trabajo para listado'!$BC$151:$CB$151,0)),0)+IFERROR(INDEX('Hoja de Trabajo para listado'!$DE$153:$DG$274,MATCH($A1129,'Hoja de Trabajo para listado'!$DE$153:$DE$1048576,0),MATCH((CUADRO!O$5&amp;$E1129),'Hoja de Trabajo para listado'!$DE$151:$DG$151,0)),0)+IFERROR(INDEX('Hoja de Trabajo para listado'!$CD$155:$DC$1048576,MATCH($A1129,'Hoja de Trabajo para listado'!$CD$155:$CD$1048576,0),MATCH((CUADRO!O$5&amp;$E1129),'Hoja de Trabajo para listado'!$CD$151:$DC$151,0)),0)</f>
        <v>0</v>
      </c>
      <c r="P1129" s="314">
        <f ca="1">+IFERROR(INDEX('Hoja de Trabajo para listado'!$A$155:$Z$1048576,MATCH($A1129,'Hoja de Trabajo para listado'!$A$155:$A$1048576,0),MATCH((CUADRO!P$5&amp;$E1129),'Hoja de Trabajo para listado'!$A$151:$Z$151,0)),0)+IFERROR(INDEX('Hoja de Trabajo para listado'!$AB$155:$BA$1048576,MATCH($A1129,'Hoja de Trabajo para listado'!$AB$155:$AB$1048576,0),MATCH((CUADRO!P$5&amp;$E1129),'Hoja de Trabajo para listado'!$AB$151:$BA$151,0)),0)+IFERROR(INDEX('Hoja de Trabajo para listado'!$BC$155:$CB$1048576,MATCH($A1129,'Hoja de Trabajo para listado'!$BC$155:$BC$1048576,0),MATCH((CUADRO!P$5&amp;$E1129),'Hoja de Trabajo para listado'!$BC$151:$CB$151,0)),0)+IFERROR(INDEX('Hoja de Trabajo para listado'!$DE$153:$DG$274,MATCH($A1129,'Hoja de Trabajo para listado'!$DE$153:$DE$1048576,0),MATCH((CUADRO!P$5&amp;$E1129),'Hoja de Trabajo para listado'!$DE$151:$DG$151,0)),0)+IFERROR(INDEX('Hoja de Trabajo para listado'!$CD$155:$DC$1048576,MATCH($A1129,'Hoja de Trabajo para listado'!$CD$155:$CD$1048576,0),MATCH((CUADRO!P$5&amp;$E1129),'Hoja de Trabajo para listado'!$CD$151:$DC$151,0)),0)</f>
        <v>0</v>
      </c>
      <c r="Q1129" s="314">
        <f ca="1">+IFERROR(INDEX('Hoja de Trabajo para listado'!$A$155:$Z$1048576,MATCH($A1129,'Hoja de Trabajo para listado'!$A$155:$A$1048576,0),MATCH((CUADRO!Q$5&amp;$E1129),'Hoja de Trabajo para listado'!$A$151:$Z$151,0)),0)+IFERROR(INDEX('Hoja de Trabajo para listado'!$AB$155:$BA$1048576,MATCH($A1129,'Hoja de Trabajo para listado'!$AB$155:$AB$1048576,0),MATCH((CUADRO!Q$5&amp;$E1129),'Hoja de Trabajo para listado'!$AB$151:$BA$151,0)),0)+IFERROR(INDEX('Hoja de Trabajo para listado'!$BC$155:$CB$1048576,MATCH($A1129,'Hoja de Trabajo para listado'!$BC$155:$BC$1048576,0),MATCH((CUADRO!Q$5&amp;$E1129),'Hoja de Trabajo para listado'!$BC$151:$CB$151,0)),0)+IFERROR(INDEX('Hoja de Trabajo para listado'!$DE$153:$DG$274,MATCH($A1129,'Hoja de Trabajo para listado'!$DE$153:$DE$1048576,0),MATCH((CUADRO!Q$5&amp;$E1129),'Hoja de Trabajo para listado'!$DE$151:$DG$151,0)),0)+IFERROR(INDEX('Hoja de Trabajo para listado'!$CD$155:$DC$1048576,MATCH($A1129,'Hoja de Trabajo para listado'!$CD$155:$CD$1048576,0),MATCH((CUADRO!Q$5&amp;$E1129),'Hoja de Trabajo para listado'!$CD$151:$DC$151,0)),0)</f>
        <v>0</v>
      </c>
      <c r="R1129" s="316">
        <f t="shared" ca="1" si="34"/>
        <v>49489.54</v>
      </c>
      <c r="S1129" s="316">
        <f ca="1">+R1128+R1129</f>
        <v>49489.54</v>
      </c>
      <c r="T1129" s="314">
        <f ca="1">+S1129</f>
        <v>49489.54</v>
      </c>
      <c r="U1129" s="348">
        <f t="shared" si="35"/>
        <v>2</v>
      </c>
      <c r="V1129" s="319" t="str">
        <f>+VLOOKUP(A1129,bd_lista!$A$3:$E$593,5,FALSE)</f>
        <v>Órgano Ejecutivo</v>
      </c>
      <c r="W1129" s="426"/>
    </row>
    <row r="1130" spans="1:23" customFormat="1" ht="15" customHeight="1">
      <c r="A1130" s="323">
        <v>6</v>
      </c>
      <c r="B1130" s="427">
        <f>+A1130</f>
        <v>6</v>
      </c>
      <c r="C1130" s="318" t="str">
        <f>+VLOOKUP(A1130,bd_lista!$A$3:$C$593,3,FALSE)</f>
        <v>Vicepresidencia del Estado Plurinacional</v>
      </c>
      <c r="D1130" s="429" t="str">
        <f>+C1130</f>
        <v>Vicepresidencia del Estado Plurinacional</v>
      </c>
      <c r="E1130" s="339" t="s">
        <v>1418</v>
      </c>
      <c r="F1130" s="314">
        <f ca="1">+IFERROR(INDEX('Hoja de Trabajo para listado'!$A$155:$Z$1048576,MATCH($A1130,'Hoja de Trabajo para listado'!$A$155:$A$1048576,0),MATCH((CUADRO!F$5&amp;$E1130),'Hoja de Trabajo para listado'!$A$151:$Z$151,0)),0)+IFERROR(INDEX('Hoja de Trabajo para listado'!$AB$155:$BA$1048576,MATCH($A1130,'Hoja de Trabajo para listado'!$AB$155:$AB$1048576,0),MATCH((CUADRO!F$5&amp;$E1130),'Hoja de Trabajo para listado'!$AB$151:$BA$151,0)),0)+IFERROR(INDEX('Hoja de Trabajo para listado'!$BC$155:$CB$1048576,MATCH($A1130,'Hoja de Trabajo para listado'!$BC$155:$BC$1048576,0),MATCH((CUADRO!F$5&amp;$E1130),'Hoja de Trabajo para listado'!$BC$151:$CB$151,0)),0)+IFERROR(INDEX('Hoja de Trabajo para listado'!$DE$153:$DG$274,MATCH($A1130,'Hoja de Trabajo para listado'!$DE$153:$DE$1048576,0),MATCH((CUADRO!F$5&amp;$E1130),'Hoja de Trabajo para listado'!$DE$151:$DG$151,0)),0)+IFERROR(INDEX('Hoja de Trabajo para listado'!$CD$155:$DC$1048576,MATCH($A1130,'Hoja de Trabajo para listado'!$CD$155:$CD$1048576,0),MATCH((CUADRO!F$5&amp;$E1130),'Hoja de Trabajo para listado'!$CD$151:$DC$151,0)),0)</f>
        <v>0</v>
      </c>
      <c r="G1130" s="314">
        <f ca="1">+IFERROR(INDEX('Hoja de Trabajo para listado'!$A$155:$Z$1048576,MATCH($A1130,'Hoja de Trabajo para listado'!$A$155:$A$1048576,0),MATCH((CUADRO!G$5&amp;$E1130),'Hoja de Trabajo para listado'!$A$151:$Z$151,0)),0)+IFERROR(INDEX('Hoja de Trabajo para listado'!$AB$155:$BA$1048576,MATCH($A1130,'Hoja de Trabajo para listado'!$AB$155:$AB$1048576,0),MATCH((CUADRO!G$5&amp;$E1130),'Hoja de Trabajo para listado'!$AB$151:$BA$151,0)),0)+IFERROR(INDEX('Hoja de Trabajo para listado'!$BC$155:$CB$1048576,MATCH($A1130,'Hoja de Trabajo para listado'!$BC$155:$BC$1048576,0),MATCH((CUADRO!G$5&amp;$E1130),'Hoja de Trabajo para listado'!$BC$151:$CB$151,0)),0)+IFERROR(INDEX('Hoja de Trabajo para listado'!$DE$153:$DG$274,MATCH($A1130,'Hoja de Trabajo para listado'!$DE$153:$DE$1048576,0),MATCH((CUADRO!G$5&amp;$E1130),'Hoja de Trabajo para listado'!$DE$151:$DG$151,0)),0)+IFERROR(INDEX('Hoja de Trabajo para listado'!$CD$155:$DC$1048576,MATCH($A1130,'Hoja de Trabajo para listado'!$CD$155:$CD$1048576,0),MATCH((CUADRO!G$5&amp;$E1130),'Hoja de Trabajo para listado'!$CD$151:$DC$151,0)),0)</f>
        <v>0</v>
      </c>
      <c r="H1130" s="314">
        <f ca="1">+IFERROR(INDEX('Hoja de Trabajo para listado'!$A$155:$Z$1048576,MATCH($A1130,'Hoja de Trabajo para listado'!$A$155:$A$1048576,0),MATCH((CUADRO!H$5&amp;$E1130),'Hoja de Trabajo para listado'!$A$151:$Z$151,0)),0)+IFERROR(INDEX('Hoja de Trabajo para listado'!$AB$155:$BA$1048576,MATCH($A1130,'Hoja de Trabajo para listado'!$AB$155:$AB$1048576,0),MATCH((CUADRO!H$5&amp;$E1130),'Hoja de Trabajo para listado'!$AB$151:$BA$151,0)),0)+IFERROR(INDEX('Hoja de Trabajo para listado'!$BC$155:$CB$1048576,MATCH($A1130,'Hoja de Trabajo para listado'!$BC$155:$BC$1048576,0),MATCH((CUADRO!H$5&amp;$E1130),'Hoja de Trabajo para listado'!$BC$151:$CB$151,0)),0)+IFERROR(INDEX('Hoja de Trabajo para listado'!$DE$153:$DG$274,MATCH($A1130,'Hoja de Trabajo para listado'!$DE$153:$DE$1048576,0),MATCH((CUADRO!H$5&amp;$E1130),'Hoja de Trabajo para listado'!$DE$151:$DG$151,0)),0)+IFERROR(INDEX('Hoja de Trabajo para listado'!$CD$155:$DC$1048576,MATCH($A1130,'Hoja de Trabajo para listado'!$CD$155:$CD$1048576,0),MATCH((CUADRO!H$5&amp;$E1130),'Hoja de Trabajo para listado'!$CD$151:$DC$151,0)),0)</f>
        <v>0</v>
      </c>
      <c r="I1130" s="314">
        <f ca="1">+IFERROR(INDEX('Hoja de Trabajo para listado'!$A$155:$Z$1048576,MATCH($A1130,'Hoja de Trabajo para listado'!$A$155:$A$1048576,0),MATCH((CUADRO!I$5&amp;$E1130),'Hoja de Trabajo para listado'!$A$151:$Z$151,0)),0)+IFERROR(INDEX('Hoja de Trabajo para listado'!$AB$155:$BA$1048576,MATCH($A1130,'Hoja de Trabajo para listado'!$AB$155:$AB$1048576,0),MATCH((CUADRO!I$5&amp;$E1130),'Hoja de Trabajo para listado'!$AB$151:$BA$151,0)),0)+IFERROR(INDEX('Hoja de Trabajo para listado'!$BC$155:$CB$1048576,MATCH($A1130,'Hoja de Trabajo para listado'!$BC$155:$BC$1048576,0),MATCH((CUADRO!I$5&amp;$E1130),'Hoja de Trabajo para listado'!$BC$151:$CB$151,0)),0)+IFERROR(INDEX('Hoja de Trabajo para listado'!$DE$153:$DG$274,MATCH($A1130,'Hoja de Trabajo para listado'!$DE$153:$DE$1048576,0),MATCH((CUADRO!I$5&amp;$E1130),'Hoja de Trabajo para listado'!$DE$151:$DG$151,0)),0)+IFERROR(INDEX('Hoja de Trabajo para listado'!$CD$155:$DC$1048576,MATCH($A1130,'Hoja de Trabajo para listado'!$CD$155:$CD$1048576,0),MATCH((CUADRO!I$5&amp;$E1130),'Hoja de Trabajo para listado'!$CD$151:$DC$151,0)),0)</f>
        <v>0</v>
      </c>
      <c r="J1130" s="314">
        <f ca="1">+IFERROR(INDEX('Hoja de Trabajo para listado'!$A$155:$Z$1048576,MATCH($A1130,'Hoja de Trabajo para listado'!$A$155:$A$1048576,0),MATCH((CUADRO!J$5&amp;$E1130),'Hoja de Trabajo para listado'!$A$151:$Z$151,0)),0)+IFERROR(INDEX('Hoja de Trabajo para listado'!$AB$155:$BA$1048576,MATCH($A1130,'Hoja de Trabajo para listado'!$AB$155:$AB$1048576,0),MATCH((CUADRO!J$5&amp;$E1130),'Hoja de Trabajo para listado'!$AB$151:$BA$151,0)),0)+IFERROR(INDEX('Hoja de Trabajo para listado'!$BC$155:$CB$1048576,MATCH($A1130,'Hoja de Trabajo para listado'!$BC$155:$BC$1048576,0),MATCH((CUADRO!J$5&amp;$E1130),'Hoja de Trabajo para listado'!$BC$151:$CB$151,0)),0)+IFERROR(INDEX('Hoja de Trabajo para listado'!$DE$153:$DG$274,MATCH($A1130,'Hoja de Trabajo para listado'!$DE$153:$DE$1048576,0),MATCH((CUADRO!J$5&amp;$E1130),'Hoja de Trabajo para listado'!$DE$151:$DG$151,0)),0)+IFERROR(INDEX('Hoja de Trabajo para listado'!$CD$155:$DC$1048576,MATCH($A1130,'Hoja de Trabajo para listado'!$CD$155:$CD$1048576,0),MATCH((CUADRO!J$5&amp;$E1130),'Hoja de Trabajo para listado'!$CD$151:$DC$151,0)),0)</f>
        <v>0</v>
      </c>
      <c r="K1130" s="314">
        <f ca="1">+IFERROR(INDEX('Hoja de Trabajo para listado'!$A$155:$Z$1048576,MATCH($A1130,'Hoja de Trabajo para listado'!$A$155:$A$1048576,0),MATCH((CUADRO!K$5&amp;$E1130),'Hoja de Trabajo para listado'!$A$151:$Z$151,0)),0)+IFERROR(INDEX('Hoja de Trabajo para listado'!$AB$155:$BA$1048576,MATCH($A1130,'Hoja de Trabajo para listado'!$AB$155:$AB$1048576,0),MATCH((CUADRO!K$5&amp;$E1130),'Hoja de Trabajo para listado'!$AB$151:$BA$151,0)),0)+IFERROR(INDEX('Hoja de Trabajo para listado'!$BC$155:$CB$1048576,MATCH($A1130,'Hoja de Trabajo para listado'!$BC$155:$BC$1048576,0),MATCH((CUADRO!K$5&amp;$E1130),'Hoja de Trabajo para listado'!$BC$151:$CB$151,0)),0)+IFERROR(INDEX('Hoja de Trabajo para listado'!$DE$153:$DG$274,MATCH($A1130,'Hoja de Trabajo para listado'!$DE$153:$DE$1048576,0),MATCH((CUADRO!K$5&amp;$E1130),'Hoja de Trabajo para listado'!$DE$151:$DG$151,0)),0)+IFERROR(INDEX('Hoja de Trabajo para listado'!$CD$155:$DC$1048576,MATCH($A1130,'Hoja de Trabajo para listado'!$CD$155:$CD$1048576,0),MATCH((CUADRO!K$5&amp;$E1130),'Hoja de Trabajo para listado'!$CD$151:$DC$151,0)),0)</f>
        <v>0</v>
      </c>
      <c r="L1130" s="314">
        <f ca="1">+IFERROR(INDEX('Hoja de Trabajo para listado'!$A$155:$Z$1048576,MATCH($A1130,'Hoja de Trabajo para listado'!$A$155:$A$1048576,0),MATCH((CUADRO!L$5&amp;$E1130),'Hoja de Trabajo para listado'!$A$151:$Z$151,0)),0)+IFERROR(INDEX('Hoja de Trabajo para listado'!$AB$155:$BA$1048576,MATCH($A1130,'Hoja de Trabajo para listado'!$AB$155:$AB$1048576,0),MATCH((CUADRO!L$5&amp;$E1130),'Hoja de Trabajo para listado'!$AB$151:$BA$151,0)),0)+IFERROR(INDEX('Hoja de Trabajo para listado'!$BC$155:$CB$1048576,MATCH($A1130,'Hoja de Trabajo para listado'!$BC$155:$BC$1048576,0),MATCH((CUADRO!L$5&amp;$E1130),'Hoja de Trabajo para listado'!$BC$151:$CB$151,0)),0)+IFERROR(INDEX('Hoja de Trabajo para listado'!$DE$153:$DG$274,MATCH($A1130,'Hoja de Trabajo para listado'!$DE$153:$DE$1048576,0),MATCH((CUADRO!L$5&amp;$E1130),'Hoja de Trabajo para listado'!$DE$151:$DG$151,0)),0)+IFERROR(INDEX('Hoja de Trabajo para listado'!$CD$155:$DC$1048576,MATCH($A1130,'Hoja de Trabajo para listado'!$CD$155:$CD$1048576,0),MATCH((CUADRO!L$5&amp;$E1130),'Hoja de Trabajo para listado'!$CD$151:$DC$151,0)),0)</f>
        <v>0</v>
      </c>
      <c r="M1130" s="314">
        <f ca="1">+IFERROR(INDEX('Hoja de Trabajo para listado'!$A$155:$Z$1048576,MATCH($A1130,'Hoja de Trabajo para listado'!$A$155:$A$1048576,0),MATCH((CUADRO!M$5&amp;$E1130),'Hoja de Trabajo para listado'!$A$151:$Z$151,0)),0)+IFERROR(INDEX('Hoja de Trabajo para listado'!$AB$155:$BA$1048576,MATCH($A1130,'Hoja de Trabajo para listado'!$AB$155:$AB$1048576,0),MATCH((CUADRO!M$5&amp;$E1130),'Hoja de Trabajo para listado'!$AB$151:$BA$151,0)),0)+IFERROR(INDEX('Hoja de Trabajo para listado'!$BC$155:$CB$1048576,MATCH($A1130,'Hoja de Trabajo para listado'!$BC$155:$BC$1048576,0),MATCH((CUADRO!M$5&amp;$E1130),'Hoja de Trabajo para listado'!$BC$151:$CB$151,0)),0)+IFERROR(INDEX('Hoja de Trabajo para listado'!$DE$153:$DG$274,MATCH($A1130,'Hoja de Trabajo para listado'!$DE$153:$DE$1048576,0),MATCH((CUADRO!M$5&amp;$E1130),'Hoja de Trabajo para listado'!$DE$151:$DG$151,0)),0)+IFERROR(INDEX('Hoja de Trabajo para listado'!$CD$155:$DC$1048576,MATCH($A1130,'Hoja de Trabajo para listado'!$CD$155:$CD$1048576,0),MATCH((CUADRO!M$5&amp;$E1130),'Hoja de Trabajo para listado'!$CD$151:$DC$151,0)),0)</f>
        <v>0</v>
      </c>
      <c r="N1130" s="314">
        <f ca="1">+IFERROR(INDEX('Hoja de Trabajo para listado'!$A$155:$Z$1048576,MATCH($A1130,'Hoja de Trabajo para listado'!$A$155:$A$1048576,0),MATCH((CUADRO!N$5&amp;$E1130),'Hoja de Trabajo para listado'!$A$151:$Z$151,0)),0)+IFERROR(INDEX('Hoja de Trabajo para listado'!$AB$155:$BA$1048576,MATCH($A1130,'Hoja de Trabajo para listado'!$AB$155:$AB$1048576,0),MATCH((CUADRO!N$5&amp;$E1130),'Hoja de Trabajo para listado'!$AB$151:$BA$151,0)),0)+IFERROR(INDEX('Hoja de Trabajo para listado'!$BC$155:$CB$1048576,MATCH($A1130,'Hoja de Trabajo para listado'!$BC$155:$BC$1048576,0),MATCH((CUADRO!N$5&amp;$E1130),'Hoja de Trabajo para listado'!$BC$151:$CB$151,0)),0)+IFERROR(INDEX('Hoja de Trabajo para listado'!$DE$153:$DG$274,MATCH($A1130,'Hoja de Trabajo para listado'!$DE$153:$DE$1048576,0),MATCH((CUADRO!N$5&amp;$E1130),'Hoja de Trabajo para listado'!$DE$151:$DG$151,0)),0)+IFERROR(INDEX('Hoja de Trabajo para listado'!$CD$155:$DC$1048576,MATCH($A1130,'Hoja de Trabajo para listado'!$CD$155:$CD$1048576,0),MATCH((CUADRO!N$5&amp;$E1130),'Hoja de Trabajo para listado'!$CD$151:$DC$151,0)),0)</f>
        <v>0</v>
      </c>
      <c r="O1130" s="314">
        <f ca="1">+IFERROR(INDEX('Hoja de Trabajo para listado'!$A$155:$Z$1048576,MATCH($A1130,'Hoja de Trabajo para listado'!$A$155:$A$1048576,0),MATCH((CUADRO!O$5&amp;$E1130),'Hoja de Trabajo para listado'!$A$151:$Z$151,0)),0)+IFERROR(INDEX('Hoja de Trabajo para listado'!$AB$155:$BA$1048576,MATCH($A1130,'Hoja de Trabajo para listado'!$AB$155:$AB$1048576,0),MATCH((CUADRO!O$5&amp;$E1130),'Hoja de Trabajo para listado'!$AB$151:$BA$151,0)),0)+IFERROR(INDEX('Hoja de Trabajo para listado'!$BC$155:$CB$1048576,MATCH($A1130,'Hoja de Trabajo para listado'!$BC$155:$BC$1048576,0),MATCH((CUADRO!O$5&amp;$E1130),'Hoja de Trabajo para listado'!$BC$151:$CB$151,0)),0)+IFERROR(INDEX('Hoja de Trabajo para listado'!$DE$153:$DG$274,MATCH($A1130,'Hoja de Trabajo para listado'!$DE$153:$DE$1048576,0),MATCH((CUADRO!O$5&amp;$E1130),'Hoja de Trabajo para listado'!$DE$151:$DG$151,0)),0)+IFERROR(INDEX('Hoja de Trabajo para listado'!$CD$155:$DC$1048576,MATCH($A1130,'Hoja de Trabajo para listado'!$CD$155:$CD$1048576,0),MATCH((CUADRO!O$5&amp;$E1130),'Hoja de Trabajo para listado'!$CD$151:$DC$151,0)),0)</f>
        <v>0</v>
      </c>
      <c r="P1130" s="314">
        <f ca="1">+IFERROR(INDEX('Hoja de Trabajo para listado'!$A$155:$Z$1048576,MATCH($A1130,'Hoja de Trabajo para listado'!$A$155:$A$1048576,0),MATCH((CUADRO!P$5&amp;$E1130),'Hoja de Trabajo para listado'!$A$151:$Z$151,0)),0)+IFERROR(INDEX('Hoja de Trabajo para listado'!$AB$155:$BA$1048576,MATCH($A1130,'Hoja de Trabajo para listado'!$AB$155:$AB$1048576,0),MATCH((CUADRO!P$5&amp;$E1130),'Hoja de Trabajo para listado'!$AB$151:$BA$151,0)),0)+IFERROR(INDEX('Hoja de Trabajo para listado'!$BC$155:$CB$1048576,MATCH($A1130,'Hoja de Trabajo para listado'!$BC$155:$BC$1048576,0),MATCH((CUADRO!P$5&amp;$E1130),'Hoja de Trabajo para listado'!$BC$151:$CB$151,0)),0)+IFERROR(INDEX('Hoja de Trabajo para listado'!$DE$153:$DG$274,MATCH($A1130,'Hoja de Trabajo para listado'!$DE$153:$DE$1048576,0),MATCH((CUADRO!P$5&amp;$E1130),'Hoja de Trabajo para listado'!$DE$151:$DG$151,0)),0)+IFERROR(INDEX('Hoja de Trabajo para listado'!$CD$155:$DC$1048576,MATCH($A1130,'Hoja de Trabajo para listado'!$CD$155:$CD$1048576,0),MATCH((CUADRO!P$5&amp;$E1130),'Hoja de Trabajo para listado'!$CD$151:$DC$151,0)),0)</f>
        <v>0</v>
      </c>
      <c r="Q1130" s="314">
        <f ca="1">+IFERROR(INDEX('Hoja de Trabajo para listado'!$A$155:$Z$1048576,MATCH($A1130,'Hoja de Trabajo para listado'!$A$155:$A$1048576,0),MATCH((CUADRO!Q$5&amp;$E1130),'Hoja de Trabajo para listado'!$A$151:$Z$151,0)),0)+IFERROR(INDEX('Hoja de Trabajo para listado'!$AB$155:$BA$1048576,MATCH($A1130,'Hoja de Trabajo para listado'!$AB$155:$AB$1048576,0),MATCH((CUADRO!Q$5&amp;$E1130),'Hoja de Trabajo para listado'!$AB$151:$BA$151,0)),0)+IFERROR(INDEX('Hoja de Trabajo para listado'!$BC$155:$CB$1048576,MATCH($A1130,'Hoja de Trabajo para listado'!$BC$155:$BC$1048576,0),MATCH((CUADRO!Q$5&amp;$E1130),'Hoja de Trabajo para listado'!$BC$151:$CB$151,0)),0)+IFERROR(INDEX('Hoja de Trabajo para listado'!$DE$153:$DG$274,MATCH($A1130,'Hoja de Trabajo para listado'!$DE$153:$DE$1048576,0),MATCH((CUADRO!Q$5&amp;$E1130),'Hoja de Trabajo para listado'!$DE$151:$DG$151,0)),0)+IFERROR(INDEX('Hoja de Trabajo para listado'!$CD$155:$DC$1048576,MATCH($A1130,'Hoja de Trabajo para listado'!$CD$155:$CD$1048576,0),MATCH((CUADRO!Q$5&amp;$E1130),'Hoja de Trabajo para listado'!$CD$151:$DC$151,0)),0)</f>
        <v>0</v>
      </c>
      <c r="R1130" s="314">
        <f t="shared" ca="1" si="34"/>
        <v>0</v>
      </c>
      <c r="S1130" s="314"/>
      <c r="T1130" s="314">
        <f ca="1">+T1131</f>
        <v>34394.47</v>
      </c>
      <c r="U1130" s="313">
        <f t="shared" si="35"/>
        <v>1</v>
      </c>
      <c r="V1130" s="319" t="str">
        <f>+VLOOKUP(A1130,bd_lista!$A$3:$E$593,5,FALSE)</f>
        <v>Órgano Ejecutivo</v>
      </c>
      <c r="W1130" s="425" t="str">
        <f>+V1130</f>
        <v>Órgano Ejecutivo</v>
      </c>
    </row>
    <row r="1131" spans="1:23" customFormat="1" ht="15" customHeight="1">
      <c r="A1131" s="323">
        <v>6</v>
      </c>
      <c r="B1131" s="428"/>
      <c r="C1131" s="339" t="str">
        <f>+VLOOKUP(A1131,bd_lista!$A$3:$C$593,3,FALSE)</f>
        <v>Vicepresidencia del Estado Plurinacional</v>
      </c>
      <c r="D1131" s="430"/>
      <c r="E1131" s="319" t="s">
        <v>1419</v>
      </c>
      <c r="F1131" s="316">
        <f ca="1">+IFERROR(INDEX('Hoja de Trabajo para listado'!$A$155:$Z$1048576,MATCH($A1131,'Hoja de Trabajo para listado'!$A$155:$A$1048576,0),MATCH((CUADRO!F$5&amp;$E1131),'Hoja de Trabajo para listado'!$A$151:$Z$151,0)),0)+IFERROR(INDEX('Hoja de Trabajo para listado'!$AB$155:$BA$1048576,MATCH($A1131,'Hoja de Trabajo para listado'!$AB$155:$AB$1048576,0),MATCH((CUADRO!F$5&amp;$E1131),'Hoja de Trabajo para listado'!$AB$151:$BA$151,0)),0)+IFERROR(INDEX('Hoja de Trabajo para listado'!$BC$155:$CB$1048576,MATCH($A1131,'Hoja de Trabajo para listado'!$BC$155:$BC$1048576,0),MATCH((CUADRO!F$5&amp;$E1131),'Hoja de Trabajo para listado'!$BC$151:$CB$151,0)),0)+IFERROR(INDEX('Hoja de Trabajo para listado'!$DE$153:$DG$274,MATCH($A1131,'Hoja de Trabajo para listado'!$DE$153:$DE$1048576,0),MATCH((CUADRO!F$5&amp;$E1131),'Hoja de Trabajo para listado'!$DE$151:$DG$151,0)),0)+IFERROR(INDEX('Hoja de Trabajo para listado'!$CD$155:$DC$1048576,MATCH($A1131,'Hoja de Trabajo para listado'!$CD$155:$CD$1048576,0),MATCH((CUADRO!F$5&amp;$E1131),'Hoja de Trabajo para listado'!$CD$151:$DC$151,0)),0)</f>
        <v>0</v>
      </c>
      <c r="G1131" s="316">
        <f ca="1">+IFERROR(INDEX('Hoja de Trabajo para listado'!$A$155:$Z$1048576,MATCH($A1131,'Hoja de Trabajo para listado'!$A$155:$A$1048576,0),MATCH((CUADRO!G$5&amp;$E1131),'Hoja de Trabajo para listado'!$A$151:$Z$151,0)),0)+IFERROR(INDEX('Hoja de Trabajo para listado'!$AB$155:$BA$1048576,MATCH($A1131,'Hoja de Trabajo para listado'!$AB$155:$AB$1048576,0),MATCH((CUADRO!G$5&amp;$E1131),'Hoja de Trabajo para listado'!$AB$151:$BA$151,0)),0)+IFERROR(INDEX('Hoja de Trabajo para listado'!$BC$155:$CB$1048576,MATCH($A1131,'Hoja de Trabajo para listado'!$BC$155:$BC$1048576,0),MATCH((CUADRO!G$5&amp;$E1131),'Hoja de Trabajo para listado'!$BC$151:$CB$151,0)),0)+IFERROR(INDEX('Hoja de Trabajo para listado'!$DE$153:$DG$274,MATCH($A1131,'Hoja de Trabajo para listado'!$DE$153:$DE$1048576,0),MATCH((CUADRO!G$5&amp;$E1131),'Hoja de Trabajo para listado'!$DE$151:$DG$151,0)),0)+IFERROR(INDEX('Hoja de Trabajo para listado'!$CD$155:$DC$1048576,MATCH($A1131,'Hoja de Trabajo para listado'!$CD$155:$CD$1048576,0),MATCH((CUADRO!G$5&amp;$E1131),'Hoja de Trabajo para listado'!$CD$151:$DC$151,0)),0)</f>
        <v>769.53</v>
      </c>
      <c r="H1131" s="316">
        <f ca="1">+IFERROR(INDEX('Hoja de Trabajo para listado'!$A$155:$Z$1048576,MATCH($A1131,'Hoja de Trabajo para listado'!$A$155:$A$1048576,0),MATCH((CUADRO!H$5&amp;$E1131),'Hoja de Trabajo para listado'!$A$151:$Z$151,0)),0)+IFERROR(INDEX('Hoja de Trabajo para listado'!$AB$155:$BA$1048576,MATCH($A1131,'Hoja de Trabajo para listado'!$AB$155:$AB$1048576,0),MATCH((CUADRO!H$5&amp;$E1131),'Hoja de Trabajo para listado'!$AB$151:$BA$151,0)),0)+IFERROR(INDEX('Hoja de Trabajo para listado'!$BC$155:$CB$1048576,MATCH($A1131,'Hoja de Trabajo para listado'!$BC$155:$BC$1048576,0),MATCH((CUADRO!H$5&amp;$E1131),'Hoja de Trabajo para listado'!$BC$151:$CB$151,0)),0)+IFERROR(INDEX('Hoja de Trabajo para listado'!$DE$153:$DG$274,MATCH($A1131,'Hoja de Trabajo para listado'!$DE$153:$DE$1048576,0),MATCH((CUADRO!H$5&amp;$E1131),'Hoja de Trabajo para listado'!$DE$151:$DG$151,0)),0)+IFERROR(INDEX('Hoja de Trabajo para listado'!$CD$155:$DC$1048576,MATCH($A1131,'Hoja de Trabajo para listado'!$CD$155:$CD$1048576,0),MATCH((CUADRO!H$5&amp;$E1131),'Hoja de Trabajo para listado'!$CD$151:$DC$151,0)),0)</f>
        <v>557.4</v>
      </c>
      <c r="I1131" s="316">
        <f ca="1">+IFERROR(INDEX('Hoja de Trabajo para listado'!$A$155:$Z$1048576,MATCH($A1131,'Hoja de Trabajo para listado'!$A$155:$A$1048576,0),MATCH((CUADRO!I$5&amp;$E1131),'Hoja de Trabajo para listado'!$A$151:$Z$151,0)),0)+IFERROR(INDEX('Hoja de Trabajo para listado'!$AB$155:$BA$1048576,MATCH($A1131,'Hoja de Trabajo para listado'!$AB$155:$AB$1048576,0),MATCH((CUADRO!I$5&amp;$E1131),'Hoja de Trabajo para listado'!$AB$151:$BA$151,0)),0)+IFERROR(INDEX('Hoja de Trabajo para listado'!$BC$155:$CB$1048576,MATCH($A1131,'Hoja de Trabajo para listado'!$BC$155:$BC$1048576,0),MATCH((CUADRO!I$5&amp;$E1131),'Hoja de Trabajo para listado'!$BC$151:$CB$151,0)),0)+IFERROR(INDEX('Hoja de Trabajo para listado'!$DE$153:$DG$274,MATCH($A1131,'Hoja de Trabajo para listado'!$DE$153:$DE$1048576,0),MATCH((CUADRO!I$5&amp;$E1131),'Hoja de Trabajo para listado'!$DE$151:$DG$151,0)),0)+IFERROR(INDEX('Hoja de Trabajo para listado'!$CD$155:$DC$1048576,MATCH($A1131,'Hoja de Trabajo para listado'!$CD$155:$CD$1048576,0),MATCH((CUADRO!I$5&amp;$E1131),'Hoja de Trabajo para listado'!$CD$151:$DC$151,0)),0)</f>
        <v>0</v>
      </c>
      <c r="J1131" s="316">
        <f ca="1">+IFERROR(INDEX('Hoja de Trabajo para listado'!$A$155:$Z$1048576,MATCH($A1131,'Hoja de Trabajo para listado'!$A$155:$A$1048576,0),MATCH((CUADRO!J$5&amp;$E1131),'Hoja de Trabajo para listado'!$A$151:$Z$151,0)),0)+IFERROR(INDEX('Hoja de Trabajo para listado'!$AB$155:$BA$1048576,MATCH($A1131,'Hoja de Trabajo para listado'!$AB$155:$AB$1048576,0),MATCH((CUADRO!J$5&amp;$E1131),'Hoja de Trabajo para listado'!$AB$151:$BA$151,0)),0)+IFERROR(INDEX('Hoja de Trabajo para listado'!$BC$155:$CB$1048576,MATCH($A1131,'Hoja de Trabajo para listado'!$BC$155:$BC$1048576,0),MATCH((CUADRO!J$5&amp;$E1131),'Hoja de Trabajo para listado'!$BC$151:$CB$151,0)),0)+IFERROR(INDEX('Hoja de Trabajo para listado'!$DE$153:$DG$274,MATCH($A1131,'Hoja de Trabajo para listado'!$DE$153:$DE$1048576,0),MATCH((CUADRO!J$5&amp;$E1131),'Hoja de Trabajo para listado'!$DE$151:$DG$151,0)),0)+IFERROR(INDEX('Hoja de Trabajo para listado'!$CD$155:$DC$1048576,MATCH($A1131,'Hoja de Trabajo para listado'!$CD$155:$CD$1048576,0),MATCH((CUADRO!J$5&amp;$E1131),'Hoja de Trabajo para listado'!$CD$151:$DC$151,0)),0)</f>
        <v>33067.54</v>
      </c>
      <c r="K1131" s="314">
        <f ca="1">+IFERROR(INDEX('Hoja de Trabajo para listado'!$A$155:$Z$1048576,MATCH($A1131,'Hoja de Trabajo para listado'!$A$155:$A$1048576,0),MATCH((CUADRO!K$5&amp;$E1131),'Hoja de Trabajo para listado'!$A$151:$Z$151,0)),0)+IFERROR(INDEX('Hoja de Trabajo para listado'!$AB$155:$BA$1048576,MATCH($A1131,'Hoja de Trabajo para listado'!$AB$155:$AB$1048576,0),MATCH((CUADRO!K$5&amp;$E1131),'Hoja de Trabajo para listado'!$AB$151:$BA$151,0)),0)+IFERROR(INDEX('Hoja de Trabajo para listado'!$BC$155:$CB$1048576,MATCH($A1131,'Hoja de Trabajo para listado'!$BC$155:$BC$1048576,0),MATCH((CUADRO!K$5&amp;$E1131),'Hoja de Trabajo para listado'!$BC$151:$CB$151,0)),0)+IFERROR(INDEX('Hoja de Trabajo para listado'!$DE$153:$DG$274,MATCH($A1131,'Hoja de Trabajo para listado'!$DE$153:$DE$1048576,0),MATCH((CUADRO!K$5&amp;$E1131),'Hoja de Trabajo para listado'!$DE$151:$DG$151,0)),0)+IFERROR(INDEX('Hoja de Trabajo para listado'!$CD$155:$DC$1048576,MATCH($A1131,'Hoja de Trabajo para listado'!$CD$155:$CD$1048576,0),MATCH((CUADRO!K$5&amp;$E1131),'Hoja de Trabajo para listado'!$CD$151:$DC$151,0)),0)</f>
        <v>0</v>
      </c>
      <c r="L1131" s="314">
        <f ca="1">+IFERROR(INDEX('Hoja de Trabajo para listado'!$A$155:$Z$1048576,MATCH($A1131,'Hoja de Trabajo para listado'!$A$155:$A$1048576,0),MATCH((CUADRO!L$5&amp;$E1131),'Hoja de Trabajo para listado'!$A$151:$Z$151,0)),0)+IFERROR(INDEX('Hoja de Trabajo para listado'!$AB$155:$BA$1048576,MATCH($A1131,'Hoja de Trabajo para listado'!$AB$155:$AB$1048576,0),MATCH((CUADRO!L$5&amp;$E1131),'Hoja de Trabajo para listado'!$AB$151:$BA$151,0)),0)+IFERROR(INDEX('Hoja de Trabajo para listado'!$BC$155:$CB$1048576,MATCH($A1131,'Hoja de Trabajo para listado'!$BC$155:$BC$1048576,0),MATCH((CUADRO!L$5&amp;$E1131),'Hoja de Trabajo para listado'!$BC$151:$CB$151,0)),0)+IFERROR(INDEX('Hoja de Trabajo para listado'!$DE$153:$DG$274,MATCH($A1131,'Hoja de Trabajo para listado'!$DE$153:$DE$1048576,0),MATCH((CUADRO!L$5&amp;$E1131),'Hoja de Trabajo para listado'!$DE$151:$DG$151,0)),0)+IFERROR(INDEX('Hoja de Trabajo para listado'!$CD$155:$DC$1048576,MATCH($A1131,'Hoja de Trabajo para listado'!$CD$155:$CD$1048576,0),MATCH((CUADRO!L$5&amp;$E1131),'Hoja de Trabajo para listado'!$CD$151:$DC$151,0)),0)</f>
        <v>0</v>
      </c>
      <c r="M1131" s="314">
        <f ca="1">+IFERROR(INDEX('Hoja de Trabajo para listado'!$A$155:$Z$1048576,MATCH($A1131,'Hoja de Trabajo para listado'!$A$155:$A$1048576,0),MATCH((CUADRO!M$5&amp;$E1131),'Hoja de Trabajo para listado'!$A$151:$Z$151,0)),0)+IFERROR(INDEX('Hoja de Trabajo para listado'!$AB$155:$BA$1048576,MATCH($A1131,'Hoja de Trabajo para listado'!$AB$155:$AB$1048576,0),MATCH((CUADRO!M$5&amp;$E1131),'Hoja de Trabajo para listado'!$AB$151:$BA$151,0)),0)+IFERROR(INDEX('Hoja de Trabajo para listado'!$BC$155:$CB$1048576,MATCH($A1131,'Hoja de Trabajo para listado'!$BC$155:$BC$1048576,0),MATCH((CUADRO!M$5&amp;$E1131),'Hoja de Trabajo para listado'!$BC$151:$CB$151,0)),0)+IFERROR(INDEX('Hoja de Trabajo para listado'!$DE$153:$DG$274,MATCH($A1131,'Hoja de Trabajo para listado'!$DE$153:$DE$1048576,0),MATCH((CUADRO!M$5&amp;$E1131),'Hoja de Trabajo para listado'!$DE$151:$DG$151,0)),0)+IFERROR(INDEX('Hoja de Trabajo para listado'!$CD$155:$DC$1048576,MATCH($A1131,'Hoja de Trabajo para listado'!$CD$155:$CD$1048576,0),MATCH((CUADRO!M$5&amp;$E1131),'Hoja de Trabajo para listado'!$CD$151:$DC$151,0)),0)</f>
        <v>0</v>
      </c>
      <c r="N1131" s="314">
        <f ca="1">+IFERROR(INDEX('Hoja de Trabajo para listado'!$A$155:$Z$1048576,MATCH($A1131,'Hoja de Trabajo para listado'!$A$155:$A$1048576,0),MATCH((CUADRO!N$5&amp;$E1131),'Hoja de Trabajo para listado'!$A$151:$Z$151,0)),0)+IFERROR(INDEX('Hoja de Trabajo para listado'!$AB$155:$BA$1048576,MATCH($A1131,'Hoja de Trabajo para listado'!$AB$155:$AB$1048576,0),MATCH((CUADRO!N$5&amp;$E1131),'Hoja de Trabajo para listado'!$AB$151:$BA$151,0)),0)+IFERROR(INDEX('Hoja de Trabajo para listado'!$BC$155:$CB$1048576,MATCH($A1131,'Hoja de Trabajo para listado'!$BC$155:$BC$1048576,0),MATCH((CUADRO!N$5&amp;$E1131),'Hoja de Trabajo para listado'!$BC$151:$CB$151,0)),0)+IFERROR(INDEX('Hoja de Trabajo para listado'!$DE$153:$DG$274,MATCH($A1131,'Hoja de Trabajo para listado'!$DE$153:$DE$1048576,0),MATCH((CUADRO!N$5&amp;$E1131),'Hoja de Trabajo para listado'!$DE$151:$DG$151,0)),0)+IFERROR(INDEX('Hoja de Trabajo para listado'!$CD$155:$DC$1048576,MATCH($A1131,'Hoja de Trabajo para listado'!$CD$155:$CD$1048576,0),MATCH((CUADRO!N$5&amp;$E1131),'Hoja de Trabajo para listado'!$CD$151:$DC$151,0)),0)</f>
        <v>0</v>
      </c>
      <c r="O1131" s="314">
        <f ca="1">+IFERROR(INDEX('Hoja de Trabajo para listado'!$A$155:$Z$1048576,MATCH($A1131,'Hoja de Trabajo para listado'!$A$155:$A$1048576,0),MATCH((CUADRO!O$5&amp;$E1131),'Hoja de Trabajo para listado'!$A$151:$Z$151,0)),0)+IFERROR(INDEX('Hoja de Trabajo para listado'!$AB$155:$BA$1048576,MATCH($A1131,'Hoja de Trabajo para listado'!$AB$155:$AB$1048576,0),MATCH((CUADRO!O$5&amp;$E1131),'Hoja de Trabajo para listado'!$AB$151:$BA$151,0)),0)+IFERROR(INDEX('Hoja de Trabajo para listado'!$BC$155:$CB$1048576,MATCH($A1131,'Hoja de Trabajo para listado'!$BC$155:$BC$1048576,0),MATCH((CUADRO!O$5&amp;$E1131),'Hoja de Trabajo para listado'!$BC$151:$CB$151,0)),0)+IFERROR(INDEX('Hoja de Trabajo para listado'!$DE$153:$DG$274,MATCH($A1131,'Hoja de Trabajo para listado'!$DE$153:$DE$1048576,0),MATCH((CUADRO!O$5&amp;$E1131),'Hoja de Trabajo para listado'!$DE$151:$DG$151,0)),0)+IFERROR(INDEX('Hoja de Trabajo para listado'!$CD$155:$DC$1048576,MATCH($A1131,'Hoja de Trabajo para listado'!$CD$155:$CD$1048576,0),MATCH((CUADRO!O$5&amp;$E1131),'Hoja de Trabajo para listado'!$CD$151:$DC$151,0)),0)</f>
        <v>0</v>
      </c>
      <c r="P1131" s="314">
        <f ca="1">+IFERROR(INDEX('Hoja de Trabajo para listado'!$A$155:$Z$1048576,MATCH($A1131,'Hoja de Trabajo para listado'!$A$155:$A$1048576,0),MATCH((CUADRO!P$5&amp;$E1131),'Hoja de Trabajo para listado'!$A$151:$Z$151,0)),0)+IFERROR(INDEX('Hoja de Trabajo para listado'!$AB$155:$BA$1048576,MATCH($A1131,'Hoja de Trabajo para listado'!$AB$155:$AB$1048576,0),MATCH((CUADRO!P$5&amp;$E1131),'Hoja de Trabajo para listado'!$AB$151:$BA$151,0)),0)+IFERROR(INDEX('Hoja de Trabajo para listado'!$BC$155:$CB$1048576,MATCH($A1131,'Hoja de Trabajo para listado'!$BC$155:$BC$1048576,0),MATCH((CUADRO!P$5&amp;$E1131),'Hoja de Trabajo para listado'!$BC$151:$CB$151,0)),0)+IFERROR(INDEX('Hoja de Trabajo para listado'!$DE$153:$DG$274,MATCH($A1131,'Hoja de Trabajo para listado'!$DE$153:$DE$1048576,0),MATCH((CUADRO!P$5&amp;$E1131),'Hoja de Trabajo para listado'!$DE$151:$DG$151,0)),0)+IFERROR(INDEX('Hoja de Trabajo para listado'!$CD$155:$DC$1048576,MATCH($A1131,'Hoja de Trabajo para listado'!$CD$155:$CD$1048576,0),MATCH((CUADRO!P$5&amp;$E1131),'Hoja de Trabajo para listado'!$CD$151:$DC$151,0)),0)</f>
        <v>0</v>
      </c>
      <c r="Q1131" s="314">
        <f ca="1">+IFERROR(INDEX('Hoja de Trabajo para listado'!$A$155:$Z$1048576,MATCH($A1131,'Hoja de Trabajo para listado'!$A$155:$A$1048576,0),MATCH((CUADRO!Q$5&amp;$E1131),'Hoja de Trabajo para listado'!$A$151:$Z$151,0)),0)+IFERROR(INDEX('Hoja de Trabajo para listado'!$AB$155:$BA$1048576,MATCH($A1131,'Hoja de Trabajo para listado'!$AB$155:$AB$1048576,0),MATCH((CUADRO!Q$5&amp;$E1131),'Hoja de Trabajo para listado'!$AB$151:$BA$151,0)),0)+IFERROR(INDEX('Hoja de Trabajo para listado'!$BC$155:$CB$1048576,MATCH($A1131,'Hoja de Trabajo para listado'!$BC$155:$BC$1048576,0),MATCH((CUADRO!Q$5&amp;$E1131),'Hoja de Trabajo para listado'!$BC$151:$CB$151,0)),0)+IFERROR(INDEX('Hoja de Trabajo para listado'!$DE$153:$DG$274,MATCH($A1131,'Hoja de Trabajo para listado'!$DE$153:$DE$1048576,0),MATCH((CUADRO!Q$5&amp;$E1131),'Hoja de Trabajo para listado'!$DE$151:$DG$151,0)),0)+IFERROR(INDEX('Hoja de Trabajo para listado'!$CD$155:$DC$1048576,MATCH($A1131,'Hoja de Trabajo para listado'!$CD$155:$CD$1048576,0),MATCH((CUADRO!Q$5&amp;$E1131),'Hoja de Trabajo para listado'!$CD$151:$DC$151,0)),0)</f>
        <v>0</v>
      </c>
      <c r="R1131" s="316">
        <f t="shared" ca="1" si="34"/>
        <v>34394.47</v>
      </c>
      <c r="S1131" s="316">
        <f ca="1">+R1130+R1131</f>
        <v>34394.47</v>
      </c>
      <c r="T1131" s="314">
        <f ca="1">+S1131</f>
        <v>34394.47</v>
      </c>
      <c r="U1131" s="348">
        <f t="shared" si="35"/>
        <v>2</v>
      </c>
      <c r="V1131" s="319" t="str">
        <f>+VLOOKUP(A1131,bd_lista!$A$3:$E$593,5,FALSE)</f>
        <v>Órgano Ejecutivo</v>
      </c>
      <c r="W1131" s="426"/>
    </row>
    <row r="1132" spans="1:23" customFormat="1" ht="15" customHeight="1">
      <c r="A1132" s="323">
        <v>70</v>
      </c>
      <c r="B1132" s="427">
        <f>+A1132</f>
        <v>70</v>
      </c>
      <c r="C1132" s="318" t="str">
        <f>+VLOOKUP(A1132,bd_lista!$A$3:$C$593,3,FALSE)</f>
        <v>Ministerio de Trabajo, Empleo y Previsión Social</v>
      </c>
      <c r="D1132" s="429" t="str">
        <f>+C1132</f>
        <v>Ministerio de Trabajo, Empleo y Previsión Social</v>
      </c>
      <c r="E1132" s="339" t="s">
        <v>1418</v>
      </c>
      <c r="F1132" s="314">
        <f ca="1">+IFERROR(INDEX('Hoja de Trabajo para listado'!$A$155:$Z$1048576,MATCH($A1132,'Hoja de Trabajo para listado'!$A$155:$A$1048576,0),MATCH((CUADRO!F$5&amp;$E1132),'Hoja de Trabajo para listado'!$A$151:$Z$151,0)),0)+IFERROR(INDEX('Hoja de Trabajo para listado'!$AB$155:$BA$1048576,MATCH($A1132,'Hoja de Trabajo para listado'!$AB$155:$AB$1048576,0),MATCH((CUADRO!F$5&amp;$E1132),'Hoja de Trabajo para listado'!$AB$151:$BA$151,0)),0)+IFERROR(INDEX('Hoja de Trabajo para listado'!$BC$155:$CB$1048576,MATCH($A1132,'Hoja de Trabajo para listado'!$BC$155:$BC$1048576,0),MATCH((CUADRO!F$5&amp;$E1132),'Hoja de Trabajo para listado'!$BC$151:$CB$151,0)),0)+IFERROR(INDEX('Hoja de Trabajo para listado'!$DE$153:$DG$274,MATCH($A1132,'Hoja de Trabajo para listado'!$DE$153:$DE$1048576,0),MATCH((CUADRO!F$5&amp;$E1132),'Hoja de Trabajo para listado'!$DE$151:$DG$151,0)),0)+IFERROR(INDEX('Hoja de Trabajo para listado'!$CD$155:$DC$1048576,MATCH($A1132,'Hoja de Trabajo para listado'!$CD$155:$CD$1048576,0),MATCH((CUADRO!F$5&amp;$E1132),'Hoja de Trabajo para listado'!$CD$151:$DC$151,0)),0)</f>
        <v>0</v>
      </c>
      <c r="G1132" s="314">
        <f ca="1">+IFERROR(INDEX('Hoja de Trabajo para listado'!$A$155:$Z$1048576,MATCH($A1132,'Hoja de Trabajo para listado'!$A$155:$A$1048576,0),MATCH((CUADRO!G$5&amp;$E1132),'Hoja de Trabajo para listado'!$A$151:$Z$151,0)),0)+IFERROR(INDEX('Hoja de Trabajo para listado'!$AB$155:$BA$1048576,MATCH($A1132,'Hoja de Trabajo para listado'!$AB$155:$AB$1048576,0),MATCH((CUADRO!G$5&amp;$E1132),'Hoja de Trabajo para listado'!$AB$151:$BA$151,0)),0)+IFERROR(INDEX('Hoja de Trabajo para listado'!$BC$155:$CB$1048576,MATCH($A1132,'Hoja de Trabajo para listado'!$BC$155:$BC$1048576,0),MATCH((CUADRO!G$5&amp;$E1132),'Hoja de Trabajo para listado'!$BC$151:$CB$151,0)),0)+IFERROR(INDEX('Hoja de Trabajo para listado'!$DE$153:$DG$274,MATCH($A1132,'Hoja de Trabajo para listado'!$DE$153:$DE$1048576,0),MATCH((CUADRO!G$5&amp;$E1132),'Hoja de Trabajo para listado'!$DE$151:$DG$151,0)),0)+IFERROR(INDEX('Hoja de Trabajo para listado'!$CD$155:$DC$1048576,MATCH($A1132,'Hoja de Trabajo para listado'!$CD$155:$CD$1048576,0),MATCH((CUADRO!G$5&amp;$E1132),'Hoja de Trabajo para listado'!$CD$151:$DC$151,0)),0)</f>
        <v>0</v>
      </c>
      <c r="H1132" s="314">
        <f ca="1">+IFERROR(INDEX('Hoja de Trabajo para listado'!$A$155:$Z$1048576,MATCH($A1132,'Hoja de Trabajo para listado'!$A$155:$A$1048576,0),MATCH((CUADRO!H$5&amp;$E1132),'Hoja de Trabajo para listado'!$A$151:$Z$151,0)),0)+IFERROR(INDEX('Hoja de Trabajo para listado'!$AB$155:$BA$1048576,MATCH($A1132,'Hoja de Trabajo para listado'!$AB$155:$AB$1048576,0),MATCH((CUADRO!H$5&amp;$E1132),'Hoja de Trabajo para listado'!$AB$151:$BA$151,0)),0)+IFERROR(INDEX('Hoja de Trabajo para listado'!$BC$155:$CB$1048576,MATCH($A1132,'Hoja de Trabajo para listado'!$BC$155:$BC$1048576,0),MATCH((CUADRO!H$5&amp;$E1132),'Hoja de Trabajo para listado'!$BC$151:$CB$151,0)),0)+IFERROR(INDEX('Hoja de Trabajo para listado'!$DE$153:$DG$274,MATCH($A1132,'Hoja de Trabajo para listado'!$DE$153:$DE$1048576,0),MATCH((CUADRO!H$5&amp;$E1132),'Hoja de Trabajo para listado'!$DE$151:$DG$151,0)),0)+IFERROR(INDEX('Hoja de Trabajo para listado'!$CD$155:$DC$1048576,MATCH($A1132,'Hoja de Trabajo para listado'!$CD$155:$CD$1048576,0),MATCH((CUADRO!H$5&amp;$E1132),'Hoja de Trabajo para listado'!$CD$151:$DC$151,0)),0)</f>
        <v>0</v>
      </c>
      <c r="I1132" s="314">
        <f ca="1">+IFERROR(INDEX('Hoja de Trabajo para listado'!$A$155:$Z$1048576,MATCH($A1132,'Hoja de Trabajo para listado'!$A$155:$A$1048576,0),MATCH((CUADRO!I$5&amp;$E1132),'Hoja de Trabajo para listado'!$A$151:$Z$151,0)),0)+IFERROR(INDEX('Hoja de Trabajo para listado'!$AB$155:$BA$1048576,MATCH($A1132,'Hoja de Trabajo para listado'!$AB$155:$AB$1048576,0),MATCH((CUADRO!I$5&amp;$E1132),'Hoja de Trabajo para listado'!$AB$151:$BA$151,0)),0)+IFERROR(INDEX('Hoja de Trabajo para listado'!$BC$155:$CB$1048576,MATCH($A1132,'Hoja de Trabajo para listado'!$BC$155:$BC$1048576,0),MATCH((CUADRO!I$5&amp;$E1132),'Hoja de Trabajo para listado'!$BC$151:$CB$151,0)),0)+IFERROR(INDEX('Hoja de Trabajo para listado'!$DE$153:$DG$274,MATCH($A1132,'Hoja de Trabajo para listado'!$DE$153:$DE$1048576,0),MATCH((CUADRO!I$5&amp;$E1132),'Hoja de Trabajo para listado'!$DE$151:$DG$151,0)),0)+IFERROR(INDEX('Hoja de Trabajo para listado'!$CD$155:$DC$1048576,MATCH($A1132,'Hoja de Trabajo para listado'!$CD$155:$CD$1048576,0),MATCH((CUADRO!I$5&amp;$E1132),'Hoja de Trabajo para listado'!$CD$151:$DC$151,0)),0)</f>
        <v>0</v>
      </c>
      <c r="J1132" s="314">
        <f ca="1">+IFERROR(INDEX('Hoja de Trabajo para listado'!$A$155:$Z$1048576,MATCH($A1132,'Hoja de Trabajo para listado'!$A$155:$A$1048576,0),MATCH((CUADRO!J$5&amp;$E1132),'Hoja de Trabajo para listado'!$A$151:$Z$151,0)),0)+IFERROR(INDEX('Hoja de Trabajo para listado'!$AB$155:$BA$1048576,MATCH($A1132,'Hoja de Trabajo para listado'!$AB$155:$AB$1048576,0),MATCH((CUADRO!J$5&amp;$E1132),'Hoja de Trabajo para listado'!$AB$151:$BA$151,0)),0)+IFERROR(INDEX('Hoja de Trabajo para listado'!$BC$155:$CB$1048576,MATCH($A1132,'Hoja de Trabajo para listado'!$BC$155:$BC$1048576,0),MATCH((CUADRO!J$5&amp;$E1132),'Hoja de Trabajo para listado'!$BC$151:$CB$151,0)),0)+IFERROR(INDEX('Hoja de Trabajo para listado'!$DE$153:$DG$274,MATCH($A1132,'Hoja de Trabajo para listado'!$DE$153:$DE$1048576,0),MATCH((CUADRO!J$5&amp;$E1132),'Hoja de Trabajo para listado'!$DE$151:$DG$151,0)),0)+IFERROR(INDEX('Hoja de Trabajo para listado'!$CD$155:$DC$1048576,MATCH($A1132,'Hoja de Trabajo para listado'!$CD$155:$CD$1048576,0),MATCH((CUADRO!J$5&amp;$E1132),'Hoja de Trabajo para listado'!$CD$151:$DC$151,0)),0)</f>
        <v>0</v>
      </c>
      <c r="K1132" s="314">
        <f ca="1">+IFERROR(INDEX('Hoja de Trabajo para listado'!$A$155:$Z$1048576,MATCH($A1132,'Hoja de Trabajo para listado'!$A$155:$A$1048576,0),MATCH((CUADRO!K$5&amp;$E1132),'Hoja de Trabajo para listado'!$A$151:$Z$151,0)),0)+IFERROR(INDEX('Hoja de Trabajo para listado'!$AB$155:$BA$1048576,MATCH($A1132,'Hoja de Trabajo para listado'!$AB$155:$AB$1048576,0),MATCH((CUADRO!K$5&amp;$E1132),'Hoja de Trabajo para listado'!$AB$151:$BA$151,0)),0)+IFERROR(INDEX('Hoja de Trabajo para listado'!$BC$155:$CB$1048576,MATCH($A1132,'Hoja de Trabajo para listado'!$BC$155:$BC$1048576,0),MATCH((CUADRO!K$5&amp;$E1132),'Hoja de Trabajo para listado'!$BC$151:$CB$151,0)),0)+IFERROR(INDEX('Hoja de Trabajo para listado'!$DE$153:$DG$274,MATCH($A1132,'Hoja de Trabajo para listado'!$DE$153:$DE$1048576,0),MATCH((CUADRO!K$5&amp;$E1132),'Hoja de Trabajo para listado'!$DE$151:$DG$151,0)),0)+IFERROR(INDEX('Hoja de Trabajo para listado'!$CD$155:$DC$1048576,MATCH($A1132,'Hoja de Trabajo para listado'!$CD$155:$CD$1048576,0),MATCH((CUADRO!K$5&amp;$E1132),'Hoja de Trabajo para listado'!$CD$151:$DC$151,0)),0)</f>
        <v>0</v>
      </c>
      <c r="L1132" s="314">
        <f ca="1">+IFERROR(INDEX('Hoja de Trabajo para listado'!$A$155:$Z$1048576,MATCH($A1132,'Hoja de Trabajo para listado'!$A$155:$A$1048576,0),MATCH((CUADRO!L$5&amp;$E1132),'Hoja de Trabajo para listado'!$A$151:$Z$151,0)),0)+IFERROR(INDEX('Hoja de Trabajo para listado'!$AB$155:$BA$1048576,MATCH($A1132,'Hoja de Trabajo para listado'!$AB$155:$AB$1048576,0),MATCH((CUADRO!L$5&amp;$E1132),'Hoja de Trabajo para listado'!$AB$151:$BA$151,0)),0)+IFERROR(INDEX('Hoja de Trabajo para listado'!$BC$155:$CB$1048576,MATCH($A1132,'Hoja de Trabajo para listado'!$BC$155:$BC$1048576,0),MATCH((CUADRO!L$5&amp;$E1132),'Hoja de Trabajo para listado'!$BC$151:$CB$151,0)),0)+IFERROR(INDEX('Hoja de Trabajo para listado'!$DE$153:$DG$274,MATCH($A1132,'Hoja de Trabajo para listado'!$DE$153:$DE$1048576,0),MATCH((CUADRO!L$5&amp;$E1132),'Hoja de Trabajo para listado'!$DE$151:$DG$151,0)),0)+IFERROR(INDEX('Hoja de Trabajo para listado'!$CD$155:$DC$1048576,MATCH($A1132,'Hoja de Trabajo para listado'!$CD$155:$CD$1048576,0),MATCH((CUADRO!L$5&amp;$E1132),'Hoja de Trabajo para listado'!$CD$151:$DC$151,0)),0)</f>
        <v>0</v>
      </c>
      <c r="M1132" s="314">
        <f ca="1">+IFERROR(INDEX('Hoja de Trabajo para listado'!$A$155:$Z$1048576,MATCH($A1132,'Hoja de Trabajo para listado'!$A$155:$A$1048576,0),MATCH((CUADRO!M$5&amp;$E1132),'Hoja de Trabajo para listado'!$A$151:$Z$151,0)),0)+IFERROR(INDEX('Hoja de Trabajo para listado'!$AB$155:$BA$1048576,MATCH($A1132,'Hoja de Trabajo para listado'!$AB$155:$AB$1048576,0),MATCH((CUADRO!M$5&amp;$E1132),'Hoja de Trabajo para listado'!$AB$151:$BA$151,0)),0)+IFERROR(INDEX('Hoja de Trabajo para listado'!$BC$155:$CB$1048576,MATCH($A1132,'Hoja de Trabajo para listado'!$BC$155:$BC$1048576,0),MATCH((CUADRO!M$5&amp;$E1132),'Hoja de Trabajo para listado'!$BC$151:$CB$151,0)),0)+IFERROR(INDEX('Hoja de Trabajo para listado'!$DE$153:$DG$274,MATCH($A1132,'Hoja de Trabajo para listado'!$DE$153:$DE$1048576,0),MATCH((CUADRO!M$5&amp;$E1132),'Hoja de Trabajo para listado'!$DE$151:$DG$151,0)),0)+IFERROR(INDEX('Hoja de Trabajo para listado'!$CD$155:$DC$1048576,MATCH($A1132,'Hoja de Trabajo para listado'!$CD$155:$CD$1048576,0),MATCH((CUADRO!M$5&amp;$E1132),'Hoja de Trabajo para listado'!$CD$151:$DC$151,0)),0)</f>
        <v>0</v>
      </c>
      <c r="N1132" s="314">
        <f ca="1">+IFERROR(INDEX('Hoja de Trabajo para listado'!$A$155:$Z$1048576,MATCH($A1132,'Hoja de Trabajo para listado'!$A$155:$A$1048576,0),MATCH((CUADRO!N$5&amp;$E1132),'Hoja de Trabajo para listado'!$A$151:$Z$151,0)),0)+IFERROR(INDEX('Hoja de Trabajo para listado'!$AB$155:$BA$1048576,MATCH($A1132,'Hoja de Trabajo para listado'!$AB$155:$AB$1048576,0),MATCH((CUADRO!N$5&amp;$E1132),'Hoja de Trabajo para listado'!$AB$151:$BA$151,0)),0)+IFERROR(INDEX('Hoja de Trabajo para listado'!$BC$155:$CB$1048576,MATCH($A1132,'Hoja de Trabajo para listado'!$BC$155:$BC$1048576,0),MATCH((CUADRO!N$5&amp;$E1132),'Hoja de Trabajo para listado'!$BC$151:$CB$151,0)),0)+IFERROR(INDEX('Hoja de Trabajo para listado'!$DE$153:$DG$274,MATCH($A1132,'Hoja de Trabajo para listado'!$DE$153:$DE$1048576,0),MATCH((CUADRO!N$5&amp;$E1132),'Hoja de Trabajo para listado'!$DE$151:$DG$151,0)),0)+IFERROR(INDEX('Hoja de Trabajo para listado'!$CD$155:$DC$1048576,MATCH($A1132,'Hoja de Trabajo para listado'!$CD$155:$CD$1048576,0),MATCH((CUADRO!N$5&amp;$E1132),'Hoja de Trabajo para listado'!$CD$151:$DC$151,0)),0)</f>
        <v>0</v>
      </c>
      <c r="O1132" s="314">
        <f ca="1">+IFERROR(INDEX('Hoja de Trabajo para listado'!$A$155:$Z$1048576,MATCH($A1132,'Hoja de Trabajo para listado'!$A$155:$A$1048576,0),MATCH((CUADRO!O$5&amp;$E1132),'Hoja de Trabajo para listado'!$A$151:$Z$151,0)),0)+IFERROR(INDEX('Hoja de Trabajo para listado'!$AB$155:$BA$1048576,MATCH($A1132,'Hoja de Trabajo para listado'!$AB$155:$AB$1048576,0),MATCH((CUADRO!O$5&amp;$E1132),'Hoja de Trabajo para listado'!$AB$151:$BA$151,0)),0)+IFERROR(INDEX('Hoja de Trabajo para listado'!$BC$155:$CB$1048576,MATCH($A1132,'Hoja de Trabajo para listado'!$BC$155:$BC$1048576,0),MATCH((CUADRO!O$5&amp;$E1132),'Hoja de Trabajo para listado'!$BC$151:$CB$151,0)),0)+IFERROR(INDEX('Hoja de Trabajo para listado'!$DE$153:$DG$274,MATCH($A1132,'Hoja de Trabajo para listado'!$DE$153:$DE$1048576,0),MATCH((CUADRO!O$5&amp;$E1132),'Hoja de Trabajo para listado'!$DE$151:$DG$151,0)),0)+IFERROR(INDEX('Hoja de Trabajo para listado'!$CD$155:$DC$1048576,MATCH($A1132,'Hoja de Trabajo para listado'!$CD$155:$CD$1048576,0),MATCH((CUADRO!O$5&amp;$E1132),'Hoja de Trabajo para listado'!$CD$151:$DC$151,0)),0)</f>
        <v>0</v>
      </c>
      <c r="P1132" s="314">
        <f ca="1">+IFERROR(INDEX('Hoja de Trabajo para listado'!$A$155:$Z$1048576,MATCH($A1132,'Hoja de Trabajo para listado'!$A$155:$A$1048576,0),MATCH((CUADRO!P$5&amp;$E1132),'Hoja de Trabajo para listado'!$A$151:$Z$151,0)),0)+IFERROR(INDEX('Hoja de Trabajo para listado'!$AB$155:$BA$1048576,MATCH($A1132,'Hoja de Trabajo para listado'!$AB$155:$AB$1048576,0),MATCH((CUADRO!P$5&amp;$E1132),'Hoja de Trabajo para listado'!$AB$151:$BA$151,0)),0)+IFERROR(INDEX('Hoja de Trabajo para listado'!$BC$155:$CB$1048576,MATCH($A1132,'Hoja de Trabajo para listado'!$BC$155:$BC$1048576,0),MATCH((CUADRO!P$5&amp;$E1132),'Hoja de Trabajo para listado'!$BC$151:$CB$151,0)),0)+IFERROR(INDEX('Hoja de Trabajo para listado'!$DE$153:$DG$274,MATCH($A1132,'Hoja de Trabajo para listado'!$DE$153:$DE$1048576,0),MATCH((CUADRO!P$5&amp;$E1132),'Hoja de Trabajo para listado'!$DE$151:$DG$151,0)),0)+IFERROR(INDEX('Hoja de Trabajo para listado'!$CD$155:$DC$1048576,MATCH($A1132,'Hoja de Trabajo para listado'!$CD$155:$CD$1048576,0),MATCH((CUADRO!P$5&amp;$E1132),'Hoja de Trabajo para listado'!$CD$151:$DC$151,0)),0)</f>
        <v>0</v>
      </c>
      <c r="Q1132" s="314">
        <f ca="1">+IFERROR(INDEX('Hoja de Trabajo para listado'!$A$155:$Z$1048576,MATCH($A1132,'Hoja de Trabajo para listado'!$A$155:$A$1048576,0),MATCH((CUADRO!Q$5&amp;$E1132),'Hoja de Trabajo para listado'!$A$151:$Z$151,0)),0)+IFERROR(INDEX('Hoja de Trabajo para listado'!$AB$155:$BA$1048576,MATCH($A1132,'Hoja de Trabajo para listado'!$AB$155:$AB$1048576,0),MATCH((CUADRO!Q$5&amp;$E1132),'Hoja de Trabajo para listado'!$AB$151:$BA$151,0)),0)+IFERROR(INDEX('Hoja de Trabajo para listado'!$BC$155:$CB$1048576,MATCH($A1132,'Hoja de Trabajo para listado'!$BC$155:$BC$1048576,0),MATCH((CUADRO!Q$5&amp;$E1132),'Hoja de Trabajo para listado'!$BC$151:$CB$151,0)),0)+IFERROR(INDEX('Hoja de Trabajo para listado'!$DE$153:$DG$274,MATCH($A1132,'Hoja de Trabajo para listado'!$DE$153:$DE$1048576,0),MATCH((CUADRO!Q$5&amp;$E1132),'Hoja de Trabajo para listado'!$DE$151:$DG$151,0)),0)+IFERROR(INDEX('Hoja de Trabajo para listado'!$CD$155:$DC$1048576,MATCH($A1132,'Hoja de Trabajo para listado'!$CD$155:$CD$1048576,0),MATCH((CUADRO!Q$5&amp;$E1132),'Hoja de Trabajo para listado'!$CD$151:$DC$151,0)),0)</f>
        <v>0</v>
      </c>
      <c r="R1132" s="314">
        <f t="shared" ca="1" si="34"/>
        <v>0</v>
      </c>
      <c r="S1132" s="314"/>
      <c r="T1132" s="314">
        <f ca="1">+T1133</f>
        <v>22063.75</v>
      </c>
      <c r="U1132" s="313">
        <f t="shared" si="35"/>
        <v>1</v>
      </c>
      <c r="V1132" s="319" t="str">
        <f>+VLOOKUP(A1132,bd_lista!$A$3:$E$593,5,FALSE)</f>
        <v>Órgano Ejecutivo</v>
      </c>
      <c r="W1132" s="425" t="str">
        <f>+V1132</f>
        <v>Órgano Ejecutivo</v>
      </c>
    </row>
    <row r="1133" spans="1:23" customFormat="1" ht="15" customHeight="1">
      <c r="A1133" s="323">
        <v>70</v>
      </c>
      <c r="B1133" s="428"/>
      <c r="C1133" s="339" t="str">
        <f>+VLOOKUP(A1133,bd_lista!$A$3:$C$593,3,FALSE)</f>
        <v>Ministerio de Trabajo, Empleo y Previsión Social</v>
      </c>
      <c r="D1133" s="430"/>
      <c r="E1133" s="319" t="s">
        <v>1419</v>
      </c>
      <c r="F1133" s="316">
        <f ca="1">+IFERROR(INDEX('Hoja de Trabajo para listado'!$A$155:$Z$1048576,MATCH($A1133,'Hoja de Trabajo para listado'!$A$155:$A$1048576,0),MATCH((CUADRO!F$5&amp;$E1133),'Hoja de Trabajo para listado'!$A$151:$Z$151,0)),0)+IFERROR(INDEX('Hoja de Trabajo para listado'!$AB$155:$BA$1048576,MATCH($A1133,'Hoja de Trabajo para listado'!$AB$155:$AB$1048576,0),MATCH((CUADRO!F$5&amp;$E1133),'Hoja de Trabajo para listado'!$AB$151:$BA$151,0)),0)+IFERROR(INDEX('Hoja de Trabajo para listado'!$BC$155:$CB$1048576,MATCH($A1133,'Hoja de Trabajo para listado'!$BC$155:$BC$1048576,0),MATCH((CUADRO!F$5&amp;$E1133),'Hoja de Trabajo para listado'!$BC$151:$CB$151,0)),0)+IFERROR(INDEX('Hoja de Trabajo para listado'!$DE$153:$DG$274,MATCH($A1133,'Hoja de Trabajo para listado'!$DE$153:$DE$1048576,0),MATCH((CUADRO!F$5&amp;$E1133),'Hoja de Trabajo para listado'!$DE$151:$DG$151,0)),0)+IFERROR(INDEX('Hoja de Trabajo para listado'!$CD$155:$DC$1048576,MATCH($A1133,'Hoja de Trabajo para listado'!$CD$155:$CD$1048576,0),MATCH((CUADRO!F$5&amp;$E1133),'Hoja de Trabajo para listado'!$CD$151:$DC$151,0)),0)</f>
        <v>20</v>
      </c>
      <c r="G1133" s="316">
        <f ca="1">+IFERROR(INDEX('Hoja de Trabajo para listado'!$A$155:$Z$1048576,MATCH($A1133,'Hoja de Trabajo para listado'!$A$155:$A$1048576,0),MATCH((CUADRO!G$5&amp;$E1133),'Hoja de Trabajo para listado'!$A$151:$Z$151,0)),0)+IFERROR(INDEX('Hoja de Trabajo para listado'!$AB$155:$BA$1048576,MATCH($A1133,'Hoja de Trabajo para listado'!$AB$155:$AB$1048576,0),MATCH((CUADRO!G$5&amp;$E1133),'Hoja de Trabajo para listado'!$AB$151:$BA$151,0)),0)+IFERROR(INDEX('Hoja de Trabajo para listado'!$BC$155:$CB$1048576,MATCH($A1133,'Hoja de Trabajo para listado'!$BC$155:$BC$1048576,0),MATCH((CUADRO!G$5&amp;$E1133),'Hoja de Trabajo para listado'!$BC$151:$CB$151,0)),0)+IFERROR(INDEX('Hoja de Trabajo para listado'!$DE$153:$DG$274,MATCH($A1133,'Hoja de Trabajo para listado'!$DE$153:$DE$1048576,0),MATCH((CUADRO!G$5&amp;$E1133),'Hoja de Trabajo para listado'!$DE$151:$DG$151,0)),0)+IFERROR(INDEX('Hoja de Trabajo para listado'!$CD$155:$DC$1048576,MATCH($A1133,'Hoja de Trabajo para listado'!$CD$155:$CD$1048576,0),MATCH((CUADRO!G$5&amp;$E1133),'Hoja de Trabajo para listado'!$CD$151:$DC$151,0)),0)</f>
        <v>0</v>
      </c>
      <c r="H1133" s="316">
        <f ca="1">+IFERROR(INDEX('Hoja de Trabajo para listado'!$A$155:$Z$1048576,MATCH($A1133,'Hoja de Trabajo para listado'!$A$155:$A$1048576,0),MATCH((CUADRO!H$5&amp;$E1133),'Hoja de Trabajo para listado'!$A$151:$Z$151,0)),0)+IFERROR(INDEX('Hoja de Trabajo para listado'!$AB$155:$BA$1048576,MATCH($A1133,'Hoja de Trabajo para listado'!$AB$155:$AB$1048576,0),MATCH((CUADRO!H$5&amp;$E1133),'Hoja de Trabajo para listado'!$AB$151:$BA$151,0)),0)+IFERROR(INDEX('Hoja de Trabajo para listado'!$BC$155:$CB$1048576,MATCH($A1133,'Hoja de Trabajo para listado'!$BC$155:$BC$1048576,0),MATCH((CUADRO!H$5&amp;$E1133),'Hoja de Trabajo para listado'!$BC$151:$CB$151,0)),0)+IFERROR(INDEX('Hoja de Trabajo para listado'!$DE$153:$DG$274,MATCH($A1133,'Hoja de Trabajo para listado'!$DE$153:$DE$1048576,0),MATCH((CUADRO!H$5&amp;$E1133),'Hoja de Trabajo para listado'!$DE$151:$DG$151,0)),0)+IFERROR(INDEX('Hoja de Trabajo para listado'!$CD$155:$DC$1048576,MATCH($A1133,'Hoja de Trabajo para listado'!$CD$155:$CD$1048576,0),MATCH((CUADRO!H$5&amp;$E1133),'Hoja de Trabajo para listado'!$CD$151:$DC$151,0)),0)</f>
        <v>3301</v>
      </c>
      <c r="I1133" s="316">
        <f ca="1">+IFERROR(INDEX('Hoja de Trabajo para listado'!$A$155:$Z$1048576,MATCH($A1133,'Hoja de Trabajo para listado'!$A$155:$A$1048576,0),MATCH((CUADRO!I$5&amp;$E1133),'Hoja de Trabajo para listado'!$A$151:$Z$151,0)),0)+IFERROR(INDEX('Hoja de Trabajo para listado'!$AB$155:$BA$1048576,MATCH($A1133,'Hoja de Trabajo para listado'!$AB$155:$AB$1048576,0),MATCH((CUADRO!I$5&amp;$E1133),'Hoja de Trabajo para listado'!$AB$151:$BA$151,0)),0)+IFERROR(INDEX('Hoja de Trabajo para listado'!$BC$155:$CB$1048576,MATCH($A1133,'Hoja de Trabajo para listado'!$BC$155:$BC$1048576,0),MATCH((CUADRO!I$5&amp;$E1133),'Hoja de Trabajo para listado'!$BC$151:$CB$151,0)),0)+IFERROR(INDEX('Hoja de Trabajo para listado'!$DE$153:$DG$274,MATCH($A1133,'Hoja de Trabajo para listado'!$DE$153:$DE$1048576,0),MATCH((CUADRO!I$5&amp;$E1133),'Hoja de Trabajo para listado'!$DE$151:$DG$151,0)),0)+IFERROR(INDEX('Hoja de Trabajo para listado'!$CD$155:$DC$1048576,MATCH($A1133,'Hoja de Trabajo para listado'!$CD$155:$CD$1048576,0),MATCH((CUADRO!I$5&amp;$E1133),'Hoja de Trabajo para listado'!$CD$151:$DC$151,0)),0)</f>
        <v>1582.25</v>
      </c>
      <c r="J1133" s="316">
        <f ca="1">+IFERROR(INDEX('Hoja de Trabajo para listado'!$A$155:$Z$1048576,MATCH($A1133,'Hoja de Trabajo para listado'!$A$155:$A$1048576,0),MATCH((CUADRO!J$5&amp;$E1133),'Hoja de Trabajo para listado'!$A$151:$Z$151,0)),0)+IFERROR(INDEX('Hoja de Trabajo para listado'!$AB$155:$BA$1048576,MATCH($A1133,'Hoja de Trabajo para listado'!$AB$155:$AB$1048576,0),MATCH((CUADRO!J$5&amp;$E1133),'Hoja de Trabajo para listado'!$AB$151:$BA$151,0)),0)+IFERROR(INDEX('Hoja de Trabajo para listado'!$BC$155:$CB$1048576,MATCH($A1133,'Hoja de Trabajo para listado'!$BC$155:$BC$1048576,0),MATCH((CUADRO!J$5&amp;$E1133),'Hoja de Trabajo para listado'!$BC$151:$CB$151,0)),0)+IFERROR(INDEX('Hoja de Trabajo para listado'!$DE$153:$DG$274,MATCH($A1133,'Hoja de Trabajo para listado'!$DE$153:$DE$1048576,0),MATCH((CUADRO!J$5&amp;$E1133),'Hoja de Trabajo para listado'!$DE$151:$DG$151,0)),0)+IFERROR(INDEX('Hoja de Trabajo para listado'!$CD$155:$DC$1048576,MATCH($A1133,'Hoja de Trabajo para listado'!$CD$155:$CD$1048576,0),MATCH((CUADRO!J$5&amp;$E1133),'Hoja de Trabajo para listado'!$CD$151:$DC$151,0)),0)</f>
        <v>1524.5</v>
      </c>
      <c r="K1133" s="314">
        <f ca="1">+IFERROR(INDEX('Hoja de Trabajo para listado'!$A$155:$Z$1048576,MATCH($A1133,'Hoja de Trabajo para listado'!$A$155:$A$1048576,0),MATCH((CUADRO!K$5&amp;$E1133),'Hoja de Trabajo para listado'!$A$151:$Z$151,0)),0)+IFERROR(INDEX('Hoja de Trabajo para listado'!$AB$155:$BA$1048576,MATCH($A1133,'Hoja de Trabajo para listado'!$AB$155:$AB$1048576,0),MATCH((CUADRO!K$5&amp;$E1133),'Hoja de Trabajo para listado'!$AB$151:$BA$151,0)),0)+IFERROR(INDEX('Hoja de Trabajo para listado'!$BC$155:$CB$1048576,MATCH($A1133,'Hoja de Trabajo para listado'!$BC$155:$BC$1048576,0),MATCH((CUADRO!K$5&amp;$E1133),'Hoja de Trabajo para listado'!$BC$151:$CB$151,0)),0)+IFERROR(INDEX('Hoja de Trabajo para listado'!$DE$153:$DG$274,MATCH($A1133,'Hoja de Trabajo para listado'!$DE$153:$DE$1048576,0),MATCH((CUADRO!K$5&amp;$E1133),'Hoja de Trabajo para listado'!$DE$151:$DG$151,0)),0)+IFERROR(INDEX('Hoja de Trabajo para listado'!$CD$155:$DC$1048576,MATCH($A1133,'Hoja de Trabajo para listado'!$CD$155:$CD$1048576,0),MATCH((CUADRO!K$5&amp;$E1133),'Hoja de Trabajo para listado'!$CD$151:$DC$151,0)),0)</f>
        <v>15636</v>
      </c>
      <c r="L1133" s="314">
        <f ca="1">+IFERROR(INDEX('Hoja de Trabajo para listado'!$A$155:$Z$1048576,MATCH($A1133,'Hoja de Trabajo para listado'!$A$155:$A$1048576,0),MATCH((CUADRO!L$5&amp;$E1133),'Hoja de Trabajo para listado'!$A$151:$Z$151,0)),0)+IFERROR(INDEX('Hoja de Trabajo para listado'!$AB$155:$BA$1048576,MATCH($A1133,'Hoja de Trabajo para listado'!$AB$155:$AB$1048576,0),MATCH((CUADRO!L$5&amp;$E1133),'Hoja de Trabajo para listado'!$AB$151:$BA$151,0)),0)+IFERROR(INDEX('Hoja de Trabajo para listado'!$BC$155:$CB$1048576,MATCH($A1133,'Hoja de Trabajo para listado'!$BC$155:$BC$1048576,0),MATCH((CUADRO!L$5&amp;$E1133),'Hoja de Trabajo para listado'!$BC$151:$CB$151,0)),0)+IFERROR(INDEX('Hoja de Trabajo para listado'!$DE$153:$DG$274,MATCH($A1133,'Hoja de Trabajo para listado'!$DE$153:$DE$1048576,0),MATCH((CUADRO!L$5&amp;$E1133),'Hoja de Trabajo para listado'!$DE$151:$DG$151,0)),0)+IFERROR(INDEX('Hoja de Trabajo para listado'!$CD$155:$DC$1048576,MATCH($A1133,'Hoja de Trabajo para listado'!$CD$155:$CD$1048576,0),MATCH((CUADRO!L$5&amp;$E1133),'Hoja de Trabajo para listado'!$CD$151:$DC$151,0)),0)</f>
        <v>0</v>
      </c>
      <c r="M1133" s="314">
        <f ca="1">+IFERROR(INDEX('Hoja de Trabajo para listado'!$A$155:$Z$1048576,MATCH($A1133,'Hoja de Trabajo para listado'!$A$155:$A$1048576,0),MATCH((CUADRO!M$5&amp;$E1133),'Hoja de Trabajo para listado'!$A$151:$Z$151,0)),0)+IFERROR(INDEX('Hoja de Trabajo para listado'!$AB$155:$BA$1048576,MATCH($A1133,'Hoja de Trabajo para listado'!$AB$155:$AB$1048576,0),MATCH((CUADRO!M$5&amp;$E1133),'Hoja de Trabajo para listado'!$AB$151:$BA$151,0)),0)+IFERROR(INDEX('Hoja de Trabajo para listado'!$BC$155:$CB$1048576,MATCH($A1133,'Hoja de Trabajo para listado'!$BC$155:$BC$1048576,0),MATCH((CUADRO!M$5&amp;$E1133),'Hoja de Trabajo para listado'!$BC$151:$CB$151,0)),0)+IFERROR(INDEX('Hoja de Trabajo para listado'!$DE$153:$DG$274,MATCH($A1133,'Hoja de Trabajo para listado'!$DE$153:$DE$1048576,0),MATCH((CUADRO!M$5&amp;$E1133),'Hoja de Trabajo para listado'!$DE$151:$DG$151,0)),0)+IFERROR(INDEX('Hoja de Trabajo para listado'!$CD$155:$DC$1048576,MATCH($A1133,'Hoja de Trabajo para listado'!$CD$155:$CD$1048576,0),MATCH((CUADRO!M$5&amp;$E1133),'Hoja de Trabajo para listado'!$CD$151:$DC$151,0)),0)</f>
        <v>0</v>
      </c>
      <c r="N1133" s="314">
        <f ca="1">+IFERROR(INDEX('Hoja de Trabajo para listado'!$A$155:$Z$1048576,MATCH($A1133,'Hoja de Trabajo para listado'!$A$155:$A$1048576,0),MATCH((CUADRO!N$5&amp;$E1133),'Hoja de Trabajo para listado'!$A$151:$Z$151,0)),0)+IFERROR(INDEX('Hoja de Trabajo para listado'!$AB$155:$BA$1048576,MATCH($A1133,'Hoja de Trabajo para listado'!$AB$155:$AB$1048576,0),MATCH((CUADRO!N$5&amp;$E1133),'Hoja de Trabajo para listado'!$AB$151:$BA$151,0)),0)+IFERROR(INDEX('Hoja de Trabajo para listado'!$BC$155:$CB$1048576,MATCH($A1133,'Hoja de Trabajo para listado'!$BC$155:$BC$1048576,0),MATCH((CUADRO!N$5&amp;$E1133),'Hoja de Trabajo para listado'!$BC$151:$CB$151,0)),0)+IFERROR(INDEX('Hoja de Trabajo para listado'!$DE$153:$DG$274,MATCH($A1133,'Hoja de Trabajo para listado'!$DE$153:$DE$1048576,0),MATCH((CUADRO!N$5&amp;$E1133),'Hoja de Trabajo para listado'!$DE$151:$DG$151,0)),0)+IFERROR(INDEX('Hoja de Trabajo para listado'!$CD$155:$DC$1048576,MATCH($A1133,'Hoja de Trabajo para listado'!$CD$155:$CD$1048576,0),MATCH((CUADRO!N$5&amp;$E1133),'Hoja de Trabajo para listado'!$CD$151:$DC$151,0)),0)</f>
        <v>0</v>
      </c>
      <c r="O1133" s="314">
        <f ca="1">+IFERROR(INDEX('Hoja de Trabajo para listado'!$A$155:$Z$1048576,MATCH($A1133,'Hoja de Trabajo para listado'!$A$155:$A$1048576,0),MATCH((CUADRO!O$5&amp;$E1133),'Hoja de Trabajo para listado'!$A$151:$Z$151,0)),0)+IFERROR(INDEX('Hoja de Trabajo para listado'!$AB$155:$BA$1048576,MATCH($A1133,'Hoja de Trabajo para listado'!$AB$155:$AB$1048576,0),MATCH((CUADRO!O$5&amp;$E1133),'Hoja de Trabajo para listado'!$AB$151:$BA$151,0)),0)+IFERROR(INDEX('Hoja de Trabajo para listado'!$BC$155:$CB$1048576,MATCH($A1133,'Hoja de Trabajo para listado'!$BC$155:$BC$1048576,0),MATCH((CUADRO!O$5&amp;$E1133),'Hoja de Trabajo para listado'!$BC$151:$CB$151,0)),0)+IFERROR(INDEX('Hoja de Trabajo para listado'!$DE$153:$DG$274,MATCH($A1133,'Hoja de Trabajo para listado'!$DE$153:$DE$1048576,0),MATCH((CUADRO!O$5&amp;$E1133),'Hoja de Trabajo para listado'!$DE$151:$DG$151,0)),0)+IFERROR(INDEX('Hoja de Trabajo para listado'!$CD$155:$DC$1048576,MATCH($A1133,'Hoja de Trabajo para listado'!$CD$155:$CD$1048576,0),MATCH((CUADRO!O$5&amp;$E1133),'Hoja de Trabajo para listado'!$CD$151:$DC$151,0)),0)</f>
        <v>0</v>
      </c>
      <c r="P1133" s="314">
        <f ca="1">+IFERROR(INDEX('Hoja de Trabajo para listado'!$A$155:$Z$1048576,MATCH($A1133,'Hoja de Trabajo para listado'!$A$155:$A$1048576,0),MATCH((CUADRO!P$5&amp;$E1133),'Hoja de Trabajo para listado'!$A$151:$Z$151,0)),0)+IFERROR(INDEX('Hoja de Trabajo para listado'!$AB$155:$BA$1048576,MATCH($A1133,'Hoja de Trabajo para listado'!$AB$155:$AB$1048576,0),MATCH((CUADRO!P$5&amp;$E1133),'Hoja de Trabajo para listado'!$AB$151:$BA$151,0)),0)+IFERROR(INDEX('Hoja de Trabajo para listado'!$BC$155:$CB$1048576,MATCH($A1133,'Hoja de Trabajo para listado'!$BC$155:$BC$1048576,0),MATCH((CUADRO!P$5&amp;$E1133),'Hoja de Trabajo para listado'!$BC$151:$CB$151,0)),0)+IFERROR(INDEX('Hoja de Trabajo para listado'!$DE$153:$DG$274,MATCH($A1133,'Hoja de Trabajo para listado'!$DE$153:$DE$1048576,0),MATCH((CUADRO!P$5&amp;$E1133),'Hoja de Trabajo para listado'!$DE$151:$DG$151,0)),0)+IFERROR(INDEX('Hoja de Trabajo para listado'!$CD$155:$DC$1048576,MATCH($A1133,'Hoja de Trabajo para listado'!$CD$155:$CD$1048576,0),MATCH((CUADRO!P$5&amp;$E1133),'Hoja de Trabajo para listado'!$CD$151:$DC$151,0)),0)</f>
        <v>0</v>
      </c>
      <c r="Q1133" s="314">
        <f ca="1">+IFERROR(INDEX('Hoja de Trabajo para listado'!$A$155:$Z$1048576,MATCH($A1133,'Hoja de Trabajo para listado'!$A$155:$A$1048576,0),MATCH((CUADRO!Q$5&amp;$E1133),'Hoja de Trabajo para listado'!$A$151:$Z$151,0)),0)+IFERROR(INDEX('Hoja de Trabajo para listado'!$AB$155:$BA$1048576,MATCH($A1133,'Hoja de Trabajo para listado'!$AB$155:$AB$1048576,0),MATCH((CUADRO!Q$5&amp;$E1133),'Hoja de Trabajo para listado'!$AB$151:$BA$151,0)),0)+IFERROR(INDEX('Hoja de Trabajo para listado'!$BC$155:$CB$1048576,MATCH($A1133,'Hoja de Trabajo para listado'!$BC$155:$BC$1048576,0),MATCH((CUADRO!Q$5&amp;$E1133),'Hoja de Trabajo para listado'!$BC$151:$CB$151,0)),0)+IFERROR(INDEX('Hoja de Trabajo para listado'!$DE$153:$DG$274,MATCH($A1133,'Hoja de Trabajo para listado'!$DE$153:$DE$1048576,0),MATCH((CUADRO!Q$5&amp;$E1133),'Hoja de Trabajo para listado'!$DE$151:$DG$151,0)),0)+IFERROR(INDEX('Hoja de Trabajo para listado'!$CD$155:$DC$1048576,MATCH($A1133,'Hoja de Trabajo para listado'!$CD$155:$CD$1048576,0),MATCH((CUADRO!Q$5&amp;$E1133),'Hoja de Trabajo para listado'!$CD$151:$DC$151,0)),0)</f>
        <v>0</v>
      </c>
      <c r="R1133" s="316">
        <f t="shared" ca="1" si="34"/>
        <v>22063.75</v>
      </c>
      <c r="S1133" s="316">
        <f ca="1">+R1132+R1133</f>
        <v>22063.75</v>
      </c>
      <c r="T1133" s="314">
        <f ca="1">+S1133</f>
        <v>22063.75</v>
      </c>
      <c r="U1133" s="348">
        <f t="shared" si="35"/>
        <v>2</v>
      </c>
      <c r="V1133" s="319" t="str">
        <f>+VLOOKUP(A1133,bd_lista!$A$3:$E$593,5,FALSE)</f>
        <v>Órgano Ejecutivo</v>
      </c>
      <c r="W1133" s="426"/>
    </row>
    <row r="1134" spans="1:23" customFormat="1" ht="15" customHeight="1">
      <c r="A1134" s="323">
        <v>30</v>
      </c>
      <c r="B1134" s="427">
        <f>+A1134</f>
        <v>30</v>
      </c>
      <c r="C1134" s="318" t="str">
        <f>+VLOOKUP(A1134,bd_lista!$A$3:$C$593,3,FALSE)</f>
        <v>Ministerio de Justicia y Transparencia Institucional</v>
      </c>
      <c r="D1134" s="429" t="str">
        <f>+C1134</f>
        <v>Ministerio de Justicia y Transparencia Institucional</v>
      </c>
      <c r="E1134" s="339" t="s">
        <v>1418</v>
      </c>
      <c r="F1134" s="314">
        <f ca="1">+IFERROR(INDEX('Hoja de Trabajo para listado'!$A$155:$Z$1048576,MATCH($A1134,'Hoja de Trabajo para listado'!$A$155:$A$1048576,0),MATCH((CUADRO!F$5&amp;$E1134),'Hoja de Trabajo para listado'!$A$151:$Z$151,0)),0)+IFERROR(INDEX('Hoja de Trabajo para listado'!$AB$155:$BA$1048576,MATCH($A1134,'Hoja de Trabajo para listado'!$AB$155:$AB$1048576,0),MATCH((CUADRO!F$5&amp;$E1134),'Hoja de Trabajo para listado'!$AB$151:$BA$151,0)),0)+IFERROR(INDEX('Hoja de Trabajo para listado'!$BC$155:$CB$1048576,MATCH($A1134,'Hoja de Trabajo para listado'!$BC$155:$BC$1048576,0),MATCH((CUADRO!F$5&amp;$E1134),'Hoja de Trabajo para listado'!$BC$151:$CB$151,0)),0)+IFERROR(INDEX('Hoja de Trabajo para listado'!$DE$153:$DG$274,MATCH($A1134,'Hoja de Trabajo para listado'!$DE$153:$DE$1048576,0),MATCH((CUADRO!F$5&amp;$E1134),'Hoja de Trabajo para listado'!$DE$151:$DG$151,0)),0)+IFERROR(INDEX('Hoja de Trabajo para listado'!$CD$155:$DC$1048576,MATCH($A1134,'Hoja de Trabajo para listado'!$CD$155:$CD$1048576,0),MATCH((CUADRO!F$5&amp;$E1134),'Hoja de Trabajo para listado'!$CD$151:$DC$151,0)),0)</f>
        <v>0</v>
      </c>
      <c r="G1134" s="314">
        <f ca="1">+IFERROR(INDEX('Hoja de Trabajo para listado'!$A$155:$Z$1048576,MATCH($A1134,'Hoja de Trabajo para listado'!$A$155:$A$1048576,0),MATCH((CUADRO!G$5&amp;$E1134),'Hoja de Trabajo para listado'!$A$151:$Z$151,0)),0)+IFERROR(INDEX('Hoja de Trabajo para listado'!$AB$155:$BA$1048576,MATCH($A1134,'Hoja de Trabajo para listado'!$AB$155:$AB$1048576,0),MATCH((CUADRO!G$5&amp;$E1134),'Hoja de Trabajo para listado'!$AB$151:$BA$151,0)),0)+IFERROR(INDEX('Hoja de Trabajo para listado'!$BC$155:$CB$1048576,MATCH($A1134,'Hoja de Trabajo para listado'!$BC$155:$BC$1048576,0),MATCH((CUADRO!G$5&amp;$E1134),'Hoja de Trabajo para listado'!$BC$151:$CB$151,0)),0)+IFERROR(INDEX('Hoja de Trabajo para listado'!$DE$153:$DG$274,MATCH($A1134,'Hoja de Trabajo para listado'!$DE$153:$DE$1048576,0),MATCH((CUADRO!G$5&amp;$E1134),'Hoja de Trabajo para listado'!$DE$151:$DG$151,0)),0)+IFERROR(INDEX('Hoja de Trabajo para listado'!$CD$155:$DC$1048576,MATCH($A1134,'Hoja de Trabajo para listado'!$CD$155:$CD$1048576,0),MATCH((CUADRO!G$5&amp;$E1134),'Hoja de Trabajo para listado'!$CD$151:$DC$151,0)),0)</f>
        <v>0</v>
      </c>
      <c r="H1134" s="314">
        <f ca="1">+IFERROR(INDEX('Hoja de Trabajo para listado'!$A$155:$Z$1048576,MATCH($A1134,'Hoja de Trabajo para listado'!$A$155:$A$1048576,0),MATCH((CUADRO!H$5&amp;$E1134),'Hoja de Trabajo para listado'!$A$151:$Z$151,0)),0)+IFERROR(INDEX('Hoja de Trabajo para listado'!$AB$155:$BA$1048576,MATCH($A1134,'Hoja de Trabajo para listado'!$AB$155:$AB$1048576,0),MATCH((CUADRO!H$5&amp;$E1134),'Hoja de Trabajo para listado'!$AB$151:$BA$151,0)),0)+IFERROR(INDEX('Hoja de Trabajo para listado'!$BC$155:$CB$1048576,MATCH($A1134,'Hoja de Trabajo para listado'!$BC$155:$BC$1048576,0),MATCH((CUADRO!H$5&amp;$E1134),'Hoja de Trabajo para listado'!$BC$151:$CB$151,0)),0)+IFERROR(INDEX('Hoja de Trabajo para listado'!$DE$153:$DG$274,MATCH($A1134,'Hoja de Trabajo para listado'!$DE$153:$DE$1048576,0),MATCH((CUADRO!H$5&amp;$E1134),'Hoja de Trabajo para listado'!$DE$151:$DG$151,0)),0)+IFERROR(INDEX('Hoja de Trabajo para listado'!$CD$155:$DC$1048576,MATCH($A1134,'Hoja de Trabajo para listado'!$CD$155:$CD$1048576,0),MATCH((CUADRO!H$5&amp;$E1134),'Hoja de Trabajo para listado'!$CD$151:$DC$151,0)),0)</f>
        <v>0</v>
      </c>
      <c r="I1134" s="314">
        <f ca="1">+IFERROR(INDEX('Hoja de Trabajo para listado'!$A$155:$Z$1048576,MATCH($A1134,'Hoja de Trabajo para listado'!$A$155:$A$1048576,0),MATCH((CUADRO!I$5&amp;$E1134),'Hoja de Trabajo para listado'!$A$151:$Z$151,0)),0)+IFERROR(INDEX('Hoja de Trabajo para listado'!$AB$155:$BA$1048576,MATCH($A1134,'Hoja de Trabajo para listado'!$AB$155:$AB$1048576,0),MATCH((CUADRO!I$5&amp;$E1134),'Hoja de Trabajo para listado'!$AB$151:$BA$151,0)),0)+IFERROR(INDEX('Hoja de Trabajo para listado'!$BC$155:$CB$1048576,MATCH($A1134,'Hoja de Trabajo para listado'!$BC$155:$BC$1048576,0),MATCH((CUADRO!I$5&amp;$E1134),'Hoja de Trabajo para listado'!$BC$151:$CB$151,0)),0)+IFERROR(INDEX('Hoja de Trabajo para listado'!$DE$153:$DG$274,MATCH($A1134,'Hoja de Trabajo para listado'!$DE$153:$DE$1048576,0),MATCH((CUADRO!I$5&amp;$E1134),'Hoja de Trabajo para listado'!$DE$151:$DG$151,0)),0)+IFERROR(INDEX('Hoja de Trabajo para listado'!$CD$155:$DC$1048576,MATCH($A1134,'Hoja de Trabajo para listado'!$CD$155:$CD$1048576,0),MATCH((CUADRO!I$5&amp;$E1134),'Hoja de Trabajo para listado'!$CD$151:$DC$151,0)),0)</f>
        <v>0</v>
      </c>
      <c r="J1134" s="314">
        <f ca="1">+IFERROR(INDEX('Hoja de Trabajo para listado'!$A$155:$Z$1048576,MATCH($A1134,'Hoja de Trabajo para listado'!$A$155:$A$1048576,0),MATCH((CUADRO!J$5&amp;$E1134),'Hoja de Trabajo para listado'!$A$151:$Z$151,0)),0)+IFERROR(INDEX('Hoja de Trabajo para listado'!$AB$155:$BA$1048576,MATCH($A1134,'Hoja de Trabajo para listado'!$AB$155:$AB$1048576,0),MATCH((CUADRO!J$5&amp;$E1134),'Hoja de Trabajo para listado'!$AB$151:$BA$151,0)),0)+IFERROR(INDEX('Hoja de Trabajo para listado'!$BC$155:$CB$1048576,MATCH($A1134,'Hoja de Trabajo para listado'!$BC$155:$BC$1048576,0),MATCH((CUADRO!J$5&amp;$E1134),'Hoja de Trabajo para listado'!$BC$151:$CB$151,0)),0)+IFERROR(INDEX('Hoja de Trabajo para listado'!$DE$153:$DG$274,MATCH($A1134,'Hoja de Trabajo para listado'!$DE$153:$DE$1048576,0),MATCH((CUADRO!J$5&amp;$E1134),'Hoja de Trabajo para listado'!$DE$151:$DG$151,0)),0)+IFERROR(INDEX('Hoja de Trabajo para listado'!$CD$155:$DC$1048576,MATCH($A1134,'Hoja de Trabajo para listado'!$CD$155:$CD$1048576,0),MATCH((CUADRO!J$5&amp;$E1134),'Hoja de Trabajo para listado'!$CD$151:$DC$151,0)),0)</f>
        <v>0</v>
      </c>
      <c r="K1134" s="314">
        <f ca="1">+IFERROR(INDEX('Hoja de Trabajo para listado'!$A$155:$Z$1048576,MATCH($A1134,'Hoja de Trabajo para listado'!$A$155:$A$1048576,0),MATCH((CUADRO!K$5&amp;$E1134),'Hoja de Trabajo para listado'!$A$151:$Z$151,0)),0)+IFERROR(INDEX('Hoja de Trabajo para listado'!$AB$155:$BA$1048576,MATCH($A1134,'Hoja de Trabajo para listado'!$AB$155:$AB$1048576,0),MATCH((CUADRO!K$5&amp;$E1134),'Hoja de Trabajo para listado'!$AB$151:$BA$151,0)),0)+IFERROR(INDEX('Hoja de Trabajo para listado'!$BC$155:$CB$1048576,MATCH($A1134,'Hoja de Trabajo para listado'!$BC$155:$BC$1048576,0),MATCH((CUADRO!K$5&amp;$E1134),'Hoja de Trabajo para listado'!$BC$151:$CB$151,0)),0)+IFERROR(INDEX('Hoja de Trabajo para listado'!$DE$153:$DG$274,MATCH($A1134,'Hoja de Trabajo para listado'!$DE$153:$DE$1048576,0),MATCH((CUADRO!K$5&amp;$E1134),'Hoja de Trabajo para listado'!$DE$151:$DG$151,0)),0)+IFERROR(INDEX('Hoja de Trabajo para listado'!$CD$155:$DC$1048576,MATCH($A1134,'Hoja de Trabajo para listado'!$CD$155:$CD$1048576,0),MATCH((CUADRO!K$5&amp;$E1134),'Hoja de Trabajo para listado'!$CD$151:$DC$151,0)),0)</f>
        <v>0</v>
      </c>
      <c r="L1134" s="314">
        <f ca="1">+IFERROR(INDEX('Hoja de Trabajo para listado'!$A$155:$Z$1048576,MATCH($A1134,'Hoja de Trabajo para listado'!$A$155:$A$1048576,0),MATCH((CUADRO!L$5&amp;$E1134),'Hoja de Trabajo para listado'!$A$151:$Z$151,0)),0)+IFERROR(INDEX('Hoja de Trabajo para listado'!$AB$155:$BA$1048576,MATCH($A1134,'Hoja de Trabajo para listado'!$AB$155:$AB$1048576,0),MATCH((CUADRO!L$5&amp;$E1134),'Hoja de Trabajo para listado'!$AB$151:$BA$151,0)),0)+IFERROR(INDEX('Hoja de Trabajo para listado'!$BC$155:$CB$1048576,MATCH($A1134,'Hoja de Trabajo para listado'!$BC$155:$BC$1048576,0),MATCH((CUADRO!L$5&amp;$E1134),'Hoja de Trabajo para listado'!$BC$151:$CB$151,0)),0)+IFERROR(INDEX('Hoja de Trabajo para listado'!$DE$153:$DG$274,MATCH($A1134,'Hoja de Trabajo para listado'!$DE$153:$DE$1048576,0),MATCH((CUADRO!L$5&amp;$E1134),'Hoja de Trabajo para listado'!$DE$151:$DG$151,0)),0)+IFERROR(INDEX('Hoja de Trabajo para listado'!$CD$155:$DC$1048576,MATCH($A1134,'Hoja de Trabajo para listado'!$CD$155:$CD$1048576,0),MATCH((CUADRO!L$5&amp;$E1134),'Hoja de Trabajo para listado'!$CD$151:$DC$151,0)),0)</f>
        <v>0</v>
      </c>
      <c r="M1134" s="314">
        <f ca="1">+IFERROR(INDEX('Hoja de Trabajo para listado'!$A$155:$Z$1048576,MATCH($A1134,'Hoja de Trabajo para listado'!$A$155:$A$1048576,0),MATCH((CUADRO!M$5&amp;$E1134),'Hoja de Trabajo para listado'!$A$151:$Z$151,0)),0)+IFERROR(INDEX('Hoja de Trabajo para listado'!$AB$155:$BA$1048576,MATCH($A1134,'Hoja de Trabajo para listado'!$AB$155:$AB$1048576,0),MATCH((CUADRO!M$5&amp;$E1134),'Hoja de Trabajo para listado'!$AB$151:$BA$151,0)),0)+IFERROR(INDEX('Hoja de Trabajo para listado'!$BC$155:$CB$1048576,MATCH($A1134,'Hoja de Trabajo para listado'!$BC$155:$BC$1048576,0),MATCH((CUADRO!M$5&amp;$E1134),'Hoja de Trabajo para listado'!$BC$151:$CB$151,0)),0)+IFERROR(INDEX('Hoja de Trabajo para listado'!$DE$153:$DG$274,MATCH($A1134,'Hoja de Trabajo para listado'!$DE$153:$DE$1048576,0),MATCH((CUADRO!M$5&amp;$E1134),'Hoja de Trabajo para listado'!$DE$151:$DG$151,0)),0)+IFERROR(INDEX('Hoja de Trabajo para listado'!$CD$155:$DC$1048576,MATCH($A1134,'Hoja de Trabajo para listado'!$CD$155:$CD$1048576,0),MATCH((CUADRO!M$5&amp;$E1134),'Hoja de Trabajo para listado'!$CD$151:$DC$151,0)),0)</f>
        <v>0</v>
      </c>
      <c r="N1134" s="314">
        <f ca="1">+IFERROR(INDEX('Hoja de Trabajo para listado'!$A$155:$Z$1048576,MATCH($A1134,'Hoja de Trabajo para listado'!$A$155:$A$1048576,0),MATCH((CUADRO!N$5&amp;$E1134),'Hoja de Trabajo para listado'!$A$151:$Z$151,0)),0)+IFERROR(INDEX('Hoja de Trabajo para listado'!$AB$155:$BA$1048576,MATCH($A1134,'Hoja de Trabajo para listado'!$AB$155:$AB$1048576,0),MATCH((CUADRO!N$5&amp;$E1134),'Hoja de Trabajo para listado'!$AB$151:$BA$151,0)),0)+IFERROR(INDEX('Hoja de Trabajo para listado'!$BC$155:$CB$1048576,MATCH($A1134,'Hoja de Trabajo para listado'!$BC$155:$BC$1048576,0),MATCH((CUADRO!N$5&amp;$E1134),'Hoja de Trabajo para listado'!$BC$151:$CB$151,0)),0)+IFERROR(INDEX('Hoja de Trabajo para listado'!$DE$153:$DG$274,MATCH($A1134,'Hoja de Trabajo para listado'!$DE$153:$DE$1048576,0),MATCH((CUADRO!N$5&amp;$E1134),'Hoja de Trabajo para listado'!$DE$151:$DG$151,0)),0)+IFERROR(INDEX('Hoja de Trabajo para listado'!$CD$155:$DC$1048576,MATCH($A1134,'Hoja de Trabajo para listado'!$CD$155:$CD$1048576,0),MATCH((CUADRO!N$5&amp;$E1134),'Hoja de Trabajo para listado'!$CD$151:$DC$151,0)),0)</f>
        <v>0</v>
      </c>
      <c r="O1134" s="314">
        <f ca="1">+IFERROR(INDEX('Hoja de Trabajo para listado'!$A$155:$Z$1048576,MATCH($A1134,'Hoja de Trabajo para listado'!$A$155:$A$1048576,0),MATCH((CUADRO!O$5&amp;$E1134),'Hoja de Trabajo para listado'!$A$151:$Z$151,0)),0)+IFERROR(INDEX('Hoja de Trabajo para listado'!$AB$155:$BA$1048576,MATCH($A1134,'Hoja de Trabajo para listado'!$AB$155:$AB$1048576,0),MATCH((CUADRO!O$5&amp;$E1134),'Hoja de Trabajo para listado'!$AB$151:$BA$151,0)),0)+IFERROR(INDEX('Hoja de Trabajo para listado'!$BC$155:$CB$1048576,MATCH($A1134,'Hoja de Trabajo para listado'!$BC$155:$BC$1048576,0),MATCH((CUADRO!O$5&amp;$E1134),'Hoja de Trabajo para listado'!$BC$151:$CB$151,0)),0)+IFERROR(INDEX('Hoja de Trabajo para listado'!$DE$153:$DG$274,MATCH($A1134,'Hoja de Trabajo para listado'!$DE$153:$DE$1048576,0),MATCH((CUADRO!O$5&amp;$E1134),'Hoja de Trabajo para listado'!$DE$151:$DG$151,0)),0)+IFERROR(INDEX('Hoja de Trabajo para listado'!$CD$155:$DC$1048576,MATCH($A1134,'Hoja de Trabajo para listado'!$CD$155:$CD$1048576,0),MATCH((CUADRO!O$5&amp;$E1134),'Hoja de Trabajo para listado'!$CD$151:$DC$151,0)),0)</f>
        <v>0</v>
      </c>
      <c r="P1134" s="314">
        <f ca="1">+IFERROR(INDEX('Hoja de Trabajo para listado'!$A$155:$Z$1048576,MATCH($A1134,'Hoja de Trabajo para listado'!$A$155:$A$1048576,0),MATCH((CUADRO!P$5&amp;$E1134),'Hoja de Trabajo para listado'!$A$151:$Z$151,0)),0)+IFERROR(INDEX('Hoja de Trabajo para listado'!$AB$155:$BA$1048576,MATCH($A1134,'Hoja de Trabajo para listado'!$AB$155:$AB$1048576,0),MATCH((CUADRO!P$5&amp;$E1134),'Hoja de Trabajo para listado'!$AB$151:$BA$151,0)),0)+IFERROR(INDEX('Hoja de Trabajo para listado'!$BC$155:$CB$1048576,MATCH($A1134,'Hoja de Trabajo para listado'!$BC$155:$BC$1048576,0),MATCH((CUADRO!P$5&amp;$E1134),'Hoja de Trabajo para listado'!$BC$151:$CB$151,0)),0)+IFERROR(INDEX('Hoja de Trabajo para listado'!$DE$153:$DG$274,MATCH($A1134,'Hoja de Trabajo para listado'!$DE$153:$DE$1048576,0),MATCH((CUADRO!P$5&amp;$E1134),'Hoja de Trabajo para listado'!$DE$151:$DG$151,0)),0)+IFERROR(INDEX('Hoja de Trabajo para listado'!$CD$155:$DC$1048576,MATCH($A1134,'Hoja de Trabajo para listado'!$CD$155:$CD$1048576,0),MATCH((CUADRO!P$5&amp;$E1134),'Hoja de Trabajo para listado'!$CD$151:$DC$151,0)),0)</f>
        <v>0</v>
      </c>
      <c r="Q1134" s="314">
        <f ca="1">+IFERROR(INDEX('Hoja de Trabajo para listado'!$A$155:$Z$1048576,MATCH($A1134,'Hoja de Trabajo para listado'!$A$155:$A$1048576,0),MATCH((CUADRO!Q$5&amp;$E1134),'Hoja de Trabajo para listado'!$A$151:$Z$151,0)),0)+IFERROR(INDEX('Hoja de Trabajo para listado'!$AB$155:$BA$1048576,MATCH($A1134,'Hoja de Trabajo para listado'!$AB$155:$AB$1048576,0),MATCH((CUADRO!Q$5&amp;$E1134),'Hoja de Trabajo para listado'!$AB$151:$BA$151,0)),0)+IFERROR(INDEX('Hoja de Trabajo para listado'!$BC$155:$CB$1048576,MATCH($A1134,'Hoja de Trabajo para listado'!$BC$155:$BC$1048576,0),MATCH((CUADRO!Q$5&amp;$E1134),'Hoja de Trabajo para listado'!$BC$151:$CB$151,0)),0)+IFERROR(INDEX('Hoja de Trabajo para listado'!$DE$153:$DG$274,MATCH($A1134,'Hoja de Trabajo para listado'!$DE$153:$DE$1048576,0),MATCH((CUADRO!Q$5&amp;$E1134),'Hoja de Trabajo para listado'!$DE$151:$DG$151,0)),0)+IFERROR(INDEX('Hoja de Trabajo para listado'!$CD$155:$DC$1048576,MATCH($A1134,'Hoja de Trabajo para listado'!$CD$155:$CD$1048576,0),MATCH((CUADRO!Q$5&amp;$E1134),'Hoja de Trabajo para listado'!$CD$151:$DC$151,0)),0)</f>
        <v>0</v>
      </c>
      <c r="R1134" s="314">
        <f t="shared" ca="1" si="34"/>
        <v>0</v>
      </c>
      <c r="S1134" s="314"/>
      <c r="T1134" s="314">
        <f ca="1">+T1135</f>
        <v>7367.56</v>
      </c>
      <c r="U1134" s="313">
        <f t="shared" si="35"/>
        <v>1</v>
      </c>
      <c r="V1134" s="319" t="str">
        <f>+VLOOKUP(A1134,bd_lista!$A$3:$E$593,5,FALSE)</f>
        <v>Órgano Ejecutivo</v>
      </c>
      <c r="W1134" s="425" t="str">
        <f>+V1134</f>
        <v>Órgano Ejecutivo</v>
      </c>
    </row>
    <row r="1135" spans="1:23" customFormat="1" ht="15" customHeight="1">
      <c r="A1135" s="323">
        <v>30</v>
      </c>
      <c r="B1135" s="428"/>
      <c r="C1135" s="339" t="str">
        <f>+VLOOKUP(A1135,bd_lista!$A$3:$C$593,3,FALSE)</f>
        <v>Ministerio de Justicia y Transparencia Institucional</v>
      </c>
      <c r="D1135" s="430"/>
      <c r="E1135" s="319" t="s">
        <v>1419</v>
      </c>
      <c r="F1135" s="316">
        <f ca="1">+IFERROR(INDEX('Hoja de Trabajo para listado'!$A$155:$Z$1048576,MATCH($A1135,'Hoja de Trabajo para listado'!$A$155:$A$1048576,0),MATCH((CUADRO!F$5&amp;$E1135),'Hoja de Trabajo para listado'!$A$151:$Z$151,0)),0)+IFERROR(INDEX('Hoja de Trabajo para listado'!$AB$155:$BA$1048576,MATCH($A1135,'Hoja de Trabajo para listado'!$AB$155:$AB$1048576,0),MATCH((CUADRO!F$5&amp;$E1135),'Hoja de Trabajo para listado'!$AB$151:$BA$151,0)),0)+IFERROR(INDEX('Hoja de Trabajo para listado'!$BC$155:$CB$1048576,MATCH($A1135,'Hoja de Trabajo para listado'!$BC$155:$BC$1048576,0),MATCH((CUADRO!F$5&amp;$E1135),'Hoja de Trabajo para listado'!$BC$151:$CB$151,0)),0)+IFERROR(INDEX('Hoja de Trabajo para listado'!$DE$153:$DG$274,MATCH($A1135,'Hoja de Trabajo para listado'!$DE$153:$DE$1048576,0),MATCH((CUADRO!F$5&amp;$E1135),'Hoja de Trabajo para listado'!$DE$151:$DG$151,0)),0)+IFERROR(INDEX('Hoja de Trabajo para listado'!$CD$155:$DC$1048576,MATCH($A1135,'Hoja de Trabajo para listado'!$CD$155:$CD$1048576,0),MATCH((CUADRO!F$5&amp;$E1135),'Hoja de Trabajo para listado'!$CD$151:$DC$151,0)),0)</f>
        <v>479.58</v>
      </c>
      <c r="G1135" s="316">
        <f ca="1">+IFERROR(INDEX('Hoja de Trabajo para listado'!$A$155:$Z$1048576,MATCH($A1135,'Hoja de Trabajo para listado'!$A$155:$A$1048576,0),MATCH((CUADRO!G$5&amp;$E1135),'Hoja de Trabajo para listado'!$A$151:$Z$151,0)),0)+IFERROR(INDEX('Hoja de Trabajo para listado'!$AB$155:$BA$1048576,MATCH($A1135,'Hoja de Trabajo para listado'!$AB$155:$AB$1048576,0),MATCH((CUADRO!G$5&amp;$E1135),'Hoja de Trabajo para listado'!$AB$151:$BA$151,0)),0)+IFERROR(INDEX('Hoja de Trabajo para listado'!$BC$155:$CB$1048576,MATCH($A1135,'Hoja de Trabajo para listado'!$BC$155:$BC$1048576,0),MATCH((CUADRO!G$5&amp;$E1135),'Hoja de Trabajo para listado'!$BC$151:$CB$151,0)),0)+IFERROR(INDEX('Hoja de Trabajo para listado'!$DE$153:$DG$274,MATCH($A1135,'Hoja de Trabajo para listado'!$DE$153:$DE$1048576,0),MATCH((CUADRO!G$5&amp;$E1135),'Hoja de Trabajo para listado'!$DE$151:$DG$151,0)),0)+IFERROR(INDEX('Hoja de Trabajo para listado'!$CD$155:$DC$1048576,MATCH($A1135,'Hoja de Trabajo para listado'!$CD$155:$CD$1048576,0),MATCH((CUADRO!G$5&amp;$E1135),'Hoja de Trabajo para listado'!$CD$151:$DC$151,0)),0)</f>
        <v>3.98</v>
      </c>
      <c r="H1135" s="316">
        <f ca="1">+IFERROR(INDEX('Hoja de Trabajo para listado'!$A$155:$Z$1048576,MATCH($A1135,'Hoja de Trabajo para listado'!$A$155:$A$1048576,0),MATCH((CUADRO!H$5&amp;$E1135),'Hoja de Trabajo para listado'!$A$151:$Z$151,0)),0)+IFERROR(INDEX('Hoja de Trabajo para listado'!$AB$155:$BA$1048576,MATCH($A1135,'Hoja de Trabajo para listado'!$AB$155:$AB$1048576,0),MATCH((CUADRO!H$5&amp;$E1135),'Hoja de Trabajo para listado'!$AB$151:$BA$151,0)),0)+IFERROR(INDEX('Hoja de Trabajo para listado'!$BC$155:$CB$1048576,MATCH($A1135,'Hoja de Trabajo para listado'!$BC$155:$BC$1048576,0),MATCH((CUADRO!H$5&amp;$E1135),'Hoja de Trabajo para listado'!$BC$151:$CB$151,0)),0)+IFERROR(INDEX('Hoja de Trabajo para listado'!$DE$153:$DG$274,MATCH($A1135,'Hoja de Trabajo para listado'!$DE$153:$DE$1048576,0),MATCH((CUADRO!H$5&amp;$E1135),'Hoja de Trabajo para listado'!$DE$151:$DG$151,0)),0)+IFERROR(INDEX('Hoja de Trabajo para listado'!$CD$155:$DC$1048576,MATCH($A1135,'Hoja de Trabajo para listado'!$CD$155:$CD$1048576,0),MATCH((CUADRO!H$5&amp;$E1135),'Hoja de Trabajo para listado'!$CD$151:$DC$151,0)),0)</f>
        <v>0</v>
      </c>
      <c r="I1135" s="316">
        <f ca="1">+IFERROR(INDEX('Hoja de Trabajo para listado'!$A$155:$Z$1048576,MATCH($A1135,'Hoja de Trabajo para listado'!$A$155:$A$1048576,0),MATCH((CUADRO!I$5&amp;$E1135),'Hoja de Trabajo para listado'!$A$151:$Z$151,0)),0)+IFERROR(INDEX('Hoja de Trabajo para listado'!$AB$155:$BA$1048576,MATCH($A1135,'Hoja de Trabajo para listado'!$AB$155:$AB$1048576,0),MATCH((CUADRO!I$5&amp;$E1135),'Hoja de Trabajo para listado'!$AB$151:$BA$151,0)),0)+IFERROR(INDEX('Hoja de Trabajo para listado'!$BC$155:$CB$1048576,MATCH($A1135,'Hoja de Trabajo para listado'!$BC$155:$BC$1048576,0),MATCH((CUADRO!I$5&amp;$E1135),'Hoja de Trabajo para listado'!$BC$151:$CB$151,0)),0)+IFERROR(INDEX('Hoja de Trabajo para listado'!$DE$153:$DG$274,MATCH($A1135,'Hoja de Trabajo para listado'!$DE$153:$DE$1048576,0),MATCH((CUADRO!I$5&amp;$E1135),'Hoja de Trabajo para listado'!$DE$151:$DG$151,0)),0)+IFERROR(INDEX('Hoja de Trabajo para listado'!$CD$155:$DC$1048576,MATCH($A1135,'Hoja de Trabajo para listado'!$CD$155:$CD$1048576,0),MATCH((CUADRO!I$5&amp;$E1135),'Hoja de Trabajo para listado'!$CD$151:$DC$151,0)),0)</f>
        <v>6884</v>
      </c>
      <c r="J1135" s="316">
        <f ca="1">+IFERROR(INDEX('Hoja de Trabajo para listado'!$A$155:$Z$1048576,MATCH($A1135,'Hoja de Trabajo para listado'!$A$155:$A$1048576,0),MATCH((CUADRO!J$5&amp;$E1135),'Hoja de Trabajo para listado'!$A$151:$Z$151,0)),0)+IFERROR(INDEX('Hoja de Trabajo para listado'!$AB$155:$BA$1048576,MATCH($A1135,'Hoja de Trabajo para listado'!$AB$155:$AB$1048576,0),MATCH((CUADRO!J$5&amp;$E1135),'Hoja de Trabajo para listado'!$AB$151:$BA$151,0)),0)+IFERROR(INDEX('Hoja de Trabajo para listado'!$BC$155:$CB$1048576,MATCH($A1135,'Hoja de Trabajo para listado'!$BC$155:$BC$1048576,0),MATCH((CUADRO!J$5&amp;$E1135),'Hoja de Trabajo para listado'!$BC$151:$CB$151,0)),0)+IFERROR(INDEX('Hoja de Trabajo para listado'!$DE$153:$DG$274,MATCH($A1135,'Hoja de Trabajo para listado'!$DE$153:$DE$1048576,0),MATCH((CUADRO!J$5&amp;$E1135),'Hoja de Trabajo para listado'!$DE$151:$DG$151,0)),0)+IFERROR(INDEX('Hoja de Trabajo para listado'!$CD$155:$DC$1048576,MATCH($A1135,'Hoja de Trabajo para listado'!$CD$155:$CD$1048576,0),MATCH((CUADRO!J$5&amp;$E1135),'Hoja de Trabajo para listado'!$CD$151:$DC$151,0)),0)</f>
        <v>0</v>
      </c>
      <c r="K1135" s="314">
        <f ca="1">+IFERROR(INDEX('Hoja de Trabajo para listado'!$A$155:$Z$1048576,MATCH($A1135,'Hoja de Trabajo para listado'!$A$155:$A$1048576,0),MATCH((CUADRO!K$5&amp;$E1135),'Hoja de Trabajo para listado'!$A$151:$Z$151,0)),0)+IFERROR(INDEX('Hoja de Trabajo para listado'!$AB$155:$BA$1048576,MATCH($A1135,'Hoja de Trabajo para listado'!$AB$155:$AB$1048576,0),MATCH((CUADRO!K$5&amp;$E1135),'Hoja de Trabajo para listado'!$AB$151:$BA$151,0)),0)+IFERROR(INDEX('Hoja de Trabajo para listado'!$BC$155:$CB$1048576,MATCH($A1135,'Hoja de Trabajo para listado'!$BC$155:$BC$1048576,0),MATCH((CUADRO!K$5&amp;$E1135),'Hoja de Trabajo para listado'!$BC$151:$CB$151,0)),0)+IFERROR(INDEX('Hoja de Trabajo para listado'!$DE$153:$DG$274,MATCH($A1135,'Hoja de Trabajo para listado'!$DE$153:$DE$1048576,0),MATCH((CUADRO!K$5&amp;$E1135),'Hoja de Trabajo para listado'!$DE$151:$DG$151,0)),0)+IFERROR(INDEX('Hoja de Trabajo para listado'!$CD$155:$DC$1048576,MATCH($A1135,'Hoja de Trabajo para listado'!$CD$155:$CD$1048576,0),MATCH((CUADRO!K$5&amp;$E1135),'Hoja de Trabajo para listado'!$CD$151:$DC$151,0)),0)</f>
        <v>0</v>
      </c>
      <c r="L1135" s="314">
        <f ca="1">+IFERROR(INDEX('Hoja de Trabajo para listado'!$A$155:$Z$1048576,MATCH($A1135,'Hoja de Trabajo para listado'!$A$155:$A$1048576,0),MATCH((CUADRO!L$5&amp;$E1135),'Hoja de Trabajo para listado'!$A$151:$Z$151,0)),0)+IFERROR(INDEX('Hoja de Trabajo para listado'!$AB$155:$BA$1048576,MATCH($A1135,'Hoja de Trabajo para listado'!$AB$155:$AB$1048576,0),MATCH((CUADRO!L$5&amp;$E1135),'Hoja de Trabajo para listado'!$AB$151:$BA$151,0)),0)+IFERROR(INDEX('Hoja de Trabajo para listado'!$BC$155:$CB$1048576,MATCH($A1135,'Hoja de Trabajo para listado'!$BC$155:$BC$1048576,0),MATCH((CUADRO!L$5&amp;$E1135),'Hoja de Trabajo para listado'!$BC$151:$CB$151,0)),0)+IFERROR(INDEX('Hoja de Trabajo para listado'!$DE$153:$DG$274,MATCH($A1135,'Hoja de Trabajo para listado'!$DE$153:$DE$1048576,0),MATCH((CUADRO!L$5&amp;$E1135),'Hoja de Trabajo para listado'!$DE$151:$DG$151,0)),0)+IFERROR(INDEX('Hoja de Trabajo para listado'!$CD$155:$DC$1048576,MATCH($A1135,'Hoja de Trabajo para listado'!$CD$155:$CD$1048576,0),MATCH((CUADRO!L$5&amp;$E1135),'Hoja de Trabajo para listado'!$CD$151:$DC$151,0)),0)</f>
        <v>0</v>
      </c>
      <c r="M1135" s="314">
        <f ca="1">+IFERROR(INDEX('Hoja de Trabajo para listado'!$A$155:$Z$1048576,MATCH($A1135,'Hoja de Trabajo para listado'!$A$155:$A$1048576,0),MATCH((CUADRO!M$5&amp;$E1135),'Hoja de Trabajo para listado'!$A$151:$Z$151,0)),0)+IFERROR(INDEX('Hoja de Trabajo para listado'!$AB$155:$BA$1048576,MATCH($A1135,'Hoja de Trabajo para listado'!$AB$155:$AB$1048576,0),MATCH((CUADRO!M$5&amp;$E1135),'Hoja de Trabajo para listado'!$AB$151:$BA$151,0)),0)+IFERROR(INDEX('Hoja de Trabajo para listado'!$BC$155:$CB$1048576,MATCH($A1135,'Hoja de Trabajo para listado'!$BC$155:$BC$1048576,0),MATCH((CUADRO!M$5&amp;$E1135),'Hoja de Trabajo para listado'!$BC$151:$CB$151,0)),0)+IFERROR(INDEX('Hoja de Trabajo para listado'!$DE$153:$DG$274,MATCH($A1135,'Hoja de Trabajo para listado'!$DE$153:$DE$1048576,0),MATCH((CUADRO!M$5&amp;$E1135),'Hoja de Trabajo para listado'!$DE$151:$DG$151,0)),0)+IFERROR(INDEX('Hoja de Trabajo para listado'!$CD$155:$DC$1048576,MATCH($A1135,'Hoja de Trabajo para listado'!$CD$155:$CD$1048576,0),MATCH((CUADRO!M$5&amp;$E1135),'Hoja de Trabajo para listado'!$CD$151:$DC$151,0)),0)</f>
        <v>0</v>
      </c>
      <c r="N1135" s="314">
        <f ca="1">+IFERROR(INDEX('Hoja de Trabajo para listado'!$A$155:$Z$1048576,MATCH($A1135,'Hoja de Trabajo para listado'!$A$155:$A$1048576,0),MATCH((CUADRO!N$5&amp;$E1135),'Hoja de Trabajo para listado'!$A$151:$Z$151,0)),0)+IFERROR(INDEX('Hoja de Trabajo para listado'!$AB$155:$BA$1048576,MATCH($A1135,'Hoja de Trabajo para listado'!$AB$155:$AB$1048576,0),MATCH((CUADRO!N$5&amp;$E1135),'Hoja de Trabajo para listado'!$AB$151:$BA$151,0)),0)+IFERROR(INDEX('Hoja de Trabajo para listado'!$BC$155:$CB$1048576,MATCH($A1135,'Hoja de Trabajo para listado'!$BC$155:$BC$1048576,0),MATCH((CUADRO!N$5&amp;$E1135),'Hoja de Trabajo para listado'!$BC$151:$CB$151,0)),0)+IFERROR(INDEX('Hoja de Trabajo para listado'!$DE$153:$DG$274,MATCH($A1135,'Hoja de Trabajo para listado'!$DE$153:$DE$1048576,0),MATCH((CUADRO!N$5&amp;$E1135),'Hoja de Trabajo para listado'!$DE$151:$DG$151,0)),0)+IFERROR(INDEX('Hoja de Trabajo para listado'!$CD$155:$DC$1048576,MATCH($A1135,'Hoja de Trabajo para listado'!$CD$155:$CD$1048576,0),MATCH((CUADRO!N$5&amp;$E1135),'Hoja de Trabajo para listado'!$CD$151:$DC$151,0)),0)</f>
        <v>0</v>
      </c>
      <c r="O1135" s="314">
        <f ca="1">+IFERROR(INDEX('Hoja de Trabajo para listado'!$A$155:$Z$1048576,MATCH($A1135,'Hoja de Trabajo para listado'!$A$155:$A$1048576,0),MATCH((CUADRO!O$5&amp;$E1135),'Hoja de Trabajo para listado'!$A$151:$Z$151,0)),0)+IFERROR(INDEX('Hoja de Trabajo para listado'!$AB$155:$BA$1048576,MATCH($A1135,'Hoja de Trabajo para listado'!$AB$155:$AB$1048576,0),MATCH((CUADRO!O$5&amp;$E1135),'Hoja de Trabajo para listado'!$AB$151:$BA$151,0)),0)+IFERROR(INDEX('Hoja de Trabajo para listado'!$BC$155:$CB$1048576,MATCH($A1135,'Hoja de Trabajo para listado'!$BC$155:$BC$1048576,0),MATCH((CUADRO!O$5&amp;$E1135),'Hoja de Trabajo para listado'!$BC$151:$CB$151,0)),0)+IFERROR(INDEX('Hoja de Trabajo para listado'!$DE$153:$DG$274,MATCH($A1135,'Hoja de Trabajo para listado'!$DE$153:$DE$1048576,0),MATCH((CUADRO!O$5&amp;$E1135),'Hoja de Trabajo para listado'!$DE$151:$DG$151,0)),0)+IFERROR(INDEX('Hoja de Trabajo para listado'!$CD$155:$DC$1048576,MATCH($A1135,'Hoja de Trabajo para listado'!$CD$155:$CD$1048576,0),MATCH((CUADRO!O$5&amp;$E1135),'Hoja de Trabajo para listado'!$CD$151:$DC$151,0)),0)</f>
        <v>0</v>
      </c>
      <c r="P1135" s="314">
        <f ca="1">+IFERROR(INDEX('Hoja de Trabajo para listado'!$A$155:$Z$1048576,MATCH($A1135,'Hoja de Trabajo para listado'!$A$155:$A$1048576,0),MATCH((CUADRO!P$5&amp;$E1135),'Hoja de Trabajo para listado'!$A$151:$Z$151,0)),0)+IFERROR(INDEX('Hoja de Trabajo para listado'!$AB$155:$BA$1048576,MATCH($A1135,'Hoja de Trabajo para listado'!$AB$155:$AB$1048576,0),MATCH((CUADRO!P$5&amp;$E1135),'Hoja de Trabajo para listado'!$AB$151:$BA$151,0)),0)+IFERROR(INDEX('Hoja de Trabajo para listado'!$BC$155:$CB$1048576,MATCH($A1135,'Hoja de Trabajo para listado'!$BC$155:$BC$1048576,0),MATCH((CUADRO!P$5&amp;$E1135),'Hoja de Trabajo para listado'!$BC$151:$CB$151,0)),0)+IFERROR(INDEX('Hoja de Trabajo para listado'!$DE$153:$DG$274,MATCH($A1135,'Hoja de Trabajo para listado'!$DE$153:$DE$1048576,0),MATCH((CUADRO!P$5&amp;$E1135),'Hoja de Trabajo para listado'!$DE$151:$DG$151,0)),0)+IFERROR(INDEX('Hoja de Trabajo para listado'!$CD$155:$DC$1048576,MATCH($A1135,'Hoja de Trabajo para listado'!$CD$155:$CD$1048576,0),MATCH((CUADRO!P$5&amp;$E1135),'Hoja de Trabajo para listado'!$CD$151:$DC$151,0)),0)</f>
        <v>0</v>
      </c>
      <c r="Q1135" s="314">
        <f ca="1">+IFERROR(INDEX('Hoja de Trabajo para listado'!$A$155:$Z$1048576,MATCH($A1135,'Hoja de Trabajo para listado'!$A$155:$A$1048576,0),MATCH((CUADRO!Q$5&amp;$E1135),'Hoja de Trabajo para listado'!$A$151:$Z$151,0)),0)+IFERROR(INDEX('Hoja de Trabajo para listado'!$AB$155:$BA$1048576,MATCH($A1135,'Hoja de Trabajo para listado'!$AB$155:$AB$1048576,0),MATCH((CUADRO!Q$5&amp;$E1135),'Hoja de Trabajo para listado'!$AB$151:$BA$151,0)),0)+IFERROR(INDEX('Hoja de Trabajo para listado'!$BC$155:$CB$1048576,MATCH($A1135,'Hoja de Trabajo para listado'!$BC$155:$BC$1048576,0),MATCH((CUADRO!Q$5&amp;$E1135),'Hoja de Trabajo para listado'!$BC$151:$CB$151,0)),0)+IFERROR(INDEX('Hoja de Trabajo para listado'!$DE$153:$DG$274,MATCH($A1135,'Hoja de Trabajo para listado'!$DE$153:$DE$1048576,0),MATCH((CUADRO!Q$5&amp;$E1135),'Hoja de Trabajo para listado'!$DE$151:$DG$151,0)),0)+IFERROR(INDEX('Hoja de Trabajo para listado'!$CD$155:$DC$1048576,MATCH($A1135,'Hoja de Trabajo para listado'!$CD$155:$CD$1048576,0),MATCH((CUADRO!Q$5&amp;$E1135),'Hoja de Trabajo para listado'!$CD$151:$DC$151,0)),0)</f>
        <v>0</v>
      </c>
      <c r="R1135" s="316">
        <f t="shared" ca="1" si="34"/>
        <v>7367.56</v>
      </c>
      <c r="S1135" s="316">
        <f ca="1">+R1134+R1135</f>
        <v>7367.56</v>
      </c>
      <c r="T1135" s="314">
        <f ca="1">+S1135</f>
        <v>7367.56</v>
      </c>
      <c r="U1135" s="348">
        <f t="shared" si="35"/>
        <v>2</v>
      </c>
      <c r="V1135" s="319" t="str">
        <f>+VLOOKUP(A1135,bd_lista!$A$3:$E$593,5,FALSE)</f>
        <v>Órgano Ejecutivo</v>
      </c>
      <c r="W1135" s="426"/>
    </row>
    <row r="1136" spans="1:23" customFormat="1">
      <c r="A1136" s="323">
        <v>87</v>
      </c>
      <c r="B1136" s="427">
        <f>+A1136</f>
        <v>87</v>
      </c>
      <c r="C1136" s="318" t="str">
        <f>+VLOOKUP(A1136,bd_lista!$A$3:$C$593,3,FALSE)</f>
        <v>Ministerio de Comunicación</v>
      </c>
      <c r="D1136" s="429" t="str">
        <f>+C1136</f>
        <v>Ministerio de Comunicación</v>
      </c>
      <c r="E1136" s="339" t="s">
        <v>1418</v>
      </c>
      <c r="F1136" s="314">
        <f ca="1">+IFERROR(INDEX('Hoja de Trabajo para listado'!$A$155:$Z$1048576,MATCH($A1136,'Hoja de Trabajo para listado'!$A$155:$A$1048576,0),MATCH((CUADRO!F$5&amp;$E1136),'Hoja de Trabajo para listado'!$A$151:$Z$151,0)),0)+IFERROR(INDEX('Hoja de Trabajo para listado'!$AB$155:$BA$1048576,MATCH($A1136,'Hoja de Trabajo para listado'!$AB$155:$AB$1048576,0),MATCH((CUADRO!F$5&amp;$E1136),'Hoja de Trabajo para listado'!$AB$151:$BA$151,0)),0)+IFERROR(INDEX('Hoja de Trabajo para listado'!$BC$155:$CB$1048576,MATCH($A1136,'Hoja de Trabajo para listado'!$BC$155:$BC$1048576,0),MATCH((CUADRO!F$5&amp;$E1136),'Hoja de Trabajo para listado'!$BC$151:$CB$151,0)),0)+IFERROR(INDEX('Hoja de Trabajo para listado'!$DE$153:$DG$274,MATCH($A1136,'Hoja de Trabajo para listado'!$DE$153:$DE$1048576,0),MATCH((CUADRO!F$5&amp;$E1136),'Hoja de Trabajo para listado'!$DE$151:$DG$151,0)),0)+IFERROR(INDEX('Hoja de Trabajo para listado'!$CD$155:$DC$1048576,MATCH($A1136,'Hoja de Trabajo para listado'!$CD$155:$CD$1048576,0),MATCH((CUADRO!F$5&amp;$E1136),'Hoja de Trabajo para listado'!$CD$151:$DC$151,0)),0)</f>
        <v>0</v>
      </c>
      <c r="G1136" s="314">
        <f ca="1">+IFERROR(INDEX('Hoja de Trabajo para listado'!$A$155:$Z$1048576,MATCH($A1136,'Hoja de Trabajo para listado'!$A$155:$A$1048576,0),MATCH((CUADRO!G$5&amp;$E1136),'Hoja de Trabajo para listado'!$A$151:$Z$151,0)),0)+IFERROR(INDEX('Hoja de Trabajo para listado'!$AB$155:$BA$1048576,MATCH($A1136,'Hoja de Trabajo para listado'!$AB$155:$AB$1048576,0),MATCH((CUADRO!G$5&amp;$E1136),'Hoja de Trabajo para listado'!$AB$151:$BA$151,0)),0)+IFERROR(INDEX('Hoja de Trabajo para listado'!$BC$155:$CB$1048576,MATCH($A1136,'Hoja de Trabajo para listado'!$BC$155:$BC$1048576,0),MATCH((CUADRO!G$5&amp;$E1136),'Hoja de Trabajo para listado'!$BC$151:$CB$151,0)),0)+IFERROR(INDEX('Hoja de Trabajo para listado'!$DE$153:$DG$274,MATCH($A1136,'Hoja de Trabajo para listado'!$DE$153:$DE$1048576,0),MATCH((CUADRO!G$5&amp;$E1136),'Hoja de Trabajo para listado'!$DE$151:$DG$151,0)),0)+IFERROR(INDEX('Hoja de Trabajo para listado'!$CD$155:$DC$1048576,MATCH($A1136,'Hoja de Trabajo para listado'!$CD$155:$CD$1048576,0),MATCH((CUADRO!G$5&amp;$E1136),'Hoja de Trabajo para listado'!$CD$151:$DC$151,0)),0)</f>
        <v>0</v>
      </c>
      <c r="H1136" s="314">
        <f ca="1">+IFERROR(INDEX('Hoja de Trabajo para listado'!$A$155:$Z$1048576,MATCH($A1136,'Hoja de Trabajo para listado'!$A$155:$A$1048576,0),MATCH((CUADRO!H$5&amp;$E1136),'Hoja de Trabajo para listado'!$A$151:$Z$151,0)),0)+IFERROR(INDEX('Hoja de Trabajo para listado'!$AB$155:$BA$1048576,MATCH($A1136,'Hoja de Trabajo para listado'!$AB$155:$AB$1048576,0),MATCH((CUADRO!H$5&amp;$E1136),'Hoja de Trabajo para listado'!$AB$151:$BA$151,0)),0)+IFERROR(INDEX('Hoja de Trabajo para listado'!$BC$155:$CB$1048576,MATCH($A1136,'Hoja de Trabajo para listado'!$BC$155:$BC$1048576,0),MATCH((CUADRO!H$5&amp;$E1136),'Hoja de Trabajo para listado'!$BC$151:$CB$151,0)),0)+IFERROR(INDEX('Hoja de Trabajo para listado'!$DE$153:$DG$274,MATCH($A1136,'Hoja de Trabajo para listado'!$DE$153:$DE$1048576,0),MATCH((CUADRO!H$5&amp;$E1136),'Hoja de Trabajo para listado'!$DE$151:$DG$151,0)),0)+IFERROR(INDEX('Hoja de Trabajo para listado'!$CD$155:$DC$1048576,MATCH($A1136,'Hoja de Trabajo para listado'!$CD$155:$CD$1048576,0),MATCH((CUADRO!H$5&amp;$E1136),'Hoja de Trabajo para listado'!$CD$151:$DC$151,0)),0)</f>
        <v>0</v>
      </c>
      <c r="I1136" s="314">
        <f ca="1">+IFERROR(INDEX('Hoja de Trabajo para listado'!$A$155:$Z$1048576,MATCH($A1136,'Hoja de Trabajo para listado'!$A$155:$A$1048576,0),MATCH((CUADRO!I$5&amp;$E1136),'Hoja de Trabajo para listado'!$A$151:$Z$151,0)),0)+IFERROR(INDEX('Hoja de Trabajo para listado'!$AB$155:$BA$1048576,MATCH($A1136,'Hoja de Trabajo para listado'!$AB$155:$AB$1048576,0),MATCH((CUADRO!I$5&amp;$E1136),'Hoja de Trabajo para listado'!$AB$151:$BA$151,0)),0)+IFERROR(INDEX('Hoja de Trabajo para listado'!$BC$155:$CB$1048576,MATCH($A1136,'Hoja de Trabajo para listado'!$BC$155:$BC$1048576,0),MATCH((CUADRO!I$5&amp;$E1136),'Hoja de Trabajo para listado'!$BC$151:$CB$151,0)),0)+IFERROR(INDEX('Hoja de Trabajo para listado'!$DE$153:$DG$274,MATCH($A1136,'Hoja de Trabajo para listado'!$DE$153:$DE$1048576,0),MATCH((CUADRO!I$5&amp;$E1136),'Hoja de Trabajo para listado'!$DE$151:$DG$151,0)),0)+IFERROR(INDEX('Hoja de Trabajo para listado'!$CD$155:$DC$1048576,MATCH($A1136,'Hoja de Trabajo para listado'!$CD$155:$CD$1048576,0),MATCH((CUADRO!I$5&amp;$E1136),'Hoja de Trabajo para listado'!$CD$151:$DC$151,0)),0)</f>
        <v>0</v>
      </c>
      <c r="J1136" s="314">
        <f ca="1">+IFERROR(INDEX('Hoja de Trabajo para listado'!$A$155:$Z$1048576,MATCH($A1136,'Hoja de Trabajo para listado'!$A$155:$A$1048576,0),MATCH((CUADRO!J$5&amp;$E1136),'Hoja de Trabajo para listado'!$A$151:$Z$151,0)),0)+IFERROR(INDEX('Hoja de Trabajo para listado'!$AB$155:$BA$1048576,MATCH($A1136,'Hoja de Trabajo para listado'!$AB$155:$AB$1048576,0),MATCH((CUADRO!J$5&amp;$E1136),'Hoja de Trabajo para listado'!$AB$151:$BA$151,0)),0)+IFERROR(INDEX('Hoja de Trabajo para listado'!$BC$155:$CB$1048576,MATCH($A1136,'Hoja de Trabajo para listado'!$BC$155:$BC$1048576,0),MATCH((CUADRO!J$5&amp;$E1136),'Hoja de Trabajo para listado'!$BC$151:$CB$151,0)),0)+IFERROR(INDEX('Hoja de Trabajo para listado'!$DE$153:$DG$274,MATCH($A1136,'Hoja de Trabajo para listado'!$DE$153:$DE$1048576,0),MATCH((CUADRO!J$5&amp;$E1136),'Hoja de Trabajo para listado'!$DE$151:$DG$151,0)),0)+IFERROR(INDEX('Hoja de Trabajo para listado'!$CD$155:$DC$1048576,MATCH($A1136,'Hoja de Trabajo para listado'!$CD$155:$CD$1048576,0),MATCH((CUADRO!J$5&amp;$E1136),'Hoja de Trabajo para listado'!$CD$151:$DC$151,0)),0)</f>
        <v>0</v>
      </c>
      <c r="K1136" s="314">
        <f ca="1">+IFERROR(INDEX('Hoja de Trabajo para listado'!$A$155:$Z$1048576,MATCH($A1136,'Hoja de Trabajo para listado'!$A$155:$A$1048576,0),MATCH((CUADRO!K$5&amp;$E1136),'Hoja de Trabajo para listado'!$A$151:$Z$151,0)),0)+IFERROR(INDEX('Hoja de Trabajo para listado'!$AB$155:$BA$1048576,MATCH($A1136,'Hoja de Trabajo para listado'!$AB$155:$AB$1048576,0),MATCH((CUADRO!K$5&amp;$E1136),'Hoja de Trabajo para listado'!$AB$151:$BA$151,0)),0)+IFERROR(INDEX('Hoja de Trabajo para listado'!$BC$155:$CB$1048576,MATCH($A1136,'Hoja de Trabajo para listado'!$BC$155:$BC$1048576,0),MATCH((CUADRO!K$5&amp;$E1136),'Hoja de Trabajo para listado'!$BC$151:$CB$151,0)),0)+IFERROR(INDEX('Hoja de Trabajo para listado'!$DE$153:$DG$274,MATCH($A1136,'Hoja de Trabajo para listado'!$DE$153:$DE$1048576,0),MATCH((CUADRO!K$5&amp;$E1136),'Hoja de Trabajo para listado'!$DE$151:$DG$151,0)),0)+IFERROR(INDEX('Hoja de Trabajo para listado'!$CD$155:$DC$1048576,MATCH($A1136,'Hoja de Trabajo para listado'!$CD$155:$CD$1048576,0),MATCH((CUADRO!K$5&amp;$E1136),'Hoja de Trabajo para listado'!$CD$151:$DC$151,0)),0)</f>
        <v>0</v>
      </c>
      <c r="L1136" s="314">
        <f ca="1">+IFERROR(INDEX('Hoja de Trabajo para listado'!$A$155:$Z$1048576,MATCH($A1136,'Hoja de Trabajo para listado'!$A$155:$A$1048576,0),MATCH((CUADRO!L$5&amp;$E1136),'Hoja de Trabajo para listado'!$A$151:$Z$151,0)),0)+IFERROR(INDEX('Hoja de Trabajo para listado'!$AB$155:$BA$1048576,MATCH($A1136,'Hoja de Trabajo para listado'!$AB$155:$AB$1048576,0),MATCH((CUADRO!L$5&amp;$E1136),'Hoja de Trabajo para listado'!$AB$151:$BA$151,0)),0)+IFERROR(INDEX('Hoja de Trabajo para listado'!$BC$155:$CB$1048576,MATCH($A1136,'Hoja de Trabajo para listado'!$BC$155:$BC$1048576,0),MATCH((CUADRO!L$5&amp;$E1136),'Hoja de Trabajo para listado'!$BC$151:$CB$151,0)),0)+IFERROR(INDEX('Hoja de Trabajo para listado'!$DE$153:$DG$274,MATCH($A1136,'Hoja de Trabajo para listado'!$DE$153:$DE$1048576,0),MATCH((CUADRO!L$5&amp;$E1136),'Hoja de Trabajo para listado'!$DE$151:$DG$151,0)),0)+IFERROR(INDEX('Hoja de Trabajo para listado'!$CD$155:$DC$1048576,MATCH($A1136,'Hoja de Trabajo para listado'!$CD$155:$CD$1048576,0),MATCH((CUADRO!L$5&amp;$E1136),'Hoja de Trabajo para listado'!$CD$151:$DC$151,0)),0)</f>
        <v>0</v>
      </c>
      <c r="M1136" s="314">
        <f ca="1">+IFERROR(INDEX('Hoja de Trabajo para listado'!$A$155:$Z$1048576,MATCH($A1136,'Hoja de Trabajo para listado'!$A$155:$A$1048576,0),MATCH((CUADRO!M$5&amp;$E1136),'Hoja de Trabajo para listado'!$A$151:$Z$151,0)),0)+IFERROR(INDEX('Hoja de Trabajo para listado'!$AB$155:$BA$1048576,MATCH($A1136,'Hoja de Trabajo para listado'!$AB$155:$AB$1048576,0),MATCH((CUADRO!M$5&amp;$E1136),'Hoja de Trabajo para listado'!$AB$151:$BA$151,0)),0)+IFERROR(INDEX('Hoja de Trabajo para listado'!$BC$155:$CB$1048576,MATCH($A1136,'Hoja de Trabajo para listado'!$BC$155:$BC$1048576,0),MATCH((CUADRO!M$5&amp;$E1136),'Hoja de Trabajo para listado'!$BC$151:$CB$151,0)),0)+IFERROR(INDEX('Hoja de Trabajo para listado'!$DE$153:$DG$274,MATCH($A1136,'Hoja de Trabajo para listado'!$DE$153:$DE$1048576,0),MATCH((CUADRO!M$5&amp;$E1136),'Hoja de Trabajo para listado'!$DE$151:$DG$151,0)),0)+IFERROR(INDEX('Hoja de Trabajo para listado'!$CD$155:$DC$1048576,MATCH($A1136,'Hoja de Trabajo para listado'!$CD$155:$CD$1048576,0),MATCH((CUADRO!M$5&amp;$E1136),'Hoja de Trabajo para listado'!$CD$151:$DC$151,0)),0)</f>
        <v>0</v>
      </c>
      <c r="N1136" s="314">
        <f ca="1">+IFERROR(INDEX('Hoja de Trabajo para listado'!$A$155:$Z$1048576,MATCH($A1136,'Hoja de Trabajo para listado'!$A$155:$A$1048576,0),MATCH((CUADRO!N$5&amp;$E1136),'Hoja de Trabajo para listado'!$A$151:$Z$151,0)),0)+IFERROR(INDEX('Hoja de Trabajo para listado'!$AB$155:$BA$1048576,MATCH($A1136,'Hoja de Trabajo para listado'!$AB$155:$AB$1048576,0),MATCH((CUADRO!N$5&amp;$E1136),'Hoja de Trabajo para listado'!$AB$151:$BA$151,0)),0)+IFERROR(INDEX('Hoja de Trabajo para listado'!$BC$155:$CB$1048576,MATCH($A1136,'Hoja de Trabajo para listado'!$BC$155:$BC$1048576,0),MATCH((CUADRO!N$5&amp;$E1136),'Hoja de Trabajo para listado'!$BC$151:$CB$151,0)),0)+IFERROR(INDEX('Hoja de Trabajo para listado'!$DE$153:$DG$274,MATCH($A1136,'Hoja de Trabajo para listado'!$DE$153:$DE$1048576,0),MATCH((CUADRO!N$5&amp;$E1136),'Hoja de Trabajo para listado'!$DE$151:$DG$151,0)),0)+IFERROR(INDEX('Hoja de Trabajo para listado'!$CD$155:$DC$1048576,MATCH($A1136,'Hoja de Trabajo para listado'!$CD$155:$CD$1048576,0),MATCH((CUADRO!N$5&amp;$E1136),'Hoja de Trabajo para listado'!$CD$151:$DC$151,0)),0)</f>
        <v>0</v>
      </c>
      <c r="O1136" s="314">
        <f ca="1">+IFERROR(INDEX('Hoja de Trabajo para listado'!$A$155:$Z$1048576,MATCH($A1136,'Hoja de Trabajo para listado'!$A$155:$A$1048576,0),MATCH((CUADRO!O$5&amp;$E1136),'Hoja de Trabajo para listado'!$A$151:$Z$151,0)),0)+IFERROR(INDEX('Hoja de Trabajo para listado'!$AB$155:$BA$1048576,MATCH($A1136,'Hoja de Trabajo para listado'!$AB$155:$AB$1048576,0),MATCH((CUADRO!O$5&amp;$E1136),'Hoja de Trabajo para listado'!$AB$151:$BA$151,0)),0)+IFERROR(INDEX('Hoja de Trabajo para listado'!$BC$155:$CB$1048576,MATCH($A1136,'Hoja de Trabajo para listado'!$BC$155:$BC$1048576,0),MATCH((CUADRO!O$5&amp;$E1136),'Hoja de Trabajo para listado'!$BC$151:$CB$151,0)),0)+IFERROR(INDEX('Hoja de Trabajo para listado'!$DE$153:$DG$274,MATCH($A1136,'Hoja de Trabajo para listado'!$DE$153:$DE$1048576,0),MATCH((CUADRO!O$5&amp;$E1136),'Hoja de Trabajo para listado'!$DE$151:$DG$151,0)),0)+IFERROR(INDEX('Hoja de Trabajo para listado'!$CD$155:$DC$1048576,MATCH($A1136,'Hoja de Trabajo para listado'!$CD$155:$CD$1048576,0),MATCH((CUADRO!O$5&amp;$E1136),'Hoja de Trabajo para listado'!$CD$151:$DC$151,0)),0)</f>
        <v>0</v>
      </c>
      <c r="P1136" s="314">
        <f ca="1">+IFERROR(INDEX('Hoja de Trabajo para listado'!$A$155:$Z$1048576,MATCH($A1136,'Hoja de Trabajo para listado'!$A$155:$A$1048576,0),MATCH((CUADRO!P$5&amp;$E1136),'Hoja de Trabajo para listado'!$A$151:$Z$151,0)),0)+IFERROR(INDEX('Hoja de Trabajo para listado'!$AB$155:$BA$1048576,MATCH($A1136,'Hoja de Trabajo para listado'!$AB$155:$AB$1048576,0),MATCH((CUADRO!P$5&amp;$E1136),'Hoja de Trabajo para listado'!$AB$151:$BA$151,0)),0)+IFERROR(INDEX('Hoja de Trabajo para listado'!$BC$155:$CB$1048576,MATCH($A1136,'Hoja de Trabajo para listado'!$BC$155:$BC$1048576,0),MATCH((CUADRO!P$5&amp;$E1136),'Hoja de Trabajo para listado'!$BC$151:$CB$151,0)),0)+IFERROR(INDEX('Hoja de Trabajo para listado'!$DE$153:$DG$274,MATCH($A1136,'Hoja de Trabajo para listado'!$DE$153:$DE$1048576,0),MATCH((CUADRO!P$5&amp;$E1136),'Hoja de Trabajo para listado'!$DE$151:$DG$151,0)),0)+IFERROR(INDEX('Hoja de Trabajo para listado'!$CD$155:$DC$1048576,MATCH($A1136,'Hoja de Trabajo para listado'!$CD$155:$CD$1048576,0),MATCH((CUADRO!P$5&amp;$E1136),'Hoja de Trabajo para listado'!$CD$151:$DC$151,0)),0)</f>
        <v>0</v>
      </c>
      <c r="Q1136" s="314">
        <f ca="1">+IFERROR(INDEX('Hoja de Trabajo para listado'!$A$155:$Z$1048576,MATCH($A1136,'Hoja de Trabajo para listado'!$A$155:$A$1048576,0),MATCH((CUADRO!Q$5&amp;$E1136),'Hoja de Trabajo para listado'!$A$151:$Z$151,0)),0)+IFERROR(INDEX('Hoja de Trabajo para listado'!$AB$155:$BA$1048576,MATCH($A1136,'Hoja de Trabajo para listado'!$AB$155:$AB$1048576,0),MATCH((CUADRO!Q$5&amp;$E1136),'Hoja de Trabajo para listado'!$AB$151:$BA$151,0)),0)+IFERROR(INDEX('Hoja de Trabajo para listado'!$BC$155:$CB$1048576,MATCH($A1136,'Hoja de Trabajo para listado'!$BC$155:$BC$1048576,0),MATCH((CUADRO!Q$5&amp;$E1136),'Hoja de Trabajo para listado'!$BC$151:$CB$151,0)),0)+IFERROR(INDEX('Hoja de Trabajo para listado'!$DE$153:$DG$274,MATCH($A1136,'Hoja de Trabajo para listado'!$DE$153:$DE$1048576,0),MATCH((CUADRO!Q$5&amp;$E1136),'Hoja de Trabajo para listado'!$DE$151:$DG$151,0)),0)+IFERROR(INDEX('Hoja de Trabajo para listado'!$CD$155:$DC$1048576,MATCH($A1136,'Hoja de Trabajo para listado'!$CD$155:$CD$1048576,0),MATCH((CUADRO!Q$5&amp;$E1136),'Hoja de Trabajo para listado'!$CD$151:$DC$151,0)),0)</f>
        <v>0</v>
      </c>
      <c r="R1136" s="314">
        <f t="shared" ca="1" si="34"/>
        <v>0</v>
      </c>
      <c r="S1136" s="314"/>
      <c r="T1136" s="314">
        <f ca="1">+T1137</f>
        <v>1442</v>
      </c>
      <c r="U1136" s="313">
        <f t="shared" si="35"/>
        <v>1</v>
      </c>
      <c r="V1136" s="319" t="str">
        <f>+VLOOKUP(A1136,bd_lista!$A$3:$E$593,5,FALSE)</f>
        <v>Órgano Ejecutivo</v>
      </c>
      <c r="W1136" s="425" t="str">
        <f>+V1136</f>
        <v>Órgano Ejecutivo</v>
      </c>
    </row>
    <row r="1137" spans="1:23" customFormat="1">
      <c r="A1137" s="323">
        <v>87</v>
      </c>
      <c r="B1137" s="428"/>
      <c r="C1137" s="339" t="str">
        <f>+VLOOKUP(A1137,bd_lista!$A$3:$C$593,3,FALSE)</f>
        <v>Ministerio de Comunicación</v>
      </c>
      <c r="D1137" s="430"/>
      <c r="E1137" s="319" t="s">
        <v>1419</v>
      </c>
      <c r="F1137" s="314">
        <f ca="1">+IFERROR(INDEX('Hoja de Trabajo para listado'!$A$155:$Z$1048576,MATCH($A1137,'Hoja de Trabajo para listado'!$A$155:$A$1048576,0),MATCH((CUADRO!F$5&amp;$E1137),'Hoja de Trabajo para listado'!$A$151:$Z$151,0)),0)+IFERROR(INDEX('Hoja de Trabajo para listado'!$AB$155:$BA$1048576,MATCH($A1137,'Hoja de Trabajo para listado'!$AB$155:$AB$1048576,0),MATCH((CUADRO!F$5&amp;$E1137),'Hoja de Trabajo para listado'!$AB$151:$BA$151,0)),0)+IFERROR(INDEX('Hoja de Trabajo para listado'!$BC$155:$CB$1048576,MATCH($A1137,'Hoja de Trabajo para listado'!$BC$155:$BC$1048576,0),MATCH((CUADRO!F$5&amp;$E1137),'Hoja de Trabajo para listado'!$BC$151:$CB$151,0)),0)+IFERROR(INDEX('Hoja de Trabajo para listado'!$DE$153:$DG$274,MATCH($A1137,'Hoja de Trabajo para listado'!$DE$153:$DE$1048576,0),MATCH((CUADRO!F$5&amp;$E1137),'Hoja de Trabajo para listado'!$DE$151:$DG$151,0)),0)+IFERROR(INDEX('Hoja de Trabajo para listado'!$CD$155:$DC$1048576,MATCH($A1137,'Hoja de Trabajo para listado'!$CD$155:$CD$1048576,0),MATCH((CUADRO!F$5&amp;$E1137),'Hoja de Trabajo para listado'!$CD$151:$DC$151,0)),0)</f>
        <v>0</v>
      </c>
      <c r="G1137" s="316">
        <f ca="1">+IFERROR(INDEX('Hoja de Trabajo para listado'!$A$155:$Z$1048576,MATCH($A1137,'Hoja de Trabajo para listado'!$A$155:$A$1048576,0),MATCH((CUADRO!G$5&amp;$E1137),'Hoja de Trabajo para listado'!$A$151:$Z$151,0)),0)+IFERROR(INDEX('Hoja de Trabajo para listado'!$AB$155:$BA$1048576,MATCH($A1137,'Hoja de Trabajo para listado'!$AB$155:$AB$1048576,0),MATCH((CUADRO!G$5&amp;$E1137),'Hoja de Trabajo para listado'!$AB$151:$BA$151,0)),0)+IFERROR(INDEX('Hoja de Trabajo para listado'!$BC$155:$CB$1048576,MATCH($A1137,'Hoja de Trabajo para listado'!$BC$155:$BC$1048576,0),MATCH((CUADRO!G$5&amp;$E1137),'Hoja de Trabajo para listado'!$BC$151:$CB$151,0)),0)+IFERROR(INDEX('Hoja de Trabajo para listado'!$DE$153:$DG$274,MATCH($A1137,'Hoja de Trabajo para listado'!$DE$153:$DE$1048576,0),MATCH((CUADRO!G$5&amp;$E1137),'Hoja de Trabajo para listado'!$DE$151:$DG$151,0)),0)+IFERROR(INDEX('Hoja de Trabajo para listado'!$CD$155:$DC$1048576,MATCH($A1137,'Hoja de Trabajo para listado'!$CD$155:$CD$1048576,0),MATCH((CUADRO!G$5&amp;$E1137),'Hoja de Trabajo para listado'!$CD$151:$DC$151,0)),0)</f>
        <v>1097</v>
      </c>
      <c r="H1137" s="316">
        <f ca="1">+IFERROR(INDEX('Hoja de Trabajo para listado'!$A$155:$Z$1048576,MATCH($A1137,'Hoja de Trabajo para listado'!$A$155:$A$1048576,0),MATCH((CUADRO!H$5&amp;$E1137),'Hoja de Trabajo para listado'!$A$151:$Z$151,0)),0)+IFERROR(INDEX('Hoja de Trabajo para listado'!$AB$155:$BA$1048576,MATCH($A1137,'Hoja de Trabajo para listado'!$AB$155:$AB$1048576,0),MATCH((CUADRO!H$5&amp;$E1137),'Hoja de Trabajo para listado'!$AB$151:$BA$151,0)),0)+IFERROR(INDEX('Hoja de Trabajo para listado'!$BC$155:$CB$1048576,MATCH($A1137,'Hoja de Trabajo para listado'!$BC$155:$BC$1048576,0),MATCH((CUADRO!H$5&amp;$E1137),'Hoja de Trabajo para listado'!$BC$151:$CB$151,0)),0)+IFERROR(INDEX('Hoja de Trabajo para listado'!$DE$153:$DG$274,MATCH($A1137,'Hoja de Trabajo para listado'!$DE$153:$DE$1048576,0),MATCH((CUADRO!H$5&amp;$E1137),'Hoja de Trabajo para listado'!$DE$151:$DG$151,0)),0)+IFERROR(INDEX('Hoja de Trabajo para listado'!$CD$155:$DC$1048576,MATCH($A1137,'Hoja de Trabajo para listado'!$CD$155:$CD$1048576,0),MATCH((CUADRO!H$5&amp;$E1137),'Hoja de Trabajo para listado'!$CD$151:$DC$151,0)),0)</f>
        <v>0</v>
      </c>
      <c r="I1137" s="316">
        <f ca="1">+IFERROR(INDEX('Hoja de Trabajo para listado'!$A$155:$Z$1048576,MATCH($A1137,'Hoja de Trabajo para listado'!$A$155:$A$1048576,0),MATCH((CUADRO!I$5&amp;$E1137),'Hoja de Trabajo para listado'!$A$151:$Z$151,0)),0)+IFERROR(INDEX('Hoja de Trabajo para listado'!$AB$155:$BA$1048576,MATCH($A1137,'Hoja de Trabajo para listado'!$AB$155:$AB$1048576,0),MATCH((CUADRO!I$5&amp;$E1137),'Hoja de Trabajo para listado'!$AB$151:$BA$151,0)),0)+IFERROR(INDEX('Hoja de Trabajo para listado'!$BC$155:$CB$1048576,MATCH($A1137,'Hoja de Trabajo para listado'!$BC$155:$BC$1048576,0),MATCH((CUADRO!I$5&amp;$E1137),'Hoja de Trabajo para listado'!$BC$151:$CB$151,0)),0)+IFERROR(INDEX('Hoja de Trabajo para listado'!$DE$153:$DG$274,MATCH($A1137,'Hoja de Trabajo para listado'!$DE$153:$DE$1048576,0),MATCH((CUADRO!I$5&amp;$E1137),'Hoja de Trabajo para listado'!$DE$151:$DG$151,0)),0)+IFERROR(INDEX('Hoja de Trabajo para listado'!$CD$155:$DC$1048576,MATCH($A1137,'Hoja de Trabajo para listado'!$CD$155:$CD$1048576,0),MATCH((CUADRO!I$5&amp;$E1137),'Hoja de Trabajo para listado'!$CD$151:$DC$151,0)),0)</f>
        <v>0</v>
      </c>
      <c r="J1137" s="316">
        <f ca="1">+IFERROR(INDEX('Hoja de Trabajo para listado'!$A$155:$Z$1048576,MATCH($A1137,'Hoja de Trabajo para listado'!$A$155:$A$1048576,0),MATCH((CUADRO!J$5&amp;$E1137),'Hoja de Trabajo para listado'!$A$151:$Z$151,0)),0)+IFERROR(INDEX('Hoja de Trabajo para listado'!$AB$155:$BA$1048576,MATCH($A1137,'Hoja de Trabajo para listado'!$AB$155:$AB$1048576,0),MATCH((CUADRO!J$5&amp;$E1137),'Hoja de Trabajo para listado'!$AB$151:$BA$151,0)),0)+IFERROR(INDEX('Hoja de Trabajo para listado'!$BC$155:$CB$1048576,MATCH($A1137,'Hoja de Trabajo para listado'!$BC$155:$BC$1048576,0),MATCH((CUADRO!J$5&amp;$E1137),'Hoja de Trabajo para listado'!$BC$151:$CB$151,0)),0)+IFERROR(INDEX('Hoja de Trabajo para listado'!$DE$153:$DG$274,MATCH($A1137,'Hoja de Trabajo para listado'!$DE$153:$DE$1048576,0),MATCH((CUADRO!J$5&amp;$E1137),'Hoja de Trabajo para listado'!$DE$151:$DG$151,0)),0)+IFERROR(INDEX('Hoja de Trabajo para listado'!$CD$155:$DC$1048576,MATCH($A1137,'Hoja de Trabajo para listado'!$CD$155:$CD$1048576,0),MATCH((CUADRO!J$5&amp;$E1137),'Hoja de Trabajo para listado'!$CD$151:$DC$151,0)),0)</f>
        <v>345</v>
      </c>
      <c r="K1137" s="314">
        <f ca="1">+IFERROR(INDEX('Hoja de Trabajo para listado'!$A$155:$Z$1048576,MATCH($A1137,'Hoja de Trabajo para listado'!$A$155:$A$1048576,0),MATCH((CUADRO!K$5&amp;$E1137),'Hoja de Trabajo para listado'!$A$151:$Z$151,0)),0)+IFERROR(INDEX('Hoja de Trabajo para listado'!$AB$155:$BA$1048576,MATCH($A1137,'Hoja de Trabajo para listado'!$AB$155:$AB$1048576,0),MATCH((CUADRO!K$5&amp;$E1137),'Hoja de Trabajo para listado'!$AB$151:$BA$151,0)),0)+IFERROR(INDEX('Hoja de Trabajo para listado'!$BC$155:$CB$1048576,MATCH($A1137,'Hoja de Trabajo para listado'!$BC$155:$BC$1048576,0),MATCH((CUADRO!K$5&amp;$E1137),'Hoja de Trabajo para listado'!$BC$151:$CB$151,0)),0)+IFERROR(INDEX('Hoja de Trabajo para listado'!$DE$153:$DG$274,MATCH($A1137,'Hoja de Trabajo para listado'!$DE$153:$DE$1048576,0),MATCH((CUADRO!K$5&amp;$E1137),'Hoja de Trabajo para listado'!$DE$151:$DG$151,0)),0)+IFERROR(INDEX('Hoja de Trabajo para listado'!$CD$155:$DC$1048576,MATCH($A1137,'Hoja de Trabajo para listado'!$CD$155:$CD$1048576,0),MATCH((CUADRO!K$5&amp;$E1137),'Hoja de Trabajo para listado'!$CD$151:$DC$151,0)),0)</f>
        <v>0</v>
      </c>
      <c r="L1137" s="314">
        <f ca="1">+IFERROR(INDEX('Hoja de Trabajo para listado'!$A$155:$Z$1048576,MATCH($A1137,'Hoja de Trabajo para listado'!$A$155:$A$1048576,0),MATCH((CUADRO!L$5&amp;$E1137),'Hoja de Trabajo para listado'!$A$151:$Z$151,0)),0)+IFERROR(INDEX('Hoja de Trabajo para listado'!$AB$155:$BA$1048576,MATCH($A1137,'Hoja de Trabajo para listado'!$AB$155:$AB$1048576,0),MATCH((CUADRO!L$5&amp;$E1137),'Hoja de Trabajo para listado'!$AB$151:$BA$151,0)),0)+IFERROR(INDEX('Hoja de Trabajo para listado'!$BC$155:$CB$1048576,MATCH($A1137,'Hoja de Trabajo para listado'!$BC$155:$BC$1048576,0),MATCH((CUADRO!L$5&amp;$E1137),'Hoja de Trabajo para listado'!$BC$151:$CB$151,0)),0)+IFERROR(INDEX('Hoja de Trabajo para listado'!$DE$153:$DG$274,MATCH($A1137,'Hoja de Trabajo para listado'!$DE$153:$DE$1048576,0),MATCH((CUADRO!L$5&amp;$E1137),'Hoja de Trabajo para listado'!$DE$151:$DG$151,0)),0)+IFERROR(INDEX('Hoja de Trabajo para listado'!$CD$155:$DC$1048576,MATCH($A1137,'Hoja de Trabajo para listado'!$CD$155:$CD$1048576,0),MATCH((CUADRO!L$5&amp;$E1137),'Hoja de Trabajo para listado'!$CD$151:$DC$151,0)),0)</f>
        <v>0</v>
      </c>
      <c r="M1137" s="314">
        <f ca="1">+IFERROR(INDEX('Hoja de Trabajo para listado'!$A$155:$Z$1048576,MATCH($A1137,'Hoja de Trabajo para listado'!$A$155:$A$1048576,0),MATCH((CUADRO!M$5&amp;$E1137),'Hoja de Trabajo para listado'!$A$151:$Z$151,0)),0)+IFERROR(INDEX('Hoja de Trabajo para listado'!$AB$155:$BA$1048576,MATCH($A1137,'Hoja de Trabajo para listado'!$AB$155:$AB$1048576,0),MATCH((CUADRO!M$5&amp;$E1137),'Hoja de Trabajo para listado'!$AB$151:$BA$151,0)),0)+IFERROR(INDEX('Hoja de Trabajo para listado'!$BC$155:$CB$1048576,MATCH($A1137,'Hoja de Trabajo para listado'!$BC$155:$BC$1048576,0),MATCH((CUADRO!M$5&amp;$E1137),'Hoja de Trabajo para listado'!$BC$151:$CB$151,0)),0)+IFERROR(INDEX('Hoja de Trabajo para listado'!$DE$153:$DG$274,MATCH($A1137,'Hoja de Trabajo para listado'!$DE$153:$DE$1048576,0),MATCH((CUADRO!M$5&amp;$E1137),'Hoja de Trabajo para listado'!$DE$151:$DG$151,0)),0)+IFERROR(INDEX('Hoja de Trabajo para listado'!$CD$155:$DC$1048576,MATCH($A1137,'Hoja de Trabajo para listado'!$CD$155:$CD$1048576,0),MATCH((CUADRO!M$5&amp;$E1137),'Hoja de Trabajo para listado'!$CD$151:$DC$151,0)),0)</f>
        <v>0</v>
      </c>
      <c r="N1137" s="314">
        <f ca="1">+IFERROR(INDEX('Hoja de Trabajo para listado'!$A$155:$Z$1048576,MATCH($A1137,'Hoja de Trabajo para listado'!$A$155:$A$1048576,0),MATCH((CUADRO!N$5&amp;$E1137),'Hoja de Trabajo para listado'!$A$151:$Z$151,0)),0)+IFERROR(INDEX('Hoja de Trabajo para listado'!$AB$155:$BA$1048576,MATCH($A1137,'Hoja de Trabajo para listado'!$AB$155:$AB$1048576,0),MATCH((CUADRO!N$5&amp;$E1137),'Hoja de Trabajo para listado'!$AB$151:$BA$151,0)),0)+IFERROR(INDEX('Hoja de Trabajo para listado'!$BC$155:$CB$1048576,MATCH($A1137,'Hoja de Trabajo para listado'!$BC$155:$BC$1048576,0),MATCH((CUADRO!N$5&amp;$E1137),'Hoja de Trabajo para listado'!$BC$151:$CB$151,0)),0)+IFERROR(INDEX('Hoja de Trabajo para listado'!$DE$153:$DG$274,MATCH($A1137,'Hoja de Trabajo para listado'!$DE$153:$DE$1048576,0),MATCH((CUADRO!N$5&amp;$E1137),'Hoja de Trabajo para listado'!$DE$151:$DG$151,0)),0)+IFERROR(INDEX('Hoja de Trabajo para listado'!$CD$155:$DC$1048576,MATCH($A1137,'Hoja de Trabajo para listado'!$CD$155:$CD$1048576,0),MATCH((CUADRO!N$5&amp;$E1137),'Hoja de Trabajo para listado'!$CD$151:$DC$151,0)),0)</f>
        <v>0</v>
      </c>
      <c r="O1137" s="314">
        <f ca="1">+IFERROR(INDEX('Hoja de Trabajo para listado'!$A$155:$Z$1048576,MATCH($A1137,'Hoja de Trabajo para listado'!$A$155:$A$1048576,0),MATCH((CUADRO!O$5&amp;$E1137),'Hoja de Trabajo para listado'!$A$151:$Z$151,0)),0)+IFERROR(INDEX('Hoja de Trabajo para listado'!$AB$155:$BA$1048576,MATCH($A1137,'Hoja de Trabajo para listado'!$AB$155:$AB$1048576,0),MATCH((CUADRO!O$5&amp;$E1137),'Hoja de Trabajo para listado'!$AB$151:$BA$151,0)),0)+IFERROR(INDEX('Hoja de Trabajo para listado'!$BC$155:$CB$1048576,MATCH($A1137,'Hoja de Trabajo para listado'!$BC$155:$BC$1048576,0),MATCH((CUADRO!O$5&amp;$E1137),'Hoja de Trabajo para listado'!$BC$151:$CB$151,0)),0)+IFERROR(INDEX('Hoja de Trabajo para listado'!$DE$153:$DG$274,MATCH($A1137,'Hoja de Trabajo para listado'!$DE$153:$DE$1048576,0),MATCH((CUADRO!O$5&amp;$E1137),'Hoja de Trabajo para listado'!$DE$151:$DG$151,0)),0)+IFERROR(INDEX('Hoja de Trabajo para listado'!$CD$155:$DC$1048576,MATCH($A1137,'Hoja de Trabajo para listado'!$CD$155:$CD$1048576,0),MATCH((CUADRO!O$5&amp;$E1137),'Hoja de Trabajo para listado'!$CD$151:$DC$151,0)),0)</f>
        <v>0</v>
      </c>
      <c r="P1137" s="314">
        <f ca="1">+IFERROR(INDEX('Hoja de Trabajo para listado'!$A$155:$Z$1048576,MATCH($A1137,'Hoja de Trabajo para listado'!$A$155:$A$1048576,0),MATCH((CUADRO!P$5&amp;$E1137),'Hoja de Trabajo para listado'!$A$151:$Z$151,0)),0)+IFERROR(INDEX('Hoja de Trabajo para listado'!$AB$155:$BA$1048576,MATCH($A1137,'Hoja de Trabajo para listado'!$AB$155:$AB$1048576,0),MATCH((CUADRO!P$5&amp;$E1137),'Hoja de Trabajo para listado'!$AB$151:$BA$151,0)),0)+IFERROR(INDEX('Hoja de Trabajo para listado'!$BC$155:$CB$1048576,MATCH($A1137,'Hoja de Trabajo para listado'!$BC$155:$BC$1048576,0),MATCH((CUADRO!P$5&amp;$E1137),'Hoja de Trabajo para listado'!$BC$151:$CB$151,0)),0)+IFERROR(INDEX('Hoja de Trabajo para listado'!$DE$153:$DG$274,MATCH($A1137,'Hoja de Trabajo para listado'!$DE$153:$DE$1048576,0),MATCH((CUADRO!P$5&amp;$E1137),'Hoja de Trabajo para listado'!$DE$151:$DG$151,0)),0)+IFERROR(INDEX('Hoja de Trabajo para listado'!$CD$155:$DC$1048576,MATCH($A1137,'Hoja de Trabajo para listado'!$CD$155:$CD$1048576,0),MATCH((CUADRO!P$5&amp;$E1137),'Hoja de Trabajo para listado'!$CD$151:$DC$151,0)),0)</f>
        <v>0</v>
      </c>
      <c r="Q1137" s="314">
        <f ca="1">+IFERROR(INDEX('Hoja de Trabajo para listado'!$A$155:$Z$1048576,MATCH($A1137,'Hoja de Trabajo para listado'!$A$155:$A$1048576,0),MATCH((CUADRO!Q$5&amp;$E1137),'Hoja de Trabajo para listado'!$A$151:$Z$151,0)),0)+IFERROR(INDEX('Hoja de Trabajo para listado'!$AB$155:$BA$1048576,MATCH($A1137,'Hoja de Trabajo para listado'!$AB$155:$AB$1048576,0),MATCH((CUADRO!Q$5&amp;$E1137),'Hoja de Trabajo para listado'!$AB$151:$BA$151,0)),0)+IFERROR(INDEX('Hoja de Trabajo para listado'!$BC$155:$CB$1048576,MATCH($A1137,'Hoja de Trabajo para listado'!$BC$155:$BC$1048576,0),MATCH((CUADRO!Q$5&amp;$E1137),'Hoja de Trabajo para listado'!$BC$151:$CB$151,0)),0)+IFERROR(INDEX('Hoja de Trabajo para listado'!$DE$153:$DG$274,MATCH($A1137,'Hoja de Trabajo para listado'!$DE$153:$DE$1048576,0),MATCH((CUADRO!Q$5&amp;$E1137),'Hoja de Trabajo para listado'!$DE$151:$DG$151,0)),0)+IFERROR(INDEX('Hoja de Trabajo para listado'!$CD$155:$DC$1048576,MATCH($A1137,'Hoja de Trabajo para listado'!$CD$155:$CD$1048576,0),MATCH((CUADRO!Q$5&amp;$E1137),'Hoja de Trabajo para listado'!$CD$151:$DC$151,0)),0)</f>
        <v>0</v>
      </c>
      <c r="R1137" s="316">
        <f t="shared" ca="1" si="34"/>
        <v>1442</v>
      </c>
      <c r="S1137" s="316">
        <f ca="1">+R1136+R1137</f>
        <v>1442</v>
      </c>
      <c r="T1137" s="314">
        <f ca="1">+S1137</f>
        <v>1442</v>
      </c>
      <c r="U1137" s="348">
        <f t="shared" si="35"/>
        <v>2</v>
      </c>
      <c r="V1137" s="319" t="str">
        <f>+VLOOKUP(A1137,bd_lista!$A$3:$E$593,5,FALSE)</f>
        <v>Órgano Ejecutivo</v>
      </c>
      <c r="W1137" s="426"/>
    </row>
    <row r="1138" spans="1:23" customFormat="1" ht="15" customHeight="1">
      <c r="A1138" s="323">
        <v>52</v>
      </c>
      <c r="B1138" s="427">
        <f>+A1138</f>
        <v>52</v>
      </c>
      <c r="C1138" s="318" t="str">
        <f>+VLOOKUP(A1138,bd_lista!$A$3:$C$593,3,FALSE)</f>
        <v>Ministerio de Culturas y Turismo</v>
      </c>
      <c r="D1138" s="429" t="str">
        <f>+C1138</f>
        <v>Ministerio de Culturas y Turismo</v>
      </c>
      <c r="E1138" s="339" t="s">
        <v>1418</v>
      </c>
      <c r="F1138" s="360">
        <f ca="1">+IFERROR(INDEX('Hoja de Trabajo para listado'!$A$155:$Z$1048576,MATCH($A1138,'Hoja de Trabajo para listado'!$A$155:$A$1048576,0),MATCH((CUADRO!F$5&amp;$E1138),'Hoja de Trabajo para listado'!$A$151:$Z$151,0)),0)+IFERROR(INDEX('Hoja de Trabajo para listado'!$AB$155:$BA$1048576,MATCH($A1138,'Hoja de Trabajo para listado'!$AB$155:$AB$1048576,0),MATCH((CUADRO!F$5&amp;$E1138),'Hoja de Trabajo para listado'!$AB$151:$BA$151,0)),0)+IFERROR(INDEX('Hoja de Trabajo para listado'!$BC$155:$CB$1048576,MATCH($A1138,'Hoja de Trabajo para listado'!$BC$155:$BC$1048576,0),MATCH((CUADRO!F$5&amp;$E1138),'Hoja de Trabajo para listado'!$BC$151:$CB$151,0)),0)+IFERROR(INDEX('Hoja de Trabajo para listado'!$DE$153:$DG$274,MATCH($A1138,'Hoja de Trabajo para listado'!$DE$153:$DE$1048576,0),MATCH((CUADRO!F$5&amp;$E1138),'Hoja de Trabajo para listado'!$DE$151:$DG$151,0)),0)+IFERROR(INDEX('Hoja de Trabajo para listado'!$CD$155:$DC$1048576,MATCH($A1138,'Hoja de Trabajo para listado'!$CD$155:$CD$1048576,0),MATCH((CUADRO!F$5&amp;$E1138),'Hoja de Trabajo para listado'!$CD$151:$DC$151,0)),0)</f>
        <v>0</v>
      </c>
      <c r="G1138" s="314">
        <f ca="1">+IFERROR(INDEX('Hoja de Trabajo para listado'!$A$155:$Z$1048576,MATCH($A1138,'Hoja de Trabajo para listado'!$A$155:$A$1048576,0),MATCH((CUADRO!G$5&amp;$E1138),'Hoja de Trabajo para listado'!$A$151:$Z$151,0)),0)+IFERROR(INDEX('Hoja de Trabajo para listado'!$AB$155:$BA$1048576,MATCH($A1138,'Hoja de Trabajo para listado'!$AB$155:$AB$1048576,0),MATCH((CUADRO!G$5&amp;$E1138),'Hoja de Trabajo para listado'!$AB$151:$BA$151,0)),0)+IFERROR(INDEX('Hoja de Trabajo para listado'!$BC$155:$CB$1048576,MATCH($A1138,'Hoja de Trabajo para listado'!$BC$155:$BC$1048576,0),MATCH((CUADRO!G$5&amp;$E1138),'Hoja de Trabajo para listado'!$BC$151:$CB$151,0)),0)+IFERROR(INDEX('Hoja de Trabajo para listado'!$DE$153:$DG$274,MATCH($A1138,'Hoja de Trabajo para listado'!$DE$153:$DE$1048576,0),MATCH((CUADRO!G$5&amp;$E1138),'Hoja de Trabajo para listado'!$DE$151:$DG$151,0)),0)+IFERROR(INDEX('Hoja de Trabajo para listado'!$CD$155:$DC$1048576,MATCH($A1138,'Hoja de Trabajo para listado'!$CD$155:$CD$1048576,0),MATCH((CUADRO!G$5&amp;$E1138),'Hoja de Trabajo para listado'!$CD$151:$DC$151,0)),0)</f>
        <v>0</v>
      </c>
      <c r="H1138" s="314">
        <f ca="1">+IFERROR(INDEX('Hoja de Trabajo para listado'!$A$155:$Z$1048576,MATCH($A1138,'Hoja de Trabajo para listado'!$A$155:$A$1048576,0),MATCH((CUADRO!H$5&amp;$E1138),'Hoja de Trabajo para listado'!$A$151:$Z$151,0)),0)+IFERROR(INDEX('Hoja de Trabajo para listado'!$AB$155:$BA$1048576,MATCH($A1138,'Hoja de Trabajo para listado'!$AB$155:$AB$1048576,0),MATCH((CUADRO!H$5&amp;$E1138),'Hoja de Trabajo para listado'!$AB$151:$BA$151,0)),0)+IFERROR(INDEX('Hoja de Trabajo para listado'!$BC$155:$CB$1048576,MATCH($A1138,'Hoja de Trabajo para listado'!$BC$155:$BC$1048576,0),MATCH((CUADRO!H$5&amp;$E1138),'Hoja de Trabajo para listado'!$BC$151:$CB$151,0)),0)+IFERROR(INDEX('Hoja de Trabajo para listado'!$DE$153:$DG$274,MATCH($A1138,'Hoja de Trabajo para listado'!$DE$153:$DE$1048576,0),MATCH((CUADRO!H$5&amp;$E1138),'Hoja de Trabajo para listado'!$DE$151:$DG$151,0)),0)+IFERROR(INDEX('Hoja de Trabajo para listado'!$CD$155:$DC$1048576,MATCH($A1138,'Hoja de Trabajo para listado'!$CD$155:$CD$1048576,0),MATCH((CUADRO!H$5&amp;$E1138),'Hoja de Trabajo para listado'!$CD$151:$DC$151,0)),0)</f>
        <v>0</v>
      </c>
      <c r="I1138" s="314">
        <f ca="1">+IFERROR(INDEX('Hoja de Trabajo para listado'!$A$155:$Z$1048576,MATCH($A1138,'Hoja de Trabajo para listado'!$A$155:$A$1048576,0),MATCH((CUADRO!I$5&amp;$E1138),'Hoja de Trabajo para listado'!$A$151:$Z$151,0)),0)+IFERROR(INDEX('Hoja de Trabajo para listado'!$AB$155:$BA$1048576,MATCH($A1138,'Hoja de Trabajo para listado'!$AB$155:$AB$1048576,0),MATCH((CUADRO!I$5&amp;$E1138),'Hoja de Trabajo para listado'!$AB$151:$BA$151,0)),0)+IFERROR(INDEX('Hoja de Trabajo para listado'!$BC$155:$CB$1048576,MATCH($A1138,'Hoja de Trabajo para listado'!$BC$155:$BC$1048576,0),MATCH((CUADRO!I$5&amp;$E1138),'Hoja de Trabajo para listado'!$BC$151:$CB$151,0)),0)+IFERROR(INDEX('Hoja de Trabajo para listado'!$DE$153:$DG$274,MATCH($A1138,'Hoja de Trabajo para listado'!$DE$153:$DE$1048576,0),MATCH((CUADRO!I$5&amp;$E1138),'Hoja de Trabajo para listado'!$DE$151:$DG$151,0)),0)+IFERROR(INDEX('Hoja de Trabajo para listado'!$CD$155:$DC$1048576,MATCH($A1138,'Hoja de Trabajo para listado'!$CD$155:$CD$1048576,0),MATCH((CUADRO!I$5&amp;$E1138),'Hoja de Trabajo para listado'!$CD$151:$DC$151,0)),0)</f>
        <v>0</v>
      </c>
      <c r="J1138" s="314">
        <f ca="1">+IFERROR(INDEX('Hoja de Trabajo para listado'!$A$155:$Z$1048576,MATCH($A1138,'Hoja de Trabajo para listado'!$A$155:$A$1048576,0),MATCH((CUADRO!J$5&amp;$E1138),'Hoja de Trabajo para listado'!$A$151:$Z$151,0)),0)+IFERROR(INDEX('Hoja de Trabajo para listado'!$AB$155:$BA$1048576,MATCH($A1138,'Hoja de Trabajo para listado'!$AB$155:$AB$1048576,0),MATCH((CUADRO!J$5&amp;$E1138),'Hoja de Trabajo para listado'!$AB$151:$BA$151,0)),0)+IFERROR(INDEX('Hoja de Trabajo para listado'!$BC$155:$CB$1048576,MATCH($A1138,'Hoja de Trabajo para listado'!$BC$155:$BC$1048576,0),MATCH((CUADRO!J$5&amp;$E1138),'Hoja de Trabajo para listado'!$BC$151:$CB$151,0)),0)+IFERROR(INDEX('Hoja de Trabajo para listado'!$DE$153:$DG$274,MATCH($A1138,'Hoja de Trabajo para listado'!$DE$153:$DE$1048576,0),MATCH((CUADRO!J$5&amp;$E1138),'Hoja de Trabajo para listado'!$DE$151:$DG$151,0)),0)+IFERROR(INDEX('Hoja de Trabajo para listado'!$CD$155:$DC$1048576,MATCH($A1138,'Hoja de Trabajo para listado'!$CD$155:$CD$1048576,0),MATCH((CUADRO!J$5&amp;$E1138),'Hoja de Trabajo para listado'!$CD$151:$DC$151,0)),0)</f>
        <v>0</v>
      </c>
      <c r="K1138" s="314">
        <f ca="1">+IFERROR(INDEX('Hoja de Trabajo para listado'!$A$155:$Z$1048576,MATCH($A1138,'Hoja de Trabajo para listado'!$A$155:$A$1048576,0),MATCH((CUADRO!K$5&amp;$E1138),'Hoja de Trabajo para listado'!$A$151:$Z$151,0)),0)+IFERROR(INDEX('Hoja de Trabajo para listado'!$AB$155:$BA$1048576,MATCH($A1138,'Hoja de Trabajo para listado'!$AB$155:$AB$1048576,0),MATCH((CUADRO!K$5&amp;$E1138),'Hoja de Trabajo para listado'!$AB$151:$BA$151,0)),0)+IFERROR(INDEX('Hoja de Trabajo para listado'!$BC$155:$CB$1048576,MATCH($A1138,'Hoja de Trabajo para listado'!$BC$155:$BC$1048576,0),MATCH((CUADRO!K$5&amp;$E1138),'Hoja de Trabajo para listado'!$BC$151:$CB$151,0)),0)+IFERROR(INDEX('Hoja de Trabajo para listado'!$DE$153:$DG$274,MATCH($A1138,'Hoja de Trabajo para listado'!$DE$153:$DE$1048576,0),MATCH((CUADRO!K$5&amp;$E1138),'Hoja de Trabajo para listado'!$DE$151:$DG$151,0)),0)+IFERROR(INDEX('Hoja de Trabajo para listado'!$CD$155:$DC$1048576,MATCH($A1138,'Hoja de Trabajo para listado'!$CD$155:$CD$1048576,0),MATCH((CUADRO!K$5&amp;$E1138),'Hoja de Trabajo para listado'!$CD$151:$DC$151,0)),0)</f>
        <v>0</v>
      </c>
      <c r="L1138" s="314">
        <f ca="1">+IFERROR(INDEX('Hoja de Trabajo para listado'!$A$155:$Z$1048576,MATCH($A1138,'Hoja de Trabajo para listado'!$A$155:$A$1048576,0),MATCH((CUADRO!L$5&amp;$E1138),'Hoja de Trabajo para listado'!$A$151:$Z$151,0)),0)+IFERROR(INDEX('Hoja de Trabajo para listado'!$AB$155:$BA$1048576,MATCH($A1138,'Hoja de Trabajo para listado'!$AB$155:$AB$1048576,0),MATCH((CUADRO!L$5&amp;$E1138),'Hoja de Trabajo para listado'!$AB$151:$BA$151,0)),0)+IFERROR(INDEX('Hoja de Trabajo para listado'!$BC$155:$CB$1048576,MATCH($A1138,'Hoja de Trabajo para listado'!$BC$155:$BC$1048576,0),MATCH((CUADRO!L$5&amp;$E1138),'Hoja de Trabajo para listado'!$BC$151:$CB$151,0)),0)+IFERROR(INDEX('Hoja de Trabajo para listado'!$DE$153:$DG$274,MATCH($A1138,'Hoja de Trabajo para listado'!$DE$153:$DE$1048576,0),MATCH((CUADRO!L$5&amp;$E1138),'Hoja de Trabajo para listado'!$DE$151:$DG$151,0)),0)+IFERROR(INDEX('Hoja de Trabajo para listado'!$CD$155:$DC$1048576,MATCH($A1138,'Hoja de Trabajo para listado'!$CD$155:$CD$1048576,0),MATCH((CUADRO!L$5&amp;$E1138),'Hoja de Trabajo para listado'!$CD$151:$DC$151,0)),0)</f>
        <v>0</v>
      </c>
      <c r="M1138" s="314">
        <f ca="1">+IFERROR(INDEX('Hoja de Trabajo para listado'!$A$155:$Z$1048576,MATCH($A1138,'Hoja de Trabajo para listado'!$A$155:$A$1048576,0),MATCH((CUADRO!M$5&amp;$E1138),'Hoja de Trabajo para listado'!$A$151:$Z$151,0)),0)+IFERROR(INDEX('Hoja de Trabajo para listado'!$AB$155:$BA$1048576,MATCH($A1138,'Hoja de Trabajo para listado'!$AB$155:$AB$1048576,0),MATCH((CUADRO!M$5&amp;$E1138),'Hoja de Trabajo para listado'!$AB$151:$BA$151,0)),0)+IFERROR(INDEX('Hoja de Trabajo para listado'!$BC$155:$CB$1048576,MATCH($A1138,'Hoja de Trabajo para listado'!$BC$155:$BC$1048576,0),MATCH((CUADRO!M$5&amp;$E1138),'Hoja de Trabajo para listado'!$BC$151:$CB$151,0)),0)+IFERROR(INDEX('Hoja de Trabajo para listado'!$DE$153:$DG$274,MATCH($A1138,'Hoja de Trabajo para listado'!$DE$153:$DE$1048576,0),MATCH((CUADRO!M$5&amp;$E1138),'Hoja de Trabajo para listado'!$DE$151:$DG$151,0)),0)+IFERROR(INDEX('Hoja de Trabajo para listado'!$CD$155:$DC$1048576,MATCH($A1138,'Hoja de Trabajo para listado'!$CD$155:$CD$1048576,0),MATCH((CUADRO!M$5&amp;$E1138),'Hoja de Trabajo para listado'!$CD$151:$DC$151,0)),0)</f>
        <v>0</v>
      </c>
      <c r="N1138" s="314">
        <f ca="1">+IFERROR(INDEX('Hoja de Trabajo para listado'!$A$155:$Z$1048576,MATCH($A1138,'Hoja de Trabajo para listado'!$A$155:$A$1048576,0),MATCH((CUADRO!N$5&amp;$E1138),'Hoja de Trabajo para listado'!$A$151:$Z$151,0)),0)+IFERROR(INDEX('Hoja de Trabajo para listado'!$AB$155:$BA$1048576,MATCH($A1138,'Hoja de Trabajo para listado'!$AB$155:$AB$1048576,0),MATCH((CUADRO!N$5&amp;$E1138),'Hoja de Trabajo para listado'!$AB$151:$BA$151,0)),0)+IFERROR(INDEX('Hoja de Trabajo para listado'!$BC$155:$CB$1048576,MATCH($A1138,'Hoja de Trabajo para listado'!$BC$155:$BC$1048576,0),MATCH((CUADRO!N$5&amp;$E1138),'Hoja de Trabajo para listado'!$BC$151:$CB$151,0)),0)+IFERROR(INDEX('Hoja de Trabajo para listado'!$DE$153:$DG$274,MATCH($A1138,'Hoja de Trabajo para listado'!$DE$153:$DE$1048576,0),MATCH((CUADRO!N$5&amp;$E1138),'Hoja de Trabajo para listado'!$DE$151:$DG$151,0)),0)+IFERROR(INDEX('Hoja de Trabajo para listado'!$CD$155:$DC$1048576,MATCH($A1138,'Hoja de Trabajo para listado'!$CD$155:$CD$1048576,0),MATCH((CUADRO!N$5&amp;$E1138),'Hoja de Trabajo para listado'!$CD$151:$DC$151,0)),0)</f>
        <v>0</v>
      </c>
      <c r="O1138" s="314">
        <f ca="1">+IFERROR(INDEX('Hoja de Trabajo para listado'!$A$155:$Z$1048576,MATCH($A1138,'Hoja de Trabajo para listado'!$A$155:$A$1048576,0),MATCH((CUADRO!O$5&amp;$E1138),'Hoja de Trabajo para listado'!$A$151:$Z$151,0)),0)+IFERROR(INDEX('Hoja de Trabajo para listado'!$AB$155:$BA$1048576,MATCH($A1138,'Hoja de Trabajo para listado'!$AB$155:$AB$1048576,0),MATCH((CUADRO!O$5&amp;$E1138),'Hoja de Trabajo para listado'!$AB$151:$BA$151,0)),0)+IFERROR(INDEX('Hoja de Trabajo para listado'!$BC$155:$CB$1048576,MATCH($A1138,'Hoja de Trabajo para listado'!$BC$155:$BC$1048576,0),MATCH((CUADRO!O$5&amp;$E1138),'Hoja de Trabajo para listado'!$BC$151:$CB$151,0)),0)+IFERROR(INDEX('Hoja de Trabajo para listado'!$DE$153:$DG$274,MATCH($A1138,'Hoja de Trabajo para listado'!$DE$153:$DE$1048576,0),MATCH((CUADRO!O$5&amp;$E1138),'Hoja de Trabajo para listado'!$DE$151:$DG$151,0)),0)+IFERROR(INDEX('Hoja de Trabajo para listado'!$CD$155:$DC$1048576,MATCH($A1138,'Hoja de Trabajo para listado'!$CD$155:$CD$1048576,0),MATCH((CUADRO!O$5&amp;$E1138),'Hoja de Trabajo para listado'!$CD$151:$DC$151,0)),0)</f>
        <v>0</v>
      </c>
      <c r="P1138" s="314">
        <f ca="1">+IFERROR(INDEX('Hoja de Trabajo para listado'!$A$155:$Z$1048576,MATCH($A1138,'Hoja de Trabajo para listado'!$A$155:$A$1048576,0),MATCH((CUADRO!P$5&amp;$E1138),'Hoja de Trabajo para listado'!$A$151:$Z$151,0)),0)+IFERROR(INDEX('Hoja de Trabajo para listado'!$AB$155:$BA$1048576,MATCH($A1138,'Hoja de Trabajo para listado'!$AB$155:$AB$1048576,0),MATCH((CUADRO!P$5&amp;$E1138),'Hoja de Trabajo para listado'!$AB$151:$BA$151,0)),0)+IFERROR(INDEX('Hoja de Trabajo para listado'!$BC$155:$CB$1048576,MATCH($A1138,'Hoja de Trabajo para listado'!$BC$155:$BC$1048576,0),MATCH((CUADRO!P$5&amp;$E1138),'Hoja de Trabajo para listado'!$BC$151:$CB$151,0)),0)+IFERROR(INDEX('Hoja de Trabajo para listado'!$DE$153:$DG$274,MATCH($A1138,'Hoja de Trabajo para listado'!$DE$153:$DE$1048576,0),MATCH((CUADRO!P$5&amp;$E1138),'Hoja de Trabajo para listado'!$DE$151:$DG$151,0)),0)+IFERROR(INDEX('Hoja de Trabajo para listado'!$CD$155:$DC$1048576,MATCH($A1138,'Hoja de Trabajo para listado'!$CD$155:$CD$1048576,0),MATCH((CUADRO!P$5&amp;$E1138),'Hoja de Trabajo para listado'!$CD$151:$DC$151,0)),0)</f>
        <v>0</v>
      </c>
      <c r="Q1138" s="314">
        <f ca="1">+IFERROR(INDEX('Hoja de Trabajo para listado'!$A$155:$Z$1048576,MATCH($A1138,'Hoja de Trabajo para listado'!$A$155:$A$1048576,0),MATCH((CUADRO!Q$5&amp;$E1138),'Hoja de Trabajo para listado'!$A$151:$Z$151,0)),0)+IFERROR(INDEX('Hoja de Trabajo para listado'!$AB$155:$BA$1048576,MATCH($A1138,'Hoja de Trabajo para listado'!$AB$155:$AB$1048576,0),MATCH((CUADRO!Q$5&amp;$E1138),'Hoja de Trabajo para listado'!$AB$151:$BA$151,0)),0)+IFERROR(INDEX('Hoja de Trabajo para listado'!$BC$155:$CB$1048576,MATCH($A1138,'Hoja de Trabajo para listado'!$BC$155:$BC$1048576,0),MATCH((CUADRO!Q$5&amp;$E1138),'Hoja de Trabajo para listado'!$BC$151:$CB$151,0)),0)+IFERROR(INDEX('Hoja de Trabajo para listado'!$DE$153:$DG$274,MATCH($A1138,'Hoja de Trabajo para listado'!$DE$153:$DE$1048576,0),MATCH((CUADRO!Q$5&amp;$E1138),'Hoja de Trabajo para listado'!$DE$151:$DG$151,0)),0)+IFERROR(INDEX('Hoja de Trabajo para listado'!$CD$155:$DC$1048576,MATCH($A1138,'Hoja de Trabajo para listado'!$CD$155:$CD$1048576,0),MATCH((CUADRO!Q$5&amp;$E1138),'Hoja de Trabajo para listado'!$CD$151:$DC$151,0)),0)</f>
        <v>0</v>
      </c>
      <c r="R1138" s="314">
        <f t="shared" ca="1" si="34"/>
        <v>0</v>
      </c>
      <c r="S1138" s="314"/>
      <c r="T1138" s="314">
        <f ca="1">+T1139</f>
        <v>1016</v>
      </c>
      <c r="U1138" s="348">
        <f t="shared" si="35"/>
        <v>1</v>
      </c>
      <c r="V1138" s="319" t="str">
        <f>+VLOOKUP(A1138,bd_lista!$A$3:$E$593,5,FALSE)</f>
        <v>Órgano Ejecutivo</v>
      </c>
      <c r="W1138" s="425" t="str">
        <f>+V1138</f>
        <v>Órgano Ejecutivo</v>
      </c>
    </row>
    <row r="1139" spans="1:23" customFormat="1">
      <c r="A1139" s="323">
        <v>52</v>
      </c>
      <c r="B1139" s="428"/>
      <c r="C1139" s="339" t="str">
        <f>+VLOOKUP(A1139,bd_lista!$A$3:$C$593,3,FALSE)</f>
        <v>Ministerio de Culturas y Turismo</v>
      </c>
      <c r="D1139" s="430"/>
      <c r="E1139" s="319" t="s">
        <v>1419</v>
      </c>
      <c r="F1139" s="316">
        <f ca="1">+IFERROR(INDEX('Hoja de Trabajo para listado'!$A$155:$Z$1048576,MATCH($A1139,'Hoja de Trabajo para listado'!$A$155:$A$1048576,0),MATCH((CUADRO!F$5&amp;$E1139),'Hoja de Trabajo para listado'!$A$151:$Z$151,0)),0)+IFERROR(INDEX('Hoja de Trabajo para listado'!$AB$155:$BA$1048576,MATCH($A1139,'Hoja de Trabajo para listado'!$AB$155:$AB$1048576,0),MATCH((CUADRO!F$5&amp;$E1139),'Hoja de Trabajo para listado'!$AB$151:$BA$151,0)),0)+IFERROR(INDEX('Hoja de Trabajo para listado'!$BC$155:$CB$1048576,MATCH($A1139,'Hoja de Trabajo para listado'!$BC$155:$BC$1048576,0),MATCH((CUADRO!F$5&amp;$E1139),'Hoja de Trabajo para listado'!$BC$151:$CB$151,0)),0)+IFERROR(INDEX('Hoja de Trabajo para listado'!$DE$153:$DG$274,MATCH($A1139,'Hoja de Trabajo para listado'!$DE$153:$DE$1048576,0),MATCH((CUADRO!F$5&amp;$E1139),'Hoja de Trabajo para listado'!$DE$151:$DG$151,0)),0)+IFERROR(INDEX('Hoja de Trabajo para listado'!$CD$155:$DC$1048576,MATCH($A1139,'Hoja de Trabajo para listado'!$CD$155:$CD$1048576,0),MATCH((CUADRO!F$5&amp;$E1139),'Hoja de Trabajo para listado'!$CD$151:$DC$151,0)),0)</f>
        <v>0</v>
      </c>
      <c r="G1139" s="316">
        <f ca="1">+IFERROR(INDEX('Hoja de Trabajo para listado'!$A$155:$Z$1048576,MATCH($A1139,'Hoja de Trabajo para listado'!$A$155:$A$1048576,0),MATCH((CUADRO!G$5&amp;$E1139),'Hoja de Trabajo para listado'!$A$151:$Z$151,0)),0)+IFERROR(INDEX('Hoja de Trabajo para listado'!$AB$155:$BA$1048576,MATCH($A1139,'Hoja de Trabajo para listado'!$AB$155:$AB$1048576,0),MATCH((CUADRO!G$5&amp;$E1139),'Hoja de Trabajo para listado'!$AB$151:$BA$151,0)),0)+IFERROR(INDEX('Hoja de Trabajo para listado'!$BC$155:$CB$1048576,MATCH($A1139,'Hoja de Trabajo para listado'!$BC$155:$BC$1048576,0),MATCH((CUADRO!G$5&amp;$E1139),'Hoja de Trabajo para listado'!$BC$151:$CB$151,0)),0)+IFERROR(INDEX('Hoja de Trabajo para listado'!$DE$153:$DG$274,MATCH($A1139,'Hoja de Trabajo para listado'!$DE$153:$DE$1048576,0),MATCH((CUADRO!G$5&amp;$E1139),'Hoja de Trabajo para listado'!$DE$151:$DG$151,0)),0)+IFERROR(INDEX('Hoja de Trabajo para listado'!$CD$155:$DC$1048576,MATCH($A1139,'Hoja de Trabajo para listado'!$CD$155:$CD$1048576,0),MATCH((CUADRO!G$5&amp;$E1139),'Hoja de Trabajo para listado'!$CD$151:$DC$151,0)),0)</f>
        <v>0</v>
      </c>
      <c r="H1139" s="316">
        <f ca="1">+IFERROR(INDEX('Hoja de Trabajo para listado'!$A$155:$Z$1048576,MATCH($A1139,'Hoja de Trabajo para listado'!$A$155:$A$1048576,0),MATCH((CUADRO!H$5&amp;$E1139),'Hoja de Trabajo para listado'!$A$151:$Z$151,0)),0)+IFERROR(INDEX('Hoja de Trabajo para listado'!$AB$155:$BA$1048576,MATCH($A1139,'Hoja de Trabajo para listado'!$AB$155:$AB$1048576,0),MATCH((CUADRO!H$5&amp;$E1139),'Hoja de Trabajo para listado'!$AB$151:$BA$151,0)),0)+IFERROR(INDEX('Hoja de Trabajo para listado'!$BC$155:$CB$1048576,MATCH($A1139,'Hoja de Trabajo para listado'!$BC$155:$BC$1048576,0),MATCH((CUADRO!H$5&amp;$E1139),'Hoja de Trabajo para listado'!$BC$151:$CB$151,0)),0)+IFERROR(INDEX('Hoja de Trabajo para listado'!$DE$153:$DG$274,MATCH($A1139,'Hoja de Trabajo para listado'!$DE$153:$DE$1048576,0),MATCH((CUADRO!H$5&amp;$E1139),'Hoja de Trabajo para listado'!$DE$151:$DG$151,0)),0)+IFERROR(INDEX('Hoja de Trabajo para listado'!$CD$155:$DC$1048576,MATCH($A1139,'Hoja de Trabajo para listado'!$CD$155:$CD$1048576,0),MATCH((CUADRO!H$5&amp;$E1139),'Hoja de Trabajo para listado'!$CD$151:$DC$151,0)),0)</f>
        <v>0</v>
      </c>
      <c r="I1139" s="316">
        <f ca="1">+IFERROR(INDEX('Hoja de Trabajo para listado'!$A$155:$Z$1048576,MATCH($A1139,'Hoja de Trabajo para listado'!$A$155:$A$1048576,0),MATCH((CUADRO!I$5&amp;$E1139),'Hoja de Trabajo para listado'!$A$151:$Z$151,0)),0)+IFERROR(INDEX('Hoja de Trabajo para listado'!$AB$155:$BA$1048576,MATCH($A1139,'Hoja de Trabajo para listado'!$AB$155:$AB$1048576,0),MATCH((CUADRO!I$5&amp;$E1139),'Hoja de Trabajo para listado'!$AB$151:$BA$151,0)),0)+IFERROR(INDEX('Hoja de Trabajo para listado'!$BC$155:$CB$1048576,MATCH($A1139,'Hoja de Trabajo para listado'!$BC$155:$BC$1048576,0),MATCH((CUADRO!I$5&amp;$E1139),'Hoja de Trabajo para listado'!$BC$151:$CB$151,0)),0)+IFERROR(INDEX('Hoja de Trabajo para listado'!$DE$153:$DG$274,MATCH($A1139,'Hoja de Trabajo para listado'!$DE$153:$DE$1048576,0),MATCH((CUADRO!I$5&amp;$E1139),'Hoja de Trabajo para listado'!$DE$151:$DG$151,0)),0)+IFERROR(INDEX('Hoja de Trabajo para listado'!$CD$155:$DC$1048576,MATCH($A1139,'Hoja de Trabajo para listado'!$CD$155:$CD$1048576,0),MATCH((CUADRO!I$5&amp;$E1139),'Hoja de Trabajo para listado'!$CD$151:$DC$151,0)),0)</f>
        <v>0</v>
      </c>
      <c r="J1139" s="316">
        <f ca="1">+IFERROR(INDEX('Hoja de Trabajo para listado'!$A$155:$Z$1048576,MATCH($A1139,'Hoja de Trabajo para listado'!$A$155:$A$1048576,0),MATCH((CUADRO!J$5&amp;$E1139),'Hoja de Trabajo para listado'!$A$151:$Z$151,0)),0)+IFERROR(INDEX('Hoja de Trabajo para listado'!$AB$155:$BA$1048576,MATCH($A1139,'Hoja de Trabajo para listado'!$AB$155:$AB$1048576,0),MATCH((CUADRO!J$5&amp;$E1139),'Hoja de Trabajo para listado'!$AB$151:$BA$151,0)),0)+IFERROR(INDEX('Hoja de Trabajo para listado'!$BC$155:$CB$1048576,MATCH($A1139,'Hoja de Trabajo para listado'!$BC$155:$BC$1048576,0),MATCH((CUADRO!J$5&amp;$E1139),'Hoja de Trabajo para listado'!$BC$151:$CB$151,0)),0)+IFERROR(INDEX('Hoja de Trabajo para listado'!$DE$153:$DG$274,MATCH($A1139,'Hoja de Trabajo para listado'!$DE$153:$DE$1048576,0),MATCH((CUADRO!J$5&amp;$E1139),'Hoja de Trabajo para listado'!$DE$151:$DG$151,0)),0)+IFERROR(INDEX('Hoja de Trabajo para listado'!$CD$155:$DC$1048576,MATCH($A1139,'Hoja de Trabajo para listado'!$CD$155:$CD$1048576,0),MATCH((CUADRO!J$5&amp;$E1139),'Hoja de Trabajo para listado'!$CD$151:$DC$151,0)),0)</f>
        <v>0</v>
      </c>
      <c r="K1139" s="314">
        <f ca="1">+IFERROR(INDEX('Hoja de Trabajo para listado'!$A$155:$Z$1048576,MATCH($A1139,'Hoja de Trabajo para listado'!$A$155:$A$1048576,0),MATCH((CUADRO!K$5&amp;$E1139),'Hoja de Trabajo para listado'!$A$151:$Z$151,0)),0)+IFERROR(INDEX('Hoja de Trabajo para listado'!$AB$155:$BA$1048576,MATCH($A1139,'Hoja de Trabajo para listado'!$AB$155:$AB$1048576,0),MATCH((CUADRO!K$5&amp;$E1139),'Hoja de Trabajo para listado'!$AB$151:$BA$151,0)),0)+IFERROR(INDEX('Hoja de Trabajo para listado'!$BC$155:$CB$1048576,MATCH($A1139,'Hoja de Trabajo para listado'!$BC$155:$BC$1048576,0),MATCH((CUADRO!K$5&amp;$E1139),'Hoja de Trabajo para listado'!$BC$151:$CB$151,0)),0)+IFERROR(INDEX('Hoja de Trabajo para listado'!$DE$153:$DG$274,MATCH($A1139,'Hoja de Trabajo para listado'!$DE$153:$DE$1048576,0),MATCH((CUADRO!K$5&amp;$E1139),'Hoja de Trabajo para listado'!$DE$151:$DG$151,0)),0)+IFERROR(INDEX('Hoja de Trabajo para listado'!$CD$155:$DC$1048576,MATCH($A1139,'Hoja de Trabajo para listado'!$CD$155:$CD$1048576,0),MATCH((CUADRO!K$5&amp;$E1139),'Hoja de Trabajo para listado'!$CD$151:$DC$151,0)),0)</f>
        <v>1016</v>
      </c>
      <c r="L1139" s="314">
        <f ca="1">+IFERROR(INDEX('Hoja de Trabajo para listado'!$A$155:$Z$1048576,MATCH($A1139,'Hoja de Trabajo para listado'!$A$155:$A$1048576,0),MATCH((CUADRO!L$5&amp;$E1139),'Hoja de Trabajo para listado'!$A$151:$Z$151,0)),0)+IFERROR(INDEX('Hoja de Trabajo para listado'!$AB$155:$BA$1048576,MATCH($A1139,'Hoja de Trabajo para listado'!$AB$155:$AB$1048576,0),MATCH((CUADRO!L$5&amp;$E1139),'Hoja de Trabajo para listado'!$AB$151:$BA$151,0)),0)+IFERROR(INDEX('Hoja de Trabajo para listado'!$BC$155:$CB$1048576,MATCH($A1139,'Hoja de Trabajo para listado'!$BC$155:$BC$1048576,0),MATCH((CUADRO!L$5&amp;$E1139),'Hoja de Trabajo para listado'!$BC$151:$CB$151,0)),0)+IFERROR(INDEX('Hoja de Trabajo para listado'!$DE$153:$DG$274,MATCH($A1139,'Hoja de Trabajo para listado'!$DE$153:$DE$1048576,0),MATCH((CUADRO!L$5&amp;$E1139),'Hoja de Trabajo para listado'!$DE$151:$DG$151,0)),0)+IFERROR(INDEX('Hoja de Trabajo para listado'!$CD$155:$DC$1048576,MATCH($A1139,'Hoja de Trabajo para listado'!$CD$155:$CD$1048576,0),MATCH((CUADRO!L$5&amp;$E1139),'Hoja de Trabajo para listado'!$CD$151:$DC$151,0)),0)</f>
        <v>0</v>
      </c>
      <c r="M1139" s="314">
        <f ca="1">+IFERROR(INDEX('Hoja de Trabajo para listado'!$A$155:$Z$1048576,MATCH($A1139,'Hoja de Trabajo para listado'!$A$155:$A$1048576,0),MATCH((CUADRO!M$5&amp;$E1139),'Hoja de Trabajo para listado'!$A$151:$Z$151,0)),0)+IFERROR(INDEX('Hoja de Trabajo para listado'!$AB$155:$BA$1048576,MATCH($A1139,'Hoja de Trabajo para listado'!$AB$155:$AB$1048576,0),MATCH((CUADRO!M$5&amp;$E1139),'Hoja de Trabajo para listado'!$AB$151:$BA$151,0)),0)+IFERROR(INDEX('Hoja de Trabajo para listado'!$BC$155:$CB$1048576,MATCH($A1139,'Hoja de Trabajo para listado'!$BC$155:$BC$1048576,0),MATCH((CUADRO!M$5&amp;$E1139),'Hoja de Trabajo para listado'!$BC$151:$CB$151,0)),0)+IFERROR(INDEX('Hoja de Trabajo para listado'!$DE$153:$DG$274,MATCH($A1139,'Hoja de Trabajo para listado'!$DE$153:$DE$1048576,0),MATCH((CUADRO!M$5&amp;$E1139),'Hoja de Trabajo para listado'!$DE$151:$DG$151,0)),0)+IFERROR(INDEX('Hoja de Trabajo para listado'!$CD$155:$DC$1048576,MATCH($A1139,'Hoja de Trabajo para listado'!$CD$155:$CD$1048576,0),MATCH((CUADRO!M$5&amp;$E1139),'Hoja de Trabajo para listado'!$CD$151:$DC$151,0)),0)</f>
        <v>0</v>
      </c>
      <c r="N1139" s="314">
        <f ca="1">+IFERROR(INDEX('Hoja de Trabajo para listado'!$A$155:$Z$1048576,MATCH($A1139,'Hoja de Trabajo para listado'!$A$155:$A$1048576,0),MATCH((CUADRO!N$5&amp;$E1139),'Hoja de Trabajo para listado'!$A$151:$Z$151,0)),0)+IFERROR(INDEX('Hoja de Trabajo para listado'!$AB$155:$BA$1048576,MATCH($A1139,'Hoja de Trabajo para listado'!$AB$155:$AB$1048576,0),MATCH((CUADRO!N$5&amp;$E1139),'Hoja de Trabajo para listado'!$AB$151:$BA$151,0)),0)+IFERROR(INDEX('Hoja de Trabajo para listado'!$BC$155:$CB$1048576,MATCH($A1139,'Hoja de Trabajo para listado'!$BC$155:$BC$1048576,0),MATCH((CUADRO!N$5&amp;$E1139),'Hoja de Trabajo para listado'!$BC$151:$CB$151,0)),0)+IFERROR(INDEX('Hoja de Trabajo para listado'!$DE$153:$DG$274,MATCH($A1139,'Hoja de Trabajo para listado'!$DE$153:$DE$1048576,0),MATCH((CUADRO!N$5&amp;$E1139),'Hoja de Trabajo para listado'!$DE$151:$DG$151,0)),0)+IFERROR(INDEX('Hoja de Trabajo para listado'!$CD$155:$DC$1048576,MATCH($A1139,'Hoja de Trabajo para listado'!$CD$155:$CD$1048576,0),MATCH((CUADRO!N$5&amp;$E1139),'Hoja de Trabajo para listado'!$CD$151:$DC$151,0)),0)</f>
        <v>0</v>
      </c>
      <c r="O1139" s="314">
        <f ca="1">+IFERROR(INDEX('Hoja de Trabajo para listado'!$A$155:$Z$1048576,MATCH($A1139,'Hoja de Trabajo para listado'!$A$155:$A$1048576,0),MATCH((CUADRO!O$5&amp;$E1139),'Hoja de Trabajo para listado'!$A$151:$Z$151,0)),0)+IFERROR(INDEX('Hoja de Trabajo para listado'!$AB$155:$BA$1048576,MATCH($A1139,'Hoja de Trabajo para listado'!$AB$155:$AB$1048576,0),MATCH((CUADRO!O$5&amp;$E1139),'Hoja de Trabajo para listado'!$AB$151:$BA$151,0)),0)+IFERROR(INDEX('Hoja de Trabajo para listado'!$BC$155:$CB$1048576,MATCH($A1139,'Hoja de Trabajo para listado'!$BC$155:$BC$1048576,0),MATCH((CUADRO!O$5&amp;$E1139),'Hoja de Trabajo para listado'!$BC$151:$CB$151,0)),0)+IFERROR(INDEX('Hoja de Trabajo para listado'!$DE$153:$DG$274,MATCH($A1139,'Hoja de Trabajo para listado'!$DE$153:$DE$1048576,0),MATCH((CUADRO!O$5&amp;$E1139),'Hoja de Trabajo para listado'!$DE$151:$DG$151,0)),0)+IFERROR(INDEX('Hoja de Trabajo para listado'!$CD$155:$DC$1048576,MATCH($A1139,'Hoja de Trabajo para listado'!$CD$155:$CD$1048576,0),MATCH((CUADRO!O$5&amp;$E1139),'Hoja de Trabajo para listado'!$CD$151:$DC$151,0)),0)</f>
        <v>0</v>
      </c>
      <c r="P1139" s="314">
        <f ca="1">+IFERROR(INDEX('Hoja de Trabajo para listado'!$A$155:$Z$1048576,MATCH($A1139,'Hoja de Trabajo para listado'!$A$155:$A$1048576,0),MATCH((CUADRO!P$5&amp;$E1139),'Hoja de Trabajo para listado'!$A$151:$Z$151,0)),0)+IFERROR(INDEX('Hoja de Trabajo para listado'!$AB$155:$BA$1048576,MATCH($A1139,'Hoja de Trabajo para listado'!$AB$155:$AB$1048576,0),MATCH((CUADRO!P$5&amp;$E1139),'Hoja de Trabajo para listado'!$AB$151:$BA$151,0)),0)+IFERROR(INDEX('Hoja de Trabajo para listado'!$BC$155:$CB$1048576,MATCH($A1139,'Hoja de Trabajo para listado'!$BC$155:$BC$1048576,0),MATCH((CUADRO!P$5&amp;$E1139),'Hoja de Trabajo para listado'!$BC$151:$CB$151,0)),0)+IFERROR(INDEX('Hoja de Trabajo para listado'!$DE$153:$DG$274,MATCH($A1139,'Hoja de Trabajo para listado'!$DE$153:$DE$1048576,0),MATCH((CUADRO!P$5&amp;$E1139),'Hoja de Trabajo para listado'!$DE$151:$DG$151,0)),0)+IFERROR(INDEX('Hoja de Trabajo para listado'!$CD$155:$DC$1048576,MATCH($A1139,'Hoja de Trabajo para listado'!$CD$155:$CD$1048576,0),MATCH((CUADRO!P$5&amp;$E1139),'Hoja de Trabajo para listado'!$CD$151:$DC$151,0)),0)</f>
        <v>0</v>
      </c>
      <c r="Q1139" s="314">
        <f ca="1">+IFERROR(INDEX('Hoja de Trabajo para listado'!$A$155:$Z$1048576,MATCH($A1139,'Hoja de Trabajo para listado'!$A$155:$A$1048576,0),MATCH((CUADRO!Q$5&amp;$E1139),'Hoja de Trabajo para listado'!$A$151:$Z$151,0)),0)+IFERROR(INDEX('Hoja de Trabajo para listado'!$AB$155:$BA$1048576,MATCH($A1139,'Hoja de Trabajo para listado'!$AB$155:$AB$1048576,0),MATCH((CUADRO!Q$5&amp;$E1139),'Hoja de Trabajo para listado'!$AB$151:$BA$151,0)),0)+IFERROR(INDEX('Hoja de Trabajo para listado'!$BC$155:$CB$1048576,MATCH($A1139,'Hoja de Trabajo para listado'!$BC$155:$BC$1048576,0),MATCH((CUADRO!Q$5&amp;$E1139),'Hoja de Trabajo para listado'!$BC$151:$CB$151,0)),0)+IFERROR(INDEX('Hoja de Trabajo para listado'!$DE$153:$DG$274,MATCH($A1139,'Hoja de Trabajo para listado'!$DE$153:$DE$1048576,0),MATCH((CUADRO!Q$5&amp;$E1139),'Hoja de Trabajo para listado'!$DE$151:$DG$151,0)),0)+IFERROR(INDEX('Hoja de Trabajo para listado'!$CD$155:$DC$1048576,MATCH($A1139,'Hoja de Trabajo para listado'!$CD$155:$CD$1048576,0),MATCH((CUADRO!Q$5&amp;$E1139),'Hoja de Trabajo para listado'!$CD$151:$DC$151,0)),0)</f>
        <v>0</v>
      </c>
      <c r="R1139" s="316">
        <f t="shared" ca="1" si="34"/>
        <v>1016</v>
      </c>
      <c r="S1139" s="316">
        <f ca="1">+R1138+R1139</f>
        <v>1016</v>
      </c>
      <c r="T1139" s="314">
        <f ca="1">+S1139</f>
        <v>1016</v>
      </c>
      <c r="U1139" s="348">
        <f t="shared" si="35"/>
        <v>2</v>
      </c>
      <c r="V1139" s="319" t="str">
        <f>+VLOOKUP(A1139,bd_lista!$A$3:$E$593,5,FALSE)</f>
        <v>Órgano Ejecutivo</v>
      </c>
      <c r="W1139" s="426"/>
    </row>
    <row r="1140" spans="1:23" customFormat="1" ht="15" customHeight="1">
      <c r="A1140" s="323">
        <v>78</v>
      </c>
      <c r="B1140" s="427">
        <f>+A1140</f>
        <v>78</v>
      </c>
      <c r="C1140" s="318" t="str">
        <f>+VLOOKUP(A1140,bd_lista!$A$3:$C$593,3,FALSE)</f>
        <v>Ministerio de Hidrocarburos</v>
      </c>
      <c r="D1140" s="429" t="str">
        <f>+C1140</f>
        <v>Ministerio de Hidrocarburos</v>
      </c>
      <c r="E1140" s="339" t="s">
        <v>1418</v>
      </c>
      <c r="F1140" s="314">
        <f ca="1">+IFERROR(INDEX('Hoja de Trabajo para listado'!$A$155:$Z$1048576,MATCH($A1140,'Hoja de Trabajo para listado'!$A$155:$A$1048576,0),MATCH((CUADRO!F$5&amp;$E1140),'Hoja de Trabajo para listado'!$A$151:$Z$151,0)),0)+IFERROR(INDEX('Hoja de Trabajo para listado'!$AB$155:$BA$1048576,MATCH($A1140,'Hoja de Trabajo para listado'!$AB$155:$AB$1048576,0),MATCH((CUADRO!F$5&amp;$E1140),'Hoja de Trabajo para listado'!$AB$151:$BA$151,0)),0)+IFERROR(INDEX('Hoja de Trabajo para listado'!$BC$155:$CB$1048576,MATCH($A1140,'Hoja de Trabajo para listado'!$BC$155:$BC$1048576,0),MATCH((CUADRO!F$5&amp;$E1140),'Hoja de Trabajo para listado'!$BC$151:$CB$151,0)),0)+IFERROR(INDEX('Hoja de Trabajo para listado'!$DE$153:$DG$274,MATCH($A1140,'Hoja de Trabajo para listado'!$DE$153:$DE$1048576,0),MATCH((CUADRO!F$5&amp;$E1140),'Hoja de Trabajo para listado'!$DE$151:$DG$151,0)),0)+IFERROR(INDEX('Hoja de Trabajo para listado'!$CD$155:$DC$1048576,MATCH($A1140,'Hoja de Trabajo para listado'!$CD$155:$CD$1048576,0),MATCH((CUADRO!F$5&amp;$E1140),'Hoja de Trabajo para listado'!$CD$151:$DC$151,0)),0)</f>
        <v>0</v>
      </c>
      <c r="G1140" s="314">
        <f ca="1">+IFERROR(INDEX('Hoja de Trabajo para listado'!$A$155:$Z$1048576,MATCH($A1140,'Hoja de Trabajo para listado'!$A$155:$A$1048576,0),MATCH((CUADRO!G$5&amp;$E1140),'Hoja de Trabajo para listado'!$A$151:$Z$151,0)),0)+IFERROR(INDEX('Hoja de Trabajo para listado'!$AB$155:$BA$1048576,MATCH($A1140,'Hoja de Trabajo para listado'!$AB$155:$AB$1048576,0),MATCH((CUADRO!G$5&amp;$E1140),'Hoja de Trabajo para listado'!$AB$151:$BA$151,0)),0)+IFERROR(INDEX('Hoja de Trabajo para listado'!$BC$155:$CB$1048576,MATCH($A1140,'Hoja de Trabajo para listado'!$BC$155:$BC$1048576,0),MATCH((CUADRO!G$5&amp;$E1140),'Hoja de Trabajo para listado'!$BC$151:$CB$151,0)),0)+IFERROR(INDEX('Hoja de Trabajo para listado'!$DE$153:$DG$274,MATCH($A1140,'Hoja de Trabajo para listado'!$DE$153:$DE$1048576,0),MATCH((CUADRO!G$5&amp;$E1140),'Hoja de Trabajo para listado'!$DE$151:$DG$151,0)),0)+IFERROR(INDEX('Hoja de Trabajo para listado'!$CD$155:$DC$1048576,MATCH($A1140,'Hoja de Trabajo para listado'!$CD$155:$CD$1048576,0),MATCH((CUADRO!G$5&amp;$E1140),'Hoja de Trabajo para listado'!$CD$151:$DC$151,0)),0)</f>
        <v>0</v>
      </c>
      <c r="H1140" s="314">
        <f ca="1">+IFERROR(INDEX('Hoja de Trabajo para listado'!$A$155:$Z$1048576,MATCH($A1140,'Hoja de Trabajo para listado'!$A$155:$A$1048576,0),MATCH((CUADRO!H$5&amp;$E1140),'Hoja de Trabajo para listado'!$A$151:$Z$151,0)),0)+IFERROR(INDEX('Hoja de Trabajo para listado'!$AB$155:$BA$1048576,MATCH($A1140,'Hoja de Trabajo para listado'!$AB$155:$AB$1048576,0),MATCH((CUADRO!H$5&amp;$E1140),'Hoja de Trabajo para listado'!$AB$151:$BA$151,0)),0)+IFERROR(INDEX('Hoja de Trabajo para listado'!$BC$155:$CB$1048576,MATCH($A1140,'Hoja de Trabajo para listado'!$BC$155:$BC$1048576,0),MATCH((CUADRO!H$5&amp;$E1140),'Hoja de Trabajo para listado'!$BC$151:$CB$151,0)),0)+IFERROR(INDEX('Hoja de Trabajo para listado'!$DE$153:$DG$274,MATCH($A1140,'Hoja de Trabajo para listado'!$DE$153:$DE$1048576,0),MATCH((CUADRO!H$5&amp;$E1140),'Hoja de Trabajo para listado'!$DE$151:$DG$151,0)),0)+IFERROR(INDEX('Hoja de Trabajo para listado'!$CD$155:$DC$1048576,MATCH($A1140,'Hoja de Trabajo para listado'!$CD$155:$CD$1048576,0),MATCH((CUADRO!H$5&amp;$E1140),'Hoja de Trabajo para listado'!$CD$151:$DC$151,0)),0)</f>
        <v>0</v>
      </c>
      <c r="I1140" s="314">
        <f ca="1">+IFERROR(INDEX('Hoja de Trabajo para listado'!$A$155:$Z$1048576,MATCH($A1140,'Hoja de Trabajo para listado'!$A$155:$A$1048576,0),MATCH((CUADRO!I$5&amp;$E1140),'Hoja de Trabajo para listado'!$A$151:$Z$151,0)),0)+IFERROR(INDEX('Hoja de Trabajo para listado'!$AB$155:$BA$1048576,MATCH($A1140,'Hoja de Trabajo para listado'!$AB$155:$AB$1048576,0),MATCH((CUADRO!I$5&amp;$E1140),'Hoja de Trabajo para listado'!$AB$151:$BA$151,0)),0)+IFERROR(INDEX('Hoja de Trabajo para listado'!$BC$155:$CB$1048576,MATCH($A1140,'Hoja de Trabajo para listado'!$BC$155:$BC$1048576,0),MATCH((CUADRO!I$5&amp;$E1140),'Hoja de Trabajo para listado'!$BC$151:$CB$151,0)),0)+IFERROR(INDEX('Hoja de Trabajo para listado'!$DE$153:$DG$274,MATCH($A1140,'Hoja de Trabajo para listado'!$DE$153:$DE$1048576,0),MATCH((CUADRO!I$5&amp;$E1140),'Hoja de Trabajo para listado'!$DE$151:$DG$151,0)),0)+IFERROR(INDEX('Hoja de Trabajo para listado'!$CD$155:$DC$1048576,MATCH($A1140,'Hoja de Trabajo para listado'!$CD$155:$CD$1048576,0),MATCH((CUADRO!I$5&amp;$E1140),'Hoja de Trabajo para listado'!$CD$151:$DC$151,0)),0)</f>
        <v>0</v>
      </c>
      <c r="J1140" s="314">
        <f ca="1">+IFERROR(INDEX('Hoja de Trabajo para listado'!$A$155:$Z$1048576,MATCH($A1140,'Hoja de Trabajo para listado'!$A$155:$A$1048576,0),MATCH((CUADRO!J$5&amp;$E1140),'Hoja de Trabajo para listado'!$A$151:$Z$151,0)),0)+IFERROR(INDEX('Hoja de Trabajo para listado'!$AB$155:$BA$1048576,MATCH($A1140,'Hoja de Trabajo para listado'!$AB$155:$AB$1048576,0),MATCH((CUADRO!J$5&amp;$E1140),'Hoja de Trabajo para listado'!$AB$151:$BA$151,0)),0)+IFERROR(INDEX('Hoja de Trabajo para listado'!$BC$155:$CB$1048576,MATCH($A1140,'Hoja de Trabajo para listado'!$BC$155:$BC$1048576,0),MATCH((CUADRO!J$5&amp;$E1140),'Hoja de Trabajo para listado'!$BC$151:$CB$151,0)),0)+IFERROR(INDEX('Hoja de Trabajo para listado'!$DE$153:$DG$274,MATCH($A1140,'Hoja de Trabajo para listado'!$DE$153:$DE$1048576,0),MATCH((CUADRO!J$5&amp;$E1140),'Hoja de Trabajo para listado'!$DE$151:$DG$151,0)),0)+IFERROR(INDEX('Hoja de Trabajo para listado'!$CD$155:$DC$1048576,MATCH($A1140,'Hoja de Trabajo para listado'!$CD$155:$CD$1048576,0),MATCH((CUADRO!J$5&amp;$E1140),'Hoja de Trabajo para listado'!$CD$151:$DC$151,0)),0)</f>
        <v>0</v>
      </c>
      <c r="K1140" s="314">
        <f ca="1">+IFERROR(INDEX('Hoja de Trabajo para listado'!$A$155:$Z$1048576,MATCH($A1140,'Hoja de Trabajo para listado'!$A$155:$A$1048576,0),MATCH((CUADRO!K$5&amp;$E1140),'Hoja de Trabajo para listado'!$A$151:$Z$151,0)),0)+IFERROR(INDEX('Hoja de Trabajo para listado'!$AB$155:$BA$1048576,MATCH($A1140,'Hoja de Trabajo para listado'!$AB$155:$AB$1048576,0),MATCH((CUADRO!K$5&amp;$E1140),'Hoja de Trabajo para listado'!$AB$151:$BA$151,0)),0)+IFERROR(INDEX('Hoja de Trabajo para listado'!$BC$155:$CB$1048576,MATCH($A1140,'Hoja de Trabajo para listado'!$BC$155:$BC$1048576,0),MATCH((CUADRO!K$5&amp;$E1140),'Hoja de Trabajo para listado'!$BC$151:$CB$151,0)),0)+IFERROR(INDEX('Hoja de Trabajo para listado'!$DE$153:$DG$274,MATCH($A1140,'Hoja de Trabajo para listado'!$DE$153:$DE$1048576,0),MATCH((CUADRO!K$5&amp;$E1140),'Hoja de Trabajo para listado'!$DE$151:$DG$151,0)),0)+IFERROR(INDEX('Hoja de Trabajo para listado'!$CD$155:$DC$1048576,MATCH($A1140,'Hoja de Trabajo para listado'!$CD$155:$CD$1048576,0),MATCH((CUADRO!K$5&amp;$E1140),'Hoja de Trabajo para listado'!$CD$151:$DC$151,0)),0)</f>
        <v>0</v>
      </c>
      <c r="L1140" s="314">
        <f ca="1">+IFERROR(INDEX('Hoja de Trabajo para listado'!$A$155:$Z$1048576,MATCH($A1140,'Hoja de Trabajo para listado'!$A$155:$A$1048576,0),MATCH((CUADRO!L$5&amp;$E1140),'Hoja de Trabajo para listado'!$A$151:$Z$151,0)),0)+IFERROR(INDEX('Hoja de Trabajo para listado'!$AB$155:$BA$1048576,MATCH($A1140,'Hoja de Trabajo para listado'!$AB$155:$AB$1048576,0),MATCH((CUADRO!L$5&amp;$E1140),'Hoja de Trabajo para listado'!$AB$151:$BA$151,0)),0)+IFERROR(INDEX('Hoja de Trabajo para listado'!$BC$155:$CB$1048576,MATCH($A1140,'Hoja de Trabajo para listado'!$BC$155:$BC$1048576,0),MATCH((CUADRO!L$5&amp;$E1140),'Hoja de Trabajo para listado'!$BC$151:$CB$151,0)),0)+IFERROR(INDEX('Hoja de Trabajo para listado'!$DE$153:$DG$274,MATCH($A1140,'Hoja de Trabajo para listado'!$DE$153:$DE$1048576,0),MATCH((CUADRO!L$5&amp;$E1140),'Hoja de Trabajo para listado'!$DE$151:$DG$151,0)),0)+IFERROR(INDEX('Hoja de Trabajo para listado'!$CD$155:$DC$1048576,MATCH($A1140,'Hoja de Trabajo para listado'!$CD$155:$CD$1048576,0),MATCH((CUADRO!L$5&amp;$E1140),'Hoja de Trabajo para listado'!$CD$151:$DC$151,0)),0)</f>
        <v>0</v>
      </c>
      <c r="M1140" s="314">
        <f ca="1">+IFERROR(INDEX('Hoja de Trabajo para listado'!$A$155:$Z$1048576,MATCH($A1140,'Hoja de Trabajo para listado'!$A$155:$A$1048576,0),MATCH((CUADRO!M$5&amp;$E1140),'Hoja de Trabajo para listado'!$A$151:$Z$151,0)),0)+IFERROR(INDEX('Hoja de Trabajo para listado'!$AB$155:$BA$1048576,MATCH($A1140,'Hoja de Trabajo para listado'!$AB$155:$AB$1048576,0),MATCH((CUADRO!M$5&amp;$E1140),'Hoja de Trabajo para listado'!$AB$151:$BA$151,0)),0)+IFERROR(INDEX('Hoja de Trabajo para listado'!$BC$155:$CB$1048576,MATCH($A1140,'Hoja de Trabajo para listado'!$BC$155:$BC$1048576,0),MATCH((CUADRO!M$5&amp;$E1140),'Hoja de Trabajo para listado'!$BC$151:$CB$151,0)),0)+IFERROR(INDEX('Hoja de Trabajo para listado'!$DE$153:$DG$274,MATCH($A1140,'Hoja de Trabajo para listado'!$DE$153:$DE$1048576,0),MATCH((CUADRO!M$5&amp;$E1140),'Hoja de Trabajo para listado'!$DE$151:$DG$151,0)),0)+IFERROR(INDEX('Hoja de Trabajo para listado'!$CD$155:$DC$1048576,MATCH($A1140,'Hoja de Trabajo para listado'!$CD$155:$CD$1048576,0),MATCH((CUADRO!M$5&amp;$E1140),'Hoja de Trabajo para listado'!$CD$151:$DC$151,0)),0)</f>
        <v>0</v>
      </c>
      <c r="N1140" s="314">
        <f ca="1">+IFERROR(INDEX('Hoja de Trabajo para listado'!$A$155:$Z$1048576,MATCH($A1140,'Hoja de Trabajo para listado'!$A$155:$A$1048576,0),MATCH((CUADRO!N$5&amp;$E1140),'Hoja de Trabajo para listado'!$A$151:$Z$151,0)),0)+IFERROR(INDEX('Hoja de Trabajo para listado'!$AB$155:$BA$1048576,MATCH($A1140,'Hoja de Trabajo para listado'!$AB$155:$AB$1048576,0),MATCH((CUADRO!N$5&amp;$E1140),'Hoja de Trabajo para listado'!$AB$151:$BA$151,0)),0)+IFERROR(INDEX('Hoja de Trabajo para listado'!$BC$155:$CB$1048576,MATCH($A1140,'Hoja de Trabajo para listado'!$BC$155:$BC$1048576,0),MATCH((CUADRO!N$5&amp;$E1140),'Hoja de Trabajo para listado'!$BC$151:$CB$151,0)),0)+IFERROR(INDEX('Hoja de Trabajo para listado'!$DE$153:$DG$274,MATCH($A1140,'Hoja de Trabajo para listado'!$DE$153:$DE$1048576,0),MATCH((CUADRO!N$5&amp;$E1140),'Hoja de Trabajo para listado'!$DE$151:$DG$151,0)),0)+IFERROR(INDEX('Hoja de Trabajo para listado'!$CD$155:$DC$1048576,MATCH($A1140,'Hoja de Trabajo para listado'!$CD$155:$CD$1048576,0),MATCH((CUADRO!N$5&amp;$E1140),'Hoja de Trabajo para listado'!$CD$151:$DC$151,0)),0)</f>
        <v>0</v>
      </c>
      <c r="O1140" s="314">
        <f ca="1">+IFERROR(INDEX('Hoja de Trabajo para listado'!$A$155:$Z$1048576,MATCH($A1140,'Hoja de Trabajo para listado'!$A$155:$A$1048576,0),MATCH((CUADRO!O$5&amp;$E1140),'Hoja de Trabajo para listado'!$A$151:$Z$151,0)),0)+IFERROR(INDEX('Hoja de Trabajo para listado'!$AB$155:$BA$1048576,MATCH($A1140,'Hoja de Trabajo para listado'!$AB$155:$AB$1048576,0),MATCH((CUADRO!O$5&amp;$E1140),'Hoja de Trabajo para listado'!$AB$151:$BA$151,0)),0)+IFERROR(INDEX('Hoja de Trabajo para listado'!$BC$155:$CB$1048576,MATCH($A1140,'Hoja de Trabajo para listado'!$BC$155:$BC$1048576,0),MATCH((CUADRO!O$5&amp;$E1140),'Hoja de Trabajo para listado'!$BC$151:$CB$151,0)),0)+IFERROR(INDEX('Hoja de Trabajo para listado'!$DE$153:$DG$274,MATCH($A1140,'Hoja de Trabajo para listado'!$DE$153:$DE$1048576,0),MATCH((CUADRO!O$5&amp;$E1140),'Hoja de Trabajo para listado'!$DE$151:$DG$151,0)),0)+IFERROR(INDEX('Hoja de Trabajo para listado'!$CD$155:$DC$1048576,MATCH($A1140,'Hoja de Trabajo para listado'!$CD$155:$CD$1048576,0),MATCH((CUADRO!O$5&amp;$E1140),'Hoja de Trabajo para listado'!$CD$151:$DC$151,0)),0)</f>
        <v>0</v>
      </c>
      <c r="P1140" s="314">
        <f ca="1">+IFERROR(INDEX('Hoja de Trabajo para listado'!$A$155:$Z$1048576,MATCH($A1140,'Hoja de Trabajo para listado'!$A$155:$A$1048576,0),MATCH((CUADRO!P$5&amp;$E1140),'Hoja de Trabajo para listado'!$A$151:$Z$151,0)),0)+IFERROR(INDEX('Hoja de Trabajo para listado'!$AB$155:$BA$1048576,MATCH($A1140,'Hoja de Trabajo para listado'!$AB$155:$AB$1048576,0),MATCH((CUADRO!P$5&amp;$E1140),'Hoja de Trabajo para listado'!$AB$151:$BA$151,0)),0)+IFERROR(INDEX('Hoja de Trabajo para listado'!$BC$155:$CB$1048576,MATCH($A1140,'Hoja de Trabajo para listado'!$BC$155:$BC$1048576,0),MATCH((CUADRO!P$5&amp;$E1140),'Hoja de Trabajo para listado'!$BC$151:$CB$151,0)),0)+IFERROR(INDEX('Hoja de Trabajo para listado'!$DE$153:$DG$274,MATCH($A1140,'Hoja de Trabajo para listado'!$DE$153:$DE$1048576,0),MATCH((CUADRO!P$5&amp;$E1140),'Hoja de Trabajo para listado'!$DE$151:$DG$151,0)),0)+IFERROR(INDEX('Hoja de Trabajo para listado'!$CD$155:$DC$1048576,MATCH($A1140,'Hoja de Trabajo para listado'!$CD$155:$CD$1048576,0),MATCH((CUADRO!P$5&amp;$E1140),'Hoja de Trabajo para listado'!$CD$151:$DC$151,0)),0)</f>
        <v>0</v>
      </c>
      <c r="Q1140" s="314">
        <f ca="1">+IFERROR(INDEX('Hoja de Trabajo para listado'!$A$155:$Z$1048576,MATCH($A1140,'Hoja de Trabajo para listado'!$A$155:$A$1048576,0),MATCH((CUADRO!Q$5&amp;$E1140),'Hoja de Trabajo para listado'!$A$151:$Z$151,0)),0)+IFERROR(INDEX('Hoja de Trabajo para listado'!$AB$155:$BA$1048576,MATCH($A1140,'Hoja de Trabajo para listado'!$AB$155:$AB$1048576,0),MATCH((CUADRO!Q$5&amp;$E1140),'Hoja de Trabajo para listado'!$AB$151:$BA$151,0)),0)+IFERROR(INDEX('Hoja de Trabajo para listado'!$BC$155:$CB$1048576,MATCH($A1140,'Hoja de Trabajo para listado'!$BC$155:$BC$1048576,0),MATCH((CUADRO!Q$5&amp;$E1140),'Hoja de Trabajo para listado'!$BC$151:$CB$151,0)),0)+IFERROR(INDEX('Hoja de Trabajo para listado'!$DE$153:$DG$274,MATCH($A1140,'Hoja de Trabajo para listado'!$DE$153:$DE$1048576,0),MATCH((CUADRO!Q$5&amp;$E1140),'Hoja de Trabajo para listado'!$DE$151:$DG$151,0)),0)+IFERROR(INDEX('Hoja de Trabajo para listado'!$CD$155:$DC$1048576,MATCH($A1140,'Hoja de Trabajo para listado'!$CD$155:$CD$1048576,0),MATCH((CUADRO!Q$5&amp;$E1140),'Hoja de Trabajo para listado'!$CD$151:$DC$151,0)),0)</f>
        <v>0</v>
      </c>
      <c r="R1140" s="314">
        <f t="shared" ca="1" si="34"/>
        <v>0</v>
      </c>
      <c r="S1140" s="314"/>
      <c r="T1140" s="314">
        <f ca="1">+T1141</f>
        <v>800</v>
      </c>
      <c r="U1140" s="313">
        <f t="shared" si="35"/>
        <v>1</v>
      </c>
      <c r="V1140" s="319" t="str">
        <f>+VLOOKUP(A1140,bd_lista!$A$3:$E$593,5,FALSE)</f>
        <v>Órgano Ejecutivo</v>
      </c>
      <c r="W1140" s="425" t="str">
        <f>+V1140</f>
        <v>Órgano Ejecutivo</v>
      </c>
    </row>
    <row r="1141" spans="1:23" customFormat="1" ht="15" customHeight="1">
      <c r="A1141" s="323">
        <v>78</v>
      </c>
      <c r="B1141" s="428"/>
      <c r="C1141" s="339" t="str">
        <f>+VLOOKUP(A1141,bd_lista!$A$3:$C$593,3,FALSE)</f>
        <v>Ministerio de Hidrocarburos</v>
      </c>
      <c r="D1141" s="430"/>
      <c r="E1141" s="319" t="s">
        <v>1419</v>
      </c>
      <c r="F1141" s="314">
        <f ca="1">+IFERROR(INDEX('Hoja de Trabajo para listado'!$A$155:$Z$1048576,MATCH($A1141,'Hoja de Trabajo para listado'!$A$155:$A$1048576,0),MATCH((CUADRO!F$5&amp;$E1141),'Hoja de Trabajo para listado'!$A$151:$Z$151,0)),0)+IFERROR(INDEX('Hoja de Trabajo para listado'!$AB$155:$BA$1048576,MATCH($A1141,'Hoja de Trabajo para listado'!$AB$155:$AB$1048576,0),MATCH((CUADRO!F$5&amp;$E1141),'Hoja de Trabajo para listado'!$AB$151:$BA$151,0)),0)+IFERROR(INDEX('Hoja de Trabajo para listado'!$BC$155:$CB$1048576,MATCH($A1141,'Hoja de Trabajo para listado'!$BC$155:$BC$1048576,0),MATCH((CUADRO!F$5&amp;$E1141),'Hoja de Trabajo para listado'!$BC$151:$CB$151,0)),0)+IFERROR(INDEX('Hoja de Trabajo para listado'!$DE$153:$DG$274,MATCH($A1141,'Hoja de Trabajo para listado'!$DE$153:$DE$1048576,0),MATCH((CUADRO!F$5&amp;$E1141),'Hoja de Trabajo para listado'!$DE$151:$DG$151,0)),0)+IFERROR(INDEX('Hoja de Trabajo para listado'!$CD$155:$DC$1048576,MATCH($A1141,'Hoja de Trabajo para listado'!$CD$155:$CD$1048576,0),MATCH((CUADRO!F$5&amp;$E1141),'Hoja de Trabajo para listado'!$CD$151:$DC$151,0)),0)</f>
        <v>0</v>
      </c>
      <c r="G1141" s="314">
        <f ca="1">+IFERROR(INDEX('Hoja de Trabajo para listado'!$A$155:$Z$1048576,MATCH($A1141,'Hoja de Trabajo para listado'!$A$155:$A$1048576,0),MATCH((CUADRO!G$5&amp;$E1141),'Hoja de Trabajo para listado'!$A$151:$Z$151,0)),0)+IFERROR(INDEX('Hoja de Trabajo para listado'!$AB$155:$BA$1048576,MATCH($A1141,'Hoja de Trabajo para listado'!$AB$155:$AB$1048576,0),MATCH((CUADRO!G$5&amp;$E1141),'Hoja de Trabajo para listado'!$AB$151:$BA$151,0)),0)+IFERROR(INDEX('Hoja de Trabajo para listado'!$BC$155:$CB$1048576,MATCH($A1141,'Hoja de Trabajo para listado'!$BC$155:$BC$1048576,0),MATCH((CUADRO!G$5&amp;$E1141),'Hoja de Trabajo para listado'!$BC$151:$CB$151,0)),0)+IFERROR(INDEX('Hoja de Trabajo para listado'!$DE$153:$DG$274,MATCH($A1141,'Hoja de Trabajo para listado'!$DE$153:$DE$1048576,0),MATCH((CUADRO!G$5&amp;$E1141),'Hoja de Trabajo para listado'!$DE$151:$DG$151,0)),0)+IFERROR(INDEX('Hoja de Trabajo para listado'!$CD$155:$DC$1048576,MATCH($A1141,'Hoja de Trabajo para listado'!$CD$155:$CD$1048576,0),MATCH((CUADRO!G$5&amp;$E1141),'Hoja de Trabajo para listado'!$CD$151:$DC$151,0)),0)</f>
        <v>0</v>
      </c>
      <c r="H1141" s="314">
        <f ca="1">+IFERROR(INDEX('Hoja de Trabajo para listado'!$A$155:$Z$1048576,MATCH($A1141,'Hoja de Trabajo para listado'!$A$155:$A$1048576,0),MATCH((CUADRO!H$5&amp;$E1141),'Hoja de Trabajo para listado'!$A$151:$Z$151,0)),0)+IFERROR(INDEX('Hoja de Trabajo para listado'!$AB$155:$BA$1048576,MATCH($A1141,'Hoja de Trabajo para listado'!$AB$155:$AB$1048576,0),MATCH((CUADRO!H$5&amp;$E1141),'Hoja de Trabajo para listado'!$AB$151:$BA$151,0)),0)+IFERROR(INDEX('Hoja de Trabajo para listado'!$BC$155:$CB$1048576,MATCH($A1141,'Hoja de Trabajo para listado'!$BC$155:$BC$1048576,0),MATCH((CUADRO!H$5&amp;$E1141),'Hoja de Trabajo para listado'!$BC$151:$CB$151,0)),0)+IFERROR(INDEX('Hoja de Trabajo para listado'!$DE$153:$DG$274,MATCH($A1141,'Hoja de Trabajo para listado'!$DE$153:$DE$1048576,0),MATCH((CUADRO!H$5&amp;$E1141),'Hoja de Trabajo para listado'!$DE$151:$DG$151,0)),0)+IFERROR(INDEX('Hoja de Trabajo para listado'!$CD$155:$DC$1048576,MATCH($A1141,'Hoja de Trabajo para listado'!$CD$155:$CD$1048576,0),MATCH((CUADRO!H$5&amp;$E1141),'Hoja de Trabajo para listado'!$CD$151:$DC$151,0)),0)</f>
        <v>0</v>
      </c>
      <c r="I1141" s="314">
        <f ca="1">+IFERROR(INDEX('Hoja de Trabajo para listado'!$A$155:$Z$1048576,MATCH($A1141,'Hoja de Trabajo para listado'!$A$155:$A$1048576,0),MATCH((CUADRO!I$5&amp;$E1141),'Hoja de Trabajo para listado'!$A$151:$Z$151,0)),0)+IFERROR(INDEX('Hoja de Trabajo para listado'!$AB$155:$BA$1048576,MATCH($A1141,'Hoja de Trabajo para listado'!$AB$155:$AB$1048576,0),MATCH((CUADRO!I$5&amp;$E1141),'Hoja de Trabajo para listado'!$AB$151:$BA$151,0)),0)+IFERROR(INDEX('Hoja de Trabajo para listado'!$BC$155:$CB$1048576,MATCH($A1141,'Hoja de Trabajo para listado'!$BC$155:$BC$1048576,0),MATCH((CUADRO!I$5&amp;$E1141),'Hoja de Trabajo para listado'!$BC$151:$CB$151,0)),0)+IFERROR(INDEX('Hoja de Trabajo para listado'!$DE$153:$DG$274,MATCH($A1141,'Hoja de Trabajo para listado'!$DE$153:$DE$1048576,0),MATCH((CUADRO!I$5&amp;$E1141),'Hoja de Trabajo para listado'!$DE$151:$DG$151,0)),0)+IFERROR(INDEX('Hoja de Trabajo para listado'!$CD$155:$DC$1048576,MATCH($A1141,'Hoja de Trabajo para listado'!$CD$155:$CD$1048576,0),MATCH((CUADRO!I$5&amp;$E1141),'Hoja de Trabajo para listado'!$CD$151:$DC$151,0)),0)</f>
        <v>0</v>
      </c>
      <c r="J1141" s="314">
        <f ca="1">+IFERROR(INDEX('Hoja de Trabajo para listado'!$A$155:$Z$1048576,MATCH($A1141,'Hoja de Trabajo para listado'!$A$155:$A$1048576,0),MATCH((CUADRO!J$5&amp;$E1141),'Hoja de Trabajo para listado'!$A$151:$Z$151,0)),0)+IFERROR(INDEX('Hoja de Trabajo para listado'!$AB$155:$BA$1048576,MATCH($A1141,'Hoja de Trabajo para listado'!$AB$155:$AB$1048576,0),MATCH((CUADRO!J$5&amp;$E1141),'Hoja de Trabajo para listado'!$AB$151:$BA$151,0)),0)+IFERROR(INDEX('Hoja de Trabajo para listado'!$BC$155:$CB$1048576,MATCH($A1141,'Hoja de Trabajo para listado'!$BC$155:$BC$1048576,0),MATCH((CUADRO!J$5&amp;$E1141),'Hoja de Trabajo para listado'!$BC$151:$CB$151,0)),0)+IFERROR(INDEX('Hoja de Trabajo para listado'!$DE$153:$DG$274,MATCH($A1141,'Hoja de Trabajo para listado'!$DE$153:$DE$1048576,0),MATCH((CUADRO!J$5&amp;$E1141),'Hoja de Trabajo para listado'!$DE$151:$DG$151,0)),0)+IFERROR(INDEX('Hoja de Trabajo para listado'!$CD$155:$DC$1048576,MATCH($A1141,'Hoja de Trabajo para listado'!$CD$155:$CD$1048576,0),MATCH((CUADRO!J$5&amp;$E1141),'Hoja de Trabajo para listado'!$CD$151:$DC$151,0)),0)</f>
        <v>800</v>
      </c>
      <c r="K1141" s="314">
        <f ca="1">+IFERROR(INDEX('Hoja de Trabajo para listado'!$A$155:$Z$1048576,MATCH($A1141,'Hoja de Trabajo para listado'!$A$155:$A$1048576,0),MATCH((CUADRO!K$5&amp;$E1141),'Hoja de Trabajo para listado'!$A$151:$Z$151,0)),0)+IFERROR(INDEX('Hoja de Trabajo para listado'!$AB$155:$BA$1048576,MATCH($A1141,'Hoja de Trabajo para listado'!$AB$155:$AB$1048576,0),MATCH((CUADRO!K$5&amp;$E1141),'Hoja de Trabajo para listado'!$AB$151:$BA$151,0)),0)+IFERROR(INDEX('Hoja de Trabajo para listado'!$BC$155:$CB$1048576,MATCH($A1141,'Hoja de Trabajo para listado'!$BC$155:$BC$1048576,0),MATCH((CUADRO!K$5&amp;$E1141),'Hoja de Trabajo para listado'!$BC$151:$CB$151,0)),0)+IFERROR(INDEX('Hoja de Trabajo para listado'!$DE$153:$DG$274,MATCH($A1141,'Hoja de Trabajo para listado'!$DE$153:$DE$1048576,0),MATCH((CUADRO!K$5&amp;$E1141),'Hoja de Trabajo para listado'!$DE$151:$DG$151,0)),0)+IFERROR(INDEX('Hoja de Trabajo para listado'!$CD$155:$DC$1048576,MATCH($A1141,'Hoja de Trabajo para listado'!$CD$155:$CD$1048576,0),MATCH((CUADRO!K$5&amp;$E1141),'Hoja de Trabajo para listado'!$CD$151:$DC$151,0)),0)</f>
        <v>0</v>
      </c>
      <c r="L1141" s="314">
        <f ca="1">+IFERROR(INDEX('Hoja de Trabajo para listado'!$A$155:$Z$1048576,MATCH($A1141,'Hoja de Trabajo para listado'!$A$155:$A$1048576,0),MATCH((CUADRO!L$5&amp;$E1141),'Hoja de Trabajo para listado'!$A$151:$Z$151,0)),0)+IFERROR(INDEX('Hoja de Trabajo para listado'!$AB$155:$BA$1048576,MATCH($A1141,'Hoja de Trabajo para listado'!$AB$155:$AB$1048576,0),MATCH((CUADRO!L$5&amp;$E1141),'Hoja de Trabajo para listado'!$AB$151:$BA$151,0)),0)+IFERROR(INDEX('Hoja de Trabajo para listado'!$BC$155:$CB$1048576,MATCH($A1141,'Hoja de Trabajo para listado'!$BC$155:$BC$1048576,0),MATCH((CUADRO!L$5&amp;$E1141),'Hoja de Trabajo para listado'!$BC$151:$CB$151,0)),0)+IFERROR(INDEX('Hoja de Trabajo para listado'!$DE$153:$DG$274,MATCH($A1141,'Hoja de Trabajo para listado'!$DE$153:$DE$1048576,0),MATCH((CUADRO!L$5&amp;$E1141),'Hoja de Trabajo para listado'!$DE$151:$DG$151,0)),0)+IFERROR(INDEX('Hoja de Trabajo para listado'!$CD$155:$DC$1048576,MATCH($A1141,'Hoja de Trabajo para listado'!$CD$155:$CD$1048576,0),MATCH((CUADRO!L$5&amp;$E1141),'Hoja de Trabajo para listado'!$CD$151:$DC$151,0)),0)</f>
        <v>0</v>
      </c>
      <c r="M1141" s="314">
        <f ca="1">+IFERROR(INDEX('Hoja de Trabajo para listado'!$A$155:$Z$1048576,MATCH($A1141,'Hoja de Trabajo para listado'!$A$155:$A$1048576,0),MATCH((CUADRO!M$5&amp;$E1141),'Hoja de Trabajo para listado'!$A$151:$Z$151,0)),0)+IFERROR(INDEX('Hoja de Trabajo para listado'!$AB$155:$BA$1048576,MATCH($A1141,'Hoja de Trabajo para listado'!$AB$155:$AB$1048576,0),MATCH((CUADRO!M$5&amp;$E1141),'Hoja de Trabajo para listado'!$AB$151:$BA$151,0)),0)+IFERROR(INDEX('Hoja de Trabajo para listado'!$BC$155:$CB$1048576,MATCH($A1141,'Hoja de Trabajo para listado'!$BC$155:$BC$1048576,0),MATCH((CUADRO!M$5&amp;$E1141),'Hoja de Trabajo para listado'!$BC$151:$CB$151,0)),0)+IFERROR(INDEX('Hoja de Trabajo para listado'!$DE$153:$DG$274,MATCH($A1141,'Hoja de Trabajo para listado'!$DE$153:$DE$1048576,0),MATCH((CUADRO!M$5&amp;$E1141),'Hoja de Trabajo para listado'!$DE$151:$DG$151,0)),0)+IFERROR(INDEX('Hoja de Trabajo para listado'!$CD$155:$DC$1048576,MATCH($A1141,'Hoja de Trabajo para listado'!$CD$155:$CD$1048576,0),MATCH((CUADRO!M$5&amp;$E1141),'Hoja de Trabajo para listado'!$CD$151:$DC$151,0)),0)</f>
        <v>0</v>
      </c>
      <c r="N1141" s="314">
        <f ca="1">+IFERROR(INDEX('Hoja de Trabajo para listado'!$A$155:$Z$1048576,MATCH($A1141,'Hoja de Trabajo para listado'!$A$155:$A$1048576,0),MATCH((CUADRO!N$5&amp;$E1141),'Hoja de Trabajo para listado'!$A$151:$Z$151,0)),0)+IFERROR(INDEX('Hoja de Trabajo para listado'!$AB$155:$BA$1048576,MATCH($A1141,'Hoja de Trabajo para listado'!$AB$155:$AB$1048576,0),MATCH((CUADRO!N$5&amp;$E1141),'Hoja de Trabajo para listado'!$AB$151:$BA$151,0)),0)+IFERROR(INDEX('Hoja de Trabajo para listado'!$BC$155:$CB$1048576,MATCH($A1141,'Hoja de Trabajo para listado'!$BC$155:$BC$1048576,0),MATCH((CUADRO!N$5&amp;$E1141),'Hoja de Trabajo para listado'!$BC$151:$CB$151,0)),0)+IFERROR(INDEX('Hoja de Trabajo para listado'!$DE$153:$DG$274,MATCH($A1141,'Hoja de Trabajo para listado'!$DE$153:$DE$1048576,0),MATCH((CUADRO!N$5&amp;$E1141),'Hoja de Trabajo para listado'!$DE$151:$DG$151,0)),0)+IFERROR(INDEX('Hoja de Trabajo para listado'!$CD$155:$DC$1048576,MATCH($A1141,'Hoja de Trabajo para listado'!$CD$155:$CD$1048576,0),MATCH((CUADRO!N$5&amp;$E1141),'Hoja de Trabajo para listado'!$CD$151:$DC$151,0)),0)</f>
        <v>0</v>
      </c>
      <c r="O1141" s="314">
        <f ca="1">+IFERROR(INDEX('Hoja de Trabajo para listado'!$A$155:$Z$1048576,MATCH($A1141,'Hoja de Trabajo para listado'!$A$155:$A$1048576,0),MATCH((CUADRO!O$5&amp;$E1141),'Hoja de Trabajo para listado'!$A$151:$Z$151,0)),0)+IFERROR(INDEX('Hoja de Trabajo para listado'!$AB$155:$BA$1048576,MATCH($A1141,'Hoja de Trabajo para listado'!$AB$155:$AB$1048576,0),MATCH((CUADRO!O$5&amp;$E1141),'Hoja de Trabajo para listado'!$AB$151:$BA$151,0)),0)+IFERROR(INDEX('Hoja de Trabajo para listado'!$BC$155:$CB$1048576,MATCH($A1141,'Hoja de Trabajo para listado'!$BC$155:$BC$1048576,0),MATCH((CUADRO!O$5&amp;$E1141),'Hoja de Trabajo para listado'!$BC$151:$CB$151,0)),0)+IFERROR(INDEX('Hoja de Trabajo para listado'!$DE$153:$DG$274,MATCH($A1141,'Hoja de Trabajo para listado'!$DE$153:$DE$1048576,0),MATCH((CUADRO!O$5&amp;$E1141),'Hoja de Trabajo para listado'!$DE$151:$DG$151,0)),0)+IFERROR(INDEX('Hoja de Trabajo para listado'!$CD$155:$DC$1048576,MATCH($A1141,'Hoja de Trabajo para listado'!$CD$155:$CD$1048576,0),MATCH((CUADRO!O$5&amp;$E1141),'Hoja de Trabajo para listado'!$CD$151:$DC$151,0)),0)</f>
        <v>0</v>
      </c>
      <c r="P1141" s="314">
        <f ca="1">+IFERROR(INDEX('Hoja de Trabajo para listado'!$A$155:$Z$1048576,MATCH($A1141,'Hoja de Trabajo para listado'!$A$155:$A$1048576,0),MATCH((CUADRO!P$5&amp;$E1141),'Hoja de Trabajo para listado'!$A$151:$Z$151,0)),0)+IFERROR(INDEX('Hoja de Trabajo para listado'!$AB$155:$BA$1048576,MATCH($A1141,'Hoja de Trabajo para listado'!$AB$155:$AB$1048576,0),MATCH((CUADRO!P$5&amp;$E1141),'Hoja de Trabajo para listado'!$AB$151:$BA$151,0)),0)+IFERROR(INDEX('Hoja de Trabajo para listado'!$BC$155:$CB$1048576,MATCH($A1141,'Hoja de Trabajo para listado'!$BC$155:$BC$1048576,0),MATCH((CUADRO!P$5&amp;$E1141),'Hoja de Trabajo para listado'!$BC$151:$CB$151,0)),0)+IFERROR(INDEX('Hoja de Trabajo para listado'!$DE$153:$DG$274,MATCH($A1141,'Hoja de Trabajo para listado'!$DE$153:$DE$1048576,0),MATCH((CUADRO!P$5&amp;$E1141),'Hoja de Trabajo para listado'!$DE$151:$DG$151,0)),0)+IFERROR(INDEX('Hoja de Trabajo para listado'!$CD$155:$DC$1048576,MATCH($A1141,'Hoja de Trabajo para listado'!$CD$155:$CD$1048576,0),MATCH((CUADRO!P$5&amp;$E1141),'Hoja de Trabajo para listado'!$CD$151:$DC$151,0)),0)</f>
        <v>0</v>
      </c>
      <c r="Q1141" s="314">
        <f ca="1">+IFERROR(INDEX('Hoja de Trabajo para listado'!$A$155:$Z$1048576,MATCH($A1141,'Hoja de Trabajo para listado'!$A$155:$A$1048576,0),MATCH((CUADRO!Q$5&amp;$E1141),'Hoja de Trabajo para listado'!$A$151:$Z$151,0)),0)+IFERROR(INDEX('Hoja de Trabajo para listado'!$AB$155:$BA$1048576,MATCH($A1141,'Hoja de Trabajo para listado'!$AB$155:$AB$1048576,0),MATCH((CUADRO!Q$5&amp;$E1141),'Hoja de Trabajo para listado'!$AB$151:$BA$151,0)),0)+IFERROR(INDEX('Hoja de Trabajo para listado'!$BC$155:$CB$1048576,MATCH($A1141,'Hoja de Trabajo para listado'!$BC$155:$BC$1048576,0),MATCH((CUADRO!Q$5&amp;$E1141),'Hoja de Trabajo para listado'!$BC$151:$CB$151,0)),0)+IFERROR(INDEX('Hoja de Trabajo para listado'!$DE$153:$DG$274,MATCH($A1141,'Hoja de Trabajo para listado'!$DE$153:$DE$1048576,0),MATCH((CUADRO!Q$5&amp;$E1141),'Hoja de Trabajo para listado'!$DE$151:$DG$151,0)),0)+IFERROR(INDEX('Hoja de Trabajo para listado'!$CD$155:$DC$1048576,MATCH($A1141,'Hoja de Trabajo para listado'!$CD$155:$CD$1048576,0),MATCH((CUADRO!Q$5&amp;$E1141),'Hoja de Trabajo para listado'!$CD$151:$DC$151,0)),0)</f>
        <v>0</v>
      </c>
      <c r="R1141" s="314">
        <f t="shared" ca="1" si="34"/>
        <v>800</v>
      </c>
      <c r="S1141" s="314">
        <f ca="1">+R1140+R1141</f>
        <v>800</v>
      </c>
      <c r="T1141" s="314">
        <f ca="1">+S1141</f>
        <v>800</v>
      </c>
      <c r="U1141" s="348">
        <f t="shared" si="35"/>
        <v>2</v>
      </c>
      <c r="V1141" s="319" t="str">
        <f>+VLOOKUP(A1141,bd_lista!$A$3:$E$593,5,FALSE)</f>
        <v>Órgano Ejecutivo</v>
      </c>
      <c r="W1141" s="426"/>
    </row>
    <row r="1142" spans="1:23" customFormat="1" ht="27" hidden="1" customHeight="1">
      <c r="A1142" s="323">
        <v>85</v>
      </c>
      <c r="B1142" s="418">
        <f>+A1142</f>
        <v>85</v>
      </c>
      <c r="C1142" s="318" t="str">
        <f>+VLOOKUP(A1142,bd_lista!$A$3:$C$593,3,FALSE)</f>
        <v>Ministerio de Energias</v>
      </c>
      <c r="D1142" s="339" t="str">
        <f>+C1142</f>
        <v>Ministerio de Energias</v>
      </c>
      <c r="E1142" s="339" t="s">
        <v>1418</v>
      </c>
      <c r="F1142" s="314">
        <f ca="1">+IFERROR(INDEX('Hoja de Trabajo para listado'!$A$155:$Z$1048576,MATCH($A1142,'Hoja de Trabajo para listado'!$A$155:$A$1048576,0),MATCH((CUADRO!F$5&amp;$E1142),'Hoja de Trabajo para listado'!$A$151:$Z$151,0)),0)+IFERROR(INDEX('Hoja de Trabajo para listado'!$AB$155:$BA$1048576,MATCH($A1142,'Hoja de Trabajo para listado'!$AB$155:$AB$1048576,0),MATCH((CUADRO!F$5&amp;$E1142),'Hoja de Trabajo para listado'!$AB$151:$BA$151,0)),0)+IFERROR(INDEX('Hoja de Trabajo para listado'!$BC$155:$CB$1048576,MATCH($A1142,'Hoja de Trabajo para listado'!$BC$155:$BC$1048576,0),MATCH((CUADRO!F$5&amp;$E1142),'Hoja de Trabajo para listado'!$BC$151:$CB$151,0)),0)+IFERROR(INDEX('Hoja de Trabajo para listado'!$DE$153:$DG$274,MATCH($A1142,'Hoja de Trabajo para listado'!$DE$153:$DE$1048576,0),MATCH((CUADRO!F$5&amp;$E1142),'Hoja de Trabajo para listado'!$DE$151:$DG$151,0)),0)+IFERROR(INDEX('Hoja de Trabajo para listado'!$CD$155:$DC$1048576,MATCH($A1142,'Hoja de Trabajo para listado'!$CD$155:$CD$1048576,0),MATCH((CUADRO!F$5&amp;$E1142),'Hoja de Trabajo para listado'!$CD$151:$DC$151,0)),0)</f>
        <v>0</v>
      </c>
      <c r="G1142" s="314">
        <f ca="1">+IFERROR(INDEX('Hoja de Trabajo para listado'!$A$155:$Z$1048576,MATCH($A1142,'Hoja de Trabajo para listado'!$A$155:$A$1048576,0),MATCH((CUADRO!G$5&amp;$E1142),'Hoja de Trabajo para listado'!$A$151:$Z$151,0)),0)+IFERROR(INDEX('Hoja de Trabajo para listado'!$AB$155:$BA$1048576,MATCH($A1142,'Hoja de Trabajo para listado'!$AB$155:$AB$1048576,0),MATCH((CUADRO!G$5&amp;$E1142),'Hoja de Trabajo para listado'!$AB$151:$BA$151,0)),0)+IFERROR(INDEX('Hoja de Trabajo para listado'!$BC$155:$CB$1048576,MATCH($A1142,'Hoja de Trabajo para listado'!$BC$155:$BC$1048576,0),MATCH((CUADRO!G$5&amp;$E1142),'Hoja de Trabajo para listado'!$BC$151:$CB$151,0)),0)+IFERROR(INDEX('Hoja de Trabajo para listado'!$DE$153:$DG$274,MATCH($A1142,'Hoja de Trabajo para listado'!$DE$153:$DE$1048576,0),MATCH((CUADRO!G$5&amp;$E1142),'Hoja de Trabajo para listado'!$DE$151:$DG$151,0)),0)+IFERROR(INDEX('Hoja de Trabajo para listado'!$CD$155:$DC$1048576,MATCH($A1142,'Hoja de Trabajo para listado'!$CD$155:$CD$1048576,0),MATCH((CUADRO!G$5&amp;$E1142),'Hoja de Trabajo para listado'!$CD$151:$DC$151,0)),0)</f>
        <v>0</v>
      </c>
      <c r="H1142" s="314">
        <f ca="1">+IFERROR(INDEX('Hoja de Trabajo para listado'!$A$155:$Z$1048576,MATCH($A1142,'Hoja de Trabajo para listado'!$A$155:$A$1048576,0),MATCH((CUADRO!H$5&amp;$E1142),'Hoja de Trabajo para listado'!$A$151:$Z$151,0)),0)+IFERROR(INDEX('Hoja de Trabajo para listado'!$AB$155:$BA$1048576,MATCH($A1142,'Hoja de Trabajo para listado'!$AB$155:$AB$1048576,0),MATCH((CUADRO!H$5&amp;$E1142),'Hoja de Trabajo para listado'!$AB$151:$BA$151,0)),0)+IFERROR(INDEX('Hoja de Trabajo para listado'!$BC$155:$CB$1048576,MATCH($A1142,'Hoja de Trabajo para listado'!$BC$155:$BC$1048576,0),MATCH((CUADRO!H$5&amp;$E1142),'Hoja de Trabajo para listado'!$BC$151:$CB$151,0)),0)+IFERROR(INDEX('Hoja de Trabajo para listado'!$DE$153:$DG$274,MATCH($A1142,'Hoja de Trabajo para listado'!$DE$153:$DE$1048576,0),MATCH((CUADRO!H$5&amp;$E1142),'Hoja de Trabajo para listado'!$DE$151:$DG$151,0)),0)+IFERROR(INDEX('Hoja de Trabajo para listado'!$CD$155:$DC$1048576,MATCH($A1142,'Hoja de Trabajo para listado'!$CD$155:$CD$1048576,0),MATCH((CUADRO!H$5&amp;$E1142),'Hoja de Trabajo para listado'!$CD$151:$DC$151,0)),0)</f>
        <v>0</v>
      </c>
      <c r="I1142" s="314">
        <f ca="1">+IFERROR(INDEX('Hoja de Trabajo para listado'!$A$155:$Z$1048576,MATCH($A1142,'Hoja de Trabajo para listado'!$A$155:$A$1048576,0),MATCH((CUADRO!I$5&amp;$E1142),'Hoja de Trabajo para listado'!$A$151:$Z$151,0)),0)+IFERROR(INDEX('Hoja de Trabajo para listado'!$AB$155:$BA$1048576,MATCH($A1142,'Hoja de Trabajo para listado'!$AB$155:$AB$1048576,0),MATCH((CUADRO!I$5&amp;$E1142),'Hoja de Trabajo para listado'!$AB$151:$BA$151,0)),0)+IFERROR(INDEX('Hoja de Trabajo para listado'!$BC$155:$CB$1048576,MATCH($A1142,'Hoja de Trabajo para listado'!$BC$155:$BC$1048576,0),MATCH((CUADRO!I$5&amp;$E1142),'Hoja de Trabajo para listado'!$BC$151:$CB$151,0)),0)+IFERROR(INDEX('Hoja de Trabajo para listado'!$DE$153:$DG$274,MATCH($A1142,'Hoja de Trabajo para listado'!$DE$153:$DE$1048576,0),MATCH((CUADRO!I$5&amp;$E1142),'Hoja de Trabajo para listado'!$DE$151:$DG$151,0)),0)+IFERROR(INDEX('Hoja de Trabajo para listado'!$CD$155:$DC$1048576,MATCH($A1142,'Hoja de Trabajo para listado'!$CD$155:$CD$1048576,0),MATCH((CUADRO!I$5&amp;$E1142),'Hoja de Trabajo para listado'!$CD$151:$DC$151,0)),0)</f>
        <v>0</v>
      </c>
      <c r="J1142" s="314">
        <f ca="1">+IFERROR(INDEX('Hoja de Trabajo para listado'!$A$155:$Z$1048576,MATCH($A1142,'Hoja de Trabajo para listado'!$A$155:$A$1048576,0),MATCH((CUADRO!J$5&amp;$E1142),'Hoja de Trabajo para listado'!$A$151:$Z$151,0)),0)+IFERROR(INDEX('Hoja de Trabajo para listado'!$AB$155:$BA$1048576,MATCH($A1142,'Hoja de Trabajo para listado'!$AB$155:$AB$1048576,0),MATCH((CUADRO!J$5&amp;$E1142),'Hoja de Trabajo para listado'!$AB$151:$BA$151,0)),0)+IFERROR(INDEX('Hoja de Trabajo para listado'!$BC$155:$CB$1048576,MATCH($A1142,'Hoja de Trabajo para listado'!$BC$155:$BC$1048576,0),MATCH((CUADRO!J$5&amp;$E1142),'Hoja de Trabajo para listado'!$BC$151:$CB$151,0)),0)+IFERROR(INDEX('Hoja de Trabajo para listado'!$DE$153:$DG$274,MATCH($A1142,'Hoja de Trabajo para listado'!$DE$153:$DE$1048576,0),MATCH((CUADRO!J$5&amp;$E1142),'Hoja de Trabajo para listado'!$DE$151:$DG$151,0)),0)+IFERROR(INDEX('Hoja de Trabajo para listado'!$CD$155:$DC$1048576,MATCH($A1142,'Hoja de Trabajo para listado'!$CD$155:$CD$1048576,0),MATCH((CUADRO!J$5&amp;$E1142),'Hoja de Trabajo para listado'!$CD$151:$DC$151,0)),0)</f>
        <v>0</v>
      </c>
      <c r="K1142" s="314">
        <f ca="1">+IFERROR(INDEX('Hoja de Trabajo para listado'!$A$155:$Z$1048576,MATCH($A1142,'Hoja de Trabajo para listado'!$A$155:$A$1048576,0),MATCH((CUADRO!K$5&amp;$E1142),'Hoja de Trabajo para listado'!$A$151:$Z$151,0)),0)+IFERROR(INDEX('Hoja de Trabajo para listado'!$AB$155:$BA$1048576,MATCH($A1142,'Hoja de Trabajo para listado'!$AB$155:$AB$1048576,0),MATCH((CUADRO!K$5&amp;$E1142),'Hoja de Trabajo para listado'!$AB$151:$BA$151,0)),0)+IFERROR(INDEX('Hoja de Trabajo para listado'!$BC$155:$CB$1048576,MATCH($A1142,'Hoja de Trabajo para listado'!$BC$155:$BC$1048576,0),MATCH((CUADRO!K$5&amp;$E1142),'Hoja de Trabajo para listado'!$BC$151:$CB$151,0)),0)+IFERROR(INDEX('Hoja de Trabajo para listado'!$DE$153:$DG$274,MATCH($A1142,'Hoja de Trabajo para listado'!$DE$153:$DE$1048576,0),MATCH((CUADRO!K$5&amp;$E1142),'Hoja de Trabajo para listado'!$DE$151:$DG$151,0)),0)+IFERROR(INDEX('Hoja de Trabajo para listado'!$CD$155:$DC$1048576,MATCH($A1142,'Hoja de Trabajo para listado'!$CD$155:$CD$1048576,0),MATCH((CUADRO!K$5&amp;$E1142),'Hoja de Trabajo para listado'!$CD$151:$DC$151,0)),0)</f>
        <v>0</v>
      </c>
      <c r="L1142" s="314">
        <f ca="1">+IFERROR(INDEX('Hoja de Trabajo para listado'!$A$155:$Z$1048576,MATCH($A1142,'Hoja de Trabajo para listado'!$A$155:$A$1048576,0),MATCH((CUADRO!L$5&amp;$E1142),'Hoja de Trabajo para listado'!$A$151:$Z$151,0)),0)+IFERROR(INDEX('Hoja de Trabajo para listado'!$AB$155:$BA$1048576,MATCH($A1142,'Hoja de Trabajo para listado'!$AB$155:$AB$1048576,0),MATCH((CUADRO!L$5&amp;$E1142),'Hoja de Trabajo para listado'!$AB$151:$BA$151,0)),0)+IFERROR(INDEX('Hoja de Trabajo para listado'!$BC$155:$CB$1048576,MATCH($A1142,'Hoja de Trabajo para listado'!$BC$155:$BC$1048576,0),MATCH((CUADRO!L$5&amp;$E1142),'Hoja de Trabajo para listado'!$BC$151:$CB$151,0)),0)+IFERROR(INDEX('Hoja de Trabajo para listado'!$DE$153:$DG$274,MATCH($A1142,'Hoja de Trabajo para listado'!$DE$153:$DE$1048576,0),MATCH((CUADRO!L$5&amp;$E1142),'Hoja de Trabajo para listado'!$DE$151:$DG$151,0)),0)+IFERROR(INDEX('Hoja de Trabajo para listado'!$CD$155:$DC$1048576,MATCH($A1142,'Hoja de Trabajo para listado'!$CD$155:$CD$1048576,0),MATCH((CUADRO!L$5&amp;$E1142),'Hoja de Trabajo para listado'!$CD$151:$DC$151,0)),0)</f>
        <v>0</v>
      </c>
      <c r="M1142" s="314">
        <f ca="1">+IFERROR(INDEX('Hoja de Trabajo para listado'!$A$155:$Z$1048576,MATCH($A1142,'Hoja de Trabajo para listado'!$A$155:$A$1048576,0),MATCH((CUADRO!M$5&amp;$E1142),'Hoja de Trabajo para listado'!$A$151:$Z$151,0)),0)+IFERROR(INDEX('Hoja de Trabajo para listado'!$AB$155:$BA$1048576,MATCH($A1142,'Hoja de Trabajo para listado'!$AB$155:$AB$1048576,0),MATCH((CUADRO!M$5&amp;$E1142),'Hoja de Trabajo para listado'!$AB$151:$BA$151,0)),0)+IFERROR(INDEX('Hoja de Trabajo para listado'!$BC$155:$CB$1048576,MATCH($A1142,'Hoja de Trabajo para listado'!$BC$155:$BC$1048576,0),MATCH((CUADRO!M$5&amp;$E1142),'Hoja de Trabajo para listado'!$BC$151:$CB$151,0)),0)+IFERROR(INDEX('Hoja de Trabajo para listado'!$DE$153:$DG$274,MATCH($A1142,'Hoja de Trabajo para listado'!$DE$153:$DE$1048576,0),MATCH((CUADRO!M$5&amp;$E1142),'Hoja de Trabajo para listado'!$DE$151:$DG$151,0)),0)+IFERROR(INDEX('Hoja de Trabajo para listado'!$CD$155:$DC$1048576,MATCH($A1142,'Hoja de Trabajo para listado'!$CD$155:$CD$1048576,0),MATCH((CUADRO!M$5&amp;$E1142),'Hoja de Trabajo para listado'!$CD$151:$DC$151,0)),0)</f>
        <v>0</v>
      </c>
      <c r="N1142" s="314">
        <f ca="1">+IFERROR(INDEX('Hoja de Trabajo para listado'!$A$155:$Z$1048576,MATCH($A1142,'Hoja de Trabajo para listado'!$A$155:$A$1048576,0),MATCH((CUADRO!N$5&amp;$E1142),'Hoja de Trabajo para listado'!$A$151:$Z$151,0)),0)+IFERROR(INDEX('Hoja de Trabajo para listado'!$AB$155:$BA$1048576,MATCH($A1142,'Hoja de Trabajo para listado'!$AB$155:$AB$1048576,0),MATCH((CUADRO!N$5&amp;$E1142),'Hoja de Trabajo para listado'!$AB$151:$BA$151,0)),0)+IFERROR(INDEX('Hoja de Trabajo para listado'!$BC$155:$CB$1048576,MATCH($A1142,'Hoja de Trabajo para listado'!$BC$155:$BC$1048576,0),MATCH((CUADRO!N$5&amp;$E1142),'Hoja de Trabajo para listado'!$BC$151:$CB$151,0)),0)+IFERROR(INDEX('Hoja de Trabajo para listado'!$DE$153:$DG$274,MATCH($A1142,'Hoja de Trabajo para listado'!$DE$153:$DE$1048576,0),MATCH((CUADRO!N$5&amp;$E1142),'Hoja de Trabajo para listado'!$DE$151:$DG$151,0)),0)+IFERROR(INDEX('Hoja de Trabajo para listado'!$CD$155:$DC$1048576,MATCH($A1142,'Hoja de Trabajo para listado'!$CD$155:$CD$1048576,0),MATCH((CUADRO!N$5&amp;$E1142),'Hoja de Trabajo para listado'!$CD$151:$DC$151,0)),0)</f>
        <v>0</v>
      </c>
      <c r="O1142" s="314">
        <f ca="1">+IFERROR(INDEX('Hoja de Trabajo para listado'!$A$155:$Z$1048576,MATCH($A1142,'Hoja de Trabajo para listado'!$A$155:$A$1048576,0),MATCH((CUADRO!O$5&amp;$E1142),'Hoja de Trabajo para listado'!$A$151:$Z$151,0)),0)+IFERROR(INDEX('Hoja de Trabajo para listado'!$AB$155:$BA$1048576,MATCH($A1142,'Hoja de Trabajo para listado'!$AB$155:$AB$1048576,0),MATCH((CUADRO!O$5&amp;$E1142),'Hoja de Trabajo para listado'!$AB$151:$BA$151,0)),0)+IFERROR(INDEX('Hoja de Trabajo para listado'!$BC$155:$CB$1048576,MATCH($A1142,'Hoja de Trabajo para listado'!$BC$155:$BC$1048576,0),MATCH((CUADRO!O$5&amp;$E1142),'Hoja de Trabajo para listado'!$BC$151:$CB$151,0)),0)+IFERROR(INDEX('Hoja de Trabajo para listado'!$DE$153:$DG$274,MATCH($A1142,'Hoja de Trabajo para listado'!$DE$153:$DE$1048576,0),MATCH((CUADRO!O$5&amp;$E1142),'Hoja de Trabajo para listado'!$DE$151:$DG$151,0)),0)+IFERROR(INDEX('Hoja de Trabajo para listado'!$CD$155:$DC$1048576,MATCH($A1142,'Hoja de Trabajo para listado'!$CD$155:$CD$1048576,0),MATCH((CUADRO!O$5&amp;$E1142),'Hoja de Trabajo para listado'!$CD$151:$DC$151,0)),0)</f>
        <v>0</v>
      </c>
      <c r="P1142" s="314">
        <f ca="1">+IFERROR(INDEX('Hoja de Trabajo para listado'!$A$155:$Z$1048576,MATCH($A1142,'Hoja de Trabajo para listado'!$A$155:$A$1048576,0),MATCH((CUADRO!P$5&amp;$E1142),'Hoja de Trabajo para listado'!$A$151:$Z$151,0)),0)+IFERROR(INDEX('Hoja de Trabajo para listado'!$AB$155:$BA$1048576,MATCH($A1142,'Hoja de Trabajo para listado'!$AB$155:$AB$1048576,0),MATCH((CUADRO!P$5&amp;$E1142),'Hoja de Trabajo para listado'!$AB$151:$BA$151,0)),0)+IFERROR(INDEX('Hoja de Trabajo para listado'!$BC$155:$CB$1048576,MATCH($A1142,'Hoja de Trabajo para listado'!$BC$155:$BC$1048576,0),MATCH((CUADRO!P$5&amp;$E1142),'Hoja de Trabajo para listado'!$BC$151:$CB$151,0)),0)+IFERROR(INDEX('Hoja de Trabajo para listado'!$DE$153:$DG$274,MATCH($A1142,'Hoja de Trabajo para listado'!$DE$153:$DE$1048576,0),MATCH((CUADRO!P$5&amp;$E1142),'Hoja de Trabajo para listado'!$DE$151:$DG$151,0)),0)+IFERROR(INDEX('Hoja de Trabajo para listado'!$CD$155:$DC$1048576,MATCH($A1142,'Hoja de Trabajo para listado'!$CD$155:$CD$1048576,0),MATCH((CUADRO!P$5&amp;$E1142),'Hoja de Trabajo para listado'!$CD$151:$DC$151,0)),0)</f>
        <v>0</v>
      </c>
      <c r="Q1142" s="314">
        <f ca="1">+IFERROR(INDEX('Hoja de Trabajo para listado'!$A$155:$Z$1048576,MATCH($A1142,'Hoja de Trabajo para listado'!$A$155:$A$1048576,0),MATCH((CUADRO!Q$5&amp;$E1142),'Hoja de Trabajo para listado'!$A$151:$Z$151,0)),0)+IFERROR(INDEX('Hoja de Trabajo para listado'!$AB$155:$BA$1048576,MATCH($A1142,'Hoja de Trabajo para listado'!$AB$155:$AB$1048576,0),MATCH((CUADRO!Q$5&amp;$E1142),'Hoja de Trabajo para listado'!$AB$151:$BA$151,0)),0)+IFERROR(INDEX('Hoja de Trabajo para listado'!$BC$155:$CB$1048576,MATCH($A1142,'Hoja de Trabajo para listado'!$BC$155:$BC$1048576,0),MATCH((CUADRO!Q$5&amp;$E1142),'Hoja de Trabajo para listado'!$BC$151:$CB$151,0)),0)+IFERROR(INDEX('Hoja de Trabajo para listado'!$DE$153:$DG$274,MATCH($A1142,'Hoja de Trabajo para listado'!$DE$153:$DE$1048576,0),MATCH((CUADRO!Q$5&amp;$E1142),'Hoja de Trabajo para listado'!$DE$151:$DG$151,0)),0)+IFERROR(INDEX('Hoja de Trabajo para listado'!$CD$155:$DC$1048576,MATCH($A1142,'Hoja de Trabajo para listado'!$CD$155:$CD$1048576,0),MATCH((CUADRO!Q$5&amp;$E1142),'Hoja de Trabajo para listado'!$CD$151:$DC$151,0)),0)</f>
        <v>0</v>
      </c>
      <c r="R1142" s="314">
        <f t="shared" ca="1" si="34"/>
        <v>0</v>
      </c>
      <c r="S1142" s="314"/>
      <c r="T1142" s="314">
        <f ca="1">+T1143</f>
        <v>0</v>
      </c>
      <c r="U1142" s="313">
        <f t="shared" si="35"/>
        <v>1</v>
      </c>
      <c r="V1142" s="319" t="str">
        <f>+VLOOKUP(A1142,bd_lista!$A$3:$E$593,5,FALSE)</f>
        <v>Órgano Ejecutivo</v>
      </c>
      <c r="W1142" s="341" t="str">
        <f>+V1142</f>
        <v>Órgano Ejecutivo</v>
      </c>
    </row>
    <row r="1143" spans="1:23" customFormat="1" ht="27" hidden="1" customHeight="1">
      <c r="A1143" s="323">
        <v>85</v>
      </c>
      <c r="B1143" s="418"/>
      <c r="C1143" s="339" t="str">
        <f>+VLOOKUP(A1143,bd_lista!$A$3:$C$593,3,FALSE)</f>
        <v>Ministerio de Energias</v>
      </c>
      <c r="D1143" s="339"/>
      <c r="E1143" s="319" t="s">
        <v>1419</v>
      </c>
      <c r="F1143" s="314">
        <f ca="1">+IFERROR(INDEX('Hoja de Trabajo para listado'!$A$155:$Z$1048576,MATCH($A1143,'Hoja de Trabajo para listado'!$A$155:$A$1048576,0),MATCH((CUADRO!F$5&amp;$E1143),'Hoja de Trabajo para listado'!$A$151:$Z$151,0)),0)+IFERROR(INDEX('Hoja de Trabajo para listado'!$AB$155:$BA$1048576,MATCH($A1143,'Hoja de Trabajo para listado'!$AB$155:$AB$1048576,0),MATCH((CUADRO!F$5&amp;$E1143),'Hoja de Trabajo para listado'!$AB$151:$BA$151,0)),0)+IFERROR(INDEX('Hoja de Trabajo para listado'!$BC$155:$CB$1048576,MATCH($A1143,'Hoja de Trabajo para listado'!$BC$155:$BC$1048576,0),MATCH((CUADRO!F$5&amp;$E1143),'Hoja de Trabajo para listado'!$BC$151:$CB$151,0)),0)+IFERROR(INDEX('Hoja de Trabajo para listado'!$DE$153:$DG$274,MATCH($A1143,'Hoja de Trabajo para listado'!$DE$153:$DE$1048576,0),MATCH((CUADRO!F$5&amp;$E1143),'Hoja de Trabajo para listado'!$DE$151:$DG$151,0)),0)+IFERROR(INDEX('Hoja de Trabajo para listado'!$CD$155:$DC$1048576,MATCH($A1143,'Hoja de Trabajo para listado'!$CD$155:$CD$1048576,0),MATCH((CUADRO!F$5&amp;$E1143),'Hoja de Trabajo para listado'!$CD$151:$DC$151,0)),0)</f>
        <v>0</v>
      </c>
      <c r="G1143" s="314">
        <f ca="1">+IFERROR(INDEX('Hoja de Trabajo para listado'!$A$155:$Z$1048576,MATCH($A1143,'Hoja de Trabajo para listado'!$A$155:$A$1048576,0),MATCH((CUADRO!G$5&amp;$E1143),'Hoja de Trabajo para listado'!$A$151:$Z$151,0)),0)+IFERROR(INDEX('Hoja de Trabajo para listado'!$AB$155:$BA$1048576,MATCH($A1143,'Hoja de Trabajo para listado'!$AB$155:$AB$1048576,0),MATCH((CUADRO!G$5&amp;$E1143),'Hoja de Trabajo para listado'!$AB$151:$BA$151,0)),0)+IFERROR(INDEX('Hoja de Trabajo para listado'!$BC$155:$CB$1048576,MATCH($A1143,'Hoja de Trabajo para listado'!$BC$155:$BC$1048576,0),MATCH((CUADRO!G$5&amp;$E1143),'Hoja de Trabajo para listado'!$BC$151:$CB$151,0)),0)+IFERROR(INDEX('Hoja de Trabajo para listado'!$DE$153:$DG$274,MATCH($A1143,'Hoja de Trabajo para listado'!$DE$153:$DE$1048576,0),MATCH((CUADRO!G$5&amp;$E1143),'Hoja de Trabajo para listado'!$DE$151:$DG$151,0)),0)+IFERROR(INDEX('Hoja de Trabajo para listado'!$CD$155:$DC$1048576,MATCH($A1143,'Hoja de Trabajo para listado'!$CD$155:$CD$1048576,0),MATCH((CUADRO!G$5&amp;$E1143),'Hoja de Trabajo para listado'!$CD$151:$DC$151,0)),0)</f>
        <v>0</v>
      </c>
      <c r="H1143" s="314">
        <f ca="1">+IFERROR(INDEX('Hoja de Trabajo para listado'!$A$155:$Z$1048576,MATCH($A1143,'Hoja de Trabajo para listado'!$A$155:$A$1048576,0),MATCH((CUADRO!H$5&amp;$E1143),'Hoja de Trabajo para listado'!$A$151:$Z$151,0)),0)+IFERROR(INDEX('Hoja de Trabajo para listado'!$AB$155:$BA$1048576,MATCH($A1143,'Hoja de Trabajo para listado'!$AB$155:$AB$1048576,0),MATCH((CUADRO!H$5&amp;$E1143),'Hoja de Trabajo para listado'!$AB$151:$BA$151,0)),0)+IFERROR(INDEX('Hoja de Trabajo para listado'!$BC$155:$CB$1048576,MATCH($A1143,'Hoja de Trabajo para listado'!$BC$155:$BC$1048576,0),MATCH((CUADRO!H$5&amp;$E1143),'Hoja de Trabajo para listado'!$BC$151:$CB$151,0)),0)+IFERROR(INDEX('Hoja de Trabajo para listado'!$DE$153:$DG$274,MATCH($A1143,'Hoja de Trabajo para listado'!$DE$153:$DE$1048576,0),MATCH((CUADRO!H$5&amp;$E1143),'Hoja de Trabajo para listado'!$DE$151:$DG$151,0)),0)+IFERROR(INDEX('Hoja de Trabajo para listado'!$CD$155:$DC$1048576,MATCH($A1143,'Hoja de Trabajo para listado'!$CD$155:$CD$1048576,0),MATCH((CUADRO!H$5&amp;$E1143),'Hoja de Trabajo para listado'!$CD$151:$DC$151,0)),0)</f>
        <v>0</v>
      </c>
      <c r="I1143" s="314">
        <f ca="1">+IFERROR(INDEX('Hoja de Trabajo para listado'!$A$155:$Z$1048576,MATCH($A1143,'Hoja de Trabajo para listado'!$A$155:$A$1048576,0),MATCH((CUADRO!I$5&amp;$E1143),'Hoja de Trabajo para listado'!$A$151:$Z$151,0)),0)+IFERROR(INDEX('Hoja de Trabajo para listado'!$AB$155:$BA$1048576,MATCH($A1143,'Hoja de Trabajo para listado'!$AB$155:$AB$1048576,0),MATCH((CUADRO!I$5&amp;$E1143),'Hoja de Trabajo para listado'!$AB$151:$BA$151,0)),0)+IFERROR(INDEX('Hoja de Trabajo para listado'!$BC$155:$CB$1048576,MATCH($A1143,'Hoja de Trabajo para listado'!$BC$155:$BC$1048576,0),MATCH((CUADRO!I$5&amp;$E1143),'Hoja de Trabajo para listado'!$BC$151:$CB$151,0)),0)+IFERROR(INDEX('Hoja de Trabajo para listado'!$DE$153:$DG$274,MATCH($A1143,'Hoja de Trabajo para listado'!$DE$153:$DE$1048576,0),MATCH((CUADRO!I$5&amp;$E1143),'Hoja de Trabajo para listado'!$DE$151:$DG$151,0)),0)+IFERROR(INDEX('Hoja de Trabajo para listado'!$CD$155:$DC$1048576,MATCH($A1143,'Hoja de Trabajo para listado'!$CD$155:$CD$1048576,0),MATCH((CUADRO!I$5&amp;$E1143),'Hoja de Trabajo para listado'!$CD$151:$DC$151,0)),0)</f>
        <v>0</v>
      </c>
      <c r="J1143" s="314">
        <f ca="1">+IFERROR(INDEX('Hoja de Trabajo para listado'!$A$155:$Z$1048576,MATCH($A1143,'Hoja de Trabajo para listado'!$A$155:$A$1048576,0),MATCH((CUADRO!J$5&amp;$E1143),'Hoja de Trabajo para listado'!$A$151:$Z$151,0)),0)+IFERROR(INDEX('Hoja de Trabajo para listado'!$AB$155:$BA$1048576,MATCH($A1143,'Hoja de Trabajo para listado'!$AB$155:$AB$1048576,0),MATCH((CUADRO!J$5&amp;$E1143),'Hoja de Trabajo para listado'!$AB$151:$BA$151,0)),0)+IFERROR(INDEX('Hoja de Trabajo para listado'!$BC$155:$CB$1048576,MATCH($A1143,'Hoja de Trabajo para listado'!$BC$155:$BC$1048576,0),MATCH((CUADRO!J$5&amp;$E1143),'Hoja de Trabajo para listado'!$BC$151:$CB$151,0)),0)+IFERROR(INDEX('Hoja de Trabajo para listado'!$DE$153:$DG$274,MATCH($A1143,'Hoja de Trabajo para listado'!$DE$153:$DE$1048576,0),MATCH((CUADRO!J$5&amp;$E1143),'Hoja de Trabajo para listado'!$DE$151:$DG$151,0)),0)+IFERROR(INDEX('Hoja de Trabajo para listado'!$CD$155:$DC$1048576,MATCH($A1143,'Hoja de Trabajo para listado'!$CD$155:$CD$1048576,0),MATCH((CUADRO!J$5&amp;$E1143),'Hoja de Trabajo para listado'!$CD$151:$DC$151,0)),0)</f>
        <v>0</v>
      </c>
      <c r="K1143" s="314">
        <f ca="1">+IFERROR(INDEX('Hoja de Trabajo para listado'!$A$155:$Z$1048576,MATCH($A1143,'Hoja de Trabajo para listado'!$A$155:$A$1048576,0),MATCH((CUADRO!K$5&amp;$E1143),'Hoja de Trabajo para listado'!$A$151:$Z$151,0)),0)+IFERROR(INDEX('Hoja de Trabajo para listado'!$AB$155:$BA$1048576,MATCH($A1143,'Hoja de Trabajo para listado'!$AB$155:$AB$1048576,0),MATCH((CUADRO!K$5&amp;$E1143),'Hoja de Trabajo para listado'!$AB$151:$BA$151,0)),0)+IFERROR(INDEX('Hoja de Trabajo para listado'!$BC$155:$CB$1048576,MATCH($A1143,'Hoja de Trabajo para listado'!$BC$155:$BC$1048576,0),MATCH((CUADRO!K$5&amp;$E1143),'Hoja de Trabajo para listado'!$BC$151:$CB$151,0)),0)+IFERROR(INDEX('Hoja de Trabajo para listado'!$DE$153:$DG$274,MATCH($A1143,'Hoja de Trabajo para listado'!$DE$153:$DE$1048576,0),MATCH((CUADRO!K$5&amp;$E1143),'Hoja de Trabajo para listado'!$DE$151:$DG$151,0)),0)+IFERROR(INDEX('Hoja de Trabajo para listado'!$CD$155:$DC$1048576,MATCH($A1143,'Hoja de Trabajo para listado'!$CD$155:$CD$1048576,0),MATCH((CUADRO!K$5&amp;$E1143),'Hoja de Trabajo para listado'!$CD$151:$DC$151,0)),0)</f>
        <v>0</v>
      </c>
      <c r="L1143" s="314">
        <f ca="1">+IFERROR(INDEX('Hoja de Trabajo para listado'!$A$155:$Z$1048576,MATCH($A1143,'Hoja de Trabajo para listado'!$A$155:$A$1048576,0),MATCH((CUADRO!L$5&amp;$E1143),'Hoja de Trabajo para listado'!$A$151:$Z$151,0)),0)+IFERROR(INDEX('Hoja de Trabajo para listado'!$AB$155:$BA$1048576,MATCH($A1143,'Hoja de Trabajo para listado'!$AB$155:$AB$1048576,0),MATCH((CUADRO!L$5&amp;$E1143),'Hoja de Trabajo para listado'!$AB$151:$BA$151,0)),0)+IFERROR(INDEX('Hoja de Trabajo para listado'!$BC$155:$CB$1048576,MATCH($A1143,'Hoja de Trabajo para listado'!$BC$155:$BC$1048576,0),MATCH((CUADRO!L$5&amp;$E1143),'Hoja de Trabajo para listado'!$BC$151:$CB$151,0)),0)+IFERROR(INDEX('Hoja de Trabajo para listado'!$DE$153:$DG$274,MATCH($A1143,'Hoja de Trabajo para listado'!$DE$153:$DE$1048576,0),MATCH((CUADRO!L$5&amp;$E1143),'Hoja de Trabajo para listado'!$DE$151:$DG$151,0)),0)+IFERROR(INDEX('Hoja de Trabajo para listado'!$CD$155:$DC$1048576,MATCH($A1143,'Hoja de Trabajo para listado'!$CD$155:$CD$1048576,0),MATCH((CUADRO!L$5&amp;$E1143),'Hoja de Trabajo para listado'!$CD$151:$DC$151,0)),0)</f>
        <v>0</v>
      </c>
      <c r="M1143" s="314">
        <f ca="1">+IFERROR(INDEX('Hoja de Trabajo para listado'!$A$155:$Z$1048576,MATCH($A1143,'Hoja de Trabajo para listado'!$A$155:$A$1048576,0),MATCH((CUADRO!M$5&amp;$E1143),'Hoja de Trabajo para listado'!$A$151:$Z$151,0)),0)+IFERROR(INDEX('Hoja de Trabajo para listado'!$AB$155:$BA$1048576,MATCH($A1143,'Hoja de Trabajo para listado'!$AB$155:$AB$1048576,0),MATCH((CUADRO!M$5&amp;$E1143),'Hoja de Trabajo para listado'!$AB$151:$BA$151,0)),0)+IFERROR(INDEX('Hoja de Trabajo para listado'!$BC$155:$CB$1048576,MATCH($A1143,'Hoja de Trabajo para listado'!$BC$155:$BC$1048576,0),MATCH((CUADRO!M$5&amp;$E1143),'Hoja de Trabajo para listado'!$BC$151:$CB$151,0)),0)+IFERROR(INDEX('Hoja de Trabajo para listado'!$DE$153:$DG$274,MATCH($A1143,'Hoja de Trabajo para listado'!$DE$153:$DE$1048576,0),MATCH((CUADRO!M$5&amp;$E1143),'Hoja de Trabajo para listado'!$DE$151:$DG$151,0)),0)+IFERROR(INDEX('Hoja de Trabajo para listado'!$CD$155:$DC$1048576,MATCH($A1143,'Hoja de Trabajo para listado'!$CD$155:$CD$1048576,0),MATCH((CUADRO!M$5&amp;$E1143),'Hoja de Trabajo para listado'!$CD$151:$DC$151,0)),0)</f>
        <v>0</v>
      </c>
      <c r="N1143" s="314">
        <f ca="1">+IFERROR(INDEX('Hoja de Trabajo para listado'!$A$155:$Z$1048576,MATCH($A1143,'Hoja de Trabajo para listado'!$A$155:$A$1048576,0),MATCH((CUADRO!N$5&amp;$E1143),'Hoja de Trabajo para listado'!$A$151:$Z$151,0)),0)+IFERROR(INDEX('Hoja de Trabajo para listado'!$AB$155:$BA$1048576,MATCH($A1143,'Hoja de Trabajo para listado'!$AB$155:$AB$1048576,0),MATCH((CUADRO!N$5&amp;$E1143),'Hoja de Trabajo para listado'!$AB$151:$BA$151,0)),0)+IFERROR(INDEX('Hoja de Trabajo para listado'!$BC$155:$CB$1048576,MATCH($A1143,'Hoja de Trabajo para listado'!$BC$155:$BC$1048576,0),MATCH((CUADRO!N$5&amp;$E1143),'Hoja de Trabajo para listado'!$BC$151:$CB$151,0)),0)+IFERROR(INDEX('Hoja de Trabajo para listado'!$DE$153:$DG$274,MATCH($A1143,'Hoja de Trabajo para listado'!$DE$153:$DE$1048576,0),MATCH((CUADRO!N$5&amp;$E1143),'Hoja de Trabajo para listado'!$DE$151:$DG$151,0)),0)+IFERROR(INDEX('Hoja de Trabajo para listado'!$CD$155:$DC$1048576,MATCH($A1143,'Hoja de Trabajo para listado'!$CD$155:$CD$1048576,0),MATCH((CUADRO!N$5&amp;$E1143),'Hoja de Trabajo para listado'!$CD$151:$DC$151,0)),0)</f>
        <v>0</v>
      </c>
      <c r="O1143" s="314">
        <f ca="1">+IFERROR(INDEX('Hoja de Trabajo para listado'!$A$155:$Z$1048576,MATCH($A1143,'Hoja de Trabajo para listado'!$A$155:$A$1048576,0),MATCH((CUADRO!O$5&amp;$E1143),'Hoja de Trabajo para listado'!$A$151:$Z$151,0)),0)+IFERROR(INDEX('Hoja de Trabajo para listado'!$AB$155:$BA$1048576,MATCH($A1143,'Hoja de Trabajo para listado'!$AB$155:$AB$1048576,0),MATCH((CUADRO!O$5&amp;$E1143),'Hoja de Trabajo para listado'!$AB$151:$BA$151,0)),0)+IFERROR(INDEX('Hoja de Trabajo para listado'!$BC$155:$CB$1048576,MATCH($A1143,'Hoja de Trabajo para listado'!$BC$155:$BC$1048576,0),MATCH((CUADRO!O$5&amp;$E1143),'Hoja de Trabajo para listado'!$BC$151:$CB$151,0)),0)+IFERROR(INDEX('Hoja de Trabajo para listado'!$DE$153:$DG$274,MATCH($A1143,'Hoja de Trabajo para listado'!$DE$153:$DE$1048576,0),MATCH((CUADRO!O$5&amp;$E1143),'Hoja de Trabajo para listado'!$DE$151:$DG$151,0)),0)+IFERROR(INDEX('Hoja de Trabajo para listado'!$CD$155:$DC$1048576,MATCH($A1143,'Hoja de Trabajo para listado'!$CD$155:$CD$1048576,0),MATCH((CUADRO!O$5&amp;$E1143),'Hoja de Trabajo para listado'!$CD$151:$DC$151,0)),0)</f>
        <v>0</v>
      </c>
      <c r="P1143" s="314">
        <f ca="1">+IFERROR(INDEX('Hoja de Trabajo para listado'!$A$155:$Z$1048576,MATCH($A1143,'Hoja de Trabajo para listado'!$A$155:$A$1048576,0),MATCH((CUADRO!P$5&amp;$E1143),'Hoja de Trabajo para listado'!$A$151:$Z$151,0)),0)+IFERROR(INDEX('Hoja de Trabajo para listado'!$AB$155:$BA$1048576,MATCH($A1143,'Hoja de Trabajo para listado'!$AB$155:$AB$1048576,0),MATCH((CUADRO!P$5&amp;$E1143),'Hoja de Trabajo para listado'!$AB$151:$BA$151,0)),0)+IFERROR(INDEX('Hoja de Trabajo para listado'!$BC$155:$CB$1048576,MATCH($A1143,'Hoja de Trabajo para listado'!$BC$155:$BC$1048576,0),MATCH((CUADRO!P$5&amp;$E1143),'Hoja de Trabajo para listado'!$BC$151:$CB$151,0)),0)+IFERROR(INDEX('Hoja de Trabajo para listado'!$DE$153:$DG$274,MATCH($A1143,'Hoja de Trabajo para listado'!$DE$153:$DE$1048576,0),MATCH((CUADRO!P$5&amp;$E1143),'Hoja de Trabajo para listado'!$DE$151:$DG$151,0)),0)+IFERROR(INDEX('Hoja de Trabajo para listado'!$CD$155:$DC$1048576,MATCH($A1143,'Hoja de Trabajo para listado'!$CD$155:$CD$1048576,0),MATCH((CUADRO!P$5&amp;$E1143),'Hoja de Trabajo para listado'!$CD$151:$DC$151,0)),0)</f>
        <v>0</v>
      </c>
      <c r="Q1143" s="314">
        <f ca="1">+IFERROR(INDEX('Hoja de Trabajo para listado'!$A$155:$Z$1048576,MATCH($A1143,'Hoja de Trabajo para listado'!$A$155:$A$1048576,0),MATCH((CUADRO!Q$5&amp;$E1143),'Hoja de Trabajo para listado'!$A$151:$Z$151,0)),0)+IFERROR(INDEX('Hoja de Trabajo para listado'!$AB$155:$BA$1048576,MATCH($A1143,'Hoja de Trabajo para listado'!$AB$155:$AB$1048576,0),MATCH((CUADRO!Q$5&amp;$E1143),'Hoja de Trabajo para listado'!$AB$151:$BA$151,0)),0)+IFERROR(INDEX('Hoja de Trabajo para listado'!$BC$155:$CB$1048576,MATCH($A1143,'Hoja de Trabajo para listado'!$BC$155:$BC$1048576,0),MATCH((CUADRO!Q$5&amp;$E1143),'Hoja de Trabajo para listado'!$BC$151:$CB$151,0)),0)+IFERROR(INDEX('Hoja de Trabajo para listado'!$DE$153:$DG$274,MATCH($A1143,'Hoja de Trabajo para listado'!$DE$153:$DE$1048576,0),MATCH((CUADRO!Q$5&amp;$E1143),'Hoja de Trabajo para listado'!$DE$151:$DG$151,0)),0)+IFERROR(INDEX('Hoja de Trabajo para listado'!$CD$155:$DC$1048576,MATCH($A1143,'Hoja de Trabajo para listado'!$CD$155:$CD$1048576,0),MATCH((CUADRO!Q$5&amp;$E1143),'Hoja de Trabajo para listado'!$CD$151:$DC$151,0)),0)</f>
        <v>0</v>
      </c>
      <c r="R1143" s="314">
        <f t="shared" ca="1" si="34"/>
        <v>0</v>
      </c>
      <c r="S1143" s="314">
        <f ca="1">+R1142+R1143</f>
        <v>0</v>
      </c>
      <c r="T1143" s="314">
        <f ca="1">+S1143</f>
        <v>0</v>
      </c>
      <c r="U1143" s="348">
        <f t="shared" si="35"/>
        <v>2</v>
      </c>
      <c r="V1143" s="319" t="str">
        <f>+VLOOKUP(A1143,bd_lista!$A$3:$E$593,5,FALSE)</f>
        <v>Órgano Ejecutivo</v>
      </c>
      <c r="W1143" s="320"/>
    </row>
    <row r="1144" spans="1:23" customFormat="1" ht="27" hidden="1" customHeight="1">
      <c r="A1144" s="323">
        <v>0</v>
      </c>
      <c r="B1144" s="343">
        <f>+A1144</f>
        <v>0</v>
      </c>
      <c r="C1144" s="318" t="str">
        <f>+VLOOKUP(A1144,bd_lista!$A$3:$C$593,3,FALSE)</f>
        <v>Sin  nombre</v>
      </c>
      <c r="D1144" s="339" t="str">
        <f>+C1144</f>
        <v>Sin  nombre</v>
      </c>
      <c r="E1144" s="313" t="s">
        <v>1418</v>
      </c>
      <c r="F1144" s="314">
        <f ca="1">+IFERROR(INDEX('Hoja de Trabajo para listado'!$A$155:$Z$1048576,MATCH($A1144,'Hoja de Trabajo para listado'!$A$155:$A$1048576,0),MATCH((CUADRO!F$5&amp;$E1144),'Hoja de Trabajo para listado'!$A$151:$Z$151,0)),0)+IFERROR(INDEX('Hoja de Trabajo para listado'!$AB$155:$BA$1048576,MATCH($A1144,'Hoja de Trabajo para listado'!$AB$155:$AB$1048576,0),MATCH((CUADRO!F$5&amp;$E1144),'Hoja de Trabajo para listado'!$AB$151:$BA$151,0)),0)+IFERROR(INDEX('Hoja de Trabajo para listado'!$BC$155:$CB$1048576,MATCH($A1144,'Hoja de Trabajo para listado'!$BC$155:$BC$1048576,0),MATCH((CUADRO!F$5&amp;$E1144),'Hoja de Trabajo para listado'!$BC$151:$CB$151,0)),0)+IFERROR(INDEX('Hoja de Trabajo para listado'!$DE$153:$DG$274,MATCH($A1144,'Hoja de Trabajo para listado'!$DE$153:$DE$1048576,0),MATCH((CUADRO!F$5&amp;$E1144),'Hoja de Trabajo para listado'!$DE$151:$DG$151,0)),0)+IFERROR(INDEX('Hoja de Trabajo para listado'!$CD$155:$DC$1048576,MATCH($A1144,'Hoja de Trabajo para listado'!$CD$155:$CD$1048576,0),MATCH((CUADRO!F$5&amp;$E1144),'Hoja de Trabajo para listado'!$CD$151:$DC$151,0)),0)</f>
        <v>0</v>
      </c>
      <c r="G1144" s="314">
        <f ca="1">+IFERROR(INDEX('Hoja de Trabajo para listado'!$A$155:$Z$1048576,MATCH($A1144,'Hoja de Trabajo para listado'!$A$155:$A$1048576,0),MATCH((CUADRO!G$5&amp;$E1144),'Hoja de Trabajo para listado'!$A$151:$Z$151,0)),0)+IFERROR(INDEX('Hoja de Trabajo para listado'!$AB$155:$BA$1048576,MATCH($A1144,'Hoja de Trabajo para listado'!$AB$155:$AB$1048576,0),MATCH((CUADRO!G$5&amp;$E1144),'Hoja de Trabajo para listado'!$AB$151:$BA$151,0)),0)+IFERROR(INDEX('Hoja de Trabajo para listado'!$BC$155:$CB$1048576,MATCH($A1144,'Hoja de Trabajo para listado'!$BC$155:$BC$1048576,0),MATCH((CUADRO!G$5&amp;$E1144),'Hoja de Trabajo para listado'!$BC$151:$CB$151,0)),0)+IFERROR(INDEX('Hoja de Trabajo para listado'!$DE$153:$DG$274,MATCH($A1144,'Hoja de Trabajo para listado'!$DE$153:$DE$1048576,0),MATCH((CUADRO!G$5&amp;$E1144),'Hoja de Trabajo para listado'!$DE$151:$DG$151,0)),0)+IFERROR(INDEX('Hoja de Trabajo para listado'!$CD$155:$DC$1048576,MATCH($A1144,'Hoja de Trabajo para listado'!$CD$155:$CD$1048576,0),MATCH((CUADRO!G$5&amp;$E1144),'Hoja de Trabajo para listado'!$CD$151:$DC$151,0)),0)</f>
        <v>0</v>
      </c>
      <c r="H1144" s="314">
        <f ca="1">+IFERROR(INDEX('Hoja de Trabajo para listado'!$A$155:$Z$1048576,MATCH($A1144,'Hoja de Trabajo para listado'!$A$155:$A$1048576,0),MATCH((CUADRO!H$5&amp;$E1144),'Hoja de Trabajo para listado'!$A$151:$Z$151,0)),0)+IFERROR(INDEX('Hoja de Trabajo para listado'!$AB$155:$BA$1048576,MATCH($A1144,'Hoja de Trabajo para listado'!$AB$155:$AB$1048576,0),MATCH((CUADRO!H$5&amp;$E1144),'Hoja de Trabajo para listado'!$AB$151:$BA$151,0)),0)+IFERROR(INDEX('Hoja de Trabajo para listado'!$BC$155:$CB$1048576,MATCH($A1144,'Hoja de Trabajo para listado'!$BC$155:$BC$1048576,0),MATCH((CUADRO!H$5&amp;$E1144),'Hoja de Trabajo para listado'!$BC$151:$CB$151,0)),0)+IFERROR(INDEX('Hoja de Trabajo para listado'!$DE$153:$DG$274,MATCH($A1144,'Hoja de Trabajo para listado'!$DE$153:$DE$1048576,0),MATCH((CUADRO!H$5&amp;$E1144),'Hoja de Trabajo para listado'!$DE$151:$DG$151,0)),0)+IFERROR(INDEX('Hoja de Trabajo para listado'!$CD$155:$DC$1048576,MATCH($A1144,'Hoja de Trabajo para listado'!$CD$155:$CD$1048576,0),MATCH((CUADRO!H$5&amp;$E1144),'Hoja de Trabajo para listado'!$CD$151:$DC$151,0)),0)</f>
        <v>0</v>
      </c>
      <c r="I1144" s="314">
        <f ca="1">+IFERROR(INDEX('Hoja de Trabajo para listado'!$A$155:$Z$1048576,MATCH($A1144,'Hoja de Trabajo para listado'!$A$155:$A$1048576,0),MATCH((CUADRO!I$5&amp;$E1144),'Hoja de Trabajo para listado'!$A$151:$Z$151,0)),0)+IFERROR(INDEX('Hoja de Trabajo para listado'!$AB$155:$BA$1048576,MATCH($A1144,'Hoja de Trabajo para listado'!$AB$155:$AB$1048576,0),MATCH((CUADRO!I$5&amp;$E1144),'Hoja de Trabajo para listado'!$AB$151:$BA$151,0)),0)+IFERROR(INDEX('Hoja de Trabajo para listado'!$BC$155:$CB$1048576,MATCH($A1144,'Hoja de Trabajo para listado'!$BC$155:$BC$1048576,0),MATCH((CUADRO!I$5&amp;$E1144),'Hoja de Trabajo para listado'!$BC$151:$CB$151,0)),0)+IFERROR(INDEX('Hoja de Trabajo para listado'!$DE$153:$DG$274,MATCH($A1144,'Hoja de Trabajo para listado'!$DE$153:$DE$1048576,0),MATCH((CUADRO!I$5&amp;$E1144),'Hoja de Trabajo para listado'!$DE$151:$DG$151,0)),0)+IFERROR(INDEX('Hoja de Trabajo para listado'!$CD$155:$DC$1048576,MATCH($A1144,'Hoja de Trabajo para listado'!$CD$155:$CD$1048576,0),MATCH((CUADRO!I$5&amp;$E1144),'Hoja de Trabajo para listado'!$CD$151:$DC$151,0)),0)</f>
        <v>0</v>
      </c>
      <c r="J1144" s="314">
        <f ca="1">+IFERROR(INDEX('Hoja de Trabajo para listado'!$A$155:$Z$1048576,MATCH($A1144,'Hoja de Trabajo para listado'!$A$155:$A$1048576,0),MATCH((CUADRO!J$5&amp;$E1144),'Hoja de Trabajo para listado'!$A$151:$Z$151,0)),0)+IFERROR(INDEX('Hoja de Trabajo para listado'!$AB$155:$BA$1048576,MATCH($A1144,'Hoja de Trabajo para listado'!$AB$155:$AB$1048576,0),MATCH((CUADRO!J$5&amp;$E1144),'Hoja de Trabajo para listado'!$AB$151:$BA$151,0)),0)+IFERROR(INDEX('Hoja de Trabajo para listado'!$BC$155:$CB$1048576,MATCH($A1144,'Hoja de Trabajo para listado'!$BC$155:$BC$1048576,0),MATCH((CUADRO!J$5&amp;$E1144),'Hoja de Trabajo para listado'!$BC$151:$CB$151,0)),0)+IFERROR(INDEX('Hoja de Trabajo para listado'!$DE$153:$DG$274,MATCH($A1144,'Hoja de Trabajo para listado'!$DE$153:$DE$1048576,0),MATCH((CUADRO!J$5&amp;$E1144),'Hoja de Trabajo para listado'!$DE$151:$DG$151,0)),0)+IFERROR(INDEX('Hoja de Trabajo para listado'!$CD$155:$DC$1048576,MATCH($A1144,'Hoja de Trabajo para listado'!$CD$155:$CD$1048576,0),MATCH((CUADRO!J$5&amp;$E1144),'Hoja de Trabajo para listado'!$CD$151:$DC$151,0)),0)</f>
        <v>0</v>
      </c>
      <c r="K1144" s="314">
        <f ca="1">+IFERROR(INDEX('Hoja de Trabajo para listado'!$A$155:$Z$1048576,MATCH($A1144,'Hoja de Trabajo para listado'!$A$155:$A$1048576,0),MATCH((CUADRO!K$5&amp;$E1144),'Hoja de Trabajo para listado'!$A$151:$Z$151,0)),0)+IFERROR(INDEX('Hoja de Trabajo para listado'!$AB$155:$BA$1048576,MATCH($A1144,'Hoja de Trabajo para listado'!$AB$155:$AB$1048576,0),MATCH((CUADRO!K$5&amp;$E1144),'Hoja de Trabajo para listado'!$AB$151:$BA$151,0)),0)+IFERROR(INDEX('Hoja de Trabajo para listado'!$BC$155:$CB$1048576,MATCH($A1144,'Hoja de Trabajo para listado'!$BC$155:$BC$1048576,0),MATCH((CUADRO!K$5&amp;$E1144),'Hoja de Trabajo para listado'!$BC$151:$CB$151,0)),0)+IFERROR(INDEX('Hoja de Trabajo para listado'!$DE$153:$DG$274,MATCH($A1144,'Hoja de Trabajo para listado'!$DE$153:$DE$1048576,0),MATCH((CUADRO!K$5&amp;$E1144),'Hoja de Trabajo para listado'!$DE$151:$DG$151,0)),0)+IFERROR(INDEX('Hoja de Trabajo para listado'!$CD$155:$DC$1048576,MATCH($A1144,'Hoja de Trabajo para listado'!$CD$155:$CD$1048576,0),MATCH((CUADRO!K$5&amp;$E1144),'Hoja de Trabajo para listado'!$CD$151:$DC$151,0)),0)</f>
        <v>0</v>
      </c>
      <c r="L1144" s="314">
        <f ca="1">+IFERROR(INDEX('Hoja de Trabajo para listado'!$A$155:$Z$1048576,MATCH($A1144,'Hoja de Trabajo para listado'!$A$155:$A$1048576,0),MATCH((CUADRO!L$5&amp;$E1144),'Hoja de Trabajo para listado'!$A$151:$Z$151,0)),0)+IFERROR(INDEX('Hoja de Trabajo para listado'!$AB$155:$BA$1048576,MATCH($A1144,'Hoja de Trabajo para listado'!$AB$155:$AB$1048576,0),MATCH((CUADRO!L$5&amp;$E1144),'Hoja de Trabajo para listado'!$AB$151:$BA$151,0)),0)+IFERROR(INDEX('Hoja de Trabajo para listado'!$BC$155:$CB$1048576,MATCH($A1144,'Hoja de Trabajo para listado'!$BC$155:$BC$1048576,0),MATCH((CUADRO!L$5&amp;$E1144),'Hoja de Trabajo para listado'!$BC$151:$CB$151,0)),0)+IFERROR(INDEX('Hoja de Trabajo para listado'!$DE$153:$DG$274,MATCH($A1144,'Hoja de Trabajo para listado'!$DE$153:$DE$1048576,0),MATCH((CUADRO!L$5&amp;$E1144),'Hoja de Trabajo para listado'!$DE$151:$DG$151,0)),0)+IFERROR(INDEX('Hoja de Trabajo para listado'!$CD$155:$DC$1048576,MATCH($A1144,'Hoja de Trabajo para listado'!$CD$155:$CD$1048576,0),MATCH((CUADRO!L$5&amp;$E1144),'Hoja de Trabajo para listado'!$CD$151:$DC$151,0)),0)</f>
        <v>0</v>
      </c>
      <c r="M1144" s="314">
        <f ca="1">+IFERROR(INDEX('Hoja de Trabajo para listado'!$A$155:$Z$1048576,MATCH($A1144,'Hoja de Trabajo para listado'!$A$155:$A$1048576,0),MATCH((CUADRO!M$5&amp;$E1144),'Hoja de Trabajo para listado'!$A$151:$Z$151,0)),0)+IFERROR(INDEX('Hoja de Trabajo para listado'!$AB$155:$BA$1048576,MATCH($A1144,'Hoja de Trabajo para listado'!$AB$155:$AB$1048576,0),MATCH((CUADRO!M$5&amp;$E1144),'Hoja de Trabajo para listado'!$AB$151:$BA$151,0)),0)+IFERROR(INDEX('Hoja de Trabajo para listado'!$BC$155:$CB$1048576,MATCH($A1144,'Hoja de Trabajo para listado'!$BC$155:$BC$1048576,0),MATCH((CUADRO!M$5&amp;$E1144),'Hoja de Trabajo para listado'!$BC$151:$CB$151,0)),0)+IFERROR(INDEX('Hoja de Trabajo para listado'!$DE$153:$DG$274,MATCH($A1144,'Hoja de Trabajo para listado'!$DE$153:$DE$1048576,0),MATCH((CUADRO!M$5&amp;$E1144),'Hoja de Trabajo para listado'!$DE$151:$DG$151,0)),0)+IFERROR(INDEX('Hoja de Trabajo para listado'!$CD$155:$DC$1048576,MATCH($A1144,'Hoja de Trabajo para listado'!$CD$155:$CD$1048576,0),MATCH((CUADRO!M$5&amp;$E1144),'Hoja de Trabajo para listado'!$CD$151:$DC$151,0)),0)</f>
        <v>0</v>
      </c>
      <c r="N1144" s="314">
        <f ca="1">+IFERROR(INDEX('Hoja de Trabajo para listado'!$A$155:$Z$1048576,MATCH($A1144,'Hoja de Trabajo para listado'!$A$155:$A$1048576,0),MATCH((CUADRO!N$5&amp;$E1144),'Hoja de Trabajo para listado'!$A$151:$Z$151,0)),0)+IFERROR(INDEX('Hoja de Trabajo para listado'!$AB$155:$BA$1048576,MATCH($A1144,'Hoja de Trabajo para listado'!$AB$155:$AB$1048576,0),MATCH((CUADRO!N$5&amp;$E1144),'Hoja de Trabajo para listado'!$AB$151:$BA$151,0)),0)+IFERROR(INDEX('Hoja de Trabajo para listado'!$BC$155:$CB$1048576,MATCH($A1144,'Hoja de Trabajo para listado'!$BC$155:$BC$1048576,0),MATCH((CUADRO!N$5&amp;$E1144),'Hoja de Trabajo para listado'!$BC$151:$CB$151,0)),0)+IFERROR(INDEX('Hoja de Trabajo para listado'!$DE$153:$DG$274,MATCH($A1144,'Hoja de Trabajo para listado'!$DE$153:$DE$1048576,0),MATCH((CUADRO!N$5&amp;$E1144),'Hoja de Trabajo para listado'!$DE$151:$DG$151,0)),0)+IFERROR(INDEX('Hoja de Trabajo para listado'!$CD$155:$DC$1048576,MATCH($A1144,'Hoja de Trabajo para listado'!$CD$155:$CD$1048576,0),MATCH((CUADRO!N$5&amp;$E1144),'Hoja de Trabajo para listado'!$CD$151:$DC$151,0)),0)</f>
        <v>0</v>
      </c>
      <c r="O1144" s="314">
        <f ca="1">+IFERROR(INDEX('Hoja de Trabajo para listado'!$A$155:$Z$1048576,MATCH($A1144,'Hoja de Trabajo para listado'!$A$155:$A$1048576,0),MATCH((CUADRO!O$5&amp;$E1144),'Hoja de Trabajo para listado'!$A$151:$Z$151,0)),0)+IFERROR(INDEX('Hoja de Trabajo para listado'!$AB$155:$BA$1048576,MATCH($A1144,'Hoja de Trabajo para listado'!$AB$155:$AB$1048576,0),MATCH((CUADRO!O$5&amp;$E1144),'Hoja de Trabajo para listado'!$AB$151:$BA$151,0)),0)+IFERROR(INDEX('Hoja de Trabajo para listado'!$BC$155:$CB$1048576,MATCH($A1144,'Hoja de Trabajo para listado'!$BC$155:$BC$1048576,0),MATCH((CUADRO!O$5&amp;$E1144),'Hoja de Trabajo para listado'!$BC$151:$CB$151,0)),0)+IFERROR(INDEX('Hoja de Trabajo para listado'!$DE$153:$DG$274,MATCH($A1144,'Hoja de Trabajo para listado'!$DE$153:$DE$1048576,0),MATCH((CUADRO!O$5&amp;$E1144),'Hoja de Trabajo para listado'!$DE$151:$DG$151,0)),0)+IFERROR(INDEX('Hoja de Trabajo para listado'!$CD$155:$DC$1048576,MATCH($A1144,'Hoja de Trabajo para listado'!$CD$155:$CD$1048576,0),MATCH((CUADRO!O$5&amp;$E1144),'Hoja de Trabajo para listado'!$CD$151:$DC$151,0)),0)</f>
        <v>0</v>
      </c>
      <c r="P1144" s="314">
        <f ca="1">+IFERROR(INDEX('Hoja de Trabajo para listado'!$A$155:$Z$1048576,MATCH($A1144,'Hoja de Trabajo para listado'!$A$155:$A$1048576,0),MATCH((CUADRO!P$5&amp;$E1144),'Hoja de Trabajo para listado'!$A$151:$Z$151,0)),0)+IFERROR(INDEX('Hoja de Trabajo para listado'!$AB$155:$BA$1048576,MATCH($A1144,'Hoja de Trabajo para listado'!$AB$155:$AB$1048576,0),MATCH((CUADRO!P$5&amp;$E1144),'Hoja de Trabajo para listado'!$AB$151:$BA$151,0)),0)+IFERROR(INDEX('Hoja de Trabajo para listado'!$BC$155:$CB$1048576,MATCH($A1144,'Hoja de Trabajo para listado'!$BC$155:$BC$1048576,0),MATCH((CUADRO!P$5&amp;$E1144),'Hoja de Trabajo para listado'!$BC$151:$CB$151,0)),0)+IFERROR(INDEX('Hoja de Trabajo para listado'!$DE$153:$DG$274,MATCH($A1144,'Hoja de Trabajo para listado'!$DE$153:$DE$1048576,0),MATCH((CUADRO!P$5&amp;$E1144),'Hoja de Trabajo para listado'!$DE$151:$DG$151,0)),0)+IFERROR(INDEX('Hoja de Trabajo para listado'!$CD$155:$DC$1048576,MATCH($A1144,'Hoja de Trabajo para listado'!$CD$155:$CD$1048576,0),MATCH((CUADRO!P$5&amp;$E1144),'Hoja de Trabajo para listado'!$CD$151:$DC$151,0)),0)</f>
        <v>0</v>
      </c>
      <c r="Q1144" s="314">
        <f ca="1">+IFERROR(INDEX('Hoja de Trabajo para listado'!$A$155:$Z$1048576,MATCH($A1144,'Hoja de Trabajo para listado'!$A$155:$A$1048576,0),MATCH((CUADRO!Q$5&amp;$E1144),'Hoja de Trabajo para listado'!$A$151:$Z$151,0)),0)+IFERROR(INDEX('Hoja de Trabajo para listado'!$AB$155:$BA$1048576,MATCH($A1144,'Hoja de Trabajo para listado'!$AB$155:$AB$1048576,0),MATCH((CUADRO!Q$5&amp;$E1144),'Hoja de Trabajo para listado'!$AB$151:$BA$151,0)),0)+IFERROR(INDEX('Hoja de Trabajo para listado'!$BC$155:$CB$1048576,MATCH($A1144,'Hoja de Trabajo para listado'!$BC$155:$BC$1048576,0),MATCH((CUADRO!Q$5&amp;$E1144),'Hoja de Trabajo para listado'!$BC$151:$CB$151,0)),0)+IFERROR(INDEX('Hoja de Trabajo para listado'!$DE$153:$DG$274,MATCH($A1144,'Hoja de Trabajo para listado'!$DE$153:$DE$1048576,0),MATCH((CUADRO!Q$5&amp;$E1144),'Hoja de Trabajo para listado'!$DE$151:$DG$151,0)),0)+IFERROR(INDEX('Hoja de Trabajo para listado'!$CD$155:$DC$1048576,MATCH($A1144,'Hoja de Trabajo para listado'!$CD$155:$CD$1048576,0),MATCH((CUADRO!Q$5&amp;$E1144),'Hoja de Trabajo para listado'!$CD$151:$DC$151,0)),0)</f>
        <v>0</v>
      </c>
      <c r="R1144" s="314">
        <f t="shared" ca="1" si="34"/>
        <v>0</v>
      </c>
      <c r="S1144" s="314"/>
      <c r="T1144" s="314">
        <f ca="1">+T1145</f>
        <v>0</v>
      </c>
      <c r="U1144" s="313">
        <f t="shared" si="35"/>
        <v>1</v>
      </c>
      <c r="V1144" s="319" t="str">
        <f>+VLOOKUP(A1144,bd_lista!A3:E593,5,FALSE)</f>
        <v>Sin Nivel</v>
      </c>
      <c r="W1144" s="341" t="str">
        <f>+V1144</f>
        <v>Sin Nivel</v>
      </c>
    </row>
    <row r="1145" spans="1:23" customFormat="1" ht="27" hidden="1" customHeight="1">
      <c r="A1145" s="323">
        <v>0</v>
      </c>
      <c r="B1145" s="343"/>
      <c r="C1145" s="318" t="str">
        <f>+VLOOKUP(A1145,bd_lista!$A$3:$C$593,3,FALSE)</f>
        <v>Sin  nombre</v>
      </c>
      <c r="D1145" s="318"/>
      <c r="E1145" s="315" t="s">
        <v>1419</v>
      </c>
      <c r="F1145" s="314">
        <f ca="1">+IFERROR(INDEX('Hoja de Trabajo para listado'!$A$155:$Z$1048576,MATCH($A1145,'Hoja de Trabajo para listado'!$A$155:$A$1048576,0),MATCH((CUADRO!F$5&amp;$E1145),'Hoja de Trabajo para listado'!$A$151:$Z$151,0)),0)+IFERROR(INDEX('Hoja de Trabajo para listado'!$AB$155:$BA$1048576,MATCH($A1145,'Hoja de Trabajo para listado'!$AB$155:$AB$1048576,0),MATCH((CUADRO!F$5&amp;$E1145),'Hoja de Trabajo para listado'!$AB$151:$BA$151,0)),0)+IFERROR(INDEX('Hoja de Trabajo para listado'!$BC$155:$CB$1048576,MATCH($A1145,'Hoja de Trabajo para listado'!$BC$155:$BC$1048576,0),MATCH((CUADRO!F$5&amp;$E1145),'Hoja de Trabajo para listado'!$BC$151:$CB$151,0)),0)+IFERROR(INDEX('Hoja de Trabajo para listado'!$DE$153:$DG$274,MATCH($A1145,'Hoja de Trabajo para listado'!$DE$153:$DE$1048576,0),MATCH((CUADRO!F$5&amp;$E1145),'Hoja de Trabajo para listado'!$DE$151:$DG$151,0)),0)+IFERROR(INDEX('Hoja de Trabajo para listado'!$CD$155:$DC$1048576,MATCH($A1145,'Hoja de Trabajo para listado'!$CD$155:$CD$1048576,0),MATCH((CUADRO!F$5&amp;$E1145),'Hoja de Trabajo para listado'!$CD$151:$DC$151,0)),0)</f>
        <v>0</v>
      </c>
      <c r="G1145" s="314">
        <f ca="1">+IFERROR(INDEX('Hoja de Trabajo para listado'!$A$155:$Z$1048576,MATCH($A1145,'Hoja de Trabajo para listado'!$A$155:$A$1048576,0),MATCH((CUADRO!G$5&amp;$E1145),'Hoja de Trabajo para listado'!$A$151:$Z$151,0)),0)+IFERROR(INDEX('Hoja de Trabajo para listado'!$AB$155:$BA$1048576,MATCH($A1145,'Hoja de Trabajo para listado'!$AB$155:$AB$1048576,0),MATCH((CUADRO!G$5&amp;$E1145),'Hoja de Trabajo para listado'!$AB$151:$BA$151,0)),0)+IFERROR(INDEX('Hoja de Trabajo para listado'!$BC$155:$CB$1048576,MATCH($A1145,'Hoja de Trabajo para listado'!$BC$155:$BC$1048576,0),MATCH((CUADRO!G$5&amp;$E1145),'Hoja de Trabajo para listado'!$BC$151:$CB$151,0)),0)+IFERROR(INDEX('Hoja de Trabajo para listado'!$DE$153:$DG$274,MATCH($A1145,'Hoja de Trabajo para listado'!$DE$153:$DE$1048576,0),MATCH((CUADRO!G$5&amp;$E1145),'Hoja de Trabajo para listado'!$DE$151:$DG$151,0)),0)+IFERROR(INDEX('Hoja de Trabajo para listado'!$CD$155:$DC$1048576,MATCH($A1145,'Hoja de Trabajo para listado'!$CD$155:$CD$1048576,0),MATCH((CUADRO!G$5&amp;$E1145),'Hoja de Trabajo para listado'!$CD$151:$DC$151,0)),0)</f>
        <v>0</v>
      </c>
      <c r="H1145" s="314">
        <f ca="1">+IFERROR(INDEX('Hoja de Trabajo para listado'!$A$155:$Z$1048576,MATCH($A1145,'Hoja de Trabajo para listado'!$A$155:$A$1048576,0),MATCH((CUADRO!H$5&amp;$E1145),'Hoja de Trabajo para listado'!$A$151:$Z$151,0)),0)+IFERROR(INDEX('Hoja de Trabajo para listado'!$AB$155:$BA$1048576,MATCH($A1145,'Hoja de Trabajo para listado'!$AB$155:$AB$1048576,0),MATCH((CUADRO!H$5&amp;$E1145),'Hoja de Trabajo para listado'!$AB$151:$BA$151,0)),0)+IFERROR(INDEX('Hoja de Trabajo para listado'!$BC$155:$CB$1048576,MATCH($A1145,'Hoja de Trabajo para listado'!$BC$155:$BC$1048576,0),MATCH((CUADRO!H$5&amp;$E1145),'Hoja de Trabajo para listado'!$BC$151:$CB$151,0)),0)+IFERROR(INDEX('Hoja de Trabajo para listado'!$DE$153:$DG$274,MATCH($A1145,'Hoja de Trabajo para listado'!$DE$153:$DE$1048576,0),MATCH((CUADRO!H$5&amp;$E1145),'Hoja de Trabajo para listado'!$DE$151:$DG$151,0)),0)+IFERROR(INDEX('Hoja de Trabajo para listado'!$CD$155:$DC$1048576,MATCH($A1145,'Hoja de Trabajo para listado'!$CD$155:$CD$1048576,0),MATCH((CUADRO!H$5&amp;$E1145),'Hoja de Trabajo para listado'!$CD$151:$DC$151,0)),0)</f>
        <v>0</v>
      </c>
      <c r="I1145" s="314">
        <f ca="1">+IFERROR(INDEX('Hoja de Trabajo para listado'!$A$155:$Z$1048576,MATCH($A1145,'Hoja de Trabajo para listado'!$A$155:$A$1048576,0),MATCH((CUADRO!I$5&amp;$E1145),'Hoja de Trabajo para listado'!$A$151:$Z$151,0)),0)+IFERROR(INDEX('Hoja de Trabajo para listado'!$AB$155:$BA$1048576,MATCH($A1145,'Hoja de Trabajo para listado'!$AB$155:$AB$1048576,0),MATCH((CUADRO!I$5&amp;$E1145),'Hoja de Trabajo para listado'!$AB$151:$BA$151,0)),0)+IFERROR(INDEX('Hoja de Trabajo para listado'!$BC$155:$CB$1048576,MATCH($A1145,'Hoja de Trabajo para listado'!$BC$155:$BC$1048576,0),MATCH((CUADRO!I$5&amp;$E1145),'Hoja de Trabajo para listado'!$BC$151:$CB$151,0)),0)+IFERROR(INDEX('Hoja de Trabajo para listado'!$DE$153:$DG$274,MATCH($A1145,'Hoja de Trabajo para listado'!$DE$153:$DE$1048576,0),MATCH((CUADRO!I$5&amp;$E1145),'Hoja de Trabajo para listado'!$DE$151:$DG$151,0)),0)+IFERROR(INDEX('Hoja de Trabajo para listado'!$CD$155:$DC$1048576,MATCH($A1145,'Hoja de Trabajo para listado'!$CD$155:$CD$1048576,0),MATCH((CUADRO!I$5&amp;$E1145),'Hoja de Trabajo para listado'!$CD$151:$DC$151,0)),0)</f>
        <v>0</v>
      </c>
      <c r="J1145" s="314">
        <f ca="1">+IFERROR(INDEX('Hoja de Trabajo para listado'!$A$155:$Z$1048576,MATCH($A1145,'Hoja de Trabajo para listado'!$A$155:$A$1048576,0),MATCH((CUADRO!J$5&amp;$E1145),'Hoja de Trabajo para listado'!$A$151:$Z$151,0)),0)+IFERROR(INDEX('Hoja de Trabajo para listado'!$AB$155:$BA$1048576,MATCH($A1145,'Hoja de Trabajo para listado'!$AB$155:$AB$1048576,0),MATCH((CUADRO!J$5&amp;$E1145),'Hoja de Trabajo para listado'!$AB$151:$BA$151,0)),0)+IFERROR(INDEX('Hoja de Trabajo para listado'!$BC$155:$CB$1048576,MATCH($A1145,'Hoja de Trabajo para listado'!$BC$155:$BC$1048576,0),MATCH((CUADRO!J$5&amp;$E1145),'Hoja de Trabajo para listado'!$BC$151:$CB$151,0)),0)+IFERROR(INDEX('Hoja de Trabajo para listado'!$DE$153:$DG$274,MATCH($A1145,'Hoja de Trabajo para listado'!$DE$153:$DE$1048576,0),MATCH((CUADRO!J$5&amp;$E1145),'Hoja de Trabajo para listado'!$DE$151:$DG$151,0)),0)+IFERROR(INDEX('Hoja de Trabajo para listado'!$CD$155:$DC$1048576,MATCH($A1145,'Hoja de Trabajo para listado'!$CD$155:$CD$1048576,0),MATCH((CUADRO!J$5&amp;$E1145),'Hoja de Trabajo para listado'!$CD$151:$DC$151,0)),0)</f>
        <v>0</v>
      </c>
      <c r="K1145" s="314">
        <f ca="1">+IFERROR(INDEX('Hoja de Trabajo para listado'!$A$155:$Z$1048576,MATCH($A1145,'Hoja de Trabajo para listado'!$A$155:$A$1048576,0),MATCH((CUADRO!K$5&amp;$E1145),'Hoja de Trabajo para listado'!$A$151:$Z$151,0)),0)+IFERROR(INDEX('Hoja de Trabajo para listado'!$AB$155:$BA$1048576,MATCH($A1145,'Hoja de Trabajo para listado'!$AB$155:$AB$1048576,0),MATCH((CUADRO!K$5&amp;$E1145),'Hoja de Trabajo para listado'!$AB$151:$BA$151,0)),0)+IFERROR(INDEX('Hoja de Trabajo para listado'!$BC$155:$CB$1048576,MATCH($A1145,'Hoja de Trabajo para listado'!$BC$155:$BC$1048576,0),MATCH((CUADRO!K$5&amp;$E1145),'Hoja de Trabajo para listado'!$BC$151:$CB$151,0)),0)+IFERROR(INDEX('Hoja de Trabajo para listado'!$DE$153:$DG$274,MATCH($A1145,'Hoja de Trabajo para listado'!$DE$153:$DE$1048576,0),MATCH((CUADRO!K$5&amp;$E1145),'Hoja de Trabajo para listado'!$DE$151:$DG$151,0)),0)+IFERROR(INDEX('Hoja de Trabajo para listado'!$CD$155:$DC$1048576,MATCH($A1145,'Hoja de Trabajo para listado'!$CD$155:$CD$1048576,0),MATCH((CUADRO!K$5&amp;$E1145),'Hoja de Trabajo para listado'!$CD$151:$DC$151,0)),0)</f>
        <v>0</v>
      </c>
      <c r="L1145" s="314">
        <f ca="1">+IFERROR(INDEX('Hoja de Trabajo para listado'!$A$155:$Z$1048576,MATCH($A1145,'Hoja de Trabajo para listado'!$A$155:$A$1048576,0),MATCH((CUADRO!L$5&amp;$E1145),'Hoja de Trabajo para listado'!$A$151:$Z$151,0)),0)+IFERROR(INDEX('Hoja de Trabajo para listado'!$AB$155:$BA$1048576,MATCH($A1145,'Hoja de Trabajo para listado'!$AB$155:$AB$1048576,0),MATCH((CUADRO!L$5&amp;$E1145),'Hoja de Trabajo para listado'!$AB$151:$BA$151,0)),0)+IFERROR(INDEX('Hoja de Trabajo para listado'!$BC$155:$CB$1048576,MATCH($A1145,'Hoja de Trabajo para listado'!$BC$155:$BC$1048576,0),MATCH((CUADRO!L$5&amp;$E1145),'Hoja de Trabajo para listado'!$BC$151:$CB$151,0)),0)+IFERROR(INDEX('Hoja de Trabajo para listado'!$DE$153:$DG$274,MATCH($A1145,'Hoja de Trabajo para listado'!$DE$153:$DE$1048576,0),MATCH((CUADRO!L$5&amp;$E1145),'Hoja de Trabajo para listado'!$DE$151:$DG$151,0)),0)+IFERROR(INDEX('Hoja de Trabajo para listado'!$CD$155:$DC$1048576,MATCH($A1145,'Hoja de Trabajo para listado'!$CD$155:$CD$1048576,0),MATCH((CUADRO!L$5&amp;$E1145),'Hoja de Trabajo para listado'!$CD$151:$DC$151,0)),0)</f>
        <v>0</v>
      </c>
      <c r="M1145" s="314">
        <f ca="1">+IFERROR(INDEX('Hoja de Trabajo para listado'!$A$155:$Z$1048576,MATCH($A1145,'Hoja de Trabajo para listado'!$A$155:$A$1048576,0),MATCH((CUADRO!M$5&amp;$E1145),'Hoja de Trabajo para listado'!$A$151:$Z$151,0)),0)+IFERROR(INDEX('Hoja de Trabajo para listado'!$AB$155:$BA$1048576,MATCH($A1145,'Hoja de Trabajo para listado'!$AB$155:$AB$1048576,0),MATCH((CUADRO!M$5&amp;$E1145),'Hoja de Trabajo para listado'!$AB$151:$BA$151,0)),0)+IFERROR(INDEX('Hoja de Trabajo para listado'!$BC$155:$CB$1048576,MATCH($A1145,'Hoja de Trabajo para listado'!$BC$155:$BC$1048576,0),MATCH((CUADRO!M$5&amp;$E1145),'Hoja de Trabajo para listado'!$BC$151:$CB$151,0)),0)+IFERROR(INDEX('Hoja de Trabajo para listado'!$DE$153:$DG$274,MATCH($A1145,'Hoja de Trabajo para listado'!$DE$153:$DE$1048576,0),MATCH((CUADRO!M$5&amp;$E1145),'Hoja de Trabajo para listado'!$DE$151:$DG$151,0)),0)+IFERROR(INDEX('Hoja de Trabajo para listado'!$CD$155:$DC$1048576,MATCH($A1145,'Hoja de Trabajo para listado'!$CD$155:$CD$1048576,0),MATCH((CUADRO!M$5&amp;$E1145),'Hoja de Trabajo para listado'!$CD$151:$DC$151,0)),0)</f>
        <v>0</v>
      </c>
      <c r="N1145" s="314">
        <f ca="1">+IFERROR(INDEX('Hoja de Trabajo para listado'!$A$155:$Z$1048576,MATCH($A1145,'Hoja de Trabajo para listado'!$A$155:$A$1048576,0),MATCH((CUADRO!N$5&amp;$E1145),'Hoja de Trabajo para listado'!$A$151:$Z$151,0)),0)+IFERROR(INDEX('Hoja de Trabajo para listado'!$AB$155:$BA$1048576,MATCH($A1145,'Hoja de Trabajo para listado'!$AB$155:$AB$1048576,0),MATCH((CUADRO!N$5&amp;$E1145),'Hoja de Trabajo para listado'!$AB$151:$BA$151,0)),0)+IFERROR(INDEX('Hoja de Trabajo para listado'!$BC$155:$CB$1048576,MATCH($A1145,'Hoja de Trabajo para listado'!$BC$155:$BC$1048576,0),MATCH((CUADRO!N$5&amp;$E1145),'Hoja de Trabajo para listado'!$BC$151:$CB$151,0)),0)+IFERROR(INDEX('Hoja de Trabajo para listado'!$DE$153:$DG$274,MATCH($A1145,'Hoja de Trabajo para listado'!$DE$153:$DE$1048576,0),MATCH((CUADRO!N$5&amp;$E1145),'Hoja de Trabajo para listado'!$DE$151:$DG$151,0)),0)+IFERROR(INDEX('Hoja de Trabajo para listado'!$CD$155:$DC$1048576,MATCH($A1145,'Hoja de Trabajo para listado'!$CD$155:$CD$1048576,0),MATCH((CUADRO!N$5&amp;$E1145),'Hoja de Trabajo para listado'!$CD$151:$DC$151,0)),0)</f>
        <v>0</v>
      </c>
      <c r="O1145" s="314">
        <f ca="1">+IFERROR(INDEX('Hoja de Trabajo para listado'!$A$155:$Z$1048576,MATCH($A1145,'Hoja de Trabajo para listado'!$A$155:$A$1048576,0),MATCH((CUADRO!O$5&amp;$E1145),'Hoja de Trabajo para listado'!$A$151:$Z$151,0)),0)+IFERROR(INDEX('Hoja de Trabajo para listado'!$AB$155:$BA$1048576,MATCH($A1145,'Hoja de Trabajo para listado'!$AB$155:$AB$1048576,0),MATCH((CUADRO!O$5&amp;$E1145),'Hoja de Trabajo para listado'!$AB$151:$BA$151,0)),0)+IFERROR(INDEX('Hoja de Trabajo para listado'!$BC$155:$CB$1048576,MATCH($A1145,'Hoja de Trabajo para listado'!$BC$155:$BC$1048576,0),MATCH((CUADRO!O$5&amp;$E1145),'Hoja de Trabajo para listado'!$BC$151:$CB$151,0)),0)+IFERROR(INDEX('Hoja de Trabajo para listado'!$DE$153:$DG$274,MATCH($A1145,'Hoja de Trabajo para listado'!$DE$153:$DE$1048576,0),MATCH((CUADRO!O$5&amp;$E1145),'Hoja de Trabajo para listado'!$DE$151:$DG$151,0)),0)+IFERROR(INDEX('Hoja de Trabajo para listado'!$CD$155:$DC$1048576,MATCH($A1145,'Hoja de Trabajo para listado'!$CD$155:$CD$1048576,0),MATCH((CUADRO!O$5&amp;$E1145),'Hoja de Trabajo para listado'!$CD$151:$DC$151,0)),0)</f>
        <v>0</v>
      </c>
      <c r="P1145" s="314">
        <f ca="1">+IFERROR(INDEX('Hoja de Trabajo para listado'!$A$155:$Z$1048576,MATCH($A1145,'Hoja de Trabajo para listado'!$A$155:$A$1048576,0),MATCH((CUADRO!P$5&amp;$E1145),'Hoja de Trabajo para listado'!$A$151:$Z$151,0)),0)+IFERROR(INDEX('Hoja de Trabajo para listado'!$AB$155:$BA$1048576,MATCH($A1145,'Hoja de Trabajo para listado'!$AB$155:$AB$1048576,0),MATCH((CUADRO!P$5&amp;$E1145),'Hoja de Trabajo para listado'!$AB$151:$BA$151,0)),0)+IFERROR(INDEX('Hoja de Trabajo para listado'!$BC$155:$CB$1048576,MATCH($A1145,'Hoja de Trabajo para listado'!$BC$155:$BC$1048576,0),MATCH((CUADRO!P$5&amp;$E1145),'Hoja de Trabajo para listado'!$BC$151:$CB$151,0)),0)+IFERROR(INDEX('Hoja de Trabajo para listado'!$DE$153:$DG$274,MATCH($A1145,'Hoja de Trabajo para listado'!$DE$153:$DE$1048576,0),MATCH((CUADRO!P$5&amp;$E1145),'Hoja de Trabajo para listado'!$DE$151:$DG$151,0)),0)+IFERROR(INDEX('Hoja de Trabajo para listado'!$CD$155:$DC$1048576,MATCH($A1145,'Hoja de Trabajo para listado'!$CD$155:$CD$1048576,0),MATCH((CUADRO!P$5&amp;$E1145),'Hoja de Trabajo para listado'!$CD$151:$DC$151,0)),0)</f>
        <v>0</v>
      </c>
      <c r="Q1145" s="314">
        <f ca="1">+IFERROR(INDEX('Hoja de Trabajo para listado'!$A$155:$Z$1048576,MATCH($A1145,'Hoja de Trabajo para listado'!$A$155:$A$1048576,0),MATCH((CUADRO!Q$5&amp;$E1145),'Hoja de Trabajo para listado'!$A$151:$Z$151,0)),0)+IFERROR(INDEX('Hoja de Trabajo para listado'!$AB$155:$BA$1048576,MATCH($A1145,'Hoja de Trabajo para listado'!$AB$155:$AB$1048576,0),MATCH((CUADRO!Q$5&amp;$E1145),'Hoja de Trabajo para listado'!$AB$151:$BA$151,0)),0)+IFERROR(INDEX('Hoja de Trabajo para listado'!$BC$155:$CB$1048576,MATCH($A1145,'Hoja de Trabajo para listado'!$BC$155:$BC$1048576,0),MATCH((CUADRO!Q$5&amp;$E1145),'Hoja de Trabajo para listado'!$BC$151:$CB$151,0)),0)+IFERROR(INDEX('Hoja de Trabajo para listado'!$DE$153:$DG$274,MATCH($A1145,'Hoja de Trabajo para listado'!$DE$153:$DE$1048576,0),MATCH((CUADRO!Q$5&amp;$E1145),'Hoja de Trabajo para listado'!$DE$151:$DG$151,0)),0)+IFERROR(INDEX('Hoja de Trabajo para listado'!$CD$155:$DC$1048576,MATCH($A1145,'Hoja de Trabajo para listado'!$CD$155:$CD$1048576,0),MATCH((CUADRO!Q$5&amp;$E1145),'Hoja de Trabajo para listado'!$CD$151:$DC$151,0)),0)</f>
        <v>0</v>
      </c>
      <c r="R1145" s="314">
        <f t="shared" ca="1" si="34"/>
        <v>0</v>
      </c>
      <c r="S1145" s="314">
        <f ca="1">+R1144+R1145</f>
        <v>0</v>
      </c>
      <c r="T1145" s="314">
        <f ca="1">+S1145</f>
        <v>0</v>
      </c>
      <c r="U1145" s="313">
        <f t="shared" si="35"/>
        <v>2</v>
      </c>
      <c r="V1145" s="319" t="str">
        <f>+VLOOKUP(A1145,bd_lista!$A$3:$E$593,5,FALSE)</f>
        <v>Sin Nivel</v>
      </c>
      <c r="W1145" s="320"/>
    </row>
    <row r="1146" spans="1:23" customFormat="1" ht="27" hidden="1" customHeight="1">
      <c r="A1146" s="323">
        <v>999</v>
      </c>
      <c r="B1146" s="343">
        <f>+A1146</f>
        <v>999</v>
      </c>
      <c r="C1146" s="318" t="str">
        <f>+VLOOKUP(A1146,bd_lista!$A$3:$C$593,3,FALSE)</f>
        <v>Sector Privado</v>
      </c>
      <c r="D1146" s="318" t="str">
        <f>+C1146</f>
        <v>Sector Privado</v>
      </c>
      <c r="E1146" s="346" t="s">
        <v>1418</v>
      </c>
      <c r="F1146" s="314">
        <f ca="1">+IFERROR(INDEX('Hoja de Trabajo para listado'!$A$155:$Z$1048576,MATCH($A1146,'Hoja de Trabajo para listado'!$A$155:$A$1048576,0),MATCH((CUADRO!F$5&amp;$E1146),'Hoja de Trabajo para listado'!$A$151:$Z$151,0)),0)+IFERROR(INDEX('Hoja de Trabajo para listado'!$AB$155:$BA$1048576,MATCH($A1146,'Hoja de Trabajo para listado'!$AB$155:$AB$1048576,0),MATCH((CUADRO!F$5&amp;$E1146),'Hoja de Trabajo para listado'!$AB$151:$BA$151,0)),0)+IFERROR(INDEX('Hoja de Trabajo para listado'!$BC$155:$CB$1048576,MATCH($A1146,'Hoja de Trabajo para listado'!$BC$155:$BC$1048576,0),MATCH((CUADRO!F$5&amp;$E1146),'Hoja de Trabajo para listado'!$BC$151:$CB$151,0)),0)+IFERROR(INDEX('Hoja de Trabajo para listado'!$DE$153:$DG$274,MATCH($A1146,'Hoja de Trabajo para listado'!$DE$153:$DE$1048576,0),MATCH((CUADRO!F$5&amp;$E1146),'Hoja de Trabajo para listado'!$DE$151:$DG$151,0)),0)+IFERROR(INDEX('Hoja de Trabajo para listado'!$CD$155:$DC$1048576,MATCH($A1146,'Hoja de Trabajo para listado'!$CD$155:$CD$1048576,0),MATCH((CUADRO!F$5&amp;$E1146),'Hoja de Trabajo para listado'!$CD$151:$DC$151,0)),0)</f>
        <v>0</v>
      </c>
      <c r="G1146" s="314">
        <f ca="1">+IFERROR(INDEX('Hoja de Trabajo para listado'!$A$155:$Z$1048576,MATCH($A1146,'Hoja de Trabajo para listado'!$A$155:$A$1048576,0),MATCH((CUADRO!G$5&amp;$E1146),'Hoja de Trabajo para listado'!$A$151:$Z$151,0)),0)+IFERROR(INDEX('Hoja de Trabajo para listado'!$AB$155:$BA$1048576,MATCH($A1146,'Hoja de Trabajo para listado'!$AB$155:$AB$1048576,0),MATCH((CUADRO!G$5&amp;$E1146),'Hoja de Trabajo para listado'!$AB$151:$BA$151,0)),0)+IFERROR(INDEX('Hoja de Trabajo para listado'!$BC$155:$CB$1048576,MATCH($A1146,'Hoja de Trabajo para listado'!$BC$155:$BC$1048576,0),MATCH((CUADRO!G$5&amp;$E1146),'Hoja de Trabajo para listado'!$BC$151:$CB$151,0)),0)+IFERROR(INDEX('Hoja de Trabajo para listado'!$DE$153:$DG$274,MATCH($A1146,'Hoja de Trabajo para listado'!$DE$153:$DE$1048576,0),MATCH((CUADRO!G$5&amp;$E1146),'Hoja de Trabajo para listado'!$DE$151:$DG$151,0)),0)+IFERROR(INDEX('Hoja de Trabajo para listado'!$CD$155:$DC$1048576,MATCH($A1146,'Hoja de Trabajo para listado'!$CD$155:$CD$1048576,0),MATCH((CUADRO!G$5&amp;$E1146),'Hoja de Trabajo para listado'!$CD$151:$DC$151,0)),0)</f>
        <v>0</v>
      </c>
      <c r="H1146" s="314">
        <f ca="1">+IFERROR(INDEX('Hoja de Trabajo para listado'!$A$155:$Z$1048576,MATCH($A1146,'Hoja de Trabajo para listado'!$A$155:$A$1048576,0),MATCH((CUADRO!H$5&amp;$E1146),'Hoja de Trabajo para listado'!$A$151:$Z$151,0)),0)+IFERROR(INDEX('Hoja de Trabajo para listado'!$AB$155:$BA$1048576,MATCH($A1146,'Hoja de Trabajo para listado'!$AB$155:$AB$1048576,0),MATCH((CUADRO!H$5&amp;$E1146),'Hoja de Trabajo para listado'!$AB$151:$BA$151,0)),0)+IFERROR(INDEX('Hoja de Trabajo para listado'!$BC$155:$CB$1048576,MATCH($A1146,'Hoja de Trabajo para listado'!$BC$155:$BC$1048576,0),MATCH((CUADRO!H$5&amp;$E1146),'Hoja de Trabajo para listado'!$BC$151:$CB$151,0)),0)+IFERROR(INDEX('Hoja de Trabajo para listado'!$DE$153:$DG$274,MATCH($A1146,'Hoja de Trabajo para listado'!$DE$153:$DE$1048576,0),MATCH((CUADRO!H$5&amp;$E1146),'Hoja de Trabajo para listado'!$DE$151:$DG$151,0)),0)+IFERROR(INDEX('Hoja de Trabajo para listado'!$CD$155:$DC$1048576,MATCH($A1146,'Hoja de Trabajo para listado'!$CD$155:$CD$1048576,0),MATCH((CUADRO!H$5&amp;$E1146),'Hoja de Trabajo para listado'!$CD$151:$DC$151,0)),0)</f>
        <v>0</v>
      </c>
      <c r="I1146" s="314">
        <f ca="1">+IFERROR(INDEX('Hoja de Trabajo para listado'!$A$155:$Z$1048576,MATCH($A1146,'Hoja de Trabajo para listado'!$A$155:$A$1048576,0),MATCH((CUADRO!I$5&amp;$E1146),'Hoja de Trabajo para listado'!$A$151:$Z$151,0)),0)+IFERROR(INDEX('Hoja de Trabajo para listado'!$AB$155:$BA$1048576,MATCH($A1146,'Hoja de Trabajo para listado'!$AB$155:$AB$1048576,0),MATCH((CUADRO!I$5&amp;$E1146),'Hoja de Trabajo para listado'!$AB$151:$BA$151,0)),0)+IFERROR(INDEX('Hoja de Trabajo para listado'!$BC$155:$CB$1048576,MATCH($A1146,'Hoja de Trabajo para listado'!$BC$155:$BC$1048576,0),MATCH((CUADRO!I$5&amp;$E1146),'Hoja de Trabajo para listado'!$BC$151:$CB$151,0)),0)+IFERROR(INDEX('Hoja de Trabajo para listado'!$DE$153:$DG$274,MATCH($A1146,'Hoja de Trabajo para listado'!$DE$153:$DE$1048576,0),MATCH((CUADRO!I$5&amp;$E1146),'Hoja de Trabajo para listado'!$DE$151:$DG$151,0)),0)+IFERROR(INDEX('Hoja de Trabajo para listado'!$CD$155:$DC$1048576,MATCH($A1146,'Hoja de Trabajo para listado'!$CD$155:$CD$1048576,0),MATCH((CUADRO!I$5&amp;$E1146),'Hoja de Trabajo para listado'!$CD$151:$DC$151,0)),0)</f>
        <v>0</v>
      </c>
      <c r="J1146" s="314">
        <f ca="1">+IFERROR(INDEX('Hoja de Trabajo para listado'!$A$155:$Z$1048576,MATCH($A1146,'Hoja de Trabajo para listado'!$A$155:$A$1048576,0),MATCH((CUADRO!J$5&amp;$E1146),'Hoja de Trabajo para listado'!$A$151:$Z$151,0)),0)+IFERROR(INDEX('Hoja de Trabajo para listado'!$AB$155:$BA$1048576,MATCH($A1146,'Hoja de Trabajo para listado'!$AB$155:$AB$1048576,0),MATCH((CUADRO!J$5&amp;$E1146),'Hoja de Trabajo para listado'!$AB$151:$BA$151,0)),0)+IFERROR(INDEX('Hoja de Trabajo para listado'!$BC$155:$CB$1048576,MATCH($A1146,'Hoja de Trabajo para listado'!$BC$155:$BC$1048576,0),MATCH((CUADRO!J$5&amp;$E1146),'Hoja de Trabajo para listado'!$BC$151:$CB$151,0)),0)+IFERROR(INDEX('Hoja de Trabajo para listado'!$DE$153:$DG$274,MATCH($A1146,'Hoja de Trabajo para listado'!$DE$153:$DE$1048576,0),MATCH((CUADRO!J$5&amp;$E1146),'Hoja de Trabajo para listado'!$DE$151:$DG$151,0)),0)+IFERROR(INDEX('Hoja de Trabajo para listado'!$CD$155:$DC$1048576,MATCH($A1146,'Hoja de Trabajo para listado'!$CD$155:$CD$1048576,0),MATCH((CUADRO!J$5&amp;$E1146),'Hoja de Trabajo para listado'!$CD$151:$DC$151,0)),0)</f>
        <v>0</v>
      </c>
      <c r="K1146" s="314">
        <f ca="1">+IFERROR(INDEX('Hoja de Trabajo para listado'!$A$155:$Z$1048576,MATCH($A1146,'Hoja de Trabajo para listado'!$A$155:$A$1048576,0),MATCH((CUADRO!K$5&amp;$E1146),'Hoja de Trabajo para listado'!$A$151:$Z$151,0)),0)+IFERROR(INDEX('Hoja de Trabajo para listado'!$AB$155:$BA$1048576,MATCH($A1146,'Hoja de Trabajo para listado'!$AB$155:$AB$1048576,0),MATCH((CUADRO!K$5&amp;$E1146),'Hoja de Trabajo para listado'!$AB$151:$BA$151,0)),0)+IFERROR(INDEX('Hoja de Trabajo para listado'!$BC$155:$CB$1048576,MATCH($A1146,'Hoja de Trabajo para listado'!$BC$155:$BC$1048576,0),MATCH((CUADRO!K$5&amp;$E1146),'Hoja de Trabajo para listado'!$BC$151:$CB$151,0)),0)+IFERROR(INDEX('Hoja de Trabajo para listado'!$DE$153:$DG$274,MATCH($A1146,'Hoja de Trabajo para listado'!$DE$153:$DE$1048576,0),MATCH((CUADRO!K$5&amp;$E1146),'Hoja de Trabajo para listado'!$DE$151:$DG$151,0)),0)+IFERROR(INDEX('Hoja de Trabajo para listado'!$CD$155:$DC$1048576,MATCH($A1146,'Hoja de Trabajo para listado'!$CD$155:$CD$1048576,0),MATCH((CUADRO!K$5&amp;$E1146),'Hoja de Trabajo para listado'!$CD$151:$DC$151,0)),0)</f>
        <v>0</v>
      </c>
      <c r="L1146" s="314">
        <f ca="1">+IFERROR(INDEX('Hoja de Trabajo para listado'!$A$155:$Z$1048576,MATCH($A1146,'Hoja de Trabajo para listado'!$A$155:$A$1048576,0),MATCH((CUADRO!L$5&amp;$E1146),'Hoja de Trabajo para listado'!$A$151:$Z$151,0)),0)+IFERROR(INDEX('Hoja de Trabajo para listado'!$AB$155:$BA$1048576,MATCH($A1146,'Hoja de Trabajo para listado'!$AB$155:$AB$1048576,0),MATCH((CUADRO!L$5&amp;$E1146),'Hoja de Trabajo para listado'!$AB$151:$BA$151,0)),0)+IFERROR(INDEX('Hoja de Trabajo para listado'!$BC$155:$CB$1048576,MATCH($A1146,'Hoja de Trabajo para listado'!$BC$155:$BC$1048576,0),MATCH((CUADRO!L$5&amp;$E1146),'Hoja de Trabajo para listado'!$BC$151:$CB$151,0)),0)+IFERROR(INDEX('Hoja de Trabajo para listado'!$DE$153:$DG$274,MATCH($A1146,'Hoja de Trabajo para listado'!$DE$153:$DE$1048576,0),MATCH((CUADRO!L$5&amp;$E1146),'Hoja de Trabajo para listado'!$DE$151:$DG$151,0)),0)+IFERROR(INDEX('Hoja de Trabajo para listado'!$CD$155:$DC$1048576,MATCH($A1146,'Hoja de Trabajo para listado'!$CD$155:$CD$1048576,0),MATCH((CUADRO!L$5&amp;$E1146),'Hoja de Trabajo para listado'!$CD$151:$DC$151,0)),0)</f>
        <v>0</v>
      </c>
      <c r="M1146" s="314">
        <f ca="1">+IFERROR(INDEX('Hoja de Trabajo para listado'!$A$155:$Z$1048576,MATCH($A1146,'Hoja de Trabajo para listado'!$A$155:$A$1048576,0),MATCH((CUADRO!M$5&amp;$E1146),'Hoja de Trabajo para listado'!$A$151:$Z$151,0)),0)+IFERROR(INDEX('Hoja de Trabajo para listado'!$AB$155:$BA$1048576,MATCH($A1146,'Hoja de Trabajo para listado'!$AB$155:$AB$1048576,0),MATCH((CUADRO!M$5&amp;$E1146),'Hoja de Trabajo para listado'!$AB$151:$BA$151,0)),0)+IFERROR(INDEX('Hoja de Trabajo para listado'!$BC$155:$CB$1048576,MATCH($A1146,'Hoja de Trabajo para listado'!$BC$155:$BC$1048576,0),MATCH((CUADRO!M$5&amp;$E1146),'Hoja de Trabajo para listado'!$BC$151:$CB$151,0)),0)+IFERROR(INDEX('Hoja de Trabajo para listado'!$DE$153:$DG$274,MATCH($A1146,'Hoja de Trabajo para listado'!$DE$153:$DE$1048576,0),MATCH((CUADRO!M$5&amp;$E1146),'Hoja de Trabajo para listado'!$DE$151:$DG$151,0)),0)+IFERROR(INDEX('Hoja de Trabajo para listado'!$CD$155:$DC$1048576,MATCH($A1146,'Hoja de Trabajo para listado'!$CD$155:$CD$1048576,0),MATCH((CUADRO!M$5&amp;$E1146),'Hoja de Trabajo para listado'!$CD$151:$DC$151,0)),0)</f>
        <v>0</v>
      </c>
      <c r="N1146" s="314">
        <f ca="1">+IFERROR(INDEX('Hoja de Trabajo para listado'!$A$155:$Z$1048576,MATCH($A1146,'Hoja de Trabajo para listado'!$A$155:$A$1048576,0),MATCH((CUADRO!N$5&amp;$E1146),'Hoja de Trabajo para listado'!$A$151:$Z$151,0)),0)+IFERROR(INDEX('Hoja de Trabajo para listado'!$AB$155:$BA$1048576,MATCH($A1146,'Hoja de Trabajo para listado'!$AB$155:$AB$1048576,0),MATCH((CUADRO!N$5&amp;$E1146),'Hoja de Trabajo para listado'!$AB$151:$BA$151,0)),0)+IFERROR(INDEX('Hoja de Trabajo para listado'!$BC$155:$CB$1048576,MATCH($A1146,'Hoja de Trabajo para listado'!$BC$155:$BC$1048576,0),MATCH((CUADRO!N$5&amp;$E1146),'Hoja de Trabajo para listado'!$BC$151:$CB$151,0)),0)+IFERROR(INDEX('Hoja de Trabajo para listado'!$DE$153:$DG$274,MATCH($A1146,'Hoja de Trabajo para listado'!$DE$153:$DE$1048576,0),MATCH((CUADRO!N$5&amp;$E1146),'Hoja de Trabajo para listado'!$DE$151:$DG$151,0)),0)+IFERROR(INDEX('Hoja de Trabajo para listado'!$CD$155:$DC$1048576,MATCH($A1146,'Hoja de Trabajo para listado'!$CD$155:$CD$1048576,0),MATCH((CUADRO!N$5&amp;$E1146),'Hoja de Trabajo para listado'!$CD$151:$DC$151,0)),0)</f>
        <v>0</v>
      </c>
      <c r="O1146" s="314">
        <f ca="1">+IFERROR(INDEX('Hoja de Trabajo para listado'!$A$155:$Z$1048576,MATCH($A1146,'Hoja de Trabajo para listado'!$A$155:$A$1048576,0),MATCH((CUADRO!O$5&amp;$E1146),'Hoja de Trabajo para listado'!$A$151:$Z$151,0)),0)+IFERROR(INDEX('Hoja de Trabajo para listado'!$AB$155:$BA$1048576,MATCH($A1146,'Hoja de Trabajo para listado'!$AB$155:$AB$1048576,0),MATCH((CUADRO!O$5&amp;$E1146),'Hoja de Trabajo para listado'!$AB$151:$BA$151,0)),0)+IFERROR(INDEX('Hoja de Trabajo para listado'!$BC$155:$CB$1048576,MATCH($A1146,'Hoja de Trabajo para listado'!$BC$155:$BC$1048576,0),MATCH((CUADRO!O$5&amp;$E1146),'Hoja de Trabajo para listado'!$BC$151:$CB$151,0)),0)+IFERROR(INDEX('Hoja de Trabajo para listado'!$DE$153:$DG$274,MATCH($A1146,'Hoja de Trabajo para listado'!$DE$153:$DE$1048576,0),MATCH((CUADRO!O$5&amp;$E1146),'Hoja de Trabajo para listado'!$DE$151:$DG$151,0)),0)+IFERROR(INDEX('Hoja de Trabajo para listado'!$CD$155:$DC$1048576,MATCH($A1146,'Hoja de Trabajo para listado'!$CD$155:$CD$1048576,0),MATCH((CUADRO!O$5&amp;$E1146),'Hoja de Trabajo para listado'!$CD$151:$DC$151,0)),0)</f>
        <v>0</v>
      </c>
      <c r="P1146" s="314">
        <f ca="1">+IFERROR(INDEX('Hoja de Trabajo para listado'!$A$155:$Z$1048576,MATCH($A1146,'Hoja de Trabajo para listado'!$A$155:$A$1048576,0),MATCH((CUADRO!P$5&amp;$E1146),'Hoja de Trabajo para listado'!$A$151:$Z$151,0)),0)+IFERROR(INDEX('Hoja de Trabajo para listado'!$AB$155:$BA$1048576,MATCH($A1146,'Hoja de Trabajo para listado'!$AB$155:$AB$1048576,0),MATCH((CUADRO!P$5&amp;$E1146),'Hoja de Trabajo para listado'!$AB$151:$BA$151,0)),0)+IFERROR(INDEX('Hoja de Trabajo para listado'!$BC$155:$CB$1048576,MATCH($A1146,'Hoja de Trabajo para listado'!$BC$155:$BC$1048576,0),MATCH((CUADRO!P$5&amp;$E1146),'Hoja de Trabajo para listado'!$BC$151:$CB$151,0)),0)+IFERROR(INDEX('Hoja de Trabajo para listado'!$DE$153:$DG$274,MATCH($A1146,'Hoja de Trabajo para listado'!$DE$153:$DE$1048576,0),MATCH((CUADRO!P$5&amp;$E1146),'Hoja de Trabajo para listado'!$DE$151:$DG$151,0)),0)+IFERROR(INDEX('Hoja de Trabajo para listado'!$CD$155:$DC$1048576,MATCH($A1146,'Hoja de Trabajo para listado'!$CD$155:$CD$1048576,0),MATCH((CUADRO!P$5&amp;$E1146),'Hoja de Trabajo para listado'!$CD$151:$DC$151,0)),0)</f>
        <v>0</v>
      </c>
      <c r="Q1146" s="314">
        <f ca="1">+IFERROR(INDEX('Hoja de Trabajo para listado'!$A$155:$Z$1048576,MATCH($A1146,'Hoja de Trabajo para listado'!$A$155:$A$1048576,0),MATCH((CUADRO!Q$5&amp;$E1146),'Hoja de Trabajo para listado'!$A$151:$Z$151,0)),0)+IFERROR(INDEX('Hoja de Trabajo para listado'!$AB$155:$BA$1048576,MATCH($A1146,'Hoja de Trabajo para listado'!$AB$155:$AB$1048576,0),MATCH((CUADRO!Q$5&amp;$E1146),'Hoja de Trabajo para listado'!$AB$151:$BA$151,0)),0)+IFERROR(INDEX('Hoja de Trabajo para listado'!$BC$155:$CB$1048576,MATCH($A1146,'Hoja de Trabajo para listado'!$BC$155:$BC$1048576,0),MATCH((CUADRO!Q$5&amp;$E1146),'Hoja de Trabajo para listado'!$BC$151:$CB$151,0)),0)+IFERROR(INDEX('Hoja de Trabajo para listado'!$DE$153:$DG$274,MATCH($A1146,'Hoja de Trabajo para listado'!$DE$153:$DE$1048576,0),MATCH((CUADRO!Q$5&amp;$E1146),'Hoja de Trabajo para listado'!$DE$151:$DG$151,0)),0)+IFERROR(INDEX('Hoja de Trabajo para listado'!$CD$155:$DC$1048576,MATCH($A1146,'Hoja de Trabajo para listado'!$CD$155:$CD$1048576,0),MATCH((CUADRO!Q$5&amp;$E1146),'Hoja de Trabajo para listado'!$CD$151:$DC$151,0)),0)</f>
        <v>0</v>
      </c>
      <c r="R1146" s="314">
        <f t="shared" ca="1" si="34"/>
        <v>0</v>
      </c>
      <c r="S1146" s="345"/>
      <c r="T1146" s="314">
        <f ca="1">+T1147</f>
        <v>0</v>
      </c>
      <c r="U1146" s="313">
        <f t="shared" si="35"/>
        <v>1</v>
      </c>
      <c r="V1146" s="319" t="str">
        <f>+VLOOKUP(A1146,bd_lista!$A$3:$E$593,5,FALSE)</f>
        <v>Sin Nivel</v>
      </c>
      <c r="W1146" s="341" t="str">
        <f>+V1146</f>
        <v>Sin Nivel</v>
      </c>
    </row>
    <row r="1147" spans="1:23" customFormat="1" ht="27" hidden="1" customHeight="1">
      <c r="A1147" s="323">
        <v>999</v>
      </c>
      <c r="B1147" s="343"/>
      <c r="C1147" s="318" t="str">
        <f>+VLOOKUP(A1147,bd_lista!$A$3:$C$593,3,FALSE)</f>
        <v>Sector Privado</v>
      </c>
      <c r="D1147" s="318"/>
      <c r="E1147" s="347" t="s">
        <v>1419</v>
      </c>
      <c r="F1147" s="314">
        <f ca="1">+IFERROR(INDEX('Hoja de Trabajo para listado'!$A$155:$Z$1048576,MATCH($A1147,'Hoja de Trabajo para listado'!$A$155:$A$1048576,0),MATCH((CUADRO!F$5&amp;$E1147),'Hoja de Trabajo para listado'!$A$151:$Z$151,0)),0)+IFERROR(INDEX('Hoja de Trabajo para listado'!$AB$155:$BA$1048576,MATCH($A1147,'Hoja de Trabajo para listado'!$AB$155:$AB$1048576,0),MATCH((CUADRO!F$5&amp;$E1147),'Hoja de Trabajo para listado'!$AB$151:$BA$151,0)),0)+IFERROR(INDEX('Hoja de Trabajo para listado'!$BC$155:$CB$1048576,MATCH($A1147,'Hoja de Trabajo para listado'!$BC$155:$BC$1048576,0),MATCH((CUADRO!F$5&amp;$E1147),'Hoja de Trabajo para listado'!$BC$151:$CB$151,0)),0)+IFERROR(INDEX('Hoja de Trabajo para listado'!$DE$153:$DG$274,MATCH($A1147,'Hoja de Trabajo para listado'!$DE$153:$DE$1048576,0),MATCH((CUADRO!F$5&amp;$E1147),'Hoja de Trabajo para listado'!$DE$151:$DG$151,0)),0)+IFERROR(INDEX('Hoja de Trabajo para listado'!$CD$155:$DC$1048576,MATCH($A1147,'Hoja de Trabajo para listado'!$CD$155:$CD$1048576,0),MATCH((CUADRO!F$5&amp;$E1147),'Hoja de Trabajo para listado'!$CD$151:$DC$151,0)),0)</f>
        <v>0</v>
      </c>
      <c r="G1147" s="314">
        <f ca="1">+IFERROR(INDEX('Hoja de Trabajo para listado'!$A$155:$Z$1048576,MATCH($A1147,'Hoja de Trabajo para listado'!$A$155:$A$1048576,0),MATCH((CUADRO!G$5&amp;$E1147),'Hoja de Trabajo para listado'!$A$151:$Z$151,0)),0)+IFERROR(INDEX('Hoja de Trabajo para listado'!$AB$155:$BA$1048576,MATCH($A1147,'Hoja de Trabajo para listado'!$AB$155:$AB$1048576,0),MATCH((CUADRO!G$5&amp;$E1147),'Hoja de Trabajo para listado'!$AB$151:$BA$151,0)),0)+IFERROR(INDEX('Hoja de Trabajo para listado'!$BC$155:$CB$1048576,MATCH($A1147,'Hoja de Trabajo para listado'!$BC$155:$BC$1048576,0),MATCH((CUADRO!G$5&amp;$E1147),'Hoja de Trabajo para listado'!$BC$151:$CB$151,0)),0)+IFERROR(INDEX('Hoja de Trabajo para listado'!$DE$153:$DG$274,MATCH($A1147,'Hoja de Trabajo para listado'!$DE$153:$DE$1048576,0),MATCH((CUADRO!G$5&amp;$E1147),'Hoja de Trabajo para listado'!$DE$151:$DG$151,0)),0)+IFERROR(INDEX('Hoja de Trabajo para listado'!$CD$155:$DC$1048576,MATCH($A1147,'Hoja de Trabajo para listado'!$CD$155:$CD$1048576,0),MATCH((CUADRO!G$5&amp;$E1147),'Hoja de Trabajo para listado'!$CD$151:$DC$151,0)),0)</f>
        <v>0</v>
      </c>
      <c r="H1147" s="314">
        <f ca="1">+IFERROR(INDEX('Hoja de Trabajo para listado'!$A$155:$Z$1048576,MATCH($A1147,'Hoja de Trabajo para listado'!$A$155:$A$1048576,0),MATCH((CUADRO!H$5&amp;$E1147),'Hoja de Trabajo para listado'!$A$151:$Z$151,0)),0)+IFERROR(INDEX('Hoja de Trabajo para listado'!$AB$155:$BA$1048576,MATCH($A1147,'Hoja de Trabajo para listado'!$AB$155:$AB$1048576,0),MATCH((CUADRO!H$5&amp;$E1147),'Hoja de Trabajo para listado'!$AB$151:$BA$151,0)),0)+IFERROR(INDEX('Hoja de Trabajo para listado'!$BC$155:$CB$1048576,MATCH($A1147,'Hoja de Trabajo para listado'!$BC$155:$BC$1048576,0),MATCH((CUADRO!H$5&amp;$E1147),'Hoja de Trabajo para listado'!$BC$151:$CB$151,0)),0)+IFERROR(INDEX('Hoja de Trabajo para listado'!$DE$153:$DG$274,MATCH($A1147,'Hoja de Trabajo para listado'!$DE$153:$DE$1048576,0),MATCH((CUADRO!H$5&amp;$E1147),'Hoja de Trabajo para listado'!$DE$151:$DG$151,0)),0)+IFERROR(INDEX('Hoja de Trabajo para listado'!$CD$155:$DC$1048576,MATCH($A1147,'Hoja de Trabajo para listado'!$CD$155:$CD$1048576,0),MATCH((CUADRO!H$5&amp;$E1147),'Hoja de Trabajo para listado'!$CD$151:$DC$151,0)),0)</f>
        <v>0</v>
      </c>
      <c r="I1147" s="314">
        <f ca="1">+IFERROR(INDEX('Hoja de Trabajo para listado'!$A$155:$Z$1048576,MATCH($A1147,'Hoja de Trabajo para listado'!$A$155:$A$1048576,0),MATCH((CUADRO!I$5&amp;$E1147),'Hoja de Trabajo para listado'!$A$151:$Z$151,0)),0)+IFERROR(INDEX('Hoja de Trabajo para listado'!$AB$155:$BA$1048576,MATCH($A1147,'Hoja de Trabajo para listado'!$AB$155:$AB$1048576,0),MATCH((CUADRO!I$5&amp;$E1147),'Hoja de Trabajo para listado'!$AB$151:$BA$151,0)),0)+IFERROR(INDEX('Hoja de Trabajo para listado'!$BC$155:$CB$1048576,MATCH($A1147,'Hoja de Trabajo para listado'!$BC$155:$BC$1048576,0),MATCH((CUADRO!I$5&amp;$E1147),'Hoja de Trabajo para listado'!$BC$151:$CB$151,0)),0)+IFERROR(INDEX('Hoja de Trabajo para listado'!$DE$153:$DG$274,MATCH($A1147,'Hoja de Trabajo para listado'!$DE$153:$DE$1048576,0),MATCH((CUADRO!I$5&amp;$E1147),'Hoja de Trabajo para listado'!$DE$151:$DG$151,0)),0)+IFERROR(INDEX('Hoja de Trabajo para listado'!$CD$155:$DC$1048576,MATCH($A1147,'Hoja de Trabajo para listado'!$CD$155:$CD$1048576,0),MATCH((CUADRO!I$5&amp;$E1147),'Hoja de Trabajo para listado'!$CD$151:$DC$151,0)),0)</f>
        <v>0</v>
      </c>
      <c r="J1147" s="314">
        <f ca="1">+IFERROR(INDEX('Hoja de Trabajo para listado'!$A$155:$Z$1048576,MATCH($A1147,'Hoja de Trabajo para listado'!$A$155:$A$1048576,0),MATCH((CUADRO!J$5&amp;$E1147),'Hoja de Trabajo para listado'!$A$151:$Z$151,0)),0)+IFERROR(INDEX('Hoja de Trabajo para listado'!$AB$155:$BA$1048576,MATCH($A1147,'Hoja de Trabajo para listado'!$AB$155:$AB$1048576,0),MATCH((CUADRO!J$5&amp;$E1147),'Hoja de Trabajo para listado'!$AB$151:$BA$151,0)),0)+IFERROR(INDEX('Hoja de Trabajo para listado'!$BC$155:$CB$1048576,MATCH($A1147,'Hoja de Trabajo para listado'!$BC$155:$BC$1048576,0),MATCH((CUADRO!J$5&amp;$E1147),'Hoja de Trabajo para listado'!$BC$151:$CB$151,0)),0)+IFERROR(INDEX('Hoja de Trabajo para listado'!$DE$153:$DG$274,MATCH($A1147,'Hoja de Trabajo para listado'!$DE$153:$DE$1048576,0),MATCH((CUADRO!J$5&amp;$E1147),'Hoja de Trabajo para listado'!$DE$151:$DG$151,0)),0)+IFERROR(INDEX('Hoja de Trabajo para listado'!$CD$155:$DC$1048576,MATCH($A1147,'Hoja de Trabajo para listado'!$CD$155:$CD$1048576,0),MATCH((CUADRO!J$5&amp;$E1147),'Hoja de Trabajo para listado'!$CD$151:$DC$151,0)),0)</f>
        <v>0</v>
      </c>
      <c r="K1147" s="314">
        <f ca="1">+IFERROR(INDEX('Hoja de Trabajo para listado'!$A$155:$Z$1048576,MATCH($A1147,'Hoja de Trabajo para listado'!$A$155:$A$1048576,0),MATCH((CUADRO!K$5&amp;$E1147),'Hoja de Trabajo para listado'!$A$151:$Z$151,0)),0)+IFERROR(INDEX('Hoja de Trabajo para listado'!$AB$155:$BA$1048576,MATCH($A1147,'Hoja de Trabajo para listado'!$AB$155:$AB$1048576,0),MATCH((CUADRO!K$5&amp;$E1147),'Hoja de Trabajo para listado'!$AB$151:$BA$151,0)),0)+IFERROR(INDEX('Hoja de Trabajo para listado'!$BC$155:$CB$1048576,MATCH($A1147,'Hoja de Trabajo para listado'!$BC$155:$BC$1048576,0),MATCH((CUADRO!K$5&amp;$E1147),'Hoja de Trabajo para listado'!$BC$151:$CB$151,0)),0)+IFERROR(INDEX('Hoja de Trabajo para listado'!$DE$153:$DG$274,MATCH($A1147,'Hoja de Trabajo para listado'!$DE$153:$DE$1048576,0),MATCH((CUADRO!K$5&amp;$E1147),'Hoja de Trabajo para listado'!$DE$151:$DG$151,0)),0)+IFERROR(INDEX('Hoja de Trabajo para listado'!$CD$155:$DC$1048576,MATCH($A1147,'Hoja de Trabajo para listado'!$CD$155:$CD$1048576,0),MATCH((CUADRO!K$5&amp;$E1147),'Hoja de Trabajo para listado'!$CD$151:$DC$151,0)),0)</f>
        <v>0</v>
      </c>
      <c r="L1147" s="314">
        <f ca="1">+IFERROR(INDEX('Hoja de Trabajo para listado'!$A$155:$Z$1048576,MATCH($A1147,'Hoja de Trabajo para listado'!$A$155:$A$1048576,0),MATCH((CUADRO!L$5&amp;$E1147),'Hoja de Trabajo para listado'!$A$151:$Z$151,0)),0)+IFERROR(INDEX('Hoja de Trabajo para listado'!$AB$155:$BA$1048576,MATCH($A1147,'Hoja de Trabajo para listado'!$AB$155:$AB$1048576,0),MATCH((CUADRO!L$5&amp;$E1147),'Hoja de Trabajo para listado'!$AB$151:$BA$151,0)),0)+IFERROR(INDEX('Hoja de Trabajo para listado'!$BC$155:$CB$1048576,MATCH($A1147,'Hoja de Trabajo para listado'!$BC$155:$BC$1048576,0),MATCH((CUADRO!L$5&amp;$E1147),'Hoja de Trabajo para listado'!$BC$151:$CB$151,0)),0)+IFERROR(INDEX('Hoja de Trabajo para listado'!$DE$153:$DG$274,MATCH($A1147,'Hoja de Trabajo para listado'!$DE$153:$DE$1048576,0),MATCH((CUADRO!L$5&amp;$E1147),'Hoja de Trabajo para listado'!$DE$151:$DG$151,0)),0)+IFERROR(INDEX('Hoja de Trabajo para listado'!$CD$155:$DC$1048576,MATCH($A1147,'Hoja de Trabajo para listado'!$CD$155:$CD$1048576,0),MATCH((CUADRO!L$5&amp;$E1147),'Hoja de Trabajo para listado'!$CD$151:$DC$151,0)),0)</f>
        <v>0</v>
      </c>
      <c r="M1147" s="314">
        <f ca="1">+IFERROR(INDEX('Hoja de Trabajo para listado'!$A$155:$Z$1048576,MATCH($A1147,'Hoja de Trabajo para listado'!$A$155:$A$1048576,0),MATCH((CUADRO!M$5&amp;$E1147),'Hoja de Trabajo para listado'!$A$151:$Z$151,0)),0)+IFERROR(INDEX('Hoja de Trabajo para listado'!$AB$155:$BA$1048576,MATCH($A1147,'Hoja de Trabajo para listado'!$AB$155:$AB$1048576,0),MATCH((CUADRO!M$5&amp;$E1147),'Hoja de Trabajo para listado'!$AB$151:$BA$151,0)),0)+IFERROR(INDEX('Hoja de Trabajo para listado'!$BC$155:$CB$1048576,MATCH($A1147,'Hoja de Trabajo para listado'!$BC$155:$BC$1048576,0),MATCH((CUADRO!M$5&amp;$E1147),'Hoja de Trabajo para listado'!$BC$151:$CB$151,0)),0)+IFERROR(INDEX('Hoja de Trabajo para listado'!$DE$153:$DG$274,MATCH($A1147,'Hoja de Trabajo para listado'!$DE$153:$DE$1048576,0),MATCH((CUADRO!M$5&amp;$E1147),'Hoja de Trabajo para listado'!$DE$151:$DG$151,0)),0)+IFERROR(INDEX('Hoja de Trabajo para listado'!$CD$155:$DC$1048576,MATCH($A1147,'Hoja de Trabajo para listado'!$CD$155:$CD$1048576,0),MATCH((CUADRO!M$5&amp;$E1147),'Hoja de Trabajo para listado'!$CD$151:$DC$151,0)),0)</f>
        <v>0</v>
      </c>
      <c r="N1147" s="314">
        <f ca="1">+IFERROR(INDEX('Hoja de Trabajo para listado'!$A$155:$Z$1048576,MATCH($A1147,'Hoja de Trabajo para listado'!$A$155:$A$1048576,0),MATCH((CUADRO!N$5&amp;$E1147),'Hoja de Trabajo para listado'!$A$151:$Z$151,0)),0)+IFERROR(INDEX('Hoja de Trabajo para listado'!$AB$155:$BA$1048576,MATCH($A1147,'Hoja de Trabajo para listado'!$AB$155:$AB$1048576,0),MATCH((CUADRO!N$5&amp;$E1147),'Hoja de Trabajo para listado'!$AB$151:$BA$151,0)),0)+IFERROR(INDEX('Hoja de Trabajo para listado'!$BC$155:$CB$1048576,MATCH($A1147,'Hoja de Trabajo para listado'!$BC$155:$BC$1048576,0),MATCH((CUADRO!N$5&amp;$E1147),'Hoja de Trabajo para listado'!$BC$151:$CB$151,0)),0)+IFERROR(INDEX('Hoja de Trabajo para listado'!$DE$153:$DG$274,MATCH($A1147,'Hoja de Trabajo para listado'!$DE$153:$DE$1048576,0),MATCH((CUADRO!N$5&amp;$E1147),'Hoja de Trabajo para listado'!$DE$151:$DG$151,0)),0)+IFERROR(INDEX('Hoja de Trabajo para listado'!$CD$155:$DC$1048576,MATCH($A1147,'Hoja de Trabajo para listado'!$CD$155:$CD$1048576,0),MATCH((CUADRO!N$5&amp;$E1147),'Hoja de Trabajo para listado'!$CD$151:$DC$151,0)),0)</f>
        <v>0</v>
      </c>
      <c r="O1147" s="314">
        <f ca="1">+IFERROR(INDEX('Hoja de Trabajo para listado'!$A$155:$Z$1048576,MATCH($A1147,'Hoja de Trabajo para listado'!$A$155:$A$1048576,0),MATCH((CUADRO!O$5&amp;$E1147),'Hoja de Trabajo para listado'!$A$151:$Z$151,0)),0)+IFERROR(INDEX('Hoja de Trabajo para listado'!$AB$155:$BA$1048576,MATCH($A1147,'Hoja de Trabajo para listado'!$AB$155:$AB$1048576,0),MATCH((CUADRO!O$5&amp;$E1147),'Hoja de Trabajo para listado'!$AB$151:$BA$151,0)),0)+IFERROR(INDEX('Hoja de Trabajo para listado'!$BC$155:$CB$1048576,MATCH($A1147,'Hoja de Trabajo para listado'!$BC$155:$BC$1048576,0),MATCH((CUADRO!O$5&amp;$E1147),'Hoja de Trabajo para listado'!$BC$151:$CB$151,0)),0)+IFERROR(INDEX('Hoja de Trabajo para listado'!$DE$153:$DG$274,MATCH($A1147,'Hoja de Trabajo para listado'!$DE$153:$DE$1048576,0),MATCH((CUADRO!O$5&amp;$E1147),'Hoja de Trabajo para listado'!$DE$151:$DG$151,0)),0)+IFERROR(INDEX('Hoja de Trabajo para listado'!$CD$155:$DC$1048576,MATCH($A1147,'Hoja de Trabajo para listado'!$CD$155:$CD$1048576,0),MATCH((CUADRO!O$5&amp;$E1147),'Hoja de Trabajo para listado'!$CD$151:$DC$151,0)),0)</f>
        <v>0</v>
      </c>
      <c r="P1147" s="314">
        <f ca="1">+IFERROR(INDEX('Hoja de Trabajo para listado'!$A$155:$Z$1048576,MATCH($A1147,'Hoja de Trabajo para listado'!$A$155:$A$1048576,0),MATCH((CUADRO!P$5&amp;$E1147),'Hoja de Trabajo para listado'!$A$151:$Z$151,0)),0)+IFERROR(INDEX('Hoja de Trabajo para listado'!$AB$155:$BA$1048576,MATCH($A1147,'Hoja de Trabajo para listado'!$AB$155:$AB$1048576,0),MATCH((CUADRO!P$5&amp;$E1147),'Hoja de Trabajo para listado'!$AB$151:$BA$151,0)),0)+IFERROR(INDEX('Hoja de Trabajo para listado'!$BC$155:$CB$1048576,MATCH($A1147,'Hoja de Trabajo para listado'!$BC$155:$BC$1048576,0),MATCH((CUADRO!P$5&amp;$E1147),'Hoja de Trabajo para listado'!$BC$151:$CB$151,0)),0)+IFERROR(INDEX('Hoja de Trabajo para listado'!$DE$153:$DG$274,MATCH($A1147,'Hoja de Trabajo para listado'!$DE$153:$DE$1048576,0),MATCH((CUADRO!P$5&amp;$E1147),'Hoja de Trabajo para listado'!$DE$151:$DG$151,0)),0)+IFERROR(INDEX('Hoja de Trabajo para listado'!$CD$155:$DC$1048576,MATCH($A1147,'Hoja de Trabajo para listado'!$CD$155:$CD$1048576,0),MATCH((CUADRO!P$5&amp;$E1147),'Hoja de Trabajo para listado'!$CD$151:$DC$151,0)),0)</f>
        <v>0</v>
      </c>
      <c r="Q1147" s="314">
        <f ca="1">+IFERROR(INDEX('Hoja de Trabajo para listado'!$A$155:$Z$1048576,MATCH($A1147,'Hoja de Trabajo para listado'!$A$155:$A$1048576,0),MATCH((CUADRO!Q$5&amp;$E1147),'Hoja de Trabajo para listado'!$A$151:$Z$151,0)),0)+IFERROR(INDEX('Hoja de Trabajo para listado'!$AB$155:$BA$1048576,MATCH($A1147,'Hoja de Trabajo para listado'!$AB$155:$AB$1048576,0),MATCH((CUADRO!Q$5&amp;$E1147),'Hoja de Trabajo para listado'!$AB$151:$BA$151,0)),0)+IFERROR(INDEX('Hoja de Trabajo para listado'!$BC$155:$CB$1048576,MATCH($A1147,'Hoja de Trabajo para listado'!$BC$155:$BC$1048576,0),MATCH((CUADRO!Q$5&amp;$E1147),'Hoja de Trabajo para listado'!$BC$151:$CB$151,0)),0)+IFERROR(INDEX('Hoja de Trabajo para listado'!$DE$153:$DG$274,MATCH($A1147,'Hoja de Trabajo para listado'!$DE$153:$DE$1048576,0),MATCH((CUADRO!Q$5&amp;$E1147),'Hoja de Trabajo para listado'!$DE$151:$DG$151,0)),0)+IFERROR(INDEX('Hoja de Trabajo para listado'!$CD$155:$DC$1048576,MATCH($A1147,'Hoja de Trabajo para listado'!$CD$155:$CD$1048576,0),MATCH((CUADRO!Q$5&amp;$E1147),'Hoja de Trabajo para listado'!$CD$151:$DC$151,0)),0)</f>
        <v>0</v>
      </c>
      <c r="R1147" s="314">
        <f t="shared" ca="1" si="34"/>
        <v>0</v>
      </c>
      <c r="S1147" s="345">
        <f ca="1">+R1146+R1147</f>
        <v>0</v>
      </c>
      <c r="T1147" s="314">
        <f ca="1">+S1147</f>
        <v>0</v>
      </c>
      <c r="U1147" s="313">
        <f t="shared" si="35"/>
        <v>2</v>
      </c>
      <c r="V1147" s="319" t="str">
        <f>+VLOOKUP(A1147,bd_lista!$A$3:$E$593,5,FALSE)</f>
        <v>Sin Nivel</v>
      </c>
      <c r="W1147" s="320"/>
    </row>
    <row r="1148" spans="1:23" customFormat="1" ht="27" hidden="1" customHeight="1">
      <c r="A1148" s="323">
        <v>4601</v>
      </c>
      <c r="B1148" s="343">
        <f>+A1148</f>
        <v>4601</v>
      </c>
      <c r="C1148" s="318" t="str">
        <f>+VLOOKUP(A1148,bd_lista!$A$3:$C$593,3,FALSE)</f>
        <v>Gobierno Autónomo Regional del Gran Chaco</v>
      </c>
      <c r="D1148" s="318" t="str">
        <f>+C1148</f>
        <v>Gobierno Autónomo Regional del Gran Chaco</v>
      </c>
      <c r="E1148" s="346" t="s">
        <v>1418</v>
      </c>
      <c r="F1148" s="314">
        <f ca="1">+IFERROR(INDEX('Hoja de Trabajo para listado'!$A$155:$Z$1048576,MATCH($A1148,'Hoja de Trabajo para listado'!$A$155:$A$1048576,0),MATCH((CUADRO!F$5&amp;$E1148),'Hoja de Trabajo para listado'!$A$151:$Z$151,0)),0)+IFERROR(INDEX('Hoja de Trabajo para listado'!$AB$155:$BA$1048576,MATCH($A1148,'Hoja de Trabajo para listado'!$AB$155:$AB$1048576,0),MATCH((CUADRO!F$5&amp;$E1148),'Hoja de Trabajo para listado'!$AB$151:$BA$151,0)),0)+IFERROR(INDEX('Hoja de Trabajo para listado'!$BC$155:$CB$1048576,MATCH($A1148,'Hoja de Trabajo para listado'!$BC$155:$BC$1048576,0),MATCH((CUADRO!F$5&amp;$E1148),'Hoja de Trabajo para listado'!$BC$151:$CB$151,0)),0)+IFERROR(INDEX('Hoja de Trabajo para listado'!$DE$153:$DG$274,MATCH($A1148,'Hoja de Trabajo para listado'!$DE$153:$DE$1048576,0),MATCH((CUADRO!F$5&amp;$E1148),'Hoja de Trabajo para listado'!$DE$151:$DG$151,0)),0)+IFERROR(INDEX('Hoja de Trabajo para listado'!$CD$155:$DC$1048576,MATCH($A1148,'Hoja de Trabajo para listado'!$CD$155:$CD$1048576,0),MATCH((CUADRO!F$5&amp;$E1148),'Hoja de Trabajo para listado'!$CD$151:$DC$151,0)),0)</f>
        <v>0</v>
      </c>
      <c r="G1148" s="314">
        <f ca="1">+IFERROR(INDEX('Hoja de Trabajo para listado'!$A$155:$Z$1048576,MATCH($A1148,'Hoja de Trabajo para listado'!$A$155:$A$1048576,0),MATCH((CUADRO!G$5&amp;$E1148),'Hoja de Trabajo para listado'!$A$151:$Z$151,0)),0)+IFERROR(INDEX('Hoja de Trabajo para listado'!$AB$155:$BA$1048576,MATCH($A1148,'Hoja de Trabajo para listado'!$AB$155:$AB$1048576,0),MATCH((CUADRO!G$5&amp;$E1148),'Hoja de Trabajo para listado'!$AB$151:$BA$151,0)),0)+IFERROR(INDEX('Hoja de Trabajo para listado'!$BC$155:$CB$1048576,MATCH($A1148,'Hoja de Trabajo para listado'!$BC$155:$BC$1048576,0),MATCH((CUADRO!G$5&amp;$E1148),'Hoja de Trabajo para listado'!$BC$151:$CB$151,0)),0)+IFERROR(INDEX('Hoja de Trabajo para listado'!$DE$153:$DG$274,MATCH($A1148,'Hoja de Trabajo para listado'!$DE$153:$DE$1048576,0),MATCH((CUADRO!G$5&amp;$E1148),'Hoja de Trabajo para listado'!$DE$151:$DG$151,0)),0)+IFERROR(INDEX('Hoja de Trabajo para listado'!$CD$155:$DC$1048576,MATCH($A1148,'Hoja de Trabajo para listado'!$CD$155:$CD$1048576,0),MATCH((CUADRO!G$5&amp;$E1148),'Hoja de Trabajo para listado'!$CD$151:$DC$151,0)),0)</f>
        <v>0</v>
      </c>
      <c r="H1148" s="314">
        <f ca="1">+IFERROR(INDEX('Hoja de Trabajo para listado'!$A$155:$Z$1048576,MATCH($A1148,'Hoja de Trabajo para listado'!$A$155:$A$1048576,0),MATCH((CUADRO!H$5&amp;$E1148),'Hoja de Trabajo para listado'!$A$151:$Z$151,0)),0)+IFERROR(INDEX('Hoja de Trabajo para listado'!$AB$155:$BA$1048576,MATCH($A1148,'Hoja de Trabajo para listado'!$AB$155:$AB$1048576,0),MATCH((CUADRO!H$5&amp;$E1148),'Hoja de Trabajo para listado'!$AB$151:$BA$151,0)),0)+IFERROR(INDEX('Hoja de Trabajo para listado'!$BC$155:$CB$1048576,MATCH($A1148,'Hoja de Trabajo para listado'!$BC$155:$BC$1048576,0),MATCH((CUADRO!H$5&amp;$E1148),'Hoja de Trabajo para listado'!$BC$151:$CB$151,0)),0)+IFERROR(INDEX('Hoja de Trabajo para listado'!$DE$153:$DG$274,MATCH($A1148,'Hoja de Trabajo para listado'!$DE$153:$DE$1048576,0),MATCH((CUADRO!H$5&amp;$E1148),'Hoja de Trabajo para listado'!$DE$151:$DG$151,0)),0)+IFERROR(INDEX('Hoja de Trabajo para listado'!$CD$155:$DC$1048576,MATCH($A1148,'Hoja de Trabajo para listado'!$CD$155:$CD$1048576,0),MATCH((CUADRO!H$5&amp;$E1148),'Hoja de Trabajo para listado'!$CD$151:$DC$151,0)),0)</f>
        <v>0</v>
      </c>
      <c r="I1148" s="314">
        <f ca="1">+IFERROR(INDEX('Hoja de Trabajo para listado'!$A$155:$Z$1048576,MATCH($A1148,'Hoja de Trabajo para listado'!$A$155:$A$1048576,0),MATCH((CUADRO!I$5&amp;$E1148),'Hoja de Trabajo para listado'!$A$151:$Z$151,0)),0)+IFERROR(INDEX('Hoja de Trabajo para listado'!$AB$155:$BA$1048576,MATCH($A1148,'Hoja de Trabajo para listado'!$AB$155:$AB$1048576,0),MATCH((CUADRO!I$5&amp;$E1148),'Hoja de Trabajo para listado'!$AB$151:$BA$151,0)),0)+IFERROR(INDEX('Hoja de Trabajo para listado'!$BC$155:$CB$1048576,MATCH($A1148,'Hoja de Trabajo para listado'!$BC$155:$BC$1048576,0),MATCH((CUADRO!I$5&amp;$E1148),'Hoja de Trabajo para listado'!$BC$151:$CB$151,0)),0)+IFERROR(INDEX('Hoja de Trabajo para listado'!$DE$153:$DG$274,MATCH($A1148,'Hoja de Trabajo para listado'!$DE$153:$DE$1048576,0),MATCH((CUADRO!I$5&amp;$E1148),'Hoja de Trabajo para listado'!$DE$151:$DG$151,0)),0)+IFERROR(INDEX('Hoja de Trabajo para listado'!$CD$155:$DC$1048576,MATCH($A1148,'Hoja de Trabajo para listado'!$CD$155:$CD$1048576,0),MATCH((CUADRO!I$5&amp;$E1148),'Hoja de Trabajo para listado'!$CD$151:$DC$151,0)),0)</f>
        <v>0</v>
      </c>
      <c r="J1148" s="314">
        <f ca="1">+IFERROR(INDEX('Hoja de Trabajo para listado'!$A$155:$Z$1048576,MATCH($A1148,'Hoja de Trabajo para listado'!$A$155:$A$1048576,0),MATCH((CUADRO!J$5&amp;$E1148),'Hoja de Trabajo para listado'!$A$151:$Z$151,0)),0)+IFERROR(INDEX('Hoja de Trabajo para listado'!$AB$155:$BA$1048576,MATCH($A1148,'Hoja de Trabajo para listado'!$AB$155:$AB$1048576,0),MATCH((CUADRO!J$5&amp;$E1148),'Hoja de Trabajo para listado'!$AB$151:$BA$151,0)),0)+IFERROR(INDEX('Hoja de Trabajo para listado'!$BC$155:$CB$1048576,MATCH($A1148,'Hoja de Trabajo para listado'!$BC$155:$BC$1048576,0),MATCH((CUADRO!J$5&amp;$E1148),'Hoja de Trabajo para listado'!$BC$151:$CB$151,0)),0)+IFERROR(INDEX('Hoja de Trabajo para listado'!$DE$153:$DG$274,MATCH($A1148,'Hoja de Trabajo para listado'!$DE$153:$DE$1048576,0),MATCH((CUADRO!J$5&amp;$E1148),'Hoja de Trabajo para listado'!$DE$151:$DG$151,0)),0)+IFERROR(INDEX('Hoja de Trabajo para listado'!$CD$155:$DC$1048576,MATCH($A1148,'Hoja de Trabajo para listado'!$CD$155:$CD$1048576,0),MATCH((CUADRO!J$5&amp;$E1148),'Hoja de Trabajo para listado'!$CD$151:$DC$151,0)),0)</f>
        <v>0</v>
      </c>
      <c r="K1148" s="314">
        <f ca="1">+IFERROR(INDEX('Hoja de Trabajo para listado'!$A$155:$Z$1048576,MATCH($A1148,'Hoja de Trabajo para listado'!$A$155:$A$1048576,0),MATCH((CUADRO!K$5&amp;$E1148),'Hoja de Trabajo para listado'!$A$151:$Z$151,0)),0)+IFERROR(INDEX('Hoja de Trabajo para listado'!$AB$155:$BA$1048576,MATCH($A1148,'Hoja de Trabajo para listado'!$AB$155:$AB$1048576,0),MATCH((CUADRO!K$5&amp;$E1148),'Hoja de Trabajo para listado'!$AB$151:$BA$151,0)),0)+IFERROR(INDEX('Hoja de Trabajo para listado'!$BC$155:$CB$1048576,MATCH($A1148,'Hoja de Trabajo para listado'!$BC$155:$BC$1048576,0),MATCH((CUADRO!K$5&amp;$E1148),'Hoja de Trabajo para listado'!$BC$151:$CB$151,0)),0)+IFERROR(INDEX('Hoja de Trabajo para listado'!$DE$153:$DG$274,MATCH($A1148,'Hoja de Trabajo para listado'!$DE$153:$DE$1048576,0),MATCH((CUADRO!K$5&amp;$E1148),'Hoja de Trabajo para listado'!$DE$151:$DG$151,0)),0)+IFERROR(INDEX('Hoja de Trabajo para listado'!$CD$155:$DC$1048576,MATCH($A1148,'Hoja de Trabajo para listado'!$CD$155:$CD$1048576,0),MATCH((CUADRO!K$5&amp;$E1148),'Hoja de Trabajo para listado'!$CD$151:$DC$151,0)),0)</f>
        <v>0</v>
      </c>
      <c r="L1148" s="314">
        <f ca="1">+IFERROR(INDEX('Hoja de Trabajo para listado'!$A$155:$Z$1048576,MATCH($A1148,'Hoja de Trabajo para listado'!$A$155:$A$1048576,0),MATCH((CUADRO!L$5&amp;$E1148),'Hoja de Trabajo para listado'!$A$151:$Z$151,0)),0)+IFERROR(INDEX('Hoja de Trabajo para listado'!$AB$155:$BA$1048576,MATCH($A1148,'Hoja de Trabajo para listado'!$AB$155:$AB$1048576,0),MATCH((CUADRO!L$5&amp;$E1148),'Hoja de Trabajo para listado'!$AB$151:$BA$151,0)),0)+IFERROR(INDEX('Hoja de Trabajo para listado'!$BC$155:$CB$1048576,MATCH($A1148,'Hoja de Trabajo para listado'!$BC$155:$BC$1048576,0),MATCH((CUADRO!L$5&amp;$E1148),'Hoja de Trabajo para listado'!$BC$151:$CB$151,0)),0)+IFERROR(INDEX('Hoja de Trabajo para listado'!$DE$153:$DG$274,MATCH($A1148,'Hoja de Trabajo para listado'!$DE$153:$DE$1048576,0),MATCH((CUADRO!L$5&amp;$E1148),'Hoja de Trabajo para listado'!$DE$151:$DG$151,0)),0)+IFERROR(INDEX('Hoja de Trabajo para listado'!$CD$155:$DC$1048576,MATCH($A1148,'Hoja de Trabajo para listado'!$CD$155:$CD$1048576,0),MATCH((CUADRO!L$5&amp;$E1148),'Hoja de Trabajo para listado'!$CD$151:$DC$151,0)),0)</f>
        <v>0</v>
      </c>
      <c r="M1148" s="314">
        <f ca="1">+IFERROR(INDEX('Hoja de Trabajo para listado'!$A$155:$Z$1048576,MATCH($A1148,'Hoja de Trabajo para listado'!$A$155:$A$1048576,0),MATCH((CUADRO!M$5&amp;$E1148),'Hoja de Trabajo para listado'!$A$151:$Z$151,0)),0)+IFERROR(INDEX('Hoja de Trabajo para listado'!$AB$155:$BA$1048576,MATCH($A1148,'Hoja de Trabajo para listado'!$AB$155:$AB$1048576,0),MATCH((CUADRO!M$5&amp;$E1148),'Hoja de Trabajo para listado'!$AB$151:$BA$151,0)),0)+IFERROR(INDEX('Hoja de Trabajo para listado'!$BC$155:$CB$1048576,MATCH($A1148,'Hoja de Trabajo para listado'!$BC$155:$BC$1048576,0),MATCH((CUADRO!M$5&amp;$E1148),'Hoja de Trabajo para listado'!$BC$151:$CB$151,0)),0)+IFERROR(INDEX('Hoja de Trabajo para listado'!$DE$153:$DG$274,MATCH($A1148,'Hoja de Trabajo para listado'!$DE$153:$DE$1048576,0),MATCH((CUADRO!M$5&amp;$E1148),'Hoja de Trabajo para listado'!$DE$151:$DG$151,0)),0)+IFERROR(INDEX('Hoja de Trabajo para listado'!$CD$155:$DC$1048576,MATCH($A1148,'Hoja de Trabajo para listado'!$CD$155:$CD$1048576,0),MATCH((CUADRO!M$5&amp;$E1148),'Hoja de Trabajo para listado'!$CD$151:$DC$151,0)),0)</f>
        <v>0</v>
      </c>
      <c r="N1148" s="314">
        <f ca="1">+IFERROR(INDEX('Hoja de Trabajo para listado'!$A$155:$Z$1048576,MATCH($A1148,'Hoja de Trabajo para listado'!$A$155:$A$1048576,0),MATCH((CUADRO!N$5&amp;$E1148),'Hoja de Trabajo para listado'!$A$151:$Z$151,0)),0)+IFERROR(INDEX('Hoja de Trabajo para listado'!$AB$155:$BA$1048576,MATCH($A1148,'Hoja de Trabajo para listado'!$AB$155:$AB$1048576,0),MATCH((CUADRO!N$5&amp;$E1148),'Hoja de Trabajo para listado'!$AB$151:$BA$151,0)),0)+IFERROR(INDEX('Hoja de Trabajo para listado'!$BC$155:$CB$1048576,MATCH($A1148,'Hoja de Trabajo para listado'!$BC$155:$BC$1048576,0),MATCH((CUADRO!N$5&amp;$E1148),'Hoja de Trabajo para listado'!$BC$151:$CB$151,0)),0)+IFERROR(INDEX('Hoja de Trabajo para listado'!$DE$153:$DG$274,MATCH($A1148,'Hoja de Trabajo para listado'!$DE$153:$DE$1048576,0),MATCH((CUADRO!N$5&amp;$E1148),'Hoja de Trabajo para listado'!$DE$151:$DG$151,0)),0)+IFERROR(INDEX('Hoja de Trabajo para listado'!$CD$155:$DC$1048576,MATCH($A1148,'Hoja de Trabajo para listado'!$CD$155:$CD$1048576,0),MATCH((CUADRO!N$5&amp;$E1148),'Hoja de Trabajo para listado'!$CD$151:$DC$151,0)),0)</f>
        <v>0</v>
      </c>
      <c r="O1148" s="314">
        <f ca="1">+IFERROR(INDEX('Hoja de Trabajo para listado'!$A$155:$Z$1048576,MATCH($A1148,'Hoja de Trabajo para listado'!$A$155:$A$1048576,0),MATCH((CUADRO!O$5&amp;$E1148),'Hoja de Trabajo para listado'!$A$151:$Z$151,0)),0)+IFERROR(INDEX('Hoja de Trabajo para listado'!$AB$155:$BA$1048576,MATCH($A1148,'Hoja de Trabajo para listado'!$AB$155:$AB$1048576,0),MATCH((CUADRO!O$5&amp;$E1148),'Hoja de Trabajo para listado'!$AB$151:$BA$151,0)),0)+IFERROR(INDEX('Hoja de Trabajo para listado'!$BC$155:$CB$1048576,MATCH($A1148,'Hoja de Trabajo para listado'!$BC$155:$BC$1048576,0),MATCH((CUADRO!O$5&amp;$E1148),'Hoja de Trabajo para listado'!$BC$151:$CB$151,0)),0)+IFERROR(INDEX('Hoja de Trabajo para listado'!$DE$153:$DG$274,MATCH($A1148,'Hoja de Trabajo para listado'!$DE$153:$DE$1048576,0),MATCH((CUADRO!O$5&amp;$E1148),'Hoja de Trabajo para listado'!$DE$151:$DG$151,0)),0)+IFERROR(INDEX('Hoja de Trabajo para listado'!$CD$155:$DC$1048576,MATCH($A1148,'Hoja de Trabajo para listado'!$CD$155:$CD$1048576,0),MATCH((CUADRO!O$5&amp;$E1148),'Hoja de Trabajo para listado'!$CD$151:$DC$151,0)),0)</f>
        <v>0</v>
      </c>
      <c r="P1148" s="314">
        <f ca="1">+IFERROR(INDEX('Hoja de Trabajo para listado'!$A$155:$Z$1048576,MATCH($A1148,'Hoja de Trabajo para listado'!$A$155:$A$1048576,0),MATCH((CUADRO!P$5&amp;$E1148),'Hoja de Trabajo para listado'!$A$151:$Z$151,0)),0)+IFERROR(INDEX('Hoja de Trabajo para listado'!$AB$155:$BA$1048576,MATCH($A1148,'Hoja de Trabajo para listado'!$AB$155:$AB$1048576,0),MATCH((CUADRO!P$5&amp;$E1148),'Hoja de Trabajo para listado'!$AB$151:$BA$151,0)),0)+IFERROR(INDEX('Hoja de Trabajo para listado'!$BC$155:$CB$1048576,MATCH($A1148,'Hoja de Trabajo para listado'!$BC$155:$BC$1048576,0),MATCH((CUADRO!P$5&amp;$E1148),'Hoja de Trabajo para listado'!$BC$151:$CB$151,0)),0)+IFERROR(INDEX('Hoja de Trabajo para listado'!$DE$153:$DG$274,MATCH($A1148,'Hoja de Trabajo para listado'!$DE$153:$DE$1048576,0),MATCH((CUADRO!P$5&amp;$E1148),'Hoja de Trabajo para listado'!$DE$151:$DG$151,0)),0)+IFERROR(INDEX('Hoja de Trabajo para listado'!$CD$155:$DC$1048576,MATCH($A1148,'Hoja de Trabajo para listado'!$CD$155:$CD$1048576,0),MATCH((CUADRO!P$5&amp;$E1148),'Hoja de Trabajo para listado'!$CD$151:$DC$151,0)),0)</f>
        <v>0</v>
      </c>
      <c r="Q1148" s="314">
        <f ca="1">+IFERROR(INDEX('Hoja de Trabajo para listado'!$A$155:$Z$1048576,MATCH($A1148,'Hoja de Trabajo para listado'!$A$155:$A$1048576,0),MATCH((CUADRO!Q$5&amp;$E1148),'Hoja de Trabajo para listado'!$A$151:$Z$151,0)),0)+IFERROR(INDEX('Hoja de Trabajo para listado'!$AB$155:$BA$1048576,MATCH($A1148,'Hoja de Trabajo para listado'!$AB$155:$AB$1048576,0),MATCH((CUADRO!Q$5&amp;$E1148),'Hoja de Trabajo para listado'!$AB$151:$BA$151,0)),0)+IFERROR(INDEX('Hoja de Trabajo para listado'!$BC$155:$CB$1048576,MATCH($A1148,'Hoja de Trabajo para listado'!$BC$155:$BC$1048576,0),MATCH((CUADRO!Q$5&amp;$E1148),'Hoja de Trabajo para listado'!$BC$151:$CB$151,0)),0)+IFERROR(INDEX('Hoja de Trabajo para listado'!$DE$153:$DG$274,MATCH($A1148,'Hoja de Trabajo para listado'!$DE$153:$DE$1048576,0),MATCH((CUADRO!Q$5&amp;$E1148),'Hoja de Trabajo para listado'!$DE$151:$DG$151,0)),0)+IFERROR(INDEX('Hoja de Trabajo para listado'!$CD$155:$DC$1048576,MATCH($A1148,'Hoja de Trabajo para listado'!$CD$155:$CD$1048576,0),MATCH((CUADRO!Q$5&amp;$E1148),'Hoja de Trabajo para listado'!$CD$151:$DC$151,0)),0)</f>
        <v>0</v>
      </c>
      <c r="R1148" s="314">
        <f t="shared" ca="1" si="34"/>
        <v>0</v>
      </c>
      <c r="S1148" s="345"/>
      <c r="T1148" s="314">
        <f ca="1">+T1149</f>
        <v>0</v>
      </c>
      <c r="U1148" s="313">
        <f t="shared" si="35"/>
        <v>1</v>
      </c>
      <c r="V1148" s="319" t="str">
        <f>+VLOOKUP(A1148,bd_lista!$A$3:$E$593,5,FALSE)</f>
        <v>Sin Nivel</v>
      </c>
      <c r="W1148" s="341" t="str">
        <f>+V1148</f>
        <v>Sin Nivel</v>
      </c>
    </row>
    <row r="1149" spans="1:23" customFormat="1" ht="27" hidden="1" customHeight="1">
      <c r="A1149" s="323">
        <v>4601</v>
      </c>
      <c r="B1149" s="343"/>
      <c r="C1149" s="318" t="str">
        <f>+VLOOKUP(A1149,bd_lista!$A$3:$C$593,3,FALSE)</f>
        <v>Gobierno Autónomo Regional del Gran Chaco</v>
      </c>
      <c r="D1149" s="318"/>
      <c r="E1149" s="347" t="s">
        <v>1419</v>
      </c>
      <c r="F1149" s="314">
        <f ca="1">+IFERROR(INDEX('Hoja de Trabajo para listado'!$A$155:$Z$1048576,MATCH($A1149,'Hoja de Trabajo para listado'!$A$155:$A$1048576,0),MATCH((CUADRO!F$5&amp;$E1149),'Hoja de Trabajo para listado'!$A$151:$Z$151,0)),0)+IFERROR(INDEX('Hoja de Trabajo para listado'!$AB$155:$BA$1048576,MATCH($A1149,'Hoja de Trabajo para listado'!$AB$155:$AB$1048576,0),MATCH((CUADRO!F$5&amp;$E1149),'Hoja de Trabajo para listado'!$AB$151:$BA$151,0)),0)+IFERROR(INDEX('Hoja de Trabajo para listado'!$BC$155:$CB$1048576,MATCH($A1149,'Hoja de Trabajo para listado'!$BC$155:$BC$1048576,0),MATCH((CUADRO!F$5&amp;$E1149),'Hoja de Trabajo para listado'!$BC$151:$CB$151,0)),0)+IFERROR(INDEX('Hoja de Trabajo para listado'!$DE$153:$DG$274,MATCH($A1149,'Hoja de Trabajo para listado'!$DE$153:$DE$1048576,0),MATCH((CUADRO!F$5&amp;$E1149),'Hoja de Trabajo para listado'!$DE$151:$DG$151,0)),0)+IFERROR(INDEX('Hoja de Trabajo para listado'!$CD$155:$DC$1048576,MATCH($A1149,'Hoja de Trabajo para listado'!$CD$155:$CD$1048576,0),MATCH((CUADRO!F$5&amp;$E1149),'Hoja de Trabajo para listado'!$CD$151:$DC$151,0)),0)</f>
        <v>0</v>
      </c>
      <c r="G1149" s="314">
        <f ca="1">+IFERROR(INDEX('Hoja de Trabajo para listado'!$A$155:$Z$1048576,MATCH($A1149,'Hoja de Trabajo para listado'!$A$155:$A$1048576,0),MATCH((CUADRO!G$5&amp;$E1149),'Hoja de Trabajo para listado'!$A$151:$Z$151,0)),0)+IFERROR(INDEX('Hoja de Trabajo para listado'!$AB$155:$BA$1048576,MATCH($A1149,'Hoja de Trabajo para listado'!$AB$155:$AB$1048576,0),MATCH((CUADRO!G$5&amp;$E1149),'Hoja de Trabajo para listado'!$AB$151:$BA$151,0)),0)+IFERROR(INDEX('Hoja de Trabajo para listado'!$BC$155:$CB$1048576,MATCH($A1149,'Hoja de Trabajo para listado'!$BC$155:$BC$1048576,0),MATCH((CUADRO!G$5&amp;$E1149),'Hoja de Trabajo para listado'!$BC$151:$CB$151,0)),0)+IFERROR(INDEX('Hoja de Trabajo para listado'!$DE$153:$DG$274,MATCH($A1149,'Hoja de Trabajo para listado'!$DE$153:$DE$1048576,0),MATCH((CUADRO!G$5&amp;$E1149),'Hoja de Trabajo para listado'!$DE$151:$DG$151,0)),0)+IFERROR(INDEX('Hoja de Trabajo para listado'!$CD$155:$DC$1048576,MATCH($A1149,'Hoja de Trabajo para listado'!$CD$155:$CD$1048576,0),MATCH((CUADRO!G$5&amp;$E1149),'Hoja de Trabajo para listado'!$CD$151:$DC$151,0)),0)</f>
        <v>0</v>
      </c>
      <c r="H1149" s="314">
        <f ca="1">+IFERROR(INDEX('Hoja de Trabajo para listado'!$A$155:$Z$1048576,MATCH($A1149,'Hoja de Trabajo para listado'!$A$155:$A$1048576,0),MATCH((CUADRO!H$5&amp;$E1149),'Hoja de Trabajo para listado'!$A$151:$Z$151,0)),0)+IFERROR(INDEX('Hoja de Trabajo para listado'!$AB$155:$BA$1048576,MATCH($A1149,'Hoja de Trabajo para listado'!$AB$155:$AB$1048576,0),MATCH((CUADRO!H$5&amp;$E1149),'Hoja de Trabajo para listado'!$AB$151:$BA$151,0)),0)+IFERROR(INDEX('Hoja de Trabajo para listado'!$BC$155:$CB$1048576,MATCH($A1149,'Hoja de Trabajo para listado'!$BC$155:$BC$1048576,0),MATCH((CUADRO!H$5&amp;$E1149),'Hoja de Trabajo para listado'!$BC$151:$CB$151,0)),0)+IFERROR(INDEX('Hoja de Trabajo para listado'!$DE$153:$DG$274,MATCH($A1149,'Hoja de Trabajo para listado'!$DE$153:$DE$1048576,0),MATCH((CUADRO!H$5&amp;$E1149),'Hoja de Trabajo para listado'!$DE$151:$DG$151,0)),0)+IFERROR(INDEX('Hoja de Trabajo para listado'!$CD$155:$DC$1048576,MATCH($A1149,'Hoja de Trabajo para listado'!$CD$155:$CD$1048576,0),MATCH((CUADRO!H$5&amp;$E1149),'Hoja de Trabajo para listado'!$CD$151:$DC$151,0)),0)</f>
        <v>0</v>
      </c>
      <c r="I1149" s="314">
        <f ca="1">+IFERROR(INDEX('Hoja de Trabajo para listado'!$A$155:$Z$1048576,MATCH($A1149,'Hoja de Trabajo para listado'!$A$155:$A$1048576,0),MATCH((CUADRO!I$5&amp;$E1149),'Hoja de Trabajo para listado'!$A$151:$Z$151,0)),0)+IFERROR(INDEX('Hoja de Trabajo para listado'!$AB$155:$BA$1048576,MATCH($A1149,'Hoja de Trabajo para listado'!$AB$155:$AB$1048576,0),MATCH((CUADRO!I$5&amp;$E1149),'Hoja de Trabajo para listado'!$AB$151:$BA$151,0)),0)+IFERROR(INDEX('Hoja de Trabajo para listado'!$BC$155:$CB$1048576,MATCH($A1149,'Hoja de Trabajo para listado'!$BC$155:$BC$1048576,0),MATCH((CUADRO!I$5&amp;$E1149),'Hoja de Trabajo para listado'!$BC$151:$CB$151,0)),0)+IFERROR(INDEX('Hoja de Trabajo para listado'!$DE$153:$DG$274,MATCH($A1149,'Hoja de Trabajo para listado'!$DE$153:$DE$1048576,0),MATCH((CUADRO!I$5&amp;$E1149),'Hoja de Trabajo para listado'!$DE$151:$DG$151,0)),0)+IFERROR(INDEX('Hoja de Trabajo para listado'!$CD$155:$DC$1048576,MATCH($A1149,'Hoja de Trabajo para listado'!$CD$155:$CD$1048576,0),MATCH((CUADRO!I$5&amp;$E1149),'Hoja de Trabajo para listado'!$CD$151:$DC$151,0)),0)</f>
        <v>0</v>
      </c>
      <c r="J1149" s="314">
        <f ca="1">+IFERROR(INDEX('Hoja de Trabajo para listado'!$A$155:$Z$1048576,MATCH($A1149,'Hoja de Trabajo para listado'!$A$155:$A$1048576,0),MATCH((CUADRO!J$5&amp;$E1149),'Hoja de Trabajo para listado'!$A$151:$Z$151,0)),0)+IFERROR(INDEX('Hoja de Trabajo para listado'!$AB$155:$BA$1048576,MATCH($A1149,'Hoja de Trabajo para listado'!$AB$155:$AB$1048576,0),MATCH((CUADRO!J$5&amp;$E1149),'Hoja de Trabajo para listado'!$AB$151:$BA$151,0)),0)+IFERROR(INDEX('Hoja de Trabajo para listado'!$BC$155:$CB$1048576,MATCH($A1149,'Hoja de Trabajo para listado'!$BC$155:$BC$1048576,0),MATCH((CUADRO!J$5&amp;$E1149),'Hoja de Trabajo para listado'!$BC$151:$CB$151,0)),0)+IFERROR(INDEX('Hoja de Trabajo para listado'!$DE$153:$DG$274,MATCH($A1149,'Hoja de Trabajo para listado'!$DE$153:$DE$1048576,0),MATCH((CUADRO!J$5&amp;$E1149),'Hoja de Trabajo para listado'!$DE$151:$DG$151,0)),0)+IFERROR(INDEX('Hoja de Trabajo para listado'!$CD$155:$DC$1048576,MATCH($A1149,'Hoja de Trabajo para listado'!$CD$155:$CD$1048576,0),MATCH((CUADRO!J$5&amp;$E1149),'Hoja de Trabajo para listado'!$CD$151:$DC$151,0)),0)</f>
        <v>0</v>
      </c>
      <c r="K1149" s="314">
        <f ca="1">+IFERROR(INDEX('Hoja de Trabajo para listado'!$A$155:$Z$1048576,MATCH($A1149,'Hoja de Trabajo para listado'!$A$155:$A$1048576,0),MATCH((CUADRO!K$5&amp;$E1149),'Hoja de Trabajo para listado'!$A$151:$Z$151,0)),0)+IFERROR(INDEX('Hoja de Trabajo para listado'!$AB$155:$BA$1048576,MATCH($A1149,'Hoja de Trabajo para listado'!$AB$155:$AB$1048576,0),MATCH((CUADRO!K$5&amp;$E1149),'Hoja de Trabajo para listado'!$AB$151:$BA$151,0)),0)+IFERROR(INDEX('Hoja de Trabajo para listado'!$BC$155:$CB$1048576,MATCH($A1149,'Hoja de Trabajo para listado'!$BC$155:$BC$1048576,0),MATCH((CUADRO!K$5&amp;$E1149),'Hoja de Trabajo para listado'!$BC$151:$CB$151,0)),0)+IFERROR(INDEX('Hoja de Trabajo para listado'!$DE$153:$DG$274,MATCH($A1149,'Hoja de Trabajo para listado'!$DE$153:$DE$1048576,0),MATCH((CUADRO!K$5&amp;$E1149),'Hoja de Trabajo para listado'!$DE$151:$DG$151,0)),0)+IFERROR(INDEX('Hoja de Trabajo para listado'!$CD$155:$DC$1048576,MATCH($A1149,'Hoja de Trabajo para listado'!$CD$155:$CD$1048576,0),MATCH((CUADRO!K$5&amp;$E1149),'Hoja de Trabajo para listado'!$CD$151:$DC$151,0)),0)</f>
        <v>0</v>
      </c>
      <c r="L1149" s="314">
        <f ca="1">+IFERROR(INDEX('Hoja de Trabajo para listado'!$A$155:$Z$1048576,MATCH($A1149,'Hoja de Trabajo para listado'!$A$155:$A$1048576,0),MATCH((CUADRO!L$5&amp;$E1149),'Hoja de Trabajo para listado'!$A$151:$Z$151,0)),0)+IFERROR(INDEX('Hoja de Trabajo para listado'!$AB$155:$BA$1048576,MATCH($A1149,'Hoja de Trabajo para listado'!$AB$155:$AB$1048576,0),MATCH((CUADRO!L$5&amp;$E1149),'Hoja de Trabajo para listado'!$AB$151:$BA$151,0)),0)+IFERROR(INDEX('Hoja de Trabajo para listado'!$BC$155:$CB$1048576,MATCH($A1149,'Hoja de Trabajo para listado'!$BC$155:$BC$1048576,0),MATCH((CUADRO!L$5&amp;$E1149),'Hoja de Trabajo para listado'!$BC$151:$CB$151,0)),0)+IFERROR(INDEX('Hoja de Trabajo para listado'!$DE$153:$DG$274,MATCH($A1149,'Hoja de Trabajo para listado'!$DE$153:$DE$1048576,0),MATCH((CUADRO!L$5&amp;$E1149),'Hoja de Trabajo para listado'!$DE$151:$DG$151,0)),0)+IFERROR(INDEX('Hoja de Trabajo para listado'!$CD$155:$DC$1048576,MATCH($A1149,'Hoja de Trabajo para listado'!$CD$155:$CD$1048576,0),MATCH((CUADRO!L$5&amp;$E1149),'Hoja de Trabajo para listado'!$CD$151:$DC$151,0)),0)</f>
        <v>0</v>
      </c>
      <c r="M1149" s="314">
        <f ca="1">+IFERROR(INDEX('Hoja de Trabajo para listado'!$A$155:$Z$1048576,MATCH($A1149,'Hoja de Trabajo para listado'!$A$155:$A$1048576,0),MATCH((CUADRO!M$5&amp;$E1149),'Hoja de Trabajo para listado'!$A$151:$Z$151,0)),0)+IFERROR(INDEX('Hoja de Trabajo para listado'!$AB$155:$BA$1048576,MATCH($A1149,'Hoja de Trabajo para listado'!$AB$155:$AB$1048576,0),MATCH((CUADRO!M$5&amp;$E1149),'Hoja de Trabajo para listado'!$AB$151:$BA$151,0)),0)+IFERROR(INDEX('Hoja de Trabajo para listado'!$BC$155:$CB$1048576,MATCH($A1149,'Hoja de Trabajo para listado'!$BC$155:$BC$1048576,0),MATCH((CUADRO!M$5&amp;$E1149),'Hoja de Trabajo para listado'!$BC$151:$CB$151,0)),0)+IFERROR(INDEX('Hoja de Trabajo para listado'!$DE$153:$DG$274,MATCH($A1149,'Hoja de Trabajo para listado'!$DE$153:$DE$1048576,0),MATCH((CUADRO!M$5&amp;$E1149),'Hoja de Trabajo para listado'!$DE$151:$DG$151,0)),0)+IFERROR(INDEX('Hoja de Trabajo para listado'!$CD$155:$DC$1048576,MATCH($A1149,'Hoja de Trabajo para listado'!$CD$155:$CD$1048576,0),MATCH((CUADRO!M$5&amp;$E1149),'Hoja de Trabajo para listado'!$CD$151:$DC$151,0)),0)</f>
        <v>0</v>
      </c>
      <c r="N1149" s="314">
        <f ca="1">+IFERROR(INDEX('Hoja de Trabajo para listado'!$A$155:$Z$1048576,MATCH($A1149,'Hoja de Trabajo para listado'!$A$155:$A$1048576,0),MATCH((CUADRO!N$5&amp;$E1149),'Hoja de Trabajo para listado'!$A$151:$Z$151,0)),0)+IFERROR(INDEX('Hoja de Trabajo para listado'!$AB$155:$BA$1048576,MATCH($A1149,'Hoja de Trabajo para listado'!$AB$155:$AB$1048576,0),MATCH((CUADRO!N$5&amp;$E1149),'Hoja de Trabajo para listado'!$AB$151:$BA$151,0)),0)+IFERROR(INDEX('Hoja de Trabajo para listado'!$BC$155:$CB$1048576,MATCH($A1149,'Hoja de Trabajo para listado'!$BC$155:$BC$1048576,0),MATCH((CUADRO!N$5&amp;$E1149),'Hoja de Trabajo para listado'!$BC$151:$CB$151,0)),0)+IFERROR(INDEX('Hoja de Trabajo para listado'!$DE$153:$DG$274,MATCH($A1149,'Hoja de Trabajo para listado'!$DE$153:$DE$1048576,0),MATCH((CUADRO!N$5&amp;$E1149),'Hoja de Trabajo para listado'!$DE$151:$DG$151,0)),0)+IFERROR(INDEX('Hoja de Trabajo para listado'!$CD$155:$DC$1048576,MATCH($A1149,'Hoja de Trabajo para listado'!$CD$155:$CD$1048576,0),MATCH((CUADRO!N$5&amp;$E1149),'Hoja de Trabajo para listado'!$CD$151:$DC$151,0)),0)</f>
        <v>0</v>
      </c>
      <c r="O1149" s="314">
        <f ca="1">+IFERROR(INDEX('Hoja de Trabajo para listado'!$A$155:$Z$1048576,MATCH($A1149,'Hoja de Trabajo para listado'!$A$155:$A$1048576,0),MATCH((CUADRO!O$5&amp;$E1149),'Hoja de Trabajo para listado'!$A$151:$Z$151,0)),0)+IFERROR(INDEX('Hoja de Trabajo para listado'!$AB$155:$BA$1048576,MATCH($A1149,'Hoja de Trabajo para listado'!$AB$155:$AB$1048576,0),MATCH((CUADRO!O$5&amp;$E1149),'Hoja de Trabajo para listado'!$AB$151:$BA$151,0)),0)+IFERROR(INDEX('Hoja de Trabajo para listado'!$BC$155:$CB$1048576,MATCH($A1149,'Hoja de Trabajo para listado'!$BC$155:$BC$1048576,0),MATCH((CUADRO!O$5&amp;$E1149),'Hoja de Trabajo para listado'!$BC$151:$CB$151,0)),0)+IFERROR(INDEX('Hoja de Trabajo para listado'!$DE$153:$DG$274,MATCH($A1149,'Hoja de Trabajo para listado'!$DE$153:$DE$1048576,0),MATCH((CUADRO!O$5&amp;$E1149),'Hoja de Trabajo para listado'!$DE$151:$DG$151,0)),0)+IFERROR(INDEX('Hoja de Trabajo para listado'!$CD$155:$DC$1048576,MATCH($A1149,'Hoja de Trabajo para listado'!$CD$155:$CD$1048576,0),MATCH((CUADRO!O$5&amp;$E1149),'Hoja de Trabajo para listado'!$CD$151:$DC$151,0)),0)</f>
        <v>0</v>
      </c>
      <c r="P1149" s="314">
        <f ca="1">+IFERROR(INDEX('Hoja de Trabajo para listado'!$A$155:$Z$1048576,MATCH($A1149,'Hoja de Trabajo para listado'!$A$155:$A$1048576,0),MATCH((CUADRO!P$5&amp;$E1149),'Hoja de Trabajo para listado'!$A$151:$Z$151,0)),0)+IFERROR(INDEX('Hoja de Trabajo para listado'!$AB$155:$BA$1048576,MATCH($A1149,'Hoja de Trabajo para listado'!$AB$155:$AB$1048576,0),MATCH((CUADRO!P$5&amp;$E1149),'Hoja de Trabajo para listado'!$AB$151:$BA$151,0)),0)+IFERROR(INDEX('Hoja de Trabajo para listado'!$BC$155:$CB$1048576,MATCH($A1149,'Hoja de Trabajo para listado'!$BC$155:$BC$1048576,0),MATCH((CUADRO!P$5&amp;$E1149),'Hoja de Trabajo para listado'!$BC$151:$CB$151,0)),0)+IFERROR(INDEX('Hoja de Trabajo para listado'!$DE$153:$DG$274,MATCH($A1149,'Hoja de Trabajo para listado'!$DE$153:$DE$1048576,0),MATCH((CUADRO!P$5&amp;$E1149),'Hoja de Trabajo para listado'!$DE$151:$DG$151,0)),0)+IFERROR(INDEX('Hoja de Trabajo para listado'!$CD$155:$DC$1048576,MATCH($A1149,'Hoja de Trabajo para listado'!$CD$155:$CD$1048576,0),MATCH((CUADRO!P$5&amp;$E1149),'Hoja de Trabajo para listado'!$CD$151:$DC$151,0)),0)</f>
        <v>0</v>
      </c>
      <c r="Q1149" s="314">
        <f ca="1">+IFERROR(INDEX('Hoja de Trabajo para listado'!$A$155:$Z$1048576,MATCH($A1149,'Hoja de Trabajo para listado'!$A$155:$A$1048576,0),MATCH((CUADRO!Q$5&amp;$E1149),'Hoja de Trabajo para listado'!$A$151:$Z$151,0)),0)+IFERROR(INDEX('Hoja de Trabajo para listado'!$AB$155:$BA$1048576,MATCH($A1149,'Hoja de Trabajo para listado'!$AB$155:$AB$1048576,0),MATCH((CUADRO!Q$5&amp;$E1149),'Hoja de Trabajo para listado'!$AB$151:$BA$151,0)),0)+IFERROR(INDEX('Hoja de Trabajo para listado'!$BC$155:$CB$1048576,MATCH($A1149,'Hoja de Trabajo para listado'!$BC$155:$BC$1048576,0),MATCH((CUADRO!Q$5&amp;$E1149),'Hoja de Trabajo para listado'!$BC$151:$CB$151,0)),0)+IFERROR(INDEX('Hoja de Trabajo para listado'!$DE$153:$DG$274,MATCH($A1149,'Hoja de Trabajo para listado'!$DE$153:$DE$1048576,0),MATCH((CUADRO!Q$5&amp;$E1149),'Hoja de Trabajo para listado'!$DE$151:$DG$151,0)),0)+IFERROR(INDEX('Hoja de Trabajo para listado'!$CD$155:$DC$1048576,MATCH($A1149,'Hoja de Trabajo para listado'!$CD$155:$CD$1048576,0),MATCH((CUADRO!Q$5&amp;$E1149),'Hoja de Trabajo para listado'!$CD$151:$DC$151,0)),0)</f>
        <v>0</v>
      </c>
      <c r="R1149" s="314">
        <f t="shared" ca="1" si="34"/>
        <v>0</v>
      </c>
      <c r="S1149" s="345">
        <f ca="1">+R1148+R1149</f>
        <v>0</v>
      </c>
      <c r="T1149" s="314">
        <f ca="1">+S1149</f>
        <v>0</v>
      </c>
      <c r="U1149" s="313">
        <f t="shared" si="35"/>
        <v>2</v>
      </c>
      <c r="V1149" s="319" t="str">
        <f>+VLOOKUP(A1149,bd_lista!$A$3:$E$593,5,FALSE)</f>
        <v>Sin Nivel</v>
      </c>
      <c r="W1149" s="320"/>
    </row>
    <row r="1150" spans="1:23" customFormat="1" ht="27" hidden="1" customHeight="1">
      <c r="A1150" s="323">
        <v>138</v>
      </c>
      <c r="B1150" s="418">
        <f>+A1150</f>
        <v>138</v>
      </c>
      <c r="C1150" s="318" t="str">
        <f>+VLOOKUP(A1150,bd_lista!$A$3:$C$593,3,FALSE)</f>
        <v>Universidad Mayor Real y Pontificia de San Francisco Xavier</v>
      </c>
      <c r="D1150" s="339" t="str">
        <f>+C1150</f>
        <v>Universidad Mayor Real y Pontificia de San Francisco Xavier</v>
      </c>
      <c r="E1150" s="318" t="s">
        <v>1418</v>
      </c>
      <c r="F1150" s="314">
        <f ca="1">+IFERROR(INDEX('Hoja de Trabajo para listado'!$A$155:$Z$1048576,MATCH($A1150,'Hoja de Trabajo para listado'!$A$155:$A$1048576,0),MATCH((CUADRO!F$5&amp;$E1150),'Hoja de Trabajo para listado'!$A$151:$Z$151,0)),0)+IFERROR(INDEX('Hoja de Trabajo para listado'!$AB$155:$BA$1048576,MATCH($A1150,'Hoja de Trabajo para listado'!$AB$155:$AB$1048576,0),MATCH((CUADRO!F$5&amp;$E1150),'Hoja de Trabajo para listado'!$AB$151:$BA$151,0)),0)+IFERROR(INDEX('Hoja de Trabajo para listado'!$BC$155:$CB$1048576,MATCH($A1150,'Hoja de Trabajo para listado'!$BC$155:$BC$1048576,0),MATCH((CUADRO!F$5&amp;$E1150),'Hoja de Trabajo para listado'!$BC$151:$CB$151,0)),0)+IFERROR(INDEX('Hoja de Trabajo para listado'!$DE$153:$DG$274,MATCH($A1150,'Hoja de Trabajo para listado'!$DE$153:$DE$1048576,0),MATCH((CUADRO!F$5&amp;$E1150),'Hoja de Trabajo para listado'!$DE$151:$DG$151,0)),0)+IFERROR(INDEX('Hoja de Trabajo para listado'!$CD$155:$DC$1048576,MATCH($A1150,'Hoja de Trabajo para listado'!$CD$155:$CD$1048576,0),MATCH((CUADRO!F$5&amp;$E1150),'Hoja de Trabajo para listado'!$CD$151:$DC$151,0)),0)</f>
        <v>0</v>
      </c>
      <c r="G1150" s="314">
        <f ca="1">+IFERROR(INDEX('Hoja de Trabajo para listado'!$A$155:$Z$1048576,MATCH($A1150,'Hoja de Trabajo para listado'!$A$155:$A$1048576,0),MATCH((CUADRO!G$5&amp;$E1150),'Hoja de Trabajo para listado'!$A$151:$Z$151,0)),0)+IFERROR(INDEX('Hoja de Trabajo para listado'!$AB$155:$BA$1048576,MATCH($A1150,'Hoja de Trabajo para listado'!$AB$155:$AB$1048576,0),MATCH((CUADRO!G$5&amp;$E1150),'Hoja de Trabajo para listado'!$AB$151:$BA$151,0)),0)+IFERROR(INDEX('Hoja de Trabajo para listado'!$BC$155:$CB$1048576,MATCH($A1150,'Hoja de Trabajo para listado'!$BC$155:$BC$1048576,0),MATCH((CUADRO!G$5&amp;$E1150),'Hoja de Trabajo para listado'!$BC$151:$CB$151,0)),0)+IFERROR(INDEX('Hoja de Trabajo para listado'!$DE$153:$DG$274,MATCH($A1150,'Hoja de Trabajo para listado'!$DE$153:$DE$1048576,0),MATCH((CUADRO!G$5&amp;$E1150),'Hoja de Trabajo para listado'!$DE$151:$DG$151,0)),0)+IFERROR(INDEX('Hoja de Trabajo para listado'!$CD$155:$DC$1048576,MATCH($A1150,'Hoja de Trabajo para listado'!$CD$155:$CD$1048576,0),MATCH((CUADRO!G$5&amp;$E1150),'Hoja de Trabajo para listado'!$CD$151:$DC$151,0)),0)</f>
        <v>0</v>
      </c>
      <c r="H1150" s="314">
        <f ca="1">+IFERROR(INDEX('Hoja de Trabajo para listado'!$A$155:$Z$1048576,MATCH($A1150,'Hoja de Trabajo para listado'!$A$155:$A$1048576,0),MATCH((CUADRO!H$5&amp;$E1150),'Hoja de Trabajo para listado'!$A$151:$Z$151,0)),0)+IFERROR(INDEX('Hoja de Trabajo para listado'!$AB$155:$BA$1048576,MATCH($A1150,'Hoja de Trabajo para listado'!$AB$155:$AB$1048576,0),MATCH((CUADRO!H$5&amp;$E1150),'Hoja de Trabajo para listado'!$AB$151:$BA$151,0)),0)+IFERROR(INDEX('Hoja de Trabajo para listado'!$BC$155:$CB$1048576,MATCH($A1150,'Hoja de Trabajo para listado'!$BC$155:$BC$1048576,0),MATCH((CUADRO!H$5&amp;$E1150),'Hoja de Trabajo para listado'!$BC$151:$CB$151,0)),0)+IFERROR(INDEX('Hoja de Trabajo para listado'!$DE$153:$DG$274,MATCH($A1150,'Hoja de Trabajo para listado'!$DE$153:$DE$1048576,0),MATCH((CUADRO!H$5&amp;$E1150),'Hoja de Trabajo para listado'!$DE$151:$DG$151,0)),0)+IFERROR(INDEX('Hoja de Trabajo para listado'!$CD$155:$DC$1048576,MATCH($A1150,'Hoja de Trabajo para listado'!$CD$155:$CD$1048576,0),MATCH((CUADRO!H$5&amp;$E1150),'Hoja de Trabajo para listado'!$CD$151:$DC$151,0)),0)</f>
        <v>0</v>
      </c>
      <c r="I1150" s="314">
        <f ca="1">+IFERROR(INDEX('Hoja de Trabajo para listado'!$A$155:$Z$1048576,MATCH($A1150,'Hoja de Trabajo para listado'!$A$155:$A$1048576,0),MATCH((CUADRO!I$5&amp;$E1150),'Hoja de Trabajo para listado'!$A$151:$Z$151,0)),0)+IFERROR(INDEX('Hoja de Trabajo para listado'!$AB$155:$BA$1048576,MATCH($A1150,'Hoja de Trabajo para listado'!$AB$155:$AB$1048576,0),MATCH((CUADRO!I$5&amp;$E1150),'Hoja de Trabajo para listado'!$AB$151:$BA$151,0)),0)+IFERROR(INDEX('Hoja de Trabajo para listado'!$BC$155:$CB$1048576,MATCH($A1150,'Hoja de Trabajo para listado'!$BC$155:$BC$1048576,0),MATCH((CUADRO!I$5&amp;$E1150),'Hoja de Trabajo para listado'!$BC$151:$CB$151,0)),0)+IFERROR(INDEX('Hoja de Trabajo para listado'!$DE$153:$DG$274,MATCH($A1150,'Hoja de Trabajo para listado'!$DE$153:$DE$1048576,0),MATCH((CUADRO!I$5&amp;$E1150),'Hoja de Trabajo para listado'!$DE$151:$DG$151,0)),0)+IFERROR(INDEX('Hoja de Trabajo para listado'!$CD$155:$DC$1048576,MATCH($A1150,'Hoja de Trabajo para listado'!$CD$155:$CD$1048576,0),MATCH((CUADRO!I$5&amp;$E1150),'Hoja de Trabajo para listado'!$CD$151:$DC$151,0)),0)</f>
        <v>0</v>
      </c>
      <c r="J1150" s="314">
        <f ca="1">+IFERROR(INDEX('Hoja de Trabajo para listado'!$A$155:$Z$1048576,MATCH($A1150,'Hoja de Trabajo para listado'!$A$155:$A$1048576,0),MATCH((CUADRO!J$5&amp;$E1150),'Hoja de Trabajo para listado'!$A$151:$Z$151,0)),0)+IFERROR(INDEX('Hoja de Trabajo para listado'!$AB$155:$BA$1048576,MATCH($A1150,'Hoja de Trabajo para listado'!$AB$155:$AB$1048576,0),MATCH((CUADRO!J$5&amp;$E1150),'Hoja de Trabajo para listado'!$AB$151:$BA$151,0)),0)+IFERROR(INDEX('Hoja de Trabajo para listado'!$BC$155:$CB$1048576,MATCH($A1150,'Hoja de Trabajo para listado'!$BC$155:$BC$1048576,0),MATCH((CUADRO!J$5&amp;$E1150),'Hoja de Trabajo para listado'!$BC$151:$CB$151,0)),0)+IFERROR(INDEX('Hoja de Trabajo para listado'!$DE$153:$DG$274,MATCH($A1150,'Hoja de Trabajo para listado'!$DE$153:$DE$1048576,0),MATCH((CUADRO!J$5&amp;$E1150),'Hoja de Trabajo para listado'!$DE$151:$DG$151,0)),0)+IFERROR(INDEX('Hoja de Trabajo para listado'!$CD$155:$DC$1048576,MATCH($A1150,'Hoja de Trabajo para listado'!$CD$155:$CD$1048576,0),MATCH((CUADRO!J$5&amp;$E1150),'Hoja de Trabajo para listado'!$CD$151:$DC$151,0)),0)</f>
        <v>0</v>
      </c>
      <c r="K1150" s="314">
        <f ca="1">+IFERROR(INDEX('Hoja de Trabajo para listado'!$A$155:$Z$1048576,MATCH($A1150,'Hoja de Trabajo para listado'!$A$155:$A$1048576,0),MATCH((CUADRO!K$5&amp;$E1150),'Hoja de Trabajo para listado'!$A$151:$Z$151,0)),0)+IFERROR(INDEX('Hoja de Trabajo para listado'!$AB$155:$BA$1048576,MATCH($A1150,'Hoja de Trabajo para listado'!$AB$155:$AB$1048576,0),MATCH((CUADRO!K$5&amp;$E1150),'Hoja de Trabajo para listado'!$AB$151:$BA$151,0)),0)+IFERROR(INDEX('Hoja de Trabajo para listado'!$BC$155:$CB$1048576,MATCH($A1150,'Hoja de Trabajo para listado'!$BC$155:$BC$1048576,0),MATCH((CUADRO!K$5&amp;$E1150),'Hoja de Trabajo para listado'!$BC$151:$CB$151,0)),0)+IFERROR(INDEX('Hoja de Trabajo para listado'!$DE$153:$DG$274,MATCH($A1150,'Hoja de Trabajo para listado'!$DE$153:$DE$1048576,0),MATCH((CUADRO!K$5&amp;$E1150),'Hoja de Trabajo para listado'!$DE$151:$DG$151,0)),0)+IFERROR(INDEX('Hoja de Trabajo para listado'!$CD$155:$DC$1048576,MATCH($A1150,'Hoja de Trabajo para listado'!$CD$155:$CD$1048576,0),MATCH((CUADRO!K$5&amp;$E1150),'Hoja de Trabajo para listado'!$CD$151:$DC$151,0)),0)</f>
        <v>0</v>
      </c>
      <c r="L1150" s="314">
        <f ca="1">+IFERROR(INDEX('Hoja de Trabajo para listado'!$A$155:$Z$1048576,MATCH($A1150,'Hoja de Trabajo para listado'!$A$155:$A$1048576,0),MATCH((CUADRO!L$5&amp;$E1150),'Hoja de Trabajo para listado'!$A$151:$Z$151,0)),0)+IFERROR(INDEX('Hoja de Trabajo para listado'!$AB$155:$BA$1048576,MATCH($A1150,'Hoja de Trabajo para listado'!$AB$155:$AB$1048576,0),MATCH((CUADRO!L$5&amp;$E1150),'Hoja de Trabajo para listado'!$AB$151:$BA$151,0)),0)+IFERROR(INDEX('Hoja de Trabajo para listado'!$BC$155:$CB$1048576,MATCH($A1150,'Hoja de Trabajo para listado'!$BC$155:$BC$1048576,0),MATCH((CUADRO!L$5&amp;$E1150),'Hoja de Trabajo para listado'!$BC$151:$CB$151,0)),0)+IFERROR(INDEX('Hoja de Trabajo para listado'!$DE$153:$DG$274,MATCH($A1150,'Hoja de Trabajo para listado'!$DE$153:$DE$1048576,0),MATCH((CUADRO!L$5&amp;$E1150),'Hoja de Trabajo para listado'!$DE$151:$DG$151,0)),0)+IFERROR(INDEX('Hoja de Trabajo para listado'!$CD$155:$DC$1048576,MATCH($A1150,'Hoja de Trabajo para listado'!$CD$155:$CD$1048576,0),MATCH((CUADRO!L$5&amp;$E1150),'Hoja de Trabajo para listado'!$CD$151:$DC$151,0)),0)</f>
        <v>0</v>
      </c>
      <c r="M1150" s="314">
        <f ca="1">+IFERROR(INDEX('Hoja de Trabajo para listado'!$A$155:$Z$1048576,MATCH($A1150,'Hoja de Trabajo para listado'!$A$155:$A$1048576,0),MATCH((CUADRO!M$5&amp;$E1150),'Hoja de Trabajo para listado'!$A$151:$Z$151,0)),0)+IFERROR(INDEX('Hoja de Trabajo para listado'!$AB$155:$BA$1048576,MATCH($A1150,'Hoja de Trabajo para listado'!$AB$155:$AB$1048576,0),MATCH((CUADRO!M$5&amp;$E1150),'Hoja de Trabajo para listado'!$AB$151:$BA$151,0)),0)+IFERROR(INDEX('Hoja de Trabajo para listado'!$BC$155:$CB$1048576,MATCH($A1150,'Hoja de Trabajo para listado'!$BC$155:$BC$1048576,0),MATCH((CUADRO!M$5&amp;$E1150),'Hoja de Trabajo para listado'!$BC$151:$CB$151,0)),0)+IFERROR(INDEX('Hoja de Trabajo para listado'!$DE$153:$DG$274,MATCH($A1150,'Hoja de Trabajo para listado'!$DE$153:$DE$1048576,0),MATCH((CUADRO!M$5&amp;$E1150),'Hoja de Trabajo para listado'!$DE$151:$DG$151,0)),0)+IFERROR(INDEX('Hoja de Trabajo para listado'!$CD$155:$DC$1048576,MATCH($A1150,'Hoja de Trabajo para listado'!$CD$155:$CD$1048576,0),MATCH((CUADRO!M$5&amp;$E1150),'Hoja de Trabajo para listado'!$CD$151:$DC$151,0)),0)</f>
        <v>0</v>
      </c>
      <c r="N1150" s="314">
        <f ca="1">+IFERROR(INDEX('Hoja de Trabajo para listado'!$A$155:$Z$1048576,MATCH($A1150,'Hoja de Trabajo para listado'!$A$155:$A$1048576,0),MATCH((CUADRO!N$5&amp;$E1150),'Hoja de Trabajo para listado'!$A$151:$Z$151,0)),0)+IFERROR(INDEX('Hoja de Trabajo para listado'!$AB$155:$BA$1048576,MATCH($A1150,'Hoja de Trabajo para listado'!$AB$155:$AB$1048576,0),MATCH((CUADRO!N$5&amp;$E1150),'Hoja de Trabajo para listado'!$AB$151:$BA$151,0)),0)+IFERROR(INDEX('Hoja de Trabajo para listado'!$BC$155:$CB$1048576,MATCH($A1150,'Hoja de Trabajo para listado'!$BC$155:$BC$1048576,0),MATCH((CUADRO!N$5&amp;$E1150),'Hoja de Trabajo para listado'!$BC$151:$CB$151,0)),0)+IFERROR(INDEX('Hoja de Trabajo para listado'!$DE$153:$DG$274,MATCH($A1150,'Hoja de Trabajo para listado'!$DE$153:$DE$1048576,0),MATCH((CUADRO!N$5&amp;$E1150),'Hoja de Trabajo para listado'!$DE$151:$DG$151,0)),0)+IFERROR(INDEX('Hoja de Trabajo para listado'!$CD$155:$DC$1048576,MATCH($A1150,'Hoja de Trabajo para listado'!$CD$155:$CD$1048576,0),MATCH((CUADRO!N$5&amp;$E1150),'Hoja de Trabajo para listado'!$CD$151:$DC$151,0)),0)</f>
        <v>0</v>
      </c>
      <c r="O1150" s="314">
        <f ca="1">+IFERROR(INDEX('Hoja de Trabajo para listado'!$A$155:$Z$1048576,MATCH($A1150,'Hoja de Trabajo para listado'!$A$155:$A$1048576,0),MATCH((CUADRO!O$5&amp;$E1150),'Hoja de Trabajo para listado'!$A$151:$Z$151,0)),0)+IFERROR(INDEX('Hoja de Trabajo para listado'!$AB$155:$BA$1048576,MATCH($A1150,'Hoja de Trabajo para listado'!$AB$155:$AB$1048576,0),MATCH((CUADRO!O$5&amp;$E1150),'Hoja de Trabajo para listado'!$AB$151:$BA$151,0)),0)+IFERROR(INDEX('Hoja de Trabajo para listado'!$BC$155:$CB$1048576,MATCH($A1150,'Hoja de Trabajo para listado'!$BC$155:$BC$1048576,0),MATCH((CUADRO!O$5&amp;$E1150),'Hoja de Trabajo para listado'!$BC$151:$CB$151,0)),0)+IFERROR(INDEX('Hoja de Trabajo para listado'!$DE$153:$DG$274,MATCH($A1150,'Hoja de Trabajo para listado'!$DE$153:$DE$1048576,0),MATCH((CUADRO!O$5&amp;$E1150),'Hoja de Trabajo para listado'!$DE$151:$DG$151,0)),0)+IFERROR(INDEX('Hoja de Trabajo para listado'!$CD$155:$DC$1048576,MATCH($A1150,'Hoja de Trabajo para listado'!$CD$155:$CD$1048576,0),MATCH((CUADRO!O$5&amp;$E1150),'Hoja de Trabajo para listado'!$CD$151:$DC$151,0)),0)</f>
        <v>0</v>
      </c>
      <c r="P1150" s="314">
        <f ca="1">+IFERROR(INDEX('Hoja de Trabajo para listado'!$A$155:$Z$1048576,MATCH($A1150,'Hoja de Trabajo para listado'!$A$155:$A$1048576,0),MATCH((CUADRO!P$5&amp;$E1150),'Hoja de Trabajo para listado'!$A$151:$Z$151,0)),0)+IFERROR(INDEX('Hoja de Trabajo para listado'!$AB$155:$BA$1048576,MATCH($A1150,'Hoja de Trabajo para listado'!$AB$155:$AB$1048576,0),MATCH((CUADRO!P$5&amp;$E1150),'Hoja de Trabajo para listado'!$AB$151:$BA$151,0)),0)+IFERROR(INDEX('Hoja de Trabajo para listado'!$BC$155:$CB$1048576,MATCH($A1150,'Hoja de Trabajo para listado'!$BC$155:$BC$1048576,0),MATCH((CUADRO!P$5&amp;$E1150),'Hoja de Trabajo para listado'!$BC$151:$CB$151,0)),0)+IFERROR(INDEX('Hoja de Trabajo para listado'!$DE$153:$DG$274,MATCH($A1150,'Hoja de Trabajo para listado'!$DE$153:$DE$1048576,0),MATCH((CUADRO!P$5&amp;$E1150),'Hoja de Trabajo para listado'!$DE$151:$DG$151,0)),0)+IFERROR(INDEX('Hoja de Trabajo para listado'!$CD$155:$DC$1048576,MATCH($A1150,'Hoja de Trabajo para listado'!$CD$155:$CD$1048576,0),MATCH((CUADRO!P$5&amp;$E1150),'Hoja de Trabajo para listado'!$CD$151:$DC$151,0)),0)</f>
        <v>0</v>
      </c>
      <c r="Q1150" s="314">
        <f ca="1">+IFERROR(INDEX('Hoja de Trabajo para listado'!$A$155:$Z$1048576,MATCH($A1150,'Hoja de Trabajo para listado'!$A$155:$A$1048576,0),MATCH((CUADRO!Q$5&amp;$E1150),'Hoja de Trabajo para listado'!$A$151:$Z$151,0)),0)+IFERROR(INDEX('Hoja de Trabajo para listado'!$AB$155:$BA$1048576,MATCH($A1150,'Hoja de Trabajo para listado'!$AB$155:$AB$1048576,0),MATCH((CUADRO!Q$5&amp;$E1150),'Hoja de Trabajo para listado'!$AB$151:$BA$151,0)),0)+IFERROR(INDEX('Hoja de Trabajo para listado'!$BC$155:$CB$1048576,MATCH($A1150,'Hoja de Trabajo para listado'!$BC$155:$BC$1048576,0),MATCH((CUADRO!Q$5&amp;$E1150),'Hoja de Trabajo para listado'!$BC$151:$CB$151,0)),0)+IFERROR(INDEX('Hoja de Trabajo para listado'!$DE$153:$DG$274,MATCH($A1150,'Hoja de Trabajo para listado'!$DE$153:$DE$1048576,0),MATCH((CUADRO!Q$5&amp;$E1150),'Hoja de Trabajo para listado'!$DE$151:$DG$151,0)),0)+IFERROR(INDEX('Hoja de Trabajo para listado'!$CD$155:$DC$1048576,MATCH($A1150,'Hoja de Trabajo para listado'!$CD$155:$CD$1048576,0),MATCH((CUADRO!Q$5&amp;$E1150),'Hoja de Trabajo para listado'!$CD$151:$DC$151,0)),0)</f>
        <v>0</v>
      </c>
      <c r="R1150" s="314">
        <f t="shared" ca="1" si="34"/>
        <v>0</v>
      </c>
      <c r="S1150" s="314"/>
      <c r="T1150" s="314">
        <f ca="1">+T1151</f>
        <v>16146.82</v>
      </c>
      <c r="U1150" s="313">
        <f t="shared" si="35"/>
        <v>1</v>
      </c>
      <c r="V1150" s="319" t="str">
        <f>+VLOOKUP(A1150,bd_lista!$A$3:$E$593,5,FALSE)</f>
        <v>Universidades Públicas</v>
      </c>
      <c r="W1150" s="341" t="str">
        <f>+V1150</f>
        <v>Universidades Públicas</v>
      </c>
    </row>
    <row r="1151" spans="1:23" customFormat="1" ht="27" hidden="1" customHeight="1">
      <c r="A1151" s="323">
        <v>138</v>
      </c>
      <c r="B1151" s="418"/>
      <c r="C1151" s="339" t="str">
        <f>+VLOOKUP(A1151,bd_lista!$A$3:$C$593,3,FALSE)</f>
        <v>Universidad Mayor Real y Pontificia de San Francisco Xavier</v>
      </c>
      <c r="D1151" s="339"/>
      <c r="E1151" s="319" t="s">
        <v>1419</v>
      </c>
      <c r="F1151" s="314">
        <f ca="1">+IFERROR(INDEX('Hoja de Trabajo para listado'!$A$155:$Z$1048576,MATCH($A1151,'Hoja de Trabajo para listado'!$A$155:$A$1048576,0),MATCH((CUADRO!F$5&amp;$E1151),'Hoja de Trabajo para listado'!$A$151:$Z$151,0)),0)+IFERROR(INDEX('Hoja de Trabajo para listado'!$AB$155:$BA$1048576,MATCH($A1151,'Hoja de Trabajo para listado'!$AB$155:$AB$1048576,0),MATCH((CUADRO!F$5&amp;$E1151),'Hoja de Trabajo para listado'!$AB$151:$BA$151,0)),0)+IFERROR(INDEX('Hoja de Trabajo para listado'!$BC$155:$CB$1048576,MATCH($A1151,'Hoja de Trabajo para listado'!$BC$155:$BC$1048576,0),MATCH((CUADRO!F$5&amp;$E1151),'Hoja de Trabajo para listado'!$BC$151:$CB$151,0)),0)+IFERROR(INDEX('Hoja de Trabajo para listado'!$DE$153:$DG$274,MATCH($A1151,'Hoja de Trabajo para listado'!$DE$153:$DE$1048576,0),MATCH((CUADRO!F$5&amp;$E1151),'Hoja de Trabajo para listado'!$DE$151:$DG$151,0)),0)+IFERROR(INDEX('Hoja de Trabajo para listado'!$CD$155:$DC$1048576,MATCH($A1151,'Hoja de Trabajo para listado'!$CD$155:$CD$1048576,0),MATCH((CUADRO!F$5&amp;$E1151),'Hoja de Trabajo para listado'!$CD$151:$DC$151,0)),0)</f>
        <v>0</v>
      </c>
      <c r="G1151" s="314">
        <f ca="1">+IFERROR(INDEX('Hoja de Trabajo para listado'!$A$155:$Z$1048576,MATCH($A1151,'Hoja de Trabajo para listado'!$A$155:$A$1048576,0),MATCH((CUADRO!G$5&amp;$E1151),'Hoja de Trabajo para listado'!$A$151:$Z$151,0)),0)+IFERROR(INDEX('Hoja de Trabajo para listado'!$AB$155:$BA$1048576,MATCH($A1151,'Hoja de Trabajo para listado'!$AB$155:$AB$1048576,0),MATCH((CUADRO!G$5&amp;$E1151),'Hoja de Trabajo para listado'!$AB$151:$BA$151,0)),0)+IFERROR(INDEX('Hoja de Trabajo para listado'!$BC$155:$CB$1048576,MATCH($A1151,'Hoja de Trabajo para listado'!$BC$155:$BC$1048576,0),MATCH((CUADRO!G$5&amp;$E1151),'Hoja de Trabajo para listado'!$BC$151:$CB$151,0)),0)+IFERROR(INDEX('Hoja de Trabajo para listado'!$DE$153:$DG$274,MATCH($A1151,'Hoja de Trabajo para listado'!$DE$153:$DE$1048576,0),MATCH((CUADRO!G$5&amp;$E1151),'Hoja de Trabajo para listado'!$DE$151:$DG$151,0)),0)+IFERROR(INDEX('Hoja de Trabajo para listado'!$CD$155:$DC$1048576,MATCH($A1151,'Hoja de Trabajo para listado'!$CD$155:$CD$1048576,0),MATCH((CUADRO!G$5&amp;$E1151),'Hoja de Trabajo para listado'!$CD$151:$DC$151,0)),0)</f>
        <v>0</v>
      </c>
      <c r="H1151" s="314">
        <f ca="1">+IFERROR(INDEX('Hoja de Trabajo para listado'!$A$155:$Z$1048576,MATCH($A1151,'Hoja de Trabajo para listado'!$A$155:$A$1048576,0),MATCH((CUADRO!H$5&amp;$E1151),'Hoja de Trabajo para listado'!$A$151:$Z$151,0)),0)+IFERROR(INDEX('Hoja de Trabajo para listado'!$AB$155:$BA$1048576,MATCH($A1151,'Hoja de Trabajo para listado'!$AB$155:$AB$1048576,0),MATCH((CUADRO!H$5&amp;$E1151),'Hoja de Trabajo para listado'!$AB$151:$BA$151,0)),0)+IFERROR(INDEX('Hoja de Trabajo para listado'!$BC$155:$CB$1048576,MATCH($A1151,'Hoja de Trabajo para listado'!$BC$155:$BC$1048576,0),MATCH((CUADRO!H$5&amp;$E1151),'Hoja de Trabajo para listado'!$BC$151:$CB$151,0)),0)+IFERROR(INDEX('Hoja de Trabajo para listado'!$DE$153:$DG$274,MATCH($A1151,'Hoja de Trabajo para listado'!$DE$153:$DE$1048576,0),MATCH((CUADRO!H$5&amp;$E1151),'Hoja de Trabajo para listado'!$DE$151:$DG$151,0)),0)+IFERROR(INDEX('Hoja de Trabajo para listado'!$CD$155:$DC$1048576,MATCH($A1151,'Hoja de Trabajo para listado'!$CD$155:$CD$1048576,0),MATCH((CUADRO!H$5&amp;$E1151),'Hoja de Trabajo para listado'!$CD$151:$DC$151,0)),0)</f>
        <v>16146.82</v>
      </c>
      <c r="I1151" s="314">
        <f ca="1">+IFERROR(INDEX('Hoja de Trabajo para listado'!$A$155:$Z$1048576,MATCH($A1151,'Hoja de Trabajo para listado'!$A$155:$A$1048576,0),MATCH((CUADRO!I$5&amp;$E1151),'Hoja de Trabajo para listado'!$A$151:$Z$151,0)),0)+IFERROR(INDEX('Hoja de Trabajo para listado'!$AB$155:$BA$1048576,MATCH($A1151,'Hoja de Trabajo para listado'!$AB$155:$AB$1048576,0),MATCH((CUADRO!I$5&amp;$E1151),'Hoja de Trabajo para listado'!$AB$151:$BA$151,0)),0)+IFERROR(INDEX('Hoja de Trabajo para listado'!$BC$155:$CB$1048576,MATCH($A1151,'Hoja de Trabajo para listado'!$BC$155:$BC$1048576,0),MATCH((CUADRO!I$5&amp;$E1151),'Hoja de Trabajo para listado'!$BC$151:$CB$151,0)),0)+IFERROR(INDEX('Hoja de Trabajo para listado'!$DE$153:$DG$274,MATCH($A1151,'Hoja de Trabajo para listado'!$DE$153:$DE$1048576,0),MATCH((CUADRO!I$5&amp;$E1151),'Hoja de Trabajo para listado'!$DE$151:$DG$151,0)),0)+IFERROR(INDEX('Hoja de Trabajo para listado'!$CD$155:$DC$1048576,MATCH($A1151,'Hoja de Trabajo para listado'!$CD$155:$CD$1048576,0),MATCH((CUADRO!I$5&amp;$E1151),'Hoja de Trabajo para listado'!$CD$151:$DC$151,0)),0)</f>
        <v>0</v>
      </c>
      <c r="J1151" s="314">
        <f ca="1">+IFERROR(INDEX('Hoja de Trabajo para listado'!$A$155:$Z$1048576,MATCH($A1151,'Hoja de Trabajo para listado'!$A$155:$A$1048576,0),MATCH((CUADRO!J$5&amp;$E1151),'Hoja de Trabajo para listado'!$A$151:$Z$151,0)),0)+IFERROR(INDEX('Hoja de Trabajo para listado'!$AB$155:$BA$1048576,MATCH($A1151,'Hoja de Trabajo para listado'!$AB$155:$AB$1048576,0),MATCH((CUADRO!J$5&amp;$E1151),'Hoja de Trabajo para listado'!$AB$151:$BA$151,0)),0)+IFERROR(INDEX('Hoja de Trabajo para listado'!$BC$155:$CB$1048576,MATCH($A1151,'Hoja de Trabajo para listado'!$BC$155:$BC$1048576,0),MATCH((CUADRO!J$5&amp;$E1151),'Hoja de Trabajo para listado'!$BC$151:$CB$151,0)),0)+IFERROR(INDEX('Hoja de Trabajo para listado'!$DE$153:$DG$274,MATCH($A1151,'Hoja de Trabajo para listado'!$DE$153:$DE$1048576,0),MATCH((CUADRO!J$5&amp;$E1151),'Hoja de Trabajo para listado'!$DE$151:$DG$151,0)),0)+IFERROR(INDEX('Hoja de Trabajo para listado'!$CD$155:$DC$1048576,MATCH($A1151,'Hoja de Trabajo para listado'!$CD$155:$CD$1048576,0),MATCH((CUADRO!J$5&amp;$E1151),'Hoja de Trabajo para listado'!$CD$151:$DC$151,0)),0)</f>
        <v>0</v>
      </c>
      <c r="K1151" s="314">
        <f ca="1">+IFERROR(INDEX('Hoja de Trabajo para listado'!$A$155:$Z$1048576,MATCH($A1151,'Hoja de Trabajo para listado'!$A$155:$A$1048576,0),MATCH((CUADRO!K$5&amp;$E1151),'Hoja de Trabajo para listado'!$A$151:$Z$151,0)),0)+IFERROR(INDEX('Hoja de Trabajo para listado'!$AB$155:$BA$1048576,MATCH($A1151,'Hoja de Trabajo para listado'!$AB$155:$AB$1048576,0),MATCH((CUADRO!K$5&amp;$E1151),'Hoja de Trabajo para listado'!$AB$151:$BA$151,0)),0)+IFERROR(INDEX('Hoja de Trabajo para listado'!$BC$155:$CB$1048576,MATCH($A1151,'Hoja de Trabajo para listado'!$BC$155:$BC$1048576,0),MATCH((CUADRO!K$5&amp;$E1151),'Hoja de Trabajo para listado'!$BC$151:$CB$151,0)),0)+IFERROR(INDEX('Hoja de Trabajo para listado'!$DE$153:$DG$274,MATCH($A1151,'Hoja de Trabajo para listado'!$DE$153:$DE$1048576,0),MATCH((CUADRO!K$5&amp;$E1151),'Hoja de Trabajo para listado'!$DE$151:$DG$151,0)),0)+IFERROR(INDEX('Hoja de Trabajo para listado'!$CD$155:$DC$1048576,MATCH($A1151,'Hoja de Trabajo para listado'!$CD$155:$CD$1048576,0),MATCH((CUADRO!K$5&amp;$E1151),'Hoja de Trabajo para listado'!$CD$151:$DC$151,0)),0)</f>
        <v>0</v>
      </c>
      <c r="L1151" s="314">
        <f ca="1">+IFERROR(INDEX('Hoja de Trabajo para listado'!$A$155:$Z$1048576,MATCH($A1151,'Hoja de Trabajo para listado'!$A$155:$A$1048576,0),MATCH((CUADRO!L$5&amp;$E1151),'Hoja de Trabajo para listado'!$A$151:$Z$151,0)),0)+IFERROR(INDEX('Hoja de Trabajo para listado'!$AB$155:$BA$1048576,MATCH($A1151,'Hoja de Trabajo para listado'!$AB$155:$AB$1048576,0),MATCH((CUADRO!L$5&amp;$E1151),'Hoja de Trabajo para listado'!$AB$151:$BA$151,0)),0)+IFERROR(INDEX('Hoja de Trabajo para listado'!$BC$155:$CB$1048576,MATCH($A1151,'Hoja de Trabajo para listado'!$BC$155:$BC$1048576,0),MATCH((CUADRO!L$5&amp;$E1151),'Hoja de Trabajo para listado'!$BC$151:$CB$151,0)),0)+IFERROR(INDEX('Hoja de Trabajo para listado'!$DE$153:$DG$274,MATCH($A1151,'Hoja de Trabajo para listado'!$DE$153:$DE$1048576,0),MATCH((CUADRO!L$5&amp;$E1151),'Hoja de Trabajo para listado'!$DE$151:$DG$151,0)),0)+IFERROR(INDEX('Hoja de Trabajo para listado'!$CD$155:$DC$1048576,MATCH($A1151,'Hoja de Trabajo para listado'!$CD$155:$CD$1048576,0),MATCH((CUADRO!L$5&amp;$E1151),'Hoja de Trabajo para listado'!$CD$151:$DC$151,0)),0)</f>
        <v>0</v>
      </c>
      <c r="M1151" s="314">
        <f ca="1">+IFERROR(INDEX('Hoja de Trabajo para listado'!$A$155:$Z$1048576,MATCH($A1151,'Hoja de Trabajo para listado'!$A$155:$A$1048576,0),MATCH((CUADRO!M$5&amp;$E1151),'Hoja de Trabajo para listado'!$A$151:$Z$151,0)),0)+IFERROR(INDEX('Hoja de Trabajo para listado'!$AB$155:$BA$1048576,MATCH($A1151,'Hoja de Trabajo para listado'!$AB$155:$AB$1048576,0),MATCH((CUADRO!M$5&amp;$E1151),'Hoja de Trabajo para listado'!$AB$151:$BA$151,0)),0)+IFERROR(INDEX('Hoja de Trabajo para listado'!$BC$155:$CB$1048576,MATCH($A1151,'Hoja de Trabajo para listado'!$BC$155:$BC$1048576,0),MATCH((CUADRO!M$5&amp;$E1151),'Hoja de Trabajo para listado'!$BC$151:$CB$151,0)),0)+IFERROR(INDEX('Hoja de Trabajo para listado'!$DE$153:$DG$274,MATCH($A1151,'Hoja de Trabajo para listado'!$DE$153:$DE$1048576,0),MATCH((CUADRO!M$5&amp;$E1151),'Hoja de Trabajo para listado'!$DE$151:$DG$151,0)),0)+IFERROR(INDEX('Hoja de Trabajo para listado'!$CD$155:$DC$1048576,MATCH($A1151,'Hoja de Trabajo para listado'!$CD$155:$CD$1048576,0),MATCH((CUADRO!M$5&amp;$E1151),'Hoja de Trabajo para listado'!$CD$151:$DC$151,0)),0)</f>
        <v>0</v>
      </c>
      <c r="N1151" s="314">
        <f ca="1">+IFERROR(INDEX('Hoja de Trabajo para listado'!$A$155:$Z$1048576,MATCH($A1151,'Hoja de Trabajo para listado'!$A$155:$A$1048576,0),MATCH((CUADRO!N$5&amp;$E1151),'Hoja de Trabajo para listado'!$A$151:$Z$151,0)),0)+IFERROR(INDEX('Hoja de Trabajo para listado'!$AB$155:$BA$1048576,MATCH($A1151,'Hoja de Trabajo para listado'!$AB$155:$AB$1048576,0),MATCH((CUADRO!N$5&amp;$E1151),'Hoja de Trabajo para listado'!$AB$151:$BA$151,0)),0)+IFERROR(INDEX('Hoja de Trabajo para listado'!$BC$155:$CB$1048576,MATCH($A1151,'Hoja de Trabajo para listado'!$BC$155:$BC$1048576,0),MATCH((CUADRO!N$5&amp;$E1151),'Hoja de Trabajo para listado'!$BC$151:$CB$151,0)),0)+IFERROR(INDEX('Hoja de Trabajo para listado'!$DE$153:$DG$274,MATCH($A1151,'Hoja de Trabajo para listado'!$DE$153:$DE$1048576,0),MATCH((CUADRO!N$5&amp;$E1151),'Hoja de Trabajo para listado'!$DE$151:$DG$151,0)),0)+IFERROR(INDEX('Hoja de Trabajo para listado'!$CD$155:$DC$1048576,MATCH($A1151,'Hoja de Trabajo para listado'!$CD$155:$CD$1048576,0),MATCH((CUADRO!N$5&amp;$E1151),'Hoja de Trabajo para listado'!$CD$151:$DC$151,0)),0)</f>
        <v>0</v>
      </c>
      <c r="O1151" s="314">
        <f ca="1">+IFERROR(INDEX('Hoja de Trabajo para listado'!$A$155:$Z$1048576,MATCH($A1151,'Hoja de Trabajo para listado'!$A$155:$A$1048576,0),MATCH((CUADRO!O$5&amp;$E1151),'Hoja de Trabajo para listado'!$A$151:$Z$151,0)),0)+IFERROR(INDEX('Hoja de Trabajo para listado'!$AB$155:$BA$1048576,MATCH($A1151,'Hoja de Trabajo para listado'!$AB$155:$AB$1048576,0),MATCH((CUADRO!O$5&amp;$E1151),'Hoja de Trabajo para listado'!$AB$151:$BA$151,0)),0)+IFERROR(INDEX('Hoja de Trabajo para listado'!$BC$155:$CB$1048576,MATCH($A1151,'Hoja de Trabajo para listado'!$BC$155:$BC$1048576,0),MATCH((CUADRO!O$5&amp;$E1151),'Hoja de Trabajo para listado'!$BC$151:$CB$151,0)),0)+IFERROR(INDEX('Hoja de Trabajo para listado'!$DE$153:$DG$274,MATCH($A1151,'Hoja de Trabajo para listado'!$DE$153:$DE$1048576,0),MATCH((CUADRO!O$5&amp;$E1151),'Hoja de Trabajo para listado'!$DE$151:$DG$151,0)),0)+IFERROR(INDEX('Hoja de Trabajo para listado'!$CD$155:$DC$1048576,MATCH($A1151,'Hoja de Trabajo para listado'!$CD$155:$CD$1048576,0),MATCH((CUADRO!O$5&amp;$E1151),'Hoja de Trabajo para listado'!$CD$151:$DC$151,0)),0)</f>
        <v>0</v>
      </c>
      <c r="P1151" s="314">
        <f ca="1">+IFERROR(INDEX('Hoja de Trabajo para listado'!$A$155:$Z$1048576,MATCH($A1151,'Hoja de Trabajo para listado'!$A$155:$A$1048576,0),MATCH((CUADRO!P$5&amp;$E1151),'Hoja de Trabajo para listado'!$A$151:$Z$151,0)),0)+IFERROR(INDEX('Hoja de Trabajo para listado'!$AB$155:$BA$1048576,MATCH($A1151,'Hoja de Trabajo para listado'!$AB$155:$AB$1048576,0),MATCH((CUADRO!P$5&amp;$E1151),'Hoja de Trabajo para listado'!$AB$151:$BA$151,0)),0)+IFERROR(INDEX('Hoja de Trabajo para listado'!$BC$155:$CB$1048576,MATCH($A1151,'Hoja de Trabajo para listado'!$BC$155:$BC$1048576,0),MATCH((CUADRO!P$5&amp;$E1151),'Hoja de Trabajo para listado'!$BC$151:$CB$151,0)),0)+IFERROR(INDEX('Hoja de Trabajo para listado'!$DE$153:$DG$274,MATCH($A1151,'Hoja de Trabajo para listado'!$DE$153:$DE$1048576,0),MATCH((CUADRO!P$5&amp;$E1151),'Hoja de Trabajo para listado'!$DE$151:$DG$151,0)),0)+IFERROR(INDEX('Hoja de Trabajo para listado'!$CD$155:$DC$1048576,MATCH($A1151,'Hoja de Trabajo para listado'!$CD$155:$CD$1048576,0),MATCH((CUADRO!P$5&amp;$E1151),'Hoja de Trabajo para listado'!$CD$151:$DC$151,0)),0)</f>
        <v>0</v>
      </c>
      <c r="Q1151" s="314">
        <f ca="1">+IFERROR(INDEX('Hoja de Trabajo para listado'!$A$155:$Z$1048576,MATCH($A1151,'Hoja de Trabajo para listado'!$A$155:$A$1048576,0),MATCH((CUADRO!Q$5&amp;$E1151),'Hoja de Trabajo para listado'!$A$151:$Z$151,0)),0)+IFERROR(INDEX('Hoja de Trabajo para listado'!$AB$155:$BA$1048576,MATCH($A1151,'Hoja de Trabajo para listado'!$AB$155:$AB$1048576,0),MATCH((CUADRO!Q$5&amp;$E1151),'Hoja de Trabajo para listado'!$AB$151:$BA$151,0)),0)+IFERROR(INDEX('Hoja de Trabajo para listado'!$BC$155:$CB$1048576,MATCH($A1151,'Hoja de Trabajo para listado'!$BC$155:$BC$1048576,0),MATCH((CUADRO!Q$5&amp;$E1151),'Hoja de Trabajo para listado'!$BC$151:$CB$151,0)),0)+IFERROR(INDEX('Hoja de Trabajo para listado'!$DE$153:$DG$274,MATCH($A1151,'Hoja de Trabajo para listado'!$DE$153:$DE$1048576,0),MATCH((CUADRO!Q$5&amp;$E1151),'Hoja de Trabajo para listado'!$DE$151:$DG$151,0)),0)+IFERROR(INDEX('Hoja de Trabajo para listado'!$CD$155:$DC$1048576,MATCH($A1151,'Hoja de Trabajo para listado'!$CD$155:$CD$1048576,0),MATCH((CUADRO!Q$5&amp;$E1151),'Hoja de Trabajo para listado'!$CD$151:$DC$151,0)),0)</f>
        <v>0</v>
      </c>
      <c r="R1151" s="314">
        <f t="shared" ca="1" si="34"/>
        <v>16146.82</v>
      </c>
      <c r="S1151" s="314">
        <f ca="1">+R1150+R1151</f>
        <v>16146.82</v>
      </c>
      <c r="T1151" s="314">
        <f ca="1">+S1151</f>
        <v>16146.82</v>
      </c>
      <c r="U1151" s="313">
        <f t="shared" si="35"/>
        <v>2</v>
      </c>
      <c r="V1151" s="319" t="str">
        <f>+VLOOKUP(A1151,bd_lista!$A$3:$E$593,5,FALSE)</f>
        <v>Universidades Públicas</v>
      </c>
      <c r="W1151" s="320"/>
    </row>
    <row r="1152" spans="1:23" customFormat="1" ht="27" hidden="1" customHeight="1">
      <c r="A1152" s="323">
        <v>141</v>
      </c>
      <c r="B1152" s="418">
        <f>+A1152</f>
        <v>141</v>
      </c>
      <c r="C1152" s="318" t="str">
        <f>+VLOOKUP(A1152,bd_lista!$A$3:$C$593,3,FALSE)</f>
        <v>Universidad Mayor de San Simón</v>
      </c>
      <c r="D1152" s="339" t="str">
        <f>+C1152</f>
        <v>Universidad Mayor de San Simón</v>
      </c>
      <c r="E1152" s="318" t="s">
        <v>1418</v>
      </c>
      <c r="F1152" s="314">
        <f ca="1">+IFERROR(INDEX('Hoja de Trabajo para listado'!$A$155:$Z$1048576,MATCH($A1152,'Hoja de Trabajo para listado'!$A$155:$A$1048576,0),MATCH((CUADRO!F$5&amp;$E1152),'Hoja de Trabajo para listado'!$A$151:$Z$151,0)),0)+IFERROR(INDEX('Hoja de Trabajo para listado'!$AB$155:$BA$1048576,MATCH($A1152,'Hoja de Trabajo para listado'!$AB$155:$AB$1048576,0),MATCH((CUADRO!F$5&amp;$E1152),'Hoja de Trabajo para listado'!$AB$151:$BA$151,0)),0)+IFERROR(INDEX('Hoja de Trabajo para listado'!$BC$155:$CB$1048576,MATCH($A1152,'Hoja de Trabajo para listado'!$BC$155:$BC$1048576,0),MATCH((CUADRO!F$5&amp;$E1152),'Hoja de Trabajo para listado'!$BC$151:$CB$151,0)),0)+IFERROR(INDEX('Hoja de Trabajo para listado'!$DE$153:$DG$274,MATCH($A1152,'Hoja de Trabajo para listado'!$DE$153:$DE$1048576,0),MATCH((CUADRO!F$5&amp;$E1152),'Hoja de Trabajo para listado'!$DE$151:$DG$151,0)),0)+IFERROR(INDEX('Hoja de Trabajo para listado'!$CD$155:$DC$1048576,MATCH($A1152,'Hoja de Trabajo para listado'!$CD$155:$CD$1048576,0),MATCH((CUADRO!F$5&amp;$E1152),'Hoja de Trabajo para listado'!$CD$151:$DC$151,0)),0)</f>
        <v>0</v>
      </c>
      <c r="G1152" s="314">
        <f ca="1">+IFERROR(INDEX('Hoja de Trabajo para listado'!$A$155:$Z$1048576,MATCH($A1152,'Hoja de Trabajo para listado'!$A$155:$A$1048576,0),MATCH((CUADRO!G$5&amp;$E1152),'Hoja de Trabajo para listado'!$A$151:$Z$151,0)),0)+IFERROR(INDEX('Hoja de Trabajo para listado'!$AB$155:$BA$1048576,MATCH($A1152,'Hoja de Trabajo para listado'!$AB$155:$AB$1048576,0),MATCH((CUADRO!G$5&amp;$E1152),'Hoja de Trabajo para listado'!$AB$151:$BA$151,0)),0)+IFERROR(INDEX('Hoja de Trabajo para listado'!$BC$155:$CB$1048576,MATCH($A1152,'Hoja de Trabajo para listado'!$BC$155:$BC$1048576,0),MATCH((CUADRO!G$5&amp;$E1152),'Hoja de Trabajo para listado'!$BC$151:$CB$151,0)),0)+IFERROR(INDEX('Hoja de Trabajo para listado'!$DE$153:$DG$274,MATCH($A1152,'Hoja de Trabajo para listado'!$DE$153:$DE$1048576,0),MATCH((CUADRO!G$5&amp;$E1152),'Hoja de Trabajo para listado'!$DE$151:$DG$151,0)),0)+IFERROR(INDEX('Hoja de Trabajo para listado'!$CD$155:$DC$1048576,MATCH($A1152,'Hoja de Trabajo para listado'!$CD$155:$CD$1048576,0),MATCH((CUADRO!G$5&amp;$E1152),'Hoja de Trabajo para listado'!$CD$151:$DC$151,0)),0)</f>
        <v>0</v>
      </c>
      <c r="H1152" s="314">
        <f ca="1">+IFERROR(INDEX('Hoja de Trabajo para listado'!$A$155:$Z$1048576,MATCH($A1152,'Hoja de Trabajo para listado'!$A$155:$A$1048576,0),MATCH((CUADRO!H$5&amp;$E1152),'Hoja de Trabajo para listado'!$A$151:$Z$151,0)),0)+IFERROR(INDEX('Hoja de Trabajo para listado'!$AB$155:$BA$1048576,MATCH($A1152,'Hoja de Trabajo para listado'!$AB$155:$AB$1048576,0),MATCH((CUADRO!H$5&amp;$E1152),'Hoja de Trabajo para listado'!$AB$151:$BA$151,0)),0)+IFERROR(INDEX('Hoja de Trabajo para listado'!$BC$155:$CB$1048576,MATCH($A1152,'Hoja de Trabajo para listado'!$BC$155:$BC$1048576,0),MATCH((CUADRO!H$5&amp;$E1152),'Hoja de Trabajo para listado'!$BC$151:$CB$151,0)),0)+IFERROR(INDEX('Hoja de Trabajo para listado'!$DE$153:$DG$274,MATCH($A1152,'Hoja de Trabajo para listado'!$DE$153:$DE$1048576,0),MATCH((CUADRO!H$5&amp;$E1152),'Hoja de Trabajo para listado'!$DE$151:$DG$151,0)),0)+IFERROR(INDEX('Hoja de Trabajo para listado'!$CD$155:$DC$1048576,MATCH($A1152,'Hoja de Trabajo para listado'!$CD$155:$CD$1048576,0),MATCH((CUADRO!H$5&amp;$E1152),'Hoja de Trabajo para listado'!$CD$151:$DC$151,0)),0)</f>
        <v>0</v>
      </c>
      <c r="I1152" s="314">
        <f ca="1">+IFERROR(INDEX('Hoja de Trabajo para listado'!$A$155:$Z$1048576,MATCH($A1152,'Hoja de Trabajo para listado'!$A$155:$A$1048576,0),MATCH((CUADRO!I$5&amp;$E1152),'Hoja de Trabajo para listado'!$A$151:$Z$151,0)),0)+IFERROR(INDEX('Hoja de Trabajo para listado'!$AB$155:$BA$1048576,MATCH($A1152,'Hoja de Trabajo para listado'!$AB$155:$AB$1048576,0),MATCH((CUADRO!I$5&amp;$E1152),'Hoja de Trabajo para listado'!$AB$151:$BA$151,0)),0)+IFERROR(INDEX('Hoja de Trabajo para listado'!$BC$155:$CB$1048576,MATCH($A1152,'Hoja de Trabajo para listado'!$BC$155:$BC$1048576,0),MATCH((CUADRO!I$5&amp;$E1152),'Hoja de Trabajo para listado'!$BC$151:$CB$151,0)),0)+IFERROR(INDEX('Hoja de Trabajo para listado'!$DE$153:$DG$274,MATCH($A1152,'Hoja de Trabajo para listado'!$DE$153:$DE$1048576,0),MATCH((CUADRO!I$5&amp;$E1152),'Hoja de Trabajo para listado'!$DE$151:$DG$151,0)),0)+IFERROR(INDEX('Hoja de Trabajo para listado'!$CD$155:$DC$1048576,MATCH($A1152,'Hoja de Trabajo para listado'!$CD$155:$CD$1048576,0),MATCH((CUADRO!I$5&amp;$E1152),'Hoja de Trabajo para listado'!$CD$151:$DC$151,0)),0)</f>
        <v>0</v>
      </c>
      <c r="J1152" s="314">
        <f ca="1">+IFERROR(INDEX('Hoja de Trabajo para listado'!$A$155:$Z$1048576,MATCH($A1152,'Hoja de Trabajo para listado'!$A$155:$A$1048576,0),MATCH((CUADRO!J$5&amp;$E1152),'Hoja de Trabajo para listado'!$A$151:$Z$151,0)),0)+IFERROR(INDEX('Hoja de Trabajo para listado'!$AB$155:$BA$1048576,MATCH($A1152,'Hoja de Trabajo para listado'!$AB$155:$AB$1048576,0),MATCH((CUADRO!J$5&amp;$E1152),'Hoja de Trabajo para listado'!$AB$151:$BA$151,0)),0)+IFERROR(INDEX('Hoja de Trabajo para listado'!$BC$155:$CB$1048576,MATCH($A1152,'Hoja de Trabajo para listado'!$BC$155:$BC$1048576,0),MATCH((CUADRO!J$5&amp;$E1152),'Hoja de Trabajo para listado'!$BC$151:$CB$151,0)),0)+IFERROR(INDEX('Hoja de Trabajo para listado'!$DE$153:$DG$274,MATCH($A1152,'Hoja de Trabajo para listado'!$DE$153:$DE$1048576,0),MATCH((CUADRO!J$5&amp;$E1152),'Hoja de Trabajo para listado'!$DE$151:$DG$151,0)),0)+IFERROR(INDEX('Hoja de Trabajo para listado'!$CD$155:$DC$1048576,MATCH($A1152,'Hoja de Trabajo para listado'!$CD$155:$CD$1048576,0),MATCH((CUADRO!J$5&amp;$E1152),'Hoja de Trabajo para listado'!$CD$151:$DC$151,0)),0)</f>
        <v>0</v>
      </c>
      <c r="K1152" s="314">
        <f ca="1">+IFERROR(INDEX('Hoja de Trabajo para listado'!$A$155:$Z$1048576,MATCH($A1152,'Hoja de Trabajo para listado'!$A$155:$A$1048576,0),MATCH((CUADRO!K$5&amp;$E1152),'Hoja de Trabajo para listado'!$A$151:$Z$151,0)),0)+IFERROR(INDEX('Hoja de Trabajo para listado'!$AB$155:$BA$1048576,MATCH($A1152,'Hoja de Trabajo para listado'!$AB$155:$AB$1048576,0),MATCH((CUADRO!K$5&amp;$E1152),'Hoja de Trabajo para listado'!$AB$151:$BA$151,0)),0)+IFERROR(INDEX('Hoja de Trabajo para listado'!$BC$155:$CB$1048576,MATCH($A1152,'Hoja de Trabajo para listado'!$BC$155:$BC$1048576,0),MATCH((CUADRO!K$5&amp;$E1152),'Hoja de Trabajo para listado'!$BC$151:$CB$151,0)),0)+IFERROR(INDEX('Hoja de Trabajo para listado'!$DE$153:$DG$274,MATCH($A1152,'Hoja de Trabajo para listado'!$DE$153:$DE$1048576,0),MATCH((CUADRO!K$5&amp;$E1152),'Hoja de Trabajo para listado'!$DE$151:$DG$151,0)),0)+IFERROR(INDEX('Hoja de Trabajo para listado'!$CD$155:$DC$1048576,MATCH($A1152,'Hoja de Trabajo para listado'!$CD$155:$CD$1048576,0),MATCH((CUADRO!K$5&amp;$E1152),'Hoja de Trabajo para listado'!$CD$151:$DC$151,0)),0)</f>
        <v>0</v>
      </c>
      <c r="L1152" s="314">
        <f ca="1">+IFERROR(INDEX('Hoja de Trabajo para listado'!$A$155:$Z$1048576,MATCH($A1152,'Hoja de Trabajo para listado'!$A$155:$A$1048576,0),MATCH((CUADRO!L$5&amp;$E1152),'Hoja de Trabajo para listado'!$A$151:$Z$151,0)),0)+IFERROR(INDEX('Hoja de Trabajo para listado'!$AB$155:$BA$1048576,MATCH($A1152,'Hoja de Trabajo para listado'!$AB$155:$AB$1048576,0),MATCH((CUADRO!L$5&amp;$E1152),'Hoja de Trabajo para listado'!$AB$151:$BA$151,0)),0)+IFERROR(INDEX('Hoja de Trabajo para listado'!$BC$155:$CB$1048576,MATCH($A1152,'Hoja de Trabajo para listado'!$BC$155:$BC$1048576,0),MATCH((CUADRO!L$5&amp;$E1152),'Hoja de Trabajo para listado'!$BC$151:$CB$151,0)),0)+IFERROR(INDEX('Hoja de Trabajo para listado'!$DE$153:$DG$274,MATCH($A1152,'Hoja de Trabajo para listado'!$DE$153:$DE$1048576,0),MATCH((CUADRO!L$5&amp;$E1152),'Hoja de Trabajo para listado'!$DE$151:$DG$151,0)),0)+IFERROR(INDEX('Hoja de Trabajo para listado'!$CD$155:$DC$1048576,MATCH($A1152,'Hoja de Trabajo para listado'!$CD$155:$CD$1048576,0),MATCH((CUADRO!L$5&amp;$E1152),'Hoja de Trabajo para listado'!$CD$151:$DC$151,0)),0)</f>
        <v>0</v>
      </c>
      <c r="M1152" s="314">
        <f ca="1">+IFERROR(INDEX('Hoja de Trabajo para listado'!$A$155:$Z$1048576,MATCH($A1152,'Hoja de Trabajo para listado'!$A$155:$A$1048576,0),MATCH((CUADRO!M$5&amp;$E1152),'Hoja de Trabajo para listado'!$A$151:$Z$151,0)),0)+IFERROR(INDEX('Hoja de Trabajo para listado'!$AB$155:$BA$1048576,MATCH($A1152,'Hoja de Trabajo para listado'!$AB$155:$AB$1048576,0),MATCH((CUADRO!M$5&amp;$E1152),'Hoja de Trabajo para listado'!$AB$151:$BA$151,0)),0)+IFERROR(INDEX('Hoja de Trabajo para listado'!$BC$155:$CB$1048576,MATCH($A1152,'Hoja de Trabajo para listado'!$BC$155:$BC$1048576,0),MATCH((CUADRO!M$5&amp;$E1152),'Hoja de Trabajo para listado'!$BC$151:$CB$151,0)),0)+IFERROR(INDEX('Hoja de Trabajo para listado'!$DE$153:$DG$274,MATCH($A1152,'Hoja de Trabajo para listado'!$DE$153:$DE$1048576,0),MATCH((CUADRO!M$5&amp;$E1152),'Hoja de Trabajo para listado'!$DE$151:$DG$151,0)),0)+IFERROR(INDEX('Hoja de Trabajo para listado'!$CD$155:$DC$1048576,MATCH($A1152,'Hoja de Trabajo para listado'!$CD$155:$CD$1048576,0),MATCH((CUADRO!M$5&amp;$E1152),'Hoja de Trabajo para listado'!$CD$151:$DC$151,0)),0)</f>
        <v>0</v>
      </c>
      <c r="N1152" s="314">
        <f ca="1">+IFERROR(INDEX('Hoja de Trabajo para listado'!$A$155:$Z$1048576,MATCH($A1152,'Hoja de Trabajo para listado'!$A$155:$A$1048576,0),MATCH((CUADRO!N$5&amp;$E1152),'Hoja de Trabajo para listado'!$A$151:$Z$151,0)),0)+IFERROR(INDEX('Hoja de Trabajo para listado'!$AB$155:$BA$1048576,MATCH($A1152,'Hoja de Trabajo para listado'!$AB$155:$AB$1048576,0),MATCH((CUADRO!N$5&amp;$E1152),'Hoja de Trabajo para listado'!$AB$151:$BA$151,0)),0)+IFERROR(INDEX('Hoja de Trabajo para listado'!$BC$155:$CB$1048576,MATCH($A1152,'Hoja de Trabajo para listado'!$BC$155:$BC$1048576,0),MATCH((CUADRO!N$5&amp;$E1152),'Hoja de Trabajo para listado'!$BC$151:$CB$151,0)),0)+IFERROR(INDEX('Hoja de Trabajo para listado'!$DE$153:$DG$274,MATCH($A1152,'Hoja de Trabajo para listado'!$DE$153:$DE$1048576,0),MATCH((CUADRO!N$5&amp;$E1152),'Hoja de Trabajo para listado'!$DE$151:$DG$151,0)),0)+IFERROR(INDEX('Hoja de Trabajo para listado'!$CD$155:$DC$1048576,MATCH($A1152,'Hoja de Trabajo para listado'!$CD$155:$CD$1048576,0),MATCH((CUADRO!N$5&amp;$E1152),'Hoja de Trabajo para listado'!$CD$151:$DC$151,0)),0)</f>
        <v>0</v>
      </c>
      <c r="O1152" s="314">
        <f ca="1">+IFERROR(INDEX('Hoja de Trabajo para listado'!$A$155:$Z$1048576,MATCH($A1152,'Hoja de Trabajo para listado'!$A$155:$A$1048576,0),MATCH((CUADRO!O$5&amp;$E1152),'Hoja de Trabajo para listado'!$A$151:$Z$151,0)),0)+IFERROR(INDEX('Hoja de Trabajo para listado'!$AB$155:$BA$1048576,MATCH($A1152,'Hoja de Trabajo para listado'!$AB$155:$AB$1048576,0),MATCH((CUADRO!O$5&amp;$E1152),'Hoja de Trabajo para listado'!$AB$151:$BA$151,0)),0)+IFERROR(INDEX('Hoja de Trabajo para listado'!$BC$155:$CB$1048576,MATCH($A1152,'Hoja de Trabajo para listado'!$BC$155:$BC$1048576,0),MATCH((CUADRO!O$5&amp;$E1152),'Hoja de Trabajo para listado'!$BC$151:$CB$151,0)),0)+IFERROR(INDEX('Hoja de Trabajo para listado'!$DE$153:$DG$274,MATCH($A1152,'Hoja de Trabajo para listado'!$DE$153:$DE$1048576,0),MATCH((CUADRO!O$5&amp;$E1152),'Hoja de Trabajo para listado'!$DE$151:$DG$151,0)),0)+IFERROR(INDEX('Hoja de Trabajo para listado'!$CD$155:$DC$1048576,MATCH($A1152,'Hoja de Trabajo para listado'!$CD$155:$CD$1048576,0),MATCH((CUADRO!O$5&amp;$E1152),'Hoja de Trabajo para listado'!$CD$151:$DC$151,0)),0)</f>
        <v>0</v>
      </c>
      <c r="P1152" s="314">
        <f ca="1">+IFERROR(INDEX('Hoja de Trabajo para listado'!$A$155:$Z$1048576,MATCH($A1152,'Hoja de Trabajo para listado'!$A$155:$A$1048576,0),MATCH((CUADRO!P$5&amp;$E1152),'Hoja de Trabajo para listado'!$A$151:$Z$151,0)),0)+IFERROR(INDEX('Hoja de Trabajo para listado'!$AB$155:$BA$1048576,MATCH($A1152,'Hoja de Trabajo para listado'!$AB$155:$AB$1048576,0),MATCH((CUADRO!P$5&amp;$E1152),'Hoja de Trabajo para listado'!$AB$151:$BA$151,0)),0)+IFERROR(INDEX('Hoja de Trabajo para listado'!$BC$155:$CB$1048576,MATCH($A1152,'Hoja de Trabajo para listado'!$BC$155:$BC$1048576,0),MATCH((CUADRO!P$5&amp;$E1152),'Hoja de Trabajo para listado'!$BC$151:$CB$151,0)),0)+IFERROR(INDEX('Hoja de Trabajo para listado'!$DE$153:$DG$274,MATCH($A1152,'Hoja de Trabajo para listado'!$DE$153:$DE$1048576,0),MATCH((CUADRO!P$5&amp;$E1152),'Hoja de Trabajo para listado'!$DE$151:$DG$151,0)),0)+IFERROR(INDEX('Hoja de Trabajo para listado'!$CD$155:$DC$1048576,MATCH($A1152,'Hoja de Trabajo para listado'!$CD$155:$CD$1048576,0),MATCH((CUADRO!P$5&amp;$E1152),'Hoja de Trabajo para listado'!$CD$151:$DC$151,0)),0)</f>
        <v>0</v>
      </c>
      <c r="Q1152" s="314">
        <f ca="1">+IFERROR(INDEX('Hoja de Trabajo para listado'!$A$155:$Z$1048576,MATCH($A1152,'Hoja de Trabajo para listado'!$A$155:$A$1048576,0),MATCH((CUADRO!Q$5&amp;$E1152),'Hoja de Trabajo para listado'!$A$151:$Z$151,0)),0)+IFERROR(INDEX('Hoja de Trabajo para listado'!$AB$155:$BA$1048576,MATCH($A1152,'Hoja de Trabajo para listado'!$AB$155:$AB$1048576,0),MATCH((CUADRO!Q$5&amp;$E1152),'Hoja de Trabajo para listado'!$AB$151:$BA$151,0)),0)+IFERROR(INDEX('Hoja de Trabajo para listado'!$BC$155:$CB$1048576,MATCH($A1152,'Hoja de Trabajo para listado'!$BC$155:$BC$1048576,0),MATCH((CUADRO!Q$5&amp;$E1152),'Hoja de Trabajo para listado'!$BC$151:$CB$151,0)),0)+IFERROR(INDEX('Hoja de Trabajo para listado'!$DE$153:$DG$274,MATCH($A1152,'Hoja de Trabajo para listado'!$DE$153:$DE$1048576,0),MATCH((CUADRO!Q$5&amp;$E1152),'Hoja de Trabajo para listado'!$DE$151:$DG$151,0)),0)+IFERROR(INDEX('Hoja de Trabajo para listado'!$CD$155:$DC$1048576,MATCH($A1152,'Hoja de Trabajo para listado'!$CD$155:$CD$1048576,0),MATCH((CUADRO!Q$5&amp;$E1152),'Hoja de Trabajo para listado'!$CD$151:$DC$151,0)),0)</f>
        <v>0</v>
      </c>
      <c r="R1152" s="314">
        <f t="shared" ca="1" si="34"/>
        <v>0</v>
      </c>
      <c r="S1152" s="314"/>
      <c r="T1152" s="314">
        <f ca="1">+T1153</f>
        <v>4146</v>
      </c>
      <c r="U1152" s="313">
        <f t="shared" si="35"/>
        <v>1</v>
      </c>
      <c r="V1152" s="319" t="str">
        <f>+VLOOKUP(A1152,bd_lista!$A$3:$E$593,5,FALSE)</f>
        <v>Universidades Públicas</v>
      </c>
      <c r="W1152" s="341" t="str">
        <f>+V1152</f>
        <v>Universidades Públicas</v>
      </c>
    </row>
    <row r="1153" spans="1:23" customFormat="1" ht="27" hidden="1" customHeight="1">
      <c r="A1153" s="323">
        <v>141</v>
      </c>
      <c r="B1153" s="418"/>
      <c r="C1153" s="339" t="str">
        <f>+VLOOKUP(A1153,bd_lista!$A$3:$C$593,3,FALSE)</f>
        <v>Universidad Mayor de San Simón</v>
      </c>
      <c r="D1153" s="339"/>
      <c r="E1153" s="319" t="s">
        <v>1419</v>
      </c>
      <c r="F1153" s="314">
        <f ca="1">+IFERROR(INDEX('Hoja de Trabajo para listado'!$A$155:$Z$1048576,MATCH($A1153,'Hoja de Trabajo para listado'!$A$155:$A$1048576,0),MATCH((CUADRO!F$5&amp;$E1153),'Hoja de Trabajo para listado'!$A$151:$Z$151,0)),0)+IFERROR(INDEX('Hoja de Trabajo para listado'!$AB$155:$BA$1048576,MATCH($A1153,'Hoja de Trabajo para listado'!$AB$155:$AB$1048576,0),MATCH((CUADRO!F$5&amp;$E1153),'Hoja de Trabajo para listado'!$AB$151:$BA$151,0)),0)+IFERROR(INDEX('Hoja de Trabajo para listado'!$BC$155:$CB$1048576,MATCH($A1153,'Hoja de Trabajo para listado'!$BC$155:$BC$1048576,0),MATCH((CUADRO!F$5&amp;$E1153),'Hoja de Trabajo para listado'!$BC$151:$CB$151,0)),0)+IFERROR(INDEX('Hoja de Trabajo para listado'!$DE$153:$DG$274,MATCH($A1153,'Hoja de Trabajo para listado'!$DE$153:$DE$1048576,0),MATCH((CUADRO!F$5&amp;$E1153),'Hoja de Trabajo para listado'!$DE$151:$DG$151,0)),0)+IFERROR(INDEX('Hoja de Trabajo para listado'!$CD$155:$DC$1048576,MATCH($A1153,'Hoja de Trabajo para listado'!$CD$155:$CD$1048576,0),MATCH((CUADRO!F$5&amp;$E1153),'Hoja de Trabajo para listado'!$CD$151:$DC$151,0)),0)</f>
        <v>0</v>
      </c>
      <c r="G1153" s="314">
        <f ca="1">+IFERROR(INDEX('Hoja de Trabajo para listado'!$A$155:$Z$1048576,MATCH($A1153,'Hoja de Trabajo para listado'!$A$155:$A$1048576,0),MATCH((CUADRO!G$5&amp;$E1153),'Hoja de Trabajo para listado'!$A$151:$Z$151,0)),0)+IFERROR(INDEX('Hoja de Trabajo para listado'!$AB$155:$BA$1048576,MATCH($A1153,'Hoja de Trabajo para listado'!$AB$155:$AB$1048576,0),MATCH((CUADRO!G$5&amp;$E1153),'Hoja de Trabajo para listado'!$AB$151:$BA$151,0)),0)+IFERROR(INDEX('Hoja de Trabajo para listado'!$BC$155:$CB$1048576,MATCH($A1153,'Hoja de Trabajo para listado'!$BC$155:$BC$1048576,0),MATCH((CUADRO!G$5&amp;$E1153),'Hoja de Trabajo para listado'!$BC$151:$CB$151,0)),0)+IFERROR(INDEX('Hoja de Trabajo para listado'!$DE$153:$DG$274,MATCH($A1153,'Hoja de Trabajo para listado'!$DE$153:$DE$1048576,0),MATCH((CUADRO!G$5&amp;$E1153),'Hoja de Trabajo para listado'!$DE$151:$DG$151,0)),0)+IFERROR(INDEX('Hoja de Trabajo para listado'!$CD$155:$DC$1048576,MATCH($A1153,'Hoja de Trabajo para listado'!$CD$155:$CD$1048576,0),MATCH((CUADRO!G$5&amp;$E1153),'Hoja de Trabajo para listado'!$CD$151:$DC$151,0)),0)</f>
        <v>4146</v>
      </c>
      <c r="H1153" s="314">
        <f ca="1">+IFERROR(INDEX('Hoja de Trabajo para listado'!$A$155:$Z$1048576,MATCH($A1153,'Hoja de Trabajo para listado'!$A$155:$A$1048576,0),MATCH((CUADRO!H$5&amp;$E1153),'Hoja de Trabajo para listado'!$A$151:$Z$151,0)),0)+IFERROR(INDEX('Hoja de Trabajo para listado'!$AB$155:$BA$1048576,MATCH($A1153,'Hoja de Trabajo para listado'!$AB$155:$AB$1048576,0),MATCH((CUADRO!H$5&amp;$E1153),'Hoja de Trabajo para listado'!$AB$151:$BA$151,0)),0)+IFERROR(INDEX('Hoja de Trabajo para listado'!$BC$155:$CB$1048576,MATCH($A1153,'Hoja de Trabajo para listado'!$BC$155:$BC$1048576,0),MATCH((CUADRO!H$5&amp;$E1153),'Hoja de Trabajo para listado'!$BC$151:$CB$151,0)),0)+IFERROR(INDEX('Hoja de Trabajo para listado'!$DE$153:$DG$274,MATCH($A1153,'Hoja de Trabajo para listado'!$DE$153:$DE$1048576,0),MATCH((CUADRO!H$5&amp;$E1153),'Hoja de Trabajo para listado'!$DE$151:$DG$151,0)),0)+IFERROR(INDEX('Hoja de Trabajo para listado'!$CD$155:$DC$1048576,MATCH($A1153,'Hoja de Trabajo para listado'!$CD$155:$CD$1048576,0),MATCH((CUADRO!H$5&amp;$E1153),'Hoja de Trabajo para listado'!$CD$151:$DC$151,0)),0)</f>
        <v>0</v>
      </c>
      <c r="I1153" s="314">
        <f ca="1">+IFERROR(INDEX('Hoja de Trabajo para listado'!$A$155:$Z$1048576,MATCH($A1153,'Hoja de Trabajo para listado'!$A$155:$A$1048576,0),MATCH((CUADRO!I$5&amp;$E1153),'Hoja de Trabajo para listado'!$A$151:$Z$151,0)),0)+IFERROR(INDEX('Hoja de Trabajo para listado'!$AB$155:$BA$1048576,MATCH($A1153,'Hoja de Trabajo para listado'!$AB$155:$AB$1048576,0),MATCH((CUADRO!I$5&amp;$E1153),'Hoja de Trabajo para listado'!$AB$151:$BA$151,0)),0)+IFERROR(INDEX('Hoja de Trabajo para listado'!$BC$155:$CB$1048576,MATCH($A1153,'Hoja de Trabajo para listado'!$BC$155:$BC$1048576,0),MATCH((CUADRO!I$5&amp;$E1153),'Hoja de Trabajo para listado'!$BC$151:$CB$151,0)),0)+IFERROR(INDEX('Hoja de Trabajo para listado'!$DE$153:$DG$274,MATCH($A1153,'Hoja de Trabajo para listado'!$DE$153:$DE$1048576,0),MATCH((CUADRO!I$5&amp;$E1153),'Hoja de Trabajo para listado'!$DE$151:$DG$151,0)),0)+IFERROR(INDEX('Hoja de Trabajo para listado'!$CD$155:$DC$1048576,MATCH($A1153,'Hoja de Trabajo para listado'!$CD$155:$CD$1048576,0),MATCH((CUADRO!I$5&amp;$E1153),'Hoja de Trabajo para listado'!$CD$151:$DC$151,0)),0)</f>
        <v>0</v>
      </c>
      <c r="J1153" s="314">
        <f ca="1">+IFERROR(INDEX('Hoja de Trabajo para listado'!$A$155:$Z$1048576,MATCH($A1153,'Hoja de Trabajo para listado'!$A$155:$A$1048576,0),MATCH((CUADRO!J$5&amp;$E1153),'Hoja de Trabajo para listado'!$A$151:$Z$151,0)),0)+IFERROR(INDEX('Hoja de Trabajo para listado'!$AB$155:$BA$1048576,MATCH($A1153,'Hoja de Trabajo para listado'!$AB$155:$AB$1048576,0),MATCH((CUADRO!J$5&amp;$E1153),'Hoja de Trabajo para listado'!$AB$151:$BA$151,0)),0)+IFERROR(INDEX('Hoja de Trabajo para listado'!$BC$155:$CB$1048576,MATCH($A1153,'Hoja de Trabajo para listado'!$BC$155:$BC$1048576,0),MATCH((CUADRO!J$5&amp;$E1153),'Hoja de Trabajo para listado'!$BC$151:$CB$151,0)),0)+IFERROR(INDEX('Hoja de Trabajo para listado'!$DE$153:$DG$274,MATCH($A1153,'Hoja de Trabajo para listado'!$DE$153:$DE$1048576,0),MATCH((CUADRO!J$5&amp;$E1153),'Hoja de Trabajo para listado'!$DE$151:$DG$151,0)),0)+IFERROR(INDEX('Hoja de Trabajo para listado'!$CD$155:$DC$1048576,MATCH($A1153,'Hoja de Trabajo para listado'!$CD$155:$CD$1048576,0),MATCH((CUADRO!J$5&amp;$E1153),'Hoja de Trabajo para listado'!$CD$151:$DC$151,0)),0)</f>
        <v>0</v>
      </c>
      <c r="K1153" s="314">
        <f ca="1">+IFERROR(INDEX('Hoja de Trabajo para listado'!$A$155:$Z$1048576,MATCH($A1153,'Hoja de Trabajo para listado'!$A$155:$A$1048576,0),MATCH((CUADRO!K$5&amp;$E1153),'Hoja de Trabajo para listado'!$A$151:$Z$151,0)),0)+IFERROR(INDEX('Hoja de Trabajo para listado'!$AB$155:$BA$1048576,MATCH($A1153,'Hoja de Trabajo para listado'!$AB$155:$AB$1048576,0),MATCH((CUADRO!K$5&amp;$E1153),'Hoja de Trabajo para listado'!$AB$151:$BA$151,0)),0)+IFERROR(INDEX('Hoja de Trabajo para listado'!$BC$155:$CB$1048576,MATCH($A1153,'Hoja de Trabajo para listado'!$BC$155:$BC$1048576,0),MATCH((CUADRO!K$5&amp;$E1153),'Hoja de Trabajo para listado'!$BC$151:$CB$151,0)),0)+IFERROR(INDEX('Hoja de Trabajo para listado'!$DE$153:$DG$274,MATCH($A1153,'Hoja de Trabajo para listado'!$DE$153:$DE$1048576,0),MATCH((CUADRO!K$5&amp;$E1153),'Hoja de Trabajo para listado'!$DE$151:$DG$151,0)),0)+IFERROR(INDEX('Hoja de Trabajo para listado'!$CD$155:$DC$1048576,MATCH($A1153,'Hoja de Trabajo para listado'!$CD$155:$CD$1048576,0),MATCH((CUADRO!K$5&amp;$E1153),'Hoja de Trabajo para listado'!$CD$151:$DC$151,0)),0)</f>
        <v>0</v>
      </c>
      <c r="L1153" s="314">
        <f ca="1">+IFERROR(INDEX('Hoja de Trabajo para listado'!$A$155:$Z$1048576,MATCH($A1153,'Hoja de Trabajo para listado'!$A$155:$A$1048576,0),MATCH((CUADRO!L$5&amp;$E1153),'Hoja de Trabajo para listado'!$A$151:$Z$151,0)),0)+IFERROR(INDEX('Hoja de Trabajo para listado'!$AB$155:$BA$1048576,MATCH($A1153,'Hoja de Trabajo para listado'!$AB$155:$AB$1048576,0),MATCH((CUADRO!L$5&amp;$E1153),'Hoja de Trabajo para listado'!$AB$151:$BA$151,0)),0)+IFERROR(INDEX('Hoja de Trabajo para listado'!$BC$155:$CB$1048576,MATCH($A1153,'Hoja de Trabajo para listado'!$BC$155:$BC$1048576,0),MATCH((CUADRO!L$5&amp;$E1153),'Hoja de Trabajo para listado'!$BC$151:$CB$151,0)),0)+IFERROR(INDEX('Hoja de Trabajo para listado'!$DE$153:$DG$274,MATCH($A1153,'Hoja de Trabajo para listado'!$DE$153:$DE$1048576,0),MATCH((CUADRO!L$5&amp;$E1153),'Hoja de Trabajo para listado'!$DE$151:$DG$151,0)),0)+IFERROR(INDEX('Hoja de Trabajo para listado'!$CD$155:$DC$1048576,MATCH($A1153,'Hoja de Trabajo para listado'!$CD$155:$CD$1048576,0),MATCH((CUADRO!L$5&amp;$E1153),'Hoja de Trabajo para listado'!$CD$151:$DC$151,0)),0)</f>
        <v>0</v>
      </c>
      <c r="M1153" s="314">
        <f ca="1">+IFERROR(INDEX('Hoja de Trabajo para listado'!$A$155:$Z$1048576,MATCH($A1153,'Hoja de Trabajo para listado'!$A$155:$A$1048576,0),MATCH((CUADRO!M$5&amp;$E1153),'Hoja de Trabajo para listado'!$A$151:$Z$151,0)),0)+IFERROR(INDEX('Hoja de Trabajo para listado'!$AB$155:$BA$1048576,MATCH($A1153,'Hoja de Trabajo para listado'!$AB$155:$AB$1048576,0),MATCH((CUADRO!M$5&amp;$E1153),'Hoja de Trabajo para listado'!$AB$151:$BA$151,0)),0)+IFERROR(INDEX('Hoja de Trabajo para listado'!$BC$155:$CB$1048576,MATCH($A1153,'Hoja de Trabajo para listado'!$BC$155:$BC$1048576,0),MATCH((CUADRO!M$5&amp;$E1153),'Hoja de Trabajo para listado'!$BC$151:$CB$151,0)),0)+IFERROR(INDEX('Hoja de Trabajo para listado'!$DE$153:$DG$274,MATCH($A1153,'Hoja de Trabajo para listado'!$DE$153:$DE$1048576,0),MATCH((CUADRO!M$5&amp;$E1153),'Hoja de Trabajo para listado'!$DE$151:$DG$151,0)),0)+IFERROR(INDEX('Hoja de Trabajo para listado'!$CD$155:$DC$1048576,MATCH($A1153,'Hoja de Trabajo para listado'!$CD$155:$CD$1048576,0),MATCH((CUADRO!M$5&amp;$E1153),'Hoja de Trabajo para listado'!$CD$151:$DC$151,0)),0)</f>
        <v>0</v>
      </c>
      <c r="N1153" s="314">
        <f ca="1">+IFERROR(INDEX('Hoja de Trabajo para listado'!$A$155:$Z$1048576,MATCH($A1153,'Hoja de Trabajo para listado'!$A$155:$A$1048576,0),MATCH((CUADRO!N$5&amp;$E1153),'Hoja de Trabajo para listado'!$A$151:$Z$151,0)),0)+IFERROR(INDEX('Hoja de Trabajo para listado'!$AB$155:$BA$1048576,MATCH($A1153,'Hoja de Trabajo para listado'!$AB$155:$AB$1048576,0),MATCH((CUADRO!N$5&amp;$E1153),'Hoja de Trabajo para listado'!$AB$151:$BA$151,0)),0)+IFERROR(INDEX('Hoja de Trabajo para listado'!$BC$155:$CB$1048576,MATCH($A1153,'Hoja de Trabajo para listado'!$BC$155:$BC$1048576,0),MATCH((CUADRO!N$5&amp;$E1153),'Hoja de Trabajo para listado'!$BC$151:$CB$151,0)),0)+IFERROR(INDEX('Hoja de Trabajo para listado'!$DE$153:$DG$274,MATCH($A1153,'Hoja de Trabajo para listado'!$DE$153:$DE$1048576,0),MATCH((CUADRO!N$5&amp;$E1153),'Hoja de Trabajo para listado'!$DE$151:$DG$151,0)),0)+IFERROR(INDEX('Hoja de Trabajo para listado'!$CD$155:$DC$1048576,MATCH($A1153,'Hoja de Trabajo para listado'!$CD$155:$CD$1048576,0),MATCH((CUADRO!N$5&amp;$E1153),'Hoja de Trabajo para listado'!$CD$151:$DC$151,0)),0)</f>
        <v>0</v>
      </c>
      <c r="O1153" s="314">
        <f ca="1">+IFERROR(INDEX('Hoja de Trabajo para listado'!$A$155:$Z$1048576,MATCH($A1153,'Hoja de Trabajo para listado'!$A$155:$A$1048576,0),MATCH((CUADRO!O$5&amp;$E1153),'Hoja de Trabajo para listado'!$A$151:$Z$151,0)),0)+IFERROR(INDEX('Hoja de Trabajo para listado'!$AB$155:$BA$1048576,MATCH($A1153,'Hoja de Trabajo para listado'!$AB$155:$AB$1048576,0),MATCH((CUADRO!O$5&amp;$E1153),'Hoja de Trabajo para listado'!$AB$151:$BA$151,0)),0)+IFERROR(INDEX('Hoja de Trabajo para listado'!$BC$155:$CB$1048576,MATCH($A1153,'Hoja de Trabajo para listado'!$BC$155:$BC$1048576,0),MATCH((CUADRO!O$5&amp;$E1153),'Hoja de Trabajo para listado'!$BC$151:$CB$151,0)),0)+IFERROR(INDEX('Hoja de Trabajo para listado'!$DE$153:$DG$274,MATCH($A1153,'Hoja de Trabajo para listado'!$DE$153:$DE$1048576,0),MATCH((CUADRO!O$5&amp;$E1153),'Hoja de Trabajo para listado'!$DE$151:$DG$151,0)),0)+IFERROR(INDEX('Hoja de Trabajo para listado'!$CD$155:$DC$1048576,MATCH($A1153,'Hoja de Trabajo para listado'!$CD$155:$CD$1048576,0),MATCH((CUADRO!O$5&amp;$E1153),'Hoja de Trabajo para listado'!$CD$151:$DC$151,0)),0)</f>
        <v>0</v>
      </c>
      <c r="P1153" s="314">
        <f ca="1">+IFERROR(INDEX('Hoja de Trabajo para listado'!$A$155:$Z$1048576,MATCH($A1153,'Hoja de Trabajo para listado'!$A$155:$A$1048576,0),MATCH((CUADRO!P$5&amp;$E1153),'Hoja de Trabajo para listado'!$A$151:$Z$151,0)),0)+IFERROR(INDEX('Hoja de Trabajo para listado'!$AB$155:$BA$1048576,MATCH($A1153,'Hoja de Trabajo para listado'!$AB$155:$AB$1048576,0),MATCH((CUADRO!P$5&amp;$E1153),'Hoja de Trabajo para listado'!$AB$151:$BA$151,0)),0)+IFERROR(INDEX('Hoja de Trabajo para listado'!$BC$155:$CB$1048576,MATCH($A1153,'Hoja de Trabajo para listado'!$BC$155:$BC$1048576,0),MATCH((CUADRO!P$5&amp;$E1153),'Hoja de Trabajo para listado'!$BC$151:$CB$151,0)),0)+IFERROR(INDEX('Hoja de Trabajo para listado'!$DE$153:$DG$274,MATCH($A1153,'Hoja de Trabajo para listado'!$DE$153:$DE$1048576,0),MATCH((CUADRO!P$5&amp;$E1153),'Hoja de Trabajo para listado'!$DE$151:$DG$151,0)),0)+IFERROR(INDEX('Hoja de Trabajo para listado'!$CD$155:$DC$1048576,MATCH($A1153,'Hoja de Trabajo para listado'!$CD$155:$CD$1048576,0),MATCH((CUADRO!P$5&amp;$E1153),'Hoja de Trabajo para listado'!$CD$151:$DC$151,0)),0)</f>
        <v>0</v>
      </c>
      <c r="Q1153" s="314">
        <f ca="1">+IFERROR(INDEX('Hoja de Trabajo para listado'!$A$155:$Z$1048576,MATCH($A1153,'Hoja de Trabajo para listado'!$A$155:$A$1048576,0),MATCH((CUADRO!Q$5&amp;$E1153),'Hoja de Trabajo para listado'!$A$151:$Z$151,0)),0)+IFERROR(INDEX('Hoja de Trabajo para listado'!$AB$155:$BA$1048576,MATCH($A1153,'Hoja de Trabajo para listado'!$AB$155:$AB$1048576,0),MATCH((CUADRO!Q$5&amp;$E1153),'Hoja de Trabajo para listado'!$AB$151:$BA$151,0)),0)+IFERROR(INDEX('Hoja de Trabajo para listado'!$BC$155:$CB$1048576,MATCH($A1153,'Hoja de Trabajo para listado'!$BC$155:$BC$1048576,0),MATCH((CUADRO!Q$5&amp;$E1153),'Hoja de Trabajo para listado'!$BC$151:$CB$151,0)),0)+IFERROR(INDEX('Hoja de Trabajo para listado'!$DE$153:$DG$274,MATCH($A1153,'Hoja de Trabajo para listado'!$DE$153:$DE$1048576,0),MATCH((CUADRO!Q$5&amp;$E1153),'Hoja de Trabajo para listado'!$DE$151:$DG$151,0)),0)+IFERROR(INDEX('Hoja de Trabajo para listado'!$CD$155:$DC$1048576,MATCH($A1153,'Hoja de Trabajo para listado'!$CD$155:$CD$1048576,0),MATCH((CUADRO!Q$5&amp;$E1153),'Hoja de Trabajo para listado'!$CD$151:$DC$151,0)),0)</f>
        <v>0</v>
      </c>
      <c r="R1153" s="314">
        <f t="shared" ca="1" si="34"/>
        <v>4146</v>
      </c>
      <c r="S1153" s="314">
        <f ca="1">+R1152+R1153</f>
        <v>4146</v>
      </c>
      <c r="T1153" s="314">
        <f ca="1">+S1153</f>
        <v>4146</v>
      </c>
      <c r="U1153" s="348">
        <f t="shared" si="35"/>
        <v>2</v>
      </c>
      <c r="V1153" s="319" t="str">
        <f>+VLOOKUP(A1153,bd_lista!$A$3:$E$593,5,FALSE)</f>
        <v>Universidades Públicas</v>
      </c>
      <c r="W1153" s="320"/>
    </row>
    <row r="1154" spans="1:23" customFormat="1" ht="27" hidden="1" customHeight="1">
      <c r="A1154" s="323">
        <v>139</v>
      </c>
      <c r="B1154" s="418">
        <f>+A1154</f>
        <v>139</v>
      </c>
      <c r="C1154" s="318" t="str">
        <f>+VLOOKUP(A1154,bd_lista!$A$3:$C$593,3,FALSE)</f>
        <v>Universidad Mayor de San Andrés</v>
      </c>
      <c r="D1154" s="339" t="str">
        <f>+C1154</f>
        <v>Universidad Mayor de San Andrés</v>
      </c>
      <c r="E1154" s="318" t="s">
        <v>1418</v>
      </c>
      <c r="F1154" s="314">
        <f ca="1">+IFERROR(INDEX('Hoja de Trabajo para listado'!$A$155:$Z$1048576,MATCH($A1154,'Hoja de Trabajo para listado'!$A$155:$A$1048576,0),MATCH((CUADRO!F$5&amp;$E1154),'Hoja de Trabajo para listado'!$A$151:$Z$151,0)),0)+IFERROR(INDEX('Hoja de Trabajo para listado'!$AB$155:$BA$1048576,MATCH($A1154,'Hoja de Trabajo para listado'!$AB$155:$AB$1048576,0),MATCH((CUADRO!F$5&amp;$E1154),'Hoja de Trabajo para listado'!$AB$151:$BA$151,0)),0)+IFERROR(INDEX('Hoja de Trabajo para listado'!$BC$155:$CB$1048576,MATCH($A1154,'Hoja de Trabajo para listado'!$BC$155:$BC$1048576,0),MATCH((CUADRO!F$5&amp;$E1154),'Hoja de Trabajo para listado'!$BC$151:$CB$151,0)),0)+IFERROR(INDEX('Hoja de Trabajo para listado'!$DE$153:$DG$274,MATCH($A1154,'Hoja de Trabajo para listado'!$DE$153:$DE$1048576,0),MATCH((CUADRO!F$5&amp;$E1154),'Hoja de Trabajo para listado'!$DE$151:$DG$151,0)),0)+IFERROR(INDEX('Hoja de Trabajo para listado'!$CD$155:$DC$1048576,MATCH($A1154,'Hoja de Trabajo para listado'!$CD$155:$CD$1048576,0),MATCH((CUADRO!F$5&amp;$E1154),'Hoja de Trabajo para listado'!$CD$151:$DC$151,0)),0)</f>
        <v>0</v>
      </c>
      <c r="G1154" s="314">
        <f ca="1">+IFERROR(INDEX('Hoja de Trabajo para listado'!$A$155:$Z$1048576,MATCH($A1154,'Hoja de Trabajo para listado'!$A$155:$A$1048576,0),MATCH((CUADRO!G$5&amp;$E1154),'Hoja de Trabajo para listado'!$A$151:$Z$151,0)),0)+IFERROR(INDEX('Hoja de Trabajo para listado'!$AB$155:$BA$1048576,MATCH($A1154,'Hoja de Trabajo para listado'!$AB$155:$AB$1048576,0),MATCH((CUADRO!G$5&amp;$E1154),'Hoja de Trabajo para listado'!$AB$151:$BA$151,0)),0)+IFERROR(INDEX('Hoja de Trabajo para listado'!$BC$155:$CB$1048576,MATCH($A1154,'Hoja de Trabajo para listado'!$BC$155:$BC$1048576,0),MATCH((CUADRO!G$5&amp;$E1154),'Hoja de Trabajo para listado'!$BC$151:$CB$151,0)),0)+IFERROR(INDEX('Hoja de Trabajo para listado'!$DE$153:$DG$274,MATCH($A1154,'Hoja de Trabajo para listado'!$DE$153:$DE$1048576,0),MATCH((CUADRO!G$5&amp;$E1154),'Hoja de Trabajo para listado'!$DE$151:$DG$151,0)),0)+IFERROR(INDEX('Hoja de Trabajo para listado'!$CD$155:$DC$1048576,MATCH($A1154,'Hoja de Trabajo para listado'!$CD$155:$CD$1048576,0),MATCH((CUADRO!G$5&amp;$E1154),'Hoja de Trabajo para listado'!$CD$151:$DC$151,0)),0)</f>
        <v>0</v>
      </c>
      <c r="H1154" s="314">
        <f ca="1">+IFERROR(INDEX('Hoja de Trabajo para listado'!$A$155:$Z$1048576,MATCH($A1154,'Hoja de Trabajo para listado'!$A$155:$A$1048576,0),MATCH((CUADRO!H$5&amp;$E1154),'Hoja de Trabajo para listado'!$A$151:$Z$151,0)),0)+IFERROR(INDEX('Hoja de Trabajo para listado'!$AB$155:$BA$1048576,MATCH($A1154,'Hoja de Trabajo para listado'!$AB$155:$AB$1048576,0),MATCH((CUADRO!H$5&amp;$E1154),'Hoja de Trabajo para listado'!$AB$151:$BA$151,0)),0)+IFERROR(INDEX('Hoja de Trabajo para listado'!$BC$155:$CB$1048576,MATCH($A1154,'Hoja de Trabajo para listado'!$BC$155:$BC$1048576,0),MATCH((CUADRO!H$5&amp;$E1154),'Hoja de Trabajo para listado'!$BC$151:$CB$151,0)),0)+IFERROR(INDEX('Hoja de Trabajo para listado'!$DE$153:$DG$274,MATCH($A1154,'Hoja de Trabajo para listado'!$DE$153:$DE$1048576,0),MATCH((CUADRO!H$5&amp;$E1154),'Hoja de Trabajo para listado'!$DE$151:$DG$151,0)),0)+IFERROR(INDEX('Hoja de Trabajo para listado'!$CD$155:$DC$1048576,MATCH($A1154,'Hoja de Trabajo para listado'!$CD$155:$CD$1048576,0),MATCH((CUADRO!H$5&amp;$E1154),'Hoja de Trabajo para listado'!$CD$151:$DC$151,0)),0)</f>
        <v>0</v>
      </c>
      <c r="I1154" s="314">
        <f ca="1">+IFERROR(INDEX('Hoja de Trabajo para listado'!$A$155:$Z$1048576,MATCH($A1154,'Hoja de Trabajo para listado'!$A$155:$A$1048576,0),MATCH((CUADRO!I$5&amp;$E1154),'Hoja de Trabajo para listado'!$A$151:$Z$151,0)),0)+IFERROR(INDEX('Hoja de Trabajo para listado'!$AB$155:$BA$1048576,MATCH($A1154,'Hoja de Trabajo para listado'!$AB$155:$AB$1048576,0),MATCH((CUADRO!I$5&amp;$E1154),'Hoja de Trabajo para listado'!$AB$151:$BA$151,0)),0)+IFERROR(INDEX('Hoja de Trabajo para listado'!$BC$155:$CB$1048576,MATCH($A1154,'Hoja de Trabajo para listado'!$BC$155:$BC$1048576,0),MATCH((CUADRO!I$5&amp;$E1154),'Hoja de Trabajo para listado'!$BC$151:$CB$151,0)),0)+IFERROR(INDEX('Hoja de Trabajo para listado'!$DE$153:$DG$274,MATCH($A1154,'Hoja de Trabajo para listado'!$DE$153:$DE$1048576,0),MATCH((CUADRO!I$5&amp;$E1154),'Hoja de Trabajo para listado'!$DE$151:$DG$151,0)),0)+IFERROR(INDEX('Hoja de Trabajo para listado'!$CD$155:$DC$1048576,MATCH($A1154,'Hoja de Trabajo para listado'!$CD$155:$CD$1048576,0),MATCH((CUADRO!I$5&amp;$E1154),'Hoja de Trabajo para listado'!$CD$151:$DC$151,0)),0)</f>
        <v>0</v>
      </c>
      <c r="J1154" s="314">
        <f ca="1">+IFERROR(INDEX('Hoja de Trabajo para listado'!$A$155:$Z$1048576,MATCH($A1154,'Hoja de Trabajo para listado'!$A$155:$A$1048576,0),MATCH((CUADRO!J$5&amp;$E1154),'Hoja de Trabajo para listado'!$A$151:$Z$151,0)),0)+IFERROR(INDEX('Hoja de Trabajo para listado'!$AB$155:$BA$1048576,MATCH($A1154,'Hoja de Trabajo para listado'!$AB$155:$AB$1048576,0),MATCH((CUADRO!J$5&amp;$E1154),'Hoja de Trabajo para listado'!$AB$151:$BA$151,0)),0)+IFERROR(INDEX('Hoja de Trabajo para listado'!$BC$155:$CB$1048576,MATCH($A1154,'Hoja de Trabajo para listado'!$BC$155:$BC$1048576,0),MATCH((CUADRO!J$5&amp;$E1154),'Hoja de Trabajo para listado'!$BC$151:$CB$151,0)),0)+IFERROR(INDEX('Hoja de Trabajo para listado'!$DE$153:$DG$274,MATCH($A1154,'Hoja de Trabajo para listado'!$DE$153:$DE$1048576,0),MATCH((CUADRO!J$5&amp;$E1154),'Hoja de Trabajo para listado'!$DE$151:$DG$151,0)),0)+IFERROR(INDEX('Hoja de Trabajo para listado'!$CD$155:$DC$1048576,MATCH($A1154,'Hoja de Trabajo para listado'!$CD$155:$CD$1048576,0),MATCH((CUADRO!J$5&amp;$E1154),'Hoja de Trabajo para listado'!$CD$151:$DC$151,0)),0)</f>
        <v>0</v>
      </c>
      <c r="K1154" s="314">
        <f ca="1">+IFERROR(INDEX('Hoja de Trabajo para listado'!$A$155:$Z$1048576,MATCH($A1154,'Hoja de Trabajo para listado'!$A$155:$A$1048576,0),MATCH((CUADRO!K$5&amp;$E1154),'Hoja de Trabajo para listado'!$A$151:$Z$151,0)),0)+IFERROR(INDEX('Hoja de Trabajo para listado'!$AB$155:$BA$1048576,MATCH($A1154,'Hoja de Trabajo para listado'!$AB$155:$AB$1048576,0),MATCH((CUADRO!K$5&amp;$E1154),'Hoja de Trabajo para listado'!$AB$151:$BA$151,0)),0)+IFERROR(INDEX('Hoja de Trabajo para listado'!$BC$155:$CB$1048576,MATCH($A1154,'Hoja de Trabajo para listado'!$BC$155:$BC$1048576,0),MATCH((CUADRO!K$5&amp;$E1154),'Hoja de Trabajo para listado'!$BC$151:$CB$151,0)),0)+IFERROR(INDEX('Hoja de Trabajo para listado'!$DE$153:$DG$274,MATCH($A1154,'Hoja de Trabajo para listado'!$DE$153:$DE$1048576,0),MATCH((CUADRO!K$5&amp;$E1154),'Hoja de Trabajo para listado'!$DE$151:$DG$151,0)),0)+IFERROR(INDEX('Hoja de Trabajo para listado'!$CD$155:$DC$1048576,MATCH($A1154,'Hoja de Trabajo para listado'!$CD$155:$CD$1048576,0),MATCH((CUADRO!K$5&amp;$E1154),'Hoja de Trabajo para listado'!$CD$151:$DC$151,0)),0)</f>
        <v>0</v>
      </c>
      <c r="L1154" s="314">
        <f ca="1">+IFERROR(INDEX('Hoja de Trabajo para listado'!$A$155:$Z$1048576,MATCH($A1154,'Hoja de Trabajo para listado'!$A$155:$A$1048576,0),MATCH((CUADRO!L$5&amp;$E1154),'Hoja de Trabajo para listado'!$A$151:$Z$151,0)),0)+IFERROR(INDEX('Hoja de Trabajo para listado'!$AB$155:$BA$1048576,MATCH($A1154,'Hoja de Trabajo para listado'!$AB$155:$AB$1048576,0),MATCH((CUADRO!L$5&amp;$E1154),'Hoja de Trabajo para listado'!$AB$151:$BA$151,0)),0)+IFERROR(INDEX('Hoja de Trabajo para listado'!$BC$155:$CB$1048576,MATCH($A1154,'Hoja de Trabajo para listado'!$BC$155:$BC$1048576,0),MATCH((CUADRO!L$5&amp;$E1154),'Hoja de Trabajo para listado'!$BC$151:$CB$151,0)),0)+IFERROR(INDEX('Hoja de Trabajo para listado'!$DE$153:$DG$274,MATCH($A1154,'Hoja de Trabajo para listado'!$DE$153:$DE$1048576,0),MATCH((CUADRO!L$5&amp;$E1154),'Hoja de Trabajo para listado'!$DE$151:$DG$151,0)),0)+IFERROR(INDEX('Hoja de Trabajo para listado'!$CD$155:$DC$1048576,MATCH($A1154,'Hoja de Trabajo para listado'!$CD$155:$CD$1048576,0),MATCH((CUADRO!L$5&amp;$E1154),'Hoja de Trabajo para listado'!$CD$151:$DC$151,0)),0)</f>
        <v>0</v>
      </c>
      <c r="M1154" s="314">
        <f ca="1">+IFERROR(INDEX('Hoja de Trabajo para listado'!$A$155:$Z$1048576,MATCH($A1154,'Hoja de Trabajo para listado'!$A$155:$A$1048576,0),MATCH((CUADRO!M$5&amp;$E1154),'Hoja de Trabajo para listado'!$A$151:$Z$151,0)),0)+IFERROR(INDEX('Hoja de Trabajo para listado'!$AB$155:$BA$1048576,MATCH($A1154,'Hoja de Trabajo para listado'!$AB$155:$AB$1048576,0),MATCH((CUADRO!M$5&amp;$E1154),'Hoja de Trabajo para listado'!$AB$151:$BA$151,0)),0)+IFERROR(INDEX('Hoja de Trabajo para listado'!$BC$155:$CB$1048576,MATCH($A1154,'Hoja de Trabajo para listado'!$BC$155:$BC$1048576,0),MATCH((CUADRO!M$5&amp;$E1154),'Hoja de Trabajo para listado'!$BC$151:$CB$151,0)),0)+IFERROR(INDEX('Hoja de Trabajo para listado'!$DE$153:$DG$274,MATCH($A1154,'Hoja de Trabajo para listado'!$DE$153:$DE$1048576,0),MATCH((CUADRO!M$5&amp;$E1154),'Hoja de Trabajo para listado'!$DE$151:$DG$151,0)),0)+IFERROR(INDEX('Hoja de Trabajo para listado'!$CD$155:$DC$1048576,MATCH($A1154,'Hoja de Trabajo para listado'!$CD$155:$CD$1048576,0),MATCH((CUADRO!M$5&amp;$E1154),'Hoja de Trabajo para listado'!$CD$151:$DC$151,0)),0)</f>
        <v>0</v>
      </c>
      <c r="N1154" s="314">
        <f ca="1">+IFERROR(INDEX('Hoja de Trabajo para listado'!$A$155:$Z$1048576,MATCH($A1154,'Hoja de Trabajo para listado'!$A$155:$A$1048576,0),MATCH((CUADRO!N$5&amp;$E1154),'Hoja de Trabajo para listado'!$A$151:$Z$151,0)),0)+IFERROR(INDEX('Hoja de Trabajo para listado'!$AB$155:$BA$1048576,MATCH($A1154,'Hoja de Trabajo para listado'!$AB$155:$AB$1048576,0),MATCH((CUADRO!N$5&amp;$E1154),'Hoja de Trabajo para listado'!$AB$151:$BA$151,0)),0)+IFERROR(INDEX('Hoja de Trabajo para listado'!$BC$155:$CB$1048576,MATCH($A1154,'Hoja de Trabajo para listado'!$BC$155:$BC$1048576,0),MATCH((CUADRO!N$5&amp;$E1154),'Hoja de Trabajo para listado'!$BC$151:$CB$151,0)),0)+IFERROR(INDEX('Hoja de Trabajo para listado'!$DE$153:$DG$274,MATCH($A1154,'Hoja de Trabajo para listado'!$DE$153:$DE$1048576,0),MATCH((CUADRO!N$5&amp;$E1154),'Hoja de Trabajo para listado'!$DE$151:$DG$151,0)),0)+IFERROR(INDEX('Hoja de Trabajo para listado'!$CD$155:$DC$1048576,MATCH($A1154,'Hoja de Trabajo para listado'!$CD$155:$CD$1048576,0),MATCH((CUADRO!N$5&amp;$E1154),'Hoja de Trabajo para listado'!$CD$151:$DC$151,0)),0)</f>
        <v>0</v>
      </c>
      <c r="O1154" s="314">
        <f ca="1">+IFERROR(INDEX('Hoja de Trabajo para listado'!$A$155:$Z$1048576,MATCH($A1154,'Hoja de Trabajo para listado'!$A$155:$A$1048576,0),MATCH((CUADRO!O$5&amp;$E1154),'Hoja de Trabajo para listado'!$A$151:$Z$151,0)),0)+IFERROR(INDEX('Hoja de Trabajo para listado'!$AB$155:$BA$1048576,MATCH($A1154,'Hoja de Trabajo para listado'!$AB$155:$AB$1048576,0),MATCH((CUADRO!O$5&amp;$E1154),'Hoja de Trabajo para listado'!$AB$151:$BA$151,0)),0)+IFERROR(INDEX('Hoja de Trabajo para listado'!$BC$155:$CB$1048576,MATCH($A1154,'Hoja de Trabajo para listado'!$BC$155:$BC$1048576,0),MATCH((CUADRO!O$5&amp;$E1154),'Hoja de Trabajo para listado'!$BC$151:$CB$151,0)),0)+IFERROR(INDEX('Hoja de Trabajo para listado'!$DE$153:$DG$274,MATCH($A1154,'Hoja de Trabajo para listado'!$DE$153:$DE$1048576,0),MATCH((CUADRO!O$5&amp;$E1154),'Hoja de Trabajo para listado'!$DE$151:$DG$151,0)),0)+IFERROR(INDEX('Hoja de Trabajo para listado'!$CD$155:$DC$1048576,MATCH($A1154,'Hoja de Trabajo para listado'!$CD$155:$CD$1048576,0),MATCH((CUADRO!O$5&amp;$E1154),'Hoja de Trabajo para listado'!$CD$151:$DC$151,0)),0)</f>
        <v>0</v>
      </c>
      <c r="P1154" s="314">
        <f ca="1">+IFERROR(INDEX('Hoja de Trabajo para listado'!$A$155:$Z$1048576,MATCH($A1154,'Hoja de Trabajo para listado'!$A$155:$A$1048576,0),MATCH((CUADRO!P$5&amp;$E1154),'Hoja de Trabajo para listado'!$A$151:$Z$151,0)),0)+IFERROR(INDEX('Hoja de Trabajo para listado'!$AB$155:$BA$1048576,MATCH($A1154,'Hoja de Trabajo para listado'!$AB$155:$AB$1048576,0),MATCH((CUADRO!P$5&amp;$E1154),'Hoja de Trabajo para listado'!$AB$151:$BA$151,0)),0)+IFERROR(INDEX('Hoja de Trabajo para listado'!$BC$155:$CB$1048576,MATCH($A1154,'Hoja de Trabajo para listado'!$BC$155:$BC$1048576,0),MATCH((CUADRO!P$5&amp;$E1154),'Hoja de Trabajo para listado'!$BC$151:$CB$151,0)),0)+IFERROR(INDEX('Hoja de Trabajo para listado'!$DE$153:$DG$274,MATCH($A1154,'Hoja de Trabajo para listado'!$DE$153:$DE$1048576,0),MATCH((CUADRO!P$5&amp;$E1154),'Hoja de Trabajo para listado'!$DE$151:$DG$151,0)),0)+IFERROR(INDEX('Hoja de Trabajo para listado'!$CD$155:$DC$1048576,MATCH($A1154,'Hoja de Trabajo para listado'!$CD$155:$CD$1048576,0),MATCH((CUADRO!P$5&amp;$E1154),'Hoja de Trabajo para listado'!$CD$151:$DC$151,0)),0)</f>
        <v>0</v>
      </c>
      <c r="Q1154" s="314">
        <f ca="1">+IFERROR(INDEX('Hoja de Trabajo para listado'!$A$155:$Z$1048576,MATCH($A1154,'Hoja de Trabajo para listado'!$A$155:$A$1048576,0),MATCH((CUADRO!Q$5&amp;$E1154),'Hoja de Trabajo para listado'!$A$151:$Z$151,0)),0)+IFERROR(INDEX('Hoja de Trabajo para listado'!$AB$155:$BA$1048576,MATCH($A1154,'Hoja de Trabajo para listado'!$AB$155:$AB$1048576,0),MATCH((CUADRO!Q$5&amp;$E1154),'Hoja de Trabajo para listado'!$AB$151:$BA$151,0)),0)+IFERROR(INDEX('Hoja de Trabajo para listado'!$BC$155:$CB$1048576,MATCH($A1154,'Hoja de Trabajo para listado'!$BC$155:$BC$1048576,0),MATCH((CUADRO!Q$5&amp;$E1154),'Hoja de Trabajo para listado'!$BC$151:$CB$151,0)),0)+IFERROR(INDEX('Hoja de Trabajo para listado'!$DE$153:$DG$274,MATCH($A1154,'Hoja de Trabajo para listado'!$DE$153:$DE$1048576,0),MATCH((CUADRO!Q$5&amp;$E1154),'Hoja de Trabajo para listado'!$DE$151:$DG$151,0)),0)+IFERROR(INDEX('Hoja de Trabajo para listado'!$CD$155:$DC$1048576,MATCH($A1154,'Hoja de Trabajo para listado'!$CD$155:$CD$1048576,0),MATCH((CUADRO!Q$5&amp;$E1154),'Hoja de Trabajo para listado'!$CD$151:$DC$151,0)),0)</f>
        <v>0</v>
      </c>
      <c r="R1154" s="314">
        <f t="shared" ca="1" si="34"/>
        <v>0</v>
      </c>
      <c r="S1154" s="314"/>
      <c r="T1154" s="314">
        <f ca="1">+T1155</f>
        <v>0</v>
      </c>
      <c r="U1154" s="313">
        <f t="shared" si="35"/>
        <v>1</v>
      </c>
      <c r="V1154" s="319" t="str">
        <f>+VLOOKUP(A1154,bd_lista!$A$3:$E$593,5,FALSE)</f>
        <v>Universidades Públicas</v>
      </c>
      <c r="W1154" s="341" t="str">
        <f>+V1154</f>
        <v>Universidades Públicas</v>
      </c>
    </row>
    <row r="1155" spans="1:23" customFormat="1" ht="27" hidden="1" customHeight="1">
      <c r="A1155" s="323">
        <v>139</v>
      </c>
      <c r="B1155" s="418"/>
      <c r="C1155" s="339" t="str">
        <f>+VLOOKUP(A1155,bd_lista!$A$3:$C$593,3,FALSE)</f>
        <v>Universidad Mayor de San Andrés</v>
      </c>
      <c r="D1155" s="339"/>
      <c r="E1155" s="319" t="s">
        <v>1419</v>
      </c>
      <c r="F1155" s="314">
        <f ca="1">+IFERROR(INDEX('Hoja de Trabajo para listado'!$A$155:$Z$1048576,MATCH($A1155,'Hoja de Trabajo para listado'!$A$155:$A$1048576,0),MATCH((CUADRO!F$5&amp;$E1155),'Hoja de Trabajo para listado'!$A$151:$Z$151,0)),0)+IFERROR(INDEX('Hoja de Trabajo para listado'!$AB$155:$BA$1048576,MATCH($A1155,'Hoja de Trabajo para listado'!$AB$155:$AB$1048576,0),MATCH((CUADRO!F$5&amp;$E1155),'Hoja de Trabajo para listado'!$AB$151:$BA$151,0)),0)+IFERROR(INDEX('Hoja de Trabajo para listado'!$BC$155:$CB$1048576,MATCH($A1155,'Hoja de Trabajo para listado'!$BC$155:$BC$1048576,0),MATCH((CUADRO!F$5&amp;$E1155),'Hoja de Trabajo para listado'!$BC$151:$CB$151,0)),0)+IFERROR(INDEX('Hoja de Trabajo para listado'!$DE$153:$DG$274,MATCH($A1155,'Hoja de Trabajo para listado'!$DE$153:$DE$1048576,0),MATCH((CUADRO!F$5&amp;$E1155),'Hoja de Trabajo para listado'!$DE$151:$DG$151,0)),0)+IFERROR(INDEX('Hoja de Trabajo para listado'!$CD$155:$DC$1048576,MATCH($A1155,'Hoja de Trabajo para listado'!$CD$155:$CD$1048576,0),MATCH((CUADRO!F$5&amp;$E1155),'Hoja de Trabajo para listado'!$CD$151:$DC$151,0)),0)</f>
        <v>0</v>
      </c>
      <c r="G1155" s="314">
        <f ca="1">+IFERROR(INDEX('Hoja de Trabajo para listado'!$A$155:$Z$1048576,MATCH($A1155,'Hoja de Trabajo para listado'!$A$155:$A$1048576,0),MATCH((CUADRO!G$5&amp;$E1155),'Hoja de Trabajo para listado'!$A$151:$Z$151,0)),0)+IFERROR(INDEX('Hoja de Trabajo para listado'!$AB$155:$BA$1048576,MATCH($A1155,'Hoja de Trabajo para listado'!$AB$155:$AB$1048576,0),MATCH((CUADRO!G$5&amp;$E1155),'Hoja de Trabajo para listado'!$AB$151:$BA$151,0)),0)+IFERROR(INDEX('Hoja de Trabajo para listado'!$BC$155:$CB$1048576,MATCH($A1155,'Hoja de Trabajo para listado'!$BC$155:$BC$1048576,0),MATCH((CUADRO!G$5&amp;$E1155),'Hoja de Trabajo para listado'!$BC$151:$CB$151,0)),0)+IFERROR(INDEX('Hoja de Trabajo para listado'!$DE$153:$DG$274,MATCH($A1155,'Hoja de Trabajo para listado'!$DE$153:$DE$1048576,0),MATCH((CUADRO!G$5&amp;$E1155),'Hoja de Trabajo para listado'!$DE$151:$DG$151,0)),0)+IFERROR(INDEX('Hoja de Trabajo para listado'!$CD$155:$DC$1048576,MATCH($A1155,'Hoja de Trabajo para listado'!$CD$155:$CD$1048576,0),MATCH((CUADRO!G$5&amp;$E1155),'Hoja de Trabajo para listado'!$CD$151:$DC$151,0)),0)</f>
        <v>0</v>
      </c>
      <c r="H1155" s="314">
        <f ca="1">+IFERROR(INDEX('Hoja de Trabajo para listado'!$A$155:$Z$1048576,MATCH($A1155,'Hoja de Trabajo para listado'!$A$155:$A$1048576,0),MATCH((CUADRO!H$5&amp;$E1155),'Hoja de Trabajo para listado'!$A$151:$Z$151,0)),0)+IFERROR(INDEX('Hoja de Trabajo para listado'!$AB$155:$BA$1048576,MATCH($A1155,'Hoja de Trabajo para listado'!$AB$155:$AB$1048576,0),MATCH((CUADRO!H$5&amp;$E1155),'Hoja de Trabajo para listado'!$AB$151:$BA$151,0)),0)+IFERROR(INDEX('Hoja de Trabajo para listado'!$BC$155:$CB$1048576,MATCH($A1155,'Hoja de Trabajo para listado'!$BC$155:$BC$1048576,0),MATCH((CUADRO!H$5&amp;$E1155),'Hoja de Trabajo para listado'!$BC$151:$CB$151,0)),0)+IFERROR(INDEX('Hoja de Trabajo para listado'!$DE$153:$DG$274,MATCH($A1155,'Hoja de Trabajo para listado'!$DE$153:$DE$1048576,0),MATCH((CUADRO!H$5&amp;$E1155),'Hoja de Trabajo para listado'!$DE$151:$DG$151,0)),0)+IFERROR(INDEX('Hoja de Trabajo para listado'!$CD$155:$DC$1048576,MATCH($A1155,'Hoja de Trabajo para listado'!$CD$155:$CD$1048576,0),MATCH((CUADRO!H$5&amp;$E1155),'Hoja de Trabajo para listado'!$CD$151:$DC$151,0)),0)</f>
        <v>0</v>
      </c>
      <c r="I1155" s="314">
        <f ca="1">+IFERROR(INDEX('Hoja de Trabajo para listado'!$A$155:$Z$1048576,MATCH($A1155,'Hoja de Trabajo para listado'!$A$155:$A$1048576,0),MATCH((CUADRO!I$5&amp;$E1155),'Hoja de Trabajo para listado'!$A$151:$Z$151,0)),0)+IFERROR(INDEX('Hoja de Trabajo para listado'!$AB$155:$BA$1048576,MATCH($A1155,'Hoja de Trabajo para listado'!$AB$155:$AB$1048576,0),MATCH((CUADRO!I$5&amp;$E1155),'Hoja de Trabajo para listado'!$AB$151:$BA$151,0)),0)+IFERROR(INDEX('Hoja de Trabajo para listado'!$BC$155:$CB$1048576,MATCH($A1155,'Hoja de Trabajo para listado'!$BC$155:$BC$1048576,0),MATCH((CUADRO!I$5&amp;$E1155),'Hoja de Trabajo para listado'!$BC$151:$CB$151,0)),0)+IFERROR(INDEX('Hoja de Trabajo para listado'!$DE$153:$DG$274,MATCH($A1155,'Hoja de Trabajo para listado'!$DE$153:$DE$1048576,0),MATCH((CUADRO!I$5&amp;$E1155),'Hoja de Trabajo para listado'!$DE$151:$DG$151,0)),0)+IFERROR(INDEX('Hoja de Trabajo para listado'!$CD$155:$DC$1048576,MATCH($A1155,'Hoja de Trabajo para listado'!$CD$155:$CD$1048576,0),MATCH((CUADRO!I$5&amp;$E1155),'Hoja de Trabajo para listado'!$CD$151:$DC$151,0)),0)</f>
        <v>0</v>
      </c>
      <c r="J1155" s="314">
        <f ca="1">+IFERROR(INDEX('Hoja de Trabajo para listado'!$A$155:$Z$1048576,MATCH($A1155,'Hoja de Trabajo para listado'!$A$155:$A$1048576,0),MATCH((CUADRO!J$5&amp;$E1155),'Hoja de Trabajo para listado'!$A$151:$Z$151,0)),0)+IFERROR(INDEX('Hoja de Trabajo para listado'!$AB$155:$BA$1048576,MATCH($A1155,'Hoja de Trabajo para listado'!$AB$155:$AB$1048576,0),MATCH((CUADRO!J$5&amp;$E1155),'Hoja de Trabajo para listado'!$AB$151:$BA$151,0)),0)+IFERROR(INDEX('Hoja de Trabajo para listado'!$BC$155:$CB$1048576,MATCH($A1155,'Hoja de Trabajo para listado'!$BC$155:$BC$1048576,0),MATCH((CUADRO!J$5&amp;$E1155),'Hoja de Trabajo para listado'!$BC$151:$CB$151,0)),0)+IFERROR(INDEX('Hoja de Trabajo para listado'!$DE$153:$DG$274,MATCH($A1155,'Hoja de Trabajo para listado'!$DE$153:$DE$1048576,0),MATCH((CUADRO!J$5&amp;$E1155),'Hoja de Trabajo para listado'!$DE$151:$DG$151,0)),0)+IFERROR(INDEX('Hoja de Trabajo para listado'!$CD$155:$DC$1048576,MATCH($A1155,'Hoja de Trabajo para listado'!$CD$155:$CD$1048576,0),MATCH((CUADRO!J$5&amp;$E1155),'Hoja de Trabajo para listado'!$CD$151:$DC$151,0)),0)</f>
        <v>0</v>
      </c>
      <c r="K1155" s="314">
        <f ca="1">+IFERROR(INDEX('Hoja de Trabajo para listado'!$A$155:$Z$1048576,MATCH($A1155,'Hoja de Trabajo para listado'!$A$155:$A$1048576,0),MATCH((CUADRO!K$5&amp;$E1155),'Hoja de Trabajo para listado'!$A$151:$Z$151,0)),0)+IFERROR(INDEX('Hoja de Trabajo para listado'!$AB$155:$BA$1048576,MATCH($A1155,'Hoja de Trabajo para listado'!$AB$155:$AB$1048576,0),MATCH((CUADRO!K$5&amp;$E1155),'Hoja de Trabajo para listado'!$AB$151:$BA$151,0)),0)+IFERROR(INDEX('Hoja de Trabajo para listado'!$BC$155:$CB$1048576,MATCH($A1155,'Hoja de Trabajo para listado'!$BC$155:$BC$1048576,0),MATCH((CUADRO!K$5&amp;$E1155),'Hoja de Trabajo para listado'!$BC$151:$CB$151,0)),0)+IFERROR(INDEX('Hoja de Trabajo para listado'!$DE$153:$DG$274,MATCH($A1155,'Hoja de Trabajo para listado'!$DE$153:$DE$1048576,0),MATCH((CUADRO!K$5&amp;$E1155),'Hoja de Trabajo para listado'!$DE$151:$DG$151,0)),0)+IFERROR(INDEX('Hoja de Trabajo para listado'!$CD$155:$DC$1048576,MATCH($A1155,'Hoja de Trabajo para listado'!$CD$155:$CD$1048576,0),MATCH((CUADRO!K$5&amp;$E1155),'Hoja de Trabajo para listado'!$CD$151:$DC$151,0)),0)</f>
        <v>0</v>
      </c>
      <c r="L1155" s="314">
        <f ca="1">+IFERROR(INDEX('Hoja de Trabajo para listado'!$A$155:$Z$1048576,MATCH($A1155,'Hoja de Trabajo para listado'!$A$155:$A$1048576,0),MATCH((CUADRO!L$5&amp;$E1155),'Hoja de Trabajo para listado'!$A$151:$Z$151,0)),0)+IFERROR(INDEX('Hoja de Trabajo para listado'!$AB$155:$BA$1048576,MATCH($A1155,'Hoja de Trabajo para listado'!$AB$155:$AB$1048576,0),MATCH((CUADRO!L$5&amp;$E1155),'Hoja de Trabajo para listado'!$AB$151:$BA$151,0)),0)+IFERROR(INDEX('Hoja de Trabajo para listado'!$BC$155:$CB$1048576,MATCH($A1155,'Hoja de Trabajo para listado'!$BC$155:$BC$1048576,0),MATCH((CUADRO!L$5&amp;$E1155),'Hoja de Trabajo para listado'!$BC$151:$CB$151,0)),0)+IFERROR(INDEX('Hoja de Trabajo para listado'!$DE$153:$DG$274,MATCH($A1155,'Hoja de Trabajo para listado'!$DE$153:$DE$1048576,0),MATCH((CUADRO!L$5&amp;$E1155),'Hoja de Trabajo para listado'!$DE$151:$DG$151,0)),0)+IFERROR(INDEX('Hoja de Trabajo para listado'!$CD$155:$DC$1048576,MATCH($A1155,'Hoja de Trabajo para listado'!$CD$155:$CD$1048576,0),MATCH((CUADRO!L$5&amp;$E1155),'Hoja de Trabajo para listado'!$CD$151:$DC$151,0)),0)</f>
        <v>0</v>
      </c>
      <c r="M1155" s="314">
        <f ca="1">+IFERROR(INDEX('Hoja de Trabajo para listado'!$A$155:$Z$1048576,MATCH($A1155,'Hoja de Trabajo para listado'!$A$155:$A$1048576,0),MATCH((CUADRO!M$5&amp;$E1155),'Hoja de Trabajo para listado'!$A$151:$Z$151,0)),0)+IFERROR(INDEX('Hoja de Trabajo para listado'!$AB$155:$BA$1048576,MATCH($A1155,'Hoja de Trabajo para listado'!$AB$155:$AB$1048576,0),MATCH((CUADRO!M$5&amp;$E1155),'Hoja de Trabajo para listado'!$AB$151:$BA$151,0)),0)+IFERROR(INDEX('Hoja de Trabajo para listado'!$BC$155:$CB$1048576,MATCH($A1155,'Hoja de Trabajo para listado'!$BC$155:$BC$1048576,0),MATCH((CUADRO!M$5&amp;$E1155),'Hoja de Trabajo para listado'!$BC$151:$CB$151,0)),0)+IFERROR(INDEX('Hoja de Trabajo para listado'!$DE$153:$DG$274,MATCH($A1155,'Hoja de Trabajo para listado'!$DE$153:$DE$1048576,0),MATCH((CUADRO!M$5&amp;$E1155),'Hoja de Trabajo para listado'!$DE$151:$DG$151,0)),0)+IFERROR(INDEX('Hoja de Trabajo para listado'!$CD$155:$DC$1048576,MATCH($A1155,'Hoja de Trabajo para listado'!$CD$155:$CD$1048576,0),MATCH((CUADRO!M$5&amp;$E1155),'Hoja de Trabajo para listado'!$CD$151:$DC$151,0)),0)</f>
        <v>0</v>
      </c>
      <c r="N1155" s="314">
        <f ca="1">+IFERROR(INDEX('Hoja de Trabajo para listado'!$A$155:$Z$1048576,MATCH($A1155,'Hoja de Trabajo para listado'!$A$155:$A$1048576,0),MATCH((CUADRO!N$5&amp;$E1155),'Hoja de Trabajo para listado'!$A$151:$Z$151,0)),0)+IFERROR(INDEX('Hoja de Trabajo para listado'!$AB$155:$BA$1048576,MATCH($A1155,'Hoja de Trabajo para listado'!$AB$155:$AB$1048576,0),MATCH((CUADRO!N$5&amp;$E1155),'Hoja de Trabajo para listado'!$AB$151:$BA$151,0)),0)+IFERROR(INDEX('Hoja de Trabajo para listado'!$BC$155:$CB$1048576,MATCH($A1155,'Hoja de Trabajo para listado'!$BC$155:$BC$1048576,0),MATCH((CUADRO!N$5&amp;$E1155),'Hoja de Trabajo para listado'!$BC$151:$CB$151,0)),0)+IFERROR(INDEX('Hoja de Trabajo para listado'!$DE$153:$DG$274,MATCH($A1155,'Hoja de Trabajo para listado'!$DE$153:$DE$1048576,0),MATCH((CUADRO!N$5&amp;$E1155),'Hoja de Trabajo para listado'!$DE$151:$DG$151,0)),0)+IFERROR(INDEX('Hoja de Trabajo para listado'!$CD$155:$DC$1048576,MATCH($A1155,'Hoja de Trabajo para listado'!$CD$155:$CD$1048576,0),MATCH((CUADRO!N$5&amp;$E1155),'Hoja de Trabajo para listado'!$CD$151:$DC$151,0)),0)</f>
        <v>0</v>
      </c>
      <c r="O1155" s="314">
        <f ca="1">+IFERROR(INDEX('Hoja de Trabajo para listado'!$A$155:$Z$1048576,MATCH($A1155,'Hoja de Trabajo para listado'!$A$155:$A$1048576,0),MATCH((CUADRO!O$5&amp;$E1155),'Hoja de Trabajo para listado'!$A$151:$Z$151,0)),0)+IFERROR(INDEX('Hoja de Trabajo para listado'!$AB$155:$BA$1048576,MATCH($A1155,'Hoja de Trabajo para listado'!$AB$155:$AB$1048576,0),MATCH((CUADRO!O$5&amp;$E1155),'Hoja de Trabajo para listado'!$AB$151:$BA$151,0)),0)+IFERROR(INDEX('Hoja de Trabajo para listado'!$BC$155:$CB$1048576,MATCH($A1155,'Hoja de Trabajo para listado'!$BC$155:$BC$1048576,0),MATCH((CUADRO!O$5&amp;$E1155),'Hoja de Trabajo para listado'!$BC$151:$CB$151,0)),0)+IFERROR(INDEX('Hoja de Trabajo para listado'!$DE$153:$DG$274,MATCH($A1155,'Hoja de Trabajo para listado'!$DE$153:$DE$1048576,0),MATCH((CUADRO!O$5&amp;$E1155),'Hoja de Trabajo para listado'!$DE$151:$DG$151,0)),0)+IFERROR(INDEX('Hoja de Trabajo para listado'!$CD$155:$DC$1048576,MATCH($A1155,'Hoja de Trabajo para listado'!$CD$155:$CD$1048576,0),MATCH((CUADRO!O$5&amp;$E1155),'Hoja de Trabajo para listado'!$CD$151:$DC$151,0)),0)</f>
        <v>0</v>
      </c>
      <c r="P1155" s="314">
        <f ca="1">+IFERROR(INDEX('Hoja de Trabajo para listado'!$A$155:$Z$1048576,MATCH($A1155,'Hoja de Trabajo para listado'!$A$155:$A$1048576,0),MATCH((CUADRO!P$5&amp;$E1155),'Hoja de Trabajo para listado'!$A$151:$Z$151,0)),0)+IFERROR(INDEX('Hoja de Trabajo para listado'!$AB$155:$BA$1048576,MATCH($A1155,'Hoja de Trabajo para listado'!$AB$155:$AB$1048576,0),MATCH((CUADRO!P$5&amp;$E1155),'Hoja de Trabajo para listado'!$AB$151:$BA$151,0)),0)+IFERROR(INDEX('Hoja de Trabajo para listado'!$BC$155:$CB$1048576,MATCH($A1155,'Hoja de Trabajo para listado'!$BC$155:$BC$1048576,0),MATCH((CUADRO!P$5&amp;$E1155),'Hoja de Trabajo para listado'!$BC$151:$CB$151,0)),0)+IFERROR(INDEX('Hoja de Trabajo para listado'!$DE$153:$DG$274,MATCH($A1155,'Hoja de Trabajo para listado'!$DE$153:$DE$1048576,0),MATCH((CUADRO!P$5&amp;$E1155),'Hoja de Trabajo para listado'!$DE$151:$DG$151,0)),0)+IFERROR(INDEX('Hoja de Trabajo para listado'!$CD$155:$DC$1048576,MATCH($A1155,'Hoja de Trabajo para listado'!$CD$155:$CD$1048576,0),MATCH((CUADRO!P$5&amp;$E1155),'Hoja de Trabajo para listado'!$CD$151:$DC$151,0)),0)</f>
        <v>0</v>
      </c>
      <c r="Q1155" s="314">
        <f ca="1">+IFERROR(INDEX('Hoja de Trabajo para listado'!$A$155:$Z$1048576,MATCH($A1155,'Hoja de Trabajo para listado'!$A$155:$A$1048576,0),MATCH((CUADRO!Q$5&amp;$E1155),'Hoja de Trabajo para listado'!$A$151:$Z$151,0)),0)+IFERROR(INDEX('Hoja de Trabajo para listado'!$AB$155:$BA$1048576,MATCH($A1155,'Hoja de Trabajo para listado'!$AB$155:$AB$1048576,0),MATCH((CUADRO!Q$5&amp;$E1155),'Hoja de Trabajo para listado'!$AB$151:$BA$151,0)),0)+IFERROR(INDEX('Hoja de Trabajo para listado'!$BC$155:$CB$1048576,MATCH($A1155,'Hoja de Trabajo para listado'!$BC$155:$BC$1048576,0),MATCH((CUADRO!Q$5&amp;$E1155),'Hoja de Trabajo para listado'!$BC$151:$CB$151,0)),0)+IFERROR(INDEX('Hoja de Trabajo para listado'!$DE$153:$DG$274,MATCH($A1155,'Hoja de Trabajo para listado'!$DE$153:$DE$1048576,0),MATCH((CUADRO!Q$5&amp;$E1155),'Hoja de Trabajo para listado'!$DE$151:$DG$151,0)),0)+IFERROR(INDEX('Hoja de Trabajo para listado'!$CD$155:$DC$1048576,MATCH($A1155,'Hoja de Trabajo para listado'!$CD$155:$CD$1048576,0),MATCH((CUADRO!Q$5&amp;$E1155),'Hoja de Trabajo para listado'!$CD$151:$DC$151,0)),0)</f>
        <v>0</v>
      </c>
      <c r="R1155" s="314">
        <f t="shared" ca="1" si="34"/>
        <v>0</v>
      </c>
      <c r="S1155" s="314">
        <f ca="1">+R1154+R1155</f>
        <v>0</v>
      </c>
      <c r="T1155" s="314">
        <f ca="1">+S1155</f>
        <v>0</v>
      </c>
      <c r="U1155" s="313">
        <f t="shared" si="35"/>
        <v>2</v>
      </c>
      <c r="V1155" s="319" t="str">
        <f>+VLOOKUP(A1155,bd_lista!$A$3:$E$593,5,FALSE)</f>
        <v>Universidades Públicas</v>
      </c>
      <c r="W1155" s="320"/>
    </row>
    <row r="1156" spans="1:23" customFormat="1" ht="27" hidden="1" customHeight="1">
      <c r="A1156" s="323">
        <v>140</v>
      </c>
      <c r="B1156" s="418">
        <f>+A1156</f>
        <v>140</v>
      </c>
      <c r="C1156" s="318" t="str">
        <f>+VLOOKUP(A1156,bd_lista!$A$3:$C$593,3,FALSE)</f>
        <v>Universidad Pública de El Alto</v>
      </c>
      <c r="D1156" s="339" t="str">
        <f>+C1156</f>
        <v>Universidad Pública de El Alto</v>
      </c>
      <c r="E1156" s="318" t="s">
        <v>1418</v>
      </c>
      <c r="F1156" s="314">
        <f ca="1">+IFERROR(INDEX('Hoja de Trabajo para listado'!$A$155:$Z$1048576,MATCH($A1156,'Hoja de Trabajo para listado'!$A$155:$A$1048576,0),MATCH((CUADRO!F$5&amp;$E1156),'Hoja de Trabajo para listado'!$A$151:$Z$151,0)),0)+IFERROR(INDEX('Hoja de Trabajo para listado'!$AB$155:$BA$1048576,MATCH($A1156,'Hoja de Trabajo para listado'!$AB$155:$AB$1048576,0),MATCH((CUADRO!F$5&amp;$E1156),'Hoja de Trabajo para listado'!$AB$151:$BA$151,0)),0)+IFERROR(INDEX('Hoja de Trabajo para listado'!$BC$155:$CB$1048576,MATCH($A1156,'Hoja de Trabajo para listado'!$BC$155:$BC$1048576,0),MATCH((CUADRO!F$5&amp;$E1156),'Hoja de Trabajo para listado'!$BC$151:$CB$151,0)),0)+IFERROR(INDEX('Hoja de Trabajo para listado'!$DE$153:$DG$274,MATCH($A1156,'Hoja de Trabajo para listado'!$DE$153:$DE$1048576,0),MATCH((CUADRO!F$5&amp;$E1156),'Hoja de Trabajo para listado'!$DE$151:$DG$151,0)),0)+IFERROR(INDEX('Hoja de Trabajo para listado'!$CD$155:$DC$1048576,MATCH($A1156,'Hoja de Trabajo para listado'!$CD$155:$CD$1048576,0),MATCH((CUADRO!F$5&amp;$E1156),'Hoja de Trabajo para listado'!$CD$151:$DC$151,0)),0)</f>
        <v>0</v>
      </c>
      <c r="G1156" s="314">
        <f ca="1">+IFERROR(INDEX('Hoja de Trabajo para listado'!$A$155:$Z$1048576,MATCH($A1156,'Hoja de Trabajo para listado'!$A$155:$A$1048576,0),MATCH((CUADRO!G$5&amp;$E1156),'Hoja de Trabajo para listado'!$A$151:$Z$151,0)),0)+IFERROR(INDEX('Hoja de Trabajo para listado'!$AB$155:$BA$1048576,MATCH($A1156,'Hoja de Trabajo para listado'!$AB$155:$AB$1048576,0),MATCH((CUADRO!G$5&amp;$E1156),'Hoja de Trabajo para listado'!$AB$151:$BA$151,0)),0)+IFERROR(INDEX('Hoja de Trabajo para listado'!$BC$155:$CB$1048576,MATCH($A1156,'Hoja de Trabajo para listado'!$BC$155:$BC$1048576,0),MATCH((CUADRO!G$5&amp;$E1156),'Hoja de Trabajo para listado'!$BC$151:$CB$151,0)),0)+IFERROR(INDEX('Hoja de Trabajo para listado'!$DE$153:$DG$274,MATCH($A1156,'Hoja de Trabajo para listado'!$DE$153:$DE$1048576,0),MATCH((CUADRO!G$5&amp;$E1156),'Hoja de Trabajo para listado'!$DE$151:$DG$151,0)),0)+IFERROR(INDEX('Hoja de Trabajo para listado'!$CD$155:$DC$1048576,MATCH($A1156,'Hoja de Trabajo para listado'!$CD$155:$CD$1048576,0),MATCH((CUADRO!G$5&amp;$E1156),'Hoja de Trabajo para listado'!$CD$151:$DC$151,0)),0)</f>
        <v>0</v>
      </c>
      <c r="H1156" s="314">
        <f ca="1">+IFERROR(INDEX('Hoja de Trabajo para listado'!$A$155:$Z$1048576,MATCH($A1156,'Hoja de Trabajo para listado'!$A$155:$A$1048576,0),MATCH((CUADRO!H$5&amp;$E1156),'Hoja de Trabajo para listado'!$A$151:$Z$151,0)),0)+IFERROR(INDEX('Hoja de Trabajo para listado'!$AB$155:$BA$1048576,MATCH($A1156,'Hoja de Trabajo para listado'!$AB$155:$AB$1048576,0),MATCH((CUADRO!H$5&amp;$E1156),'Hoja de Trabajo para listado'!$AB$151:$BA$151,0)),0)+IFERROR(INDEX('Hoja de Trabajo para listado'!$BC$155:$CB$1048576,MATCH($A1156,'Hoja de Trabajo para listado'!$BC$155:$BC$1048576,0),MATCH((CUADRO!H$5&amp;$E1156),'Hoja de Trabajo para listado'!$BC$151:$CB$151,0)),0)+IFERROR(INDEX('Hoja de Trabajo para listado'!$DE$153:$DG$274,MATCH($A1156,'Hoja de Trabajo para listado'!$DE$153:$DE$1048576,0),MATCH((CUADRO!H$5&amp;$E1156),'Hoja de Trabajo para listado'!$DE$151:$DG$151,0)),0)+IFERROR(INDEX('Hoja de Trabajo para listado'!$CD$155:$DC$1048576,MATCH($A1156,'Hoja de Trabajo para listado'!$CD$155:$CD$1048576,0),MATCH((CUADRO!H$5&amp;$E1156),'Hoja de Trabajo para listado'!$CD$151:$DC$151,0)),0)</f>
        <v>0</v>
      </c>
      <c r="I1156" s="314">
        <f ca="1">+IFERROR(INDEX('Hoja de Trabajo para listado'!$A$155:$Z$1048576,MATCH($A1156,'Hoja de Trabajo para listado'!$A$155:$A$1048576,0),MATCH((CUADRO!I$5&amp;$E1156),'Hoja de Trabajo para listado'!$A$151:$Z$151,0)),0)+IFERROR(INDEX('Hoja de Trabajo para listado'!$AB$155:$BA$1048576,MATCH($A1156,'Hoja de Trabajo para listado'!$AB$155:$AB$1048576,0),MATCH((CUADRO!I$5&amp;$E1156),'Hoja de Trabajo para listado'!$AB$151:$BA$151,0)),0)+IFERROR(INDEX('Hoja de Trabajo para listado'!$BC$155:$CB$1048576,MATCH($A1156,'Hoja de Trabajo para listado'!$BC$155:$BC$1048576,0),MATCH((CUADRO!I$5&amp;$E1156),'Hoja de Trabajo para listado'!$BC$151:$CB$151,0)),0)+IFERROR(INDEX('Hoja de Trabajo para listado'!$DE$153:$DG$274,MATCH($A1156,'Hoja de Trabajo para listado'!$DE$153:$DE$1048576,0),MATCH((CUADRO!I$5&amp;$E1156),'Hoja de Trabajo para listado'!$DE$151:$DG$151,0)),0)+IFERROR(INDEX('Hoja de Trabajo para listado'!$CD$155:$DC$1048576,MATCH($A1156,'Hoja de Trabajo para listado'!$CD$155:$CD$1048576,0),MATCH((CUADRO!I$5&amp;$E1156),'Hoja de Trabajo para listado'!$CD$151:$DC$151,0)),0)</f>
        <v>0</v>
      </c>
      <c r="J1156" s="314">
        <f ca="1">+IFERROR(INDEX('Hoja de Trabajo para listado'!$A$155:$Z$1048576,MATCH($A1156,'Hoja de Trabajo para listado'!$A$155:$A$1048576,0),MATCH((CUADRO!J$5&amp;$E1156),'Hoja de Trabajo para listado'!$A$151:$Z$151,0)),0)+IFERROR(INDEX('Hoja de Trabajo para listado'!$AB$155:$BA$1048576,MATCH($A1156,'Hoja de Trabajo para listado'!$AB$155:$AB$1048576,0),MATCH((CUADRO!J$5&amp;$E1156),'Hoja de Trabajo para listado'!$AB$151:$BA$151,0)),0)+IFERROR(INDEX('Hoja de Trabajo para listado'!$BC$155:$CB$1048576,MATCH($A1156,'Hoja de Trabajo para listado'!$BC$155:$BC$1048576,0),MATCH((CUADRO!J$5&amp;$E1156),'Hoja de Trabajo para listado'!$BC$151:$CB$151,0)),0)+IFERROR(INDEX('Hoja de Trabajo para listado'!$DE$153:$DG$274,MATCH($A1156,'Hoja de Trabajo para listado'!$DE$153:$DE$1048576,0),MATCH((CUADRO!J$5&amp;$E1156),'Hoja de Trabajo para listado'!$DE$151:$DG$151,0)),0)+IFERROR(INDEX('Hoja de Trabajo para listado'!$CD$155:$DC$1048576,MATCH($A1156,'Hoja de Trabajo para listado'!$CD$155:$CD$1048576,0),MATCH((CUADRO!J$5&amp;$E1156),'Hoja de Trabajo para listado'!$CD$151:$DC$151,0)),0)</f>
        <v>0</v>
      </c>
      <c r="K1156" s="314">
        <f ca="1">+IFERROR(INDEX('Hoja de Trabajo para listado'!$A$155:$Z$1048576,MATCH($A1156,'Hoja de Trabajo para listado'!$A$155:$A$1048576,0),MATCH((CUADRO!K$5&amp;$E1156),'Hoja de Trabajo para listado'!$A$151:$Z$151,0)),0)+IFERROR(INDEX('Hoja de Trabajo para listado'!$AB$155:$BA$1048576,MATCH($A1156,'Hoja de Trabajo para listado'!$AB$155:$AB$1048576,0),MATCH((CUADRO!K$5&amp;$E1156),'Hoja de Trabajo para listado'!$AB$151:$BA$151,0)),0)+IFERROR(INDEX('Hoja de Trabajo para listado'!$BC$155:$CB$1048576,MATCH($A1156,'Hoja de Trabajo para listado'!$BC$155:$BC$1048576,0),MATCH((CUADRO!K$5&amp;$E1156),'Hoja de Trabajo para listado'!$BC$151:$CB$151,0)),0)+IFERROR(INDEX('Hoja de Trabajo para listado'!$DE$153:$DG$274,MATCH($A1156,'Hoja de Trabajo para listado'!$DE$153:$DE$1048576,0),MATCH((CUADRO!K$5&amp;$E1156),'Hoja de Trabajo para listado'!$DE$151:$DG$151,0)),0)+IFERROR(INDEX('Hoja de Trabajo para listado'!$CD$155:$DC$1048576,MATCH($A1156,'Hoja de Trabajo para listado'!$CD$155:$CD$1048576,0),MATCH((CUADRO!K$5&amp;$E1156),'Hoja de Trabajo para listado'!$CD$151:$DC$151,0)),0)</f>
        <v>0</v>
      </c>
      <c r="L1156" s="314">
        <f ca="1">+IFERROR(INDEX('Hoja de Trabajo para listado'!$A$155:$Z$1048576,MATCH($A1156,'Hoja de Trabajo para listado'!$A$155:$A$1048576,0),MATCH((CUADRO!L$5&amp;$E1156),'Hoja de Trabajo para listado'!$A$151:$Z$151,0)),0)+IFERROR(INDEX('Hoja de Trabajo para listado'!$AB$155:$BA$1048576,MATCH($A1156,'Hoja de Trabajo para listado'!$AB$155:$AB$1048576,0),MATCH((CUADRO!L$5&amp;$E1156),'Hoja de Trabajo para listado'!$AB$151:$BA$151,0)),0)+IFERROR(INDEX('Hoja de Trabajo para listado'!$BC$155:$CB$1048576,MATCH($A1156,'Hoja de Trabajo para listado'!$BC$155:$BC$1048576,0),MATCH((CUADRO!L$5&amp;$E1156),'Hoja de Trabajo para listado'!$BC$151:$CB$151,0)),0)+IFERROR(INDEX('Hoja de Trabajo para listado'!$DE$153:$DG$274,MATCH($A1156,'Hoja de Trabajo para listado'!$DE$153:$DE$1048576,0),MATCH((CUADRO!L$5&amp;$E1156),'Hoja de Trabajo para listado'!$DE$151:$DG$151,0)),0)+IFERROR(INDEX('Hoja de Trabajo para listado'!$CD$155:$DC$1048576,MATCH($A1156,'Hoja de Trabajo para listado'!$CD$155:$CD$1048576,0),MATCH((CUADRO!L$5&amp;$E1156),'Hoja de Trabajo para listado'!$CD$151:$DC$151,0)),0)</f>
        <v>0</v>
      </c>
      <c r="M1156" s="314">
        <f ca="1">+IFERROR(INDEX('Hoja de Trabajo para listado'!$A$155:$Z$1048576,MATCH($A1156,'Hoja de Trabajo para listado'!$A$155:$A$1048576,0),MATCH((CUADRO!M$5&amp;$E1156),'Hoja de Trabajo para listado'!$A$151:$Z$151,0)),0)+IFERROR(INDEX('Hoja de Trabajo para listado'!$AB$155:$BA$1048576,MATCH($A1156,'Hoja de Trabajo para listado'!$AB$155:$AB$1048576,0),MATCH((CUADRO!M$5&amp;$E1156),'Hoja de Trabajo para listado'!$AB$151:$BA$151,0)),0)+IFERROR(INDEX('Hoja de Trabajo para listado'!$BC$155:$CB$1048576,MATCH($A1156,'Hoja de Trabajo para listado'!$BC$155:$BC$1048576,0),MATCH((CUADRO!M$5&amp;$E1156),'Hoja de Trabajo para listado'!$BC$151:$CB$151,0)),0)+IFERROR(INDEX('Hoja de Trabajo para listado'!$DE$153:$DG$274,MATCH($A1156,'Hoja de Trabajo para listado'!$DE$153:$DE$1048576,0),MATCH((CUADRO!M$5&amp;$E1156),'Hoja de Trabajo para listado'!$DE$151:$DG$151,0)),0)+IFERROR(INDEX('Hoja de Trabajo para listado'!$CD$155:$DC$1048576,MATCH($A1156,'Hoja de Trabajo para listado'!$CD$155:$CD$1048576,0),MATCH((CUADRO!M$5&amp;$E1156),'Hoja de Trabajo para listado'!$CD$151:$DC$151,0)),0)</f>
        <v>0</v>
      </c>
      <c r="N1156" s="314">
        <f ca="1">+IFERROR(INDEX('Hoja de Trabajo para listado'!$A$155:$Z$1048576,MATCH($A1156,'Hoja de Trabajo para listado'!$A$155:$A$1048576,0),MATCH((CUADRO!N$5&amp;$E1156),'Hoja de Trabajo para listado'!$A$151:$Z$151,0)),0)+IFERROR(INDEX('Hoja de Trabajo para listado'!$AB$155:$BA$1048576,MATCH($A1156,'Hoja de Trabajo para listado'!$AB$155:$AB$1048576,0),MATCH((CUADRO!N$5&amp;$E1156),'Hoja de Trabajo para listado'!$AB$151:$BA$151,0)),0)+IFERROR(INDEX('Hoja de Trabajo para listado'!$BC$155:$CB$1048576,MATCH($A1156,'Hoja de Trabajo para listado'!$BC$155:$BC$1048576,0),MATCH((CUADRO!N$5&amp;$E1156),'Hoja de Trabajo para listado'!$BC$151:$CB$151,0)),0)+IFERROR(INDEX('Hoja de Trabajo para listado'!$DE$153:$DG$274,MATCH($A1156,'Hoja de Trabajo para listado'!$DE$153:$DE$1048576,0),MATCH((CUADRO!N$5&amp;$E1156),'Hoja de Trabajo para listado'!$DE$151:$DG$151,0)),0)+IFERROR(INDEX('Hoja de Trabajo para listado'!$CD$155:$DC$1048576,MATCH($A1156,'Hoja de Trabajo para listado'!$CD$155:$CD$1048576,0),MATCH((CUADRO!N$5&amp;$E1156),'Hoja de Trabajo para listado'!$CD$151:$DC$151,0)),0)</f>
        <v>0</v>
      </c>
      <c r="O1156" s="314">
        <f ca="1">+IFERROR(INDEX('Hoja de Trabajo para listado'!$A$155:$Z$1048576,MATCH($A1156,'Hoja de Trabajo para listado'!$A$155:$A$1048576,0),MATCH((CUADRO!O$5&amp;$E1156),'Hoja de Trabajo para listado'!$A$151:$Z$151,0)),0)+IFERROR(INDEX('Hoja de Trabajo para listado'!$AB$155:$BA$1048576,MATCH($A1156,'Hoja de Trabajo para listado'!$AB$155:$AB$1048576,0),MATCH((CUADRO!O$5&amp;$E1156),'Hoja de Trabajo para listado'!$AB$151:$BA$151,0)),0)+IFERROR(INDEX('Hoja de Trabajo para listado'!$BC$155:$CB$1048576,MATCH($A1156,'Hoja de Trabajo para listado'!$BC$155:$BC$1048576,0),MATCH((CUADRO!O$5&amp;$E1156),'Hoja de Trabajo para listado'!$BC$151:$CB$151,0)),0)+IFERROR(INDEX('Hoja de Trabajo para listado'!$DE$153:$DG$274,MATCH($A1156,'Hoja de Trabajo para listado'!$DE$153:$DE$1048576,0),MATCH((CUADRO!O$5&amp;$E1156),'Hoja de Trabajo para listado'!$DE$151:$DG$151,0)),0)+IFERROR(INDEX('Hoja de Trabajo para listado'!$CD$155:$DC$1048576,MATCH($A1156,'Hoja de Trabajo para listado'!$CD$155:$CD$1048576,0),MATCH((CUADRO!O$5&amp;$E1156),'Hoja de Trabajo para listado'!$CD$151:$DC$151,0)),0)</f>
        <v>0</v>
      </c>
      <c r="P1156" s="314">
        <f ca="1">+IFERROR(INDEX('Hoja de Trabajo para listado'!$A$155:$Z$1048576,MATCH($A1156,'Hoja de Trabajo para listado'!$A$155:$A$1048576,0),MATCH((CUADRO!P$5&amp;$E1156),'Hoja de Trabajo para listado'!$A$151:$Z$151,0)),0)+IFERROR(INDEX('Hoja de Trabajo para listado'!$AB$155:$BA$1048576,MATCH($A1156,'Hoja de Trabajo para listado'!$AB$155:$AB$1048576,0),MATCH((CUADRO!P$5&amp;$E1156),'Hoja de Trabajo para listado'!$AB$151:$BA$151,0)),0)+IFERROR(INDEX('Hoja de Trabajo para listado'!$BC$155:$CB$1048576,MATCH($A1156,'Hoja de Trabajo para listado'!$BC$155:$BC$1048576,0),MATCH((CUADRO!P$5&amp;$E1156),'Hoja de Trabajo para listado'!$BC$151:$CB$151,0)),0)+IFERROR(INDEX('Hoja de Trabajo para listado'!$DE$153:$DG$274,MATCH($A1156,'Hoja de Trabajo para listado'!$DE$153:$DE$1048576,0),MATCH((CUADRO!P$5&amp;$E1156),'Hoja de Trabajo para listado'!$DE$151:$DG$151,0)),0)+IFERROR(INDEX('Hoja de Trabajo para listado'!$CD$155:$DC$1048576,MATCH($A1156,'Hoja de Trabajo para listado'!$CD$155:$CD$1048576,0),MATCH((CUADRO!P$5&amp;$E1156),'Hoja de Trabajo para listado'!$CD$151:$DC$151,0)),0)</f>
        <v>0</v>
      </c>
      <c r="Q1156" s="314">
        <f ca="1">+IFERROR(INDEX('Hoja de Trabajo para listado'!$A$155:$Z$1048576,MATCH($A1156,'Hoja de Trabajo para listado'!$A$155:$A$1048576,0),MATCH((CUADRO!Q$5&amp;$E1156),'Hoja de Trabajo para listado'!$A$151:$Z$151,0)),0)+IFERROR(INDEX('Hoja de Trabajo para listado'!$AB$155:$BA$1048576,MATCH($A1156,'Hoja de Trabajo para listado'!$AB$155:$AB$1048576,0),MATCH((CUADRO!Q$5&amp;$E1156),'Hoja de Trabajo para listado'!$AB$151:$BA$151,0)),0)+IFERROR(INDEX('Hoja de Trabajo para listado'!$BC$155:$CB$1048576,MATCH($A1156,'Hoja de Trabajo para listado'!$BC$155:$BC$1048576,0),MATCH((CUADRO!Q$5&amp;$E1156),'Hoja de Trabajo para listado'!$BC$151:$CB$151,0)),0)+IFERROR(INDEX('Hoja de Trabajo para listado'!$DE$153:$DG$274,MATCH($A1156,'Hoja de Trabajo para listado'!$DE$153:$DE$1048576,0),MATCH((CUADRO!Q$5&amp;$E1156),'Hoja de Trabajo para listado'!$DE$151:$DG$151,0)),0)+IFERROR(INDEX('Hoja de Trabajo para listado'!$CD$155:$DC$1048576,MATCH($A1156,'Hoja de Trabajo para listado'!$CD$155:$CD$1048576,0),MATCH((CUADRO!Q$5&amp;$E1156),'Hoja de Trabajo para listado'!$CD$151:$DC$151,0)),0)</f>
        <v>0</v>
      </c>
      <c r="R1156" s="314">
        <f t="shared" ca="1" si="34"/>
        <v>0</v>
      </c>
      <c r="S1156" s="314"/>
      <c r="T1156" s="314">
        <f ca="1">+T1157</f>
        <v>0</v>
      </c>
      <c r="U1156" s="313">
        <f t="shared" si="35"/>
        <v>1</v>
      </c>
      <c r="V1156" s="319" t="str">
        <f>+VLOOKUP(A1156,bd_lista!$A$3:$E$593,5,FALSE)</f>
        <v>Universidades Públicas</v>
      </c>
      <c r="W1156" s="341" t="str">
        <f>+V1156</f>
        <v>Universidades Públicas</v>
      </c>
    </row>
    <row r="1157" spans="1:23" customFormat="1" ht="27" hidden="1" customHeight="1">
      <c r="A1157" s="323">
        <v>140</v>
      </c>
      <c r="B1157" s="418"/>
      <c r="C1157" s="339" t="str">
        <f>+VLOOKUP(A1157,bd_lista!$A$3:$C$593,3,FALSE)</f>
        <v>Universidad Pública de El Alto</v>
      </c>
      <c r="D1157" s="339"/>
      <c r="E1157" s="319" t="s">
        <v>1419</v>
      </c>
      <c r="F1157" s="314">
        <f ca="1">+IFERROR(INDEX('Hoja de Trabajo para listado'!$A$155:$Z$1048576,MATCH($A1157,'Hoja de Trabajo para listado'!$A$155:$A$1048576,0),MATCH((CUADRO!F$5&amp;$E1157),'Hoja de Trabajo para listado'!$A$151:$Z$151,0)),0)+IFERROR(INDEX('Hoja de Trabajo para listado'!$AB$155:$BA$1048576,MATCH($A1157,'Hoja de Trabajo para listado'!$AB$155:$AB$1048576,0),MATCH((CUADRO!F$5&amp;$E1157),'Hoja de Trabajo para listado'!$AB$151:$BA$151,0)),0)+IFERROR(INDEX('Hoja de Trabajo para listado'!$BC$155:$CB$1048576,MATCH($A1157,'Hoja de Trabajo para listado'!$BC$155:$BC$1048576,0),MATCH((CUADRO!F$5&amp;$E1157),'Hoja de Trabajo para listado'!$BC$151:$CB$151,0)),0)+IFERROR(INDEX('Hoja de Trabajo para listado'!$DE$153:$DG$274,MATCH($A1157,'Hoja de Trabajo para listado'!$DE$153:$DE$1048576,0),MATCH((CUADRO!F$5&amp;$E1157),'Hoja de Trabajo para listado'!$DE$151:$DG$151,0)),0)+IFERROR(INDEX('Hoja de Trabajo para listado'!$CD$155:$DC$1048576,MATCH($A1157,'Hoja de Trabajo para listado'!$CD$155:$CD$1048576,0),MATCH((CUADRO!F$5&amp;$E1157),'Hoja de Trabajo para listado'!$CD$151:$DC$151,0)),0)</f>
        <v>0</v>
      </c>
      <c r="G1157" s="314">
        <f ca="1">+IFERROR(INDEX('Hoja de Trabajo para listado'!$A$155:$Z$1048576,MATCH($A1157,'Hoja de Trabajo para listado'!$A$155:$A$1048576,0),MATCH((CUADRO!G$5&amp;$E1157),'Hoja de Trabajo para listado'!$A$151:$Z$151,0)),0)+IFERROR(INDEX('Hoja de Trabajo para listado'!$AB$155:$BA$1048576,MATCH($A1157,'Hoja de Trabajo para listado'!$AB$155:$AB$1048576,0),MATCH((CUADRO!G$5&amp;$E1157),'Hoja de Trabajo para listado'!$AB$151:$BA$151,0)),0)+IFERROR(INDEX('Hoja de Trabajo para listado'!$BC$155:$CB$1048576,MATCH($A1157,'Hoja de Trabajo para listado'!$BC$155:$BC$1048576,0),MATCH((CUADRO!G$5&amp;$E1157),'Hoja de Trabajo para listado'!$BC$151:$CB$151,0)),0)+IFERROR(INDEX('Hoja de Trabajo para listado'!$DE$153:$DG$274,MATCH($A1157,'Hoja de Trabajo para listado'!$DE$153:$DE$1048576,0),MATCH((CUADRO!G$5&amp;$E1157),'Hoja de Trabajo para listado'!$DE$151:$DG$151,0)),0)+IFERROR(INDEX('Hoja de Trabajo para listado'!$CD$155:$DC$1048576,MATCH($A1157,'Hoja de Trabajo para listado'!$CD$155:$CD$1048576,0),MATCH((CUADRO!G$5&amp;$E1157),'Hoja de Trabajo para listado'!$CD$151:$DC$151,0)),0)</f>
        <v>0</v>
      </c>
      <c r="H1157" s="314">
        <f ca="1">+IFERROR(INDEX('Hoja de Trabajo para listado'!$A$155:$Z$1048576,MATCH($A1157,'Hoja de Trabajo para listado'!$A$155:$A$1048576,0),MATCH((CUADRO!H$5&amp;$E1157),'Hoja de Trabajo para listado'!$A$151:$Z$151,0)),0)+IFERROR(INDEX('Hoja de Trabajo para listado'!$AB$155:$BA$1048576,MATCH($A1157,'Hoja de Trabajo para listado'!$AB$155:$AB$1048576,0),MATCH((CUADRO!H$5&amp;$E1157),'Hoja de Trabajo para listado'!$AB$151:$BA$151,0)),0)+IFERROR(INDEX('Hoja de Trabajo para listado'!$BC$155:$CB$1048576,MATCH($A1157,'Hoja de Trabajo para listado'!$BC$155:$BC$1048576,0),MATCH((CUADRO!H$5&amp;$E1157),'Hoja de Trabajo para listado'!$BC$151:$CB$151,0)),0)+IFERROR(INDEX('Hoja de Trabajo para listado'!$DE$153:$DG$274,MATCH($A1157,'Hoja de Trabajo para listado'!$DE$153:$DE$1048576,0),MATCH((CUADRO!H$5&amp;$E1157),'Hoja de Trabajo para listado'!$DE$151:$DG$151,0)),0)+IFERROR(INDEX('Hoja de Trabajo para listado'!$CD$155:$DC$1048576,MATCH($A1157,'Hoja de Trabajo para listado'!$CD$155:$CD$1048576,0),MATCH((CUADRO!H$5&amp;$E1157),'Hoja de Trabajo para listado'!$CD$151:$DC$151,0)),0)</f>
        <v>0</v>
      </c>
      <c r="I1157" s="314">
        <f ca="1">+IFERROR(INDEX('Hoja de Trabajo para listado'!$A$155:$Z$1048576,MATCH($A1157,'Hoja de Trabajo para listado'!$A$155:$A$1048576,0),MATCH((CUADRO!I$5&amp;$E1157),'Hoja de Trabajo para listado'!$A$151:$Z$151,0)),0)+IFERROR(INDEX('Hoja de Trabajo para listado'!$AB$155:$BA$1048576,MATCH($A1157,'Hoja de Trabajo para listado'!$AB$155:$AB$1048576,0),MATCH((CUADRO!I$5&amp;$E1157),'Hoja de Trabajo para listado'!$AB$151:$BA$151,0)),0)+IFERROR(INDEX('Hoja de Trabajo para listado'!$BC$155:$CB$1048576,MATCH($A1157,'Hoja de Trabajo para listado'!$BC$155:$BC$1048576,0),MATCH((CUADRO!I$5&amp;$E1157),'Hoja de Trabajo para listado'!$BC$151:$CB$151,0)),0)+IFERROR(INDEX('Hoja de Trabajo para listado'!$DE$153:$DG$274,MATCH($A1157,'Hoja de Trabajo para listado'!$DE$153:$DE$1048576,0),MATCH((CUADRO!I$5&amp;$E1157),'Hoja de Trabajo para listado'!$DE$151:$DG$151,0)),0)+IFERROR(INDEX('Hoja de Trabajo para listado'!$CD$155:$DC$1048576,MATCH($A1157,'Hoja de Trabajo para listado'!$CD$155:$CD$1048576,0),MATCH((CUADRO!I$5&amp;$E1157),'Hoja de Trabajo para listado'!$CD$151:$DC$151,0)),0)</f>
        <v>0</v>
      </c>
      <c r="J1157" s="314">
        <f ca="1">+IFERROR(INDEX('Hoja de Trabajo para listado'!$A$155:$Z$1048576,MATCH($A1157,'Hoja de Trabajo para listado'!$A$155:$A$1048576,0),MATCH((CUADRO!J$5&amp;$E1157),'Hoja de Trabajo para listado'!$A$151:$Z$151,0)),0)+IFERROR(INDEX('Hoja de Trabajo para listado'!$AB$155:$BA$1048576,MATCH($A1157,'Hoja de Trabajo para listado'!$AB$155:$AB$1048576,0),MATCH((CUADRO!J$5&amp;$E1157),'Hoja de Trabajo para listado'!$AB$151:$BA$151,0)),0)+IFERROR(INDEX('Hoja de Trabajo para listado'!$BC$155:$CB$1048576,MATCH($A1157,'Hoja de Trabajo para listado'!$BC$155:$BC$1048576,0),MATCH((CUADRO!J$5&amp;$E1157),'Hoja de Trabajo para listado'!$BC$151:$CB$151,0)),0)+IFERROR(INDEX('Hoja de Trabajo para listado'!$DE$153:$DG$274,MATCH($A1157,'Hoja de Trabajo para listado'!$DE$153:$DE$1048576,0),MATCH((CUADRO!J$5&amp;$E1157),'Hoja de Trabajo para listado'!$DE$151:$DG$151,0)),0)+IFERROR(INDEX('Hoja de Trabajo para listado'!$CD$155:$DC$1048576,MATCH($A1157,'Hoja de Trabajo para listado'!$CD$155:$CD$1048576,0),MATCH((CUADRO!J$5&amp;$E1157),'Hoja de Trabajo para listado'!$CD$151:$DC$151,0)),0)</f>
        <v>0</v>
      </c>
      <c r="K1157" s="314">
        <f ca="1">+IFERROR(INDEX('Hoja de Trabajo para listado'!$A$155:$Z$1048576,MATCH($A1157,'Hoja de Trabajo para listado'!$A$155:$A$1048576,0),MATCH((CUADRO!K$5&amp;$E1157),'Hoja de Trabajo para listado'!$A$151:$Z$151,0)),0)+IFERROR(INDEX('Hoja de Trabajo para listado'!$AB$155:$BA$1048576,MATCH($A1157,'Hoja de Trabajo para listado'!$AB$155:$AB$1048576,0),MATCH((CUADRO!K$5&amp;$E1157),'Hoja de Trabajo para listado'!$AB$151:$BA$151,0)),0)+IFERROR(INDEX('Hoja de Trabajo para listado'!$BC$155:$CB$1048576,MATCH($A1157,'Hoja de Trabajo para listado'!$BC$155:$BC$1048576,0),MATCH((CUADRO!K$5&amp;$E1157),'Hoja de Trabajo para listado'!$BC$151:$CB$151,0)),0)+IFERROR(INDEX('Hoja de Trabajo para listado'!$DE$153:$DG$274,MATCH($A1157,'Hoja de Trabajo para listado'!$DE$153:$DE$1048576,0),MATCH((CUADRO!K$5&amp;$E1157),'Hoja de Trabajo para listado'!$DE$151:$DG$151,0)),0)+IFERROR(INDEX('Hoja de Trabajo para listado'!$CD$155:$DC$1048576,MATCH($A1157,'Hoja de Trabajo para listado'!$CD$155:$CD$1048576,0),MATCH((CUADRO!K$5&amp;$E1157),'Hoja de Trabajo para listado'!$CD$151:$DC$151,0)),0)</f>
        <v>0</v>
      </c>
      <c r="L1157" s="314">
        <f ca="1">+IFERROR(INDEX('Hoja de Trabajo para listado'!$A$155:$Z$1048576,MATCH($A1157,'Hoja de Trabajo para listado'!$A$155:$A$1048576,0),MATCH((CUADRO!L$5&amp;$E1157),'Hoja de Trabajo para listado'!$A$151:$Z$151,0)),0)+IFERROR(INDEX('Hoja de Trabajo para listado'!$AB$155:$BA$1048576,MATCH($A1157,'Hoja de Trabajo para listado'!$AB$155:$AB$1048576,0),MATCH((CUADRO!L$5&amp;$E1157),'Hoja de Trabajo para listado'!$AB$151:$BA$151,0)),0)+IFERROR(INDEX('Hoja de Trabajo para listado'!$BC$155:$CB$1048576,MATCH($A1157,'Hoja de Trabajo para listado'!$BC$155:$BC$1048576,0),MATCH((CUADRO!L$5&amp;$E1157),'Hoja de Trabajo para listado'!$BC$151:$CB$151,0)),0)+IFERROR(INDEX('Hoja de Trabajo para listado'!$DE$153:$DG$274,MATCH($A1157,'Hoja de Trabajo para listado'!$DE$153:$DE$1048576,0),MATCH((CUADRO!L$5&amp;$E1157),'Hoja de Trabajo para listado'!$DE$151:$DG$151,0)),0)+IFERROR(INDEX('Hoja de Trabajo para listado'!$CD$155:$DC$1048576,MATCH($A1157,'Hoja de Trabajo para listado'!$CD$155:$CD$1048576,0),MATCH((CUADRO!L$5&amp;$E1157),'Hoja de Trabajo para listado'!$CD$151:$DC$151,0)),0)</f>
        <v>0</v>
      </c>
      <c r="M1157" s="314">
        <f ca="1">+IFERROR(INDEX('Hoja de Trabajo para listado'!$A$155:$Z$1048576,MATCH($A1157,'Hoja de Trabajo para listado'!$A$155:$A$1048576,0),MATCH((CUADRO!M$5&amp;$E1157),'Hoja de Trabajo para listado'!$A$151:$Z$151,0)),0)+IFERROR(INDEX('Hoja de Trabajo para listado'!$AB$155:$BA$1048576,MATCH($A1157,'Hoja de Trabajo para listado'!$AB$155:$AB$1048576,0),MATCH((CUADRO!M$5&amp;$E1157),'Hoja de Trabajo para listado'!$AB$151:$BA$151,0)),0)+IFERROR(INDEX('Hoja de Trabajo para listado'!$BC$155:$CB$1048576,MATCH($A1157,'Hoja de Trabajo para listado'!$BC$155:$BC$1048576,0),MATCH((CUADRO!M$5&amp;$E1157),'Hoja de Trabajo para listado'!$BC$151:$CB$151,0)),0)+IFERROR(INDEX('Hoja de Trabajo para listado'!$DE$153:$DG$274,MATCH($A1157,'Hoja de Trabajo para listado'!$DE$153:$DE$1048576,0),MATCH((CUADRO!M$5&amp;$E1157),'Hoja de Trabajo para listado'!$DE$151:$DG$151,0)),0)+IFERROR(INDEX('Hoja de Trabajo para listado'!$CD$155:$DC$1048576,MATCH($A1157,'Hoja de Trabajo para listado'!$CD$155:$CD$1048576,0),MATCH((CUADRO!M$5&amp;$E1157),'Hoja de Trabajo para listado'!$CD$151:$DC$151,0)),0)</f>
        <v>0</v>
      </c>
      <c r="N1157" s="314">
        <f ca="1">+IFERROR(INDEX('Hoja de Trabajo para listado'!$A$155:$Z$1048576,MATCH($A1157,'Hoja de Trabajo para listado'!$A$155:$A$1048576,0),MATCH((CUADRO!N$5&amp;$E1157),'Hoja de Trabajo para listado'!$A$151:$Z$151,0)),0)+IFERROR(INDEX('Hoja de Trabajo para listado'!$AB$155:$BA$1048576,MATCH($A1157,'Hoja de Trabajo para listado'!$AB$155:$AB$1048576,0),MATCH((CUADRO!N$5&amp;$E1157),'Hoja de Trabajo para listado'!$AB$151:$BA$151,0)),0)+IFERROR(INDEX('Hoja de Trabajo para listado'!$BC$155:$CB$1048576,MATCH($A1157,'Hoja de Trabajo para listado'!$BC$155:$BC$1048576,0),MATCH((CUADRO!N$5&amp;$E1157),'Hoja de Trabajo para listado'!$BC$151:$CB$151,0)),0)+IFERROR(INDEX('Hoja de Trabajo para listado'!$DE$153:$DG$274,MATCH($A1157,'Hoja de Trabajo para listado'!$DE$153:$DE$1048576,0),MATCH((CUADRO!N$5&amp;$E1157),'Hoja de Trabajo para listado'!$DE$151:$DG$151,0)),0)+IFERROR(INDEX('Hoja de Trabajo para listado'!$CD$155:$DC$1048576,MATCH($A1157,'Hoja de Trabajo para listado'!$CD$155:$CD$1048576,0),MATCH((CUADRO!N$5&amp;$E1157),'Hoja de Trabajo para listado'!$CD$151:$DC$151,0)),0)</f>
        <v>0</v>
      </c>
      <c r="O1157" s="314">
        <f ca="1">+IFERROR(INDEX('Hoja de Trabajo para listado'!$A$155:$Z$1048576,MATCH($A1157,'Hoja de Trabajo para listado'!$A$155:$A$1048576,0),MATCH((CUADRO!O$5&amp;$E1157),'Hoja de Trabajo para listado'!$A$151:$Z$151,0)),0)+IFERROR(INDEX('Hoja de Trabajo para listado'!$AB$155:$BA$1048576,MATCH($A1157,'Hoja de Trabajo para listado'!$AB$155:$AB$1048576,0),MATCH((CUADRO!O$5&amp;$E1157),'Hoja de Trabajo para listado'!$AB$151:$BA$151,0)),0)+IFERROR(INDEX('Hoja de Trabajo para listado'!$BC$155:$CB$1048576,MATCH($A1157,'Hoja de Trabajo para listado'!$BC$155:$BC$1048576,0),MATCH((CUADRO!O$5&amp;$E1157),'Hoja de Trabajo para listado'!$BC$151:$CB$151,0)),0)+IFERROR(INDEX('Hoja de Trabajo para listado'!$DE$153:$DG$274,MATCH($A1157,'Hoja de Trabajo para listado'!$DE$153:$DE$1048576,0),MATCH((CUADRO!O$5&amp;$E1157),'Hoja de Trabajo para listado'!$DE$151:$DG$151,0)),0)+IFERROR(INDEX('Hoja de Trabajo para listado'!$CD$155:$DC$1048576,MATCH($A1157,'Hoja de Trabajo para listado'!$CD$155:$CD$1048576,0),MATCH((CUADRO!O$5&amp;$E1157),'Hoja de Trabajo para listado'!$CD$151:$DC$151,0)),0)</f>
        <v>0</v>
      </c>
      <c r="P1157" s="314">
        <f ca="1">+IFERROR(INDEX('Hoja de Trabajo para listado'!$A$155:$Z$1048576,MATCH($A1157,'Hoja de Trabajo para listado'!$A$155:$A$1048576,0),MATCH((CUADRO!P$5&amp;$E1157),'Hoja de Trabajo para listado'!$A$151:$Z$151,0)),0)+IFERROR(INDEX('Hoja de Trabajo para listado'!$AB$155:$BA$1048576,MATCH($A1157,'Hoja de Trabajo para listado'!$AB$155:$AB$1048576,0),MATCH((CUADRO!P$5&amp;$E1157),'Hoja de Trabajo para listado'!$AB$151:$BA$151,0)),0)+IFERROR(INDEX('Hoja de Trabajo para listado'!$BC$155:$CB$1048576,MATCH($A1157,'Hoja de Trabajo para listado'!$BC$155:$BC$1048576,0),MATCH((CUADRO!P$5&amp;$E1157),'Hoja de Trabajo para listado'!$BC$151:$CB$151,0)),0)+IFERROR(INDEX('Hoja de Trabajo para listado'!$DE$153:$DG$274,MATCH($A1157,'Hoja de Trabajo para listado'!$DE$153:$DE$1048576,0),MATCH((CUADRO!P$5&amp;$E1157),'Hoja de Trabajo para listado'!$DE$151:$DG$151,0)),0)+IFERROR(INDEX('Hoja de Trabajo para listado'!$CD$155:$DC$1048576,MATCH($A1157,'Hoja de Trabajo para listado'!$CD$155:$CD$1048576,0),MATCH((CUADRO!P$5&amp;$E1157),'Hoja de Trabajo para listado'!$CD$151:$DC$151,0)),0)</f>
        <v>0</v>
      </c>
      <c r="Q1157" s="314">
        <f ca="1">+IFERROR(INDEX('Hoja de Trabajo para listado'!$A$155:$Z$1048576,MATCH($A1157,'Hoja de Trabajo para listado'!$A$155:$A$1048576,0),MATCH((CUADRO!Q$5&amp;$E1157),'Hoja de Trabajo para listado'!$A$151:$Z$151,0)),0)+IFERROR(INDEX('Hoja de Trabajo para listado'!$AB$155:$BA$1048576,MATCH($A1157,'Hoja de Trabajo para listado'!$AB$155:$AB$1048576,0),MATCH((CUADRO!Q$5&amp;$E1157),'Hoja de Trabajo para listado'!$AB$151:$BA$151,0)),0)+IFERROR(INDEX('Hoja de Trabajo para listado'!$BC$155:$CB$1048576,MATCH($A1157,'Hoja de Trabajo para listado'!$BC$155:$BC$1048576,0),MATCH((CUADRO!Q$5&amp;$E1157),'Hoja de Trabajo para listado'!$BC$151:$CB$151,0)),0)+IFERROR(INDEX('Hoja de Trabajo para listado'!$DE$153:$DG$274,MATCH($A1157,'Hoja de Trabajo para listado'!$DE$153:$DE$1048576,0),MATCH((CUADRO!Q$5&amp;$E1157),'Hoja de Trabajo para listado'!$DE$151:$DG$151,0)),0)+IFERROR(INDEX('Hoja de Trabajo para listado'!$CD$155:$DC$1048576,MATCH($A1157,'Hoja de Trabajo para listado'!$CD$155:$CD$1048576,0),MATCH((CUADRO!Q$5&amp;$E1157),'Hoja de Trabajo para listado'!$CD$151:$DC$151,0)),0)</f>
        <v>0</v>
      </c>
      <c r="R1157" s="314">
        <f t="shared" ca="1" si="34"/>
        <v>0</v>
      </c>
      <c r="S1157" s="314">
        <f ca="1">+R1156+R1157</f>
        <v>0</v>
      </c>
      <c r="T1157" s="314">
        <f ca="1">+S1157</f>
        <v>0</v>
      </c>
      <c r="U1157" s="313">
        <f t="shared" si="35"/>
        <v>2</v>
      </c>
      <c r="V1157" s="319" t="str">
        <f>+VLOOKUP(A1157,bd_lista!$A$3:$E$593,5,FALSE)</f>
        <v>Universidades Públicas</v>
      </c>
      <c r="W1157" s="320"/>
    </row>
    <row r="1158" spans="1:23" customFormat="1" ht="27" hidden="1" customHeight="1">
      <c r="A1158" s="323">
        <v>142</v>
      </c>
      <c r="B1158" s="418">
        <f>+A1158</f>
        <v>142</v>
      </c>
      <c r="C1158" s="318" t="str">
        <f>+VLOOKUP(A1158,bd_lista!$A$3:$C$593,3,FALSE)</f>
        <v>Universidad Técnica de Oruro</v>
      </c>
      <c r="D1158" s="339" t="str">
        <f>+C1158</f>
        <v>Universidad Técnica de Oruro</v>
      </c>
      <c r="E1158" s="318" t="s">
        <v>1418</v>
      </c>
      <c r="F1158" s="314">
        <f ca="1">+IFERROR(INDEX('Hoja de Trabajo para listado'!$A$155:$Z$1048576,MATCH($A1158,'Hoja de Trabajo para listado'!$A$155:$A$1048576,0),MATCH((CUADRO!F$5&amp;$E1158),'Hoja de Trabajo para listado'!$A$151:$Z$151,0)),0)+IFERROR(INDEX('Hoja de Trabajo para listado'!$AB$155:$BA$1048576,MATCH($A1158,'Hoja de Trabajo para listado'!$AB$155:$AB$1048576,0),MATCH((CUADRO!F$5&amp;$E1158),'Hoja de Trabajo para listado'!$AB$151:$BA$151,0)),0)+IFERROR(INDEX('Hoja de Trabajo para listado'!$BC$155:$CB$1048576,MATCH($A1158,'Hoja de Trabajo para listado'!$BC$155:$BC$1048576,0),MATCH((CUADRO!F$5&amp;$E1158),'Hoja de Trabajo para listado'!$BC$151:$CB$151,0)),0)+IFERROR(INDEX('Hoja de Trabajo para listado'!$DE$153:$DG$274,MATCH($A1158,'Hoja de Trabajo para listado'!$DE$153:$DE$1048576,0),MATCH((CUADRO!F$5&amp;$E1158),'Hoja de Trabajo para listado'!$DE$151:$DG$151,0)),0)+IFERROR(INDEX('Hoja de Trabajo para listado'!$CD$155:$DC$1048576,MATCH($A1158,'Hoja de Trabajo para listado'!$CD$155:$CD$1048576,0),MATCH((CUADRO!F$5&amp;$E1158),'Hoja de Trabajo para listado'!$CD$151:$DC$151,0)),0)</f>
        <v>0</v>
      </c>
      <c r="G1158" s="314">
        <f ca="1">+IFERROR(INDEX('Hoja de Trabajo para listado'!$A$155:$Z$1048576,MATCH($A1158,'Hoja de Trabajo para listado'!$A$155:$A$1048576,0),MATCH((CUADRO!G$5&amp;$E1158),'Hoja de Trabajo para listado'!$A$151:$Z$151,0)),0)+IFERROR(INDEX('Hoja de Trabajo para listado'!$AB$155:$BA$1048576,MATCH($A1158,'Hoja de Trabajo para listado'!$AB$155:$AB$1048576,0),MATCH((CUADRO!G$5&amp;$E1158),'Hoja de Trabajo para listado'!$AB$151:$BA$151,0)),0)+IFERROR(INDEX('Hoja de Trabajo para listado'!$BC$155:$CB$1048576,MATCH($A1158,'Hoja de Trabajo para listado'!$BC$155:$BC$1048576,0),MATCH((CUADRO!G$5&amp;$E1158),'Hoja de Trabajo para listado'!$BC$151:$CB$151,0)),0)+IFERROR(INDEX('Hoja de Trabajo para listado'!$DE$153:$DG$274,MATCH($A1158,'Hoja de Trabajo para listado'!$DE$153:$DE$1048576,0),MATCH((CUADRO!G$5&amp;$E1158),'Hoja de Trabajo para listado'!$DE$151:$DG$151,0)),0)+IFERROR(INDEX('Hoja de Trabajo para listado'!$CD$155:$DC$1048576,MATCH($A1158,'Hoja de Trabajo para listado'!$CD$155:$CD$1048576,0),MATCH((CUADRO!G$5&amp;$E1158),'Hoja de Trabajo para listado'!$CD$151:$DC$151,0)),0)</f>
        <v>0</v>
      </c>
      <c r="H1158" s="314">
        <f ca="1">+IFERROR(INDEX('Hoja de Trabajo para listado'!$A$155:$Z$1048576,MATCH($A1158,'Hoja de Trabajo para listado'!$A$155:$A$1048576,0),MATCH((CUADRO!H$5&amp;$E1158),'Hoja de Trabajo para listado'!$A$151:$Z$151,0)),0)+IFERROR(INDEX('Hoja de Trabajo para listado'!$AB$155:$BA$1048576,MATCH($A1158,'Hoja de Trabajo para listado'!$AB$155:$AB$1048576,0),MATCH((CUADRO!H$5&amp;$E1158),'Hoja de Trabajo para listado'!$AB$151:$BA$151,0)),0)+IFERROR(INDEX('Hoja de Trabajo para listado'!$BC$155:$CB$1048576,MATCH($A1158,'Hoja de Trabajo para listado'!$BC$155:$BC$1048576,0),MATCH((CUADRO!H$5&amp;$E1158),'Hoja de Trabajo para listado'!$BC$151:$CB$151,0)),0)+IFERROR(INDEX('Hoja de Trabajo para listado'!$DE$153:$DG$274,MATCH($A1158,'Hoja de Trabajo para listado'!$DE$153:$DE$1048576,0),MATCH((CUADRO!H$5&amp;$E1158),'Hoja de Trabajo para listado'!$DE$151:$DG$151,0)),0)+IFERROR(INDEX('Hoja de Trabajo para listado'!$CD$155:$DC$1048576,MATCH($A1158,'Hoja de Trabajo para listado'!$CD$155:$CD$1048576,0),MATCH((CUADRO!H$5&amp;$E1158),'Hoja de Trabajo para listado'!$CD$151:$DC$151,0)),0)</f>
        <v>0</v>
      </c>
      <c r="I1158" s="314">
        <f ca="1">+IFERROR(INDEX('Hoja de Trabajo para listado'!$A$155:$Z$1048576,MATCH($A1158,'Hoja de Trabajo para listado'!$A$155:$A$1048576,0),MATCH((CUADRO!I$5&amp;$E1158),'Hoja de Trabajo para listado'!$A$151:$Z$151,0)),0)+IFERROR(INDEX('Hoja de Trabajo para listado'!$AB$155:$BA$1048576,MATCH($A1158,'Hoja de Trabajo para listado'!$AB$155:$AB$1048576,0),MATCH((CUADRO!I$5&amp;$E1158),'Hoja de Trabajo para listado'!$AB$151:$BA$151,0)),0)+IFERROR(INDEX('Hoja de Trabajo para listado'!$BC$155:$CB$1048576,MATCH($A1158,'Hoja de Trabajo para listado'!$BC$155:$BC$1048576,0),MATCH((CUADRO!I$5&amp;$E1158),'Hoja de Trabajo para listado'!$BC$151:$CB$151,0)),0)+IFERROR(INDEX('Hoja de Trabajo para listado'!$DE$153:$DG$274,MATCH($A1158,'Hoja de Trabajo para listado'!$DE$153:$DE$1048576,0),MATCH((CUADRO!I$5&amp;$E1158),'Hoja de Trabajo para listado'!$DE$151:$DG$151,0)),0)+IFERROR(INDEX('Hoja de Trabajo para listado'!$CD$155:$DC$1048576,MATCH($A1158,'Hoja de Trabajo para listado'!$CD$155:$CD$1048576,0),MATCH((CUADRO!I$5&amp;$E1158),'Hoja de Trabajo para listado'!$CD$151:$DC$151,0)),0)</f>
        <v>0</v>
      </c>
      <c r="J1158" s="314">
        <f ca="1">+IFERROR(INDEX('Hoja de Trabajo para listado'!$A$155:$Z$1048576,MATCH($A1158,'Hoja de Trabajo para listado'!$A$155:$A$1048576,0),MATCH((CUADRO!J$5&amp;$E1158),'Hoja de Trabajo para listado'!$A$151:$Z$151,0)),0)+IFERROR(INDEX('Hoja de Trabajo para listado'!$AB$155:$BA$1048576,MATCH($A1158,'Hoja de Trabajo para listado'!$AB$155:$AB$1048576,0),MATCH((CUADRO!J$5&amp;$E1158),'Hoja de Trabajo para listado'!$AB$151:$BA$151,0)),0)+IFERROR(INDEX('Hoja de Trabajo para listado'!$BC$155:$CB$1048576,MATCH($A1158,'Hoja de Trabajo para listado'!$BC$155:$BC$1048576,0),MATCH((CUADRO!J$5&amp;$E1158),'Hoja de Trabajo para listado'!$BC$151:$CB$151,0)),0)+IFERROR(INDEX('Hoja de Trabajo para listado'!$DE$153:$DG$274,MATCH($A1158,'Hoja de Trabajo para listado'!$DE$153:$DE$1048576,0),MATCH((CUADRO!J$5&amp;$E1158),'Hoja de Trabajo para listado'!$DE$151:$DG$151,0)),0)+IFERROR(INDEX('Hoja de Trabajo para listado'!$CD$155:$DC$1048576,MATCH($A1158,'Hoja de Trabajo para listado'!$CD$155:$CD$1048576,0),MATCH((CUADRO!J$5&amp;$E1158),'Hoja de Trabajo para listado'!$CD$151:$DC$151,0)),0)</f>
        <v>0</v>
      </c>
      <c r="K1158" s="314">
        <f ca="1">+IFERROR(INDEX('Hoja de Trabajo para listado'!$A$155:$Z$1048576,MATCH($A1158,'Hoja de Trabajo para listado'!$A$155:$A$1048576,0),MATCH((CUADRO!K$5&amp;$E1158),'Hoja de Trabajo para listado'!$A$151:$Z$151,0)),0)+IFERROR(INDEX('Hoja de Trabajo para listado'!$AB$155:$BA$1048576,MATCH($A1158,'Hoja de Trabajo para listado'!$AB$155:$AB$1048576,0),MATCH((CUADRO!K$5&amp;$E1158),'Hoja de Trabajo para listado'!$AB$151:$BA$151,0)),0)+IFERROR(INDEX('Hoja de Trabajo para listado'!$BC$155:$CB$1048576,MATCH($A1158,'Hoja de Trabajo para listado'!$BC$155:$BC$1048576,0),MATCH((CUADRO!K$5&amp;$E1158),'Hoja de Trabajo para listado'!$BC$151:$CB$151,0)),0)+IFERROR(INDEX('Hoja de Trabajo para listado'!$DE$153:$DG$274,MATCH($A1158,'Hoja de Trabajo para listado'!$DE$153:$DE$1048576,0),MATCH((CUADRO!K$5&amp;$E1158),'Hoja de Trabajo para listado'!$DE$151:$DG$151,0)),0)+IFERROR(INDEX('Hoja de Trabajo para listado'!$CD$155:$DC$1048576,MATCH($A1158,'Hoja de Trabajo para listado'!$CD$155:$CD$1048576,0),MATCH((CUADRO!K$5&amp;$E1158),'Hoja de Trabajo para listado'!$CD$151:$DC$151,0)),0)</f>
        <v>0</v>
      </c>
      <c r="L1158" s="314">
        <f ca="1">+IFERROR(INDEX('Hoja de Trabajo para listado'!$A$155:$Z$1048576,MATCH($A1158,'Hoja de Trabajo para listado'!$A$155:$A$1048576,0),MATCH((CUADRO!L$5&amp;$E1158),'Hoja de Trabajo para listado'!$A$151:$Z$151,0)),0)+IFERROR(INDEX('Hoja de Trabajo para listado'!$AB$155:$BA$1048576,MATCH($A1158,'Hoja de Trabajo para listado'!$AB$155:$AB$1048576,0),MATCH((CUADRO!L$5&amp;$E1158),'Hoja de Trabajo para listado'!$AB$151:$BA$151,0)),0)+IFERROR(INDEX('Hoja de Trabajo para listado'!$BC$155:$CB$1048576,MATCH($A1158,'Hoja de Trabajo para listado'!$BC$155:$BC$1048576,0),MATCH((CUADRO!L$5&amp;$E1158),'Hoja de Trabajo para listado'!$BC$151:$CB$151,0)),0)+IFERROR(INDEX('Hoja de Trabajo para listado'!$DE$153:$DG$274,MATCH($A1158,'Hoja de Trabajo para listado'!$DE$153:$DE$1048576,0),MATCH((CUADRO!L$5&amp;$E1158),'Hoja de Trabajo para listado'!$DE$151:$DG$151,0)),0)+IFERROR(INDEX('Hoja de Trabajo para listado'!$CD$155:$DC$1048576,MATCH($A1158,'Hoja de Trabajo para listado'!$CD$155:$CD$1048576,0),MATCH((CUADRO!L$5&amp;$E1158),'Hoja de Trabajo para listado'!$CD$151:$DC$151,0)),0)</f>
        <v>0</v>
      </c>
      <c r="M1158" s="314">
        <f ca="1">+IFERROR(INDEX('Hoja de Trabajo para listado'!$A$155:$Z$1048576,MATCH($A1158,'Hoja de Trabajo para listado'!$A$155:$A$1048576,0),MATCH((CUADRO!M$5&amp;$E1158),'Hoja de Trabajo para listado'!$A$151:$Z$151,0)),0)+IFERROR(INDEX('Hoja de Trabajo para listado'!$AB$155:$BA$1048576,MATCH($A1158,'Hoja de Trabajo para listado'!$AB$155:$AB$1048576,0),MATCH((CUADRO!M$5&amp;$E1158),'Hoja de Trabajo para listado'!$AB$151:$BA$151,0)),0)+IFERROR(INDEX('Hoja de Trabajo para listado'!$BC$155:$CB$1048576,MATCH($A1158,'Hoja de Trabajo para listado'!$BC$155:$BC$1048576,0),MATCH((CUADRO!M$5&amp;$E1158),'Hoja de Trabajo para listado'!$BC$151:$CB$151,0)),0)+IFERROR(INDEX('Hoja de Trabajo para listado'!$DE$153:$DG$274,MATCH($A1158,'Hoja de Trabajo para listado'!$DE$153:$DE$1048576,0),MATCH((CUADRO!M$5&amp;$E1158),'Hoja de Trabajo para listado'!$DE$151:$DG$151,0)),0)+IFERROR(INDEX('Hoja de Trabajo para listado'!$CD$155:$DC$1048576,MATCH($A1158,'Hoja de Trabajo para listado'!$CD$155:$CD$1048576,0),MATCH((CUADRO!M$5&amp;$E1158),'Hoja de Trabajo para listado'!$CD$151:$DC$151,0)),0)</f>
        <v>0</v>
      </c>
      <c r="N1158" s="314">
        <f ca="1">+IFERROR(INDEX('Hoja de Trabajo para listado'!$A$155:$Z$1048576,MATCH($A1158,'Hoja de Trabajo para listado'!$A$155:$A$1048576,0),MATCH((CUADRO!N$5&amp;$E1158),'Hoja de Trabajo para listado'!$A$151:$Z$151,0)),0)+IFERROR(INDEX('Hoja de Trabajo para listado'!$AB$155:$BA$1048576,MATCH($A1158,'Hoja de Trabajo para listado'!$AB$155:$AB$1048576,0),MATCH((CUADRO!N$5&amp;$E1158),'Hoja de Trabajo para listado'!$AB$151:$BA$151,0)),0)+IFERROR(INDEX('Hoja de Trabajo para listado'!$BC$155:$CB$1048576,MATCH($A1158,'Hoja de Trabajo para listado'!$BC$155:$BC$1048576,0),MATCH((CUADRO!N$5&amp;$E1158),'Hoja de Trabajo para listado'!$BC$151:$CB$151,0)),0)+IFERROR(INDEX('Hoja de Trabajo para listado'!$DE$153:$DG$274,MATCH($A1158,'Hoja de Trabajo para listado'!$DE$153:$DE$1048576,0),MATCH((CUADRO!N$5&amp;$E1158),'Hoja de Trabajo para listado'!$DE$151:$DG$151,0)),0)+IFERROR(INDEX('Hoja de Trabajo para listado'!$CD$155:$DC$1048576,MATCH($A1158,'Hoja de Trabajo para listado'!$CD$155:$CD$1048576,0),MATCH((CUADRO!N$5&amp;$E1158),'Hoja de Trabajo para listado'!$CD$151:$DC$151,0)),0)</f>
        <v>0</v>
      </c>
      <c r="O1158" s="314">
        <f ca="1">+IFERROR(INDEX('Hoja de Trabajo para listado'!$A$155:$Z$1048576,MATCH($A1158,'Hoja de Trabajo para listado'!$A$155:$A$1048576,0),MATCH((CUADRO!O$5&amp;$E1158),'Hoja de Trabajo para listado'!$A$151:$Z$151,0)),0)+IFERROR(INDEX('Hoja de Trabajo para listado'!$AB$155:$BA$1048576,MATCH($A1158,'Hoja de Trabajo para listado'!$AB$155:$AB$1048576,0),MATCH((CUADRO!O$5&amp;$E1158),'Hoja de Trabajo para listado'!$AB$151:$BA$151,0)),0)+IFERROR(INDEX('Hoja de Trabajo para listado'!$BC$155:$CB$1048576,MATCH($A1158,'Hoja de Trabajo para listado'!$BC$155:$BC$1048576,0),MATCH((CUADRO!O$5&amp;$E1158),'Hoja de Trabajo para listado'!$BC$151:$CB$151,0)),0)+IFERROR(INDEX('Hoja de Trabajo para listado'!$DE$153:$DG$274,MATCH($A1158,'Hoja de Trabajo para listado'!$DE$153:$DE$1048576,0),MATCH((CUADRO!O$5&amp;$E1158),'Hoja de Trabajo para listado'!$DE$151:$DG$151,0)),0)+IFERROR(INDEX('Hoja de Trabajo para listado'!$CD$155:$DC$1048576,MATCH($A1158,'Hoja de Trabajo para listado'!$CD$155:$CD$1048576,0),MATCH((CUADRO!O$5&amp;$E1158),'Hoja de Trabajo para listado'!$CD$151:$DC$151,0)),0)</f>
        <v>0</v>
      </c>
      <c r="P1158" s="314">
        <f ca="1">+IFERROR(INDEX('Hoja de Trabajo para listado'!$A$155:$Z$1048576,MATCH($A1158,'Hoja de Trabajo para listado'!$A$155:$A$1048576,0),MATCH((CUADRO!P$5&amp;$E1158),'Hoja de Trabajo para listado'!$A$151:$Z$151,0)),0)+IFERROR(INDEX('Hoja de Trabajo para listado'!$AB$155:$BA$1048576,MATCH($A1158,'Hoja de Trabajo para listado'!$AB$155:$AB$1048576,0),MATCH((CUADRO!P$5&amp;$E1158),'Hoja de Trabajo para listado'!$AB$151:$BA$151,0)),0)+IFERROR(INDEX('Hoja de Trabajo para listado'!$BC$155:$CB$1048576,MATCH($A1158,'Hoja de Trabajo para listado'!$BC$155:$BC$1048576,0),MATCH((CUADRO!P$5&amp;$E1158),'Hoja de Trabajo para listado'!$BC$151:$CB$151,0)),0)+IFERROR(INDEX('Hoja de Trabajo para listado'!$DE$153:$DG$274,MATCH($A1158,'Hoja de Trabajo para listado'!$DE$153:$DE$1048576,0),MATCH((CUADRO!P$5&amp;$E1158),'Hoja de Trabajo para listado'!$DE$151:$DG$151,0)),0)+IFERROR(INDEX('Hoja de Trabajo para listado'!$CD$155:$DC$1048576,MATCH($A1158,'Hoja de Trabajo para listado'!$CD$155:$CD$1048576,0),MATCH((CUADRO!P$5&amp;$E1158),'Hoja de Trabajo para listado'!$CD$151:$DC$151,0)),0)</f>
        <v>0</v>
      </c>
      <c r="Q1158" s="314">
        <f ca="1">+IFERROR(INDEX('Hoja de Trabajo para listado'!$A$155:$Z$1048576,MATCH($A1158,'Hoja de Trabajo para listado'!$A$155:$A$1048576,0),MATCH((CUADRO!Q$5&amp;$E1158),'Hoja de Trabajo para listado'!$A$151:$Z$151,0)),0)+IFERROR(INDEX('Hoja de Trabajo para listado'!$AB$155:$BA$1048576,MATCH($A1158,'Hoja de Trabajo para listado'!$AB$155:$AB$1048576,0),MATCH((CUADRO!Q$5&amp;$E1158),'Hoja de Trabajo para listado'!$AB$151:$BA$151,0)),0)+IFERROR(INDEX('Hoja de Trabajo para listado'!$BC$155:$CB$1048576,MATCH($A1158,'Hoja de Trabajo para listado'!$BC$155:$BC$1048576,0),MATCH((CUADRO!Q$5&amp;$E1158),'Hoja de Trabajo para listado'!$BC$151:$CB$151,0)),0)+IFERROR(INDEX('Hoja de Trabajo para listado'!$DE$153:$DG$274,MATCH($A1158,'Hoja de Trabajo para listado'!$DE$153:$DE$1048576,0),MATCH((CUADRO!Q$5&amp;$E1158),'Hoja de Trabajo para listado'!$DE$151:$DG$151,0)),0)+IFERROR(INDEX('Hoja de Trabajo para listado'!$CD$155:$DC$1048576,MATCH($A1158,'Hoja de Trabajo para listado'!$CD$155:$CD$1048576,0),MATCH((CUADRO!Q$5&amp;$E1158),'Hoja de Trabajo para listado'!$CD$151:$DC$151,0)),0)</f>
        <v>0</v>
      </c>
      <c r="R1158" s="314">
        <f t="shared" ref="R1158:R1177" ca="1" si="36">+SUM(F1158:Q1158)</f>
        <v>0</v>
      </c>
      <c r="S1158" s="314"/>
      <c r="T1158" s="314">
        <f ca="1">+T1159</f>
        <v>0</v>
      </c>
      <c r="U1158" s="313">
        <f t="shared" ref="U1158:U1177" si="37">+IF(E1158="Débitos",1,2)</f>
        <v>1</v>
      </c>
      <c r="V1158" s="319" t="str">
        <f>+VLOOKUP(A1158,bd_lista!$A$3:$E$593,5,FALSE)</f>
        <v>Universidades Públicas</v>
      </c>
      <c r="W1158" s="341" t="str">
        <f>+V1158</f>
        <v>Universidades Públicas</v>
      </c>
    </row>
    <row r="1159" spans="1:23" customFormat="1" ht="27" hidden="1" customHeight="1">
      <c r="A1159" s="323">
        <v>142</v>
      </c>
      <c r="B1159" s="418"/>
      <c r="C1159" s="339" t="str">
        <f>+VLOOKUP(A1159,bd_lista!$A$3:$C$593,3,FALSE)</f>
        <v>Universidad Técnica de Oruro</v>
      </c>
      <c r="D1159" s="339"/>
      <c r="E1159" s="319" t="s">
        <v>1419</v>
      </c>
      <c r="F1159" s="314">
        <f ca="1">+IFERROR(INDEX('Hoja de Trabajo para listado'!$A$155:$Z$1048576,MATCH($A1159,'Hoja de Trabajo para listado'!$A$155:$A$1048576,0),MATCH((CUADRO!F$5&amp;$E1159),'Hoja de Trabajo para listado'!$A$151:$Z$151,0)),0)+IFERROR(INDEX('Hoja de Trabajo para listado'!$AB$155:$BA$1048576,MATCH($A1159,'Hoja de Trabajo para listado'!$AB$155:$AB$1048576,0),MATCH((CUADRO!F$5&amp;$E1159),'Hoja de Trabajo para listado'!$AB$151:$BA$151,0)),0)+IFERROR(INDEX('Hoja de Trabajo para listado'!$BC$155:$CB$1048576,MATCH($A1159,'Hoja de Trabajo para listado'!$BC$155:$BC$1048576,0),MATCH((CUADRO!F$5&amp;$E1159),'Hoja de Trabajo para listado'!$BC$151:$CB$151,0)),0)+IFERROR(INDEX('Hoja de Trabajo para listado'!$DE$153:$DG$274,MATCH($A1159,'Hoja de Trabajo para listado'!$DE$153:$DE$1048576,0),MATCH((CUADRO!F$5&amp;$E1159),'Hoja de Trabajo para listado'!$DE$151:$DG$151,0)),0)+IFERROR(INDEX('Hoja de Trabajo para listado'!$CD$155:$DC$1048576,MATCH($A1159,'Hoja de Trabajo para listado'!$CD$155:$CD$1048576,0),MATCH((CUADRO!F$5&amp;$E1159),'Hoja de Trabajo para listado'!$CD$151:$DC$151,0)),0)</f>
        <v>0</v>
      </c>
      <c r="G1159" s="314">
        <f ca="1">+IFERROR(INDEX('Hoja de Trabajo para listado'!$A$155:$Z$1048576,MATCH($A1159,'Hoja de Trabajo para listado'!$A$155:$A$1048576,0),MATCH((CUADRO!G$5&amp;$E1159),'Hoja de Trabajo para listado'!$A$151:$Z$151,0)),0)+IFERROR(INDEX('Hoja de Trabajo para listado'!$AB$155:$BA$1048576,MATCH($A1159,'Hoja de Trabajo para listado'!$AB$155:$AB$1048576,0),MATCH((CUADRO!G$5&amp;$E1159),'Hoja de Trabajo para listado'!$AB$151:$BA$151,0)),0)+IFERROR(INDEX('Hoja de Trabajo para listado'!$BC$155:$CB$1048576,MATCH($A1159,'Hoja de Trabajo para listado'!$BC$155:$BC$1048576,0),MATCH((CUADRO!G$5&amp;$E1159),'Hoja de Trabajo para listado'!$BC$151:$CB$151,0)),0)+IFERROR(INDEX('Hoja de Trabajo para listado'!$DE$153:$DG$274,MATCH($A1159,'Hoja de Trabajo para listado'!$DE$153:$DE$1048576,0),MATCH((CUADRO!G$5&amp;$E1159),'Hoja de Trabajo para listado'!$DE$151:$DG$151,0)),0)+IFERROR(INDEX('Hoja de Trabajo para listado'!$CD$155:$DC$1048576,MATCH($A1159,'Hoja de Trabajo para listado'!$CD$155:$CD$1048576,0),MATCH((CUADRO!G$5&amp;$E1159),'Hoja de Trabajo para listado'!$CD$151:$DC$151,0)),0)</f>
        <v>0</v>
      </c>
      <c r="H1159" s="314">
        <f ca="1">+IFERROR(INDEX('Hoja de Trabajo para listado'!$A$155:$Z$1048576,MATCH($A1159,'Hoja de Trabajo para listado'!$A$155:$A$1048576,0),MATCH((CUADRO!H$5&amp;$E1159),'Hoja de Trabajo para listado'!$A$151:$Z$151,0)),0)+IFERROR(INDEX('Hoja de Trabajo para listado'!$AB$155:$BA$1048576,MATCH($A1159,'Hoja de Trabajo para listado'!$AB$155:$AB$1048576,0),MATCH((CUADRO!H$5&amp;$E1159),'Hoja de Trabajo para listado'!$AB$151:$BA$151,0)),0)+IFERROR(INDEX('Hoja de Trabajo para listado'!$BC$155:$CB$1048576,MATCH($A1159,'Hoja de Trabajo para listado'!$BC$155:$BC$1048576,0),MATCH((CUADRO!H$5&amp;$E1159),'Hoja de Trabajo para listado'!$BC$151:$CB$151,0)),0)+IFERROR(INDEX('Hoja de Trabajo para listado'!$DE$153:$DG$274,MATCH($A1159,'Hoja de Trabajo para listado'!$DE$153:$DE$1048576,0),MATCH((CUADRO!H$5&amp;$E1159),'Hoja de Trabajo para listado'!$DE$151:$DG$151,0)),0)+IFERROR(INDEX('Hoja de Trabajo para listado'!$CD$155:$DC$1048576,MATCH($A1159,'Hoja de Trabajo para listado'!$CD$155:$CD$1048576,0),MATCH((CUADRO!H$5&amp;$E1159),'Hoja de Trabajo para listado'!$CD$151:$DC$151,0)),0)</f>
        <v>0</v>
      </c>
      <c r="I1159" s="314">
        <f ca="1">+IFERROR(INDEX('Hoja de Trabajo para listado'!$A$155:$Z$1048576,MATCH($A1159,'Hoja de Trabajo para listado'!$A$155:$A$1048576,0),MATCH((CUADRO!I$5&amp;$E1159),'Hoja de Trabajo para listado'!$A$151:$Z$151,0)),0)+IFERROR(INDEX('Hoja de Trabajo para listado'!$AB$155:$BA$1048576,MATCH($A1159,'Hoja de Trabajo para listado'!$AB$155:$AB$1048576,0),MATCH((CUADRO!I$5&amp;$E1159),'Hoja de Trabajo para listado'!$AB$151:$BA$151,0)),0)+IFERROR(INDEX('Hoja de Trabajo para listado'!$BC$155:$CB$1048576,MATCH($A1159,'Hoja de Trabajo para listado'!$BC$155:$BC$1048576,0),MATCH((CUADRO!I$5&amp;$E1159),'Hoja de Trabajo para listado'!$BC$151:$CB$151,0)),0)+IFERROR(INDEX('Hoja de Trabajo para listado'!$DE$153:$DG$274,MATCH($A1159,'Hoja de Trabajo para listado'!$DE$153:$DE$1048576,0),MATCH((CUADRO!I$5&amp;$E1159),'Hoja de Trabajo para listado'!$DE$151:$DG$151,0)),0)+IFERROR(INDEX('Hoja de Trabajo para listado'!$CD$155:$DC$1048576,MATCH($A1159,'Hoja de Trabajo para listado'!$CD$155:$CD$1048576,0),MATCH((CUADRO!I$5&amp;$E1159),'Hoja de Trabajo para listado'!$CD$151:$DC$151,0)),0)</f>
        <v>0</v>
      </c>
      <c r="J1159" s="314">
        <f ca="1">+IFERROR(INDEX('Hoja de Trabajo para listado'!$A$155:$Z$1048576,MATCH($A1159,'Hoja de Trabajo para listado'!$A$155:$A$1048576,0),MATCH((CUADRO!J$5&amp;$E1159),'Hoja de Trabajo para listado'!$A$151:$Z$151,0)),0)+IFERROR(INDEX('Hoja de Trabajo para listado'!$AB$155:$BA$1048576,MATCH($A1159,'Hoja de Trabajo para listado'!$AB$155:$AB$1048576,0),MATCH((CUADRO!J$5&amp;$E1159),'Hoja de Trabajo para listado'!$AB$151:$BA$151,0)),0)+IFERROR(INDEX('Hoja de Trabajo para listado'!$BC$155:$CB$1048576,MATCH($A1159,'Hoja de Trabajo para listado'!$BC$155:$BC$1048576,0),MATCH((CUADRO!J$5&amp;$E1159),'Hoja de Trabajo para listado'!$BC$151:$CB$151,0)),0)+IFERROR(INDEX('Hoja de Trabajo para listado'!$DE$153:$DG$274,MATCH($A1159,'Hoja de Trabajo para listado'!$DE$153:$DE$1048576,0),MATCH((CUADRO!J$5&amp;$E1159),'Hoja de Trabajo para listado'!$DE$151:$DG$151,0)),0)+IFERROR(INDEX('Hoja de Trabajo para listado'!$CD$155:$DC$1048576,MATCH($A1159,'Hoja de Trabajo para listado'!$CD$155:$CD$1048576,0),MATCH((CUADRO!J$5&amp;$E1159),'Hoja de Trabajo para listado'!$CD$151:$DC$151,0)),0)</f>
        <v>0</v>
      </c>
      <c r="K1159" s="314">
        <f ca="1">+IFERROR(INDEX('Hoja de Trabajo para listado'!$A$155:$Z$1048576,MATCH($A1159,'Hoja de Trabajo para listado'!$A$155:$A$1048576,0),MATCH((CUADRO!K$5&amp;$E1159),'Hoja de Trabajo para listado'!$A$151:$Z$151,0)),0)+IFERROR(INDEX('Hoja de Trabajo para listado'!$AB$155:$BA$1048576,MATCH($A1159,'Hoja de Trabajo para listado'!$AB$155:$AB$1048576,0),MATCH((CUADRO!K$5&amp;$E1159),'Hoja de Trabajo para listado'!$AB$151:$BA$151,0)),0)+IFERROR(INDEX('Hoja de Trabajo para listado'!$BC$155:$CB$1048576,MATCH($A1159,'Hoja de Trabajo para listado'!$BC$155:$BC$1048576,0),MATCH((CUADRO!K$5&amp;$E1159),'Hoja de Trabajo para listado'!$BC$151:$CB$151,0)),0)+IFERROR(INDEX('Hoja de Trabajo para listado'!$DE$153:$DG$274,MATCH($A1159,'Hoja de Trabajo para listado'!$DE$153:$DE$1048576,0),MATCH((CUADRO!K$5&amp;$E1159),'Hoja de Trabajo para listado'!$DE$151:$DG$151,0)),0)+IFERROR(INDEX('Hoja de Trabajo para listado'!$CD$155:$DC$1048576,MATCH($A1159,'Hoja de Trabajo para listado'!$CD$155:$CD$1048576,0),MATCH((CUADRO!K$5&amp;$E1159),'Hoja de Trabajo para listado'!$CD$151:$DC$151,0)),0)</f>
        <v>0</v>
      </c>
      <c r="L1159" s="314">
        <f ca="1">+IFERROR(INDEX('Hoja de Trabajo para listado'!$A$155:$Z$1048576,MATCH($A1159,'Hoja de Trabajo para listado'!$A$155:$A$1048576,0),MATCH((CUADRO!L$5&amp;$E1159),'Hoja de Trabajo para listado'!$A$151:$Z$151,0)),0)+IFERROR(INDEX('Hoja de Trabajo para listado'!$AB$155:$BA$1048576,MATCH($A1159,'Hoja de Trabajo para listado'!$AB$155:$AB$1048576,0),MATCH((CUADRO!L$5&amp;$E1159),'Hoja de Trabajo para listado'!$AB$151:$BA$151,0)),0)+IFERROR(INDEX('Hoja de Trabajo para listado'!$BC$155:$CB$1048576,MATCH($A1159,'Hoja de Trabajo para listado'!$BC$155:$BC$1048576,0),MATCH((CUADRO!L$5&amp;$E1159),'Hoja de Trabajo para listado'!$BC$151:$CB$151,0)),0)+IFERROR(INDEX('Hoja de Trabajo para listado'!$DE$153:$DG$274,MATCH($A1159,'Hoja de Trabajo para listado'!$DE$153:$DE$1048576,0),MATCH((CUADRO!L$5&amp;$E1159),'Hoja de Trabajo para listado'!$DE$151:$DG$151,0)),0)+IFERROR(INDEX('Hoja de Trabajo para listado'!$CD$155:$DC$1048576,MATCH($A1159,'Hoja de Trabajo para listado'!$CD$155:$CD$1048576,0),MATCH((CUADRO!L$5&amp;$E1159),'Hoja de Trabajo para listado'!$CD$151:$DC$151,0)),0)</f>
        <v>0</v>
      </c>
      <c r="M1159" s="314">
        <f ca="1">+IFERROR(INDEX('Hoja de Trabajo para listado'!$A$155:$Z$1048576,MATCH($A1159,'Hoja de Trabajo para listado'!$A$155:$A$1048576,0),MATCH((CUADRO!M$5&amp;$E1159),'Hoja de Trabajo para listado'!$A$151:$Z$151,0)),0)+IFERROR(INDEX('Hoja de Trabajo para listado'!$AB$155:$BA$1048576,MATCH($A1159,'Hoja de Trabajo para listado'!$AB$155:$AB$1048576,0),MATCH((CUADRO!M$5&amp;$E1159),'Hoja de Trabajo para listado'!$AB$151:$BA$151,0)),0)+IFERROR(INDEX('Hoja de Trabajo para listado'!$BC$155:$CB$1048576,MATCH($A1159,'Hoja de Trabajo para listado'!$BC$155:$BC$1048576,0),MATCH((CUADRO!M$5&amp;$E1159),'Hoja de Trabajo para listado'!$BC$151:$CB$151,0)),0)+IFERROR(INDEX('Hoja de Trabajo para listado'!$DE$153:$DG$274,MATCH($A1159,'Hoja de Trabajo para listado'!$DE$153:$DE$1048576,0),MATCH((CUADRO!M$5&amp;$E1159),'Hoja de Trabajo para listado'!$DE$151:$DG$151,0)),0)+IFERROR(INDEX('Hoja de Trabajo para listado'!$CD$155:$DC$1048576,MATCH($A1159,'Hoja de Trabajo para listado'!$CD$155:$CD$1048576,0),MATCH((CUADRO!M$5&amp;$E1159),'Hoja de Trabajo para listado'!$CD$151:$DC$151,0)),0)</f>
        <v>0</v>
      </c>
      <c r="N1159" s="314">
        <f ca="1">+IFERROR(INDEX('Hoja de Trabajo para listado'!$A$155:$Z$1048576,MATCH($A1159,'Hoja de Trabajo para listado'!$A$155:$A$1048576,0),MATCH((CUADRO!N$5&amp;$E1159),'Hoja de Trabajo para listado'!$A$151:$Z$151,0)),0)+IFERROR(INDEX('Hoja de Trabajo para listado'!$AB$155:$BA$1048576,MATCH($A1159,'Hoja de Trabajo para listado'!$AB$155:$AB$1048576,0),MATCH((CUADRO!N$5&amp;$E1159),'Hoja de Trabajo para listado'!$AB$151:$BA$151,0)),0)+IFERROR(INDEX('Hoja de Trabajo para listado'!$BC$155:$CB$1048576,MATCH($A1159,'Hoja de Trabajo para listado'!$BC$155:$BC$1048576,0),MATCH((CUADRO!N$5&amp;$E1159),'Hoja de Trabajo para listado'!$BC$151:$CB$151,0)),0)+IFERROR(INDEX('Hoja de Trabajo para listado'!$DE$153:$DG$274,MATCH($A1159,'Hoja de Trabajo para listado'!$DE$153:$DE$1048576,0),MATCH((CUADRO!N$5&amp;$E1159),'Hoja de Trabajo para listado'!$DE$151:$DG$151,0)),0)+IFERROR(INDEX('Hoja de Trabajo para listado'!$CD$155:$DC$1048576,MATCH($A1159,'Hoja de Trabajo para listado'!$CD$155:$CD$1048576,0),MATCH((CUADRO!N$5&amp;$E1159),'Hoja de Trabajo para listado'!$CD$151:$DC$151,0)),0)</f>
        <v>0</v>
      </c>
      <c r="O1159" s="314">
        <f ca="1">+IFERROR(INDEX('Hoja de Trabajo para listado'!$A$155:$Z$1048576,MATCH($A1159,'Hoja de Trabajo para listado'!$A$155:$A$1048576,0),MATCH((CUADRO!O$5&amp;$E1159),'Hoja de Trabajo para listado'!$A$151:$Z$151,0)),0)+IFERROR(INDEX('Hoja de Trabajo para listado'!$AB$155:$BA$1048576,MATCH($A1159,'Hoja de Trabajo para listado'!$AB$155:$AB$1048576,0),MATCH((CUADRO!O$5&amp;$E1159),'Hoja de Trabajo para listado'!$AB$151:$BA$151,0)),0)+IFERROR(INDEX('Hoja de Trabajo para listado'!$BC$155:$CB$1048576,MATCH($A1159,'Hoja de Trabajo para listado'!$BC$155:$BC$1048576,0),MATCH((CUADRO!O$5&amp;$E1159),'Hoja de Trabajo para listado'!$BC$151:$CB$151,0)),0)+IFERROR(INDEX('Hoja de Trabajo para listado'!$DE$153:$DG$274,MATCH($A1159,'Hoja de Trabajo para listado'!$DE$153:$DE$1048576,0),MATCH((CUADRO!O$5&amp;$E1159),'Hoja de Trabajo para listado'!$DE$151:$DG$151,0)),0)+IFERROR(INDEX('Hoja de Trabajo para listado'!$CD$155:$DC$1048576,MATCH($A1159,'Hoja de Trabajo para listado'!$CD$155:$CD$1048576,0),MATCH((CUADRO!O$5&amp;$E1159),'Hoja de Trabajo para listado'!$CD$151:$DC$151,0)),0)</f>
        <v>0</v>
      </c>
      <c r="P1159" s="314">
        <f ca="1">+IFERROR(INDEX('Hoja de Trabajo para listado'!$A$155:$Z$1048576,MATCH($A1159,'Hoja de Trabajo para listado'!$A$155:$A$1048576,0),MATCH((CUADRO!P$5&amp;$E1159),'Hoja de Trabajo para listado'!$A$151:$Z$151,0)),0)+IFERROR(INDEX('Hoja de Trabajo para listado'!$AB$155:$BA$1048576,MATCH($A1159,'Hoja de Trabajo para listado'!$AB$155:$AB$1048576,0),MATCH((CUADRO!P$5&amp;$E1159),'Hoja de Trabajo para listado'!$AB$151:$BA$151,0)),0)+IFERROR(INDEX('Hoja de Trabajo para listado'!$BC$155:$CB$1048576,MATCH($A1159,'Hoja de Trabajo para listado'!$BC$155:$BC$1048576,0),MATCH((CUADRO!P$5&amp;$E1159),'Hoja de Trabajo para listado'!$BC$151:$CB$151,0)),0)+IFERROR(INDEX('Hoja de Trabajo para listado'!$DE$153:$DG$274,MATCH($A1159,'Hoja de Trabajo para listado'!$DE$153:$DE$1048576,0),MATCH((CUADRO!P$5&amp;$E1159),'Hoja de Trabajo para listado'!$DE$151:$DG$151,0)),0)+IFERROR(INDEX('Hoja de Trabajo para listado'!$CD$155:$DC$1048576,MATCH($A1159,'Hoja de Trabajo para listado'!$CD$155:$CD$1048576,0),MATCH((CUADRO!P$5&amp;$E1159),'Hoja de Trabajo para listado'!$CD$151:$DC$151,0)),0)</f>
        <v>0</v>
      </c>
      <c r="Q1159" s="314">
        <f ca="1">+IFERROR(INDEX('Hoja de Trabajo para listado'!$A$155:$Z$1048576,MATCH($A1159,'Hoja de Trabajo para listado'!$A$155:$A$1048576,0),MATCH((CUADRO!Q$5&amp;$E1159),'Hoja de Trabajo para listado'!$A$151:$Z$151,0)),0)+IFERROR(INDEX('Hoja de Trabajo para listado'!$AB$155:$BA$1048576,MATCH($A1159,'Hoja de Trabajo para listado'!$AB$155:$AB$1048576,0),MATCH((CUADRO!Q$5&amp;$E1159),'Hoja de Trabajo para listado'!$AB$151:$BA$151,0)),0)+IFERROR(INDEX('Hoja de Trabajo para listado'!$BC$155:$CB$1048576,MATCH($A1159,'Hoja de Trabajo para listado'!$BC$155:$BC$1048576,0),MATCH((CUADRO!Q$5&amp;$E1159),'Hoja de Trabajo para listado'!$BC$151:$CB$151,0)),0)+IFERROR(INDEX('Hoja de Trabajo para listado'!$DE$153:$DG$274,MATCH($A1159,'Hoja de Trabajo para listado'!$DE$153:$DE$1048576,0),MATCH((CUADRO!Q$5&amp;$E1159),'Hoja de Trabajo para listado'!$DE$151:$DG$151,0)),0)+IFERROR(INDEX('Hoja de Trabajo para listado'!$CD$155:$DC$1048576,MATCH($A1159,'Hoja de Trabajo para listado'!$CD$155:$CD$1048576,0),MATCH((CUADRO!Q$5&amp;$E1159),'Hoja de Trabajo para listado'!$CD$151:$DC$151,0)),0)</f>
        <v>0</v>
      </c>
      <c r="R1159" s="314">
        <f t="shared" ca="1" si="36"/>
        <v>0</v>
      </c>
      <c r="S1159" s="314">
        <f ca="1">+R1158+R1159</f>
        <v>0</v>
      </c>
      <c r="T1159" s="314">
        <f ca="1">+S1159</f>
        <v>0</v>
      </c>
      <c r="U1159" s="313">
        <f t="shared" si="37"/>
        <v>2</v>
      </c>
      <c r="V1159" s="319" t="str">
        <f>+VLOOKUP(A1159,bd_lista!$A$3:$E$593,5,FALSE)</f>
        <v>Universidades Públicas</v>
      </c>
      <c r="W1159" s="320"/>
    </row>
    <row r="1160" spans="1:23" customFormat="1" ht="27" hidden="1" customHeight="1">
      <c r="A1160" s="323">
        <v>143</v>
      </c>
      <c r="B1160" s="418">
        <f>+A1160</f>
        <v>143</v>
      </c>
      <c r="C1160" s="318" t="str">
        <f>+VLOOKUP(A1160,bd_lista!$A$3:$C$593,3,FALSE)</f>
        <v>Universidad Autónoma Tomás Frías</v>
      </c>
      <c r="D1160" s="339" t="str">
        <f>+C1160</f>
        <v>Universidad Autónoma Tomás Frías</v>
      </c>
      <c r="E1160" s="318" t="s">
        <v>1418</v>
      </c>
      <c r="F1160" s="314">
        <f ca="1">+IFERROR(INDEX('Hoja de Trabajo para listado'!$A$155:$Z$1048576,MATCH($A1160,'Hoja de Trabajo para listado'!$A$155:$A$1048576,0),MATCH((CUADRO!F$5&amp;$E1160),'Hoja de Trabajo para listado'!$A$151:$Z$151,0)),0)+IFERROR(INDEX('Hoja de Trabajo para listado'!$AB$155:$BA$1048576,MATCH($A1160,'Hoja de Trabajo para listado'!$AB$155:$AB$1048576,0),MATCH((CUADRO!F$5&amp;$E1160),'Hoja de Trabajo para listado'!$AB$151:$BA$151,0)),0)+IFERROR(INDEX('Hoja de Trabajo para listado'!$BC$155:$CB$1048576,MATCH($A1160,'Hoja de Trabajo para listado'!$BC$155:$BC$1048576,0),MATCH((CUADRO!F$5&amp;$E1160),'Hoja de Trabajo para listado'!$BC$151:$CB$151,0)),0)+IFERROR(INDEX('Hoja de Trabajo para listado'!$DE$153:$DG$274,MATCH($A1160,'Hoja de Trabajo para listado'!$DE$153:$DE$1048576,0),MATCH((CUADRO!F$5&amp;$E1160),'Hoja de Trabajo para listado'!$DE$151:$DG$151,0)),0)+IFERROR(INDEX('Hoja de Trabajo para listado'!$CD$155:$DC$1048576,MATCH($A1160,'Hoja de Trabajo para listado'!$CD$155:$CD$1048576,0),MATCH((CUADRO!F$5&amp;$E1160),'Hoja de Trabajo para listado'!$CD$151:$DC$151,0)),0)</f>
        <v>0</v>
      </c>
      <c r="G1160" s="314">
        <f ca="1">+IFERROR(INDEX('Hoja de Trabajo para listado'!$A$155:$Z$1048576,MATCH($A1160,'Hoja de Trabajo para listado'!$A$155:$A$1048576,0),MATCH((CUADRO!G$5&amp;$E1160),'Hoja de Trabajo para listado'!$A$151:$Z$151,0)),0)+IFERROR(INDEX('Hoja de Trabajo para listado'!$AB$155:$BA$1048576,MATCH($A1160,'Hoja de Trabajo para listado'!$AB$155:$AB$1048576,0),MATCH((CUADRO!G$5&amp;$E1160),'Hoja de Trabajo para listado'!$AB$151:$BA$151,0)),0)+IFERROR(INDEX('Hoja de Trabajo para listado'!$BC$155:$CB$1048576,MATCH($A1160,'Hoja de Trabajo para listado'!$BC$155:$BC$1048576,0),MATCH((CUADRO!G$5&amp;$E1160),'Hoja de Trabajo para listado'!$BC$151:$CB$151,0)),0)+IFERROR(INDEX('Hoja de Trabajo para listado'!$DE$153:$DG$274,MATCH($A1160,'Hoja de Trabajo para listado'!$DE$153:$DE$1048576,0),MATCH((CUADRO!G$5&amp;$E1160),'Hoja de Trabajo para listado'!$DE$151:$DG$151,0)),0)+IFERROR(INDEX('Hoja de Trabajo para listado'!$CD$155:$DC$1048576,MATCH($A1160,'Hoja de Trabajo para listado'!$CD$155:$CD$1048576,0),MATCH((CUADRO!G$5&amp;$E1160),'Hoja de Trabajo para listado'!$CD$151:$DC$151,0)),0)</f>
        <v>0</v>
      </c>
      <c r="H1160" s="314">
        <f ca="1">+IFERROR(INDEX('Hoja de Trabajo para listado'!$A$155:$Z$1048576,MATCH($A1160,'Hoja de Trabajo para listado'!$A$155:$A$1048576,0),MATCH((CUADRO!H$5&amp;$E1160),'Hoja de Trabajo para listado'!$A$151:$Z$151,0)),0)+IFERROR(INDEX('Hoja de Trabajo para listado'!$AB$155:$BA$1048576,MATCH($A1160,'Hoja de Trabajo para listado'!$AB$155:$AB$1048576,0),MATCH((CUADRO!H$5&amp;$E1160),'Hoja de Trabajo para listado'!$AB$151:$BA$151,0)),0)+IFERROR(INDEX('Hoja de Trabajo para listado'!$BC$155:$CB$1048576,MATCH($A1160,'Hoja de Trabajo para listado'!$BC$155:$BC$1048576,0),MATCH((CUADRO!H$5&amp;$E1160),'Hoja de Trabajo para listado'!$BC$151:$CB$151,0)),0)+IFERROR(INDEX('Hoja de Trabajo para listado'!$DE$153:$DG$274,MATCH($A1160,'Hoja de Trabajo para listado'!$DE$153:$DE$1048576,0),MATCH((CUADRO!H$5&amp;$E1160),'Hoja de Trabajo para listado'!$DE$151:$DG$151,0)),0)+IFERROR(INDEX('Hoja de Trabajo para listado'!$CD$155:$DC$1048576,MATCH($A1160,'Hoja de Trabajo para listado'!$CD$155:$CD$1048576,0),MATCH((CUADRO!H$5&amp;$E1160),'Hoja de Trabajo para listado'!$CD$151:$DC$151,0)),0)</f>
        <v>0</v>
      </c>
      <c r="I1160" s="314">
        <f ca="1">+IFERROR(INDEX('Hoja de Trabajo para listado'!$A$155:$Z$1048576,MATCH($A1160,'Hoja de Trabajo para listado'!$A$155:$A$1048576,0),MATCH((CUADRO!I$5&amp;$E1160),'Hoja de Trabajo para listado'!$A$151:$Z$151,0)),0)+IFERROR(INDEX('Hoja de Trabajo para listado'!$AB$155:$BA$1048576,MATCH($A1160,'Hoja de Trabajo para listado'!$AB$155:$AB$1048576,0),MATCH((CUADRO!I$5&amp;$E1160),'Hoja de Trabajo para listado'!$AB$151:$BA$151,0)),0)+IFERROR(INDEX('Hoja de Trabajo para listado'!$BC$155:$CB$1048576,MATCH($A1160,'Hoja de Trabajo para listado'!$BC$155:$BC$1048576,0),MATCH((CUADRO!I$5&amp;$E1160),'Hoja de Trabajo para listado'!$BC$151:$CB$151,0)),0)+IFERROR(INDEX('Hoja de Trabajo para listado'!$DE$153:$DG$274,MATCH($A1160,'Hoja de Trabajo para listado'!$DE$153:$DE$1048576,0),MATCH((CUADRO!I$5&amp;$E1160),'Hoja de Trabajo para listado'!$DE$151:$DG$151,0)),0)+IFERROR(INDEX('Hoja de Trabajo para listado'!$CD$155:$DC$1048576,MATCH($A1160,'Hoja de Trabajo para listado'!$CD$155:$CD$1048576,0),MATCH((CUADRO!I$5&amp;$E1160),'Hoja de Trabajo para listado'!$CD$151:$DC$151,0)),0)</f>
        <v>0</v>
      </c>
      <c r="J1160" s="314">
        <f ca="1">+IFERROR(INDEX('Hoja de Trabajo para listado'!$A$155:$Z$1048576,MATCH($A1160,'Hoja de Trabajo para listado'!$A$155:$A$1048576,0),MATCH((CUADRO!J$5&amp;$E1160),'Hoja de Trabajo para listado'!$A$151:$Z$151,0)),0)+IFERROR(INDEX('Hoja de Trabajo para listado'!$AB$155:$BA$1048576,MATCH($A1160,'Hoja de Trabajo para listado'!$AB$155:$AB$1048576,0),MATCH((CUADRO!J$5&amp;$E1160),'Hoja de Trabajo para listado'!$AB$151:$BA$151,0)),0)+IFERROR(INDEX('Hoja de Trabajo para listado'!$BC$155:$CB$1048576,MATCH($A1160,'Hoja de Trabajo para listado'!$BC$155:$BC$1048576,0),MATCH((CUADRO!J$5&amp;$E1160),'Hoja de Trabajo para listado'!$BC$151:$CB$151,0)),0)+IFERROR(INDEX('Hoja de Trabajo para listado'!$DE$153:$DG$274,MATCH($A1160,'Hoja de Trabajo para listado'!$DE$153:$DE$1048576,0),MATCH((CUADRO!J$5&amp;$E1160),'Hoja de Trabajo para listado'!$DE$151:$DG$151,0)),0)+IFERROR(INDEX('Hoja de Trabajo para listado'!$CD$155:$DC$1048576,MATCH($A1160,'Hoja de Trabajo para listado'!$CD$155:$CD$1048576,0),MATCH((CUADRO!J$5&amp;$E1160),'Hoja de Trabajo para listado'!$CD$151:$DC$151,0)),0)</f>
        <v>0</v>
      </c>
      <c r="K1160" s="314">
        <f ca="1">+IFERROR(INDEX('Hoja de Trabajo para listado'!$A$155:$Z$1048576,MATCH($A1160,'Hoja de Trabajo para listado'!$A$155:$A$1048576,0),MATCH((CUADRO!K$5&amp;$E1160),'Hoja de Trabajo para listado'!$A$151:$Z$151,0)),0)+IFERROR(INDEX('Hoja de Trabajo para listado'!$AB$155:$BA$1048576,MATCH($A1160,'Hoja de Trabajo para listado'!$AB$155:$AB$1048576,0),MATCH((CUADRO!K$5&amp;$E1160),'Hoja de Trabajo para listado'!$AB$151:$BA$151,0)),0)+IFERROR(INDEX('Hoja de Trabajo para listado'!$BC$155:$CB$1048576,MATCH($A1160,'Hoja de Trabajo para listado'!$BC$155:$BC$1048576,0),MATCH((CUADRO!K$5&amp;$E1160),'Hoja de Trabajo para listado'!$BC$151:$CB$151,0)),0)+IFERROR(INDEX('Hoja de Trabajo para listado'!$DE$153:$DG$274,MATCH($A1160,'Hoja de Trabajo para listado'!$DE$153:$DE$1048576,0),MATCH((CUADRO!K$5&amp;$E1160),'Hoja de Trabajo para listado'!$DE$151:$DG$151,0)),0)+IFERROR(INDEX('Hoja de Trabajo para listado'!$CD$155:$DC$1048576,MATCH($A1160,'Hoja de Trabajo para listado'!$CD$155:$CD$1048576,0),MATCH((CUADRO!K$5&amp;$E1160),'Hoja de Trabajo para listado'!$CD$151:$DC$151,0)),0)</f>
        <v>0</v>
      </c>
      <c r="L1160" s="314">
        <f ca="1">+IFERROR(INDEX('Hoja de Trabajo para listado'!$A$155:$Z$1048576,MATCH($A1160,'Hoja de Trabajo para listado'!$A$155:$A$1048576,0),MATCH((CUADRO!L$5&amp;$E1160),'Hoja de Trabajo para listado'!$A$151:$Z$151,0)),0)+IFERROR(INDEX('Hoja de Trabajo para listado'!$AB$155:$BA$1048576,MATCH($A1160,'Hoja de Trabajo para listado'!$AB$155:$AB$1048576,0),MATCH((CUADRO!L$5&amp;$E1160),'Hoja de Trabajo para listado'!$AB$151:$BA$151,0)),0)+IFERROR(INDEX('Hoja de Trabajo para listado'!$BC$155:$CB$1048576,MATCH($A1160,'Hoja de Trabajo para listado'!$BC$155:$BC$1048576,0),MATCH((CUADRO!L$5&amp;$E1160),'Hoja de Trabajo para listado'!$BC$151:$CB$151,0)),0)+IFERROR(INDEX('Hoja de Trabajo para listado'!$DE$153:$DG$274,MATCH($A1160,'Hoja de Trabajo para listado'!$DE$153:$DE$1048576,0),MATCH((CUADRO!L$5&amp;$E1160),'Hoja de Trabajo para listado'!$DE$151:$DG$151,0)),0)+IFERROR(INDEX('Hoja de Trabajo para listado'!$CD$155:$DC$1048576,MATCH($A1160,'Hoja de Trabajo para listado'!$CD$155:$CD$1048576,0),MATCH((CUADRO!L$5&amp;$E1160),'Hoja de Trabajo para listado'!$CD$151:$DC$151,0)),0)</f>
        <v>0</v>
      </c>
      <c r="M1160" s="314">
        <f ca="1">+IFERROR(INDEX('Hoja de Trabajo para listado'!$A$155:$Z$1048576,MATCH($A1160,'Hoja de Trabajo para listado'!$A$155:$A$1048576,0),MATCH((CUADRO!M$5&amp;$E1160),'Hoja de Trabajo para listado'!$A$151:$Z$151,0)),0)+IFERROR(INDEX('Hoja de Trabajo para listado'!$AB$155:$BA$1048576,MATCH($A1160,'Hoja de Trabajo para listado'!$AB$155:$AB$1048576,0),MATCH((CUADRO!M$5&amp;$E1160),'Hoja de Trabajo para listado'!$AB$151:$BA$151,0)),0)+IFERROR(INDEX('Hoja de Trabajo para listado'!$BC$155:$CB$1048576,MATCH($A1160,'Hoja de Trabajo para listado'!$BC$155:$BC$1048576,0),MATCH((CUADRO!M$5&amp;$E1160),'Hoja de Trabajo para listado'!$BC$151:$CB$151,0)),0)+IFERROR(INDEX('Hoja de Trabajo para listado'!$DE$153:$DG$274,MATCH($A1160,'Hoja de Trabajo para listado'!$DE$153:$DE$1048576,0),MATCH((CUADRO!M$5&amp;$E1160),'Hoja de Trabajo para listado'!$DE$151:$DG$151,0)),0)+IFERROR(INDEX('Hoja de Trabajo para listado'!$CD$155:$DC$1048576,MATCH($A1160,'Hoja de Trabajo para listado'!$CD$155:$CD$1048576,0),MATCH((CUADRO!M$5&amp;$E1160),'Hoja de Trabajo para listado'!$CD$151:$DC$151,0)),0)</f>
        <v>0</v>
      </c>
      <c r="N1160" s="314">
        <f ca="1">+IFERROR(INDEX('Hoja de Trabajo para listado'!$A$155:$Z$1048576,MATCH($A1160,'Hoja de Trabajo para listado'!$A$155:$A$1048576,0),MATCH((CUADRO!N$5&amp;$E1160),'Hoja de Trabajo para listado'!$A$151:$Z$151,0)),0)+IFERROR(INDEX('Hoja de Trabajo para listado'!$AB$155:$BA$1048576,MATCH($A1160,'Hoja de Trabajo para listado'!$AB$155:$AB$1048576,0),MATCH((CUADRO!N$5&amp;$E1160),'Hoja de Trabajo para listado'!$AB$151:$BA$151,0)),0)+IFERROR(INDEX('Hoja de Trabajo para listado'!$BC$155:$CB$1048576,MATCH($A1160,'Hoja de Trabajo para listado'!$BC$155:$BC$1048576,0),MATCH((CUADRO!N$5&amp;$E1160),'Hoja de Trabajo para listado'!$BC$151:$CB$151,0)),0)+IFERROR(INDEX('Hoja de Trabajo para listado'!$DE$153:$DG$274,MATCH($A1160,'Hoja de Trabajo para listado'!$DE$153:$DE$1048576,0),MATCH((CUADRO!N$5&amp;$E1160),'Hoja de Trabajo para listado'!$DE$151:$DG$151,0)),0)+IFERROR(INDEX('Hoja de Trabajo para listado'!$CD$155:$DC$1048576,MATCH($A1160,'Hoja de Trabajo para listado'!$CD$155:$CD$1048576,0),MATCH((CUADRO!N$5&amp;$E1160),'Hoja de Trabajo para listado'!$CD$151:$DC$151,0)),0)</f>
        <v>0</v>
      </c>
      <c r="O1160" s="314">
        <f ca="1">+IFERROR(INDEX('Hoja de Trabajo para listado'!$A$155:$Z$1048576,MATCH($A1160,'Hoja de Trabajo para listado'!$A$155:$A$1048576,0),MATCH((CUADRO!O$5&amp;$E1160),'Hoja de Trabajo para listado'!$A$151:$Z$151,0)),0)+IFERROR(INDEX('Hoja de Trabajo para listado'!$AB$155:$BA$1048576,MATCH($A1160,'Hoja de Trabajo para listado'!$AB$155:$AB$1048576,0),MATCH((CUADRO!O$5&amp;$E1160),'Hoja de Trabajo para listado'!$AB$151:$BA$151,0)),0)+IFERROR(INDEX('Hoja de Trabajo para listado'!$BC$155:$CB$1048576,MATCH($A1160,'Hoja de Trabajo para listado'!$BC$155:$BC$1048576,0),MATCH((CUADRO!O$5&amp;$E1160),'Hoja de Trabajo para listado'!$BC$151:$CB$151,0)),0)+IFERROR(INDEX('Hoja de Trabajo para listado'!$DE$153:$DG$274,MATCH($A1160,'Hoja de Trabajo para listado'!$DE$153:$DE$1048576,0),MATCH((CUADRO!O$5&amp;$E1160),'Hoja de Trabajo para listado'!$DE$151:$DG$151,0)),0)+IFERROR(INDEX('Hoja de Trabajo para listado'!$CD$155:$DC$1048576,MATCH($A1160,'Hoja de Trabajo para listado'!$CD$155:$CD$1048576,0),MATCH((CUADRO!O$5&amp;$E1160),'Hoja de Trabajo para listado'!$CD$151:$DC$151,0)),0)</f>
        <v>0</v>
      </c>
      <c r="P1160" s="314">
        <f ca="1">+IFERROR(INDEX('Hoja de Trabajo para listado'!$A$155:$Z$1048576,MATCH($A1160,'Hoja de Trabajo para listado'!$A$155:$A$1048576,0),MATCH((CUADRO!P$5&amp;$E1160),'Hoja de Trabajo para listado'!$A$151:$Z$151,0)),0)+IFERROR(INDEX('Hoja de Trabajo para listado'!$AB$155:$BA$1048576,MATCH($A1160,'Hoja de Trabajo para listado'!$AB$155:$AB$1048576,0),MATCH((CUADRO!P$5&amp;$E1160),'Hoja de Trabajo para listado'!$AB$151:$BA$151,0)),0)+IFERROR(INDEX('Hoja de Trabajo para listado'!$BC$155:$CB$1048576,MATCH($A1160,'Hoja de Trabajo para listado'!$BC$155:$BC$1048576,0),MATCH((CUADRO!P$5&amp;$E1160),'Hoja de Trabajo para listado'!$BC$151:$CB$151,0)),0)+IFERROR(INDEX('Hoja de Trabajo para listado'!$DE$153:$DG$274,MATCH($A1160,'Hoja de Trabajo para listado'!$DE$153:$DE$1048576,0),MATCH((CUADRO!P$5&amp;$E1160),'Hoja de Trabajo para listado'!$DE$151:$DG$151,0)),0)+IFERROR(INDEX('Hoja de Trabajo para listado'!$CD$155:$DC$1048576,MATCH($A1160,'Hoja de Trabajo para listado'!$CD$155:$CD$1048576,0),MATCH((CUADRO!P$5&amp;$E1160),'Hoja de Trabajo para listado'!$CD$151:$DC$151,0)),0)</f>
        <v>0</v>
      </c>
      <c r="Q1160" s="314">
        <f ca="1">+IFERROR(INDEX('Hoja de Trabajo para listado'!$A$155:$Z$1048576,MATCH($A1160,'Hoja de Trabajo para listado'!$A$155:$A$1048576,0),MATCH((CUADRO!Q$5&amp;$E1160),'Hoja de Trabajo para listado'!$A$151:$Z$151,0)),0)+IFERROR(INDEX('Hoja de Trabajo para listado'!$AB$155:$BA$1048576,MATCH($A1160,'Hoja de Trabajo para listado'!$AB$155:$AB$1048576,0),MATCH((CUADRO!Q$5&amp;$E1160),'Hoja de Trabajo para listado'!$AB$151:$BA$151,0)),0)+IFERROR(INDEX('Hoja de Trabajo para listado'!$BC$155:$CB$1048576,MATCH($A1160,'Hoja de Trabajo para listado'!$BC$155:$BC$1048576,0),MATCH((CUADRO!Q$5&amp;$E1160),'Hoja de Trabajo para listado'!$BC$151:$CB$151,0)),0)+IFERROR(INDEX('Hoja de Trabajo para listado'!$DE$153:$DG$274,MATCH($A1160,'Hoja de Trabajo para listado'!$DE$153:$DE$1048576,0),MATCH((CUADRO!Q$5&amp;$E1160),'Hoja de Trabajo para listado'!$DE$151:$DG$151,0)),0)+IFERROR(INDEX('Hoja de Trabajo para listado'!$CD$155:$DC$1048576,MATCH($A1160,'Hoja de Trabajo para listado'!$CD$155:$CD$1048576,0),MATCH((CUADRO!Q$5&amp;$E1160),'Hoja de Trabajo para listado'!$CD$151:$DC$151,0)),0)</f>
        <v>0</v>
      </c>
      <c r="R1160" s="314">
        <f t="shared" ca="1" si="36"/>
        <v>0</v>
      </c>
      <c r="S1160" s="314"/>
      <c r="T1160" s="314">
        <f ca="1">+T1161</f>
        <v>0</v>
      </c>
      <c r="U1160" s="313">
        <f t="shared" si="37"/>
        <v>1</v>
      </c>
      <c r="V1160" s="319" t="str">
        <f>+VLOOKUP(A1160,bd_lista!$A$3:$E$593,5,FALSE)</f>
        <v>Universidades Públicas</v>
      </c>
      <c r="W1160" s="341" t="str">
        <f>+V1160</f>
        <v>Universidades Públicas</v>
      </c>
    </row>
    <row r="1161" spans="1:23" customFormat="1" ht="27" hidden="1" customHeight="1">
      <c r="A1161" s="323">
        <v>143</v>
      </c>
      <c r="B1161" s="418"/>
      <c r="C1161" s="339" t="str">
        <f>+VLOOKUP(A1161,bd_lista!$A$3:$C$593,3,FALSE)</f>
        <v>Universidad Autónoma Tomás Frías</v>
      </c>
      <c r="D1161" s="339"/>
      <c r="E1161" s="319" t="s">
        <v>1419</v>
      </c>
      <c r="F1161" s="314">
        <f ca="1">+IFERROR(INDEX('Hoja de Trabajo para listado'!$A$155:$Z$1048576,MATCH($A1161,'Hoja de Trabajo para listado'!$A$155:$A$1048576,0),MATCH((CUADRO!F$5&amp;$E1161),'Hoja de Trabajo para listado'!$A$151:$Z$151,0)),0)+IFERROR(INDEX('Hoja de Trabajo para listado'!$AB$155:$BA$1048576,MATCH($A1161,'Hoja de Trabajo para listado'!$AB$155:$AB$1048576,0),MATCH((CUADRO!F$5&amp;$E1161),'Hoja de Trabajo para listado'!$AB$151:$BA$151,0)),0)+IFERROR(INDEX('Hoja de Trabajo para listado'!$BC$155:$CB$1048576,MATCH($A1161,'Hoja de Trabajo para listado'!$BC$155:$BC$1048576,0),MATCH((CUADRO!F$5&amp;$E1161),'Hoja de Trabajo para listado'!$BC$151:$CB$151,0)),0)+IFERROR(INDEX('Hoja de Trabajo para listado'!$DE$153:$DG$274,MATCH($A1161,'Hoja de Trabajo para listado'!$DE$153:$DE$1048576,0),MATCH((CUADRO!F$5&amp;$E1161),'Hoja de Trabajo para listado'!$DE$151:$DG$151,0)),0)+IFERROR(INDEX('Hoja de Trabajo para listado'!$CD$155:$DC$1048576,MATCH($A1161,'Hoja de Trabajo para listado'!$CD$155:$CD$1048576,0),MATCH((CUADRO!F$5&amp;$E1161),'Hoja de Trabajo para listado'!$CD$151:$DC$151,0)),0)</f>
        <v>0</v>
      </c>
      <c r="G1161" s="314">
        <f ca="1">+IFERROR(INDEX('Hoja de Trabajo para listado'!$A$155:$Z$1048576,MATCH($A1161,'Hoja de Trabajo para listado'!$A$155:$A$1048576,0),MATCH((CUADRO!G$5&amp;$E1161),'Hoja de Trabajo para listado'!$A$151:$Z$151,0)),0)+IFERROR(INDEX('Hoja de Trabajo para listado'!$AB$155:$BA$1048576,MATCH($A1161,'Hoja de Trabajo para listado'!$AB$155:$AB$1048576,0),MATCH((CUADRO!G$5&amp;$E1161),'Hoja de Trabajo para listado'!$AB$151:$BA$151,0)),0)+IFERROR(INDEX('Hoja de Trabajo para listado'!$BC$155:$CB$1048576,MATCH($A1161,'Hoja de Trabajo para listado'!$BC$155:$BC$1048576,0),MATCH((CUADRO!G$5&amp;$E1161),'Hoja de Trabajo para listado'!$BC$151:$CB$151,0)),0)+IFERROR(INDEX('Hoja de Trabajo para listado'!$DE$153:$DG$274,MATCH($A1161,'Hoja de Trabajo para listado'!$DE$153:$DE$1048576,0),MATCH((CUADRO!G$5&amp;$E1161),'Hoja de Trabajo para listado'!$DE$151:$DG$151,0)),0)+IFERROR(INDEX('Hoja de Trabajo para listado'!$CD$155:$DC$1048576,MATCH($A1161,'Hoja de Trabajo para listado'!$CD$155:$CD$1048576,0),MATCH((CUADRO!G$5&amp;$E1161),'Hoja de Trabajo para listado'!$CD$151:$DC$151,0)),0)</f>
        <v>0</v>
      </c>
      <c r="H1161" s="314">
        <f ca="1">+IFERROR(INDEX('Hoja de Trabajo para listado'!$A$155:$Z$1048576,MATCH($A1161,'Hoja de Trabajo para listado'!$A$155:$A$1048576,0),MATCH((CUADRO!H$5&amp;$E1161),'Hoja de Trabajo para listado'!$A$151:$Z$151,0)),0)+IFERROR(INDEX('Hoja de Trabajo para listado'!$AB$155:$BA$1048576,MATCH($A1161,'Hoja de Trabajo para listado'!$AB$155:$AB$1048576,0),MATCH((CUADRO!H$5&amp;$E1161),'Hoja de Trabajo para listado'!$AB$151:$BA$151,0)),0)+IFERROR(INDEX('Hoja de Trabajo para listado'!$BC$155:$CB$1048576,MATCH($A1161,'Hoja de Trabajo para listado'!$BC$155:$BC$1048576,0),MATCH((CUADRO!H$5&amp;$E1161),'Hoja de Trabajo para listado'!$BC$151:$CB$151,0)),0)+IFERROR(INDEX('Hoja de Trabajo para listado'!$DE$153:$DG$274,MATCH($A1161,'Hoja de Trabajo para listado'!$DE$153:$DE$1048576,0),MATCH((CUADRO!H$5&amp;$E1161),'Hoja de Trabajo para listado'!$DE$151:$DG$151,0)),0)+IFERROR(INDEX('Hoja de Trabajo para listado'!$CD$155:$DC$1048576,MATCH($A1161,'Hoja de Trabajo para listado'!$CD$155:$CD$1048576,0),MATCH((CUADRO!H$5&amp;$E1161),'Hoja de Trabajo para listado'!$CD$151:$DC$151,0)),0)</f>
        <v>0</v>
      </c>
      <c r="I1161" s="314">
        <f ca="1">+IFERROR(INDEX('Hoja de Trabajo para listado'!$A$155:$Z$1048576,MATCH($A1161,'Hoja de Trabajo para listado'!$A$155:$A$1048576,0),MATCH((CUADRO!I$5&amp;$E1161),'Hoja de Trabajo para listado'!$A$151:$Z$151,0)),0)+IFERROR(INDEX('Hoja de Trabajo para listado'!$AB$155:$BA$1048576,MATCH($A1161,'Hoja de Trabajo para listado'!$AB$155:$AB$1048576,0),MATCH((CUADRO!I$5&amp;$E1161),'Hoja de Trabajo para listado'!$AB$151:$BA$151,0)),0)+IFERROR(INDEX('Hoja de Trabajo para listado'!$BC$155:$CB$1048576,MATCH($A1161,'Hoja de Trabajo para listado'!$BC$155:$BC$1048576,0),MATCH((CUADRO!I$5&amp;$E1161),'Hoja de Trabajo para listado'!$BC$151:$CB$151,0)),0)+IFERROR(INDEX('Hoja de Trabajo para listado'!$DE$153:$DG$274,MATCH($A1161,'Hoja de Trabajo para listado'!$DE$153:$DE$1048576,0),MATCH((CUADRO!I$5&amp;$E1161),'Hoja de Trabajo para listado'!$DE$151:$DG$151,0)),0)+IFERROR(INDEX('Hoja de Trabajo para listado'!$CD$155:$DC$1048576,MATCH($A1161,'Hoja de Trabajo para listado'!$CD$155:$CD$1048576,0),MATCH((CUADRO!I$5&amp;$E1161),'Hoja de Trabajo para listado'!$CD$151:$DC$151,0)),0)</f>
        <v>0</v>
      </c>
      <c r="J1161" s="314">
        <f ca="1">+IFERROR(INDEX('Hoja de Trabajo para listado'!$A$155:$Z$1048576,MATCH($A1161,'Hoja de Trabajo para listado'!$A$155:$A$1048576,0),MATCH((CUADRO!J$5&amp;$E1161),'Hoja de Trabajo para listado'!$A$151:$Z$151,0)),0)+IFERROR(INDEX('Hoja de Trabajo para listado'!$AB$155:$BA$1048576,MATCH($A1161,'Hoja de Trabajo para listado'!$AB$155:$AB$1048576,0),MATCH((CUADRO!J$5&amp;$E1161),'Hoja de Trabajo para listado'!$AB$151:$BA$151,0)),0)+IFERROR(INDEX('Hoja de Trabajo para listado'!$BC$155:$CB$1048576,MATCH($A1161,'Hoja de Trabajo para listado'!$BC$155:$BC$1048576,0),MATCH((CUADRO!J$5&amp;$E1161),'Hoja de Trabajo para listado'!$BC$151:$CB$151,0)),0)+IFERROR(INDEX('Hoja de Trabajo para listado'!$DE$153:$DG$274,MATCH($A1161,'Hoja de Trabajo para listado'!$DE$153:$DE$1048576,0),MATCH((CUADRO!J$5&amp;$E1161),'Hoja de Trabajo para listado'!$DE$151:$DG$151,0)),0)+IFERROR(INDEX('Hoja de Trabajo para listado'!$CD$155:$DC$1048576,MATCH($A1161,'Hoja de Trabajo para listado'!$CD$155:$CD$1048576,0),MATCH((CUADRO!J$5&amp;$E1161),'Hoja de Trabajo para listado'!$CD$151:$DC$151,0)),0)</f>
        <v>0</v>
      </c>
      <c r="K1161" s="314">
        <f ca="1">+IFERROR(INDEX('Hoja de Trabajo para listado'!$A$155:$Z$1048576,MATCH($A1161,'Hoja de Trabajo para listado'!$A$155:$A$1048576,0),MATCH((CUADRO!K$5&amp;$E1161),'Hoja de Trabajo para listado'!$A$151:$Z$151,0)),0)+IFERROR(INDEX('Hoja de Trabajo para listado'!$AB$155:$BA$1048576,MATCH($A1161,'Hoja de Trabajo para listado'!$AB$155:$AB$1048576,0),MATCH((CUADRO!K$5&amp;$E1161),'Hoja de Trabajo para listado'!$AB$151:$BA$151,0)),0)+IFERROR(INDEX('Hoja de Trabajo para listado'!$BC$155:$CB$1048576,MATCH($A1161,'Hoja de Trabajo para listado'!$BC$155:$BC$1048576,0),MATCH((CUADRO!K$5&amp;$E1161),'Hoja de Trabajo para listado'!$BC$151:$CB$151,0)),0)+IFERROR(INDEX('Hoja de Trabajo para listado'!$DE$153:$DG$274,MATCH($A1161,'Hoja de Trabajo para listado'!$DE$153:$DE$1048576,0),MATCH((CUADRO!K$5&amp;$E1161),'Hoja de Trabajo para listado'!$DE$151:$DG$151,0)),0)+IFERROR(INDEX('Hoja de Trabajo para listado'!$CD$155:$DC$1048576,MATCH($A1161,'Hoja de Trabajo para listado'!$CD$155:$CD$1048576,0),MATCH((CUADRO!K$5&amp;$E1161),'Hoja de Trabajo para listado'!$CD$151:$DC$151,0)),0)</f>
        <v>0</v>
      </c>
      <c r="L1161" s="314">
        <f ca="1">+IFERROR(INDEX('Hoja de Trabajo para listado'!$A$155:$Z$1048576,MATCH($A1161,'Hoja de Trabajo para listado'!$A$155:$A$1048576,0),MATCH((CUADRO!L$5&amp;$E1161),'Hoja de Trabajo para listado'!$A$151:$Z$151,0)),0)+IFERROR(INDEX('Hoja de Trabajo para listado'!$AB$155:$BA$1048576,MATCH($A1161,'Hoja de Trabajo para listado'!$AB$155:$AB$1048576,0),MATCH((CUADRO!L$5&amp;$E1161),'Hoja de Trabajo para listado'!$AB$151:$BA$151,0)),0)+IFERROR(INDEX('Hoja de Trabajo para listado'!$BC$155:$CB$1048576,MATCH($A1161,'Hoja de Trabajo para listado'!$BC$155:$BC$1048576,0),MATCH((CUADRO!L$5&amp;$E1161),'Hoja de Trabajo para listado'!$BC$151:$CB$151,0)),0)+IFERROR(INDEX('Hoja de Trabajo para listado'!$DE$153:$DG$274,MATCH($A1161,'Hoja de Trabajo para listado'!$DE$153:$DE$1048576,0),MATCH((CUADRO!L$5&amp;$E1161),'Hoja de Trabajo para listado'!$DE$151:$DG$151,0)),0)+IFERROR(INDEX('Hoja de Trabajo para listado'!$CD$155:$DC$1048576,MATCH($A1161,'Hoja de Trabajo para listado'!$CD$155:$CD$1048576,0),MATCH((CUADRO!L$5&amp;$E1161),'Hoja de Trabajo para listado'!$CD$151:$DC$151,0)),0)</f>
        <v>0</v>
      </c>
      <c r="M1161" s="314">
        <f ca="1">+IFERROR(INDEX('Hoja de Trabajo para listado'!$A$155:$Z$1048576,MATCH($A1161,'Hoja de Trabajo para listado'!$A$155:$A$1048576,0),MATCH((CUADRO!M$5&amp;$E1161),'Hoja de Trabajo para listado'!$A$151:$Z$151,0)),0)+IFERROR(INDEX('Hoja de Trabajo para listado'!$AB$155:$BA$1048576,MATCH($A1161,'Hoja de Trabajo para listado'!$AB$155:$AB$1048576,0),MATCH((CUADRO!M$5&amp;$E1161),'Hoja de Trabajo para listado'!$AB$151:$BA$151,0)),0)+IFERROR(INDEX('Hoja de Trabajo para listado'!$BC$155:$CB$1048576,MATCH($A1161,'Hoja de Trabajo para listado'!$BC$155:$BC$1048576,0),MATCH((CUADRO!M$5&amp;$E1161),'Hoja de Trabajo para listado'!$BC$151:$CB$151,0)),0)+IFERROR(INDEX('Hoja de Trabajo para listado'!$DE$153:$DG$274,MATCH($A1161,'Hoja de Trabajo para listado'!$DE$153:$DE$1048576,0),MATCH((CUADRO!M$5&amp;$E1161),'Hoja de Trabajo para listado'!$DE$151:$DG$151,0)),0)+IFERROR(INDEX('Hoja de Trabajo para listado'!$CD$155:$DC$1048576,MATCH($A1161,'Hoja de Trabajo para listado'!$CD$155:$CD$1048576,0),MATCH((CUADRO!M$5&amp;$E1161),'Hoja de Trabajo para listado'!$CD$151:$DC$151,0)),0)</f>
        <v>0</v>
      </c>
      <c r="N1161" s="314">
        <f ca="1">+IFERROR(INDEX('Hoja de Trabajo para listado'!$A$155:$Z$1048576,MATCH($A1161,'Hoja de Trabajo para listado'!$A$155:$A$1048576,0),MATCH((CUADRO!N$5&amp;$E1161),'Hoja de Trabajo para listado'!$A$151:$Z$151,0)),0)+IFERROR(INDEX('Hoja de Trabajo para listado'!$AB$155:$BA$1048576,MATCH($A1161,'Hoja de Trabajo para listado'!$AB$155:$AB$1048576,0),MATCH((CUADRO!N$5&amp;$E1161),'Hoja de Trabajo para listado'!$AB$151:$BA$151,0)),0)+IFERROR(INDEX('Hoja de Trabajo para listado'!$BC$155:$CB$1048576,MATCH($A1161,'Hoja de Trabajo para listado'!$BC$155:$BC$1048576,0),MATCH((CUADRO!N$5&amp;$E1161),'Hoja de Trabajo para listado'!$BC$151:$CB$151,0)),0)+IFERROR(INDEX('Hoja de Trabajo para listado'!$DE$153:$DG$274,MATCH($A1161,'Hoja de Trabajo para listado'!$DE$153:$DE$1048576,0),MATCH((CUADRO!N$5&amp;$E1161),'Hoja de Trabajo para listado'!$DE$151:$DG$151,0)),0)+IFERROR(INDEX('Hoja de Trabajo para listado'!$CD$155:$DC$1048576,MATCH($A1161,'Hoja de Trabajo para listado'!$CD$155:$CD$1048576,0),MATCH((CUADRO!N$5&amp;$E1161),'Hoja de Trabajo para listado'!$CD$151:$DC$151,0)),0)</f>
        <v>0</v>
      </c>
      <c r="O1161" s="314">
        <f ca="1">+IFERROR(INDEX('Hoja de Trabajo para listado'!$A$155:$Z$1048576,MATCH($A1161,'Hoja de Trabajo para listado'!$A$155:$A$1048576,0),MATCH((CUADRO!O$5&amp;$E1161),'Hoja de Trabajo para listado'!$A$151:$Z$151,0)),0)+IFERROR(INDEX('Hoja de Trabajo para listado'!$AB$155:$BA$1048576,MATCH($A1161,'Hoja de Trabajo para listado'!$AB$155:$AB$1048576,0),MATCH((CUADRO!O$5&amp;$E1161),'Hoja de Trabajo para listado'!$AB$151:$BA$151,0)),0)+IFERROR(INDEX('Hoja de Trabajo para listado'!$BC$155:$CB$1048576,MATCH($A1161,'Hoja de Trabajo para listado'!$BC$155:$BC$1048576,0),MATCH((CUADRO!O$5&amp;$E1161),'Hoja de Trabajo para listado'!$BC$151:$CB$151,0)),0)+IFERROR(INDEX('Hoja de Trabajo para listado'!$DE$153:$DG$274,MATCH($A1161,'Hoja de Trabajo para listado'!$DE$153:$DE$1048576,0),MATCH((CUADRO!O$5&amp;$E1161),'Hoja de Trabajo para listado'!$DE$151:$DG$151,0)),0)+IFERROR(INDEX('Hoja de Trabajo para listado'!$CD$155:$DC$1048576,MATCH($A1161,'Hoja de Trabajo para listado'!$CD$155:$CD$1048576,0),MATCH((CUADRO!O$5&amp;$E1161),'Hoja de Trabajo para listado'!$CD$151:$DC$151,0)),0)</f>
        <v>0</v>
      </c>
      <c r="P1161" s="314">
        <f ca="1">+IFERROR(INDEX('Hoja de Trabajo para listado'!$A$155:$Z$1048576,MATCH($A1161,'Hoja de Trabajo para listado'!$A$155:$A$1048576,0),MATCH((CUADRO!P$5&amp;$E1161),'Hoja de Trabajo para listado'!$A$151:$Z$151,0)),0)+IFERROR(INDEX('Hoja de Trabajo para listado'!$AB$155:$BA$1048576,MATCH($A1161,'Hoja de Trabajo para listado'!$AB$155:$AB$1048576,0),MATCH((CUADRO!P$5&amp;$E1161),'Hoja de Trabajo para listado'!$AB$151:$BA$151,0)),0)+IFERROR(INDEX('Hoja de Trabajo para listado'!$BC$155:$CB$1048576,MATCH($A1161,'Hoja de Trabajo para listado'!$BC$155:$BC$1048576,0),MATCH((CUADRO!P$5&amp;$E1161),'Hoja de Trabajo para listado'!$BC$151:$CB$151,0)),0)+IFERROR(INDEX('Hoja de Trabajo para listado'!$DE$153:$DG$274,MATCH($A1161,'Hoja de Trabajo para listado'!$DE$153:$DE$1048576,0),MATCH((CUADRO!P$5&amp;$E1161),'Hoja de Trabajo para listado'!$DE$151:$DG$151,0)),0)+IFERROR(INDEX('Hoja de Trabajo para listado'!$CD$155:$DC$1048576,MATCH($A1161,'Hoja de Trabajo para listado'!$CD$155:$CD$1048576,0),MATCH((CUADRO!P$5&amp;$E1161),'Hoja de Trabajo para listado'!$CD$151:$DC$151,0)),0)</f>
        <v>0</v>
      </c>
      <c r="Q1161" s="314">
        <f ca="1">+IFERROR(INDEX('Hoja de Trabajo para listado'!$A$155:$Z$1048576,MATCH($A1161,'Hoja de Trabajo para listado'!$A$155:$A$1048576,0),MATCH((CUADRO!Q$5&amp;$E1161),'Hoja de Trabajo para listado'!$A$151:$Z$151,0)),0)+IFERROR(INDEX('Hoja de Trabajo para listado'!$AB$155:$BA$1048576,MATCH($A1161,'Hoja de Trabajo para listado'!$AB$155:$AB$1048576,0),MATCH((CUADRO!Q$5&amp;$E1161),'Hoja de Trabajo para listado'!$AB$151:$BA$151,0)),0)+IFERROR(INDEX('Hoja de Trabajo para listado'!$BC$155:$CB$1048576,MATCH($A1161,'Hoja de Trabajo para listado'!$BC$155:$BC$1048576,0),MATCH((CUADRO!Q$5&amp;$E1161),'Hoja de Trabajo para listado'!$BC$151:$CB$151,0)),0)+IFERROR(INDEX('Hoja de Trabajo para listado'!$DE$153:$DG$274,MATCH($A1161,'Hoja de Trabajo para listado'!$DE$153:$DE$1048576,0),MATCH((CUADRO!Q$5&amp;$E1161),'Hoja de Trabajo para listado'!$DE$151:$DG$151,0)),0)+IFERROR(INDEX('Hoja de Trabajo para listado'!$CD$155:$DC$1048576,MATCH($A1161,'Hoja de Trabajo para listado'!$CD$155:$CD$1048576,0),MATCH((CUADRO!Q$5&amp;$E1161),'Hoja de Trabajo para listado'!$CD$151:$DC$151,0)),0)</f>
        <v>0</v>
      </c>
      <c r="R1161" s="314">
        <f t="shared" ca="1" si="36"/>
        <v>0</v>
      </c>
      <c r="S1161" s="314">
        <f ca="1">+R1160+R1161</f>
        <v>0</v>
      </c>
      <c r="T1161" s="314">
        <f ca="1">+S1161</f>
        <v>0</v>
      </c>
      <c r="U1161" s="313">
        <f t="shared" si="37"/>
        <v>2</v>
      </c>
      <c r="V1161" s="319" t="str">
        <f>+VLOOKUP(A1161,bd_lista!$A$3:$E$593,5,FALSE)</f>
        <v>Universidades Públicas</v>
      </c>
      <c r="W1161" s="320"/>
    </row>
    <row r="1162" spans="1:23" customFormat="1" ht="27" hidden="1" customHeight="1">
      <c r="A1162" s="323">
        <v>144</v>
      </c>
      <c r="B1162" s="418">
        <f>+A1162</f>
        <v>144</v>
      </c>
      <c r="C1162" s="318" t="str">
        <f>+VLOOKUP(A1162,bd_lista!$A$3:$C$593,3,FALSE)</f>
        <v>Universidad Nacional Siglo XX</v>
      </c>
      <c r="D1162" s="339" t="str">
        <f>+C1162</f>
        <v>Universidad Nacional Siglo XX</v>
      </c>
      <c r="E1162" s="318" t="s">
        <v>1418</v>
      </c>
      <c r="F1162" s="314">
        <f ca="1">+IFERROR(INDEX('Hoja de Trabajo para listado'!$A$155:$Z$1048576,MATCH($A1162,'Hoja de Trabajo para listado'!$A$155:$A$1048576,0),MATCH((CUADRO!F$5&amp;$E1162),'Hoja de Trabajo para listado'!$A$151:$Z$151,0)),0)+IFERROR(INDEX('Hoja de Trabajo para listado'!$AB$155:$BA$1048576,MATCH($A1162,'Hoja de Trabajo para listado'!$AB$155:$AB$1048576,0),MATCH((CUADRO!F$5&amp;$E1162),'Hoja de Trabajo para listado'!$AB$151:$BA$151,0)),0)+IFERROR(INDEX('Hoja de Trabajo para listado'!$BC$155:$CB$1048576,MATCH($A1162,'Hoja de Trabajo para listado'!$BC$155:$BC$1048576,0),MATCH((CUADRO!F$5&amp;$E1162),'Hoja de Trabajo para listado'!$BC$151:$CB$151,0)),0)+IFERROR(INDEX('Hoja de Trabajo para listado'!$DE$153:$DG$274,MATCH($A1162,'Hoja de Trabajo para listado'!$DE$153:$DE$1048576,0),MATCH((CUADRO!F$5&amp;$E1162),'Hoja de Trabajo para listado'!$DE$151:$DG$151,0)),0)+IFERROR(INDEX('Hoja de Trabajo para listado'!$CD$155:$DC$1048576,MATCH($A1162,'Hoja de Trabajo para listado'!$CD$155:$CD$1048576,0),MATCH((CUADRO!F$5&amp;$E1162),'Hoja de Trabajo para listado'!$CD$151:$DC$151,0)),0)</f>
        <v>0</v>
      </c>
      <c r="G1162" s="314">
        <f ca="1">+IFERROR(INDEX('Hoja de Trabajo para listado'!$A$155:$Z$1048576,MATCH($A1162,'Hoja de Trabajo para listado'!$A$155:$A$1048576,0),MATCH((CUADRO!G$5&amp;$E1162),'Hoja de Trabajo para listado'!$A$151:$Z$151,0)),0)+IFERROR(INDEX('Hoja de Trabajo para listado'!$AB$155:$BA$1048576,MATCH($A1162,'Hoja de Trabajo para listado'!$AB$155:$AB$1048576,0),MATCH((CUADRO!G$5&amp;$E1162),'Hoja de Trabajo para listado'!$AB$151:$BA$151,0)),0)+IFERROR(INDEX('Hoja de Trabajo para listado'!$BC$155:$CB$1048576,MATCH($A1162,'Hoja de Trabajo para listado'!$BC$155:$BC$1048576,0),MATCH((CUADRO!G$5&amp;$E1162),'Hoja de Trabajo para listado'!$BC$151:$CB$151,0)),0)+IFERROR(INDEX('Hoja de Trabajo para listado'!$DE$153:$DG$274,MATCH($A1162,'Hoja de Trabajo para listado'!$DE$153:$DE$1048576,0),MATCH((CUADRO!G$5&amp;$E1162),'Hoja de Trabajo para listado'!$DE$151:$DG$151,0)),0)+IFERROR(INDEX('Hoja de Trabajo para listado'!$CD$155:$DC$1048576,MATCH($A1162,'Hoja de Trabajo para listado'!$CD$155:$CD$1048576,0),MATCH((CUADRO!G$5&amp;$E1162),'Hoja de Trabajo para listado'!$CD$151:$DC$151,0)),0)</f>
        <v>0</v>
      </c>
      <c r="H1162" s="314">
        <f ca="1">+IFERROR(INDEX('Hoja de Trabajo para listado'!$A$155:$Z$1048576,MATCH($A1162,'Hoja de Trabajo para listado'!$A$155:$A$1048576,0),MATCH((CUADRO!H$5&amp;$E1162),'Hoja de Trabajo para listado'!$A$151:$Z$151,0)),0)+IFERROR(INDEX('Hoja de Trabajo para listado'!$AB$155:$BA$1048576,MATCH($A1162,'Hoja de Trabajo para listado'!$AB$155:$AB$1048576,0),MATCH((CUADRO!H$5&amp;$E1162),'Hoja de Trabajo para listado'!$AB$151:$BA$151,0)),0)+IFERROR(INDEX('Hoja de Trabajo para listado'!$BC$155:$CB$1048576,MATCH($A1162,'Hoja de Trabajo para listado'!$BC$155:$BC$1048576,0),MATCH((CUADRO!H$5&amp;$E1162),'Hoja de Trabajo para listado'!$BC$151:$CB$151,0)),0)+IFERROR(INDEX('Hoja de Trabajo para listado'!$DE$153:$DG$274,MATCH($A1162,'Hoja de Trabajo para listado'!$DE$153:$DE$1048576,0),MATCH((CUADRO!H$5&amp;$E1162),'Hoja de Trabajo para listado'!$DE$151:$DG$151,0)),0)+IFERROR(INDEX('Hoja de Trabajo para listado'!$CD$155:$DC$1048576,MATCH($A1162,'Hoja de Trabajo para listado'!$CD$155:$CD$1048576,0),MATCH((CUADRO!H$5&amp;$E1162),'Hoja de Trabajo para listado'!$CD$151:$DC$151,0)),0)</f>
        <v>0</v>
      </c>
      <c r="I1162" s="314">
        <f ca="1">+IFERROR(INDEX('Hoja de Trabajo para listado'!$A$155:$Z$1048576,MATCH($A1162,'Hoja de Trabajo para listado'!$A$155:$A$1048576,0),MATCH((CUADRO!I$5&amp;$E1162),'Hoja de Trabajo para listado'!$A$151:$Z$151,0)),0)+IFERROR(INDEX('Hoja de Trabajo para listado'!$AB$155:$BA$1048576,MATCH($A1162,'Hoja de Trabajo para listado'!$AB$155:$AB$1048576,0),MATCH((CUADRO!I$5&amp;$E1162),'Hoja de Trabajo para listado'!$AB$151:$BA$151,0)),0)+IFERROR(INDEX('Hoja de Trabajo para listado'!$BC$155:$CB$1048576,MATCH($A1162,'Hoja de Trabajo para listado'!$BC$155:$BC$1048576,0),MATCH((CUADRO!I$5&amp;$E1162),'Hoja de Trabajo para listado'!$BC$151:$CB$151,0)),0)+IFERROR(INDEX('Hoja de Trabajo para listado'!$DE$153:$DG$274,MATCH($A1162,'Hoja de Trabajo para listado'!$DE$153:$DE$1048576,0),MATCH((CUADRO!I$5&amp;$E1162),'Hoja de Trabajo para listado'!$DE$151:$DG$151,0)),0)+IFERROR(INDEX('Hoja de Trabajo para listado'!$CD$155:$DC$1048576,MATCH($A1162,'Hoja de Trabajo para listado'!$CD$155:$CD$1048576,0),MATCH((CUADRO!I$5&amp;$E1162),'Hoja de Trabajo para listado'!$CD$151:$DC$151,0)),0)</f>
        <v>0</v>
      </c>
      <c r="J1162" s="314">
        <f ca="1">+IFERROR(INDEX('Hoja de Trabajo para listado'!$A$155:$Z$1048576,MATCH($A1162,'Hoja de Trabajo para listado'!$A$155:$A$1048576,0),MATCH((CUADRO!J$5&amp;$E1162),'Hoja de Trabajo para listado'!$A$151:$Z$151,0)),0)+IFERROR(INDEX('Hoja de Trabajo para listado'!$AB$155:$BA$1048576,MATCH($A1162,'Hoja de Trabajo para listado'!$AB$155:$AB$1048576,0),MATCH((CUADRO!J$5&amp;$E1162),'Hoja de Trabajo para listado'!$AB$151:$BA$151,0)),0)+IFERROR(INDEX('Hoja de Trabajo para listado'!$BC$155:$CB$1048576,MATCH($A1162,'Hoja de Trabajo para listado'!$BC$155:$BC$1048576,0),MATCH((CUADRO!J$5&amp;$E1162),'Hoja de Trabajo para listado'!$BC$151:$CB$151,0)),0)+IFERROR(INDEX('Hoja de Trabajo para listado'!$DE$153:$DG$274,MATCH($A1162,'Hoja de Trabajo para listado'!$DE$153:$DE$1048576,0),MATCH((CUADRO!J$5&amp;$E1162),'Hoja de Trabajo para listado'!$DE$151:$DG$151,0)),0)+IFERROR(INDEX('Hoja de Trabajo para listado'!$CD$155:$DC$1048576,MATCH($A1162,'Hoja de Trabajo para listado'!$CD$155:$CD$1048576,0),MATCH((CUADRO!J$5&amp;$E1162),'Hoja de Trabajo para listado'!$CD$151:$DC$151,0)),0)</f>
        <v>0</v>
      </c>
      <c r="K1162" s="314">
        <f ca="1">+IFERROR(INDEX('Hoja de Trabajo para listado'!$A$155:$Z$1048576,MATCH($A1162,'Hoja de Trabajo para listado'!$A$155:$A$1048576,0),MATCH((CUADRO!K$5&amp;$E1162),'Hoja de Trabajo para listado'!$A$151:$Z$151,0)),0)+IFERROR(INDEX('Hoja de Trabajo para listado'!$AB$155:$BA$1048576,MATCH($A1162,'Hoja de Trabajo para listado'!$AB$155:$AB$1048576,0),MATCH((CUADRO!K$5&amp;$E1162),'Hoja de Trabajo para listado'!$AB$151:$BA$151,0)),0)+IFERROR(INDEX('Hoja de Trabajo para listado'!$BC$155:$CB$1048576,MATCH($A1162,'Hoja de Trabajo para listado'!$BC$155:$BC$1048576,0),MATCH((CUADRO!K$5&amp;$E1162),'Hoja de Trabajo para listado'!$BC$151:$CB$151,0)),0)+IFERROR(INDEX('Hoja de Trabajo para listado'!$DE$153:$DG$274,MATCH($A1162,'Hoja de Trabajo para listado'!$DE$153:$DE$1048576,0),MATCH((CUADRO!K$5&amp;$E1162),'Hoja de Trabajo para listado'!$DE$151:$DG$151,0)),0)+IFERROR(INDEX('Hoja de Trabajo para listado'!$CD$155:$DC$1048576,MATCH($A1162,'Hoja de Trabajo para listado'!$CD$155:$CD$1048576,0),MATCH((CUADRO!K$5&amp;$E1162),'Hoja de Trabajo para listado'!$CD$151:$DC$151,0)),0)</f>
        <v>0</v>
      </c>
      <c r="L1162" s="314">
        <f ca="1">+IFERROR(INDEX('Hoja de Trabajo para listado'!$A$155:$Z$1048576,MATCH($A1162,'Hoja de Trabajo para listado'!$A$155:$A$1048576,0),MATCH((CUADRO!L$5&amp;$E1162),'Hoja de Trabajo para listado'!$A$151:$Z$151,0)),0)+IFERROR(INDEX('Hoja de Trabajo para listado'!$AB$155:$BA$1048576,MATCH($A1162,'Hoja de Trabajo para listado'!$AB$155:$AB$1048576,0),MATCH((CUADRO!L$5&amp;$E1162),'Hoja de Trabajo para listado'!$AB$151:$BA$151,0)),0)+IFERROR(INDEX('Hoja de Trabajo para listado'!$BC$155:$CB$1048576,MATCH($A1162,'Hoja de Trabajo para listado'!$BC$155:$BC$1048576,0),MATCH((CUADRO!L$5&amp;$E1162),'Hoja de Trabajo para listado'!$BC$151:$CB$151,0)),0)+IFERROR(INDEX('Hoja de Trabajo para listado'!$DE$153:$DG$274,MATCH($A1162,'Hoja de Trabajo para listado'!$DE$153:$DE$1048576,0),MATCH((CUADRO!L$5&amp;$E1162),'Hoja de Trabajo para listado'!$DE$151:$DG$151,0)),0)+IFERROR(INDEX('Hoja de Trabajo para listado'!$CD$155:$DC$1048576,MATCH($A1162,'Hoja de Trabajo para listado'!$CD$155:$CD$1048576,0),MATCH((CUADRO!L$5&amp;$E1162),'Hoja de Trabajo para listado'!$CD$151:$DC$151,0)),0)</f>
        <v>0</v>
      </c>
      <c r="M1162" s="314">
        <f ca="1">+IFERROR(INDEX('Hoja de Trabajo para listado'!$A$155:$Z$1048576,MATCH($A1162,'Hoja de Trabajo para listado'!$A$155:$A$1048576,0),MATCH((CUADRO!M$5&amp;$E1162),'Hoja de Trabajo para listado'!$A$151:$Z$151,0)),0)+IFERROR(INDEX('Hoja de Trabajo para listado'!$AB$155:$BA$1048576,MATCH($A1162,'Hoja de Trabajo para listado'!$AB$155:$AB$1048576,0),MATCH((CUADRO!M$5&amp;$E1162),'Hoja de Trabajo para listado'!$AB$151:$BA$151,0)),0)+IFERROR(INDEX('Hoja de Trabajo para listado'!$BC$155:$CB$1048576,MATCH($A1162,'Hoja de Trabajo para listado'!$BC$155:$BC$1048576,0),MATCH((CUADRO!M$5&amp;$E1162),'Hoja de Trabajo para listado'!$BC$151:$CB$151,0)),0)+IFERROR(INDEX('Hoja de Trabajo para listado'!$DE$153:$DG$274,MATCH($A1162,'Hoja de Trabajo para listado'!$DE$153:$DE$1048576,0),MATCH((CUADRO!M$5&amp;$E1162),'Hoja de Trabajo para listado'!$DE$151:$DG$151,0)),0)+IFERROR(INDEX('Hoja de Trabajo para listado'!$CD$155:$DC$1048576,MATCH($A1162,'Hoja de Trabajo para listado'!$CD$155:$CD$1048576,0),MATCH((CUADRO!M$5&amp;$E1162),'Hoja de Trabajo para listado'!$CD$151:$DC$151,0)),0)</f>
        <v>0</v>
      </c>
      <c r="N1162" s="314">
        <f ca="1">+IFERROR(INDEX('Hoja de Trabajo para listado'!$A$155:$Z$1048576,MATCH($A1162,'Hoja de Trabajo para listado'!$A$155:$A$1048576,0),MATCH((CUADRO!N$5&amp;$E1162),'Hoja de Trabajo para listado'!$A$151:$Z$151,0)),0)+IFERROR(INDEX('Hoja de Trabajo para listado'!$AB$155:$BA$1048576,MATCH($A1162,'Hoja de Trabajo para listado'!$AB$155:$AB$1048576,0),MATCH((CUADRO!N$5&amp;$E1162),'Hoja de Trabajo para listado'!$AB$151:$BA$151,0)),0)+IFERROR(INDEX('Hoja de Trabajo para listado'!$BC$155:$CB$1048576,MATCH($A1162,'Hoja de Trabajo para listado'!$BC$155:$BC$1048576,0),MATCH((CUADRO!N$5&amp;$E1162),'Hoja de Trabajo para listado'!$BC$151:$CB$151,0)),0)+IFERROR(INDEX('Hoja de Trabajo para listado'!$DE$153:$DG$274,MATCH($A1162,'Hoja de Trabajo para listado'!$DE$153:$DE$1048576,0),MATCH((CUADRO!N$5&amp;$E1162),'Hoja de Trabajo para listado'!$DE$151:$DG$151,0)),0)+IFERROR(INDEX('Hoja de Trabajo para listado'!$CD$155:$DC$1048576,MATCH($A1162,'Hoja de Trabajo para listado'!$CD$155:$CD$1048576,0),MATCH((CUADRO!N$5&amp;$E1162),'Hoja de Trabajo para listado'!$CD$151:$DC$151,0)),0)</f>
        <v>0</v>
      </c>
      <c r="O1162" s="314">
        <f ca="1">+IFERROR(INDEX('Hoja de Trabajo para listado'!$A$155:$Z$1048576,MATCH($A1162,'Hoja de Trabajo para listado'!$A$155:$A$1048576,0),MATCH((CUADRO!O$5&amp;$E1162),'Hoja de Trabajo para listado'!$A$151:$Z$151,0)),0)+IFERROR(INDEX('Hoja de Trabajo para listado'!$AB$155:$BA$1048576,MATCH($A1162,'Hoja de Trabajo para listado'!$AB$155:$AB$1048576,0),MATCH((CUADRO!O$5&amp;$E1162),'Hoja de Trabajo para listado'!$AB$151:$BA$151,0)),0)+IFERROR(INDEX('Hoja de Trabajo para listado'!$BC$155:$CB$1048576,MATCH($A1162,'Hoja de Trabajo para listado'!$BC$155:$BC$1048576,0),MATCH((CUADRO!O$5&amp;$E1162),'Hoja de Trabajo para listado'!$BC$151:$CB$151,0)),0)+IFERROR(INDEX('Hoja de Trabajo para listado'!$DE$153:$DG$274,MATCH($A1162,'Hoja de Trabajo para listado'!$DE$153:$DE$1048576,0),MATCH((CUADRO!O$5&amp;$E1162),'Hoja de Trabajo para listado'!$DE$151:$DG$151,0)),0)+IFERROR(INDEX('Hoja de Trabajo para listado'!$CD$155:$DC$1048576,MATCH($A1162,'Hoja de Trabajo para listado'!$CD$155:$CD$1048576,0),MATCH((CUADRO!O$5&amp;$E1162),'Hoja de Trabajo para listado'!$CD$151:$DC$151,0)),0)</f>
        <v>0</v>
      </c>
      <c r="P1162" s="314">
        <f ca="1">+IFERROR(INDEX('Hoja de Trabajo para listado'!$A$155:$Z$1048576,MATCH($A1162,'Hoja de Trabajo para listado'!$A$155:$A$1048576,0),MATCH((CUADRO!P$5&amp;$E1162),'Hoja de Trabajo para listado'!$A$151:$Z$151,0)),0)+IFERROR(INDEX('Hoja de Trabajo para listado'!$AB$155:$BA$1048576,MATCH($A1162,'Hoja de Trabajo para listado'!$AB$155:$AB$1048576,0),MATCH((CUADRO!P$5&amp;$E1162),'Hoja de Trabajo para listado'!$AB$151:$BA$151,0)),0)+IFERROR(INDEX('Hoja de Trabajo para listado'!$BC$155:$CB$1048576,MATCH($A1162,'Hoja de Trabajo para listado'!$BC$155:$BC$1048576,0),MATCH((CUADRO!P$5&amp;$E1162),'Hoja de Trabajo para listado'!$BC$151:$CB$151,0)),0)+IFERROR(INDEX('Hoja de Trabajo para listado'!$DE$153:$DG$274,MATCH($A1162,'Hoja de Trabajo para listado'!$DE$153:$DE$1048576,0),MATCH((CUADRO!P$5&amp;$E1162),'Hoja de Trabajo para listado'!$DE$151:$DG$151,0)),0)+IFERROR(INDEX('Hoja de Trabajo para listado'!$CD$155:$DC$1048576,MATCH($A1162,'Hoja de Trabajo para listado'!$CD$155:$CD$1048576,0),MATCH((CUADRO!P$5&amp;$E1162),'Hoja de Trabajo para listado'!$CD$151:$DC$151,0)),0)</f>
        <v>0</v>
      </c>
      <c r="Q1162" s="314">
        <f ca="1">+IFERROR(INDEX('Hoja de Trabajo para listado'!$A$155:$Z$1048576,MATCH($A1162,'Hoja de Trabajo para listado'!$A$155:$A$1048576,0),MATCH((CUADRO!Q$5&amp;$E1162),'Hoja de Trabajo para listado'!$A$151:$Z$151,0)),0)+IFERROR(INDEX('Hoja de Trabajo para listado'!$AB$155:$BA$1048576,MATCH($A1162,'Hoja de Trabajo para listado'!$AB$155:$AB$1048576,0),MATCH((CUADRO!Q$5&amp;$E1162),'Hoja de Trabajo para listado'!$AB$151:$BA$151,0)),0)+IFERROR(INDEX('Hoja de Trabajo para listado'!$BC$155:$CB$1048576,MATCH($A1162,'Hoja de Trabajo para listado'!$BC$155:$BC$1048576,0),MATCH((CUADRO!Q$5&amp;$E1162),'Hoja de Trabajo para listado'!$BC$151:$CB$151,0)),0)+IFERROR(INDEX('Hoja de Trabajo para listado'!$DE$153:$DG$274,MATCH($A1162,'Hoja de Trabajo para listado'!$DE$153:$DE$1048576,0),MATCH((CUADRO!Q$5&amp;$E1162),'Hoja de Trabajo para listado'!$DE$151:$DG$151,0)),0)+IFERROR(INDEX('Hoja de Trabajo para listado'!$CD$155:$DC$1048576,MATCH($A1162,'Hoja de Trabajo para listado'!$CD$155:$CD$1048576,0),MATCH((CUADRO!Q$5&amp;$E1162),'Hoja de Trabajo para listado'!$CD$151:$DC$151,0)),0)</f>
        <v>0</v>
      </c>
      <c r="R1162" s="314">
        <f t="shared" ca="1" si="36"/>
        <v>0</v>
      </c>
      <c r="S1162" s="314"/>
      <c r="T1162" s="314">
        <f ca="1">+T1163</f>
        <v>0</v>
      </c>
      <c r="U1162" s="313">
        <f t="shared" si="37"/>
        <v>1</v>
      </c>
      <c r="V1162" s="319" t="str">
        <f>+VLOOKUP(A1162,bd_lista!$A$3:$E$593,5,FALSE)</f>
        <v>Universidades Públicas</v>
      </c>
      <c r="W1162" s="341" t="str">
        <f>+V1162</f>
        <v>Universidades Públicas</v>
      </c>
    </row>
    <row r="1163" spans="1:23" customFormat="1" ht="27" hidden="1" customHeight="1">
      <c r="A1163" s="323">
        <v>144</v>
      </c>
      <c r="B1163" s="418"/>
      <c r="C1163" s="339" t="str">
        <f>+VLOOKUP(A1163,bd_lista!$A$3:$C$593,3,FALSE)</f>
        <v>Universidad Nacional Siglo XX</v>
      </c>
      <c r="D1163" s="339"/>
      <c r="E1163" s="319" t="s">
        <v>1419</v>
      </c>
      <c r="F1163" s="314">
        <f ca="1">+IFERROR(INDEX('Hoja de Trabajo para listado'!$A$155:$Z$1048576,MATCH($A1163,'Hoja de Trabajo para listado'!$A$155:$A$1048576,0),MATCH((CUADRO!F$5&amp;$E1163),'Hoja de Trabajo para listado'!$A$151:$Z$151,0)),0)+IFERROR(INDEX('Hoja de Trabajo para listado'!$AB$155:$BA$1048576,MATCH($A1163,'Hoja de Trabajo para listado'!$AB$155:$AB$1048576,0),MATCH((CUADRO!F$5&amp;$E1163),'Hoja de Trabajo para listado'!$AB$151:$BA$151,0)),0)+IFERROR(INDEX('Hoja de Trabajo para listado'!$BC$155:$CB$1048576,MATCH($A1163,'Hoja de Trabajo para listado'!$BC$155:$BC$1048576,0),MATCH((CUADRO!F$5&amp;$E1163),'Hoja de Trabajo para listado'!$BC$151:$CB$151,0)),0)+IFERROR(INDEX('Hoja de Trabajo para listado'!$DE$153:$DG$274,MATCH($A1163,'Hoja de Trabajo para listado'!$DE$153:$DE$1048576,0),MATCH((CUADRO!F$5&amp;$E1163),'Hoja de Trabajo para listado'!$DE$151:$DG$151,0)),0)+IFERROR(INDEX('Hoja de Trabajo para listado'!$CD$155:$DC$1048576,MATCH($A1163,'Hoja de Trabajo para listado'!$CD$155:$CD$1048576,0),MATCH((CUADRO!F$5&amp;$E1163),'Hoja de Trabajo para listado'!$CD$151:$DC$151,0)),0)</f>
        <v>0</v>
      </c>
      <c r="G1163" s="314">
        <f ca="1">+IFERROR(INDEX('Hoja de Trabajo para listado'!$A$155:$Z$1048576,MATCH($A1163,'Hoja de Trabajo para listado'!$A$155:$A$1048576,0),MATCH((CUADRO!G$5&amp;$E1163),'Hoja de Trabajo para listado'!$A$151:$Z$151,0)),0)+IFERROR(INDEX('Hoja de Trabajo para listado'!$AB$155:$BA$1048576,MATCH($A1163,'Hoja de Trabajo para listado'!$AB$155:$AB$1048576,0),MATCH((CUADRO!G$5&amp;$E1163),'Hoja de Trabajo para listado'!$AB$151:$BA$151,0)),0)+IFERROR(INDEX('Hoja de Trabajo para listado'!$BC$155:$CB$1048576,MATCH($A1163,'Hoja de Trabajo para listado'!$BC$155:$BC$1048576,0),MATCH((CUADRO!G$5&amp;$E1163),'Hoja de Trabajo para listado'!$BC$151:$CB$151,0)),0)+IFERROR(INDEX('Hoja de Trabajo para listado'!$DE$153:$DG$274,MATCH($A1163,'Hoja de Trabajo para listado'!$DE$153:$DE$1048576,0),MATCH((CUADRO!G$5&amp;$E1163),'Hoja de Trabajo para listado'!$DE$151:$DG$151,0)),0)+IFERROR(INDEX('Hoja de Trabajo para listado'!$CD$155:$DC$1048576,MATCH($A1163,'Hoja de Trabajo para listado'!$CD$155:$CD$1048576,0),MATCH((CUADRO!G$5&amp;$E1163),'Hoja de Trabajo para listado'!$CD$151:$DC$151,0)),0)</f>
        <v>0</v>
      </c>
      <c r="H1163" s="314">
        <f ca="1">+IFERROR(INDEX('Hoja de Trabajo para listado'!$A$155:$Z$1048576,MATCH($A1163,'Hoja de Trabajo para listado'!$A$155:$A$1048576,0),MATCH((CUADRO!H$5&amp;$E1163),'Hoja de Trabajo para listado'!$A$151:$Z$151,0)),0)+IFERROR(INDEX('Hoja de Trabajo para listado'!$AB$155:$BA$1048576,MATCH($A1163,'Hoja de Trabajo para listado'!$AB$155:$AB$1048576,0),MATCH((CUADRO!H$5&amp;$E1163),'Hoja de Trabajo para listado'!$AB$151:$BA$151,0)),0)+IFERROR(INDEX('Hoja de Trabajo para listado'!$BC$155:$CB$1048576,MATCH($A1163,'Hoja de Trabajo para listado'!$BC$155:$BC$1048576,0),MATCH((CUADRO!H$5&amp;$E1163),'Hoja de Trabajo para listado'!$BC$151:$CB$151,0)),0)+IFERROR(INDEX('Hoja de Trabajo para listado'!$DE$153:$DG$274,MATCH($A1163,'Hoja de Trabajo para listado'!$DE$153:$DE$1048576,0),MATCH((CUADRO!H$5&amp;$E1163),'Hoja de Trabajo para listado'!$DE$151:$DG$151,0)),0)+IFERROR(INDEX('Hoja de Trabajo para listado'!$CD$155:$DC$1048576,MATCH($A1163,'Hoja de Trabajo para listado'!$CD$155:$CD$1048576,0),MATCH((CUADRO!H$5&amp;$E1163),'Hoja de Trabajo para listado'!$CD$151:$DC$151,0)),0)</f>
        <v>0</v>
      </c>
      <c r="I1163" s="314">
        <f ca="1">+IFERROR(INDEX('Hoja de Trabajo para listado'!$A$155:$Z$1048576,MATCH($A1163,'Hoja de Trabajo para listado'!$A$155:$A$1048576,0),MATCH((CUADRO!I$5&amp;$E1163),'Hoja de Trabajo para listado'!$A$151:$Z$151,0)),0)+IFERROR(INDEX('Hoja de Trabajo para listado'!$AB$155:$BA$1048576,MATCH($A1163,'Hoja de Trabajo para listado'!$AB$155:$AB$1048576,0),MATCH((CUADRO!I$5&amp;$E1163),'Hoja de Trabajo para listado'!$AB$151:$BA$151,0)),0)+IFERROR(INDEX('Hoja de Trabajo para listado'!$BC$155:$CB$1048576,MATCH($A1163,'Hoja de Trabajo para listado'!$BC$155:$BC$1048576,0),MATCH((CUADRO!I$5&amp;$E1163),'Hoja de Trabajo para listado'!$BC$151:$CB$151,0)),0)+IFERROR(INDEX('Hoja de Trabajo para listado'!$DE$153:$DG$274,MATCH($A1163,'Hoja de Trabajo para listado'!$DE$153:$DE$1048576,0),MATCH((CUADRO!I$5&amp;$E1163),'Hoja de Trabajo para listado'!$DE$151:$DG$151,0)),0)+IFERROR(INDEX('Hoja de Trabajo para listado'!$CD$155:$DC$1048576,MATCH($A1163,'Hoja de Trabajo para listado'!$CD$155:$CD$1048576,0),MATCH((CUADRO!I$5&amp;$E1163),'Hoja de Trabajo para listado'!$CD$151:$DC$151,0)),0)</f>
        <v>0</v>
      </c>
      <c r="J1163" s="314">
        <f ca="1">+IFERROR(INDEX('Hoja de Trabajo para listado'!$A$155:$Z$1048576,MATCH($A1163,'Hoja de Trabajo para listado'!$A$155:$A$1048576,0),MATCH((CUADRO!J$5&amp;$E1163),'Hoja de Trabajo para listado'!$A$151:$Z$151,0)),0)+IFERROR(INDEX('Hoja de Trabajo para listado'!$AB$155:$BA$1048576,MATCH($A1163,'Hoja de Trabajo para listado'!$AB$155:$AB$1048576,0),MATCH((CUADRO!J$5&amp;$E1163),'Hoja de Trabajo para listado'!$AB$151:$BA$151,0)),0)+IFERROR(INDEX('Hoja de Trabajo para listado'!$BC$155:$CB$1048576,MATCH($A1163,'Hoja de Trabajo para listado'!$BC$155:$BC$1048576,0),MATCH((CUADRO!J$5&amp;$E1163),'Hoja de Trabajo para listado'!$BC$151:$CB$151,0)),0)+IFERROR(INDEX('Hoja de Trabajo para listado'!$DE$153:$DG$274,MATCH($A1163,'Hoja de Trabajo para listado'!$DE$153:$DE$1048576,0),MATCH((CUADRO!J$5&amp;$E1163),'Hoja de Trabajo para listado'!$DE$151:$DG$151,0)),0)+IFERROR(INDEX('Hoja de Trabajo para listado'!$CD$155:$DC$1048576,MATCH($A1163,'Hoja de Trabajo para listado'!$CD$155:$CD$1048576,0),MATCH((CUADRO!J$5&amp;$E1163),'Hoja de Trabajo para listado'!$CD$151:$DC$151,0)),0)</f>
        <v>0</v>
      </c>
      <c r="K1163" s="314">
        <f ca="1">+IFERROR(INDEX('Hoja de Trabajo para listado'!$A$155:$Z$1048576,MATCH($A1163,'Hoja de Trabajo para listado'!$A$155:$A$1048576,0),MATCH((CUADRO!K$5&amp;$E1163),'Hoja de Trabajo para listado'!$A$151:$Z$151,0)),0)+IFERROR(INDEX('Hoja de Trabajo para listado'!$AB$155:$BA$1048576,MATCH($A1163,'Hoja de Trabajo para listado'!$AB$155:$AB$1048576,0),MATCH((CUADRO!K$5&amp;$E1163),'Hoja de Trabajo para listado'!$AB$151:$BA$151,0)),0)+IFERROR(INDEX('Hoja de Trabajo para listado'!$BC$155:$CB$1048576,MATCH($A1163,'Hoja de Trabajo para listado'!$BC$155:$BC$1048576,0),MATCH((CUADRO!K$5&amp;$E1163),'Hoja de Trabajo para listado'!$BC$151:$CB$151,0)),0)+IFERROR(INDEX('Hoja de Trabajo para listado'!$DE$153:$DG$274,MATCH($A1163,'Hoja de Trabajo para listado'!$DE$153:$DE$1048576,0),MATCH((CUADRO!K$5&amp;$E1163),'Hoja de Trabajo para listado'!$DE$151:$DG$151,0)),0)+IFERROR(INDEX('Hoja de Trabajo para listado'!$CD$155:$DC$1048576,MATCH($A1163,'Hoja de Trabajo para listado'!$CD$155:$CD$1048576,0),MATCH((CUADRO!K$5&amp;$E1163),'Hoja de Trabajo para listado'!$CD$151:$DC$151,0)),0)</f>
        <v>0</v>
      </c>
      <c r="L1163" s="314">
        <f ca="1">+IFERROR(INDEX('Hoja de Trabajo para listado'!$A$155:$Z$1048576,MATCH($A1163,'Hoja de Trabajo para listado'!$A$155:$A$1048576,0),MATCH((CUADRO!L$5&amp;$E1163),'Hoja de Trabajo para listado'!$A$151:$Z$151,0)),0)+IFERROR(INDEX('Hoja de Trabajo para listado'!$AB$155:$BA$1048576,MATCH($A1163,'Hoja de Trabajo para listado'!$AB$155:$AB$1048576,0),MATCH((CUADRO!L$5&amp;$E1163),'Hoja de Trabajo para listado'!$AB$151:$BA$151,0)),0)+IFERROR(INDEX('Hoja de Trabajo para listado'!$BC$155:$CB$1048576,MATCH($A1163,'Hoja de Trabajo para listado'!$BC$155:$BC$1048576,0),MATCH((CUADRO!L$5&amp;$E1163),'Hoja de Trabajo para listado'!$BC$151:$CB$151,0)),0)+IFERROR(INDEX('Hoja de Trabajo para listado'!$DE$153:$DG$274,MATCH($A1163,'Hoja de Trabajo para listado'!$DE$153:$DE$1048576,0),MATCH((CUADRO!L$5&amp;$E1163),'Hoja de Trabajo para listado'!$DE$151:$DG$151,0)),0)+IFERROR(INDEX('Hoja de Trabajo para listado'!$CD$155:$DC$1048576,MATCH($A1163,'Hoja de Trabajo para listado'!$CD$155:$CD$1048576,0),MATCH((CUADRO!L$5&amp;$E1163),'Hoja de Trabajo para listado'!$CD$151:$DC$151,0)),0)</f>
        <v>0</v>
      </c>
      <c r="M1163" s="314">
        <f ca="1">+IFERROR(INDEX('Hoja de Trabajo para listado'!$A$155:$Z$1048576,MATCH($A1163,'Hoja de Trabajo para listado'!$A$155:$A$1048576,0),MATCH((CUADRO!M$5&amp;$E1163),'Hoja de Trabajo para listado'!$A$151:$Z$151,0)),0)+IFERROR(INDEX('Hoja de Trabajo para listado'!$AB$155:$BA$1048576,MATCH($A1163,'Hoja de Trabajo para listado'!$AB$155:$AB$1048576,0),MATCH((CUADRO!M$5&amp;$E1163),'Hoja de Trabajo para listado'!$AB$151:$BA$151,0)),0)+IFERROR(INDEX('Hoja de Trabajo para listado'!$BC$155:$CB$1048576,MATCH($A1163,'Hoja de Trabajo para listado'!$BC$155:$BC$1048576,0),MATCH((CUADRO!M$5&amp;$E1163),'Hoja de Trabajo para listado'!$BC$151:$CB$151,0)),0)+IFERROR(INDEX('Hoja de Trabajo para listado'!$DE$153:$DG$274,MATCH($A1163,'Hoja de Trabajo para listado'!$DE$153:$DE$1048576,0),MATCH((CUADRO!M$5&amp;$E1163),'Hoja de Trabajo para listado'!$DE$151:$DG$151,0)),0)+IFERROR(INDEX('Hoja de Trabajo para listado'!$CD$155:$DC$1048576,MATCH($A1163,'Hoja de Trabajo para listado'!$CD$155:$CD$1048576,0),MATCH((CUADRO!M$5&amp;$E1163),'Hoja de Trabajo para listado'!$CD$151:$DC$151,0)),0)</f>
        <v>0</v>
      </c>
      <c r="N1163" s="314">
        <f ca="1">+IFERROR(INDEX('Hoja de Trabajo para listado'!$A$155:$Z$1048576,MATCH($A1163,'Hoja de Trabajo para listado'!$A$155:$A$1048576,0),MATCH((CUADRO!N$5&amp;$E1163),'Hoja de Trabajo para listado'!$A$151:$Z$151,0)),0)+IFERROR(INDEX('Hoja de Trabajo para listado'!$AB$155:$BA$1048576,MATCH($A1163,'Hoja de Trabajo para listado'!$AB$155:$AB$1048576,0),MATCH((CUADRO!N$5&amp;$E1163),'Hoja de Trabajo para listado'!$AB$151:$BA$151,0)),0)+IFERROR(INDEX('Hoja de Trabajo para listado'!$BC$155:$CB$1048576,MATCH($A1163,'Hoja de Trabajo para listado'!$BC$155:$BC$1048576,0),MATCH((CUADRO!N$5&amp;$E1163),'Hoja de Trabajo para listado'!$BC$151:$CB$151,0)),0)+IFERROR(INDEX('Hoja de Trabajo para listado'!$DE$153:$DG$274,MATCH($A1163,'Hoja de Trabajo para listado'!$DE$153:$DE$1048576,0),MATCH((CUADRO!N$5&amp;$E1163),'Hoja de Trabajo para listado'!$DE$151:$DG$151,0)),0)+IFERROR(INDEX('Hoja de Trabajo para listado'!$CD$155:$DC$1048576,MATCH($A1163,'Hoja de Trabajo para listado'!$CD$155:$CD$1048576,0),MATCH((CUADRO!N$5&amp;$E1163),'Hoja de Trabajo para listado'!$CD$151:$DC$151,0)),0)</f>
        <v>0</v>
      </c>
      <c r="O1163" s="314">
        <f ca="1">+IFERROR(INDEX('Hoja de Trabajo para listado'!$A$155:$Z$1048576,MATCH($A1163,'Hoja de Trabajo para listado'!$A$155:$A$1048576,0),MATCH((CUADRO!O$5&amp;$E1163),'Hoja de Trabajo para listado'!$A$151:$Z$151,0)),0)+IFERROR(INDEX('Hoja de Trabajo para listado'!$AB$155:$BA$1048576,MATCH($A1163,'Hoja de Trabajo para listado'!$AB$155:$AB$1048576,0),MATCH((CUADRO!O$5&amp;$E1163),'Hoja de Trabajo para listado'!$AB$151:$BA$151,0)),0)+IFERROR(INDEX('Hoja de Trabajo para listado'!$BC$155:$CB$1048576,MATCH($A1163,'Hoja de Trabajo para listado'!$BC$155:$BC$1048576,0),MATCH((CUADRO!O$5&amp;$E1163),'Hoja de Trabajo para listado'!$BC$151:$CB$151,0)),0)+IFERROR(INDEX('Hoja de Trabajo para listado'!$DE$153:$DG$274,MATCH($A1163,'Hoja de Trabajo para listado'!$DE$153:$DE$1048576,0),MATCH((CUADRO!O$5&amp;$E1163),'Hoja de Trabajo para listado'!$DE$151:$DG$151,0)),0)+IFERROR(INDEX('Hoja de Trabajo para listado'!$CD$155:$DC$1048576,MATCH($A1163,'Hoja de Trabajo para listado'!$CD$155:$CD$1048576,0),MATCH((CUADRO!O$5&amp;$E1163),'Hoja de Trabajo para listado'!$CD$151:$DC$151,0)),0)</f>
        <v>0</v>
      </c>
      <c r="P1163" s="314">
        <f ca="1">+IFERROR(INDEX('Hoja de Trabajo para listado'!$A$155:$Z$1048576,MATCH($A1163,'Hoja de Trabajo para listado'!$A$155:$A$1048576,0),MATCH((CUADRO!P$5&amp;$E1163),'Hoja de Trabajo para listado'!$A$151:$Z$151,0)),0)+IFERROR(INDEX('Hoja de Trabajo para listado'!$AB$155:$BA$1048576,MATCH($A1163,'Hoja de Trabajo para listado'!$AB$155:$AB$1048576,0),MATCH((CUADRO!P$5&amp;$E1163),'Hoja de Trabajo para listado'!$AB$151:$BA$151,0)),0)+IFERROR(INDEX('Hoja de Trabajo para listado'!$BC$155:$CB$1048576,MATCH($A1163,'Hoja de Trabajo para listado'!$BC$155:$BC$1048576,0),MATCH((CUADRO!P$5&amp;$E1163),'Hoja de Trabajo para listado'!$BC$151:$CB$151,0)),0)+IFERROR(INDEX('Hoja de Trabajo para listado'!$DE$153:$DG$274,MATCH($A1163,'Hoja de Trabajo para listado'!$DE$153:$DE$1048576,0),MATCH((CUADRO!P$5&amp;$E1163),'Hoja de Trabajo para listado'!$DE$151:$DG$151,0)),0)+IFERROR(INDEX('Hoja de Trabajo para listado'!$CD$155:$DC$1048576,MATCH($A1163,'Hoja de Trabajo para listado'!$CD$155:$CD$1048576,0),MATCH((CUADRO!P$5&amp;$E1163),'Hoja de Trabajo para listado'!$CD$151:$DC$151,0)),0)</f>
        <v>0</v>
      </c>
      <c r="Q1163" s="314">
        <f ca="1">+IFERROR(INDEX('Hoja de Trabajo para listado'!$A$155:$Z$1048576,MATCH($A1163,'Hoja de Trabajo para listado'!$A$155:$A$1048576,0),MATCH((CUADRO!Q$5&amp;$E1163),'Hoja de Trabajo para listado'!$A$151:$Z$151,0)),0)+IFERROR(INDEX('Hoja de Trabajo para listado'!$AB$155:$BA$1048576,MATCH($A1163,'Hoja de Trabajo para listado'!$AB$155:$AB$1048576,0),MATCH((CUADRO!Q$5&amp;$E1163),'Hoja de Trabajo para listado'!$AB$151:$BA$151,0)),0)+IFERROR(INDEX('Hoja de Trabajo para listado'!$BC$155:$CB$1048576,MATCH($A1163,'Hoja de Trabajo para listado'!$BC$155:$BC$1048576,0),MATCH((CUADRO!Q$5&amp;$E1163),'Hoja de Trabajo para listado'!$BC$151:$CB$151,0)),0)+IFERROR(INDEX('Hoja de Trabajo para listado'!$DE$153:$DG$274,MATCH($A1163,'Hoja de Trabajo para listado'!$DE$153:$DE$1048576,0),MATCH((CUADRO!Q$5&amp;$E1163),'Hoja de Trabajo para listado'!$DE$151:$DG$151,0)),0)+IFERROR(INDEX('Hoja de Trabajo para listado'!$CD$155:$DC$1048576,MATCH($A1163,'Hoja de Trabajo para listado'!$CD$155:$CD$1048576,0),MATCH((CUADRO!Q$5&amp;$E1163),'Hoja de Trabajo para listado'!$CD$151:$DC$151,0)),0)</f>
        <v>0</v>
      </c>
      <c r="R1163" s="314">
        <f t="shared" ca="1" si="36"/>
        <v>0</v>
      </c>
      <c r="S1163" s="314">
        <f ca="1">+R1162+R1163</f>
        <v>0</v>
      </c>
      <c r="T1163" s="314">
        <f ca="1">+S1163</f>
        <v>0</v>
      </c>
      <c r="U1163" s="313">
        <f t="shared" si="37"/>
        <v>2</v>
      </c>
      <c r="V1163" s="319" t="str">
        <f>+VLOOKUP(A1163,bd_lista!$A$3:$E$593,5,FALSE)</f>
        <v>Universidades Públicas</v>
      </c>
      <c r="W1163" s="320"/>
    </row>
    <row r="1164" spans="1:23" customFormat="1" ht="27" hidden="1" customHeight="1">
      <c r="A1164" s="323">
        <v>145</v>
      </c>
      <c r="B1164" s="418">
        <f>+A1164</f>
        <v>145</v>
      </c>
      <c r="C1164" s="318" t="str">
        <f>+VLOOKUP(A1164,bd_lista!$A$3:$C$593,3,FALSE)</f>
        <v>Universidad Autónoma Juan Misael Saracho</v>
      </c>
      <c r="D1164" s="339" t="str">
        <f>+C1164</f>
        <v>Universidad Autónoma Juan Misael Saracho</v>
      </c>
      <c r="E1164" s="318" t="s">
        <v>1418</v>
      </c>
      <c r="F1164" s="314">
        <f ca="1">+IFERROR(INDEX('Hoja de Trabajo para listado'!$A$155:$Z$1048576,MATCH($A1164,'Hoja de Trabajo para listado'!$A$155:$A$1048576,0),MATCH((CUADRO!F$5&amp;$E1164),'Hoja de Trabajo para listado'!$A$151:$Z$151,0)),0)+IFERROR(INDEX('Hoja de Trabajo para listado'!$AB$155:$BA$1048576,MATCH($A1164,'Hoja de Trabajo para listado'!$AB$155:$AB$1048576,0),MATCH((CUADRO!F$5&amp;$E1164),'Hoja de Trabajo para listado'!$AB$151:$BA$151,0)),0)+IFERROR(INDEX('Hoja de Trabajo para listado'!$BC$155:$CB$1048576,MATCH($A1164,'Hoja de Trabajo para listado'!$BC$155:$BC$1048576,0),MATCH((CUADRO!F$5&amp;$E1164),'Hoja de Trabajo para listado'!$BC$151:$CB$151,0)),0)+IFERROR(INDEX('Hoja de Trabajo para listado'!$DE$153:$DG$274,MATCH($A1164,'Hoja de Trabajo para listado'!$DE$153:$DE$1048576,0),MATCH((CUADRO!F$5&amp;$E1164),'Hoja de Trabajo para listado'!$DE$151:$DG$151,0)),0)+IFERROR(INDEX('Hoja de Trabajo para listado'!$CD$155:$DC$1048576,MATCH($A1164,'Hoja de Trabajo para listado'!$CD$155:$CD$1048576,0),MATCH((CUADRO!F$5&amp;$E1164),'Hoja de Trabajo para listado'!$CD$151:$DC$151,0)),0)</f>
        <v>0</v>
      </c>
      <c r="G1164" s="314">
        <f ca="1">+IFERROR(INDEX('Hoja de Trabajo para listado'!$A$155:$Z$1048576,MATCH($A1164,'Hoja de Trabajo para listado'!$A$155:$A$1048576,0),MATCH((CUADRO!G$5&amp;$E1164),'Hoja de Trabajo para listado'!$A$151:$Z$151,0)),0)+IFERROR(INDEX('Hoja de Trabajo para listado'!$AB$155:$BA$1048576,MATCH($A1164,'Hoja de Trabajo para listado'!$AB$155:$AB$1048576,0),MATCH((CUADRO!G$5&amp;$E1164),'Hoja de Trabajo para listado'!$AB$151:$BA$151,0)),0)+IFERROR(INDEX('Hoja de Trabajo para listado'!$BC$155:$CB$1048576,MATCH($A1164,'Hoja de Trabajo para listado'!$BC$155:$BC$1048576,0),MATCH((CUADRO!G$5&amp;$E1164),'Hoja de Trabajo para listado'!$BC$151:$CB$151,0)),0)+IFERROR(INDEX('Hoja de Trabajo para listado'!$DE$153:$DG$274,MATCH($A1164,'Hoja de Trabajo para listado'!$DE$153:$DE$1048576,0),MATCH((CUADRO!G$5&amp;$E1164),'Hoja de Trabajo para listado'!$DE$151:$DG$151,0)),0)+IFERROR(INDEX('Hoja de Trabajo para listado'!$CD$155:$DC$1048576,MATCH($A1164,'Hoja de Trabajo para listado'!$CD$155:$CD$1048576,0),MATCH((CUADRO!G$5&amp;$E1164),'Hoja de Trabajo para listado'!$CD$151:$DC$151,0)),0)</f>
        <v>0</v>
      </c>
      <c r="H1164" s="314">
        <f ca="1">+IFERROR(INDEX('Hoja de Trabajo para listado'!$A$155:$Z$1048576,MATCH($A1164,'Hoja de Trabajo para listado'!$A$155:$A$1048576,0),MATCH((CUADRO!H$5&amp;$E1164),'Hoja de Trabajo para listado'!$A$151:$Z$151,0)),0)+IFERROR(INDEX('Hoja de Trabajo para listado'!$AB$155:$BA$1048576,MATCH($A1164,'Hoja de Trabajo para listado'!$AB$155:$AB$1048576,0),MATCH((CUADRO!H$5&amp;$E1164),'Hoja de Trabajo para listado'!$AB$151:$BA$151,0)),0)+IFERROR(INDEX('Hoja de Trabajo para listado'!$BC$155:$CB$1048576,MATCH($A1164,'Hoja de Trabajo para listado'!$BC$155:$BC$1048576,0),MATCH((CUADRO!H$5&amp;$E1164),'Hoja de Trabajo para listado'!$BC$151:$CB$151,0)),0)+IFERROR(INDEX('Hoja de Trabajo para listado'!$DE$153:$DG$274,MATCH($A1164,'Hoja de Trabajo para listado'!$DE$153:$DE$1048576,0),MATCH((CUADRO!H$5&amp;$E1164),'Hoja de Trabajo para listado'!$DE$151:$DG$151,0)),0)+IFERROR(INDEX('Hoja de Trabajo para listado'!$CD$155:$DC$1048576,MATCH($A1164,'Hoja de Trabajo para listado'!$CD$155:$CD$1048576,0),MATCH((CUADRO!H$5&amp;$E1164),'Hoja de Trabajo para listado'!$CD$151:$DC$151,0)),0)</f>
        <v>0</v>
      </c>
      <c r="I1164" s="314">
        <f ca="1">+IFERROR(INDEX('Hoja de Trabajo para listado'!$A$155:$Z$1048576,MATCH($A1164,'Hoja de Trabajo para listado'!$A$155:$A$1048576,0),MATCH((CUADRO!I$5&amp;$E1164),'Hoja de Trabajo para listado'!$A$151:$Z$151,0)),0)+IFERROR(INDEX('Hoja de Trabajo para listado'!$AB$155:$BA$1048576,MATCH($A1164,'Hoja de Trabajo para listado'!$AB$155:$AB$1048576,0),MATCH((CUADRO!I$5&amp;$E1164),'Hoja de Trabajo para listado'!$AB$151:$BA$151,0)),0)+IFERROR(INDEX('Hoja de Trabajo para listado'!$BC$155:$CB$1048576,MATCH($A1164,'Hoja de Trabajo para listado'!$BC$155:$BC$1048576,0),MATCH((CUADRO!I$5&amp;$E1164),'Hoja de Trabajo para listado'!$BC$151:$CB$151,0)),0)+IFERROR(INDEX('Hoja de Trabajo para listado'!$DE$153:$DG$274,MATCH($A1164,'Hoja de Trabajo para listado'!$DE$153:$DE$1048576,0),MATCH((CUADRO!I$5&amp;$E1164),'Hoja de Trabajo para listado'!$DE$151:$DG$151,0)),0)+IFERROR(INDEX('Hoja de Trabajo para listado'!$CD$155:$DC$1048576,MATCH($A1164,'Hoja de Trabajo para listado'!$CD$155:$CD$1048576,0),MATCH((CUADRO!I$5&amp;$E1164),'Hoja de Trabajo para listado'!$CD$151:$DC$151,0)),0)</f>
        <v>0</v>
      </c>
      <c r="J1164" s="314">
        <f ca="1">+IFERROR(INDEX('Hoja de Trabajo para listado'!$A$155:$Z$1048576,MATCH($A1164,'Hoja de Trabajo para listado'!$A$155:$A$1048576,0),MATCH((CUADRO!J$5&amp;$E1164),'Hoja de Trabajo para listado'!$A$151:$Z$151,0)),0)+IFERROR(INDEX('Hoja de Trabajo para listado'!$AB$155:$BA$1048576,MATCH($A1164,'Hoja de Trabajo para listado'!$AB$155:$AB$1048576,0),MATCH((CUADRO!J$5&amp;$E1164),'Hoja de Trabajo para listado'!$AB$151:$BA$151,0)),0)+IFERROR(INDEX('Hoja de Trabajo para listado'!$BC$155:$CB$1048576,MATCH($A1164,'Hoja de Trabajo para listado'!$BC$155:$BC$1048576,0),MATCH((CUADRO!J$5&amp;$E1164),'Hoja de Trabajo para listado'!$BC$151:$CB$151,0)),0)+IFERROR(INDEX('Hoja de Trabajo para listado'!$DE$153:$DG$274,MATCH($A1164,'Hoja de Trabajo para listado'!$DE$153:$DE$1048576,0),MATCH((CUADRO!J$5&amp;$E1164),'Hoja de Trabajo para listado'!$DE$151:$DG$151,0)),0)+IFERROR(INDEX('Hoja de Trabajo para listado'!$CD$155:$DC$1048576,MATCH($A1164,'Hoja de Trabajo para listado'!$CD$155:$CD$1048576,0),MATCH((CUADRO!J$5&amp;$E1164),'Hoja de Trabajo para listado'!$CD$151:$DC$151,0)),0)</f>
        <v>0</v>
      </c>
      <c r="K1164" s="314">
        <f ca="1">+IFERROR(INDEX('Hoja de Trabajo para listado'!$A$155:$Z$1048576,MATCH($A1164,'Hoja de Trabajo para listado'!$A$155:$A$1048576,0),MATCH((CUADRO!K$5&amp;$E1164),'Hoja de Trabajo para listado'!$A$151:$Z$151,0)),0)+IFERROR(INDEX('Hoja de Trabajo para listado'!$AB$155:$BA$1048576,MATCH($A1164,'Hoja de Trabajo para listado'!$AB$155:$AB$1048576,0),MATCH((CUADRO!K$5&amp;$E1164),'Hoja de Trabajo para listado'!$AB$151:$BA$151,0)),0)+IFERROR(INDEX('Hoja de Trabajo para listado'!$BC$155:$CB$1048576,MATCH($A1164,'Hoja de Trabajo para listado'!$BC$155:$BC$1048576,0),MATCH((CUADRO!K$5&amp;$E1164),'Hoja de Trabajo para listado'!$BC$151:$CB$151,0)),0)+IFERROR(INDEX('Hoja de Trabajo para listado'!$DE$153:$DG$274,MATCH($A1164,'Hoja de Trabajo para listado'!$DE$153:$DE$1048576,0),MATCH((CUADRO!K$5&amp;$E1164),'Hoja de Trabajo para listado'!$DE$151:$DG$151,0)),0)+IFERROR(INDEX('Hoja de Trabajo para listado'!$CD$155:$DC$1048576,MATCH($A1164,'Hoja de Trabajo para listado'!$CD$155:$CD$1048576,0),MATCH((CUADRO!K$5&amp;$E1164),'Hoja de Trabajo para listado'!$CD$151:$DC$151,0)),0)</f>
        <v>0</v>
      </c>
      <c r="L1164" s="314">
        <f ca="1">+IFERROR(INDEX('Hoja de Trabajo para listado'!$A$155:$Z$1048576,MATCH($A1164,'Hoja de Trabajo para listado'!$A$155:$A$1048576,0),MATCH((CUADRO!L$5&amp;$E1164),'Hoja de Trabajo para listado'!$A$151:$Z$151,0)),0)+IFERROR(INDEX('Hoja de Trabajo para listado'!$AB$155:$BA$1048576,MATCH($A1164,'Hoja de Trabajo para listado'!$AB$155:$AB$1048576,0),MATCH((CUADRO!L$5&amp;$E1164),'Hoja de Trabajo para listado'!$AB$151:$BA$151,0)),0)+IFERROR(INDEX('Hoja de Trabajo para listado'!$BC$155:$CB$1048576,MATCH($A1164,'Hoja de Trabajo para listado'!$BC$155:$BC$1048576,0),MATCH((CUADRO!L$5&amp;$E1164),'Hoja de Trabajo para listado'!$BC$151:$CB$151,0)),0)+IFERROR(INDEX('Hoja de Trabajo para listado'!$DE$153:$DG$274,MATCH($A1164,'Hoja de Trabajo para listado'!$DE$153:$DE$1048576,0),MATCH((CUADRO!L$5&amp;$E1164),'Hoja de Trabajo para listado'!$DE$151:$DG$151,0)),0)+IFERROR(INDEX('Hoja de Trabajo para listado'!$CD$155:$DC$1048576,MATCH($A1164,'Hoja de Trabajo para listado'!$CD$155:$CD$1048576,0),MATCH((CUADRO!L$5&amp;$E1164),'Hoja de Trabajo para listado'!$CD$151:$DC$151,0)),0)</f>
        <v>0</v>
      </c>
      <c r="M1164" s="314">
        <f ca="1">+IFERROR(INDEX('Hoja de Trabajo para listado'!$A$155:$Z$1048576,MATCH($A1164,'Hoja de Trabajo para listado'!$A$155:$A$1048576,0),MATCH((CUADRO!M$5&amp;$E1164),'Hoja de Trabajo para listado'!$A$151:$Z$151,0)),0)+IFERROR(INDEX('Hoja de Trabajo para listado'!$AB$155:$BA$1048576,MATCH($A1164,'Hoja de Trabajo para listado'!$AB$155:$AB$1048576,0),MATCH((CUADRO!M$5&amp;$E1164),'Hoja de Trabajo para listado'!$AB$151:$BA$151,0)),0)+IFERROR(INDEX('Hoja de Trabajo para listado'!$BC$155:$CB$1048576,MATCH($A1164,'Hoja de Trabajo para listado'!$BC$155:$BC$1048576,0),MATCH((CUADRO!M$5&amp;$E1164),'Hoja de Trabajo para listado'!$BC$151:$CB$151,0)),0)+IFERROR(INDEX('Hoja de Trabajo para listado'!$DE$153:$DG$274,MATCH($A1164,'Hoja de Trabajo para listado'!$DE$153:$DE$1048576,0),MATCH((CUADRO!M$5&amp;$E1164),'Hoja de Trabajo para listado'!$DE$151:$DG$151,0)),0)+IFERROR(INDEX('Hoja de Trabajo para listado'!$CD$155:$DC$1048576,MATCH($A1164,'Hoja de Trabajo para listado'!$CD$155:$CD$1048576,0),MATCH((CUADRO!M$5&amp;$E1164),'Hoja de Trabajo para listado'!$CD$151:$DC$151,0)),0)</f>
        <v>0</v>
      </c>
      <c r="N1164" s="314">
        <f ca="1">+IFERROR(INDEX('Hoja de Trabajo para listado'!$A$155:$Z$1048576,MATCH($A1164,'Hoja de Trabajo para listado'!$A$155:$A$1048576,0),MATCH((CUADRO!N$5&amp;$E1164),'Hoja de Trabajo para listado'!$A$151:$Z$151,0)),0)+IFERROR(INDEX('Hoja de Trabajo para listado'!$AB$155:$BA$1048576,MATCH($A1164,'Hoja de Trabajo para listado'!$AB$155:$AB$1048576,0),MATCH((CUADRO!N$5&amp;$E1164),'Hoja de Trabajo para listado'!$AB$151:$BA$151,0)),0)+IFERROR(INDEX('Hoja de Trabajo para listado'!$BC$155:$CB$1048576,MATCH($A1164,'Hoja de Trabajo para listado'!$BC$155:$BC$1048576,0),MATCH((CUADRO!N$5&amp;$E1164),'Hoja de Trabajo para listado'!$BC$151:$CB$151,0)),0)+IFERROR(INDEX('Hoja de Trabajo para listado'!$DE$153:$DG$274,MATCH($A1164,'Hoja de Trabajo para listado'!$DE$153:$DE$1048576,0),MATCH((CUADRO!N$5&amp;$E1164),'Hoja de Trabajo para listado'!$DE$151:$DG$151,0)),0)+IFERROR(INDEX('Hoja de Trabajo para listado'!$CD$155:$DC$1048576,MATCH($A1164,'Hoja de Trabajo para listado'!$CD$155:$CD$1048576,0),MATCH((CUADRO!N$5&amp;$E1164),'Hoja de Trabajo para listado'!$CD$151:$DC$151,0)),0)</f>
        <v>0</v>
      </c>
      <c r="O1164" s="314">
        <f ca="1">+IFERROR(INDEX('Hoja de Trabajo para listado'!$A$155:$Z$1048576,MATCH($A1164,'Hoja de Trabajo para listado'!$A$155:$A$1048576,0),MATCH((CUADRO!O$5&amp;$E1164),'Hoja de Trabajo para listado'!$A$151:$Z$151,0)),0)+IFERROR(INDEX('Hoja de Trabajo para listado'!$AB$155:$BA$1048576,MATCH($A1164,'Hoja de Trabajo para listado'!$AB$155:$AB$1048576,0),MATCH((CUADRO!O$5&amp;$E1164),'Hoja de Trabajo para listado'!$AB$151:$BA$151,0)),0)+IFERROR(INDEX('Hoja de Trabajo para listado'!$BC$155:$CB$1048576,MATCH($A1164,'Hoja de Trabajo para listado'!$BC$155:$BC$1048576,0),MATCH((CUADRO!O$5&amp;$E1164),'Hoja de Trabajo para listado'!$BC$151:$CB$151,0)),0)+IFERROR(INDEX('Hoja de Trabajo para listado'!$DE$153:$DG$274,MATCH($A1164,'Hoja de Trabajo para listado'!$DE$153:$DE$1048576,0),MATCH((CUADRO!O$5&amp;$E1164),'Hoja de Trabajo para listado'!$DE$151:$DG$151,0)),0)+IFERROR(INDEX('Hoja de Trabajo para listado'!$CD$155:$DC$1048576,MATCH($A1164,'Hoja de Trabajo para listado'!$CD$155:$CD$1048576,0),MATCH((CUADRO!O$5&amp;$E1164),'Hoja de Trabajo para listado'!$CD$151:$DC$151,0)),0)</f>
        <v>0</v>
      </c>
      <c r="P1164" s="314">
        <f ca="1">+IFERROR(INDEX('Hoja de Trabajo para listado'!$A$155:$Z$1048576,MATCH($A1164,'Hoja de Trabajo para listado'!$A$155:$A$1048576,0),MATCH((CUADRO!P$5&amp;$E1164),'Hoja de Trabajo para listado'!$A$151:$Z$151,0)),0)+IFERROR(INDEX('Hoja de Trabajo para listado'!$AB$155:$BA$1048576,MATCH($A1164,'Hoja de Trabajo para listado'!$AB$155:$AB$1048576,0),MATCH((CUADRO!P$5&amp;$E1164),'Hoja de Trabajo para listado'!$AB$151:$BA$151,0)),0)+IFERROR(INDEX('Hoja de Trabajo para listado'!$BC$155:$CB$1048576,MATCH($A1164,'Hoja de Trabajo para listado'!$BC$155:$BC$1048576,0),MATCH((CUADRO!P$5&amp;$E1164),'Hoja de Trabajo para listado'!$BC$151:$CB$151,0)),0)+IFERROR(INDEX('Hoja de Trabajo para listado'!$DE$153:$DG$274,MATCH($A1164,'Hoja de Trabajo para listado'!$DE$153:$DE$1048576,0),MATCH((CUADRO!P$5&amp;$E1164),'Hoja de Trabajo para listado'!$DE$151:$DG$151,0)),0)+IFERROR(INDEX('Hoja de Trabajo para listado'!$CD$155:$DC$1048576,MATCH($A1164,'Hoja de Trabajo para listado'!$CD$155:$CD$1048576,0),MATCH((CUADRO!P$5&amp;$E1164),'Hoja de Trabajo para listado'!$CD$151:$DC$151,0)),0)</f>
        <v>0</v>
      </c>
      <c r="Q1164" s="314">
        <f ca="1">+IFERROR(INDEX('Hoja de Trabajo para listado'!$A$155:$Z$1048576,MATCH($A1164,'Hoja de Trabajo para listado'!$A$155:$A$1048576,0),MATCH((CUADRO!Q$5&amp;$E1164),'Hoja de Trabajo para listado'!$A$151:$Z$151,0)),0)+IFERROR(INDEX('Hoja de Trabajo para listado'!$AB$155:$BA$1048576,MATCH($A1164,'Hoja de Trabajo para listado'!$AB$155:$AB$1048576,0),MATCH((CUADRO!Q$5&amp;$E1164),'Hoja de Trabajo para listado'!$AB$151:$BA$151,0)),0)+IFERROR(INDEX('Hoja de Trabajo para listado'!$BC$155:$CB$1048576,MATCH($A1164,'Hoja de Trabajo para listado'!$BC$155:$BC$1048576,0),MATCH((CUADRO!Q$5&amp;$E1164),'Hoja de Trabajo para listado'!$BC$151:$CB$151,0)),0)+IFERROR(INDEX('Hoja de Trabajo para listado'!$DE$153:$DG$274,MATCH($A1164,'Hoja de Trabajo para listado'!$DE$153:$DE$1048576,0),MATCH((CUADRO!Q$5&amp;$E1164),'Hoja de Trabajo para listado'!$DE$151:$DG$151,0)),0)+IFERROR(INDEX('Hoja de Trabajo para listado'!$CD$155:$DC$1048576,MATCH($A1164,'Hoja de Trabajo para listado'!$CD$155:$CD$1048576,0),MATCH((CUADRO!Q$5&amp;$E1164),'Hoja de Trabajo para listado'!$CD$151:$DC$151,0)),0)</f>
        <v>0</v>
      </c>
      <c r="R1164" s="314">
        <f t="shared" ca="1" si="36"/>
        <v>0</v>
      </c>
      <c r="S1164" s="314"/>
      <c r="T1164" s="314">
        <f ca="1">+T1165</f>
        <v>0</v>
      </c>
      <c r="U1164" s="313">
        <f t="shared" si="37"/>
        <v>1</v>
      </c>
      <c r="V1164" s="319" t="str">
        <f>+VLOOKUP(A1164,bd_lista!$A$3:$E$593,5,FALSE)</f>
        <v>Universidades Públicas</v>
      </c>
      <c r="W1164" s="341" t="str">
        <f>+V1164</f>
        <v>Universidades Públicas</v>
      </c>
    </row>
    <row r="1165" spans="1:23" customFormat="1" ht="27" hidden="1" customHeight="1">
      <c r="A1165" s="323">
        <v>145</v>
      </c>
      <c r="B1165" s="418"/>
      <c r="C1165" s="339" t="str">
        <f>+VLOOKUP(A1165,bd_lista!$A$3:$C$593,3,FALSE)</f>
        <v>Universidad Autónoma Juan Misael Saracho</v>
      </c>
      <c r="D1165" s="339"/>
      <c r="E1165" s="319" t="s">
        <v>1419</v>
      </c>
      <c r="F1165" s="314">
        <f ca="1">+IFERROR(INDEX('Hoja de Trabajo para listado'!$A$155:$Z$1048576,MATCH($A1165,'Hoja de Trabajo para listado'!$A$155:$A$1048576,0),MATCH((CUADRO!F$5&amp;$E1165),'Hoja de Trabajo para listado'!$A$151:$Z$151,0)),0)+IFERROR(INDEX('Hoja de Trabajo para listado'!$AB$155:$BA$1048576,MATCH($A1165,'Hoja de Trabajo para listado'!$AB$155:$AB$1048576,0),MATCH((CUADRO!F$5&amp;$E1165),'Hoja de Trabajo para listado'!$AB$151:$BA$151,0)),0)+IFERROR(INDEX('Hoja de Trabajo para listado'!$BC$155:$CB$1048576,MATCH($A1165,'Hoja de Trabajo para listado'!$BC$155:$BC$1048576,0),MATCH((CUADRO!F$5&amp;$E1165),'Hoja de Trabajo para listado'!$BC$151:$CB$151,0)),0)+IFERROR(INDEX('Hoja de Trabajo para listado'!$DE$153:$DG$274,MATCH($A1165,'Hoja de Trabajo para listado'!$DE$153:$DE$1048576,0),MATCH((CUADRO!F$5&amp;$E1165),'Hoja de Trabajo para listado'!$DE$151:$DG$151,0)),0)+IFERROR(INDEX('Hoja de Trabajo para listado'!$CD$155:$DC$1048576,MATCH($A1165,'Hoja de Trabajo para listado'!$CD$155:$CD$1048576,0),MATCH((CUADRO!F$5&amp;$E1165),'Hoja de Trabajo para listado'!$CD$151:$DC$151,0)),0)</f>
        <v>0</v>
      </c>
      <c r="G1165" s="314">
        <f ca="1">+IFERROR(INDEX('Hoja de Trabajo para listado'!$A$155:$Z$1048576,MATCH($A1165,'Hoja de Trabajo para listado'!$A$155:$A$1048576,0),MATCH((CUADRO!G$5&amp;$E1165),'Hoja de Trabajo para listado'!$A$151:$Z$151,0)),0)+IFERROR(INDEX('Hoja de Trabajo para listado'!$AB$155:$BA$1048576,MATCH($A1165,'Hoja de Trabajo para listado'!$AB$155:$AB$1048576,0),MATCH((CUADRO!G$5&amp;$E1165),'Hoja de Trabajo para listado'!$AB$151:$BA$151,0)),0)+IFERROR(INDEX('Hoja de Trabajo para listado'!$BC$155:$CB$1048576,MATCH($A1165,'Hoja de Trabajo para listado'!$BC$155:$BC$1048576,0),MATCH((CUADRO!G$5&amp;$E1165),'Hoja de Trabajo para listado'!$BC$151:$CB$151,0)),0)+IFERROR(INDEX('Hoja de Trabajo para listado'!$DE$153:$DG$274,MATCH($A1165,'Hoja de Trabajo para listado'!$DE$153:$DE$1048576,0),MATCH((CUADRO!G$5&amp;$E1165),'Hoja de Trabajo para listado'!$DE$151:$DG$151,0)),0)+IFERROR(INDEX('Hoja de Trabajo para listado'!$CD$155:$DC$1048576,MATCH($A1165,'Hoja de Trabajo para listado'!$CD$155:$CD$1048576,0),MATCH((CUADRO!G$5&amp;$E1165),'Hoja de Trabajo para listado'!$CD$151:$DC$151,0)),0)</f>
        <v>0</v>
      </c>
      <c r="H1165" s="314">
        <f ca="1">+IFERROR(INDEX('Hoja de Trabajo para listado'!$A$155:$Z$1048576,MATCH($A1165,'Hoja de Trabajo para listado'!$A$155:$A$1048576,0),MATCH((CUADRO!H$5&amp;$E1165),'Hoja de Trabajo para listado'!$A$151:$Z$151,0)),0)+IFERROR(INDEX('Hoja de Trabajo para listado'!$AB$155:$BA$1048576,MATCH($A1165,'Hoja de Trabajo para listado'!$AB$155:$AB$1048576,0),MATCH((CUADRO!H$5&amp;$E1165),'Hoja de Trabajo para listado'!$AB$151:$BA$151,0)),0)+IFERROR(INDEX('Hoja de Trabajo para listado'!$BC$155:$CB$1048576,MATCH($A1165,'Hoja de Trabajo para listado'!$BC$155:$BC$1048576,0),MATCH((CUADRO!H$5&amp;$E1165),'Hoja de Trabajo para listado'!$BC$151:$CB$151,0)),0)+IFERROR(INDEX('Hoja de Trabajo para listado'!$DE$153:$DG$274,MATCH($A1165,'Hoja de Trabajo para listado'!$DE$153:$DE$1048576,0),MATCH((CUADRO!H$5&amp;$E1165),'Hoja de Trabajo para listado'!$DE$151:$DG$151,0)),0)+IFERROR(INDEX('Hoja de Trabajo para listado'!$CD$155:$DC$1048576,MATCH($A1165,'Hoja de Trabajo para listado'!$CD$155:$CD$1048576,0),MATCH((CUADRO!H$5&amp;$E1165),'Hoja de Trabajo para listado'!$CD$151:$DC$151,0)),0)</f>
        <v>0</v>
      </c>
      <c r="I1165" s="314">
        <f ca="1">+IFERROR(INDEX('Hoja de Trabajo para listado'!$A$155:$Z$1048576,MATCH($A1165,'Hoja de Trabajo para listado'!$A$155:$A$1048576,0),MATCH((CUADRO!I$5&amp;$E1165),'Hoja de Trabajo para listado'!$A$151:$Z$151,0)),0)+IFERROR(INDEX('Hoja de Trabajo para listado'!$AB$155:$BA$1048576,MATCH($A1165,'Hoja de Trabajo para listado'!$AB$155:$AB$1048576,0),MATCH((CUADRO!I$5&amp;$E1165),'Hoja de Trabajo para listado'!$AB$151:$BA$151,0)),0)+IFERROR(INDEX('Hoja de Trabajo para listado'!$BC$155:$CB$1048576,MATCH($A1165,'Hoja de Trabajo para listado'!$BC$155:$BC$1048576,0),MATCH((CUADRO!I$5&amp;$E1165),'Hoja de Trabajo para listado'!$BC$151:$CB$151,0)),0)+IFERROR(INDEX('Hoja de Trabajo para listado'!$DE$153:$DG$274,MATCH($A1165,'Hoja de Trabajo para listado'!$DE$153:$DE$1048576,0),MATCH((CUADRO!I$5&amp;$E1165),'Hoja de Trabajo para listado'!$DE$151:$DG$151,0)),0)+IFERROR(INDEX('Hoja de Trabajo para listado'!$CD$155:$DC$1048576,MATCH($A1165,'Hoja de Trabajo para listado'!$CD$155:$CD$1048576,0),MATCH((CUADRO!I$5&amp;$E1165),'Hoja de Trabajo para listado'!$CD$151:$DC$151,0)),0)</f>
        <v>0</v>
      </c>
      <c r="J1165" s="314">
        <f ca="1">+IFERROR(INDEX('Hoja de Trabajo para listado'!$A$155:$Z$1048576,MATCH($A1165,'Hoja de Trabajo para listado'!$A$155:$A$1048576,0),MATCH((CUADRO!J$5&amp;$E1165),'Hoja de Trabajo para listado'!$A$151:$Z$151,0)),0)+IFERROR(INDEX('Hoja de Trabajo para listado'!$AB$155:$BA$1048576,MATCH($A1165,'Hoja de Trabajo para listado'!$AB$155:$AB$1048576,0),MATCH((CUADRO!J$5&amp;$E1165),'Hoja de Trabajo para listado'!$AB$151:$BA$151,0)),0)+IFERROR(INDEX('Hoja de Trabajo para listado'!$BC$155:$CB$1048576,MATCH($A1165,'Hoja de Trabajo para listado'!$BC$155:$BC$1048576,0),MATCH((CUADRO!J$5&amp;$E1165),'Hoja de Trabajo para listado'!$BC$151:$CB$151,0)),0)+IFERROR(INDEX('Hoja de Trabajo para listado'!$DE$153:$DG$274,MATCH($A1165,'Hoja de Trabajo para listado'!$DE$153:$DE$1048576,0),MATCH((CUADRO!J$5&amp;$E1165),'Hoja de Trabajo para listado'!$DE$151:$DG$151,0)),0)+IFERROR(INDEX('Hoja de Trabajo para listado'!$CD$155:$DC$1048576,MATCH($A1165,'Hoja de Trabajo para listado'!$CD$155:$CD$1048576,0),MATCH((CUADRO!J$5&amp;$E1165),'Hoja de Trabajo para listado'!$CD$151:$DC$151,0)),0)</f>
        <v>0</v>
      </c>
      <c r="K1165" s="314">
        <f ca="1">+IFERROR(INDEX('Hoja de Trabajo para listado'!$A$155:$Z$1048576,MATCH($A1165,'Hoja de Trabajo para listado'!$A$155:$A$1048576,0),MATCH((CUADRO!K$5&amp;$E1165),'Hoja de Trabajo para listado'!$A$151:$Z$151,0)),0)+IFERROR(INDEX('Hoja de Trabajo para listado'!$AB$155:$BA$1048576,MATCH($A1165,'Hoja de Trabajo para listado'!$AB$155:$AB$1048576,0),MATCH((CUADRO!K$5&amp;$E1165),'Hoja de Trabajo para listado'!$AB$151:$BA$151,0)),0)+IFERROR(INDEX('Hoja de Trabajo para listado'!$BC$155:$CB$1048576,MATCH($A1165,'Hoja de Trabajo para listado'!$BC$155:$BC$1048576,0),MATCH((CUADRO!K$5&amp;$E1165),'Hoja de Trabajo para listado'!$BC$151:$CB$151,0)),0)+IFERROR(INDEX('Hoja de Trabajo para listado'!$DE$153:$DG$274,MATCH($A1165,'Hoja de Trabajo para listado'!$DE$153:$DE$1048576,0),MATCH((CUADRO!K$5&amp;$E1165),'Hoja de Trabajo para listado'!$DE$151:$DG$151,0)),0)+IFERROR(INDEX('Hoja de Trabajo para listado'!$CD$155:$DC$1048576,MATCH($A1165,'Hoja de Trabajo para listado'!$CD$155:$CD$1048576,0),MATCH((CUADRO!K$5&amp;$E1165),'Hoja de Trabajo para listado'!$CD$151:$DC$151,0)),0)</f>
        <v>0</v>
      </c>
      <c r="L1165" s="314">
        <f ca="1">+IFERROR(INDEX('Hoja de Trabajo para listado'!$A$155:$Z$1048576,MATCH($A1165,'Hoja de Trabajo para listado'!$A$155:$A$1048576,0),MATCH((CUADRO!L$5&amp;$E1165),'Hoja de Trabajo para listado'!$A$151:$Z$151,0)),0)+IFERROR(INDEX('Hoja de Trabajo para listado'!$AB$155:$BA$1048576,MATCH($A1165,'Hoja de Trabajo para listado'!$AB$155:$AB$1048576,0),MATCH((CUADRO!L$5&amp;$E1165),'Hoja de Trabajo para listado'!$AB$151:$BA$151,0)),0)+IFERROR(INDEX('Hoja de Trabajo para listado'!$BC$155:$CB$1048576,MATCH($A1165,'Hoja de Trabajo para listado'!$BC$155:$BC$1048576,0),MATCH((CUADRO!L$5&amp;$E1165),'Hoja de Trabajo para listado'!$BC$151:$CB$151,0)),0)+IFERROR(INDEX('Hoja de Trabajo para listado'!$DE$153:$DG$274,MATCH($A1165,'Hoja de Trabajo para listado'!$DE$153:$DE$1048576,0),MATCH((CUADRO!L$5&amp;$E1165),'Hoja de Trabajo para listado'!$DE$151:$DG$151,0)),0)+IFERROR(INDEX('Hoja de Trabajo para listado'!$CD$155:$DC$1048576,MATCH($A1165,'Hoja de Trabajo para listado'!$CD$155:$CD$1048576,0),MATCH((CUADRO!L$5&amp;$E1165),'Hoja de Trabajo para listado'!$CD$151:$DC$151,0)),0)</f>
        <v>0</v>
      </c>
      <c r="M1165" s="314">
        <f ca="1">+IFERROR(INDEX('Hoja de Trabajo para listado'!$A$155:$Z$1048576,MATCH($A1165,'Hoja de Trabajo para listado'!$A$155:$A$1048576,0),MATCH((CUADRO!M$5&amp;$E1165),'Hoja de Trabajo para listado'!$A$151:$Z$151,0)),0)+IFERROR(INDEX('Hoja de Trabajo para listado'!$AB$155:$BA$1048576,MATCH($A1165,'Hoja de Trabajo para listado'!$AB$155:$AB$1048576,0),MATCH((CUADRO!M$5&amp;$E1165),'Hoja de Trabajo para listado'!$AB$151:$BA$151,0)),0)+IFERROR(INDEX('Hoja de Trabajo para listado'!$BC$155:$CB$1048576,MATCH($A1165,'Hoja de Trabajo para listado'!$BC$155:$BC$1048576,0),MATCH((CUADRO!M$5&amp;$E1165),'Hoja de Trabajo para listado'!$BC$151:$CB$151,0)),0)+IFERROR(INDEX('Hoja de Trabajo para listado'!$DE$153:$DG$274,MATCH($A1165,'Hoja de Trabajo para listado'!$DE$153:$DE$1048576,0),MATCH((CUADRO!M$5&amp;$E1165),'Hoja de Trabajo para listado'!$DE$151:$DG$151,0)),0)+IFERROR(INDEX('Hoja de Trabajo para listado'!$CD$155:$DC$1048576,MATCH($A1165,'Hoja de Trabajo para listado'!$CD$155:$CD$1048576,0),MATCH((CUADRO!M$5&amp;$E1165),'Hoja de Trabajo para listado'!$CD$151:$DC$151,0)),0)</f>
        <v>0</v>
      </c>
      <c r="N1165" s="314">
        <f ca="1">+IFERROR(INDEX('Hoja de Trabajo para listado'!$A$155:$Z$1048576,MATCH($A1165,'Hoja de Trabajo para listado'!$A$155:$A$1048576,0),MATCH((CUADRO!N$5&amp;$E1165),'Hoja de Trabajo para listado'!$A$151:$Z$151,0)),0)+IFERROR(INDEX('Hoja de Trabajo para listado'!$AB$155:$BA$1048576,MATCH($A1165,'Hoja de Trabajo para listado'!$AB$155:$AB$1048576,0),MATCH((CUADRO!N$5&amp;$E1165),'Hoja de Trabajo para listado'!$AB$151:$BA$151,0)),0)+IFERROR(INDEX('Hoja de Trabajo para listado'!$BC$155:$CB$1048576,MATCH($A1165,'Hoja de Trabajo para listado'!$BC$155:$BC$1048576,0),MATCH((CUADRO!N$5&amp;$E1165),'Hoja de Trabajo para listado'!$BC$151:$CB$151,0)),0)+IFERROR(INDEX('Hoja de Trabajo para listado'!$DE$153:$DG$274,MATCH($A1165,'Hoja de Trabajo para listado'!$DE$153:$DE$1048576,0),MATCH((CUADRO!N$5&amp;$E1165),'Hoja de Trabajo para listado'!$DE$151:$DG$151,0)),0)+IFERROR(INDEX('Hoja de Trabajo para listado'!$CD$155:$DC$1048576,MATCH($A1165,'Hoja de Trabajo para listado'!$CD$155:$CD$1048576,0),MATCH((CUADRO!N$5&amp;$E1165),'Hoja de Trabajo para listado'!$CD$151:$DC$151,0)),0)</f>
        <v>0</v>
      </c>
      <c r="O1165" s="314">
        <f ca="1">+IFERROR(INDEX('Hoja de Trabajo para listado'!$A$155:$Z$1048576,MATCH($A1165,'Hoja de Trabajo para listado'!$A$155:$A$1048576,0),MATCH((CUADRO!O$5&amp;$E1165),'Hoja de Trabajo para listado'!$A$151:$Z$151,0)),0)+IFERROR(INDEX('Hoja de Trabajo para listado'!$AB$155:$BA$1048576,MATCH($A1165,'Hoja de Trabajo para listado'!$AB$155:$AB$1048576,0),MATCH((CUADRO!O$5&amp;$E1165),'Hoja de Trabajo para listado'!$AB$151:$BA$151,0)),0)+IFERROR(INDEX('Hoja de Trabajo para listado'!$BC$155:$CB$1048576,MATCH($A1165,'Hoja de Trabajo para listado'!$BC$155:$BC$1048576,0),MATCH((CUADRO!O$5&amp;$E1165),'Hoja de Trabajo para listado'!$BC$151:$CB$151,0)),0)+IFERROR(INDEX('Hoja de Trabajo para listado'!$DE$153:$DG$274,MATCH($A1165,'Hoja de Trabajo para listado'!$DE$153:$DE$1048576,0),MATCH((CUADRO!O$5&amp;$E1165),'Hoja de Trabajo para listado'!$DE$151:$DG$151,0)),0)+IFERROR(INDEX('Hoja de Trabajo para listado'!$CD$155:$DC$1048576,MATCH($A1165,'Hoja de Trabajo para listado'!$CD$155:$CD$1048576,0),MATCH((CUADRO!O$5&amp;$E1165),'Hoja de Trabajo para listado'!$CD$151:$DC$151,0)),0)</f>
        <v>0</v>
      </c>
      <c r="P1165" s="314">
        <f ca="1">+IFERROR(INDEX('Hoja de Trabajo para listado'!$A$155:$Z$1048576,MATCH($A1165,'Hoja de Trabajo para listado'!$A$155:$A$1048576,0),MATCH((CUADRO!P$5&amp;$E1165),'Hoja de Trabajo para listado'!$A$151:$Z$151,0)),0)+IFERROR(INDEX('Hoja de Trabajo para listado'!$AB$155:$BA$1048576,MATCH($A1165,'Hoja de Trabajo para listado'!$AB$155:$AB$1048576,0),MATCH((CUADRO!P$5&amp;$E1165),'Hoja de Trabajo para listado'!$AB$151:$BA$151,0)),0)+IFERROR(INDEX('Hoja de Trabajo para listado'!$BC$155:$CB$1048576,MATCH($A1165,'Hoja de Trabajo para listado'!$BC$155:$BC$1048576,0),MATCH((CUADRO!P$5&amp;$E1165),'Hoja de Trabajo para listado'!$BC$151:$CB$151,0)),0)+IFERROR(INDEX('Hoja de Trabajo para listado'!$DE$153:$DG$274,MATCH($A1165,'Hoja de Trabajo para listado'!$DE$153:$DE$1048576,0),MATCH((CUADRO!P$5&amp;$E1165),'Hoja de Trabajo para listado'!$DE$151:$DG$151,0)),0)+IFERROR(INDEX('Hoja de Trabajo para listado'!$CD$155:$DC$1048576,MATCH($A1165,'Hoja de Trabajo para listado'!$CD$155:$CD$1048576,0),MATCH((CUADRO!P$5&amp;$E1165),'Hoja de Trabajo para listado'!$CD$151:$DC$151,0)),0)</f>
        <v>0</v>
      </c>
      <c r="Q1165" s="314">
        <f ca="1">+IFERROR(INDEX('Hoja de Trabajo para listado'!$A$155:$Z$1048576,MATCH($A1165,'Hoja de Trabajo para listado'!$A$155:$A$1048576,0),MATCH((CUADRO!Q$5&amp;$E1165),'Hoja de Trabajo para listado'!$A$151:$Z$151,0)),0)+IFERROR(INDEX('Hoja de Trabajo para listado'!$AB$155:$BA$1048576,MATCH($A1165,'Hoja de Trabajo para listado'!$AB$155:$AB$1048576,0),MATCH((CUADRO!Q$5&amp;$E1165),'Hoja de Trabajo para listado'!$AB$151:$BA$151,0)),0)+IFERROR(INDEX('Hoja de Trabajo para listado'!$BC$155:$CB$1048576,MATCH($A1165,'Hoja de Trabajo para listado'!$BC$155:$BC$1048576,0),MATCH((CUADRO!Q$5&amp;$E1165),'Hoja de Trabajo para listado'!$BC$151:$CB$151,0)),0)+IFERROR(INDEX('Hoja de Trabajo para listado'!$DE$153:$DG$274,MATCH($A1165,'Hoja de Trabajo para listado'!$DE$153:$DE$1048576,0),MATCH((CUADRO!Q$5&amp;$E1165),'Hoja de Trabajo para listado'!$DE$151:$DG$151,0)),0)+IFERROR(INDEX('Hoja de Trabajo para listado'!$CD$155:$DC$1048576,MATCH($A1165,'Hoja de Trabajo para listado'!$CD$155:$CD$1048576,0),MATCH((CUADRO!Q$5&amp;$E1165),'Hoja de Trabajo para listado'!$CD$151:$DC$151,0)),0)</f>
        <v>0</v>
      </c>
      <c r="R1165" s="314">
        <f t="shared" ca="1" si="36"/>
        <v>0</v>
      </c>
      <c r="S1165" s="314">
        <f ca="1">+R1164+R1165</f>
        <v>0</v>
      </c>
      <c r="T1165" s="314">
        <f ca="1">+S1165</f>
        <v>0</v>
      </c>
      <c r="U1165" s="313">
        <f t="shared" si="37"/>
        <v>2</v>
      </c>
      <c r="V1165" s="319" t="str">
        <f>+VLOOKUP(A1165,bd_lista!$A$3:$E$593,5,FALSE)</f>
        <v>Universidades Públicas</v>
      </c>
      <c r="W1165" s="320"/>
    </row>
    <row r="1166" spans="1:23" customFormat="1" ht="27" hidden="1" customHeight="1">
      <c r="A1166" s="323">
        <v>146</v>
      </c>
      <c r="B1166" s="418">
        <f>+A1166</f>
        <v>146</v>
      </c>
      <c r="C1166" s="318" t="str">
        <f>+VLOOKUP(A1166,bd_lista!$A$3:$C$593,3,FALSE)</f>
        <v>Universidad Autónoma Gabriel René Moreno</v>
      </c>
      <c r="D1166" s="339" t="str">
        <f>+C1166</f>
        <v>Universidad Autónoma Gabriel René Moreno</v>
      </c>
      <c r="E1166" s="318" t="s">
        <v>1418</v>
      </c>
      <c r="F1166" s="314">
        <f ca="1">+IFERROR(INDEX('Hoja de Trabajo para listado'!$A$155:$Z$1048576,MATCH($A1166,'Hoja de Trabajo para listado'!$A$155:$A$1048576,0),MATCH((CUADRO!F$5&amp;$E1166),'Hoja de Trabajo para listado'!$A$151:$Z$151,0)),0)+IFERROR(INDEX('Hoja de Trabajo para listado'!$AB$155:$BA$1048576,MATCH($A1166,'Hoja de Trabajo para listado'!$AB$155:$AB$1048576,0),MATCH((CUADRO!F$5&amp;$E1166),'Hoja de Trabajo para listado'!$AB$151:$BA$151,0)),0)+IFERROR(INDEX('Hoja de Trabajo para listado'!$BC$155:$CB$1048576,MATCH($A1166,'Hoja de Trabajo para listado'!$BC$155:$BC$1048576,0),MATCH((CUADRO!F$5&amp;$E1166),'Hoja de Trabajo para listado'!$BC$151:$CB$151,0)),0)+IFERROR(INDEX('Hoja de Trabajo para listado'!$DE$153:$DG$274,MATCH($A1166,'Hoja de Trabajo para listado'!$DE$153:$DE$1048576,0),MATCH((CUADRO!F$5&amp;$E1166),'Hoja de Trabajo para listado'!$DE$151:$DG$151,0)),0)+IFERROR(INDEX('Hoja de Trabajo para listado'!$CD$155:$DC$1048576,MATCH($A1166,'Hoja de Trabajo para listado'!$CD$155:$CD$1048576,0),MATCH((CUADRO!F$5&amp;$E1166),'Hoja de Trabajo para listado'!$CD$151:$DC$151,0)),0)</f>
        <v>0</v>
      </c>
      <c r="G1166" s="314">
        <f ca="1">+IFERROR(INDEX('Hoja de Trabajo para listado'!$A$155:$Z$1048576,MATCH($A1166,'Hoja de Trabajo para listado'!$A$155:$A$1048576,0),MATCH((CUADRO!G$5&amp;$E1166),'Hoja de Trabajo para listado'!$A$151:$Z$151,0)),0)+IFERROR(INDEX('Hoja de Trabajo para listado'!$AB$155:$BA$1048576,MATCH($A1166,'Hoja de Trabajo para listado'!$AB$155:$AB$1048576,0),MATCH((CUADRO!G$5&amp;$E1166),'Hoja de Trabajo para listado'!$AB$151:$BA$151,0)),0)+IFERROR(INDEX('Hoja de Trabajo para listado'!$BC$155:$CB$1048576,MATCH($A1166,'Hoja de Trabajo para listado'!$BC$155:$BC$1048576,0),MATCH((CUADRO!G$5&amp;$E1166),'Hoja de Trabajo para listado'!$BC$151:$CB$151,0)),0)+IFERROR(INDEX('Hoja de Trabajo para listado'!$DE$153:$DG$274,MATCH($A1166,'Hoja de Trabajo para listado'!$DE$153:$DE$1048576,0),MATCH((CUADRO!G$5&amp;$E1166),'Hoja de Trabajo para listado'!$DE$151:$DG$151,0)),0)+IFERROR(INDEX('Hoja de Trabajo para listado'!$CD$155:$DC$1048576,MATCH($A1166,'Hoja de Trabajo para listado'!$CD$155:$CD$1048576,0),MATCH((CUADRO!G$5&amp;$E1166),'Hoja de Trabajo para listado'!$CD$151:$DC$151,0)),0)</f>
        <v>0</v>
      </c>
      <c r="H1166" s="314">
        <f ca="1">+IFERROR(INDEX('Hoja de Trabajo para listado'!$A$155:$Z$1048576,MATCH($A1166,'Hoja de Trabajo para listado'!$A$155:$A$1048576,0),MATCH((CUADRO!H$5&amp;$E1166),'Hoja de Trabajo para listado'!$A$151:$Z$151,0)),0)+IFERROR(INDEX('Hoja de Trabajo para listado'!$AB$155:$BA$1048576,MATCH($A1166,'Hoja de Trabajo para listado'!$AB$155:$AB$1048576,0),MATCH((CUADRO!H$5&amp;$E1166),'Hoja de Trabajo para listado'!$AB$151:$BA$151,0)),0)+IFERROR(INDEX('Hoja de Trabajo para listado'!$BC$155:$CB$1048576,MATCH($A1166,'Hoja de Trabajo para listado'!$BC$155:$BC$1048576,0),MATCH((CUADRO!H$5&amp;$E1166),'Hoja de Trabajo para listado'!$BC$151:$CB$151,0)),0)+IFERROR(INDEX('Hoja de Trabajo para listado'!$DE$153:$DG$274,MATCH($A1166,'Hoja de Trabajo para listado'!$DE$153:$DE$1048576,0),MATCH((CUADRO!H$5&amp;$E1166),'Hoja de Trabajo para listado'!$DE$151:$DG$151,0)),0)+IFERROR(INDEX('Hoja de Trabajo para listado'!$CD$155:$DC$1048576,MATCH($A1166,'Hoja de Trabajo para listado'!$CD$155:$CD$1048576,0),MATCH((CUADRO!H$5&amp;$E1166),'Hoja de Trabajo para listado'!$CD$151:$DC$151,0)),0)</f>
        <v>0</v>
      </c>
      <c r="I1166" s="314">
        <f ca="1">+IFERROR(INDEX('Hoja de Trabajo para listado'!$A$155:$Z$1048576,MATCH($A1166,'Hoja de Trabajo para listado'!$A$155:$A$1048576,0),MATCH((CUADRO!I$5&amp;$E1166),'Hoja de Trabajo para listado'!$A$151:$Z$151,0)),0)+IFERROR(INDEX('Hoja de Trabajo para listado'!$AB$155:$BA$1048576,MATCH($A1166,'Hoja de Trabajo para listado'!$AB$155:$AB$1048576,0),MATCH((CUADRO!I$5&amp;$E1166),'Hoja de Trabajo para listado'!$AB$151:$BA$151,0)),0)+IFERROR(INDEX('Hoja de Trabajo para listado'!$BC$155:$CB$1048576,MATCH($A1166,'Hoja de Trabajo para listado'!$BC$155:$BC$1048576,0),MATCH((CUADRO!I$5&amp;$E1166),'Hoja de Trabajo para listado'!$BC$151:$CB$151,0)),0)+IFERROR(INDEX('Hoja de Trabajo para listado'!$DE$153:$DG$274,MATCH($A1166,'Hoja de Trabajo para listado'!$DE$153:$DE$1048576,0),MATCH((CUADRO!I$5&amp;$E1166),'Hoja de Trabajo para listado'!$DE$151:$DG$151,0)),0)+IFERROR(INDEX('Hoja de Trabajo para listado'!$CD$155:$DC$1048576,MATCH($A1166,'Hoja de Trabajo para listado'!$CD$155:$CD$1048576,0),MATCH((CUADRO!I$5&amp;$E1166),'Hoja de Trabajo para listado'!$CD$151:$DC$151,0)),0)</f>
        <v>0</v>
      </c>
      <c r="J1166" s="314">
        <f ca="1">+IFERROR(INDEX('Hoja de Trabajo para listado'!$A$155:$Z$1048576,MATCH($A1166,'Hoja de Trabajo para listado'!$A$155:$A$1048576,0),MATCH((CUADRO!J$5&amp;$E1166),'Hoja de Trabajo para listado'!$A$151:$Z$151,0)),0)+IFERROR(INDEX('Hoja de Trabajo para listado'!$AB$155:$BA$1048576,MATCH($A1166,'Hoja de Trabajo para listado'!$AB$155:$AB$1048576,0),MATCH((CUADRO!J$5&amp;$E1166),'Hoja de Trabajo para listado'!$AB$151:$BA$151,0)),0)+IFERROR(INDEX('Hoja de Trabajo para listado'!$BC$155:$CB$1048576,MATCH($A1166,'Hoja de Trabajo para listado'!$BC$155:$BC$1048576,0),MATCH((CUADRO!J$5&amp;$E1166),'Hoja de Trabajo para listado'!$BC$151:$CB$151,0)),0)+IFERROR(INDEX('Hoja de Trabajo para listado'!$DE$153:$DG$274,MATCH($A1166,'Hoja de Trabajo para listado'!$DE$153:$DE$1048576,0),MATCH((CUADRO!J$5&amp;$E1166),'Hoja de Trabajo para listado'!$DE$151:$DG$151,0)),0)+IFERROR(INDEX('Hoja de Trabajo para listado'!$CD$155:$DC$1048576,MATCH($A1166,'Hoja de Trabajo para listado'!$CD$155:$CD$1048576,0),MATCH((CUADRO!J$5&amp;$E1166),'Hoja de Trabajo para listado'!$CD$151:$DC$151,0)),0)</f>
        <v>0</v>
      </c>
      <c r="K1166" s="314">
        <f ca="1">+IFERROR(INDEX('Hoja de Trabajo para listado'!$A$155:$Z$1048576,MATCH($A1166,'Hoja de Trabajo para listado'!$A$155:$A$1048576,0),MATCH((CUADRO!K$5&amp;$E1166),'Hoja de Trabajo para listado'!$A$151:$Z$151,0)),0)+IFERROR(INDEX('Hoja de Trabajo para listado'!$AB$155:$BA$1048576,MATCH($A1166,'Hoja de Trabajo para listado'!$AB$155:$AB$1048576,0),MATCH((CUADRO!K$5&amp;$E1166),'Hoja de Trabajo para listado'!$AB$151:$BA$151,0)),0)+IFERROR(INDEX('Hoja de Trabajo para listado'!$BC$155:$CB$1048576,MATCH($A1166,'Hoja de Trabajo para listado'!$BC$155:$BC$1048576,0),MATCH((CUADRO!K$5&amp;$E1166),'Hoja de Trabajo para listado'!$BC$151:$CB$151,0)),0)+IFERROR(INDEX('Hoja de Trabajo para listado'!$DE$153:$DG$274,MATCH($A1166,'Hoja de Trabajo para listado'!$DE$153:$DE$1048576,0),MATCH((CUADRO!K$5&amp;$E1166),'Hoja de Trabajo para listado'!$DE$151:$DG$151,0)),0)+IFERROR(INDEX('Hoja de Trabajo para listado'!$CD$155:$DC$1048576,MATCH($A1166,'Hoja de Trabajo para listado'!$CD$155:$CD$1048576,0),MATCH((CUADRO!K$5&amp;$E1166),'Hoja de Trabajo para listado'!$CD$151:$DC$151,0)),0)</f>
        <v>0</v>
      </c>
      <c r="L1166" s="314">
        <f ca="1">+IFERROR(INDEX('Hoja de Trabajo para listado'!$A$155:$Z$1048576,MATCH($A1166,'Hoja de Trabajo para listado'!$A$155:$A$1048576,0),MATCH((CUADRO!L$5&amp;$E1166),'Hoja de Trabajo para listado'!$A$151:$Z$151,0)),0)+IFERROR(INDEX('Hoja de Trabajo para listado'!$AB$155:$BA$1048576,MATCH($A1166,'Hoja de Trabajo para listado'!$AB$155:$AB$1048576,0),MATCH((CUADRO!L$5&amp;$E1166),'Hoja de Trabajo para listado'!$AB$151:$BA$151,0)),0)+IFERROR(INDEX('Hoja de Trabajo para listado'!$BC$155:$CB$1048576,MATCH($A1166,'Hoja de Trabajo para listado'!$BC$155:$BC$1048576,0),MATCH((CUADRO!L$5&amp;$E1166),'Hoja de Trabajo para listado'!$BC$151:$CB$151,0)),0)+IFERROR(INDEX('Hoja de Trabajo para listado'!$DE$153:$DG$274,MATCH($A1166,'Hoja de Trabajo para listado'!$DE$153:$DE$1048576,0),MATCH((CUADRO!L$5&amp;$E1166),'Hoja de Trabajo para listado'!$DE$151:$DG$151,0)),0)+IFERROR(INDEX('Hoja de Trabajo para listado'!$CD$155:$DC$1048576,MATCH($A1166,'Hoja de Trabajo para listado'!$CD$155:$CD$1048576,0),MATCH((CUADRO!L$5&amp;$E1166),'Hoja de Trabajo para listado'!$CD$151:$DC$151,0)),0)</f>
        <v>0</v>
      </c>
      <c r="M1166" s="314">
        <f ca="1">+IFERROR(INDEX('Hoja de Trabajo para listado'!$A$155:$Z$1048576,MATCH($A1166,'Hoja de Trabajo para listado'!$A$155:$A$1048576,0),MATCH((CUADRO!M$5&amp;$E1166),'Hoja de Trabajo para listado'!$A$151:$Z$151,0)),0)+IFERROR(INDEX('Hoja de Trabajo para listado'!$AB$155:$BA$1048576,MATCH($A1166,'Hoja de Trabajo para listado'!$AB$155:$AB$1048576,0),MATCH((CUADRO!M$5&amp;$E1166),'Hoja de Trabajo para listado'!$AB$151:$BA$151,0)),0)+IFERROR(INDEX('Hoja de Trabajo para listado'!$BC$155:$CB$1048576,MATCH($A1166,'Hoja de Trabajo para listado'!$BC$155:$BC$1048576,0),MATCH((CUADRO!M$5&amp;$E1166),'Hoja de Trabajo para listado'!$BC$151:$CB$151,0)),0)+IFERROR(INDEX('Hoja de Trabajo para listado'!$DE$153:$DG$274,MATCH($A1166,'Hoja de Trabajo para listado'!$DE$153:$DE$1048576,0),MATCH((CUADRO!M$5&amp;$E1166),'Hoja de Trabajo para listado'!$DE$151:$DG$151,0)),0)+IFERROR(INDEX('Hoja de Trabajo para listado'!$CD$155:$DC$1048576,MATCH($A1166,'Hoja de Trabajo para listado'!$CD$155:$CD$1048576,0),MATCH((CUADRO!M$5&amp;$E1166),'Hoja de Trabajo para listado'!$CD$151:$DC$151,0)),0)</f>
        <v>0</v>
      </c>
      <c r="N1166" s="314">
        <f ca="1">+IFERROR(INDEX('Hoja de Trabajo para listado'!$A$155:$Z$1048576,MATCH($A1166,'Hoja de Trabajo para listado'!$A$155:$A$1048576,0),MATCH((CUADRO!N$5&amp;$E1166),'Hoja de Trabajo para listado'!$A$151:$Z$151,0)),0)+IFERROR(INDEX('Hoja de Trabajo para listado'!$AB$155:$BA$1048576,MATCH($A1166,'Hoja de Trabajo para listado'!$AB$155:$AB$1048576,0),MATCH((CUADRO!N$5&amp;$E1166),'Hoja de Trabajo para listado'!$AB$151:$BA$151,0)),0)+IFERROR(INDEX('Hoja de Trabajo para listado'!$BC$155:$CB$1048576,MATCH($A1166,'Hoja de Trabajo para listado'!$BC$155:$BC$1048576,0),MATCH((CUADRO!N$5&amp;$E1166),'Hoja de Trabajo para listado'!$BC$151:$CB$151,0)),0)+IFERROR(INDEX('Hoja de Trabajo para listado'!$DE$153:$DG$274,MATCH($A1166,'Hoja de Trabajo para listado'!$DE$153:$DE$1048576,0),MATCH((CUADRO!N$5&amp;$E1166),'Hoja de Trabajo para listado'!$DE$151:$DG$151,0)),0)+IFERROR(INDEX('Hoja de Trabajo para listado'!$CD$155:$DC$1048576,MATCH($A1166,'Hoja de Trabajo para listado'!$CD$155:$CD$1048576,0),MATCH((CUADRO!N$5&amp;$E1166),'Hoja de Trabajo para listado'!$CD$151:$DC$151,0)),0)</f>
        <v>0</v>
      </c>
      <c r="O1166" s="314">
        <f ca="1">+IFERROR(INDEX('Hoja de Trabajo para listado'!$A$155:$Z$1048576,MATCH($A1166,'Hoja de Trabajo para listado'!$A$155:$A$1048576,0),MATCH((CUADRO!O$5&amp;$E1166),'Hoja de Trabajo para listado'!$A$151:$Z$151,0)),0)+IFERROR(INDEX('Hoja de Trabajo para listado'!$AB$155:$BA$1048576,MATCH($A1166,'Hoja de Trabajo para listado'!$AB$155:$AB$1048576,0),MATCH((CUADRO!O$5&amp;$E1166),'Hoja de Trabajo para listado'!$AB$151:$BA$151,0)),0)+IFERROR(INDEX('Hoja de Trabajo para listado'!$BC$155:$CB$1048576,MATCH($A1166,'Hoja de Trabajo para listado'!$BC$155:$BC$1048576,0),MATCH((CUADRO!O$5&amp;$E1166),'Hoja de Trabajo para listado'!$BC$151:$CB$151,0)),0)+IFERROR(INDEX('Hoja de Trabajo para listado'!$DE$153:$DG$274,MATCH($A1166,'Hoja de Trabajo para listado'!$DE$153:$DE$1048576,0),MATCH((CUADRO!O$5&amp;$E1166),'Hoja de Trabajo para listado'!$DE$151:$DG$151,0)),0)+IFERROR(INDEX('Hoja de Trabajo para listado'!$CD$155:$DC$1048576,MATCH($A1166,'Hoja de Trabajo para listado'!$CD$155:$CD$1048576,0),MATCH((CUADRO!O$5&amp;$E1166),'Hoja de Trabajo para listado'!$CD$151:$DC$151,0)),0)</f>
        <v>0</v>
      </c>
      <c r="P1166" s="314">
        <f ca="1">+IFERROR(INDEX('Hoja de Trabajo para listado'!$A$155:$Z$1048576,MATCH($A1166,'Hoja de Trabajo para listado'!$A$155:$A$1048576,0),MATCH((CUADRO!P$5&amp;$E1166),'Hoja de Trabajo para listado'!$A$151:$Z$151,0)),0)+IFERROR(INDEX('Hoja de Trabajo para listado'!$AB$155:$BA$1048576,MATCH($A1166,'Hoja de Trabajo para listado'!$AB$155:$AB$1048576,0),MATCH((CUADRO!P$5&amp;$E1166),'Hoja de Trabajo para listado'!$AB$151:$BA$151,0)),0)+IFERROR(INDEX('Hoja de Trabajo para listado'!$BC$155:$CB$1048576,MATCH($A1166,'Hoja de Trabajo para listado'!$BC$155:$BC$1048576,0),MATCH((CUADRO!P$5&amp;$E1166),'Hoja de Trabajo para listado'!$BC$151:$CB$151,0)),0)+IFERROR(INDEX('Hoja de Trabajo para listado'!$DE$153:$DG$274,MATCH($A1166,'Hoja de Trabajo para listado'!$DE$153:$DE$1048576,0),MATCH((CUADRO!P$5&amp;$E1166),'Hoja de Trabajo para listado'!$DE$151:$DG$151,0)),0)+IFERROR(INDEX('Hoja de Trabajo para listado'!$CD$155:$DC$1048576,MATCH($A1166,'Hoja de Trabajo para listado'!$CD$155:$CD$1048576,0),MATCH((CUADRO!P$5&amp;$E1166),'Hoja de Trabajo para listado'!$CD$151:$DC$151,0)),0)</f>
        <v>0</v>
      </c>
      <c r="Q1166" s="314">
        <f ca="1">+IFERROR(INDEX('Hoja de Trabajo para listado'!$A$155:$Z$1048576,MATCH($A1166,'Hoja de Trabajo para listado'!$A$155:$A$1048576,0),MATCH((CUADRO!Q$5&amp;$E1166),'Hoja de Trabajo para listado'!$A$151:$Z$151,0)),0)+IFERROR(INDEX('Hoja de Trabajo para listado'!$AB$155:$BA$1048576,MATCH($A1166,'Hoja de Trabajo para listado'!$AB$155:$AB$1048576,0),MATCH((CUADRO!Q$5&amp;$E1166),'Hoja de Trabajo para listado'!$AB$151:$BA$151,0)),0)+IFERROR(INDEX('Hoja de Trabajo para listado'!$BC$155:$CB$1048576,MATCH($A1166,'Hoja de Trabajo para listado'!$BC$155:$BC$1048576,0),MATCH((CUADRO!Q$5&amp;$E1166),'Hoja de Trabajo para listado'!$BC$151:$CB$151,0)),0)+IFERROR(INDEX('Hoja de Trabajo para listado'!$DE$153:$DG$274,MATCH($A1166,'Hoja de Trabajo para listado'!$DE$153:$DE$1048576,0),MATCH((CUADRO!Q$5&amp;$E1166),'Hoja de Trabajo para listado'!$DE$151:$DG$151,0)),0)+IFERROR(INDEX('Hoja de Trabajo para listado'!$CD$155:$DC$1048576,MATCH($A1166,'Hoja de Trabajo para listado'!$CD$155:$CD$1048576,0),MATCH((CUADRO!Q$5&amp;$E1166),'Hoja de Trabajo para listado'!$CD$151:$DC$151,0)),0)</f>
        <v>0</v>
      </c>
      <c r="R1166" s="314">
        <f t="shared" ca="1" si="36"/>
        <v>0</v>
      </c>
      <c r="S1166" s="314"/>
      <c r="T1166" s="314">
        <f ca="1">+T1167</f>
        <v>0</v>
      </c>
      <c r="U1166" s="313">
        <f t="shared" si="37"/>
        <v>1</v>
      </c>
      <c r="V1166" s="319" t="str">
        <f>+VLOOKUP(A1166,bd_lista!$A$3:$E$593,5,FALSE)</f>
        <v>Universidades Públicas</v>
      </c>
      <c r="W1166" s="341" t="str">
        <f>+V1166</f>
        <v>Universidades Públicas</v>
      </c>
    </row>
    <row r="1167" spans="1:23" customFormat="1" ht="27" hidden="1" customHeight="1">
      <c r="A1167" s="323">
        <v>146</v>
      </c>
      <c r="B1167" s="418"/>
      <c r="C1167" s="339" t="str">
        <f>+VLOOKUP(A1167,bd_lista!$A$3:$C$593,3,FALSE)</f>
        <v>Universidad Autónoma Gabriel René Moreno</v>
      </c>
      <c r="D1167" s="339"/>
      <c r="E1167" s="319" t="s">
        <v>1419</v>
      </c>
      <c r="F1167" s="314">
        <f ca="1">+IFERROR(INDEX('Hoja de Trabajo para listado'!$A$155:$Z$1048576,MATCH($A1167,'Hoja de Trabajo para listado'!$A$155:$A$1048576,0),MATCH((CUADRO!F$5&amp;$E1167),'Hoja de Trabajo para listado'!$A$151:$Z$151,0)),0)+IFERROR(INDEX('Hoja de Trabajo para listado'!$AB$155:$BA$1048576,MATCH($A1167,'Hoja de Trabajo para listado'!$AB$155:$AB$1048576,0),MATCH((CUADRO!F$5&amp;$E1167),'Hoja de Trabajo para listado'!$AB$151:$BA$151,0)),0)+IFERROR(INDEX('Hoja de Trabajo para listado'!$BC$155:$CB$1048576,MATCH($A1167,'Hoja de Trabajo para listado'!$BC$155:$BC$1048576,0),MATCH((CUADRO!F$5&amp;$E1167),'Hoja de Trabajo para listado'!$BC$151:$CB$151,0)),0)+IFERROR(INDEX('Hoja de Trabajo para listado'!$DE$153:$DG$274,MATCH($A1167,'Hoja de Trabajo para listado'!$DE$153:$DE$1048576,0),MATCH((CUADRO!F$5&amp;$E1167),'Hoja de Trabajo para listado'!$DE$151:$DG$151,0)),0)+IFERROR(INDEX('Hoja de Trabajo para listado'!$CD$155:$DC$1048576,MATCH($A1167,'Hoja de Trabajo para listado'!$CD$155:$CD$1048576,0),MATCH((CUADRO!F$5&amp;$E1167),'Hoja de Trabajo para listado'!$CD$151:$DC$151,0)),0)</f>
        <v>0</v>
      </c>
      <c r="G1167" s="314">
        <f ca="1">+IFERROR(INDEX('Hoja de Trabajo para listado'!$A$155:$Z$1048576,MATCH($A1167,'Hoja de Trabajo para listado'!$A$155:$A$1048576,0),MATCH((CUADRO!G$5&amp;$E1167),'Hoja de Trabajo para listado'!$A$151:$Z$151,0)),0)+IFERROR(INDEX('Hoja de Trabajo para listado'!$AB$155:$BA$1048576,MATCH($A1167,'Hoja de Trabajo para listado'!$AB$155:$AB$1048576,0),MATCH((CUADRO!G$5&amp;$E1167),'Hoja de Trabajo para listado'!$AB$151:$BA$151,0)),0)+IFERROR(INDEX('Hoja de Trabajo para listado'!$BC$155:$CB$1048576,MATCH($A1167,'Hoja de Trabajo para listado'!$BC$155:$BC$1048576,0),MATCH((CUADRO!G$5&amp;$E1167),'Hoja de Trabajo para listado'!$BC$151:$CB$151,0)),0)+IFERROR(INDEX('Hoja de Trabajo para listado'!$DE$153:$DG$274,MATCH($A1167,'Hoja de Trabajo para listado'!$DE$153:$DE$1048576,0),MATCH((CUADRO!G$5&amp;$E1167),'Hoja de Trabajo para listado'!$DE$151:$DG$151,0)),0)+IFERROR(INDEX('Hoja de Trabajo para listado'!$CD$155:$DC$1048576,MATCH($A1167,'Hoja de Trabajo para listado'!$CD$155:$CD$1048576,0),MATCH((CUADRO!G$5&amp;$E1167),'Hoja de Trabajo para listado'!$CD$151:$DC$151,0)),0)</f>
        <v>0</v>
      </c>
      <c r="H1167" s="314">
        <f ca="1">+IFERROR(INDEX('Hoja de Trabajo para listado'!$A$155:$Z$1048576,MATCH($A1167,'Hoja de Trabajo para listado'!$A$155:$A$1048576,0),MATCH((CUADRO!H$5&amp;$E1167),'Hoja de Trabajo para listado'!$A$151:$Z$151,0)),0)+IFERROR(INDEX('Hoja de Trabajo para listado'!$AB$155:$BA$1048576,MATCH($A1167,'Hoja de Trabajo para listado'!$AB$155:$AB$1048576,0),MATCH((CUADRO!H$5&amp;$E1167),'Hoja de Trabajo para listado'!$AB$151:$BA$151,0)),0)+IFERROR(INDEX('Hoja de Trabajo para listado'!$BC$155:$CB$1048576,MATCH($A1167,'Hoja de Trabajo para listado'!$BC$155:$BC$1048576,0),MATCH((CUADRO!H$5&amp;$E1167),'Hoja de Trabajo para listado'!$BC$151:$CB$151,0)),0)+IFERROR(INDEX('Hoja de Trabajo para listado'!$DE$153:$DG$274,MATCH($A1167,'Hoja de Trabajo para listado'!$DE$153:$DE$1048576,0),MATCH((CUADRO!H$5&amp;$E1167),'Hoja de Trabajo para listado'!$DE$151:$DG$151,0)),0)+IFERROR(INDEX('Hoja de Trabajo para listado'!$CD$155:$DC$1048576,MATCH($A1167,'Hoja de Trabajo para listado'!$CD$155:$CD$1048576,0),MATCH((CUADRO!H$5&amp;$E1167),'Hoja de Trabajo para listado'!$CD$151:$DC$151,0)),0)</f>
        <v>0</v>
      </c>
      <c r="I1167" s="314">
        <f ca="1">+IFERROR(INDEX('Hoja de Trabajo para listado'!$A$155:$Z$1048576,MATCH($A1167,'Hoja de Trabajo para listado'!$A$155:$A$1048576,0),MATCH((CUADRO!I$5&amp;$E1167),'Hoja de Trabajo para listado'!$A$151:$Z$151,0)),0)+IFERROR(INDEX('Hoja de Trabajo para listado'!$AB$155:$BA$1048576,MATCH($A1167,'Hoja de Trabajo para listado'!$AB$155:$AB$1048576,0),MATCH((CUADRO!I$5&amp;$E1167),'Hoja de Trabajo para listado'!$AB$151:$BA$151,0)),0)+IFERROR(INDEX('Hoja de Trabajo para listado'!$BC$155:$CB$1048576,MATCH($A1167,'Hoja de Trabajo para listado'!$BC$155:$BC$1048576,0),MATCH((CUADRO!I$5&amp;$E1167),'Hoja de Trabajo para listado'!$BC$151:$CB$151,0)),0)+IFERROR(INDEX('Hoja de Trabajo para listado'!$DE$153:$DG$274,MATCH($A1167,'Hoja de Trabajo para listado'!$DE$153:$DE$1048576,0),MATCH((CUADRO!I$5&amp;$E1167),'Hoja de Trabajo para listado'!$DE$151:$DG$151,0)),0)+IFERROR(INDEX('Hoja de Trabajo para listado'!$CD$155:$DC$1048576,MATCH($A1167,'Hoja de Trabajo para listado'!$CD$155:$CD$1048576,0),MATCH((CUADRO!I$5&amp;$E1167),'Hoja de Trabajo para listado'!$CD$151:$DC$151,0)),0)</f>
        <v>0</v>
      </c>
      <c r="J1167" s="314">
        <f ca="1">+IFERROR(INDEX('Hoja de Trabajo para listado'!$A$155:$Z$1048576,MATCH($A1167,'Hoja de Trabajo para listado'!$A$155:$A$1048576,0),MATCH((CUADRO!J$5&amp;$E1167),'Hoja de Trabajo para listado'!$A$151:$Z$151,0)),0)+IFERROR(INDEX('Hoja de Trabajo para listado'!$AB$155:$BA$1048576,MATCH($A1167,'Hoja de Trabajo para listado'!$AB$155:$AB$1048576,0),MATCH((CUADRO!J$5&amp;$E1167),'Hoja de Trabajo para listado'!$AB$151:$BA$151,0)),0)+IFERROR(INDEX('Hoja de Trabajo para listado'!$BC$155:$CB$1048576,MATCH($A1167,'Hoja de Trabajo para listado'!$BC$155:$BC$1048576,0),MATCH((CUADRO!J$5&amp;$E1167),'Hoja de Trabajo para listado'!$BC$151:$CB$151,0)),0)+IFERROR(INDEX('Hoja de Trabajo para listado'!$DE$153:$DG$274,MATCH($A1167,'Hoja de Trabajo para listado'!$DE$153:$DE$1048576,0),MATCH((CUADRO!J$5&amp;$E1167),'Hoja de Trabajo para listado'!$DE$151:$DG$151,0)),0)+IFERROR(INDEX('Hoja de Trabajo para listado'!$CD$155:$DC$1048576,MATCH($A1167,'Hoja de Trabajo para listado'!$CD$155:$CD$1048576,0),MATCH((CUADRO!J$5&amp;$E1167),'Hoja de Trabajo para listado'!$CD$151:$DC$151,0)),0)</f>
        <v>0</v>
      </c>
      <c r="K1167" s="314">
        <f ca="1">+IFERROR(INDEX('Hoja de Trabajo para listado'!$A$155:$Z$1048576,MATCH($A1167,'Hoja de Trabajo para listado'!$A$155:$A$1048576,0),MATCH((CUADRO!K$5&amp;$E1167),'Hoja de Trabajo para listado'!$A$151:$Z$151,0)),0)+IFERROR(INDEX('Hoja de Trabajo para listado'!$AB$155:$BA$1048576,MATCH($A1167,'Hoja de Trabajo para listado'!$AB$155:$AB$1048576,0),MATCH((CUADRO!K$5&amp;$E1167),'Hoja de Trabajo para listado'!$AB$151:$BA$151,0)),0)+IFERROR(INDEX('Hoja de Trabajo para listado'!$BC$155:$CB$1048576,MATCH($A1167,'Hoja de Trabajo para listado'!$BC$155:$BC$1048576,0),MATCH((CUADRO!K$5&amp;$E1167),'Hoja de Trabajo para listado'!$BC$151:$CB$151,0)),0)+IFERROR(INDEX('Hoja de Trabajo para listado'!$DE$153:$DG$274,MATCH($A1167,'Hoja de Trabajo para listado'!$DE$153:$DE$1048576,0),MATCH((CUADRO!K$5&amp;$E1167),'Hoja de Trabajo para listado'!$DE$151:$DG$151,0)),0)+IFERROR(INDEX('Hoja de Trabajo para listado'!$CD$155:$DC$1048576,MATCH($A1167,'Hoja de Trabajo para listado'!$CD$155:$CD$1048576,0),MATCH((CUADRO!K$5&amp;$E1167),'Hoja de Trabajo para listado'!$CD$151:$DC$151,0)),0)</f>
        <v>0</v>
      </c>
      <c r="L1167" s="314">
        <f ca="1">+IFERROR(INDEX('Hoja de Trabajo para listado'!$A$155:$Z$1048576,MATCH($A1167,'Hoja de Trabajo para listado'!$A$155:$A$1048576,0),MATCH((CUADRO!L$5&amp;$E1167),'Hoja de Trabajo para listado'!$A$151:$Z$151,0)),0)+IFERROR(INDEX('Hoja de Trabajo para listado'!$AB$155:$BA$1048576,MATCH($A1167,'Hoja de Trabajo para listado'!$AB$155:$AB$1048576,0),MATCH((CUADRO!L$5&amp;$E1167),'Hoja de Trabajo para listado'!$AB$151:$BA$151,0)),0)+IFERROR(INDEX('Hoja de Trabajo para listado'!$BC$155:$CB$1048576,MATCH($A1167,'Hoja de Trabajo para listado'!$BC$155:$BC$1048576,0),MATCH((CUADRO!L$5&amp;$E1167),'Hoja de Trabajo para listado'!$BC$151:$CB$151,0)),0)+IFERROR(INDEX('Hoja de Trabajo para listado'!$DE$153:$DG$274,MATCH($A1167,'Hoja de Trabajo para listado'!$DE$153:$DE$1048576,0),MATCH((CUADRO!L$5&amp;$E1167),'Hoja de Trabajo para listado'!$DE$151:$DG$151,0)),0)+IFERROR(INDEX('Hoja de Trabajo para listado'!$CD$155:$DC$1048576,MATCH($A1167,'Hoja de Trabajo para listado'!$CD$155:$CD$1048576,0),MATCH((CUADRO!L$5&amp;$E1167),'Hoja de Trabajo para listado'!$CD$151:$DC$151,0)),0)</f>
        <v>0</v>
      </c>
      <c r="M1167" s="314">
        <f ca="1">+IFERROR(INDEX('Hoja de Trabajo para listado'!$A$155:$Z$1048576,MATCH($A1167,'Hoja de Trabajo para listado'!$A$155:$A$1048576,0),MATCH((CUADRO!M$5&amp;$E1167),'Hoja de Trabajo para listado'!$A$151:$Z$151,0)),0)+IFERROR(INDEX('Hoja de Trabajo para listado'!$AB$155:$BA$1048576,MATCH($A1167,'Hoja de Trabajo para listado'!$AB$155:$AB$1048576,0),MATCH((CUADRO!M$5&amp;$E1167),'Hoja de Trabajo para listado'!$AB$151:$BA$151,0)),0)+IFERROR(INDEX('Hoja de Trabajo para listado'!$BC$155:$CB$1048576,MATCH($A1167,'Hoja de Trabajo para listado'!$BC$155:$BC$1048576,0),MATCH((CUADRO!M$5&amp;$E1167),'Hoja de Trabajo para listado'!$BC$151:$CB$151,0)),0)+IFERROR(INDEX('Hoja de Trabajo para listado'!$DE$153:$DG$274,MATCH($A1167,'Hoja de Trabajo para listado'!$DE$153:$DE$1048576,0),MATCH((CUADRO!M$5&amp;$E1167),'Hoja de Trabajo para listado'!$DE$151:$DG$151,0)),0)+IFERROR(INDEX('Hoja de Trabajo para listado'!$CD$155:$DC$1048576,MATCH($A1167,'Hoja de Trabajo para listado'!$CD$155:$CD$1048576,0),MATCH((CUADRO!M$5&amp;$E1167),'Hoja de Trabajo para listado'!$CD$151:$DC$151,0)),0)</f>
        <v>0</v>
      </c>
      <c r="N1167" s="314">
        <f ca="1">+IFERROR(INDEX('Hoja de Trabajo para listado'!$A$155:$Z$1048576,MATCH($A1167,'Hoja de Trabajo para listado'!$A$155:$A$1048576,0),MATCH((CUADRO!N$5&amp;$E1167),'Hoja de Trabajo para listado'!$A$151:$Z$151,0)),0)+IFERROR(INDEX('Hoja de Trabajo para listado'!$AB$155:$BA$1048576,MATCH($A1167,'Hoja de Trabajo para listado'!$AB$155:$AB$1048576,0),MATCH((CUADRO!N$5&amp;$E1167),'Hoja de Trabajo para listado'!$AB$151:$BA$151,0)),0)+IFERROR(INDEX('Hoja de Trabajo para listado'!$BC$155:$CB$1048576,MATCH($A1167,'Hoja de Trabajo para listado'!$BC$155:$BC$1048576,0),MATCH((CUADRO!N$5&amp;$E1167),'Hoja de Trabajo para listado'!$BC$151:$CB$151,0)),0)+IFERROR(INDEX('Hoja de Trabajo para listado'!$DE$153:$DG$274,MATCH($A1167,'Hoja de Trabajo para listado'!$DE$153:$DE$1048576,0),MATCH((CUADRO!N$5&amp;$E1167),'Hoja de Trabajo para listado'!$DE$151:$DG$151,0)),0)+IFERROR(INDEX('Hoja de Trabajo para listado'!$CD$155:$DC$1048576,MATCH($A1167,'Hoja de Trabajo para listado'!$CD$155:$CD$1048576,0),MATCH((CUADRO!N$5&amp;$E1167),'Hoja de Trabajo para listado'!$CD$151:$DC$151,0)),0)</f>
        <v>0</v>
      </c>
      <c r="O1167" s="314">
        <f ca="1">+IFERROR(INDEX('Hoja de Trabajo para listado'!$A$155:$Z$1048576,MATCH($A1167,'Hoja de Trabajo para listado'!$A$155:$A$1048576,0),MATCH((CUADRO!O$5&amp;$E1167),'Hoja de Trabajo para listado'!$A$151:$Z$151,0)),0)+IFERROR(INDEX('Hoja de Trabajo para listado'!$AB$155:$BA$1048576,MATCH($A1167,'Hoja de Trabajo para listado'!$AB$155:$AB$1048576,0),MATCH((CUADRO!O$5&amp;$E1167),'Hoja de Trabajo para listado'!$AB$151:$BA$151,0)),0)+IFERROR(INDEX('Hoja de Trabajo para listado'!$BC$155:$CB$1048576,MATCH($A1167,'Hoja de Trabajo para listado'!$BC$155:$BC$1048576,0),MATCH((CUADRO!O$5&amp;$E1167),'Hoja de Trabajo para listado'!$BC$151:$CB$151,0)),0)+IFERROR(INDEX('Hoja de Trabajo para listado'!$DE$153:$DG$274,MATCH($A1167,'Hoja de Trabajo para listado'!$DE$153:$DE$1048576,0),MATCH((CUADRO!O$5&amp;$E1167),'Hoja de Trabajo para listado'!$DE$151:$DG$151,0)),0)+IFERROR(INDEX('Hoja de Trabajo para listado'!$CD$155:$DC$1048576,MATCH($A1167,'Hoja de Trabajo para listado'!$CD$155:$CD$1048576,0),MATCH((CUADRO!O$5&amp;$E1167),'Hoja de Trabajo para listado'!$CD$151:$DC$151,0)),0)</f>
        <v>0</v>
      </c>
      <c r="P1167" s="314">
        <f ca="1">+IFERROR(INDEX('Hoja de Trabajo para listado'!$A$155:$Z$1048576,MATCH($A1167,'Hoja de Trabajo para listado'!$A$155:$A$1048576,0),MATCH((CUADRO!P$5&amp;$E1167),'Hoja de Trabajo para listado'!$A$151:$Z$151,0)),0)+IFERROR(INDEX('Hoja de Trabajo para listado'!$AB$155:$BA$1048576,MATCH($A1167,'Hoja de Trabajo para listado'!$AB$155:$AB$1048576,0),MATCH((CUADRO!P$5&amp;$E1167),'Hoja de Trabajo para listado'!$AB$151:$BA$151,0)),0)+IFERROR(INDEX('Hoja de Trabajo para listado'!$BC$155:$CB$1048576,MATCH($A1167,'Hoja de Trabajo para listado'!$BC$155:$BC$1048576,0),MATCH((CUADRO!P$5&amp;$E1167),'Hoja de Trabajo para listado'!$BC$151:$CB$151,0)),0)+IFERROR(INDEX('Hoja de Trabajo para listado'!$DE$153:$DG$274,MATCH($A1167,'Hoja de Trabajo para listado'!$DE$153:$DE$1048576,0),MATCH((CUADRO!P$5&amp;$E1167),'Hoja de Trabajo para listado'!$DE$151:$DG$151,0)),0)+IFERROR(INDEX('Hoja de Trabajo para listado'!$CD$155:$DC$1048576,MATCH($A1167,'Hoja de Trabajo para listado'!$CD$155:$CD$1048576,0),MATCH((CUADRO!P$5&amp;$E1167),'Hoja de Trabajo para listado'!$CD$151:$DC$151,0)),0)</f>
        <v>0</v>
      </c>
      <c r="Q1167" s="314">
        <f ca="1">+IFERROR(INDEX('Hoja de Trabajo para listado'!$A$155:$Z$1048576,MATCH($A1167,'Hoja de Trabajo para listado'!$A$155:$A$1048576,0),MATCH((CUADRO!Q$5&amp;$E1167),'Hoja de Trabajo para listado'!$A$151:$Z$151,0)),0)+IFERROR(INDEX('Hoja de Trabajo para listado'!$AB$155:$BA$1048576,MATCH($A1167,'Hoja de Trabajo para listado'!$AB$155:$AB$1048576,0),MATCH((CUADRO!Q$5&amp;$E1167),'Hoja de Trabajo para listado'!$AB$151:$BA$151,0)),0)+IFERROR(INDEX('Hoja de Trabajo para listado'!$BC$155:$CB$1048576,MATCH($A1167,'Hoja de Trabajo para listado'!$BC$155:$BC$1048576,0),MATCH((CUADRO!Q$5&amp;$E1167),'Hoja de Trabajo para listado'!$BC$151:$CB$151,0)),0)+IFERROR(INDEX('Hoja de Trabajo para listado'!$DE$153:$DG$274,MATCH($A1167,'Hoja de Trabajo para listado'!$DE$153:$DE$1048576,0),MATCH((CUADRO!Q$5&amp;$E1167),'Hoja de Trabajo para listado'!$DE$151:$DG$151,0)),0)+IFERROR(INDEX('Hoja de Trabajo para listado'!$CD$155:$DC$1048576,MATCH($A1167,'Hoja de Trabajo para listado'!$CD$155:$CD$1048576,0),MATCH((CUADRO!Q$5&amp;$E1167),'Hoja de Trabajo para listado'!$CD$151:$DC$151,0)),0)</f>
        <v>0</v>
      </c>
      <c r="R1167" s="314">
        <f t="shared" ca="1" si="36"/>
        <v>0</v>
      </c>
      <c r="S1167" s="314">
        <f ca="1">+R1166+R1167</f>
        <v>0</v>
      </c>
      <c r="T1167" s="314">
        <f ca="1">+S1167</f>
        <v>0</v>
      </c>
      <c r="U1167" s="313">
        <f t="shared" si="37"/>
        <v>2</v>
      </c>
      <c r="V1167" s="319" t="str">
        <f>+VLOOKUP(A1167,bd_lista!$A$3:$E$593,5,FALSE)</f>
        <v>Universidades Públicas</v>
      </c>
      <c r="W1167" s="320"/>
    </row>
    <row r="1168" spans="1:23" customFormat="1" ht="27" hidden="1" customHeight="1">
      <c r="A1168" s="323">
        <v>147</v>
      </c>
      <c r="B1168" s="418">
        <f>+A1168</f>
        <v>147</v>
      </c>
      <c r="C1168" s="318" t="str">
        <f>+VLOOKUP(A1168,bd_lista!$A$3:$C$593,3,FALSE)</f>
        <v>Universidad Autónoma del Beni José Ballivián</v>
      </c>
      <c r="D1168" s="339" t="str">
        <f>+C1168</f>
        <v>Universidad Autónoma del Beni José Ballivián</v>
      </c>
      <c r="E1168" s="318" t="s">
        <v>1418</v>
      </c>
      <c r="F1168" s="314">
        <f ca="1">+IFERROR(INDEX('Hoja de Trabajo para listado'!$A$155:$Z$1048576,MATCH($A1168,'Hoja de Trabajo para listado'!$A$155:$A$1048576,0),MATCH((CUADRO!F$5&amp;$E1168),'Hoja de Trabajo para listado'!$A$151:$Z$151,0)),0)+IFERROR(INDEX('Hoja de Trabajo para listado'!$AB$155:$BA$1048576,MATCH($A1168,'Hoja de Trabajo para listado'!$AB$155:$AB$1048576,0),MATCH((CUADRO!F$5&amp;$E1168),'Hoja de Trabajo para listado'!$AB$151:$BA$151,0)),0)+IFERROR(INDEX('Hoja de Trabajo para listado'!$BC$155:$CB$1048576,MATCH($A1168,'Hoja de Trabajo para listado'!$BC$155:$BC$1048576,0),MATCH((CUADRO!F$5&amp;$E1168),'Hoja de Trabajo para listado'!$BC$151:$CB$151,0)),0)+IFERROR(INDEX('Hoja de Trabajo para listado'!$DE$153:$DG$274,MATCH($A1168,'Hoja de Trabajo para listado'!$DE$153:$DE$1048576,0),MATCH((CUADRO!F$5&amp;$E1168),'Hoja de Trabajo para listado'!$DE$151:$DG$151,0)),0)+IFERROR(INDEX('Hoja de Trabajo para listado'!$CD$155:$DC$1048576,MATCH($A1168,'Hoja de Trabajo para listado'!$CD$155:$CD$1048576,0),MATCH((CUADRO!F$5&amp;$E1168),'Hoja de Trabajo para listado'!$CD$151:$DC$151,0)),0)</f>
        <v>0</v>
      </c>
      <c r="G1168" s="314">
        <f ca="1">+IFERROR(INDEX('Hoja de Trabajo para listado'!$A$155:$Z$1048576,MATCH($A1168,'Hoja de Trabajo para listado'!$A$155:$A$1048576,0),MATCH((CUADRO!G$5&amp;$E1168),'Hoja de Trabajo para listado'!$A$151:$Z$151,0)),0)+IFERROR(INDEX('Hoja de Trabajo para listado'!$AB$155:$BA$1048576,MATCH($A1168,'Hoja de Trabajo para listado'!$AB$155:$AB$1048576,0),MATCH((CUADRO!G$5&amp;$E1168),'Hoja de Trabajo para listado'!$AB$151:$BA$151,0)),0)+IFERROR(INDEX('Hoja de Trabajo para listado'!$BC$155:$CB$1048576,MATCH($A1168,'Hoja de Trabajo para listado'!$BC$155:$BC$1048576,0),MATCH((CUADRO!G$5&amp;$E1168),'Hoja de Trabajo para listado'!$BC$151:$CB$151,0)),0)+IFERROR(INDEX('Hoja de Trabajo para listado'!$DE$153:$DG$274,MATCH($A1168,'Hoja de Trabajo para listado'!$DE$153:$DE$1048576,0),MATCH((CUADRO!G$5&amp;$E1168),'Hoja de Trabajo para listado'!$DE$151:$DG$151,0)),0)+IFERROR(INDEX('Hoja de Trabajo para listado'!$CD$155:$DC$1048576,MATCH($A1168,'Hoja de Trabajo para listado'!$CD$155:$CD$1048576,0),MATCH((CUADRO!G$5&amp;$E1168),'Hoja de Trabajo para listado'!$CD$151:$DC$151,0)),0)</f>
        <v>0</v>
      </c>
      <c r="H1168" s="314">
        <f ca="1">+IFERROR(INDEX('Hoja de Trabajo para listado'!$A$155:$Z$1048576,MATCH($A1168,'Hoja de Trabajo para listado'!$A$155:$A$1048576,0),MATCH((CUADRO!H$5&amp;$E1168),'Hoja de Trabajo para listado'!$A$151:$Z$151,0)),0)+IFERROR(INDEX('Hoja de Trabajo para listado'!$AB$155:$BA$1048576,MATCH($A1168,'Hoja de Trabajo para listado'!$AB$155:$AB$1048576,0),MATCH((CUADRO!H$5&amp;$E1168),'Hoja de Trabajo para listado'!$AB$151:$BA$151,0)),0)+IFERROR(INDEX('Hoja de Trabajo para listado'!$BC$155:$CB$1048576,MATCH($A1168,'Hoja de Trabajo para listado'!$BC$155:$BC$1048576,0),MATCH((CUADRO!H$5&amp;$E1168),'Hoja de Trabajo para listado'!$BC$151:$CB$151,0)),0)+IFERROR(INDEX('Hoja de Trabajo para listado'!$DE$153:$DG$274,MATCH($A1168,'Hoja de Trabajo para listado'!$DE$153:$DE$1048576,0),MATCH((CUADRO!H$5&amp;$E1168),'Hoja de Trabajo para listado'!$DE$151:$DG$151,0)),0)+IFERROR(INDEX('Hoja de Trabajo para listado'!$CD$155:$DC$1048576,MATCH($A1168,'Hoja de Trabajo para listado'!$CD$155:$CD$1048576,0),MATCH((CUADRO!H$5&amp;$E1168),'Hoja de Trabajo para listado'!$CD$151:$DC$151,0)),0)</f>
        <v>0</v>
      </c>
      <c r="I1168" s="314">
        <f ca="1">+IFERROR(INDEX('Hoja de Trabajo para listado'!$A$155:$Z$1048576,MATCH($A1168,'Hoja de Trabajo para listado'!$A$155:$A$1048576,0),MATCH((CUADRO!I$5&amp;$E1168),'Hoja de Trabajo para listado'!$A$151:$Z$151,0)),0)+IFERROR(INDEX('Hoja de Trabajo para listado'!$AB$155:$BA$1048576,MATCH($A1168,'Hoja de Trabajo para listado'!$AB$155:$AB$1048576,0),MATCH((CUADRO!I$5&amp;$E1168),'Hoja de Trabajo para listado'!$AB$151:$BA$151,0)),0)+IFERROR(INDEX('Hoja de Trabajo para listado'!$BC$155:$CB$1048576,MATCH($A1168,'Hoja de Trabajo para listado'!$BC$155:$BC$1048576,0),MATCH((CUADRO!I$5&amp;$E1168),'Hoja de Trabajo para listado'!$BC$151:$CB$151,0)),0)+IFERROR(INDEX('Hoja de Trabajo para listado'!$DE$153:$DG$274,MATCH($A1168,'Hoja de Trabajo para listado'!$DE$153:$DE$1048576,0),MATCH((CUADRO!I$5&amp;$E1168),'Hoja de Trabajo para listado'!$DE$151:$DG$151,0)),0)+IFERROR(INDEX('Hoja de Trabajo para listado'!$CD$155:$DC$1048576,MATCH($A1168,'Hoja de Trabajo para listado'!$CD$155:$CD$1048576,0),MATCH((CUADRO!I$5&amp;$E1168),'Hoja de Trabajo para listado'!$CD$151:$DC$151,0)),0)</f>
        <v>0</v>
      </c>
      <c r="J1168" s="314">
        <f ca="1">+IFERROR(INDEX('Hoja de Trabajo para listado'!$A$155:$Z$1048576,MATCH($A1168,'Hoja de Trabajo para listado'!$A$155:$A$1048576,0),MATCH((CUADRO!J$5&amp;$E1168),'Hoja de Trabajo para listado'!$A$151:$Z$151,0)),0)+IFERROR(INDEX('Hoja de Trabajo para listado'!$AB$155:$BA$1048576,MATCH($A1168,'Hoja de Trabajo para listado'!$AB$155:$AB$1048576,0),MATCH((CUADRO!J$5&amp;$E1168),'Hoja de Trabajo para listado'!$AB$151:$BA$151,0)),0)+IFERROR(INDEX('Hoja de Trabajo para listado'!$BC$155:$CB$1048576,MATCH($A1168,'Hoja de Trabajo para listado'!$BC$155:$BC$1048576,0),MATCH((CUADRO!J$5&amp;$E1168),'Hoja de Trabajo para listado'!$BC$151:$CB$151,0)),0)+IFERROR(INDEX('Hoja de Trabajo para listado'!$DE$153:$DG$274,MATCH($A1168,'Hoja de Trabajo para listado'!$DE$153:$DE$1048576,0),MATCH((CUADRO!J$5&amp;$E1168),'Hoja de Trabajo para listado'!$DE$151:$DG$151,0)),0)+IFERROR(INDEX('Hoja de Trabajo para listado'!$CD$155:$DC$1048576,MATCH($A1168,'Hoja de Trabajo para listado'!$CD$155:$CD$1048576,0),MATCH((CUADRO!J$5&amp;$E1168),'Hoja de Trabajo para listado'!$CD$151:$DC$151,0)),0)</f>
        <v>0</v>
      </c>
      <c r="K1168" s="314">
        <f ca="1">+IFERROR(INDEX('Hoja de Trabajo para listado'!$A$155:$Z$1048576,MATCH($A1168,'Hoja de Trabajo para listado'!$A$155:$A$1048576,0),MATCH((CUADRO!K$5&amp;$E1168),'Hoja de Trabajo para listado'!$A$151:$Z$151,0)),0)+IFERROR(INDEX('Hoja de Trabajo para listado'!$AB$155:$BA$1048576,MATCH($A1168,'Hoja de Trabajo para listado'!$AB$155:$AB$1048576,0),MATCH((CUADRO!K$5&amp;$E1168),'Hoja de Trabajo para listado'!$AB$151:$BA$151,0)),0)+IFERROR(INDEX('Hoja de Trabajo para listado'!$BC$155:$CB$1048576,MATCH($A1168,'Hoja de Trabajo para listado'!$BC$155:$BC$1048576,0),MATCH((CUADRO!K$5&amp;$E1168),'Hoja de Trabajo para listado'!$BC$151:$CB$151,0)),0)+IFERROR(INDEX('Hoja de Trabajo para listado'!$DE$153:$DG$274,MATCH($A1168,'Hoja de Trabajo para listado'!$DE$153:$DE$1048576,0),MATCH((CUADRO!K$5&amp;$E1168),'Hoja de Trabajo para listado'!$DE$151:$DG$151,0)),0)+IFERROR(INDEX('Hoja de Trabajo para listado'!$CD$155:$DC$1048576,MATCH($A1168,'Hoja de Trabajo para listado'!$CD$155:$CD$1048576,0),MATCH((CUADRO!K$5&amp;$E1168),'Hoja de Trabajo para listado'!$CD$151:$DC$151,0)),0)</f>
        <v>0</v>
      </c>
      <c r="L1168" s="314">
        <f ca="1">+IFERROR(INDEX('Hoja de Trabajo para listado'!$A$155:$Z$1048576,MATCH($A1168,'Hoja de Trabajo para listado'!$A$155:$A$1048576,0),MATCH((CUADRO!L$5&amp;$E1168),'Hoja de Trabajo para listado'!$A$151:$Z$151,0)),0)+IFERROR(INDEX('Hoja de Trabajo para listado'!$AB$155:$BA$1048576,MATCH($A1168,'Hoja de Trabajo para listado'!$AB$155:$AB$1048576,0),MATCH((CUADRO!L$5&amp;$E1168),'Hoja de Trabajo para listado'!$AB$151:$BA$151,0)),0)+IFERROR(INDEX('Hoja de Trabajo para listado'!$BC$155:$CB$1048576,MATCH($A1168,'Hoja de Trabajo para listado'!$BC$155:$BC$1048576,0),MATCH((CUADRO!L$5&amp;$E1168),'Hoja de Trabajo para listado'!$BC$151:$CB$151,0)),0)+IFERROR(INDEX('Hoja de Trabajo para listado'!$DE$153:$DG$274,MATCH($A1168,'Hoja de Trabajo para listado'!$DE$153:$DE$1048576,0),MATCH((CUADRO!L$5&amp;$E1168),'Hoja de Trabajo para listado'!$DE$151:$DG$151,0)),0)+IFERROR(INDEX('Hoja de Trabajo para listado'!$CD$155:$DC$1048576,MATCH($A1168,'Hoja de Trabajo para listado'!$CD$155:$CD$1048576,0),MATCH((CUADRO!L$5&amp;$E1168),'Hoja de Trabajo para listado'!$CD$151:$DC$151,0)),0)</f>
        <v>0</v>
      </c>
      <c r="M1168" s="314">
        <f ca="1">+IFERROR(INDEX('Hoja de Trabajo para listado'!$A$155:$Z$1048576,MATCH($A1168,'Hoja de Trabajo para listado'!$A$155:$A$1048576,0),MATCH((CUADRO!M$5&amp;$E1168),'Hoja de Trabajo para listado'!$A$151:$Z$151,0)),0)+IFERROR(INDEX('Hoja de Trabajo para listado'!$AB$155:$BA$1048576,MATCH($A1168,'Hoja de Trabajo para listado'!$AB$155:$AB$1048576,0),MATCH((CUADRO!M$5&amp;$E1168),'Hoja de Trabajo para listado'!$AB$151:$BA$151,0)),0)+IFERROR(INDEX('Hoja de Trabajo para listado'!$BC$155:$CB$1048576,MATCH($A1168,'Hoja de Trabajo para listado'!$BC$155:$BC$1048576,0),MATCH((CUADRO!M$5&amp;$E1168),'Hoja de Trabajo para listado'!$BC$151:$CB$151,0)),0)+IFERROR(INDEX('Hoja de Trabajo para listado'!$DE$153:$DG$274,MATCH($A1168,'Hoja de Trabajo para listado'!$DE$153:$DE$1048576,0),MATCH((CUADRO!M$5&amp;$E1168),'Hoja de Trabajo para listado'!$DE$151:$DG$151,0)),0)+IFERROR(INDEX('Hoja de Trabajo para listado'!$CD$155:$DC$1048576,MATCH($A1168,'Hoja de Trabajo para listado'!$CD$155:$CD$1048576,0),MATCH((CUADRO!M$5&amp;$E1168),'Hoja de Trabajo para listado'!$CD$151:$DC$151,0)),0)</f>
        <v>0</v>
      </c>
      <c r="N1168" s="314">
        <f ca="1">+IFERROR(INDEX('Hoja de Trabajo para listado'!$A$155:$Z$1048576,MATCH($A1168,'Hoja de Trabajo para listado'!$A$155:$A$1048576,0),MATCH((CUADRO!N$5&amp;$E1168),'Hoja de Trabajo para listado'!$A$151:$Z$151,0)),0)+IFERROR(INDEX('Hoja de Trabajo para listado'!$AB$155:$BA$1048576,MATCH($A1168,'Hoja de Trabajo para listado'!$AB$155:$AB$1048576,0),MATCH((CUADRO!N$5&amp;$E1168),'Hoja de Trabajo para listado'!$AB$151:$BA$151,0)),0)+IFERROR(INDEX('Hoja de Trabajo para listado'!$BC$155:$CB$1048576,MATCH($A1168,'Hoja de Trabajo para listado'!$BC$155:$BC$1048576,0),MATCH((CUADRO!N$5&amp;$E1168),'Hoja de Trabajo para listado'!$BC$151:$CB$151,0)),0)+IFERROR(INDEX('Hoja de Trabajo para listado'!$DE$153:$DG$274,MATCH($A1168,'Hoja de Trabajo para listado'!$DE$153:$DE$1048576,0),MATCH((CUADRO!N$5&amp;$E1168),'Hoja de Trabajo para listado'!$DE$151:$DG$151,0)),0)+IFERROR(INDEX('Hoja de Trabajo para listado'!$CD$155:$DC$1048576,MATCH($A1168,'Hoja de Trabajo para listado'!$CD$155:$CD$1048576,0),MATCH((CUADRO!N$5&amp;$E1168),'Hoja de Trabajo para listado'!$CD$151:$DC$151,0)),0)</f>
        <v>0</v>
      </c>
      <c r="O1168" s="314">
        <f ca="1">+IFERROR(INDEX('Hoja de Trabajo para listado'!$A$155:$Z$1048576,MATCH($A1168,'Hoja de Trabajo para listado'!$A$155:$A$1048576,0),MATCH((CUADRO!O$5&amp;$E1168),'Hoja de Trabajo para listado'!$A$151:$Z$151,0)),0)+IFERROR(INDEX('Hoja de Trabajo para listado'!$AB$155:$BA$1048576,MATCH($A1168,'Hoja de Trabajo para listado'!$AB$155:$AB$1048576,0),MATCH((CUADRO!O$5&amp;$E1168),'Hoja de Trabajo para listado'!$AB$151:$BA$151,0)),0)+IFERROR(INDEX('Hoja de Trabajo para listado'!$BC$155:$CB$1048576,MATCH($A1168,'Hoja de Trabajo para listado'!$BC$155:$BC$1048576,0),MATCH((CUADRO!O$5&amp;$E1168),'Hoja de Trabajo para listado'!$BC$151:$CB$151,0)),0)+IFERROR(INDEX('Hoja de Trabajo para listado'!$DE$153:$DG$274,MATCH($A1168,'Hoja de Trabajo para listado'!$DE$153:$DE$1048576,0),MATCH((CUADRO!O$5&amp;$E1168),'Hoja de Trabajo para listado'!$DE$151:$DG$151,0)),0)+IFERROR(INDEX('Hoja de Trabajo para listado'!$CD$155:$DC$1048576,MATCH($A1168,'Hoja de Trabajo para listado'!$CD$155:$CD$1048576,0),MATCH((CUADRO!O$5&amp;$E1168),'Hoja de Trabajo para listado'!$CD$151:$DC$151,0)),0)</f>
        <v>0</v>
      </c>
      <c r="P1168" s="314">
        <f ca="1">+IFERROR(INDEX('Hoja de Trabajo para listado'!$A$155:$Z$1048576,MATCH($A1168,'Hoja de Trabajo para listado'!$A$155:$A$1048576,0),MATCH((CUADRO!P$5&amp;$E1168),'Hoja de Trabajo para listado'!$A$151:$Z$151,0)),0)+IFERROR(INDEX('Hoja de Trabajo para listado'!$AB$155:$BA$1048576,MATCH($A1168,'Hoja de Trabajo para listado'!$AB$155:$AB$1048576,0),MATCH((CUADRO!P$5&amp;$E1168),'Hoja de Trabajo para listado'!$AB$151:$BA$151,0)),0)+IFERROR(INDEX('Hoja de Trabajo para listado'!$BC$155:$CB$1048576,MATCH($A1168,'Hoja de Trabajo para listado'!$BC$155:$BC$1048576,0),MATCH((CUADRO!P$5&amp;$E1168),'Hoja de Trabajo para listado'!$BC$151:$CB$151,0)),0)+IFERROR(INDEX('Hoja de Trabajo para listado'!$DE$153:$DG$274,MATCH($A1168,'Hoja de Trabajo para listado'!$DE$153:$DE$1048576,0),MATCH((CUADRO!P$5&amp;$E1168),'Hoja de Trabajo para listado'!$DE$151:$DG$151,0)),0)+IFERROR(INDEX('Hoja de Trabajo para listado'!$CD$155:$DC$1048576,MATCH($A1168,'Hoja de Trabajo para listado'!$CD$155:$CD$1048576,0),MATCH((CUADRO!P$5&amp;$E1168),'Hoja de Trabajo para listado'!$CD$151:$DC$151,0)),0)</f>
        <v>0</v>
      </c>
      <c r="Q1168" s="314">
        <f ca="1">+IFERROR(INDEX('Hoja de Trabajo para listado'!$A$155:$Z$1048576,MATCH($A1168,'Hoja de Trabajo para listado'!$A$155:$A$1048576,0),MATCH((CUADRO!Q$5&amp;$E1168),'Hoja de Trabajo para listado'!$A$151:$Z$151,0)),0)+IFERROR(INDEX('Hoja de Trabajo para listado'!$AB$155:$BA$1048576,MATCH($A1168,'Hoja de Trabajo para listado'!$AB$155:$AB$1048576,0),MATCH((CUADRO!Q$5&amp;$E1168),'Hoja de Trabajo para listado'!$AB$151:$BA$151,0)),0)+IFERROR(INDEX('Hoja de Trabajo para listado'!$BC$155:$CB$1048576,MATCH($A1168,'Hoja de Trabajo para listado'!$BC$155:$BC$1048576,0),MATCH((CUADRO!Q$5&amp;$E1168),'Hoja de Trabajo para listado'!$BC$151:$CB$151,0)),0)+IFERROR(INDEX('Hoja de Trabajo para listado'!$DE$153:$DG$274,MATCH($A1168,'Hoja de Trabajo para listado'!$DE$153:$DE$1048576,0),MATCH((CUADRO!Q$5&amp;$E1168),'Hoja de Trabajo para listado'!$DE$151:$DG$151,0)),0)+IFERROR(INDEX('Hoja de Trabajo para listado'!$CD$155:$DC$1048576,MATCH($A1168,'Hoja de Trabajo para listado'!$CD$155:$CD$1048576,0),MATCH((CUADRO!Q$5&amp;$E1168),'Hoja de Trabajo para listado'!$CD$151:$DC$151,0)),0)</f>
        <v>0</v>
      </c>
      <c r="R1168" s="314">
        <f t="shared" ca="1" si="36"/>
        <v>0</v>
      </c>
      <c r="S1168" s="314"/>
      <c r="T1168" s="314">
        <f ca="1">+T1169</f>
        <v>0</v>
      </c>
      <c r="U1168" s="313">
        <f t="shared" si="37"/>
        <v>1</v>
      </c>
      <c r="V1168" s="319" t="str">
        <f>+VLOOKUP(A1168,bd_lista!$A$3:$E$593,5,FALSE)</f>
        <v>Universidades Públicas</v>
      </c>
      <c r="W1168" s="341" t="str">
        <f>+V1168</f>
        <v>Universidades Públicas</v>
      </c>
    </row>
    <row r="1169" spans="1:23" customFormat="1" ht="27" hidden="1" customHeight="1">
      <c r="A1169" s="323">
        <v>147</v>
      </c>
      <c r="B1169" s="418"/>
      <c r="C1169" s="339" t="str">
        <f>+VLOOKUP(A1169,bd_lista!$A$3:$C$593,3,FALSE)</f>
        <v>Universidad Autónoma del Beni José Ballivián</v>
      </c>
      <c r="D1169" s="339"/>
      <c r="E1169" s="319" t="s">
        <v>1419</v>
      </c>
      <c r="F1169" s="314">
        <f ca="1">+IFERROR(INDEX('Hoja de Trabajo para listado'!$A$155:$Z$1048576,MATCH($A1169,'Hoja de Trabajo para listado'!$A$155:$A$1048576,0),MATCH((CUADRO!F$5&amp;$E1169),'Hoja de Trabajo para listado'!$A$151:$Z$151,0)),0)+IFERROR(INDEX('Hoja de Trabajo para listado'!$AB$155:$BA$1048576,MATCH($A1169,'Hoja de Trabajo para listado'!$AB$155:$AB$1048576,0),MATCH((CUADRO!F$5&amp;$E1169),'Hoja de Trabajo para listado'!$AB$151:$BA$151,0)),0)+IFERROR(INDEX('Hoja de Trabajo para listado'!$BC$155:$CB$1048576,MATCH($A1169,'Hoja de Trabajo para listado'!$BC$155:$BC$1048576,0),MATCH((CUADRO!F$5&amp;$E1169),'Hoja de Trabajo para listado'!$BC$151:$CB$151,0)),0)+IFERROR(INDEX('Hoja de Trabajo para listado'!$DE$153:$DG$274,MATCH($A1169,'Hoja de Trabajo para listado'!$DE$153:$DE$1048576,0),MATCH((CUADRO!F$5&amp;$E1169),'Hoja de Trabajo para listado'!$DE$151:$DG$151,0)),0)+IFERROR(INDEX('Hoja de Trabajo para listado'!$CD$155:$DC$1048576,MATCH($A1169,'Hoja de Trabajo para listado'!$CD$155:$CD$1048576,0),MATCH((CUADRO!F$5&amp;$E1169),'Hoja de Trabajo para listado'!$CD$151:$DC$151,0)),0)</f>
        <v>0</v>
      </c>
      <c r="G1169" s="314">
        <f ca="1">+IFERROR(INDEX('Hoja de Trabajo para listado'!$A$155:$Z$1048576,MATCH($A1169,'Hoja de Trabajo para listado'!$A$155:$A$1048576,0),MATCH((CUADRO!G$5&amp;$E1169),'Hoja de Trabajo para listado'!$A$151:$Z$151,0)),0)+IFERROR(INDEX('Hoja de Trabajo para listado'!$AB$155:$BA$1048576,MATCH($A1169,'Hoja de Trabajo para listado'!$AB$155:$AB$1048576,0),MATCH((CUADRO!G$5&amp;$E1169),'Hoja de Trabajo para listado'!$AB$151:$BA$151,0)),0)+IFERROR(INDEX('Hoja de Trabajo para listado'!$BC$155:$CB$1048576,MATCH($A1169,'Hoja de Trabajo para listado'!$BC$155:$BC$1048576,0),MATCH((CUADRO!G$5&amp;$E1169),'Hoja de Trabajo para listado'!$BC$151:$CB$151,0)),0)+IFERROR(INDEX('Hoja de Trabajo para listado'!$DE$153:$DG$274,MATCH($A1169,'Hoja de Trabajo para listado'!$DE$153:$DE$1048576,0),MATCH((CUADRO!G$5&amp;$E1169),'Hoja de Trabajo para listado'!$DE$151:$DG$151,0)),0)+IFERROR(INDEX('Hoja de Trabajo para listado'!$CD$155:$DC$1048576,MATCH($A1169,'Hoja de Trabajo para listado'!$CD$155:$CD$1048576,0),MATCH((CUADRO!G$5&amp;$E1169),'Hoja de Trabajo para listado'!$CD$151:$DC$151,0)),0)</f>
        <v>0</v>
      </c>
      <c r="H1169" s="314">
        <f ca="1">+IFERROR(INDEX('Hoja de Trabajo para listado'!$A$155:$Z$1048576,MATCH($A1169,'Hoja de Trabajo para listado'!$A$155:$A$1048576,0),MATCH((CUADRO!H$5&amp;$E1169),'Hoja de Trabajo para listado'!$A$151:$Z$151,0)),0)+IFERROR(INDEX('Hoja de Trabajo para listado'!$AB$155:$BA$1048576,MATCH($A1169,'Hoja de Trabajo para listado'!$AB$155:$AB$1048576,0),MATCH((CUADRO!H$5&amp;$E1169),'Hoja de Trabajo para listado'!$AB$151:$BA$151,0)),0)+IFERROR(INDEX('Hoja de Trabajo para listado'!$BC$155:$CB$1048576,MATCH($A1169,'Hoja de Trabajo para listado'!$BC$155:$BC$1048576,0),MATCH((CUADRO!H$5&amp;$E1169),'Hoja de Trabajo para listado'!$BC$151:$CB$151,0)),0)+IFERROR(INDEX('Hoja de Trabajo para listado'!$DE$153:$DG$274,MATCH($A1169,'Hoja de Trabajo para listado'!$DE$153:$DE$1048576,0),MATCH((CUADRO!H$5&amp;$E1169),'Hoja de Trabajo para listado'!$DE$151:$DG$151,0)),0)+IFERROR(INDEX('Hoja de Trabajo para listado'!$CD$155:$DC$1048576,MATCH($A1169,'Hoja de Trabajo para listado'!$CD$155:$CD$1048576,0),MATCH((CUADRO!H$5&amp;$E1169),'Hoja de Trabajo para listado'!$CD$151:$DC$151,0)),0)</f>
        <v>0</v>
      </c>
      <c r="I1169" s="314">
        <f ca="1">+IFERROR(INDEX('Hoja de Trabajo para listado'!$A$155:$Z$1048576,MATCH($A1169,'Hoja de Trabajo para listado'!$A$155:$A$1048576,0),MATCH((CUADRO!I$5&amp;$E1169),'Hoja de Trabajo para listado'!$A$151:$Z$151,0)),0)+IFERROR(INDEX('Hoja de Trabajo para listado'!$AB$155:$BA$1048576,MATCH($A1169,'Hoja de Trabajo para listado'!$AB$155:$AB$1048576,0),MATCH((CUADRO!I$5&amp;$E1169),'Hoja de Trabajo para listado'!$AB$151:$BA$151,0)),0)+IFERROR(INDEX('Hoja de Trabajo para listado'!$BC$155:$CB$1048576,MATCH($A1169,'Hoja de Trabajo para listado'!$BC$155:$BC$1048576,0),MATCH((CUADRO!I$5&amp;$E1169),'Hoja de Trabajo para listado'!$BC$151:$CB$151,0)),0)+IFERROR(INDEX('Hoja de Trabajo para listado'!$DE$153:$DG$274,MATCH($A1169,'Hoja de Trabajo para listado'!$DE$153:$DE$1048576,0),MATCH((CUADRO!I$5&amp;$E1169),'Hoja de Trabajo para listado'!$DE$151:$DG$151,0)),0)+IFERROR(INDEX('Hoja de Trabajo para listado'!$CD$155:$DC$1048576,MATCH($A1169,'Hoja de Trabajo para listado'!$CD$155:$CD$1048576,0),MATCH((CUADRO!I$5&amp;$E1169),'Hoja de Trabajo para listado'!$CD$151:$DC$151,0)),0)</f>
        <v>0</v>
      </c>
      <c r="J1169" s="314">
        <f ca="1">+IFERROR(INDEX('Hoja de Trabajo para listado'!$A$155:$Z$1048576,MATCH($A1169,'Hoja de Trabajo para listado'!$A$155:$A$1048576,0),MATCH((CUADRO!J$5&amp;$E1169),'Hoja de Trabajo para listado'!$A$151:$Z$151,0)),0)+IFERROR(INDEX('Hoja de Trabajo para listado'!$AB$155:$BA$1048576,MATCH($A1169,'Hoja de Trabajo para listado'!$AB$155:$AB$1048576,0),MATCH((CUADRO!J$5&amp;$E1169),'Hoja de Trabajo para listado'!$AB$151:$BA$151,0)),0)+IFERROR(INDEX('Hoja de Trabajo para listado'!$BC$155:$CB$1048576,MATCH($A1169,'Hoja de Trabajo para listado'!$BC$155:$BC$1048576,0),MATCH((CUADRO!J$5&amp;$E1169),'Hoja de Trabajo para listado'!$BC$151:$CB$151,0)),0)+IFERROR(INDEX('Hoja de Trabajo para listado'!$DE$153:$DG$274,MATCH($A1169,'Hoja de Trabajo para listado'!$DE$153:$DE$1048576,0),MATCH((CUADRO!J$5&amp;$E1169),'Hoja de Trabajo para listado'!$DE$151:$DG$151,0)),0)+IFERROR(INDEX('Hoja de Trabajo para listado'!$CD$155:$DC$1048576,MATCH($A1169,'Hoja de Trabajo para listado'!$CD$155:$CD$1048576,0),MATCH((CUADRO!J$5&amp;$E1169),'Hoja de Trabajo para listado'!$CD$151:$DC$151,0)),0)</f>
        <v>0</v>
      </c>
      <c r="K1169" s="314">
        <f ca="1">+IFERROR(INDEX('Hoja de Trabajo para listado'!$A$155:$Z$1048576,MATCH($A1169,'Hoja de Trabajo para listado'!$A$155:$A$1048576,0),MATCH((CUADRO!K$5&amp;$E1169),'Hoja de Trabajo para listado'!$A$151:$Z$151,0)),0)+IFERROR(INDEX('Hoja de Trabajo para listado'!$AB$155:$BA$1048576,MATCH($A1169,'Hoja de Trabajo para listado'!$AB$155:$AB$1048576,0),MATCH((CUADRO!K$5&amp;$E1169),'Hoja de Trabajo para listado'!$AB$151:$BA$151,0)),0)+IFERROR(INDEX('Hoja de Trabajo para listado'!$BC$155:$CB$1048576,MATCH($A1169,'Hoja de Trabajo para listado'!$BC$155:$BC$1048576,0),MATCH((CUADRO!K$5&amp;$E1169),'Hoja de Trabajo para listado'!$BC$151:$CB$151,0)),0)+IFERROR(INDEX('Hoja de Trabajo para listado'!$DE$153:$DG$274,MATCH($A1169,'Hoja de Trabajo para listado'!$DE$153:$DE$1048576,0),MATCH((CUADRO!K$5&amp;$E1169),'Hoja de Trabajo para listado'!$DE$151:$DG$151,0)),0)+IFERROR(INDEX('Hoja de Trabajo para listado'!$CD$155:$DC$1048576,MATCH($A1169,'Hoja de Trabajo para listado'!$CD$155:$CD$1048576,0),MATCH((CUADRO!K$5&amp;$E1169),'Hoja de Trabajo para listado'!$CD$151:$DC$151,0)),0)</f>
        <v>0</v>
      </c>
      <c r="L1169" s="314">
        <f ca="1">+IFERROR(INDEX('Hoja de Trabajo para listado'!$A$155:$Z$1048576,MATCH($A1169,'Hoja de Trabajo para listado'!$A$155:$A$1048576,0),MATCH((CUADRO!L$5&amp;$E1169),'Hoja de Trabajo para listado'!$A$151:$Z$151,0)),0)+IFERROR(INDEX('Hoja de Trabajo para listado'!$AB$155:$BA$1048576,MATCH($A1169,'Hoja de Trabajo para listado'!$AB$155:$AB$1048576,0),MATCH((CUADRO!L$5&amp;$E1169),'Hoja de Trabajo para listado'!$AB$151:$BA$151,0)),0)+IFERROR(INDEX('Hoja de Trabajo para listado'!$BC$155:$CB$1048576,MATCH($A1169,'Hoja de Trabajo para listado'!$BC$155:$BC$1048576,0),MATCH((CUADRO!L$5&amp;$E1169),'Hoja de Trabajo para listado'!$BC$151:$CB$151,0)),0)+IFERROR(INDEX('Hoja de Trabajo para listado'!$DE$153:$DG$274,MATCH($A1169,'Hoja de Trabajo para listado'!$DE$153:$DE$1048576,0),MATCH((CUADRO!L$5&amp;$E1169),'Hoja de Trabajo para listado'!$DE$151:$DG$151,0)),0)+IFERROR(INDEX('Hoja de Trabajo para listado'!$CD$155:$DC$1048576,MATCH($A1169,'Hoja de Trabajo para listado'!$CD$155:$CD$1048576,0),MATCH((CUADRO!L$5&amp;$E1169),'Hoja de Trabajo para listado'!$CD$151:$DC$151,0)),0)</f>
        <v>0</v>
      </c>
      <c r="M1169" s="314">
        <f ca="1">+IFERROR(INDEX('Hoja de Trabajo para listado'!$A$155:$Z$1048576,MATCH($A1169,'Hoja de Trabajo para listado'!$A$155:$A$1048576,0),MATCH((CUADRO!M$5&amp;$E1169),'Hoja de Trabajo para listado'!$A$151:$Z$151,0)),0)+IFERROR(INDEX('Hoja de Trabajo para listado'!$AB$155:$BA$1048576,MATCH($A1169,'Hoja de Trabajo para listado'!$AB$155:$AB$1048576,0),MATCH((CUADRO!M$5&amp;$E1169),'Hoja de Trabajo para listado'!$AB$151:$BA$151,0)),0)+IFERROR(INDEX('Hoja de Trabajo para listado'!$BC$155:$CB$1048576,MATCH($A1169,'Hoja de Trabajo para listado'!$BC$155:$BC$1048576,0),MATCH((CUADRO!M$5&amp;$E1169),'Hoja de Trabajo para listado'!$BC$151:$CB$151,0)),0)+IFERROR(INDEX('Hoja de Trabajo para listado'!$DE$153:$DG$274,MATCH($A1169,'Hoja de Trabajo para listado'!$DE$153:$DE$1048576,0),MATCH((CUADRO!M$5&amp;$E1169),'Hoja de Trabajo para listado'!$DE$151:$DG$151,0)),0)+IFERROR(INDEX('Hoja de Trabajo para listado'!$CD$155:$DC$1048576,MATCH($A1169,'Hoja de Trabajo para listado'!$CD$155:$CD$1048576,0),MATCH((CUADRO!M$5&amp;$E1169),'Hoja de Trabajo para listado'!$CD$151:$DC$151,0)),0)</f>
        <v>0</v>
      </c>
      <c r="N1169" s="314">
        <f ca="1">+IFERROR(INDEX('Hoja de Trabajo para listado'!$A$155:$Z$1048576,MATCH($A1169,'Hoja de Trabajo para listado'!$A$155:$A$1048576,0),MATCH((CUADRO!N$5&amp;$E1169),'Hoja de Trabajo para listado'!$A$151:$Z$151,0)),0)+IFERROR(INDEX('Hoja de Trabajo para listado'!$AB$155:$BA$1048576,MATCH($A1169,'Hoja de Trabajo para listado'!$AB$155:$AB$1048576,0),MATCH((CUADRO!N$5&amp;$E1169),'Hoja de Trabajo para listado'!$AB$151:$BA$151,0)),0)+IFERROR(INDEX('Hoja de Trabajo para listado'!$BC$155:$CB$1048576,MATCH($A1169,'Hoja de Trabajo para listado'!$BC$155:$BC$1048576,0),MATCH((CUADRO!N$5&amp;$E1169),'Hoja de Trabajo para listado'!$BC$151:$CB$151,0)),0)+IFERROR(INDEX('Hoja de Trabajo para listado'!$DE$153:$DG$274,MATCH($A1169,'Hoja de Trabajo para listado'!$DE$153:$DE$1048576,0),MATCH((CUADRO!N$5&amp;$E1169),'Hoja de Trabajo para listado'!$DE$151:$DG$151,0)),0)+IFERROR(INDEX('Hoja de Trabajo para listado'!$CD$155:$DC$1048576,MATCH($A1169,'Hoja de Trabajo para listado'!$CD$155:$CD$1048576,0),MATCH((CUADRO!N$5&amp;$E1169),'Hoja de Trabajo para listado'!$CD$151:$DC$151,0)),0)</f>
        <v>0</v>
      </c>
      <c r="O1169" s="314">
        <f ca="1">+IFERROR(INDEX('Hoja de Trabajo para listado'!$A$155:$Z$1048576,MATCH($A1169,'Hoja de Trabajo para listado'!$A$155:$A$1048576,0),MATCH((CUADRO!O$5&amp;$E1169),'Hoja de Trabajo para listado'!$A$151:$Z$151,0)),0)+IFERROR(INDEX('Hoja de Trabajo para listado'!$AB$155:$BA$1048576,MATCH($A1169,'Hoja de Trabajo para listado'!$AB$155:$AB$1048576,0),MATCH((CUADRO!O$5&amp;$E1169),'Hoja de Trabajo para listado'!$AB$151:$BA$151,0)),0)+IFERROR(INDEX('Hoja de Trabajo para listado'!$BC$155:$CB$1048576,MATCH($A1169,'Hoja de Trabajo para listado'!$BC$155:$BC$1048576,0),MATCH((CUADRO!O$5&amp;$E1169),'Hoja de Trabajo para listado'!$BC$151:$CB$151,0)),0)+IFERROR(INDEX('Hoja de Trabajo para listado'!$DE$153:$DG$274,MATCH($A1169,'Hoja de Trabajo para listado'!$DE$153:$DE$1048576,0),MATCH((CUADRO!O$5&amp;$E1169),'Hoja de Trabajo para listado'!$DE$151:$DG$151,0)),0)+IFERROR(INDEX('Hoja de Trabajo para listado'!$CD$155:$DC$1048576,MATCH($A1169,'Hoja de Trabajo para listado'!$CD$155:$CD$1048576,0),MATCH((CUADRO!O$5&amp;$E1169),'Hoja de Trabajo para listado'!$CD$151:$DC$151,0)),0)</f>
        <v>0</v>
      </c>
      <c r="P1169" s="314">
        <f ca="1">+IFERROR(INDEX('Hoja de Trabajo para listado'!$A$155:$Z$1048576,MATCH($A1169,'Hoja de Trabajo para listado'!$A$155:$A$1048576,0),MATCH((CUADRO!P$5&amp;$E1169),'Hoja de Trabajo para listado'!$A$151:$Z$151,0)),0)+IFERROR(INDEX('Hoja de Trabajo para listado'!$AB$155:$BA$1048576,MATCH($A1169,'Hoja de Trabajo para listado'!$AB$155:$AB$1048576,0),MATCH((CUADRO!P$5&amp;$E1169),'Hoja de Trabajo para listado'!$AB$151:$BA$151,0)),0)+IFERROR(INDEX('Hoja de Trabajo para listado'!$BC$155:$CB$1048576,MATCH($A1169,'Hoja de Trabajo para listado'!$BC$155:$BC$1048576,0),MATCH((CUADRO!P$5&amp;$E1169),'Hoja de Trabajo para listado'!$BC$151:$CB$151,0)),0)+IFERROR(INDEX('Hoja de Trabajo para listado'!$DE$153:$DG$274,MATCH($A1169,'Hoja de Trabajo para listado'!$DE$153:$DE$1048576,0),MATCH((CUADRO!P$5&amp;$E1169),'Hoja de Trabajo para listado'!$DE$151:$DG$151,0)),0)+IFERROR(INDEX('Hoja de Trabajo para listado'!$CD$155:$DC$1048576,MATCH($A1169,'Hoja de Trabajo para listado'!$CD$155:$CD$1048576,0),MATCH((CUADRO!P$5&amp;$E1169),'Hoja de Trabajo para listado'!$CD$151:$DC$151,0)),0)</f>
        <v>0</v>
      </c>
      <c r="Q1169" s="314">
        <f ca="1">+IFERROR(INDEX('Hoja de Trabajo para listado'!$A$155:$Z$1048576,MATCH($A1169,'Hoja de Trabajo para listado'!$A$155:$A$1048576,0),MATCH((CUADRO!Q$5&amp;$E1169),'Hoja de Trabajo para listado'!$A$151:$Z$151,0)),0)+IFERROR(INDEX('Hoja de Trabajo para listado'!$AB$155:$BA$1048576,MATCH($A1169,'Hoja de Trabajo para listado'!$AB$155:$AB$1048576,0),MATCH((CUADRO!Q$5&amp;$E1169),'Hoja de Trabajo para listado'!$AB$151:$BA$151,0)),0)+IFERROR(INDEX('Hoja de Trabajo para listado'!$BC$155:$CB$1048576,MATCH($A1169,'Hoja de Trabajo para listado'!$BC$155:$BC$1048576,0),MATCH((CUADRO!Q$5&amp;$E1169),'Hoja de Trabajo para listado'!$BC$151:$CB$151,0)),0)+IFERROR(INDEX('Hoja de Trabajo para listado'!$DE$153:$DG$274,MATCH($A1169,'Hoja de Trabajo para listado'!$DE$153:$DE$1048576,0),MATCH((CUADRO!Q$5&amp;$E1169),'Hoja de Trabajo para listado'!$DE$151:$DG$151,0)),0)+IFERROR(INDEX('Hoja de Trabajo para listado'!$CD$155:$DC$1048576,MATCH($A1169,'Hoja de Trabajo para listado'!$CD$155:$CD$1048576,0),MATCH((CUADRO!Q$5&amp;$E1169),'Hoja de Trabajo para listado'!$CD$151:$DC$151,0)),0)</f>
        <v>0</v>
      </c>
      <c r="R1169" s="314">
        <f t="shared" ca="1" si="36"/>
        <v>0</v>
      </c>
      <c r="S1169" s="314">
        <f ca="1">+R1168+R1169</f>
        <v>0</v>
      </c>
      <c r="T1169" s="314">
        <f ca="1">+S1169</f>
        <v>0</v>
      </c>
      <c r="U1169" s="313">
        <f t="shared" si="37"/>
        <v>2</v>
      </c>
      <c r="V1169" s="319" t="str">
        <f>+VLOOKUP(A1169,bd_lista!$A$3:$E$593,5,FALSE)</f>
        <v>Universidades Públicas</v>
      </c>
      <c r="W1169" s="320"/>
    </row>
    <row r="1170" spans="1:23" customFormat="1" ht="27" hidden="1" customHeight="1">
      <c r="A1170" s="323">
        <v>148</v>
      </c>
      <c r="B1170" s="418">
        <f>+A1170</f>
        <v>148</v>
      </c>
      <c r="C1170" s="318" t="str">
        <f>+VLOOKUP(A1170,bd_lista!$A$3:$C$593,3,FALSE)</f>
        <v>Universidad Amazónica de Pando</v>
      </c>
      <c r="D1170" s="339" t="str">
        <f>+C1170</f>
        <v>Universidad Amazónica de Pando</v>
      </c>
      <c r="E1170" s="318" t="s">
        <v>1418</v>
      </c>
      <c r="F1170" s="314">
        <f ca="1">+IFERROR(INDEX('Hoja de Trabajo para listado'!$A$155:$Z$1048576,MATCH($A1170,'Hoja de Trabajo para listado'!$A$155:$A$1048576,0),MATCH((CUADRO!F$5&amp;$E1170),'Hoja de Trabajo para listado'!$A$151:$Z$151,0)),0)+IFERROR(INDEX('Hoja de Trabajo para listado'!$AB$155:$BA$1048576,MATCH($A1170,'Hoja de Trabajo para listado'!$AB$155:$AB$1048576,0),MATCH((CUADRO!F$5&amp;$E1170),'Hoja de Trabajo para listado'!$AB$151:$BA$151,0)),0)+IFERROR(INDEX('Hoja de Trabajo para listado'!$BC$155:$CB$1048576,MATCH($A1170,'Hoja de Trabajo para listado'!$BC$155:$BC$1048576,0),MATCH((CUADRO!F$5&amp;$E1170),'Hoja de Trabajo para listado'!$BC$151:$CB$151,0)),0)+IFERROR(INDEX('Hoja de Trabajo para listado'!$DE$153:$DG$274,MATCH($A1170,'Hoja de Trabajo para listado'!$DE$153:$DE$1048576,0),MATCH((CUADRO!F$5&amp;$E1170),'Hoja de Trabajo para listado'!$DE$151:$DG$151,0)),0)+IFERROR(INDEX('Hoja de Trabajo para listado'!$CD$155:$DC$1048576,MATCH($A1170,'Hoja de Trabajo para listado'!$CD$155:$CD$1048576,0),MATCH((CUADRO!F$5&amp;$E1170),'Hoja de Trabajo para listado'!$CD$151:$DC$151,0)),0)</f>
        <v>0</v>
      </c>
      <c r="G1170" s="314">
        <f ca="1">+IFERROR(INDEX('Hoja de Trabajo para listado'!$A$155:$Z$1048576,MATCH($A1170,'Hoja de Trabajo para listado'!$A$155:$A$1048576,0),MATCH((CUADRO!G$5&amp;$E1170),'Hoja de Trabajo para listado'!$A$151:$Z$151,0)),0)+IFERROR(INDEX('Hoja de Trabajo para listado'!$AB$155:$BA$1048576,MATCH($A1170,'Hoja de Trabajo para listado'!$AB$155:$AB$1048576,0),MATCH((CUADRO!G$5&amp;$E1170),'Hoja de Trabajo para listado'!$AB$151:$BA$151,0)),0)+IFERROR(INDEX('Hoja de Trabajo para listado'!$BC$155:$CB$1048576,MATCH($A1170,'Hoja de Trabajo para listado'!$BC$155:$BC$1048576,0),MATCH((CUADRO!G$5&amp;$E1170),'Hoja de Trabajo para listado'!$BC$151:$CB$151,0)),0)+IFERROR(INDEX('Hoja de Trabajo para listado'!$DE$153:$DG$274,MATCH($A1170,'Hoja de Trabajo para listado'!$DE$153:$DE$1048576,0),MATCH((CUADRO!G$5&amp;$E1170),'Hoja de Trabajo para listado'!$DE$151:$DG$151,0)),0)+IFERROR(INDEX('Hoja de Trabajo para listado'!$CD$155:$DC$1048576,MATCH($A1170,'Hoja de Trabajo para listado'!$CD$155:$CD$1048576,0),MATCH((CUADRO!G$5&amp;$E1170),'Hoja de Trabajo para listado'!$CD$151:$DC$151,0)),0)</f>
        <v>0</v>
      </c>
      <c r="H1170" s="314">
        <f ca="1">+IFERROR(INDEX('Hoja de Trabajo para listado'!$A$155:$Z$1048576,MATCH($A1170,'Hoja de Trabajo para listado'!$A$155:$A$1048576,0),MATCH((CUADRO!H$5&amp;$E1170),'Hoja de Trabajo para listado'!$A$151:$Z$151,0)),0)+IFERROR(INDEX('Hoja de Trabajo para listado'!$AB$155:$BA$1048576,MATCH($A1170,'Hoja de Trabajo para listado'!$AB$155:$AB$1048576,0),MATCH((CUADRO!H$5&amp;$E1170),'Hoja de Trabajo para listado'!$AB$151:$BA$151,0)),0)+IFERROR(INDEX('Hoja de Trabajo para listado'!$BC$155:$CB$1048576,MATCH($A1170,'Hoja de Trabajo para listado'!$BC$155:$BC$1048576,0),MATCH((CUADRO!H$5&amp;$E1170),'Hoja de Trabajo para listado'!$BC$151:$CB$151,0)),0)+IFERROR(INDEX('Hoja de Trabajo para listado'!$DE$153:$DG$274,MATCH($A1170,'Hoja de Trabajo para listado'!$DE$153:$DE$1048576,0),MATCH((CUADRO!H$5&amp;$E1170),'Hoja de Trabajo para listado'!$DE$151:$DG$151,0)),0)+IFERROR(INDEX('Hoja de Trabajo para listado'!$CD$155:$DC$1048576,MATCH($A1170,'Hoja de Trabajo para listado'!$CD$155:$CD$1048576,0),MATCH((CUADRO!H$5&amp;$E1170),'Hoja de Trabajo para listado'!$CD$151:$DC$151,0)),0)</f>
        <v>0</v>
      </c>
      <c r="I1170" s="314">
        <f ca="1">+IFERROR(INDEX('Hoja de Trabajo para listado'!$A$155:$Z$1048576,MATCH($A1170,'Hoja de Trabajo para listado'!$A$155:$A$1048576,0),MATCH((CUADRO!I$5&amp;$E1170),'Hoja de Trabajo para listado'!$A$151:$Z$151,0)),0)+IFERROR(INDEX('Hoja de Trabajo para listado'!$AB$155:$BA$1048576,MATCH($A1170,'Hoja de Trabajo para listado'!$AB$155:$AB$1048576,0),MATCH((CUADRO!I$5&amp;$E1170),'Hoja de Trabajo para listado'!$AB$151:$BA$151,0)),0)+IFERROR(INDEX('Hoja de Trabajo para listado'!$BC$155:$CB$1048576,MATCH($A1170,'Hoja de Trabajo para listado'!$BC$155:$BC$1048576,0),MATCH((CUADRO!I$5&amp;$E1170),'Hoja de Trabajo para listado'!$BC$151:$CB$151,0)),0)+IFERROR(INDEX('Hoja de Trabajo para listado'!$DE$153:$DG$274,MATCH($A1170,'Hoja de Trabajo para listado'!$DE$153:$DE$1048576,0),MATCH((CUADRO!I$5&amp;$E1170),'Hoja de Trabajo para listado'!$DE$151:$DG$151,0)),0)+IFERROR(INDEX('Hoja de Trabajo para listado'!$CD$155:$DC$1048576,MATCH($A1170,'Hoja de Trabajo para listado'!$CD$155:$CD$1048576,0),MATCH((CUADRO!I$5&amp;$E1170),'Hoja de Trabajo para listado'!$CD$151:$DC$151,0)),0)</f>
        <v>0</v>
      </c>
      <c r="J1170" s="314">
        <f ca="1">+IFERROR(INDEX('Hoja de Trabajo para listado'!$A$155:$Z$1048576,MATCH($A1170,'Hoja de Trabajo para listado'!$A$155:$A$1048576,0),MATCH((CUADRO!J$5&amp;$E1170),'Hoja de Trabajo para listado'!$A$151:$Z$151,0)),0)+IFERROR(INDEX('Hoja de Trabajo para listado'!$AB$155:$BA$1048576,MATCH($A1170,'Hoja de Trabajo para listado'!$AB$155:$AB$1048576,0),MATCH((CUADRO!J$5&amp;$E1170),'Hoja de Trabajo para listado'!$AB$151:$BA$151,0)),0)+IFERROR(INDEX('Hoja de Trabajo para listado'!$BC$155:$CB$1048576,MATCH($A1170,'Hoja de Trabajo para listado'!$BC$155:$BC$1048576,0),MATCH((CUADRO!J$5&amp;$E1170),'Hoja de Trabajo para listado'!$BC$151:$CB$151,0)),0)+IFERROR(INDEX('Hoja de Trabajo para listado'!$DE$153:$DG$274,MATCH($A1170,'Hoja de Trabajo para listado'!$DE$153:$DE$1048576,0),MATCH((CUADRO!J$5&amp;$E1170),'Hoja de Trabajo para listado'!$DE$151:$DG$151,0)),0)+IFERROR(INDEX('Hoja de Trabajo para listado'!$CD$155:$DC$1048576,MATCH($A1170,'Hoja de Trabajo para listado'!$CD$155:$CD$1048576,0),MATCH((CUADRO!J$5&amp;$E1170),'Hoja de Trabajo para listado'!$CD$151:$DC$151,0)),0)</f>
        <v>0</v>
      </c>
      <c r="K1170" s="314">
        <f ca="1">+IFERROR(INDEX('Hoja de Trabajo para listado'!$A$155:$Z$1048576,MATCH($A1170,'Hoja de Trabajo para listado'!$A$155:$A$1048576,0),MATCH((CUADRO!K$5&amp;$E1170),'Hoja de Trabajo para listado'!$A$151:$Z$151,0)),0)+IFERROR(INDEX('Hoja de Trabajo para listado'!$AB$155:$BA$1048576,MATCH($A1170,'Hoja de Trabajo para listado'!$AB$155:$AB$1048576,0),MATCH((CUADRO!K$5&amp;$E1170),'Hoja de Trabajo para listado'!$AB$151:$BA$151,0)),0)+IFERROR(INDEX('Hoja de Trabajo para listado'!$BC$155:$CB$1048576,MATCH($A1170,'Hoja de Trabajo para listado'!$BC$155:$BC$1048576,0),MATCH((CUADRO!K$5&amp;$E1170),'Hoja de Trabajo para listado'!$BC$151:$CB$151,0)),0)+IFERROR(INDEX('Hoja de Trabajo para listado'!$DE$153:$DG$274,MATCH($A1170,'Hoja de Trabajo para listado'!$DE$153:$DE$1048576,0),MATCH((CUADRO!K$5&amp;$E1170),'Hoja de Trabajo para listado'!$DE$151:$DG$151,0)),0)+IFERROR(INDEX('Hoja de Trabajo para listado'!$CD$155:$DC$1048576,MATCH($A1170,'Hoja de Trabajo para listado'!$CD$155:$CD$1048576,0),MATCH((CUADRO!K$5&amp;$E1170),'Hoja de Trabajo para listado'!$CD$151:$DC$151,0)),0)</f>
        <v>0</v>
      </c>
      <c r="L1170" s="314">
        <f ca="1">+IFERROR(INDEX('Hoja de Trabajo para listado'!$A$155:$Z$1048576,MATCH($A1170,'Hoja de Trabajo para listado'!$A$155:$A$1048576,0),MATCH((CUADRO!L$5&amp;$E1170),'Hoja de Trabajo para listado'!$A$151:$Z$151,0)),0)+IFERROR(INDEX('Hoja de Trabajo para listado'!$AB$155:$BA$1048576,MATCH($A1170,'Hoja de Trabajo para listado'!$AB$155:$AB$1048576,0),MATCH((CUADRO!L$5&amp;$E1170),'Hoja de Trabajo para listado'!$AB$151:$BA$151,0)),0)+IFERROR(INDEX('Hoja de Trabajo para listado'!$BC$155:$CB$1048576,MATCH($A1170,'Hoja de Trabajo para listado'!$BC$155:$BC$1048576,0),MATCH((CUADRO!L$5&amp;$E1170),'Hoja de Trabajo para listado'!$BC$151:$CB$151,0)),0)+IFERROR(INDEX('Hoja de Trabajo para listado'!$DE$153:$DG$274,MATCH($A1170,'Hoja de Trabajo para listado'!$DE$153:$DE$1048576,0),MATCH((CUADRO!L$5&amp;$E1170),'Hoja de Trabajo para listado'!$DE$151:$DG$151,0)),0)+IFERROR(INDEX('Hoja de Trabajo para listado'!$CD$155:$DC$1048576,MATCH($A1170,'Hoja de Trabajo para listado'!$CD$155:$CD$1048576,0),MATCH((CUADRO!L$5&amp;$E1170),'Hoja de Trabajo para listado'!$CD$151:$DC$151,0)),0)</f>
        <v>0</v>
      </c>
      <c r="M1170" s="314">
        <f ca="1">+IFERROR(INDEX('Hoja de Trabajo para listado'!$A$155:$Z$1048576,MATCH($A1170,'Hoja de Trabajo para listado'!$A$155:$A$1048576,0),MATCH((CUADRO!M$5&amp;$E1170),'Hoja de Trabajo para listado'!$A$151:$Z$151,0)),0)+IFERROR(INDEX('Hoja de Trabajo para listado'!$AB$155:$BA$1048576,MATCH($A1170,'Hoja de Trabajo para listado'!$AB$155:$AB$1048576,0),MATCH((CUADRO!M$5&amp;$E1170),'Hoja de Trabajo para listado'!$AB$151:$BA$151,0)),0)+IFERROR(INDEX('Hoja de Trabajo para listado'!$BC$155:$CB$1048576,MATCH($A1170,'Hoja de Trabajo para listado'!$BC$155:$BC$1048576,0),MATCH((CUADRO!M$5&amp;$E1170),'Hoja de Trabajo para listado'!$BC$151:$CB$151,0)),0)+IFERROR(INDEX('Hoja de Trabajo para listado'!$DE$153:$DG$274,MATCH($A1170,'Hoja de Trabajo para listado'!$DE$153:$DE$1048576,0),MATCH((CUADRO!M$5&amp;$E1170),'Hoja de Trabajo para listado'!$DE$151:$DG$151,0)),0)+IFERROR(INDEX('Hoja de Trabajo para listado'!$CD$155:$DC$1048576,MATCH($A1170,'Hoja de Trabajo para listado'!$CD$155:$CD$1048576,0),MATCH((CUADRO!M$5&amp;$E1170),'Hoja de Trabajo para listado'!$CD$151:$DC$151,0)),0)</f>
        <v>0</v>
      </c>
      <c r="N1170" s="314">
        <f ca="1">+IFERROR(INDEX('Hoja de Trabajo para listado'!$A$155:$Z$1048576,MATCH($A1170,'Hoja de Trabajo para listado'!$A$155:$A$1048576,0),MATCH((CUADRO!N$5&amp;$E1170),'Hoja de Trabajo para listado'!$A$151:$Z$151,0)),0)+IFERROR(INDEX('Hoja de Trabajo para listado'!$AB$155:$BA$1048576,MATCH($A1170,'Hoja de Trabajo para listado'!$AB$155:$AB$1048576,0),MATCH((CUADRO!N$5&amp;$E1170),'Hoja de Trabajo para listado'!$AB$151:$BA$151,0)),0)+IFERROR(INDEX('Hoja de Trabajo para listado'!$BC$155:$CB$1048576,MATCH($A1170,'Hoja de Trabajo para listado'!$BC$155:$BC$1048576,0),MATCH((CUADRO!N$5&amp;$E1170),'Hoja de Trabajo para listado'!$BC$151:$CB$151,0)),0)+IFERROR(INDEX('Hoja de Trabajo para listado'!$DE$153:$DG$274,MATCH($A1170,'Hoja de Trabajo para listado'!$DE$153:$DE$1048576,0),MATCH((CUADRO!N$5&amp;$E1170),'Hoja de Trabajo para listado'!$DE$151:$DG$151,0)),0)+IFERROR(INDEX('Hoja de Trabajo para listado'!$CD$155:$DC$1048576,MATCH($A1170,'Hoja de Trabajo para listado'!$CD$155:$CD$1048576,0),MATCH((CUADRO!N$5&amp;$E1170),'Hoja de Trabajo para listado'!$CD$151:$DC$151,0)),0)</f>
        <v>0</v>
      </c>
      <c r="O1170" s="314">
        <f ca="1">+IFERROR(INDEX('Hoja de Trabajo para listado'!$A$155:$Z$1048576,MATCH($A1170,'Hoja de Trabajo para listado'!$A$155:$A$1048576,0),MATCH((CUADRO!O$5&amp;$E1170),'Hoja de Trabajo para listado'!$A$151:$Z$151,0)),0)+IFERROR(INDEX('Hoja de Trabajo para listado'!$AB$155:$BA$1048576,MATCH($A1170,'Hoja de Trabajo para listado'!$AB$155:$AB$1048576,0),MATCH((CUADRO!O$5&amp;$E1170),'Hoja de Trabajo para listado'!$AB$151:$BA$151,0)),0)+IFERROR(INDEX('Hoja de Trabajo para listado'!$BC$155:$CB$1048576,MATCH($A1170,'Hoja de Trabajo para listado'!$BC$155:$BC$1048576,0),MATCH((CUADRO!O$5&amp;$E1170),'Hoja de Trabajo para listado'!$BC$151:$CB$151,0)),0)+IFERROR(INDEX('Hoja de Trabajo para listado'!$DE$153:$DG$274,MATCH($A1170,'Hoja de Trabajo para listado'!$DE$153:$DE$1048576,0),MATCH((CUADRO!O$5&amp;$E1170),'Hoja de Trabajo para listado'!$DE$151:$DG$151,0)),0)+IFERROR(INDEX('Hoja de Trabajo para listado'!$CD$155:$DC$1048576,MATCH($A1170,'Hoja de Trabajo para listado'!$CD$155:$CD$1048576,0),MATCH((CUADRO!O$5&amp;$E1170),'Hoja de Trabajo para listado'!$CD$151:$DC$151,0)),0)</f>
        <v>0</v>
      </c>
      <c r="P1170" s="314">
        <f ca="1">+IFERROR(INDEX('Hoja de Trabajo para listado'!$A$155:$Z$1048576,MATCH($A1170,'Hoja de Trabajo para listado'!$A$155:$A$1048576,0),MATCH((CUADRO!P$5&amp;$E1170),'Hoja de Trabajo para listado'!$A$151:$Z$151,0)),0)+IFERROR(INDEX('Hoja de Trabajo para listado'!$AB$155:$BA$1048576,MATCH($A1170,'Hoja de Trabajo para listado'!$AB$155:$AB$1048576,0),MATCH((CUADRO!P$5&amp;$E1170),'Hoja de Trabajo para listado'!$AB$151:$BA$151,0)),0)+IFERROR(INDEX('Hoja de Trabajo para listado'!$BC$155:$CB$1048576,MATCH($A1170,'Hoja de Trabajo para listado'!$BC$155:$BC$1048576,0),MATCH((CUADRO!P$5&amp;$E1170),'Hoja de Trabajo para listado'!$BC$151:$CB$151,0)),0)+IFERROR(INDEX('Hoja de Trabajo para listado'!$DE$153:$DG$274,MATCH($A1170,'Hoja de Trabajo para listado'!$DE$153:$DE$1048576,0),MATCH((CUADRO!P$5&amp;$E1170),'Hoja de Trabajo para listado'!$DE$151:$DG$151,0)),0)+IFERROR(INDEX('Hoja de Trabajo para listado'!$CD$155:$DC$1048576,MATCH($A1170,'Hoja de Trabajo para listado'!$CD$155:$CD$1048576,0),MATCH((CUADRO!P$5&amp;$E1170),'Hoja de Trabajo para listado'!$CD$151:$DC$151,0)),0)</f>
        <v>0</v>
      </c>
      <c r="Q1170" s="314">
        <f ca="1">+IFERROR(INDEX('Hoja de Trabajo para listado'!$A$155:$Z$1048576,MATCH($A1170,'Hoja de Trabajo para listado'!$A$155:$A$1048576,0),MATCH((CUADRO!Q$5&amp;$E1170),'Hoja de Trabajo para listado'!$A$151:$Z$151,0)),0)+IFERROR(INDEX('Hoja de Trabajo para listado'!$AB$155:$BA$1048576,MATCH($A1170,'Hoja de Trabajo para listado'!$AB$155:$AB$1048576,0),MATCH((CUADRO!Q$5&amp;$E1170),'Hoja de Trabajo para listado'!$AB$151:$BA$151,0)),0)+IFERROR(INDEX('Hoja de Trabajo para listado'!$BC$155:$CB$1048576,MATCH($A1170,'Hoja de Trabajo para listado'!$BC$155:$BC$1048576,0),MATCH((CUADRO!Q$5&amp;$E1170),'Hoja de Trabajo para listado'!$BC$151:$CB$151,0)),0)+IFERROR(INDEX('Hoja de Trabajo para listado'!$DE$153:$DG$274,MATCH($A1170,'Hoja de Trabajo para listado'!$DE$153:$DE$1048576,0),MATCH((CUADRO!Q$5&amp;$E1170),'Hoja de Trabajo para listado'!$DE$151:$DG$151,0)),0)+IFERROR(INDEX('Hoja de Trabajo para listado'!$CD$155:$DC$1048576,MATCH($A1170,'Hoja de Trabajo para listado'!$CD$155:$CD$1048576,0),MATCH((CUADRO!Q$5&amp;$E1170),'Hoja de Trabajo para listado'!$CD$151:$DC$151,0)),0)</f>
        <v>0</v>
      </c>
      <c r="R1170" s="314">
        <f t="shared" ca="1" si="36"/>
        <v>0</v>
      </c>
      <c r="S1170" s="314"/>
      <c r="T1170" s="314">
        <f ca="1">+T1171</f>
        <v>0</v>
      </c>
      <c r="U1170" s="313">
        <f t="shared" si="37"/>
        <v>1</v>
      </c>
      <c r="V1170" s="319" t="str">
        <f>+VLOOKUP(A1170,bd_lista!$A$3:$E$593,5,FALSE)</f>
        <v>Universidades Públicas</v>
      </c>
      <c r="W1170" s="341" t="str">
        <f>+V1170</f>
        <v>Universidades Públicas</v>
      </c>
    </row>
    <row r="1171" spans="1:23" customFormat="1" ht="27" hidden="1" customHeight="1">
      <c r="A1171" s="323">
        <v>148</v>
      </c>
      <c r="B1171" s="418"/>
      <c r="C1171" s="339" t="str">
        <f>+VLOOKUP(A1171,bd_lista!$A$3:$C$593,3,FALSE)</f>
        <v>Universidad Amazónica de Pando</v>
      </c>
      <c r="D1171" s="339"/>
      <c r="E1171" s="319" t="s">
        <v>1419</v>
      </c>
      <c r="F1171" s="314">
        <f ca="1">+IFERROR(INDEX('Hoja de Trabajo para listado'!$A$155:$Z$1048576,MATCH($A1171,'Hoja de Trabajo para listado'!$A$155:$A$1048576,0),MATCH((CUADRO!F$5&amp;$E1171),'Hoja de Trabajo para listado'!$A$151:$Z$151,0)),0)+IFERROR(INDEX('Hoja de Trabajo para listado'!$AB$155:$BA$1048576,MATCH($A1171,'Hoja de Trabajo para listado'!$AB$155:$AB$1048576,0),MATCH((CUADRO!F$5&amp;$E1171),'Hoja de Trabajo para listado'!$AB$151:$BA$151,0)),0)+IFERROR(INDEX('Hoja de Trabajo para listado'!$BC$155:$CB$1048576,MATCH($A1171,'Hoja de Trabajo para listado'!$BC$155:$BC$1048576,0),MATCH((CUADRO!F$5&amp;$E1171),'Hoja de Trabajo para listado'!$BC$151:$CB$151,0)),0)+IFERROR(INDEX('Hoja de Trabajo para listado'!$DE$153:$DG$274,MATCH($A1171,'Hoja de Trabajo para listado'!$DE$153:$DE$1048576,0),MATCH((CUADRO!F$5&amp;$E1171),'Hoja de Trabajo para listado'!$DE$151:$DG$151,0)),0)+IFERROR(INDEX('Hoja de Trabajo para listado'!$CD$155:$DC$1048576,MATCH($A1171,'Hoja de Trabajo para listado'!$CD$155:$CD$1048576,0),MATCH((CUADRO!F$5&amp;$E1171),'Hoja de Trabajo para listado'!$CD$151:$DC$151,0)),0)</f>
        <v>0</v>
      </c>
      <c r="G1171" s="314">
        <f ca="1">+IFERROR(INDEX('Hoja de Trabajo para listado'!$A$155:$Z$1048576,MATCH($A1171,'Hoja de Trabajo para listado'!$A$155:$A$1048576,0),MATCH((CUADRO!G$5&amp;$E1171),'Hoja de Trabajo para listado'!$A$151:$Z$151,0)),0)+IFERROR(INDEX('Hoja de Trabajo para listado'!$AB$155:$BA$1048576,MATCH($A1171,'Hoja de Trabajo para listado'!$AB$155:$AB$1048576,0),MATCH((CUADRO!G$5&amp;$E1171),'Hoja de Trabajo para listado'!$AB$151:$BA$151,0)),0)+IFERROR(INDEX('Hoja de Trabajo para listado'!$BC$155:$CB$1048576,MATCH($A1171,'Hoja de Trabajo para listado'!$BC$155:$BC$1048576,0),MATCH((CUADRO!G$5&amp;$E1171),'Hoja de Trabajo para listado'!$BC$151:$CB$151,0)),0)+IFERROR(INDEX('Hoja de Trabajo para listado'!$DE$153:$DG$274,MATCH($A1171,'Hoja de Trabajo para listado'!$DE$153:$DE$1048576,0),MATCH((CUADRO!G$5&amp;$E1171),'Hoja de Trabajo para listado'!$DE$151:$DG$151,0)),0)+IFERROR(INDEX('Hoja de Trabajo para listado'!$CD$155:$DC$1048576,MATCH($A1171,'Hoja de Trabajo para listado'!$CD$155:$CD$1048576,0),MATCH((CUADRO!G$5&amp;$E1171),'Hoja de Trabajo para listado'!$CD$151:$DC$151,0)),0)</f>
        <v>0</v>
      </c>
      <c r="H1171" s="314">
        <f ca="1">+IFERROR(INDEX('Hoja de Trabajo para listado'!$A$155:$Z$1048576,MATCH($A1171,'Hoja de Trabajo para listado'!$A$155:$A$1048576,0),MATCH((CUADRO!H$5&amp;$E1171),'Hoja de Trabajo para listado'!$A$151:$Z$151,0)),0)+IFERROR(INDEX('Hoja de Trabajo para listado'!$AB$155:$BA$1048576,MATCH($A1171,'Hoja de Trabajo para listado'!$AB$155:$AB$1048576,0),MATCH((CUADRO!H$5&amp;$E1171),'Hoja de Trabajo para listado'!$AB$151:$BA$151,0)),0)+IFERROR(INDEX('Hoja de Trabajo para listado'!$BC$155:$CB$1048576,MATCH($A1171,'Hoja de Trabajo para listado'!$BC$155:$BC$1048576,0),MATCH((CUADRO!H$5&amp;$E1171),'Hoja de Trabajo para listado'!$BC$151:$CB$151,0)),0)+IFERROR(INDEX('Hoja de Trabajo para listado'!$DE$153:$DG$274,MATCH($A1171,'Hoja de Trabajo para listado'!$DE$153:$DE$1048576,0),MATCH((CUADRO!H$5&amp;$E1171),'Hoja de Trabajo para listado'!$DE$151:$DG$151,0)),0)+IFERROR(INDEX('Hoja de Trabajo para listado'!$CD$155:$DC$1048576,MATCH($A1171,'Hoja de Trabajo para listado'!$CD$155:$CD$1048576,0),MATCH((CUADRO!H$5&amp;$E1171),'Hoja de Trabajo para listado'!$CD$151:$DC$151,0)),0)</f>
        <v>0</v>
      </c>
      <c r="I1171" s="314">
        <f ca="1">+IFERROR(INDEX('Hoja de Trabajo para listado'!$A$155:$Z$1048576,MATCH($A1171,'Hoja de Trabajo para listado'!$A$155:$A$1048576,0),MATCH((CUADRO!I$5&amp;$E1171),'Hoja de Trabajo para listado'!$A$151:$Z$151,0)),0)+IFERROR(INDEX('Hoja de Trabajo para listado'!$AB$155:$BA$1048576,MATCH($A1171,'Hoja de Trabajo para listado'!$AB$155:$AB$1048576,0),MATCH((CUADRO!I$5&amp;$E1171),'Hoja de Trabajo para listado'!$AB$151:$BA$151,0)),0)+IFERROR(INDEX('Hoja de Trabajo para listado'!$BC$155:$CB$1048576,MATCH($A1171,'Hoja de Trabajo para listado'!$BC$155:$BC$1048576,0),MATCH((CUADRO!I$5&amp;$E1171),'Hoja de Trabajo para listado'!$BC$151:$CB$151,0)),0)+IFERROR(INDEX('Hoja de Trabajo para listado'!$DE$153:$DG$274,MATCH($A1171,'Hoja de Trabajo para listado'!$DE$153:$DE$1048576,0),MATCH((CUADRO!I$5&amp;$E1171),'Hoja de Trabajo para listado'!$DE$151:$DG$151,0)),0)+IFERROR(INDEX('Hoja de Trabajo para listado'!$CD$155:$DC$1048576,MATCH($A1171,'Hoja de Trabajo para listado'!$CD$155:$CD$1048576,0),MATCH((CUADRO!I$5&amp;$E1171),'Hoja de Trabajo para listado'!$CD$151:$DC$151,0)),0)</f>
        <v>0</v>
      </c>
      <c r="J1171" s="314">
        <f ca="1">+IFERROR(INDEX('Hoja de Trabajo para listado'!$A$155:$Z$1048576,MATCH($A1171,'Hoja de Trabajo para listado'!$A$155:$A$1048576,0),MATCH((CUADRO!J$5&amp;$E1171),'Hoja de Trabajo para listado'!$A$151:$Z$151,0)),0)+IFERROR(INDEX('Hoja de Trabajo para listado'!$AB$155:$BA$1048576,MATCH($A1171,'Hoja de Trabajo para listado'!$AB$155:$AB$1048576,0),MATCH((CUADRO!J$5&amp;$E1171),'Hoja de Trabajo para listado'!$AB$151:$BA$151,0)),0)+IFERROR(INDEX('Hoja de Trabajo para listado'!$BC$155:$CB$1048576,MATCH($A1171,'Hoja de Trabajo para listado'!$BC$155:$BC$1048576,0),MATCH((CUADRO!J$5&amp;$E1171),'Hoja de Trabajo para listado'!$BC$151:$CB$151,0)),0)+IFERROR(INDEX('Hoja de Trabajo para listado'!$DE$153:$DG$274,MATCH($A1171,'Hoja de Trabajo para listado'!$DE$153:$DE$1048576,0),MATCH((CUADRO!J$5&amp;$E1171),'Hoja de Trabajo para listado'!$DE$151:$DG$151,0)),0)+IFERROR(INDEX('Hoja de Trabajo para listado'!$CD$155:$DC$1048576,MATCH($A1171,'Hoja de Trabajo para listado'!$CD$155:$CD$1048576,0),MATCH((CUADRO!J$5&amp;$E1171),'Hoja de Trabajo para listado'!$CD$151:$DC$151,0)),0)</f>
        <v>0</v>
      </c>
      <c r="K1171" s="314">
        <f ca="1">+IFERROR(INDEX('Hoja de Trabajo para listado'!$A$155:$Z$1048576,MATCH($A1171,'Hoja de Trabajo para listado'!$A$155:$A$1048576,0),MATCH((CUADRO!K$5&amp;$E1171),'Hoja de Trabajo para listado'!$A$151:$Z$151,0)),0)+IFERROR(INDEX('Hoja de Trabajo para listado'!$AB$155:$BA$1048576,MATCH($A1171,'Hoja de Trabajo para listado'!$AB$155:$AB$1048576,0),MATCH((CUADRO!K$5&amp;$E1171),'Hoja de Trabajo para listado'!$AB$151:$BA$151,0)),0)+IFERROR(INDEX('Hoja de Trabajo para listado'!$BC$155:$CB$1048576,MATCH($A1171,'Hoja de Trabajo para listado'!$BC$155:$BC$1048576,0),MATCH((CUADRO!K$5&amp;$E1171),'Hoja de Trabajo para listado'!$BC$151:$CB$151,0)),0)+IFERROR(INDEX('Hoja de Trabajo para listado'!$DE$153:$DG$274,MATCH($A1171,'Hoja de Trabajo para listado'!$DE$153:$DE$1048576,0),MATCH((CUADRO!K$5&amp;$E1171),'Hoja de Trabajo para listado'!$DE$151:$DG$151,0)),0)+IFERROR(INDEX('Hoja de Trabajo para listado'!$CD$155:$DC$1048576,MATCH($A1171,'Hoja de Trabajo para listado'!$CD$155:$CD$1048576,0),MATCH((CUADRO!K$5&amp;$E1171),'Hoja de Trabajo para listado'!$CD$151:$DC$151,0)),0)</f>
        <v>0</v>
      </c>
      <c r="L1171" s="314">
        <f ca="1">+IFERROR(INDEX('Hoja de Trabajo para listado'!$A$155:$Z$1048576,MATCH($A1171,'Hoja de Trabajo para listado'!$A$155:$A$1048576,0),MATCH((CUADRO!L$5&amp;$E1171),'Hoja de Trabajo para listado'!$A$151:$Z$151,0)),0)+IFERROR(INDEX('Hoja de Trabajo para listado'!$AB$155:$BA$1048576,MATCH($A1171,'Hoja de Trabajo para listado'!$AB$155:$AB$1048576,0),MATCH((CUADRO!L$5&amp;$E1171),'Hoja de Trabajo para listado'!$AB$151:$BA$151,0)),0)+IFERROR(INDEX('Hoja de Trabajo para listado'!$BC$155:$CB$1048576,MATCH($A1171,'Hoja de Trabajo para listado'!$BC$155:$BC$1048576,0),MATCH((CUADRO!L$5&amp;$E1171),'Hoja de Trabajo para listado'!$BC$151:$CB$151,0)),0)+IFERROR(INDEX('Hoja de Trabajo para listado'!$DE$153:$DG$274,MATCH($A1171,'Hoja de Trabajo para listado'!$DE$153:$DE$1048576,0),MATCH((CUADRO!L$5&amp;$E1171),'Hoja de Trabajo para listado'!$DE$151:$DG$151,0)),0)+IFERROR(INDEX('Hoja de Trabajo para listado'!$CD$155:$DC$1048576,MATCH($A1171,'Hoja de Trabajo para listado'!$CD$155:$CD$1048576,0),MATCH((CUADRO!L$5&amp;$E1171),'Hoja de Trabajo para listado'!$CD$151:$DC$151,0)),0)</f>
        <v>0</v>
      </c>
      <c r="M1171" s="314">
        <f ca="1">+IFERROR(INDEX('Hoja de Trabajo para listado'!$A$155:$Z$1048576,MATCH($A1171,'Hoja de Trabajo para listado'!$A$155:$A$1048576,0),MATCH((CUADRO!M$5&amp;$E1171),'Hoja de Trabajo para listado'!$A$151:$Z$151,0)),0)+IFERROR(INDEX('Hoja de Trabajo para listado'!$AB$155:$BA$1048576,MATCH($A1171,'Hoja de Trabajo para listado'!$AB$155:$AB$1048576,0),MATCH((CUADRO!M$5&amp;$E1171),'Hoja de Trabajo para listado'!$AB$151:$BA$151,0)),0)+IFERROR(INDEX('Hoja de Trabajo para listado'!$BC$155:$CB$1048576,MATCH($A1171,'Hoja de Trabajo para listado'!$BC$155:$BC$1048576,0),MATCH((CUADRO!M$5&amp;$E1171),'Hoja de Trabajo para listado'!$BC$151:$CB$151,0)),0)+IFERROR(INDEX('Hoja de Trabajo para listado'!$DE$153:$DG$274,MATCH($A1171,'Hoja de Trabajo para listado'!$DE$153:$DE$1048576,0),MATCH((CUADRO!M$5&amp;$E1171),'Hoja de Trabajo para listado'!$DE$151:$DG$151,0)),0)+IFERROR(INDEX('Hoja de Trabajo para listado'!$CD$155:$DC$1048576,MATCH($A1171,'Hoja de Trabajo para listado'!$CD$155:$CD$1048576,0),MATCH((CUADRO!M$5&amp;$E1171),'Hoja de Trabajo para listado'!$CD$151:$DC$151,0)),0)</f>
        <v>0</v>
      </c>
      <c r="N1171" s="314">
        <f ca="1">+IFERROR(INDEX('Hoja de Trabajo para listado'!$A$155:$Z$1048576,MATCH($A1171,'Hoja de Trabajo para listado'!$A$155:$A$1048576,0),MATCH((CUADRO!N$5&amp;$E1171),'Hoja de Trabajo para listado'!$A$151:$Z$151,0)),0)+IFERROR(INDEX('Hoja de Trabajo para listado'!$AB$155:$BA$1048576,MATCH($A1171,'Hoja de Trabajo para listado'!$AB$155:$AB$1048576,0),MATCH((CUADRO!N$5&amp;$E1171),'Hoja de Trabajo para listado'!$AB$151:$BA$151,0)),0)+IFERROR(INDEX('Hoja de Trabajo para listado'!$BC$155:$CB$1048576,MATCH($A1171,'Hoja de Trabajo para listado'!$BC$155:$BC$1048576,0),MATCH((CUADRO!N$5&amp;$E1171),'Hoja de Trabajo para listado'!$BC$151:$CB$151,0)),0)+IFERROR(INDEX('Hoja de Trabajo para listado'!$DE$153:$DG$274,MATCH($A1171,'Hoja de Trabajo para listado'!$DE$153:$DE$1048576,0),MATCH((CUADRO!N$5&amp;$E1171),'Hoja de Trabajo para listado'!$DE$151:$DG$151,0)),0)+IFERROR(INDEX('Hoja de Trabajo para listado'!$CD$155:$DC$1048576,MATCH($A1171,'Hoja de Trabajo para listado'!$CD$155:$CD$1048576,0),MATCH((CUADRO!N$5&amp;$E1171),'Hoja de Trabajo para listado'!$CD$151:$DC$151,0)),0)</f>
        <v>0</v>
      </c>
      <c r="O1171" s="314">
        <f ca="1">+IFERROR(INDEX('Hoja de Trabajo para listado'!$A$155:$Z$1048576,MATCH($A1171,'Hoja de Trabajo para listado'!$A$155:$A$1048576,0),MATCH((CUADRO!O$5&amp;$E1171),'Hoja de Trabajo para listado'!$A$151:$Z$151,0)),0)+IFERROR(INDEX('Hoja de Trabajo para listado'!$AB$155:$BA$1048576,MATCH($A1171,'Hoja de Trabajo para listado'!$AB$155:$AB$1048576,0),MATCH((CUADRO!O$5&amp;$E1171),'Hoja de Trabajo para listado'!$AB$151:$BA$151,0)),0)+IFERROR(INDEX('Hoja de Trabajo para listado'!$BC$155:$CB$1048576,MATCH($A1171,'Hoja de Trabajo para listado'!$BC$155:$BC$1048576,0),MATCH((CUADRO!O$5&amp;$E1171),'Hoja de Trabajo para listado'!$BC$151:$CB$151,0)),0)+IFERROR(INDEX('Hoja de Trabajo para listado'!$DE$153:$DG$274,MATCH($A1171,'Hoja de Trabajo para listado'!$DE$153:$DE$1048576,0),MATCH((CUADRO!O$5&amp;$E1171),'Hoja de Trabajo para listado'!$DE$151:$DG$151,0)),0)+IFERROR(INDEX('Hoja de Trabajo para listado'!$CD$155:$DC$1048576,MATCH($A1171,'Hoja de Trabajo para listado'!$CD$155:$CD$1048576,0),MATCH((CUADRO!O$5&amp;$E1171),'Hoja de Trabajo para listado'!$CD$151:$DC$151,0)),0)</f>
        <v>0</v>
      </c>
      <c r="P1171" s="314">
        <f ca="1">+IFERROR(INDEX('Hoja de Trabajo para listado'!$A$155:$Z$1048576,MATCH($A1171,'Hoja de Trabajo para listado'!$A$155:$A$1048576,0),MATCH((CUADRO!P$5&amp;$E1171),'Hoja de Trabajo para listado'!$A$151:$Z$151,0)),0)+IFERROR(INDEX('Hoja de Trabajo para listado'!$AB$155:$BA$1048576,MATCH($A1171,'Hoja de Trabajo para listado'!$AB$155:$AB$1048576,0),MATCH((CUADRO!P$5&amp;$E1171),'Hoja de Trabajo para listado'!$AB$151:$BA$151,0)),0)+IFERROR(INDEX('Hoja de Trabajo para listado'!$BC$155:$CB$1048576,MATCH($A1171,'Hoja de Trabajo para listado'!$BC$155:$BC$1048576,0),MATCH((CUADRO!P$5&amp;$E1171),'Hoja de Trabajo para listado'!$BC$151:$CB$151,0)),0)+IFERROR(INDEX('Hoja de Trabajo para listado'!$DE$153:$DG$274,MATCH($A1171,'Hoja de Trabajo para listado'!$DE$153:$DE$1048576,0),MATCH((CUADRO!P$5&amp;$E1171),'Hoja de Trabajo para listado'!$DE$151:$DG$151,0)),0)+IFERROR(INDEX('Hoja de Trabajo para listado'!$CD$155:$DC$1048576,MATCH($A1171,'Hoja de Trabajo para listado'!$CD$155:$CD$1048576,0),MATCH((CUADRO!P$5&amp;$E1171),'Hoja de Trabajo para listado'!$CD$151:$DC$151,0)),0)</f>
        <v>0</v>
      </c>
      <c r="Q1171" s="314">
        <f ca="1">+IFERROR(INDEX('Hoja de Trabajo para listado'!$A$155:$Z$1048576,MATCH($A1171,'Hoja de Trabajo para listado'!$A$155:$A$1048576,0),MATCH((CUADRO!Q$5&amp;$E1171),'Hoja de Trabajo para listado'!$A$151:$Z$151,0)),0)+IFERROR(INDEX('Hoja de Trabajo para listado'!$AB$155:$BA$1048576,MATCH($A1171,'Hoja de Trabajo para listado'!$AB$155:$AB$1048576,0),MATCH((CUADRO!Q$5&amp;$E1171),'Hoja de Trabajo para listado'!$AB$151:$BA$151,0)),0)+IFERROR(INDEX('Hoja de Trabajo para listado'!$BC$155:$CB$1048576,MATCH($A1171,'Hoja de Trabajo para listado'!$BC$155:$BC$1048576,0),MATCH((CUADRO!Q$5&amp;$E1171),'Hoja de Trabajo para listado'!$BC$151:$CB$151,0)),0)+IFERROR(INDEX('Hoja de Trabajo para listado'!$DE$153:$DG$274,MATCH($A1171,'Hoja de Trabajo para listado'!$DE$153:$DE$1048576,0),MATCH((CUADRO!Q$5&amp;$E1171),'Hoja de Trabajo para listado'!$DE$151:$DG$151,0)),0)+IFERROR(INDEX('Hoja de Trabajo para listado'!$CD$155:$DC$1048576,MATCH($A1171,'Hoja de Trabajo para listado'!$CD$155:$CD$1048576,0),MATCH((CUADRO!Q$5&amp;$E1171),'Hoja de Trabajo para listado'!$CD$151:$DC$151,0)),0)</f>
        <v>0</v>
      </c>
      <c r="R1171" s="314">
        <f t="shared" ca="1" si="36"/>
        <v>0</v>
      </c>
      <c r="S1171" s="314">
        <f ca="1">+R1170+R1171</f>
        <v>0</v>
      </c>
      <c r="T1171" s="314">
        <f ca="1">+S1171</f>
        <v>0</v>
      </c>
      <c r="U1171" s="313">
        <f t="shared" si="37"/>
        <v>2</v>
      </c>
      <c r="V1171" s="319" t="str">
        <f>+VLOOKUP(A1171,bd_lista!$A$3:$E$593,5,FALSE)</f>
        <v>Universidades Públicas</v>
      </c>
      <c r="W1171" s="320"/>
    </row>
    <row r="1172" spans="1:23" customFormat="1" ht="27" hidden="1" customHeight="1">
      <c r="A1172" s="323">
        <v>294</v>
      </c>
      <c r="B1172" s="418">
        <f>+A1172</f>
        <v>294</v>
      </c>
      <c r="C1172" s="318" t="str">
        <f>+VLOOKUP(A1172,bd_lista!$A$3:$C$593,3,FALSE)</f>
        <v>Univ. Indígena Bol. Comun. Intercultl Prod. Tupak Katari</v>
      </c>
      <c r="D1172" s="339" t="str">
        <f>+C1172</f>
        <v>Univ. Indígena Bol. Comun. Intercultl Prod. Tupak Katari</v>
      </c>
      <c r="E1172" s="318" t="s">
        <v>1418</v>
      </c>
      <c r="F1172" s="314">
        <f ca="1">+IFERROR(INDEX('Hoja de Trabajo para listado'!$A$155:$Z$1048576,MATCH($A1172,'Hoja de Trabajo para listado'!$A$155:$A$1048576,0),MATCH((CUADRO!F$5&amp;$E1172),'Hoja de Trabajo para listado'!$A$151:$Z$151,0)),0)+IFERROR(INDEX('Hoja de Trabajo para listado'!$AB$155:$BA$1048576,MATCH($A1172,'Hoja de Trabajo para listado'!$AB$155:$AB$1048576,0),MATCH((CUADRO!F$5&amp;$E1172),'Hoja de Trabajo para listado'!$AB$151:$BA$151,0)),0)+IFERROR(INDEX('Hoja de Trabajo para listado'!$BC$155:$CB$1048576,MATCH($A1172,'Hoja de Trabajo para listado'!$BC$155:$BC$1048576,0),MATCH((CUADRO!F$5&amp;$E1172),'Hoja de Trabajo para listado'!$BC$151:$CB$151,0)),0)+IFERROR(INDEX('Hoja de Trabajo para listado'!$DE$153:$DG$274,MATCH($A1172,'Hoja de Trabajo para listado'!$DE$153:$DE$1048576,0),MATCH((CUADRO!F$5&amp;$E1172),'Hoja de Trabajo para listado'!$DE$151:$DG$151,0)),0)+IFERROR(INDEX('Hoja de Trabajo para listado'!$CD$155:$DC$1048576,MATCH($A1172,'Hoja de Trabajo para listado'!$CD$155:$CD$1048576,0),MATCH((CUADRO!F$5&amp;$E1172),'Hoja de Trabajo para listado'!$CD$151:$DC$151,0)),0)</f>
        <v>0</v>
      </c>
      <c r="G1172" s="314">
        <f ca="1">+IFERROR(INDEX('Hoja de Trabajo para listado'!$A$155:$Z$1048576,MATCH($A1172,'Hoja de Trabajo para listado'!$A$155:$A$1048576,0),MATCH((CUADRO!G$5&amp;$E1172),'Hoja de Trabajo para listado'!$A$151:$Z$151,0)),0)+IFERROR(INDEX('Hoja de Trabajo para listado'!$AB$155:$BA$1048576,MATCH($A1172,'Hoja de Trabajo para listado'!$AB$155:$AB$1048576,0),MATCH((CUADRO!G$5&amp;$E1172),'Hoja de Trabajo para listado'!$AB$151:$BA$151,0)),0)+IFERROR(INDEX('Hoja de Trabajo para listado'!$BC$155:$CB$1048576,MATCH($A1172,'Hoja de Trabajo para listado'!$BC$155:$BC$1048576,0),MATCH((CUADRO!G$5&amp;$E1172),'Hoja de Trabajo para listado'!$BC$151:$CB$151,0)),0)+IFERROR(INDEX('Hoja de Trabajo para listado'!$DE$153:$DG$274,MATCH($A1172,'Hoja de Trabajo para listado'!$DE$153:$DE$1048576,0),MATCH((CUADRO!G$5&amp;$E1172),'Hoja de Trabajo para listado'!$DE$151:$DG$151,0)),0)+IFERROR(INDEX('Hoja de Trabajo para listado'!$CD$155:$DC$1048576,MATCH($A1172,'Hoja de Trabajo para listado'!$CD$155:$CD$1048576,0),MATCH((CUADRO!G$5&amp;$E1172),'Hoja de Trabajo para listado'!$CD$151:$DC$151,0)),0)</f>
        <v>0</v>
      </c>
      <c r="H1172" s="314">
        <f ca="1">+IFERROR(INDEX('Hoja de Trabajo para listado'!$A$155:$Z$1048576,MATCH($A1172,'Hoja de Trabajo para listado'!$A$155:$A$1048576,0),MATCH((CUADRO!H$5&amp;$E1172),'Hoja de Trabajo para listado'!$A$151:$Z$151,0)),0)+IFERROR(INDEX('Hoja de Trabajo para listado'!$AB$155:$BA$1048576,MATCH($A1172,'Hoja de Trabajo para listado'!$AB$155:$AB$1048576,0),MATCH((CUADRO!H$5&amp;$E1172),'Hoja de Trabajo para listado'!$AB$151:$BA$151,0)),0)+IFERROR(INDEX('Hoja de Trabajo para listado'!$BC$155:$CB$1048576,MATCH($A1172,'Hoja de Trabajo para listado'!$BC$155:$BC$1048576,0),MATCH((CUADRO!H$5&amp;$E1172),'Hoja de Trabajo para listado'!$BC$151:$CB$151,0)),0)+IFERROR(INDEX('Hoja de Trabajo para listado'!$DE$153:$DG$274,MATCH($A1172,'Hoja de Trabajo para listado'!$DE$153:$DE$1048576,0),MATCH((CUADRO!H$5&amp;$E1172),'Hoja de Trabajo para listado'!$DE$151:$DG$151,0)),0)+IFERROR(INDEX('Hoja de Trabajo para listado'!$CD$155:$DC$1048576,MATCH($A1172,'Hoja de Trabajo para listado'!$CD$155:$CD$1048576,0),MATCH((CUADRO!H$5&amp;$E1172),'Hoja de Trabajo para listado'!$CD$151:$DC$151,0)),0)</f>
        <v>0</v>
      </c>
      <c r="I1172" s="314">
        <f ca="1">+IFERROR(INDEX('Hoja de Trabajo para listado'!$A$155:$Z$1048576,MATCH($A1172,'Hoja de Trabajo para listado'!$A$155:$A$1048576,0),MATCH((CUADRO!I$5&amp;$E1172),'Hoja de Trabajo para listado'!$A$151:$Z$151,0)),0)+IFERROR(INDEX('Hoja de Trabajo para listado'!$AB$155:$BA$1048576,MATCH($A1172,'Hoja de Trabajo para listado'!$AB$155:$AB$1048576,0),MATCH((CUADRO!I$5&amp;$E1172),'Hoja de Trabajo para listado'!$AB$151:$BA$151,0)),0)+IFERROR(INDEX('Hoja de Trabajo para listado'!$BC$155:$CB$1048576,MATCH($A1172,'Hoja de Trabajo para listado'!$BC$155:$BC$1048576,0),MATCH((CUADRO!I$5&amp;$E1172),'Hoja de Trabajo para listado'!$BC$151:$CB$151,0)),0)+IFERROR(INDEX('Hoja de Trabajo para listado'!$DE$153:$DG$274,MATCH($A1172,'Hoja de Trabajo para listado'!$DE$153:$DE$1048576,0),MATCH((CUADRO!I$5&amp;$E1172),'Hoja de Trabajo para listado'!$DE$151:$DG$151,0)),0)+IFERROR(INDEX('Hoja de Trabajo para listado'!$CD$155:$DC$1048576,MATCH($A1172,'Hoja de Trabajo para listado'!$CD$155:$CD$1048576,0),MATCH((CUADRO!I$5&amp;$E1172),'Hoja de Trabajo para listado'!$CD$151:$DC$151,0)),0)</f>
        <v>0</v>
      </c>
      <c r="J1172" s="314">
        <f ca="1">+IFERROR(INDEX('Hoja de Trabajo para listado'!$A$155:$Z$1048576,MATCH($A1172,'Hoja de Trabajo para listado'!$A$155:$A$1048576,0),MATCH((CUADRO!J$5&amp;$E1172),'Hoja de Trabajo para listado'!$A$151:$Z$151,0)),0)+IFERROR(INDEX('Hoja de Trabajo para listado'!$AB$155:$BA$1048576,MATCH($A1172,'Hoja de Trabajo para listado'!$AB$155:$AB$1048576,0),MATCH((CUADRO!J$5&amp;$E1172),'Hoja de Trabajo para listado'!$AB$151:$BA$151,0)),0)+IFERROR(INDEX('Hoja de Trabajo para listado'!$BC$155:$CB$1048576,MATCH($A1172,'Hoja de Trabajo para listado'!$BC$155:$BC$1048576,0),MATCH((CUADRO!J$5&amp;$E1172),'Hoja de Trabajo para listado'!$BC$151:$CB$151,0)),0)+IFERROR(INDEX('Hoja de Trabajo para listado'!$DE$153:$DG$274,MATCH($A1172,'Hoja de Trabajo para listado'!$DE$153:$DE$1048576,0),MATCH((CUADRO!J$5&amp;$E1172),'Hoja de Trabajo para listado'!$DE$151:$DG$151,0)),0)+IFERROR(INDEX('Hoja de Trabajo para listado'!$CD$155:$DC$1048576,MATCH($A1172,'Hoja de Trabajo para listado'!$CD$155:$CD$1048576,0),MATCH((CUADRO!J$5&amp;$E1172),'Hoja de Trabajo para listado'!$CD$151:$DC$151,0)),0)</f>
        <v>0</v>
      </c>
      <c r="K1172" s="314">
        <f ca="1">+IFERROR(INDEX('Hoja de Trabajo para listado'!$A$155:$Z$1048576,MATCH($A1172,'Hoja de Trabajo para listado'!$A$155:$A$1048576,0),MATCH((CUADRO!K$5&amp;$E1172),'Hoja de Trabajo para listado'!$A$151:$Z$151,0)),0)+IFERROR(INDEX('Hoja de Trabajo para listado'!$AB$155:$BA$1048576,MATCH($A1172,'Hoja de Trabajo para listado'!$AB$155:$AB$1048576,0),MATCH((CUADRO!K$5&amp;$E1172),'Hoja de Trabajo para listado'!$AB$151:$BA$151,0)),0)+IFERROR(INDEX('Hoja de Trabajo para listado'!$BC$155:$CB$1048576,MATCH($A1172,'Hoja de Trabajo para listado'!$BC$155:$BC$1048576,0),MATCH((CUADRO!K$5&amp;$E1172),'Hoja de Trabajo para listado'!$BC$151:$CB$151,0)),0)+IFERROR(INDEX('Hoja de Trabajo para listado'!$DE$153:$DG$274,MATCH($A1172,'Hoja de Trabajo para listado'!$DE$153:$DE$1048576,0),MATCH((CUADRO!K$5&amp;$E1172),'Hoja de Trabajo para listado'!$DE$151:$DG$151,0)),0)+IFERROR(INDEX('Hoja de Trabajo para listado'!$CD$155:$DC$1048576,MATCH($A1172,'Hoja de Trabajo para listado'!$CD$155:$CD$1048576,0),MATCH((CUADRO!K$5&amp;$E1172),'Hoja de Trabajo para listado'!$CD$151:$DC$151,0)),0)</f>
        <v>0</v>
      </c>
      <c r="L1172" s="314">
        <f ca="1">+IFERROR(INDEX('Hoja de Trabajo para listado'!$A$155:$Z$1048576,MATCH($A1172,'Hoja de Trabajo para listado'!$A$155:$A$1048576,0),MATCH((CUADRO!L$5&amp;$E1172),'Hoja de Trabajo para listado'!$A$151:$Z$151,0)),0)+IFERROR(INDEX('Hoja de Trabajo para listado'!$AB$155:$BA$1048576,MATCH($A1172,'Hoja de Trabajo para listado'!$AB$155:$AB$1048576,0),MATCH((CUADRO!L$5&amp;$E1172),'Hoja de Trabajo para listado'!$AB$151:$BA$151,0)),0)+IFERROR(INDEX('Hoja de Trabajo para listado'!$BC$155:$CB$1048576,MATCH($A1172,'Hoja de Trabajo para listado'!$BC$155:$BC$1048576,0),MATCH((CUADRO!L$5&amp;$E1172),'Hoja de Trabajo para listado'!$BC$151:$CB$151,0)),0)+IFERROR(INDEX('Hoja de Trabajo para listado'!$DE$153:$DG$274,MATCH($A1172,'Hoja de Trabajo para listado'!$DE$153:$DE$1048576,0),MATCH((CUADRO!L$5&amp;$E1172),'Hoja de Trabajo para listado'!$DE$151:$DG$151,0)),0)+IFERROR(INDEX('Hoja de Trabajo para listado'!$CD$155:$DC$1048576,MATCH($A1172,'Hoja de Trabajo para listado'!$CD$155:$CD$1048576,0),MATCH((CUADRO!L$5&amp;$E1172),'Hoja de Trabajo para listado'!$CD$151:$DC$151,0)),0)</f>
        <v>0</v>
      </c>
      <c r="M1172" s="314">
        <f ca="1">+IFERROR(INDEX('Hoja de Trabajo para listado'!$A$155:$Z$1048576,MATCH($A1172,'Hoja de Trabajo para listado'!$A$155:$A$1048576,0),MATCH((CUADRO!M$5&amp;$E1172),'Hoja de Trabajo para listado'!$A$151:$Z$151,0)),0)+IFERROR(INDEX('Hoja de Trabajo para listado'!$AB$155:$BA$1048576,MATCH($A1172,'Hoja de Trabajo para listado'!$AB$155:$AB$1048576,0),MATCH((CUADRO!M$5&amp;$E1172),'Hoja de Trabajo para listado'!$AB$151:$BA$151,0)),0)+IFERROR(INDEX('Hoja de Trabajo para listado'!$BC$155:$CB$1048576,MATCH($A1172,'Hoja de Trabajo para listado'!$BC$155:$BC$1048576,0),MATCH((CUADRO!M$5&amp;$E1172),'Hoja de Trabajo para listado'!$BC$151:$CB$151,0)),0)+IFERROR(INDEX('Hoja de Trabajo para listado'!$DE$153:$DG$274,MATCH($A1172,'Hoja de Trabajo para listado'!$DE$153:$DE$1048576,0),MATCH((CUADRO!M$5&amp;$E1172),'Hoja de Trabajo para listado'!$DE$151:$DG$151,0)),0)+IFERROR(INDEX('Hoja de Trabajo para listado'!$CD$155:$DC$1048576,MATCH($A1172,'Hoja de Trabajo para listado'!$CD$155:$CD$1048576,0),MATCH((CUADRO!M$5&amp;$E1172),'Hoja de Trabajo para listado'!$CD$151:$DC$151,0)),0)</f>
        <v>0</v>
      </c>
      <c r="N1172" s="314">
        <f ca="1">+IFERROR(INDEX('Hoja de Trabajo para listado'!$A$155:$Z$1048576,MATCH($A1172,'Hoja de Trabajo para listado'!$A$155:$A$1048576,0),MATCH((CUADRO!N$5&amp;$E1172),'Hoja de Trabajo para listado'!$A$151:$Z$151,0)),0)+IFERROR(INDEX('Hoja de Trabajo para listado'!$AB$155:$BA$1048576,MATCH($A1172,'Hoja de Trabajo para listado'!$AB$155:$AB$1048576,0),MATCH((CUADRO!N$5&amp;$E1172),'Hoja de Trabajo para listado'!$AB$151:$BA$151,0)),0)+IFERROR(INDEX('Hoja de Trabajo para listado'!$BC$155:$CB$1048576,MATCH($A1172,'Hoja de Trabajo para listado'!$BC$155:$BC$1048576,0),MATCH((CUADRO!N$5&amp;$E1172),'Hoja de Trabajo para listado'!$BC$151:$CB$151,0)),0)+IFERROR(INDEX('Hoja de Trabajo para listado'!$DE$153:$DG$274,MATCH($A1172,'Hoja de Trabajo para listado'!$DE$153:$DE$1048576,0),MATCH((CUADRO!N$5&amp;$E1172),'Hoja de Trabajo para listado'!$DE$151:$DG$151,0)),0)+IFERROR(INDEX('Hoja de Trabajo para listado'!$CD$155:$DC$1048576,MATCH($A1172,'Hoja de Trabajo para listado'!$CD$155:$CD$1048576,0),MATCH((CUADRO!N$5&amp;$E1172),'Hoja de Trabajo para listado'!$CD$151:$DC$151,0)),0)</f>
        <v>0</v>
      </c>
      <c r="O1172" s="314">
        <f ca="1">+IFERROR(INDEX('Hoja de Trabajo para listado'!$A$155:$Z$1048576,MATCH($A1172,'Hoja de Trabajo para listado'!$A$155:$A$1048576,0),MATCH((CUADRO!O$5&amp;$E1172),'Hoja de Trabajo para listado'!$A$151:$Z$151,0)),0)+IFERROR(INDEX('Hoja de Trabajo para listado'!$AB$155:$BA$1048576,MATCH($A1172,'Hoja de Trabajo para listado'!$AB$155:$AB$1048576,0),MATCH((CUADRO!O$5&amp;$E1172),'Hoja de Trabajo para listado'!$AB$151:$BA$151,0)),0)+IFERROR(INDEX('Hoja de Trabajo para listado'!$BC$155:$CB$1048576,MATCH($A1172,'Hoja de Trabajo para listado'!$BC$155:$BC$1048576,0),MATCH((CUADRO!O$5&amp;$E1172),'Hoja de Trabajo para listado'!$BC$151:$CB$151,0)),0)+IFERROR(INDEX('Hoja de Trabajo para listado'!$DE$153:$DG$274,MATCH($A1172,'Hoja de Trabajo para listado'!$DE$153:$DE$1048576,0),MATCH((CUADRO!O$5&amp;$E1172),'Hoja de Trabajo para listado'!$DE$151:$DG$151,0)),0)+IFERROR(INDEX('Hoja de Trabajo para listado'!$CD$155:$DC$1048576,MATCH($A1172,'Hoja de Trabajo para listado'!$CD$155:$CD$1048576,0),MATCH((CUADRO!O$5&amp;$E1172),'Hoja de Trabajo para listado'!$CD$151:$DC$151,0)),0)</f>
        <v>0</v>
      </c>
      <c r="P1172" s="314">
        <f ca="1">+IFERROR(INDEX('Hoja de Trabajo para listado'!$A$155:$Z$1048576,MATCH($A1172,'Hoja de Trabajo para listado'!$A$155:$A$1048576,0),MATCH((CUADRO!P$5&amp;$E1172),'Hoja de Trabajo para listado'!$A$151:$Z$151,0)),0)+IFERROR(INDEX('Hoja de Trabajo para listado'!$AB$155:$BA$1048576,MATCH($A1172,'Hoja de Trabajo para listado'!$AB$155:$AB$1048576,0),MATCH((CUADRO!P$5&amp;$E1172),'Hoja de Trabajo para listado'!$AB$151:$BA$151,0)),0)+IFERROR(INDEX('Hoja de Trabajo para listado'!$BC$155:$CB$1048576,MATCH($A1172,'Hoja de Trabajo para listado'!$BC$155:$BC$1048576,0),MATCH((CUADRO!P$5&amp;$E1172),'Hoja de Trabajo para listado'!$BC$151:$CB$151,0)),0)+IFERROR(INDEX('Hoja de Trabajo para listado'!$DE$153:$DG$274,MATCH($A1172,'Hoja de Trabajo para listado'!$DE$153:$DE$1048576,0),MATCH((CUADRO!P$5&amp;$E1172),'Hoja de Trabajo para listado'!$DE$151:$DG$151,0)),0)+IFERROR(INDEX('Hoja de Trabajo para listado'!$CD$155:$DC$1048576,MATCH($A1172,'Hoja de Trabajo para listado'!$CD$155:$CD$1048576,0),MATCH((CUADRO!P$5&amp;$E1172),'Hoja de Trabajo para listado'!$CD$151:$DC$151,0)),0)</f>
        <v>0</v>
      </c>
      <c r="Q1172" s="314">
        <f ca="1">+IFERROR(INDEX('Hoja de Trabajo para listado'!$A$155:$Z$1048576,MATCH($A1172,'Hoja de Trabajo para listado'!$A$155:$A$1048576,0),MATCH((CUADRO!Q$5&amp;$E1172),'Hoja de Trabajo para listado'!$A$151:$Z$151,0)),0)+IFERROR(INDEX('Hoja de Trabajo para listado'!$AB$155:$BA$1048576,MATCH($A1172,'Hoja de Trabajo para listado'!$AB$155:$AB$1048576,0),MATCH((CUADRO!Q$5&amp;$E1172),'Hoja de Trabajo para listado'!$AB$151:$BA$151,0)),0)+IFERROR(INDEX('Hoja de Trabajo para listado'!$BC$155:$CB$1048576,MATCH($A1172,'Hoja de Trabajo para listado'!$BC$155:$BC$1048576,0),MATCH((CUADRO!Q$5&amp;$E1172),'Hoja de Trabajo para listado'!$BC$151:$CB$151,0)),0)+IFERROR(INDEX('Hoja de Trabajo para listado'!$DE$153:$DG$274,MATCH($A1172,'Hoja de Trabajo para listado'!$DE$153:$DE$1048576,0),MATCH((CUADRO!Q$5&amp;$E1172),'Hoja de Trabajo para listado'!$DE$151:$DG$151,0)),0)+IFERROR(INDEX('Hoja de Trabajo para listado'!$CD$155:$DC$1048576,MATCH($A1172,'Hoja de Trabajo para listado'!$CD$155:$CD$1048576,0),MATCH((CUADRO!Q$5&amp;$E1172),'Hoja de Trabajo para listado'!$CD$151:$DC$151,0)),0)</f>
        <v>0</v>
      </c>
      <c r="R1172" s="314">
        <f t="shared" ca="1" si="36"/>
        <v>0</v>
      </c>
      <c r="S1172" s="314"/>
      <c r="T1172" s="314">
        <f ca="1">+T1173</f>
        <v>0</v>
      </c>
      <c r="U1172" s="313">
        <f t="shared" si="37"/>
        <v>1</v>
      </c>
      <c r="V1172" s="319" t="str">
        <f>+VLOOKUP(A1172,bd_lista!$A$3:$E$593,5,FALSE)</f>
        <v>Universidades Públicas</v>
      </c>
      <c r="W1172" s="341" t="str">
        <f>+V1172</f>
        <v>Universidades Públicas</v>
      </c>
    </row>
    <row r="1173" spans="1:23" customFormat="1" ht="27" hidden="1" customHeight="1">
      <c r="A1173" s="323">
        <v>294</v>
      </c>
      <c r="B1173" s="418"/>
      <c r="C1173" s="339" t="str">
        <f>+VLOOKUP(A1173,bd_lista!$A$3:$C$593,3,FALSE)</f>
        <v>Univ. Indígena Bol. Comun. Intercultl Prod. Tupak Katari</v>
      </c>
      <c r="D1173" s="339"/>
      <c r="E1173" s="319" t="s">
        <v>1419</v>
      </c>
      <c r="F1173" s="314">
        <f ca="1">+IFERROR(INDEX('Hoja de Trabajo para listado'!$A$155:$Z$1048576,MATCH($A1173,'Hoja de Trabajo para listado'!$A$155:$A$1048576,0),MATCH((CUADRO!F$5&amp;$E1173),'Hoja de Trabajo para listado'!$A$151:$Z$151,0)),0)+IFERROR(INDEX('Hoja de Trabajo para listado'!$AB$155:$BA$1048576,MATCH($A1173,'Hoja de Trabajo para listado'!$AB$155:$AB$1048576,0),MATCH((CUADRO!F$5&amp;$E1173),'Hoja de Trabajo para listado'!$AB$151:$BA$151,0)),0)+IFERROR(INDEX('Hoja de Trabajo para listado'!$BC$155:$CB$1048576,MATCH($A1173,'Hoja de Trabajo para listado'!$BC$155:$BC$1048576,0),MATCH((CUADRO!F$5&amp;$E1173),'Hoja de Trabajo para listado'!$BC$151:$CB$151,0)),0)+IFERROR(INDEX('Hoja de Trabajo para listado'!$DE$153:$DG$274,MATCH($A1173,'Hoja de Trabajo para listado'!$DE$153:$DE$1048576,0),MATCH((CUADRO!F$5&amp;$E1173),'Hoja de Trabajo para listado'!$DE$151:$DG$151,0)),0)+IFERROR(INDEX('Hoja de Trabajo para listado'!$CD$155:$DC$1048576,MATCH($A1173,'Hoja de Trabajo para listado'!$CD$155:$CD$1048576,0),MATCH((CUADRO!F$5&amp;$E1173),'Hoja de Trabajo para listado'!$CD$151:$DC$151,0)),0)</f>
        <v>0</v>
      </c>
      <c r="G1173" s="314">
        <f ca="1">+IFERROR(INDEX('Hoja de Trabajo para listado'!$A$155:$Z$1048576,MATCH($A1173,'Hoja de Trabajo para listado'!$A$155:$A$1048576,0),MATCH((CUADRO!G$5&amp;$E1173),'Hoja de Trabajo para listado'!$A$151:$Z$151,0)),0)+IFERROR(INDEX('Hoja de Trabajo para listado'!$AB$155:$BA$1048576,MATCH($A1173,'Hoja de Trabajo para listado'!$AB$155:$AB$1048576,0),MATCH((CUADRO!G$5&amp;$E1173),'Hoja de Trabajo para listado'!$AB$151:$BA$151,0)),0)+IFERROR(INDEX('Hoja de Trabajo para listado'!$BC$155:$CB$1048576,MATCH($A1173,'Hoja de Trabajo para listado'!$BC$155:$BC$1048576,0),MATCH((CUADRO!G$5&amp;$E1173),'Hoja de Trabajo para listado'!$BC$151:$CB$151,0)),0)+IFERROR(INDEX('Hoja de Trabajo para listado'!$DE$153:$DG$274,MATCH($A1173,'Hoja de Trabajo para listado'!$DE$153:$DE$1048576,0),MATCH((CUADRO!G$5&amp;$E1173),'Hoja de Trabajo para listado'!$DE$151:$DG$151,0)),0)+IFERROR(INDEX('Hoja de Trabajo para listado'!$CD$155:$DC$1048576,MATCH($A1173,'Hoja de Trabajo para listado'!$CD$155:$CD$1048576,0),MATCH((CUADRO!G$5&amp;$E1173),'Hoja de Trabajo para listado'!$CD$151:$DC$151,0)),0)</f>
        <v>0</v>
      </c>
      <c r="H1173" s="314">
        <f ca="1">+IFERROR(INDEX('Hoja de Trabajo para listado'!$A$155:$Z$1048576,MATCH($A1173,'Hoja de Trabajo para listado'!$A$155:$A$1048576,0),MATCH((CUADRO!H$5&amp;$E1173),'Hoja de Trabajo para listado'!$A$151:$Z$151,0)),0)+IFERROR(INDEX('Hoja de Trabajo para listado'!$AB$155:$BA$1048576,MATCH($A1173,'Hoja de Trabajo para listado'!$AB$155:$AB$1048576,0),MATCH((CUADRO!H$5&amp;$E1173),'Hoja de Trabajo para listado'!$AB$151:$BA$151,0)),0)+IFERROR(INDEX('Hoja de Trabajo para listado'!$BC$155:$CB$1048576,MATCH($A1173,'Hoja de Trabajo para listado'!$BC$155:$BC$1048576,0),MATCH((CUADRO!H$5&amp;$E1173),'Hoja de Trabajo para listado'!$BC$151:$CB$151,0)),0)+IFERROR(INDEX('Hoja de Trabajo para listado'!$DE$153:$DG$274,MATCH($A1173,'Hoja de Trabajo para listado'!$DE$153:$DE$1048576,0),MATCH((CUADRO!H$5&amp;$E1173),'Hoja de Trabajo para listado'!$DE$151:$DG$151,0)),0)+IFERROR(INDEX('Hoja de Trabajo para listado'!$CD$155:$DC$1048576,MATCH($A1173,'Hoja de Trabajo para listado'!$CD$155:$CD$1048576,0),MATCH((CUADRO!H$5&amp;$E1173),'Hoja de Trabajo para listado'!$CD$151:$DC$151,0)),0)</f>
        <v>0</v>
      </c>
      <c r="I1173" s="314">
        <f ca="1">+IFERROR(INDEX('Hoja de Trabajo para listado'!$A$155:$Z$1048576,MATCH($A1173,'Hoja de Trabajo para listado'!$A$155:$A$1048576,0),MATCH((CUADRO!I$5&amp;$E1173),'Hoja de Trabajo para listado'!$A$151:$Z$151,0)),0)+IFERROR(INDEX('Hoja de Trabajo para listado'!$AB$155:$BA$1048576,MATCH($A1173,'Hoja de Trabajo para listado'!$AB$155:$AB$1048576,0),MATCH((CUADRO!I$5&amp;$E1173),'Hoja de Trabajo para listado'!$AB$151:$BA$151,0)),0)+IFERROR(INDEX('Hoja de Trabajo para listado'!$BC$155:$CB$1048576,MATCH($A1173,'Hoja de Trabajo para listado'!$BC$155:$BC$1048576,0),MATCH((CUADRO!I$5&amp;$E1173),'Hoja de Trabajo para listado'!$BC$151:$CB$151,0)),0)+IFERROR(INDEX('Hoja de Trabajo para listado'!$DE$153:$DG$274,MATCH($A1173,'Hoja de Trabajo para listado'!$DE$153:$DE$1048576,0),MATCH((CUADRO!I$5&amp;$E1173),'Hoja de Trabajo para listado'!$DE$151:$DG$151,0)),0)+IFERROR(INDEX('Hoja de Trabajo para listado'!$CD$155:$DC$1048576,MATCH($A1173,'Hoja de Trabajo para listado'!$CD$155:$CD$1048576,0),MATCH((CUADRO!I$5&amp;$E1173),'Hoja de Trabajo para listado'!$CD$151:$DC$151,0)),0)</f>
        <v>0</v>
      </c>
      <c r="J1173" s="314">
        <f ca="1">+IFERROR(INDEX('Hoja de Trabajo para listado'!$A$155:$Z$1048576,MATCH($A1173,'Hoja de Trabajo para listado'!$A$155:$A$1048576,0),MATCH((CUADRO!J$5&amp;$E1173),'Hoja de Trabajo para listado'!$A$151:$Z$151,0)),0)+IFERROR(INDEX('Hoja de Trabajo para listado'!$AB$155:$BA$1048576,MATCH($A1173,'Hoja de Trabajo para listado'!$AB$155:$AB$1048576,0),MATCH((CUADRO!J$5&amp;$E1173),'Hoja de Trabajo para listado'!$AB$151:$BA$151,0)),0)+IFERROR(INDEX('Hoja de Trabajo para listado'!$BC$155:$CB$1048576,MATCH($A1173,'Hoja de Trabajo para listado'!$BC$155:$BC$1048576,0),MATCH((CUADRO!J$5&amp;$E1173),'Hoja de Trabajo para listado'!$BC$151:$CB$151,0)),0)+IFERROR(INDEX('Hoja de Trabajo para listado'!$DE$153:$DG$274,MATCH($A1173,'Hoja de Trabajo para listado'!$DE$153:$DE$1048576,0),MATCH((CUADRO!J$5&amp;$E1173),'Hoja de Trabajo para listado'!$DE$151:$DG$151,0)),0)+IFERROR(INDEX('Hoja de Trabajo para listado'!$CD$155:$DC$1048576,MATCH($A1173,'Hoja de Trabajo para listado'!$CD$155:$CD$1048576,0),MATCH((CUADRO!J$5&amp;$E1173),'Hoja de Trabajo para listado'!$CD$151:$DC$151,0)),0)</f>
        <v>0</v>
      </c>
      <c r="K1173" s="314">
        <f ca="1">+IFERROR(INDEX('Hoja de Trabajo para listado'!$A$155:$Z$1048576,MATCH($A1173,'Hoja de Trabajo para listado'!$A$155:$A$1048576,0),MATCH((CUADRO!K$5&amp;$E1173),'Hoja de Trabajo para listado'!$A$151:$Z$151,0)),0)+IFERROR(INDEX('Hoja de Trabajo para listado'!$AB$155:$BA$1048576,MATCH($A1173,'Hoja de Trabajo para listado'!$AB$155:$AB$1048576,0),MATCH((CUADRO!K$5&amp;$E1173),'Hoja de Trabajo para listado'!$AB$151:$BA$151,0)),0)+IFERROR(INDEX('Hoja de Trabajo para listado'!$BC$155:$CB$1048576,MATCH($A1173,'Hoja de Trabajo para listado'!$BC$155:$BC$1048576,0),MATCH((CUADRO!K$5&amp;$E1173),'Hoja de Trabajo para listado'!$BC$151:$CB$151,0)),0)+IFERROR(INDEX('Hoja de Trabajo para listado'!$DE$153:$DG$274,MATCH($A1173,'Hoja de Trabajo para listado'!$DE$153:$DE$1048576,0),MATCH((CUADRO!K$5&amp;$E1173),'Hoja de Trabajo para listado'!$DE$151:$DG$151,0)),0)+IFERROR(INDEX('Hoja de Trabajo para listado'!$CD$155:$DC$1048576,MATCH($A1173,'Hoja de Trabajo para listado'!$CD$155:$CD$1048576,0),MATCH((CUADRO!K$5&amp;$E1173),'Hoja de Trabajo para listado'!$CD$151:$DC$151,0)),0)</f>
        <v>0</v>
      </c>
      <c r="L1173" s="314">
        <f ca="1">+IFERROR(INDEX('Hoja de Trabajo para listado'!$A$155:$Z$1048576,MATCH($A1173,'Hoja de Trabajo para listado'!$A$155:$A$1048576,0),MATCH((CUADRO!L$5&amp;$E1173),'Hoja de Trabajo para listado'!$A$151:$Z$151,0)),0)+IFERROR(INDEX('Hoja de Trabajo para listado'!$AB$155:$BA$1048576,MATCH($A1173,'Hoja de Trabajo para listado'!$AB$155:$AB$1048576,0),MATCH((CUADRO!L$5&amp;$E1173),'Hoja de Trabajo para listado'!$AB$151:$BA$151,0)),0)+IFERROR(INDEX('Hoja de Trabajo para listado'!$BC$155:$CB$1048576,MATCH($A1173,'Hoja de Trabajo para listado'!$BC$155:$BC$1048576,0),MATCH((CUADRO!L$5&amp;$E1173),'Hoja de Trabajo para listado'!$BC$151:$CB$151,0)),0)+IFERROR(INDEX('Hoja de Trabajo para listado'!$DE$153:$DG$274,MATCH($A1173,'Hoja de Trabajo para listado'!$DE$153:$DE$1048576,0),MATCH((CUADRO!L$5&amp;$E1173),'Hoja de Trabajo para listado'!$DE$151:$DG$151,0)),0)+IFERROR(INDEX('Hoja de Trabajo para listado'!$CD$155:$DC$1048576,MATCH($A1173,'Hoja de Trabajo para listado'!$CD$155:$CD$1048576,0),MATCH((CUADRO!L$5&amp;$E1173),'Hoja de Trabajo para listado'!$CD$151:$DC$151,0)),0)</f>
        <v>0</v>
      </c>
      <c r="M1173" s="314">
        <f ca="1">+IFERROR(INDEX('Hoja de Trabajo para listado'!$A$155:$Z$1048576,MATCH($A1173,'Hoja de Trabajo para listado'!$A$155:$A$1048576,0),MATCH((CUADRO!M$5&amp;$E1173),'Hoja de Trabajo para listado'!$A$151:$Z$151,0)),0)+IFERROR(INDEX('Hoja de Trabajo para listado'!$AB$155:$BA$1048576,MATCH($A1173,'Hoja de Trabajo para listado'!$AB$155:$AB$1048576,0),MATCH((CUADRO!M$5&amp;$E1173),'Hoja de Trabajo para listado'!$AB$151:$BA$151,0)),0)+IFERROR(INDEX('Hoja de Trabajo para listado'!$BC$155:$CB$1048576,MATCH($A1173,'Hoja de Trabajo para listado'!$BC$155:$BC$1048576,0),MATCH((CUADRO!M$5&amp;$E1173),'Hoja de Trabajo para listado'!$BC$151:$CB$151,0)),0)+IFERROR(INDEX('Hoja de Trabajo para listado'!$DE$153:$DG$274,MATCH($A1173,'Hoja de Trabajo para listado'!$DE$153:$DE$1048576,0),MATCH((CUADRO!M$5&amp;$E1173),'Hoja de Trabajo para listado'!$DE$151:$DG$151,0)),0)+IFERROR(INDEX('Hoja de Trabajo para listado'!$CD$155:$DC$1048576,MATCH($A1173,'Hoja de Trabajo para listado'!$CD$155:$CD$1048576,0),MATCH((CUADRO!M$5&amp;$E1173),'Hoja de Trabajo para listado'!$CD$151:$DC$151,0)),0)</f>
        <v>0</v>
      </c>
      <c r="N1173" s="314">
        <f ca="1">+IFERROR(INDEX('Hoja de Trabajo para listado'!$A$155:$Z$1048576,MATCH($A1173,'Hoja de Trabajo para listado'!$A$155:$A$1048576,0),MATCH((CUADRO!N$5&amp;$E1173),'Hoja de Trabajo para listado'!$A$151:$Z$151,0)),0)+IFERROR(INDEX('Hoja de Trabajo para listado'!$AB$155:$BA$1048576,MATCH($A1173,'Hoja de Trabajo para listado'!$AB$155:$AB$1048576,0),MATCH((CUADRO!N$5&amp;$E1173),'Hoja de Trabajo para listado'!$AB$151:$BA$151,0)),0)+IFERROR(INDEX('Hoja de Trabajo para listado'!$BC$155:$CB$1048576,MATCH($A1173,'Hoja de Trabajo para listado'!$BC$155:$BC$1048576,0),MATCH((CUADRO!N$5&amp;$E1173),'Hoja de Trabajo para listado'!$BC$151:$CB$151,0)),0)+IFERROR(INDEX('Hoja de Trabajo para listado'!$DE$153:$DG$274,MATCH($A1173,'Hoja de Trabajo para listado'!$DE$153:$DE$1048576,0),MATCH((CUADRO!N$5&amp;$E1173),'Hoja de Trabajo para listado'!$DE$151:$DG$151,0)),0)+IFERROR(INDEX('Hoja de Trabajo para listado'!$CD$155:$DC$1048576,MATCH($A1173,'Hoja de Trabajo para listado'!$CD$155:$CD$1048576,0),MATCH((CUADRO!N$5&amp;$E1173),'Hoja de Trabajo para listado'!$CD$151:$DC$151,0)),0)</f>
        <v>0</v>
      </c>
      <c r="O1173" s="314">
        <f ca="1">+IFERROR(INDEX('Hoja de Trabajo para listado'!$A$155:$Z$1048576,MATCH($A1173,'Hoja de Trabajo para listado'!$A$155:$A$1048576,0),MATCH((CUADRO!O$5&amp;$E1173),'Hoja de Trabajo para listado'!$A$151:$Z$151,0)),0)+IFERROR(INDEX('Hoja de Trabajo para listado'!$AB$155:$BA$1048576,MATCH($A1173,'Hoja de Trabajo para listado'!$AB$155:$AB$1048576,0),MATCH((CUADRO!O$5&amp;$E1173),'Hoja de Trabajo para listado'!$AB$151:$BA$151,0)),0)+IFERROR(INDEX('Hoja de Trabajo para listado'!$BC$155:$CB$1048576,MATCH($A1173,'Hoja de Trabajo para listado'!$BC$155:$BC$1048576,0),MATCH((CUADRO!O$5&amp;$E1173),'Hoja de Trabajo para listado'!$BC$151:$CB$151,0)),0)+IFERROR(INDEX('Hoja de Trabajo para listado'!$DE$153:$DG$274,MATCH($A1173,'Hoja de Trabajo para listado'!$DE$153:$DE$1048576,0),MATCH((CUADRO!O$5&amp;$E1173),'Hoja de Trabajo para listado'!$DE$151:$DG$151,0)),0)+IFERROR(INDEX('Hoja de Trabajo para listado'!$CD$155:$DC$1048576,MATCH($A1173,'Hoja de Trabajo para listado'!$CD$155:$CD$1048576,0),MATCH((CUADRO!O$5&amp;$E1173),'Hoja de Trabajo para listado'!$CD$151:$DC$151,0)),0)</f>
        <v>0</v>
      </c>
      <c r="P1173" s="314">
        <f ca="1">+IFERROR(INDEX('Hoja de Trabajo para listado'!$A$155:$Z$1048576,MATCH($A1173,'Hoja de Trabajo para listado'!$A$155:$A$1048576,0),MATCH((CUADRO!P$5&amp;$E1173),'Hoja de Trabajo para listado'!$A$151:$Z$151,0)),0)+IFERROR(INDEX('Hoja de Trabajo para listado'!$AB$155:$BA$1048576,MATCH($A1173,'Hoja de Trabajo para listado'!$AB$155:$AB$1048576,0),MATCH((CUADRO!P$5&amp;$E1173),'Hoja de Trabajo para listado'!$AB$151:$BA$151,0)),0)+IFERROR(INDEX('Hoja de Trabajo para listado'!$BC$155:$CB$1048576,MATCH($A1173,'Hoja de Trabajo para listado'!$BC$155:$BC$1048576,0),MATCH((CUADRO!P$5&amp;$E1173),'Hoja de Trabajo para listado'!$BC$151:$CB$151,0)),0)+IFERROR(INDEX('Hoja de Trabajo para listado'!$DE$153:$DG$274,MATCH($A1173,'Hoja de Trabajo para listado'!$DE$153:$DE$1048576,0),MATCH((CUADRO!P$5&amp;$E1173),'Hoja de Trabajo para listado'!$DE$151:$DG$151,0)),0)+IFERROR(INDEX('Hoja de Trabajo para listado'!$CD$155:$DC$1048576,MATCH($A1173,'Hoja de Trabajo para listado'!$CD$155:$CD$1048576,0),MATCH((CUADRO!P$5&amp;$E1173),'Hoja de Trabajo para listado'!$CD$151:$DC$151,0)),0)</f>
        <v>0</v>
      </c>
      <c r="Q1173" s="314">
        <f ca="1">+IFERROR(INDEX('Hoja de Trabajo para listado'!$A$155:$Z$1048576,MATCH($A1173,'Hoja de Trabajo para listado'!$A$155:$A$1048576,0),MATCH((CUADRO!Q$5&amp;$E1173),'Hoja de Trabajo para listado'!$A$151:$Z$151,0)),0)+IFERROR(INDEX('Hoja de Trabajo para listado'!$AB$155:$BA$1048576,MATCH($A1173,'Hoja de Trabajo para listado'!$AB$155:$AB$1048576,0),MATCH((CUADRO!Q$5&amp;$E1173),'Hoja de Trabajo para listado'!$AB$151:$BA$151,0)),0)+IFERROR(INDEX('Hoja de Trabajo para listado'!$BC$155:$CB$1048576,MATCH($A1173,'Hoja de Trabajo para listado'!$BC$155:$BC$1048576,0),MATCH((CUADRO!Q$5&amp;$E1173),'Hoja de Trabajo para listado'!$BC$151:$CB$151,0)),0)+IFERROR(INDEX('Hoja de Trabajo para listado'!$DE$153:$DG$274,MATCH($A1173,'Hoja de Trabajo para listado'!$DE$153:$DE$1048576,0),MATCH((CUADRO!Q$5&amp;$E1173),'Hoja de Trabajo para listado'!$DE$151:$DG$151,0)),0)+IFERROR(INDEX('Hoja de Trabajo para listado'!$CD$155:$DC$1048576,MATCH($A1173,'Hoja de Trabajo para listado'!$CD$155:$CD$1048576,0),MATCH((CUADRO!Q$5&amp;$E1173),'Hoja de Trabajo para listado'!$CD$151:$DC$151,0)),0)</f>
        <v>0</v>
      </c>
      <c r="R1173" s="314">
        <f t="shared" ca="1" si="36"/>
        <v>0</v>
      </c>
      <c r="S1173" s="314">
        <f ca="1">+R1172+R1173</f>
        <v>0</v>
      </c>
      <c r="T1173" s="314">
        <f ca="1">+S1173</f>
        <v>0</v>
      </c>
      <c r="U1173" s="313">
        <f t="shared" si="37"/>
        <v>2</v>
      </c>
      <c r="V1173" s="319" t="str">
        <f>+VLOOKUP(A1173,bd_lista!$A$3:$E$593,5,FALSE)</f>
        <v>Universidades Públicas</v>
      </c>
      <c r="W1173" s="320"/>
    </row>
    <row r="1174" spans="1:23" customFormat="1" ht="15" hidden="1" customHeight="1">
      <c r="A1174" s="323">
        <v>295</v>
      </c>
      <c r="B1174" s="418">
        <f>+A1174</f>
        <v>295</v>
      </c>
      <c r="C1174" s="318" t="str">
        <f>+VLOOKUP(A1174,bd_lista!$A$3:$C$593,3,FALSE)</f>
        <v>Univ. Indígena Bol. Comun. Intercult Prod. Casimiro Huanca</v>
      </c>
      <c r="D1174" s="339" t="str">
        <f>+C1174</f>
        <v>Univ. Indígena Bol. Comun. Intercult Prod. Casimiro Huanca</v>
      </c>
      <c r="E1174" s="318" t="s">
        <v>1418</v>
      </c>
      <c r="F1174" s="314">
        <f ca="1">+IFERROR(INDEX('Hoja de Trabajo para listado'!$A$155:$Z$1048576,MATCH($A1174,'Hoja de Trabajo para listado'!$A$155:$A$1048576,0),MATCH((CUADRO!F$5&amp;$E1174),'Hoja de Trabajo para listado'!$A$151:$Z$151,0)),0)+IFERROR(INDEX('Hoja de Trabajo para listado'!$AB$155:$BA$1048576,MATCH($A1174,'Hoja de Trabajo para listado'!$AB$155:$AB$1048576,0),MATCH((CUADRO!F$5&amp;$E1174),'Hoja de Trabajo para listado'!$AB$151:$BA$151,0)),0)+IFERROR(INDEX('Hoja de Trabajo para listado'!$BC$155:$CB$1048576,MATCH($A1174,'Hoja de Trabajo para listado'!$BC$155:$BC$1048576,0),MATCH((CUADRO!F$5&amp;$E1174),'Hoja de Trabajo para listado'!$BC$151:$CB$151,0)),0)+IFERROR(INDEX('Hoja de Trabajo para listado'!$DE$153:$DG$274,MATCH($A1174,'Hoja de Trabajo para listado'!$DE$153:$DE$1048576,0),MATCH((CUADRO!F$5&amp;$E1174),'Hoja de Trabajo para listado'!$DE$151:$DG$151,0)),0)+IFERROR(INDEX('Hoja de Trabajo para listado'!$CD$155:$DC$1048576,MATCH($A1174,'Hoja de Trabajo para listado'!$CD$155:$CD$1048576,0),MATCH((CUADRO!F$5&amp;$E1174),'Hoja de Trabajo para listado'!$CD$151:$DC$151,0)),0)</f>
        <v>0</v>
      </c>
      <c r="G1174" s="314">
        <f ca="1">+IFERROR(INDEX('Hoja de Trabajo para listado'!$A$155:$Z$1048576,MATCH($A1174,'Hoja de Trabajo para listado'!$A$155:$A$1048576,0),MATCH((CUADRO!G$5&amp;$E1174),'Hoja de Trabajo para listado'!$A$151:$Z$151,0)),0)+IFERROR(INDEX('Hoja de Trabajo para listado'!$AB$155:$BA$1048576,MATCH($A1174,'Hoja de Trabajo para listado'!$AB$155:$AB$1048576,0),MATCH((CUADRO!G$5&amp;$E1174),'Hoja de Trabajo para listado'!$AB$151:$BA$151,0)),0)+IFERROR(INDEX('Hoja de Trabajo para listado'!$BC$155:$CB$1048576,MATCH($A1174,'Hoja de Trabajo para listado'!$BC$155:$BC$1048576,0),MATCH((CUADRO!G$5&amp;$E1174),'Hoja de Trabajo para listado'!$BC$151:$CB$151,0)),0)+IFERROR(INDEX('Hoja de Trabajo para listado'!$DE$153:$DG$274,MATCH($A1174,'Hoja de Trabajo para listado'!$DE$153:$DE$1048576,0),MATCH((CUADRO!G$5&amp;$E1174),'Hoja de Trabajo para listado'!$DE$151:$DG$151,0)),0)+IFERROR(INDEX('Hoja de Trabajo para listado'!$CD$155:$DC$1048576,MATCH($A1174,'Hoja de Trabajo para listado'!$CD$155:$CD$1048576,0),MATCH((CUADRO!G$5&amp;$E1174),'Hoja de Trabajo para listado'!$CD$151:$DC$151,0)),0)</f>
        <v>0</v>
      </c>
      <c r="H1174" s="314">
        <f ca="1">+IFERROR(INDEX('Hoja de Trabajo para listado'!$A$155:$Z$1048576,MATCH($A1174,'Hoja de Trabajo para listado'!$A$155:$A$1048576,0),MATCH((CUADRO!H$5&amp;$E1174),'Hoja de Trabajo para listado'!$A$151:$Z$151,0)),0)+IFERROR(INDEX('Hoja de Trabajo para listado'!$AB$155:$BA$1048576,MATCH($A1174,'Hoja de Trabajo para listado'!$AB$155:$AB$1048576,0),MATCH((CUADRO!H$5&amp;$E1174),'Hoja de Trabajo para listado'!$AB$151:$BA$151,0)),0)+IFERROR(INDEX('Hoja de Trabajo para listado'!$BC$155:$CB$1048576,MATCH($A1174,'Hoja de Trabajo para listado'!$BC$155:$BC$1048576,0),MATCH((CUADRO!H$5&amp;$E1174),'Hoja de Trabajo para listado'!$BC$151:$CB$151,0)),0)+IFERROR(INDEX('Hoja de Trabajo para listado'!$DE$153:$DG$274,MATCH($A1174,'Hoja de Trabajo para listado'!$DE$153:$DE$1048576,0),MATCH((CUADRO!H$5&amp;$E1174),'Hoja de Trabajo para listado'!$DE$151:$DG$151,0)),0)+IFERROR(INDEX('Hoja de Trabajo para listado'!$CD$155:$DC$1048576,MATCH($A1174,'Hoja de Trabajo para listado'!$CD$155:$CD$1048576,0),MATCH((CUADRO!H$5&amp;$E1174),'Hoja de Trabajo para listado'!$CD$151:$DC$151,0)),0)</f>
        <v>0</v>
      </c>
      <c r="I1174" s="314">
        <f ca="1">+IFERROR(INDEX('Hoja de Trabajo para listado'!$A$155:$Z$1048576,MATCH($A1174,'Hoja de Trabajo para listado'!$A$155:$A$1048576,0),MATCH((CUADRO!I$5&amp;$E1174),'Hoja de Trabajo para listado'!$A$151:$Z$151,0)),0)+IFERROR(INDEX('Hoja de Trabajo para listado'!$AB$155:$BA$1048576,MATCH($A1174,'Hoja de Trabajo para listado'!$AB$155:$AB$1048576,0),MATCH((CUADRO!I$5&amp;$E1174),'Hoja de Trabajo para listado'!$AB$151:$BA$151,0)),0)+IFERROR(INDEX('Hoja de Trabajo para listado'!$BC$155:$CB$1048576,MATCH($A1174,'Hoja de Trabajo para listado'!$BC$155:$BC$1048576,0),MATCH((CUADRO!I$5&amp;$E1174),'Hoja de Trabajo para listado'!$BC$151:$CB$151,0)),0)+IFERROR(INDEX('Hoja de Trabajo para listado'!$DE$153:$DG$274,MATCH($A1174,'Hoja de Trabajo para listado'!$DE$153:$DE$1048576,0),MATCH((CUADRO!I$5&amp;$E1174),'Hoja de Trabajo para listado'!$DE$151:$DG$151,0)),0)+IFERROR(INDEX('Hoja de Trabajo para listado'!$CD$155:$DC$1048576,MATCH($A1174,'Hoja de Trabajo para listado'!$CD$155:$CD$1048576,0),MATCH((CUADRO!I$5&amp;$E1174),'Hoja de Trabajo para listado'!$CD$151:$DC$151,0)),0)</f>
        <v>0</v>
      </c>
      <c r="J1174" s="314">
        <f ca="1">+IFERROR(INDEX('Hoja de Trabajo para listado'!$A$155:$Z$1048576,MATCH($A1174,'Hoja de Trabajo para listado'!$A$155:$A$1048576,0),MATCH((CUADRO!J$5&amp;$E1174),'Hoja de Trabajo para listado'!$A$151:$Z$151,0)),0)+IFERROR(INDEX('Hoja de Trabajo para listado'!$AB$155:$BA$1048576,MATCH($A1174,'Hoja de Trabajo para listado'!$AB$155:$AB$1048576,0),MATCH((CUADRO!J$5&amp;$E1174),'Hoja de Trabajo para listado'!$AB$151:$BA$151,0)),0)+IFERROR(INDEX('Hoja de Trabajo para listado'!$BC$155:$CB$1048576,MATCH($A1174,'Hoja de Trabajo para listado'!$BC$155:$BC$1048576,0),MATCH((CUADRO!J$5&amp;$E1174),'Hoja de Trabajo para listado'!$BC$151:$CB$151,0)),0)+IFERROR(INDEX('Hoja de Trabajo para listado'!$DE$153:$DG$274,MATCH($A1174,'Hoja de Trabajo para listado'!$DE$153:$DE$1048576,0),MATCH((CUADRO!J$5&amp;$E1174),'Hoja de Trabajo para listado'!$DE$151:$DG$151,0)),0)+IFERROR(INDEX('Hoja de Trabajo para listado'!$CD$155:$DC$1048576,MATCH($A1174,'Hoja de Trabajo para listado'!$CD$155:$CD$1048576,0),MATCH((CUADRO!J$5&amp;$E1174),'Hoja de Trabajo para listado'!$CD$151:$DC$151,0)),0)</f>
        <v>0</v>
      </c>
      <c r="K1174" s="314">
        <f ca="1">+IFERROR(INDEX('Hoja de Trabajo para listado'!$A$155:$Z$1048576,MATCH($A1174,'Hoja de Trabajo para listado'!$A$155:$A$1048576,0),MATCH((CUADRO!K$5&amp;$E1174),'Hoja de Trabajo para listado'!$A$151:$Z$151,0)),0)+IFERROR(INDEX('Hoja de Trabajo para listado'!$AB$155:$BA$1048576,MATCH($A1174,'Hoja de Trabajo para listado'!$AB$155:$AB$1048576,0),MATCH((CUADRO!K$5&amp;$E1174),'Hoja de Trabajo para listado'!$AB$151:$BA$151,0)),0)+IFERROR(INDEX('Hoja de Trabajo para listado'!$BC$155:$CB$1048576,MATCH($A1174,'Hoja de Trabajo para listado'!$BC$155:$BC$1048576,0),MATCH((CUADRO!K$5&amp;$E1174),'Hoja de Trabajo para listado'!$BC$151:$CB$151,0)),0)+IFERROR(INDEX('Hoja de Trabajo para listado'!$DE$153:$DG$274,MATCH($A1174,'Hoja de Trabajo para listado'!$DE$153:$DE$1048576,0),MATCH((CUADRO!K$5&amp;$E1174),'Hoja de Trabajo para listado'!$DE$151:$DG$151,0)),0)+IFERROR(INDEX('Hoja de Trabajo para listado'!$CD$155:$DC$1048576,MATCH($A1174,'Hoja de Trabajo para listado'!$CD$155:$CD$1048576,0),MATCH((CUADRO!K$5&amp;$E1174),'Hoja de Trabajo para listado'!$CD$151:$DC$151,0)),0)</f>
        <v>0</v>
      </c>
      <c r="L1174" s="314">
        <f ca="1">+IFERROR(INDEX('Hoja de Trabajo para listado'!$A$155:$Z$1048576,MATCH($A1174,'Hoja de Trabajo para listado'!$A$155:$A$1048576,0),MATCH((CUADRO!L$5&amp;$E1174),'Hoja de Trabajo para listado'!$A$151:$Z$151,0)),0)+IFERROR(INDEX('Hoja de Trabajo para listado'!$AB$155:$BA$1048576,MATCH($A1174,'Hoja de Trabajo para listado'!$AB$155:$AB$1048576,0),MATCH((CUADRO!L$5&amp;$E1174),'Hoja de Trabajo para listado'!$AB$151:$BA$151,0)),0)+IFERROR(INDEX('Hoja de Trabajo para listado'!$BC$155:$CB$1048576,MATCH($A1174,'Hoja de Trabajo para listado'!$BC$155:$BC$1048576,0),MATCH((CUADRO!L$5&amp;$E1174),'Hoja de Trabajo para listado'!$BC$151:$CB$151,0)),0)+IFERROR(INDEX('Hoja de Trabajo para listado'!$DE$153:$DG$274,MATCH($A1174,'Hoja de Trabajo para listado'!$DE$153:$DE$1048576,0),MATCH((CUADRO!L$5&amp;$E1174),'Hoja de Trabajo para listado'!$DE$151:$DG$151,0)),0)+IFERROR(INDEX('Hoja de Trabajo para listado'!$CD$155:$DC$1048576,MATCH($A1174,'Hoja de Trabajo para listado'!$CD$155:$CD$1048576,0),MATCH((CUADRO!L$5&amp;$E1174),'Hoja de Trabajo para listado'!$CD$151:$DC$151,0)),0)</f>
        <v>0</v>
      </c>
      <c r="M1174" s="314">
        <f ca="1">+IFERROR(INDEX('Hoja de Trabajo para listado'!$A$155:$Z$1048576,MATCH($A1174,'Hoja de Trabajo para listado'!$A$155:$A$1048576,0),MATCH((CUADRO!M$5&amp;$E1174),'Hoja de Trabajo para listado'!$A$151:$Z$151,0)),0)+IFERROR(INDEX('Hoja de Trabajo para listado'!$AB$155:$BA$1048576,MATCH($A1174,'Hoja de Trabajo para listado'!$AB$155:$AB$1048576,0),MATCH((CUADRO!M$5&amp;$E1174),'Hoja de Trabajo para listado'!$AB$151:$BA$151,0)),0)+IFERROR(INDEX('Hoja de Trabajo para listado'!$BC$155:$CB$1048576,MATCH($A1174,'Hoja de Trabajo para listado'!$BC$155:$BC$1048576,0),MATCH((CUADRO!M$5&amp;$E1174),'Hoja de Trabajo para listado'!$BC$151:$CB$151,0)),0)+IFERROR(INDEX('Hoja de Trabajo para listado'!$DE$153:$DG$274,MATCH($A1174,'Hoja de Trabajo para listado'!$DE$153:$DE$1048576,0),MATCH((CUADRO!M$5&amp;$E1174),'Hoja de Trabajo para listado'!$DE$151:$DG$151,0)),0)+IFERROR(INDEX('Hoja de Trabajo para listado'!$CD$155:$DC$1048576,MATCH($A1174,'Hoja de Trabajo para listado'!$CD$155:$CD$1048576,0),MATCH((CUADRO!M$5&amp;$E1174),'Hoja de Trabajo para listado'!$CD$151:$DC$151,0)),0)</f>
        <v>0</v>
      </c>
      <c r="N1174" s="314">
        <f ca="1">+IFERROR(INDEX('Hoja de Trabajo para listado'!$A$155:$Z$1048576,MATCH($A1174,'Hoja de Trabajo para listado'!$A$155:$A$1048576,0),MATCH((CUADRO!N$5&amp;$E1174),'Hoja de Trabajo para listado'!$A$151:$Z$151,0)),0)+IFERROR(INDEX('Hoja de Trabajo para listado'!$AB$155:$BA$1048576,MATCH($A1174,'Hoja de Trabajo para listado'!$AB$155:$AB$1048576,0),MATCH((CUADRO!N$5&amp;$E1174),'Hoja de Trabajo para listado'!$AB$151:$BA$151,0)),0)+IFERROR(INDEX('Hoja de Trabajo para listado'!$BC$155:$CB$1048576,MATCH($A1174,'Hoja de Trabajo para listado'!$BC$155:$BC$1048576,0),MATCH((CUADRO!N$5&amp;$E1174),'Hoja de Trabajo para listado'!$BC$151:$CB$151,0)),0)+IFERROR(INDEX('Hoja de Trabajo para listado'!$DE$153:$DG$274,MATCH($A1174,'Hoja de Trabajo para listado'!$DE$153:$DE$1048576,0),MATCH((CUADRO!N$5&amp;$E1174),'Hoja de Trabajo para listado'!$DE$151:$DG$151,0)),0)+IFERROR(INDEX('Hoja de Trabajo para listado'!$CD$155:$DC$1048576,MATCH($A1174,'Hoja de Trabajo para listado'!$CD$155:$CD$1048576,0),MATCH((CUADRO!N$5&amp;$E1174),'Hoja de Trabajo para listado'!$CD$151:$DC$151,0)),0)</f>
        <v>0</v>
      </c>
      <c r="O1174" s="314">
        <f ca="1">+IFERROR(INDEX('Hoja de Trabajo para listado'!$A$155:$Z$1048576,MATCH($A1174,'Hoja de Trabajo para listado'!$A$155:$A$1048576,0),MATCH((CUADRO!O$5&amp;$E1174),'Hoja de Trabajo para listado'!$A$151:$Z$151,0)),0)+IFERROR(INDEX('Hoja de Trabajo para listado'!$AB$155:$BA$1048576,MATCH($A1174,'Hoja de Trabajo para listado'!$AB$155:$AB$1048576,0),MATCH((CUADRO!O$5&amp;$E1174),'Hoja de Trabajo para listado'!$AB$151:$BA$151,0)),0)+IFERROR(INDEX('Hoja de Trabajo para listado'!$BC$155:$CB$1048576,MATCH($A1174,'Hoja de Trabajo para listado'!$BC$155:$BC$1048576,0),MATCH((CUADRO!O$5&amp;$E1174),'Hoja de Trabajo para listado'!$BC$151:$CB$151,0)),0)+IFERROR(INDEX('Hoja de Trabajo para listado'!$DE$153:$DG$274,MATCH($A1174,'Hoja de Trabajo para listado'!$DE$153:$DE$1048576,0),MATCH((CUADRO!O$5&amp;$E1174),'Hoja de Trabajo para listado'!$DE$151:$DG$151,0)),0)+IFERROR(INDEX('Hoja de Trabajo para listado'!$CD$155:$DC$1048576,MATCH($A1174,'Hoja de Trabajo para listado'!$CD$155:$CD$1048576,0),MATCH((CUADRO!O$5&amp;$E1174),'Hoja de Trabajo para listado'!$CD$151:$DC$151,0)),0)</f>
        <v>0</v>
      </c>
      <c r="P1174" s="314">
        <f ca="1">+IFERROR(INDEX('Hoja de Trabajo para listado'!$A$155:$Z$1048576,MATCH($A1174,'Hoja de Trabajo para listado'!$A$155:$A$1048576,0),MATCH((CUADRO!P$5&amp;$E1174),'Hoja de Trabajo para listado'!$A$151:$Z$151,0)),0)+IFERROR(INDEX('Hoja de Trabajo para listado'!$AB$155:$BA$1048576,MATCH($A1174,'Hoja de Trabajo para listado'!$AB$155:$AB$1048576,0),MATCH((CUADRO!P$5&amp;$E1174),'Hoja de Trabajo para listado'!$AB$151:$BA$151,0)),0)+IFERROR(INDEX('Hoja de Trabajo para listado'!$BC$155:$CB$1048576,MATCH($A1174,'Hoja de Trabajo para listado'!$BC$155:$BC$1048576,0),MATCH((CUADRO!P$5&amp;$E1174),'Hoja de Trabajo para listado'!$BC$151:$CB$151,0)),0)+IFERROR(INDEX('Hoja de Trabajo para listado'!$DE$153:$DG$274,MATCH($A1174,'Hoja de Trabajo para listado'!$DE$153:$DE$1048576,0),MATCH((CUADRO!P$5&amp;$E1174),'Hoja de Trabajo para listado'!$DE$151:$DG$151,0)),0)+IFERROR(INDEX('Hoja de Trabajo para listado'!$CD$155:$DC$1048576,MATCH($A1174,'Hoja de Trabajo para listado'!$CD$155:$CD$1048576,0),MATCH((CUADRO!P$5&amp;$E1174),'Hoja de Trabajo para listado'!$CD$151:$DC$151,0)),0)</f>
        <v>0</v>
      </c>
      <c r="Q1174" s="314">
        <f ca="1">+IFERROR(INDEX('Hoja de Trabajo para listado'!$A$155:$Z$1048576,MATCH($A1174,'Hoja de Trabajo para listado'!$A$155:$A$1048576,0),MATCH((CUADRO!Q$5&amp;$E1174),'Hoja de Trabajo para listado'!$A$151:$Z$151,0)),0)+IFERROR(INDEX('Hoja de Trabajo para listado'!$AB$155:$BA$1048576,MATCH($A1174,'Hoja de Trabajo para listado'!$AB$155:$AB$1048576,0),MATCH((CUADRO!Q$5&amp;$E1174),'Hoja de Trabajo para listado'!$AB$151:$BA$151,0)),0)+IFERROR(INDEX('Hoja de Trabajo para listado'!$BC$155:$CB$1048576,MATCH($A1174,'Hoja de Trabajo para listado'!$BC$155:$BC$1048576,0),MATCH((CUADRO!Q$5&amp;$E1174),'Hoja de Trabajo para listado'!$BC$151:$CB$151,0)),0)+IFERROR(INDEX('Hoja de Trabajo para listado'!$DE$153:$DG$274,MATCH($A1174,'Hoja de Trabajo para listado'!$DE$153:$DE$1048576,0),MATCH((CUADRO!Q$5&amp;$E1174),'Hoja de Trabajo para listado'!$DE$151:$DG$151,0)),0)+IFERROR(INDEX('Hoja de Trabajo para listado'!$CD$155:$DC$1048576,MATCH($A1174,'Hoja de Trabajo para listado'!$CD$155:$CD$1048576,0),MATCH((CUADRO!Q$5&amp;$E1174),'Hoja de Trabajo para listado'!$CD$151:$DC$151,0)),0)</f>
        <v>0</v>
      </c>
      <c r="R1174" s="314">
        <f t="shared" ca="1" si="36"/>
        <v>0</v>
      </c>
      <c r="S1174" s="314"/>
      <c r="T1174" s="314">
        <f ca="1">+T1175</f>
        <v>0</v>
      </c>
      <c r="U1174" s="313">
        <f t="shared" si="37"/>
        <v>1</v>
      </c>
      <c r="V1174" s="319" t="str">
        <f>+VLOOKUP(A1174,bd_lista!$A$3:$E$593,5,FALSE)</f>
        <v>Universidades Públicas</v>
      </c>
      <c r="W1174" s="341" t="str">
        <f>+V1174</f>
        <v>Universidades Públicas</v>
      </c>
    </row>
    <row r="1175" spans="1:23" customFormat="1" ht="15" hidden="1" customHeight="1">
      <c r="A1175" s="323">
        <v>295</v>
      </c>
      <c r="B1175" s="418"/>
      <c r="C1175" s="339" t="str">
        <f>+VLOOKUP(A1175,bd_lista!$A$3:$C$593,3,FALSE)</f>
        <v>Univ. Indígena Bol. Comun. Intercult Prod. Casimiro Huanca</v>
      </c>
      <c r="D1175" s="339"/>
      <c r="E1175" s="319" t="s">
        <v>1419</v>
      </c>
      <c r="F1175" s="314">
        <f ca="1">+IFERROR(INDEX('Hoja de Trabajo para listado'!$A$155:$Z$1048576,MATCH($A1175,'Hoja de Trabajo para listado'!$A$155:$A$1048576,0),MATCH((CUADRO!F$5&amp;$E1175),'Hoja de Trabajo para listado'!$A$151:$Z$151,0)),0)+IFERROR(INDEX('Hoja de Trabajo para listado'!$AB$155:$BA$1048576,MATCH($A1175,'Hoja de Trabajo para listado'!$AB$155:$AB$1048576,0),MATCH((CUADRO!F$5&amp;$E1175),'Hoja de Trabajo para listado'!$AB$151:$BA$151,0)),0)+IFERROR(INDEX('Hoja de Trabajo para listado'!$BC$155:$CB$1048576,MATCH($A1175,'Hoja de Trabajo para listado'!$BC$155:$BC$1048576,0),MATCH((CUADRO!F$5&amp;$E1175),'Hoja de Trabajo para listado'!$BC$151:$CB$151,0)),0)+IFERROR(INDEX('Hoja de Trabajo para listado'!$DE$153:$DG$274,MATCH($A1175,'Hoja de Trabajo para listado'!$DE$153:$DE$1048576,0),MATCH((CUADRO!F$5&amp;$E1175),'Hoja de Trabajo para listado'!$DE$151:$DG$151,0)),0)+IFERROR(INDEX('Hoja de Trabajo para listado'!$CD$155:$DC$1048576,MATCH($A1175,'Hoja de Trabajo para listado'!$CD$155:$CD$1048576,0),MATCH((CUADRO!F$5&amp;$E1175),'Hoja de Trabajo para listado'!$CD$151:$DC$151,0)),0)</f>
        <v>0</v>
      </c>
      <c r="G1175" s="314">
        <f ca="1">+IFERROR(INDEX('Hoja de Trabajo para listado'!$A$155:$Z$1048576,MATCH($A1175,'Hoja de Trabajo para listado'!$A$155:$A$1048576,0),MATCH((CUADRO!G$5&amp;$E1175),'Hoja de Trabajo para listado'!$A$151:$Z$151,0)),0)+IFERROR(INDEX('Hoja de Trabajo para listado'!$AB$155:$BA$1048576,MATCH($A1175,'Hoja de Trabajo para listado'!$AB$155:$AB$1048576,0),MATCH((CUADRO!G$5&amp;$E1175),'Hoja de Trabajo para listado'!$AB$151:$BA$151,0)),0)+IFERROR(INDEX('Hoja de Trabajo para listado'!$BC$155:$CB$1048576,MATCH($A1175,'Hoja de Trabajo para listado'!$BC$155:$BC$1048576,0),MATCH((CUADRO!G$5&amp;$E1175),'Hoja de Trabajo para listado'!$BC$151:$CB$151,0)),0)+IFERROR(INDEX('Hoja de Trabajo para listado'!$DE$153:$DG$274,MATCH($A1175,'Hoja de Trabajo para listado'!$DE$153:$DE$1048576,0),MATCH((CUADRO!G$5&amp;$E1175),'Hoja de Trabajo para listado'!$DE$151:$DG$151,0)),0)+IFERROR(INDEX('Hoja de Trabajo para listado'!$CD$155:$DC$1048576,MATCH($A1175,'Hoja de Trabajo para listado'!$CD$155:$CD$1048576,0),MATCH((CUADRO!G$5&amp;$E1175),'Hoja de Trabajo para listado'!$CD$151:$DC$151,0)),0)</f>
        <v>0</v>
      </c>
      <c r="H1175" s="314">
        <f ca="1">+IFERROR(INDEX('Hoja de Trabajo para listado'!$A$155:$Z$1048576,MATCH($A1175,'Hoja de Trabajo para listado'!$A$155:$A$1048576,0),MATCH((CUADRO!H$5&amp;$E1175),'Hoja de Trabajo para listado'!$A$151:$Z$151,0)),0)+IFERROR(INDEX('Hoja de Trabajo para listado'!$AB$155:$BA$1048576,MATCH($A1175,'Hoja de Trabajo para listado'!$AB$155:$AB$1048576,0),MATCH((CUADRO!H$5&amp;$E1175),'Hoja de Trabajo para listado'!$AB$151:$BA$151,0)),0)+IFERROR(INDEX('Hoja de Trabajo para listado'!$BC$155:$CB$1048576,MATCH($A1175,'Hoja de Trabajo para listado'!$BC$155:$BC$1048576,0),MATCH((CUADRO!H$5&amp;$E1175),'Hoja de Trabajo para listado'!$BC$151:$CB$151,0)),0)+IFERROR(INDEX('Hoja de Trabajo para listado'!$DE$153:$DG$274,MATCH($A1175,'Hoja de Trabajo para listado'!$DE$153:$DE$1048576,0),MATCH((CUADRO!H$5&amp;$E1175),'Hoja de Trabajo para listado'!$DE$151:$DG$151,0)),0)+IFERROR(INDEX('Hoja de Trabajo para listado'!$CD$155:$DC$1048576,MATCH($A1175,'Hoja de Trabajo para listado'!$CD$155:$CD$1048576,0),MATCH((CUADRO!H$5&amp;$E1175),'Hoja de Trabajo para listado'!$CD$151:$DC$151,0)),0)</f>
        <v>0</v>
      </c>
      <c r="I1175" s="314">
        <f ca="1">+IFERROR(INDEX('Hoja de Trabajo para listado'!$A$155:$Z$1048576,MATCH($A1175,'Hoja de Trabajo para listado'!$A$155:$A$1048576,0),MATCH((CUADRO!I$5&amp;$E1175),'Hoja de Trabajo para listado'!$A$151:$Z$151,0)),0)+IFERROR(INDEX('Hoja de Trabajo para listado'!$AB$155:$BA$1048576,MATCH($A1175,'Hoja de Trabajo para listado'!$AB$155:$AB$1048576,0),MATCH((CUADRO!I$5&amp;$E1175),'Hoja de Trabajo para listado'!$AB$151:$BA$151,0)),0)+IFERROR(INDEX('Hoja de Trabajo para listado'!$BC$155:$CB$1048576,MATCH($A1175,'Hoja de Trabajo para listado'!$BC$155:$BC$1048576,0),MATCH((CUADRO!I$5&amp;$E1175),'Hoja de Trabajo para listado'!$BC$151:$CB$151,0)),0)+IFERROR(INDEX('Hoja de Trabajo para listado'!$DE$153:$DG$274,MATCH($A1175,'Hoja de Trabajo para listado'!$DE$153:$DE$1048576,0),MATCH((CUADRO!I$5&amp;$E1175),'Hoja de Trabajo para listado'!$DE$151:$DG$151,0)),0)+IFERROR(INDEX('Hoja de Trabajo para listado'!$CD$155:$DC$1048576,MATCH($A1175,'Hoja de Trabajo para listado'!$CD$155:$CD$1048576,0),MATCH((CUADRO!I$5&amp;$E1175),'Hoja de Trabajo para listado'!$CD$151:$DC$151,0)),0)</f>
        <v>0</v>
      </c>
      <c r="J1175" s="314">
        <f ca="1">+IFERROR(INDEX('Hoja de Trabajo para listado'!$A$155:$Z$1048576,MATCH($A1175,'Hoja de Trabajo para listado'!$A$155:$A$1048576,0),MATCH((CUADRO!J$5&amp;$E1175),'Hoja de Trabajo para listado'!$A$151:$Z$151,0)),0)+IFERROR(INDEX('Hoja de Trabajo para listado'!$AB$155:$BA$1048576,MATCH($A1175,'Hoja de Trabajo para listado'!$AB$155:$AB$1048576,0),MATCH((CUADRO!J$5&amp;$E1175),'Hoja de Trabajo para listado'!$AB$151:$BA$151,0)),0)+IFERROR(INDEX('Hoja de Trabajo para listado'!$BC$155:$CB$1048576,MATCH($A1175,'Hoja de Trabajo para listado'!$BC$155:$BC$1048576,0),MATCH((CUADRO!J$5&amp;$E1175),'Hoja de Trabajo para listado'!$BC$151:$CB$151,0)),0)+IFERROR(INDEX('Hoja de Trabajo para listado'!$DE$153:$DG$274,MATCH($A1175,'Hoja de Trabajo para listado'!$DE$153:$DE$1048576,0),MATCH((CUADRO!J$5&amp;$E1175),'Hoja de Trabajo para listado'!$DE$151:$DG$151,0)),0)+IFERROR(INDEX('Hoja de Trabajo para listado'!$CD$155:$DC$1048576,MATCH($A1175,'Hoja de Trabajo para listado'!$CD$155:$CD$1048576,0),MATCH((CUADRO!J$5&amp;$E1175),'Hoja de Trabajo para listado'!$CD$151:$DC$151,0)),0)</f>
        <v>0</v>
      </c>
      <c r="K1175" s="314">
        <f ca="1">+IFERROR(INDEX('Hoja de Trabajo para listado'!$A$155:$Z$1048576,MATCH($A1175,'Hoja de Trabajo para listado'!$A$155:$A$1048576,0),MATCH((CUADRO!K$5&amp;$E1175),'Hoja de Trabajo para listado'!$A$151:$Z$151,0)),0)+IFERROR(INDEX('Hoja de Trabajo para listado'!$AB$155:$BA$1048576,MATCH($A1175,'Hoja de Trabajo para listado'!$AB$155:$AB$1048576,0),MATCH((CUADRO!K$5&amp;$E1175),'Hoja de Trabajo para listado'!$AB$151:$BA$151,0)),0)+IFERROR(INDEX('Hoja de Trabajo para listado'!$BC$155:$CB$1048576,MATCH($A1175,'Hoja de Trabajo para listado'!$BC$155:$BC$1048576,0),MATCH((CUADRO!K$5&amp;$E1175),'Hoja de Trabajo para listado'!$BC$151:$CB$151,0)),0)+IFERROR(INDEX('Hoja de Trabajo para listado'!$DE$153:$DG$274,MATCH($A1175,'Hoja de Trabajo para listado'!$DE$153:$DE$1048576,0),MATCH((CUADRO!K$5&amp;$E1175),'Hoja de Trabajo para listado'!$DE$151:$DG$151,0)),0)+IFERROR(INDEX('Hoja de Trabajo para listado'!$CD$155:$DC$1048576,MATCH($A1175,'Hoja de Trabajo para listado'!$CD$155:$CD$1048576,0),MATCH((CUADRO!K$5&amp;$E1175),'Hoja de Trabajo para listado'!$CD$151:$DC$151,0)),0)</f>
        <v>0</v>
      </c>
      <c r="L1175" s="314">
        <f ca="1">+IFERROR(INDEX('Hoja de Trabajo para listado'!$A$155:$Z$1048576,MATCH($A1175,'Hoja de Trabajo para listado'!$A$155:$A$1048576,0),MATCH((CUADRO!L$5&amp;$E1175),'Hoja de Trabajo para listado'!$A$151:$Z$151,0)),0)+IFERROR(INDEX('Hoja de Trabajo para listado'!$AB$155:$BA$1048576,MATCH($A1175,'Hoja de Trabajo para listado'!$AB$155:$AB$1048576,0),MATCH((CUADRO!L$5&amp;$E1175),'Hoja de Trabajo para listado'!$AB$151:$BA$151,0)),0)+IFERROR(INDEX('Hoja de Trabajo para listado'!$BC$155:$CB$1048576,MATCH($A1175,'Hoja de Trabajo para listado'!$BC$155:$BC$1048576,0),MATCH((CUADRO!L$5&amp;$E1175),'Hoja de Trabajo para listado'!$BC$151:$CB$151,0)),0)+IFERROR(INDEX('Hoja de Trabajo para listado'!$DE$153:$DG$274,MATCH($A1175,'Hoja de Trabajo para listado'!$DE$153:$DE$1048576,0),MATCH((CUADRO!L$5&amp;$E1175),'Hoja de Trabajo para listado'!$DE$151:$DG$151,0)),0)+IFERROR(INDEX('Hoja de Trabajo para listado'!$CD$155:$DC$1048576,MATCH($A1175,'Hoja de Trabajo para listado'!$CD$155:$CD$1048576,0),MATCH((CUADRO!L$5&amp;$E1175),'Hoja de Trabajo para listado'!$CD$151:$DC$151,0)),0)</f>
        <v>0</v>
      </c>
      <c r="M1175" s="314">
        <f ca="1">+IFERROR(INDEX('Hoja de Trabajo para listado'!$A$155:$Z$1048576,MATCH($A1175,'Hoja de Trabajo para listado'!$A$155:$A$1048576,0),MATCH((CUADRO!M$5&amp;$E1175),'Hoja de Trabajo para listado'!$A$151:$Z$151,0)),0)+IFERROR(INDEX('Hoja de Trabajo para listado'!$AB$155:$BA$1048576,MATCH($A1175,'Hoja de Trabajo para listado'!$AB$155:$AB$1048576,0),MATCH((CUADRO!M$5&amp;$E1175),'Hoja de Trabajo para listado'!$AB$151:$BA$151,0)),0)+IFERROR(INDEX('Hoja de Trabajo para listado'!$BC$155:$CB$1048576,MATCH($A1175,'Hoja de Trabajo para listado'!$BC$155:$BC$1048576,0),MATCH((CUADRO!M$5&amp;$E1175),'Hoja de Trabajo para listado'!$BC$151:$CB$151,0)),0)+IFERROR(INDEX('Hoja de Trabajo para listado'!$DE$153:$DG$274,MATCH($A1175,'Hoja de Trabajo para listado'!$DE$153:$DE$1048576,0),MATCH((CUADRO!M$5&amp;$E1175),'Hoja de Trabajo para listado'!$DE$151:$DG$151,0)),0)+IFERROR(INDEX('Hoja de Trabajo para listado'!$CD$155:$DC$1048576,MATCH($A1175,'Hoja de Trabajo para listado'!$CD$155:$CD$1048576,0),MATCH((CUADRO!M$5&amp;$E1175),'Hoja de Trabajo para listado'!$CD$151:$DC$151,0)),0)</f>
        <v>0</v>
      </c>
      <c r="N1175" s="314">
        <f ca="1">+IFERROR(INDEX('Hoja de Trabajo para listado'!$A$155:$Z$1048576,MATCH($A1175,'Hoja de Trabajo para listado'!$A$155:$A$1048576,0),MATCH((CUADRO!N$5&amp;$E1175),'Hoja de Trabajo para listado'!$A$151:$Z$151,0)),0)+IFERROR(INDEX('Hoja de Trabajo para listado'!$AB$155:$BA$1048576,MATCH($A1175,'Hoja de Trabajo para listado'!$AB$155:$AB$1048576,0),MATCH((CUADRO!N$5&amp;$E1175),'Hoja de Trabajo para listado'!$AB$151:$BA$151,0)),0)+IFERROR(INDEX('Hoja de Trabajo para listado'!$BC$155:$CB$1048576,MATCH($A1175,'Hoja de Trabajo para listado'!$BC$155:$BC$1048576,0),MATCH((CUADRO!N$5&amp;$E1175),'Hoja de Trabajo para listado'!$BC$151:$CB$151,0)),0)+IFERROR(INDEX('Hoja de Trabajo para listado'!$DE$153:$DG$274,MATCH($A1175,'Hoja de Trabajo para listado'!$DE$153:$DE$1048576,0),MATCH((CUADRO!N$5&amp;$E1175),'Hoja de Trabajo para listado'!$DE$151:$DG$151,0)),0)+IFERROR(INDEX('Hoja de Trabajo para listado'!$CD$155:$DC$1048576,MATCH($A1175,'Hoja de Trabajo para listado'!$CD$155:$CD$1048576,0),MATCH((CUADRO!N$5&amp;$E1175),'Hoja de Trabajo para listado'!$CD$151:$DC$151,0)),0)</f>
        <v>0</v>
      </c>
      <c r="O1175" s="314">
        <f ca="1">+IFERROR(INDEX('Hoja de Trabajo para listado'!$A$155:$Z$1048576,MATCH($A1175,'Hoja de Trabajo para listado'!$A$155:$A$1048576,0),MATCH((CUADRO!O$5&amp;$E1175),'Hoja de Trabajo para listado'!$A$151:$Z$151,0)),0)+IFERROR(INDEX('Hoja de Trabajo para listado'!$AB$155:$BA$1048576,MATCH($A1175,'Hoja de Trabajo para listado'!$AB$155:$AB$1048576,0),MATCH((CUADRO!O$5&amp;$E1175),'Hoja de Trabajo para listado'!$AB$151:$BA$151,0)),0)+IFERROR(INDEX('Hoja de Trabajo para listado'!$BC$155:$CB$1048576,MATCH($A1175,'Hoja de Trabajo para listado'!$BC$155:$BC$1048576,0),MATCH((CUADRO!O$5&amp;$E1175),'Hoja de Trabajo para listado'!$BC$151:$CB$151,0)),0)+IFERROR(INDEX('Hoja de Trabajo para listado'!$DE$153:$DG$274,MATCH($A1175,'Hoja de Trabajo para listado'!$DE$153:$DE$1048576,0),MATCH((CUADRO!O$5&amp;$E1175),'Hoja de Trabajo para listado'!$DE$151:$DG$151,0)),0)+IFERROR(INDEX('Hoja de Trabajo para listado'!$CD$155:$DC$1048576,MATCH($A1175,'Hoja de Trabajo para listado'!$CD$155:$CD$1048576,0),MATCH((CUADRO!O$5&amp;$E1175),'Hoja de Trabajo para listado'!$CD$151:$DC$151,0)),0)</f>
        <v>0</v>
      </c>
      <c r="P1175" s="314">
        <f ca="1">+IFERROR(INDEX('Hoja de Trabajo para listado'!$A$155:$Z$1048576,MATCH($A1175,'Hoja de Trabajo para listado'!$A$155:$A$1048576,0),MATCH((CUADRO!P$5&amp;$E1175),'Hoja de Trabajo para listado'!$A$151:$Z$151,0)),0)+IFERROR(INDEX('Hoja de Trabajo para listado'!$AB$155:$BA$1048576,MATCH($A1175,'Hoja de Trabajo para listado'!$AB$155:$AB$1048576,0),MATCH((CUADRO!P$5&amp;$E1175),'Hoja de Trabajo para listado'!$AB$151:$BA$151,0)),0)+IFERROR(INDEX('Hoja de Trabajo para listado'!$BC$155:$CB$1048576,MATCH($A1175,'Hoja de Trabajo para listado'!$BC$155:$BC$1048576,0),MATCH((CUADRO!P$5&amp;$E1175),'Hoja de Trabajo para listado'!$BC$151:$CB$151,0)),0)+IFERROR(INDEX('Hoja de Trabajo para listado'!$DE$153:$DG$274,MATCH($A1175,'Hoja de Trabajo para listado'!$DE$153:$DE$1048576,0),MATCH((CUADRO!P$5&amp;$E1175),'Hoja de Trabajo para listado'!$DE$151:$DG$151,0)),0)+IFERROR(INDEX('Hoja de Trabajo para listado'!$CD$155:$DC$1048576,MATCH($A1175,'Hoja de Trabajo para listado'!$CD$155:$CD$1048576,0),MATCH((CUADRO!P$5&amp;$E1175),'Hoja de Trabajo para listado'!$CD$151:$DC$151,0)),0)</f>
        <v>0</v>
      </c>
      <c r="Q1175" s="314">
        <f ca="1">+IFERROR(INDEX('Hoja de Trabajo para listado'!$A$155:$Z$1048576,MATCH($A1175,'Hoja de Trabajo para listado'!$A$155:$A$1048576,0),MATCH((CUADRO!Q$5&amp;$E1175),'Hoja de Trabajo para listado'!$A$151:$Z$151,0)),0)+IFERROR(INDEX('Hoja de Trabajo para listado'!$AB$155:$BA$1048576,MATCH($A1175,'Hoja de Trabajo para listado'!$AB$155:$AB$1048576,0),MATCH((CUADRO!Q$5&amp;$E1175),'Hoja de Trabajo para listado'!$AB$151:$BA$151,0)),0)+IFERROR(INDEX('Hoja de Trabajo para listado'!$BC$155:$CB$1048576,MATCH($A1175,'Hoja de Trabajo para listado'!$BC$155:$BC$1048576,0),MATCH((CUADRO!Q$5&amp;$E1175),'Hoja de Trabajo para listado'!$BC$151:$CB$151,0)),0)+IFERROR(INDEX('Hoja de Trabajo para listado'!$DE$153:$DG$274,MATCH($A1175,'Hoja de Trabajo para listado'!$DE$153:$DE$1048576,0),MATCH((CUADRO!Q$5&amp;$E1175),'Hoja de Trabajo para listado'!$DE$151:$DG$151,0)),0)+IFERROR(INDEX('Hoja de Trabajo para listado'!$CD$155:$DC$1048576,MATCH($A1175,'Hoja de Trabajo para listado'!$CD$155:$CD$1048576,0),MATCH((CUADRO!Q$5&amp;$E1175),'Hoja de Trabajo para listado'!$CD$151:$DC$151,0)),0)</f>
        <v>0</v>
      </c>
      <c r="R1175" s="314">
        <f t="shared" ca="1" si="36"/>
        <v>0</v>
      </c>
      <c r="S1175" s="314">
        <f ca="1">+R1174+R1175</f>
        <v>0</v>
      </c>
      <c r="T1175" s="314">
        <f ca="1">+S1175</f>
        <v>0</v>
      </c>
      <c r="U1175" s="313">
        <f t="shared" si="37"/>
        <v>2</v>
      </c>
      <c r="V1175" s="319" t="str">
        <f>+VLOOKUP(A1175,bd_lista!$A$3:$E$593,5,FALSE)</f>
        <v>Universidades Públicas</v>
      </c>
      <c r="W1175" s="320"/>
    </row>
    <row r="1176" spans="1:23" customFormat="1" ht="15" hidden="1" customHeight="1">
      <c r="A1176" s="323">
        <v>296</v>
      </c>
      <c r="B1176" s="418">
        <f>+A1176</f>
        <v>296</v>
      </c>
      <c r="C1176" s="318" t="str">
        <f>+VLOOKUP(A1176,bd_lista!$A$3:$C$593,3,FALSE)</f>
        <v>Univ. Indígena Bol. Comun. Intercult Prod. Apiaguaiki Tupa</v>
      </c>
      <c r="D1176" s="339" t="str">
        <f>+C1176</f>
        <v>Univ. Indígena Bol. Comun. Intercult Prod. Apiaguaiki Tupa</v>
      </c>
      <c r="E1176" s="318" t="s">
        <v>1418</v>
      </c>
      <c r="F1176" s="314">
        <f ca="1">+IFERROR(INDEX('Hoja de Trabajo para listado'!$A$155:$Z$1048576,MATCH($A1176,'Hoja de Trabajo para listado'!$A$155:$A$1048576,0),MATCH((CUADRO!F$5&amp;$E1176),'Hoja de Trabajo para listado'!$A$151:$Z$151,0)),0)+IFERROR(INDEX('Hoja de Trabajo para listado'!$AB$155:$BA$1048576,MATCH($A1176,'Hoja de Trabajo para listado'!$AB$155:$AB$1048576,0),MATCH((CUADRO!F$5&amp;$E1176),'Hoja de Trabajo para listado'!$AB$151:$BA$151,0)),0)+IFERROR(INDEX('Hoja de Trabajo para listado'!$BC$155:$CB$1048576,MATCH($A1176,'Hoja de Trabajo para listado'!$BC$155:$BC$1048576,0),MATCH((CUADRO!F$5&amp;$E1176),'Hoja de Trabajo para listado'!$BC$151:$CB$151,0)),0)+IFERROR(INDEX('Hoja de Trabajo para listado'!$DE$153:$DG$274,MATCH($A1176,'Hoja de Trabajo para listado'!$DE$153:$DE$1048576,0),MATCH((CUADRO!F$5&amp;$E1176),'Hoja de Trabajo para listado'!$DE$151:$DG$151,0)),0)+IFERROR(INDEX('Hoja de Trabajo para listado'!$CD$155:$DC$1048576,MATCH($A1176,'Hoja de Trabajo para listado'!$CD$155:$CD$1048576,0),MATCH((CUADRO!F$5&amp;$E1176),'Hoja de Trabajo para listado'!$CD$151:$DC$151,0)),0)</f>
        <v>0</v>
      </c>
      <c r="G1176" s="314">
        <f ca="1">+IFERROR(INDEX('Hoja de Trabajo para listado'!$A$155:$Z$1048576,MATCH($A1176,'Hoja de Trabajo para listado'!$A$155:$A$1048576,0),MATCH((CUADRO!G$5&amp;$E1176),'Hoja de Trabajo para listado'!$A$151:$Z$151,0)),0)+IFERROR(INDEX('Hoja de Trabajo para listado'!$AB$155:$BA$1048576,MATCH($A1176,'Hoja de Trabajo para listado'!$AB$155:$AB$1048576,0),MATCH((CUADRO!G$5&amp;$E1176),'Hoja de Trabajo para listado'!$AB$151:$BA$151,0)),0)+IFERROR(INDEX('Hoja de Trabajo para listado'!$BC$155:$CB$1048576,MATCH($A1176,'Hoja de Trabajo para listado'!$BC$155:$BC$1048576,0),MATCH((CUADRO!G$5&amp;$E1176),'Hoja de Trabajo para listado'!$BC$151:$CB$151,0)),0)+IFERROR(INDEX('Hoja de Trabajo para listado'!$DE$153:$DG$274,MATCH($A1176,'Hoja de Trabajo para listado'!$DE$153:$DE$1048576,0),MATCH((CUADRO!G$5&amp;$E1176),'Hoja de Trabajo para listado'!$DE$151:$DG$151,0)),0)+IFERROR(INDEX('Hoja de Trabajo para listado'!$CD$155:$DC$1048576,MATCH($A1176,'Hoja de Trabajo para listado'!$CD$155:$CD$1048576,0),MATCH((CUADRO!G$5&amp;$E1176),'Hoja de Trabajo para listado'!$CD$151:$DC$151,0)),0)</f>
        <v>0</v>
      </c>
      <c r="H1176" s="314">
        <f ca="1">+IFERROR(INDEX('Hoja de Trabajo para listado'!$A$155:$Z$1048576,MATCH($A1176,'Hoja de Trabajo para listado'!$A$155:$A$1048576,0),MATCH((CUADRO!H$5&amp;$E1176),'Hoja de Trabajo para listado'!$A$151:$Z$151,0)),0)+IFERROR(INDEX('Hoja de Trabajo para listado'!$AB$155:$BA$1048576,MATCH($A1176,'Hoja de Trabajo para listado'!$AB$155:$AB$1048576,0),MATCH((CUADRO!H$5&amp;$E1176),'Hoja de Trabajo para listado'!$AB$151:$BA$151,0)),0)+IFERROR(INDEX('Hoja de Trabajo para listado'!$BC$155:$CB$1048576,MATCH($A1176,'Hoja de Trabajo para listado'!$BC$155:$BC$1048576,0),MATCH((CUADRO!H$5&amp;$E1176),'Hoja de Trabajo para listado'!$BC$151:$CB$151,0)),0)+IFERROR(INDEX('Hoja de Trabajo para listado'!$DE$153:$DG$274,MATCH($A1176,'Hoja de Trabajo para listado'!$DE$153:$DE$1048576,0),MATCH((CUADRO!H$5&amp;$E1176),'Hoja de Trabajo para listado'!$DE$151:$DG$151,0)),0)+IFERROR(INDEX('Hoja de Trabajo para listado'!$CD$155:$DC$1048576,MATCH($A1176,'Hoja de Trabajo para listado'!$CD$155:$CD$1048576,0),MATCH((CUADRO!H$5&amp;$E1176),'Hoja de Trabajo para listado'!$CD$151:$DC$151,0)),0)</f>
        <v>0</v>
      </c>
      <c r="I1176" s="314">
        <f ca="1">+IFERROR(INDEX('Hoja de Trabajo para listado'!$A$155:$Z$1048576,MATCH($A1176,'Hoja de Trabajo para listado'!$A$155:$A$1048576,0),MATCH((CUADRO!I$5&amp;$E1176),'Hoja de Trabajo para listado'!$A$151:$Z$151,0)),0)+IFERROR(INDEX('Hoja de Trabajo para listado'!$AB$155:$BA$1048576,MATCH($A1176,'Hoja de Trabajo para listado'!$AB$155:$AB$1048576,0),MATCH((CUADRO!I$5&amp;$E1176),'Hoja de Trabajo para listado'!$AB$151:$BA$151,0)),0)+IFERROR(INDEX('Hoja de Trabajo para listado'!$BC$155:$CB$1048576,MATCH($A1176,'Hoja de Trabajo para listado'!$BC$155:$BC$1048576,0),MATCH((CUADRO!I$5&amp;$E1176),'Hoja de Trabajo para listado'!$BC$151:$CB$151,0)),0)+IFERROR(INDEX('Hoja de Trabajo para listado'!$DE$153:$DG$274,MATCH($A1176,'Hoja de Trabajo para listado'!$DE$153:$DE$1048576,0),MATCH((CUADRO!I$5&amp;$E1176),'Hoja de Trabajo para listado'!$DE$151:$DG$151,0)),0)+IFERROR(INDEX('Hoja de Trabajo para listado'!$CD$155:$DC$1048576,MATCH($A1176,'Hoja de Trabajo para listado'!$CD$155:$CD$1048576,0),MATCH((CUADRO!I$5&amp;$E1176),'Hoja de Trabajo para listado'!$CD$151:$DC$151,0)),0)</f>
        <v>0</v>
      </c>
      <c r="J1176" s="314">
        <f ca="1">+IFERROR(INDEX('Hoja de Trabajo para listado'!$A$155:$Z$1048576,MATCH($A1176,'Hoja de Trabajo para listado'!$A$155:$A$1048576,0),MATCH((CUADRO!J$5&amp;$E1176),'Hoja de Trabajo para listado'!$A$151:$Z$151,0)),0)+IFERROR(INDEX('Hoja de Trabajo para listado'!$AB$155:$BA$1048576,MATCH($A1176,'Hoja de Trabajo para listado'!$AB$155:$AB$1048576,0),MATCH((CUADRO!J$5&amp;$E1176),'Hoja de Trabajo para listado'!$AB$151:$BA$151,0)),0)+IFERROR(INDEX('Hoja de Trabajo para listado'!$BC$155:$CB$1048576,MATCH($A1176,'Hoja de Trabajo para listado'!$BC$155:$BC$1048576,0),MATCH((CUADRO!J$5&amp;$E1176),'Hoja de Trabajo para listado'!$BC$151:$CB$151,0)),0)+IFERROR(INDEX('Hoja de Trabajo para listado'!$DE$153:$DG$274,MATCH($A1176,'Hoja de Trabajo para listado'!$DE$153:$DE$1048576,0),MATCH((CUADRO!J$5&amp;$E1176),'Hoja de Trabajo para listado'!$DE$151:$DG$151,0)),0)+IFERROR(INDEX('Hoja de Trabajo para listado'!$CD$155:$DC$1048576,MATCH($A1176,'Hoja de Trabajo para listado'!$CD$155:$CD$1048576,0),MATCH((CUADRO!J$5&amp;$E1176),'Hoja de Trabajo para listado'!$CD$151:$DC$151,0)),0)</f>
        <v>0</v>
      </c>
      <c r="K1176" s="314">
        <f ca="1">+IFERROR(INDEX('Hoja de Trabajo para listado'!$A$155:$Z$1048576,MATCH($A1176,'Hoja de Trabajo para listado'!$A$155:$A$1048576,0),MATCH((CUADRO!K$5&amp;$E1176),'Hoja de Trabajo para listado'!$A$151:$Z$151,0)),0)+IFERROR(INDEX('Hoja de Trabajo para listado'!$AB$155:$BA$1048576,MATCH($A1176,'Hoja de Trabajo para listado'!$AB$155:$AB$1048576,0),MATCH((CUADRO!K$5&amp;$E1176),'Hoja de Trabajo para listado'!$AB$151:$BA$151,0)),0)+IFERROR(INDEX('Hoja de Trabajo para listado'!$BC$155:$CB$1048576,MATCH($A1176,'Hoja de Trabajo para listado'!$BC$155:$BC$1048576,0),MATCH((CUADRO!K$5&amp;$E1176),'Hoja de Trabajo para listado'!$BC$151:$CB$151,0)),0)+IFERROR(INDEX('Hoja de Trabajo para listado'!$DE$153:$DG$274,MATCH($A1176,'Hoja de Trabajo para listado'!$DE$153:$DE$1048576,0),MATCH((CUADRO!K$5&amp;$E1176),'Hoja de Trabajo para listado'!$DE$151:$DG$151,0)),0)+IFERROR(INDEX('Hoja de Trabajo para listado'!$CD$155:$DC$1048576,MATCH($A1176,'Hoja de Trabajo para listado'!$CD$155:$CD$1048576,0),MATCH((CUADRO!K$5&amp;$E1176),'Hoja de Trabajo para listado'!$CD$151:$DC$151,0)),0)</f>
        <v>0</v>
      </c>
      <c r="L1176" s="314">
        <f ca="1">+IFERROR(INDEX('Hoja de Trabajo para listado'!$A$155:$Z$1048576,MATCH($A1176,'Hoja de Trabajo para listado'!$A$155:$A$1048576,0),MATCH((CUADRO!L$5&amp;$E1176),'Hoja de Trabajo para listado'!$A$151:$Z$151,0)),0)+IFERROR(INDEX('Hoja de Trabajo para listado'!$AB$155:$BA$1048576,MATCH($A1176,'Hoja de Trabajo para listado'!$AB$155:$AB$1048576,0),MATCH((CUADRO!L$5&amp;$E1176),'Hoja de Trabajo para listado'!$AB$151:$BA$151,0)),0)+IFERROR(INDEX('Hoja de Trabajo para listado'!$BC$155:$CB$1048576,MATCH($A1176,'Hoja de Trabajo para listado'!$BC$155:$BC$1048576,0),MATCH((CUADRO!L$5&amp;$E1176),'Hoja de Trabajo para listado'!$BC$151:$CB$151,0)),0)+IFERROR(INDEX('Hoja de Trabajo para listado'!$DE$153:$DG$274,MATCH($A1176,'Hoja de Trabajo para listado'!$DE$153:$DE$1048576,0),MATCH((CUADRO!L$5&amp;$E1176),'Hoja de Trabajo para listado'!$DE$151:$DG$151,0)),0)+IFERROR(INDEX('Hoja de Trabajo para listado'!$CD$155:$DC$1048576,MATCH($A1176,'Hoja de Trabajo para listado'!$CD$155:$CD$1048576,0),MATCH((CUADRO!L$5&amp;$E1176),'Hoja de Trabajo para listado'!$CD$151:$DC$151,0)),0)</f>
        <v>0</v>
      </c>
      <c r="M1176" s="314">
        <f ca="1">+IFERROR(INDEX('Hoja de Trabajo para listado'!$A$155:$Z$1048576,MATCH($A1176,'Hoja de Trabajo para listado'!$A$155:$A$1048576,0),MATCH((CUADRO!M$5&amp;$E1176),'Hoja de Trabajo para listado'!$A$151:$Z$151,0)),0)+IFERROR(INDEX('Hoja de Trabajo para listado'!$AB$155:$BA$1048576,MATCH($A1176,'Hoja de Trabajo para listado'!$AB$155:$AB$1048576,0),MATCH((CUADRO!M$5&amp;$E1176),'Hoja de Trabajo para listado'!$AB$151:$BA$151,0)),0)+IFERROR(INDEX('Hoja de Trabajo para listado'!$BC$155:$CB$1048576,MATCH($A1176,'Hoja de Trabajo para listado'!$BC$155:$BC$1048576,0),MATCH((CUADRO!M$5&amp;$E1176),'Hoja de Trabajo para listado'!$BC$151:$CB$151,0)),0)+IFERROR(INDEX('Hoja de Trabajo para listado'!$DE$153:$DG$274,MATCH($A1176,'Hoja de Trabajo para listado'!$DE$153:$DE$1048576,0),MATCH((CUADRO!M$5&amp;$E1176),'Hoja de Trabajo para listado'!$DE$151:$DG$151,0)),0)+IFERROR(INDEX('Hoja de Trabajo para listado'!$CD$155:$DC$1048576,MATCH($A1176,'Hoja de Trabajo para listado'!$CD$155:$CD$1048576,0),MATCH((CUADRO!M$5&amp;$E1176),'Hoja de Trabajo para listado'!$CD$151:$DC$151,0)),0)</f>
        <v>0</v>
      </c>
      <c r="N1176" s="314">
        <f ca="1">+IFERROR(INDEX('Hoja de Trabajo para listado'!$A$155:$Z$1048576,MATCH($A1176,'Hoja de Trabajo para listado'!$A$155:$A$1048576,0),MATCH((CUADRO!N$5&amp;$E1176),'Hoja de Trabajo para listado'!$A$151:$Z$151,0)),0)+IFERROR(INDEX('Hoja de Trabajo para listado'!$AB$155:$BA$1048576,MATCH($A1176,'Hoja de Trabajo para listado'!$AB$155:$AB$1048576,0),MATCH((CUADRO!N$5&amp;$E1176),'Hoja de Trabajo para listado'!$AB$151:$BA$151,0)),0)+IFERROR(INDEX('Hoja de Trabajo para listado'!$BC$155:$CB$1048576,MATCH($A1176,'Hoja de Trabajo para listado'!$BC$155:$BC$1048576,0),MATCH((CUADRO!N$5&amp;$E1176),'Hoja de Trabajo para listado'!$BC$151:$CB$151,0)),0)+IFERROR(INDEX('Hoja de Trabajo para listado'!$DE$153:$DG$274,MATCH($A1176,'Hoja de Trabajo para listado'!$DE$153:$DE$1048576,0),MATCH((CUADRO!N$5&amp;$E1176),'Hoja de Trabajo para listado'!$DE$151:$DG$151,0)),0)+IFERROR(INDEX('Hoja de Trabajo para listado'!$CD$155:$DC$1048576,MATCH($A1176,'Hoja de Trabajo para listado'!$CD$155:$CD$1048576,0),MATCH((CUADRO!N$5&amp;$E1176),'Hoja de Trabajo para listado'!$CD$151:$DC$151,0)),0)</f>
        <v>0</v>
      </c>
      <c r="O1176" s="314">
        <f ca="1">+IFERROR(INDEX('Hoja de Trabajo para listado'!$A$155:$Z$1048576,MATCH($A1176,'Hoja de Trabajo para listado'!$A$155:$A$1048576,0),MATCH((CUADRO!O$5&amp;$E1176),'Hoja de Trabajo para listado'!$A$151:$Z$151,0)),0)+IFERROR(INDEX('Hoja de Trabajo para listado'!$AB$155:$BA$1048576,MATCH($A1176,'Hoja de Trabajo para listado'!$AB$155:$AB$1048576,0),MATCH((CUADRO!O$5&amp;$E1176),'Hoja de Trabajo para listado'!$AB$151:$BA$151,0)),0)+IFERROR(INDEX('Hoja de Trabajo para listado'!$BC$155:$CB$1048576,MATCH($A1176,'Hoja de Trabajo para listado'!$BC$155:$BC$1048576,0),MATCH((CUADRO!O$5&amp;$E1176),'Hoja de Trabajo para listado'!$BC$151:$CB$151,0)),0)+IFERROR(INDEX('Hoja de Trabajo para listado'!$DE$153:$DG$274,MATCH($A1176,'Hoja de Trabajo para listado'!$DE$153:$DE$1048576,0),MATCH((CUADRO!O$5&amp;$E1176),'Hoja de Trabajo para listado'!$DE$151:$DG$151,0)),0)+IFERROR(INDEX('Hoja de Trabajo para listado'!$CD$155:$DC$1048576,MATCH($A1176,'Hoja de Trabajo para listado'!$CD$155:$CD$1048576,0),MATCH((CUADRO!O$5&amp;$E1176),'Hoja de Trabajo para listado'!$CD$151:$DC$151,0)),0)</f>
        <v>0</v>
      </c>
      <c r="P1176" s="314">
        <f ca="1">+IFERROR(INDEX('Hoja de Trabajo para listado'!$A$155:$Z$1048576,MATCH($A1176,'Hoja de Trabajo para listado'!$A$155:$A$1048576,0),MATCH((CUADRO!P$5&amp;$E1176),'Hoja de Trabajo para listado'!$A$151:$Z$151,0)),0)+IFERROR(INDEX('Hoja de Trabajo para listado'!$AB$155:$BA$1048576,MATCH($A1176,'Hoja de Trabajo para listado'!$AB$155:$AB$1048576,0),MATCH((CUADRO!P$5&amp;$E1176),'Hoja de Trabajo para listado'!$AB$151:$BA$151,0)),0)+IFERROR(INDEX('Hoja de Trabajo para listado'!$BC$155:$CB$1048576,MATCH($A1176,'Hoja de Trabajo para listado'!$BC$155:$BC$1048576,0),MATCH((CUADRO!P$5&amp;$E1176),'Hoja de Trabajo para listado'!$BC$151:$CB$151,0)),0)+IFERROR(INDEX('Hoja de Trabajo para listado'!$DE$153:$DG$274,MATCH($A1176,'Hoja de Trabajo para listado'!$DE$153:$DE$1048576,0),MATCH((CUADRO!P$5&amp;$E1176),'Hoja de Trabajo para listado'!$DE$151:$DG$151,0)),0)+IFERROR(INDEX('Hoja de Trabajo para listado'!$CD$155:$DC$1048576,MATCH($A1176,'Hoja de Trabajo para listado'!$CD$155:$CD$1048576,0),MATCH((CUADRO!P$5&amp;$E1176),'Hoja de Trabajo para listado'!$CD$151:$DC$151,0)),0)</f>
        <v>0</v>
      </c>
      <c r="Q1176" s="314">
        <f ca="1">+IFERROR(INDEX('Hoja de Trabajo para listado'!$A$155:$Z$1048576,MATCH($A1176,'Hoja de Trabajo para listado'!$A$155:$A$1048576,0),MATCH((CUADRO!Q$5&amp;$E1176),'Hoja de Trabajo para listado'!$A$151:$Z$151,0)),0)+IFERROR(INDEX('Hoja de Trabajo para listado'!$AB$155:$BA$1048576,MATCH($A1176,'Hoja de Trabajo para listado'!$AB$155:$AB$1048576,0),MATCH((CUADRO!Q$5&amp;$E1176),'Hoja de Trabajo para listado'!$AB$151:$BA$151,0)),0)+IFERROR(INDEX('Hoja de Trabajo para listado'!$BC$155:$CB$1048576,MATCH($A1176,'Hoja de Trabajo para listado'!$BC$155:$BC$1048576,0),MATCH((CUADRO!Q$5&amp;$E1176),'Hoja de Trabajo para listado'!$BC$151:$CB$151,0)),0)+IFERROR(INDEX('Hoja de Trabajo para listado'!$DE$153:$DG$274,MATCH($A1176,'Hoja de Trabajo para listado'!$DE$153:$DE$1048576,0),MATCH((CUADRO!Q$5&amp;$E1176),'Hoja de Trabajo para listado'!$DE$151:$DG$151,0)),0)+IFERROR(INDEX('Hoja de Trabajo para listado'!$CD$155:$DC$1048576,MATCH($A1176,'Hoja de Trabajo para listado'!$CD$155:$CD$1048576,0),MATCH((CUADRO!Q$5&amp;$E1176),'Hoja de Trabajo para listado'!$CD$151:$DC$151,0)),0)</f>
        <v>0</v>
      </c>
      <c r="R1176" s="314">
        <f t="shared" ca="1" si="36"/>
        <v>0</v>
      </c>
      <c r="S1176" s="314"/>
      <c r="T1176" s="314">
        <f ca="1">+T1177</f>
        <v>0</v>
      </c>
      <c r="U1176" s="313">
        <f t="shared" si="37"/>
        <v>1</v>
      </c>
      <c r="V1176" s="319" t="str">
        <f>+VLOOKUP(A1176,bd_lista!$A$3:$E$593,5,FALSE)</f>
        <v>Universidades Públicas</v>
      </c>
      <c r="W1176" s="341" t="str">
        <f>+V1176</f>
        <v>Universidades Públicas</v>
      </c>
    </row>
    <row r="1177" spans="1:23" customFormat="1" ht="15" hidden="1" customHeight="1">
      <c r="A1177" s="323">
        <v>296</v>
      </c>
      <c r="B1177" s="418"/>
      <c r="C1177" s="339" t="str">
        <f>+VLOOKUP(A1177,bd_lista!$A$3:$C$593,3,FALSE)</f>
        <v>Univ. Indígena Bol. Comun. Intercult Prod. Apiaguaiki Tupa</v>
      </c>
      <c r="D1177" s="339"/>
      <c r="E1177" s="319" t="s">
        <v>1419</v>
      </c>
      <c r="F1177" s="314">
        <f ca="1">+IFERROR(INDEX('Hoja de Trabajo para listado'!$A$155:$Z$1048576,MATCH($A1177,'Hoja de Trabajo para listado'!$A$155:$A$1048576,0),MATCH((CUADRO!F$5&amp;$E1177),'Hoja de Trabajo para listado'!$A$151:$Z$151,0)),0)+IFERROR(INDEX('Hoja de Trabajo para listado'!$AB$155:$BA$1048576,MATCH($A1177,'Hoja de Trabajo para listado'!$AB$155:$AB$1048576,0),MATCH((CUADRO!F$5&amp;$E1177),'Hoja de Trabajo para listado'!$AB$151:$BA$151,0)),0)+IFERROR(INDEX('Hoja de Trabajo para listado'!$BC$155:$CB$1048576,MATCH($A1177,'Hoja de Trabajo para listado'!$BC$155:$BC$1048576,0),MATCH((CUADRO!F$5&amp;$E1177),'Hoja de Trabajo para listado'!$BC$151:$CB$151,0)),0)+IFERROR(INDEX('Hoja de Trabajo para listado'!$DE$153:$DG$274,MATCH($A1177,'Hoja de Trabajo para listado'!$DE$153:$DE$1048576,0),MATCH((CUADRO!F$5&amp;$E1177),'Hoja de Trabajo para listado'!$DE$151:$DG$151,0)),0)+IFERROR(INDEX('Hoja de Trabajo para listado'!$CD$155:$DC$1048576,MATCH($A1177,'Hoja de Trabajo para listado'!$CD$155:$CD$1048576,0),MATCH((CUADRO!F$5&amp;$E1177),'Hoja de Trabajo para listado'!$CD$151:$DC$151,0)),0)</f>
        <v>0</v>
      </c>
      <c r="G1177" s="314">
        <f ca="1">+IFERROR(INDEX('Hoja de Trabajo para listado'!$A$155:$Z$1048576,MATCH($A1177,'Hoja de Trabajo para listado'!$A$155:$A$1048576,0),MATCH((CUADRO!G$5&amp;$E1177),'Hoja de Trabajo para listado'!$A$151:$Z$151,0)),0)+IFERROR(INDEX('Hoja de Trabajo para listado'!$AB$155:$BA$1048576,MATCH($A1177,'Hoja de Trabajo para listado'!$AB$155:$AB$1048576,0),MATCH((CUADRO!G$5&amp;$E1177),'Hoja de Trabajo para listado'!$AB$151:$BA$151,0)),0)+IFERROR(INDEX('Hoja de Trabajo para listado'!$BC$155:$CB$1048576,MATCH($A1177,'Hoja de Trabajo para listado'!$BC$155:$BC$1048576,0),MATCH((CUADRO!G$5&amp;$E1177),'Hoja de Trabajo para listado'!$BC$151:$CB$151,0)),0)+IFERROR(INDEX('Hoja de Trabajo para listado'!$DE$153:$DG$274,MATCH($A1177,'Hoja de Trabajo para listado'!$DE$153:$DE$1048576,0),MATCH((CUADRO!G$5&amp;$E1177),'Hoja de Trabajo para listado'!$DE$151:$DG$151,0)),0)+IFERROR(INDEX('Hoja de Trabajo para listado'!$CD$155:$DC$1048576,MATCH($A1177,'Hoja de Trabajo para listado'!$CD$155:$CD$1048576,0),MATCH((CUADRO!G$5&amp;$E1177),'Hoja de Trabajo para listado'!$CD$151:$DC$151,0)),0)</f>
        <v>0</v>
      </c>
      <c r="H1177" s="314">
        <f ca="1">+IFERROR(INDEX('Hoja de Trabajo para listado'!$A$155:$Z$1048576,MATCH($A1177,'Hoja de Trabajo para listado'!$A$155:$A$1048576,0),MATCH((CUADRO!H$5&amp;$E1177),'Hoja de Trabajo para listado'!$A$151:$Z$151,0)),0)+IFERROR(INDEX('Hoja de Trabajo para listado'!$AB$155:$BA$1048576,MATCH($A1177,'Hoja de Trabajo para listado'!$AB$155:$AB$1048576,0),MATCH((CUADRO!H$5&amp;$E1177),'Hoja de Trabajo para listado'!$AB$151:$BA$151,0)),0)+IFERROR(INDEX('Hoja de Trabajo para listado'!$BC$155:$CB$1048576,MATCH($A1177,'Hoja de Trabajo para listado'!$BC$155:$BC$1048576,0),MATCH((CUADRO!H$5&amp;$E1177),'Hoja de Trabajo para listado'!$BC$151:$CB$151,0)),0)+IFERROR(INDEX('Hoja de Trabajo para listado'!$DE$153:$DG$274,MATCH($A1177,'Hoja de Trabajo para listado'!$DE$153:$DE$1048576,0),MATCH((CUADRO!H$5&amp;$E1177),'Hoja de Trabajo para listado'!$DE$151:$DG$151,0)),0)+IFERROR(INDEX('Hoja de Trabajo para listado'!$CD$155:$DC$1048576,MATCH($A1177,'Hoja de Trabajo para listado'!$CD$155:$CD$1048576,0),MATCH((CUADRO!H$5&amp;$E1177),'Hoja de Trabajo para listado'!$CD$151:$DC$151,0)),0)</f>
        <v>0</v>
      </c>
      <c r="I1177" s="314">
        <f ca="1">+IFERROR(INDEX('Hoja de Trabajo para listado'!$A$155:$Z$1048576,MATCH($A1177,'Hoja de Trabajo para listado'!$A$155:$A$1048576,0),MATCH((CUADRO!I$5&amp;$E1177),'Hoja de Trabajo para listado'!$A$151:$Z$151,0)),0)+IFERROR(INDEX('Hoja de Trabajo para listado'!$AB$155:$BA$1048576,MATCH($A1177,'Hoja de Trabajo para listado'!$AB$155:$AB$1048576,0),MATCH((CUADRO!I$5&amp;$E1177),'Hoja de Trabajo para listado'!$AB$151:$BA$151,0)),0)+IFERROR(INDEX('Hoja de Trabajo para listado'!$BC$155:$CB$1048576,MATCH($A1177,'Hoja de Trabajo para listado'!$BC$155:$BC$1048576,0),MATCH((CUADRO!I$5&amp;$E1177),'Hoja de Trabajo para listado'!$BC$151:$CB$151,0)),0)+IFERROR(INDEX('Hoja de Trabajo para listado'!$DE$153:$DG$274,MATCH($A1177,'Hoja de Trabajo para listado'!$DE$153:$DE$1048576,0),MATCH((CUADRO!I$5&amp;$E1177),'Hoja de Trabajo para listado'!$DE$151:$DG$151,0)),0)+IFERROR(INDEX('Hoja de Trabajo para listado'!$CD$155:$DC$1048576,MATCH($A1177,'Hoja de Trabajo para listado'!$CD$155:$CD$1048576,0),MATCH((CUADRO!I$5&amp;$E1177),'Hoja de Trabajo para listado'!$CD$151:$DC$151,0)),0)</f>
        <v>0</v>
      </c>
      <c r="J1177" s="314">
        <f ca="1">+IFERROR(INDEX('Hoja de Trabajo para listado'!$A$155:$Z$1048576,MATCH($A1177,'Hoja de Trabajo para listado'!$A$155:$A$1048576,0),MATCH((CUADRO!J$5&amp;$E1177),'Hoja de Trabajo para listado'!$A$151:$Z$151,0)),0)+IFERROR(INDEX('Hoja de Trabajo para listado'!$AB$155:$BA$1048576,MATCH($A1177,'Hoja de Trabajo para listado'!$AB$155:$AB$1048576,0),MATCH((CUADRO!J$5&amp;$E1177),'Hoja de Trabajo para listado'!$AB$151:$BA$151,0)),0)+IFERROR(INDEX('Hoja de Trabajo para listado'!$BC$155:$CB$1048576,MATCH($A1177,'Hoja de Trabajo para listado'!$BC$155:$BC$1048576,0),MATCH((CUADRO!J$5&amp;$E1177),'Hoja de Trabajo para listado'!$BC$151:$CB$151,0)),0)+IFERROR(INDEX('Hoja de Trabajo para listado'!$DE$153:$DG$274,MATCH($A1177,'Hoja de Trabajo para listado'!$DE$153:$DE$1048576,0),MATCH((CUADRO!J$5&amp;$E1177),'Hoja de Trabajo para listado'!$DE$151:$DG$151,0)),0)+IFERROR(INDEX('Hoja de Trabajo para listado'!$CD$155:$DC$1048576,MATCH($A1177,'Hoja de Trabajo para listado'!$CD$155:$CD$1048576,0),MATCH((CUADRO!J$5&amp;$E1177),'Hoja de Trabajo para listado'!$CD$151:$DC$151,0)),0)</f>
        <v>0</v>
      </c>
      <c r="K1177" s="314">
        <f ca="1">+IFERROR(INDEX('Hoja de Trabajo para listado'!$A$155:$Z$1048576,MATCH($A1177,'Hoja de Trabajo para listado'!$A$155:$A$1048576,0),MATCH((CUADRO!K$5&amp;$E1177),'Hoja de Trabajo para listado'!$A$151:$Z$151,0)),0)+IFERROR(INDEX('Hoja de Trabajo para listado'!$AB$155:$BA$1048576,MATCH($A1177,'Hoja de Trabajo para listado'!$AB$155:$AB$1048576,0),MATCH((CUADRO!K$5&amp;$E1177),'Hoja de Trabajo para listado'!$AB$151:$BA$151,0)),0)+IFERROR(INDEX('Hoja de Trabajo para listado'!$BC$155:$CB$1048576,MATCH($A1177,'Hoja de Trabajo para listado'!$BC$155:$BC$1048576,0),MATCH((CUADRO!K$5&amp;$E1177),'Hoja de Trabajo para listado'!$BC$151:$CB$151,0)),0)+IFERROR(INDEX('Hoja de Trabajo para listado'!$DE$153:$DG$274,MATCH($A1177,'Hoja de Trabajo para listado'!$DE$153:$DE$1048576,0),MATCH((CUADRO!K$5&amp;$E1177),'Hoja de Trabajo para listado'!$DE$151:$DG$151,0)),0)+IFERROR(INDEX('Hoja de Trabajo para listado'!$CD$155:$DC$1048576,MATCH($A1177,'Hoja de Trabajo para listado'!$CD$155:$CD$1048576,0),MATCH((CUADRO!K$5&amp;$E1177),'Hoja de Trabajo para listado'!$CD$151:$DC$151,0)),0)</f>
        <v>0</v>
      </c>
      <c r="L1177" s="314">
        <f ca="1">+IFERROR(INDEX('Hoja de Trabajo para listado'!$A$155:$Z$1048576,MATCH($A1177,'Hoja de Trabajo para listado'!$A$155:$A$1048576,0),MATCH((CUADRO!L$5&amp;$E1177),'Hoja de Trabajo para listado'!$A$151:$Z$151,0)),0)+IFERROR(INDEX('Hoja de Trabajo para listado'!$AB$155:$BA$1048576,MATCH($A1177,'Hoja de Trabajo para listado'!$AB$155:$AB$1048576,0),MATCH((CUADRO!L$5&amp;$E1177),'Hoja de Trabajo para listado'!$AB$151:$BA$151,0)),0)+IFERROR(INDEX('Hoja de Trabajo para listado'!$BC$155:$CB$1048576,MATCH($A1177,'Hoja de Trabajo para listado'!$BC$155:$BC$1048576,0),MATCH((CUADRO!L$5&amp;$E1177),'Hoja de Trabajo para listado'!$BC$151:$CB$151,0)),0)+IFERROR(INDEX('Hoja de Trabajo para listado'!$DE$153:$DG$274,MATCH($A1177,'Hoja de Trabajo para listado'!$DE$153:$DE$1048576,0),MATCH((CUADRO!L$5&amp;$E1177),'Hoja de Trabajo para listado'!$DE$151:$DG$151,0)),0)+IFERROR(INDEX('Hoja de Trabajo para listado'!$CD$155:$DC$1048576,MATCH($A1177,'Hoja de Trabajo para listado'!$CD$155:$CD$1048576,0),MATCH((CUADRO!L$5&amp;$E1177),'Hoja de Trabajo para listado'!$CD$151:$DC$151,0)),0)</f>
        <v>0</v>
      </c>
      <c r="M1177" s="314">
        <f ca="1">+IFERROR(INDEX('Hoja de Trabajo para listado'!$A$155:$Z$1048576,MATCH($A1177,'Hoja de Trabajo para listado'!$A$155:$A$1048576,0),MATCH((CUADRO!M$5&amp;$E1177),'Hoja de Trabajo para listado'!$A$151:$Z$151,0)),0)+IFERROR(INDEX('Hoja de Trabajo para listado'!$AB$155:$BA$1048576,MATCH($A1177,'Hoja de Trabajo para listado'!$AB$155:$AB$1048576,0),MATCH((CUADRO!M$5&amp;$E1177),'Hoja de Trabajo para listado'!$AB$151:$BA$151,0)),0)+IFERROR(INDEX('Hoja de Trabajo para listado'!$BC$155:$CB$1048576,MATCH($A1177,'Hoja de Trabajo para listado'!$BC$155:$BC$1048576,0),MATCH((CUADRO!M$5&amp;$E1177),'Hoja de Trabajo para listado'!$BC$151:$CB$151,0)),0)+IFERROR(INDEX('Hoja de Trabajo para listado'!$DE$153:$DG$274,MATCH($A1177,'Hoja de Trabajo para listado'!$DE$153:$DE$1048576,0),MATCH((CUADRO!M$5&amp;$E1177),'Hoja de Trabajo para listado'!$DE$151:$DG$151,0)),0)+IFERROR(INDEX('Hoja de Trabajo para listado'!$CD$155:$DC$1048576,MATCH($A1177,'Hoja de Trabajo para listado'!$CD$155:$CD$1048576,0),MATCH((CUADRO!M$5&amp;$E1177),'Hoja de Trabajo para listado'!$CD$151:$DC$151,0)),0)</f>
        <v>0</v>
      </c>
      <c r="N1177" s="314">
        <f ca="1">+IFERROR(INDEX('Hoja de Trabajo para listado'!$A$155:$Z$1048576,MATCH($A1177,'Hoja de Trabajo para listado'!$A$155:$A$1048576,0),MATCH((CUADRO!N$5&amp;$E1177),'Hoja de Trabajo para listado'!$A$151:$Z$151,0)),0)+IFERROR(INDEX('Hoja de Trabajo para listado'!$AB$155:$BA$1048576,MATCH($A1177,'Hoja de Trabajo para listado'!$AB$155:$AB$1048576,0),MATCH((CUADRO!N$5&amp;$E1177),'Hoja de Trabajo para listado'!$AB$151:$BA$151,0)),0)+IFERROR(INDEX('Hoja de Trabajo para listado'!$BC$155:$CB$1048576,MATCH($A1177,'Hoja de Trabajo para listado'!$BC$155:$BC$1048576,0),MATCH((CUADRO!N$5&amp;$E1177),'Hoja de Trabajo para listado'!$BC$151:$CB$151,0)),0)+IFERROR(INDEX('Hoja de Trabajo para listado'!$DE$153:$DG$274,MATCH($A1177,'Hoja de Trabajo para listado'!$DE$153:$DE$1048576,0),MATCH((CUADRO!N$5&amp;$E1177),'Hoja de Trabajo para listado'!$DE$151:$DG$151,0)),0)+IFERROR(INDEX('Hoja de Trabajo para listado'!$CD$155:$DC$1048576,MATCH($A1177,'Hoja de Trabajo para listado'!$CD$155:$CD$1048576,0),MATCH((CUADRO!N$5&amp;$E1177),'Hoja de Trabajo para listado'!$CD$151:$DC$151,0)),0)</f>
        <v>0</v>
      </c>
      <c r="O1177" s="314">
        <f ca="1">+IFERROR(INDEX('Hoja de Trabajo para listado'!$A$155:$Z$1048576,MATCH($A1177,'Hoja de Trabajo para listado'!$A$155:$A$1048576,0),MATCH((CUADRO!O$5&amp;$E1177),'Hoja de Trabajo para listado'!$A$151:$Z$151,0)),0)+IFERROR(INDEX('Hoja de Trabajo para listado'!$AB$155:$BA$1048576,MATCH($A1177,'Hoja de Trabajo para listado'!$AB$155:$AB$1048576,0),MATCH((CUADRO!O$5&amp;$E1177),'Hoja de Trabajo para listado'!$AB$151:$BA$151,0)),0)+IFERROR(INDEX('Hoja de Trabajo para listado'!$BC$155:$CB$1048576,MATCH($A1177,'Hoja de Trabajo para listado'!$BC$155:$BC$1048576,0),MATCH((CUADRO!O$5&amp;$E1177),'Hoja de Trabajo para listado'!$BC$151:$CB$151,0)),0)+IFERROR(INDEX('Hoja de Trabajo para listado'!$DE$153:$DG$274,MATCH($A1177,'Hoja de Trabajo para listado'!$DE$153:$DE$1048576,0),MATCH((CUADRO!O$5&amp;$E1177),'Hoja de Trabajo para listado'!$DE$151:$DG$151,0)),0)+IFERROR(INDEX('Hoja de Trabajo para listado'!$CD$155:$DC$1048576,MATCH($A1177,'Hoja de Trabajo para listado'!$CD$155:$CD$1048576,0),MATCH((CUADRO!O$5&amp;$E1177),'Hoja de Trabajo para listado'!$CD$151:$DC$151,0)),0)</f>
        <v>0</v>
      </c>
      <c r="P1177" s="314">
        <f ca="1">+IFERROR(INDEX('Hoja de Trabajo para listado'!$A$155:$Z$1048576,MATCH($A1177,'Hoja de Trabajo para listado'!$A$155:$A$1048576,0),MATCH((CUADRO!P$5&amp;$E1177),'Hoja de Trabajo para listado'!$A$151:$Z$151,0)),0)+IFERROR(INDEX('Hoja de Trabajo para listado'!$AB$155:$BA$1048576,MATCH($A1177,'Hoja de Trabajo para listado'!$AB$155:$AB$1048576,0),MATCH((CUADRO!P$5&amp;$E1177),'Hoja de Trabajo para listado'!$AB$151:$BA$151,0)),0)+IFERROR(INDEX('Hoja de Trabajo para listado'!$BC$155:$CB$1048576,MATCH($A1177,'Hoja de Trabajo para listado'!$BC$155:$BC$1048576,0),MATCH((CUADRO!P$5&amp;$E1177),'Hoja de Trabajo para listado'!$BC$151:$CB$151,0)),0)+IFERROR(INDEX('Hoja de Trabajo para listado'!$DE$153:$DG$274,MATCH($A1177,'Hoja de Trabajo para listado'!$DE$153:$DE$1048576,0),MATCH((CUADRO!P$5&amp;$E1177),'Hoja de Trabajo para listado'!$DE$151:$DG$151,0)),0)+IFERROR(INDEX('Hoja de Trabajo para listado'!$CD$155:$DC$1048576,MATCH($A1177,'Hoja de Trabajo para listado'!$CD$155:$CD$1048576,0),MATCH((CUADRO!P$5&amp;$E1177),'Hoja de Trabajo para listado'!$CD$151:$DC$151,0)),0)</f>
        <v>0</v>
      </c>
      <c r="Q1177" s="314">
        <f ca="1">+IFERROR(INDEX('Hoja de Trabajo para listado'!$A$155:$Z$1048576,MATCH($A1177,'Hoja de Trabajo para listado'!$A$155:$A$1048576,0),MATCH((CUADRO!Q$5&amp;$E1177),'Hoja de Trabajo para listado'!$A$151:$Z$151,0)),0)+IFERROR(INDEX('Hoja de Trabajo para listado'!$AB$155:$BA$1048576,MATCH($A1177,'Hoja de Trabajo para listado'!$AB$155:$AB$1048576,0),MATCH((CUADRO!Q$5&amp;$E1177),'Hoja de Trabajo para listado'!$AB$151:$BA$151,0)),0)+IFERROR(INDEX('Hoja de Trabajo para listado'!$BC$155:$CB$1048576,MATCH($A1177,'Hoja de Trabajo para listado'!$BC$155:$BC$1048576,0),MATCH((CUADRO!Q$5&amp;$E1177),'Hoja de Trabajo para listado'!$BC$151:$CB$151,0)),0)+IFERROR(INDEX('Hoja de Trabajo para listado'!$DE$153:$DG$274,MATCH($A1177,'Hoja de Trabajo para listado'!$DE$153:$DE$1048576,0),MATCH((CUADRO!Q$5&amp;$E1177),'Hoja de Trabajo para listado'!$DE$151:$DG$151,0)),0)+IFERROR(INDEX('Hoja de Trabajo para listado'!$CD$155:$DC$1048576,MATCH($A1177,'Hoja de Trabajo para listado'!$CD$155:$CD$1048576,0),MATCH((CUADRO!Q$5&amp;$E1177),'Hoja de Trabajo para listado'!$CD$151:$DC$151,0)),0)</f>
        <v>0</v>
      </c>
      <c r="R1177" s="314">
        <f t="shared" ca="1" si="36"/>
        <v>0</v>
      </c>
      <c r="S1177" s="314">
        <f ca="1">+R1176+R1177</f>
        <v>0</v>
      </c>
      <c r="T1177" s="314">
        <f ca="1">+S1177</f>
        <v>0</v>
      </c>
      <c r="U1177" s="313">
        <f t="shared" si="37"/>
        <v>2</v>
      </c>
      <c r="V1177" s="319" t="str">
        <f>+VLOOKUP(A1177,bd_lista!$A$3:$E$593,5,FALSE)</f>
        <v>Universidades Públicas</v>
      </c>
      <c r="W1177" s="320"/>
    </row>
    <row r="1178" spans="1:23">
      <c r="F1178" s="381"/>
      <c r="G1178" s="381"/>
      <c r="H1178" s="381"/>
      <c r="I1178" s="381"/>
      <c r="J1178" s="381"/>
      <c r="K1178" s="381"/>
      <c r="L1178" s="381"/>
      <c r="M1178" s="381"/>
      <c r="N1178" s="381"/>
      <c r="O1178" s="381"/>
      <c r="P1178" s="381"/>
      <c r="Q1178" s="381"/>
      <c r="R1178" s="381"/>
      <c r="S1178" s="381"/>
    </row>
  </sheetData>
  <autoFilter ref="A5:W1177" xr:uid="{5196B37A-168E-4DE1-928B-171532AC90F0}">
    <filterColumn colId="19">
      <filters>
        <filter val="1.000,00"/>
        <filter val="1.016,00"/>
        <filter val="1.024.613,94"/>
        <filter val="1.256.573,52"/>
        <filter val="1.320.316,83"/>
        <filter val="1.442,00"/>
        <filter val="1.498.252,00"/>
        <filter val="1.620,81"/>
        <filter val="1.634.528,00"/>
        <filter val="1.739,84"/>
        <filter val="1.800.000,00"/>
        <filter val="1.990,07"/>
        <filter val="10.102.645,19"/>
        <filter val="10.114,21"/>
        <filter val="100.419,23"/>
        <filter val="11.103.340,03"/>
        <filter val="11.437.366,72"/>
        <filter val="11.559.873,05"/>
        <filter val="11.817,73"/>
        <filter val="130.611,84"/>
        <filter val="14.562.162,24"/>
        <filter val="144,00"/>
        <filter val="150.000.006,70"/>
        <filter val="157.940.355,73"/>
        <filter val="16.433.141,27"/>
        <filter val="16.992.046,12"/>
        <filter val="186.478,17"/>
        <filter val="187.428,22"/>
        <filter val="2.093,01"/>
        <filter val="2.256.994,34"/>
        <filter val="2.287.745,50"/>
        <filter val="2.420.819,75"/>
        <filter val="2.680.743,11"/>
        <filter val="2.743.374,27"/>
        <filter val="22.063,75"/>
        <filter val="22.162.408,50"/>
        <filter val="225.819.648,33"/>
        <filter val="229.600,79"/>
        <filter val="23.586,98"/>
        <filter val="23.667,07"/>
        <filter val="230,00"/>
        <filter val="24.178.835,27"/>
        <filter val="26.747,35"/>
        <filter val="26.960,57"/>
        <filter val="28.941.422,55"/>
        <filter val="29.601.965,48"/>
        <filter val="29.771,92"/>
        <filter val="3.025.322,10"/>
        <filter val="3.047.908,95"/>
        <filter val="3.266.895,35"/>
        <filter val="3.397.092,00"/>
        <filter val="3.449,00"/>
        <filter val="315,35"/>
        <filter val="33.340,99"/>
        <filter val="34.394,47"/>
        <filter val="39.531.573,99"/>
        <filter val="39.583,53"/>
        <filter val="390.565,13"/>
        <filter val="4.571.778,03"/>
        <filter val="4.641,70"/>
        <filter val="4.864.173,73"/>
        <filter val="4.872.453,60"/>
        <filter val="40,00"/>
        <filter val="412,78"/>
        <filter val="47.747,88"/>
        <filter val="47.835.319,82"/>
        <filter val="49.489,54"/>
        <filter val="493.497,13"/>
        <filter val="5.406.509,86"/>
        <filter val="5.410.062,42"/>
        <filter val="5.515,24"/>
        <filter val="5.533,12"/>
        <filter val="5.977.362,87"/>
        <filter val="50,00"/>
        <filter val="50.906.888,31"/>
        <filter val="504.950,26"/>
        <filter val="51,63"/>
        <filter val="51.367,71"/>
        <filter val="54.988.801,48"/>
        <filter val="542,40"/>
        <filter val="552.114.617,48"/>
        <filter val="57.239,26"/>
        <filter val="580.134.144,58"/>
        <filter val="59.620.560,96"/>
        <filter val="594,73"/>
        <filter val="6.109,86"/>
        <filter val="60,35"/>
        <filter val="621,20"/>
        <filter val="626,62"/>
        <filter val="643.996,08"/>
        <filter val="66.904.146,61"/>
        <filter val="662.447,03"/>
        <filter val="67.653.754,86"/>
        <filter val="674.043,50"/>
        <filter val="678,41"/>
        <filter val="7.367,56"/>
        <filter val="7.480.968.793,32"/>
        <filter val="7.852,09"/>
        <filter val="707,44"/>
        <filter val="72,82"/>
        <filter val="770.805,31"/>
        <filter val="780.430,98"/>
        <filter val="800,00"/>
        <filter val="855.414,66"/>
        <filter val="87.210,21"/>
        <filter val="9.680,49"/>
        <filter val="9.965.044,34"/>
        <filter val="907.423.164,02"/>
        <filter val="98.148,14"/>
        <filter val="983.520,30"/>
      </filters>
    </filterColumn>
    <filterColumn colId="21">
      <filters>
        <filter val="Empresas Nacionales"/>
        <filter val="Instituciones Descentralizadas"/>
        <filter val="Instituciones Descentralizadas Departamentales"/>
        <filter val="Instituciones Descentralizadas Municipales"/>
        <filter val="INSTITUCIONES FINANCIERAS BANCARIAS"/>
        <filter val="Instituciones Financieras no Bancarias"/>
        <filter val="Instituciones Financieras no Bancarias Regionales"/>
        <filter val="Órgano Ejecutivo"/>
      </filters>
    </filterColumn>
    <sortState xmlns:xlrd2="http://schemas.microsoft.com/office/spreadsheetml/2017/richdata2" ref="A6:W1177">
      <sortCondition ref="V6:V1177"/>
      <sortCondition descending="1" ref="T6:T1177"/>
    </sortState>
  </autoFilter>
  <sortState xmlns:xlrd2="http://schemas.microsoft.com/office/spreadsheetml/2017/richdata2" ref="A46:W1141">
    <sortCondition ref="V6:V1141"/>
    <sortCondition descending="1" ref="T6:T1141"/>
  </sortState>
  <mergeCells count="1644">
    <mergeCell ref="W360:W361"/>
    <mergeCell ref="W362:W363"/>
    <mergeCell ref="W364:W365"/>
    <mergeCell ref="W366:W367"/>
    <mergeCell ref="W368:W369"/>
    <mergeCell ref="W370:W371"/>
    <mergeCell ref="W372:W373"/>
    <mergeCell ref="W392:W393"/>
    <mergeCell ref="W394:W395"/>
    <mergeCell ref="W316:W317"/>
    <mergeCell ref="W318:W319"/>
    <mergeCell ref="W320:W321"/>
    <mergeCell ref="W322:W323"/>
    <mergeCell ref="W324:W325"/>
    <mergeCell ref="W326:W327"/>
    <mergeCell ref="W328:W329"/>
    <mergeCell ref="W330:W331"/>
    <mergeCell ref="W332:W333"/>
    <mergeCell ref="W334:W335"/>
    <mergeCell ref="W336:W337"/>
    <mergeCell ref="W338:W339"/>
    <mergeCell ref="W340:W341"/>
    <mergeCell ref="W342:W343"/>
    <mergeCell ref="W396:W397"/>
    <mergeCell ref="W374:W375"/>
    <mergeCell ref="W376:W377"/>
    <mergeCell ref="W378:W379"/>
    <mergeCell ref="W380:W381"/>
    <mergeCell ref="W382:W383"/>
    <mergeCell ref="W384:W385"/>
    <mergeCell ref="W386:W387"/>
    <mergeCell ref="W388:W389"/>
    <mergeCell ref="W390:W391"/>
    <mergeCell ref="W344:W345"/>
    <mergeCell ref="W346:W347"/>
    <mergeCell ref="W348:W349"/>
    <mergeCell ref="W350:W351"/>
    <mergeCell ref="W352:W353"/>
    <mergeCell ref="W354:W355"/>
    <mergeCell ref="W356:W357"/>
    <mergeCell ref="W358:W359"/>
    <mergeCell ref="W282:W283"/>
    <mergeCell ref="W284:W285"/>
    <mergeCell ref="W286:W287"/>
    <mergeCell ref="W288:W289"/>
    <mergeCell ref="W290:W291"/>
    <mergeCell ref="W292:W293"/>
    <mergeCell ref="W294:W295"/>
    <mergeCell ref="W296:W297"/>
    <mergeCell ref="W298:W299"/>
    <mergeCell ref="W300:W301"/>
    <mergeCell ref="W302:W303"/>
    <mergeCell ref="W304:W305"/>
    <mergeCell ref="W306:W307"/>
    <mergeCell ref="W308:W309"/>
    <mergeCell ref="W310:W311"/>
    <mergeCell ref="W312:W313"/>
    <mergeCell ref="W314:W315"/>
    <mergeCell ref="W248:W249"/>
    <mergeCell ref="W250:W251"/>
    <mergeCell ref="W252:W253"/>
    <mergeCell ref="W254:W255"/>
    <mergeCell ref="W256:W257"/>
    <mergeCell ref="W258:W259"/>
    <mergeCell ref="W260:W261"/>
    <mergeCell ref="W262:W263"/>
    <mergeCell ref="W264:W265"/>
    <mergeCell ref="W266:W267"/>
    <mergeCell ref="W268:W269"/>
    <mergeCell ref="W270:W271"/>
    <mergeCell ref="W272:W273"/>
    <mergeCell ref="W274:W275"/>
    <mergeCell ref="W276:W277"/>
    <mergeCell ref="W278:W279"/>
    <mergeCell ref="W280:W281"/>
    <mergeCell ref="W214:W215"/>
    <mergeCell ref="W216:W217"/>
    <mergeCell ref="W218:W219"/>
    <mergeCell ref="W220:W221"/>
    <mergeCell ref="W222:W223"/>
    <mergeCell ref="W224:W225"/>
    <mergeCell ref="W226:W227"/>
    <mergeCell ref="W228:W229"/>
    <mergeCell ref="W230:W231"/>
    <mergeCell ref="W232:W233"/>
    <mergeCell ref="W234:W235"/>
    <mergeCell ref="W236:W237"/>
    <mergeCell ref="W238:W239"/>
    <mergeCell ref="W240:W241"/>
    <mergeCell ref="W242:W243"/>
    <mergeCell ref="W244:W245"/>
    <mergeCell ref="W246:W247"/>
    <mergeCell ref="W180:W181"/>
    <mergeCell ref="W182:W183"/>
    <mergeCell ref="W184:W185"/>
    <mergeCell ref="W186:W187"/>
    <mergeCell ref="W188:W189"/>
    <mergeCell ref="W190:W191"/>
    <mergeCell ref="W192:W193"/>
    <mergeCell ref="W194:W195"/>
    <mergeCell ref="W196:W197"/>
    <mergeCell ref="W198:W199"/>
    <mergeCell ref="W200:W201"/>
    <mergeCell ref="W202:W203"/>
    <mergeCell ref="W204:W205"/>
    <mergeCell ref="W206:W207"/>
    <mergeCell ref="W208:W209"/>
    <mergeCell ref="W210:W211"/>
    <mergeCell ref="W212:W213"/>
    <mergeCell ref="B388:B389"/>
    <mergeCell ref="D388:D389"/>
    <mergeCell ref="B390:B391"/>
    <mergeCell ref="D390:D391"/>
    <mergeCell ref="B392:B393"/>
    <mergeCell ref="D392:D393"/>
    <mergeCell ref="B394:B395"/>
    <mergeCell ref="D394:D395"/>
    <mergeCell ref="B396:B397"/>
    <mergeCell ref="D396:D397"/>
    <mergeCell ref="W110:W111"/>
    <mergeCell ref="W112:W113"/>
    <mergeCell ref="W114:W115"/>
    <mergeCell ref="W116:W117"/>
    <mergeCell ref="W104:W105"/>
    <mergeCell ref="W106:W107"/>
    <mergeCell ref="W130:W131"/>
    <mergeCell ref="W132:W133"/>
    <mergeCell ref="W134:W135"/>
    <mergeCell ref="W136:W137"/>
    <mergeCell ref="W138:W139"/>
    <mergeCell ref="W140:W141"/>
    <mergeCell ref="W142:W143"/>
    <mergeCell ref="W144:W145"/>
    <mergeCell ref="W146:W147"/>
    <mergeCell ref="W148:W149"/>
    <mergeCell ref="W150:W151"/>
    <mergeCell ref="W152:W153"/>
    <mergeCell ref="W154:W155"/>
    <mergeCell ref="W156:W157"/>
    <mergeCell ref="W174:W175"/>
    <mergeCell ref="W176:W177"/>
    <mergeCell ref="B370:B371"/>
    <mergeCell ref="D370:D371"/>
    <mergeCell ref="B372:B373"/>
    <mergeCell ref="D372:D373"/>
    <mergeCell ref="B374:B375"/>
    <mergeCell ref="D374:D375"/>
    <mergeCell ref="B376:B377"/>
    <mergeCell ref="D376:D377"/>
    <mergeCell ref="B378:B379"/>
    <mergeCell ref="D378:D379"/>
    <mergeCell ref="B380:B381"/>
    <mergeCell ref="D380:D381"/>
    <mergeCell ref="B382:B383"/>
    <mergeCell ref="D382:D383"/>
    <mergeCell ref="B384:B385"/>
    <mergeCell ref="D384:D385"/>
    <mergeCell ref="B386:B387"/>
    <mergeCell ref="D386:D387"/>
    <mergeCell ref="B352:B353"/>
    <mergeCell ref="D352:D353"/>
    <mergeCell ref="B354:B355"/>
    <mergeCell ref="D354:D355"/>
    <mergeCell ref="B356:B357"/>
    <mergeCell ref="D356:D357"/>
    <mergeCell ref="B358:B359"/>
    <mergeCell ref="D358:D359"/>
    <mergeCell ref="B360:B361"/>
    <mergeCell ref="D360:D361"/>
    <mergeCell ref="B362:B363"/>
    <mergeCell ref="D362:D363"/>
    <mergeCell ref="B364:B365"/>
    <mergeCell ref="D364:D365"/>
    <mergeCell ref="B366:B367"/>
    <mergeCell ref="D366:D367"/>
    <mergeCell ref="B368:B369"/>
    <mergeCell ref="D368:D369"/>
    <mergeCell ref="B334:B335"/>
    <mergeCell ref="D334:D335"/>
    <mergeCell ref="B336:B337"/>
    <mergeCell ref="D336:D337"/>
    <mergeCell ref="B338:B339"/>
    <mergeCell ref="D338:D339"/>
    <mergeCell ref="B340:B341"/>
    <mergeCell ref="D340:D341"/>
    <mergeCell ref="B342:B343"/>
    <mergeCell ref="D342:D343"/>
    <mergeCell ref="B344:B345"/>
    <mergeCell ref="D344:D345"/>
    <mergeCell ref="B346:B347"/>
    <mergeCell ref="D346:D347"/>
    <mergeCell ref="B348:B349"/>
    <mergeCell ref="D348:D349"/>
    <mergeCell ref="B350:B351"/>
    <mergeCell ref="D350:D351"/>
    <mergeCell ref="B316:B317"/>
    <mergeCell ref="D316:D317"/>
    <mergeCell ref="B318:B319"/>
    <mergeCell ref="D318:D319"/>
    <mergeCell ref="B320:B321"/>
    <mergeCell ref="D320:D321"/>
    <mergeCell ref="B322:B323"/>
    <mergeCell ref="D322:D323"/>
    <mergeCell ref="B324:B325"/>
    <mergeCell ref="D324:D325"/>
    <mergeCell ref="B326:B327"/>
    <mergeCell ref="D326:D327"/>
    <mergeCell ref="B328:B329"/>
    <mergeCell ref="D328:D329"/>
    <mergeCell ref="B330:B331"/>
    <mergeCell ref="D330:D331"/>
    <mergeCell ref="B332:B333"/>
    <mergeCell ref="D332:D333"/>
    <mergeCell ref="B298:B299"/>
    <mergeCell ref="D298:D299"/>
    <mergeCell ref="B300:B301"/>
    <mergeCell ref="D300:D301"/>
    <mergeCell ref="B302:B303"/>
    <mergeCell ref="D302:D303"/>
    <mergeCell ref="B304:B305"/>
    <mergeCell ref="D304:D305"/>
    <mergeCell ref="B306:B307"/>
    <mergeCell ref="D306:D307"/>
    <mergeCell ref="B308:B309"/>
    <mergeCell ref="D308:D309"/>
    <mergeCell ref="B310:B311"/>
    <mergeCell ref="D310:D311"/>
    <mergeCell ref="B312:B313"/>
    <mergeCell ref="D312:D313"/>
    <mergeCell ref="B314:B315"/>
    <mergeCell ref="D314:D315"/>
    <mergeCell ref="B280:B281"/>
    <mergeCell ref="D280:D281"/>
    <mergeCell ref="B282:B283"/>
    <mergeCell ref="D282:D283"/>
    <mergeCell ref="B284:B285"/>
    <mergeCell ref="D284:D285"/>
    <mergeCell ref="B286:B287"/>
    <mergeCell ref="D286:D287"/>
    <mergeCell ref="B288:B289"/>
    <mergeCell ref="D288:D289"/>
    <mergeCell ref="B290:B291"/>
    <mergeCell ref="D290:D291"/>
    <mergeCell ref="B292:B293"/>
    <mergeCell ref="D292:D293"/>
    <mergeCell ref="B294:B295"/>
    <mergeCell ref="D294:D295"/>
    <mergeCell ref="B296:B297"/>
    <mergeCell ref="D296:D297"/>
    <mergeCell ref="B262:B263"/>
    <mergeCell ref="D262:D263"/>
    <mergeCell ref="B264:B265"/>
    <mergeCell ref="D264:D265"/>
    <mergeCell ref="B266:B267"/>
    <mergeCell ref="D266:D267"/>
    <mergeCell ref="B268:B269"/>
    <mergeCell ref="D268:D269"/>
    <mergeCell ref="B270:B271"/>
    <mergeCell ref="D270:D271"/>
    <mergeCell ref="B272:B273"/>
    <mergeCell ref="D272:D273"/>
    <mergeCell ref="B274:B275"/>
    <mergeCell ref="D274:D275"/>
    <mergeCell ref="B276:B277"/>
    <mergeCell ref="D276:D277"/>
    <mergeCell ref="B278:B279"/>
    <mergeCell ref="D278:D279"/>
    <mergeCell ref="B244:B245"/>
    <mergeCell ref="D244:D245"/>
    <mergeCell ref="B246:B247"/>
    <mergeCell ref="D246:D247"/>
    <mergeCell ref="B248:B249"/>
    <mergeCell ref="D248:D249"/>
    <mergeCell ref="B250:B251"/>
    <mergeCell ref="D250:D251"/>
    <mergeCell ref="B252:B253"/>
    <mergeCell ref="D252:D253"/>
    <mergeCell ref="B254:B255"/>
    <mergeCell ref="D254:D255"/>
    <mergeCell ref="B256:B257"/>
    <mergeCell ref="D256:D257"/>
    <mergeCell ref="B258:B259"/>
    <mergeCell ref="D258:D259"/>
    <mergeCell ref="B260:B261"/>
    <mergeCell ref="D260:D261"/>
    <mergeCell ref="B226:B227"/>
    <mergeCell ref="D226:D227"/>
    <mergeCell ref="B228:B229"/>
    <mergeCell ref="D228:D229"/>
    <mergeCell ref="B230:B231"/>
    <mergeCell ref="D230:D231"/>
    <mergeCell ref="B232:B233"/>
    <mergeCell ref="D232:D233"/>
    <mergeCell ref="B234:B235"/>
    <mergeCell ref="D234:D235"/>
    <mergeCell ref="B236:B237"/>
    <mergeCell ref="D236:D237"/>
    <mergeCell ref="B238:B239"/>
    <mergeCell ref="D238:D239"/>
    <mergeCell ref="B240:B241"/>
    <mergeCell ref="D240:D241"/>
    <mergeCell ref="B242:B243"/>
    <mergeCell ref="D242:D243"/>
    <mergeCell ref="B208:B209"/>
    <mergeCell ref="D208:D209"/>
    <mergeCell ref="B210:B211"/>
    <mergeCell ref="D210:D211"/>
    <mergeCell ref="B212:B213"/>
    <mergeCell ref="D212:D213"/>
    <mergeCell ref="B214:B215"/>
    <mergeCell ref="D214:D215"/>
    <mergeCell ref="B216:B217"/>
    <mergeCell ref="D216:D217"/>
    <mergeCell ref="B218:B219"/>
    <mergeCell ref="D218:D219"/>
    <mergeCell ref="B220:B221"/>
    <mergeCell ref="D220:D221"/>
    <mergeCell ref="B222:B223"/>
    <mergeCell ref="D222:D223"/>
    <mergeCell ref="B224:B225"/>
    <mergeCell ref="D224:D225"/>
    <mergeCell ref="B190:B191"/>
    <mergeCell ref="D190:D191"/>
    <mergeCell ref="B192:B193"/>
    <mergeCell ref="D192:D193"/>
    <mergeCell ref="B194:B195"/>
    <mergeCell ref="D194:D195"/>
    <mergeCell ref="B196:B197"/>
    <mergeCell ref="D196:D197"/>
    <mergeCell ref="B198:B199"/>
    <mergeCell ref="D198:D199"/>
    <mergeCell ref="B200:B201"/>
    <mergeCell ref="D200:D201"/>
    <mergeCell ref="B202:B203"/>
    <mergeCell ref="D202:D203"/>
    <mergeCell ref="B204:B205"/>
    <mergeCell ref="D204:D205"/>
    <mergeCell ref="B206:B207"/>
    <mergeCell ref="D206:D207"/>
    <mergeCell ref="B172:B173"/>
    <mergeCell ref="D172:D173"/>
    <mergeCell ref="B174:B175"/>
    <mergeCell ref="D174:D175"/>
    <mergeCell ref="B176:B177"/>
    <mergeCell ref="D176:D177"/>
    <mergeCell ref="B178:B179"/>
    <mergeCell ref="D178:D179"/>
    <mergeCell ref="B180:B181"/>
    <mergeCell ref="D180:D181"/>
    <mergeCell ref="B182:B183"/>
    <mergeCell ref="D182:D183"/>
    <mergeCell ref="B184:B185"/>
    <mergeCell ref="D184:D185"/>
    <mergeCell ref="B186:B187"/>
    <mergeCell ref="D186:D187"/>
    <mergeCell ref="B188:B189"/>
    <mergeCell ref="D188:D189"/>
    <mergeCell ref="B154:B155"/>
    <mergeCell ref="D154:D155"/>
    <mergeCell ref="B156:B157"/>
    <mergeCell ref="D156:D157"/>
    <mergeCell ref="B158:B159"/>
    <mergeCell ref="D158:D159"/>
    <mergeCell ref="B160:B161"/>
    <mergeCell ref="D160:D161"/>
    <mergeCell ref="B162:B163"/>
    <mergeCell ref="D162:D163"/>
    <mergeCell ref="B164:B165"/>
    <mergeCell ref="D164:D165"/>
    <mergeCell ref="B166:B167"/>
    <mergeCell ref="D166:D167"/>
    <mergeCell ref="B168:B169"/>
    <mergeCell ref="D168:D169"/>
    <mergeCell ref="B170:B171"/>
    <mergeCell ref="D170:D171"/>
    <mergeCell ref="B136:B137"/>
    <mergeCell ref="D136:D137"/>
    <mergeCell ref="B138:B139"/>
    <mergeCell ref="D138:D139"/>
    <mergeCell ref="B140:B141"/>
    <mergeCell ref="D140:D141"/>
    <mergeCell ref="B142:B143"/>
    <mergeCell ref="D142:D143"/>
    <mergeCell ref="B144:B145"/>
    <mergeCell ref="D144:D145"/>
    <mergeCell ref="B146:B147"/>
    <mergeCell ref="D146:D147"/>
    <mergeCell ref="B148:B149"/>
    <mergeCell ref="D148:D149"/>
    <mergeCell ref="B150:B151"/>
    <mergeCell ref="D150:D151"/>
    <mergeCell ref="B152:B153"/>
    <mergeCell ref="D152:D153"/>
    <mergeCell ref="B118:B119"/>
    <mergeCell ref="D118:D119"/>
    <mergeCell ref="B120:B121"/>
    <mergeCell ref="D120:D121"/>
    <mergeCell ref="B122:B123"/>
    <mergeCell ref="D122:D123"/>
    <mergeCell ref="B124:B125"/>
    <mergeCell ref="D124:D125"/>
    <mergeCell ref="B126:B127"/>
    <mergeCell ref="D126:D127"/>
    <mergeCell ref="B128:B129"/>
    <mergeCell ref="D128:D129"/>
    <mergeCell ref="B130:B131"/>
    <mergeCell ref="D130:D131"/>
    <mergeCell ref="B132:B133"/>
    <mergeCell ref="D132:D133"/>
    <mergeCell ref="B134:B135"/>
    <mergeCell ref="D134:D135"/>
    <mergeCell ref="B100:B101"/>
    <mergeCell ref="D100:D101"/>
    <mergeCell ref="B102:B103"/>
    <mergeCell ref="D102:D103"/>
    <mergeCell ref="B104:B105"/>
    <mergeCell ref="D104:D105"/>
    <mergeCell ref="B106:B107"/>
    <mergeCell ref="D106:D107"/>
    <mergeCell ref="B108:B109"/>
    <mergeCell ref="D108:D109"/>
    <mergeCell ref="B110:B111"/>
    <mergeCell ref="D110:D111"/>
    <mergeCell ref="B112:B113"/>
    <mergeCell ref="D112:D113"/>
    <mergeCell ref="B114:B115"/>
    <mergeCell ref="D114:D115"/>
    <mergeCell ref="B116:B117"/>
    <mergeCell ref="D116:D117"/>
    <mergeCell ref="B82:B83"/>
    <mergeCell ref="D82:D83"/>
    <mergeCell ref="B84:B85"/>
    <mergeCell ref="D84:D85"/>
    <mergeCell ref="B86:B87"/>
    <mergeCell ref="D86:D87"/>
    <mergeCell ref="B88:B89"/>
    <mergeCell ref="D88:D89"/>
    <mergeCell ref="B90:B91"/>
    <mergeCell ref="D90:D91"/>
    <mergeCell ref="B92:B93"/>
    <mergeCell ref="D92:D93"/>
    <mergeCell ref="B94:B95"/>
    <mergeCell ref="D94:D95"/>
    <mergeCell ref="B96:B97"/>
    <mergeCell ref="D96:D97"/>
    <mergeCell ref="B98:B99"/>
    <mergeCell ref="D98:D99"/>
    <mergeCell ref="B64:B65"/>
    <mergeCell ref="D64:D65"/>
    <mergeCell ref="B66:B67"/>
    <mergeCell ref="D66:D67"/>
    <mergeCell ref="B68:B69"/>
    <mergeCell ref="D68:D69"/>
    <mergeCell ref="B70:B71"/>
    <mergeCell ref="D70:D71"/>
    <mergeCell ref="B72:B73"/>
    <mergeCell ref="D72:D73"/>
    <mergeCell ref="B74:B75"/>
    <mergeCell ref="D74:D75"/>
    <mergeCell ref="B76:B77"/>
    <mergeCell ref="D76:D77"/>
    <mergeCell ref="B78:B79"/>
    <mergeCell ref="D78:D79"/>
    <mergeCell ref="B80:B81"/>
    <mergeCell ref="D80:D81"/>
    <mergeCell ref="B412:B413"/>
    <mergeCell ref="D398:D399"/>
    <mergeCell ref="D400:D401"/>
    <mergeCell ref="D402:D403"/>
    <mergeCell ref="D404:D405"/>
    <mergeCell ref="D406:D407"/>
    <mergeCell ref="D408:D409"/>
    <mergeCell ref="D410:D411"/>
    <mergeCell ref="D412:D413"/>
    <mergeCell ref="B398:B399"/>
    <mergeCell ref="B400:B401"/>
    <mergeCell ref="B402:B403"/>
    <mergeCell ref="B404:B405"/>
    <mergeCell ref="B406:B407"/>
    <mergeCell ref="B46:B47"/>
    <mergeCell ref="D46:D47"/>
    <mergeCell ref="B48:B49"/>
    <mergeCell ref="D48:D49"/>
    <mergeCell ref="B50:B51"/>
    <mergeCell ref="D50:D51"/>
    <mergeCell ref="B52:B53"/>
    <mergeCell ref="D52:D53"/>
    <mergeCell ref="B54:B55"/>
    <mergeCell ref="D54:D55"/>
    <mergeCell ref="B56:B57"/>
    <mergeCell ref="D56:D57"/>
    <mergeCell ref="B58:B59"/>
    <mergeCell ref="D58:D59"/>
    <mergeCell ref="B60:B61"/>
    <mergeCell ref="D60:D61"/>
    <mergeCell ref="B62:B63"/>
    <mergeCell ref="D62:D63"/>
    <mergeCell ref="W46:W47"/>
    <mergeCell ref="W48:W49"/>
    <mergeCell ref="W398:W399"/>
    <mergeCell ref="W400:W401"/>
    <mergeCell ref="W402:W403"/>
    <mergeCell ref="W404:W405"/>
    <mergeCell ref="W406:W407"/>
    <mergeCell ref="W408:W409"/>
    <mergeCell ref="W410:W411"/>
    <mergeCell ref="W90:W91"/>
    <mergeCell ref="W92:W93"/>
    <mergeCell ref="W94:W95"/>
    <mergeCell ref="W96:W97"/>
    <mergeCell ref="W98:W99"/>
    <mergeCell ref="W100:W101"/>
    <mergeCell ref="W118:W119"/>
    <mergeCell ref="W120:W121"/>
    <mergeCell ref="W122:W123"/>
    <mergeCell ref="W124:W125"/>
    <mergeCell ref="W126:W127"/>
    <mergeCell ref="W128:W129"/>
    <mergeCell ref="W102:W103"/>
    <mergeCell ref="W108:W109"/>
    <mergeCell ref="W158:W159"/>
    <mergeCell ref="W160:W161"/>
    <mergeCell ref="W162:W163"/>
    <mergeCell ref="W164:W165"/>
    <mergeCell ref="W166:W167"/>
    <mergeCell ref="W168:W169"/>
    <mergeCell ref="W170:W171"/>
    <mergeCell ref="W172:W173"/>
    <mergeCell ref="W178:W179"/>
    <mergeCell ref="B426:B427"/>
    <mergeCell ref="B428:B429"/>
    <mergeCell ref="B430:B431"/>
    <mergeCell ref="W422:W423"/>
    <mergeCell ref="W424:W425"/>
    <mergeCell ref="W426:W427"/>
    <mergeCell ref="W428:W429"/>
    <mergeCell ref="W430:W431"/>
    <mergeCell ref="W432:W433"/>
    <mergeCell ref="W86:W87"/>
    <mergeCell ref="W88:W89"/>
    <mergeCell ref="W64:W65"/>
    <mergeCell ref="W66:W67"/>
    <mergeCell ref="W50:W51"/>
    <mergeCell ref="W52:W53"/>
    <mergeCell ref="W54:W55"/>
    <mergeCell ref="W56:W57"/>
    <mergeCell ref="W58:W59"/>
    <mergeCell ref="W60:W61"/>
    <mergeCell ref="W62:W63"/>
    <mergeCell ref="W68:W69"/>
    <mergeCell ref="W70:W71"/>
    <mergeCell ref="W72:W73"/>
    <mergeCell ref="W74:W75"/>
    <mergeCell ref="W76:W77"/>
    <mergeCell ref="W78:W79"/>
    <mergeCell ref="W80:W81"/>
    <mergeCell ref="W82:W83"/>
    <mergeCell ref="W84:W85"/>
    <mergeCell ref="W412:W413"/>
    <mergeCell ref="B408:B409"/>
    <mergeCell ref="B410:B411"/>
    <mergeCell ref="B436:B437"/>
    <mergeCell ref="B438:B439"/>
    <mergeCell ref="B440:B441"/>
    <mergeCell ref="B442:B443"/>
    <mergeCell ref="B444:B445"/>
    <mergeCell ref="B446:B447"/>
    <mergeCell ref="B448:B449"/>
    <mergeCell ref="B450:B451"/>
    <mergeCell ref="B452:B453"/>
    <mergeCell ref="W414:W415"/>
    <mergeCell ref="W416:W417"/>
    <mergeCell ref="W418:W419"/>
    <mergeCell ref="W420:W421"/>
    <mergeCell ref="B432:B433"/>
    <mergeCell ref="B434:B435"/>
    <mergeCell ref="D414:D415"/>
    <mergeCell ref="D416:D417"/>
    <mergeCell ref="D418:D419"/>
    <mergeCell ref="D420:D421"/>
    <mergeCell ref="D422:D423"/>
    <mergeCell ref="D424:D425"/>
    <mergeCell ref="D426:D427"/>
    <mergeCell ref="D428:D429"/>
    <mergeCell ref="D430:D431"/>
    <mergeCell ref="D432:D433"/>
    <mergeCell ref="D434:D435"/>
    <mergeCell ref="B414:B415"/>
    <mergeCell ref="B416:B417"/>
    <mergeCell ref="B418:B419"/>
    <mergeCell ref="B420:B421"/>
    <mergeCell ref="B422:B423"/>
    <mergeCell ref="B424:B425"/>
    <mergeCell ref="B472:B473"/>
    <mergeCell ref="B474:B475"/>
    <mergeCell ref="B476:B477"/>
    <mergeCell ref="B478:B479"/>
    <mergeCell ref="B480:B481"/>
    <mergeCell ref="B482:B483"/>
    <mergeCell ref="B484:B485"/>
    <mergeCell ref="B486:B487"/>
    <mergeCell ref="B488:B489"/>
    <mergeCell ref="B454:B455"/>
    <mergeCell ref="B456:B457"/>
    <mergeCell ref="B458:B459"/>
    <mergeCell ref="B460:B461"/>
    <mergeCell ref="B462:B463"/>
    <mergeCell ref="B464:B465"/>
    <mergeCell ref="B466:B467"/>
    <mergeCell ref="B468:B469"/>
    <mergeCell ref="B470:B471"/>
    <mergeCell ref="B508:B509"/>
    <mergeCell ref="B510:B511"/>
    <mergeCell ref="B512:B513"/>
    <mergeCell ref="B514:B515"/>
    <mergeCell ref="B516:B517"/>
    <mergeCell ref="B518:B519"/>
    <mergeCell ref="B520:B521"/>
    <mergeCell ref="B522:B523"/>
    <mergeCell ref="B524:B525"/>
    <mergeCell ref="B490:B491"/>
    <mergeCell ref="B492:B493"/>
    <mergeCell ref="B494:B495"/>
    <mergeCell ref="B496:B497"/>
    <mergeCell ref="B498:B499"/>
    <mergeCell ref="B500:B501"/>
    <mergeCell ref="B502:B503"/>
    <mergeCell ref="B504:B505"/>
    <mergeCell ref="B506:B507"/>
    <mergeCell ref="B544:B545"/>
    <mergeCell ref="B546:B547"/>
    <mergeCell ref="B548:B549"/>
    <mergeCell ref="B550:B551"/>
    <mergeCell ref="B552:B553"/>
    <mergeCell ref="B554:B555"/>
    <mergeCell ref="B556:B557"/>
    <mergeCell ref="B558:B559"/>
    <mergeCell ref="B560:B561"/>
    <mergeCell ref="B526:B527"/>
    <mergeCell ref="B528:B529"/>
    <mergeCell ref="B530:B531"/>
    <mergeCell ref="B532:B533"/>
    <mergeCell ref="B534:B535"/>
    <mergeCell ref="B536:B537"/>
    <mergeCell ref="B538:B539"/>
    <mergeCell ref="B540:B541"/>
    <mergeCell ref="B542:B543"/>
    <mergeCell ref="B580:B581"/>
    <mergeCell ref="B582:B583"/>
    <mergeCell ref="B584:B585"/>
    <mergeCell ref="B586:B587"/>
    <mergeCell ref="B588:B589"/>
    <mergeCell ref="B590:B591"/>
    <mergeCell ref="B592:B593"/>
    <mergeCell ref="B594:B595"/>
    <mergeCell ref="B596:B597"/>
    <mergeCell ref="B562:B563"/>
    <mergeCell ref="B564:B565"/>
    <mergeCell ref="B566:B567"/>
    <mergeCell ref="B568:B569"/>
    <mergeCell ref="B570:B571"/>
    <mergeCell ref="B572:B573"/>
    <mergeCell ref="B574:B575"/>
    <mergeCell ref="B576:B577"/>
    <mergeCell ref="B578:B579"/>
    <mergeCell ref="B616:B617"/>
    <mergeCell ref="B618:B619"/>
    <mergeCell ref="B620:B621"/>
    <mergeCell ref="B622:B623"/>
    <mergeCell ref="B624:B625"/>
    <mergeCell ref="B626:B627"/>
    <mergeCell ref="B628:B629"/>
    <mergeCell ref="B630:B631"/>
    <mergeCell ref="B632:B633"/>
    <mergeCell ref="B598:B599"/>
    <mergeCell ref="B600:B601"/>
    <mergeCell ref="B602:B603"/>
    <mergeCell ref="B604:B605"/>
    <mergeCell ref="B606:B607"/>
    <mergeCell ref="B608:B609"/>
    <mergeCell ref="B610:B611"/>
    <mergeCell ref="B612:B613"/>
    <mergeCell ref="B614:B615"/>
    <mergeCell ref="B652:B653"/>
    <mergeCell ref="B654:B655"/>
    <mergeCell ref="B656:B657"/>
    <mergeCell ref="B658:B659"/>
    <mergeCell ref="B660:B661"/>
    <mergeCell ref="B662:B663"/>
    <mergeCell ref="B664:B665"/>
    <mergeCell ref="B666:B667"/>
    <mergeCell ref="B668:B669"/>
    <mergeCell ref="B634:B635"/>
    <mergeCell ref="B636:B637"/>
    <mergeCell ref="B638:B639"/>
    <mergeCell ref="B640:B641"/>
    <mergeCell ref="B642:B643"/>
    <mergeCell ref="B644:B645"/>
    <mergeCell ref="B646:B647"/>
    <mergeCell ref="B648:B649"/>
    <mergeCell ref="B650:B651"/>
    <mergeCell ref="B688:B689"/>
    <mergeCell ref="B690:B691"/>
    <mergeCell ref="B692:B693"/>
    <mergeCell ref="B694:B695"/>
    <mergeCell ref="B696:B697"/>
    <mergeCell ref="B698:B699"/>
    <mergeCell ref="B700:B701"/>
    <mergeCell ref="B702:B703"/>
    <mergeCell ref="B704:B705"/>
    <mergeCell ref="B670:B671"/>
    <mergeCell ref="B672:B673"/>
    <mergeCell ref="B674:B675"/>
    <mergeCell ref="B676:B677"/>
    <mergeCell ref="B678:B679"/>
    <mergeCell ref="B680:B681"/>
    <mergeCell ref="B682:B683"/>
    <mergeCell ref="B684:B685"/>
    <mergeCell ref="B686:B687"/>
    <mergeCell ref="B724:B725"/>
    <mergeCell ref="B726:B727"/>
    <mergeCell ref="B728:B729"/>
    <mergeCell ref="B730:B731"/>
    <mergeCell ref="B732:B733"/>
    <mergeCell ref="B734:B735"/>
    <mergeCell ref="B736:B737"/>
    <mergeCell ref="B738:B739"/>
    <mergeCell ref="B740:B741"/>
    <mergeCell ref="B706:B707"/>
    <mergeCell ref="B708:B709"/>
    <mergeCell ref="B710:B711"/>
    <mergeCell ref="B712:B713"/>
    <mergeCell ref="B714:B715"/>
    <mergeCell ref="B716:B717"/>
    <mergeCell ref="B718:B719"/>
    <mergeCell ref="B720:B721"/>
    <mergeCell ref="B722:B723"/>
    <mergeCell ref="B760:B761"/>
    <mergeCell ref="B762:B763"/>
    <mergeCell ref="B764:B765"/>
    <mergeCell ref="B766:B767"/>
    <mergeCell ref="B768:B769"/>
    <mergeCell ref="B770:B771"/>
    <mergeCell ref="B772:B773"/>
    <mergeCell ref="B774:B775"/>
    <mergeCell ref="B776:B777"/>
    <mergeCell ref="B742:B743"/>
    <mergeCell ref="B744:B745"/>
    <mergeCell ref="B746:B747"/>
    <mergeCell ref="B748:B749"/>
    <mergeCell ref="B750:B751"/>
    <mergeCell ref="B752:B753"/>
    <mergeCell ref="B754:B755"/>
    <mergeCell ref="B756:B757"/>
    <mergeCell ref="B758:B759"/>
    <mergeCell ref="B796:B797"/>
    <mergeCell ref="B798:B799"/>
    <mergeCell ref="B800:B801"/>
    <mergeCell ref="B802:B803"/>
    <mergeCell ref="B804:B805"/>
    <mergeCell ref="B806:B807"/>
    <mergeCell ref="B808:B809"/>
    <mergeCell ref="B810:B811"/>
    <mergeCell ref="B812:B813"/>
    <mergeCell ref="B778:B779"/>
    <mergeCell ref="B780:B781"/>
    <mergeCell ref="B782:B783"/>
    <mergeCell ref="B784:B785"/>
    <mergeCell ref="B786:B787"/>
    <mergeCell ref="B788:B789"/>
    <mergeCell ref="B790:B791"/>
    <mergeCell ref="B792:B793"/>
    <mergeCell ref="B794:B795"/>
    <mergeCell ref="B832:B833"/>
    <mergeCell ref="B834:B835"/>
    <mergeCell ref="B836:B837"/>
    <mergeCell ref="B838:B839"/>
    <mergeCell ref="B840:B841"/>
    <mergeCell ref="B842:B843"/>
    <mergeCell ref="B844:B845"/>
    <mergeCell ref="B846:B847"/>
    <mergeCell ref="B848:B849"/>
    <mergeCell ref="B814:B815"/>
    <mergeCell ref="B816:B817"/>
    <mergeCell ref="B818:B819"/>
    <mergeCell ref="B820:B821"/>
    <mergeCell ref="B822:B823"/>
    <mergeCell ref="B824:B825"/>
    <mergeCell ref="B826:B827"/>
    <mergeCell ref="B828:B829"/>
    <mergeCell ref="B830:B831"/>
    <mergeCell ref="B868:B869"/>
    <mergeCell ref="B870:B871"/>
    <mergeCell ref="B872:B873"/>
    <mergeCell ref="B874:B875"/>
    <mergeCell ref="B876:B877"/>
    <mergeCell ref="B878:B879"/>
    <mergeCell ref="B880:B881"/>
    <mergeCell ref="B882:B883"/>
    <mergeCell ref="B884:B885"/>
    <mergeCell ref="B850:B851"/>
    <mergeCell ref="B852:B853"/>
    <mergeCell ref="B854:B855"/>
    <mergeCell ref="B856:B857"/>
    <mergeCell ref="B858:B859"/>
    <mergeCell ref="B860:B861"/>
    <mergeCell ref="B862:B863"/>
    <mergeCell ref="B864:B865"/>
    <mergeCell ref="B866:B867"/>
    <mergeCell ref="B904:B905"/>
    <mergeCell ref="B906:B907"/>
    <mergeCell ref="B908:B909"/>
    <mergeCell ref="B910:B911"/>
    <mergeCell ref="B912:B913"/>
    <mergeCell ref="B914:B915"/>
    <mergeCell ref="B916:B917"/>
    <mergeCell ref="B918:B919"/>
    <mergeCell ref="B920:B921"/>
    <mergeCell ref="B886:B887"/>
    <mergeCell ref="B888:B889"/>
    <mergeCell ref="B890:B891"/>
    <mergeCell ref="B892:B893"/>
    <mergeCell ref="B894:B895"/>
    <mergeCell ref="B896:B897"/>
    <mergeCell ref="B898:B899"/>
    <mergeCell ref="B900:B901"/>
    <mergeCell ref="B902:B903"/>
    <mergeCell ref="B940:B941"/>
    <mergeCell ref="B942:B943"/>
    <mergeCell ref="B944:B945"/>
    <mergeCell ref="B946:B947"/>
    <mergeCell ref="B948:B949"/>
    <mergeCell ref="B950:B951"/>
    <mergeCell ref="B952:B953"/>
    <mergeCell ref="B954:B955"/>
    <mergeCell ref="B956:B957"/>
    <mergeCell ref="B922:B923"/>
    <mergeCell ref="B924:B925"/>
    <mergeCell ref="B926:B927"/>
    <mergeCell ref="B928:B929"/>
    <mergeCell ref="B930:B931"/>
    <mergeCell ref="B932:B933"/>
    <mergeCell ref="B934:B935"/>
    <mergeCell ref="B936:B937"/>
    <mergeCell ref="B938:B939"/>
    <mergeCell ref="B976:B977"/>
    <mergeCell ref="B978:B979"/>
    <mergeCell ref="B980:B981"/>
    <mergeCell ref="B982:B983"/>
    <mergeCell ref="B984:B985"/>
    <mergeCell ref="B986:B987"/>
    <mergeCell ref="B988:B989"/>
    <mergeCell ref="B990:B991"/>
    <mergeCell ref="B992:B993"/>
    <mergeCell ref="B958:B959"/>
    <mergeCell ref="B960:B961"/>
    <mergeCell ref="B962:B963"/>
    <mergeCell ref="B964:B965"/>
    <mergeCell ref="B966:B967"/>
    <mergeCell ref="B968:B969"/>
    <mergeCell ref="B970:B971"/>
    <mergeCell ref="B972:B973"/>
    <mergeCell ref="B974:B975"/>
    <mergeCell ref="B1012:B1013"/>
    <mergeCell ref="B1014:B1015"/>
    <mergeCell ref="B1016:B1017"/>
    <mergeCell ref="B1018:B1019"/>
    <mergeCell ref="B1020:B1021"/>
    <mergeCell ref="B1022:B1023"/>
    <mergeCell ref="B1024:B1025"/>
    <mergeCell ref="B1026:B1027"/>
    <mergeCell ref="B1028:B1029"/>
    <mergeCell ref="B994:B995"/>
    <mergeCell ref="B996:B997"/>
    <mergeCell ref="B998:B999"/>
    <mergeCell ref="B1000:B1001"/>
    <mergeCell ref="B1002:B1003"/>
    <mergeCell ref="B1004:B1005"/>
    <mergeCell ref="B1006:B1007"/>
    <mergeCell ref="B1008:B1009"/>
    <mergeCell ref="B1010:B1011"/>
    <mergeCell ref="B1048:B1049"/>
    <mergeCell ref="B1050:B1051"/>
    <mergeCell ref="B1052:B1053"/>
    <mergeCell ref="B1054:B1055"/>
    <mergeCell ref="B1056:B1057"/>
    <mergeCell ref="B1058:B1059"/>
    <mergeCell ref="B1060:B1061"/>
    <mergeCell ref="B1062:B1063"/>
    <mergeCell ref="B1064:B1065"/>
    <mergeCell ref="B1030:B1031"/>
    <mergeCell ref="B1032:B1033"/>
    <mergeCell ref="B1034:B1035"/>
    <mergeCell ref="B1036:B1037"/>
    <mergeCell ref="B1038:B1039"/>
    <mergeCell ref="B1040:B1041"/>
    <mergeCell ref="B1042:B1043"/>
    <mergeCell ref="B1044:B1045"/>
    <mergeCell ref="B1046:B1047"/>
    <mergeCell ref="B1084:B1085"/>
    <mergeCell ref="B1086:B1087"/>
    <mergeCell ref="B1088:B1089"/>
    <mergeCell ref="B1090:B1091"/>
    <mergeCell ref="B1092:B1093"/>
    <mergeCell ref="B1094:B1095"/>
    <mergeCell ref="B1096:B1097"/>
    <mergeCell ref="B1098:B1099"/>
    <mergeCell ref="B1100:B1101"/>
    <mergeCell ref="B1066:B1067"/>
    <mergeCell ref="B1068:B1069"/>
    <mergeCell ref="B1070:B1071"/>
    <mergeCell ref="B1072:B1073"/>
    <mergeCell ref="B1074:B1075"/>
    <mergeCell ref="B1076:B1077"/>
    <mergeCell ref="B1078:B1079"/>
    <mergeCell ref="B1080:B1081"/>
    <mergeCell ref="B1082:B1083"/>
    <mergeCell ref="B1120:B1121"/>
    <mergeCell ref="B1122:B1123"/>
    <mergeCell ref="B1124:B1125"/>
    <mergeCell ref="B1126:B1127"/>
    <mergeCell ref="B1128:B1129"/>
    <mergeCell ref="B1130:B1131"/>
    <mergeCell ref="B1132:B1133"/>
    <mergeCell ref="B1134:B1135"/>
    <mergeCell ref="B1136:B1137"/>
    <mergeCell ref="B1102:B1103"/>
    <mergeCell ref="B1104:B1105"/>
    <mergeCell ref="B1106:B1107"/>
    <mergeCell ref="B1108:B1109"/>
    <mergeCell ref="B1110:B1111"/>
    <mergeCell ref="B1112:B1113"/>
    <mergeCell ref="B1114:B1115"/>
    <mergeCell ref="B1116:B1117"/>
    <mergeCell ref="B1118:B1119"/>
    <mergeCell ref="D482:D483"/>
    <mergeCell ref="D484:D485"/>
    <mergeCell ref="D486:D487"/>
    <mergeCell ref="D488:D489"/>
    <mergeCell ref="D490:D491"/>
    <mergeCell ref="D492:D493"/>
    <mergeCell ref="D494:D495"/>
    <mergeCell ref="D496:D497"/>
    <mergeCell ref="D498:D499"/>
    <mergeCell ref="D436:D437"/>
    <mergeCell ref="D438:D439"/>
    <mergeCell ref="D440:D441"/>
    <mergeCell ref="D442:D443"/>
    <mergeCell ref="D444:D445"/>
    <mergeCell ref="D446:D447"/>
    <mergeCell ref="D448:D449"/>
    <mergeCell ref="D450:D451"/>
    <mergeCell ref="D452:D453"/>
    <mergeCell ref="D454:D455"/>
    <mergeCell ref="D456:D457"/>
    <mergeCell ref="D458:D459"/>
    <mergeCell ref="D460:D461"/>
    <mergeCell ref="D462:D463"/>
    <mergeCell ref="D464:D465"/>
    <mergeCell ref="D466:D467"/>
    <mergeCell ref="D468:D469"/>
    <mergeCell ref="D470:D471"/>
    <mergeCell ref="D472:D473"/>
    <mergeCell ref="D474:D475"/>
    <mergeCell ref="D476:D477"/>
    <mergeCell ref="D478:D479"/>
    <mergeCell ref="D480:D481"/>
    <mergeCell ref="D518:D519"/>
    <mergeCell ref="D520:D521"/>
    <mergeCell ref="D522:D523"/>
    <mergeCell ref="D524:D525"/>
    <mergeCell ref="D526:D527"/>
    <mergeCell ref="D528:D529"/>
    <mergeCell ref="D530:D531"/>
    <mergeCell ref="D532:D533"/>
    <mergeCell ref="D534:D535"/>
    <mergeCell ref="D500:D501"/>
    <mergeCell ref="D502:D503"/>
    <mergeCell ref="D504:D505"/>
    <mergeCell ref="D506:D507"/>
    <mergeCell ref="D508:D509"/>
    <mergeCell ref="D510:D511"/>
    <mergeCell ref="D512:D513"/>
    <mergeCell ref="D514:D515"/>
    <mergeCell ref="D516:D517"/>
    <mergeCell ref="D554:D555"/>
    <mergeCell ref="D556:D557"/>
    <mergeCell ref="D558:D559"/>
    <mergeCell ref="D560:D561"/>
    <mergeCell ref="D562:D563"/>
    <mergeCell ref="D564:D565"/>
    <mergeCell ref="D566:D567"/>
    <mergeCell ref="D568:D569"/>
    <mergeCell ref="D570:D571"/>
    <mergeCell ref="D536:D537"/>
    <mergeCell ref="D538:D539"/>
    <mergeCell ref="D540:D541"/>
    <mergeCell ref="D542:D543"/>
    <mergeCell ref="D544:D545"/>
    <mergeCell ref="D546:D547"/>
    <mergeCell ref="D548:D549"/>
    <mergeCell ref="D550:D551"/>
    <mergeCell ref="D552:D553"/>
    <mergeCell ref="D590:D591"/>
    <mergeCell ref="D592:D593"/>
    <mergeCell ref="D594:D595"/>
    <mergeCell ref="D596:D597"/>
    <mergeCell ref="D598:D599"/>
    <mergeCell ref="D600:D601"/>
    <mergeCell ref="D602:D603"/>
    <mergeCell ref="D604:D605"/>
    <mergeCell ref="D606:D607"/>
    <mergeCell ref="D572:D573"/>
    <mergeCell ref="D574:D575"/>
    <mergeCell ref="D576:D577"/>
    <mergeCell ref="D578:D579"/>
    <mergeCell ref="D580:D581"/>
    <mergeCell ref="D582:D583"/>
    <mergeCell ref="D584:D585"/>
    <mergeCell ref="D586:D587"/>
    <mergeCell ref="D588:D589"/>
    <mergeCell ref="D626:D627"/>
    <mergeCell ref="D628:D629"/>
    <mergeCell ref="D630:D631"/>
    <mergeCell ref="D632:D633"/>
    <mergeCell ref="D634:D635"/>
    <mergeCell ref="D636:D637"/>
    <mergeCell ref="D638:D639"/>
    <mergeCell ref="D640:D641"/>
    <mergeCell ref="D642:D643"/>
    <mergeCell ref="D608:D609"/>
    <mergeCell ref="D610:D611"/>
    <mergeCell ref="D612:D613"/>
    <mergeCell ref="D614:D615"/>
    <mergeCell ref="D616:D617"/>
    <mergeCell ref="D618:D619"/>
    <mergeCell ref="D620:D621"/>
    <mergeCell ref="D622:D623"/>
    <mergeCell ref="D624:D625"/>
    <mergeCell ref="D662:D663"/>
    <mergeCell ref="D664:D665"/>
    <mergeCell ref="D666:D667"/>
    <mergeCell ref="D668:D669"/>
    <mergeCell ref="D670:D671"/>
    <mergeCell ref="D672:D673"/>
    <mergeCell ref="D674:D675"/>
    <mergeCell ref="D676:D677"/>
    <mergeCell ref="D678:D679"/>
    <mergeCell ref="D644:D645"/>
    <mergeCell ref="D646:D647"/>
    <mergeCell ref="D648:D649"/>
    <mergeCell ref="D650:D651"/>
    <mergeCell ref="D652:D653"/>
    <mergeCell ref="D654:D655"/>
    <mergeCell ref="D656:D657"/>
    <mergeCell ref="D658:D659"/>
    <mergeCell ref="D660:D661"/>
    <mergeCell ref="D698:D699"/>
    <mergeCell ref="D700:D701"/>
    <mergeCell ref="D702:D703"/>
    <mergeCell ref="D704:D705"/>
    <mergeCell ref="D706:D707"/>
    <mergeCell ref="D708:D709"/>
    <mergeCell ref="D710:D711"/>
    <mergeCell ref="D712:D713"/>
    <mergeCell ref="D714:D715"/>
    <mergeCell ref="D680:D681"/>
    <mergeCell ref="D682:D683"/>
    <mergeCell ref="D684:D685"/>
    <mergeCell ref="D686:D687"/>
    <mergeCell ref="D688:D689"/>
    <mergeCell ref="D690:D691"/>
    <mergeCell ref="D692:D693"/>
    <mergeCell ref="D694:D695"/>
    <mergeCell ref="D696:D697"/>
    <mergeCell ref="D734:D735"/>
    <mergeCell ref="D736:D737"/>
    <mergeCell ref="D738:D739"/>
    <mergeCell ref="D740:D741"/>
    <mergeCell ref="D742:D743"/>
    <mergeCell ref="D744:D745"/>
    <mergeCell ref="D746:D747"/>
    <mergeCell ref="D748:D749"/>
    <mergeCell ref="D750:D751"/>
    <mergeCell ref="D716:D717"/>
    <mergeCell ref="D718:D719"/>
    <mergeCell ref="D720:D721"/>
    <mergeCell ref="D722:D723"/>
    <mergeCell ref="D724:D725"/>
    <mergeCell ref="D726:D727"/>
    <mergeCell ref="D728:D729"/>
    <mergeCell ref="D730:D731"/>
    <mergeCell ref="D732:D733"/>
    <mergeCell ref="D770:D771"/>
    <mergeCell ref="D772:D773"/>
    <mergeCell ref="D774:D775"/>
    <mergeCell ref="D776:D777"/>
    <mergeCell ref="D778:D779"/>
    <mergeCell ref="D780:D781"/>
    <mergeCell ref="D782:D783"/>
    <mergeCell ref="D784:D785"/>
    <mergeCell ref="D786:D787"/>
    <mergeCell ref="D752:D753"/>
    <mergeCell ref="D754:D755"/>
    <mergeCell ref="D756:D757"/>
    <mergeCell ref="D758:D759"/>
    <mergeCell ref="D760:D761"/>
    <mergeCell ref="D762:D763"/>
    <mergeCell ref="D764:D765"/>
    <mergeCell ref="D766:D767"/>
    <mergeCell ref="D768:D769"/>
    <mergeCell ref="D806:D807"/>
    <mergeCell ref="D808:D809"/>
    <mergeCell ref="D810:D811"/>
    <mergeCell ref="D812:D813"/>
    <mergeCell ref="D814:D815"/>
    <mergeCell ref="D816:D817"/>
    <mergeCell ref="D818:D819"/>
    <mergeCell ref="D820:D821"/>
    <mergeCell ref="D822:D823"/>
    <mergeCell ref="D788:D789"/>
    <mergeCell ref="D790:D791"/>
    <mergeCell ref="D792:D793"/>
    <mergeCell ref="D794:D795"/>
    <mergeCell ref="D796:D797"/>
    <mergeCell ref="D798:D799"/>
    <mergeCell ref="D800:D801"/>
    <mergeCell ref="D802:D803"/>
    <mergeCell ref="D804:D805"/>
    <mergeCell ref="D842:D843"/>
    <mergeCell ref="D844:D845"/>
    <mergeCell ref="D846:D847"/>
    <mergeCell ref="D848:D849"/>
    <mergeCell ref="D850:D851"/>
    <mergeCell ref="D852:D853"/>
    <mergeCell ref="D854:D855"/>
    <mergeCell ref="D856:D857"/>
    <mergeCell ref="D858:D859"/>
    <mergeCell ref="D824:D825"/>
    <mergeCell ref="D826:D827"/>
    <mergeCell ref="D828:D829"/>
    <mergeCell ref="D830:D831"/>
    <mergeCell ref="D832:D833"/>
    <mergeCell ref="D834:D835"/>
    <mergeCell ref="D836:D837"/>
    <mergeCell ref="D838:D839"/>
    <mergeCell ref="D840:D841"/>
    <mergeCell ref="D878:D879"/>
    <mergeCell ref="D880:D881"/>
    <mergeCell ref="D882:D883"/>
    <mergeCell ref="D884:D885"/>
    <mergeCell ref="D886:D887"/>
    <mergeCell ref="D888:D889"/>
    <mergeCell ref="D890:D891"/>
    <mergeCell ref="D892:D893"/>
    <mergeCell ref="D894:D895"/>
    <mergeCell ref="D860:D861"/>
    <mergeCell ref="D862:D863"/>
    <mergeCell ref="D864:D865"/>
    <mergeCell ref="D866:D867"/>
    <mergeCell ref="D868:D869"/>
    <mergeCell ref="D870:D871"/>
    <mergeCell ref="D872:D873"/>
    <mergeCell ref="D874:D875"/>
    <mergeCell ref="D876:D877"/>
    <mergeCell ref="D914:D915"/>
    <mergeCell ref="D916:D917"/>
    <mergeCell ref="D918:D919"/>
    <mergeCell ref="D920:D921"/>
    <mergeCell ref="D922:D923"/>
    <mergeCell ref="D924:D925"/>
    <mergeCell ref="D926:D927"/>
    <mergeCell ref="D928:D929"/>
    <mergeCell ref="D930:D931"/>
    <mergeCell ref="D896:D897"/>
    <mergeCell ref="D898:D899"/>
    <mergeCell ref="D900:D901"/>
    <mergeCell ref="D902:D903"/>
    <mergeCell ref="D904:D905"/>
    <mergeCell ref="D906:D907"/>
    <mergeCell ref="D908:D909"/>
    <mergeCell ref="D910:D911"/>
    <mergeCell ref="D912:D913"/>
    <mergeCell ref="D950:D951"/>
    <mergeCell ref="D952:D953"/>
    <mergeCell ref="D954:D955"/>
    <mergeCell ref="D956:D957"/>
    <mergeCell ref="D958:D959"/>
    <mergeCell ref="D960:D961"/>
    <mergeCell ref="D962:D963"/>
    <mergeCell ref="D964:D965"/>
    <mergeCell ref="D966:D967"/>
    <mergeCell ref="D932:D933"/>
    <mergeCell ref="D934:D935"/>
    <mergeCell ref="D936:D937"/>
    <mergeCell ref="D938:D939"/>
    <mergeCell ref="D940:D941"/>
    <mergeCell ref="D942:D943"/>
    <mergeCell ref="D944:D945"/>
    <mergeCell ref="D946:D947"/>
    <mergeCell ref="D948:D949"/>
    <mergeCell ref="D986:D987"/>
    <mergeCell ref="D988:D989"/>
    <mergeCell ref="D990:D991"/>
    <mergeCell ref="D992:D993"/>
    <mergeCell ref="D994:D995"/>
    <mergeCell ref="D996:D997"/>
    <mergeCell ref="D998:D999"/>
    <mergeCell ref="D1000:D1001"/>
    <mergeCell ref="D1002:D1003"/>
    <mergeCell ref="D968:D969"/>
    <mergeCell ref="D970:D971"/>
    <mergeCell ref="D972:D973"/>
    <mergeCell ref="D974:D975"/>
    <mergeCell ref="D976:D977"/>
    <mergeCell ref="D978:D979"/>
    <mergeCell ref="D980:D981"/>
    <mergeCell ref="D982:D983"/>
    <mergeCell ref="D984:D985"/>
    <mergeCell ref="D1022:D1023"/>
    <mergeCell ref="D1024:D1025"/>
    <mergeCell ref="D1026:D1027"/>
    <mergeCell ref="D1028:D1029"/>
    <mergeCell ref="D1030:D1031"/>
    <mergeCell ref="D1032:D1033"/>
    <mergeCell ref="D1034:D1035"/>
    <mergeCell ref="D1036:D1037"/>
    <mergeCell ref="D1038:D1039"/>
    <mergeCell ref="D1004:D1005"/>
    <mergeCell ref="D1006:D1007"/>
    <mergeCell ref="D1008:D1009"/>
    <mergeCell ref="D1010:D1011"/>
    <mergeCell ref="D1012:D1013"/>
    <mergeCell ref="D1014:D1015"/>
    <mergeCell ref="D1016:D1017"/>
    <mergeCell ref="D1018:D1019"/>
    <mergeCell ref="D1020:D1021"/>
    <mergeCell ref="D1058:D1059"/>
    <mergeCell ref="D1060:D1061"/>
    <mergeCell ref="D1062:D1063"/>
    <mergeCell ref="D1064:D1065"/>
    <mergeCell ref="D1066:D1067"/>
    <mergeCell ref="D1068:D1069"/>
    <mergeCell ref="D1070:D1071"/>
    <mergeCell ref="D1072:D1073"/>
    <mergeCell ref="D1074:D1075"/>
    <mergeCell ref="D1040:D1041"/>
    <mergeCell ref="D1042:D1043"/>
    <mergeCell ref="D1044:D1045"/>
    <mergeCell ref="D1046:D1047"/>
    <mergeCell ref="D1048:D1049"/>
    <mergeCell ref="D1050:D1051"/>
    <mergeCell ref="D1052:D1053"/>
    <mergeCell ref="D1054:D1055"/>
    <mergeCell ref="D1056:D1057"/>
    <mergeCell ref="D1126:D1127"/>
    <mergeCell ref="D1128:D1129"/>
    <mergeCell ref="D1094:D1095"/>
    <mergeCell ref="D1096:D1097"/>
    <mergeCell ref="D1098:D1099"/>
    <mergeCell ref="D1100:D1101"/>
    <mergeCell ref="D1102:D1103"/>
    <mergeCell ref="D1104:D1105"/>
    <mergeCell ref="D1106:D1107"/>
    <mergeCell ref="D1108:D1109"/>
    <mergeCell ref="D1110:D1111"/>
    <mergeCell ref="D1076:D1077"/>
    <mergeCell ref="D1078:D1079"/>
    <mergeCell ref="D1080:D1081"/>
    <mergeCell ref="D1082:D1083"/>
    <mergeCell ref="D1084:D1085"/>
    <mergeCell ref="D1086:D1087"/>
    <mergeCell ref="D1088:D1089"/>
    <mergeCell ref="D1090:D1091"/>
    <mergeCell ref="D1092:D1093"/>
    <mergeCell ref="W434:W435"/>
    <mergeCell ref="W436:W437"/>
    <mergeCell ref="W438:W439"/>
    <mergeCell ref="W440:W441"/>
    <mergeCell ref="W442:W443"/>
    <mergeCell ref="W444:W445"/>
    <mergeCell ref="W446:W447"/>
    <mergeCell ref="W448:W449"/>
    <mergeCell ref="W450:W451"/>
    <mergeCell ref="W452:W453"/>
    <mergeCell ref="W454:W455"/>
    <mergeCell ref="W478:W479"/>
    <mergeCell ref="W480:W481"/>
    <mergeCell ref="W482:W483"/>
    <mergeCell ref="W484:W485"/>
    <mergeCell ref="W486:W487"/>
    <mergeCell ref="W488:W489"/>
    <mergeCell ref="W456:W457"/>
    <mergeCell ref="W458:W459"/>
    <mergeCell ref="W490:W491"/>
    <mergeCell ref="W492:W493"/>
    <mergeCell ref="W494:W495"/>
    <mergeCell ref="W460:W461"/>
    <mergeCell ref="W462:W463"/>
    <mergeCell ref="W464:W465"/>
    <mergeCell ref="W466:W467"/>
    <mergeCell ref="W468:W469"/>
    <mergeCell ref="W470:W471"/>
    <mergeCell ref="W472:W473"/>
    <mergeCell ref="W474:W475"/>
    <mergeCell ref="W476:W477"/>
    <mergeCell ref="W514:W515"/>
    <mergeCell ref="W516:W517"/>
    <mergeCell ref="W518:W519"/>
    <mergeCell ref="W520:W521"/>
    <mergeCell ref="W522:W523"/>
    <mergeCell ref="W524:W525"/>
    <mergeCell ref="W526:W527"/>
    <mergeCell ref="W528:W529"/>
    <mergeCell ref="W530:W531"/>
    <mergeCell ref="W496:W497"/>
    <mergeCell ref="W498:W499"/>
    <mergeCell ref="W500:W501"/>
    <mergeCell ref="W502:W503"/>
    <mergeCell ref="W504:W505"/>
    <mergeCell ref="W506:W507"/>
    <mergeCell ref="W508:W509"/>
    <mergeCell ref="W510:W511"/>
    <mergeCell ref="W512:W513"/>
    <mergeCell ref="W550:W551"/>
    <mergeCell ref="W552:W553"/>
    <mergeCell ref="W554:W555"/>
    <mergeCell ref="W556:W557"/>
    <mergeCell ref="W558:W559"/>
    <mergeCell ref="W560:W561"/>
    <mergeCell ref="W562:W563"/>
    <mergeCell ref="W564:W565"/>
    <mergeCell ref="W566:W567"/>
    <mergeCell ref="W532:W533"/>
    <mergeCell ref="W534:W535"/>
    <mergeCell ref="W536:W537"/>
    <mergeCell ref="W538:W539"/>
    <mergeCell ref="W540:W541"/>
    <mergeCell ref="W542:W543"/>
    <mergeCell ref="W544:W545"/>
    <mergeCell ref="W546:W547"/>
    <mergeCell ref="W548:W549"/>
    <mergeCell ref="W586:W587"/>
    <mergeCell ref="W588:W589"/>
    <mergeCell ref="W590:W591"/>
    <mergeCell ref="W592:W593"/>
    <mergeCell ref="W594:W595"/>
    <mergeCell ref="W596:W597"/>
    <mergeCell ref="W598:W599"/>
    <mergeCell ref="W600:W601"/>
    <mergeCell ref="W602:W603"/>
    <mergeCell ref="W568:W569"/>
    <mergeCell ref="W570:W571"/>
    <mergeCell ref="W572:W573"/>
    <mergeCell ref="W574:W575"/>
    <mergeCell ref="W576:W577"/>
    <mergeCell ref="W578:W579"/>
    <mergeCell ref="W580:W581"/>
    <mergeCell ref="W582:W583"/>
    <mergeCell ref="W584:W585"/>
    <mergeCell ref="W622:W623"/>
    <mergeCell ref="W624:W625"/>
    <mergeCell ref="W626:W627"/>
    <mergeCell ref="W628:W629"/>
    <mergeCell ref="W630:W631"/>
    <mergeCell ref="W632:W633"/>
    <mergeCell ref="W634:W635"/>
    <mergeCell ref="W636:W637"/>
    <mergeCell ref="W638:W639"/>
    <mergeCell ref="W604:W605"/>
    <mergeCell ref="W606:W607"/>
    <mergeCell ref="W608:W609"/>
    <mergeCell ref="W610:W611"/>
    <mergeCell ref="W612:W613"/>
    <mergeCell ref="W614:W615"/>
    <mergeCell ref="W616:W617"/>
    <mergeCell ref="W618:W619"/>
    <mergeCell ref="W620:W621"/>
    <mergeCell ref="W658:W659"/>
    <mergeCell ref="W660:W661"/>
    <mergeCell ref="W662:W663"/>
    <mergeCell ref="W664:W665"/>
    <mergeCell ref="W666:W667"/>
    <mergeCell ref="W668:W669"/>
    <mergeCell ref="W670:W671"/>
    <mergeCell ref="W672:W673"/>
    <mergeCell ref="W674:W675"/>
    <mergeCell ref="W640:W641"/>
    <mergeCell ref="W642:W643"/>
    <mergeCell ref="W644:W645"/>
    <mergeCell ref="W646:W647"/>
    <mergeCell ref="W648:W649"/>
    <mergeCell ref="W650:W651"/>
    <mergeCell ref="W652:W653"/>
    <mergeCell ref="W654:W655"/>
    <mergeCell ref="W656:W657"/>
    <mergeCell ref="W694:W695"/>
    <mergeCell ref="W696:W697"/>
    <mergeCell ref="W698:W699"/>
    <mergeCell ref="W700:W701"/>
    <mergeCell ref="W702:W703"/>
    <mergeCell ref="W704:W705"/>
    <mergeCell ref="W706:W707"/>
    <mergeCell ref="W708:W709"/>
    <mergeCell ref="W710:W711"/>
    <mergeCell ref="W676:W677"/>
    <mergeCell ref="W678:W679"/>
    <mergeCell ref="W680:W681"/>
    <mergeCell ref="W682:W683"/>
    <mergeCell ref="W684:W685"/>
    <mergeCell ref="W686:W687"/>
    <mergeCell ref="W688:W689"/>
    <mergeCell ref="W690:W691"/>
    <mergeCell ref="W692:W693"/>
    <mergeCell ref="W730:W731"/>
    <mergeCell ref="W732:W733"/>
    <mergeCell ref="W734:W735"/>
    <mergeCell ref="W736:W737"/>
    <mergeCell ref="W738:W739"/>
    <mergeCell ref="W740:W741"/>
    <mergeCell ref="W742:W743"/>
    <mergeCell ref="W744:W745"/>
    <mergeCell ref="W746:W747"/>
    <mergeCell ref="W712:W713"/>
    <mergeCell ref="W714:W715"/>
    <mergeCell ref="W716:W717"/>
    <mergeCell ref="W718:W719"/>
    <mergeCell ref="W720:W721"/>
    <mergeCell ref="W722:W723"/>
    <mergeCell ref="W724:W725"/>
    <mergeCell ref="W726:W727"/>
    <mergeCell ref="W728:W729"/>
    <mergeCell ref="W766:W767"/>
    <mergeCell ref="W768:W769"/>
    <mergeCell ref="W770:W771"/>
    <mergeCell ref="W772:W773"/>
    <mergeCell ref="W774:W775"/>
    <mergeCell ref="W776:W777"/>
    <mergeCell ref="W778:W779"/>
    <mergeCell ref="W780:W781"/>
    <mergeCell ref="W782:W783"/>
    <mergeCell ref="W748:W749"/>
    <mergeCell ref="W750:W751"/>
    <mergeCell ref="W752:W753"/>
    <mergeCell ref="W754:W755"/>
    <mergeCell ref="W756:W757"/>
    <mergeCell ref="W758:W759"/>
    <mergeCell ref="W760:W761"/>
    <mergeCell ref="W762:W763"/>
    <mergeCell ref="W764:W765"/>
    <mergeCell ref="W802:W803"/>
    <mergeCell ref="W804:W805"/>
    <mergeCell ref="W806:W807"/>
    <mergeCell ref="W808:W809"/>
    <mergeCell ref="W810:W811"/>
    <mergeCell ref="W812:W813"/>
    <mergeCell ref="W814:W815"/>
    <mergeCell ref="W816:W817"/>
    <mergeCell ref="W818:W819"/>
    <mergeCell ref="W784:W785"/>
    <mergeCell ref="W786:W787"/>
    <mergeCell ref="W788:W789"/>
    <mergeCell ref="W790:W791"/>
    <mergeCell ref="W792:W793"/>
    <mergeCell ref="W794:W795"/>
    <mergeCell ref="W796:W797"/>
    <mergeCell ref="W798:W799"/>
    <mergeCell ref="W800:W801"/>
    <mergeCell ref="W838:W839"/>
    <mergeCell ref="W840:W841"/>
    <mergeCell ref="W842:W843"/>
    <mergeCell ref="W844:W845"/>
    <mergeCell ref="W846:W847"/>
    <mergeCell ref="W848:W849"/>
    <mergeCell ref="W850:W851"/>
    <mergeCell ref="W852:W853"/>
    <mergeCell ref="W854:W855"/>
    <mergeCell ref="W820:W821"/>
    <mergeCell ref="W822:W823"/>
    <mergeCell ref="W824:W825"/>
    <mergeCell ref="W826:W827"/>
    <mergeCell ref="W828:W829"/>
    <mergeCell ref="W830:W831"/>
    <mergeCell ref="W832:W833"/>
    <mergeCell ref="W834:W835"/>
    <mergeCell ref="W836:W837"/>
    <mergeCell ref="W874:W875"/>
    <mergeCell ref="W876:W877"/>
    <mergeCell ref="W878:W879"/>
    <mergeCell ref="W880:W881"/>
    <mergeCell ref="W882:W883"/>
    <mergeCell ref="W884:W885"/>
    <mergeCell ref="W886:W887"/>
    <mergeCell ref="W888:W889"/>
    <mergeCell ref="W890:W891"/>
    <mergeCell ref="W856:W857"/>
    <mergeCell ref="W858:W859"/>
    <mergeCell ref="W860:W861"/>
    <mergeCell ref="W862:W863"/>
    <mergeCell ref="W864:W865"/>
    <mergeCell ref="W866:W867"/>
    <mergeCell ref="W868:W869"/>
    <mergeCell ref="W870:W871"/>
    <mergeCell ref="W872:W873"/>
    <mergeCell ref="W910:W911"/>
    <mergeCell ref="W912:W913"/>
    <mergeCell ref="W914:W915"/>
    <mergeCell ref="W916:W917"/>
    <mergeCell ref="W918:W919"/>
    <mergeCell ref="W920:W921"/>
    <mergeCell ref="W922:W923"/>
    <mergeCell ref="W924:W925"/>
    <mergeCell ref="W926:W927"/>
    <mergeCell ref="W892:W893"/>
    <mergeCell ref="W894:W895"/>
    <mergeCell ref="W896:W897"/>
    <mergeCell ref="W898:W899"/>
    <mergeCell ref="W900:W901"/>
    <mergeCell ref="W902:W903"/>
    <mergeCell ref="W904:W905"/>
    <mergeCell ref="W906:W907"/>
    <mergeCell ref="W908:W909"/>
    <mergeCell ref="W946:W947"/>
    <mergeCell ref="W948:W949"/>
    <mergeCell ref="W950:W951"/>
    <mergeCell ref="W952:W953"/>
    <mergeCell ref="W954:W955"/>
    <mergeCell ref="W956:W957"/>
    <mergeCell ref="W958:W959"/>
    <mergeCell ref="W960:W961"/>
    <mergeCell ref="W962:W963"/>
    <mergeCell ref="W928:W929"/>
    <mergeCell ref="W930:W931"/>
    <mergeCell ref="W932:W933"/>
    <mergeCell ref="W934:W935"/>
    <mergeCell ref="W936:W937"/>
    <mergeCell ref="W938:W939"/>
    <mergeCell ref="W940:W941"/>
    <mergeCell ref="W942:W943"/>
    <mergeCell ref="W944:W945"/>
    <mergeCell ref="W982:W983"/>
    <mergeCell ref="W984:W985"/>
    <mergeCell ref="W986:W987"/>
    <mergeCell ref="W988:W989"/>
    <mergeCell ref="W990:W991"/>
    <mergeCell ref="W992:W993"/>
    <mergeCell ref="W994:W995"/>
    <mergeCell ref="W996:W997"/>
    <mergeCell ref="W998:W999"/>
    <mergeCell ref="W964:W965"/>
    <mergeCell ref="W966:W967"/>
    <mergeCell ref="W968:W969"/>
    <mergeCell ref="W970:W971"/>
    <mergeCell ref="W972:W973"/>
    <mergeCell ref="W974:W975"/>
    <mergeCell ref="W976:W977"/>
    <mergeCell ref="W978:W979"/>
    <mergeCell ref="W980:W981"/>
    <mergeCell ref="W1018:W1019"/>
    <mergeCell ref="W1020:W1021"/>
    <mergeCell ref="W1022:W1023"/>
    <mergeCell ref="W1024:W1025"/>
    <mergeCell ref="W1026:W1027"/>
    <mergeCell ref="W1028:W1029"/>
    <mergeCell ref="W1030:W1031"/>
    <mergeCell ref="W1032:W1033"/>
    <mergeCell ref="W1034:W1035"/>
    <mergeCell ref="W1000:W1001"/>
    <mergeCell ref="W1002:W1003"/>
    <mergeCell ref="W1004:W1005"/>
    <mergeCell ref="W1006:W1007"/>
    <mergeCell ref="W1008:W1009"/>
    <mergeCell ref="W1010:W1011"/>
    <mergeCell ref="W1012:W1013"/>
    <mergeCell ref="W1014:W1015"/>
    <mergeCell ref="W1016:W1017"/>
    <mergeCell ref="W1054:W1055"/>
    <mergeCell ref="W1056:W1057"/>
    <mergeCell ref="W1058:W1059"/>
    <mergeCell ref="W1060:W1061"/>
    <mergeCell ref="W1062:W1063"/>
    <mergeCell ref="W1064:W1065"/>
    <mergeCell ref="W1066:W1067"/>
    <mergeCell ref="W1068:W1069"/>
    <mergeCell ref="W1070:W1071"/>
    <mergeCell ref="W1036:W1037"/>
    <mergeCell ref="W1038:W1039"/>
    <mergeCell ref="W1040:W1041"/>
    <mergeCell ref="W1042:W1043"/>
    <mergeCell ref="W1044:W1045"/>
    <mergeCell ref="W1046:W1047"/>
    <mergeCell ref="W1048:W1049"/>
    <mergeCell ref="W1050:W1051"/>
    <mergeCell ref="W1052:W1053"/>
    <mergeCell ref="W1090:W1091"/>
    <mergeCell ref="W1092:W1093"/>
    <mergeCell ref="W1094:W1095"/>
    <mergeCell ref="W1096:W1097"/>
    <mergeCell ref="W1098:W1099"/>
    <mergeCell ref="W1100:W1101"/>
    <mergeCell ref="W1102:W1103"/>
    <mergeCell ref="W1104:W1105"/>
    <mergeCell ref="W1106:W1107"/>
    <mergeCell ref="W1072:W1073"/>
    <mergeCell ref="W1074:W1075"/>
    <mergeCell ref="W1076:W1077"/>
    <mergeCell ref="W1078:W1079"/>
    <mergeCell ref="W1080:W1081"/>
    <mergeCell ref="W1082:W1083"/>
    <mergeCell ref="W1084:W1085"/>
    <mergeCell ref="W1086:W1087"/>
    <mergeCell ref="W1088:W1089"/>
    <mergeCell ref="W1126:W1127"/>
    <mergeCell ref="W1128:W1129"/>
    <mergeCell ref="W1130:W1131"/>
    <mergeCell ref="W1132:W1133"/>
    <mergeCell ref="W1134:W1135"/>
    <mergeCell ref="W1136:W1137"/>
    <mergeCell ref="W1138:W1139"/>
    <mergeCell ref="B1140:B1141"/>
    <mergeCell ref="D1140:D1141"/>
    <mergeCell ref="W1140:W1141"/>
    <mergeCell ref="W1108:W1109"/>
    <mergeCell ref="W1110:W1111"/>
    <mergeCell ref="W1112:W1113"/>
    <mergeCell ref="W1114:W1115"/>
    <mergeCell ref="W1116:W1117"/>
    <mergeCell ref="W1118:W1119"/>
    <mergeCell ref="W1120:W1121"/>
    <mergeCell ref="W1122:W1123"/>
    <mergeCell ref="W1124:W1125"/>
    <mergeCell ref="D1130:D1131"/>
    <mergeCell ref="D1132:D1133"/>
    <mergeCell ref="D1134:D1135"/>
    <mergeCell ref="D1136:D1137"/>
    <mergeCell ref="D1138:D1139"/>
    <mergeCell ref="B1138:B1139"/>
    <mergeCell ref="D1112:D1113"/>
    <mergeCell ref="D1114:D1115"/>
    <mergeCell ref="D1116:D1117"/>
    <mergeCell ref="D1118:D1119"/>
    <mergeCell ref="D1120:D1121"/>
    <mergeCell ref="D1122:D1123"/>
    <mergeCell ref="D1124:D112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7BA1-E6A7-4701-954F-18734133FD25}">
  <sheetPr>
    <tabColor theme="8" tint="-0.249977111117893"/>
  </sheetPr>
  <dimension ref="A1:EE274"/>
  <sheetViews>
    <sheetView topLeftCell="BB1" workbookViewId="0">
      <selection activeCell="BJ12" sqref="BJ12"/>
    </sheetView>
  </sheetViews>
  <sheetFormatPr baseColWidth="10" defaultRowHeight="15"/>
  <cols>
    <col min="1" max="1" width="7.7109375" bestFit="1" customWidth="1"/>
    <col min="2" max="2" width="82.42578125" bestFit="1" customWidth="1"/>
    <col min="3" max="3" width="21.28515625" bestFit="1" customWidth="1"/>
    <col min="4" max="4" width="21.85546875" bestFit="1" customWidth="1"/>
    <col min="5" max="5" width="23.140625" bestFit="1" customWidth="1"/>
    <col min="6" max="6" width="23.7109375" bestFit="1" customWidth="1"/>
    <col min="7" max="7" width="21.5703125" bestFit="1" customWidth="1"/>
    <col min="8" max="8" width="22.140625" bestFit="1" customWidth="1"/>
    <col min="9" max="9" width="20.28515625" bestFit="1" customWidth="1"/>
    <col min="10" max="11" width="20.85546875" bestFit="1" customWidth="1"/>
    <col min="12" max="12" width="21.5703125" bestFit="1" customWidth="1"/>
    <col min="13" max="13" width="20.7109375" bestFit="1" customWidth="1"/>
    <col min="14" max="14" width="21.42578125" bestFit="1" customWidth="1"/>
    <col min="15" max="15" width="20.140625" bestFit="1" customWidth="1"/>
    <col min="16" max="16" width="20.7109375" bestFit="1" customWidth="1"/>
    <col min="17" max="17" width="22.28515625" bestFit="1" customWidth="1"/>
    <col min="18" max="18" width="22.85546875" bestFit="1" customWidth="1"/>
    <col min="19" max="19" width="26.7109375" bestFit="1" customWidth="1"/>
    <col min="20" max="20" width="27.28515625" bestFit="1" customWidth="1"/>
    <col min="21" max="21" width="23.28515625" bestFit="1" customWidth="1"/>
    <col min="22" max="22" width="23.85546875" bestFit="1" customWidth="1"/>
    <col min="23" max="26" width="15" bestFit="1" customWidth="1"/>
    <col min="27" max="27" width="2" bestFit="1" customWidth="1"/>
    <col min="28" max="28" width="8.7109375" bestFit="1" customWidth="1"/>
    <col min="29" max="29" width="55.42578125" bestFit="1" customWidth="1"/>
    <col min="30" max="30" width="21.28515625" bestFit="1" customWidth="1"/>
    <col min="31" max="31" width="21.85546875" bestFit="1" customWidth="1"/>
    <col min="32" max="32" width="23.140625" bestFit="1" customWidth="1"/>
    <col min="33" max="33" width="23.7109375" bestFit="1" customWidth="1"/>
    <col min="34" max="34" width="21.5703125" bestFit="1" customWidth="1"/>
    <col min="35" max="35" width="22.140625" bestFit="1" customWidth="1"/>
    <col min="36" max="36" width="20.28515625" bestFit="1" customWidth="1"/>
    <col min="37" max="38" width="20.85546875" bestFit="1" customWidth="1"/>
    <col min="39" max="39" width="21.5703125" bestFit="1" customWidth="1"/>
    <col min="40" max="40" width="20.7109375" bestFit="1" customWidth="1"/>
    <col min="41" max="41" width="21.42578125" bestFit="1" customWidth="1"/>
    <col min="42" max="42" width="20.140625" bestFit="1" customWidth="1"/>
    <col min="43" max="43" width="20.7109375" bestFit="1" customWidth="1"/>
    <col min="44" max="44" width="22.28515625" bestFit="1" customWidth="1"/>
    <col min="45" max="45" width="22.85546875" bestFit="1" customWidth="1"/>
    <col min="46" max="46" width="26.7109375" bestFit="1" customWidth="1"/>
    <col min="47" max="47" width="27.28515625" bestFit="1" customWidth="1"/>
    <col min="48" max="48" width="23.28515625" bestFit="1" customWidth="1"/>
    <col min="49" max="49" width="23.85546875" bestFit="1" customWidth="1"/>
    <col min="50" max="53" width="15" bestFit="1" customWidth="1"/>
    <col min="54" max="54" width="2" bestFit="1" customWidth="1"/>
    <col min="55" max="55" width="8.7109375" bestFit="1" customWidth="1"/>
    <col min="56" max="56" width="55.42578125" bestFit="1" customWidth="1"/>
    <col min="57" max="57" width="21.28515625" bestFit="1" customWidth="1"/>
    <col min="58" max="58" width="21.85546875" bestFit="1" customWidth="1"/>
    <col min="59" max="59" width="20.28515625" bestFit="1" customWidth="1"/>
    <col min="60" max="61" width="20.85546875" bestFit="1" customWidth="1"/>
    <col min="62" max="62" width="21.5703125" bestFit="1" customWidth="1"/>
    <col min="63" max="63" width="20.7109375" bestFit="1" customWidth="1"/>
    <col min="64" max="64" width="21.42578125" bestFit="1" customWidth="1"/>
    <col min="65" max="65" width="20.140625" bestFit="1" customWidth="1"/>
    <col min="66" max="66" width="20.7109375" bestFit="1" customWidth="1"/>
    <col min="67" max="67" width="22.28515625" bestFit="1" customWidth="1"/>
    <col min="68" max="68" width="22.85546875" bestFit="1" customWidth="1"/>
    <col min="69" max="69" width="26.7109375" bestFit="1" customWidth="1"/>
    <col min="70" max="70" width="27.28515625" bestFit="1" customWidth="1"/>
    <col min="71" max="71" width="23.28515625" bestFit="1" customWidth="1"/>
    <col min="72" max="72" width="23.85546875" bestFit="1" customWidth="1"/>
    <col min="73" max="80" width="15" bestFit="1" customWidth="1"/>
    <col min="81" max="81" width="2" bestFit="1" customWidth="1"/>
    <col min="82" max="82" width="8.7109375" bestFit="1" customWidth="1"/>
    <col min="83" max="83" width="21.85546875" bestFit="1" customWidth="1"/>
    <col min="84" max="84" width="26.42578125" bestFit="1" customWidth="1"/>
    <col min="85" max="85" width="27" bestFit="1" customWidth="1"/>
    <col min="86" max="86" width="26.7109375" bestFit="1" customWidth="1"/>
    <col min="87" max="87" width="27.28515625" bestFit="1" customWidth="1"/>
    <col min="88" max="88" width="26" bestFit="1" customWidth="1"/>
    <col min="89" max="89" width="26.7109375" bestFit="1" customWidth="1"/>
    <col min="90" max="107" width="15" bestFit="1" customWidth="1"/>
    <col min="108" max="108" width="2" bestFit="1" customWidth="1"/>
    <col min="109" max="109" width="10" bestFit="1" customWidth="1"/>
    <col min="110" max="110" width="77.85546875" bestFit="1" customWidth="1"/>
    <col min="111" max="111" width="15.7109375" customWidth="1"/>
    <col min="112" max="112" width="8.140625" bestFit="1" customWidth="1"/>
    <col min="113" max="113" width="10.7109375" bestFit="1" customWidth="1"/>
    <col min="114" max="134" width="20" customWidth="1"/>
    <col min="135" max="135" width="5" bestFit="1" customWidth="1"/>
    <col min="136" max="150" width="6" bestFit="1" customWidth="1"/>
    <col min="151" max="151" width="8.140625" bestFit="1" customWidth="1"/>
    <col min="152" max="152" width="6" bestFit="1" customWidth="1"/>
    <col min="153" max="157" width="5.85546875" bestFit="1" customWidth="1"/>
    <col min="158" max="172" width="6.85546875" bestFit="1" customWidth="1"/>
    <col min="173" max="173" width="9" bestFit="1" customWidth="1"/>
    <col min="174" max="174" width="6" bestFit="1" customWidth="1"/>
    <col min="175" max="179" width="5.85546875" bestFit="1" customWidth="1"/>
    <col min="180" max="194" width="6.85546875" bestFit="1" customWidth="1"/>
    <col min="195" max="195" width="9" bestFit="1" customWidth="1"/>
    <col min="196" max="196" width="5.5703125" bestFit="1" customWidth="1"/>
    <col min="197" max="202" width="5.42578125" bestFit="1" customWidth="1"/>
    <col min="203" max="218" width="6.42578125" bestFit="1" customWidth="1"/>
    <col min="219" max="219" width="8.5703125" bestFit="1" customWidth="1"/>
    <col min="220" max="220" width="12.5703125" bestFit="1" customWidth="1"/>
  </cols>
  <sheetData>
    <row r="1" spans="1:135" ht="21">
      <c r="A1" s="431" t="s">
        <v>1466</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307"/>
      <c r="AB1" s="431" t="s">
        <v>1467</v>
      </c>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c r="BA1" s="431"/>
      <c r="BC1" s="432" t="s">
        <v>1468</v>
      </c>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D1" s="432" t="s">
        <v>1469</v>
      </c>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row>
    <row r="2" spans="1:135">
      <c r="C2" s="308" t="str">
        <f>+IF(C4="ene","Enero",IF(C4="feb","Febrero",IF(C4="mar","Marzo",IF(C4="abr","Abril",IF(C4="may","Mayo",IF(C4="jun","Junio",IF(C4="jul","Julio",IF(C4="ago","Agosto",IF(C4="sep","Septiembre",IF(C4="oct","Octubre",IF(C4="nov","Noviembre",IF(C4="dic","Diciembre","Aún no hay mes"))))))))))))</f>
        <v>Enero</v>
      </c>
      <c r="D2" s="308" t="s">
        <v>1403</v>
      </c>
      <c r="E2" s="308" t="str">
        <f>+IF(E4="ene","Enero",IF(E4="feb","Febrero",IF(E4="mar","Marzo",IF(E4="abr","Abril",IF(E4="may","Mayo",IF(E4="jun","Junio",IF(E4="jul","Julio",IF(E4="ago","Agosto",IF(E4="sep","Septiembre",IF(E4="oct","Octubre",IF(E4="nov","Noviembre",IF(E4="dic","Diciembre","Aún no hay mes"))))))))))))</f>
        <v>Febrero</v>
      </c>
      <c r="F2" s="308" t="str">
        <f>+E2</f>
        <v>Febrero</v>
      </c>
      <c r="G2" s="308" t="str">
        <f>+IF(G4="ene","Enero",IF(G4="feb","Febrero",IF(G4="mar","Marzo",IF(G4="abr","Abril",IF(G4="may","Mayo",IF(G4="jun","Junio",IF(G4="jul","Julio",IF(G4="ago","Agosto",IF(G4="sep","Septiembre",IF(G4="oct","Octubre",IF(G4="nov","Noviembre",IF(G4="dic","Diciembre","Aún no hay mes"))))))))))))</f>
        <v>Marzo</v>
      </c>
      <c r="H2" s="308" t="str">
        <f>+G2</f>
        <v>Marzo</v>
      </c>
      <c r="I2" s="308" t="str">
        <f>+IF(I4="ene","Enero",IF(I4="feb","Febrero",IF(I4="mar","Marzo",IF(I4="abr","Abril",IF(I4="may","Mayo",IF(I4="jun","Junio",IF(I4="jul","Julio",IF(I4="ago","Agosto",IF(I4="sep","Septiembre",IF(I4="oct","Octubre",IF(I4="nov","Noviembre",IF(I4="dic","Diciembre","Aún no hay mes"))))))))))))</f>
        <v>Abril</v>
      </c>
      <c r="J2" s="308" t="str">
        <f>+I2</f>
        <v>Abril</v>
      </c>
      <c r="K2" s="308" t="str">
        <f>+IF(K4="ene","Enero",IF(K4="feb","Febrero",IF(K4="mar","Marzo",IF(K4="abr","Abril",IF(K4="may","Mayo",IF(K4="jun","Junio",IF(K4="jul","Julio",IF(K4="ago","Agosto",IF(K4="sep","Septiembre",IF(K4="oct","Octubre",IF(K4="nov","Noviembre",IF(K4="dic","Diciembre","Aún no hay mes"))))))))))))</f>
        <v>Mayo</v>
      </c>
      <c r="L2" s="308" t="str">
        <f>+K2</f>
        <v>Mayo</v>
      </c>
      <c r="M2" s="308" t="str">
        <f>+IF(M4="ene","Enero",IF(M4="feb","Febrero",IF(M4="mar","Marzo",IF(M4="abr","Abril",IF(M4="may","Mayo",IF(M4="jun","Junio",IF(M4="jul","Julio",IF(M4="ago","Agosto",IF(M4="sep","Septiembre",IF(M4="oct","Octubre",IF(M4="nov","Noviembre",IF(M4="dic","Diciembre","Aún no hay mes"))))))))))))</f>
        <v>Aún no hay mes</v>
      </c>
      <c r="N2" s="308" t="str">
        <f>+M2</f>
        <v>Aún no hay mes</v>
      </c>
      <c r="O2" s="308" t="str">
        <f>+IF(O4="ene","Enero",IF(O4="feb","Febrero",IF(O4="mar","Marzo",IF(O4="abr","Abril",IF(O4="may","Mayo",IF(O4="jun","Junio",IF(O4="jul","Julio",IF(O4="ago","Agosto",IF(O4="sep","Septiembre",IF(O4="oct","Octubre",IF(O4="nov","Noviembre",IF(O4="dic","Diciembre","Aún no hay mes"))))))))))))</f>
        <v>Aún no hay mes</v>
      </c>
      <c r="P2" s="308" t="str">
        <f>+O2</f>
        <v>Aún no hay mes</v>
      </c>
      <c r="Q2" s="308" t="str">
        <f>+IF(Q4="ene","Enero",IF(Q4="feb","Febrero",IF(Q4="mar","Marzo",IF(Q4="abr","Abril",IF(Q4="may","Mayo",IF(Q4="jun","Junio",IF(Q4="jul","Julio",IF(Q4="ago","Agosto",IF(Q4="sep","Septiembre",IF(Q4="oct","Octubre",IF(Q4="nov","Noviembre",IF(Q4="dic","Diciembre","Aún no hay mes"))))))))))))</f>
        <v>Aún no hay mes</v>
      </c>
      <c r="R2" s="308" t="str">
        <f>+Q2</f>
        <v>Aún no hay mes</v>
      </c>
      <c r="S2" s="308" t="str">
        <f>+IF(S4="ene","Enero",IF(S4="feb","Febrero",IF(S4="mar","Marzo",IF(S4="abr","Abril",IF(S4="may","Mayo",IF(S4="jun","Junio",IF(S4="jul","Julio",IF(S4="ago","Agosto",IF(S4="sep","Septiembre",IF(S4="oct","Octubre",IF(S4="nov","Noviembre",IF(S4="dic","Diciembre","Aún no hay mes"))))))))))))</f>
        <v>Aún no hay mes</v>
      </c>
      <c r="T2" s="308" t="str">
        <f>+S2</f>
        <v>Aún no hay mes</v>
      </c>
      <c r="U2" s="308" t="str">
        <f>+IF(U4="ene","Enero",IF(U4="feb","Febrero",IF(U4="mar","Marzo",IF(U4="abr","Abril",IF(U4="may","Mayo",IF(U4="jun","Junio",IF(U4="jul","Julio",IF(U4="ago","Agosto",IF(U4="sep","Septiembre",IF(U4="oct","Octubre",IF(U4="nov","Noviembre",IF(U4="dic","Diciembre","Aún no hay mes"))))))))))))</f>
        <v>Aún no hay mes</v>
      </c>
      <c r="V2" s="308" t="str">
        <f>+U2</f>
        <v>Aún no hay mes</v>
      </c>
      <c r="W2" s="308" t="str">
        <f>+IF(W4="ene","Enero",IF(W4="feb","Febrero",IF(W4="mar","Marzo",IF(W4="abr","Abril",IF(W4="may","Mayo",IF(W4="jun","Junio",IF(W4="jul","Julio",IF(W4="ago","Agosto",IF(W4="sep","Septiembre",IF(W4="oct","Octubre",IF(W4="nov","Noviembre",IF(W4="dic","Diciembre","Aún no hay mes"))))))))))))</f>
        <v>Aún no hay mes</v>
      </c>
      <c r="X2" s="308" t="str">
        <f>+W2</f>
        <v>Aún no hay mes</v>
      </c>
      <c r="Y2" s="308" t="str">
        <f>+IF(Y4="ene","Enero",IF(Y4="feb","Febrero",IF(Y4="mar","Marzo",IF(Y4="abr","Abril",IF(Y4="may","Mayo",IF(Y4="jun","Junio",IF(Y4="jul","Julio",IF(Y4="ago","Agosto",IF(Y4="sep","Septiembre",IF(Y4="oct","Octubre",IF(Y4="nov","Noviembre",IF(Y4="dic","Diciembre","Aún no hay mes"))))))))))))</f>
        <v>Aún no hay mes</v>
      </c>
      <c r="Z2" s="308" t="str">
        <f>+Y2</f>
        <v>Aún no hay mes</v>
      </c>
      <c r="AD2" s="308" t="str">
        <f>+IF(AD4="ene","Enero",IF(AD4="feb","Febrero",IF(AD4="mar","Marzo",IF(AD4="abr","Abril",IF(AD4="may","Mayo",IF(AD4="jun","Junio",IF(AD4="jul","Julio",IF(AD4="ago","Agosto",IF(AD4="sep","Septiembre",IF(AD4="oct","Octubre",IF(AD4="nov","Noviembre",IF(AD4="dic","Diciembre","Aún no hay mes"))))))))))))</f>
        <v>Enero</v>
      </c>
      <c r="AE2" s="308" t="str">
        <f>+AD2</f>
        <v>Enero</v>
      </c>
      <c r="AF2" s="308" t="str">
        <f>+IF(AF4="ene","Enero",IF(AF4="feb","Febrero",IF(AF4="mar","Marzo",IF(AF4="abr","Abril",IF(AF4="may","Mayo",IF(AF4="jun","Junio",IF(AF4="jul","Julio",IF(AF4="ago","Agosto",IF(AF4="sep","Septiembre",IF(AF4="oct","Octubre",IF(AF4="nov","Noviembre",IF(AF4="dic","Diciembre","Aún no hay mes"))))))))))))</f>
        <v>Febrero</v>
      </c>
      <c r="AG2" s="308" t="str">
        <f>+AF2</f>
        <v>Febrero</v>
      </c>
      <c r="AH2" s="308" t="str">
        <f>+IF(AH4="ene","Enero",IF(AH4="feb","Febrero",IF(AH4="mar","Marzo",IF(AH4="abr","Abril",IF(AH4="may","Mayo",IF(AH4="jun","Junio",IF(AH4="jul","Julio",IF(AH4="ago","Agosto",IF(AH4="sep","Septiembre",IF(AH4="oct","Octubre",IF(AH4="nov","Noviembre",IF(AH4="dic","Diciembre","Aún no hay mes"))))))))))))</f>
        <v>Marzo</v>
      </c>
      <c r="AI2" s="308" t="str">
        <f>+AH2</f>
        <v>Marzo</v>
      </c>
      <c r="AJ2" s="308" t="str">
        <f>+IF(AJ4="ene","Enero",IF(AJ4="feb","Febrero",IF(AJ4="mar","Marzo",IF(AJ4="abr","Abril",IF(AJ4="may","Mayo",IF(AJ4="jun","Junio",IF(AJ4="jul","Julio",IF(AJ4="ago","Agosto",IF(AJ4="sep","Septiembre",IF(AJ4="oct","Octubre",IF(AJ4="nov","Noviembre",IF(AJ4="dic","Diciembre","Aún no hay mes"))))))))))))</f>
        <v>Abril</v>
      </c>
      <c r="AK2" s="308" t="str">
        <f>+AJ2</f>
        <v>Abril</v>
      </c>
      <c r="AL2" s="308" t="str">
        <f>+IF(AL4="ene","Enero",IF(AL4="feb","Febrero",IF(AL4="mar","Marzo",IF(AL4="abr","Abril",IF(AL4="may","Mayo",IF(AL4="jun","Junio",IF(AL4="jul","Julio",IF(AL4="ago","Agosto",IF(AL4="sep","Septiembre",IF(AL4="oct","Octubre",IF(AL4="nov","Noviembre",IF(AL4="dic","Diciembre","Aún no hay mes"))))))))))))</f>
        <v>Mayo</v>
      </c>
      <c r="AM2" s="308" t="str">
        <f>+AL2</f>
        <v>Mayo</v>
      </c>
      <c r="AN2" s="308" t="str">
        <f>+IF(AN4="ene","Enero",IF(AN4="feb","Febrero",IF(AN4="mar","Marzo",IF(AN4="abr","Abril",IF(AN4="may","Mayo",IF(AN4="jun","Junio",IF(AN4="jul","Julio",IF(AN4="ago","Agosto",IF(AN4="sep","Septiembre",IF(AN4="oct","Octubre",IF(AN4="nov","Noviembre",IF(AN4="dic","Diciembre","Aún no hay mes"))))))))))))</f>
        <v>Aún no hay mes</v>
      </c>
      <c r="AO2" s="308" t="str">
        <f>+AN2</f>
        <v>Aún no hay mes</v>
      </c>
      <c r="AP2" s="308" t="str">
        <f>+IF(AP4="ene","Enero",IF(AP4="feb","Febrero",IF(AP4="mar","Marzo",IF(AP4="abr","Abril",IF(AP4="may","Mayo",IF(AP4="jun","Junio",IF(AP4="jul","Julio",IF(AP4="ago","Agosto",IF(AP4="sep","Septiembre",IF(AP4="oct","Octubre",IF(AP4="nov","Noviembre",IF(AP4="dic","Diciembre","Aún no hay mes"))))))))))))</f>
        <v>Aún no hay mes</v>
      </c>
      <c r="AQ2" s="308" t="str">
        <f>+AP2</f>
        <v>Aún no hay mes</v>
      </c>
      <c r="AR2" s="308" t="str">
        <f>+IF(AR4="ene","Enero",IF(AR4="feb","Febrero",IF(AR4="mar","Marzo",IF(AR4="abr","Abril",IF(AR4="may","Mayo",IF(AR4="jun","Junio",IF(AR4="jul","Julio",IF(AR4="ago","Agosto",IF(AR4="sep","Septiembre",IF(AR4="oct","Octubre",IF(AR4="nov","Noviembre",IF(AR4="dic","Diciembre","Aún no hay mes"))))))))))))</f>
        <v>Aún no hay mes</v>
      </c>
      <c r="AS2" s="308" t="str">
        <f>+AR2</f>
        <v>Aún no hay mes</v>
      </c>
      <c r="AT2" s="308" t="str">
        <f>+IF(AT4="ene","Enero",IF(AT4="feb","Febrero",IF(AT4="mar","Marzo",IF(AT4="abr","Abril",IF(AT4="may","Mayo",IF(AT4="jun","Junio",IF(AT4="jul","Julio",IF(AT4="ago","Agosto",IF(AT4="sep","Septiembre",IF(AT4="oct","Octubre",IF(AT4="nov","Noviembre",IF(AT4="dic","Diciembre","Aún no hay mes"))))))))))))</f>
        <v>Aún no hay mes</v>
      </c>
      <c r="AU2" s="308" t="str">
        <f>+AT2</f>
        <v>Aún no hay mes</v>
      </c>
      <c r="AV2" s="308" t="str">
        <f>+IF(AV4="ene","Enero",IF(AV4="feb","Febrero",IF(AV4="mar","Marzo",IF(AV4="abr","Abril",IF(AV4="may","Mayo",IF(AV4="jun","Junio",IF(AV4="jul","Julio",IF(AV4="ago","Agosto",IF(AV4="sep","Septiembre",IF(AV4="oct","Octubre",IF(AV4="nov","Noviembre",IF(AV4="dic","Diciembre","Aún no hay mes"))))))))))))</f>
        <v>Aún no hay mes</v>
      </c>
      <c r="AW2" s="308" t="str">
        <f>+AV2</f>
        <v>Aún no hay mes</v>
      </c>
      <c r="AX2" s="308" t="str">
        <f>+IF(AX4="ene","Enero",IF(AX4="feb","Febrero",IF(AX4="mar","Marzo",IF(AX4="abr","Abril",IF(AX4="may","Mayo",IF(AX4="jun","Junio",IF(AX4="jul","Julio",IF(AX4="ago","Agosto",IF(AX4="sep","Septiembre",IF(AX4="oct","Octubre",IF(AX4="nov","Noviembre",IF(AX4="dic","Diciembre","Aún no hay mes"))))))))))))</f>
        <v>Aún no hay mes</v>
      </c>
      <c r="AY2" s="308" t="str">
        <f>+AX2</f>
        <v>Aún no hay mes</v>
      </c>
      <c r="AZ2" s="308" t="str">
        <f>+IF(AZ4="ene","Enero",IF(AZ4="feb","Febrero",IF(AZ4="mar","Marzo",IF(AZ4="abr","Abril",IF(AZ4="may","Mayo",IF(AZ4="jun","Junio",IF(AZ4="jul","Julio",IF(AZ4="ago","Agosto",IF(AZ4="sep","Septiembre",IF(AZ4="oct","Octubre",IF(AZ4="nov","Noviembre",IF(AZ4="dic","Diciembre","Aún no hay mes"))))))))))))</f>
        <v>Aún no hay mes</v>
      </c>
      <c r="BA2" s="308" t="str">
        <f>+AZ2</f>
        <v>Aún no hay mes</v>
      </c>
      <c r="BE2" s="308" t="str">
        <f>+IF(BE4="ene","Enero",IF(BE4="feb","Febrero",IF(BE4="mar","Marzo",IF(BE4="abr","Abril",IF(BE4="may","Mayo",IF(BE4="jun","Junio",IF(BE4="jul","Julio",IF(BE4="ago","Agosto",IF(BE4="sep","Septiembre",IF(BE4="oct","Octubre",IF(BE4="nov","Noviembre",IF(BE4="dic","Diciembre","Aún no hay mes"))))))))))))</f>
        <v>Enero</v>
      </c>
      <c r="BF2" s="308" t="str">
        <f>+BE2</f>
        <v>Enero</v>
      </c>
      <c r="BG2" s="308" t="str">
        <f>+IF(BG4="ene","Enero",IF(BG4="feb","Febrero",IF(BG4="mar","Marzo",IF(BG4="abr","Abril",IF(BG4="may","Mayo",IF(BG4="jun","Junio",IF(BG4="jul","Julio",IF(BG4="ago","Agosto",IF(BG4="sep","Septiembre",IF(BG4="oct","Octubre",IF(BG4="nov","Noviembre",IF(BG4="dic","Diciembre","Aún no hay mes"))))))))))))</f>
        <v>Febrero</v>
      </c>
      <c r="BH2" s="308" t="str">
        <f>+BG2</f>
        <v>Febrero</v>
      </c>
      <c r="BI2" s="308" t="str">
        <f>+IF(BI4="ene","Enero",IF(BI4="feb","Febrero",IF(BI4="mar","Marzo",IF(BI4="abr","Abril",IF(BI4="may","Mayo",IF(BI4="jun","Junio",IF(BI4="jul","Julio",IF(BI4="ago","Agosto",IF(BI4="sep","Septiembre",IF(BI4="oct","Octubre",IF(BI4="nov","Noviembre",IF(BI4="dic","Diciembre","Aún no hay mes"))))))))))))</f>
        <v>Marzo</v>
      </c>
      <c r="BJ2" s="308" t="str">
        <f>+BI2</f>
        <v>Marzo</v>
      </c>
      <c r="BK2" s="308" t="str">
        <f>+IF(BK4="ene","Enero",IF(BK4="feb","Febrero",IF(BK4="mar","Marzo",IF(BK4="abr","Abril",IF(BK4="may","Mayo",IF(BK4="jun","Junio",IF(BK4="jul","Julio",IF(BK4="ago","Agosto",IF(BK4="sep","Septiembre",IF(BK4="oct","Octubre",IF(BK4="nov","Noviembre",IF(BK4="dic","Diciembre","Aún no hay mes"))))))))))))</f>
        <v>Abril</v>
      </c>
      <c r="BL2" s="308" t="str">
        <f>+BK2</f>
        <v>Abril</v>
      </c>
      <c r="BM2" s="308" t="str">
        <f>+IF(BM4="ene","Enero",IF(BM4="feb","Febrero",IF(BM4="mar","Marzo",IF(BM4="abr","Abril",IF(BM4="may","Mayo",IF(BM4="jun","Junio",IF(BM4="jul","Julio",IF(BM4="ago","Agosto",IF(BM4="sep","Septiembre",IF(BM4="oct","Octubre",IF(BM4="nov","Noviembre",IF(BM4="dic","Diciembre","Aún no hay mes"))))))))))))</f>
        <v>Mayo</v>
      </c>
      <c r="BN2" s="308" t="str">
        <f>+BM2</f>
        <v>Mayo</v>
      </c>
      <c r="BO2" s="308" t="str">
        <f>+IF(BO4="ene","Enero",IF(BO4="feb","Febrero",IF(BO4="mar","Marzo",IF(BO4="abr","Abril",IF(BO4="may","Mayo",IF(BO4="jun","Junio",IF(BO4="jul","Julio",IF(BO4="ago","Agosto",IF(BO4="sep","Septiembre",IF(BO4="oct","Octubre",IF(BO4="nov","Noviembre",IF(BO4="dic","Diciembre","Aún no hay mes"))))))))))))</f>
        <v>Aún no hay mes</v>
      </c>
      <c r="BP2" s="308" t="str">
        <f>+BO2</f>
        <v>Aún no hay mes</v>
      </c>
      <c r="BQ2" s="308" t="str">
        <f>+IF(BQ4="ene","Enero",IF(BQ4="feb","Febrero",IF(BQ4="mar","Marzo",IF(BQ4="abr","Abril",IF(BQ4="may","Mayo",IF(BQ4="jun","Junio",IF(BQ4="jul","Julio",IF(BQ4="ago","Agosto",IF(BQ4="sep","Septiembre",IF(BQ4="oct","Octubre",IF(BQ4="nov","Noviembre",IF(BQ4="dic","Diciembre","Aún no hay mes"))))))))))))</f>
        <v>Aún no hay mes</v>
      </c>
      <c r="BR2" s="308" t="str">
        <f>+BQ2</f>
        <v>Aún no hay mes</v>
      </c>
      <c r="BS2" s="308" t="str">
        <f>+IF(BS4="ene","Enero",IF(BS4="feb","Febrero",IF(BS4="mar","Marzo",IF(BS4="abr","Abril",IF(BS4="may","Mayo",IF(BS4="jun","Junio",IF(BS4="jul","Julio",IF(BS4="ago","Agosto",IF(BS4="sep","Septiembre",IF(BS4="oct","Octubre",IF(BS4="nov","Noviembre",IF(BS4="dic","Diciembre","Aún no hay mes"))))))))))))</f>
        <v>Aún no hay mes</v>
      </c>
      <c r="BT2" s="308" t="str">
        <f>+BS2</f>
        <v>Aún no hay mes</v>
      </c>
      <c r="BU2" s="308" t="str">
        <f>+IF(BU4="ene","Enero",IF(BU4="feb","Febrero",IF(BU4="mar","Marzo",IF(BU4="abr","Abril",IF(BU4="may","Mayo",IF(BU4="jun","Junio",IF(BU4="jul","Julio",IF(BU4="ago","Agosto",IF(BU4="sep","Septiembre",IF(BU4="oct","Octubre",IF(BU4="nov","Noviembre",IF(BU4="dic","Diciembre","Aún no hay mes"))))))))))))</f>
        <v>Aún no hay mes</v>
      </c>
      <c r="BV2" s="308" t="str">
        <f>+BU2</f>
        <v>Aún no hay mes</v>
      </c>
      <c r="BW2" s="308" t="str">
        <f>+IF(BW4="ene","Enero",IF(BW4="feb","Febrero",IF(BW4="mar","Marzo",IF(BW4="abr","Abril",IF(BW4="may","Mayo",IF(BW4="jun","Junio",IF(BW4="jul","Julio",IF(BW4="ago","Agosto",IF(BW4="sep","Septiembre",IF(BW4="oct","Octubre",IF(BW4="nov","Noviembre",IF(BW4="dic","Diciembre","Aún no hay mes"))))))))))))</f>
        <v>Aún no hay mes</v>
      </c>
      <c r="BX2" s="308" t="str">
        <f>+BW2</f>
        <v>Aún no hay mes</v>
      </c>
      <c r="BY2" s="308" t="str">
        <f>+IF(BY4="ene","Enero",IF(BY4="feb","Febrero",IF(BY4="mar","Marzo",IF(BY4="abr","Abril",IF(BY4="may","Mayo",IF(BY4="jun","Junio",IF(BY4="jul","Julio",IF(BY4="ago","Agosto",IF(BY4="sep","Septiembre",IF(BY4="oct","Octubre",IF(BY4="nov","Noviembre",IF(BY4="dic","Diciembre","Aún no hay mes"))))))))))))</f>
        <v>Aún no hay mes</v>
      </c>
      <c r="BZ2" s="308" t="str">
        <f>+BY2</f>
        <v>Aún no hay mes</v>
      </c>
      <c r="CA2" s="308" t="str">
        <f>+IF(CA4="ene","Enero",IF(CA4="feb","Febrero",IF(CA4="mar","Marzo",IF(CA4="abr","Abril",IF(CA4="may","Mayo",IF(CA4="jun","Junio",IF(CA4="jul","Julio",IF(CA4="ago","Agosto",IF(CA4="sep","Septiembre",IF(CA4="oct","Octubre",IF(CA4="nov","Noviembre",IF(CA4="dic","Diciembre","Aún no hay mes"))))))))))))</f>
        <v>Aún no hay mes</v>
      </c>
      <c r="CB2" s="308" t="str">
        <f>+CA2</f>
        <v>Aún no hay mes</v>
      </c>
      <c r="CF2" s="308" t="str">
        <f>+IF(CF4="ene","Enero",IF(CF4="feb","Febrero",IF(CF4="mar","Marzo",IF(CF4="abr","Abril",IF(CF4="may","Mayo",IF(CF4="jun","Junio",IF(CF4="jul","Julio",IF(CF4="ago","Agosto",IF(CF4="sep","Septiembre",IF(CF4="oct","Octubre",IF(CF4="nov","Noviembre",IF(CF4="dic","Diciembre","Aún no hay mes"))))))))))))</f>
        <v>Aún no hay mes</v>
      </c>
      <c r="CG2" s="308" t="str">
        <f>+CF2</f>
        <v>Aún no hay mes</v>
      </c>
      <c r="CH2" s="308" t="str">
        <f>+IF(CH4="ene","Enero",IF(CH4="feb","Febrero",IF(CH4="mar","Marzo",IF(CH4="abr","Abril",IF(CH4="may","Mayo",IF(CH4="jun","Junio",IF(CH4="jul","Julio",IF(CH4="ago","Agosto",IF(CH4="sep","Septiembre",IF(CH4="oct","Octubre",IF(CH4="nov","Noviembre",IF(CH4="dic","Diciembre","Aún no hay mes"))))))))))))</f>
        <v>Aún no hay mes</v>
      </c>
      <c r="CI2" s="308" t="str">
        <f>+CH2</f>
        <v>Aún no hay mes</v>
      </c>
      <c r="CJ2" s="308" t="str">
        <f>+IF(CJ4="ene","Enero",IF(CJ4="feb","Febrero",IF(CJ4="mar","Marzo",IF(CJ4="abr","Abril",IF(CJ4="may","Mayo",IF(CJ4="jun","Junio",IF(CJ4="jul","Julio",IF(CJ4="ago","Agosto",IF(CJ4="sep","Septiembre",IF(CJ4="oct","Octubre",IF(CJ4="nov","Noviembre",IF(CJ4="dic","Diciembre","Aún no hay mes"))))))))))))</f>
        <v>Aún no hay mes</v>
      </c>
      <c r="CK2" s="308" t="str">
        <f>+CJ2</f>
        <v>Aún no hay mes</v>
      </c>
      <c r="CL2" s="308" t="str">
        <f>+IF(CL4="ene","Enero",IF(CL4="feb","Febrero",IF(CL4="mar","Marzo",IF(CL4="abr","Abril",IF(CL4="may","Mayo",IF(CL4="jun","Junio",IF(CL4="jul","Julio",IF(CL4="ago","Agosto",IF(CL4="sep","Septiembre",IF(CL4="oct","Octubre",IF(CL4="nov","Noviembre",IF(CL4="dic","Diciembre","Aún no hay mes"))))))))))))</f>
        <v>Aún no hay mes</v>
      </c>
      <c r="CM2" s="308" t="str">
        <f>+CL2</f>
        <v>Aún no hay mes</v>
      </c>
      <c r="CN2" s="308" t="str">
        <f>+IF(CN4="ene","Enero",IF(CN4="feb","Febrero",IF(CN4="mar","Marzo",IF(CN4="abr","Abril",IF(CN4="may","Mayo",IF(CN4="jun","Junio",IF(CN4="jul","Julio",IF(CN4="ago","Agosto",IF(CN4="sep","Septiembre",IF(CN4="oct","Octubre",IF(CN4="nov","Noviembre",IF(CN4="dic","Diciembre","Aún no hay mes"))))))))))))</f>
        <v>Aún no hay mes</v>
      </c>
      <c r="CO2" s="308" t="str">
        <f>+CN2</f>
        <v>Aún no hay mes</v>
      </c>
      <c r="CP2" s="308" t="str">
        <f>+IF(CP4="ene","Enero",IF(CP4="feb","Febrero",IF(CP4="mar","Marzo",IF(CP4="abr","Abril",IF(CP4="may","Mayo",IF(CP4="jun","Junio",IF(CP4="jul","Julio",IF(CP4="ago","Agosto",IF(CP4="sep","Septiembre",IF(CP4="oct","Octubre",IF(CP4="nov","Noviembre",IF(CP4="dic","Diciembre","Aún no hay mes"))))))))))))</f>
        <v>Aún no hay mes</v>
      </c>
      <c r="CQ2" s="308" t="str">
        <f>+CP2</f>
        <v>Aún no hay mes</v>
      </c>
      <c r="CR2" s="308" t="str">
        <f>+IF(CR4="ene","Enero",IF(CR4="feb","Febrero",IF(CR4="mar","Marzo",IF(CR4="abr","Abril",IF(CR4="may","Mayo",IF(CR4="jun","Junio",IF(CR4="jul","Julio",IF(CR4="ago","Agosto",IF(CR4="sep","Septiembre",IF(CR4="oct","Octubre",IF(CR4="nov","Noviembre",IF(CR4="dic","Diciembre","Aún no hay mes"))))))))))))</f>
        <v>Aún no hay mes</v>
      </c>
      <c r="CS2" s="308" t="str">
        <f>+CR2</f>
        <v>Aún no hay mes</v>
      </c>
      <c r="CT2" s="308" t="str">
        <f>+IF(CT4="ene","Enero",IF(CT4="feb","Febrero",IF(CT4="mar","Marzo",IF(CT4="abr","Abril",IF(CT4="may","Mayo",IF(CT4="jun","Junio",IF(CT4="jul","Julio",IF(CT4="ago","Agosto",IF(CT4="sep","Septiembre",IF(CT4="oct","Octubre",IF(CT4="nov","Noviembre",IF(CT4="dic","Diciembre","Aún no hay mes"))))))))))))</f>
        <v>Aún no hay mes</v>
      </c>
      <c r="CU2" s="308" t="str">
        <f>+CT2</f>
        <v>Aún no hay mes</v>
      </c>
      <c r="CV2" s="308" t="str">
        <f>+IF(CV4="ene","Enero",IF(CV4="feb","Febrero",IF(CV4="mar","Marzo",IF(CV4="abr","Abril",IF(CV4="may","Mayo",IF(CV4="jun","Junio",IF(CV4="jul","Julio",IF(CV4="ago","Agosto",IF(CV4="sep","Septiembre",IF(CV4="oct","Octubre",IF(CV4="nov","Noviembre",IF(CV4="dic","Diciembre","Aún no hay mes"))))))))))))</f>
        <v>Aún no hay mes</v>
      </c>
      <c r="CW2" s="308" t="str">
        <f>+CV2</f>
        <v>Aún no hay mes</v>
      </c>
      <c r="CX2" s="308" t="str">
        <f>+IF(CX4="ene","Enero",IF(CX4="feb","Febrero",IF(CX4="mar","Marzo",IF(CX4="abr","Abril",IF(CX4="may","Mayo",IF(CX4="jun","Junio",IF(CX4="jul","Julio",IF(CX4="ago","Agosto",IF(CX4="sep","Septiembre",IF(CX4="oct","Octubre",IF(CX4="nov","Noviembre",IF(CX4="dic","Diciembre","Aún no hay mes"))))))))))))</f>
        <v>Aún no hay mes</v>
      </c>
      <c r="CY2" s="308" t="str">
        <f>+CX2</f>
        <v>Aún no hay mes</v>
      </c>
      <c r="CZ2" s="308" t="str">
        <f>+IF(CZ4="ene","Enero",IF(CZ4="feb","Febrero",IF(CZ4="mar","Marzo",IF(CZ4="abr","Abril",IF(CZ4="may","Mayo",IF(CZ4="jun","Junio",IF(CZ4="jul","Julio",IF(CZ4="ago","Agosto",IF(CZ4="sep","Septiembre",IF(CZ4="oct","Octubre",IF(CZ4="nov","Noviembre",IF(CZ4="dic","Diciembre","Aún no hay mes"))))))))))))</f>
        <v>Aún no hay mes</v>
      </c>
      <c r="DA2" s="308" t="str">
        <f>+CZ2</f>
        <v>Aún no hay mes</v>
      </c>
      <c r="DB2" s="308" t="str">
        <f>+IF(DB4="ene","Enero",IF(DB4="feb","Febrero",IF(DB4="mar","Marzo",IF(DB4="abr","Abril",IF(DB4="may","Mayo",IF(DB4="jun","Junio",IF(DB4="jul","Julio",IF(DB4="ago","Agosto",IF(DB4="sep","Septiembre",IF(DB4="oct","Octubre",IF(DB4="nov","Noviembre",IF(DB4="dic","Diciembre","Aún no hay mes"))))))))))))</f>
        <v>Aún no hay mes</v>
      </c>
      <c r="DC2" s="308" t="str">
        <f>+DB2</f>
        <v>Aún no hay mes</v>
      </c>
      <c r="DG2" s="308" t="str">
        <f ca="1">+IF(DH3="ene","Enero",IF(DH3="feb","Febrero",IF(DH3="mar","Marzo",IF(DH3="abr","Abril",IF(DH3="may","Mayo",IF(DH3="jun","Junio",IF(DH3="jul","Julio",IF(DH3="ago","Agosto",IF(DH3="sep","Septiembre",IF(DH3="oct","Octubre",IF(DH3="nov","Noviembre",IF(DH3="dic","Diciembre","Aún no hay mes"))))))))))))</f>
        <v>Junio</v>
      </c>
      <c r="DI2" s="308"/>
      <c r="DJ2" s="308"/>
      <c r="DK2" s="308"/>
      <c r="DL2" s="308"/>
      <c r="DM2" s="308"/>
      <c r="DN2" s="308"/>
      <c r="DO2" s="308"/>
      <c r="DP2" s="308"/>
      <c r="DQ2" s="308"/>
      <c r="DR2" s="308"/>
      <c r="DS2" s="308"/>
      <c r="DT2" s="308"/>
      <c r="DU2" s="308"/>
      <c r="DV2" s="308"/>
      <c r="DW2" s="308"/>
      <c r="DX2" s="308"/>
      <c r="DY2" s="308"/>
      <c r="DZ2" s="308"/>
      <c r="EA2" s="308"/>
      <c r="EB2" s="308"/>
      <c r="EC2" s="308"/>
      <c r="ED2" s="308"/>
      <c r="EE2" s="308"/>
    </row>
    <row r="3" spans="1:135">
      <c r="C3" s="303" t="s">
        <v>674</v>
      </c>
      <c r="D3" s="303" t="s">
        <v>1400</v>
      </c>
      <c r="AD3" s="303" t="s">
        <v>674</v>
      </c>
      <c r="AE3" s="303" t="s">
        <v>1400</v>
      </c>
      <c r="BE3" s="303" t="s">
        <v>688</v>
      </c>
      <c r="BF3" s="303" t="s">
        <v>1400</v>
      </c>
      <c r="CF3" s="303" t="s">
        <v>688</v>
      </c>
      <c r="CG3" s="303" t="s">
        <v>1400</v>
      </c>
      <c r="DE3" s="303" t="s">
        <v>679</v>
      </c>
      <c r="DF3" s="303" t="s">
        <v>686</v>
      </c>
      <c r="DG3" t="s">
        <v>1417</v>
      </c>
      <c r="DH3" t="str">
        <f ca="1">+TEXT(EDATE(TODAY(),-1),"mmm")</f>
        <v>jun</v>
      </c>
      <c r="DI3" t="str">
        <f ca="1">+TEXT(EOMONTH(TODAY(),-1),"dd/mm/yyyy")</f>
        <v>30/06/2020</v>
      </c>
    </row>
    <row r="4" spans="1:135">
      <c r="C4" s="304" t="s">
        <v>1399</v>
      </c>
      <c r="E4" s="304" t="s">
        <v>4283</v>
      </c>
      <c r="G4" s="304" t="s">
        <v>7129</v>
      </c>
      <c r="I4" s="304" t="s">
        <v>7130</v>
      </c>
      <c r="K4" s="304" t="s">
        <v>7131</v>
      </c>
      <c r="AD4" t="s">
        <v>1399</v>
      </c>
      <c r="AF4" t="s">
        <v>4283</v>
      </c>
      <c r="AH4" t="s">
        <v>7129</v>
      </c>
      <c r="AJ4" t="s">
        <v>7130</v>
      </c>
      <c r="AL4" t="s">
        <v>7131</v>
      </c>
      <c r="BE4" s="304" t="s">
        <v>1399</v>
      </c>
      <c r="BG4" s="304" t="s">
        <v>4283</v>
      </c>
      <c r="BI4" s="304" t="s">
        <v>7129</v>
      </c>
      <c r="BK4" s="304" t="s">
        <v>7130</v>
      </c>
      <c r="BM4" s="304" t="s">
        <v>7131</v>
      </c>
      <c r="CF4" s="304" t="s">
        <v>2948</v>
      </c>
      <c r="DE4">
        <v>16</v>
      </c>
      <c r="DF4" t="s">
        <v>43</v>
      </c>
      <c r="DG4" s="305">
        <v>394448.37</v>
      </c>
    </row>
    <row r="5" spans="1:135">
      <c r="A5" s="303" t="s">
        <v>679</v>
      </c>
      <c r="B5" s="303" t="s">
        <v>686</v>
      </c>
      <c r="C5" t="s">
        <v>1413</v>
      </c>
      <c r="D5" t="s">
        <v>1414</v>
      </c>
      <c r="E5" t="s">
        <v>1413</v>
      </c>
      <c r="F5" t="s">
        <v>1414</v>
      </c>
      <c r="G5" t="s">
        <v>1413</v>
      </c>
      <c r="H5" t="s">
        <v>1414</v>
      </c>
      <c r="I5" t="s">
        <v>1413</v>
      </c>
      <c r="J5" t="s">
        <v>1414</v>
      </c>
      <c r="K5" t="s">
        <v>1413</v>
      </c>
      <c r="L5" t="s">
        <v>1414</v>
      </c>
      <c r="AB5" s="303" t="s">
        <v>679</v>
      </c>
      <c r="AC5" s="303" t="s">
        <v>686</v>
      </c>
      <c r="AD5" t="s">
        <v>1428</v>
      </c>
      <c r="AE5" t="s">
        <v>1429</v>
      </c>
      <c r="AF5" t="s">
        <v>1428</v>
      </c>
      <c r="AG5" t="s">
        <v>1429</v>
      </c>
      <c r="AH5" t="s">
        <v>1428</v>
      </c>
      <c r="AI5" t="s">
        <v>1429</v>
      </c>
      <c r="AJ5" t="s">
        <v>1428</v>
      </c>
      <c r="AK5" t="s">
        <v>1429</v>
      </c>
      <c r="AL5" t="s">
        <v>1428</v>
      </c>
      <c r="AM5" t="s">
        <v>1429</v>
      </c>
      <c r="BC5" s="303" t="s">
        <v>679</v>
      </c>
      <c r="BD5" s="303" t="s">
        <v>686</v>
      </c>
      <c r="BE5" t="s">
        <v>1413</v>
      </c>
      <c r="BF5" t="s">
        <v>1414</v>
      </c>
      <c r="BG5" t="s">
        <v>1413</v>
      </c>
      <c r="BH5" t="s">
        <v>1414</v>
      </c>
      <c r="BI5" t="s">
        <v>1413</v>
      </c>
      <c r="BJ5" t="s">
        <v>1414</v>
      </c>
      <c r="BK5" t="s">
        <v>1413</v>
      </c>
      <c r="BL5" t="s">
        <v>1414</v>
      </c>
      <c r="BM5" t="s">
        <v>1413</v>
      </c>
      <c r="BN5" t="s">
        <v>1414</v>
      </c>
      <c r="CD5" s="303" t="s">
        <v>679</v>
      </c>
      <c r="CE5" s="303" t="s">
        <v>686</v>
      </c>
      <c r="CF5" t="s">
        <v>1428</v>
      </c>
      <c r="CG5" t="s">
        <v>1429</v>
      </c>
      <c r="DD5" s="303"/>
      <c r="DE5">
        <v>20</v>
      </c>
      <c r="DF5" t="s">
        <v>44</v>
      </c>
      <c r="DG5" s="305">
        <v>5343295.8099999996</v>
      </c>
    </row>
    <row r="6" spans="1:135">
      <c r="A6">
        <v>6</v>
      </c>
      <c r="B6" t="s">
        <v>40</v>
      </c>
      <c r="C6" s="306"/>
      <c r="D6" s="306"/>
      <c r="E6" s="306">
        <v>0</v>
      </c>
      <c r="F6" s="306">
        <v>769.53</v>
      </c>
      <c r="G6" s="306">
        <v>0</v>
      </c>
      <c r="H6" s="306">
        <v>557.4</v>
      </c>
      <c r="I6" s="306"/>
      <c r="J6" s="306"/>
      <c r="K6" s="306">
        <v>0</v>
      </c>
      <c r="L6" s="306">
        <v>33067.54</v>
      </c>
      <c r="AB6">
        <v>10</v>
      </c>
      <c r="AC6" t="s">
        <v>41</v>
      </c>
      <c r="AD6" s="305"/>
      <c r="AE6" s="305"/>
      <c r="AF6" s="305"/>
      <c r="AG6" s="305"/>
      <c r="AH6" s="305">
        <v>200.04</v>
      </c>
      <c r="AI6" s="305">
        <v>1177304.0100000002</v>
      </c>
      <c r="AJ6" s="305"/>
      <c r="AK6" s="305"/>
      <c r="AL6" s="305">
        <v>50.01</v>
      </c>
      <c r="AM6" s="305">
        <v>20264.439999999999</v>
      </c>
      <c r="BC6">
        <v>512</v>
      </c>
      <c r="BD6" t="s">
        <v>728</v>
      </c>
      <c r="BE6" s="306">
        <v>94722.92</v>
      </c>
      <c r="BF6" s="306">
        <v>0</v>
      </c>
      <c r="BG6" s="306">
        <v>94722.92</v>
      </c>
      <c r="BH6" s="306">
        <v>0</v>
      </c>
      <c r="BI6" s="306">
        <v>94722.92</v>
      </c>
      <c r="BJ6" s="306">
        <v>0</v>
      </c>
      <c r="BK6" s="306">
        <v>94722.92</v>
      </c>
      <c r="BL6" s="306">
        <v>0</v>
      </c>
      <c r="BM6" s="306">
        <v>94722.92</v>
      </c>
      <c r="BN6" s="306">
        <v>0</v>
      </c>
      <c r="CD6" t="s">
        <v>2948</v>
      </c>
      <c r="CE6" t="s">
        <v>2948</v>
      </c>
      <c r="CF6" s="305"/>
      <c r="CG6" s="305"/>
      <c r="DE6">
        <v>41</v>
      </c>
      <c r="DF6" t="s">
        <v>47</v>
      </c>
      <c r="DG6" s="305">
        <v>3063652.1</v>
      </c>
    </row>
    <row r="7" spans="1:135">
      <c r="A7">
        <v>10</v>
      </c>
      <c r="B7" t="s">
        <v>41</v>
      </c>
      <c r="C7" s="306">
        <v>0</v>
      </c>
      <c r="D7" s="306">
        <v>7844</v>
      </c>
      <c r="E7" s="306">
        <v>0</v>
      </c>
      <c r="F7" s="306">
        <v>951241.47000000009</v>
      </c>
      <c r="G7" s="306">
        <v>0</v>
      </c>
      <c r="H7" s="306">
        <v>436279.08</v>
      </c>
      <c r="I7" s="306">
        <v>1100</v>
      </c>
      <c r="J7" s="306">
        <v>1203508.5100000002</v>
      </c>
      <c r="K7" s="306">
        <v>1000</v>
      </c>
      <c r="L7" s="306">
        <v>772986.47</v>
      </c>
      <c r="AB7">
        <v>66</v>
      </c>
      <c r="AC7" t="s">
        <v>52</v>
      </c>
      <c r="AD7" s="305">
        <v>0</v>
      </c>
      <c r="AE7" s="305">
        <v>50.01</v>
      </c>
      <c r="AF7" s="305"/>
      <c r="AG7" s="305"/>
      <c r="AH7" s="305"/>
      <c r="AI7" s="305"/>
      <c r="AJ7" s="305"/>
      <c r="AK7" s="305"/>
      <c r="AL7" s="305"/>
      <c r="AM7" s="305"/>
      <c r="BC7" t="s">
        <v>553</v>
      </c>
      <c r="BD7" t="s">
        <v>605</v>
      </c>
      <c r="BE7" s="306">
        <v>18524576.48</v>
      </c>
      <c r="BF7" s="306">
        <v>94722.92</v>
      </c>
      <c r="BG7" s="306">
        <v>0</v>
      </c>
      <c r="BH7" s="306">
        <v>133160.63</v>
      </c>
      <c r="BI7" s="306">
        <v>0</v>
      </c>
      <c r="BJ7" s="306">
        <v>94722.92</v>
      </c>
      <c r="BK7" s="306">
        <v>9948301.6300000008</v>
      </c>
      <c r="BL7" s="306">
        <v>94722.92</v>
      </c>
      <c r="BM7" s="306">
        <v>0</v>
      </c>
      <c r="BN7" s="306">
        <v>94722.92</v>
      </c>
      <c r="DE7">
        <v>46</v>
      </c>
      <c r="DF7" t="s">
        <v>48</v>
      </c>
      <c r="DG7" s="305">
        <v>10417621.850000001</v>
      </c>
    </row>
    <row r="8" spans="1:135">
      <c r="A8">
        <v>15</v>
      </c>
      <c r="B8" t="s">
        <v>42</v>
      </c>
      <c r="C8" s="306">
        <v>0</v>
      </c>
      <c r="D8" s="306">
        <v>106402.84</v>
      </c>
      <c r="E8" s="306">
        <v>0</v>
      </c>
      <c r="F8" s="306">
        <v>67834.24000000002</v>
      </c>
      <c r="G8" s="306">
        <v>0</v>
      </c>
      <c r="H8" s="306">
        <v>24927.360000000001</v>
      </c>
      <c r="I8" s="306">
        <v>0</v>
      </c>
      <c r="J8" s="306">
        <v>1395.4</v>
      </c>
      <c r="K8" s="306">
        <v>0</v>
      </c>
      <c r="L8" s="306">
        <v>56434.5</v>
      </c>
      <c r="AB8">
        <v>86</v>
      </c>
      <c r="AC8" t="s">
        <v>56</v>
      </c>
      <c r="AD8" s="305">
        <v>0</v>
      </c>
      <c r="AE8" s="305">
        <v>1266099.71</v>
      </c>
      <c r="AF8" s="305"/>
      <c r="AG8" s="305"/>
      <c r="AH8" s="305">
        <v>100.02</v>
      </c>
      <c r="AI8" s="305">
        <v>37330343.259999998</v>
      </c>
      <c r="AJ8" s="305"/>
      <c r="AK8" s="305"/>
      <c r="AL8" s="305"/>
      <c r="AM8" s="305"/>
      <c r="BC8">
        <v>573</v>
      </c>
      <c r="BD8" t="s">
        <v>176</v>
      </c>
      <c r="BE8" s="306">
        <v>0</v>
      </c>
      <c r="BF8" s="306">
        <v>14562162.24</v>
      </c>
      <c r="BG8" s="306"/>
      <c r="BH8" s="306"/>
      <c r="BI8" s="306"/>
      <c r="BJ8" s="306"/>
      <c r="BK8" s="306"/>
      <c r="BL8" s="306"/>
      <c r="BM8" s="306"/>
      <c r="BN8" s="306"/>
      <c r="DE8">
        <v>47</v>
      </c>
      <c r="DF8" t="s">
        <v>49</v>
      </c>
      <c r="DG8" s="305">
        <v>147023.25</v>
      </c>
    </row>
    <row r="9" spans="1:135">
      <c r="A9">
        <v>16</v>
      </c>
      <c r="B9" t="s">
        <v>43</v>
      </c>
      <c r="C9" s="306">
        <v>0</v>
      </c>
      <c r="D9" s="306">
        <v>11560.4</v>
      </c>
      <c r="E9" s="306">
        <v>0</v>
      </c>
      <c r="F9" s="306">
        <v>683275.38</v>
      </c>
      <c r="G9" s="306">
        <v>57988.39</v>
      </c>
      <c r="H9" s="306">
        <v>1400</v>
      </c>
      <c r="I9" s="306">
        <v>33306.79</v>
      </c>
      <c r="J9" s="306">
        <v>0</v>
      </c>
      <c r="K9" s="306">
        <v>3549.4099999999994</v>
      </c>
      <c r="L9" s="306">
        <v>134788.09</v>
      </c>
      <c r="AB9">
        <v>212</v>
      </c>
      <c r="AC9" t="s">
        <v>99</v>
      </c>
      <c r="AD9" s="305"/>
      <c r="AE9" s="305"/>
      <c r="AF9" s="305">
        <v>0</v>
      </c>
      <c r="AG9" s="305">
        <v>50.01</v>
      </c>
      <c r="AH9" s="305"/>
      <c r="AI9" s="305"/>
      <c r="AJ9" s="305"/>
      <c r="AK9" s="305"/>
      <c r="AL9" s="305"/>
      <c r="AM9" s="305"/>
      <c r="BC9">
        <v>293</v>
      </c>
      <c r="BD9" t="s">
        <v>130</v>
      </c>
      <c r="BE9" s="306"/>
      <c r="BF9" s="306"/>
      <c r="BG9" s="306">
        <v>21695</v>
      </c>
      <c r="BH9" s="306">
        <v>0</v>
      </c>
      <c r="BI9" s="306"/>
      <c r="BJ9" s="306"/>
      <c r="BK9" s="306"/>
      <c r="BL9" s="306"/>
      <c r="BM9" s="306"/>
      <c r="BN9" s="306"/>
      <c r="DE9">
        <v>52</v>
      </c>
      <c r="DF9" t="s">
        <v>51</v>
      </c>
      <c r="DG9" s="305">
        <v>1016</v>
      </c>
    </row>
    <row r="10" spans="1:135">
      <c r="A10">
        <v>20</v>
      </c>
      <c r="B10" t="s">
        <v>44</v>
      </c>
      <c r="C10" s="306"/>
      <c r="D10" s="306"/>
      <c r="E10" s="306">
        <v>0</v>
      </c>
      <c r="F10" s="306">
        <v>1883.74</v>
      </c>
      <c r="G10" s="306">
        <v>0</v>
      </c>
      <c r="H10" s="306">
        <v>9192.36</v>
      </c>
      <c r="I10" s="306"/>
      <c r="J10" s="306"/>
      <c r="K10" s="306">
        <v>6331.47</v>
      </c>
      <c r="L10" s="306">
        <v>49359.040000000001</v>
      </c>
      <c r="AB10">
        <v>287</v>
      </c>
      <c r="AC10" t="s">
        <v>125</v>
      </c>
      <c r="AD10" s="305">
        <v>0</v>
      </c>
      <c r="AE10" s="305">
        <v>44901994.439999998</v>
      </c>
      <c r="AF10" s="305">
        <v>0</v>
      </c>
      <c r="AG10" s="305">
        <v>17150000</v>
      </c>
      <c r="AH10" s="305">
        <v>0</v>
      </c>
      <c r="AI10" s="305">
        <v>118043587.61</v>
      </c>
      <c r="AJ10" s="305">
        <v>0</v>
      </c>
      <c r="AK10" s="305">
        <v>15604397.140000001</v>
      </c>
      <c r="AL10" s="305">
        <v>0</v>
      </c>
      <c r="AM10" s="305">
        <v>29261425.629999999</v>
      </c>
      <c r="BC10" t="s">
        <v>551</v>
      </c>
      <c r="BD10" t="s">
        <v>605</v>
      </c>
      <c r="BE10" s="306"/>
      <c r="BF10" s="306"/>
      <c r="BG10" s="306">
        <v>313.07</v>
      </c>
      <c r="BH10" s="306">
        <v>0</v>
      </c>
      <c r="BI10" s="306">
        <v>552114304.40999985</v>
      </c>
      <c r="BJ10" s="306">
        <v>0</v>
      </c>
      <c r="BK10" s="306"/>
      <c r="BL10" s="306"/>
      <c r="BM10" s="306"/>
      <c r="BN10" s="306"/>
      <c r="DE10">
        <v>66</v>
      </c>
      <c r="DF10" t="s">
        <v>52</v>
      </c>
      <c r="DG10" s="305">
        <v>5220</v>
      </c>
    </row>
    <row r="11" spans="1:135">
      <c r="A11">
        <v>25</v>
      </c>
      <c r="B11" t="s">
        <v>45</v>
      </c>
      <c r="C11" s="306">
        <v>0</v>
      </c>
      <c r="D11" s="306">
        <v>10493.15</v>
      </c>
      <c r="E11" s="306">
        <v>0</v>
      </c>
      <c r="F11" s="306">
        <v>596.91</v>
      </c>
      <c r="G11" s="306">
        <v>0</v>
      </c>
      <c r="H11" s="306">
        <v>2274.48</v>
      </c>
      <c r="I11" s="306"/>
      <c r="J11" s="306"/>
      <c r="K11" s="306">
        <v>0</v>
      </c>
      <c r="L11" s="306">
        <v>31100</v>
      </c>
      <c r="AB11">
        <v>291</v>
      </c>
      <c r="AC11" t="s">
        <v>128</v>
      </c>
      <c r="AD11" s="305"/>
      <c r="AE11" s="305"/>
      <c r="AF11" s="305"/>
      <c r="AG11" s="305"/>
      <c r="AH11" s="305"/>
      <c r="AI11" s="305"/>
      <c r="AJ11" s="305">
        <v>0</v>
      </c>
      <c r="AK11" s="305">
        <v>57064896.209999993</v>
      </c>
      <c r="AL11" s="305"/>
      <c r="AM11" s="305"/>
      <c r="BC11">
        <v>290</v>
      </c>
      <c r="BD11" t="s">
        <v>127</v>
      </c>
      <c r="BE11" s="306"/>
      <c r="BF11" s="306"/>
      <c r="BG11" s="306">
        <v>16742.71</v>
      </c>
      <c r="BH11" s="306">
        <v>0</v>
      </c>
      <c r="BI11" s="306"/>
      <c r="BJ11" s="306"/>
      <c r="BK11" s="306">
        <v>0</v>
      </c>
      <c r="BL11" s="306">
        <v>9948301.6300000008</v>
      </c>
      <c r="BM11" s="306"/>
      <c r="BN11" s="306"/>
      <c r="DE11">
        <v>81</v>
      </c>
      <c r="DF11" t="s">
        <v>55</v>
      </c>
      <c r="DG11" s="305">
        <v>2669290.7800000003</v>
      </c>
    </row>
    <row r="12" spans="1:135">
      <c r="A12">
        <v>30</v>
      </c>
      <c r="B12" t="s">
        <v>662</v>
      </c>
      <c r="C12" s="306">
        <v>0</v>
      </c>
      <c r="D12" s="306">
        <v>479.58</v>
      </c>
      <c r="E12" s="306">
        <v>0</v>
      </c>
      <c r="F12" s="306">
        <v>3.98</v>
      </c>
      <c r="G12" s="306"/>
      <c r="H12" s="306"/>
      <c r="I12" s="306">
        <v>0</v>
      </c>
      <c r="J12" s="306">
        <v>6884</v>
      </c>
      <c r="K12" s="306"/>
      <c r="L12" s="306"/>
      <c r="AB12">
        <v>512</v>
      </c>
      <c r="AC12" t="s">
        <v>728</v>
      </c>
      <c r="AD12" s="305"/>
      <c r="AE12" s="305"/>
      <c r="AF12" s="305">
        <v>0</v>
      </c>
      <c r="AG12" s="305">
        <v>0.02</v>
      </c>
      <c r="AH12" s="305"/>
      <c r="AI12" s="305"/>
      <c r="AJ12" s="305">
        <v>1561247.78</v>
      </c>
      <c r="AK12" s="305">
        <v>0</v>
      </c>
      <c r="AL12" s="305">
        <v>750.15</v>
      </c>
      <c r="AM12" s="305">
        <v>0</v>
      </c>
      <c r="BC12">
        <v>66</v>
      </c>
      <c r="BD12" t="s">
        <v>52</v>
      </c>
      <c r="BE12" s="306"/>
      <c r="BF12" s="306"/>
      <c r="BG12" s="306"/>
      <c r="BH12" s="306"/>
      <c r="BI12" s="306">
        <v>271440</v>
      </c>
      <c r="BJ12" s="306">
        <v>552114304.40999985</v>
      </c>
      <c r="BK12" s="306">
        <v>2359323.96</v>
      </c>
      <c r="BL12" s="306">
        <v>0</v>
      </c>
      <c r="BM12" s="306">
        <v>7301095</v>
      </c>
      <c r="BN12" s="306">
        <v>0</v>
      </c>
      <c r="DE12">
        <v>109</v>
      </c>
      <c r="DF12" t="s">
        <v>632</v>
      </c>
      <c r="DG12" s="305">
        <v>674043.5</v>
      </c>
    </row>
    <row r="13" spans="1:135">
      <c r="A13">
        <v>35</v>
      </c>
      <c r="B13" t="s">
        <v>46</v>
      </c>
      <c r="C13" s="306">
        <v>0</v>
      </c>
      <c r="D13" s="306">
        <v>302844.58000000007</v>
      </c>
      <c r="E13" s="306">
        <v>0</v>
      </c>
      <c r="F13" s="306">
        <v>29852.380000000008</v>
      </c>
      <c r="G13" s="306">
        <v>0</v>
      </c>
      <c r="H13" s="306">
        <v>150093.38999999998</v>
      </c>
      <c r="I13" s="306"/>
      <c r="J13" s="306"/>
      <c r="K13" s="306">
        <v>0</v>
      </c>
      <c r="L13" s="306">
        <v>22159.91</v>
      </c>
      <c r="AB13">
        <v>670</v>
      </c>
      <c r="AC13" t="s">
        <v>187</v>
      </c>
      <c r="AD13" s="305">
        <v>0</v>
      </c>
      <c r="AE13" s="305">
        <v>288194.23</v>
      </c>
      <c r="AF13" s="305">
        <v>250.04999999999998</v>
      </c>
      <c r="AG13" s="305">
        <v>405610.73999999993</v>
      </c>
      <c r="AH13" s="305"/>
      <c r="AI13" s="305"/>
      <c r="AJ13" s="305"/>
      <c r="AK13" s="305"/>
      <c r="AL13" s="305"/>
      <c r="AM13" s="305"/>
      <c r="BC13">
        <v>46</v>
      </c>
      <c r="BD13" t="s">
        <v>48</v>
      </c>
      <c r="BE13" s="306"/>
      <c r="BF13" s="306"/>
      <c r="BG13" s="306"/>
      <c r="BH13" s="306"/>
      <c r="BI13" s="306">
        <v>0</v>
      </c>
      <c r="BJ13" s="306">
        <v>271440</v>
      </c>
      <c r="BK13" s="306"/>
      <c r="BL13" s="306"/>
      <c r="BM13" s="306"/>
      <c r="BN13" s="306"/>
      <c r="DE13">
        <v>117</v>
      </c>
      <c r="DF13" t="s">
        <v>61</v>
      </c>
      <c r="DG13" s="305">
        <v>1018439.94</v>
      </c>
    </row>
    <row r="14" spans="1:135">
      <c r="A14">
        <v>41</v>
      </c>
      <c r="B14" t="s">
        <v>47</v>
      </c>
      <c r="C14" s="306">
        <v>0</v>
      </c>
      <c r="D14" s="306">
        <v>914915.5</v>
      </c>
      <c r="E14" s="306">
        <v>761.80000000000007</v>
      </c>
      <c r="F14" s="306">
        <v>285134.84999999998</v>
      </c>
      <c r="G14" s="306">
        <v>127.95</v>
      </c>
      <c r="H14" s="306">
        <v>1141917.6599999999</v>
      </c>
      <c r="I14" s="306"/>
      <c r="J14" s="306"/>
      <c r="K14" s="306"/>
      <c r="L14" s="306"/>
      <c r="AB14" t="s">
        <v>553</v>
      </c>
      <c r="AC14" t="s">
        <v>605</v>
      </c>
      <c r="AD14" s="305">
        <v>9.0000000000000011E-2</v>
      </c>
      <c r="AE14" s="305">
        <v>55952.829999999994</v>
      </c>
      <c r="AF14" s="305">
        <v>153.79</v>
      </c>
      <c r="AG14" s="305">
        <v>38753084.329999998</v>
      </c>
      <c r="AH14" s="305">
        <v>0.08</v>
      </c>
      <c r="AI14" s="305">
        <v>0.2</v>
      </c>
      <c r="AJ14" s="305">
        <v>6.0000000000000005E-2</v>
      </c>
      <c r="AK14" s="305">
        <v>1817900.09</v>
      </c>
      <c r="AL14" s="305">
        <v>50.12</v>
      </c>
      <c r="AM14" s="305">
        <v>4649368.709999999</v>
      </c>
      <c r="BC14">
        <v>86</v>
      </c>
      <c r="BD14" t="s">
        <v>56</v>
      </c>
      <c r="BE14" s="306"/>
      <c r="BF14" s="306"/>
      <c r="BG14" s="306"/>
      <c r="BH14" s="306"/>
      <c r="BI14" s="306"/>
      <c r="BJ14" s="306"/>
      <c r="BK14" s="306">
        <v>0</v>
      </c>
      <c r="BL14" s="306">
        <v>359323.96</v>
      </c>
      <c r="BM14" s="306">
        <v>0</v>
      </c>
      <c r="BN14" s="306">
        <v>7301095</v>
      </c>
      <c r="DE14">
        <v>129</v>
      </c>
      <c r="DF14" t="s">
        <v>65</v>
      </c>
      <c r="DG14" s="305">
        <v>1498252</v>
      </c>
    </row>
    <row r="15" spans="1:135">
      <c r="A15">
        <v>46</v>
      </c>
      <c r="B15" t="s">
        <v>48</v>
      </c>
      <c r="C15" s="306">
        <v>0</v>
      </c>
      <c r="D15" s="306">
        <v>684561.03</v>
      </c>
      <c r="E15" s="306">
        <v>0</v>
      </c>
      <c r="F15" s="306">
        <v>747611.46000000008</v>
      </c>
      <c r="G15" s="306">
        <v>0</v>
      </c>
      <c r="H15" s="306">
        <v>176746.78</v>
      </c>
      <c r="I15" s="306">
        <v>0</v>
      </c>
      <c r="J15" s="306">
        <v>9080.42</v>
      </c>
      <c r="K15" s="306">
        <v>0</v>
      </c>
      <c r="L15" s="306">
        <v>9979.7099999999991</v>
      </c>
      <c r="AB15" t="s">
        <v>554</v>
      </c>
      <c r="AC15" t="s">
        <v>726</v>
      </c>
      <c r="AD15" s="305">
        <v>109919892.80999999</v>
      </c>
      <c r="AE15" s="305">
        <v>343823972.99000001</v>
      </c>
      <c r="AF15" s="305">
        <v>52302679.100000001</v>
      </c>
      <c r="AG15" s="305">
        <v>990573.02</v>
      </c>
      <c r="AH15" s="305">
        <v>15981919.269999996</v>
      </c>
      <c r="AI15" s="305">
        <v>343000000</v>
      </c>
      <c r="AJ15" s="305">
        <v>34005274.229999997</v>
      </c>
      <c r="AK15" s="305">
        <v>36248.239999999998</v>
      </c>
      <c r="AL15" s="305">
        <v>3792855.45</v>
      </c>
      <c r="AM15" s="305">
        <v>148496.01999999999</v>
      </c>
      <c r="BC15">
        <v>15</v>
      </c>
      <c r="BD15" t="s">
        <v>42</v>
      </c>
      <c r="BE15" s="306"/>
      <c r="BF15" s="306"/>
      <c r="BG15" s="306"/>
      <c r="BH15" s="306"/>
      <c r="BI15" s="306"/>
      <c r="BJ15" s="306"/>
      <c r="BK15" s="306">
        <v>0</v>
      </c>
      <c r="BL15" s="306">
        <v>2000000</v>
      </c>
      <c r="BM15" s="306"/>
      <c r="BN15" s="306"/>
      <c r="DE15">
        <v>130</v>
      </c>
      <c r="DF15" t="s">
        <v>66</v>
      </c>
      <c r="DG15" s="305">
        <v>130611.84</v>
      </c>
    </row>
    <row r="16" spans="1:135">
      <c r="A16">
        <v>47</v>
      </c>
      <c r="B16" t="s">
        <v>49</v>
      </c>
      <c r="C16" s="306">
        <v>0</v>
      </c>
      <c r="D16" s="306">
        <v>1745</v>
      </c>
      <c r="E16" s="306">
        <v>0</v>
      </c>
      <c r="F16" s="306">
        <v>5610.14</v>
      </c>
      <c r="G16" s="306">
        <v>57976.25</v>
      </c>
      <c r="H16" s="306">
        <v>494.84999999999997</v>
      </c>
      <c r="I16" s="306">
        <v>17819.25</v>
      </c>
      <c r="J16" s="306">
        <v>0</v>
      </c>
      <c r="K16" s="306">
        <v>0</v>
      </c>
      <c r="L16" s="306">
        <v>1112.8800000000001</v>
      </c>
      <c r="AB16">
        <v>660</v>
      </c>
      <c r="AC16" t="s">
        <v>185</v>
      </c>
      <c r="AD16" s="305">
        <v>0</v>
      </c>
      <c r="AE16" s="305">
        <v>12167.31</v>
      </c>
      <c r="AF16" s="305">
        <v>0</v>
      </c>
      <c r="AG16" s="305">
        <v>39912.71</v>
      </c>
      <c r="AH16" s="305"/>
      <c r="AI16" s="305"/>
      <c r="AJ16" s="305">
        <v>0</v>
      </c>
      <c r="AK16" s="305">
        <v>3858.75</v>
      </c>
      <c r="AL16" s="305"/>
      <c r="AM16" s="305"/>
      <c r="DE16">
        <v>133</v>
      </c>
      <c r="DF16" t="s">
        <v>68</v>
      </c>
      <c r="DG16" s="305">
        <v>2027405</v>
      </c>
    </row>
    <row r="17" spans="1:111">
      <c r="A17">
        <v>48</v>
      </c>
      <c r="B17" t="s">
        <v>50</v>
      </c>
      <c r="C17" s="306">
        <v>0</v>
      </c>
      <c r="D17" s="306">
        <v>51468.89</v>
      </c>
      <c r="E17" s="306">
        <v>0</v>
      </c>
      <c r="F17" s="306">
        <v>5770.37</v>
      </c>
      <c r="G17" s="306"/>
      <c r="H17" s="306"/>
      <c r="I17" s="306"/>
      <c r="J17" s="306"/>
      <c r="K17" s="306"/>
      <c r="L17" s="306"/>
      <c r="AB17">
        <v>47</v>
      </c>
      <c r="AC17" t="s">
        <v>49</v>
      </c>
      <c r="AD17" s="305"/>
      <c r="AE17" s="305"/>
      <c r="AF17" s="305"/>
      <c r="AG17" s="305"/>
      <c r="AH17" s="305">
        <v>50.01</v>
      </c>
      <c r="AI17" s="305">
        <v>20415725.84</v>
      </c>
      <c r="AJ17" s="305"/>
      <c r="AK17" s="305"/>
      <c r="AL17" s="305">
        <v>50.01</v>
      </c>
      <c r="AM17" s="305">
        <v>8954358</v>
      </c>
      <c r="DE17">
        <v>134</v>
      </c>
      <c r="DF17" t="s">
        <v>69</v>
      </c>
      <c r="DG17" s="305">
        <v>59620560.960000001</v>
      </c>
    </row>
    <row r="18" spans="1:111">
      <c r="A18">
        <v>66</v>
      </c>
      <c r="B18" t="s">
        <v>52</v>
      </c>
      <c r="C18" s="306">
        <v>0</v>
      </c>
      <c r="D18" s="306">
        <v>25545.429999999997</v>
      </c>
      <c r="E18" s="306">
        <v>0</v>
      </c>
      <c r="F18" s="306">
        <v>40819.749999999993</v>
      </c>
      <c r="G18" s="306">
        <v>0</v>
      </c>
      <c r="H18" s="306">
        <v>802.39</v>
      </c>
      <c r="I18" s="306"/>
      <c r="J18" s="306"/>
      <c r="K18" s="306">
        <v>0</v>
      </c>
      <c r="L18" s="306">
        <v>18015543.630000003</v>
      </c>
      <c r="AB18">
        <v>46</v>
      </c>
      <c r="AC18" t="s">
        <v>48</v>
      </c>
      <c r="AD18" s="305"/>
      <c r="AE18" s="305"/>
      <c r="AF18" s="305"/>
      <c r="AG18" s="305"/>
      <c r="AH18" s="305">
        <v>100.02</v>
      </c>
      <c r="AI18" s="305">
        <v>4116000</v>
      </c>
      <c r="AJ18" s="305"/>
      <c r="AK18" s="305"/>
      <c r="AL18" s="305"/>
      <c r="AM18" s="305"/>
      <c r="DE18">
        <v>163</v>
      </c>
      <c r="DF18" t="s">
        <v>87</v>
      </c>
      <c r="DG18" s="305">
        <v>849925.38999999966</v>
      </c>
    </row>
    <row r="19" spans="1:111">
      <c r="A19">
        <v>70</v>
      </c>
      <c r="B19" t="s">
        <v>53</v>
      </c>
      <c r="C19" s="306">
        <v>0</v>
      </c>
      <c r="D19" s="306">
        <v>20</v>
      </c>
      <c r="E19" s="306"/>
      <c r="F19" s="306"/>
      <c r="G19" s="306">
        <v>0</v>
      </c>
      <c r="H19" s="306">
        <v>3301</v>
      </c>
      <c r="I19" s="306">
        <v>0</v>
      </c>
      <c r="J19" s="306">
        <v>1582.25</v>
      </c>
      <c r="K19" s="306">
        <v>0</v>
      </c>
      <c r="L19" s="306">
        <v>1524.5</v>
      </c>
      <c r="AB19">
        <v>253</v>
      </c>
      <c r="AC19" t="s">
        <v>113</v>
      </c>
      <c r="AD19" s="305"/>
      <c r="AE19" s="305"/>
      <c r="AF19" s="305"/>
      <c r="AG19" s="305"/>
      <c r="AH19" s="305"/>
      <c r="AI19" s="305"/>
      <c r="AJ19" s="305">
        <v>50.01</v>
      </c>
      <c r="AK19" s="305">
        <v>67653704.849999994</v>
      </c>
      <c r="AL19" s="305"/>
      <c r="AM19" s="305"/>
      <c r="DE19">
        <v>222</v>
      </c>
      <c r="DF19" t="s">
        <v>102</v>
      </c>
      <c r="DG19" s="305">
        <v>442141.3600000001</v>
      </c>
    </row>
    <row r="20" spans="1:111">
      <c r="A20">
        <v>76</v>
      </c>
      <c r="B20" t="s">
        <v>54</v>
      </c>
      <c r="C20" s="306">
        <v>0</v>
      </c>
      <c r="D20" s="306">
        <v>182063.31</v>
      </c>
      <c r="E20" s="306">
        <v>0</v>
      </c>
      <c r="F20" s="306">
        <v>3309.8900000000003</v>
      </c>
      <c r="G20" s="306">
        <v>0</v>
      </c>
      <c r="H20" s="306">
        <v>188.13</v>
      </c>
      <c r="I20" s="306"/>
      <c r="J20" s="306"/>
      <c r="K20" s="306"/>
      <c r="L20" s="306"/>
      <c r="AB20">
        <v>132</v>
      </c>
      <c r="AC20" t="s">
        <v>67</v>
      </c>
      <c r="AD20" s="305"/>
      <c r="AE20" s="305"/>
      <c r="AF20" s="305"/>
      <c r="AG20" s="305"/>
      <c r="AH20" s="305"/>
      <c r="AI20" s="305"/>
      <c r="AJ20" s="305">
        <v>270.01</v>
      </c>
      <c r="AK20" s="305">
        <v>0</v>
      </c>
      <c r="AL20" s="305"/>
      <c r="AM20" s="305"/>
      <c r="DE20">
        <v>234</v>
      </c>
      <c r="DF20" t="s">
        <v>633</v>
      </c>
      <c r="DG20" s="305">
        <v>77796.12</v>
      </c>
    </row>
    <row r="21" spans="1:111">
      <c r="A21">
        <v>78</v>
      </c>
      <c r="B21" t="s">
        <v>661</v>
      </c>
      <c r="C21" s="306"/>
      <c r="D21" s="306"/>
      <c r="E21" s="306"/>
      <c r="F21" s="306"/>
      <c r="G21" s="306"/>
      <c r="H21" s="306"/>
      <c r="I21" s="306"/>
      <c r="J21" s="306"/>
      <c r="K21" s="306">
        <v>0</v>
      </c>
      <c r="L21" s="306">
        <v>800</v>
      </c>
      <c r="DE21">
        <v>269</v>
      </c>
      <c r="DF21" t="s">
        <v>118</v>
      </c>
      <c r="DG21" s="305">
        <v>7852.09</v>
      </c>
    </row>
    <row r="22" spans="1:111">
      <c r="A22">
        <v>81</v>
      </c>
      <c r="B22" t="s">
        <v>55</v>
      </c>
      <c r="C22" s="306">
        <v>0</v>
      </c>
      <c r="D22" s="306">
        <v>3270.96</v>
      </c>
      <c r="E22" s="306">
        <v>0</v>
      </c>
      <c r="F22" s="306">
        <v>2054.88</v>
      </c>
      <c r="G22" s="306">
        <v>0</v>
      </c>
      <c r="H22" s="306">
        <v>4106.4900000000007</v>
      </c>
      <c r="I22" s="306"/>
      <c r="J22" s="306"/>
      <c r="K22" s="306">
        <v>0</v>
      </c>
      <c r="L22" s="306">
        <v>2020</v>
      </c>
      <c r="DE22">
        <v>283</v>
      </c>
      <c r="DF22" t="s">
        <v>124</v>
      </c>
      <c r="DG22" s="305">
        <v>3047651.95</v>
      </c>
    </row>
    <row r="23" spans="1:111">
      <c r="A23">
        <v>86</v>
      </c>
      <c r="B23" t="s">
        <v>56</v>
      </c>
      <c r="C23" s="306">
        <v>0</v>
      </c>
      <c r="D23" s="306">
        <v>343716.07000000007</v>
      </c>
      <c r="E23" s="306">
        <v>0</v>
      </c>
      <c r="F23" s="306">
        <v>167987.9</v>
      </c>
      <c r="G23" s="306">
        <v>0</v>
      </c>
      <c r="H23" s="306">
        <v>504386.27</v>
      </c>
      <c r="I23" s="306">
        <v>0</v>
      </c>
      <c r="J23" s="306">
        <v>554645.63</v>
      </c>
      <c r="K23" s="306">
        <v>0</v>
      </c>
      <c r="L23" s="306">
        <v>7622</v>
      </c>
      <c r="DE23">
        <v>292</v>
      </c>
      <c r="DF23" t="s">
        <v>129</v>
      </c>
      <c r="DG23" s="305">
        <v>230</v>
      </c>
    </row>
    <row r="24" spans="1:111">
      <c r="A24">
        <v>87</v>
      </c>
      <c r="B24" t="s">
        <v>57</v>
      </c>
      <c r="C24" s="306"/>
      <c r="D24" s="306"/>
      <c r="E24" s="306">
        <v>0</v>
      </c>
      <c r="F24" s="306">
        <v>1097</v>
      </c>
      <c r="G24" s="306"/>
      <c r="H24" s="306"/>
      <c r="I24" s="306"/>
      <c r="J24" s="306"/>
      <c r="K24" s="306">
        <v>0</v>
      </c>
      <c r="L24" s="306">
        <v>345</v>
      </c>
      <c r="DE24">
        <v>293</v>
      </c>
      <c r="DF24" t="s">
        <v>130</v>
      </c>
      <c r="DG24" s="305">
        <v>18211.36</v>
      </c>
    </row>
    <row r="25" spans="1:111">
      <c r="A25">
        <v>117</v>
      </c>
      <c r="B25" t="s">
        <v>61</v>
      </c>
      <c r="C25" s="306"/>
      <c r="D25" s="306"/>
      <c r="E25" s="306"/>
      <c r="F25" s="306"/>
      <c r="G25" s="306">
        <v>1300</v>
      </c>
      <c r="H25" s="306">
        <v>3424</v>
      </c>
      <c r="I25" s="306">
        <v>950</v>
      </c>
      <c r="J25" s="306">
        <v>0</v>
      </c>
      <c r="K25" s="306">
        <v>500</v>
      </c>
      <c r="L25" s="306">
        <v>0</v>
      </c>
      <c r="DE25">
        <v>310</v>
      </c>
      <c r="DF25" t="s">
        <v>140</v>
      </c>
      <c r="DG25" s="305">
        <v>54951023.039999999</v>
      </c>
    </row>
    <row r="26" spans="1:111">
      <c r="A26">
        <v>119</v>
      </c>
      <c r="B26" t="s">
        <v>62</v>
      </c>
      <c r="C26" s="306">
        <v>700</v>
      </c>
      <c r="D26" s="306">
        <v>10820.460000000001</v>
      </c>
      <c r="E26" s="306">
        <v>750</v>
      </c>
      <c r="F26" s="306">
        <v>34905</v>
      </c>
      <c r="G26" s="306">
        <v>700</v>
      </c>
      <c r="H26" s="306">
        <v>3092.25</v>
      </c>
      <c r="I26" s="306">
        <v>200</v>
      </c>
      <c r="J26" s="306">
        <v>0</v>
      </c>
      <c r="K26" s="306">
        <v>200</v>
      </c>
      <c r="L26" s="306">
        <v>0</v>
      </c>
      <c r="DE26">
        <v>312</v>
      </c>
      <c r="DF26" t="s">
        <v>142</v>
      </c>
      <c r="DG26" s="305">
        <v>11553194.640000001</v>
      </c>
    </row>
    <row r="27" spans="1:111">
      <c r="A27">
        <v>132</v>
      </c>
      <c r="B27" t="s">
        <v>67</v>
      </c>
      <c r="C27" s="306">
        <v>0</v>
      </c>
      <c r="D27" s="306">
        <v>13484.31</v>
      </c>
      <c r="E27" s="306">
        <v>1156.71</v>
      </c>
      <c r="F27" s="306">
        <v>371560.48</v>
      </c>
      <c r="G27" s="306">
        <v>0</v>
      </c>
      <c r="H27" s="306">
        <v>46106.96</v>
      </c>
      <c r="I27" s="306"/>
      <c r="J27" s="306"/>
      <c r="K27" s="306">
        <v>0</v>
      </c>
      <c r="L27" s="306">
        <v>26941.66</v>
      </c>
      <c r="DE27">
        <v>347</v>
      </c>
      <c r="DF27" t="s">
        <v>151</v>
      </c>
      <c r="DG27" s="305">
        <v>979666</v>
      </c>
    </row>
    <row r="28" spans="1:111">
      <c r="A28">
        <v>133</v>
      </c>
      <c r="B28" t="s">
        <v>68</v>
      </c>
      <c r="C28" s="306">
        <v>0</v>
      </c>
      <c r="D28" s="306">
        <v>251155</v>
      </c>
      <c r="E28" s="306"/>
      <c r="F28" s="306"/>
      <c r="G28" s="306">
        <v>0</v>
      </c>
      <c r="H28" s="306">
        <v>142259.75</v>
      </c>
      <c r="I28" s="306"/>
      <c r="J28" s="306"/>
      <c r="K28" s="306"/>
      <c r="L28" s="306"/>
      <c r="DE28">
        <v>586</v>
      </c>
      <c r="DF28" t="s">
        <v>181</v>
      </c>
      <c r="DG28" s="305">
        <v>4869613.1000000006</v>
      </c>
    </row>
    <row r="29" spans="1:111">
      <c r="A29">
        <v>153</v>
      </c>
      <c r="B29" t="s">
        <v>82</v>
      </c>
      <c r="C29" s="306">
        <v>0</v>
      </c>
      <c r="D29" s="306">
        <v>18</v>
      </c>
      <c r="E29" s="306">
        <v>0</v>
      </c>
      <c r="F29" s="306">
        <v>42.35</v>
      </c>
      <c r="G29" s="306"/>
      <c r="H29" s="306"/>
      <c r="I29" s="306"/>
      <c r="J29" s="306"/>
      <c r="K29" s="306"/>
      <c r="L29" s="306"/>
      <c r="DE29">
        <v>591</v>
      </c>
      <c r="DF29" t="s">
        <v>701</v>
      </c>
      <c r="DG29" s="305">
        <v>204374.60000000003</v>
      </c>
    </row>
    <row r="30" spans="1:111">
      <c r="A30">
        <v>163</v>
      </c>
      <c r="B30" t="s">
        <v>87</v>
      </c>
      <c r="C30" s="306"/>
      <c r="D30" s="306"/>
      <c r="E30" s="306"/>
      <c r="F30" s="306"/>
      <c r="G30" s="306">
        <v>0</v>
      </c>
      <c r="H30" s="306">
        <v>5455.37</v>
      </c>
      <c r="I30" s="306"/>
      <c r="J30" s="306"/>
      <c r="K30" s="306">
        <v>0</v>
      </c>
      <c r="L30" s="306">
        <v>33.9</v>
      </c>
      <c r="DE30">
        <v>592</v>
      </c>
      <c r="DF30" t="s">
        <v>634</v>
      </c>
      <c r="DG30" s="305">
        <v>10453247.629999999</v>
      </c>
    </row>
    <row r="31" spans="1:111">
      <c r="A31">
        <v>169</v>
      </c>
      <c r="B31" t="s">
        <v>88</v>
      </c>
      <c r="C31" s="306"/>
      <c r="D31" s="306"/>
      <c r="E31" s="306"/>
      <c r="F31" s="306"/>
      <c r="G31" s="306">
        <v>0</v>
      </c>
      <c r="H31" s="306">
        <v>29771.919999999998</v>
      </c>
      <c r="I31" s="306"/>
      <c r="J31" s="306"/>
      <c r="K31" s="306"/>
      <c r="L31" s="306"/>
      <c r="DE31">
        <v>660</v>
      </c>
      <c r="DF31" t="s">
        <v>185</v>
      </c>
      <c r="DG31" s="305">
        <v>2666055.33</v>
      </c>
    </row>
    <row r="32" spans="1:111">
      <c r="A32">
        <v>190</v>
      </c>
      <c r="B32" t="s">
        <v>91</v>
      </c>
      <c r="C32" s="306">
        <v>0</v>
      </c>
      <c r="D32" s="306">
        <v>3586.98</v>
      </c>
      <c r="E32" s="306"/>
      <c r="F32" s="306"/>
      <c r="G32" s="306"/>
      <c r="H32" s="306"/>
      <c r="I32" s="306"/>
      <c r="J32" s="306"/>
      <c r="K32" s="306">
        <v>0</v>
      </c>
      <c r="L32" s="306">
        <v>20000</v>
      </c>
      <c r="DE32">
        <v>661</v>
      </c>
      <c r="DF32" t="s">
        <v>186</v>
      </c>
      <c r="DG32" s="305">
        <v>7788</v>
      </c>
    </row>
    <row r="33" spans="1:111">
      <c r="A33">
        <v>192</v>
      </c>
      <c r="B33" t="s">
        <v>92</v>
      </c>
      <c r="C33" s="306"/>
      <c r="D33" s="306"/>
      <c r="E33" s="306">
        <v>0</v>
      </c>
      <c r="F33" s="306">
        <v>833</v>
      </c>
      <c r="G33" s="306">
        <v>0</v>
      </c>
      <c r="H33" s="306">
        <v>834.98</v>
      </c>
      <c r="I33" s="306"/>
      <c r="J33" s="306"/>
      <c r="K33" s="306"/>
      <c r="L33" s="306"/>
      <c r="DE33">
        <v>670</v>
      </c>
      <c r="DF33" t="s">
        <v>187</v>
      </c>
      <c r="DG33" s="305">
        <v>27766133</v>
      </c>
    </row>
    <row r="34" spans="1:111">
      <c r="A34">
        <v>212</v>
      </c>
      <c r="B34" t="s">
        <v>99</v>
      </c>
      <c r="C34" s="306">
        <v>0</v>
      </c>
      <c r="D34" s="306">
        <v>9087</v>
      </c>
      <c r="E34" s="306"/>
      <c r="F34" s="306"/>
      <c r="G34" s="306">
        <v>0</v>
      </c>
      <c r="H34" s="306">
        <v>653250.02</v>
      </c>
      <c r="I34" s="306"/>
      <c r="J34" s="306"/>
      <c r="K34" s="306">
        <v>0</v>
      </c>
      <c r="L34" s="306">
        <v>60</v>
      </c>
      <c r="DE34">
        <v>227</v>
      </c>
      <c r="DF34" t="s">
        <v>107</v>
      </c>
      <c r="DG34" s="305">
        <v>4864173.7299999995</v>
      </c>
    </row>
    <row r="35" spans="1:111">
      <c r="A35">
        <v>222</v>
      </c>
      <c r="B35" t="s">
        <v>102</v>
      </c>
      <c r="C35" s="306"/>
      <c r="D35" s="306"/>
      <c r="E35" s="306"/>
      <c r="F35" s="306"/>
      <c r="G35" s="306"/>
      <c r="H35" s="306"/>
      <c r="I35" s="306"/>
      <c r="J35" s="306"/>
      <c r="K35" s="306">
        <v>0</v>
      </c>
      <c r="L35" s="306">
        <v>5655.83</v>
      </c>
      <c r="DE35">
        <v>203</v>
      </c>
      <c r="DF35" t="s">
        <v>95</v>
      </c>
      <c r="DG35" s="305">
        <v>50902948.030000001</v>
      </c>
    </row>
    <row r="36" spans="1:111">
      <c r="A36">
        <v>224</v>
      </c>
      <c r="B36" t="s">
        <v>104</v>
      </c>
      <c r="C36" s="306">
        <v>513.79999999999995</v>
      </c>
      <c r="D36" s="306">
        <v>182640.5</v>
      </c>
      <c r="E36" s="306">
        <v>0</v>
      </c>
      <c r="F36" s="306">
        <v>3353.73</v>
      </c>
      <c r="G36" s="306">
        <v>920.19</v>
      </c>
      <c r="H36" s="306">
        <v>0</v>
      </c>
      <c r="I36" s="306"/>
      <c r="J36" s="306"/>
      <c r="K36" s="306"/>
      <c r="L36" s="306"/>
      <c r="DE36">
        <v>867</v>
      </c>
      <c r="DF36" t="s">
        <v>198</v>
      </c>
      <c r="DG36" s="305">
        <v>11437366.58</v>
      </c>
    </row>
    <row r="37" spans="1:111">
      <c r="A37">
        <v>234</v>
      </c>
      <c r="B37" t="s">
        <v>633</v>
      </c>
      <c r="C37" s="306"/>
      <c r="D37" s="306"/>
      <c r="E37" s="306"/>
      <c r="F37" s="306"/>
      <c r="G37" s="306">
        <v>0</v>
      </c>
      <c r="H37" s="306">
        <v>21042.91</v>
      </c>
      <c r="I37" s="306"/>
      <c r="J37" s="306"/>
      <c r="K37" s="306">
        <v>0</v>
      </c>
      <c r="L37" s="306">
        <v>1580.2</v>
      </c>
      <c r="DE37">
        <v>25</v>
      </c>
      <c r="DF37" t="s">
        <v>45</v>
      </c>
      <c r="DG37" s="305">
        <v>5025</v>
      </c>
    </row>
    <row r="38" spans="1:111">
      <c r="A38">
        <v>254</v>
      </c>
      <c r="B38" t="s">
        <v>114</v>
      </c>
      <c r="C38" s="306"/>
      <c r="D38" s="306"/>
      <c r="E38" s="306"/>
      <c r="F38" s="306"/>
      <c r="G38" s="306">
        <v>0</v>
      </c>
      <c r="H38" s="306">
        <v>3397092</v>
      </c>
      <c r="I38" s="306"/>
      <c r="J38" s="306"/>
      <c r="K38" s="306"/>
      <c r="L38" s="306"/>
      <c r="DE38">
        <v>76</v>
      </c>
      <c r="DF38" t="s">
        <v>54</v>
      </c>
      <c r="DG38" s="305">
        <v>916.84</v>
      </c>
    </row>
    <row r="39" spans="1:111">
      <c r="A39">
        <v>266</v>
      </c>
      <c r="B39" t="s">
        <v>1368</v>
      </c>
      <c r="C39" s="306">
        <v>0</v>
      </c>
      <c r="D39" s="306">
        <v>14146</v>
      </c>
      <c r="E39" s="306">
        <v>0</v>
      </c>
      <c r="F39" s="306">
        <v>9515.5499999999993</v>
      </c>
      <c r="G39" s="306">
        <v>0</v>
      </c>
      <c r="H39" s="306">
        <v>9679.44</v>
      </c>
      <c r="I39" s="306"/>
      <c r="J39" s="306"/>
      <c r="K39" s="306"/>
      <c r="L39" s="306"/>
      <c r="DE39" t="s">
        <v>553</v>
      </c>
      <c r="DF39" t="s">
        <v>605</v>
      </c>
      <c r="DG39" s="305">
        <v>712353234.82000005</v>
      </c>
    </row>
    <row r="40" spans="1:111">
      <c r="A40">
        <v>283</v>
      </c>
      <c r="B40" t="s">
        <v>124</v>
      </c>
      <c r="C40" s="306"/>
      <c r="D40" s="306"/>
      <c r="E40" s="306"/>
      <c r="F40" s="306"/>
      <c r="G40" s="306">
        <v>0</v>
      </c>
      <c r="H40" s="306">
        <v>257</v>
      </c>
      <c r="I40" s="306"/>
      <c r="J40" s="306"/>
      <c r="K40" s="306"/>
      <c r="L40" s="306"/>
      <c r="DE40">
        <v>132</v>
      </c>
      <c r="DF40" t="s">
        <v>67</v>
      </c>
      <c r="DG40" s="305">
        <v>33977</v>
      </c>
    </row>
    <row r="41" spans="1:111">
      <c r="A41">
        <v>287</v>
      </c>
      <c r="B41" t="s">
        <v>125</v>
      </c>
      <c r="C41" s="306">
        <v>100</v>
      </c>
      <c r="D41" s="306">
        <v>7309.16</v>
      </c>
      <c r="E41" s="306">
        <v>50</v>
      </c>
      <c r="F41" s="306">
        <v>0</v>
      </c>
      <c r="G41" s="306">
        <v>150</v>
      </c>
      <c r="H41" s="306">
        <v>97326.349999999991</v>
      </c>
      <c r="I41" s="306">
        <v>50</v>
      </c>
      <c r="J41" s="306">
        <v>0</v>
      </c>
      <c r="K41" s="306">
        <v>150</v>
      </c>
      <c r="L41" s="306">
        <v>752531</v>
      </c>
      <c r="DE41">
        <v>192</v>
      </c>
      <c r="DF41" t="s">
        <v>92</v>
      </c>
      <c r="DG41" s="305">
        <v>778763</v>
      </c>
    </row>
    <row r="42" spans="1:111">
      <c r="A42">
        <v>291</v>
      </c>
      <c r="B42" t="s">
        <v>128</v>
      </c>
      <c r="C42" s="306">
        <v>490</v>
      </c>
      <c r="D42" s="306">
        <v>149275.20000000001</v>
      </c>
      <c r="E42" s="306">
        <v>50</v>
      </c>
      <c r="F42" s="306">
        <v>1036501.11</v>
      </c>
      <c r="G42" s="306">
        <v>28715849.600000001</v>
      </c>
      <c r="H42" s="306">
        <v>289224.50999999995</v>
      </c>
      <c r="I42" s="306">
        <v>20118669.079999998</v>
      </c>
      <c r="J42" s="306">
        <v>0</v>
      </c>
      <c r="K42" s="306">
        <v>270</v>
      </c>
      <c r="L42" s="306">
        <v>70</v>
      </c>
      <c r="DE42">
        <v>223</v>
      </c>
      <c r="DF42" t="s">
        <v>103</v>
      </c>
      <c r="DG42" s="305">
        <v>10102645.189999999</v>
      </c>
    </row>
    <row r="43" spans="1:111">
      <c r="A43">
        <v>293</v>
      </c>
      <c r="B43" t="s">
        <v>130</v>
      </c>
      <c r="C43" s="306"/>
      <c r="D43" s="306"/>
      <c r="E43" s="306">
        <v>0</v>
      </c>
      <c r="F43" s="306">
        <v>4957.24</v>
      </c>
      <c r="G43" s="306">
        <v>0</v>
      </c>
      <c r="H43" s="306">
        <v>2884.2799999999997</v>
      </c>
      <c r="I43" s="306"/>
      <c r="J43" s="306"/>
      <c r="K43" s="306"/>
      <c r="L43" s="306"/>
      <c r="DE43">
        <v>291</v>
      </c>
      <c r="DF43" t="s">
        <v>128</v>
      </c>
      <c r="DG43" s="305">
        <v>50565060.020000003</v>
      </c>
    </row>
    <row r="44" spans="1:111">
      <c r="A44">
        <v>310</v>
      </c>
      <c r="B44" t="s">
        <v>140</v>
      </c>
      <c r="C44" s="306"/>
      <c r="D44" s="306"/>
      <c r="E44" s="306">
        <v>6710.66</v>
      </c>
      <c r="F44" s="306">
        <v>1432.92</v>
      </c>
      <c r="G44" s="306">
        <v>28509.94</v>
      </c>
      <c r="H44" s="306">
        <v>1124.92</v>
      </c>
      <c r="I44" s="306"/>
      <c r="J44" s="306"/>
      <c r="K44" s="306"/>
      <c r="L44" s="306"/>
      <c r="DE44">
        <v>512</v>
      </c>
      <c r="DF44" t="s">
        <v>728</v>
      </c>
      <c r="DG44" s="305">
        <v>241782.72</v>
      </c>
    </row>
    <row r="45" spans="1:111">
      <c r="A45">
        <v>312</v>
      </c>
      <c r="B45" t="s">
        <v>142</v>
      </c>
      <c r="C45" s="306"/>
      <c r="D45" s="306"/>
      <c r="E45" s="306">
        <v>0</v>
      </c>
      <c r="F45" s="306">
        <v>6678.41</v>
      </c>
      <c r="G45" s="306"/>
      <c r="H45" s="306"/>
      <c r="I45" s="306"/>
      <c r="J45" s="306"/>
      <c r="K45" s="306"/>
      <c r="L45" s="306"/>
      <c r="DE45">
        <v>525</v>
      </c>
      <c r="DF45" t="s">
        <v>173</v>
      </c>
      <c r="DG45" s="305">
        <v>87210.21</v>
      </c>
    </row>
    <row r="46" spans="1:111">
      <c r="A46">
        <v>313</v>
      </c>
      <c r="B46" t="s">
        <v>143</v>
      </c>
      <c r="C46" s="306"/>
      <c r="D46" s="306"/>
      <c r="E46" s="306">
        <v>0</v>
      </c>
      <c r="F46" s="306">
        <v>100</v>
      </c>
      <c r="G46" s="306">
        <v>0</v>
      </c>
      <c r="H46" s="306">
        <v>26860.57</v>
      </c>
      <c r="I46" s="306"/>
      <c r="J46" s="306"/>
      <c r="K46" s="306"/>
      <c r="L46" s="306"/>
      <c r="DE46">
        <v>587</v>
      </c>
      <c r="DF46" t="s">
        <v>700</v>
      </c>
      <c r="DG46" s="305">
        <v>24178095.77</v>
      </c>
    </row>
    <row r="47" spans="1:111">
      <c r="A47">
        <v>314</v>
      </c>
      <c r="B47" t="s">
        <v>1382</v>
      </c>
      <c r="C47" s="306"/>
      <c r="D47" s="306"/>
      <c r="E47" s="306">
        <v>0</v>
      </c>
      <c r="F47" s="306">
        <v>26.6</v>
      </c>
      <c r="G47" s="306">
        <v>0</v>
      </c>
      <c r="H47" s="306">
        <v>651.80999999999995</v>
      </c>
      <c r="I47" s="306"/>
      <c r="J47" s="306"/>
      <c r="K47" s="306"/>
      <c r="L47" s="306"/>
      <c r="DE47">
        <v>599</v>
      </c>
      <c r="DF47" t="s">
        <v>1297</v>
      </c>
      <c r="DG47" s="305">
        <v>47048223.420000002</v>
      </c>
    </row>
    <row r="48" spans="1:111">
      <c r="A48">
        <v>315</v>
      </c>
      <c r="B48" t="s">
        <v>1290</v>
      </c>
      <c r="C48" s="306"/>
      <c r="D48" s="306"/>
      <c r="E48" s="306"/>
      <c r="F48" s="306"/>
      <c r="G48" s="306">
        <v>0</v>
      </c>
      <c r="H48" s="306">
        <v>2093.0100000000002</v>
      </c>
      <c r="I48" s="306"/>
      <c r="J48" s="306"/>
      <c r="K48" s="306"/>
      <c r="L48" s="306"/>
      <c r="DE48">
        <v>373</v>
      </c>
      <c r="DF48" t="s">
        <v>625</v>
      </c>
      <c r="DG48" s="305">
        <v>270</v>
      </c>
    </row>
    <row r="49" spans="1:111">
      <c r="A49">
        <v>340</v>
      </c>
      <c r="B49" t="s">
        <v>145</v>
      </c>
      <c r="C49" s="306">
        <v>300</v>
      </c>
      <c r="D49" s="306">
        <v>195296.44999999998</v>
      </c>
      <c r="E49" s="306">
        <v>50</v>
      </c>
      <c r="F49" s="306">
        <v>25429.56</v>
      </c>
      <c r="G49" s="306">
        <v>150</v>
      </c>
      <c r="H49" s="306">
        <v>137006.73000000004</v>
      </c>
      <c r="I49" s="306"/>
      <c r="J49" s="306"/>
      <c r="K49" s="306">
        <v>100</v>
      </c>
      <c r="L49" s="306">
        <v>32232.39</v>
      </c>
      <c r="DE49">
        <v>70</v>
      </c>
      <c r="DF49" t="s">
        <v>53</v>
      </c>
      <c r="DG49" s="305">
        <v>15636</v>
      </c>
    </row>
    <row r="50" spans="1:111">
      <c r="A50">
        <v>342</v>
      </c>
      <c r="B50" t="s">
        <v>146</v>
      </c>
      <c r="C50" s="306"/>
      <c r="D50" s="306"/>
      <c r="E50" s="306"/>
      <c r="F50" s="306"/>
      <c r="G50" s="306">
        <v>0</v>
      </c>
      <c r="H50" s="306">
        <v>8727012.3200000003</v>
      </c>
      <c r="I50" s="306"/>
      <c r="J50" s="306"/>
      <c r="K50" s="306">
        <v>0</v>
      </c>
      <c r="L50" s="306">
        <v>8265033.7999999998</v>
      </c>
      <c r="DE50">
        <v>225</v>
      </c>
      <c r="DF50" t="s">
        <v>105</v>
      </c>
      <c r="DG50" s="305">
        <v>3025322.1</v>
      </c>
    </row>
    <row r="51" spans="1:111">
      <c r="A51">
        <v>347</v>
      </c>
      <c r="B51" t="s">
        <v>151</v>
      </c>
      <c r="C51" s="306"/>
      <c r="D51" s="306"/>
      <c r="E51" s="306">
        <v>0</v>
      </c>
      <c r="F51" s="306">
        <v>3054.3</v>
      </c>
      <c r="G51" s="306">
        <v>0</v>
      </c>
      <c r="H51" s="306">
        <v>800</v>
      </c>
      <c r="I51" s="306"/>
      <c r="J51" s="306"/>
      <c r="K51" s="306"/>
      <c r="L51" s="306"/>
      <c r="DE51">
        <v>287</v>
      </c>
      <c r="DF51" t="s">
        <v>125</v>
      </c>
      <c r="DG51" s="305">
        <v>577</v>
      </c>
    </row>
    <row r="52" spans="1:111">
      <c r="A52">
        <v>348</v>
      </c>
      <c r="B52" t="s">
        <v>152</v>
      </c>
      <c r="C52" s="306"/>
      <c r="D52" s="306"/>
      <c r="E52" s="306">
        <v>0</v>
      </c>
      <c r="F52" s="306">
        <v>315.35000000000002</v>
      </c>
      <c r="G52" s="306"/>
      <c r="H52" s="306"/>
      <c r="I52" s="306"/>
      <c r="J52" s="306"/>
      <c r="K52" s="306"/>
      <c r="L52" s="306"/>
      <c r="DE52">
        <v>324</v>
      </c>
      <c r="DF52" t="s">
        <v>144</v>
      </c>
      <c r="DG52" s="305">
        <v>1000</v>
      </c>
    </row>
    <row r="53" spans="1:111">
      <c r="A53">
        <v>373</v>
      </c>
      <c r="B53" t="s">
        <v>625</v>
      </c>
      <c r="C53" s="306"/>
      <c r="D53" s="306"/>
      <c r="E53" s="306"/>
      <c r="F53" s="306"/>
      <c r="G53" s="306">
        <v>0</v>
      </c>
      <c r="H53" s="306">
        <v>8159.34</v>
      </c>
      <c r="I53" s="306"/>
      <c r="J53" s="306"/>
      <c r="K53" s="306">
        <v>0</v>
      </c>
      <c r="L53" s="306">
        <v>5968933.5300000003</v>
      </c>
      <c r="DE53">
        <v>343</v>
      </c>
      <c r="DF53" t="s">
        <v>147</v>
      </c>
      <c r="DG53" s="305">
        <v>1634528</v>
      </c>
    </row>
    <row r="54" spans="1:111">
      <c r="A54">
        <v>378</v>
      </c>
      <c r="B54" t="s">
        <v>628</v>
      </c>
      <c r="C54" s="306">
        <v>0</v>
      </c>
      <c r="D54" s="306">
        <v>249</v>
      </c>
      <c r="E54" s="306">
        <v>0</v>
      </c>
      <c r="F54" s="306">
        <v>800</v>
      </c>
      <c r="G54" s="306">
        <v>0</v>
      </c>
      <c r="H54" s="306">
        <v>800</v>
      </c>
      <c r="I54" s="306"/>
      <c r="J54" s="306"/>
      <c r="K54" s="306">
        <v>0</v>
      </c>
      <c r="L54" s="306">
        <v>1600</v>
      </c>
      <c r="DE54">
        <v>595</v>
      </c>
      <c r="DF54" t="s">
        <v>629</v>
      </c>
      <c r="DG54" s="305">
        <v>736818.36</v>
      </c>
    </row>
    <row r="55" spans="1:111">
      <c r="A55">
        <v>382</v>
      </c>
      <c r="B55" t="s">
        <v>1292</v>
      </c>
      <c r="C55" s="306">
        <v>0</v>
      </c>
      <c r="D55" s="306">
        <v>594.73</v>
      </c>
      <c r="E55" s="306"/>
      <c r="F55" s="306"/>
      <c r="G55" s="306"/>
      <c r="H55" s="306"/>
      <c r="I55" s="306"/>
      <c r="J55" s="306"/>
      <c r="K55" s="306"/>
      <c r="L55" s="306"/>
    </row>
    <row r="56" spans="1:111">
      <c r="A56">
        <v>383</v>
      </c>
      <c r="B56" t="s">
        <v>1293</v>
      </c>
      <c r="C56" s="306">
        <v>0</v>
      </c>
      <c r="D56" s="306">
        <v>1947.98</v>
      </c>
      <c r="E56" s="306">
        <v>50</v>
      </c>
      <c r="F56" s="306">
        <v>7916.2300000000005</v>
      </c>
      <c r="G56" s="306">
        <v>50</v>
      </c>
      <c r="H56" s="306">
        <v>0</v>
      </c>
      <c r="I56" s="306">
        <v>50</v>
      </c>
      <c r="J56" s="306">
        <v>0</v>
      </c>
      <c r="K56" s="306">
        <v>100</v>
      </c>
      <c r="L56" s="306">
        <v>0</v>
      </c>
    </row>
    <row r="57" spans="1:111">
      <c r="A57">
        <v>385</v>
      </c>
      <c r="B57" t="s">
        <v>727</v>
      </c>
      <c r="C57" s="306"/>
      <c r="D57" s="306"/>
      <c r="E57" s="306"/>
      <c r="F57" s="306"/>
      <c r="G57" s="306">
        <v>0</v>
      </c>
      <c r="H57" s="306">
        <v>9680.49</v>
      </c>
      <c r="I57" s="306"/>
      <c r="J57" s="306"/>
      <c r="K57" s="306"/>
      <c r="L57" s="306"/>
    </row>
    <row r="58" spans="1:111">
      <c r="A58">
        <v>512</v>
      </c>
      <c r="B58" t="s">
        <v>728</v>
      </c>
      <c r="C58" s="306">
        <v>0</v>
      </c>
      <c r="D58" s="306">
        <v>739.2</v>
      </c>
      <c r="E58" s="306">
        <v>0</v>
      </c>
      <c r="F58" s="306">
        <v>6916</v>
      </c>
      <c r="G58" s="306">
        <v>1323.42</v>
      </c>
      <c r="H58" s="306">
        <v>1371.6100000000001</v>
      </c>
      <c r="I58" s="306"/>
      <c r="J58" s="306"/>
      <c r="K58" s="306"/>
      <c r="L58" s="306"/>
    </row>
    <row r="59" spans="1:111">
      <c r="A59">
        <v>513</v>
      </c>
      <c r="B59" t="s">
        <v>169</v>
      </c>
      <c r="C59" s="306">
        <v>124163.45</v>
      </c>
      <c r="D59" s="306">
        <v>69970.209999999992</v>
      </c>
      <c r="E59" s="306">
        <v>3400</v>
      </c>
      <c r="F59" s="306">
        <v>14639672.720000001</v>
      </c>
      <c r="G59" s="306">
        <v>22801470.18</v>
      </c>
      <c r="H59" s="306">
        <v>1851514</v>
      </c>
      <c r="I59" s="306">
        <v>26753.02</v>
      </c>
      <c r="J59" s="306">
        <v>10440</v>
      </c>
      <c r="K59" s="306">
        <v>2200</v>
      </c>
      <c r="L59" s="306">
        <v>1990.41</v>
      </c>
    </row>
    <row r="60" spans="1:111">
      <c r="A60">
        <v>514</v>
      </c>
      <c r="B60" t="s">
        <v>170</v>
      </c>
      <c r="C60" s="306"/>
      <c r="D60" s="306"/>
      <c r="E60" s="306">
        <v>0</v>
      </c>
      <c r="F60" s="306">
        <v>150000000</v>
      </c>
      <c r="G60" s="306">
        <v>0</v>
      </c>
      <c r="H60" s="306">
        <v>6.7</v>
      </c>
      <c r="I60" s="306"/>
      <c r="J60" s="306"/>
      <c r="K60" s="306"/>
      <c r="L60" s="306"/>
    </row>
    <row r="61" spans="1:111">
      <c r="A61">
        <v>522</v>
      </c>
      <c r="B61" t="s">
        <v>172</v>
      </c>
      <c r="C61" s="306"/>
      <c r="D61" s="306"/>
      <c r="E61" s="306">
        <v>0</v>
      </c>
      <c r="F61" s="306">
        <v>350</v>
      </c>
      <c r="G61" s="306">
        <v>0</v>
      </c>
      <c r="H61" s="306">
        <v>357.44</v>
      </c>
      <c r="I61" s="306"/>
      <c r="J61" s="306"/>
      <c r="K61" s="306"/>
      <c r="L61" s="306"/>
    </row>
    <row r="62" spans="1:111">
      <c r="A62">
        <v>526</v>
      </c>
      <c r="B62" t="s">
        <v>1360</v>
      </c>
      <c r="C62" s="306">
        <v>0</v>
      </c>
      <c r="D62" s="306">
        <v>7758.74</v>
      </c>
      <c r="E62" s="306">
        <v>0</v>
      </c>
      <c r="F62" s="306">
        <v>863</v>
      </c>
      <c r="G62" s="306">
        <v>0</v>
      </c>
      <c r="H62" s="306">
        <v>18125.61</v>
      </c>
      <c r="I62" s="306"/>
      <c r="J62" s="306"/>
      <c r="K62" s="306"/>
      <c r="L62" s="306"/>
    </row>
    <row r="63" spans="1:111">
      <c r="A63">
        <v>551</v>
      </c>
      <c r="B63" t="s">
        <v>174</v>
      </c>
      <c r="C63" s="306"/>
      <c r="D63" s="306"/>
      <c r="E63" s="306"/>
      <c r="F63" s="306"/>
      <c r="G63" s="306">
        <v>50</v>
      </c>
      <c r="H63" s="306">
        <v>98098.14</v>
      </c>
      <c r="I63" s="306"/>
      <c r="J63" s="306"/>
      <c r="K63" s="306"/>
      <c r="L63" s="306"/>
    </row>
    <row r="64" spans="1:111">
      <c r="A64">
        <v>578</v>
      </c>
      <c r="B64" t="s">
        <v>177</v>
      </c>
      <c r="C64" s="306"/>
      <c r="D64" s="306"/>
      <c r="E64" s="306">
        <v>0</v>
      </c>
      <c r="F64" s="306">
        <v>6207</v>
      </c>
      <c r="G64" s="306">
        <v>0</v>
      </c>
      <c r="H64" s="306">
        <v>3260688.3499999996</v>
      </c>
      <c r="I64" s="306"/>
      <c r="J64" s="306"/>
      <c r="K64" s="306"/>
      <c r="L64" s="306"/>
    </row>
    <row r="65" spans="1:12">
      <c r="A65">
        <v>580</v>
      </c>
      <c r="B65" t="s">
        <v>178</v>
      </c>
      <c r="C65" s="306">
        <v>0</v>
      </c>
      <c r="D65" s="306">
        <v>1162.67</v>
      </c>
      <c r="E65" s="306">
        <v>0</v>
      </c>
      <c r="F65" s="306">
        <v>3733.4</v>
      </c>
      <c r="G65" s="306">
        <v>0</v>
      </c>
      <c r="H65" s="306">
        <v>4356.3500000000004</v>
      </c>
      <c r="I65" s="306"/>
      <c r="J65" s="306"/>
      <c r="K65" s="306">
        <v>0</v>
      </c>
      <c r="L65" s="306">
        <v>2565.31</v>
      </c>
    </row>
    <row r="66" spans="1:12">
      <c r="A66">
        <v>584</v>
      </c>
      <c r="B66" t="s">
        <v>179</v>
      </c>
      <c r="C66" s="306"/>
      <c r="D66" s="306"/>
      <c r="E66" s="306">
        <v>51.63</v>
      </c>
      <c r="F66" s="306">
        <v>0</v>
      </c>
      <c r="G66" s="306"/>
      <c r="H66" s="306"/>
      <c r="I66" s="306"/>
      <c r="J66" s="306"/>
      <c r="K66" s="306"/>
      <c r="L66" s="306"/>
    </row>
    <row r="67" spans="1:12">
      <c r="A67">
        <v>586</v>
      </c>
      <c r="B67" t="s">
        <v>181</v>
      </c>
      <c r="C67" s="306"/>
      <c r="D67" s="306"/>
      <c r="E67" s="306">
        <v>0</v>
      </c>
      <c r="F67" s="306">
        <v>503</v>
      </c>
      <c r="G67" s="306"/>
      <c r="H67" s="306"/>
      <c r="I67" s="306">
        <v>0</v>
      </c>
      <c r="J67" s="306">
        <v>1900</v>
      </c>
      <c r="K67" s="306">
        <v>0</v>
      </c>
      <c r="L67" s="306">
        <v>437.5</v>
      </c>
    </row>
    <row r="68" spans="1:12">
      <c r="A68">
        <v>587</v>
      </c>
      <c r="B68" t="s">
        <v>700</v>
      </c>
      <c r="C68" s="306">
        <v>0</v>
      </c>
      <c r="D68" s="306">
        <v>57</v>
      </c>
      <c r="E68" s="306"/>
      <c r="F68" s="306"/>
      <c r="G68" s="306"/>
      <c r="H68" s="306"/>
      <c r="I68" s="306"/>
      <c r="J68" s="306"/>
      <c r="K68" s="306">
        <v>0</v>
      </c>
      <c r="L68" s="306">
        <v>682.5</v>
      </c>
    </row>
    <row r="69" spans="1:12">
      <c r="A69">
        <v>590</v>
      </c>
      <c r="B69" t="s">
        <v>1388</v>
      </c>
      <c r="C69" s="306"/>
      <c r="D69" s="306"/>
      <c r="E69" s="306"/>
      <c r="F69" s="306"/>
      <c r="G69" s="306">
        <v>0</v>
      </c>
      <c r="H69" s="306">
        <v>542.4</v>
      </c>
      <c r="I69" s="306"/>
      <c r="J69" s="306"/>
      <c r="K69" s="306"/>
      <c r="L69" s="306"/>
    </row>
    <row r="70" spans="1:12">
      <c r="A70">
        <v>591</v>
      </c>
      <c r="B70" t="s">
        <v>701</v>
      </c>
      <c r="C70" s="306">
        <v>0</v>
      </c>
      <c r="D70" s="306">
        <v>1728.24</v>
      </c>
      <c r="E70" s="306">
        <v>0</v>
      </c>
      <c r="F70" s="306">
        <v>7266.38</v>
      </c>
      <c r="G70" s="306">
        <v>0</v>
      </c>
      <c r="H70" s="306">
        <v>16231.569999999998</v>
      </c>
      <c r="I70" s="306"/>
      <c r="J70" s="306"/>
      <c r="K70" s="306"/>
      <c r="L70" s="306"/>
    </row>
    <row r="71" spans="1:12">
      <c r="A71">
        <v>592</v>
      </c>
      <c r="B71" t="s">
        <v>634</v>
      </c>
      <c r="C71" s="306">
        <v>0</v>
      </c>
      <c r="D71" s="306">
        <v>405685.39</v>
      </c>
      <c r="E71" s="306">
        <v>0</v>
      </c>
      <c r="F71" s="306">
        <v>152437.10999999999</v>
      </c>
      <c r="G71" s="306">
        <v>0</v>
      </c>
      <c r="H71" s="306">
        <v>91969.9</v>
      </c>
      <c r="I71" s="306"/>
      <c r="J71" s="306"/>
      <c r="K71" s="306"/>
      <c r="L71" s="306"/>
    </row>
    <row r="72" spans="1:12">
      <c r="A72">
        <v>593</v>
      </c>
      <c r="B72" t="s">
        <v>1389</v>
      </c>
      <c r="C72" s="306"/>
      <c r="D72" s="306"/>
      <c r="E72" s="306">
        <v>0</v>
      </c>
      <c r="F72" s="306">
        <v>445483.57</v>
      </c>
      <c r="G72" s="306">
        <v>0</v>
      </c>
      <c r="H72" s="306">
        <v>198142.46000000002</v>
      </c>
      <c r="I72" s="306">
        <v>0</v>
      </c>
      <c r="J72" s="306">
        <v>370.05</v>
      </c>
      <c r="K72" s="306"/>
      <c r="L72" s="306"/>
    </row>
    <row r="73" spans="1:12">
      <c r="A73">
        <v>594</v>
      </c>
      <c r="B73" t="s">
        <v>97</v>
      </c>
      <c r="C73" s="306">
        <v>0</v>
      </c>
      <c r="D73" s="306">
        <v>340.07</v>
      </c>
      <c r="E73" s="306"/>
      <c r="F73" s="306"/>
      <c r="G73" s="306">
        <v>0</v>
      </c>
      <c r="H73" s="306">
        <v>1650</v>
      </c>
      <c r="I73" s="306"/>
      <c r="J73" s="306"/>
      <c r="K73" s="306"/>
      <c r="L73" s="306"/>
    </row>
    <row r="74" spans="1:12">
      <c r="A74">
        <v>599</v>
      </c>
      <c r="B74" t="s">
        <v>1297</v>
      </c>
      <c r="C74" s="306"/>
      <c r="D74" s="306"/>
      <c r="E74" s="306">
        <v>0</v>
      </c>
      <c r="F74" s="306">
        <v>334</v>
      </c>
      <c r="G74" s="306">
        <v>19743988.030000001</v>
      </c>
      <c r="H74" s="306">
        <v>86946.240000000005</v>
      </c>
      <c r="I74" s="306">
        <v>0</v>
      </c>
      <c r="J74" s="306">
        <v>19475.740000000002</v>
      </c>
      <c r="K74" s="306">
        <v>143.18</v>
      </c>
      <c r="L74" s="306">
        <v>5036</v>
      </c>
    </row>
    <row r="75" spans="1:12">
      <c r="A75">
        <v>650</v>
      </c>
      <c r="B75" t="s">
        <v>184</v>
      </c>
      <c r="C75" s="306"/>
      <c r="D75" s="306"/>
      <c r="E75" s="306"/>
      <c r="F75" s="306"/>
      <c r="G75" s="306">
        <v>0</v>
      </c>
      <c r="H75" s="306">
        <v>18646.010000000002</v>
      </c>
      <c r="I75" s="306"/>
      <c r="J75" s="306"/>
      <c r="K75" s="306">
        <v>0</v>
      </c>
      <c r="L75" s="306">
        <v>5021.0600000000004</v>
      </c>
    </row>
    <row r="76" spans="1:12">
      <c r="A76">
        <v>660</v>
      </c>
      <c r="B76" t="s">
        <v>185</v>
      </c>
      <c r="C76" s="306">
        <v>12167.31</v>
      </c>
      <c r="D76" s="306">
        <v>0</v>
      </c>
      <c r="E76" s="306">
        <v>2467.61</v>
      </c>
      <c r="F76" s="306">
        <v>0</v>
      </c>
      <c r="G76" s="306">
        <v>0</v>
      </c>
      <c r="H76" s="306">
        <v>2716.2</v>
      </c>
      <c r="I76" s="306">
        <v>3858.75</v>
      </c>
      <c r="J76" s="306">
        <v>0</v>
      </c>
      <c r="K76" s="306">
        <v>0</v>
      </c>
      <c r="L76" s="306">
        <v>170.3</v>
      </c>
    </row>
    <row r="77" spans="1:12">
      <c r="A77">
        <v>670</v>
      </c>
      <c r="B77" t="s">
        <v>187</v>
      </c>
      <c r="C77" s="306">
        <v>0</v>
      </c>
      <c r="D77" s="306">
        <v>4226.1099999999997</v>
      </c>
      <c r="E77" s="306">
        <v>0</v>
      </c>
      <c r="F77" s="306">
        <v>457263.42000000004</v>
      </c>
      <c r="G77" s="306">
        <v>0</v>
      </c>
      <c r="H77" s="306">
        <v>19745</v>
      </c>
      <c r="I77" s="306"/>
      <c r="J77" s="306"/>
      <c r="K77" s="306"/>
      <c r="L77" s="306"/>
    </row>
    <row r="78" spans="1:12">
      <c r="A78">
        <v>680</v>
      </c>
      <c r="B78" t="s">
        <v>188</v>
      </c>
      <c r="C78" s="306"/>
      <c r="D78" s="306"/>
      <c r="E78" s="306"/>
      <c r="F78" s="306"/>
      <c r="G78" s="306">
        <v>0</v>
      </c>
      <c r="H78" s="306">
        <v>6109.8600000000006</v>
      </c>
      <c r="I78" s="306"/>
      <c r="J78" s="306"/>
      <c r="K78" s="306"/>
      <c r="L78" s="306"/>
    </row>
    <row r="79" spans="1:12">
      <c r="A79">
        <v>683</v>
      </c>
      <c r="B79" t="s">
        <v>1299</v>
      </c>
      <c r="C79" s="306"/>
      <c r="D79" s="306"/>
      <c r="E79" s="306"/>
      <c r="F79" s="306"/>
      <c r="G79" s="306">
        <v>0</v>
      </c>
      <c r="H79" s="306">
        <v>412.78</v>
      </c>
      <c r="I79" s="306"/>
      <c r="J79" s="306"/>
      <c r="K79" s="306"/>
      <c r="L79" s="306"/>
    </row>
    <row r="80" spans="1:12">
      <c r="A80">
        <v>902</v>
      </c>
      <c r="B80" t="s">
        <v>200</v>
      </c>
      <c r="C80" s="306"/>
      <c r="D80" s="306"/>
      <c r="E80" s="306">
        <v>0</v>
      </c>
      <c r="F80" s="306">
        <v>3612.03</v>
      </c>
      <c r="G80" s="306">
        <v>0</v>
      </c>
      <c r="H80" s="306">
        <v>2006.68</v>
      </c>
      <c r="I80" s="306"/>
      <c r="J80" s="306"/>
      <c r="K80" s="306">
        <v>0</v>
      </c>
      <c r="L80" s="306">
        <v>0.44</v>
      </c>
    </row>
    <row r="81" spans="1:12">
      <c r="A81" t="s">
        <v>553</v>
      </c>
      <c r="B81" t="s">
        <v>605</v>
      </c>
      <c r="C81" s="306">
        <v>50</v>
      </c>
      <c r="D81" s="306">
        <v>842143.79999999981</v>
      </c>
      <c r="E81" s="306">
        <v>50</v>
      </c>
      <c r="F81" s="306">
        <v>29974444.75</v>
      </c>
      <c r="G81" s="306">
        <v>150</v>
      </c>
      <c r="H81" s="306">
        <v>46791493.839999989</v>
      </c>
      <c r="I81" s="306">
        <v>150</v>
      </c>
      <c r="J81" s="306">
        <v>37799735.789999999</v>
      </c>
      <c r="K81" s="306">
        <v>100</v>
      </c>
      <c r="L81" s="306">
        <v>5400170.2999999998</v>
      </c>
    </row>
    <row r="82" spans="1:12">
      <c r="A82" t="s">
        <v>554</v>
      </c>
      <c r="B82" t="s">
        <v>726</v>
      </c>
      <c r="C82" s="306">
        <v>268048115.06</v>
      </c>
      <c r="D82" s="306">
        <v>1198857735.46</v>
      </c>
      <c r="E82" s="306">
        <v>13759910.940000001</v>
      </c>
      <c r="F82" s="306">
        <v>5822122.3300000001</v>
      </c>
      <c r="G82" s="306">
        <v>572517.26000000013</v>
      </c>
      <c r="H82" s="306">
        <v>1039330706.2399999</v>
      </c>
      <c r="I82" s="306">
        <v>28518.35</v>
      </c>
      <c r="J82" s="306">
        <v>2248139624.5100002</v>
      </c>
      <c r="K82" s="306">
        <v>3979.64</v>
      </c>
      <c r="L82" s="306">
        <v>1802403652.4000001</v>
      </c>
    </row>
    <row r="83" spans="1:12">
      <c r="A83" t="s">
        <v>556</v>
      </c>
      <c r="B83" t="s">
        <v>714</v>
      </c>
      <c r="C83" s="306">
        <v>0</v>
      </c>
      <c r="D83" s="306">
        <v>7214109.3200000003</v>
      </c>
      <c r="E83" s="306">
        <v>546383.5</v>
      </c>
      <c r="F83" s="306">
        <v>202787.06999999998</v>
      </c>
      <c r="G83" s="306">
        <v>1099686.5</v>
      </c>
      <c r="H83" s="306">
        <v>5226151.21</v>
      </c>
      <c r="I83" s="306">
        <v>0</v>
      </c>
      <c r="J83" s="306">
        <v>2198660.0299999998</v>
      </c>
      <c r="K83" s="306">
        <v>0</v>
      </c>
      <c r="L83" s="306">
        <v>5674630.8700000001</v>
      </c>
    </row>
    <row r="84" spans="1:12">
      <c r="A84" t="s">
        <v>560</v>
      </c>
      <c r="B84" t="s">
        <v>603</v>
      </c>
      <c r="C84" s="306">
        <v>0</v>
      </c>
      <c r="D84" s="306">
        <v>302354.49</v>
      </c>
      <c r="E84" s="306">
        <v>0</v>
      </c>
      <c r="F84" s="306">
        <v>288037.08</v>
      </c>
      <c r="G84" s="306">
        <v>0</v>
      </c>
      <c r="H84" s="306">
        <v>24225.170000000002</v>
      </c>
      <c r="I84" s="306"/>
      <c r="J84" s="306"/>
      <c r="K84" s="306"/>
      <c r="L84" s="306"/>
    </row>
    <row r="85" spans="1:12">
      <c r="A85" t="s">
        <v>691</v>
      </c>
      <c r="B85" t="s">
        <v>1334</v>
      </c>
      <c r="C85" s="306">
        <v>591220075.02999985</v>
      </c>
      <c r="D85" s="306">
        <v>0</v>
      </c>
      <c r="E85" s="306">
        <v>612198311.1499995</v>
      </c>
      <c r="F85" s="306">
        <v>0</v>
      </c>
      <c r="G85" s="306">
        <v>463898475.55000007</v>
      </c>
      <c r="H85" s="306">
        <v>0</v>
      </c>
      <c r="I85" s="306">
        <v>550928419.28000057</v>
      </c>
      <c r="J85" s="306">
        <v>0</v>
      </c>
      <c r="K85" s="306">
        <v>409867002.69999963</v>
      </c>
      <c r="L85" s="306">
        <v>0</v>
      </c>
    </row>
    <row r="86" spans="1:12">
      <c r="A86" t="s">
        <v>562</v>
      </c>
      <c r="B86" t="s">
        <v>604</v>
      </c>
      <c r="C86" s="306">
        <v>0</v>
      </c>
      <c r="D86" s="306">
        <v>1933764.1499999994</v>
      </c>
      <c r="E86" s="306">
        <v>0</v>
      </c>
      <c r="F86" s="306">
        <v>347090.92</v>
      </c>
      <c r="G86" s="306">
        <v>0</v>
      </c>
      <c r="H86" s="306">
        <v>1827683.3500000006</v>
      </c>
      <c r="I86" s="306">
        <v>0</v>
      </c>
      <c r="J86" s="306">
        <v>4420.2</v>
      </c>
      <c r="K86" s="306">
        <v>0</v>
      </c>
      <c r="L86" s="306">
        <v>8806.3499999999985</v>
      </c>
    </row>
    <row r="87" spans="1:12">
      <c r="A87">
        <v>597</v>
      </c>
      <c r="B87" t="s">
        <v>704</v>
      </c>
      <c r="C87" s="306"/>
      <c r="D87" s="306"/>
      <c r="E87" s="306"/>
      <c r="F87" s="306"/>
      <c r="G87" s="306">
        <v>0</v>
      </c>
      <c r="H87" s="306">
        <v>1589.84</v>
      </c>
      <c r="I87" s="306"/>
      <c r="J87" s="306"/>
      <c r="K87" s="306">
        <v>150</v>
      </c>
      <c r="L87" s="306">
        <v>0</v>
      </c>
    </row>
    <row r="88" spans="1:12">
      <c r="A88">
        <v>201</v>
      </c>
      <c r="B88" t="s">
        <v>94</v>
      </c>
      <c r="C88" s="306"/>
      <c r="D88" s="306"/>
      <c r="E88" s="306">
        <v>0</v>
      </c>
      <c r="F88" s="306">
        <v>5533.12</v>
      </c>
      <c r="G88" s="306"/>
      <c r="H88" s="306"/>
      <c r="I88" s="306"/>
      <c r="J88" s="306"/>
      <c r="K88" s="306"/>
      <c r="L88" s="306"/>
    </row>
    <row r="89" spans="1:12">
      <c r="A89">
        <v>226</v>
      </c>
      <c r="B89" t="s">
        <v>106</v>
      </c>
      <c r="C89" s="306">
        <v>0</v>
      </c>
      <c r="D89" s="306">
        <v>1620.81</v>
      </c>
      <c r="E89" s="306"/>
      <c r="F89" s="306"/>
      <c r="G89" s="306"/>
      <c r="H89" s="306"/>
      <c r="I89" s="306"/>
      <c r="J89" s="306"/>
      <c r="K89" s="306"/>
      <c r="L89" s="306"/>
    </row>
    <row r="90" spans="1:12">
      <c r="A90">
        <v>862</v>
      </c>
      <c r="B90" t="s">
        <v>196</v>
      </c>
      <c r="C90" s="306"/>
      <c r="D90" s="306"/>
      <c r="E90" s="306">
        <v>0</v>
      </c>
      <c r="F90" s="306">
        <v>626.62</v>
      </c>
      <c r="G90" s="306"/>
      <c r="H90" s="306"/>
      <c r="I90" s="306"/>
      <c r="J90" s="306"/>
      <c r="K90" s="306"/>
      <c r="L90" s="306"/>
    </row>
    <row r="91" spans="1:12">
      <c r="A91">
        <v>344</v>
      </c>
      <c r="B91" t="s">
        <v>148</v>
      </c>
      <c r="C91" s="306">
        <v>0</v>
      </c>
      <c r="D91" s="306">
        <v>4641.7</v>
      </c>
      <c r="E91" s="306"/>
      <c r="F91" s="306"/>
      <c r="G91" s="306"/>
      <c r="H91" s="306"/>
      <c r="I91" s="306"/>
      <c r="J91" s="306"/>
      <c r="K91" s="306"/>
      <c r="L91" s="306"/>
    </row>
    <row r="92" spans="1:12">
      <c r="A92">
        <v>311</v>
      </c>
      <c r="B92" t="s">
        <v>141</v>
      </c>
      <c r="C92" s="306">
        <v>0</v>
      </c>
      <c r="D92" s="306">
        <v>364.28000000000003</v>
      </c>
      <c r="E92" s="306">
        <v>0</v>
      </c>
      <c r="F92" s="306">
        <v>2200.86</v>
      </c>
      <c r="G92" s="306">
        <v>0</v>
      </c>
      <c r="H92" s="306">
        <v>2950.1</v>
      </c>
      <c r="I92" s="306"/>
      <c r="J92" s="306"/>
      <c r="K92" s="306"/>
      <c r="L92" s="306"/>
    </row>
    <row r="93" spans="1:12">
      <c r="A93">
        <v>595</v>
      </c>
      <c r="B93" t="s">
        <v>629</v>
      </c>
      <c r="C93" s="306">
        <v>0</v>
      </c>
      <c r="D93" s="306">
        <v>64</v>
      </c>
      <c r="E93" s="306">
        <v>0</v>
      </c>
      <c r="F93" s="306">
        <v>26405.179999999997</v>
      </c>
      <c r="G93" s="306">
        <v>0</v>
      </c>
      <c r="H93" s="306">
        <v>7517.77</v>
      </c>
      <c r="I93" s="306"/>
      <c r="J93" s="306"/>
      <c r="K93" s="306"/>
      <c r="L93" s="306"/>
    </row>
    <row r="94" spans="1:12">
      <c r="A94">
        <v>221</v>
      </c>
      <c r="B94" t="s">
        <v>101</v>
      </c>
      <c r="C94" s="306">
        <v>0</v>
      </c>
      <c r="D94" s="306">
        <v>40.17</v>
      </c>
      <c r="E94" s="306"/>
      <c r="F94" s="306"/>
      <c r="G94" s="306"/>
      <c r="H94" s="306"/>
      <c r="I94" s="306"/>
      <c r="J94" s="306"/>
      <c r="K94" s="306">
        <v>0</v>
      </c>
      <c r="L94" s="306">
        <v>32.65</v>
      </c>
    </row>
    <row r="95" spans="1:12">
      <c r="A95">
        <v>203</v>
      </c>
      <c r="B95" t="s">
        <v>95</v>
      </c>
      <c r="C95" s="306"/>
      <c r="D95" s="306"/>
      <c r="E95" s="306">
        <v>0</v>
      </c>
      <c r="F95" s="306">
        <v>3734.13</v>
      </c>
      <c r="G95" s="306">
        <v>0</v>
      </c>
      <c r="H95" s="306">
        <v>0.02</v>
      </c>
      <c r="I95" s="306"/>
      <c r="J95" s="306"/>
      <c r="K95" s="306">
        <v>0</v>
      </c>
      <c r="L95" s="306">
        <v>206.13</v>
      </c>
    </row>
    <row r="96" spans="1:12">
      <c r="A96">
        <v>301</v>
      </c>
      <c r="B96" t="s">
        <v>137</v>
      </c>
      <c r="C96" s="306"/>
      <c r="D96" s="306"/>
      <c r="E96" s="306">
        <v>0</v>
      </c>
      <c r="F96" s="306">
        <v>1800000</v>
      </c>
      <c r="G96" s="306"/>
      <c r="H96" s="306"/>
      <c r="I96" s="306"/>
      <c r="J96" s="306"/>
      <c r="K96" s="306"/>
      <c r="L96" s="306"/>
    </row>
    <row r="97" spans="1:12">
      <c r="A97">
        <v>141</v>
      </c>
      <c r="B97" t="s">
        <v>73</v>
      </c>
      <c r="C97" s="306"/>
      <c r="D97" s="306"/>
      <c r="E97" s="306">
        <v>0</v>
      </c>
      <c r="F97" s="306">
        <v>4146</v>
      </c>
      <c r="G97" s="306"/>
      <c r="H97" s="306"/>
      <c r="I97" s="306"/>
      <c r="J97" s="306"/>
      <c r="K97" s="306"/>
      <c r="L97" s="306"/>
    </row>
    <row r="98" spans="1:12">
      <c r="A98">
        <v>387</v>
      </c>
      <c r="B98" t="s">
        <v>1364</v>
      </c>
      <c r="C98" s="306"/>
      <c r="D98" s="306"/>
      <c r="E98" s="306">
        <v>0</v>
      </c>
      <c r="F98" s="306">
        <v>144</v>
      </c>
      <c r="G98" s="306"/>
      <c r="H98" s="306"/>
      <c r="I98" s="306"/>
      <c r="J98" s="306"/>
      <c r="K98" s="306"/>
      <c r="L98" s="306"/>
    </row>
    <row r="99" spans="1:12">
      <c r="A99">
        <v>417</v>
      </c>
      <c r="B99" t="s">
        <v>156</v>
      </c>
      <c r="C99" s="306"/>
      <c r="D99" s="306"/>
      <c r="E99" s="306">
        <v>0</v>
      </c>
      <c r="F99" s="306">
        <v>8417.75</v>
      </c>
      <c r="G99" s="306">
        <v>0</v>
      </c>
      <c r="H99" s="306">
        <v>65509</v>
      </c>
      <c r="I99" s="306"/>
      <c r="J99" s="306"/>
      <c r="K99" s="306"/>
      <c r="L99" s="306"/>
    </row>
    <row r="100" spans="1:12">
      <c r="A100">
        <v>907</v>
      </c>
      <c r="B100" t="s">
        <v>205</v>
      </c>
      <c r="C100" s="306"/>
      <c r="D100" s="306"/>
      <c r="E100" s="306">
        <v>0</v>
      </c>
      <c r="F100" s="306">
        <v>791.67</v>
      </c>
      <c r="G100" s="306"/>
      <c r="H100" s="306"/>
      <c r="I100" s="306"/>
      <c r="J100" s="306"/>
      <c r="K100" s="306"/>
      <c r="L100" s="306"/>
    </row>
    <row r="101" spans="1:12">
      <c r="A101">
        <v>661</v>
      </c>
      <c r="B101" t="s">
        <v>186</v>
      </c>
      <c r="C101" s="306"/>
      <c r="D101" s="306"/>
      <c r="E101" s="306"/>
      <c r="F101" s="306"/>
      <c r="G101" s="306">
        <v>0</v>
      </c>
      <c r="H101" s="306">
        <v>31795.53</v>
      </c>
      <c r="I101" s="306"/>
      <c r="J101" s="306"/>
      <c r="K101" s="306"/>
      <c r="L101" s="306"/>
    </row>
    <row r="102" spans="1:12">
      <c r="A102">
        <v>138</v>
      </c>
      <c r="B102" t="s">
        <v>71</v>
      </c>
      <c r="C102" s="306"/>
      <c r="D102" s="306"/>
      <c r="E102" s="306"/>
      <c r="F102" s="306"/>
      <c r="G102" s="306">
        <v>0</v>
      </c>
      <c r="H102" s="306">
        <v>16146.82</v>
      </c>
      <c r="I102" s="306"/>
      <c r="J102" s="306"/>
      <c r="K102" s="306"/>
      <c r="L102" s="306"/>
    </row>
    <row r="103" spans="1:12">
      <c r="A103">
        <v>903</v>
      </c>
      <c r="B103" t="s">
        <v>201</v>
      </c>
      <c r="C103" s="306"/>
      <c r="D103" s="306"/>
      <c r="E103" s="306"/>
      <c r="F103" s="306"/>
      <c r="G103" s="306">
        <v>0</v>
      </c>
      <c r="H103" s="306">
        <v>30</v>
      </c>
      <c r="I103" s="306"/>
      <c r="J103" s="306"/>
      <c r="K103" s="306"/>
      <c r="L103" s="306"/>
    </row>
    <row r="104" spans="1:12">
      <c r="A104">
        <v>904</v>
      </c>
      <c r="B104" t="s">
        <v>202</v>
      </c>
      <c r="C104" s="306"/>
      <c r="D104" s="306"/>
      <c r="E104" s="306"/>
      <c r="F104" s="306"/>
      <c r="G104" s="306">
        <v>0</v>
      </c>
      <c r="H104" s="306">
        <v>703.5</v>
      </c>
      <c r="I104" s="306"/>
      <c r="J104" s="306"/>
      <c r="K104" s="306"/>
      <c r="L104" s="306"/>
    </row>
    <row r="105" spans="1:12">
      <c r="A105">
        <v>596</v>
      </c>
      <c r="B105" t="s">
        <v>1296</v>
      </c>
      <c r="C105" s="306"/>
      <c r="D105" s="306"/>
      <c r="E105" s="306"/>
      <c r="F105" s="306"/>
      <c r="G105" s="306">
        <v>0</v>
      </c>
      <c r="H105" s="306">
        <v>621.20000000000005</v>
      </c>
      <c r="I105" s="306"/>
      <c r="J105" s="306"/>
      <c r="K105" s="306"/>
      <c r="L105" s="306"/>
    </row>
    <row r="106" spans="1:12">
      <c r="A106">
        <v>376</v>
      </c>
      <c r="B106" t="s">
        <v>627</v>
      </c>
      <c r="C106" s="306"/>
      <c r="D106" s="306"/>
      <c r="E106" s="306"/>
      <c r="F106" s="306"/>
      <c r="G106" s="306">
        <v>0</v>
      </c>
      <c r="H106" s="306">
        <v>40</v>
      </c>
      <c r="I106" s="306"/>
      <c r="J106" s="306"/>
      <c r="K106" s="306"/>
      <c r="L106" s="306"/>
    </row>
    <row r="107" spans="1:12">
      <c r="A107">
        <v>867</v>
      </c>
      <c r="B107" t="s">
        <v>198</v>
      </c>
      <c r="C107" s="306"/>
      <c r="D107" s="306"/>
      <c r="E107" s="306"/>
      <c r="F107" s="306"/>
      <c r="G107" s="306"/>
      <c r="H107" s="306"/>
      <c r="I107" s="306"/>
      <c r="J107" s="306"/>
      <c r="K107" s="306">
        <v>0</v>
      </c>
      <c r="L107" s="306">
        <v>0.14000000000000001</v>
      </c>
    </row>
    <row r="108" spans="1:12">
      <c r="A108">
        <v>1201</v>
      </c>
      <c r="B108" t="s">
        <v>238</v>
      </c>
      <c r="C108" s="306"/>
      <c r="D108" s="306"/>
      <c r="E108" s="306"/>
      <c r="F108" s="306"/>
      <c r="G108" s="306"/>
      <c r="H108" s="306"/>
      <c r="I108" s="306"/>
      <c r="J108" s="306"/>
      <c r="K108" s="306">
        <v>0</v>
      </c>
      <c r="L108" s="306">
        <v>5280.61</v>
      </c>
    </row>
    <row r="109" spans="1:12">
      <c r="A109">
        <v>244</v>
      </c>
      <c r="B109" t="s">
        <v>109</v>
      </c>
      <c r="C109" s="306"/>
      <c r="D109" s="306"/>
      <c r="E109" s="306"/>
      <c r="F109" s="306"/>
      <c r="G109" s="306"/>
      <c r="H109" s="306"/>
      <c r="I109" s="306"/>
      <c r="J109" s="306"/>
      <c r="K109" s="306">
        <v>50</v>
      </c>
      <c r="L109" s="306">
        <v>0</v>
      </c>
    </row>
    <row r="149" spans="1:115">
      <c r="C149" t="s">
        <v>1418</v>
      </c>
      <c r="D149" t="s">
        <v>1419</v>
      </c>
      <c r="E149" t="s">
        <v>1418</v>
      </c>
      <c r="F149" t="s">
        <v>1419</v>
      </c>
      <c r="G149" t="s">
        <v>1418</v>
      </c>
      <c r="H149" t="s">
        <v>1419</v>
      </c>
      <c r="I149" t="s">
        <v>1418</v>
      </c>
      <c r="J149" t="s">
        <v>1419</v>
      </c>
      <c r="K149" t="s">
        <v>1418</v>
      </c>
      <c r="L149" t="s">
        <v>1419</v>
      </c>
      <c r="M149" t="s">
        <v>1418</v>
      </c>
      <c r="N149" t="s">
        <v>1419</v>
      </c>
      <c r="O149" t="s">
        <v>1418</v>
      </c>
      <c r="P149" t="s">
        <v>1419</v>
      </c>
      <c r="Q149" t="s">
        <v>1418</v>
      </c>
      <c r="R149" t="s">
        <v>1419</v>
      </c>
      <c r="S149" t="s">
        <v>1418</v>
      </c>
      <c r="T149" t="s">
        <v>1419</v>
      </c>
      <c r="U149" t="s">
        <v>1418</v>
      </c>
      <c r="V149" t="s">
        <v>1419</v>
      </c>
      <c r="W149" t="s">
        <v>1418</v>
      </c>
      <c r="X149" t="s">
        <v>1419</v>
      </c>
      <c r="Y149" t="s">
        <v>1418</v>
      </c>
      <c r="Z149" t="s">
        <v>1419</v>
      </c>
      <c r="AD149" t="s">
        <v>1418</v>
      </c>
      <c r="AE149" t="s">
        <v>1419</v>
      </c>
      <c r="AF149" t="s">
        <v>1418</v>
      </c>
      <c r="AG149" t="s">
        <v>1419</v>
      </c>
      <c r="AH149" t="s">
        <v>1418</v>
      </c>
      <c r="AI149" t="s">
        <v>1419</v>
      </c>
      <c r="AJ149" t="s">
        <v>1418</v>
      </c>
      <c r="AK149" t="s">
        <v>1419</v>
      </c>
      <c r="AL149" t="s">
        <v>1418</v>
      </c>
      <c r="AM149" t="s">
        <v>1419</v>
      </c>
      <c r="AN149" t="s">
        <v>1418</v>
      </c>
      <c r="AO149" t="s">
        <v>1419</v>
      </c>
      <c r="AP149" t="s">
        <v>1418</v>
      </c>
      <c r="AQ149" t="s">
        <v>1419</v>
      </c>
      <c r="AR149" t="s">
        <v>1418</v>
      </c>
      <c r="AS149" t="s">
        <v>1419</v>
      </c>
      <c r="AT149" t="s">
        <v>1418</v>
      </c>
      <c r="AU149" t="s">
        <v>1419</v>
      </c>
      <c r="AV149" t="s">
        <v>1418</v>
      </c>
      <c r="AW149" t="s">
        <v>1419</v>
      </c>
      <c r="AX149" t="s">
        <v>1418</v>
      </c>
      <c r="AY149" t="s">
        <v>1419</v>
      </c>
      <c r="AZ149" t="s">
        <v>1418</v>
      </c>
      <c r="BA149" t="s">
        <v>1419</v>
      </c>
      <c r="BE149" t="s">
        <v>1418</v>
      </c>
      <c r="BF149" t="s">
        <v>1419</v>
      </c>
      <c r="BG149" t="s">
        <v>1418</v>
      </c>
      <c r="BH149" t="s">
        <v>1419</v>
      </c>
      <c r="BI149" t="s">
        <v>1418</v>
      </c>
      <c r="BJ149" t="s">
        <v>1419</v>
      </c>
      <c r="BK149" t="s">
        <v>1418</v>
      </c>
      <c r="BL149" t="s">
        <v>1419</v>
      </c>
      <c r="BM149" t="s">
        <v>1418</v>
      </c>
      <c r="BN149" t="s">
        <v>1419</v>
      </c>
      <c r="BO149" t="s">
        <v>1418</v>
      </c>
      <c r="BP149" t="s">
        <v>1419</v>
      </c>
      <c r="BQ149" t="s">
        <v>1418</v>
      </c>
      <c r="BR149" t="s">
        <v>1419</v>
      </c>
      <c r="BS149" t="s">
        <v>1418</v>
      </c>
      <c r="BT149" t="s">
        <v>1419</v>
      </c>
      <c r="BU149" t="s">
        <v>1418</v>
      </c>
      <c r="BV149" t="s">
        <v>1419</v>
      </c>
      <c r="BW149" t="s">
        <v>1418</v>
      </c>
      <c r="BX149" t="s">
        <v>1419</v>
      </c>
      <c r="BY149" t="s">
        <v>1418</v>
      </c>
      <c r="BZ149" t="s">
        <v>1419</v>
      </c>
      <c r="CA149" t="s">
        <v>1418</v>
      </c>
      <c r="CB149" t="s">
        <v>1419</v>
      </c>
      <c r="CF149" t="s">
        <v>1418</v>
      </c>
      <c r="CG149" t="s">
        <v>1419</v>
      </c>
      <c r="CH149" t="s">
        <v>1418</v>
      </c>
      <c r="CI149" t="s">
        <v>1419</v>
      </c>
      <c r="CJ149" t="s">
        <v>1418</v>
      </c>
      <c r="CK149" t="s">
        <v>1419</v>
      </c>
      <c r="CL149" t="s">
        <v>1418</v>
      </c>
      <c r="CM149" t="s">
        <v>1419</v>
      </c>
      <c r="CN149" t="s">
        <v>1418</v>
      </c>
      <c r="CO149" t="s">
        <v>1419</v>
      </c>
      <c r="CP149" t="s">
        <v>1418</v>
      </c>
      <c r="CQ149" t="s">
        <v>1419</v>
      </c>
      <c r="CR149" t="s">
        <v>1418</v>
      </c>
      <c r="CS149" t="s">
        <v>1419</v>
      </c>
      <c r="CT149" t="s">
        <v>1418</v>
      </c>
      <c r="CU149" t="s">
        <v>1419</v>
      </c>
      <c r="CV149" t="s">
        <v>1418</v>
      </c>
      <c r="CW149" t="s">
        <v>1419</v>
      </c>
      <c r="CX149" t="s">
        <v>1418</v>
      </c>
      <c r="CY149" t="s">
        <v>1419</v>
      </c>
      <c r="CZ149" t="s">
        <v>1418</v>
      </c>
      <c r="DA149" t="s">
        <v>1419</v>
      </c>
      <c r="DB149" t="s">
        <v>1418</v>
      </c>
      <c r="DC149" t="s">
        <v>1419</v>
      </c>
      <c r="DG149" t="s">
        <v>1419</v>
      </c>
    </row>
    <row r="150" spans="1:115">
      <c r="C150">
        <v>1</v>
      </c>
      <c r="D150">
        <v>2</v>
      </c>
      <c r="E150">
        <v>3</v>
      </c>
      <c r="F150">
        <v>4</v>
      </c>
      <c r="G150">
        <v>5</v>
      </c>
      <c r="H150">
        <v>6</v>
      </c>
      <c r="I150">
        <v>7</v>
      </c>
      <c r="J150">
        <v>8</v>
      </c>
      <c r="K150">
        <v>9</v>
      </c>
      <c r="L150">
        <v>10</v>
      </c>
      <c r="M150">
        <v>11</v>
      </c>
      <c r="N150">
        <v>12</v>
      </c>
      <c r="O150">
        <v>13</v>
      </c>
      <c r="P150">
        <v>14</v>
      </c>
      <c r="Q150">
        <v>15</v>
      </c>
      <c r="R150">
        <v>16</v>
      </c>
      <c r="S150">
        <v>17</v>
      </c>
      <c r="T150">
        <v>18</v>
      </c>
      <c r="U150">
        <v>19</v>
      </c>
      <c r="V150">
        <v>20</v>
      </c>
      <c r="W150">
        <v>21</v>
      </c>
      <c r="X150">
        <v>22</v>
      </c>
      <c r="Y150">
        <v>23</v>
      </c>
      <c r="Z150">
        <v>24</v>
      </c>
    </row>
    <row r="151" spans="1:115">
      <c r="A151">
        <f t="shared" ref="A151:B151" si="0">A2</f>
        <v>0</v>
      </c>
      <c r="B151">
        <f t="shared" si="0"/>
        <v>0</v>
      </c>
      <c r="C151" t="str">
        <f>C2&amp;C149</f>
        <v>EneroDébitos</v>
      </c>
      <c r="D151" t="str">
        <f t="shared" ref="D151:BO151" si="1">D2&amp;D149</f>
        <v>EneroCréditos</v>
      </c>
      <c r="E151" t="str">
        <f t="shared" si="1"/>
        <v>FebreroDébitos</v>
      </c>
      <c r="F151" t="str">
        <f t="shared" si="1"/>
        <v>FebreroCréditos</v>
      </c>
      <c r="G151" t="str">
        <f t="shared" si="1"/>
        <v>MarzoDébitos</v>
      </c>
      <c r="H151" t="str">
        <f t="shared" si="1"/>
        <v>MarzoCréditos</v>
      </c>
      <c r="I151" t="str">
        <f t="shared" si="1"/>
        <v>AbrilDébitos</v>
      </c>
      <c r="J151" t="str">
        <f t="shared" si="1"/>
        <v>AbrilCréditos</v>
      </c>
      <c r="K151" t="str">
        <f t="shared" si="1"/>
        <v>MayoDébitos</v>
      </c>
      <c r="L151" t="str">
        <f t="shared" si="1"/>
        <v>MayoCréditos</v>
      </c>
      <c r="M151" t="str">
        <f t="shared" si="1"/>
        <v>Aún no hay mesDébitos</v>
      </c>
      <c r="N151" t="str">
        <f t="shared" si="1"/>
        <v>Aún no hay mesCréditos</v>
      </c>
      <c r="O151" t="str">
        <f t="shared" si="1"/>
        <v>Aún no hay mesDébitos</v>
      </c>
      <c r="P151" t="str">
        <f t="shared" si="1"/>
        <v>Aún no hay mesCréditos</v>
      </c>
      <c r="Q151" t="str">
        <f t="shared" si="1"/>
        <v>Aún no hay mesDébitos</v>
      </c>
      <c r="R151" t="str">
        <f t="shared" si="1"/>
        <v>Aún no hay mesCréditos</v>
      </c>
      <c r="S151" t="str">
        <f t="shared" si="1"/>
        <v>Aún no hay mesDébitos</v>
      </c>
      <c r="T151" t="str">
        <f t="shared" si="1"/>
        <v>Aún no hay mesCréditos</v>
      </c>
      <c r="U151" t="str">
        <f t="shared" si="1"/>
        <v>Aún no hay mesDébitos</v>
      </c>
      <c r="V151" t="str">
        <f t="shared" si="1"/>
        <v>Aún no hay mesCréditos</v>
      </c>
      <c r="W151" t="str">
        <f t="shared" si="1"/>
        <v>Aún no hay mesDébitos</v>
      </c>
      <c r="X151" t="str">
        <f t="shared" si="1"/>
        <v>Aún no hay mesCréditos</v>
      </c>
      <c r="Y151" t="str">
        <f t="shared" si="1"/>
        <v>Aún no hay mesDébitos</v>
      </c>
      <c r="Z151" t="str">
        <f t="shared" si="1"/>
        <v>Aún no hay mesCréditos</v>
      </c>
      <c r="AA151" t="str">
        <f t="shared" si="1"/>
        <v/>
      </c>
      <c r="AB151" t="str">
        <f t="shared" si="1"/>
        <v/>
      </c>
      <c r="AC151" t="str">
        <f t="shared" si="1"/>
        <v/>
      </c>
      <c r="AD151" t="str">
        <f t="shared" si="1"/>
        <v>EneroDébitos</v>
      </c>
      <c r="AE151" t="str">
        <f t="shared" si="1"/>
        <v>EneroCréditos</v>
      </c>
      <c r="AF151" t="str">
        <f t="shared" si="1"/>
        <v>FebreroDébitos</v>
      </c>
      <c r="AG151" t="str">
        <f t="shared" si="1"/>
        <v>FebreroCréditos</v>
      </c>
      <c r="AH151" t="str">
        <f t="shared" si="1"/>
        <v>MarzoDébitos</v>
      </c>
      <c r="AI151" t="str">
        <f t="shared" si="1"/>
        <v>MarzoCréditos</v>
      </c>
      <c r="AJ151" t="str">
        <f t="shared" si="1"/>
        <v>AbrilDébitos</v>
      </c>
      <c r="AK151" t="str">
        <f t="shared" si="1"/>
        <v>AbrilCréditos</v>
      </c>
      <c r="AL151" t="str">
        <f t="shared" si="1"/>
        <v>MayoDébitos</v>
      </c>
      <c r="AM151" t="str">
        <f t="shared" si="1"/>
        <v>MayoCréditos</v>
      </c>
      <c r="AN151" t="str">
        <f t="shared" si="1"/>
        <v>Aún no hay mesDébitos</v>
      </c>
      <c r="AO151" t="str">
        <f t="shared" si="1"/>
        <v>Aún no hay mesCréditos</v>
      </c>
      <c r="AP151" t="str">
        <f t="shared" si="1"/>
        <v>Aún no hay mesDébitos</v>
      </c>
      <c r="AQ151" t="str">
        <f t="shared" si="1"/>
        <v>Aún no hay mesCréditos</v>
      </c>
      <c r="AR151" t="str">
        <f t="shared" si="1"/>
        <v>Aún no hay mesDébitos</v>
      </c>
      <c r="AS151" t="str">
        <f t="shared" si="1"/>
        <v>Aún no hay mesCréditos</v>
      </c>
      <c r="AT151" t="str">
        <f t="shared" si="1"/>
        <v>Aún no hay mesDébitos</v>
      </c>
      <c r="AU151" t="str">
        <f t="shared" si="1"/>
        <v>Aún no hay mesCréditos</v>
      </c>
      <c r="AV151" t="str">
        <f t="shared" si="1"/>
        <v>Aún no hay mesDébitos</v>
      </c>
      <c r="AW151" t="str">
        <f t="shared" si="1"/>
        <v>Aún no hay mesCréditos</v>
      </c>
      <c r="AX151" t="str">
        <f t="shared" si="1"/>
        <v>Aún no hay mesDébitos</v>
      </c>
      <c r="AY151" t="str">
        <f t="shared" si="1"/>
        <v>Aún no hay mesCréditos</v>
      </c>
      <c r="AZ151" t="str">
        <f t="shared" si="1"/>
        <v>Aún no hay mesDébitos</v>
      </c>
      <c r="BA151" t="str">
        <f t="shared" si="1"/>
        <v>Aún no hay mesCréditos</v>
      </c>
      <c r="BB151" t="str">
        <f t="shared" si="1"/>
        <v/>
      </c>
      <c r="BC151" t="str">
        <f t="shared" si="1"/>
        <v/>
      </c>
      <c r="BD151" t="str">
        <f t="shared" si="1"/>
        <v/>
      </c>
      <c r="BE151" t="str">
        <f t="shared" si="1"/>
        <v>EneroDébitos</v>
      </c>
      <c r="BF151" t="str">
        <f t="shared" si="1"/>
        <v>EneroCréditos</v>
      </c>
      <c r="BG151" t="str">
        <f t="shared" si="1"/>
        <v>FebreroDébitos</v>
      </c>
      <c r="BH151" t="str">
        <f t="shared" si="1"/>
        <v>FebreroCréditos</v>
      </c>
      <c r="BI151" t="str">
        <f t="shared" si="1"/>
        <v>MarzoDébitos</v>
      </c>
      <c r="BJ151" t="str">
        <f t="shared" si="1"/>
        <v>MarzoCréditos</v>
      </c>
      <c r="BK151" t="str">
        <f t="shared" si="1"/>
        <v>AbrilDébitos</v>
      </c>
      <c r="BL151" t="str">
        <f t="shared" si="1"/>
        <v>AbrilCréditos</v>
      </c>
      <c r="BM151" t="str">
        <f t="shared" si="1"/>
        <v>MayoDébitos</v>
      </c>
      <c r="BN151" t="str">
        <f t="shared" si="1"/>
        <v>MayoCréditos</v>
      </c>
      <c r="BO151" t="str">
        <f t="shared" si="1"/>
        <v>Aún no hay mesDébitos</v>
      </c>
      <c r="BP151" t="str">
        <f t="shared" ref="BP151:DF151" si="2">BP2&amp;BP149</f>
        <v>Aún no hay mesCréditos</v>
      </c>
      <c r="BQ151" t="str">
        <f t="shared" si="2"/>
        <v>Aún no hay mesDébitos</v>
      </c>
      <c r="BR151" t="str">
        <f t="shared" si="2"/>
        <v>Aún no hay mesCréditos</v>
      </c>
      <c r="BS151" t="str">
        <f t="shared" si="2"/>
        <v>Aún no hay mesDébitos</v>
      </c>
      <c r="BT151" t="str">
        <f t="shared" si="2"/>
        <v>Aún no hay mesCréditos</v>
      </c>
      <c r="BU151" t="str">
        <f t="shared" si="2"/>
        <v>Aún no hay mesDébitos</v>
      </c>
      <c r="BV151" t="str">
        <f t="shared" si="2"/>
        <v>Aún no hay mesCréditos</v>
      </c>
      <c r="BW151" t="str">
        <f t="shared" si="2"/>
        <v>Aún no hay mesDébitos</v>
      </c>
      <c r="BX151" t="str">
        <f t="shared" si="2"/>
        <v>Aún no hay mesCréditos</v>
      </c>
      <c r="BY151" t="str">
        <f t="shared" si="2"/>
        <v>Aún no hay mesDébitos</v>
      </c>
      <c r="BZ151" t="str">
        <f t="shared" si="2"/>
        <v>Aún no hay mesCréditos</v>
      </c>
      <c r="CA151" t="str">
        <f t="shared" si="2"/>
        <v>Aún no hay mesDébitos</v>
      </c>
      <c r="CB151" t="str">
        <f t="shared" si="2"/>
        <v>Aún no hay mesCréditos</v>
      </c>
      <c r="CC151" t="str">
        <f t="shared" si="2"/>
        <v/>
      </c>
      <c r="CD151" t="str">
        <f t="shared" si="2"/>
        <v/>
      </c>
      <c r="CE151" t="str">
        <f t="shared" si="2"/>
        <v/>
      </c>
      <c r="CF151" t="str">
        <f t="shared" si="2"/>
        <v>Aún no hay mesDébitos</v>
      </c>
      <c r="CG151" t="str">
        <f t="shared" si="2"/>
        <v>Aún no hay mesCréditos</v>
      </c>
      <c r="CH151" t="str">
        <f t="shared" si="2"/>
        <v>Aún no hay mesDébitos</v>
      </c>
      <c r="CI151" t="str">
        <f t="shared" si="2"/>
        <v>Aún no hay mesCréditos</v>
      </c>
      <c r="CJ151" t="str">
        <f t="shared" si="2"/>
        <v>Aún no hay mesDébitos</v>
      </c>
      <c r="CK151" t="str">
        <f t="shared" si="2"/>
        <v>Aún no hay mesCréditos</v>
      </c>
      <c r="CL151" t="str">
        <f t="shared" si="2"/>
        <v>Aún no hay mesDébitos</v>
      </c>
      <c r="CM151" t="str">
        <f t="shared" si="2"/>
        <v>Aún no hay mesCréditos</v>
      </c>
      <c r="CN151" t="str">
        <f t="shared" si="2"/>
        <v>Aún no hay mesDébitos</v>
      </c>
      <c r="CO151" t="str">
        <f t="shared" si="2"/>
        <v>Aún no hay mesCréditos</v>
      </c>
      <c r="CP151" t="str">
        <f t="shared" si="2"/>
        <v>Aún no hay mesDébitos</v>
      </c>
      <c r="CQ151" t="str">
        <f t="shared" si="2"/>
        <v>Aún no hay mesCréditos</v>
      </c>
      <c r="CR151" t="str">
        <f t="shared" si="2"/>
        <v>Aún no hay mesDébitos</v>
      </c>
      <c r="CS151" t="str">
        <f t="shared" si="2"/>
        <v>Aún no hay mesCréditos</v>
      </c>
      <c r="CT151" t="str">
        <f t="shared" si="2"/>
        <v>Aún no hay mesDébitos</v>
      </c>
      <c r="CU151" t="str">
        <f t="shared" si="2"/>
        <v>Aún no hay mesCréditos</v>
      </c>
      <c r="CV151" t="str">
        <f t="shared" si="2"/>
        <v>Aún no hay mesDébitos</v>
      </c>
      <c r="CW151" t="str">
        <f t="shared" si="2"/>
        <v>Aún no hay mesCréditos</v>
      </c>
      <c r="CX151" t="str">
        <f t="shared" si="2"/>
        <v>Aún no hay mesDébitos</v>
      </c>
      <c r="CY151" t="str">
        <f t="shared" si="2"/>
        <v>Aún no hay mesCréditos</v>
      </c>
      <c r="CZ151" t="str">
        <f t="shared" si="2"/>
        <v>Aún no hay mesDébitos</v>
      </c>
      <c r="DA151" t="str">
        <f t="shared" si="2"/>
        <v>Aún no hay mesCréditos</v>
      </c>
      <c r="DB151" t="str">
        <f t="shared" si="2"/>
        <v>Aún no hay mesDébitos</v>
      </c>
      <c r="DC151" t="str">
        <f t="shared" si="2"/>
        <v>Aún no hay mesCréditos</v>
      </c>
      <c r="DD151" t="str">
        <f t="shared" si="2"/>
        <v/>
      </c>
      <c r="DE151" t="str">
        <f t="shared" si="2"/>
        <v/>
      </c>
      <c r="DF151" t="str">
        <f t="shared" si="2"/>
        <v/>
      </c>
      <c r="DG151" t="str">
        <f ca="1">+DH151&amp;DG149</f>
        <v>JunioCréditos</v>
      </c>
      <c r="DH151" t="str">
        <f ca="1">DG2</f>
        <v>Junio</v>
      </c>
    </row>
    <row r="152" spans="1:115">
      <c r="A152">
        <f t="shared" ref="A152:AF152" si="3">A3</f>
        <v>0</v>
      </c>
      <c r="B152">
        <f t="shared" si="3"/>
        <v>0</v>
      </c>
      <c r="C152" t="str">
        <f t="shared" si="3"/>
        <v>Fecha Extracto</v>
      </c>
      <c r="D152" t="str">
        <f t="shared" si="3"/>
        <v>Valores</v>
      </c>
      <c r="E152">
        <f t="shared" si="3"/>
        <v>0</v>
      </c>
      <c r="F152">
        <f t="shared" si="3"/>
        <v>0</v>
      </c>
      <c r="G152">
        <f t="shared" si="3"/>
        <v>0</v>
      </c>
      <c r="H152">
        <f t="shared" si="3"/>
        <v>0</v>
      </c>
      <c r="I152">
        <f t="shared" si="3"/>
        <v>0</v>
      </c>
      <c r="J152">
        <f t="shared" si="3"/>
        <v>0</v>
      </c>
      <c r="K152">
        <f t="shared" si="3"/>
        <v>0</v>
      </c>
      <c r="L152">
        <f t="shared" si="3"/>
        <v>0</v>
      </c>
      <c r="M152">
        <f t="shared" si="3"/>
        <v>0</v>
      </c>
      <c r="N152">
        <f t="shared" si="3"/>
        <v>0</v>
      </c>
      <c r="O152">
        <f t="shared" si="3"/>
        <v>0</v>
      </c>
      <c r="P152">
        <f t="shared" si="3"/>
        <v>0</v>
      </c>
      <c r="Q152">
        <f t="shared" si="3"/>
        <v>0</v>
      </c>
      <c r="R152">
        <f t="shared" si="3"/>
        <v>0</v>
      </c>
      <c r="S152">
        <f t="shared" si="3"/>
        <v>0</v>
      </c>
      <c r="T152">
        <f t="shared" si="3"/>
        <v>0</v>
      </c>
      <c r="U152">
        <f t="shared" si="3"/>
        <v>0</v>
      </c>
      <c r="V152">
        <f t="shared" si="3"/>
        <v>0</v>
      </c>
      <c r="W152">
        <f t="shared" si="3"/>
        <v>0</v>
      </c>
      <c r="X152">
        <f t="shared" si="3"/>
        <v>0</v>
      </c>
      <c r="Y152">
        <f t="shared" si="3"/>
        <v>0</v>
      </c>
      <c r="Z152">
        <f t="shared" si="3"/>
        <v>0</v>
      </c>
      <c r="AA152">
        <f t="shared" si="3"/>
        <v>0</v>
      </c>
      <c r="AB152">
        <f t="shared" si="3"/>
        <v>0</v>
      </c>
      <c r="AC152">
        <f t="shared" si="3"/>
        <v>0</v>
      </c>
      <c r="AD152" t="str">
        <f t="shared" si="3"/>
        <v>Fecha Extracto</v>
      </c>
      <c r="AE152" t="str">
        <f t="shared" si="3"/>
        <v>Valores</v>
      </c>
      <c r="AF152">
        <f t="shared" si="3"/>
        <v>0</v>
      </c>
      <c r="AG152">
        <f t="shared" ref="AG152:BL152" si="4">AG3</f>
        <v>0</v>
      </c>
      <c r="AH152">
        <f t="shared" si="4"/>
        <v>0</v>
      </c>
      <c r="AI152">
        <f t="shared" si="4"/>
        <v>0</v>
      </c>
      <c r="AJ152">
        <f t="shared" si="4"/>
        <v>0</v>
      </c>
      <c r="AK152">
        <f t="shared" si="4"/>
        <v>0</v>
      </c>
      <c r="AL152">
        <f t="shared" si="4"/>
        <v>0</v>
      </c>
      <c r="AM152">
        <f t="shared" si="4"/>
        <v>0</v>
      </c>
      <c r="AN152">
        <f t="shared" si="4"/>
        <v>0</v>
      </c>
      <c r="AO152">
        <f t="shared" si="4"/>
        <v>0</v>
      </c>
      <c r="AP152">
        <f t="shared" si="4"/>
        <v>0</v>
      </c>
      <c r="AQ152">
        <f t="shared" si="4"/>
        <v>0</v>
      </c>
      <c r="AR152">
        <f t="shared" si="4"/>
        <v>0</v>
      </c>
      <c r="AS152">
        <f t="shared" si="4"/>
        <v>0</v>
      </c>
      <c r="AT152">
        <f t="shared" si="4"/>
        <v>0</v>
      </c>
      <c r="AU152">
        <f t="shared" si="4"/>
        <v>0</v>
      </c>
      <c r="AV152">
        <f t="shared" si="4"/>
        <v>0</v>
      </c>
      <c r="AW152">
        <f t="shared" si="4"/>
        <v>0</v>
      </c>
      <c r="AX152">
        <f t="shared" si="4"/>
        <v>0</v>
      </c>
      <c r="AY152">
        <f t="shared" si="4"/>
        <v>0</v>
      </c>
      <c r="AZ152">
        <f t="shared" si="4"/>
        <v>0</v>
      </c>
      <c r="BA152">
        <f t="shared" si="4"/>
        <v>0</v>
      </c>
      <c r="BB152">
        <f t="shared" si="4"/>
        <v>0</v>
      </c>
      <c r="BC152">
        <f t="shared" si="4"/>
        <v>0</v>
      </c>
      <c r="BD152">
        <f t="shared" si="4"/>
        <v>0</v>
      </c>
      <c r="BE152" t="str">
        <f t="shared" si="4"/>
        <v>Fecha</v>
      </c>
      <c r="BF152" t="str">
        <f t="shared" si="4"/>
        <v>Valores</v>
      </c>
      <c r="BG152">
        <f t="shared" si="4"/>
        <v>0</v>
      </c>
      <c r="BH152">
        <f t="shared" si="4"/>
        <v>0</v>
      </c>
      <c r="BI152">
        <f t="shared" si="4"/>
        <v>0</v>
      </c>
      <c r="BJ152">
        <f t="shared" si="4"/>
        <v>0</v>
      </c>
      <c r="BK152">
        <f t="shared" si="4"/>
        <v>0</v>
      </c>
      <c r="BL152">
        <f t="shared" si="4"/>
        <v>0</v>
      </c>
      <c r="BM152">
        <f t="shared" ref="BM152:CR152" si="5">BM3</f>
        <v>0</v>
      </c>
      <c r="BN152">
        <f t="shared" si="5"/>
        <v>0</v>
      </c>
      <c r="BO152">
        <f t="shared" si="5"/>
        <v>0</v>
      </c>
      <c r="BP152">
        <f t="shared" si="5"/>
        <v>0</v>
      </c>
      <c r="BQ152">
        <f t="shared" si="5"/>
        <v>0</v>
      </c>
      <c r="BR152">
        <f t="shared" si="5"/>
        <v>0</v>
      </c>
      <c r="BS152">
        <f t="shared" si="5"/>
        <v>0</v>
      </c>
      <c r="BT152">
        <f t="shared" si="5"/>
        <v>0</v>
      </c>
      <c r="BU152">
        <f t="shared" si="5"/>
        <v>0</v>
      </c>
      <c r="BV152">
        <f t="shared" si="5"/>
        <v>0</v>
      </c>
      <c r="BW152">
        <f t="shared" si="5"/>
        <v>0</v>
      </c>
      <c r="BX152">
        <f t="shared" si="5"/>
        <v>0</v>
      </c>
      <c r="BY152">
        <f t="shared" si="5"/>
        <v>0</v>
      </c>
      <c r="BZ152">
        <f t="shared" si="5"/>
        <v>0</v>
      </c>
      <c r="CA152">
        <f t="shared" si="5"/>
        <v>0</v>
      </c>
      <c r="CB152">
        <f t="shared" si="5"/>
        <v>0</v>
      </c>
      <c r="CC152">
        <f t="shared" si="5"/>
        <v>0</v>
      </c>
      <c r="CD152">
        <f t="shared" si="5"/>
        <v>0</v>
      </c>
      <c r="CE152">
        <f t="shared" si="5"/>
        <v>0</v>
      </c>
      <c r="CF152" t="str">
        <f t="shared" si="5"/>
        <v>Fecha</v>
      </c>
      <c r="CG152" t="str">
        <f t="shared" si="5"/>
        <v>Valores</v>
      </c>
      <c r="CH152">
        <f t="shared" si="5"/>
        <v>0</v>
      </c>
      <c r="CI152">
        <f t="shared" si="5"/>
        <v>0</v>
      </c>
      <c r="CJ152">
        <f t="shared" si="5"/>
        <v>0</v>
      </c>
      <c r="CK152">
        <f t="shared" si="5"/>
        <v>0</v>
      </c>
      <c r="CL152">
        <f t="shared" si="5"/>
        <v>0</v>
      </c>
      <c r="CM152">
        <f t="shared" si="5"/>
        <v>0</v>
      </c>
      <c r="CN152">
        <f t="shared" si="5"/>
        <v>0</v>
      </c>
      <c r="CO152">
        <f t="shared" si="5"/>
        <v>0</v>
      </c>
      <c r="CP152">
        <f t="shared" si="5"/>
        <v>0</v>
      </c>
      <c r="CQ152">
        <f t="shared" si="5"/>
        <v>0</v>
      </c>
      <c r="CR152">
        <f t="shared" si="5"/>
        <v>0</v>
      </c>
      <c r="CS152">
        <f t="shared" ref="CS152:DH152" si="6">CS3</f>
        <v>0</v>
      </c>
      <c r="CT152">
        <f t="shared" si="6"/>
        <v>0</v>
      </c>
      <c r="CU152">
        <f t="shared" si="6"/>
        <v>0</v>
      </c>
      <c r="CV152">
        <f t="shared" si="6"/>
        <v>0</v>
      </c>
      <c r="CW152">
        <f t="shared" si="6"/>
        <v>0</v>
      </c>
      <c r="CX152">
        <f t="shared" si="6"/>
        <v>0</v>
      </c>
      <c r="CY152">
        <f t="shared" si="6"/>
        <v>0</v>
      </c>
      <c r="CZ152">
        <f t="shared" si="6"/>
        <v>0</v>
      </c>
      <c r="DA152">
        <f t="shared" si="6"/>
        <v>0</v>
      </c>
      <c r="DB152">
        <f t="shared" si="6"/>
        <v>0</v>
      </c>
      <c r="DC152">
        <f t="shared" si="6"/>
        <v>0</v>
      </c>
      <c r="DD152">
        <f t="shared" si="6"/>
        <v>0</v>
      </c>
      <c r="DE152" t="str">
        <f t="shared" si="6"/>
        <v>Entidad</v>
      </c>
      <c r="DF152" t="str">
        <f t="shared" si="6"/>
        <v>Descripción</v>
      </c>
      <c r="DG152" t="str">
        <f t="shared" si="6"/>
        <v>Suma de Total</v>
      </c>
      <c r="DH152" t="str">
        <f t="shared" ca="1" si="6"/>
        <v>jun</v>
      </c>
    </row>
    <row r="153" spans="1:115">
      <c r="A153">
        <f t="shared" ref="A153:AF153" si="7">A4</f>
        <v>0</v>
      </c>
      <c r="B153">
        <f t="shared" si="7"/>
        <v>0</v>
      </c>
      <c r="C153" t="str">
        <f t="shared" si="7"/>
        <v>ene</v>
      </c>
      <c r="D153">
        <f t="shared" si="7"/>
        <v>0</v>
      </c>
      <c r="E153" t="str">
        <f t="shared" si="7"/>
        <v>feb</v>
      </c>
      <c r="F153">
        <f t="shared" si="7"/>
        <v>0</v>
      </c>
      <c r="G153" t="str">
        <f t="shared" si="7"/>
        <v>mar</v>
      </c>
      <c r="H153">
        <f t="shared" si="7"/>
        <v>0</v>
      </c>
      <c r="I153" t="str">
        <f t="shared" si="7"/>
        <v>abr</v>
      </c>
      <c r="J153">
        <f t="shared" si="7"/>
        <v>0</v>
      </c>
      <c r="K153" t="str">
        <f t="shared" si="7"/>
        <v>may</v>
      </c>
      <c r="L153">
        <f t="shared" si="7"/>
        <v>0</v>
      </c>
      <c r="M153">
        <f t="shared" si="7"/>
        <v>0</v>
      </c>
      <c r="N153">
        <f t="shared" si="7"/>
        <v>0</v>
      </c>
      <c r="O153">
        <f t="shared" si="7"/>
        <v>0</v>
      </c>
      <c r="P153">
        <f t="shared" si="7"/>
        <v>0</v>
      </c>
      <c r="Q153">
        <f t="shared" si="7"/>
        <v>0</v>
      </c>
      <c r="R153">
        <f t="shared" si="7"/>
        <v>0</v>
      </c>
      <c r="S153">
        <f t="shared" si="7"/>
        <v>0</v>
      </c>
      <c r="T153">
        <f t="shared" si="7"/>
        <v>0</v>
      </c>
      <c r="U153">
        <f t="shared" si="7"/>
        <v>0</v>
      </c>
      <c r="V153">
        <f t="shared" si="7"/>
        <v>0</v>
      </c>
      <c r="W153">
        <f t="shared" si="7"/>
        <v>0</v>
      </c>
      <c r="X153">
        <f t="shared" si="7"/>
        <v>0</v>
      </c>
      <c r="Y153">
        <f t="shared" si="7"/>
        <v>0</v>
      </c>
      <c r="Z153">
        <f t="shared" si="7"/>
        <v>0</v>
      </c>
      <c r="AA153">
        <f t="shared" si="7"/>
        <v>0</v>
      </c>
      <c r="AB153">
        <f t="shared" si="7"/>
        <v>0</v>
      </c>
      <c r="AC153">
        <f t="shared" si="7"/>
        <v>0</v>
      </c>
      <c r="AD153" t="str">
        <f t="shared" si="7"/>
        <v>ene</v>
      </c>
      <c r="AE153">
        <f t="shared" si="7"/>
        <v>0</v>
      </c>
      <c r="AF153" t="str">
        <f t="shared" si="7"/>
        <v>feb</v>
      </c>
      <c r="AG153">
        <f t="shared" ref="AG153:BL153" si="8">AG4</f>
        <v>0</v>
      </c>
      <c r="AH153" t="str">
        <f t="shared" si="8"/>
        <v>mar</v>
      </c>
      <c r="AI153">
        <f t="shared" si="8"/>
        <v>0</v>
      </c>
      <c r="AJ153" t="str">
        <f t="shared" si="8"/>
        <v>abr</v>
      </c>
      <c r="AK153">
        <f t="shared" si="8"/>
        <v>0</v>
      </c>
      <c r="AL153" t="str">
        <f t="shared" si="8"/>
        <v>may</v>
      </c>
      <c r="AM153">
        <f t="shared" si="8"/>
        <v>0</v>
      </c>
      <c r="AN153">
        <f t="shared" si="8"/>
        <v>0</v>
      </c>
      <c r="AO153">
        <f t="shared" si="8"/>
        <v>0</v>
      </c>
      <c r="AP153">
        <f t="shared" si="8"/>
        <v>0</v>
      </c>
      <c r="AQ153">
        <f t="shared" si="8"/>
        <v>0</v>
      </c>
      <c r="AR153">
        <f t="shared" si="8"/>
        <v>0</v>
      </c>
      <c r="AS153">
        <f t="shared" si="8"/>
        <v>0</v>
      </c>
      <c r="AT153">
        <f t="shared" si="8"/>
        <v>0</v>
      </c>
      <c r="AU153">
        <f t="shared" si="8"/>
        <v>0</v>
      </c>
      <c r="AV153">
        <f t="shared" si="8"/>
        <v>0</v>
      </c>
      <c r="AW153">
        <f t="shared" si="8"/>
        <v>0</v>
      </c>
      <c r="AX153">
        <f t="shared" si="8"/>
        <v>0</v>
      </c>
      <c r="AY153">
        <f t="shared" si="8"/>
        <v>0</v>
      </c>
      <c r="AZ153">
        <f t="shared" si="8"/>
        <v>0</v>
      </c>
      <c r="BA153">
        <f t="shared" si="8"/>
        <v>0</v>
      </c>
      <c r="BB153">
        <f t="shared" si="8"/>
        <v>0</v>
      </c>
      <c r="BC153">
        <f t="shared" si="8"/>
        <v>0</v>
      </c>
      <c r="BD153">
        <f t="shared" si="8"/>
        <v>0</v>
      </c>
      <c r="BE153" t="str">
        <f t="shared" si="8"/>
        <v>ene</v>
      </c>
      <c r="BF153">
        <f t="shared" si="8"/>
        <v>0</v>
      </c>
      <c r="BG153" t="str">
        <f t="shared" si="8"/>
        <v>feb</v>
      </c>
      <c r="BH153">
        <f t="shared" si="8"/>
        <v>0</v>
      </c>
      <c r="BI153" t="str">
        <f t="shared" si="8"/>
        <v>mar</v>
      </c>
      <c r="BJ153">
        <f t="shared" si="8"/>
        <v>0</v>
      </c>
      <c r="BK153" t="str">
        <f t="shared" si="8"/>
        <v>abr</v>
      </c>
      <c r="BL153">
        <f t="shared" si="8"/>
        <v>0</v>
      </c>
      <c r="BM153" t="str">
        <f t="shared" ref="BM153:CR153" si="9">BM4</f>
        <v>may</v>
      </c>
      <c r="BN153">
        <f t="shared" si="9"/>
        <v>0</v>
      </c>
      <c r="BO153">
        <f t="shared" si="9"/>
        <v>0</v>
      </c>
      <c r="BP153">
        <f t="shared" si="9"/>
        <v>0</v>
      </c>
      <c r="BQ153">
        <f t="shared" si="9"/>
        <v>0</v>
      </c>
      <c r="BR153">
        <f t="shared" si="9"/>
        <v>0</v>
      </c>
      <c r="BS153">
        <f t="shared" si="9"/>
        <v>0</v>
      </c>
      <c r="BT153">
        <f t="shared" si="9"/>
        <v>0</v>
      </c>
      <c r="BU153">
        <f t="shared" si="9"/>
        <v>0</v>
      </c>
      <c r="BV153">
        <f t="shared" si="9"/>
        <v>0</v>
      </c>
      <c r="BW153">
        <f t="shared" si="9"/>
        <v>0</v>
      </c>
      <c r="BX153">
        <f t="shared" si="9"/>
        <v>0</v>
      </c>
      <c r="BY153">
        <f t="shared" si="9"/>
        <v>0</v>
      </c>
      <c r="BZ153">
        <f t="shared" si="9"/>
        <v>0</v>
      </c>
      <c r="CA153">
        <f t="shared" si="9"/>
        <v>0</v>
      </c>
      <c r="CB153">
        <f t="shared" si="9"/>
        <v>0</v>
      </c>
      <c r="CC153">
        <f t="shared" si="9"/>
        <v>0</v>
      </c>
      <c r="CD153">
        <f t="shared" si="9"/>
        <v>0</v>
      </c>
      <c r="CE153">
        <f t="shared" si="9"/>
        <v>0</v>
      </c>
      <c r="CF153" t="str">
        <f t="shared" si="9"/>
        <v>(en blanco)</v>
      </c>
      <c r="CG153">
        <f t="shared" si="9"/>
        <v>0</v>
      </c>
      <c r="CH153">
        <f t="shared" si="9"/>
        <v>0</v>
      </c>
      <c r="CI153">
        <f t="shared" si="9"/>
        <v>0</v>
      </c>
      <c r="CJ153">
        <f t="shared" si="9"/>
        <v>0</v>
      </c>
      <c r="CK153">
        <f t="shared" si="9"/>
        <v>0</v>
      </c>
      <c r="CL153">
        <f t="shared" si="9"/>
        <v>0</v>
      </c>
      <c r="CM153">
        <f t="shared" si="9"/>
        <v>0</v>
      </c>
      <c r="CN153">
        <f t="shared" si="9"/>
        <v>0</v>
      </c>
      <c r="CO153">
        <f t="shared" si="9"/>
        <v>0</v>
      </c>
      <c r="CP153">
        <f t="shared" si="9"/>
        <v>0</v>
      </c>
      <c r="CQ153">
        <f t="shared" si="9"/>
        <v>0</v>
      </c>
      <c r="CR153">
        <f t="shared" si="9"/>
        <v>0</v>
      </c>
      <c r="CS153">
        <f t="shared" ref="CS153:DH153" si="10">CS4</f>
        <v>0</v>
      </c>
      <c r="CT153">
        <f t="shared" si="10"/>
        <v>0</v>
      </c>
      <c r="CU153">
        <f t="shared" si="10"/>
        <v>0</v>
      </c>
      <c r="CV153">
        <f t="shared" si="10"/>
        <v>0</v>
      </c>
      <c r="CW153">
        <f t="shared" si="10"/>
        <v>0</v>
      </c>
      <c r="CX153">
        <f t="shared" si="10"/>
        <v>0</v>
      </c>
      <c r="CY153">
        <f t="shared" si="10"/>
        <v>0</v>
      </c>
      <c r="CZ153">
        <f t="shared" si="10"/>
        <v>0</v>
      </c>
      <c r="DA153">
        <f t="shared" si="10"/>
        <v>0</v>
      </c>
      <c r="DB153">
        <f t="shared" si="10"/>
        <v>0</v>
      </c>
      <c r="DC153">
        <f t="shared" si="10"/>
        <v>0</v>
      </c>
      <c r="DD153">
        <f t="shared" si="10"/>
        <v>0</v>
      </c>
      <c r="DE153">
        <f t="shared" si="10"/>
        <v>16</v>
      </c>
      <c r="DF153" t="str">
        <f t="shared" si="10"/>
        <v>Ministerio de Educación</v>
      </c>
      <c r="DG153">
        <f t="shared" si="10"/>
        <v>394448.37</v>
      </c>
      <c r="DH153">
        <f t="shared" si="10"/>
        <v>0</v>
      </c>
    </row>
    <row r="154" spans="1:115">
      <c r="A154" t="str">
        <f t="shared" ref="A154:B154" si="11">A5</f>
        <v>Entidad</v>
      </c>
      <c r="B154" t="str">
        <f t="shared" si="11"/>
        <v>Descripción</v>
      </c>
      <c r="C154" t="str">
        <f>C5&amp;C151</f>
        <v>Suma de DébitosEneroDébitos</v>
      </c>
      <c r="D154" t="str">
        <f>D5&amp;D151</f>
        <v>Suma de CréditosEneroCréditos</v>
      </c>
      <c r="E154" t="str">
        <f t="shared" ref="E154:BP154" si="12">E5&amp;E151</f>
        <v>Suma de DébitosFebreroDébitos</v>
      </c>
      <c r="F154" t="str">
        <f t="shared" si="12"/>
        <v>Suma de CréditosFebreroCréditos</v>
      </c>
      <c r="G154" t="str">
        <f t="shared" si="12"/>
        <v>Suma de DébitosMarzoDébitos</v>
      </c>
      <c r="H154" t="str">
        <f t="shared" si="12"/>
        <v>Suma de CréditosMarzoCréditos</v>
      </c>
      <c r="I154" t="str">
        <f t="shared" si="12"/>
        <v>Suma de DébitosAbrilDébitos</v>
      </c>
      <c r="J154" t="str">
        <f t="shared" si="12"/>
        <v>Suma de CréditosAbrilCréditos</v>
      </c>
      <c r="K154" t="str">
        <f t="shared" si="12"/>
        <v>Suma de DébitosMayoDébitos</v>
      </c>
      <c r="L154" t="str">
        <f t="shared" si="12"/>
        <v>Suma de CréditosMayoCréditos</v>
      </c>
      <c r="M154" t="str">
        <f t="shared" si="12"/>
        <v>Aún no hay mesDébitos</v>
      </c>
      <c r="N154" t="str">
        <f t="shared" si="12"/>
        <v>Aún no hay mesCréditos</v>
      </c>
      <c r="O154" t="str">
        <f t="shared" si="12"/>
        <v>Aún no hay mesDébitos</v>
      </c>
      <c r="P154" t="str">
        <f t="shared" si="12"/>
        <v>Aún no hay mesCréditos</v>
      </c>
      <c r="Q154" t="str">
        <f t="shared" si="12"/>
        <v>Aún no hay mesDébitos</v>
      </c>
      <c r="R154" t="str">
        <f t="shared" si="12"/>
        <v>Aún no hay mesCréditos</v>
      </c>
      <c r="S154" t="str">
        <f t="shared" si="12"/>
        <v>Aún no hay mesDébitos</v>
      </c>
      <c r="T154" t="str">
        <f t="shared" si="12"/>
        <v>Aún no hay mesCréditos</v>
      </c>
      <c r="U154" t="str">
        <f t="shared" si="12"/>
        <v>Aún no hay mesDébitos</v>
      </c>
      <c r="V154" t="str">
        <f t="shared" si="12"/>
        <v>Aún no hay mesCréditos</v>
      </c>
      <c r="W154" t="str">
        <f t="shared" si="12"/>
        <v>Aún no hay mesDébitos</v>
      </c>
      <c r="X154" t="str">
        <f t="shared" si="12"/>
        <v>Aún no hay mesCréditos</v>
      </c>
      <c r="Y154" t="str">
        <f t="shared" si="12"/>
        <v>Aún no hay mesDébitos</v>
      </c>
      <c r="Z154" t="str">
        <f t="shared" si="12"/>
        <v>Aún no hay mesCréditos</v>
      </c>
      <c r="AA154" t="str">
        <f t="shared" si="12"/>
        <v/>
      </c>
      <c r="AB154" t="str">
        <f t="shared" si="12"/>
        <v>Entidad</v>
      </c>
      <c r="AC154" t="str">
        <f t="shared" si="12"/>
        <v>Descripción</v>
      </c>
      <c r="AD154" t="str">
        <f t="shared" si="12"/>
        <v>Suma de Débitos
(Bs)EneroDébitos</v>
      </c>
      <c r="AE154" t="str">
        <f t="shared" si="12"/>
        <v>Suma de Créditos
(Bs)EneroCréditos</v>
      </c>
      <c r="AF154" t="str">
        <f t="shared" si="12"/>
        <v>Suma de Débitos
(Bs)FebreroDébitos</v>
      </c>
      <c r="AG154" t="str">
        <f t="shared" si="12"/>
        <v>Suma de Créditos
(Bs)FebreroCréditos</v>
      </c>
      <c r="AH154" t="str">
        <f t="shared" si="12"/>
        <v>Suma de Débitos
(Bs)MarzoDébitos</v>
      </c>
      <c r="AI154" t="str">
        <f t="shared" si="12"/>
        <v>Suma de Créditos
(Bs)MarzoCréditos</v>
      </c>
      <c r="AJ154" t="str">
        <f t="shared" si="12"/>
        <v>Suma de Débitos
(Bs)AbrilDébitos</v>
      </c>
      <c r="AK154" t="str">
        <f t="shared" si="12"/>
        <v>Suma de Créditos
(Bs)AbrilCréditos</v>
      </c>
      <c r="AL154" t="str">
        <f t="shared" si="12"/>
        <v>Suma de Débitos
(Bs)MayoDébitos</v>
      </c>
      <c r="AM154" t="str">
        <f t="shared" si="12"/>
        <v>Suma de Créditos
(Bs)MayoCréditos</v>
      </c>
      <c r="AN154" t="str">
        <f t="shared" si="12"/>
        <v>Aún no hay mesDébitos</v>
      </c>
      <c r="AO154" t="str">
        <f t="shared" si="12"/>
        <v>Aún no hay mesCréditos</v>
      </c>
      <c r="AP154" t="str">
        <f t="shared" si="12"/>
        <v>Aún no hay mesDébitos</v>
      </c>
      <c r="AQ154" t="str">
        <f t="shared" si="12"/>
        <v>Aún no hay mesCréditos</v>
      </c>
      <c r="AR154" t="str">
        <f t="shared" si="12"/>
        <v>Aún no hay mesDébitos</v>
      </c>
      <c r="AS154" t="str">
        <f t="shared" si="12"/>
        <v>Aún no hay mesCréditos</v>
      </c>
      <c r="AT154" t="str">
        <f t="shared" si="12"/>
        <v>Aún no hay mesDébitos</v>
      </c>
      <c r="AU154" t="str">
        <f t="shared" si="12"/>
        <v>Aún no hay mesCréditos</v>
      </c>
      <c r="AV154" t="str">
        <f t="shared" si="12"/>
        <v>Aún no hay mesDébitos</v>
      </c>
      <c r="AW154" t="str">
        <f t="shared" si="12"/>
        <v>Aún no hay mesCréditos</v>
      </c>
      <c r="AX154" t="str">
        <f t="shared" si="12"/>
        <v>Aún no hay mesDébitos</v>
      </c>
      <c r="AY154" t="str">
        <f t="shared" si="12"/>
        <v>Aún no hay mesCréditos</v>
      </c>
      <c r="AZ154" t="str">
        <f t="shared" si="12"/>
        <v>Aún no hay mesDébitos</v>
      </c>
      <c r="BA154" t="str">
        <f t="shared" si="12"/>
        <v>Aún no hay mesCréditos</v>
      </c>
      <c r="BB154" t="str">
        <f t="shared" si="12"/>
        <v/>
      </c>
      <c r="BC154" t="str">
        <f t="shared" si="12"/>
        <v>Entidad</v>
      </c>
      <c r="BD154" t="str">
        <f t="shared" si="12"/>
        <v>Descripción</v>
      </c>
      <c r="BE154" t="str">
        <f t="shared" si="12"/>
        <v>Suma de DébitosEneroDébitos</v>
      </c>
      <c r="BF154" t="str">
        <f t="shared" si="12"/>
        <v>Suma de CréditosEneroCréditos</v>
      </c>
      <c r="BG154" t="str">
        <f t="shared" si="12"/>
        <v>Suma de DébitosFebreroDébitos</v>
      </c>
      <c r="BH154" t="str">
        <f t="shared" si="12"/>
        <v>Suma de CréditosFebreroCréditos</v>
      </c>
      <c r="BI154" t="str">
        <f t="shared" si="12"/>
        <v>Suma de DébitosMarzoDébitos</v>
      </c>
      <c r="BJ154" t="str">
        <f t="shared" si="12"/>
        <v>Suma de CréditosMarzoCréditos</v>
      </c>
      <c r="BK154" t="str">
        <f t="shared" si="12"/>
        <v>Suma de DébitosAbrilDébitos</v>
      </c>
      <c r="BL154" t="str">
        <f t="shared" si="12"/>
        <v>Suma de CréditosAbrilCréditos</v>
      </c>
      <c r="BM154" t="str">
        <f t="shared" si="12"/>
        <v>Suma de DébitosMayoDébitos</v>
      </c>
      <c r="BN154" t="str">
        <f t="shared" si="12"/>
        <v>Suma de CréditosMayoCréditos</v>
      </c>
      <c r="BO154" t="str">
        <f t="shared" si="12"/>
        <v>Aún no hay mesDébitos</v>
      </c>
      <c r="BP154" t="str">
        <f t="shared" si="12"/>
        <v>Aún no hay mesCréditos</v>
      </c>
      <c r="BQ154" t="str">
        <f t="shared" ref="BQ154:DC154" si="13">BQ5&amp;BQ151</f>
        <v>Aún no hay mesDébitos</v>
      </c>
      <c r="BR154" t="str">
        <f t="shared" si="13"/>
        <v>Aún no hay mesCréditos</v>
      </c>
      <c r="BS154" t="str">
        <f t="shared" si="13"/>
        <v>Aún no hay mesDébitos</v>
      </c>
      <c r="BT154" t="str">
        <f t="shared" si="13"/>
        <v>Aún no hay mesCréditos</v>
      </c>
      <c r="BU154" t="str">
        <f t="shared" si="13"/>
        <v>Aún no hay mesDébitos</v>
      </c>
      <c r="BV154" t="str">
        <f t="shared" si="13"/>
        <v>Aún no hay mesCréditos</v>
      </c>
      <c r="BW154" t="str">
        <f t="shared" si="13"/>
        <v>Aún no hay mesDébitos</v>
      </c>
      <c r="BX154" t="str">
        <f t="shared" si="13"/>
        <v>Aún no hay mesCréditos</v>
      </c>
      <c r="BY154" t="str">
        <f t="shared" si="13"/>
        <v>Aún no hay mesDébitos</v>
      </c>
      <c r="BZ154" t="str">
        <f t="shared" si="13"/>
        <v>Aún no hay mesCréditos</v>
      </c>
      <c r="CA154" t="str">
        <f t="shared" si="13"/>
        <v>Aún no hay mesDébitos</v>
      </c>
      <c r="CB154" t="str">
        <f t="shared" si="13"/>
        <v>Aún no hay mesCréditos</v>
      </c>
      <c r="CC154" t="str">
        <f t="shared" si="13"/>
        <v/>
      </c>
      <c r="CD154" t="str">
        <f t="shared" si="13"/>
        <v>Entidad</v>
      </c>
      <c r="CE154" t="str">
        <f t="shared" si="13"/>
        <v>Descripción</v>
      </c>
      <c r="CF154" t="str">
        <f t="shared" si="13"/>
        <v>Suma de Débitos
(Bs)Aún no hay mesDébitos</v>
      </c>
      <c r="CG154" t="str">
        <f t="shared" si="13"/>
        <v>Suma de Créditos
(Bs)Aún no hay mesCréditos</v>
      </c>
      <c r="CH154" t="str">
        <f t="shared" si="13"/>
        <v>Aún no hay mesDébitos</v>
      </c>
      <c r="CI154" t="str">
        <f t="shared" si="13"/>
        <v>Aún no hay mesCréditos</v>
      </c>
      <c r="CJ154" t="str">
        <f t="shared" si="13"/>
        <v>Aún no hay mesDébitos</v>
      </c>
      <c r="CK154" t="str">
        <f t="shared" si="13"/>
        <v>Aún no hay mesCréditos</v>
      </c>
      <c r="CL154" t="str">
        <f t="shared" si="13"/>
        <v>Aún no hay mesDébitos</v>
      </c>
      <c r="CM154" t="str">
        <f t="shared" si="13"/>
        <v>Aún no hay mesCréditos</v>
      </c>
      <c r="CN154" t="str">
        <f t="shared" si="13"/>
        <v>Aún no hay mesDébitos</v>
      </c>
      <c r="CO154" t="str">
        <f t="shared" si="13"/>
        <v>Aún no hay mesCréditos</v>
      </c>
      <c r="CP154" t="str">
        <f t="shared" si="13"/>
        <v>Aún no hay mesDébitos</v>
      </c>
      <c r="CQ154" t="str">
        <f t="shared" si="13"/>
        <v>Aún no hay mesCréditos</v>
      </c>
      <c r="CR154" t="str">
        <f t="shared" si="13"/>
        <v>Aún no hay mesDébitos</v>
      </c>
      <c r="CS154" t="str">
        <f t="shared" si="13"/>
        <v>Aún no hay mesCréditos</v>
      </c>
      <c r="CT154" t="str">
        <f t="shared" si="13"/>
        <v>Aún no hay mesDébitos</v>
      </c>
      <c r="CU154" t="str">
        <f t="shared" si="13"/>
        <v>Aún no hay mesCréditos</v>
      </c>
      <c r="CV154" t="str">
        <f t="shared" si="13"/>
        <v>Aún no hay mesDébitos</v>
      </c>
      <c r="CW154" t="str">
        <f t="shared" si="13"/>
        <v>Aún no hay mesCréditos</v>
      </c>
      <c r="CX154" t="str">
        <f t="shared" si="13"/>
        <v>Aún no hay mesDébitos</v>
      </c>
      <c r="CY154" t="str">
        <f t="shared" si="13"/>
        <v>Aún no hay mesCréditos</v>
      </c>
      <c r="CZ154" t="str">
        <f t="shared" si="13"/>
        <v>Aún no hay mesDébitos</v>
      </c>
      <c r="DA154" t="str">
        <f t="shared" si="13"/>
        <v>Aún no hay mesCréditos</v>
      </c>
      <c r="DB154" t="str">
        <f t="shared" si="13"/>
        <v>Aún no hay mesDébitos</v>
      </c>
      <c r="DC154" t="str">
        <f t="shared" si="13"/>
        <v>Aún no hay mesCréditos</v>
      </c>
      <c r="DD154">
        <f t="shared" ref="DD154:DH154" si="14">DD5</f>
        <v>0</v>
      </c>
      <c r="DE154">
        <f t="shared" si="14"/>
        <v>20</v>
      </c>
      <c r="DF154" t="str">
        <f t="shared" si="14"/>
        <v>Ministerio de Defensa</v>
      </c>
      <c r="DG154">
        <f t="shared" si="14"/>
        <v>5343295.8099999996</v>
      </c>
      <c r="DH154">
        <f t="shared" si="14"/>
        <v>0</v>
      </c>
    </row>
    <row r="155" spans="1:115">
      <c r="A155">
        <f t="shared" ref="A155:AF155" si="15">A6</f>
        <v>6</v>
      </c>
      <c r="B155" t="str">
        <f t="shared" si="15"/>
        <v>Vicepresidencia del Estado Plurinacional</v>
      </c>
      <c r="C155">
        <f t="shared" si="15"/>
        <v>0</v>
      </c>
      <c r="D155">
        <f t="shared" si="15"/>
        <v>0</v>
      </c>
      <c r="E155">
        <f t="shared" si="15"/>
        <v>0</v>
      </c>
      <c r="F155">
        <f t="shared" si="15"/>
        <v>769.53</v>
      </c>
      <c r="G155">
        <f t="shared" si="15"/>
        <v>0</v>
      </c>
      <c r="H155">
        <f t="shared" si="15"/>
        <v>557.4</v>
      </c>
      <c r="I155">
        <f t="shared" si="15"/>
        <v>0</v>
      </c>
      <c r="J155">
        <f t="shared" si="15"/>
        <v>0</v>
      </c>
      <c r="K155">
        <f t="shared" si="15"/>
        <v>0</v>
      </c>
      <c r="L155">
        <f t="shared" si="15"/>
        <v>33067.54</v>
      </c>
      <c r="M155">
        <f t="shared" si="15"/>
        <v>0</v>
      </c>
      <c r="N155">
        <f t="shared" si="15"/>
        <v>0</v>
      </c>
      <c r="O155">
        <f t="shared" si="15"/>
        <v>0</v>
      </c>
      <c r="P155">
        <f t="shared" si="15"/>
        <v>0</v>
      </c>
      <c r="Q155">
        <f t="shared" si="15"/>
        <v>0</v>
      </c>
      <c r="R155">
        <f t="shared" si="15"/>
        <v>0</v>
      </c>
      <c r="S155">
        <f t="shared" si="15"/>
        <v>0</v>
      </c>
      <c r="T155">
        <f t="shared" si="15"/>
        <v>0</v>
      </c>
      <c r="U155">
        <f t="shared" si="15"/>
        <v>0</v>
      </c>
      <c r="V155">
        <f t="shared" si="15"/>
        <v>0</v>
      </c>
      <c r="W155">
        <f t="shared" si="15"/>
        <v>0</v>
      </c>
      <c r="X155">
        <f t="shared" si="15"/>
        <v>0</v>
      </c>
      <c r="Y155">
        <f t="shared" si="15"/>
        <v>0</v>
      </c>
      <c r="Z155">
        <f t="shared" si="15"/>
        <v>0</v>
      </c>
      <c r="AA155">
        <f t="shared" si="15"/>
        <v>0</v>
      </c>
      <c r="AB155">
        <f t="shared" si="15"/>
        <v>10</v>
      </c>
      <c r="AC155" t="str">
        <f t="shared" si="15"/>
        <v>Ministerio de Relaciones Exteriores</v>
      </c>
      <c r="AD155">
        <f t="shared" si="15"/>
        <v>0</v>
      </c>
      <c r="AE155">
        <f t="shared" si="15"/>
        <v>0</v>
      </c>
      <c r="AF155">
        <f t="shared" si="15"/>
        <v>0</v>
      </c>
      <c r="AG155">
        <f t="shared" ref="AG155:BL155" si="16">AG6</f>
        <v>0</v>
      </c>
      <c r="AH155">
        <f t="shared" si="16"/>
        <v>200.04</v>
      </c>
      <c r="AI155">
        <f t="shared" si="16"/>
        <v>1177304.0100000002</v>
      </c>
      <c r="AJ155">
        <f t="shared" si="16"/>
        <v>0</v>
      </c>
      <c r="AK155">
        <f t="shared" si="16"/>
        <v>0</v>
      </c>
      <c r="AL155">
        <f t="shared" si="16"/>
        <v>50.01</v>
      </c>
      <c r="AM155">
        <f t="shared" si="16"/>
        <v>20264.439999999999</v>
      </c>
      <c r="AN155">
        <f t="shared" si="16"/>
        <v>0</v>
      </c>
      <c r="AO155">
        <f t="shared" si="16"/>
        <v>0</v>
      </c>
      <c r="AP155">
        <f t="shared" si="16"/>
        <v>0</v>
      </c>
      <c r="AQ155">
        <f t="shared" si="16"/>
        <v>0</v>
      </c>
      <c r="AR155">
        <f t="shared" si="16"/>
        <v>0</v>
      </c>
      <c r="AS155">
        <f t="shared" si="16"/>
        <v>0</v>
      </c>
      <c r="AT155">
        <f t="shared" si="16"/>
        <v>0</v>
      </c>
      <c r="AU155">
        <f t="shared" si="16"/>
        <v>0</v>
      </c>
      <c r="AV155">
        <f t="shared" si="16"/>
        <v>0</v>
      </c>
      <c r="AW155">
        <f t="shared" si="16"/>
        <v>0</v>
      </c>
      <c r="AX155">
        <f t="shared" si="16"/>
        <v>0</v>
      </c>
      <c r="AY155">
        <f t="shared" si="16"/>
        <v>0</v>
      </c>
      <c r="AZ155">
        <f t="shared" si="16"/>
        <v>0</v>
      </c>
      <c r="BA155">
        <f t="shared" si="16"/>
        <v>0</v>
      </c>
      <c r="BB155">
        <f t="shared" si="16"/>
        <v>0</v>
      </c>
      <c r="BC155">
        <f t="shared" si="16"/>
        <v>512</v>
      </c>
      <c r="BD155" t="str">
        <f t="shared" si="16"/>
        <v>Adm.de Aeropuertos y Servicios Auxiliares a la Naveg. Aérea</v>
      </c>
      <c r="BE155">
        <f t="shared" si="16"/>
        <v>94722.92</v>
      </c>
      <c r="BF155">
        <f t="shared" si="16"/>
        <v>0</v>
      </c>
      <c r="BG155">
        <f t="shared" si="16"/>
        <v>94722.92</v>
      </c>
      <c r="BH155">
        <f t="shared" si="16"/>
        <v>0</v>
      </c>
      <c r="BI155">
        <f t="shared" si="16"/>
        <v>94722.92</v>
      </c>
      <c r="BJ155">
        <f t="shared" si="16"/>
        <v>0</v>
      </c>
      <c r="BK155">
        <f t="shared" si="16"/>
        <v>94722.92</v>
      </c>
      <c r="BL155">
        <f t="shared" si="16"/>
        <v>0</v>
      </c>
      <c r="BM155">
        <f t="shared" ref="BM155:CR155" si="17">BM6</f>
        <v>94722.92</v>
      </c>
      <c r="BN155">
        <f t="shared" si="17"/>
        <v>0</v>
      </c>
      <c r="BO155">
        <f t="shared" si="17"/>
        <v>0</v>
      </c>
      <c r="BP155">
        <f t="shared" si="17"/>
        <v>0</v>
      </c>
      <c r="BQ155">
        <f t="shared" si="17"/>
        <v>0</v>
      </c>
      <c r="BR155">
        <f t="shared" si="17"/>
        <v>0</v>
      </c>
      <c r="BS155">
        <f t="shared" si="17"/>
        <v>0</v>
      </c>
      <c r="BT155">
        <f t="shared" si="17"/>
        <v>0</v>
      </c>
      <c r="BU155">
        <f t="shared" si="17"/>
        <v>0</v>
      </c>
      <c r="BV155">
        <f t="shared" si="17"/>
        <v>0</v>
      </c>
      <c r="BW155">
        <f t="shared" si="17"/>
        <v>0</v>
      </c>
      <c r="BX155">
        <f t="shared" si="17"/>
        <v>0</v>
      </c>
      <c r="BY155">
        <f t="shared" si="17"/>
        <v>0</v>
      </c>
      <c r="BZ155">
        <f t="shared" si="17"/>
        <v>0</v>
      </c>
      <c r="CA155">
        <f t="shared" si="17"/>
        <v>0</v>
      </c>
      <c r="CB155">
        <f t="shared" si="17"/>
        <v>0</v>
      </c>
      <c r="CC155">
        <f t="shared" si="17"/>
        <v>0</v>
      </c>
      <c r="CD155" t="str">
        <f t="shared" si="17"/>
        <v>(en blanco)</v>
      </c>
      <c r="CE155" t="str">
        <f t="shared" si="17"/>
        <v>(en blanco)</v>
      </c>
      <c r="CF155">
        <f t="shared" si="17"/>
        <v>0</v>
      </c>
      <c r="CG155">
        <f t="shared" si="17"/>
        <v>0</v>
      </c>
      <c r="CH155">
        <f t="shared" si="17"/>
        <v>0</v>
      </c>
      <c r="CI155">
        <f t="shared" si="17"/>
        <v>0</v>
      </c>
      <c r="CJ155">
        <f t="shared" si="17"/>
        <v>0</v>
      </c>
      <c r="CK155">
        <f t="shared" si="17"/>
        <v>0</v>
      </c>
      <c r="CL155">
        <f t="shared" si="17"/>
        <v>0</v>
      </c>
      <c r="CM155">
        <f t="shared" si="17"/>
        <v>0</v>
      </c>
      <c r="CN155">
        <f t="shared" si="17"/>
        <v>0</v>
      </c>
      <c r="CO155">
        <f t="shared" si="17"/>
        <v>0</v>
      </c>
      <c r="CP155">
        <f t="shared" si="17"/>
        <v>0</v>
      </c>
      <c r="CQ155">
        <f t="shared" si="17"/>
        <v>0</v>
      </c>
      <c r="CR155">
        <f t="shared" si="17"/>
        <v>0</v>
      </c>
      <c r="CS155">
        <f t="shared" ref="CS155:DH155" si="18">CS6</f>
        <v>0</v>
      </c>
      <c r="CT155">
        <f t="shared" si="18"/>
        <v>0</v>
      </c>
      <c r="CU155">
        <f t="shared" si="18"/>
        <v>0</v>
      </c>
      <c r="CV155">
        <f t="shared" si="18"/>
        <v>0</v>
      </c>
      <c r="CW155">
        <f t="shared" si="18"/>
        <v>0</v>
      </c>
      <c r="CX155">
        <f t="shared" si="18"/>
        <v>0</v>
      </c>
      <c r="CY155">
        <f t="shared" si="18"/>
        <v>0</v>
      </c>
      <c r="CZ155">
        <f t="shared" si="18"/>
        <v>0</v>
      </c>
      <c r="DA155">
        <f t="shared" si="18"/>
        <v>0</v>
      </c>
      <c r="DB155">
        <f t="shared" si="18"/>
        <v>0</v>
      </c>
      <c r="DC155">
        <f t="shared" si="18"/>
        <v>0</v>
      </c>
      <c r="DD155">
        <f t="shared" si="18"/>
        <v>0</v>
      </c>
      <c r="DE155">
        <f t="shared" si="18"/>
        <v>41</v>
      </c>
      <c r="DF155" t="str">
        <f t="shared" si="18"/>
        <v>Ministerio de Desarrollo Productivo y Economía Plural</v>
      </c>
      <c r="DG155">
        <f t="shared" si="18"/>
        <v>3063652.1</v>
      </c>
      <c r="DH155">
        <f t="shared" si="18"/>
        <v>0</v>
      </c>
      <c r="DK155" t="e">
        <f ca="1">+MATCH(DH151,C151:DC151,0)</f>
        <v>#N/A</v>
      </c>
    </row>
    <row r="156" spans="1:115">
      <c r="A156">
        <f t="shared" ref="A156:AF156" si="19">A7</f>
        <v>10</v>
      </c>
      <c r="B156" t="str">
        <f t="shared" si="19"/>
        <v>Ministerio de Relaciones Exteriores</v>
      </c>
      <c r="C156">
        <f t="shared" si="19"/>
        <v>0</v>
      </c>
      <c r="D156">
        <f t="shared" si="19"/>
        <v>7844</v>
      </c>
      <c r="E156">
        <f t="shared" si="19"/>
        <v>0</v>
      </c>
      <c r="F156">
        <f t="shared" si="19"/>
        <v>951241.47000000009</v>
      </c>
      <c r="G156">
        <f t="shared" si="19"/>
        <v>0</v>
      </c>
      <c r="H156">
        <f t="shared" si="19"/>
        <v>436279.08</v>
      </c>
      <c r="I156">
        <f t="shared" si="19"/>
        <v>1100</v>
      </c>
      <c r="J156">
        <f t="shared" si="19"/>
        <v>1203508.5100000002</v>
      </c>
      <c r="K156">
        <f t="shared" si="19"/>
        <v>1000</v>
      </c>
      <c r="L156">
        <f t="shared" si="19"/>
        <v>772986.47</v>
      </c>
      <c r="M156">
        <f t="shared" si="19"/>
        <v>0</v>
      </c>
      <c r="N156">
        <f t="shared" si="19"/>
        <v>0</v>
      </c>
      <c r="O156">
        <f t="shared" si="19"/>
        <v>0</v>
      </c>
      <c r="P156">
        <f t="shared" si="19"/>
        <v>0</v>
      </c>
      <c r="Q156">
        <f t="shared" si="19"/>
        <v>0</v>
      </c>
      <c r="R156">
        <f t="shared" si="19"/>
        <v>0</v>
      </c>
      <c r="S156">
        <f t="shared" si="19"/>
        <v>0</v>
      </c>
      <c r="T156">
        <f t="shared" si="19"/>
        <v>0</v>
      </c>
      <c r="U156">
        <f t="shared" si="19"/>
        <v>0</v>
      </c>
      <c r="V156">
        <f t="shared" si="19"/>
        <v>0</v>
      </c>
      <c r="W156">
        <f t="shared" si="19"/>
        <v>0</v>
      </c>
      <c r="X156">
        <f t="shared" si="19"/>
        <v>0</v>
      </c>
      <c r="Y156">
        <f t="shared" si="19"/>
        <v>0</v>
      </c>
      <c r="Z156">
        <f t="shared" si="19"/>
        <v>0</v>
      </c>
      <c r="AA156">
        <f t="shared" si="19"/>
        <v>0</v>
      </c>
      <c r="AB156">
        <f t="shared" si="19"/>
        <v>66</v>
      </c>
      <c r="AC156" t="str">
        <f t="shared" si="19"/>
        <v>Ministerio de Planificación del Desarrollo</v>
      </c>
      <c r="AD156">
        <f t="shared" si="19"/>
        <v>0</v>
      </c>
      <c r="AE156">
        <f t="shared" si="19"/>
        <v>50.01</v>
      </c>
      <c r="AF156">
        <f t="shared" si="19"/>
        <v>0</v>
      </c>
      <c r="AG156">
        <f t="shared" ref="AG156:BL156" si="20">AG7</f>
        <v>0</v>
      </c>
      <c r="AH156">
        <f t="shared" si="20"/>
        <v>0</v>
      </c>
      <c r="AI156">
        <f t="shared" si="20"/>
        <v>0</v>
      </c>
      <c r="AJ156">
        <f t="shared" si="20"/>
        <v>0</v>
      </c>
      <c r="AK156">
        <f t="shared" si="20"/>
        <v>0</v>
      </c>
      <c r="AL156">
        <f t="shared" si="20"/>
        <v>0</v>
      </c>
      <c r="AM156">
        <f t="shared" si="20"/>
        <v>0</v>
      </c>
      <c r="AN156">
        <f t="shared" si="20"/>
        <v>0</v>
      </c>
      <c r="AO156">
        <f t="shared" si="20"/>
        <v>0</v>
      </c>
      <c r="AP156">
        <f t="shared" si="20"/>
        <v>0</v>
      </c>
      <c r="AQ156">
        <f t="shared" si="20"/>
        <v>0</v>
      </c>
      <c r="AR156">
        <f t="shared" si="20"/>
        <v>0</v>
      </c>
      <c r="AS156">
        <f t="shared" si="20"/>
        <v>0</v>
      </c>
      <c r="AT156">
        <f t="shared" si="20"/>
        <v>0</v>
      </c>
      <c r="AU156">
        <f t="shared" si="20"/>
        <v>0</v>
      </c>
      <c r="AV156">
        <f t="shared" si="20"/>
        <v>0</v>
      </c>
      <c r="AW156">
        <f t="shared" si="20"/>
        <v>0</v>
      </c>
      <c r="AX156">
        <f t="shared" si="20"/>
        <v>0</v>
      </c>
      <c r="AY156">
        <f t="shared" si="20"/>
        <v>0</v>
      </c>
      <c r="AZ156">
        <f t="shared" si="20"/>
        <v>0</v>
      </c>
      <c r="BA156">
        <f t="shared" si="20"/>
        <v>0</v>
      </c>
      <c r="BB156">
        <f t="shared" si="20"/>
        <v>0</v>
      </c>
      <c r="BC156" t="str">
        <f t="shared" si="20"/>
        <v>99 - 02</v>
      </c>
      <c r="BD156" t="str">
        <f t="shared" si="20"/>
        <v>Dirección General de Programación y Operaciones del Tesoro</v>
      </c>
      <c r="BE156">
        <f t="shared" si="20"/>
        <v>18524576.48</v>
      </c>
      <c r="BF156">
        <f t="shared" si="20"/>
        <v>94722.92</v>
      </c>
      <c r="BG156">
        <f t="shared" si="20"/>
        <v>0</v>
      </c>
      <c r="BH156">
        <f t="shared" si="20"/>
        <v>133160.63</v>
      </c>
      <c r="BI156">
        <f t="shared" si="20"/>
        <v>0</v>
      </c>
      <c r="BJ156">
        <f t="shared" si="20"/>
        <v>94722.92</v>
      </c>
      <c r="BK156">
        <f t="shared" si="20"/>
        <v>9948301.6300000008</v>
      </c>
      <c r="BL156">
        <f t="shared" si="20"/>
        <v>94722.92</v>
      </c>
      <c r="BM156">
        <f t="shared" ref="BM156:CR156" si="21">BM7</f>
        <v>0</v>
      </c>
      <c r="BN156">
        <f t="shared" si="21"/>
        <v>94722.92</v>
      </c>
      <c r="BO156">
        <f t="shared" si="21"/>
        <v>0</v>
      </c>
      <c r="BP156">
        <f t="shared" si="21"/>
        <v>0</v>
      </c>
      <c r="BQ156">
        <f t="shared" si="21"/>
        <v>0</v>
      </c>
      <c r="BR156">
        <f t="shared" si="21"/>
        <v>0</v>
      </c>
      <c r="BS156">
        <f t="shared" si="21"/>
        <v>0</v>
      </c>
      <c r="BT156">
        <f t="shared" si="21"/>
        <v>0</v>
      </c>
      <c r="BU156">
        <f t="shared" si="21"/>
        <v>0</v>
      </c>
      <c r="BV156">
        <f t="shared" si="21"/>
        <v>0</v>
      </c>
      <c r="BW156">
        <f t="shared" si="21"/>
        <v>0</v>
      </c>
      <c r="BX156">
        <f t="shared" si="21"/>
        <v>0</v>
      </c>
      <c r="BY156">
        <f t="shared" si="21"/>
        <v>0</v>
      </c>
      <c r="BZ156">
        <f t="shared" si="21"/>
        <v>0</v>
      </c>
      <c r="CA156">
        <f t="shared" si="21"/>
        <v>0</v>
      </c>
      <c r="CB156">
        <f t="shared" si="21"/>
        <v>0</v>
      </c>
      <c r="CC156">
        <f t="shared" si="21"/>
        <v>0</v>
      </c>
      <c r="CD156">
        <f t="shared" si="21"/>
        <v>0</v>
      </c>
      <c r="CE156">
        <f t="shared" si="21"/>
        <v>0</v>
      </c>
      <c r="CF156">
        <f t="shared" si="21"/>
        <v>0</v>
      </c>
      <c r="CG156">
        <f t="shared" si="21"/>
        <v>0</v>
      </c>
      <c r="CH156">
        <f t="shared" si="21"/>
        <v>0</v>
      </c>
      <c r="CI156">
        <f t="shared" si="21"/>
        <v>0</v>
      </c>
      <c r="CJ156">
        <f t="shared" si="21"/>
        <v>0</v>
      </c>
      <c r="CK156">
        <f t="shared" si="21"/>
        <v>0</v>
      </c>
      <c r="CL156">
        <f t="shared" si="21"/>
        <v>0</v>
      </c>
      <c r="CM156">
        <f t="shared" si="21"/>
        <v>0</v>
      </c>
      <c r="CN156">
        <f t="shared" si="21"/>
        <v>0</v>
      </c>
      <c r="CO156">
        <f t="shared" si="21"/>
        <v>0</v>
      </c>
      <c r="CP156">
        <f t="shared" si="21"/>
        <v>0</v>
      </c>
      <c r="CQ156">
        <f t="shared" si="21"/>
        <v>0</v>
      </c>
      <c r="CR156">
        <f t="shared" si="21"/>
        <v>0</v>
      </c>
      <c r="CS156">
        <f t="shared" ref="CS156:DH156" si="22">CS7</f>
        <v>0</v>
      </c>
      <c r="CT156">
        <f t="shared" si="22"/>
        <v>0</v>
      </c>
      <c r="CU156">
        <f t="shared" si="22"/>
        <v>0</v>
      </c>
      <c r="CV156">
        <f t="shared" si="22"/>
        <v>0</v>
      </c>
      <c r="CW156">
        <f t="shared" si="22"/>
        <v>0</v>
      </c>
      <c r="CX156">
        <f t="shared" si="22"/>
        <v>0</v>
      </c>
      <c r="CY156">
        <f t="shared" si="22"/>
        <v>0</v>
      </c>
      <c r="CZ156">
        <f t="shared" si="22"/>
        <v>0</v>
      </c>
      <c r="DA156">
        <f t="shared" si="22"/>
        <v>0</v>
      </c>
      <c r="DB156">
        <f t="shared" si="22"/>
        <v>0</v>
      </c>
      <c r="DC156">
        <f t="shared" si="22"/>
        <v>0</v>
      </c>
      <c r="DD156">
        <f t="shared" si="22"/>
        <v>0</v>
      </c>
      <c r="DE156">
        <f t="shared" si="22"/>
        <v>46</v>
      </c>
      <c r="DF156" t="str">
        <f t="shared" si="22"/>
        <v>Ministerio de Salud</v>
      </c>
      <c r="DG156">
        <f t="shared" si="22"/>
        <v>10417621.850000001</v>
      </c>
      <c r="DH156">
        <f t="shared" si="22"/>
        <v>0</v>
      </c>
    </row>
    <row r="157" spans="1:115">
      <c r="A157">
        <f t="shared" ref="A157:AF157" si="23">A8</f>
        <v>15</v>
      </c>
      <c r="B157" t="str">
        <f t="shared" si="23"/>
        <v>Ministerio de Gobierno</v>
      </c>
      <c r="C157">
        <f t="shared" si="23"/>
        <v>0</v>
      </c>
      <c r="D157">
        <f t="shared" si="23"/>
        <v>106402.84</v>
      </c>
      <c r="E157">
        <f t="shared" si="23"/>
        <v>0</v>
      </c>
      <c r="F157">
        <f t="shared" si="23"/>
        <v>67834.24000000002</v>
      </c>
      <c r="G157">
        <f t="shared" si="23"/>
        <v>0</v>
      </c>
      <c r="H157">
        <f t="shared" si="23"/>
        <v>24927.360000000001</v>
      </c>
      <c r="I157">
        <f t="shared" si="23"/>
        <v>0</v>
      </c>
      <c r="J157">
        <f t="shared" si="23"/>
        <v>1395.4</v>
      </c>
      <c r="K157">
        <f t="shared" si="23"/>
        <v>0</v>
      </c>
      <c r="L157">
        <f t="shared" si="23"/>
        <v>56434.5</v>
      </c>
      <c r="M157">
        <f t="shared" si="23"/>
        <v>0</v>
      </c>
      <c r="N157">
        <f t="shared" si="23"/>
        <v>0</v>
      </c>
      <c r="O157">
        <f t="shared" si="23"/>
        <v>0</v>
      </c>
      <c r="P157">
        <f t="shared" si="23"/>
        <v>0</v>
      </c>
      <c r="Q157">
        <f t="shared" si="23"/>
        <v>0</v>
      </c>
      <c r="R157">
        <f t="shared" si="23"/>
        <v>0</v>
      </c>
      <c r="S157">
        <f t="shared" si="23"/>
        <v>0</v>
      </c>
      <c r="T157">
        <f t="shared" si="23"/>
        <v>0</v>
      </c>
      <c r="U157">
        <f t="shared" si="23"/>
        <v>0</v>
      </c>
      <c r="V157">
        <f t="shared" si="23"/>
        <v>0</v>
      </c>
      <c r="W157">
        <f t="shared" si="23"/>
        <v>0</v>
      </c>
      <c r="X157">
        <f t="shared" si="23"/>
        <v>0</v>
      </c>
      <c r="Y157">
        <f t="shared" si="23"/>
        <v>0</v>
      </c>
      <c r="Z157">
        <f t="shared" si="23"/>
        <v>0</v>
      </c>
      <c r="AA157">
        <f t="shared" si="23"/>
        <v>0</v>
      </c>
      <c r="AB157">
        <f t="shared" si="23"/>
        <v>86</v>
      </c>
      <c r="AC157" t="str">
        <f t="shared" si="23"/>
        <v>Ministerio de Medio Ambiente y Agua</v>
      </c>
      <c r="AD157">
        <f t="shared" si="23"/>
        <v>0</v>
      </c>
      <c r="AE157">
        <f t="shared" si="23"/>
        <v>1266099.71</v>
      </c>
      <c r="AF157">
        <f t="shared" si="23"/>
        <v>0</v>
      </c>
      <c r="AG157">
        <f t="shared" ref="AG157:BL157" si="24">AG8</f>
        <v>0</v>
      </c>
      <c r="AH157">
        <f t="shared" si="24"/>
        <v>100.02</v>
      </c>
      <c r="AI157">
        <f t="shared" si="24"/>
        <v>37330343.259999998</v>
      </c>
      <c r="AJ157">
        <f t="shared" si="24"/>
        <v>0</v>
      </c>
      <c r="AK157">
        <f t="shared" si="24"/>
        <v>0</v>
      </c>
      <c r="AL157">
        <f t="shared" si="24"/>
        <v>0</v>
      </c>
      <c r="AM157">
        <f t="shared" si="24"/>
        <v>0</v>
      </c>
      <c r="AN157">
        <f t="shared" si="24"/>
        <v>0</v>
      </c>
      <c r="AO157">
        <f t="shared" si="24"/>
        <v>0</v>
      </c>
      <c r="AP157">
        <f t="shared" si="24"/>
        <v>0</v>
      </c>
      <c r="AQ157">
        <f t="shared" si="24"/>
        <v>0</v>
      </c>
      <c r="AR157">
        <f t="shared" si="24"/>
        <v>0</v>
      </c>
      <c r="AS157">
        <f t="shared" si="24"/>
        <v>0</v>
      </c>
      <c r="AT157">
        <f t="shared" si="24"/>
        <v>0</v>
      </c>
      <c r="AU157">
        <f t="shared" si="24"/>
        <v>0</v>
      </c>
      <c r="AV157">
        <f t="shared" si="24"/>
        <v>0</v>
      </c>
      <c r="AW157">
        <f t="shared" si="24"/>
        <v>0</v>
      </c>
      <c r="AX157">
        <f t="shared" si="24"/>
        <v>0</v>
      </c>
      <c r="AY157">
        <f t="shared" si="24"/>
        <v>0</v>
      </c>
      <c r="AZ157">
        <f t="shared" si="24"/>
        <v>0</v>
      </c>
      <c r="BA157">
        <f t="shared" si="24"/>
        <v>0</v>
      </c>
      <c r="BB157">
        <f t="shared" si="24"/>
        <v>0</v>
      </c>
      <c r="BC157">
        <f t="shared" si="24"/>
        <v>573</v>
      </c>
      <c r="BD157" t="str">
        <f t="shared" si="24"/>
        <v>Empresa Siderúrgica del Mutún</v>
      </c>
      <c r="BE157">
        <f t="shared" si="24"/>
        <v>0</v>
      </c>
      <c r="BF157">
        <f t="shared" si="24"/>
        <v>14562162.24</v>
      </c>
      <c r="BG157">
        <f t="shared" si="24"/>
        <v>0</v>
      </c>
      <c r="BH157">
        <f t="shared" si="24"/>
        <v>0</v>
      </c>
      <c r="BI157">
        <f t="shared" si="24"/>
        <v>0</v>
      </c>
      <c r="BJ157">
        <f t="shared" si="24"/>
        <v>0</v>
      </c>
      <c r="BK157">
        <f t="shared" si="24"/>
        <v>0</v>
      </c>
      <c r="BL157">
        <f t="shared" si="24"/>
        <v>0</v>
      </c>
      <c r="BM157">
        <f t="shared" ref="BM157:CR157" si="25">BM8</f>
        <v>0</v>
      </c>
      <c r="BN157">
        <f t="shared" si="25"/>
        <v>0</v>
      </c>
      <c r="BO157">
        <f t="shared" si="25"/>
        <v>0</v>
      </c>
      <c r="BP157">
        <f t="shared" si="25"/>
        <v>0</v>
      </c>
      <c r="BQ157">
        <f t="shared" si="25"/>
        <v>0</v>
      </c>
      <c r="BR157">
        <f t="shared" si="25"/>
        <v>0</v>
      </c>
      <c r="BS157">
        <f t="shared" si="25"/>
        <v>0</v>
      </c>
      <c r="BT157">
        <f t="shared" si="25"/>
        <v>0</v>
      </c>
      <c r="BU157">
        <f t="shared" si="25"/>
        <v>0</v>
      </c>
      <c r="BV157">
        <f t="shared" si="25"/>
        <v>0</v>
      </c>
      <c r="BW157">
        <f t="shared" si="25"/>
        <v>0</v>
      </c>
      <c r="BX157">
        <f t="shared" si="25"/>
        <v>0</v>
      </c>
      <c r="BY157">
        <f t="shared" si="25"/>
        <v>0</v>
      </c>
      <c r="BZ157">
        <f t="shared" si="25"/>
        <v>0</v>
      </c>
      <c r="CA157">
        <f t="shared" si="25"/>
        <v>0</v>
      </c>
      <c r="CB157">
        <f t="shared" si="25"/>
        <v>0</v>
      </c>
      <c r="CC157">
        <f t="shared" si="25"/>
        <v>0</v>
      </c>
      <c r="CD157">
        <f t="shared" si="25"/>
        <v>0</v>
      </c>
      <c r="CE157">
        <f t="shared" si="25"/>
        <v>0</v>
      </c>
      <c r="CF157">
        <f t="shared" si="25"/>
        <v>0</v>
      </c>
      <c r="CG157">
        <f t="shared" si="25"/>
        <v>0</v>
      </c>
      <c r="CH157">
        <f t="shared" si="25"/>
        <v>0</v>
      </c>
      <c r="CI157">
        <f t="shared" si="25"/>
        <v>0</v>
      </c>
      <c r="CJ157">
        <f t="shared" si="25"/>
        <v>0</v>
      </c>
      <c r="CK157">
        <f t="shared" si="25"/>
        <v>0</v>
      </c>
      <c r="CL157">
        <f t="shared" si="25"/>
        <v>0</v>
      </c>
      <c r="CM157">
        <f t="shared" si="25"/>
        <v>0</v>
      </c>
      <c r="CN157">
        <f t="shared" si="25"/>
        <v>0</v>
      </c>
      <c r="CO157">
        <f t="shared" si="25"/>
        <v>0</v>
      </c>
      <c r="CP157">
        <f t="shared" si="25"/>
        <v>0</v>
      </c>
      <c r="CQ157">
        <f t="shared" si="25"/>
        <v>0</v>
      </c>
      <c r="CR157">
        <f t="shared" si="25"/>
        <v>0</v>
      </c>
      <c r="CS157">
        <f t="shared" ref="CS157:DH157" si="26">CS8</f>
        <v>0</v>
      </c>
      <c r="CT157">
        <f t="shared" si="26"/>
        <v>0</v>
      </c>
      <c r="CU157">
        <f t="shared" si="26"/>
        <v>0</v>
      </c>
      <c r="CV157">
        <f t="shared" si="26"/>
        <v>0</v>
      </c>
      <c r="CW157">
        <f t="shared" si="26"/>
        <v>0</v>
      </c>
      <c r="CX157">
        <f t="shared" si="26"/>
        <v>0</v>
      </c>
      <c r="CY157">
        <f t="shared" si="26"/>
        <v>0</v>
      </c>
      <c r="CZ157">
        <f t="shared" si="26"/>
        <v>0</v>
      </c>
      <c r="DA157">
        <f t="shared" si="26"/>
        <v>0</v>
      </c>
      <c r="DB157">
        <f t="shared" si="26"/>
        <v>0</v>
      </c>
      <c r="DC157">
        <f t="shared" si="26"/>
        <v>0</v>
      </c>
      <c r="DD157">
        <f t="shared" si="26"/>
        <v>0</v>
      </c>
      <c r="DE157">
        <f t="shared" si="26"/>
        <v>47</v>
      </c>
      <c r="DF157" t="str">
        <f t="shared" si="26"/>
        <v>Ministerio de Desarrollo Rural y Tierras</v>
      </c>
      <c r="DG157">
        <f t="shared" si="26"/>
        <v>147023.25</v>
      </c>
      <c r="DH157">
        <f t="shared" si="26"/>
        <v>0</v>
      </c>
    </row>
    <row r="158" spans="1:115">
      <c r="A158">
        <f t="shared" ref="A158:AF158" si="27">A9</f>
        <v>16</v>
      </c>
      <c r="B158" t="str">
        <f t="shared" si="27"/>
        <v>Ministerio de Educación</v>
      </c>
      <c r="C158">
        <f t="shared" si="27"/>
        <v>0</v>
      </c>
      <c r="D158">
        <f t="shared" si="27"/>
        <v>11560.4</v>
      </c>
      <c r="E158">
        <f t="shared" si="27"/>
        <v>0</v>
      </c>
      <c r="F158">
        <f t="shared" si="27"/>
        <v>683275.38</v>
      </c>
      <c r="G158">
        <f t="shared" si="27"/>
        <v>57988.39</v>
      </c>
      <c r="H158">
        <f t="shared" si="27"/>
        <v>1400</v>
      </c>
      <c r="I158">
        <f t="shared" si="27"/>
        <v>33306.79</v>
      </c>
      <c r="J158">
        <f t="shared" si="27"/>
        <v>0</v>
      </c>
      <c r="K158">
        <f t="shared" si="27"/>
        <v>3549.4099999999994</v>
      </c>
      <c r="L158">
        <f t="shared" si="27"/>
        <v>134788.09</v>
      </c>
      <c r="M158">
        <f t="shared" si="27"/>
        <v>0</v>
      </c>
      <c r="N158">
        <f t="shared" si="27"/>
        <v>0</v>
      </c>
      <c r="O158">
        <f t="shared" si="27"/>
        <v>0</v>
      </c>
      <c r="P158">
        <f t="shared" si="27"/>
        <v>0</v>
      </c>
      <c r="Q158">
        <f t="shared" si="27"/>
        <v>0</v>
      </c>
      <c r="R158">
        <f t="shared" si="27"/>
        <v>0</v>
      </c>
      <c r="S158">
        <f t="shared" si="27"/>
        <v>0</v>
      </c>
      <c r="T158">
        <f t="shared" si="27"/>
        <v>0</v>
      </c>
      <c r="U158">
        <f t="shared" si="27"/>
        <v>0</v>
      </c>
      <c r="V158">
        <f t="shared" si="27"/>
        <v>0</v>
      </c>
      <c r="W158">
        <f t="shared" si="27"/>
        <v>0</v>
      </c>
      <c r="X158">
        <f t="shared" si="27"/>
        <v>0</v>
      </c>
      <c r="Y158">
        <f t="shared" si="27"/>
        <v>0</v>
      </c>
      <c r="Z158">
        <f t="shared" si="27"/>
        <v>0</v>
      </c>
      <c r="AA158">
        <f t="shared" si="27"/>
        <v>0</v>
      </c>
      <c r="AB158">
        <f t="shared" si="27"/>
        <v>212</v>
      </c>
      <c r="AC158" t="str">
        <f t="shared" si="27"/>
        <v>Instituto Nacional de Reforma Agraria</v>
      </c>
      <c r="AD158">
        <f t="shared" si="27"/>
        <v>0</v>
      </c>
      <c r="AE158">
        <f t="shared" si="27"/>
        <v>0</v>
      </c>
      <c r="AF158">
        <f t="shared" si="27"/>
        <v>0</v>
      </c>
      <c r="AG158">
        <f t="shared" ref="AG158:BL158" si="28">AG9</f>
        <v>50.01</v>
      </c>
      <c r="AH158">
        <f t="shared" si="28"/>
        <v>0</v>
      </c>
      <c r="AI158">
        <f t="shared" si="28"/>
        <v>0</v>
      </c>
      <c r="AJ158">
        <f t="shared" si="28"/>
        <v>0</v>
      </c>
      <c r="AK158">
        <f t="shared" si="28"/>
        <v>0</v>
      </c>
      <c r="AL158">
        <f t="shared" si="28"/>
        <v>0</v>
      </c>
      <c r="AM158">
        <f t="shared" si="28"/>
        <v>0</v>
      </c>
      <c r="AN158">
        <f t="shared" si="28"/>
        <v>0</v>
      </c>
      <c r="AO158">
        <f t="shared" si="28"/>
        <v>0</v>
      </c>
      <c r="AP158">
        <f t="shared" si="28"/>
        <v>0</v>
      </c>
      <c r="AQ158">
        <f t="shared" si="28"/>
        <v>0</v>
      </c>
      <c r="AR158">
        <f t="shared" si="28"/>
        <v>0</v>
      </c>
      <c r="AS158">
        <f t="shared" si="28"/>
        <v>0</v>
      </c>
      <c r="AT158">
        <f t="shared" si="28"/>
        <v>0</v>
      </c>
      <c r="AU158">
        <f t="shared" si="28"/>
        <v>0</v>
      </c>
      <c r="AV158">
        <f t="shared" si="28"/>
        <v>0</v>
      </c>
      <c r="AW158">
        <f t="shared" si="28"/>
        <v>0</v>
      </c>
      <c r="AX158">
        <f t="shared" si="28"/>
        <v>0</v>
      </c>
      <c r="AY158">
        <f t="shared" si="28"/>
        <v>0</v>
      </c>
      <c r="AZ158">
        <f t="shared" si="28"/>
        <v>0</v>
      </c>
      <c r="BA158">
        <f t="shared" si="28"/>
        <v>0</v>
      </c>
      <c r="BB158">
        <f t="shared" si="28"/>
        <v>0</v>
      </c>
      <c r="BC158">
        <f t="shared" si="28"/>
        <v>293</v>
      </c>
      <c r="BD158" t="str">
        <f t="shared" si="28"/>
        <v>Fundación Cultural del Banco Central de Bolivia</v>
      </c>
      <c r="BE158">
        <f t="shared" si="28"/>
        <v>0</v>
      </c>
      <c r="BF158">
        <f t="shared" si="28"/>
        <v>0</v>
      </c>
      <c r="BG158">
        <f t="shared" si="28"/>
        <v>21695</v>
      </c>
      <c r="BH158">
        <f t="shared" si="28"/>
        <v>0</v>
      </c>
      <c r="BI158">
        <f t="shared" si="28"/>
        <v>0</v>
      </c>
      <c r="BJ158">
        <f t="shared" si="28"/>
        <v>0</v>
      </c>
      <c r="BK158">
        <f t="shared" si="28"/>
        <v>0</v>
      </c>
      <c r="BL158">
        <f t="shared" si="28"/>
        <v>0</v>
      </c>
      <c r="BM158">
        <f t="shared" ref="BM158:CR158" si="29">BM9</f>
        <v>0</v>
      </c>
      <c r="BN158">
        <f t="shared" si="29"/>
        <v>0</v>
      </c>
      <c r="BO158">
        <f t="shared" si="29"/>
        <v>0</v>
      </c>
      <c r="BP158">
        <f t="shared" si="29"/>
        <v>0</v>
      </c>
      <c r="BQ158">
        <f t="shared" si="29"/>
        <v>0</v>
      </c>
      <c r="BR158">
        <f t="shared" si="29"/>
        <v>0</v>
      </c>
      <c r="BS158">
        <f t="shared" si="29"/>
        <v>0</v>
      </c>
      <c r="BT158">
        <f t="shared" si="29"/>
        <v>0</v>
      </c>
      <c r="BU158">
        <f t="shared" si="29"/>
        <v>0</v>
      </c>
      <c r="BV158">
        <f t="shared" si="29"/>
        <v>0</v>
      </c>
      <c r="BW158">
        <f t="shared" si="29"/>
        <v>0</v>
      </c>
      <c r="BX158">
        <f t="shared" si="29"/>
        <v>0</v>
      </c>
      <c r="BY158">
        <f t="shared" si="29"/>
        <v>0</v>
      </c>
      <c r="BZ158">
        <f t="shared" si="29"/>
        <v>0</v>
      </c>
      <c r="CA158">
        <f t="shared" si="29"/>
        <v>0</v>
      </c>
      <c r="CB158">
        <f t="shared" si="29"/>
        <v>0</v>
      </c>
      <c r="CC158">
        <f t="shared" si="29"/>
        <v>0</v>
      </c>
      <c r="CD158">
        <f t="shared" si="29"/>
        <v>0</v>
      </c>
      <c r="CE158">
        <f t="shared" si="29"/>
        <v>0</v>
      </c>
      <c r="CF158">
        <f t="shared" si="29"/>
        <v>0</v>
      </c>
      <c r="CG158">
        <f t="shared" si="29"/>
        <v>0</v>
      </c>
      <c r="CH158">
        <f t="shared" si="29"/>
        <v>0</v>
      </c>
      <c r="CI158">
        <f t="shared" si="29"/>
        <v>0</v>
      </c>
      <c r="CJ158">
        <f t="shared" si="29"/>
        <v>0</v>
      </c>
      <c r="CK158">
        <f t="shared" si="29"/>
        <v>0</v>
      </c>
      <c r="CL158">
        <f t="shared" si="29"/>
        <v>0</v>
      </c>
      <c r="CM158">
        <f t="shared" si="29"/>
        <v>0</v>
      </c>
      <c r="CN158">
        <f t="shared" si="29"/>
        <v>0</v>
      </c>
      <c r="CO158">
        <f t="shared" si="29"/>
        <v>0</v>
      </c>
      <c r="CP158">
        <f t="shared" si="29"/>
        <v>0</v>
      </c>
      <c r="CQ158">
        <f t="shared" si="29"/>
        <v>0</v>
      </c>
      <c r="CR158">
        <f t="shared" si="29"/>
        <v>0</v>
      </c>
      <c r="CS158">
        <f t="shared" ref="CS158:DH158" si="30">CS9</f>
        <v>0</v>
      </c>
      <c r="CT158">
        <f t="shared" si="30"/>
        <v>0</v>
      </c>
      <c r="CU158">
        <f t="shared" si="30"/>
        <v>0</v>
      </c>
      <c r="CV158">
        <f t="shared" si="30"/>
        <v>0</v>
      </c>
      <c r="CW158">
        <f t="shared" si="30"/>
        <v>0</v>
      </c>
      <c r="CX158">
        <f t="shared" si="30"/>
        <v>0</v>
      </c>
      <c r="CY158">
        <f t="shared" si="30"/>
        <v>0</v>
      </c>
      <c r="CZ158">
        <f t="shared" si="30"/>
        <v>0</v>
      </c>
      <c r="DA158">
        <f t="shared" si="30"/>
        <v>0</v>
      </c>
      <c r="DB158">
        <f t="shared" si="30"/>
        <v>0</v>
      </c>
      <c r="DC158">
        <f t="shared" si="30"/>
        <v>0</v>
      </c>
      <c r="DD158">
        <f t="shared" si="30"/>
        <v>0</v>
      </c>
      <c r="DE158">
        <f t="shared" si="30"/>
        <v>52</v>
      </c>
      <c r="DF158" t="str">
        <f t="shared" si="30"/>
        <v>Ministerio de Culturas y Turismo</v>
      </c>
      <c r="DG158">
        <f t="shared" si="30"/>
        <v>1016</v>
      </c>
      <c r="DH158">
        <f t="shared" si="30"/>
        <v>0</v>
      </c>
    </row>
    <row r="159" spans="1:115">
      <c r="A159">
        <f t="shared" ref="A159:AF159" si="31">A10</f>
        <v>20</v>
      </c>
      <c r="B159" t="str">
        <f t="shared" si="31"/>
        <v>Ministerio de Defensa</v>
      </c>
      <c r="C159">
        <f t="shared" si="31"/>
        <v>0</v>
      </c>
      <c r="D159">
        <f t="shared" si="31"/>
        <v>0</v>
      </c>
      <c r="E159">
        <f t="shared" si="31"/>
        <v>0</v>
      </c>
      <c r="F159">
        <f t="shared" si="31"/>
        <v>1883.74</v>
      </c>
      <c r="G159">
        <f t="shared" si="31"/>
        <v>0</v>
      </c>
      <c r="H159">
        <f t="shared" si="31"/>
        <v>9192.36</v>
      </c>
      <c r="I159">
        <f t="shared" si="31"/>
        <v>0</v>
      </c>
      <c r="J159">
        <f t="shared" si="31"/>
        <v>0</v>
      </c>
      <c r="K159">
        <f t="shared" si="31"/>
        <v>6331.47</v>
      </c>
      <c r="L159">
        <f t="shared" si="31"/>
        <v>49359.040000000001</v>
      </c>
      <c r="M159">
        <f t="shared" si="31"/>
        <v>0</v>
      </c>
      <c r="N159">
        <f t="shared" si="31"/>
        <v>0</v>
      </c>
      <c r="O159">
        <f t="shared" si="31"/>
        <v>0</v>
      </c>
      <c r="P159">
        <f t="shared" si="31"/>
        <v>0</v>
      </c>
      <c r="Q159">
        <f t="shared" si="31"/>
        <v>0</v>
      </c>
      <c r="R159">
        <f t="shared" si="31"/>
        <v>0</v>
      </c>
      <c r="S159">
        <f t="shared" si="31"/>
        <v>0</v>
      </c>
      <c r="T159">
        <f t="shared" si="31"/>
        <v>0</v>
      </c>
      <c r="U159">
        <f t="shared" si="31"/>
        <v>0</v>
      </c>
      <c r="V159">
        <f t="shared" si="31"/>
        <v>0</v>
      </c>
      <c r="W159">
        <f t="shared" si="31"/>
        <v>0</v>
      </c>
      <c r="X159">
        <f t="shared" si="31"/>
        <v>0</v>
      </c>
      <c r="Y159">
        <f t="shared" si="31"/>
        <v>0</v>
      </c>
      <c r="Z159">
        <f t="shared" si="31"/>
        <v>0</v>
      </c>
      <c r="AA159">
        <f t="shared" si="31"/>
        <v>0</v>
      </c>
      <c r="AB159">
        <f t="shared" si="31"/>
        <v>287</v>
      </c>
      <c r="AC159" t="str">
        <f t="shared" si="31"/>
        <v>Fondo Nacional de Inversión Productiva y Social</v>
      </c>
      <c r="AD159">
        <f t="shared" si="31"/>
        <v>0</v>
      </c>
      <c r="AE159">
        <f t="shared" si="31"/>
        <v>44901994.439999998</v>
      </c>
      <c r="AF159">
        <f t="shared" si="31"/>
        <v>0</v>
      </c>
      <c r="AG159">
        <f t="shared" ref="AG159:BL159" si="32">AG10</f>
        <v>17150000</v>
      </c>
      <c r="AH159">
        <f t="shared" si="32"/>
        <v>0</v>
      </c>
      <c r="AI159">
        <f t="shared" si="32"/>
        <v>118043587.61</v>
      </c>
      <c r="AJ159">
        <f t="shared" si="32"/>
        <v>0</v>
      </c>
      <c r="AK159">
        <f t="shared" si="32"/>
        <v>15604397.140000001</v>
      </c>
      <c r="AL159">
        <f t="shared" si="32"/>
        <v>0</v>
      </c>
      <c r="AM159">
        <f t="shared" si="32"/>
        <v>29261425.629999999</v>
      </c>
      <c r="AN159">
        <f t="shared" si="32"/>
        <v>0</v>
      </c>
      <c r="AO159">
        <f t="shared" si="32"/>
        <v>0</v>
      </c>
      <c r="AP159">
        <f t="shared" si="32"/>
        <v>0</v>
      </c>
      <c r="AQ159">
        <f t="shared" si="32"/>
        <v>0</v>
      </c>
      <c r="AR159">
        <f t="shared" si="32"/>
        <v>0</v>
      </c>
      <c r="AS159">
        <f t="shared" si="32"/>
        <v>0</v>
      </c>
      <c r="AT159">
        <f t="shared" si="32"/>
        <v>0</v>
      </c>
      <c r="AU159">
        <f t="shared" si="32"/>
        <v>0</v>
      </c>
      <c r="AV159">
        <f t="shared" si="32"/>
        <v>0</v>
      </c>
      <c r="AW159">
        <f t="shared" si="32"/>
        <v>0</v>
      </c>
      <c r="AX159">
        <f t="shared" si="32"/>
        <v>0</v>
      </c>
      <c r="AY159">
        <f t="shared" si="32"/>
        <v>0</v>
      </c>
      <c r="AZ159">
        <f t="shared" si="32"/>
        <v>0</v>
      </c>
      <c r="BA159">
        <f t="shared" si="32"/>
        <v>0</v>
      </c>
      <c r="BB159">
        <f t="shared" si="32"/>
        <v>0</v>
      </c>
      <c r="BC159" t="str">
        <f t="shared" si="32"/>
        <v>99 - 01</v>
      </c>
      <c r="BD159" t="str">
        <f t="shared" si="32"/>
        <v>Dirección General de Programación y Operaciones del Tesoro</v>
      </c>
      <c r="BE159">
        <f t="shared" si="32"/>
        <v>0</v>
      </c>
      <c r="BF159">
        <f t="shared" si="32"/>
        <v>0</v>
      </c>
      <c r="BG159">
        <f t="shared" si="32"/>
        <v>313.07</v>
      </c>
      <c r="BH159">
        <f t="shared" si="32"/>
        <v>0</v>
      </c>
      <c r="BI159">
        <f t="shared" si="32"/>
        <v>552114304.40999985</v>
      </c>
      <c r="BJ159">
        <f t="shared" si="32"/>
        <v>0</v>
      </c>
      <c r="BK159">
        <f t="shared" si="32"/>
        <v>0</v>
      </c>
      <c r="BL159">
        <f t="shared" si="32"/>
        <v>0</v>
      </c>
      <c r="BM159">
        <f t="shared" ref="BM159:CR159" si="33">BM10</f>
        <v>0</v>
      </c>
      <c r="BN159">
        <f t="shared" si="33"/>
        <v>0</v>
      </c>
      <c r="BO159">
        <f t="shared" si="33"/>
        <v>0</v>
      </c>
      <c r="BP159">
        <f t="shared" si="33"/>
        <v>0</v>
      </c>
      <c r="BQ159">
        <f t="shared" si="33"/>
        <v>0</v>
      </c>
      <c r="BR159">
        <f t="shared" si="33"/>
        <v>0</v>
      </c>
      <c r="BS159">
        <f t="shared" si="33"/>
        <v>0</v>
      </c>
      <c r="BT159">
        <f t="shared" si="33"/>
        <v>0</v>
      </c>
      <c r="BU159">
        <f t="shared" si="33"/>
        <v>0</v>
      </c>
      <c r="BV159">
        <f t="shared" si="33"/>
        <v>0</v>
      </c>
      <c r="BW159">
        <f t="shared" si="33"/>
        <v>0</v>
      </c>
      <c r="BX159">
        <f t="shared" si="33"/>
        <v>0</v>
      </c>
      <c r="BY159">
        <f t="shared" si="33"/>
        <v>0</v>
      </c>
      <c r="BZ159">
        <f t="shared" si="33"/>
        <v>0</v>
      </c>
      <c r="CA159">
        <f t="shared" si="33"/>
        <v>0</v>
      </c>
      <c r="CB159">
        <f t="shared" si="33"/>
        <v>0</v>
      </c>
      <c r="CC159">
        <f t="shared" si="33"/>
        <v>0</v>
      </c>
      <c r="CD159">
        <f t="shared" si="33"/>
        <v>0</v>
      </c>
      <c r="CE159">
        <f t="shared" si="33"/>
        <v>0</v>
      </c>
      <c r="CF159">
        <f t="shared" si="33"/>
        <v>0</v>
      </c>
      <c r="CG159">
        <f t="shared" si="33"/>
        <v>0</v>
      </c>
      <c r="CH159">
        <f t="shared" si="33"/>
        <v>0</v>
      </c>
      <c r="CI159">
        <f t="shared" si="33"/>
        <v>0</v>
      </c>
      <c r="CJ159">
        <f t="shared" si="33"/>
        <v>0</v>
      </c>
      <c r="CK159">
        <f t="shared" si="33"/>
        <v>0</v>
      </c>
      <c r="CL159">
        <f t="shared" si="33"/>
        <v>0</v>
      </c>
      <c r="CM159">
        <f t="shared" si="33"/>
        <v>0</v>
      </c>
      <c r="CN159">
        <f t="shared" si="33"/>
        <v>0</v>
      </c>
      <c r="CO159">
        <f t="shared" si="33"/>
        <v>0</v>
      </c>
      <c r="CP159">
        <f t="shared" si="33"/>
        <v>0</v>
      </c>
      <c r="CQ159">
        <f t="shared" si="33"/>
        <v>0</v>
      </c>
      <c r="CR159">
        <f t="shared" si="33"/>
        <v>0</v>
      </c>
      <c r="CS159">
        <f t="shared" ref="CS159:DH159" si="34">CS10</f>
        <v>0</v>
      </c>
      <c r="CT159">
        <f t="shared" si="34"/>
        <v>0</v>
      </c>
      <c r="CU159">
        <f t="shared" si="34"/>
        <v>0</v>
      </c>
      <c r="CV159">
        <f t="shared" si="34"/>
        <v>0</v>
      </c>
      <c r="CW159">
        <f t="shared" si="34"/>
        <v>0</v>
      </c>
      <c r="CX159">
        <f t="shared" si="34"/>
        <v>0</v>
      </c>
      <c r="CY159">
        <f t="shared" si="34"/>
        <v>0</v>
      </c>
      <c r="CZ159">
        <f t="shared" si="34"/>
        <v>0</v>
      </c>
      <c r="DA159">
        <f t="shared" si="34"/>
        <v>0</v>
      </c>
      <c r="DB159">
        <f t="shared" si="34"/>
        <v>0</v>
      </c>
      <c r="DC159">
        <f t="shared" si="34"/>
        <v>0</v>
      </c>
      <c r="DD159">
        <f t="shared" si="34"/>
        <v>0</v>
      </c>
      <c r="DE159">
        <f t="shared" si="34"/>
        <v>66</v>
      </c>
      <c r="DF159" t="str">
        <f t="shared" si="34"/>
        <v>Ministerio de Planificación del Desarrollo</v>
      </c>
      <c r="DG159">
        <f t="shared" si="34"/>
        <v>5220</v>
      </c>
      <c r="DH159">
        <f t="shared" si="34"/>
        <v>0</v>
      </c>
    </row>
    <row r="160" spans="1:115">
      <c r="A160">
        <f t="shared" ref="A160:AF160" si="35">A11</f>
        <v>25</v>
      </c>
      <c r="B160" t="str">
        <f t="shared" si="35"/>
        <v>Ministerio de la Presidencia</v>
      </c>
      <c r="C160">
        <f t="shared" si="35"/>
        <v>0</v>
      </c>
      <c r="D160">
        <f t="shared" si="35"/>
        <v>10493.15</v>
      </c>
      <c r="E160">
        <f t="shared" si="35"/>
        <v>0</v>
      </c>
      <c r="F160">
        <f t="shared" si="35"/>
        <v>596.91</v>
      </c>
      <c r="G160">
        <f t="shared" si="35"/>
        <v>0</v>
      </c>
      <c r="H160">
        <f t="shared" si="35"/>
        <v>2274.48</v>
      </c>
      <c r="I160">
        <f t="shared" si="35"/>
        <v>0</v>
      </c>
      <c r="J160">
        <f t="shared" si="35"/>
        <v>0</v>
      </c>
      <c r="K160">
        <f t="shared" si="35"/>
        <v>0</v>
      </c>
      <c r="L160">
        <f t="shared" si="35"/>
        <v>31100</v>
      </c>
      <c r="M160">
        <f t="shared" si="35"/>
        <v>0</v>
      </c>
      <c r="N160">
        <f t="shared" si="35"/>
        <v>0</v>
      </c>
      <c r="O160">
        <f t="shared" si="35"/>
        <v>0</v>
      </c>
      <c r="P160">
        <f t="shared" si="35"/>
        <v>0</v>
      </c>
      <c r="Q160">
        <f t="shared" si="35"/>
        <v>0</v>
      </c>
      <c r="R160">
        <f t="shared" si="35"/>
        <v>0</v>
      </c>
      <c r="S160">
        <f t="shared" si="35"/>
        <v>0</v>
      </c>
      <c r="T160">
        <f t="shared" si="35"/>
        <v>0</v>
      </c>
      <c r="U160">
        <f t="shared" si="35"/>
        <v>0</v>
      </c>
      <c r="V160">
        <f t="shared" si="35"/>
        <v>0</v>
      </c>
      <c r="W160">
        <f t="shared" si="35"/>
        <v>0</v>
      </c>
      <c r="X160">
        <f t="shared" si="35"/>
        <v>0</v>
      </c>
      <c r="Y160">
        <f t="shared" si="35"/>
        <v>0</v>
      </c>
      <c r="Z160">
        <f t="shared" si="35"/>
        <v>0</v>
      </c>
      <c r="AA160">
        <f t="shared" si="35"/>
        <v>0</v>
      </c>
      <c r="AB160">
        <f t="shared" si="35"/>
        <v>291</v>
      </c>
      <c r="AC160" t="str">
        <f t="shared" si="35"/>
        <v>Administradora Boliviana de Carreteras</v>
      </c>
      <c r="AD160">
        <f t="shared" si="35"/>
        <v>0</v>
      </c>
      <c r="AE160">
        <f t="shared" si="35"/>
        <v>0</v>
      </c>
      <c r="AF160">
        <f t="shared" si="35"/>
        <v>0</v>
      </c>
      <c r="AG160">
        <f t="shared" ref="AG160:BL160" si="36">AG11</f>
        <v>0</v>
      </c>
      <c r="AH160">
        <f t="shared" si="36"/>
        <v>0</v>
      </c>
      <c r="AI160">
        <f t="shared" si="36"/>
        <v>0</v>
      </c>
      <c r="AJ160">
        <f t="shared" si="36"/>
        <v>0</v>
      </c>
      <c r="AK160">
        <f t="shared" si="36"/>
        <v>57064896.209999993</v>
      </c>
      <c r="AL160">
        <f t="shared" si="36"/>
        <v>0</v>
      </c>
      <c r="AM160">
        <f t="shared" si="36"/>
        <v>0</v>
      </c>
      <c r="AN160">
        <f t="shared" si="36"/>
        <v>0</v>
      </c>
      <c r="AO160">
        <f t="shared" si="36"/>
        <v>0</v>
      </c>
      <c r="AP160">
        <f t="shared" si="36"/>
        <v>0</v>
      </c>
      <c r="AQ160">
        <f t="shared" si="36"/>
        <v>0</v>
      </c>
      <c r="AR160">
        <f t="shared" si="36"/>
        <v>0</v>
      </c>
      <c r="AS160">
        <f t="shared" si="36"/>
        <v>0</v>
      </c>
      <c r="AT160">
        <f t="shared" si="36"/>
        <v>0</v>
      </c>
      <c r="AU160">
        <f t="shared" si="36"/>
        <v>0</v>
      </c>
      <c r="AV160">
        <f t="shared" si="36"/>
        <v>0</v>
      </c>
      <c r="AW160">
        <f t="shared" si="36"/>
        <v>0</v>
      </c>
      <c r="AX160">
        <f t="shared" si="36"/>
        <v>0</v>
      </c>
      <c r="AY160">
        <f t="shared" si="36"/>
        <v>0</v>
      </c>
      <c r="AZ160">
        <f t="shared" si="36"/>
        <v>0</v>
      </c>
      <c r="BA160">
        <f t="shared" si="36"/>
        <v>0</v>
      </c>
      <c r="BB160">
        <f t="shared" si="36"/>
        <v>0</v>
      </c>
      <c r="BC160">
        <f t="shared" si="36"/>
        <v>290</v>
      </c>
      <c r="BD160" t="str">
        <f t="shared" si="36"/>
        <v>Servicio de Impuestos Nacionales</v>
      </c>
      <c r="BE160">
        <f t="shared" si="36"/>
        <v>0</v>
      </c>
      <c r="BF160">
        <f t="shared" si="36"/>
        <v>0</v>
      </c>
      <c r="BG160">
        <f t="shared" si="36"/>
        <v>16742.71</v>
      </c>
      <c r="BH160">
        <f t="shared" si="36"/>
        <v>0</v>
      </c>
      <c r="BI160">
        <f t="shared" si="36"/>
        <v>0</v>
      </c>
      <c r="BJ160">
        <f t="shared" si="36"/>
        <v>0</v>
      </c>
      <c r="BK160">
        <f t="shared" si="36"/>
        <v>0</v>
      </c>
      <c r="BL160">
        <f t="shared" si="36"/>
        <v>9948301.6300000008</v>
      </c>
      <c r="BM160">
        <f t="shared" ref="BM160:CR160" si="37">BM11</f>
        <v>0</v>
      </c>
      <c r="BN160">
        <f t="shared" si="37"/>
        <v>0</v>
      </c>
      <c r="BO160">
        <f t="shared" si="37"/>
        <v>0</v>
      </c>
      <c r="BP160">
        <f t="shared" si="37"/>
        <v>0</v>
      </c>
      <c r="BQ160">
        <f t="shared" si="37"/>
        <v>0</v>
      </c>
      <c r="BR160">
        <f t="shared" si="37"/>
        <v>0</v>
      </c>
      <c r="BS160">
        <f t="shared" si="37"/>
        <v>0</v>
      </c>
      <c r="BT160">
        <f t="shared" si="37"/>
        <v>0</v>
      </c>
      <c r="BU160">
        <f t="shared" si="37"/>
        <v>0</v>
      </c>
      <c r="BV160">
        <f t="shared" si="37"/>
        <v>0</v>
      </c>
      <c r="BW160">
        <f t="shared" si="37"/>
        <v>0</v>
      </c>
      <c r="BX160">
        <f t="shared" si="37"/>
        <v>0</v>
      </c>
      <c r="BY160">
        <f t="shared" si="37"/>
        <v>0</v>
      </c>
      <c r="BZ160">
        <f t="shared" si="37"/>
        <v>0</v>
      </c>
      <c r="CA160">
        <f t="shared" si="37"/>
        <v>0</v>
      </c>
      <c r="CB160">
        <f t="shared" si="37"/>
        <v>0</v>
      </c>
      <c r="CC160">
        <f t="shared" si="37"/>
        <v>0</v>
      </c>
      <c r="CD160">
        <f t="shared" si="37"/>
        <v>0</v>
      </c>
      <c r="CE160">
        <f t="shared" si="37"/>
        <v>0</v>
      </c>
      <c r="CF160">
        <f t="shared" si="37"/>
        <v>0</v>
      </c>
      <c r="CG160">
        <f t="shared" si="37"/>
        <v>0</v>
      </c>
      <c r="CH160">
        <f t="shared" si="37"/>
        <v>0</v>
      </c>
      <c r="CI160">
        <f t="shared" si="37"/>
        <v>0</v>
      </c>
      <c r="CJ160">
        <f t="shared" si="37"/>
        <v>0</v>
      </c>
      <c r="CK160">
        <f t="shared" si="37"/>
        <v>0</v>
      </c>
      <c r="CL160">
        <f t="shared" si="37"/>
        <v>0</v>
      </c>
      <c r="CM160">
        <f t="shared" si="37"/>
        <v>0</v>
      </c>
      <c r="CN160">
        <f t="shared" si="37"/>
        <v>0</v>
      </c>
      <c r="CO160">
        <f t="shared" si="37"/>
        <v>0</v>
      </c>
      <c r="CP160">
        <f t="shared" si="37"/>
        <v>0</v>
      </c>
      <c r="CQ160">
        <f t="shared" si="37"/>
        <v>0</v>
      </c>
      <c r="CR160">
        <f t="shared" si="37"/>
        <v>0</v>
      </c>
      <c r="CS160">
        <f t="shared" ref="CS160:DH160" si="38">CS11</f>
        <v>0</v>
      </c>
      <c r="CT160">
        <f t="shared" si="38"/>
        <v>0</v>
      </c>
      <c r="CU160">
        <f t="shared" si="38"/>
        <v>0</v>
      </c>
      <c r="CV160">
        <f t="shared" si="38"/>
        <v>0</v>
      </c>
      <c r="CW160">
        <f t="shared" si="38"/>
        <v>0</v>
      </c>
      <c r="CX160">
        <f t="shared" si="38"/>
        <v>0</v>
      </c>
      <c r="CY160">
        <f t="shared" si="38"/>
        <v>0</v>
      </c>
      <c r="CZ160">
        <f t="shared" si="38"/>
        <v>0</v>
      </c>
      <c r="DA160">
        <f t="shared" si="38"/>
        <v>0</v>
      </c>
      <c r="DB160">
        <f t="shared" si="38"/>
        <v>0</v>
      </c>
      <c r="DC160">
        <f t="shared" si="38"/>
        <v>0</v>
      </c>
      <c r="DD160">
        <f t="shared" si="38"/>
        <v>0</v>
      </c>
      <c r="DE160">
        <f t="shared" si="38"/>
        <v>81</v>
      </c>
      <c r="DF160" t="str">
        <f t="shared" si="38"/>
        <v>Ministerio de Obras Públicas, Servicios y Vivienda</v>
      </c>
      <c r="DG160">
        <f t="shared" si="38"/>
        <v>2669290.7800000003</v>
      </c>
      <c r="DH160">
        <f t="shared" si="38"/>
        <v>0</v>
      </c>
    </row>
    <row r="161" spans="1:112">
      <c r="A161">
        <f t="shared" ref="A161:AF161" si="39">A12</f>
        <v>30</v>
      </c>
      <c r="B161" t="str">
        <f t="shared" si="39"/>
        <v>Ministerio de Justicia y Transparencia Institucional</v>
      </c>
      <c r="C161">
        <f t="shared" si="39"/>
        <v>0</v>
      </c>
      <c r="D161">
        <f t="shared" si="39"/>
        <v>479.58</v>
      </c>
      <c r="E161">
        <f t="shared" si="39"/>
        <v>0</v>
      </c>
      <c r="F161">
        <f t="shared" si="39"/>
        <v>3.98</v>
      </c>
      <c r="G161">
        <f t="shared" si="39"/>
        <v>0</v>
      </c>
      <c r="H161">
        <f t="shared" si="39"/>
        <v>0</v>
      </c>
      <c r="I161">
        <f t="shared" si="39"/>
        <v>0</v>
      </c>
      <c r="J161">
        <f t="shared" si="39"/>
        <v>6884</v>
      </c>
      <c r="K161">
        <f t="shared" si="39"/>
        <v>0</v>
      </c>
      <c r="L161">
        <f t="shared" si="39"/>
        <v>0</v>
      </c>
      <c r="M161">
        <f t="shared" si="39"/>
        <v>0</v>
      </c>
      <c r="N161">
        <f t="shared" si="39"/>
        <v>0</v>
      </c>
      <c r="O161">
        <f t="shared" si="39"/>
        <v>0</v>
      </c>
      <c r="P161">
        <f t="shared" si="39"/>
        <v>0</v>
      </c>
      <c r="Q161">
        <f t="shared" si="39"/>
        <v>0</v>
      </c>
      <c r="R161">
        <f t="shared" si="39"/>
        <v>0</v>
      </c>
      <c r="S161">
        <f t="shared" si="39"/>
        <v>0</v>
      </c>
      <c r="T161">
        <f t="shared" si="39"/>
        <v>0</v>
      </c>
      <c r="U161">
        <f t="shared" si="39"/>
        <v>0</v>
      </c>
      <c r="V161">
        <f t="shared" si="39"/>
        <v>0</v>
      </c>
      <c r="W161">
        <f t="shared" si="39"/>
        <v>0</v>
      </c>
      <c r="X161">
        <f t="shared" si="39"/>
        <v>0</v>
      </c>
      <c r="Y161">
        <f t="shared" si="39"/>
        <v>0</v>
      </c>
      <c r="Z161">
        <f t="shared" si="39"/>
        <v>0</v>
      </c>
      <c r="AA161">
        <f t="shared" si="39"/>
        <v>0</v>
      </c>
      <c r="AB161">
        <f t="shared" si="39"/>
        <v>512</v>
      </c>
      <c r="AC161" t="str">
        <f t="shared" si="39"/>
        <v>Adm.de Aeropuertos y Servicios Auxiliares a la Naveg. Aérea</v>
      </c>
      <c r="AD161">
        <f t="shared" si="39"/>
        <v>0</v>
      </c>
      <c r="AE161">
        <f t="shared" si="39"/>
        <v>0</v>
      </c>
      <c r="AF161">
        <f t="shared" si="39"/>
        <v>0</v>
      </c>
      <c r="AG161">
        <f t="shared" ref="AG161:BL161" si="40">AG12</f>
        <v>0.02</v>
      </c>
      <c r="AH161">
        <f t="shared" si="40"/>
        <v>0</v>
      </c>
      <c r="AI161">
        <f t="shared" si="40"/>
        <v>0</v>
      </c>
      <c r="AJ161">
        <f t="shared" si="40"/>
        <v>1561247.78</v>
      </c>
      <c r="AK161">
        <f t="shared" si="40"/>
        <v>0</v>
      </c>
      <c r="AL161">
        <f t="shared" si="40"/>
        <v>750.15</v>
      </c>
      <c r="AM161">
        <f t="shared" si="40"/>
        <v>0</v>
      </c>
      <c r="AN161">
        <f t="shared" si="40"/>
        <v>0</v>
      </c>
      <c r="AO161">
        <f t="shared" si="40"/>
        <v>0</v>
      </c>
      <c r="AP161">
        <f t="shared" si="40"/>
        <v>0</v>
      </c>
      <c r="AQ161">
        <f t="shared" si="40"/>
        <v>0</v>
      </c>
      <c r="AR161">
        <f t="shared" si="40"/>
        <v>0</v>
      </c>
      <c r="AS161">
        <f t="shared" si="40"/>
        <v>0</v>
      </c>
      <c r="AT161">
        <f t="shared" si="40"/>
        <v>0</v>
      </c>
      <c r="AU161">
        <f t="shared" si="40"/>
        <v>0</v>
      </c>
      <c r="AV161">
        <f t="shared" si="40"/>
        <v>0</v>
      </c>
      <c r="AW161">
        <f t="shared" si="40"/>
        <v>0</v>
      </c>
      <c r="AX161">
        <f t="shared" si="40"/>
        <v>0</v>
      </c>
      <c r="AY161">
        <f t="shared" si="40"/>
        <v>0</v>
      </c>
      <c r="AZ161">
        <f t="shared" si="40"/>
        <v>0</v>
      </c>
      <c r="BA161">
        <f t="shared" si="40"/>
        <v>0</v>
      </c>
      <c r="BB161">
        <f t="shared" si="40"/>
        <v>0</v>
      </c>
      <c r="BC161">
        <f t="shared" si="40"/>
        <v>66</v>
      </c>
      <c r="BD161" t="str">
        <f t="shared" si="40"/>
        <v>Ministerio de Planificación del Desarrollo</v>
      </c>
      <c r="BE161">
        <f t="shared" si="40"/>
        <v>0</v>
      </c>
      <c r="BF161">
        <f t="shared" si="40"/>
        <v>0</v>
      </c>
      <c r="BG161">
        <f t="shared" si="40"/>
        <v>0</v>
      </c>
      <c r="BH161">
        <f t="shared" si="40"/>
        <v>0</v>
      </c>
      <c r="BI161">
        <f t="shared" si="40"/>
        <v>271440</v>
      </c>
      <c r="BJ161">
        <f t="shared" si="40"/>
        <v>552114304.40999985</v>
      </c>
      <c r="BK161">
        <f t="shared" si="40"/>
        <v>2359323.96</v>
      </c>
      <c r="BL161">
        <f t="shared" si="40"/>
        <v>0</v>
      </c>
      <c r="BM161">
        <f t="shared" ref="BM161:CR161" si="41">BM12</f>
        <v>7301095</v>
      </c>
      <c r="BN161">
        <f t="shared" si="41"/>
        <v>0</v>
      </c>
      <c r="BO161">
        <f t="shared" si="41"/>
        <v>0</v>
      </c>
      <c r="BP161">
        <f t="shared" si="41"/>
        <v>0</v>
      </c>
      <c r="BQ161">
        <f t="shared" si="41"/>
        <v>0</v>
      </c>
      <c r="BR161">
        <f t="shared" si="41"/>
        <v>0</v>
      </c>
      <c r="BS161">
        <f t="shared" si="41"/>
        <v>0</v>
      </c>
      <c r="BT161">
        <f t="shared" si="41"/>
        <v>0</v>
      </c>
      <c r="BU161">
        <f t="shared" si="41"/>
        <v>0</v>
      </c>
      <c r="BV161">
        <f t="shared" si="41"/>
        <v>0</v>
      </c>
      <c r="BW161">
        <f t="shared" si="41"/>
        <v>0</v>
      </c>
      <c r="BX161">
        <f t="shared" si="41"/>
        <v>0</v>
      </c>
      <c r="BY161">
        <f t="shared" si="41"/>
        <v>0</v>
      </c>
      <c r="BZ161">
        <f t="shared" si="41"/>
        <v>0</v>
      </c>
      <c r="CA161">
        <f t="shared" si="41"/>
        <v>0</v>
      </c>
      <c r="CB161">
        <f t="shared" si="41"/>
        <v>0</v>
      </c>
      <c r="CC161">
        <f t="shared" si="41"/>
        <v>0</v>
      </c>
      <c r="CD161">
        <f t="shared" si="41"/>
        <v>0</v>
      </c>
      <c r="CE161">
        <f t="shared" si="41"/>
        <v>0</v>
      </c>
      <c r="CF161">
        <f t="shared" si="41"/>
        <v>0</v>
      </c>
      <c r="CG161">
        <f t="shared" si="41"/>
        <v>0</v>
      </c>
      <c r="CH161">
        <f t="shared" si="41"/>
        <v>0</v>
      </c>
      <c r="CI161">
        <f t="shared" si="41"/>
        <v>0</v>
      </c>
      <c r="CJ161">
        <f t="shared" si="41"/>
        <v>0</v>
      </c>
      <c r="CK161">
        <f t="shared" si="41"/>
        <v>0</v>
      </c>
      <c r="CL161">
        <f t="shared" si="41"/>
        <v>0</v>
      </c>
      <c r="CM161">
        <f t="shared" si="41"/>
        <v>0</v>
      </c>
      <c r="CN161">
        <f t="shared" si="41"/>
        <v>0</v>
      </c>
      <c r="CO161">
        <f t="shared" si="41"/>
        <v>0</v>
      </c>
      <c r="CP161">
        <f t="shared" si="41"/>
        <v>0</v>
      </c>
      <c r="CQ161">
        <f t="shared" si="41"/>
        <v>0</v>
      </c>
      <c r="CR161">
        <f t="shared" si="41"/>
        <v>0</v>
      </c>
      <c r="CS161">
        <f t="shared" ref="CS161:DH161" si="42">CS12</f>
        <v>0</v>
      </c>
      <c r="CT161">
        <f t="shared" si="42"/>
        <v>0</v>
      </c>
      <c r="CU161">
        <f t="shared" si="42"/>
        <v>0</v>
      </c>
      <c r="CV161">
        <f t="shared" si="42"/>
        <v>0</v>
      </c>
      <c r="CW161">
        <f t="shared" si="42"/>
        <v>0</v>
      </c>
      <c r="CX161">
        <f t="shared" si="42"/>
        <v>0</v>
      </c>
      <c r="CY161">
        <f t="shared" si="42"/>
        <v>0</v>
      </c>
      <c r="CZ161">
        <f t="shared" si="42"/>
        <v>0</v>
      </c>
      <c r="DA161">
        <f t="shared" si="42"/>
        <v>0</v>
      </c>
      <c r="DB161">
        <f t="shared" si="42"/>
        <v>0</v>
      </c>
      <c r="DC161">
        <f t="shared" si="42"/>
        <v>0</v>
      </c>
      <c r="DD161">
        <f t="shared" si="42"/>
        <v>0</v>
      </c>
      <c r="DE161">
        <f t="shared" si="42"/>
        <v>109</v>
      </c>
      <c r="DF161" t="str">
        <f t="shared" si="42"/>
        <v>Conservatorio Plurinacional de Musica</v>
      </c>
      <c r="DG161">
        <f t="shared" si="42"/>
        <v>674043.5</v>
      </c>
      <c r="DH161">
        <f t="shared" si="42"/>
        <v>0</v>
      </c>
    </row>
    <row r="162" spans="1:112">
      <c r="A162">
        <f t="shared" ref="A162:AF162" si="43">A13</f>
        <v>35</v>
      </c>
      <c r="B162" t="str">
        <f t="shared" si="43"/>
        <v>Ministerio de Economía y Finanzas Públicas</v>
      </c>
      <c r="C162">
        <f t="shared" si="43"/>
        <v>0</v>
      </c>
      <c r="D162">
        <f t="shared" si="43"/>
        <v>302844.58000000007</v>
      </c>
      <c r="E162">
        <f t="shared" si="43"/>
        <v>0</v>
      </c>
      <c r="F162">
        <f t="shared" si="43"/>
        <v>29852.380000000008</v>
      </c>
      <c r="G162">
        <f t="shared" si="43"/>
        <v>0</v>
      </c>
      <c r="H162">
        <f t="shared" si="43"/>
        <v>150093.38999999998</v>
      </c>
      <c r="I162">
        <f t="shared" si="43"/>
        <v>0</v>
      </c>
      <c r="J162">
        <f t="shared" si="43"/>
        <v>0</v>
      </c>
      <c r="K162">
        <f t="shared" si="43"/>
        <v>0</v>
      </c>
      <c r="L162">
        <f t="shared" si="43"/>
        <v>22159.91</v>
      </c>
      <c r="M162">
        <f t="shared" si="43"/>
        <v>0</v>
      </c>
      <c r="N162">
        <f t="shared" si="43"/>
        <v>0</v>
      </c>
      <c r="O162">
        <f t="shared" si="43"/>
        <v>0</v>
      </c>
      <c r="P162">
        <f t="shared" si="43"/>
        <v>0</v>
      </c>
      <c r="Q162">
        <f t="shared" si="43"/>
        <v>0</v>
      </c>
      <c r="R162">
        <f t="shared" si="43"/>
        <v>0</v>
      </c>
      <c r="S162">
        <f t="shared" si="43"/>
        <v>0</v>
      </c>
      <c r="T162">
        <f t="shared" si="43"/>
        <v>0</v>
      </c>
      <c r="U162">
        <f t="shared" si="43"/>
        <v>0</v>
      </c>
      <c r="V162">
        <f t="shared" si="43"/>
        <v>0</v>
      </c>
      <c r="W162">
        <f t="shared" si="43"/>
        <v>0</v>
      </c>
      <c r="X162">
        <f t="shared" si="43"/>
        <v>0</v>
      </c>
      <c r="Y162">
        <f t="shared" si="43"/>
        <v>0</v>
      </c>
      <c r="Z162">
        <f t="shared" si="43"/>
        <v>0</v>
      </c>
      <c r="AA162">
        <f t="shared" si="43"/>
        <v>0</v>
      </c>
      <c r="AB162">
        <f t="shared" si="43"/>
        <v>670</v>
      </c>
      <c r="AC162" t="str">
        <f t="shared" si="43"/>
        <v>Órgano Electoral Plurinacional</v>
      </c>
      <c r="AD162">
        <f t="shared" si="43"/>
        <v>0</v>
      </c>
      <c r="AE162">
        <f t="shared" si="43"/>
        <v>288194.23</v>
      </c>
      <c r="AF162">
        <f t="shared" si="43"/>
        <v>250.04999999999998</v>
      </c>
      <c r="AG162">
        <f t="shared" ref="AG162:BL162" si="44">AG13</f>
        <v>405610.73999999993</v>
      </c>
      <c r="AH162">
        <f t="shared" si="44"/>
        <v>0</v>
      </c>
      <c r="AI162">
        <f t="shared" si="44"/>
        <v>0</v>
      </c>
      <c r="AJ162">
        <f t="shared" si="44"/>
        <v>0</v>
      </c>
      <c r="AK162">
        <f t="shared" si="44"/>
        <v>0</v>
      </c>
      <c r="AL162">
        <f t="shared" si="44"/>
        <v>0</v>
      </c>
      <c r="AM162">
        <f t="shared" si="44"/>
        <v>0</v>
      </c>
      <c r="AN162">
        <f t="shared" si="44"/>
        <v>0</v>
      </c>
      <c r="AO162">
        <f t="shared" si="44"/>
        <v>0</v>
      </c>
      <c r="AP162">
        <f t="shared" si="44"/>
        <v>0</v>
      </c>
      <c r="AQ162">
        <f t="shared" si="44"/>
        <v>0</v>
      </c>
      <c r="AR162">
        <f t="shared" si="44"/>
        <v>0</v>
      </c>
      <c r="AS162">
        <f t="shared" si="44"/>
        <v>0</v>
      </c>
      <c r="AT162">
        <f t="shared" si="44"/>
        <v>0</v>
      </c>
      <c r="AU162">
        <f t="shared" si="44"/>
        <v>0</v>
      </c>
      <c r="AV162">
        <f t="shared" si="44"/>
        <v>0</v>
      </c>
      <c r="AW162">
        <f t="shared" si="44"/>
        <v>0</v>
      </c>
      <c r="AX162">
        <f t="shared" si="44"/>
        <v>0</v>
      </c>
      <c r="AY162">
        <f t="shared" si="44"/>
        <v>0</v>
      </c>
      <c r="AZ162">
        <f t="shared" si="44"/>
        <v>0</v>
      </c>
      <c r="BA162">
        <f t="shared" si="44"/>
        <v>0</v>
      </c>
      <c r="BB162">
        <f t="shared" si="44"/>
        <v>0</v>
      </c>
      <c r="BC162">
        <f t="shared" si="44"/>
        <v>46</v>
      </c>
      <c r="BD162" t="str">
        <f t="shared" si="44"/>
        <v>Ministerio de Salud</v>
      </c>
      <c r="BE162">
        <f t="shared" si="44"/>
        <v>0</v>
      </c>
      <c r="BF162">
        <f t="shared" si="44"/>
        <v>0</v>
      </c>
      <c r="BG162">
        <f t="shared" si="44"/>
        <v>0</v>
      </c>
      <c r="BH162">
        <f t="shared" si="44"/>
        <v>0</v>
      </c>
      <c r="BI162">
        <f t="shared" si="44"/>
        <v>0</v>
      </c>
      <c r="BJ162">
        <f t="shared" si="44"/>
        <v>271440</v>
      </c>
      <c r="BK162">
        <f t="shared" si="44"/>
        <v>0</v>
      </c>
      <c r="BL162">
        <f t="shared" si="44"/>
        <v>0</v>
      </c>
      <c r="BM162">
        <f t="shared" ref="BM162:CR162" si="45">BM13</f>
        <v>0</v>
      </c>
      <c r="BN162">
        <f t="shared" si="45"/>
        <v>0</v>
      </c>
      <c r="BO162">
        <f t="shared" si="45"/>
        <v>0</v>
      </c>
      <c r="BP162">
        <f t="shared" si="45"/>
        <v>0</v>
      </c>
      <c r="BQ162">
        <f t="shared" si="45"/>
        <v>0</v>
      </c>
      <c r="BR162">
        <f t="shared" si="45"/>
        <v>0</v>
      </c>
      <c r="BS162">
        <f t="shared" si="45"/>
        <v>0</v>
      </c>
      <c r="BT162">
        <f t="shared" si="45"/>
        <v>0</v>
      </c>
      <c r="BU162">
        <f t="shared" si="45"/>
        <v>0</v>
      </c>
      <c r="BV162">
        <f t="shared" si="45"/>
        <v>0</v>
      </c>
      <c r="BW162">
        <f t="shared" si="45"/>
        <v>0</v>
      </c>
      <c r="BX162">
        <f t="shared" si="45"/>
        <v>0</v>
      </c>
      <c r="BY162">
        <f t="shared" si="45"/>
        <v>0</v>
      </c>
      <c r="BZ162">
        <f t="shared" si="45"/>
        <v>0</v>
      </c>
      <c r="CA162">
        <f t="shared" si="45"/>
        <v>0</v>
      </c>
      <c r="CB162">
        <f t="shared" si="45"/>
        <v>0</v>
      </c>
      <c r="CC162">
        <f t="shared" si="45"/>
        <v>0</v>
      </c>
      <c r="CD162">
        <f t="shared" si="45"/>
        <v>0</v>
      </c>
      <c r="CE162">
        <f t="shared" si="45"/>
        <v>0</v>
      </c>
      <c r="CF162">
        <f t="shared" si="45"/>
        <v>0</v>
      </c>
      <c r="CG162">
        <f t="shared" si="45"/>
        <v>0</v>
      </c>
      <c r="CH162">
        <f t="shared" si="45"/>
        <v>0</v>
      </c>
      <c r="CI162">
        <f t="shared" si="45"/>
        <v>0</v>
      </c>
      <c r="CJ162">
        <f t="shared" si="45"/>
        <v>0</v>
      </c>
      <c r="CK162">
        <f t="shared" si="45"/>
        <v>0</v>
      </c>
      <c r="CL162">
        <f t="shared" si="45"/>
        <v>0</v>
      </c>
      <c r="CM162">
        <f t="shared" si="45"/>
        <v>0</v>
      </c>
      <c r="CN162">
        <f t="shared" si="45"/>
        <v>0</v>
      </c>
      <c r="CO162">
        <f t="shared" si="45"/>
        <v>0</v>
      </c>
      <c r="CP162">
        <f t="shared" si="45"/>
        <v>0</v>
      </c>
      <c r="CQ162">
        <f t="shared" si="45"/>
        <v>0</v>
      </c>
      <c r="CR162">
        <f t="shared" si="45"/>
        <v>0</v>
      </c>
      <c r="CS162">
        <f t="shared" ref="CS162:DH162" si="46">CS13</f>
        <v>0</v>
      </c>
      <c r="CT162">
        <f t="shared" si="46"/>
        <v>0</v>
      </c>
      <c r="CU162">
        <f t="shared" si="46"/>
        <v>0</v>
      </c>
      <c r="CV162">
        <f t="shared" si="46"/>
        <v>0</v>
      </c>
      <c r="CW162">
        <f t="shared" si="46"/>
        <v>0</v>
      </c>
      <c r="CX162">
        <f t="shared" si="46"/>
        <v>0</v>
      </c>
      <c r="CY162">
        <f t="shared" si="46"/>
        <v>0</v>
      </c>
      <c r="CZ162">
        <f t="shared" si="46"/>
        <v>0</v>
      </c>
      <c r="DA162">
        <f t="shared" si="46"/>
        <v>0</v>
      </c>
      <c r="DB162">
        <f t="shared" si="46"/>
        <v>0</v>
      </c>
      <c r="DC162">
        <f t="shared" si="46"/>
        <v>0</v>
      </c>
      <c r="DD162">
        <f t="shared" si="46"/>
        <v>0</v>
      </c>
      <c r="DE162">
        <f t="shared" si="46"/>
        <v>117</v>
      </c>
      <c r="DF162" t="str">
        <f t="shared" si="46"/>
        <v>Dirección General de Aeronáutica Civil</v>
      </c>
      <c r="DG162">
        <f t="shared" si="46"/>
        <v>1018439.94</v>
      </c>
      <c r="DH162">
        <f t="shared" si="46"/>
        <v>0</v>
      </c>
    </row>
    <row r="163" spans="1:112">
      <c r="A163">
        <f t="shared" ref="A163:AF163" si="47">A14</f>
        <v>41</v>
      </c>
      <c r="B163" t="str">
        <f t="shared" si="47"/>
        <v>Ministerio de Desarrollo Productivo y Economía Plural</v>
      </c>
      <c r="C163">
        <f t="shared" si="47"/>
        <v>0</v>
      </c>
      <c r="D163">
        <f t="shared" si="47"/>
        <v>914915.5</v>
      </c>
      <c r="E163">
        <f t="shared" si="47"/>
        <v>761.80000000000007</v>
      </c>
      <c r="F163">
        <f t="shared" si="47"/>
        <v>285134.84999999998</v>
      </c>
      <c r="G163">
        <f t="shared" si="47"/>
        <v>127.95</v>
      </c>
      <c r="H163">
        <f t="shared" si="47"/>
        <v>1141917.6599999999</v>
      </c>
      <c r="I163">
        <f t="shared" si="47"/>
        <v>0</v>
      </c>
      <c r="J163">
        <f t="shared" si="47"/>
        <v>0</v>
      </c>
      <c r="K163">
        <f t="shared" si="47"/>
        <v>0</v>
      </c>
      <c r="L163">
        <f t="shared" si="47"/>
        <v>0</v>
      </c>
      <c r="M163">
        <f t="shared" si="47"/>
        <v>0</v>
      </c>
      <c r="N163">
        <f t="shared" si="47"/>
        <v>0</v>
      </c>
      <c r="O163">
        <f t="shared" si="47"/>
        <v>0</v>
      </c>
      <c r="P163">
        <f t="shared" si="47"/>
        <v>0</v>
      </c>
      <c r="Q163">
        <f t="shared" si="47"/>
        <v>0</v>
      </c>
      <c r="R163">
        <f t="shared" si="47"/>
        <v>0</v>
      </c>
      <c r="S163">
        <f t="shared" si="47"/>
        <v>0</v>
      </c>
      <c r="T163">
        <f t="shared" si="47"/>
        <v>0</v>
      </c>
      <c r="U163">
        <f t="shared" si="47"/>
        <v>0</v>
      </c>
      <c r="V163">
        <f t="shared" si="47"/>
        <v>0</v>
      </c>
      <c r="W163">
        <f t="shared" si="47"/>
        <v>0</v>
      </c>
      <c r="X163">
        <f t="shared" si="47"/>
        <v>0</v>
      </c>
      <c r="Y163">
        <f t="shared" si="47"/>
        <v>0</v>
      </c>
      <c r="Z163">
        <f t="shared" si="47"/>
        <v>0</v>
      </c>
      <c r="AA163">
        <f t="shared" si="47"/>
        <v>0</v>
      </c>
      <c r="AB163" t="str">
        <f t="shared" si="47"/>
        <v>99 - 02</v>
      </c>
      <c r="AC163" t="str">
        <f t="shared" si="47"/>
        <v>Dirección General de Programación y Operaciones del Tesoro</v>
      </c>
      <c r="AD163">
        <f t="shared" si="47"/>
        <v>9.0000000000000011E-2</v>
      </c>
      <c r="AE163">
        <f t="shared" si="47"/>
        <v>55952.829999999994</v>
      </c>
      <c r="AF163">
        <f t="shared" si="47"/>
        <v>153.79</v>
      </c>
      <c r="AG163">
        <f t="shared" ref="AG163:BL163" si="48">AG14</f>
        <v>38753084.329999998</v>
      </c>
      <c r="AH163">
        <f t="shared" si="48"/>
        <v>0.08</v>
      </c>
      <c r="AI163">
        <f t="shared" si="48"/>
        <v>0.2</v>
      </c>
      <c r="AJ163">
        <f t="shared" si="48"/>
        <v>6.0000000000000005E-2</v>
      </c>
      <c r="AK163">
        <f t="shared" si="48"/>
        <v>1817900.09</v>
      </c>
      <c r="AL163">
        <f t="shared" si="48"/>
        <v>50.12</v>
      </c>
      <c r="AM163">
        <f t="shared" si="48"/>
        <v>4649368.709999999</v>
      </c>
      <c r="AN163">
        <f t="shared" si="48"/>
        <v>0</v>
      </c>
      <c r="AO163">
        <f t="shared" si="48"/>
        <v>0</v>
      </c>
      <c r="AP163">
        <f t="shared" si="48"/>
        <v>0</v>
      </c>
      <c r="AQ163">
        <f t="shared" si="48"/>
        <v>0</v>
      </c>
      <c r="AR163">
        <f t="shared" si="48"/>
        <v>0</v>
      </c>
      <c r="AS163">
        <f t="shared" si="48"/>
        <v>0</v>
      </c>
      <c r="AT163">
        <f t="shared" si="48"/>
        <v>0</v>
      </c>
      <c r="AU163">
        <f t="shared" si="48"/>
        <v>0</v>
      </c>
      <c r="AV163">
        <f t="shared" si="48"/>
        <v>0</v>
      </c>
      <c r="AW163">
        <f t="shared" si="48"/>
        <v>0</v>
      </c>
      <c r="AX163">
        <f t="shared" si="48"/>
        <v>0</v>
      </c>
      <c r="AY163">
        <f t="shared" si="48"/>
        <v>0</v>
      </c>
      <c r="AZ163">
        <f t="shared" si="48"/>
        <v>0</v>
      </c>
      <c r="BA163">
        <f t="shared" si="48"/>
        <v>0</v>
      </c>
      <c r="BB163">
        <f t="shared" si="48"/>
        <v>0</v>
      </c>
      <c r="BC163">
        <f t="shared" si="48"/>
        <v>86</v>
      </c>
      <c r="BD163" t="str">
        <f t="shared" si="48"/>
        <v>Ministerio de Medio Ambiente y Agua</v>
      </c>
      <c r="BE163">
        <f t="shared" si="48"/>
        <v>0</v>
      </c>
      <c r="BF163">
        <f t="shared" si="48"/>
        <v>0</v>
      </c>
      <c r="BG163">
        <f t="shared" si="48"/>
        <v>0</v>
      </c>
      <c r="BH163">
        <f t="shared" si="48"/>
        <v>0</v>
      </c>
      <c r="BI163">
        <f t="shared" si="48"/>
        <v>0</v>
      </c>
      <c r="BJ163">
        <f t="shared" si="48"/>
        <v>0</v>
      </c>
      <c r="BK163">
        <f t="shared" si="48"/>
        <v>0</v>
      </c>
      <c r="BL163">
        <f t="shared" si="48"/>
        <v>359323.96</v>
      </c>
      <c r="BM163">
        <f t="shared" ref="BM163:CR163" si="49">BM14</f>
        <v>0</v>
      </c>
      <c r="BN163">
        <f t="shared" si="49"/>
        <v>7301095</v>
      </c>
      <c r="BO163">
        <f t="shared" si="49"/>
        <v>0</v>
      </c>
      <c r="BP163">
        <f t="shared" si="49"/>
        <v>0</v>
      </c>
      <c r="BQ163">
        <f t="shared" si="49"/>
        <v>0</v>
      </c>
      <c r="BR163">
        <f t="shared" si="49"/>
        <v>0</v>
      </c>
      <c r="BS163">
        <f t="shared" si="49"/>
        <v>0</v>
      </c>
      <c r="BT163">
        <f t="shared" si="49"/>
        <v>0</v>
      </c>
      <c r="BU163">
        <f t="shared" si="49"/>
        <v>0</v>
      </c>
      <c r="BV163">
        <f t="shared" si="49"/>
        <v>0</v>
      </c>
      <c r="BW163">
        <f t="shared" si="49"/>
        <v>0</v>
      </c>
      <c r="BX163">
        <f t="shared" si="49"/>
        <v>0</v>
      </c>
      <c r="BY163">
        <f t="shared" si="49"/>
        <v>0</v>
      </c>
      <c r="BZ163">
        <f t="shared" si="49"/>
        <v>0</v>
      </c>
      <c r="CA163">
        <f t="shared" si="49"/>
        <v>0</v>
      </c>
      <c r="CB163">
        <f t="shared" si="49"/>
        <v>0</v>
      </c>
      <c r="CC163">
        <f t="shared" si="49"/>
        <v>0</v>
      </c>
      <c r="CD163">
        <f t="shared" si="49"/>
        <v>0</v>
      </c>
      <c r="CE163">
        <f t="shared" si="49"/>
        <v>0</v>
      </c>
      <c r="CF163">
        <f t="shared" si="49"/>
        <v>0</v>
      </c>
      <c r="CG163">
        <f t="shared" si="49"/>
        <v>0</v>
      </c>
      <c r="CH163">
        <f t="shared" si="49"/>
        <v>0</v>
      </c>
      <c r="CI163">
        <f t="shared" si="49"/>
        <v>0</v>
      </c>
      <c r="CJ163">
        <f t="shared" si="49"/>
        <v>0</v>
      </c>
      <c r="CK163">
        <f t="shared" si="49"/>
        <v>0</v>
      </c>
      <c r="CL163">
        <f t="shared" si="49"/>
        <v>0</v>
      </c>
      <c r="CM163">
        <f t="shared" si="49"/>
        <v>0</v>
      </c>
      <c r="CN163">
        <f t="shared" si="49"/>
        <v>0</v>
      </c>
      <c r="CO163">
        <f t="shared" si="49"/>
        <v>0</v>
      </c>
      <c r="CP163">
        <f t="shared" si="49"/>
        <v>0</v>
      </c>
      <c r="CQ163">
        <f t="shared" si="49"/>
        <v>0</v>
      </c>
      <c r="CR163">
        <f t="shared" si="49"/>
        <v>0</v>
      </c>
      <c r="CS163">
        <f t="shared" ref="CS163:DH163" si="50">CS14</f>
        <v>0</v>
      </c>
      <c r="CT163">
        <f t="shared" si="50"/>
        <v>0</v>
      </c>
      <c r="CU163">
        <f t="shared" si="50"/>
        <v>0</v>
      </c>
      <c r="CV163">
        <f t="shared" si="50"/>
        <v>0</v>
      </c>
      <c r="CW163">
        <f t="shared" si="50"/>
        <v>0</v>
      </c>
      <c r="CX163">
        <f t="shared" si="50"/>
        <v>0</v>
      </c>
      <c r="CY163">
        <f t="shared" si="50"/>
        <v>0</v>
      </c>
      <c r="CZ163">
        <f t="shared" si="50"/>
        <v>0</v>
      </c>
      <c r="DA163">
        <f t="shared" si="50"/>
        <v>0</v>
      </c>
      <c r="DB163">
        <f t="shared" si="50"/>
        <v>0</v>
      </c>
      <c r="DC163">
        <f t="shared" si="50"/>
        <v>0</v>
      </c>
      <c r="DD163">
        <f t="shared" si="50"/>
        <v>0</v>
      </c>
      <c r="DE163">
        <f t="shared" si="50"/>
        <v>129</v>
      </c>
      <c r="DF163" t="str">
        <f t="shared" si="50"/>
        <v>Escuela de Gestión Pública Plurinacional</v>
      </c>
      <c r="DG163">
        <f t="shared" si="50"/>
        <v>1498252</v>
      </c>
      <c r="DH163">
        <f t="shared" si="50"/>
        <v>0</v>
      </c>
    </row>
    <row r="164" spans="1:112">
      <c r="A164">
        <f t="shared" ref="A164:AF164" si="51">A15</f>
        <v>46</v>
      </c>
      <c r="B164" t="str">
        <f t="shared" si="51"/>
        <v>Ministerio de Salud</v>
      </c>
      <c r="C164">
        <f t="shared" si="51"/>
        <v>0</v>
      </c>
      <c r="D164">
        <f t="shared" si="51"/>
        <v>684561.03</v>
      </c>
      <c r="E164">
        <f t="shared" si="51"/>
        <v>0</v>
      </c>
      <c r="F164">
        <f t="shared" si="51"/>
        <v>747611.46000000008</v>
      </c>
      <c r="G164">
        <f t="shared" si="51"/>
        <v>0</v>
      </c>
      <c r="H164">
        <f t="shared" si="51"/>
        <v>176746.78</v>
      </c>
      <c r="I164">
        <f t="shared" si="51"/>
        <v>0</v>
      </c>
      <c r="J164">
        <f t="shared" si="51"/>
        <v>9080.42</v>
      </c>
      <c r="K164">
        <f t="shared" si="51"/>
        <v>0</v>
      </c>
      <c r="L164">
        <f t="shared" si="51"/>
        <v>9979.7099999999991</v>
      </c>
      <c r="M164">
        <f t="shared" si="51"/>
        <v>0</v>
      </c>
      <c r="N164">
        <f t="shared" si="51"/>
        <v>0</v>
      </c>
      <c r="O164">
        <f t="shared" si="51"/>
        <v>0</v>
      </c>
      <c r="P164">
        <f t="shared" si="51"/>
        <v>0</v>
      </c>
      <c r="Q164">
        <f t="shared" si="51"/>
        <v>0</v>
      </c>
      <c r="R164">
        <f t="shared" si="51"/>
        <v>0</v>
      </c>
      <c r="S164">
        <f t="shared" si="51"/>
        <v>0</v>
      </c>
      <c r="T164">
        <f t="shared" si="51"/>
        <v>0</v>
      </c>
      <c r="U164">
        <f t="shared" si="51"/>
        <v>0</v>
      </c>
      <c r="V164">
        <f t="shared" si="51"/>
        <v>0</v>
      </c>
      <c r="W164">
        <f t="shared" si="51"/>
        <v>0</v>
      </c>
      <c r="X164">
        <f t="shared" si="51"/>
        <v>0</v>
      </c>
      <c r="Y164">
        <f t="shared" si="51"/>
        <v>0</v>
      </c>
      <c r="Z164">
        <f t="shared" si="51"/>
        <v>0</v>
      </c>
      <c r="AA164">
        <f t="shared" si="51"/>
        <v>0</v>
      </c>
      <c r="AB164" t="str">
        <f t="shared" si="51"/>
        <v>99 - 03</v>
      </c>
      <c r="AC164" t="str">
        <f t="shared" si="51"/>
        <v>Dirección General de Crédito Público</v>
      </c>
      <c r="AD164">
        <f t="shared" si="51"/>
        <v>109919892.80999999</v>
      </c>
      <c r="AE164">
        <f t="shared" si="51"/>
        <v>343823972.99000001</v>
      </c>
      <c r="AF164">
        <f t="shared" si="51"/>
        <v>52302679.100000001</v>
      </c>
      <c r="AG164">
        <f t="shared" ref="AG164:BL164" si="52">AG15</f>
        <v>990573.02</v>
      </c>
      <c r="AH164">
        <f t="shared" si="52"/>
        <v>15981919.269999996</v>
      </c>
      <c r="AI164">
        <f t="shared" si="52"/>
        <v>343000000</v>
      </c>
      <c r="AJ164">
        <f t="shared" si="52"/>
        <v>34005274.229999997</v>
      </c>
      <c r="AK164">
        <f t="shared" si="52"/>
        <v>36248.239999999998</v>
      </c>
      <c r="AL164">
        <f t="shared" si="52"/>
        <v>3792855.45</v>
      </c>
      <c r="AM164">
        <f t="shared" si="52"/>
        <v>148496.01999999999</v>
      </c>
      <c r="AN164">
        <f t="shared" si="52"/>
        <v>0</v>
      </c>
      <c r="AO164">
        <f t="shared" si="52"/>
        <v>0</v>
      </c>
      <c r="AP164">
        <f t="shared" si="52"/>
        <v>0</v>
      </c>
      <c r="AQ164">
        <f t="shared" si="52"/>
        <v>0</v>
      </c>
      <c r="AR164">
        <f t="shared" si="52"/>
        <v>0</v>
      </c>
      <c r="AS164">
        <f t="shared" si="52"/>
        <v>0</v>
      </c>
      <c r="AT164">
        <f t="shared" si="52"/>
        <v>0</v>
      </c>
      <c r="AU164">
        <f t="shared" si="52"/>
        <v>0</v>
      </c>
      <c r="AV164">
        <f t="shared" si="52"/>
        <v>0</v>
      </c>
      <c r="AW164">
        <f t="shared" si="52"/>
        <v>0</v>
      </c>
      <c r="AX164">
        <f t="shared" si="52"/>
        <v>0</v>
      </c>
      <c r="AY164">
        <f t="shared" si="52"/>
        <v>0</v>
      </c>
      <c r="AZ164">
        <f t="shared" si="52"/>
        <v>0</v>
      </c>
      <c r="BA164">
        <f t="shared" si="52"/>
        <v>0</v>
      </c>
      <c r="BB164">
        <f t="shared" si="52"/>
        <v>0</v>
      </c>
      <c r="BC164">
        <f t="shared" si="52"/>
        <v>15</v>
      </c>
      <c r="BD164" t="str">
        <f t="shared" si="52"/>
        <v>Ministerio de Gobierno</v>
      </c>
      <c r="BE164">
        <f t="shared" si="52"/>
        <v>0</v>
      </c>
      <c r="BF164">
        <f t="shared" si="52"/>
        <v>0</v>
      </c>
      <c r="BG164">
        <f t="shared" si="52"/>
        <v>0</v>
      </c>
      <c r="BH164">
        <f t="shared" si="52"/>
        <v>0</v>
      </c>
      <c r="BI164">
        <f t="shared" si="52"/>
        <v>0</v>
      </c>
      <c r="BJ164">
        <f t="shared" si="52"/>
        <v>0</v>
      </c>
      <c r="BK164">
        <f t="shared" si="52"/>
        <v>0</v>
      </c>
      <c r="BL164">
        <f t="shared" si="52"/>
        <v>2000000</v>
      </c>
      <c r="BM164">
        <f t="shared" ref="BM164:CR164" si="53">BM15</f>
        <v>0</v>
      </c>
      <c r="BN164">
        <f t="shared" si="53"/>
        <v>0</v>
      </c>
      <c r="BO164">
        <f t="shared" si="53"/>
        <v>0</v>
      </c>
      <c r="BP164">
        <f t="shared" si="53"/>
        <v>0</v>
      </c>
      <c r="BQ164">
        <f t="shared" si="53"/>
        <v>0</v>
      </c>
      <c r="BR164">
        <f t="shared" si="53"/>
        <v>0</v>
      </c>
      <c r="BS164">
        <f t="shared" si="53"/>
        <v>0</v>
      </c>
      <c r="BT164">
        <f t="shared" si="53"/>
        <v>0</v>
      </c>
      <c r="BU164">
        <f t="shared" si="53"/>
        <v>0</v>
      </c>
      <c r="BV164">
        <f t="shared" si="53"/>
        <v>0</v>
      </c>
      <c r="BW164">
        <f t="shared" si="53"/>
        <v>0</v>
      </c>
      <c r="BX164">
        <f t="shared" si="53"/>
        <v>0</v>
      </c>
      <c r="BY164">
        <f t="shared" si="53"/>
        <v>0</v>
      </c>
      <c r="BZ164">
        <f t="shared" si="53"/>
        <v>0</v>
      </c>
      <c r="CA164">
        <f t="shared" si="53"/>
        <v>0</v>
      </c>
      <c r="CB164">
        <f t="shared" si="53"/>
        <v>0</v>
      </c>
      <c r="CC164">
        <f t="shared" si="53"/>
        <v>0</v>
      </c>
      <c r="CD164">
        <f t="shared" si="53"/>
        <v>0</v>
      </c>
      <c r="CE164">
        <f t="shared" si="53"/>
        <v>0</v>
      </c>
      <c r="CF164">
        <f t="shared" si="53"/>
        <v>0</v>
      </c>
      <c r="CG164">
        <f t="shared" si="53"/>
        <v>0</v>
      </c>
      <c r="CH164">
        <f t="shared" si="53"/>
        <v>0</v>
      </c>
      <c r="CI164">
        <f t="shared" si="53"/>
        <v>0</v>
      </c>
      <c r="CJ164">
        <f t="shared" si="53"/>
        <v>0</v>
      </c>
      <c r="CK164">
        <f t="shared" si="53"/>
        <v>0</v>
      </c>
      <c r="CL164">
        <f t="shared" si="53"/>
        <v>0</v>
      </c>
      <c r="CM164">
        <f t="shared" si="53"/>
        <v>0</v>
      </c>
      <c r="CN164">
        <f t="shared" si="53"/>
        <v>0</v>
      </c>
      <c r="CO164">
        <f t="shared" si="53"/>
        <v>0</v>
      </c>
      <c r="CP164">
        <f t="shared" si="53"/>
        <v>0</v>
      </c>
      <c r="CQ164">
        <f t="shared" si="53"/>
        <v>0</v>
      </c>
      <c r="CR164">
        <f t="shared" si="53"/>
        <v>0</v>
      </c>
      <c r="CS164">
        <f t="shared" ref="CS164:DH164" si="54">CS15</f>
        <v>0</v>
      </c>
      <c r="CT164">
        <f t="shared" si="54"/>
        <v>0</v>
      </c>
      <c r="CU164">
        <f t="shared" si="54"/>
        <v>0</v>
      </c>
      <c r="CV164">
        <f t="shared" si="54"/>
        <v>0</v>
      </c>
      <c r="CW164">
        <f t="shared" si="54"/>
        <v>0</v>
      </c>
      <c r="CX164">
        <f t="shared" si="54"/>
        <v>0</v>
      </c>
      <c r="CY164">
        <f t="shared" si="54"/>
        <v>0</v>
      </c>
      <c r="CZ164">
        <f t="shared" si="54"/>
        <v>0</v>
      </c>
      <c r="DA164">
        <f t="shared" si="54"/>
        <v>0</v>
      </c>
      <c r="DB164">
        <f t="shared" si="54"/>
        <v>0</v>
      </c>
      <c r="DC164">
        <f t="shared" si="54"/>
        <v>0</v>
      </c>
      <c r="DD164">
        <f t="shared" si="54"/>
        <v>0</v>
      </c>
      <c r="DE164">
        <f t="shared" si="54"/>
        <v>130</v>
      </c>
      <c r="DF164" t="str">
        <f t="shared" si="54"/>
        <v>Fondo de Financiamiento para la Minería</v>
      </c>
      <c r="DG164">
        <f t="shared" si="54"/>
        <v>130611.84</v>
      </c>
      <c r="DH164">
        <f t="shared" si="54"/>
        <v>0</v>
      </c>
    </row>
    <row r="165" spans="1:112">
      <c r="A165">
        <f t="shared" ref="A165:AF165" si="55">A16</f>
        <v>47</v>
      </c>
      <c r="B165" t="str">
        <f t="shared" si="55"/>
        <v>Ministerio de Desarrollo Rural y Tierras</v>
      </c>
      <c r="C165">
        <f t="shared" si="55"/>
        <v>0</v>
      </c>
      <c r="D165">
        <f t="shared" si="55"/>
        <v>1745</v>
      </c>
      <c r="E165">
        <f t="shared" si="55"/>
        <v>0</v>
      </c>
      <c r="F165">
        <f t="shared" si="55"/>
        <v>5610.14</v>
      </c>
      <c r="G165">
        <f t="shared" si="55"/>
        <v>57976.25</v>
      </c>
      <c r="H165">
        <f t="shared" si="55"/>
        <v>494.84999999999997</v>
      </c>
      <c r="I165">
        <f t="shared" si="55"/>
        <v>17819.25</v>
      </c>
      <c r="J165">
        <f t="shared" si="55"/>
        <v>0</v>
      </c>
      <c r="K165">
        <f t="shared" si="55"/>
        <v>0</v>
      </c>
      <c r="L165">
        <f t="shared" si="55"/>
        <v>1112.8800000000001</v>
      </c>
      <c r="M165">
        <f t="shared" si="55"/>
        <v>0</v>
      </c>
      <c r="N165">
        <f t="shared" si="55"/>
        <v>0</v>
      </c>
      <c r="O165">
        <f t="shared" si="55"/>
        <v>0</v>
      </c>
      <c r="P165">
        <f t="shared" si="55"/>
        <v>0</v>
      </c>
      <c r="Q165">
        <f t="shared" si="55"/>
        <v>0</v>
      </c>
      <c r="R165">
        <f t="shared" si="55"/>
        <v>0</v>
      </c>
      <c r="S165">
        <f t="shared" si="55"/>
        <v>0</v>
      </c>
      <c r="T165">
        <f t="shared" si="55"/>
        <v>0</v>
      </c>
      <c r="U165">
        <f t="shared" si="55"/>
        <v>0</v>
      </c>
      <c r="V165">
        <f t="shared" si="55"/>
        <v>0</v>
      </c>
      <c r="W165">
        <f t="shared" si="55"/>
        <v>0</v>
      </c>
      <c r="X165">
        <f t="shared" si="55"/>
        <v>0</v>
      </c>
      <c r="Y165">
        <f t="shared" si="55"/>
        <v>0</v>
      </c>
      <c r="Z165">
        <f t="shared" si="55"/>
        <v>0</v>
      </c>
      <c r="AA165">
        <f t="shared" si="55"/>
        <v>0</v>
      </c>
      <c r="AB165">
        <f t="shared" si="55"/>
        <v>660</v>
      </c>
      <c r="AC165" t="str">
        <f t="shared" si="55"/>
        <v>Órgano Judicial</v>
      </c>
      <c r="AD165">
        <f t="shared" si="55"/>
        <v>0</v>
      </c>
      <c r="AE165">
        <f t="shared" si="55"/>
        <v>12167.31</v>
      </c>
      <c r="AF165">
        <f t="shared" si="55"/>
        <v>0</v>
      </c>
      <c r="AG165">
        <f t="shared" ref="AG165:BL165" si="56">AG16</f>
        <v>39912.71</v>
      </c>
      <c r="AH165">
        <f t="shared" si="56"/>
        <v>0</v>
      </c>
      <c r="AI165">
        <f t="shared" si="56"/>
        <v>0</v>
      </c>
      <c r="AJ165">
        <f t="shared" si="56"/>
        <v>0</v>
      </c>
      <c r="AK165">
        <f t="shared" si="56"/>
        <v>3858.75</v>
      </c>
      <c r="AL165">
        <f t="shared" si="56"/>
        <v>0</v>
      </c>
      <c r="AM165">
        <f t="shared" si="56"/>
        <v>0</v>
      </c>
      <c r="AN165">
        <f t="shared" si="56"/>
        <v>0</v>
      </c>
      <c r="AO165">
        <f t="shared" si="56"/>
        <v>0</v>
      </c>
      <c r="AP165">
        <f t="shared" si="56"/>
        <v>0</v>
      </c>
      <c r="AQ165">
        <f t="shared" si="56"/>
        <v>0</v>
      </c>
      <c r="AR165">
        <f t="shared" si="56"/>
        <v>0</v>
      </c>
      <c r="AS165">
        <f t="shared" si="56"/>
        <v>0</v>
      </c>
      <c r="AT165">
        <f t="shared" si="56"/>
        <v>0</v>
      </c>
      <c r="AU165">
        <f t="shared" si="56"/>
        <v>0</v>
      </c>
      <c r="AV165">
        <f t="shared" si="56"/>
        <v>0</v>
      </c>
      <c r="AW165">
        <f t="shared" si="56"/>
        <v>0</v>
      </c>
      <c r="AX165">
        <f t="shared" si="56"/>
        <v>0</v>
      </c>
      <c r="AY165">
        <f t="shared" si="56"/>
        <v>0</v>
      </c>
      <c r="AZ165">
        <f t="shared" si="56"/>
        <v>0</v>
      </c>
      <c r="BA165">
        <f t="shared" si="56"/>
        <v>0</v>
      </c>
      <c r="BB165">
        <f t="shared" si="56"/>
        <v>0</v>
      </c>
      <c r="BC165">
        <f t="shared" si="56"/>
        <v>0</v>
      </c>
      <c r="BD165">
        <f t="shared" si="56"/>
        <v>0</v>
      </c>
      <c r="BE165">
        <f t="shared" si="56"/>
        <v>0</v>
      </c>
      <c r="BF165">
        <f t="shared" si="56"/>
        <v>0</v>
      </c>
      <c r="BG165">
        <f t="shared" si="56"/>
        <v>0</v>
      </c>
      <c r="BH165">
        <f t="shared" si="56"/>
        <v>0</v>
      </c>
      <c r="BI165">
        <f t="shared" si="56"/>
        <v>0</v>
      </c>
      <c r="BJ165">
        <f t="shared" si="56"/>
        <v>0</v>
      </c>
      <c r="BK165">
        <f t="shared" si="56"/>
        <v>0</v>
      </c>
      <c r="BL165">
        <f t="shared" si="56"/>
        <v>0</v>
      </c>
      <c r="BM165">
        <f t="shared" ref="BM165:CR165" si="57">BM16</f>
        <v>0</v>
      </c>
      <c r="BN165">
        <f t="shared" si="57"/>
        <v>0</v>
      </c>
      <c r="BO165">
        <f t="shared" si="57"/>
        <v>0</v>
      </c>
      <c r="BP165">
        <f t="shared" si="57"/>
        <v>0</v>
      </c>
      <c r="BQ165">
        <f t="shared" si="57"/>
        <v>0</v>
      </c>
      <c r="BR165">
        <f t="shared" si="57"/>
        <v>0</v>
      </c>
      <c r="BS165">
        <f t="shared" si="57"/>
        <v>0</v>
      </c>
      <c r="BT165">
        <f t="shared" si="57"/>
        <v>0</v>
      </c>
      <c r="BU165">
        <f t="shared" si="57"/>
        <v>0</v>
      </c>
      <c r="BV165">
        <f t="shared" si="57"/>
        <v>0</v>
      </c>
      <c r="BW165">
        <f t="shared" si="57"/>
        <v>0</v>
      </c>
      <c r="BX165">
        <f t="shared" si="57"/>
        <v>0</v>
      </c>
      <c r="BY165">
        <f t="shared" si="57"/>
        <v>0</v>
      </c>
      <c r="BZ165">
        <f t="shared" si="57"/>
        <v>0</v>
      </c>
      <c r="CA165">
        <f t="shared" si="57"/>
        <v>0</v>
      </c>
      <c r="CB165">
        <f t="shared" si="57"/>
        <v>0</v>
      </c>
      <c r="CC165">
        <f t="shared" si="57"/>
        <v>0</v>
      </c>
      <c r="CD165">
        <f t="shared" si="57"/>
        <v>0</v>
      </c>
      <c r="CE165">
        <f t="shared" si="57"/>
        <v>0</v>
      </c>
      <c r="CF165">
        <f t="shared" si="57"/>
        <v>0</v>
      </c>
      <c r="CG165">
        <f t="shared" si="57"/>
        <v>0</v>
      </c>
      <c r="CH165">
        <f t="shared" si="57"/>
        <v>0</v>
      </c>
      <c r="CI165">
        <f t="shared" si="57"/>
        <v>0</v>
      </c>
      <c r="CJ165">
        <f t="shared" si="57"/>
        <v>0</v>
      </c>
      <c r="CK165">
        <f t="shared" si="57"/>
        <v>0</v>
      </c>
      <c r="CL165">
        <f t="shared" si="57"/>
        <v>0</v>
      </c>
      <c r="CM165">
        <f t="shared" si="57"/>
        <v>0</v>
      </c>
      <c r="CN165">
        <f t="shared" si="57"/>
        <v>0</v>
      </c>
      <c r="CO165">
        <f t="shared" si="57"/>
        <v>0</v>
      </c>
      <c r="CP165">
        <f t="shared" si="57"/>
        <v>0</v>
      </c>
      <c r="CQ165">
        <f t="shared" si="57"/>
        <v>0</v>
      </c>
      <c r="CR165">
        <f t="shared" si="57"/>
        <v>0</v>
      </c>
      <c r="CS165">
        <f t="shared" ref="CS165:DH165" si="58">CS16</f>
        <v>0</v>
      </c>
      <c r="CT165">
        <f t="shared" si="58"/>
        <v>0</v>
      </c>
      <c r="CU165">
        <f t="shared" si="58"/>
        <v>0</v>
      </c>
      <c r="CV165">
        <f t="shared" si="58"/>
        <v>0</v>
      </c>
      <c r="CW165">
        <f t="shared" si="58"/>
        <v>0</v>
      </c>
      <c r="CX165">
        <f t="shared" si="58"/>
        <v>0</v>
      </c>
      <c r="CY165">
        <f t="shared" si="58"/>
        <v>0</v>
      </c>
      <c r="CZ165">
        <f t="shared" si="58"/>
        <v>0</v>
      </c>
      <c r="DA165">
        <f t="shared" si="58"/>
        <v>0</v>
      </c>
      <c r="DB165">
        <f t="shared" si="58"/>
        <v>0</v>
      </c>
      <c r="DC165">
        <f t="shared" si="58"/>
        <v>0</v>
      </c>
      <c r="DD165">
        <f t="shared" si="58"/>
        <v>0</v>
      </c>
      <c r="DE165">
        <f t="shared" si="58"/>
        <v>133</v>
      </c>
      <c r="DF165" t="str">
        <f t="shared" si="58"/>
        <v>Lotería Nacional de Beneficencia y Salubridad</v>
      </c>
      <c r="DG165">
        <f t="shared" si="58"/>
        <v>2027405</v>
      </c>
      <c r="DH165">
        <f t="shared" si="58"/>
        <v>0</v>
      </c>
    </row>
    <row r="166" spans="1:112">
      <c r="A166">
        <f t="shared" ref="A166:AF166" si="59">A17</f>
        <v>48</v>
      </c>
      <c r="B166" t="str">
        <f t="shared" si="59"/>
        <v>Ministerio de Deportes</v>
      </c>
      <c r="C166">
        <f t="shared" si="59"/>
        <v>0</v>
      </c>
      <c r="D166">
        <f t="shared" si="59"/>
        <v>51468.89</v>
      </c>
      <c r="E166">
        <f t="shared" si="59"/>
        <v>0</v>
      </c>
      <c r="F166">
        <f t="shared" si="59"/>
        <v>5770.37</v>
      </c>
      <c r="G166">
        <f t="shared" si="59"/>
        <v>0</v>
      </c>
      <c r="H166">
        <f t="shared" si="59"/>
        <v>0</v>
      </c>
      <c r="I166">
        <f t="shared" si="59"/>
        <v>0</v>
      </c>
      <c r="J166">
        <f t="shared" si="59"/>
        <v>0</v>
      </c>
      <c r="K166">
        <f t="shared" si="59"/>
        <v>0</v>
      </c>
      <c r="L166">
        <f t="shared" si="59"/>
        <v>0</v>
      </c>
      <c r="M166">
        <f t="shared" si="59"/>
        <v>0</v>
      </c>
      <c r="N166">
        <f t="shared" si="59"/>
        <v>0</v>
      </c>
      <c r="O166">
        <f t="shared" si="59"/>
        <v>0</v>
      </c>
      <c r="P166">
        <f t="shared" si="59"/>
        <v>0</v>
      </c>
      <c r="Q166">
        <f t="shared" si="59"/>
        <v>0</v>
      </c>
      <c r="R166">
        <f t="shared" si="59"/>
        <v>0</v>
      </c>
      <c r="S166">
        <f t="shared" si="59"/>
        <v>0</v>
      </c>
      <c r="T166">
        <f t="shared" si="59"/>
        <v>0</v>
      </c>
      <c r="U166">
        <f t="shared" si="59"/>
        <v>0</v>
      </c>
      <c r="V166">
        <f t="shared" si="59"/>
        <v>0</v>
      </c>
      <c r="W166">
        <f t="shared" si="59"/>
        <v>0</v>
      </c>
      <c r="X166">
        <f t="shared" si="59"/>
        <v>0</v>
      </c>
      <c r="Y166">
        <f t="shared" si="59"/>
        <v>0</v>
      </c>
      <c r="Z166">
        <f t="shared" si="59"/>
        <v>0</v>
      </c>
      <c r="AA166">
        <f t="shared" si="59"/>
        <v>0</v>
      </c>
      <c r="AB166">
        <f t="shared" si="59"/>
        <v>47</v>
      </c>
      <c r="AC166" t="str">
        <f t="shared" si="59"/>
        <v>Ministerio de Desarrollo Rural y Tierras</v>
      </c>
      <c r="AD166">
        <f t="shared" si="59"/>
        <v>0</v>
      </c>
      <c r="AE166">
        <f t="shared" si="59"/>
        <v>0</v>
      </c>
      <c r="AF166">
        <f t="shared" si="59"/>
        <v>0</v>
      </c>
      <c r="AG166">
        <f t="shared" ref="AG166:BL166" si="60">AG17</f>
        <v>0</v>
      </c>
      <c r="AH166">
        <f t="shared" si="60"/>
        <v>50.01</v>
      </c>
      <c r="AI166">
        <f t="shared" si="60"/>
        <v>20415725.84</v>
      </c>
      <c r="AJ166">
        <f t="shared" si="60"/>
        <v>0</v>
      </c>
      <c r="AK166">
        <f t="shared" si="60"/>
        <v>0</v>
      </c>
      <c r="AL166">
        <f t="shared" si="60"/>
        <v>50.01</v>
      </c>
      <c r="AM166">
        <f t="shared" si="60"/>
        <v>8954358</v>
      </c>
      <c r="AN166">
        <f t="shared" si="60"/>
        <v>0</v>
      </c>
      <c r="AO166">
        <f t="shared" si="60"/>
        <v>0</v>
      </c>
      <c r="AP166">
        <f t="shared" si="60"/>
        <v>0</v>
      </c>
      <c r="AQ166">
        <f t="shared" si="60"/>
        <v>0</v>
      </c>
      <c r="AR166">
        <f t="shared" si="60"/>
        <v>0</v>
      </c>
      <c r="AS166">
        <f t="shared" si="60"/>
        <v>0</v>
      </c>
      <c r="AT166">
        <f t="shared" si="60"/>
        <v>0</v>
      </c>
      <c r="AU166">
        <f t="shared" si="60"/>
        <v>0</v>
      </c>
      <c r="AV166">
        <f t="shared" si="60"/>
        <v>0</v>
      </c>
      <c r="AW166">
        <f t="shared" si="60"/>
        <v>0</v>
      </c>
      <c r="AX166">
        <f t="shared" si="60"/>
        <v>0</v>
      </c>
      <c r="AY166">
        <f t="shared" si="60"/>
        <v>0</v>
      </c>
      <c r="AZ166">
        <f t="shared" si="60"/>
        <v>0</v>
      </c>
      <c r="BA166">
        <f t="shared" si="60"/>
        <v>0</v>
      </c>
      <c r="BB166">
        <f t="shared" si="60"/>
        <v>0</v>
      </c>
      <c r="BC166">
        <f t="shared" si="60"/>
        <v>0</v>
      </c>
      <c r="BD166">
        <f t="shared" si="60"/>
        <v>0</v>
      </c>
      <c r="BE166">
        <f t="shared" si="60"/>
        <v>0</v>
      </c>
      <c r="BF166">
        <f t="shared" si="60"/>
        <v>0</v>
      </c>
      <c r="BG166">
        <f t="shared" si="60"/>
        <v>0</v>
      </c>
      <c r="BH166">
        <f t="shared" si="60"/>
        <v>0</v>
      </c>
      <c r="BI166">
        <f t="shared" si="60"/>
        <v>0</v>
      </c>
      <c r="BJ166">
        <f t="shared" si="60"/>
        <v>0</v>
      </c>
      <c r="BK166">
        <f t="shared" si="60"/>
        <v>0</v>
      </c>
      <c r="BL166">
        <f t="shared" si="60"/>
        <v>0</v>
      </c>
      <c r="BM166">
        <f t="shared" ref="BM166:CR166" si="61">BM17</f>
        <v>0</v>
      </c>
      <c r="BN166">
        <f t="shared" si="61"/>
        <v>0</v>
      </c>
      <c r="BO166">
        <f t="shared" si="61"/>
        <v>0</v>
      </c>
      <c r="BP166">
        <f t="shared" si="61"/>
        <v>0</v>
      </c>
      <c r="BQ166">
        <f t="shared" si="61"/>
        <v>0</v>
      </c>
      <c r="BR166">
        <f t="shared" si="61"/>
        <v>0</v>
      </c>
      <c r="BS166">
        <f t="shared" si="61"/>
        <v>0</v>
      </c>
      <c r="BT166">
        <f t="shared" si="61"/>
        <v>0</v>
      </c>
      <c r="BU166">
        <f t="shared" si="61"/>
        <v>0</v>
      </c>
      <c r="BV166">
        <f t="shared" si="61"/>
        <v>0</v>
      </c>
      <c r="BW166">
        <f t="shared" si="61"/>
        <v>0</v>
      </c>
      <c r="BX166">
        <f t="shared" si="61"/>
        <v>0</v>
      </c>
      <c r="BY166">
        <f t="shared" si="61"/>
        <v>0</v>
      </c>
      <c r="BZ166">
        <f t="shared" si="61"/>
        <v>0</v>
      </c>
      <c r="CA166">
        <f t="shared" si="61"/>
        <v>0</v>
      </c>
      <c r="CB166">
        <f t="shared" si="61"/>
        <v>0</v>
      </c>
      <c r="CC166">
        <f t="shared" si="61"/>
        <v>0</v>
      </c>
      <c r="CD166">
        <f t="shared" si="61"/>
        <v>0</v>
      </c>
      <c r="CE166">
        <f t="shared" si="61"/>
        <v>0</v>
      </c>
      <c r="CF166">
        <f t="shared" si="61"/>
        <v>0</v>
      </c>
      <c r="CG166">
        <f t="shared" si="61"/>
        <v>0</v>
      </c>
      <c r="CH166">
        <f t="shared" si="61"/>
        <v>0</v>
      </c>
      <c r="CI166">
        <f t="shared" si="61"/>
        <v>0</v>
      </c>
      <c r="CJ166">
        <f t="shared" si="61"/>
        <v>0</v>
      </c>
      <c r="CK166">
        <f t="shared" si="61"/>
        <v>0</v>
      </c>
      <c r="CL166">
        <f t="shared" si="61"/>
        <v>0</v>
      </c>
      <c r="CM166">
        <f t="shared" si="61"/>
        <v>0</v>
      </c>
      <c r="CN166">
        <f t="shared" si="61"/>
        <v>0</v>
      </c>
      <c r="CO166">
        <f t="shared" si="61"/>
        <v>0</v>
      </c>
      <c r="CP166">
        <f t="shared" si="61"/>
        <v>0</v>
      </c>
      <c r="CQ166">
        <f t="shared" si="61"/>
        <v>0</v>
      </c>
      <c r="CR166">
        <f t="shared" si="61"/>
        <v>0</v>
      </c>
      <c r="CS166">
        <f t="shared" ref="CS166:DH166" si="62">CS17</f>
        <v>0</v>
      </c>
      <c r="CT166">
        <f t="shared" si="62"/>
        <v>0</v>
      </c>
      <c r="CU166">
        <f t="shared" si="62"/>
        <v>0</v>
      </c>
      <c r="CV166">
        <f t="shared" si="62"/>
        <v>0</v>
      </c>
      <c r="CW166">
        <f t="shared" si="62"/>
        <v>0</v>
      </c>
      <c r="CX166">
        <f t="shared" si="62"/>
        <v>0</v>
      </c>
      <c r="CY166">
        <f t="shared" si="62"/>
        <v>0</v>
      </c>
      <c r="CZ166">
        <f t="shared" si="62"/>
        <v>0</v>
      </c>
      <c r="DA166">
        <f t="shared" si="62"/>
        <v>0</v>
      </c>
      <c r="DB166">
        <f t="shared" si="62"/>
        <v>0</v>
      </c>
      <c r="DC166">
        <f t="shared" si="62"/>
        <v>0</v>
      </c>
      <c r="DD166">
        <f t="shared" si="62"/>
        <v>0</v>
      </c>
      <c r="DE166">
        <f t="shared" si="62"/>
        <v>134</v>
      </c>
      <c r="DF166" t="str">
        <f t="shared" si="62"/>
        <v>Consejo Nacional de Vivienda Policial</v>
      </c>
      <c r="DG166">
        <f t="shared" si="62"/>
        <v>59620560.960000001</v>
      </c>
      <c r="DH166">
        <f t="shared" si="62"/>
        <v>0</v>
      </c>
    </row>
    <row r="167" spans="1:112">
      <c r="A167">
        <f t="shared" ref="A167:AF167" si="63">A18</f>
        <v>66</v>
      </c>
      <c r="B167" t="str">
        <f t="shared" si="63"/>
        <v>Ministerio de Planificación del Desarrollo</v>
      </c>
      <c r="C167">
        <f t="shared" si="63"/>
        <v>0</v>
      </c>
      <c r="D167">
        <f t="shared" si="63"/>
        <v>25545.429999999997</v>
      </c>
      <c r="E167">
        <f t="shared" si="63"/>
        <v>0</v>
      </c>
      <c r="F167">
        <f t="shared" si="63"/>
        <v>40819.749999999993</v>
      </c>
      <c r="G167">
        <f t="shared" si="63"/>
        <v>0</v>
      </c>
      <c r="H167">
        <f t="shared" si="63"/>
        <v>802.39</v>
      </c>
      <c r="I167">
        <f t="shared" si="63"/>
        <v>0</v>
      </c>
      <c r="J167">
        <f t="shared" si="63"/>
        <v>0</v>
      </c>
      <c r="K167">
        <f t="shared" si="63"/>
        <v>0</v>
      </c>
      <c r="L167">
        <f t="shared" si="63"/>
        <v>18015543.630000003</v>
      </c>
      <c r="M167">
        <f t="shared" si="63"/>
        <v>0</v>
      </c>
      <c r="N167">
        <f t="shared" si="63"/>
        <v>0</v>
      </c>
      <c r="O167">
        <f t="shared" si="63"/>
        <v>0</v>
      </c>
      <c r="P167">
        <f t="shared" si="63"/>
        <v>0</v>
      </c>
      <c r="Q167">
        <f t="shared" si="63"/>
        <v>0</v>
      </c>
      <c r="R167">
        <f t="shared" si="63"/>
        <v>0</v>
      </c>
      <c r="S167">
        <f t="shared" si="63"/>
        <v>0</v>
      </c>
      <c r="T167">
        <f t="shared" si="63"/>
        <v>0</v>
      </c>
      <c r="U167">
        <f t="shared" si="63"/>
        <v>0</v>
      </c>
      <c r="V167">
        <f t="shared" si="63"/>
        <v>0</v>
      </c>
      <c r="W167">
        <f t="shared" si="63"/>
        <v>0</v>
      </c>
      <c r="X167">
        <f t="shared" si="63"/>
        <v>0</v>
      </c>
      <c r="Y167">
        <f t="shared" si="63"/>
        <v>0</v>
      </c>
      <c r="Z167">
        <f t="shared" si="63"/>
        <v>0</v>
      </c>
      <c r="AA167">
        <f t="shared" si="63"/>
        <v>0</v>
      </c>
      <c r="AB167">
        <f t="shared" si="63"/>
        <v>46</v>
      </c>
      <c r="AC167" t="str">
        <f t="shared" si="63"/>
        <v>Ministerio de Salud</v>
      </c>
      <c r="AD167">
        <f t="shared" si="63"/>
        <v>0</v>
      </c>
      <c r="AE167">
        <f t="shared" si="63"/>
        <v>0</v>
      </c>
      <c r="AF167">
        <f t="shared" si="63"/>
        <v>0</v>
      </c>
      <c r="AG167">
        <f t="shared" ref="AG167:BL167" si="64">AG18</f>
        <v>0</v>
      </c>
      <c r="AH167">
        <f t="shared" si="64"/>
        <v>100.02</v>
      </c>
      <c r="AI167">
        <f t="shared" si="64"/>
        <v>4116000</v>
      </c>
      <c r="AJ167">
        <f t="shared" si="64"/>
        <v>0</v>
      </c>
      <c r="AK167">
        <f t="shared" si="64"/>
        <v>0</v>
      </c>
      <c r="AL167">
        <f t="shared" si="64"/>
        <v>0</v>
      </c>
      <c r="AM167">
        <f t="shared" si="64"/>
        <v>0</v>
      </c>
      <c r="AN167">
        <f t="shared" si="64"/>
        <v>0</v>
      </c>
      <c r="AO167">
        <f t="shared" si="64"/>
        <v>0</v>
      </c>
      <c r="AP167">
        <f t="shared" si="64"/>
        <v>0</v>
      </c>
      <c r="AQ167">
        <f t="shared" si="64"/>
        <v>0</v>
      </c>
      <c r="AR167">
        <f t="shared" si="64"/>
        <v>0</v>
      </c>
      <c r="AS167">
        <f t="shared" si="64"/>
        <v>0</v>
      </c>
      <c r="AT167">
        <f t="shared" si="64"/>
        <v>0</v>
      </c>
      <c r="AU167">
        <f t="shared" si="64"/>
        <v>0</v>
      </c>
      <c r="AV167">
        <f t="shared" si="64"/>
        <v>0</v>
      </c>
      <c r="AW167">
        <f t="shared" si="64"/>
        <v>0</v>
      </c>
      <c r="AX167">
        <f t="shared" si="64"/>
        <v>0</v>
      </c>
      <c r="AY167">
        <f t="shared" si="64"/>
        <v>0</v>
      </c>
      <c r="AZ167">
        <f t="shared" si="64"/>
        <v>0</v>
      </c>
      <c r="BA167">
        <f t="shared" si="64"/>
        <v>0</v>
      </c>
      <c r="BB167">
        <f t="shared" si="64"/>
        <v>0</v>
      </c>
      <c r="BC167">
        <f t="shared" si="64"/>
        <v>0</v>
      </c>
      <c r="BD167">
        <f t="shared" si="64"/>
        <v>0</v>
      </c>
      <c r="BE167">
        <f t="shared" si="64"/>
        <v>0</v>
      </c>
      <c r="BF167">
        <f t="shared" si="64"/>
        <v>0</v>
      </c>
      <c r="BG167">
        <f t="shared" si="64"/>
        <v>0</v>
      </c>
      <c r="BH167">
        <f t="shared" si="64"/>
        <v>0</v>
      </c>
      <c r="BI167">
        <f t="shared" si="64"/>
        <v>0</v>
      </c>
      <c r="BJ167">
        <f t="shared" si="64"/>
        <v>0</v>
      </c>
      <c r="BK167">
        <f t="shared" si="64"/>
        <v>0</v>
      </c>
      <c r="BL167">
        <f t="shared" si="64"/>
        <v>0</v>
      </c>
      <c r="BM167">
        <f t="shared" ref="BM167:CR167" si="65">BM18</f>
        <v>0</v>
      </c>
      <c r="BN167">
        <f t="shared" si="65"/>
        <v>0</v>
      </c>
      <c r="BO167">
        <f t="shared" si="65"/>
        <v>0</v>
      </c>
      <c r="BP167">
        <f t="shared" si="65"/>
        <v>0</v>
      </c>
      <c r="BQ167">
        <f t="shared" si="65"/>
        <v>0</v>
      </c>
      <c r="BR167">
        <f t="shared" si="65"/>
        <v>0</v>
      </c>
      <c r="BS167">
        <f t="shared" si="65"/>
        <v>0</v>
      </c>
      <c r="BT167">
        <f t="shared" si="65"/>
        <v>0</v>
      </c>
      <c r="BU167">
        <f t="shared" si="65"/>
        <v>0</v>
      </c>
      <c r="BV167">
        <f t="shared" si="65"/>
        <v>0</v>
      </c>
      <c r="BW167">
        <f t="shared" si="65"/>
        <v>0</v>
      </c>
      <c r="BX167">
        <f t="shared" si="65"/>
        <v>0</v>
      </c>
      <c r="BY167">
        <f t="shared" si="65"/>
        <v>0</v>
      </c>
      <c r="BZ167">
        <f t="shared" si="65"/>
        <v>0</v>
      </c>
      <c r="CA167">
        <f t="shared" si="65"/>
        <v>0</v>
      </c>
      <c r="CB167">
        <f t="shared" si="65"/>
        <v>0</v>
      </c>
      <c r="CC167">
        <f t="shared" si="65"/>
        <v>0</v>
      </c>
      <c r="CD167">
        <f t="shared" si="65"/>
        <v>0</v>
      </c>
      <c r="CE167">
        <f t="shared" si="65"/>
        <v>0</v>
      </c>
      <c r="CF167">
        <f t="shared" si="65"/>
        <v>0</v>
      </c>
      <c r="CG167">
        <f t="shared" si="65"/>
        <v>0</v>
      </c>
      <c r="CH167">
        <f t="shared" si="65"/>
        <v>0</v>
      </c>
      <c r="CI167">
        <f t="shared" si="65"/>
        <v>0</v>
      </c>
      <c r="CJ167">
        <f t="shared" si="65"/>
        <v>0</v>
      </c>
      <c r="CK167">
        <f t="shared" si="65"/>
        <v>0</v>
      </c>
      <c r="CL167">
        <f t="shared" si="65"/>
        <v>0</v>
      </c>
      <c r="CM167">
        <f t="shared" si="65"/>
        <v>0</v>
      </c>
      <c r="CN167">
        <f t="shared" si="65"/>
        <v>0</v>
      </c>
      <c r="CO167">
        <f t="shared" si="65"/>
        <v>0</v>
      </c>
      <c r="CP167">
        <f t="shared" si="65"/>
        <v>0</v>
      </c>
      <c r="CQ167">
        <f t="shared" si="65"/>
        <v>0</v>
      </c>
      <c r="CR167">
        <f t="shared" si="65"/>
        <v>0</v>
      </c>
      <c r="CS167">
        <f t="shared" ref="CS167:DH167" si="66">CS18</f>
        <v>0</v>
      </c>
      <c r="CT167">
        <f t="shared" si="66"/>
        <v>0</v>
      </c>
      <c r="CU167">
        <f t="shared" si="66"/>
        <v>0</v>
      </c>
      <c r="CV167">
        <f t="shared" si="66"/>
        <v>0</v>
      </c>
      <c r="CW167">
        <f t="shared" si="66"/>
        <v>0</v>
      </c>
      <c r="CX167">
        <f t="shared" si="66"/>
        <v>0</v>
      </c>
      <c r="CY167">
        <f t="shared" si="66"/>
        <v>0</v>
      </c>
      <c r="CZ167">
        <f t="shared" si="66"/>
        <v>0</v>
      </c>
      <c r="DA167">
        <f t="shared" si="66"/>
        <v>0</v>
      </c>
      <c r="DB167">
        <f t="shared" si="66"/>
        <v>0</v>
      </c>
      <c r="DC167">
        <f t="shared" si="66"/>
        <v>0</v>
      </c>
      <c r="DD167">
        <f t="shared" si="66"/>
        <v>0</v>
      </c>
      <c r="DE167">
        <f t="shared" si="66"/>
        <v>163</v>
      </c>
      <c r="DF167" t="str">
        <f t="shared" si="66"/>
        <v>Agencia Nacional de Hidrocarburos</v>
      </c>
      <c r="DG167">
        <f t="shared" si="66"/>
        <v>849925.38999999966</v>
      </c>
      <c r="DH167">
        <f t="shared" si="66"/>
        <v>0</v>
      </c>
    </row>
    <row r="168" spans="1:112">
      <c r="A168">
        <f t="shared" ref="A168:AF168" si="67">A19</f>
        <v>70</v>
      </c>
      <c r="B168" t="str">
        <f t="shared" si="67"/>
        <v>Ministerio de Trabajo, Empleo y Previsión Social</v>
      </c>
      <c r="C168">
        <f t="shared" si="67"/>
        <v>0</v>
      </c>
      <c r="D168">
        <f t="shared" si="67"/>
        <v>20</v>
      </c>
      <c r="E168">
        <f t="shared" si="67"/>
        <v>0</v>
      </c>
      <c r="F168">
        <f t="shared" si="67"/>
        <v>0</v>
      </c>
      <c r="G168">
        <f t="shared" si="67"/>
        <v>0</v>
      </c>
      <c r="H168">
        <f t="shared" si="67"/>
        <v>3301</v>
      </c>
      <c r="I168">
        <f t="shared" si="67"/>
        <v>0</v>
      </c>
      <c r="J168">
        <f t="shared" si="67"/>
        <v>1582.25</v>
      </c>
      <c r="K168">
        <f t="shared" si="67"/>
        <v>0</v>
      </c>
      <c r="L168">
        <f t="shared" si="67"/>
        <v>1524.5</v>
      </c>
      <c r="M168">
        <f t="shared" si="67"/>
        <v>0</v>
      </c>
      <c r="N168">
        <f t="shared" si="67"/>
        <v>0</v>
      </c>
      <c r="O168">
        <f t="shared" si="67"/>
        <v>0</v>
      </c>
      <c r="P168">
        <f t="shared" si="67"/>
        <v>0</v>
      </c>
      <c r="Q168">
        <f t="shared" si="67"/>
        <v>0</v>
      </c>
      <c r="R168">
        <f t="shared" si="67"/>
        <v>0</v>
      </c>
      <c r="S168">
        <f t="shared" si="67"/>
        <v>0</v>
      </c>
      <c r="T168">
        <f t="shared" si="67"/>
        <v>0</v>
      </c>
      <c r="U168">
        <f t="shared" si="67"/>
        <v>0</v>
      </c>
      <c r="V168">
        <f t="shared" si="67"/>
        <v>0</v>
      </c>
      <c r="W168">
        <f t="shared" si="67"/>
        <v>0</v>
      </c>
      <c r="X168">
        <f t="shared" si="67"/>
        <v>0</v>
      </c>
      <c r="Y168">
        <f t="shared" si="67"/>
        <v>0</v>
      </c>
      <c r="Z168">
        <f t="shared" si="67"/>
        <v>0</v>
      </c>
      <c r="AA168">
        <f t="shared" si="67"/>
        <v>0</v>
      </c>
      <c r="AB168">
        <f t="shared" si="67"/>
        <v>253</v>
      </c>
      <c r="AC168" t="str">
        <f t="shared" si="67"/>
        <v>Entidad Ejecutora de Medio Ambiente y Agua</v>
      </c>
      <c r="AD168">
        <f t="shared" si="67"/>
        <v>0</v>
      </c>
      <c r="AE168">
        <f t="shared" si="67"/>
        <v>0</v>
      </c>
      <c r="AF168">
        <f t="shared" si="67"/>
        <v>0</v>
      </c>
      <c r="AG168">
        <f t="shared" ref="AG168:BL168" si="68">AG19</f>
        <v>0</v>
      </c>
      <c r="AH168">
        <f t="shared" si="68"/>
        <v>0</v>
      </c>
      <c r="AI168">
        <f t="shared" si="68"/>
        <v>0</v>
      </c>
      <c r="AJ168">
        <f t="shared" si="68"/>
        <v>50.01</v>
      </c>
      <c r="AK168">
        <f t="shared" si="68"/>
        <v>67653704.849999994</v>
      </c>
      <c r="AL168">
        <f t="shared" si="68"/>
        <v>0</v>
      </c>
      <c r="AM168">
        <f t="shared" si="68"/>
        <v>0</v>
      </c>
      <c r="AN168">
        <f t="shared" si="68"/>
        <v>0</v>
      </c>
      <c r="AO168">
        <f t="shared" si="68"/>
        <v>0</v>
      </c>
      <c r="AP168">
        <f t="shared" si="68"/>
        <v>0</v>
      </c>
      <c r="AQ168">
        <f t="shared" si="68"/>
        <v>0</v>
      </c>
      <c r="AR168">
        <f t="shared" si="68"/>
        <v>0</v>
      </c>
      <c r="AS168">
        <f t="shared" si="68"/>
        <v>0</v>
      </c>
      <c r="AT168">
        <f t="shared" si="68"/>
        <v>0</v>
      </c>
      <c r="AU168">
        <f t="shared" si="68"/>
        <v>0</v>
      </c>
      <c r="AV168">
        <f t="shared" si="68"/>
        <v>0</v>
      </c>
      <c r="AW168">
        <f t="shared" si="68"/>
        <v>0</v>
      </c>
      <c r="AX168">
        <f t="shared" si="68"/>
        <v>0</v>
      </c>
      <c r="AY168">
        <f t="shared" si="68"/>
        <v>0</v>
      </c>
      <c r="AZ168">
        <f t="shared" si="68"/>
        <v>0</v>
      </c>
      <c r="BA168">
        <f t="shared" si="68"/>
        <v>0</v>
      </c>
      <c r="BB168">
        <f t="shared" si="68"/>
        <v>0</v>
      </c>
      <c r="BC168">
        <f t="shared" si="68"/>
        <v>0</v>
      </c>
      <c r="BD168">
        <f t="shared" si="68"/>
        <v>0</v>
      </c>
      <c r="BE168">
        <f t="shared" si="68"/>
        <v>0</v>
      </c>
      <c r="BF168">
        <f t="shared" si="68"/>
        <v>0</v>
      </c>
      <c r="BG168">
        <f t="shared" si="68"/>
        <v>0</v>
      </c>
      <c r="BH168">
        <f t="shared" si="68"/>
        <v>0</v>
      </c>
      <c r="BI168">
        <f t="shared" si="68"/>
        <v>0</v>
      </c>
      <c r="BJ168">
        <f t="shared" si="68"/>
        <v>0</v>
      </c>
      <c r="BK168">
        <f t="shared" si="68"/>
        <v>0</v>
      </c>
      <c r="BL168">
        <f t="shared" si="68"/>
        <v>0</v>
      </c>
      <c r="BM168">
        <f t="shared" ref="BM168:CR168" si="69">BM19</f>
        <v>0</v>
      </c>
      <c r="BN168">
        <f t="shared" si="69"/>
        <v>0</v>
      </c>
      <c r="BO168">
        <f t="shared" si="69"/>
        <v>0</v>
      </c>
      <c r="BP168">
        <f t="shared" si="69"/>
        <v>0</v>
      </c>
      <c r="BQ168">
        <f t="shared" si="69"/>
        <v>0</v>
      </c>
      <c r="BR168">
        <f t="shared" si="69"/>
        <v>0</v>
      </c>
      <c r="BS168">
        <f t="shared" si="69"/>
        <v>0</v>
      </c>
      <c r="BT168">
        <f t="shared" si="69"/>
        <v>0</v>
      </c>
      <c r="BU168">
        <f t="shared" si="69"/>
        <v>0</v>
      </c>
      <c r="BV168">
        <f t="shared" si="69"/>
        <v>0</v>
      </c>
      <c r="BW168">
        <f t="shared" si="69"/>
        <v>0</v>
      </c>
      <c r="BX168">
        <f t="shared" si="69"/>
        <v>0</v>
      </c>
      <c r="BY168">
        <f t="shared" si="69"/>
        <v>0</v>
      </c>
      <c r="BZ168">
        <f t="shared" si="69"/>
        <v>0</v>
      </c>
      <c r="CA168">
        <f t="shared" si="69"/>
        <v>0</v>
      </c>
      <c r="CB168">
        <f t="shared" si="69"/>
        <v>0</v>
      </c>
      <c r="CC168">
        <f t="shared" si="69"/>
        <v>0</v>
      </c>
      <c r="CD168">
        <f t="shared" si="69"/>
        <v>0</v>
      </c>
      <c r="CE168">
        <f t="shared" si="69"/>
        <v>0</v>
      </c>
      <c r="CF168">
        <f t="shared" si="69"/>
        <v>0</v>
      </c>
      <c r="CG168">
        <f t="shared" si="69"/>
        <v>0</v>
      </c>
      <c r="CH168">
        <f t="shared" si="69"/>
        <v>0</v>
      </c>
      <c r="CI168">
        <f t="shared" si="69"/>
        <v>0</v>
      </c>
      <c r="CJ168">
        <f t="shared" si="69"/>
        <v>0</v>
      </c>
      <c r="CK168">
        <f t="shared" si="69"/>
        <v>0</v>
      </c>
      <c r="CL168">
        <f t="shared" si="69"/>
        <v>0</v>
      </c>
      <c r="CM168">
        <f t="shared" si="69"/>
        <v>0</v>
      </c>
      <c r="CN168">
        <f t="shared" si="69"/>
        <v>0</v>
      </c>
      <c r="CO168">
        <f t="shared" si="69"/>
        <v>0</v>
      </c>
      <c r="CP168">
        <f t="shared" si="69"/>
        <v>0</v>
      </c>
      <c r="CQ168">
        <f t="shared" si="69"/>
        <v>0</v>
      </c>
      <c r="CR168">
        <f t="shared" si="69"/>
        <v>0</v>
      </c>
      <c r="CS168">
        <f t="shared" ref="CS168:DH168" si="70">CS19</f>
        <v>0</v>
      </c>
      <c r="CT168">
        <f t="shared" si="70"/>
        <v>0</v>
      </c>
      <c r="CU168">
        <f t="shared" si="70"/>
        <v>0</v>
      </c>
      <c r="CV168">
        <f t="shared" si="70"/>
        <v>0</v>
      </c>
      <c r="CW168">
        <f t="shared" si="70"/>
        <v>0</v>
      </c>
      <c r="CX168">
        <f t="shared" si="70"/>
        <v>0</v>
      </c>
      <c r="CY168">
        <f t="shared" si="70"/>
        <v>0</v>
      </c>
      <c r="CZ168">
        <f t="shared" si="70"/>
        <v>0</v>
      </c>
      <c r="DA168">
        <f t="shared" si="70"/>
        <v>0</v>
      </c>
      <c r="DB168">
        <f t="shared" si="70"/>
        <v>0</v>
      </c>
      <c r="DC168">
        <f t="shared" si="70"/>
        <v>0</v>
      </c>
      <c r="DD168">
        <f t="shared" si="70"/>
        <v>0</v>
      </c>
      <c r="DE168">
        <f t="shared" si="70"/>
        <v>222</v>
      </c>
      <c r="DF168" t="str">
        <f t="shared" si="70"/>
        <v>Instituto Nacional de Innovación Agropecuaria y Forestal</v>
      </c>
      <c r="DG168">
        <f t="shared" si="70"/>
        <v>442141.3600000001</v>
      </c>
      <c r="DH168">
        <f t="shared" si="70"/>
        <v>0</v>
      </c>
    </row>
    <row r="169" spans="1:112">
      <c r="A169">
        <f t="shared" ref="A169:AF169" si="71">A20</f>
        <v>76</v>
      </c>
      <c r="B169" t="str">
        <f t="shared" si="71"/>
        <v>Ministerio de Minería y Metalurgia</v>
      </c>
      <c r="C169">
        <f t="shared" si="71"/>
        <v>0</v>
      </c>
      <c r="D169">
        <f t="shared" si="71"/>
        <v>182063.31</v>
      </c>
      <c r="E169">
        <f t="shared" si="71"/>
        <v>0</v>
      </c>
      <c r="F169">
        <f t="shared" si="71"/>
        <v>3309.8900000000003</v>
      </c>
      <c r="G169">
        <f t="shared" si="71"/>
        <v>0</v>
      </c>
      <c r="H169">
        <f t="shared" si="71"/>
        <v>188.13</v>
      </c>
      <c r="I169">
        <f t="shared" si="71"/>
        <v>0</v>
      </c>
      <c r="J169">
        <f t="shared" si="71"/>
        <v>0</v>
      </c>
      <c r="K169">
        <f t="shared" si="71"/>
        <v>0</v>
      </c>
      <c r="L169">
        <f t="shared" si="71"/>
        <v>0</v>
      </c>
      <c r="M169">
        <f t="shared" si="71"/>
        <v>0</v>
      </c>
      <c r="N169">
        <f t="shared" si="71"/>
        <v>0</v>
      </c>
      <c r="O169">
        <f t="shared" si="71"/>
        <v>0</v>
      </c>
      <c r="P169">
        <f t="shared" si="71"/>
        <v>0</v>
      </c>
      <c r="Q169">
        <f t="shared" si="71"/>
        <v>0</v>
      </c>
      <c r="R169">
        <f t="shared" si="71"/>
        <v>0</v>
      </c>
      <c r="S169">
        <f t="shared" si="71"/>
        <v>0</v>
      </c>
      <c r="T169">
        <f t="shared" si="71"/>
        <v>0</v>
      </c>
      <c r="U169">
        <f t="shared" si="71"/>
        <v>0</v>
      </c>
      <c r="V169">
        <f t="shared" si="71"/>
        <v>0</v>
      </c>
      <c r="W169">
        <f t="shared" si="71"/>
        <v>0</v>
      </c>
      <c r="X169">
        <f t="shared" si="71"/>
        <v>0</v>
      </c>
      <c r="Y169">
        <f t="shared" si="71"/>
        <v>0</v>
      </c>
      <c r="Z169">
        <f t="shared" si="71"/>
        <v>0</v>
      </c>
      <c r="AA169">
        <f t="shared" si="71"/>
        <v>0</v>
      </c>
      <c r="AB169">
        <f t="shared" si="71"/>
        <v>132</v>
      </c>
      <c r="AC169" t="str">
        <f t="shared" si="71"/>
        <v>Servicio de Desarrollo de las Empresas Púb. Productivas</v>
      </c>
      <c r="AD169">
        <f t="shared" si="71"/>
        <v>0</v>
      </c>
      <c r="AE169">
        <f t="shared" si="71"/>
        <v>0</v>
      </c>
      <c r="AF169">
        <f t="shared" si="71"/>
        <v>0</v>
      </c>
      <c r="AG169">
        <f t="shared" ref="AG169:BL169" si="72">AG20</f>
        <v>0</v>
      </c>
      <c r="AH169">
        <f t="shared" si="72"/>
        <v>0</v>
      </c>
      <c r="AI169">
        <f t="shared" si="72"/>
        <v>0</v>
      </c>
      <c r="AJ169">
        <f t="shared" si="72"/>
        <v>270.01</v>
      </c>
      <c r="AK169">
        <f t="shared" si="72"/>
        <v>0</v>
      </c>
      <c r="AL169">
        <f t="shared" si="72"/>
        <v>0</v>
      </c>
      <c r="AM169">
        <f t="shared" si="72"/>
        <v>0</v>
      </c>
      <c r="AN169">
        <f t="shared" si="72"/>
        <v>0</v>
      </c>
      <c r="AO169">
        <f t="shared" si="72"/>
        <v>0</v>
      </c>
      <c r="AP169">
        <f t="shared" si="72"/>
        <v>0</v>
      </c>
      <c r="AQ169">
        <f t="shared" si="72"/>
        <v>0</v>
      </c>
      <c r="AR169">
        <f t="shared" si="72"/>
        <v>0</v>
      </c>
      <c r="AS169">
        <f t="shared" si="72"/>
        <v>0</v>
      </c>
      <c r="AT169">
        <f t="shared" si="72"/>
        <v>0</v>
      </c>
      <c r="AU169">
        <f t="shared" si="72"/>
        <v>0</v>
      </c>
      <c r="AV169">
        <f t="shared" si="72"/>
        <v>0</v>
      </c>
      <c r="AW169">
        <f t="shared" si="72"/>
        <v>0</v>
      </c>
      <c r="AX169">
        <f t="shared" si="72"/>
        <v>0</v>
      </c>
      <c r="AY169">
        <f t="shared" si="72"/>
        <v>0</v>
      </c>
      <c r="AZ169">
        <f t="shared" si="72"/>
        <v>0</v>
      </c>
      <c r="BA169">
        <f t="shared" si="72"/>
        <v>0</v>
      </c>
      <c r="BB169">
        <f t="shared" si="72"/>
        <v>0</v>
      </c>
      <c r="BC169">
        <f t="shared" si="72"/>
        <v>0</v>
      </c>
      <c r="BD169">
        <f t="shared" si="72"/>
        <v>0</v>
      </c>
      <c r="BE169">
        <f t="shared" si="72"/>
        <v>0</v>
      </c>
      <c r="BF169">
        <f t="shared" si="72"/>
        <v>0</v>
      </c>
      <c r="BG169">
        <f t="shared" si="72"/>
        <v>0</v>
      </c>
      <c r="BH169">
        <f t="shared" si="72"/>
        <v>0</v>
      </c>
      <c r="BI169">
        <f t="shared" si="72"/>
        <v>0</v>
      </c>
      <c r="BJ169">
        <f t="shared" si="72"/>
        <v>0</v>
      </c>
      <c r="BK169">
        <f t="shared" si="72"/>
        <v>0</v>
      </c>
      <c r="BL169">
        <f t="shared" si="72"/>
        <v>0</v>
      </c>
      <c r="BM169">
        <f t="shared" ref="BM169:CR169" si="73">BM20</f>
        <v>0</v>
      </c>
      <c r="BN169">
        <f t="shared" si="73"/>
        <v>0</v>
      </c>
      <c r="BO169">
        <f t="shared" si="73"/>
        <v>0</v>
      </c>
      <c r="BP169">
        <f t="shared" si="73"/>
        <v>0</v>
      </c>
      <c r="BQ169">
        <f t="shared" si="73"/>
        <v>0</v>
      </c>
      <c r="BR169">
        <f t="shared" si="73"/>
        <v>0</v>
      </c>
      <c r="BS169">
        <f t="shared" si="73"/>
        <v>0</v>
      </c>
      <c r="BT169">
        <f t="shared" si="73"/>
        <v>0</v>
      </c>
      <c r="BU169">
        <f t="shared" si="73"/>
        <v>0</v>
      </c>
      <c r="BV169">
        <f t="shared" si="73"/>
        <v>0</v>
      </c>
      <c r="BW169">
        <f t="shared" si="73"/>
        <v>0</v>
      </c>
      <c r="BX169">
        <f t="shared" si="73"/>
        <v>0</v>
      </c>
      <c r="BY169">
        <f t="shared" si="73"/>
        <v>0</v>
      </c>
      <c r="BZ169">
        <f t="shared" si="73"/>
        <v>0</v>
      </c>
      <c r="CA169">
        <f t="shared" si="73"/>
        <v>0</v>
      </c>
      <c r="CB169">
        <f t="shared" si="73"/>
        <v>0</v>
      </c>
      <c r="CC169">
        <f t="shared" si="73"/>
        <v>0</v>
      </c>
      <c r="CD169">
        <f t="shared" si="73"/>
        <v>0</v>
      </c>
      <c r="CE169">
        <f t="shared" si="73"/>
        <v>0</v>
      </c>
      <c r="CF169">
        <f t="shared" si="73"/>
        <v>0</v>
      </c>
      <c r="CG169">
        <f t="shared" si="73"/>
        <v>0</v>
      </c>
      <c r="CH169">
        <f t="shared" si="73"/>
        <v>0</v>
      </c>
      <c r="CI169">
        <f t="shared" si="73"/>
        <v>0</v>
      </c>
      <c r="CJ169">
        <f t="shared" si="73"/>
        <v>0</v>
      </c>
      <c r="CK169">
        <f t="shared" si="73"/>
        <v>0</v>
      </c>
      <c r="CL169">
        <f t="shared" si="73"/>
        <v>0</v>
      </c>
      <c r="CM169">
        <f t="shared" si="73"/>
        <v>0</v>
      </c>
      <c r="CN169">
        <f t="shared" si="73"/>
        <v>0</v>
      </c>
      <c r="CO169">
        <f t="shared" si="73"/>
        <v>0</v>
      </c>
      <c r="CP169">
        <f t="shared" si="73"/>
        <v>0</v>
      </c>
      <c r="CQ169">
        <f t="shared" si="73"/>
        <v>0</v>
      </c>
      <c r="CR169">
        <f t="shared" si="73"/>
        <v>0</v>
      </c>
      <c r="CS169">
        <f t="shared" ref="CS169:DH169" si="74">CS20</f>
        <v>0</v>
      </c>
      <c r="CT169">
        <f t="shared" si="74"/>
        <v>0</v>
      </c>
      <c r="CU169">
        <f t="shared" si="74"/>
        <v>0</v>
      </c>
      <c r="CV169">
        <f t="shared" si="74"/>
        <v>0</v>
      </c>
      <c r="CW169">
        <f t="shared" si="74"/>
        <v>0</v>
      </c>
      <c r="CX169">
        <f t="shared" si="74"/>
        <v>0</v>
      </c>
      <c r="CY169">
        <f t="shared" si="74"/>
        <v>0</v>
      </c>
      <c r="CZ169">
        <f t="shared" si="74"/>
        <v>0</v>
      </c>
      <c r="DA169">
        <f t="shared" si="74"/>
        <v>0</v>
      </c>
      <c r="DB169">
        <f t="shared" si="74"/>
        <v>0</v>
      </c>
      <c r="DC169">
        <f t="shared" si="74"/>
        <v>0</v>
      </c>
      <c r="DD169">
        <f t="shared" si="74"/>
        <v>0</v>
      </c>
      <c r="DE169">
        <f t="shared" si="74"/>
        <v>234</v>
      </c>
      <c r="DF169" t="str">
        <f t="shared" si="74"/>
        <v xml:space="preserve">Servicio Geológico Minero </v>
      </c>
      <c r="DG169">
        <f t="shared" si="74"/>
        <v>77796.12</v>
      </c>
      <c r="DH169">
        <f t="shared" si="74"/>
        <v>0</v>
      </c>
    </row>
    <row r="170" spans="1:112">
      <c r="A170">
        <f t="shared" ref="A170:AF170" si="75">A21</f>
        <v>78</v>
      </c>
      <c r="B170" t="str">
        <f t="shared" si="75"/>
        <v>Ministerio de Hidrocarburos</v>
      </c>
      <c r="C170">
        <f t="shared" si="75"/>
        <v>0</v>
      </c>
      <c r="D170">
        <f t="shared" si="75"/>
        <v>0</v>
      </c>
      <c r="E170">
        <f t="shared" si="75"/>
        <v>0</v>
      </c>
      <c r="F170">
        <f t="shared" si="75"/>
        <v>0</v>
      </c>
      <c r="G170">
        <f t="shared" si="75"/>
        <v>0</v>
      </c>
      <c r="H170">
        <f t="shared" si="75"/>
        <v>0</v>
      </c>
      <c r="I170">
        <f t="shared" si="75"/>
        <v>0</v>
      </c>
      <c r="J170">
        <f t="shared" si="75"/>
        <v>0</v>
      </c>
      <c r="K170">
        <f t="shared" si="75"/>
        <v>0</v>
      </c>
      <c r="L170">
        <f t="shared" si="75"/>
        <v>800</v>
      </c>
      <c r="M170">
        <f t="shared" si="75"/>
        <v>0</v>
      </c>
      <c r="N170">
        <f t="shared" si="75"/>
        <v>0</v>
      </c>
      <c r="O170">
        <f t="shared" si="75"/>
        <v>0</v>
      </c>
      <c r="P170">
        <f t="shared" si="75"/>
        <v>0</v>
      </c>
      <c r="Q170">
        <f t="shared" si="75"/>
        <v>0</v>
      </c>
      <c r="R170">
        <f t="shared" si="75"/>
        <v>0</v>
      </c>
      <c r="S170">
        <f t="shared" si="75"/>
        <v>0</v>
      </c>
      <c r="T170">
        <f t="shared" si="75"/>
        <v>0</v>
      </c>
      <c r="U170">
        <f t="shared" si="75"/>
        <v>0</v>
      </c>
      <c r="V170">
        <f t="shared" si="75"/>
        <v>0</v>
      </c>
      <c r="W170">
        <f t="shared" si="75"/>
        <v>0</v>
      </c>
      <c r="X170">
        <f t="shared" si="75"/>
        <v>0</v>
      </c>
      <c r="Y170">
        <f t="shared" si="75"/>
        <v>0</v>
      </c>
      <c r="Z170">
        <f t="shared" si="75"/>
        <v>0</v>
      </c>
      <c r="AA170">
        <f t="shared" si="75"/>
        <v>0</v>
      </c>
      <c r="AB170">
        <f t="shared" si="75"/>
        <v>0</v>
      </c>
      <c r="AC170">
        <f t="shared" si="75"/>
        <v>0</v>
      </c>
      <c r="AD170">
        <f t="shared" si="75"/>
        <v>0</v>
      </c>
      <c r="AE170">
        <f t="shared" si="75"/>
        <v>0</v>
      </c>
      <c r="AF170">
        <f t="shared" si="75"/>
        <v>0</v>
      </c>
      <c r="AG170">
        <f t="shared" ref="AG170:BL170" si="76">AG21</f>
        <v>0</v>
      </c>
      <c r="AH170">
        <f t="shared" si="76"/>
        <v>0</v>
      </c>
      <c r="AI170">
        <f t="shared" si="76"/>
        <v>0</v>
      </c>
      <c r="AJ170">
        <f t="shared" si="76"/>
        <v>0</v>
      </c>
      <c r="AK170">
        <f t="shared" si="76"/>
        <v>0</v>
      </c>
      <c r="AL170">
        <f t="shared" si="76"/>
        <v>0</v>
      </c>
      <c r="AM170">
        <f t="shared" si="76"/>
        <v>0</v>
      </c>
      <c r="AN170">
        <f t="shared" si="76"/>
        <v>0</v>
      </c>
      <c r="AO170">
        <f t="shared" si="76"/>
        <v>0</v>
      </c>
      <c r="AP170">
        <f t="shared" si="76"/>
        <v>0</v>
      </c>
      <c r="AQ170">
        <f t="shared" si="76"/>
        <v>0</v>
      </c>
      <c r="AR170">
        <f t="shared" si="76"/>
        <v>0</v>
      </c>
      <c r="AS170">
        <f t="shared" si="76"/>
        <v>0</v>
      </c>
      <c r="AT170">
        <f t="shared" si="76"/>
        <v>0</v>
      </c>
      <c r="AU170">
        <f t="shared" si="76"/>
        <v>0</v>
      </c>
      <c r="AV170">
        <f t="shared" si="76"/>
        <v>0</v>
      </c>
      <c r="AW170">
        <f t="shared" si="76"/>
        <v>0</v>
      </c>
      <c r="AX170">
        <f t="shared" si="76"/>
        <v>0</v>
      </c>
      <c r="AY170">
        <f t="shared" si="76"/>
        <v>0</v>
      </c>
      <c r="AZ170">
        <f t="shared" si="76"/>
        <v>0</v>
      </c>
      <c r="BA170">
        <f t="shared" si="76"/>
        <v>0</v>
      </c>
      <c r="BB170">
        <f t="shared" si="76"/>
        <v>0</v>
      </c>
      <c r="BC170">
        <f t="shared" si="76"/>
        <v>0</v>
      </c>
      <c r="BD170">
        <f t="shared" si="76"/>
        <v>0</v>
      </c>
      <c r="BE170">
        <f t="shared" si="76"/>
        <v>0</v>
      </c>
      <c r="BF170">
        <f t="shared" si="76"/>
        <v>0</v>
      </c>
      <c r="BG170">
        <f t="shared" si="76"/>
        <v>0</v>
      </c>
      <c r="BH170">
        <f t="shared" si="76"/>
        <v>0</v>
      </c>
      <c r="BI170">
        <f t="shared" si="76"/>
        <v>0</v>
      </c>
      <c r="BJ170">
        <f t="shared" si="76"/>
        <v>0</v>
      </c>
      <c r="BK170">
        <f t="shared" si="76"/>
        <v>0</v>
      </c>
      <c r="BL170">
        <f t="shared" si="76"/>
        <v>0</v>
      </c>
      <c r="BM170">
        <f t="shared" ref="BM170:CR170" si="77">BM21</f>
        <v>0</v>
      </c>
      <c r="BN170">
        <f t="shared" si="77"/>
        <v>0</v>
      </c>
      <c r="BO170">
        <f t="shared" si="77"/>
        <v>0</v>
      </c>
      <c r="BP170">
        <f t="shared" si="77"/>
        <v>0</v>
      </c>
      <c r="BQ170">
        <f t="shared" si="77"/>
        <v>0</v>
      </c>
      <c r="BR170">
        <f t="shared" si="77"/>
        <v>0</v>
      </c>
      <c r="BS170">
        <f t="shared" si="77"/>
        <v>0</v>
      </c>
      <c r="BT170">
        <f t="shared" si="77"/>
        <v>0</v>
      </c>
      <c r="BU170">
        <f t="shared" si="77"/>
        <v>0</v>
      </c>
      <c r="BV170">
        <f t="shared" si="77"/>
        <v>0</v>
      </c>
      <c r="BW170">
        <f t="shared" si="77"/>
        <v>0</v>
      </c>
      <c r="BX170">
        <f t="shared" si="77"/>
        <v>0</v>
      </c>
      <c r="BY170">
        <f t="shared" si="77"/>
        <v>0</v>
      </c>
      <c r="BZ170">
        <f t="shared" si="77"/>
        <v>0</v>
      </c>
      <c r="CA170">
        <f t="shared" si="77"/>
        <v>0</v>
      </c>
      <c r="CB170">
        <f t="shared" si="77"/>
        <v>0</v>
      </c>
      <c r="CC170">
        <f t="shared" si="77"/>
        <v>0</v>
      </c>
      <c r="CD170">
        <f t="shared" si="77"/>
        <v>0</v>
      </c>
      <c r="CE170">
        <f t="shared" si="77"/>
        <v>0</v>
      </c>
      <c r="CF170">
        <f t="shared" si="77"/>
        <v>0</v>
      </c>
      <c r="CG170">
        <f t="shared" si="77"/>
        <v>0</v>
      </c>
      <c r="CH170">
        <f t="shared" si="77"/>
        <v>0</v>
      </c>
      <c r="CI170">
        <f t="shared" si="77"/>
        <v>0</v>
      </c>
      <c r="CJ170">
        <f t="shared" si="77"/>
        <v>0</v>
      </c>
      <c r="CK170">
        <f t="shared" si="77"/>
        <v>0</v>
      </c>
      <c r="CL170">
        <f t="shared" si="77"/>
        <v>0</v>
      </c>
      <c r="CM170">
        <f t="shared" si="77"/>
        <v>0</v>
      </c>
      <c r="CN170">
        <f t="shared" si="77"/>
        <v>0</v>
      </c>
      <c r="CO170">
        <f t="shared" si="77"/>
        <v>0</v>
      </c>
      <c r="CP170">
        <f t="shared" si="77"/>
        <v>0</v>
      </c>
      <c r="CQ170">
        <f t="shared" si="77"/>
        <v>0</v>
      </c>
      <c r="CR170">
        <f t="shared" si="77"/>
        <v>0</v>
      </c>
      <c r="CS170">
        <f t="shared" ref="CS170:DH170" si="78">CS21</f>
        <v>0</v>
      </c>
      <c r="CT170">
        <f t="shared" si="78"/>
        <v>0</v>
      </c>
      <c r="CU170">
        <f t="shared" si="78"/>
        <v>0</v>
      </c>
      <c r="CV170">
        <f t="shared" si="78"/>
        <v>0</v>
      </c>
      <c r="CW170">
        <f t="shared" si="78"/>
        <v>0</v>
      </c>
      <c r="CX170">
        <f t="shared" si="78"/>
        <v>0</v>
      </c>
      <c r="CY170">
        <f t="shared" si="78"/>
        <v>0</v>
      </c>
      <c r="CZ170">
        <f t="shared" si="78"/>
        <v>0</v>
      </c>
      <c r="DA170">
        <f t="shared" si="78"/>
        <v>0</v>
      </c>
      <c r="DB170">
        <f t="shared" si="78"/>
        <v>0</v>
      </c>
      <c r="DC170">
        <f t="shared" si="78"/>
        <v>0</v>
      </c>
      <c r="DD170">
        <f t="shared" si="78"/>
        <v>0</v>
      </c>
      <c r="DE170">
        <f t="shared" si="78"/>
        <v>269</v>
      </c>
      <c r="DF170" t="str">
        <f t="shared" si="78"/>
        <v>Direc. Dptal. de Educación Potosí</v>
      </c>
      <c r="DG170">
        <f t="shared" si="78"/>
        <v>7852.09</v>
      </c>
      <c r="DH170">
        <f t="shared" si="78"/>
        <v>0</v>
      </c>
    </row>
    <row r="171" spans="1:112">
      <c r="A171">
        <f t="shared" ref="A171:AF171" si="79">A22</f>
        <v>81</v>
      </c>
      <c r="B171" t="str">
        <f t="shared" si="79"/>
        <v>Ministerio de Obras Públicas, Servicios y Vivienda</v>
      </c>
      <c r="C171">
        <f t="shared" si="79"/>
        <v>0</v>
      </c>
      <c r="D171">
        <f t="shared" si="79"/>
        <v>3270.96</v>
      </c>
      <c r="E171">
        <f t="shared" si="79"/>
        <v>0</v>
      </c>
      <c r="F171">
        <f t="shared" si="79"/>
        <v>2054.88</v>
      </c>
      <c r="G171">
        <f t="shared" si="79"/>
        <v>0</v>
      </c>
      <c r="H171">
        <f t="shared" si="79"/>
        <v>4106.4900000000007</v>
      </c>
      <c r="I171">
        <f t="shared" si="79"/>
        <v>0</v>
      </c>
      <c r="J171">
        <f t="shared" si="79"/>
        <v>0</v>
      </c>
      <c r="K171">
        <f t="shared" si="79"/>
        <v>0</v>
      </c>
      <c r="L171">
        <f t="shared" si="79"/>
        <v>2020</v>
      </c>
      <c r="M171">
        <f t="shared" si="79"/>
        <v>0</v>
      </c>
      <c r="N171">
        <f t="shared" si="79"/>
        <v>0</v>
      </c>
      <c r="O171">
        <f t="shared" si="79"/>
        <v>0</v>
      </c>
      <c r="P171">
        <f t="shared" si="79"/>
        <v>0</v>
      </c>
      <c r="Q171">
        <f t="shared" si="79"/>
        <v>0</v>
      </c>
      <c r="R171">
        <f t="shared" si="79"/>
        <v>0</v>
      </c>
      <c r="S171">
        <f t="shared" si="79"/>
        <v>0</v>
      </c>
      <c r="T171">
        <f t="shared" si="79"/>
        <v>0</v>
      </c>
      <c r="U171">
        <f t="shared" si="79"/>
        <v>0</v>
      </c>
      <c r="V171">
        <f t="shared" si="79"/>
        <v>0</v>
      </c>
      <c r="W171">
        <f t="shared" si="79"/>
        <v>0</v>
      </c>
      <c r="X171">
        <f t="shared" si="79"/>
        <v>0</v>
      </c>
      <c r="Y171">
        <f t="shared" si="79"/>
        <v>0</v>
      </c>
      <c r="Z171">
        <f t="shared" si="79"/>
        <v>0</v>
      </c>
      <c r="AA171">
        <f t="shared" si="79"/>
        <v>0</v>
      </c>
      <c r="AB171">
        <f t="shared" si="79"/>
        <v>0</v>
      </c>
      <c r="AC171">
        <f t="shared" si="79"/>
        <v>0</v>
      </c>
      <c r="AD171">
        <f t="shared" si="79"/>
        <v>0</v>
      </c>
      <c r="AE171">
        <f t="shared" si="79"/>
        <v>0</v>
      </c>
      <c r="AF171">
        <f t="shared" si="79"/>
        <v>0</v>
      </c>
      <c r="AG171">
        <f t="shared" ref="AG171:BL171" si="80">AG22</f>
        <v>0</v>
      </c>
      <c r="AH171">
        <f t="shared" si="80"/>
        <v>0</v>
      </c>
      <c r="AI171">
        <f t="shared" si="80"/>
        <v>0</v>
      </c>
      <c r="AJ171">
        <f t="shared" si="80"/>
        <v>0</v>
      </c>
      <c r="AK171">
        <f t="shared" si="80"/>
        <v>0</v>
      </c>
      <c r="AL171">
        <f t="shared" si="80"/>
        <v>0</v>
      </c>
      <c r="AM171">
        <f t="shared" si="80"/>
        <v>0</v>
      </c>
      <c r="AN171">
        <f t="shared" si="80"/>
        <v>0</v>
      </c>
      <c r="AO171">
        <f t="shared" si="80"/>
        <v>0</v>
      </c>
      <c r="AP171">
        <f t="shared" si="80"/>
        <v>0</v>
      </c>
      <c r="AQ171">
        <f t="shared" si="80"/>
        <v>0</v>
      </c>
      <c r="AR171">
        <f t="shared" si="80"/>
        <v>0</v>
      </c>
      <c r="AS171">
        <f t="shared" si="80"/>
        <v>0</v>
      </c>
      <c r="AT171">
        <f t="shared" si="80"/>
        <v>0</v>
      </c>
      <c r="AU171">
        <f t="shared" si="80"/>
        <v>0</v>
      </c>
      <c r="AV171">
        <f t="shared" si="80"/>
        <v>0</v>
      </c>
      <c r="AW171">
        <f t="shared" si="80"/>
        <v>0</v>
      </c>
      <c r="AX171">
        <f t="shared" si="80"/>
        <v>0</v>
      </c>
      <c r="AY171">
        <f t="shared" si="80"/>
        <v>0</v>
      </c>
      <c r="AZ171">
        <f t="shared" si="80"/>
        <v>0</v>
      </c>
      <c r="BA171">
        <f t="shared" si="80"/>
        <v>0</v>
      </c>
      <c r="BB171">
        <f t="shared" si="80"/>
        <v>0</v>
      </c>
      <c r="BC171">
        <f t="shared" si="80"/>
        <v>0</v>
      </c>
      <c r="BD171">
        <f t="shared" si="80"/>
        <v>0</v>
      </c>
      <c r="BE171">
        <f t="shared" si="80"/>
        <v>0</v>
      </c>
      <c r="BF171">
        <f t="shared" si="80"/>
        <v>0</v>
      </c>
      <c r="BG171">
        <f t="shared" si="80"/>
        <v>0</v>
      </c>
      <c r="BH171">
        <f t="shared" si="80"/>
        <v>0</v>
      </c>
      <c r="BI171">
        <f t="shared" si="80"/>
        <v>0</v>
      </c>
      <c r="BJ171">
        <f t="shared" si="80"/>
        <v>0</v>
      </c>
      <c r="BK171">
        <f t="shared" si="80"/>
        <v>0</v>
      </c>
      <c r="BL171">
        <f t="shared" si="80"/>
        <v>0</v>
      </c>
      <c r="BM171">
        <f t="shared" ref="BM171:CR171" si="81">BM22</f>
        <v>0</v>
      </c>
      <c r="BN171">
        <f t="shared" si="81"/>
        <v>0</v>
      </c>
      <c r="BO171">
        <f t="shared" si="81"/>
        <v>0</v>
      </c>
      <c r="BP171">
        <f t="shared" si="81"/>
        <v>0</v>
      </c>
      <c r="BQ171">
        <f t="shared" si="81"/>
        <v>0</v>
      </c>
      <c r="BR171">
        <f t="shared" si="81"/>
        <v>0</v>
      </c>
      <c r="BS171">
        <f t="shared" si="81"/>
        <v>0</v>
      </c>
      <c r="BT171">
        <f t="shared" si="81"/>
        <v>0</v>
      </c>
      <c r="BU171">
        <f t="shared" si="81"/>
        <v>0</v>
      </c>
      <c r="BV171">
        <f t="shared" si="81"/>
        <v>0</v>
      </c>
      <c r="BW171">
        <f t="shared" si="81"/>
        <v>0</v>
      </c>
      <c r="BX171">
        <f t="shared" si="81"/>
        <v>0</v>
      </c>
      <c r="BY171">
        <f t="shared" si="81"/>
        <v>0</v>
      </c>
      <c r="BZ171">
        <f t="shared" si="81"/>
        <v>0</v>
      </c>
      <c r="CA171">
        <f t="shared" si="81"/>
        <v>0</v>
      </c>
      <c r="CB171">
        <f t="shared" si="81"/>
        <v>0</v>
      </c>
      <c r="CC171">
        <f t="shared" si="81"/>
        <v>0</v>
      </c>
      <c r="CD171">
        <f t="shared" si="81"/>
        <v>0</v>
      </c>
      <c r="CE171">
        <f t="shared" si="81"/>
        <v>0</v>
      </c>
      <c r="CF171">
        <f t="shared" si="81"/>
        <v>0</v>
      </c>
      <c r="CG171">
        <f t="shared" si="81"/>
        <v>0</v>
      </c>
      <c r="CH171">
        <f t="shared" si="81"/>
        <v>0</v>
      </c>
      <c r="CI171">
        <f t="shared" si="81"/>
        <v>0</v>
      </c>
      <c r="CJ171">
        <f t="shared" si="81"/>
        <v>0</v>
      </c>
      <c r="CK171">
        <f t="shared" si="81"/>
        <v>0</v>
      </c>
      <c r="CL171">
        <f t="shared" si="81"/>
        <v>0</v>
      </c>
      <c r="CM171">
        <f t="shared" si="81"/>
        <v>0</v>
      </c>
      <c r="CN171">
        <f t="shared" si="81"/>
        <v>0</v>
      </c>
      <c r="CO171">
        <f t="shared" si="81"/>
        <v>0</v>
      </c>
      <c r="CP171">
        <f t="shared" si="81"/>
        <v>0</v>
      </c>
      <c r="CQ171">
        <f t="shared" si="81"/>
        <v>0</v>
      </c>
      <c r="CR171">
        <f t="shared" si="81"/>
        <v>0</v>
      </c>
      <c r="CS171">
        <f t="shared" ref="CS171:DH171" si="82">CS22</f>
        <v>0</v>
      </c>
      <c r="CT171">
        <f t="shared" si="82"/>
        <v>0</v>
      </c>
      <c r="CU171">
        <f t="shared" si="82"/>
        <v>0</v>
      </c>
      <c r="CV171">
        <f t="shared" si="82"/>
        <v>0</v>
      </c>
      <c r="CW171">
        <f t="shared" si="82"/>
        <v>0</v>
      </c>
      <c r="CX171">
        <f t="shared" si="82"/>
        <v>0</v>
      </c>
      <c r="CY171">
        <f t="shared" si="82"/>
        <v>0</v>
      </c>
      <c r="CZ171">
        <f t="shared" si="82"/>
        <v>0</v>
      </c>
      <c r="DA171">
        <f t="shared" si="82"/>
        <v>0</v>
      </c>
      <c r="DB171">
        <f t="shared" si="82"/>
        <v>0</v>
      </c>
      <c r="DC171">
        <f t="shared" si="82"/>
        <v>0</v>
      </c>
      <c r="DD171">
        <f t="shared" si="82"/>
        <v>0</v>
      </c>
      <c r="DE171">
        <f t="shared" si="82"/>
        <v>283</v>
      </c>
      <c r="DF171" t="str">
        <f t="shared" si="82"/>
        <v>Aduana Nacional</v>
      </c>
      <c r="DG171">
        <f t="shared" si="82"/>
        <v>3047651.95</v>
      </c>
      <c r="DH171">
        <f t="shared" si="82"/>
        <v>0</v>
      </c>
    </row>
    <row r="172" spans="1:112">
      <c r="A172">
        <f t="shared" ref="A172:AF172" si="83">A23</f>
        <v>86</v>
      </c>
      <c r="B172" t="str">
        <f t="shared" si="83"/>
        <v>Ministerio de Medio Ambiente y Agua</v>
      </c>
      <c r="C172">
        <f t="shared" si="83"/>
        <v>0</v>
      </c>
      <c r="D172">
        <f t="shared" si="83"/>
        <v>343716.07000000007</v>
      </c>
      <c r="E172">
        <f t="shared" si="83"/>
        <v>0</v>
      </c>
      <c r="F172">
        <f t="shared" si="83"/>
        <v>167987.9</v>
      </c>
      <c r="G172">
        <f t="shared" si="83"/>
        <v>0</v>
      </c>
      <c r="H172">
        <f t="shared" si="83"/>
        <v>504386.27</v>
      </c>
      <c r="I172">
        <f t="shared" si="83"/>
        <v>0</v>
      </c>
      <c r="J172">
        <f t="shared" si="83"/>
        <v>554645.63</v>
      </c>
      <c r="K172">
        <f t="shared" si="83"/>
        <v>0</v>
      </c>
      <c r="L172">
        <f t="shared" si="83"/>
        <v>7622</v>
      </c>
      <c r="M172">
        <f t="shared" si="83"/>
        <v>0</v>
      </c>
      <c r="N172">
        <f t="shared" si="83"/>
        <v>0</v>
      </c>
      <c r="O172">
        <f t="shared" si="83"/>
        <v>0</v>
      </c>
      <c r="P172">
        <f t="shared" si="83"/>
        <v>0</v>
      </c>
      <c r="Q172">
        <f t="shared" si="83"/>
        <v>0</v>
      </c>
      <c r="R172">
        <f t="shared" si="83"/>
        <v>0</v>
      </c>
      <c r="S172">
        <f t="shared" si="83"/>
        <v>0</v>
      </c>
      <c r="T172">
        <f t="shared" si="83"/>
        <v>0</v>
      </c>
      <c r="U172">
        <f t="shared" si="83"/>
        <v>0</v>
      </c>
      <c r="V172">
        <f t="shared" si="83"/>
        <v>0</v>
      </c>
      <c r="W172">
        <f t="shared" si="83"/>
        <v>0</v>
      </c>
      <c r="X172">
        <f t="shared" si="83"/>
        <v>0</v>
      </c>
      <c r="Y172">
        <f t="shared" si="83"/>
        <v>0</v>
      </c>
      <c r="Z172">
        <f t="shared" si="83"/>
        <v>0</v>
      </c>
      <c r="AA172">
        <f t="shared" si="83"/>
        <v>0</v>
      </c>
      <c r="AB172">
        <f t="shared" si="83"/>
        <v>0</v>
      </c>
      <c r="AC172">
        <f t="shared" si="83"/>
        <v>0</v>
      </c>
      <c r="AD172">
        <f t="shared" si="83"/>
        <v>0</v>
      </c>
      <c r="AE172">
        <f t="shared" si="83"/>
        <v>0</v>
      </c>
      <c r="AF172">
        <f t="shared" si="83"/>
        <v>0</v>
      </c>
      <c r="AG172">
        <f t="shared" ref="AG172:BL172" si="84">AG23</f>
        <v>0</v>
      </c>
      <c r="AH172">
        <f t="shared" si="84"/>
        <v>0</v>
      </c>
      <c r="AI172">
        <f t="shared" si="84"/>
        <v>0</v>
      </c>
      <c r="AJ172">
        <f t="shared" si="84"/>
        <v>0</v>
      </c>
      <c r="AK172">
        <f t="shared" si="84"/>
        <v>0</v>
      </c>
      <c r="AL172">
        <f t="shared" si="84"/>
        <v>0</v>
      </c>
      <c r="AM172">
        <f t="shared" si="84"/>
        <v>0</v>
      </c>
      <c r="AN172">
        <f t="shared" si="84"/>
        <v>0</v>
      </c>
      <c r="AO172">
        <f t="shared" si="84"/>
        <v>0</v>
      </c>
      <c r="AP172">
        <f t="shared" si="84"/>
        <v>0</v>
      </c>
      <c r="AQ172">
        <f t="shared" si="84"/>
        <v>0</v>
      </c>
      <c r="AR172">
        <f t="shared" si="84"/>
        <v>0</v>
      </c>
      <c r="AS172">
        <f t="shared" si="84"/>
        <v>0</v>
      </c>
      <c r="AT172">
        <f t="shared" si="84"/>
        <v>0</v>
      </c>
      <c r="AU172">
        <f t="shared" si="84"/>
        <v>0</v>
      </c>
      <c r="AV172">
        <f t="shared" si="84"/>
        <v>0</v>
      </c>
      <c r="AW172">
        <f t="shared" si="84"/>
        <v>0</v>
      </c>
      <c r="AX172">
        <f t="shared" si="84"/>
        <v>0</v>
      </c>
      <c r="AY172">
        <f t="shared" si="84"/>
        <v>0</v>
      </c>
      <c r="AZ172">
        <f t="shared" si="84"/>
        <v>0</v>
      </c>
      <c r="BA172">
        <f t="shared" si="84"/>
        <v>0</v>
      </c>
      <c r="BB172">
        <f t="shared" si="84"/>
        <v>0</v>
      </c>
      <c r="BC172">
        <f t="shared" si="84"/>
        <v>0</v>
      </c>
      <c r="BD172">
        <f t="shared" si="84"/>
        <v>0</v>
      </c>
      <c r="BE172">
        <f t="shared" si="84"/>
        <v>0</v>
      </c>
      <c r="BF172">
        <f t="shared" si="84"/>
        <v>0</v>
      </c>
      <c r="BG172">
        <f t="shared" si="84"/>
        <v>0</v>
      </c>
      <c r="BH172">
        <f t="shared" si="84"/>
        <v>0</v>
      </c>
      <c r="BI172">
        <f t="shared" si="84"/>
        <v>0</v>
      </c>
      <c r="BJ172">
        <f t="shared" si="84"/>
        <v>0</v>
      </c>
      <c r="BK172">
        <f t="shared" si="84"/>
        <v>0</v>
      </c>
      <c r="BL172">
        <f t="shared" si="84"/>
        <v>0</v>
      </c>
      <c r="BM172">
        <f t="shared" ref="BM172:CR172" si="85">BM23</f>
        <v>0</v>
      </c>
      <c r="BN172">
        <f t="shared" si="85"/>
        <v>0</v>
      </c>
      <c r="BO172">
        <f t="shared" si="85"/>
        <v>0</v>
      </c>
      <c r="BP172">
        <f t="shared" si="85"/>
        <v>0</v>
      </c>
      <c r="BQ172">
        <f t="shared" si="85"/>
        <v>0</v>
      </c>
      <c r="BR172">
        <f t="shared" si="85"/>
        <v>0</v>
      </c>
      <c r="BS172">
        <f t="shared" si="85"/>
        <v>0</v>
      </c>
      <c r="BT172">
        <f t="shared" si="85"/>
        <v>0</v>
      </c>
      <c r="BU172">
        <f t="shared" si="85"/>
        <v>0</v>
      </c>
      <c r="BV172">
        <f t="shared" si="85"/>
        <v>0</v>
      </c>
      <c r="BW172">
        <f t="shared" si="85"/>
        <v>0</v>
      </c>
      <c r="BX172">
        <f t="shared" si="85"/>
        <v>0</v>
      </c>
      <c r="BY172">
        <f t="shared" si="85"/>
        <v>0</v>
      </c>
      <c r="BZ172">
        <f t="shared" si="85"/>
        <v>0</v>
      </c>
      <c r="CA172">
        <f t="shared" si="85"/>
        <v>0</v>
      </c>
      <c r="CB172">
        <f t="shared" si="85"/>
        <v>0</v>
      </c>
      <c r="CC172">
        <f t="shared" si="85"/>
        <v>0</v>
      </c>
      <c r="CD172">
        <f t="shared" si="85"/>
        <v>0</v>
      </c>
      <c r="CE172">
        <f t="shared" si="85"/>
        <v>0</v>
      </c>
      <c r="CF172">
        <f t="shared" si="85"/>
        <v>0</v>
      </c>
      <c r="CG172">
        <f t="shared" si="85"/>
        <v>0</v>
      </c>
      <c r="CH172">
        <f t="shared" si="85"/>
        <v>0</v>
      </c>
      <c r="CI172">
        <f t="shared" si="85"/>
        <v>0</v>
      </c>
      <c r="CJ172">
        <f t="shared" si="85"/>
        <v>0</v>
      </c>
      <c r="CK172">
        <f t="shared" si="85"/>
        <v>0</v>
      </c>
      <c r="CL172">
        <f t="shared" si="85"/>
        <v>0</v>
      </c>
      <c r="CM172">
        <f t="shared" si="85"/>
        <v>0</v>
      </c>
      <c r="CN172">
        <f t="shared" si="85"/>
        <v>0</v>
      </c>
      <c r="CO172">
        <f t="shared" si="85"/>
        <v>0</v>
      </c>
      <c r="CP172">
        <f t="shared" si="85"/>
        <v>0</v>
      </c>
      <c r="CQ172">
        <f t="shared" si="85"/>
        <v>0</v>
      </c>
      <c r="CR172">
        <f t="shared" si="85"/>
        <v>0</v>
      </c>
      <c r="CS172">
        <f t="shared" ref="CS172:DH172" si="86">CS23</f>
        <v>0</v>
      </c>
      <c r="CT172">
        <f t="shared" si="86"/>
        <v>0</v>
      </c>
      <c r="CU172">
        <f t="shared" si="86"/>
        <v>0</v>
      </c>
      <c r="CV172">
        <f t="shared" si="86"/>
        <v>0</v>
      </c>
      <c r="CW172">
        <f t="shared" si="86"/>
        <v>0</v>
      </c>
      <c r="CX172">
        <f t="shared" si="86"/>
        <v>0</v>
      </c>
      <c r="CY172">
        <f t="shared" si="86"/>
        <v>0</v>
      </c>
      <c r="CZ172">
        <f t="shared" si="86"/>
        <v>0</v>
      </c>
      <c r="DA172">
        <f t="shared" si="86"/>
        <v>0</v>
      </c>
      <c r="DB172">
        <f t="shared" si="86"/>
        <v>0</v>
      </c>
      <c r="DC172">
        <f t="shared" si="86"/>
        <v>0</v>
      </c>
      <c r="DD172">
        <f t="shared" si="86"/>
        <v>0</v>
      </c>
      <c r="DE172">
        <f t="shared" si="86"/>
        <v>292</v>
      </c>
      <c r="DF172" t="str">
        <f t="shared" si="86"/>
        <v>Vías Bolivia</v>
      </c>
      <c r="DG172">
        <f t="shared" si="86"/>
        <v>230</v>
      </c>
      <c r="DH172">
        <f t="shared" si="86"/>
        <v>0</v>
      </c>
    </row>
    <row r="173" spans="1:112">
      <c r="A173">
        <f t="shared" ref="A173:AF173" si="87">A24</f>
        <v>87</v>
      </c>
      <c r="B173" t="str">
        <f t="shared" si="87"/>
        <v>Ministerio de Comunicación</v>
      </c>
      <c r="C173">
        <f t="shared" si="87"/>
        <v>0</v>
      </c>
      <c r="D173">
        <f t="shared" si="87"/>
        <v>0</v>
      </c>
      <c r="E173">
        <f t="shared" si="87"/>
        <v>0</v>
      </c>
      <c r="F173">
        <f t="shared" si="87"/>
        <v>1097</v>
      </c>
      <c r="G173">
        <f t="shared" si="87"/>
        <v>0</v>
      </c>
      <c r="H173">
        <f t="shared" si="87"/>
        <v>0</v>
      </c>
      <c r="I173">
        <f t="shared" si="87"/>
        <v>0</v>
      </c>
      <c r="J173">
        <f t="shared" si="87"/>
        <v>0</v>
      </c>
      <c r="K173">
        <f t="shared" si="87"/>
        <v>0</v>
      </c>
      <c r="L173">
        <f t="shared" si="87"/>
        <v>345</v>
      </c>
      <c r="M173">
        <f t="shared" si="87"/>
        <v>0</v>
      </c>
      <c r="N173">
        <f t="shared" si="87"/>
        <v>0</v>
      </c>
      <c r="O173">
        <f t="shared" si="87"/>
        <v>0</v>
      </c>
      <c r="P173">
        <f t="shared" si="87"/>
        <v>0</v>
      </c>
      <c r="Q173">
        <f t="shared" si="87"/>
        <v>0</v>
      </c>
      <c r="R173">
        <f t="shared" si="87"/>
        <v>0</v>
      </c>
      <c r="S173">
        <f t="shared" si="87"/>
        <v>0</v>
      </c>
      <c r="T173">
        <f t="shared" si="87"/>
        <v>0</v>
      </c>
      <c r="U173">
        <f t="shared" si="87"/>
        <v>0</v>
      </c>
      <c r="V173">
        <f t="shared" si="87"/>
        <v>0</v>
      </c>
      <c r="W173">
        <f t="shared" si="87"/>
        <v>0</v>
      </c>
      <c r="X173">
        <f t="shared" si="87"/>
        <v>0</v>
      </c>
      <c r="Y173">
        <f t="shared" si="87"/>
        <v>0</v>
      </c>
      <c r="Z173">
        <f t="shared" si="87"/>
        <v>0</v>
      </c>
      <c r="AA173">
        <f t="shared" si="87"/>
        <v>0</v>
      </c>
      <c r="AB173">
        <f t="shared" si="87"/>
        <v>0</v>
      </c>
      <c r="AC173">
        <f t="shared" si="87"/>
        <v>0</v>
      </c>
      <c r="AD173">
        <f t="shared" si="87"/>
        <v>0</v>
      </c>
      <c r="AE173">
        <f t="shared" si="87"/>
        <v>0</v>
      </c>
      <c r="AF173">
        <f t="shared" si="87"/>
        <v>0</v>
      </c>
      <c r="AG173">
        <f t="shared" ref="AG173:BL173" si="88">AG24</f>
        <v>0</v>
      </c>
      <c r="AH173">
        <f t="shared" si="88"/>
        <v>0</v>
      </c>
      <c r="AI173">
        <f t="shared" si="88"/>
        <v>0</v>
      </c>
      <c r="AJ173">
        <f t="shared" si="88"/>
        <v>0</v>
      </c>
      <c r="AK173">
        <f t="shared" si="88"/>
        <v>0</v>
      </c>
      <c r="AL173">
        <f t="shared" si="88"/>
        <v>0</v>
      </c>
      <c r="AM173">
        <f t="shared" si="88"/>
        <v>0</v>
      </c>
      <c r="AN173">
        <f t="shared" si="88"/>
        <v>0</v>
      </c>
      <c r="AO173">
        <f t="shared" si="88"/>
        <v>0</v>
      </c>
      <c r="AP173">
        <f t="shared" si="88"/>
        <v>0</v>
      </c>
      <c r="AQ173">
        <f t="shared" si="88"/>
        <v>0</v>
      </c>
      <c r="AR173">
        <f t="shared" si="88"/>
        <v>0</v>
      </c>
      <c r="AS173">
        <f t="shared" si="88"/>
        <v>0</v>
      </c>
      <c r="AT173">
        <f t="shared" si="88"/>
        <v>0</v>
      </c>
      <c r="AU173">
        <f t="shared" si="88"/>
        <v>0</v>
      </c>
      <c r="AV173">
        <f t="shared" si="88"/>
        <v>0</v>
      </c>
      <c r="AW173">
        <f t="shared" si="88"/>
        <v>0</v>
      </c>
      <c r="AX173">
        <f t="shared" si="88"/>
        <v>0</v>
      </c>
      <c r="AY173">
        <f t="shared" si="88"/>
        <v>0</v>
      </c>
      <c r="AZ173">
        <f t="shared" si="88"/>
        <v>0</v>
      </c>
      <c r="BA173">
        <f t="shared" si="88"/>
        <v>0</v>
      </c>
      <c r="BB173">
        <f t="shared" si="88"/>
        <v>0</v>
      </c>
      <c r="BC173">
        <f t="shared" si="88"/>
        <v>0</v>
      </c>
      <c r="BD173">
        <f t="shared" si="88"/>
        <v>0</v>
      </c>
      <c r="BE173">
        <f t="shared" si="88"/>
        <v>0</v>
      </c>
      <c r="BF173">
        <f t="shared" si="88"/>
        <v>0</v>
      </c>
      <c r="BG173">
        <f t="shared" si="88"/>
        <v>0</v>
      </c>
      <c r="BH173">
        <f t="shared" si="88"/>
        <v>0</v>
      </c>
      <c r="BI173">
        <f t="shared" si="88"/>
        <v>0</v>
      </c>
      <c r="BJ173">
        <f t="shared" si="88"/>
        <v>0</v>
      </c>
      <c r="BK173">
        <f t="shared" si="88"/>
        <v>0</v>
      </c>
      <c r="BL173">
        <f t="shared" si="88"/>
        <v>0</v>
      </c>
      <c r="BM173">
        <f t="shared" ref="BM173:CR173" si="89">BM24</f>
        <v>0</v>
      </c>
      <c r="BN173">
        <f t="shared" si="89"/>
        <v>0</v>
      </c>
      <c r="BO173">
        <f t="shared" si="89"/>
        <v>0</v>
      </c>
      <c r="BP173">
        <f t="shared" si="89"/>
        <v>0</v>
      </c>
      <c r="BQ173">
        <f t="shared" si="89"/>
        <v>0</v>
      </c>
      <c r="BR173">
        <f t="shared" si="89"/>
        <v>0</v>
      </c>
      <c r="BS173">
        <f t="shared" si="89"/>
        <v>0</v>
      </c>
      <c r="BT173">
        <f t="shared" si="89"/>
        <v>0</v>
      </c>
      <c r="BU173">
        <f t="shared" si="89"/>
        <v>0</v>
      </c>
      <c r="BV173">
        <f t="shared" si="89"/>
        <v>0</v>
      </c>
      <c r="BW173">
        <f t="shared" si="89"/>
        <v>0</v>
      </c>
      <c r="BX173">
        <f t="shared" si="89"/>
        <v>0</v>
      </c>
      <c r="BY173">
        <f t="shared" si="89"/>
        <v>0</v>
      </c>
      <c r="BZ173">
        <f t="shared" si="89"/>
        <v>0</v>
      </c>
      <c r="CA173">
        <f t="shared" si="89"/>
        <v>0</v>
      </c>
      <c r="CB173">
        <f t="shared" si="89"/>
        <v>0</v>
      </c>
      <c r="CC173">
        <f t="shared" si="89"/>
        <v>0</v>
      </c>
      <c r="CD173">
        <f t="shared" si="89"/>
        <v>0</v>
      </c>
      <c r="CE173">
        <f t="shared" si="89"/>
        <v>0</v>
      </c>
      <c r="CF173">
        <f t="shared" si="89"/>
        <v>0</v>
      </c>
      <c r="CG173">
        <f t="shared" si="89"/>
        <v>0</v>
      </c>
      <c r="CH173">
        <f t="shared" si="89"/>
        <v>0</v>
      </c>
      <c r="CI173">
        <f t="shared" si="89"/>
        <v>0</v>
      </c>
      <c r="CJ173">
        <f t="shared" si="89"/>
        <v>0</v>
      </c>
      <c r="CK173">
        <f t="shared" si="89"/>
        <v>0</v>
      </c>
      <c r="CL173">
        <f t="shared" si="89"/>
        <v>0</v>
      </c>
      <c r="CM173">
        <f t="shared" si="89"/>
        <v>0</v>
      </c>
      <c r="CN173">
        <f t="shared" si="89"/>
        <v>0</v>
      </c>
      <c r="CO173">
        <f t="shared" si="89"/>
        <v>0</v>
      </c>
      <c r="CP173">
        <f t="shared" si="89"/>
        <v>0</v>
      </c>
      <c r="CQ173">
        <f t="shared" si="89"/>
        <v>0</v>
      </c>
      <c r="CR173">
        <f t="shared" si="89"/>
        <v>0</v>
      </c>
      <c r="CS173">
        <f t="shared" ref="CS173:DH173" si="90">CS24</f>
        <v>0</v>
      </c>
      <c r="CT173">
        <f t="shared" si="90"/>
        <v>0</v>
      </c>
      <c r="CU173">
        <f t="shared" si="90"/>
        <v>0</v>
      </c>
      <c r="CV173">
        <f t="shared" si="90"/>
        <v>0</v>
      </c>
      <c r="CW173">
        <f t="shared" si="90"/>
        <v>0</v>
      </c>
      <c r="CX173">
        <f t="shared" si="90"/>
        <v>0</v>
      </c>
      <c r="CY173">
        <f t="shared" si="90"/>
        <v>0</v>
      </c>
      <c r="CZ173">
        <f t="shared" si="90"/>
        <v>0</v>
      </c>
      <c r="DA173">
        <f t="shared" si="90"/>
        <v>0</v>
      </c>
      <c r="DB173">
        <f t="shared" si="90"/>
        <v>0</v>
      </c>
      <c r="DC173">
        <f t="shared" si="90"/>
        <v>0</v>
      </c>
      <c r="DD173">
        <f t="shared" si="90"/>
        <v>0</v>
      </c>
      <c r="DE173">
        <f t="shared" si="90"/>
        <v>293</v>
      </c>
      <c r="DF173" t="str">
        <f t="shared" si="90"/>
        <v>Fundación Cultural del Banco Central de Bolivia</v>
      </c>
      <c r="DG173">
        <f t="shared" si="90"/>
        <v>18211.36</v>
      </c>
      <c r="DH173">
        <f t="shared" si="90"/>
        <v>0</v>
      </c>
    </row>
    <row r="174" spans="1:112">
      <c r="A174">
        <f t="shared" ref="A174:AF174" si="91">A25</f>
        <v>117</v>
      </c>
      <c r="B174" t="str">
        <f t="shared" si="91"/>
        <v>Dirección General de Aeronáutica Civil</v>
      </c>
      <c r="C174">
        <f t="shared" si="91"/>
        <v>0</v>
      </c>
      <c r="D174">
        <f t="shared" si="91"/>
        <v>0</v>
      </c>
      <c r="E174">
        <f t="shared" si="91"/>
        <v>0</v>
      </c>
      <c r="F174">
        <f t="shared" si="91"/>
        <v>0</v>
      </c>
      <c r="G174">
        <f t="shared" si="91"/>
        <v>1300</v>
      </c>
      <c r="H174">
        <f t="shared" si="91"/>
        <v>3424</v>
      </c>
      <c r="I174">
        <f t="shared" si="91"/>
        <v>950</v>
      </c>
      <c r="J174">
        <f t="shared" si="91"/>
        <v>0</v>
      </c>
      <c r="K174">
        <f t="shared" si="91"/>
        <v>500</v>
      </c>
      <c r="L174">
        <f t="shared" si="91"/>
        <v>0</v>
      </c>
      <c r="M174">
        <f t="shared" si="91"/>
        <v>0</v>
      </c>
      <c r="N174">
        <f t="shared" si="91"/>
        <v>0</v>
      </c>
      <c r="O174">
        <f t="shared" si="91"/>
        <v>0</v>
      </c>
      <c r="P174">
        <f t="shared" si="91"/>
        <v>0</v>
      </c>
      <c r="Q174">
        <f t="shared" si="91"/>
        <v>0</v>
      </c>
      <c r="R174">
        <f t="shared" si="91"/>
        <v>0</v>
      </c>
      <c r="S174">
        <f t="shared" si="91"/>
        <v>0</v>
      </c>
      <c r="T174">
        <f t="shared" si="91"/>
        <v>0</v>
      </c>
      <c r="U174">
        <f t="shared" si="91"/>
        <v>0</v>
      </c>
      <c r="V174">
        <f t="shared" si="91"/>
        <v>0</v>
      </c>
      <c r="W174">
        <f t="shared" si="91"/>
        <v>0</v>
      </c>
      <c r="X174">
        <f t="shared" si="91"/>
        <v>0</v>
      </c>
      <c r="Y174">
        <f t="shared" si="91"/>
        <v>0</v>
      </c>
      <c r="Z174">
        <f t="shared" si="91"/>
        <v>0</v>
      </c>
      <c r="AA174">
        <f t="shared" si="91"/>
        <v>0</v>
      </c>
      <c r="AB174">
        <f t="shared" si="91"/>
        <v>0</v>
      </c>
      <c r="AC174">
        <f t="shared" si="91"/>
        <v>0</v>
      </c>
      <c r="AD174">
        <f t="shared" si="91"/>
        <v>0</v>
      </c>
      <c r="AE174">
        <f t="shared" si="91"/>
        <v>0</v>
      </c>
      <c r="AF174">
        <f t="shared" si="91"/>
        <v>0</v>
      </c>
      <c r="AG174">
        <f t="shared" ref="AG174:BL174" si="92">AG25</f>
        <v>0</v>
      </c>
      <c r="AH174">
        <f t="shared" si="92"/>
        <v>0</v>
      </c>
      <c r="AI174">
        <f t="shared" si="92"/>
        <v>0</v>
      </c>
      <c r="AJ174">
        <f t="shared" si="92"/>
        <v>0</v>
      </c>
      <c r="AK174">
        <f t="shared" si="92"/>
        <v>0</v>
      </c>
      <c r="AL174">
        <f t="shared" si="92"/>
        <v>0</v>
      </c>
      <c r="AM174">
        <f t="shared" si="92"/>
        <v>0</v>
      </c>
      <c r="AN174">
        <f t="shared" si="92"/>
        <v>0</v>
      </c>
      <c r="AO174">
        <f t="shared" si="92"/>
        <v>0</v>
      </c>
      <c r="AP174">
        <f t="shared" si="92"/>
        <v>0</v>
      </c>
      <c r="AQ174">
        <f t="shared" si="92"/>
        <v>0</v>
      </c>
      <c r="AR174">
        <f t="shared" si="92"/>
        <v>0</v>
      </c>
      <c r="AS174">
        <f t="shared" si="92"/>
        <v>0</v>
      </c>
      <c r="AT174">
        <f t="shared" si="92"/>
        <v>0</v>
      </c>
      <c r="AU174">
        <f t="shared" si="92"/>
        <v>0</v>
      </c>
      <c r="AV174">
        <f t="shared" si="92"/>
        <v>0</v>
      </c>
      <c r="AW174">
        <f t="shared" si="92"/>
        <v>0</v>
      </c>
      <c r="AX174">
        <f t="shared" si="92"/>
        <v>0</v>
      </c>
      <c r="AY174">
        <f t="shared" si="92"/>
        <v>0</v>
      </c>
      <c r="AZ174">
        <f t="shared" si="92"/>
        <v>0</v>
      </c>
      <c r="BA174">
        <f t="shared" si="92"/>
        <v>0</v>
      </c>
      <c r="BB174">
        <f t="shared" si="92"/>
        <v>0</v>
      </c>
      <c r="BC174">
        <f t="shared" si="92"/>
        <v>0</v>
      </c>
      <c r="BD174">
        <f t="shared" si="92"/>
        <v>0</v>
      </c>
      <c r="BE174">
        <f t="shared" si="92"/>
        <v>0</v>
      </c>
      <c r="BF174">
        <f t="shared" si="92"/>
        <v>0</v>
      </c>
      <c r="BG174">
        <f t="shared" si="92"/>
        <v>0</v>
      </c>
      <c r="BH174">
        <f t="shared" si="92"/>
        <v>0</v>
      </c>
      <c r="BI174">
        <f t="shared" si="92"/>
        <v>0</v>
      </c>
      <c r="BJ174">
        <f t="shared" si="92"/>
        <v>0</v>
      </c>
      <c r="BK174">
        <f t="shared" si="92"/>
        <v>0</v>
      </c>
      <c r="BL174">
        <f t="shared" si="92"/>
        <v>0</v>
      </c>
      <c r="BM174">
        <f t="shared" ref="BM174:CR174" si="93">BM25</f>
        <v>0</v>
      </c>
      <c r="BN174">
        <f t="shared" si="93"/>
        <v>0</v>
      </c>
      <c r="BO174">
        <f t="shared" si="93"/>
        <v>0</v>
      </c>
      <c r="BP174">
        <f t="shared" si="93"/>
        <v>0</v>
      </c>
      <c r="BQ174">
        <f t="shared" si="93"/>
        <v>0</v>
      </c>
      <c r="BR174">
        <f t="shared" si="93"/>
        <v>0</v>
      </c>
      <c r="BS174">
        <f t="shared" si="93"/>
        <v>0</v>
      </c>
      <c r="BT174">
        <f t="shared" si="93"/>
        <v>0</v>
      </c>
      <c r="BU174">
        <f t="shared" si="93"/>
        <v>0</v>
      </c>
      <c r="BV174">
        <f t="shared" si="93"/>
        <v>0</v>
      </c>
      <c r="BW174">
        <f t="shared" si="93"/>
        <v>0</v>
      </c>
      <c r="BX174">
        <f t="shared" si="93"/>
        <v>0</v>
      </c>
      <c r="BY174">
        <f t="shared" si="93"/>
        <v>0</v>
      </c>
      <c r="BZ174">
        <f t="shared" si="93"/>
        <v>0</v>
      </c>
      <c r="CA174">
        <f t="shared" si="93"/>
        <v>0</v>
      </c>
      <c r="CB174">
        <f t="shared" si="93"/>
        <v>0</v>
      </c>
      <c r="CC174">
        <f t="shared" si="93"/>
        <v>0</v>
      </c>
      <c r="CD174">
        <f t="shared" si="93"/>
        <v>0</v>
      </c>
      <c r="CE174">
        <f t="shared" si="93"/>
        <v>0</v>
      </c>
      <c r="CF174">
        <f t="shared" si="93"/>
        <v>0</v>
      </c>
      <c r="CG174">
        <f t="shared" si="93"/>
        <v>0</v>
      </c>
      <c r="CH174">
        <f t="shared" si="93"/>
        <v>0</v>
      </c>
      <c r="CI174">
        <f t="shared" si="93"/>
        <v>0</v>
      </c>
      <c r="CJ174">
        <f t="shared" si="93"/>
        <v>0</v>
      </c>
      <c r="CK174">
        <f t="shared" si="93"/>
        <v>0</v>
      </c>
      <c r="CL174">
        <f t="shared" si="93"/>
        <v>0</v>
      </c>
      <c r="CM174">
        <f t="shared" si="93"/>
        <v>0</v>
      </c>
      <c r="CN174">
        <f t="shared" si="93"/>
        <v>0</v>
      </c>
      <c r="CO174">
        <f t="shared" si="93"/>
        <v>0</v>
      </c>
      <c r="CP174">
        <f t="shared" si="93"/>
        <v>0</v>
      </c>
      <c r="CQ174">
        <f t="shared" si="93"/>
        <v>0</v>
      </c>
      <c r="CR174">
        <f t="shared" si="93"/>
        <v>0</v>
      </c>
      <c r="CS174">
        <f t="shared" ref="CS174:DH174" si="94">CS25</f>
        <v>0</v>
      </c>
      <c r="CT174">
        <f t="shared" si="94"/>
        <v>0</v>
      </c>
      <c r="CU174">
        <f t="shared" si="94"/>
        <v>0</v>
      </c>
      <c r="CV174">
        <f t="shared" si="94"/>
        <v>0</v>
      </c>
      <c r="CW174">
        <f t="shared" si="94"/>
        <v>0</v>
      </c>
      <c r="CX174">
        <f t="shared" si="94"/>
        <v>0</v>
      </c>
      <c r="CY174">
        <f t="shared" si="94"/>
        <v>0</v>
      </c>
      <c r="CZ174">
        <f t="shared" si="94"/>
        <v>0</v>
      </c>
      <c r="DA174">
        <f t="shared" si="94"/>
        <v>0</v>
      </c>
      <c r="DB174">
        <f t="shared" si="94"/>
        <v>0</v>
      </c>
      <c r="DC174">
        <f t="shared" si="94"/>
        <v>0</v>
      </c>
      <c r="DD174">
        <f t="shared" si="94"/>
        <v>0</v>
      </c>
      <c r="DE174">
        <f t="shared" si="94"/>
        <v>310</v>
      </c>
      <c r="DF174" t="str">
        <f t="shared" si="94"/>
        <v>Autoridad de Regulación y Fiscalización de Telecomunicaciones y Transportes</v>
      </c>
      <c r="DG174">
        <f t="shared" si="94"/>
        <v>54951023.039999999</v>
      </c>
      <c r="DH174">
        <f t="shared" si="94"/>
        <v>0</v>
      </c>
    </row>
    <row r="175" spans="1:112">
      <c r="A175">
        <f t="shared" ref="A175:AF175" si="95">A26</f>
        <v>119</v>
      </c>
      <c r="B175" t="str">
        <f t="shared" si="95"/>
        <v>Agencia para el Des. de la Soc. de la Información en Bolivia</v>
      </c>
      <c r="C175">
        <f t="shared" si="95"/>
        <v>700</v>
      </c>
      <c r="D175">
        <f t="shared" si="95"/>
        <v>10820.460000000001</v>
      </c>
      <c r="E175">
        <f t="shared" si="95"/>
        <v>750</v>
      </c>
      <c r="F175">
        <f t="shared" si="95"/>
        <v>34905</v>
      </c>
      <c r="G175">
        <f t="shared" si="95"/>
        <v>700</v>
      </c>
      <c r="H175">
        <f t="shared" si="95"/>
        <v>3092.25</v>
      </c>
      <c r="I175">
        <f t="shared" si="95"/>
        <v>200</v>
      </c>
      <c r="J175">
        <f t="shared" si="95"/>
        <v>0</v>
      </c>
      <c r="K175">
        <f t="shared" si="95"/>
        <v>200</v>
      </c>
      <c r="L175">
        <f t="shared" si="95"/>
        <v>0</v>
      </c>
      <c r="M175">
        <f t="shared" si="95"/>
        <v>0</v>
      </c>
      <c r="N175">
        <f t="shared" si="95"/>
        <v>0</v>
      </c>
      <c r="O175">
        <f t="shared" si="95"/>
        <v>0</v>
      </c>
      <c r="P175">
        <f t="shared" si="95"/>
        <v>0</v>
      </c>
      <c r="Q175">
        <f t="shared" si="95"/>
        <v>0</v>
      </c>
      <c r="R175">
        <f t="shared" si="95"/>
        <v>0</v>
      </c>
      <c r="S175">
        <f t="shared" si="95"/>
        <v>0</v>
      </c>
      <c r="T175">
        <f t="shared" si="95"/>
        <v>0</v>
      </c>
      <c r="U175">
        <f t="shared" si="95"/>
        <v>0</v>
      </c>
      <c r="V175">
        <f t="shared" si="95"/>
        <v>0</v>
      </c>
      <c r="W175">
        <f t="shared" si="95"/>
        <v>0</v>
      </c>
      <c r="X175">
        <f t="shared" si="95"/>
        <v>0</v>
      </c>
      <c r="Y175">
        <f t="shared" si="95"/>
        <v>0</v>
      </c>
      <c r="Z175">
        <f t="shared" si="95"/>
        <v>0</v>
      </c>
      <c r="AA175">
        <f t="shared" si="95"/>
        <v>0</v>
      </c>
      <c r="AB175">
        <f t="shared" si="95"/>
        <v>0</v>
      </c>
      <c r="AC175">
        <f t="shared" si="95"/>
        <v>0</v>
      </c>
      <c r="AD175">
        <f t="shared" si="95"/>
        <v>0</v>
      </c>
      <c r="AE175">
        <f t="shared" si="95"/>
        <v>0</v>
      </c>
      <c r="AF175">
        <f t="shared" si="95"/>
        <v>0</v>
      </c>
      <c r="AG175">
        <f t="shared" ref="AG175:BL175" si="96">AG26</f>
        <v>0</v>
      </c>
      <c r="AH175">
        <f t="shared" si="96"/>
        <v>0</v>
      </c>
      <c r="AI175">
        <f t="shared" si="96"/>
        <v>0</v>
      </c>
      <c r="AJ175">
        <f t="shared" si="96"/>
        <v>0</v>
      </c>
      <c r="AK175">
        <f t="shared" si="96"/>
        <v>0</v>
      </c>
      <c r="AL175">
        <f t="shared" si="96"/>
        <v>0</v>
      </c>
      <c r="AM175">
        <f t="shared" si="96"/>
        <v>0</v>
      </c>
      <c r="AN175">
        <f t="shared" si="96"/>
        <v>0</v>
      </c>
      <c r="AO175">
        <f t="shared" si="96"/>
        <v>0</v>
      </c>
      <c r="AP175">
        <f t="shared" si="96"/>
        <v>0</v>
      </c>
      <c r="AQ175">
        <f t="shared" si="96"/>
        <v>0</v>
      </c>
      <c r="AR175">
        <f t="shared" si="96"/>
        <v>0</v>
      </c>
      <c r="AS175">
        <f t="shared" si="96"/>
        <v>0</v>
      </c>
      <c r="AT175">
        <f t="shared" si="96"/>
        <v>0</v>
      </c>
      <c r="AU175">
        <f t="shared" si="96"/>
        <v>0</v>
      </c>
      <c r="AV175">
        <f t="shared" si="96"/>
        <v>0</v>
      </c>
      <c r="AW175">
        <f t="shared" si="96"/>
        <v>0</v>
      </c>
      <c r="AX175">
        <f t="shared" si="96"/>
        <v>0</v>
      </c>
      <c r="AY175">
        <f t="shared" si="96"/>
        <v>0</v>
      </c>
      <c r="AZ175">
        <f t="shared" si="96"/>
        <v>0</v>
      </c>
      <c r="BA175">
        <f t="shared" si="96"/>
        <v>0</v>
      </c>
      <c r="BB175">
        <f t="shared" si="96"/>
        <v>0</v>
      </c>
      <c r="BC175">
        <f t="shared" si="96"/>
        <v>0</v>
      </c>
      <c r="BD175">
        <f t="shared" si="96"/>
        <v>0</v>
      </c>
      <c r="BE175">
        <f t="shared" si="96"/>
        <v>0</v>
      </c>
      <c r="BF175">
        <f t="shared" si="96"/>
        <v>0</v>
      </c>
      <c r="BG175">
        <f t="shared" si="96"/>
        <v>0</v>
      </c>
      <c r="BH175">
        <f t="shared" si="96"/>
        <v>0</v>
      </c>
      <c r="BI175">
        <f t="shared" si="96"/>
        <v>0</v>
      </c>
      <c r="BJ175">
        <f t="shared" si="96"/>
        <v>0</v>
      </c>
      <c r="BK175">
        <f t="shared" si="96"/>
        <v>0</v>
      </c>
      <c r="BL175">
        <f t="shared" si="96"/>
        <v>0</v>
      </c>
      <c r="BM175">
        <f t="shared" ref="BM175:CR175" si="97">BM26</f>
        <v>0</v>
      </c>
      <c r="BN175">
        <f t="shared" si="97"/>
        <v>0</v>
      </c>
      <c r="BO175">
        <f t="shared" si="97"/>
        <v>0</v>
      </c>
      <c r="BP175">
        <f t="shared" si="97"/>
        <v>0</v>
      </c>
      <c r="BQ175">
        <f t="shared" si="97"/>
        <v>0</v>
      </c>
      <c r="BR175">
        <f t="shared" si="97"/>
        <v>0</v>
      </c>
      <c r="BS175">
        <f t="shared" si="97"/>
        <v>0</v>
      </c>
      <c r="BT175">
        <f t="shared" si="97"/>
        <v>0</v>
      </c>
      <c r="BU175">
        <f t="shared" si="97"/>
        <v>0</v>
      </c>
      <c r="BV175">
        <f t="shared" si="97"/>
        <v>0</v>
      </c>
      <c r="BW175">
        <f t="shared" si="97"/>
        <v>0</v>
      </c>
      <c r="BX175">
        <f t="shared" si="97"/>
        <v>0</v>
      </c>
      <c r="BY175">
        <f t="shared" si="97"/>
        <v>0</v>
      </c>
      <c r="BZ175">
        <f t="shared" si="97"/>
        <v>0</v>
      </c>
      <c r="CA175">
        <f t="shared" si="97"/>
        <v>0</v>
      </c>
      <c r="CB175">
        <f t="shared" si="97"/>
        <v>0</v>
      </c>
      <c r="CC175">
        <f t="shared" si="97"/>
        <v>0</v>
      </c>
      <c r="CD175">
        <f t="shared" si="97"/>
        <v>0</v>
      </c>
      <c r="CE175">
        <f t="shared" si="97"/>
        <v>0</v>
      </c>
      <c r="CF175">
        <f t="shared" si="97"/>
        <v>0</v>
      </c>
      <c r="CG175">
        <f t="shared" si="97"/>
        <v>0</v>
      </c>
      <c r="CH175">
        <f t="shared" si="97"/>
        <v>0</v>
      </c>
      <c r="CI175">
        <f t="shared" si="97"/>
        <v>0</v>
      </c>
      <c r="CJ175">
        <f t="shared" si="97"/>
        <v>0</v>
      </c>
      <c r="CK175">
        <f t="shared" si="97"/>
        <v>0</v>
      </c>
      <c r="CL175">
        <f t="shared" si="97"/>
        <v>0</v>
      </c>
      <c r="CM175">
        <f t="shared" si="97"/>
        <v>0</v>
      </c>
      <c r="CN175">
        <f t="shared" si="97"/>
        <v>0</v>
      </c>
      <c r="CO175">
        <f t="shared" si="97"/>
        <v>0</v>
      </c>
      <c r="CP175">
        <f t="shared" si="97"/>
        <v>0</v>
      </c>
      <c r="CQ175">
        <f t="shared" si="97"/>
        <v>0</v>
      </c>
      <c r="CR175">
        <f t="shared" si="97"/>
        <v>0</v>
      </c>
      <c r="CS175">
        <f t="shared" ref="CS175:DH175" si="98">CS26</f>
        <v>0</v>
      </c>
      <c r="CT175">
        <f t="shared" si="98"/>
        <v>0</v>
      </c>
      <c r="CU175">
        <f t="shared" si="98"/>
        <v>0</v>
      </c>
      <c r="CV175">
        <f t="shared" si="98"/>
        <v>0</v>
      </c>
      <c r="CW175">
        <f t="shared" si="98"/>
        <v>0</v>
      </c>
      <c r="CX175">
        <f t="shared" si="98"/>
        <v>0</v>
      </c>
      <c r="CY175">
        <f t="shared" si="98"/>
        <v>0</v>
      </c>
      <c r="CZ175">
        <f t="shared" si="98"/>
        <v>0</v>
      </c>
      <c r="DA175">
        <f t="shared" si="98"/>
        <v>0</v>
      </c>
      <c r="DB175">
        <f t="shared" si="98"/>
        <v>0</v>
      </c>
      <c r="DC175">
        <f t="shared" si="98"/>
        <v>0</v>
      </c>
      <c r="DD175">
        <f t="shared" si="98"/>
        <v>0</v>
      </c>
      <c r="DE175">
        <f t="shared" si="98"/>
        <v>312</v>
      </c>
      <c r="DF175" t="str">
        <f t="shared" si="98"/>
        <v>Autoridad de Fiscalizac. y Control Soc de Bosques y Tierras</v>
      </c>
      <c r="DG175">
        <f t="shared" si="98"/>
        <v>11553194.640000001</v>
      </c>
      <c r="DH175">
        <f t="shared" si="98"/>
        <v>0</v>
      </c>
    </row>
    <row r="176" spans="1:112">
      <c r="A176">
        <f t="shared" ref="A176:AF176" si="99">A27</f>
        <v>132</v>
      </c>
      <c r="B176" t="str">
        <f t="shared" si="99"/>
        <v>Servicio de Desarrollo de las Empresas Púb. Productivas</v>
      </c>
      <c r="C176">
        <f t="shared" si="99"/>
        <v>0</v>
      </c>
      <c r="D176">
        <f t="shared" si="99"/>
        <v>13484.31</v>
      </c>
      <c r="E176">
        <f t="shared" si="99"/>
        <v>1156.71</v>
      </c>
      <c r="F176">
        <f t="shared" si="99"/>
        <v>371560.48</v>
      </c>
      <c r="G176">
        <f t="shared" si="99"/>
        <v>0</v>
      </c>
      <c r="H176">
        <f t="shared" si="99"/>
        <v>46106.96</v>
      </c>
      <c r="I176">
        <f t="shared" si="99"/>
        <v>0</v>
      </c>
      <c r="J176">
        <f t="shared" si="99"/>
        <v>0</v>
      </c>
      <c r="K176">
        <f t="shared" si="99"/>
        <v>0</v>
      </c>
      <c r="L176">
        <f t="shared" si="99"/>
        <v>26941.66</v>
      </c>
      <c r="M176">
        <f t="shared" si="99"/>
        <v>0</v>
      </c>
      <c r="N176">
        <f t="shared" si="99"/>
        <v>0</v>
      </c>
      <c r="O176">
        <f t="shared" si="99"/>
        <v>0</v>
      </c>
      <c r="P176">
        <f t="shared" si="99"/>
        <v>0</v>
      </c>
      <c r="Q176">
        <f t="shared" si="99"/>
        <v>0</v>
      </c>
      <c r="R176">
        <f t="shared" si="99"/>
        <v>0</v>
      </c>
      <c r="S176">
        <f t="shared" si="99"/>
        <v>0</v>
      </c>
      <c r="T176">
        <f t="shared" si="99"/>
        <v>0</v>
      </c>
      <c r="U176">
        <f t="shared" si="99"/>
        <v>0</v>
      </c>
      <c r="V176">
        <f t="shared" si="99"/>
        <v>0</v>
      </c>
      <c r="W176">
        <f t="shared" si="99"/>
        <v>0</v>
      </c>
      <c r="X176">
        <f t="shared" si="99"/>
        <v>0</v>
      </c>
      <c r="Y176">
        <f t="shared" si="99"/>
        <v>0</v>
      </c>
      <c r="Z176">
        <f t="shared" si="99"/>
        <v>0</v>
      </c>
      <c r="AA176">
        <f t="shared" si="99"/>
        <v>0</v>
      </c>
      <c r="AB176">
        <f t="shared" si="99"/>
        <v>0</v>
      </c>
      <c r="AC176">
        <f t="shared" si="99"/>
        <v>0</v>
      </c>
      <c r="AD176">
        <f t="shared" si="99"/>
        <v>0</v>
      </c>
      <c r="AE176">
        <f t="shared" si="99"/>
        <v>0</v>
      </c>
      <c r="AF176">
        <f t="shared" si="99"/>
        <v>0</v>
      </c>
      <c r="AG176">
        <f t="shared" ref="AG176:BL176" si="100">AG27</f>
        <v>0</v>
      </c>
      <c r="AH176">
        <f t="shared" si="100"/>
        <v>0</v>
      </c>
      <c r="AI176">
        <f t="shared" si="100"/>
        <v>0</v>
      </c>
      <c r="AJ176">
        <f t="shared" si="100"/>
        <v>0</v>
      </c>
      <c r="AK176">
        <f t="shared" si="100"/>
        <v>0</v>
      </c>
      <c r="AL176">
        <f t="shared" si="100"/>
        <v>0</v>
      </c>
      <c r="AM176">
        <f t="shared" si="100"/>
        <v>0</v>
      </c>
      <c r="AN176">
        <f t="shared" si="100"/>
        <v>0</v>
      </c>
      <c r="AO176">
        <f t="shared" si="100"/>
        <v>0</v>
      </c>
      <c r="AP176">
        <f t="shared" si="100"/>
        <v>0</v>
      </c>
      <c r="AQ176">
        <f t="shared" si="100"/>
        <v>0</v>
      </c>
      <c r="AR176">
        <f t="shared" si="100"/>
        <v>0</v>
      </c>
      <c r="AS176">
        <f t="shared" si="100"/>
        <v>0</v>
      </c>
      <c r="AT176">
        <f t="shared" si="100"/>
        <v>0</v>
      </c>
      <c r="AU176">
        <f t="shared" si="100"/>
        <v>0</v>
      </c>
      <c r="AV176">
        <f t="shared" si="100"/>
        <v>0</v>
      </c>
      <c r="AW176">
        <f t="shared" si="100"/>
        <v>0</v>
      </c>
      <c r="AX176">
        <f t="shared" si="100"/>
        <v>0</v>
      </c>
      <c r="AY176">
        <f t="shared" si="100"/>
        <v>0</v>
      </c>
      <c r="AZ176">
        <f t="shared" si="100"/>
        <v>0</v>
      </c>
      <c r="BA176">
        <f t="shared" si="100"/>
        <v>0</v>
      </c>
      <c r="BB176">
        <f t="shared" si="100"/>
        <v>0</v>
      </c>
      <c r="BC176">
        <f t="shared" si="100"/>
        <v>0</v>
      </c>
      <c r="BD176">
        <f t="shared" si="100"/>
        <v>0</v>
      </c>
      <c r="BE176">
        <f t="shared" si="100"/>
        <v>0</v>
      </c>
      <c r="BF176">
        <f t="shared" si="100"/>
        <v>0</v>
      </c>
      <c r="BG176">
        <f t="shared" si="100"/>
        <v>0</v>
      </c>
      <c r="BH176">
        <f t="shared" si="100"/>
        <v>0</v>
      </c>
      <c r="BI176">
        <f t="shared" si="100"/>
        <v>0</v>
      </c>
      <c r="BJ176">
        <f t="shared" si="100"/>
        <v>0</v>
      </c>
      <c r="BK176">
        <f t="shared" si="100"/>
        <v>0</v>
      </c>
      <c r="BL176">
        <f t="shared" si="100"/>
        <v>0</v>
      </c>
      <c r="BM176">
        <f t="shared" ref="BM176:CR176" si="101">BM27</f>
        <v>0</v>
      </c>
      <c r="BN176">
        <f t="shared" si="101"/>
        <v>0</v>
      </c>
      <c r="BO176">
        <f t="shared" si="101"/>
        <v>0</v>
      </c>
      <c r="BP176">
        <f t="shared" si="101"/>
        <v>0</v>
      </c>
      <c r="BQ176">
        <f t="shared" si="101"/>
        <v>0</v>
      </c>
      <c r="BR176">
        <f t="shared" si="101"/>
        <v>0</v>
      </c>
      <c r="BS176">
        <f t="shared" si="101"/>
        <v>0</v>
      </c>
      <c r="BT176">
        <f t="shared" si="101"/>
        <v>0</v>
      </c>
      <c r="BU176">
        <f t="shared" si="101"/>
        <v>0</v>
      </c>
      <c r="BV176">
        <f t="shared" si="101"/>
        <v>0</v>
      </c>
      <c r="BW176">
        <f t="shared" si="101"/>
        <v>0</v>
      </c>
      <c r="BX176">
        <f t="shared" si="101"/>
        <v>0</v>
      </c>
      <c r="BY176">
        <f t="shared" si="101"/>
        <v>0</v>
      </c>
      <c r="BZ176">
        <f t="shared" si="101"/>
        <v>0</v>
      </c>
      <c r="CA176">
        <f t="shared" si="101"/>
        <v>0</v>
      </c>
      <c r="CB176">
        <f t="shared" si="101"/>
        <v>0</v>
      </c>
      <c r="CC176">
        <f t="shared" si="101"/>
        <v>0</v>
      </c>
      <c r="CD176">
        <f t="shared" si="101"/>
        <v>0</v>
      </c>
      <c r="CE176">
        <f t="shared" si="101"/>
        <v>0</v>
      </c>
      <c r="CF176">
        <f t="shared" si="101"/>
        <v>0</v>
      </c>
      <c r="CG176">
        <f t="shared" si="101"/>
        <v>0</v>
      </c>
      <c r="CH176">
        <f t="shared" si="101"/>
        <v>0</v>
      </c>
      <c r="CI176">
        <f t="shared" si="101"/>
        <v>0</v>
      </c>
      <c r="CJ176">
        <f t="shared" si="101"/>
        <v>0</v>
      </c>
      <c r="CK176">
        <f t="shared" si="101"/>
        <v>0</v>
      </c>
      <c r="CL176">
        <f t="shared" si="101"/>
        <v>0</v>
      </c>
      <c r="CM176">
        <f t="shared" si="101"/>
        <v>0</v>
      </c>
      <c r="CN176">
        <f t="shared" si="101"/>
        <v>0</v>
      </c>
      <c r="CO176">
        <f t="shared" si="101"/>
        <v>0</v>
      </c>
      <c r="CP176">
        <f t="shared" si="101"/>
        <v>0</v>
      </c>
      <c r="CQ176">
        <f t="shared" si="101"/>
        <v>0</v>
      </c>
      <c r="CR176">
        <f t="shared" si="101"/>
        <v>0</v>
      </c>
      <c r="CS176">
        <f t="shared" ref="CS176:DH176" si="102">CS27</f>
        <v>0</v>
      </c>
      <c r="CT176">
        <f t="shared" si="102"/>
        <v>0</v>
      </c>
      <c r="CU176">
        <f t="shared" si="102"/>
        <v>0</v>
      </c>
      <c r="CV176">
        <f t="shared" si="102"/>
        <v>0</v>
      </c>
      <c r="CW176">
        <f t="shared" si="102"/>
        <v>0</v>
      </c>
      <c r="CX176">
        <f t="shared" si="102"/>
        <v>0</v>
      </c>
      <c r="CY176">
        <f t="shared" si="102"/>
        <v>0</v>
      </c>
      <c r="CZ176">
        <f t="shared" si="102"/>
        <v>0</v>
      </c>
      <c r="DA176">
        <f t="shared" si="102"/>
        <v>0</v>
      </c>
      <c r="DB176">
        <f t="shared" si="102"/>
        <v>0</v>
      </c>
      <c r="DC176">
        <f t="shared" si="102"/>
        <v>0</v>
      </c>
      <c r="DD176">
        <f t="shared" si="102"/>
        <v>0</v>
      </c>
      <c r="DE176">
        <f t="shared" si="102"/>
        <v>347</v>
      </c>
      <c r="DF176" t="str">
        <f t="shared" si="102"/>
        <v>Autoridad de Fiscalización y Control de Cooperativas</v>
      </c>
      <c r="DG176">
        <f t="shared" si="102"/>
        <v>979666</v>
      </c>
      <c r="DH176">
        <f t="shared" si="102"/>
        <v>0</v>
      </c>
    </row>
    <row r="177" spans="1:112">
      <c r="A177">
        <f t="shared" ref="A177:AF177" si="103">A28</f>
        <v>133</v>
      </c>
      <c r="B177" t="str">
        <f t="shared" si="103"/>
        <v>Lotería Nacional de Beneficencia y Salubridad</v>
      </c>
      <c r="C177">
        <f t="shared" si="103"/>
        <v>0</v>
      </c>
      <c r="D177">
        <f t="shared" si="103"/>
        <v>251155</v>
      </c>
      <c r="E177">
        <f t="shared" si="103"/>
        <v>0</v>
      </c>
      <c r="F177">
        <f t="shared" si="103"/>
        <v>0</v>
      </c>
      <c r="G177">
        <f t="shared" si="103"/>
        <v>0</v>
      </c>
      <c r="H177">
        <f t="shared" si="103"/>
        <v>142259.75</v>
      </c>
      <c r="I177">
        <f t="shared" si="103"/>
        <v>0</v>
      </c>
      <c r="J177">
        <f t="shared" si="103"/>
        <v>0</v>
      </c>
      <c r="K177">
        <f t="shared" si="103"/>
        <v>0</v>
      </c>
      <c r="L177">
        <f t="shared" si="103"/>
        <v>0</v>
      </c>
      <c r="M177">
        <f t="shared" si="103"/>
        <v>0</v>
      </c>
      <c r="N177">
        <f t="shared" si="103"/>
        <v>0</v>
      </c>
      <c r="O177">
        <f t="shared" si="103"/>
        <v>0</v>
      </c>
      <c r="P177">
        <f t="shared" si="103"/>
        <v>0</v>
      </c>
      <c r="Q177">
        <f t="shared" si="103"/>
        <v>0</v>
      </c>
      <c r="R177">
        <f t="shared" si="103"/>
        <v>0</v>
      </c>
      <c r="S177">
        <f t="shared" si="103"/>
        <v>0</v>
      </c>
      <c r="T177">
        <f t="shared" si="103"/>
        <v>0</v>
      </c>
      <c r="U177">
        <f t="shared" si="103"/>
        <v>0</v>
      </c>
      <c r="V177">
        <f t="shared" si="103"/>
        <v>0</v>
      </c>
      <c r="W177">
        <f t="shared" si="103"/>
        <v>0</v>
      </c>
      <c r="X177">
        <f t="shared" si="103"/>
        <v>0</v>
      </c>
      <c r="Y177">
        <f t="shared" si="103"/>
        <v>0</v>
      </c>
      <c r="Z177">
        <f t="shared" si="103"/>
        <v>0</v>
      </c>
      <c r="AA177">
        <f t="shared" si="103"/>
        <v>0</v>
      </c>
      <c r="AB177">
        <f t="shared" si="103"/>
        <v>0</v>
      </c>
      <c r="AC177">
        <f t="shared" si="103"/>
        <v>0</v>
      </c>
      <c r="AD177">
        <f t="shared" si="103"/>
        <v>0</v>
      </c>
      <c r="AE177">
        <f t="shared" si="103"/>
        <v>0</v>
      </c>
      <c r="AF177">
        <f t="shared" si="103"/>
        <v>0</v>
      </c>
      <c r="AG177">
        <f t="shared" ref="AG177:BL177" si="104">AG28</f>
        <v>0</v>
      </c>
      <c r="AH177">
        <f t="shared" si="104"/>
        <v>0</v>
      </c>
      <c r="AI177">
        <f t="shared" si="104"/>
        <v>0</v>
      </c>
      <c r="AJ177">
        <f t="shared" si="104"/>
        <v>0</v>
      </c>
      <c r="AK177">
        <f t="shared" si="104"/>
        <v>0</v>
      </c>
      <c r="AL177">
        <f t="shared" si="104"/>
        <v>0</v>
      </c>
      <c r="AM177">
        <f t="shared" si="104"/>
        <v>0</v>
      </c>
      <c r="AN177">
        <f t="shared" si="104"/>
        <v>0</v>
      </c>
      <c r="AO177">
        <f t="shared" si="104"/>
        <v>0</v>
      </c>
      <c r="AP177">
        <f t="shared" si="104"/>
        <v>0</v>
      </c>
      <c r="AQ177">
        <f t="shared" si="104"/>
        <v>0</v>
      </c>
      <c r="AR177">
        <f t="shared" si="104"/>
        <v>0</v>
      </c>
      <c r="AS177">
        <f t="shared" si="104"/>
        <v>0</v>
      </c>
      <c r="AT177">
        <f t="shared" si="104"/>
        <v>0</v>
      </c>
      <c r="AU177">
        <f t="shared" si="104"/>
        <v>0</v>
      </c>
      <c r="AV177">
        <f t="shared" si="104"/>
        <v>0</v>
      </c>
      <c r="AW177">
        <f t="shared" si="104"/>
        <v>0</v>
      </c>
      <c r="AX177">
        <f t="shared" si="104"/>
        <v>0</v>
      </c>
      <c r="AY177">
        <f t="shared" si="104"/>
        <v>0</v>
      </c>
      <c r="AZ177">
        <f t="shared" si="104"/>
        <v>0</v>
      </c>
      <c r="BA177">
        <f t="shared" si="104"/>
        <v>0</v>
      </c>
      <c r="BB177">
        <f t="shared" si="104"/>
        <v>0</v>
      </c>
      <c r="BC177">
        <f t="shared" si="104"/>
        <v>0</v>
      </c>
      <c r="BD177">
        <f t="shared" si="104"/>
        <v>0</v>
      </c>
      <c r="BE177">
        <f t="shared" si="104"/>
        <v>0</v>
      </c>
      <c r="BF177">
        <f t="shared" si="104"/>
        <v>0</v>
      </c>
      <c r="BG177">
        <f t="shared" si="104"/>
        <v>0</v>
      </c>
      <c r="BH177">
        <f t="shared" si="104"/>
        <v>0</v>
      </c>
      <c r="BI177">
        <f t="shared" si="104"/>
        <v>0</v>
      </c>
      <c r="BJ177">
        <f t="shared" si="104"/>
        <v>0</v>
      </c>
      <c r="BK177">
        <f t="shared" si="104"/>
        <v>0</v>
      </c>
      <c r="BL177">
        <f t="shared" si="104"/>
        <v>0</v>
      </c>
      <c r="BM177">
        <f t="shared" ref="BM177:CR177" si="105">BM28</f>
        <v>0</v>
      </c>
      <c r="BN177">
        <f t="shared" si="105"/>
        <v>0</v>
      </c>
      <c r="BO177">
        <f t="shared" si="105"/>
        <v>0</v>
      </c>
      <c r="BP177">
        <f t="shared" si="105"/>
        <v>0</v>
      </c>
      <c r="BQ177">
        <f t="shared" si="105"/>
        <v>0</v>
      </c>
      <c r="BR177">
        <f t="shared" si="105"/>
        <v>0</v>
      </c>
      <c r="BS177">
        <f t="shared" si="105"/>
        <v>0</v>
      </c>
      <c r="BT177">
        <f t="shared" si="105"/>
        <v>0</v>
      </c>
      <c r="BU177">
        <f t="shared" si="105"/>
        <v>0</v>
      </c>
      <c r="BV177">
        <f t="shared" si="105"/>
        <v>0</v>
      </c>
      <c r="BW177">
        <f t="shared" si="105"/>
        <v>0</v>
      </c>
      <c r="BX177">
        <f t="shared" si="105"/>
        <v>0</v>
      </c>
      <c r="BY177">
        <f t="shared" si="105"/>
        <v>0</v>
      </c>
      <c r="BZ177">
        <f t="shared" si="105"/>
        <v>0</v>
      </c>
      <c r="CA177">
        <f t="shared" si="105"/>
        <v>0</v>
      </c>
      <c r="CB177">
        <f t="shared" si="105"/>
        <v>0</v>
      </c>
      <c r="CC177">
        <f t="shared" si="105"/>
        <v>0</v>
      </c>
      <c r="CD177">
        <f t="shared" si="105"/>
        <v>0</v>
      </c>
      <c r="CE177">
        <f t="shared" si="105"/>
        <v>0</v>
      </c>
      <c r="CF177">
        <f t="shared" si="105"/>
        <v>0</v>
      </c>
      <c r="CG177">
        <f t="shared" si="105"/>
        <v>0</v>
      </c>
      <c r="CH177">
        <f t="shared" si="105"/>
        <v>0</v>
      </c>
      <c r="CI177">
        <f t="shared" si="105"/>
        <v>0</v>
      </c>
      <c r="CJ177">
        <f t="shared" si="105"/>
        <v>0</v>
      </c>
      <c r="CK177">
        <f t="shared" si="105"/>
        <v>0</v>
      </c>
      <c r="CL177">
        <f t="shared" si="105"/>
        <v>0</v>
      </c>
      <c r="CM177">
        <f t="shared" si="105"/>
        <v>0</v>
      </c>
      <c r="CN177">
        <f t="shared" si="105"/>
        <v>0</v>
      </c>
      <c r="CO177">
        <f t="shared" si="105"/>
        <v>0</v>
      </c>
      <c r="CP177">
        <f t="shared" si="105"/>
        <v>0</v>
      </c>
      <c r="CQ177">
        <f t="shared" si="105"/>
        <v>0</v>
      </c>
      <c r="CR177">
        <f t="shared" si="105"/>
        <v>0</v>
      </c>
      <c r="CS177">
        <f t="shared" ref="CS177:DH177" si="106">CS28</f>
        <v>0</v>
      </c>
      <c r="CT177">
        <f t="shared" si="106"/>
        <v>0</v>
      </c>
      <c r="CU177">
        <f t="shared" si="106"/>
        <v>0</v>
      </c>
      <c r="CV177">
        <f t="shared" si="106"/>
        <v>0</v>
      </c>
      <c r="CW177">
        <f t="shared" si="106"/>
        <v>0</v>
      </c>
      <c r="CX177">
        <f t="shared" si="106"/>
        <v>0</v>
      </c>
      <c r="CY177">
        <f t="shared" si="106"/>
        <v>0</v>
      </c>
      <c r="CZ177">
        <f t="shared" si="106"/>
        <v>0</v>
      </c>
      <c r="DA177">
        <f t="shared" si="106"/>
        <v>0</v>
      </c>
      <c r="DB177">
        <f t="shared" si="106"/>
        <v>0</v>
      </c>
      <c r="DC177">
        <f t="shared" si="106"/>
        <v>0</v>
      </c>
      <c r="DD177">
        <f t="shared" si="106"/>
        <v>0</v>
      </c>
      <c r="DE177">
        <f t="shared" si="106"/>
        <v>586</v>
      </c>
      <c r="DF177" t="str">
        <f t="shared" si="106"/>
        <v>Empresa Azucarera San Buenaventura</v>
      </c>
      <c r="DG177">
        <f t="shared" si="106"/>
        <v>4869613.1000000006</v>
      </c>
      <c r="DH177">
        <f t="shared" si="106"/>
        <v>0</v>
      </c>
    </row>
    <row r="178" spans="1:112">
      <c r="A178">
        <f t="shared" ref="A178:AF178" si="107">A29</f>
        <v>153</v>
      </c>
      <c r="B178" t="str">
        <f t="shared" si="107"/>
        <v>Observatorio Plurinacional de la Calidad  Educativa</v>
      </c>
      <c r="C178">
        <f t="shared" si="107"/>
        <v>0</v>
      </c>
      <c r="D178">
        <f t="shared" si="107"/>
        <v>18</v>
      </c>
      <c r="E178">
        <f t="shared" si="107"/>
        <v>0</v>
      </c>
      <c r="F178">
        <f t="shared" si="107"/>
        <v>42.35</v>
      </c>
      <c r="G178">
        <f t="shared" si="107"/>
        <v>0</v>
      </c>
      <c r="H178">
        <f t="shared" si="107"/>
        <v>0</v>
      </c>
      <c r="I178">
        <f t="shared" si="107"/>
        <v>0</v>
      </c>
      <c r="J178">
        <f t="shared" si="107"/>
        <v>0</v>
      </c>
      <c r="K178">
        <f t="shared" si="107"/>
        <v>0</v>
      </c>
      <c r="L178">
        <f t="shared" si="107"/>
        <v>0</v>
      </c>
      <c r="M178">
        <f t="shared" si="107"/>
        <v>0</v>
      </c>
      <c r="N178">
        <f t="shared" si="107"/>
        <v>0</v>
      </c>
      <c r="O178">
        <f t="shared" si="107"/>
        <v>0</v>
      </c>
      <c r="P178">
        <f t="shared" si="107"/>
        <v>0</v>
      </c>
      <c r="Q178">
        <f t="shared" si="107"/>
        <v>0</v>
      </c>
      <c r="R178">
        <f t="shared" si="107"/>
        <v>0</v>
      </c>
      <c r="S178">
        <f t="shared" si="107"/>
        <v>0</v>
      </c>
      <c r="T178">
        <f t="shared" si="107"/>
        <v>0</v>
      </c>
      <c r="U178">
        <f t="shared" si="107"/>
        <v>0</v>
      </c>
      <c r="V178">
        <f t="shared" si="107"/>
        <v>0</v>
      </c>
      <c r="W178">
        <f t="shared" si="107"/>
        <v>0</v>
      </c>
      <c r="X178">
        <f t="shared" si="107"/>
        <v>0</v>
      </c>
      <c r="Y178">
        <f t="shared" si="107"/>
        <v>0</v>
      </c>
      <c r="Z178">
        <f t="shared" si="107"/>
        <v>0</v>
      </c>
      <c r="AA178">
        <f t="shared" si="107"/>
        <v>0</v>
      </c>
      <c r="AB178">
        <f t="shared" si="107"/>
        <v>0</v>
      </c>
      <c r="AC178">
        <f t="shared" si="107"/>
        <v>0</v>
      </c>
      <c r="AD178">
        <f t="shared" si="107"/>
        <v>0</v>
      </c>
      <c r="AE178">
        <f t="shared" si="107"/>
        <v>0</v>
      </c>
      <c r="AF178">
        <f t="shared" si="107"/>
        <v>0</v>
      </c>
      <c r="AG178">
        <f t="shared" ref="AG178:BL178" si="108">AG29</f>
        <v>0</v>
      </c>
      <c r="AH178">
        <f t="shared" si="108"/>
        <v>0</v>
      </c>
      <c r="AI178">
        <f t="shared" si="108"/>
        <v>0</v>
      </c>
      <c r="AJ178">
        <f t="shared" si="108"/>
        <v>0</v>
      </c>
      <c r="AK178">
        <f t="shared" si="108"/>
        <v>0</v>
      </c>
      <c r="AL178">
        <f t="shared" si="108"/>
        <v>0</v>
      </c>
      <c r="AM178">
        <f t="shared" si="108"/>
        <v>0</v>
      </c>
      <c r="AN178">
        <f t="shared" si="108"/>
        <v>0</v>
      </c>
      <c r="AO178">
        <f t="shared" si="108"/>
        <v>0</v>
      </c>
      <c r="AP178">
        <f t="shared" si="108"/>
        <v>0</v>
      </c>
      <c r="AQ178">
        <f t="shared" si="108"/>
        <v>0</v>
      </c>
      <c r="AR178">
        <f t="shared" si="108"/>
        <v>0</v>
      </c>
      <c r="AS178">
        <f t="shared" si="108"/>
        <v>0</v>
      </c>
      <c r="AT178">
        <f t="shared" si="108"/>
        <v>0</v>
      </c>
      <c r="AU178">
        <f t="shared" si="108"/>
        <v>0</v>
      </c>
      <c r="AV178">
        <f t="shared" si="108"/>
        <v>0</v>
      </c>
      <c r="AW178">
        <f t="shared" si="108"/>
        <v>0</v>
      </c>
      <c r="AX178">
        <f t="shared" si="108"/>
        <v>0</v>
      </c>
      <c r="AY178">
        <f t="shared" si="108"/>
        <v>0</v>
      </c>
      <c r="AZ178">
        <f t="shared" si="108"/>
        <v>0</v>
      </c>
      <c r="BA178">
        <f t="shared" si="108"/>
        <v>0</v>
      </c>
      <c r="BB178">
        <f t="shared" si="108"/>
        <v>0</v>
      </c>
      <c r="BC178">
        <f t="shared" si="108"/>
        <v>0</v>
      </c>
      <c r="BD178">
        <f t="shared" si="108"/>
        <v>0</v>
      </c>
      <c r="BE178">
        <f t="shared" si="108"/>
        <v>0</v>
      </c>
      <c r="BF178">
        <f t="shared" si="108"/>
        <v>0</v>
      </c>
      <c r="BG178">
        <f t="shared" si="108"/>
        <v>0</v>
      </c>
      <c r="BH178">
        <f t="shared" si="108"/>
        <v>0</v>
      </c>
      <c r="BI178">
        <f t="shared" si="108"/>
        <v>0</v>
      </c>
      <c r="BJ178">
        <f t="shared" si="108"/>
        <v>0</v>
      </c>
      <c r="BK178">
        <f t="shared" si="108"/>
        <v>0</v>
      </c>
      <c r="BL178">
        <f t="shared" si="108"/>
        <v>0</v>
      </c>
      <c r="BM178">
        <f t="shared" ref="BM178:CR178" si="109">BM29</f>
        <v>0</v>
      </c>
      <c r="BN178">
        <f t="shared" si="109"/>
        <v>0</v>
      </c>
      <c r="BO178">
        <f t="shared" si="109"/>
        <v>0</v>
      </c>
      <c r="BP178">
        <f t="shared" si="109"/>
        <v>0</v>
      </c>
      <c r="BQ178">
        <f t="shared" si="109"/>
        <v>0</v>
      </c>
      <c r="BR178">
        <f t="shared" si="109"/>
        <v>0</v>
      </c>
      <c r="BS178">
        <f t="shared" si="109"/>
        <v>0</v>
      </c>
      <c r="BT178">
        <f t="shared" si="109"/>
        <v>0</v>
      </c>
      <c r="BU178">
        <f t="shared" si="109"/>
        <v>0</v>
      </c>
      <c r="BV178">
        <f t="shared" si="109"/>
        <v>0</v>
      </c>
      <c r="BW178">
        <f t="shared" si="109"/>
        <v>0</v>
      </c>
      <c r="BX178">
        <f t="shared" si="109"/>
        <v>0</v>
      </c>
      <c r="BY178">
        <f t="shared" si="109"/>
        <v>0</v>
      </c>
      <c r="BZ178">
        <f t="shared" si="109"/>
        <v>0</v>
      </c>
      <c r="CA178">
        <f t="shared" si="109"/>
        <v>0</v>
      </c>
      <c r="CB178">
        <f t="shared" si="109"/>
        <v>0</v>
      </c>
      <c r="CC178">
        <f t="shared" si="109"/>
        <v>0</v>
      </c>
      <c r="CD178">
        <f t="shared" si="109"/>
        <v>0</v>
      </c>
      <c r="CE178">
        <f t="shared" si="109"/>
        <v>0</v>
      </c>
      <c r="CF178">
        <f t="shared" si="109"/>
        <v>0</v>
      </c>
      <c r="CG178">
        <f t="shared" si="109"/>
        <v>0</v>
      </c>
      <c r="CH178">
        <f t="shared" si="109"/>
        <v>0</v>
      </c>
      <c r="CI178">
        <f t="shared" si="109"/>
        <v>0</v>
      </c>
      <c r="CJ178">
        <f t="shared" si="109"/>
        <v>0</v>
      </c>
      <c r="CK178">
        <f t="shared" si="109"/>
        <v>0</v>
      </c>
      <c r="CL178">
        <f t="shared" si="109"/>
        <v>0</v>
      </c>
      <c r="CM178">
        <f t="shared" si="109"/>
        <v>0</v>
      </c>
      <c r="CN178">
        <f t="shared" si="109"/>
        <v>0</v>
      </c>
      <c r="CO178">
        <f t="shared" si="109"/>
        <v>0</v>
      </c>
      <c r="CP178">
        <f t="shared" si="109"/>
        <v>0</v>
      </c>
      <c r="CQ178">
        <f t="shared" si="109"/>
        <v>0</v>
      </c>
      <c r="CR178">
        <f t="shared" si="109"/>
        <v>0</v>
      </c>
      <c r="CS178">
        <f t="shared" ref="CS178:DH178" si="110">CS29</f>
        <v>0</v>
      </c>
      <c r="CT178">
        <f t="shared" si="110"/>
        <v>0</v>
      </c>
      <c r="CU178">
        <f t="shared" si="110"/>
        <v>0</v>
      </c>
      <c r="CV178">
        <f t="shared" si="110"/>
        <v>0</v>
      </c>
      <c r="CW178">
        <f t="shared" si="110"/>
        <v>0</v>
      </c>
      <c r="CX178">
        <f t="shared" si="110"/>
        <v>0</v>
      </c>
      <c r="CY178">
        <f t="shared" si="110"/>
        <v>0</v>
      </c>
      <c r="CZ178">
        <f t="shared" si="110"/>
        <v>0</v>
      </c>
      <c r="DA178">
        <f t="shared" si="110"/>
        <v>0</v>
      </c>
      <c r="DB178">
        <f t="shared" si="110"/>
        <v>0</v>
      </c>
      <c r="DC178">
        <f t="shared" si="110"/>
        <v>0</v>
      </c>
      <c r="DD178">
        <f t="shared" si="110"/>
        <v>0</v>
      </c>
      <c r="DE178">
        <f t="shared" si="110"/>
        <v>591</v>
      </c>
      <c r="DF178" t="str">
        <f t="shared" si="110"/>
        <v>Empresa Estatal de Transporte por Cable "Mi teleférico"</v>
      </c>
      <c r="DG178">
        <f t="shared" si="110"/>
        <v>204374.60000000003</v>
      </c>
      <c r="DH178">
        <f t="shared" si="110"/>
        <v>0</v>
      </c>
    </row>
    <row r="179" spans="1:112">
      <c r="A179">
        <f t="shared" ref="A179:AF179" si="111">A30</f>
        <v>163</v>
      </c>
      <c r="B179" t="str">
        <f t="shared" si="111"/>
        <v>Agencia Nacional de Hidrocarburos</v>
      </c>
      <c r="C179">
        <f t="shared" si="111"/>
        <v>0</v>
      </c>
      <c r="D179">
        <f t="shared" si="111"/>
        <v>0</v>
      </c>
      <c r="E179">
        <f t="shared" si="111"/>
        <v>0</v>
      </c>
      <c r="F179">
        <f t="shared" si="111"/>
        <v>0</v>
      </c>
      <c r="G179">
        <f t="shared" si="111"/>
        <v>0</v>
      </c>
      <c r="H179">
        <f t="shared" si="111"/>
        <v>5455.37</v>
      </c>
      <c r="I179">
        <f t="shared" si="111"/>
        <v>0</v>
      </c>
      <c r="J179">
        <f t="shared" si="111"/>
        <v>0</v>
      </c>
      <c r="K179">
        <f t="shared" si="111"/>
        <v>0</v>
      </c>
      <c r="L179">
        <f t="shared" si="111"/>
        <v>33.9</v>
      </c>
      <c r="M179">
        <f t="shared" si="111"/>
        <v>0</v>
      </c>
      <c r="N179">
        <f t="shared" si="111"/>
        <v>0</v>
      </c>
      <c r="O179">
        <f t="shared" si="111"/>
        <v>0</v>
      </c>
      <c r="P179">
        <f t="shared" si="111"/>
        <v>0</v>
      </c>
      <c r="Q179">
        <f t="shared" si="111"/>
        <v>0</v>
      </c>
      <c r="R179">
        <f t="shared" si="111"/>
        <v>0</v>
      </c>
      <c r="S179">
        <f t="shared" si="111"/>
        <v>0</v>
      </c>
      <c r="T179">
        <f t="shared" si="111"/>
        <v>0</v>
      </c>
      <c r="U179">
        <f t="shared" si="111"/>
        <v>0</v>
      </c>
      <c r="V179">
        <f t="shared" si="111"/>
        <v>0</v>
      </c>
      <c r="W179">
        <f t="shared" si="111"/>
        <v>0</v>
      </c>
      <c r="X179">
        <f t="shared" si="111"/>
        <v>0</v>
      </c>
      <c r="Y179">
        <f t="shared" si="111"/>
        <v>0</v>
      </c>
      <c r="Z179">
        <f t="shared" si="111"/>
        <v>0</v>
      </c>
      <c r="AA179">
        <f t="shared" si="111"/>
        <v>0</v>
      </c>
      <c r="AB179">
        <f t="shared" si="111"/>
        <v>0</v>
      </c>
      <c r="AC179">
        <f t="shared" si="111"/>
        <v>0</v>
      </c>
      <c r="AD179">
        <f t="shared" si="111"/>
        <v>0</v>
      </c>
      <c r="AE179">
        <f t="shared" si="111"/>
        <v>0</v>
      </c>
      <c r="AF179">
        <f t="shared" si="111"/>
        <v>0</v>
      </c>
      <c r="AG179">
        <f t="shared" ref="AG179:BL179" si="112">AG30</f>
        <v>0</v>
      </c>
      <c r="AH179">
        <f t="shared" si="112"/>
        <v>0</v>
      </c>
      <c r="AI179">
        <f t="shared" si="112"/>
        <v>0</v>
      </c>
      <c r="AJ179">
        <f t="shared" si="112"/>
        <v>0</v>
      </c>
      <c r="AK179">
        <f t="shared" si="112"/>
        <v>0</v>
      </c>
      <c r="AL179">
        <f t="shared" si="112"/>
        <v>0</v>
      </c>
      <c r="AM179">
        <f t="shared" si="112"/>
        <v>0</v>
      </c>
      <c r="AN179">
        <f t="shared" si="112"/>
        <v>0</v>
      </c>
      <c r="AO179">
        <f t="shared" si="112"/>
        <v>0</v>
      </c>
      <c r="AP179">
        <f t="shared" si="112"/>
        <v>0</v>
      </c>
      <c r="AQ179">
        <f t="shared" si="112"/>
        <v>0</v>
      </c>
      <c r="AR179">
        <f t="shared" si="112"/>
        <v>0</v>
      </c>
      <c r="AS179">
        <f t="shared" si="112"/>
        <v>0</v>
      </c>
      <c r="AT179">
        <f t="shared" si="112"/>
        <v>0</v>
      </c>
      <c r="AU179">
        <f t="shared" si="112"/>
        <v>0</v>
      </c>
      <c r="AV179">
        <f t="shared" si="112"/>
        <v>0</v>
      </c>
      <c r="AW179">
        <f t="shared" si="112"/>
        <v>0</v>
      </c>
      <c r="AX179">
        <f t="shared" si="112"/>
        <v>0</v>
      </c>
      <c r="AY179">
        <f t="shared" si="112"/>
        <v>0</v>
      </c>
      <c r="AZ179">
        <f t="shared" si="112"/>
        <v>0</v>
      </c>
      <c r="BA179">
        <f t="shared" si="112"/>
        <v>0</v>
      </c>
      <c r="BB179">
        <f t="shared" si="112"/>
        <v>0</v>
      </c>
      <c r="BC179">
        <f t="shared" si="112"/>
        <v>0</v>
      </c>
      <c r="BD179">
        <f t="shared" si="112"/>
        <v>0</v>
      </c>
      <c r="BE179">
        <f t="shared" si="112"/>
        <v>0</v>
      </c>
      <c r="BF179">
        <f t="shared" si="112"/>
        <v>0</v>
      </c>
      <c r="BG179">
        <f t="shared" si="112"/>
        <v>0</v>
      </c>
      <c r="BH179">
        <f t="shared" si="112"/>
        <v>0</v>
      </c>
      <c r="BI179">
        <f t="shared" si="112"/>
        <v>0</v>
      </c>
      <c r="BJ179">
        <f t="shared" si="112"/>
        <v>0</v>
      </c>
      <c r="BK179">
        <f t="shared" si="112"/>
        <v>0</v>
      </c>
      <c r="BL179">
        <f t="shared" si="112"/>
        <v>0</v>
      </c>
      <c r="BM179">
        <f t="shared" ref="BM179:CR179" si="113">BM30</f>
        <v>0</v>
      </c>
      <c r="BN179">
        <f t="shared" si="113"/>
        <v>0</v>
      </c>
      <c r="BO179">
        <f t="shared" si="113"/>
        <v>0</v>
      </c>
      <c r="BP179">
        <f t="shared" si="113"/>
        <v>0</v>
      </c>
      <c r="BQ179">
        <f t="shared" si="113"/>
        <v>0</v>
      </c>
      <c r="BR179">
        <f t="shared" si="113"/>
        <v>0</v>
      </c>
      <c r="BS179">
        <f t="shared" si="113"/>
        <v>0</v>
      </c>
      <c r="BT179">
        <f t="shared" si="113"/>
        <v>0</v>
      </c>
      <c r="BU179">
        <f t="shared" si="113"/>
        <v>0</v>
      </c>
      <c r="BV179">
        <f t="shared" si="113"/>
        <v>0</v>
      </c>
      <c r="BW179">
        <f t="shared" si="113"/>
        <v>0</v>
      </c>
      <c r="BX179">
        <f t="shared" si="113"/>
        <v>0</v>
      </c>
      <c r="BY179">
        <f t="shared" si="113"/>
        <v>0</v>
      </c>
      <c r="BZ179">
        <f t="shared" si="113"/>
        <v>0</v>
      </c>
      <c r="CA179">
        <f t="shared" si="113"/>
        <v>0</v>
      </c>
      <c r="CB179">
        <f t="shared" si="113"/>
        <v>0</v>
      </c>
      <c r="CC179">
        <f t="shared" si="113"/>
        <v>0</v>
      </c>
      <c r="CD179">
        <f t="shared" si="113"/>
        <v>0</v>
      </c>
      <c r="CE179">
        <f t="shared" si="113"/>
        <v>0</v>
      </c>
      <c r="CF179">
        <f t="shared" si="113"/>
        <v>0</v>
      </c>
      <c r="CG179">
        <f t="shared" si="113"/>
        <v>0</v>
      </c>
      <c r="CH179">
        <f t="shared" si="113"/>
        <v>0</v>
      </c>
      <c r="CI179">
        <f t="shared" si="113"/>
        <v>0</v>
      </c>
      <c r="CJ179">
        <f t="shared" si="113"/>
        <v>0</v>
      </c>
      <c r="CK179">
        <f t="shared" si="113"/>
        <v>0</v>
      </c>
      <c r="CL179">
        <f t="shared" si="113"/>
        <v>0</v>
      </c>
      <c r="CM179">
        <f t="shared" si="113"/>
        <v>0</v>
      </c>
      <c r="CN179">
        <f t="shared" si="113"/>
        <v>0</v>
      </c>
      <c r="CO179">
        <f t="shared" si="113"/>
        <v>0</v>
      </c>
      <c r="CP179">
        <f t="shared" si="113"/>
        <v>0</v>
      </c>
      <c r="CQ179">
        <f t="shared" si="113"/>
        <v>0</v>
      </c>
      <c r="CR179">
        <f t="shared" si="113"/>
        <v>0</v>
      </c>
      <c r="CS179">
        <f t="shared" ref="CS179:DH179" si="114">CS30</f>
        <v>0</v>
      </c>
      <c r="CT179">
        <f t="shared" si="114"/>
        <v>0</v>
      </c>
      <c r="CU179">
        <f t="shared" si="114"/>
        <v>0</v>
      </c>
      <c r="CV179">
        <f t="shared" si="114"/>
        <v>0</v>
      </c>
      <c r="CW179">
        <f t="shared" si="114"/>
        <v>0</v>
      </c>
      <c r="CX179">
        <f t="shared" si="114"/>
        <v>0</v>
      </c>
      <c r="CY179">
        <f t="shared" si="114"/>
        <v>0</v>
      </c>
      <c r="CZ179">
        <f t="shared" si="114"/>
        <v>0</v>
      </c>
      <c r="DA179">
        <f t="shared" si="114"/>
        <v>0</v>
      </c>
      <c r="DB179">
        <f t="shared" si="114"/>
        <v>0</v>
      </c>
      <c r="DC179">
        <f t="shared" si="114"/>
        <v>0</v>
      </c>
      <c r="DD179">
        <f t="shared" si="114"/>
        <v>0</v>
      </c>
      <c r="DE179">
        <f t="shared" si="114"/>
        <v>592</v>
      </c>
      <c r="DF179" t="str">
        <f t="shared" si="114"/>
        <v>Empresa Estatal "Boliviana de Turismo"</v>
      </c>
      <c r="DG179">
        <f t="shared" si="114"/>
        <v>10453247.629999999</v>
      </c>
      <c r="DH179">
        <f t="shared" si="114"/>
        <v>0</v>
      </c>
    </row>
    <row r="180" spans="1:112">
      <c r="A180">
        <f t="shared" ref="A180:AF180" si="115">A31</f>
        <v>169</v>
      </c>
      <c r="B180" t="str">
        <f t="shared" si="115"/>
        <v>Autoridad General de Impugnación Tributaria</v>
      </c>
      <c r="C180">
        <f t="shared" si="115"/>
        <v>0</v>
      </c>
      <c r="D180">
        <f t="shared" si="115"/>
        <v>0</v>
      </c>
      <c r="E180">
        <f t="shared" si="115"/>
        <v>0</v>
      </c>
      <c r="F180">
        <f t="shared" si="115"/>
        <v>0</v>
      </c>
      <c r="G180">
        <f t="shared" si="115"/>
        <v>0</v>
      </c>
      <c r="H180">
        <f t="shared" si="115"/>
        <v>29771.919999999998</v>
      </c>
      <c r="I180">
        <f t="shared" si="115"/>
        <v>0</v>
      </c>
      <c r="J180">
        <f t="shared" si="115"/>
        <v>0</v>
      </c>
      <c r="K180">
        <f t="shared" si="115"/>
        <v>0</v>
      </c>
      <c r="L180">
        <f t="shared" si="115"/>
        <v>0</v>
      </c>
      <c r="M180">
        <f t="shared" si="115"/>
        <v>0</v>
      </c>
      <c r="N180">
        <f t="shared" si="115"/>
        <v>0</v>
      </c>
      <c r="O180">
        <f t="shared" si="115"/>
        <v>0</v>
      </c>
      <c r="P180">
        <f t="shared" si="115"/>
        <v>0</v>
      </c>
      <c r="Q180">
        <f t="shared" si="115"/>
        <v>0</v>
      </c>
      <c r="R180">
        <f t="shared" si="115"/>
        <v>0</v>
      </c>
      <c r="S180">
        <f t="shared" si="115"/>
        <v>0</v>
      </c>
      <c r="T180">
        <f t="shared" si="115"/>
        <v>0</v>
      </c>
      <c r="U180">
        <f t="shared" si="115"/>
        <v>0</v>
      </c>
      <c r="V180">
        <f t="shared" si="115"/>
        <v>0</v>
      </c>
      <c r="W180">
        <f t="shared" si="115"/>
        <v>0</v>
      </c>
      <c r="X180">
        <f t="shared" si="115"/>
        <v>0</v>
      </c>
      <c r="Y180">
        <f t="shared" si="115"/>
        <v>0</v>
      </c>
      <c r="Z180">
        <f t="shared" si="115"/>
        <v>0</v>
      </c>
      <c r="AA180">
        <f t="shared" si="115"/>
        <v>0</v>
      </c>
      <c r="AB180">
        <f t="shared" si="115"/>
        <v>0</v>
      </c>
      <c r="AC180">
        <f t="shared" si="115"/>
        <v>0</v>
      </c>
      <c r="AD180">
        <f t="shared" si="115"/>
        <v>0</v>
      </c>
      <c r="AE180">
        <f t="shared" si="115"/>
        <v>0</v>
      </c>
      <c r="AF180">
        <f t="shared" si="115"/>
        <v>0</v>
      </c>
      <c r="AG180">
        <f t="shared" ref="AG180:BL180" si="116">AG31</f>
        <v>0</v>
      </c>
      <c r="AH180">
        <f t="shared" si="116"/>
        <v>0</v>
      </c>
      <c r="AI180">
        <f t="shared" si="116"/>
        <v>0</v>
      </c>
      <c r="AJ180">
        <f t="shared" si="116"/>
        <v>0</v>
      </c>
      <c r="AK180">
        <f t="shared" si="116"/>
        <v>0</v>
      </c>
      <c r="AL180">
        <f t="shared" si="116"/>
        <v>0</v>
      </c>
      <c r="AM180">
        <f t="shared" si="116"/>
        <v>0</v>
      </c>
      <c r="AN180">
        <f t="shared" si="116"/>
        <v>0</v>
      </c>
      <c r="AO180">
        <f t="shared" si="116"/>
        <v>0</v>
      </c>
      <c r="AP180">
        <f t="shared" si="116"/>
        <v>0</v>
      </c>
      <c r="AQ180">
        <f t="shared" si="116"/>
        <v>0</v>
      </c>
      <c r="AR180">
        <f t="shared" si="116"/>
        <v>0</v>
      </c>
      <c r="AS180">
        <f t="shared" si="116"/>
        <v>0</v>
      </c>
      <c r="AT180">
        <f t="shared" si="116"/>
        <v>0</v>
      </c>
      <c r="AU180">
        <f t="shared" si="116"/>
        <v>0</v>
      </c>
      <c r="AV180">
        <f t="shared" si="116"/>
        <v>0</v>
      </c>
      <c r="AW180">
        <f t="shared" si="116"/>
        <v>0</v>
      </c>
      <c r="AX180">
        <f t="shared" si="116"/>
        <v>0</v>
      </c>
      <c r="AY180">
        <f t="shared" si="116"/>
        <v>0</v>
      </c>
      <c r="AZ180">
        <f t="shared" si="116"/>
        <v>0</v>
      </c>
      <c r="BA180">
        <f t="shared" si="116"/>
        <v>0</v>
      </c>
      <c r="BB180">
        <f t="shared" si="116"/>
        <v>0</v>
      </c>
      <c r="BC180">
        <f t="shared" si="116"/>
        <v>0</v>
      </c>
      <c r="BD180">
        <f t="shared" si="116"/>
        <v>0</v>
      </c>
      <c r="BE180">
        <f t="shared" si="116"/>
        <v>0</v>
      </c>
      <c r="BF180">
        <f t="shared" si="116"/>
        <v>0</v>
      </c>
      <c r="BG180">
        <f t="shared" si="116"/>
        <v>0</v>
      </c>
      <c r="BH180">
        <f t="shared" si="116"/>
        <v>0</v>
      </c>
      <c r="BI180">
        <f t="shared" si="116"/>
        <v>0</v>
      </c>
      <c r="BJ180">
        <f t="shared" si="116"/>
        <v>0</v>
      </c>
      <c r="BK180">
        <f t="shared" si="116"/>
        <v>0</v>
      </c>
      <c r="BL180">
        <f t="shared" si="116"/>
        <v>0</v>
      </c>
      <c r="BM180">
        <f t="shared" ref="BM180:CR180" si="117">BM31</f>
        <v>0</v>
      </c>
      <c r="BN180">
        <f t="shared" si="117"/>
        <v>0</v>
      </c>
      <c r="BO180">
        <f t="shared" si="117"/>
        <v>0</v>
      </c>
      <c r="BP180">
        <f t="shared" si="117"/>
        <v>0</v>
      </c>
      <c r="BQ180">
        <f t="shared" si="117"/>
        <v>0</v>
      </c>
      <c r="BR180">
        <f t="shared" si="117"/>
        <v>0</v>
      </c>
      <c r="BS180">
        <f t="shared" si="117"/>
        <v>0</v>
      </c>
      <c r="BT180">
        <f t="shared" si="117"/>
        <v>0</v>
      </c>
      <c r="BU180">
        <f t="shared" si="117"/>
        <v>0</v>
      </c>
      <c r="BV180">
        <f t="shared" si="117"/>
        <v>0</v>
      </c>
      <c r="BW180">
        <f t="shared" si="117"/>
        <v>0</v>
      </c>
      <c r="BX180">
        <f t="shared" si="117"/>
        <v>0</v>
      </c>
      <c r="BY180">
        <f t="shared" si="117"/>
        <v>0</v>
      </c>
      <c r="BZ180">
        <f t="shared" si="117"/>
        <v>0</v>
      </c>
      <c r="CA180">
        <f t="shared" si="117"/>
        <v>0</v>
      </c>
      <c r="CB180">
        <f t="shared" si="117"/>
        <v>0</v>
      </c>
      <c r="CC180">
        <f t="shared" si="117"/>
        <v>0</v>
      </c>
      <c r="CD180">
        <f t="shared" si="117"/>
        <v>0</v>
      </c>
      <c r="CE180">
        <f t="shared" si="117"/>
        <v>0</v>
      </c>
      <c r="CF180">
        <f t="shared" si="117"/>
        <v>0</v>
      </c>
      <c r="CG180">
        <f t="shared" si="117"/>
        <v>0</v>
      </c>
      <c r="CH180">
        <f t="shared" si="117"/>
        <v>0</v>
      </c>
      <c r="CI180">
        <f t="shared" si="117"/>
        <v>0</v>
      </c>
      <c r="CJ180">
        <f t="shared" si="117"/>
        <v>0</v>
      </c>
      <c r="CK180">
        <f t="shared" si="117"/>
        <v>0</v>
      </c>
      <c r="CL180">
        <f t="shared" si="117"/>
        <v>0</v>
      </c>
      <c r="CM180">
        <f t="shared" si="117"/>
        <v>0</v>
      </c>
      <c r="CN180">
        <f t="shared" si="117"/>
        <v>0</v>
      </c>
      <c r="CO180">
        <f t="shared" si="117"/>
        <v>0</v>
      </c>
      <c r="CP180">
        <f t="shared" si="117"/>
        <v>0</v>
      </c>
      <c r="CQ180">
        <f t="shared" si="117"/>
        <v>0</v>
      </c>
      <c r="CR180">
        <f t="shared" si="117"/>
        <v>0</v>
      </c>
      <c r="CS180">
        <f t="shared" ref="CS180:DH180" si="118">CS31</f>
        <v>0</v>
      </c>
      <c r="CT180">
        <f t="shared" si="118"/>
        <v>0</v>
      </c>
      <c r="CU180">
        <f t="shared" si="118"/>
        <v>0</v>
      </c>
      <c r="CV180">
        <f t="shared" si="118"/>
        <v>0</v>
      </c>
      <c r="CW180">
        <f t="shared" si="118"/>
        <v>0</v>
      </c>
      <c r="CX180">
        <f t="shared" si="118"/>
        <v>0</v>
      </c>
      <c r="CY180">
        <f t="shared" si="118"/>
        <v>0</v>
      </c>
      <c r="CZ180">
        <f t="shared" si="118"/>
        <v>0</v>
      </c>
      <c r="DA180">
        <f t="shared" si="118"/>
        <v>0</v>
      </c>
      <c r="DB180">
        <f t="shared" si="118"/>
        <v>0</v>
      </c>
      <c r="DC180">
        <f t="shared" si="118"/>
        <v>0</v>
      </c>
      <c r="DD180">
        <f t="shared" si="118"/>
        <v>0</v>
      </c>
      <c r="DE180">
        <f t="shared" si="118"/>
        <v>660</v>
      </c>
      <c r="DF180" t="str">
        <f t="shared" si="118"/>
        <v>Órgano Judicial</v>
      </c>
      <c r="DG180">
        <f t="shared" si="118"/>
        <v>2666055.33</v>
      </c>
      <c r="DH180">
        <f t="shared" si="118"/>
        <v>0</v>
      </c>
    </row>
    <row r="181" spans="1:112">
      <c r="A181">
        <f t="shared" ref="A181:AF181" si="119">A32</f>
        <v>190</v>
      </c>
      <c r="B181" t="str">
        <f t="shared" si="119"/>
        <v>Autoridad Jurisdiccional Administrativa Minera</v>
      </c>
      <c r="C181">
        <f t="shared" si="119"/>
        <v>0</v>
      </c>
      <c r="D181">
        <f t="shared" si="119"/>
        <v>3586.98</v>
      </c>
      <c r="E181">
        <f t="shared" si="119"/>
        <v>0</v>
      </c>
      <c r="F181">
        <f t="shared" si="119"/>
        <v>0</v>
      </c>
      <c r="G181">
        <f t="shared" si="119"/>
        <v>0</v>
      </c>
      <c r="H181">
        <f t="shared" si="119"/>
        <v>0</v>
      </c>
      <c r="I181">
        <f t="shared" si="119"/>
        <v>0</v>
      </c>
      <c r="J181">
        <f t="shared" si="119"/>
        <v>0</v>
      </c>
      <c r="K181">
        <f t="shared" si="119"/>
        <v>0</v>
      </c>
      <c r="L181">
        <f t="shared" si="119"/>
        <v>20000</v>
      </c>
      <c r="M181">
        <f t="shared" si="119"/>
        <v>0</v>
      </c>
      <c r="N181">
        <f t="shared" si="119"/>
        <v>0</v>
      </c>
      <c r="O181">
        <f t="shared" si="119"/>
        <v>0</v>
      </c>
      <c r="P181">
        <f t="shared" si="119"/>
        <v>0</v>
      </c>
      <c r="Q181">
        <f t="shared" si="119"/>
        <v>0</v>
      </c>
      <c r="R181">
        <f t="shared" si="119"/>
        <v>0</v>
      </c>
      <c r="S181">
        <f t="shared" si="119"/>
        <v>0</v>
      </c>
      <c r="T181">
        <f t="shared" si="119"/>
        <v>0</v>
      </c>
      <c r="U181">
        <f t="shared" si="119"/>
        <v>0</v>
      </c>
      <c r="V181">
        <f t="shared" si="119"/>
        <v>0</v>
      </c>
      <c r="W181">
        <f t="shared" si="119"/>
        <v>0</v>
      </c>
      <c r="X181">
        <f t="shared" si="119"/>
        <v>0</v>
      </c>
      <c r="Y181">
        <f t="shared" si="119"/>
        <v>0</v>
      </c>
      <c r="Z181">
        <f t="shared" si="119"/>
        <v>0</v>
      </c>
      <c r="AA181">
        <f t="shared" si="119"/>
        <v>0</v>
      </c>
      <c r="AB181">
        <f t="shared" si="119"/>
        <v>0</v>
      </c>
      <c r="AC181">
        <f t="shared" si="119"/>
        <v>0</v>
      </c>
      <c r="AD181">
        <f t="shared" si="119"/>
        <v>0</v>
      </c>
      <c r="AE181">
        <f t="shared" si="119"/>
        <v>0</v>
      </c>
      <c r="AF181">
        <f t="shared" si="119"/>
        <v>0</v>
      </c>
      <c r="AG181">
        <f t="shared" ref="AG181:BL181" si="120">AG32</f>
        <v>0</v>
      </c>
      <c r="AH181">
        <f t="shared" si="120"/>
        <v>0</v>
      </c>
      <c r="AI181">
        <f t="shared" si="120"/>
        <v>0</v>
      </c>
      <c r="AJ181">
        <f t="shared" si="120"/>
        <v>0</v>
      </c>
      <c r="AK181">
        <f t="shared" si="120"/>
        <v>0</v>
      </c>
      <c r="AL181">
        <f t="shared" si="120"/>
        <v>0</v>
      </c>
      <c r="AM181">
        <f t="shared" si="120"/>
        <v>0</v>
      </c>
      <c r="AN181">
        <f t="shared" si="120"/>
        <v>0</v>
      </c>
      <c r="AO181">
        <f t="shared" si="120"/>
        <v>0</v>
      </c>
      <c r="AP181">
        <f t="shared" si="120"/>
        <v>0</v>
      </c>
      <c r="AQ181">
        <f t="shared" si="120"/>
        <v>0</v>
      </c>
      <c r="AR181">
        <f t="shared" si="120"/>
        <v>0</v>
      </c>
      <c r="AS181">
        <f t="shared" si="120"/>
        <v>0</v>
      </c>
      <c r="AT181">
        <f t="shared" si="120"/>
        <v>0</v>
      </c>
      <c r="AU181">
        <f t="shared" si="120"/>
        <v>0</v>
      </c>
      <c r="AV181">
        <f t="shared" si="120"/>
        <v>0</v>
      </c>
      <c r="AW181">
        <f t="shared" si="120"/>
        <v>0</v>
      </c>
      <c r="AX181">
        <f t="shared" si="120"/>
        <v>0</v>
      </c>
      <c r="AY181">
        <f t="shared" si="120"/>
        <v>0</v>
      </c>
      <c r="AZ181">
        <f t="shared" si="120"/>
        <v>0</v>
      </c>
      <c r="BA181">
        <f t="shared" si="120"/>
        <v>0</v>
      </c>
      <c r="BB181">
        <f t="shared" si="120"/>
        <v>0</v>
      </c>
      <c r="BC181">
        <f t="shared" si="120"/>
        <v>0</v>
      </c>
      <c r="BD181">
        <f t="shared" si="120"/>
        <v>0</v>
      </c>
      <c r="BE181">
        <f t="shared" si="120"/>
        <v>0</v>
      </c>
      <c r="BF181">
        <f t="shared" si="120"/>
        <v>0</v>
      </c>
      <c r="BG181">
        <f t="shared" si="120"/>
        <v>0</v>
      </c>
      <c r="BH181">
        <f t="shared" si="120"/>
        <v>0</v>
      </c>
      <c r="BI181">
        <f t="shared" si="120"/>
        <v>0</v>
      </c>
      <c r="BJ181">
        <f t="shared" si="120"/>
        <v>0</v>
      </c>
      <c r="BK181">
        <f t="shared" si="120"/>
        <v>0</v>
      </c>
      <c r="BL181">
        <f t="shared" si="120"/>
        <v>0</v>
      </c>
      <c r="BM181">
        <f t="shared" ref="BM181:CR181" si="121">BM32</f>
        <v>0</v>
      </c>
      <c r="BN181">
        <f t="shared" si="121"/>
        <v>0</v>
      </c>
      <c r="BO181">
        <f t="shared" si="121"/>
        <v>0</v>
      </c>
      <c r="BP181">
        <f t="shared" si="121"/>
        <v>0</v>
      </c>
      <c r="BQ181">
        <f t="shared" si="121"/>
        <v>0</v>
      </c>
      <c r="BR181">
        <f t="shared" si="121"/>
        <v>0</v>
      </c>
      <c r="BS181">
        <f t="shared" si="121"/>
        <v>0</v>
      </c>
      <c r="BT181">
        <f t="shared" si="121"/>
        <v>0</v>
      </c>
      <c r="BU181">
        <f t="shared" si="121"/>
        <v>0</v>
      </c>
      <c r="BV181">
        <f t="shared" si="121"/>
        <v>0</v>
      </c>
      <c r="BW181">
        <f t="shared" si="121"/>
        <v>0</v>
      </c>
      <c r="BX181">
        <f t="shared" si="121"/>
        <v>0</v>
      </c>
      <c r="BY181">
        <f t="shared" si="121"/>
        <v>0</v>
      </c>
      <c r="BZ181">
        <f t="shared" si="121"/>
        <v>0</v>
      </c>
      <c r="CA181">
        <f t="shared" si="121"/>
        <v>0</v>
      </c>
      <c r="CB181">
        <f t="shared" si="121"/>
        <v>0</v>
      </c>
      <c r="CC181">
        <f t="shared" si="121"/>
        <v>0</v>
      </c>
      <c r="CD181">
        <f t="shared" si="121"/>
        <v>0</v>
      </c>
      <c r="CE181">
        <f t="shared" si="121"/>
        <v>0</v>
      </c>
      <c r="CF181">
        <f t="shared" si="121"/>
        <v>0</v>
      </c>
      <c r="CG181">
        <f t="shared" si="121"/>
        <v>0</v>
      </c>
      <c r="CH181">
        <f t="shared" si="121"/>
        <v>0</v>
      </c>
      <c r="CI181">
        <f t="shared" si="121"/>
        <v>0</v>
      </c>
      <c r="CJ181">
        <f t="shared" si="121"/>
        <v>0</v>
      </c>
      <c r="CK181">
        <f t="shared" si="121"/>
        <v>0</v>
      </c>
      <c r="CL181">
        <f t="shared" si="121"/>
        <v>0</v>
      </c>
      <c r="CM181">
        <f t="shared" si="121"/>
        <v>0</v>
      </c>
      <c r="CN181">
        <f t="shared" si="121"/>
        <v>0</v>
      </c>
      <c r="CO181">
        <f t="shared" si="121"/>
        <v>0</v>
      </c>
      <c r="CP181">
        <f t="shared" si="121"/>
        <v>0</v>
      </c>
      <c r="CQ181">
        <f t="shared" si="121"/>
        <v>0</v>
      </c>
      <c r="CR181">
        <f t="shared" si="121"/>
        <v>0</v>
      </c>
      <c r="CS181">
        <f t="shared" ref="CS181:DH181" si="122">CS32</f>
        <v>0</v>
      </c>
      <c r="CT181">
        <f t="shared" si="122"/>
        <v>0</v>
      </c>
      <c r="CU181">
        <f t="shared" si="122"/>
        <v>0</v>
      </c>
      <c r="CV181">
        <f t="shared" si="122"/>
        <v>0</v>
      </c>
      <c r="CW181">
        <f t="shared" si="122"/>
        <v>0</v>
      </c>
      <c r="CX181">
        <f t="shared" si="122"/>
        <v>0</v>
      </c>
      <c r="CY181">
        <f t="shared" si="122"/>
        <v>0</v>
      </c>
      <c r="CZ181">
        <f t="shared" si="122"/>
        <v>0</v>
      </c>
      <c r="DA181">
        <f t="shared" si="122"/>
        <v>0</v>
      </c>
      <c r="DB181">
        <f t="shared" si="122"/>
        <v>0</v>
      </c>
      <c r="DC181">
        <f t="shared" si="122"/>
        <v>0</v>
      </c>
      <c r="DD181">
        <f t="shared" si="122"/>
        <v>0</v>
      </c>
      <c r="DE181">
        <f t="shared" si="122"/>
        <v>661</v>
      </c>
      <c r="DF181" t="str">
        <f t="shared" si="122"/>
        <v>Tribunal Constitucional Plurinacional</v>
      </c>
      <c r="DG181">
        <f t="shared" si="122"/>
        <v>7788</v>
      </c>
      <c r="DH181">
        <f t="shared" si="122"/>
        <v>0</v>
      </c>
    </row>
    <row r="182" spans="1:112">
      <c r="A182">
        <f t="shared" ref="A182:AF182" si="123">A33</f>
        <v>192</v>
      </c>
      <c r="B182" t="str">
        <f t="shared" si="123"/>
        <v>Servicio al Mejoramiento de la Navegación Amazónica</v>
      </c>
      <c r="C182">
        <f t="shared" si="123"/>
        <v>0</v>
      </c>
      <c r="D182">
        <f t="shared" si="123"/>
        <v>0</v>
      </c>
      <c r="E182">
        <f t="shared" si="123"/>
        <v>0</v>
      </c>
      <c r="F182">
        <f t="shared" si="123"/>
        <v>833</v>
      </c>
      <c r="G182">
        <f t="shared" si="123"/>
        <v>0</v>
      </c>
      <c r="H182">
        <f t="shared" si="123"/>
        <v>834.98</v>
      </c>
      <c r="I182">
        <f t="shared" si="123"/>
        <v>0</v>
      </c>
      <c r="J182">
        <f t="shared" si="123"/>
        <v>0</v>
      </c>
      <c r="K182">
        <f t="shared" si="123"/>
        <v>0</v>
      </c>
      <c r="L182">
        <f t="shared" si="123"/>
        <v>0</v>
      </c>
      <c r="M182">
        <f t="shared" si="123"/>
        <v>0</v>
      </c>
      <c r="N182">
        <f t="shared" si="123"/>
        <v>0</v>
      </c>
      <c r="O182">
        <f t="shared" si="123"/>
        <v>0</v>
      </c>
      <c r="P182">
        <f t="shared" si="123"/>
        <v>0</v>
      </c>
      <c r="Q182">
        <f t="shared" si="123"/>
        <v>0</v>
      </c>
      <c r="R182">
        <f t="shared" si="123"/>
        <v>0</v>
      </c>
      <c r="S182">
        <f t="shared" si="123"/>
        <v>0</v>
      </c>
      <c r="T182">
        <f t="shared" si="123"/>
        <v>0</v>
      </c>
      <c r="U182">
        <f t="shared" si="123"/>
        <v>0</v>
      </c>
      <c r="V182">
        <f t="shared" si="123"/>
        <v>0</v>
      </c>
      <c r="W182">
        <f t="shared" si="123"/>
        <v>0</v>
      </c>
      <c r="X182">
        <f t="shared" si="123"/>
        <v>0</v>
      </c>
      <c r="Y182">
        <f t="shared" si="123"/>
        <v>0</v>
      </c>
      <c r="Z182">
        <f t="shared" si="123"/>
        <v>0</v>
      </c>
      <c r="AA182">
        <f t="shared" si="123"/>
        <v>0</v>
      </c>
      <c r="AB182">
        <f t="shared" si="123"/>
        <v>0</v>
      </c>
      <c r="AC182">
        <f t="shared" si="123"/>
        <v>0</v>
      </c>
      <c r="AD182">
        <f t="shared" si="123"/>
        <v>0</v>
      </c>
      <c r="AE182">
        <f t="shared" si="123"/>
        <v>0</v>
      </c>
      <c r="AF182">
        <f t="shared" si="123"/>
        <v>0</v>
      </c>
      <c r="AG182">
        <f t="shared" ref="AG182:BL182" si="124">AG33</f>
        <v>0</v>
      </c>
      <c r="AH182">
        <f t="shared" si="124"/>
        <v>0</v>
      </c>
      <c r="AI182">
        <f t="shared" si="124"/>
        <v>0</v>
      </c>
      <c r="AJ182">
        <f t="shared" si="124"/>
        <v>0</v>
      </c>
      <c r="AK182">
        <f t="shared" si="124"/>
        <v>0</v>
      </c>
      <c r="AL182">
        <f t="shared" si="124"/>
        <v>0</v>
      </c>
      <c r="AM182">
        <f t="shared" si="124"/>
        <v>0</v>
      </c>
      <c r="AN182">
        <f t="shared" si="124"/>
        <v>0</v>
      </c>
      <c r="AO182">
        <f t="shared" si="124"/>
        <v>0</v>
      </c>
      <c r="AP182">
        <f t="shared" si="124"/>
        <v>0</v>
      </c>
      <c r="AQ182">
        <f t="shared" si="124"/>
        <v>0</v>
      </c>
      <c r="AR182">
        <f t="shared" si="124"/>
        <v>0</v>
      </c>
      <c r="AS182">
        <f t="shared" si="124"/>
        <v>0</v>
      </c>
      <c r="AT182">
        <f t="shared" si="124"/>
        <v>0</v>
      </c>
      <c r="AU182">
        <f t="shared" si="124"/>
        <v>0</v>
      </c>
      <c r="AV182">
        <f t="shared" si="124"/>
        <v>0</v>
      </c>
      <c r="AW182">
        <f t="shared" si="124"/>
        <v>0</v>
      </c>
      <c r="AX182">
        <f t="shared" si="124"/>
        <v>0</v>
      </c>
      <c r="AY182">
        <f t="shared" si="124"/>
        <v>0</v>
      </c>
      <c r="AZ182">
        <f t="shared" si="124"/>
        <v>0</v>
      </c>
      <c r="BA182">
        <f t="shared" si="124"/>
        <v>0</v>
      </c>
      <c r="BB182">
        <f t="shared" si="124"/>
        <v>0</v>
      </c>
      <c r="BC182">
        <f t="shared" si="124"/>
        <v>0</v>
      </c>
      <c r="BD182">
        <f t="shared" si="124"/>
        <v>0</v>
      </c>
      <c r="BE182">
        <f t="shared" si="124"/>
        <v>0</v>
      </c>
      <c r="BF182">
        <f t="shared" si="124"/>
        <v>0</v>
      </c>
      <c r="BG182">
        <f t="shared" si="124"/>
        <v>0</v>
      </c>
      <c r="BH182">
        <f t="shared" si="124"/>
        <v>0</v>
      </c>
      <c r="BI182">
        <f t="shared" si="124"/>
        <v>0</v>
      </c>
      <c r="BJ182">
        <f t="shared" si="124"/>
        <v>0</v>
      </c>
      <c r="BK182">
        <f t="shared" si="124"/>
        <v>0</v>
      </c>
      <c r="BL182">
        <f t="shared" si="124"/>
        <v>0</v>
      </c>
      <c r="BM182">
        <f t="shared" ref="BM182:CR182" si="125">BM33</f>
        <v>0</v>
      </c>
      <c r="BN182">
        <f t="shared" si="125"/>
        <v>0</v>
      </c>
      <c r="BO182">
        <f t="shared" si="125"/>
        <v>0</v>
      </c>
      <c r="BP182">
        <f t="shared" si="125"/>
        <v>0</v>
      </c>
      <c r="BQ182">
        <f t="shared" si="125"/>
        <v>0</v>
      </c>
      <c r="BR182">
        <f t="shared" si="125"/>
        <v>0</v>
      </c>
      <c r="BS182">
        <f t="shared" si="125"/>
        <v>0</v>
      </c>
      <c r="BT182">
        <f t="shared" si="125"/>
        <v>0</v>
      </c>
      <c r="BU182">
        <f t="shared" si="125"/>
        <v>0</v>
      </c>
      <c r="BV182">
        <f t="shared" si="125"/>
        <v>0</v>
      </c>
      <c r="BW182">
        <f t="shared" si="125"/>
        <v>0</v>
      </c>
      <c r="BX182">
        <f t="shared" si="125"/>
        <v>0</v>
      </c>
      <c r="BY182">
        <f t="shared" si="125"/>
        <v>0</v>
      </c>
      <c r="BZ182">
        <f t="shared" si="125"/>
        <v>0</v>
      </c>
      <c r="CA182">
        <f t="shared" si="125"/>
        <v>0</v>
      </c>
      <c r="CB182">
        <f t="shared" si="125"/>
        <v>0</v>
      </c>
      <c r="CC182">
        <f t="shared" si="125"/>
        <v>0</v>
      </c>
      <c r="CD182">
        <f t="shared" si="125"/>
        <v>0</v>
      </c>
      <c r="CE182">
        <f t="shared" si="125"/>
        <v>0</v>
      </c>
      <c r="CF182">
        <f t="shared" si="125"/>
        <v>0</v>
      </c>
      <c r="CG182">
        <f t="shared" si="125"/>
        <v>0</v>
      </c>
      <c r="CH182">
        <f t="shared" si="125"/>
        <v>0</v>
      </c>
      <c r="CI182">
        <f t="shared" si="125"/>
        <v>0</v>
      </c>
      <c r="CJ182">
        <f t="shared" si="125"/>
        <v>0</v>
      </c>
      <c r="CK182">
        <f t="shared" si="125"/>
        <v>0</v>
      </c>
      <c r="CL182">
        <f t="shared" si="125"/>
        <v>0</v>
      </c>
      <c r="CM182">
        <f t="shared" si="125"/>
        <v>0</v>
      </c>
      <c r="CN182">
        <f t="shared" si="125"/>
        <v>0</v>
      </c>
      <c r="CO182">
        <f t="shared" si="125"/>
        <v>0</v>
      </c>
      <c r="CP182">
        <f t="shared" si="125"/>
        <v>0</v>
      </c>
      <c r="CQ182">
        <f t="shared" si="125"/>
        <v>0</v>
      </c>
      <c r="CR182">
        <f t="shared" si="125"/>
        <v>0</v>
      </c>
      <c r="CS182">
        <f t="shared" ref="CS182:DH182" si="126">CS33</f>
        <v>0</v>
      </c>
      <c r="CT182">
        <f t="shared" si="126"/>
        <v>0</v>
      </c>
      <c r="CU182">
        <f t="shared" si="126"/>
        <v>0</v>
      </c>
      <c r="CV182">
        <f t="shared" si="126"/>
        <v>0</v>
      </c>
      <c r="CW182">
        <f t="shared" si="126"/>
        <v>0</v>
      </c>
      <c r="CX182">
        <f t="shared" si="126"/>
        <v>0</v>
      </c>
      <c r="CY182">
        <f t="shared" si="126"/>
        <v>0</v>
      </c>
      <c r="CZ182">
        <f t="shared" si="126"/>
        <v>0</v>
      </c>
      <c r="DA182">
        <f t="shared" si="126"/>
        <v>0</v>
      </c>
      <c r="DB182">
        <f t="shared" si="126"/>
        <v>0</v>
      </c>
      <c r="DC182">
        <f t="shared" si="126"/>
        <v>0</v>
      </c>
      <c r="DD182">
        <f t="shared" si="126"/>
        <v>0</v>
      </c>
      <c r="DE182">
        <f t="shared" si="126"/>
        <v>670</v>
      </c>
      <c r="DF182" t="str">
        <f t="shared" si="126"/>
        <v>Órgano Electoral Plurinacional</v>
      </c>
      <c r="DG182">
        <f t="shared" si="126"/>
        <v>27766133</v>
      </c>
      <c r="DH182">
        <f t="shared" si="126"/>
        <v>0</v>
      </c>
    </row>
    <row r="183" spans="1:112">
      <c r="A183">
        <f t="shared" ref="A183:AF183" si="127">A34</f>
        <v>212</v>
      </c>
      <c r="B183" t="str">
        <f t="shared" si="127"/>
        <v>Instituto Nacional de Reforma Agraria</v>
      </c>
      <c r="C183">
        <f t="shared" si="127"/>
        <v>0</v>
      </c>
      <c r="D183">
        <f t="shared" si="127"/>
        <v>9087</v>
      </c>
      <c r="E183">
        <f t="shared" si="127"/>
        <v>0</v>
      </c>
      <c r="F183">
        <f t="shared" si="127"/>
        <v>0</v>
      </c>
      <c r="G183">
        <f t="shared" si="127"/>
        <v>0</v>
      </c>
      <c r="H183">
        <f t="shared" si="127"/>
        <v>653250.02</v>
      </c>
      <c r="I183">
        <f t="shared" si="127"/>
        <v>0</v>
      </c>
      <c r="J183">
        <f t="shared" si="127"/>
        <v>0</v>
      </c>
      <c r="K183">
        <f t="shared" si="127"/>
        <v>0</v>
      </c>
      <c r="L183">
        <f t="shared" si="127"/>
        <v>60</v>
      </c>
      <c r="M183">
        <f t="shared" si="127"/>
        <v>0</v>
      </c>
      <c r="N183">
        <f t="shared" si="127"/>
        <v>0</v>
      </c>
      <c r="O183">
        <f t="shared" si="127"/>
        <v>0</v>
      </c>
      <c r="P183">
        <f t="shared" si="127"/>
        <v>0</v>
      </c>
      <c r="Q183">
        <f t="shared" si="127"/>
        <v>0</v>
      </c>
      <c r="R183">
        <f t="shared" si="127"/>
        <v>0</v>
      </c>
      <c r="S183">
        <f t="shared" si="127"/>
        <v>0</v>
      </c>
      <c r="T183">
        <f t="shared" si="127"/>
        <v>0</v>
      </c>
      <c r="U183">
        <f t="shared" si="127"/>
        <v>0</v>
      </c>
      <c r="V183">
        <f t="shared" si="127"/>
        <v>0</v>
      </c>
      <c r="W183">
        <f t="shared" si="127"/>
        <v>0</v>
      </c>
      <c r="X183">
        <f t="shared" si="127"/>
        <v>0</v>
      </c>
      <c r="Y183">
        <f t="shared" si="127"/>
        <v>0</v>
      </c>
      <c r="Z183">
        <f t="shared" si="127"/>
        <v>0</v>
      </c>
      <c r="AA183">
        <f t="shared" si="127"/>
        <v>0</v>
      </c>
      <c r="AB183">
        <f t="shared" si="127"/>
        <v>0</v>
      </c>
      <c r="AC183">
        <f t="shared" si="127"/>
        <v>0</v>
      </c>
      <c r="AD183">
        <f t="shared" si="127"/>
        <v>0</v>
      </c>
      <c r="AE183">
        <f t="shared" si="127"/>
        <v>0</v>
      </c>
      <c r="AF183">
        <f t="shared" si="127"/>
        <v>0</v>
      </c>
      <c r="AG183">
        <f t="shared" ref="AG183:BL183" si="128">AG34</f>
        <v>0</v>
      </c>
      <c r="AH183">
        <f t="shared" si="128"/>
        <v>0</v>
      </c>
      <c r="AI183">
        <f t="shared" si="128"/>
        <v>0</v>
      </c>
      <c r="AJ183">
        <f t="shared" si="128"/>
        <v>0</v>
      </c>
      <c r="AK183">
        <f t="shared" si="128"/>
        <v>0</v>
      </c>
      <c r="AL183">
        <f t="shared" si="128"/>
        <v>0</v>
      </c>
      <c r="AM183">
        <f t="shared" si="128"/>
        <v>0</v>
      </c>
      <c r="AN183">
        <f t="shared" si="128"/>
        <v>0</v>
      </c>
      <c r="AO183">
        <f t="shared" si="128"/>
        <v>0</v>
      </c>
      <c r="AP183">
        <f t="shared" si="128"/>
        <v>0</v>
      </c>
      <c r="AQ183">
        <f t="shared" si="128"/>
        <v>0</v>
      </c>
      <c r="AR183">
        <f t="shared" si="128"/>
        <v>0</v>
      </c>
      <c r="AS183">
        <f t="shared" si="128"/>
        <v>0</v>
      </c>
      <c r="AT183">
        <f t="shared" si="128"/>
        <v>0</v>
      </c>
      <c r="AU183">
        <f t="shared" si="128"/>
        <v>0</v>
      </c>
      <c r="AV183">
        <f t="shared" si="128"/>
        <v>0</v>
      </c>
      <c r="AW183">
        <f t="shared" si="128"/>
        <v>0</v>
      </c>
      <c r="AX183">
        <f t="shared" si="128"/>
        <v>0</v>
      </c>
      <c r="AY183">
        <f t="shared" si="128"/>
        <v>0</v>
      </c>
      <c r="AZ183">
        <f t="shared" si="128"/>
        <v>0</v>
      </c>
      <c r="BA183">
        <f t="shared" si="128"/>
        <v>0</v>
      </c>
      <c r="BB183">
        <f t="shared" si="128"/>
        <v>0</v>
      </c>
      <c r="BC183">
        <f t="shared" si="128"/>
        <v>0</v>
      </c>
      <c r="BD183">
        <f t="shared" si="128"/>
        <v>0</v>
      </c>
      <c r="BE183">
        <f t="shared" si="128"/>
        <v>0</v>
      </c>
      <c r="BF183">
        <f t="shared" si="128"/>
        <v>0</v>
      </c>
      <c r="BG183">
        <f t="shared" si="128"/>
        <v>0</v>
      </c>
      <c r="BH183">
        <f t="shared" si="128"/>
        <v>0</v>
      </c>
      <c r="BI183">
        <f t="shared" si="128"/>
        <v>0</v>
      </c>
      <c r="BJ183">
        <f t="shared" si="128"/>
        <v>0</v>
      </c>
      <c r="BK183">
        <f t="shared" si="128"/>
        <v>0</v>
      </c>
      <c r="BL183">
        <f t="shared" si="128"/>
        <v>0</v>
      </c>
      <c r="BM183">
        <f t="shared" ref="BM183:CR183" si="129">BM34</f>
        <v>0</v>
      </c>
      <c r="BN183">
        <f t="shared" si="129"/>
        <v>0</v>
      </c>
      <c r="BO183">
        <f t="shared" si="129"/>
        <v>0</v>
      </c>
      <c r="BP183">
        <f t="shared" si="129"/>
        <v>0</v>
      </c>
      <c r="BQ183">
        <f t="shared" si="129"/>
        <v>0</v>
      </c>
      <c r="BR183">
        <f t="shared" si="129"/>
        <v>0</v>
      </c>
      <c r="BS183">
        <f t="shared" si="129"/>
        <v>0</v>
      </c>
      <c r="BT183">
        <f t="shared" si="129"/>
        <v>0</v>
      </c>
      <c r="BU183">
        <f t="shared" si="129"/>
        <v>0</v>
      </c>
      <c r="BV183">
        <f t="shared" si="129"/>
        <v>0</v>
      </c>
      <c r="BW183">
        <f t="shared" si="129"/>
        <v>0</v>
      </c>
      <c r="BX183">
        <f t="shared" si="129"/>
        <v>0</v>
      </c>
      <c r="BY183">
        <f t="shared" si="129"/>
        <v>0</v>
      </c>
      <c r="BZ183">
        <f t="shared" si="129"/>
        <v>0</v>
      </c>
      <c r="CA183">
        <f t="shared" si="129"/>
        <v>0</v>
      </c>
      <c r="CB183">
        <f t="shared" si="129"/>
        <v>0</v>
      </c>
      <c r="CC183">
        <f t="shared" si="129"/>
        <v>0</v>
      </c>
      <c r="CD183">
        <f t="shared" si="129"/>
        <v>0</v>
      </c>
      <c r="CE183">
        <f t="shared" si="129"/>
        <v>0</v>
      </c>
      <c r="CF183">
        <f t="shared" si="129"/>
        <v>0</v>
      </c>
      <c r="CG183">
        <f t="shared" si="129"/>
        <v>0</v>
      </c>
      <c r="CH183">
        <f t="shared" si="129"/>
        <v>0</v>
      </c>
      <c r="CI183">
        <f t="shared" si="129"/>
        <v>0</v>
      </c>
      <c r="CJ183">
        <f t="shared" si="129"/>
        <v>0</v>
      </c>
      <c r="CK183">
        <f t="shared" si="129"/>
        <v>0</v>
      </c>
      <c r="CL183">
        <f t="shared" si="129"/>
        <v>0</v>
      </c>
      <c r="CM183">
        <f t="shared" si="129"/>
        <v>0</v>
      </c>
      <c r="CN183">
        <f t="shared" si="129"/>
        <v>0</v>
      </c>
      <c r="CO183">
        <f t="shared" si="129"/>
        <v>0</v>
      </c>
      <c r="CP183">
        <f t="shared" si="129"/>
        <v>0</v>
      </c>
      <c r="CQ183">
        <f t="shared" si="129"/>
        <v>0</v>
      </c>
      <c r="CR183">
        <f t="shared" si="129"/>
        <v>0</v>
      </c>
      <c r="CS183">
        <f t="shared" ref="CS183:DH183" si="130">CS34</f>
        <v>0</v>
      </c>
      <c r="CT183">
        <f t="shared" si="130"/>
        <v>0</v>
      </c>
      <c r="CU183">
        <f t="shared" si="130"/>
        <v>0</v>
      </c>
      <c r="CV183">
        <f t="shared" si="130"/>
        <v>0</v>
      </c>
      <c r="CW183">
        <f t="shared" si="130"/>
        <v>0</v>
      </c>
      <c r="CX183">
        <f t="shared" si="130"/>
        <v>0</v>
      </c>
      <c r="CY183">
        <f t="shared" si="130"/>
        <v>0</v>
      </c>
      <c r="CZ183">
        <f t="shared" si="130"/>
        <v>0</v>
      </c>
      <c r="DA183">
        <f t="shared" si="130"/>
        <v>0</v>
      </c>
      <c r="DB183">
        <f t="shared" si="130"/>
        <v>0</v>
      </c>
      <c r="DC183">
        <f t="shared" si="130"/>
        <v>0</v>
      </c>
      <c r="DD183">
        <f t="shared" si="130"/>
        <v>0</v>
      </c>
      <c r="DE183">
        <f t="shared" si="130"/>
        <v>227</v>
      </c>
      <c r="DF183" t="str">
        <f t="shared" si="130"/>
        <v>Zona Franca Comercial e Industrial de Cobija</v>
      </c>
      <c r="DG183">
        <f t="shared" si="130"/>
        <v>4864173.7299999995</v>
      </c>
      <c r="DH183">
        <f t="shared" si="130"/>
        <v>0</v>
      </c>
    </row>
    <row r="184" spans="1:112">
      <c r="A184">
        <f t="shared" ref="A184:AF184" si="131">A35</f>
        <v>222</v>
      </c>
      <c r="B184" t="str">
        <f t="shared" si="131"/>
        <v>Instituto Nacional de Innovación Agropecuaria y Forestal</v>
      </c>
      <c r="C184">
        <f t="shared" si="131"/>
        <v>0</v>
      </c>
      <c r="D184">
        <f t="shared" si="131"/>
        <v>0</v>
      </c>
      <c r="E184">
        <f t="shared" si="131"/>
        <v>0</v>
      </c>
      <c r="F184">
        <f t="shared" si="131"/>
        <v>0</v>
      </c>
      <c r="G184">
        <f t="shared" si="131"/>
        <v>0</v>
      </c>
      <c r="H184">
        <f t="shared" si="131"/>
        <v>0</v>
      </c>
      <c r="I184">
        <f t="shared" si="131"/>
        <v>0</v>
      </c>
      <c r="J184">
        <f t="shared" si="131"/>
        <v>0</v>
      </c>
      <c r="K184">
        <f t="shared" si="131"/>
        <v>0</v>
      </c>
      <c r="L184">
        <f t="shared" si="131"/>
        <v>5655.83</v>
      </c>
      <c r="M184">
        <f t="shared" si="131"/>
        <v>0</v>
      </c>
      <c r="N184">
        <f t="shared" si="131"/>
        <v>0</v>
      </c>
      <c r="O184">
        <f t="shared" si="131"/>
        <v>0</v>
      </c>
      <c r="P184">
        <f t="shared" si="131"/>
        <v>0</v>
      </c>
      <c r="Q184">
        <f t="shared" si="131"/>
        <v>0</v>
      </c>
      <c r="R184">
        <f t="shared" si="131"/>
        <v>0</v>
      </c>
      <c r="S184">
        <f t="shared" si="131"/>
        <v>0</v>
      </c>
      <c r="T184">
        <f t="shared" si="131"/>
        <v>0</v>
      </c>
      <c r="U184">
        <f t="shared" si="131"/>
        <v>0</v>
      </c>
      <c r="V184">
        <f t="shared" si="131"/>
        <v>0</v>
      </c>
      <c r="W184">
        <f t="shared" si="131"/>
        <v>0</v>
      </c>
      <c r="X184">
        <f t="shared" si="131"/>
        <v>0</v>
      </c>
      <c r="Y184">
        <f t="shared" si="131"/>
        <v>0</v>
      </c>
      <c r="Z184">
        <f t="shared" si="131"/>
        <v>0</v>
      </c>
      <c r="AA184">
        <f t="shared" si="131"/>
        <v>0</v>
      </c>
      <c r="AB184">
        <f t="shared" si="131"/>
        <v>0</v>
      </c>
      <c r="AC184">
        <f t="shared" si="131"/>
        <v>0</v>
      </c>
      <c r="AD184">
        <f t="shared" si="131"/>
        <v>0</v>
      </c>
      <c r="AE184">
        <f t="shared" si="131"/>
        <v>0</v>
      </c>
      <c r="AF184">
        <f t="shared" si="131"/>
        <v>0</v>
      </c>
      <c r="AG184">
        <f t="shared" ref="AG184:BL184" si="132">AG35</f>
        <v>0</v>
      </c>
      <c r="AH184">
        <f t="shared" si="132"/>
        <v>0</v>
      </c>
      <c r="AI184">
        <f t="shared" si="132"/>
        <v>0</v>
      </c>
      <c r="AJ184">
        <f t="shared" si="132"/>
        <v>0</v>
      </c>
      <c r="AK184">
        <f t="shared" si="132"/>
        <v>0</v>
      </c>
      <c r="AL184">
        <f t="shared" si="132"/>
        <v>0</v>
      </c>
      <c r="AM184">
        <f t="shared" si="132"/>
        <v>0</v>
      </c>
      <c r="AN184">
        <f t="shared" si="132"/>
        <v>0</v>
      </c>
      <c r="AO184">
        <f t="shared" si="132"/>
        <v>0</v>
      </c>
      <c r="AP184">
        <f t="shared" si="132"/>
        <v>0</v>
      </c>
      <c r="AQ184">
        <f t="shared" si="132"/>
        <v>0</v>
      </c>
      <c r="AR184">
        <f t="shared" si="132"/>
        <v>0</v>
      </c>
      <c r="AS184">
        <f t="shared" si="132"/>
        <v>0</v>
      </c>
      <c r="AT184">
        <f t="shared" si="132"/>
        <v>0</v>
      </c>
      <c r="AU184">
        <f t="shared" si="132"/>
        <v>0</v>
      </c>
      <c r="AV184">
        <f t="shared" si="132"/>
        <v>0</v>
      </c>
      <c r="AW184">
        <f t="shared" si="132"/>
        <v>0</v>
      </c>
      <c r="AX184">
        <f t="shared" si="132"/>
        <v>0</v>
      </c>
      <c r="AY184">
        <f t="shared" si="132"/>
        <v>0</v>
      </c>
      <c r="AZ184">
        <f t="shared" si="132"/>
        <v>0</v>
      </c>
      <c r="BA184">
        <f t="shared" si="132"/>
        <v>0</v>
      </c>
      <c r="BB184">
        <f t="shared" si="132"/>
        <v>0</v>
      </c>
      <c r="BC184">
        <f t="shared" si="132"/>
        <v>0</v>
      </c>
      <c r="BD184">
        <f t="shared" si="132"/>
        <v>0</v>
      </c>
      <c r="BE184">
        <f t="shared" si="132"/>
        <v>0</v>
      </c>
      <c r="BF184">
        <f t="shared" si="132"/>
        <v>0</v>
      </c>
      <c r="BG184">
        <f t="shared" si="132"/>
        <v>0</v>
      </c>
      <c r="BH184">
        <f t="shared" si="132"/>
        <v>0</v>
      </c>
      <c r="BI184">
        <f t="shared" si="132"/>
        <v>0</v>
      </c>
      <c r="BJ184">
        <f t="shared" si="132"/>
        <v>0</v>
      </c>
      <c r="BK184">
        <f t="shared" si="132"/>
        <v>0</v>
      </c>
      <c r="BL184">
        <f t="shared" si="132"/>
        <v>0</v>
      </c>
      <c r="BM184">
        <f t="shared" ref="BM184:CR184" si="133">BM35</f>
        <v>0</v>
      </c>
      <c r="BN184">
        <f t="shared" si="133"/>
        <v>0</v>
      </c>
      <c r="BO184">
        <f t="shared" si="133"/>
        <v>0</v>
      </c>
      <c r="BP184">
        <f t="shared" si="133"/>
        <v>0</v>
      </c>
      <c r="BQ184">
        <f t="shared" si="133"/>
        <v>0</v>
      </c>
      <c r="BR184">
        <f t="shared" si="133"/>
        <v>0</v>
      </c>
      <c r="BS184">
        <f t="shared" si="133"/>
        <v>0</v>
      </c>
      <c r="BT184">
        <f t="shared" si="133"/>
        <v>0</v>
      </c>
      <c r="BU184">
        <f t="shared" si="133"/>
        <v>0</v>
      </c>
      <c r="BV184">
        <f t="shared" si="133"/>
        <v>0</v>
      </c>
      <c r="BW184">
        <f t="shared" si="133"/>
        <v>0</v>
      </c>
      <c r="BX184">
        <f t="shared" si="133"/>
        <v>0</v>
      </c>
      <c r="BY184">
        <f t="shared" si="133"/>
        <v>0</v>
      </c>
      <c r="BZ184">
        <f t="shared" si="133"/>
        <v>0</v>
      </c>
      <c r="CA184">
        <f t="shared" si="133"/>
        <v>0</v>
      </c>
      <c r="CB184">
        <f t="shared" si="133"/>
        <v>0</v>
      </c>
      <c r="CC184">
        <f t="shared" si="133"/>
        <v>0</v>
      </c>
      <c r="CD184">
        <f t="shared" si="133"/>
        <v>0</v>
      </c>
      <c r="CE184">
        <f t="shared" si="133"/>
        <v>0</v>
      </c>
      <c r="CF184">
        <f t="shared" si="133"/>
        <v>0</v>
      </c>
      <c r="CG184">
        <f t="shared" si="133"/>
        <v>0</v>
      </c>
      <c r="CH184">
        <f t="shared" si="133"/>
        <v>0</v>
      </c>
      <c r="CI184">
        <f t="shared" si="133"/>
        <v>0</v>
      </c>
      <c r="CJ184">
        <f t="shared" si="133"/>
        <v>0</v>
      </c>
      <c r="CK184">
        <f t="shared" si="133"/>
        <v>0</v>
      </c>
      <c r="CL184">
        <f t="shared" si="133"/>
        <v>0</v>
      </c>
      <c r="CM184">
        <f t="shared" si="133"/>
        <v>0</v>
      </c>
      <c r="CN184">
        <f t="shared" si="133"/>
        <v>0</v>
      </c>
      <c r="CO184">
        <f t="shared" si="133"/>
        <v>0</v>
      </c>
      <c r="CP184">
        <f t="shared" si="133"/>
        <v>0</v>
      </c>
      <c r="CQ184">
        <f t="shared" si="133"/>
        <v>0</v>
      </c>
      <c r="CR184">
        <f t="shared" si="133"/>
        <v>0</v>
      </c>
      <c r="CS184">
        <f t="shared" ref="CS184:DH184" si="134">CS35</f>
        <v>0</v>
      </c>
      <c r="CT184">
        <f t="shared" si="134"/>
        <v>0</v>
      </c>
      <c r="CU184">
        <f t="shared" si="134"/>
        <v>0</v>
      </c>
      <c r="CV184">
        <f t="shared" si="134"/>
        <v>0</v>
      </c>
      <c r="CW184">
        <f t="shared" si="134"/>
        <v>0</v>
      </c>
      <c r="CX184">
        <f t="shared" si="134"/>
        <v>0</v>
      </c>
      <c r="CY184">
        <f t="shared" si="134"/>
        <v>0</v>
      </c>
      <c r="CZ184">
        <f t="shared" si="134"/>
        <v>0</v>
      </c>
      <c r="DA184">
        <f t="shared" si="134"/>
        <v>0</v>
      </c>
      <c r="DB184">
        <f t="shared" si="134"/>
        <v>0</v>
      </c>
      <c r="DC184">
        <f t="shared" si="134"/>
        <v>0</v>
      </c>
      <c r="DD184">
        <f t="shared" si="134"/>
        <v>0</v>
      </c>
      <c r="DE184">
        <f t="shared" si="134"/>
        <v>203</v>
      </c>
      <c r="DF184" t="str">
        <f t="shared" si="134"/>
        <v>Autoridad de Supervisión del Sistema Financiero</v>
      </c>
      <c r="DG184">
        <f t="shared" si="134"/>
        <v>50902948.030000001</v>
      </c>
      <c r="DH184">
        <f t="shared" si="134"/>
        <v>0</v>
      </c>
    </row>
    <row r="185" spans="1:112">
      <c r="A185">
        <f t="shared" ref="A185:AF185" si="135">A36</f>
        <v>224</v>
      </c>
      <c r="B185" t="str">
        <f t="shared" si="135"/>
        <v>Insumos Bolivia</v>
      </c>
      <c r="C185">
        <f t="shared" si="135"/>
        <v>513.79999999999995</v>
      </c>
      <c r="D185">
        <f t="shared" si="135"/>
        <v>182640.5</v>
      </c>
      <c r="E185">
        <f t="shared" si="135"/>
        <v>0</v>
      </c>
      <c r="F185">
        <f t="shared" si="135"/>
        <v>3353.73</v>
      </c>
      <c r="G185">
        <f t="shared" si="135"/>
        <v>920.19</v>
      </c>
      <c r="H185">
        <f t="shared" si="135"/>
        <v>0</v>
      </c>
      <c r="I185">
        <f t="shared" si="135"/>
        <v>0</v>
      </c>
      <c r="J185">
        <f t="shared" si="135"/>
        <v>0</v>
      </c>
      <c r="K185">
        <f t="shared" si="135"/>
        <v>0</v>
      </c>
      <c r="L185">
        <f t="shared" si="135"/>
        <v>0</v>
      </c>
      <c r="M185">
        <f t="shared" si="135"/>
        <v>0</v>
      </c>
      <c r="N185">
        <f t="shared" si="135"/>
        <v>0</v>
      </c>
      <c r="O185">
        <f t="shared" si="135"/>
        <v>0</v>
      </c>
      <c r="P185">
        <f t="shared" si="135"/>
        <v>0</v>
      </c>
      <c r="Q185">
        <f t="shared" si="135"/>
        <v>0</v>
      </c>
      <c r="R185">
        <f t="shared" si="135"/>
        <v>0</v>
      </c>
      <c r="S185">
        <f t="shared" si="135"/>
        <v>0</v>
      </c>
      <c r="T185">
        <f t="shared" si="135"/>
        <v>0</v>
      </c>
      <c r="U185">
        <f t="shared" si="135"/>
        <v>0</v>
      </c>
      <c r="V185">
        <f t="shared" si="135"/>
        <v>0</v>
      </c>
      <c r="W185">
        <f t="shared" si="135"/>
        <v>0</v>
      </c>
      <c r="X185">
        <f t="shared" si="135"/>
        <v>0</v>
      </c>
      <c r="Y185">
        <f t="shared" si="135"/>
        <v>0</v>
      </c>
      <c r="Z185">
        <f t="shared" si="135"/>
        <v>0</v>
      </c>
      <c r="AA185">
        <f t="shared" si="135"/>
        <v>0</v>
      </c>
      <c r="AB185">
        <f t="shared" si="135"/>
        <v>0</v>
      </c>
      <c r="AC185">
        <f t="shared" si="135"/>
        <v>0</v>
      </c>
      <c r="AD185">
        <f t="shared" si="135"/>
        <v>0</v>
      </c>
      <c r="AE185">
        <f t="shared" si="135"/>
        <v>0</v>
      </c>
      <c r="AF185">
        <f t="shared" si="135"/>
        <v>0</v>
      </c>
      <c r="AG185">
        <f t="shared" ref="AG185:BL185" si="136">AG36</f>
        <v>0</v>
      </c>
      <c r="AH185">
        <f t="shared" si="136"/>
        <v>0</v>
      </c>
      <c r="AI185">
        <f t="shared" si="136"/>
        <v>0</v>
      </c>
      <c r="AJ185">
        <f t="shared" si="136"/>
        <v>0</v>
      </c>
      <c r="AK185">
        <f t="shared" si="136"/>
        <v>0</v>
      </c>
      <c r="AL185">
        <f t="shared" si="136"/>
        <v>0</v>
      </c>
      <c r="AM185">
        <f t="shared" si="136"/>
        <v>0</v>
      </c>
      <c r="AN185">
        <f t="shared" si="136"/>
        <v>0</v>
      </c>
      <c r="AO185">
        <f t="shared" si="136"/>
        <v>0</v>
      </c>
      <c r="AP185">
        <f t="shared" si="136"/>
        <v>0</v>
      </c>
      <c r="AQ185">
        <f t="shared" si="136"/>
        <v>0</v>
      </c>
      <c r="AR185">
        <f t="shared" si="136"/>
        <v>0</v>
      </c>
      <c r="AS185">
        <f t="shared" si="136"/>
        <v>0</v>
      </c>
      <c r="AT185">
        <f t="shared" si="136"/>
        <v>0</v>
      </c>
      <c r="AU185">
        <f t="shared" si="136"/>
        <v>0</v>
      </c>
      <c r="AV185">
        <f t="shared" si="136"/>
        <v>0</v>
      </c>
      <c r="AW185">
        <f t="shared" si="136"/>
        <v>0</v>
      </c>
      <c r="AX185">
        <f t="shared" si="136"/>
        <v>0</v>
      </c>
      <c r="AY185">
        <f t="shared" si="136"/>
        <v>0</v>
      </c>
      <c r="AZ185">
        <f t="shared" si="136"/>
        <v>0</v>
      </c>
      <c r="BA185">
        <f t="shared" si="136"/>
        <v>0</v>
      </c>
      <c r="BB185">
        <f t="shared" si="136"/>
        <v>0</v>
      </c>
      <c r="BC185">
        <f t="shared" si="136"/>
        <v>0</v>
      </c>
      <c r="BD185">
        <f t="shared" si="136"/>
        <v>0</v>
      </c>
      <c r="BE185">
        <f t="shared" si="136"/>
        <v>0</v>
      </c>
      <c r="BF185">
        <f t="shared" si="136"/>
        <v>0</v>
      </c>
      <c r="BG185">
        <f t="shared" si="136"/>
        <v>0</v>
      </c>
      <c r="BH185">
        <f t="shared" si="136"/>
        <v>0</v>
      </c>
      <c r="BI185">
        <f t="shared" si="136"/>
        <v>0</v>
      </c>
      <c r="BJ185">
        <f t="shared" si="136"/>
        <v>0</v>
      </c>
      <c r="BK185">
        <f t="shared" si="136"/>
        <v>0</v>
      </c>
      <c r="BL185">
        <f t="shared" si="136"/>
        <v>0</v>
      </c>
      <c r="BM185">
        <f t="shared" ref="BM185:CR185" si="137">BM36</f>
        <v>0</v>
      </c>
      <c r="BN185">
        <f t="shared" si="137"/>
        <v>0</v>
      </c>
      <c r="BO185">
        <f t="shared" si="137"/>
        <v>0</v>
      </c>
      <c r="BP185">
        <f t="shared" si="137"/>
        <v>0</v>
      </c>
      <c r="BQ185">
        <f t="shared" si="137"/>
        <v>0</v>
      </c>
      <c r="BR185">
        <f t="shared" si="137"/>
        <v>0</v>
      </c>
      <c r="BS185">
        <f t="shared" si="137"/>
        <v>0</v>
      </c>
      <c r="BT185">
        <f t="shared" si="137"/>
        <v>0</v>
      </c>
      <c r="BU185">
        <f t="shared" si="137"/>
        <v>0</v>
      </c>
      <c r="BV185">
        <f t="shared" si="137"/>
        <v>0</v>
      </c>
      <c r="BW185">
        <f t="shared" si="137"/>
        <v>0</v>
      </c>
      <c r="BX185">
        <f t="shared" si="137"/>
        <v>0</v>
      </c>
      <c r="BY185">
        <f t="shared" si="137"/>
        <v>0</v>
      </c>
      <c r="BZ185">
        <f t="shared" si="137"/>
        <v>0</v>
      </c>
      <c r="CA185">
        <f t="shared" si="137"/>
        <v>0</v>
      </c>
      <c r="CB185">
        <f t="shared" si="137"/>
        <v>0</v>
      </c>
      <c r="CC185">
        <f t="shared" si="137"/>
        <v>0</v>
      </c>
      <c r="CD185">
        <f t="shared" si="137"/>
        <v>0</v>
      </c>
      <c r="CE185">
        <f t="shared" si="137"/>
        <v>0</v>
      </c>
      <c r="CF185">
        <f t="shared" si="137"/>
        <v>0</v>
      </c>
      <c r="CG185">
        <f t="shared" si="137"/>
        <v>0</v>
      </c>
      <c r="CH185">
        <f t="shared" si="137"/>
        <v>0</v>
      </c>
      <c r="CI185">
        <f t="shared" si="137"/>
        <v>0</v>
      </c>
      <c r="CJ185">
        <f t="shared" si="137"/>
        <v>0</v>
      </c>
      <c r="CK185">
        <f t="shared" si="137"/>
        <v>0</v>
      </c>
      <c r="CL185">
        <f t="shared" si="137"/>
        <v>0</v>
      </c>
      <c r="CM185">
        <f t="shared" si="137"/>
        <v>0</v>
      </c>
      <c r="CN185">
        <f t="shared" si="137"/>
        <v>0</v>
      </c>
      <c r="CO185">
        <f t="shared" si="137"/>
        <v>0</v>
      </c>
      <c r="CP185">
        <f t="shared" si="137"/>
        <v>0</v>
      </c>
      <c r="CQ185">
        <f t="shared" si="137"/>
        <v>0</v>
      </c>
      <c r="CR185">
        <f t="shared" si="137"/>
        <v>0</v>
      </c>
      <c r="CS185">
        <f t="shared" ref="CS185:DH185" si="138">CS36</f>
        <v>0</v>
      </c>
      <c r="CT185">
        <f t="shared" si="138"/>
        <v>0</v>
      </c>
      <c r="CU185">
        <f t="shared" si="138"/>
        <v>0</v>
      </c>
      <c r="CV185">
        <f t="shared" si="138"/>
        <v>0</v>
      </c>
      <c r="CW185">
        <f t="shared" si="138"/>
        <v>0</v>
      </c>
      <c r="CX185">
        <f t="shared" si="138"/>
        <v>0</v>
      </c>
      <c r="CY185">
        <f t="shared" si="138"/>
        <v>0</v>
      </c>
      <c r="CZ185">
        <f t="shared" si="138"/>
        <v>0</v>
      </c>
      <c r="DA185">
        <f t="shared" si="138"/>
        <v>0</v>
      </c>
      <c r="DB185">
        <f t="shared" si="138"/>
        <v>0</v>
      </c>
      <c r="DC185">
        <f t="shared" si="138"/>
        <v>0</v>
      </c>
      <c r="DD185">
        <f t="shared" si="138"/>
        <v>0</v>
      </c>
      <c r="DE185">
        <f t="shared" si="138"/>
        <v>867</v>
      </c>
      <c r="DF185" t="str">
        <f t="shared" si="138"/>
        <v>Fondo Rotatorio de Fomento Productivo Regional</v>
      </c>
      <c r="DG185">
        <f t="shared" si="138"/>
        <v>11437366.58</v>
      </c>
      <c r="DH185">
        <f t="shared" si="138"/>
        <v>0</v>
      </c>
    </row>
    <row r="186" spans="1:112">
      <c r="A186">
        <f t="shared" ref="A186:AF186" si="139">A37</f>
        <v>234</v>
      </c>
      <c r="B186" t="str">
        <f t="shared" si="139"/>
        <v xml:space="preserve">Servicio Geológico Minero </v>
      </c>
      <c r="C186">
        <f t="shared" si="139"/>
        <v>0</v>
      </c>
      <c r="D186">
        <f t="shared" si="139"/>
        <v>0</v>
      </c>
      <c r="E186">
        <f t="shared" si="139"/>
        <v>0</v>
      </c>
      <c r="F186">
        <f t="shared" si="139"/>
        <v>0</v>
      </c>
      <c r="G186">
        <f t="shared" si="139"/>
        <v>0</v>
      </c>
      <c r="H186">
        <f t="shared" si="139"/>
        <v>21042.91</v>
      </c>
      <c r="I186">
        <f t="shared" si="139"/>
        <v>0</v>
      </c>
      <c r="J186">
        <f t="shared" si="139"/>
        <v>0</v>
      </c>
      <c r="K186">
        <f t="shared" si="139"/>
        <v>0</v>
      </c>
      <c r="L186">
        <f t="shared" si="139"/>
        <v>1580.2</v>
      </c>
      <c r="M186">
        <f t="shared" si="139"/>
        <v>0</v>
      </c>
      <c r="N186">
        <f t="shared" si="139"/>
        <v>0</v>
      </c>
      <c r="O186">
        <f t="shared" si="139"/>
        <v>0</v>
      </c>
      <c r="P186">
        <f t="shared" si="139"/>
        <v>0</v>
      </c>
      <c r="Q186">
        <f t="shared" si="139"/>
        <v>0</v>
      </c>
      <c r="R186">
        <f t="shared" si="139"/>
        <v>0</v>
      </c>
      <c r="S186">
        <f t="shared" si="139"/>
        <v>0</v>
      </c>
      <c r="T186">
        <f t="shared" si="139"/>
        <v>0</v>
      </c>
      <c r="U186">
        <f t="shared" si="139"/>
        <v>0</v>
      </c>
      <c r="V186">
        <f t="shared" si="139"/>
        <v>0</v>
      </c>
      <c r="W186">
        <f t="shared" si="139"/>
        <v>0</v>
      </c>
      <c r="X186">
        <f t="shared" si="139"/>
        <v>0</v>
      </c>
      <c r="Y186">
        <f t="shared" si="139"/>
        <v>0</v>
      </c>
      <c r="Z186">
        <f t="shared" si="139"/>
        <v>0</v>
      </c>
      <c r="AA186">
        <f t="shared" si="139"/>
        <v>0</v>
      </c>
      <c r="AB186">
        <f t="shared" si="139"/>
        <v>0</v>
      </c>
      <c r="AC186">
        <f t="shared" si="139"/>
        <v>0</v>
      </c>
      <c r="AD186">
        <f t="shared" si="139"/>
        <v>0</v>
      </c>
      <c r="AE186">
        <f t="shared" si="139"/>
        <v>0</v>
      </c>
      <c r="AF186">
        <f t="shared" si="139"/>
        <v>0</v>
      </c>
      <c r="AG186">
        <f t="shared" ref="AG186:BL186" si="140">AG37</f>
        <v>0</v>
      </c>
      <c r="AH186">
        <f t="shared" si="140"/>
        <v>0</v>
      </c>
      <c r="AI186">
        <f t="shared" si="140"/>
        <v>0</v>
      </c>
      <c r="AJ186">
        <f t="shared" si="140"/>
        <v>0</v>
      </c>
      <c r="AK186">
        <f t="shared" si="140"/>
        <v>0</v>
      </c>
      <c r="AL186">
        <f t="shared" si="140"/>
        <v>0</v>
      </c>
      <c r="AM186">
        <f t="shared" si="140"/>
        <v>0</v>
      </c>
      <c r="AN186">
        <f t="shared" si="140"/>
        <v>0</v>
      </c>
      <c r="AO186">
        <f t="shared" si="140"/>
        <v>0</v>
      </c>
      <c r="AP186">
        <f t="shared" si="140"/>
        <v>0</v>
      </c>
      <c r="AQ186">
        <f t="shared" si="140"/>
        <v>0</v>
      </c>
      <c r="AR186">
        <f t="shared" si="140"/>
        <v>0</v>
      </c>
      <c r="AS186">
        <f t="shared" si="140"/>
        <v>0</v>
      </c>
      <c r="AT186">
        <f t="shared" si="140"/>
        <v>0</v>
      </c>
      <c r="AU186">
        <f t="shared" si="140"/>
        <v>0</v>
      </c>
      <c r="AV186">
        <f t="shared" si="140"/>
        <v>0</v>
      </c>
      <c r="AW186">
        <f t="shared" si="140"/>
        <v>0</v>
      </c>
      <c r="AX186">
        <f t="shared" si="140"/>
        <v>0</v>
      </c>
      <c r="AY186">
        <f t="shared" si="140"/>
        <v>0</v>
      </c>
      <c r="AZ186">
        <f t="shared" si="140"/>
        <v>0</v>
      </c>
      <c r="BA186">
        <f t="shared" si="140"/>
        <v>0</v>
      </c>
      <c r="BB186">
        <f t="shared" si="140"/>
        <v>0</v>
      </c>
      <c r="BC186">
        <f t="shared" si="140"/>
        <v>0</v>
      </c>
      <c r="BD186">
        <f t="shared" si="140"/>
        <v>0</v>
      </c>
      <c r="BE186">
        <f t="shared" si="140"/>
        <v>0</v>
      </c>
      <c r="BF186">
        <f t="shared" si="140"/>
        <v>0</v>
      </c>
      <c r="BG186">
        <f t="shared" si="140"/>
        <v>0</v>
      </c>
      <c r="BH186">
        <f t="shared" si="140"/>
        <v>0</v>
      </c>
      <c r="BI186">
        <f t="shared" si="140"/>
        <v>0</v>
      </c>
      <c r="BJ186">
        <f t="shared" si="140"/>
        <v>0</v>
      </c>
      <c r="BK186">
        <f t="shared" si="140"/>
        <v>0</v>
      </c>
      <c r="BL186">
        <f t="shared" si="140"/>
        <v>0</v>
      </c>
      <c r="BM186">
        <f t="shared" ref="BM186:CR186" si="141">BM37</f>
        <v>0</v>
      </c>
      <c r="BN186">
        <f t="shared" si="141"/>
        <v>0</v>
      </c>
      <c r="BO186">
        <f t="shared" si="141"/>
        <v>0</v>
      </c>
      <c r="BP186">
        <f t="shared" si="141"/>
        <v>0</v>
      </c>
      <c r="BQ186">
        <f t="shared" si="141"/>
        <v>0</v>
      </c>
      <c r="BR186">
        <f t="shared" si="141"/>
        <v>0</v>
      </c>
      <c r="BS186">
        <f t="shared" si="141"/>
        <v>0</v>
      </c>
      <c r="BT186">
        <f t="shared" si="141"/>
        <v>0</v>
      </c>
      <c r="BU186">
        <f t="shared" si="141"/>
        <v>0</v>
      </c>
      <c r="BV186">
        <f t="shared" si="141"/>
        <v>0</v>
      </c>
      <c r="BW186">
        <f t="shared" si="141"/>
        <v>0</v>
      </c>
      <c r="BX186">
        <f t="shared" si="141"/>
        <v>0</v>
      </c>
      <c r="BY186">
        <f t="shared" si="141"/>
        <v>0</v>
      </c>
      <c r="BZ186">
        <f t="shared" si="141"/>
        <v>0</v>
      </c>
      <c r="CA186">
        <f t="shared" si="141"/>
        <v>0</v>
      </c>
      <c r="CB186">
        <f t="shared" si="141"/>
        <v>0</v>
      </c>
      <c r="CC186">
        <f t="shared" si="141"/>
        <v>0</v>
      </c>
      <c r="CD186">
        <f t="shared" si="141"/>
        <v>0</v>
      </c>
      <c r="CE186">
        <f t="shared" si="141"/>
        <v>0</v>
      </c>
      <c r="CF186">
        <f t="shared" si="141"/>
        <v>0</v>
      </c>
      <c r="CG186">
        <f t="shared" si="141"/>
        <v>0</v>
      </c>
      <c r="CH186">
        <f t="shared" si="141"/>
        <v>0</v>
      </c>
      <c r="CI186">
        <f t="shared" si="141"/>
        <v>0</v>
      </c>
      <c r="CJ186">
        <f t="shared" si="141"/>
        <v>0</v>
      </c>
      <c r="CK186">
        <f t="shared" si="141"/>
        <v>0</v>
      </c>
      <c r="CL186">
        <f t="shared" si="141"/>
        <v>0</v>
      </c>
      <c r="CM186">
        <f t="shared" si="141"/>
        <v>0</v>
      </c>
      <c r="CN186">
        <f t="shared" si="141"/>
        <v>0</v>
      </c>
      <c r="CO186">
        <f t="shared" si="141"/>
        <v>0</v>
      </c>
      <c r="CP186">
        <f t="shared" si="141"/>
        <v>0</v>
      </c>
      <c r="CQ186">
        <f t="shared" si="141"/>
        <v>0</v>
      </c>
      <c r="CR186">
        <f t="shared" si="141"/>
        <v>0</v>
      </c>
      <c r="CS186">
        <f t="shared" ref="CS186:DH186" si="142">CS37</f>
        <v>0</v>
      </c>
      <c r="CT186">
        <f t="shared" si="142"/>
        <v>0</v>
      </c>
      <c r="CU186">
        <f t="shared" si="142"/>
        <v>0</v>
      </c>
      <c r="CV186">
        <f t="shared" si="142"/>
        <v>0</v>
      </c>
      <c r="CW186">
        <f t="shared" si="142"/>
        <v>0</v>
      </c>
      <c r="CX186">
        <f t="shared" si="142"/>
        <v>0</v>
      </c>
      <c r="CY186">
        <f t="shared" si="142"/>
        <v>0</v>
      </c>
      <c r="CZ186">
        <f t="shared" si="142"/>
        <v>0</v>
      </c>
      <c r="DA186">
        <f t="shared" si="142"/>
        <v>0</v>
      </c>
      <c r="DB186">
        <f t="shared" si="142"/>
        <v>0</v>
      </c>
      <c r="DC186">
        <f t="shared" si="142"/>
        <v>0</v>
      </c>
      <c r="DD186">
        <f t="shared" si="142"/>
        <v>0</v>
      </c>
      <c r="DE186">
        <f t="shared" si="142"/>
        <v>25</v>
      </c>
      <c r="DF186" t="str">
        <f t="shared" si="142"/>
        <v>Ministerio de la Presidencia</v>
      </c>
      <c r="DG186">
        <f t="shared" si="142"/>
        <v>5025</v>
      </c>
      <c r="DH186">
        <f t="shared" si="142"/>
        <v>0</v>
      </c>
    </row>
    <row r="187" spans="1:112">
      <c r="A187">
        <f t="shared" ref="A187:AF187" si="143">A38</f>
        <v>254</v>
      </c>
      <c r="B187" t="str">
        <f t="shared" si="143"/>
        <v>Instituto del Seguro Agrario</v>
      </c>
      <c r="C187">
        <f t="shared" si="143"/>
        <v>0</v>
      </c>
      <c r="D187">
        <f t="shared" si="143"/>
        <v>0</v>
      </c>
      <c r="E187">
        <f t="shared" si="143"/>
        <v>0</v>
      </c>
      <c r="F187">
        <f t="shared" si="143"/>
        <v>0</v>
      </c>
      <c r="G187">
        <f t="shared" si="143"/>
        <v>0</v>
      </c>
      <c r="H187">
        <f t="shared" si="143"/>
        <v>3397092</v>
      </c>
      <c r="I187">
        <f t="shared" si="143"/>
        <v>0</v>
      </c>
      <c r="J187">
        <f t="shared" si="143"/>
        <v>0</v>
      </c>
      <c r="K187">
        <f t="shared" si="143"/>
        <v>0</v>
      </c>
      <c r="L187">
        <f t="shared" si="143"/>
        <v>0</v>
      </c>
      <c r="M187">
        <f t="shared" si="143"/>
        <v>0</v>
      </c>
      <c r="N187">
        <f t="shared" si="143"/>
        <v>0</v>
      </c>
      <c r="O187">
        <f t="shared" si="143"/>
        <v>0</v>
      </c>
      <c r="P187">
        <f t="shared" si="143"/>
        <v>0</v>
      </c>
      <c r="Q187">
        <f t="shared" si="143"/>
        <v>0</v>
      </c>
      <c r="R187">
        <f t="shared" si="143"/>
        <v>0</v>
      </c>
      <c r="S187">
        <f t="shared" si="143"/>
        <v>0</v>
      </c>
      <c r="T187">
        <f t="shared" si="143"/>
        <v>0</v>
      </c>
      <c r="U187">
        <f t="shared" si="143"/>
        <v>0</v>
      </c>
      <c r="V187">
        <f t="shared" si="143"/>
        <v>0</v>
      </c>
      <c r="W187">
        <f t="shared" si="143"/>
        <v>0</v>
      </c>
      <c r="X187">
        <f t="shared" si="143"/>
        <v>0</v>
      </c>
      <c r="Y187">
        <f t="shared" si="143"/>
        <v>0</v>
      </c>
      <c r="Z187">
        <f t="shared" si="143"/>
        <v>0</v>
      </c>
      <c r="AA187">
        <f t="shared" si="143"/>
        <v>0</v>
      </c>
      <c r="AB187">
        <f t="shared" si="143"/>
        <v>0</v>
      </c>
      <c r="AC187">
        <f t="shared" si="143"/>
        <v>0</v>
      </c>
      <c r="AD187">
        <f t="shared" si="143"/>
        <v>0</v>
      </c>
      <c r="AE187">
        <f t="shared" si="143"/>
        <v>0</v>
      </c>
      <c r="AF187">
        <f t="shared" si="143"/>
        <v>0</v>
      </c>
      <c r="AG187">
        <f t="shared" ref="AG187:BL187" si="144">AG38</f>
        <v>0</v>
      </c>
      <c r="AH187">
        <f t="shared" si="144"/>
        <v>0</v>
      </c>
      <c r="AI187">
        <f t="shared" si="144"/>
        <v>0</v>
      </c>
      <c r="AJ187">
        <f t="shared" si="144"/>
        <v>0</v>
      </c>
      <c r="AK187">
        <f t="shared" si="144"/>
        <v>0</v>
      </c>
      <c r="AL187">
        <f t="shared" si="144"/>
        <v>0</v>
      </c>
      <c r="AM187">
        <f t="shared" si="144"/>
        <v>0</v>
      </c>
      <c r="AN187">
        <f t="shared" si="144"/>
        <v>0</v>
      </c>
      <c r="AO187">
        <f t="shared" si="144"/>
        <v>0</v>
      </c>
      <c r="AP187">
        <f t="shared" si="144"/>
        <v>0</v>
      </c>
      <c r="AQ187">
        <f t="shared" si="144"/>
        <v>0</v>
      </c>
      <c r="AR187">
        <f t="shared" si="144"/>
        <v>0</v>
      </c>
      <c r="AS187">
        <f t="shared" si="144"/>
        <v>0</v>
      </c>
      <c r="AT187">
        <f t="shared" si="144"/>
        <v>0</v>
      </c>
      <c r="AU187">
        <f t="shared" si="144"/>
        <v>0</v>
      </c>
      <c r="AV187">
        <f t="shared" si="144"/>
        <v>0</v>
      </c>
      <c r="AW187">
        <f t="shared" si="144"/>
        <v>0</v>
      </c>
      <c r="AX187">
        <f t="shared" si="144"/>
        <v>0</v>
      </c>
      <c r="AY187">
        <f t="shared" si="144"/>
        <v>0</v>
      </c>
      <c r="AZ187">
        <f t="shared" si="144"/>
        <v>0</v>
      </c>
      <c r="BA187">
        <f t="shared" si="144"/>
        <v>0</v>
      </c>
      <c r="BB187">
        <f t="shared" si="144"/>
        <v>0</v>
      </c>
      <c r="BC187">
        <f t="shared" si="144"/>
        <v>0</v>
      </c>
      <c r="BD187">
        <f t="shared" si="144"/>
        <v>0</v>
      </c>
      <c r="BE187">
        <f t="shared" si="144"/>
        <v>0</v>
      </c>
      <c r="BF187">
        <f t="shared" si="144"/>
        <v>0</v>
      </c>
      <c r="BG187">
        <f t="shared" si="144"/>
        <v>0</v>
      </c>
      <c r="BH187">
        <f t="shared" si="144"/>
        <v>0</v>
      </c>
      <c r="BI187">
        <f t="shared" si="144"/>
        <v>0</v>
      </c>
      <c r="BJ187">
        <f t="shared" si="144"/>
        <v>0</v>
      </c>
      <c r="BK187">
        <f t="shared" si="144"/>
        <v>0</v>
      </c>
      <c r="BL187">
        <f t="shared" si="144"/>
        <v>0</v>
      </c>
      <c r="BM187">
        <f t="shared" ref="BM187:CR187" si="145">BM38</f>
        <v>0</v>
      </c>
      <c r="BN187">
        <f t="shared" si="145"/>
        <v>0</v>
      </c>
      <c r="BO187">
        <f t="shared" si="145"/>
        <v>0</v>
      </c>
      <c r="BP187">
        <f t="shared" si="145"/>
        <v>0</v>
      </c>
      <c r="BQ187">
        <f t="shared" si="145"/>
        <v>0</v>
      </c>
      <c r="BR187">
        <f t="shared" si="145"/>
        <v>0</v>
      </c>
      <c r="BS187">
        <f t="shared" si="145"/>
        <v>0</v>
      </c>
      <c r="BT187">
        <f t="shared" si="145"/>
        <v>0</v>
      </c>
      <c r="BU187">
        <f t="shared" si="145"/>
        <v>0</v>
      </c>
      <c r="BV187">
        <f t="shared" si="145"/>
        <v>0</v>
      </c>
      <c r="BW187">
        <f t="shared" si="145"/>
        <v>0</v>
      </c>
      <c r="BX187">
        <f t="shared" si="145"/>
        <v>0</v>
      </c>
      <c r="BY187">
        <f t="shared" si="145"/>
        <v>0</v>
      </c>
      <c r="BZ187">
        <f t="shared" si="145"/>
        <v>0</v>
      </c>
      <c r="CA187">
        <f t="shared" si="145"/>
        <v>0</v>
      </c>
      <c r="CB187">
        <f t="shared" si="145"/>
        <v>0</v>
      </c>
      <c r="CC187">
        <f t="shared" si="145"/>
        <v>0</v>
      </c>
      <c r="CD187">
        <f t="shared" si="145"/>
        <v>0</v>
      </c>
      <c r="CE187">
        <f t="shared" si="145"/>
        <v>0</v>
      </c>
      <c r="CF187">
        <f t="shared" si="145"/>
        <v>0</v>
      </c>
      <c r="CG187">
        <f t="shared" si="145"/>
        <v>0</v>
      </c>
      <c r="CH187">
        <f t="shared" si="145"/>
        <v>0</v>
      </c>
      <c r="CI187">
        <f t="shared" si="145"/>
        <v>0</v>
      </c>
      <c r="CJ187">
        <f t="shared" si="145"/>
        <v>0</v>
      </c>
      <c r="CK187">
        <f t="shared" si="145"/>
        <v>0</v>
      </c>
      <c r="CL187">
        <f t="shared" si="145"/>
        <v>0</v>
      </c>
      <c r="CM187">
        <f t="shared" si="145"/>
        <v>0</v>
      </c>
      <c r="CN187">
        <f t="shared" si="145"/>
        <v>0</v>
      </c>
      <c r="CO187">
        <f t="shared" si="145"/>
        <v>0</v>
      </c>
      <c r="CP187">
        <f t="shared" si="145"/>
        <v>0</v>
      </c>
      <c r="CQ187">
        <f t="shared" si="145"/>
        <v>0</v>
      </c>
      <c r="CR187">
        <f t="shared" si="145"/>
        <v>0</v>
      </c>
      <c r="CS187">
        <f t="shared" ref="CS187:DH187" si="146">CS38</f>
        <v>0</v>
      </c>
      <c r="CT187">
        <f t="shared" si="146"/>
        <v>0</v>
      </c>
      <c r="CU187">
        <f t="shared" si="146"/>
        <v>0</v>
      </c>
      <c r="CV187">
        <f t="shared" si="146"/>
        <v>0</v>
      </c>
      <c r="CW187">
        <f t="shared" si="146"/>
        <v>0</v>
      </c>
      <c r="CX187">
        <f t="shared" si="146"/>
        <v>0</v>
      </c>
      <c r="CY187">
        <f t="shared" si="146"/>
        <v>0</v>
      </c>
      <c r="CZ187">
        <f t="shared" si="146"/>
        <v>0</v>
      </c>
      <c r="DA187">
        <f t="shared" si="146"/>
        <v>0</v>
      </c>
      <c r="DB187">
        <f t="shared" si="146"/>
        <v>0</v>
      </c>
      <c r="DC187">
        <f t="shared" si="146"/>
        <v>0</v>
      </c>
      <c r="DD187">
        <f t="shared" si="146"/>
        <v>0</v>
      </c>
      <c r="DE187">
        <f t="shared" si="146"/>
        <v>76</v>
      </c>
      <c r="DF187" t="str">
        <f t="shared" si="146"/>
        <v>Ministerio de Minería y Metalurgia</v>
      </c>
      <c r="DG187">
        <f t="shared" si="146"/>
        <v>916.84</v>
      </c>
      <c r="DH187">
        <f t="shared" si="146"/>
        <v>0</v>
      </c>
    </row>
    <row r="188" spans="1:112">
      <c r="A188">
        <f t="shared" ref="A188:AF188" si="147">A39</f>
        <v>266</v>
      </c>
      <c r="B188" t="str">
        <f t="shared" si="147"/>
        <v>Direc. Dptal. de Educación La Paz</v>
      </c>
      <c r="C188">
        <f t="shared" si="147"/>
        <v>0</v>
      </c>
      <c r="D188">
        <f t="shared" si="147"/>
        <v>14146</v>
      </c>
      <c r="E188">
        <f t="shared" si="147"/>
        <v>0</v>
      </c>
      <c r="F188">
        <f t="shared" si="147"/>
        <v>9515.5499999999993</v>
      </c>
      <c r="G188">
        <f t="shared" si="147"/>
        <v>0</v>
      </c>
      <c r="H188">
        <f t="shared" si="147"/>
        <v>9679.44</v>
      </c>
      <c r="I188">
        <f t="shared" si="147"/>
        <v>0</v>
      </c>
      <c r="J188">
        <f t="shared" si="147"/>
        <v>0</v>
      </c>
      <c r="K188">
        <f t="shared" si="147"/>
        <v>0</v>
      </c>
      <c r="L188">
        <f t="shared" si="147"/>
        <v>0</v>
      </c>
      <c r="M188">
        <f t="shared" si="147"/>
        <v>0</v>
      </c>
      <c r="N188">
        <f t="shared" si="147"/>
        <v>0</v>
      </c>
      <c r="O188">
        <f t="shared" si="147"/>
        <v>0</v>
      </c>
      <c r="P188">
        <f t="shared" si="147"/>
        <v>0</v>
      </c>
      <c r="Q188">
        <f t="shared" si="147"/>
        <v>0</v>
      </c>
      <c r="R188">
        <f t="shared" si="147"/>
        <v>0</v>
      </c>
      <c r="S188">
        <f t="shared" si="147"/>
        <v>0</v>
      </c>
      <c r="T188">
        <f t="shared" si="147"/>
        <v>0</v>
      </c>
      <c r="U188">
        <f t="shared" si="147"/>
        <v>0</v>
      </c>
      <c r="V188">
        <f t="shared" si="147"/>
        <v>0</v>
      </c>
      <c r="W188">
        <f t="shared" si="147"/>
        <v>0</v>
      </c>
      <c r="X188">
        <f t="shared" si="147"/>
        <v>0</v>
      </c>
      <c r="Y188">
        <f t="shared" si="147"/>
        <v>0</v>
      </c>
      <c r="Z188">
        <f t="shared" si="147"/>
        <v>0</v>
      </c>
      <c r="AA188">
        <f t="shared" si="147"/>
        <v>0</v>
      </c>
      <c r="AB188">
        <f t="shared" si="147"/>
        <v>0</v>
      </c>
      <c r="AC188">
        <f t="shared" si="147"/>
        <v>0</v>
      </c>
      <c r="AD188">
        <f t="shared" si="147"/>
        <v>0</v>
      </c>
      <c r="AE188">
        <f t="shared" si="147"/>
        <v>0</v>
      </c>
      <c r="AF188">
        <f t="shared" si="147"/>
        <v>0</v>
      </c>
      <c r="AG188">
        <f t="shared" ref="AG188:BL188" si="148">AG39</f>
        <v>0</v>
      </c>
      <c r="AH188">
        <f t="shared" si="148"/>
        <v>0</v>
      </c>
      <c r="AI188">
        <f t="shared" si="148"/>
        <v>0</v>
      </c>
      <c r="AJ188">
        <f t="shared" si="148"/>
        <v>0</v>
      </c>
      <c r="AK188">
        <f t="shared" si="148"/>
        <v>0</v>
      </c>
      <c r="AL188">
        <f t="shared" si="148"/>
        <v>0</v>
      </c>
      <c r="AM188">
        <f t="shared" si="148"/>
        <v>0</v>
      </c>
      <c r="AN188">
        <f t="shared" si="148"/>
        <v>0</v>
      </c>
      <c r="AO188">
        <f t="shared" si="148"/>
        <v>0</v>
      </c>
      <c r="AP188">
        <f t="shared" si="148"/>
        <v>0</v>
      </c>
      <c r="AQ188">
        <f t="shared" si="148"/>
        <v>0</v>
      </c>
      <c r="AR188">
        <f t="shared" si="148"/>
        <v>0</v>
      </c>
      <c r="AS188">
        <f t="shared" si="148"/>
        <v>0</v>
      </c>
      <c r="AT188">
        <f t="shared" si="148"/>
        <v>0</v>
      </c>
      <c r="AU188">
        <f t="shared" si="148"/>
        <v>0</v>
      </c>
      <c r="AV188">
        <f t="shared" si="148"/>
        <v>0</v>
      </c>
      <c r="AW188">
        <f t="shared" si="148"/>
        <v>0</v>
      </c>
      <c r="AX188">
        <f t="shared" si="148"/>
        <v>0</v>
      </c>
      <c r="AY188">
        <f t="shared" si="148"/>
        <v>0</v>
      </c>
      <c r="AZ188">
        <f t="shared" si="148"/>
        <v>0</v>
      </c>
      <c r="BA188">
        <f t="shared" si="148"/>
        <v>0</v>
      </c>
      <c r="BB188">
        <f t="shared" si="148"/>
        <v>0</v>
      </c>
      <c r="BC188">
        <f t="shared" si="148"/>
        <v>0</v>
      </c>
      <c r="BD188">
        <f t="shared" si="148"/>
        <v>0</v>
      </c>
      <c r="BE188">
        <f t="shared" si="148"/>
        <v>0</v>
      </c>
      <c r="BF188">
        <f t="shared" si="148"/>
        <v>0</v>
      </c>
      <c r="BG188">
        <f t="shared" si="148"/>
        <v>0</v>
      </c>
      <c r="BH188">
        <f t="shared" si="148"/>
        <v>0</v>
      </c>
      <c r="BI188">
        <f t="shared" si="148"/>
        <v>0</v>
      </c>
      <c r="BJ188">
        <f t="shared" si="148"/>
        <v>0</v>
      </c>
      <c r="BK188">
        <f t="shared" si="148"/>
        <v>0</v>
      </c>
      <c r="BL188">
        <f t="shared" si="148"/>
        <v>0</v>
      </c>
      <c r="BM188">
        <f t="shared" ref="BM188:CR188" si="149">BM39</f>
        <v>0</v>
      </c>
      <c r="BN188">
        <f t="shared" si="149"/>
        <v>0</v>
      </c>
      <c r="BO188">
        <f t="shared" si="149"/>
        <v>0</v>
      </c>
      <c r="BP188">
        <f t="shared" si="149"/>
        <v>0</v>
      </c>
      <c r="BQ188">
        <f t="shared" si="149"/>
        <v>0</v>
      </c>
      <c r="BR188">
        <f t="shared" si="149"/>
        <v>0</v>
      </c>
      <c r="BS188">
        <f t="shared" si="149"/>
        <v>0</v>
      </c>
      <c r="BT188">
        <f t="shared" si="149"/>
        <v>0</v>
      </c>
      <c r="BU188">
        <f t="shared" si="149"/>
        <v>0</v>
      </c>
      <c r="BV188">
        <f t="shared" si="149"/>
        <v>0</v>
      </c>
      <c r="BW188">
        <f t="shared" si="149"/>
        <v>0</v>
      </c>
      <c r="BX188">
        <f t="shared" si="149"/>
        <v>0</v>
      </c>
      <c r="BY188">
        <f t="shared" si="149"/>
        <v>0</v>
      </c>
      <c r="BZ188">
        <f t="shared" si="149"/>
        <v>0</v>
      </c>
      <c r="CA188">
        <f t="shared" si="149"/>
        <v>0</v>
      </c>
      <c r="CB188">
        <f t="shared" si="149"/>
        <v>0</v>
      </c>
      <c r="CC188">
        <f t="shared" si="149"/>
        <v>0</v>
      </c>
      <c r="CD188">
        <f t="shared" si="149"/>
        <v>0</v>
      </c>
      <c r="CE188">
        <f t="shared" si="149"/>
        <v>0</v>
      </c>
      <c r="CF188">
        <f t="shared" si="149"/>
        <v>0</v>
      </c>
      <c r="CG188">
        <f t="shared" si="149"/>
        <v>0</v>
      </c>
      <c r="CH188">
        <f t="shared" si="149"/>
        <v>0</v>
      </c>
      <c r="CI188">
        <f t="shared" si="149"/>
        <v>0</v>
      </c>
      <c r="CJ188">
        <f t="shared" si="149"/>
        <v>0</v>
      </c>
      <c r="CK188">
        <f t="shared" si="149"/>
        <v>0</v>
      </c>
      <c r="CL188">
        <f t="shared" si="149"/>
        <v>0</v>
      </c>
      <c r="CM188">
        <f t="shared" si="149"/>
        <v>0</v>
      </c>
      <c r="CN188">
        <f t="shared" si="149"/>
        <v>0</v>
      </c>
      <c r="CO188">
        <f t="shared" si="149"/>
        <v>0</v>
      </c>
      <c r="CP188">
        <f t="shared" si="149"/>
        <v>0</v>
      </c>
      <c r="CQ188">
        <f t="shared" si="149"/>
        <v>0</v>
      </c>
      <c r="CR188">
        <f t="shared" si="149"/>
        <v>0</v>
      </c>
      <c r="CS188">
        <f t="shared" ref="CS188:DH188" si="150">CS39</f>
        <v>0</v>
      </c>
      <c r="CT188">
        <f t="shared" si="150"/>
        <v>0</v>
      </c>
      <c r="CU188">
        <f t="shared" si="150"/>
        <v>0</v>
      </c>
      <c r="CV188">
        <f t="shared" si="150"/>
        <v>0</v>
      </c>
      <c r="CW188">
        <f t="shared" si="150"/>
        <v>0</v>
      </c>
      <c r="CX188">
        <f t="shared" si="150"/>
        <v>0</v>
      </c>
      <c r="CY188">
        <f t="shared" si="150"/>
        <v>0</v>
      </c>
      <c r="CZ188">
        <f t="shared" si="150"/>
        <v>0</v>
      </c>
      <c r="DA188">
        <f t="shared" si="150"/>
        <v>0</v>
      </c>
      <c r="DB188">
        <f t="shared" si="150"/>
        <v>0</v>
      </c>
      <c r="DC188">
        <f t="shared" si="150"/>
        <v>0</v>
      </c>
      <c r="DD188">
        <f t="shared" si="150"/>
        <v>0</v>
      </c>
      <c r="DE188" t="str">
        <f t="shared" si="150"/>
        <v>99 - 02</v>
      </c>
      <c r="DF188" t="str">
        <f t="shared" si="150"/>
        <v>Dirección General de Programación y Operaciones del Tesoro</v>
      </c>
      <c r="DG188">
        <f t="shared" si="150"/>
        <v>712353234.82000005</v>
      </c>
      <c r="DH188">
        <f t="shared" si="150"/>
        <v>0</v>
      </c>
    </row>
    <row r="189" spans="1:112">
      <c r="A189">
        <f t="shared" ref="A189:AF189" si="151">A40</f>
        <v>283</v>
      </c>
      <c r="B189" t="str">
        <f t="shared" si="151"/>
        <v>Aduana Nacional</v>
      </c>
      <c r="C189">
        <f t="shared" si="151"/>
        <v>0</v>
      </c>
      <c r="D189">
        <f t="shared" si="151"/>
        <v>0</v>
      </c>
      <c r="E189">
        <f t="shared" si="151"/>
        <v>0</v>
      </c>
      <c r="F189">
        <f t="shared" si="151"/>
        <v>0</v>
      </c>
      <c r="G189">
        <f t="shared" si="151"/>
        <v>0</v>
      </c>
      <c r="H189">
        <f t="shared" si="151"/>
        <v>257</v>
      </c>
      <c r="I189">
        <f t="shared" si="151"/>
        <v>0</v>
      </c>
      <c r="J189">
        <f t="shared" si="151"/>
        <v>0</v>
      </c>
      <c r="K189">
        <f t="shared" si="151"/>
        <v>0</v>
      </c>
      <c r="L189">
        <f t="shared" si="151"/>
        <v>0</v>
      </c>
      <c r="M189">
        <f t="shared" si="151"/>
        <v>0</v>
      </c>
      <c r="N189">
        <f t="shared" si="151"/>
        <v>0</v>
      </c>
      <c r="O189">
        <f t="shared" si="151"/>
        <v>0</v>
      </c>
      <c r="P189">
        <f t="shared" si="151"/>
        <v>0</v>
      </c>
      <c r="Q189">
        <f t="shared" si="151"/>
        <v>0</v>
      </c>
      <c r="R189">
        <f t="shared" si="151"/>
        <v>0</v>
      </c>
      <c r="S189">
        <f t="shared" si="151"/>
        <v>0</v>
      </c>
      <c r="T189">
        <f t="shared" si="151"/>
        <v>0</v>
      </c>
      <c r="U189">
        <f t="shared" si="151"/>
        <v>0</v>
      </c>
      <c r="V189">
        <f t="shared" si="151"/>
        <v>0</v>
      </c>
      <c r="W189">
        <f t="shared" si="151"/>
        <v>0</v>
      </c>
      <c r="X189">
        <f t="shared" si="151"/>
        <v>0</v>
      </c>
      <c r="Y189">
        <f t="shared" si="151"/>
        <v>0</v>
      </c>
      <c r="Z189">
        <f t="shared" si="151"/>
        <v>0</v>
      </c>
      <c r="AA189">
        <f t="shared" si="151"/>
        <v>0</v>
      </c>
      <c r="AB189">
        <f t="shared" si="151"/>
        <v>0</v>
      </c>
      <c r="AC189">
        <f t="shared" si="151"/>
        <v>0</v>
      </c>
      <c r="AD189">
        <f t="shared" si="151"/>
        <v>0</v>
      </c>
      <c r="AE189">
        <f t="shared" si="151"/>
        <v>0</v>
      </c>
      <c r="AF189">
        <f t="shared" si="151"/>
        <v>0</v>
      </c>
      <c r="AG189">
        <f t="shared" ref="AG189:BL189" si="152">AG40</f>
        <v>0</v>
      </c>
      <c r="AH189">
        <f t="shared" si="152"/>
        <v>0</v>
      </c>
      <c r="AI189">
        <f t="shared" si="152"/>
        <v>0</v>
      </c>
      <c r="AJ189">
        <f t="shared" si="152"/>
        <v>0</v>
      </c>
      <c r="AK189">
        <f t="shared" si="152"/>
        <v>0</v>
      </c>
      <c r="AL189">
        <f t="shared" si="152"/>
        <v>0</v>
      </c>
      <c r="AM189">
        <f t="shared" si="152"/>
        <v>0</v>
      </c>
      <c r="AN189">
        <f t="shared" si="152"/>
        <v>0</v>
      </c>
      <c r="AO189">
        <f t="shared" si="152"/>
        <v>0</v>
      </c>
      <c r="AP189">
        <f t="shared" si="152"/>
        <v>0</v>
      </c>
      <c r="AQ189">
        <f t="shared" si="152"/>
        <v>0</v>
      </c>
      <c r="AR189">
        <f t="shared" si="152"/>
        <v>0</v>
      </c>
      <c r="AS189">
        <f t="shared" si="152"/>
        <v>0</v>
      </c>
      <c r="AT189">
        <f t="shared" si="152"/>
        <v>0</v>
      </c>
      <c r="AU189">
        <f t="shared" si="152"/>
        <v>0</v>
      </c>
      <c r="AV189">
        <f t="shared" si="152"/>
        <v>0</v>
      </c>
      <c r="AW189">
        <f t="shared" si="152"/>
        <v>0</v>
      </c>
      <c r="AX189">
        <f t="shared" si="152"/>
        <v>0</v>
      </c>
      <c r="AY189">
        <f t="shared" si="152"/>
        <v>0</v>
      </c>
      <c r="AZ189">
        <f t="shared" si="152"/>
        <v>0</v>
      </c>
      <c r="BA189">
        <f t="shared" si="152"/>
        <v>0</v>
      </c>
      <c r="BB189">
        <f t="shared" si="152"/>
        <v>0</v>
      </c>
      <c r="BC189">
        <f t="shared" si="152"/>
        <v>0</v>
      </c>
      <c r="BD189">
        <f t="shared" si="152"/>
        <v>0</v>
      </c>
      <c r="BE189">
        <f t="shared" si="152"/>
        <v>0</v>
      </c>
      <c r="BF189">
        <f t="shared" si="152"/>
        <v>0</v>
      </c>
      <c r="BG189">
        <f t="shared" si="152"/>
        <v>0</v>
      </c>
      <c r="BH189">
        <f t="shared" si="152"/>
        <v>0</v>
      </c>
      <c r="BI189">
        <f t="shared" si="152"/>
        <v>0</v>
      </c>
      <c r="BJ189">
        <f t="shared" si="152"/>
        <v>0</v>
      </c>
      <c r="BK189">
        <f t="shared" si="152"/>
        <v>0</v>
      </c>
      <c r="BL189">
        <f t="shared" si="152"/>
        <v>0</v>
      </c>
      <c r="BM189">
        <f t="shared" ref="BM189:CR189" si="153">BM40</f>
        <v>0</v>
      </c>
      <c r="BN189">
        <f t="shared" si="153"/>
        <v>0</v>
      </c>
      <c r="BO189">
        <f t="shared" si="153"/>
        <v>0</v>
      </c>
      <c r="BP189">
        <f t="shared" si="153"/>
        <v>0</v>
      </c>
      <c r="BQ189">
        <f t="shared" si="153"/>
        <v>0</v>
      </c>
      <c r="BR189">
        <f t="shared" si="153"/>
        <v>0</v>
      </c>
      <c r="BS189">
        <f t="shared" si="153"/>
        <v>0</v>
      </c>
      <c r="BT189">
        <f t="shared" si="153"/>
        <v>0</v>
      </c>
      <c r="BU189">
        <f t="shared" si="153"/>
        <v>0</v>
      </c>
      <c r="BV189">
        <f t="shared" si="153"/>
        <v>0</v>
      </c>
      <c r="BW189">
        <f t="shared" si="153"/>
        <v>0</v>
      </c>
      <c r="BX189">
        <f t="shared" si="153"/>
        <v>0</v>
      </c>
      <c r="BY189">
        <f t="shared" si="153"/>
        <v>0</v>
      </c>
      <c r="BZ189">
        <f t="shared" si="153"/>
        <v>0</v>
      </c>
      <c r="CA189">
        <f t="shared" si="153"/>
        <v>0</v>
      </c>
      <c r="CB189">
        <f t="shared" si="153"/>
        <v>0</v>
      </c>
      <c r="CC189">
        <f t="shared" si="153"/>
        <v>0</v>
      </c>
      <c r="CD189">
        <f t="shared" si="153"/>
        <v>0</v>
      </c>
      <c r="CE189">
        <f t="shared" si="153"/>
        <v>0</v>
      </c>
      <c r="CF189">
        <f t="shared" si="153"/>
        <v>0</v>
      </c>
      <c r="CG189">
        <f t="shared" si="153"/>
        <v>0</v>
      </c>
      <c r="CH189">
        <f t="shared" si="153"/>
        <v>0</v>
      </c>
      <c r="CI189">
        <f t="shared" si="153"/>
        <v>0</v>
      </c>
      <c r="CJ189">
        <f t="shared" si="153"/>
        <v>0</v>
      </c>
      <c r="CK189">
        <f t="shared" si="153"/>
        <v>0</v>
      </c>
      <c r="CL189">
        <f t="shared" si="153"/>
        <v>0</v>
      </c>
      <c r="CM189">
        <f t="shared" si="153"/>
        <v>0</v>
      </c>
      <c r="CN189">
        <f t="shared" si="153"/>
        <v>0</v>
      </c>
      <c r="CO189">
        <f t="shared" si="153"/>
        <v>0</v>
      </c>
      <c r="CP189">
        <f t="shared" si="153"/>
        <v>0</v>
      </c>
      <c r="CQ189">
        <f t="shared" si="153"/>
        <v>0</v>
      </c>
      <c r="CR189">
        <f t="shared" si="153"/>
        <v>0</v>
      </c>
      <c r="CS189">
        <f t="shared" ref="CS189:DH189" si="154">CS40</f>
        <v>0</v>
      </c>
      <c r="CT189">
        <f t="shared" si="154"/>
        <v>0</v>
      </c>
      <c r="CU189">
        <f t="shared" si="154"/>
        <v>0</v>
      </c>
      <c r="CV189">
        <f t="shared" si="154"/>
        <v>0</v>
      </c>
      <c r="CW189">
        <f t="shared" si="154"/>
        <v>0</v>
      </c>
      <c r="CX189">
        <f t="shared" si="154"/>
        <v>0</v>
      </c>
      <c r="CY189">
        <f t="shared" si="154"/>
        <v>0</v>
      </c>
      <c r="CZ189">
        <f t="shared" si="154"/>
        <v>0</v>
      </c>
      <c r="DA189">
        <f t="shared" si="154"/>
        <v>0</v>
      </c>
      <c r="DB189">
        <f t="shared" si="154"/>
        <v>0</v>
      </c>
      <c r="DC189">
        <f t="shared" si="154"/>
        <v>0</v>
      </c>
      <c r="DD189">
        <f t="shared" si="154"/>
        <v>0</v>
      </c>
      <c r="DE189">
        <f t="shared" si="154"/>
        <v>132</v>
      </c>
      <c r="DF189" t="str">
        <f t="shared" si="154"/>
        <v>Servicio de Desarrollo de las Empresas Púb. Productivas</v>
      </c>
      <c r="DG189">
        <f t="shared" si="154"/>
        <v>33977</v>
      </c>
      <c r="DH189">
        <f t="shared" si="154"/>
        <v>0</v>
      </c>
    </row>
    <row r="190" spans="1:112">
      <c r="A190">
        <f t="shared" ref="A190:AF190" si="155">A41</f>
        <v>287</v>
      </c>
      <c r="B190" t="str">
        <f t="shared" si="155"/>
        <v>Fondo Nacional de Inversión Productiva y Social</v>
      </c>
      <c r="C190">
        <f t="shared" si="155"/>
        <v>100</v>
      </c>
      <c r="D190">
        <f t="shared" si="155"/>
        <v>7309.16</v>
      </c>
      <c r="E190">
        <f t="shared" si="155"/>
        <v>50</v>
      </c>
      <c r="F190">
        <f t="shared" si="155"/>
        <v>0</v>
      </c>
      <c r="G190">
        <f t="shared" si="155"/>
        <v>150</v>
      </c>
      <c r="H190">
        <f t="shared" si="155"/>
        <v>97326.349999999991</v>
      </c>
      <c r="I190">
        <f t="shared" si="155"/>
        <v>50</v>
      </c>
      <c r="J190">
        <f t="shared" si="155"/>
        <v>0</v>
      </c>
      <c r="K190">
        <f t="shared" si="155"/>
        <v>150</v>
      </c>
      <c r="L190">
        <f t="shared" si="155"/>
        <v>752531</v>
      </c>
      <c r="M190">
        <f t="shared" si="155"/>
        <v>0</v>
      </c>
      <c r="N190">
        <f t="shared" si="155"/>
        <v>0</v>
      </c>
      <c r="O190">
        <f t="shared" si="155"/>
        <v>0</v>
      </c>
      <c r="P190">
        <f t="shared" si="155"/>
        <v>0</v>
      </c>
      <c r="Q190">
        <f t="shared" si="155"/>
        <v>0</v>
      </c>
      <c r="R190">
        <f t="shared" si="155"/>
        <v>0</v>
      </c>
      <c r="S190">
        <f t="shared" si="155"/>
        <v>0</v>
      </c>
      <c r="T190">
        <f t="shared" si="155"/>
        <v>0</v>
      </c>
      <c r="U190">
        <f t="shared" si="155"/>
        <v>0</v>
      </c>
      <c r="V190">
        <f t="shared" si="155"/>
        <v>0</v>
      </c>
      <c r="W190">
        <f t="shared" si="155"/>
        <v>0</v>
      </c>
      <c r="X190">
        <f t="shared" si="155"/>
        <v>0</v>
      </c>
      <c r="Y190">
        <f t="shared" si="155"/>
        <v>0</v>
      </c>
      <c r="Z190">
        <f t="shared" si="155"/>
        <v>0</v>
      </c>
      <c r="AA190">
        <f t="shared" si="155"/>
        <v>0</v>
      </c>
      <c r="AB190">
        <f t="shared" si="155"/>
        <v>0</v>
      </c>
      <c r="AC190">
        <f t="shared" si="155"/>
        <v>0</v>
      </c>
      <c r="AD190">
        <f t="shared" si="155"/>
        <v>0</v>
      </c>
      <c r="AE190">
        <f t="shared" si="155"/>
        <v>0</v>
      </c>
      <c r="AF190">
        <f t="shared" si="155"/>
        <v>0</v>
      </c>
      <c r="AG190">
        <f t="shared" ref="AG190:BL190" si="156">AG41</f>
        <v>0</v>
      </c>
      <c r="AH190">
        <f t="shared" si="156"/>
        <v>0</v>
      </c>
      <c r="AI190">
        <f t="shared" si="156"/>
        <v>0</v>
      </c>
      <c r="AJ190">
        <f t="shared" si="156"/>
        <v>0</v>
      </c>
      <c r="AK190">
        <f t="shared" si="156"/>
        <v>0</v>
      </c>
      <c r="AL190">
        <f t="shared" si="156"/>
        <v>0</v>
      </c>
      <c r="AM190">
        <f t="shared" si="156"/>
        <v>0</v>
      </c>
      <c r="AN190">
        <f t="shared" si="156"/>
        <v>0</v>
      </c>
      <c r="AO190">
        <f t="shared" si="156"/>
        <v>0</v>
      </c>
      <c r="AP190">
        <f t="shared" si="156"/>
        <v>0</v>
      </c>
      <c r="AQ190">
        <f t="shared" si="156"/>
        <v>0</v>
      </c>
      <c r="AR190">
        <f t="shared" si="156"/>
        <v>0</v>
      </c>
      <c r="AS190">
        <f t="shared" si="156"/>
        <v>0</v>
      </c>
      <c r="AT190">
        <f t="shared" si="156"/>
        <v>0</v>
      </c>
      <c r="AU190">
        <f t="shared" si="156"/>
        <v>0</v>
      </c>
      <c r="AV190">
        <f t="shared" si="156"/>
        <v>0</v>
      </c>
      <c r="AW190">
        <f t="shared" si="156"/>
        <v>0</v>
      </c>
      <c r="AX190">
        <f t="shared" si="156"/>
        <v>0</v>
      </c>
      <c r="AY190">
        <f t="shared" si="156"/>
        <v>0</v>
      </c>
      <c r="AZ190">
        <f t="shared" si="156"/>
        <v>0</v>
      </c>
      <c r="BA190">
        <f t="shared" si="156"/>
        <v>0</v>
      </c>
      <c r="BB190">
        <f t="shared" si="156"/>
        <v>0</v>
      </c>
      <c r="BC190">
        <f t="shared" si="156"/>
        <v>0</v>
      </c>
      <c r="BD190">
        <f t="shared" si="156"/>
        <v>0</v>
      </c>
      <c r="BE190">
        <f t="shared" si="156"/>
        <v>0</v>
      </c>
      <c r="BF190">
        <f t="shared" si="156"/>
        <v>0</v>
      </c>
      <c r="BG190">
        <f t="shared" si="156"/>
        <v>0</v>
      </c>
      <c r="BH190">
        <f t="shared" si="156"/>
        <v>0</v>
      </c>
      <c r="BI190">
        <f t="shared" si="156"/>
        <v>0</v>
      </c>
      <c r="BJ190">
        <f t="shared" si="156"/>
        <v>0</v>
      </c>
      <c r="BK190">
        <f t="shared" si="156"/>
        <v>0</v>
      </c>
      <c r="BL190">
        <f t="shared" si="156"/>
        <v>0</v>
      </c>
      <c r="BM190">
        <f t="shared" ref="BM190:CR190" si="157">BM41</f>
        <v>0</v>
      </c>
      <c r="BN190">
        <f t="shared" si="157"/>
        <v>0</v>
      </c>
      <c r="BO190">
        <f t="shared" si="157"/>
        <v>0</v>
      </c>
      <c r="BP190">
        <f t="shared" si="157"/>
        <v>0</v>
      </c>
      <c r="BQ190">
        <f t="shared" si="157"/>
        <v>0</v>
      </c>
      <c r="BR190">
        <f t="shared" si="157"/>
        <v>0</v>
      </c>
      <c r="BS190">
        <f t="shared" si="157"/>
        <v>0</v>
      </c>
      <c r="BT190">
        <f t="shared" si="157"/>
        <v>0</v>
      </c>
      <c r="BU190">
        <f t="shared" si="157"/>
        <v>0</v>
      </c>
      <c r="BV190">
        <f t="shared" si="157"/>
        <v>0</v>
      </c>
      <c r="BW190">
        <f t="shared" si="157"/>
        <v>0</v>
      </c>
      <c r="BX190">
        <f t="shared" si="157"/>
        <v>0</v>
      </c>
      <c r="BY190">
        <f t="shared" si="157"/>
        <v>0</v>
      </c>
      <c r="BZ190">
        <f t="shared" si="157"/>
        <v>0</v>
      </c>
      <c r="CA190">
        <f t="shared" si="157"/>
        <v>0</v>
      </c>
      <c r="CB190">
        <f t="shared" si="157"/>
        <v>0</v>
      </c>
      <c r="CC190">
        <f t="shared" si="157"/>
        <v>0</v>
      </c>
      <c r="CD190">
        <f t="shared" si="157"/>
        <v>0</v>
      </c>
      <c r="CE190">
        <f t="shared" si="157"/>
        <v>0</v>
      </c>
      <c r="CF190">
        <f t="shared" si="157"/>
        <v>0</v>
      </c>
      <c r="CG190">
        <f t="shared" si="157"/>
        <v>0</v>
      </c>
      <c r="CH190">
        <f t="shared" si="157"/>
        <v>0</v>
      </c>
      <c r="CI190">
        <f t="shared" si="157"/>
        <v>0</v>
      </c>
      <c r="CJ190">
        <f t="shared" si="157"/>
        <v>0</v>
      </c>
      <c r="CK190">
        <f t="shared" si="157"/>
        <v>0</v>
      </c>
      <c r="CL190">
        <f t="shared" si="157"/>
        <v>0</v>
      </c>
      <c r="CM190">
        <f t="shared" si="157"/>
        <v>0</v>
      </c>
      <c r="CN190">
        <f t="shared" si="157"/>
        <v>0</v>
      </c>
      <c r="CO190">
        <f t="shared" si="157"/>
        <v>0</v>
      </c>
      <c r="CP190">
        <f t="shared" si="157"/>
        <v>0</v>
      </c>
      <c r="CQ190">
        <f t="shared" si="157"/>
        <v>0</v>
      </c>
      <c r="CR190">
        <f t="shared" si="157"/>
        <v>0</v>
      </c>
      <c r="CS190">
        <f t="shared" ref="CS190:DH190" si="158">CS41</f>
        <v>0</v>
      </c>
      <c r="CT190">
        <f t="shared" si="158"/>
        <v>0</v>
      </c>
      <c r="CU190">
        <f t="shared" si="158"/>
        <v>0</v>
      </c>
      <c r="CV190">
        <f t="shared" si="158"/>
        <v>0</v>
      </c>
      <c r="CW190">
        <f t="shared" si="158"/>
        <v>0</v>
      </c>
      <c r="CX190">
        <f t="shared" si="158"/>
        <v>0</v>
      </c>
      <c r="CY190">
        <f t="shared" si="158"/>
        <v>0</v>
      </c>
      <c r="CZ190">
        <f t="shared" si="158"/>
        <v>0</v>
      </c>
      <c r="DA190">
        <f t="shared" si="158"/>
        <v>0</v>
      </c>
      <c r="DB190">
        <f t="shared" si="158"/>
        <v>0</v>
      </c>
      <c r="DC190">
        <f t="shared" si="158"/>
        <v>0</v>
      </c>
      <c r="DD190">
        <f t="shared" si="158"/>
        <v>0</v>
      </c>
      <c r="DE190">
        <f t="shared" si="158"/>
        <v>192</v>
      </c>
      <c r="DF190" t="str">
        <f t="shared" si="158"/>
        <v>Servicio al Mejoramiento de la Navegación Amazónica</v>
      </c>
      <c r="DG190">
        <f t="shared" si="158"/>
        <v>778763</v>
      </c>
      <c r="DH190">
        <f t="shared" si="158"/>
        <v>0</v>
      </c>
    </row>
    <row r="191" spans="1:112">
      <c r="A191">
        <f t="shared" ref="A191:AF191" si="159">A42</f>
        <v>291</v>
      </c>
      <c r="B191" t="str">
        <f t="shared" si="159"/>
        <v>Administradora Boliviana de Carreteras</v>
      </c>
      <c r="C191">
        <f t="shared" si="159"/>
        <v>490</v>
      </c>
      <c r="D191">
        <f t="shared" si="159"/>
        <v>149275.20000000001</v>
      </c>
      <c r="E191">
        <f t="shared" si="159"/>
        <v>50</v>
      </c>
      <c r="F191">
        <f t="shared" si="159"/>
        <v>1036501.11</v>
      </c>
      <c r="G191">
        <f t="shared" si="159"/>
        <v>28715849.600000001</v>
      </c>
      <c r="H191">
        <f t="shared" si="159"/>
        <v>289224.50999999995</v>
      </c>
      <c r="I191">
        <f t="shared" si="159"/>
        <v>20118669.079999998</v>
      </c>
      <c r="J191">
        <f t="shared" si="159"/>
        <v>0</v>
      </c>
      <c r="K191">
        <f t="shared" si="159"/>
        <v>270</v>
      </c>
      <c r="L191">
        <f t="shared" si="159"/>
        <v>70</v>
      </c>
      <c r="M191">
        <f t="shared" si="159"/>
        <v>0</v>
      </c>
      <c r="N191">
        <f t="shared" si="159"/>
        <v>0</v>
      </c>
      <c r="O191">
        <f t="shared" si="159"/>
        <v>0</v>
      </c>
      <c r="P191">
        <f t="shared" si="159"/>
        <v>0</v>
      </c>
      <c r="Q191">
        <f t="shared" si="159"/>
        <v>0</v>
      </c>
      <c r="R191">
        <f t="shared" si="159"/>
        <v>0</v>
      </c>
      <c r="S191">
        <f t="shared" si="159"/>
        <v>0</v>
      </c>
      <c r="T191">
        <f t="shared" si="159"/>
        <v>0</v>
      </c>
      <c r="U191">
        <f t="shared" si="159"/>
        <v>0</v>
      </c>
      <c r="V191">
        <f t="shared" si="159"/>
        <v>0</v>
      </c>
      <c r="W191">
        <f t="shared" si="159"/>
        <v>0</v>
      </c>
      <c r="X191">
        <f t="shared" si="159"/>
        <v>0</v>
      </c>
      <c r="Y191">
        <f t="shared" si="159"/>
        <v>0</v>
      </c>
      <c r="Z191">
        <f t="shared" si="159"/>
        <v>0</v>
      </c>
      <c r="AA191">
        <f t="shared" si="159"/>
        <v>0</v>
      </c>
      <c r="AB191">
        <f t="shared" si="159"/>
        <v>0</v>
      </c>
      <c r="AC191">
        <f t="shared" si="159"/>
        <v>0</v>
      </c>
      <c r="AD191">
        <f t="shared" si="159"/>
        <v>0</v>
      </c>
      <c r="AE191">
        <f t="shared" si="159"/>
        <v>0</v>
      </c>
      <c r="AF191">
        <f t="shared" si="159"/>
        <v>0</v>
      </c>
      <c r="AG191">
        <f t="shared" ref="AG191:BL191" si="160">AG42</f>
        <v>0</v>
      </c>
      <c r="AH191">
        <f t="shared" si="160"/>
        <v>0</v>
      </c>
      <c r="AI191">
        <f t="shared" si="160"/>
        <v>0</v>
      </c>
      <c r="AJ191">
        <f t="shared" si="160"/>
        <v>0</v>
      </c>
      <c r="AK191">
        <f t="shared" si="160"/>
        <v>0</v>
      </c>
      <c r="AL191">
        <f t="shared" si="160"/>
        <v>0</v>
      </c>
      <c r="AM191">
        <f t="shared" si="160"/>
        <v>0</v>
      </c>
      <c r="AN191">
        <f t="shared" si="160"/>
        <v>0</v>
      </c>
      <c r="AO191">
        <f t="shared" si="160"/>
        <v>0</v>
      </c>
      <c r="AP191">
        <f t="shared" si="160"/>
        <v>0</v>
      </c>
      <c r="AQ191">
        <f t="shared" si="160"/>
        <v>0</v>
      </c>
      <c r="AR191">
        <f t="shared" si="160"/>
        <v>0</v>
      </c>
      <c r="AS191">
        <f t="shared" si="160"/>
        <v>0</v>
      </c>
      <c r="AT191">
        <f t="shared" si="160"/>
        <v>0</v>
      </c>
      <c r="AU191">
        <f t="shared" si="160"/>
        <v>0</v>
      </c>
      <c r="AV191">
        <f t="shared" si="160"/>
        <v>0</v>
      </c>
      <c r="AW191">
        <f t="shared" si="160"/>
        <v>0</v>
      </c>
      <c r="AX191">
        <f t="shared" si="160"/>
        <v>0</v>
      </c>
      <c r="AY191">
        <f t="shared" si="160"/>
        <v>0</v>
      </c>
      <c r="AZ191">
        <f t="shared" si="160"/>
        <v>0</v>
      </c>
      <c r="BA191">
        <f t="shared" si="160"/>
        <v>0</v>
      </c>
      <c r="BB191">
        <f t="shared" si="160"/>
        <v>0</v>
      </c>
      <c r="BC191">
        <f t="shared" si="160"/>
        <v>0</v>
      </c>
      <c r="BD191">
        <f t="shared" si="160"/>
        <v>0</v>
      </c>
      <c r="BE191">
        <f t="shared" si="160"/>
        <v>0</v>
      </c>
      <c r="BF191">
        <f t="shared" si="160"/>
        <v>0</v>
      </c>
      <c r="BG191">
        <f t="shared" si="160"/>
        <v>0</v>
      </c>
      <c r="BH191">
        <f t="shared" si="160"/>
        <v>0</v>
      </c>
      <c r="BI191">
        <f t="shared" si="160"/>
        <v>0</v>
      </c>
      <c r="BJ191">
        <f t="shared" si="160"/>
        <v>0</v>
      </c>
      <c r="BK191">
        <f t="shared" si="160"/>
        <v>0</v>
      </c>
      <c r="BL191">
        <f t="shared" si="160"/>
        <v>0</v>
      </c>
      <c r="BM191">
        <f t="shared" ref="BM191:CR191" si="161">BM42</f>
        <v>0</v>
      </c>
      <c r="BN191">
        <f t="shared" si="161"/>
        <v>0</v>
      </c>
      <c r="BO191">
        <f t="shared" si="161"/>
        <v>0</v>
      </c>
      <c r="BP191">
        <f t="shared" si="161"/>
        <v>0</v>
      </c>
      <c r="BQ191">
        <f t="shared" si="161"/>
        <v>0</v>
      </c>
      <c r="BR191">
        <f t="shared" si="161"/>
        <v>0</v>
      </c>
      <c r="BS191">
        <f t="shared" si="161"/>
        <v>0</v>
      </c>
      <c r="BT191">
        <f t="shared" si="161"/>
        <v>0</v>
      </c>
      <c r="BU191">
        <f t="shared" si="161"/>
        <v>0</v>
      </c>
      <c r="BV191">
        <f t="shared" si="161"/>
        <v>0</v>
      </c>
      <c r="BW191">
        <f t="shared" si="161"/>
        <v>0</v>
      </c>
      <c r="BX191">
        <f t="shared" si="161"/>
        <v>0</v>
      </c>
      <c r="BY191">
        <f t="shared" si="161"/>
        <v>0</v>
      </c>
      <c r="BZ191">
        <f t="shared" si="161"/>
        <v>0</v>
      </c>
      <c r="CA191">
        <f t="shared" si="161"/>
        <v>0</v>
      </c>
      <c r="CB191">
        <f t="shared" si="161"/>
        <v>0</v>
      </c>
      <c r="CC191">
        <f t="shared" si="161"/>
        <v>0</v>
      </c>
      <c r="CD191">
        <f t="shared" si="161"/>
        <v>0</v>
      </c>
      <c r="CE191">
        <f t="shared" si="161"/>
        <v>0</v>
      </c>
      <c r="CF191">
        <f t="shared" si="161"/>
        <v>0</v>
      </c>
      <c r="CG191">
        <f t="shared" si="161"/>
        <v>0</v>
      </c>
      <c r="CH191">
        <f t="shared" si="161"/>
        <v>0</v>
      </c>
      <c r="CI191">
        <f t="shared" si="161"/>
        <v>0</v>
      </c>
      <c r="CJ191">
        <f t="shared" si="161"/>
        <v>0</v>
      </c>
      <c r="CK191">
        <f t="shared" si="161"/>
        <v>0</v>
      </c>
      <c r="CL191">
        <f t="shared" si="161"/>
        <v>0</v>
      </c>
      <c r="CM191">
        <f t="shared" si="161"/>
        <v>0</v>
      </c>
      <c r="CN191">
        <f t="shared" si="161"/>
        <v>0</v>
      </c>
      <c r="CO191">
        <f t="shared" si="161"/>
        <v>0</v>
      </c>
      <c r="CP191">
        <f t="shared" si="161"/>
        <v>0</v>
      </c>
      <c r="CQ191">
        <f t="shared" si="161"/>
        <v>0</v>
      </c>
      <c r="CR191">
        <f t="shared" si="161"/>
        <v>0</v>
      </c>
      <c r="CS191">
        <f t="shared" ref="CS191:DH191" si="162">CS42</f>
        <v>0</v>
      </c>
      <c r="CT191">
        <f t="shared" si="162"/>
        <v>0</v>
      </c>
      <c r="CU191">
        <f t="shared" si="162"/>
        <v>0</v>
      </c>
      <c r="CV191">
        <f t="shared" si="162"/>
        <v>0</v>
      </c>
      <c r="CW191">
        <f t="shared" si="162"/>
        <v>0</v>
      </c>
      <c r="CX191">
        <f t="shared" si="162"/>
        <v>0</v>
      </c>
      <c r="CY191">
        <f t="shared" si="162"/>
        <v>0</v>
      </c>
      <c r="CZ191">
        <f t="shared" si="162"/>
        <v>0</v>
      </c>
      <c r="DA191">
        <f t="shared" si="162"/>
        <v>0</v>
      </c>
      <c r="DB191">
        <f t="shared" si="162"/>
        <v>0</v>
      </c>
      <c r="DC191">
        <f t="shared" si="162"/>
        <v>0</v>
      </c>
      <c r="DD191">
        <f t="shared" si="162"/>
        <v>0</v>
      </c>
      <c r="DE191">
        <f t="shared" si="162"/>
        <v>223</v>
      </c>
      <c r="DF191" t="str">
        <f t="shared" si="162"/>
        <v>Fondo Nacional de Desarrollo Forestal</v>
      </c>
      <c r="DG191">
        <f t="shared" si="162"/>
        <v>10102645.189999999</v>
      </c>
      <c r="DH191">
        <f t="shared" si="162"/>
        <v>0</v>
      </c>
    </row>
    <row r="192" spans="1:112">
      <c r="A192">
        <f t="shared" ref="A192:AF192" si="163">A43</f>
        <v>293</v>
      </c>
      <c r="B192" t="str">
        <f t="shared" si="163"/>
        <v>Fundación Cultural del Banco Central de Bolivia</v>
      </c>
      <c r="C192">
        <f t="shared" si="163"/>
        <v>0</v>
      </c>
      <c r="D192">
        <f t="shared" si="163"/>
        <v>0</v>
      </c>
      <c r="E192">
        <f t="shared" si="163"/>
        <v>0</v>
      </c>
      <c r="F192">
        <f t="shared" si="163"/>
        <v>4957.24</v>
      </c>
      <c r="G192">
        <f t="shared" si="163"/>
        <v>0</v>
      </c>
      <c r="H192">
        <f t="shared" si="163"/>
        <v>2884.2799999999997</v>
      </c>
      <c r="I192">
        <f t="shared" si="163"/>
        <v>0</v>
      </c>
      <c r="J192">
        <f t="shared" si="163"/>
        <v>0</v>
      </c>
      <c r="K192">
        <f t="shared" si="163"/>
        <v>0</v>
      </c>
      <c r="L192">
        <f t="shared" si="163"/>
        <v>0</v>
      </c>
      <c r="M192">
        <f t="shared" si="163"/>
        <v>0</v>
      </c>
      <c r="N192">
        <f t="shared" si="163"/>
        <v>0</v>
      </c>
      <c r="O192">
        <f t="shared" si="163"/>
        <v>0</v>
      </c>
      <c r="P192">
        <f t="shared" si="163"/>
        <v>0</v>
      </c>
      <c r="Q192">
        <f t="shared" si="163"/>
        <v>0</v>
      </c>
      <c r="R192">
        <f t="shared" si="163"/>
        <v>0</v>
      </c>
      <c r="S192">
        <f t="shared" si="163"/>
        <v>0</v>
      </c>
      <c r="T192">
        <f t="shared" si="163"/>
        <v>0</v>
      </c>
      <c r="U192">
        <f t="shared" si="163"/>
        <v>0</v>
      </c>
      <c r="V192">
        <f t="shared" si="163"/>
        <v>0</v>
      </c>
      <c r="W192">
        <f t="shared" si="163"/>
        <v>0</v>
      </c>
      <c r="X192">
        <f t="shared" si="163"/>
        <v>0</v>
      </c>
      <c r="Y192">
        <f t="shared" si="163"/>
        <v>0</v>
      </c>
      <c r="Z192">
        <f t="shared" si="163"/>
        <v>0</v>
      </c>
      <c r="AA192">
        <f t="shared" si="163"/>
        <v>0</v>
      </c>
      <c r="AB192">
        <f t="shared" si="163"/>
        <v>0</v>
      </c>
      <c r="AC192">
        <f t="shared" si="163"/>
        <v>0</v>
      </c>
      <c r="AD192">
        <f t="shared" si="163"/>
        <v>0</v>
      </c>
      <c r="AE192">
        <f t="shared" si="163"/>
        <v>0</v>
      </c>
      <c r="AF192">
        <f t="shared" si="163"/>
        <v>0</v>
      </c>
      <c r="AG192">
        <f t="shared" ref="AG192:BL192" si="164">AG43</f>
        <v>0</v>
      </c>
      <c r="AH192">
        <f t="shared" si="164"/>
        <v>0</v>
      </c>
      <c r="AI192">
        <f t="shared" si="164"/>
        <v>0</v>
      </c>
      <c r="AJ192">
        <f t="shared" si="164"/>
        <v>0</v>
      </c>
      <c r="AK192">
        <f t="shared" si="164"/>
        <v>0</v>
      </c>
      <c r="AL192">
        <f t="shared" si="164"/>
        <v>0</v>
      </c>
      <c r="AM192">
        <f t="shared" si="164"/>
        <v>0</v>
      </c>
      <c r="AN192">
        <f t="shared" si="164"/>
        <v>0</v>
      </c>
      <c r="AO192">
        <f t="shared" si="164"/>
        <v>0</v>
      </c>
      <c r="AP192">
        <f t="shared" si="164"/>
        <v>0</v>
      </c>
      <c r="AQ192">
        <f t="shared" si="164"/>
        <v>0</v>
      </c>
      <c r="AR192">
        <f t="shared" si="164"/>
        <v>0</v>
      </c>
      <c r="AS192">
        <f t="shared" si="164"/>
        <v>0</v>
      </c>
      <c r="AT192">
        <f t="shared" si="164"/>
        <v>0</v>
      </c>
      <c r="AU192">
        <f t="shared" si="164"/>
        <v>0</v>
      </c>
      <c r="AV192">
        <f t="shared" si="164"/>
        <v>0</v>
      </c>
      <c r="AW192">
        <f t="shared" si="164"/>
        <v>0</v>
      </c>
      <c r="AX192">
        <f t="shared" si="164"/>
        <v>0</v>
      </c>
      <c r="AY192">
        <f t="shared" si="164"/>
        <v>0</v>
      </c>
      <c r="AZ192">
        <f t="shared" si="164"/>
        <v>0</v>
      </c>
      <c r="BA192">
        <f t="shared" si="164"/>
        <v>0</v>
      </c>
      <c r="BB192">
        <f t="shared" si="164"/>
        <v>0</v>
      </c>
      <c r="BC192">
        <f t="shared" si="164"/>
        <v>0</v>
      </c>
      <c r="BD192">
        <f t="shared" si="164"/>
        <v>0</v>
      </c>
      <c r="BE192">
        <f t="shared" si="164"/>
        <v>0</v>
      </c>
      <c r="BF192">
        <f t="shared" si="164"/>
        <v>0</v>
      </c>
      <c r="BG192">
        <f t="shared" si="164"/>
        <v>0</v>
      </c>
      <c r="BH192">
        <f t="shared" si="164"/>
        <v>0</v>
      </c>
      <c r="BI192">
        <f t="shared" si="164"/>
        <v>0</v>
      </c>
      <c r="BJ192">
        <f t="shared" si="164"/>
        <v>0</v>
      </c>
      <c r="BK192">
        <f t="shared" si="164"/>
        <v>0</v>
      </c>
      <c r="BL192">
        <f t="shared" si="164"/>
        <v>0</v>
      </c>
      <c r="BM192">
        <f t="shared" ref="BM192:CR192" si="165">BM43</f>
        <v>0</v>
      </c>
      <c r="BN192">
        <f t="shared" si="165"/>
        <v>0</v>
      </c>
      <c r="BO192">
        <f t="shared" si="165"/>
        <v>0</v>
      </c>
      <c r="BP192">
        <f t="shared" si="165"/>
        <v>0</v>
      </c>
      <c r="BQ192">
        <f t="shared" si="165"/>
        <v>0</v>
      </c>
      <c r="BR192">
        <f t="shared" si="165"/>
        <v>0</v>
      </c>
      <c r="BS192">
        <f t="shared" si="165"/>
        <v>0</v>
      </c>
      <c r="BT192">
        <f t="shared" si="165"/>
        <v>0</v>
      </c>
      <c r="BU192">
        <f t="shared" si="165"/>
        <v>0</v>
      </c>
      <c r="BV192">
        <f t="shared" si="165"/>
        <v>0</v>
      </c>
      <c r="BW192">
        <f t="shared" si="165"/>
        <v>0</v>
      </c>
      <c r="BX192">
        <f t="shared" si="165"/>
        <v>0</v>
      </c>
      <c r="BY192">
        <f t="shared" si="165"/>
        <v>0</v>
      </c>
      <c r="BZ192">
        <f t="shared" si="165"/>
        <v>0</v>
      </c>
      <c r="CA192">
        <f t="shared" si="165"/>
        <v>0</v>
      </c>
      <c r="CB192">
        <f t="shared" si="165"/>
        <v>0</v>
      </c>
      <c r="CC192">
        <f t="shared" si="165"/>
        <v>0</v>
      </c>
      <c r="CD192">
        <f t="shared" si="165"/>
        <v>0</v>
      </c>
      <c r="CE192">
        <f t="shared" si="165"/>
        <v>0</v>
      </c>
      <c r="CF192">
        <f t="shared" si="165"/>
        <v>0</v>
      </c>
      <c r="CG192">
        <f t="shared" si="165"/>
        <v>0</v>
      </c>
      <c r="CH192">
        <f t="shared" si="165"/>
        <v>0</v>
      </c>
      <c r="CI192">
        <f t="shared" si="165"/>
        <v>0</v>
      </c>
      <c r="CJ192">
        <f t="shared" si="165"/>
        <v>0</v>
      </c>
      <c r="CK192">
        <f t="shared" si="165"/>
        <v>0</v>
      </c>
      <c r="CL192">
        <f t="shared" si="165"/>
        <v>0</v>
      </c>
      <c r="CM192">
        <f t="shared" si="165"/>
        <v>0</v>
      </c>
      <c r="CN192">
        <f t="shared" si="165"/>
        <v>0</v>
      </c>
      <c r="CO192">
        <f t="shared" si="165"/>
        <v>0</v>
      </c>
      <c r="CP192">
        <f t="shared" si="165"/>
        <v>0</v>
      </c>
      <c r="CQ192">
        <f t="shared" si="165"/>
        <v>0</v>
      </c>
      <c r="CR192">
        <f t="shared" si="165"/>
        <v>0</v>
      </c>
      <c r="CS192">
        <f t="shared" ref="CS192:DH192" si="166">CS43</f>
        <v>0</v>
      </c>
      <c r="CT192">
        <f t="shared" si="166"/>
        <v>0</v>
      </c>
      <c r="CU192">
        <f t="shared" si="166"/>
        <v>0</v>
      </c>
      <c r="CV192">
        <f t="shared" si="166"/>
        <v>0</v>
      </c>
      <c r="CW192">
        <f t="shared" si="166"/>
        <v>0</v>
      </c>
      <c r="CX192">
        <f t="shared" si="166"/>
        <v>0</v>
      </c>
      <c r="CY192">
        <f t="shared" si="166"/>
        <v>0</v>
      </c>
      <c r="CZ192">
        <f t="shared" si="166"/>
        <v>0</v>
      </c>
      <c r="DA192">
        <f t="shared" si="166"/>
        <v>0</v>
      </c>
      <c r="DB192">
        <f t="shared" si="166"/>
        <v>0</v>
      </c>
      <c r="DC192">
        <f t="shared" si="166"/>
        <v>0</v>
      </c>
      <c r="DD192">
        <f t="shared" si="166"/>
        <v>0</v>
      </c>
      <c r="DE192">
        <f t="shared" si="166"/>
        <v>291</v>
      </c>
      <c r="DF192" t="str">
        <f t="shared" si="166"/>
        <v>Administradora Boliviana de Carreteras</v>
      </c>
      <c r="DG192">
        <f t="shared" si="166"/>
        <v>50565060.020000003</v>
      </c>
      <c r="DH192">
        <f t="shared" si="166"/>
        <v>0</v>
      </c>
    </row>
    <row r="193" spans="1:112">
      <c r="A193">
        <f t="shared" ref="A193:AF193" si="167">A44</f>
        <v>310</v>
      </c>
      <c r="B193" t="str">
        <f t="shared" si="167"/>
        <v>Autoridad de Regulación y Fiscalización de Telecomunicaciones y Transportes</v>
      </c>
      <c r="C193">
        <f t="shared" si="167"/>
        <v>0</v>
      </c>
      <c r="D193">
        <f t="shared" si="167"/>
        <v>0</v>
      </c>
      <c r="E193">
        <f t="shared" si="167"/>
        <v>6710.66</v>
      </c>
      <c r="F193">
        <f t="shared" si="167"/>
        <v>1432.92</v>
      </c>
      <c r="G193">
        <f t="shared" si="167"/>
        <v>28509.94</v>
      </c>
      <c r="H193">
        <f t="shared" si="167"/>
        <v>1124.92</v>
      </c>
      <c r="I193">
        <f t="shared" si="167"/>
        <v>0</v>
      </c>
      <c r="J193">
        <f t="shared" si="167"/>
        <v>0</v>
      </c>
      <c r="K193">
        <f t="shared" si="167"/>
        <v>0</v>
      </c>
      <c r="L193">
        <f t="shared" si="167"/>
        <v>0</v>
      </c>
      <c r="M193">
        <f t="shared" si="167"/>
        <v>0</v>
      </c>
      <c r="N193">
        <f t="shared" si="167"/>
        <v>0</v>
      </c>
      <c r="O193">
        <f t="shared" si="167"/>
        <v>0</v>
      </c>
      <c r="P193">
        <f t="shared" si="167"/>
        <v>0</v>
      </c>
      <c r="Q193">
        <f t="shared" si="167"/>
        <v>0</v>
      </c>
      <c r="R193">
        <f t="shared" si="167"/>
        <v>0</v>
      </c>
      <c r="S193">
        <f t="shared" si="167"/>
        <v>0</v>
      </c>
      <c r="T193">
        <f t="shared" si="167"/>
        <v>0</v>
      </c>
      <c r="U193">
        <f t="shared" si="167"/>
        <v>0</v>
      </c>
      <c r="V193">
        <f t="shared" si="167"/>
        <v>0</v>
      </c>
      <c r="W193">
        <f t="shared" si="167"/>
        <v>0</v>
      </c>
      <c r="X193">
        <f t="shared" si="167"/>
        <v>0</v>
      </c>
      <c r="Y193">
        <f t="shared" si="167"/>
        <v>0</v>
      </c>
      <c r="Z193">
        <f t="shared" si="167"/>
        <v>0</v>
      </c>
      <c r="AA193">
        <f t="shared" si="167"/>
        <v>0</v>
      </c>
      <c r="AB193">
        <f t="shared" si="167"/>
        <v>0</v>
      </c>
      <c r="AC193">
        <f t="shared" si="167"/>
        <v>0</v>
      </c>
      <c r="AD193">
        <f t="shared" si="167"/>
        <v>0</v>
      </c>
      <c r="AE193">
        <f t="shared" si="167"/>
        <v>0</v>
      </c>
      <c r="AF193">
        <f t="shared" si="167"/>
        <v>0</v>
      </c>
      <c r="AG193">
        <f t="shared" ref="AG193:BL193" si="168">AG44</f>
        <v>0</v>
      </c>
      <c r="AH193">
        <f t="shared" si="168"/>
        <v>0</v>
      </c>
      <c r="AI193">
        <f t="shared" si="168"/>
        <v>0</v>
      </c>
      <c r="AJ193">
        <f t="shared" si="168"/>
        <v>0</v>
      </c>
      <c r="AK193">
        <f t="shared" si="168"/>
        <v>0</v>
      </c>
      <c r="AL193">
        <f t="shared" si="168"/>
        <v>0</v>
      </c>
      <c r="AM193">
        <f t="shared" si="168"/>
        <v>0</v>
      </c>
      <c r="AN193">
        <f t="shared" si="168"/>
        <v>0</v>
      </c>
      <c r="AO193">
        <f t="shared" si="168"/>
        <v>0</v>
      </c>
      <c r="AP193">
        <f t="shared" si="168"/>
        <v>0</v>
      </c>
      <c r="AQ193">
        <f t="shared" si="168"/>
        <v>0</v>
      </c>
      <c r="AR193">
        <f t="shared" si="168"/>
        <v>0</v>
      </c>
      <c r="AS193">
        <f t="shared" si="168"/>
        <v>0</v>
      </c>
      <c r="AT193">
        <f t="shared" si="168"/>
        <v>0</v>
      </c>
      <c r="AU193">
        <f t="shared" si="168"/>
        <v>0</v>
      </c>
      <c r="AV193">
        <f t="shared" si="168"/>
        <v>0</v>
      </c>
      <c r="AW193">
        <f t="shared" si="168"/>
        <v>0</v>
      </c>
      <c r="AX193">
        <f t="shared" si="168"/>
        <v>0</v>
      </c>
      <c r="AY193">
        <f t="shared" si="168"/>
        <v>0</v>
      </c>
      <c r="AZ193">
        <f t="shared" si="168"/>
        <v>0</v>
      </c>
      <c r="BA193">
        <f t="shared" si="168"/>
        <v>0</v>
      </c>
      <c r="BB193">
        <f t="shared" si="168"/>
        <v>0</v>
      </c>
      <c r="BC193">
        <f t="shared" si="168"/>
        <v>0</v>
      </c>
      <c r="BD193">
        <f t="shared" si="168"/>
        <v>0</v>
      </c>
      <c r="BE193">
        <f t="shared" si="168"/>
        <v>0</v>
      </c>
      <c r="BF193">
        <f t="shared" si="168"/>
        <v>0</v>
      </c>
      <c r="BG193">
        <f t="shared" si="168"/>
        <v>0</v>
      </c>
      <c r="BH193">
        <f t="shared" si="168"/>
        <v>0</v>
      </c>
      <c r="BI193">
        <f t="shared" si="168"/>
        <v>0</v>
      </c>
      <c r="BJ193">
        <f t="shared" si="168"/>
        <v>0</v>
      </c>
      <c r="BK193">
        <f t="shared" si="168"/>
        <v>0</v>
      </c>
      <c r="BL193">
        <f t="shared" si="168"/>
        <v>0</v>
      </c>
      <c r="BM193">
        <f t="shared" ref="BM193:CR193" si="169">BM44</f>
        <v>0</v>
      </c>
      <c r="BN193">
        <f t="shared" si="169"/>
        <v>0</v>
      </c>
      <c r="BO193">
        <f t="shared" si="169"/>
        <v>0</v>
      </c>
      <c r="BP193">
        <f t="shared" si="169"/>
        <v>0</v>
      </c>
      <c r="BQ193">
        <f t="shared" si="169"/>
        <v>0</v>
      </c>
      <c r="BR193">
        <f t="shared" si="169"/>
        <v>0</v>
      </c>
      <c r="BS193">
        <f t="shared" si="169"/>
        <v>0</v>
      </c>
      <c r="BT193">
        <f t="shared" si="169"/>
        <v>0</v>
      </c>
      <c r="BU193">
        <f t="shared" si="169"/>
        <v>0</v>
      </c>
      <c r="BV193">
        <f t="shared" si="169"/>
        <v>0</v>
      </c>
      <c r="BW193">
        <f t="shared" si="169"/>
        <v>0</v>
      </c>
      <c r="BX193">
        <f t="shared" si="169"/>
        <v>0</v>
      </c>
      <c r="BY193">
        <f t="shared" si="169"/>
        <v>0</v>
      </c>
      <c r="BZ193">
        <f t="shared" si="169"/>
        <v>0</v>
      </c>
      <c r="CA193">
        <f t="shared" si="169"/>
        <v>0</v>
      </c>
      <c r="CB193">
        <f t="shared" si="169"/>
        <v>0</v>
      </c>
      <c r="CC193">
        <f t="shared" si="169"/>
        <v>0</v>
      </c>
      <c r="CD193">
        <f t="shared" si="169"/>
        <v>0</v>
      </c>
      <c r="CE193">
        <f t="shared" si="169"/>
        <v>0</v>
      </c>
      <c r="CF193">
        <f t="shared" si="169"/>
        <v>0</v>
      </c>
      <c r="CG193">
        <f t="shared" si="169"/>
        <v>0</v>
      </c>
      <c r="CH193">
        <f t="shared" si="169"/>
        <v>0</v>
      </c>
      <c r="CI193">
        <f t="shared" si="169"/>
        <v>0</v>
      </c>
      <c r="CJ193">
        <f t="shared" si="169"/>
        <v>0</v>
      </c>
      <c r="CK193">
        <f t="shared" si="169"/>
        <v>0</v>
      </c>
      <c r="CL193">
        <f t="shared" si="169"/>
        <v>0</v>
      </c>
      <c r="CM193">
        <f t="shared" si="169"/>
        <v>0</v>
      </c>
      <c r="CN193">
        <f t="shared" si="169"/>
        <v>0</v>
      </c>
      <c r="CO193">
        <f t="shared" si="169"/>
        <v>0</v>
      </c>
      <c r="CP193">
        <f t="shared" si="169"/>
        <v>0</v>
      </c>
      <c r="CQ193">
        <f t="shared" si="169"/>
        <v>0</v>
      </c>
      <c r="CR193">
        <f t="shared" si="169"/>
        <v>0</v>
      </c>
      <c r="CS193">
        <f t="shared" ref="CS193:DH193" si="170">CS44</f>
        <v>0</v>
      </c>
      <c r="CT193">
        <f t="shared" si="170"/>
        <v>0</v>
      </c>
      <c r="CU193">
        <f t="shared" si="170"/>
        <v>0</v>
      </c>
      <c r="CV193">
        <f t="shared" si="170"/>
        <v>0</v>
      </c>
      <c r="CW193">
        <f t="shared" si="170"/>
        <v>0</v>
      </c>
      <c r="CX193">
        <f t="shared" si="170"/>
        <v>0</v>
      </c>
      <c r="CY193">
        <f t="shared" si="170"/>
        <v>0</v>
      </c>
      <c r="CZ193">
        <f t="shared" si="170"/>
        <v>0</v>
      </c>
      <c r="DA193">
        <f t="shared" si="170"/>
        <v>0</v>
      </c>
      <c r="DB193">
        <f t="shared" si="170"/>
        <v>0</v>
      </c>
      <c r="DC193">
        <f t="shared" si="170"/>
        <v>0</v>
      </c>
      <c r="DD193">
        <f t="shared" si="170"/>
        <v>0</v>
      </c>
      <c r="DE193">
        <f t="shared" si="170"/>
        <v>512</v>
      </c>
      <c r="DF193" t="str">
        <f t="shared" si="170"/>
        <v>Adm.de Aeropuertos y Servicios Auxiliares a la Naveg. Aérea</v>
      </c>
      <c r="DG193">
        <f t="shared" si="170"/>
        <v>241782.72</v>
      </c>
      <c r="DH193">
        <f t="shared" si="170"/>
        <v>0</v>
      </c>
    </row>
    <row r="194" spans="1:112">
      <c r="A194">
        <f t="shared" ref="A194:AF194" si="171">A45</f>
        <v>312</v>
      </c>
      <c r="B194" t="str">
        <f t="shared" si="171"/>
        <v>Autoridad de Fiscalizac. y Control Soc de Bosques y Tierras</v>
      </c>
      <c r="C194">
        <f t="shared" si="171"/>
        <v>0</v>
      </c>
      <c r="D194">
        <f t="shared" si="171"/>
        <v>0</v>
      </c>
      <c r="E194">
        <f t="shared" si="171"/>
        <v>0</v>
      </c>
      <c r="F194">
        <f t="shared" si="171"/>
        <v>6678.41</v>
      </c>
      <c r="G194">
        <f t="shared" si="171"/>
        <v>0</v>
      </c>
      <c r="H194">
        <f t="shared" si="171"/>
        <v>0</v>
      </c>
      <c r="I194">
        <f t="shared" si="171"/>
        <v>0</v>
      </c>
      <c r="J194">
        <f t="shared" si="171"/>
        <v>0</v>
      </c>
      <c r="K194">
        <f t="shared" si="171"/>
        <v>0</v>
      </c>
      <c r="L194">
        <f t="shared" si="171"/>
        <v>0</v>
      </c>
      <c r="M194">
        <f t="shared" si="171"/>
        <v>0</v>
      </c>
      <c r="N194">
        <f t="shared" si="171"/>
        <v>0</v>
      </c>
      <c r="O194">
        <f t="shared" si="171"/>
        <v>0</v>
      </c>
      <c r="P194">
        <f t="shared" si="171"/>
        <v>0</v>
      </c>
      <c r="Q194">
        <f t="shared" si="171"/>
        <v>0</v>
      </c>
      <c r="R194">
        <f t="shared" si="171"/>
        <v>0</v>
      </c>
      <c r="S194">
        <f t="shared" si="171"/>
        <v>0</v>
      </c>
      <c r="T194">
        <f t="shared" si="171"/>
        <v>0</v>
      </c>
      <c r="U194">
        <f t="shared" si="171"/>
        <v>0</v>
      </c>
      <c r="V194">
        <f t="shared" si="171"/>
        <v>0</v>
      </c>
      <c r="W194">
        <f t="shared" si="171"/>
        <v>0</v>
      </c>
      <c r="X194">
        <f t="shared" si="171"/>
        <v>0</v>
      </c>
      <c r="Y194">
        <f t="shared" si="171"/>
        <v>0</v>
      </c>
      <c r="Z194">
        <f t="shared" si="171"/>
        <v>0</v>
      </c>
      <c r="AA194">
        <f t="shared" si="171"/>
        <v>0</v>
      </c>
      <c r="AB194">
        <f t="shared" si="171"/>
        <v>0</v>
      </c>
      <c r="AC194">
        <f t="shared" si="171"/>
        <v>0</v>
      </c>
      <c r="AD194">
        <f t="shared" si="171"/>
        <v>0</v>
      </c>
      <c r="AE194">
        <f t="shared" si="171"/>
        <v>0</v>
      </c>
      <c r="AF194">
        <f t="shared" si="171"/>
        <v>0</v>
      </c>
      <c r="AG194">
        <f t="shared" ref="AG194:BL194" si="172">AG45</f>
        <v>0</v>
      </c>
      <c r="AH194">
        <f t="shared" si="172"/>
        <v>0</v>
      </c>
      <c r="AI194">
        <f t="shared" si="172"/>
        <v>0</v>
      </c>
      <c r="AJ194">
        <f t="shared" si="172"/>
        <v>0</v>
      </c>
      <c r="AK194">
        <f t="shared" si="172"/>
        <v>0</v>
      </c>
      <c r="AL194">
        <f t="shared" si="172"/>
        <v>0</v>
      </c>
      <c r="AM194">
        <f t="shared" si="172"/>
        <v>0</v>
      </c>
      <c r="AN194">
        <f t="shared" si="172"/>
        <v>0</v>
      </c>
      <c r="AO194">
        <f t="shared" si="172"/>
        <v>0</v>
      </c>
      <c r="AP194">
        <f t="shared" si="172"/>
        <v>0</v>
      </c>
      <c r="AQ194">
        <f t="shared" si="172"/>
        <v>0</v>
      </c>
      <c r="AR194">
        <f t="shared" si="172"/>
        <v>0</v>
      </c>
      <c r="AS194">
        <f t="shared" si="172"/>
        <v>0</v>
      </c>
      <c r="AT194">
        <f t="shared" si="172"/>
        <v>0</v>
      </c>
      <c r="AU194">
        <f t="shared" si="172"/>
        <v>0</v>
      </c>
      <c r="AV194">
        <f t="shared" si="172"/>
        <v>0</v>
      </c>
      <c r="AW194">
        <f t="shared" si="172"/>
        <v>0</v>
      </c>
      <c r="AX194">
        <f t="shared" si="172"/>
        <v>0</v>
      </c>
      <c r="AY194">
        <f t="shared" si="172"/>
        <v>0</v>
      </c>
      <c r="AZ194">
        <f t="shared" si="172"/>
        <v>0</v>
      </c>
      <c r="BA194">
        <f t="shared" si="172"/>
        <v>0</v>
      </c>
      <c r="BB194">
        <f t="shared" si="172"/>
        <v>0</v>
      </c>
      <c r="BC194">
        <f t="shared" si="172"/>
        <v>0</v>
      </c>
      <c r="BD194">
        <f t="shared" si="172"/>
        <v>0</v>
      </c>
      <c r="BE194">
        <f t="shared" si="172"/>
        <v>0</v>
      </c>
      <c r="BF194">
        <f t="shared" si="172"/>
        <v>0</v>
      </c>
      <c r="BG194">
        <f t="shared" si="172"/>
        <v>0</v>
      </c>
      <c r="BH194">
        <f t="shared" si="172"/>
        <v>0</v>
      </c>
      <c r="BI194">
        <f t="shared" si="172"/>
        <v>0</v>
      </c>
      <c r="BJ194">
        <f t="shared" si="172"/>
        <v>0</v>
      </c>
      <c r="BK194">
        <f t="shared" si="172"/>
        <v>0</v>
      </c>
      <c r="BL194">
        <f t="shared" si="172"/>
        <v>0</v>
      </c>
      <c r="BM194">
        <f t="shared" ref="BM194:CR194" si="173">BM45</f>
        <v>0</v>
      </c>
      <c r="BN194">
        <f t="shared" si="173"/>
        <v>0</v>
      </c>
      <c r="BO194">
        <f t="shared" si="173"/>
        <v>0</v>
      </c>
      <c r="BP194">
        <f t="shared" si="173"/>
        <v>0</v>
      </c>
      <c r="BQ194">
        <f t="shared" si="173"/>
        <v>0</v>
      </c>
      <c r="BR194">
        <f t="shared" si="173"/>
        <v>0</v>
      </c>
      <c r="BS194">
        <f t="shared" si="173"/>
        <v>0</v>
      </c>
      <c r="BT194">
        <f t="shared" si="173"/>
        <v>0</v>
      </c>
      <c r="BU194">
        <f t="shared" si="173"/>
        <v>0</v>
      </c>
      <c r="BV194">
        <f t="shared" si="173"/>
        <v>0</v>
      </c>
      <c r="BW194">
        <f t="shared" si="173"/>
        <v>0</v>
      </c>
      <c r="BX194">
        <f t="shared" si="173"/>
        <v>0</v>
      </c>
      <c r="BY194">
        <f t="shared" si="173"/>
        <v>0</v>
      </c>
      <c r="BZ194">
        <f t="shared" si="173"/>
        <v>0</v>
      </c>
      <c r="CA194">
        <f t="shared" si="173"/>
        <v>0</v>
      </c>
      <c r="CB194">
        <f t="shared" si="173"/>
        <v>0</v>
      </c>
      <c r="CC194">
        <f t="shared" si="173"/>
        <v>0</v>
      </c>
      <c r="CD194">
        <f t="shared" si="173"/>
        <v>0</v>
      </c>
      <c r="CE194">
        <f t="shared" si="173"/>
        <v>0</v>
      </c>
      <c r="CF194">
        <f t="shared" si="173"/>
        <v>0</v>
      </c>
      <c r="CG194">
        <f t="shared" si="173"/>
        <v>0</v>
      </c>
      <c r="CH194">
        <f t="shared" si="173"/>
        <v>0</v>
      </c>
      <c r="CI194">
        <f t="shared" si="173"/>
        <v>0</v>
      </c>
      <c r="CJ194">
        <f t="shared" si="173"/>
        <v>0</v>
      </c>
      <c r="CK194">
        <f t="shared" si="173"/>
        <v>0</v>
      </c>
      <c r="CL194">
        <f t="shared" si="173"/>
        <v>0</v>
      </c>
      <c r="CM194">
        <f t="shared" si="173"/>
        <v>0</v>
      </c>
      <c r="CN194">
        <f t="shared" si="173"/>
        <v>0</v>
      </c>
      <c r="CO194">
        <f t="shared" si="173"/>
        <v>0</v>
      </c>
      <c r="CP194">
        <f t="shared" si="173"/>
        <v>0</v>
      </c>
      <c r="CQ194">
        <f t="shared" si="173"/>
        <v>0</v>
      </c>
      <c r="CR194">
        <f t="shared" si="173"/>
        <v>0</v>
      </c>
      <c r="CS194">
        <f t="shared" ref="CS194:DH194" si="174">CS45</f>
        <v>0</v>
      </c>
      <c r="CT194">
        <f t="shared" si="174"/>
        <v>0</v>
      </c>
      <c r="CU194">
        <f t="shared" si="174"/>
        <v>0</v>
      </c>
      <c r="CV194">
        <f t="shared" si="174"/>
        <v>0</v>
      </c>
      <c r="CW194">
        <f t="shared" si="174"/>
        <v>0</v>
      </c>
      <c r="CX194">
        <f t="shared" si="174"/>
        <v>0</v>
      </c>
      <c r="CY194">
        <f t="shared" si="174"/>
        <v>0</v>
      </c>
      <c r="CZ194">
        <f t="shared" si="174"/>
        <v>0</v>
      </c>
      <c r="DA194">
        <f t="shared" si="174"/>
        <v>0</v>
      </c>
      <c r="DB194">
        <f t="shared" si="174"/>
        <v>0</v>
      </c>
      <c r="DC194">
        <f t="shared" si="174"/>
        <v>0</v>
      </c>
      <c r="DD194">
        <f t="shared" si="174"/>
        <v>0</v>
      </c>
      <c r="DE194">
        <f t="shared" si="174"/>
        <v>525</v>
      </c>
      <c r="DF194" t="str">
        <f t="shared" si="174"/>
        <v>Transportes Aéreos Bolivianos</v>
      </c>
      <c r="DG194">
        <f t="shared" si="174"/>
        <v>87210.21</v>
      </c>
      <c r="DH194">
        <f t="shared" si="174"/>
        <v>0</v>
      </c>
    </row>
    <row r="195" spans="1:112">
      <c r="A195">
        <f t="shared" ref="A195:AF195" si="175">A46</f>
        <v>313</v>
      </c>
      <c r="B195" t="str">
        <f t="shared" si="175"/>
        <v>Autoridad de Fiscalización y Control de Pensiones y Seguros - APS</v>
      </c>
      <c r="C195">
        <f t="shared" si="175"/>
        <v>0</v>
      </c>
      <c r="D195">
        <f t="shared" si="175"/>
        <v>0</v>
      </c>
      <c r="E195">
        <f t="shared" si="175"/>
        <v>0</v>
      </c>
      <c r="F195">
        <f t="shared" si="175"/>
        <v>100</v>
      </c>
      <c r="G195">
        <f t="shared" si="175"/>
        <v>0</v>
      </c>
      <c r="H195">
        <f t="shared" si="175"/>
        <v>26860.57</v>
      </c>
      <c r="I195">
        <f t="shared" si="175"/>
        <v>0</v>
      </c>
      <c r="J195">
        <f t="shared" si="175"/>
        <v>0</v>
      </c>
      <c r="K195">
        <f t="shared" si="175"/>
        <v>0</v>
      </c>
      <c r="L195">
        <f t="shared" si="175"/>
        <v>0</v>
      </c>
      <c r="M195">
        <f t="shared" si="175"/>
        <v>0</v>
      </c>
      <c r="N195">
        <f t="shared" si="175"/>
        <v>0</v>
      </c>
      <c r="O195">
        <f t="shared" si="175"/>
        <v>0</v>
      </c>
      <c r="P195">
        <f t="shared" si="175"/>
        <v>0</v>
      </c>
      <c r="Q195">
        <f t="shared" si="175"/>
        <v>0</v>
      </c>
      <c r="R195">
        <f t="shared" si="175"/>
        <v>0</v>
      </c>
      <c r="S195">
        <f t="shared" si="175"/>
        <v>0</v>
      </c>
      <c r="T195">
        <f t="shared" si="175"/>
        <v>0</v>
      </c>
      <c r="U195">
        <f t="shared" si="175"/>
        <v>0</v>
      </c>
      <c r="V195">
        <f t="shared" si="175"/>
        <v>0</v>
      </c>
      <c r="W195">
        <f t="shared" si="175"/>
        <v>0</v>
      </c>
      <c r="X195">
        <f t="shared" si="175"/>
        <v>0</v>
      </c>
      <c r="Y195">
        <f t="shared" si="175"/>
        <v>0</v>
      </c>
      <c r="Z195">
        <f t="shared" si="175"/>
        <v>0</v>
      </c>
      <c r="AA195">
        <f t="shared" si="175"/>
        <v>0</v>
      </c>
      <c r="AB195">
        <f t="shared" si="175"/>
        <v>0</v>
      </c>
      <c r="AC195">
        <f t="shared" si="175"/>
        <v>0</v>
      </c>
      <c r="AD195">
        <f t="shared" si="175"/>
        <v>0</v>
      </c>
      <c r="AE195">
        <f t="shared" si="175"/>
        <v>0</v>
      </c>
      <c r="AF195">
        <f t="shared" si="175"/>
        <v>0</v>
      </c>
      <c r="AG195">
        <f t="shared" ref="AG195:BL195" si="176">AG46</f>
        <v>0</v>
      </c>
      <c r="AH195">
        <f t="shared" si="176"/>
        <v>0</v>
      </c>
      <c r="AI195">
        <f t="shared" si="176"/>
        <v>0</v>
      </c>
      <c r="AJ195">
        <f t="shared" si="176"/>
        <v>0</v>
      </c>
      <c r="AK195">
        <f t="shared" si="176"/>
        <v>0</v>
      </c>
      <c r="AL195">
        <f t="shared" si="176"/>
        <v>0</v>
      </c>
      <c r="AM195">
        <f t="shared" si="176"/>
        <v>0</v>
      </c>
      <c r="AN195">
        <f t="shared" si="176"/>
        <v>0</v>
      </c>
      <c r="AO195">
        <f t="shared" si="176"/>
        <v>0</v>
      </c>
      <c r="AP195">
        <f t="shared" si="176"/>
        <v>0</v>
      </c>
      <c r="AQ195">
        <f t="shared" si="176"/>
        <v>0</v>
      </c>
      <c r="AR195">
        <f t="shared" si="176"/>
        <v>0</v>
      </c>
      <c r="AS195">
        <f t="shared" si="176"/>
        <v>0</v>
      </c>
      <c r="AT195">
        <f t="shared" si="176"/>
        <v>0</v>
      </c>
      <c r="AU195">
        <f t="shared" si="176"/>
        <v>0</v>
      </c>
      <c r="AV195">
        <f t="shared" si="176"/>
        <v>0</v>
      </c>
      <c r="AW195">
        <f t="shared" si="176"/>
        <v>0</v>
      </c>
      <c r="AX195">
        <f t="shared" si="176"/>
        <v>0</v>
      </c>
      <c r="AY195">
        <f t="shared" si="176"/>
        <v>0</v>
      </c>
      <c r="AZ195">
        <f t="shared" si="176"/>
        <v>0</v>
      </c>
      <c r="BA195">
        <f t="shared" si="176"/>
        <v>0</v>
      </c>
      <c r="BB195">
        <f t="shared" si="176"/>
        <v>0</v>
      </c>
      <c r="BC195">
        <f t="shared" si="176"/>
        <v>0</v>
      </c>
      <c r="BD195">
        <f t="shared" si="176"/>
        <v>0</v>
      </c>
      <c r="BE195">
        <f t="shared" si="176"/>
        <v>0</v>
      </c>
      <c r="BF195">
        <f t="shared" si="176"/>
        <v>0</v>
      </c>
      <c r="BG195">
        <f t="shared" si="176"/>
        <v>0</v>
      </c>
      <c r="BH195">
        <f t="shared" si="176"/>
        <v>0</v>
      </c>
      <c r="BI195">
        <f t="shared" si="176"/>
        <v>0</v>
      </c>
      <c r="BJ195">
        <f t="shared" si="176"/>
        <v>0</v>
      </c>
      <c r="BK195">
        <f t="shared" si="176"/>
        <v>0</v>
      </c>
      <c r="BL195">
        <f t="shared" si="176"/>
        <v>0</v>
      </c>
      <c r="BM195">
        <f t="shared" ref="BM195:CR195" si="177">BM46</f>
        <v>0</v>
      </c>
      <c r="BN195">
        <f t="shared" si="177"/>
        <v>0</v>
      </c>
      <c r="BO195">
        <f t="shared" si="177"/>
        <v>0</v>
      </c>
      <c r="BP195">
        <f t="shared" si="177"/>
        <v>0</v>
      </c>
      <c r="BQ195">
        <f t="shared" si="177"/>
        <v>0</v>
      </c>
      <c r="BR195">
        <f t="shared" si="177"/>
        <v>0</v>
      </c>
      <c r="BS195">
        <f t="shared" si="177"/>
        <v>0</v>
      </c>
      <c r="BT195">
        <f t="shared" si="177"/>
        <v>0</v>
      </c>
      <c r="BU195">
        <f t="shared" si="177"/>
        <v>0</v>
      </c>
      <c r="BV195">
        <f t="shared" si="177"/>
        <v>0</v>
      </c>
      <c r="BW195">
        <f t="shared" si="177"/>
        <v>0</v>
      </c>
      <c r="BX195">
        <f t="shared" si="177"/>
        <v>0</v>
      </c>
      <c r="BY195">
        <f t="shared" si="177"/>
        <v>0</v>
      </c>
      <c r="BZ195">
        <f t="shared" si="177"/>
        <v>0</v>
      </c>
      <c r="CA195">
        <f t="shared" si="177"/>
        <v>0</v>
      </c>
      <c r="CB195">
        <f t="shared" si="177"/>
        <v>0</v>
      </c>
      <c r="CC195">
        <f t="shared" si="177"/>
        <v>0</v>
      </c>
      <c r="CD195">
        <f t="shared" si="177"/>
        <v>0</v>
      </c>
      <c r="CE195">
        <f t="shared" si="177"/>
        <v>0</v>
      </c>
      <c r="CF195">
        <f t="shared" si="177"/>
        <v>0</v>
      </c>
      <c r="CG195">
        <f t="shared" si="177"/>
        <v>0</v>
      </c>
      <c r="CH195">
        <f t="shared" si="177"/>
        <v>0</v>
      </c>
      <c r="CI195">
        <f t="shared" si="177"/>
        <v>0</v>
      </c>
      <c r="CJ195">
        <f t="shared" si="177"/>
        <v>0</v>
      </c>
      <c r="CK195">
        <f t="shared" si="177"/>
        <v>0</v>
      </c>
      <c r="CL195">
        <f t="shared" si="177"/>
        <v>0</v>
      </c>
      <c r="CM195">
        <f t="shared" si="177"/>
        <v>0</v>
      </c>
      <c r="CN195">
        <f t="shared" si="177"/>
        <v>0</v>
      </c>
      <c r="CO195">
        <f t="shared" si="177"/>
        <v>0</v>
      </c>
      <c r="CP195">
        <f t="shared" si="177"/>
        <v>0</v>
      </c>
      <c r="CQ195">
        <f t="shared" si="177"/>
        <v>0</v>
      </c>
      <c r="CR195">
        <f t="shared" si="177"/>
        <v>0</v>
      </c>
      <c r="CS195">
        <f t="shared" ref="CS195:DH195" si="178">CS46</f>
        <v>0</v>
      </c>
      <c r="CT195">
        <f t="shared" si="178"/>
        <v>0</v>
      </c>
      <c r="CU195">
        <f t="shared" si="178"/>
        <v>0</v>
      </c>
      <c r="CV195">
        <f t="shared" si="178"/>
        <v>0</v>
      </c>
      <c r="CW195">
        <f t="shared" si="178"/>
        <v>0</v>
      </c>
      <c r="CX195">
        <f t="shared" si="178"/>
        <v>0</v>
      </c>
      <c r="CY195">
        <f t="shared" si="178"/>
        <v>0</v>
      </c>
      <c r="CZ195">
        <f t="shared" si="178"/>
        <v>0</v>
      </c>
      <c r="DA195">
        <f t="shared" si="178"/>
        <v>0</v>
      </c>
      <c r="DB195">
        <f t="shared" si="178"/>
        <v>0</v>
      </c>
      <c r="DC195">
        <f t="shared" si="178"/>
        <v>0</v>
      </c>
      <c r="DD195">
        <f t="shared" si="178"/>
        <v>0</v>
      </c>
      <c r="DE195">
        <f t="shared" si="178"/>
        <v>587</v>
      </c>
      <c r="DF195" t="str">
        <f t="shared" si="178"/>
        <v>Empresa Estratégica Boliviana de Construcción y Conservación de Infraestructura Civil</v>
      </c>
      <c r="DG195">
        <f t="shared" si="178"/>
        <v>24178095.77</v>
      </c>
      <c r="DH195">
        <f t="shared" si="178"/>
        <v>0</v>
      </c>
    </row>
    <row r="196" spans="1:112">
      <c r="A196">
        <f t="shared" ref="A196:AF196" si="179">A47</f>
        <v>314</v>
      </c>
      <c r="B196" t="str">
        <f t="shared" si="179"/>
        <v xml:space="preserve">Autoridad de Fiscalización de Electricidad y Tecnología Nuclear </v>
      </c>
      <c r="C196">
        <f t="shared" si="179"/>
        <v>0</v>
      </c>
      <c r="D196">
        <f t="shared" si="179"/>
        <v>0</v>
      </c>
      <c r="E196">
        <f t="shared" si="179"/>
        <v>0</v>
      </c>
      <c r="F196">
        <f t="shared" si="179"/>
        <v>26.6</v>
      </c>
      <c r="G196">
        <f t="shared" si="179"/>
        <v>0</v>
      </c>
      <c r="H196">
        <f t="shared" si="179"/>
        <v>651.80999999999995</v>
      </c>
      <c r="I196">
        <f t="shared" si="179"/>
        <v>0</v>
      </c>
      <c r="J196">
        <f t="shared" si="179"/>
        <v>0</v>
      </c>
      <c r="K196">
        <f t="shared" si="179"/>
        <v>0</v>
      </c>
      <c r="L196">
        <f t="shared" si="179"/>
        <v>0</v>
      </c>
      <c r="M196">
        <f t="shared" si="179"/>
        <v>0</v>
      </c>
      <c r="N196">
        <f t="shared" si="179"/>
        <v>0</v>
      </c>
      <c r="O196">
        <f t="shared" si="179"/>
        <v>0</v>
      </c>
      <c r="P196">
        <f t="shared" si="179"/>
        <v>0</v>
      </c>
      <c r="Q196">
        <f t="shared" si="179"/>
        <v>0</v>
      </c>
      <c r="R196">
        <f t="shared" si="179"/>
        <v>0</v>
      </c>
      <c r="S196">
        <f t="shared" si="179"/>
        <v>0</v>
      </c>
      <c r="T196">
        <f t="shared" si="179"/>
        <v>0</v>
      </c>
      <c r="U196">
        <f t="shared" si="179"/>
        <v>0</v>
      </c>
      <c r="V196">
        <f t="shared" si="179"/>
        <v>0</v>
      </c>
      <c r="W196">
        <f t="shared" si="179"/>
        <v>0</v>
      </c>
      <c r="X196">
        <f t="shared" si="179"/>
        <v>0</v>
      </c>
      <c r="Y196">
        <f t="shared" si="179"/>
        <v>0</v>
      </c>
      <c r="Z196">
        <f t="shared" si="179"/>
        <v>0</v>
      </c>
      <c r="AA196">
        <f t="shared" si="179"/>
        <v>0</v>
      </c>
      <c r="AB196">
        <f t="shared" si="179"/>
        <v>0</v>
      </c>
      <c r="AC196">
        <f t="shared" si="179"/>
        <v>0</v>
      </c>
      <c r="AD196">
        <f t="shared" si="179"/>
        <v>0</v>
      </c>
      <c r="AE196">
        <f t="shared" si="179"/>
        <v>0</v>
      </c>
      <c r="AF196">
        <f t="shared" si="179"/>
        <v>0</v>
      </c>
      <c r="AG196">
        <f t="shared" ref="AG196:BL196" si="180">AG47</f>
        <v>0</v>
      </c>
      <c r="AH196">
        <f t="shared" si="180"/>
        <v>0</v>
      </c>
      <c r="AI196">
        <f t="shared" si="180"/>
        <v>0</v>
      </c>
      <c r="AJ196">
        <f t="shared" si="180"/>
        <v>0</v>
      </c>
      <c r="AK196">
        <f t="shared" si="180"/>
        <v>0</v>
      </c>
      <c r="AL196">
        <f t="shared" si="180"/>
        <v>0</v>
      </c>
      <c r="AM196">
        <f t="shared" si="180"/>
        <v>0</v>
      </c>
      <c r="AN196">
        <f t="shared" si="180"/>
        <v>0</v>
      </c>
      <c r="AO196">
        <f t="shared" si="180"/>
        <v>0</v>
      </c>
      <c r="AP196">
        <f t="shared" si="180"/>
        <v>0</v>
      </c>
      <c r="AQ196">
        <f t="shared" si="180"/>
        <v>0</v>
      </c>
      <c r="AR196">
        <f t="shared" si="180"/>
        <v>0</v>
      </c>
      <c r="AS196">
        <f t="shared" si="180"/>
        <v>0</v>
      </c>
      <c r="AT196">
        <f t="shared" si="180"/>
        <v>0</v>
      </c>
      <c r="AU196">
        <f t="shared" si="180"/>
        <v>0</v>
      </c>
      <c r="AV196">
        <f t="shared" si="180"/>
        <v>0</v>
      </c>
      <c r="AW196">
        <f t="shared" si="180"/>
        <v>0</v>
      </c>
      <c r="AX196">
        <f t="shared" si="180"/>
        <v>0</v>
      </c>
      <c r="AY196">
        <f t="shared" si="180"/>
        <v>0</v>
      </c>
      <c r="AZ196">
        <f t="shared" si="180"/>
        <v>0</v>
      </c>
      <c r="BA196">
        <f t="shared" si="180"/>
        <v>0</v>
      </c>
      <c r="BB196">
        <f t="shared" si="180"/>
        <v>0</v>
      </c>
      <c r="BC196">
        <f t="shared" si="180"/>
        <v>0</v>
      </c>
      <c r="BD196">
        <f t="shared" si="180"/>
        <v>0</v>
      </c>
      <c r="BE196">
        <f t="shared" si="180"/>
        <v>0</v>
      </c>
      <c r="BF196">
        <f t="shared" si="180"/>
        <v>0</v>
      </c>
      <c r="BG196">
        <f t="shared" si="180"/>
        <v>0</v>
      </c>
      <c r="BH196">
        <f t="shared" si="180"/>
        <v>0</v>
      </c>
      <c r="BI196">
        <f t="shared" si="180"/>
        <v>0</v>
      </c>
      <c r="BJ196">
        <f t="shared" si="180"/>
        <v>0</v>
      </c>
      <c r="BK196">
        <f t="shared" si="180"/>
        <v>0</v>
      </c>
      <c r="BL196">
        <f t="shared" si="180"/>
        <v>0</v>
      </c>
      <c r="BM196">
        <f t="shared" ref="BM196:CR196" si="181">BM47</f>
        <v>0</v>
      </c>
      <c r="BN196">
        <f t="shared" si="181"/>
        <v>0</v>
      </c>
      <c r="BO196">
        <f t="shared" si="181"/>
        <v>0</v>
      </c>
      <c r="BP196">
        <f t="shared" si="181"/>
        <v>0</v>
      </c>
      <c r="BQ196">
        <f t="shared" si="181"/>
        <v>0</v>
      </c>
      <c r="BR196">
        <f t="shared" si="181"/>
        <v>0</v>
      </c>
      <c r="BS196">
        <f t="shared" si="181"/>
        <v>0</v>
      </c>
      <c r="BT196">
        <f t="shared" si="181"/>
        <v>0</v>
      </c>
      <c r="BU196">
        <f t="shared" si="181"/>
        <v>0</v>
      </c>
      <c r="BV196">
        <f t="shared" si="181"/>
        <v>0</v>
      </c>
      <c r="BW196">
        <f t="shared" si="181"/>
        <v>0</v>
      </c>
      <c r="BX196">
        <f t="shared" si="181"/>
        <v>0</v>
      </c>
      <c r="BY196">
        <f t="shared" si="181"/>
        <v>0</v>
      </c>
      <c r="BZ196">
        <f t="shared" si="181"/>
        <v>0</v>
      </c>
      <c r="CA196">
        <f t="shared" si="181"/>
        <v>0</v>
      </c>
      <c r="CB196">
        <f t="shared" si="181"/>
        <v>0</v>
      </c>
      <c r="CC196">
        <f t="shared" si="181"/>
        <v>0</v>
      </c>
      <c r="CD196">
        <f t="shared" si="181"/>
        <v>0</v>
      </c>
      <c r="CE196">
        <f t="shared" si="181"/>
        <v>0</v>
      </c>
      <c r="CF196">
        <f t="shared" si="181"/>
        <v>0</v>
      </c>
      <c r="CG196">
        <f t="shared" si="181"/>
        <v>0</v>
      </c>
      <c r="CH196">
        <f t="shared" si="181"/>
        <v>0</v>
      </c>
      <c r="CI196">
        <f t="shared" si="181"/>
        <v>0</v>
      </c>
      <c r="CJ196">
        <f t="shared" si="181"/>
        <v>0</v>
      </c>
      <c r="CK196">
        <f t="shared" si="181"/>
        <v>0</v>
      </c>
      <c r="CL196">
        <f t="shared" si="181"/>
        <v>0</v>
      </c>
      <c r="CM196">
        <f t="shared" si="181"/>
        <v>0</v>
      </c>
      <c r="CN196">
        <f t="shared" si="181"/>
        <v>0</v>
      </c>
      <c r="CO196">
        <f t="shared" si="181"/>
        <v>0</v>
      </c>
      <c r="CP196">
        <f t="shared" si="181"/>
        <v>0</v>
      </c>
      <c r="CQ196">
        <f t="shared" si="181"/>
        <v>0</v>
      </c>
      <c r="CR196">
        <f t="shared" si="181"/>
        <v>0</v>
      </c>
      <c r="CS196">
        <f t="shared" ref="CS196:DH196" si="182">CS47</f>
        <v>0</v>
      </c>
      <c r="CT196">
        <f t="shared" si="182"/>
        <v>0</v>
      </c>
      <c r="CU196">
        <f t="shared" si="182"/>
        <v>0</v>
      </c>
      <c r="CV196">
        <f t="shared" si="182"/>
        <v>0</v>
      </c>
      <c r="CW196">
        <f t="shared" si="182"/>
        <v>0</v>
      </c>
      <c r="CX196">
        <f t="shared" si="182"/>
        <v>0</v>
      </c>
      <c r="CY196">
        <f t="shared" si="182"/>
        <v>0</v>
      </c>
      <c r="CZ196">
        <f t="shared" si="182"/>
        <v>0</v>
      </c>
      <c r="DA196">
        <f t="shared" si="182"/>
        <v>0</v>
      </c>
      <c r="DB196">
        <f t="shared" si="182"/>
        <v>0</v>
      </c>
      <c r="DC196">
        <f t="shared" si="182"/>
        <v>0</v>
      </c>
      <c r="DD196">
        <f t="shared" si="182"/>
        <v>0</v>
      </c>
      <c r="DE196">
        <f t="shared" si="182"/>
        <v>599</v>
      </c>
      <c r="DF196" t="str">
        <f t="shared" si="182"/>
        <v>Empresa Boliviana de Alimentos y Derivados</v>
      </c>
      <c r="DG196">
        <f t="shared" si="182"/>
        <v>47048223.420000002</v>
      </c>
      <c r="DH196">
        <f t="shared" si="182"/>
        <v>0</v>
      </c>
    </row>
    <row r="197" spans="1:112">
      <c r="A197">
        <f t="shared" ref="A197:AF197" si="183">A48</f>
        <v>315</v>
      </c>
      <c r="B197" t="str">
        <f t="shared" si="183"/>
        <v>Autoridad de Fiscalización de Empresas</v>
      </c>
      <c r="C197">
        <f t="shared" si="183"/>
        <v>0</v>
      </c>
      <c r="D197">
        <f t="shared" si="183"/>
        <v>0</v>
      </c>
      <c r="E197">
        <f t="shared" si="183"/>
        <v>0</v>
      </c>
      <c r="F197">
        <f t="shared" si="183"/>
        <v>0</v>
      </c>
      <c r="G197">
        <f t="shared" si="183"/>
        <v>0</v>
      </c>
      <c r="H197">
        <f t="shared" si="183"/>
        <v>2093.0100000000002</v>
      </c>
      <c r="I197">
        <f t="shared" si="183"/>
        <v>0</v>
      </c>
      <c r="J197">
        <f t="shared" si="183"/>
        <v>0</v>
      </c>
      <c r="K197">
        <f t="shared" si="183"/>
        <v>0</v>
      </c>
      <c r="L197">
        <f t="shared" si="183"/>
        <v>0</v>
      </c>
      <c r="M197">
        <f t="shared" si="183"/>
        <v>0</v>
      </c>
      <c r="N197">
        <f t="shared" si="183"/>
        <v>0</v>
      </c>
      <c r="O197">
        <f t="shared" si="183"/>
        <v>0</v>
      </c>
      <c r="P197">
        <f t="shared" si="183"/>
        <v>0</v>
      </c>
      <c r="Q197">
        <f t="shared" si="183"/>
        <v>0</v>
      </c>
      <c r="R197">
        <f t="shared" si="183"/>
        <v>0</v>
      </c>
      <c r="S197">
        <f t="shared" si="183"/>
        <v>0</v>
      </c>
      <c r="T197">
        <f t="shared" si="183"/>
        <v>0</v>
      </c>
      <c r="U197">
        <f t="shared" si="183"/>
        <v>0</v>
      </c>
      <c r="V197">
        <f t="shared" si="183"/>
        <v>0</v>
      </c>
      <c r="W197">
        <f t="shared" si="183"/>
        <v>0</v>
      </c>
      <c r="X197">
        <f t="shared" si="183"/>
        <v>0</v>
      </c>
      <c r="Y197">
        <f t="shared" si="183"/>
        <v>0</v>
      </c>
      <c r="Z197">
        <f t="shared" si="183"/>
        <v>0</v>
      </c>
      <c r="AA197">
        <f t="shared" si="183"/>
        <v>0</v>
      </c>
      <c r="AB197">
        <f t="shared" si="183"/>
        <v>0</v>
      </c>
      <c r="AC197">
        <f t="shared" si="183"/>
        <v>0</v>
      </c>
      <c r="AD197">
        <f t="shared" si="183"/>
        <v>0</v>
      </c>
      <c r="AE197">
        <f t="shared" si="183"/>
        <v>0</v>
      </c>
      <c r="AF197">
        <f t="shared" si="183"/>
        <v>0</v>
      </c>
      <c r="AG197">
        <f t="shared" ref="AG197:BL197" si="184">AG48</f>
        <v>0</v>
      </c>
      <c r="AH197">
        <f t="shared" si="184"/>
        <v>0</v>
      </c>
      <c r="AI197">
        <f t="shared" si="184"/>
        <v>0</v>
      </c>
      <c r="AJ197">
        <f t="shared" si="184"/>
        <v>0</v>
      </c>
      <c r="AK197">
        <f t="shared" si="184"/>
        <v>0</v>
      </c>
      <c r="AL197">
        <f t="shared" si="184"/>
        <v>0</v>
      </c>
      <c r="AM197">
        <f t="shared" si="184"/>
        <v>0</v>
      </c>
      <c r="AN197">
        <f t="shared" si="184"/>
        <v>0</v>
      </c>
      <c r="AO197">
        <f t="shared" si="184"/>
        <v>0</v>
      </c>
      <c r="AP197">
        <f t="shared" si="184"/>
        <v>0</v>
      </c>
      <c r="AQ197">
        <f t="shared" si="184"/>
        <v>0</v>
      </c>
      <c r="AR197">
        <f t="shared" si="184"/>
        <v>0</v>
      </c>
      <c r="AS197">
        <f t="shared" si="184"/>
        <v>0</v>
      </c>
      <c r="AT197">
        <f t="shared" si="184"/>
        <v>0</v>
      </c>
      <c r="AU197">
        <f t="shared" si="184"/>
        <v>0</v>
      </c>
      <c r="AV197">
        <f t="shared" si="184"/>
        <v>0</v>
      </c>
      <c r="AW197">
        <f t="shared" si="184"/>
        <v>0</v>
      </c>
      <c r="AX197">
        <f t="shared" si="184"/>
        <v>0</v>
      </c>
      <c r="AY197">
        <f t="shared" si="184"/>
        <v>0</v>
      </c>
      <c r="AZ197">
        <f t="shared" si="184"/>
        <v>0</v>
      </c>
      <c r="BA197">
        <f t="shared" si="184"/>
        <v>0</v>
      </c>
      <c r="BB197">
        <f t="shared" si="184"/>
        <v>0</v>
      </c>
      <c r="BC197">
        <f t="shared" si="184"/>
        <v>0</v>
      </c>
      <c r="BD197">
        <f t="shared" si="184"/>
        <v>0</v>
      </c>
      <c r="BE197">
        <f t="shared" si="184"/>
        <v>0</v>
      </c>
      <c r="BF197">
        <f t="shared" si="184"/>
        <v>0</v>
      </c>
      <c r="BG197">
        <f t="shared" si="184"/>
        <v>0</v>
      </c>
      <c r="BH197">
        <f t="shared" si="184"/>
        <v>0</v>
      </c>
      <c r="BI197">
        <f t="shared" si="184"/>
        <v>0</v>
      </c>
      <c r="BJ197">
        <f t="shared" si="184"/>
        <v>0</v>
      </c>
      <c r="BK197">
        <f t="shared" si="184"/>
        <v>0</v>
      </c>
      <c r="BL197">
        <f t="shared" si="184"/>
        <v>0</v>
      </c>
      <c r="BM197">
        <f t="shared" ref="BM197:CR197" si="185">BM48</f>
        <v>0</v>
      </c>
      <c r="BN197">
        <f t="shared" si="185"/>
        <v>0</v>
      </c>
      <c r="BO197">
        <f t="shared" si="185"/>
        <v>0</v>
      </c>
      <c r="BP197">
        <f t="shared" si="185"/>
        <v>0</v>
      </c>
      <c r="BQ197">
        <f t="shared" si="185"/>
        <v>0</v>
      </c>
      <c r="BR197">
        <f t="shared" si="185"/>
        <v>0</v>
      </c>
      <c r="BS197">
        <f t="shared" si="185"/>
        <v>0</v>
      </c>
      <c r="BT197">
        <f t="shared" si="185"/>
        <v>0</v>
      </c>
      <c r="BU197">
        <f t="shared" si="185"/>
        <v>0</v>
      </c>
      <c r="BV197">
        <f t="shared" si="185"/>
        <v>0</v>
      </c>
      <c r="BW197">
        <f t="shared" si="185"/>
        <v>0</v>
      </c>
      <c r="BX197">
        <f t="shared" si="185"/>
        <v>0</v>
      </c>
      <c r="BY197">
        <f t="shared" si="185"/>
        <v>0</v>
      </c>
      <c r="BZ197">
        <f t="shared" si="185"/>
        <v>0</v>
      </c>
      <c r="CA197">
        <f t="shared" si="185"/>
        <v>0</v>
      </c>
      <c r="CB197">
        <f t="shared" si="185"/>
        <v>0</v>
      </c>
      <c r="CC197">
        <f t="shared" si="185"/>
        <v>0</v>
      </c>
      <c r="CD197">
        <f t="shared" si="185"/>
        <v>0</v>
      </c>
      <c r="CE197">
        <f t="shared" si="185"/>
        <v>0</v>
      </c>
      <c r="CF197">
        <f t="shared" si="185"/>
        <v>0</v>
      </c>
      <c r="CG197">
        <f t="shared" si="185"/>
        <v>0</v>
      </c>
      <c r="CH197">
        <f t="shared" si="185"/>
        <v>0</v>
      </c>
      <c r="CI197">
        <f t="shared" si="185"/>
        <v>0</v>
      </c>
      <c r="CJ197">
        <f t="shared" si="185"/>
        <v>0</v>
      </c>
      <c r="CK197">
        <f t="shared" si="185"/>
        <v>0</v>
      </c>
      <c r="CL197">
        <f t="shared" si="185"/>
        <v>0</v>
      </c>
      <c r="CM197">
        <f t="shared" si="185"/>
        <v>0</v>
      </c>
      <c r="CN197">
        <f t="shared" si="185"/>
        <v>0</v>
      </c>
      <c r="CO197">
        <f t="shared" si="185"/>
        <v>0</v>
      </c>
      <c r="CP197">
        <f t="shared" si="185"/>
        <v>0</v>
      </c>
      <c r="CQ197">
        <f t="shared" si="185"/>
        <v>0</v>
      </c>
      <c r="CR197">
        <f t="shared" si="185"/>
        <v>0</v>
      </c>
      <c r="CS197">
        <f t="shared" ref="CS197:DH197" si="186">CS48</f>
        <v>0</v>
      </c>
      <c r="CT197">
        <f t="shared" si="186"/>
        <v>0</v>
      </c>
      <c r="CU197">
        <f t="shared" si="186"/>
        <v>0</v>
      </c>
      <c r="CV197">
        <f t="shared" si="186"/>
        <v>0</v>
      </c>
      <c r="CW197">
        <f t="shared" si="186"/>
        <v>0</v>
      </c>
      <c r="CX197">
        <f t="shared" si="186"/>
        <v>0</v>
      </c>
      <c r="CY197">
        <f t="shared" si="186"/>
        <v>0</v>
      </c>
      <c r="CZ197">
        <f t="shared" si="186"/>
        <v>0</v>
      </c>
      <c r="DA197">
        <f t="shared" si="186"/>
        <v>0</v>
      </c>
      <c r="DB197">
        <f t="shared" si="186"/>
        <v>0</v>
      </c>
      <c r="DC197">
        <f t="shared" si="186"/>
        <v>0</v>
      </c>
      <c r="DD197">
        <f t="shared" si="186"/>
        <v>0</v>
      </c>
      <c r="DE197">
        <f t="shared" si="186"/>
        <v>373</v>
      </c>
      <c r="DF197" t="str">
        <f t="shared" si="186"/>
        <v>Fondo de Desarrollo Indigena</v>
      </c>
      <c r="DG197">
        <f t="shared" si="186"/>
        <v>270</v>
      </c>
      <c r="DH197">
        <f t="shared" si="186"/>
        <v>0</v>
      </c>
    </row>
    <row r="198" spans="1:112">
      <c r="A198">
        <f t="shared" ref="A198:AF198" si="187">A49</f>
        <v>340</v>
      </c>
      <c r="B198" t="str">
        <f t="shared" si="187"/>
        <v>Servicio General de Identificación Personal</v>
      </c>
      <c r="C198">
        <f t="shared" si="187"/>
        <v>300</v>
      </c>
      <c r="D198">
        <f t="shared" si="187"/>
        <v>195296.44999999998</v>
      </c>
      <c r="E198">
        <f t="shared" si="187"/>
        <v>50</v>
      </c>
      <c r="F198">
        <f t="shared" si="187"/>
        <v>25429.56</v>
      </c>
      <c r="G198">
        <f t="shared" si="187"/>
        <v>150</v>
      </c>
      <c r="H198">
        <f t="shared" si="187"/>
        <v>137006.73000000004</v>
      </c>
      <c r="I198">
        <f t="shared" si="187"/>
        <v>0</v>
      </c>
      <c r="J198">
        <f t="shared" si="187"/>
        <v>0</v>
      </c>
      <c r="K198">
        <f t="shared" si="187"/>
        <v>100</v>
      </c>
      <c r="L198">
        <f t="shared" si="187"/>
        <v>32232.39</v>
      </c>
      <c r="M198">
        <f t="shared" si="187"/>
        <v>0</v>
      </c>
      <c r="N198">
        <f t="shared" si="187"/>
        <v>0</v>
      </c>
      <c r="O198">
        <f t="shared" si="187"/>
        <v>0</v>
      </c>
      <c r="P198">
        <f t="shared" si="187"/>
        <v>0</v>
      </c>
      <c r="Q198">
        <f t="shared" si="187"/>
        <v>0</v>
      </c>
      <c r="R198">
        <f t="shared" si="187"/>
        <v>0</v>
      </c>
      <c r="S198">
        <f t="shared" si="187"/>
        <v>0</v>
      </c>
      <c r="T198">
        <f t="shared" si="187"/>
        <v>0</v>
      </c>
      <c r="U198">
        <f t="shared" si="187"/>
        <v>0</v>
      </c>
      <c r="V198">
        <f t="shared" si="187"/>
        <v>0</v>
      </c>
      <c r="W198">
        <f t="shared" si="187"/>
        <v>0</v>
      </c>
      <c r="X198">
        <f t="shared" si="187"/>
        <v>0</v>
      </c>
      <c r="Y198">
        <f t="shared" si="187"/>
        <v>0</v>
      </c>
      <c r="Z198">
        <f t="shared" si="187"/>
        <v>0</v>
      </c>
      <c r="AA198">
        <f t="shared" si="187"/>
        <v>0</v>
      </c>
      <c r="AB198">
        <f t="shared" si="187"/>
        <v>0</v>
      </c>
      <c r="AC198">
        <f t="shared" si="187"/>
        <v>0</v>
      </c>
      <c r="AD198">
        <f t="shared" si="187"/>
        <v>0</v>
      </c>
      <c r="AE198">
        <f t="shared" si="187"/>
        <v>0</v>
      </c>
      <c r="AF198">
        <f t="shared" si="187"/>
        <v>0</v>
      </c>
      <c r="AG198">
        <f t="shared" ref="AG198:BL198" si="188">AG49</f>
        <v>0</v>
      </c>
      <c r="AH198">
        <f t="shared" si="188"/>
        <v>0</v>
      </c>
      <c r="AI198">
        <f t="shared" si="188"/>
        <v>0</v>
      </c>
      <c r="AJ198">
        <f t="shared" si="188"/>
        <v>0</v>
      </c>
      <c r="AK198">
        <f t="shared" si="188"/>
        <v>0</v>
      </c>
      <c r="AL198">
        <f t="shared" si="188"/>
        <v>0</v>
      </c>
      <c r="AM198">
        <f t="shared" si="188"/>
        <v>0</v>
      </c>
      <c r="AN198">
        <f t="shared" si="188"/>
        <v>0</v>
      </c>
      <c r="AO198">
        <f t="shared" si="188"/>
        <v>0</v>
      </c>
      <c r="AP198">
        <f t="shared" si="188"/>
        <v>0</v>
      </c>
      <c r="AQ198">
        <f t="shared" si="188"/>
        <v>0</v>
      </c>
      <c r="AR198">
        <f t="shared" si="188"/>
        <v>0</v>
      </c>
      <c r="AS198">
        <f t="shared" si="188"/>
        <v>0</v>
      </c>
      <c r="AT198">
        <f t="shared" si="188"/>
        <v>0</v>
      </c>
      <c r="AU198">
        <f t="shared" si="188"/>
        <v>0</v>
      </c>
      <c r="AV198">
        <f t="shared" si="188"/>
        <v>0</v>
      </c>
      <c r="AW198">
        <f t="shared" si="188"/>
        <v>0</v>
      </c>
      <c r="AX198">
        <f t="shared" si="188"/>
        <v>0</v>
      </c>
      <c r="AY198">
        <f t="shared" si="188"/>
        <v>0</v>
      </c>
      <c r="AZ198">
        <f t="shared" si="188"/>
        <v>0</v>
      </c>
      <c r="BA198">
        <f t="shared" si="188"/>
        <v>0</v>
      </c>
      <c r="BB198">
        <f t="shared" si="188"/>
        <v>0</v>
      </c>
      <c r="BC198">
        <f t="shared" si="188"/>
        <v>0</v>
      </c>
      <c r="BD198">
        <f t="shared" si="188"/>
        <v>0</v>
      </c>
      <c r="BE198">
        <f t="shared" si="188"/>
        <v>0</v>
      </c>
      <c r="BF198">
        <f t="shared" si="188"/>
        <v>0</v>
      </c>
      <c r="BG198">
        <f t="shared" si="188"/>
        <v>0</v>
      </c>
      <c r="BH198">
        <f t="shared" si="188"/>
        <v>0</v>
      </c>
      <c r="BI198">
        <f t="shared" si="188"/>
        <v>0</v>
      </c>
      <c r="BJ198">
        <f t="shared" si="188"/>
        <v>0</v>
      </c>
      <c r="BK198">
        <f t="shared" si="188"/>
        <v>0</v>
      </c>
      <c r="BL198">
        <f t="shared" si="188"/>
        <v>0</v>
      </c>
      <c r="BM198">
        <f t="shared" ref="BM198:CR198" si="189">BM49</f>
        <v>0</v>
      </c>
      <c r="BN198">
        <f t="shared" si="189"/>
        <v>0</v>
      </c>
      <c r="BO198">
        <f t="shared" si="189"/>
        <v>0</v>
      </c>
      <c r="BP198">
        <f t="shared" si="189"/>
        <v>0</v>
      </c>
      <c r="BQ198">
        <f t="shared" si="189"/>
        <v>0</v>
      </c>
      <c r="BR198">
        <f t="shared" si="189"/>
        <v>0</v>
      </c>
      <c r="BS198">
        <f t="shared" si="189"/>
        <v>0</v>
      </c>
      <c r="BT198">
        <f t="shared" si="189"/>
        <v>0</v>
      </c>
      <c r="BU198">
        <f t="shared" si="189"/>
        <v>0</v>
      </c>
      <c r="BV198">
        <f t="shared" si="189"/>
        <v>0</v>
      </c>
      <c r="BW198">
        <f t="shared" si="189"/>
        <v>0</v>
      </c>
      <c r="BX198">
        <f t="shared" si="189"/>
        <v>0</v>
      </c>
      <c r="BY198">
        <f t="shared" si="189"/>
        <v>0</v>
      </c>
      <c r="BZ198">
        <f t="shared" si="189"/>
        <v>0</v>
      </c>
      <c r="CA198">
        <f t="shared" si="189"/>
        <v>0</v>
      </c>
      <c r="CB198">
        <f t="shared" si="189"/>
        <v>0</v>
      </c>
      <c r="CC198">
        <f t="shared" si="189"/>
        <v>0</v>
      </c>
      <c r="CD198">
        <f t="shared" si="189"/>
        <v>0</v>
      </c>
      <c r="CE198">
        <f t="shared" si="189"/>
        <v>0</v>
      </c>
      <c r="CF198">
        <f t="shared" si="189"/>
        <v>0</v>
      </c>
      <c r="CG198">
        <f t="shared" si="189"/>
        <v>0</v>
      </c>
      <c r="CH198">
        <f t="shared" si="189"/>
        <v>0</v>
      </c>
      <c r="CI198">
        <f t="shared" si="189"/>
        <v>0</v>
      </c>
      <c r="CJ198">
        <f t="shared" si="189"/>
        <v>0</v>
      </c>
      <c r="CK198">
        <f t="shared" si="189"/>
        <v>0</v>
      </c>
      <c r="CL198">
        <f t="shared" si="189"/>
        <v>0</v>
      </c>
      <c r="CM198">
        <f t="shared" si="189"/>
        <v>0</v>
      </c>
      <c r="CN198">
        <f t="shared" si="189"/>
        <v>0</v>
      </c>
      <c r="CO198">
        <f t="shared" si="189"/>
        <v>0</v>
      </c>
      <c r="CP198">
        <f t="shared" si="189"/>
        <v>0</v>
      </c>
      <c r="CQ198">
        <f t="shared" si="189"/>
        <v>0</v>
      </c>
      <c r="CR198">
        <f t="shared" si="189"/>
        <v>0</v>
      </c>
      <c r="CS198">
        <f t="shared" ref="CS198:DH198" si="190">CS49</f>
        <v>0</v>
      </c>
      <c r="CT198">
        <f t="shared" si="190"/>
        <v>0</v>
      </c>
      <c r="CU198">
        <f t="shared" si="190"/>
        <v>0</v>
      </c>
      <c r="CV198">
        <f t="shared" si="190"/>
        <v>0</v>
      </c>
      <c r="CW198">
        <f t="shared" si="190"/>
        <v>0</v>
      </c>
      <c r="CX198">
        <f t="shared" si="190"/>
        <v>0</v>
      </c>
      <c r="CY198">
        <f t="shared" si="190"/>
        <v>0</v>
      </c>
      <c r="CZ198">
        <f t="shared" si="190"/>
        <v>0</v>
      </c>
      <c r="DA198">
        <f t="shared" si="190"/>
        <v>0</v>
      </c>
      <c r="DB198">
        <f t="shared" si="190"/>
        <v>0</v>
      </c>
      <c r="DC198">
        <f t="shared" si="190"/>
        <v>0</v>
      </c>
      <c r="DD198">
        <f t="shared" si="190"/>
        <v>0</v>
      </c>
      <c r="DE198">
        <f t="shared" si="190"/>
        <v>70</v>
      </c>
      <c r="DF198" t="str">
        <f t="shared" si="190"/>
        <v>Ministerio de Trabajo, Empleo y Previsión Social</v>
      </c>
      <c r="DG198">
        <f t="shared" si="190"/>
        <v>15636</v>
      </c>
      <c r="DH198">
        <f t="shared" si="190"/>
        <v>0</v>
      </c>
    </row>
    <row r="199" spans="1:112">
      <c r="A199">
        <f t="shared" ref="A199:AF199" si="191">A50</f>
        <v>342</v>
      </c>
      <c r="B199" t="str">
        <f t="shared" si="191"/>
        <v>Agencia Estatal de Vivienda</v>
      </c>
      <c r="C199">
        <f t="shared" si="191"/>
        <v>0</v>
      </c>
      <c r="D199">
        <f t="shared" si="191"/>
        <v>0</v>
      </c>
      <c r="E199">
        <f t="shared" si="191"/>
        <v>0</v>
      </c>
      <c r="F199">
        <f t="shared" si="191"/>
        <v>0</v>
      </c>
      <c r="G199">
        <f t="shared" si="191"/>
        <v>0</v>
      </c>
      <c r="H199">
        <f t="shared" si="191"/>
        <v>8727012.3200000003</v>
      </c>
      <c r="I199">
        <f t="shared" si="191"/>
        <v>0</v>
      </c>
      <c r="J199">
        <f t="shared" si="191"/>
        <v>0</v>
      </c>
      <c r="K199">
        <f t="shared" si="191"/>
        <v>0</v>
      </c>
      <c r="L199">
        <f t="shared" si="191"/>
        <v>8265033.7999999998</v>
      </c>
      <c r="M199">
        <f t="shared" si="191"/>
        <v>0</v>
      </c>
      <c r="N199">
        <f t="shared" si="191"/>
        <v>0</v>
      </c>
      <c r="O199">
        <f t="shared" si="191"/>
        <v>0</v>
      </c>
      <c r="P199">
        <f t="shared" si="191"/>
        <v>0</v>
      </c>
      <c r="Q199">
        <f t="shared" si="191"/>
        <v>0</v>
      </c>
      <c r="R199">
        <f t="shared" si="191"/>
        <v>0</v>
      </c>
      <c r="S199">
        <f t="shared" si="191"/>
        <v>0</v>
      </c>
      <c r="T199">
        <f t="shared" si="191"/>
        <v>0</v>
      </c>
      <c r="U199">
        <f t="shared" si="191"/>
        <v>0</v>
      </c>
      <c r="V199">
        <f t="shared" si="191"/>
        <v>0</v>
      </c>
      <c r="W199">
        <f t="shared" si="191"/>
        <v>0</v>
      </c>
      <c r="X199">
        <f t="shared" si="191"/>
        <v>0</v>
      </c>
      <c r="Y199">
        <f t="shared" si="191"/>
        <v>0</v>
      </c>
      <c r="Z199">
        <f t="shared" si="191"/>
        <v>0</v>
      </c>
      <c r="AA199">
        <f t="shared" si="191"/>
        <v>0</v>
      </c>
      <c r="AB199">
        <f t="shared" si="191"/>
        <v>0</v>
      </c>
      <c r="AC199">
        <f t="shared" si="191"/>
        <v>0</v>
      </c>
      <c r="AD199">
        <f t="shared" si="191"/>
        <v>0</v>
      </c>
      <c r="AE199">
        <f t="shared" si="191"/>
        <v>0</v>
      </c>
      <c r="AF199">
        <f t="shared" si="191"/>
        <v>0</v>
      </c>
      <c r="AG199">
        <f t="shared" ref="AG199:BL199" si="192">AG50</f>
        <v>0</v>
      </c>
      <c r="AH199">
        <f t="shared" si="192"/>
        <v>0</v>
      </c>
      <c r="AI199">
        <f t="shared" si="192"/>
        <v>0</v>
      </c>
      <c r="AJ199">
        <f t="shared" si="192"/>
        <v>0</v>
      </c>
      <c r="AK199">
        <f t="shared" si="192"/>
        <v>0</v>
      </c>
      <c r="AL199">
        <f t="shared" si="192"/>
        <v>0</v>
      </c>
      <c r="AM199">
        <f t="shared" si="192"/>
        <v>0</v>
      </c>
      <c r="AN199">
        <f t="shared" si="192"/>
        <v>0</v>
      </c>
      <c r="AO199">
        <f t="shared" si="192"/>
        <v>0</v>
      </c>
      <c r="AP199">
        <f t="shared" si="192"/>
        <v>0</v>
      </c>
      <c r="AQ199">
        <f t="shared" si="192"/>
        <v>0</v>
      </c>
      <c r="AR199">
        <f t="shared" si="192"/>
        <v>0</v>
      </c>
      <c r="AS199">
        <f t="shared" si="192"/>
        <v>0</v>
      </c>
      <c r="AT199">
        <f t="shared" si="192"/>
        <v>0</v>
      </c>
      <c r="AU199">
        <f t="shared" si="192"/>
        <v>0</v>
      </c>
      <c r="AV199">
        <f t="shared" si="192"/>
        <v>0</v>
      </c>
      <c r="AW199">
        <f t="shared" si="192"/>
        <v>0</v>
      </c>
      <c r="AX199">
        <f t="shared" si="192"/>
        <v>0</v>
      </c>
      <c r="AY199">
        <f t="shared" si="192"/>
        <v>0</v>
      </c>
      <c r="AZ199">
        <f t="shared" si="192"/>
        <v>0</v>
      </c>
      <c r="BA199">
        <f t="shared" si="192"/>
        <v>0</v>
      </c>
      <c r="BB199">
        <f t="shared" si="192"/>
        <v>0</v>
      </c>
      <c r="BC199">
        <f t="shared" si="192"/>
        <v>0</v>
      </c>
      <c r="BD199">
        <f t="shared" si="192"/>
        <v>0</v>
      </c>
      <c r="BE199">
        <f t="shared" si="192"/>
        <v>0</v>
      </c>
      <c r="BF199">
        <f t="shared" si="192"/>
        <v>0</v>
      </c>
      <c r="BG199">
        <f t="shared" si="192"/>
        <v>0</v>
      </c>
      <c r="BH199">
        <f t="shared" si="192"/>
        <v>0</v>
      </c>
      <c r="BI199">
        <f t="shared" si="192"/>
        <v>0</v>
      </c>
      <c r="BJ199">
        <f t="shared" si="192"/>
        <v>0</v>
      </c>
      <c r="BK199">
        <f t="shared" si="192"/>
        <v>0</v>
      </c>
      <c r="BL199">
        <f t="shared" si="192"/>
        <v>0</v>
      </c>
      <c r="BM199">
        <f t="shared" ref="BM199:CR199" si="193">BM50</f>
        <v>0</v>
      </c>
      <c r="BN199">
        <f t="shared" si="193"/>
        <v>0</v>
      </c>
      <c r="BO199">
        <f t="shared" si="193"/>
        <v>0</v>
      </c>
      <c r="BP199">
        <f t="shared" si="193"/>
        <v>0</v>
      </c>
      <c r="BQ199">
        <f t="shared" si="193"/>
        <v>0</v>
      </c>
      <c r="BR199">
        <f t="shared" si="193"/>
        <v>0</v>
      </c>
      <c r="BS199">
        <f t="shared" si="193"/>
        <v>0</v>
      </c>
      <c r="BT199">
        <f t="shared" si="193"/>
        <v>0</v>
      </c>
      <c r="BU199">
        <f t="shared" si="193"/>
        <v>0</v>
      </c>
      <c r="BV199">
        <f t="shared" si="193"/>
        <v>0</v>
      </c>
      <c r="BW199">
        <f t="shared" si="193"/>
        <v>0</v>
      </c>
      <c r="BX199">
        <f t="shared" si="193"/>
        <v>0</v>
      </c>
      <c r="BY199">
        <f t="shared" si="193"/>
        <v>0</v>
      </c>
      <c r="BZ199">
        <f t="shared" si="193"/>
        <v>0</v>
      </c>
      <c r="CA199">
        <f t="shared" si="193"/>
        <v>0</v>
      </c>
      <c r="CB199">
        <f t="shared" si="193"/>
        <v>0</v>
      </c>
      <c r="CC199">
        <f t="shared" si="193"/>
        <v>0</v>
      </c>
      <c r="CD199">
        <f t="shared" si="193"/>
        <v>0</v>
      </c>
      <c r="CE199">
        <f t="shared" si="193"/>
        <v>0</v>
      </c>
      <c r="CF199">
        <f t="shared" si="193"/>
        <v>0</v>
      </c>
      <c r="CG199">
        <f t="shared" si="193"/>
        <v>0</v>
      </c>
      <c r="CH199">
        <f t="shared" si="193"/>
        <v>0</v>
      </c>
      <c r="CI199">
        <f t="shared" si="193"/>
        <v>0</v>
      </c>
      <c r="CJ199">
        <f t="shared" si="193"/>
        <v>0</v>
      </c>
      <c r="CK199">
        <f t="shared" si="193"/>
        <v>0</v>
      </c>
      <c r="CL199">
        <f t="shared" si="193"/>
        <v>0</v>
      </c>
      <c r="CM199">
        <f t="shared" si="193"/>
        <v>0</v>
      </c>
      <c r="CN199">
        <f t="shared" si="193"/>
        <v>0</v>
      </c>
      <c r="CO199">
        <f t="shared" si="193"/>
        <v>0</v>
      </c>
      <c r="CP199">
        <f t="shared" si="193"/>
        <v>0</v>
      </c>
      <c r="CQ199">
        <f t="shared" si="193"/>
        <v>0</v>
      </c>
      <c r="CR199">
        <f t="shared" si="193"/>
        <v>0</v>
      </c>
      <c r="CS199">
        <f t="shared" ref="CS199:DH199" si="194">CS50</f>
        <v>0</v>
      </c>
      <c r="CT199">
        <f t="shared" si="194"/>
        <v>0</v>
      </c>
      <c r="CU199">
        <f t="shared" si="194"/>
        <v>0</v>
      </c>
      <c r="CV199">
        <f t="shared" si="194"/>
        <v>0</v>
      </c>
      <c r="CW199">
        <f t="shared" si="194"/>
        <v>0</v>
      </c>
      <c r="CX199">
        <f t="shared" si="194"/>
        <v>0</v>
      </c>
      <c r="CY199">
        <f t="shared" si="194"/>
        <v>0</v>
      </c>
      <c r="CZ199">
        <f t="shared" si="194"/>
        <v>0</v>
      </c>
      <c r="DA199">
        <f t="shared" si="194"/>
        <v>0</v>
      </c>
      <c r="DB199">
        <f t="shared" si="194"/>
        <v>0</v>
      </c>
      <c r="DC199">
        <f t="shared" si="194"/>
        <v>0</v>
      </c>
      <c r="DD199">
        <f t="shared" si="194"/>
        <v>0</v>
      </c>
      <c r="DE199">
        <f t="shared" si="194"/>
        <v>225</v>
      </c>
      <c r="DF199" t="str">
        <f t="shared" si="194"/>
        <v>Serv. Nal. para la Sostenibilidad en Saneamiento Básico</v>
      </c>
      <c r="DG199">
        <f t="shared" si="194"/>
        <v>3025322.1</v>
      </c>
      <c r="DH199">
        <f t="shared" si="194"/>
        <v>0</v>
      </c>
    </row>
    <row r="200" spans="1:112">
      <c r="A200">
        <f t="shared" ref="A200:AF200" si="195">A51</f>
        <v>347</v>
      </c>
      <c r="B200" t="str">
        <f t="shared" si="195"/>
        <v>Autoridad de Fiscalización y Control de Cooperativas</v>
      </c>
      <c r="C200">
        <f t="shared" si="195"/>
        <v>0</v>
      </c>
      <c r="D200">
        <f t="shared" si="195"/>
        <v>0</v>
      </c>
      <c r="E200">
        <f t="shared" si="195"/>
        <v>0</v>
      </c>
      <c r="F200">
        <f t="shared" si="195"/>
        <v>3054.3</v>
      </c>
      <c r="G200">
        <f t="shared" si="195"/>
        <v>0</v>
      </c>
      <c r="H200">
        <f t="shared" si="195"/>
        <v>800</v>
      </c>
      <c r="I200">
        <f t="shared" si="195"/>
        <v>0</v>
      </c>
      <c r="J200">
        <f t="shared" si="195"/>
        <v>0</v>
      </c>
      <c r="K200">
        <f t="shared" si="195"/>
        <v>0</v>
      </c>
      <c r="L200">
        <f t="shared" si="195"/>
        <v>0</v>
      </c>
      <c r="M200">
        <f t="shared" si="195"/>
        <v>0</v>
      </c>
      <c r="N200">
        <f t="shared" si="195"/>
        <v>0</v>
      </c>
      <c r="O200">
        <f t="shared" si="195"/>
        <v>0</v>
      </c>
      <c r="P200">
        <f t="shared" si="195"/>
        <v>0</v>
      </c>
      <c r="Q200">
        <f t="shared" si="195"/>
        <v>0</v>
      </c>
      <c r="R200">
        <f t="shared" si="195"/>
        <v>0</v>
      </c>
      <c r="S200">
        <f t="shared" si="195"/>
        <v>0</v>
      </c>
      <c r="T200">
        <f t="shared" si="195"/>
        <v>0</v>
      </c>
      <c r="U200">
        <f t="shared" si="195"/>
        <v>0</v>
      </c>
      <c r="V200">
        <f t="shared" si="195"/>
        <v>0</v>
      </c>
      <c r="W200">
        <f t="shared" si="195"/>
        <v>0</v>
      </c>
      <c r="X200">
        <f t="shared" si="195"/>
        <v>0</v>
      </c>
      <c r="Y200">
        <f t="shared" si="195"/>
        <v>0</v>
      </c>
      <c r="Z200">
        <f t="shared" si="195"/>
        <v>0</v>
      </c>
      <c r="AA200">
        <f t="shared" si="195"/>
        <v>0</v>
      </c>
      <c r="AB200">
        <f t="shared" si="195"/>
        <v>0</v>
      </c>
      <c r="AC200">
        <f t="shared" si="195"/>
        <v>0</v>
      </c>
      <c r="AD200">
        <f t="shared" si="195"/>
        <v>0</v>
      </c>
      <c r="AE200">
        <f t="shared" si="195"/>
        <v>0</v>
      </c>
      <c r="AF200">
        <f t="shared" si="195"/>
        <v>0</v>
      </c>
      <c r="AG200">
        <f t="shared" ref="AG200:BL200" si="196">AG51</f>
        <v>0</v>
      </c>
      <c r="AH200">
        <f t="shared" si="196"/>
        <v>0</v>
      </c>
      <c r="AI200">
        <f t="shared" si="196"/>
        <v>0</v>
      </c>
      <c r="AJ200">
        <f t="shared" si="196"/>
        <v>0</v>
      </c>
      <c r="AK200">
        <f t="shared" si="196"/>
        <v>0</v>
      </c>
      <c r="AL200">
        <f t="shared" si="196"/>
        <v>0</v>
      </c>
      <c r="AM200">
        <f t="shared" si="196"/>
        <v>0</v>
      </c>
      <c r="AN200">
        <f t="shared" si="196"/>
        <v>0</v>
      </c>
      <c r="AO200">
        <f t="shared" si="196"/>
        <v>0</v>
      </c>
      <c r="AP200">
        <f t="shared" si="196"/>
        <v>0</v>
      </c>
      <c r="AQ200">
        <f t="shared" si="196"/>
        <v>0</v>
      </c>
      <c r="AR200">
        <f t="shared" si="196"/>
        <v>0</v>
      </c>
      <c r="AS200">
        <f t="shared" si="196"/>
        <v>0</v>
      </c>
      <c r="AT200">
        <f t="shared" si="196"/>
        <v>0</v>
      </c>
      <c r="AU200">
        <f t="shared" si="196"/>
        <v>0</v>
      </c>
      <c r="AV200">
        <f t="shared" si="196"/>
        <v>0</v>
      </c>
      <c r="AW200">
        <f t="shared" si="196"/>
        <v>0</v>
      </c>
      <c r="AX200">
        <f t="shared" si="196"/>
        <v>0</v>
      </c>
      <c r="AY200">
        <f t="shared" si="196"/>
        <v>0</v>
      </c>
      <c r="AZ200">
        <f t="shared" si="196"/>
        <v>0</v>
      </c>
      <c r="BA200">
        <f t="shared" si="196"/>
        <v>0</v>
      </c>
      <c r="BB200">
        <f t="shared" si="196"/>
        <v>0</v>
      </c>
      <c r="BC200">
        <f t="shared" si="196"/>
        <v>0</v>
      </c>
      <c r="BD200">
        <f t="shared" si="196"/>
        <v>0</v>
      </c>
      <c r="BE200">
        <f t="shared" si="196"/>
        <v>0</v>
      </c>
      <c r="BF200">
        <f t="shared" si="196"/>
        <v>0</v>
      </c>
      <c r="BG200">
        <f t="shared" si="196"/>
        <v>0</v>
      </c>
      <c r="BH200">
        <f t="shared" si="196"/>
        <v>0</v>
      </c>
      <c r="BI200">
        <f t="shared" si="196"/>
        <v>0</v>
      </c>
      <c r="BJ200">
        <f t="shared" si="196"/>
        <v>0</v>
      </c>
      <c r="BK200">
        <f t="shared" si="196"/>
        <v>0</v>
      </c>
      <c r="BL200">
        <f t="shared" si="196"/>
        <v>0</v>
      </c>
      <c r="BM200">
        <f t="shared" ref="BM200:CR200" si="197">BM51</f>
        <v>0</v>
      </c>
      <c r="BN200">
        <f t="shared" si="197"/>
        <v>0</v>
      </c>
      <c r="BO200">
        <f t="shared" si="197"/>
        <v>0</v>
      </c>
      <c r="BP200">
        <f t="shared" si="197"/>
        <v>0</v>
      </c>
      <c r="BQ200">
        <f t="shared" si="197"/>
        <v>0</v>
      </c>
      <c r="BR200">
        <f t="shared" si="197"/>
        <v>0</v>
      </c>
      <c r="BS200">
        <f t="shared" si="197"/>
        <v>0</v>
      </c>
      <c r="BT200">
        <f t="shared" si="197"/>
        <v>0</v>
      </c>
      <c r="BU200">
        <f t="shared" si="197"/>
        <v>0</v>
      </c>
      <c r="BV200">
        <f t="shared" si="197"/>
        <v>0</v>
      </c>
      <c r="BW200">
        <f t="shared" si="197"/>
        <v>0</v>
      </c>
      <c r="BX200">
        <f t="shared" si="197"/>
        <v>0</v>
      </c>
      <c r="BY200">
        <f t="shared" si="197"/>
        <v>0</v>
      </c>
      <c r="BZ200">
        <f t="shared" si="197"/>
        <v>0</v>
      </c>
      <c r="CA200">
        <f t="shared" si="197"/>
        <v>0</v>
      </c>
      <c r="CB200">
        <f t="shared" si="197"/>
        <v>0</v>
      </c>
      <c r="CC200">
        <f t="shared" si="197"/>
        <v>0</v>
      </c>
      <c r="CD200">
        <f t="shared" si="197"/>
        <v>0</v>
      </c>
      <c r="CE200">
        <f t="shared" si="197"/>
        <v>0</v>
      </c>
      <c r="CF200">
        <f t="shared" si="197"/>
        <v>0</v>
      </c>
      <c r="CG200">
        <f t="shared" si="197"/>
        <v>0</v>
      </c>
      <c r="CH200">
        <f t="shared" si="197"/>
        <v>0</v>
      </c>
      <c r="CI200">
        <f t="shared" si="197"/>
        <v>0</v>
      </c>
      <c r="CJ200">
        <f t="shared" si="197"/>
        <v>0</v>
      </c>
      <c r="CK200">
        <f t="shared" si="197"/>
        <v>0</v>
      </c>
      <c r="CL200">
        <f t="shared" si="197"/>
        <v>0</v>
      </c>
      <c r="CM200">
        <f t="shared" si="197"/>
        <v>0</v>
      </c>
      <c r="CN200">
        <f t="shared" si="197"/>
        <v>0</v>
      </c>
      <c r="CO200">
        <f t="shared" si="197"/>
        <v>0</v>
      </c>
      <c r="CP200">
        <f t="shared" si="197"/>
        <v>0</v>
      </c>
      <c r="CQ200">
        <f t="shared" si="197"/>
        <v>0</v>
      </c>
      <c r="CR200">
        <f t="shared" si="197"/>
        <v>0</v>
      </c>
      <c r="CS200">
        <f t="shared" ref="CS200:DH200" si="198">CS51</f>
        <v>0</v>
      </c>
      <c r="CT200">
        <f t="shared" si="198"/>
        <v>0</v>
      </c>
      <c r="CU200">
        <f t="shared" si="198"/>
        <v>0</v>
      </c>
      <c r="CV200">
        <f t="shared" si="198"/>
        <v>0</v>
      </c>
      <c r="CW200">
        <f t="shared" si="198"/>
        <v>0</v>
      </c>
      <c r="CX200">
        <f t="shared" si="198"/>
        <v>0</v>
      </c>
      <c r="CY200">
        <f t="shared" si="198"/>
        <v>0</v>
      </c>
      <c r="CZ200">
        <f t="shared" si="198"/>
        <v>0</v>
      </c>
      <c r="DA200">
        <f t="shared" si="198"/>
        <v>0</v>
      </c>
      <c r="DB200">
        <f t="shared" si="198"/>
        <v>0</v>
      </c>
      <c r="DC200">
        <f t="shared" si="198"/>
        <v>0</v>
      </c>
      <c r="DD200">
        <f t="shared" si="198"/>
        <v>0</v>
      </c>
      <c r="DE200">
        <f t="shared" si="198"/>
        <v>287</v>
      </c>
      <c r="DF200" t="str">
        <f t="shared" si="198"/>
        <v>Fondo Nacional de Inversión Productiva y Social</v>
      </c>
      <c r="DG200">
        <f t="shared" si="198"/>
        <v>577</v>
      </c>
      <c r="DH200">
        <f t="shared" si="198"/>
        <v>0</v>
      </c>
    </row>
    <row r="201" spans="1:112">
      <c r="A201">
        <f t="shared" ref="A201:AF201" si="199">A52</f>
        <v>348</v>
      </c>
      <c r="B201" t="str">
        <f t="shared" si="199"/>
        <v>Autoridad Plurinacional de la Madre Tierra</v>
      </c>
      <c r="C201">
        <f t="shared" si="199"/>
        <v>0</v>
      </c>
      <c r="D201">
        <f t="shared" si="199"/>
        <v>0</v>
      </c>
      <c r="E201">
        <f t="shared" si="199"/>
        <v>0</v>
      </c>
      <c r="F201">
        <f t="shared" si="199"/>
        <v>315.35000000000002</v>
      </c>
      <c r="G201">
        <f t="shared" si="199"/>
        <v>0</v>
      </c>
      <c r="H201">
        <f t="shared" si="199"/>
        <v>0</v>
      </c>
      <c r="I201">
        <f t="shared" si="199"/>
        <v>0</v>
      </c>
      <c r="J201">
        <f t="shared" si="199"/>
        <v>0</v>
      </c>
      <c r="K201">
        <f t="shared" si="199"/>
        <v>0</v>
      </c>
      <c r="L201">
        <f t="shared" si="199"/>
        <v>0</v>
      </c>
      <c r="M201">
        <f t="shared" si="199"/>
        <v>0</v>
      </c>
      <c r="N201">
        <f t="shared" si="199"/>
        <v>0</v>
      </c>
      <c r="O201">
        <f t="shared" si="199"/>
        <v>0</v>
      </c>
      <c r="P201">
        <f t="shared" si="199"/>
        <v>0</v>
      </c>
      <c r="Q201">
        <f t="shared" si="199"/>
        <v>0</v>
      </c>
      <c r="R201">
        <f t="shared" si="199"/>
        <v>0</v>
      </c>
      <c r="S201">
        <f t="shared" si="199"/>
        <v>0</v>
      </c>
      <c r="T201">
        <f t="shared" si="199"/>
        <v>0</v>
      </c>
      <c r="U201">
        <f t="shared" si="199"/>
        <v>0</v>
      </c>
      <c r="V201">
        <f t="shared" si="199"/>
        <v>0</v>
      </c>
      <c r="W201">
        <f t="shared" si="199"/>
        <v>0</v>
      </c>
      <c r="X201">
        <f t="shared" si="199"/>
        <v>0</v>
      </c>
      <c r="Y201">
        <f t="shared" si="199"/>
        <v>0</v>
      </c>
      <c r="Z201">
        <f t="shared" si="199"/>
        <v>0</v>
      </c>
      <c r="AA201">
        <f t="shared" si="199"/>
        <v>0</v>
      </c>
      <c r="AB201">
        <f t="shared" si="199"/>
        <v>0</v>
      </c>
      <c r="AC201">
        <f t="shared" si="199"/>
        <v>0</v>
      </c>
      <c r="AD201">
        <f t="shared" si="199"/>
        <v>0</v>
      </c>
      <c r="AE201">
        <f t="shared" si="199"/>
        <v>0</v>
      </c>
      <c r="AF201">
        <f t="shared" si="199"/>
        <v>0</v>
      </c>
      <c r="AG201">
        <f t="shared" ref="AG201:BL201" si="200">AG52</f>
        <v>0</v>
      </c>
      <c r="AH201">
        <f t="shared" si="200"/>
        <v>0</v>
      </c>
      <c r="AI201">
        <f t="shared" si="200"/>
        <v>0</v>
      </c>
      <c r="AJ201">
        <f t="shared" si="200"/>
        <v>0</v>
      </c>
      <c r="AK201">
        <f t="shared" si="200"/>
        <v>0</v>
      </c>
      <c r="AL201">
        <f t="shared" si="200"/>
        <v>0</v>
      </c>
      <c r="AM201">
        <f t="shared" si="200"/>
        <v>0</v>
      </c>
      <c r="AN201">
        <f t="shared" si="200"/>
        <v>0</v>
      </c>
      <c r="AO201">
        <f t="shared" si="200"/>
        <v>0</v>
      </c>
      <c r="AP201">
        <f t="shared" si="200"/>
        <v>0</v>
      </c>
      <c r="AQ201">
        <f t="shared" si="200"/>
        <v>0</v>
      </c>
      <c r="AR201">
        <f t="shared" si="200"/>
        <v>0</v>
      </c>
      <c r="AS201">
        <f t="shared" si="200"/>
        <v>0</v>
      </c>
      <c r="AT201">
        <f t="shared" si="200"/>
        <v>0</v>
      </c>
      <c r="AU201">
        <f t="shared" si="200"/>
        <v>0</v>
      </c>
      <c r="AV201">
        <f t="shared" si="200"/>
        <v>0</v>
      </c>
      <c r="AW201">
        <f t="shared" si="200"/>
        <v>0</v>
      </c>
      <c r="AX201">
        <f t="shared" si="200"/>
        <v>0</v>
      </c>
      <c r="AY201">
        <f t="shared" si="200"/>
        <v>0</v>
      </c>
      <c r="AZ201">
        <f t="shared" si="200"/>
        <v>0</v>
      </c>
      <c r="BA201">
        <f t="shared" si="200"/>
        <v>0</v>
      </c>
      <c r="BB201">
        <f t="shared" si="200"/>
        <v>0</v>
      </c>
      <c r="BC201">
        <f t="shared" si="200"/>
        <v>0</v>
      </c>
      <c r="BD201">
        <f t="shared" si="200"/>
        <v>0</v>
      </c>
      <c r="BE201">
        <f t="shared" si="200"/>
        <v>0</v>
      </c>
      <c r="BF201">
        <f t="shared" si="200"/>
        <v>0</v>
      </c>
      <c r="BG201">
        <f t="shared" si="200"/>
        <v>0</v>
      </c>
      <c r="BH201">
        <f t="shared" si="200"/>
        <v>0</v>
      </c>
      <c r="BI201">
        <f t="shared" si="200"/>
        <v>0</v>
      </c>
      <c r="BJ201">
        <f t="shared" si="200"/>
        <v>0</v>
      </c>
      <c r="BK201">
        <f t="shared" si="200"/>
        <v>0</v>
      </c>
      <c r="BL201">
        <f t="shared" si="200"/>
        <v>0</v>
      </c>
      <c r="BM201">
        <f t="shared" ref="BM201:CR201" si="201">BM52</f>
        <v>0</v>
      </c>
      <c r="BN201">
        <f t="shared" si="201"/>
        <v>0</v>
      </c>
      <c r="BO201">
        <f t="shared" si="201"/>
        <v>0</v>
      </c>
      <c r="BP201">
        <f t="shared" si="201"/>
        <v>0</v>
      </c>
      <c r="BQ201">
        <f t="shared" si="201"/>
        <v>0</v>
      </c>
      <c r="BR201">
        <f t="shared" si="201"/>
        <v>0</v>
      </c>
      <c r="BS201">
        <f t="shared" si="201"/>
        <v>0</v>
      </c>
      <c r="BT201">
        <f t="shared" si="201"/>
        <v>0</v>
      </c>
      <c r="BU201">
        <f t="shared" si="201"/>
        <v>0</v>
      </c>
      <c r="BV201">
        <f t="shared" si="201"/>
        <v>0</v>
      </c>
      <c r="BW201">
        <f t="shared" si="201"/>
        <v>0</v>
      </c>
      <c r="BX201">
        <f t="shared" si="201"/>
        <v>0</v>
      </c>
      <c r="BY201">
        <f t="shared" si="201"/>
        <v>0</v>
      </c>
      <c r="BZ201">
        <f t="shared" si="201"/>
        <v>0</v>
      </c>
      <c r="CA201">
        <f t="shared" si="201"/>
        <v>0</v>
      </c>
      <c r="CB201">
        <f t="shared" si="201"/>
        <v>0</v>
      </c>
      <c r="CC201">
        <f t="shared" si="201"/>
        <v>0</v>
      </c>
      <c r="CD201">
        <f t="shared" si="201"/>
        <v>0</v>
      </c>
      <c r="CE201">
        <f t="shared" si="201"/>
        <v>0</v>
      </c>
      <c r="CF201">
        <f t="shared" si="201"/>
        <v>0</v>
      </c>
      <c r="CG201">
        <f t="shared" si="201"/>
        <v>0</v>
      </c>
      <c r="CH201">
        <f t="shared" si="201"/>
        <v>0</v>
      </c>
      <c r="CI201">
        <f t="shared" si="201"/>
        <v>0</v>
      </c>
      <c r="CJ201">
        <f t="shared" si="201"/>
        <v>0</v>
      </c>
      <c r="CK201">
        <f t="shared" si="201"/>
        <v>0</v>
      </c>
      <c r="CL201">
        <f t="shared" si="201"/>
        <v>0</v>
      </c>
      <c r="CM201">
        <f t="shared" si="201"/>
        <v>0</v>
      </c>
      <c r="CN201">
        <f t="shared" si="201"/>
        <v>0</v>
      </c>
      <c r="CO201">
        <f t="shared" si="201"/>
        <v>0</v>
      </c>
      <c r="CP201">
        <f t="shared" si="201"/>
        <v>0</v>
      </c>
      <c r="CQ201">
        <f t="shared" si="201"/>
        <v>0</v>
      </c>
      <c r="CR201">
        <f t="shared" si="201"/>
        <v>0</v>
      </c>
      <c r="CS201">
        <f t="shared" ref="CS201:DH201" si="202">CS52</f>
        <v>0</v>
      </c>
      <c r="CT201">
        <f t="shared" si="202"/>
        <v>0</v>
      </c>
      <c r="CU201">
        <f t="shared" si="202"/>
        <v>0</v>
      </c>
      <c r="CV201">
        <f t="shared" si="202"/>
        <v>0</v>
      </c>
      <c r="CW201">
        <f t="shared" si="202"/>
        <v>0</v>
      </c>
      <c r="CX201">
        <f t="shared" si="202"/>
        <v>0</v>
      </c>
      <c r="CY201">
        <f t="shared" si="202"/>
        <v>0</v>
      </c>
      <c r="CZ201">
        <f t="shared" si="202"/>
        <v>0</v>
      </c>
      <c r="DA201">
        <f t="shared" si="202"/>
        <v>0</v>
      </c>
      <c r="DB201">
        <f t="shared" si="202"/>
        <v>0</v>
      </c>
      <c r="DC201">
        <f t="shared" si="202"/>
        <v>0</v>
      </c>
      <c r="DD201">
        <f t="shared" si="202"/>
        <v>0</v>
      </c>
      <c r="DE201">
        <f t="shared" si="202"/>
        <v>324</v>
      </c>
      <c r="DF201" t="str">
        <f t="shared" si="202"/>
        <v>Escuela Boliviana Intercultural de Música</v>
      </c>
      <c r="DG201">
        <f t="shared" si="202"/>
        <v>1000</v>
      </c>
      <c r="DH201">
        <f t="shared" si="202"/>
        <v>0</v>
      </c>
    </row>
    <row r="202" spans="1:112">
      <c r="A202">
        <f t="shared" ref="A202:AF202" si="203">A53</f>
        <v>373</v>
      </c>
      <c r="B202" t="str">
        <f t="shared" si="203"/>
        <v>Fondo de Desarrollo Indigena</v>
      </c>
      <c r="C202">
        <f t="shared" si="203"/>
        <v>0</v>
      </c>
      <c r="D202">
        <f t="shared" si="203"/>
        <v>0</v>
      </c>
      <c r="E202">
        <f t="shared" si="203"/>
        <v>0</v>
      </c>
      <c r="F202">
        <f t="shared" si="203"/>
        <v>0</v>
      </c>
      <c r="G202">
        <f t="shared" si="203"/>
        <v>0</v>
      </c>
      <c r="H202">
        <f t="shared" si="203"/>
        <v>8159.34</v>
      </c>
      <c r="I202">
        <f t="shared" si="203"/>
        <v>0</v>
      </c>
      <c r="J202">
        <f t="shared" si="203"/>
        <v>0</v>
      </c>
      <c r="K202">
        <f t="shared" si="203"/>
        <v>0</v>
      </c>
      <c r="L202">
        <f t="shared" si="203"/>
        <v>5968933.5300000003</v>
      </c>
      <c r="M202">
        <f t="shared" si="203"/>
        <v>0</v>
      </c>
      <c r="N202">
        <f t="shared" si="203"/>
        <v>0</v>
      </c>
      <c r="O202">
        <f t="shared" si="203"/>
        <v>0</v>
      </c>
      <c r="P202">
        <f t="shared" si="203"/>
        <v>0</v>
      </c>
      <c r="Q202">
        <f t="shared" si="203"/>
        <v>0</v>
      </c>
      <c r="R202">
        <f t="shared" si="203"/>
        <v>0</v>
      </c>
      <c r="S202">
        <f t="shared" si="203"/>
        <v>0</v>
      </c>
      <c r="T202">
        <f t="shared" si="203"/>
        <v>0</v>
      </c>
      <c r="U202">
        <f t="shared" si="203"/>
        <v>0</v>
      </c>
      <c r="V202">
        <f t="shared" si="203"/>
        <v>0</v>
      </c>
      <c r="W202">
        <f t="shared" si="203"/>
        <v>0</v>
      </c>
      <c r="X202">
        <f t="shared" si="203"/>
        <v>0</v>
      </c>
      <c r="Y202">
        <f t="shared" si="203"/>
        <v>0</v>
      </c>
      <c r="Z202">
        <f t="shared" si="203"/>
        <v>0</v>
      </c>
      <c r="AA202">
        <f t="shared" si="203"/>
        <v>0</v>
      </c>
      <c r="AB202">
        <f t="shared" si="203"/>
        <v>0</v>
      </c>
      <c r="AC202">
        <f t="shared" si="203"/>
        <v>0</v>
      </c>
      <c r="AD202">
        <f t="shared" si="203"/>
        <v>0</v>
      </c>
      <c r="AE202">
        <f t="shared" si="203"/>
        <v>0</v>
      </c>
      <c r="AF202">
        <f t="shared" si="203"/>
        <v>0</v>
      </c>
      <c r="AG202">
        <f t="shared" ref="AG202:BL202" si="204">AG53</f>
        <v>0</v>
      </c>
      <c r="AH202">
        <f t="shared" si="204"/>
        <v>0</v>
      </c>
      <c r="AI202">
        <f t="shared" si="204"/>
        <v>0</v>
      </c>
      <c r="AJ202">
        <f t="shared" si="204"/>
        <v>0</v>
      </c>
      <c r="AK202">
        <f t="shared" si="204"/>
        <v>0</v>
      </c>
      <c r="AL202">
        <f t="shared" si="204"/>
        <v>0</v>
      </c>
      <c r="AM202">
        <f t="shared" si="204"/>
        <v>0</v>
      </c>
      <c r="AN202">
        <f t="shared" si="204"/>
        <v>0</v>
      </c>
      <c r="AO202">
        <f t="shared" si="204"/>
        <v>0</v>
      </c>
      <c r="AP202">
        <f t="shared" si="204"/>
        <v>0</v>
      </c>
      <c r="AQ202">
        <f t="shared" si="204"/>
        <v>0</v>
      </c>
      <c r="AR202">
        <f t="shared" si="204"/>
        <v>0</v>
      </c>
      <c r="AS202">
        <f t="shared" si="204"/>
        <v>0</v>
      </c>
      <c r="AT202">
        <f t="shared" si="204"/>
        <v>0</v>
      </c>
      <c r="AU202">
        <f t="shared" si="204"/>
        <v>0</v>
      </c>
      <c r="AV202">
        <f t="shared" si="204"/>
        <v>0</v>
      </c>
      <c r="AW202">
        <f t="shared" si="204"/>
        <v>0</v>
      </c>
      <c r="AX202">
        <f t="shared" si="204"/>
        <v>0</v>
      </c>
      <c r="AY202">
        <f t="shared" si="204"/>
        <v>0</v>
      </c>
      <c r="AZ202">
        <f t="shared" si="204"/>
        <v>0</v>
      </c>
      <c r="BA202">
        <f t="shared" si="204"/>
        <v>0</v>
      </c>
      <c r="BB202">
        <f t="shared" si="204"/>
        <v>0</v>
      </c>
      <c r="BC202">
        <f t="shared" si="204"/>
        <v>0</v>
      </c>
      <c r="BD202">
        <f t="shared" si="204"/>
        <v>0</v>
      </c>
      <c r="BE202">
        <f t="shared" si="204"/>
        <v>0</v>
      </c>
      <c r="BF202">
        <f t="shared" si="204"/>
        <v>0</v>
      </c>
      <c r="BG202">
        <f t="shared" si="204"/>
        <v>0</v>
      </c>
      <c r="BH202">
        <f t="shared" si="204"/>
        <v>0</v>
      </c>
      <c r="BI202">
        <f t="shared" si="204"/>
        <v>0</v>
      </c>
      <c r="BJ202">
        <f t="shared" si="204"/>
        <v>0</v>
      </c>
      <c r="BK202">
        <f t="shared" si="204"/>
        <v>0</v>
      </c>
      <c r="BL202">
        <f t="shared" si="204"/>
        <v>0</v>
      </c>
      <c r="BM202">
        <f t="shared" ref="BM202:CR202" si="205">BM53</f>
        <v>0</v>
      </c>
      <c r="BN202">
        <f t="shared" si="205"/>
        <v>0</v>
      </c>
      <c r="BO202">
        <f t="shared" si="205"/>
        <v>0</v>
      </c>
      <c r="BP202">
        <f t="shared" si="205"/>
        <v>0</v>
      </c>
      <c r="BQ202">
        <f t="shared" si="205"/>
        <v>0</v>
      </c>
      <c r="BR202">
        <f t="shared" si="205"/>
        <v>0</v>
      </c>
      <c r="BS202">
        <f t="shared" si="205"/>
        <v>0</v>
      </c>
      <c r="BT202">
        <f t="shared" si="205"/>
        <v>0</v>
      </c>
      <c r="BU202">
        <f t="shared" si="205"/>
        <v>0</v>
      </c>
      <c r="BV202">
        <f t="shared" si="205"/>
        <v>0</v>
      </c>
      <c r="BW202">
        <f t="shared" si="205"/>
        <v>0</v>
      </c>
      <c r="BX202">
        <f t="shared" si="205"/>
        <v>0</v>
      </c>
      <c r="BY202">
        <f t="shared" si="205"/>
        <v>0</v>
      </c>
      <c r="BZ202">
        <f t="shared" si="205"/>
        <v>0</v>
      </c>
      <c r="CA202">
        <f t="shared" si="205"/>
        <v>0</v>
      </c>
      <c r="CB202">
        <f t="shared" si="205"/>
        <v>0</v>
      </c>
      <c r="CC202">
        <f t="shared" si="205"/>
        <v>0</v>
      </c>
      <c r="CD202">
        <f t="shared" si="205"/>
        <v>0</v>
      </c>
      <c r="CE202">
        <f t="shared" si="205"/>
        <v>0</v>
      </c>
      <c r="CF202">
        <f t="shared" si="205"/>
        <v>0</v>
      </c>
      <c r="CG202">
        <f t="shared" si="205"/>
        <v>0</v>
      </c>
      <c r="CH202">
        <f t="shared" si="205"/>
        <v>0</v>
      </c>
      <c r="CI202">
        <f t="shared" si="205"/>
        <v>0</v>
      </c>
      <c r="CJ202">
        <f t="shared" si="205"/>
        <v>0</v>
      </c>
      <c r="CK202">
        <f t="shared" si="205"/>
        <v>0</v>
      </c>
      <c r="CL202">
        <f t="shared" si="205"/>
        <v>0</v>
      </c>
      <c r="CM202">
        <f t="shared" si="205"/>
        <v>0</v>
      </c>
      <c r="CN202">
        <f t="shared" si="205"/>
        <v>0</v>
      </c>
      <c r="CO202">
        <f t="shared" si="205"/>
        <v>0</v>
      </c>
      <c r="CP202">
        <f t="shared" si="205"/>
        <v>0</v>
      </c>
      <c r="CQ202">
        <f t="shared" si="205"/>
        <v>0</v>
      </c>
      <c r="CR202">
        <f t="shared" si="205"/>
        <v>0</v>
      </c>
      <c r="CS202">
        <f t="shared" ref="CS202:DH202" si="206">CS53</f>
        <v>0</v>
      </c>
      <c r="CT202">
        <f t="shared" si="206"/>
        <v>0</v>
      </c>
      <c r="CU202">
        <f t="shared" si="206"/>
        <v>0</v>
      </c>
      <c r="CV202">
        <f t="shared" si="206"/>
        <v>0</v>
      </c>
      <c r="CW202">
        <f t="shared" si="206"/>
        <v>0</v>
      </c>
      <c r="CX202">
        <f t="shared" si="206"/>
        <v>0</v>
      </c>
      <c r="CY202">
        <f t="shared" si="206"/>
        <v>0</v>
      </c>
      <c r="CZ202">
        <f t="shared" si="206"/>
        <v>0</v>
      </c>
      <c r="DA202">
        <f t="shared" si="206"/>
        <v>0</v>
      </c>
      <c r="DB202">
        <f t="shared" si="206"/>
        <v>0</v>
      </c>
      <c r="DC202">
        <f t="shared" si="206"/>
        <v>0</v>
      </c>
      <c r="DD202">
        <f t="shared" si="206"/>
        <v>0</v>
      </c>
      <c r="DE202">
        <f t="shared" si="206"/>
        <v>343</v>
      </c>
      <c r="DF202" t="str">
        <f t="shared" si="206"/>
        <v>Escuela de Jueces del Estado</v>
      </c>
      <c r="DG202">
        <f t="shared" si="206"/>
        <v>1634528</v>
      </c>
      <c r="DH202">
        <f t="shared" si="206"/>
        <v>0</v>
      </c>
    </row>
    <row r="203" spans="1:112">
      <c r="A203">
        <f t="shared" ref="A203:AF203" si="207">A54</f>
        <v>378</v>
      </c>
      <c r="B203" t="str">
        <f t="shared" si="207"/>
        <v>Servicio Nacional Textil</v>
      </c>
      <c r="C203">
        <f t="shared" si="207"/>
        <v>0</v>
      </c>
      <c r="D203">
        <f t="shared" si="207"/>
        <v>249</v>
      </c>
      <c r="E203">
        <f t="shared" si="207"/>
        <v>0</v>
      </c>
      <c r="F203">
        <f t="shared" si="207"/>
        <v>800</v>
      </c>
      <c r="G203">
        <f t="shared" si="207"/>
        <v>0</v>
      </c>
      <c r="H203">
        <f t="shared" si="207"/>
        <v>800</v>
      </c>
      <c r="I203">
        <f t="shared" si="207"/>
        <v>0</v>
      </c>
      <c r="J203">
        <f t="shared" si="207"/>
        <v>0</v>
      </c>
      <c r="K203">
        <f t="shared" si="207"/>
        <v>0</v>
      </c>
      <c r="L203">
        <f t="shared" si="207"/>
        <v>1600</v>
      </c>
      <c r="M203">
        <f t="shared" si="207"/>
        <v>0</v>
      </c>
      <c r="N203">
        <f t="shared" si="207"/>
        <v>0</v>
      </c>
      <c r="O203">
        <f t="shared" si="207"/>
        <v>0</v>
      </c>
      <c r="P203">
        <f t="shared" si="207"/>
        <v>0</v>
      </c>
      <c r="Q203">
        <f t="shared" si="207"/>
        <v>0</v>
      </c>
      <c r="R203">
        <f t="shared" si="207"/>
        <v>0</v>
      </c>
      <c r="S203">
        <f t="shared" si="207"/>
        <v>0</v>
      </c>
      <c r="T203">
        <f t="shared" si="207"/>
        <v>0</v>
      </c>
      <c r="U203">
        <f t="shared" si="207"/>
        <v>0</v>
      </c>
      <c r="V203">
        <f t="shared" si="207"/>
        <v>0</v>
      </c>
      <c r="W203">
        <f t="shared" si="207"/>
        <v>0</v>
      </c>
      <c r="X203">
        <f t="shared" si="207"/>
        <v>0</v>
      </c>
      <c r="Y203">
        <f t="shared" si="207"/>
        <v>0</v>
      </c>
      <c r="Z203">
        <f t="shared" si="207"/>
        <v>0</v>
      </c>
      <c r="AA203">
        <f t="shared" si="207"/>
        <v>0</v>
      </c>
      <c r="AB203">
        <f t="shared" si="207"/>
        <v>0</v>
      </c>
      <c r="AC203">
        <f t="shared" si="207"/>
        <v>0</v>
      </c>
      <c r="AD203">
        <f t="shared" si="207"/>
        <v>0</v>
      </c>
      <c r="AE203">
        <f t="shared" si="207"/>
        <v>0</v>
      </c>
      <c r="AF203">
        <f t="shared" si="207"/>
        <v>0</v>
      </c>
      <c r="AG203">
        <f t="shared" ref="AG203:BL203" si="208">AG54</f>
        <v>0</v>
      </c>
      <c r="AH203">
        <f t="shared" si="208"/>
        <v>0</v>
      </c>
      <c r="AI203">
        <f t="shared" si="208"/>
        <v>0</v>
      </c>
      <c r="AJ203">
        <f t="shared" si="208"/>
        <v>0</v>
      </c>
      <c r="AK203">
        <f t="shared" si="208"/>
        <v>0</v>
      </c>
      <c r="AL203">
        <f t="shared" si="208"/>
        <v>0</v>
      </c>
      <c r="AM203">
        <f t="shared" si="208"/>
        <v>0</v>
      </c>
      <c r="AN203">
        <f t="shared" si="208"/>
        <v>0</v>
      </c>
      <c r="AO203">
        <f t="shared" si="208"/>
        <v>0</v>
      </c>
      <c r="AP203">
        <f t="shared" si="208"/>
        <v>0</v>
      </c>
      <c r="AQ203">
        <f t="shared" si="208"/>
        <v>0</v>
      </c>
      <c r="AR203">
        <f t="shared" si="208"/>
        <v>0</v>
      </c>
      <c r="AS203">
        <f t="shared" si="208"/>
        <v>0</v>
      </c>
      <c r="AT203">
        <f t="shared" si="208"/>
        <v>0</v>
      </c>
      <c r="AU203">
        <f t="shared" si="208"/>
        <v>0</v>
      </c>
      <c r="AV203">
        <f t="shared" si="208"/>
        <v>0</v>
      </c>
      <c r="AW203">
        <f t="shared" si="208"/>
        <v>0</v>
      </c>
      <c r="AX203">
        <f t="shared" si="208"/>
        <v>0</v>
      </c>
      <c r="AY203">
        <f t="shared" si="208"/>
        <v>0</v>
      </c>
      <c r="AZ203">
        <f t="shared" si="208"/>
        <v>0</v>
      </c>
      <c r="BA203">
        <f t="shared" si="208"/>
        <v>0</v>
      </c>
      <c r="BB203">
        <f t="shared" si="208"/>
        <v>0</v>
      </c>
      <c r="BC203">
        <f t="shared" si="208"/>
        <v>0</v>
      </c>
      <c r="BD203">
        <f t="shared" si="208"/>
        <v>0</v>
      </c>
      <c r="BE203">
        <f t="shared" si="208"/>
        <v>0</v>
      </c>
      <c r="BF203">
        <f t="shared" si="208"/>
        <v>0</v>
      </c>
      <c r="BG203">
        <f t="shared" si="208"/>
        <v>0</v>
      </c>
      <c r="BH203">
        <f t="shared" si="208"/>
        <v>0</v>
      </c>
      <c r="BI203">
        <f t="shared" si="208"/>
        <v>0</v>
      </c>
      <c r="BJ203">
        <f t="shared" si="208"/>
        <v>0</v>
      </c>
      <c r="BK203">
        <f t="shared" si="208"/>
        <v>0</v>
      </c>
      <c r="BL203">
        <f t="shared" si="208"/>
        <v>0</v>
      </c>
      <c r="BM203">
        <f t="shared" ref="BM203:CR203" si="209">BM54</f>
        <v>0</v>
      </c>
      <c r="BN203">
        <f t="shared" si="209"/>
        <v>0</v>
      </c>
      <c r="BO203">
        <f t="shared" si="209"/>
        <v>0</v>
      </c>
      <c r="BP203">
        <f t="shared" si="209"/>
        <v>0</v>
      </c>
      <c r="BQ203">
        <f t="shared" si="209"/>
        <v>0</v>
      </c>
      <c r="BR203">
        <f t="shared" si="209"/>
        <v>0</v>
      </c>
      <c r="BS203">
        <f t="shared" si="209"/>
        <v>0</v>
      </c>
      <c r="BT203">
        <f t="shared" si="209"/>
        <v>0</v>
      </c>
      <c r="BU203">
        <f t="shared" si="209"/>
        <v>0</v>
      </c>
      <c r="BV203">
        <f t="shared" si="209"/>
        <v>0</v>
      </c>
      <c r="BW203">
        <f t="shared" si="209"/>
        <v>0</v>
      </c>
      <c r="BX203">
        <f t="shared" si="209"/>
        <v>0</v>
      </c>
      <c r="BY203">
        <f t="shared" si="209"/>
        <v>0</v>
      </c>
      <c r="BZ203">
        <f t="shared" si="209"/>
        <v>0</v>
      </c>
      <c r="CA203">
        <f t="shared" si="209"/>
        <v>0</v>
      </c>
      <c r="CB203">
        <f t="shared" si="209"/>
        <v>0</v>
      </c>
      <c r="CC203">
        <f t="shared" si="209"/>
        <v>0</v>
      </c>
      <c r="CD203">
        <f t="shared" si="209"/>
        <v>0</v>
      </c>
      <c r="CE203">
        <f t="shared" si="209"/>
        <v>0</v>
      </c>
      <c r="CF203">
        <f t="shared" si="209"/>
        <v>0</v>
      </c>
      <c r="CG203">
        <f t="shared" si="209"/>
        <v>0</v>
      </c>
      <c r="CH203">
        <f t="shared" si="209"/>
        <v>0</v>
      </c>
      <c r="CI203">
        <f t="shared" si="209"/>
        <v>0</v>
      </c>
      <c r="CJ203">
        <f t="shared" si="209"/>
        <v>0</v>
      </c>
      <c r="CK203">
        <f t="shared" si="209"/>
        <v>0</v>
      </c>
      <c r="CL203">
        <f t="shared" si="209"/>
        <v>0</v>
      </c>
      <c r="CM203">
        <f t="shared" si="209"/>
        <v>0</v>
      </c>
      <c r="CN203">
        <f t="shared" si="209"/>
        <v>0</v>
      </c>
      <c r="CO203">
        <f t="shared" si="209"/>
        <v>0</v>
      </c>
      <c r="CP203">
        <f t="shared" si="209"/>
        <v>0</v>
      </c>
      <c r="CQ203">
        <f t="shared" si="209"/>
        <v>0</v>
      </c>
      <c r="CR203">
        <f t="shared" si="209"/>
        <v>0</v>
      </c>
      <c r="CS203">
        <f t="shared" ref="CS203:DH203" si="210">CS54</f>
        <v>0</v>
      </c>
      <c r="CT203">
        <f t="shared" si="210"/>
        <v>0</v>
      </c>
      <c r="CU203">
        <f t="shared" si="210"/>
        <v>0</v>
      </c>
      <c r="CV203">
        <f t="shared" si="210"/>
        <v>0</v>
      </c>
      <c r="CW203">
        <f t="shared" si="210"/>
        <v>0</v>
      </c>
      <c r="CX203">
        <f t="shared" si="210"/>
        <v>0</v>
      </c>
      <c r="CY203">
        <f t="shared" si="210"/>
        <v>0</v>
      </c>
      <c r="CZ203">
        <f t="shared" si="210"/>
        <v>0</v>
      </c>
      <c r="DA203">
        <f t="shared" si="210"/>
        <v>0</v>
      </c>
      <c r="DB203">
        <f t="shared" si="210"/>
        <v>0</v>
      </c>
      <c r="DC203">
        <f t="shared" si="210"/>
        <v>0</v>
      </c>
      <c r="DD203">
        <f t="shared" si="210"/>
        <v>0</v>
      </c>
      <c r="DE203">
        <f t="shared" si="210"/>
        <v>595</v>
      </c>
      <c r="DF203" t="str">
        <f t="shared" si="210"/>
        <v>Gestora Pública de la Seguridad Social de Largo Plazo</v>
      </c>
      <c r="DG203">
        <f t="shared" si="210"/>
        <v>736818.36</v>
      </c>
      <c r="DH203">
        <f t="shared" si="210"/>
        <v>0</v>
      </c>
    </row>
    <row r="204" spans="1:112">
      <c r="A204">
        <f t="shared" ref="A204:AF204" si="211">A55</f>
        <v>382</v>
      </c>
      <c r="B204" t="str">
        <f t="shared" si="211"/>
        <v>Agencia de Infraestructura en Salud y Equipamiento Médico</v>
      </c>
      <c r="C204">
        <f t="shared" si="211"/>
        <v>0</v>
      </c>
      <c r="D204">
        <f t="shared" si="211"/>
        <v>594.73</v>
      </c>
      <c r="E204">
        <f t="shared" si="211"/>
        <v>0</v>
      </c>
      <c r="F204">
        <f t="shared" si="211"/>
        <v>0</v>
      </c>
      <c r="G204">
        <f t="shared" si="211"/>
        <v>0</v>
      </c>
      <c r="H204">
        <f t="shared" si="211"/>
        <v>0</v>
      </c>
      <c r="I204">
        <f t="shared" si="211"/>
        <v>0</v>
      </c>
      <c r="J204">
        <f t="shared" si="211"/>
        <v>0</v>
      </c>
      <c r="K204">
        <f t="shared" si="211"/>
        <v>0</v>
      </c>
      <c r="L204">
        <f t="shared" si="211"/>
        <v>0</v>
      </c>
      <c r="M204">
        <f t="shared" si="211"/>
        <v>0</v>
      </c>
      <c r="N204">
        <f t="shared" si="211"/>
        <v>0</v>
      </c>
      <c r="O204">
        <f t="shared" si="211"/>
        <v>0</v>
      </c>
      <c r="P204">
        <f t="shared" si="211"/>
        <v>0</v>
      </c>
      <c r="Q204">
        <f t="shared" si="211"/>
        <v>0</v>
      </c>
      <c r="R204">
        <f t="shared" si="211"/>
        <v>0</v>
      </c>
      <c r="S204">
        <f t="shared" si="211"/>
        <v>0</v>
      </c>
      <c r="T204">
        <f t="shared" si="211"/>
        <v>0</v>
      </c>
      <c r="U204">
        <f t="shared" si="211"/>
        <v>0</v>
      </c>
      <c r="V204">
        <f t="shared" si="211"/>
        <v>0</v>
      </c>
      <c r="W204">
        <f t="shared" si="211"/>
        <v>0</v>
      </c>
      <c r="X204">
        <f t="shared" si="211"/>
        <v>0</v>
      </c>
      <c r="Y204">
        <f t="shared" si="211"/>
        <v>0</v>
      </c>
      <c r="Z204">
        <f t="shared" si="211"/>
        <v>0</v>
      </c>
      <c r="AA204">
        <f t="shared" si="211"/>
        <v>0</v>
      </c>
      <c r="AB204">
        <f t="shared" si="211"/>
        <v>0</v>
      </c>
      <c r="AC204">
        <f t="shared" si="211"/>
        <v>0</v>
      </c>
      <c r="AD204">
        <f t="shared" si="211"/>
        <v>0</v>
      </c>
      <c r="AE204">
        <f t="shared" si="211"/>
        <v>0</v>
      </c>
      <c r="AF204">
        <f t="shared" si="211"/>
        <v>0</v>
      </c>
      <c r="AG204">
        <f t="shared" ref="AG204:BL204" si="212">AG55</f>
        <v>0</v>
      </c>
      <c r="AH204">
        <f t="shared" si="212"/>
        <v>0</v>
      </c>
      <c r="AI204">
        <f t="shared" si="212"/>
        <v>0</v>
      </c>
      <c r="AJ204">
        <f t="shared" si="212"/>
        <v>0</v>
      </c>
      <c r="AK204">
        <f t="shared" si="212"/>
        <v>0</v>
      </c>
      <c r="AL204">
        <f t="shared" si="212"/>
        <v>0</v>
      </c>
      <c r="AM204">
        <f t="shared" si="212"/>
        <v>0</v>
      </c>
      <c r="AN204">
        <f t="shared" si="212"/>
        <v>0</v>
      </c>
      <c r="AO204">
        <f t="shared" si="212"/>
        <v>0</v>
      </c>
      <c r="AP204">
        <f t="shared" si="212"/>
        <v>0</v>
      </c>
      <c r="AQ204">
        <f t="shared" si="212"/>
        <v>0</v>
      </c>
      <c r="AR204">
        <f t="shared" si="212"/>
        <v>0</v>
      </c>
      <c r="AS204">
        <f t="shared" si="212"/>
        <v>0</v>
      </c>
      <c r="AT204">
        <f t="shared" si="212"/>
        <v>0</v>
      </c>
      <c r="AU204">
        <f t="shared" si="212"/>
        <v>0</v>
      </c>
      <c r="AV204">
        <f t="shared" si="212"/>
        <v>0</v>
      </c>
      <c r="AW204">
        <f t="shared" si="212"/>
        <v>0</v>
      </c>
      <c r="AX204">
        <f t="shared" si="212"/>
        <v>0</v>
      </c>
      <c r="AY204">
        <f t="shared" si="212"/>
        <v>0</v>
      </c>
      <c r="AZ204">
        <f t="shared" si="212"/>
        <v>0</v>
      </c>
      <c r="BA204">
        <f t="shared" si="212"/>
        <v>0</v>
      </c>
      <c r="BB204">
        <f t="shared" si="212"/>
        <v>0</v>
      </c>
      <c r="BC204">
        <f t="shared" si="212"/>
        <v>0</v>
      </c>
      <c r="BD204">
        <f t="shared" si="212"/>
        <v>0</v>
      </c>
      <c r="BE204">
        <f t="shared" si="212"/>
        <v>0</v>
      </c>
      <c r="BF204">
        <f t="shared" si="212"/>
        <v>0</v>
      </c>
      <c r="BG204">
        <f t="shared" si="212"/>
        <v>0</v>
      </c>
      <c r="BH204">
        <f t="shared" si="212"/>
        <v>0</v>
      </c>
      <c r="BI204">
        <f t="shared" si="212"/>
        <v>0</v>
      </c>
      <c r="BJ204">
        <f t="shared" si="212"/>
        <v>0</v>
      </c>
      <c r="BK204">
        <f t="shared" si="212"/>
        <v>0</v>
      </c>
      <c r="BL204">
        <f t="shared" si="212"/>
        <v>0</v>
      </c>
      <c r="BM204">
        <f t="shared" ref="BM204:CR204" si="213">BM55</f>
        <v>0</v>
      </c>
      <c r="BN204">
        <f t="shared" si="213"/>
        <v>0</v>
      </c>
      <c r="BO204">
        <f t="shared" si="213"/>
        <v>0</v>
      </c>
      <c r="BP204">
        <f t="shared" si="213"/>
        <v>0</v>
      </c>
      <c r="BQ204">
        <f t="shared" si="213"/>
        <v>0</v>
      </c>
      <c r="BR204">
        <f t="shared" si="213"/>
        <v>0</v>
      </c>
      <c r="BS204">
        <f t="shared" si="213"/>
        <v>0</v>
      </c>
      <c r="BT204">
        <f t="shared" si="213"/>
        <v>0</v>
      </c>
      <c r="BU204">
        <f t="shared" si="213"/>
        <v>0</v>
      </c>
      <c r="BV204">
        <f t="shared" si="213"/>
        <v>0</v>
      </c>
      <c r="BW204">
        <f t="shared" si="213"/>
        <v>0</v>
      </c>
      <c r="BX204">
        <f t="shared" si="213"/>
        <v>0</v>
      </c>
      <c r="BY204">
        <f t="shared" si="213"/>
        <v>0</v>
      </c>
      <c r="BZ204">
        <f t="shared" si="213"/>
        <v>0</v>
      </c>
      <c r="CA204">
        <f t="shared" si="213"/>
        <v>0</v>
      </c>
      <c r="CB204">
        <f t="shared" si="213"/>
        <v>0</v>
      </c>
      <c r="CC204">
        <f t="shared" si="213"/>
        <v>0</v>
      </c>
      <c r="CD204">
        <f t="shared" si="213"/>
        <v>0</v>
      </c>
      <c r="CE204">
        <f t="shared" si="213"/>
        <v>0</v>
      </c>
      <c r="CF204">
        <f t="shared" si="213"/>
        <v>0</v>
      </c>
      <c r="CG204">
        <f t="shared" si="213"/>
        <v>0</v>
      </c>
      <c r="CH204">
        <f t="shared" si="213"/>
        <v>0</v>
      </c>
      <c r="CI204">
        <f t="shared" si="213"/>
        <v>0</v>
      </c>
      <c r="CJ204">
        <f t="shared" si="213"/>
        <v>0</v>
      </c>
      <c r="CK204">
        <f t="shared" si="213"/>
        <v>0</v>
      </c>
      <c r="CL204">
        <f t="shared" si="213"/>
        <v>0</v>
      </c>
      <c r="CM204">
        <f t="shared" si="213"/>
        <v>0</v>
      </c>
      <c r="CN204">
        <f t="shared" si="213"/>
        <v>0</v>
      </c>
      <c r="CO204">
        <f t="shared" si="213"/>
        <v>0</v>
      </c>
      <c r="CP204">
        <f t="shared" si="213"/>
        <v>0</v>
      </c>
      <c r="CQ204">
        <f t="shared" si="213"/>
        <v>0</v>
      </c>
      <c r="CR204">
        <f t="shared" si="213"/>
        <v>0</v>
      </c>
      <c r="CS204">
        <f t="shared" ref="CS204:DH204" si="214">CS55</f>
        <v>0</v>
      </c>
      <c r="CT204">
        <f t="shared" si="214"/>
        <v>0</v>
      </c>
      <c r="CU204">
        <f t="shared" si="214"/>
        <v>0</v>
      </c>
      <c r="CV204">
        <f t="shared" si="214"/>
        <v>0</v>
      </c>
      <c r="CW204">
        <f t="shared" si="214"/>
        <v>0</v>
      </c>
      <c r="CX204">
        <f t="shared" si="214"/>
        <v>0</v>
      </c>
      <c r="CY204">
        <f t="shared" si="214"/>
        <v>0</v>
      </c>
      <c r="CZ204">
        <f t="shared" si="214"/>
        <v>0</v>
      </c>
      <c r="DA204">
        <f t="shared" si="214"/>
        <v>0</v>
      </c>
      <c r="DB204">
        <f t="shared" si="214"/>
        <v>0</v>
      </c>
      <c r="DC204">
        <f t="shared" si="214"/>
        <v>0</v>
      </c>
      <c r="DD204">
        <f t="shared" si="214"/>
        <v>0</v>
      </c>
      <c r="DE204">
        <f t="shared" si="214"/>
        <v>0</v>
      </c>
      <c r="DF204">
        <f t="shared" si="214"/>
        <v>0</v>
      </c>
      <c r="DG204">
        <f t="shared" si="214"/>
        <v>0</v>
      </c>
      <c r="DH204">
        <f t="shared" si="214"/>
        <v>0</v>
      </c>
    </row>
    <row r="205" spans="1:112">
      <c r="A205">
        <f t="shared" ref="A205:AF205" si="215">A56</f>
        <v>383</v>
      </c>
      <c r="B205" t="str">
        <f t="shared" si="215"/>
        <v>Agencia Boliviana de Correos "Correos de Bolivia"</v>
      </c>
      <c r="C205">
        <f t="shared" si="215"/>
        <v>0</v>
      </c>
      <c r="D205">
        <f t="shared" si="215"/>
        <v>1947.98</v>
      </c>
      <c r="E205">
        <f t="shared" si="215"/>
        <v>50</v>
      </c>
      <c r="F205">
        <f t="shared" si="215"/>
        <v>7916.2300000000005</v>
      </c>
      <c r="G205">
        <f t="shared" si="215"/>
        <v>50</v>
      </c>
      <c r="H205">
        <f t="shared" si="215"/>
        <v>0</v>
      </c>
      <c r="I205">
        <f t="shared" si="215"/>
        <v>50</v>
      </c>
      <c r="J205">
        <f t="shared" si="215"/>
        <v>0</v>
      </c>
      <c r="K205">
        <f t="shared" si="215"/>
        <v>100</v>
      </c>
      <c r="L205">
        <f t="shared" si="215"/>
        <v>0</v>
      </c>
      <c r="M205">
        <f t="shared" si="215"/>
        <v>0</v>
      </c>
      <c r="N205">
        <f t="shared" si="215"/>
        <v>0</v>
      </c>
      <c r="O205">
        <f t="shared" si="215"/>
        <v>0</v>
      </c>
      <c r="P205">
        <f t="shared" si="215"/>
        <v>0</v>
      </c>
      <c r="Q205">
        <f t="shared" si="215"/>
        <v>0</v>
      </c>
      <c r="R205">
        <f t="shared" si="215"/>
        <v>0</v>
      </c>
      <c r="S205">
        <f t="shared" si="215"/>
        <v>0</v>
      </c>
      <c r="T205">
        <f t="shared" si="215"/>
        <v>0</v>
      </c>
      <c r="U205">
        <f t="shared" si="215"/>
        <v>0</v>
      </c>
      <c r="V205">
        <f t="shared" si="215"/>
        <v>0</v>
      </c>
      <c r="W205">
        <f t="shared" si="215"/>
        <v>0</v>
      </c>
      <c r="X205">
        <f t="shared" si="215"/>
        <v>0</v>
      </c>
      <c r="Y205">
        <f t="shared" si="215"/>
        <v>0</v>
      </c>
      <c r="Z205">
        <f t="shared" si="215"/>
        <v>0</v>
      </c>
      <c r="AA205">
        <f t="shared" si="215"/>
        <v>0</v>
      </c>
      <c r="AB205">
        <f t="shared" si="215"/>
        <v>0</v>
      </c>
      <c r="AC205">
        <f t="shared" si="215"/>
        <v>0</v>
      </c>
      <c r="AD205">
        <f t="shared" si="215"/>
        <v>0</v>
      </c>
      <c r="AE205">
        <f t="shared" si="215"/>
        <v>0</v>
      </c>
      <c r="AF205">
        <f t="shared" si="215"/>
        <v>0</v>
      </c>
      <c r="AG205">
        <f t="shared" ref="AG205:BL205" si="216">AG56</f>
        <v>0</v>
      </c>
      <c r="AH205">
        <f t="shared" si="216"/>
        <v>0</v>
      </c>
      <c r="AI205">
        <f t="shared" si="216"/>
        <v>0</v>
      </c>
      <c r="AJ205">
        <f t="shared" si="216"/>
        <v>0</v>
      </c>
      <c r="AK205">
        <f t="shared" si="216"/>
        <v>0</v>
      </c>
      <c r="AL205">
        <f t="shared" si="216"/>
        <v>0</v>
      </c>
      <c r="AM205">
        <f t="shared" si="216"/>
        <v>0</v>
      </c>
      <c r="AN205">
        <f t="shared" si="216"/>
        <v>0</v>
      </c>
      <c r="AO205">
        <f t="shared" si="216"/>
        <v>0</v>
      </c>
      <c r="AP205">
        <f t="shared" si="216"/>
        <v>0</v>
      </c>
      <c r="AQ205">
        <f t="shared" si="216"/>
        <v>0</v>
      </c>
      <c r="AR205">
        <f t="shared" si="216"/>
        <v>0</v>
      </c>
      <c r="AS205">
        <f t="shared" si="216"/>
        <v>0</v>
      </c>
      <c r="AT205">
        <f t="shared" si="216"/>
        <v>0</v>
      </c>
      <c r="AU205">
        <f t="shared" si="216"/>
        <v>0</v>
      </c>
      <c r="AV205">
        <f t="shared" si="216"/>
        <v>0</v>
      </c>
      <c r="AW205">
        <f t="shared" si="216"/>
        <v>0</v>
      </c>
      <c r="AX205">
        <f t="shared" si="216"/>
        <v>0</v>
      </c>
      <c r="AY205">
        <f t="shared" si="216"/>
        <v>0</v>
      </c>
      <c r="AZ205">
        <f t="shared" si="216"/>
        <v>0</v>
      </c>
      <c r="BA205">
        <f t="shared" si="216"/>
        <v>0</v>
      </c>
      <c r="BB205">
        <f t="shared" si="216"/>
        <v>0</v>
      </c>
      <c r="BC205">
        <f t="shared" si="216"/>
        <v>0</v>
      </c>
      <c r="BD205">
        <f t="shared" si="216"/>
        <v>0</v>
      </c>
      <c r="BE205">
        <f t="shared" si="216"/>
        <v>0</v>
      </c>
      <c r="BF205">
        <f t="shared" si="216"/>
        <v>0</v>
      </c>
      <c r="BG205">
        <f t="shared" si="216"/>
        <v>0</v>
      </c>
      <c r="BH205">
        <f t="shared" si="216"/>
        <v>0</v>
      </c>
      <c r="BI205">
        <f t="shared" si="216"/>
        <v>0</v>
      </c>
      <c r="BJ205">
        <f t="shared" si="216"/>
        <v>0</v>
      </c>
      <c r="BK205">
        <f t="shared" si="216"/>
        <v>0</v>
      </c>
      <c r="BL205">
        <f t="shared" si="216"/>
        <v>0</v>
      </c>
      <c r="BM205">
        <f t="shared" ref="BM205:CR205" si="217">BM56</f>
        <v>0</v>
      </c>
      <c r="BN205">
        <f t="shared" si="217"/>
        <v>0</v>
      </c>
      <c r="BO205">
        <f t="shared" si="217"/>
        <v>0</v>
      </c>
      <c r="BP205">
        <f t="shared" si="217"/>
        <v>0</v>
      </c>
      <c r="BQ205">
        <f t="shared" si="217"/>
        <v>0</v>
      </c>
      <c r="BR205">
        <f t="shared" si="217"/>
        <v>0</v>
      </c>
      <c r="BS205">
        <f t="shared" si="217"/>
        <v>0</v>
      </c>
      <c r="BT205">
        <f t="shared" si="217"/>
        <v>0</v>
      </c>
      <c r="BU205">
        <f t="shared" si="217"/>
        <v>0</v>
      </c>
      <c r="BV205">
        <f t="shared" si="217"/>
        <v>0</v>
      </c>
      <c r="BW205">
        <f t="shared" si="217"/>
        <v>0</v>
      </c>
      <c r="BX205">
        <f t="shared" si="217"/>
        <v>0</v>
      </c>
      <c r="BY205">
        <f t="shared" si="217"/>
        <v>0</v>
      </c>
      <c r="BZ205">
        <f t="shared" si="217"/>
        <v>0</v>
      </c>
      <c r="CA205">
        <f t="shared" si="217"/>
        <v>0</v>
      </c>
      <c r="CB205">
        <f t="shared" si="217"/>
        <v>0</v>
      </c>
      <c r="CC205">
        <f t="shared" si="217"/>
        <v>0</v>
      </c>
      <c r="CD205">
        <f t="shared" si="217"/>
        <v>0</v>
      </c>
      <c r="CE205">
        <f t="shared" si="217"/>
        <v>0</v>
      </c>
      <c r="CF205">
        <f t="shared" si="217"/>
        <v>0</v>
      </c>
      <c r="CG205">
        <f t="shared" si="217"/>
        <v>0</v>
      </c>
      <c r="CH205">
        <f t="shared" si="217"/>
        <v>0</v>
      </c>
      <c r="CI205">
        <f t="shared" si="217"/>
        <v>0</v>
      </c>
      <c r="CJ205">
        <f t="shared" si="217"/>
        <v>0</v>
      </c>
      <c r="CK205">
        <f t="shared" si="217"/>
        <v>0</v>
      </c>
      <c r="CL205">
        <f t="shared" si="217"/>
        <v>0</v>
      </c>
      <c r="CM205">
        <f t="shared" si="217"/>
        <v>0</v>
      </c>
      <c r="CN205">
        <f t="shared" si="217"/>
        <v>0</v>
      </c>
      <c r="CO205">
        <f t="shared" si="217"/>
        <v>0</v>
      </c>
      <c r="CP205">
        <f t="shared" si="217"/>
        <v>0</v>
      </c>
      <c r="CQ205">
        <f t="shared" si="217"/>
        <v>0</v>
      </c>
      <c r="CR205">
        <f t="shared" si="217"/>
        <v>0</v>
      </c>
      <c r="CS205">
        <f t="shared" ref="CS205:DH205" si="218">CS56</f>
        <v>0</v>
      </c>
      <c r="CT205">
        <f t="shared" si="218"/>
        <v>0</v>
      </c>
      <c r="CU205">
        <f t="shared" si="218"/>
        <v>0</v>
      </c>
      <c r="CV205">
        <f t="shared" si="218"/>
        <v>0</v>
      </c>
      <c r="CW205">
        <f t="shared" si="218"/>
        <v>0</v>
      </c>
      <c r="CX205">
        <f t="shared" si="218"/>
        <v>0</v>
      </c>
      <c r="CY205">
        <f t="shared" si="218"/>
        <v>0</v>
      </c>
      <c r="CZ205">
        <f t="shared" si="218"/>
        <v>0</v>
      </c>
      <c r="DA205">
        <f t="shared" si="218"/>
        <v>0</v>
      </c>
      <c r="DB205">
        <f t="shared" si="218"/>
        <v>0</v>
      </c>
      <c r="DC205">
        <f t="shared" si="218"/>
        <v>0</v>
      </c>
      <c r="DD205">
        <f t="shared" si="218"/>
        <v>0</v>
      </c>
      <c r="DE205">
        <f t="shared" si="218"/>
        <v>0</v>
      </c>
      <c r="DF205">
        <f t="shared" si="218"/>
        <v>0</v>
      </c>
      <c r="DG205">
        <f t="shared" si="218"/>
        <v>0</v>
      </c>
      <c r="DH205">
        <f t="shared" si="218"/>
        <v>0</v>
      </c>
    </row>
    <row r="206" spans="1:112">
      <c r="A206">
        <f t="shared" ref="A206:AF206" si="219">A57</f>
        <v>385</v>
      </c>
      <c r="B206" t="str">
        <f t="shared" si="219"/>
        <v>Autoridad de Supervisión de la Seguridad Social de Corto Plazo</v>
      </c>
      <c r="C206">
        <f t="shared" si="219"/>
        <v>0</v>
      </c>
      <c r="D206">
        <f t="shared" si="219"/>
        <v>0</v>
      </c>
      <c r="E206">
        <f t="shared" si="219"/>
        <v>0</v>
      </c>
      <c r="F206">
        <f t="shared" si="219"/>
        <v>0</v>
      </c>
      <c r="G206">
        <f t="shared" si="219"/>
        <v>0</v>
      </c>
      <c r="H206">
        <f t="shared" si="219"/>
        <v>9680.49</v>
      </c>
      <c r="I206">
        <f t="shared" si="219"/>
        <v>0</v>
      </c>
      <c r="J206">
        <f t="shared" si="219"/>
        <v>0</v>
      </c>
      <c r="K206">
        <f t="shared" si="219"/>
        <v>0</v>
      </c>
      <c r="L206">
        <f t="shared" si="219"/>
        <v>0</v>
      </c>
      <c r="M206">
        <f t="shared" si="219"/>
        <v>0</v>
      </c>
      <c r="N206">
        <f t="shared" si="219"/>
        <v>0</v>
      </c>
      <c r="O206">
        <f t="shared" si="219"/>
        <v>0</v>
      </c>
      <c r="P206">
        <f t="shared" si="219"/>
        <v>0</v>
      </c>
      <c r="Q206">
        <f t="shared" si="219"/>
        <v>0</v>
      </c>
      <c r="R206">
        <f t="shared" si="219"/>
        <v>0</v>
      </c>
      <c r="S206">
        <f t="shared" si="219"/>
        <v>0</v>
      </c>
      <c r="T206">
        <f t="shared" si="219"/>
        <v>0</v>
      </c>
      <c r="U206">
        <f t="shared" si="219"/>
        <v>0</v>
      </c>
      <c r="V206">
        <f t="shared" si="219"/>
        <v>0</v>
      </c>
      <c r="W206">
        <f t="shared" si="219"/>
        <v>0</v>
      </c>
      <c r="X206">
        <f t="shared" si="219"/>
        <v>0</v>
      </c>
      <c r="Y206">
        <f t="shared" si="219"/>
        <v>0</v>
      </c>
      <c r="Z206">
        <f t="shared" si="219"/>
        <v>0</v>
      </c>
      <c r="AA206">
        <f t="shared" si="219"/>
        <v>0</v>
      </c>
      <c r="AB206">
        <f t="shared" si="219"/>
        <v>0</v>
      </c>
      <c r="AC206">
        <f t="shared" si="219"/>
        <v>0</v>
      </c>
      <c r="AD206">
        <f t="shared" si="219"/>
        <v>0</v>
      </c>
      <c r="AE206">
        <f t="shared" si="219"/>
        <v>0</v>
      </c>
      <c r="AF206">
        <f t="shared" si="219"/>
        <v>0</v>
      </c>
      <c r="AG206">
        <f t="shared" ref="AG206:BL206" si="220">AG57</f>
        <v>0</v>
      </c>
      <c r="AH206">
        <f t="shared" si="220"/>
        <v>0</v>
      </c>
      <c r="AI206">
        <f t="shared" si="220"/>
        <v>0</v>
      </c>
      <c r="AJ206">
        <f t="shared" si="220"/>
        <v>0</v>
      </c>
      <c r="AK206">
        <f t="shared" si="220"/>
        <v>0</v>
      </c>
      <c r="AL206">
        <f t="shared" si="220"/>
        <v>0</v>
      </c>
      <c r="AM206">
        <f t="shared" si="220"/>
        <v>0</v>
      </c>
      <c r="AN206">
        <f t="shared" si="220"/>
        <v>0</v>
      </c>
      <c r="AO206">
        <f t="shared" si="220"/>
        <v>0</v>
      </c>
      <c r="AP206">
        <f t="shared" si="220"/>
        <v>0</v>
      </c>
      <c r="AQ206">
        <f t="shared" si="220"/>
        <v>0</v>
      </c>
      <c r="AR206">
        <f t="shared" si="220"/>
        <v>0</v>
      </c>
      <c r="AS206">
        <f t="shared" si="220"/>
        <v>0</v>
      </c>
      <c r="AT206">
        <f t="shared" si="220"/>
        <v>0</v>
      </c>
      <c r="AU206">
        <f t="shared" si="220"/>
        <v>0</v>
      </c>
      <c r="AV206">
        <f t="shared" si="220"/>
        <v>0</v>
      </c>
      <c r="AW206">
        <f t="shared" si="220"/>
        <v>0</v>
      </c>
      <c r="AX206">
        <f t="shared" si="220"/>
        <v>0</v>
      </c>
      <c r="AY206">
        <f t="shared" si="220"/>
        <v>0</v>
      </c>
      <c r="AZ206">
        <f t="shared" si="220"/>
        <v>0</v>
      </c>
      <c r="BA206">
        <f t="shared" si="220"/>
        <v>0</v>
      </c>
      <c r="BB206">
        <f t="shared" si="220"/>
        <v>0</v>
      </c>
      <c r="BC206">
        <f t="shared" si="220"/>
        <v>0</v>
      </c>
      <c r="BD206">
        <f t="shared" si="220"/>
        <v>0</v>
      </c>
      <c r="BE206">
        <f t="shared" si="220"/>
        <v>0</v>
      </c>
      <c r="BF206">
        <f t="shared" si="220"/>
        <v>0</v>
      </c>
      <c r="BG206">
        <f t="shared" si="220"/>
        <v>0</v>
      </c>
      <c r="BH206">
        <f t="shared" si="220"/>
        <v>0</v>
      </c>
      <c r="BI206">
        <f t="shared" si="220"/>
        <v>0</v>
      </c>
      <c r="BJ206">
        <f t="shared" si="220"/>
        <v>0</v>
      </c>
      <c r="BK206">
        <f t="shared" si="220"/>
        <v>0</v>
      </c>
      <c r="BL206">
        <f t="shared" si="220"/>
        <v>0</v>
      </c>
      <c r="BM206">
        <f t="shared" ref="BM206:CR206" si="221">BM57</f>
        <v>0</v>
      </c>
      <c r="BN206">
        <f t="shared" si="221"/>
        <v>0</v>
      </c>
      <c r="BO206">
        <f t="shared" si="221"/>
        <v>0</v>
      </c>
      <c r="BP206">
        <f t="shared" si="221"/>
        <v>0</v>
      </c>
      <c r="BQ206">
        <f t="shared" si="221"/>
        <v>0</v>
      </c>
      <c r="BR206">
        <f t="shared" si="221"/>
        <v>0</v>
      </c>
      <c r="BS206">
        <f t="shared" si="221"/>
        <v>0</v>
      </c>
      <c r="BT206">
        <f t="shared" si="221"/>
        <v>0</v>
      </c>
      <c r="BU206">
        <f t="shared" si="221"/>
        <v>0</v>
      </c>
      <c r="BV206">
        <f t="shared" si="221"/>
        <v>0</v>
      </c>
      <c r="BW206">
        <f t="shared" si="221"/>
        <v>0</v>
      </c>
      <c r="BX206">
        <f t="shared" si="221"/>
        <v>0</v>
      </c>
      <c r="BY206">
        <f t="shared" si="221"/>
        <v>0</v>
      </c>
      <c r="BZ206">
        <f t="shared" si="221"/>
        <v>0</v>
      </c>
      <c r="CA206">
        <f t="shared" si="221"/>
        <v>0</v>
      </c>
      <c r="CB206">
        <f t="shared" si="221"/>
        <v>0</v>
      </c>
      <c r="CC206">
        <f t="shared" si="221"/>
        <v>0</v>
      </c>
      <c r="CD206">
        <f t="shared" si="221"/>
        <v>0</v>
      </c>
      <c r="CE206">
        <f t="shared" si="221"/>
        <v>0</v>
      </c>
      <c r="CF206">
        <f t="shared" si="221"/>
        <v>0</v>
      </c>
      <c r="CG206">
        <f t="shared" si="221"/>
        <v>0</v>
      </c>
      <c r="CH206">
        <f t="shared" si="221"/>
        <v>0</v>
      </c>
      <c r="CI206">
        <f t="shared" si="221"/>
        <v>0</v>
      </c>
      <c r="CJ206">
        <f t="shared" si="221"/>
        <v>0</v>
      </c>
      <c r="CK206">
        <f t="shared" si="221"/>
        <v>0</v>
      </c>
      <c r="CL206">
        <f t="shared" si="221"/>
        <v>0</v>
      </c>
      <c r="CM206">
        <f t="shared" si="221"/>
        <v>0</v>
      </c>
      <c r="CN206">
        <f t="shared" si="221"/>
        <v>0</v>
      </c>
      <c r="CO206">
        <f t="shared" si="221"/>
        <v>0</v>
      </c>
      <c r="CP206">
        <f t="shared" si="221"/>
        <v>0</v>
      </c>
      <c r="CQ206">
        <f t="shared" si="221"/>
        <v>0</v>
      </c>
      <c r="CR206">
        <f t="shared" si="221"/>
        <v>0</v>
      </c>
      <c r="CS206">
        <f t="shared" ref="CS206:DH206" si="222">CS57</f>
        <v>0</v>
      </c>
      <c r="CT206">
        <f t="shared" si="222"/>
        <v>0</v>
      </c>
      <c r="CU206">
        <f t="shared" si="222"/>
        <v>0</v>
      </c>
      <c r="CV206">
        <f t="shared" si="222"/>
        <v>0</v>
      </c>
      <c r="CW206">
        <f t="shared" si="222"/>
        <v>0</v>
      </c>
      <c r="CX206">
        <f t="shared" si="222"/>
        <v>0</v>
      </c>
      <c r="CY206">
        <f t="shared" si="222"/>
        <v>0</v>
      </c>
      <c r="CZ206">
        <f t="shared" si="222"/>
        <v>0</v>
      </c>
      <c r="DA206">
        <f t="shared" si="222"/>
        <v>0</v>
      </c>
      <c r="DB206">
        <f t="shared" si="222"/>
        <v>0</v>
      </c>
      <c r="DC206">
        <f t="shared" si="222"/>
        <v>0</v>
      </c>
      <c r="DD206">
        <f t="shared" si="222"/>
        <v>0</v>
      </c>
      <c r="DE206">
        <f t="shared" si="222"/>
        <v>0</v>
      </c>
      <c r="DF206">
        <f t="shared" si="222"/>
        <v>0</v>
      </c>
      <c r="DG206">
        <f t="shared" si="222"/>
        <v>0</v>
      </c>
      <c r="DH206">
        <f t="shared" si="222"/>
        <v>0</v>
      </c>
    </row>
    <row r="207" spans="1:112">
      <c r="A207">
        <f t="shared" ref="A207:AF207" si="223">A58</f>
        <v>512</v>
      </c>
      <c r="B207" t="str">
        <f t="shared" si="223"/>
        <v>Adm.de Aeropuertos y Servicios Auxiliares a la Naveg. Aérea</v>
      </c>
      <c r="C207">
        <f t="shared" si="223"/>
        <v>0</v>
      </c>
      <c r="D207">
        <f t="shared" si="223"/>
        <v>739.2</v>
      </c>
      <c r="E207">
        <f t="shared" si="223"/>
        <v>0</v>
      </c>
      <c r="F207">
        <f t="shared" si="223"/>
        <v>6916</v>
      </c>
      <c r="G207">
        <f t="shared" si="223"/>
        <v>1323.42</v>
      </c>
      <c r="H207">
        <f t="shared" si="223"/>
        <v>1371.6100000000001</v>
      </c>
      <c r="I207">
        <f t="shared" si="223"/>
        <v>0</v>
      </c>
      <c r="J207">
        <f t="shared" si="223"/>
        <v>0</v>
      </c>
      <c r="K207">
        <f t="shared" si="223"/>
        <v>0</v>
      </c>
      <c r="L207">
        <f t="shared" si="223"/>
        <v>0</v>
      </c>
      <c r="M207">
        <f t="shared" si="223"/>
        <v>0</v>
      </c>
      <c r="N207">
        <f t="shared" si="223"/>
        <v>0</v>
      </c>
      <c r="O207">
        <f t="shared" si="223"/>
        <v>0</v>
      </c>
      <c r="P207">
        <f t="shared" si="223"/>
        <v>0</v>
      </c>
      <c r="Q207">
        <f t="shared" si="223"/>
        <v>0</v>
      </c>
      <c r="R207">
        <f t="shared" si="223"/>
        <v>0</v>
      </c>
      <c r="S207">
        <f t="shared" si="223"/>
        <v>0</v>
      </c>
      <c r="T207">
        <f t="shared" si="223"/>
        <v>0</v>
      </c>
      <c r="U207">
        <f t="shared" si="223"/>
        <v>0</v>
      </c>
      <c r="V207">
        <f t="shared" si="223"/>
        <v>0</v>
      </c>
      <c r="W207">
        <f t="shared" si="223"/>
        <v>0</v>
      </c>
      <c r="X207">
        <f t="shared" si="223"/>
        <v>0</v>
      </c>
      <c r="Y207">
        <f t="shared" si="223"/>
        <v>0</v>
      </c>
      <c r="Z207">
        <f t="shared" si="223"/>
        <v>0</v>
      </c>
      <c r="AA207">
        <f t="shared" si="223"/>
        <v>0</v>
      </c>
      <c r="AB207">
        <f t="shared" si="223"/>
        <v>0</v>
      </c>
      <c r="AC207">
        <f t="shared" si="223"/>
        <v>0</v>
      </c>
      <c r="AD207">
        <f t="shared" si="223"/>
        <v>0</v>
      </c>
      <c r="AE207">
        <f t="shared" si="223"/>
        <v>0</v>
      </c>
      <c r="AF207">
        <f t="shared" si="223"/>
        <v>0</v>
      </c>
      <c r="AG207">
        <f t="shared" ref="AG207:BL207" si="224">AG58</f>
        <v>0</v>
      </c>
      <c r="AH207">
        <f t="shared" si="224"/>
        <v>0</v>
      </c>
      <c r="AI207">
        <f t="shared" si="224"/>
        <v>0</v>
      </c>
      <c r="AJ207">
        <f t="shared" si="224"/>
        <v>0</v>
      </c>
      <c r="AK207">
        <f t="shared" si="224"/>
        <v>0</v>
      </c>
      <c r="AL207">
        <f t="shared" si="224"/>
        <v>0</v>
      </c>
      <c r="AM207">
        <f t="shared" si="224"/>
        <v>0</v>
      </c>
      <c r="AN207">
        <f t="shared" si="224"/>
        <v>0</v>
      </c>
      <c r="AO207">
        <f t="shared" si="224"/>
        <v>0</v>
      </c>
      <c r="AP207">
        <f t="shared" si="224"/>
        <v>0</v>
      </c>
      <c r="AQ207">
        <f t="shared" si="224"/>
        <v>0</v>
      </c>
      <c r="AR207">
        <f t="shared" si="224"/>
        <v>0</v>
      </c>
      <c r="AS207">
        <f t="shared" si="224"/>
        <v>0</v>
      </c>
      <c r="AT207">
        <f t="shared" si="224"/>
        <v>0</v>
      </c>
      <c r="AU207">
        <f t="shared" si="224"/>
        <v>0</v>
      </c>
      <c r="AV207">
        <f t="shared" si="224"/>
        <v>0</v>
      </c>
      <c r="AW207">
        <f t="shared" si="224"/>
        <v>0</v>
      </c>
      <c r="AX207">
        <f t="shared" si="224"/>
        <v>0</v>
      </c>
      <c r="AY207">
        <f t="shared" si="224"/>
        <v>0</v>
      </c>
      <c r="AZ207">
        <f t="shared" si="224"/>
        <v>0</v>
      </c>
      <c r="BA207">
        <f t="shared" si="224"/>
        <v>0</v>
      </c>
      <c r="BB207">
        <f t="shared" si="224"/>
        <v>0</v>
      </c>
      <c r="BC207">
        <f t="shared" si="224"/>
        <v>0</v>
      </c>
      <c r="BD207">
        <f t="shared" si="224"/>
        <v>0</v>
      </c>
      <c r="BE207">
        <f t="shared" si="224"/>
        <v>0</v>
      </c>
      <c r="BF207">
        <f t="shared" si="224"/>
        <v>0</v>
      </c>
      <c r="BG207">
        <f t="shared" si="224"/>
        <v>0</v>
      </c>
      <c r="BH207">
        <f t="shared" si="224"/>
        <v>0</v>
      </c>
      <c r="BI207">
        <f t="shared" si="224"/>
        <v>0</v>
      </c>
      <c r="BJ207">
        <f t="shared" si="224"/>
        <v>0</v>
      </c>
      <c r="BK207">
        <f t="shared" si="224"/>
        <v>0</v>
      </c>
      <c r="BL207">
        <f t="shared" si="224"/>
        <v>0</v>
      </c>
      <c r="BM207">
        <f t="shared" ref="BM207:CR207" si="225">BM58</f>
        <v>0</v>
      </c>
      <c r="BN207">
        <f t="shared" si="225"/>
        <v>0</v>
      </c>
      <c r="BO207">
        <f t="shared" si="225"/>
        <v>0</v>
      </c>
      <c r="BP207">
        <f t="shared" si="225"/>
        <v>0</v>
      </c>
      <c r="BQ207">
        <f t="shared" si="225"/>
        <v>0</v>
      </c>
      <c r="BR207">
        <f t="shared" si="225"/>
        <v>0</v>
      </c>
      <c r="BS207">
        <f t="shared" si="225"/>
        <v>0</v>
      </c>
      <c r="BT207">
        <f t="shared" si="225"/>
        <v>0</v>
      </c>
      <c r="BU207">
        <f t="shared" si="225"/>
        <v>0</v>
      </c>
      <c r="BV207">
        <f t="shared" si="225"/>
        <v>0</v>
      </c>
      <c r="BW207">
        <f t="shared" si="225"/>
        <v>0</v>
      </c>
      <c r="BX207">
        <f t="shared" si="225"/>
        <v>0</v>
      </c>
      <c r="BY207">
        <f t="shared" si="225"/>
        <v>0</v>
      </c>
      <c r="BZ207">
        <f t="shared" si="225"/>
        <v>0</v>
      </c>
      <c r="CA207">
        <f t="shared" si="225"/>
        <v>0</v>
      </c>
      <c r="CB207">
        <f t="shared" si="225"/>
        <v>0</v>
      </c>
      <c r="CC207">
        <f t="shared" si="225"/>
        <v>0</v>
      </c>
      <c r="CD207">
        <f t="shared" si="225"/>
        <v>0</v>
      </c>
      <c r="CE207">
        <f t="shared" si="225"/>
        <v>0</v>
      </c>
      <c r="CF207">
        <f t="shared" si="225"/>
        <v>0</v>
      </c>
      <c r="CG207">
        <f t="shared" si="225"/>
        <v>0</v>
      </c>
      <c r="CH207">
        <f t="shared" si="225"/>
        <v>0</v>
      </c>
      <c r="CI207">
        <f t="shared" si="225"/>
        <v>0</v>
      </c>
      <c r="CJ207">
        <f t="shared" si="225"/>
        <v>0</v>
      </c>
      <c r="CK207">
        <f t="shared" si="225"/>
        <v>0</v>
      </c>
      <c r="CL207">
        <f t="shared" si="225"/>
        <v>0</v>
      </c>
      <c r="CM207">
        <f t="shared" si="225"/>
        <v>0</v>
      </c>
      <c r="CN207">
        <f t="shared" si="225"/>
        <v>0</v>
      </c>
      <c r="CO207">
        <f t="shared" si="225"/>
        <v>0</v>
      </c>
      <c r="CP207">
        <f t="shared" si="225"/>
        <v>0</v>
      </c>
      <c r="CQ207">
        <f t="shared" si="225"/>
        <v>0</v>
      </c>
      <c r="CR207">
        <f t="shared" si="225"/>
        <v>0</v>
      </c>
      <c r="CS207">
        <f t="shared" ref="CS207:DH207" si="226">CS58</f>
        <v>0</v>
      </c>
      <c r="CT207">
        <f t="shared" si="226"/>
        <v>0</v>
      </c>
      <c r="CU207">
        <f t="shared" si="226"/>
        <v>0</v>
      </c>
      <c r="CV207">
        <f t="shared" si="226"/>
        <v>0</v>
      </c>
      <c r="CW207">
        <f t="shared" si="226"/>
        <v>0</v>
      </c>
      <c r="CX207">
        <f t="shared" si="226"/>
        <v>0</v>
      </c>
      <c r="CY207">
        <f t="shared" si="226"/>
        <v>0</v>
      </c>
      <c r="CZ207">
        <f t="shared" si="226"/>
        <v>0</v>
      </c>
      <c r="DA207">
        <f t="shared" si="226"/>
        <v>0</v>
      </c>
      <c r="DB207">
        <f t="shared" si="226"/>
        <v>0</v>
      </c>
      <c r="DC207">
        <f t="shared" si="226"/>
        <v>0</v>
      </c>
      <c r="DD207">
        <f t="shared" si="226"/>
        <v>0</v>
      </c>
      <c r="DE207">
        <f t="shared" si="226"/>
        <v>0</v>
      </c>
      <c r="DF207">
        <f t="shared" si="226"/>
        <v>0</v>
      </c>
      <c r="DG207">
        <f t="shared" si="226"/>
        <v>0</v>
      </c>
      <c r="DH207">
        <f t="shared" si="226"/>
        <v>0</v>
      </c>
    </row>
    <row r="208" spans="1:112">
      <c r="A208">
        <f t="shared" ref="A208:AF208" si="227">A59</f>
        <v>513</v>
      </c>
      <c r="B208" t="str">
        <f t="shared" si="227"/>
        <v>Yacimientos Petrolíferos Fiscales Bolivianos</v>
      </c>
      <c r="C208">
        <f t="shared" si="227"/>
        <v>124163.45</v>
      </c>
      <c r="D208">
        <f t="shared" si="227"/>
        <v>69970.209999999992</v>
      </c>
      <c r="E208">
        <f t="shared" si="227"/>
        <v>3400</v>
      </c>
      <c r="F208">
        <f t="shared" si="227"/>
        <v>14639672.720000001</v>
      </c>
      <c r="G208">
        <f t="shared" si="227"/>
        <v>22801470.18</v>
      </c>
      <c r="H208">
        <f t="shared" si="227"/>
        <v>1851514</v>
      </c>
      <c r="I208">
        <f t="shared" si="227"/>
        <v>26753.02</v>
      </c>
      <c r="J208">
        <f t="shared" si="227"/>
        <v>10440</v>
      </c>
      <c r="K208">
        <f t="shared" si="227"/>
        <v>2200</v>
      </c>
      <c r="L208">
        <f t="shared" si="227"/>
        <v>1990.41</v>
      </c>
      <c r="M208">
        <f t="shared" si="227"/>
        <v>0</v>
      </c>
      <c r="N208">
        <f t="shared" si="227"/>
        <v>0</v>
      </c>
      <c r="O208">
        <f t="shared" si="227"/>
        <v>0</v>
      </c>
      <c r="P208">
        <f t="shared" si="227"/>
        <v>0</v>
      </c>
      <c r="Q208">
        <f t="shared" si="227"/>
        <v>0</v>
      </c>
      <c r="R208">
        <f t="shared" si="227"/>
        <v>0</v>
      </c>
      <c r="S208">
        <f t="shared" si="227"/>
        <v>0</v>
      </c>
      <c r="T208">
        <f t="shared" si="227"/>
        <v>0</v>
      </c>
      <c r="U208">
        <f t="shared" si="227"/>
        <v>0</v>
      </c>
      <c r="V208">
        <f t="shared" si="227"/>
        <v>0</v>
      </c>
      <c r="W208">
        <f t="shared" si="227"/>
        <v>0</v>
      </c>
      <c r="X208">
        <f t="shared" si="227"/>
        <v>0</v>
      </c>
      <c r="Y208">
        <f t="shared" si="227"/>
        <v>0</v>
      </c>
      <c r="Z208">
        <f t="shared" si="227"/>
        <v>0</v>
      </c>
      <c r="AA208">
        <f t="shared" si="227"/>
        <v>0</v>
      </c>
      <c r="AB208">
        <f t="shared" si="227"/>
        <v>0</v>
      </c>
      <c r="AC208">
        <f t="shared" si="227"/>
        <v>0</v>
      </c>
      <c r="AD208">
        <f t="shared" si="227"/>
        <v>0</v>
      </c>
      <c r="AE208">
        <f t="shared" si="227"/>
        <v>0</v>
      </c>
      <c r="AF208">
        <f t="shared" si="227"/>
        <v>0</v>
      </c>
      <c r="AG208">
        <f t="shared" ref="AG208:BL208" si="228">AG59</f>
        <v>0</v>
      </c>
      <c r="AH208">
        <f t="shared" si="228"/>
        <v>0</v>
      </c>
      <c r="AI208">
        <f t="shared" si="228"/>
        <v>0</v>
      </c>
      <c r="AJ208">
        <f t="shared" si="228"/>
        <v>0</v>
      </c>
      <c r="AK208">
        <f t="shared" si="228"/>
        <v>0</v>
      </c>
      <c r="AL208">
        <f t="shared" si="228"/>
        <v>0</v>
      </c>
      <c r="AM208">
        <f t="shared" si="228"/>
        <v>0</v>
      </c>
      <c r="AN208">
        <f t="shared" si="228"/>
        <v>0</v>
      </c>
      <c r="AO208">
        <f t="shared" si="228"/>
        <v>0</v>
      </c>
      <c r="AP208">
        <f t="shared" si="228"/>
        <v>0</v>
      </c>
      <c r="AQ208">
        <f t="shared" si="228"/>
        <v>0</v>
      </c>
      <c r="AR208">
        <f t="shared" si="228"/>
        <v>0</v>
      </c>
      <c r="AS208">
        <f t="shared" si="228"/>
        <v>0</v>
      </c>
      <c r="AT208">
        <f t="shared" si="228"/>
        <v>0</v>
      </c>
      <c r="AU208">
        <f t="shared" si="228"/>
        <v>0</v>
      </c>
      <c r="AV208">
        <f t="shared" si="228"/>
        <v>0</v>
      </c>
      <c r="AW208">
        <f t="shared" si="228"/>
        <v>0</v>
      </c>
      <c r="AX208">
        <f t="shared" si="228"/>
        <v>0</v>
      </c>
      <c r="AY208">
        <f t="shared" si="228"/>
        <v>0</v>
      </c>
      <c r="AZ208">
        <f t="shared" si="228"/>
        <v>0</v>
      </c>
      <c r="BA208">
        <f t="shared" si="228"/>
        <v>0</v>
      </c>
      <c r="BB208">
        <f t="shared" si="228"/>
        <v>0</v>
      </c>
      <c r="BC208">
        <f t="shared" si="228"/>
        <v>0</v>
      </c>
      <c r="BD208">
        <f t="shared" si="228"/>
        <v>0</v>
      </c>
      <c r="BE208">
        <f t="shared" si="228"/>
        <v>0</v>
      </c>
      <c r="BF208">
        <f t="shared" si="228"/>
        <v>0</v>
      </c>
      <c r="BG208">
        <f t="shared" si="228"/>
        <v>0</v>
      </c>
      <c r="BH208">
        <f t="shared" si="228"/>
        <v>0</v>
      </c>
      <c r="BI208">
        <f t="shared" si="228"/>
        <v>0</v>
      </c>
      <c r="BJ208">
        <f t="shared" si="228"/>
        <v>0</v>
      </c>
      <c r="BK208">
        <f t="shared" si="228"/>
        <v>0</v>
      </c>
      <c r="BL208">
        <f t="shared" si="228"/>
        <v>0</v>
      </c>
      <c r="BM208">
        <f t="shared" ref="BM208:CR208" si="229">BM59</f>
        <v>0</v>
      </c>
      <c r="BN208">
        <f t="shared" si="229"/>
        <v>0</v>
      </c>
      <c r="BO208">
        <f t="shared" si="229"/>
        <v>0</v>
      </c>
      <c r="BP208">
        <f t="shared" si="229"/>
        <v>0</v>
      </c>
      <c r="BQ208">
        <f t="shared" si="229"/>
        <v>0</v>
      </c>
      <c r="BR208">
        <f t="shared" si="229"/>
        <v>0</v>
      </c>
      <c r="BS208">
        <f t="shared" si="229"/>
        <v>0</v>
      </c>
      <c r="BT208">
        <f t="shared" si="229"/>
        <v>0</v>
      </c>
      <c r="BU208">
        <f t="shared" si="229"/>
        <v>0</v>
      </c>
      <c r="BV208">
        <f t="shared" si="229"/>
        <v>0</v>
      </c>
      <c r="BW208">
        <f t="shared" si="229"/>
        <v>0</v>
      </c>
      <c r="BX208">
        <f t="shared" si="229"/>
        <v>0</v>
      </c>
      <c r="BY208">
        <f t="shared" si="229"/>
        <v>0</v>
      </c>
      <c r="BZ208">
        <f t="shared" si="229"/>
        <v>0</v>
      </c>
      <c r="CA208">
        <f t="shared" si="229"/>
        <v>0</v>
      </c>
      <c r="CB208">
        <f t="shared" si="229"/>
        <v>0</v>
      </c>
      <c r="CC208">
        <f t="shared" si="229"/>
        <v>0</v>
      </c>
      <c r="CD208">
        <f t="shared" si="229"/>
        <v>0</v>
      </c>
      <c r="CE208">
        <f t="shared" si="229"/>
        <v>0</v>
      </c>
      <c r="CF208">
        <f t="shared" si="229"/>
        <v>0</v>
      </c>
      <c r="CG208">
        <f t="shared" si="229"/>
        <v>0</v>
      </c>
      <c r="CH208">
        <f t="shared" si="229"/>
        <v>0</v>
      </c>
      <c r="CI208">
        <f t="shared" si="229"/>
        <v>0</v>
      </c>
      <c r="CJ208">
        <f t="shared" si="229"/>
        <v>0</v>
      </c>
      <c r="CK208">
        <f t="shared" si="229"/>
        <v>0</v>
      </c>
      <c r="CL208">
        <f t="shared" si="229"/>
        <v>0</v>
      </c>
      <c r="CM208">
        <f t="shared" si="229"/>
        <v>0</v>
      </c>
      <c r="CN208">
        <f t="shared" si="229"/>
        <v>0</v>
      </c>
      <c r="CO208">
        <f t="shared" si="229"/>
        <v>0</v>
      </c>
      <c r="CP208">
        <f t="shared" si="229"/>
        <v>0</v>
      </c>
      <c r="CQ208">
        <f t="shared" si="229"/>
        <v>0</v>
      </c>
      <c r="CR208">
        <f t="shared" si="229"/>
        <v>0</v>
      </c>
      <c r="CS208">
        <f t="shared" ref="CS208:DH208" si="230">CS59</f>
        <v>0</v>
      </c>
      <c r="CT208">
        <f t="shared" si="230"/>
        <v>0</v>
      </c>
      <c r="CU208">
        <f t="shared" si="230"/>
        <v>0</v>
      </c>
      <c r="CV208">
        <f t="shared" si="230"/>
        <v>0</v>
      </c>
      <c r="CW208">
        <f t="shared" si="230"/>
        <v>0</v>
      </c>
      <c r="CX208">
        <f t="shared" si="230"/>
        <v>0</v>
      </c>
      <c r="CY208">
        <f t="shared" si="230"/>
        <v>0</v>
      </c>
      <c r="CZ208">
        <f t="shared" si="230"/>
        <v>0</v>
      </c>
      <c r="DA208">
        <f t="shared" si="230"/>
        <v>0</v>
      </c>
      <c r="DB208">
        <f t="shared" si="230"/>
        <v>0</v>
      </c>
      <c r="DC208">
        <f t="shared" si="230"/>
        <v>0</v>
      </c>
      <c r="DD208">
        <f t="shared" si="230"/>
        <v>0</v>
      </c>
      <c r="DE208">
        <f t="shared" si="230"/>
        <v>0</v>
      </c>
      <c r="DF208">
        <f t="shared" si="230"/>
        <v>0</v>
      </c>
      <c r="DG208">
        <f t="shared" si="230"/>
        <v>0</v>
      </c>
      <c r="DH208">
        <f t="shared" si="230"/>
        <v>0</v>
      </c>
    </row>
    <row r="209" spans="1:112">
      <c r="A209">
        <f t="shared" ref="A209:AF209" si="231">A60</f>
        <v>514</v>
      </c>
      <c r="B209" t="str">
        <f t="shared" si="231"/>
        <v>Empresa Nacional de Electricidad</v>
      </c>
      <c r="C209">
        <f t="shared" si="231"/>
        <v>0</v>
      </c>
      <c r="D209">
        <f t="shared" si="231"/>
        <v>0</v>
      </c>
      <c r="E209">
        <f t="shared" si="231"/>
        <v>0</v>
      </c>
      <c r="F209">
        <f t="shared" si="231"/>
        <v>150000000</v>
      </c>
      <c r="G209">
        <f t="shared" si="231"/>
        <v>0</v>
      </c>
      <c r="H209">
        <f t="shared" si="231"/>
        <v>6.7</v>
      </c>
      <c r="I209">
        <f t="shared" si="231"/>
        <v>0</v>
      </c>
      <c r="J209">
        <f t="shared" si="231"/>
        <v>0</v>
      </c>
      <c r="K209">
        <f t="shared" si="231"/>
        <v>0</v>
      </c>
      <c r="L209">
        <f t="shared" si="231"/>
        <v>0</v>
      </c>
      <c r="M209">
        <f t="shared" si="231"/>
        <v>0</v>
      </c>
      <c r="N209">
        <f t="shared" si="231"/>
        <v>0</v>
      </c>
      <c r="O209">
        <f t="shared" si="231"/>
        <v>0</v>
      </c>
      <c r="P209">
        <f t="shared" si="231"/>
        <v>0</v>
      </c>
      <c r="Q209">
        <f t="shared" si="231"/>
        <v>0</v>
      </c>
      <c r="R209">
        <f t="shared" si="231"/>
        <v>0</v>
      </c>
      <c r="S209">
        <f t="shared" si="231"/>
        <v>0</v>
      </c>
      <c r="T209">
        <f t="shared" si="231"/>
        <v>0</v>
      </c>
      <c r="U209">
        <f t="shared" si="231"/>
        <v>0</v>
      </c>
      <c r="V209">
        <f t="shared" si="231"/>
        <v>0</v>
      </c>
      <c r="W209">
        <f t="shared" si="231"/>
        <v>0</v>
      </c>
      <c r="X209">
        <f t="shared" si="231"/>
        <v>0</v>
      </c>
      <c r="Y209">
        <f t="shared" si="231"/>
        <v>0</v>
      </c>
      <c r="Z209">
        <f t="shared" si="231"/>
        <v>0</v>
      </c>
      <c r="AA209">
        <f t="shared" si="231"/>
        <v>0</v>
      </c>
      <c r="AB209">
        <f t="shared" si="231"/>
        <v>0</v>
      </c>
      <c r="AC209">
        <f t="shared" si="231"/>
        <v>0</v>
      </c>
      <c r="AD209">
        <f t="shared" si="231"/>
        <v>0</v>
      </c>
      <c r="AE209">
        <f t="shared" si="231"/>
        <v>0</v>
      </c>
      <c r="AF209">
        <f t="shared" si="231"/>
        <v>0</v>
      </c>
      <c r="AG209">
        <f t="shared" ref="AG209:BL209" si="232">AG60</f>
        <v>0</v>
      </c>
      <c r="AH209">
        <f t="shared" si="232"/>
        <v>0</v>
      </c>
      <c r="AI209">
        <f t="shared" si="232"/>
        <v>0</v>
      </c>
      <c r="AJ209">
        <f t="shared" si="232"/>
        <v>0</v>
      </c>
      <c r="AK209">
        <f t="shared" si="232"/>
        <v>0</v>
      </c>
      <c r="AL209">
        <f t="shared" si="232"/>
        <v>0</v>
      </c>
      <c r="AM209">
        <f t="shared" si="232"/>
        <v>0</v>
      </c>
      <c r="AN209">
        <f t="shared" si="232"/>
        <v>0</v>
      </c>
      <c r="AO209">
        <f t="shared" si="232"/>
        <v>0</v>
      </c>
      <c r="AP209">
        <f t="shared" si="232"/>
        <v>0</v>
      </c>
      <c r="AQ209">
        <f t="shared" si="232"/>
        <v>0</v>
      </c>
      <c r="AR209">
        <f t="shared" si="232"/>
        <v>0</v>
      </c>
      <c r="AS209">
        <f t="shared" si="232"/>
        <v>0</v>
      </c>
      <c r="AT209">
        <f t="shared" si="232"/>
        <v>0</v>
      </c>
      <c r="AU209">
        <f t="shared" si="232"/>
        <v>0</v>
      </c>
      <c r="AV209">
        <f t="shared" si="232"/>
        <v>0</v>
      </c>
      <c r="AW209">
        <f t="shared" si="232"/>
        <v>0</v>
      </c>
      <c r="AX209">
        <f t="shared" si="232"/>
        <v>0</v>
      </c>
      <c r="AY209">
        <f t="shared" si="232"/>
        <v>0</v>
      </c>
      <c r="AZ209">
        <f t="shared" si="232"/>
        <v>0</v>
      </c>
      <c r="BA209">
        <f t="shared" si="232"/>
        <v>0</v>
      </c>
      <c r="BB209">
        <f t="shared" si="232"/>
        <v>0</v>
      </c>
      <c r="BC209">
        <f t="shared" si="232"/>
        <v>0</v>
      </c>
      <c r="BD209">
        <f t="shared" si="232"/>
        <v>0</v>
      </c>
      <c r="BE209">
        <f t="shared" si="232"/>
        <v>0</v>
      </c>
      <c r="BF209">
        <f t="shared" si="232"/>
        <v>0</v>
      </c>
      <c r="BG209">
        <f t="shared" si="232"/>
        <v>0</v>
      </c>
      <c r="BH209">
        <f t="shared" si="232"/>
        <v>0</v>
      </c>
      <c r="BI209">
        <f t="shared" si="232"/>
        <v>0</v>
      </c>
      <c r="BJ209">
        <f t="shared" si="232"/>
        <v>0</v>
      </c>
      <c r="BK209">
        <f t="shared" si="232"/>
        <v>0</v>
      </c>
      <c r="BL209">
        <f t="shared" si="232"/>
        <v>0</v>
      </c>
      <c r="BM209">
        <f t="shared" ref="BM209:CR209" si="233">BM60</f>
        <v>0</v>
      </c>
      <c r="BN209">
        <f t="shared" si="233"/>
        <v>0</v>
      </c>
      <c r="BO209">
        <f t="shared" si="233"/>
        <v>0</v>
      </c>
      <c r="BP209">
        <f t="shared" si="233"/>
        <v>0</v>
      </c>
      <c r="BQ209">
        <f t="shared" si="233"/>
        <v>0</v>
      </c>
      <c r="BR209">
        <f t="shared" si="233"/>
        <v>0</v>
      </c>
      <c r="BS209">
        <f t="shared" si="233"/>
        <v>0</v>
      </c>
      <c r="BT209">
        <f t="shared" si="233"/>
        <v>0</v>
      </c>
      <c r="BU209">
        <f t="shared" si="233"/>
        <v>0</v>
      </c>
      <c r="BV209">
        <f t="shared" si="233"/>
        <v>0</v>
      </c>
      <c r="BW209">
        <f t="shared" si="233"/>
        <v>0</v>
      </c>
      <c r="BX209">
        <f t="shared" si="233"/>
        <v>0</v>
      </c>
      <c r="BY209">
        <f t="shared" si="233"/>
        <v>0</v>
      </c>
      <c r="BZ209">
        <f t="shared" si="233"/>
        <v>0</v>
      </c>
      <c r="CA209">
        <f t="shared" si="233"/>
        <v>0</v>
      </c>
      <c r="CB209">
        <f t="shared" si="233"/>
        <v>0</v>
      </c>
      <c r="CC209">
        <f t="shared" si="233"/>
        <v>0</v>
      </c>
      <c r="CD209">
        <f t="shared" si="233"/>
        <v>0</v>
      </c>
      <c r="CE209">
        <f t="shared" si="233"/>
        <v>0</v>
      </c>
      <c r="CF209">
        <f t="shared" si="233"/>
        <v>0</v>
      </c>
      <c r="CG209">
        <f t="shared" si="233"/>
        <v>0</v>
      </c>
      <c r="CH209">
        <f t="shared" si="233"/>
        <v>0</v>
      </c>
      <c r="CI209">
        <f t="shared" si="233"/>
        <v>0</v>
      </c>
      <c r="CJ209">
        <f t="shared" si="233"/>
        <v>0</v>
      </c>
      <c r="CK209">
        <f t="shared" si="233"/>
        <v>0</v>
      </c>
      <c r="CL209">
        <f t="shared" si="233"/>
        <v>0</v>
      </c>
      <c r="CM209">
        <f t="shared" si="233"/>
        <v>0</v>
      </c>
      <c r="CN209">
        <f t="shared" si="233"/>
        <v>0</v>
      </c>
      <c r="CO209">
        <f t="shared" si="233"/>
        <v>0</v>
      </c>
      <c r="CP209">
        <f t="shared" si="233"/>
        <v>0</v>
      </c>
      <c r="CQ209">
        <f t="shared" si="233"/>
        <v>0</v>
      </c>
      <c r="CR209">
        <f t="shared" si="233"/>
        <v>0</v>
      </c>
      <c r="CS209">
        <f t="shared" ref="CS209:DH209" si="234">CS60</f>
        <v>0</v>
      </c>
      <c r="CT209">
        <f t="shared" si="234"/>
        <v>0</v>
      </c>
      <c r="CU209">
        <f t="shared" si="234"/>
        <v>0</v>
      </c>
      <c r="CV209">
        <f t="shared" si="234"/>
        <v>0</v>
      </c>
      <c r="CW209">
        <f t="shared" si="234"/>
        <v>0</v>
      </c>
      <c r="CX209">
        <f t="shared" si="234"/>
        <v>0</v>
      </c>
      <c r="CY209">
        <f t="shared" si="234"/>
        <v>0</v>
      </c>
      <c r="CZ209">
        <f t="shared" si="234"/>
        <v>0</v>
      </c>
      <c r="DA209">
        <f t="shared" si="234"/>
        <v>0</v>
      </c>
      <c r="DB209">
        <f t="shared" si="234"/>
        <v>0</v>
      </c>
      <c r="DC209">
        <f t="shared" si="234"/>
        <v>0</v>
      </c>
      <c r="DD209">
        <f t="shared" si="234"/>
        <v>0</v>
      </c>
      <c r="DE209">
        <f t="shared" si="234"/>
        <v>0</v>
      </c>
      <c r="DF209">
        <f t="shared" si="234"/>
        <v>0</v>
      </c>
      <c r="DG209">
        <f t="shared" si="234"/>
        <v>0</v>
      </c>
      <c r="DH209">
        <f t="shared" si="234"/>
        <v>0</v>
      </c>
    </row>
    <row r="210" spans="1:112">
      <c r="A210">
        <f t="shared" ref="A210:AF210" si="235">A61</f>
        <v>522</v>
      </c>
      <c r="B210" t="str">
        <f t="shared" si="235"/>
        <v>Empresa Nacional de Ferrocarriles - Residual</v>
      </c>
      <c r="C210">
        <f t="shared" si="235"/>
        <v>0</v>
      </c>
      <c r="D210">
        <f t="shared" si="235"/>
        <v>0</v>
      </c>
      <c r="E210">
        <f t="shared" si="235"/>
        <v>0</v>
      </c>
      <c r="F210">
        <f t="shared" si="235"/>
        <v>350</v>
      </c>
      <c r="G210">
        <f t="shared" si="235"/>
        <v>0</v>
      </c>
      <c r="H210">
        <f t="shared" si="235"/>
        <v>357.44</v>
      </c>
      <c r="I210">
        <f t="shared" si="235"/>
        <v>0</v>
      </c>
      <c r="J210">
        <f t="shared" si="235"/>
        <v>0</v>
      </c>
      <c r="K210">
        <f t="shared" si="235"/>
        <v>0</v>
      </c>
      <c r="L210">
        <f t="shared" si="235"/>
        <v>0</v>
      </c>
      <c r="M210">
        <f t="shared" si="235"/>
        <v>0</v>
      </c>
      <c r="N210">
        <f t="shared" si="235"/>
        <v>0</v>
      </c>
      <c r="O210">
        <f t="shared" si="235"/>
        <v>0</v>
      </c>
      <c r="P210">
        <f t="shared" si="235"/>
        <v>0</v>
      </c>
      <c r="Q210">
        <f t="shared" si="235"/>
        <v>0</v>
      </c>
      <c r="R210">
        <f t="shared" si="235"/>
        <v>0</v>
      </c>
      <c r="S210">
        <f t="shared" si="235"/>
        <v>0</v>
      </c>
      <c r="T210">
        <f t="shared" si="235"/>
        <v>0</v>
      </c>
      <c r="U210">
        <f t="shared" si="235"/>
        <v>0</v>
      </c>
      <c r="V210">
        <f t="shared" si="235"/>
        <v>0</v>
      </c>
      <c r="W210">
        <f t="shared" si="235"/>
        <v>0</v>
      </c>
      <c r="X210">
        <f t="shared" si="235"/>
        <v>0</v>
      </c>
      <c r="Y210">
        <f t="shared" si="235"/>
        <v>0</v>
      </c>
      <c r="Z210">
        <f t="shared" si="235"/>
        <v>0</v>
      </c>
      <c r="AA210">
        <f t="shared" si="235"/>
        <v>0</v>
      </c>
      <c r="AB210">
        <f t="shared" si="235"/>
        <v>0</v>
      </c>
      <c r="AC210">
        <f t="shared" si="235"/>
        <v>0</v>
      </c>
      <c r="AD210">
        <f t="shared" si="235"/>
        <v>0</v>
      </c>
      <c r="AE210">
        <f t="shared" si="235"/>
        <v>0</v>
      </c>
      <c r="AF210">
        <f t="shared" si="235"/>
        <v>0</v>
      </c>
      <c r="AG210">
        <f t="shared" ref="AG210:BL210" si="236">AG61</f>
        <v>0</v>
      </c>
      <c r="AH210">
        <f t="shared" si="236"/>
        <v>0</v>
      </c>
      <c r="AI210">
        <f t="shared" si="236"/>
        <v>0</v>
      </c>
      <c r="AJ210">
        <f t="shared" si="236"/>
        <v>0</v>
      </c>
      <c r="AK210">
        <f t="shared" si="236"/>
        <v>0</v>
      </c>
      <c r="AL210">
        <f t="shared" si="236"/>
        <v>0</v>
      </c>
      <c r="AM210">
        <f t="shared" si="236"/>
        <v>0</v>
      </c>
      <c r="AN210">
        <f t="shared" si="236"/>
        <v>0</v>
      </c>
      <c r="AO210">
        <f t="shared" si="236"/>
        <v>0</v>
      </c>
      <c r="AP210">
        <f t="shared" si="236"/>
        <v>0</v>
      </c>
      <c r="AQ210">
        <f t="shared" si="236"/>
        <v>0</v>
      </c>
      <c r="AR210">
        <f t="shared" si="236"/>
        <v>0</v>
      </c>
      <c r="AS210">
        <f t="shared" si="236"/>
        <v>0</v>
      </c>
      <c r="AT210">
        <f t="shared" si="236"/>
        <v>0</v>
      </c>
      <c r="AU210">
        <f t="shared" si="236"/>
        <v>0</v>
      </c>
      <c r="AV210">
        <f t="shared" si="236"/>
        <v>0</v>
      </c>
      <c r="AW210">
        <f t="shared" si="236"/>
        <v>0</v>
      </c>
      <c r="AX210">
        <f t="shared" si="236"/>
        <v>0</v>
      </c>
      <c r="AY210">
        <f t="shared" si="236"/>
        <v>0</v>
      </c>
      <c r="AZ210">
        <f t="shared" si="236"/>
        <v>0</v>
      </c>
      <c r="BA210">
        <f t="shared" si="236"/>
        <v>0</v>
      </c>
      <c r="BB210">
        <f t="shared" si="236"/>
        <v>0</v>
      </c>
      <c r="BC210">
        <f t="shared" si="236"/>
        <v>0</v>
      </c>
      <c r="BD210">
        <f t="shared" si="236"/>
        <v>0</v>
      </c>
      <c r="BE210">
        <f t="shared" si="236"/>
        <v>0</v>
      </c>
      <c r="BF210">
        <f t="shared" si="236"/>
        <v>0</v>
      </c>
      <c r="BG210">
        <f t="shared" si="236"/>
        <v>0</v>
      </c>
      <c r="BH210">
        <f t="shared" si="236"/>
        <v>0</v>
      </c>
      <c r="BI210">
        <f t="shared" si="236"/>
        <v>0</v>
      </c>
      <c r="BJ210">
        <f t="shared" si="236"/>
        <v>0</v>
      </c>
      <c r="BK210">
        <f t="shared" si="236"/>
        <v>0</v>
      </c>
      <c r="BL210">
        <f t="shared" si="236"/>
        <v>0</v>
      </c>
      <c r="BM210">
        <f t="shared" ref="BM210:CR210" si="237">BM61</f>
        <v>0</v>
      </c>
      <c r="BN210">
        <f t="shared" si="237"/>
        <v>0</v>
      </c>
      <c r="BO210">
        <f t="shared" si="237"/>
        <v>0</v>
      </c>
      <c r="BP210">
        <f t="shared" si="237"/>
        <v>0</v>
      </c>
      <c r="BQ210">
        <f t="shared" si="237"/>
        <v>0</v>
      </c>
      <c r="BR210">
        <f t="shared" si="237"/>
        <v>0</v>
      </c>
      <c r="BS210">
        <f t="shared" si="237"/>
        <v>0</v>
      </c>
      <c r="BT210">
        <f t="shared" si="237"/>
        <v>0</v>
      </c>
      <c r="BU210">
        <f t="shared" si="237"/>
        <v>0</v>
      </c>
      <c r="BV210">
        <f t="shared" si="237"/>
        <v>0</v>
      </c>
      <c r="BW210">
        <f t="shared" si="237"/>
        <v>0</v>
      </c>
      <c r="BX210">
        <f t="shared" si="237"/>
        <v>0</v>
      </c>
      <c r="BY210">
        <f t="shared" si="237"/>
        <v>0</v>
      </c>
      <c r="BZ210">
        <f t="shared" si="237"/>
        <v>0</v>
      </c>
      <c r="CA210">
        <f t="shared" si="237"/>
        <v>0</v>
      </c>
      <c r="CB210">
        <f t="shared" si="237"/>
        <v>0</v>
      </c>
      <c r="CC210">
        <f t="shared" si="237"/>
        <v>0</v>
      </c>
      <c r="CD210">
        <f t="shared" si="237"/>
        <v>0</v>
      </c>
      <c r="CE210">
        <f t="shared" si="237"/>
        <v>0</v>
      </c>
      <c r="CF210">
        <f t="shared" si="237"/>
        <v>0</v>
      </c>
      <c r="CG210">
        <f t="shared" si="237"/>
        <v>0</v>
      </c>
      <c r="CH210">
        <f t="shared" si="237"/>
        <v>0</v>
      </c>
      <c r="CI210">
        <f t="shared" si="237"/>
        <v>0</v>
      </c>
      <c r="CJ210">
        <f t="shared" si="237"/>
        <v>0</v>
      </c>
      <c r="CK210">
        <f t="shared" si="237"/>
        <v>0</v>
      </c>
      <c r="CL210">
        <f t="shared" si="237"/>
        <v>0</v>
      </c>
      <c r="CM210">
        <f t="shared" si="237"/>
        <v>0</v>
      </c>
      <c r="CN210">
        <f t="shared" si="237"/>
        <v>0</v>
      </c>
      <c r="CO210">
        <f t="shared" si="237"/>
        <v>0</v>
      </c>
      <c r="CP210">
        <f t="shared" si="237"/>
        <v>0</v>
      </c>
      <c r="CQ210">
        <f t="shared" si="237"/>
        <v>0</v>
      </c>
      <c r="CR210">
        <f t="shared" si="237"/>
        <v>0</v>
      </c>
      <c r="CS210">
        <f t="shared" ref="CS210:DH210" si="238">CS61</f>
        <v>0</v>
      </c>
      <c r="CT210">
        <f t="shared" si="238"/>
        <v>0</v>
      </c>
      <c r="CU210">
        <f t="shared" si="238"/>
        <v>0</v>
      </c>
      <c r="CV210">
        <f t="shared" si="238"/>
        <v>0</v>
      </c>
      <c r="CW210">
        <f t="shared" si="238"/>
        <v>0</v>
      </c>
      <c r="CX210">
        <f t="shared" si="238"/>
        <v>0</v>
      </c>
      <c r="CY210">
        <f t="shared" si="238"/>
        <v>0</v>
      </c>
      <c r="CZ210">
        <f t="shared" si="238"/>
        <v>0</v>
      </c>
      <c r="DA210">
        <f t="shared" si="238"/>
        <v>0</v>
      </c>
      <c r="DB210">
        <f t="shared" si="238"/>
        <v>0</v>
      </c>
      <c r="DC210">
        <f t="shared" si="238"/>
        <v>0</v>
      </c>
      <c r="DD210">
        <f t="shared" si="238"/>
        <v>0</v>
      </c>
      <c r="DE210">
        <f t="shared" si="238"/>
        <v>0</v>
      </c>
      <c r="DF210">
        <f t="shared" si="238"/>
        <v>0</v>
      </c>
      <c r="DG210">
        <f t="shared" si="238"/>
        <v>0</v>
      </c>
      <c r="DH210">
        <f t="shared" si="238"/>
        <v>0</v>
      </c>
    </row>
    <row r="211" spans="1:112">
      <c r="A211">
        <f t="shared" ref="A211:AF211" si="239">A62</f>
        <v>526</v>
      </c>
      <c r="B211" t="str">
        <f t="shared" si="239"/>
        <v>Bolivia TV</v>
      </c>
      <c r="C211">
        <f t="shared" si="239"/>
        <v>0</v>
      </c>
      <c r="D211">
        <f t="shared" si="239"/>
        <v>7758.74</v>
      </c>
      <c r="E211">
        <f t="shared" si="239"/>
        <v>0</v>
      </c>
      <c r="F211">
        <f t="shared" si="239"/>
        <v>863</v>
      </c>
      <c r="G211">
        <f t="shared" si="239"/>
        <v>0</v>
      </c>
      <c r="H211">
        <f t="shared" si="239"/>
        <v>18125.61</v>
      </c>
      <c r="I211">
        <f t="shared" si="239"/>
        <v>0</v>
      </c>
      <c r="J211">
        <f t="shared" si="239"/>
        <v>0</v>
      </c>
      <c r="K211">
        <f t="shared" si="239"/>
        <v>0</v>
      </c>
      <c r="L211">
        <f t="shared" si="239"/>
        <v>0</v>
      </c>
      <c r="M211">
        <f t="shared" si="239"/>
        <v>0</v>
      </c>
      <c r="N211">
        <f t="shared" si="239"/>
        <v>0</v>
      </c>
      <c r="O211">
        <f t="shared" si="239"/>
        <v>0</v>
      </c>
      <c r="P211">
        <f t="shared" si="239"/>
        <v>0</v>
      </c>
      <c r="Q211">
        <f t="shared" si="239"/>
        <v>0</v>
      </c>
      <c r="R211">
        <f t="shared" si="239"/>
        <v>0</v>
      </c>
      <c r="S211">
        <f t="shared" si="239"/>
        <v>0</v>
      </c>
      <c r="T211">
        <f t="shared" si="239"/>
        <v>0</v>
      </c>
      <c r="U211">
        <f t="shared" si="239"/>
        <v>0</v>
      </c>
      <c r="V211">
        <f t="shared" si="239"/>
        <v>0</v>
      </c>
      <c r="W211">
        <f t="shared" si="239"/>
        <v>0</v>
      </c>
      <c r="X211">
        <f t="shared" si="239"/>
        <v>0</v>
      </c>
      <c r="Y211">
        <f t="shared" si="239"/>
        <v>0</v>
      </c>
      <c r="Z211">
        <f t="shared" si="239"/>
        <v>0</v>
      </c>
      <c r="AA211">
        <f t="shared" si="239"/>
        <v>0</v>
      </c>
      <c r="AB211">
        <f t="shared" si="239"/>
        <v>0</v>
      </c>
      <c r="AC211">
        <f t="shared" si="239"/>
        <v>0</v>
      </c>
      <c r="AD211">
        <f t="shared" si="239"/>
        <v>0</v>
      </c>
      <c r="AE211">
        <f t="shared" si="239"/>
        <v>0</v>
      </c>
      <c r="AF211">
        <f t="shared" si="239"/>
        <v>0</v>
      </c>
      <c r="AG211">
        <f t="shared" ref="AG211:BL211" si="240">AG62</f>
        <v>0</v>
      </c>
      <c r="AH211">
        <f t="shared" si="240"/>
        <v>0</v>
      </c>
      <c r="AI211">
        <f t="shared" si="240"/>
        <v>0</v>
      </c>
      <c r="AJ211">
        <f t="shared" si="240"/>
        <v>0</v>
      </c>
      <c r="AK211">
        <f t="shared" si="240"/>
        <v>0</v>
      </c>
      <c r="AL211">
        <f t="shared" si="240"/>
        <v>0</v>
      </c>
      <c r="AM211">
        <f t="shared" si="240"/>
        <v>0</v>
      </c>
      <c r="AN211">
        <f t="shared" si="240"/>
        <v>0</v>
      </c>
      <c r="AO211">
        <f t="shared" si="240"/>
        <v>0</v>
      </c>
      <c r="AP211">
        <f t="shared" si="240"/>
        <v>0</v>
      </c>
      <c r="AQ211">
        <f t="shared" si="240"/>
        <v>0</v>
      </c>
      <c r="AR211">
        <f t="shared" si="240"/>
        <v>0</v>
      </c>
      <c r="AS211">
        <f t="shared" si="240"/>
        <v>0</v>
      </c>
      <c r="AT211">
        <f t="shared" si="240"/>
        <v>0</v>
      </c>
      <c r="AU211">
        <f t="shared" si="240"/>
        <v>0</v>
      </c>
      <c r="AV211">
        <f t="shared" si="240"/>
        <v>0</v>
      </c>
      <c r="AW211">
        <f t="shared" si="240"/>
        <v>0</v>
      </c>
      <c r="AX211">
        <f t="shared" si="240"/>
        <v>0</v>
      </c>
      <c r="AY211">
        <f t="shared" si="240"/>
        <v>0</v>
      </c>
      <c r="AZ211">
        <f t="shared" si="240"/>
        <v>0</v>
      </c>
      <c r="BA211">
        <f t="shared" si="240"/>
        <v>0</v>
      </c>
      <c r="BB211">
        <f t="shared" si="240"/>
        <v>0</v>
      </c>
      <c r="BC211">
        <f t="shared" si="240"/>
        <v>0</v>
      </c>
      <c r="BD211">
        <f t="shared" si="240"/>
        <v>0</v>
      </c>
      <c r="BE211">
        <f t="shared" si="240"/>
        <v>0</v>
      </c>
      <c r="BF211">
        <f t="shared" si="240"/>
        <v>0</v>
      </c>
      <c r="BG211">
        <f t="shared" si="240"/>
        <v>0</v>
      </c>
      <c r="BH211">
        <f t="shared" si="240"/>
        <v>0</v>
      </c>
      <c r="BI211">
        <f t="shared" si="240"/>
        <v>0</v>
      </c>
      <c r="BJ211">
        <f t="shared" si="240"/>
        <v>0</v>
      </c>
      <c r="BK211">
        <f t="shared" si="240"/>
        <v>0</v>
      </c>
      <c r="BL211">
        <f t="shared" si="240"/>
        <v>0</v>
      </c>
      <c r="BM211">
        <f t="shared" ref="BM211:CR211" si="241">BM62</f>
        <v>0</v>
      </c>
      <c r="BN211">
        <f t="shared" si="241"/>
        <v>0</v>
      </c>
      <c r="BO211">
        <f t="shared" si="241"/>
        <v>0</v>
      </c>
      <c r="BP211">
        <f t="shared" si="241"/>
        <v>0</v>
      </c>
      <c r="BQ211">
        <f t="shared" si="241"/>
        <v>0</v>
      </c>
      <c r="BR211">
        <f t="shared" si="241"/>
        <v>0</v>
      </c>
      <c r="BS211">
        <f t="shared" si="241"/>
        <v>0</v>
      </c>
      <c r="BT211">
        <f t="shared" si="241"/>
        <v>0</v>
      </c>
      <c r="BU211">
        <f t="shared" si="241"/>
        <v>0</v>
      </c>
      <c r="BV211">
        <f t="shared" si="241"/>
        <v>0</v>
      </c>
      <c r="BW211">
        <f t="shared" si="241"/>
        <v>0</v>
      </c>
      <c r="BX211">
        <f t="shared" si="241"/>
        <v>0</v>
      </c>
      <c r="BY211">
        <f t="shared" si="241"/>
        <v>0</v>
      </c>
      <c r="BZ211">
        <f t="shared" si="241"/>
        <v>0</v>
      </c>
      <c r="CA211">
        <f t="shared" si="241"/>
        <v>0</v>
      </c>
      <c r="CB211">
        <f t="shared" si="241"/>
        <v>0</v>
      </c>
      <c r="CC211">
        <f t="shared" si="241"/>
        <v>0</v>
      </c>
      <c r="CD211">
        <f t="shared" si="241"/>
        <v>0</v>
      </c>
      <c r="CE211">
        <f t="shared" si="241"/>
        <v>0</v>
      </c>
      <c r="CF211">
        <f t="shared" si="241"/>
        <v>0</v>
      </c>
      <c r="CG211">
        <f t="shared" si="241"/>
        <v>0</v>
      </c>
      <c r="CH211">
        <f t="shared" si="241"/>
        <v>0</v>
      </c>
      <c r="CI211">
        <f t="shared" si="241"/>
        <v>0</v>
      </c>
      <c r="CJ211">
        <f t="shared" si="241"/>
        <v>0</v>
      </c>
      <c r="CK211">
        <f t="shared" si="241"/>
        <v>0</v>
      </c>
      <c r="CL211">
        <f t="shared" si="241"/>
        <v>0</v>
      </c>
      <c r="CM211">
        <f t="shared" si="241"/>
        <v>0</v>
      </c>
      <c r="CN211">
        <f t="shared" si="241"/>
        <v>0</v>
      </c>
      <c r="CO211">
        <f t="shared" si="241"/>
        <v>0</v>
      </c>
      <c r="CP211">
        <f t="shared" si="241"/>
        <v>0</v>
      </c>
      <c r="CQ211">
        <f t="shared" si="241"/>
        <v>0</v>
      </c>
      <c r="CR211">
        <f t="shared" si="241"/>
        <v>0</v>
      </c>
      <c r="CS211">
        <f t="shared" ref="CS211:DH211" si="242">CS62</f>
        <v>0</v>
      </c>
      <c r="CT211">
        <f t="shared" si="242"/>
        <v>0</v>
      </c>
      <c r="CU211">
        <f t="shared" si="242"/>
        <v>0</v>
      </c>
      <c r="CV211">
        <f t="shared" si="242"/>
        <v>0</v>
      </c>
      <c r="CW211">
        <f t="shared" si="242"/>
        <v>0</v>
      </c>
      <c r="CX211">
        <f t="shared" si="242"/>
        <v>0</v>
      </c>
      <c r="CY211">
        <f t="shared" si="242"/>
        <v>0</v>
      </c>
      <c r="CZ211">
        <f t="shared" si="242"/>
        <v>0</v>
      </c>
      <c r="DA211">
        <f t="shared" si="242"/>
        <v>0</v>
      </c>
      <c r="DB211">
        <f t="shared" si="242"/>
        <v>0</v>
      </c>
      <c r="DC211">
        <f t="shared" si="242"/>
        <v>0</v>
      </c>
      <c r="DD211">
        <f t="shared" si="242"/>
        <v>0</v>
      </c>
      <c r="DE211">
        <f t="shared" si="242"/>
        <v>0</v>
      </c>
      <c r="DF211">
        <f t="shared" si="242"/>
        <v>0</v>
      </c>
      <c r="DG211">
        <f t="shared" si="242"/>
        <v>0</v>
      </c>
      <c r="DH211">
        <f t="shared" si="242"/>
        <v>0</v>
      </c>
    </row>
    <row r="212" spans="1:112">
      <c r="A212">
        <f t="shared" ref="A212:AF212" si="243">A63</f>
        <v>551</v>
      </c>
      <c r="B212" t="str">
        <f t="shared" si="243"/>
        <v>Empresa Naviera Boliviana</v>
      </c>
      <c r="C212">
        <f t="shared" si="243"/>
        <v>0</v>
      </c>
      <c r="D212">
        <f t="shared" si="243"/>
        <v>0</v>
      </c>
      <c r="E212">
        <f t="shared" si="243"/>
        <v>0</v>
      </c>
      <c r="F212">
        <f t="shared" si="243"/>
        <v>0</v>
      </c>
      <c r="G212">
        <f t="shared" si="243"/>
        <v>50</v>
      </c>
      <c r="H212">
        <f t="shared" si="243"/>
        <v>98098.14</v>
      </c>
      <c r="I212">
        <f t="shared" si="243"/>
        <v>0</v>
      </c>
      <c r="J212">
        <f t="shared" si="243"/>
        <v>0</v>
      </c>
      <c r="K212">
        <f t="shared" si="243"/>
        <v>0</v>
      </c>
      <c r="L212">
        <f t="shared" si="243"/>
        <v>0</v>
      </c>
      <c r="M212">
        <f t="shared" si="243"/>
        <v>0</v>
      </c>
      <c r="N212">
        <f t="shared" si="243"/>
        <v>0</v>
      </c>
      <c r="O212">
        <f t="shared" si="243"/>
        <v>0</v>
      </c>
      <c r="P212">
        <f t="shared" si="243"/>
        <v>0</v>
      </c>
      <c r="Q212">
        <f t="shared" si="243"/>
        <v>0</v>
      </c>
      <c r="R212">
        <f t="shared" si="243"/>
        <v>0</v>
      </c>
      <c r="S212">
        <f t="shared" si="243"/>
        <v>0</v>
      </c>
      <c r="T212">
        <f t="shared" si="243"/>
        <v>0</v>
      </c>
      <c r="U212">
        <f t="shared" si="243"/>
        <v>0</v>
      </c>
      <c r="V212">
        <f t="shared" si="243"/>
        <v>0</v>
      </c>
      <c r="W212">
        <f t="shared" si="243"/>
        <v>0</v>
      </c>
      <c r="X212">
        <f t="shared" si="243"/>
        <v>0</v>
      </c>
      <c r="Y212">
        <f t="shared" si="243"/>
        <v>0</v>
      </c>
      <c r="Z212">
        <f t="shared" si="243"/>
        <v>0</v>
      </c>
      <c r="AA212">
        <f t="shared" si="243"/>
        <v>0</v>
      </c>
      <c r="AB212">
        <f t="shared" si="243"/>
        <v>0</v>
      </c>
      <c r="AC212">
        <f t="shared" si="243"/>
        <v>0</v>
      </c>
      <c r="AD212">
        <f t="shared" si="243"/>
        <v>0</v>
      </c>
      <c r="AE212">
        <f t="shared" si="243"/>
        <v>0</v>
      </c>
      <c r="AF212">
        <f t="shared" si="243"/>
        <v>0</v>
      </c>
      <c r="AG212">
        <f t="shared" ref="AG212:BL212" si="244">AG63</f>
        <v>0</v>
      </c>
      <c r="AH212">
        <f t="shared" si="244"/>
        <v>0</v>
      </c>
      <c r="AI212">
        <f t="shared" si="244"/>
        <v>0</v>
      </c>
      <c r="AJ212">
        <f t="shared" si="244"/>
        <v>0</v>
      </c>
      <c r="AK212">
        <f t="shared" si="244"/>
        <v>0</v>
      </c>
      <c r="AL212">
        <f t="shared" si="244"/>
        <v>0</v>
      </c>
      <c r="AM212">
        <f t="shared" si="244"/>
        <v>0</v>
      </c>
      <c r="AN212">
        <f t="shared" si="244"/>
        <v>0</v>
      </c>
      <c r="AO212">
        <f t="shared" si="244"/>
        <v>0</v>
      </c>
      <c r="AP212">
        <f t="shared" si="244"/>
        <v>0</v>
      </c>
      <c r="AQ212">
        <f t="shared" si="244"/>
        <v>0</v>
      </c>
      <c r="AR212">
        <f t="shared" si="244"/>
        <v>0</v>
      </c>
      <c r="AS212">
        <f t="shared" si="244"/>
        <v>0</v>
      </c>
      <c r="AT212">
        <f t="shared" si="244"/>
        <v>0</v>
      </c>
      <c r="AU212">
        <f t="shared" si="244"/>
        <v>0</v>
      </c>
      <c r="AV212">
        <f t="shared" si="244"/>
        <v>0</v>
      </c>
      <c r="AW212">
        <f t="shared" si="244"/>
        <v>0</v>
      </c>
      <c r="AX212">
        <f t="shared" si="244"/>
        <v>0</v>
      </c>
      <c r="AY212">
        <f t="shared" si="244"/>
        <v>0</v>
      </c>
      <c r="AZ212">
        <f t="shared" si="244"/>
        <v>0</v>
      </c>
      <c r="BA212">
        <f t="shared" si="244"/>
        <v>0</v>
      </c>
      <c r="BB212">
        <f t="shared" si="244"/>
        <v>0</v>
      </c>
      <c r="BC212">
        <f t="shared" si="244"/>
        <v>0</v>
      </c>
      <c r="BD212">
        <f t="shared" si="244"/>
        <v>0</v>
      </c>
      <c r="BE212">
        <f t="shared" si="244"/>
        <v>0</v>
      </c>
      <c r="BF212">
        <f t="shared" si="244"/>
        <v>0</v>
      </c>
      <c r="BG212">
        <f t="shared" si="244"/>
        <v>0</v>
      </c>
      <c r="BH212">
        <f t="shared" si="244"/>
        <v>0</v>
      </c>
      <c r="BI212">
        <f t="shared" si="244"/>
        <v>0</v>
      </c>
      <c r="BJ212">
        <f t="shared" si="244"/>
        <v>0</v>
      </c>
      <c r="BK212">
        <f t="shared" si="244"/>
        <v>0</v>
      </c>
      <c r="BL212">
        <f t="shared" si="244"/>
        <v>0</v>
      </c>
      <c r="BM212">
        <f t="shared" ref="BM212:CR212" si="245">BM63</f>
        <v>0</v>
      </c>
      <c r="BN212">
        <f t="shared" si="245"/>
        <v>0</v>
      </c>
      <c r="BO212">
        <f t="shared" si="245"/>
        <v>0</v>
      </c>
      <c r="BP212">
        <f t="shared" si="245"/>
        <v>0</v>
      </c>
      <c r="BQ212">
        <f t="shared" si="245"/>
        <v>0</v>
      </c>
      <c r="BR212">
        <f t="shared" si="245"/>
        <v>0</v>
      </c>
      <c r="BS212">
        <f t="shared" si="245"/>
        <v>0</v>
      </c>
      <c r="BT212">
        <f t="shared" si="245"/>
        <v>0</v>
      </c>
      <c r="BU212">
        <f t="shared" si="245"/>
        <v>0</v>
      </c>
      <c r="BV212">
        <f t="shared" si="245"/>
        <v>0</v>
      </c>
      <c r="BW212">
        <f t="shared" si="245"/>
        <v>0</v>
      </c>
      <c r="BX212">
        <f t="shared" si="245"/>
        <v>0</v>
      </c>
      <c r="BY212">
        <f t="shared" si="245"/>
        <v>0</v>
      </c>
      <c r="BZ212">
        <f t="shared" si="245"/>
        <v>0</v>
      </c>
      <c r="CA212">
        <f t="shared" si="245"/>
        <v>0</v>
      </c>
      <c r="CB212">
        <f t="shared" si="245"/>
        <v>0</v>
      </c>
      <c r="CC212">
        <f t="shared" si="245"/>
        <v>0</v>
      </c>
      <c r="CD212">
        <f t="shared" si="245"/>
        <v>0</v>
      </c>
      <c r="CE212">
        <f t="shared" si="245"/>
        <v>0</v>
      </c>
      <c r="CF212">
        <f t="shared" si="245"/>
        <v>0</v>
      </c>
      <c r="CG212">
        <f t="shared" si="245"/>
        <v>0</v>
      </c>
      <c r="CH212">
        <f t="shared" si="245"/>
        <v>0</v>
      </c>
      <c r="CI212">
        <f t="shared" si="245"/>
        <v>0</v>
      </c>
      <c r="CJ212">
        <f t="shared" si="245"/>
        <v>0</v>
      </c>
      <c r="CK212">
        <f t="shared" si="245"/>
        <v>0</v>
      </c>
      <c r="CL212">
        <f t="shared" si="245"/>
        <v>0</v>
      </c>
      <c r="CM212">
        <f t="shared" si="245"/>
        <v>0</v>
      </c>
      <c r="CN212">
        <f t="shared" si="245"/>
        <v>0</v>
      </c>
      <c r="CO212">
        <f t="shared" si="245"/>
        <v>0</v>
      </c>
      <c r="CP212">
        <f t="shared" si="245"/>
        <v>0</v>
      </c>
      <c r="CQ212">
        <f t="shared" si="245"/>
        <v>0</v>
      </c>
      <c r="CR212">
        <f t="shared" si="245"/>
        <v>0</v>
      </c>
      <c r="CS212">
        <f t="shared" ref="CS212:DH212" si="246">CS63</f>
        <v>0</v>
      </c>
      <c r="CT212">
        <f t="shared" si="246"/>
        <v>0</v>
      </c>
      <c r="CU212">
        <f t="shared" si="246"/>
        <v>0</v>
      </c>
      <c r="CV212">
        <f t="shared" si="246"/>
        <v>0</v>
      </c>
      <c r="CW212">
        <f t="shared" si="246"/>
        <v>0</v>
      </c>
      <c r="CX212">
        <f t="shared" si="246"/>
        <v>0</v>
      </c>
      <c r="CY212">
        <f t="shared" si="246"/>
        <v>0</v>
      </c>
      <c r="CZ212">
        <f t="shared" si="246"/>
        <v>0</v>
      </c>
      <c r="DA212">
        <f t="shared" si="246"/>
        <v>0</v>
      </c>
      <c r="DB212">
        <f t="shared" si="246"/>
        <v>0</v>
      </c>
      <c r="DC212">
        <f t="shared" si="246"/>
        <v>0</v>
      </c>
      <c r="DD212">
        <f t="shared" si="246"/>
        <v>0</v>
      </c>
      <c r="DE212">
        <f t="shared" si="246"/>
        <v>0</v>
      </c>
      <c r="DF212">
        <f t="shared" si="246"/>
        <v>0</v>
      </c>
      <c r="DG212">
        <f t="shared" si="246"/>
        <v>0</v>
      </c>
      <c r="DH212">
        <f t="shared" si="246"/>
        <v>0</v>
      </c>
    </row>
    <row r="213" spans="1:112">
      <c r="A213">
        <f t="shared" ref="A213:AF213" si="247">A64</f>
        <v>578</v>
      </c>
      <c r="B213" t="str">
        <f t="shared" si="247"/>
        <v>Boliviana de Aviación</v>
      </c>
      <c r="C213">
        <f t="shared" si="247"/>
        <v>0</v>
      </c>
      <c r="D213">
        <f t="shared" si="247"/>
        <v>0</v>
      </c>
      <c r="E213">
        <f t="shared" si="247"/>
        <v>0</v>
      </c>
      <c r="F213">
        <f t="shared" si="247"/>
        <v>6207</v>
      </c>
      <c r="G213">
        <f t="shared" si="247"/>
        <v>0</v>
      </c>
      <c r="H213">
        <f t="shared" si="247"/>
        <v>3260688.3499999996</v>
      </c>
      <c r="I213">
        <f t="shared" si="247"/>
        <v>0</v>
      </c>
      <c r="J213">
        <f t="shared" si="247"/>
        <v>0</v>
      </c>
      <c r="K213">
        <f t="shared" si="247"/>
        <v>0</v>
      </c>
      <c r="L213">
        <f t="shared" si="247"/>
        <v>0</v>
      </c>
      <c r="M213">
        <f t="shared" si="247"/>
        <v>0</v>
      </c>
      <c r="N213">
        <f t="shared" si="247"/>
        <v>0</v>
      </c>
      <c r="O213">
        <f t="shared" si="247"/>
        <v>0</v>
      </c>
      <c r="P213">
        <f t="shared" si="247"/>
        <v>0</v>
      </c>
      <c r="Q213">
        <f t="shared" si="247"/>
        <v>0</v>
      </c>
      <c r="R213">
        <f t="shared" si="247"/>
        <v>0</v>
      </c>
      <c r="S213">
        <f t="shared" si="247"/>
        <v>0</v>
      </c>
      <c r="T213">
        <f t="shared" si="247"/>
        <v>0</v>
      </c>
      <c r="U213">
        <f t="shared" si="247"/>
        <v>0</v>
      </c>
      <c r="V213">
        <f t="shared" si="247"/>
        <v>0</v>
      </c>
      <c r="W213">
        <f t="shared" si="247"/>
        <v>0</v>
      </c>
      <c r="X213">
        <f t="shared" si="247"/>
        <v>0</v>
      </c>
      <c r="Y213">
        <f t="shared" si="247"/>
        <v>0</v>
      </c>
      <c r="Z213">
        <f t="shared" si="247"/>
        <v>0</v>
      </c>
      <c r="AA213">
        <f t="shared" si="247"/>
        <v>0</v>
      </c>
      <c r="AB213">
        <f t="shared" si="247"/>
        <v>0</v>
      </c>
      <c r="AC213">
        <f t="shared" si="247"/>
        <v>0</v>
      </c>
      <c r="AD213">
        <f t="shared" si="247"/>
        <v>0</v>
      </c>
      <c r="AE213">
        <f t="shared" si="247"/>
        <v>0</v>
      </c>
      <c r="AF213">
        <f t="shared" si="247"/>
        <v>0</v>
      </c>
      <c r="AG213">
        <f t="shared" ref="AG213:BL213" si="248">AG64</f>
        <v>0</v>
      </c>
      <c r="AH213">
        <f t="shared" si="248"/>
        <v>0</v>
      </c>
      <c r="AI213">
        <f t="shared" si="248"/>
        <v>0</v>
      </c>
      <c r="AJ213">
        <f t="shared" si="248"/>
        <v>0</v>
      </c>
      <c r="AK213">
        <f t="shared" si="248"/>
        <v>0</v>
      </c>
      <c r="AL213">
        <f t="shared" si="248"/>
        <v>0</v>
      </c>
      <c r="AM213">
        <f t="shared" si="248"/>
        <v>0</v>
      </c>
      <c r="AN213">
        <f t="shared" si="248"/>
        <v>0</v>
      </c>
      <c r="AO213">
        <f t="shared" si="248"/>
        <v>0</v>
      </c>
      <c r="AP213">
        <f t="shared" si="248"/>
        <v>0</v>
      </c>
      <c r="AQ213">
        <f t="shared" si="248"/>
        <v>0</v>
      </c>
      <c r="AR213">
        <f t="shared" si="248"/>
        <v>0</v>
      </c>
      <c r="AS213">
        <f t="shared" si="248"/>
        <v>0</v>
      </c>
      <c r="AT213">
        <f t="shared" si="248"/>
        <v>0</v>
      </c>
      <c r="AU213">
        <f t="shared" si="248"/>
        <v>0</v>
      </c>
      <c r="AV213">
        <f t="shared" si="248"/>
        <v>0</v>
      </c>
      <c r="AW213">
        <f t="shared" si="248"/>
        <v>0</v>
      </c>
      <c r="AX213">
        <f t="shared" si="248"/>
        <v>0</v>
      </c>
      <c r="AY213">
        <f t="shared" si="248"/>
        <v>0</v>
      </c>
      <c r="AZ213">
        <f t="shared" si="248"/>
        <v>0</v>
      </c>
      <c r="BA213">
        <f t="shared" si="248"/>
        <v>0</v>
      </c>
      <c r="BB213">
        <f t="shared" si="248"/>
        <v>0</v>
      </c>
      <c r="BC213">
        <f t="shared" si="248"/>
        <v>0</v>
      </c>
      <c r="BD213">
        <f t="shared" si="248"/>
        <v>0</v>
      </c>
      <c r="BE213">
        <f t="shared" si="248"/>
        <v>0</v>
      </c>
      <c r="BF213">
        <f t="shared" si="248"/>
        <v>0</v>
      </c>
      <c r="BG213">
        <f t="shared" si="248"/>
        <v>0</v>
      </c>
      <c r="BH213">
        <f t="shared" si="248"/>
        <v>0</v>
      </c>
      <c r="BI213">
        <f t="shared" si="248"/>
        <v>0</v>
      </c>
      <c r="BJ213">
        <f t="shared" si="248"/>
        <v>0</v>
      </c>
      <c r="BK213">
        <f t="shared" si="248"/>
        <v>0</v>
      </c>
      <c r="BL213">
        <f t="shared" si="248"/>
        <v>0</v>
      </c>
      <c r="BM213">
        <f t="shared" ref="BM213:CR213" si="249">BM64</f>
        <v>0</v>
      </c>
      <c r="BN213">
        <f t="shared" si="249"/>
        <v>0</v>
      </c>
      <c r="BO213">
        <f t="shared" si="249"/>
        <v>0</v>
      </c>
      <c r="BP213">
        <f t="shared" si="249"/>
        <v>0</v>
      </c>
      <c r="BQ213">
        <f t="shared" si="249"/>
        <v>0</v>
      </c>
      <c r="BR213">
        <f t="shared" si="249"/>
        <v>0</v>
      </c>
      <c r="BS213">
        <f t="shared" si="249"/>
        <v>0</v>
      </c>
      <c r="BT213">
        <f t="shared" si="249"/>
        <v>0</v>
      </c>
      <c r="BU213">
        <f t="shared" si="249"/>
        <v>0</v>
      </c>
      <c r="BV213">
        <f t="shared" si="249"/>
        <v>0</v>
      </c>
      <c r="BW213">
        <f t="shared" si="249"/>
        <v>0</v>
      </c>
      <c r="BX213">
        <f t="shared" si="249"/>
        <v>0</v>
      </c>
      <c r="BY213">
        <f t="shared" si="249"/>
        <v>0</v>
      </c>
      <c r="BZ213">
        <f t="shared" si="249"/>
        <v>0</v>
      </c>
      <c r="CA213">
        <f t="shared" si="249"/>
        <v>0</v>
      </c>
      <c r="CB213">
        <f t="shared" si="249"/>
        <v>0</v>
      </c>
      <c r="CC213">
        <f t="shared" si="249"/>
        <v>0</v>
      </c>
      <c r="CD213">
        <f t="shared" si="249"/>
        <v>0</v>
      </c>
      <c r="CE213">
        <f t="shared" si="249"/>
        <v>0</v>
      </c>
      <c r="CF213">
        <f t="shared" si="249"/>
        <v>0</v>
      </c>
      <c r="CG213">
        <f t="shared" si="249"/>
        <v>0</v>
      </c>
      <c r="CH213">
        <f t="shared" si="249"/>
        <v>0</v>
      </c>
      <c r="CI213">
        <f t="shared" si="249"/>
        <v>0</v>
      </c>
      <c r="CJ213">
        <f t="shared" si="249"/>
        <v>0</v>
      </c>
      <c r="CK213">
        <f t="shared" si="249"/>
        <v>0</v>
      </c>
      <c r="CL213">
        <f t="shared" si="249"/>
        <v>0</v>
      </c>
      <c r="CM213">
        <f t="shared" si="249"/>
        <v>0</v>
      </c>
      <c r="CN213">
        <f t="shared" si="249"/>
        <v>0</v>
      </c>
      <c r="CO213">
        <f t="shared" si="249"/>
        <v>0</v>
      </c>
      <c r="CP213">
        <f t="shared" si="249"/>
        <v>0</v>
      </c>
      <c r="CQ213">
        <f t="shared" si="249"/>
        <v>0</v>
      </c>
      <c r="CR213">
        <f t="shared" si="249"/>
        <v>0</v>
      </c>
      <c r="CS213">
        <f t="shared" ref="CS213:DH213" si="250">CS64</f>
        <v>0</v>
      </c>
      <c r="CT213">
        <f t="shared" si="250"/>
        <v>0</v>
      </c>
      <c r="CU213">
        <f t="shared" si="250"/>
        <v>0</v>
      </c>
      <c r="CV213">
        <f t="shared" si="250"/>
        <v>0</v>
      </c>
      <c r="CW213">
        <f t="shared" si="250"/>
        <v>0</v>
      </c>
      <c r="CX213">
        <f t="shared" si="250"/>
        <v>0</v>
      </c>
      <c r="CY213">
        <f t="shared" si="250"/>
        <v>0</v>
      </c>
      <c r="CZ213">
        <f t="shared" si="250"/>
        <v>0</v>
      </c>
      <c r="DA213">
        <f t="shared" si="250"/>
        <v>0</v>
      </c>
      <c r="DB213">
        <f t="shared" si="250"/>
        <v>0</v>
      </c>
      <c r="DC213">
        <f t="shared" si="250"/>
        <v>0</v>
      </c>
      <c r="DD213">
        <f t="shared" si="250"/>
        <v>0</v>
      </c>
      <c r="DE213">
        <f t="shared" si="250"/>
        <v>0</v>
      </c>
      <c r="DF213">
        <f t="shared" si="250"/>
        <v>0</v>
      </c>
      <c r="DG213">
        <f t="shared" si="250"/>
        <v>0</v>
      </c>
      <c r="DH213">
        <f t="shared" si="250"/>
        <v>0</v>
      </c>
    </row>
    <row r="214" spans="1:112">
      <c r="A214">
        <f t="shared" ref="A214:AF214" si="251">A65</f>
        <v>580</v>
      </c>
      <c r="B214" t="str">
        <f t="shared" si="251"/>
        <v>Depósitos Aduaneros Bolivianos</v>
      </c>
      <c r="C214">
        <f t="shared" si="251"/>
        <v>0</v>
      </c>
      <c r="D214">
        <f t="shared" si="251"/>
        <v>1162.67</v>
      </c>
      <c r="E214">
        <f t="shared" si="251"/>
        <v>0</v>
      </c>
      <c r="F214">
        <f t="shared" si="251"/>
        <v>3733.4</v>
      </c>
      <c r="G214">
        <f t="shared" si="251"/>
        <v>0</v>
      </c>
      <c r="H214">
        <f t="shared" si="251"/>
        <v>4356.3500000000004</v>
      </c>
      <c r="I214">
        <f t="shared" si="251"/>
        <v>0</v>
      </c>
      <c r="J214">
        <f t="shared" si="251"/>
        <v>0</v>
      </c>
      <c r="K214">
        <f t="shared" si="251"/>
        <v>0</v>
      </c>
      <c r="L214">
        <f t="shared" si="251"/>
        <v>2565.31</v>
      </c>
      <c r="M214">
        <f t="shared" si="251"/>
        <v>0</v>
      </c>
      <c r="N214">
        <f t="shared" si="251"/>
        <v>0</v>
      </c>
      <c r="O214">
        <f t="shared" si="251"/>
        <v>0</v>
      </c>
      <c r="P214">
        <f t="shared" si="251"/>
        <v>0</v>
      </c>
      <c r="Q214">
        <f t="shared" si="251"/>
        <v>0</v>
      </c>
      <c r="R214">
        <f t="shared" si="251"/>
        <v>0</v>
      </c>
      <c r="S214">
        <f t="shared" si="251"/>
        <v>0</v>
      </c>
      <c r="T214">
        <f t="shared" si="251"/>
        <v>0</v>
      </c>
      <c r="U214">
        <f t="shared" si="251"/>
        <v>0</v>
      </c>
      <c r="V214">
        <f t="shared" si="251"/>
        <v>0</v>
      </c>
      <c r="W214">
        <f t="shared" si="251"/>
        <v>0</v>
      </c>
      <c r="X214">
        <f t="shared" si="251"/>
        <v>0</v>
      </c>
      <c r="Y214">
        <f t="shared" si="251"/>
        <v>0</v>
      </c>
      <c r="Z214">
        <f t="shared" si="251"/>
        <v>0</v>
      </c>
      <c r="AA214">
        <f t="shared" si="251"/>
        <v>0</v>
      </c>
      <c r="AB214">
        <f t="shared" si="251"/>
        <v>0</v>
      </c>
      <c r="AC214">
        <f t="shared" si="251"/>
        <v>0</v>
      </c>
      <c r="AD214">
        <f t="shared" si="251"/>
        <v>0</v>
      </c>
      <c r="AE214">
        <f t="shared" si="251"/>
        <v>0</v>
      </c>
      <c r="AF214">
        <f t="shared" si="251"/>
        <v>0</v>
      </c>
      <c r="AG214">
        <f t="shared" ref="AG214:BL214" si="252">AG65</f>
        <v>0</v>
      </c>
      <c r="AH214">
        <f t="shared" si="252"/>
        <v>0</v>
      </c>
      <c r="AI214">
        <f t="shared" si="252"/>
        <v>0</v>
      </c>
      <c r="AJ214">
        <f t="shared" si="252"/>
        <v>0</v>
      </c>
      <c r="AK214">
        <f t="shared" si="252"/>
        <v>0</v>
      </c>
      <c r="AL214">
        <f t="shared" si="252"/>
        <v>0</v>
      </c>
      <c r="AM214">
        <f t="shared" si="252"/>
        <v>0</v>
      </c>
      <c r="AN214">
        <f t="shared" si="252"/>
        <v>0</v>
      </c>
      <c r="AO214">
        <f t="shared" si="252"/>
        <v>0</v>
      </c>
      <c r="AP214">
        <f t="shared" si="252"/>
        <v>0</v>
      </c>
      <c r="AQ214">
        <f t="shared" si="252"/>
        <v>0</v>
      </c>
      <c r="AR214">
        <f t="shared" si="252"/>
        <v>0</v>
      </c>
      <c r="AS214">
        <f t="shared" si="252"/>
        <v>0</v>
      </c>
      <c r="AT214">
        <f t="shared" si="252"/>
        <v>0</v>
      </c>
      <c r="AU214">
        <f t="shared" si="252"/>
        <v>0</v>
      </c>
      <c r="AV214">
        <f t="shared" si="252"/>
        <v>0</v>
      </c>
      <c r="AW214">
        <f t="shared" si="252"/>
        <v>0</v>
      </c>
      <c r="AX214">
        <f t="shared" si="252"/>
        <v>0</v>
      </c>
      <c r="AY214">
        <f t="shared" si="252"/>
        <v>0</v>
      </c>
      <c r="AZ214">
        <f t="shared" si="252"/>
        <v>0</v>
      </c>
      <c r="BA214">
        <f t="shared" si="252"/>
        <v>0</v>
      </c>
      <c r="BB214">
        <f t="shared" si="252"/>
        <v>0</v>
      </c>
      <c r="BC214">
        <f t="shared" si="252"/>
        <v>0</v>
      </c>
      <c r="BD214">
        <f t="shared" si="252"/>
        <v>0</v>
      </c>
      <c r="BE214">
        <f t="shared" si="252"/>
        <v>0</v>
      </c>
      <c r="BF214">
        <f t="shared" si="252"/>
        <v>0</v>
      </c>
      <c r="BG214">
        <f t="shared" si="252"/>
        <v>0</v>
      </c>
      <c r="BH214">
        <f t="shared" si="252"/>
        <v>0</v>
      </c>
      <c r="BI214">
        <f t="shared" si="252"/>
        <v>0</v>
      </c>
      <c r="BJ214">
        <f t="shared" si="252"/>
        <v>0</v>
      </c>
      <c r="BK214">
        <f t="shared" si="252"/>
        <v>0</v>
      </c>
      <c r="BL214">
        <f t="shared" si="252"/>
        <v>0</v>
      </c>
      <c r="BM214">
        <f t="shared" ref="BM214:CR214" si="253">BM65</f>
        <v>0</v>
      </c>
      <c r="BN214">
        <f t="shared" si="253"/>
        <v>0</v>
      </c>
      <c r="BO214">
        <f t="shared" si="253"/>
        <v>0</v>
      </c>
      <c r="BP214">
        <f t="shared" si="253"/>
        <v>0</v>
      </c>
      <c r="BQ214">
        <f t="shared" si="253"/>
        <v>0</v>
      </c>
      <c r="BR214">
        <f t="shared" si="253"/>
        <v>0</v>
      </c>
      <c r="BS214">
        <f t="shared" si="253"/>
        <v>0</v>
      </c>
      <c r="BT214">
        <f t="shared" si="253"/>
        <v>0</v>
      </c>
      <c r="BU214">
        <f t="shared" si="253"/>
        <v>0</v>
      </c>
      <c r="BV214">
        <f t="shared" si="253"/>
        <v>0</v>
      </c>
      <c r="BW214">
        <f t="shared" si="253"/>
        <v>0</v>
      </c>
      <c r="BX214">
        <f t="shared" si="253"/>
        <v>0</v>
      </c>
      <c r="BY214">
        <f t="shared" si="253"/>
        <v>0</v>
      </c>
      <c r="BZ214">
        <f t="shared" si="253"/>
        <v>0</v>
      </c>
      <c r="CA214">
        <f t="shared" si="253"/>
        <v>0</v>
      </c>
      <c r="CB214">
        <f t="shared" si="253"/>
        <v>0</v>
      </c>
      <c r="CC214">
        <f t="shared" si="253"/>
        <v>0</v>
      </c>
      <c r="CD214">
        <f t="shared" si="253"/>
        <v>0</v>
      </c>
      <c r="CE214">
        <f t="shared" si="253"/>
        <v>0</v>
      </c>
      <c r="CF214">
        <f t="shared" si="253"/>
        <v>0</v>
      </c>
      <c r="CG214">
        <f t="shared" si="253"/>
        <v>0</v>
      </c>
      <c r="CH214">
        <f t="shared" si="253"/>
        <v>0</v>
      </c>
      <c r="CI214">
        <f t="shared" si="253"/>
        <v>0</v>
      </c>
      <c r="CJ214">
        <f t="shared" si="253"/>
        <v>0</v>
      </c>
      <c r="CK214">
        <f t="shared" si="253"/>
        <v>0</v>
      </c>
      <c r="CL214">
        <f t="shared" si="253"/>
        <v>0</v>
      </c>
      <c r="CM214">
        <f t="shared" si="253"/>
        <v>0</v>
      </c>
      <c r="CN214">
        <f t="shared" si="253"/>
        <v>0</v>
      </c>
      <c r="CO214">
        <f t="shared" si="253"/>
        <v>0</v>
      </c>
      <c r="CP214">
        <f t="shared" si="253"/>
        <v>0</v>
      </c>
      <c r="CQ214">
        <f t="shared" si="253"/>
        <v>0</v>
      </c>
      <c r="CR214">
        <f t="shared" si="253"/>
        <v>0</v>
      </c>
      <c r="CS214">
        <f t="shared" ref="CS214:DH214" si="254">CS65</f>
        <v>0</v>
      </c>
      <c r="CT214">
        <f t="shared" si="254"/>
        <v>0</v>
      </c>
      <c r="CU214">
        <f t="shared" si="254"/>
        <v>0</v>
      </c>
      <c r="CV214">
        <f t="shared" si="254"/>
        <v>0</v>
      </c>
      <c r="CW214">
        <f t="shared" si="254"/>
        <v>0</v>
      </c>
      <c r="CX214">
        <f t="shared" si="254"/>
        <v>0</v>
      </c>
      <c r="CY214">
        <f t="shared" si="254"/>
        <v>0</v>
      </c>
      <c r="CZ214">
        <f t="shared" si="254"/>
        <v>0</v>
      </c>
      <c r="DA214">
        <f t="shared" si="254"/>
        <v>0</v>
      </c>
      <c r="DB214">
        <f t="shared" si="254"/>
        <v>0</v>
      </c>
      <c r="DC214">
        <f t="shared" si="254"/>
        <v>0</v>
      </c>
      <c r="DD214">
        <f t="shared" si="254"/>
        <v>0</v>
      </c>
      <c r="DE214">
        <f t="shared" si="254"/>
        <v>0</v>
      </c>
      <c r="DF214">
        <f t="shared" si="254"/>
        <v>0</v>
      </c>
      <c r="DG214">
        <f t="shared" si="254"/>
        <v>0</v>
      </c>
      <c r="DH214">
        <f t="shared" si="254"/>
        <v>0</v>
      </c>
    </row>
    <row r="215" spans="1:112">
      <c r="A215">
        <f t="shared" ref="A215:AF215" si="255">A66</f>
        <v>584</v>
      </c>
      <c r="B215" t="str">
        <f t="shared" si="255"/>
        <v>Empresa Boliviana de Industrializacion de Hidrocarburos</v>
      </c>
      <c r="C215">
        <f t="shared" si="255"/>
        <v>0</v>
      </c>
      <c r="D215">
        <f t="shared" si="255"/>
        <v>0</v>
      </c>
      <c r="E215">
        <f t="shared" si="255"/>
        <v>51.63</v>
      </c>
      <c r="F215">
        <f t="shared" si="255"/>
        <v>0</v>
      </c>
      <c r="G215">
        <f t="shared" si="255"/>
        <v>0</v>
      </c>
      <c r="H215">
        <f t="shared" si="255"/>
        <v>0</v>
      </c>
      <c r="I215">
        <f t="shared" si="255"/>
        <v>0</v>
      </c>
      <c r="J215">
        <f t="shared" si="255"/>
        <v>0</v>
      </c>
      <c r="K215">
        <f t="shared" si="255"/>
        <v>0</v>
      </c>
      <c r="L215">
        <f t="shared" si="255"/>
        <v>0</v>
      </c>
      <c r="M215">
        <f t="shared" si="255"/>
        <v>0</v>
      </c>
      <c r="N215">
        <f t="shared" si="255"/>
        <v>0</v>
      </c>
      <c r="O215">
        <f t="shared" si="255"/>
        <v>0</v>
      </c>
      <c r="P215">
        <f t="shared" si="255"/>
        <v>0</v>
      </c>
      <c r="Q215">
        <f t="shared" si="255"/>
        <v>0</v>
      </c>
      <c r="R215">
        <f t="shared" si="255"/>
        <v>0</v>
      </c>
      <c r="S215">
        <f t="shared" si="255"/>
        <v>0</v>
      </c>
      <c r="T215">
        <f t="shared" si="255"/>
        <v>0</v>
      </c>
      <c r="U215">
        <f t="shared" si="255"/>
        <v>0</v>
      </c>
      <c r="V215">
        <f t="shared" si="255"/>
        <v>0</v>
      </c>
      <c r="W215">
        <f t="shared" si="255"/>
        <v>0</v>
      </c>
      <c r="X215">
        <f t="shared" si="255"/>
        <v>0</v>
      </c>
      <c r="Y215">
        <f t="shared" si="255"/>
        <v>0</v>
      </c>
      <c r="Z215">
        <f t="shared" si="255"/>
        <v>0</v>
      </c>
      <c r="AA215">
        <f t="shared" si="255"/>
        <v>0</v>
      </c>
      <c r="AB215">
        <f t="shared" si="255"/>
        <v>0</v>
      </c>
      <c r="AC215">
        <f t="shared" si="255"/>
        <v>0</v>
      </c>
      <c r="AD215">
        <f t="shared" si="255"/>
        <v>0</v>
      </c>
      <c r="AE215">
        <f t="shared" si="255"/>
        <v>0</v>
      </c>
      <c r="AF215">
        <f t="shared" si="255"/>
        <v>0</v>
      </c>
      <c r="AG215">
        <f t="shared" ref="AG215:BL215" si="256">AG66</f>
        <v>0</v>
      </c>
      <c r="AH215">
        <f t="shared" si="256"/>
        <v>0</v>
      </c>
      <c r="AI215">
        <f t="shared" si="256"/>
        <v>0</v>
      </c>
      <c r="AJ215">
        <f t="shared" si="256"/>
        <v>0</v>
      </c>
      <c r="AK215">
        <f t="shared" si="256"/>
        <v>0</v>
      </c>
      <c r="AL215">
        <f t="shared" si="256"/>
        <v>0</v>
      </c>
      <c r="AM215">
        <f t="shared" si="256"/>
        <v>0</v>
      </c>
      <c r="AN215">
        <f t="shared" si="256"/>
        <v>0</v>
      </c>
      <c r="AO215">
        <f t="shared" si="256"/>
        <v>0</v>
      </c>
      <c r="AP215">
        <f t="shared" si="256"/>
        <v>0</v>
      </c>
      <c r="AQ215">
        <f t="shared" si="256"/>
        <v>0</v>
      </c>
      <c r="AR215">
        <f t="shared" si="256"/>
        <v>0</v>
      </c>
      <c r="AS215">
        <f t="shared" si="256"/>
        <v>0</v>
      </c>
      <c r="AT215">
        <f t="shared" si="256"/>
        <v>0</v>
      </c>
      <c r="AU215">
        <f t="shared" si="256"/>
        <v>0</v>
      </c>
      <c r="AV215">
        <f t="shared" si="256"/>
        <v>0</v>
      </c>
      <c r="AW215">
        <f t="shared" si="256"/>
        <v>0</v>
      </c>
      <c r="AX215">
        <f t="shared" si="256"/>
        <v>0</v>
      </c>
      <c r="AY215">
        <f t="shared" si="256"/>
        <v>0</v>
      </c>
      <c r="AZ215">
        <f t="shared" si="256"/>
        <v>0</v>
      </c>
      <c r="BA215">
        <f t="shared" si="256"/>
        <v>0</v>
      </c>
      <c r="BB215">
        <f t="shared" si="256"/>
        <v>0</v>
      </c>
      <c r="BC215">
        <f t="shared" si="256"/>
        <v>0</v>
      </c>
      <c r="BD215">
        <f t="shared" si="256"/>
        <v>0</v>
      </c>
      <c r="BE215">
        <f t="shared" si="256"/>
        <v>0</v>
      </c>
      <c r="BF215">
        <f t="shared" si="256"/>
        <v>0</v>
      </c>
      <c r="BG215">
        <f t="shared" si="256"/>
        <v>0</v>
      </c>
      <c r="BH215">
        <f t="shared" si="256"/>
        <v>0</v>
      </c>
      <c r="BI215">
        <f t="shared" si="256"/>
        <v>0</v>
      </c>
      <c r="BJ215">
        <f t="shared" si="256"/>
        <v>0</v>
      </c>
      <c r="BK215">
        <f t="shared" si="256"/>
        <v>0</v>
      </c>
      <c r="BL215">
        <f t="shared" si="256"/>
        <v>0</v>
      </c>
      <c r="BM215">
        <f t="shared" ref="BM215:CR215" si="257">BM66</f>
        <v>0</v>
      </c>
      <c r="BN215">
        <f t="shared" si="257"/>
        <v>0</v>
      </c>
      <c r="BO215">
        <f t="shared" si="257"/>
        <v>0</v>
      </c>
      <c r="BP215">
        <f t="shared" si="257"/>
        <v>0</v>
      </c>
      <c r="BQ215">
        <f t="shared" si="257"/>
        <v>0</v>
      </c>
      <c r="BR215">
        <f t="shared" si="257"/>
        <v>0</v>
      </c>
      <c r="BS215">
        <f t="shared" si="257"/>
        <v>0</v>
      </c>
      <c r="BT215">
        <f t="shared" si="257"/>
        <v>0</v>
      </c>
      <c r="BU215">
        <f t="shared" si="257"/>
        <v>0</v>
      </c>
      <c r="BV215">
        <f t="shared" si="257"/>
        <v>0</v>
      </c>
      <c r="BW215">
        <f t="shared" si="257"/>
        <v>0</v>
      </c>
      <c r="BX215">
        <f t="shared" si="257"/>
        <v>0</v>
      </c>
      <c r="BY215">
        <f t="shared" si="257"/>
        <v>0</v>
      </c>
      <c r="BZ215">
        <f t="shared" si="257"/>
        <v>0</v>
      </c>
      <c r="CA215">
        <f t="shared" si="257"/>
        <v>0</v>
      </c>
      <c r="CB215">
        <f t="shared" si="257"/>
        <v>0</v>
      </c>
      <c r="CC215">
        <f t="shared" si="257"/>
        <v>0</v>
      </c>
      <c r="CD215">
        <f t="shared" si="257"/>
        <v>0</v>
      </c>
      <c r="CE215">
        <f t="shared" si="257"/>
        <v>0</v>
      </c>
      <c r="CF215">
        <f t="shared" si="257"/>
        <v>0</v>
      </c>
      <c r="CG215">
        <f t="shared" si="257"/>
        <v>0</v>
      </c>
      <c r="CH215">
        <f t="shared" si="257"/>
        <v>0</v>
      </c>
      <c r="CI215">
        <f t="shared" si="257"/>
        <v>0</v>
      </c>
      <c r="CJ215">
        <f t="shared" si="257"/>
        <v>0</v>
      </c>
      <c r="CK215">
        <f t="shared" si="257"/>
        <v>0</v>
      </c>
      <c r="CL215">
        <f t="shared" si="257"/>
        <v>0</v>
      </c>
      <c r="CM215">
        <f t="shared" si="257"/>
        <v>0</v>
      </c>
      <c r="CN215">
        <f t="shared" si="257"/>
        <v>0</v>
      </c>
      <c r="CO215">
        <f t="shared" si="257"/>
        <v>0</v>
      </c>
      <c r="CP215">
        <f t="shared" si="257"/>
        <v>0</v>
      </c>
      <c r="CQ215">
        <f t="shared" si="257"/>
        <v>0</v>
      </c>
      <c r="CR215">
        <f t="shared" si="257"/>
        <v>0</v>
      </c>
      <c r="CS215">
        <f t="shared" ref="CS215:DH215" si="258">CS66</f>
        <v>0</v>
      </c>
      <c r="CT215">
        <f t="shared" si="258"/>
        <v>0</v>
      </c>
      <c r="CU215">
        <f t="shared" si="258"/>
        <v>0</v>
      </c>
      <c r="CV215">
        <f t="shared" si="258"/>
        <v>0</v>
      </c>
      <c r="CW215">
        <f t="shared" si="258"/>
        <v>0</v>
      </c>
      <c r="CX215">
        <f t="shared" si="258"/>
        <v>0</v>
      </c>
      <c r="CY215">
        <f t="shared" si="258"/>
        <v>0</v>
      </c>
      <c r="CZ215">
        <f t="shared" si="258"/>
        <v>0</v>
      </c>
      <c r="DA215">
        <f t="shared" si="258"/>
        <v>0</v>
      </c>
      <c r="DB215">
        <f t="shared" si="258"/>
        <v>0</v>
      </c>
      <c r="DC215">
        <f t="shared" si="258"/>
        <v>0</v>
      </c>
      <c r="DD215">
        <f t="shared" si="258"/>
        <v>0</v>
      </c>
      <c r="DE215">
        <f t="shared" si="258"/>
        <v>0</v>
      </c>
      <c r="DF215">
        <f t="shared" si="258"/>
        <v>0</v>
      </c>
      <c r="DG215">
        <f t="shared" si="258"/>
        <v>0</v>
      </c>
      <c r="DH215">
        <f t="shared" si="258"/>
        <v>0</v>
      </c>
    </row>
    <row r="216" spans="1:112">
      <c r="A216">
        <f t="shared" ref="A216:AF216" si="259">A67</f>
        <v>586</v>
      </c>
      <c r="B216" t="str">
        <f t="shared" si="259"/>
        <v>Empresa Azucarera San Buenaventura</v>
      </c>
      <c r="C216">
        <f t="shared" si="259"/>
        <v>0</v>
      </c>
      <c r="D216">
        <f t="shared" si="259"/>
        <v>0</v>
      </c>
      <c r="E216">
        <f t="shared" si="259"/>
        <v>0</v>
      </c>
      <c r="F216">
        <f t="shared" si="259"/>
        <v>503</v>
      </c>
      <c r="G216">
        <f t="shared" si="259"/>
        <v>0</v>
      </c>
      <c r="H216">
        <f t="shared" si="259"/>
        <v>0</v>
      </c>
      <c r="I216">
        <f t="shared" si="259"/>
        <v>0</v>
      </c>
      <c r="J216">
        <f t="shared" si="259"/>
        <v>1900</v>
      </c>
      <c r="K216">
        <f t="shared" si="259"/>
        <v>0</v>
      </c>
      <c r="L216">
        <f t="shared" si="259"/>
        <v>437.5</v>
      </c>
      <c r="M216">
        <f t="shared" si="259"/>
        <v>0</v>
      </c>
      <c r="N216">
        <f t="shared" si="259"/>
        <v>0</v>
      </c>
      <c r="O216">
        <f t="shared" si="259"/>
        <v>0</v>
      </c>
      <c r="P216">
        <f t="shared" si="259"/>
        <v>0</v>
      </c>
      <c r="Q216">
        <f t="shared" si="259"/>
        <v>0</v>
      </c>
      <c r="R216">
        <f t="shared" si="259"/>
        <v>0</v>
      </c>
      <c r="S216">
        <f t="shared" si="259"/>
        <v>0</v>
      </c>
      <c r="T216">
        <f t="shared" si="259"/>
        <v>0</v>
      </c>
      <c r="U216">
        <f t="shared" si="259"/>
        <v>0</v>
      </c>
      <c r="V216">
        <f t="shared" si="259"/>
        <v>0</v>
      </c>
      <c r="W216">
        <f t="shared" si="259"/>
        <v>0</v>
      </c>
      <c r="X216">
        <f t="shared" si="259"/>
        <v>0</v>
      </c>
      <c r="Y216">
        <f t="shared" si="259"/>
        <v>0</v>
      </c>
      <c r="Z216">
        <f t="shared" si="259"/>
        <v>0</v>
      </c>
      <c r="AA216">
        <f t="shared" si="259"/>
        <v>0</v>
      </c>
      <c r="AB216">
        <f t="shared" si="259"/>
        <v>0</v>
      </c>
      <c r="AC216">
        <f t="shared" si="259"/>
        <v>0</v>
      </c>
      <c r="AD216">
        <f t="shared" si="259"/>
        <v>0</v>
      </c>
      <c r="AE216">
        <f t="shared" si="259"/>
        <v>0</v>
      </c>
      <c r="AF216">
        <f t="shared" si="259"/>
        <v>0</v>
      </c>
      <c r="AG216">
        <f t="shared" ref="AG216:BL216" si="260">AG67</f>
        <v>0</v>
      </c>
      <c r="AH216">
        <f t="shared" si="260"/>
        <v>0</v>
      </c>
      <c r="AI216">
        <f t="shared" si="260"/>
        <v>0</v>
      </c>
      <c r="AJ216">
        <f t="shared" si="260"/>
        <v>0</v>
      </c>
      <c r="AK216">
        <f t="shared" si="260"/>
        <v>0</v>
      </c>
      <c r="AL216">
        <f t="shared" si="260"/>
        <v>0</v>
      </c>
      <c r="AM216">
        <f t="shared" si="260"/>
        <v>0</v>
      </c>
      <c r="AN216">
        <f t="shared" si="260"/>
        <v>0</v>
      </c>
      <c r="AO216">
        <f t="shared" si="260"/>
        <v>0</v>
      </c>
      <c r="AP216">
        <f t="shared" si="260"/>
        <v>0</v>
      </c>
      <c r="AQ216">
        <f t="shared" si="260"/>
        <v>0</v>
      </c>
      <c r="AR216">
        <f t="shared" si="260"/>
        <v>0</v>
      </c>
      <c r="AS216">
        <f t="shared" si="260"/>
        <v>0</v>
      </c>
      <c r="AT216">
        <f t="shared" si="260"/>
        <v>0</v>
      </c>
      <c r="AU216">
        <f t="shared" si="260"/>
        <v>0</v>
      </c>
      <c r="AV216">
        <f t="shared" si="260"/>
        <v>0</v>
      </c>
      <c r="AW216">
        <f t="shared" si="260"/>
        <v>0</v>
      </c>
      <c r="AX216">
        <f t="shared" si="260"/>
        <v>0</v>
      </c>
      <c r="AY216">
        <f t="shared" si="260"/>
        <v>0</v>
      </c>
      <c r="AZ216">
        <f t="shared" si="260"/>
        <v>0</v>
      </c>
      <c r="BA216">
        <f t="shared" si="260"/>
        <v>0</v>
      </c>
      <c r="BB216">
        <f t="shared" si="260"/>
        <v>0</v>
      </c>
      <c r="BC216">
        <f t="shared" si="260"/>
        <v>0</v>
      </c>
      <c r="BD216">
        <f t="shared" si="260"/>
        <v>0</v>
      </c>
      <c r="BE216">
        <f t="shared" si="260"/>
        <v>0</v>
      </c>
      <c r="BF216">
        <f t="shared" si="260"/>
        <v>0</v>
      </c>
      <c r="BG216">
        <f t="shared" si="260"/>
        <v>0</v>
      </c>
      <c r="BH216">
        <f t="shared" si="260"/>
        <v>0</v>
      </c>
      <c r="BI216">
        <f t="shared" si="260"/>
        <v>0</v>
      </c>
      <c r="BJ216">
        <f t="shared" si="260"/>
        <v>0</v>
      </c>
      <c r="BK216">
        <f t="shared" si="260"/>
        <v>0</v>
      </c>
      <c r="BL216">
        <f t="shared" si="260"/>
        <v>0</v>
      </c>
      <c r="BM216">
        <f t="shared" ref="BM216:CR216" si="261">BM67</f>
        <v>0</v>
      </c>
      <c r="BN216">
        <f t="shared" si="261"/>
        <v>0</v>
      </c>
      <c r="BO216">
        <f t="shared" si="261"/>
        <v>0</v>
      </c>
      <c r="BP216">
        <f t="shared" si="261"/>
        <v>0</v>
      </c>
      <c r="BQ216">
        <f t="shared" si="261"/>
        <v>0</v>
      </c>
      <c r="BR216">
        <f t="shared" si="261"/>
        <v>0</v>
      </c>
      <c r="BS216">
        <f t="shared" si="261"/>
        <v>0</v>
      </c>
      <c r="BT216">
        <f t="shared" si="261"/>
        <v>0</v>
      </c>
      <c r="BU216">
        <f t="shared" si="261"/>
        <v>0</v>
      </c>
      <c r="BV216">
        <f t="shared" si="261"/>
        <v>0</v>
      </c>
      <c r="BW216">
        <f t="shared" si="261"/>
        <v>0</v>
      </c>
      <c r="BX216">
        <f t="shared" si="261"/>
        <v>0</v>
      </c>
      <c r="BY216">
        <f t="shared" si="261"/>
        <v>0</v>
      </c>
      <c r="BZ216">
        <f t="shared" si="261"/>
        <v>0</v>
      </c>
      <c r="CA216">
        <f t="shared" si="261"/>
        <v>0</v>
      </c>
      <c r="CB216">
        <f t="shared" si="261"/>
        <v>0</v>
      </c>
      <c r="CC216">
        <f t="shared" si="261"/>
        <v>0</v>
      </c>
      <c r="CD216">
        <f t="shared" si="261"/>
        <v>0</v>
      </c>
      <c r="CE216">
        <f t="shared" si="261"/>
        <v>0</v>
      </c>
      <c r="CF216">
        <f t="shared" si="261"/>
        <v>0</v>
      </c>
      <c r="CG216">
        <f t="shared" si="261"/>
        <v>0</v>
      </c>
      <c r="CH216">
        <f t="shared" si="261"/>
        <v>0</v>
      </c>
      <c r="CI216">
        <f t="shared" si="261"/>
        <v>0</v>
      </c>
      <c r="CJ216">
        <f t="shared" si="261"/>
        <v>0</v>
      </c>
      <c r="CK216">
        <f t="shared" si="261"/>
        <v>0</v>
      </c>
      <c r="CL216">
        <f t="shared" si="261"/>
        <v>0</v>
      </c>
      <c r="CM216">
        <f t="shared" si="261"/>
        <v>0</v>
      </c>
      <c r="CN216">
        <f t="shared" si="261"/>
        <v>0</v>
      </c>
      <c r="CO216">
        <f t="shared" si="261"/>
        <v>0</v>
      </c>
      <c r="CP216">
        <f t="shared" si="261"/>
        <v>0</v>
      </c>
      <c r="CQ216">
        <f t="shared" si="261"/>
        <v>0</v>
      </c>
      <c r="CR216">
        <f t="shared" si="261"/>
        <v>0</v>
      </c>
      <c r="CS216">
        <f t="shared" ref="CS216:DH216" si="262">CS67</f>
        <v>0</v>
      </c>
      <c r="CT216">
        <f t="shared" si="262"/>
        <v>0</v>
      </c>
      <c r="CU216">
        <f t="shared" si="262"/>
        <v>0</v>
      </c>
      <c r="CV216">
        <f t="shared" si="262"/>
        <v>0</v>
      </c>
      <c r="CW216">
        <f t="shared" si="262"/>
        <v>0</v>
      </c>
      <c r="CX216">
        <f t="shared" si="262"/>
        <v>0</v>
      </c>
      <c r="CY216">
        <f t="shared" si="262"/>
        <v>0</v>
      </c>
      <c r="CZ216">
        <f t="shared" si="262"/>
        <v>0</v>
      </c>
      <c r="DA216">
        <f t="shared" si="262"/>
        <v>0</v>
      </c>
      <c r="DB216">
        <f t="shared" si="262"/>
        <v>0</v>
      </c>
      <c r="DC216">
        <f t="shared" si="262"/>
        <v>0</v>
      </c>
      <c r="DD216">
        <f t="shared" si="262"/>
        <v>0</v>
      </c>
      <c r="DE216">
        <f t="shared" si="262"/>
        <v>0</v>
      </c>
      <c r="DF216">
        <f t="shared" si="262"/>
        <v>0</v>
      </c>
      <c r="DG216">
        <f t="shared" si="262"/>
        <v>0</v>
      </c>
      <c r="DH216">
        <f t="shared" si="262"/>
        <v>0</v>
      </c>
    </row>
    <row r="217" spans="1:112">
      <c r="A217">
        <f t="shared" ref="A217:AF217" si="263">A68</f>
        <v>587</v>
      </c>
      <c r="B217" t="str">
        <f t="shared" si="263"/>
        <v>Empresa Estratégica Boliviana de Construcción y Conservación de Infraestructura Civil</v>
      </c>
      <c r="C217">
        <f t="shared" si="263"/>
        <v>0</v>
      </c>
      <c r="D217">
        <f t="shared" si="263"/>
        <v>57</v>
      </c>
      <c r="E217">
        <f t="shared" si="263"/>
        <v>0</v>
      </c>
      <c r="F217">
        <f t="shared" si="263"/>
        <v>0</v>
      </c>
      <c r="G217">
        <f t="shared" si="263"/>
        <v>0</v>
      </c>
      <c r="H217">
        <f t="shared" si="263"/>
        <v>0</v>
      </c>
      <c r="I217">
        <f t="shared" si="263"/>
        <v>0</v>
      </c>
      <c r="J217">
        <f t="shared" si="263"/>
        <v>0</v>
      </c>
      <c r="K217">
        <f t="shared" si="263"/>
        <v>0</v>
      </c>
      <c r="L217">
        <f t="shared" si="263"/>
        <v>682.5</v>
      </c>
      <c r="M217">
        <f t="shared" si="263"/>
        <v>0</v>
      </c>
      <c r="N217">
        <f t="shared" si="263"/>
        <v>0</v>
      </c>
      <c r="O217">
        <f t="shared" si="263"/>
        <v>0</v>
      </c>
      <c r="P217">
        <f t="shared" si="263"/>
        <v>0</v>
      </c>
      <c r="Q217">
        <f t="shared" si="263"/>
        <v>0</v>
      </c>
      <c r="R217">
        <f t="shared" si="263"/>
        <v>0</v>
      </c>
      <c r="S217">
        <f t="shared" si="263"/>
        <v>0</v>
      </c>
      <c r="T217">
        <f t="shared" si="263"/>
        <v>0</v>
      </c>
      <c r="U217">
        <f t="shared" si="263"/>
        <v>0</v>
      </c>
      <c r="V217">
        <f t="shared" si="263"/>
        <v>0</v>
      </c>
      <c r="W217">
        <f t="shared" si="263"/>
        <v>0</v>
      </c>
      <c r="X217">
        <f t="shared" si="263"/>
        <v>0</v>
      </c>
      <c r="Y217">
        <f t="shared" si="263"/>
        <v>0</v>
      </c>
      <c r="Z217">
        <f t="shared" si="263"/>
        <v>0</v>
      </c>
      <c r="AA217">
        <f t="shared" si="263"/>
        <v>0</v>
      </c>
      <c r="AB217">
        <f t="shared" si="263"/>
        <v>0</v>
      </c>
      <c r="AC217">
        <f t="shared" si="263"/>
        <v>0</v>
      </c>
      <c r="AD217">
        <f t="shared" si="263"/>
        <v>0</v>
      </c>
      <c r="AE217">
        <f t="shared" si="263"/>
        <v>0</v>
      </c>
      <c r="AF217">
        <f t="shared" si="263"/>
        <v>0</v>
      </c>
      <c r="AG217">
        <f t="shared" ref="AG217:BL217" si="264">AG68</f>
        <v>0</v>
      </c>
      <c r="AH217">
        <f t="shared" si="264"/>
        <v>0</v>
      </c>
      <c r="AI217">
        <f t="shared" si="264"/>
        <v>0</v>
      </c>
      <c r="AJ217">
        <f t="shared" si="264"/>
        <v>0</v>
      </c>
      <c r="AK217">
        <f t="shared" si="264"/>
        <v>0</v>
      </c>
      <c r="AL217">
        <f t="shared" si="264"/>
        <v>0</v>
      </c>
      <c r="AM217">
        <f t="shared" si="264"/>
        <v>0</v>
      </c>
      <c r="AN217">
        <f t="shared" si="264"/>
        <v>0</v>
      </c>
      <c r="AO217">
        <f t="shared" si="264"/>
        <v>0</v>
      </c>
      <c r="AP217">
        <f t="shared" si="264"/>
        <v>0</v>
      </c>
      <c r="AQ217">
        <f t="shared" si="264"/>
        <v>0</v>
      </c>
      <c r="AR217">
        <f t="shared" si="264"/>
        <v>0</v>
      </c>
      <c r="AS217">
        <f t="shared" si="264"/>
        <v>0</v>
      </c>
      <c r="AT217">
        <f t="shared" si="264"/>
        <v>0</v>
      </c>
      <c r="AU217">
        <f t="shared" si="264"/>
        <v>0</v>
      </c>
      <c r="AV217">
        <f t="shared" si="264"/>
        <v>0</v>
      </c>
      <c r="AW217">
        <f t="shared" si="264"/>
        <v>0</v>
      </c>
      <c r="AX217">
        <f t="shared" si="264"/>
        <v>0</v>
      </c>
      <c r="AY217">
        <f t="shared" si="264"/>
        <v>0</v>
      </c>
      <c r="AZ217">
        <f t="shared" si="264"/>
        <v>0</v>
      </c>
      <c r="BA217">
        <f t="shared" si="264"/>
        <v>0</v>
      </c>
      <c r="BB217">
        <f t="shared" si="264"/>
        <v>0</v>
      </c>
      <c r="BC217">
        <f t="shared" si="264"/>
        <v>0</v>
      </c>
      <c r="BD217">
        <f t="shared" si="264"/>
        <v>0</v>
      </c>
      <c r="BE217">
        <f t="shared" si="264"/>
        <v>0</v>
      </c>
      <c r="BF217">
        <f t="shared" si="264"/>
        <v>0</v>
      </c>
      <c r="BG217">
        <f t="shared" si="264"/>
        <v>0</v>
      </c>
      <c r="BH217">
        <f t="shared" si="264"/>
        <v>0</v>
      </c>
      <c r="BI217">
        <f t="shared" si="264"/>
        <v>0</v>
      </c>
      <c r="BJ217">
        <f t="shared" si="264"/>
        <v>0</v>
      </c>
      <c r="BK217">
        <f t="shared" si="264"/>
        <v>0</v>
      </c>
      <c r="BL217">
        <f t="shared" si="264"/>
        <v>0</v>
      </c>
      <c r="BM217">
        <f t="shared" ref="BM217:CR217" si="265">BM68</f>
        <v>0</v>
      </c>
      <c r="BN217">
        <f t="shared" si="265"/>
        <v>0</v>
      </c>
      <c r="BO217">
        <f t="shared" si="265"/>
        <v>0</v>
      </c>
      <c r="BP217">
        <f t="shared" si="265"/>
        <v>0</v>
      </c>
      <c r="BQ217">
        <f t="shared" si="265"/>
        <v>0</v>
      </c>
      <c r="BR217">
        <f t="shared" si="265"/>
        <v>0</v>
      </c>
      <c r="BS217">
        <f t="shared" si="265"/>
        <v>0</v>
      </c>
      <c r="BT217">
        <f t="shared" si="265"/>
        <v>0</v>
      </c>
      <c r="BU217">
        <f t="shared" si="265"/>
        <v>0</v>
      </c>
      <c r="BV217">
        <f t="shared" si="265"/>
        <v>0</v>
      </c>
      <c r="BW217">
        <f t="shared" si="265"/>
        <v>0</v>
      </c>
      <c r="BX217">
        <f t="shared" si="265"/>
        <v>0</v>
      </c>
      <c r="BY217">
        <f t="shared" si="265"/>
        <v>0</v>
      </c>
      <c r="BZ217">
        <f t="shared" si="265"/>
        <v>0</v>
      </c>
      <c r="CA217">
        <f t="shared" si="265"/>
        <v>0</v>
      </c>
      <c r="CB217">
        <f t="shared" si="265"/>
        <v>0</v>
      </c>
      <c r="CC217">
        <f t="shared" si="265"/>
        <v>0</v>
      </c>
      <c r="CD217">
        <f t="shared" si="265"/>
        <v>0</v>
      </c>
      <c r="CE217">
        <f t="shared" si="265"/>
        <v>0</v>
      </c>
      <c r="CF217">
        <f t="shared" si="265"/>
        <v>0</v>
      </c>
      <c r="CG217">
        <f t="shared" si="265"/>
        <v>0</v>
      </c>
      <c r="CH217">
        <f t="shared" si="265"/>
        <v>0</v>
      </c>
      <c r="CI217">
        <f t="shared" si="265"/>
        <v>0</v>
      </c>
      <c r="CJ217">
        <f t="shared" si="265"/>
        <v>0</v>
      </c>
      <c r="CK217">
        <f t="shared" si="265"/>
        <v>0</v>
      </c>
      <c r="CL217">
        <f t="shared" si="265"/>
        <v>0</v>
      </c>
      <c r="CM217">
        <f t="shared" si="265"/>
        <v>0</v>
      </c>
      <c r="CN217">
        <f t="shared" si="265"/>
        <v>0</v>
      </c>
      <c r="CO217">
        <f t="shared" si="265"/>
        <v>0</v>
      </c>
      <c r="CP217">
        <f t="shared" si="265"/>
        <v>0</v>
      </c>
      <c r="CQ217">
        <f t="shared" si="265"/>
        <v>0</v>
      </c>
      <c r="CR217">
        <f t="shared" si="265"/>
        <v>0</v>
      </c>
      <c r="CS217">
        <f t="shared" ref="CS217:DH217" si="266">CS68</f>
        <v>0</v>
      </c>
      <c r="CT217">
        <f t="shared" si="266"/>
        <v>0</v>
      </c>
      <c r="CU217">
        <f t="shared" si="266"/>
        <v>0</v>
      </c>
      <c r="CV217">
        <f t="shared" si="266"/>
        <v>0</v>
      </c>
      <c r="CW217">
        <f t="shared" si="266"/>
        <v>0</v>
      </c>
      <c r="CX217">
        <f t="shared" si="266"/>
        <v>0</v>
      </c>
      <c r="CY217">
        <f t="shared" si="266"/>
        <v>0</v>
      </c>
      <c r="CZ217">
        <f t="shared" si="266"/>
        <v>0</v>
      </c>
      <c r="DA217">
        <f t="shared" si="266"/>
        <v>0</v>
      </c>
      <c r="DB217">
        <f t="shared" si="266"/>
        <v>0</v>
      </c>
      <c r="DC217">
        <f t="shared" si="266"/>
        <v>0</v>
      </c>
      <c r="DD217">
        <f t="shared" si="266"/>
        <v>0</v>
      </c>
      <c r="DE217">
        <f t="shared" si="266"/>
        <v>0</v>
      </c>
      <c r="DF217">
        <f t="shared" si="266"/>
        <v>0</v>
      </c>
      <c r="DG217">
        <f t="shared" si="266"/>
        <v>0</v>
      </c>
      <c r="DH217">
        <f t="shared" si="266"/>
        <v>0</v>
      </c>
    </row>
    <row r="218" spans="1:112">
      <c r="A218">
        <f t="shared" ref="A218:AF218" si="267">A69</f>
        <v>590</v>
      </c>
      <c r="B218" t="str">
        <f t="shared" si="267"/>
        <v>Empresa Pública "QUIPUS"</v>
      </c>
      <c r="C218">
        <f t="shared" si="267"/>
        <v>0</v>
      </c>
      <c r="D218">
        <f t="shared" si="267"/>
        <v>0</v>
      </c>
      <c r="E218">
        <f t="shared" si="267"/>
        <v>0</v>
      </c>
      <c r="F218">
        <f t="shared" si="267"/>
        <v>0</v>
      </c>
      <c r="G218">
        <f t="shared" si="267"/>
        <v>0</v>
      </c>
      <c r="H218">
        <f t="shared" si="267"/>
        <v>542.4</v>
      </c>
      <c r="I218">
        <f t="shared" si="267"/>
        <v>0</v>
      </c>
      <c r="J218">
        <f t="shared" si="267"/>
        <v>0</v>
      </c>
      <c r="K218">
        <f t="shared" si="267"/>
        <v>0</v>
      </c>
      <c r="L218">
        <f t="shared" si="267"/>
        <v>0</v>
      </c>
      <c r="M218">
        <f t="shared" si="267"/>
        <v>0</v>
      </c>
      <c r="N218">
        <f t="shared" si="267"/>
        <v>0</v>
      </c>
      <c r="O218">
        <f t="shared" si="267"/>
        <v>0</v>
      </c>
      <c r="P218">
        <f t="shared" si="267"/>
        <v>0</v>
      </c>
      <c r="Q218">
        <f t="shared" si="267"/>
        <v>0</v>
      </c>
      <c r="R218">
        <f t="shared" si="267"/>
        <v>0</v>
      </c>
      <c r="S218">
        <f t="shared" si="267"/>
        <v>0</v>
      </c>
      <c r="T218">
        <f t="shared" si="267"/>
        <v>0</v>
      </c>
      <c r="U218">
        <f t="shared" si="267"/>
        <v>0</v>
      </c>
      <c r="V218">
        <f t="shared" si="267"/>
        <v>0</v>
      </c>
      <c r="W218">
        <f t="shared" si="267"/>
        <v>0</v>
      </c>
      <c r="X218">
        <f t="shared" si="267"/>
        <v>0</v>
      </c>
      <c r="Y218">
        <f t="shared" si="267"/>
        <v>0</v>
      </c>
      <c r="Z218">
        <f t="shared" si="267"/>
        <v>0</v>
      </c>
      <c r="AA218">
        <f t="shared" si="267"/>
        <v>0</v>
      </c>
      <c r="AB218">
        <f t="shared" si="267"/>
        <v>0</v>
      </c>
      <c r="AC218">
        <f t="shared" si="267"/>
        <v>0</v>
      </c>
      <c r="AD218">
        <f t="shared" si="267"/>
        <v>0</v>
      </c>
      <c r="AE218">
        <f t="shared" si="267"/>
        <v>0</v>
      </c>
      <c r="AF218">
        <f t="shared" si="267"/>
        <v>0</v>
      </c>
      <c r="AG218">
        <f t="shared" ref="AG218:BL218" si="268">AG69</f>
        <v>0</v>
      </c>
      <c r="AH218">
        <f t="shared" si="268"/>
        <v>0</v>
      </c>
      <c r="AI218">
        <f t="shared" si="268"/>
        <v>0</v>
      </c>
      <c r="AJ218">
        <f t="shared" si="268"/>
        <v>0</v>
      </c>
      <c r="AK218">
        <f t="shared" si="268"/>
        <v>0</v>
      </c>
      <c r="AL218">
        <f t="shared" si="268"/>
        <v>0</v>
      </c>
      <c r="AM218">
        <f t="shared" si="268"/>
        <v>0</v>
      </c>
      <c r="AN218">
        <f t="shared" si="268"/>
        <v>0</v>
      </c>
      <c r="AO218">
        <f t="shared" si="268"/>
        <v>0</v>
      </c>
      <c r="AP218">
        <f t="shared" si="268"/>
        <v>0</v>
      </c>
      <c r="AQ218">
        <f t="shared" si="268"/>
        <v>0</v>
      </c>
      <c r="AR218">
        <f t="shared" si="268"/>
        <v>0</v>
      </c>
      <c r="AS218">
        <f t="shared" si="268"/>
        <v>0</v>
      </c>
      <c r="AT218">
        <f t="shared" si="268"/>
        <v>0</v>
      </c>
      <c r="AU218">
        <f t="shared" si="268"/>
        <v>0</v>
      </c>
      <c r="AV218">
        <f t="shared" si="268"/>
        <v>0</v>
      </c>
      <c r="AW218">
        <f t="shared" si="268"/>
        <v>0</v>
      </c>
      <c r="AX218">
        <f t="shared" si="268"/>
        <v>0</v>
      </c>
      <c r="AY218">
        <f t="shared" si="268"/>
        <v>0</v>
      </c>
      <c r="AZ218">
        <f t="shared" si="268"/>
        <v>0</v>
      </c>
      <c r="BA218">
        <f t="shared" si="268"/>
        <v>0</v>
      </c>
      <c r="BB218">
        <f t="shared" si="268"/>
        <v>0</v>
      </c>
      <c r="BC218">
        <f t="shared" si="268"/>
        <v>0</v>
      </c>
      <c r="BD218">
        <f t="shared" si="268"/>
        <v>0</v>
      </c>
      <c r="BE218">
        <f t="shared" si="268"/>
        <v>0</v>
      </c>
      <c r="BF218">
        <f t="shared" si="268"/>
        <v>0</v>
      </c>
      <c r="BG218">
        <f t="shared" si="268"/>
        <v>0</v>
      </c>
      <c r="BH218">
        <f t="shared" si="268"/>
        <v>0</v>
      </c>
      <c r="BI218">
        <f t="shared" si="268"/>
        <v>0</v>
      </c>
      <c r="BJ218">
        <f t="shared" si="268"/>
        <v>0</v>
      </c>
      <c r="BK218">
        <f t="shared" si="268"/>
        <v>0</v>
      </c>
      <c r="BL218">
        <f t="shared" si="268"/>
        <v>0</v>
      </c>
      <c r="BM218">
        <f t="shared" ref="BM218:CR218" si="269">BM69</f>
        <v>0</v>
      </c>
      <c r="BN218">
        <f t="shared" si="269"/>
        <v>0</v>
      </c>
      <c r="BO218">
        <f t="shared" si="269"/>
        <v>0</v>
      </c>
      <c r="BP218">
        <f t="shared" si="269"/>
        <v>0</v>
      </c>
      <c r="BQ218">
        <f t="shared" si="269"/>
        <v>0</v>
      </c>
      <c r="BR218">
        <f t="shared" si="269"/>
        <v>0</v>
      </c>
      <c r="BS218">
        <f t="shared" si="269"/>
        <v>0</v>
      </c>
      <c r="BT218">
        <f t="shared" si="269"/>
        <v>0</v>
      </c>
      <c r="BU218">
        <f t="shared" si="269"/>
        <v>0</v>
      </c>
      <c r="BV218">
        <f t="shared" si="269"/>
        <v>0</v>
      </c>
      <c r="BW218">
        <f t="shared" si="269"/>
        <v>0</v>
      </c>
      <c r="BX218">
        <f t="shared" si="269"/>
        <v>0</v>
      </c>
      <c r="BY218">
        <f t="shared" si="269"/>
        <v>0</v>
      </c>
      <c r="BZ218">
        <f t="shared" si="269"/>
        <v>0</v>
      </c>
      <c r="CA218">
        <f t="shared" si="269"/>
        <v>0</v>
      </c>
      <c r="CB218">
        <f t="shared" si="269"/>
        <v>0</v>
      </c>
      <c r="CC218">
        <f t="shared" si="269"/>
        <v>0</v>
      </c>
      <c r="CD218">
        <f t="shared" si="269"/>
        <v>0</v>
      </c>
      <c r="CE218">
        <f t="shared" si="269"/>
        <v>0</v>
      </c>
      <c r="CF218">
        <f t="shared" si="269"/>
        <v>0</v>
      </c>
      <c r="CG218">
        <f t="shared" si="269"/>
        <v>0</v>
      </c>
      <c r="CH218">
        <f t="shared" si="269"/>
        <v>0</v>
      </c>
      <c r="CI218">
        <f t="shared" si="269"/>
        <v>0</v>
      </c>
      <c r="CJ218">
        <f t="shared" si="269"/>
        <v>0</v>
      </c>
      <c r="CK218">
        <f t="shared" si="269"/>
        <v>0</v>
      </c>
      <c r="CL218">
        <f t="shared" si="269"/>
        <v>0</v>
      </c>
      <c r="CM218">
        <f t="shared" si="269"/>
        <v>0</v>
      </c>
      <c r="CN218">
        <f t="shared" si="269"/>
        <v>0</v>
      </c>
      <c r="CO218">
        <f t="shared" si="269"/>
        <v>0</v>
      </c>
      <c r="CP218">
        <f t="shared" si="269"/>
        <v>0</v>
      </c>
      <c r="CQ218">
        <f t="shared" si="269"/>
        <v>0</v>
      </c>
      <c r="CR218">
        <f t="shared" si="269"/>
        <v>0</v>
      </c>
      <c r="CS218">
        <f t="shared" ref="CS218:DH218" si="270">CS69</f>
        <v>0</v>
      </c>
      <c r="CT218">
        <f t="shared" si="270"/>
        <v>0</v>
      </c>
      <c r="CU218">
        <f t="shared" si="270"/>
        <v>0</v>
      </c>
      <c r="CV218">
        <f t="shared" si="270"/>
        <v>0</v>
      </c>
      <c r="CW218">
        <f t="shared" si="270"/>
        <v>0</v>
      </c>
      <c r="CX218">
        <f t="shared" si="270"/>
        <v>0</v>
      </c>
      <c r="CY218">
        <f t="shared" si="270"/>
        <v>0</v>
      </c>
      <c r="CZ218">
        <f t="shared" si="270"/>
        <v>0</v>
      </c>
      <c r="DA218">
        <f t="shared" si="270"/>
        <v>0</v>
      </c>
      <c r="DB218">
        <f t="shared" si="270"/>
        <v>0</v>
      </c>
      <c r="DC218">
        <f t="shared" si="270"/>
        <v>0</v>
      </c>
      <c r="DD218">
        <f t="shared" si="270"/>
        <v>0</v>
      </c>
      <c r="DE218">
        <f t="shared" si="270"/>
        <v>0</v>
      </c>
      <c r="DF218">
        <f t="shared" si="270"/>
        <v>0</v>
      </c>
      <c r="DG218">
        <f t="shared" si="270"/>
        <v>0</v>
      </c>
      <c r="DH218">
        <f t="shared" si="270"/>
        <v>0</v>
      </c>
    </row>
    <row r="219" spans="1:112">
      <c r="A219">
        <f t="shared" ref="A219:AF219" si="271">A70</f>
        <v>591</v>
      </c>
      <c r="B219" t="str">
        <f t="shared" si="271"/>
        <v>Empresa Estatal de Transporte por Cable "Mi teleférico"</v>
      </c>
      <c r="C219">
        <f t="shared" si="271"/>
        <v>0</v>
      </c>
      <c r="D219">
        <f t="shared" si="271"/>
        <v>1728.24</v>
      </c>
      <c r="E219">
        <f t="shared" si="271"/>
        <v>0</v>
      </c>
      <c r="F219">
        <f t="shared" si="271"/>
        <v>7266.38</v>
      </c>
      <c r="G219">
        <f t="shared" si="271"/>
        <v>0</v>
      </c>
      <c r="H219">
        <f t="shared" si="271"/>
        <v>16231.569999999998</v>
      </c>
      <c r="I219">
        <f t="shared" si="271"/>
        <v>0</v>
      </c>
      <c r="J219">
        <f t="shared" si="271"/>
        <v>0</v>
      </c>
      <c r="K219">
        <f t="shared" si="271"/>
        <v>0</v>
      </c>
      <c r="L219">
        <f t="shared" si="271"/>
        <v>0</v>
      </c>
      <c r="M219">
        <f t="shared" si="271"/>
        <v>0</v>
      </c>
      <c r="N219">
        <f t="shared" si="271"/>
        <v>0</v>
      </c>
      <c r="O219">
        <f t="shared" si="271"/>
        <v>0</v>
      </c>
      <c r="P219">
        <f t="shared" si="271"/>
        <v>0</v>
      </c>
      <c r="Q219">
        <f t="shared" si="271"/>
        <v>0</v>
      </c>
      <c r="R219">
        <f t="shared" si="271"/>
        <v>0</v>
      </c>
      <c r="S219">
        <f t="shared" si="271"/>
        <v>0</v>
      </c>
      <c r="T219">
        <f t="shared" si="271"/>
        <v>0</v>
      </c>
      <c r="U219">
        <f t="shared" si="271"/>
        <v>0</v>
      </c>
      <c r="V219">
        <f t="shared" si="271"/>
        <v>0</v>
      </c>
      <c r="W219">
        <f t="shared" si="271"/>
        <v>0</v>
      </c>
      <c r="X219">
        <f t="shared" si="271"/>
        <v>0</v>
      </c>
      <c r="Y219">
        <f t="shared" si="271"/>
        <v>0</v>
      </c>
      <c r="Z219">
        <f t="shared" si="271"/>
        <v>0</v>
      </c>
      <c r="AA219">
        <f t="shared" si="271"/>
        <v>0</v>
      </c>
      <c r="AB219">
        <f t="shared" si="271"/>
        <v>0</v>
      </c>
      <c r="AC219">
        <f t="shared" si="271"/>
        <v>0</v>
      </c>
      <c r="AD219">
        <f t="shared" si="271"/>
        <v>0</v>
      </c>
      <c r="AE219">
        <f t="shared" si="271"/>
        <v>0</v>
      </c>
      <c r="AF219">
        <f t="shared" si="271"/>
        <v>0</v>
      </c>
      <c r="AG219">
        <f t="shared" ref="AG219:BL219" si="272">AG70</f>
        <v>0</v>
      </c>
      <c r="AH219">
        <f t="shared" si="272"/>
        <v>0</v>
      </c>
      <c r="AI219">
        <f t="shared" si="272"/>
        <v>0</v>
      </c>
      <c r="AJ219">
        <f t="shared" si="272"/>
        <v>0</v>
      </c>
      <c r="AK219">
        <f t="shared" si="272"/>
        <v>0</v>
      </c>
      <c r="AL219">
        <f t="shared" si="272"/>
        <v>0</v>
      </c>
      <c r="AM219">
        <f t="shared" si="272"/>
        <v>0</v>
      </c>
      <c r="AN219">
        <f t="shared" si="272"/>
        <v>0</v>
      </c>
      <c r="AO219">
        <f t="shared" si="272"/>
        <v>0</v>
      </c>
      <c r="AP219">
        <f t="shared" si="272"/>
        <v>0</v>
      </c>
      <c r="AQ219">
        <f t="shared" si="272"/>
        <v>0</v>
      </c>
      <c r="AR219">
        <f t="shared" si="272"/>
        <v>0</v>
      </c>
      <c r="AS219">
        <f t="shared" si="272"/>
        <v>0</v>
      </c>
      <c r="AT219">
        <f t="shared" si="272"/>
        <v>0</v>
      </c>
      <c r="AU219">
        <f t="shared" si="272"/>
        <v>0</v>
      </c>
      <c r="AV219">
        <f t="shared" si="272"/>
        <v>0</v>
      </c>
      <c r="AW219">
        <f t="shared" si="272"/>
        <v>0</v>
      </c>
      <c r="AX219">
        <f t="shared" si="272"/>
        <v>0</v>
      </c>
      <c r="AY219">
        <f t="shared" si="272"/>
        <v>0</v>
      </c>
      <c r="AZ219">
        <f t="shared" si="272"/>
        <v>0</v>
      </c>
      <c r="BA219">
        <f t="shared" si="272"/>
        <v>0</v>
      </c>
      <c r="BB219">
        <f t="shared" si="272"/>
        <v>0</v>
      </c>
      <c r="BC219">
        <f t="shared" si="272"/>
        <v>0</v>
      </c>
      <c r="BD219">
        <f t="shared" si="272"/>
        <v>0</v>
      </c>
      <c r="BE219">
        <f t="shared" si="272"/>
        <v>0</v>
      </c>
      <c r="BF219">
        <f t="shared" si="272"/>
        <v>0</v>
      </c>
      <c r="BG219">
        <f t="shared" si="272"/>
        <v>0</v>
      </c>
      <c r="BH219">
        <f t="shared" si="272"/>
        <v>0</v>
      </c>
      <c r="BI219">
        <f t="shared" si="272"/>
        <v>0</v>
      </c>
      <c r="BJ219">
        <f t="shared" si="272"/>
        <v>0</v>
      </c>
      <c r="BK219">
        <f t="shared" si="272"/>
        <v>0</v>
      </c>
      <c r="BL219">
        <f t="shared" si="272"/>
        <v>0</v>
      </c>
      <c r="BM219">
        <f t="shared" ref="BM219:CR219" si="273">BM70</f>
        <v>0</v>
      </c>
      <c r="BN219">
        <f t="shared" si="273"/>
        <v>0</v>
      </c>
      <c r="BO219">
        <f t="shared" si="273"/>
        <v>0</v>
      </c>
      <c r="BP219">
        <f t="shared" si="273"/>
        <v>0</v>
      </c>
      <c r="BQ219">
        <f t="shared" si="273"/>
        <v>0</v>
      </c>
      <c r="BR219">
        <f t="shared" si="273"/>
        <v>0</v>
      </c>
      <c r="BS219">
        <f t="shared" si="273"/>
        <v>0</v>
      </c>
      <c r="BT219">
        <f t="shared" si="273"/>
        <v>0</v>
      </c>
      <c r="BU219">
        <f t="shared" si="273"/>
        <v>0</v>
      </c>
      <c r="BV219">
        <f t="shared" si="273"/>
        <v>0</v>
      </c>
      <c r="BW219">
        <f t="shared" si="273"/>
        <v>0</v>
      </c>
      <c r="BX219">
        <f t="shared" si="273"/>
        <v>0</v>
      </c>
      <c r="BY219">
        <f t="shared" si="273"/>
        <v>0</v>
      </c>
      <c r="BZ219">
        <f t="shared" si="273"/>
        <v>0</v>
      </c>
      <c r="CA219">
        <f t="shared" si="273"/>
        <v>0</v>
      </c>
      <c r="CB219">
        <f t="shared" si="273"/>
        <v>0</v>
      </c>
      <c r="CC219">
        <f t="shared" si="273"/>
        <v>0</v>
      </c>
      <c r="CD219">
        <f t="shared" si="273"/>
        <v>0</v>
      </c>
      <c r="CE219">
        <f t="shared" si="273"/>
        <v>0</v>
      </c>
      <c r="CF219">
        <f t="shared" si="273"/>
        <v>0</v>
      </c>
      <c r="CG219">
        <f t="shared" si="273"/>
        <v>0</v>
      </c>
      <c r="CH219">
        <f t="shared" si="273"/>
        <v>0</v>
      </c>
      <c r="CI219">
        <f t="shared" si="273"/>
        <v>0</v>
      </c>
      <c r="CJ219">
        <f t="shared" si="273"/>
        <v>0</v>
      </c>
      <c r="CK219">
        <f t="shared" si="273"/>
        <v>0</v>
      </c>
      <c r="CL219">
        <f t="shared" si="273"/>
        <v>0</v>
      </c>
      <c r="CM219">
        <f t="shared" si="273"/>
        <v>0</v>
      </c>
      <c r="CN219">
        <f t="shared" si="273"/>
        <v>0</v>
      </c>
      <c r="CO219">
        <f t="shared" si="273"/>
        <v>0</v>
      </c>
      <c r="CP219">
        <f t="shared" si="273"/>
        <v>0</v>
      </c>
      <c r="CQ219">
        <f t="shared" si="273"/>
        <v>0</v>
      </c>
      <c r="CR219">
        <f t="shared" si="273"/>
        <v>0</v>
      </c>
      <c r="CS219">
        <f t="shared" ref="CS219:DH219" si="274">CS70</f>
        <v>0</v>
      </c>
      <c r="CT219">
        <f t="shared" si="274"/>
        <v>0</v>
      </c>
      <c r="CU219">
        <f t="shared" si="274"/>
        <v>0</v>
      </c>
      <c r="CV219">
        <f t="shared" si="274"/>
        <v>0</v>
      </c>
      <c r="CW219">
        <f t="shared" si="274"/>
        <v>0</v>
      </c>
      <c r="CX219">
        <f t="shared" si="274"/>
        <v>0</v>
      </c>
      <c r="CY219">
        <f t="shared" si="274"/>
        <v>0</v>
      </c>
      <c r="CZ219">
        <f t="shared" si="274"/>
        <v>0</v>
      </c>
      <c r="DA219">
        <f t="shared" si="274"/>
        <v>0</v>
      </c>
      <c r="DB219">
        <f t="shared" si="274"/>
        <v>0</v>
      </c>
      <c r="DC219">
        <f t="shared" si="274"/>
        <v>0</v>
      </c>
      <c r="DD219">
        <f t="shared" si="274"/>
        <v>0</v>
      </c>
      <c r="DE219">
        <f t="shared" si="274"/>
        <v>0</v>
      </c>
      <c r="DF219">
        <f t="shared" si="274"/>
        <v>0</v>
      </c>
      <c r="DG219">
        <f t="shared" si="274"/>
        <v>0</v>
      </c>
      <c r="DH219">
        <f t="shared" si="274"/>
        <v>0</v>
      </c>
    </row>
    <row r="220" spans="1:112">
      <c r="A220">
        <f t="shared" ref="A220:AF220" si="275">A71</f>
        <v>592</v>
      </c>
      <c r="B220" t="str">
        <f t="shared" si="275"/>
        <v>Empresa Estatal "Boliviana de Turismo"</v>
      </c>
      <c r="C220">
        <f t="shared" si="275"/>
        <v>0</v>
      </c>
      <c r="D220">
        <f t="shared" si="275"/>
        <v>405685.39</v>
      </c>
      <c r="E220">
        <f t="shared" si="275"/>
        <v>0</v>
      </c>
      <c r="F220">
        <f t="shared" si="275"/>
        <v>152437.10999999999</v>
      </c>
      <c r="G220">
        <f t="shared" si="275"/>
        <v>0</v>
      </c>
      <c r="H220">
        <f t="shared" si="275"/>
        <v>91969.9</v>
      </c>
      <c r="I220">
        <f t="shared" si="275"/>
        <v>0</v>
      </c>
      <c r="J220">
        <f t="shared" si="275"/>
        <v>0</v>
      </c>
      <c r="K220">
        <f t="shared" si="275"/>
        <v>0</v>
      </c>
      <c r="L220">
        <f t="shared" si="275"/>
        <v>0</v>
      </c>
      <c r="M220">
        <f t="shared" si="275"/>
        <v>0</v>
      </c>
      <c r="N220">
        <f t="shared" si="275"/>
        <v>0</v>
      </c>
      <c r="O220">
        <f t="shared" si="275"/>
        <v>0</v>
      </c>
      <c r="P220">
        <f t="shared" si="275"/>
        <v>0</v>
      </c>
      <c r="Q220">
        <f t="shared" si="275"/>
        <v>0</v>
      </c>
      <c r="R220">
        <f t="shared" si="275"/>
        <v>0</v>
      </c>
      <c r="S220">
        <f t="shared" si="275"/>
        <v>0</v>
      </c>
      <c r="T220">
        <f t="shared" si="275"/>
        <v>0</v>
      </c>
      <c r="U220">
        <f t="shared" si="275"/>
        <v>0</v>
      </c>
      <c r="V220">
        <f t="shared" si="275"/>
        <v>0</v>
      </c>
      <c r="W220">
        <f t="shared" si="275"/>
        <v>0</v>
      </c>
      <c r="X220">
        <f t="shared" si="275"/>
        <v>0</v>
      </c>
      <c r="Y220">
        <f t="shared" si="275"/>
        <v>0</v>
      </c>
      <c r="Z220">
        <f t="shared" si="275"/>
        <v>0</v>
      </c>
      <c r="AA220">
        <f t="shared" si="275"/>
        <v>0</v>
      </c>
      <c r="AB220">
        <f t="shared" si="275"/>
        <v>0</v>
      </c>
      <c r="AC220">
        <f t="shared" si="275"/>
        <v>0</v>
      </c>
      <c r="AD220">
        <f t="shared" si="275"/>
        <v>0</v>
      </c>
      <c r="AE220">
        <f t="shared" si="275"/>
        <v>0</v>
      </c>
      <c r="AF220">
        <f t="shared" si="275"/>
        <v>0</v>
      </c>
      <c r="AG220">
        <f t="shared" ref="AG220:BL220" si="276">AG71</f>
        <v>0</v>
      </c>
      <c r="AH220">
        <f t="shared" si="276"/>
        <v>0</v>
      </c>
      <c r="AI220">
        <f t="shared" si="276"/>
        <v>0</v>
      </c>
      <c r="AJ220">
        <f t="shared" si="276"/>
        <v>0</v>
      </c>
      <c r="AK220">
        <f t="shared" si="276"/>
        <v>0</v>
      </c>
      <c r="AL220">
        <f t="shared" si="276"/>
        <v>0</v>
      </c>
      <c r="AM220">
        <f t="shared" si="276"/>
        <v>0</v>
      </c>
      <c r="AN220">
        <f t="shared" si="276"/>
        <v>0</v>
      </c>
      <c r="AO220">
        <f t="shared" si="276"/>
        <v>0</v>
      </c>
      <c r="AP220">
        <f t="shared" si="276"/>
        <v>0</v>
      </c>
      <c r="AQ220">
        <f t="shared" si="276"/>
        <v>0</v>
      </c>
      <c r="AR220">
        <f t="shared" si="276"/>
        <v>0</v>
      </c>
      <c r="AS220">
        <f t="shared" si="276"/>
        <v>0</v>
      </c>
      <c r="AT220">
        <f t="shared" si="276"/>
        <v>0</v>
      </c>
      <c r="AU220">
        <f t="shared" si="276"/>
        <v>0</v>
      </c>
      <c r="AV220">
        <f t="shared" si="276"/>
        <v>0</v>
      </c>
      <c r="AW220">
        <f t="shared" si="276"/>
        <v>0</v>
      </c>
      <c r="AX220">
        <f t="shared" si="276"/>
        <v>0</v>
      </c>
      <c r="AY220">
        <f t="shared" si="276"/>
        <v>0</v>
      </c>
      <c r="AZ220">
        <f t="shared" si="276"/>
        <v>0</v>
      </c>
      <c r="BA220">
        <f t="shared" si="276"/>
        <v>0</v>
      </c>
      <c r="BB220">
        <f t="shared" si="276"/>
        <v>0</v>
      </c>
      <c r="BC220">
        <f t="shared" si="276"/>
        <v>0</v>
      </c>
      <c r="BD220">
        <f t="shared" si="276"/>
        <v>0</v>
      </c>
      <c r="BE220">
        <f t="shared" si="276"/>
        <v>0</v>
      </c>
      <c r="BF220">
        <f t="shared" si="276"/>
        <v>0</v>
      </c>
      <c r="BG220">
        <f t="shared" si="276"/>
        <v>0</v>
      </c>
      <c r="BH220">
        <f t="shared" si="276"/>
        <v>0</v>
      </c>
      <c r="BI220">
        <f t="shared" si="276"/>
        <v>0</v>
      </c>
      <c r="BJ220">
        <f t="shared" si="276"/>
        <v>0</v>
      </c>
      <c r="BK220">
        <f t="shared" si="276"/>
        <v>0</v>
      </c>
      <c r="BL220">
        <f t="shared" si="276"/>
        <v>0</v>
      </c>
      <c r="BM220">
        <f t="shared" ref="BM220:CR220" si="277">BM71</f>
        <v>0</v>
      </c>
      <c r="BN220">
        <f t="shared" si="277"/>
        <v>0</v>
      </c>
      <c r="BO220">
        <f t="shared" si="277"/>
        <v>0</v>
      </c>
      <c r="BP220">
        <f t="shared" si="277"/>
        <v>0</v>
      </c>
      <c r="BQ220">
        <f t="shared" si="277"/>
        <v>0</v>
      </c>
      <c r="BR220">
        <f t="shared" si="277"/>
        <v>0</v>
      </c>
      <c r="BS220">
        <f t="shared" si="277"/>
        <v>0</v>
      </c>
      <c r="BT220">
        <f t="shared" si="277"/>
        <v>0</v>
      </c>
      <c r="BU220">
        <f t="shared" si="277"/>
        <v>0</v>
      </c>
      <c r="BV220">
        <f t="shared" si="277"/>
        <v>0</v>
      </c>
      <c r="BW220">
        <f t="shared" si="277"/>
        <v>0</v>
      </c>
      <c r="BX220">
        <f t="shared" si="277"/>
        <v>0</v>
      </c>
      <c r="BY220">
        <f t="shared" si="277"/>
        <v>0</v>
      </c>
      <c r="BZ220">
        <f t="shared" si="277"/>
        <v>0</v>
      </c>
      <c r="CA220">
        <f t="shared" si="277"/>
        <v>0</v>
      </c>
      <c r="CB220">
        <f t="shared" si="277"/>
        <v>0</v>
      </c>
      <c r="CC220">
        <f t="shared" si="277"/>
        <v>0</v>
      </c>
      <c r="CD220">
        <f t="shared" si="277"/>
        <v>0</v>
      </c>
      <c r="CE220">
        <f t="shared" si="277"/>
        <v>0</v>
      </c>
      <c r="CF220">
        <f t="shared" si="277"/>
        <v>0</v>
      </c>
      <c r="CG220">
        <f t="shared" si="277"/>
        <v>0</v>
      </c>
      <c r="CH220">
        <f t="shared" si="277"/>
        <v>0</v>
      </c>
      <c r="CI220">
        <f t="shared" si="277"/>
        <v>0</v>
      </c>
      <c r="CJ220">
        <f t="shared" si="277"/>
        <v>0</v>
      </c>
      <c r="CK220">
        <f t="shared" si="277"/>
        <v>0</v>
      </c>
      <c r="CL220">
        <f t="shared" si="277"/>
        <v>0</v>
      </c>
      <c r="CM220">
        <f t="shared" si="277"/>
        <v>0</v>
      </c>
      <c r="CN220">
        <f t="shared" si="277"/>
        <v>0</v>
      </c>
      <c r="CO220">
        <f t="shared" si="277"/>
        <v>0</v>
      </c>
      <c r="CP220">
        <f t="shared" si="277"/>
        <v>0</v>
      </c>
      <c r="CQ220">
        <f t="shared" si="277"/>
        <v>0</v>
      </c>
      <c r="CR220">
        <f t="shared" si="277"/>
        <v>0</v>
      </c>
      <c r="CS220">
        <f t="shared" ref="CS220:DH220" si="278">CS71</f>
        <v>0</v>
      </c>
      <c r="CT220">
        <f t="shared" si="278"/>
        <v>0</v>
      </c>
      <c r="CU220">
        <f t="shared" si="278"/>
        <v>0</v>
      </c>
      <c r="CV220">
        <f t="shared" si="278"/>
        <v>0</v>
      </c>
      <c r="CW220">
        <f t="shared" si="278"/>
        <v>0</v>
      </c>
      <c r="CX220">
        <f t="shared" si="278"/>
        <v>0</v>
      </c>
      <c r="CY220">
        <f t="shared" si="278"/>
        <v>0</v>
      </c>
      <c r="CZ220">
        <f t="shared" si="278"/>
        <v>0</v>
      </c>
      <c r="DA220">
        <f t="shared" si="278"/>
        <v>0</v>
      </c>
      <c r="DB220">
        <f t="shared" si="278"/>
        <v>0</v>
      </c>
      <c r="DC220">
        <f t="shared" si="278"/>
        <v>0</v>
      </c>
      <c r="DD220">
        <f t="shared" si="278"/>
        <v>0</v>
      </c>
      <c r="DE220">
        <f t="shared" si="278"/>
        <v>0</v>
      </c>
      <c r="DF220">
        <f t="shared" si="278"/>
        <v>0</v>
      </c>
      <c r="DG220">
        <f t="shared" si="278"/>
        <v>0</v>
      </c>
      <c r="DH220">
        <f t="shared" si="278"/>
        <v>0</v>
      </c>
    </row>
    <row r="221" spans="1:112">
      <c r="A221">
        <f t="shared" ref="A221:AF221" si="279">A72</f>
        <v>593</v>
      </c>
      <c r="B221" t="str">
        <f t="shared" si="279"/>
        <v>Empresa Pública YACANA</v>
      </c>
      <c r="C221">
        <f t="shared" si="279"/>
        <v>0</v>
      </c>
      <c r="D221">
        <f t="shared" si="279"/>
        <v>0</v>
      </c>
      <c r="E221">
        <f t="shared" si="279"/>
        <v>0</v>
      </c>
      <c r="F221">
        <f t="shared" si="279"/>
        <v>445483.57</v>
      </c>
      <c r="G221">
        <f t="shared" si="279"/>
        <v>0</v>
      </c>
      <c r="H221">
        <f t="shared" si="279"/>
        <v>198142.46000000002</v>
      </c>
      <c r="I221">
        <f t="shared" si="279"/>
        <v>0</v>
      </c>
      <c r="J221">
        <f t="shared" si="279"/>
        <v>370.05</v>
      </c>
      <c r="K221">
        <f t="shared" si="279"/>
        <v>0</v>
      </c>
      <c r="L221">
        <f t="shared" si="279"/>
        <v>0</v>
      </c>
      <c r="M221">
        <f t="shared" si="279"/>
        <v>0</v>
      </c>
      <c r="N221">
        <f t="shared" si="279"/>
        <v>0</v>
      </c>
      <c r="O221">
        <f t="shared" si="279"/>
        <v>0</v>
      </c>
      <c r="P221">
        <f t="shared" si="279"/>
        <v>0</v>
      </c>
      <c r="Q221">
        <f t="shared" si="279"/>
        <v>0</v>
      </c>
      <c r="R221">
        <f t="shared" si="279"/>
        <v>0</v>
      </c>
      <c r="S221">
        <f t="shared" si="279"/>
        <v>0</v>
      </c>
      <c r="T221">
        <f t="shared" si="279"/>
        <v>0</v>
      </c>
      <c r="U221">
        <f t="shared" si="279"/>
        <v>0</v>
      </c>
      <c r="V221">
        <f t="shared" si="279"/>
        <v>0</v>
      </c>
      <c r="W221">
        <f t="shared" si="279"/>
        <v>0</v>
      </c>
      <c r="X221">
        <f t="shared" si="279"/>
        <v>0</v>
      </c>
      <c r="Y221">
        <f t="shared" si="279"/>
        <v>0</v>
      </c>
      <c r="Z221">
        <f t="shared" si="279"/>
        <v>0</v>
      </c>
      <c r="AA221">
        <f t="shared" si="279"/>
        <v>0</v>
      </c>
      <c r="AB221">
        <f t="shared" si="279"/>
        <v>0</v>
      </c>
      <c r="AC221">
        <f t="shared" si="279"/>
        <v>0</v>
      </c>
      <c r="AD221">
        <f t="shared" si="279"/>
        <v>0</v>
      </c>
      <c r="AE221">
        <f t="shared" si="279"/>
        <v>0</v>
      </c>
      <c r="AF221">
        <f t="shared" si="279"/>
        <v>0</v>
      </c>
      <c r="AG221">
        <f t="shared" ref="AG221:BL221" si="280">AG72</f>
        <v>0</v>
      </c>
      <c r="AH221">
        <f t="shared" si="280"/>
        <v>0</v>
      </c>
      <c r="AI221">
        <f t="shared" si="280"/>
        <v>0</v>
      </c>
      <c r="AJ221">
        <f t="shared" si="280"/>
        <v>0</v>
      </c>
      <c r="AK221">
        <f t="shared" si="280"/>
        <v>0</v>
      </c>
      <c r="AL221">
        <f t="shared" si="280"/>
        <v>0</v>
      </c>
      <c r="AM221">
        <f t="shared" si="280"/>
        <v>0</v>
      </c>
      <c r="AN221">
        <f t="shared" si="280"/>
        <v>0</v>
      </c>
      <c r="AO221">
        <f t="shared" si="280"/>
        <v>0</v>
      </c>
      <c r="AP221">
        <f t="shared" si="280"/>
        <v>0</v>
      </c>
      <c r="AQ221">
        <f t="shared" si="280"/>
        <v>0</v>
      </c>
      <c r="AR221">
        <f t="shared" si="280"/>
        <v>0</v>
      </c>
      <c r="AS221">
        <f t="shared" si="280"/>
        <v>0</v>
      </c>
      <c r="AT221">
        <f t="shared" si="280"/>
        <v>0</v>
      </c>
      <c r="AU221">
        <f t="shared" si="280"/>
        <v>0</v>
      </c>
      <c r="AV221">
        <f t="shared" si="280"/>
        <v>0</v>
      </c>
      <c r="AW221">
        <f t="shared" si="280"/>
        <v>0</v>
      </c>
      <c r="AX221">
        <f t="shared" si="280"/>
        <v>0</v>
      </c>
      <c r="AY221">
        <f t="shared" si="280"/>
        <v>0</v>
      </c>
      <c r="AZ221">
        <f t="shared" si="280"/>
        <v>0</v>
      </c>
      <c r="BA221">
        <f t="shared" si="280"/>
        <v>0</v>
      </c>
      <c r="BB221">
        <f t="shared" si="280"/>
        <v>0</v>
      </c>
      <c r="BC221">
        <f t="shared" si="280"/>
        <v>0</v>
      </c>
      <c r="BD221">
        <f t="shared" si="280"/>
        <v>0</v>
      </c>
      <c r="BE221">
        <f t="shared" si="280"/>
        <v>0</v>
      </c>
      <c r="BF221">
        <f t="shared" si="280"/>
        <v>0</v>
      </c>
      <c r="BG221">
        <f t="shared" si="280"/>
        <v>0</v>
      </c>
      <c r="BH221">
        <f t="shared" si="280"/>
        <v>0</v>
      </c>
      <c r="BI221">
        <f t="shared" si="280"/>
        <v>0</v>
      </c>
      <c r="BJ221">
        <f t="shared" si="280"/>
        <v>0</v>
      </c>
      <c r="BK221">
        <f t="shared" si="280"/>
        <v>0</v>
      </c>
      <c r="BL221">
        <f t="shared" si="280"/>
        <v>0</v>
      </c>
      <c r="BM221">
        <f t="shared" ref="BM221:CR221" si="281">BM72</f>
        <v>0</v>
      </c>
      <c r="BN221">
        <f t="shared" si="281"/>
        <v>0</v>
      </c>
      <c r="BO221">
        <f t="shared" si="281"/>
        <v>0</v>
      </c>
      <c r="BP221">
        <f t="shared" si="281"/>
        <v>0</v>
      </c>
      <c r="BQ221">
        <f t="shared" si="281"/>
        <v>0</v>
      </c>
      <c r="BR221">
        <f t="shared" si="281"/>
        <v>0</v>
      </c>
      <c r="BS221">
        <f t="shared" si="281"/>
        <v>0</v>
      </c>
      <c r="BT221">
        <f t="shared" si="281"/>
        <v>0</v>
      </c>
      <c r="BU221">
        <f t="shared" si="281"/>
        <v>0</v>
      </c>
      <c r="BV221">
        <f t="shared" si="281"/>
        <v>0</v>
      </c>
      <c r="BW221">
        <f t="shared" si="281"/>
        <v>0</v>
      </c>
      <c r="BX221">
        <f t="shared" si="281"/>
        <v>0</v>
      </c>
      <c r="BY221">
        <f t="shared" si="281"/>
        <v>0</v>
      </c>
      <c r="BZ221">
        <f t="shared" si="281"/>
        <v>0</v>
      </c>
      <c r="CA221">
        <f t="shared" si="281"/>
        <v>0</v>
      </c>
      <c r="CB221">
        <f t="shared" si="281"/>
        <v>0</v>
      </c>
      <c r="CC221">
        <f t="shared" si="281"/>
        <v>0</v>
      </c>
      <c r="CD221">
        <f t="shared" si="281"/>
        <v>0</v>
      </c>
      <c r="CE221">
        <f t="shared" si="281"/>
        <v>0</v>
      </c>
      <c r="CF221">
        <f t="shared" si="281"/>
        <v>0</v>
      </c>
      <c r="CG221">
        <f t="shared" si="281"/>
        <v>0</v>
      </c>
      <c r="CH221">
        <f t="shared" si="281"/>
        <v>0</v>
      </c>
      <c r="CI221">
        <f t="shared" si="281"/>
        <v>0</v>
      </c>
      <c r="CJ221">
        <f t="shared" si="281"/>
        <v>0</v>
      </c>
      <c r="CK221">
        <f t="shared" si="281"/>
        <v>0</v>
      </c>
      <c r="CL221">
        <f t="shared" si="281"/>
        <v>0</v>
      </c>
      <c r="CM221">
        <f t="shared" si="281"/>
        <v>0</v>
      </c>
      <c r="CN221">
        <f t="shared" si="281"/>
        <v>0</v>
      </c>
      <c r="CO221">
        <f t="shared" si="281"/>
        <v>0</v>
      </c>
      <c r="CP221">
        <f t="shared" si="281"/>
        <v>0</v>
      </c>
      <c r="CQ221">
        <f t="shared" si="281"/>
        <v>0</v>
      </c>
      <c r="CR221">
        <f t="shared" si="281"/>
        <v>0</v>
      </c>
      <c r="CS221">
        <f t="shared" ref="CS221:DH221" si="282">CS72</f>
        <v>0</v>
      </c>
      <c r="CT221">
        <f t="shared" si="282"/>
        <v>0</v>
      </c>
      <c r="CU221">
        <f t="shared" si="282"/>
        <v>0</v>
      </c>
      <c r="CV221">
        <f t="shared" si="282"/>
        <v>0</v>
      </c>
      <c r="CW221">
        <f t="shared" si="282"/>
        <v>0</v>
      </c>
      <c r="CX221">
        <f t="shared" si="282"/>
        <v>0</v>
      </c>
      <c r="CY221">
        <f t="shared" si="282"/>
        <v>0</v>
      </c>
      <c r="CZ221">
        <f t="shared" si="282"/>
        <v>0</v>
      </c>
      <c r="DA221">
        <f t="shared" si="282"/>
        <v>0</v>
      </c>
      <c r="DB221">
        <f t="shared" si="282"/>
        <v>0</v>
      </c>
      <c r="DC221">
        <f t="shared" si="282"/>
        <v>0</v>
      </c>
      <c r="DD221">
        <f t="shared" si="282"/>
        <v>0</v>
      </c>
      <c r="DE221">
        <f t="shared" si="282"/>
        <v>0</v>
      </c>
      <c r="DF221">
        <f t="shared" si="282"/>
        <v>0</v>
      </c>
      <c r="DG221">
        <f t="shared" si="282"/>
        <v>0</v>
      </c>
      <c r="DH221">
        <f t="shared" si="282"/>
        <v>0</v>
      </c>
    </row>
    <row r="222" spans="1:112">
      <c r="A222">
        <f t="shared" ref="A222:AF222" si="283">A73</f>
        <v>594</v>
      </c>
      <c r="B222" t="str">
        <f t="shared" si="283"/>
        <v>Administración de Servicios Portuarios - Bolivia</v>
      </c>
      <c r="C222">
        <f t="shared" si="283"/>
        <v>0</v>
      </c>
      <c r="D222">
        <f t="shared" si="283"/>
        <v>340.07</v>
      </c>
      <c r="E222">
        <f t="shared" si="283"/>
        <v>0</v>
      </c>
      <c r="F222">
        <f t="shared" si="283"/>
        <v>0</v>
      </c>
      <c r="G222">
        <f t="shared" si="283"/>
        <v>0</v>
      </c>
      <c r="H222">
        <f t="shared" si="283"/>
        <v>1650</v>
      </c>
      <c r="I222">
        <f t="shared" si="283"/>
        <v>0</v>
      </c>
      <c r="J222">
        <f t="shared" si="283"/>
        <v>0</v>
      </c>
      <c r="K222">
        <f t="shared" si="283"/>
        <v>0</v>
      </c>
      <c r="L222">
        <f t="shared" si="283"/>
        <v>0</v>
      </c>
      <c r="M222">
        <f t="shared" si="283"/>
        <v>0</v>
      </c>
      <c r="N222">
        <f t="shared" si="283"/>
        <v>0</v>
      </c>
      <c r="O222">
        <f t="shared" si="283"/>
        <v>0</v>
      </c>
      <c r="P222">
        <f t="shared" si="283"/>
        <v>0</v>
      </c>
      <c r="Q222">
        <f t="shared" si="283"/>
        <v>0</v>
      </c>
      <c r="R222">
        <f t="shared" si="283"/>
        <v>0</v>
      </c>
      <c r="S222">
        <f t="shared" si="283"/>
        <v>0</v>
      </c>
      <c r="T222">
        <f t="shared" si="283"/>
        <v>0</v>
      </c>
      <c r="U222">
        <f t="shared" si="283"/>
        <v>0</v>
      </c>
      <c r="V222">
        <f t="shared" si="283"/>
        <v>0</v>
      </c>
      <c r="W222">
        <f t="shared" si="283"/>
        <v>0</v>
      </c>
      <c r="X222">
        <f t="shared" si="283"/>
        <v>0</v>
      </c>
      <c r="Y222">
        <f t="shared" si="283"/>
        <v>0</v>
      </c>
      <c r="Z222">
        <f t="shared" si="283"/>
        <v>0</v>
      </c>
      <c r="AA222">
        <f t="shared" si="283"/>
        <v>0</v>
      </c>
      <c r="AB222">
        <f t="shared" si="283"/>
        <v>0</v>
      </c>
      <c r="AC222">
        <f t="shared" si="283"/>
        <v>0</v>
      </c>
      <c r="AD222">
        <f t="shared" si="283"/>
        <v>0</v>
      </c>
      <c r="AE222">
        <f t="shared" si="283"/>
        <v>0</v>
      </c>
      <c r="AF222">
        <f t="shared" si="283"/>
        <v>0</v>
      </c>
      <c r="AG222">
        <f t="shared" ref="AG222:BL222" si="284">AG73</f>
        <v>0</v>
      </c>
      <c r="AH222">
        <f t="shared" si="284"/>
        <v>0</v>
      </c>
      <c r="AI222">
        <f t="shared" si="284"/>
        <v>0</v>
      </c>
      <c r="AJ222">
        <f t="shared" si="284"/>
        <v>0</v>
      </c>
      <c r="AK222">
        <f t="shared" si="284"/>
        <v>0</v>
      </c>
      <c r="AL222">
        <f t="shared" si="284"/>
        <v>0</v>
      </c>
      <c r="AM222">
        <f t="shared" si="284"/>
        <v>0</v>
      </c>
      <c r="AN222">
        <f t="shared" si="284"/>
        <v>0</v>
      </c>
      <c r="AO222">
        <f t="shared" si="284"/>
        <v>0</v>
      </c>
      <c r="AP222">
        <f t="shared" si="284"/>
        <v>0</v>
      </c>
      <c r="AQ222">
        <f t="shared" si="284"/>
        <v>0</v>
      </c>
      <c r="AR222">
        <f t="shared" si="284"/>
        <v>0</v>
      </c>
      <c r="AS222">
        <f t="shared" si="284"/>
        <v>0</v>
      </c>
      <c r="AT222">
        <f t="shared" si="284"/>
        <v>0</v>
      </c>
      <c r="AU222">
        <f t="shared" si="284"/>
        <v>0</v>
      </c>
      <c r="AV222">
        <f t="shared" si="284"/>
        <v>0</v>
      </c>
      <c r="AW222">
        <f t="shared" si="284"/>
        <v>0</v>
      </c>
      <c r="AX222">
        <f t="shared" si="284"/>
        <v>0</v>
      </c>
      <c r="AY222">
        <f t="shared" si="284"/>
        <v>0</v>
      </c>
      <c r="AZ222">
        <f t="shared" si="284"/>
        <v>0</v>
      </c>
      <c r="BA222">
        <f t="shared" si="284"/>
        <v>0</v>
      </c>
      <c r="BB222">
        <f t="shared" si="284"/>
        <v>0</v>
      </c>
      <c r="BC222">
        <f t="shared" si="284"/>
        <v>0</v>
      </c>
      <c r="BD222">
        <f t="shared" si="284"/>
        <v>0</v>
      </c>
      <c r="BE222">
        <f t="shared" si="284"/>
        <v>0</v>
      </c>
      <c r="BF222">
        <f t="shared" si="284"/>
        <v>0</v>
      </c>
      <c r="BG222">
        <f t="shared" si="284"/>
        <v>0</v>
      </c>
      <c r="BH222">
        <f t="shared" si="284"/>
        <v>0</v>
      </c>
      <c r="BI222">
        <f t="shared" si="284"/>
        <v>0</v>
      </c>
      <c r="BJ222">
        <f t="shared" si="284"/>
        <v>0</v>
      </c>
      <c r="BK222">
        <f t="shared" si="284"/>
        <v>0</v>
      </c>
      <c r="BL222">
        <f t="shared" si="284"/>
        <v>0</v>
      </c>
      <c r="BM222">
        <f t="shared" ref="BM222:CR222" si="285">BM73</f>
        <v>0</v>
      </c>
      <c r="BN222">
        <f t="shared" si="285"/>
        <v>0</v>
      </c>
      <c r="BO222">
        <f t="shared" si="285"/>
        <v>0</v>
      </c>
      <c r="BP222">
        <f t="shared" si="285"/>
        <v>0</v>
      </c>
      <c r="BQ222">
        <f t="shared" si="285"/>
        <v>0</v>
      </c>
      <c r="BR222">
        <f t="shared" si="285"/>
        <v>0</v>
      </c>
      <c r="BS222">
        <f t="shared" si="285"/>
        <v>0</v>
      </c>
      <c r="BT222">
        <f t="shared" si="285"/>
        <v>0</v>
      </c>
      <c r="BU222">
        <f t="shared" si="285"/>
        <v>0</v>
      </c>
      <c r="BV222">
        <f t="shared" si="285"/>
        <v>0</v>
      </c>
      <c r="BW222">
        <f t="shared" si="285"/>
        <v>0</v>
      </c>
      <c r="BX222">
        <f t="shared" si="285"/>
        <v>0</v>
      </c>
      <c r="BY222">
        <f t="shared" si="285"/>
        <v>0</v>
      </c>
      <c r="BZ222">
        <f t="shared" si="285"/>
        <v>0</v>
      </c>
      <c r="CA222">
        <f t="shared" si="285"/>
        <v>0</v>
      </c>
      <c r="CB222">
        <f t="shared" si="285"/>
        <v>0</v>
      </c>
      <c r="CC222">
        <f t="shared" si="285"/>
        <v>0</v>
      </c>
      <c r="CD222">
        <f t="shared" si="285"/>
        <v>0</v>
      </c>
      <c r="CE222">
        <f t="shared" si="285"/>
        <v>0</v>
      </c>
      <c r="CF222">
        <f t="shared" si="285"/>
        <v>0</v>
      </c>
      <c r="CG222">
        <f t="shared" si="285"/>
        <v>0</v>
      </c>
      <c r="CH222">
        <f t="shared" si="285"/>
        <v>0</v>
      </c>
      <c r="CI222">
        <f t="shared" si="285"/>
        <v>0</v>
      </c>
      <c r="CJ222">
        <f t="shared" si="285"/>
        <v>0</v>
      </c>
      <c r="CK222">
        <f t="shared" si="285"/>
        <v>0</v>
      </c>
      <c r="CL222">
        <f t="shared" si="285"/>
        <v>0</v>
      </c>
      <c r="CM222">
        <f t="shared" si="285"/>
        <v>0</v>
      </c>
      <c r="CN222">
        <f t="shared" si="285"/>
        <v>0</v>
      </c>
      <c r="CO222">
        <f t="shared" si="285"/>
        <v>0</v>
      </c>
      <c r="CP222">
        <f t="shared" si="285"/>
        <v>0</v>
      </c>
      <c r="CQ222">
        <f t="shared" si="285"/>
        <v>0</v>
      </c>
      <c r="CR222">
        <f t="shared" si="285"/>
        <v>0</v>
      </c>
      <c r="CS222">
        <f t="shared" ref="CS222:DH222" si="286">CS73</f>
        <v>0</v>
      </c>
      <c r="CT222">
        <f t="shared" si="286"/>
        <v>0</v>
      </c>
      <c r="CU222">
        <f t="shared" si="286"/>
        <v>0</v>
      </c>
      <c r="CV222">
        <f t="shared" si="286"/>
        <v>0</v>
      </c>
      <c r="CW222">
        <f t="shared" si="286"/>
        <v>0</v>
      </c>
      <c r="CX222">
        <f t="shared" si="286"/>
        <v>0</v>
      </c>
      <c r="CY222">
        <f t="shared" si="286"/>
        <v>0</v>
      </c>
      <c r="CZ222">
        <f t="shared" si="286"/>
        <v>0</v>
      </c>
      <c r="DA222">
        <f t="shared" si="286"/>
        <v>0</v>
      </c>
      <c r="DB222">
        <f t="shared" si="286"/>
        <v>0</v>
      </c>
      <c r="DC222">
        <f t="shared" si="286"/>
        <v>0</v>
      </c>
      <c r="DD222">
        <f t="shared" si="286"/>
        <v>0</v>
      </c>
      <c r="DE222">
        <f t="shared" si="286"/>
        <v>0</v>
      </c>
      <c r="DF222">
        <f t="shared" si="286"/>
        <v>0</v>
      </c>
      <c r="DG222">
        <f t="shared" si="286"/>
        <v>0</v>
      </c>
      <c r="DH222">
        <f t="shared" si="286"/>
        <v>0</v>
      </c>
    </row>
    <row r="223" spans="1:112">
      <c r="A223">
        <f t="shared" ref="A223:AF223" si="287">A74</f>
        <v>599</v>
      </c>
      <c r="B223" t="str">
        <f t="shared" si="287"/>
        <v>Empresa Boliviana de Alimentos y Derivados</v>
      </c>
      <c r="C223">
        <f t="shared" si="287"/>
        <v>0</v>
      </c>
      <c r="D223">
        <f t="shared" si="287"/>
        <v>0</v>
      </c>
      <c r="E223">
        <f t="shared" si="287"/>
        <v>0</v>
      </c>
      <c r="F223">
        <f t="shared" si="287"/>
        <v>334</v>
      </c>
      <c r="G223">
        <f t="shared" si="287"/>
        <v>19743988.030000001</v>
      </c>
      <c r="H223">
        <f t="shared" si="287"/>
        <v>86946.240000000005</v>
      </c>
      <c r="I223">
        <f t="shared" si="287"/>
        <v>0</v>
      </c>
      <c r="J223">
        <f t="shared" si="287"/>
        <v>19475.740000000002</v>
      </c>
      <c r="K223">
        <f t="shared" si="287"/>
        <v>143.18</v>
      </c>
      <c r="L223">
        <f t="shared" si="287"/>
        <v>5036</v>
      </c>
      <c r="M223">
        <f t="shared" si="287"/>
        <v>0</v>
      </c>
      <c r="N223">
        <f t="shared" si="287"/>
        <v>0</v>
      </c>
      <c r="O223">
        <f t="shared" si="287"/>
        <v>0</v>
      </c>
      <c r="P223">
        <f t="shared" si="287"/>
        <v>0</v>
      </c>
      <c r="Q223">
        <f t="shared" si="287"/>
        <v>0</v>
      </c>
      <c r="R223">
        <f t="shared" si="287"/>
        <v>0</v>
      </c>
      <c r="S223">
        <f t="shared" si="287"/>
        <v>0</v>
      </c>
      <c r="T223">
        <f t="shared" si="287"/>
        <v>0</v>
      </c>
      <c r="U223">
        <f t="shared" si="287"/>
        <v>0</v>
      </c>
      <c r="V223">
        <f t="shared" si="287"/>
        <v>0</v>
      </c>
      <c r="W223">
        <f t="shared" si="287"/>
        <v>0</v>
      </c>
      <c r="X223">
        <f t="shared" si="287"/>
        <v>0</v>
      </c>
      <c r="Y223">
        <f t="shared" si="287"/>
        <v>0</v>
      </c>
      <c r="Z223">
        <f t="shared" si="287"/>
        <v>0</v>
      </c>
      <c r="AA223">
        <f t="shared" si="287"/>
        <v>0</v>
      </c>
      <c r="AB223">
        <f t="shared" si="287"/>
        <v>0</v>
      </c>
      <c r="AC223">
        <f t="shared" si="287"/>
        <v>0</v>
      </c>
      <c r="AD223">
        <f t="shared" si="287"/>
        <v>0</v>
      </c>
      <c r="AE223">
        <f t="shared" si="287"/>
        <v>0</v>
      </c>
      <c r="AF223">
        <f t="shared" si="287"/>
        <v>0</v>
      </c>
      <c r="AG223">
        <f t="shared" ref="AG223:BL223" si="288">AG74</f>
        <v>0</v>
      </c>
      <c r="AH223">
        <f t="shared" si="288"/>
        <v>0</v>
      </c>
      <c r="AI223">
        <f t="shared" si="288"/>
        <v>0</v>
      </c>
      <c r="AJ223">
        <f t="shared" si="288"/>
        <v>0</v>
      </c>
      <c r="AK223">
        <f t="shared" si="288"/>
        <v>0</v>
      </c>
      <c r="AL223">
        <f t="shared" si="288"/>
        <v>0</v>
      </c>
      <c r="AM223">
        <f t="shared" si="288"/>
        <v>0</v>
      </c>
      <c r="AN223">
        <f t="shared" si="288"/>
        <v>0</v>
      </c>
      <c r="AO223">
        <f t="shared" si="288"/>
        <v>0</v>
      </c>
      <c r="AP223">
        <f t="shared" si="288"/>
        <v>0</v>
      </c>
      <c r="AQ223">
        <f t="shared" si="288"/>
        <v>0</v>
      </c>
      <c r="AR223">
        <f t="shared" si="288"/>
        <v>0</v>
      </c>
      <c r="AS223">
        <f t="shared" si="288"/>
        <v>0</v>
      </c>
      <c r="AT223">
        <f t="shared" si="288"/>
        <v>0</v>
      </c>
      <c r="AU223">
        <f t="shared" si="288"/>
        <v>0</v>
      </c>
      <c r="AV223">
        <f t="shared" si="288"/>
        <v>0</v>
      </c>
      <c r="AW223">
        <f t="shared" si="288"/>
        <v>0</v>
      </c>
      <c r="AX223">
        <f t="shared" si="288"/>
        <v>0</v>
      </c>
      <c r="AY223">
        <f t="shared" si="288"/>
        <v>0</v>
      </c>
      <c r="AZ223">
        <f t="shared" si="288"/>
        <v>0</v>
      </c>
      <c r="BA223">
        <f t="shared" si="288"/>
        <v>0</v>
      </c>
      <c r="BB223">
        <f t="shared" si="288"/>
        <v>0</v>
      </c>
      <c r="BC223">
        <f t="shared" si="288"/>
        <v>0</v>
      </c>
      <c r="BD223">
        <f t="shared" si="288"/>
        <v>0</v>
      </c>
      <c r="BE223">
        <f t="shared" si="288"/>
        <v>0</v>
      </c>
      <c r="BF223">
        <f t="shared" si="288"/>
        <v>0</v>
      </c>
      <c r="BG223">
        <f t="shared" si="288"/>
        <v>0</v>
      </c>
      <c r="BH223">
        <f t="shared" si="288"/>
        <v>0</v>
      </c>
      <c r="BI223">
        <f t="shared" si="288"/>
        <v>0</v>
      </c>
      <c r="BJ223">
        <f t="shared" si="288"/>
        <v>0</v>
      </c>
      <c r="BK223">
        <f t="shared" si="288"/>
        <v>0</v>
      </c>
      <c r="BL223">
        <f t="shared" si="288"/>
        <v>0</v>
      </c>
      <c r="BM223">
        <f t="shared" ref="BM223:CR223" si="289">BM74</f>
        <v>0</v>
      </c>
      <c r="BN223">
        <f t="shared" si="289"/>
        <v>0</v>
      </c>
      <c r="BO223">
        <f t="shared" si="289"/>
        <v>0</v>
      </c>
      <c r="BP223">
        <f t="shared" si="289"/>
        <v>0</v>
      </c>
      <c r="BQ223">
        <f t="shared" si="289"/>
        <v>0</v>
      </c>
      <c r="BR223">
        <f t="shared" si="289"/>
        <v>0</v>
      </c>
      <c r="BS223">
        <f t="shared" si="289"/>
        <v>0</v>
      </c>
      <c r="BT223">
        <f t="shared" si="289"/>
        <v>0</v>
      </c>
      <c r="BU223">
        <f t="shared" si="289"/>
        <v>0</v>
      </c>
      <c r="BV223">
        <f t="shared" si="289"/>
        <v>0</v>
      </c>
      <c r="BW223">
        <f t="shared" si="289"/>
        <v>0</v>
      </c>
      <c r="BX223">
        <f t="shared" si="289"/>
        <v>0</v>
      </c>
      <c r="BY223">
        <f t="shared" si="289"/>
        <v>0</v>
      </c>
      <c r="BZ223">
        <f t="shared" si="289"/>
        <v>0</v>
      </c>
      <c r="CA223">
        <f t="shared" si="289"/>
        <v>0</v>
      </c>
      <c r="CB223">
        <f t="shared" si="289"/>
        <v>0</v>
      </c>
      <c r="CC223">
        <f t="shared" si="289"/>
        <v>0</v>
      </c>
      <c r="CD223">
        <f t="shared" si="289"/>
        <v>0</v>
      </c>
      <c r="CE223">
        <f t="shared" si="289"/>
        <v>0</v>
      </c>
      <c r="CF223">
        <f t="shared" si="289"/>
        <v>0</v>
      </c>
      <c r="CG223">
        <f t="shared" si="289"/>
        <v>0</v>
      </c>
      <c r="CH223">
        <f t="shared" si="289"/>
        <v>0</v>
      </c>
      <c r="CI223">
        <f t="shared" si="289"/>
        <v>0</v>
      </c>
      <c r="CJ223">
        <f t="shared" si="289"/>
        <v>0</v>
      </c>
      <c r="CK223">
        <f t="shared" si="289"/>
        <v>0</v>
      </c>
      <c r="CL223">
        <f t="shared" si="289"/>
        <v>0</v>
      </c>
      <c r="CM223">
        <f t="shared" si="289"/>
        <v>0</v>
      </c>
      <c r="CN223">
        <f t="shared" si="289"/>
        <v>0</v>
      </c>
      <c r="CO223">
        <f t="shared" si="289"/>
        <v>0</v>
      </c>
      <c r="CP223">
        <f t="shared" si="289"/>
        <v>0</v>
      </c>
      <c r="CQ223">
        <f t="shared" si="289"/>
        <v>0</v>
      </c>
      <c r="CR223">
        <f t="shared" si="289"/>
        <v>0</v>
      </c>
      <c r="CS223">
        <f t="shared" ref="CS223:DH223" si="290">CS74</f>
        <v>0</v>
      </c>
      <c r="CT223">
        <f t="shared" si="290"/>
        <v>0</v>
      </c>
      <c r="CU223">
        <f t="shared" si="290"/>
        <v>0</v>
      </c>
      <c r="CV223">
        <f t="shared" si="290"/>
        <v>0</v>
      </c>
      <c r="CW223">
        <f t="shared" si="290"/>
        <v>0</v>
      </c>
      <c r="CX223">
        <f t="shared" si="290"/>
        <v>0</v>
      </c>
      <c r="CY223">
        <f t="shared" si="290"/>
        <v>0</v>
      </c>
      <c r="CZ223">
        <f t="shared" si="290"/>
        <v>0</v>
      </c>
      <c r="DA223">
        <f t="shared" si="290"/>
        <v>0</v>
      </c>
      <c r="DB223">
        <f t="shared" si="290"/>
        <v>0</v>
      </c>
      <c r="DC223">
        <f t="shared" si="290"/>
        <v>0</v>
      </c>
      <c r="DD223">
        <f t="shared" si="290"/>
        <v>0</v>
      </c>
      <c r="DE223">
        <f t="shared" si="290"/>
        <v>0</v>
      </c>
      <c r="DF223">
        <f t="shared" si="290"/>
        <v>0</v>
      </c>
      <c r="DG223">
        <f t="shared" si="290"/>
        <v>0</v>
      </c>
      <c r="DH223">
        <f t="shared" si="290"/>
        <v>0</v>
      </c>
    </row>
    <row r="224" spans="1:112">
      <c r="A224">
        <f t="shared" ref="A224:AF224" si="291">A75</f>
        <v>650</v>
      </c>
      <c r="B224" t="str">
        <f t="shared" si="291"/>
        <v>Asamblea Legislativa Plurinacional</v>
      </c>
      <c r="C224">
        <f t="shared" si="291"/>
        <v>0</v>
      </c>
      <c r="D224">
        <f t="shared" si="291"/>
        <v>0</v>
      </c>
      <c r="E224">
        <f t="shared" si="291"/>
        <v>0</v>
      </c>
      <c r="F224">
        <f t="shared" si="291"/>
        <v>0</v>
      </c>
      <c r="G224">
        <f t="shared" si="291"/>
        <v>0</v>
      </c>
      <c r="H224">
        <f t="shared" si="291"/>
        <v>18646.010000000002</v>
      </c>
      <c r="I224">
        <f t="shared" si="291"/>
        <v>0</v>
      </c>
      <c r="J224">
        <f t="shared" si="291"/>
        <v>0</v>
      </c>
      <c r="K224">
        <f t="shared" si="291"/>
        <v>0</v>
      </c>
      <c r="L224">
        <f t="shared" si="291"/>
        <v>5021.0600000000004</v>
      </c>
      <c r="M224">
        <f t="shared" si="291"/>
        <v>0</v>
      </c>
      <c r="N224">
        <f t="shared" si="291"/>
        <v>0</v>
      </c>
      <c r="O224">
        <f t="shared" si="291"/>
        <v>0</v>
      </c>
      <c r="P224">
        <f t="shared" si="291"/>
        <v>0</v>
      </c>
      <c r="Q224">
        <f t="shared" si="291"/>
        <v>0</v>
      </c>
      <c r="R224">
        <f t="shared" si="291"/>
        <v>0</v>
      </c>
      <c r="S224">
        <f t="shared" si="291"/>
        <v>0</v>
      </c>
      <c r="T224">
        <f t="shared" si="291"/>
        <v>0</v>
      </c>
      <c r="U224">
        <f t="shared" si="291"/>
        <v>0</v>
      </c>
      <c r="V224">
        <f t="shared" si="291"/>
        <v>0</v>
      </c>
      <c r="W224">
        <f t="shared" si="291"/>
        <v>0</v>
      </c>
      <c r="X224">
        <f t="shared" si="291"/>
        <v>0</v>
      </c>
      <c r="Y224">
        <f t="shared" si="291"/>
        <v>0</v>
      </c>
      <c r="Z224">
        <f t="shared" si="291"/>
        <v>0</v>
      </c>
      <c r="AA224">
        <f t="shared" si="291"/>
        <v>0</v>
      </c>
      <c r="AB224">
        <f t="shared" si="291"/>
        <v>0</v>
      </c>
      <c r="AC224">
        <f t="shared" si="291"/>
        <v>0</v>
      </c>
      <c r="AD224">
        <f t="shared" si="291"/>
        <v>0</v>
      </c>
      <c r="AE224">
        <f t="shared" si="291"/>
        <v>0</v>
      </c>
      <c r="AF224">
        <f t="shared" si="291"/>
        <v>0</v>
      </c>
      <c r="AG224">
        <f t="shared" ref="AG224:BL224" si="292">AG75</f>
        <v>0</v>
      </c>
      <c r="AH224">
        <f t="shared" si="292"/>
        <v>0</v>
      </c>
      <c r="AI224">
        <f t="shared" si="292"/>
        <v>0</v>
      </c>
      <c r="AJ224">
        <f t="shared" si="292"/>
        <v>0</v>
      </c>
      <c r="AK224">
        <f t="shared" si="292"/>
        <v>0</v>
      </c>
      <c r="AL224">
        <f t="shared" si="292"/>
        <v>0</v>
      </c>
      <c r="AM224">
        <f t="shared" si="292"/>
        <v>0</v>
      </c>
      <c r="AN224">
        <f t="shared" si="292"/>
        <v>0</v>
      </c>
      <c r="AO224">
        <f t="shared" si="292"/>
        <v>0</v>
      </c>
      <c r="AP224">
        <f t="shared" si="292"/>
        <v>0</v>
      </c>
      <c r="AQ224">
        <f t="shared" si="292"/>
        <v>0</v>
      </c>
      <c r="AR224">
        <f t="shared" si="292"/>
        <v>0</v>
      </c>
      <c r="AS224">
        <f t="shared" si="292"/>
        <v>0</v>
      </c>
      <c r="AT224">
        <f t="shared" si="292"/>
        <v>0</v>
      </c>
      <c r="AU224">
        <f t="shared" si="292"/>
        <v>0</v>
      </c>
      <c r="AV224">
        <f t="shared" si="292"/>
        <v>0</v>
      </c>
      <c r="AW224">
        <f t="shared" si="292"/>
        <v>0</v>
      </c>
      <c r="AX224">
        <f t="shared" si="292"/>
        <v>0</v>
      </c>
      <c r="AY224">
        <f t="shared" si="292"/>
        <v>0</v>
      </c>
      <c r="AZ224">
        <f t="shared" si="292"/>
        <v>0</v>
      </c>
      <c r="BA224">
        <f t="shared" si="292"/>
        <v>0</v>
      </c>
      <c r="BB224">
        <f t="shared" si="292"/>
        <v>0</v>
      </c>
      <c r="BC224">
        <f t="shared" si="292"/>
        <v>0</v>
      </c>
      <c r="BD224">
        <f t="shared" si="292"/>
        <v>0</v>
      </c>
      <c r="BE224">
        <f t="shared" si="292"/>
        <v>0</v>
      </c>
      <c r="BF224">
        <f t="shared" si="292"/>
        <v>0</v>
      </c>
      <c r="BG224">
        <f t="shared" si="292"/>
        <v>0</v>
      </c>
      <c r="BH224">
        <f t="shared" si="292"/>
        <v>0</v>
      </c>
      <c r="BI224">
        <f t="shared" si="292"/>
        <v>0</v>
      </c>
      <c r="BJ224">
        <f t="shared" si="292"/>
        <v>0</v>
      </c>
      <c r="BK224">
        <f t="shared" si="292"/>
        <v>0</v>
      </c>
      <c r="BL224">
        <f t="shared" si="292"/>
        <v>0</v>
      </c>
      <c r="BM224">
        <f t="shared" ref="BM224:CR224" si="293">BM75</f>
        <v>0</v>
      </c>
      <c r="BN224">
        <f t="shared" si="293"/>
        <v>0</v>
      </c>
      <c r="BO224">
        <f t="shared" si="293"/>
        <v>0</v>
      </c>
      <c r="BP224">
        <f t="shared" si="293"/>
        <v>0</v>
      </c>
      <c r="BQ224">
        <f t="shared" si="293"/>
        <v>0</v>
      </c>
      <c r="BR224">
        <f t="shared" si="293"/>
        <v>0</v>
      </c>
      <c r="BS224">
        <f t="shared" si="293"/>
        <v>0</v>
      </c>
      <c r="BT224">
        <f t="shared" si="293"/>
        <v>0</v>
      </c>
      <c r="BU224">
        <f t="shared" si="293"/>
        <v>0</v>
      </c>
      <c r="BV224">
        <f t="shared" si="293"/>
        <v>0</v>
      </c>
      <c r="BW224">
        <f t="shared" si="293"/>
        <v>0</v>
      </c>
      <c r="BX224">
        <f t="shared" si="293"/>
        <v>0</v>
      </c>
      <c r="BY224">
        <f t="shared" si="293"/>
        <v>0</v>
      </c>
      <c r="BZ224">
        <f t="shared" si="293"/>
        <v>0</v>
      </c>
      <c r="CA224">
        <f t="shared" si="293"/>
        <v>0</v>
      </c>
      <c r="CB224">
        <f t="shared" si="293"/>
        <v>0</v>
      </c>
      <c r="CC224">
        <f t="shared" si="293"/>
        <v>0</v>
      </c>
      <c r="CD224">
        <f t="shared" si="293"/>
        <v>0</v>
      </c>
      <c r="CE224">
        <f t="shared" si="293"/>
        <v>0</v>
      </c>
      <c r="CF224">
        <f t="shared" si="293"/>
        <v>0</v>
      </c>
      <c r="CG224">
        <f t="shared" si="293"/>
        <v>0</v>
      </c>
      <c r="CH224">
        <f t="shared" si="293"/>
        <v>0</v>
      </c>
      <c r="CI224">
        <f t="shared" si="293"/>
        <v>0</v>
      </c>
      <c r="CJ224">
        <f t="shared" si="293"/>
        <v>0</v>
      </c>
      <c r="CK224">
        <f t="shared" si="293"/>
        <v>0</v>
      </c>
      <c r="CL224">
        <f t="shared" si="293"/>
        <v>0</v>
      </c>
      <c r="CM224">
        <f t="shared" si="293"/>
        <v>0</v>
      </c>
      <c r="CN224">
        <f t="shared" si="293"/>
        <v>0</v>
      </c>
      <c r="CO224">
        <f t="shared" si="293"/>
        <v>0</v>
      </c>
      <c r="CP224">
        <f t="shared" si="293"/>
        <v>0</v>
      </c>
      <c r="CQ224">
        <f t="shared" si="293"/>
        <v>0</v>
      </c>
      <c r="CR224">
        <f t="shared" si="293"/>
        <v>0</v>
      </c>
      <c r="CS224">
        <f t="shared" ref="CS224:DH224" si="294">CS75</f>
        <v>0</v>
      </c>
      <c r="CT224">
        <f t="shared" si="294"/>
        <v>0</v>
      </c>
      <c r="CU224">
        <f t="shared" si="294"/>
        <v>0</v>
      </c>
      <c r="CV224">
        <f t="shared" si="294"/>
        <v>0</v>
      </c>
      <c r="CW224">
        <f t="shared" si="294"/>
        <v>0</v>
      </c>
      <c r="CX224">
        <f t="shared" si="294"/>
        <v>0</v>
      </c>
      <c r="CY224">
        <f t="shared" si="294"/>
        <v>0</v>
      </c>
      <c r="CZ224">
        <f t="shared" si="294"/>
        <v>0</v>
      </c>
      <c r="DA224">
        <f t="shared" si="294"/>
        <v>0</v>
      </c>
      <c r="DB224">
        <f t="shared" si="294"/>
        <v>0</v>
      </c>
      <c r="DC224">
        <f t="shared" si="294"/>
        <v>0</v>
      </c>
      <c r="DD224">
        <f t="shared" si="294"/>
        <v>0</v>
      </c>
      <c r="DE224">
        <f t="shared" si="294"/>
        <v>0</v>
      </c>
      <c r="DF224">
        <f t="shared" si="294"/>
        <v>0</v>
      </c>
      <c r="DG224">
        <f t="shared" si="294"/>
        <v>0</v>
      </c>
      <c r="DH224">
        <f t="shared" si="294"/>
        <v>0</v>
      </c>
    </row>
    <row r="225" spans="1:112">
      <c r="A225">
        <f t="shared" ref="A225:AF225" si="295">A76</f>
        <v>660</v>
      </c>
      <c r="B225" t="str">
        <f t="shared" si="295"/>
        <v>Órgano Judicial</v>
      </c>
      <c r="C225">
        <f t="shared" si="295"/>
        <v>12167.31</v>
      </c>
      <c r="D225">
        <f t="shared" si="295"/>
        <v>0</v>
      </c>
      <c r="E225">
        <f t="shared" si="295"/>
        <v>2467.61</v>
      </c>
      <c r="F225">
        <f t="shared" si="295"/>
        <v>0</v>
      </c>
      <c r="G225">
        <f t="shared" si="295"/>
        <v>0</v>
      </c>
      <c r="H225">
        <f t="shared" si="295"/>
        <v>2716.2</v>
      </c>
      <c r="I225">
        <f t="shared" si="295"/>
        <v>3858.75</v>
      </c>
      <c r="J225">
        <f t="shared" si="295"/>
        <v>0</v>
      </c>
      <c r="K225">
        <f t="shared" si="295"/>
        <v>0</v>
      </c>
      <c r="L225">
        <f t="shared" si="295"/>
        <v>170.3</v>
      </c>
      <c r="M225">
        <f t="shared" si="295"/>
        <v>0</v>
      </c>
      <c r="N225">
        <f t="shared" si="295"/>
        <v>0</v>
      </c>
      <c r="O225">
        <f t="shared" si="295"/>
        <v>0</v>
      </c>
      <c r="P225">
        <f t="shared" si="295"/>
        <v>0</v>
      </c>
      <c r="Q225">
        <f t="shared" si="295"/>
        <v>0</v>
      </c>
      <c r="R225">
        <f t="shared" si="295"/>
        <v>0</v>
      </c>
      <c r="S225">
        <f t="shared" si="295"/>
        <v>0</v>
      </c>
      <c r="T225">
        <f t="shared" si="295"/>
        <v>0</v>
      </c>
      <c r="U225">
        <f t="shared" si="295"/>
        <v>0</v>
      </c>
      <c r="V225">
        <f t="shared" si="295"/>
        <v>0</v>
      </c>
      <c r="W225">
        <f t="shared" si="295"/>
        <v>0</v>
      </c>
      <c r="X225">
        <f t="shared" si="295"/>
        <v>0</v>
      </c>
      <c r="Y225">
        <f t="shared" si="295"/>
        <v>0</v>
      </c>
      <c r="Z225">
        <f t="shared" si="295"/>
        <v>0</v>
      </c>
      <c r="AA225">
        <f t="shared" si="295"/>
        <v>0</v>
      </c>
      <c r="AB225">
        <f t="shared" si="295"/>
        <v>0</v>
      </c>
      <c r="AC225">
        <f t="shared" si="295"/>
        <v>0</v>
      </c>
      <c r="AD225">
        <f t="shared" si="295"/>
        <v>0</v>
      </c>
      <c r="AE225">
        <f t="shared" si="295"/>
        <v>0</v>
      </c>
      <c r="AF225">
        <f t="shared" si="295"/>
        <v>0</v>
      </c>
      <c r="AG225">
        <f t="shared" ref="AG225:BL225" si="296">AG76</f>
        <v>0</v>
      </c>
      <c r="AH225">
        <f t="shared" si="296"/>
        <v>0</v>
      </c>
      <c r="AI225">
        <f t="shared" si="296"/>
        <v>0</v>
      </c>
      <c r="AJ225">
        <f t="shared" si="296"/>
        <v>0</v>
      </c>
      <c r="AK225">
        <f t="shared" si="296"/>
        <v>0</v>
      </c>
      <c r="AL225">
        <f t="shared" si="296"/>
        <v>0</v>
      </c>
      <c r="AM225">
        <f t="shared" si="296"/>
        <v>0</v>
      </c>
      <c r="AN225">
        <f t="shared" si="296"/>
        <v>0</v>
      </c>
      <c r="AO225">
        <f t="shared" si="296"/>
        <v>0</v>
      </c>
      <c r="AP225">
        <f t="shared" si="296"/>
        <v>0</v>
      </c>
      <c r="AQ225">
        <f t="shared" si="296"/>
        <v>0</v>
      </c>
      <c r="AR225">
        <f t="shared" si="296"/>
        <v>0</v>
      </c>
      <c r="AS225">
        <f t="shared" si="296"/>
        <v>0</v>
      </c>
      <c r="AT225">
        <f t="shared" si="296"/>
        <v>0</v>
      </c>
      <c r="AU225">
        <f t="shared" si="296"/>
        <v>0</v>
      </c>
      <c r="AV225">
        <f t="shared" si="296"/>
        <v>0</v>
      </c>
      <c r="AW225">
        <f t="shared" si="296"/>
        <v>0</v>
      </c>
      <c r="AX225">
        <f t="shared" si="296"/>
        <v>0</v>
      </c>
      <c r="AY225">
        <f t="shared" si="296"/>
        <v>0</v>
      </c>
      <c r="AZ225">
        <f t="shared" si="296"/>
        <v>0</v>
      </c>
      <c r="BA225">
        <f t="shared" si="296"/>
        <v>0</v>
      </c>
      <c r="BB225">
        <f t="shared" si="296"/>
        <v>0</v>
      </c>
      <c r="BC225">
        <f t="shared" si="296"/>
        <v>0</v>
      </c>
      <c r="BD225">
        <f t="shared" si="296"/>
        <v>0</v>
      </c>
      <c r="BE225">
        <f t="shared" si="296"/>
        <v>0</v>
      </c>
      <c r="BF225">
        <f t="shared" si="296"/>
        <v>0</v>
      </c>
      <c r="BG225">
        <f t="shared" si="296"/>
        <v>0</v>
      </c>
      <c r="BH225">
        <f t="shared" si="296"/>
        <v>0</v>
      </c>
      <c r="BI225">
        <f t="shared" si="296"/>
        <v>0</v>
      </c>
      <c r="BJ225">
        <f t="shared" si="296"/>
        <v>0</v>
      </c>
      <c r="BK225">
        <f t="shared" si="296"/>
        <v>0</v>
      </c>
      <c r="BL225">
        <f t="shared" si="296"/>
        <v>0</v>
      </c>
      <c r="BM225">
        <f t="shared" ref="BM225:CR225" si="297">BM76</f>
        <v>0</v>
      </c>
      <c r="BN225">
        <f t="shared" si="297"/>
        <v>0</v>
      </c>
      <c r="BO225">
        <f t="shared" si="297"/>
        <v>0</v>
      </c>
      <c r="BP225">
        <f t="shared" si="297"/>
        <v>0</v>
      </c>
      <c r="BQ225">
        <f t="shared" si="297"/>
        <v>0</v>
      </c>
      <c r="BR225">
        <f t="shared" si="297"/>
        <v>0</v>
      </c>
      <c r="BS225">
        <f t="shared" si="297"/>
        <v>0</v>
      </c>
      <c r="BT225">
        <f t="shared" si="297"/>
        <v>0</v>
      </c>
      <c r="BU225">
        <f t="shared" si="297"/>
        <v>0</v>
      </c>
      <c r="BV225">
        <f t="shared" si="297"/>
        <v>0</v>
      </c>
      <c r="BW225">
        <f t="shared" si="297"/>
        <v>0</v>
      </c>
      <c r="BX225">
        <f t="shared" si="297"/>
        <v>0</v>
      </c>
      <c r="BY225">
        <f t="shared" si="297"/>
        <v>0</v>
      </c>
      <c r="BZ225">
        <f t="shared" si="297"/>
        <v>0</v>
      </c>
      <c r="CA225">
        <f t="shared" si="297"/>
        <v>0</v>
      </c>
      <c r="CB225">
        <f t="shared" si="297"/>
        <v>0</v>
      </c>
      <c r="CC225">
        <f t="shared" si="297"/>
        <v>0</v>
      </c>
      <c r="CD225">
        <f t="shared" si="297"/>
        <v>0</v>
      </c>
      <c r="CE225">
        <f t="shared" si="297"/>
        <v>0</v>
      </c>
      <c r="CF225">
        <f t="shared" si="297"/>
        <v>0</v>
      </c>
      <c r="CG225">
        <f t="shared" si="297"/>
        <v>0</v>
      </c>
      <c r="CH225">
        <f t="shared" si="297"/>
        <v>0</v>
      </c>
      <c r="CI225">
        <f t="shared" si="297"/>
        <v>0</v>
      </c>
      <c r="CJ225">
        <f t="shared" si="297"/>
        <v>0</v>
      </c>
      <c r="CK225">
        <f t="shared" si="297"/>
        <v>0</v>
      </c>
      <c r="CL225">
        <f t="shared" si="297"/>
        <v>0</v>
      </c>
      <c r="CM225">
        <f t="shared" si="297"/>
        <v>0</v>
      </c>
      <c r="CN225">
        <f t="shared" si="297"/>
        <v>0</v>
      </c>
      <c r="CO225">
        <f t="shared" si="297"/>
        <v>0</v>
      </c>
      <c r="CP225">
        <f t="shared" si="297"/>
        <v>0</v>
      </c>
      <c r="CQ225">
        <f t="shared" si="297"/>
        <v>0</v>
      </c>
      <c r="CR225">
        <f t="shared" si="297"/>
        <v>0</v>
      </c>
      <c r="CS225">
        <f t="shared" ref="CS225:DH225" si="298">CS76</f>
        <v>0</v>
      </c>
      <c r="CT225">
        <f t="shared" si="298"/>
        <v>0</v>
      </c>
      <c r="CU225">
        <f t="shared" si="298"/>
        <v>0</v>
      </c>
      <c r="CV225">
        <f t="shared" si="298"/>
        <v>0</v>
      </c>
      <c r="CW225">
        <f t="shared" si="298"/>
        <v>0</v>
      </c>
      <c r="CX225">
        <f t="shared" si="298"/>
        <v>0</v>
      </c>
      <c r="CY225">
        <f t="shared" si="298"/>
        <v>0</v>
      </c>
      <c r="CZ225">
        <f t="shared" si="298"/>
        <v>0</v>
      </c>
      <c r="DA225">
        <f t="shared" si="298"/>
        <v>0</v>
      </c>
      <c r="DB225">
        <f t="shared" si="298"/>
        <v>0</v>
      </c>
      <c r="DC225">
        <f t="shared" si="298"/>
        <v>0</v>
      </c>
      <c r="DD225">
        <f t="shared" si="298"/>
        <v>0</v>
      </c>
      <c r="DE225">
        <f t="shared" si="298"/>
        <v>0</v>
      </c>
      <c r="DF225">
        <f t="shared" si="298"/>
        <v>0</v>
      </c>
      <c r="DG225">
        <f t="shared" si="298"/>
        <v>0</v>
      </c>
      <c r="DH225">
        <f t="shared" si="298"/>
        <v>0</v>
      </c>
    </row>
    <row r="226" spans="1:112">
      <c r="A226">
        <f t="shared" ref="A226:AF226" si="299">A77</f>
        <v>670</v>
      </c>
      <c r="B226" t="str">
        <f t="shared" si="299"/>
        <v>Órgano Electoral Plurinacional</v>
      </c>
      <c r="C226">
        <f t="shared" si="299"/>
        <v>0</v>
      </c>
      <c r="D226">
        <f t="shared" si="299"/>
        <v>4226.1099999999997</v>
      </c>
      <c r="E226">
        <f t="shared" si="299"/>
        <v>0</v>
      </c>
      <c r="F226">
        <f t="shared" si="299"/>
        <v>457263.42000000004</v>
      </c>
      <c r="G226">
        <f t="shared" si="299"/>
        <v>0</v>
      </c>
      <c r="H226">
        <f t="shared" si="299"/>
        <v>19745</v>
      </c>
      <c r="I226">
        <f t="shared" si="299"/>
        <v>0</v>
      </c>
      <c r="J226">
        <f t="shared" si="299"/>
        <v>0</v>
      </c>
      <c r="K226">
        <f t="shared" si="299"/>
        <v>0</v>
      </c>
      <c r="L226">
        <f t="shared" si="299"/>
        <v>0</v>
      </c>
      <c r="M226">
        <f t="shared" si="299"/>
        <v>0</v>
      </c>
      <c r="N226">
        <f t="shared" si="299"/>
        <v>0</v>
      </c>
      <c r="O226">
        <f t="shared" si="299"/>
        <v>0</v>
      </c>
      <c r="P226">
        <f t="shared" si="299"/>
        <v>0</v>
      </c>
      <c r="Q226">
        <f t="shared" si="299"/>
        <v>0</v>
      </c>
      <c r="R226">
        <f t="shared" si="299"/>
        <v>0</v>
      </c>
      <c r="S226">
        <f t="shared" si="299"/>
        <v>0</v>
      </c>
      <c r="T226">
        <f t="shared" si="299"/>
        <v>0</v>
      </c>
      <c r="U226">
        <f t="shared" si="299"/>
        <v>0</v>
      </c>
      <c r="V226">
        <f t="shared" si="299"/>
        <v>0</v>
      </c>
      <c r="W226">
        <f t="shared" si="299"/>
        <v>0</v>
      </c>
      <c r="X226">
        <f t="shared" si="299"/>
        <v>0</v>
      </c>
      <c r="Y226">
        <f t="shared" si="299"/>
        <v>0</v>
      </c>
      <c r="Z226">
        <f t="shared" si="299"/>
        <v>0</v>
      </c>
      <c r="AA226">
        <f t="shared" si="299"/>
        <v>0</v>
      </c>
      <c r="AB226">
        <f t="shared" si="299"/>
        <v>0</v>
      </c>
      <c r="AC226">
        <f t="shared" si="299"/>
        <v>0</v>
      </c>
      <c r="AD226">
        <f t="shared" si="299"/>
        <v>0</v>
      </c>
      <c r="AE226">
        <f t="shared" si="299"/>
        <v>0</v>
      </c>
      <c r="AF226">
        <f t="shared" si="299"/>
        <v>0</v>
      </c>
      <c r="AG226">
        <f t="shared" ref="AG226:BL226" si="300">AG77</f>
        <v>0</v>
      </c>
      <c r="AH226">
        <f t="shared" si="300"/>
        <v>0</v>
      </c>
      <c r="AI226">
        <f t="shared" si="300"/>
        <v>0</v>
      </c>
      <c r="AJ226">
        <f t="shared" si="300"/>
        <v>0</v>
      </c>
      <c r="AK226">
        <f t="shared" si="300"/>
        <v>0</v>
      </c>
      <c r="AL226">
        <f t="shared" si="300"/>
        <v>0</v>
      </c>
      <c r="AM226">
        <f t="shared" si="300"/>
        <v>0</v>
      </c>
      <c r="AN226">
        <f t="shared" si="300"/>
        <v>0</v>
      </c>
      <c r="AO226">
        <f t="shared" si="300"/>
        <v>0</v>
      </c>
      <c r="AP226">
        <f t="shared" si="300"/>
        <v>0</v>
      </c>
      <c r="AQ226">
        <f t="shared" si="300"/>
        <v>0</v>
      </c>
      <c r="AR226">
        <f t="shared" si="300"/>
        <v>0</v>
      </c>
      <c r="AS226">
        <f t="shared" si="300"/>
        <v>0</v>
      </c>
      <c r="AT226">
        <f t="shared" si="300"/>
        <v>0</v>
      </c>
      <c r="AU226">
        <f t="shared" si="300"/>
        <v>0</v>
      </c>
      <c r="AV226">
        <f t="shared" si="300"/>
        <v>0</v>
      </c>
      <c r="AW226">
        <f t="shared" si="300"/>
        <v>0</v>
      </c>
      <c r="AX226">
        <f t="shared" si="300"/>
        <v>0</v>
      </c>
      <c r="AY226">
        <f t="shared" si="300"/>
        <v>0</v>
      </c>
      <c r="AZ226">
        <f t="shared" si="300"/>
        <v>0</v>
      </c>
      <c r="BA226">
        <f t="shared" si="300"/>
        <v>0</v>
      </c>
      <c r="BB226">
        <f t="shared" si="300"/>
        <v>0</v>
      </c>
      <c r="BC226">
        <f t="shared" si="300"/>
        <v>0</v>
      </c>
      <c r="BD226">
        <f t="shared" si="300"/>
        <v>0</v>
      </c>
      <c r="BE226">
        <f t="shared" si="300"/>
        <v>0</v>
      </c>
      <c r="BF226">
        <f t="shared" si="300"/>
        <v>0</v>
      </c>
      <c r="BG226">
        <f t="shared" si="300"/>
        <v>0</v>
      </c>
      <c r="BH226">
        <f t="shared" si="300"/>
        <v>0</v>
      </c>
      <c r="BI226">
        <f t="shared" si="300"/>
        <v>0</v>
      </c>
      <c r="BJ226">
        <f t="shared" si="300"/>
        <v>0</v>
      </c>
      <c r="BK226">
        <f t="shared" si="300"/>
        <v>0</v>
      </c>
      <c r="BL226">
        <f t="shared" si="300"/>
        <v>0</v>
      </c>
      <c r="BM226">
        <f t="shared" ref="BM226:CR226" si="301">BM77</f>
        <v>0</v>
      </c>
      <c r="BN226">
        <f t="shared" si="301"/>
        <v>0</v>
      </c>
      <c r="BO226">
        <f t="shared" si="301"/>
        <v>0</v>
      </c>
      <c r="BP226">
        <f t="shared" si="301"/>
        <v>0</v>
      </c>
      <c r="BQ226">
        <f t="shared" si="301"/>
        <v>0</v>
      </c>
      <c r="BR226">
        <f t="shared" si="301"/>
        <v>0</v>
      </c>
      <c r="BS226">
        <f t="shared" si="301"/>
        <v>0</v>
      </c>
      <c r="BT226">
        <f t="shared" si="301"/>
        <v>0</v>
      </c>
      <c r="BU226">
        <f t="shared" si="301"/>
        <v>0</v>
      </c>
      <c r="BV226">
        <f t="shared" si="301"/>
        <v>0</v>
      </c>
      <c r="BW226">
        <f t="shared" si="301"/>
        <v>0</v>
      </c>
      <c r="BX226">
        <f t="shared" si="301"/>
        <v>0</v>
      </c>
      <c r="BY226">
        <f t="shared" si="301"/>
        <v>0</v>
      </c>
      <c r="BZ226">
        <f t="shared" si="301"/>
        <v>0</v>
      </c>
      <c r="CA226">
        <f t="shared" si="301"/>
        <v>0</v>
      </c>
      <c r="CB226">
        <f t="shared" si="301"/>
        <v>0</v>
      </c>
      <c r="CC226">
        <f t="shared" si="301"/>
        <v>0</v>
      </c>
      <c r="CD226">
        <f t="shared" si="301"/>
        <v>0</v>
      </c>
      <c r="CE226">
        <f t="shared" si="301"/>
        <v>0</v>
      </c>
      <c r="CF226">
        <f t="shared" si="301"/>
        <v>0</v>
      </c>
      <c r="CG226">
        <f t="shared" si="301"/>
        <v>0</v>
      </c>
      <c r="CH226">
        <f t="shared" si="301"/>
        <v>0</v>
      </c>
      <c r="CI226">
        <f t="shared" si="301"/>
        <v>0</v>
      </c>
      <c r="CJ226">
        <f t="shared" si="301"/>
        <v>0</v>
      </c>
      <c r="CK226">
        <f t="shared" si="301"/>
        <v>0</v>
      </c>
      <c r="CL226">
        <f t="shared" si="301"/>
        <v>0</v>
      </c>
      <c r="CM226">
        <f t="shared" si="301"/>
        <v>0</v>
      </c>
      <c r="CN226">
        <f t="shared" si="301"/>
        <v>0</v>
      </c>
      <c r="CO226">
        <f t="shared" si="301"/>
        <v>0</v>
      </c>
      <c r="CP226">
        <f t="shared" si="301"/>
        <v>0</v>
      </c>
      <c r="CQ226">
        <f t="shared" si="301"/>
        <v>0</v>
      </c>
      <c r="CR226">
        <f t="shared" si="301"/>
        <v>0</v>
      </c>
      <c r="CS226">
        <f t="shared" ref="CS226:DH226" si="302">CS77</f>
        <v>0</v>
      </c>
      <c r="CT226">
        <f t="shared" si="302"/>
        <v>0</v>
      </c>
      <c r="CU226">
        <f t="shared" si="302"/>
        <v>0</v>
      </c>
      <c r="CV226">
        <f t="shared" si="302"/>
        <v>0</v>
      </c>
      <c r="CW226">
        <f t="shared" si="302"/>
        <v>0</v>
      </c>
      <c r="CX226">
        <f t="shared" si="302"/>
        <v>0</v>
      </c>
      <c r="CY226">
        <f t="shared" si="302"/>
        <v>0</v>
      </c>
      <c r="CZ226">
        <f t="shared" si="302"/>
        <v>0</v>
      </c>
      <c r="DA226">
        <f t="shared" si="302"/>
        <v>0</v>
      </c>
      <c r="DB226">
        <f t="shared" si="302"/>
        <v>0</v>
      </c>
      <c r="DC226">
        <f t="shared" si="302"/>
        <v>0</v>
      </c>
      <c r="DD226">
        <f t="shared" si="302"/>
        <v>0</v>
      </c>
      <c r="DE226">
        <f t="shared" si="302"/>
        <v>0</v>
      </c>
      <c r="DF226">
        <f t="shared" si="302"/>
        <v>0</v>
      </c>
      <c r="DG226">
        <f t="shared" si="302"/>
        <v>0</v>
      </c>
      <c r="DH226">
        <f t="shared" si="302"/>
        <v>0</v>
      </c>
    </row>
    <row r="227" spans="1:112">
      <c r="A227">
        <f t="shared" ref="A227:AF227" si="303">A78</f>
        <v>680</v>
      </c>
      <c r="B227" t="str">
        <f t="shared" si="303"/>
        <v>Contraloria General del Estado</v>
      </c>
      <c r="C227">
        <f t="shared" si="303"/>
        <v>0</v>
      </c>
      <c r="D227">
        <f t="shared" si="303"/>
        <v>0</v>
      </c>
      <c r="E227">
        <f t="shared" si="303"/>
        <v>0</v>
      </c>
      <c r="F227">
        <f t="shared" si="303"/>
        <v>0</v>
      </c>
      <c r="G227">
        <f t="shared" si="303"/>
        <v>0</v>
      </c>
      <c r="H227">
        <f t="shared" si="303"/>
        <v>6109.8600000000006</v>
      </c>
      <c r="I227">
        <f t="shared" si="303"/>
        <v>0</v>
      </c>
      <c r="J227">
        <f t="shared" si="303"/>
        <v>0</v>
      </c>
      <c r="K227">
        <f t="shared" si="303"/>
        <v>0</v>
      </c>
      <c r="L227">
        <f t="shared" si="303"/>
        <v>0</v>
      </c>
      <c r="M227">
        <f t="shared" si="303"/>
        <v>0</v>
      </c>
      <c r="N227">
        <f t="shared" si="303"/>
        <v>0</v>
      </c>
      <c r="O227">
        <f t="shared" si="303"/>
        <v>0</v>
      </c>
      <c r="P227">
        <f t="shared" si="303"/>
        <v>0</v>
      </c>
      <c r="Q227">
        <f t="shared" si="303"/>
        <v>0</v>
      </c>
      <c r="R227">
        <f t="shared" si="303"/>
        <v>0</v>
      </c>
      <c r="S227">
        <f t="shared" si="303"/>
        <v>0</v>
      </c>
      <c r="T227">
        <f t="shared" si="303"/>
        <v>0</v>
      </c>
      <c r="U227">
        <f t="shared" si="303"/>
        <v>0</v>
      </c>
      <c r="V227">
        <f t="shared" si="303"/>
        <v>0</v>
      </c>
      <c r="W227">
        <f t="shared" si="303"/>
        <v>0</v>
      </c>
      <c r="X227">
        <f t="shared" si="303"/>
        <v>0</v>
      </c>
      <c r="Y227">
        <f t="shared" si="303"/>
        <v>0</v>
      </c>
      <c r="Z227">
        <f t="shared" si="303"/>
        <v>0</v>
      </c>
      <c r="AA227">
        <f t="shared" si="303"/>
        <v>0</v>
      </c>
      <c r="AB227">
        <f t="shared" si="303"/>
        <v>0</v>
      </c>
      <c r="AC227">
        <f t="shared" si="303"/>
        <v>0</v>
      </c>
      <c r="AD227">
        <f t="shared" si="303"/>
        <v>0</v>
      </c>
      <c r="AE227">
        <f t="shared" si="303"/>
        <v>0</v>
      </c>
      <c r="AF227">
        <f t="shared" si="303"/>
        <v>0</v>
      </c>
      <c r="AG227">
        <f t="shared" ref="AG227:BL227" si="304">AG78</f>
        <v>0</v>
      </c>
      <c r="AH227">
        <f t="shared" si="304"/>
        <v>0</v>
      </c>
      <c r="AI227">
        <f t="shared" si="304"/>
        <v>0</v>
      </c>
      <c r="AJ227">
        <f t="shared" si="304"/>
        <v>0</v>
      </c>
      <c r="AK227">
        <f t="shared" si="304"/>
        <v>0</v>
      </c>
      <c r="AL227">
        <f t="shared" si="304"/>
        <v>0</v>
      </c>
      <c r="AM227">
        <f t="shared" si="304"/>
        <v>0</v>
      </c>
      <c r="AN227">
        <f t="shared" si="304"/>
        <v>0</v>
      </c>
      <c r="AO227">
        <f t="shared" si="304"/>
        <v>0</v>
      </c>
      <c r="AP227">
        <f t="shared" si="304"/>
        <v>0</v>
      </c>
      <c r="AQ227">
        <f t="shared" si="304"/>
        <v>0</v>
      </c>
      <c r="AR227">
        <f t="shared" si="304"/>
        <v>0</v>
      </c>
      <c r="AS227">
        <f t="shared" si="304"/>
        <v>0</v>
      </c>
      <c r="AT227">
        <f t="shared" si="304"/>
        <v>0</v>
      </c>
      <c r="AU227">
        <f t="shared" si="304"/>
        <v>0</v>
      </c>
      <c r="AV227">
        <f t="shared" si="304"/>
        <v>0</v>
      </c>
      <c r="AW227">
        <f t="shared" si="304"/>
        <v>0</v>
      </c>
      <c r="AX227">
        <f t="shared" si="304"/>
        <v>0</v>
      </c>
      <c r="AY227">
        <f t="shared" si="304"/>
        <v>0</v>
      </c>
      <c r="AZ227">
        <f t="shared" si="304"/>
        <v>0</v>
      </c>
      <c r="BA227">
        <f t="shared" si="304"/>
        <v>0</v>
      </c>
      <c r="BB227">
        <f t="shared" si="304"/>
        <v>0</v>
      </c>
      <c r="BC227">
        <f t="shared" si="304"/>
        <v>0</v>
      </c>
      <c r="BD227">
        <f t="shared" si="304"/>
        <v>0</v>
      </c>
      <c r="BE227">
        <f t="shared" si="304"/>
        <v>0</v>
      </c>
      <c r="BF227">
        <f t="shared" si="304"/>
        <v>0</v>
      </c>
      <c r="BG227">
        <f t="shared" si="304"/>
        <v>0</v>
      </c>
      <c r="BH227">
        <f t="shared" si="304"/>
        <v>0</v>
      </c>
      <c r="BI227">
        <f t="shared" si="304"/>
        <v>0</v>
      </c>
      <c r="BJ227">
        <f t="shared" si="304"/>
        <v>0</v>
      </c>
      <c r="BK227">
        <f t="shared" si="304"/>
        <v>0</v>
      </c>
      <c r="BL227">
        <f t="shared" si="304"/>
        <v>0</v>
      </c>
      <c r="BM227">
        <f t="shared" ref="BM227:CR227" si="305">BM78</f>
        <v>0</v>
      </c>
      <c r="BN227">
        <f t="shared" si="305"/>
        <v>0</v>
      </c>
      <c r="BO227">
        <f t="shared" si="305"/>
        <v>0</v>
      </c>
      <c r="BP227">
        <f t="shared" si="305"/>
        <v>0</v>
      </c>
      <c r="BQ227">
        <f t="shared" si="305"/>
        <v>0</v>
      </c>
      <c r="BR227">
        <f t="shared" si="305"/>
        <v>0</v>
      </c>
      <c r="BS227">
        <f t="shared" si="305"/>
        <v>0</v>
      </c>
      <c r="BT227">
        <f t="shared" si="305"/>
        <v>0</v>
      </c>
      <c r="BU227">
        <f t="shared" si="305"/>
        <v>0</v>
      </c>
      <c r="BV227">
        <f t="shared" si="305"/>
        <v>0</v>
      </c>
      <c r="BW227">
        <f t="shared" si="305"/>
        <v>0</v>
      </c>
      <c r="BX227">
        <f t="shared" si="305"/>
        <v>0</v>
      </c>
      <c r="BY227">
        <f t="shared" si="305"/>
        <v>0</v>
      </c>
      <c r="BZ227">
        <f t="shared" si="305"/>
        <v>0</v>
      </c>
      <c r="CA227">
        <f t="shared" si="305"/>
        <v>0</v>
      </c>
      <c r="CB227">
        <f t="shared" si="305"/>
        <v>0</v>
      </c>
      <c r="CC227">
        <f t="shared" si="305"/>
        <v>0</v>
      </c>
      <c r="CD227">
        <f t="shared" si="305"/>
        <v>0</v>
      </c>
      <c r="CE227">
        <f t="shared" si="305"/>
        <v>0</v>
      </c>
      <c r="CF227">
        <f t="shared" si="305"/>
        <v>0</v>
      </c>
      <c r="CG227">
        <f t="shared" si="305"/>
        <v>0</v>
      </c>
      <c r="CH227">
        <f t="shared" si="305"/>
        <v>0</v>
      </c>
      <c r="CI227">
        <f t="shared" si="305"/>
        <v>0</v>
      </c>
      <c r="CJ227">
        <f t="shared" si="305"/>
        <v>0</v>
      </c>
      <c r="CK227">
        <f t="shared" si="305"/>
        <v>0</v>
      </c>
      <c r="CL227">
        <f t="shared" si="305"/>
        <v>0</v>
      </c>
      <c r="CM227">
        <f t="shared" si="305"/>
        <v>0</v>
      </c>
      <c r="CN227">
        <f t="shared" si="305"/>
        <v>0</v>
      </c>
      <c r="CO227">
        <f t="shared" si="305"/>
        <v>0</v>
      </c>
      <c r="CP227">
        <f t="shared" si="305"/>
        <v>0</v>
      </c>
      <c r="CQ227">
        <f t="shared" si="305"/>
        <v>0</v>
      </c>
      <c r="CR227">
        <f t="shared" si="305"/>
        <v>0</v>
      </c>
      <c r="CS227">
        <f t="shared" ref="CS227:DH227" si="306">CS78</f>
        <v>0</v>
      </c>
      <c r="CT227">
        <f t="shared" si="306"/>
        <v>0</v>
      </c>
      <c r="CU227">
        <f t="shared" si="306"/>
        <v>0</v>
      </c>
      <c r="CV227">
        <f t="shared" si="306"/>
        <v>0</v>
      </c>
      <c r="CW227">
        <f t="shared" si="306"/>
        <v>0</v>
      </c>
      <c r="CX227">
        <f t="shared" si="306"/>
        <v>0</v>
      </c>
      <c r="CY227">
        <f t="shared" si="306"/>
        <v>0</v>
      </c>
      <c r="CZ227">
        <f t="shared" si="306"/>
        <v>0</v>
      </c>
      <c r="DA227">
        <f t="shared" si="306"/>
        <v>0</v>
      </c>
      <c r="DB227">
        <f t="shared" si="306"/>
        <v>0</v>
      </c>
      <c r="DC227">
        <f t="shared" si="306"/>
        <v>0</v>
      </c>
      <c r="DD227">
        <f t="shared" si="306"/>
        <v>0</v>
      </c>
      <c r="DE227">
        <f t="shared" si="306"/>
        <v>0</v>
      </c>
      <c r="DF227">
        <f t="shared" si="306"/>
        <v>0</v>
      </c>
      <c r="DG227">
        <f t="shared" si="306"/>
        <v>0</v>
      </c>
      <c r="DH227">
        <f t="shared" si="306"/>
        <v>0</v>
      </c>
    </row>
    <row r="228" spans="1:112">
      <c r="A228">
        <f t="shared" ref="A228:AF228" si="307">A79</f>
        <v>683</v>
      </c>
      <c r="B228" t="str">
        <f t="shared" si="307"/>
        <v>Procuraduria General del Estado</v>
      </c>
      <c r="C228">
        <f t="shared" si="307"/>
        <v>0</v>
      </c>
      <c r="D228">
        <f t="shared" si="307"/>
        <v>0</v>
      </c>
      <c r="E228">
        <f t="shared" si="307"/>
        <v>0</v>
      </c>
      <c r="F228">
        <f t="shared" si="307"/>
        <v>0</v>
      </c>
      <c r="G228">
        <f t="shared" si="307"/>
        <v>0</v>
      </c>
      <c r="H228">
        <f t="shared" si="307"/>
        <v>412.78</v>
      </c>
      <c r="I228">
        <f t="shared" si="307"/>
        <v>0</v>
      </c>
      <c r="J228">
        <f t="shared" si="307"/>
        <v>0</v>
      </c>
      <c r="K228">
        <f t="shared" si="307"/>
        <v>0</v>
      </c>
      <c r="L228">
        <f t="shared" si="307"/>
        <v>0</v>
      </c>
      <c r="M228">
        <f t="shared" si="307"/>
        <v>0</v>
      </c>
      <c r="N228">
        <f t="shared" si="307"/>
        <v>0</v>
      </c>
      <c r="O228">
        <f t="shared" si="307"/>
        <v>0</v>
      </c>
      <c r="P228">
        <f t="shared" si="307"/>
        <v>0</v>
      </c>
      <c r="Q228">
        <f t="shared" si="307"/>
        <v>0</v>
      </c>
      <c r="R228">
        <f t="shared" si="307"/>
        <v>0</v>
      </c>
      <c r="S228">
        <f t="shared" si="307"/>
        <v>0</v>
      </c>
      <c r="T228">
        <f t="shared" si="307"/>
        <v>0</v>
      </c>
      <c r="U228">
        <f t="shared" si="307"/>
        <v>0</v>
      </c>
      <c r="V228">
        <f t="shared" si="307"/>
        <v>0</v>
      </c>
      <c r="W228">
        <f t="shared" si="307"/>
        <v>0</v>
      </c>
      <c r="X228">
        <f t="shared" si="307"/>
        <v>0</v>
      </c>
      <c r="Y228">
        <f t="shared" si="307"/>
        <v>0</v>
      </c>
      <c r="Z228">
        <f t="shared" si="307"/>
        <v>0</v>
      </c>
      <c r="AA228">
        <f t="shared" si="307"/>
        <v>0</v>
      </c>
      <c r="AB228">
        <f t="shared" si="307"/>
        <v>0</v>
      </c>
      <c r="AC228">
        <f t="shared" si="307"/>
        <v>0</v>
      </c>
      <c r="AD228">
        <f t="shared" si="307"/>
        <v>0</v>
      </c>
      <c r="AE228">
        <f t="shared" si="307"/>
        <v>0</v>
      </c>
      <c r="AF228">
        <f t="shared" si="307"/>
        <v>0</v>
      </c>
      <c r="AG228">
        <f t="shared" ref="AG228:BL228" si="308">AG79</f>
        <v>0</v>
      </c>
      <c r="AH228">
        <f t="shared" si="308"/>
        <v>0</v>
      </c>
      <c r="AI228">
        <f t="shared" si="308"/>
        <v>0</v>
      </c>
      <c r="AJ228">
        <f t="shared" si="308"/>
        <v>0</v>
      </c>
      <c r="AK228">
        <f t="shared" si="308"/>
        <v>0</v>
      </c>
      <c r="AL228">
        <f t="shared" si="308"/>
        <v>0</v>
      </c>
      <c r="AM228">
        <f t="shared" si="308"/>
        <v>0</v>
      </c>
      <c r="AN228">
        <f t="shared" si="308"/>
        <v>0</v>
      </c>
      <c r="AO228">
        <f t="shared" si="308"/>
        <v>0</v>
      </c>
      <c r="AP228">
        <f t="shared" si="308"/>
        <v>0</v>
      </c>
      <c r="AQ228">
        <f t="shared" si="308"/>
        <v>0</v>
      </c>
      <c r="AR228">
        <f t="shared" si="308"/>
        <v>0</v>
      </c>
      <c r="AS228">
        <f t="shared" si="308"/>
        <v>0</v>
      </c>
      <c r="AT228">
        <f t="shared" si="308"/>
        <v>0</v>
      </c>
      <c r="AU228">
        <f t="shared" si="308"/>
        <v>0</v>
      </c>
      <c r="AV228">
        <f t="shared" si="308"/>
        <v>0</v>
      </c>
      <c r="AW228">
        <f t="shared" si="308"/>
        <v>0</v>
      </c>
      <c r="AX228">
        <f t="shared" si="308"/>
        <v>0</v>
      </c>
      <c r="AY228">
        <f t="shared" si="308"/>
        <v>0</v>
      </c>
      <c r="AZ228">
        <f t="shared" si="308"/>
        <v>0</v>
      </c>
      <c r="BA228">
        <f t="shared" si="308"/>
        <v>0</v>
      </c>
      <c r="BB228">
        <f t="shared" si="308"/>
        <v>0</v>
      </c>
      <c r="BC228">
        <f t="shared" si="308"/>
        <v>0</v>
      </c>
      <c r="BD228">
        <f t="shared" si="308"/>
        <v>0</v>
      </c>
      <c r="BE228">
        <f t="shared" si="308"/>
        <v>0</v>
      </c>
      <c r="BF228">
        <f t="shared" si="308"/>
        <v>0</v>
      </c>
      <c r="BG228">
        <f t="shared" si="308"/>
        <v>0</v>
      </c>
      <c r="BH228">
        <f t="shared" si="308"/>
        <v>0</v>
      </c>
      <c r="BI228">
        <f t="shared" si="308"/>
        <v>0</v>
      </c>
      <c r="BJ228">
        <f t="shared" si="308"/>
        <v>0</v>
      </c>
      <c r="BK228">
        <f t="shared" si="308"/>
        <v>0</v>
      </c>
      <c r="BL228">
        <f t="shared" si="308"/>
        <v>0</v>
      </c>
      <c r="BM228">
        <f t="shared" ref="BM228:CR228" si="309">BM79</f>
        <v>0</v>
      </c>
      <c r="BN228">
        <f t="shared" si="309"/>
        <v>0</v>
      </c>
      <c r="BO228">
        <f t="shared" si="309"/>
        <v>0</v>
      </c>
      <c r="BP228">
        <f t="shared" si="309"/>
        <v>0</v>
      </c>
      <c r="BQ228">
        <f t="shared" si="309"/>
        <v>0</v>
      </c>
      <c r="BR228">
        <f t="shared" si="309"/>
        <v>0</v>
      </c>
      <c r="BS228">
        <f t="shared" si="309"/>
        <v>0</v>
      </c>
      <c r="BT228">
        <f t="shared" si="309"/>
        <v>0</v>
      </c>
      <c r="BU228">
        <f t="shared" si="309"/>
        <v>0</v>
      </c>
      <c r="BV228">
        <f t="shared" si="309"/>
        <v>0</v>
      </c>
      <c r="BW228">
        <f t="shared" si="309"/>
        <v>0</v>
      </c>
      <c r="BX228">
        <f t="shared" si="309"/>
        <v>0</v>
      </c>
      <c r="BY228">
        <f t="shared" si="309"/>
        <v>0</v>
      </c>
      <c r="BZ228">
        <f t="shared" si="309"/>
        <v>0</v>
      </c>
      <c r="CA228">
        <f t="shared" si="309"/>
        <v>0</v>
      </c>
      <c r="CB228">
        <f t="shared" si="309"/>
        <v>0</v>
      </c>
      <c r="CC228">
        <f t="shared" si="309"/>
        <v>0</v>
      </c>
      <c r="CD228">
        <f t="shared" si="309"/>
        <v>0</v>
      </c>
      <c r="CE228">
        <f t="shared" si="309"/>
        <v>0</v>
      </c>
      <c r="CF228">
        <f t="shared" si="309"/>
        <v>0</v>
      </c>
      <c r="CG228">
        <f t="shared" si="309"/>
        <v>0</v>
      </c>
      <c r="CH228">
        <f t="shared" si="309"/>
        <v>0</v>
      </c>
      <c r="CI228">
        <f t="shared" si="309"/>
        <v>0</v>
      </c>
      <c r="CJ228">
        <f t="shared" si="309"/>
        <v>0</v>
      </c>
      <c r="CK228">
        <f t="shared" si="309"/>
        <v>0</v>
      </c>
      <c r="CL228">
        <f t="shared" si="309"/>
        <v>0</v>
      </c>
      <c r="CM228">
        <f t="shared" si="309"/>
        <v>0</v>
      </c>
      <c r="CN228">
        <f t="shared" si="309"/>
        <v>0</v>
      </c>
      <c r="CO228">
        <f t="shared" si="309"/>
        <v>0</v>
      </c>
      <c r="CP228">
        <f t="shared" si="309"/>
        <v>0</v>
      </c>
      <c r="CQ228">
        <f t="shared" si="309"/>
        <v>0</v>
      </c>
      <c r="CR228">
        <f t="shared" si="309"/>
        <v>0</v>
      </c>
      <c r="CS228">
        <f t="shared" ref="CS228:DH228" si="310">CS79</f>
        <v>0</v>
      </c>
      <c r="CT228">
        <f t="shared" si="310"/>
        <v>0</v>
      </c>
      <c r="CU228">
        <f t="shared" si="310"/>
        <v>0</v>
      </c>
      <c r="CV228">
        <f t="shared" si="310"/>
        <v>0</v>
      </c>
      <c r="CW228">
        <f t="shared" si="310"/>
        <v>0</v>
      </c>
      <c r="CX228">
        <f t="shared" si="310"/>
        <v>0</v>
      </c>
      <c r="CY228">
        <f t="shared" si="310"/>
        <v>0</v>
      </c>
      <c r="CZ228">
        <f t="shared" si="310"/>
        <v>0</v>
      </c>
      <c r="DA228">
        <f t="shared" si="310"/>
        <v>0</v>
      </c>
      <c r="DB228">
        <f t="shared" si="310"/>
        <v>0</v>
      </c>
      <c r="DC228">
        <f t="shared" si="310"/>
        <v>0</v>
      </c>
      <c r="DD228">
        <f t="shared" si="310"/>
        <v>0</v>
      </c>
      <c r="DE228">
        <f t="shared" si="310"/>
        <v>0</v>
      </c>
      <c r="DF228">
        <f t="shared" si="310"/>
        <v>0</v>
      </c>
      <c r="DG228">
        <f t="shared" si="310"/>
        <v>0</v>
      </c>
      <c r="DH228">
        <f t="shared" si="310"/>
        <v>0</v>
      </c>
    </row>
    <row r="229" spans="1:112">
      <c r="A229">
        <f t="shared" ref="A229:AF229" si="311">A80</f>
        <v>902</v>
      </c>
      <c r="B229" t="str">
        <f t="shared" si="311"/>
        <v>Gobierno Autónomo Departamental de La Paz</v>
      </c>
      <c r="C229">
        <f t="shared" si="311"/>
        <v>0</v>
      </c>
      <c r="D229">
        <f t="shared" si="311"/>
        <v>0</v>
      </c>
      <c r="E229">
        <f t="shared" si="311"/>
        <v>0</v>
      </c>
      <c r="F229">
        <f t="shared" si="311"/>
        <v>3612.03</v>
      </c>
      <c r="G229">
        <f t="shared" si="311"/>
        <v>0</v>
      </c>
      <c r="H229">
        <f t="shared" si="311"/>
        <v>2006.68</v>
      </c>
      <c r="I229">
        <f t="shared" si="311"/>
        <v>0</v>
      </c>
      <c r="J229">
        <f t="shared" si="311"/>
        <v>0</v>
      </c>
      <c r="K229">
        <f t="shared" si="311"/>
        <v>0</v>
      </c>
      <c r="L229">
        <f t="shared" si="311"/>
        <v>0.44</v>
      </c>
      <c r="M229">
        <f t="shared" si="311"/>
        <v>0</v>
      </c>
      <c r="N229">
        <f t="shared" si="311"/>
        <v>0</v>
      </c>
      <c r="O229">
        <f t="shared" si="311"/>
        <v>0</v>
      </c>
      <c r="P229">
        <f t="shared" si="311"/>
        <v>0</v>
      </c>
      <c r="Q229">
        <f t="shared" si="311"/>
        <v>0</v>
      </c>
      <c r="R229">
        <f t="shared" si="311"/>
        <v>0</v>
      </c>
      <c r="S229">
        <f t="shared" si="311"/>
        <v>0</v>
      </c>
      <c r="T229">
        <f t="shared" si="311"/>
        <v>0</v>
      </c>
      <c r="U229">
        <f t="shared" si="311"/>
        <v>0</v>
      </c>
      <c r="V229">
        <f t="shared" si="311"/>
        <v>0</v>
      </c>
      <c r="W229">
        <f t="shared" si="311"/>
        <v>0</v>
      </c>
      <c r="X229">
        <f t="shared" si="311"/>
        <v>0</v>
      </c>
      <c r="Y229">
        <f t="shared" si="311"/>
        <v>0</v>
      </c>
      <c r="Z229">
        <f t="shared" si="311"/>
        <v>0</v>
      </c>
      <c r="AA229">
        <f t="shared" si="311"/>
        <v>0</v>
      </c>
      <c r="AB229">
        <f t="shared" si="311"/>
        <v>0</v>
      </c>
      <c r="AC229">
        <f t="shared" si="311"/>
        <v>0</v>
      </c>
      <c r="AD229">
        <f t="shared" si="311"/>
        <v>0</v>
      </c>
      <c r="AE229">
        <f t="shared" si="311"/>
        <v>0</v>
      </c>
      <c r="AF229">
        <f t="shared" si="311"/>
        <v>0</v>
      </c>
      <c r="AG229">
        <f t="shared" ref="AG229:BL229" si="312">AG80</f>
        <v>0</v>
      </c>
      <c r="AH229">
        <f t="shared" si="312"/>
        <v>0</v>
      </c>
      <c r="AI229">
        <f t="shared" si="312"/>
        <v>0</v>
      </c>
      <c r="AJ229">
        <f t="shared" si="312"/>
        <v>0</v>
      </c>
      <c r="AK229">
        <f t="shared" si="312"/>
        <v>0</v>
      </c>
      <c r="AL229">
        <f t="shared" si="312"/>
        <v>0</v>
      </c>
      <c r="AM229">
        <f t="shared" si="312"/>
        <v>0</v>
      </c>
      <c r="AN229">
        <f t="shared" si="312"/>
        <v>0</v>
      </c>
      <c r="AO229">
        <f t="shared" si="312"/>
        <v>0</v>
      </c>
      <c r="AP229">
        <f t="shared" si="312"/>
        <v>0</v>
      </c>
      <c r="AQ229">
        <f t="shared" si="312"/>
        <v>0</v>
      </c>
      <c r="AR229">
        <f t="shared" si="312"/>
        <v>0</v>
      </c>
      <c r="AS229">
        <f t="shared" si="312"/>
        <v>0</v>
      </c>
      <c r="AT229">
        <f t="shared" si="312"/>
        <v>0</v>
      </c>
      <c r="AU229">
        <f t="shared" si="312"/>
        <v>0</v>
      </c>
      <c r="AV229">
        <f t="shared" si="312"/>
        <v>0</v>
      </c>
      <c r="AW229">
        <f t="shared" si="312"/>
        <v>0</v>
      </c>
      <c r="AX229">
        <f t="shared" si="312"/>
        <v>0</v>
      </c>
      <c r="AY229">
        <f t="shared" si="312"/>
        <v>0</v>
      </c>
      <c r="AZ229">
        <f t="shared" si="312"/>
        <v>0</v>
      </c>
      <c r="BA229">
        <f t="shared" si="312"/>
        <v>0</v>
      </c>
      <c r="BB229">
        <f t="shared" si="312"/>
        <v>0</v>
      </c>
      <c r="BC229">
        <f t="shared" si="312"/>
        <v>0</v>
      </c>
      <c r="BD229">
        <f t="shared" si="312"/>
        <v>0</v>
      </c>
      <c r="BE229">
        <f t="shared" si="312"/>
        <v>0</v>
      </c>
      <c r="BF229">
        <f t="shared" si="312"/>
        <v>0</v>
      </c>
      <c r="BG229">
        <f t="shared" si="312"/>
        <v>0</v>
      </c>
      <c r="BH229">
        <f t="shared" si="312"/>
        <v>0</v>
      </c>
      <c r="BI229">
        <f t="shared" si="312"/>
        <v>0</v>
      </c>
      <c r="BJ229">
        <f t="shared" si="312"/>
        <v>0</v>
      </c>
      <c r="BK229">
        <f t="shared" si="312"/>
        <v>0</v>
      </c>
      <c r="BL229">
        <f t="shared" si="312"/>
        <v>0</v>
      </c>
      <c r="BM229">
        <f t="shared" ref="BM229:CR229" si="313">BM80</f>
        <v>0</v>
      </c>
      <c r="BN229">
        <f t="shared" si="313"/>
        <v>0</v>
      </c>
      <c r="BO229">
        <f t="shared" si="313"/>
        <v>0</v>
      </c>
      <c r="BP229">
        <f t="shared" si="313"/>
        <v>0</v>
      </c>
      <c r="BQ229">
        <f t="shared" si="313"/>
        <v>0</v>
      </c>
      <c r="BR229">
        <f t="shared" si="313"/>
        <v>0</v>
      </c>
      <c r="BS229">
        <f t="shared" si="313"/>
        <v>0</v>
      </c>
      <c r="BT229">
        <f t="shared" si="313"/>
        <v>0</v>
      </c>
      <c r="BU229">
        <f t="shared" si="313"/>
        <v>0</v>
      </c>
      <c r="BV229">
        <f t="shared" si="313"/>
        <v>0</v>
      </c>
      <c r="BW229">
        <f t="shared" si="313"/>
        <v>0</v>
      </c>
      <c r="BX229">
        <f t="shared" si="313"/>
        <v>0</v>
      </c>
      <c r="BY229">
        <f t="shared" si="313"/>
        <v>0</v>
      </c>
      <c r="BZ229">
        <f t="shared" si="313"/>
        <v>0</v>
      </c>
      <c r="CA229">
        <f t="shared" si="313"/>
        <v>0</v>
      </c>
      <c r="CB229">
        <f t="shared" si="313"/>
        <v>0</v>
      </c>
      <c r="CC229">
        <f t="shared" si="313"/>
        <v>0</v>
      </c>
      <c r="CD229">
        <f t="shared" si="313"/>
        <v>0</v>
      </c>
      <c r="CE229">
        <f t="shared" si="313"/>
        <v>0</v>
      </c>
      <c r="CF229">
        <f t="shared" si="313"/>
        <v>0</v>
      </c>
      <c r="CG229">
        <f t="shared" si="313"/>
        <v>0</v>
      </c>
      <c r="CH229">
        <f t="shared" si="313"/>
        <v>0</v>
      </c>
      <c r="CI229">
        <f t="shared" si="313"/>
        <v>0</v>
      </c>
      <c r="CJ229">
        <f t="shared" si="313"/>
        <v>0</v>
      </c>
      <c r="CK229">
        <f t="shared" si="313"/>
        <v>0</v>
      </c>
      <c r="CL229">
        <f t="shared" si="313"/>
        <v>0</v>
      </c>
      <c r="CM229">
        <f t="shared" si="313"/>
        <v>0</v>
      </c>
      <c r="CN229">
        <f t="shared" si="313"/>
        <v>0</v>
      </c>
      <c r="CO229">
        <f t="shared" si="313"/>
        <v>0</v>
      </c>
      <c r="CP229">
        <f t="shared" si="313"/>
        <v>0</v>
      </c>
      <c r="CQ229">
        <f t="shared" si="313"/>
        <v>0</v>
      </c>
      <c r="CR229">
        <f t="shared" si="313"/>
        <v>0</v>
      </c>
      <c r="CS229">
        <f t="shared" ref="CS229:DH229" si="314">CS80</f>
        <v>0</v>
      </c>
      <c r="CT229">
        <f t="shared" si="314"/>
        <v>0</v>
      </c>
      <c r="CU229">
        <f t="shared" si="314"/>
        <v>0</v>
      </c>
      <c r="CV229">
        <f t="shared" si="314"/>
        <v>0</v>
      </c>
      <c r="CW229">
        <f t="shared" si="314"/>
        <v>0</v>
      </c>
      <c r="CX229">
        <f t="shared" si="314"/>
        <v>0</v>
      </c>
      <c r="CY229">
        <f t="shared" si="314"/>
        <v>0</v>
      </c>
      <c r="CZ229">
        <f t="shared" si="314"/>
        <v>0</v>
      </c>
      <c r="DA229">
        <f t="shared" si="314"/>
        <v>0</v>
      </c>
      <c r="DB229">
        <f t="shared" si="314"/>
        <v>0</v>
      </c>
      <c r="DC229">
        <f t="shared" si="314"/>
        <v>0</v>
      </c>
      <c r="DD229">
        <f t="shared" si="314"/>
        <v>0</v>
      </c>
      <c r="DE229">
        <f t="shared" si="314"/>
        <v>0</v>
      </c>
      <c r="DF229">
        <f t="shared" si="314"/>
        <v>0</v>
      </c>
      <c r="DG229">
        <f t="shared" si="314"/>
        <v>0</v>
      </c>
      <c r="DH229">
        <f t="shared" si="314"/>
        <v>0</v>
      </c>
    </row>
    <row r="230" spans="1:112">
      <c r="A230" t="str">
        <f t="shared" ref="A230:AF230" si="315">A81</f>
        <v>99 - 02</v>
      </c>
      <c r="B230" t="str">
        <f t="shared" si="315"/>
        <v>Dirección General de Programación y Operaciones del Tesoro</v>
      </c>
      <c r="C230">
        <f t="shared" si="315"/>
        <v>50</v>
      </c>
      <c r="D230">
        <f t="shared" si="315"/>
        <v>842143.79999999981</v>
      </c>
      <c r="E230">
        <f t="shared" si="315"/>
        <v>50</v>
      </c>
      <c r="F230">
        <f t="shared" si="315"/>
        <v>29974444.75</v>
      </c>
      <c r="G230">
        <f t="shared" si="315"/>
        <v>150</v>
      </c>
      <c r="H230">
        <f t="shared" si="315"/>
        <v>46791493.839999989</v>
      </c>
      <c r="I230">
        <f t="shared" si="315"/>
        <v>150</v>
      </c>
      <c r="J230">
        <f t="shared" si="315"/>
        <v>37799735.789999999</v>
      </c>
      <c r="K230">
        <f t="shared" si="315"/>
        <v>100</v>
      </c>
      <c r="L230">
        <f t="shared" si="315"/>
        <v>5400170.2999999998</v>
      </c>
      <c r="M230">
        <f t="shared" si="315"/>
        <v>0</v>
      </c>
      <c r="N230">
        <f t="shared" si="315"/>
        <v>0</v>
      </c>
      <c r="O230">
        <f t="shared" si="315"/>
        <v>0</v>
      </c>
      <c r="P230">
        <f t="shared" si="315"/>
        <v>0</v>
      </c>
      <c r="Q230">
        <f t="shared" si="315"/>
        <v>0</v>
      </c>
      <c r="R230">
        <f t="shared" si="315"/>
        <v>0</v>
      </c>
      <c r="S230">
        <f t="shared" si="315"/>
        <v>0</v>
      </c>
      <c r="T230">
        <f t="shared" si="315"/>
        <v>0</v>
      </c>
      <c r="U230">
        <f t="shared" si="315"/>
        <v>0</v>
      </c>
      <c r="V230">
        <f t="shared" si="315"/>
        <v>0</v>
      </c>
      <c r="W230">
        <f t="shared" si="315"/>
        <v>0</v>
      </c>
      <c r="X230">
        <f t="shared" si="315"/>
        <v>0</v>
      </c>
      <c r="Y230">
        <f t="shared" si="315"/>
        <v>0</v>
      </c>
      <c r="Z230">
        <f t="shared" si="315"/>
        <v>0</v>
      </c>
      <c r="AA230">
        <f t="shared" si="315"/>
        <v>0</v>
      </c>
      <c r="AB230">
        <f t="shared" si="315"/>
        <v>0</v>
      </c>
      <c r="AC230">
        <f t="shared" si="315"/>
        <v>0</v>
      </c>
      <c r="AD230">
        <f t="shared" si="315"/>
        <v>0</v>
      </c>
      <c r="AE230">
        <f t="shared" si="315"/>
        <v>0</v>
      </c>
      <c r="AF230">
        <f t="shared" si="315"/>
        <v>0</v>
      </c>
      <c r="AG230">
        <f t="shared" ref="AG230:BL230" si="316">AG81</f>
        <v>0</v>
      </c>
      <c r="AH230">
        <f t="shared" si="316"/>
        <v>0</v>
      </c>
      <c r="AI230">
        <f t="shared" si="316"/>
        <v>0</v>
      </c>
      <c r="AJ230">
        <f t="shared" si="316"/>
        <v>0</v>
      </c>
      <c r="AK230">
        <f t="shared" si="316"/>
        <v>0</v>
      </c>
      <c r="AL230">
        <f t="shared" si="316"/>
        <v>0</v>
      </c>
      <c r="AM230">
        <f t="shared" si="316"/>
        <v>0</v>
      </c>
      <c r="AN230">
        <f t="shared" si="316"/>
        <v>0</v>
      </c>
      <c r="AO230">
        <f t="shared" si="316"/>
        <v>0</v>
      </c>
      <c r="AP230">
        <f t="shared" si="316"/>
        <v>0</v>
      </c>
      <c r="AQ230">
        <f t="shared" si="316"/>
        <v>0</v>
      </c>
      <c r="AR230">
        <f t="shared" si="316"/>
        <v>0</v>
      </c>
      <c r="AS230">
        <f t="shared" si="316"/>
        <v>0</v>
      </c>
      <c r="AT230">
        <f t="shared" si="316"/>
        <v>0</v>
      </c>
      <c r="AU230">
        <f t="shared" si="316"/>
        <v>0</v>
      </c>
      <c r="AV230">
        <f t="shared" si="316"/>
        <v>0</v>
      </c>
      <c r="AW230">
        <f t="shared" si="316"/>
        <v>0</v>
      </c>
      <c r="AX230">
        <f t="shared" si="316"/>
        <v>0</v>
      </c>
      <c r="AY230">
        <f t="shared" si="316"/>
        <v>0</v>
      </c>
      <c r="AZ230">
        <f t="shared" si="316"/>
        <v>0</v>
      </c>
      <c r="BA230">
        <f t="shared" si="316"/>
        <v>0</v>
      </c>
      <c r="BB230">
        <f t="shared" si="316"/>
        <v>0</v>
      </c>
      <c r="BC230">
        <f t="shared" si="316"/>
        <v>0</v>
      </c>
      <c r="BD230">
        <f t="shared" si="316"/>
        <v>0</v>
      </c>
      <c r="BE230">
        <f t="shared" si="316"/>
        <v>0</v>
      </c>
      <c r="BF230">
        <f t="shared" si="316"/>
        <v>0</v>
      </c>
      <c r="BG230">
        <f t="shared" si="316"/>
        <v>0</v>
      </c>
      <c r="BH230">
        <f t="shared" si="316"/>
        <v>0</v>
      </c>
      <c r="BI230">
        <f t="shared" si="316"/>
        <v>0</v>
      </c>
      <c r="BJ230">
        <f t="shared" si="316"/>
        <v>0</v>
      </c>
      <c r="BK230">
        <f t="shared" si="316"/>
        <v>0</v>
      </c>
      <c r="BL230">
        <f t="shared" si="316"/>
        <v>0</v>
      </c>
      <c r="BM230">
        <f t="shared" ref="BM230:CR230" si="317">BM81</f>
        <v>0</v>
      </c>
      <c r="BN230">
        <f t="shared" si="317"/>
        <v>0</v>
      </c>
      <c r="BO230">
        <f t="shared" si="317"/>
        <v>0</v>
      </c>
      <c r="BP230">
        <f t="shared" si="317"/>
        <v>0</v>
      </c>
      <c r="BQ230">
        <f t="shared" si="317"/>
        <v>0</v>
      </c>
      <c r="BR230">
        <f t="shared" si="317"/>
        <v>0</v>
      </c>
      <c r="BS230">
        <f t="shared" si="317"/>
        <v>0</v>
      </c>
      <c r="BT230">
        <f t="shared" si="317"/>
        <v>0</v>
      </c>
      <c r="BU230">
        <f t="shared" si="317"/>
        <v>0</v>
      </c>
      <c r="BV230">
        <f t="shared" si="317"/>
        <v>0</v>
      </c>
      <c r="BW230">
        <f t="shared" si="317"/>
        <v>0</v>
      </c>
      <c r="BX230">
        <f t="shared" si="317"/>
        <v>0</v>
      </c>
      <c r="BY230">
        <f t="shared" si="317"/>
        <v>0</v>
      </c>
      <c r="BZ230">
        <f t="shared" si="317"/>
        <v>0</v>
      </c>
      <c r="CA230">
        <f t="shared" si="317"/>
        <v>0</v>
      </c>
      <c r="CB230">
        <f t="shared" si="317"/>
        <v>0</v>
      </c>
      <c r="CC230">
        <f t="shared" si="317"/>
        <v>0</v>
      </c>
      <c r="CD230">
        <f t="shared" si="317"/>
        <v>0</v>
      </c>
      <c r="CE230">
        <f t="shared" si="317"/>
        <v>0</v>
      </c>
      <c r="CF230">
        <f t="shared" si="317"/>
        <v>0</v>
      </c>
      <c r="CG230">
        <f t="shared" si="317"/>
        <v>0</v>
      </c>
      <c r="CH230">
        <f t="shared" si="317"/>
        <v>0</v>
      </c>
      <c r="CI230">
        <f t="shared" si="317"/>
        <v>0</v>
      </c>
      <c r="CJ230">
        <f t="shared" si="317"/>
        <v>0</v>
      </c>
      <c r="CK230">
        <f t="shared" si="317"/>
        <v>0</v>
      </c>
      <c r="CL230">
        <f t="shared" si="317"/>
        <v>0</v>
      </c>
      <c r="CM230">
        <f t="shared" si="317"/>
        <v>0</v>
      </c>
      <c r="CN230">
        <f t="shared" si="317"/>
        <v>0</v>
      </c>
      <c r="CO230">
        <f t="shared" si="317"/>
        <v>0</v>
      </c>
      <c r="CP230">
        <f t="shared" si="317"/>
        <v>0</v>
      </c>
      <c r="CQ230">
        <f t="shared" si="317"/>
        <v>0</v>
      </c>
      <c r="CR230">
        <f t="shared" si="317"/>
        <v>0</v>
      </c>
      <c r="CS230">
        <f t="shared" ref="CS230:DH230" si="318">CS81</f>
        <v>0</v>
      </c>
      <c r="CT230">
        <f t="shared" si="318"/>
        <v>0</v>
      </c>
      <c r="CU230">
        <f t="shared" si="318"/>
        <v>0</v>
      </c>
      <c r="CV230">
        <f t="shared" si="318"/>
        <v>0</v>
      </c>
      <c r="CW230">
        <f t="shared" si="318"/>
        <v>0</v>
      </c>
      <c r="CX230">
        <f t="shared" si="318"/>
        <v>0</v>
      </c>
      <c r="CY230">
        <f t="shared" si="318"/>
        <v>0</v>
      </c>
      <c r="CZ230">
        <f t="shared" si="318"/>
        <v>0</v>
      </c>
      <c r="DA230">
        <f t="shared" si="318"/>
        <v>0</v>
      </c>
      <c r="DB230">
        <f t="shared" si="318"/>
        <v>0</v>
      </c>
      <c r="DC230">
        <f t="shared" si="318"/>
        <v>0</v>
      </c>
      <c r="DD230">
        <f t="shared" si="318"/>
        <v>0</v>
      </c>
      <c r="DE230">
        <f t="shared" si="318"/>
        <v>0</v>
      </c>
      <c r="DF230">
        <f t="shared" si="318"/>
        <v>0</v>
      </c>
      <c r="DG230">
        <f t="shared" si="318"/>
        <v>0</v>
      </c>
      <c r="DH230">
        <f t="shared" si="318"/>
        <v>0</v>
      </c>
    </row>
    <row r="231" spans="1:112">
      <c r="A231" t="str">
        <f t="shared" ref="A231:AF231" si="319">A82</f>
        <v>99 - 03</v>
      </c>
      <c r="B231" t="str">
        <f t="shared" si="319"/>
        <v>Dirección General de Crédito Público</v>
      </c>
      <c r="C231">
        <f t="shared" si="319"/>
        <v>268048115.06</v>
      </c>
      <c r="D231">
        <f t="shared" si="319"/>
        <v>1198857735.46</v>
      </c>
      <c r="E231">
        <f t="shared" si="319"/>
        <v>13759910.940000001</v>
      </c>
      <c r="F231">
        <f t="shared" si="319"/>
        <v>5822122.3300000001</v>
      </c>
      <c r="G231">
        <f t="shared" si="319"/>
        <v>572517.26000000013</v>
      </c>
      <c r="H231">
        <f t="shared" si="319"/>
        <v>1039330706.2399999</v>
      </c>
      <c r="I231">
        <f t="shared" si="319"/>
        <v>28518.35</v>
      </c>
      <c r="J231">
        <f t="shared" si="319"/>
        <v>2248139624.5100002</v>
      </c>
      <c r="K231">
        <f t="shared" si="319"/>
        <v>3979.64</v>
      </c>
      <c r="L231">
        <f t="shared" si="319"/>
        <v>1802403652.4000001</v>
      </c>
      <c r="M231">
        <f t="shared" si="319"/>
        <v>0</v>
      </c>
      <c r="N231">
        <f t="shared" si="319"/>
        <v>0</v>
      </c>
      <c r="O231">
        <f t="shared" si="319"/>
        <v>0</v>
      </c>
      <c r="P231">
        <f t="shared" si="319"/>
        <v>0</v>
      </c>
      <c r="Q231">
        <f t="shared" si="319"/>
        <v>0</v>
      </c>
      <c r="R231">
        <f t="shared" si="319"/>
        <v>0</v>
      </c>
      <c r="S231">
        <f t="shared" si="319"/>
        <v>0</v>
      </c>
      <c r="T231">
        <f t="shared" si="319"/>
        <v>0</v>
      </c>
      <c r="U231">
        <f t="shared" si="319"/>
        <v>0</v>
      </c>
      <c r="V231">
        <f t="shared" si="319"/>
        <v>0</v>
      </c>
      <c r="W231">
        <f t="shared" si="319"/>
        <v>0</v>
      </c>
      <c r="X231">
        <f t="shared" si="319"/>
        <v>0</v>
      </c>
      <c r="Y231">
        <f t="shared" si="319"/>
        <v>0</v>
      </c>
      <c r="Z231">
        <f t="shared" si="319"/>
        <v>0</v>
      </c>
      <c r="AA231">
        <f t="shared" si="319"/>
        <v>0</v>
      </c>
      <c r="AB231">
        <f t="shared" si="319"/>
        <v>0</v>
      </c>
      <c r="AC231">
        <f t="shared" si="319"/>
        <v>0</v>
      </c>
      <c r="AD231">
        <f t="shared" si="319"/>
        <v>0</v>
      </c>
      <c r="AE231">
        <f t="shared" si="319"/>
        <v>0</v>
      </c>
      <c r="AF231">
        <f t="shared" si="319"/>
        <v>0</v>
      </c>
      <c r="AG231">
        <f t="shared" ref="AG231:BL231" si="320">AG82</f>
        <v>0</v>
      </c>
      <c r="AH231">
        <f t="shared" si="320"/>
        <v>0</v>
      </c>
      <c r="AI231">
        <f t="shared" si="320"/>
        <v>0</v>
      </c>
      <c r="AJ231">
        <f t="shared" si="320"/>
        <v>0</v>
      </c>
      <c r="AK231">
        <f t="shared" si="320"/>
        <v>0</v>
      </c>
      <c r="AL231">
        <f t="shared" si="320"/>
        <v>0</v>
      </c>
      <c r="AM231">
        <f t="shared" si="320"/>
        <v>0</v>
      </c>
      <c r="AN231">
        <f t="shared" si="320"/>
        <v>0</v>
      </c>
      <c r="AO231">
        <f t="shared" si="320"/>
        <v>0</v>
      </c>
      <c r="AP231">
        <f t="shared" si="320"/>
        <v>0</v>
      </c>
      <c r="AQ231">
        <f t="shared" si="320"/>
        <v>0</v>
      </c>
      <c r="AR231">
        <f t="shared" si="320"/>
        <v>0</v>
      </c>
      <c r="AS231">
        <f t="shared" si="320"/>
        <v>0</v>
      </c>
      <c r="AT231">
        <f t="shared" si="320"/>
        <v>0</v>
      </c>
      <c r="AU231">
        <f t="shared" si="320"/>
        <v>0</v>
      </c>
      <c r="AV231">
        <f t="shared" si="320"/>
        <v>0</v>
      </c>
      <c r="AW231">
        <f t="shared" si="320"/>
        <v>0</v>
      </c>
      <c r="AX231">
        <f t="shared" si="320"/>
        <v>0</v>
      </c>
      <c r="AY231">
        <f t="shared" si="320"/>
        <v>0</v>
      </c>
      <c r="AZ231">
        <f t="shared" si="320"/>
        <v>0</v>
      </c>
      <c r="BA231">
        <f t="shared" si="320"/>
        <v>0</v>
      </c>
      <c r="BB231">
        <f t="shared" si="320"/>
        <v>0</v>
      </c>
      <c r="BC231">
        <f t="shared" si="320"/>
        <v>0</v>
      </c>
      <c r="BD231">
        <f t="shared" si="320"/>
        <v>0</v>
      </c>
      <c r="BE231">
        <f t="shared" si="320"/>
        <v>0</v>
      </c>
      <c r="BF231">
        <f t="shared" si="320"/>
        <v>0</v>
      </c>
      <c r="BG231">
        <f t="shared" si="320"/>
        <v>0</v>
      </c>
      <c r="BH231">
        <f t="shared" si="320"/>
        <v>0</v>
      </c>
      <c r="BI231">
        <f t="shared" si="320"/>
        <v>0</v>
      </c>
      <c r="BJ231">
        <f t="shared" si="320"/>
        <v>0</v>
      </c>
      <c r="BK231">
        <f t="shared" si="320"/>
        <v>0</v>
      </c>
      <c r="BL231">
        <f t="shared" si="320"/>
        <v>0</v>
      </c>
      <c r="BM231">
        <f t="shared" ref="BM231:CR231" si="321">BM82</f>
        <v>0</v>
      </c>
      <c r="BN231">
        <f t="shared" si="321"/>
        <v>0</v>
      </c>
      <c r="BO231">
        <f t="shared" si="321"/>
        <v>0</v>
      </c>
      <c r="BP231">
        <f t="shared" si="321"/>
        <v>0</v>
      </c>
      <c r="BQ231">
        <f t="shared" si="321"/>
        <v>0</v>
      </c>
      <c r="BR231">
        <f t="shared" si="321"/>
        <v>0</v>
      </c>
      <c r="BS231">
        <f t="shared" si="321"/>
        <v>0</v>
      </c>
      <c r="BT231">
        <f t="shared" si="321"/>
        <v>0</v>
      </c>
      <c r="BU231">
        <f t="shared" si="321"/>
        <v>0</v>
      </c>
      <c r="BV231">
        <f t="shared" si="321"/>
        <v>0</v>
      </c>
      <c r="BW231">
        <f t="shared" si="321"/>
        <v>0</v>
      </c>
      <c r="BX231">
        <f t="shared" si="321"/>
        <v>0</v>
      </c>
      <c r="BY231">
        <f t="shared" si="321"/>
        <v>0</v>
      </c>
      <c r="BZ231">
        <f t="shared" si="321"/>
        <v>0</v>
      </c>
      <c r="CA231">
        <f t="shared" si="321"/>
        <v>0</v>
      </c>
      <c r="CB231">
        <f t="shared" si="321"/>
        <v>0</v>
      </c>
      <c r="CC231">
        <f t="shared" si="321"/>
        <v>0</v>
      </c>
      <c r="CD231">
        <f t="shared" si="321"/>
        <v>0</v>
      </c>
      <c r="CE231">
        <f t="shared" si="321"/>
        <v>0</v>
      </c>
      <c r="CF231">
        <f t="shared" si="321"/>
        <v>0</v>
      </c>
      <c r="CG231">
        <f t="shared" si="321"/>
        <v>0</v>
      </c>
      <c r="CH231">
        <f t="shared" si="321"/>
        <v>0</v>
      </c>
      <c r="CI231">
        <f t="shared" si="321"/>
        <v>0</v>
      </c>
      <c r="CJ231">
        <f t="shared" si="321"/>
        <v>0</v>
      </c>
      <c r="CK231">
        <f t="shared" si="321"/>
        <v>0</v>
      </c>
      <c r="CL231">
        <f t="shared" si="321"/>
        <v>0</v>
      </c>
      <c r="CM231">
        <f t="shared" si="321"/>
        <v>0</v>
      </c>
      <c r="CN231">
        <f t="shared" si="321"/>
        <v>0</v>
      </c>
      <c r="CO231">
        <f t="shared" si="321"/>
        <v>0</v>
      </c>
      <c r="CP231">
        <f t="shared" si="321"/>
        <v>0</v>
      </c>
      <c r="CQ231">
        <f t="shared" si="321"/>
        <v>0</v>
      </c>
      <c r="CR231">
        <f t="shared" si="321"/>
        <v>0</v>
      </c>
      <c r="CS231">
        <f t="shared" ref="CS231:DH231" si="322">CS82</f>
        <v>0</v>
      </c>
      <c r="CT231">
        <f t="shared" si="322"/>
        <v>0</v>
      </c>
      <c r="CU231">
        <f t="shared" si="322"/>
        <v>0</v>
      </c>
      <c r="CV231">
        <f t="shared" si="322"/>
        <v>0</v>
      </c>
      <c r="CW231">
        <f t="shared" si="322"/>
        <v>0</v>
      </c>
      <c r="CX231">
        <f t="shared" si="322"/>
        <v>0</v>
      </c>
      <c r="CY231">
        <f t="shared" si="322"/>
        <v>0</v>
      </c>
      <c r="CZ231">
        <f t="shared" si="322"/>
        <v>0</v>
      </c>
      <c r="DA231">
        <f t="shared" si="322"/>
        <v>0</v>
      </c>
      <c r="DB231">
        <f t="shared" si="322"/>
        <v>0</v>
      </c>
      <c r="DC231">
        <f t="shared" si="322"/>
        <v>0</v>
      </c>
      <c r="DD231">
        <f t="shared" si="322"/>
        <v>0</v>
      </c>
      <c r="DE231">
        <f t="shared" si="322"/>
        <v>0</v>
      </c>
      <c r="DF231">
        <f t="shared" si="322"/>
        <v>0</v>
      </c>
      <c r="DG231">
        <f t="shared" si="322"/>
        <v>0</v>
      </c>
      <c r="DH231">
        <f t="shared" si="322"/>
        <v>0</v>
      </c>
    </row>
    <row r="232" spans="1:112">
      <c r="A232" t="str">
        <f t="shared" ref="A232:AF232" si="323">A83</f>
        <v>99 - 04</v>
      </c>
      <c r="B232" t="str">
        <f t="shared" si="323"/>
        <v>Dirección General de Administración y Finanzas Territoriales</v>
      </c>
      <c r="C232">
        <f t="shared" si="323"/>
        <v>0</v>
      </c>
      <c r="D232">
        <f t="shared" si="323"/>
        <v>7214109.3200000003</v>
      </c>
      <c r="E232">
        <f t="shared" si="323"/>
        <v>546383.5</v>
      </c>
      <c r="F232">
        <f t="shared" si="323"/>
        <v>202787.06999999998</v>
      </c>
      <c r="G232">
        <f t="shared" si="323"/>
        <v>1099686.5</v>
      </c>
      <c r="H232">
        <f t="shared" si="323"/>
        <v>5226151.21</v>
      </c>
      <c r="I232">
        <f t="shared" si="323"/>
        <v>0</v>
      </c>
      <c r="J232">
        <f t="shared" si="323"/>
        <v>2198660.0299999998</v>
      </c>
      <c r="K232">
        <f t="shared" si="323"/>
        <v>0</v>
      </c>
      <c r="L232">
        <f t="shared" si="323"/>
        <v>5674630.8700000001</v>
      </c>
      <c r="M232">
        <f t="shared" si="323"/>
        <v>0</v>
      </c>
      <c r="N232">
        <f t="shared" si="323"/>
        <v>0</v>
      </c>
      <c r="O232">
        <f t="shared" si="323"/>
        <v>0</v>
      </c>
      <c r="P232">
        <f t="shared" si="323"/>
        <v>0</v>
      </c>
      <c r="Q232">
        <f t="shared" si="323"/>
        <v>0</v>
      </c>
      <c r="R232">
        <f t="shared" si="323"/>
        <v>0</v>
      </c>
      <c r="S232">
        <f t="shared" si="323"/>
        <v>0</v>
      </c>
      <c r="T232">
        <f t="shared" si="323"/>
        <v>0</v>
      </c>
      <c r="U232">
        <f t="shared" si="323"/>
        <v>0</v>
      </c>
      <c r="V232">
        <f t="shared" si="323"/>
        <v>0</v>
      </c>
      <c r="W232">
        <f t="shared" si="323"/>
        <v>0</v>
      </c>
      <c r="X232">
        <f t="shared" si="323"/>
        <v>0</v>
      </c>
      <c r="Y232">
        <f t="shared" si="323"/>
        <v>0</v>
      </c>
      <c r="Z232">
        <f t="shared" si="323"/>
        <v>0</v>
      </c>
      <c r="AA232">
        <f t="shared" si="323"/>
        <v>0</v>
      </c>
      <c r="AB232">
        <f t="shared" si="323"/>
        <v>0</v>
      </c>
      <c r="AC232">
        <f t="shared" si="323"/>
        <v>0</v>
      </c>
      <c r="AD232">
        <f t="shared" si="323"/>
        <v>0</v>
      </c>
      <c r="AE232">
        <f t="shared" si="323"/>
        <v>0</v>
      </c>
      <c r="AF232">
        <f t="shared" si="323"/>
        <v>0</v>
      </c>
      <c r="AG232">
        <f t="shared" ref="AG232:BL232" si="324">AG83</f>
        <v>0</v>
      </c>
      <c r="AH232">
        <f t="shared" si="324"/>
        <v>0</v>
      </c>
      <c r="AI232">
        <f t="shared" si="324"/>
        <v>0</v>
      </c>
      <c r="AJ232">
        <f t="shared" si="324"/>
        <v>0</v>
      </c>
      <c r="AK232">
        <f t="shared" si="324"/>
        <v>0</v>
      </c>
      <c r="AL232">
        <f t="shared" si="324"/>
        <v>0</v>
      </c>
      <c r="AM232">
        <f t="shared" si="324"/>
        <v>0</v>
      </c>
      <c r="AN232">
        <f t="shared" si="324"/>
        <v>0</v>
      </c>
      <c r="AO232">
        <f t="shared" si="324"/>
        <v>0</v>
      </c>
      <c r="AP232">
        <f t="shared" si="324"/>
        <v>0</v>
      </c>
      <c r="AQ232">
        <f t="shared" si="324"/>
        <v>0</v>
      </c>
      <c r="AR232">
        <f t="shared" si="324"/>
        <v>0</v>
      </c>
      <c r="AS232">
        <f t="shared" si="324"/>
        <v>0</v>
      </c>
      <c r="AT232">
        <f t="shared" si="324"/>
        <v>0</v>
      </c>
      <c r="AU232">
        <f t="shared" si="324"/>
        <v>0</v>
      </c>
      <c r="AV232">
        <f t="shared" si="324"/>
        <v>0</v>
      </c>
      <c r="AW232">
        <f t="shared" si="324"/>
        <v>0</v>
      </c>
      <c r="AX232">
        <f t="shared" si="324"/>
        <v>0</v>
      </c>
      <c r="AY232">
        <f t="shared" si="324"/>
        <v>0</v>
      </c>
      <c r="AZ232">
        <f t="shared" si="324"/>
        <v>0</v>
      </c>
      <c r="BA232">
        <f t="shared" si="324"/>
        <v>0</v>
      </c>
      <c r="BB232">
        <f t="shared" si="324"/>
        <v>0</v>
      </c>
      <c r="BC232">
        <f t="shared" si="324"/>
        <v>0</v>
      </c>
      <c r="BD232">
        <f t="shared" si="324"/>
        <v>0</v>
      </c>
      <c r="BE232">
        <f t="shared" si="324"/>
        <v>0</v>
      </c>
      <c r="BF232">
        <f t="shared" si="324"/>
        <v>0</v>
      </c>
      <c r="BG232">
        <f t="shared" si="324"/>
        <v>0</v>
      </c>
      <c r="BH232">
        <f t="shared" si="324"/>
        <v>0</v>
      </c>
      <c r="BI232">
        <f t="shared" si="324"/>
        <v>0</v>
      </c>
      <c r="BJ232">
        <f t="shared" si="324"/>
        <v>0</v>
      </c>
      <c r="BK232">
        <f t="shared" si="324"/>
        <v>0</v>
      </c>
      <c r="BL232">
        <f t="shared" si="324"/>
        <v>0</v>
      </c>
      <c r="BM232">
        <f t="shared" ref="BM232:CR232" si="325">BM83</f>
        <v>0</v>
      </c>
      <c r="BN232">
        <f t="shared" si="325"/>
        <v>0</v>
      </c>
      <c r="BO232">
        <f t="shared" si="325"/>
        <v>0</v>
      </c>
      <c r="BP232">
        <f t="shared" si="325"/>
        <v>0</v>
      </c>
      <c r="BQ232">
        <f t="shared" si="325"/>
        <v>0</v>
      </c>
      <c r="BR232">
        <f t="shared" si="325"/>
        <v>0</v>
      </c>
      <c r="BS232">
        <f t="shared" si="325"/>
        <v>0</v>
      </c>
      <c r="BT232">
        <f t="shared" si="325"/>
        <v>0</v>
      </c>
      <c r="BU232">
        <f t="shared" si="325"/>
        <v>0</v>
      </c>
      <c r="BV232">
        <f t="shared" si="325"/>
        <v>0</v>
      </c>
      <c r="BW232">
        <f t="shared" si="325"/>
        <v>0</v>
      </c>
      <c r="BX232">
        <f t="shared" si="325"/>
        <v>0</v>
      </c>
      <c r="BY232">
        <f t="shared" si="325"/>
        <v>0</v>
      </c>
      <c r="BZ232">
        <f t="shared" si="325"/>
        <v>0</v>
      </c>
      <c r="CA232">
        <f t="shared" si="325"/>
        <v>0</v>
      </c>
      <c r="CB232">
        <f t="shared" si="325"/>
        <v>0</v>
      </c>
      <c r="CC232">
        <f t="shared" si="325"/>
        <v>0</v>
      </c>
      <c r="CD232">
        <f t="shared" si="325"/>
        <v>0</v>
      </c>
      <c r="CE232">
        <f t="shared" si="325"/>
        <v>0</v>
      </c>
      <c r="CF232">
        <f t="shared" si="325"/>
        <v>0</v>
      </c>
      <c r="CG232">
        <f t="shared" si="325"/>
        <v>0</v>
      </c>
      <c r="CH232">
        <f t="shared" si="325"/>
        <v>0</v>
      </c>
      <c r="CI232">
        <f t="shared" si="325"/>
        <v>0</v>
      </c>
      <c r="CJ232">
        <f t="shared" si="325"/>
        <v>0</v>
      </c>
      <c r="CK232">
        <f t="shared" si="325"/>
        <v>0</v>
      </c>
      <c r="CL232">
        <f t="shared" si="325"/>
        <v>0</v>
      </c>
      <c r="CM232">
        <f t="shared" si="325"/>
        <v>0</v>
      </c>
      <c r="CN232">
        <f t="shared" si="325"/>
        <v>0</v>
      </c>
      <c r="CO232">
        <f t="shared" si="325"/>
        <v>0</v>
      </c>
      <c r="CP232">
        <f t="shared" si="325"/>
        <v>0</v>
      </c>
      <c r="CQ232">
        <f t="shared" si="325"/>
        <v>0</v>
      </c>
      <c r="CR232">
        <f t="shared" si="325"/>
        <v>0</v>
      </c>
      <c r="CS232">
        <f t="shared" ref="CS232:DH232" si="326">CS83</f>
        <v>0</v>
      </c>
      <c r="CT232">
        <f t="shared" si="326"/>
        <v>0</v>
      </c>
      <c r="CU232">
        <f t="shared" si="326"/>
        <v>0</v>
      </c>
      <c r="CV232">
        <f t="shared" si="326"/>
        <v>0</v>
      </c>
      <c r="CW232">
        <f t="shared" si="326"/>
        <v>0</v>
      </c>
      <c r="CX232">
        <f t="shared" si="326"/>
        <v>0</v>
      </c>
      <c r="CY232">
        <f t="shared" si="326"/>
        <v>0</v>
      </c>
      <c r="CZ232">
        <f t="shared" si="326"/>
        <v>0</v>
      </c>
      <c r="DA232">
        <f t="shared" si="326"/>
        <v>0</v>
      </c>
      <c r="DB232">
        <f t="shared" si="326"/>
        <v>0</v>
      </c>
      <c r="DC232">
        <f t="shared" si="326"/>
        <v>0</v>
      </c>
      <c r="DD232">
        <f t="shared" si="326"/>
        <v>0</v>
      </c>
      <c r="DE232">
        <f t="shared" si="326"/>
        <v>0</v>
      </c>
      <c r="DF232">
        <f t="shared" si="326"/>
        <v>0</v>
      </c>
      <c r="DG232">
        <f t="shared" si="326"/>
        <v>0</v>
      </c>
      <c r="DH232">
        <f t="shared" si="326"/>
        <v>0</v>
      </c>
    </row>
    <row r="233" spans="1:112">
      <c r="A233" t="str">
        <f t="shared" ref="A233:AF233" si="327">A84</f>
        <v>AFP</v>
      </c>
      <c r="B233" t="str">
        <f t="shared" si="327"/>
        <v>Acreedores</v>
      </c>
      <c r="C233">
        <f t="shared" si="327"/>
        <v>0</v>
      </c>
      <c r="D233">
        <f t="shared" si="327"/>
        <v>302354.49</v>
      </c>
      <c r="E233">
        <f t="shared" si="327"/>
        <v>0</v>
      </c>
      <c r="F233">
        <f t="shared" si="327"/>
        <v>288037.08</v>
      </c>
      <c r="G233">
        <f t="shared" si="327"/>
        <v>0</v>
      </c>
      <c r="H233">
        <f t="shared" si="327"/>
        <v>24225.170000000002</v>
      </c>
      <c r="I233">
        <f t="shared" si="327"/>
        <v>0</v>
      </c>
      <c r="J233">
        <f t="shared" si="327"/>
        <v>0</v>
      </c>
      <c r="K233">
        <f t="shared" si="327"/>
        <v>0</v>
      </c>
      <c r="L233">
        <f t="shared" si="327"/>
        <v>0</v>
      </c>
      <c r="M233">
        <f t="shared" si="327"/>
        <v>0</v>
      </c>
      <c r="N233">
        <f t="shared" si="327"/>
        <v>0</v>
      </c>
      <c r="O233">
        <f t="shared" si="327"/>
        <v>0</v>
      </c>
      <c r="P233">
        <f t="shared" si="327"/>
        <v>0</v>
      </c>
      <c r="Q233">
        <f t="shared" si="327"/>
        <v>0</v>
      </c>
      <c r="R233">
        <f t="shared" si="327"/>
        <v>0</v>
      </c>
      <c r="S233">
        <f t="shared" si="327"/>
        <v>0</v>
      </c>
      <c r="T233">
        <f t="shared" si="327"/>
        <v>0</v>
      </c>
      <c r="U233">
        <f t="shared" si="327"/>
        <v>0</v>
      </c>
      <c r="V233">
        <f t="shared" si="327"/>
        <v>0</v>
      </c>
      <c r="W233">
        <f t="shared" si="327"/>
        <v>0</v>
      </c>
      <c r="X233">
        <f t="shared" si="327"/>
        <v>0</v>
      </c>
      <c r="Y233">
        <f t="shared" si="327"/>
        <v>0</v>
      </c>
      <c r="Z233">
        <f t="shared" si="327"/>
        <v>0</v>
      </c>
      <c r="AA233">
        <f t="shared" si="327"/>
        <v>0</v>
      </c>
      <c r="AB233">
        <f t="shared" si="327"/>
        <v>0</v>
      </c>
      <c r="AC233">
        <f t="shared" si="327"/>
        <v>0</v>
      </c>
      <c r="AD233">
        <f t="shared" si="327"/>
        <v>0</v>
      </c>
      <c r="AE233">
        <f t="shared" si="327"/>
        <v>0</v>
      </c>
      <c r="AF233">
        <f t="shared" si="327"/>
        <v>0</v>
      </c>
      <c r="AG233">
        <f t="shared" ref="AG233:BL233" si="328">AG84</f>
        <v>0</v>
      </c>
      <c r="AH233">
        <f t="shared" si="328"/>
        <v>0</v>
      </c>
      <c r="AI233">
        <f t="shared" si="328"/>
        <v>0</v>
      </c>
      <c r="AJ233">
        <f t="shared" si="328"/>
        <v>0</v>
      </c>
      <c r="AK233">
        <f t="shared" si="328"/>
        <v>0</v>
      </c>
      <c r="AL233">
        <f t="shared" si="328"/>
        <v>0</v>
      </c>
      <c r="AM233">
        <f t="shared" si="328"/>
        <v>0</v>
      </c>
      <c r="AN233">
        <f t="shared" si="328"/>
        <v>0</v>
      </c>
      <c r="AO233">
        <f t="shared" si="328"/>
        <v>0</v>
      </c>
      <c r="AP233">
        <f t="shared" si="328"/>
        <v>0</v>
      </c>
      <c r="AQ233">
        <f t="shared" si="328"/>
        <v>0</v>
      </c>
      <c r="AR233">
        <f t="shared" si="328"/>
        <v>0</v>
      </c>
      <c r="AS233">
        <f t="shared" si="328"/>
        <v>0</v>
      </c>
      <c r="AT233">
        <f t="shared" si="328"/>
        <v>0</v>
      </c>
      <c r="AU233">
        <f t="shared" si="328"/>
        <v>0</v>
      </c>
      <c r="AV233">
        <f t="shared" si="328"/>
        <v>0</v>
      </c>
      <c r="AW233">
        <f t="shared" si="328"/>
        <v>0</v>
      </c>
      <c r="AX233">
        <f t="shared" si="328"/>
        <v>0</v>
      </c>
      <c r="AY233">
        <f t="shared" si="328"/>
        <v>0</v>
      </c>
      <c r="AZ233">
        <f t="shared" si="328"/>
        <v>0</v>
      </c>
      <c r="BA233">
        <f t="shared" si="328"/>
        <v>0</v>
      </c>
      <c r="BB233">
        <f t="shared" si="328"/>
        <v>0</v>
      </c>
      <c r="BC233">
        <f t="shared" si="328"/>
        <v>0</v>
      </c>
      <c r="BD233">
        <f t="shared" si="328"/>
        <v>0</v>
      </c>
      <c r="BE233">
        <f t="shared" si="328"/>
        <v>0</v>
      </c>
      <c r="BF233">
        <f t="shared" si="328"/>
        <v>0</v>
      </c>
      <c r="BG233">
        <f t="shared" si="328"/>
        <v>0</v>
      </c>
      <c r="BH233">
        <f t="shared" si="328"/>
        <v>0</v>
      </c>
      <c r="BI233">
        <f t="shared" si="328"/>
        <v>0</v>
      </c>
      <c r="BJ233">
        <f t="shared" si="328"/>
        <v>0</v>
      </c>
      <c r="BK233">
        <f t="shared" si="328"/>
        <v>0</v>
      </c>
      <c r="BL233">
        <f t="shared" si="328"/>
        <v>0</v>
      </c>
      <c r="BM233">
        <f t="shared" ref="BM233:CR233" si="329">BM84</f>
        <v>0</v>
      </c>
      <c r="BN233">
        <f t="shared" si="329"/>
        <v>0</v>
      </c>
      <c r="BO233">
        <f t="shared" si="329"/>
        <v>0</v>
      </c>
      <c r="BP233">
        <f t="shared" si="329"/>
        <v>0</v>
      </c>
      <c r="BQ233">
        <f t="shared" si="329"/>
        <v>0</v>
      </c>
      <c r="BR233">
        <f t="shared" si="329"/>
        <v>0</v>
      </c>
      <c r="BS233">
        <f t="shared" si="329"/>
        <v>0</v>
      </c>
      <c r="BT233">
        <f t="shared" si="329"/>
        <v>0</v>
      </c>
      <c r="BU233">
        <f t="shared" si="329"/>
        <v>0</v>
      </c>
      <c r="BV233">
        <f t="shared" si="329"/>
        <v>0</v>
      </c>
      <c r="BW233">
        <f t="shared" si="329"/>
        <v>0</v>
      </c>
      <c r="BX233">
        <f t="shared" si="329"/>
        <v>0</v>
      </c>
      <c r="BY233">
        <f t="shared" si="329"/>
        <v>0</v>
      </c>
      <c r="BZ233">
        <f t="shared" si="329"/>
        <v>0</v>
      </c>
      <c r="CA233">
        <f t="shared" si="329"/>
        <v>0</v>
      </c>
      <c r="CB233">
        <f t="shared" si="329"/>
        <v>0</v>
      </c>
      <c r="CC233">
        <f t="shared" si="329"/>
        <v>0</v>
      </c>
      <c r="CD233">
        <f t="shared" si="329"/>
        <v>0</v>
      </c>
      <c r="CE233">
        <f t="shared" si="329"/>
        <v>0</v>
      </c>
      <c r="CF233">
        <f t="shared" si="329"/>
        <v>0</v>
      </c>
      <c r="CG233">
        <f t="shared" si="329"/>
        <v>0</v>
      </c>
      <c r="CH233">
        <f t="shared" si="329"/>
        <v>0</v>
      </c>
      <c r="CI233">
        <f t="shared" si="329"/>
        <v>0</v>
      </c>
      <c r="CJ233">
        <f t="shared" si="329"/>
        <v>0</v>
      </c>
      <c r="CK233">
        <f t="shared" si="329"/>
        <v>0</v>
      </c>
      <c r="CL233">
        <f t="shared" si="329"/>
        <v>0</v>
      </c>
      <c r="CM233">
        <f t="shared" si="329"/>
        <v>0</v>
      </c>
      <c r="CN233">
        <f t="shared" si="329"/>
        <v>0</v>
      </c>
      <c r="CO233">
        <f t="shared" si="329"/>
        <v>0</v>
      </c>
      <c r="CP233">
        <f t="shared" si="329"/>
        <v>0</v>
      </c>
      <c r="CQ233">
        <f t="shared" si="329"/>
        <v>0</v>
      </c>
      <c r="CR233">
        <f t="shared" si="329"/>
        <v>0</v>
      </c>
      <c r="CS233">
        <f t="shared" ref="CS233:DH233" si="330">CS84</f>
        <v>0</v>
      </c>
      <c r="CT233">
        <f t="shared" si="330"/>
        <v>0</v>
      </c>
      <c r="CU233">
        <f t="shared" si="330"/>
        <v>0</v>
      </c>
      <c r="CV233">
        <f t="shared" si="330"/>
        <v>0</v>
      </c>
      <c r="CW233">
        <f t="shared" si="330"/>
        <v>0</v>
      </c>
      <c r="CX233">
        <f t="shared" si="330"/>
        <v>0</v>
      </c>
      <c r="CY233">
        <f t="shared" si="330"/>
        <v>0</v>
      </c>
      <c r="CZ233">
        <f t="shared" si="330"/>
        <v>0</v>
      </c>
      <c r="DA233">
        <f t="shared" si="330"/>
        <v>0</v>
      </c>
      <c r="DB233">
        <f t="shared" si="330"/>
        <v>0</v>
      </c>
      <c r="DC233">
        <f t="shared" si="330"/>
        <v>0</v>
      </c>
      <c r="DD233">
        <f t="shared" si="330"/>
        <v>0</v>
      </c>
      <c r="DE233">
        <f t="shared" si="330"/>
        <v>0</v>
      </c>
      <c r="DF233">
        <f t="shared" si="330"/>
        <v>0</v>
      </c>
      <c r="DG233">
        <f t="shared" si="330"/>
        <v>0</v>
      </c>
      <c r="DH233">
        <f t="shared" si="330"/>
        <v>0</v>
      </c>
    </row>
    <row r="234" spans="1:112">
      <c r="A234" t="str">
        <f t="shared" ref="A234:AF234" si="331">A85</f>
        <v>IDH</v>
      </c>
      <c r="B234" t="str">
        <f t="shared" si="331"/>
        <v>Impuesto Directo A Los Hidrocarburos</v>
      </c>
      <c r="C234">
        <f t="shared" si="331"/>
        <v>591220075.02999985</v>
      </c>
      <c r="D234">
        <f t="shared" si="331"/>
        <v>0</v>
      </c>
      <c r="E234">
        <f t="shared" si="331"/>
        <v>612198311.1499995</v>
      </c>
      <c r="F234">
        <f t="shared" si="331"/>
        <v>0</v>
      </c>
      <c r="G234">
        <f t="shared" si="331"/>
        <v>463898475.55000007</v>
      </c>
      <c r="H234">
        <f t="shared" si="331"/>
        <v>0</v>
      </c>
      <c r="I234">
        <f t="shared" si="331"/>
        <v>550928419.28000057</v>
      </c>
      <c r="J234">
        <f t="shared" si="331"/>
        <v>0</v>
      </c>
      <c r="K234">
        <f t="shared" si="331"/>
        <v>409867002.69999963</v>
      </c>
      <c r="L234">
        <f t="shared" si="331"/>
        <v>0</v>
      </c>
      <c r="M234">
        <f t="shared" si="331"/>
        <v>0</v>
      </c>
      <c r="N234">
        <f t="shared" si="331"/>
        <v>0</v>
      </c>
      <c r="O234">
        <f t="shared" si="331"/>
        <v>0</v>
      </c>
      <c r="P234">
        <f t="shared" si="331"/>
        <v>0</v>
      </c>
      <c r="Q234">
        <f t="shared" si="331"/>
        <v>0</v>
      </c>
      <c r="R234">
        <f t="shared" si="331"/>
        <v>0</v>
      </c>
      <c r="S234">
        <f t="shared" si="331"/>
        <v>0</v>
      </c>
      <c r="T234">
        <f t="shared" si="331"/>
        <v>0</v>
      </c>
      <c r="U234">
        <f t="shared" si="331"/>
        <v>0</v>
      </c>
      <c r="V234">
        <f t="shared" si="331"/>
        <v>0</v>
      </c>
      <c r="W234">
        <f t="shared" si="331"/>
        <v>0</v>
      </c>
      <c r="X234">
        <f t="shared" si="331"/>
        <v>0</v>
      </c>
      <c r="Y234">
        <f t="shared" si="331"/>
        <v>0</v>
      </c>
      <c r="Z234">
        <f t="shared" si="331"/>
        <v>0</v>
      </c>
      <c r="AA234">
        <f t="shared" si="331"/>
        <v>0</v>
      </c>
      <c r="AB234">
        <f t="shared" si="331"/>
        <v>0</v>
      </c>
      <c r="AC234">
        <f t="shared" si="331"/>
        <v>0</v>
      </c>
      <c r="AD234">
        <f t="shared" si="331"/>
        <v>0</v>
      </c>
      <c r="AE234">
        <f t="shared" si="331"/>
        <v>0</v>
      </c>
      <c r="AF234">
        <f t="shared" si="331"/>
        <v>0</v>
      </c>
      <c r="AG234">
        <f t="shared" ref="AG234:BL234" si="332">AG85</f>
        <v>0</v>
      </c>
      <c r="AH234">
        <f t="shared" si="332"/>
        <v>0</v>
      </c>
      <c r="AI234">
        <f t="shared" si="332"/>
        <v>0</v>
      </c>
      <c r="AJ234">
        <f t="shared" si="332"/>
        <v>0</v>
      </c>
      <c r="AK234">
        <f t="shared" si="332"/>
        <v>0</v>
      </c>
      <c r="AL234">
        <f t="shared" si="332"/>
        <v>0</v>
      </c>
      <c r="AM234">
        <f t="shared" si="332"/>
        <v>0</v>
      </c>
      <c r="AN234">
        <f t="shared" si="332"/>
        <v>0</v>
      </c>
      <c r="AO234">
        <f t="shared" si="332"/>
        <v>0</v>
      </c>
      <c r="AP234">
        <f t="shared" si="332"/>
        <v>0</v>
      </c>
      <c r="AQ234">
        <f t="shared" si="332"/>
        <v>0</v>
      </c>
      <c r="AR234">
        <f t="shared" si="332"/>
        <v>0</v>
      </c>
      <c r="AS234">
        <f t="shared" si="332"/>
        <v>0</v>
      </c>
      <c r="AT234">
        <f t="shared" si="332"/>
        <v>0</v>
      </c>
      <c r="AU234">
        <f t="shared" si="332"/>
        <v>0</v>
      </c>
      <c r="AV234">
        <f t="shared" si="332"/>
        <v>0</v>
      </c>
      <c r="AW234">
        <f t="shared" si="332"/>
        <v>0</v>
      </c>
      <c r="AX234">
        <f t="shared" si="332"/>
        <v>0</v>
      </c>
      <c r="AY234">
        <f t="shared" si="332"/>
        <v>0</v>
      </c>
      <c r="AZ234">
        <f t="shared" si="332"/>
        <v>0</v>
      </c>
      <c r="BA234">
        <f t="shared" si="332"/>
        <v>0</v>
      </c>
      <c r="BB234">
        <f t="shared" si="332"/>
        <v>0</v>
      </c>
      <c r="BC234">
        <f t="shared" si="332"/>
        <v>0</v>
      </c>
      <c r="BD234">
        <f t="shared" si="332"/>
        <v>0</v>
      </c>
      <c r="BE234">
        <f t="shared" si="332"/>
        <v>0</v>
      </c>
      <c r="BF234">
        <f t="shared" si="332"/>
        <v>0</v>
      </c>
      <c r="BG234">
        <f t="shared" si="332"/>
        <v>0</v>
      </c>
      <c r="BH234">
        <f t="shared" si="332"/>
        <v>0</v>
      </c>
      <c r="BI234">
        <f t="shared" si="332"/>
        <v>0</v>
      </c>
      <c r="BJ234">
        <f t="shared" si="332"/>
        <v>0</v>
      </c>
      <c r="BK234">
        <f t="shared" si="332"/>
        <v>0</v>
      </c>
      <c r="BL234">
        <f t="shared" si="332"/>
        <v>0</v>
      </c>
      <c r="BM234">
        <f t="shared" ref="BM234:CR234" si="333">BM85</f>
        <v>0</v>
      </c>
      <c r="BN234">
        <f t="shared" si="333"/>
        <v>0</v>
      </c>
      <c r="BO234">
        <f t="shared" si="333"/>
        <v>0</v>
      </c>
      <c r="BP234">
        <f t="shared" si="333"/>
        <v>0</v>
      </c>
      <c r="BQ234">
        <f t="shared" si="333"/>
        <v>0</v>
      </c>
      <c r="BR234">
        <f t="shared" si="333"/>
        <v>0</v>
      </c>
      <c r="BS234">
        <f t="shared" si="333"/>
        <v>0</v>
      </c>
      <c r="BT234">
        <f t="shared" si="333"/>
        <v>0</v>
      </c>
      <c r="BU234">
        <f t="shared" si="333"/>
        <v>0</v>
      </c>
      <c r="BV234">
        <f t="shared" si="333"/>
        <v>0</v>
      </c>
      <c r="BW234">
        <f t="shared" si="333"/>
        <v>0</v>
      </c>
      <c r="BX234">
        <f t="shared" si="333"/>
        <v>0</v>
      </c>
      <c r="BY234">
        <f t="shared" si="333"/>
        <v>0</v>
      </c>
      <c r="BZ234">
        <f t="shared" si="333"/>
        <v>0</v>
      </c>
      <c r="CA234">
        <f t="shared" si="333"/>
        <v>0</v>
      </c>
      <c r="CB234">
        <f t="shared" si="333"/>
        <v>0</v>
      </c>
      <c r="CC234">
        <f t="shared" si="333"/>
        <v>0</v>
      </c>
      <c r="CD234">
        <f t="shared" si="333"/>
        <v>0</v>
      </c>
      <c r="CE234">
        <f t="shared" si="333"/>
        <v>0</v>
      </c>
      <c r="CF234">
        <f t="shared" si="333"/>
        <v>0</v>
      </c>
      <c r="CG234">
        <f t="shared" si="333"/>
        <v>0</v>
      </c>
      <c r="CH234">
        <f t="shared" si="333"/>
        <v>0</v>
      </c>
      <c r="CI234">
        <f t="shared" si="333"/>
        <v>0</v>
      </c>
      <c r="CJ234">
        <f t="shared" si="333"/>
        <v>0</v>
      </c>
      <c r="CK234">
        <f t="shared" si="333"/>
        <v>0</v>
      </c>
      <c r="CL234">
        <f t="shared" si="333"/>
        <v>0</v>
      </c>
      <c r="CM234">
        <f t="shared" si="333"/>
        <v>0</v>
      </c>
      <c r="CN234">
        <f t="shared" si="333"/>
        <v>0</v>
      </c>
      <c r="CO234">
        <f t="shared" si="333"/>
        <v>0</v>
      </c>
      <c r="CP234">
        <f t="shared" si="333"/>
        <v>0</v>
      </c>
      <c r="CQ234">
        <f t="shared" si="333"/>
        <v>0</v>
      </c>
      <c r="CR234">
        <f t="shared" si="333"/>
        <v>0</v>
      </c>
      <c r="CS234">
        <f t="shared" ref="CS234:DH234" si="334">CS85</f>
        <v>0</v>
      </c>
      <c r="CT234">
        <f t="shared" si="334"/>
        <v>0</v>
      </c>
      <c r="CU234">
        <f t="shared" si="334"/>
        <v>0</v>
      </c>
      <c r="CV234">
        <f t="shared" si="334"/>
        <v>0</v>
      </c>
      <c r="CW234">
        <f t="shared" si="334"/>
        <v>0</v>
      </c>
      <c r="CX234">
        <f t="shared" si="334"/>
        <v>0</v>
      </c>
      <c r="CY234">
        <f t="shared" si="334"/>
        <v>0</v>
      </c>
      <c r="CZ234">
        <f t="shared" si="334"/>
        <v>0</v>
      </c>
      <c r="DA234">
        <f t="shared" si="334"/>
        <v>0</v>
      </c>
      <c r="DB234">
        <f t="shared" si="334"/>
        <v>0</v>
      </c>
      <c r="DC234">
        <f t="shared" si="334"/>
        <v>0</v>
      </c>
      <c r="DD234">
        <f t="shared" si="334"/>
        <v>0</v>
      </c>
      <c r="DE234">
        <f t="shared" si="334"/>
        <v>0</v>
      </c>
      <c r="DF234">
        <f t="shared" si="334"/>
        <v>0</v>
      </c>
      <c r="DG234">
        <f t="shared" si="334"/>
        <v>0</v>
      </c>
      <c r="DH234">
        <f t="shared" si="334"/>
        <v>0</v>
      </c>
    </row>
    <row r="235" spans="1:112">
      <c r="A235" t="str">
        <f t="shared" ref="A235:AF235" si="335">A86</f>
        <v>N/I</v>
      </c>
      <c r="B235" t="str">
        <f t="shared" si="335"/>
        <v>No Identificado</v>
      </c>
      <c r="C235">
        <f t="shared" si="335"/>
        <v>0</v>
      </c>
      <c r="D235">
        <f t="shared" si="335"/>
        <v>1933764.1499999994</v>
      </c>
      <c r="E235">
        <f t="shared" si="335"/>
        <v>0</v>
      </c>
      <c r="F235">
        <f t="shared" si="335"/>
        <v>347090.92</v>
      </c>
      <c r="G235">
        <f t="shared" si="335"/>
        <v>0</v>
      </c>
      <c r="H235">
        <f t="shared" si="335"/>
        <v>1827683.3500000006</v>
      </c>
      <c r="I235">
        <f t="shared" si="335"/>
        <v>0</v>
      </c>
      <c r="J235">
        <f t="shared" si="335"/>
        <v>4420.2</v>
      </c>
      <c r="K235">
        <f t="shared" si="335"/>
        <v>0</v>
      </c>
      <c r="L235">
        <f t="shared" si="335"/>
        <v>8806.3499999999985</v>
      </c>
      <c r="M235">
        <f t="shared" si="335"/>
        <v>0</v>
      </c>
      <c r="N235">
        <f t="shared" si="335"/>
        <v>0</v>
      </c>
      <c r="O235">
        <f t="shared" si="335"/>
        <v>0</v>
      </c>
      <c r="P235">
        <f t="shared" si="335"/>
        <v>0</v>
      </c>
      <c r="Q235">
        <f t="shared" si="335"/>
        <v>0</v>
      </c>
      <c r="R235">
        <f t="shared" si="335"/>
        <v>0</v>
      </c>
      <c r="S235">
        <f t="shared" si="335"/>
        <v>0</v>
      </c>
      <c r="T235">
        <f t="shared" si="335"/>
        <v>0</v>
      </c>
      <c r="U235">
        <f t="shared" si="335"/>
        <v>0</v>
      </c>
      <c r="V235">
        <f t="shared" si="335"/>
        <v>0</v>
      </c>
      <c r="W235">
        <f t="shared" si="335"/>
        <v>0</v>
      </c>
      <c r="X235">
        <f t="shared" si="335"/>
        <v>0</v>
      </c>
      <c r="Y235">
        <f t="shared" si="335"/>
        <v>0</v>
      </c>
      <c r="Z235">
        <f t="shared" si="335"/>
        <v>0</v>
      </c>
      <c r="AA235">
        <f t="shared" si="335"/>
        <v>0</v>
      </c>
      <c r="AB235">
        <f t="shared" si="335"/>
        <v>0</v>
      </c>
      <c r="AC235">
        <f t="shared" si="335"/>
        <v>0</v>
      </c>
      <c r="AD235">
        <f t="shared" si="335"/>
        <v>0</v>
      </c>
      <c r="AE235">
        <f t="shared" si="335"/>
        <v>0</v>
      </c>
      <c r="AF235">
        <f t="shared" si="335"/>
        <v>0</v>
      </c>
      <c r="AG235">
        <f t="shared" ref="AG235:BL235" si="336">AG86</f>
        <v>0</v>
      </c>
      <c r="AH235">
        <f t="shared" si="336"/>
        <v>0</v>
      </c>
      <c r="AI235">
        <f t="shared" si="336"/>
        <v>0</v>
      </c>
      <c r="AJ235">
        <f t="shared" si="336"/>
        <v>0</v>
      </c>
      <c r="AK235">
        <f t="shared" si="336"/>
        <v>0</v>
      </c>
      <c r="AL235">
        <f t="shared" si="336"/>
        <v>0</v>
      </c>
      <c r="AM235">
        <f t="shared" si="336"/>
        <v>0</v>
      </c>
      <c r="AN235">
        <f t="shared" si="336"/>
        <v>0</v>
      </c>
      <c r="AO235">
        <f t="shared" si="336"/>
        <v>0</v>
      </c>
      <c r="AP235">
        <f t="shared" si="336"/>
        <v>0</v>
      </c>
      <c r="AQ235">
        <f t="shared" si="336"/>
        <v>0</v>
      </c>
      <c r="AR235">
        <f t="shared" si="336"/>
        <v>0</v>
      </c>
      <c r="AS235">
        <f t="shared" si="336"/>
        <v>0</v>
      </c>
      <c r="AT235">
        <f t="shared" si="336"/>
        <v>0</v>
      </c>
      <c r="AU235">
        <f t="shared" si="336"/>
        <v>0</v>
      </c>
      <c r="AV235">
        <f t="shared" si="336"/>
        <v>0</v>
      </c>
      <c r="AW235">
        <f t="shared" si="336"/>
        <v>0</v>
      </c>
      <c r="AX235">
        <f t="shared" si="336"/>
        <v>0</v>
      </c>
      <c r="AY235">
        <f t="shared" si="336"/>
        <v>0</v>
      </c>
      <c r="AZ235">
        <f t="shared" si="336"/>
        <v>0</v>
      </c>
      <c r="BA235">
        <f t="shared" si="336"/>
        <v>0</v>
      </c>
      <c r="BB235">
        <f t="shared" si="336"/>
        <v>0</v>
      </c>
      <c r="BC235">
        <f t="shared" si="336"/>
        <v>0</v>
      </c>
      <c r="BD235">
        <f t="shared" si="336"/>
        <v>0</v>
      </c>
      <c r="BE235">
        <f t="shared" si="336"/>
        <v>0</v>
      </c>
      <c r="BF235">
        <f t="shared" si="336"/>
        <v>0</v>
      </c>
      <c r="BG235">
        <f t="shared" si="336"/>
        <v>0</v>
      </c>
      <c r="BH235">
        <f t="shared" si="336"/>
        <v>0</v>
      </c>
      <c r="BI235">
        <f t="shared" si="336"/>
        <v>0</v>
      </c>
      <c r="BJ235">
        <f t="shared" si="336"/>
        <v>0</v>
      </c>
      <c r="BK235">
        <f t="shared" si="336"/>
        <v>0</v>
      </c>
      <c r="BL235">
        <f t="shared" si="336"/>
        <v>0</v>
      </c>
      <c r="BM235">
        <f t="shared" ref="BM235:CR235" si="337">BM86</f>
        <v>0</v>
      </c>
      <c r="BN235">
        <f t="shared" si="337"/>
        <v>0</v>
      </c>
      <c r="BO235">
        <f t="shared" si="337"/>
        <v>0</v>
      </c>
      <c r="BP235">
        <f t="shared" si="337"/>
        <v>0</v>
      </c>
      <c r="BQ235">
        <f t="shared" si="337"/>
        <v>0</v>
      </c>
      <c r="BR235">
        <f t="shared" si="337"/>
        <v>0</v>
      </c>
      <c r="BS235">
        <f t="shared" si="337"/>
        <v>0</v>
      </c>
      <c r="BT235">
        <f t="shared" si="337"/>
        <v>0</v>
      </c>
      <c r="BU235">
        <f t="shared" si="337"/>
        <v>0</v>
      </c>
      <c r="BV235">
        <f t="shared" si="337"/>
        <v>0</v>
      </c>
      <c r="BW235">
        <f t="shared" si="337"/>
        <v>0</v>
      </c>
      <c r="BX235">
        <f t="shared" si="337"/>
        <v>0</v>
      </c>
      <c r="BY235">
        <f t="shared" si="337"/>
        <v>0</v>
      </c>
      <c r="BZ235">
        <f t="shared" si="337"/>
        <v>0</v>
      </c>
      <c r="CA235">
        <f t="shared" si="337"/>
        <v>0</v>
      </c>
      <c r="CB235">
        <f t="shared" si="337"/>
        <v>0</v>
      </c>
      <c r="CC235">
        <f t="shared" si="337"/>
        <v>0</v>
      </c>
      <c r="CD235">
        <f t="shared" si="337"/>
        <v>0</v>
      </c>
      <c r="CE235">
        <f t="shared" si="337"/>
        <v>0</v>
      </c>
      <c r="CF235">
        <f t="shared" si="337"/>
        <v>0</v>
      </c>
      <c r="CG235">
        <f t="shared" si="337"/>
        <v>0</v>
      </c>
      <c r="CH235">
        <f t="shared" si="337"/>
        <v>0</v>
      </c>
      <c r="CI235">
        <f t="shared" si="337"/>
        <v>0</v>
      </c>
      <c r="CJ235">
        <f t="shared" si="337"/>
        <v>0</v>
      </c>
      <c r="CK235">
        <f t="shared" si="337"/>
        <v>0</v>
      </c>
      <c r="CL235">
        <f t="shared" si="337"/>
        <v>0</v>
      </c>
      <c r="CM235">
        <f t="shared" si="337"/>
        <v>0</v>
      </c>
      <c r="CN235">
        <f t="shared" si="337"/>
        <v>0</v>
      </c>
      <c r="CO235">
        <f t="shared" si="337"/>
        <v>0</v>
      </c>
      <c r="CP235">
        <f t="shared" si="337"/>
        <v>0</v>
      </c>
      <c r="CQ235">
        <f t="shared" si="337"/>
        <v>0</v>
      </c>
      <c r="CR235">
        <f t="shared" si="337"/>
        <v>0</v>
      </c>
      <c r="CS235">
        <f t="shared" ref="CS235:DH235" si="338">CS86</f>
        <v>0</v>
      </c>
      <c r="CT235">
        <f t="shared" si="338"/>
        <v>0</v>
      </c>
      <c r="CU235">
        <f t="shared" si="338"/>
        <v>0</v>
      </c>
      <c r="CV235">
        <f t="shared" si="338"/>
        <v>0</v>
      </c>
      <c r="CW235">
        <f t="shared" si="338"/>
        <v>0</v>
      </c>
      <c r="CX235">
        <f t="shared" si="338"/>
        <v>0</v>
      </c>
      <c r="CY235">
        <f t="shared" si="338"/>
        <v>0</v>
      </c>
      <c r="CZ235">
        <f t="shared" si="338"/>
        <v>0</v>
      </c>
      <c r="DA235">
        <f t="shared" si="338"/>
        <v>0</v>
      </c>
      <c r="DB235">
        <f t="shared" si="338"/>
        <v>0</v>
      </c>
      <c r="DC235">
        <f t="shared" si="338"/>
        <v>0</v>
      </c>
      <c r="DD235">
        <f t="shared" si="338"/>
        <v>0</v>
      </c>
      <c r="DE235">
        <f t="shared" si="338"/>
        <v>0</v>
      </c>
      <c r="DF235">
        <f t="shared" si="338"/>
        <v>0</v>
      </c>
      <c r="DG235">
        <f t="shared" si="338"/>
        <v>0</v>
      </c>
      <c r="DH235">
        <f t="shared" si="338"/>
        <v>0</v>
      </c>
    </row>
    <row r="236" spans="1:112">
      <c r="A236">
        <f t="shared" ref="A236:AF236" si="339">A87</f>
        <v>597</v>
      </c>
      <c r="B236" t="str">
        <f t="shared" si="339"/>
        <v>Empresa Pública Nacional Estratégica de Yacimientos de Litio Bolivianos</v>
      </c>
      <c r="C236">
        <f t="shared" si="339"/>
        <v>0</v>
      </c>
      <c r="D236">
        <f t="shared" si="339"/>
        <v>0</v>
      </c>
      <c r="E236">
        <f t="shared" si="339"/>
        <v>0</v>
      </c>
      <c r="F236">
        <f t="shared" si="339"/>
        <v>0</v>
      </c>
      <c r="G236">
        <f t="shared" si="339"/>
        <v>0</v>
      </c>
      <c r="H236">
        <f t="shared" si="339"/>
        <v>1589.84</v>
      </c>
      <c r="I236">
        <f t="shared" si="339"/>
        <v>0</v>
      </c>
      <c r="J236">
        <f t="shared" si="339"/>
        <v>0</v>
      </c>
      <c r="K236">
        <f t="shared" si="339"/>
        <v>150</v>
      </c>
      <c r="L236">
        <f t="shared" si="339"/>
        <v>0</v>
      </c>
      <c r="M236">
        <f t="shared" si="339"/>
        <v>0</v>
      </c>
      <c r="N236">
        <f t="shared" si="339"/>
        <v>0</v>
      </c>
      <c r="O236">
        <f t="shared" si="339"/>
        <v>0</v>
      </c>
      <c r="P236">
        <f t="shared" si="339"/>
        <v>0</v>
      </c>
      <c r="Q236">
        <f t="shared" si="339"/>
        <v>0</v>
      </c>
      <c r="R236">
        <f t="shared" si="339"/>
        <v>0</v>
      </c>
      <c r="S236">
        <f t="shared" si="339"/>
        <v>0</v>
      </c>
      <c r="T236">
        <f t="shared" si="339"/>
        <v>0</v>
      </c>
      <c r="U236">
        <f t="shared" si="339"/>
        <v>0</v>
      </c>
      <c r="V236">
        <f t="shared" si="339"/>
        <v>0</v>
      </c>
      <c r="W236">
        <f t="shared" si="339"/>
        <v>0</v>
      </c>
      <c r="X236">
        <f t="shared" si="339"/>
        <v>0</v>
      </c>
      <c r="Y236">
        <f t="shared" si="339"/>
        <v>0</v>
      </c>
      <c r="Z236">
        <f t="shared" si="339"/>
        <v>0</v>
      </c>
      <c r="AA236">
        <f t="shared" si="339"/>
        <v>0</v>
      </c>
      <c r="AB236">
        <f t="shared" si="339"/>
        <v>0</v>
      </c>
      <c r="AC236">
        <f t="shared" si="339"/>
        <v>0</v>
      </c>
      <c r="AD236">
        <f t="shared" si="339"/>
        <v>0</v>
      </c>
      <c r="AE236">
        <f t="shared" si="339"/>
        <v>0</v>
      </c>
      <c r="AF236">
        <f t="shared" si="339"/>
        <v>0</v>
      </c>
      <c r="AG236">
        <f t="shared" ref="AG236:BL236" si="340">AG87</f>
        <v>0</v>
      </c>
      <c r="AH236">
        <f t="shared" si="340"/>
        <v>0</v>
      </c>
      <c r="AI236">
        <f t="shared" si="340"/>
        <v>0</v>
      </c>
      <c r="AJ236">
        <f t="shared" si="340"/>
        <v>0</v>
      </c>
      <c r="AK236">
        <f t="shared" si="340"/>
        <v>0</v>
      </c>
      <c r="AL236">
        <f t="shared" si="340"/>
        <v>0</v>
      </c>
      <c r="AM236">
        <f t="shared" si="340"/>
        <v>0</v>
      </c>
      <c r="AN236">
        <f t="shared" si="340"/>
        <v>0</v>
      </c>
      <c r="AO236">
        <f t="shared" si="340"/>
        <v>0</v>
      </c>
      <c r="AP236">
        <f t="shared" si="340"/>
        <v>0</v>
      </c>
      <c r="AQ236">
        <f t="shared" si="340"/>
        <v>0</v>
      </c>
      <c r="AR236">
        <f t="shared" si="340"/>
        <v>0</v>
      </c>
      <c r="AS236">
        <f t="shared" si="340"/>
        <v>0</v>
      </c>
      <c r="AT236">
        <f t="shared" si="340"/>
        <v>0</v>
      </c>
      <c r="AU236">
        <f t="shared" si="340"/>
        <v>0</v>
      </c>
      <c r="AV236">
        <f t="shared" si="340"/>
        <v>0</v>
      </c>
      <c r="AW236">
        <f t="shared" si="340"/>
        <v>0</v>
      </c>
      <c r="AX236">
        <f t="shared" si="340"/>
        <v>0</v>
      </c>
      <c r="AY236">
        <f t="shared" si="340"/>
        <v>0</v>
      </c>
      <c r="AZ236">
        <f t="shared" si="340"/>
        <v>0</v>
      </c>
      <c r="BA236">
        <f t="shared" si="340"/>
        <v>0</v>
      </c>
      <c r="BB236">
        <f t="shared" si="340"/>
        <v>0</v>
      </c>
      <c r="BC236">
        <f t="shared" si="340"/>
        <v>0</v>
      </c>
      <c r="BD236">
        <f t="shared" si="340"/>
        <v>0</v>
      </c>
      <c r="BE236">
        <f t="shared" si="340"/>
        <v>0</v>
      </c>
      <c r="BF236">
        <f t="shared" si="340"/>
        <v>0</v>
      </c>
      <c r="BG236">
        <f t="shared" si="340"/>
        <v>0</v>
      </c>
      <c r="BH236">
        <f t="shared" si="340"/>
        <v>0</v>
      </c>
      <c r="BI236">
        <f t="shared" si="340"/>
        <v>0</v>
      </c>
      <c r="BJ236">
        <f t="shared" si="340"/>
        <v>0</v>
      </c>
      <c r="BK236">
        <f t="shared" si="340"/>
        <v>0</v>
      </c>
      <c r="BL236">
        <f t="shared" si="340"/>
        <v>0</v>
      </c>
      <c r="BM236">
        <f t="shared" ref="BM236:CR236" si="341">BM87</f>
        <v>0</v>
      </c>
      <c r="BN236">
        <f t="shared" si="341"/>
        <v>0</v>
      </c>
      <c r="BO236">
        <f t="shared" si="341"/>
        <v>0</v>
      </c>
      <c r="BP236">
        <f t="shared" si="341"/>
        <v>0</v>
      </c>
      <c r="BQ236">
        <f t="shared" si="341"/>
        <v>0</v>
      </c>
      <c r="BR236">
        <f t="shared" si="341"/>
        <v>0</v>
      </c>
      <c r="BS236">
        <f t="shared" si="341"/>
        <v>0</v>
      </c>
      <c r="BT236">
        <f t="shared" si="341"/>
        <v>0</v>
      </c>
      <c r="BU236">
        <f t="shared" si="341"/>
        <v>0</v>
      </c>
      <c r="BV236">
        <f t="shared" si="341"/>
        <v>0</v>
      </c>
      <c r="BW236">
        <f t="shared" si="341"/>
        <v>0</v>
      </c>
      <c r="BX236">
        <f t="shared" si="341"/>
        <v>0</v>
      </c>
      <c r="BY236">
        <f t="shared" si="341"/>
        <v>0</v>
      </c>
      <c r="BZ236">
        <f t="shared" si="341"/>
        <v>0</v>
      </c>
      <c r="CA236">
        <f t="shared" si="341"/>
        <v>0</v>
      </c>
      <c r="CB236">
        <f t="shared" si="341"/>
        <v>0</v>
      </c>
      <c r="CC236">
        <f t="shared" si="341"/>
        <v>0</v>
      </c>
      <c r="CD236">
        <f t="shared" si="341"/>
        <v>0</v>
      </c>
      <c r="CE236">
        <f t="shared" si="341"/>
        <v>0</v>
      </c>
      <c r="CF236">
        <f t="shared" si="341"/>
        <v>0</v>
      </c>
      <c r="CG236">
        <f t="shared" si="341"/>
        <v>0</v>
      </c>
      <c r="CH236">
        <f t="shared" si="341"/>
        <v>0</v>
      </c>
      <c r="CI236">
        <f t="shared" si="341"/>
        <v>0</v>
      </c>
      <c r="CJ236">
        <f t="shared" si="341"/>
        <v>0</v>
      </c>
      <c r="CK236">
        <f t="shared" si="341"/>
        <v>0</v>
      </c>
      <c r="CL236">
        <f t="shared" si="341"/>
        <v>0</v>
      </c>
      <c r="CM236">
        <f t="shared" si="341"/>
        <v>0</v>
      </c>
      <c r="CN236">
        <f t="shared" si="341"/>
        <v>0</v>
      </c>
      <c r="CO236">
        <f t="shared" si="341"/>
        <v>0</v>
      </c>
      <c r="CP236">
        <f t="shared" si="341"/>
        <v>0</v>
      </c>
      <c r="CQ236">
        <f t="shared" si="341"/>
        <v>0</v>
      </c>
      <c r="CR236">
        <f t="shared" si="341"/>
        <v>0</v>
      </c>
      <c r="CS236">
        <f t="shared" ref="CS236:DH236" si="342">CS87</f>
        <v>0</v>
      </c>
      <c r="CT236">
        <f t="shared" si="342"/>
        <v>0</v>
      </c>
      <c r="CU236">
        <f t="shared" si="342"/>
        <v>0</v>
      </c>
      <c r="CV236">
        <f t="shared" si="342"/>
        <v>0</v>
      </c>
      <c r="CW236">
        <f t="shared" si="342"/>
        <v>0</v>
      </c>
      <c r="CX236">
        <f t="shared" si="342"/>
        <v>0</v>
      </c>
      <c r="CY236">
        <f t="shared" si="342"/>
        <v>0</v>
      </c>
      <c r="CZ236">
        <f t="shared" si="342"/>
        <v>0</v>
      </c>
      <c r="DA236">
        <f t="shared" si="342"/>
        <v>0</v>
      </c>
      <c r="DB236">
        <f t="shared" si="342"/>
        <v>0</v>
      </c>
      <c r="DC236">
        <f t="shared" si="342"/>
        <v>0</v>
      </c>
      <c r="DD236">
        <f t="shared" si="342"/>
        <v>0</v>
      </c>
      <c r="DE236">
        <f t="shared" si="342"/>
        <v>0</v>
      </c>
      <c r="DF236">
        <f t="shared" si="342"/>
        <v>0</v>
      </c>
      <c r="DG236">
        <f t="shared" si="342"/>
        <v>0</v>
      </c>
      <c r="DH236">
        <f t="shared" si="342"/>
        <v>0</v>
      </c>
    </row>
    <row r="237" spans="1:112">
      <c r="A237">
        <f t="shared" ref="A237:AF237" si="343">A88</f>
        <v>201</v>
      </c>
      <c r="B237" t="str">
        <f t="shared" si="343"/>
        <v>Agencia para el Des. de las Macroreg. y Zonas Fronterizas</v>
      </c>
      <c r="C237">
        <f t="shared" si="343"/>
        <v>0</v>
      </c>
      <c r="D237">
        <f t="shared" si="343"/>
        <v>0</v>
      </c>
      <c r="E237">
        <f t="shared" si="343"/>
        <v>0</v>
      </c>
      <c r="F237">
        <f t="shared" si="343"/>
        <v>5533.12</v>
      </c>
      <c r="G237">
        <f t="shared" si="343"/>
        <v>0</v>
      </c>
      <c r="H237">
        <f t="shared" si="343"/>
        <v>0</v>
      </c>
      <c r="I237">
        <f t="shared" si="343"/>
        <v>0</v>
      </c>
      <c r="J237">
        <f t="shared" si="343"/>
        <v>0</v>
      </c>
      <c r="K237">
        <f t="shared" si="343"/>
        <v>0</v>
      </c>
      <c r="L237">
        <f t="shared" si="343"/>
        <v>0</v>
      </c>
      <c r="M237">
        <f t="shared" si="343"/>
        <v>0</v>
      </c>
      <c r="N237">
        <f t="shared" si="343"/>
        <v>0</v>
      </c>
      <c r="O237">
        <f t="shared" si="343"/>
        <v>0</v>
      </c>
      <c r="P237">
        <f t="shared" si="343"/>
        <v>0</v>
      </c>
      <c r="Q237">
        <f t="shared" si="343"/>
        <v>0</v>
      </c>
      <c r="R237">
        <f t="shared" si="343"/>
        <v>0</v>
      </c>
      <c r="S237">
        <f t="shared" si="343"/>
        <v>0</v>
      </c>
      <c r="T237">
        <f t="shared" si="343"/>
        <v>0</v>
      </c>
      <c r="U237">
        <f t="shared" si="343"/>
        <v>0</v>
      </c>
      <c r="V237">
        <f t="shared" si="343"/>
        <v>0</v>
      </c>
      <c r="W237">
        <f t="shared" si="343"/>
        <v>0</v>
      </c>
      <c r="X237">
        <f t="shared" si="343"/>
        <v>0</v>
      </c>
      <c r="Y237">
        <f t="shared" si="343"/>
        <v>0</v>
      </c>
      <c r="Z237">
        <f t="shared" si="343"/>
        <v>0</v>
      </c>
      <c r="AA237">
        <f t="shared" si="343"/>
        <v>0</v>
      </c>
      <c r="AB237">
        <f t="shared" si="343"/>
        <v>0</v>
      </c>
      <c r="AC237">
        <f t="shared" si="343"/>
        <v>0</v>
      </c>
      <c r="AD237">
        <f t="shared" si="343"/>
        <v>0</v>
      </c>
      <c r="AE237">
        <f t="shared" si="343"/>
        <v>0</v>
      </c>
      <c r="AF237">
        <f t="shared" si="343"/>
        <v>0</v>
      </c>
      <c r="AG237">
        <f t="shared" ref="AG237:BL237" si="344">AG88</f>
        <v>0</v>
      </c>
      <c r="AH237">
        <f t="shared" si="344"/>
        <v>0</v>
      </c>
      <c r="AI237">
        <f t="shared" si="344"/>
        <v>0</v>
      </c>
      <c r="AJ237">
        <f t="shared" si="344"/>
        <v>0</v>
      </c>
      <c r="AK237">
        <f t="shared" si="344"/>
        <v>0</v>
      </c>
      <c r="AL237">
        <f t="shared" si="344"/>
        <v>0</v>
      </c>
      <c r="AM237">
        <f t="shared" si="344"/>
        <v>0</v>
      </c>
      <c r="AN237">
        <f t="shared" si="344"/>
        <v>0</v>
      </c>
      <c r="AO237">
        <f t="shared" si="344"/>
        <v>0</v>
      </c>
      <c r="AP237">
        <f t="shared" si="344"/>
        <v>0</v>
      </c>
      <c r="AQ237">
        <f t="shared" si="344"/>
        <v>0</v>
      </c>
      <c r="AR237">
        <f t="shared" si="344"/>
        <v>0</v>
      </c>
      <c r="AS237">
        <f t="shared" si="344"/>
        <v>0</v>
      </c>
      <c r="AT237">
        <f t="shared" si="344"/>
        <v>0</v>
      </c>
      <c r="AU237">
        <f t="shared" si="344"/>
        <v>0</v>
      </c>
      <c r="AV237">
        <f t="shared" si="344"/>
        <v>0</v>
      </c>
      <c r="AW237">
        <f t="shared" si="344"/>
        <v>0</v>
      </c>
      <c r="AX237">
        <f t="shared" si="344"/>
        <v>0</v>
      </c>
      <c r="AY237">
        <f t="shared" si="344"/>
        <v>0</v>
      </c>
      <c r="AZ237">
        <f t="shared" si="344"/>
        <v>0</v>
      </c>
      <c r="BA237">
        <f t="shared" si="344"/>
        <v>0</v>
      </c>
      <c r="BB237">
        <f t="shared" si="344"/>
        <v>0</v>
      </c>
      <c r="BC237">
        <f t="shared" si="344"/>
        <v>0</v>
      </c>
      <c r="BD237">
        <f t="shared" si="344"/>
        <v>0</v>
      </c>
      <c r="BE237">
        <f t="shared" si="344"/>
        <v>0</v>
      </c>
      <c r="BF237">
        <f t="shared" si="344"/>
        <v>0</v>
      </c>
      <c r="BG237">
        <f t="shared" si="344"/>
        <v>0</v>
      </c>
      <c r="BH237">
        <f t="shared" si="344"/>
        <v>0</v>
      </c>
      <c r="BI237">
        <f t="shared" si="344"/>
        <v>0</v>
      </c>
      <c r="BJ237">
        <f t="shared" si="344"/>
        <v>0</v>
      </c>
      <c r="BK237">
        <f t="shared" si="344"/>
        <v>0</v>
      </c>
      <c r="BL237">
        <f t="shared" si="344"/>
        <v>0</v>
      </c>
      <c r="BM237">
        <f t="shared" ref="BM237:CR237" si="345">BM88</f>
        <v>0</v>
      </c>
      <c r="BN237">
        <f t="shared" si="345"/>
        <v>0</v>
      </c>
      <c r="BO237">
        <f t="shared" si="345"/>
        <v>0</v>
      </c>
      <c r="BP237">
        <f t="shared" si="345"/>
        <v>0</v>
      </c>
      <c r="BQ237">
        <f t="shared" si="345"/>
        <v>0</v>
      </c>
      <c r="BR237">
        <f t="shared" si="345"/>
        <v>0</v>
      </c>
      <c r="BS237">
        <f t="shared" si="345"/>
        <v>0</v>
      </c>
      <c r="BT237">
        <f t="shared" si="345"/>
        <v>0</v>
      </c>
      <c r="BU237">
        <f t="shared" si="345"/>
        <v>0</v>
      </c>
      <c r="BV237">
        <f t="shared" si="345"/>
        <v>0</v>
      </c>
      <c r="BW237">
        <f t="shared" si="345"/>
        <v>0</v>
      </c>
      <c r="BX237">
        <f t="shared" si="345"/>
        <v>0</v>
      </c>
      <c r="BY237">
        <f t="shared" si="345"/>
        <v>0</v>
      </c>
      <c r="BZ237">
        <f t="shared" si="345"/>
        <v>0</v>
      </c>
      <c r="CA237">
        <f t="shared" si="345"/>
        <v>0</v>
      </c>
      <c r="CB237">
        <f t="shared" si="345"/>
        <v>0</v>
      </c>
      <c r="CC237">
        <f t="shared" si="345"/>
        <v>0</v>
      </c>
      <c r="CD237">
        <f t="shared" si="345"/>
        <v>0</v>
      </c>
      <c r="CE237">
        <f t="shared" si="345"/>
        <v>0</v>
      </c>
      <c r="CF237">
        <f t="shared" si="345"/>
        <v>0</v>
      </c>
      <c r="CG237">
        <f t="shared" si="345"/>
        <v>0</v>
      </c>
      <c r="CH237">
        <f t="shared" si="345"/>
        <v>0</v>
      </c>
      <c r="CI237">
        <f t="shared" si="345"/>
        <v>0</v>
      </c>
      <c r="CJ237">
        <f t="shared" si="345"/>
        <v>0</v>
      </c>
      <c r="CK237">
        <f t="shared" si="345"/>
        <v>0</v>
      </c>
      <c r="CL237">
        <f t="shared" si="345"/>
        <v>0</v>
      </c>
      <c r="CM237">
        <f t="shared" si="345"/>
        <v>0</v>
      </c>
      <c r="CN237">
        <f t="shared" si="345"/>
        <v>0</v>
      </c>
      <c r="CO237">
        <f t="shared" si="345"/>
        <v>0</v>
      </c>
      <c r="CP237">
        <f t="shared" si="345"/>
        <v>0</v>
      </c>
      <c r="CQ237">
        <f t="shared" si="345"/>
        <v>0</v>
      </c>
      <c r="CR237">
        <f t="shared" si="345"/>
        <v>0</v>
      </c>
      <c r="CS237">
        <f t="shared" ref="CS237:DH237" si="346">CS88</f>
        <v>0</v>
      </c>
      <c r="CT237">
        <f t="shared" si="346"/>
        <v>0</v>
      </c>
      <c r="CU237">
        <f t="shared" si="346"/>
        <v>0</v>
      </c>
      <c r="CV237">
        <f t="shared" si="346"/>
        <v>0</v>
      </c>
      <c r="CW237">
        <f t="shared" si="346"/>
        <v>0</v>
      </c>
      <c r="CX237">
        <f t="shared" si="346"/>
        <v>0</v>
      </c>
      <c r="CY237">
        <f t="shared" si="346"/>
        <v>0</v>
      </c>
      <c r="CZ237">
        <f t="shared" si="346"/>
        <v>0</v>
      </c>
      <c r="DA237">
        <f t="shared" si="346"/>
        <v>0</v>
      </c>
      <c r="DB237">
        <f t="shared" si="346"/>
        <v>0</v>
      </c>
      <c r="DC237">
        <f t="shared" si="346"/>
        <v>0</v>
      </c>
      <c r="DD237">
        <f t="shared" si="346"/>
        <v>0</v>
      </c>
      <c r="DE237">
        <f t="shared" si="346"/>
        <v>0</v>
      </c>
      <c r="DF237">
        <f t="shared" si="346"/>
        <v>0</v>
      </c>
      <c r="DG237">
        <f t="shared" si="346"/>
        <v>0</v>
      </c>
      <c r="DH237">
        <f t="shared" si="346"/>
        <v>0</v>
      </c>
    </row>
    <row r="238" spans="1:112">
      <c r="A238">
        <f t="shared" ref="A238:AF238" si="347">A89</f>
        <v>226</v>
      </c>
      <c r="B238" t="str">
        <f t="shared" si="347"/>
        <v>Servicio Estatal de Autonomías</v>
      </c>
      <c r="C238">
        <f t="shared" si="347"/>
        <v>0</v>
      </c>
      <c r="D238">
        <f t="shared" si="347"/>
        <v>1620.81</v>
      </c>
      <c r="E238">
        <f t="shared" si="347"/>
        <v>0</v>
      </c>
      <c r="F238">
        <f t="shared" si="347"/>
        <v>0</v>
      </c>
      <c r="G238">
        <f t="shared" si="347"/>
        <v>0</v>
      </c>
      <c r="H238">
        <f t="shared" si="347"/>
        <v>0</v>
      </c>
      <c r="I238">
        <f t="shared" si="347"/>
        <v>0</v>
      </c>
      <c r="J238">
        <f t="shared" si="347"/>
        <v>0</v>
      </c>
      <c r="K238">
        <f t="shared" si="347"/>
        <v>0</v>
      </c>
      <c r="L238">
        <f t="shared" si="347"/>
        <v>0</v>
      </c>
      <c r="M238">
        <f t="shared" si="347"/>
        <v>0</v>
      </c>
      <c r="N238">
        <f t="shared" si="347"/>
        <v>0</v>
      </c>
      <c r="O238">
        <f t="shared" si="347"/>
        <v>0</v>
      </c>
      <c r="P238">
        <f t="shared" si="347"/>
        <v>0</v>
      </c>
      <c r="Q238">
        <f t="shared" si="347"/>
        <v>0</v>
      </c>
      <c r="R238">
        <f t="shared" si="347"/>
        <v>0</v>
      </c>
      <c r="S238">
        <f t="shared" si="347"/>
        <v>0</v>
      </c>
      <c r="T238">
        <f t="shared" si="347"/>
        <v>0</v>
      </c>
      <c r="U238">
        <f t="shared" si="347"/>
        <v>0</v>
      </c>
      <c r="V238">
        <f t="shared" si="347"/>
        <v>0</v>
      </c>
      <c r="W238">
        <f t="shared" si="347"/>
        <v>0</v>
      </c>
      <c r="X238">
        <f t="shared" si="347"/>
        <v>0</v>
      </c>
      <c r="Y238">
        <f t="shared" si="347"/>
        <v>0</v>
      </c>
      <c r="Z238">
        <f t="shared" si="347"/>
        <v>0</v>
      </c>
      <c r="AA238">
        <f t="shared" si="347"/>
        <v>0</v>
      </c>
      <c r="AB238">
        <f t="shared" si="347"/>
        <v>0</v>
      </c>
      <c r="AC238">
        <f t="shared" si="347"/>
        <v>0</v>
      </c>
      <c r="AD238">
        <f t="shared" si="347"/>
        <v>0</v>
      </c>
      <c r="AE238">
        <f t="shared" si="347"/>
        <v>0</v>
      </c>
      <c r="AF238">
        <f t="shared" si="347"/>
        <v>0</v>
      </c>
      <c r="AG238">
        <f t="shared" ref="AG238:BL238" si="348">AG89</f>
        <v>0</v>
      </c>
      <c r="AH238">
        <f t="shared" si="348"/>
        <v>0</v>
      </c>
      <c r="AI238">
        <f t="shared" si="348"/>
        <v>0</v>
      </c>
      <c r="AJ238">
        <f t="shared" si="348"/>
        <v>0</v>
      </c>
      <c r="AK238">
        <f t="shared" si="348"/>
        <v>0</v>
      </c>
      <c r="AL238">
        <f t="shared" si="348"/>
        <v>0</v>
      </c>
      <c r="AM238">
        <f t="shared" si="348"/>
        <v>0</v>
      </c>
      <c r="AN238">
        <f t="shared" si="348"/>
        <v>0</v>
      </c>
      <c r="AO238">
        <f t="shared" si="348"/>
        <v>0</v>
      </c>
      <c r="AP238">
        <f t="shared" si="348"/>
        <v>0</v>
      </c>
      <c r="AQ238">
        <f t="shared" si="348"/>
        <v>0</v>
      </c>
      <c r="AR238">
        <f t="shared" si="348"/>
        <v>0</v>
      </c>
      <c r="AS238">
        <f t="shared" si="348"/>
        <v>0</v>
      </c>
      <c r="AT238">
        <f t="shared" si="348"/>
        <v>0</v>
      </c>
      <c r="AU238">
        <f t="shared" si="348"/>
        <v>0</v>
      </c>
      <c r="AV238">
        <f t="shared" si="348"/>
        <v>0</v>
      </c>
      <c r="AW238">
        <f t="shared" si="348"/>
        <v>0</v>
      </c>
      <c r="AX238">
        <f t="shared" si="348"/>
        <v>0</v>
      </c>
      <c r="AY238">
        <f t="shared" si="348"/>
        <v>0</v>
      </c>
      <c r="AZ238">
        <f t="shared" si="348"/>
        <v>0</v>
      </c>
      <c r="BA238">
        <f t="shared" si="348"/>
        <v>0</v>
      </c>
      <c r="BB238">
        <f t="shared" si="348"/>
        <v>0</v>
      </c>
      <c r="BC238">
        <f t="shared" si="348"/>
        <v>0</v>
      </c>
      <c r="BD238">
        <f t="shared" si="348"/>
        <v>0</v>
      </c>
      <c r="BE238">
        <f t="shared" si="348"/>
        <v>0</v>
      </c>
      <c r="BF238">
        <f t="shared" si="348"/>
        <v>0</v>
      </c>
      <c r="BG238">
        <f t="shared" si="348"/>
        <v>0</v>
      </c>
      <c r="BH238">
        <f t="shared" si="348"/>
        <v>0</v>
      </c>
      <c r="BI238">
        <f t="shared" si="348"/>
        <v>0</v>
      </c>
      <c r="BJ238">
        <f t="shared" si="348"/>
        <v>0</v>
      </c>
      <c r="BK238">
        <f t="shared" si="348"/>
        <v>0</v>
      </c>
      <c r="BL238">
        <f t="shared" si="348"/>
        <v>0</v>
      </c>
      <c r="BM238">
        <f t="shared" ref="BM238:CR238" si="349">BM89</f>
        <v>0</v>
      </c>
      <c r="BN238">
        <f t="shared" si="349"/>
        <v>0</v>
      </c>
      <c r="BO238">
        <f t="shared" si="349"/>
        <v>0</v>
      </c>
      <c r="BP238">
        <f t="shared" si="349"/>
        <v>0</v>
      </c>
      <c r="BQ238">
        <f t="shared" si="349"/>
        <v>0</v>
      </c>
      <c r="BR238">
        <f t="shared" si="349"/>
        <v>0</v>
      </c>
      <c r="BS238">
        <f t="shared" si="349"/>
        <v>0</v>
      </c>
      <c r="BT238">
        <f t="shared" si="349"/>
        <v>0</v>
      </c>
      <c r="BU238">
        <f t="shared" si="349"/>
        <v>0</v>
      </c>
      <c r="BV238">
        <f t="shared" si="349"/>
        <v>0</v>
      </c>
      <c r="BW238">
        <f t="shared" si="349"/>
        <v>0</v>
      </c>
      <c r="BX238">
        <f t="shared" si="349"/>
        <v>0</v>
      </c>
      <c r="BY238">
        <f t="shared" si="349"/>
        <v>0</v>
      </c>
      <c r="BZ238">
        <f t="shared" si="349"/>
        <v>0</v>
      </c>
      <c r="CA238">
        <f t="shared" si="349"/>
        <v>0</v>
      </c>
      <c r="CB238">
        <f t="shared" si="349"/>
        <v>0</v>
      </c>
      <c r="CC238">
        <f t="shared" si="349"/>
        <v>0</v>
      </c>
      <c r="CD238">
        <f t="shared" si="349"/>
        <v>0</v>
      </c>
      <c r="CE238">
        <f t="shared" si="349"/>
        <v>0</v>
      </c>
      <c r="CF238">
        <f t="shared" si="349"/>
        <v>0</v>
      </c>
      <c r="CG238">
        <f t="shared" si="349"/>
        <v>0</v>
      </c>
      <c r="CH238">
        <f t="shared" si="349"/>
        <v>0</v>
      </c>
      <c r="CI238">
        <f t="shared" si="349"/>
        <v>0</v>
      </c>
      <c r="CJ238">
        <f t="shared" si="349"/>
        <v>0</v>
      </c>
      <c r="CK238">
        <f t="shared" si="349"/>
        <v>0</v>
      </c>
      <c r="CL238">
        <f t="shared" si="349"/>
        <v>0</v>
      </c>
      <c r="CM238">
        <f t="shared" si="349"/>
        <v>0</v>
      </c>
      <c r="CN238">
        <f t="shared" si="349"/>
        <v>0</v>
      </c>
      <c r="CO238">
        <f t="shared" si="349"/>
        <v>0</v>
      </c>
      <c r="CP238">
        <f t="shared" si="349"/>
        <v>0</v>
      </c>
      <c r="CQ238">
        <f t="shared" si="349"/>
        <v>0</v>
      </c>
      <c r="CR238">
        <f t="shared" si="349"/>
        <v>0</v>
      </c>
      <c r="CS238">
        <f t="shared" ref="CS238:DH238" si="350">CS89</f>
        <v>0</v>
      </c>
      <c r="CT238">
        <f t="shared" si="350"/>
        <v>0</v>
      </c>
      <c r="CU238">
        <f t="shared" si="350"/>
        <v>0</v>
      </c>
      <c r="CV238">
        <f t="shared" si="350"/>
        <v>0</v>
      </c>
      <c r="CW238">
        <f t="shared" si="350"/>
        <v>0</v>
      </c>
      <c r="CX238">
        <f t="shared" si="350"/>
        <v>0</v>
      </c>
      <c r="CY238">
        <f t="shared" si="350"/>
        <v>0</v>
      </c>
      <c r="CZ238">
        <f t="shared" si="350"/>
        <v>0</v>
      </c>
      <c r="DA238">
        <f t="shared" si="350"/>
        <v>0</v>
      </c>
      <c r="DB238">
        <f t="shared" si="350"/>
        <v>0</v>
      </c>
      <c r="DC238">
        <f t="shared" si="350"/>
        <v>0</v>
      </c>
      <c r="DD238">
        <f t="shared" si="350"/>
        <v>0</v>
      </c>
      <c r="DE238">
        <f t="shared" si="350"/>
        <v>0</v>
      </c>
      <c r="DF238">
        <f t="shared" si="350"/>
        <v>0</v>
      </c>
      <c r="DG238">
        <f t="shared" si="350"/>
        <v>0</v>
      </c>
      <c r="DH238">
        <f t="shared" si="350"/>
        <v>0</v>
      </c>
    </row>
    <row r="239" spans="1:112">
      <c r="A239">
        <f t="shared" ref="A239:AF239" si="351">A90</f>
        <v>862</v>
      </c>
      <c r="B239" t="str">
        <f t="shared" si="351"/>
        <v>Fondo Nacional de Desarrollo Regional</v>
      </c>
      <c r="C239">
        <f t="shared" si="351"/>
        <v>0</v>
      </c>
      <c r="D239">
        <f t="shared" si="351"/>
        <v>0</v>
      </c>
      <c r="E239">
        <f t="shared" si="351"/>
        <v>0</v>
      </c>
      <c r="F239">
        <f t="shared" si="351"/>
        <v>626.62</v>
      </c>
      <c r="G239">
        <f t="shared" si="351"/>
        <v>0</v>
      </c>
      <c r="H239">
        <f t="shared" si="351"/>
        <v>0</v>
      </c>
      <c r="I239">
        <f t="shared" si="351"/>
        <v>0</v>
      </c>
      <c r="J239">
        <f t="shared" si="351"/>
        <v>0</v>
      </c>
      <c r="K239">
        <f t="shared" si="351"/>
        <v>0</v>
      </c>
      <c r="L239">
        <f t="shared" si="351"/>
        <v>0</v>
      </c>
      <c r="M239">
        <f t="shared" si="351"/>
        <v>0</v>
      </c>
      <c r="N239">
        <f t="shared" si="351"/>
        <v>0</v>
      </c>
      <c r="O239">
        <f t="shared" si="351"/>
        <v>0</v>
      </c>
      <c r="P239">
        <f t="shared" si="351"/>
        <v>0</v>
      </c>
      <c r="Q239">
        <f t="shared" si="351"/>
        <v>0</v>
      </c>
      <c r="R239">
        <f t="shared" si="351"/>
        <v>0</v>
      </c>
      <c r="S239">
        <f t="shared" si="351"/>
        <v>0</v>
      </c>
      <c r="T239">
        <f t="shared" si="351"/>
        <v>0</v>
      </c>
      <c r="U239">
        <f t="shared" si="351"/>
        <v>0</v>
      </c>
      <c r="V239">
        <f t="shared" si="351"/>
        <v>0</v>
      </c>
      <c r="W239">
        <f t="shared" si="351"/>
        <v>0</v>
      </c>
      <c r="X239">
        <f t="shared" si="351"/>
        <v>0</v>
      </c>
      <c r="Y239">
        <f t="shared" si="351"/>
        <v>0</v>
      </c>
      <c r="Z239">
        <f t="shared" si="351"/>
        <v>0</v>
      </c>
      <c r="AA239">
        <f t="shared" si="351"/>
        <v>0</v>
      </c>
      <c r="AB239">
        <f t="shared" si="351"/>
        <v>0</v>
      </c>
      <c r="AC239">
        <f t="shared" si="351"/>
        <v>0</v>
      </c>
      <c r="AD239">
        <f t="shared" si="351"/>
        <v>0</v>
      </c>
      <c r="AE239">
        <f t="shared" si="351"/>
        <v>0</v>
      </c>
      <c r="AF239">
        <f t="shared" si="351"/>
        <v>0</v>
      </c>
      <c r="AG239">
        <f t="shared" ref="AG239:BL239" si="352">AG90</f>
        <v>0</v>
      </c>
      <c r="AH239">
        <f t="shared" si="352"/>
        <v>0</v>
      </c>
      <c r="AI239">
        <f t="shared" si="352"/>
        <v>0</v>
      </c>
      <c r="AJ239">
        <f t="shared" si="352"/>
        <v>0</v>
      </c>
      <c r="AK239">
        <f t="shared" si="352"/>
        <v>0</v>
      </c>
      <c r="AL239">
        <f t="shared" si="352"/>
        <v>0</v>
      </c>
      <c r="AM239">
        <f t="shared" si="352"/>
        <v>0</v>
      </c>
      <c r="AN239">
        <f t="shared" si="352"/>
        <v>0</v>
      </c>
      <c r="AO239">
        <f t="shared" si="352"/>
        <v>0</v>
      </c>
      <c r="AP239">
        <f t="shared" si="352"/>
        <v>0</v>
      </c>
      <c r="AQ239">
        <f t="shared" si="352"/>
        <v>0</v>
      </c>
      <c r="AR239">
        <f t="shared" si="352"/>
        <v>0</v>
      </c>
      <c r="AS239">
        <f t="shared" si="352"/>
        <v>0</v>
      </c>
      <c r="AT239">
        <f t="shared" si="352"/>
        <v>0</v>
      </c>
      <c r="AU239">
        <f t="shared" si="352"/>
        <v>0</v>
      </c>
      <c r="AV239">
        <f t="shared" si="352"/>
        <v>0</v>
      </c>
      <c r="AW239">
        <f t="shared" si="352"/>
        <v>0</v>
      </c>
      <c r="AX239">
        <f t="shared" si="352"/>
        <v>0</v>
      </c>
      <c r="AY239">
        <f t="shared" si="352"/>
        <v>0</v>
      </c>
      <c r="AZ239">
        <f t="shared" si="352"/>
        <v>0</v>
      </c>
      <c r="BA239">
        <f t="shared" si="352"/>
        <v>0</v>
      </c>
      <c r="BB239">
        <f t="shared" si="352"/>
        <v>0</v>
      </c>
      <c r="BC239">
        <f t="shared" si="352"/>
        <v>0</v>
      </c>
      <c r="BD239">
        <f t="shared" si="352"/>
        <v>0</v>
      </c>
      <c r="BE239">
        <f t="shared" si="352"/>
        <v>0</v>
      </c>
      <c r="BF239">
        <f t="shared" si="352"/>
        <v>0</v>
      </c>
      <c r="BG239">
        <f t="shared" si="352"/>
        <v>0</v>
      </c>
      <c r="BH239">
        <f t="shared" si="352"/>
        <v>0</v>
      </c>
      <c r="BI239">
        <f t="shared" si="352"/>
        <v>0</v>
      </c>
      <c r="BJ239">
        <f t="shared" si="352"/>
        <v>0</v>
      </c>
      <c r="BK239">
        <f t="shared" si="352"/>
        <v>0</v>
      </c>
      <c r="BL239">
        <f t="shared" si="352"/>
        <v>0</v>
      </c>
      <c r="BM239">
        <f t="shared" ref="BM239:CR239" si="353">BM90</f>
        <v>0</v>
      </c>
      <c r="BN239">
        <f t="shared" si="353"/>
        <v>0</v>
      </c>
      <c r="BO239">
        <f t="shared" si="353"/>
        <v>0</v>
      </c>
      <c r="BP239">
        <f t="shared" si="353"/>
        <v>0</v>
      </c>
      <c r="BQ239">
        <f t="shared" si="353"/>
        <v>0</v>
      </c>
      <c r="BR239">
        <f t="shared" si="353"/>
        <v>0</v>
      </c>
      <c r="BS239">
        <f t="shared" si="353"/>
        <v>0</v>
      </c>
      <c r="BT239">
        <f t="shared" si="353"/>
        <v>0</v>
      </c>
      <c r="BU239">
        <f t="shared" si="353"/>
        <v>0</v>
      </c>
      <c r="BV239">
        <f t="shared" si="353"/>
        <v>0</v>
      </c>
      <c r="BW239">
        <f t="shared" si="353"/>
        <v>0</v>
      </c>
      <c r="BX239">
        <f t="shared" si="353"/>
        <v>0</v>
      </c>
      <c r="BY239">
        <f t="shared" si="353"/>
        <v>0</v>
      </c>
      <c r="BZ239">
        <f t="shared" si="353"/>
        <v>0</v>
      </c>
      <c r="CA239">
        <f t="shared" si="353"/>
        <v>0</v>
      </c>
      <c r="CB239">
        <f t="shared" si="353"/>
        <v>0</v>
      </c>
      <c r="CC239">
        <f t="shared" si="353"/>
        <v>0</v>
      </c>
      <c r="CD239">
        <f t="shared" si="353"/>
        <v>0</v>
      </c>
      <c r="CE239">
        <f t="shared" si="353"/>
        <v>0</v>
      </c>
      <c r="CF239">
        <f t="shared" si="353"/>
        <v>0</v>
      </c>
      <c r="CG239">
        <f t="shared" si="353"/>
        <v>0</v>
      </c>
      <c r="CH239">
        <f t="shared" si="353"/>
        <v>0</v>
      </c>
      <c r="CI239">
        <f t="shared" si="353"/>
        <v>0</v>
      </c>
      <c r="CJ239">
        <f t="shared" si="353"/>
        <v>0</v>
      </c>
      <c r="CK239">
        <f t="shared" si="353"/>
        <v>0</v>
      </c>
      <c r="CL239">
        <f t="shared" si="353"/>
        <v>0</v>
      </c>
      <c r="CM239">
        <f t="shared" si="353"/>
        <v>0</v>
      </c>
      <c r="CN239">
        <f t="shared" si="353"/>
        <v>0</v>
      </c>
      <c r="CO239">
        <f t="shared" si="353"/>
        <v>0</v>
      </c>
      <c r="CP239">
        <f t="shared" si="353"/>
        <v>0</v>
      </c>
      <c r="CQ239">
        <f t="shared" si="353"/>
        <v>0</v>
      </c>
      <c r="CR239">
        <f t="shared" si="353"/>
        <v>0</v>
      </c>
      <c r="CS239">
        <f t="shared" ref="CS239:DH239" si="354">CS90</f>
        <v>0</v>
      </c>
      <c r="CT239">
        <f t="shared" si="354"/>
        <v>0</v>
      </c>
      <c r="CU239">
        <f t="shared" si="354"/>
        <v>0</v>
      </c>
      <c r="CV239">
        <f t="shared" si="354"/>
        <v>0</v>
      </c>
      <c r="CW239">
        <f t="shared" si="354"/>
        <v>0</v>
      </c>
      <c r="CX239">
        <f t="shared" si="354"/>
        <v>0</v>
      </c>
      <c r="CY239">
        <f t="shared" si="354"/>
        <v>0</v>
      </c>
      <c r="CZ239">
        <f t="shared" si="354"/>
        <v>0</v>
      </c>
      <c r="DA239">
        <f t="shared" si="354"/>
        <v>0</v>
      </c>
      <c r="DB239">
        <f t="shared" si="354"/>
        <v>0</v>
      </c>
      <c r="DC239">
        <f t="shared" si="354"/>
        <v>0</v>
      </c>
      <c r="DD239">
        <f t="shared" si="354"/>
        <v>0</v>
      </c>
      <c r="DE239">
        <f t="shared" si="354"/>
        <v>0</v>
      </c>
      <c r="DF239">
        <f t="shared" si="354"/>
        <v>0</v>
      </c>
      <c r="DG239">
        <f t="shared" si="354"/>
        <v>0</v>
      </c>
      <c r="DH239">
        <f t="shared" si="354"/>
        <v>0</v>
      </c>
    </row>
    <row r="240" spans="1:112">
      <c r="A240">
        <f t="shared" ref="A240:AF240" si="355">A91</f>
        <v>344</v>
      </c>
      <c r="B240" t="str">
        <f t="shared" si="355"/>
        <v>Instituto Plurinacional de Estudio de Lenguas y Culturas</v>
      </c>
      <c r="C240">
        <f t="shared" si="355"/>
        <v>0</v>
      </c>
      <c r="D240">
        <f t="shared" si="355"/>
        <v>4641.7</v>
      </c>
      <c r="E240">
        <f t="shared" si="355"/>
        <v>0</v>
      </c>
      <c r="F240">
        <f t="shared" si="355"/>
        <v>0</v>
      </c>
      <c r="G240">
        <f t="shared" si="355"/>
        <v>0</v>
      </c>
      <c r="H240">
        <f t="shared" si="355"/>
        <v>0</v>
      </c>
      <c r="I240">
        <f t="shared" si="355"/>
        <v>0</v>
      </c>
      <c r="J240">
        <f t="shared" si="355"/>
        <v>0</v>
      </c>
      <c r="K240">
        <f t="shared" si="355"/>
        <v>0</v>
      </c>
      <c r="L240">
        <f t="shared" si="355"/>
        <v>0</v>
      </c>
      <c r="M240">
        <f t="shared" si="355"/>
        <v>0</v>
      </c>
      <c r="N240">
        <f t="shared" si="355"/>
        <v>0</v>
      </c>
      <c r="O240">
        <f t="shared" si="355"/>
        <v>0</v>
      </c>
      <c r="P240">
        <f t="shared" si="355"/>
        <v>0</v>
      </c>
      <c r="Q240">
        <f t="shared" si="355"/>
        <v>0</v>
      </c>
      <c r="R240">
        <f t="shared" si="355"/>
        <v>0</v>
      </c>
      <c r="S240">
        <f t="shared" si="355"/>
        <v>0</v>
      </c>
      <c r="T240">
        <f t="shared" si="355"/>
        <v>0</v>
      </c>
      <c r="U240">
        <f t="shared" si="355"/>
        <v>0</v>
      </c>
      <c r="V240">
        <f t="shared" si="355"/>
        <v>0</v>
      </c>
      <c r="W240">
        <f t="shared" si="355"/>
        <v>0</v>
      </c>
      <c r="X240">
        <f t="shared" si="355"/>
        <v>0</v>
      </c>
      <c r="Y240">
        <f t="shared" si="355"/>
        <v>0</v>
      </c>
      <c r="Z240">
        <f t="shared" si="355"/>
        <v>0</v>
      </c>
      <c r="AA240">
        <f t="shared" si="355"/>
        <v>0</v>
      </c>
      <c r="AB240">
        <f t="shared" si="355"/>
        <v>0</v>
      </c>
      <c r="AC240">
        <f t="shared" si="355"/>
        <v>0</v>
      </c>
      <c r="AD240">
        <f t="shared" si="355"/>
        <v>0</v>
      </c>
      <c r="AE240">
        <f t="shared" si="355"/>
        <v>0</v>
      </c>
      <c r="AF240">
        <f t="shared" si="355"/>
        <v>0</v>
      </c>
      <c r="AG240">
        <f t="shared" ref="AG240:BL240" si="356">AG91</f>
        <v>0</v>
      </c>
      <c r="AH240">
        <f t="shared" si="356"/>
        <v>0</v>
      </c>
      <c r="AI240">
        <f t="shared" si="356"/>
        <v>0</v>
      </c>
      <c r="AJ240">
        <f t="shared" si="356"/>
        <v>0</v>
      </c>
      <c r="AK240">
        <f t="shared" si="356"/>
        <v>0</v>
      </c>
      <c r="AL240">
        <f t="shared" si="356"/>
        <v>0</v>
      </c>
      <c r="AM240">
        <f t="shared" si="356"/>
        <v>0</v>
      </c>
      <c r="AN240">
        <f t="shared" si="356"/>
        <v>0</v>
      </c>
      <c r="AO240">
        <f t="shared" si="356"/>
        <v>0</v>
      </c>
      <c r="AP240">
        <f t="shared" si="356"/>
        <v>0</v>
      </c>
      <c r="AQ240">
        <f t="shared" si="356"/>
        <v>0</v>
      </c>
      <c r="AR240">
        <f t="shared" si="356"/>
        <v>0</v>
      </c>
      <c r="AS240">
        <f t="shared" si="356"/>
        <v>0</v>
      </c>
      <c r="AT240">
        <f t="shared" si="356"/>
        <v>0</v>
      </c>
      <c r="AU240">
        <f t="shared" si="356"/>
        <v>0</v>
      </c>
      <c r="AV240">
        <f t="shared" si="356"/>
        <v>0</v>
      </c>
      <c r="AW240">
        <f t="shared" si="356"/>
        <v>0</v>
      </c>
      <c r="AX240">
        <f t="shared" si="356"/>
        <v>0</v>
      </c>
      <c r="AY240">
        <f t="shared" si="356"/>
        <v>0</v>
      </c>
      <c r="AZ240">
        <f t="shared" si="356"/>
        <v>0</v>
      </c>
      <c r="BA240">
        <f t="shared" si="356"/>
        <v>0</v>
      </c>
      <c r="BB240">
        <f t="shared" si="356"/>
        <v>0</v>
      </c>
      <c r="BC240">
        <f t="shared" si="356"/>
        <v>0</v>
      </c>
      <c r="BD240">
        <f t="shared" si="356"/>
        <v>0</v>
      </c>
      <c r="BE240">
        <f t="shared" si="356"/>
        <v>0</v>
      </c>
      <c r="BF240">
        <f t="shared" si="356"/>
        <v>0</v>
      </c>
      <c r="BG240">
        <f t="shared" si="356"/>
        <v>0</v>
      </c>
      <c r="BH240">
        <f t="shared" si="356"/>
        <v>0</v>
      </c>
      <c r="BI240">
        <f t="shared" si="356"/>
        <v>0</v>
      </c>
      <c r="BJ240">
        <f t="shared" si="356"/>
        <v>0</v>
      </c>
      <c r="BK240">
        <f t="shared" si="356"/>
        <v>0</v>
      </c>
      <c r="BL240">
        <f t="shared" si="356"/>
        <v>0</v>
      </c>
      <c r="BM240">
        <f t="shared" ref="BM240:CR240" si="357">BM91</f>
        <v>0</v>
      </c>
      <c r="BN240">
        <f t="shared" si="357"/>
        <v>0</v>
      </c>
      <c r="BO240">
        <f t="shared" si="357"/>
        <v>0</v>
      </c>
      <c r="BP240">
        <f t="shared" si="357"/>
        <v>0</v>
      </c>
      <c r="BQ240">
        <f t="shared" si="357"/>
        <v>0</v>
      </c>
      <c r="BR240">
        <f t="shared" si="357"/>
        <v>0</v>
      </c>
      <c r="BS240">
        <f t="shared" si="357"/>
        <v>0</v>
      </c>
      <c r="BT240">
        <f t="shared" si="357"/>
        <v>0</v>
      </c>
      <c r="BU240">
        <f t="shared" si="357"/>
        <v>0</v>
      </c>
      <c r="BV240">
        <f t="shared" si="357"/>
        <v>0</v>
      </c>
      <c r="BW240">
        <f t="shared" si="357"/>
        <v>0</v>
      </c>
      <c r="BX240">
        <f t="shared" si="357"/>
        <v>0</v>
      </c>
      <c r="BY240">
        <f t="shared" si="357"/>
        <v>0</v>
      </c>
      <c r="BZ240">
        <f t="shared" si="357"/>
        <v>0</v>
      </c>
      <c r="CA240">
        <f t="shared" si="357"/>
        <v>0</v>
      </c>
      <c r="CB240">
        <f t="shared" si="357"/>
        <v>0</v>
      </c>
      <c r="CC240">
        <f t="shared" si="357"/>
        <v>0</v>
      </c>
      <c r="CD240">
        <f t="shared" si="357"/>
        <v>0</v>
      </c>
      <c r="CE240">
        <f t="shared" si="357"/>
        <v>0</v>
      </c>
      <c r="CF240">
        <f t="shared" si="357"/>
        <v>0</v>
      </c>
      <c r="CG240">
        <f t="shared" si="357"/>
        <v>0</v>
      </c>
      <c r="CH240">
        <f t="shared" si="357"/>
        <v>0</v>
      </c>
      <c r="CI240">
        <f t="shared" si="357"/>
        <v>0</v>
      </c>
      <c r="CJ240">
        <f t="shared" si="357"/>
        <v>0</v>
      </c>
      <c r="CK240">
        <f t="shared" si="357"/>
        <v>0</v>
      </c>
      <c r="CL240">
        <f t="shared" si="357"/>
        <v>0</v>
      </c>
      <c r="CM240">
        <f t="shared" si="357"/>
        <v>0</v>
      </c>
      <c r="CN240">
        <f t="shared" si="357"/>
        <v>0</v>
      </c>
      <c r="CO240">
        <f t="shared" si="357"/>
        <v>0</v>
      </c>
      <c r="CP240">
        <f t="shared" si="357"/>
        <v>0</v>
      </c>
      <c r="CQ240">
        <f t="shared" si="357"/>
        <v>0</v>
      </c>
      <c r="CR240">
        <f t="shared" si="357"/>
        <v>0</v>
      </c>
      <c r="CS240">
        <f t="shared" ref="CS240:DH240" si="358">CS91</f>
        <v>0</v>
      </c>
      <c r="CT240">
        <f t="shared" si="358"/>
        <v>0</v>
      </c>
      <c r="CU240">
        <f t="shared" si="358"/>
        <v>0</v>
      </c>
      <c r="CV240">
        <f t="shared" si="358"/>
        <v>0</v>
      </c>
      <c r="CW240">
        <f t="shared" si="358"/>
        <v>0</v>
      </c>
      <c r="CX240">
        <f t="shared" si="358"/>
        <v>0</v>
      </c>
      <c r="CY240">
        <f t="shared" si="358"/>
        <v>0</v>
      </c>
      <c r="CZ240">
        <f t="shared" si="358"/>
        <v>0</v>
      </c>
      <c r="DA240">
        <f t="shared" si="358"/>
        <v>0</v>
      </c>
      <c r="DB240">
        <f t="shared" si="358"/>
        <v>0</v>
      </c>
      <c r="DC240">
        <f t="shared" si="358"/>
        <v>0</v>
      </c>
      <c r="DD240">
        <f t="shared" si="358"/>
        <v>0</v>
      </c>
      <c r="DE240">
        <f t="shared" si="358"/>
        <v>0</v>
      </c>
      <c r="DF240">
        <f t="shared" si="358"/>
        <v>0</v>
      </c>
      <c r="DG240">
        <f t="shared" si="358"/>
        <v>0</v>
      </c>
      <c r="DH240">
        <f t="shared" si="358"/>
        <v>0</v>
      </c>
    </row>
    <row r="241" spans="1:112">
      <c r="A241">
        <f t="shared" ref="A241:AF241" si="359">A92</f>
        <v>311</v>
      </c>
      <c r="B241" t="str">
        <f t="shared" si="359"/>
        <v>Autoridad de Fisc y Ctrol Soc de Agua Potable Saneam.Básico</v>
      </c>
      <c r="C241">
        <f t="shared" si="359"/>
        <v>0</v>
      </c>
      <c r="D241">
        <f t="shared" si="359"/>
        <v>364.28000000000003</v>
      </c>
      <c r="E241">
        <f t="shared" si="359"/>
        <v>0</v>
      </c>
      <c r="F241">
        <f t="shared" si="359"/>
        <v>2200.86</v>
      </c>
      <c r="G241">
        <f t="shared" si="359"/>
        <v>0</v>
      </c>
      <c r="H241">
        <f t="shared" si="359"/>
        <v>2950.1</v>
      </c>
      <c r="I241">
        <f t="shared" si="359"/>
        <v>0</v>
      </c>
      <c r="J241">
        <f t="shared" si="359"/>
        <v>0</v>
      </c>
      <c r="K241">
        <f t="shared" si="359"/>
        <v>0</v>
      </c>
      <c r="L241">
        <f t="shared" si="359"/>
        <v>0</v>
      </c>
      <c r="M241">
        <f t="shared" si="359"/>
        <v>0</v>
      </c>
      <c r="N241">
        <f t="shared" si="359"/>
        <v>0</v>
      </c>
      <c r="O241">
        <f t="shared" si="359"/>
        <v>0</v>
      </c>
      <c r="P241">
        <f t="shared" si="359"/>
        <v>0</v>
      </c>
      <c r="Q241">
        <f t="shared" si="359"/>
        <v>0</v>
      </c>
      <c r="R241">
        <f t="shared" si="359"/>
        <v>0</v>
      </c>
      <c r="S241">
        <f t="shared" si="359"/>
        <v>0</v>
      </c>
      <c r="T241">
        <f t="shared" si="359"/>
        <v>0</v>
      </c>
      <c r="U241">
        <f t="shared" si="359"/>
        <v>0</v>
      </c>
      <c r="V241">
        <f t="shared" si="359"/>
        <v>0</v>
      </c>
      <c r="W241">
        <f t="shared" si="359"/>
        <v>0</v>
      </c>
      <c r="X241">
        <f t="shared" si="359"/>
        <v>0</v>
      </c>
      <c r="Y241">
        <f t="shared" si="359"/>
        <v>0</v>
      </c>
      <c r="Z241">
        <f t="shared" si="359"/>
        <v>0</v>
      </c>
      <c r="AA241">
        <f t="shared" si="359"/>
        <v>0</v>
      </c>
      <c r="AB241">
        <f t="shared" si="359"/>
        <v>0</v>
      </c>
      <c r="AC241">
        <f t="shared" si="359"/>
        <v>0</v>
      </c>
      <c r="AD241">
        <f t="shared" si="359"/>
        <v>0</v>
      </c>
      <c r="AE241">
        <f t="shared" si="359"/>
        <v>0</v>
      </c>
      <c r="AF241">
        <f t="shared" si="359"/>
        <v>0</v>
      </c>
      <c r="AG241">
        <f t="shared" ref="AG241:BL241" si="360">AG92</f>
        <v>0</v>
      </c>
      <c r="AH241">
        <f t="shared" si="360"/>
        <v>0</v>
      </c>
      <c r="AI241">
        <f t="shared" si="360"/>
        <v>0</v>
      </c>
      <c r="AJ241">
        <f t="shared" si="360"/>
        <v>0</v>
      </c>
      <c r="AK241">
        <f t="shared" si="360"/>
        <v>0</v>
      </c>
      <c r="AL241">
        <f t="shared" si="360"/>
        <v>0</v>
      </c>
      <c r="AM241">
        <f t="shared" si="360"/>
        <v>0</v>
      </c>
      <c r="AN241">
        <f t="shared" si="360"/>
        <v>0</v>
      </c>
      <c r="AO241">
        <f t="shared" si="360"/>
        <v>0</v>
      </c>
      <c r="AP241">
        <f t="shared" si="360"/>
        <v>0</v>
      </c>
      <c r="AQ241">
        <f t="shared" si="360"/>
        <v>0</v>
      </c>
      <c r="AR241">
        <f t="shared" si="360"/>
        <v>0</v>
      </c>
      <c r="AS241">
        <f t="shared" si="360"/>
        <v>0</v>
      </c>
      <c r="AT241">
        <f t="shared" si="360"/>
        <v>0</v>
      </c>
      <c r="AU241">
        <f t="shared" si="360"/>
        <v>0</v>
      </c>
      <c r="AV241">
        <f t="shared" si="360"/>
        <v>0</v>
      </c>
      <c r="AW241">
        <f t="shared" si="360"/>
        <v>0</v>
      </c>
      <c r="AX241">
        <f t="shared" si="360"/>
        <v>0</v>
      </c>
      <c r="AY241">
        <f t="shared" si="360"/>
        <v>0</v>
      </c>
      <c r="AZ241">
        <f t="shared" si="360"/>
        <v>0</v>
      </c>
      <c r="BA241">
        <f t="shared" si="360"/>
        <v>0</v>
      </c>
      <c r="BB241">
        <f t="shared" si="360"/>
        <v>0</v>
      </c>
      <c r="BC241">
        <f t="shared" si="360"/>
        <v>0</v>
      </c>
      <c r="BD241">
        <f t="shared" si="360"/>
        <v>0</v>
      </c>
      <c r="BE241">
        <f t="shared" si="360"/>
        <v>0</v>
      </c>
      <c r="BF241">
        <f t="shared" si="360"/>
        <v>0</v>
      </c>
      <c r="BG241">
        <f t="shared" si="360"/>
        <v>0</v>
      </c>
      <c r="BH241">
        <f t="shared" si="360"/>
        <v>0</v>
      </c>
      <c r="BI241">
        <f t="shared" si="360"/>
        <v>0</v>
      </c>
      <c r="BJ241">
        <f t="shared" si="360"/>
        <v>0</v>
      </c>
      <c r="BK241">
        <f t="shared" si="360"/>
        <v>0</v>
      </c>
      <c r="BL241">
        <f t="shared" si="360"/>
        <v>0</v>
      </c>
      <c r="BM241">
        <f t="shared" ref="BM241:CR241" si="361">BM92</f>
        <v>0</v>
      </c>
      <c r="BN241">
        <f t="shared" si="361"/>
        <v>0</v>
      </c>
      <c r="BO241">
        <f t="shared" si="361"/>
        <v>0</v>
      </c>
      <c r="BP241">
        <f t="shared" si="361"/>
        <v>0</v>
      </c>
      <c r="BQ241">
        <f t="shared" si="361"/>
        <v>0</v>
      </c>
      <c r="BR241">
        <f t="shared" si="361"/>
        <v>0</v>
      </c>
      <c r="BS241">
        <f t="shared" si="361"/>
        <v>0</v>
      </c>
      <c r="BT241">
        <f t="shared" si="361"/>
        <v>0</v>
      </c>
      <c r="BU241">
        <f t="shared" si="361"/>
        <v>0</v>
      </c>
      <c r="BV241">
        <f t="shared" si="361"/>
        <v>0</v>
      </c>
      <c r="BW241">
        <f t="shared" si="361"/>
        <v>0</v>
      </c>
      <c r="BX241">
        <f t="shared" si="361"/>
        <v>0</v>
      </c>
      <c r="BY241">
        <f t="shared" si="361"/>
        <v>0</v>
      </c>
      <c r="BZ241">
        <f t="shared" si="361"/>
        <v>0</v>
      </c>
      <c r="CA241">
        <f t="shared" si="361"/>
        <v>0</v>
      </c>
      <c r="CB241">
        <f t="shared" si="361"/>
        <v>0</v>
      </c>
      <c r="CC241">
        <f t="shared" si="361"/>
        <v>0</v>
      </c>
      <c r="CD241">
        <f t="shared" si="361"/>
        <v>0</v>
      </c>
      <c r="CE241">
        <f t="shared" si="361"/>
        <v>0</v>
      </c>
      <c r="CF241">
        <f t="shared" si="361"/>
        <v>0</v>
      </c>
      <c r="CG241">
        <f t="shared" si="361"/>
        <v>0</v>
      </c>
      <c r="CH241">
        <f t="shared" si="361"/>
        <v>0</v>
      </c>
      <c r="CI241">
        <f t="shared" si="361"/>
        <v>0</v>
      </c>
      <c r="CJ241">
        <f t="shared" si="361"/>
        <v>0</v>
      </c>
      <c r="CK241">
        <f t="shared" si="361"/>
        <v>0</v>
      </c>
      <c r="CL241">
        <f t="shared" si="361"/>
        <v>0</v>
      </c>
      <c r="CM241">
        <f t="shared" si="361"/>
        <v>0</v>
      </c>
      <c r="CN241">
        <f t="shared" si="361"/>
        <v>0</v>
      </c>
      <c r="CO241">
        <f t="shared" si="361"/>
        <v>0</v>
      </c>
      <c r="CP241">
        <f t="shared" si="361"/>
        <v>0</v>
      </c>
      <c r="CQ241">
        <f t="shared" si="361"/>
        <v>0</v>
      </c>
      <c r="CR241">
        <f t="shared" si="361"/>
        <v>0</v>
      </c>
      <c r="CS241">
        <f t="shared" ref="CS241:DH241" si="362">CS92</f>
        <v>0</v>
      </c>
      <c r="CT241">
        <f t="shared" si="362"/>
        <v>0</v>
      </c>
      <c r="CU241">
        <f t="shared" si="362"/>
        <v>0</v>
      </c>
      <c r="CV241">
        <f t="shared" si="362"/>
        <v>0</v>
      </c>
      <c r="CW241">
        <f t="shared" si="362"/>
        <v>0</v>
      </c>
      <c r="CX241">
        <f t="shared" si="362"/>
        <v>0</v>
      </c>
      <c r="CY241">
        <f t="shared" si="362"/>
        <v>0</v>
      </c>
      <c r="CZ241">
        <f t="shared" si="362"/>
        <v>0</v>
      </c>
      <c r="DA241">
        <f t="shared" si="362"/>
        <v>0</v>
      </c>
      <c r="DB241">
        <f t="shared" si="362"/>
        <v>0</v>
      </c>
      <c r="DC241">
        <f t="shared" si="362"/>
        <v>0</v>
      </c>
      <c r="DD241">
        <f t="shared" si="362"/>
        <v>0</v>
      </c>
      <c r="DE241">
        <f t="shared" si="362"/>
        <v>0</v>
      </c>
      <c r="DF241">
        <f t="shared" si="362"/>
        <v>0</v>
      </c>
      <c r="DG241">
        <f t="shared" si="362"/>
        <v>0</v>
      </c>
      <c r="DH241">
        <f t="shared" si="362"/>
        <v>0</v>
      </c>
    </row>
    <row r="242" spans="1:112">
      <c r="A242">
        <f t="shared" ref="A242:AF242" si="363">A93</f>
        <v>595</v>
      </c>
      <c r="B242" t="str">
        <f t="shared" si="363"/>
        <v>Gestora Pública de la Seguridad Social de Largo Plazo</v>
      </c>
      <c r="C242">
        <f t="shared" si="363"/>
        <v>0</v>
      </c>
      <c r="D242">
        <f t="shared" si="363"/>
        <v>64</v>
      </c>
      <c r="E242">
        <f t="shared" si="363"/>
        <v>0</v>
      </c>
      <c r="F242">
        <f t="shared" si="363"/>
        <v>26405.179999999997</v>
      </c>
      <c r="G242">
        <f t="shared" si="363"/>
        <v>0</v>
      </c>
      <c r="H242">
        <f t="shared" si="363"/>
        <v>7517.77</v>
      </c>
      <c r="I242">
        <f t="shared" si="363"/>
        <v>0</v>
      </c>
      <c r="J242">
        <f t="shared" si="363"/>
        <v>0</v>
      </c>
      <c r="K242">
        <f t="shared" si="363"/>
        <v>0</v>
      </c>
      <c r="L242">
        <f t="shared" si="363"/>
        <v>0</v>
      </c>
      <c r="M242">
        <f t="shared" si="363"/>
        <v>0</v>
      </c>
      <c r="N242">
        <f t="shared" si="363"/>
        <v>0</v>
      </c>
      <c r="O242">
        <f t="shared" si="363"/>
        <v>0</v>
      </c>
      <c r="P242">
        <f t="shared" si="363"/>
        <v>0</v>
      </c>
      <c r="Q242">
        <f t="shared" si="363"/>
        <v>0</v>
      </c>
      <c r="R242">
        <f t="shared" si="363"/>
        <v>0</v>
      </c>
      <c r="S242">
        <f t="shared" si="363"/>
        <v>0</v>
      </c>
      <c r="T242">
        <f t="shared" si="363"/>
        <v>0</v>
      </c>
      <c r="U242">
        <f t="shared" si="363"/>
        <v>0</v>
      </c>
      <c r="V242">
        <f t="shared" si="363"/>
        <v>0</v>
      </c>
      <c r="W242">
        <f t="shared" si="363"/>
        <v>0</v>
      </c>
      <c r="X242">
        <f t="shared" si="363"/>
        <v>0</v>
      </c>
      <c r="Y242">
        <f t="shared" si="363"/>
        <v>0</v>
      </c>
      <c r="Z242">
        <f t="shared" si="363"/>
        <v>0</v>
      </c>
      <c r="AA242">
        <f t="shared" si="363"/>
        <v>0</v>
      </c>
      <c r="AB242">
        <f t="shared" si="363"/>
        <v>0</v>
      </c>
      <c r="AC242">
        <f t="shared" si="363"/>
        <v>0</v>
      </c>
      <c r="AD242">
        <f t="shared" si="363"/>
        <v>0</v>
      </c>
      <c r="AE242">
        <f t="shared" si="363"/>
        <v>0</v>
      </c>
      <c r="AF242">
        <f t="shared" si="363"/>
        <v>0</v>
      </c>
      <c r="AG242">
        <f t="shared" ref="AG242:BL242" si="364">AG93</f>
        <v>0</v>
      </c>
      <c r="AH242">
        <f t="shared" si="364"/>
        <v>0</v>
      </c>
      <c r="AI242">
        <f t="shared" si="364"/>
        <v>0</v>
      </c>
      <c r="AJ242">
        <f t="shared" si="364"/>
        <v>0</v>
      </c>
      <c r="AK242">
        <f t="shared" si="364"/>
        <v>0</v>
      </c>
      <c r="AL242">
        <f t="shared" si="364"/>
        <v>0</v>
      </c>
      <c r="AM242">
        <f t="shared" si="364"/>
        <v>0</v>
      </c>
      <c r="AN242">
        <f t="shared" si="364"/>
        <v>0</v>
      </c>
      <c r="AO242">
        <f t="shared" si="364"/>
        <v>0</v>
      </c>
      <c r="AP242">
        <f t="shared" si="364"/>
        <v>0</v>
      </c>
      <c r="AQ242">
        <f t="shared" si="364"/>
        <v>0</v>
      </c>
      <c r="AR242">
        <f t="shared" si="364"/>
        <v>0</v>
      </c>
      <c r="AS242">
        <f t="shared" si="364"/>
        <v>0</v>
      </c>
      <c r="AT242">
        <f t="shared" si="364"/>
        <v>0</v>
      </c>
      <c r="AU242">
        <f t="shared" si="364"/>
        <v>0</v>
      </c>
      <c r="AV242">
        <f t="shared" si="364"/>
        <v>0</v>
      </c>
      <c r="AW242">
        <f t="shared" si="364"/>
        <v>0</v>
      </c>
      <c r="AX242">
        <f t="shared" si="364"/>
        <v>0</v>
      </c>
      <c r="AY242">
        <f t="shared" si="364"/>
        <v>0</v>
      </c>
      <c r="AZ242">
        <f t="shared" si="364"/>
        <v>0</v>
      </c>
      <c r="BA242">
        <f t="shared" si="364"/>
        <v>0</v>
      </c>
      <c r="BB242">
        <f t="shared" si="364"/>
        <v>0</v>
      </c>
      <c r="BC242">
        <f t="shared" si="364"/>
        <v>0</v>
      </c>
      <c r="BD242">
        <f t="shared" si="364"/>
        <v>0</v>
      </c>
      <c r="BE242">
        <f t="shared" si="364"/>
        <v>0</v>
      </c>
      <c r="BF242">
        <f t="shared" si="364"/>
        <v>0</v>
      </c>
      <c r="BG242">
        <f t="shared" si="364"/>
        <v>0</v>
      </c>
      <c r="BH242">
        <f t="shared" si="364"/>
        <v>0</v>
      </c>
      <c r="BI242">
        <f t="shared" si="364"/>
        <v>0</v>
      </c>
      <c r="BJ242">
        <f t="shared" si="364"/>
        <v>0</v>
      </c>
      <c r="BK242">
        <f t="shared" si="364"/>
        <v>0</v>
      </c>
      <c r="BL242">
        <f t="shared" si="364"/>
        <v>0</v>
      </c>
      <c r="BM242">
        <f t="shared" ref="BM242:CR242" si="365">BM93</f>
        <v>0</v>
      </c>
      <c r="BN242">
        <f t="shared" si="365"/>
        <v>0</v>
      </c>
      <c r="BO242">
        <f t="shared" si="365"/>
        <v>0</v>
      </c>
      <c r="BP242">
        <f t="shared" si="365"/>
        <v>0</v>
      </c>
      <c r="BQ242">
        <f t="shared" si="365"/>
        <v>0</v>
      </c>
      <c r="BR242">
        <f t="shared" si="365"/>
        <v>0</v>
      </c>
      <c r="BS242">
        <f t="shared" si="365"/>
        <v>0</v>
      </c>
      <c r="BT242">
        <f t="shared" si="365"/>
        <v>0</v>
      </c>
      <c r="BU242">
        <f t="shared" si="365"/>
        <v>0</v>
      </c>
      <c r="BV242">
        <f t="shared" si="365"/>
        <v>0</v>
      </c>
      <c r="BW242">
        <f t="shared" si="365"/>
        <v>0</v>
      </c>
      <c r="BX242">
        <f t="shared" si="365"/>
        <v>0</v>
      </c>
      <c r="BY242">
        <f t="shared" si="365"/>
        <v>0</v>
      </c>
      <c r="BZ242">
        <f t="shared" si="365"/>
        <v>0</v>
      </c>
      <c r="CA242">
        <f t="shared" si="365"/>
        <v>0</v>
      </c>
      <c r="CB242">
        <f t="shared" si="365"/>
        <v>0</v>
      </c>
      <c r="CC242">
        <f t="shared" si="365"/>
        <v>0</v>
      </c>
      <c r="CD242">
        <f t="shared" si="365"/>
        <v>0</v>
      </c>
      <c r="CE242">
        <f t="shared" si="365"/>
        <v>0</v>
      </c>
      <c r="CF242">
        <f t="shared" si="365"/>
        <v>0</v>
      </c>
      <c r="CG242">
        <f t="shared" si="365"/>
        <v>0</v>
      </c>
      <c r="CH242">
        <f t="shared" si="365"/>
        <v>0</v>
      </c>
      <c r="CI242">
        <f t="shared" si="365"/>
        <v>0</v>
      </c>
      <c r="CJ242">
        <f t="shared" si="365"/>
        <v>0</v>
      </c>
      <c r="CK242">
        <f t="shared" si="365"/>
        <v>0</v>
      </c>
      <c r="CL242">
        <f t="shared" si="365"/>
        <v>0</v>
      </c>
      <c r="CM242">
        <f t="shared" si="365"/>
        <v>0</v>
      </c>
      <c r="CN242">
        <f t="shared" si="365"/>
        <v>0</v>
      </c>
      <c r="CO242">
        <f t="shared" si="365"/>
        <v>0</v>
      </c>
      <c r="CP242">
        <f t="shared" si="365"/>
        <v>0</v>
      </c>
      <c r="CQ242">
        <f t="shared" si="365"/>
        <v>0</v>
      </c>
      <c r="CR242">
        <f t="shared" si="365"/>
        <v>0</v>
      </c>
      <c r="CS242">
        <f t="shared" ref="CS242:DH242" si="366">CS93</f>
        <v>0</v>
      </c>
      <c r="CT242">
        <f t="shared" si="366"/>
        <v>0</v>
      </c>
      <c r="CU242">
        <f t="shared" si="366"/>
        <v>0</v>
      </c>
      <c r="CV242">
        <f t="shared" si="366"/>
        <v>0</v>
      </c>
      <c r="CW242">
        <f t="shared" si="366"/>
        <v>0</v>
      </c>
      <c r="CX242">
        <f t="shared" si="366"/>
        <v>0</v>
      </c>
      <c r="CY242">
        <f t="shared" si="366"/>
        <v>0</v>
      </c>
      <c r="CZ242">
        <f t="shared" si="366"/>
        <v>0</v>
      </c>
      <c r="DA242">
        <f t="shared" si="366"/>
        <v>0</v>
      </c>
      <c r="DB242">
        <f t="shared" si="366"/>
        <v>0</v>
      </c>
      <c r="DC242">
        <f t="shared" si="366"/>
        <v>0</v>
      </c>
      <c r="DD242">
        <f t="shared" si="366"/>
        <v>0</v>
      </c>
      <c r="DE242">
        <f t="shared" si="366"/>
        <v>0</v>
      </c>
      <c r="DF242">
        <f t="shared" si="366"/>
        <v>0</v>
      </c>
      <c r="DG242">
        <f t="shared" si="366"/>
        <v>0</v>
      </c>
      <c r="DH242">
        <f t="shared" si="366"/>
        <v>0</v>
      </c>
    </row>
    <row r="243" spans="1:112">
      <c r="A243">
        <f t="shared" ref="A243:AF243" si="367">A94</f>
        <v>221</v>
      </c>
      <c r="B243" t="str">
        <f t="shared" si="367"/>
        <v>Serv. Nal. de Reg. y Control de la Comer. de Minerales y Metales</v>
      </c>
      <c r="C243">
        <f t="shared" si="367"/>
        <v>0</v>
      </c>
      <c r="D243">
        <f t="shared" si="367"/>
        <v>40.17</v>
      </c>
      <c r="E243">
        <f t="shared" si="367"/>
        <v>0</v>
      </c>
      <c r="F243">
        <f t="shared" si="367"/>
        <v>0</v>
      </c>
      <c r="G243">
        <f t="shared" si="367"/>
        <v>0</v>
      </c>
      <c r="H243">
        <f t="shared" si="367"/>
        <v>0</v>
      </c>
      <c r="I243">
        <f t="shared" si="367"/>
        <v>0</v>
      </c>
      <c r="J243">
        <f t="shared" si="367"/>
        <v>0</v>
      </c>
      <c r="K243">
        <f t="shared" si="367"/>
        <v>0</v>
      </c>
      <c r="L243">
        <f t="shared" si="367"/>
        <v>32.65</v>
      </c>
      <c r="M243">
        <f t="shared" si="367"/>
        <v>0</v>
      </c>
      <c r="N243">
        <f t="shared" si="367"/>
        <v>0</v>
      </c>
      <c r="O243">
        <f t="shared" si="367"/>
        <v>0</v>
      </c>
      <c r="P243">
        <f t="shared" si="367"/>
        <v>0</v>
      </c>
      <c r="Q243">
        <f t="shared" si="367"/>
        <v>0</v>
      </c>
      <c r="R243">
        <f t="shared" si="367"/>
        <v>0</v>
      </c>
      <c r="S243">
        <f t="shared" si="367"/>
        <v>0</v>
      </c>
      <c r="T243">
        <f t="shared" si="367"/>
        <v>0</v>
      </c>
      <c r="U243">
        <f t="shared" si="367"/>
        <v>0</v>
      </c>
      <c r="V243">
        <f t="shared" si="367"/>
        <v>0</v>
      </c>
      <c r="W243">
        <f t="shared" si="367"/>
        <v>0</v>
      </c>
      <c r="X243">
        <f t="shared" si="367"/>
        <v>0</v>
      </c>
      <c r="Y243">
        <f t="shared" si="367"/>
        <v>0</v>
      </c>
      <c r="Z243">
        <f t="shared" si="367"/>
        <v>0</v>
      </c>
      <c r="AA243">
        <f t="shared" si="367"/>
        <v>0</v>
      </c>
      <c r="AB243">
        <f t="shared" si="367"/>
        <v>0</v>
      </c>
      <c r="AC243">
        <f t="shared" si="367"/>
        <v>0</v>
      </c>
      <c r="AD243">
        <f t="shared" si="367"/>
        <v>0</v>
      </c>
      <c r="AE243">
        <f t="shared" si="367"/>
        <v>0</v>
      </c>
      <c r="AF243">
        <f t="shared" si="367"/>
        <v>0</v>
      </c>
      <c r="AG243">
        <f t="shared" ref="AG243:BL243" si="368">AG94</f>
        <v>0</v>
      </c>
      <c r="AH243">
        <f t="shared" si="368"/>
        <v>0</v>
      </c>
      <c r="AI243">
        <f t="shared" si="368"/>
        <v>0</v>
      </c>
      <c r="AJ243">
        <f t="shared" si="368"/>
        <v>0</v>
      </c>
      <c r="AK243">
        <f t="shared" si="368"/>
        <v>0</v>
      </c>
      <c r="AL243">
        <f t="shared" si="368"/>
        <v>0</v>
      </c>
      <c r="AM243">
        <f t="shared" si="368"/>
        <v>0</v>
      </c>
      <c r="AN243">
        <f t="shared" si="368"/>
        <v>0</v>
      </c>
      <c r="AO243">
        <f t="shared" si="368"/>
        <v>0</v>
      </c>
      <c r="AP243">
        <f t="shared" si="368"/>
        <v>0</v>
      </c>
      <c r="AQ243">
        <f t="shared" si="368"/>
        <v>0</v>
      </c>
      <c r="AR243">
        <f t="shared" si="368"/>
        <v>0</v>
      </c>
      <c r="AS243">
        <f t="shared" si="368"/>
        <v>0</v>
      </c>
      <c r="AT243">
        <f t="shared" si="368"/>
        <v>0</v>
      </c>
      <c r="AU243">
        <f t="shared" si="368"/>
        <v>0</v>
      </c>
      <c r="AV243">
        <f t="shared" si="368"/>
        <v>0</v>
      </c>
      <c r="AW243">
        <f t="shared" si="368"/>
        <v>0</v>
      </c>
      <c r="AX243">
        <f t="shared" si="368"/>
        <v>0</v>
      </c>
      <c r="AY243">
        <f t="shared" si="368"/>
        <v>0</v>
      </c>
      <c r="AZ243">
        <f t="shared" si="368"/>
        <v>0</v>
      </c>
      <c r="BA243">
        <f t="shared" si="368"/>
        <v>0</v>
      </c>
      <c r="BB243">
        <f t="shared" si="368"/>
        <v>0</v>
      </c>
      <c r="BC243">
        <f t="shared" si="368"/>
        <v>0</v>
      </c>
      <c r="BD243">
        <f t="shared" si="368"/>
        <v>0</v>
      </c>
      <c r="BE243">
        <f t="shared" si="368"/>
        <v>0</v>
      </c>
      <c r="BF243">
        <f t="shared" si="368"/>
        <v>0</v>
      </c>
      <c r="BG243">
        <f t="shared" si="368"/>
        <v>0</v>
      </c>
      <c r="BH243">
        <f t="shared" si="368"/>
        <v>0</v>
      </c>
      <c r="BI243">
        <f t="shared" si="368"/>
        <v>0</v>
      </c>
      <c r="BJ243">
        <f t="shared" si="368"/>
        <v>0</v>
      </c>
      <c r="BK243">
        <f t="shared" si="368"/>
        <v>0</v>
      </c>
      <c r="BL243">
        <f t="shared" si="368"/>
        <v>0</v>
      </c>
      <c r="BM243">
        <f t="shared" ref="BM243:CR243" si="369">BM94</f>
        <v>0</v>
      </c>
      <c r="BN243">
        <f t="shared" si="369"/>
        <v>0</v>
      </c>
      <c r="BO243">
        <f t="shared" si="369"/>
        <v>0</v>
      </c>
      <c r="BP243">
        <f t="shared" si="369"/>
        <v>0</v>
      </c>
      <c r="BQ243">
        <f t="shared" si="369"/>
        <v>0</v>
      </c>
      <c r="BR243">
        <f t="shared" si="369"/>
        <v>0</v>
      </c>
      <c r="BS243">
        <f t="shared" si="369"/>
        <v>0</v>
      </c>
      <c r="BT243">
        <f t="shared" si="369"/>
        <v>0</v>
      </c>
      <c r="BU243">
        <f t="shared" si="369"/>
        <v>0</v>
      </c>
      <c r="BV243">
        <f t="shared" si="369"/>
        <v>0</v>
      </c>
      <c r="BW243">
        <f t="shared" si="369"/>
        <v>0</v>
      </c>
      <c r="BX243">
        <f t="shared" si="369"/>
        <v>0</v>
      </c>
      <c r="BY243">
        <f t="shared" si="369"/>
        <v>0</v>
      </c>
      <c r="BZ243">
        <f t="shared" si="369"/>
        <v>0</v>
      </c>
      <c r="CA243">
        <f t="shared" si="369"/>
        <v>0</v>
      </c>
      <c r="CB243">
        <f t="shared" si="369"/>
        <v>0</v>
      </c>
      <c r="CC243">
        <f t="shared" si="369"/>
        <v>0</v>
      </c>
      <c r="CD243">
        <f t="shared" si="369"/>
        <v>0</v>
      </c>
      <c r="CE243">
        <f t="shared" si="369"/>
        <v>0</v>
      </c>
      <c r="CF243">
        <f t="shared" si="369"/>
        <v>0</v>
      </c>
      <c r="CG243">
        <f t="shared" si="369"/>
        <v>0</v>
      </c>
      <c r="CH243">
        <f t="shared" si="369"/>
        <v>0</v>
      </c>
      <c r="CI243">
        <f t="shared" si="369"/>
        <v>0</v>
      </c>
      <c r="CJ243">
        <f t="shared" si="369"/>
        <v>0</v>
      </c>
      <c r="CK243">
        <f t="shared" si="369"/>
        <v>0</v>
      </c>
      <c r="CL243">
        <f t="shared" si="369"/>
        <v>0</v>
      </c>
      <c r="CM243">
        <f t="shared" si="369"/>
        <v>0</v>
      </c>
      <c r="CN243">
        <f t="shared" si="369"/>
        <v>0</v>
      </c>
      <c r="CO243">
        <f t="shared" si="369"/>
        <v>0</v>
      </c>
      <c r="CP243">
        <f t="shared" si="369"/>
        <v>0</v>
      </c>
      <c r="CQ243">
        <f t="shared" si="369"/>
        <v>0</v>
      </c>
      <c r="CR243">
        <f t="shared" si="369"/>
        <v>0</v>
      </c>
      <c r="CS243">
        <f t="shared" ref="CS243:DH243" si="370">CS94</f>
        <v>0</v>
      </c>
      <c r="CT243">
        <f t="shared" si="370"/>
        <v>0</v>
      </c>
      <c r="CU243">
        <f t="shared" si="370"/>
        <v>0</v>
      </c>
      <c r="CV243">
        <f t="shared" si="370"/>
        <v>0</v>
      </c>
      <c r="CW243">
        <f t="shared" si="370"/>
        <v>0</v>
      </c>
      <c r="CX243">
        <f t="shared" si="370"/>
        <v>0</v>
      </c>
      <c r="CY243">
        <f t="shared" si="370"/>
        <v>0</v>
      </c>
      <c r="CZ243">
        <f t="shared" si="370"/>
        <v>0</v>
      </c>
      <c r="DA243">
        <f t="shared" si="370"/>
        <v>0</v>
      </c>
      <c r="DB243">
        <f t="shared" si="370"/>
        <v>0</v>
      </c>
      <c r="DC243">
        <f t="shared" si="370"/>
        <v>0</v>
      </c>
      <c r="DD243">
        <f t="shared" si="370"/>
        <v>0</v>
      </c>
      <c r="DE243">
        <f t="shared" si="370"/>
        <v>0</v>
      </c>
      <c r="DF243">
        <f t="shared" si="370"/>
        <v>0</v>
      </c>
      <c r="DG243">
        <f t="shared" si="370"/>
        <v>0</v>
      </c>
      <c r="DH243">
        <f t="shared" si="370"/>
        <v>0</v>
      </c>
    </row>
    <row r="244" spans="1:112">
      <c r="A244">
        <f t="shared" ref="A244:AF244" si="371">A95</f>
        <v>203</v>
      </c>
      <c r="B244" t="str">
        <f t="shared" si="371"/>
        <v>Autoridad de Supervisión del Sistema Financiero</v>
      </c>
      <c r="C244">
        <f t="shared" si="371"/>
        <v>0</v>
      </c>
      <c r="D244">
        <f t="shared" si="371"/>
        <v>0</v>
      </c>
      <c r="E244">
        <f t="shared" si="371"/>
        <v>0</v>
      </c>
      <c r="F244">
        <f t="shared" si="371"/>
        <v>3734.13</v>
      </c>
      <c r="G244">
        <f t="shared" si="371"/>
        <v>0</v>
      </c>
      <c r="H244">
        <f t="shared" si="371"/>
        <v>0.02</v>
      </c>
      <c r="I244">
        <f t="shared" si="371"/>
        <v>0</v>
      </c>
      <c r="J244">
        <f t="shared" si="371"/>
        <v>0</v>
      </c>
      <c r="K244">
        <f t="shared" si="371"/>
        <v>0</v>
      </c>
      <c r="L244">
        <f t="shared" si="371"/>
        <v>206.13</v>
      </c>
      <c r="M244">
        <f t="shared" si="371"/>
        <v>0</v>
      </c>
      <c r="N244">
        <f t="shared" si="371"/>
        <v>0</v>
      </c>
      <c r="O244">
        <f t="shared" si="371"/>
        <v>0</v>
      </c>
      <c r="P244">
        <f t="shared" si="371"/>
        <v>0</v>
      </c>
      <c r="Q244">
        <f t="shared" si="371"/>
        <v>0</v>
      </c>
      <c r="R244">
        <f t="shared" si="371"/>
        <v>0</v>
      </c>
      <c r="S244">
        <f t="shared" si="371"/>
        <v>0</v>
      </c>
      <c r="T244">
        <f t="shared" si="371"/>
        <v>0</v>
      </c>
      <c r="U244">
        <f t="shared" si="371"/>
        <v>0</v>
      </c>
      <c r="V244">
        <f t="shared" si="371"/>
        <v>0</v>
      </c>
      <c r="W244">
        <f t="shared" si="371"/>
        <v>0</v>
      </c>
      <c r="X244">
        <f t="shared" si="371"/>
        <v>0</v>
      </c>
      <c r="Y244">
        <f t="shared" si="371"/>
        <v>0</v>
      </c>
      <c r="Z244">
        <f t="shared" si="371"/>
        <v>0</v>
      </c>
      <c r="AA244">
        <f t="shared" si="371"/>
        <v>0</v>
      </c>
      <c r="AB244">
        <f t="shared" si="371"/>
        <v>0</v>
      </c>
      <c r="AC244">
        <f t="shared" si="371"/>
        <v>0</v>
      </c>
      <c r="AD244">
        <f t="shared" si="371"/>
        <v>0</v>
      </c>
      <c r="AE244">
        <f t="shared" si="371"/>
        <v>0</v>
      </c>
      <c r="AF244">
        <f t="shared" si="371"/>
        <v>0</v>
      </c>
      <c r="AG244">
        <f t="shared" ref="AG244:BL244" si="372">AG95</f>
        <v>0</v>
      </c>
      <c r="AH244">
        <f t="shared" si="372"/>
        <v>0</v>
      </c>
      <c r="AI244">
        <f t="shared" si="372"/>
        <v>0</v>
      </c>
      <c r="AJ244">
        <f t="shared" si="372"/>
        <v>0</v>
      </c>
      <c r="AK244">
        <f t="shared" si="372"/>
        <v>0</v>
      </c>
      <c r="AL244">
        <f t="shared" si="372"/>
        <v>0</v>
      </c>
      <c r="AM244">
        <f t="shared" si="372"/>
        <v>0</v>
      </c>
      <c r="AN244">
        <f t="shared" si="372"/>
        <v>0</v>
      </c>
      <c r="AO244">
        <f t="shared" si="372"/>
        <v>0</v>
      </c>
      <c r="AP244">
        <f t="shared" si="372"/>
        <v>0</v>
      </c>
      <c r="AQ244">
        <f t="shared" si="372"/>
        <v>0</v>
      </c>
      <c r="AR244">
        <f t="shared" si="372"/>
        <v>0</v>
      </c>
      <c r="AS244">
        <f t="shared" si="372"/>
        <v>0</v>
      </c>
      <c r="AT244">
        <f t="shared" si="372"/>
        <v>0</v>
      </c>
      <c r="AU244">
        <f t="shared" si="372"/>
        <v>0</v>
      </c>
      <c r="AV244">
        <f t="shared" si="372"/>
        <v>0</v>
      </c>
      <c r="AW244">
        <f t="shared" si="372"/>
        <v>0</v>
      </c>
      <c r="AX244">
        <f t="shared" si="372"/>
        <v>0</v>
      </c>
      <c r="AY244">
        <f t="shared" si="372"/>
        <v>0</v>
      </c>
      <c r="AZ244">
        <f t="shared" si="372"/>
        <v>0</v>
      </c>
      <c r="BA244">
        <f t="shared" si="372"/>
        <v>0</v>
      </c>
      <c r="BB244">
        <f t="shared" si="372"/>
        <v>0</v>
      </c>
      <c r="BC244">
        <f t="shared" si="372"/>
        <v>0</v>
      </c>
      <c r="BD244">
        <f t="shared" si="372"/>
        <v>0</v>
      </c>
      <c r="BE244">
        <f t="shared" si="372"/>
        <v>0</v>
      </c>
      <c r="BF244">
        <f t="shared" si="372"/>
        <v>0</v>
      </c>
      <c r="BG244">
        <f t="shared" si="372"/>
        <v>0</v>
      </c>
      <c r="BH244">
        <f t="shared" si="372"/>
        <v>0</v>
      </c>
      <c r="BI244">
        <f t="shared" si="372"/>
        <v>0</v>
      </c>
      <c r="BJ244">
        <f t="shared" si="372"/>
        <v>0</v>
      </c>
      <c r="BK244">
        <f t="shared" si="372"/>
        <v>0</v>
      </c>
      <c r="BL244">
        <f t="shared" si="372"/>
        <v>0</v>
      </c>
      <c r="BM244">
        <f t="shared" ref="BM244:CR244" si="373">BM95</f>
        <v>0</v>
      </c>
      <c r="BN244">
        <f t="shared" si="373"/>
        <v>0</v>
      </c>
      <c r="BO244">
        <f t="shared" si="373"/>
        <v>0</v>
      </c>
      <c r="BP244">
        <f t="shared" si="373"/>
        <v>0</v>
      </c>
      <c r="BQ244">
        <f t="shared" si="373"/>
        <v>0</v>
      </c>
      <c r="BR244">
        <f t="shared" si="373"/>
        <v>0</v>
      </c>
      <c r="BS244">
        <f t="shared" si="373"/>
        <v>0</v>
      </c>
      <c r="BT244">
        <f t="shared" si="373"/>
        <v>0</v>
      </c>
      <c r="BU244">
        <f t="shared" si="373"/>
        <v>0</v>
      </c>
      <c r="BV244">
        <f t="shared" si="373"/>
        <v>0</v>
      </c>
      <c r="BW244">
        <f t="shared" si="373"/>
        <v>0</v>
      </c>
      <c r="BX244">
        <f t="shared" si="373"/>
        <v>0</v>
      </c>
      <c r="BY244">
        <f t="shared" si="373"/>
        <v>0</v>
      </c>
      <c r="BZ244">
        <f t="shared" si="373"/>
        <v>0</v>
      </c>
      <c r="CA244">
        <f t="shared" si="373"/>
        <v>0</v>
      </c>
      <c r="CB244">
        <f t="shared" si="373"/>
        <v>0</v>
      </c>
      <c r="CC244">
        <f t="shared" si="373"/>
        <v>0</v>
      </c>
      <c r="CD244">
        <f t="shared" si="373"/>
        <v>0</v>
      </c>
      <c r="CE244">
        <f t="shared" si="373"/>
        <v>0</v>
      </c>
      <c r="CF244">
        <f t="shared" si="373"/>
        <v>0</v>
      </c>
      <c r="CG244">
        <f t="shared" si="373"/>
        <v>0</v>
      </c>
      <c r="CH244">
        <f t="shared" si="373"/>
        <v>0</v>
      </c>
      <c r="CI244">
        <f t="shared" si="373"/>
        <v>0</v>
      </c>
      <c r="CJ244">
        <f t="shared" si="373"/>
        <v>0</v>
      </c>
      <c r="CK244">
        <f t="shared" si="373"/>
        <v>0</v>
      </c>
      <c r="CL244">
        <f t="shared" si="373"/>
        <v>0</v>
      </c>
      <c r="CM244">
        <f t="shared" si="373"/>
        <v>0</v>
      </c>
      <c r="CN244">
        <f t="shared" si="373"/>
        <v>0</v>
      </c>
      <c r="CO244">
        <f t="shared" si="373"/>
        <v>0</v>
      </c>
      <c r="CP244">
        <f t="shared" si="373"/>
        <v>0</v>
      </c>
      <c r="CQ244">
        <f t="shared" si="373"/>
        <v>0</v>
      </c>
      <c r="CR244">
        <f t="shared" si="373"/>
        <v>0</v>
      </c>
      <c r="CS244">
        <f t="shared" ref="CS244:DH244" si="374">CS95</f>
        <v>0</v>
      </c>
      <c r="CT244">
        <f t="shared" si="374"/>
        <v>0</v>
      </c>
      <c r="CU244">
        <f t="shared" si="374"/>
        <v>0</v>
      </c>
      <c r="CV244">
        <f t="shared" si="374"/>
        <v>0</v>
      </c>
      <c r="CW244">
        <f t="shared" si="374"/>
        <v>0</v>
      </c>
      <c r="CX244">
        <f t="shared" si="374"/>
        <v>0</v>
      </c>
      <c r="CY244">
        <f t="shared" si="374"/>
        <v>0</v>
      </c>
      <c r="CZ244">
        <f t="shared" si="374"/>
        <v>0</v>
      </c>
      <c r="DA244">
        <f t="shared" si="374"/>
        <v>0</v>
      </c>
      <c r="DB244">
        <f t="shared" si="374"/>
        <v>0</v>
      </c>
      <c r="DC244">
        <f t="shared" si="374"/>
        <v>0</v>
      </c>
      <c r="DD244">
        <f t="shared" si="374"/>
        <v>0</v>
      </c>
      <c r="DE244">
        <f t="shared" si="374"/>
        <v>0</v>
      </c>
      <c r="DF244">
        <f t="shared" si="374"/>
        <v>0</v>
      </c>
      <c r="DG244">
        <f t="shared" si="374"/>
        <v>0</v>
      </c>
      <c r="DH244">
        <f t="shared" si="374"/>
        <v>0</v>
      </c>
    </row>
    <row r="245" spans="1:112">
      <c r="A245">
        <f t="shared" ref="A245:AF245" si="375">A96</f>
        <v>301</v>
      </c>
      <c r="B245" t="str">
        <f t="shared" si="375"/>
        <v>Servicio Departamental de Riego - Oruro</v>
      </c>
      <c r="C245">
        <f t="shared" si="375"/>
        <v>0</v>
      </c>
      <c r="D245">
        <f t="shared" si="375"/>
        <v>0</v>
      </c>
      <c r="E245">
        <f t="shared" si="375"/>
        <v>0</v>
      </c>
      <c r="F245">
        <f t="shared" si="375"/>
        <v>1800000</v>
      </c>
      <c r="G245">
        <f t="shared" si="375"/>
        <v>0</v>
      </c>
      <c r="H245">
        <f t="shared" si="375"/>
        <v>0</v>
      </c>
      <c r="I245">
        <f t="shared" si="375"/>
        <v>0</v>
      </c>
      <c r="J245">
        <f t="shared" si="375"/>
        <v>0</v>
      </c>
      <c r="K245">
        <f t="shared" si="375"/>
        <v>0</v>
      </c>
      <c r="L245">
        <f t="shared" si="375"/>
        <v>0</v>
      </c>
      <c r="M245">
        <f t="shared" si="375"/>
        <v>0</v>
      </c>
      <c r="N245">
        <f t="shared" si="375"/>
        <v>0</v>
      </c>
      <c r="O245">
        <f t="shared" si="375"/>
        <v>0</v>
      </c>
      <c r="P245">
        <f t="shared" si="375"/>
        <v>0</v>
      </c>
      <c r="Q245">
        <f t="shared" si="375"/>
        <v>0</v>
      </c>
      <c r="R245">
        <f t="shared" si="375"/>
        <v>0</v>
      </c>
      <c r="S245">
        <f t="shared" si="375"/>
        <v>0</v>
      </c>
      <c r="T245">
        <f t="shared" si="375"/>
        <v>0</v>
      </c>
      <c r="U245">
        <f t="shared" si="375"/>
        <v>0</v>
      </c>
      <c r="V245">
        <f t="shared" si="375"/>
        <v>0</v>
      </c>
      <c r="W245">
        <f t="shared" si="375"/>
        <v>0</v>
      </c>
      <c r="X245">
        <f t="shared" si="375"/>
        <v>0</v>
      </c>
      <c r="Y245">
        <f t="shared" si="375"/>
        <v>0</v>
      </c>
      <c r="Z245">
        <f t="shared" si="375"/>
        <v>0</v>
      </c>
      <c r="AA245">
        <f t="shared" si="375"/>
        <v>0</v>
      </c>
      <c r="AB245">
        <f t="shared" si="375"/>
        <v>0</v>
      </c>
      <c r="AC245">
        <f t="shared" si="375"/>
        <v>0</v>
      </c>
      <c r="AD245">
        <f t="shared" si="375"/>
        <v>0</v>
      </c>
      <c r="AE245">
        <f t="shared" si="375"/>
        <v>0</v>
      </c>
      <c r="AF245">
        <f t="shared" si="375"/>
        <v>0</v>
      </c>
      <c r="AG245">
        <f t="shared" ref="AG245:BL245" si="376">AG96</f>
        <v>0</v>
      </c>
      <c r="AH245">
        <f t="shared" si="376"/>
        <v>0</v>
      </c>
      <c r="AI245">
        <f t="shared" si="376"/>
        <v>0</v>
      </c>
      <c r="AJ245">
        <f t="shared" si="376"/>
        <v>0</v>
      </c>
      <c r="AK245">
        <f t="shared" si="376"/>
        <v>0</v>
      </c>
      <c r="AL245">
        <f t="shared" si="376"/>
        <v>0</v>
      </c>
      <c r="AM245">
        <f t="shared" si="376"/>
        <v>0</v>
      </c>
      <c r="AN245">
        <f t="shared" si="376"/>
        <v>0</v>
      </c>
      <c r="AO245">
        <f t="shared" si="376"/>
        <v>0</v>
      </c>
      <c r="AP245">
        <f t="shared" si="376"/>
        <v>0</v>
      </c>
      <c r="AQ245">
        <f t="shared" si="376"/>
        <v>0</v>
      </c>
      <c r="AR245">
        <f t="shared" si="376"/>
        <v>0</v>
      </c>
      <c r="AS245">
        <f t="shared" si="376"/>
        <v>0</v>
      </c>
      <c r="AT245">
        <f t="shared" si="376"/>
        <v>0</v>
      </c>
      <c r="AU245">
        <f t="shared" si="376"/>
        <v>0</v>
      </c>
      <c r="AV245">
        <f t="shared" si="376"/>
        <v>0</v>
      </c>
      <c r="AW245">
        <f t="shared" si="376"/>
        <v>0</v>
      </c>
      <c r="AX245">
        <f t="shared" si="376"/>
        <v>0</v>
      </c>
      <c r="AY245">
        <f t="shared" si="376"/>
        <v>0</v>
      </c>
      <c r="AZ245">
        <f t="shared" si="376"/>
        <v>0</v>
      </c>
      <c r="BA245">
        <f t="shared" si="376"/>
        <v>0</v>
      </c>
      <c r="BB245">
        <f t="shared" si="376"/>
        <v>0</v>
      </c>
      <c r="BC245">
        <f t="shared" si="376"/>
        <v>0</v>
      </c>
      <c r="BD245">
        <f t="shared" si="376"/>
        <v>0</v>
      </c>
      <c r="BE245">
        <f t="shared" si="376"/>
        <v>0</v>
      </c>
      <c r="BF245">
        <f t="shared" si="376"/>
        <v>0</v>
      </c>
      <c r="BG245">
        <f t="shared" si="376"/>
        <v>0</v>
      </c>
      <c r="BH245">
        <f t="shared" si="376"/>
        <v>0</v>
      </c>
      <c r="BI245">
        <f t="shared" si="376"/>
        <v>0</v>
      </c>
      <c r="BJ245">
        <f t="shared" si="376"/>
        <v>0</v>
      </c>
      <c r="BK245">
        <f t="shared" si="376"/>
        <v>0</v>
      </c>
      <c r="BL245">
        <f t="shared" si="376"/>
        <v>0</v>
      </c>
      <c r="BM245">
        <f t="shared" ref="BM245:CR245" si="377">BM96</f>
        <v>0</v>
      </c>
      <c r="BN245">
        <f t="shared" si="377"/>
        <v>0</v>
      </c>
      <c r="BO245">
        <f t="shared" si="377"/>
        <v>0</v>
      </c>
      <c r="BP245">
        <f t="shared" si="377"/>
        <v>0</v>
      </c>
      <c r="BQ245">
        <f t="shared" si="377"/>
        <v>0</v>
      </c>
      <c r="BR245">
        <f t="shared" si="377"/>
        <v>0</v>
      </c>
      <c r="BS245">
        <f t="shared" si="377"/>
        <v>0</v>
      </c>
      <c r="BT245">
        <f t="shared" si="377"/>
        <v>0</v>
      </c>
      <c r="BU245">
        <f t="shared" si="377"/>
        <v>0</v>
      </c>
      <c r="BV245">
        <f t="shared" si="377"/>
        <v>0</v>
      </c>
      <c r="BW245">
        <f t="shared" si="377"/>
        <v>0</v>
      </c>
      <c r="BX245">
        <f t="shared" si="377"/>
        <v>0</v>
      </c>
      <c r="BY245">
        <f t="shared" si="377"/>
        <v>0</v>
      </c>
      <c r="BZ245">
        <f t="shared" si="377"/>
        <v>0</v>
      </c>
      <c r="CA245">
        <f t="shared" si="377"/>
        <v>0</v>
      </c>
      <c r="CB245">
        <f t="shared" si="377"/>
        <v>0</v>
      </c>
      <c r="CC245">
        <f t="shared" si="377"/>
        <v>0</v>
      </c>
      <c r="CD245">
        <f t="shared" si="377"/>
        <v>0</v>
      </c>
      <c r="CE245">
        <f t="shared" si="377"/>
        <v>0</v>
      </c>
      <c r="CF245">
        <f t="shared" si="377"/>
        <v>0</v>
      </c>
      <c r="CG245">
        <f t="shared" si="377"/>
        <v>0</v>
      </c>
      <c r="CH245">
        <f t="shared" si="377"/>
        <v>0</v>
      </c>
      <c r="CI245">
        <f t="shared" si="377"/>
        <v>0</v>
      </c>
      <c r="CJ245">
        <f t="shared" si="377"/>
        <v>0</v>
      </c>
      <c r="CK245">
        <f t="shared" si="377"/>
        <v>0</v>
      </c>
      <c r="CL245">
        <f t="shared" si="377"/>
        <v>0</v>
      </c>
      <c r="CM245">
        <f t="shared" si="377"/>
        <v>0</v>
      </c>
      <c r="CN245">
        <f t="shared" si="377"/>
        <v>0</v>
      </c>
      <c r="CO245">
        <f t="shared" si="377"/>
        <v>0</v>
      </c>
      <c r="CP245">
        <f t="shared" si="377"/>
        <v>0</v>
      </c>
      <c r="CQ245">
        <f t="shared" si="377"/>
        <v>0</v>
      </c>
      <c r="CR245">
        <f t="shared" si="377"/>
        <v>0</v>
      </c>
      <c r="CS245">
        <f t="shared" ref="CS245:DH245" si="378">CS96</f>
        <v>0</v>
      </c>
      <c r="CT245">
        <f t="shared" si="378"/>
        <v>0</v>
      </c>
      <c r="CU245">
        <f t="shared" si="378"/>
        <v>0</v>
      </c>
      <c r="CV245">
        <f t="shared" si="378"/>
        <v>0</v>
      </c>
      <c r="CW245">
        <f t="shared" si="378"/>
        <v>0</v>
      </c>
      <c r="CX245">
        <f t="shared" si="378"/>
        <v>0</v>
      </c>
      <c r="CY245">
        <f t="shared" si="378"/>
        <v>0</v>
      </c>
      <c r="CZ245">
        <f t="shared" si="378"/>
        <v>0</v>
      </c>
      <c r="DA245">
        <f t="shared" si="378"/>
        <v>0</v>
      </c>
      <c r="DB245">
        <f t="shared" si="378"/>
        <v>0</v>
      </c>
      <c r="DC245">
        <f t="shared" si="378"/>
        <v>0</v>
      </c>
      <c r="DD245">
        <f t="shared" si="378"/>
        <v>0</v>
      </c>
      <c r="DE245">
        <f t="shared" si="378"/>
        <v>0</v>
      </c>
      <c r="DF245">
        <f t="shared" si="378"/>
        <v>0</v>
      </c>
      <c r="DG245">
        <f t="shared" si="378"/>
        <v>0</v>
      </c>
      <c r="DH245">
        <f t="shared" si="378"/>
        <v>0</v>
      </c>
    </row>
    <row r="246" spans="1:112">
      <c r="A246">
        <f t="shared" ref="A246:AF246" si="379">A97</f>
        <v>141</v>
      </c>
      <c r="B246" t="str">
        <f t="shared" si="379"/>
        <v>Universidad Mayor de San Simón</v>
      </c>
      <c r="C246">
        <f t="shared" si="379"/>
        <v>0</v>
      </c>
      <c r="D246">
        <f t="shared" si="379"/>
        <v>0</v>
      </c>
      <c r="E246">
        <f t="shared" si="379"/>
        <v>0</v>
      </c>
      <c r="F246">
        <f t="shared" si="379"/>
        <v>4146</v>
      </c>
      <c r="G246">
        <f t="shared" si="379"/>
        <v>0</v>
      </c>
      <c r="H246">
        <f t="shared" si="379"/>
        <v>0</v>
      </c>
      <c r="I246">
        <f t="shared" si="379"/>
        <v>0</v>
      </c>
      <c r="J246">
        <f t="shared" si="379"/>
        <v>0</v>
      </c>
      <c r="K246">
        <f t="shared" si="379"/>
        <v>0</v>
      </c>
      <c r="L246">
        <f t="shared" si="379"/>
        <v>0</v>
      </c>
      <c r="M246">
        <f t="shared" si="379"/>
        <v>0</v>
      </c>
      <c r="N246">
        <f t="shared" si="379"/>
        <v>0</v>
      </c>
      <c r="O246">
        <f t="shared" si="379"/>
        <v>0</v>
      </c>
      <c r="P246">
        <f t="shared" si="379"/>
        <v>0</v>
      </c>
      <c r="Q246">
        <f t="shared" si="379"/>
        <v>0</v>
      </c>
      <c r="R246">
        <f t="shared" si="379"/>
        <v>0</v>
      </c>
      <c r="S246">
        <f t="shared" si="379"/>
        <v>0</v>
      </c>
      <c r="T246">
        <f t="shared" si="379"/>
        <v>0</v>
      </c>
      <c r="U246">
        <f t="shared" si="379"/>
        <v>0</v>
      </c>
      <c r="V246">
        <f t="shared" si="379"/>
        <v>0</v>
      </c>
      <c r="W246">
        <f t="shared" si="379"/>
        <v>0</v>
      </c>
      <c r="X246">
        <f t="shared" si="379"/>
        <v>0</v>
      </c>
      <c r="Y246">
        <f t="shared" si="379"/>
        <v>0</v>
      </c>
      <c r="Z246">
        <f t="shared" si="379"/>
        <v>0</v>
      </c>
      <c r="AA246">
        <f t="shared" si="379"/>
        <v>0</v>
      </c>
      <c r="AB246">
        <f t="shared" si="379"/>
        <v>0</v>
      </c>
      <c r="AC246">
        <f t="shared" si="379"/>
        <v>0</v>
      </c>
      <c r="AD246">
        <f t="shared" si="379"/>
        <v>0</v>
      </c>
      <c r="AE246">
        <f t="shared" si="379"/>
        <v>0</v>
      </c>
      <c r="AF246">
        <f t="shared" si="379"/>
        <v>0</v>
      </c>
      <c r="AG246">
        <f t="shared" ref="AG246:BL246" si="380">AG97</f>
        <v>0</v>
      </c>
      <c r="AH246">
        <f t="shared" si="380"/>
        <v>0</v>
      </c>
      <c r="AI246">
        <f t="shared" si="380"/>
        <v>0</v>
      </c>
      <c r="AJ246">
        <f t="shared" si="380"/>
        <v>0</v>
      </c>
      <c r="AK246">
        <f t="shared" si="380"/>
        <v>0</v>
      </c>
      <c r="AL246">
        <f t="shared" si="380"/>
        <v>0</v>
      </c>
      <c r="AM246">
        <f t="shared" si="380"/>
        <v>0</v>
      </c>
      <c r="AN246">
        <f t="shared" si="380"/>
        <v>0</v>
      </c>
      <c r="AO246">
        <f t="shared" si="380"/>
        <v>0</v>
      </c>
      <c r="AP246">
        <f t="shared" si="380"/>
        <v>0</v>
      </c>
      <c r="AQ246">
        <f t="shared" si="380"/>
        <v>0</v>
      </c>
      <c r="AR246">
        <f t="shared" si="380"/>
        <v>0</v>
      </c>
      <c r="AS246">
        <f t="shared" si="380"/>
        <v>0</v>
      </c>
      <c r="AT246">
        <f t="shared" si="380"/>
        <v>0</v>
      </c>
      <c r="AU246">
        <f t="shared" si="380"/>
        <v>0</v>
      </c>
      <c r="AV246">
        <f t="shared" si="380"/>
        <v>0</v>
      </c>
      <c r="AW246">
        <f t="shared" si="380"/>
        <v>0</v>
      </c>
      <c r="AX246">
        <f t="shared" si="380"/>
        <v>0</v>
      </c>
      <c r="AY246">
        <f t="shared" si="380"/>
        <v>0</v>
      </c>
      <c r="AZ246">
        <f t="shared" si="380"/>
        <v>0</v>
      </c>
      <c r="BA246">
        <f t="shared" si="380"/>
        <v>0</v>
      </c>
      <c r="BB246">
        <f t="shared" si="380"/>
        <v>0</v>
      </c>
      <c r="BC246">
        <f t="shared" si="380"/>
        <v>0</v>
      </c>
      <c r="BD246">
        <f t="shared" si="380"/>
        <v>0</v>
      </c>
      <c r="BE246">
        <f t="shared" si="380"/>
        <v>0</v>
      </c>
      <c r="BF246">
        <f t="shared" si="380"/>
        <v>0</v>
      </c>
      <c r="BG246">
        <f t="shared" si="380"/>
        <v>0</v>
      </c>
      <c r="BH246">
        <f t="shared" si="380"/>
        <v>0</v>
      </c>
      <c r="BI246">
        <f t="shared" si="380"/>
        <v>0</v>
      </c>
      <c r="BJ246">
        <f t="shared" si="380"/>
        <v>0</v>
      </c>
      <c r="BK246">
        <f t="shared" si="380"/>
        <v>0</v>
      </c>
      <c r="BL246">
        <f t="shared" si="380"/>
        <v>0</v>
      </c>
      <c r="BM246">
        <f t="shared" ref="BM246:CR246" si="381">BM97</f>
        <v>0</v>
      </c>
      <c r="BN246">
        <f t="shared" si="381"/>
        <v>0</v>
      </c>
      <c r="BO246">
        <f t="shared" si="381"/>
        <v>0</v>
      </c>
      <c r="BP246">
        <f t="shared" si="381"/>
        <v>0</v>
      </c>
      <c r="BQ246">
        <f t="shared" si="381"/>
        <v>0</v>
      </c>
      <c r="BR246">
        <f t="shared" si="381"/>
        <v>0</v>
      </c>
      <c r="BS246">
        <f t="shared" si="381"/>
        <v>0</v>
      </c>
      <c r="BT246">
        <f t="shared" si="381"/>
        <v>0</v>
      </c>
      <c r="BU246">
        <f t="shared" si="381"/>
        <v>0</v>
      </c>
      <c r="BV246">
        <f t="shared" si="381"/>
        <v>0</v>
      </c>
      <c r="BW246">
        <f t="shared" si="381"/>
        <v>0</v>
      </c>
      <c r="BX246">
        <f t="shared" si="381"/>
        <v>0</v>
      </c>
      <c r="BY246">
        <f t="shared" si="381"/>
        <v>0</v>
      </c>
      <c r="BZ246">
        <f t="shared" si="381"/>
        <v>0</v>
      </c>
      <c r="CA246">
        <f t="shared" si="381"/>
        <v>0</v>
      </c>
      <c r="CB246">
        <f t="shared" si="381"/>
        <v>0</v>
      </c>
      <c r="CC246">
        <f t="shared" si="381"/>
        <v>0</v>
      </c>
      <c r="CD246">
        <f t="shared" si="381"/>
        <v>0</v>
      </c>
      <c r="CE246">
        <f t="shared" si="381"/>
        <v>0</v>
      </c>
      <c r="CF246">
        <f t="shared" si="381"/>
        <v>0</v>
      </c>
      <c r="CG246">
        <f t="shared" si="381"/>
        <v>0</v>
      </c>
      <c r="CH246">
        <f t="shared" si="381"/>
        <v>0</v>
      </c>
      <c r="CI246">
        <f t="shared" si="381"/>
        <v>0</v>
      </c>
      <c r="CJ246">
        <f t="shared" si="381"/>
        <v>0</v>
      </c>
      <c r="CK246">
        <f t="shared" si="381"/>
        <v>0</v>
      </c>
      <c r="CL246">
        <f t="shared" si="381"/>
        <v>0</v>
      </c>
      <c r="CM246">
        <f t="shared" si="381"/>
        <v>0</v>
      </c>
      <c r="CN246">
        <f t="shared" si="381"/>
        <v>0</v>
      </c>
      <c r="CO246">
        <f t="shared" si="381"/>
        <v>0</v>
      </c>
      <c r="CP246">
        <f t="shared" si="381"/>
        <v>0</v>
      </c>
      <c r="CQ246">
        <f t="shared" si="381"/>
        <v>0</v>
      </c>
      <c r="CR246">
        <f t="shared" si="381"/>
        <v>0</v>
      </c>
      <c r="CS246">
        <f t="shared" ref="CS246:DH246" si="382">CS97</f>
        <v>0</v>
      </c>
      <c r="CT246">
        <f t="shared" si="382"/>
        <v>0</v>
      </c>
      <c r="CU246">
        <f t="shared" si="382"/>
        <v>0</v>
      </c>
      <c r="CV246">
        <f t="shared" si="382"/>
        <v>0</v>
      </c>
      <c r="CW246">
        <f t="shared" si="382"/>
        <v>0</v>
      </c>
      <c r="CX246">
        <f t="shared" si="382"/>
        <v>0</v>
      </c>
      <c r="CY246">
        <f t="shared" si="382"/>
        <v>0</v>
      </c>
      <c r="CZ246">
        <f t="shared" si="382"/>
        <v>0</v>
      </c>
      <c r="DA246">
        <f t="shared" si="382"/>
        <v>0</v>
      </c>
      <c r="DB246">
        <f t="shared" si="382"/>
        <v>0</v>
      </c>
      <c r="DC246">
        <f t="shared" si="382"/>
        <v>0</v>
      </c>
      <c r="DD246">
        <f t="shared" si="382"/>
        <v>0</v>
      </c>
      <c r="DE246">
        <f t="shared" si="382"/>
        <v>0</v>
      </c>
      <c r="DF246">
        <f t="shared" si="382"/>
        <v>0</v>
      </c>
      <c r="DG246">
        <f t="shared" si="382"/>
        <v>0</v>
      </c>
      <c r="DH246">
        <f t="shared" si="382"/>
        <v>0</v>
      </c>
    </row>
    <row r="247" spans="1:112">
      <c r="A247">
        <f t="shared" ref="A247:AF247" si="383">A98</f>
        <v>387</v>
      </c>
      <c r="B247" t="str">
        <f t="shared" si="383"/>
        <v>Agencia del Desarrollo del Cine y Audiovisual Bolivianos</v>
      </c>
      <c r="C247">
        <f t="shared" si="383"/>
        <v>0</v>
      </c>
      <c r="D247">
        <f t="shared" si="383"/>
        <v>0</v>
      </c>
      <c r="E247">
        <f t="shared" si="383"/>
        <v>0</v>
      </c>
      <c r="F247">
        <f t="shared" si="383"/>
        <v>144</v>
      </c>
      <c r="G247">
        <f t="shared" si="383"/>
        <v>0</v>
      </c>
      <c r="H247">
        <f t="shared" si="383"/>
        <v>0</v>
      </c>
      <c r="I247">
        <f t="shared" si="383"/>
        <v>0</v>
      </c>
      <c r="J247">
        <f t="shared" si="383"/>
        <v>0</v>
      </c>
      <c r="K247">
        <f t="shared" si="383"/>
        <v>0</v>
      </c>
      <c r="L247">
        <f t="shared" si="383"/>
        <v>0</v>
      </c>
      <c r="M247">
        <f t="shared" si="383"/>
        <v>0</v>
      </c>
      <c r="N247">
        <f t="shared" si="383"/>
        <v>0</v>
      </c>
      <c r="O247">
        <f t="shared" si="383"/>
        <v>0</v>
      </c>
      <c r="P247">
        <f t="shared" si="383"/>
        <v>0</v>
      </c>
      <c r="Q247">
        <f t="shared" si="383"/>
        <v>0</v>
      </c>
      <c r="R247">
        <f t="shared" si="383"/>
        <v>0</v>
      </c>
      <c r="S247">
        <f t="shared" si="383"/>
        <v>0</v>
      </c>
      <c r="T247">
        <f t="shared" si="383"/>
        <v>0</v>
      </c>
      <c r="U247">
        <f t="shared" si="383"/>
        <v>0</v>
      </c>
      <c r="V247">
        <f t="shared" si="383"/>
        <v>0</v>
      </c>
      <c r="W247">
        <f t="shared" si="383"/>
        <v>0</v>
      </c>
      <c r="X247">
        <f t="shared" si="383"/>
        <v>0</v>
      </c>
      <c r="Y247">
        <f t="shared" si="383"/>
        <v>0</v>
      </c>
      <c r="Z247">
        <f t="shared" si="383"/>
        <v>0</v>
      </c>
      <c r="AA247">
        <f t="shared" si="383"/>
        <v>0</v>
      </c>
      <c r="AB247">
        <f t="shared" si="383"/>
        <v>0</v>
      </c>
      <c r="AC247">
        <f t="shared" si="383"/>
        <v>0</v>
      </c>
      <c r="AD247">
        <f t="shared" si="383"/>
        <v>0</v>
      </c>
      <c r="AE247">
        <f t="shared" si="383"/>
        <v>0</v>
      </c>
      <c r="AF247">
        <f t="shared" si="383"/>
        <v>0</v>
      </c>
      <c r="AG247">
        <f t="shared" ref="AG247:BL247" si="384">AG98</f>
        <v>0</v>
      </c>
      <c r="AH247">
        <f t="shared" si="384"/>
        <v>0</v>
      </c>
      <c r="AI247">
        <f t="shared" si="384"/>
        <v>0</v>
      </c>
      <c r="AJ247">
        <f t="shared" si="384"/>
        <v>0</v>
      </c>
      <c r="AK247">
        <f t="shared" si="384"/>
        <v>0</v>
      </c>
      <c r="AL247">
        <f t="shared" si="384"/>
        <v>0</v>
      </c>
      <c r="AM247">
        <f t="shared" si="384"/>
        <v>0</v>
      </c>
      <c r="AN247">
        <f t="shared" si="384"/>
        <v>0</v>
      </c>
      <c r="AO247">
        <f t="shared" si="384"/>
        <v>0</v>
      </c>
      <c r="AP247">
        <f t="shared" si="384"/>
        <v>0</v>
      </c>
      <c r="AQ247">
        <f t="shared" si="384"/>
        <v>0</v>
      </c>
      <c r="AR247">
        <f t="shared" si="384"/>
        <v>0</v>
      </c>
      <c r="AS247">
        <f t="shared" si="384"/>
        <v>0</v>
      </c>
      <c r="AT247">
        <f t="shared" si="384"/>
        <v>0</v>
      </c>
      <c r="AU247">
        <f t="shared" si="384"/>
        <v>0</v>
      </c>
      <c r="AV247">
        <f t="shared" si="384"/>
        <v>0</v>
      </c>
      <c r="AW247">
        <f t="shared" si="384"/>
        <v>0</v>
      </c>
      <c r="AX247">
        <f t="shared" si="384"/>
        <v>0</v>
      </c>
      <c r="AY247">
        <f t="shared" si="384"/>
        <v>0</v>
      </c>
      <c r="AZ247">
        <f t="shared" si="384"/>
        <v>0</v>
      </c>
      <c r="BA247">
        <f t="shared" si="384"/>
        <v>0</v>
      </c>
      <c r="BB247">
        <f t="shared" si="384"/>
        <v>0</v>
      </c>
      <c r="BC247">
        <f t="shared" si="384"/>
        <v>0</v>
      </c>
      <c r="BD247">
        <f t="shared" si="384"/>
        <v>0</v>
      </c>
      <c r="BE247">
        <f t="shared" si="384"/>
        <v>0</v>
      </c>
      <c r="BF247">
        <f t="shared" si="384"/>
        <v>0</v>
      </c>
      <c r="BG247">
        <f t="shared" si="384"/>
        <v>0</v>
      </c>
      <c r="BH247">
        <f t="shared" si="384"/>
        <v>0</v>
      </c>
      <c r="BI247">
        <f t="shared" si="384"/>
        <v>0</v>
      </c>
      <c r="BJ247">
        <f t="shared" si="384"/>
        <v>0</v>
      </c>
      <c r="BK247">
        <f t="shared" si="384"/>
        <v>0</v>
      </c>
      <c r="BL247">
        <f t="shared" si="384"/>
        <v>0</v>
      </c>
      <c r="BM247">
        <f t="shared" ref="BM247:CR247" si="385">BM98</f>
        <v>0</v>
      </c>
      <c r="BN247">
        <f t="shared" si="385"/>
        <v>0</v>
      </c>
      <c r="BO247">
        <f t="shared" si="385"/>
        <v>0</v>
      </c>
      <c r="BP247">
        <f t="shared" si="385"/>
        <v>0</v>
      </c>
      <c r="BQ247">
        <f t="shared" si="385"/>
        <v>0</v>
      </c>
      <c r="BR247">
        <f t="shared" si="385"/>
        <v>0</v>
      </c>
      <c r="BS247">
        <f t="shared" si="385"/>
        <v>0</v>
      </c>
      <c r="BT247">
        <f t="shared" si="385"/>
        <v>0</v>
      </c>
      <c r="BU247">
        <f t="shared" si="385"/>
        <v>0</v>
      </c>
      <c r="BV247">
        <f t="shared" si="385"/>
        <v>0</v>
      </c>
      <c r="BW247">
        <f t="shared" si="385"/>
        <v>0</v>
      </c>
      <c r="BX247">
        <f t="shared" si="385"/>
        <v>0</v>
      </c>
      <c r="BY247">
        <f t="shared" si="385"/>
        <v>0</v>
      </c>
      <c r="BZ247">
        <f t="shared" si="385"/>
        <v>0</v>
      </c>
      <c r="CA247">
        <f t="shared" si="385"/>
        <v>0</v>
      </c>
      <c r="CB247">
        <f t="shared" si="385"/>
        <v>0</v>
      </c>
      <c r="CC247">
        <f t="shared" si="385"/>
        <v>0</v>
      </c>
      <c r="CD247">
        <f t="shared" si="385"/>
        <v>0</v>
      </c>
      <c r="CE247">
        <f t="shared" si="385"/>
        <v>0</v>
      </c>
      <c r="CF247">
        <f t="shared" si="385"/>
        <v>0</v>
      </c>
      <c r="CG247">
        <f t="shared" si="385"/>
        <v>0</v>
      </c>
      <c r="CH247">
        <f t="shared" si="385"/>
        <v>0</v>
      </c>
      <c r="CI247">
        <f t="shared" si="385"/>
        <v>0</v>
      </c>
      <c r="CJ247">
        <f t="shared" si="385"/>
        <v>0</v>
      </c>
      <c r="CK247">
        <f t="shared" si="385"/>
        <v>0</v>
      </c>
      <c r="CL247">
        <f t="shared" si="385"/>
        <v>0</v>
      </c>
      <c r="CM247">
        <f t="shared" si="385"/>
        <v>0</v>
      </c>
      <c r="CN247">
        <f t="shared" si="385"/>
        <v>0</v>
      </c>
      <c r="CO247">
        <f t="shared" si="385"/>
        <v>0</v>
      </c>
      <c r="CP247">
        <f t="shared" si="385"/>
        <v>0</v>
      </c>
      <c r="CQ247">
        <f t="shared" si="385"/>
        <v>0</v>
      </c>
      <c r="CR247">
        <f t="shared" si="385"/>
        <v>0</v>
      </c>
      <c r="CS247">
        <f t="shared" ref="CS247:DH247" si="386">CS98</f>
        <v>0</v>
      </c>
      <c r="CT247">
        <f t="shared" si="386"/>
        <v>0</v>
      </c>
      <c r="CU247">
        <f t="shared" si="386"/>
        <v>0</v>
      </c>
      <c r="CV247">
        <f t="shared" si="386"/>
        <v>0</v>
      </c>
      <c r="CW247">
        <f t="shared" si="386"/>
        <v>0</v>
      </c>
      <c r="CX247">
        <f t="shared" si="386"/>
        <v>0</v>
      </c>
      <c r="CY247">
        <f t="shared" si="386"/>
        <v>0</v>
      </c>
      <c r="CZ247">
        <f t="shared" si="386"/>
        <v>0</v>
      </c>
      <c r="DA247">
        <f t="shared" si="386"/>
        <v>0</v>
      </c>
      <c r="DB247">
        <f t="shared" si="386"/>
        <v>0</v>
      </c>
      <c r="DC247">
        <f t="shared" si="386"/>
        <v>0</v>
      </c>
      <c r="DD247">
        <f t="shared" si="386"/>
        <v>0</v>
      </c>
      <c r="DE247">
        <f t="shared" si="386"/>
        <v>0</v>
      </c>
      <c r="DF247">
        <f t="shared" si="386"/>
        <v>0</v>
      </c>
      <c r="DG247">
        <f t="shared" si="386"/>
        <v>0</v>
      </c>
      <c r="DH247">
        <f t="shared" si="386"/>
        <v>0</v>
      </c>
    </row>
    <row r="248" spans="1:112">
      <c r="A248">
        <f t="shared" ref="A248:AF248" si="387">A99</f>
        <v>417</v>
      </c>
      <c r="B248" t="str">
        <f t="shared" si="387"/>
        <v>Caja Nacional de Salud</v>
      </c>
      <c r="C248">
        <f t="shared" si="387"/>
        <v>0</v>
      </c>
      <c r="D248">
        <f t="shared" si="387"/>
        <v>0</v>
      </c>
      <c r="E248">
        <f t="shared" si="387"/>
        <v>0</v>
      </c>
      <c r="F248">
        <f t="shared" si="387"/>
        <v>8417.75</v>
      </c>
      <c r="G248">
        <f t="shared" si="387"/>
        <v>0</v>
      </c>
      <c r="H248">
        <f t="shared" si="387"/>
        <v>65509</v>
      </c>
      <c r="I248">
        <f t="shared" si="387"/>
        <v>0</v>
      </c>
      <c r="J248">
        <f t="shared" si="387"/>
        <v>0</v>
      </c>
      <c r="K248">
        <f t="shared" si="387"/>
        <v>0</v>
      </c>
      <c r="L248">
        <f t="shared" si="387"/>
        <v>0</v>
      </c>
      <c r="M248">
        <f t="shared" si="387"/>
        <v>0</v>
      </c>
      <c r="N248">
        <f t="shared" si="387"/>
        <v>0</v>
      </c>
      <c r="O248">
        <f t="shared" si="387"/>
        <v>0</v>
      </c>
      <c r="P248">
        <f t="shared" si="387"/>
        <v>0</v>
      </c>
      <c r="Q248">
        <f t="shared" si="387"/>
        <v>0</v>
      </c>
      <c r="R248">
        <f t="shared" si="387"/>
        <v>0</v>
      </c>
      <c r="S248">
        <f t="shared" si="387"/>
        <v>0</v>
      </c>
      <c r="T248">
        <f t="shared" si="387"/>
        <v>0</v>
      </c>
      <c r="U248">
        <f t="shared" si="387"/>
        <v>0</v>
      </c>
      <c r="V248">
        <f t="shared" si="387"/>
        <v>0</v>
      </c>
      <c r="W248">
        <f t="shared" si="387"/>
        <v>0</v>
      </c>
      <c r="X248">
        <f t="shared" si="387"/>
        <v>0</v>
      </c>
      <c r="Y248">
        <f t="shared" si="387"/>
        <v>0</v>
      </c>
      <c r="Z248">
        <f t="shared" si="387"/>
        <v>0</v>
      </c>
      <c r="AA248">
        <f t="shared" si="387"/>
        <v>0</v>
      </c>
      <c r="AB248">
        <f t="shared" si="387"/>
        <v>0</v>
      </c>
      <c r="AC248">
        <f t="shared" si="387"/>
        <v>0</v>
      </c>
      <c r="AD248">
        <f t="shared" si="387"/>
        <v>0</v>
      </c>
      <c r="AE248">
        <f t="shared" si="387"/>
        <v>0</v>
      </c>
      <c r="AF248">
        <f t="shared" si="387"/>
        <v>0</v>
      </c>
      <c r="AG248">
        <f t="shared" ref="AG248:BL248" si="388">AG99</f>
        <v>0</v>
      </c>
      <c r="AH248">
        <f t="shared" si="388"/>
        <v>0</v>
      </c>
      <c r="AI248">
        <f t="shared" si="388"/>
        <v>0</v>
      </c>
      <c r="AJ248">
        <f t="shared" si="388"/>
        <v>0</v>
      </c>
      <c r="AK248">
        <f t="shared" si="388"/>
        <v>0</v>
      </c>
      <c r="AL248">
        <f t="shared" si="388"/>
        <v>0</v>
      </c>
      <c r="AM248">
        <f t="shared" si="388"/>
        <v>0</v>
      </c>
      <c r="AN248">
        <f t="shared" si="388"/>
        <v>0</v>
      </c>
      <c r="AO248">
        <f t="shared" si="388"/>
        <v>0</v>
      </c>
      <c r="AP248">
        <f t="shared" si="388"/>
        <v>0</v>
      </c>
      <c r="AQ248">
        <f t="shared" si="388"/>
        <v>0</v>
      </c>
      <c r="AR248">
        <f t="shared" si="388"/>
        <v>0</v>
      </c>
      <c r="AS248">
        <f t="shared" si="388"/>
        <v>0</v>
      </c>
      <c r="AT248">
        <f t="shared" si="388"/>
        <v>0</v>
      </c>
      <c r="AU248">
        <f t="shared" si="388"/>
        <v>0</v>
      </c>
      <c r="AV248">
        <f t="shared" si="388"/>
        <v>0</v>
      </c>
      <c r="AW248">
        <f t="shared" si="388"/>
        <v>0</v>
      </c>
      <c r="AX248">
        <f t="shared" si="388"/>
        <v>0</v>
      </c>
      <c r="AY248">
        <f t="shared" si="388"/>
        <v>0</v>
      </c>
      <c r="AZ248">
        <f t="shared" si="388"/>
        <v>0</v>
      </c>
      <c r="BA248">
        <f t="shared" si="388"/>
        <v>0</v>
      </c>
      <c r="BB248">
        <f t="shared" si="388"/>
        <v>0</v>
      </c>
      <c r="BC248">
        <f t="shared" si="388"/>
        <v>0</v>
      </c>
      <c r="BD248">
        <f t="shared" si="388"/>
        <v>0</v>
      </c>
      <c r="BE248">
        <f t="shared" si="388"/>
        <v>0</v>
      </c>
      <c r="BF248">
        <f t="shared" si="388"/>
        <v>0</v>
      </c>
      <c r="BG248">
        <f t="shared" si="388"/>
        <v>0</v>
      </c>
      <c r="BH248">
        <f t="shared" si="388"/>
        <v>0</v>
      </c>
      <c r="BI248">
        <f t="shared" si="388"/>
        <v>0</v>
      </c>
      <c r="BJ248">
        <f t="shared" si="388"/>
        <v>0</v>
      </c>
      <c r="BK248">
        <f t="shared" si="388"/>
        <v>0</v>
      </c>
      <c r="BL248">
        <f t="shared" si="388"/>
        <v>0</v>
      </c>
      <c r="BM248">
        <f t="shared" ref="BM248:CR248" si="389">BM99</f>
        <v>0</v>
      </c>
      <c r="BN248">
        <f t="shared" si="389"/>
        <v>0</v>
      </c>
      <c r="BO248">
        <f t="shared" si="389"/>
        <v>0</v>
      </c>
      <c r="BP248">
        <f t="shared" si="389"/>
        <v>0</v>
      </c>
      <c r="BQ248">
        <f t="shared" si="389"/>
        <v>0</v>
      </c>
      <c r="BR248">
        <f t="shared" si="389"/>
        <v>0</v>
      </c>
      <c r="BS248">
        <f t="shared" si="389"/>
        <v>0</v>
      </c>
      <c r="BT248">
        <f t="shared" si="389"/>
        <v>0</v>
      </c>
      <c r="BU248">
        <f t="shared" si="389"/>
        <v>0</v>
      </c>
      <c r="BV248">
        <f t="shared" si="389"/>
        <v>0</v>
      </c>
      <c r="BW248">
        <f t="shared" si="389"/>
        <v>0</v>
      </c>
      <c r="BX248">
        <f t="shared" si="389"/>
        <v>0</v>
      </c>
      <c r="BY248">
        <f t="shared" si="389"/>
        <v>0</v>
      </c>
      <c r="BZ248">
        <f t="shared" si="389"/>
        <v>0</v>
      </c>
      <c r="CA248">
        <f t="shared" si="389"/>
        <v>0</v>
      </c>
      <c r="CB248">
        <f t="shared" si="389"/>
        <v>0</v>
      </c>
      <c r="CC248">
        <f t="shared" si="389"/>
        <v>0</v>
      </c>
      <c r="CD248">
        <f t="shared" si="389"/>
        <v>0</v>
      </c>
      <c r="CE248">
        <f t="shared" si="389"/>
        <v>0</v>
      </c>
      <c r="CF248">
        <f t="shared" si="389"/>
        <v>0</v>
      </c>
      <c r="CG248">
        <f t="shared" si="389"/>
        <v>0</v>
      </c>
      <c r="CH248">
        <f t="shared" si="389"/>
        <v>0</v>
      </c>
      <c r="CI248">
        <f t="shared" si="389"/>
        <v>0</v>
      </c>
      <c r="CJ248">
        <f t="shared" si="389"/>
        <v>0</v>
      </c>
      <c r="CK248">
        <f t="shared" si="389"/>
        <v>0</v>
      </c>
      <c r="CL248">
        <f t="shared" si="389"/>
        <v>0</v>
      </c>
      <c r="CM248">
        <f t="shared" si="389"/>
        <v>0</v>
      </c>
      <c r="CN248">
        <f t="shared" si="389"/>
        <v>0</v>
      </c>
      <c r="CO248">
        <f t="shared" si="389"/>
        <v>0</v>
      </c>
      <c r="CP248">
        <f t="shared" si="389"/>
        <v>0</v>
      </c>
      <c r="CQ248">
        <f t="shared" si="389"/>
        <v>0</v>
      </c>
      <c r="CR248">
        <f t="shared" si="389"/>
        <v>0</v>
      </c>
      <c r="CS248">
        <f t="shared" ref="CS248:DH248" si="390">CS99</f>
        <v>0</v>
      </c>
      <c r="CT248">
        <f t="shared" si="390"/>
        <v>0</v>
      </c>
      <c r="CU248">
        <f t="shared" si="390"/>
        <v>0</v>
      </c>
      <c r="CV248">
        <f t="shared" si="390"/>
        <v>0</v>
      </c>
      <c r="CW248">
        <f t="shared" si="390"/>
        <v>0</v>
      </c>
      <c r="CX248">
        <f t="shared" si="390"/>
        <v>0</v>
      </c>
      <c r="CY248">
        <f t="shared" si="390"/>
        <v>0</v>
      </c>
      <c r="CZ248">
        <f t="shared" si="390"/>
        <v>0</v>
      </c>
      <c r="DA248">
        <f t="shared" si="390"/>
        <v>0</v>
      </c>
      <c r="DB248">
        <f t="shared" si="390"/>
        <v>0</v>
      </c>
      <c r="DC248">
        <f t="shared" si="390"/>
        <v>0</v>
      </c>
      <c r="DD248">
        <f t="shared" si="390"/>
        <v>0</v>
      </c>
      <c r="DE248">
        <f t="shared" si="390"/>
        <v>0</v>
      </c>
      <c r="DF248">
        <f t="shared" si="390"/>
        <v>0</v>
      </c>
      <c r="DG248">
        <f t="shared" si="390"/>
        <v>0</v>
      </c>
      <c r="DH248">
        <f t="shared" si="390"/>
        <v>0</v>
      </c>
    </row>
    <row r="249" spans="1:112">
      <c r="A249">
        <f t="shared" ref="A249:AF249" si="391">A100</f>
        <v>907</v>
      </c>
      <c r="B249" t="str">
        <f t="shared" si="391"/>
        <v>Gobierno Autónomo Departamental de Santa Cruz</v>
      </c>
      <c r="C249">
        <f t="shared" si="391"/>
        <v>0</v>
      </c>
      <c r="D249">
        <f t="shared" si="391"/>
        <v>0</v>
      </c>
      <c r="E249">
        <f t="shared" si="391"/>
        <v>0</v>
      </c>
      <c r="F249">
        <f t="shared" si="391"/>
        <v>791.67</v>
      </c>
      <c r="G249">
        <f t="shared" si="391"/>
        <v>0</v>
      </c>
      <c r="H249">
        <f t="shared" si="391"/>
        <v>0</v>
      </c>
      <c r="I249">
        <f t="shared" si="391"/>
        <v>0</v>
      </c>
      <c r="J249">
        <f t="shared" si="391"/>
        <v>0</v>
      </c>
      <c r="K249">
        <f t="shared" si="391"/>
        <v>0</v>
      </c>
      <c r="L249">
        <f t="shared" si="391"/>
        <v>0</v>
      </c>
      <c r="M249">
        <f t="shared" si="391"/>
        <v>0</v>
      </c>
      <c r="N249">
        <f t="shared" si="391"/>
        <v>0</v>
      </c>
      <c r="O249">
        <f t="shared" si="391"/>
        <v>0</v>
      </c>
      <c r="P249">
        <f t="shared" si="391"/>
        <v>0</v>
      </c>
      <c r="Q249">
        <f t="shared" si="391"/>
        <v>0</v>
      </c>
      <c r="R249">
        <f t="shared" si="391"/>
        <v>0</v>
      </c>
      <c r="S249">
        <f t="shared" si="391"/>
        <v>0</v>
      </c>
      <c r="T249">
        <f t="shared" si="391"/>
        <v>0</v>
      </c>
      <c r="U249">
        <f t="shared" si="391"/>
        <v>0</v>
      </c>
      <c r="V249">
        <f t="shared" si="391"/>
        <v>0</v>
      </c>
      <c r="W249">
        <f t="shared" si="391"/>
        <v>0</v>
      </c>
      <c r="X249">
        <f t="shared" si="391"/>
        <v>0</v>
      </c>
      <c r="Y249">
        <f t="shared" si="391"/>
        <v>0</v>
      </c>
      <c r="Z249">
        <f t="shared" si="391"/>
        <v>0</v>
      </c>
      <c r="AA249">
        <f t="shared" si="391"/>
        <v>0</v>
      </c>
      <c r="AB249">
        <f t="shared" si="391"/>
        <v>0</v>
      </c>
      <c r="AC249">
        <f t="shared" si="391"/>
        <v>0</v>
      </c>
      <c r="AD249">
        <f t="shared" si="391"/>
        <v>0</v>
      </c>
      <c r="AE249">
        <f t="shared" si="391"/>
        <v>0</v>
      </c>
      <c r="AF249">
        <f t="shared" si="391"/>
        <v>0</v>
      </c>
      <c r="AG249">
        <f t="shared" ref="AG249:BL249" si="392">AG100</f>
        <v>0</v>
      </c>
      <c r="AH249">
        <f t="shared" si="392"/>
        <v>0</v>
      </c>
      <c r="AI249">
        <f t="shared" si="392"/>
        <v>0</v>
      </c>
      <c r="AJ249">
        <f t="shared" si="392"/>
        <v>0</v>
      </c>
      <c r="AK249">
        <f t="shared" si="392"/>
        <v>0</v>
      </c>
      <c r="AL249">
        <f t="shared" si="392"/>
        <v>0</v>
      </c>
      <c r="AM249">
        <f t="shared" si="392"/>
        <v>0</v>
      </c>
      <c r="AN249">
        <f t="shared" si="392"/>
        <v>0</v>
      </c>
      <c r="AO249">
        <f t="shared" si="392"/>
        <v>0</v>
      </c>
      <c r="AP249">
        <f t="shared" si="392"/>
        <v>0</v>
      </c>
      <c r="AQ249">
        <f t="shared" si="392"/>
        <v>0</v>
      </c>
      <c r="AR249">
        <f t="shared" si="392"/>
        <v>0</v>
      </c>
      <c r="AS249">
        <f t="shared" si="392"/>
        <v>0</v>
      </c>
      <c r="AT249">
        <f t="shared" si="392"/>
        <v>0</v>
      </c>
      <c r="AU249">
        <f t="shared" si="392"/>
        <v>0</v>
      </c>
      <c r="AV249">
        <f t="shared" si="392"/>
        <v>0</v>
      </c>
      <c r="AW249">
        <f t="shared" si="392"/>
        <v>0</v>
      </c>
      <c r="AX249">
        <f t="shared" si="392"/>
        <v>0</v>
      </c>
      <c r="AY249">
        <f t="shared" si="392"/>
        <v>0</v>
      </c>
      <c r="AZ249">
        <f t="shared" si="392"/>
        <v>0</v>
      </c>
      <c r="BA249">
        <f t="shared" si="392"/>
        <v>0</v>
      </c>
      <c r="BB249">
        <f t="shared" si="392"/>
        <v>0</v>
      </c>
      <c r="BC249">
        <f t="shared" si="392"/>
        <v>0</v>
      </c>
      <c r="BD249">
        <f t="shared" si="392"/>
        <v>0</v>
      </c>
      <c r="BE249">
        <f t="shared" si="392"/>
        <v>0</v>
      </c>
      <c r="BF249">
        <f t="shared" si="392"/>
        <v>0</v>
      </c>
      <c r="BG249">
        <f t="shared" si="392"/>
        <v>0</v>
      </c>
      <c r="BH249">
        <f t="shared" si="392"/>
        <v>0</v>
      </c>
      <c r="BI249">
        <f t="shared" si="392"/>
        <v>0</v>
      </c>
      <c r="BJ249">
        <f t="shared" si="392"/>
        <v>0</v>
      </c>
      <c r="BK249">
        <f t="shared" si="392"/>
        <v>0</v>
      </c>
      <c r="BL249">
        <f t="shared" si="392"/>
        <v>0</v>
      </c>
      <c r="BM249">
        <f t="shared" ref="BM249:CR249" si="393">BM100</f>
        <v>0</v>
      </c>
      <c r="BN249">
        <f t="shared" si="393"/>
        <v>0</v>
      </c>
      <c r="BO249">
        <f t="shared" si="393"/>
        <v>0</v>
      </c>
      <c r="BP249">
        <f t="shared" si="393"/>
        <v>0</v>
      </c>
      <c r="BQ249">
        <f t="shared" si="393"/>
        <v>0</v>
      </c>
      <c r="BR249">
        <f t="shared" si="393"/>
        <v>0</v>
      </c>
      <c r="BS249">
        <f t="shared" si="393"/>
        <v>0</v>
      </c>
      <c r="BT249">
        <f t="shared" si="393"/>
        <v>0</v>
      </c>
      <c r="BU249">
        <f t="shared" si="393"/>
        <v>0</v>
      </c>
      <c r="BV249">
        <f t="shared" si="393"/>
        <v>0</v>
      </c>
      <c r="BW249">
        <f t="shared" si="393"/>
        <v>0</v>
      </c>
      <c r="BX249">
        <f t="shared" si="393"/>
        <v>0</v>
      </c>
      <c r="BY249">
        <f t="shared" si="393"/>
        <v>0</v>
      </c>
      <c r="BZ249">
        <f t="shared" si="393"/>
        <v>0</v>
      </c>
      <c r="CA249">
        <f t="shared" si="393"/>
        <v>0</v>
      </c>
      <c r="CB249">
        <f t="shared" si="393"/>
        <v>0</v>
      </c>
      <c r="CC249">
        <f t="shared" si="393"/>
        <v>0</v>
      </c>
      <c r="CD249">
        <f t="shared" si="393"/>
        <v>0</v>
      </c>
      <c r="CE249">
        <f t="shared" si="393"/>
        <v>0</v>
      </c>
      <c r="CF249">
        <f t="shared" si="393"/>
        <v>0</v>
      </c>
      <c r="CG249">
        <f t="shared" si="393"/>
        <v>0</v>
      </c>
      <c r="CH249">
        <f t="shared" si="393"/>
        <v>0</v>
      </c>
      <c r="CI249">
        <f t="shared" si="393"/>
        <v>0</v>
      </c>
      <c r="CJ249">
        <f t="shared" si="393"/>
        <v>0</v>
      </c>
      <c r="CK249">
        <f t="shared" si="393"/>
        <v>0</v>
      </c>
      <c r="CL249">
        <f t="shared" si="393"/>
        <v>0</v>
      </c>
      <c r="CM249">
        <f t="shared" si="393"/>
        <v>0</v>
      </c>
      <c r="CN249">
        <f t="shared" si="393"/>
        <v>0</v>
      </c>
      <c r="CO249">
        <f t="shared" si="393"/>
        <v>0</v>
      </c>
      <c r="CP249">
        <f t="shared" si="393"/>
        <v>0</v>
      </c>
      <c r="CQ249">
        <f t="shared" si="393"/>
        <v>0</v>
      </c>
      <c r="CR249">
        <f t="shared" si="393"/>
        <v>0</v>
      </c>
      <c r="CS249">
        <f t="shared" ref="CS249:DH249" si="394">CS100</f>
        <v>0</v>
      </c>
      <c r="CT249">
        <f t="shared" si="394"/>
        <v>0</v>
      </c>
      <c r="CU249">
        <f t="shared" si="394"/>
        <v>0</v>
      </c>
      <c r="CV249">
        <f t="shared" si="394"/>
        <v>0</v>
      </c>
      <c r="CW249">
        <f t="shared" si="394"/>
        <v>0</v>
      </c>
      <c r="CX249">
        <f t="shared" si="394"/>
        <v>0</v>
      </c>
      <c r="CY249">
        <f t="shared" si="394"/>
        <v>0</v>
      </c>
      <c r="CZ249">
        <f t="shared" si="394"/>
        <v>0</v>
      </c>
      <c r="DA249">
        <f t="shared" si="394"/>
        <v>0</v>
      </c>
      <c r="DB249">
        <f t="shared" si="394"/>
        <v>0</v>
      </c>
      <c r="DC249">
        <f t="shared" si="394"/>
        <v>0</v>
      </c>
      <c r="DD249">
        <f t="shared" si="394"/>
        <v>0</v>
      </c>
      <c r="DE249">
        <f t="shared" si="394"/>
        <v>0</v>
      </c>
      <c r="DF249">
        <f t="shared" si="394"/>
        <v>0</v>
      </c>
      <c r="DG249">
        <f t="shared" si="394"/>
        <v>0</v>
      </c>
      <c r="DH249">
        <f t="shared" si="394"/>
        <v>0</v>
      </c>
    </row>
    <row r="250" spans="1:112">
      <c r="A250">
        <f t="shared" ref="A250:AF250" si="395">A101</f>
        <v>661</v>
      </c>
      <c r="B250" t="str">
        <f t="shared" si="395"/>
        <v>Tribunal Constitucional Plurinacional</v>
      </c>
      <c r="C250">
        <f t="shared" si="395"/>
        <v>0</v>
      </c>
      <c r="D250">
        <f t="shared" si="395"/>
        <v>0</v>
      </c>
      <c r="E250">
        <f t="shared" si="395"/>
        <v>0</v>
      </c>
      <c r="F250">
        <f t="shared" si="395"/>
        <v>0</v>
      </c>
      <c r="G250">
        <f t="shared" si="395"/>
        <v>0</v>
      </c>
      <c r="H250">
        <f t="shared" si="395"/>
        <v>31795.53</v>
      </c>
      <c r="I250">
        <f t="shared" si="395"/>
        <v>0</v>
      </c>
      <c r="J250">
        <f t="shared" si="395"/>
        <v>0</v>
      </c>
      <c r="K250">
        <f t="shared" si="395"/>
        <v>0</v>
      </c>
      <c r="L250">
        <f t="shared" si="395"/>
        <v>0</v>
      </c>
      <c r="M250">
        <f t="shared" si="395"/>
        <v>0</v>
      </c>
      <c r="N250">
        <f t="shared" si="395"/>
        <v>0</v>
      </c>
      <c r="O250">
        <f t="shared" si="395"/>
        <v>0</v>
      </c>
      <c r="P250">
        <f t="shared" si="395"/>
        <v>0</v>
      </c>
      <c r="Q250">
        <f t="shared" si="395"/>
        <v>0</v>
      </c>
      <c r="R250">
        <f t="shared" si="395"/>
        <v>0</v>
      </c>
      <c r="S250">
        <f t="shared" si="395"/>
        <v>0</v>
      </c>
      <c r="T250">
        <f t="shared" si="395"/>
        <v>0</v>
      </c>
      <c r="U250">
        <f t="shared" si="395"/>
        <v>0</v>
      </c>
      <c r="V250">
        <f t="shared" si="395"/>
        <v>0</v>
      </c>
      <c r="W250">
        <f t="shared" si="395"/>
        <v>0</v>
      </c>
      <c r="X250">
        <f t="shared" si="395"/>
        <v>0</v>
      </c>
      <c r="Y250">
        <f t="shared" si="395"/>
        <v>0</v>
      </c>
      <c r="Z250">
        <f t="shared" si="395"/>
        <v>0</v>
      </c>
      <c r="AA250">
        <f t="shared" si="395"/>
        <v>0</v>
      </c>
      <c r="AB250">
        <f t="shared" si="395"/>
        <v>0</v>
      </c>
      <c r="AC250">
        <f t="shared" si="395"/>
        <v>0</v>
      </c>
      <c r="AD250">
        <f t="shared" si="395"/>
        <v>0</v>
      </c>
      <c r="AE250">
        <f t="shared" si="395"/>
        <v>0</v>
      </c>
      <c r="AF250">
        <f t="shared" si="395"/>
        <v>0</v>
      </c>
      <c r="AG250">
        <f t="shared" ref="AG250:BL250" si="396">AG101</f>
        <v>0</v>
      </c>
      <c r="AH250">
        <f t="shared" si="396"/>
        <v>0</v>
      </c>
      <c r="AI250">
        <f t="shared" si="396"/>
        <v>0</v>
      </c>
      <c r="AJ250">
        <f t="shared" si="396"/>
        <v>0</v>
      </c>
      <c r="AK250">
        <f t="shared" si="396"/>
        <v>0</v>
      </c>
      <c r="AL250">
        <f t="shared" si="396"/>
        <v>0</v>
      </c>
      <c r="AM250">
        <f t="shared" si="396"/>
        <v>0</v>
      </c>
      <c r="AN250">
        <f t="shared" si="396"/>
        <v>0</v>
      </c>
      <c r="AO250">
        <f t="shared" si="396"/>
        <v>0</v>
      </c>
      <c r="AP250">
        <f t="shared" si="396"/>
        <v>0</v>
      </c>
      <c r="AQ250">
        <f t="shared" si="396"/>
        <v>0</v>
      </c>
      <c r="AR250">
        <f t="shared" si="396"/>
        <v>0</v>
      </c>
      <c r="AS250">
        <f t="shared" si="396"/>
        <v>0</v>
      </c>
      <c r="AT250">
        <f t="shared" si="396"/>
        <v>0</v>
      </c>
      <c r="AU250">
        <f t="shared" si="396"/>
        <v>0</v>
      </c>
      <c r="AV250">
        <f t="shared" si="396"/>
        <v>0</v>
      </c>
      <c r="AW250">
        <f t="shared" si="396"/>
        <v>0</v>
      </c>
      <c r="AX250">
        <f t="shared" si="396"/>
        <v>0</v>
      </c>
      <c r="AY250">
        <f t="shared" si="396"/>
        <v>0</v>
      </c>
      <c r="AZ250">
        <f t="shared" si="396"/>
        <v>0</v>
      </c>
      <c r="BA250">
        <f t="shared" si="396"/>
        <v>0</v>
      </c>
      <c r="BB250">
        <f t="shared" si="396"/>
        <v>0</v>
      </c>
      <c r="BC250">
        <f t="shared" si="396"/>
        <v>0</v>
      </c>
      <c r="BD250">
        <f t="shared" si="396"/>
        <v>0</v>
      </c>
      <c r="BE250">
        <f t="shared" si="396"/>
        <v>0</v>
      </c>
      <c r="BF250">
        <f t="shared" si="396"/>
        <v>0</v>
      </c>
      <c r="BG250">
        <f t="shared" si="396"/>
        <v>0</v>
      </c>
      <c r="BH250">
        <f t="shared" si="396"/>
        <v>0</v>
      </c>
      <c r="BI250">
        <f t="shared" si="396"/>
        <v>0</v>
      </c>
      <c r="BJ250">
        <f t="shared" si="396"/>
        <v>0</v>
      </c>
      <c r="BK250">
        <f t="shared" si="396"/>
        <v>0</v>
      </c>
      <c r="BL250">
        <f t="shared" si="396"/>
        <v>0</v>
      </c>
      <c r="BM250">
        <f t="shared" ref="BM250:CR250" si="397">BM101</f>
        <v>0</v>
      </c>
      <c r="BN250">
        <f t="shared" si="397"/>
        <v>0</v>
      </c>
      <c r="BO250">
        <f t="shared" si="397"/>
        <v>0</v>
      </c>
      <c r="BP250">
        <f t="shared" si="397"/>
        <v>0</v>
      </c>
      <c r="BQ250">
        <f t="shared" si="397"/>
        <v>0</v>
      </c>
      <c r="BR250">
        <f t="shared" si="397"/>
        <v>0</v>
      </c>
      <c r="BS250">
        <f t="shared" si="397"/>
        <v>0</v>
      </c>
      <c r="BT250">
        <f t="shared" si="397"/>
        <v>0</v>
      </c>
      <c r="BU250">
        <f t="shared" si="397"/>
        <v>0</v>
      </c>
      <c r="BV250">
        <f t="shared" si="397"/>
        <v>0</v>
      </c>
      <c r="BW250">
        <f t="shared" si="397"/>
        <v>0</v>
      </c>
      <c r="BX250">
        <f t="shared" si="397"/>
        <v>0</v>
      </c>
      <c r="BY250">
        <f t="shared" si="397"/>
        <v>0</v>
      </c>
      <c r="BZ250">
        <f t="shared" si="397"/>
        <v>0</v>
      </c>
      <c r="CA250">
        <f t="shared" si="397"/>
        <v>0</v>
      </c>
      <c r="CB250">
        <f t="shared" si="397"/>
        <v>0</v>
      </c>
      <c r="CC250">
        <f t="shared" si="397"/>
        <v>0</v>
      </c>
      <c r="CD250">
        <f t="shared" si="397"/>
        <v>0</v>
      </c>
      <c r="CE250">
        <f t="shared" si="397"/>
        <v>0</v>
      </c>
      <c r="CF250">
        <f t="shared" si="397"/>
        <v>0</v>
      </c>
      <c r="CG250">
        <f t="shared" si="397"/>
        <v>0</v>
      </c>
      <c r="CH250">
        <f t="shared" si="397"/>
        <v>0</v>
      </c>
      <c r="CI250">
        <f t="shared" si="397"/>
        <v>0</v>
      </c>
      <c r="CJ250">
        <f t="shared" si="397"/>
        <v>0</v>
      </c>
      <c r="CK250">
        <f t="shared" si="397"/>
        <v>0</v>
      </c>
      <c r="CL250">
        <f t="shared" si="397"/>
        <v>0</v>
      </c>
      <c r="CM250">
        <f t="shared" si="397"/>
        <v>0</v>
      </c>
      <c r="CN250">
        <f t="shared" si="397"/>
        <v>0</v>
      </c>
      <c r="CO250">
        <f t="shared" si="397"/>
        <v>0</v>
      </c>
      <c r="CP250">
        <f t="shared" si="397"/>
        <v>0</v>
      </c>
      <c r="CQ250">
        <f t="shared" si="397"/>
        <v>0</v>
      </c>
      <c r="CR250">
        <f t="shared" si="397"/>
        <v>0</v>
      </c>
      <c r="CS250">
        <f t="shared" ref="CS250:DH250" si="398">CS101</f>
        <v>0</v>
      </c>
      <c r="CT250">
        <f t="shared" si="398"/>
        <v>0</v>
      </c>
      <c r="CU250">
        <f t="shared" si="398"/>
        <v>0</v>
      </c>
      <c r="CV250">
        <f t="shared" si="398"/>
        <v>0</v>
      </c>
      <c r="CW250">
        <f t="shared" si="398"/>
        <v>0</v>
      </c>
      <c r="CX250">
        <f t="shared" si="398"/>
        <v>0</v>
      </c>
      <c r="CY250">
        <f t="shared" si="398"/>
        <v>0</v>
      </c>
      <c r="CZ250">
        <f t="shared" si="398"/>
        <v>0</v>
      </c>
      <c r="DA250">
        <f t="shared" si="398"/>
        <v>0</v>
      </c>
      <c r="DB250">
        <f t="shared" si="398"/>
        <v>0</v>
      </c>
      <c r="DC250">
        <f t="shared" si="398"/>
        <v>0</v>
      </c>
      <c r="DD250">
        <f t="shared" si="398"/>
        <v>0</v>
      </c>
      <c r="DE250">
        <f t="shared" si="398"/>
        <v>0</v>
      </c>
      <c r="DF250">
        <f t="shared" si="398"/>
        <v>0</v>
      </c>
      <c r="DG250">
        <f t="shared" si="398"/>
        <v>0</v>
      </c>
      <c r="DH250">
        <f t="shared" si="398"/>
        <v>0</v>
      </c>
    </row>
    <row r="251" spans="1:112">
      <c r="A251">
        <f t="shared" ref="A251:AF251" si="399">A102</f>
        <v>138</v>
      </c>
      <c r="B251" t="str">
        <f t="shared" si="399"/>
        <v>Universidad Mayor Real y Pontificia de San Francisco Xavier</v>
      </c>
      <c r="C251">
        <f t="shared" si="399"/>
        <v>0</v>
      </c>
      <c r="D251">
        <f t="shared" si="399"/>
        <v>0</v>
      </c>
      <c r="E251">
        <f t="shared" si="399"/>
        <v>0</v>
      </c>
      <c r="F251">
        <f t="shared" si="399"/>
        <v>0</v>
      </c>
      <c r="G251">
        <f t="shared" si="399"/>
        <v>0</v>
      </c>
      <c r="H251">
        <f t="shared" si="399"/>
        <v>16146.82</v>
      </c>
      <c r="I251">
        <f t="shared" si="399"/>
        <v>0</v>
      </c>
      <c r="J251">
        <f t="shared" si="399"/>
        <v>0</v>
      </c>
      <c r="K251">
        <f t="shared" si="399"/>
        <v>0</v>
      </c>
      <c r="L251">
        <f t="shared" si="399"/>
        <v>0</v>
      </c>
      <c r="M251">
        <f t="shared" si="399"/>
        <v>0</v>
      </c>
      <c r="N251">
        <f t="shared" si="399"/>
        <v>0</v>
      </c>
      <c r="O251">
        <f t="shared" si="399"/>
        <v>0</v>
      </c>
      <c r="P251">
        <f t="shared" si="399"/>
        <v>0</v>
      </c>
      <c r="Q251">
        <f t="shared" si="399"/>
        <v>0</v>
      </c>
      <c r="R251">
        <f t="shared" si="399"/>
        <v>0</v>
      </c>
      <c r="S251">
        <f t="shared" si="399"/>
        <v>0</v>
      </c>
      <c r="T251">
        <f t="shared" si="399"/>
        <v>0</v>
      </c>
      <c r="U251">
        <f t="shared" si="399"/>
        <v>0</v>
      </c>
      <c r="V251">
        <f t="shared" si="399"/>
        <v>0</v>
      </c>
      <c r="W251">
        <f t="shared" si="399"/>
        <v>0</v>
      </c>
      <c r="X251">
        <f t="shared" si="399"/>
        <v>0</v>
      </c>
      <c r="Y251">
        <f t="shared" si="399"/>
        <v>0</v>
      </c>
      <c r="Z251">
        <f t="shared" si="399"/>
        <v>0</v>
      </c>
      <c r="AA251">
        <f t="shared" si="399"/>
        <v>0</v>
      </c>
      <c r="AB251">
        <f t="shared" si="399"/>
        <v>0</v>
      </c>
      <c r="AC251">
        <f t="shared" si="399"/>
        <v>0</v>
      </c>
      <c r="AD251">
        <f t="shared" si="399"/>
        <v>0</v>
      </c>
      <c r="AE251">
        <f t="shared" si="399"/>
        <v>0</v>
      </c>
      <c r="AF251">
        <f t="shared" si="399"/>
        <v>0</v>
      </c>
      <c r="AG251">
        <f t="shared" ref="AG251:BL251" si="400">AG102</f>
        <v>0</v>
      </c>
      <c r="AH251">
        <f t="shared" si="400"/>
        <v>0</v>
      </c>
      <c r="AI251">
        <f t="shared" si="400"/>
        <v>0</v>
      </c>
      <c r="AJ251">
        <f t="shared" si="400"/>
        <v>0</v>
      </c>
      <c r="AK251">
        <f t="shared" si="400"/>
        <v>0</v>
      </c>
      <c r="AL251">
        <f t="shared" si="400"/>
        <v>0</v>
      </c>
      <c r="AM251">
        <f t="shared" si="400"/>
        <v>0</v>
      </c>
      <c r="AN251">
        <f t="shared" si="400"/>
        <v>0</v>
      </c>
      <c r="AO251">
        <f t="shared" si="400"/>
        <v>0</v>
      </c>
      <c r="AP251">
        <f t="shared" si="400"/>
        <v>0</v>
      </c>
      <c r="AQ251">
        <f t="shared" si="400"/>
        <v>0</v>
      </c>
      <c r="AR251">
        <f t="shared" si="400"/>
        <v>0</v>
      </c>
      <c r="AS251">
        <f t="shared" si="400"/>
        <v>0</v>
      </c>
      <c r="AT251">
        <f t="shared" si="400"/>
        <v>0</v>
      </c>
      <c r="AU251">
        <f t="shared" si="400"/>
        <v>0</v>
      </c>
      <c r="AV251">
        <f t="shared" si="400"/>
        <v>0</v>
      </c>
      <c r="AW251">
        <f t="shared" si="400"/>
        <v>0</v>
      </c>
      <c r="AX251">
        <f t="shared" si="400"/>
        <v>0</v>
      </c>
      <c r="AY251">
        <f t="shared" si="400"/>
        <v>0</v>
      </c>
      <c r="AZ251">
        <f t="shared" si="400"/>
        <v>0</v>
      </c>
      <c r="BA251">
        <f t="shared" si="400"/>
        <v>0</v>
      </c>
      <c r="BB251">
        <f t="shared" si="400"/>
        <v>0</v>
      </c>
      <c r="BC251">
        <f t="shared" si="400"/>
        <v>0</v>
      </c>
      <c r="BD251">
        <f t="shared" si="400"/>
        <v>0</v>
      </c>
      <c r="BE251">
        <f t="shared" si="400"/>
        <v>0</v>
      </c>
      <c r="BF251">
        <f t="shared" si="400"/>
        <v>0</v>
      </c>
      <c r="BG251">
        <f t="shared" si="400"/>
        <v>0</v>
      </c>
      <c r="BH251">
        <f t="shared" si="400"/>
        <v>0</v>
      </c>
      <c r="BI251">
        <f t="shared" si="400"/>
        <v>0</v>
      </c>
      <c r="BJ251">
        <f t="shared" si="400"/>
        <v>0</v>
      </c>
      <c r="BK251">
        <f t="shared" si="400"/>
        <v>0</v>
      </c>
      <c r="BL251">
        <f t="shared" si="400"/>
        <v>0</v>
      </c>
      <c r="BM251">
        <f t="shared" ref="BM251:CR251" si="401">BM102</f>
        <v>0</v>
      </c>
      <c r="BN251">
        <f t="shared" si="401"/>
        <v>0</v>
      </c>
      <c r="BO251">
        <f t="shared" si="401"/>
        <v>0</v>
      </c>
      <c r="BP251">
        <f t="shared" si="401"/>
        <v>0</v>
      </c>
      <c r="BQ251">
        <f t="shared" si="401"/>
        <v>0</v>
      </c>
      <c r="BR251">
        <f t="shared" si="401"/>
        <v>0</v>
      </c>
      <c r="BS251">
        <f t="shared" si="401"/>
        <v>0</v>
      </c>
      <c r="BT251">
        <f t="shared" si="401"/>
        <v>0</v>
      </c>
      <c r="BU251">
        <f t="shared" si="401"/>
        <v>0</v>
      </c>
      <c r="BV251">
        <f t="shared" si="401"/>
        <v>0</v>
      </c>
      <c r="BW251">
        <f t="shared" si="401"/>
        <v>0</v>
      </c>
      <c r="BX251">
        <f t="shared" si="401"/>
        <v>0</v>
      </c>
      <c r="BY251">
        <f t="shared" si="401"/>
        <v>0</v>
      </c>
      <c r="BZ251">
        <f t="shared" si="401"/>
        <v>0</v>
      </c>
      <c r="CA251">
        <f t="shared" si="401"/>
        <v>0</v>
      </c>
      <c r="CB251">
        <f t="shared" si="401"/>
        <v>0</v>
      </c>
      <c r="CC251">
        <f t="shared" si="401"/>
        <v>0</v>
      </c>
      <c r="CD251">
        <f t="shared" si="401"/>
        <v>0</v>
      </c>
      <c r="CE251">
        <f t="shared" si="401"/>
        <v>0</v>
      </c>
      <c r="CF251">
        <f t="shared" si="401"/>
        <v>0</v>
      </c>
      <c r="CG251">
        <f t="shared" si="401"/>
        <v>0</v>
      </c>
      <c r="CH251">
        <f t="shared" si="401"/>
        <v>0</v>
      </c>
      <c r="CI251">
        <f t="shared" si="401"/>
        <v>0</v>
      </c>
      <c r="CJ251">
        <f t="shared" si="401"/>
        <v>0</v>
      </c>
      <c r="CK251">
        <f t="shared" si="401"/>
        <v>0</v>
      </c>
      <c r="CL251">
        <f t="shared" si="401"/>
        <v>0</v>
      </c>
      <c r="CM251">
        <f t="shared" si="401"/>
        <v>0</v>
      </c>
      <c r="CN251">
        <f t="shared" si="401"/>
        <v>0</v>
      </c>
      <c r="CO251">
        <f t="shared" si="401"/>
        <v>0</v>
      </c>
      <c r="CP251">
        <f t="shared" si="401"/>
        <v>0</v>
      </c>
      <c r="CQ251">
        <f t="shared" si="401"/>
        <v>0</v>
      </c>
      <c r="CR251">
        <f t="shared" si="401"/>
        <v>0</v>
      </c>
      <c r="CS251">
        <f t="shared" ref="CS251:DH251" si="402">CS102</f>
        <v>0</v>
      </c>
      <c r="CT251">
        <f t="shared" si="402"/>
        <v>0</v>
      </c>
      <c r="CU251">
        <f t="shared" si="402"/>
        <v>0</v>
      </c>
      <c r="CV251">
        <f t="shared" si="402"/>
        <v>0</v>
      </c>
      <c r="CW251">
        <f t="shared" si="402"/>
        <v>0</v>
      </c>
      <c r="CX251">
        <f t="shared" si="402"/>
        <v>0</v>
      </c>
      <c r="CY251">
        <f t="shared" si="402"/>
        <v>0</v>
      </c>
      <c r="CZ251">
        <f t="shared" si="402"/>
        <v>0</v>
      </c>
      <c r="DA251">
        <f t="shared" si="402"/>
        <v>0</v>
      </c>
      <c r="DB251">
        <f t="shared" si="402"/>
        <v>0</v>
      </c>
      <c r="DC251">
        <f t="shared" si="402"/>
        <v>0</v>
      </c>
      <c r="DD251">
        <f t="shared" si="402"/>
        <v>0</v>
      </c>
      <c r="DE251">
        <f t="shared" si="402"/>
        <v>0</v>
      </c>
      <c r="DF251">
        <f t="shared" si="402"/>
        <v>0</v>
      </c>
      <c r="DG251">
        <f t="shared" si="402"/>
        <v>0</v>
      </c>
      <c r="DH251">
        <f t="shared" si="402"/>
        <v>0</v>
      </c>
    </row>
    <row r="252" spans="1:112">
      <c r="A252">
        <f t="shared" ref="A252:AF252" si="403">A103</f>
        <v>903</v>
      </c>
      <c r="B252" t="str">
        <f t="shared" si="403"/>
        <v>Gobierno Autónomo Departamental de Cochabamba</v>
      </c>
      <c r="C252">
        <f t="shared" si="403"/>
        <v>0</v>
      </c>
      <c r="D252">
        <f t="shared" si="403"/>
        <v>0</v>
      </c>
      <c r="E252">
        <f t="shared" si="403"/>
        <v>0</v>
      </c>
      <c r="F252">
        <f t="shared" si="403"/>
        <v>0</v>
      </c>
      <c r="G252">
        <f t="shared" si="403"/>
        <v>0</v>
      </c>
      <c r="H252">
        <f t="shared" si="403"/>
        <v>30</v>
      </c>
      <c r="I252">
        <f t="shared" si="403"/>
        <v>0</v>
      </c>
      <c r="J252">
        <f t="shared" si="403"/>
        <v>0</v>
      </c>
      <c r="K252">
        <f t="shared" si="403"/>
        <v>0</v>
      </c>
      <c r="L252">
        <f t="shared" si="403"/>
        <v>0</v>
      </c>
      <c r="M252">
        <f t="shared" si="403"/>
        <v>0</v>
      </c>
      <c r="N252">
        <f t="shared" si="403"/>
        <v>0</v>
      </c>
      <c r="O252">
        <f t="shared" si="403"/>
        <v>0</v>
      </c>
      <c r="P252">
        <f t="shared" si="403"/>
        <v>0</v>
      </c>
      <c r="Q252">
        <f t="shared" si="403"/>
        <v>0</v>
      </c>
      <c r="R252">
        <f t="shared" si="403"/>
        <v>0</v>
      </c>
      <c r="S252">
        <f t="shared" si="403"/>
        <v>0</v>
      </c>
      <c r="T252">
        <f t="shared" si="403"/>
        <v>0</v>
      </c>
      <c r="U252">
        <f t="shared" si="403"/>
        <v>0</v>
      </c>
      <c r="V252">
        <f t="shared" si="403"/>
        <v>0</v>
      </c>
      <c r="W252">
        <f t="shared" si="403"/>
        <v>0</v>
      </c>
      <c r="X252">
        <f t="shared" si="403"/>
        <v>0</v>
      </c>
      <c r="Y252">
        <f t="shared" si="403"/>
        <v>0</v>
      </c>
      <c r="Z252">
        <f t="shared" si="403"/>
        <v>0</v>
      </c>
      <c r="AA252">
        <f t="shared" si="403"/>
        <v>0</v>
      </c>
      <c r="AB252">
        <f t="shared" si="403"/>
        <v>0</v>
      </c>
      <c r="AC252">
        <f t="shared" si="403"/>
        <v>0</v>
      </c>
      <c r="AD252">
        <f t="shared" si="403"/>
        <v>0</v>
      </c>
      <c r="AE252">
        <f t="shared" si="403"/>
        <v>0</v>
      </c>
      <c r="AF252">
        <f t="shared" si="403"/>
        <v>0</v>
      </c>
      <c r="AG252">
        <f t="shared" ref="AG252:BL252" si="404">AG103</f>
        <v>0</v>
      </c>
      <c r="AH252">
        <f t="shared" si="404"/>
        <v>0</v>
      </c>
      <c r="AI252">
        <f t="shared" si="404"/>
        <v>0</v>
      </c>
      <c r="AJ252">
        <f t="shared" si="404"/>
        <v>0</v>
      </c>
      <c r="AK252">
        <f t="shared" si="404"/>
        <v>0</v>
      </c>
      <c r="AL252">
        <f t="shared" si="404"/>
        <v>0</v>
      </c>
      <c r="AM252">
        <f t="shared" si="404"/>
        <v>0</v>
      </c>
      <c r="AN252">
        <f t="shared" si="404"/>
        <v>0</v>
      </c>
      <c r="AO252">
        <f t="shared" si="404"/>
        <v>0</v>
      </c>
      <c r="AP252">
        <f t="shared" si="404"/>
        <v>0</v>
      </c>
      <c r="AQ252">
        <f t="shared" si="404"/>
        <v>0</v>
      </c>
      <c r="AR252">
        <f t="shared" si="404"/>
        <v>0</v>
      </c>
      <c r="AS252">
        <f t="shared" si="404"/>
        <v>0</v>
      </c>
      <c r="AT252">
        <f t="shared" si="404"/>
        <v>0</v>
      </c>
      <c r="AU252">
        <f t="shared" si="404"/>
        <v>0</v>
      </c>
      <c r="AV252">
        <f t="shared" si="404"/>
        <v>0</v>
      </c>
      <c r="AW252">
        <f t="shared" si="404"/>
        <v>0</v>
      </c>
      <c r="AX252">
        <f t="shared" si="404"/>
        <v>0</v>
      </c>
      <c r="AY252">
        <f t="shared" si="404"/>
        <v>0</v>
      </c>
      <c r="AZ252">
        <f t="shared" si="404"/>
        <v>0</v>
      </c>
      <c r="BA252">
        <f t="shared" si="404"/>
        <v>0</v>
      </c>
      <c r="BB252">
        <f t="shared" si="404"/>
        <v>0</v>
      </c>
      <c r="BC252">
        <f t="shared" si="404"/>
        <v>0</v>
      </c>
      <c r="BD252">
        <f t="shared" si="404"/>
        <v>0</v>
      </c>
      <c r="BE252">
        <f t="shared" si="404"/>
        <v>0</v>
      </c>
      <c r="BF252">
        <f t="shared" si="404"/>
        <v>0</v>
      </c>
      <c r="BG252">
        <f t="shared" si="404"/>
        <v>0</v>
      </c>
      <c r="BH252">
        <f t="shared" si="404"/>
        <v>0</v>
      </c>
      <c r="BI252">
        <f t="shared" si="404"/>
        <v>0</v>
      </c>
      <c r="BJ252">
        <f t="shared" si="404"/>
        <v>0</v>
      </c>
      <c r="BK252">
        <f t="shared" si="404"/>
        <v>0</v>
      </c>
      <c r="BL252">
        <f t="shared" si="404"/>
        <v>0</v>
      </c>
      <c r="BM252">
        <f t="shared" ref="BM252:CR252" si="405">BM103</f>
        <v>0</v>
      </c>
      <c r="BN252">
        <f t="shared" si="405"/>
        <v>0</v>
      </c>
      <c r="BO252">
        <f t="shared" si="405"/>
        <v>0</v>
      </c>
      <c r="BP252">
        <f t="shared" si="405"/>
        <v>0</v>
      </c>
      <c r="BQ252">
        <f t="shared" si="405"/>
        <v>0</v>
      </c>
      <c r="BR252">
        <f t="shared" si="405"/>
        <v>0</v>
      </c>
      <c r="BS252">
        <f t="shared" si="405"/>
        <v>0</v>
      </c>
      <c r="BT252">
        <f t="shared" si="405"/>
        <v>0</v>
      </c>
      <c r="BU252">
        <f t="shared" si="405"/>
        <v>0</v>
      </c>
      <c r="BV252">
        <f t="shared" si="405"/>
        <v>0</v>
      </c>
      <c r="BW252">
        <f t="shared" si="405"/>
        <v>0</v>
      </c>
      <c r="BX252">
        <f t="shared" si="405"/>
        <v>0</v>
      </c>
      <c r="BY252">
        <f t="shared" si="405"/>
        <v>0</v>
      </c>
      <c r="BZ252">
        <f t="shared" si="405"/>
        <v>0</v>
      </c>
      <c r="CA252">
        <f t="shared" si="405"/>
        <v>0</v>
      </c>
      <c r="CB252">
        <f t="shared" si="405"/>
        <v>0</v>
      </c>
      <c r="CC252">
        <f t="shared" si="405"/>
        <v>0</v>
      </c>
      <c r="CD252">
        <f t="shared" si="405"/>
        <v>0</v>
      </c>
      <c r="CE252">
        <f t="shared" si="405"/>
        <v>0</v>
      </c>
      <c r="CF252">
        <f t="shared" si="405"/>
        <v>0</v>
      </c>
      <c r="CG252">
        <f t="shared" si="405"/>
        <v>0</v>
      </c>
      <c r="CH252">
        <f t="shared" si="405"/>
        <v>0</v>
      </c>
      <c r="CI252">
        <f t="shared" si="405"/>
        <v>0</v>
      </c>
      <c r="CJ252">
        <f t="shared" si="405"/>
        <v>0</v>
      </c>
      <c r="CK252">
        <f t="shared" si="405"/>
        <v>0</v>
      </c>
      <c r="CL252">
        <f t="shared" si="405"/>
        <v>0</v>
      </c>
      <c r="CM252">
        <f t="shared" si="405"/>
        <v>0</v>
      </c>
      <c r="CN252">
        <f t="shared" si="405"/>
        <v>0</v>
      </c>
      <c r="CO252">
        <f t="shared" si="405"/>
        <v>0</v>
      </c>
      <c r="CP252">
        <f t="shared" si="405"/>
        <v>0</v>
      </c>
      <c r="CQ252">
        <f t="shared" si="405"/>
        <v>0</v>
      </c>
      <c r="CR252">
        <f t="shared" si="405"/>
        <v>0</v>
      </c>
      <c r="CS252">
        <f t="shared" ref="CS252:DH252" si="406">CS103</f>
        <v>0</v>
      </c>
      <c r="CT252">
        <f t="shared" si="406"/>
        <v>0</v>
      </c>
      <c r="CU252">
        <f t="shared" si="406"/>
        <v>0</v>
      </c>
      <c r="CV252">
        <f t="shared" si="406"/>
        <v>0</v>
      </c>
      <c r="CW252">
        <f t="shared" si="406"/>
        <v>0</v>
      </c>
      <c r="CX252">
        <f t="shared" si="406"/>
        <v>0</v>
      </c>
      <c r="CY252">
        <f t="shared" si="406"/>
        <v>0</v>
      </c>
      <c r="CZ252">
        <f t="shared" si="406"/>
        <v>0</v>
      </c>
      <c r="DA252">
        <f t="shared" si="406"/>
        <v>0</v>
      </c>
      <c r="DB252">
        <f t="shared" si="406"/>
        <v>0</v>
      </c>
      <c r="DC252">
        <f t="shared" si="406"/>
        <v>0</v>
      </c>
      <c r="DD252">
        <f t="shared" si="406"/>
        <v>0</v>
      </c>
      <c r="DE252">
        <f t="shared" si="406"/>
        <v>0</v>
      </c>
      <c r="DF252">
        <f t="shared" si="406"/>
        <v>0</v>
      </c>
      <c r="DG252">
        <f t="shared" si="406"/>
        <v>0</v>
      </c>
      <c r="DH252">
        <f t="shared" si="406"/>
        <v>0</v>
      </c>
    </row>
    <row r="253" spans="1:112">
      <c r="A253">
        <f t="shared" ref="A253:AF253" si="407">A104</f>
        <v>904</v>
      </c>
      <c r="B253" t="str">
        <f t="shared" si="407"/>
        <v>Gobierno Autónomo Departamental de Oruro</v>
      </c>
      <c r="C253">
        <f t="shared" si="407"/>
        <v>0</v>
      </c>
      <c r="D253">
        <f t="shared" si="407"/>
        <v>0</v>
      </c>
      <c r="E253">
        <f t="shared" si="407"/>
        <v>0</v>
      </c>
      <c r="F253">
        <f t="shared" si="407"/>
        <v>0</v>
      </c>
      <c r="G253">
        <f t="shared" si="407"/>
        <v>0</v>
      </c>
      <c r="H253">
        <f t="shared" si="407"/>
        <v>703.5</v>
      </c>
      <c r="I253">
        <f t="shared" si="407"/>
        <v>0</v>
      </c>
      <c r="J253">
        <f t="shared" si="407"/>
        <v>0</v>
      </c>
      <c r="K253">
        <f t="shared" si="407"/>
        <v>0</v>
      </c>
      <c r="L253">
        <f t="shared" si="407"/>
        <v>0</v>
      </c>
      <c r="M253">
        <f t="shared" si="407"/>
        <v>0</v>
      </c>
      <c r="N253">
        <f t="shared" si="407"/>
        <v>0</v>
      </c>
      <c r="O253">
        <f t="shared" si="407"/>
        <v>0</v>
      </c>
      <c r="P253">
        <f t="shared" si="407"/>
        <v>0</v>
      </c>
      <c r="Q253">
        <f t="shared" si="407"/>
        <v>0</v>
      </c>
      <c r="R253">
        <f t="shared" si="407"/>
        <v>0</v>
      </c>
      <c r="S253">
        <f t="shared" si="407"/>
        <v>0</v>
      </c>
      <c r="T253">
        <f t="shared" si="407"/>
        <v>0</v>
      </c>
      <c r="U253">
        <f t="shared" si="407"/>
        <v>0</v>
      </c>
      <c r="V253">
        <f t="shared" si="407"/>
        <v>0</v>
      </c>
      <c r="W253">
        <f t="shared" si="407"/>
        <v>0</v>
      </c>
      <c r="X253">
        <f t="shared" si="407"/>
        <v>0</v>
      </c>
      <c r="Y253">
        <f t="shared" si="407"/>
        <v>0</v>
      </c>
      <c r="Z253">
        <f t="shared" si="407"/>
        <v>0</v>
      </c>
      <c r="AA253">
        <f t="shared" si="407"/>
        <v>0</v>
      </c>
      <c r="AB253">
        <f t="shared" si="407"/>
        <v>0</v>
      </c>
      <c r="AC253">
        <f t="shared" si="407"/>
        <v>0</v>
      </c>
      <c r="AD253">
        <f t="shared" si="407"/>
        <v>0</v>
      </c>
      <c r="AE253">
        <f t="shared" si="407"/>
        <v>0</v>
      </c>
      <c r="AF253">
        <f t="shared" si="407"/>
        <v>0</v>
      </c>
      <c r="AG253">
        <f t="shared" ref="AG253:BL253" si="408">AG104</f>
        <v>0</v>
      </c>
      <c r="AH253">
        <f t="shared" si="408"/>
        <v>0</v>
      </c>
      <c r="AI253">
        <f t="shared" si="408"/>
        <v>0</v>
      </c>
      <c r="AJ253">
        <f t="shared" si="408"/>
        <v>0</v>
      </c>
      <c r="AK253">
        <f t="shared" si="408"/>
        <v>0</v>
      </c>
      <c r="AL253">
        <f t="shared" si="408"/>
        <v>0</v>
      </c>
      <c r="AM253">
        <f t="shared" si="408"/>
        <v>0</v>
      </c>
      <c r="AN253">
        <f t="shared" si="408"/>
        <v>0</v>
      </c>
      <c r="AO253">
        <f t="shared" si="408"/>
        <v>0</v>
      </c>
      <c r="AP253">
        <f t="shared" si="408"/>
        <v>0</v>
      </c>
      <c r="AQ253">
        <f t="shared" si="408"/>
        <v>0</v>
      </c>
      <c r="AR253">
        <f t="shared" si="408"/>
        <v>0</v>
      </c>
      <c r="AS253">
        <f t="shared" si="408"/>
        <v>0</v>
      </c>
      <c r="AT253">
        <f t="shared" si="408"/>
        <v>0</v>
      </c>
      <c r="AU253">
        <f t="shared" si="408"/>
        <v>0</v>
      </c>
      <c r="AV253">
        <f t="shared" si="408"/>
        <v>0</v>
      </c>
      <c r="AW253">
        <f t="shared" si="408"/>
        <v>0</v>
      </c>
      <c r="AX253">
        <f t="shared" si="408"/>
        <v>0</v>
      </c>
      <c r="AY253">
        <f t="shared" si="408"/>
        <v>0</v>
      </c>
      <c r="AZ253">
        <f t="shared" si="408"/>
        <v>0</v>
      </c>
      <c r="BA253">
        <f t="shared" si="408"/>
        <v>0</v>
      </c>
      <c r="BB253">
        <f t="shared" si="408"/>
        <v>0</v>
      </c>
      <c r="BC253">
        <f t="shared" si="408"/>
        <v>0</v>
      </c>
      <c r="BD253">
        <f t="shared" si="408"/>
        <v>0</v>
      </c>
      <c r="BE253">
        <f t="shared" si="408"/>
        <v>0</v>
      </c>
      <c r="BF253">
        <f t="shared" si="408"/>
        <v>0</v>
      </c>
      <c r="BG253">
        <f t="shared" si="408"/>
        <v>0</v>
      </c>
      <c r="BH253">
        <f t="shared" si="408"/>
        <v>0</v>
      </c>
      <c r="BI253">
        <f t="shared" si="408"/>
        <v>0</v>
      </c>
      <c r="BJ253">
        <f t="shared" si="408"/>
        <v>0</v>
      </c>
      <c r="BK253">
        <f t="shared" si="408"/>
        <v>0</v>
      </c>
      <c r="BL253">
        <f t="shared" si="408"/>
        <v>0</v>
      </c>
      <c r="BM253">
        <f t="shared" ref="BM253:CR253" si="409">BM104</f>
        <v>0</v>
      </c>
      <c r="BN253">
        <f t="shared" si="409"/>
        <v>0</v>
      </c>
      <c r="BO253">
        <f t="shared" si="409"/>
        <v>0</v>
      </c>
      <c r="BP253">
        <f t="shared" si="409"/>
        <v>0</v>
      </c>
      <c r="BQ253">
        <f t="shared" si="409"/>
        <v>0</v>
      </c>
      <c r="BR253">
        <f t="shared" si="409"/>
        <v>0</v>
      </c>
      <c r="BS253">
        <f t="shared" si="409"/>
        <v>0</v>
      </c>
      <c r="BT253">
        <f t="shared" si="409"/>
        <v>0</v>
      </c>
      <c r="BU253">
        <f t="shared" si="409"/>
        <v>0</v>
      </c>
      <c r="BV253">
        <f t="shared" si="409"/>
        <v>0</v>
      </c>
      <c r="BW253">
        <f t="shared" si="409"/>
        <v>0</v>
      </c>
      <c r="BX253">
        <f t="shared" si="409"/>
        <v>0</v>
      </c>
      <c r="BY253">
        <f t="shared" si="409"/>
        <v>0</v>
      </c>
      <c r="BZ253">
        <f t="shared" si="409"/>
        <v>0</v>
      </c>
      <c r="CA253">
        <f t="shared" si="409"/>
        <v>0</v>
      </c>
      <c r="CB253">
        <f t="shared" si="409"/>
        <v>0</v>
      </c>
      <c r="CC253">
        <f t="shared" si="409"/>
        <v>0</v>
      </c>
      <c r="CD253">
        <f t="shared" si="409"/>
        <v>0</v>
      </c>
      <c r="CE253">
        <f t="shared" si="409"/>
        <v>0</v>
      </c>
      <c r="CF253">
        <f t="shared" si="409"/>
        <v>0</v>
      </c>
      <c r="CG253">
        <f t="shared" si="409"/>
        <v>0</v>
      </c>
      <c r="CH253">
        <f t="shared" si="409"/>
        <v>0</v>
      </c>
      <c r="CI253">
        <f t="shared" si="409"/>
        <v>0</v>
      </c>
      <c r="CJ253">
        <f t="shared" si="409"/>
        <v>0</v>
      </c>
      <c r="CK253">
        <f t="shared" si="409"/>
        <v>0</v>
      </c>
      <c r="CL253">
        <f t="shared" si="409"/>
        <v>0</v>
      </c>
      <c r="CM253">
        <f t="shared" si="409"/>
        <v>0</v>
      </c>
      <c r="CN253">
        <f t="shared" si="409"/>
        <v>0</v>
      </c>
      <c r="CO253">
        <f t="shared" si="409"/>
        <v>0</v>
      </c>
      <c r="CP253">
        <f t="shared" si="409"/>
        <v>0</v>
      </c>
      <c r="CQ253">
        <f t="shared" si="409"/>
        <v>0</v>
      </c>
      <c r="CR253">
        <f t="shared" si="409"/>
        <v>0</v>
      </c>
      <c r="CS253">
        <f t="shared" ref="CS253:DH253" si="410">CS104</f>
        <v>0</v>
      </c>
      <c r="CT253">
        <f t="shared" si="410"/>
        <v>0</v>
      </c>
      <c r="CU253">
        <f t="shared" si="410"/>
        <v>0</v>
      </c>
      <c r="CV253">
        <f t="shared" si="410"/>
        <v>0</v>
      </c>
      <c r="CW253">
        <f t="shared" si="410"/>
        <v>0</v>
      </c>
      <c r="CX253">
        <f t="shared" si="410"/>
        <v>0</v>
      </c>
      <c r="CY253">
        <f t="shared" si="410"/>
        <v>0</v>
      </c>
      <c r="CZ253">
        <f t="shared" si="410"/>
        <v>0</v>
      </c>
      <c r="DA253">
        <f t="shared" si="410"/>
        <v>0</v>
      </c>
      <c r="DB253">
        <f t="shared" si="410"/>
        <v>0</v>
      </c>
      <c r="DC253">
        <f t="shared" si="410"/>
        <v>0</v>
      </c>
      <c r="DD253">
        <f t="shared" si="410"/>
        <v>0</v>
      </c>
      <c r="DE253">
        <f t="shared" si="410"/>
        <v>0</v>
      </c>
      <c r="DF253">
        <f t="shared" si="410"/>
        <v>0</v>
      </c>
      <c r="DG253">
        <f t="shared" si="410"/>
        <v>0</v>
      </c>
      <c r="DH253">
        <f t="shared" si="410"/>
        <v>0</v>
      </c>
    </row>
    <row r="254" spans="1:112">
      <c r="A254">
        <f t="shared" ref="A254:AF254" si="411">A105</f>
        <v>596</v>
      </c>
      <c r="B254" t="str">
        <f t="shared" si="411"/>
        <v xml:space="preserve">Empresa Pública Transporte Aéreo Militar </v>
      </c>
      <c r="C254">
        <f t="shared" si="411"/>
        <v>0</v>
      </c>
      <c r="D254">
        <f t="shared" si="411"/>
        <v>0</v>
      </c>
      <c r="E254">
        <f t="shared" si="411"/>
        <v>0</v>
      </c>
      <c r="F254">
        <f t="shared" si="411"/>
        <v>0</v>
      </c>
      <c r="G254">
        <f t="shared" si="411"/>
        <v>0</v>
      </c>
      <c r="H254">
        <f t="shared" si="411"/>
        <v>621.20000000000005</v>
      </c>
      <c r="I254">
        <f t="shared" si="411"/>
        <v>0</v>
      </c>
      <c r="J254">
        <f t="shared" si="411"/>
        <v>0</v>
      </c>
      <c r="K254">
        <f t="shared" si="411"/>
        <v>0</v>
      </c>
      <c r="L254">
        <f t="shared" si="411"/>
        <v>0</v>
      </c>
      <c r="M254">
        <f t="shared" si="411"/>
        <v>0</v>
      </c>
      <c r="N254">
        <f t="shared" si="411"/>
        <v>0</v>
      </c>
      <c r="O254">
        <f t="shared" si="411"/>
        <v>0</v>
      </c>
      <c r="P254">
        <f t="shared" si="411"/>
        <v>0</v>
      </c>
      <c r="Q254">
        <f t="shared" si="411"/>
        <v>0</v>
      </c>
      <c r="R254">
        <f t="shared" si="411"/>
        <v>0</v>
      </c>
      <c r="S254">
        <f t="shared" si="411"/>
        <v>0</v>
      </c>
      <c r="T254">
        <f t="shared" si="411"/>
        <v>0</v>
      </c>
      <c r="U254">
        <f t="shared" si="411"/>
        <v>0</v>
      </c>
      <c r="V254">
        <f t="shared" si="411"/>
        <v>0</v>
      </c>
      <c r="W254">
        <f t="shared" si="411"/>
        <v>0</v>
      </c>
      <c r="X254">
        <f t="shared" si="411"/>
        <v>0</v>
      </c>
      <c r="Y254">
        <f t="shared" si="411"/>
        <v>0</v>
      </c>
      <c r="Z254">
        <f t="shared" si="411"/>
        <v>0</v>
      </c>
      <c r="AA254">
        <f t="shared" si="411"/>
        <v>0</v>
      </c>
      <c r="AB254">
        <f t="shared" si="411"/>
        <v>0</v>
      </c>
      <c r="AC254">
        <f t="shared" si="411"/>
        <v>0</v>
      </c>
      <c r="AD254">
        <f t="shared" si="411"/>
        <v>0</v>
      </c>
      <c r="AE254">
        <f t="shared" si="411"/>
        <v>0</v>
      </c>
      <c r="AF254">
        <f t="shared" si="411"/>
        <v>0</v>
      </c>
      <c r="AG254">
        <f t="shared" ref="AG254:BL254" si="412">AG105</f>
        <v>0</v>
      </c>
      <c r="AH254">
        <f t="shared" si="412"/>
        <v>0</v>
      </c>
      <c r="AI254">
        <f t="shared" si="412"/>
        <v>0</v>
      </c>
      <c r="AJ254">
        <f t="shared" si="412"/>
        <v>0</v>
      </c>
      <c r="AK254">
        <f t="shared" si="412"/>
        <v>0</v>
      </c>
      <c r="AL254">
        <f t="shared" si="412"/>
        <v>0</v>
      </c>
      <c r="AM254">
        <f t="shared" si="412"/>
        <v>0</v>
      </c>
      <c r="AN254">
        <f t="shared" si="412"/>
        <v>0</v>
      </c>
      <c r="AO254">
        <f t="shared" si="412"/>
        <v>0</v>
      </c>
      <c r="AP254">
        <f t="shared" si="412"/>
        <v>0</v>
      </c>
      <c r="AQ254">
        <f t="shared" si="412"/>
        <v>0</v>
      </c>
      <c r="AR254">
        <f t="shared" si="412"/>
        <v>0</v>
      </c>
      <c r="AS254">
        <f t="shared" si="412"/>
        <v>0</v>
      </c>
      <c r="AT254">
        <f t="shared" si="412"/>
        <v>0</v>
      </c>
      <c r="AU254">
        <f t="shared" si="412"/>
        <v>0</v>
      </c>
      <c r="AV254">
        <f t="shared" si="412"/>
        <v>0</v>
      </c>
      <c r="AW254">
        <f t="shared" si="412"/>
        <v>0</v>
      </c>
      <c r="AX254">
        <f t="shared" si="412"/>
        <v>0</v>
      </c>
      <c r="AY254">
        <f t="shared" si="412"/>
        <v>0</v>
      </c>
      <c r="AZ254">
        <f t="shared" si="412"/>
        <v>0</v>
      </c>
      <c r="BA254">
        <f t="shared" si="412"/>
        <v>0</v>
      </c>
      <c r="BB254">
        <f t="shared" si="412"/>
        <v>0</v>
      </c>
      <c r="BC254">
        <f t="shared" si="412"/>
        <v>0</v>
      </c>
      <c r="BD254">
        <f t="shared" si="412"/>
        <v>0</v>
      </c>
      <c r="BE254">
        <f t="shared" si="412"/>
        <v>0</v>
      </c>
      <c r="BF254">
        <f t="shared" si="412"/>
        <v>0</v>
      </c>
      <c r="BG254">
        <f t="shared" si="412"/>
        <v>0</v>
      </c>
      <c r="BH254">
        <f t="shared" si="412"/>
        <v>0</v>
      </c>
      <c r="BI254">
        <f t="shared" si="412"/>
        <v>0</v>
      </c>
      <c r="BJ254">
        <f t="shared" si="412"/>
        <v>0</v>
      </c>
      <c r="BK254">
        <f t="shared" si="412"/>
        <v>0</v>
      </c>
      <c r="BL254">
        <f t="shared" si="412"/>
        <v>0</v>
      </c>
      <c r="BM254">
        <f t="shared" ref="BM254:CR254" si="413">BM105</f>
        <v>0</v>
      </c>
      <c r="BN254">
        <f t="shared" si="413"/>
        <v>0</v>
      </c>
      <c r="BO254">
        <f t="shared" si="413"/>
        <v>0</v>
      </c>
      <c r="BP254">
        <f t="shared" si="413"/>
        <v>0</v>
      </c>
      <c r="BQ254">
        <f t="shared" si="413"/>
        <v>0</v>
      </c>
      <c r="BR254">
        <f t="shared" si="413"/>
        <v>0</v>
      </c>
      <c r="BS254">
        <f t="shared" si="413"/>
        <v>0</v>
      </c>
      <c r="BT254">
        <f t="shared" si="413"/>
        <v>0</v>
      </c>
      <c r="BU254">
        <f t="shared" si="413"/>
        <v>0</v>
      </c>
      <c r="BV254">
        <f t="shared" si="413"/>
        <v>0</v>
      </c>
      <c r="BW254">
        <f t="shared" si="413"/>
        <v>0</v>
      </c>
      <c r="BX254">
        <f t="shared" si="413"/>
        <v>0</v>
      </c>
      <c r="BY254">
        <f t="shared" si="413"/>
        <v>0</v>
      </c>
      <c r="BZ254">
        <f t="shared" si="413"/>
        <v>0</v>
      </c>
      <c r="CA254">
        <f t="shared" si="413"/>
        <v>0</v>
      </c>
      <c r="CB254">
        <f t="shared" si="413"/>
        <v>0</v>
      </c>
      <c r="CC254">
        <f t="shared" si="413"/>
        <v>0</v>
      </c>
      <c r="CD254">
        <f t="shared" si="413"/>
        <v>0</v>
      </c>
      <c r="CE254">
        <f t="shared" si="413"/>
        <v>0</v>
      </c>
      <c r="CF254">
        <f t="shared" si="413"/>
        <v>0</v>
      </c>
      <c r="CG254">
        <f t="shared" si="413"/>
        <v>0</v>
      </c>
      <c r="CH254">
        <f t="shared" si="413"/>
        <v>0</v>
      </c>
      <c r="CI254">
        <f t="shared" si="413"/>
        <v>0</v>
      </c>
      <c r="CJ254">
        <f t="shared" si="413"/>
        <v>0</v>
      </c>
      <c r="CK254">
        <f t="shared" si="413"/>
        <v>0</v>
      </c>
      <c r="CL254">
        <f t="shared" si="413"/>
        <v>0</v>
      </c>
      <c r="CM254">
        <f t="shared" si="413"/>
        <v>0</v>
      </c>
      <c r="CN254">
        <f t="shared" si="413"/>
        <v>0</v>
      </c>
      <c r="CO254">
        <f t="shared" si="413"/>
        <v>0</v>
      </c>
      <c r="CP254">
        <f t="shared" si="413"/>
        <v>0</v>
      </c>
      <c r="CQ254">
        <f t="shared" si="413"/>
        <v>0</v>
      </c>
      <c r="CR254">
        <f t="shared" si="413"/>
        <v>0</v>
      </c>
      <c r="CS254">
        <f t="shared" ref="CS254:DH254" si="414">CS105</f>
        <v>0</v>
      </c>
      <c r="CT254">
        <f t="shared" si="414"/>
        <v>0</v>
      </c>
      <c r="CU254">
        <f t="shared" si="414"/>
        <v>0</v>
      </c>
      <c r="CV254">
        <f t="shared" si="414"/>
        <v>0</v>
      </c>
      <c r="CW254">
        <f t="shared" si="414"/>
        <v>0</v>
      </c>
      <c r="CX254">
        <f t="shared" si="414"/>
        <v>0</v>
      </c>
      <c r="CY254">
        <f t="shared" si="414"/>
        <v>0</v>
      </c>
      <c r="CZ254">
        <f t="shared" si="414"/>
        <v>0</v>
      </c>
      <c r="DA254">
        <f t="shared" si="414"/>
        <v>0</v>
      </c>
      <c r="DB254">
        <f t="shared" si="414"/>
        <v>0</v>
      </c>
      <c r="DC254">
        <f t="shared" si="414"/>
        <v>0</v>
      </c>
      <c r="DD254">
        <f t="shared" si="414"/>
        <v>0</v>
      </c>
      <c r="DE254">
        <f t="shared" si="414"/>
        <v>0</v>
      </c>
      <c r="DF254">
        <f t="shared" si="414"/>
        <v>0</v>
      </c>
      <c r="DG254">
        <f t="shared" si="414"/>
        <v>0</v>
      </c>
      <c r="DH254">
        <f t="shared" si="414"/>
        <v>0</v>
      </c>
    </row>
    <row r="255" spans="1:112">
      <c r="A255">
        <f t="shared" ref="A255:AF255" si="415">A106</f>
        <v>376</v>
      </c>
      <c r="B255" t="str">
        <f t="shared" si="415"/>
        <v>Agencia Boliviana de Energía Nuclear</v>
      </c>
      <c r="C255">
        <f t="shared" si="415"/>
        <v>0</v>
      </c>
      <c r="D255">
        <f t="shared" si="415"/>
        <v>0</v>
      </c>
      <c r="E255">
        <f t="shared" si="415"/>
        <v>0</v>
      </c>
      <c r="F255">
        <f t="shared" si="415"/>
        <v>0</v>
      </c>
      <c r="G255">
        <f t="shared" si="415"/>
        <v>0</v>
      </c>
      <c r="H255">
        <f t="shared" si="415"/>
        <v>40</v>
      </c>
      <c r="I255">
        <f t="shared" si="415"/>
        <v>0</v>
      </c>
      <c r="J255">
        <f t="shared" si="415"/>
        <v>0</v>
      </c>
      <c r="K255">
        <f t="shared" si="415"/>
        <v>0</v>
      </c>
      <c r="L255">
        <f t="shared" si="415"/>
        <v>0</v>
      </c>
      <c r="M255">
        <f t="shared" si="415"/>
        <v>0</v>
      </c>
      <c r="N255">
        <f t="shared" si="415"/>
        <v>0</v>
      </c>
      <c r="O255">
        <f t="shared" si="415"/>
        <v>0</v>
      </c>
      <c r="P255">
        <f t="shared" si="415"/>
        <v>0</v>
      </c>
      <c r="Q255">
        <f t="shared" si="415"/>
        <v>0</v>
      </c>
      <c r="R255">
        <f t="shared" si="415"/>
        <v>0</v>
      </c>
      <c r="S255">
        <f t="shared" si="415"/>
        <v>0</v>
      </c>
      <c r="T255">
        <f t="shared" si="415"/>
        <v>0</v>
      </c>
      <c r="U255">
        <f t="shared" si="415"/>
        <v>0</v>
      </c>
      <c r="V255">
        <f t="shared" si="415"/>
        <v>0</v>
      </c>
      <c r="W255">
        <f t="shared" si="415"/>
        <v>0</v>
      </c>
      <c r="X255">
        <f t="shared" si="415"/>
        <v>0</v>
      </c>
      <c r="Y255">
        <f t="shared" si="415"/>
        <v>0</v>
      </c>
      <c r="Z255">
        <f t="shared" si="415"/>
        <v>0</v>
      </c>
      <c r="AA255">
        <f t="shared" si="415"/>
        <v>0</v>
      </c>
      <c r="AB255">
        <f t="shared" si="415"/>
        <v>0</v>
      </c>
      <c r="AC255">
        <f t="shared" si="415"/>
        <v>0</v>
      </c>
      <c r="AD255">
        <f t="shared" si="415"/>
        <v>0</v>
      </c>
      <c r="AE255">
        <f t="shared" si="415"/>
        <v>0</v>
      </c>
      <c r="AF255">
        <f t="shared" si="415"/>
        <v>0</v>
      </c>
      <c r="AG255">
        <f t="shared" ref="AG255:BL255" si="416">AG106</f>
        <v>0</v>
      </c>
      <c r="AH255">
        <f t="shared" si="416"/>
        <v>0</v>
      </c>
      <c r="AI255">
        <f t="shared" si="416"/>
        <v>0</v>
      </c>
      <c r="AJ255">
        <f t="shared" si="416"/>
        <v>0</v>
      </c>
      <c r="AK255">
        <f t="shared" si="416"/>
        <v>0</v>
      </c>
      <c r="AL255">
        <f t="shared" si="416"/>
        <v>0</v>
      </c>
      <c r="AM255">
        <f t="shared" si="416"/>
        <v>0</v>
      </c>
      <c r="AN255">
        <f t="shared" si="416"/>
        <v>0</v>
      </c>
      <c r="AO255">
        <f t="shared" si="416"/>
        <v>0</v>
      </c>
      <c r="AP255">
        <f t="shared" si="416"/>
        <v>0</v>
      </c>
      <c r="AQ255">
        <f t="shared" si="416"/>
        <v>0</v>
      </c>
      <c r="AR255">
        <f t="shared" si="416"/>
        <v>0</v>
      </c>
      <c r="AS255">
        <f t="shared" si="416"/>
        <v>0</v>
      </c>
      <c r="AT255">
        <f t="shared" si="416"/>
        <v>0</v>
      </c>
      <c r="AU255">
        <f t="shared" si="416"/>
        <v>0</v>
      </c>
      <c r="AV255">
        <f t="shared" si="416"/>
        <v>0</v>
      </c>
      <c r="AW255">
        <f t="shared" si="416"/>
        <v>0</v>
      </c>
      <c r="AX255">
        <f t="shared" si="416"/>
        <v>0</v>
      </c>
      <c r="AY255">
        <f t="shared" si="416"/>
        <v>0</v>
      </c>
      <c r="AZ255">
        <f t="shared" si="416"/>
        <v>0</v>
      </c>
      <c r="BA255">
        <f t="shared" si="416"/>
        <v>0</v>
      </c>
      <c r="BB255">
        <f t="shared" si="416"/>
        <v>0</v>
      </c>
      <c r="BC255">
        <f t="shared" si="416"/>
        <v>0</v>
      </c>
      <c r="BD255">
        <f t="shared" si="416"/>
        <v>0</v>
      </c>
      <c r="BE255">
        <f t="shared" si="416"/>
        <v>0</v>
      </c>
      <c r="BF255">
        <f t="shared" si="416"/>
        <v>0</v>
      </c>
      <c r="BG255">
        <f t="shared" si="416"/>
        <v>0</v>
      </c>
      <c r="BH255">
        <f t="shared" si="416"/>
        <v>0</v>
      </c>
      <c r="BI255">
        <f t="shared" si="416"/>
        <v>0</v>
      </c>
      <c r="BJ255">
        <f t="shared" si="416"/>
        <v>0</v>
      </c>
      <c r="BK255">
        <f t="shared" si="416"/>
        <v>0</v>
      </c>
      <c r="BL255">
        <f t="shared" si="416"/>
        <v>0</v>
      </c>
      <c r="BM255">
        <f t="shared" ref="BM255:CR255" si="417">BM106</f>
        <v>0</v>
      </c>
      <c r="BN255">
        <f t="shared" si="417"/>
        <v>0</v>
      </c>
      <c r="BO255">
        <f t="shared" si="417"/>
        <v>0</v>
      </c>
      <c r="BP255">
        <f t="shared" si="417"/>
        <v>0</v>
      </c>
      <c r="BQ255">
        <f t="shared" si="417"/>
        <v>0</v>
      </c>
      <c r="BR255">
        <f t="shared" si="417"/>
        <v>0</v>
      </c>
      <c r="BS255">
        <f t="shared" si="417"/>
        <v>0</v>
      </c>
      <c r="BT255">
        <f t="shared" si="417"/>
        <v>0</v>
      </c>
      <c r="BU255">
        <f t="shared" si="417"/>
        <v>0</v>
      </c>
      <c r="BV255">
        <f t="shared" si="417"/>
        <v>0</v>
      </c>
      <c r="BW255">
        <f t="shared" si="417"/>
        <v>0</v>
      </c>
      <c r="BX255">
        <f t="shared" si="417"/>
        <v>0</v>
      </c>
      <c r="BY255">
        <f t="shared" si="417"/>
        <v>0</v>
      </c>
      <c r="BZ255">
        <f t="shared" si="417"/>
        <v>0</v>
      </c>
      <c r="CA255">
        <f t="shared" si="417"/>
        <v>0</v>
      </c>
      <c r="CB255">
        <f t="shared" si="417"/>
        <v>0</v>
      </c>
      <c r="CC255">
        <f t="shared" si="417"/>
        <v>0</v>
      </c>
      <c r="CD255">
        <f t="shared" si="417"/>
        <v>0</v>
      </c>
      <c r="CE255">
        <f t="shared" si="417"/>
        <v>0</v>
      </c>
      <c r="CF255">
        <f t="shared" si="417"/>
        <v>0</v>
      </c>
      <c r="CG255">
        <f t="shared" si="417"/>
        <v>0</v>
      </c>
      <c r="CH255">
        <f t="shared" si="417"/>
        <v>0</v>
      </c>
      <c r="CI255">
        <f t="shared" si="417"/>
        <v>0</v>
      </c>
      <c r="CJ255">
        <f t="shared" si="417"/>
        <v>0</v>
      </c>
      <c r="CK255">
        <f t="shared" si="417"/>
        <v>0</v>
      </c>
      <c r="CL255">
        <f t="shared" si="417"/>
        <v>0</v>
      </c>
      <c r="CM255">
        <f t="shared" si="417"/>
        <v>0</v>
      </c>
      <c r="CN255">
        <f t="shared" si="417"/>
        <v>0</v>
      </c>
      <c r="CO255">
        <f t="shared" si="417"/>
        <v>0</v>
      </c>
      <c r="CP255">
        <f t="shared" si="417"/>
        <v>0</v>
      </c>
      <c r="CQ255">
        <f t="shared" si="417"/>
        <v>0</v>
      </c>
      <c r="CR255">
        <f t="shared" si="417"/>
        <v>0</v>
      </c>
      <c r="CS255">
        <f t="shared" ref="CS255:DH255" si="418">CS106</f>
        <v>0</v>
      </c>
      <c r="CT255">
        <f t="shared" si="418"/>
        <v>0</v>
      </c>
      <c r="CU255">
        <f t="shared" si="418"/>
        <v>0</v>
      </c>
      <c r="CV255">
        <f t="shared" si="418"/>
        <v>0</v>
      </c>
      <c r="CW255">
        <f t="shared" si="418"/>
        <v>0</v>
      </c>
      <c r="CX255">
        <f t="shared" si="418"/>
        <v>0</v>
      </c>
      <c r="CY255">
        <f t="shared" si="418"/>
        <v>0</v>
      </c>
      <c r="CZ255">
        <f t="shared" si="418"/>
        <v>0</v>
      </c>
      <c r="DA255">
        <f t="shared" si="418"/>
        <v>0</v>
      </c>
      <c r="DB255">
        <f t="shared" si="418"/>
        <v>0</v>
      </c>
      <c r="DC255">
        <f t="shared" si="418"/>
        <v>0</v>
      </c>
      <c r="DD255">
        <f t="shared" si="418"/>
        <v>0</v>
      </c>
      <c r="DE255">
        <f t="shared" si="418"/>
        <v>0</v>
      </c>
      <c r="DF255">
        <f t="shared" si="418"/>
        <v>0</v>
      </c>
      <c r="DG255">
        <f t="shared" si="418"/>
        <v>0</v>
      </c>
      <c r="DH255">
        <f t="shared" si="418"/>
        <v>0</v>
      </c>
    </row>
    <row r="256" spans="1:112">
      <c r="A256">
        <f t="shared" ref="A256:AF256" si="419">A107</f>
        <v>867</v>
      </c>
      <c r="B256" t="str">
        <f t="shared" si="419"/>
        <v>Fondo Rotatorio de Fomento Productivo Regional</v>
      </c>
      <c r="C256">
        <f t="shared" si="419"/>
        <v>0</v>
      </c>
      <c r="D256">
        <f t="shared" si="419"/>
        <v>0</v>
      </c>
      <c r="E256">
        <f t="shared" si="419"/>
        <v>0</v>
      </c>
      <c r="F256">
        <f t="shared" si="419"/>
        <v>0</v>
      </c>
      <c r="G256">
        <f t="shared" si="419"/>
        <v>0</v>
      </c>
      <c r="H256">
        <f t="shared" si="419"/>
        <v>0</v>
      </c>
      <c r="I256">
        <f t="shared" si="419"/>
        <v>0</v>
      </c>
      <c r="J256">
        <f t="shared" si="419"/>
        <v>0</v>
      </c>
      <c r="K256">
        <f t="shared" si="419"/>
        <v>0</v>
      </c>
      <c r="L256">
        <f t="shared" si="419"/>
        <v>0.14000000000000001</v>
      </c>
      <c r="M256">
        <f t="shared" si="419"/>
        <v>0</v>
      </c>
      <c r="N256">
        <f t="shared" si="419"/>
        <v>0</v>
      </c>
      <c r="O256">
        <f t="shared" si="419"/>
        <v>0</v>
      </c>
      <c r="P256">
        <f t="shared" si="419"/>
        <v>0</v>
      </c>
      <c r="Q256">
        <f t="shared" si="419"/>
        <v>0</v>
      </c>
      <c r="R256">
        <f t="shared" si="419"/>
        <v>0</v>
      </c>
      <c r="S256">
        <f t="shared" si="419"/>
        <v>0</v>
      </c>
      <c r="T256">
        <f t="shared" si="419"/>
        <v>0</v>
      </c>
      <c r="U256">
        <f t="shared" si="419"/>
        <v>0</v>
      </c>
      <c r="V256">
        <f t="shared" si="419"/>
        <v>0</v>
      </c>
      <c r="W256">
        <f t="shared" si="419"/>
        <v>0</v>
      </c>
      <c r="X256">
        <f t="shared" si="419"/>
        <v>0</v>
      </c>
      <c r="Y256">
        <f t="shared" si="419"/>
        <v>0</v>
      </c>
      <c r="Z256">
        <f t="shared" si="419"/>
        <v>0</v>
      </c>
      <c r="AA256">
        <f t="shared" si="419"/>
        <v>0</v>
      </c>
      <c r="AB256">
        <f t="shared" si="419"/>
        <v>0</v>
      </c>
      <c r="AC256">
        <f t="shared" si="419"/>
        <v>0</v>
      </c>
      <c r="AD256">
        <f t="shared" si="419"/>
        <v>0</v>
      </c>
      <c r="AE256">
        <f t="shared" si="419"/>
        <v>0</v>
      </c>
      <c r="AF256">
        <f t="shared" si="419"/>
        <v>0</v>
      </c>
      <c r="AG256">
        <f t="shared" ref="AG256:BL256" si="420">AG107</f>
        <v>0</v>
      </c>
      <c r="AH256">
        <f t="shared" si="420"/>
        <v>0</v>
      </c>
      <c r="AI256">
        <f t="shared" si="420"/>
        <v>0</v>
      </c>
      <c r="AJ256">
        <f t="shared" si="420"/>
        <v>0</v>
      </c>
      <c r="AK256">
        <f t="shared" si="420"/>
        <v>0</v>
      </c>
      <c r="AL256">
        <f t="shared" si="420"/>
        <v>0</v>
      </c>
      <c r="AM256">
        <f t="shared" si="420"/>
        <v>0</v>
      </c>
      <c r="AN256">
        <f t="shared" si="420"/>
        <v>0</v>
      </c>
      <c r="AO256">
        <f t="shared" si="420"/>
        <v>0</v>
      </c>
      <c r="AP256">
        <f t="shared" si="420"/>
        <v>0</v>
      </c>
      <c r="AQ256">
        <f t="shared" si="420"/>
        <v>0</v>
      </c>
      <c r="AR256">
        <f t="shared" si="420"/>
        <v>0</v>
      </c>
      <c r="AS256">
        <f t="shared" si="420"/>
        <v>0</v>
      </c>
      <c r="AT256">
        <f t="shared" si="420"/>
        <v>0</v>
      </c>
      <c r="AU256">
        <f t="shared" si="420"/>
        <v>0</v>
      </c>
      <c r="AV256">
        <f t="shared" si="420"/>
        <v>0</v>
      </c>
      <c r="AW256">
        <f t="shared" si="420"/>
        <v>0</v>
      </c>
      <c r="AX256">
        <f t="shared" si="420"/>
        <v>0</v>
      </c>
      <c r="AY256">
        <f t="shared" si="420"/>
        <v>0</v>
      </c>
      <c r="AZ256">
        <f t="shared" si="420"/>
        <v>0</v>
      </c>
      <c r="BA256">
        <f t="shared" si="420"/>
        <v>0</v>
      </c>
      <c r="BB256">
        <f t="shared" si="420"/>
        <v>0</v>
      </c>
      <c r="BC256">
        <f t="shared" si="420"/>
        <v>0</v>
      </c>
      <c r="BD256">
        <f t="shared" si="420"/>
        <v>0</v>
      </c>
      <c r="BE256">
        <f t="shared" si="420"/>
        <v>0</v>
      </c>
      <c r="BF256">
        <f t="shared" si="420"/>
        <v>0</v>
      </c>
      <c r="BG256">
        <f t="shared" si="420"/>
        <v>0</v>
      </c>
      <c r="BH256">
        <f t="shared" si="420"/>
        <v>0</v>
      </c>
      <c r="BI256">
        <f t="shared" si="420"/>
        <v>0</v>
      </c>
      <c r="BJ256">
        <f t="shared" si="420"/>
        <v>0</v>
      </c>
      <c r="BK256">
        <f t="shared" si="420"/>
        <v>0</v>
      </c>
      <c r="BL256">
        <f t="shared" si="420"/>
        <v>0</v>
      </c>
      <c r="BM256">
        <f t="shared" ref="BM256:CR256" si="421">BM107</f>
        <v>0</v>
      </c>
      <c r="BN256">
        <f t="shared" si="421"/>
        <v>0</v>
      </c>
      <c r="BO256">
        <f t="shared" si="421"/>
        <v>0</v>
      </c>
      <c r="BP256">
        <f t="shared" si="421"/>
        <v>0</v>
      </c>
      <c r="BQ256">
        <f t="shared" si="421"/>
        <v>0</v>
      </c>
      <c r="BR256">
        <f t="shared" si="421"/>
        <v>0</v>
      </c>
      <c r="BS256">
        <f t="shared" si="421"/>
        <v>0</v>
      </c>
      <c r="BT256">
        <f t="shared" si="421"/>
        <v>0</v>
      </c>
      <c r="BU256">
        <f t="shared" si="421"/>
        <v>0</v>
      </c>
      <c r="BV256">
        <f t="shared" si="421"/>
        <v>0</v>
      </c>
      <c r="BW256">
        <f t="shared" si="421"/>
        <v>0</v>
      </c>
      <c r="BX256">
        <f t="shared" si="421"/>
        <v>0</v>
      </c>
      <c r="BY256">
        <f t="shared" si="421"/>
        <v>0</v>
      </c>
      <c r="BZ256">
        <f t="shared" si="421"/>
        <v>0</v>
      </c>
      <c r="CA256">
        <f t="shared" si="421"/>
        <v>0</v>
      </c>
      <c r="CB256">
        <f t="shared" si="421"/>
        <v>0</v>
      </c>
      <c r="CC256">
        <f t="shared" si="421"/>
        <v>0</v>
      </c>
      <c r="CD256">
        <f t="shared" si="421"/>
        <v>0</v>
      </c>
      <c r="CE256">
        <f t="shared" si="421"/>
        <v>0</v>
      </c>
      <c r="CF256">
        <f t="shared" si="421"/>
        <v>0</v>
      </c>
      <c r="CG256">
        <f t="shared" si="421"/>
        <v>0</v>
      </c>
      <c r="CH256">
        <f t="shared" si="421"/>
        <v>0</v>
      </c>
      <c r="CI256">
        <f t="shared" si="421"/>
        <v>0</v>
      </c>
      <c r="CJ256">
        <f t="shared" si="421"/>
        <v>0</v>
      </c>
      <c r="CK256">
        <f t="shared" si="421"/>
        <v>0</v>
      </c>
      <c r="CL256">
        <f t="shared" si="421"/>
        <v>0</v>
      </c>
      <c r="CM256">
        <f t="shared" si="421"/>
        <v>0</v>
      </c>
      <c r="CN256">
        <f t="shared" si="421"/>
        <v>0</v>
      </c>
      <c r="CO256">
        <f t="shared" si="421"/>
        <v>0</v>
      </c>
      <c r="CP256">
        <f t="shared" si="421"/>
        <v>0</v>
      </c>
      <c r="CQ256">
        <f t="shared" si="421"/>
        <v>0</v>
      </c>
      <c r="CR256">
        <f t="shared" si="421"/>
        <v>0</v>
      </c>
      <c r="CS256">
        <f t="shared" ref="CS256:DH256" si="422">CS107</f>
        <v>0</v>
      </c>
      <c r="CT256">
        <f t="shared" si="422"/>
        <v>0</v>
      </c>
      <c r="CU256">
        <f t="shared" si="422"/>
        <v>0</v>
      </c>
      <c r="CV256">
        <f t="shared" si="422"/>
        <v>0</v>
      </c>
      <c r="CW256">
        <f t="shared" si="422"/>
        <v>0</v>
      </c>
      <c r="CX256">
        <f t="shared" si="422"/>
        <v>0</v>
      </c>
      <c r="CY256">
        <f t="shared" si="422"/>
        <v>0</v>
      </c>
      <c r="CZ256">
        <f t="shared" si="422"/>
        <v>0</v>
      </c>
      <c r="DA256">
        <f t="shared" si="422"/>
        <v>0</v>
      </c>
      <c r="DB256">
        <f t="shared" si="422"/>
        <v>0</v>
      </c>
      <c r="DC256">
        <f t="shared" si="422"/>
        <v>0</v>
      </c>
      <c r="DD256">
        <f t="shared" si="422"/>
        <v>0</v>
      </c>
      <c r="DE256">
        <f t="shared" si="422"/>
        <v>0</v>
      </c>
      <c r="DF256">
        <f t="shared" si="422"/>
        <v>0</v>
      </c>
      <c r="DG256">
        <f t="shared" si="422"/>
        <v>0</v>
      </c>
      <c r="DH256">
        <f t="shared" si="422"/>
        <v>0</v>
      </c>
    </row>
    <row r="257" spans="1:112">
      <c r="A257">
        <f t="shared" ref="A257:AF257" si="423">A108</f>
        <v>1201</v>
      </c>
      <c r="B257" t="str">
        <f t="shared" si="423"/>
        <v>Gobierno Autónomo Municipal de La Paz</v>
      </c>
      <c r="C257">
        <f t="shared" si="423"/>
        <v>0</v>
      </c>
      <c r="D257">
        <f t="shared" si="423"/>
        <v>0</v>
      </c>
      <c r="E257">
        <f t="shared" si="423"/>
        <v>0</v>
      </c>
      <c r="F257">
        <f t="shared" si="423"/>
        <v>0</v>
      </c>
      <c r="G257">
        <f t="shared" si="423"/>
        <v>0</v>
      </c>
      <c r="H257">
        <f t="shared" si="423"/>
        <v>0</v>
      </c>
      <c r="I257">
        <f t="shared" si="423"/>
        <v>0</v>
      </c>
      <c r="J257">
        <f t="shared" si="423"/>
        <v>0</v>
      </c>
      <c r="K257">
        <f t="shared" si="423"/>
        <v>0</v>
      </c>
      <c r="L257">
        <f t="shared" si="423"/>
        <v>5280.61</v>
      </c>
      <c r="M257">
        <f t="shared" si="423"/>
        <v>0</v>
      </c>
      <c r="N257">
        <f t="shared" si="423"/>
        <v>0</v>
      </c>
      <c r="O257">
        <f t="shared" si="423"/>
        <v>0</v>
      </c>
      <c r="P257">
        <f t="shared" si="423"/>
        <v>0</v>
      </c>
      <c r="Q257">
        <f t="shared" si="423"/>
        <v>0</v>
      </c>
      <c r="R257">
        <f t="shared" si="423"/>
        <v>0</v>
      </c>
      <c r="S257">
        <f t="shared" si="423"/>
        <v>0</v>
      </c>
      <c r="T257">
        <f t="shared" si="423"/>
        <v>0</v>
      </c>
      <c r="U257">
        <f t="shared" si="423"/>
        <v>0</v>
      </c>
      <c r="V257">
        <f t="shared" si="423"/>
        <v>0</v>
      </c>
      <c r="W257">
        <f t="shared" si="423"/>
        <v>0</v>
      </c>
      <c r="X257">
        <f t="shared" si="423"/>
        <v>0</v>
      </c>
      <c r="Y257">
        <f t="shared" si="423"/>
        <v>0</v>
      </c>
      <c r="Z257">
        <f t="shared" si="423"/>
        <v>0</v>
      </c>
      <c r="AA257">
        <f t="shared" si="423"/>
        <v>0</v>
      </c>
      <c r="AB257">
        <f t="shared" si="423"/>
        <v>0</v>
      </c>
      <c r="AC257">
        <f t="shared" si="423"/>
        <v>0</v>
      </c>
      <c r="AD257">
        <f t="shared" si="423"/>
        <v>0</v>
      </c>
      <c r="AE257">
        <f t="shared" si="423"/>
        <v>0</v>
      </c>
      <c r="AF257">
        <f t="shared" si="423"/>
        <v>0</v>
      </c>
      <c r="AG257">
        <f t="shared" ref="AG257:BL257" si="424">AG108</f>
        <v>0</v>
      </c>
      <c r="AH257">
        <f t="shared" si="424"/>
        <v>0</v>
      </c>
      <c r="AI257">
        <f t="shared" si="424"/>
        <v>0</v>
      </c>
      <c r="AJ257">
        <f t="shared" si="424"/>
        <v>0</v>
      </c>
      <c r="AK257">
        <f t="shared" si="424"/>
        <v>0</v>
      </c>
      <c r="AL257">
        <f t="shared" si="424"/>
        <v>0</v>
      </c>
      <c r="AM257">
        <f t="shared" si="424"/>
        <v>0</v>
      </c>
      <c r="AN257">
        <f t="shared" si="424"/>
        <v>0</v>
      </c>
      <c r="AO257">
        <f t="shared" si="424"/>
        <v>0</v>
      </c>
      <c r="AP257">
        <f t="shared" si="424"/>
        <v>0</v>
      </c>
      <c r="AQ257">
        <f t="shared" si="424"/>
        <v>0</v>
      </c>
      <c r="AR257">
        <f t="shared" si="424"/>
        <v>0</v>
      </c>
      <c r="AS257">
        <f t="shared" si="424"/>
        <v>0</v>
      </c>
      <c r="AT257">
        <f t="shared" si="424"/>
        <v>0</v>
      </c>
      <c r="AU257">
        <f t="shared" si="424"/>
        <v>0</v>
      </c>
      <c r="AV257">
        <f t="shared" si="424"/>
        <v>0</v>
      </c>
      <c r="AW257">
        <f t="shared" si="424"/>
        <v>0</v>
      </c>
      <c r="AX257">
        <f t="shared" si="424"/>
        <v>0</v>
      </c>
      <c r="AY257">
        <f t="shared" si="424"/>
        <v>0</v>
      </c>
      <c r="AZ257">
        <f t="shared" si="424"/>
        <v>0</v>
      </c>
      <c r="BA257">
        <f t="shared" si="424"/>
        <v>0</v>
      </c>
      <c r="BB257">
        <f t="shared" si="424"/>
        <v>0</v>
      </c>
      <c r="BC257">
        <f t="shared" si="424"/>
        <v>0</v>
      </c>
      <c r="BD257">
        <f t="shared" si="424"/>
        <v>0</v>
      </c>
      <c r="BE257">
        <f t="shared" si="424"/>
        <v>0</v>
      </c>
      <c r="BF257">
        <f t="shared" si="424"/>
        <v>0</v>
      </c>
      <c r="BG257">
        <f t="shared" si="424"/>
        <v>0</v>
      </c>
      <c r="BH257">
        <f t="shared" si="424"/>
        <v>0</v>
      </c>
      <c r="BI257">
        <f t="shared" si="424"/>
        <v>0</v>
      </c>
      <c r="BJ257">
        <f t="shared" si="424"/>
        <v>0</v>
      </c>
      <c r="BK257">
        <f t="shared" si="424"/>
        <v>0</v>
      </c>
      <c r="BL257">
        <f t="shared" si="424"/>
        <v>0</v>
      </c>
      <c r="BM257">
        <f t="shared" ref="BM257:CR257" si="425">BM108</f>
        <v>0</v>
      </c>
      <c r="BN257">
        <f t="shared" si="425"/>
        <v>0</v>
      </c>
      <c r="BO257">
        <f t="shared" si="425"/>
        <v>0</v>
      </c>
      <c r="BP257">
        <f t="shared" si="425"/>
        <v>0</v>
      </c>
      <c r="BQ257">
        <f t="shared" si="425"/>
        <v>0</v>
      </c>
      <c r="BR257">
        <f t="shared" si="425"/>
        <v>0</v>
      </c>
      <c r="BS257">
        <f t="shared" si="425"/>
        <v>0</v>
      </c>
      <c r="BT257">
        <f t="shared" si="425"/>
        <v>0</v>
      </c>
      <c r="BU257">
        <f t="shared" si="425"/>
        <v>0</v>
      </c>
      <c r="BV257">
        <f t="shared" si="425"/>
        <v>0</v>
      </c>
      <c r="BW257">
        <f t="shared" si="425"/>
        <v>0</v>
      </c>
      <c r="BX257">
        <f t="shared" si="425"/>
        <v>0</v>
      </c>
      <c r="BY257">
        <f t="shared" si="425"/>
        <v>0</v>
      </c>
      <c r="BZ257">
        <f t="shared" si="425"/>
        <v>0</v>
      </c>
      <c r="CA257">
        <f t="shared" si="425"/>
        <v>0</v>
      </c>
      <c r="CB257">
        <f t="shared" si="425"/>
        <v>0</v>
      </c>
      <c r="CC257">
        <f t="shared" si="425"/>
        <v>0</v>
      </c>
      <c r="CD257">
        <f t="shared" si="425"/>
        <v>0</v>
      </c>
      <c r="CE257">
        <f t="shared" si="425"/>
        <v>0</v>
      </c>
      <c r="CF257">
        <f t="shared" si="425"/>
        <v>0</v>
      </c>
      <c r="CG257">
        <f t="shared" si="425"/>
        <v>0</v>
      </c>
      <c r="CH257">
        <f t="shared" si="425"/>
        <v>0</v>
      </c>
      <c r="CI257">
        <f t="shared" si="425"/>
        <v>0</v>
      </c>
      <c r="CJ257">
        <f t="shared" si="425"/>
        <v>0</v>
      </c>
      <c r="CK257">
        <f t="shared" si="425"/>
        <v>0</v>
      </c>
      <c r="CL257">
        <f t="shared" si="425"/>
        <v>0</v>
      </c>
      <c r="CM257">
        <f t="shared" si="425"/>
        <v>0</v>
      </c>
      <c r="CN257">
        <f t="shared" si="425"/>
        <v>0</v>
      </c>
      <c r="CO257">
        <f t="shared" si="425"/>
        <v>0</v>
      </c>
      <c r="CP257">
        <f t="shared" si="425"/>
        <v>0</v>
      </c>
      <c r="CQ257">
        <f t="shared" si="425"/>
        <v>0</v>
      </c>
      <c r="CR257">
        <f t="shared" si="425"/>
        <v>0</v>
      </c>
      <c r="CS257">
        <f t="shared" ref="CS257:DH257" si="426">CS108</f>
        <v>0</v>
      </c>
      <c r="CT257">
        <f t="shared" si="426"/>
        <v>0</v>
      </c>
      <c r="CU257">
        <f t="shared" si="426"/>
        <v>0</v>
      </c>
      <c r="CV257">
        <f t="shared" si="426"/>
        <v>0</v>
      </c>
      <c r="CW257">
        <f t="shared" si="426"/>
        <v>0</v>
      </c>
      <c r="CX257">
        <f t="shared" si="426"/>
        <v>0</v>
      </c>
      <c r="CY257">
        <f t="shared" si="426"/>
        <v>0</v>
      </c>
      <c r="CZ257">
        <f t="shared" si="426"/>
        <v>0</v>
      </c>
      <c r="DA257">
        <f t="shared" si="426"/>
        <v>0</v>
      </c>
      <c r="DB257">
        <f t="shared" si="426"/>
        <v>0</v>
      </c>
      <c r="DC257">
        <f t="shared" si="426"/>
        <v>0</v>
      </c>
      <c r="DD257">
        <f t="shared" si="426"/>
        <v>0</v>
      </c>
      <c r="DE257">
        <f t="shared" si="426"/>
        <v>0</v>
      </c>
      <c r="DF257">
        <f t="shared" si="426"/>
        <v>0</v>
      </c>
      <c r="DG257">
        <f t="shared" si="426"/>
        <v>0</v>
      </c>
      <c r="DH257">
        <f t="shared" si="426"/>
        <v>0</v>
      </c>
    </row>
    <row r="258" spans="1:112">
      <c r="A258">
        <f t="shared" ref="A258:AF258" si="427">A109</f>
        <v>244</v>
      </c>
      <c r="B258" t="str">
        <f t="shared" si="427"/>
        <v>Servicio Nacional de Aerofotogrametría</v>
      </c>
      <c r="C258">
        <f t="shared" si="427"/>
        <v>0</v>
      </c>
      <c r="D258">
        <f t="shared" si="427"/>
        <v>0</v>
      </c>
      <c r="E258">
        <f t="shared" si="427"/>
        <v>0</v>
      </c>
      <c r="F258">
        <f t="shared" si="427"/>
        <v>0</v>
      </c>
      <c r="G258">
        <f t="shared" si="427"/>
        <v>0</v>
      </c>
      <c r="H258">
        <f t="shared" si="427"/>
        <v>0</v>
      </c>
      <c r="I258">
        <f t="shared" si="427"/>
        <v>0</v>
      </c>
      <c r="J258">
        <f t="shared" si="427"/>
        <v>0</v>
      </c>
      <c r="K258">
        <f t="shared" si="427"/>
        <v>50</v>
      </c>
      <c r="L258">
        <f t="shared" si="427"/>
        <v>0</v>
      </c>
      <c r="M258">
        <f t="shared" si="427"/>
        <v>0</v>
      </c>
      <c r="N258">
        <f t="shared" si="427"/>
        <v>0</v>
      </c>
      <c r="O258">
        <f t="shared" si="427"/>
        <v>0</v>
      </c>
      <c r="P258">
        <f t="shared" si="427"/>
        <v>0</v>
      </c>
      <c r="Q258">
        <f t="shared" si="427"/>
        <v>0</v>
      </c>
      <c r="R258">
        <f t="shared" si="427"/>
        <v>0</v>
      </c>
      <c r="S258">
        <f t="shared" si="427"/>
        <v>0</v>
      </c>
      <c r="T258">
        <f t="shared" si="427"/>
        <v>0</v>
      </c>
      <c r="U258">
        <f t="shared" si="427"/>
        <v>0</v>
      </c>
      <c r="V258">
        <f t="shared" si="427"/>
        <v>0</v>
      </c>
      <c r="W258">
        <f t="shared" si="427"/>
        <v>0</v>
      </c>
      <c r="X258">
        <f t="shared" si="427"/>
        <v>0</v>
      </c>
      <c r="Y258">
        <f t="shared" si="427"/>
        <v>0</v>
      </c>
      <c r="Z258">
        <f t="shared" si="427"/>
        <v>0</v>
      </c>
      <c r="AA258">
        <f t="shared" si="427"/>
        <v>0</v>
      </c>
      <c r="AB258">
        <f t="shared" si="427"/>
        <v>0</v>
      </c>
      <c r="AC258">
        <f t="shared" si="427"/>
        <v>0</v>
      </c>
      <c r="AD258">
        <f t="shared" si="427"/>
        <v>0</v>
      </c>
      <c r="AE258">
        <f t="shared" si="427"/>
        <v>0</v>
      </c>
      <c r="AF258">
        <f t="shared" si="427"/>
        <v>0</v>
      </c>
      <c r="AG258">
        <f t="shared" ref="AG258:BL258" si="428">AG109</f>
        <v>0</v>
      </c>
      <c r="AH258">
        <f t="shared" si="428"/>
        <v>0</v>
      </c>
      <c r="AI258">
        <f t="shared" si="428"/>
        <v>0</v>
      </c>
      <c r="AJ258">
        <f t="shared" si="428"/>
        <v>0</v>
      </c>
      <c r="AK258">
        <f t="shared" si="428"/>
        <v>0</v>
      </c>
      <c r="AL258">
        <f t="shared" si="428"/>
        <v>0</v>
      </c>
      <c r="AM258">
        <f t="shared" si="428"/>
        <v>0</v>
      </c>
      <c r="AN258">
        <f t="shared" si="428"/>
        <v>0</v>
      </c>
      <c r="AO258">
        <f t="shared" si="428"/>
        <v>0</v>
      </c>
      <c r="AP258">
        <f t="shared" si="428"/>
        <v>0</v>
      </c>
      <c r="AQ258">
        <f t="shared" si="428"/>
        <v>0</v>
      </c>
      <c r="AR258">
        <f t="shared" si="428"/>
        <v>0</v>
      </c>
      <c r="AS258">
        <f t="shared" si="428"/>
        <v>0</v>
      </c>
      <c r="AT258">
        <f t="shared" si="428"/>
        <v>0</v>
      </c>
      <c r="AU258">
        <f t="shared" si="428"/>
        <v>0</v>
      </c>
      <c r="AV258">
        <f t="shared" si="428"/>
        <v>0</v>
      </c>
      <c r="AW258">
        <f t="shared" si="428"/>
        <v>0</v>
      </c>
      <c r="AX258">
        <f t="shared" si="428"/>
        <v>0</v>
      </c>
      <c r="AY258">
        <f t="shared" si="428"/>
        <v>0</v>
      </c>
      <c r="AZ258">
        <f t="shared" si="428"/>
        <v>0</v>
      </c>
      <c r="BA258">
        <f t="shared" si="428"/>
        <v>0</v>
      </c>
      <c r="BB258">
        <f t="shared" si="428"/>
        <v>0</v>
      </c>
      <c r="BC258">
        <f t="shared" si="428"/>
        <v>0</v>
      </c>
      <c r="BD258">
        <f t="shared" si="428"/>
        <v>0</v>
      </c>
      <c r="BE258">
        <f t="shared" si="428"/>
        <v>0</v>
      </c>
      <c r="BF258">
        <f t="shared" si="428"/>
        <v>0</v>
      </c>
      <c r="BG258">
        <f t="shared" si="428"/>
        <v>0</v>
      </c>
      <c r="BH258">
        <f t="shared" si="428"/>
        <v>0</v>
      </c>
      <c r="BI258">
        <f t="shared" si="428"/>
        <v>0</v>
      </c>
      <c r="BJ258">
        <f t="shared" si="428"/>
        <v>0</v>
      </c>
      <c r="BK258">
        <f t="shared" si="428"/>
        <v>0</v>
      </c>
      <c r="BL258">
        <f t="shared" si="428"/>
        <v>0</v>
      </c>
      <c r="BM258">
        <f t="shared" ref="BM258:CR258" si="429">BM109</f>
        <v>0</v>
      </c>
      <c r="BN258">
        <f t="shared" si="429"/>
        <v>0</v>
      </c>
      <c r="BO258">
        <f t="shared" si="429"/>
        <v>0</v>
      </c>
      <c r="BP258">
        <f t="shared" si="429"/>
        <v>0</v>
      </c>
      <c r="BQ258">
        <f t="shared" si="429"/>
        <v>0</v>
      </c>
      <c r="BR258">
        <f t="shared" si="429"/>
        <v>0</v>
      </c>
      <c r="BS258">
        <f t="shared" si="429"/>
        <v>0</v>
      </c>
      <c r="BT258">
        <f t="shared" si="429"/>
        <v>0</v>
      </c>
      <c r="BU258">
        <f t="shared" si="429"/>
        <v>0</v>
      </c>
      <c r="BV258">
        <f t="shared" si="429"/>
        <v>0</v>
      </c>
      <c r="BW258">
        <f t="shared" si="429"/>
        <v>0</v>
      </c>
      <c r="BX258">
        <f t="shared" si="429"/>
        <v>0</v>
      </c>
      <c r="BY258">
        <f t="shared" si="429"/>
        <v>0</v>
      </c>
      <c r="BZ258">
        <f t="shared" si="429"/>
        <v>0</v>
      </c>
      <c r="CA258">
        <f t="shared" si="429"/>
        <v>0</v>
      </c>
      <c r="CB258">
        <f t="shared" si="429"/>
        <v>0</v>
      </c>
      <c r="CC258">
        <f t="shared" si="429"/>
        <v>0</v>
      </c>
      <c r="CD258">
        <f t="shared" si="429"/>
        <v>0</v>
      </c>
      <c r="CE258">
        <f t="shared" si="429"/>
        <v>0</v>
      </c>
      <c r="CF258">
        <f t="shared" si="429"/>
        <v>0</v>
      </c>
      <c r="CG258">
        <f t="shared" si="429"/>
        <v>0</v>
      </c>
      <c r="CH258">
        <f t="shared" si="429"/>
        <v>0</v>
      </c>
      <c r="CI258">
        <f t="shared" si="429"/>
        <v>0</v>
      </c>
      <c r="CJ258">
        <f t="shared" si="429"/>
        <v>0</v>
      </c>
      <c r="CK258">
        <f t="shared" si="429"/>
        <v>0</v>
      </c>
      <c r="CL258">
        <f t="shared" si="429"/>
        <v>0</v>
      </c>
      <c r="CM258">
        <f t="shared" si="429"/>
        <v>0</v>
      </c>
      <c r="CN258">
        <f t="shared" si="429"/>
        <v>0</v>
      </c>
      <c r="CO258">
        <f t="shared" si="429"/>
        <v>0</v>
      </c>
      <c r="CP258">
        <f t="shared" si="429"/>
        <v>0</v>
      </c>
      <c r="CQ258">
        <f t="shared" si="429"/>
        <v>0</v>
      </c>
      <c r="CR258">
        <f t="shared" si="429"/>
        <v>0</v>
      </c>
      <c r="CS258">
        <f t="shared" ref="CS258:DH258" si="430">CS109</f>
        <v>0</v>
      </c>
      <c r="CT258">
        <f t="shared" si="430"/>
        <v>0</v>
      </c>
      <c r="CU258">
        <f t="shared" si="430"/>
        <v>0</v>
      </c>
      <c r="CV258">
        <f t="shared" si="430"/>
        <v>0</v>
      </c>
      <c r="CW258">
        <f t="shared" si="430"/>
        <v>0</v>
      </c>
      <c r="CX258">
        <f t="shared" si="430"/>
        <v>0</v>
      </c>
      <c r="CY258">
        <f t="shared" si="430"/>
        <v>0</v>
      </c>
      <c r="CZ258">
        <f t="shared" si="430"/>
        <v>0</v>
      </c>
      <c r="DA258">
        <f t="shared" si="430"/>
        <v>0</v>
      </c>
      <c r="DB258">
        <f t="shared" si="430"/>
        <v>0</v>
      </c>
      <c r="DC258">
        <f t="shared" si="430"/>
        <v>0</v>
      </c>
      <c r="DD258">
        <f t="shared" si="430"/>
        <v>0</v>
      </c>
      <c r="DE258">
        <f t="shared" si="430"/>
        <v>0</v>
      </c>
      <c r="DF258">
        <f t="shared" si="430"/>
        <v>0</v>
      </c>
      <c r="DG258">
        <f t="shared" si="430"/>
        <v>0</v>
      </c>
      <c r="DH258">
        <f t="shared" si="430"/>
        <v>0</v>
      </c>
    </row>
    <row r="259" spans="1:112">
      <c r="A259">
        <f t="shared" ref="A259:AF259" si="431">A110</f>
        <v>0</v>
      </c>
      <c r="B259">
        <f t="shared" si="431"/>
        <v>0</v>
      </c>
      <c r="C259">
        <f t="shared" si="431"/>
        <v>0</v>
      </c>
      <c r="D259">
        <f t="shared" si="431"/>
        <v>0</v>
      </c>
      <c r="E259">
        <f t="shared" si="431"/>
        <v>0</v>
      </c>
      <c r="F259">
        <f t="shared" si="431"/>
        <v>0</v>
      </c>
      <c r="G259">
        <f t="shared" si="431"/>
        <v>0</v>
      </c>
      <c r="H259">
        <f t="shared" si="431"/>
        <v>0</v>
      </c>
      <c r="I259">
        <f t="shared" si="431"/>
        <v>0</v>
      </c>
      <c r="J259">
        <f t="shared" si="431"/>
        <v>0</v>
      </c>
      <c r="K259">
        <f t="shared" si="431"/>
        <v>0</v>
      </c>
      <c r="L259">
        <f t="shared" si="431"/>
        <v>0</v>
      </c>
      <c r="M259">
        <f t="shared" si="431"/>
        <v>0</v>
      </c>
      <c r="N259">
        <f t="shared" si="431"/>
        <v>0</v>
      </c>
      <c r="O259">
        <f t="shared" si="431"/>
        <v>0</v>
      </c>
      <c r="P259">
        <f t="shared" si="431"/>
        <v>0</v>
      </c>
      <c r="Q259">
        <f t="shared" si="431"/>
        <v>0</v>
      </c>
      <c r="R259">
        <f t="shared" si="431"/>
        <v>0</v>
      </c>
      <c r="S259">
        <f t="shared" si="431"/>
        <v>0</v>
      </c>
      <c r="T259">
        <f t="shared" si="431"/>
        <v>0</v>
      </c>
      <c r="U259">
        <f t="shared" si="431"/>
        <v>0</v>
      </c>
      <c r="V259">
        <f t="shared" si="431"/>
        <v>0</v>
      </c>
      <c r="W259">
        <f t="shared" si="431"/>
        <v>0</v>
      </c>
      <c r="X259">
        <f t="shared" si="431"/>
        <v>0</v>
      </c>
      <c r="Y259">
        <f t="shared" si="431"/>
        <v>0</v>
      </c>
      <c r="Z259">
        <f t="shared" si="431"/>
        <v>0</v>
      </c>
      <c r="AA259">
        <f t="shared" si="431"/>
        <v>0</v>
      </c>
      <c r="AB259">
        <f t="shared" si="431"/>
        <v>0</v>
      </c>
      <c r="AC259">
        <f t="shared" si="431"/>
        <v>0</v>
      </c>
      <c r="AD259">
        <f t="shared" si="431"/>
        <v>0</v>
      </c>
      <c r="AE259">
        <f t="shared" si="431"/>
        <v>0</v>
      </c>
      <c r="AF259">
        <f t="shared" si="431"/>
        <v>0</v>
      </c>
      <c r="AG259">
        <f t="shared" ref="AG259:BL259" si="432">AG110</f>
        <v>0</v>
      </c>
      <c r="AH259">
        <f t="shared" si="432"/>
        <v>0</v>
      </c>
      <c r="AI259">
        <f t="shared" si="432"/>
        <v>0</v>
      </c>
      <c r="AJ259">
        <f t="shared" si="432"/>
        <v>0</v>
      </c>
      <c r="AK259">
        <f t="shared" si="432"/>
        <v>0</v>
      </c>
      <c r="AL259">
        <f t="shared" si="432"/>
        <v>0</v>
      </c>
      <c r="AM259">
        <f t="shared" si="432"/>
        <v>0</v>
      </c>
      <c r="AN259">
        <f t="shared" si="432"/>
        <v>0</v>
      </c>
      <c r="AO259">
        <f t="shared" si="432"/>
        <v>0</v>
      </c>
      <c r="AP259">
        <f t="shared" si="432"/>
        <v>0</v>
      </c>
      <c r="AQ259">
        <f t="shared" si="432"/>
        <v>0</v>
      </c>
      <c r="AR259">
        <f t="shared" si="432"/>
        <v>0</v>
      </c>
      <c r="AS259">
        <f t="shared" si="432"/>
        <v>0</v>
      </c>
      <c r="AT259">
        <f t="shared" si="432"/>
        <v>0</v>
      </c>
      <c r="AU259">
        <f t="shared" si="432"/>
        <v>0</v>
      </c>
      <c r="AV259">
        <f t="shared" si="432"/>
        <v>0</v>
      </c>
      <c r="AW259">
        <f t="shared" si="432"/>
        <v>0</v>
      </c>
      <c r="AX259">
        <f t="shared" si="432"/>
        <v>0</v>
      </c>
      <c r="AY259">
        <f t="shared" si="432"/>
        <v>0</v>
      </c>
      <c r="AZ259">
        <f t="shared" si="432"/>
        <v>0</v>
      </c>
      <c r="BA259">
        <f t="shared" si="432"/>
        <v>0</v>
      </c>
      <c r="BB259">
        <f t="shared" si="432"/>
        <v>0</v>
      </c>
      <c r="BC259">
        <f t="shared" si="432"/>
        <v>0</v>
      </c>
      <c r="BD259">
        <f t="shared" si="432"/>
        <v>0</v>
      </c>
      <c r="BE259">
        <f t="shared" si="432"/>
        <v>0</v>
      </c>
      <c r="BF259">
        <f t="shared" si="432"/>
        <v>0</v>
      </c>
      <c r="BG259">
        <f t="shared" si="432"/>
        <v>0</v>
      </c>
      <c r="BH259">
        <f t="shared" si="432"/>
        <v>0</v>
      </c>
      <c r="BI259">
        <f t="shared" si="432"/>
        <v>0</v>
      </c>
      <c r="BJ259">
        <f t="shared" si="432"/>
        <v>0</v>
      </c>
      <c r="BK259">
        <f t="shared" si="432"/>
        <v>0</v>
      </c>
      <c r="BL259">
        <f t="shared" si="432"/>
        <v>0</v>
      </c>
      <c r="BM259">
        <f t="shared" ref="BM259:CR259" si="433">BM110</f>
        <v>0</v>
      </c>
      <c r="BN259">
        <f t="shared" si="433"/>
        <v>0</v>
      </c>
      <c r="BO259">
        <f t="shared" si="433"/>
        <v>0</v>
      </c>
      <c r="BP259">
        <f t="shared" si="433"/>
        <v>0</v>
      </c>
      <c r="BQ259">
        <f t="shared" si="433"/>
        <v>0</v>
      </c>
      <c r="BR259">
        <f t="shared" si="433"/>
        <v>0</v>
      </c>
      <c r="BS259">
        <f t="shared" si="433"/>
        <v>0</v>
      </c>
      <c r="BT259">
        <f t="shared" si="433"/>
        <v>0</v>
      </c>
      <c r="BU259">
        <f t="shared" si="433"/>
        <v>0</v>
      </c>
      <c r="BV259">
        <f t="shared" si="433"/>
        <v>0</v>
      </c>
      <c r="BW259">
        <f t="shared" si="433"/>
        <v>0</v>
      </c>
      <c r="BX259">
        <f t="shared" si="433"/>
        <v>0</v>
      </c>
      <c r="BY259">
        <f t="shared" si="433"/>
        <v>0</v>
      </c>
      <c r="BZ259">
        <f t="shared" si="433"/>
        <v>0</v>
      </c>
      <c r="CA259">
        <f t="shared" si="433"/>
        <v>0</v>
      </c>
      <c r="CB259">
        <f t="shared" si="433"/>
        <v>0</v>
      </c>
      <c r="CC259">
        <f t="shared" si="433"/>
        <v>0</v>
      </c>
      <c r="CD259">
        <f t="shared" si="433"/>
        <v>0</v>
      </c>
      <c r="CE259">
        <f t="shared" si="433"/>
        <v>0</v>
      </c>
      <c r="CF259">
        <f t="shared" si="433"/>
        <v>0</v>
      </c>
      <c r="CG259">
        <f t="shared" si="433"/>
        <v>0</v>
      </c>
      <c r="CH259">
        <f t="shared" si="433"/>
        <v>0</v>
      </c>
      <c r="CI259">
        <f t="shared" si="433"/>
        <v>0</v>
      </c>
      <c r="CJ259">
        <f t="shared" si="433"/>
        <v>0</v>
      </c>
      <c r="CK259">
        <f t="shared" si="433"/>
        <v>0</v>
      </c>
      <c r="CL259">
        <f t="shared" si="433"/>
        <v>0</v>
      </c>
      <c r="CM259">
        <f t="shared" si="433"/>
        <v>0</v>
      </c>
      <c r="CN259">
        <f t="shared" si="433"/>
        <v>0</v>
      </c>
      <c r="CO259">
        <f t="shared" si="433"/>
        <v>0</v>
      </c>
      <c r="CP259">
        <f t="shared" si="433"/>
        <v>0</v>
      </c>
      <c r="CQ259">
        <f t="shared" si="433"/>
        <v>0</v>
      </c>
      <c r="CR259">
        <f t="shared" si="433"/>
        <v>0</v>
      </c>
      <c r="CS259">
        <f t="shared" ref="CS259:DH259" si="434">CS110</f>
        <v>0</v>
      </c>
      <c r="CT259">
        <f t="shared" si="434"/>
        <v>0</v>
      </c>
      <c r="CU259">
        <f t="shared" si="434"/>
        <v>0</v>
      </c>
      <c r="CV259">
        <f t="shared" si="434"/>
        <v>0</v>
      </c>
      <c r="CW259">
        <f t="shared" si="434"/>
        <v>0</v>
      </c>
      <c r="CX259">
        <f t="shared" si="434"/>
        <v>0</v>
      </c>
      <c r="CY259">
        <f t="shared" si="434"/>
        <v>0</v>
      </c>
      <c r="CZ259">
        <f t="shared" si="434"/>
        <v>0</v>
      </c>
      <c r="DA259">
        <f t="shared" si="434"/>
        <v>0</v>
      </c>
      <c r="DB259">
        <f t="shared" si="434"/>
        <v>0</v>
      </c>
      <c r="DC259">
        <f t="shared" si="434"/>
        <v>0</v>
      </c>
      <c r="DD259">
        <f t="shared" si="434"/>
        <v>0</v>
      </c>
      <c r="DE259">
        <f t="shared" si="434"/>
        <v>0</v>
      </c>
      <c r="DF259">
        <f t="shared" si="434"/>
        <v>0</v>
      </c>
      <c r="DG259">
        <f t="shared" si="434"/>
        <v>0</v>
      </c>
      <c r="DH259">
        <f t="shared" si="434"/>
        <v>0</v>
      </c>
    </row>
    <row r="260" spans="1:112">
      <c r="A260">
        <f t="shared" ref="A260:AF260" si="435">A111</f>
        <v>0</v>
      </c>
      <c r="B260">
        <f t="shared" si="435"/>
        <v>0</v>
      </c>
      <c r="C260">
        <f t="shared" si="435"/>
        <v>0</v>
      </c>
      <c r="D260">
        <f t="shared" si="435"/>
        <v>0</v>
      </c>
      <c r="E260">
        <f t="shared" si="435"/>
        <v>0</v>
      </c>
      <c r="F260">
        <f t="shared" si="435"/>
        <v>0</v>
      </c>
      <c r="G260">
        <f t="shared" si="435"/>
        <v>0</v>
      </c>
      <c r="H260">
        <f t="shared" si="435"/>
        <v>0</v>
      </c>
      <c r="I260">
        <f t="shared" si="435"/>
        <v>0</v>
      </c>
      <c r="J260">
        <f t="shared" si="435"/>
        <v>0</v>
      </c>
      <c r="K260">
        <f t="shared" si="435"/>
        <v>0</v>
      </c>
      <c r="L260">
        <f t="shared" si="435"/>
        <v>0</v>
      </c>
      <c r="M260">
        <f t="shared" si="435"/>
        <v>0</v>
      </c>
      <c r="N260">
        <f t="shared" si="435"/>
        <v>0</v>
      </c>
      <c r="O260">
        <f t="shared" si="435"/>
        <v>0</v>
      </c>
      <c r="P260">
        <f t="shared" si="435"/>
        <v>0</v>
      </c>
      <c r="Q260">
        <f t="shared" si="435"/>
        <v>0</v>
      </c>
      <c r="R260">
        <f t="shared" si="435"/>
        <v>0</v>
      </c>
      <c r="S260">
        <f t="shared" si="435"/>
        <v>0</v>
      </c>
      <c r="T260">
        <f t="shared" si="435"/>
        <v>0</v>
      </c>
      <c r="U260">
        <f t="shared" si="435"/>
        <v>0</v>
      </c>
      <c r="V260">
        <f t="shared" si="435"/>
        <v>0</v>
      </c>
      <c r="W260">
        <f t="shared" si="435"/>
        <v>0</v>
      </c>
      <c r="X260">
        <f t="shared" si="435"/>
        <v>0</v>
      </c>
      <c r="Y260">
        <f t="shared" si="435"/>
        <v>0</v>
      </c>
      <c r="Z260">
        <f t="shared" si="435"/>
        <v>0</v>
      </c>
      <c r="AA260">
        <f t="shared" si="435"/>
        <v>0</v>
      </c>
      <c r="AB260">
        <f t="shared" si="435"/>
        <v>0</v>
      </c>
      <c r="AC260">
        <f t="shared" si="435"/>
        <v>0</v>
      </c>
      <c r="AD260">
        <f t="shared" si="435"/>
        <v>0</v>
      </c>
      <c r="AE260">
        <f t="shared" si="435"/>
        <v>0</v>
      </c>
      <c r="AF260">
        <f t="shared" si="435"/>
        <v>0</v>
      </c>
      <c r="AG260">
        <f t="shared" ref="AG260:BL260" si="436">AG111</f>
        <v>0</v>
      </c>
      <c r="AH260">
        <f t="shared" si="436"/>
        <v>0</v>
      </c>
      <c r="AI260">
        <f t="shared" si="436"/>
        <v>0</v>
      </c>
      <c r="AJ260">
        <f t="shared" si="436"/>
        <v>0</v>
      </c>
      <c r="AK260">
        <f t="shared" si="436"/>
        <v>0</v>
      </c>
      <c r="AL260">
        <f t="shared" si="436"/>
        <v>0</v>
      </c>
      <c r="AM260">
        <f t="shared" si="436"/>
        <v>0</v>
      </c>
      <c r="AN260">
        <f t="shared" si="436"/>
        <v>0</v>
      </c>
      <c r="AO260">
        <f t="shared" si="436"/>
        <v>0</v>
      </c>
      <c r="AP260">
        <f t="shared" si="436"/>
        <v>0</v>
      </c>
      <c r="AQ260">
        <f t="shared" si="436"/>
        <v>0</v>
      </c>
      <c r="AR260">
        <f t="shared" si="436"/>
        <v>0</v>
      </c>
      <c r="AS260">
        <f t="shared" si="436"/>
        <v>0</v>
      </c>
      <c r="AT260">
        <f t="shared" si="436"/>
        <v>0</v>
      </c>
      <c r="AU260">
        <f t="shared" si="436"/>
        <v>0</v>
      </c>
      <c r="AV260">
        <f t="shared" si="436"/>
        <v>0</v>
      </c>
      <c r="AW260">
        <f t="shared" si="436"/>
        <v>0</v>
      </c>
      <c r="AX260">
        <f t="shared" si="436"/>
        <v>0</v>
      </c>
      <c r="AY260">
        <f t="shared" si="436"/>
        <v>0</v>
      </c>
      <c r="AZ260">
        <f t="shared" si="436"/>
        <v>0</v>
      </c>
      <c r="BA260">
        <f t="shared" si="436"/>
        <v>0</v>
      </c>
      <c r="BB260">
        <f t="shared" si="436"/>
        <v>0</v>
      </c>
      <c r="BC260">
        <f t="shared" si="436"/>
        <v>0</v>
      </c>
      <c r="BD260">
        <f t="shared" si="436"/>
        <v>0</v>
      </c>
      <c r="BE260">
        <f t="shared" si="436"/>
        <v>0</v>
      </c>
      <c r="BF260">
        <f t="shared" si="436"/>
        <v>0</v>
      </c>
      <c r="BG260">
        <f t="shared" si="436"/>
        <v>0</v>
      </c>
      <c r="BH260">
        <f t="shared" si="436"/>
        <v>0</v>
      </c>
      <c r="BI260">
        <f t="shared" si="436"/>
        <v>0</v>
      </c>
      <c r="BJ260">
        <f t="shared" si="436"/>
        <v>0</v>
      </c>
      <c r="BK260">
        <f t="shared" si="436"/>
        <v>0</v>
      </c>
      <c r="BL260">
        <f t="shared" si="436"/>
        <v>0</v>
      </c>
      <c r="BM260">
        <f t="shared" ref="BM260:CR260" si="437">BM111</f>
        <v>0</v>
      </c>
      <c r="BN260">
        <f t="shared" si="437"/>
        <v>0</v>
      </c>
      <c r="BO260">
        <f t="shared" si="437"/>
        <v>0</v>
      </c>
      <c r="BP260">
        <f t="shared" si="437"/>
        <v>0</v>
      </c>
      <c r="BQ260">
        <f t="shared" si="437"/>
        <v>0</v>
      </c>
      <c r="BR260">
        <f t="shared" si="437"/>
        <v>0</v>
      </c>
      <c r="BS260">
        <f t="shared" si="437"/>
        <v>0</v>
      </c>
      <c r="BT260">
        <f t="shared" si="437"/>
        <v>0</v>
      </c>
      <c r="BU260">
        <f t="shared" si="437"/>
        <v>0</v>
      </c>
      <c r="BV260">
        <f t="shared" si="437"/>
        <v>0</v>
      </c>
      <c r="BW260">
        <f t="shared" si="437"/>
        <v>0</v>
      </c>
      <c r="BX260">
        <f t="shared" si="437"/>
        <v>0</v>
      </c>
      <c r="BY260">
        <f t="shared" si="437"/>
        <v>0</v>
      </c>
      <c r="BZ260">
        <f t="shared" si="437"/>
        <v>0</v>
      </c>
      <c r="CA260">
        <f t="shared" si="437"/>
        <v>0</v>
      </c>
      <c r="CB260">
        <f t="shared" si="437"/>
        <v>0</v>
      </c>
      <c r="CC260">
        <f t="shared" si="437"/>
        <v>0</v>
      </c>
      <c r="CD260">
        <f t="shared" si="437"/>
        <v>0</v>
      </c>
      <c r="CE260">
        <f t="shared" si="437"/>
        <v>0</v>
      </c>
      <c r="CF260">
        <f t="shared" si="437"/>
        <v>0</v>
      </c>
      <c r="CG260">
        <f t="shared" si="437"/>
        <v>0</v>
      </c>
      <c r="CH260">
        <f t="shared" si="437"/>
        <v>0</v>
      </c>
      <c r="CI260">
        <f t="shared" si="437"/>
        <v>0</v>
      </c>
      <c r="CJ260">
        <f t="shared" si="437"/>
        <v>0</v>
      </c>
      <c r="CK260">
        <f t="shared" si="437"/>
        <v>0</v>
      </c>
      <c r="CL260">
        <f t="shared" si="437"/>
        <v>0</v>
      </c>
      <c r="CM260">
        <f t="shared" si="437"/>
        <v>0</v>
      </c>
      <c r="CN260">
        <f t="shared" si="437"/>
        <v>0</v>
      </c>
      <c r="CO260">
        <f t="shared" si="437"/>
        <v>0</v>
      </c>
      <c r="CP260">
        <f t="shared" si="437"/>
        <v>0</v>
      </c>
      <c r="CQ260">
        <f t="shared" si="437"/>
        <v>0</v>
      </c>
      <c r="CR260">
        <f t="shared" si="437"/>
        <v>0</v>
      </c>
      <c r="CS260">
        <f t="shared" ref="CS260:DH260" si="438">CS111</f>
        <v>0</v>
      </c>
      <c r="CT260">
        <f t="shared" si="438"/>
        <v>0</v>
      </c>
      <c r="CU260">
        <f t="shared" si="438"/>
        <v>0</v>
      </c>
      <c r="CV260">
        <f t="shared" si="438"/>
        <v>0</v>
      </c>
      <c r="CW260">
        <f t="shared" si="438"/>
        <v>0</v>
      </c>
      <c r="CX260">
        <f t="shared" si="438"/>
        <v>0</v>
      </c>
      <c r="CY260">
        <f t="shared" si="438"/>
        <v>0</v>
      </c>
      <c r="CZ260">
        <f t="shared" si="438"/>
        <v>0</v>
      </c>
      <c r="DA260">
        <f t="shared" si="438"/>
        <v>0</v>
      </c>
      <c r="DB260">
        <f t="shared" si="438"/>
        <v>0</v>
      </c>
      <c r="DC260">
        <f t="shared" si="438"/>
        <v>0</v>
      </c>
      <c r="DD260">
        <f t="shared" si="438"/>
        <v>0</v>
      </c>
      <c r="DE260">
        <f t="shared" si="438"/>
        <v>0</v>
      </c>
      <c r="DF260">
        <f t="shared" si="438"/>
        <v>0</v>
      </c>
      <c r="DG260">
        <f t="shared" si="438"/>
        <v>0</v>
      </c>
      <c r="DH260">
        <f t="shared" si="438"/>
        <v>0</v>
      </c>
    </row>
    <row r="261" spans="1:112">
      <c r="A261">
        <f t="shared" ref="A261:AF261" si="439">A112</f>
        <v>0</v>
      </c>
      <c r="B261">
        <f t="shared" si="439"/>
        <v>0</v>
      </c>
      <c r="C261">
        <f t="shared" si="439"/>
        <v>0</v>
      </c>
      <c r="D261">
        <f t="shared" si="439"/>
        <v>0</v>
      </c>
      <c r="E261">
        <f t="shared" si="439"/>
        <v>0</v>
      </c>
      <c r="F261">
        <f t="shared" si="439"/>
        <v>0</v>
      </c>
      <c r="G261">
        <f t="shared" si="439"/>
        <v>0</v>
      </c>
      <c r="H261">
        <f t="shared" si="439"/>
        <v>0</v>
      </c>
      <c r="I261">
        <f t="shared" si="439"/>
        <v>0</v>
      </c>
      <c r="J261">
        <f t="shared" si="439"/>
        <v>0</v>
      </c>
      <c r="K261">
        <f t="shared" si="439"/>
        <v>0</v>
      </c>
      <c r="L261">
        <f t="shared" si="439"/>
        <v>0</v>
      </c>
      <c r="M261">
        <f t="shared" si="439"/>
        <v>0</v>
      </c>
      <c r="N261">
        <f t="shared" si="439"/>
        <v>0</v>
      </c>
      <c r="O261">
        <f t="shared" si="439"/>
        <v>0</v>
      </c>
      <c r="P261">
        <f t="shared" si="439"/>
        <v>0</v>
      </c>
      <c r="Q261">
        <f t="shared" si="439"/>
        <v>0</v>
      </c>
      <c r="R261">
        <f t="shared" si="439"/>
        <v>0</v>
      </c>
      <c r="S261">
        <f t="shared" si="439"/>
        <v>0</v>
      </c>
      <c r="T261">
        <f t="shared" si="439"/>
        <v>0</v>
      </c>
      <c r="U261">
        <f t="shared" si="439"/>
        <v>0</v>
      </c>
      <c r="V261">
        <f t="shared" si="439"/>
        <v>0</v>
      </c>
      <c r="W261">
        <f t="shared" si="439"/>
        <v>0</v>
      </c>
      <c r="X261">
        <f t="shared" si="439"/>
        <v>0</v>
      </c>
      <c r="Y261">
        <f t="shared" si="439"/>
        <v>0</v>
      </c>
      <c r="Z261">
        <f t="shared" si="439"/>
        <v>0</v>
      </c>
      <c r="AA261">
        <f t="shared" si="439"/>
        <v>0</v>
      </c>
      <c r="AB261">
        <f t="shared" si="439"/>
        <v>0</v>
      </c>
      <c r="AC261">
        <f t="shared" si="439"/>
        <v>0</v>
      </c>
      <c r="AD261">
        <f t="shared" si="439"/>
        <v>0</v>
      </c>
      <c r="AE261">
        <f t="shared" si="439"/>
        <v>0</v>
      </c>
      <c r="AF261">
        <f t="shared" si="439"/>
        <v>0</v>
      </c>
      <c r="AG261">
        <f t="shared" ref="AG261:BL261" si="440">AG112</f>
        <v>0</v>
      </c>
      <c r="AH261">
        <f t="shared" si="440"/>
        <v>0</v>
      </c>
      <c r="AI261">
        <f t="shared" si="440"/>
        <v>0</v>
      </c>
      <c r="AJ261">
        <f t="shared" si="440"/>
        <v>0</v>
      </c>
      <c r="AK261">
        <f t="shared" si="440"/>
        <v>0</v>
      </c>
      <c r="AL261">
        <f t="shared" si="440"/>
        <v>0</v>
      </c>
      <c r="AM261">
        <f t="shared" si="440"/>
        <v>0</v>
      </c>
      <c r="AN261">
        <f t="shared" si="440"/>
        <v>0</v>
      </c>
      <c r="AO261">
        <f t="shared" si="440"/>
        <v>0</v>
      </c>
      <c r="AP261">
        <f t="shared" si="440"/>
        <v>0</v>
      </c>
      <c r="AQ261">
        <f t="shared" si="440"/>
        <v>0</v>
      </c>
      <c r="AR261">
        <f t="shared" si="440"/>
        <v>0</v>
      </c>
      <c r="AS261">
        <f t="shared" si="440"/>
        <v>0</v>
      </c>
      <c r="AT261">
        <f t="shared" si="440"/>
        <v>0</v>
      </c>
      <c r="AU261">
        <f t="shared" si="440"/>
        <v>0</v>
      </c>
      <c r="AV261">
        <f t="shared" si="440"/>
        <v>0</v>
      </c>
      <c r="AW261">
        <f t="shared" si="440"/>
        <v>0</v>
      </c>
      <c r="AX261">
        <f t="shared" si="440"/>
        <v>0</v>
      </c>
      <c r="AY261">
        <f t="shared" si="440"/>
        <v>0</v>
      </c>
      <c r="AZ261">
        <f t="shared" si="440"/>
        <v>0</v>
      </c>
      <c r="BA261">
        <f t="shared" si="440"/>
        <v>0</v>
      </c>
      <c r="BB261">
        <f t="shared" si="440"/>
        <v>0</v>
      </c>
      <c r="BC261">
        <f t="shared" si="440"/>
        <v>0</v>
      </c>
      <c r="BD261">
        <f t="shared" si="440"/>
        <v>0</v>
      </c>
      <c r="BE261">
        <f t="shared" si="440"/>
        <v>0</v>
      </c>
      <c r="BF261">
        <f t="shared" si="440"/>
        <v>0</v>
      </c>
      <c r="BG261">
        <f t="shared" si="440"/>
        <v>0</v>
      </c>
      <c r="BH261">
        <f t="shared" si="440"/>
        <v>0</v>
      </c>
      <c r="BI261">
        <f t="shared" si="440"/>
        <v>0</v>
      </c>
      <c r="BJ261">
        <f t="shared" si="440"/>
        <v>0</v>
      </c>
      <c r="BK261">
        <f t="shared" si="440"/>
        <v>0</v>
      </c>
      <c r="BL261">
        <f t="shared" si="440"/>
        <v>0</v>
      </c>
      <c r="BM261">
        <f t="shared" ref="BM261:CR261" si="441">BM112</f>
        <v>0</v>
      </c>
      <c r="BN261">
        <f t="shared" si="441"/>
        <v>0</v>
      </c>
      <c r="BO261">
        <f t="shared" si="441"/>
        <v>0</v>
      </c>
      <c r="BP261">
        <f t="shared" si="441"/>
        <v>0</v>
      </c>
      <c r="BQ261">
        <f t="shared" si="441"/>
        <v>0</v>
      </c>
      <c r="BR261">
        <f t="shared" si="441"/>
        <v>0</v>
      </c>
      <c r="BS261">
        <f t="shared" si="441"/>
        <v>0</v>
      </c>
      <c r="BT261">
        <f t="shared" si="441"/>
        <v>0</v>
      </c>
      <c r="BU261">
        <f t="shared" si="441"/>
        <v>0</v>
      </c>
      <c r="BV261">
        <f t="shared" si="441"/>
        <v>0</v>
      </c>
      <c r="BW261">
        <f t="shared" si="441"/>
        <v>0</v>
      </c>
      <c r="BX261">
        <f t="shared" si="441"/>
        <v>0</v>
      </c>
      <c r="BY261">
        <f t="shared" si="441"/>
        <v>0</v>
      </c>
      <c r="BZ261">
        <f t="shared" si="441"/>
        <v>0</v>
      </c>
      <c r="CA261">
        <f t="shared" si="441"/>
        <v>0</v>
      </c>
      <c r="CB261">
        <f t="shared" si="441"/>
        <v>0</v>
      </c>
      <c r="CC261">
        <f t="shared" si="441"/>
        <v>0</v>
      </c>
      <c r="CD261">
        <f t="shared" si="441"/>
        <v>0</v>
      </c>
      <c r="CE261">
        <f t="shared" si="441"/>
        <v>0</v>
      </c>
      <c r="CF261">
        <f t="shared" si="441"/>
        <v>0</v>
      </c>
      <c r="CG261">
        <f t="shared" si="441"/>
        <v>0</v>
      </c>
      <c r="CH261">
        <f t="shared" si="441"/>
        <v>0</v>
      </c>
      <c r="CI261">
        <f t="shared" si="441"/>
        <v>0</v>
      </c>
      <c r="CJ261">
        <f t="shared" si="441"/>
        <v>0</v>
      </c>
      <c r="CK261">
        <f t="shared" si="441"/>
        <v>0</v>
      </c>
      <c r="CL261">
        <f t="shared" si="441"/>
        <v>0</v>
      </c>
      <c r="CM261">
        <f t="shared" si="441"/>
        <v>0</v>
      </c>
      <c r="CN261">
        <f t="shared" si="441"/>
        <v>0</v>
      </c>
      <c r="CO261">
        <f t="shared" si="441"/>
        <v>0</v>
      </c>
      <c r="CP261">
        <f t="shared" si="441"/>
        <v>0</v>
      </c>
      <c r="CQ261">
        <f t="shared" si="441"/>
        <v>0</v>
      </c>
      <c r="CR261">
        <f t="shared" si="441"/>
        <v>0</v>
      </c>
      <c r="CS261">
        <f t="shared" ref="CS261:DH261" si="442">CS112</f>
        <v>0</v>
      </c>
      <c r="CT261">
        <f t="shared" si="442"/>
        <v>0</v>
      </c>
      <c r="CU261">
        <f t="shared" si="442"/>
        <v>0</v>
      </c>
      <c r="CV261">
        <f t="shared" si="442"/>
        <v>0</v>
      </c>
      <c r="CW261">
        <f t="shared" si="442"/>
        <v>0</v>
      </c>
      <c r="CX261">
        <f t="shared" si="442"/>
        <v>0</v>
      </c>
      <c r="CY261">
        <f t="shared" si="442"/>
        <v>0</v>
      </c>
      <c r="CZ261">
        <f t="shared" si="442"/>
        <v>0</v>
      </c>
      <c r="DA261">
        <f t="shared" si="442"/>
        <v>0</v>
      </c>
      <c r="DB261">
        <f t="shared" si="442"/>
        <v>0</v>
      </c>
      <c r="DC261">
        <f t="shared" si="442"/>
        <v>0</v>
      </c>
      <c r="DD261">
        <f t="shared" si="442"/>
        <v>0</v>
      </c>
      <c r="DE261">
        <f t="shared" si="442"/>
        <v>0</v>
      </c>
      <c r="DF261">
        <f t="shared" si="442"/>
        <v>0</v>
      </c>
      <c r="DG261">
        <f t="shared" si="442"/>
        <v>0</v>
      </c>
      <c r="DH261">
        <f t="shared" si="442"/>
        <v>0</v>
      </c>
    </row>
    <row r="262" spans="1:112">
      <c r="A262">
        <f t="shared" ref="A262:AF262" si="443">A113</f>
        <v>0</v>
      </c>
      <c r="B262">
        <f t="shared" si="443"/>
        <v>0</v>
      </c>
      <c r="C262">
        <f t="shared" si="443"/>
        <v>0</v>
      </c>
      <c r="D262">
        <f t="shared" si="443"/>
        <v>0</v>
      </c>
      <c r="E262">
        <f t="shared" si="443"/>
        <v>0</v>
      </c>
      <c r="F262">
        <f t="shared" si="443"/>
        <v>0</v>
      </c>
      <c r="G262">
        <f t="shared" si="443"/>
        <v>0</v>
      </c>
      <c r="H262">
        <f t="shared" si="443"/>
        <v>0</v>
      </c>
      <c r="I262">
        <f t="shared" si="443"/>
        <v>0</v>
      </c>
      <c r="J262">
        <f t="shared" si="443"/>
        <v>0</v>
      </c>
      <c r="K262">
        <f t="shared" si="443"/>
        <v>0</v>
      </c>
      <c r="L262">
        <f t="shared" si="443"/>
        <v>0</v>
      </c>
      <c r="M262">
        <f t="shared" si="443"/>
        <v>0</v>
      </c>
      <c r="N262">
        <f t="shared" si="443"/>
        <v>0</v>
      </c>
      <c r="O262">
        <f t="shared" si="443"/>
        <v>0</v>
      </c>
      <c r="P262">
        <f t="shared" si="443"/>
        <v>0</v>
      </c>
      <c r="Q262">
        <f t="shared" si="443"/>
        <v>0</v>
      </c>
      <c r="R262">
        <f t="shared" si="443"/>
        <v>0</v>
      </c>
      <c r="S262">
        <f t="shared" si="443"/>
        <v>0</v>
      </c>
      <c r="T262">
        <f t="shared" si="443"/>
        <v>0</v>
      </c>
      <c r="U262">
        <f t="shared" si="443"/>
        <v>0</v>
      </c>
      <c r="V262">
        <f t="shared" si="443"/>
        <v>0</v>
      </c>
      <c r="W262">
        <f t="shared" si="443"/>
        <v>0</v>
      </c>
      <c r="X262">
        <f t="shared" si="443"/>
        <v>0</v>
      </c>
      <c r="Y262">
        <f t="shared" si="443"/>
        <v>0</v>
      </c>
      <c r="Z262">
        <f t="shared" si="443"/>
        <v>0</v>
      </c>
      <c r="AA262">
        <f t="shared" si="443"/>
        <v>0</v>
      </c>
      <c r="AB262">
        <f t="shared" si="443"/>
        <v>0</v>
      </c>
      <c r="AC262">
        <f t="shared" si="443"/>
        <v>0</v>
      </c>
      <c r="AD262">
        <f t="shared" si="443"/>
        <v>0</v>
      </c>
      <c r="AE262">
        <f t="shared" si="443"/>
        <v>0</v>
      </c>
      <c r="AF262">
        <f t="shared" si="443"/>
        <v>0</v>
      </c>
      <c r="AG262">
        <f t="shared" ref="AG262:BL262" si="444">AG113</f>
        <v>0</v>
      </c>
      <c r="AH262">
        <f t="shared" si="444"/>
        <v>0</v>
      </c>
      <c r="AI262">
        <f t="shared" si="444"/>
        <v>0</v>
      </c>
      <c r="AJ262">
        <f t="shared" si="444"/>
        <v>0</v>
      </c>
      <c r="AK262">
        <f t="shared" si="444"/>
        <v>0</v>
      </c>
      <c r="AL262">
        <f t="shared" si="444"/>
        <v>0</v>
      </c>
      <c r="AM262">
        <f t="shared" si="444"/>
        <v>0</v>
      </c>
      <c r="AN262">
        <f t="shared" si="444"/>
        <v>0</v>
      </c>
      <c r="AO262">
        <f t="shared" si="444"/>
        <v>0</v>
      </c>
      <c r="AP262">
        <f t="shared" si="444"/>
        <v>0</v>
      </c>
      <c r="AQ262">
        <f t="shared" si="444"/>
        <v>0</v>
      </c>
      <c r="AR262">
        <f t="shared" si="444"/>
        <v>0</v>
      </c>
      <c r="AS262">
        <f t="shared" si="444"/>
        <v>0</v>
      </c>
      <c r="AT262">
        <f t="shared" si="444"/>
        <v>0</v>
      </c>
      <c r="AU262">
        <f t="shared" si="444"/>
        <v>0</v>
      </c>
      <c r="AV262">
        <f t="shared" si="444"/>
        <v>0</v>
      </c>
      <c r="AW262">
        <f t="shared" si="444"/>
        <v>0</v>
      </c>
      <c r="AX262">
        <f t="shared" si="444"/>
        <v>0</v>
      </c>
      <c r="AY262">
        <f t="shared" si="444"/>
        <v>0</v>
      </c>
      <c r="AZ262">
        <f t="shared" si="444"/>
        <v>0</v>
      </c>
      <c r="BA262">
        <f t="shared" si="444"/>
        <v>0</v>
      </c>
      <c r="BB262">
        <f t="shared" si="444"/>
        <v>0</v>
      </c>
      <c r="BC262">
        <f t="shared" si="444"/>
        <v>0</v>
      </c>
      <c r="BD262">
        <f t="shared" si="444"/>
        <v>0</v>
      </c>
      <c r="BE262">
        <f t="shared" si="444"/>
        <v>0</v>
      </c>
      <c r="BF262">
        <f t="shared" si="444"/>
        <v>0</v>
      </c>
      <c r="BG262">
        <f t="shared" si="444"/>
        <v>0</v>
      </c>
      <c r="BH262">
        <f t="shared" si="444"/>
        <v>0</v>
      </c>
      <c r="BI262">
        <f t="shared" si="444"/>
        <v>0</v>
      </c>
      <c r="BJ262">
        <f t="shared" si="444"/>
        <v>0</v>
      </c>
      <c r="BK262">
        <f t="shared" si="444"/>
        <v>0</v>
      </c>
      <c r="BL262">
        <f t="shared" si="444"/>
        <v>0</v>
      </c>
      <c r="BM262">
        <f t="shared" ref="BM262:CR262" si="445">BM113</f>
        <v>0</v>
      </c>
      <c r="BN262">
        <f t="shared" si="445"/>
        <v>0</v>
      </c>
      <c r="BO262">
        <f t="shared" si="445"/>
        <v>0</v>
      </c>
      <c r="BP262">
        <f t="shared" si="445"/>
        <v>0</v>
      </c>
      <c r="BQ262">
        <f t="shared" si="445"/>
        <v>0</v>
      </c>
      <c r="BR262">
        <f t="shared" si="445"/>
        <v>0</v>
      </c>
      <c r="BS262">
        <f t="shared" si="445"/>
        <v>0</v>
      </c>
      <c r="BT262">
        <f t="shared" si="445"/>
        <v>0</v>
      </c>
      <c r="BU262">
        <f t="shared" si="445"/>
        <v>0</v>
      </c>
      <c r="BV262">
        <f t="shared" si="445"/>
        <v>0</v>
      </c>
      <c r="BW262">
        <f t="shared" si="445"/>
        <v>0</v>
      </c>
      <c r="BX262">
        <f t="shared" si="445"/>
        <v>0</v>
      </c>
      <c r="BY262">
        <f t="shared" si="445"/>
        <v>0</v>
      </c>
      <c r="BZ262">
        <f t="shared" si="445"/>
        <v>0</v>
      </c>
      <c r="CA262">
        <f t="shared" si="445"/>
        <v>0</v>
      </c>
      <c r="CB262">
        <f t="shared" si="445"/>
        <v>0</v>
      </c>
      <c r="CC262">
        <f t="shared" si="445"/>
        <v>0</v>
      </c>
      <c r="CD262">
        <f t="shared" si="445"/>
        <v>0</v>
      </c>
      <c r="CE262">
        <f t="shared" si="445"/>
        <v>0</v>
      </c>
      <c r="CF262">
        <f t="shared" si="445"/>
        <v>0</v>
      </c>
      <c r="CG262">
        <f t="shared" si="445"/>
        <v>0</v>
      </c>
      <c r="CH262">
        <f t="shared" si="445"/>
        <v>0</v>
      </c>
      <c r="CI262">
        <f t="shared" si="445"/>
        <v>0</v>
      </c>
      <c r="CJ262">
        <f t="shared" si="445"/>
        <v>0</v>
      </c>
      <c r="CK262">
        <f t="shared" si="445"/>
        <v>0</v>
      </c>
      <c r="CL262">
        <f t="shared" si="445"/>
        <v>0</v>
      </c>
      <c r="CM262">
        <f t="shared" si="445"/>
        <v>0</v>
      </c>
      <c r="CN262">
        <f t="shared" si="445"/>
        <v>0</v>
      </c>
      <c r="CO262">
        <f t="shared" si="445"/>
        <v>0</v>
      </c>
      <c r="CP262">
        <f t="shared" si="445"/>
        <v>0</v>
      </c>
      <c r="CQ262">
        <f t="shared" si="445"/>
        <v>0</v>
      </c>
      <c r="CR262">
        <f t="shared" si="445"/>
        <v>0</v>
      </c>
      <c r="CS262">
        <f t="shared" ref="CS262:DH262" si="446">CS113</f>
        <v>0</v>
      </c>
      <c r="CT262">
        <f t="shared" si="446"/>
        <v>0</v>
      </c>
      <c r="CU262">
        <f t="shared" si="446"/>
        <v>0</v>
      </c>
      <c r="CV262">
        <f t="shared" si="446"/>
        <v>0</v>
      </c>
      <c r="CW262">
        <f t="shared" si="446"/>
        <v>0</v>
      </c>
      <c r="CX262">
        <f t="shared" si="446"/>
        <v>0</v>
      </c>
      <c r="CY262">
        <f t="shared" si="446"/>
        <v>0</v>
      </c>
      <c r="CZ262">
        <f t="shared" si="446"/>
        <v>0</v>
      </c>
      <c r="DA262">
        <f t="shared" si="446"/>
        <v>0</v>
      </c>
      <c r="DB262">
        <f t="shared" si="446"/>
        <v>0</v>
      </c>
      <c r="DC262">
        <f t="shared" si="446"/>
        <v>0</v>
      </c>
      <c r="DD262">
        <f t="shared" si="446"/>
        <v>0</v>
      </c>
      <c r="DE262">
        <f t="shared" si="446"/>
        <v>0</v>
      </c>
      <c r="DF262">
        <f t="shared" si="446"/>
        <v>0</v>
      </c>
      <c r="DG262">
        <f t="shared" si="446"/>
        <v>0</v>
      </c>
      <c r="DH262">
        <f t="shared" si="446"/>
        <v>0</v>
      </c>
    </row>
    <row r="263" spans="1:112">
      <c r="A263">
        <f t="shared" ref="A263:AF263" si="447">A114</f>
        <v>0</v>
      </c>
      <c r="B263">
        <f t="shared" si="447"/>
        <v>0</v>
      </c>
      <c r="C263">
        <f t="shared" si="447"/>
        <v>0</v>
      </c>
      <c r="D263">
        <f t="shared" si="447"/>
        <v>0</v>
      </c>
      <c r="E263">
        <f t="shared" si="447"/>
        <v>0</v>
      </c>
      <c r="F263">
        <f t="shared" si="447"/>
        <v>0</v>
      </c>
      <c r="G263">
        <f t="shared" si="447"/>
        <v>0</v>
      </c>
      <c r="H263">
        <f t="shared" si="447"/>
        <v>0</v>
      </c>
      <c r="I263">
        <f t="shared" si="447"/>
        <v>0</v>
      </c>
      <c r="J263">
        <f t="shared" si="447"/>
        <v>0</v>
      </c>
      <c r="K263">
        <f t="shared" si="447"/>
        <v>0</v>
      </c>
      <c r="L263">
        <f t="shared" si="447"/>
        <v>0</v>
      </c>
      <c r="M263">
        <f t="shared" si="447"/>
        <v>0</v>
      </c>
      <c r="N263">
        <f t="shared" si="447"/>
        <v>0</v>
      </c>
      <c r="O263">
        <f t="shared" si="447"/>
        <v>0</v>
      </c>
      <c r="P263">
        <f t="shared" si="447"/>
        <v>0</v>
      </c>
      <c r="Q263">
        <f t="shared" si="447"/>
        <v>0</v>
      </c>
      <c r="R263">
        <f t="shared" si="447"/>
        <v>0</v>
      </c>
      <c r="S263">
        <f t="shared" si="447"/>
        <v>0</v>
      </c>
      <c r="T263">
        <f t="shared" si="447"/>
        <v>0</v>
      </c>
      <c r="U263">
        <f t="shared" si="447"/>
        <v>0</v>
      </c>
      <c r="V263">
        <f t="shared" si="447"/>
        <v>0</v>
      </c>
      <c r="W263">
        <f t="shared" si="447"/>
        <v>0</v>
      </c>
      <c r="X263">
        <f t="shared" si="447"/>
        <v>0</v>
      </c>
      <c r="Y263">
        <f t="shared" si="447"/>
        <v>0</v>
      </c>
      <c r="Z263">
        <f t="shared" si="447"/>
        <v>0</v>
      </c>
      <c r="AA263">
        <f t="shared" si="447"/>
        <v>0</v>
      </c>
      <c r="AB263">
        <f t="shared" si="447"/>
        <v>0</v>
      </c>
      <c r="AC263">
        <f t="shared" si="447"/>
        <v>0</v>
      </c>
      <c r="AD263">
        <f t="shared" si="447"/>
        <v>0</v>
      </c>
      <c r="AE263">
        <f t="shared" si="447"/>
        <v>0</v>
      </c>
      <c r="AF263">
        <f t="shared" si="447"/>
        <v>0</v>
      </c>
      <c r="AG263">
        <f t="shared" ref="AG263:BL263" si="448">AG114</f>
        <v>0</v>
      </c>
      <c r="AH263">
        <f t="shared" si="448"/>
        <v>0</v>
      </c>
      <c r="AI263">
        <f t="shared" si="448"/>
        <v>0</v>
      </c>
      <c r="AJ263">
        <f t="shared" si="448"/>
        <v>0</v>
      </c>
      <c r="AK263">
        <f t="shared" si="448"/>
        <v>0</v>
      </c>
      <c r="AL263">
        <f t="shared" si="448"/>
        <v>0</v>
      </c>
      <c r="AM263">
        <f t="shared" si="448"/>
        <v>0</v>
      </c>
      <c r="AN263">
        <f t="shared" si="448"/>
        <v>0</v>
      </c>
      <c r="AO263">
        <f t="shared" si="448"/>
        <v>0</v>
      </c>
      <c r="AP263">
        <f t="shared" si="448"/>
        <v>0</v>
      </c>
      <c r="AQ263">
        <f t="shared" si="448"/>
        <v>0</v>
      </c>
      <c r="AR263">
        <f t="shared" si="448"/>
        <v>0</v>
      </c>
      <c r="AS263">
        <f t="shared" si="448"/>
        <v>0</v>
      </c>
      <c r="AT263">
        <f t="shared" si="448"/>
        <v>0</v>
      </c>
      <c r="AU263">
        <f t="shared" si="448"/>
        <v>0</v>
      </c>
      <c r="AV263">
        <f t="shared" si="448"/>
        <v>0</v>
      </c>
      <c r="AW263">
        <f t="shared" si="448"/>
        <v>0</v>
      </c>
      <c r="AX263">
        <f t="shared" si="448"/>
        <v>0</v>
      </c>
      <c r="AY263">
        <f t="shared" si="448"/>
        <v>0</v>
      </c>
      <c r="AZ263">
        <f t="shared" si="448"/>
        <v>0</v>
      </c>
      <c r="BA263">
        <f t="shared" si="448"/>
        <v>0</v>
      </c>
      <c r="BB263">
        <f t="shared" si="448"/>
        <v>0</v>
      </c>
      <c r="BC263">
        <f t="shared" si="448"/>
        <v>0</v>
      </c>
      <c r="BD263">
        <f t="shared" si="448"/>
        <v>0</v>
      </c>
      <c r="BE263">
        <f t="shared" si="448"/>
        <v>0</v>
      </c>
      <c r="BF263">
        <f t="shared" si="448"/>
        <v>0</v>
      </c>
      <c r="BG263">
        <f t="shared" si="448"/>
        <v>0</v>
      </c>
      <c r="BH263">
        <f t="shared" si="448"/>
        <v>0</v>
      </c>
      <c r="BI263">
        <f t="shared" si="448"/>
        <v>0</v>
      </c>
      <c r="BJ263">
        <f t="shared" si="448"/>
        <v>0</v>
      </c>
      <c r="BK263">
        <f t="shared" si="448"/>
        <v>0</v>
      </c>
      <c r="BL263">
        <f t="shared" si="448"/>
        <v>0</v>
      </c>
      <c r="BM263">
        <f t="shared" ref="BM263:CR263" si="449">BM114</f>
        <v>0</v>
      </c>
      <c r="BN263">
        <f t="shared" si="449"/>
        <v>0</v>
      </c>
      <c r="BO263">
        <f t="shared" si="449"/>
        <v>0</v>
      </c>
      <c r="BP263">
        <f t="shared" si="449"/>
        <v>0</v>
      </c>
      <c r="BQ263">
        <f t="shared" si="449"/>
        <v>0</v>
      </c>
      <c r="BR263">
        <f t="shared" si="449"/>
        <v>0</v>
      </c>
      <c r="BS263">
        <f t="shared" si="449"/>
        <v>0</v>
      </c>
      <c r="BT263">
        <f t="shared" si="449"/>
        <v>0</v>
      </c>
      <c r="BU263">
        <f t="shared" si="449"/>
        <v>0</v>
      </c>
      <c r="BV263">
        <f t="shared" si="449"/>
        <v>0</v>
      </c>
      <c r="BW263">
        <f t="shared" si="449"/>
        <v>0</v>
      </c>
      <c r="BX263">
        <f t="shared" si="449"/>
        <v>0</v>
      </c>
      <c r="BY263">
        <f t="shared" si="449"/>
        <v>0</v>
      </c>
      <c r="BZ263">
        <f t="shared" si="449"/>
        <v>0</v>
      </c>
      <c r="CA263">
        <f t="shared" si="449"/>
        <v>0</v>
      </c>
      <c r="CB263">
        <f t="shared" si="449"/>
        <v>0</v>
      </c>
      <c r="CC263">
        <f t="shared" si="449"/>
        <v>0</v>
      </c>
      <c r="CD263">
        <f t="shared" si="449"/>
        <v>0</v>
      </c>
      <c r="CE263">
        <f t="shared" si="449"/>
        <v>0</v>
      </c>
      <c r="CF263">
        <f t="shared" si="449"/>
        <v>0</v>
      </c>
      <c r="CG263">
        <f t="shared" si="449"/>
        <v>0</v>
      </c>
      <c r="CH263">
        <f t="shared" si="449"/>
        <v>0</v>
      </c>
      <c r="CI263">
        <f t="shared" si="449"/>
        <v>0</v>
      </c>
      <c r="CJ263">
        <f t="shared" si="449"/>
        <v>0</v>
      </c>
      <c r="CK263">
        <f t="shared" si="449"/>
        <v>0</v>
      </c>
      <c r="CL263">
        <f t="shared" si="449"/>
        <v>0</v>
      </c>
      <c r="CM263">
        <f t="shared" si="449"/>
        <v>0</v>
      </c>
      <c r="CN263">
        <f t="shared" si="449"/>
        <v>0</v>
      </c>
      <c r="CO263">
        <f t="shared" si="449"/>
        <v>0</v>
      </c>
      <c r="CP263">
        <f t="shared" si="449"/>
        <v>0</v>
      </c>
      <c r="CQ263">
        <f t="shared" si="449"/>
        <v>0</v>
      </c>
      <c r="CR263">
        <f t="shared" si="449"/>
        <v>0</v>
      </c>
      <c r="CS263">
        <f t="shared" ref="CS263:DH263" si="450">CS114</f>
        <v>0</v>
      </c>
      <c r="CT263">
        <f t="shared" si="450"/>
        <v>0</v>
      </c>
      <c r="CU263">
        <f t="shared" si="450"/>
        <v>0</v>
      </c>
      <c r="CV263">
        <f t="shared" si="450"/>
        <v>0</v>
      </c>
      <c r="CW263">
        <f t="shared" si="450"/>
        <v>0</v>
      </c>
      <c r="CX263">
        <f t="shared" si="450"/>
        <v>0</v>
      </c>
      <c r="CY263">
        <f t="shared" si="450"/>
        <v>0</v>
      </c>
      <c r="CZ263">
        <f t="shared" si="450"/>
        <v>0</v>
      </c>
      <c r="DA263">
        <f t="shared" si="450"/>
        <v>0</v>
      </c>
      <c r="DB263">
        <f t="shared" si="450"/>
        <v>0</v>
      </c>
      <c r="DC263">
        <f t="shared" si="450"/>
        <v>0</v>
      </c>
      <c r="DD263">
        <f t="shared" si="450"/>
        <v>0</v>
      </c>
      <c r="DE263">
        <f t="shared" si="450"/>
        <v>0</v>
      </c>
      <c r="DF263">
        <f t="shared" si="450"/>
        <v>0</v>
      </c>
      <c r="DG263">
        <f t="shared" si="450"/>
        <v>0</v>
      </c>
      <c r="DH263">
        <f t="shared" si="450"/>
        <v>0</v>
      </c>
    </row>
    <row r="264" spans="1:112">
      <c r="A264">
        <f t="shared" ref="A264:AF264" si="451">A115</f>
        <v>0</v>
      </c>
      <c r="B264">
        <f t="shared" si="451"/>
        <v>0</v>
      </c>
      <c r="C264">
        <f t="shared" si="451"/>
        <v>0</v>
      </c>
      <c r="D264">
        <f t="shared" si="451"/>
        <v>0</v>
      </c>
      <c r="E264">
        <f t="shared" si="451"/>
        <v>0</v>
      </c>
      <c r="F264">
        <f t="shared" si="451"/>
        <v>0</v>
      </c>
      <c r="G264">
        <f t="shared" si="451"/>
        <v>0</v>
      </c>
      <c r="H264">
        <f t="shared" si="451"/>
        <v>0</v>
      </c>
      <c r="I264">
        <f t="shared" si="451"/>
        <v>0</v>
      </c>
      <c r="J264">
        <f t="shared" si="451"/>
        <v>0</v>
      </c>
      <c r="K264">
        <f t="shared" si="451"/>
        <v>0</v>
      </c>
      <c r="L264">
        <f t="shared" si="451"/>
        <v>0</v>
      </c>
      <c r="M264">
        <f t="shared" si="451"/>
        <v>0</v>
      </c>
      <c r="N264">
        <f t="shared" si="451"/>
        <v>0</v>
      </c>
      <c r="O264">
        <f t="shared" si="451"/>
        <v>0</v>
      </c>
      <c r="P264">
        <f t="shared" si="451"/>
        <v>0</v>
      </c>
      <c r="Q264">
        <f t="shared" si="451"/>
        <v>0</v>
      </c>
      <c r="R264">
        <f t="shared" si="451"/>
        <v>0</v>
      </c>
      <c r="S264">
        <f t="shared" si="451"/>
        <v>0</v>
      </c>
      <c r="T264">
        <f t="shared" si="451"/>
        <v>0</v>
      </c>
      <c r="U264">
        <f t="shared" si="451"/>
        <v>0</v>
      </c>
      <c r="V264">
        <f t="shared" si="451"/>
        <v>0</v>
      </c>
      <c r="W264">
        <f t="shared" si="451"/>
        <v>0</v>
      </c>
      <c r="X264">
        <f t="shared" si="451"/>
        <v>0</v>
      </c>
      <c r="Y264">
        <f t="shared" si="451"/>
        <v>0</v>
      </c>
      <c r="Z264">
        <f t="shared" si="451"/>
        <v>0</v>
      </c>
      <c r="AA264">
        <f t="shared" si="451"/>
        <v>0</v>
      </c>
      <c r="AB264">
        <f t="shared" si="451"/>
        <v>0</v>
      </c>
      <c r="AC264">
        <f t="shared" si="451"/>
        <v>0</v>
      </c>
      <c r="AD264">
        <f t="shared" si="451"/>
        <v>0</v>
      </c>
      <c r="AE264">
        <f t="shared" si="451"/>
        <v>0</v>
      </c>
      <c r="AF264">
        <f t="shared" si="451"/>
        <v>0</v>
      </c>
      <c r="AG264">
        <f t="shared" ref="AG264:BL264" si="452">AG115</f>
        <v>0</v>
      </c>
      <c r="AH264">
        <f t="shared" si="452"/>
        <v>0</v>
      </c>
      <c r="AI264">
        <f t="shared" si="452"/>
        <v>0</v>
      </c>
      <c r="AJ264">
        <f t="shared" si="452"/>
        <v>0</v>
      </c>
      <c r="AK264">
        <f t="shared" si="452"/>
        <v>0</v>
      </c>
      <c r="AL264">
        <f t="shared" si="452"/>
        <v>0</v>
      </c>
      <c r="AM264">
        <f t="shared" si="452"/>
        <v>0</v>
      </c>
      <c r="AN264">
        <f t="shared" si="452"/>
        <v>0</v>
      </c>
      <c r="AO264">
        <f t="shared" si="452"/>
        <v>0</v>
      </c>
      <c r="AP264">
        <f t="shared" si="452"/>
        <v>0</v>
      </c>
      <c r="AQ264">
        <f t="shared" si="452"/>
        <v>0</v>
      </c>
      <c r="AR264">
        <f t="shared" si="452"/>
        <v>0</v>
      </c>
      <c r="AS264">
        <f t="shared" si="452"/>
        <v>0</v>
      </c>
      <c r="AT264">
        <f t="shared" si="452"/>
        <v>0</v>
      </c>
      <c r="AU264">
        <f t="shared" si="452"/>
        <v>0</v>
      </c>
      <c r="AV264">
        <f t="shared" si="452"/>
        <v>0</v>
      </c>
      <c r="AW264">
        <f t="shared" si="452"/>
        <v>0</v>
      </c>
      <c r="AX264">
        <f t="shared" si="452"/>
        <v>0</v>
      </c>
      <c r="AY264">
        <f t="shared" si="452"/>
        <v>0</v>
      </c>
      <c r="AZ264">
        <f t="shared" si="452"/>
        <v>0</v>
      </c>
      <c r="BA264">
        <f t="shared" si="452"/>
        <v>0</v>
      </c>
      <c r="BB264">
        <f t="shared" si="452"/>
        <v>0</v>
      </c>
      <c r="BC264">
        <f t="shared" si="452"/>
        <v>0</v>
      </c>
      <c r="BD264">
        <f t="shared" si="452"/>
        <v>0</v>
      </c>
      <c r="BE264">
        <f t="shared" si="452"/>
        <v>0</v>
      </c>
      <c r="BF264">
        <f t="shared" si="452"/>
        <v>0</v>
      </c>
      <c r="BG264">
        <f t="shared" si="452"/>
        <v>0</v>
      </c>
      <c r="BH264">
        <f t="shared" si="452"/>
        <v>0</v>
      </c>
      <c r="BI264">
        <f t="shared" si="452"/>
        <v>0</v>
      </c>
      <c r="BJ264">
        <f t="shared" si="452"/>
        <v>0</v>
      </c>
      <c r="BK264">
        <f t="shared" si="452"/>
        <v>0</v>
      </c>
      <c r="BL264">
        <f t="shared" si="452"/>
        <v>0</v>
      </c>
      <c r="BM264">
        <f t="shared" ref="BM264:CR264" si="453">BM115</f>
        <v>0</v>
      </c>
      <c r="BN264">
        <f t="shared" si="453"/>
        <v>0</v>
      </c>
      <c r="BO264">
        <f t="shared" si="453"/>
        <v>0</v>
      </c>
      <c r="BP264">
        <f t="shared" si="453"/>
        <v>0</v>
      </c>
      <c r="BQ264">
        <f t="shared" si="453"/>
        <v>0</v>
      </c>
      <c r="BR264">
        <f t="shared" si="453"/>
        <v>0</v>
      </c>
      <c r="BS264">
        <f t="shared" si="453"/>
        <v>0</v>
      </c>
      <c r="BT264">
        <f t="shared" si="453"/>
        <v>0</v>
      </c>
      <c r="BU264">
        <f t="shared" si="453"/>
        <v>0</v>
      </c>
      <c r="BV264">
        <f t="shared" si="453"/>
        <v>0</v>
      </c>
      <c r="BW264">
        <f t="shared" si="453"/>
        <v>0</v>
      </c>
      <c r="BX264">
        <f t="shared" si="453"/>
        <v>0</v>
      </c>
      <c r="BY264">
        <f t="shared" si="453"/>
        <v>0</v>
      </c>
      <c r="BZ264">
        <f t="shared" si="453"/>
        <v>0</v>
      </c>
      <c r="CA264">
        <f t="shared" si="453"/>
        <v>0</v>
      </c>
      <c r="CB264">
        <f t="shared" si="453"/>
        <v>0</v>
      </c>
      <c r="CC264">
        <f t="shared" si="453"/>
        <v>0</v>
      </c>
      <c r="CD264">
        <f t="shared" si="453"/>
        <v>0</v>
      </c>
      <c r="CE264">
        <f t="shared" si="453"/>
        <v>0</v>
      </c>
      <c r="CF264">
        <f t="shared" si="453"/>
        <v>0</v>
      </c>
      <c r="CG264">
        <f t="shared" si="453"/>
        <v>0</v>
      </c>
      <c r="CH264">
        <f t="shared" si="453"/>
        <v>0</v>
      </c>
      <c r="CI264">
        <f t="shared" si="453"/>
        <v>0</v>
      </c>
      <c r="CJ264">
        <f t="shared" si="453"/>
        <v>0</v>
      </c>
      <c r="CK264">
        <f t="shared" si="453"/>
        <v>0</v>
      </c>
      <c r="CL264">
        <f t="shared" si="453"/>
        <v>0</v>
      </c>
      <c r="CM264">
        <f t="shared" si="453"/>
        <v>0</v>
      </c>
      <c r="CN264">
        <f t="shared" si="453"/>
        <v>0</v>
      </c>
      <c r="CO264">
        <f t="shared" si="453"/>
        <v>0</v>
      </c>
      <c r="CP264">
        <f t="shared" si="453"/>
        <v>0</v>
      </c>
      <c r="CQ264">
        <f t="shared" si="453"/>
        <v>0</v>
      </c>
      <c r="CR264">
        <f t="shared" si="453"/>
        <v>0</v>
      </c>
      <c r="CS264">
        <f t="shared" ref="CS264:DH264" si="454">CS115</f>
        <v>0</v>
      </c>
      <c r="CT264">
        <f t="shared" si="454"/>
        <v>0</v>
      </c>
      <c r="CU264">
        <f t="shared" si="454"/>
        <v>0</v>
      </c>
      <c r="CV264">
        <f t="shared" si="454"/>
        <v>0</v>
      </c>
      <c r="CW264">
        <f t="shared" si="454"/>
        <v>0</v>
      </c>
      <c r="CX264">
        <f t="shared" si="454"/>
        <v>0</v>
      </c>
      <c r="CY264">
        <f t="shared" si="454"/>
        <v>0</v>
      </c>
      <c r="CZ264">
        <f t="shared" si="454"/>
        <v>0</v>
      </c>
      <c r="DA264">
        <f t="shared" si="454"/>
        <v>0</v>
      </c>
      <c r="DB264">
        <f t="shared" si="454"/>
        <v>0</v>
      </c>
      <c r="DC264">
        <f t="shared" si="454"/>
        <v>0</v>
      </c>
      <c r="DD264">
        <f t="shared" si="454"/>
        <v>0</v>
      </c>
      <c r="DE264">
        <f t="shared" si="454"/>
        <v>0</v>
      </c>
      <c r="DF264">
        <f t="shared" si="454"/>
        <v>0</v>
      </c>
      <c r="DG264">
        <f t="shared" si="454"/>
        <v>0</v>
      </c>
      <c r="DH264">
        <f t="shared" si="454"/>
        <v>0</v>
      </c>
    </row>
    <row r="265" spans="1:112">
      <c r="A265">
        <f t="shared" ref="A265:AF265" si="455">A116</f>
        <v>0</v>
      </c>
      <c r="B265">
        <f t="shared" si="455"/>
        <v>0</v>
      </c>
      <c r="C265">
        <f t="shared" si="455"/>
        <v>0</v>
      </c>
      <c r="D265">
        <f t="shared" si="455"/>
        <v>0</v>
      </c>
      <c r="E265">
        <f t="shared" si="455"/>
        <v>0</v>
      </c>
      <c r="F265">
        <f t="shared" si="455"/>
        <v>0</v>
      </c>
      <c r="G265">
        <f t="shared" si="455"/>
        <v>0</v>
      </c>
      <c r="H265">
        <f t="shared" si="455"/>
        <v>0</v>
      </c>
      <c r="I265">
        <f t="shared" si="455"/>
        <v>0</v>
      </c>
      <c r="J265">
        <f t="shared" si="455"/>
        <v>0</v>
      </c>
      <c r="K265">
        <f t="shared" si="455"/>
        <v>0</v>
      </c>
      <c r="L265">
        <f t="shared" si="455"/>
        <v>0</v>
      </c>
      <c r="M265">
        <f t="shared" si="455"/>
        <v>0</v>
      </c>
      <c r="N265">
        <f t="shared" si="455"/>
        <v>0</v>
      </c>
      <c r="O265">
        <f t="shared" si="455"/>
        <v>0</v>
      </c>
      <c r="P265">
        <f t="shared" si="455"/>
        <v>0</v>
      </c>
      <c r="Q265">
        <f t="shared" si="455"/>
        <v>0</v>
      </c>
      <c r="R265">
        <f t="shared" si="455"/>
        <v>0</v>
      </c>
      <c r="S265">
        <f t="shared" si="455"/>
        <v>0</v>
      </c>
      <c r="T265">
        <f t="shared" si="455"/>
        <v>0</v>
      </c>
      <c r="U265">
        <f t="shared" si="455"/>
        <v>0</v>
      </c>
      <c r="V265">
        <f t="shared" si="455"/>
        <v>0</v>
      </c>
      <c r="W265">
        <f t="shared" si="455"/>
        <v>0</v>
      </c>
      <c r="X265">
        <f t="shared" si="455"/>
        <v>0</v>
      </c>
      <c r="Y265">
        <f t="shared" si="455"/>
        <v>0</v>
      </c>
      <c r="Z265">
        <f t="shared" si="455"/>
        <v>0</v>
      </c>
      <c r="AA265">
        <f t="shared" si="455"/>
        <v>0</v>
      </c>
      <c r="AB265">
        <f t="shared" si="455"/>
        <v>0</v>
      </c>
      <c r="AC265">
        <f t="shared" si="455"/>
        <v>0</v>
      </c>
      <c r="AD265">
        <f t="shared" si="455"/>
        <v>0</v>
      </c>
      <c r="AE265">
        <f t="shared" si="455"/>
        <v>0</v>
      </c>
      <c r="AF265">
        <f t="shared" si="455"/>
        <v>0</v>
      </c>
      <c r="AG265">
        <f t="shared" ref="AG265:BL265" si="456">AG116</f>
        <v>0</v>
      </c>
      <c r="AH265">
        <f t="shared" si="456"/>
        <v>0</v>
      </c>
      <c r="AI265">
        <f t="shared" si="456"/>
        <v>0</v>
      </c>
      <c r="AJ265">
        <f t="shared" si="456"/>
        <v>0</v>
      </c>
      <c r="AK265">
        <f t="shared" si="456"/>
        <v>0</v>
      </c>
      <c r="AL265">
        <f t="shared" si="456"/>
        <v>0</v>
      </c>
      <c r="AM265">
        <f t="shared" si="456"/>
        <v>0</v>
      </c>
      <c r="AN265">
        <f t="shared" si="456"/>
        <v>0</v>
      </c>
      <c r="AO265">
        <f t="shared" si="456"/>
        <v>0</v>
      </c>
      <c r="AP265">
        <f t="shared" si="456"/>
        <v>0</v>
      </c>
      <c r="AQ265">
        <f t="shared" si="456"/>
        <v>0</v>
      </c>
      <c r="AR265">
        <f t="shared" si="456"/>
        <v>0</v>
      </c>
      <c r="AS265">
        <f t="shared" si="456"/>
        <v>0</v>
      </c>
      <c r="AT265">
        <f t="shared" si="456"/>
        <v>0</v>
      </c>
      <c r="AU265">
        <f t="shared" si="456"/>
        <v>0</v>
      </c>
      <c r="AV265">
        <f t="shared" si="456"/>
        <v>0</v>
      </c>
      <c r="AW265">
        <f t="shared" si="456"/>
        <v>0</v>
      </c>
      <c r="AX265">
        <f t="shared" si="456"/>
        <v>0</v>
      </c>
      <c r="AY265">
        <f t="shared" si="456"/>
        <v>0</v>
      </c>
      <c r="AZ265">
        <f t="shared" si="456"/>
        <v>0</v>
      </c>
      <c r="BA265">
        <f t="shared" si="456"/>
        <v>0</v>
      </c>
      <c r="BB265">
        <f t="shared" si="456"/>
        <v>0</v>
      </c>
      <c r="BC265">
        <f t="shared" si="456"/>
        <v>0</v>
      </c>
      <c r="BD265">
        <f t="shared" si="456"/>
        <v>0</v>
      </c>
      <c r="BE265">
        <f t="shared" si="456"/>
        <v>0</v>
      </c>
      <c r="BF265">
        <f t="shared" si="456"/>
        <v>0</v>
      </c>
      <c r="BG265">
        <f t="shared" si="456"/>
        <v>0</v>
      </c>
      <c r="BH265">
        <f t="shared" si="456"/>
        <v>0</v>
      </c>
      <c r="BI265">
        <f t="shared" si="456"/>
        <v>0</v>
      </c>
      <c r="BJ265">
        <f t="shared" si="456"/>
        <v>0</v>
      </c>
      <c r="BK265">
        <f t="shared" si="456"/>
        <v>0</v>
      </c>
      <c r="BL265">
        <f t="shared" si="456"/>
        <v>0</v>
      </c>
      <c r="BM265">
        <f t="shared" ref="BM265:CR265" si="457">BM116</f>
        <v>0</v>
      </c>
      <c r="BN265">
        <f t="shared" si="457"/>
        <v>0</v>
      </c>
      <c r="BO265">
        <f t="shared" si="457"/>
        <v>0</v>
      </c>
      <c r="BP265">
        <f t="shared" si="457"/>
        <v>0</v>
      </c>
      <c r="BQ265">
        <f t="shared" si="457"/>
        <v>0</v>
      </c>
      <c r="BR265">
        <f t="shared" si="457"/>
        <v>0</v>
      </c>
      <c r="BS265">
        <f t="shared" si="457"/>
        <v>0</v>
      </c>
      <c r="BT265">
        <f t="shared" si="457"/>
        <v>0</v>
      </c>
      <c r="BU265">
        <f t="shared" si="457"/>
        <v>0</v>
      </c>
      <c r="BV265">
        <f t="shared" si="457"/>
        <v>0</v>
      </c>
      <c r="BW265">
        <f t="shared" si="457"/>
        <v>0</v>
      </c>
      <c r="BX265">
        <f t="shared" si="457"/>
        <v>0</v>
      </c>
      <c r="BY265">
        <f t="shared" si="457"/>
        <v>0</v>
      </c>
      <c r="BZ265">
        <f t="shared" si="457"/>
        <v>0</v>
      </c>
      <c r="CA265">
        <f t="shared" si="457"/>
        <v>0</v>
      </c>
      <c r="CB265">
        <f t="shared" si="457"/>
        <v>0</v>
      </c>
      <c r="CC265">
        <f t="shared" si="457"/>
        <v>0</v>
      </c>
      <c r="CD265">
        <f t="shared" si="457"/>
        <v>0</v>
      </c>
      <c r="CE265">
        <f t="shared" si="457"/>
        <v>0</v>
      </c>
      <c r="CF265">
        <f t="shared" si="457"/>
        <v>0</v>
      </c>
      <c r="CG265">
        <f t="shared" si="457"/>
        <v>0</v>
      </c>
      <c r="CH265">
        <f t="shared" si="457"/>
        <v>0</v>
      </c>
      <c r="CI265">
        <f t="shared" si="457"/>
        <v>0</v>
      </c>
      <c r="CJ265">
        <f t="shared" si="457"/>
        <v>0</v>
      </c>
      <c r="CK265">
        <f t="shared" si="457"/>
        <v>0</v>
      </c>
      <c r="CL265">
        <f t="shared" si="457"/>
        <v>0</v>
      </c>
      <c r="CM265">
        <f t="shared" si="457"/>
        <v>0</v>
      </c>
      <c r="CN265">
        <f t="shared" si="457"/>
        <v>0</v>
      </c>
      <c r="CO265">
        <f t="shared" si="457"/>
        <v>0</v>
      </c>
      <c r="CP265">
        <f t="shared" si="457"/>
        <v>0</v>
      </c>
      <c r="CQ265">
        <f t="shared" si="457"/>
        <v>0</v>
      </c>
      <c r="CR265">
        <f t="shared" si="457"/>
        <v>0</v>
      </c>
      <c r="CS265">
        <f t="shared" ref="CS265:DH265" si="458">CS116</f>
        <v>0</v>
      </c>
      <c r="CT265">
        <f t="shared" si="458"/>
        <v>0</v>
      </c>
      <c r="CU265">
        <f t="shared" si="458"/>
        <v>0</v>
      </c>
      <c r="CV265">
        <f t="shared" si="458"/>
        <v>0</v>
      </c>
      <c r="CW265">
        <f t="shared" si="458"/>
        <v>0</v>
      </c>
      <c r="CX265">
        <f t="shared" si="458"/>
        <v>0</v>
      </c>
      <c r="CY265">
        <f t="shared" si="458"/>
        <v>0</v>
      </c>
      <c r="CZ265">
        <f t="shared" si="458"/>
        <v>0</v>
      </c>
      <c r="DA265">
        <f t="shared" si="458"/>
        <v>0</v>
      </c>
      <c r="DB265">
        <f t="shared" si="458"/>
        <v>0</v>
      </c>
      <c r="DC265">
        <f t="shared" si="458"/>
        <v>0</v>
      </c>
      <c r="DD265">
        <f t="shared" si="458"/>
        <v>0</v>
      </c>
      <c r="DE265">
        <f t="shared" si="458"/>
        <v>0</v>
      </c>
      <c r="DF265">
        <f t="shared" si="458"/>
        <v>0</v>
      </c>
      <c r="DG265">
        <f t="shared" si="458"/>
        <v>0</v>
      </c>
      <c r="DH265">
        <f t="shared" si="458"/>
        <v>0</v>
      </c>
    </row>
    <row r="266" spans="1:112">
      <c r="A266">
        <f t="shared" ref="A266:AF266" si="459">A117</f>
        <v>0</v>
      </c>
      <c r="B266">
        <f t="shared" si="459"/>
        <v>0</v>
      </c>
      <c r="C266">
        <f t="shared" si="459"/>
        <v>0</v>
      </c>
      <c r="D266">
        <f t="shared" si="459"/>
        <v>0</v>
      </c>
      <c r="E266">
        <f t="shared" si="459"/>
        <v>0</v>
      </c>
      <c r="F266">
        <f t="shared" si="459"/>
        <v>0</v>
      </c>
      <c r="G266">
        <f t="shared" si="459"/>
        <v>0</v>
      </c>
      <c r="H266">
        <f t="shared" si="459"/>
        <v>0</v>
      </c>
      <c r="I266">
        <f t="shared" si="459"/>
        <v>0</v>
      </c>
      <c r="J266">
        <f t="shared" si="459"/>
        <v>0</v>
      </c>
      <c r="K266">
        <f t="shared" si="459"/>
        <v>0</v>
      </c>
      <c r="L266">
        <f t="shared" si="459"/>
        <v>0</v>
      </c>
      <c r="M266">
        <f t="shared" si="459"/>
        <v>0</v>
      </c>
      <c r="N266">
        <f t="shared" si="459"/>
        <v>0</v>
      </c>
      <c r="O266">
        <f t="shared" si="459"/>
        <v>0</v>
      </c>
      <c r="P266">
        <f t="shared" si="459"/>
        <v>0</v>
      </c>
      <c r="Q266">
        <f t="shared" si="459"/>
        <v>0</v>
      </c>
      <c r="R266">
        <f t="shared" si="459"/>
        <v>0</v>
      </c>
      <c r="S266">
        <f t="shared" si="459"/>
        <v>0</v>
      </c>
      <c r="T266">
        <f t="shared" si="459"/>
        <v>0</v>
      </c>
      <c r="U266">
        <f t="shared" si="459"/>
        <v>0</v>
      </c>
      <c r="V266">
        <f t="shared" si="459"/>
        <v>0</v>
      </c>
      <c r="W266">
        <f t="shared" si="459"/>
        <v>0</v>
      </c>
      <c r="X266">
        <f t="shared" si="459"/>
        <v>0</v>
      </c>
      <c r="Y266">
        <f t="shared" si="459"/>
        <v>0</v>
      </c>
      <c r="Z266">
        <f t="shared" si="459"/>
        <v>0</v>
      </c>
      <c r="AA266">
        <f t="shared" si="459"/>
        <v>0</v>
      </c>
      <c r="AB266">
        <f t="shared" si="459"/>
        <v>0</v>
      </c>
      <c r="AC266">
        <f t="shared" si="459"/>
        <v>0</v>
      </c>
      <c r="AD266">
        <f t="shared" si="459"/>
        <v>0</v>
      </c>
      <c r="AE266">
        <f t="shared" si="459"/>
        <v>0</v>
      </c>
      <c r="AF266">
        <f t="shared" si="459"/>
        <v>0</v>
      </c>
      <c r="AG266">
        <f t="shared" ref="AG266:BL266" si="460">AG117</f>
        <v>0</v>
      </c>
      <c r="AH266">
        <f t="shared" si="460"/>
        <v>0</v>
      </c>
      <c r="AI266">
        <f t="shared" si="460"/>
        <v>0</v>
      </c>
      <c r="AJ266">
        <f t="shared" si="460"/>
        <v>0</v>
      </c>
      <c r="AK266">
        <f t="shared" si="460"/>
        <v>0</v>
      </c>
      <c r="AL266">
        <f t="shared" si="460"/>
        <v>0</v>
      </c>
      <c r="AM266">
        <f t="shared" si="460"/>
        <v>0</v>
      </c>
      <c r="AN266">
        <f t="shared" si="460"/>
        <v>0</v>
      </c>
      <c r="AO266">
        <f t="shared" si="460"/>
        <v>0</v>
      </c>
      <c r="AP266">
        <f t="shared" si="460"/>
        <v>0</v>
      </c>
      <c r="AQ266">
        <f t="shared" si="460"/>
        <v>0</v>
      </c>
      <c r="AR266">
        <f t="shared" si="460"/>
        <v>0</v>
      </c>
      <c r="AS266">
        <f t="shared" si="460"/>
        <v>0</v>
      </c>
      <c r="AT266">
        <f t="shared" si="460"/>
        <v>0</v>
      </c>
      <c r="AU266">
        <f t="shared" si="460"/>
        <v>0</v>
      </c>
      <c r="AV266">
        <f t="shared" si="460"/>
        <v>0</v>
      </c>
      <c r="AW266">
        <f t="shared" si="460"/>
        <v>0</v>
      </c>
      <c r="AX266">
        <f t="shared" si="460"/>
        <v>0</v>
      </c>
      <c r="AY266">
        <f t="shared" si="460"/>
        <v>0</v>
      </c>
      <c r="AZ266">
        <f t="shared" si="460"/>
        <v>0</v>
      </c>
      <c r="BA266">
        <f t="shared" si="460"/>
        <v>0</v>
      </c>
      <c r="BB266">
        <f t="shared" si="460"/>
        <v>0</v>
      </c>
      <c r="BC266">
        <f t="shared" si="460"/>
        <v>0</v>
      </c>
      <c r="BD266">
        <f t="shared" si="460"/>
        <v>0</v>
      </c>
      <c r="BE266">
        <f t="shared" si="460"/>
        <v>0</v>
      </c>
      <c r="BF266">
        <f t="shared" si="460"/>
        <v>0</v>
      </c>
      <c r="BG266">
        <f t="shared" si="460"/>
        <v>0</v>
      </c>
      <c r="BH266">
        <f t="shared" si="460"/>
        <v>0</v>
      </c>
      <c r="BI266">
        <f t="shared" si="460"/>
        <v>0</v>
      </c>
      <c r="BJ266">
        <f t="shared" si="460"/>
        <v>0</v>
      </c>
      <c r="BK266">
        <f t="shared" si="460"/>
        <v>0</v>
      </c>
      <c r="BL266">
        <f t="shared" si="460"/>
        <v>0</v>
      </c>
      <c r="BM266">
        <f t="shared" ref="BM266:CR266" si="461">BM117</f>
        <v>0</v>
      </c>
      <c r="BN266">
        <f t="shared" si="461"/>
        <v>0</v>
      </c>
      <c r="BO266">
        <f t="shared" si="461"/>
        <v>0</v>
      </c>
      <c r="BP266">
        <f t="shared" si="461"/>
        <v>0</v>
      </c>
      <c r="BQ266">
        <f t="shared" si="461"/>
        <v>0</v>
      </c>
      <c r="BR266">
        <f t="shared" si="461"/>
        <v>0</v>
      </c>
      <c r="BS266">
        <f t="shared" si="461"/>
        <v>0</v>
      </c>
      <c r="BT266">
        <f t="shared" si="461"/>
        <v>0</v>
      </c>
      <c r="BU266">
        <f t="shared" si="461"/>
        <v>0</v>
      </c>
      <c r="BV266">
        <f t="shared" si="461"/>
        <v>0</v>
      </c>
      <c r="BW266">
        <f t="shared" si="461"/>
        <v>0</v>
      </c>
      <c r="BX266">
        <f t="shared" si="461"/>
        <v>0</v>
      </c>
      <c r="BY266">
        <f t="shared" si="461"/>
        <v>0</v>
      </c>
      <c r="BZ266">
        <f t="shared" si="461"/>
        <v>0</v>
      </c>
      <c r="CA266">
        <f t="shared" si="461"/>
        <v>0</v>
      </c>
      <c r="CB266">
        <f t="shared" si="461"/>
        <v>0</v>
      </c>
      <c r="CC266">
        <f t="shared" si="461"/>
        <v>0</v>
      </c>
      <c r="CD266">
        <f t="shared" si="461"/>
        <v>0</v>
      </c>
      <c r="CE266">
        <f t="shared" si="461"/>
        <v>0</v>
      </c>
      <c r="CF266">
        <f t="shared" si="461"/>
        <v>0</v>
      </c>
      <c r="CG266">
        <f t="shared" si="461"/>
        <v>0</v>
      </c>
      <c r="CH266">
        <f t="shared" si="461"/>
        <v>0</v>
      </c>
      <c r="CI266">
        <f t="shared" si="461"/>
        <v>0</v>
      </c>
      <c r="CJ266">
        <f t="shared" si="461"/>
        <v>0</v>
      </c>
      <c r="CK266">
        <f t="shared" si="461"/>
        <v>0</v>
      </c>
      <c r="CL266">
        <f t="shared" si="461"/>
        <v>0</v>
      </c>
      <c r="CM266">
        <f t="shared" si="461"/>
        <v>0</v>
      </c>
      <c r="CN266">
        <f t="shared" si="461"/>
        <v>0</v>
      </c>
      <c r="CO266">
        <f t="shared" si="461"/>
        <v>0</v>
      </c>
      <c r="CP266">
        <f t="shared" si="461"/>
        <v>0</v>
      </c>
      <c r="CQ266">
        <f t="shared" si="461"/>
        <v>0</v>
      </c>
      <c r="CR266">
        <f t="shared" si="461"/>
        <v>0</v>
      </c>
      <c r="CS266">
        <f t="shared" ref="CS266:DH266" si="462">CS117</f>
        <v>0</v>
      </c>
      <c r="CT266">
        <f t="shared" si="462"/>
        <v>0</v>
      </c>
      <c r="CU266">
        <f t="shared" si="462"/>
        <v>0</v>
      </c>
      <c r="CV266">
        <f t="shared" si="462"/>
        <v>0</v>
      </c>
      <c r="CW266">
        <f t="shared" si="462"/>
        <v>0</v>
      </c>
      <c r="CX266">
        <f t="shared" si="462"/>
        <v>0</v>
      </c>
      <c r="CY266">
        <f t="shared" si="462"/>
        <v>0</v>
      </c>
      <c r="CZ266">
        <f t="shared" si="462"/>
        <v>0</v>
      </c>
      <c r="DA266">
        <f t="shared" si="462"/>
        <v>0</v>
      </c>
      <c r="DB266">
        <f t="shared" si="462"/>
        <v>0</v>
      </c>
      <c r="DC266">
        <f t="shared" si="462"/>
        <v>0</v>
      </c>
      <c r="DD266">
        <f t="shared" si="462"/>
        <v>0</v>
      </c>
      <c r="DE266">
        <f t="shared" si="462"/>
        <v>0</v>
      </c>
      <c r="DF266">
        <f t="shared" si="462"/>
        <v>0</v>
      </c>
      <c r="DG266">
        <f t="shared" si="462"/>
        <v>0</v>
      </c>
      <c r="DH266">
        <f t="shared" si="462"/>
        <v>0</v>
      </c>
    </row>
    <row r="267" spans="1:112">
      <c r="A267">
        <f t="shared" ref="A267:AF267" si="463">A118</f>
        <v>0</v>
      </c>
      <c r="B267">
        <f t="shared" si="463"/>
        <v>0</v>
      </c>
      <c r="C267">
        <f t="shared" si="463"/>
        <v>0</v>
      </c>
      <c r="D267">
        <f t="shared" si="463"/>
        <v>0</v>
      </c>
      <c r="E267">
        <f t="shared" si="463"/>
        <v>0</v>
      </c>
      <c r="F267">
        <f t="shared" si="463"/>
        <v>0</v>
      </c>
      <c r="G267">
        <f t="shared" si="463"/>
        <v>0</v>
      </c>
      <c r="H267">
        <f t="shared" si="463"/>
        <v>0</v>
      </c>
      <c r="I267">
        <f t="shared" si="463"/>
        <v>0</v>
      </c>
      <c r="J267">
        <f t="shared" si="463"/>
        <v>0</v>
      </c>
      <c r="K267">
        <f t="shared" si="463"/>
        <v>0</v>
      </c>
      <c r="L267">
        <f t="shared" si="463"/>
        <v>0</v>
      </c>
      <c r="M267">
        <f t="shared" si="463"/>
        <v>0</v>
      </c>
      <c r="N267">
        <f t="shared" si="463"/>
        <v>0</v>
      </c>
      <c r="O267">
        <f t="shared" si="463"/>
        <v>0</v>
      </c>
      <c r="P267">
        <f t="shared" si="463"/>
        <v>0</v>
      </c>
      <c r="Q267">
        <f t="shared" si="463"/>
        <v>0</v>
      </c>
      <c r="R267">
        <f t="shared" si="463"/>
        <v>0</v>
      </c>
      <c r="S267">
        <f t="shared" si="463"/>
        <v>0</v>
      </c>
      <c r="T267">
        <f t="shared" si="463"/>
        <v>0</v>
      </c>
      <c r="U267">
        <f t="shared" si="463"/>
        <v>0</v>
      </c>
      <c r="V267">
        <f t="shared" si="463"/>
        <v>0</v>
      </c>
      <c r="W267">
        <f t="shared" si="463"/>
        <v>0</v>
      </c>
      <c r="X267">
        <f t="shared" si="463"/>
        <v>0</v>
      </c>
      <c r="Y267">
        <f t="shared" si="463"/>
        <v>0</v>
      </c>
      <c r="Z267">
        <f t="shared" si="463"/>
        <v>0</v>
      </c>
      <c r="AA267">
        <f t="shared" si="463"/>
        <v>0</v>
      </c>
      <c r="AB267">
        <f t="shared" si="463"/>
        <v>0</v>
      </c>
      <c r="AC267">
        <f t="shared" si="463"/>
        <v>0</v>
      </c>
      <c r="AD267">
        <f t="shared" si="463"/>
        <v>0</v>
      </c>
      <c r="AE267">
        <f t="shared" si="463"/>
        <v>0</v>
      </c>
      <c r="AF267">
        <f t="shared" si="463"/>
        <v>0</v>
      </c>
      <c r="AG267">
        <f t="shared" ref="AG267:BL267" si="464">AG118</f>
        <v>0</v>
      </c>
      <c r="AH267">
        <f t="shared" si="464"/>
        <v>0</v>
      </c>
      <c r="AI267">
        <f t="shared" si="464"/>
        <v>0</v>
      </c>
      <c r="AJ267">
        <f t="shared" si="464"/>
        <v>0</v>
      </c>
      <c r="AK267">
        <f t="shared" si="464"/>
        <v>0</v>
      </c>
      <c r="AL267">
        <f t="shared" si="464"/>
        <v>0</v>
      </c>
      <c r="AM267">
        <f t="shared" si="464"/>
        <v>0</v>
      </c>
      <c r="AN267">
        <f t="shared" si="464"/>
        <v>0</v>
      </c>
      <c r="AO267">
        <f t="shared" si="464"/>
        <v>0</v>
      </c>
      <c r="AP267">
        <f t="shared" si="464"/>
        <v>0</v>
      </c>
      <c r="AQ267">
        <f t="shared" si="464"/>
        <v>0</v>
      </c>
      <c r="AR267">
        <f t="shared" si="464"/>
        <v>0</v>
      </c>
      <c r="AS267">
        <f t="shared" si="464"/>
        <v>0</v>
      </c>
      <c r="AT267">
        <f t="shared" si="464"/>
        <v>0</v>
      </c>
      <c r="AU267">
        <f t="shared" si="464"/>
        <v>0</v>
      </c>
      <c r="AV267">
        <f t="shared" si="464"/>
        <v>0</v>
      </c>
      <c r="AW267">
        <f t="shared" si="464"/>
        <v>0</v>
      </c>
      <c r="AX267">
        <f t="shared" si="464"/>
        <v>0</v>
      </c>
      <c r="AY267">
        <f t="shared" si="464"/>
        <v>0</v>
      </c>
      <c r="AZ267">
        <f t="shared" si="464"/>
        <v>0</v>
      </c>
      <c r="BA267">
        <f t="shared" si="464"/>
        <v>0</v>
      </c>
      <c r="BB267">
        <f t="shared" si="464"/>
        <v>0</v>
      </c>
      <c r="BC267">
        <f t="shared" si="464"/>
        <v>0</v>
      </c>
      <c r="BD267">
        <f t="shared" si="464"/>
        <v>0</v>
      </c>
      <c r="BE267">
        <f t="shared" si="464"/>
        <v>0</v>
      </c>
      <c r="BF267">
        <f t="shared" si="464"/>
        <v>0</v>
      </c>
      <c r="BG267">
        <f t="shared" si="464"/>
        <v>0</v>
      </c>
      <c r="BH267">
        <f t="shared" si="464"/>
        <v>0</v>
      </c>
      <c r="BI267">
        <f t="shared" si="464"/>
        <v>0</v>
      </c>
      <c r="BJ267">
        <f t="shared" si="464"/>
        <v>0</v>
      </c>
      <c r="BK267">
        <f t="shared" si="464"/>
        <v>0</v>
      </c>
      <c r="BL267">
        <f t="shared" si="464"/>
        <v>0</v>
      </c>
      <c r="BM267">
        <f t="shared" ref="BM267:CR267" si="465">BM118</f>
        <v>0</v>
      </c>
      <c r="BN267">
        <f t="shared" si="465"/>
        <v>0</v>
      </c>
      <c r="BO267">
        <f t="shared" si="465"/>
        <v>0</v>
      </c>
      <c r="BP267">
        <f t="shared" si="465"/>
        <v>0</v>
      </c>
      <c r="BQ267">
        <f t="shared" si="465"/>
        <v>0</v>
      </c>
      <c r="BR267">
        <f t="shared" si="465"/>
        <v>0</v>
      </c>
      <c r="BS267">
        <f t="shared" si="465"/>
        <v>0</v>
      </c>
      <c r="BT267">
        <f t="shared" si="465"/>
        <v>0</v>
      </c>
      <c r="BU267">
        <f t="shared" si="465"/>
        <v>0</v>
      </c>
      <c r="BV267">
        <f t="shared" si="465"/>
        <v>0</v>
      </c>
      <c r="BW267">
        <f t="shared" si="465"/>
        <v>0</v>
      </c>
      <c r="BX267">
        <f t="shared" si="465"/>
        <v>0</v>
      </c>
      <c r="BY267">
        <f t="shared" si="465"/>
        <v>0</v>
      </c>
      <c r="BZ267">
        <f t="shared" si="465"/>
        <v>0</v>
      </c>
      <c r="CA267">
        <f t="shared" si="465"/>
        <v>0</v>
      </c>
      <c r="CB267">
        <f t="shared" si="465"/>
        <v>0</v>
      </c>
      <c r="CC267">
        <f t="shared" si="465"/>
        <v>0</v>
      </c>
      <c r="CD267">
        <f t="shared" si="465"/>
        <v>0</v>
      </c>
      <c r="CE267">
        <f t="shared" si="465"/>
        <v>0</v>
      </c>
      <c r="CF267">
        <f t="shared" si="465"/>
        <v>0</v>
      </c>
      <c r="CG267">
        <f t="shared" si="465"/>
        <v>0</v>
      </c>
      <c r="CH267">
        <f t="shared" si="465"/>
        <v>0</v>
      </c>
      <c r="CI267">
        <f t="shared" si="465"/>
        <v>0</v>
      </c>
      <c r="CJ267">
        <f t="shared" si="465"/>
        <v>0</v>
      </c>
      <c r="CK267">
        <f t="shared" si="465"/>
        <v>0</v>
      </c>
      <c r="CL267">
        <f t="shared" si="465"/>
        <v>0</v>
      </c>
      <c r="CM267">
        <f t="shared" si="465"/>
        <v>0</v>
      </c>
      <c r="CN267">
        <f t="shared" si="465"/>
        <v>0</v>
      </c>
      <c r="CO267">
        <f t="shared" si="465"/>
        <v>0</v>
      </c>
      <c r="CP267">
        <f t="shared" si="465"/>
        <v>0</v>
      </c>
      <c r="CQ267">
        <f t="shared" si="465"/>
        <v>0</v>
      </c>
      <c r="CR267">
        <f t="shared" si="465"/>
        <v>0</v>
      </c>
      <c r="CS267">
        <f t="shared" ref="CS267:DH267" si="466">CS118</f>
        <v>0</v>
      </c>
      <c r="CT267">
        <f t="shared" si="466"/>
        <v>0</v>
      </c>
      <c r="CU267">
        <f t="shared" si="466"/>
        <v>0</v>
      </c>
      <c r="CV267">
        <f t="shared" si="466"/>
        <v>0</v>
      </c>
      <c r="CW267">
        <f t="shared" si="466"/>
        <v>0</v>
      </c>
      <c r="CX267">
        <f t="shared" si="466"/>
        <v>0</v>
      </c>
      <c r="CY267">
        <f t="shared" si="466"/>
        <v>0</v>
      </c>
      <c r="CZ267">
        <f t="shared" si="466"/>
        <v>0</v>
      </c>
      <c r="DA267">
        <f t="shared" si="466"/>
        <v>0</v>
      </c>
      <c r="DB267">
        <f t="shared" si="466"/>
        <v>0</v>
      </c>
      <c r="DC267">
        <f t="shared" si="466"/>
        <v>0</v>
      </c>
      <c r="DD267">
        <f t="shared" si="466"/>
        <v>0</v>
      </c>
      <c r="DE267">
        <f t="shared" si="466"/>
        <v>0</v>
      </c>
      <c r="DF267">
        <f t="shared" si="466"/>
        <v>0</v>
      </c>
      <c r="DG267">
        <f t="shared" si="466"/>
        <v>0</v>
      </c>
      <c r="DH267">
        <f t="shared" si="466"/>
        <v>0</v>
      </c>
    </row>
    <row r="268" spans="1:112">
      <c r="A268">
        <f t="shared" ref="A268:AF268" si="467">A119</f>
        <v>0</v>
      </c>
      <c r="B268">
        <f t="shared" si="467"/>
        <v>0</v>
      </c>
      <c r="C268">
        <f t="shared" si="467"/>
        <v>0</v>
      </c>
      <c r="D268">
        <f t="shared" si="467"/>
        <v>0</v>
      </c>
      <c r="E268">
        <f t="shared" si="467"/>
        <v>0</v>
      </c>
      <c r="F268">
        <f t="shared" si="467"/>
        <v>0</v>
      </c>
      <c r="G268">
        <f t="shared" si="467"/>
        <v>0</v>
      </c>
      <c r="H268">
        <f t="shared" si="467"/>
        <v>0</v>
      </c>
      <c r="I268">
        <f t="shared" si="467"/>
        <v>0</v>
      </c>
      <c r="J268">
        <f t="shared" si="467"/>
        <v>0</v>
      </c>
      <c r="K268">
        <f t="shared" si="467"/>
        <v>0</v>
      </c>
      <c r="L268">
        <f t="shared" si="467"/>
        <v>0</v>
      </c>
      <c r="M268">
        <f t="shared" si="467"/>
        <v>0</v>
      </c>
      <c r="N268">
        <f t="shared" si="467"/>
        <v>0</v>
      </c>
      <c r="O268">
        <f t="shared" si="467"/>
        <v>0</v>
      </c>
      <c r="P268">
        <f t="shared" si="467"/>
        <v>0</v>
      </c>
      <c r="Q268">
        <f t="shared" si="467"/>
        <v>0</v>
      </c>
      <c r="R268">
        <f t="shared" si="467"/>
        <v>0</v>
      </c>
      <c r="S268">
        <f t="shared" si="467"/>
        <v>0</v>
      </c>
      <c r="T268">
        <f t="shared" si="467"/>
        <v>0</v>
      </c>
      <c r="U268">
        <f t="shared" si="467"/>
        <v>0</v>
      </c>
      <c r="V268">
        <f t="shared" si="467"/>
        <v>0</v>
      </c>
      <c r="W268">
        <f t="shared" si="467"/>
        <v>0</v>
      </c>
      <c r="X268">
        <f t="shared" si="467"/>
        <v>0</v>
      </c>
      <c r="Y268">
        <f t="shared" si="467"/>
        <v>0</v>
      </c>
      <c r="Z268">
        <f t="shared" si="467"/>
        <v>0</v>
      </c>
      <c r="AA268">
        <f t="shared" si="467"/>
        <v>0</v>
      </c>
      <c r="AB268">
        <f t="shared" si="467"/>
        <v>0</v>
      </c>
      <c r="AC268">
        <f t="shared" si="467"/>
        <v>0</v>
      </c>
      <c r="AD268">
        <f t="shared" si="467"/>
        <v>0</v>
      </c>
      <c r="AE268">
        <f t="shared" si="467"/>
        <v>0</v>
      </c>
      <c r="AF268">
        <f t="shared" si="467"/>
        <v>0</v>
      </c>
      <c r="AG268">
        <f t="shared" ref="AG268:BL268" si="468">AG119</f>
        <v>0</v>
      </c>
      <c r="AH268">
        <f t="shared" si="468"/>
        <v>0</v>
      </c>
      <c r="AI268">
        <f t="shared" si="468"/>
        <v>0</v>
      </c>
      <c r="AJ268">
        <f t="shared" si="468"/>
        <v>0</v>
      </c>
      <c r="AK268">
        <f t="shared" si="468"/>
        <v>0</v>
      </c>
      <c r="AL268">
        <f t="shared" si="468"/>
        <v>0</v>
      </c>
      <c r="AM268">
        <f t="shared" si="468"/>
        <v>0</v>
      </c>
      <c r="AN268">
        <f t="shared" si="468"/>
        <v>0</v>
      </c>
      <c r="AO268">
        <f t="shared" si="468"/>
        <v>0</v>
      </c>
      <c r="AP268">
        <f t="shared" si="468"/>
        <v>0</v>
      </c>
      <c r="AQ268">
        <f t="shared" si="468"/>
        <v>0</v>
      </c>
      <c r="AR268">
        <f t="shared" si="468"/>
        <v>0</v>
      </c>
      <c r="AS268">
        <f t="shared" si="468"/>
        <v>0</v>
      </c>
      <c r="AT268">
        <f t="shared" si="468"/>
        <v>0</v>
      </c>
      <c r="AU268">
        <f t="shared" si="468"/>
        <v>0</v>
      </c>
      <c r="AV268">
        <f t="shared" si="468"/>
        <v>0</v>
      </c>
      <c r="AW268">
        <f t="shared" si="468"/>
        <v>0</v>
      </c>
      <c r="AX268">
        <f t="shared" si="468"/>
        <v>0</v>
      </c>
      <c r="AY268">
        <f t="shared" si="468"/>
        <v>0</v>
      </c>
      <c r="AZ268">
        <f t="shared" si="468"/>
        <v>0</v>
      </c>
      <c r="BA268">
        <f t="shared" si="468"/>
        <v>0</v>
      </c>
      <c r="BB268">
        <f t="shared" si="468"/>
        <v>0</v>
      </c>
      <c r="BC268">
        <f t="shared" si="468"/>
        <v>0</v>
      </c>
      <c r="BD268">
        <f t="shared" si="468"/>
        <v>0</v>
      </c>
      <c r="BE268">
        <f t="shared" si="468"/>
        <v>0</v>
      </c>
      <c r="BF268">
        <f t="shared" si="468"/>
        <v>0</v>
      </c>
      <c r="BG268">
        <f t="shared" si="468"/>
        <v>0</v>
      </c>
      <c r="BH268">
        <f t="shared" si="468"/>
        <v>0</v>
      </c>
      <c r="BI268">
        <f t="shared" si="468"/>
        <v>0</v>
      </c>
      <c r="BJ268">
        <f t="shared" si="468"/>
        <v>0</v>
      </c>
      <c r="BK268">
        <f t="shared" si="468"/>
        <v>0</v>
      </c>
      <c r="BL268">
        <f t="shared" si="468"/>
        <v>0</v>
      </c>
      <c r="BM268">
        <f t="shared" ref="BM268:CR268" si="469">BM119</f>
        <v>0</v>
      </c>
      <c r="BN268">
        <f t="shared" si="469"/>
        <v>0</v>
      </c>
      <c r="BO268">
        <f t="shared" si="469"/>
        <v>0</v>
      </c>
      <c r="BP268">
        <f t="shared" si="469"/>
        <v>0</v>
      </c>
      <c r="BQ268">
        <f t="shared" si="469"/>
        <v>0</v>
      </c>
      <c r="BR268">
        <f t="shared" si="469"/>
        <v>0</v>
      </c>
      <c r="BS268">
        <f t="shared" si="469"/>
        <v>0</v>
      </c>
      <c r="BT268">
        <f t="shared" si="469"/>
        <v>0</v>
      </c>
      <c r="BU268">
        <f t="shared" si="469"/>
        <v>0</v>
      </c>
      <c r="BV268">
        <f t="shared" si="469"/>
        <v>0</v>
      </c>
      <c r="BW268">
        <f t="shared" si="469"/>
        <v>0</v>
      </c>
      <c r="BX268">
        <f t="shared" si="469"/>
        <v>0</v>
      </c>
      <c r="BY268">
        <f t="shared" si="469"/>
        <v>0</v>
      </c>
      <c r="BZ268">
        <f t="shared" si="469"/>
        <v>0</v>
      </c>
      <c r="CA268">
        <f t="shared" si="469"/>
        <v>0</v>
      </c>
      <c r="CB268">
        <f t="shared" si="469"/>
        <v>0</v>
      </c>
      <c r="CC268">
        <f t="shared" si="469"/>
        <v>0</v>
      </c>
      <c r="CD268">
        <f t="shared" si="469"/>
        <v>0</v>
      </c>
      <c r="CE268">
        <f t="shared" si="469"/>
        <v>0</v>
      </c>
      <c r="CF268">
        <f t="shared" si="469"/>
        <v>0</v>
      </c>
      <c r="CG268">
        <f t="shared" si="469"/>
        <v>0</v>
      </c>
      <c r="CH268">
        <f t="shared" si="469"/>
        <v>0</v>
      </c>
      <c r="CI268">
        <f t="shared" si="469"/>
        <v>0</v>
      </c>
      <c r="CJ268">
        <f t="shared" si="469"/>
        <v>0</v>
      </c>
      <c r="CK268">
        <f t="shared" si="469"/>
        <v>0</v>
      </c>
      <c r="CL268">
        <f t="shared" si="469"/>
        <v>0</v>
      </c>
      <c r="CM268">
        <f t="shared" si="469"/>
        <v>0</v>
      </c>
      <c r="CN268">
        <f t="shared" si="469"/>
        <v>0</v>
      </c>
      <c r="CO268">
        <f t="shared" si="469"/>
        <v>0</v>
      </c>
      <c r="CP268">
        <f t="shared" si="469"/>
        <v>0</v>
      </c>
      <c r="CQ268">
        <f t="shared" si="469"/>
        <v>0</v>
      </c>
      <c r="CR268">
        <f t="shared" si="469"/>
        <v>0</v>
      </c>
      <c r="CS268">
        <f t="shared" ref="CS268:DH268" si="470">CS119</f>
        <v>0</v>
      </c>
      <c r="CT268">
        <f t="shared" si="470"/>
        <v>0</v>
      </c>
      <c r="CU268">
        <f t="shared" si="470"/>
        <v>0</v>
      </c>
      <c r="CV268">
        <f t="shared" si="470"/>
        <v>0</v>
      </c>
      <c r="CW268">
        <f t="shared" si="470"/>
        <v>0</v>
      </c>
      <c r="CX268">
        <f t="shared" si="470"/>
        <v>0</v>
      </c>
      <c r="CY268">
        <f t="shared" si="470"/>
        <v>0</v>
      </c>
      <c r="CZ268">
        <f t="shared" si="470"/>
        <v>0</v>
      </c>
      <c r="DA268">
        <f t="shared" si="470"/>
        <v>0</v>
      </c>
      <c r="DB268">
        <f t="shared" si="470"/>
        <v>0</v>
      </c>
      <c r="DC268">
        <f t="shared" si="470"/>
        <v>0</v>
      </c>
      <c r="DD268">
        <f t="shared" si="470"/>
        <v>0</v>
      </c>
      <c r="DE268">
        <f t="shared" si="470"/>
        <v>0</v>
      </c>
      <c r="DF268">
        <f t="shared" si="470"/>
        <v>0</v>
      </c>
      <c r="DG268">
        <f t="shared" si="470"/>
        <v>0</v>
      </c>
      <c r="DH268">
        <f t="shared" si="470"/>
        <v>0</v>
      </c>
    </row>
    <row r="269" spans="1:112">
      <c r="A269">
        <f t="shared" ref="A269:AF269" si="471">A120</f>
        <v>0</v>
      </c>
      <c r="B269">
        <f t="shared" si="471"/>
        <v>0</v>
      </c>
      <c r="C269">
        <f t="shared" si="471"/>
        <v>0</v>
      </c>
      <c r="D269">
        <f t="shared" si="471"/>
        <v>0</v>
      </c>
      <c r="E269">
        <f t="shared" si="471"/>
        <v>0</v>
      </c>
      <c r="F269">
        <f t="shared" si="471"/>
        <v>0</v>
      </c>
      <c r="G269">
        <f t="shared" si="471"/>
        <v>0</v>
      </c>
      <c r="H269">
        <f t="shared" si="471"/>
        <v>0</v>
      </c>
      <c r="I269">
        <f t="shared" si="471"/>
        <v>0</v>
      </c>
      <c r="J269">
        <f t="shared" si="471"/>
        <v>0</v>
      </c>
      <c r="K269">
        <f t="shared" si="471"/>
        <v>0</v>
      </c>
      <c r="L269">
        <f t="shared" si="471"/>
        <v>0</v>
      </c>
      <c r="M269">
        <f t="shared" si="471"/>
        <v>0</v>
      </c>
      <c r="N269">
        <f t="shared" si="471"/>
        <v>0</v>
      </c>
      <c r="O269">
        <f t="shared" si="471"/>
        <v>0</v>
      </c>
      <c r="P269">
        <f t="shared" si="471"/>
        <v>0</v>
      </c>
      <c r="Q269">
        <f t="shared" si="471"/>
        <v>0</v>
      </c>
      <c r="R269">
        <f t="shared" si="471"/>
        <v>0</v>
      </c>
      <c r="S269">
        <f t="shared" si="471"/>
        <v>0</v>
      </c>
      <c r="T269">
        <f t="shared" si="471"/>
        <v>0</v>
      </c>
      <c r="U269">
        <f t="shared" si="471"/>
        <v>0</v>
      </c>
      <c r="V269">
        <f t="shared" si="471"/>
        <v>0</v>
      </c>
      <c r="W269">
        <f t="shared" si="471"/>
        <v>0</v>
      </c>
      <c r="X269">
        <f t="shared" si="471"/>
        <v>0</v>
      </c>
      <c r="Y269">
        <f t="shared" si="471"/>
        <v>0</v>
      </c>
      <c r="Z269">
        <f t="shared" si="471"/>
        <v>0</v>
      </c>
      <c r="AA269">
        <f t="shared" si="471"/>
        <v>0</v>
      </c>
      <c r="AB269">
        <f t="shared" si="471"/>
        <v>0</v>
      </c>
      <c r="AC269">
        <f t="shared" si="471"/>
        <v>0</v>
      </c>
      <c r="AD269">
        <f t="shared" si="471"/>
        <v>0</v>
      </c>
      <c r="AE269">
        <f t="shared" si="471"/>
        <v>0</v>
      </c>
      <c r="AF269">
        <f t="shared" si="471"/>
        <v>0</v>
      </c>
      <c r="AG269">
        <f t="shared" ref="AG269:BL269" si="472">AG120</f>
        <v>0</v>
      </c>
      <c r="AH269">
        <f t="shared" si="472"/>
        <v>0</v>
      </c>
      <c r="AI269">
        <f t="shared" si="472"/>
        <v>0</v>
      </c>
      <c r="AJ269">
        <f t="shared" si="472"/>
        <v>0</v>
      </c>
      <c r="AK269">
        <f t="shared" si="472"/>
        <v>0</v>
      </c>
      <c r="AL269">
        <f t="shared" si="472"/>
        <v>0</v>
      </c>
      <c r="AM269">
        <f t="shared" si="472"/>
        <v>0</v>
      </c>
      <c r="AN269">
        <f t="shared" si="472"/>
        <v>0</v>
      </c>
      <c r="AO269">
        <f t="shared" si="472"/>
        <v>0</v>
      </c>
      <c r="AP269">
        <f t="shared" si="472"/>
        <v>0</v>
      </c>
      <c r="AQ269">
        <f t="shared" si="472"/>
        <v>0</v>
      </c>
      <c r="AR269">
        <f t="shared" si="472"/>
        <v>0</v>
      </c>
      <c r="AS269">
        <f t="shared" si="472"/>
        <v>0</v>
      </c>
      <c r="AT269">
        <f t="shared" si="472"/>
        <v>0</v>
      </c>
      <c r="AU269">
        <f t="shared" si="472"/>
        <v>0</v>
      </c>
      <c r="AV269">
        <f t="shared" si="472"/>
        <v>0</v>
      </c>
      <c r="AW269">
        <f t="shared" si="472"/>
        <v>0</v>
      </c>
      <c r="AX269">
        <f t="shared" si="472"/>
        <v>0</v>
      </c>
      <c r="AY269">
        <f t="shared" si="472"/>
        <v>0</v>
      </c>
      <c r="AZ269">
        <f t="shared" si="472"/>
        <v>0</v>
      </c>
      <c r="BA269">
        <f t="shared" si="472"/>
        <v>0</v>
      </c>
      <c r="BB269">
        <f t="shared" si="472"/>
        <v>0</v>
      </c>
      <c r="BC269">
        <f t="shared" si="472"/>
        <v>0</v>
      </c>
      <c r="BD269">
        <f t="shared" si="472"/>
        <v>0</v>
      </c>
      <c r="BE269">
        <f t="shared" si="472"/>
        <v>0</v>
      </c>
      <c r="BF269">
        <f t="shared" si="472"/>
        <v>0</v>
      </c>
      <c r="BG269">
        <f t="shared" si="472"/>
        <v>0</v>
      </c>
      <c r="BH269">
        <f t="shared" si="472"/>
        <v>0</v>
      </c>
      <c r="BI269">
        <f t="shared" si="472"/>
        <v>0</v>
      </c>
      <c r="BJ269">
        <f t="shared" si="472"/>
        <v>0</v>
      </c>
      <c r="BK269">
        <f t="shared" si="472"/>
        <v>0</v>
      </c>
      <c r="BL269">
        <f t="shared" si="472"/>
        <v>0</v>
      </c>
      <c r="BM269">
        <f t="shared" ref="BM269:CR269" si="473">BM120</f>
        <v>0</v>
      </c>
      <c r="BN269">
        <f t="shared" si="473"/>
        <v>0</v>
      </c>
      <c r="BO269">
        <f t="shared" si="473"/>
        <v>0</v>
      </c>
      <c r="BP269">
        <f t="shared" si="473"/>
        <v>0</v>
      </c>
      <c r="BQ269">
        <f t="shared" si="473"/>
        <v>0</v>
      </c>
      <c r="BR269">
        <f t="shared" si="473"/>
        <v>0</v>
      </c>
      <c r="BS269">
        <f t="shared" si="473"/>
        <v>0</v>
      </c>
      <c r="BT269">
        <f t="shared" si="473"/>
        <v>0</v>
      </c>
      <c r="BU269">
        <f t="shared" si="473"/>
        <v>0</v>
      </c>
      <c r="BV269">
        <f t="shared" si="473"/>
        <v>0</v>
      </c>
      <c r="BW269">
        <f t="shared" si="473"/>
        <v>0</v>
      </c>
      <c r="BX269">
        <f t="shared" si="473"/>
        <v>0</v>
      </c>
      <c r="BY269">
        <f t="shared" si="473"/>
        <v>0</v>
      </c>
      <c r="BZ269">
        <f t="shared" si="473"/>
        <v>0</v>
      </c>
      <c r="CA269">
        <f t="shared" si="473"/>
        <v>0</v>
      </c>
      <c r="CB269">
        <f t="shared" si="473"/>
        <v>0</v>
      </c>
      <c r="CC269">
        <f t="shared" si="473"/>
        <v>0</v>
      </c>
      <c r="CD269">
        <f t="shared" si="473"/>
        <v>0</v>
      </c>
      <c r="CE269">
        <f t="shared" si="473"/>
        <v>0</v>
      </c>
      <c r="CF269">
        <f t="shared" si="473"/>
        <v>0</v>
      </c>
      <c r="CG269">
        <f t="shared" si="473"/>
        <v>0</v>
      </c>
      <c r="CH269">
        <f t="shared" si="473"/>
        <v>0</v>
      </c>
      <c r="CI269">
        <f t="shared" si="473"/>
        <v>0</v>
      </c>
      <c r="CJ269">
        <f t="shared" si="473"/>
        <v>0</v>
      </c>
      <c r="CK269">
        <f t="shared" si="473"/>
        <v>0</v>
      </c>
      <c r="CL269">
        <f t="shared" si="473"/>
        <v>0</v>
      </c>
      <c r="CM269">
        <f t="shared" si="473"/>
        <v>0</v>
      </c>
      <c r="CN269">
        <f t="shared" si="473"/>
        <v>0</v>
      </c>
      <c r="CO269">
        <f t="shared" si="473"/>
        <v>0</v>
      </c>
      <c r="CP269">
        <f t="shared" si="473"/>
        <v>0</v>
      </c>
      <c r="CQ269">
        <f t="shared" si="473"/>
        <v>0</v>
      </c>
      <c r="CR269">
        <f t="shared" si="473"/>
        <v>0</v>
      </c>
      <c r="CS269">
        <f t="shared" ref="CS269:DH269" si="474">CS120</f>
        <v>0</v>
      </c>
      <c r="CT269">
        <f t="shared" si="474"/>
        <v>0</v>
      </c>
      <c r="CU269">
        <f t="shared" si="474"/>
        <v>0</v>
      </c>
      <c r="CV269">
        <f t="shared" si="474"/>
        <v>0</v>
      </c>
      <c r="CW269">
        <f t="shared" si="474"/>
        <v>0</v>
      </c>
      <c r="CX269">
        <f t="shared" si="474"/>
        <v>0</v>
      </c>
      <c r="CY269">
        <f t="shared" si="474"/>
        <v>0</v>
      </c>
      <c r="CZ269">
        <f t="shared" si="474"/>
        <v>0</v>
      </c>
      <c r="DA269">
        <f t="shared" si="474"/>
        <v>0</v>
      </c>
      <c r="DB269">
        <f t="shared" si="474"/>
        <v>0</v>
      </c>
      <c r="DC269">
        <f t="shared" si="474"/>
        <v>0</v>
      </c>
      <c r="DD269">
        <f t="shared" si="474"/>
        <v>0</v>
      </c>
      <c r="DE269">
        <f t="shared" si="474"/>
        <v>0</v>
      </c>
      <c r="DF269">
        <f t="shared" si="474"/>
        <v>0</v>
      </c>
      <c r="DG269">
        <f t="shared" si="474"/>
        <v>0</v>
      </c>
      <c r="DH269">
        <f t="shared" si="474"/>
        <v>0</v>
      </c>
    </row>
    <row r="270" spans="1:112">
      <c r="A270">
        <f t="shared" ref="A270:AF270" si="475">A121</f>
        <v>0</v>
      </c>
      <c r="B270">
        <f t="shared" si="475"/>
        <v>0</v>
      </c>
      <c r="C270">
        <f t="shared" si="475"/>
        <v>0</v>
      </c>
      <c r="D270">
        <f t="shared" si="475"/>
        <v>0</v>
      </c>
      <c r="E270">
        <f t="shared" si="475"/>
        <v>0</v>
      </c>
      <c r="F270">
        <f t="shared" si="475"/>
        <v>0</v>
      </c>
      <c r="G270">
        <f t="shared" si="475"/>
        <v>0</v>
      </c>
      <c r="H270">
        <f t="shared" si="475"/>
        <v>0</v>
      </c>
      <c r="I270">
        <f t="shared" si="475"/>
        <v>0</v>
      </c>
      <c r="J270">
        <f t="shared" si="475"/>
        <v>0</v>
      </c>
      <c r="K270">
        <f t="shared" si="475"/>
        <v>0</v>
      </c>
      <c r="L270">
        <f t="shared" si="475"/>
        <v>0</v>
      </c>
      <c r="M270">
        <f t="shared" si="475"/>
        <v>0</v>
      </c>
      <c r="N270">
        <f t="shared" si="475"/>
        <v>0</v>
      </c>
      <c r="O270">
        <f t="shared" si="475"/>
        <v>0</v>
      </c>
      <c r="P270">
        <f t="shared" si="475"/>
        <v>0</v>
      </c>
      <c r="Q270">
        <f t="shared" si="475"/>
        <v>0</v>
      </c>
      <c r="R270">
        <f t="shared" si="475"/>
        <v>0</v>
      </c>
      <c r="S270">
        <f t="shared" si="475"/>
        <v>0</v>
      </c>
      <c r="T270">
        <f t="shared" si="475"/>
        <v>0</v>
      </c>
      <c r="U270">
        <f t="shared" si="475"/>
        <v>0</v>
      </c>
      <c r="V270">
        <f t="shared" si="475"/>
        <v>0</v>
      </c>
      <c r="W270">
        <f t="shared" si="475"/>
        <v>0</v>
      </c>
      <c r="X270">
        <f t="shared" si="475"/>
        <v>0</v>
      </c>
      <c r="Y270">
        <f t="shared" si="475"/>
        <v>0</v>
      </c>
      <c r="Z270">
        <f t="shared" si="475"/>
        <v>0</v>
      </c>
      <c r="AA270">
        <f t="shared" si="475"/>
        <v>0</v>
      </c>
      <c r="AB270">
        <f t="shared" si="475"/>
        <v>0</v>
      </c>
      <c r="AC270">
        <f t="shared" si="475"/>
        <v>0</v>
      </c>
      <c r="AD270">
        <f t="shared" si="475"/>
        <v>0</v>
      </c>
      <c r="AE270">
        <f t="shared" si="475"/>
        <v>0</v>
      </c>
      <c r="AF270">
        <f t="shared" si="475"/>
        <v>0</v>
      </c>
      <c r="AG270">
        <f t="shared" ref="AG270:BL270" si="476">AG121</f>
        <v>0</v>
      </c>
      <c r="AH270">
        <f t="shared" si="476"/>
        <v>0</v>
      </c>
      <c r="AI270">
        <f t="shared" si="476"/>
        <v>0</v>
      </c>
      <c r="AJ270">
        <f t="shared" si="476"/>
        <v>0</v>
      </c>
      <c r="AK270">
        <f t="shared" si="476"/>
        <v>0</v>
      </c>
      <c r="AL270">
        <f t="shared" si="476"/>
        <v>0</v>
      </c>
      <c r="AM270">
        <f t="shared" si="476"/>
        <v>0</v>
      </c>
      <c r="AN270">
        <f t="shared" si="476"/>
        <v>0</v>
      </c>
      <c r="AO270">
        <f t="shared" si="476"/>
        <v>0</v>
      </c>
      <c r="AP270">
        <f t="shared" si="476"/>
        <v>0</v>
      </c>
      <c r="AQ270">
        <f t="shared" si="476"/>
        <v>0</v>
      </c>
      <c r="AR270">
        <f t="shared" si="476"/>
        <v>0</v>
      </c>
      <c r="AS270">
        <f t="shared" si="476"/>
        <v>0</v>
      </c>
      <c r="AT270">
        <f t="shared" si="476"/>
        <v>0</v>
      </c>
      <c r="AU270">
        <f t="shared" si="476"/>
        <v>0</v>
      </c>
      <c r="AV270">
        <f t="shared" si="476"/>
        <v>0</v>
      </c>
      <c r="AW270">
        <f t="shared" si="476"/>
        <v>0</v>
      </c>
      <c r="AX270">
        <f t="shared" si="476"/>
        <v>0</v>
      </c>
      <c r="AY270">
        <f t="shared" si="476"/>
        <v>0</v>
      </c>
      <c r="AZ270">
        <f t="shared" si="476"/>
        <v>0</v>
      </c>
      <c r="BA270">
        <f t="shared" si="476"/>
        <v>0</v>
      </c>
      <c r="BB270">
        <f t="shared" si="476"/>
        <v>0</v>
      </c>
      <c r="BC270">
        <f t="shared" si="476"/>
        <v>0</v>
      </c>
      <c r="BD270">
        <f t="shared" si="476"/>
        <v>0</v>
      </c>
      <c r="BE270">
        <f t="shared" si="476"/>
        <v>0</v>
      </c>
      <c r="BF270">
        <f t="shared" si="476"/>
        <v>0</v>
      </c>
      <c r="BG270">
        <f t="shared" si="476"/>
        <v>0</v>
      </c>
      <c r="BH270">
        <f t="shared" si="476"/>
        <v>0</v>
      </c>
      <c r="BI270">
        <f t="shared" si="476"/>
        <v>0</v>
      </c>
      <c r="BJ270">
        <f t="shared" si="476"/>
        <v>0</v>
      </c>
      <c r="BK270">
        <f t="shared" si="476"/>
        <v>0</v>
      </c>
      <c r="BL270">
        <f t="shared" si="476"/>
        <v>0</v>
      </c>
      <c r="BM270">
        <f t="shared" ref="BM270:CR270" si="477">BM121</f>
        <v>0</v>
      </c>
      <c r="BN270">
        <f t="shared" si="477"/>
        <v>0</v>
      </c>
      <c r="BO270">
        <f t="shared" si="477"/>
        <v>0</v>
      </c>
      <c r="BP270">
        <f t="shared" si="477"/>
        <v>0</v>
      </c>
      <c r="BQ270">
        <f t="shared" si="477"/>
        <v>0</v>
      </c>
      <c r="BR270">
        <f t="shared" si="477"/>
        <v>0</v>
      </c>
      <c r="BS270">
        <f t="shared" si="477"/>
        <v>0</v>
      </c>
      <c r="BT270">
        <f t="shared" si="477"/>
        <v>0</v>
      </c>
      <c r="BU270">
        <f t="shared" si="477"/>
        <v>0</v>
      </c>
      <c r="BV270">
        <f t="shared" si="477"/>
        <v>0</v>
      </c>
      <c r="BW270">
        <f t="shared" si="477"/>
        <v>0</v>
      </c>
      <c r="BX270">
        <f t="shared" si="477"/>
        <v>0</v>
      </c>
      <c r="BY270">
        <f t="shared" si="477"/>
        <v>0</v>
      </c>
      <c r="BZ270">
        <f t="shared" si="477"/>
        <v>0</v>
      </c>
      <c r="CA270">
        <f t="shared" si="477"/>
        <v>0</v>
      </c>
      <c r="CB270">
        <f t="shared" si="477"/>
        <v>0</v>
      </c>
      <c r="CC270">
        <f t="shared" si="477"/>
        <v>0</v>
      </c>
      <c r="CD270">
        <f t="shared" si="477"/>
        <v>0</v>
      </c>
      <c r="CE270">
        <f t="shared" si="477"/>
        <v>0</v>
      </c>
      <c r="CF270">
        <f t="shared" si="477"/>
        <v>0</v>
      </c>
      <c r="CG270">
        <f t="shared" si="477"/>
        <v>0</v>
      </c>
      <c r="CH270">
        <f t="shared" si="477"/>
        <v>0</v>
      </c>
      <c r="CI270">
        <f t="shared" si="477"/>
        <v>0</v>
      </c>
      <c r="CJ270">
        <f t="shared" si="477"/>
        <v>0</v>
      </c>
      <c r="CK270">
        <f t="shared" si="477"/>
        <v>0</v>
      </c>
      <c r="CL270">
        <f t="shared" si="477"/>
        <v>0</v>
      </c>
      <c r="CM270">
        <f t="shared" si="477"/>
        <v>0</v>
      </c>
      <c r="CN270">
        <f t="shared" si="477"/>
        <v>0</v>
      </c>
      <c r="CO270">
        <f t="shared" si="477"/>
        <v>0</v>
      </c>
      <c r="CP270">
        <f t="shared" si="477"/>
        <v>0</v>
      </c>
      <c r="CQ270">
        <f t="shared" si="477"/>
        <v>0</v>
      </c>
      <c r="CR270">
        <f t="shared" si="477"/>
        <v>0</v>
      </c>
      <c r="CS270">
        <f t="shared" ref="CS270:DH270" si="478">CS121</f>
        <v>0</v>
      </c>
      <c r="CT270">
        <f t="shared" si="478"/>
        <v>0</v>
      </c>
      <c r="CU270">
        <f t="shared" si="478"/>
        <v>0</v>
      </c>
      <c r="CV270">
        <f t="shared" si="478"/>
        <v>0</v>
      </c>
      <c r="CW270">
        <f t="shared" si="478"/>
        <v>0</v>
      </c>
      <c r="CX270">
        <f t="shared" si="478"/>
        <v>0</v>
      </c>
      <c r="CY270">
        <f t="shared" si="478"/>
        <v>0</v>
      </c>
      <c r="CZ270">
        <f t="shared" si="478"/>
        <v>0</v>
      </c>
      <c r="DA270">
        <f t="shared" si="478"/>
        <v>0</v>
      </c>
      <c r="DB270">
        <f t="shared" si="478"/>
        <v>0</v>
      </c>
      <c r="DC270">
        <f t="shared" si="478"/>
        <v>0</v>
      </c>
      <c r="DD270">
        <f t="shared" si="478"/>
        <v>0</v>
      </c>
      <c r="DE270">
        <f t="shared" si="478"/>
        <v>0</v>
      </c>
      <c r="DF270">
        <f t="shared" si="478"/>
        <v>0</v>
      </c>
      <c r="DG270">
        <f t="shared" si="478"/>
        <v>0</v>
      </c>
      <c r="DH270">
        <f t="shared" si="478"/>
        <v>0</v>
      </c>
    </row>
    <row r="271" spans="1:112">
      <c r="A271">
        <f t="shared" ref="A271:AF271" si="479">A122</f>
        <v>0</v>
      </c>
      <c r="B271">
        <f t="shared" si="479"/>
        <v>0</v>
      </c>
      <c r="C271">
        <f t="shared" si="479"/>
        <v>0</v>
      </c>
      <c r="D271">
        <f t="shared" si="479"/>
        <v>0</v>
      </c>
      <c r="E271">
        <f t="shared" si="479"/>
        <v>0</v>
      </c>
      <c r="F271">
        <f t="shared" si="479"/>
        <v>0</v>
      </c>
      <c r="G271">
        <f t="shared" si="479"/>
        <v>0</v>
      </c>
      <c r="H271">
        <f t="shared" si="479"/>
        <v>0</v>
      </c>
      <c r="I271">
        <f t="shared" si="479"/>
        <v>0</v>
      </c>
      <c r="J271">
        <f t="shared" si="479"/>
        <v>0</v>
      </c>
      <c r="K271">
        <f t="shared" si="479"/>
        <v>0</v>
      </c>
      <c r="L271">
        <f t="shared" si="479"/>
        <v>0</v>
      </c>
      <c r="M271">
        <f t="shared" si="479"/>
        <v>0</v>
      </c>
      <c r="N271">
        <f t="shared" si="479"/>
        <v>0</v>
      </c>
      <c r="O271">
        <f t="shared" si="479"/>
        <v>0</v>
      </c>
      <c r="P271">
        <f t="shared" si="479"/>
        <v>0</v>
      </c>
      <c r="Q271">
        <f t="shared" si="479"/>
        <v>0</v>
      </c>
      <c r="R271">
        <f t="shared" si="479"/>
        <v>0</v>
      </c>
      <c r="S271">
        <f t="shared" si="479"/>
        <v>0</v>
      </c>
      <c r="T271">
        <f t="shared" si="479"/>
        <v>0</v>
      </c>
      <c r="U271">
        <f t="shared" si="479"/>
        <v>0</v>
      </c>
      <c r="V271">
        <f t="shared" si="479"/>
        <v>0</v>
      </c>
      <c r="W271">
        <f t="shared" si="479"/>
        <v>0</v>
      </c>
      <c r="X271">
        <f t="shared" si="479"/>
        <v>0</v>
      </c>
      <c r="Y271">
        <f t="shared" si="479"/>
        <v>0</v>
      </c>
      <c r="Z271">
        <f t="shared" si="479"/>
        <v>0</v>
      </c>
      <c r="AA271">
        <f t="shared" si="479"/>
        <v>0</v>
      </c>
      <c r="AB271">
        <f t="shared" si="479"/>
        <v>0</v>
      </c>
      <c r="AC271">
        <f t="shared" si="479"/>
        <v>0</v>
      </c>
      <c r="AD271">
        <f t="shared" si="479"/>
        <v>0</v>
      </c>
      <c r="AE271">
        <f t="shared" si="479"/>
        <v>0</v>
      </c>
      <c r="AF271">
        <f t="shared" si="479"/>
        <v>0</v>
      </c>
      <c r="AG271">
        <f t="shared" ref="AG271:BL271" si="480">AG122</f>
        <v>0</v>
      </c>
      <c r="AH271">
        <f t="shared" si="480"/>
        <v>0</v>
      </c>
      <c r="AI271">
        <f t="shared" si="480"/>
        <v>0</v>
      </c>
      <c r="AJ271">
        <f t="shared" si="480"/>
        <v>0</v>
      </c>
      <c r="AK271">
        <f t="shared" si="480"/>
        <v>0</v>
      </c>
      <c r="AL271">
        <f t="shared" si="480"/>
        <v>0</v>
      </c>
      <c r="AM271">
        <f t="shared" si="480"/>
        <v>0</v>
      </c>
      <c r="AN271">
        <f t="shared" si="480"/>
        <v>0</v>
      </c>
      <c r="AO271">
        <f t="shared" si="480"/>
        <v>0</v>
      </c>
      <c r="AP271">
        <f t="shared" si="480"/>
        <v>0</v>
      </c>
      <c r="AQ271">
        <f t="shared" si="480"/>
        <v>0</v>
      </c>
      <c r="AR271">
        <f t="shared" si="480"/>
        <v>0</v>
      </c>
      <c r="AS271">
        <f t="shared" si="480"/>
        <v>0</v>
      </c>
      <c r="AT271">
        <f t="shared" si="480"/>
        <v>0</v>
      </c>
      <c r="AU271">
        <f t="shared" si="480"/>
        <v>0</v>
      </c>
      <c r="AV271">
        <f t="shared" si="480"/>
        <v>0</v>
      </c>
      <c r="AW271">
        <f t="shared" si="480"/>
        <v>0</v>
      </c>
      <c r="AX271">
        <f t="shared" si="480"/>
        <v>0</v>
      </c>
      <c r="AY271">
        <f t="shared" si="480"/>
        <v>0</v>
      </c>
      <c r="AZ271">
        <f t="shared" si="480"/>
        <v>0</v>
      </c>
      <c r="BA271">
        <f t="shared" si="480"/>
        <v>0</v>
      </c>
      <c r="BB271">
        <f t="shared" si="480"/>
        <v>0</v>
      </c>
      <c r="BC271">
        <f t="shared" si="480"/>
        <v>0</v>
      </c>
      <c r="BD271">
        <f t="shared" si="480"/>
        <v>0</v>
      </c>
      <c r="BE271">
        <f t="shared" si="480"/>
        <v>0</v>
      </c>
      <c r="BF271">
        <f t="shared" si="480"/>
        <v>0</v>
      </c>
      <c r="BG271">
        <f t="shared" si="480"/>
        <v>0</v>
      </c>
      <c r="BH271">
        <f t="shared" si="480"/>
        <v>0</v>
      </c>
      <c r="BI271">
        <f t="shared" si="480"/>
        <v>0</v>
      </c>
      <c r="BJ271">
        <f t="shared" si="480"/>
        <v>0</v>
      </c>
      <c r="BK271">
        <f t="shared" si="480"/>
        <v>0</v>
      </c>
      <c r="BL271">
        <f t="shared" si="480"/>
        <v>0</v>
      </c>
      <c r="BM271">
        <f t="shared" ref="BM271:CR271" si="481">BM122</f>
        <v>0</v>
      </c>
      <c r="BN271">
        <f t="shared" si="481"/>
        <v>0</v>
      </c>
      <c r="BO271">
        <f t="shared" si="481"/>
        <v>0</v>
      </c>
      <c r="BP271">
        <f t="shared" si="481"/>
        <v>0</v>
      </c>
      <c r="BQ271">
        <f t="shared" si="481"/>
        <v>0</v>
      </c>
      <c r="BR271">
        <f t="shared" si="481"/>
        <v>0</v>
      </c>
      <c r="BS271">
        <f t="shared" si="481"/>
        <v>0</v>
      </c>
      <c r="BT271">
        <f t="shared" si="481"/>
        <v>0</v>
      </c>
      <c r="BU271">
        <f t="shared" si="481"/>
        <v>0</v>
      </c>
      <c r="BV271">
        <f t="shared" si="481"/>
        <v>0</v>
      </c>
      <c r="BW271">
        <f t="shared" si="481"/>
        <v>0</v>
      </c>
      <c r="BX271">
        <f t="shared" si="481"/>
        <v>0</v>
      </c>
      <c r="BY271">
        <f t="shared" si="481"/>
        <v>0</v>
      </c>
      <c r="BZ271">
        <f t="shared" si="481"/>
        <v>0</v>
      </c>
      <c r="CA271">
        <f t="shared" si="481"/>
        <v>0</v>
      </c>
      <c r="CB271">
        <f t="shared" si="481"/>
        <v>0</v>
      </c>
      <c r="CC271">
        <f t="shared" si="481"/>
        <v>0</v>
      </c>
      <c r="CD271">
        <f t="shared" si="481"/>
        <v>0</v>
      </c>
      <c r="CE271">
        <f t="shared" si="481"/>
        <v>0</v>
      </c>
      <c r="CF271">
        <f t="shared" si="481"/>
        <v>0</v>
      </c>
      <c r="CG271">
        <f t="shared" si="481"/>
        <v>0</v>
      </c>
      <c r="CH271">
        <f t="shared" si="481"/>
        <v>0</v>
      </c>
      <c r="CI271">
        <f t="shared" si="481"/>
        <v>0</v>
      </c>
      <c r="CJ271">
        <f t="shared" si="481"/>
        <v>0</v>
      </c>
      <c r="CK271">
        <f t="shared" si="481"/>
        <v>0</v>
      </c>
      <c r="CL271">
        <f t="shared" si="481"/>
        <v>0</v>
      </c>
      <c r="CM271">
        <f t="shared" si="481"/>
        <v>0</v>
      </c>
      <c r="CN271">
        <f t="shared" si="481"/>
        <v>0</v>
      </c>
      <c r="CO271">
        <f t="shared" si="481"/>
        <v>0</v>
      </c>
      <c r="CP271">
        <f t="shared" si="481"/>
        <v>0</v>
      </c>
      <c r="CQ271">
        <f t="shared" si="481"/>
        <v>0</v>
      </c>
      <c r="CR271">
        <f t="shared" si="481"/>
        <v>0</v>
      </c>
      <c r="CS271">
        <f t="shared" ref="CS271:DH271" si="482">CS122</f>
        <v>0</v>
      </c>
      <c r="CT271">
        <f t="shared" si="482"/>
        <v>0</v>
      </c>
      <c r="CU271">
        <f t="shared" si="482"/>
        <v>0</v>
      </c>
      <c r="CV271">
        <f t="shared" si="482"/>
        <v>0</v>
      </c>
      <c r="CW271">
        <f t="shared" si="482"/>
        <v>0</v>
      </c>
      <c r="CX271">
        <f t="shared" si="482"/>
        <v>0</v>
      </c>
      <c r="CY271">
        <f t="shared" si="482"/>
        <v>0</v>
      </c>
      <c r="CZ271">
        <f t="shared" si="482"/>
        <v>0</v>
      </c>
      <c r="DA271">
        <f t="shared" si="482"/>
        <v>0</v>
      </c>
      <c r="DB271">
        <f t="shared" si="482"/>
        <v>0</v>
      </c>
      <c r="DC271">
        <f t="shared" si="482"/>
        <v>0</v>
      </c>
      <c r="DD271">
        <f t="shared" si="482"/>
        <v>0</v>
      </c>
      <c r="DE271">
        <f t="shared" si="482"/>
        <v>0</v>
      </c>
      <c r="DF271">
        <f t="shared" si="482"/>
        <v>0</v>
      </c>
      <c r="DG271">
        <f t="shared" si="482"/>
        <v>0</v>
      </c>
      <c r="DH271">
        <f t="shared" si="482"/>
        <v>0</v>
      </c>
    </row>
    <row r="272" spans="1:112">
      <c r="A272">
        <f t="shared" ref="A272:AF272" si="483">A123</f>
        <v>0</v>
      </c>
      <c r="B272">
        <f t="shared" si="483"/>
        <v>0</v>
      </c>
      <c r="C272">
        <f t="shared" si="483"/>
        <v>0</v>
      </c>
      <c r="D272">
        <f t="shared" si="483"/>
        <v>0</v>
      </c>
      <c r="E272">
        <f t="shared" si="483"/>
        <v>0</v>
      </c>
      <c r="F272">
        <f t="shared" si="483"/>
        <v>0</v>
      </c>
      <c r="G272">
        <f t="shared" si="483"/>
        <v>0</v>
      </c>
      <c r="H272">
        <f t="shared" si="483"/>
        <v>0</v>
      </c>
      <c r="I272">
        <f t="shared" si="483"/>
        <v>0</v>
      </c>
      <c r="J272">
        <f t="shared" si="483"/>
        <v>0</v>
      </c>
      <c r="K272">
        <f t="shared" si="483"/>
        <v>0</v>
      </c>
      <c r="L272">
        <f t="shared" si="483"/>
        <v>0</v>
      </c>
      <c r="M272">
        <f t="shared" si="483"/>
        <v>0</v>
      </c>
      <c r="N272">
        <f t="shared" si="483"/>
        <v>0</v>
      </c>
      <c r="O272">
        <f t="shared" si="483"/>
        <v>0</v>
      </c>
      <c r="P272">
        <f t="shared" si="483"/>
        <v>0</v>
      </c>
      <c r="Q272">
        <f t="shared" si="483"/>
        <v>0</v>
      </c>
      <c r="R272">
        <f t="shared" si="483"/>
        <v>0</v>
      </c>
      <c r="S272">
        <f t="shared" si="483"/>
        <v>0</v>
      </c>
      <c r="T272">
        <f t="shared" si="483"/>
        <v>0</v>
      </c>
      <c r="U272">
        <f t="shared" si="483"/>
        <v>0</v>
      </c>
      <c r="V272">
        <f t="shared" si="483"/>
        <v>0</v>
      </c>
      <c r="W272">
        <f t="shared" si="483"/>
        <v>0</v>
      </c>
      <c r="X272">
        <f t="shared" si="483"/>
        <v>0</v>
      </c>
      <c r="Y272">
        <f t="shared" si="483"/>
        <v>0</v>
      </c>
      <c r="Z272">
        <f t="shared" si="483"/>
        <v>0</v>
      </c>
      <c r="AA272">
        <f t="shared" si="483"/>
        <v>0</v>
      </c>
      <c r="AB272">
        <f t="shared" si="483"/>
        <v>0</v>
      </c>
      <c r="AC272">
        <f t="shared" si="483"/>
        <v>0</v>
      </c>
      <c r="AD272">
        <f t="shared" si="483"/>
        <v>0</v>
      </c>
      <c r="AE272">
        <f t="shared" si="483"/>
        <v>0</v>
      </c>
      <c r="AF272">
        <f t="shared" si="483"/>
        <v>0</v>
      </c>
      <c r="AG272">
        <f t="shared" ref="AG272:BL272" si="484">AG123</f>
        <v>0</v>
      </c>
      <c r="AH272">
        <f t="shared" si="484"/>
        <v>0</v>
      </c>
      <c r="AI272">
        <f t="shared" si="484"/>
        <v>0</v>
      </c>
      <c r="AJ272">
        <f t="shared" si="484"/>
        <v>0</v>
      </c>
      <c r="AK272">
        <f t="shared" si="484"/>
        <v>0</v>
      </c>
      <c r="AL272">
        <f t="shared" si="484"/>
        <v>0</v>
      </c>
      <c r="AM272">
        <f t="shared" si="484"/>
        <v>0</v>
      </c>
      <c r="AN272">
        <f t="shared" si="484"/>
        <v>0</v>
      </c>
      <c r="AO272">
        <f t="shared" si="484"/>
        <v>0</v>
      </c>
      <c r="AP272">
        <f t="shared" si="484"/>
        <v>0</v>
      </c>
      <c r="AQ272">
        <f t="shared" si="484"/>
        <v>0</v>
      </c>
      <c r="AR272">
        <f t="shared" si="484"/>
        <v>0</v>
      </c>
      <c r="AS272">
        <f t="shared" si="484"/>
        <v>0</v>
      </c>
      <c r="AT272">
        <f t="shared" si="484"/>
        <v>0</v>
      </c>
      <c r="AU272">
        <f t="shared" si="484"/>
        <v>0</v>
      </c>
      <c r="AV272">
        <f t="shared" si="484"/>
        <v>0</v>
      </c>
      <c r="AW272">
        <f t="shared" si="484"/>
        <v>0</v>
      </c>
      <c r="AX272">
        <f t="shared" si="484"/>
        <v>0</v>
      </c>
      <c r="AY272">
        <f t="shared" si="484"/>
        <v>0</v>
      </c>
      <c r="AZ272">
        <f t="shared" si="484"/>
        <v>0</v>
      </c>
      <c r="BA272">
        <f t="shared" si="484"/>
        <v>0</v>
      </c>
      <c r="BB272">
        <f t="shared" si="484"/>
        <v>0</v>
      </c>
      <c r="BC272">
        <f t="shared" si="484"/>
        <v>0</v>
      </c>
      <c r="BD272">
        <f t="shared" si="484"/>
        <v>0</v>
      </c>
      <c r="BE272">
        <f t="shared" si="484"/>
        <v>0</v>
      </c>
      <c r="BF272">
        <f t="shared" si="484"/>
        <v>0</v>
      </c>
      <c r="BG272">
        <f t="shared" si="484"/>
        <v>0</v>
      </c>
      <c r="BH272">
        <f t="shared" si="484"/>
        <v>0</v>
      </c>
      <c r="BI272">
        <f t="shared" si="484"/>
        <v>0</v>
      </c>
      <c r="BJ272">
        <f t="shared" si="484"/>
        <v>0</v>
      </c>
      <c r="BK272">
        <f t="shared" si="484"/>
        <v>0</v>
      </c>
      <c r="BL272">
        <f t="shared" si="484"/>
        <v>0</v>
      </c>
      <c r="BM272">
        <f t="shared" ref="BM272:CR272" si="485">BM123</f>
        <v>0</v>
      </c>
      <c r="BN272">
        <f t="shared" si="485"/>
        <v>0</v>
      </c>
      <c r="BO272">
        <f t="shared" si="485"/>
        <v>0</v>
      </c>
      <c r="BP272">
        <f t="shared" si="485"/>
        <v>0</v>
      </c>
      <c r="BQ272">
        <f t="shared" si="485"/>
        <v>0</v>
      </c>
      <c r="BR272">
        <f t="shared" si="485"/>
        <v>0</v>
      </c>
      <c r="BS272">
        <f t="shared" si="485"/>
        <v>0</v>
      </c>
      <c r="BT272">
        <f t="shared" si="485"/>
        <v>0</v>
      </c>
      <c r="BU272">
        <f t="shared" si="485"/>
        <v>0</v>
      </c>
      <c r="BV272">
        <f t="shared" si="485"/>
        <v>0</v>
      </c>
      <c r="BW272">
        <f t="shared" si="485"/>
        <v>0</v>
      </c>
      <c r="BX272">
        <f t="shared" si="485"/>
        <v>0</v>
      </c>
      <c r="BY272">
        <f t="shared" si="485"/>
        <v>0</v>
      </c>
      <c r="BZ272">
        <f t="shared" si="485"/>
        <v>0</v>
      </c>
      <c r="CA272">
        <f t="shared" si="485"/>
        <v>0</v>
      </c>
      <c r="CB272">
        <f t="shared" si="485"/>
        <v>0</v>
      </c>
      <c r="CC272">
        <f t="shared" si="485"/>
        <v>0</v>
      </c>
      <c r="CD272">
        <f t="shared" si="485"/>
        <v>0</v>
      </c>
      <c r="CE272">
        <f t="shared" si="485"/>
        <v>0</v>
      </c>
      <c r="CF272">
        <f t="shared" si="485"/>
        <v>0</v>
      </c>
      <c r="CG272">
        <f t="shared" si="485"/>
        <v>0</v>
      </c>
      <c r="CH272">
        <f t="shared" si="485"/>
        <v>0</v>
      </c>
      <c r="CI272">
        <f t="shared" si="485"/>
        <v>0</v>
      </c>
      <c r="CJ272">
        <f t="shared" si="485"/>
        <v>0</v>
      </c>
      <c r="CK272">
        <f t="shared" si="485"/>
        <v>0</v>
      </c>
      <c r="CL272">
        <f t="shared" si="485"/>
        <v>0</v>
      </c>
      <c r="CM272">
        <f t="shared" si="485"/>
        <v>0</v>
      </c>
      <c r="CN272">
        <f t="shared" si="485"/>
        <v>0</v>
      </c>
      <c r="CO272">
        <f t="shared" si="485"/>
        <v>0</v>
      </c>
      <c r="CP272">
        <f t="shared" si="485"/>
        <v>0</v>
      </c>
      <c r="CQ272">
        <f t="shared" si="485"/>
        <v>0</v>
      </c>
      <c r="CR272">
        <f t="shared" si="485"/>
        <v>0</v>
      </c>
      <c r="CS272">
        <f t="shared" ref="CS272:DH272" si="486">CS123</f>
        <v>0</v>
      </c>
      <c r="CT272">
        <f t="shared" si="486"/>
        <v>0</v>
      </c>
      <c r="CU272">
        <f t="shared" si="486"/>
        <v>0</v>
      </c>
      <c r="CV272">
        <f t="shared" si="486"/>
        <v>0</v>
      </c>
      <c r="CW272">
        <f t="shared" si="486"/>
        <v>0</v>
      </c>
      <c r="CX272">
        <f t="shared" si="486"/>
        <v>0</v>
      </c>
      <c r="CY272">
        <f t="shared" si="486"/>
        <v>0</v>
      </c>
      <c r="CZ272">
        <f t="shared" si="486"/>
        <v>0</v>
      </c>
      <c r="DA272">
        <f t="shared" si="486"/>
        <v>0</v>
      </c>
      <c r="DB272">
        <f t="shared" si="486"/>
        <v>0</v>
      </c>
      <c r="DC272">
        <f t="shared" si="486"/>
        <v>0</v>
      </c>
      <c r="DD272">
        <f t="shared" si="486"/>
        <v>0</v>
      </c>
      <c r="DE272">
        <f t="shared" si="486"/>
        <v>0</v>
      </c>
      <c r="DF272">
        <f t="shared" si="486"/>
        <v>0</v>
      </c>
      <c r="DG272">
        <f t="shared" si="486"/>
        <v>0</v>
      </c>
      <c r="DH272">
        <f t="shared" si="486"/>
        <v>0</v>
      </c>
    </row>
    <row r="273" spans="1:112">
      <c r="A273">
        <f t="shared" ref="A273:AF273" si="487">A124</f>
        <v>0</v>
      </c>
      <c r="B273">
        <f t="shared" si="487"/>
        <v>0</v>
      </c>
      <c r="C273">
        <f t="shared" si="487"/>
        <v>0</v>
      </c>
      <c r="D273">
        <f t="shared" si="487"/>
        <v>0</v>
      </c>
      <c r="E273">
        <f t="shared" si="487"/>
        <v>0</v>
      </c>
      <c r="F273">
        <f t="shared" si="487"/>
        <v>0</v>
      </c>
      <c r="G273">
        <f t="shared" si="487"/>
        <v>0</v>
      </c>
      <c r="H273">
        <f t="shared" si="487"/>
        <v>0</v>
      </c>
      <c r="I273">
        <f t="shared" si="487"/>
        <v>0</v>
      </c>
      <c r="J273">
        <f t="shared" si="487"/>
        <v>0</v>
      </c>
      <c r="K273">
        <f t="shared" si="487"/>
        <v>0</v>
      </c>
      <c r="L273">
        <f t="shared" si="487"/>
        <v>0</v>
      </c>
      <c r="M273">
        <f t="shared" si="487"/>
        <v>0</v>
      </c>
      <c r="N273">
        <f t="shared" si="487"/>
        <v>0</v>
      </c>
      <c r="O273">
        <f t="shared" si="487"/>
        <v>0</v>
      </c>
      <c r="P273">
        <f t="shared" si="487"/>
        <v>0</v>
      </c>
      <c r="Q273">
        <f t="shared" si="487"/>
        <v>0</v>
      </c>
      <c r="R273">
        <f t="shared" si="487"/>
        <v>0</v>
      </c>
      <c r="S273">
        <f t="shared" si="487"/>
        <v>0</v>
      </c>
      <c r="T273">
        <f t="shared" si="487"/>
        <v>0</v>
      </c>
      <c r="U273">
        <f t="shared" si="487"/>
        <v>0</v>
      </c>
      <c r="V273">
        <f t="shared" si="487"/>
        <v>0</v>
      </c>
      <c r="W273">
        <f t="shared" si="487"/>
        <v>0</v>
      </c>
      <c r="X273">
        <f t="shared" si="487"/>
        <v>0</v>
      </c>
      <c r="Y273">
        <f t="shared" si="487"/>
        <v>0</v>
      </c>
      <c r="Z273">
        <f t="shared" si="487"/>
        <v>0</v>
      </c>
      <c r="AA273">
        <f t="shared" si="487"/>
        <v>0</v>
      </c>
      <c r="AB273">
        <f t="shared" si="487"/>
        <v>0</v>
      </c>
      <c r="AC273">
        <f t="shared" si="487"/>
        <v>0</v>
      </c>
      <c r="AD273">
        <f t="shared" si="487"/>
        <v>0</v>
      </c>
      <c r="AE273">
        <f t="shared" si="487"/>
        <v>0</v>
      </c>
      <c r="AF273">
        <f t="shared" si="487"/>
        <v>0</v>
      </c>
      <c r="AG273">
        <f t="shared" ref="AG273:BL273" si="488">AG124</f>
        <v>0</v>
      </c>
      <c r="AH273">
        <f t="shared" si="488"/>
        <v>0</v>
      </c>
      <c r="AI273">
        <f t="shared" si="488"/>
        <v>0</v>
      </c>
      <c r="AJ273">
        <f t="shared" si="488"/>
        <v>0</v>
      </c>
      <c r="AK273">
        <f t="shared" si="488"/>
        <v>0</v>
      </c>
      <c r="AL273">
        <f t="shared" si="488"/>
        <v>0</v>
      </c>
      <c r="AM273">
        <f t="shared" si="488"/>
        <v>0</v>
      </c>
      <c r="AN273">
        <f t="shared" si="488"/>
        <v>0</v>
      </c>
      <c r="AO273">
        <f t="shared" si="488"/>
        <v>0</v>
      </c>
      <c r="AP273">
        <f t="shared" si="488"/>
        <v>0</v>
      </c>
      <c r="AQ273">
        <f t="shared" si="488"/>
        <v>0</v>
      </c>
      <c r="AR273">
        <f t="shared" si="488"/>
        <v>0</v>
      </c>
      <c r="AS273">
        <f t="shared" si="488"/>
        <v>0</v>
      </c>
      <c r="AT273">
        <f t="shared" si="488"/>
        <v>0</v>
      </c>
      <c r="AU273">
        <f t="shared" si="488"/>
        <v>0</v>
      </c>
      <c r="AV273">
        <f t="shared" si="488"/>
        <v>0</v>
      </c>
      <c r="AW273">
        <f t="shared" si="488"/>
        <v>0</v>
      </c>
      <c r="AX273">
        <f t="shared" si="488"/>
        <v>0</v>
      </c>
      <c r="AY273">
        <f t="shared" si="488"/>
        <v>0</v>
      </c>
      <c r="AZ273">
        <f t="shared" si="488"/>
        <v>0</v>
      </c>
      <c r="BA273">
        <f t="shared" si="488"/>
        <v>0</v>
      </c>
      <c r="BB273">
        <f t="shared" si="488"/>
        <v>0</v>
      </c>
      <c r="BC273">
        <f t="shared" si="488"/>
        <v>0</v>
      </c>
      <c r="BD273">
        <f t="shared" si="488"/>
        <v>0</v>
      </c>
      <c r="BE273">
        <f t="shared" si="488"/>
        <v>0</v>
      </c>
      <c r="BF273">
        <f t="shared" si="488"/>
        <v>0</v>
      </c>
      <c r="BG273">
        <f t="shared" si="488"/>
        <v>0</v>
      </c>
      <c r="BH273">
        <f t="shared" si="488"/>
        <v>0</v>
      </c>
      <c r="BI273">
        <f t="shared" si="488"/>
        <v>0</v>
      </c>
      <c r="BJ273">
        <f t="shared" si="488"/>
        <v>0</v>
      </c>
      <c r="BK273">
        <f t="shared" si="488"/>
        <v>0</v>
      </c>
      <c r="BL273">
        <f t="shared" si="488"/>
        <v>0</v>
      </c>
      <c r="BM273">
        <f t="shared" ref="BM273:CR273" si="489">BM124</f>
        <v>0</v>
      </c>
      <c r="BN273">
        <f t="shared" si="489"/>
        <v>0</v>
      </c>
      <c r="BO273">
        <f t="shared" si="489"/>
        <v>0</v>
      </c>
      <c r="BP273">
        <f t="shared" si="489"/>
        <v>0</v>
      </c>
      <c r="BQ273">
        <f t="shared" si="489"/>
        <v>0</v>
      </c>
      <c r="BR273">
        <f t="shared" si="489"/>
        <v>0</v>
      </c>
      <c r="BS273">
        <f t="shared" si="489"/>
        <v>0</v>
      </c>
      <c r="BT273">
        <f t="shared" si="489"/>
        <v>0</v>
      </c>
      <c r="BU273">
        <f t="shared" si="489"/>
        <v>0</v>
      </c>
      <c r="BV273">
        <f t="shared" si="489"/>
        <v>0</v>
      </c>
      <c r="BW273">
        <f t="shared" si="489"/>
        <v>0</v>
      </c>
      <c r="BX273">
        <f t="shared" si="489"/>
        <v>0</v>
      </c>
      <c r="BY273">
        <f t="shared" si="489"/>
        <v>0</v>
      </c>
      <c r="BZ273">
        <f t="shared" si="489"/>
        <v>0</v>
      </c>
      <c r="CA273">
        <f t="shared" si="489"/>
        <v>0</v>
      </c>
      <c r="CB273">
        <f t="shared" si="489"/>
        <v>0</v>
      </c>
      <c r="CC273">
        <f t="shared" si="489"/>
        <v>0</v>
      </c>
      <c r="CD273">
        <f t="shared" si="489"/>
        <v>0</v>
      </c>
      <c r="CE273">
        <f t="shared" si="489"/>
        <v>0</v>
      </c>
      <c r="CF273">
        <f t="shared" si="489"/>
        <v>0</v>
      </c>
      <c r="CG273">
        <f t="shared" si="489"/>
        <v>0</v>
      </c>
      <c r="CH273">
        <f t="shared" si="489"/>
        <v>0</v>
      </c>
      <c r="CI273">
        <f t="shared" si="489"/>
        <v>0</v>
      </c>
      <c r="CJ273">
        <f t="shared" si="489"/>
        <v>0</v>
      </c>
      <c r="CK273">
        <f t="shared" si="489"/>
        <v>0</v>
      </c>
      <c r="CL273">
        <f t="shared" si="489"/>
        <v>0</v>
      </c>
      <c r="CM273">
        <f t="shared" si="489"/>
        <v>0</v>
      </c>
      <c r="CN273">
        <f t="shared" si="489"/>
        <v>0</v>
      </c>
      <c r="CO273">
        <f t="shared" si="489"/>
        <v>0</v>
      </c>
      <c r="CP273">
        <f t="shared" si="489"/>
        <v>0</v>
      </c>
      <c r="CQ273">
        <f t="shared" si="489"/>
        <v>0</v>
      </c>
      <c r="CR273">
        <f t="shared" si="489"/>
        <v>0</v>
      </c>
      <c r="CS273">
        <f t="shared" ref="CS273:DH273" si="490">CS124</f>
        <v>0</v>
      </c>
      <c r="CT273">
        <f t="shared" si="490"/>
        <v>0</v>
      </c>
      <c r="CU273">
        <f t="shared" si="490"/>
        <v>0</v>
      </c>
      <c r="CV273">
        <f t="shared" si="490"/>
        <v>0</v>
      </c>
      <c r="CW273">
        <f t="shared" si="490"/>
        <v>0</v>
      </c>
      <c r="CX273">
        <f t="shared" si="490"/>
        <v>0</v>
      </c>
      <c r="CY273">
        <f t="shared" si="490"/>
        <v>0</v>
      </c>
      <c r="CZ273">
        <f t="shared" si="490"/>
        <v>0</v>
      </c>
      <c r="DA273">
        <f t="shared" si="490"/>
        <v>0</v>
      </c>
      <c r="DB273">
        <f t="shared" si="490"/>
        <v>0</v>
      </c>
      <c r="DC273">
        <f t="shared" si="490"/>
        <v>0</v>
      </c>
      <c r="DD273">
        <f t="shared" si="490"/>
        <v>0</v>
      </c>
      <c r="DE273">
        <f t="shared" si="490"/>
        <v>0</v>
      </c>
      <c r="DF273">
        <f t="shared" si="490"/>
        <v>0</v>
      </c>
      <c r="DG273">
        <f t="shared" si="490"/>
        <v>0</v>
      </c>
      <c r="DH273">
        <f t="shared" si="490"/>
        <v>0</v>
      </c>
    </row>
    <row r="274" spans="1:112">
      <c r="A274">
        <f t="shared" ref="A274:AF274" si="491">A125</f>
        <v>0</v>
      </c>
      <c r="B274">
        <f t="shared" si="491"/>
        <v>0</v>
      </c>
      <c r="C274">
        <f t="shared" si="491"/>
        <v>0</v>
      </c>
      <c r="D274">
        <f t="shared" si="491"/>
        <v>0</v>
      </c>
      <c r="E274">
        <f t="shared" si="491"/>
        <v>0</v>
      </c>
      <c r="F274">
        <f t="shared" si="491"/>
        <v>0</v>
      </c>
      <c r="G274">
        <f t="shared" si="491"/>
        <v>0</v>
      </c>
      <c r="H274">
        <f t="shared" si="491"/>
        <v>0</v>
      </c>
      <c r="I274">
        <f t="shared" si="491"/>
        <v>0</v>
      </c>
      <c r="J274">
        <f t="shared" si="491"/>
        <v>0</v>
      </c>
      <c r="K274">
        <f t="shared" si="491"/>
        <v>0</v>
      </c>
      <c r="L274">
        <f t="shared" si="491"/>
        <v>0</v>
      </c>
      <c r="M274">
        <f t="shared" si="491"/>
        <v>0</v>
      </c>
      <c r="N274">
        <f t="shared" si="491"/>
        <v>0</v>
      </c>
      <c r="O274">
        <f t="shared" si="491"/>
        <v>0</v>
      </c>
      <c r="P274">
        <f t="shared" si="491"/>
        <v>0</v>
      </c>
      <c r="Q274">
        <f t="shared" si="491"/>
        <v>0</v>
      </c>
      <c r="R274">
        <f t="shared" si="491"/>
        <v>0</v>
      </c>
      <c r="S274">
        <f t="shared" si="491"/>
        <v>0</v>
      </c>
      <c r="T274">
        <f t="shared" si="491"/>
        <v>0</v>
      </c>
      <c r="U274">
        <f t="shared" si="491"/>
        <v>0</v>
      </c>
      <c r="V274">
        <f t="shared" si="491"/>
        <v>0</v>
      </c>
      <c r="W274">
        <f t="shared" si="491"/>
        <v>0</v>
      </c>
      <c r="X274">
        <f t="shared" si="491"/>
        <v>0</v>
      </c>
      <c r="Y274">
        <f t="shared" si="491"/>
        <v>0</v>
      </c>
      <c r="Z274">
        <f t="shared" si="491"/>
        <v>0</v>
      </c>
      <c r="AA274">
        <f t="shared" si="491"/>
        <v>0</v>
      </c>
      <c r="AB274">
        <f t="shared" si="491"/>
        <v>0</v>
      </c>
      <c r="AC274">
        <f t="shared" si="491"/>
        <v>0</v>
      </c>
      <c r="AD274">
        <f t="shared" si="491"/>
        <v>0</v>
      </c>
      <c r="AE274">
        <f t="shared" si="491"/>
        <v>0</v>
      </c>
      <c r="AF274">
        <f t="shared" si="491"/>
        <v>0</v>
      </c>
      <c r="AG274">
        <f t="shared" ref="AG274:BL274" si="492">AG125</f>
        <v>0</v>
      </c>
      <c r="AH274">
        <f t="shared" si="492"/>
        <v>0</v>
      </c>
      <c r="AI274">
        <f t="shared" si="492"/>
        <v>0</v>
      </c>
      <c r="AJ274">
        <f t="shared" si="492"/>
        <v>0</v>
      </c>
      <c r="AK274">
        <f t="shared" si="492"/>
        <v>0</v>
      </c>
      <c r="AL274">
        <f t="shared" si="492"/>
        <v>0</v>
      </c>
      <c r="AM274">
        <f t="shared" si="492"/>
        <v>0</v>
      </c>
      <c r="AN274">
        <f t="shared" si="492"/>
        <v>0</v>
      </c>
      <c r="AO274">
        <f t="shared" si="492"/>
        <v>0</v>
      </c>
      <c r="AP274">
        <f t="shared" si="492"/>
        <v>0</v>
      </c>
      <c r="AQ274">
        <f t="shared" si="492"/>
        <v>0</v>
      </c>
      <c r="AR274">
        <f t="shared" si="492"/>
        <v>0</v>
      </c>
      <c r="AS274">
        <f t="shared" si="492"/>
        <v>0</v>
      </c>
      <c r="AT274">
        <f t="shared" si="492"/>
        <v>0</v>
      </c>
      <c r="AU274">
        <f t="shared" si="492"/>
        <v>0</v>
      </c>
      <c r="AV274">
        <f t="shared" si="492"/>
        <v>0</v>
      </c>
      <c r="AW274">
        <f t="shared" si="492"/>
        <v>0</v>
      </c>
      <c r="AX274">
        <f t="shared" si="492"/>
        <v>0</v>
      </c>
      <c r="AY274">
        <f t="shared" si="492"/>
        <v>0</v>
      </c>
      <c r="AZ274">
        <f t="shared" si="492"/>
        <v>0</v>
      </c>
      <c r="BA274">
        <f t="shared" si="492"/>
        <v>0</v>
      </c>
      <c r="BB274">
        <f t="shared" si="492"/>
        <v>0</v>
      </c>
      <c r="BC274">
        <f t="shared" si="492"/>
        <v>0</v>
      </c>
      <c r="BD274">
        <f t="shared" si="492"/>
        <v>0</v>
      </c>
      <c r="BE274">
        <f t="shared" si="492"/>
        <v>0</v>
      </c>
      <c r="BF274">
        <f t="shared" si="492"/>
        <v>0</v>
      </c>
      <c r="BG274">
        <f t="shared" si="492"/>
        <v>0</v>
      </c>
      <c r="BH274">
        <f t="shared" si="492"/>
        <v>0</v>
      </c>
      <c r="BI274">
        <f t="shared" si="492"/>
        <v>0</v>
      </c>
      <c r="BJ274">
        <f t="shared" si="492"/>
        <v>0</v>
      </c>
      <c r="BK274">
        <f t="shared" si="492"/>
        <v>0</v>
      </c>
      <c r="BL274">
        <f t="shared" si="492"/>
        <v>0</v>
      </c>
      <c r="BM274">
        <f t="shared" ref="BM274:CR274" si="493">BM125</f>
        <v>0</v>
      </c>
      <c r="BN274">
        <f t="shared" si="493"/>
        <v>0</v>
      </c>
      <c r="BO274">
        <f t="shared" si="493"/>
        <v>0</v>
      </c>
      <c r="BP274">
        <f t="shared" si="493"/>
        <v>0</v>
      </c>
      <c r="BQ274">
        <f t="shared" si="493"/>
        <v>0</v>
      </c>
      <c r="BR274">
        <f t="shared" si="493"/>
        <v>0</v>
      </c>
      <c r="BS274">
        <f t="shared" si="493"/>
        <v>0</v>
      </c>
      <c r="BT274">
        <f t="shared" si="493"/>
        <v>0</v>
      </c>
      <c r="BU274">
        <f t="shared" si="493"/>
        <v>0</v>
      </c>
      <c r="BV274">
        <f t="shared" si="493"/>
        <v>0</v>
      </c>
      <c r="BW274">
        <f t="shared" si="493"/>
        <v>0</v>
      </c>
      <c r="BX274">
        <f t="shared" si="493"/>
        <v>0</v>
      </c>
      <c r="BY274">
        <f t="shared" si="493"/>
        <v>0</v>
      </c>
      <c r="BZ274">
        <f t="shared" si="493"/>
        <v>0</v>
      </c>
      <c r="CA274">
        <f t="shared" si="493"/>
        <v>0</v>
      </c>
      <c r="CB274">
        <f t="shared" si="493"/>
        <v>0</v>
      </c>
      <c r="CC274">
        <f t="shared" si="493"/>
        <v>0</v>
      </c>
      <c r="CD274">
        <f t="shared" si="493"/>
        <v>0</v>
      </c>
      <c r="CE274">
        <f t="shared" si="493"/>
        <v>0</v>
      </c>
      <c r="CF274">
        <f t="shared" si="493"/>
        <v>0</v>
      </c>
      <c r="CG274">
        <f t="shared" si="493"/>
        <v>0</v>
      </c>
      <c r="CH274">
        <f t="shared" si="493"/>
        <v>0</v>
      </c>
      <c r="CI274">
        <f t="shared" si="493"/>
        <v>0</v>
      </c>
      <c r="CJ274">
        <f t="shared" si="493"/>
        <v>0</v>
      </c>
      <c r="CK274">
        <f t="shared" si="493"/>
        <v>0</v>
      </c>
      <c r="CL274">
        <f t="shared" si="493"/>
        <v>0</v>
      </c>
      <c r="CM274">
        <f t="shared" si="493"/>
        <v>0</v>
      </c>
      <c r="CN274">
        <f t="shared" si="493"/>
        <v>0</v>
      </c>
      <c r="CO274">
        <f t="shared" si="493"/>
        <v>0</v>
      </c>
      <c r="CP274">
        <f t="shared" si="493"/>
        <v>0</v>
      </c>
      <c r="CQ274">
        <f t="shared" si="493"/>
        <v>0</v>
      </c>
      <c r="CR274">
        <f t="shared" si="493"/>
        <v>0</v>
      </c>
      <c r="CS274">
        <f t="shared" ref="CS274:DH274" si="494">CS125</f>
        <v>0</v>
      </c>
      <c r="CT274">
        <f t="shared" si="494"/>
        <v>0</v>
      </c>
      <c r="CU274">
        <f t="shared" si="494"/>
        <v>0</v>
      </c>
      <c r="CV274">
        <f t="shared" si="494"/>
        <v>0</v>
      </c>
      <c r="CW274">
        <f t="shared" si="494"/>
        <v>0</v>
      </c>
      <c r="CX274">
        <f t="shared" si="494"/>
        <v>0</v>
      </c>
      <c r="CY274">
        <f t="shared" si="494"/>
        <v>0</v>
      </c>
      <c r="CZ274">
        <f t="shared" si="494"/>
        <v>0</v>
      </c>
      <c r="DA274">
        <f t="shared" si="494"/>
        <v>0</v>
      </c>
      <c r="DB274">
        <f t="shared" si="494"/>
        <v>0</v>
      </c>
      <c r="DC274">
        <f t="shared" si="494"/>
        <v>0</v>
      </c>
      <c r="DD274">
        <f t="shared" si="494"/>
        <v>0</v>
      </c>
      <c r="DE274">
        <f t="shared" si="494"/>
        <v>0</v>
      </c>
      <c r="DF274">
        <f t="shared" si="494"/>
        <v>0</v>
      </c>
      <c r="DG274">
        <f t="shared" si="494"/>
        <v>0</v>
      </c>
      <c r="DH274">
        <f t="shared" si="494"/>
        <v>0</v>
      </c>
    </row>
  </sheetData>
  <mergeCells count="4">
    <mergeCell ref="A1:Z1"/>
    <mergeCell ref="AB1:BA1"/>
    <mergeCell ref="BC1:CB1"/>
    <mergeCell ref="CD1:DC1"/>
  </mergeCell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AF235"/>
  <sheetViews>
    <sheetView showGridLines="0" tabSelected="1" view="pageBreakPreview" zoomScale="130" zoomScaleNormal="115" zoomScaleSheetLayoutView="130" workbookViewId="0">
      <selection activeCell="H14" sqref="H14:I14"/>
    </sheetView>
  </sheetViews>
  <sheetFormatPr baseColWidth="10" defaultRowHeight="15"/>
  <cols>
    <col min="1" max="4" width="3.7109375" style="1" customWidth="1"/>
    <col min="5" max="5" width="5" style="1" customWidth="1"/>
    <col min="6" max="30" width="3.7109375" style="1" customWidth="1"/>
    <col min="31" max="31" width="10.5703125" style="1" customWidth="1"/>
    <col min="32" max="32" width="3.7109375" style="1" customWidth="1"/>
    <col min="33" max="16384" width="11.42578125" style="1"/>
  </cols>
  <sheetData>
    <row r="1" spans="1:32">
      <c r="Y1" s="16"/>
      <c r="Z1" s="16"/>
      <c r="AA1" s="16"/>
      <c r="AB1" s="16"/>
      <c r="AC1" s="16"/>
      <c r="AD1" s="16"/>
      <c r="AE1" s="16"/>
      <c r="AF1" s="16"/>
    </row>
    <row r="2" spans="1:32" ht="15.75">
      <c r="A2" s="17"/>
      <c r="B2" s="17"/>
      <c r="C2" s="17"/>
      <c r="D2" s="17"/>
      <c r="E2" s="17"/>
      <c r="F2" s="17"/>
      <c r="G2" s="17"/>
      <c r="H2" s="17"/>
      <c r="I2" s="17"/>
      <c r="J2" s="17"/>
      <c r="K2" s="17"/>
      <c r="L2" s="17"/>
      <c r="M2" s="17"/>
      <c r="N2" s="17"/>
      <c r="O2" s="17"/>
      <c r="P2" s="17"/>
      <c r="Q2" s="17"/>
      <c r="R2" s="17"/>
      <c r="S2" s="17"/>
      <c r="T2" s="17"/>
      <c r="U2" s="17"/>
      <c r="V2" s="17"/>
      <c r="W2" s="17"/>
      <c r="X2" s="461" t="s">
        <v>33</v>
      </c>
      <c r="Y2" s="462"/>
      <c r="Z2" s="462"/>
      <c r="AA2" s="462"/>
      <c r="AB2" s="462"/>
      <c r="AC2" s="462"/>
      <c r="AD2" s="462"/>
      <c r="AE2" s="463"/>
      <c r="AF2" s="17"/>
    </row>
    <row r="3" spans="1:32" ht="15.75">
      <c r="A3" s="17"/>
      <c r="B3" s="17"/>
      <c r="C3" s="18"/>
      <c r="D3" s="18"/>
      <c r="E3" s="18"/>
      <c r="F3" s="17"/>
      <c r="G3" s="17"/>
      <c r="H3" s="17"/>
      <c r="I3" s="17"/>
      <c r="J3" s="17"/>
      <c r="K3" s="17"/>
      <c r="L3" s="17"/>
      <c r="M3" s="17"/>
      <c r="N3" s="17"/>
      <c r="O3" s="17"/>
      <c r="P3" s="17"/>
      <c r="Q3" s="17"/>
      <c r="R3" s="17"/>
      <c r="S3" s="17"/>
      <c r="T3" s="17"/>
      <c r="U3" s="17"/>
      <c r="V3" s="17"/>
      <c r="W3" s="17"/>
      <c r="X3" s="464" t="s">
        <v>9517</v>
      </c>
      <c r="Y3" s="465"/>
      <c r="Z3" s="465"/>
      <c r="AA3" s="465"/>
      <c r="AB3" s="465"/>
      <c r="AC3" s="465"/>
      <c r="AD3" s="465"/>
      <c r="AE3" s="466"/>
      <c r="AF3" s="17"/>
    </row>
    <row r="4" spans="1:32" ht="15.75">
      <c r="A4" s="17"/>
      <c r="B4" s="17"/>
      <c r="C4" s="18"/>
      <c r="D4" s="18"/>
      <c r="E4" s="18"/>
      <c r="F4" s="17"/>
      <c r="G4" s="17"/>
      <c r="H4" s="17"/>
      <c r="I4" s="17"/>
      <c r="J4" s="17"/>
      <c r="K4" s="17"/>
      <c r="L4" s="17"/>
      <c r="M4" s="17"/>
      <c r="N4" s="17"/>
      <c r="O4" s="17"/>
      <c r="P4" s="17"/>
      <c r="Q4" s="17"/>
      <c r="R4" s="17"/>
      <c r="S4" s="17"/>
      <c r="T4" s="17"/>
      <c r="U4" s="17"/>
      <c r="V4" s="17"/>
      <c r="W4" s="17"/>
      <c r="X4" s="464" t="s">
        <v>9518</v>
      </c>
      <c r="Y4" s="465"/>
      <c r="Z4" s="465"/>
      <c r="AA4" s="465"/>
      <c r="AB4" s="465"/>
      <c r="AC4" s="465"/>
      <c r="AD4" s="465"/>
      <c r="AE4" s="466"/>
      <c r="AF4" s="17"/>
    </row>
    <row r="5" spans="1:32" ht="15.75">
      <c r="A5" s="17"/>
      <c r="B5" s="17"/>
      <c r="C5" s="18"/>
      <c r="D5" s="18"/>
      <c r="E5" s="18"/>
      <c r="F5" s="17"/>
      <c r="G5" s="17"/>
      <c r="H5" s="17"/>
      <c r="I5" s="17"/>
      <c r="J5" s="17"/>
      <c r="K5" s="17"/>
      <c r="L5" s="17"/>
      <c r="M5" s="17"/>
      <c r="N5" s="17"/>
      <c r="O5" s="17"/>
      <c r="P5" s="17"/>
      <c r="Q5" s="17"/>
      <c r="R5" s="17"/>
      <c r="S5" s="17"/>
      <c r="T5" s="17"/>
      <c r="U5" s="17"/>
      <c r="V5" s="17"/>
      <c r="W5" s="17"/>
      <c r="X5" s="19"/>
      <c r="Y5" s="17"/>
      <c r="Z5" s="20"/>
      <c r="AA5" s="20"/>
      <c r="AB5" s="21"/>
      <c r="AC5" s="21"/>
      <c r="AD5" s="21"/>
      <c r="AE5" s="21"/>
      <c r="AF5" s="17"/>
    </row>
    <row r="6" spans="1:32" ht="16.5">
      <c r="A6" s="467" t="s">
        <v>32</v>
      </c>
      <c r="B6" s="467"/>
      <c r="C6" s="467"/>
      <c r="D6" s="467"/>
      <c r="E6" s="467"/>
      <c r="F6" s="467"/>
      <c r="G6" s="467"/>
      <c r="H6" s="467"/>
      <c r="I6" s="467"/>
      <c r="J6" s="467"/>
      <c r="K6" s="467"/>
      <c r="L6" s="467"/>
      <c r="M6" s="467"/>
      <c r="N6" s="467"/>
      <c r="O6" s="467"/>
      <c r="P6" s="467"/>
      <c r="Q6" s="467"/>
      <c r="R6" s="467"/>
      <c r="S6" s="467"/>
      <c r="T6" s="467"/>
      <c r="U6" s="467"/>
      <c r="V6" s="467"/>
      <c r="W6" s="467"/>
      <c r="X6" s="467"/>
      <c r="Y6" s="467"/>
      <c r="Z6" s="467"/>
      <c r="AA6" s="467"/>
      <c r="AB6" s="467"/>
      <c r="AC6" s="467"/>
      <c r="AD6" s="467"/>
      <c r="AE6" s="467"/>
      <c r="AF6" s="467"/>
    </row>
    <row r="7" spans="1:32" ht="16.5">
      <c r="A7" s="468" t="s">
        <v>607</v>
      </c>
      <c r="B7" s="467"/>
      <c r="C7" s="467"/>
      <c r="D7" s="467"/>
      <c r="E7" s="467"/>
      <c r="F7" s="467"/>
      <c r="G7" s="467"/>
      <c r="H7" s="467"/>
      <c r="I7" s="467"/>
      <c r="J7" s="467"/>
      <c r="K7" s="467"/>
      <c r="L7" s="467"/>
      <c r="M7" s="467"/>
      <c r="N7" s="467"/>
      <c r="O7" s="467"/>
      <c r="P7" s="467"/>
      <c r="Q7" s="467"/>
      <c r="R7" s="467"/>
      <c r="S7" s="467"/>
      <c r="T7" s="467"/>
      <c r="U7" s="467"/>
      <c r="V7" s="467"/>
      <c r="W7" s="467"/>
      <c r="X7" s="467"/>
      <c r="Y7" s="467"/>
      <c r="Z7" s="467"/>
      <c r="AA7" s="467"/>
      <c r="AB7" s="467"/>
      <c r="AC7" s="467"/>
      <c r="AD7" s="467"/>
      <c r="AE7" s="467"/>
      <c r="AF7" s="467"/>
    </row>
    <row r="8" spans="1:32" ht="15.75">
      <c r="A8" s="22"/>
      <c r="B8" s="23"/>
      <c r="C8" s="23"/>
      <c r="D8" s="23"/>
      <c r="E8" s="23"/>
      <c r="F8" s="23"/>
      <c r="G8" s="23"/>
      <c r="H8" s="23"/>
      <c r="I8" s="23"/>
      <c r="J8" s="23"/>
      <c r="K8" s="23"/>
      <c r="L8" s="23"/>
      <c r="M8" s="23"/>
      <c r="N8" s="23"/>
      <c r="O8" s="23"/>
      <c r="P8" s="23"/>
      <c r="Q8" s="23"/>
      <c r="R8" s="23"/>
      <c r="S8" s="23"/>
      <c r="T8" s="23"/>
      <c r="U8" s="23"/>
      <c r="V8" s="23"/>
      <c r="W8" s="23"/>
      <c r="X8" s="23"/>
      <c r="Y8" s="23"/>
      <c r="Z8" s="23"/>
      <c r="AA8" s="23"/>
      <c r="AB8" s="23"/>
      <c r="AC8" s="22"/>
      <c r="AD8" s="22"/>
      <c r="AE8" s="22"/>
      <c r="AF8" s="22"/>
    </row>
    <row r="9" spans="1:32" ht="15.75">
      <c r="A9" s="22"/>
      <c r="B9" s="23"/>
      <c r="C9" s="23"/>
      <c r="D9" s="23"/>
      <c r="E9" s="23"/>
      <c r="F9" s="23"/>
      <c r="G9" s="24" t="s">
        <v>25</v>
      </c>
      <c r="H9" s="23"/>
      <c r="I9" s="23"/>
      <c r="J9" s="23"/>
      <c r="K9" s="23"/>
      <c r="L9" s="23"/>
      <c r="M9" s="23"/>
      <c r="N9" s="23"/>
      <c r="O9" s="23"/>
      <c r="P9" s="477">
        <v>43831</v>
      </c>
      <c r="Q9" s="478"/>
      <c r="R9" s="478"/>
      <c r="S9" s="479"/>
      <c r="T9" s="23"/>
      <c r="U9" s="23" t="s">
        <v>0</v>
      </c>
      <c r="V9" s="477">
        <v>44012</v>
      </c>
      <c r="W9" s="478"/>
      <c r="X9" s="478"/>
      <c r="Y9" s="479"/>
      <c r="Z9" s="23"/>
      <c r="AA9" s="23"/>
      <c r="AB9" s="23"/>
      <c r="AC9" s="22"/>
      <c r="AD9" s="22"/>
      <c r="AE9" s="22"/>
      <c r="AF9" s="22"/>
    </row>
    <row r="10" spans="1:32" ht="15.75">
      <c r="A10" s="22"/>
      <c r="B10" s="23"/>
      <c r="C10" s="23"/>
      <c r="D10" s="23"/>
      <c r="E10" s="23"/>
      <c r="F10" s="23"/>
      <c r="G10" s="24"/>
      <c r="H10" s="23"/>
      <c r="I10" s="23"/>
      <c r="J10" s="23"/>
      <c r="K10" s="23"/>
      <c r="L10" s="23"/>
      <c r="M10" s="23"/>
      <c r="N10" s="23"/>
      <c r="O10" s="23"/>
      <c r="P10" s="25"/>
      <c r="Q10" s="25"/>
      <c r="R10" s="25"/>
      <c r="S10" s="25"/>
      <c r="T10" s="23"/>
      <c r="U10" s="23"/>
      <c r="V10" s="25"/>
      <c r="W10" s="25"/>
      <c r="X10" s="25"/>
      <c r="Y10" s="25"/>
      <c r="Z10" s="23"/>
      <c r="AA10" s="23"/>
      <c r="AB10" s="23"/>
      <c r="AC10" s="22"/>
      <c r="AD10" s="22"/>
      <c r="AE10" s="22"/>
      <c r="AF10" s="22"/>
    </row>
    <row r="11" spans="1:32" ht="15.75">
      <c r="A11" s="22"/>
      <c r="B11" s="23"/>
      <c r="C11" s="26" t="s">
        <v>1</v>
      </c>
      <c r="D11" s="26"/>
      <c r="E11" s="26"/>
      <c r="F11" s="40" t="s">
        <v>1338</v>
      </c>
      <c r="G11" s="42"/>
      <c r="H11" s="42"/>
      <c r="I11" s="42"/>
      <c r="J11" s="42"/>
      <c r="K11" s="42"/>
      <c r="L11" s="42"/>
      <c r="M11" s="42"/>
      <c r="N11" s="42"/>
      <c r="O11" s="42"/>
      <c r="P11" s="42"/>
      <c r="Q11" s="42"/>
      <c r="R11" s="42"/>
      <c r="S11" s="42"/>
      <c r="T11" s="42"/>
      <c r="U11" s="42"/>
      <c r="V11" s="42"/>
      <c r="W11" s="42"/>
      <c r="X11" s="42"/>
      <c r="Y11" s="42"/>
      <c r="Z11" s="42"/>
      <c r="AA11" s="42"/>
      <c r="AB11" s="42"/>
      <c r="AC11" s="36"/>
      <c r="AD11" s="36"/>
      <c r="AE11" s="36"/>
      <c r="AF11" s="36"/>
    </row>
    <row r="12" spans="1:32" ht="15.75" customHeight="1">
      <c r="A12" s="22"/>
      <c r="B12" s="23"/>
      <c r="C12" s="16"/>
      <c r="D12" s="16"/>
      <c r="E12" s="41"/>
      <c r="F12" s="460" t="str">
        <f>VLOOKUP(H14,bd_lista!A3:E593,2,FALSE)</f>
        <v>SIN  NOMBRE</v>
      </c>
      <c r="G12" s="460"/>
      <c r="H12" s="460"/>
      <c r="I12" s="460"/>
      <c r="J12" s="460"/>
      <c r="K12" s="460"/>
      <c r="L12" s="460"/>
      <c r="M12" s="460"/>
      <c r="N12" s="460"/>
      <c r="O12" s="460"/>
      <c r="P12" s="460"/>
      <c r="Q12" s="460"/>
      <c r="R12" s="460"/>
      <c r="S12" s="460"/>
      <c r="T12" s="460"/>
      <c r="U12" s="460"/>
      <c r="V12" s="460"/>
      <c r="W12" s="460"/>
      <c r="X12" s="460"/>
      <c r="Y12" s="460"/>
      <c r="Z12" s="460"/>
      <c r="AA12" s="460"/>
      <c r="AB12" s="460"/>
      <c r="AC12" s="460"/>
      <c r="AD12" s="460"/>
      <c r="AE12" s="36"/>
      <c r="AF12" s="36"/>
    </row>
    <row r="13" spans="1:32" ht="23.25" customHeight="1">
      <c r="A13" s="22"/>
      <c r="B13" s="22"/>
      <c r="C13" s="16"/>
      <c r="D13" s="16"/>
      <c r="E13" s="16"/>
      <c r="F13" s="460"/>
      <c r="G13" s="460"/>
      <c r="H13" s="460"/>
      <c r="I13" s="460"/>
      <c r="J13" s="460"/>
      <c r="K13" s="460"/>
      <c r="L13" s="460"/>
      <c r="M13" s="460"/>
      <c r="N13" s="460"/>
      <c r="O13" s="460"/>
      <c r="P13" s="460"/>
      <c r="Q13" s="460"/>
      <c r="R13" s="460"/>
      <c r="S13" s="460"/>
      <c r="T13" s="460"/>
      <c r="U13" s="460"/>
      <c r="V13" s="460"/>
      <c r="W13" s="460"/>
      <c r="X13" s="460"/>
      <c r="Y13" s="460"/>
      <c r="Z13" s="460"/>
      <c r="AA13" s="460"/>
      <c r="AB13" s="460"/>
      <c r="AC13" s="460"/>
      <c r="AD13" s="460"/>
      <c r="AE13" s="22"/>
      <c r="AF13" s="22"/>
    </row>
    <row r="14" spans="1:32" ht="15.75" customHeight="1">
      <c r="A14" s="22"/>
      <c r="B14" s="27" t="s">
        <v>606</v>
      </c>
      <c r="C14" s="22"/>
      <c r="D14" s="22"/>
      <c r="E14" s="22"/>
      <c r="F14" s="22"/>
      <c r="G14" s="22"/>
      <c r="H14" s="482"/>
      <c r="I14" s="479"/>
      <c r="J14" s="22"/>
      <c r="K14" s="22"/>
      <c r="L14" s="22"/>
      <c r="M14" s="22"/>
      <c r="N14" s="22"/>
      <c r="O14" s="22"/>
      <c r="P14" s="22"/>
      <c r="Q14" s="22"/>
      <c r="R14" s="22"/>
      <c r="S14" s="22"/>
      <c r="T14" s="22"/>
      <c r="U14" s="22"/>
      <c r="V14" s="22"/>
      <c r="W14" s="22"/>
      <c r="X14" s="22"/>
      <c r="Y14" s="22"/>
      <c r="Z14" s="22"/>
      <c r="AA14" s="22"/>
      <c r="AB14" s="22"/>
      <c r="AC14" s="22"/>
      <c r="AD14" s="22"/>
      <c r="AE14" s="22"/>
      <c r="AF14" s="22"/>
    </row>
    <row r="15" spans="1:32" ht="15.75" customHeight="1">
      <c r="A15" s="22"/>
      <c r="B15" s="27"/>
      <c r="C15" s="22"/>
      <c r="D15" s="22"/>
      <c r="E15" s="22"/>
      <c r="F15" s="22"/>
      <c r="G15" s="22"/>
      <c r="H15" s="242"/>
      <c r="I15" s="242"/>
      <c r="J15" s="22"/>
      <c r="K15" s="22"/>
      <c r="L15" s="22"/>
      <c r="M15" s="22"/>
      <c r="N15" s="22"/>
      <c r="O15" s="22"/>
      <c r="P15" s="22"/>
      <c r="Q15" s="22"/>
      <c r="R15" s="22"/>
      <c r="S15" s="22"/>
      <c r="T15" s="22"/>
      <c r="U15" s="22"/>
      <c r="V15" s="22"/>
      <c r="W15" s="22"/>
      <c r="X15" s="22"/>
      <c r="Y15" s="22"/>
      <c r="Z15" s="22"/>
      <c r="AA15" s="22"/>
      <c r="AB15" s="22"/>
      <c r="AC15" s="22"/>
      <c r="AD15" s="22"/>
      <c r="AE15" s="22"/>
      <c r="AF15" s="22"/>
    </row>
    <row r="16" spans="1:32" ht="15.75" customHeight="1">
      <c r="A16" s="22"/>
      <c r="B16" s="469" t="s">
        <v>1357</v>
      </c>
      <c r="C16" s="469"/>
      <c r="D16" s="469"/>
      <c r="E16" s="469"/>
      <c r="F16" s="469"/>
      <c r="G16" s="469"/>
      <c r="H16" s="469"/>
      <c r="I16" s="469"/>
      <c r="J16" s="469"/>
      <c r="K16" s="469"/>
      <c r="L16" s="469"/>
      <c r="M16" s="469"/>
      <c r="N16" s="469"/>
      <c r="O16" s="469"/>
      <c r="P16" s="469"/>
      <c r="Q16" s="469"/>
      <c r="R16" s="469"/>
      <c r="S16" s="469"/>
      <c r="T16" s="469"/>
      <c r="U16" s="469"/>
      <c r="V16" s="469"/>
      <c r="W16" s="469"/>
      <c r="X16" s="469"/>
      <c r="Y16" s="469"/>
      <c r="Z16" s="469"/>
      <c r="AA16" s="469"/>
      <c r="AB16" s="469"/>
      <c r="AC16" s="469"/>
      <c r="AD16" s="469"/>
      <c r="AE16" s="469"/>
      <c r="AF16" s="22"/>
    </row>
    <row r="17" spans="1:32" ht="15.75">
      <c r="A17" s="22"/>
      <c r="B17" s="469"/>
      <c r="C17" s="469"/>
      <c r="D17" s="469"/>
      <c r="E17" s="469"/>
      <c r="F17" s="469"/>
      <c r="G17" s="469"/>
      <c r="H17" s="469"/>
      <c r="I17" s="469"/>
      <c r="J17" s="469"/>
      <c r="K17" s="469"/>
      <c r="L17" s="469"/>
      <c r="M17" s="469"/>
      <c r="N17" s="469"/>
      <c r="O17" s="469"/>
      <c r="P17" s="469"/>
      <c r="Q17" s="469"/>
      <c r="R17" s="469"/>
      <c r="S17" s="469"/>
      <c r="T17" s="469"/>
      <c r="U17" s="469"/>
      <c r="V17" s="469"/>
      <c r="W17" s="469"/>
      <c r="X17" s="469"/>
      <c r="Y17" s="469"/>
      <c r="Z17" s="469"/>
      <c r="AA17" s="469"/>
      <c r="AB17" s="469"/>
      <c r="AC17" s="469"/>
      <c r="AD17" s="469"/>
      <c r="AE17" s="469"/>
      <c r="AF17" s="22"/>
    </row>
    <row r="18" spans="1:32" ht="6" customHeight="1" thickBot="1">
      <c r="A18" s="36"/>
      <c r="B18" s="40"/>
      <c r="C18" s="36"/>
      <c r="D18" s="36"/>
      <c r="E18" s="36"/>
      <c r="F18" s="36"/>
      <c r="G18" s="36"/>
      <c r="H18" s="483"/>
      <c r="I18" s="483"/>
      <c r="J18" s="36"/>
      <c r="K18" s="36"/>
      <c r="L18" s="36"/>
      <c r="M18" s="36"/>
      <c r="N18" s="36"/>
      <c r="O18" s="36"/>
      <c r="P18" s="36"/>
      <c r="Q18" s="36"/>
      <c r="R18" s="36"/>
      <c r="S18" s="36"/>
      <c r="T18" s="36"/>
      <c r="U18" s="36"/>
      <c r="V18" s="36"/>
      <c r="W18" s="36"/>
      <c r="X18" s="36"/>
      <c r="Y18" s="36"/>
      <c r="Z18" s="36"/>
      <c r="AA18" s="36"/>
      <c r="AB18" s="36"/>
      <c r="AC18" s="36"/>
      <c r="AD18" s="36"/>
      <c r="AE18" s="36"/>
      <c r="AF18" s="36"/>
    </row>
    <row r="19" spans="1:32" ht="15.75">
      <c r="A19" s="36"/>
      <c r="B19" s="451" t="s">
        <v>6346</v>
      </c>
      <c r="C19" s="452"/>
      <c r="D19" s="452"/>
      <c r="E19" s="452"/>
      <c r="F19" s="452"/>
      <c r="G19" s="452"/>
      <c r="H19" s="452"/>
      <c r="I19" s="452"/>
      <c r="J19" s="452"/>
      <c r="K19" s="452"/>
      <c r="L19" s="452"/>
      <c r="M19" s="452"/>
      <c r="N19" s="452"/>
      <c r="O19" s="452"/>
      <c r="P19" s="452"/>
      <c r="Q19" s="452"/>
      <c r="R19" s="452"/>
      <c r="S19" s="452"/>
      <c r="T19" s="452"/>
      <c r="U19" s="452"/>
      <c r="V19" s="452"/>
      <c r="W19" s="452"/>
      <c r="X19" s="452"/>
      <c r="Y19" s="452"/>
      <c r="Z19" s="452"/>
      <c r="AA19" s="452"/>
      <c r="AB19" s="452"/>
      <c r="AC19" s="452"/>
      <c r="AD19" s="452"/>
      <c r="AE19" s="453"/>
      <c r="AF19" s="36"/>
    </row>
    <row r="20" spans="1:32" ht="15.75">
      <c r="A20" s="36"/>
      <c r="B20" s="454"/>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5"/>
      <c r="AD20" s="455"/>
      <c r="AE20" s="456"/>
      <c r="AF20" s="36"/>
    </row>
    <row r="21" spans="1:32" ht="24.75" customHeight="1" thickBot="1">
      <c r="A21" s="36"/>
      <c r="B21" s="457"/>
      <c r="C21" s="458"/>
      <c r="D21" s="458"/>
      <c r="E21" s="458"/>
      <c r="F21" s="458"/>
      <c r="G21" s="458"/>
      <c r="H21" s="458"/>
      <c r="I21" s="458"/>
      <c r="J21" s="458"/>
      <c r="K21" s="458"/>
      <c r="L21" s="458"/>
      <c r="M21" s="458"/>
      <c r="N21" s="458"/>
      <c r="O21" s="458"/>
      <c r="P21" s="458"/>
      <c r="Q21" s="458"/>
      <c r="R21" s="458"/>
      <c r="S21" s="458"/>
      <c r="T21" s="458"/>
      <c r="U21" s="458"/>
      <c r="V21" s="458"/>
      <c r="W21" s="458"/>
      <c r="X21" s="458"/>
      <c r="Y21" s="458"/>
      <c r="Z21" s="458"/>
      <c r="AA21" s="458"/>
      <c r="AB21" s="458"/>
      <c r="AC21" s="458"/>
      <c r="AD21" s="458"/>
      <c r="AE21" s="459"/>
      <c r="AF21" s="36"/>
    </row>
    <row r="22" spans="1:32" ht="7.5" customHeight="1">
      <c r="A22" s="22"/>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2"/>
    </row>
    <row r="23" spans="1:32" ht="15.75" customHeight="1">
      <c r="A23" s="22"/>
      <c r="B23" s="28"/>
      <c r="C23" s="480" t="s">
        <v>608</v>
      </c>
      <c r="D23" s="480"/>
      <c r="E23" s="480"/>
      <c r="F23" s="480"/>
      <c r="G23" s="480"/>
      <c r="H23" s="480"/>
      <c r="I23" s="470" t="s">
        <v>31</v>
      </c>
      <c r="J23" s="470"/>
      <c r="K23" s="470"/>
      <c r="L23" s="470"/>
      <c r="M23" s="471" t="s">
        <v>2</v>
      </c>
      <c r="N23" s="472"/>
      <c r="O23" s="472"/>
      <c r="P23" s="472"/>
      <c r="Q23" s="472"/>
      <c r="R23" s="472"/>
      <c r="S23" s="472"/>
      <c r="T23" s="472"/>
      <c r="U23" s="472"/>
      <c r="V23" s="472"/>
      <c r="W23" s="472"/>
      <c r="X23" s="472"/>
      <c r="Y23" s="473"/>
      <c r="Z23" s="470" t="s">
        <v>645</v>
      </c>
      <c r="AA23" s="470"/>
      <c r="AB23" s="470"/>
      <c r="AC23" s="470"/>
      <c r="AD23" s="470"/>
      <c r="AE23" s="28"/>
      <c r="AF23" s="22"/>
    </row>
    <row r="24" spans="1:32" ht="24" customHeight="1">
      <c r="A24" s="22"/>
      <c r="B24" s="28"/>
      <c r="C24" s="481" t="s">
        <v>30</v>
      </c>
      <c r="D24" s="481"/>
      <c r="E24" s="481"/>
      <c r="F24" s="481" t="s">
        <v>609</v>
      </c>
      <c r="G24" s="481"/>
      <c r="H24" s="481"/>
      <c r="I24" s="470"/>
      <c r="J24" s="470"/>
      <c r="K24" s="470"/>
      <c r="L24" s="470"/>
      <c r="M24" s="474"/>
      <c r="N24" s="475"/>
      <c r="O24" s="475"/>
      <c r="P24" s="475"/>
      <c r="Q24" s="475"/>
      <c r="R24" s="475"/>
      <c r="S24" s="475"/>
      <c r="T24" s="475"/>
      <c r="U24" s="475"/>
      <c r="V24" s="475"/>
      <c r="W24" s="475"/>
      <c r="X24" s="475"/>
      <c r="Y24" s="476"/>
      <c r="Z24" s="470"/>
      <c r="AA24" s="470"/>
      <c r="AB24" s="470"/>
      <c r="AC24" s="470"/>
      <c r="AD24" s="470"/>
      <c r="AE24" s="28"/>
      <c r="AF24" s="22"/>
    </row>
    <row r="25" spans="1:32" ht="17.100000000000001" customHeight="1">
      <c r="A25" s="22"/>
      <c r="B25" s="28"/>
      <c r="C25" s="433">
        <f>+VLOOKUP($H$14,RESUMEN!$A$11:$AP$599,7,FALSE)</f>
        <v>0</v>
      </c>
      <c r="D25" s="434"/>
      <c r="E25" s="435"/>
      <c r="F25" s="433">
        <f>+VLOOKUP($H$14,RESUMEN!$A$11:$AP$599,28,FALSE)</f>
        <v>0</v>
      </c>
      <c r="G25" s="434"/>
      <c r="H25" s="435"/>
      <c r="I25" s="436" t="s">
        <v>3</v>
      </c>
      <c r="J25" s="437"/>
      <c r="K25" s="437"/>
      <c r="L25" s="438"/>
      <c r="M25" s="442" t="s">
        <v>4</v>
      </c>
      <c r="N25" s="443"/>
      <c r="O25" s="443"/>
      <c r="P25" s="443"/>
      <c r="Q25" s="443"/>
      <c r="R25" s="443"/>
      <c r="S25" s="443"/>
      <c r="T25" s="443"/>
      <c r="U25" s="443"/>
      <c r="V25" s="443"/>
      <c r="W25" s="443"/>
      <c r="X25" s="443"/>
      <c r="Y25" s="444"/>
      <c r="Z25" s="439" t="s">
        <v>5</v>
      </c>
      <c r="AA25" s="440"/>
      <c r="AB25" s="440"/>
      <c r="AC25" s="440"/>
      <c r="AD25" s="441"/>
      <c r="AE25" s="28"/>
      <c r="AF25" s="22"/>
    </row>
    <row r="26" spans="1:32" ht="17.100000000000001" customHeight="1">
      <c r="A26" s="22"/>
      <c r="B26" s="28"/>
      <c r="C26" s="433">
        <f>+VLOOKUP($H$14,RESUMEN!$A$11:$AP$599,8,FALSE)</f>
        <v>0</v>
      </c>
      <c r="D26" s="434"/>
      <c r="E26" s="435"/>
      <c r="F26" s="433">
        <v>0</v>
      </c>
      <c r="G26" s="434"/>
      <c r="H26" s="435"/>
      <c r="I26" s="436" t="s">
        <v>616</v>
      </c>
      <c r="J26" s="437"/>
      <c r="K26" s="437"/>
      <c r="L26" s="438"/>
      <c r="M26" s="442" t="s">
        <v>623</v>
      </c>
      <c r="N26" s="443"/>
      <c r="O26" s="443"/>
      <c r="P26" s="443"/>
      <c r="Q26" s="443"/>
      <c r="R26" s="443"/>
      <c r="S26" s="443"/>
      <c r="T26" s="443"/>
      <c r="U26" s="443"/>
      <c r="V26" s="443"/>
      <c r="W26" s="443"/>
      <c r="X26" s="443"/>
      <c r="Y26" s="444"/>
      <c r="Z26" s="439" t="s">
        <v>10</v>
      </c>
      <c r="AA26" s="440"/>
      <c r="AB26" s="440"/>
      <c r="AC26" s="440"/>
      <c r="AD26" s="441"/>
      <c r="AE26" s="28"/>
      <c r="AF26" s="22"/>
    </row>
    <row r="27" spans="1:32" ht="17.100000000000001" customHeight="1">
      <c r="A27" s="22"/>
      <c r="B27" s="28"/>
      <c r="C27" s="433">
        <v>0</v>
      </c>
      <c r="D27" s="434"/>
      <c r="E27" s="435"/>
      <c r="F27" s="433">
        <f>+VLOOKUP($H$14,RESUMEN!$A$11:$AP$599,29,FALSE)</f>
        <v>0</v>
      </c>
      <c r="G27" s="434"/>
      <c r="H27" s="435"/>
      <c r="I27" s="436" t="s">
        <v>563</v>
      </c>
      <c r="J27" s="437"/>
      <c r="K27" s="437"/>
      <c r="L27" s="438"/>
      <c r="M27" s="442" t="s">
        <v>647</v>
      </c>
      <c r="N27" s="443"/>
      <c r="O27" s="443"/>
      <c r="P27" s="443"/>
      <c r="Q27" s="443"/>
      <c r="R27" s="443"/>
      <c r="S27" s="443"/>
      <c r="T27" s="443"/>
      <c r="U27" s="443"/>
      <c r="V27" s="443"/>
      <c r="W27" s="443"/>
      <c r="X27" s="443"/>
      <c r="Y27" s="444"/>
      <c r="Z27" s="439" t="s">
        <v>10</v>
      </c>
      <c r="AA27" s="440"/>
      <c r="AB27" s="440"/>
      <c r="AC27" s="440"/>
      <c r="AD27" s="441"/>
      <c r="AE27" s="28"/>
      <c r="AF27" s="22"/>
    </row>
    <row r="28" spans="1:32" ht="17.100000000000001" customHeight="1">
      <c r="A28" s="22"/>
      <c r="B28" s="28"/>
      <c r="C28" s="433">
        <f>+VLOOKUP($H$14,RESUMEN!$A$11:$AP$599,9,FALSE)</f>
        <v>0</v>
      </c>
      <c r="D28" s="434"/>
      <c r="E28" s="435"/>
      <c r="F28" s="433">
        <v>0</v>
      </c>
      <c r="G28" s="434"/>
      <c r="H28" s="435"/>
      <c r="I28" s="436" t="s">
        <v>1395</v>
      </c>
      <c r="J28" s="437"/>
      <c r="K28" s="437"/>
      <c r="L28" s="438"/>
      <c r="M28" s="442" t="s">
        <v>1398</v>
      </c>
      <c r="N28" s="443"/>
      <c r="O28" s="443"/>
      <c r="P28" s="443"/>
      <c r="Q28" s="443"/>
      <c r="R28" s="443"/>
      <c r="S28" s="443"/>
      <c r="T28" s="443"/>
      <c r="U28" s="443"/>
      <c r="V28" s="443"/>
      <c r="W28" s="443"/>
      <c r="X28" s="443"/>
      <c r="Y28" s="444"/>
      <c r="Z28" s="439" t="s">
        <v>5</v>
      </c>
      <c r="AA28" s="440"/>
      <c r="AB28" s="440"/>
      <c r="AC28" s="440"/>
      <c r="AD28" s="441"/>
      <c r="AE28" s="28"/>
      <c r="AF28" s="22"/>
    </row>
    <row r="29" spans="1:32" ht="17.100000000000001" customHeight="1">
      <c r="A29" s="22"/>
      <c r="B29" s="28"/>
      <c r="C29" s="433">
        <f>+VLOOKUP($H$14,RESUMEN!$A$11:$AP$599,10,FALSE)</f>
        <v>0</v>
      </c>
      <c r="D29" s="434"/>
      <c r="E29" s="435"/>
      <c r="F29" s="433">
        <f>+VLOOKUP($H$14,RESUMEN!$A$11:$AP$599,30,FALSE)</f>
        <v>0</v>
      </c>
      <c r="G29" s="434"/>
      <c r="H29" s="435"/>
      <c r="I29" s="436" t="s">
        <v>11</v>
      </c>
      <c r="J29" s="437"/>
      <c r="K29" s="437"/>
      <c r="L29" s="438"/>
      <c r="M29" s="442" t="s">
        <v>621</v>
      </c>
      <c r="N29" s="443"/>
      <c r="O29" s="443"/>
      <c r="P29" s="443"/>
      <c r="Q29" s="443"/>
      <c r="R29" s="443"/>
      <c r="S29" s="443"/>
      <c r="T29" s="443"/>
      <c r="U29" s="443"/>
      <c r="V29" s="443"/>
      <c r="W29" s="443"/>
      <c r="X29" s="443"/>
      <c r="Y29" s="444"/>
      <c r="Z29" s="439" t="s">
        <v>12</v>
      </c>
      <c r="AA29" s="440"/>
      <c r="AB29" s="440"/>
      <c r="AC29" s="440"/>
      <c r="AD29" s="441"/>
      <c r="AE29" s="28"/>
      <c r="AF29" s="22"/>
    </row>
    <row r="30" spans="1:32" ht="17.100000000000001" customHeight="1">
      <c r="A30" s="22"/>
      <c r="B30" s="28"/>
      <c r="C30" s="433">
        <f>+VLOOKUP($H$14,RESUMEN!$A$11:$AP$599,11,FALSE)</f>
        <v>0</v>
      </c>
      <c r="D30" s="434"/>
      <c r="E30" s="435"/>
      <c r="F30" s="433">
        <f>+VLOOKUP($H$14,RESUMEN!$A$11:$AP$599,31,FALSE)</f>
        <v>0</v>
      </c>
      <c r="G30" s="434"/>
      <c r="H30" s="435"/>
      <c r="I30" s="436" t="s">
        <v>6</v>
      </c>
      <c r="J30" s="437"/>
      <c r="K30" s="437"/>
      <c r="L30" s="438"/>
      <c r="M30" s="442" t="s">
        <v>7</v>
      </c>
      <c r="N30" s="443"/>
      <c r="O30" s="443"/>
      <c r="P30" s="443"/>
      <c r="Q30" s="443"/>
      <c r="R30" s="443"/>
      <c r="S30" s="443"/>
      <c r="T30" s="443"/>
      <c r="U30" s="443"/>
      <c r="V30" s="443"/>
      <c r="W30" s="443"/>
      <c r="X30" s="443"/>
      <c r="Y30" s="444"/>
      <c r="Z30" s="439" t="s">
        <v>5</v>
      </c>
      <c r="AA30" s="440"/>
      <c r="AB30" s="440"/>
      <c r="AC30" s="440"/>
      <c r="AD30" s="441"/>
      <c r="AE30" s="28"/>
      <c r="AF30" s="22"/>
    </row>
    <row r="31" spans="1:32" ht="17.100000000000001" customHeight="1">
      <c r="A31" s="22"/>
      <c r="B31" s="28"/>
      <c r="C31" s="433">
        <f>+VLOOKUP($H$14,RESUMEN!$A$11:$AP$599,13,FALSE)</f>
        <v>0</v>
      </c>
      <c r="D31" s="434"/>
      <c r="E31" s="435"/>
      <c r="F31" s="433">
        <f>+VLOOKUP($H$14,RESUMEN!$A$11:$AP$599,32,FALSE)</f>
        <v>0</v>
      </c>
      <c r="G31" s="434"/>
      <c r="H31" s="435"/>
      <c r="I31" s="436" t="s">
        <v>15</v>
      </c>
      <c r="J31" s="437"/>
      <c r="K31" s="437"/>
      <c r="L31" s="438"/>
      <c r="M31" s="442" t="s">
        <v>16</v>
      </c>
      <c r="N31" s="443"/>
      <c r="O31" s="443"/>
      <c r="P31" s="443"/>
      <c r="Q31" s="443"/>
      <c r="R31" s="443"/>
      <c r="S31" s="443"/>
      <c r="T31" s="443"/>
      <c r="U31" s="443"/>
      <c r="V31" s="443"/>
      <c r="W31" s="443"/>
      <c r="X31" s="443"/>
      <c r="Y31" s="444"/>
      <c r="Z31" s="439" t="s">
        <v>12</v>
      </c>
      <c r="AA31" s="440"/>
      <c r="AB31" s="440"/>
      <c r="AC31" s="440"/>
      <c r="AD31" s="441"/>
      <c r="AE31" s="28"/>
      <c r="AF31" s="22"/>
    </row>
    <row r="32" spans="1:32" ht="32.25" customHeight="1">
      <c r="A32" s="22"/>
      <c r="B32" s="28"/>
      <c r="C32" s="433">
        <f>+VLOOKUP($H$14,RESUMEN!$A$11:$AP$599,14,FALSE)</f>
        <v>0</v>
      </c>
      <c r="D32" s="434"/>
      <c r="E32" s="435"/>
      <c r="F32" s="433">
        <v>0</v>
      </c>
      <c r="G32" s="434"/>
      <c r="H32" s="435"/>
      <c r="I32" s="436" t="s">
        <v>2949</v>
      </c>
      <c r="J32" s="437"/>
      <c r="K32" s="437"/>
      <c r="L32" s="438"/>
      <c r="M32" s="442" t="s">
        <v>2950</v>
      </c>
      <c r="N32" s="443"/>
      <c r="O32" s="443"/>
      <c r="P32" s="443"/>
      <c r="Q32" s="443"/>
      <c r="R32" s="443"/>
      <c r="S32" s="443"/>
      <c r="T32" s="443"/>
      <c r="U32" s="443"/>
      <c r="V32" s="443"/>
      <c r="W32" s="443"/>
      <c r="X32" s="443"/>
      <c r="Y32" s="444"/>
      <c r="Z32" s="436" t="s">
        <v>2951</v>
      </c>
      <c r="AA32" s="437"/>
      <c r="AB32" s="437"/>
      <c r="AC32" s="437"/>
      <c r="AD32" s="438"/>
      <c r="AE32" s="28"/>
      <c r="AF32" s="22"/>
    </row>
    <row r="33" spans="1:32" ht="17.100000000000001" customHeight="1">
      <c r="A33" s="22"/>
      <c r="B33" s="28"/>
      <c r="C33" s="433">
        <f>+VLOOKUP($H$14,RESUMEN!$A$11:$AP$599,15,FALSE)</f>
        <v>0</v>
      </c>
      <c r="D33" s="434"/>
      <c r="E33" s="435"/>
      <c r="F33" s="433">
        <v>0</v>
      </c>
      <c r="G33" s="434"/>
      <c r="H33" s="435"/>
      <c r="I33" s="436" t="s">
        <v>617</v>
      </c>
      <c r="J33" s="437"/>
      <c r="K33" s="437"/>
      <c r="L33" s="438"/>
      <c r="M33" s="442" t="s">
        <v>624</v>
      </c>
      <c r="N33" s="443"/>
      <c r="O33" s="443"/>
      <c r="P33" s="443"/>
      <c r="Q33" s="443"/>
      <c r="R33" s="443"/>
      <c r="S33" s="443"/>
      <c r="T33" s="443"/>
      <c r="U33" s="443"/>
      <c r="V33" s="443"/>
      <c r="W33" s="443"/>
      <c r="X33" s="443"/>
      <c r="Y33" s="444"/>
      <c r="Z33" s="439" t="s">
        <v>19</v>
      </c>
      <c r="AA33" s="440"/>
      <c r="AB33" s="440"/>
      <c r="AC33" s="440"/>
      <c r="AD33" s="441"/>
      <c r="AE33" s="28"/>
      <c r="AF33" s="22"/>
    </row>
    <row r="34" spans="1:32" ht="17.100000000000001" customHeight="1">
      <c r="A34" s="22"/>
      <c r="B34" s="28"/>
      <c r="C34" s="433">
        <f>+VLOOKUP($H$14,RESUMEN!$A$11:$AP$599,16,FALSE)</f>
        <v>0</v>
      </c>
      <c r="D34" s="434"/>
      <c r="E34" s="435"/>
      <c r="F34" s="433">
        <f>+VLOOKUP($H$14,RESUMEN!$A$11:$AP$599,33,FALSE)</f>
        <v>0</v>
      </c>
      <c r="G34" s="434"/>
      <c r="H34" s="435"/>
      <c r="I34" s="436" t="s">
        <v>17</v>
      </c>
      <c r="J34" s="437"/>
      <c r="K34" s="437"/>
      <c r="L34" s="438"/>
      <c r="M34" s="442" t="s">
        <v>18</v>
      </c>
      <c r="N34" s="443"/>
      <c r="O34" s="443"/>
      <c r="P34" s="443"/>
      <c r="Q34" s="443"/>
      <c r="R34" s="443"/>
      <c r="S34" s="443"/>
      <c r="T34" s="443"/>
      <c r="U34" s="443"/>
      <c r="V34" s="443"/>
      <c r="W34" s="443"/>
      <c r="X34" s="443"/>
      <c r="Y34" s="444"/>
      <c r="Z34" s="439" t="s">
        <v>19</v>
      </c>
      <c r="AA34" s="440"/>
      <c r="AB34" s="440"/>
      <c r="AC34" s="440"/>
      <c r="AD34" s="441"/>
      <c r="AE34" s="28"/>
      <c r="AF34" s="22"/>
    </row>
    <row r="35" spans="1:32" ht="17.100000000000001" customHeight="1">
      <c r="A35" s="22"/>
      <c r="B35" s="28"/>
      <c r="C35" s="433">
        <f>+VLOOKUP($H$14,RESUMEN!$A$11:$AP$599,17,FALSE)</f>
        <v>0</v>
      </c>
      <c r="D35" s="434"/>
      <c r="E35" s="435"/>
      <c r="F35" s="433">
        <f>+VLOOKUP($H$14,RESUMEN!$A$11:$AP$599,34,FALSE)</f>
        <v>0</v>
      </c>
      <c r="G35" s="434"/>
      <c r="H35" s="435"/>
      <c r="I35" s="436" t="s">
        <v>13</v>
      </c>
      <c r="J35" s="437"/>
      <c r="K35" s="437"/>
      <c r="L35" s="438"/>
      <c r="M35" s="442" t="s">
        <v>14</v>
      </c>
      <c r="N35" s="443"/>
      <c r="O35" s="443"/>
      <c r="P35" s="443"/>
      <c r="Q35" s="443"/>
      <c r="R35" s="443"/>
      <c r="S35" s="443"/>
      <c r="T35" s="443"/>
      <c r="U35" s="443"/>
      <c r="V35" s="443"/>
      <c r="W35" s="443"/>
      <c r="X35" s="443"/>
      <c r="Y35" s="444"/>
      <c r="Z35" s="439" t="s">
        <v>12</v>
      </c>
      <c r="AA35" s="440"/>
      <c r="AB35" s="440"/>
      <c r="AC35" s="440"/>
      <c r="AD35" s="441"/>
      <c r="AE35" s="28"/>
      <c r="AF35" s="22"/>
    </row>
    <row r="36" spans="1:32" ht="17.100000000000001" customHeight="1">
      <c r="A36" s="22"/>
      <c r="B36" s="28"/>
      <c r="C36" s="433">
        <f>+VLOOKUP($H$14,RESUMEN!$A$11:$AP$599,18,FALSE)</f>
        <v>0</v>
      </c>
      <c r="D36" s="434"/>
      <c r="E36" s="435"/>
      <c r="F36" s="433">
        <f>+VLOOKUP($H$14,RESUMEN!$A$11:$AP$599,35,FALSE)</f>
        <v>0</v>
      </c>
      <c r="G36" s="434"/>
      <c r="H36" s="435"/>
      <c r="I36" s="436" t="s">
        <v>618</v>
      </c>
      <c r="J36" s="437"/>
      <c r="K36" s="437"/>
      <c r="L36" s="438"/>
      <c r="M36" s="442" t="s">
        <v>620</v>
      </c>
      <c r="N36" s="443"/>
      <c r="O36" s="443"/>
      <c r="P36" s="443"/>
      <c r="Q36" s="443"/>
      <c r="R36" s="443"/>
      <c r="S36" s="443"/>
      <c r="T36" s="443"/>
      <c r="U36" s="443"/>
      <c r="V36" s="443"/>
      <c r="W36" s="443"/>
      <c r="X36" s="443"/>
      <c r="Y36" s="444"/>
      <c r="Z36" s="439" t="s">
        <v>19</v>
      </c>
      <c r="AA36" s="440"/>
      <c r="AB36" s="440"/>
      <c r="AC36" s="440"/>
      <c r="AD36" s="441"/>
      <c r="AE36" s="28"/>
      <c r="AF36" s="22"/>
    </row>
    <row r="37" spans="1:32" ht="17.100000000000001" customHeight="1">
      <c r="A37" s="22"/>
      <c r="B37" s="28"/>
      <c r="C37" s="433">
        <f>+VLOOKUP($H$14,RESUMEN!$A$11:$AP$599,19,FALSE)+VLOOKUP($H$14,RESUMEN!$A$11:$AP$599,20,FALSE)</f>
        <v>0</v>
      </c>
      <c r="D37" s="434"/>
      <c r="E37" s="435"/>
      <c r="F37" s="433">
        <f>+VLOOKUP($H$14,RESUMEN!$A$11:$AP$599,36,FALSE)</f>
        <v>0</v>
      </c>
      <c r="G37" s="434"/>
      <c r="H37" s="435"/>
      <c r="I37" s="436" t="s">
        <v>658</v>
      </c>
      <c r="J37" s="437"/>
      <c r="K37" s="437"/>
      <c r="L37" s="438"/>
      <c r="M37" s="442" t="s">
        <v>660</v>
      </c>
      <c r="N37" s="443"/>
      <c r="O37" s="443"/>
      <c r="P37" s="443"/>
      <c r="Q37" s="443"/>
      <c r="R37" s="443"/>
      <c r="S37" s="443"/>
      <c r="T37" s="443"/>
      <c r="U37" s="443"/>
      <c r="V37" s="443"/>
      <c r="W37" s="443"/>
      <c r="X37" s="443"/>
      <c r="Y37" s="444"/>
      <c r="Z37" s="439" t="s">
        <v>19</v>
      </c>
      <c r="AA37" s="440"/>
      <c r="AB37" s="440"/>
      <c r="AC37" s="440"/>
      <c r="AD37" s="441"/>
      <c r="AE37" s="28"/>
      <c r="AF37" s="22"/>
    </row>
    <row r="38" spans="1:32" ht="17.100000000000001" customHeight="1">
      <c r="A38" s="22"/>
      <c r="B38" s="28"/>
      <c r="C38" s="433">
        <f>+VLOOKUP($H$14,RESUMEN!$A$11:$AP$599,21,FALSE)</f>
        <v>0</v>
      </c>
      <c r="D38" s="434"/>
      <c r="E38" s="435"/>
      <c r="F38" s="433">
        <f>+VLOOKUP($H$14,RESUMEN!$A$11:$AP$599,37,FALSE)</f>
        <v>0</v>
      </c>
      <c r="G38" s="434"/>
      <c r="H38" s="435"/>
      <c r="I38" s="436" t="s">
        <v>20</v>
      </c>
      <c r="J38" s="437"/>
      <c r="K38" s="437"/>
      <c r="L38" s="438"/>
      <c r="M38" s="442" t="s">
        <v>622</v>
      </c>
      <c r="N38" s="443"/>
      <c r="O38" s="443"/>
      <c r="P38" s="443"/>
      <c r="Q38" s="443"/>
      <c r="R38" s="443"/>
      <c r="S38" s="443"/>
      <c r="T38" s="443"/>
      <c r="U38" s="443"/>
      <c r="V38" s="443"/>
      <c r="W38" s="443"/>
      <c r="X38" s="443"/>
      <c r="Y38" s="444"/>
      <c r="Z38" s="439" t="s">
        <v>12</v>
      </c>
      <c r="AA38" s="440"/>
      <c r="AB38" s="440"/>
      <c r="AC38" s="440"/>
      <c r="AD38" s="441"/>
      <c r="AE38" s="28"/>
      <c r="AF38" s="22"/>
    </row>
    <row r="39" spans="1:32" ht="17.100000000000001" customHeight="1">
      <c r="A39" s="22"/>
      <c r="B39" s="28"/>
      <c r="C39" s="433">
        <f>+VLOOKUP($H$14,RESUMEN!$A$11:$AP$599,22,FALSE)</f>
        <v>0</v>
      </c>
      <c r="D39" s="434"/>
      <c r="E39" s="435"/>
      <c r="F39" s="433">
        <f>+VLOOKUP($H$14,RESUMEN!$A$11:$AP$599,38,FALSE)</f>
        <v>0</v>
      </c>
      <c r="G39" s="434"/>
      <c r="H39" s="435"/>
      <c r="I39" s="436" t="s">
        <v>21</v>
      </c>
      <c r="J39" s="437"/>
      <c r="K39" s="437"/>
      <c r="L39" s="438"/>
      <c r="M39" s="442" t="s">
        <v>22</v>
      </c>
      <c r="N39" s="443"/>
      <c r="O39" s="443"/>
      <c r="P39" s="443"/>
      <c r="Q39" s="443"/>
      <c r="R39" s="443"/>
      <c r="S39" s="443"/>
      <c r="T39" s="443"/>
      <c r="U39" s="443"/>
      <c r="V39" s="443"/>
      <c r="W39" s="443"/>
      <c r="X39" s="443"/>
      <c r="Y39" s="444"/>
      <c r="Z39" s="439" t="s">
        <v>12</v>
      </c>
      <c r="AA39" s="440"/>
      <c r="AB39" s="440"/>
      <c r="AC39" s="440"/>
      <c r="AD39" s="441"/>
      <c r="AE39" s="28"/>
      <c r="AF39" s="22"/>
    </row>
    <row r="40" spans="1:32" ht="17.100000000000001" customHeight="1">
      <c r="A40" s="22"/>
      <c r="B40" s="28"/>
      <c r="C40" s="433">
        <v>0</v>
      </c>
      <c r="D40" s="434"/>
      <c r="E40" s="435"/>
      <c r="F40" s="433">
        <f>+VLOOKUP($H$14,RESUMEN!$A$11:$AP$599,39,FALSE)</f>
        <v>0</v>
      </c>
      <c r="G40" s="434"/>
      <c r="H40" s="435"/>
      <c r="I40" s="436" t="s">
        <v>23</v>
      </c>
      <c r="J40" s="437"/>
      <c r="K40" s="437"/>
      <c r="L40" s="438"/>
      <c r="M40" s="442" t="s">
        <v>24</v>
      </c>
      <c r="N40" s="443"/>
      <c r="O40" s="443"/>
      <c r="P40" s="443"/>
      <c r="Q40" s="443"/>
      <c r="R40" s="443"/>
      <c r="S40" s="443"/>
      <c r="T40" s="443"/>
      <c r="U40" s="443"/>
      <c r="V40" s="443"/>
      <c r="W40" s="443"/>
      <c r="X40" s="443"/>
      <c r="Y40" s="444"/>
      <c r="Z40" s="439" t="s">
        <v>19</v>
      </c>
      <c r="AA40" s="440"/>
      <c r="AB40" s="440"/>
      <c r="AC40" s="440"/>
      <c r="AD40" s="441"/>
      <c r="AE40" s="28"/>
      <c r="AF40" s="22"/>
    </row>
    <row r="41" spans="1:32" ht="17.100000000000001" customHeight="1">
      <c r="A41" s="22"/>
      <c r="B41" s="28"/>
      <c r="C41" s="433">
        <f>+VLOOKUP($H$14,RESUMEN!$A$11:$AP$599,23,FALSE)</f>
        <v>0</v>
      </c>
      <c r="D41" s="434"/>
      <c r="E41" s="435"/>
      <c r="F41" s="433">
        <f>+VLOOKUP($H$14,RESUMEN!$A$11:$AP$599,40,FALSE)</f>
        <v>0</v>
      </c>
      <c r="G41" s="434"/>
      <c r="H41" s="435"/>
      <c r="I41" s="436" t="s">
        <v>8</v>
      </c>
      <c r="J41" s="437"/>
      <c r="K41" s="437"/>
      <c r="L41" s="438"/>
      <c r="M41" s="442" t="s">
        <v>9</v>
      </c>
      <c r="N41" s="443"/>
      <c r="O41" s="443"/>
      <c r="P41" s="443"/>
      <c r="Q41" s="443"/>
      <c r="R41" s="443"/>
      <c r="S41" s="443"/>
      <c r="T41" s="443"/>
      <c r="U41" s="443"/>
      <c r="V41" s="443"/>
      <c r="W41" s="443"/>
      <c r="X41" s="443"/>
      <c r="Y41" s="444"/>
      <c r="Z41" s="439" t="s">
        <v>10</v>
      </c>
      <c r="AA41" s="440"/>
      <c r="AB41" s="440"/>
      <c r="AC41" s="440"/>
      <c r="AD41" s="441"/>
      <c r="AE41" s="28"/>
      <c r="AF41" s="22"/>
    </row>
    <row r="42" spans="1:32" ht="17.100000000000001" customHeight="1">
      <c r="A42" s="22"/>
      <c r="B42" s="28"/>
      <c r="C42" s="433">
        <f>+VLOOKUP($H$14,RESUMEN!$A$11:$AP$599,24,FALSE)</f>
        <v>0</v>
      </c>
      <c r="D42" s="434"/>
      <c r="E42" s="435"/>
      <c r="F42" s="433">
        <v>0</v>
      </c>
      <c r="G42" s="434"/>
      <c r="H42" s="435"/>
      <c r="I42" s="436" t="s">
        <v>610</v>
      </c>
      <c r="J42" s="437"/>
      <c r="K42" s="437"/>
      <c r="L42" s="438"/>
      <c r="M42" s="442" t="s">
        <v>619</v>
      </c>
      <c r="N42" s="443"/>
      <c r="O42" s="443"/>
      <c r="P42" s="443"/>
      <c r="Q42" s="443"/>
      <c r="R42" s="443"/>
      <c r="S42" s="443"/>
      <c r="T42" s="443"/>
      <c r="U42" s="443"/>
      <c r="V42" s="443"/>
      <c r="W42" s="443"/>
      <c r="X42" s="443"/>
      <c r="Y42" s="444"/>
      <c r="Z42" s="439" t="s">
        <v>610</v>
      </c>
      <c r="AA42" s="440"/>
      <c r="AB42" s="440"/>
      <c r="AC42" s="440"/>
      <c r="AD42" s="441"/>
      <c r="AE42" s="28"/>
      <c r="AF42" s="22"/>
    </row>
    <row r="43" spans="1:32" ht="25.5" customHeight="1">
      <c r="A43" s="22"/>
      <c r="B43" s="28"/>
      <c r="C43" s="433">
        <f>+VLOOKUP($H$14,RESUMEN!$A$11:$AP$599,25,FALSE)</f>
        <v>0</v>
      </c>
      <c r="D43" s="434"/>
      <c r="E43" s="435"/>
      <c r="F43" s="433">
        <f>+VLOOKUP($H$14,RESUMEN!$A$11:$AP$599,42,FALSE)</f>
        <v>0</v>
      </c>
      <c r="G43" s="434"/>
      <c r="H43" s="435"/>
      <c r="I43" s="436" t="s">
        <v>709</v>
      </c>
      <c r="J43" s="437"/>
      <c r="K43" s="437"/>
      <c r="L43" s="438"/>
      <c r="M43" s="442" t="s">
        <v>710</v>
      </c>
      <c r="N43" s="443"/>
      <c r="O43" s="443"/>
      <c r="P43" s="443"/>
      <c r="Q43" s="443"/>
      <c r="R43" s="443"/>
      <c r="S43" s="443"/>
      <c r="T43" s="443"/>
      <c r="U43" s="443"/>
      <c r="V43" s="443"/>
      <c r="W43" s="443"/>
      <c r="X43" s="443"/>
      <c r="Y43" s="444"/>
      <c r="Z43" s="445" t="s">
        <v>724</v>
      </c>
      <c r="AA43" s="446"/>
      <c r="AB43" s="446"/>
      <c r="AC43" s="446"/>
      <c r="AD43" s="447"/>
      <c r="AE43" s="28"/>
      <c r="AF43" s="22"/>
    </row>
    <row r="44" spans="1:32" ht="17.100000000000001" customHeight="1">
      <c r="A44" s="22"/>
      <c r="B44" s="28"/>
      <c r="C44" s="433">
        <f>+VLOOKUP($H$14,RESUMEN!$A$11:$AP$599,6,FALSE)</f>
        <v>0</v>
      </c>
      <c r="D44" s="434"/>
      <c r="E44" s="435"/>
      <c r="F44" s="433">
        <v>0</v>
      </c>
      <c r="G44" s="434"/>
      <c r="H44" s="435"/>
      <c r="I44" s="436" t="s">
        <v>26</v>
      </c>
      <c r="J44" s="437"/>
      <c r="K44" s="437"/>
      <c r="L44" s="438"/>
      <c r="M44" s="442" t="s">
        <v>28</v>
      </c>
      <c r="N44" s="443"/>
      <c r="O44" s="443"/>
      <c r="P44" s="443"/>
      <c r="Q44" s="443"/>
      <c r="R44" s="443"/>
      <c r="S44" s="443"/>
      <c r="T44" s="443"/>
      <c r="U44" s="443"/>
      <c r="V44" s="443"/>
      <c r="W44" s="443"/>
      <c r="X44" s="443"/>
      <c r="Y44" s="444"/>
      <c r="Z44" s="439" t="s">
        <v>19</v>
      </c>
      <c r="AA44" s="440"/>
      <c r="AB44" s="440"/>
      <c r="AC44" s="440"/>
      <c r="AD44" s="441"/>
      <c r="AE44" s="28"/>
      <c r="AF44" s="22"/>
    </row>
    <row r="45" spans="1:32" ht="17.100000000000001" customHeight="1">
      <c r="A45" s="22"/>
      <c r="B45" s="28"/>
      <c r="C45" s="433">
        <f>+VLOOKUP($H$14,RESUMEN!$A$11:$AP$599,4,FALSE)+VLOOKUP($H$14,RESUMEN!$A$11:$AP$599,5,FALSE)</f>
        <v>0</v>
      </c>
      <c r="D45" s="434"/>
      <c r="E45" s="435"/>
      <c r="F45" s="433">
        <f>+VLOOKUP($H$14,RESUMEN!$A$11:$AP$599,26,FALSE)+VLOOKUP($H$14,RESUMEN!$A$11:$AP$599,27,FALSE)</f>
        <v>0</v>
      </c>
      <c r="G45" s="434"/>
      <c r="H45" s="435"/>
      <c r="I45" s="436" t="s">
        <v>27</v>
      </c>
      <c r="J45" s="437"/>
      <c r="K45" s="437"/>
      <c r="L45" s="438"/>
      <c r="M45" s="442" t="s">
        <v>29</v>
      </c>
      <c r="N45" s="443"/>
      <c r="O45" s="443"/>
      <c r="P45" s="443"/>
      <c r="Q45" s="443"/>
      <c r="R45" s="443"/>
      <c r="S45" s="443"/>
      <c r="T45" s="443"/>
      <c r="U45" s="443"/>
      <c r="V45" s="443"/>
      <c r="W45" s="443"/>
      <c r="X45" s="443"/>
      <c r="Y45" s="444"/>
      <c r="Z45" s="439" t="s">
        <v>19</v>
      </c>
      <c r="AA45" s="440"/>
      <c r="AB45" s="440"/>
      <c r="AC45" s="440"/>
      <c r="AD45" s="441"/>
      <c r="AE45" s="28"/>
      <c r="AF45" s="22"/>
    </row>
    <row r="46" spans="1:32" ht="10.5" customHeight="1">
      <c r="A46" s="22"/>
      <c r="B46" s="22"/>
      <c r="C46" s="228"/>
      <c r="D46" s="228"/>
      <c r="E46" s="228"/>
      <c r="F46" s="228"/>
      <c r="G46" s="228"/>
      <c r="H46" s="228"/>
      <c r="I46" s="22"/>
      <c r="J46" s="22"/>
      <c r="K46" s="22"/>
      <c r="L46" s="22"/>
      <c r="M46" s="22"/>
      <c r="N46" s="22"/>
      <c r="O46" s="22"/>
      <c r="P46" s="22"/>
      <c r="Q46" s="22"/>
      <c r="R46" s="22"/>
      <c r="S46" s="22"/>
      <c r="T46" s="22"/>
      <c r="U46" s="22"/>
      <c r="V46" s="22"/>
      <c r="W46" s="22"/>
      <c r="X46" s="22"/>
      <c r="Y46" s="22"/>
      <c r="Z46" s="22"/>
      <c r="AA46" s="22"/>
      <c r="AB46" s="22"/>
      <c r="AC46" s="22"/>
      <c r="AD46" s="22"/>
      <c r="AE46" s="22"/>
      <c r="AF46" s="22"/>
    </row>
    <row r="47" spans="1:32" ht="16.5" customHeight="1">
      <c r="A47" s="22"/>
      <c r="B47" s="27" t="s">
        <v>6290</v>
      </c>
      <c r="C47" s="228"/>
      <c r="D47" s="228"/>
      <c r="E47" s="228"/>
      <c r="F47" s="228"/>
      <c r="G47" s="228"/>
      <c r="H47" s="228"/>
      <c r="I47" s="22"/>
      <c r="J47" s="22"/>
      <c r="K47" s="22"/>
      <c r="L47" s="22"/>
      <c r="M47" s="22"/>
      <c r="N47" s="22"/>
      <c r="O47" s="22"/>
      <c r="P47" s="22"/>
      <c r="Q47" s="22"/>
      <c r="R47" s="22"/>
      <c r="S47" s="22"/>
      <c r="T47" s="22"/>
      <c r="U47" s="22"/>
      <c r="V47" s="22"/>
      <c r="W47" s="22"/>
      <c r="X47" s="22"/>
      <c r="Y47" s="22"/>
      <c r="Z47" s="22"/>
      <c r="AA47" s="22"/>
      <c r="AB47" s="22"/>
      <c r="AC47" s="22"/>
      <c r="AD47" s="22"/>
      <c r="AE47" s="22"/>
      <c r="AF47" s="22"/>
    </row>
    <row r="48" spans="1:32" ht="4.5" customHeight="1">
      <c r="A48" s="22"/>
      <c r="B48" s="27"/>
      <c r="C48" s="228"/>
      <c r="D48" s="228"/>
      <c r="E48" s="228"/>
      <c r="F48" s="228"/>
      <c r="G48" s="228"/>
      <c r="H48" s="228"/>
      <c r="I48" s="22"/>
      <c r="J48" s="22"/>
      <c r="K48" s="22"/>
      <c r="L48" s="22"/>
      <c r="M48" s="22"/>
      <c r="N48" s="22"/>
      <c r="O48" s="22"/>
      <c r="P48" s="22"/>
      <c r="Q48" s="22"/>
      <c r="R48" s="22"/>
      <c r="S48" s="22"/>
      <c r="T48" s="22"/>
      <c r="U48" s="22"/>
      <c r="V48" s="22"/>
      <c r="W48" s="22"/>
      <c r="X48" s="22"/>
      <c r="Y48" s="22"/>
      <c r="Z48" s="22"/>
      <c r="AA48" s="22"/>
      <c r="AB48" s="22"/>
      <c r="AC48" s="22"/>
      <c r="AD48" s="22"/>
      <c r="AE48" s="22"/>
      <c r="AF48" s="22"/>
    </row>
    <row r="49" spans="1:32" ht="16.5" customHeight="1">
      <c r="A49" s="22"/>
      <c r="B49" s="22"/>
      <c r="C49" s="448" t="s">
        <v>6288</v>
      </c>
      <c r="D49" s="448"/>
      <c r="E49" s="448"/>
      <c r="F49" s="448"/>
      <c r="G49" s="448"/>
      <c r="H49" s="448"/>
      <c r="I49" s="448" t="s">
        <v>6264</v>
      </c>
      <c r="J49" s="448"/>
      <c r="K49" s="448"/>
      <c r="L49" s="448"/>
      <c r="M49" s="448" t="s">
        <v>6289</v>
      </c>
      <c r="N49" s="448"/>
      <c r="O49" s="448"/>
      <c r="P49" s="448"/>
      <c r="Q49" s="448"/>
      <c r="R49" s="448"/>
      <c r="S49" s="448"/>
      <c r="T49" s="448"/>
      <c r="U49" s="448"/>
      <c r="V49" s="448"/>
      <c r="W49" s="448"/>
      <c r="X49" s="448"/>
      <c r="Y49" s="448"/>
      <c r="Z49" s="22"/>
      <c r="AA49" s="22"/>
      <c r="AB49" s="22"/>
      <c r="AC49" s="22"/>
      <c r="AD49" s="22"/>
      <c r="AE49" s="22"/>
      <c r="AF49" s="22"/>
    </row>
    <row r="50" spans="1:32" ht="16.5" customHeight="1">
      <c r="A50" s="22"/>
      <c r="B50" s="22"/>
      <c r="C50" s="449" t="str">
        <f>+IFERROR(VLOOKUP(H14,Contactos!A3:C525,3,FALSE),"")</f>
        <v/>
      </c>
      <c r="D50" s="449"/>
      <c r="E50" s="449"/>
      <c r="F50" s="449"/>
      <c r="G50" s="449"/>
      <c r="H50" s="449"/>
      <c r="I50" s="449" t="str">
        <f>+IFERROR(VLOOKUP(H14,Contactos!A3:D525,4,FALSE),"")</f>
        <v/>
      </c>
      <c r="J50" s="449"/>
      <c r="K50" s="449"/>
      <c r="L50" s="449"/>
      <c r="M50" s="450" t="str">
        <f>+IFERROR(VLOOKUP(H14,Contactos!A3:E525,5,FALSE),"")</f>
        <v/>
      </c>
      <c r="N50" s="450"/>
      <c r="O50" s="450"/>
      <c r="P50" s="450"/>
      <c r="Q50" s="450"/>
      <c r="R50" s="450"/>
      <c r="S50" s="450"/>
      <c r="T50" s="450"/>
      <c r="U50" s="450"/>
      <c r="V50" s="450"/>
      <c r="W50" s="450"/>
      <c r="X50" s="450"/>
      <c r="Y50" s="450"/>
      <c r="Z50" s="22"/>
      <c r="AA50" s="22"/>
      <c r="AB50" s="22"/>
      <c r="AC50" s="22"/>
      <c r="AD50" s="22"/>
      <c r="AE50" s="22"/>
      <c r="AF50" s="22"/>
    </row>
    <row r="51" spans="1:32" ht="6.75" customHeight="1" thickBot="1">
      <c r="A51" s="36"/>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36"/>
    </row>
    <row r="52" spans="1:32" ht="15.75">
      <c r="A52" s="36"/>
      <c r="B52" s="451" t="s">
        <v>1344</v>
      </c>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452"/>
      <c r="AB52" s="452"/>
      <c r="AC52" s="452"/>
      <c r="AD52" s="452"/>
      <c r="AE52" s="453"/>
      <c r="AF52" s="36"/>
    </row>
    <row r="53" spans="1:32" ht="15.75" customHeight="1">
      <c r="A53" s="36"/>
      <c r="B53" s="454"/>
      <c r="C53" s="455"/>
      <c r="D53" s="455"/>
      <c r="E53" s="455"/>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6"/>
      <c r="AF53" s="36"/>
    </row>
    <row r="54" spans="1:32" ht="16.5" thickBot="1">
      <c r="A54" s="36"/>
      <c r="B54" s="457"/>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458"/>
      <c r="AC54" s="458"/>
      <c r="AD54" s="458"/>
      <c r="AE54" s="459"/>
      <c r="AF54" s="36"/>
    </row>
    <row r="55" spans="1:32" ht="12"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row>
    <row r="56" spans="1:32" ht="16.5" customHeight="1">
      <c r="A56" s="22"/>
      <c r="B56" s="29" t="s">
        <v>1356</v>
      </c>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22"/>
    </row>
    <row r="57" spans="1:32" ht="14.25" customHeight="1">
      <c r="A57" s="22"/>
      <c r="B57" s="29" t="s">
        <v>1335</v>
      </c>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22"/>
    </row>
    <row r="58" spans="1:32" ht="14.25" customHeight="1">
      <c r="A58" s="22"/>
      <c r="B58" s="29"/>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22"/>
    </row>
    <row r="59" spans="1:32" ht="14.25" customHeight="1">
      <c r="A59" s="36"/>
      <c r="B59" s="38"/>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6"/>
    </row>
    <row r="60" spans="1:32" ht="10.5" customHeight="1">
      <c r="A60" s="238" t="s">
        <v>1352</v>
      </c>
      <c r="B60" s="228"/>
      <c r="C60" s="228"/>
      <c r="F60" s="228"/>
      <c r="G60" s="228"/>
      <c r="H60" s="228"/>
      <c r="I60" s="22"/>
      <c r="J60" s="22"/>
      <c r="K60" s="22"/>
      <c r="L60" s="22"/>
      <c r="M60" s="22"/>
      <c r="N60" s="22"/>
      <c r="O60" s="22"/>
      <c r="P60" s="22"/>
      <c r="Q60" s="22"/>
      <c r="R60" s="22"/>
      <c r="S60" s="22"/>
      <c r="T60" s="22"/>
      <c r="U60" s="22"/>
      <c r="V60" s="22"/>
      <c r="W60" s="22"/>
      <c r="X60" s="22"/>
      <c r="Y60" s="22"/>
      <c r="Z60" s="22"/>
      <c r="AA60" s="22"/>
      <c r="AB60" s="22"/>
      <c r="AC60" s="22"/>
      <c r="AD60" s="22"/>
      <c r="AE60" s="22"/>
      <c r="AF60" s="22"/>
    </row>
    <row r="61" spans="1:32" ht="10.5" customHeight="1">
      <c r="A61" s="239"/>
      <c r="B61" s="240" t="s">
        <v>1353</v>
      </c>
      <c r="C61" s="241"/>
      <c r="D61" s="241"/>
      <c r="E61" s="241"/>
      <c r="F61" s="241"/>
      <c r="G61" s="241"/>
      <c r="H61" s="241"/>
      <c r="J61" s="241"/>
      <c r="K61" s="241"/>
      <c r="L61" s="241"/>
      <c r="M61" s="241"/>
      <c r="N61" s="241"/>
      <c r="O61" s="241"/>
      <c r="P61" s="241"/>
      <c r="Q61" s="22"/>
      <c r="R61" s="22"/>
      <c r="S61" s="22"/>
      <c r="T61" s="22"/>
      <c r="U61" s="22"/>
      <c r="V61" s="22"/>
      <c r="W61" s="22"/>
      <c r="X61" s="22"/>
      <c r="Y61" s="22"/>
      <c r="Z61" s="22"/>
      <c r="AA61" s="22"/>
      <c r="AB61" s="22"/>
      <c r="AC61" s="22"/>
      <c r="AD61" s="22"/>
      <c r="AE61" s="22"/>
      <c r="AF61" s="22"/>
    </row>
    <row r="62" spans="1:32" ht="10.5" customHeight="1">
      <c r="A62" s="239"/>
      <c r="B62" s="241" t="s">
        <v>1354</v>
      </c>
      <c r="C62" s="241"/>
      <c r="D62" s="241"/>
      <c r="E62" s="241"/>
      <c r="F62" s="241"/>
      <c r="G62" s="241"/>
      <c r="H62" s="241"/>
      <c r="I62" s="241"/>
      <c r="K62" s="241"/>
      <c r="L62" s="241"/>
      <c r="M62" s="241"/>
      <c r="N62" s="22"/>
      <c r="O62" s="22"/>
      <c r="P62" s="22"/>
      <c r="Q62" s="22"/>
      <c r="R62" s="22"/>
      <c r="S62" s="22"/>
      <c r="T62" s="22"/>
      <c r="U62" s="22"/>
      <c r="V62" s="22"/>
      <c r="W62" s="22"/>
      <c r="X62" s="22"/>
      <c r="Y62" s="22"/>
      <c r="Z62" s="22"/>
      <c r="AA62" s="22"/>
      <c r="AB62" s="22"/>
      <c r="AC62" s="22"/>
      <c r="AD62" s="22"/>
      <c r="AE62" s="22"/>
      <c r="AF62" s="22"/>
    </row>
    <row r="63" spans="1:32" ht="10.5" customHeight="1">
      <c r="A63" s="239"/>
      <c r="B63" s="241" t="s">
        <v>1355</v>
      </c>
      <c r="C63" s="228"/>
      <c r="F63" s="228"/>
      <c r="G63" s="228"/>
      <c r="H63" s="228"/>
      <c r="I63" s="22"/>
      <c r="J63" s="22"/>
      <c r="K63" s="22"/>
      <c r="L63" s="22"/>
      <c r="M63" s="22"/>
      <c r="N63" s="22"/>
      <c r="O63" s="22"/>
      <c r="P63" s="22"/>
      <c r="Q63" s="22"/>
      <c r="R63" s="22"/>
      <c r="S63" s="22"/>
      <c r="T63" s="22"/>
      <c r="U63" s="22"/>
      <c r="V63" s="22"/>
      <c r="W63" s="22"/>
      <c r="X63" s="22"/>
      <c r="Y63" s="22"/>
      <c r="Z63" s="22"/>
      <c r="AA63" s="22"/>
      <c r="AB63" s="22"/>
      <c r="AC63" s="22"/>
      <c r="AD63" s="22"/>
      <c r="AE63" s="22"/>
      <c r="AF63" s="22"/>
    </row>
    <row r="64" spans="1:32" ht="14.25" customHeight="1">
      <c r="A64" s="36"/>
      <c r="B64" s="38"/>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6"/>
    </row>
    <row r="65" spans="1:32" ht="4.5" customHeight="1">
      <c r="A65" s="36"/>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6"/>
    </row>
    <row r="66" spans="1:32" ht="10.5" customHeight="1">
      <c r="A66" s="36"/>
      <c r="B66" s="39"/>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row>
    <row r="67" spans="1:32" ht="10.5" customHeight="1">
      <c r="A67" s="36"/>
      <c r="B67" s="39"/>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row>
    <row r="68" spans="1:32" ht="10.5" customHeight="1">
      <c r="A68" s="36"/>
      <c r="B68" s="39"/>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row>
    <row r="69" spans="1:3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2:3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2:3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2:3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2:3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2:3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2:3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2:3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2:3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2:3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2:3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2:3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2:3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2:3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2:3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2:3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2:3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2:3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2:3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2:3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2:3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2:3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2:3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2: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2:3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2:3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2:3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2:3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2:3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2:3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2:3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2:3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2:3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2:3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2:3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2:3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2:3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2:3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2:3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2:3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2:3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2:3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2:3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2:3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2:3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2:3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2:3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2:3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2:3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2:3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2:3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2:3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2:3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2:3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2:3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2:3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2:3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2:3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2:3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2:3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2:3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2:3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2:3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2:3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2:3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2:3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2:3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2:3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2:3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2:3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2:3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2:3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2:3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2:3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2:3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2:3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2:3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2:3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2:3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2:3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2:3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2:3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2:3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2:3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2:3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2:3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2:3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2:3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2:3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2:3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2:3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2:3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2:3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2:3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2:3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2:3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2:3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2:3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2:3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2:3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2:3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2:3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2:3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2:3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2:3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2:3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2:3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2:3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2:3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2:3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2:3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2:3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2:3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2:3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2:3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2:3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2:3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2:3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2:3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2:3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2:3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2:3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2:3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2:3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2:3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2:3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2:3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2:3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2:3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2:3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2:3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2:3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2:3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2:3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2:3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2:3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2:3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2:3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2:3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2:3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2:31">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2:31">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sheetData>
  <protectedRanges>
    <protectedRange algorithmName="SHA-512" hashValue="H8XH2ef3wjafZWNVgUhr4Th7ybZdSzKj4HVSL0U8OqvJbYaB8oE6WxoGEwtRcECQAl8BFJst+At5/plK8Sotyg==" saltValue="CjRcFSK3QWUOQ5pxPQsq5g==" spinCount="100000" sqref="A1:E11 F1:F10 AG1:XFD11 G1:AF11" name="Rango1"/>
  </protectedRanges>
  <mergeCells count="130">
    <mergeCell ref="F12:AD13"/>
    <mergeCell ref="B19:AE21"/>
    <mergeCell ref="C29:E29"/>
    <mergeCell ref="F29:H29"/>
    <mergeCell ref="I33:L33"/>
    <mergeCell ref="C25:E25"/>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Z25:AD25"/>
    <mergeCell ref="F25:H25"/>
    <mergeCell ref="M25:Y25"/>
    <mergeCell ref="I25:L25"/>
    <mergeCell ref="C28:E28"/>
    <mergeCell ref="F28:H28"/>
    <mergeCell ref="M30:Y30"/>
    <mergeCell ref="B52:AE54"/>
    <mergeCell ref="M41:Y41"/>
    <mergeCell ref="M38:Y38"/>
    <mergeCell ref="M39:Y39"/>
    <mergeCell ref="I41:L41"/>
    <mergeCell ref="I29:L29"/>
    <mergeCell ref="I35:L35"/>
    <mergeCell ref="I31:L31"/>
    <mergeCell ref="I34:L34"/>
    <mergeCell ref="C40:E40"/>
    <mergeCell ref="F40:H40"/>
    <mergeCell ref="C34:E34"/>
    <mergeCell ref="F34:H34"/>
    <mergeCell ref="Z34:AD34"/>
    <mergeCell ref="C33:E33"/>
    <mergeCell ref="F33:H33"/>
    <mergeCell ref="Z37:AD37"/>
    <mergeCell ref="I30:L30"/>
    <mergeCell ref="C31:E31"/>
    <mergeCell ref="Z33:AD33"/>
    <mergeCell ref="Z36:AD36"/>
    <mergeCell ref="M35:Y35"/>
    <mergeCell ref="Z35:AD35"/>
    <mergeCell ref="Z32:AD32"/>
    <mergeCell ref="C27:E27"/>
    <mergeCell ref="Z29:AD29"/>
    <mergeCell ref="Z31:AD31"/>
    <mergeCell ref="C32:E32"/>
    <mergeCell ref="F32:H32"/>
    <mergeCell ref="I32:L32"/>
    <mergeCell ref="M32:Y32"/>
    <mergeCell ref="C35:E35"/>
    <mergeCell ref="F35:H35"/>
    <mergeCell ref="M33:Y33"/>
    <mergeCell ref="M34:Y34"/>
    <mergeCell ref="C26:E26"/>
    <mergeCell ref="F26:H26"/>
    <mergeCell ref="I26:L26"/>
    <mergeCell ref="F30:H30"/>
    <mergeCell ref="F31:H31"/>
    <mergeCell ref="M26:Y26"/>
    <mergeCell ref="M27:Y27"/>
    <mergeCell ref="Z27:AD27"/>
    <mergeCell ref="M31:Y31"/>
    <mergeCell ref="M29:Y29"/>
    <mergeCell ref="F27:H27"/>
    <mergeCell ref="Z26:AD26"/>
    <mergeCell ref="I27:L27"/>
    <mergeCell ref="I28:L28"/>
    <mergeCell ref="M28:Y28"/>
    <mergeCell ref="Z28:AD28"/>
    <mergeCell ref="Z30:AD30"/>
    <mergeCell ref="C30:E30"/>
    <mergeCell ref="I40:L40"/>
    <mergeCell ref="M37:Y37"/>
    <mergeCell ref="F36:H36"/>
    <mergeCell ref="M40:Y40"/>
    <mergeCell ref="C41:E41"/>
    <mergeCell ref="F41:H41"/>
    <mergeCell ref="Z41:AD41"/>
    <mergeCell ref="Z38:AD38"/>
    <mergeCell ref="Z39:AD39"/>
    <mergeCell ref="Z40:AD40"/>
    <mergeCell ref="F38:H38"/>
    <mergeCell ref="C39:E39"/>
    <mergeCell ref="I38:L38"/>
    <mergeCell ref="I39:L39"/>
    <mergeCell ref="C38:E38"/>
    <mergeCell ref="C37:E37"/>
    <mergeCell ref="F37:H37"/>
    <mergeCell ref="I37:L37"/>
    <mergeCell ref="C36:E36"/>
    <mergeCell ref="I36:L36"/>
    <mergeCell ref="M36:Y36"/>
    <mergeCell ref="F39:H39"/>
    <mergeCell ref="C49:H49"/>
    <mergeCell ref="C50:H50"/>
    <mergeCell ref="I49:L49"/>
    <mergeCell ref="I50:L50"/>
    <mergeCell ref="M49:Y49"/>
    <mergeCell ref="M50:Y50"/>
    <mergeCell ref="M45:Y45"/>
    <mergeCell ref="Z45:AD45"/>
    <mergeCell ref="C45:E45"/>
    <mergeCell ref="F45:H45"/>
    <mergeCell ref="I45:L45"/>
    <mergeCell ref="C44:E44"/>
    <mergeCell ref="F44:H44"/>
    <mergeCell ref="I44:L44"/>
    <mergeCell ref="Z42:AD42"/>
    <mergeCell ref="M44:Y44"/>
    <mergeCell ref="Z44:AD44"/>
    <mergeCell ref="C42:E42"/>
    <mergeCell ref="F42:H42"/>
    <mergeCell ref="I42:L42"/>
    <mergeCell ref="M42:Y42"/>
    <mergeCell ref="I43:L43"/>
    <mergeCell ref="M43:Y43"/>
    <mergeCell ref="Z43:AD43"/>
    <mergeCell ref="C43:E43"/>
    <mergeCell ref="F43:H43"/>
  </mergeCells>
  <hyperlinks>
    <hyperlink ref="C25:E25" location="'CUT MN'!A1" display="'CUT MN'!A1" xr:uid="{00000000-0004-0000-0000-000002000000}"/>
    <hyperlink ref="C26:E45" location="'CUT MN'!A1" display="'CUT MN'!A1" xr:uid="{4D750058-CA12-4809-8752-CF124E037F47}"/>
    <hyperlink ref="F25:H25" location="'CUT MN'!A1" display="'CUT MN'!A1" xr:uid="{E5A51622-A141-4A3F-A802-19B21125C969}"/>
    <hyperlink ref="F45:H45" location="'TRL ME'!A1" display="'TRL ME'!A1" xr:uid="{3BDFD218-D02D-4E68-874D-BAA999AD10D2}"/>
    <hyperlink ref="F41:H41" location="'CUT ME'!A1" display="'CUT ME'!A1" xr:uid="{8742B2C5-6E2C-483C-8B82-40CE34991D85}"/>
    <hyperlink ref="F26:H31" location="'CUT ME'!A1" display="'CUT ME'!A1" xr:uid="{F995E507-3555-4D03-B203-B7EAE44CA545}"/>
    <hyperlink ref="C44:E44" location="CDI!A1" display="CDI!A1" xr:uid="{7EF47824-32AD-40EF-A118-723D92FD86AC}"/>
    <hyperlink ref="C43:E43" location="'TCR MN'!A1" display="'TCR MN'!A1" xr:uid="{39059867-D9F9-4863-81D4-C4BE9314E045}"/>
    <hyperlink ref="C45:E45" location="'TRL MN'!A1" display="'TRL MN'!A1" xr:uid="{9B83CB47-AFAA-4B00-BB82-27578064DC73}"/>
    <hyperlink ref="F43:H43" location="'TCR ME'!A1" display="'TCR ME'!A1" xr:uid="{1C6E9B0B-E892-42DC-AC2B-F05D1EB625F2}"/>
    <hyperlink ref="F33:H42" location="'CUT ME'!A1" display="'CUT ME'!A1" xr:uid="{F113D5EE-355C-453E-876B-31CB44E9D38D}"/>
    <hyperlink ref="C32:E32" location="CVD_AUTO!A1" display="CVD_AUTO!A1" xr:uid="{23ADFF9E-EFA1-4FFF-9677-20E250D706F8}"/>
  </hyperlinks>
  <pageMargins left="0.43307086614173229" right="0.31496062992125984" top="0.43307086614173229" bottom="0.15748031496062992" header="0.31496062992125984" footer="0.19685039370078741"/>
  <pageSetup scale="77"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AV634"/>
  <sheetViews>
    <sheetView showGridLines="0" view="pageBreakPreview" zoomScale="85" zoomScaleNormal="70" zoomScaleSheetLayoutView="85" workbookViewId="0">
      <pane xSplit="3" ySplit="10" topLeftCell="D11" activePane="bottomRight" state="frozen"/>
      <selection activeCell="H15" sqref="H15:I15"/>
      <selection pane="topRight" activeCell="H15" sqref="H15:I15"/>
      <selection pane="bottomLeft" activeCell="H15" sqref="H15:I15"/>
      <selection pane="bottomRight" activeCell="G617" sqref="G617"/>
    </sheetView>
  </sheetViews>
  <sheetFormatPr baseColWidth="10" defaultRowHeight="15" outlineLevelCol="1"/>
  <cols>
    <col min="1" max="1" width="13" style="3" bestFit="1" customWidth="1"/>
    <col min="2" max="2" width="59.7109375" style="4" bestFit="1" customWidth="1"/>
    <col min="3" max="3" width="16.42578125" style="5" bestFit="1" customWidth="1"/>
    <col min="4" max="4" width="21.7109375" style="51" customWidth="1" outlineLevel="1"/>
    <col min="5" max="5" width="21" style="51" customWidth="1" outlineLevel="1"/>
    <col min="6" max="6" width="23.140625" style="51" customWidth="1" outlineLevel="1"/>
    <col min="7" max="7" width="21" style="51" customWidth="1" outlineLevel="1"/>
    <col min="8" max="9" width="20.42578125" style="51" customWidth="1" outlineLevel="1"/>
    <col min="10" max="10" width="17.42578125" style="51" customWidth="1" outlineLevel="1"/>
    <col min="11" max="11" width="23.140625" style="51" customWidth="1" outlineLevel="1"/>
    <col min="12" max="12" width="13.42578125" style="51" customWidth="1" outlineLevel="1"/>
    <col min="13" max="14" width="17.85546875" style="51" customWidth="1" outlineLevel="1"/>
    <col min="15" max="15" width="19.28515625" style="51" bestFit="1" customWidth="1" outlineLevel="1"/>
    <col min="16" max="16" width="14" style="51" customWidth="1" outlineLevel="1"/>
    <col min="17" max="17" width="21.42578125" style="51" customWidth="1" outlineLevel="1"/>
    <col min="18" max="18" width="16" style="51" bestFit="1" customWidth="1" outlineLevel="1"/>
    <col min="19" max="19" width="21.7109375" style="51" bestFit="1" customWidth="1" outlineLevel="1"/>
    <col min="20" max="20" width="21.7109375" style="51" customWidth="1" outlineLevel="1"/>
    <col min="21" max="21" width="20.5703125" style="51" customWidth="1" outlineLevel="1"/>
    <col min="22" max="22" width="15.28515625" style="51" customWidth="1" outlineLevel="1"/>
    <col min="23" max="23" width="14.28515625" style="51" customWidth="1" outlineLevel="1"/>
    <col min="24" max="24" width="13.140625" style="51" customWidth="1" outlineLevel="1"/>
    <col min="25" max="25" width="16.85546875" style="51" customWidth="1" outlineLevel="1"/>
    <col min="26" max="27" width="19.7109375" style="51" customWidth="1" outlineLevel="1" collapsed="1"/>
    <col min="28" max="28" width="18.7109375" style="51" customWidth="1" outlineLevel="1" collapsed="1"/>
    <col min="29" max="29" width="13.5703125" style="51" customWidth="1" outlineLevel="1"/>
    <col min="30" max="30" width="13.85546875" style="51" customWidth="1" outlineLevel="1"/>
    <col min="31" max="31" width="24" style="51" customWidth="1" outlineLevel="1" collapsed="1"/>
    <col min="32" max="32" width="24" style="51" customWidth="1" outlineLevel="1"/>
    <col min="33" max="33" width="17.42578125" style="51" customWidth="1" outlineLevel="1"/>
    <col min="34" max="34" width="18.7109375" style="51" customWidth="1" outlineLevel="1"/>
    <col min="35" max="35" width="15" style="51" customWidth="1" outlineLevel="1"/>
    <col min="36" max="36" width="18.85546875" style="51" customWidth="1" outlineLevel="1"/>
    <col min="37" max="37" width="21.42578125" style="51" customWidth="1" outlineLevel="1"/>
    <col min="38" max="40" width="13.42578125" style="51" customWidth="1" outlineLevel="1"/>
    <col min="41" max="41" width="13.140625" style="51" customWidth="1" outlineLevel="1"/>
    <col min="42" max="42" width="13.42578125" style="51" customWidth="1" outlineLevel="1"/>
    <col min="43" max="43" width="28.7109375" style="52" bestFit="1" customWidth="1"/>
    <col min="44" max="44" width="11.42578125" style="6"/>
    <col min="45" max="45" width="19.28515625" style="52" bestFit="1" customWidth="1"/>
    <col min="46" max="46" width="14.85546875" style="6" bestFit="1" customWidth="1"/>
    <col min="47" max="47" width="17.140625" style="6" customWidth="1"/>
    <col min="48" max="48" width="14.42578125" style="6" customWidth="1"/>
    <col min="49" max="16384" width="11.42578125" style="6"/>
  </cols>
  <sheetData>
    <row r="1" spans="1:48" s="13" customFormat="1">
      <c r="A1" s="10"/>
      <c r="B1" s="11"/>
      <c r="C1" s="12"/>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8"/>
      <c r="AS1" s="48"/>
    </row>
    <row r="2" spans="1:48" s="13" customFormat="1" ht="13.5" customHeight="1">
      <c r="A2" s="10"/>
      <c r="B2" s="11"/>
      <c r="C2" s="12"/>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8"/>
      <c r="AS2" s="48"/>
    </row>
    <row r="3" spans="1:48" s="13" customFormat="1">
      <c r="A3" s="10"/>
      <c r="B3" s="11"/>
      <c r="C3" s="12"/>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8"/>
      <c r="AS3" s="48"/>
    </row>
    <row r="4" spans="1:48" s="13" customFormat="1" ht="18" customHeight="1">
      <c r="A4" s="484" t="s">
        <v>569</v>
      </c>
      <c r="B4" s="484"/>
      <c r="C4" s="484"/>
      <c r="D4" s="484"/>
      <c r="E4" s="484"/>
      <c r="F4" s="484"/>
      <c r="G4" s="484"/>
      <c r="H4" s="484"/>
      <c r="I4" s="484"/>
      <c r="J4" s="484"/>
      <c r="K4" s="484"/>
      <c r="L4" s="484"/>
      <c r="M4" s="484"/>
      <c r="N4" s="484"/>
      <c r="O4" s="484"/>
      <c r="P4" s="484"/>
      <c r="Q4" s="484"/>
      <c r="R4" s="484"/>
      <c r="S4" s="484"/>
      <c r="T4" s="484"/>
      <c r="U4" s="484"/>
      <c r="V4" s="484"/>
      <c r="W4" s="484"/>
      <c r="X4" s="484"/>
      <c r="Y4" s="484"/>
      <c r="Z4" s="484"/>
      <c r="AA4" s="484"/>
      <c r="AB4" s="484"/>
      <c r="AC4" s="484"/>
      <c r="AD4" s="484"/>
      <c r="AE4" s="484"/>
      <c r="AF4" s="484"/>
      <c r="AG4" s="484"/>
      <c r="AH4" s="484"/>
      <c r="AI4" s="484"/>
      <c r="AJ4" s="484"/>
      <c r="AK4" s="484"/>
      <c r="AL4" s="484"/>
      <c r="AM4" s="484"/>
      <c r="AN4" s="484"/>
      <c r="AO4" s="484"/>
      <c r="AP4" s="484"/>
      <c r="AQ4" s="484"/>
      <c r="AS4" s="48"/>
    </row>
    <row r="5" spans="1:48" s="13" customFormat="1" ht="18.75">
      <c r="A5" s="484" t="str">
        <f>+'CUT MN'!A4</f>
        <v>CORRESPONDIENTE AL PERIODO DE ENERO A JUNIO DE 2020</v>
      </c>
      <c r="B5" s="484"/>
      <c r="C5" s="484"/>
      <c r="D5" s="484"/>
      <c r="E5" s="484"/>
      <c r="F5" s="484"/>
      <c r="G5" s="484"/>
      <c r="H5" s="484"/>
      <c r="I5" s="484"/>
      <c r="J5" s="484"/>
      <c r="K5" s="484"/>
      <c r="L5" s="484"/>
      <c r="M5" s="484"/>
      <c r="N5" s="484"/>
      <c r="O5" s="484"/>
      <c r="P5" s="484"/>
      <c r="Q5" s="484"/>
      <c r="R5" s="484"/>
      <c r="S5" s="484"/>
      <c r="T5" s="484"/>
      <c r="U5" s="484"/>
      <c r="V5" s="484"/>
      <c r="W5" s="484"/>
      <c r="X5" s="484"/>
      <c r="Y5" s="484"/>
      <c r="Z5" s="484"/>
      <c r="AA5" s="484"/>
      <c r="AB5" s="484"/>
      <c r="AC5" s="484"/>
      <c r="AD5" s="484"/>
      <c r="AE5" s="484"/>
      <c r="AF5" s="484"/>
      <c r="AG5" s="484"/>
      <c r="AH5" s="484"/>
      <c r="AI5" s="484"/>
      <c r="AJ5" s="484"/>
      <c r="AK5" s="484"/>
      <c r="AL5" s="484"/>
      <c r="AM5" s="484"/>
      <c r="AN5" s="484"/>
      <c r="AO5" s="484"/>
      <c r="AP5" s="484"/>
      <c r="AQ5" s="484"/>
      <c r="AS5" s="48"/>
    </row>
    <row r="6" spans="1:48" s="13" customFormat="1" ht="18.75">
      <c r="A6" s="484" t="str">
        <f>+'CUT MN'!A5</f>
        <v>ACTUALIZADO AL : 6 de julio de 2020</v>
      </c>
      <c r="B6" s="484"/>
      <c r="C6" s="484"/>
      <c r="D6" s="484"/>
      <c r="E6" s="484"/>
      <c r="F6" s="484"/>
      <c r="G6" s="484"/>
      <c r="H6" s="484"/>
      <c r="I6" s="484"/>
      <c r="J6" s="484"/>
      <c r="K6" s="484"/>
      <c r="L6" s="484"/>
      <c r="M6" s="484"/>
      <c r="N6" s="484"/>
      <c r="O6" s="484"/>
      <c r="P6" s="484"/>
      <c r="Q6" s="484"/>
      <c r="R6" s="484"/>
      <c r="S6" s="484"/>
      <c r="T6" s="484"/>
      <c r="U6" s="484"/>
      <c r="V6" s="484"/>
      <c r="W6" s="484"/>
      <c r="X6" s="484"/>
      <c r="Y6" s="484"/>
      <c r="Z6" s="484"/>
      <c r="AA6" s="484"/>
      <c r="AB6" s="484"/>
      <c r="AC6" s="484"/>
      <c r="AD6" s="484"/>
      <c r="AE6" s="484"/>
      <c r="AF6" s="484"/>
      <c r="AG6" s="484"/>
      <c r="AH6" s="484"/>
      <c r="AI6" s="484"/>
      <c r="AJ6" s="484"/>
      <c r="AK6" s="484"/>
      <c r="AL6" s="484"/>
      <c r="AM6" s="484"/>
      <c r="AN6" s="484"/>
      <c r="AO6" s="484"/>
      <c r="AP6" s="484"/>
      <c r="AQ6" s="484"/>
      <c r="AS6" s="48"/>
    </row>
    <row r="7" spans="1:48" s="13" customFormat="1" ht="18.75">
      <c r="A7" s="484" t="s">
        <v>570</v>
      </c>
      <c r="B7" s="484"/>
      <c r="C7" s="484"/>
      <c r="D7" s="484"/>
      <c r="E7" s="484"/>
      <c r="F7" s="484"/>
      <c r="G7" s="484"/>
      <c r="H7" s="484"/>
      <c r="I7" s="484"/>
      <c r="J7" s="484"/>
      <c r="K7" s="484"/>
      <c r="L7" s="484"/>
      <c r="M7" s="484"/>
      <c r="N7" s="484"/>
      <c r="O7" s="484"/>
      <c r="P7" s="484"/>
      <c r="Q7" s="484"/>
      <c r="R7" s="484"/>
      <c r="S7" s="484"/>
      <c r="T7" s="484"/>
      <c r="U7" s="484"/>
      <c r="V7" s="484"/>
      <c r="W7" s="484"/>
      <c r="X7" s="484"/>
      <c r="Y7" s="484"/>
      <c r="Z7" s="484"/>
      <c r="AA7" s="484"/>
      <c r="AB7" s="484"/>
      <c r="AC7" s="484"/>
      <c r="AD7" s="484"/>
      <c r="AE7" s="484"/>
      <c r="AF7" s="484"/>
      <c r="AG7" s="484"/>
      <c r="AH7" s="484"/>
      <c r="AI7" s="484"/>
      <c r="AJ7" s="484"/>
      <c r="AK7" s="484"/>
      <c r="AL7" s="484"/>
      <c r="AM7" s="484"/>
      <c r="AN7" s="484"/>
      <c r="AO7" s="484"/>
      <c r="AP7" s="484"/>
      <c r="AQ7" s="484"/>
      <c r="AS7" s="48"/>
    </row>
    <row r="8" spans="1:48" s="264" customFormat="1">
      <c r="A8" s="10">
        <v>1</v>
      </c>
      <c r="B8" s="12">
        <v>2</v>
      </c>
      <c r="C8" s="12">
        <v>3</v>
      </c>
      <c r="D8" s="262">
        <v>4</v>
      </c>
      <c r="E8" s="10">
        <v>5</v>
      </c>
      <c r="F8" s="12">
        <v>6</v>
      </c>
      <c r="G8" s="12">
        <v>7</v>
      </c>
      <c r="H8" s="262">
        <v>8</v>
      </c>
      <c r="I8" s="262">
        <v>9</v>
      </c>
      <c r="J8" s="10">
        <v>10</v>
      </c>
      <c r="K8" s="12">
        <v>11</v>
      </c>
      <c r="L8" s="262">
        <v>12</v>
      </c>
      <c r="M8" s="10">
        <v>13</v>
      </c>
      <c r="N8" s="10">
        <v>14</v>
      </c>
      <c r="O8" s="12">
        <v>15</v>
      </c>
      <c r="P8" s="10">
        <v>16</v>
      </c>
      <c r="Q8" s="10">
        <v>17</v>
      </c>
      <c r="R8" s="12">
        <v>18</v>
      </c>
      <c r="S8" s="10">
        <v>19</v>
      </c>
      <c r="T8" s="10">
        <v>20</v>
      </c>
      <c r="U8" s="12">
        <v>21</v>
      </c>
      <c r="V8" s="10">
        <v>22</v>
      </c>
      <c r="W8" s="10">
        <v>23</v>
      </c>
      <c r="X8" s="12">
        <v>24</v>
      </c>
      <c r="Y8" s="10">
        <v>25</v>
      </c>
      <c r="Z8" s="10">
        <v>26</v>
      </c>
      <c r="AA8" s="12">
        <v>27</v>
      </c>
      <c r="AB8" s="10">
        <v>28</v>
      </c>
      <c r="AC8" s="10">
        <v>29</v>
      </c>
      <c r="AD8" s="12">
        <v>30</v>
      </c>
      <c r="AE8" s="10">
        <v>31</v>
      </c>
      <c r="AF8" s="10">
        <v>32</v>
      </c>
      <c r="AG8" s="12">
        <v>33</v>
      </c>
      <c r="AH8" s="10">
        <v>34</v>
      </c>
      <c r="AI8" s="10">
        <v>35</v>
      </c>
      <c r="AJ8" s="12">
        <v>36</v>
      </c>
      <c r="AK8" s="10">
        <v>37</v>
      </c>
      <c r="AL8" s="10">
        <v>38</v>
      </c>
      <c r="AM8" s="12">
        <v>39</v>
      </c>
      <c r="AN8" s="12">
        <v>40</v>
      </c>
      <c r="AO8" s="10">
        <v>41</v>
      </c>
      <c r="AP8" s="10">
        <v>42</v>
      </c>
      <c r="AQ8" s="263"/>
      <c r="AS8" s="263"/>
    </row>
    <row r="9" spans="1:48" s="13" customFormat="1" ht="15" customHeight="1">
      <c r="A9" s="31"/>
      <c r="B9" s="14"/>
      <c r="C9" s="15"/>
      <c r="D9" s="488" t="s">
        <v>571</v>
      </c>
      <c r="E9" s="488"/>
      <c r="F9" s="488"/>
      <c r="G9" s="488"/>
      <c r="H9" s="488"/>
      <c r="I9" s="488"/>
      <c r="J9" s="488"/>
      <c r="K9" s="488"/>
      <c r="L9" s="488"/>
      <c r="M9" s="488"/>
      <c r="N9" s="488"/>
      <c r="O9" s="488"/>
      <c r="P9" s="488"/>
      <c r="Q9" s="488"/>
      <c r="R9" s="488"/>
      <c r="S9" s="488"/>
      <c r="T9" s="488"/>
      <c r="U9" s="488"/>
      <c r="V9" s="488"/>
      <c r="W9" s="488"/>
      <c r="X9" s="488"/>
      <c r="Y9" s="489"/>
      <c r="Z9" s="485" t="s">
        <v>572</v>
      </c>
      <c r="AA9" s="486"/>
      <c r="AB9" s="486"/>
      <c r="AC9" s="486"/>
      <c r="AD9" s="486"/>
      <c r="AE9" s="486"/>
      <c r="AF9" s="486"/>
      <c r="AG9" s="486"/>
      <c r="AH9" s="486"/>
      <c r="AI9" s="486"/>
      <c r="AJ9" s="486"/>
      <c r="AK9" s="486"/>
      <c r="AL9" s="486"/>
      <c r="AM9" s="486"/>
      <c r="AN9" s="486"/>
      <c r="AO9" s="486"/>
      <c r="AP9" s="487"/>
      <c r="AQ9" s="48"/>
      <c r="AS9" s="48"/>
    </row>
    <row r="10" spans="1:48" s="124" customFormat="1" ht="34.5">
      <c r="A10" s="32" t="s">
        <v>573</v>
      </c>
      <c r="B10" s="33" t="s">
        <v>38</v>
      </c>
      <c r="C10" s="33" t="s">
        <v>574</v>
      </c>
      <c r="D10" s="49" t="s">
        <v>613</v>
      </c>
      <c r="E10" s="49" t="s">
        <v>612</v>
      </c>
      <c r="F10" s="50" t="s">
        <v>26</v>
      </c>
      <c r="G10" s="50" t="s">
        <v>3</v>
      </c>
      <c r="H10" s="50" t="s">
        <v>616</v>
      </c>
      <c r="I10" s="50" t="s">
        <v>1395</v>
      </c>
      <c r="J10" s="50" t="s">
        <v>11</v>
      </c>
      <c r="K10" s="50" t="s">
        <v>6</v>
      </c>
      <c r="L10" s="50" t="s">
        <v>659</v>
      </c>
      <c r="M10" s="50" t="s">
        <v>15</v>
      </c>
      <c r="N10" s="50" t="s">
        <v>2949</v>
      </c>
      <c r="O10" s="50" t="s">
        <v>617</v>
      </c>
      <c r="P10" s="50" t="s">
        <v>17</v>
      </c>
      <c r="Q10" s="50" t="s">
        <v>13</v>
      </c>
      <c r="R10" s="50" t="s">
        <v>618</v>
      </c>
      <c r="S10" s="50" t="s">
        <v>1377</v>
      </c>
      <c r="T10" s="50" t="s">
        <v>1378</v>
      </c>
      <c r="U10" s="50" t="s">
        <v>20</v>
      </c>
      <c r="V10" s="50" t="s">
        <v>21</v>
      </c>
      <c r="W10" s="50" t="s">
        <v>8</v>
      </c>
      <c r="X10" s="50" t="s">
        <v>610</v>
      </c>
      <c r="Y10" s="50" t="s">
        <v>709</v>
      </c>
      <c r="Z10" s="49" t="s">
        <v>614</v>
      </c>
      <c r="AA10" s="49" t="s">
        <v>615</v>
      </c>
      <c r="AB10" s="50" t="s">
        <v>3</v>
      </c>
      <c r="AC10" s="50" t="s">
        <v>563</v>
      </c>
      <c r="AD10" s="50" t="s">
        <v>11</v>
      </c>
      <c r="AE10" s="50" t="s">
        <v>6</v>
      </c>
      <c r="AF10" s="50" t="s">
        <v>15</v>
      </c>
      <c r="AG10" s="50" t="s">
        <v>17</v>
      </c>
      <c r="AH10" s="50" t="s">
        <v>13</v>
      </c>
      <c r="AI10" s="50" t="s">
        <v>618</v>
      </c>
      <c r="AJ10" s="50" t="s">
        <v>658</v>
      </c>
      <c r="AK10" s="50" t="s">
        <v>20</v>
      </c>
      <c r="AL10" s="50" t="s">
        <v>21</v>
      </c>
      <c r="AM10" s="50" t="s">
        <v>23</v>
      </c>
      <c r="AN10" s="50" t="s">
        <v>8</v>
      </c>
      <c r="AO10" s="50" t="s">
        <v>611</v>
      </c>
      <c r="AP10" s="50" t="s">
        <v>709</v>
      </c>
      <c r="AQ10" s="49" t="s">
        <v>575</v>
      </c>
      <c r="AS10" s="177"/>
    </row>
    <row r="11" spans="1:48" ht="33" customHeight="1">
      <c r="A11" s="44">
        <v>0</v>
      </c>
      <c r="B11" s="45" t="s">
        <v>566</v>
      </c>
      <c r="C11" s="46">
        <v>0</v>
      </c>
      <c r="D11" s="66">
        <v>0</v>
      </c>
      <c r="E11" s="66">
        <v>0</v>
      </c>
      <c r="F11" s="66">
        <v>0</v>
      </c>
      <c r="G11" s="66">
        <v>0</v>
      </c>
      <c r="H11" s="66">
        <v>0</v>
      </c>
      <c r="I11" s="66">
        <v>0</v>
      </c>
      <c r="J11" s="66">
        <v>0</v>
      </c>
      <c r="K11" s="66">
        <v>0</v>
      </c>
      <c r="L11" s="66">
        <v>0</v>
      </c>
      <c r="M11" s="66">
        <v>0</v>
      </c>
      <c r="N11" s="66">
        <v>0</v>
      </c>
      <c r="O11" s="66">
        <v>0</v>
      </c>
      <c r="P11" s="66">
        <v>0</v>
      </c>
      <c r="Q11" s="66">
        <v>0</v>
      </c>
      <c r="R11" s="66">
        <v>0</v>
      </c>
      <c r="S11" s="66">
        <v>0</v>
      </c>
      <c r="T11" s="66">
        <v>0</v>
      </c>
      <c r="U11" s="66">
        <v>0</v>
      </c>
      <c r="V11" s="66">
        <v>0</v>
      </c>
      <c r="W11" s="66">
        <v>0</v>
      </c>
      <c r="X11" s="66">
        <v>0</v>
      </c>
      <c r="Y11" s="66">
        <v>0</v>
      </c>
      <c r="Z11" s="66">
        <v>0</v>
      </c>
      <c r="AA11" s="66">
        <v>0</v>
      </c>
      <c r="AB11" s="66">
        <v>0</v>
      </c>
      <c r="AC11" s="66">
        <v>0</v>
      </c>
      <c r="AD11" s="66">
        <v>0</v>
      </c>
      <c r="AE11" s="66">
        <v>0</v>
      </c>
      <c r="AF11" s="66">
        <v>0</v>
      </c>
      <c r="AG11" s="66">
        <v>0</v>
      </c>
      <c r="AH11" s="66">
        <v>0</v>
      </c>
      <c r="AI11" s="66">
        <v>0</v>
      </c>
      <c r="AJ11" s="66">
        <v>0</v>
      </c>
      <c r="AK11" s="66">
        <v>0</v>
      </c>
      <c r="AL11" s="66">
        <v>0</v>
      </c>
      <c r="AM11" s="66">
        <v>0</v>
      </c>
      <c r="AN11" s="66">
        <v>0</v>
      </c>
      <c r="AO11" s="66">
        <v>0</v>
      </c>
      <c r="AP11" s="66">
        <v>0</v>
      </c>
      <c r="AQ11" s="66">
        <f t="shared" ref="AQ11:AQ74" si="0">SUM(D11:AP11)</f>
        <v>0</v>
      </c>
      <c r="AT11" s="35"/>
    </row>
    <row r="12" spans="1:48" ht="19.5" customHeight="1">
      <c r="A12" s="44">
        <v>6</v>
      </c>
      <c r="B12" s="45" t="s">
        <v>40</v>
      </c>
      <c r="C12" s="67" t="s">
        <v>664</v>
      </c>
      <c r="D12" s="66">
        <v>0</v>
      </c>
      <c r="E12" s="66">
        <v>0</v>
      </c>
      <c r="F12" s="66">
        <v>0</v>
      </c>
      <c r="G12" s="66">
        <v>34980.58</v>
      </c>
      <c r="H12" s="66">
        <v>0</v>
      </c>
      <c r="I12" s="66">
        <v>0</v>
      </c>
      <c r="J12" s="66">
        <v>0</v>
      </c>
      <c r="K12" s="66">
        <v>0</v>
      </c>
      <c r="L12" s="66">
        <v>0</v>
      </c>
      <c r="M12" s="66">
        <v>0</v>
      </c>
      <c r="N12" s="66">
        <v>0</v>
      </c>
      <c r="O12" s="66">
        <v>0</v>
      </c>
      <c r="P12" s="66">
        <v>0</v>
      </c>
      <c r="Q12" s="66">
        <v>0</v>
      </c>
      <c r="R12" s="66">
        <v>0</v>
      </c>
      <c r="S12" s="66">
        <v>0</v>
      </c>
      <c r="T12" s="66">
        <v>0</v>
      </c>
      <c r="U12" s="66">
        <v>0</v>
      </c>
      <c r="V12" s="66">
        <v>0</v>
      </c>
      <c r="W12" s="66">
        <v>0</v>
      </c>
      <c r="X12" s="66">
        <v>0</v>
      </c>
      <c r="Y12" s="66">
        <v>0</v>
      </c>
      <c r="Z12" s="66">
        <v>0</v>
      </c>
      <c r="AA12" s="66">
        <v>0</v>
      </c>
      <c r="AB12" s="66">
        <v>0</v>
      </c>
      <c r="AC12" s="66">
        <v>0</v>
      </c>
      <c r="AD12" s="66">
        <v>0</v>
      </c>
      <c r="AE12" s="66">
        <v>0</v>
      </c>
      <c r="AF12" s="66">
        <v>0</v>
      </c>
      <c r="AG12" s="66">
        <v>0</v>
      </c>
      <c r="AH12" s="66">
        <v>0</v>
      </c>
      <c r="AI12" s="66">
        <v>0</v>
      </c>
      <c r="AJ12" s="66">
        <v>0</v>
      </c>
      <c r="AK12" s="66">
        <v>0</v>
      </c>
      <c r="AL12" s="66">
        <v>0</v>
      </c>
      <c r="AM12" s="66">
        <v>0</v>
      </c>
      <c r="AN12" s="66">
        <v>0</v>
      </c>
      <c r="AO12" s="66">
        <v>0</v>
      </c>
      <c r="AP12" s="66">
        <v>0</v>
      </c>
      <c r="AQ12" s="66">
        <f t="shared" si="0"/>
        <v>34980.58</v>
      </c>
      <c r="AT12" s="35"/>
    </row>
    <row r="13" spans="1:48" ht="33" customHeight="1">
      <c r="A13" s="44">
        <v>10</v>
      </c>
      <c r="B13" s="45" t="s">
        <v>41</v>
      </c>
      <c r="C13" s="46" t="s">
        <v>698</v>
      </c>
      <c r="D13" s="66">
        <v>0</v>
      </c>
      <c r="E13" s="66">
        <v>0</v>
      </c>
      <c r="F13" s="66">
        <v>0</v>
      </c>
      <c r="G13" s="66">
        <v>24501.919999999995</v>
      </c>
      <c r="H13" s="66">
        <v>0</v>
      </c>
      <c r="I13" s="66">
        <v>0</v>
      </c>
      <c r="J13" s="66">
        <v>0</v>
      </c>
      <c r="K13" s="66">
        <v>1019216.4199999999</v>
      </c>
      <c r="L13" s="66">
        <v>0</v>
      </c>
      <c r="M13" s="66">
        <v>2300</v>
      </c>
      <c r="N13" s="66">
        <v>219429.43</v>
      </c>
      <c r="O13" s="66">
        <v>0</v>
      </c>
      <c r="P13" s="66">
        <v>0</v>
      </c>
      <c r="Q13" s="66">
        <v>0</v>
      </c>
      <c r="R13" s="66">
        <v>0</v>
      </c>
      <c r="S13" s="66">
        <v>0</v>
      </c>
      <c r="T13" s="66">
        <v>0</v>
      </c>
      <c r="U13" s="66">
        <v>0</v>
      </c>
      <c r="V13" s="66">
        <v>0</v>
      </c>
      <c r="W13" s="66">
        <v>0</v>
      </c>
      <c r="X13" s="66">
        <v>0</v>
      </c>
      <c r="Y13" s="66">
        <v>0</v>
      </c>
      <c r="Z13" s="66">
        <v>0</v>
      </c>
      <c r="AA13" s="66">
        <v>0</v>
      </c>
      <c r="AB13" s="66">
        <v>0</v>
      </c>
      <c r="AC13" s="66">
        <v>0</v>
      </c>
      <c r="AD13" s="66">
        <v>0</v>
      </c>
      <c r="AE13" s="66">
        <v>20264.439999999999</v>
      </c>
      <c r="AF13" s="66">
        <v>50.01</v>
      </c>
      <c r="AG13" s="66">
        <v>0</v>
      </c>
      <c r="AH13" s="66">
        <v>0</v>
      </c>
      <c r="AI13" s="66">
        <v>0</v>
      </c>
      <c r="AJ13" s="66">
        <v>0</v>
      </c>
      <c r="AK13" s="66">
        <v>0</v>
      </c>
      <c r="AL13" s="66">
        <v>0</v>
      </c>
      <c r="AM13" s="66">
        <v>0</v>
      </c>
      <c r="AN13" s="66">
        <v>0</v>
      </c>
      <c r="AO13" s="66">
        <v>0</v>
      </c>
      <c r="AP13" s="66">
        <v>0</v>
      </c>
      <c r="AQ13" s="66">
        <f t="shared" si="0"/>
        <v>1285762.22</v>
      </c>
      <c r="AT13" s="35"/>
    </row>
    <row r="14" spans="1:48" ht="33" customHeight="1">
      <c r="A14" s="44">
        <v>15</v>
      </c>
      <c r="B14" s="45" t="s">
        <v>42</v>
      </c>
      <c r="C14" s="46" t="s">
        <v>666</v>
      </c>
      <c r="D14" s="66">
        <v>0</v>
      </c>
      <c r="E14" s="66">
        <v>2000000</v>
      </c>
      <c r="F14" s="66">
        <v>0</v>
      </c>
      <c r="G14" s="66">
        <v>984341.16999999993</v>
      </c>
      <c r="H14" s="66">
        <v>0</v>
      </c>
      <c r="I14" s="66">
        <v>0</v>
      </c>
      <c r="J14" s="66">
        <v>0</v>
      </c>
      <c r="K14" s="66">
        <v>0</v>
      </c>
      <c r="L14" s="66">
        <v>0</v>
      </c>
      <c r="M14" s="66">
        <v>0</v>
      </c>
      <c r="N14" s="66">
        <v>5211.2999999999993</v>
      </c>
      <c r="O14" s="66">
        <v>0</v>
      </c>
      <c r="P14" s="66">
        <v>0</v>
      </c>
      <c r="Q14" s="66">
        <v>0</v>
      </c>
      <c r="R14" s="66">
        <v>0</v>
      </c>
      <c r="S14" s="66">
        <v>0</v>
      </c>
      <c r="T14" s="66">
        <v>0</v>
      </c>
      <c r="U14" s="66">
        <v>0</v>
      </c>
      <c r="V14" s="66">
        <v>0</v>
      </c>
      <c r="W14" s="66">
        <v>0</v>
      </c>
      <c r="X14" s="66">
        <v>0</v>
      </c>
      <c r="Y14" s="66">
        <v>0</v>
      </c>
      <c r="Z14" s="66">
        <v>0</v>
      </c>
      <c r="AA14" s="66">
        <v>0</v>
      </c>
      <c r="AB14" s="66">
        <v>0</v>
      </c>
      <c r="AC14" s="66">
        <v>0</v>
      </c>
      <c r="AD14" s="66">
        <v>0</v>
      </c>
      <c r="AE14" s="66">
        <v>0</v>
      </c>
      <c r="AF14" s="66">
        <v>0</v>
      </c>
      <c r="AG14" s="66">
        <v>0</v>
      </c>
      <c r="AH14" s="66">
        <v>0</v>
      </c>
      <c r="AI14" s="66">
        <v>0</v>
      </c>
      <c r="AJ14" s="66">
        <v>0</v>
      </c>
      <c r="AK14" s="66">
        <v>0</v>
      </c>
      <c r="AL14" s="66">
        <v>0</v>
      </c>
      <c r="AM14" s="66">
        <v>0</v>
      </c>
      <c r="AN14" s="66">
        <v>0</v>
      </c>
      <c r="AO14" s="66">
        <v>0</v>
      </c>
      <c r="AP14" s="66">
        <v>0</v>
      </c>
      <c r="AQ14" s="66">
        <f t="shared" si="0"/>
        <v>2989552.4699999997</v>
      </c>
      <c r="AT14" s="35"/>
      <c r="AV14" s="7"/>
    </row>
    <row r="15" spans="1:48" ht="33" customHeight="1">
      <c r="A15" s="44">
        <v>16</v>
      </c>
      <c r="B15" s="45" t="s">
        <v>43</v>
      </c>
      <c r="C15" s="67" t="s">
        <v>667</v>
      </c>
      <c r="D15" s="66">
        <v>0</v>
      </c>
      <c r="E15" s="66">
        <v>0</v>
      </c>
      <c r="F15" s="66">
        <v>1814497.87</v>
      </c>
      <c r="G15" s="66">
        <v>365360.4</v>
      </c>
      <c r="H15" s="66">
        <v>0</v>
      </c>
      <c r="I15" s="66">
        <v>0</v>
      </c>
      <c r="J15" s="66">
        <v>1200</v>
      </c>
      <c r="K15" s="66">
        <v>134779.01</v>
      </c>
      <c r="L15" s="66">
        <v>0</v>
      </c>
      <c r="M15" s="66">
        <v>50</v>
      </c>
      <c r="N15" s="66">
        <v>408.71</v>
      </c>
      <c r="O15" s="66">
        <v>0</v>
      </c>
      <c r="P15" s="66">
        <v>0</v>
      </c>
      <c r="Q15" s="66">
        <v>1787.1500000000003</v>
      </c>
      <c r="R15" s="66">
        <v>98884.73000000004</v>
      </c>
      <c r="S15" s="66">
        <v>0</v>
      </c>
      <c r="T15" s="66">
        <v>0</v>
      </c>
      <c r="U15" s="66">
        <v>0</v>
      </c>
      <c r="V15" s="66">
        <v>0</v>
      </c>
      <c r="W15" s="66">
        <v>0</v>
      </c>
      <c r="X15" s="66">
        <v>0</v>
      </c>
      <c r="Y15" s="66">
        <v>110835.5</v>
      </c>
      <c r="Z15" s="66">
        <v>0</v>
      </c>
      <c r="AA15" s="66">
        <v>0</v>
      </c>
      <c r="AB15" s="66">
        <v>0</v>
      </c>
      <c r="AC15" s="66">
        <v>0</v>
      </c>
      <c r="AD15" s="66">
        <v>0</v>
      </c>
      <c r="AE15" s="66">
        <v>0</v>
      </c>
      <c r="AF15" s="66">
        <v>0</v>
      </c>
      <c r="AG15" s="66">
        <v>0</v>
      </c>
      <c r="AH15" s="66">
        <v>0</v>
      </c>
      <c r="AI15" s="66">
        <v>0</v>
      </c>
      <c r="AJ15" s="66">
        <v>0</v>
      </c>
      <c r="AK15" s="66">
        <v>0</v>
      </c>
      <c r="AL15" s="66">
        <v>0</v>
      </c>
      <c r="AM15" s="66">
        <v>0</v>
      </c>
      <c r="AN15" s="66">
        <v>0</v>
      </c>
      <c r="AO15" s="66">
        <v>0</v>
      </c>
      <c r="AP15" s="66">
        <v>0</v>
      </c>
      <c r="AQ15" s="66">
        <f t="shared" si="0"/>
        <v>2527803.37</v>
      </c>
      <c r="AT15" s="35"/>
      <c r="AU15" s="7"/>
      <c r="AV15" s="7"/>
    </row>
    <row r="16" spans="1:48" ht="33" customHeight="1">
      <c r="A16" s="44">
        <v>20</v>
      </c>
      <c r="B16" s="45" t="s">
        <v>44</v>
      </c>
      <c r="C16" s="46" t="s">
        <v>665</v>
      </c>
      <c r="D16" s="66">
        <v>0</v>
      </c>
      <c r="E16" s="66">
        <v>0</v>
      </c>
      <c r="F16" s="66">
        <v>8415937.2200000007</v>
      </c>
      <c r="G16" s="66">
        <v>187849.96000000005</v>
      </c>
      <c r="H16" s="66">
        <v>0</v>
      </c>
      <c r="I16" s="66">
        <v>0</v>
      </c>
      <c r="J16" s="66">
        <v>10713.55</v>
      </c>
      <c r="K16" s="66">
        <v>24123.74</v>
      </c>
      <c r="L16" s="66">
        <v>0</v>
      </c>
      <c r="M16" s="66">
        <v>0</v>
      </c>
      <c r="N16" s="66">
        <v>41741.999999999993</v>
      </c>
      <c r="O16" s="66">
        <v>0</v>
      </c>
      <c r="P16" s="66">
        <v>0</v>
      </c>
      <c r="Q16" s="66">
        <v>0</v>
      </c>
      <c r="R16" s="66">
        <v>0</v>
      </c>
      <c r="S16" s="66">
        <v>0</v>
      </c>
      <c r="T16" s="66">
        <v>0</v>
      </c>
      <c r="U16" s="66">
        <v>0</v>
      </c>
      <c r="V16" s="66">
        <v>0</v>
      </c>
      <c r="W16" s="66">
        <v>0</v>
      </c>
      <c r="X16" s="66">
        <v>0</v>
      </c>
      <c r="Y16" s="66">
        <v>0</v>
      </c>
      <c r="Z16" s="66">
        <v>0</v>
      </c>
      <c r="AA16" s="66">
        <v>0</v>
      </c>
      <c r="AB16" s="66">
        <v>0</v>
      </c>
      <c r="AC16" s="66">
        <v>0</v>
      </c>
      <c r="AD16" s="66">
        <v>0</v>
      </c>
      <c r="AE16" s="66">
        <v>0</v>
      </c>
      <c r="AF16" s="66">
        <v>0</v>
      </c>
      <c r="AG16" s="66">
        <v>0</v>
      </c>
      <c r="AH16" s="66">
        <v>0</v>
      </c>
      <c r="AI16" s="66">
        <v>0</v>
      </c>
      <c r="AJ16" s="66">
        <v>0</v>
      </c>
      <c r="AK16" s="66">
        <v>0</v>
      </c>
      <c r="AL16" s="66">
        <v>0</v>
      </c>
      <c r="AM16" s="66">
        <v>0</v>
      </c>
      <c r="AN16" s="66">
        <v>0</v>
      </c>
      <c r="AO16" s="66">
        <v>0</v>
      </c>
      <c r="AP16" s="66">
        <v>0</v>
      </c>
      <c r="AQ16" s="66">
        <f t="shared" si="0"/>
        <v>8680366.4700000025</v>
      </c>
      <c r="AT16" s="35"/>
      <c r="AU16" s="7"/>
      <c r="AV16" s="7"/>
    </row>
    <row r="17" spans="1:46" ht="33" customHeight="1">
      <c r="A17" s="44">
        <v>25</v>
      </c>
      <c r="B17" s="45" t="s">
        <v>45</v>
      </c>
      <c r="C17" s="46" t="s">
        <v>667</v>
      </c>
      <c r="D17" s="66">
        <v>0</v>
      </c>
      <c r="E17" s="66">
        <v>0</v>
      </c>
      <c r="F17" s="66">
        <v>8525</v>
      </c>
      <c r="G17" s="66">
        <v>76894.03</v>
      </c>
      <c r="H17" s="66">
        <v>0</v>
      </c>
      <c r="I17" s="66">
        <v>0</v>
      </c>
      <c r="J17" s="66">
        <v>50</v>
      </c>
      <c r="K17" s="66">
        <v>668713.6</v>
      </c>
      <c r="L17" s="66">
        <v>0</v>
      </c>
      <c r="M17" s="66">
        <v>0</v>
      </c>
      <c r="N17" s="66">
        <v>366.86</v>
      </c>
      <c r="O17" s="66">
        <v>0</v>
      </c>
      <c r="P17" s="66">
        <v>0</v>
      </c>
      <c r="Q17" s="66">
        <v>0</v>
      </c>
      <c r="R17" s="66">
        <v>0</v>
      </c>
      <c r="S17" s="66">
        <v>0</v>
      </c>
      <c r="T17" s="66">
        <v>0</v>
      </c>
      <c r="U17" s="66">
        <v>0</v>
      </c>
      <c r="V17" s="66">
        <v>0</v>
      </c>
      <c r="W17" s="66">
        <v>0</v>
      </c>
      <c r="X17" s="66">
        <v>0</v>
      </c>
      <c r="Y17" s="66">
        <v>0</v>
      </c>
      <c r="Z17" s="66">
        <v>0</v>
      </c>
      <c r="AA17" s="66">
        <v>0</v>
      </c>
      <c r="AB17" s="66">
        <v>0</v>
      </c>
      <c r="AC17" s="66">
        <v>0</v>
      </c>
      <c r="AD17" s="66">
        <v>0</v>
      </c>
      <c r="AE17" s="66">
        <v>0</v>
      </c>
      <c r="AF17" s="66">
        <v>0</v>
      </c>
      <c r="AG17" s="66">
        <v>0</v>
      </c>
      <c r="AH17" s="66">
        <v>0</v>
      </c>
      <c r="AI17" s="66">
        <v>0</v>
      </c>
      <c r="AJ17" s="66">
        <v>0</v>
      </c>
      <c r="AK17" s="66">
        <v>0</v>
      </c>
      <c r="AL17" s="66">
        <v>0</v>
      </c>
      <c r="AM17" s="66">
        <v>0</v>
      </c>
      <c r="AN17" s="66">
        <v>0</v>
      </c>
      <c r="AO17" s="66">
        <v>0</v>
      </c>
      <c r="AP17" s="66">
        <v>0</v>
      </c>
      <c r="AQ17" s="66">
        <f t="shared" si="0"/>
        <v>754549.49</v>
      </c>
      <c r="AT17" s="35"/>
    </row>
    <row r="18" spans="1:46" ht="33" customHeight="1">
      <c r="A18" s="44">
        <v>30</v>
      </c>
      <c r="B18" s="45" t="s">
        <v>662</v>
      </c>
      <c r="C18" s="46" t="s">
        <v>666</v>
      </c>
      <c r="D18" s="66">
        <v>0</v>
      </c>
      <c r="E18" s="66">
        <v>0</v>
      </c>
      <c r="F18" s="66">
        <v>0</v>
      </c>
      <c r="G18" s="66">
        <v>30296.989999999998</v>
      </c>
      <c r="H18" s="66">
        <v>0</v>
      </c>
      <c r="I18" s="66">
        <v>0</v>
      </c>
      <c r="J18" s="66">
        <v>0</v>
      </c>
      <c r="K18" s="66">
        <v>0</v>
      </c>
      <c r="L18" s="66">
        <v>0</v>
      </c>
      <c r="M18" s="66">
        <v>0</v>
      </c>
      <c r="N18" s="66">
        <v>0</v>
      </c>
      <c r="O18" s="66">
        <v>0</v>
      </c>
      <c r="P18" s="66">
        <v>0</v>
      </c>
      <c r="Q18" s="66">
        <v>0</v>
      </c>
      <c r="R18" s="66">
        <v>0</v>
      </c>
      <c r="S18" s="66">
        <v>0</v>
      </c>
      <c r="T18" s="66">
        <v>0</v>
      </c>
      <c r="U18" s="66">
        <v>0</v>
      </c>
      <c r="V18" s="66">
        <v>0</v>
      </c>
      <c r="W18" s="66">
        <v>0</v>
      </c>
      <c r="X18" s="66">
        <v>0</v>
      </c>
      <c r="Y18" s="66">
        <v>0</v>
      </c>
      <c r="Z18" s="66">
        <v>0</v>
      </c>
      <c r="AA18" s="66">
        <v>0</v>
      </c>
      <c r="AB18" s="66">
        <v>0</v>
      </c>
      <c r="AC18" s="66">
        <v>0</v>
      </c>
      <c r="AD18" s="66">
        <v>0</v>
      </c>
      <c r="AE18" s="66">
        <v>0</v>
      </c>
      <c r="AF18" s="66">
        <v>0</v>
      </c>
      <c r="AG18" s="66">
        <v>0</v>
      </c>
      <c r="AH18" s="66">
        <v>0</v>
      </c>
      <c r="AI18" s="66">
        <v>0</v>
      </c>
      <c r="AJ18" s="66">
        <v>0</v>
      </c>
      <c r="AK18" s="66">
        <v>0</v>
      </c>
      <c r="AL18" s="66">
        <v>0</v>
      </c>
      <c r="AM18" s="66">
        <v>0</v>
      </c>
      <c r="AN18" s="66">
        <v>0</v>
      </c>
      <c r="AO18" s="66">
        <v>0</v>
      </c>
      <c r="AP18" s="66">
        <v>0</v>
      </c>
      <c r="AQ18" s="66">
        <f t="shared" si="0"/>
        <v>30296.989999999998</v>
      </c>
      <c r="AT18" s="35"/>
    </row>
    <row r="19" spans="1:46" ht="33" customHeight="1">
      <c r="A19" s="44">
        <v>35</v>
      </c>
      <c r="B19" s="45" t="s">
        <v>46</v>
      </c>
      <c r="C19" s="67" t="s">
        <v>668</v>
      </c>
      <c r="D19" s="66">
        <v>0</v>
      </c>
      <c r="E19" s="66">
        <v>0</v>
      </c>
      <c r="F19" s="66">
        <v>0</v>
      </c>
      <c r="G19" s="66">
        <v>693106.87999999977</v>
      </c>
      <c r="H19" s="66">
        <v>0</v>
      </c>
      <c r="I19" s="66">
        <v>0</v>
      </c>
      <c r="J19" s="66">
        <v>0</v>
      </c>
      <c r="K19" s="66">
        <v>203165.45</v>
      </c>
      <c r="L19" s="66">
        <v>0</v>
      </c>
      <c r="M19" s="66">
        <v>0</v>
      </c>
      <c r="N19" s="66">
        <v>296.41000000000003</v>
      </c>
      <c r="O19" s="66">
        <v>0</v>
      </c>
      <c r="P19" s="66">
        <v>0</v>
      </c>
      <c r="Q19" s="66">
        <v>0</v>
      </c>
      <c r="R19" s="66">
        <v>0</v>
      </c>
      <c r="S19" s="66">
        <v>0</v>
      </c>
      <c r="T19" s="66">
        <v>742616</v>
      </c>
      <c r="U19" s="66">
        <v>0</v>
      </c>
      <c r="V19" s="66">
        <v>0</v>
      </c>
      <c r="W19" s="66">
        <v>0</v>
      </c>
      <c r="X19" s="66">
        <v>0</v>
      </c>
      <c r="Y19" s="66">
        <v>0</v>
      </c>
      <c r="Z19" s="66">
        <v>0</v>
      </c>
      <c r="AA19" s="66">
        <v>0</v>
      </c>
      <c r="AB19" s="66">
        <v>0</v>
      </c>
      <c r="AC19" s="66">
        <v>0</v>
      </c>
      <c r="AD19" s="66">
        <v>0</v>
      </c>
      <c r="AE19" s="66">
        <v>0</v>
      </c>
      <c r="AF19" s="66">
        <v>0</v>
      </c>
      <c r="AG19" s="66">
        <v>0</v>
      </c>
      <c r="AH19" s="66">
        <v>0</v>
      </c>
      <c r="AI19" s="66">
        <v>0</v>
      </c>
      <c r="AJ19" s="66">
        <v>0</v>
      </c>
      <c r="AK19" s="66">
        <v>0</v>
      </c>
      <c r="AL19" s="66">
        <v>0</v>
      </c>
      <c r="AM19" s="66">
        <v>0</v>
      </c>
      <c r="AN19" s="66">
        <v>0</v>
      </c>
      <c r="AO19" s="66">
        <v>0</v>
      </c>
      <c r="AP19" s="66">
        <v>0</v>
      </c>
      <c r="AQ19" s="66">
        <f t="shared" si="0"/>
        <v>1639184.7399999998</v>
      </c>
      <c r="AT19" s="35"/>
    </row>
    <row r="20" spans="1:46" ht="33" customHeight="1">
      <c r="A20" s="44">
        <v>41</v>
      </c>
      <c r="B20" s="45" t="s">
        <v>47</v>
      </c>
      <c r="C20" s="46" t="s">
        <v>665</v>
      </c>
      <c r="D20" s="66">
        <v>0</v>
      </c>
      <c r="E20" s="66">
        <v>0</v>
      </c>
      <c r="F20" s="66">
        <v>3063652.1</v>
      </c>
      <c r="G20" s="66">
        <v>2553549.8299999996</v>
      </c>
      <c r="H20" s="66">
        <v>0</v>
      </c>
      <c r="I20" s="66">
        <v>0</v>
      </c>
      <c r="J20" s="66">
        <v>50</v>
      </c>
      <c r="K20" s="66">
        <v>229185.11000000002</v>
      </c>
      <c r="L20" s="66">
        <v>0</v>
      </c>
      <c r="M20" s="66">
        <v>0</v>
      </c>
      <c r="N20" s="66">
        <v>0</v>
      </c>
      <c r="O20" s="66">
        <v>598212</v>
      </c>
      <c r="P20" s="66">
        <v>0</v>
      </c>
      <c r="Q20" s="66">
        <v>77.95</v>
      </c>
      <c r="R20" s="66">
        <v>761.80000000000007</v>
      </c>
      <c r="S20" s="66">
        <v>0</v>
      </c>
      <c r="T20" s="66">
        <v>0</v>
      </c>
      <c r="U20" s="66">
        <v>0</v>
      </c>
      <c r="V20" s="66">
        <v>0</v>
      </c>
      <c r="W20" s="66">
        <v>0</v>
      </c>
      <c r="X20" s="66">
        <v>0</v>
      </c>
      <c r="Y20" s="66">
        <v>0</v>
      </c>
      <c r="Z20" s="66">
        <v>0</v>
      </c>
      <c r="AA20" s="66">
        <v>0</v>
      </c>
      <c r="AB20" s="66">
        <v>0</v>
      </c>
      <c r="AC20" s="66">
        <v>0</v>
      </c>
      <c r="AD20" s="66">
        <v>0</v>
      </c>
      <c r="AE20" s="66">
        <v>0</v>
      </c>
      <c r="AF20" s="66">
        <v>0</v>
      </c>
      <c r="AG20" s="66">
        <v>0</v>
      </c>
      <c r="AH20" s="66">
        <v>0</v>
      </c>
      <c r="AI20" s="66">
        <v>0</v>
      </c>
      <c r="AJ20" s="66">
        <v>0</v>
      </c>
      <c r="AK20" s="66">
        <v>0</v>
      </c>
      <c r="AL20" s="66">
        <v>0</v>
      </c>
      <c r="AM20" s="66">
        <v>0</v>
      </c>
      <c r="AN20" s="66">
        <v>0</v>
      </c>
      <c r="AO20" s="66">
        <v>0</v>
      </c>
      <c r="AP20" s="66">
        <v>0</v>
      </c>
      <c r="AQ20" s="66">
        <f t="shared" si="0"/>
        <v>6445488.79</v>
      </c>
      <c r="AT20" s="35"/>
    </row>
    <row r="21" spans="1:46" ht="33" customHeight="1">
      <c r="A21" s="44">
        <v>46</v>
      </c>
      <c r="B21" s="45" t="s">
        <v>48</v>
      </c>
      <c r="C21" s="46" t="s">
        <v>669</v>
      </c>
      <c r="D21" s="66">
        <v>0</v>
      </c>
      <c r="E21" s="66">
        <v>271440</v>
      </c>
      <c r="F21" s="66">
        <v>21303436.699999999</v>
      </c>
      <c r="G21" s="66">
        <v>3232794.14</v>
      </c>
      <c r="H21" s="66">
        <v>0</v>
      </c>
      <c r="I21" s="66">
        <v>0</v>
      </c>
      <c r="J21" s="66">
        <v>0</v>
      </c>
      <c r="K21" s="66">
        <v>10604244.720000001</v>
      </c>
      <c r="L21" s="66">
        <v>0</v>
      </c>
      <c r="M21" s="66">
        <v>0</v>
      </c>
      <c r="N21" s="66">
        <v>375.85</v>
      </c>
      <c r="O21" s="66">
        <v>0</v>
      </c>
      <c r="P21" s="66">
        <v>0</v>
      </c>
      <c r="Q21" s="66">
        <v>0</v>
      </c>
      <c r="R21" s="66">
        <v>0</v>
      </c>
      <c r="S21" s="66">
        <v>0</v>
      </c>
      <c r="T21" s="66">
        <v>0</v>
      </c>
      <c r="U21" s="66">
        <v>0</v>
      </c>
      <c r="V21" s="66">
        <v>0</v>
      </c>
      <c r="W21" s="66">
        <v>0</v>
      </c>
      <c r="X21" s="66">
        <v>0</v>
      </c>
      <c r="Y21" s="66">
        <v>25041251.129999988</v>
      </c>
      <c r="Z21" s="66">
        <v>0</v>
      </c>
      <c r="AA21" s="66">
        <v>0</v>
      </c>
      <c r="AB21" s="66">
        <v>0</v>
      </c>
      <c r="AC21" s="66">
        <v>0</v>
      </c>
      <c r="AD21" s="66">
        <v>100.02</v>
      </c>
      <c r="AE21" s="66">
        <v>4116000</v>
      </c>
      <c r="AF21" s="66">
        <v>0</v>
      </c>
      <c r="AG21" s="66">
        <v>0</v>
      </c>
      <c r="AH21" s="66">
        <v>0</v>
      </c>
      <c r="AI21" s="66">
        <v>0</v>
      </c>
      <c r="AJ21" s="66">
        <v>0</v>
      </c>
      <c r="AK21" s="66">
        <v>0</v>
      </c>
      <c r="AL21" s="66">
        <v>0</v>
      </c>
      <c r="AM21" s="66">
        <v>0</v>
      </c>
      <c r="AN21" s="66">
        <v>0</v>
      </c>
      <c r="AO21" s="66">
        <v>0</v>
      </c>
      <c r="AP21" s="66">
        <v>0</v>
      </c>
      <c r="AQ21" s="66">
        <f t="shared" si="0"/>
        <v>64569642.559999995</v>
      </c>
      <c r="AT21" s="35"/>
    </row>
    <row r="22" spans="1:46" ht="33" customHeight="1">
      <c r="A22" s="44">
        <v>47</v>
      </c>
      <c r="B22" s="45" t="s">
        <v>49</v>
      </c>
      <c r="C22" s="46" t="s">
        <v>670</v>
      </c>
      <c r="D22" s="66">
        <v>1857</v>
      </c>
      <c r="E22" s="66">
        <v>0</v>
      </c>
      <c r="F22" s="66">
        <v>147023.25</v>
      </c>
      <c r="G22" s="66">
        <v>63778.62999999999</v>
      </c>
      <c r="H22" s="66">
        <v>0</v>
      </c>
      <c r="I22" s="66">
        <v>0</v>
      </c>
      <c r="J22" s="66">
        <v>75795.5</v>
      </c>
      <c r="K22" s="66">
        <v>0</v>
      </c>
      <c r="L22" s="66">
        <v>0</v>
      </c>
      <c r="M22" s="66">
        <v>0</v>
      </c>
      <c r="N22" s="66">
        <v>0</v>
      </c>
      <c r="O22" s="66">
        <v>0</v>
      </c>
      <c r="P22" s="66">
        <v>0</v>
      </c>
      <c r="Q22" s="66">
        <v>0</v>
      </c>
      <c r="R22" s="66">
        <v>0</v>
      </c>
      <c r="S22" s="66">
        <v>0</v>
      </c>
      <c r="T22" s="66">
        <v>0</v>
      </c>
      <c r="U22" s="66">
        <v>0</v>
      </c>
      <c r="V22" s="66">
        <v>0</v>
      </c>
      <c r="W22" s="66">
        <v>0</v>
      </c>
      <c r="X22" s="66">
        <v>0</v>
      </c>
      <c r="Y22" s="66">
        <v>0</v>
      </c>
      <c r="Z22" s="66">
        <v>0</v>
      </c>
      <c r="AA22" s="66">
        <v>0</v>
      </c>
      <c r="AB22" s="66">
        <v>0</v>
      </c>
      <c r="AC22" s="66">
        <v>0</v>
      </c>
      <c r="AD22" s="66">
        <v>50.01</v>
      </c>
      <c r="AE22" s="66">
        <v>8954358</v>
      </c>
      <c r="AF22" s="66">
        <v>0</v>
      </c>
      <c r="AG22" s="66">
        <v>0</v>
      </c>
      <c r="AH22" s="66">
        <v>0</v>
      </c>
      <c r="AI22" s="66">
        <v>0</v>
      </c>
      <c r="AJ22" s="66">
        <v>0</v>
      </c>
      <c r="AK22" s="66">
        <v>0</v>
      </c>
      <c r="AL22" s="66">
        <v>0</v>
      </c>
      <c r="AM22" s="66">
        <v>0</v>
      </c>
      <c r="AN22" s="66">
        <v>0</v>
      </c>
      <c r="AO22" s="66">
        <v>0</v>
      </c>
      <c r="AP22" s="66">
        <v>0</v>
      </c>
      <c r="AQ22" s="66">
        <f t="shared" si="0"/>
        <v>9242862.3900000006</v>
      </c>
      <c r="AT22" s="35"/>
    </row>
    <row r="23" spans="1:46" ht="33" customHeight="1">
      <c r="A23" s="44">
        <v>48</v>
      </c>
      <c r="B23" s="45" t="s">
        <v>50</v>
      </c>
      <c r="C23" s="67" t="s">
        <v>697</v>
      </c>
      <c r="D23" s="66">
        <v>0</v>
      </c>
      <c r="E23" s="66">
        <v>0</v>
      </c>
      <c r="F23" s="66">
        <v>0</v>
      </c>
      <c r="G23" s="66">
        <v>0</v>
      </c>
      <c r="H23" s="66">
        <v>0</v>
      </c>
      <c r="I23" s="66">
        <v>0</v>
      </c>
      <c r="J23" s="66">
        <v>0</v>
      </c>
      <c r="K23" s="66">
        <v>0</v>
      </c>
      <c r="L23" s="66">
        <v>0</v>
      </c>
      <c r="M23" s="66">
        <v>0</v>
      </c>
      <c r="N23" s="66">
        <v>0</v>
      </c>
      <c r="O23" s="66">
        <v>0</v>
      </c>
      <c r="P23" s="66">
        <v>0</v>
      </c>
      <c r="Q23" s="66">
        <v>0</v>
      </c>
      <c r="R23" s="66">
        <v>0</v>
      </c>
      <c r="S23" s="66">
        <v>0</v>
      </c>
      <c r="T23" s="66">
        <v>0</v>
      </c>
      <c r="U23" s="66">
        <v>0</v>
      </c>
      <c r="V23" s="66">
        <v>0</v>
      </c>
      <c r="W23" s="66">
        <v>0</v>
      </c>
      <c r="X23" s="66">
        <v>0</v>
      </c>
      <c r="Y23" s="66">
        <v>0</v>
      </c>
      <c r="Z23" s="66">
        <v>0</v>
      </c>
      <c r="AA23" s="66">
        <v>0</v>
      </c>
      <c r="AB23" s="66">
        <v>0</v>
      </c>
      <c r="AC23" s="66">
        <v>0</v>
      </c>
      <c r="AD23" s="66">
        <v>0</v>
      </c>
      <c r="AE23" s="66">
        <v>0</v>
      </c>
      <c r="AF23" s="66">
        <v>0</v>
      </c>
      <c r="AG23" s="66">
        <v>0</v>
      </c>
      <c r="AH23" s="66">
        <v>0</v>
      </c>
      <c r="AI23" s="66">
        <v>0</v>
      </c>
      <c r="AJ23" s="66">
        <v>0</v>
      </c>
      <c r="AK23" s="66">
        <v>0</v>
      </c>
      <c r="AL23" s="66">
        <v>0</v>
      </c>
      <c r="AM23" s="66">
        <v>0</v>
      </c>
      <c r="AN23" s="66">
        <v>0</v>
      </c>
      <c r="AO23" s="66">
        <v>0</v>
      </c>
      <c r="AP23" s="66">
        <v>0</v>
      </c>
      <c r="AQ23" s="66">
        <f t="shared" si="0"/>
        <v>0</v>
      </c>
      <c r="AT23" s="35"/>
    </row>
    <row r="24" spans="1:46" ht="33" customHeight="1">
      <c r="A24" s="44">
        <v>52</v>
      </c>
      <c r="B24" s="45" t="s">
        <v>51</v>
      </c>
      <c r="C24" s="46" t="s">
        <v>698</v>
      </c>
      <c r="D24" s="66">
        <v>0</v>
      </c>
      <c r="E24" s="66">
        <v>0</v>
      </c>
      <c r="F24" s="66">
        <v>1066</v>
      </c>
      <c r="G24" s="66">
        <v>0</v>
      </c>
      <c r="H24" s="66">
        <v>0</v>
      </c>
      <c r="I24" s="66">
        <v>0</v>
      </c>
      <c r="J24" s="66">
        <v>0</v>
      </c>
      <c r="K24" s="66">
        <v>0</v>
      </c>
      <c r="L24" s="66">
        <v>0</v>
      </c>
      <c r="M24" s="66">
        <v>0</v>
      </c>
      <c r="N24" s="66">
        <v>0</v>
      </c>
      <c r="O24" s="66">
        <v>0</v>
      </c>
      <c r="P24" s="66">
        <v>0</v>
      </c>
      <c r="Q24" s="66">
        <v>0</v>
      </c>
      <c r="R24" s="66">
        <v>0</v>
      </c>
      <c r="S24" s="66">
        <v>0</v>
      </c>
      <c r="T24" s="66">
        <v>0</v>
      </c>
      <c r="U24" s="66">
        <v>0</v>
      </c>
      <c r="V24" s="66">
        <v>0</v>
      </c>
      <c r="W24" s="66">
        <v>0</v>
      </c>
      <c r="X24" s="66">
        <v>0</v>
      </c>
      <c r="Y24" s="66">
        <v>0</v>
      </c>
      <c r="Z24" s="66">
        <v>0</v>
      </c>
      <c r="AA24" s="66">
        <v>0</v>
      </c>
      <c r="AB24" s="66">
        <v>0</v>
      </c>
      <c r="AC24" s="66">
        <v>0</v>
      </c>
      <c r="AD24" s="66">
        <v>0</v>
      </c>
      <c r="AE24" s="66">
        <v>0</v>
      </c>
      <c r="AF24" s="66">
        <v>0</v>
      </c>
      <c r="AG24" s="66">
        <v>0</v>
      </c>
      <c r="AH24" s="66">
        <v>0</v>
      </c>
      <c r="AI24" s="66">
        <v>0</v>
      </c>
      <c r="AJ24" s="66">
        <v>0</v>
      </c>
      <c r="AK24" s="66">
        <v>0</v>
      </c>
      <c r="AL24" s="66">
        <v>0</v>
      </c>
      <c r="AM24" s="66">
        <v>0</v>
      </c>
      <c r="AN24" s="66">
        <v>0</v>
      </c>
      <c r="AO24" s="66">
        <v>0</v>
      </c>
      <c r="AP24" s="66">
        <v>0</v>
      </c>
      <c r="AQ24" s="66">
        <f t="shared" si="0"/>
        <v>1066</v>
      </c>
      <c r="AT24" s="35"/>
    </row>
    <row r="25" spans="1:46" ht="33" customHeight="1">
      <c r="A25" s="44">
        <v>66</v>
      </c>
      <c r="B25" s="45" t="s">
        <v>52</v>
      </c>
      <c r="C25" s="46" t="s">
        <v>671</v>
      </c>
      <c r="D25" s="66">
        <v>9931858.9600000009</v>
      </c>
      <c r="E25" s="66">
        <v>552649420.24999988</v>
      </c>
      <c r="F25" s="66">
        <v>4350</v>
      </c>
      <c r="G25" s="66">
        <v>88379.94</v>
      </c>
      <c r="H25" s="66">
        <v>0</v>
      </c>
      <c r="I25" s="66">
        <v>0</v>
      </c>
      <c r="J25" s="66">
        <v>0</v>
      </c>
      <c r="K25" s="66">
        <v>0</v>
      </c>
      <c r="L25" s="66">
        <v>0</v>
      </c>
      <c r="M25" s="66">
        <v>0</v>
      </c>
      <c r="N25" s="66">
        <v>0</v>
      </c>
      <c r="O25" s="66">
        <v>0</v>
      </c>
      <c r="P25" s="66">
        <v>0</v>
      </c>
      <c r="Q25" s="66">
        <v>0</v>
      </c>
      <c r="R25" s="66">
        <v>0</v>
      </c>
      <c r="S25" s="66">
        <v>0</v>
      </c>
      <c r="T25" s="66">
        <v>18011278.090000004</v>
      </c>
      <c r="U25" s="66">
        <v>0</v>
      </c>
      <c r="V25" s="66">
        <v>0</v>
      </c>
      <c r="W25" s="66">
        <v>0</v>
      </c>
      <c r="X25" s="66">
        <v>0</v>
      </c>
      <c r="Y25" s="66">
        <v>0</v>
      </c>
      <c r="Z25" s="66">
        <v>0</v>
      </c>
      <c r="AA25" s="66">
        <v>0</v>
      </c>
      <c r="AB25" s="66">
        <v>50.01</v>
      </c>
      <c r="AC25" s="66">
        <v>0</v>
      </c>
      <c r="AD25" s="66">
        <v>50.01</v>
      </c>
      <c r="AE25" s="66">
        <v>5387844.8899999997</v>
      </c>
      <c r="AF25" s="66">
        <v>0</v>
      </c>
      <c r="AG25" s="66">
        <v>0</v>
      </c>
      <c r="AH25" s="66">
        <v>0</v>
      </c>
      <c r="AI25" s="66">
        <v>0</v>
      </c>
      <c r="AJ25" s="66">
        <v>0</v>
      </c>
      <c r="AK25" s="66">
        <v>0</v>
      </c>
      <c r="AL25" s="66">
        <v>0</v>
      </c>
      <c r="AM25" s="66">
        <v>0</v>
      </c>
      <c r="AN25" s="66">
        <v>0</v>
      </c>
      <c r="AO25" s="66">
        <v>0</v>
      </c>
      <c r="AP25" s="66">
        <v>0</v>
      </c>
      <c r="AQ25" s="66">
        <f t="shared" si="0"/>
        <v>586073232.14999998</v>
      </c>
      <c r="AT25" s="35"/>
    </row>
    <row r="26" spans="1:46" ht="33" customHeight="1">
      <c r="A26" s="44">
        <v>70</v>
      </c>
      <c r="B26" s="45" t="s">
        <v>53</v>
      </c>
      <c r="C26" s="46" t="s">
        <v>671</v>
      </c>
      <c r="D26" s="66">
        <v>0</v>
      </c>
      <c r="E26" s="66">
        <v>38046</v>
      </c>
      <c r="F26" s="66">
        <v>824</v>
      </c>
      <c r="G26" s="66">
        <v>10651.550000000001</v>
      </c>
      <c r="H26" s="66">
        <v>0</v>
      </c>
      <c r="I26" s="66">
        <v>0</v>
      </c>
      <c r="J26" s="66">
        <v>0</v>
      </c>
      <c r="K26" s="66">
        <v>0</v>
      </c>
      <c r="L26" s="66">
        <v>0</v>
      </c>
      <c r="M26" s="66">
        <v>0</v>
      </c>
      <c r="N26" s="66">
        <v>304.3</v>
      </c>
      <c r="O26" s="66">
        <v>20575</v>
      </c>
      <c r="P26" s="66">
        <v>0</v>
      </c>
      <c r="Q26" s="66">
        <v>0</v>
      </c>
      <c r="R26" s="66">
        <v>0</v>
      </c>
      <c r="S26" s="66">
        <v>0</v>
      </c>
      <c r="T26" s="66">
        <v>0</v>
      </c>
      <c r="U26" s="66">
        <v>0</v>
      </c>
      <c r="V26" s="66">
        <v>0</v>
      </c>
      <c r="W26" s="66">
        <v>0</v>
      </c>
      <c r="X26" s="66">
        <v>0</v>
      </c>
      <c r="Y26" s="66">
        <v>0</v>
      </c>
      <c r="Z26" s="66">
        <v>0</v>
      </c>
      <c r="AA26" s="66">
        <v>0</v>
      </c>
      <c r="AB26" s="66">
        <v>0</v>
      </c>
      <c r="AC26" s="66">
        <v>0</v>
      </c>
      <c r="AD26" s="66">
        <v>0</v>
      </c>
      <c r="AE26" s="66">
        <v>0</v>
      </c>
      <c r="AF26" s="66">
        <v>0</v>
      </c>
      <c r="AG26" s="66">
        <v>0</v>
      </c>
      <c r="AH26" s="66">
        <v>0</v>
      </c>
      <c r="AI26" s="66">
        <v>0</v>
      </c>
      <c r="AJ26" s="66">
        <v>0</v>
      </c>
      <c r="AK26" s="66">
        <v>0</v>
      </c>
      <c r="AL26" s="66">
        <v>0</v>
      </c>
      <c r="AM26" s="66">
        <v>0</v>
      </c>
      <c r="AN26" s="66">
        <v>0</v>
      </c>
      <c r="AO26" s="66">
        <v>0</v>
      </c>
      <c r="AP26" s="66">
        <v>0</v>
      </c>
      <c r="AQ26" s="66">
        <f t="shared" si="0"/>
        <v>70400.850000000006</v>
      </c>
      <c r="AT26" s="35"/>
    </row>
    <row r="27" spans="1:46" ht="33" customHeight="1">
      <c r="A27" s="44">
        <v>76</v>
      </c>
      <c r="B27" s="45" t="s">
        <v>54</v>
      </c>
      <c r="C27" s="46" t="s">
        <v>664</v>
      </c>
      <c r="D27" s="66">
        <v>0</v>
      </c>
      <c r="E27" s="66">
        <v>0</v>
      </c>
      <c r="F27" s="66">
        <v>916.84</v>
      </c>
      <c r="G27" s="66">
        <v>188031.38</v>
      </c>
      <c r="H27" s="66">
        <v>0</v>
      </c>
      <c r="I27" s="66">
        <v>0</v>
      </c>
      <c r="J27" s="66">
        <v>0</v>
      </c>
      <c r="K27" s="66">
        <v>0</v>
      </c>
      <c r="L27" s="66">
        <v>0</v>
      </c>
      <c r="M27" s="66">
        <v>0</v>
      </c>
      <c r="N27" s="66">
        <v>0</v>
      </c>
      <c r="O27" s="66">
        <v>0</v>
      </c>
      <c r="P27" s="66">
        <v>0</v>
      </c>
      <c r="Q27" s="66">
        <v>0</v>
      </c>
      <c r="R27" s="66">
        <v>0</v>
      </c>
      <c r="S27" s="66">
        <v>0</v>
      </c>
      <c r="T27" s="66">
        <v>0</v>
      </c>
      <c r="U27" s="66">
        <v>0</v>
      </c>
      <c r="V27" s="66">
        <v>0</v>
      </c>
      <c r="W27" s="66">
        <v>0</v>
      </c>
      <c r="X27" s="66">
        <v>0</v>
      </c>
      <c r="Y27" s="66">
        <v>0</v>
      </c>
      <c r="Z27" s="66">
        <v>0</v>
      </c>
      <c r="AA27" s="66">
        <v>0</v>
      </c>
      <c r="AB27" s="66">
        <v>0</v>
      </c>
      <c r="AC27" s="66">
        <v>0</v>
      </c>
      <c r="AD27" s="66">
        <v>0</v>
      </c>
      <c r="AE27" s="66">
        <v>0</v>
      </c>
      <c r="AF27" s="66">
        <v>0</v>
      </c>
      <c r="AG27" s="66">
        <v>0</v>
      </c>
      <c r="AH27" s="66">
        <v>0</v>
      </c>
      <c r="AI27" s="66">
        <v>0</v>
      </c>
      <c r="AJ27" s="66">
        <v>0</v>
      </c>
      <c r="AK27" s="66">
        <v>0</v>
      </c>
      <c r="AL27" s="66">
        <v>0</v>
      </c>
      <c r="AM27" s="66">
        <v>0</v>
      </c>
      <c r="AN27" s="66">
        <v>0</v>
      </c>
      <c r="AO27" s="66">
        <v>0</v>
      </c>
      <c r="AP27" s="66">
        <v>0</v>
      </c>
      <c r="AQ27" s="66">
        <f t="shared" si="0"/>
        <v>188948.22</v>
      </c>
      <c r="AT27" s="35"/>
    </row>
    <row r="28" spans="1:46" ht="33" customHeight="1">
      <c r="A28" s="44">
        <v>78</v>
      </c>
      <c r="B28" s="45" t="s">
        <v>661</v>
      </c>
      <c r="C28" s="46" t="s">
        <v>666</v>
      </c>
      <c r="D28" s="66">
        <v>0</v>
      </c>
      <c r="E28" s="66">
        <v>0</v>
      </c>
      <c r="F28" s="66">
        <v>4036.8</v>
      </c>
      <c r="G28" s="66">
        <v>0</v>
      </c>
      <c r="H28" s="66">
        <v>0</v>
      </c>
      <c r="I28" s="66">
        <v>0</v>
      </c>
      <c r="J28" s="66">
        <v>0</v>
      </c>
      <c r="K28" s="66">
        <v>0</v>
      </c>
      <c r="L28" s="66">
        <v>0</v>
      </c>
      <c r="M28" s="66">
        <v>0</v>
      </c>
      <c r="N28" s="66">
        <v>0</v>
      </c>
      <c r="O28" s="66">
        <v>0</v>
      </c>
      <c r="P28" s="66">
        <v>0</v>
      </c>
      <c r="Q28" s="66">
        <v>0</v>
      </c>
      <c r="R28" s="66">
        <v>0</v>
      </c>
      <c r="S28" s="66">
        <v>0</v>
      </c>
      <c r="T28" s="66">
        <v>0</v>
      </c>
      <c r="U28" s="66">
        <v>0</v>
      </c>
      <c r="V28" s="66">
        <v>0</v>
      </c>
      <c r="W28" s="66">
        <v>0</v>
      </c>
      <c r="X28" s="66">
        <v>0</v>
      </c>
      <c r="Y28" s="66">
        <v>0</v>
      </c>
      <c r="Z28" s="66">
        <v>0</v>
      </c>
      <c r="AA28" s="66">
        <v>0</v>
      </c>
      <c r="AB28" s="66">
        <v>0</v>
      </c>
      <c r="AC28" s="66">
        <v>0</v>
      </c>
      <c r="AD28" s="66">
        <v>0</v>
      </c>
      <c r="AE28" s="66">
        <v>0</v>
      </c>
      <c r="AF28" s="66">
        <v>0</v>
      </c>
      <c r="AG28" s="66">
        <v>0</v>
      </c>
      <c r="AH28" s="66">
        <v>0</v>
      </c>
      <c r="AI28" s="66">
        <v>0</v>
      </c>
      <c r="AJ28" s="66">
        <v>0</v>
      </c>
      <c r="AK28" s="66">
        <v>0</v>
      </c>
      <c r="AL28" s="66">
        <v>0</v>
      </c>
      <c r="AM28" s="66">
        <v>0</v>
      </c>
      <c r="AN28" s="66">
        <v>0</v>
      </c>
      <c r="AO28" s="66">
        <v>0</v>
      </c>
      <c r="AP28" s="66">
        <v>0</v>
      </c>
      <c r="AQ28" s="66">
        <f t="shared" si="0"/>
        <v>4036.8</v>
      </c>
      <c r="AT28" s="35"/>
    </row>
    <row r="29" spans="1:46" ht="33" customHeight="1">
      <c r="A29" s="44">
        <v>81</v>
      </c>
      <c r="B29" s="45" t="s">
        <v>55</v>
      </c>
      <c r="C29" s="46" t="s">
        <v>664</v>
      </c>
      <c r="D29" s="66">
        <v>0</v>
      </c>
      <c r="E29" s="66">
        <v>0</v>
      </c>
      <c r="F29" s="66">
        <v>3407982.73</v>
      </c>
      <c r="G29" s="66">
        <v>23386.33</v>
      </c>
      <c r="H29" s="66">
        <v>0</v>
      </c>
      <c r="I29" s="66">
        <v>0</v>
      </c>
      <c r="J29" s="66">
        <v>0</v>
      </c>
      <c r="K29" s="66">
        <v>0</v>
      </c>
      <c r="L29" s="66">
        <v>0</v>
      </c>
      <c r="M29" s="66">
        <v>0</v>
      </c>
      <c r="N29" s="66">
        <v>7958.4</v>
      </c>
      <c r="O29" s="66">
        <v>0</v>
      </c>
      <c r="P29" s="66">
        <v>0</v>
      </c>
      <c r="Q29" s="66">
        <v>0</v>
      </c>
      <c r="R29" s="66">
        <v>0</v>
      </c>
      <c r="S29" s="66">
        <v>0</v>
      </c>
      <c r="T29" s="66">
        <v>0</v>
      </c>
      <c r="U29" s="66">
        <v>0</v>
      </c>
      <c r="V29" s="66">
        <v>0</v>
      </c>
      <c r="W29" s="66">
        <v>0</v>
      </c>
      <c r="X29" s="66">
        <v>0</v>
      </c>
      <c r="Y29" s="66">
        <v>0</v>
      </c>
      <c r="Z29" s="66">
        <v>0</v>
      </c>
      <c r="AA29" s="66">
        <v>0</v>
      </c>
      <c r="AB29" s="66">
        <v>0</v>
      </c>
      <c r="AC29" s="66">
        <v>0</v>
      </c>
      <c r="AD29" s="66">
        <v>50.01</v>
      </c>
      <c r="AE29" s="66">
        <v>72030000</v>
      </c>
      <c r="AF29" s="66">
        <v>0</v>
      </c>
      <c r="AG29" s="66">
        <v>0</v>
      </c>
      <c r="AH29" s="66">
        <v>0</v>
      </c>
      <c r="AI29" s="66">
        <v>0</v>
      </c>
      <c r="AJ29" s="66">
        <v>0</v>
      </c>
      <c r="AK29" s="66">
        <v>0</v>
      </c>
      <c r="AL29" s="66">
        <v>0</v>
      </c>
      <c r="AM29" s="66">
        <v>0</v>
      </c>
      <c r="AN29" s="66">
        <v>0</v>
      </c>
      <c r="AO29" s="66">
        <v>0</v>
      </c>
      <c r="AP29" s="66">
        <v>0</v>
      </c>
      <c r="AQ29" s="66">
        <f t="shared" si="0"/>
        <v>75469377.469999999</v>
      </c>
      <c r="AT29" s="35"/>
    </row>
    <row r="30" spans="1:46" ht="33" customHeight="1">
      <c r="A30" s="44">
        <v>85</v>
      </c>
      <c r="B30" s="45" t="s">
        <v>705</v>
      </c>
      <c r="C30" s="67" t="s">
        <v>666</v>
      </c>
      <c r="D30" s="66">
        <v>0</v>
      </c>
      <c r="E30" s="66">
        <v>0</v>
      </c>
      <c r="F30" s="66">
        <v>0</v>
      </c>
      <c r="G30" s="66">
        <v>60667.090000000004</v>
      </c>
      <c r="H30" s="66">
        <v>0</v>
      </c>
      <c r="I30" s="66">
        <v>0</v>
      </c>
      <c r="J30" s="66">
        <v>0</v>
      </c>
      <c r="K30" s="66">
        <v>0</v>
      </c>
      <c r="L30" s="66">
        <v>0</v>
      </c>
      <c r="M30" s="66">
        <v>0</v>
      </c>
      <c r="N30" s="66">
        <v>0</v>
      </c>
      <c r="O30" s="66">
        <v>0</v>
      </c>
      <c r="P30" s="66">
        <v>0</v>
      </c>
      <c r="Q30" s="66">
        <v>0</v>
      </c>
      <c r="R30" s="66">
        <v>0</v>
      </c>
      <c r="S30" s="66">
        <v>0</v>
      </c>
      <c r="T30" s="66">
        <v>0</v>
      </c>
      <c r="U30" s="66">
        <v>0</v>
      </c>
      <c r="V30" s="66">
        <v>0</v>
      </c>
      <c r="W30" s="66">
        <v>0</v>
      </c>
      <c r="X30" s="66">
        <v>0</v>
      </c>
      <c r="Y30" s="66">
        <v>16639.689999999999</v>
      </c>
      <c r="Z30" s="66">
        <v>0</v>
      </c>
      <c r="AA30" s="66">
        <v>0</v>
      </c>
      <c r="AB30" s="66">
        <v>0</v>
      </c>
      <c r="AC30" s="66">
        <v>0</v>
      </c>
      <c r="AD30" s="66">
        <v>0</v>
      </c>
      <c r="AE30" s="66">
        <v>0</v>
      </c>
      <c r="AF30" s="66">
        <v>0</v>
      </c>
      <c r="AG30" s="66">
        <v>0</v>
      </c>
      <c r="AH30" s="66">
        <v>0</v>
      </c>
      <c r="AI30" s="66">
        <v>0</v>
      </c>
      <c r="AJ30" s="66">
        <v>0</v>
      </c>
      <c r="AK30" s="66">
        <v>0</v>
      </c>
      <c r="AL30" s="66">
        <v>0</v>
      </c>
      <c r="AM30" s="66">
        <v>0</v>
      </c>
      <c r="AN30" s="66">
        <v>0</v>
      </c>
      <c r="AO30" s="66">
        <v>0</v>
      </c>
      <c r="AP30" s="66">
        <v>0</v>
      </c>
      <c r="AQ30" s="66">
        <f t="shared" si="0"/>
        <v>77306.78</v>
      </c>
      <c r="AT30" s="35"/>
    </row>
    <row r="31" spans="1:46" ht="33" customHeight="1">
      <c r="A31" s="44">
        <v>86</v>
      </c>
      <c r="B31" s="186" t="s">
        <v>56</v>
      </c>
      <c r="C31" s="46" t="s">
        <v>667</v>
      </c>
      <c r="D31" s="66">
        <v>0</v>
      </c>
      <c r="E31" s="66">
        <v>7660418.96</v>
      </c>
      <c r="F31" s="66">
        <v>0</v>
      </c>
      <c r="G31" s="66">
        <v>7100500.0799999991</v>
      </c>
      <c r="H31" s="66">
        <v>0</v>
      </c>
      <c r="I31" s="66">
        <v>0</v>
      </c>
      <c r="J31" s="66">
        <v>0</v>
      </c>
      <c r="K31" s="66">
        <v>72225.83</v>
      </c>
      <c r="L31" s="66">
        <v>0</v>
      </c>
      <c r="M31" s="66">
        <v>0</v>
      </c>
      <c r="N31" s="66">
        <v>0</v>
      </c>
      <c r="O31" s="66">
        <v>0</v>
      </c>
      <c r="P31" s="66">
        <v>0</v>
      </c>
      <c r="Q31" s="66">
        <v>0</v>
      </c>
      <c r="R31" s="66">
        <v>0</v>
      </c>
      <c r="S31" s="66">
        <v>0</v>
      </c>
      <c r="T31" s="66">
        <v>554645.63</v>
      </c>
      <c r="U31" s="66">
        <v>0</v>
      </c>
      <c r="V31" s="66">
        <v>0</v>
      </c>
      <c r="W31" s="66">
        <v>0</v>
      </c>
      <c r="X31" s="66">
        <v>0</v>
      </c>
      <c r="Y31" s="66">
        <v>0</v>
      </c>
      <c r="Z31" s="66">
        <v>0</v>
      </c>
      <c r="AA31" s="66">
        <v>0</v>
      </c>
      <c r="AB31" s="66">
        <v>0</v>
      </c>
      <c r="AC31" s="66">
        <v>0</v>
      </c>
      <c r="AD31" s="66">
        <v>250.04999999999998</v>
      </c>
      <c r="AE31" s="66">
        <v>41265427.43</v>
      </c>
      <c r="AF31" s="66">
        <v>0</v>
      </c>
      <c r="AG31" s="66">
        <v>0</v>
      </c>
      <c r="AH31" s="66">
        <v>0</v>
      </c>
      <c r="AI31" s="66">
        <v>0</v>
      </c>
      <c r="AJ31" s="66">
        <v>0</v>
      </c>
      <c r="AK31" s="66">
        <v>0</v>
      </c>
      <c r="AL31" s="66">
        <v>0</v>
      </c>
      <c r="AM31" s="66">
        <v>0</v>
      </c>
      <c r="AN31" s="66">
        <v>0</v>
      </c>
      <c r="AO31" s="66">
        <v>0</v>
      </c>
      <c r="AP31" s="66">
        <v>0</v>
      </c>
      <c r="AQ31" s="66">
        <f t="shared" si="0"/>
        <v>56653467.980000004</v>
      </c>
      <c r="AT31" s="35"/>
    </row>
    <row r="32" spans="1:46" ht="33" customHeight="1">
      <c r="A32" s="44">
        <v>87</v>
      </c>
      <c r="B32" s="45" t="s">
        <v>57</v>
      </c>
      <c r="C32" s="46" t="s">
        <v>671</v>
      </c>
      <c r="D32" s="66">
        <v>0</v>
      </c>
      <c r="E32" s="66">
        <v>0</v>
      </c>
      <c r="F32" s="66">
        <v>0</v>
      </c>
      <c r="G32" s="66">
        <v>0</v>
      </c>
      <c r="H32" s="66">
        <v>0</v>
      </c>
      <c r="I32" s="66">
        <v>0</v>
      </c>
      <c r="J32" s="66">
        <v>0</v>
      </c>
      <c r="K32" s="66">
        <v>0</v>
      </c>
      <c r="L32" s="66">
        <v>0</v>
      </c>
      <c r="M32" s="66">
        <v>0</v>
      </c>
      <c r="N32" s="66">
        <v>0</v>
      </c>
      <c r="O32" s="66">
        <v>0</v>
      </c>
      <c r="P32" s="66">
        <v>0</v>
      </c>
      <c r="Q32" s="66">
        <v>0</v>
      </c>
      <c r="R32" s="66">
        <v>0</v>
      </c>
      <c r="S32" s="66">
        <v>0</v>
      </c>
      <c r="T32" s="66">
        <v>0</v>
      </c>
      <c r="U32" s="66">
        <v>0</v>
      </c>
      <c r="V32" s="66">
        <v>0</v>
      </c>
      <c r="W32" s="66">
        <v>0</v>
      </c>
      <c r="X32" s="66">
        <v>0</v>
      </c>
      <c r="Y32" s="66">
        <v>45091.960000000006</v>
      </c>
      <c r="Z32" s="66">
        <v>0</v>
      </c>
      <c r="AA32" s="66">
        <v>0</v>
      </c>
      <c r="AB32" s="66">
        <v>0</v>
      </c>
      <c r="AC32" s="66">
        <v>0</v>
      </c>
      <c r="AD32" s="66">
        <v>0</v>
      </c>
      <c r="AE32" s="66">
        <v>0</v>
      </c>
      <c r="AF32" s="66">
        <v>0</v>
      </c>
      <c r="AG32" s="66">
        <v>0</v>
      </c>
      <c r="AH32" s="66">
        <v>0</v>
      </c>
      <c r="AI32" s="66">
        <v>0</v>
      </c>
      <c r="AJ32" s="66">
        <v>0</v>
      </c>
      <c r="AK32" s="66">
        <v>0</v>
      </c>
      <c r="AL32" s="66">
        <v>0</v>
      </c>
      <c r="AM32" s="66">
        <v>0</v>
      </c>
      <c r="AN32" s="66">
        <v>0</v>
      </c>
      <c r="AO32" s="66">
        <v>0</v>
      </c>
      <c r="AP32" s="66">
        <v>0</v>
      </c>
      <c r="AQ32" s="66">
        <f t="shared" si="0"/>
        <v>45091.960000000006</v>
      </c>
      <c r="AT32" s="35"/>
    </row>
    <row r="33" spans="1:46" ht="33" customHeight="1">
      <c r="A33" s="44" t="s">
        <v>551</v>
      </c>
      <c r="B33" s="45" t="s">
        <v>605</v>
      </c>
      <c r="C33" s="46" t="s">
        <v>669</v>
      </c>
      <c r="D33" s="66">
        <v>552649420.24999988</v>
      </c>
      <c r="E33" s="66">
        <v>0</v>
      </c>
      <c r="F33" s="66">
        <v>0</v>
      </c>
      <c r="G33" s="66">
        <v>0</v>
      </c>
      <c r="H33" s="66">
        <v>0</v>
      </c>
      <c r="I33" s="66">
        <v>0</v>
      </c>
      <c r="J33" s="66">
        <v>0</v>
      </c>
      <c r="K33" s="66">
        <v>0</v>
      </c>
      <c r="L33" s="66">
        <v>0</v>
      </c>
      <c r="M33" s="66">
        <v>0</v>
      </c>
      <c r="N33" s="66">
        <v>0</v>
      </c>
      <c r="O33" s="66">
        <v>0</v>
      </c>
      <c r="P33" s="66">
        <v>0</v>
      </c>
      <c r="Q33" s="66">
        <v>0</v>
      </c>
      <c r="R33" s="66">
        <v>0</v>
      </c>
      <c r="S33" s="66">
        <v>0</v>
      </c>
      <c r="T33" s="66">
        <v>0</v>
      </c>
      <c r="U33" s="66">
        <v>0</v>
      </c>
      <c r="V33" s="66">
        <v>0</v>
      </c>
      <c r="W33" s="66">
        <v>0</v>
      </c>
      <c r="X33" s="66">
        <v>0</v>
      </c>
      <c r="Y33" s="66">
        <v>246429.12000000002</v>
      </c>
      <c r="Z33" s="66">
        <v>0</v>
      </c>
      <c r="AA33" s="66">
        <v>0</v>
      </c>
      <c r="AB33" s="66">
        <v>0</v>
      </c>
      <c r="AC33" s="66">
        <v>0</v>
      </c>
      <c r="AD33" s="66">
        <v>0</v>
      </c>
      <c r="AE33" s="66">
        <v>0</v>
      </c>
      <c r="AF33" s="66">
        <v>0</v>
      </c>
      <c r="AG33" s="66">
        <v>0</v>
      </c>
      <c r="AH33" s="66">
        <v>0</v>
      </c>
      <c r="AI33" s="66">
        <v>0</v>
      </c>
      <c r="AJ33" s="66">
        <v>0</v>
      </c>
      <c r="AK33" s="66">
        <v>0</v>
      </c>
      <c r="AL33" s="66">
        <v>0</v>
      </c>
      <c r="AM33" s="66">
        <v>0</v>
      </c>
      <c r="AN33" s="66">
        <v>0</v>
      </c>
      <c r="AO33" s="66">
        <v>0</v>
      </c>
      <c r="AP33" s="66">
        <v>0</v>
      </c>
      <c r="AQ33" s="66">
        <f t="shared" si="0"/>
        <v>552895849.36999989</v>
      </c>
      <c r="AT33" s="35"/>
    </row>
    <row r="34" spans="1:46" ht="33" customHeight="1">
      <c r="A34" s="44" t="s">
        <v>553</v>
      </c>
      <c r="B34" s="45" t="s">
        <v>605</v>
      </c>
      <c r="C34" s="46" t="s">
        <v>669</v>
      </c>
      <c r="D34" s="66">
        <v>28472878.109999999</v>
      </c>
      <c r="E34" s="66">
        <v>606775.23</v>
      </c>
      <c r="F34" s="66">
        <v>725536281.4000001</v>
      </c>
      <c r="G34" s="66">
        <v>10926484.039999999</v>
      </c>
      <c r="H34" s="66">
        <v>0</v>
      </c>
      <c r="I34" s="66">
        <v>0</v>
      </c>
      <c r="J34" s="66">
        <v>350</v>
      </c>
      <c r="K34" s="66">
        <v>69392431.630000025</v>
      </c>
      <c r="L34" s="66">
        <v>0</v>
      </c>
      <c r="M34" s="66">
        <v>200</v>
      </c>
      <c r="N34" s="66">
        <v>0</v>
      </c>
      <c r="O34" s="66">
        <v>0</v>
      </c>
      <c r="P34" s="66">
        <v>0</v>
      </c>
      <c r="Q34" s="66">
        <v>0</v>
      </c>
      <c r="R34" s="66">
        <v>0</v>
      </c>
      <c r="S34" s="66">
        <v>0</v>
      </c>
      <c r="T34" s="66">
        <v>13546.82</v>
      </c>
      <c r="U34" s="66">
        <v>0</v>
      </c>
      <c r="V34" s="66">
        <v>0</v>
      </c>
      <c r="W34" s="66">
        <v>0</v>
      </c>
      <c r="X34" s="66">
        <v>0</v>
      </c>
      <c r="Y34" s="66">
        <v>302675.82</v>
      </c>
      <c r="Z34" s="66">
        <v>0</v>
      </c>
      <c r="AA34" s="66">
        <v>0</v>
      </c>
      <c r="AB34" s="66">
        <v>8978.57</v>
      </c>
      <c r="AC34" s="66">
        <v>0</v>
      </c>
      <c r="AD34" s="66">
        <v>0</v>
      </c>
      <c r="AE34" s="66">
        <v>25743262.820000004</v>
      </c>
      <c r="AF34" s="66">
        <v>50.01</v>
      </c>
      <c r="AG34" s="66">
        <v>0</v>
      </c>
      <c r="AH34" s="66">
        <v>153.72999999999999</v>
      </c>
      <c r="AI34" s="66">
        <v>0</v>
      </c>
      <c r="AJ34" s="66">
        <v>0</v>
      </c>
      <c r="AK34" s="66">
        <v>0</v>
      </c>
      <c r="AL34" s="66">
        <v>0</v>
      </c>
      <c r="AM34" s="66">
        <v>1.2300000000000006</v>
      </c>
      <c r="AN34" s="66">
        <v>0</v>
      </c>
      <c r="AO34" s="66">
        <v>0</v>
      </c>
      <c r="AP34" s="66">
        <v>0</v>
      </c>
      <c r="AQ34" s="66">
        <f t="shared" si="0"/>
        <v>861004069.41000032</v>
      </c>
      <c r="AT34" s="35"/>
    </row>
    <row r="35" spans="1:46" ht="33" customHeight="1">
      <c r="A35" s="44" t="s">
        <v>554</v>
      </c>
      <c r="B35" s="45" t="s">
        <v>726</v>
      </c>
      <c r="C35" s="46" t="s">
        <v>670</v>
      </c>
      <c r="D35" s="66">
        <v>0</v>
      </c>
      <c r="E35" s="66">
        <v>0</v>
      </c>
      <c r="F35" s="66">
        <v>0</v>
      </c>
      <c r="G35" s="66">
        <v>0</v>
      </c>
      <c r="H35" s="66">
        <v>0</v>
      </c>
      <c r="I35" s="66">
        <v>0</v>
      </c>
      <c r="J35" s="66">
        <v>626633.11000000022</v>
      </c>
      <c r="K35" s="66">
        <v>6300761632.9000006</v>
      </c>
      <c r="L35" s="66">
        <v>0</v>
      </c>
      <c r="M35" s="66">
        <v>850</v>
      </c>
      <c r="N35" s="66">
        <v>0</v>
      </c>
      <c r="O35" s="66">
        <v>0</v>
      </c>
      <c r="P35" s="66">
        <v>0</v>
      </c>
      <c r="Q35" s="66">
        <v>150867695.18000004</v>
      </c>
      <c r="R35" s="66">
        <v>0</v>
      </c>
      <c r="S35" s="66">
        <v>0</v>
      </c>
      <c r="T35" s="66">
        <v>4304.13</v>
      </c>
      <c r="U35" s="66">
        <v>65420486.719999999</v>
      </c>
      <c r="V35" s="66">
        <v>74655756.950000003</v>
      </c>
      <c r="W35" s="66">
        <v>0</v>
      </c>
      <c r="X35" s="66">
        <v>0</v>
      </c>
      <c r="Y35" s="66">
        <v>0</v>
      </c>
      <c r="Z35" s="66">
        <v>0</v>
      </c>
      <c r="AA35" s="66">
        <v>0</v>
      </c>
      <c r="AB35" s="66">
        <v>100.02</v>
      </c>
      <c r="AC35" s="66">
        <v>0</v>
      </c>
      <c r="AD35" s="66">
        <v>0</v>
      </c>
      <c r="AE35" s="66">
        <v>688517868.75</v>
      </c>
      <c r="AF35" s="66">
        <v>0</v>
      </c>
      <c r="AG35" s="66">
        <v>0</v>
      </c>
      <c r="AH35" s="66">
        <v>117133.00000000004</v>
      </c>
      <c r="AI35" s="66">
        <v>0</v>
      </c>
      <c r="AJ35" s="66">
        <v>0</v>
      </c>
      <c r="AK35" s="66">
        <v>642340091.62000012</v>
      </c>
      <c r="AL35" s="66">
        <v>0</v>
      </c>
      <c r="AM35" s="66">
        <v>0</v>
      </c>
      <c r="AN35" s="66">
        <v>0</v>
      </c>
      <c r="AO35" s="66">
        <v>0</v>
      </c>
      <c r="AP35" s="66">
        <v>0</v>
      </c>
      <c r="AQ35" s="66">
        <f t="shared" si="0"/>
        <v>7923312552.3800011</v>
      </c>
      <c r="AT35" s="35"/>
    </row>
    <row r="36" spans="1:46" ht="33" customHeight="1">
      <c r="A36" s="44" t="s">
        <v>556</v>
      </c>
      <c r="B36" s="45" t="s">
        <v>714</v>
      </c>
      <c r="C36" s="67" t="s">
        <v>697</v>
      </c>
      <c r="D36" s="66">
        <v>0</v>
      </c>
      <c r="E36" s="66">
        <v>0</v>
      </c>
      <c r="F36" s="66">
        <v>0</v>
      </c>
      <c r="G36" s="66">
        <v>5159578.1100000003</v>
      </c>
      <c r="H36" s="66">
        <v>0</v>
      </c>
      <c r="I36" s="66">
        <v>0</v>
      </c>
      <c r="J36" s="66">
        <v>0</v>
      </c>
      <c r="K36" s="66">
        <v>3489516.34</v>
      </c>
      <c r="L36" s="66">
        <v>0</v>
      </c>
      <c r="M36" s="66">
        <v>0</v>
      </c>
      <c r="N36" s="66">
        <v>0</v>
      </c>
      <c r="O36" s="66">
        <v>12663488.299999999</v>
      </c>
      <c r="P36" s="66">
        <v>0</v>
      </c>
      <c r="Q36" s="66">
        <v>0</v>
      </c>
      <c r="R36" s="66">
        <v>0</v>
      </c>
      <c r="S36" s="66">
        <v>1966978</v>
      </c>
      <c r="T36" s="66">
        <v>0</v>
      </c>
      <c r="U36" s="66">
        <v>0</v>
      </c>
      <c r="V36" s="66">
        <v>0</v>
      </c>
      <c r="W36" s="66">
        <v>0</v>
      </c>
      <c r="X36" s="66">
        <v>0</v>
      </c>
      <c r="Y36" s="66">
        <v>0</v>
      </c>
      <c r="Z36" s="66">
        <v>0</v>
      </c>
      <c r="AA36" s="66">
        <v>0</v>
      </c>
      <c r="AB36" s="66">
        <v>0</v>
      </c>
      <c r="AC36" s="66">
        <v>0</v>
      </c>
      <c r="AD36" s="66">
        <v>0</v>
      </c>
      <c r="AE36" s="66">
        <v>0</v>
      </c>
      <c r="AF36" s="66">
        <v>0</v>
      </c>
      <c r="AG36" s="66">
        <v>0</v>
      </c>
      <c r="AH36" s="66">
        <v>0</v>
      </c>
      <c r="AI36" s="66">
        <v>0</v>
      </c>
      <c r="AJ36" s="66">
        <v>0</v>
      </c>
      <c r="AK36" s="66">
        <v>0</v>
      </c>
      <c r="AL36" s="66">
        <v>0</v>
      </c>
      <c r="AM36" s="66">
        <v>0</v>
      </c>
      <c r="AN36" s="66">
        <v>0</v>
      </c>
      <c r="AO36" s="66">
        <v>0</v>
      </c>
      <c r="AP36" s="66">
        <v>0</v>
      </c>
      <c r="AQ36" s="66">
        <f t="shared" si="0"/>
        <v>23279560.75</v>
      </c>
      <c r="AT36" s="35"/>
    </row>
    <row r="37" spans="1:46" ht="33" customHeight="1">
      <c r="A37" s="44" t="s">
        <v>558</v>
      </c>
      <c r="B37" s="45" t="s">
        <v>1286</v>
      </c>
      <c r="C37" s="67" t="s">
        <v>697</v>
      </c>
      <c r="D37" s="66">
        <v>0</v>
      </c>
      <c r="E37" s="66">
        <v>0</v>
      </c>
      <c r="F37" s="66">
        <v>0</v>
      </c>
      <c r="G37" s="66">
        <v>0</v>
      </c>
      <c r="H37" s="66">
        <v>0</v>
      </c>
      <c r="I37" s="66">
        <v>0</v>
      </c>
      <c r="J37" s="66">
        <v>0</v>
      </c>
      <c r="K37" s="66">
        <v>0</v>
      </c>
      <c r="L37" s="66">
        <v>0</v>
      </c>
      <c r="M37" s="66">
        <v>0</v>
      </c>
      <c r="N37" s="66">
        <v>0</v>
      </c>
      <c r="O37" s="66">
        <v>0</v>
      </c>
      <c r="P37" s="66">
        <v>0</v>
      </c>
      <c r="Q37" s="66">
        <v>0</v>
      </c>
      <c r="R37" s="66">
        <v>0</v>
      </c>
      <c r="S37" s="66">
        <v>0</v>
      </c>
      <c r="T37" s="66">
        <v>0</v>
      </c>
      <c r="U37" s="66">
        <v>0</v>
      </c>
      <c r="V37" s="66">
        <v>0</v>
      </c>
      <c r="W37" s="66">
        <v>0</v>
      </c>
      <c r="X37" s="66">
        <v>0</v>
      </c>
      <c r="Y37" s="66">
        <v>0</v>
      </c>
      <c r="Z37" s="66">
        <v>0</v>
      </c>
      <c r="AA37" s="66">
        <v>0</v>
      </c>
      <c r="AB37" s="66">
        <v>0</v>
      </c>
      <c r="AC37" s="66">
        <v>0</v>
      </c>
      <c r="AD37" s="66">
        <v>0</v>
      </c>
      <c r="AE37" s="66">
        <v>0</v>
      </c>
      <c r="AF37" s="66">
        <v>0</v>
      </c>
      <c r="AG37" s="66">
        <v>0</v>
      </c>
      <c r="AH37" s="66">
        <v>0</v>
      </c>
      <c r="AI37" s="66">
        <v>0</v>
      </c>
      <c r="AJ37" s="66">
        <v>0</v>
      </c>
      <c r="AK37" s="66">
        <v>0</v>
      </c>
      <c r="AL37" s="66">
        <v>0</v>
      </c>
      <c r="AM37" s="66">
        <v>0</v>
      </c>
      <c r="AN37" s="66">
        <v>0</v>
      </c>
      <c r="AO37" s="66">
        <v>0</v>
      </c>
      <c r="AP37" s="66">
        <v>0</v>
      </c>
      <c r="AQ37" s="66">
        <f t="shared" si="0"/>
        <v>0</v>
      </c>
      <c r="AT37" s="35"/>
    </row>
    <row r="38" spans="1:46" ht="33" customHeight="1">
      <c r="A38" s="44">
        <v>108</v>
      </c>
      <c r="B38" s="45" t="s">
        <v>58</v>
      </c>
      <c r="C38" s="67" t="s">
        <v>668</v>
      </c>
      <c r="D38" s="66">
        <v>0</v>
      </c>
      <c r="E38" s="66">
        <v>0</v>
      </c>
      <c r="F38" s="66">
        <v>0</v>
      </c>
      <c r="G38" s="66">
        <v>0</v>
      </c>
      <c r="H38" s="66">
        <v>0</v>
      </c>
      <c r="I38" s="66">
        <v>0</v>
      </c>
      <c r="J38" s="66">
        <v>0</v>
      </c>
      <c r="K38" s="66">
        <v>0</v>
      </c>
      <c r="L38" s="66">
        <v>0</v>
      </c>
      <c r="M38" s="66">
        <v>0</v>
      </c>
      <c r="N38" s="66">
        <v>0</v>
      </c>
      <c r="O38" s="66">
        <v>0</v>
      </c>
      <c r="P38" s="66">
        <v>0</v>
      </c>
      <c r="Q38" s="66">
        <v>0</v>
      </c>
      <c r="R38" s="66">
        <v>0</v>
      </c>
      <c r="S38" s="66">
        <v>0</v>
      </c>
      <c r="T38" s="66">
        <v>0</v>
      </c>
      <c r="U38" s="66">
        <v>0</v>
      </c>
      <c r="V38" s="66">
        <v>0</v>
      </c>
      <c r="W38" s="66">
        <v>0</v>
      </c>
      <c r="X38" s="66">
        <v>0</v>
      </c>
      <c r="Y38" s="66">
        <v>0</v>
      </c>
      <c r="Z38" s="66">
        <v>0</v>
      </c>
      <c r="AA38" s="66">
        <v>0</v>
      </c>
      <c r="AB38" s="66">
        <v>0</v>
      </c>
      <c r="AC38" s="66">
        <v>0</v>
      </c>
      <c r="AD38" s="66">
        <v>0</v>
      </c>
      <c r="AE38" s="66">
        <v>0</v>
      </c>
      <c r="AF38" s="66">
        <v>0</v>
      </c>
      <c r="AG38" s="66">
        <v>0</v>
      </c>
      <c r="AH38" s="66">
        <v>0</v>
      </c>
      <c r="AI38" s="66">
        <v>0</v>
      </c>
      <c r="AJ38" s="66">
        <v>0</v>
      </c>
      <c r="AK38" s="66">
        <v>0</v>
      </c>
      <c r="AL38" s="66">
        <v>0</v>
      </c>
      <c r="AM38" s="66">
        <v>0</v>
      </c>
      <c r="AN38" s="66">
        <v>0</v>
      </c>
      <c r="AO38" s="66">
        <v>0</v>
      </c>
      <c r="AP38" s="66">
        <v>0</v>
      </c>
      <c r="AQ38" s="66">
        <f t="shared" si="0"/>
        <v>0</v>
      </c>
      <c r="AT38" s="35"/>
    </row>
    <row r="39" spans="1:46" ht="33" customHeight="1">
      <c r="A39" s="44">
        <v>109</v>
      </c>
      <c r="B39" s="45" t="s">
        <v>632</v>
      </c>
      <c r="C39" s="67" t="s">
        <v>668</v>
      </c>
      <c r="D39" s="66">
        <v>0</v>
      </c>
      <c r="E39" s="66">
        <v>0</v>
      </c>
      <c r="F39" s="66">
        <v>747843.5</v>
      </c>
      <c r="G39" s="66">
        <v>0</v>
      </c>
      <c r="H39" s="66">
        <v>0</v>
      </c>
      <c r="I39" s="66">
        <v>0</v>
      </c>
      <c r="J39" s="66">
        <v>0</v>
      </c>
      <c r="K39" s="66">
        <v>0</v>
      </c>
      <c r="L39" s="66">
        <v>0</v>
      </c>
      <c r="M39" s="66">
        <v>0</v>
      </c>
      <c r="N39" s="66">
        <v>0</v>
      </c>
      <c r="O39" s="66">
        <v>0</v>
      </c>
      <c r="P39" s="66">
        <v>0</v>
      </c>
      <c r="Q39" s="66">
        <v>0</v>
      </c>
      <c r="R39" s="66">
        <v>0</v>
      </c>
      <c r="S39" s="66">
        <v>0</v>
      </c>
      <c r="T39" s="66">
        <v>0</v>
      </c>
      <c r="U39" s="66">
        <v>0</v>
      </c>
      <c r="V39" s="66">
        <v>0</v>
      </c>
      <c r="W39" s="66">
        <v>0</v>
      </c>
      <c r="X39" s="66">
        <v>0</v>
      </c>
      <c r="Y39" s="66">
        <v>0</v>
      </c>
      <c r="Z39" s="66">
        <v>0</v>
      </c>
      <c r="AA39" s="66">
        <v>0</v>
      </c>
      <c r="AB39" s="66">
        <v>0</v>
      </c>
      <c r="AC39" s="66">
        <v>0</v>
      </c>
      <c r="AD39" s="66">
        <v>0</v>
      </c>
      <c r="AE39" s="66">
        <v>0</v>
      </c>
      <c r="AF39" s="66">
        <v>0</v>
      </c>
      <c r="AG39" s="66">
        <v>0</v>
      </c>
      <c r="AH39" s="66">
        <v>0</v>
      </c>
      <c r="AI39" s="66">
        <v>0</v>
      </c>
      <c r="AJ39" s="66">
        <v>0</v>
      </c>
      <c r="AK39" s="66">
        <v>0</v>
      </c>
      <c r="AL39" s="66">
        <v>0</v>
      </c>
      <c r="AM39" s="66">
        <v>0</v>
      </c>
      <c r="AN39" s="66">
        <v>0</v>
      </c>
      <c r="AO39" s="66">
        <v>0</v>
      </c>
      <c r="AP39" s="66">
        <v>0</v>
      </c>
      <c r="AQ39" s="66">
        <f t="shared" si="0"/>
        <v>747843.5</v>
      </c>
      <c r="AT39" s="35"/>
    </row>
    <row r="40" spans="1:46" ht="33" customHeight="1">
      <c r="A40" s="44">
        <v>111</v>
      </c>
      <c r="B40" s="45" t="s">
        <v>59</v>
      </c>
      <c r="C40" s="67" t="s">
        <v>669</v>
      </c>
      <c r="D40" s="66">
        <v>0</v>
      </c>
      <c r="E40" s="66">
        <v>0</v>
      </c>
      <c r="F40" s="66">
        <v>0</v>
      </c>
      <c r="G40" s="66">
        <v>0</v>
      </c>
      <c r="H40" s="66">
        <v>0</v>
      </c>
      <c r="I40" s="66">
        <v>0</v>
      </c>
      <c r="J40" s="66">
        <v>0</v>
      </c>
      <c r="K40" s="66">
        <v>0</v>
      </c>
      <c r="L40" s="66">
        <v>0</v>
      </c>
      <c r="M40" s="66">
        <v>0</v>
      </c>
      <c r="N40" s="66">
        <v>0</v>
      </c>
      <c r="O40" s="66">
        <v>0</v>
      </c>
      <c r="P40" s="66">
        <v>0</v>
      </c>
      <c r="Q40" s="66">
        <v>0</v>
      </c>
      <c r="R40" s="66">
        <v>0</v>
      </c>
      <c r="S40" s="66">
        <v>0</v>
      </c>
      <c r="T40" s="66">
        <v>0</v>
      </c>
      <c r="U40" s="66">
        <v>0</v>
      </c>
      <c r="V40" s="66">
        <v>0</v>
      </c>
      <c r="W40" s="66">
        <v>0</v>
      </c>
      <c r="X40" s="66">
        <v>0</v>
      </c>
      <c r="Y40" s="66">
        <v>0</v>
      </c>
      <c r="Z40" s="66">
        <v>0</v>
      </c>
      <c r="AA40" s="66">
        <v>0</v>
      </c>
      <c r="AB40" s="66">
        <v>0</v>
      </c>
      <c r="AC40" s="66">
        <v>0</v>
      </c>
      <c r="AD40" s="66">
        <v>0</v>
      </c>
      <c r="AE40" s="66">
        <v>0</v>
      </c>
      <c r="AF40" s="66">
        <v>0</v>
      </c>
      <c r="AG40" s="66">
        <v>0</v>
      </c>
      <c r="AH40" s="66">
        <v>0</v>
      </c>
      <c r="AI40" s="66">
        <v>0</v>
      </c>
      <c r="AJ40" s="66">
        <v>0</v>
      </c>
      <c r="AK40" s="66">
        <v>0</v>
      </c>
      <c r="AL40" s="66">
        <v>0</v>
      </c>
      <c r="AM40" s="66">
        <v>0</v>
      </c>
      <c r="AN40" s="66">
        <v>0</v>
      </c>
      <c r="AO40" s="66">
        <v>0</v>
      </c>
      <c r="AP40" s="66">
        <v>0</v>
      </c>
      <c r="AQ40" s="66">
        <f t="shared" si="0"/>
        <v>0</v>
      </c>
      <c r="AT40" s="35"/>
    </row>
    <row r="41" spans="1:46" ht="33" customHeight="1">
      <c r="A41" s="44">
        <v>112</v>
      </c>
      <c r="B41" s="45" t="s">
        <v>60</v>
      </c>
      <c r="C41" s="46" t="s">
        <v>669</v>
      </c>
      <c r="D41" s="66">
        <v>0</v>
      </c>
      <c r="E41" s="66">
        <v>0</v>
      </c>
      <c r="F41" s="66">
        <v>0</v>
      </c>
      <c r="G41" s="66">
        <v>0</v>
      </c>
      <c r="H41" s="66">
        <v>0</v>
      </c>
      <c r="I41" s="66">
        <v>0</v>
      </c>
      <c r="J41" s="66">
        <v>0</v>
      </c>
      <c r="K41" s="66">
        <v>0</v>
      </c>
      <c r="L41" s="66">
        <v>0</v>
      </c>
      <c r="M41" s="66">
        <v>0</v>
      </c>
      <c r="N41" s="66">
        <v>0</v>
      </c>
      <c r="O41" s="66">
        <v>0</v>
      </c>
      <c r="P41" s="66">
        <v>0</v>
      </c>
      <c r="Q41" s="66">
        <v>0</v>
      </c>
      <c r="R41" s="66">
        <v>0</v>
      </c>
      <c r="S41" s="66">
        <v>0</v>
      </c>
      <c r="T41" s="66">
        <v>0</v>
      </c>
      <c r="U41" s="66">
        <v>0</v>
      </c>
      <c r="V41" s="66">
        <v>0</v>
      </c>
      <c r="W41" s="66">
        <v>0</v>
      </c>
      <c r="X41" s="66">
        <v>0</v>
      </c>
      <c r="Y41" s="66">
        <v>0</v>
      </c>
      <c r="Z41" s="66">
        <v>0</v>
      </c>
      <c r="AA41" s="66">
        <v>0</v>
      </c>
      <c r="AB41" s="66">
        <v>0</v>
      </c>
      <c r="AC41" s="66">
        <v>0</v>
      </c>
      <c r="AD41" s="66">
        <v>0</v>
      </c>
      <c r="AE41" s="66">
        <v>0</v>
      </c>
      <c r="AF41" s="66">
        <v>0</v>
      </c>
      <c r="AG41" s="66">
        <v>0</v>
      </c>
      <c r="AH41" s="66">
        <v>0</v>
      </c>
      <c r="AI41" s="66">
        <v>0</v>
      </c>
      <c r="AJ41" s="66">
        <v>0</v>
      </c>
      <c r="AK41" s="66">
        <v>0</v>
      </c>
      <c r="AL41" s="66">
        <v>0</v>
      </c>
      <c r="AM41" s="66">
        <v>0</v>
      </c>
      <c r="AN41" s="66">
        <v>0</v>
      </c>
      <c r="AO41" s="66">
        <v>0</v>
      </c>
      <c r="AP41" s="66">
        <v>0</v>
      </c>
      <c r="AQ41" s="66">
        <f t="shared" si="0"/>
        <v>0</v>
      </c>
      <c r="AT41" s="35"/>
    </row>
    <row r="42" spans="1:46" ht="33" customHeight="1">
      <c r="A42" s="44">
        <v>117</v>
      </c>
      <c r="B42" s="45" t="s">
        <v>61</v>
      </c>
      <c r="C42" s="46" t="s">
        <v>671</v>
      </c>
      <c r="D42" s="66">
        <v>0</v>
      </c>
      <c r="E42" s="66">
        <v>0</v>
      </c>
      <c r="F42" s="66">
        <v>2559017.83</v>
      </c>
      <c r="G42" s="66">
        <v>3424</v>
      </c>
      <c r="H42" s="66">
        <v>0</v>
      </c>
      <c r="I42" s="66">
        <v>0</v>
      </c>
      <c r="J42" s="66">
        <v>4050</v>
      </c>
      <c r="K42" s="66">
        <v>0</v>
      </c>
      <c r="L42" s="66">
        <v>0</v>
      </c>
      <c r="M42" s="66">
        <v>0</v>
      </c>
      <c r="N42" s="66">
        <v>0</v>
      </c>
      <c r="O42" s="66">
        <v>0</v>
      </c>
      <c r="P42" s="66">
        <v>0</v>
      </c>
      <c r="Q42" s="66">
        <v>0</v>
      </c>
      <c r="R42" s="66">
        <v>0</v>
      </c>
      <c r="S42" s="66">
        <v>0</v>
      </c>
      <c r="T42" s="66">
        <v>0</v>
      </c>
      <c r="U42" s="66">
        <v>0</v>
      </c>
      <c r="V42" s="66">
        <v>0</v>
      </c>
      <c r="W42" s="66">
        <v>0</v>
      </c>
      <c r="X42" s="66">
        <v>0</v>
      </c>
      <c r="Y42" s="66">
        <v>0</v>
      </c>
      <c r="Z42" s="66">
        <v>0</v>
      </c>
      <c r="AA42" s="66">
        <v>0</v>
      </c>
      <c r="AB42" s="66">
        <v>0</v>
      </c>
      <c r="AC42" s="66">
        <v>0</v>
      </c>
      <c r="AD42" s="66">
        <v>0</v>
      </c>
      <c r="AE42" s="66">
        <v>0</v>
      </c>
      <c r="AF42" s="66">
        <v>0</v>
      </c>
      <c r="AG42" s="66">
        <v>0</v>
      </c>
      <c r="AH42" s="66">
        <v>0</v>
      </c>
      <c r="AI42" s="66">
        <v>0</v>
      </c>
      <c r="AJ42" s="66">
        <v>0</v>
      </c>
      <c r="AK42" s="66">
        <v>0</v>
      </c>
      <c r="AL42" s="66">
        <v>0</v>
      </c>
      <c r="AM42" s="66">
        <v>0</v>
      </c>
      <c r="AN42" s="66">
        <v>0</v>
      </c>
      <c r="AO42" s="66">
        <v>0</v>
      </c>
      <c r="AP42" s="66">
        <v>0</v>
      </c>
      <c r="AQ42" s="66">
        <f t="shared" si="0"/>
        <v>2566491.83</v>
      </c>
      <c r="AT42" s="35"/>
    </row>
    <row r="43" spans="1:46" ht="33" customHeight="1">
      <c r="A43" s="44">
        <v>119</v>
      </c>
      <c r="B43" s="45" t="s">
        <v>62</v>
      </c>
      <c r="C43" s="46" t="s">
        <v>671</v>
      </c>
      <c r="D43" s="66">
        <v>0</v>
      </c>
      <c r="E43" s="66">
        <v>0</v>
      </c>
      <c r="F43" s="66">
        <v>0</v>
      </c>
      <c r="G43" s="66">
        <v>48817.71</v>
      </c>
      <c r="H43" s="66">
        <v>0</v>
      </c>
      <c r="I43" s="66">
        <v>0</v>
      </c>
      <c r="J43" s="66">
        <v>2700</v>
      </c>
      <c r="K43" s="66">
        <v>0</v>
      </c>
      <c r="L43" s="66">
        <v>0</v>
      </c>
      <c r="M43" s="66">
        <v>0</v>
      </c>
      <c r="N43" s="66">
        <v>0</v>
      </c>
      <c r="O43" s="66">
        <v>0</v>
      </c>
      <c r="P43" s="66">
        <v>0</v>
      </c>
      <c r="Q43" s="66">
        <v>0</v>
      </c>
      <c r="R43" s="66">
        <v>0</v>
      </c>
      <c r="S43" s="66">
        <v>0</v>
      </c>
      <c r="T43" s="66">
        <v>0</v>
      </c>
      <c r="U43" s="66">
        <v>0</v>
      </c>
      <c r="V43" s="66">
        <v>0</v>
      </c>
      <c r="W43" s="66">
        <v>0</v>
      </c>
      <c r="X43" s="66">
        <v>0</v>
      </c>
      <c r="Y43" s="66">
        <v>0</v>
      </c>
      <c r="Z43" s="66">
        <v>0</v>
      </c>
      <c r="AA43" s="66">
        <v>0</v>
      </c>
      <c r="AB43" s="66">
        <v>0</v>
      </c>
      <c r="AC43" s="66">
        <v>0</v>
      </c>
      <c r="AD43" s="66">
        <v>0</v>
      </c>
      <c r="AE43" s="66">
        <v>0</v>
      </c>
      <c r="AF43" s="66">
        <v>0</v>
      </c>
      <c r="AG43" s="66">
        <v>0</v>
      </c>
      <c r="AH43" s="66">
        <v>0</v>
      </c>
      <c r="AI43" s="66">
        <v>0</v>
      </c>
      <c r="AJ43" s="66">
        <v>0</v>
      </c>
      <c r="AK43" s="66">
        <v>0</v>
      </c>
      <c r="AL43" s="66">
        <v>0</v>
      </c>
      <c r="AM43" s="66">
        <v>0</v>
      </c>
      <c r="AN43" s="66">
        <v>0</v>
      </c>
      <c r="AO43" s="66">
        <v>0</v>
      </c>
      <c r="AP43" s="66">
        <v>0</v>
      </c>
      <c r="AQ43" s="66">
        <f t="shared" si="0"/>
        <v>51517.71</v>
      </c>
      <c r="AT43" s="35"/>
    </row>
    <row r="44" spans="1:46" ht="33" customHeight="1">
      <c r="A44" s="44">
        <v>121</v>
      </c>
      <c r="B44" s="45" t="s">
        <v>63</v>
      </c>
      <c r="C44" s="46" t="s">
        <v>698</v>
      </c>
      <c r="D44" s="66">
        <v>0</v>
      </c>
      <c r="E44" s="66">
        <v>0</v>
      </c>
      <c r="F44" s="66">
        <v>0</v>
      </c>
      <c r="G44" s="66">
        <v>0</v>
      </c>
      <c r="H44" s="66">
        <v>0</v>
      </c>
      <c r="I44" s="66">
        <v>0</v>
      </c>
      <c r="J44" s="66">
        <v>0</v>
      </c>
      <c r="K44" s="66">
        <v>0</v>
      </c>
      <c r="L44" s="66">
        <v>0</v>
      </c>
      <c r="M44" s="66">
        <v>0</v>
      </c>
      <c r="N44" s="66">
        <v>0</v>
      </c>
      <c r="O44" s="66">
        <v>0</v>
      </c>
      <c r="P44" s="66">
        <v>0</v>
      </c>
      <c r="Q44" s="66">
        <v>0</v>
      </c>
      <c r="R44" s="66">
        <v>0</v>
      </c>
      <c r="S44" s="66">
        <v>0</v>
      </c>
      <c r="T44" s="66">
        <v>0</v>
      </c>
      <c r="U44" s="66">
        <v>0</v>
      </c>
      <c r="V44" s="66">
        <v>0</v>
      </c>
      <c r="W44" s="66">
        <v>0</v>
      </c>
      <c r="X44" s="66">
        <v>0</v>
      </c>
      <c r="Y44" s="66">
        <v>0</v>
      </c>
      <c r="Z44" s="66">
        <v>0</v>
      </c>
      <c r="AA44" s="66">
        <v>0</v>
      </c>
      <c r="AB44" s="66">
        <v>0</v>
      </c>
      <c r="AC44" s="66">
        <v>0</v>
      </c>
      <c r="AD44" s="66">
        <v>0</v>
      </c>
      <c r="AE44" s="66">
        <v>0</v>
      </c>
      <c r="AF44" s="66">
        <v>0</v>
      </c>
      <c r="AG44" s="66">
        <v>0</v>
      </c>
      <c r="AH44" s="66">
        <v>0</v>
      </c>
      <c r="AI44" s="66">
        <v>0</v>
      </c>
      <c r="AJ44" s="66">
        <v>0</v>
      </c>
      <c r="AK44" s="66">
        <v>0</v>
      </c>
      <c r="AL44" s="66">
        <v>0</v>
      </c>
      <c r="AM44" s="66">
        <v>0</v>
      </c>
      <c r="AN44" s="66">
        <v>0</v>
      </c>
      <c r="AO44" s="66">
        <v>0</v>
      </c>
      <c r="AP44" s="66">
        <v>0</v>
      </c>
      <c r="AQ44" s="66">
        <f t="shared" si="0"/>
        <v>0</v>
      </c>
      <c r="AT44" s="35"/>
    </row>
    <row r="45" spans="1:46" ht="33" customHeight="1">
      <c r="A45" s="44">
        <v>124</v>
      </c>
      <c r="B45" s="45" t="s">
        <v>64</v>
      </c>
      <c r="C45" s="67" t="s">
        <v>668</v>
      </c>
      <c r="D45" s="66">
        <v>0</v>
      </c>
      <c r="E45" s="66">
        <v>0</v>
      </c>
      <c r="F45" s="66">
        <v>0</v>
      </c>
      <c r="G45" s="66">
        <v>0</v>
      </c>
      <c r="H45" s="66">
        <v>0</v>
      </c>
      <c r="I45" s="66">
        <v>0</v>
      </c>
      <c r="J45" s="66">
        <v>0</v>
      </c>
      <c r="K45" s="66">
        <v>0</v>
      </c>
      <c r="L45" s="66">
        <v>0</v>
      </c>
      <c r="M45" s="66">
        <v>0</v>
      </c>
      <c r="N45" s="66">
        <v>0</v>
      </c>
      <c r="O45" s="66">
        <v>0</v>
      </c>
      <c r="P45" s="66">
        <v>0</v>
      </c>
      <c r="Q45" s="66">
        <v>0</v>
      </c>
      <c r="R45" s="66">
        <v>0</v>
      </c>
      <c r="S45" s="66">
        <v>0</v>
      </c>
      <c r="T45" s="66">
        <v>0</v>
      </c>
      <c r="U45" s="66">
        <v>0</v>
      </c>
      <c r="V45" s="66">
        <v>0</v>
      </c>
      <c r="W45" s="66">
        <v>0</v>
      </c>
      <c r="X45" s="66">
        <v>0</v>
      </c>
      <c r="Y45" s="66">
        <v>0</v>
      </c>
      <c r="Z45" s="66">
        <v>0</v>
      </c>
      <c r="AA45" s="66">
        <v>0</v>
      </c>
      <c r="AB45" s="66">
        <v>0</v>
      </c>
      <c r="AC45" s="66">
        <v>0</v>
      </c>
      <c r="AD45" s="66">
        <v>0</v>
      </c>
      <c r="AE45" s="66">
        <v>0</v>
      </c>
      <c r="AF45" s="66">
        <v>0</v>
      </c>
      <c r="AG45" s="66">
        <v>0</v>
      </c>
      <c r="AH45" s="66">
        <v>0</v>
      </c>
      <c r="AI45" s="66">
        <v>0</v>
      </c>
      <c r="AJ45" s="66">
        <v>0</v>
      </c>
      <c r="AK45" s="66">
        <v>0</v>
      </c>
      <c r="AL45" s="66">
        <v>0</v>
      </c>
      <c r="AM45" s="66">
        <v>0</v>
      </c>
      <c r="AN45" s="66">
        <v>0</v>
      </c>
      <c r="AO45" s="66">
        <v>0</v>
      </c>
      <c r="AP45" s="66">
        <v>0</v>
      </c>
      <c r="AQ45" s="66">
        <f t="shared" si="0"/>
        <v>0</v>
      </c>
      <c r="AT45" s="35"/>
    </row>
    <row r="46" spans="1:46" ht="33" customHeight="1">
      <c r="A46" s="44">
        <v>129</v>
      </c>
      <c r="B46" s="45" t="s">
        <v>65</v>
      </c>
      <c r="C46" s="46" t="s">
        <v>697</v>
      </c>
      <c r="D46" s="66">
        <v>0</v>
      </c>
      <c r="E46" s="66">
        <v>0</v>
      </c>
      <c r="F46" s="66">
        <v>778057</v>
      </c>
      <c r="G46" s="66">
        <v>2905.12</v>
      </c>
      <c r="H46" s="66">
        <v>0</v>
      </c>
      <c r="I46" s="66">
        <v>0</v>
      </c>
      <c r="J46" s="66">
        <v>0</v>
      </c>
      <c r="K46" s="66">
        <v>0</v>
      </c>
      <c r="L46" s="66">
        <v>0</v>
      </c>
      <c r="M46" s="66">
        <v>0</v>
      </c>
      <c r="N46" s="66">
        <v>0</v>
      </c>
      <c r="O46" s="66">
        <v>0</v>
      </c>
      <c r="P46" s="66">
        <v>0</v>
      </c>
      <c r="Q46" s="66">
        <v>0</v>
      </c>
      <c r="R46" s="66">
        <v>0</v>
      </c>
      <c r="S46" s="66">
        <v>0</v>
      </c>
      <c r="T46" s="66">
        <v>0</v>
      </c>
      <c r="U46" s="66">
        <v>0</v>
      </c>
      <c r="V46" s="66">
        <v>0</v>
      </c>
      <c r="W46" s="66">
        <v>0</v>
      </c>
      <c r="X46" s="66">
        <v>0</v>
      </c>
      <c r="Y46" s="66">
        <v>0</v>
      </c>
      <c r="Z46" s="66">
        <v>0</v>
      </c>
      <c r="AA46" s="66">
        <v>0</v>
      </c>
      <c r="AB46" s="66">
        <v>0</v>
      </c>
      <c r="AC46" s="66">
        <v>0</v>
      </c>
      <c r="AD46" s="66">
        <v>0</v>
      </c>
      <c r="AE46" s="66">
        <v>0</v>
      </c>
      <c r="AF46" s="66">
        <v>0</v>
      </c>
      <c r="AG46" s="66">
        <v>0</v>
      </c>
      <c r="AH46" s="66">
        <v>0</v>
      </c>
      <c r="AI46" s="66">
        <v>0</v>
      </c>
      <c r="AJ46" s="66">
        <v>0</v>
      </c>
      <c r="AK46" s="66">
        <v>0</v>
      </c>
      <c r="AL46" s="66">
        <v>0</v>
      </c>
      <c r="AM46" s="66">
        <v>0</v>
      </c>
      <c r="AN46" s="66">
        <v>0</v>
      </c>
      <c r="AO46" s="66">
        <v>0</v>
      </c>
      <c r="AP46" s="66">
        <v>0</v>
      </c>
      <c r="AQ46" s="66">
        <f t="shared" si="0"/>
        <v>780962.12</v>
      </c>
      <c r="AT46" s="35"/>
    </row>
    <row r="47" spans="1:46" ht="33" customHeight="1">
      <c r="A47" s="44">
        <v>130</v>
      </c>
      <c r="B47" s="45" t="s">
        <v>66</v>
      </c>
      <c r="C47" s="46" t="s">
        <v>664</v>
      </c>
      <c r="D47" s="66">
        <v>0</v>
      </c>
      <c r="E47" s="66">
        <v>0</v>
      </c>
      <c r="F47" s="66">
        <v>408274.16</v>
      </c>
      <c r="G47" s="66">
        <v>114</v>
      </c>
      <c r="H47" s="66">
        <v>0</v>
      </c>
      <c r="I47" s="66">
        <v>0</v>
      </c>
      <c r="J47" s="66">
        <v>0</v>
      </c>
      <c r="K47" s="66">
        <v>0</v>
      </c>
      <c r="L47" s="66">
        <v>0</v>
      </c>
      <c r="M47" s="66">
        <v>0</v>
      </c>
      <c r="N47" s="66">
        <v>0</v>
      </c>
      <c r="O47" s="66">
        <v>0</v>
      </c>
      <c r="P47" s="66">
        <v>0</v>
      </c>
      <c r="Q47" s="66">
        <v>0</v>
      </c>
      <c r="R47" s="66">
        <v>0</v>
      </c>
      <c r="S47" s="66">
        <v>0</v>
      </c>
      <c r="T47" s="66">
        <v>0</v>
      </c>
      <c r="U47" s="66">
        <v>0</v>
      </c>
      <c r="V47" s="66">
        <v>0</v>
      </c>
      <c r="W47" s="66">
        <v>0</v>
      </c>
      <c r="X47" s="66">
        <v>0</v>
      </c>
      <c r="Y47" s="66">
        <v>0</v>
      </c>
      <c r="Z47" s="66">
        <v>0</v>
      </c>
      <c r="AA47" s="66">
        <v>0</v>
      </c>
      <c r="AB47" s="66">
        <v>0</v>
      </c>
      <c r="AC47" s="66">
        <v>0</v>
      </c>
      <c r="AD47" s="66">
        <v>0</v>
      </c>
      <c r="AE47" s="66">
        <v>0</v>
      </c>
      <c r="AF47" s="66">
        <v>0</v>
      </c>
      <c r="AG47" s="66">
        <v>0</v>
      </c>
      <c r="AH47" s="66">
        <v>0</v>
      </c>
      <c r="AI47" s="66">
        <v>0</v>
      </c>
      <c r="AJ47" s="66">
        <v>0</v>
      </c>
      <c r="AK47" s="66">
        <v>0</v>
      </c>
      <c r="AL47" s="66">
        <v>0</v>
      </c>
      <c r="AM47" s="66">
        <v>0</v>
      </c>
      <c r="AN47" s="66">
        <v>0</v>
      </c>
      <c r="AO47" s="66">
        <v>0</v>
      </c>
      <c r="AP47" s="66">
        <v>0</v>
      </c>
      <c r="AQ47" s="66">
        <f t="shared" si="0"/>
        <v>408388.16</v>
      </c>
      <c r="AT47" s="35"/>
    </row>
    <row r="48" spans="1:46" ht="33" customHeight="1">
      <c r="A48" s="44">
        <v>132</v>
      </c>
      <c r="B48" s="45" t="s">
        <v>67</v>
      </c>
      <c r="C48" s="46" t="s">
        <v>665</v>
      </c>
      <c r="D48" s="66">
        <v>0</v>
      </c>
      <c r="E48" s="66">
        <v>0</v>
      </c>
      <c r="F48" s="66">
        <v>33977</v>
      </c>
      <c r="G48" s="66">
        <v>126880.58000000002</v>
      </c>
      <c r="H48" s="66">
        <v>348231.5</v>
      </c>
      <c r="I48" s="66">
        <v>0</v>
      </c>
      <c r="J48" s="66">
        <v>1156.71</v>
      </c>
      <c r="K48" s="66">
        <v>0</v>
      </c>
      <c r="L48" s="66">
        <v>0</v>
      </c>
      <c r="M48" s="66">
        <v>0</v>
      </c>
      <c r="N48" s="66">
        <v>299.16000000000003</v>
      </c>
      <c r="O48" s="66">
        <v>0</v>
      </c>
      <c r="P48" s="66">
        <v>0</v>
      </c>
      <c r="Q48" s="66">
        <v>0</v>
      </c>
      <c r="R48" s="66">
        <v>0</v>
      </c>
      <c r="S48" s="66">
        <v>0</v>
      </c>
      <c r="T48" s="66">
        <v>0</v>
      </c>
      <c r="U48" s="66">
        <v>0</v>
      </c>
      <c r="V48" s="66">
        <v>0</v>
      </c>
      <c r="W48" s="66">
        <v>0</v>
      </c>
      <c r="X48" s="66">
        <v>0</v>
      </c>
      <c r="Y48" s="66">
        <v>0</v>
      </c>
      <c r="Z48" s="66">
        <v>0</v>
      </c>
      <c r="AA48" s="66">
        <v>0</v>
      </c>
      <c r="AB48" s="66">
        <v>0</v>
      </c>
      <c r="AC48" s="66">
        <v>0</v>
      </c>
      <c r="AD48" s="66">
        <v>540.02</v>
      </c>
      <c r="AE48" s="66">
        <v>0</v>
      </c>
      <c r="AF48" s="66">
        <v>0</v>
      </c>
      <c r="AG48" s="66">
        <v>0</v>
      </c>
      <c r="AH48" s="66">
        <v>0</v>
      </c>
      <c r="AI48" s="66">
        <v>0</v>
      </c>
      <c r="AJ48" s="66">
        <v>0</v>
      </c>
      <c r="AK48" s="66">
        <v>0</v>
      </c>
      <c r="AL48" s="66">
        <v>0</v>
      </c>
      <c r="AM48" s="66">
        <v>0</v>
      </c>
      <c r="AN48" s="66">
        <v>0</v>
      </c>
      <c r="AO48" s="66">
        <v>0</v>
      </c>
      <c r="AP48" s="66">
        <v>0</v>
      </c>
      <c r="AQ48" s="66">
        <f t="shared" si="0"/>
        <v>511084.97000000003</v>
      </c>
      <c r="AT48" s="35"/>
    </row>
    <row r="49" spans="1:46" ht="33" customHeight="1">
      <c r="A49" s="44">
        <v>133</v>
      </c>
      <c r="B49" s="45" t="s">
        <v>68</v>
      </c>
      <c r="C49" s="46" t="s">
        <v>665</v>
      </c>
      <c r="D49" s="66">
        <v>0</v>
      </c>
      <c r="E49" s="66">
        <v>0</v>
      </c>
      <c r="F49" s="66">
        <v>1624141.13</v>
      </c>
      <c r="G49" s="66">
        <v>393414.75</v>
      </c>
      <c r="H49" s="66">
        <v>0</v>
      </c>
      <c r="I49" s="66">
        <v>0</v>
      </c>
      <c r="J49" s="66">
        <v>0</v>
      </c>
      <c r="K49" s="66">
        <v>0</v>
      </c>
      <c r="L49" s="66">
        <v>0</v>
      </c>
      <c r="M49" s="66">
        <v>0</v>
      </c>
      <c r="N49" s="66">
        <v>0</v>
      </c>
      <c r="O49" s="66">
        <v>0</v>
      </c>
      <c r="P49" s="66">
        <v>0</v>
      </c>
      <c r="Q49" s="66">
        <v>0</v>
      </c>
      <c r="R49" s="66">
        <v>0</v>
      </c>
      <c r="S49" s="66">
        <v>0</v>
      </c>
      <c r="T49" s="66">
        <v>0</v>
      </c>
      <c r="U49" s="66">
        <v>0</v>
      </c>
      <c r="V49" s="66">
        <v>0</v>
      </c>
      <c r="W49" s="66">
        <v>0</v>
      </c>
      <c r="X49" s="66">
        <v>0</v>
      </c>
      <c r="Y49" s="66">
        <v>0</v>
      </c>
      <c r="Z49" s="66">
        <v>0</v>
      </c>
      <c r="AA49" s="66">
        <v>0</v>
      </c>
      <c r="AB49" s="66">
        <v>0</v>
      </c>
      <c r="AC49" s="66">
        <v>0</v>
      </c>
      <c r="AD49" s="66">
        <v>0</v>
      </c>
      <c r="AE49" s="66">
        <v>0</v>
      </c>
      <c r="AF49" s="66">
        <v>0</v>
      </c>
      <c r="AG49" s="66">
        <v>0</v>
      </c>
      <c r="AH49" s="66">
        <v>0</v>
      </c>
      <c r="AI49" s="66">
        <v>0</v>
      </c>
      <c r="AJ49" s="66">
        <v>0</v>
      </c>
      <c r="AK49" s="66">
        <v>0</v>
      </c>
      <c r="AL49" s="66">
        <v>0</v>
      </c>
      <c r="AM49" s="66">
        <v>0</v>
      </c>
      <c r="AN49" s="66">
        <v>0</v>
      </c>
      <c r="AO49" s="66">
        <v>0</v>
      </c>
      <c r="AP49" s="66">
        <v>0</v>
      </c>
      <c r="AQ49" s="66">
        <f t="shared" si="0"/>
        <v>2017555.88</v>
      </c>
      <c r="AT49" s="35"/>
    </row>
    <row r="50" spans="1:46" ht="33" customHeight="1">
      <c r="A50" s="44">
        <v>134</v>
      </c>
      <c r="B50" s="45" t="s">
        <v>69</v>
      </c>
      <c r="C50" s="46" t="s">
        <v>666</v>
      </c>
      <c r="D50" s="66">
        <v>0</v>
      </c>
      <c r="E50" s="66">
        <v>0</v>
      </c>
      <c r="F50" s="66">
        <v>71425686.520000011</v>
      </c>
      <c r="G50" s="66">
        <v>0</v>
      </c>
      <c r="H50" s="66">
        <v>0</v>
      </c>
      <c r="I50" s="66">
        <v>0</v>
      </c>
      <c r="J50" s="66">
        <v>0</v>
      </c>
      <c r="K50" s="66">
        <v>0</v>
      </c>
      <c r="L50" s="66">
        <v>0</v>
      </c>
      <c r="M50" s="66">
        <v>0</v>
      </c>
      <c r="N50" s="66">
        <v>0</v>
      </c>
      <c r="O50" s="66">
        <v>0</v>
      </c>
      <c r="P50" s="66">
        <v>0</v>
      </c>
      <c r="Q50" s="66">
        <v>0</v>
      </c>
      <c r="R50" s="66">
        <v>0</v>
      </c>
      <c r="S50" s="66">
        <v>0</v>
      </c>
      <c r="T50" s="66">
        <v>0</v>
      </c>
      <c r="U50" s="66">
        <v>0</v>
      </c>
      <c r="V50" s="66">
        <v>0</v>
      </c>
      <c r="W50" s="66">
        <v>0</v>
      </c>
      <c r="X50" s="66">
        <v>0</v>
      </c>
      <c r="Y50" s="66">
        <v>0</v>
      </c>
      <c r="Z50" s="66">
        <v>0</v>
      </c>
      <c r="AA50" s="66">
        <v>0</v>
      </c>
      <c r="AB50" s="66">
        <v>0</v>
      </c>
      <c r="AC50" s="66">
        <v>0</v>
      </c>
      <c r="AD50" s="66">
        <v>0</v>
      </c>
      <c r="AE50" s="66">
        <v>0</v>
      </c>
      <c r="AF50" s="66">
        <v>0</v>
      </c>
      <c r="AG50" s="66">
        <v>0</v>
      </c>
      <c r="AH50" s="66">
        <v>0</v>
      </c>
      <c r="AI50" s="66">
        <v>0</v>
      </c>
      <c r="AJ50" s="66">
        <v>0</v>
      </c>
      <c r="AK50" s="66">
        <v>0</v>
      </c>
      <c r="AL50" s="66">
        <v>0</v>
      </c>
      <c r="AM50" s="66">
        <v>0</v>
      </c>
      <c r="AN50" s="66">
        <v>0</v>
      </c>
      <c r="AO50" s="66">
        <v>0</v>
      </c>
      <c r="AP50" s="66">
        <v>0</v>
      </c>
      <c r="AQ50" s="66">
        <f t="shared" si="0"/>
        <v>71425686.520000011</v>
      </c>
      <c r="AT50" s="35"/>
    </row>
    <row r="51" spans="1:46" ht="33" customHeight="1">
      <c r="A51" s="44">
        <v>137</v>
      </c>
      <c r="B51" s="45" t="s">
        <v>70</v>
      </c>
      <c r="C51" s="67" t="s">
        <v>665</v>
      </c>
      <c r="D51" s="66">
        <v>0</v>
      </c>
      <c r="E51" s="66">
        <v>0</v>
      </c>
      <c r="F51" s="66">
        <v>0</v>
      </c>
      <c r="G51" s="66">
        <v>0</v>
      </c>
      <c r="H51" s="66">
        <v>0</v>
      </c>
      <c r="I51" s="66">
        <v>0</v>
      </c>
      <c r="J51" s="66">
        <v>0</v>
      </c>
      <c r="K51" s="66">
        <v>0</v>
      </c>
      <c r="L51" s="66">
        <v>0</v>
      </c>
      <c r="M51" s="66">
        <v>0</v>
      </c>
      <c r="N51" s="66">
        <v>0</v>
      </c>
      <c r="O51" s="66">
        <v>0</v>
      </c>
      <c r="P51" s="66">
        <v>0</v>
      </c>
      <c r="Q51" s="66">
        <v>0</v>
      </c>
      <c r="R51" s="66">
        <v>0</v>
      </c>
      <c r="S51" s="66">
        <v>0</v>
      </c>
      <c r="T51" s="66">
        <v>0</v>
      </c>
      <c r="U51" s="66">
        <v>0</v>
      </c>
      <c r="V51" s="66">
        <v>0</v>
      </c>
      <c r="W51" s="66">
        <v>0</v>
      </c>
      <c r="X51" s="66">
        <v>0</v>
      </c>
      <c r="Y51" s="66">
        <v>0</v>
      </c>
      <c r="Z51" s="66">
        <v>0</v>
      </c>
      <c r="AA51" s="66">
        <v>0</v>
      </c>
      <c r="AB51" s="66">
        <v>0</v>
      </c>
      <c r="AC51" s="66">
        <v>0</v>
      </c>
      <c r="AD51" s="66">
        <v>0</v>
      </c>
      <c r="AE51" s="66">
        <v>0</v>
      </c>
      <c r="AF51" s="66">
        <v>0</v>
      </c>
      <c r="AG51" s="66">
        <v>0</v>
      </c>
      <c r="AH51" s="66">
        <v>0</v>
      </c>
      <c r="AI51" s="66">
        <v>0</v>
      </c>
      <c r="AJ51" s="66">
        <v>0</v>
      </c>
      <c r="AK51" s="66">
        <v>0</v>
      </c>
      <c r="AL51" s="66">
        <v>0</v>
      </c>
      <c r="AM51" s="66">
        <v>0</v>
      </c>
      <c r="AN51" s="66">
        <v>0</v>
      </c>
      <c r="AO51" s="66">
        <v>0</v>
      </c>
      <c r="AP51" s="66">
        <v>0</v>
      </c>
      <c r="AQ51" s="66">
        <f t="shared" si="0"/>
        <v>0</v>
      </c>
      <c r="AT51" s="35"/>
    </row>
    <row r="52" spans="1:46" ht="33" customHeight="1">
      <c r="A52" s="44">
        <v>138</v>
      </c>
      <c r="B52" s="45" t="s">
        <v>71</v>
      </c>
      <c r="C52" s="46">
        <v>0</v>
      </c>
      <c r="D52" s="66">
        <v>0</v>
      </c>
      <c r="E52" s="66">
        <v>0</v>
      </c>
      <c r="F52" s="66">
        <v>0</v>
      </c>
      <c r="G52" s="66">
        <v>16146.82</v>
      </c>
      <c r="H52" s="66">
        <v>0</v>
      </c>
      <c r="I52" s="66">
        <v>0</v>
      </c>
      <c r="J52" s="66">
        <v>0</v>
      </c>
      <c r="K52" s="66">
        <v>591135.36</v>
      </c>
      <c r="L52" s="66">
        <v>0</v>
      </c>
      <c r="M52" s="66">
        <v>0</v>
      </c>
      <c r="N52" s="66">
        <v>0</v>
      </c>
      <c r="O52" s="66">
        <v>0</v>
      </c>
      <c r="P52" s="66">
        <v>0</v>
      </c>
      <c r="Q52" s="66">
        <v>0</v>
      </c>
      <c r="R52" s="66">
        <v>0</v>
      </c>
      <c r="S52" s="66">
        <v>0</v>
      </c>
      <c r="T52" s="66">
        <v>0</v>
      </c>
      <c r="U52" s="66">
        <v>0</v>
      </c>
      <c r="V52" s="66">
        <v>0</v>
      </c>
      <c r="W52" s="66">
        <v>0</v>
      </c>
      <c r="X52" s="66">
        <v>0</v>
      </c>
      <c r="Y52" s="66">
        <v>0</v>
      </c>
      <c r="Z52" s="66">
        <v>0</v>
      </c>
      <c r="AA52" s="66">
        <v>0</v>
      </c>
      <c r="AB52" s="66">
        <v>0</v>
      </c>
      <c r="AC52" s="66">
        <v>0</v>
      </c>
      <c r="AD52" s="66">
        <v>0</v>
      </c>
      <c r="AE52" s="66">
        <v>0</v>
      </c>
      <c r="AF52" s="66">
        <v>0</v>
      </c>
      <c r="AG52" s="66">
        <v>0</v>
      </c>
      <c r="AH52" s="66">
        <v>0</v>
      </c>
      <c r="AI52" s="66">
        <v>0</v>
      </c>
      <c r="AJ52" s="66">
        <v>0</v>
      </c>
      <c r="AK52" s="66">
        <v>0</v>
      </c>
      <c r="AL52" s="66">
        <v>0</v>
      </c>
      <c r="AM52" s="66">
        <v>0</v>
      </c>
      <c r="AN52" s="66">
        <v>0</v>
      </c>
      <c r="AO52" s="66">
        <v>0</v>
      </c>
      <c r="AP52" s="66">
        <v>0</v>
      </c>
      <c r="AQ52" s="66">
        <f t="shared" si="0"/>
        <v>607282.17999999993</v>
      </c>
      <c r="AT52" s="35"/>
    </row>
    <row r="53" spans="1:46" ht="33" customHeight="1">
      <c r="A53" s="44">
        <v>139</v>
      </c>
      <c r="B53" s="45" t="s">
        <v>72</v>
      </c>
      <c r="C53" s="67">
        <v>0</v>
      </c>
      <c r="D53" s="66">
        <v>0</v>
      </c>
      <c r="E53" s="66">
        <v>0</v>
      </c>
      <c r="F53" s="66">
        <v>0</v>
      </c>
      <c r="G53" s="66">
        <v>0</v>
      </c>
      <c r="H53" s="66">
        <v>0</v>
      </c>
      <c r="I53" s="66">
        <v>0</v>
      </c>
      <c r="J53" s="66">
        <v>0</v>
      </c>
      <c r="K53" s="66">
        <v>0</v>
      </c>
      <c r="L53" s="66">
        <v>0</v>
      </c>
      <c r="M53" s="66">
        <v>0</v>
      </c>
      <c r="N53" s="66">
        <v>0</v>
      </c>
      <c r="O53" s="66">
        <v>0</v>
      </c>
      <c r="P53" s="66">
        <v>0</v>
      </c>
      <c r="Q53" s="66">
        <v>0</v>
      </c>
      <c r="R53" s="66">
        <v>0</v>
      </c>
      <c r="S53" s="66">
        <v>0</v>
      </c>
      <c r="T53" s="66">
        <v>0</v>
      </c>
      <c r="U53" s="66">
        <v>0</v>
      </c>
      <c r="V53" s="66">
        <v>0</v>
      </c>
      <c r="W53" s="66">
        <v>0</v>
      </c>
      <c r="X53" s="66">
        <v>0</v>
      </c>
      <c r="Y53" s="66">
        <v>0</v>
      </c>
      <c r="Z53" s="66">
        <v>0</v>
      </c>
      <c r="AA53" s="66">
        <v>0</v>
      </c>
      <c r="AB53" s="66">
        <v>0</v>
      </c>
      <c r="AC53" s="66">
        <v>0</v>
      </c>
      <c r="AD53" s="66">
        <v>0</v>
      </c>
      <c r="AE53" s="66">
        <v>0</v>
      </c>
      <c r="AF53" s="66">
        <v>0</v>
      </c>
      <c r="AG53" s="66">
        <v>0</v>
      </c>
      <c r="AH53" s="66">
        <v>0</v>
      </c>
      <c r="AI53" s="66">
        <v>0</v>
      </c>
      <c r="AJ53" s="66">
        <v>0</v>
      </c>
      <c r="AK53" s="66">
        <v>0</v>
      </c>
      <c r="AL53" s="66">
        <v>0</v>
      </c>
      <c r="AM53" s="66">
        <v>0</v>
      </c>
      <c r="AN53" s="66">
        <v>0</v>
      </c>
      <c r="AO53" s="66">
        <v>0</v>
      </c>
      <c r="AP53" s="66">
        <v>0</v>
      </c>
      <c r="AQ53" s="66">
        <f t="shared" si="0"/>
        <v>0</v>
      </c>
      <c r="AT53" s="35"/>
    </row>
    <row r="54" spans="1:46" ht="33" customHeight="1">
      <c r="A54" s="44">
        <v>140</v>
      </c>
      <c r="B54" s="45" t="s">
        <v>1379</v>
      </c>
      <c r="C54" s="67">
        <v>0</v>
      </c>
      <c r="D54" s="66">
        <v>0</v>
      </c>
      <c r="E54" s="66">
        <v>0</v>
      </c>
      <c r="F54" s="66">
        <v>0</v>
      </c>
      <c r="G54" s="66">
        <v>0</v>
      </c>
      <c r="H54" s="66">
        <v>0</v>
      </c>
      <c r="I54" s="66">
        <v>0</v>
      </c>
      <c r="J54" s="66">
        <v>0</v>
      </c>
      <c r="K54" s="66">
        <v>0</v>
      </c>
      <c r="L54" s="66">
        <v>0</v>
      </c>
      <c r="M54" s="66">
        <v>0</v>
      </c>
      <c r="N54" s="66">
        <v>0</v>
      </c>
      <c r="O54" s="66">
        <v>0</v>
      </c>
      <c r="P54" s="66">
        <v>0</v>
      </c>
      <c r="Q54" s="66">
        <v>0</v>
      </c>
      <c r="R54" s="66">
        <v>0</v>
      </c>
      <c r="S54" s="66">
        <v>0</v>
      </c>
      <c r="T54" s="66">
        <v>0</v>
      </c>
      <c r="U54" s="66">
        <v>0</v>
      </c>
      <c r="V54" s="66">
        <v>0</v>
      </c>
      <c r="W54" s="66">
        <v>0</v>
      </c>
      <c r="X54" s="66">
        <v>0</v>
      </c>
      <c r="Y54" s="66">
        <v>0</v>
      </c>
      <c r="Z54" s="66">
        <v>0</v>
      </c>
      <c r="AA54" s="66">
        <v>0</v>
      </c>
      <c r="AB54" s="66">
        <v>0</v>
      </c>
      <c r="AC54" s="66">
        <v>0</v>
      </c>
      <c r="AD54" s="66">
        <v>0</v>
      </c>
      <c r="AE54" s="66">
        <v>0</v>
      </c>
      <c r="AF54" s="66">
        <v>0</v>
      </c>
      <c r="AG54" s="66">
        <v>0</v>
      </c>
      <c r="AH54" s="66">
        <v>0</v>
      </c>
      <c r="AI54" s="66">
        <v>0</v>
      </c>
      <c r="AJ54" s="66">
        <v>0</v>
      </c>
      <c r="AK54" s="66">
        <v>0</v>
      </c>
      <c r="AL54" s="66">
        <v>0</v>
      </c>
      <c r="AM54" s="66">
        <v>0</v>
      </c>
      <c r="AN54" s="66">
        <v>0</v>
      </c>
      <c r="AO54" s="66">
        <v>0</v>
      </c>
      <c r="AP54" s="66">
        <v>0</v>
      </c>
      <c r="AQ54" s="66">
        <f t="shared" si="0"/>
        <v>0</v>
      </c>
      <c r="AT54" s="35"/>
    </row>
    <row r="55" spans="1:46" ht="33" customHeight="1">
      <c r="A55" s="44">
        <v>141</v>
      </c>
      <c r="B55" s="45" t="s">
        <v>73</v>
      </c>
      <c r="C55" s="46">
        <v>0</v>
      </c>
      <c r="D55" s="66">
        <v>0</v>
      </c>
      <c r="E55" s="66">
        <v>0</v>
      </c>
      <c r="F55" s="66">
        <v>0</v>
      </c>
      <c r="G55" s="66">
        <v>35021.199999999997</v>
      </c>
      <c r="H55" s="66">
        <v>0</v>
      </c>
      <c r="I55" s="66">
        <v>0</v>
      </c>
      <c r="J55" s="66">
        <v>0</v>
      </c>
      <c r="K55" s="66">
        <v>0</v>
      </c>
      <c r="L55" s="66">
        <v>0</v>
      </c>
      <c r="M55" s="66">
        <v>0</v>
      </c>
      <c r="N55" s="66">
        <v>0</v>
      </c>
      <c r="O55" s="66">
        <v>0</v>
      </c>
      <c r="P55" s="66">
        <v>0</v>
      </c>
      <c r="Q55" s="66">
        <v>0</v>
      </c>
      <c r="R55" s="66">
        <v>0</v>
      </c>
      <c r="S55" s="66">
        <v>0</v>
      </c>
      <c r="T55" s="66">
        <v>0</v>
      </c>
      <c r="U55" s="66">
        <v>0</v>
      </c>
      <c r="V55" s="66">
        <v>0</v>
      </c>
      <c r="W55" s="66">
        <v>0</v>
      </c>
      <c r="X55" s="66">
        <v>0</v>
      </c>
      <c r="Y55" s="66">
        <v>0</v>
      </c>
      <c r="Z55" s="66">
        <v>0</v>
      </c>
      <c r="AA55" s="66">
        <v>0</v>
      </c>
      <c r="AB55" s="66">
        <v>0</v>
      </c>
      <c r="AC55" s="66">
        <v>0</v>
      </c>
      <c r="AD55" s="66">
        <v>0</v>
      </c>
      <c r="AE55" s="66">
        <v>0</v>
      </c>
      <c r="AF55" s="66">
        <v>0</v>
      </c>
      <c r="AG55" s="66">
        <v>0</v>
      </c>
      <c r="AH55" s="66">
        <v>0</v>
      </c>
      <c r="AI55" s="66">
        <v>0</v>
      </c>
      <c r="AJ55" s="66">
        <v>0</v>
      </c>
      <c r="AK55" s="66">
        <v>0</v>
      </c>
      <c r="AL55" s="66">
        <v>0</v>
      </c>
      <c r="AM55" s="66">
        <v>0</v>
      </c>
      <c r="AN55" s="66">
        <v>0</v>
      </c>
      <c r="AO55" s="66">
        <v>0</v>
      </c>
      <c r="AP55" s="66">
        <v>0</v>
      </c>
      <c r="AQ55" s="66">
        <f t="shared" si="0"/>
        <v>35021.199999999997</v>
      </c>
      <c r="AT55" s="35"/>
    </row>
    <row r="56" spans="1:46" ht="33" customHeight="1">
      <c r="A56" s="44">
        <v>142</v>
      </c>
      <c r="B56" s="45" t="s">
        <v>74</v>
      </c>
      <c r="C56" s="46">
        <v>0</v>
      </c>
      <c r="D56" s="66">
        <v>0</v>
      </c>
      <c r="E56" s="66">
        <v>0</v>
      </c>
      <c r="F56" s="66">
        <v>0</v>
      </c>
      <c r="G56" s="66">
        <v>0</v>
      </c>
      <c r="H56" s="66">
        <v>0</v>
      </c>
      <c r="I56" s="66">
        <v>0</v>
      </c>
      <c r="J56" s="66">
        <v>0</v>
      </c>
      <c r="K56" s="66">
        <v>0</v>
      </c>
      <c r="L56" s="66">
        <v>0</v>
      </c>
      <c r="M56" s="66">
        <v>0</v>
      </c>
      <c r="N56" s="66">
        <v>0</v>
      </c>
      <c r="O56" s="66">
        <v>0</v>
      </c>
      <c r="P56" s="66">
        <v>0</v>
      </c>
      <c r="Q56" s="66">
        <v>0</v>
      </c>
      <c r="R56" s="66">
        <v>0</v>
      </c>
      <c r="S56" s="66">
        <v>0</v>
      </c>
      <c r="T56" s="66">
        <v>0</v>
      </c>
      <c r="U56" s="66">
        <v>0</v>
      </c>
      <c r="V56" s="66">
        <v>0</v>
      </c>
      <c r="W56" s="66">
        <v>0</v>
      </c>
      <c r="X56" s="66">
        <v>0</v>
      </c>
      <c r="Y56" s="66">
        <v>0</v>
      </c>
      <c r="Z56" s="66">
        <v>0</v>
      </c>
      <c r="AA56" s="66">
        <v>0</v>
      </c>
      <c r="AB56" s="66">
        <v>0</v>
      </c>
      <c r="AC56" s="66">
        <v>0</v>
      </c>
      <c r="AD56" s="66">
        <v>0</v>
      </c>
      <c r="AE56" s="66">
        <v>0</v>
      </c>
      <c r="AF56" s="66">
        <v>0</v>
      </c>
      <c r="AG56" s="66">
        <v>0</v>
      </c>
      <c r="AH56" s="66">
        <v>0</v>
      </c>
      <c r="AI56" s="66">
        <v>0</v>
      </c>
      <c r="AJ56" s="66">
        <v>0</v>
      </c>
      <c r="AK56" s="66">
        <v>0</v>
      </c>
      <c r="AL56" s="66">
        <v>0</v>
      </c>
      <c r="AM56" s="66">
        <v>0</v>
      </c>
      <c r="AN56" s="66">
        <v>0</v>
      </c>
      <c r="AO56" s="66">
        <v>0</v>
      </c>
      <c r="AP56" s="66">
        <v>0</v>
      </c>
      <c r="AQ56" s="66">
        <f t="shared" si="0"/>
        <v>0</v>
      </c>
      <c r="AT56" s="35"/>
    </row>
    <row r="57" spans="1:46" ht="33" customHeight="1">
      <c r="A57" s="44">
        <v>143</v>
      </c>
      <c r="B57" s="45" t="s">
        <v>75</v>
      </c>
      <c r="C57" s="67">
        <v>0</v>
      </c>
      <c r="D57" s="66">
        <v>0</v>
      </c>
      <c r="E57" s="66">
        <v>0</v>
      </c>
      <c r="F57" s="66">
        <v>0</v>
      </c>
      <c r="G57" s="66">
        <v>0</v>
      </c>
      <c r="H57" s="66">
        <v>0</v>
      </c>
      <c r="I57" s="66">
        <v>0</v>
      </c>
      <c r="J57" s="66">
        <v>0</v>
      </c>
      <c r="K57" s="66">
        <v>544091.86</v>
      </c>
      <c r="L57" s="66">
        <v>0</v>
      </c>
      <c r="M57" s="66">
        <v>0</v>
      </c>
      <c r="N57" s="66">
        <v>0</v>
      </c>
      <c r="O57" s="66">
        <v>0</v>
      </c>
      <c r="P57" s="66">
        <v>0</v>
      </c>
      <c r="Q57" s="66">
        <v>0</v>
      </c>
      <c r="R57" s="66">
        <v>0</v>
      </c>
      <c r="S57" s="66">
        <v>0</v>
      </c>
      <c r="T57" s="66">
        <v>0</v>
      </c>
      <c r="U57" s="66">
        <v>0</v>
      </c>
      <c r="V57" s="66">
        <v>0</v>
      </c>
      <c r="W57" s="66">
        <v>0</v>
      </c>
      <c r="X57" s="66">
        <v>0</v>
      </c>
      <c r="Y57" s="66">
        <v>0</v>
      </c>
      <c r="Z57" s="66">
        <v>0</v>
      </c>
      <c r="AA57" s="66">
        <v>0</v>
      </c>
      <c r="AB57" s="66">
        <v>0</v>
      </c>
      <c r="AC57" s="66">
        <v>0</v>
      </c>
      <c r="AD57" s="66">
        <v>0</v>
      </c>
      <c r="AE57" s="66">
        <v>0</v>
      </c>
      <c r="AF57" s="66">
        <v>0</v>
      </c>
      <c r="AG57" s="66">
        <v>0</v>
      </c>
      <c r="AH57" s="66">
        <v>0</v>
      </c>
      <c r="AI57" s="66">
        <v>0</v>
      </c>
      <c r="AJ57" s="66">
        <v>0</v>
      </c>
      <c r="AK57" s="66">
        <v>0</v>
      </c>
      <c r="AL57" s="66">
        <v>0</v>
      </c>
      <c r="AM57" s="66">
        <v>0</v>
      </c>
      <c r="AN57" s="66">
        <v>0</v>
      </c>
      <c r="AO57" s="66">
        <v>0</v>
      </c>
      <c r="AP57" s="66">
        <v>0</v>
      </c>
      <c r="AQ57" s="66">
        <f t="shared" si="0"/>
        <v>544091.86</v>
      </c>
      <c r="AT57" s="35"/>
    </row>
    <row r="58" spans="1:46" ht="33" customHeight="1">
      <c r="A58" s="44">
        <v>144</v>
      </c>
      <c r="B58" s="45" t="s">
        <v>1380</v>
      </c>
      <c r="C58" s="67">
        <v>0</v>
      </c>
      <c r="D58" s="66">
        <v>0</v>
      </c>
      <c r="E58" s="66">
        <v>0</v>
      </c>
      <c r="F58" s="66">
        <v>0</v>
      </c>
      <c r="G58" s="66">
        <v>0</v>
      </c>
      <c r="H58" s="66">
        <v>0</v>
      </c>
      <c r="I58" s="66">
        <v>0</v>
      </c>
      <c r="J58" s="66">
        <v>0</v>
      </c>
      <c r="K58" s="66">
        <v>0</v>
      </c>
      <c r="L58" s="66">
        <v>0</v>
      </c>
      <c r="M58" s="66">
        <v>0</v>
      </c>
      <c r="N58" s="66">
        <v>0</v>
      </c>
      <c r="O58" s="66">
        <v>0</v>
      </c>
      <c r="P58" s="66">
        <v>0</v>
      </c>
      <c r="Q58" s="66">
        <v>0</v>
      </c>
      <c r="R58" s="66">
        <v>0</v>
      </c>
      <c r="S58" s="66">
        <v>0</v>
      </c>
      <c r="T58" s="66">
        <v>0</v>
      </c>
      <c r="U58" s="66">
        <v>0</v>
      </c>
      <c r="V58" s="66">
        <v>0</v>
      </c>
      <c r="W58" s="66">
        <v>0</v>
      </c>
      <c r="X58" s="66">
        <v>0</v>
      </c>
      <c r="Y58" s="66">
        <v>0</v>
      </c>
      <c r="Z58" s="66">
        <v>0</v>
      </c>
      <c r="AA58" s="66">
        <v>0</v>
      </c>
      <c r="AB58" s="66">
        <v>0</v>
      </c>
      <c r="AC58" s="66">
        <v>0</v>
      </c>
      <c r="AD58" s="66">
        <v>0</v>
      </c>
      <c r="AE58" s="66">
        <v>0</v>
      </c>
      <c r="AF58" s="66">
        <v>0</v>
      </c>
      <c r="AG58" s="66">
        <v>0</v>
      </c>
      <c r="AH58" s="66">
        <v>0</v>
      </c>
      <c r="AI58" s="66">
        <v>0</v>
      </c>
      <c r="AJ58" s="66">
        <v>0</v>
      </c>
      <c r="AK58" s="66">
        <v>0</v>
      </c>
      <c r="AL58" s="66">
        <v>0</v>
      </c>
      <c r="AM58" s="66">
        <v>0</v>
      </c>
      <c r="AN58" s="66">
        <v>0</v>
      </c>
      <c r="AO58" s="66">
        <v>0</v>
      </c>
      <c r="AP58" s="66">
        <v>0</v>
      </c>
      <c r="AQ58" s="66">
        <f t="shared" si="0"/>
        <v>0</v>
      </c>
      <c r="AT58" s="35"/>
    </row>
    <row r="59" spans="1:46" ht="33" customHeight="1">
      <c r="A59" s="44">
        <v>145</v>
      </c>
      <c r="B59" s="45" t="s">
        <v>76</v>
      </c>
      <c r="C59" s="67">
        <v>0</v>
      </c>
      <c r="D59" s="66">
        <v>0</v>
      </c>
      <c r="E59" s="66">
        <v>0</v>
      </c>
      <c r="F59" s="66">
        <v>0</v>
      </c>
      <c r="G59" s="66">
        <v>0</v>
      </c>
      <c r="H59" s="66">
        <v>0</v>
      </c>
      <c r="I59" s="66">
        <v>0</v>
      </c>
      <c r="J59" s="66">
        <v>0</v>
      </c>
      <c r="K59" s="66">
        <v>0</v>
      </c>
      <c r="L59" s="66">
        <v>0</v>
      </c>
      <c r="M59" s="66">
        <v>0</v>
      </c>
      <c r="N59" s="66">
        <v>0</v>
      </c>
      <c r="O59" s="66">
        <v>0</v>
      </c>
      <c r="P59" s="66">
        <v>0</v>
      </c>
      <c r="Q59" s="66">
        <v>0</v>
      </c>
      <c r="R59" s="66">
        <v>0</v>
      </c>
      <c r="S59" s="66">
        <v>0</v>
      </c>
      <c r="T59" s="66">
        <v>0</v>
      </c>
      <c r="U59" s="66">
        <v>0</v>
      </c>
      <c r="V59" s="66">
        <v>0</v>
      </c>
      <c r="W59" s="66">
        <v>0</v>
      </c>
      <c r="X59" s="66">
        <v>0</v>
      </c>
      <c r="Y59" s="66">
        <v>0</v>
      </c>
      <c r="Z59" s="66">
        <v>0</v>
      </c>
      <c r="AA59" s="66">
        <v>0</v>
      </c>
      <c r="AB59" s="66">
        <v>0</v>
      </c>
      <c r="AC59" s="66">
        <v>0</v>
      </c>
      <c r="AD59" s="66">
        <v>0</v>
      </c>
      <c r="AE59" s="66">
        <v>0</v>
      </c>
      <c r="AF59" s="66">
        <v>0</v>
      </c>
      <c r="AG59" s="66">
        <v>0</v>
      </c>
      <c r="AH59" s="66">
        <v>0</v>
      </c>
      <c r="AI59" s="66">
        <v>0</v>
      </c>
      <c r="AJ59" s="66">
        <v>0</v>
      </c>
      <c r="AK59" s="66">
        <v>0</v>
      </c>
      <c r="AL59" s="66">
        <v>0</v>
      </c>
      <c r="AM59" s="66">
        <v>0</v>
      </c>
      <c r="AN59" s="66">
        <v>0</v>
      </c>
      <c r="AO59" s="66">
        <v>0</v>
      </c>
      <c r="AP59" s="66">
        <v>0</v>
      </c>
      <c r="AQ59" s="66">
        <f t="shared" si="0"/>
        <v>0</v>
      </c>
      <c r="AT59" s="35"/>
    </row>
    <row r="60" spans="1:46" ht="33" customHeight="1">
      <c r="A60" s="44">
        <v>146</v>
      </c>
      <c r="B60" s="45" t="s">
        <v>77</v>
      </c>
      <c r="C60" s="67">
        <v>0</v>
      </c>
      <c r="D60" s="66">
        <v>0</v>
      </c>
      <c r="E60" s="66">
        <v>0</v>
      </c>
      <c r="F60" s="66">
        <v>0</v>
      </c>
      <c r="G60" s="66">
        <v>0</v>
      </c>
      <c r="H60" s="66">
        <v>0</v>
      </c>
      <c r="I60" s="66">
        <v>0</v>
      </c>
      <c r="J60" s="66">
        <v>0</v>
      </c>
      <c r="K60" s="66">
        <v>0</v>
      </c>
      <c r="L60" s="66">
        <v>0</v>
      </c>
      <c r="M60" s="66">
        <v>0</v>
      </c>
      <c r="N60" s="66">
        <v>0</v>
      </c>
      <c r="O60" s="66">
        <v>0</v>
      </c>
      <c r="P60" s="66">
        <v>0</v>
      </c>
      <c r="Q60" s="66">
        <v>0</v>
      </c>
      <c r="R60" s="66">
        <v>0</v>
      </c>
      <c r="S60" s="66">
        <v>0</v>
      </c>
      <c r="T60" s="66">
        <v>0</v>
      </c>
      <c r="U60" s="66">
        <v>0</v>
      </c>
      <c r="V60" s="66">
        <v>0</v>
      </c>
      <c r="W60" s="66">
        <v>0</v>
      </c>
      <c r="X60" s="66">
        <v>0</v>
      </c>
      <c r="Y60" s="66">
        <v>0</v>
      </c>
      <c r="Z60" s="66">
        <v>0</v>
      </c>
      <c r="AA60" s="66">
        <v>0</v>
      </c>
      <c r="AB60" s="66">
        <v>0</v>
      </c>
      <c r="AC60" s="66">
        <v>0</v>
      </c>
      <c r="AD60" s="66">
        <v>0</v>
      </c>
      <c r="AE60" s="66">
        <v>0</v>
      </c>
      <c r="AF60" s="66">
        <v>0</v>
      </c>
      <c r="AG60" s="66">
        <v>0</v>
      </c>
      <c r="AH60" s="66">
        <v>0</v>
      </c>
      <c r="AI60" s="66">
        <v>0</v>
      </c>
      <c r="AJ60" s="66">
        <v>0</v>
      </c>
      <c r="AK60" s="66">
        <v>0</v>
      </c>
      <c r="AL60" s="66">
        <v>0</v>
      </c>
      <c r="AM60" s="66">
        <v>0</v>
      </c>
      <c r="AN60" s="66">
        <v>0</v>
      </c>
      <c r="AO60" s="66">
        <v>0</v>
      </c>
      <c r="AP60" s="66">
        <v>0</v>
      </c>
      <c r="AQ60" s="66">
        <f t="shared" si="0"/>
        <v>0</v>
      </c>
      <c r="AT60" s="35"/>
    </row>
    <row r="61" spans="1:46" ht="33" customHeight="1">
      <c r="A61" s="44">
        <v>147</v>
      </c>
      <c r="B61" s="45" t="s">
        <v>1287</v>
      </c>
      <c r="C61" s="67">
        <v>0</v>
      </c>
      <c r="D61" s="66">
        <v>0</v>
      </c>
      <c r="E61" s="66">
        <v>0</v>
      </c>
      <c r="F61" s="66">
        <v>0</v>
      </c>
      <c r="G61" s="66">
        <v>0</v>
      </c>
      <c r="H61" s="66">
        <v>0</v>
      </c>
      <c r="I61" s="66">
        <v>0</v>
      </c>
      <c r="J61" s="66">
        <v>0</v>
      </c>
      <c r="K61" s="66">
        <v>0</v>
      </c>
      <c r="L61" s="66">
        <v>0</v>
      </c>
      <c r="M61" s="66">
        <v>0</v>
      </c>
      <c r="N61" s="66">
        <v>0</v>
      </c>
      <c r="O61" s="66">
        <v>0</v>
      </c>
      <c r="P61" s="66">
        <v>0</v>
      </c>
      <c r="Q61" s="66">
        <v>0</v>
      </c>
      <c r="R61" s="66">
        <v>0</v>
      </c>
      <c r="S61" s="66">
        <v>0</v>
      </c>
      <c r="T61" s="66">
        <v>0</v>
      </c>
      <c r="U61" s="66">
        <v>0</v>
      </c>
      <c r="V61" s="66">
        <v>0</v>
      </c>
      <c r="W61" s="66">
        <v>0</v>
      </c>
      <c r="X61" s="66">
        <v>0</v>
      </c>
      <c r="Y61" s="66">
        <v>0</v>
      </c>
      <c r="Z61" s="66">
        <v>0</v>
      </c>
      <c r="AA61" s="66">
        <v>0</v>
      </c>
      <c r="AB61" s="66">
        <v>0</v>
      </c>
      <c r="AC61" s="66">
        <v>0</v>
      </c>
      <c r="AD61" s="66">
        <v>0</v>
      </c>
      <c r="AE61" s="66">
        <v>0</v>
      </c>
      <c r="AF61" s="66">
        <v>0</v>
      </c>
      <c r="AG61" s="66">
        <v>0</v>
      </c>
      <c r="AH61" s="66">
        <v>0</v>
      </c>
      <c r="AI61" s="66">
        <v>0</v>
      </c>
      <c r="AJ61" s="66">
        <v>0</v>
      </c>
      <c r="AK61" s="66">
        <v>0</v>
      </c>
      <c r="AL61" s="66">
        <v>0</v>
      </c>
      <c r="AM61" s="66">
        <v>0</v>
      </c>
      <c r="AN61" s="66">
        <v>0</v>
      </c>
      <c r="AO61" s="66">
        <v>0</v>
      </c>
      <c r="AP61" s="66">
        <v>0</v>
      </c>
      <c r="AQ61" s="66">
        <f t="shared" si="0"/>
        <v>0</v>
      </c>
      <c r="AT61" s="35"/>
    </row>
    <row r="62" spans="1:46" ht="33" customHeight="1">
      <c r="A62" s="44">
        <v>148</v>
      </c>
      <c r="B62" s="45" t="s">
        <v>78</v>
      </c>
      <c r="C62" s="67">
        <v>0</v>
      </c>
      <c r="D62" s="66">
        <v>0</v>
      </c>
      <c r="E62" s="66">
        <v>0</v>
      </c>
      <c r="F62" s="66">
        <v>0</v>
      </c>
      <c r="G62" s="66">
        <v>0</v>
      </c>
      <c r="H62" s="66">
        <v>0</v>
      </c>
      <c r="I62" s="66">
        <v>0</v>
      </c>
      <c r="J62" s="66">
        <v>0</v>
      </c>
      <c r="K62" s="66">
        <v>0</v>
      </c>
      <c r="L62" s="66">
        <v>0</v>
      </c>
      <c r="M62" s="66">
        <v>0</v>
      </c>
      <c r="N62" s="66">
        <v>0</v>
      </c>
      <c r="O62" s="66">
        <v>0</v>
      </c>
      <c r="P62" s="66">
        <v>0</v>
      </c>
      <c r="Q62" s="66">
        <v>0</v>
      </c>
      <c r="R62" s="66">
        <v>0</v>
      </c>
      <c r="S62" s="66">
        <v>0</v>
      </c>
      <c r="T62" s="66">
        <v>0</v>
      </c>
      <c r="U62" s="66">
        <v>0</v>
      </c>
      <c r="V62" s="66">
        <v>0</v>
      </c>
      <c r="W62" s="66">
        <v>0</v>
      </c>
      <c r="X62" s="66">
        <v>0</v>
      </c>
      <c r="Y62" s="66">
        <v>0</v>
      </c>
      <c r="Z62" s="66">
        <v>0</v>
      </c>
      <c r="AA62" s="66">
        <v>0</v>
      </c>
      <c r="AB62" s="66">
        <v>0</v>
      </c>
      <c r="AC62" s="66">
        <v>0</v>
      </c>
      <c r="AD62" s="66">
        <v>0</v>
      </c>
      <c r="AE62" s="66">
        <v>0</v>
      </c>
      <c r="AF62" s="66">
        <v>0</v>
      </c>
      <c r="AG62" s="66">
        <v>0</v>
      </c>
      <c r="AH62" s="66">
        <v>0</v>
      </c>
      <c r="AI62" s="66">
        <v>0</v>
      </c>
      <c r="AJ62" s="66">
        <v>0</v>
      </c>
      <c r="AK62" s="66">
        <v>0</v>
      </c>
      <c r="AL62" s="66">
        <v>0</v>
      </c>
      <c r="AM62" s="66">
        <v>0</v>
      </c>
      <c r="AN62" s="66">
        <v>0</v>
      </c>
      <c r="AO62" s="66">
        <v>0</v>
      </c>
      <c r="AP62" s="66">
        <v>0</v>
      </c>
      <c r="AQ62" s="66">
        <f t="shared" si="0"/>
        <v>0</v>
      </c>
      <c r="AT62" s="35"/>
    </row>
    <row r="63" spans="1:46" ht="33" customHeight="1">
      <c r="A63" s="44">
        <v>149</v>
      </c>
      <c r="B63" s="45" t="s">
        <v>79</v>
      </c>
      <c r="C63" s="67" t="s">
        <v>668</v>
      </c>
      <c r="D63" s="66">
        <v>0</v>
      </c>
      <c r="E63" s="66">
        <v>0</v>
      </c>
      <c r="F63" s="66">
        <v>0</v>
      </c>
      <c r="G63" s="66">
        <v>0</v>
      </c>
      <c r="H63" s="66">
        <v>0</v>
      </c>
      <c r="I63" s="66">
        <v>0</v>
      </c>
      <c r="J63" s="66">
        <v>0</v>
      </c>
      <c r="K63" s="66">
        <v>0</v>
      </c>
      <c r="L63" s="66">
        <v>0</v>
      </c>
      <c r="M63" s="66">
        <v>0</v>
      </c>
      <c r="N63" s="66">
        <v>0</v>
      </c>
      <c r="O63" s="66">
        <v>0</v>
      </c>
      <c r="P63" s="66">
        <v>0</v>
      </c>
      <c r="Q63" s="66">
        <v>0</v>
      </c>
      <c r="R63" s="66">
        <v>0</v>
      </c>
      <c r="S63" s="66">
        <v>0</v>
      </c>
      <c r="T63" s="66">
        <v>0</v>
      </c>
      <c r="U63" s="66">
        <v>0</v>
      </c>
      <c r="V63" s="66">
        <v>0</v>
      </c>
      <c r="W63" s="66">
        <v>0</v>
      </c>
      <c r="X63" s="66">
        <v>0</v>
      </c>
      <c r="Y63" s="66">
        <v>0</v>
      </c>
      <c r="Z63" s="66">
        <v>0</v>
      </c>
      <c r="AA63" s="66">
        <v>0</v>
      </c>
      <c r="AB63" s="66">
        <v>0</v>
      </c>
      <c r="AC63" s="66">
        <v>0</v>
      </c>
      <c r="AD63" s="66">
        <v>0</v>
      </c>
      <c r="AE63" s="66">
        <v>0</v>
      </c>
      <c r="AF63" s="66">
        <v>0</v>
      </c>
      <c r="AG63" s="66">
        <v>0</v>
      </c>
      <c r="AH63" s="66">
        <v>0</v>
      </c>
      <c r="AI63" s="66">
        <v>0</v>
      </c>
      <c r="AJ63" s="66">
        <v>0</v>
      </c>
      <c r="AK63" s="66">
        <v>0</v>
      </c>
      <c r="AL63" s="66">
        <v>0</v>
      </c>
      <c r="AM63" s="66">
        <v>0</v>
      </c>
      <c r="AN63" s="66">
        <v>0</v>
      </c>
      <c r="AO63" s="66">
        <v>0</v>
      </c>
      <c r="AP63" s="66">
        <v>0</v>
      </c>
      <c r="AQ63" s="66">
        <f t="shared" si="0"/>
        <v>0</v>
      </c>
      <c r="AT63" s="35"/>
    </row>
    <row r="64" spans="1:46" ht="33" customHeight="1">
      <c r="A64" s="44">
        <v>150</v>
      </c>
      <c r="B64" s="45" t="s">
        <v>80</v>
      </c>
      <c r="C64" s="67" t="s">
        <v>668</v>
      </c>
      <c r="D64" s="66">
        <v>0</v>
      </c>
      <c r="E64" s="66">
        <v>0</v>
      </c>
      <c r="F64" s="66">
        <v>0</v>
      </c>
      <c r="G64" s="66">
        <v>0</v>
      </c>
      <c r="H64" s="66">
        <v>0</v>
      </c>
      <c r="I64" s="66">
        <v>0</v>
      </c>
      <c r="J64" s="66">
        <v>0</v>
      </c>
      <c r="K64" s="66">
        <v>0</v>
      </c>
      <c r="L64" s="66">
        <v>0</v>
      </c>
      <c r="M64" s="66">
        <v>0</v>
      </c>
      <c r="N64" s="66">
        <v>0</v>
      </c>
      <c r="O64" s="66">
        <v>0</v>
      </c>
      <c r="P64" s="66">
        <v>0</v>
      </c>
      <c r="Q64" s="66">
        <v>0</v>
      </c>
      <c r="R64" s="66">
        <v>0</v>
      </c>
      <c r="S64" s="66">
        <v>0</v>
      </c>
      <c r="T64" s="66">
        <v>0</v>
      </c>
      <c r="U64" s="66">
        <v>0</v>
      </c>
      <c r="V64" s="66">
        <v>0</v>
      </c>
      <c r="W64" s="66">
        <v>0</v>
      </c>
      <c r="X64" s="66">
        <v>0</v>
      </c>
      <c r="Y64" s="66">
        <v>0</v>
      </c>
      <c r="Z64" s="66">
        <v>0</v>
      </c>
      <c r="AA64" s="66">
        <v>0</v>
      </c>
      <c r="AB64" s="66">
        <v>0</v>
      </c>
      <c r="AC64" s="66">
        <v>0</v>
      </c>
      <c r="AD64" s="66">
        <v>0</v>
      </c>
      <c r="AE64" s="66">
        <v>0</v>
      </c>
      <c r="AF64" s="66">
        <v>0</v>
      </c>
      <c r="AG64" s="66">
        <v>0</v>
      </c>
      <c r="AH64" s="66">
        <v>0</v>
      </c>
      <c r="AI64" s="66">
        <v>0</v>
      </c>
      <c r="AJ64" s="66">
        <v>0</v>
      </c>
      <c r="AK64" s="66">
        <v>0</v>
      </c>
      <c r="AL64" s="66">
        <v>0</v>
      </c>
      <c r="AM64" s="66">
        <v>0</v>
      </c>
      <c r="AN64" s="66">
        <v>0</v>
      </c>
      <c r="AO64" s="66">
        <v>0</v>
      </c>
      <c r="AP64" s="66">
        <v>0</v>
      </c>
      <c r="AQ64" s="66">
        <f t="shared" si="0"/>
        <v>0</v>
      </c>
      <c r="AT64" s="35"/>
    </row>
    <row r="65" spans="1:46" ht="33" customHeight="1">
      <c r="A65" s="44">
        <v>152</v>
      </c>
      <c r="B65" s="45" t="s">
        <v>81</v>
      </c>
      <c r="C65" s="67" t="s">
        <v>665</v>
      </c>
      <c r="D65" s="66">
        <v>0</v>
      </c>
      <c r="E65" s="66">
        <v>0</v>
      </c>
      <c r="F65" s="66">
        <v>0</v>
      </c>
      <c r="G65" s="66">
        <v>0</v>
      </c>
      <c r="H65" s="66">
        <v>0</v>
      </c>
      <c r="I65" s="66">
        <v>0</v>
      </c>
      <c r="J65" s="66">
        <v>0</v>
      </c>
      <c r="K65" s="66">
        <v>0</v>
      </c>
      <c r="L65" s="66">
        <v>0</v>
      </c>
      <c r="M65" s="66">
        <v>0</v>
      </c>
      <c r="N65" s="66">
        <v>0</v>
      </c>
      <c r="O65" s="66">
        <v>0</v>
      </c>
      <c r="P65" s="66">
        <v>0</v>
      </c>
      <c r="Q65" s="66">
        <v>0</v>
      </c>
      <c r="R65" s="66">
        <v>0</v>
      </c>
      <c r="S65" s="66">
        <v>0</v>
      </c>
      <c r="T65" s="66">
        <v>0</v>
      </c>
      <c r="U65" s="66">
        <v>0</v>
      </c>
      <c r="V65" s="66">
        <v>0</v>
      </c>
      <c r="W65" s="66">
        <v>0</v>
      </c>
      <c r="X65" s="66">
        <v>0</v>
      </c>
      <c r="Y65" s="66">
        <v>0</v>
      </c>
      <c r="Z65" s="66">
        <v>0</v>
      </c>
      <c r="AA65" s="66">
        <v>0</v>
      </c>
      <c r="AB65" s="66">
        <v>0</v>
      </c>
      <c r="AC65" s="66">
        <v>0</v>
      </c>
      <c r="AD65" s="66">
        <v>0</v>
      </c>
      <c r="AE65" s="66">
        <v>0</v>
      </c>
      <c r="AF65" s="66">
        <v>0</v>
      </c>
      <c r="AG65" s="66">
        <v>0</v>
      </c>
      <c r="AH65" s="66">
        <v>0</v>
      </c>
      <c r="AI65" s="66">
        <v>0</v>
      </c>
      <c r="AJ65" s="66">
        <v>0</v>
      </c>
      <c r="AK65" s="66">
        <v>0</v>
      </c>
      <c r="AL65" s="66">
        <v>0</v>
      </c>
      <c r="AM65" s="66">
        <v>0</v>
      </c>
      <c r="AN65" s="66">
        <v>0</v>
      </c>
      <c r="AO65" s="66">
        <v>0</v>
      </c>
      <c r="AP65" s="66">
        <v>0</v>
      </c>
      <c r="AQ65" s="66">
        <f t="shared" si="0"/>
        <v>0</v>
      </c>
      <c r="AT65" s="35"/>
    </row>
    <row r="66" spans="1:46" ht="33" customHeight="1">
      <c r="A66" s="44">
        <v>153</v>
      </c>
      <c r="B66" s="45" t="s">
        <v>82</v>
      </c>
      <c r="C66" s="67" t="s">
        <v>665</v>
      </c>
      <c r="D66" s="66">
        <v>0</v>
      </c>
      <c r="E66" s="66">
        <v>0</v>
      </c>
      <c r="F66" s="66">
        <v>0</v>
      </c>
      <c r="G66" s="66">
        <v>60.35</v>
      </c>
      <c r="H66" s="66">
        <v>0</v>
      </c>
      <c r="I66" s="66">
        <v>0</v>
      </c>
      <c r="J66" s="66">
        <v>0</v>
      </c>
      <c r="K66" s="66">
        <v>0</v>
      </c>
      <c r="L66" s="66">
        <v>0</v>
      </c>
      <c r="M66" s="66">
        <v>0</v>
      </c>
      <c r="N66" s="66">
        <v>0</v>
      </c>
      <c r="O66" s="66">
        <v>0</v>
      </c>
      <c r="P66" s="66">
        <v>0</v>
      </c>
      <c r="Q66" s="66">
        <v>0</v>
      </c>
      <c r="R66" s="66">
        <v>0</v>
      </c>
      <c r="S66" s="66">
        <v>0</v>
      </c>
      <c r="T66" s="66">
        <v>0</v>
      </c>
      <c r="U66" s="66">
        <v>0</v>
      </c>
      <c r="V66" s="66">
        <v>0</v>
      </c>
      <c r="W66" s="66">
        <v>0</v>
      </c>
      <c r="X66" s="66">
        <v>0</v>
      </c>
      <c r="Y66" s="66">
        <v>0</v>
      </c>
      <c r="Z66" s="66">
        <v>0</v>
      </c>
      <c r="AA66" s="66">
        <v>0</v>
      </c>
      <c r="AB66" s="66">
        <v>0</v>
      </c>
      <c r="AC66" s="66">
        <v>0</v>
      </c>
      <c r="AD66" s="66">
        <v>0</v>
      </c>
      <c r="AE66" s="66">
        <v>0</v>
      </c>
      <c r="AF66" s="66">
        <v>0</v>
      </c>
      <c r="AG66" s="66">
        <v>0</v>
      </c>
      <c r="AH66" s="66">
        <v>0</v>
      </c>
      <c r="AI66" s="66">
        <v>0</v>
      </c>
      <c r="AJ66" s="66">
        <v>0</v>
      </c>
      <c r="AK66" s="66">
        <v>0</v>
      </c>
      <c r="AL66" s="66">
        <v>0</v>
      </c>
      <c r="AM66" s="66">
        <v>0</v>
      </c>
      <c r="AN66" s="66">
        <v>0</v>
      </c>
      <c r="AO66" s="66">
        <v>0</v>
      </c>
      <c r="AP66" s="66">
        <v>0</v>
      </c>
      <c r="AQ66" s="66">
        <f t="shared" si="0"/>
        <v>60.35</v>
      </c>
      <c r="AT66" s="35"/>
    </row>
    <row r="67" spans="1:46" ht="33" customHeight="1">
      <c r="A67" s="44">
        <v>154</v>
      </c>
      <c r="B67" s="45" t="s">
        <v>83</v>
      </c>
      <c r="C67" s="67" t="s">
        <v>665</v>
      </c>
      <c r="D67" s="66">
        <v>0</v>
      </c>
      <c r="E67" s="66">
        <v>0</v>
      </c>
      <c r="F67" s="66">
        <v>0</v>
      </c>
      <c r="G67" s="66">
        <v>0</v>
      </c>
      <c r="H67" s="66">
        <v>0</v>
      </c>
      <c r="I67" s="66">
        <v>0</v>
      </c>
      <c r="J67" s="66">
        <v>0</v>
      </c>
      <c r="K67" s="66">
        <v>0</v>
      </c>
      <c r="L67" s="66">
        <v>0</v>
      </c>
      <c r="M67" s="66">
        <v>0</v>
      </c>
      <c r="N67" s="66">
        <v>0</v>
      </c>
      <c r="O67" s="66">
        <v>0</v>
      </c>
      <c r="P67" s="66">
        <v>0</v>
      </c>
      <c r="Q67" s="66">
        <v>0</v>
      </c>
      <c r="R67" s="66">
        <v>0</v>
      </c>
      <c r="S67" s="66">
        <v>0</v>
      </c>
      <c r="T67" s="66">
        <v>0</v>
      </c>
      <c r="U67" s="66">
        <v>0</v>
      </c>
      <c r="V67" s="66">
        <v>0</v>
      </c>
      <c r="W67" s="66">
        <v>0</v>
      </c>
      <c r="X67" s="66">
        <v>0</v>
      </c>
      <c r="Y67" s="66">
        <v>0</v>
      </c>
      <c r="Z67" s="66">
        <v>0</v>
      </c>
      <c r="AA67" s="66">
        <v>0</v>
      </c>
      <c r="AB67" s="66">
        <v>0</v>
      </c>
      <c r="AC67" s="66">
        <v>0</v>
      </c>
      <c r="AD67" s="66">
        <v>0</v>
      </c>
      <c r="AE67" s="66">
        <v>0</v>
      </c>
      <c r="AF67" s="66">
        <v>0</v>
      </c>
      <c r="AG67" s="66">
        <v>0</v>
      </c>
      <c r="AH67" s="66">
        <v>0</v>
      </c>
      <c r="AI67" s="66">
        <v>0</v>
      </c>
      <c r="AJ67" s="66">
        <v>0</v>
      </c>
      <c r="AK67" s="66">
        <v>0</v>
      </c>
      <c r="AL67" s="66">
        <v>0</v>
      </c>
      <c r="AM67" s="66">
        <v>0</v>
      </c>
      <c r="AN67" s="66">
        <v>0</v>
      </c>
      <c r="AO67" s="66">
        <v>0</v>
      </c>
      <c r="AP67" s="66">
        <v>0</v>
      </c>
      <c r="AQ67" s="66">
        <f t="shared" si="0"/>
        <v>0</v>
      </c>
      <c r="AT67" s="35"/>
    </row>
    <row r="68" spans="1:46" ht="33" customHeight="1">
      <c r="A68" s="44">
        <v>155</v>
      </c>
      <c r="B68" s="45" t="s">
        <v>84</v>
      </c>
      <c r="C68" s="46" t="s">
        <v>697</v>
      </c>
      <c r="D68" s="66">
        <v>0</v>
      </c>
      <c r="E68" s="66">
        <v>0</v>
      </c>
      <c r="F68" s="66">
        <v>0</v>
      </c>
      <c r="G68" s="66">
        <v>32445.119999999999</v>
      </c>
      <c r="H68" s="66">
        <v>0</v>
      </c>
      <c r="I68" s="66">
        <v>0</v>
      </c>
      <c r="J68" s="66">
        <v>0</v>
      </c>
      <c r="K68" s="66">
        <v>0</v>
      </c>
      <c r="L68" s="66">
        <v>0</v>
      </c>
      <c r="M68" s="66">
        <v>0</v>
      </c>
      <c r="N68" s="66">
        <v>0</v>
      </c>
      <c r="O68" s="66">
        <v>0</v>
      </c>
      <c r="P68" s="66">
        <v>0</v>
      </c>
      <c r="Q68" s="66">
        <v>0</v>
      </c>
      <c r="R68" s="66">
        <v>0</v>
      </c>
      <c r="S68" s="66">
        <v>0</v>
      </c>
      <c r="T68" s="66">
        <v>0</v>
      </c>
      <c r="U68" s="66">
        <v>0</v>
      </c>
      <c r="V68" s="66">
        <v>0</v>
      </c>
      <c r="W68" s="66">
        <v>0</v>
      </c>
      <c r="X68" s="66">
        <v>0</v>
      </c>
      <c r="Y68" s="66">
        <v>0</v>
      </c>
      <c r="Z68" s="66">
        <v>0</v>
      </c>
      <c r="AA68" s="66">
        <v>0</v>
      </c>
      <c r="AB68" s="66">
        <v>0</v>
      </c>
      <c r="AC68" s="66">
        <v>0</v>
      </c>
      <c r="AD68" s="66">
        <v>0</v>
      </c>
      <c r="AE68" s="66">
        <v>0</v>
      </c>
      <c r="AF68" s="66">
        <v>0</v>
      </c>
      <c r="AG68" s="66">
        <v>0</v>
      </c>
      <c r="AH68" s="66">
        <v>0</v>
      </c>
      <c r="AI68" s="66">
        <v>0</v>
      </c>
      <c r="AJ68" s="66">
        <v>0</v>
      </c>
      <c r="AK68" s="66">
        <v>0</v>
      </c>
      <c r="AL68" s="66">
        <v>0</v>
      </c>
      <c r="AM68" s="66">
        <v>0</v>
      </c>
      <c r="AN68" s="66">
        <v>0</v>
      </c>
      <c r="AO68" s="66">
        <v>0</v>
      </c>
      <c r="AP68" s="66">
        <v>0</v>
      </c>
      <c r="AQ68" s="66">
        <f t="shared" si="0"/>
        <v>32445.119999999999</v>
      </c>
      <c r="AT68" s="35"/>
    </row>
    <row r="69" spans="1:46" ht="33" customHeight="1">
      <c r="A69" s="44">
        <v>156</v>
      </c>
      <c r="B69" s="45" t="s">
        <v>85</v>
      </c>
      <c r="C69" s="46" t="s">
        <v>697</v>
      </c>
      <c r="D69" s="66">
        <v>0</v>
      </c>
      <c r="E69" s="66">
        <v>0</v>
      </c>
      <c r="F69" s="66">
        <v>0</v>
      </c>
      <c r="G69" s="66">
        <v>0</v>
      </c>
      <c r="H69" s="66">
        <v>0</v>
      </c>
      <c r="I69" s="66">
        <v>0</v>
      </c>
      <c r="J69" s="66">
        <v>0</v>
      </c>
      <c r="K69" s="66">
        <v>0</v>
      </c>
      <c r="L69" s="66">
        <v>0</v>
      </c>
      <c r="M69" s="66">
        <v>0</v>
      </c>
      <c r="N69" s="66">
        <v>0</v>
      </c>
      <c r="O69" s="66">
        <v>0</v>
      </c>
      <c r="P69" s="66">
        <v>0</v>
      </c>
      <c r="Q69" s="66">
        <v>0</v>
      </c>
      <c r="R69" s="66">
        <v>0</v>
      </c>
      <c r="S69" s="66">
        <v>0</v>
      </c>
      <c r="T69" s="66">
        <v>0</v>
      </c>
      <c r="U69" s="66">
        <v>0</v>
      </c>
      <c r="V69" s="66">
        <v>0</v>
      </c>
      <c r="W69" s="66">
        <v>0</v>
      </c>
      <c r="X69" s="66">
        <v>0</v>
      </c>
      <c r="Y69" s="66">
        <v>0</v>
      </c>
      <c r="Z69" s="66">
        <v>0</v>
      </c>
      <c r="AA69" s="66">
        <v>0</v>
      </c>
      <c r="AB69" s="66">
        <v>0</v>
      </c>
      <c r="AC69" s="66">
        <v>0</v>
      </c>
      <c r="AD69" s="66">
        <v>0</v>
      </c>
      <c r="AE69" s="66">
        <v>0</v>
      </c>
      <c r="AF69" s="66">
        <v>0</v>
      </c>
      <c r="AG69" s="66">
        <v>0</v>
      </c>
      <c r="AH69" s="66">
        <v>0</v>
      </c>
      <c r="AI69" s="66">
        <v>0</v>
      </c>
      <c r="AJ69" s="66">
        <v>0</v>
      </c>
      <c r="AK69" s="66">
        <v>0</v>
      </c>
      <c r="AL69" s="66">
        <v>0</v>
      </c>
      <c r="AM69" s="66">
        <v>0</v>
      </c>
      <c r="AN69" s="66">
        <v>0</v>
      </c>
      <c r="AO69" s="66">
        <v>0</v>
      </c>
      <c r="AP69" s="66">
        <v>0</v>
      </c>
      <c r="AQ69" s="66">
        <f t="shared" si="0"/>
        <v>0</v>
      </c>
      <c r="AT69" s="35"/>
    </row>
    <row r="70" spans="1:46" ht="33" customHeight="1">
      <c r="A70" s="44">
        <v>157</v>
      </c>
      <c r="B70" s="45" t="s">
        <v>86</v>
      </c>
      <c r="C70" s="46" t="s">
        <v>697</v>
      </c>
      <c r="D70" s="66">
        <v>0</v>
      </c>
      <c r="E70" s="66">
        <v>0</v>
      </c>
      <c r="F70" s="66">
        <v>0</v>
      </c>
      <c r="G70" s="66">
        <v>0</v>
      </c>
      <c r="H70" s="66">
        <v>0</v>
      </c>
      <c r="I70" s="66">
        <v>0</v>
      </c>
      <c r="J70" s="66">
        <v>0</v>
      </c>
      <c r="K70" s="66">
        <v>0</v>
      </c>
      <c r="L70" s="66">
        <v>0</v>
      </c>
      <c r="M70" s="66">
        <v>0</v>
      </c>
      <c r="N70" s="66">
        <v>0</v>
      </c>
      <c r="O70" s="66">
        <v>0</v>
      </c>
      <c r="P70" s="66">
        <v>0</v>
      </c>
      <c r="Q70" s="66">
        <v>0</v>
      </c>
      <c r="R70" s="66">
        <v>0</v>
      </c>
      <c r="S70" s="66">
        <v>0</v>
      </c>
      <c r="T70" s="66">
        <v>0</v>
      </c>
      <c r="U70" s="66">
        <v>0</v>
      </c>
      <c r="V70" s="66">
        <v>0</v>
      </c>
      <c r="W70" s="66">
        <v>0</v>
      </c>
      <c r="X70" s="66">
        <v>0</v>
      </c>
      <c r="Y70" s="66">
        <v>0</v>
      </c>
      <c r="Z70" s="66">
        <v>0</v>
      </c>
      <c r="AA70" s="66">
        <v>0</v>
      </c>
      <c r="AB70" s="66">
        <v>0</v>
      </c>
      <c r="AC70" s="66">
        <v>0</v>
      </c>
      <c r="AD70" s="66">
        <v>0</v>
      </c>
      <c r="AE70" s="66">
        <v>0</v>
      </c>
      <c r="AF70" s="66">
        <v>0</v>
      </c>
      <c r="AG70" s="66">
        <v>0</v>
      </c>
      <c r="AH70" s="66">
        <v>0</v>
      </c>
      <c r="AI70" s="66">
        <v>0</v>
      </c>
      <c r="AJ70" s="66">
        <v>0</v>
      </c>
      <c r="AK70" s="66">
        <v>0</v>
      </c>
      <c r="AL70" s="66">
        <v>0</v>
      </c>
      <c r="AM70" s="66">
        <v>0</v>
      </c>
      <c r="AN70" s="66">
        <v>0</v>
      </c>
      <c r="AO70" s="66">
        <v>0</v>
      </c>
      <c r="AP70" s="66">
        <v>0</v>
      </c>
      <c r="AQ70" s="66">
        <f t="shared" si="0"/>
        <v>0</v>
      </c>
      <c r="AT70" s="35"/>
    </row>
    <row r="71" spans="1:46" ht="33" customHeight="1">
      <c r="A71" s="44">
        <v>159</v>
      </c>
      <c r="B71" s="45" t="s">
        <v>1381</v>
      </c>
      <c r="C71" s="46" t="s">
        <v>697</v>
      </c>
      <c r="D71" s="66">
        <v>0</v>
      </c>
      <c r="E71" s="66">
        <v>0</v>
      </c>
      <c r="F71" s="66">
        <v>0</v>
      </c>
      <c r="G71" s="66">
        <v>0</v>
      </c>
      <c r="H71" s="66">
        <v>0</v>
      </c>
      <c r="I71" s="66">
        <v>0</v>
      </c>
      <c r="J71" s="66">
        <v>0</v>
      </c>
      <c r="K71" s="66">
        <v>0</v>
      </c>
      <c r="L71" s="66">
        <v>0</v>
      </c>
      <c r="M71" s="66">
        <v>0</v>
      </c>
      <c r="N71" s="66">
        <v>0</v>
      </c>
      <c r="O71" s="66">
        <v>0</v>
      </c>
      <c r="P71" s="66">
        <v>0</v>
      </c>
      <c r="Q71" s="66">
        <v>0</v>
      </c>
      <c r="R71" s="66">
        <v>0</v>
      </c>
      <c r="S71" s="66">
        <v>0</v>
      </c>
      <c r="T71" s="66">
        <v>0</v>
      </c>
      <c r="U71" s="66">
        <v>0</v>
      </c>
      <c r="V71" s="66">
        <v>0</v>
      </c>
      <c r="W71" s="66">
        <v>0</v>
      </c>
      <c r="X71" s="66">
        <v>0</v>
      </c>
      <c r="Y71" s="66">
        <v>0</v>
      </c>
      <c r="Z71" s="66">
        <v>0</v>
      </c>
      <c r="AA71" s="66">
        <v>0</v>
      </c>
      <c r="AB71" s="66">
        <v>0</v>
      </c>
      <c r="AC71" s="66">
        <v>0</v>
      </c>
      <c r="AD71" s="66">
        <v>0</v>
      </c>
      <c r="AE71" s="66">
        <v>0</v>
      </c>
      <c r="AF71" s="66">
        <v>0</v>
      </c>
      <c r="AG71" s="66">
        <v>0</v>
      </c>
      <c r="AH71" s="66">
        <v>0</v>
      </c>
      <c r="AI71" s="66">
        <v>0</v>
      </c>
      <c r="AJ71" s="66">
        <v>0</v>
      </c>
      <c r="AK71" s="66">
        <v>0</v>
      </c>
      <c r="AL71" s="66">
        <v>0</v>
      </c>
      <c r="AM71" s="66">
        <v>0</v>
      </c>
      <c r="AN71" s="66">
        <v>0</v>
      </c>
      <c r="AO71" s="66">
        <v>0</v>
      </c>
      <c r="AP71" s="66">
        <v>0</v>
      </c>
      <c r="AQ71" s="66">
        <f t="shared" si="0"/>
        <v>0</v>
      </c>
      <c r="AT71" s="35"/>
    </row>
    <row r="72" spans="1:46" ht="33" customHeight="1">
      <c r="A72" s="44">
        <v>163</v>
      </c>
      <c r="B72" s="45" t="s">
        <v>87</v>
      </c>
      <c r="C72" s="46" t="s">
        <v>666</v>
      </c>
      <c r="D72" s="66">
        <v>0</v>
      </c>
      <c r="E72" s="66">
        <v>0</v>
      </c>
      <c r="F72" s="66">
        <v>1610822.0799999998</v>
      </c>
      <c r="G72" s="66">
        <v>5469.11</v>
      </c>
      <c r="H72" s="66">
        <v>0</v>
      </c>
      <c r="I72" s="66">
        <v>0</v>
      </c>
      <c r="J72" s="66">
        <v>0</v>
      </c>
      <c r="K72" s="66">
        <v>0</v>
      </c>
      <c r="L72" s="66">
        <v>0</v>
      </c>
      <c r="M72" s="66">
        <v>0</v>
      </c>
      <c r="N72" s="66">
        <v>0</v>
      </c>
      <c r="O72" s="66">
        <v>0</v>
      </c>
      <c r="P72" s="66">
        <v>0</v>
      </c>
      <c r="Q72" s="66">
        <v>0</v>
      </c>
      <c r="R72" s="66">
        <v>0</v>
      </c>
      <c r="S72" s="66">
        <v>0</v>
      </c>
      <c r="T72" s="66">
        <v>0</v>
      </c>
      <c r="U72" s="66">
        <v>0</v>
      </c>
      <c r="V72" s="66">
        <v>0</v>
      </c>
      <c r="W72" s="66">
        <v>0</v>
      </c>
      <c r="X72" s="66">
        <v>0</v>
      </c>
      <c r="Y72" s="66">
        <v>0</v>
      </c>
      <c r="Z72" s="66">
        <v>0</v>
      </c>
      <c r="AA72" s="66">
        <v>0</v>
      </c>
      <c r="AB72" s="66">
        <v>0</v>
      </c>
      <c r="AC72" s="66">
        <v>0</v>
      </c>
      <c r="AD72" s="66">
        <v>0</v>
      </c>
      <c r="AE72" s="66">
        <v>0</v>
      </c>
      <c r="AF72" s="66">
        <v>0</v>
      </c>
      <c r="AG72" s="66">
        <v>0</v>
      </c>
      <c r="AH72" s="66">
        <v>0</v>
      </c>
      <c r="AI72" s="66">
        <v>0</v>
      </c>
      <c r="AJ72" s="66">
        <v>0</v>
      </c>
      <c r="AK72" s="66">
        <v>0</v>
      </c>
      <c r="AL72" s="66">
        <v>0</v>
      </c>
      <c r="AM72" s="66">
        <v>0</v>
      </c>
      <c r="AN72" s="66">
        <v>0</v>
      </c>
      <c r="AO72" s="66">
        <v>0</v>
      </c>
      <c r="AP72" s="66">
        <v>0</v>
      </c>
      <c r="AQ72" s="66">
        <f t="shared" si="0"/>
        <v>1616291.19</v>
      </c>
      <c r="AT72" s="35"/>
    </row>
    <row r="73" spans="1:46" ht="33" customHeight="1">
      <c r="A73" s="44">
        <v>169</v>
      </c>
      <c r="B73" s="45" t="s">
        <v>88</v>
      </c>
      <c r="C73" s="46" t="s">
        <v>698</v>
      </c>
      <c r="D73" s="66">
        <v>0</v>
      </c>
      <c r="E73" s="66">
        <v>0</v>
      </c>
      <c r="F73" s="66">
        <v>0</v>
      </c>
      <c r="G73" s="66">
        <v>44353.71</v>
      </c>
      <c r="H73" s="66">
        <v>0</v>
      </c>
      <c r="I73" s="66">
        <v>0</v>
      </c>
      <c r="J73" s="66">
        <v>0</v>
      </c>
      <c r="K73" s="66">
        <v>0</v>
      </c>
      <c r="L73" s="66">
        <v>0</v>
      </c>
      <c r="M73" s="66">
        <v>0</v>
      </c>
      <c r="N73" s="66">
        <v>0</v>
      </c>
      <c r="O73" s="66">
        <v>0</v>
      </c>
      <c r="P73" s="66">
        <v>0</v>
      </c>
      <c r="Q73" s="66">
        <v>0</v>
      </c>
      <c r="R73" s="66">
        <v>0</v>
      </c>
      <c r="S73" s="66">
        <v>0</v>
      </c>
      <c r="T73" s="66">
        <v>0</v>
      </c>
      <c r="U73" s="66">
        <v>0</v>
      </c>
      <c r="V73" s="66">
        <v>0</v>
      </c>
      <c r="W73" s="66">
        <v>0</v>
      </c>
      <c r="X73" s="66">
        <v>0</v>
      </c>
      <c r="Y73" s="66">
        <v>0</v>
      </c>
      <c r="Z73" s="66">
        <v>0</v>
      </c>
      <c r="AA73" s="66">
        <v>0</v>
      </c>
      <c r="AB73" s="66">
        <v>0</v>
      </c>
      <c r="AC73" s="66">
        <v>0</v>
      </c>
      <c r="AD73" s="66">
        <v>0</v>
      </c>
      <c r="AE73" s="66">
        <v>0</v>
      </c>
      <c r="AF73" s="66">
        <v>0</v>
      </c>
      <c r="AG73" s="66">
        <v>0</v>
      </c>
      <c r="AH73" s="66">
        <v>0</v>
      </c>
      <c r="AI73" s="66">
        <v>0</v>
      </c>
      <c r="AJ73" s="66">
        <v>0</v>
      </c>
      <c r="AK73" s="66">
        <v>0</v>
      </c>
      <c r="AL73" s="66">
        <v>0</v>
      </c>
      <c r="AM73" s="66">
        <v>0</v>
      </c>
      <c r="AN73" s="66">
        <v>0</v>
      </c>
      <c r="AO73" s="66">
        <v>0</v>
      </c>
      <c r="AP73" s="66">
        <v>0</v>
      </c>
      <c r="AQ73" s="66">
        <f t="shared" si="0"/>
        <v>44353.71</v>
      </c>
      <c r="AT73" s="35"/>
    </row>
    <row r="74" spans="1:46" ht="33" customHeight="1">
      <c r="A74" s="44">
        <v>170</v>
      </c>
      <c r="B74" s="45" t="s">
        <v>89</v>
      </c>
      <c r="C74" s="46" t="s">
        <v>665</v>
      </c>
      <c r="D74" s="66">
        <v>0</v>
      </c>
      <c r="E74" s="66">
        <v>0</v>
      </c>
      <c r="F74" s="66">
        <v>0</v>
      </c>
      <c r="G74" s="66">
        <v>0</v>
      </c>
      <c r="H74" s="66">
        <v>0</v>
      </c>
      <c r="I74" s="66">
        <v>0</v>
      </c>
      <c r="J74" s="66">
        <v>0</v>
      </c>
      <c r="K74" s="66">
        <v>0</v>
      </c>
      <c r="L74" s="66">
        <v>0</v>
      </c>
      <c r="M74" s="66">
        <v>0</v>
      </c>
      <c r="N74" s="66">
        <v>0</v>
      </c>
      <c r="O74" s="66">
        <v>0</v>
      </c>
      <c r="P74" s="66">
        <v>0</v>
      </c>
      <c r="Q74" s="66">
        <v>0</v>
      </c>
      <c r="R74" s="66">
        <v>0</v>
      </c>
      <c r="S74" s="66">
        <v>0</v>
      </c>
      <c r="T74" s="66">
        <v>0</v>
      </c>
      <c r="U74" s="66">
        <v>0</v>
      </c>
      <c r="V74" s="66">
        <v>0</v>
      </c>
      <c r="W74" s="66">
        <v>0</v>
      </c>
      <c r="X74" s="66">
        <v>0</v>
      </c>
      <c r="Y74" s="66">
        <v>0</v>
      </c>
      <c r="Z74" s="66">
        <v>0</v>
      </c>
      <c r="AA74" s="66">
        <v>0</v>
      </c>
      <c r="AB74" s="66">
        <v>0</v>
      </c>
      <c r="AC74" s="66">
        <v>0</v>
      </c>
      <c r="AD74" s="66">
        <v>0</v>
      </c>
      <c r="AE74" s="66">
        <v>0</v>
      </c>
      <c r="AF74" s="66">
        <v>0</v>
      </c>
      <c r="AG74" s="66">
        <v>0</v>
      </c>
      <c r="AH74" s="66">
        <v>0</v>
      </c>
      <c r="AI74" s="66">
        <v>0</v>
      </c>
      <c r="AJ74" s="66">
        <v>0</v>
      </c>
      <c r="AK74" s="66">
        <v>0</v>
      </c>
      <c r="AL74" s="66">
        <v>0</v>
      </c>
      <c r="AM74" s="66">
        <v>0</v>
      </c>
      <c r="AN74" s="66">
        <v>0</v>
      </c>
      <c r="AO74" s="66">
        <v>0</v>
      </c>
      <c r="AP74" s="66">
        <v>0</v>
      </c>
      <c r="AQ74" s="66">
        <f t="shared" si="0"/>
        <v>0</v>
      </c>
      <c r="AT74" s="35"/>
    </row>
    <row r="75" spans="1:46" ht="33" customHeight="1">
      <c r="A75" s="44">
        <v>171</v>
      </c>
      <c r="B75" s="45" t="s">
        <v>90</v>
      </c>
      <c r="C75" s="67">
        <v>0</v>
      </c>
      <c r="D75" s="66">
        <v>0</v>
      </c>
      <c r="E75" s="66">
        <v>0</v>
      </c>
      <c r="F75" s="66">
        <v>0</v>
      </c>
      <c r="G75" s="66">
        <v>0</v>
      </c>
      <c r="H75" s="66">
        <v>0</v>
      </c>
      <c r="I75" s="66">
        <v>0</v>
      </c>
      <c r="J75" s="66">
        <v>0</v>
      </c>
      <c r="K75" s="66">
        <v>0</v>
      </c>
      <c r="L75" s="66">
        <v>0</v>
      </c>
      <c r="M75" s="66">
        <v>0</v>
      </c>
      <c r="N75" s="66">
        <v>0</v>
      </c>
      <c r="O75" s="66">
        <v>0</v>
      </c>
      <c r="P75" s="66">
        <v>0</v>
      </c>
      <c r="Q75" s="66">
        <v>0</v>
      </c>
      <c r="R75" s="66">
        <v>0</v>
      </c>
      <c r="S75" s="66">
        <v>0</v>
      </c>
      <c r="T75" s="66">
        <v>0</v>
      </c>
      <c r="U75" s="66">
        <v>0</v>
      </c>
      <c r="V75" s="66">
        <v>0</v>
      </c>
      <c r="W75" s="66">
        <v>0</v>
      </c>
      <c r="X75" s="66">
        <v>0</v>
      </c>
      <c r="Y75" s="66">
        <v>0</v>
      </c>
      <c r="Z75" s="66">
        <v>0</v>
      </c>
      <c r="AA75" s="66">
        <v>0</v>
      </c>
      <c r="AB75" s="66">
        <v>0</v>
      </c>
      <c r="AC75" s="66">
        <v>0</v>
      </c>
      <c r="AD75" s="66">
        <v>0</v>
      </c>
      <c r="AE75" s="66">
        <v>0</v>
      </c>
      <c r="AF75" s="66">
        <v>0</v>
      </c>
      <c r="AG75" s="66">
        <v>0</v>
      </c>
      <c r="AH75" s="66">
        <v>0</v>
      </c>
      <c r="AI75" s="66">
        <v>0</v>
      </c>
      <c r="AJ75" s="66">
        <v>0</v>
      </c>
      <c r="AK75" s="66">
        <v>0</v>
      </c>
      <c r="AL75" s="66">
        <v>0</v>
      </c>
      <c r="AM75" s="66">
        <v>0</v>
      </c>
      <c r="AN75" s="66">
        <v>0</v>
      </c>
      <c r="AO75" s="66">
        <v>0</v>
      </c>
      <c r="AP75" s="66">
        <v>0</v>
      </c>
      <c r="AQ75" s="66">
        <f t="shared" ref="AQ75:AQ138" si="1">SUM(D75:AP75)</f>
        <v>0</v>
      </c>
      <c r="AT75" s="35"/>
    </row>
    <row r="76" spans="1:46" ht="33" customHeight="1">
      <c r="A76" s="44">
        <v>190</v>
      </c>
      <c r="B76" s="45" t="s">
        <v>91</v>
      </c>
      <c r="C76" s="67" t="s">
        <v>664</v>
      </c>
      <c r="D76" s="66">
        <v>0</v>
      </c>
      <c r="E76" s="66">
        <v>0</v>
      </c>
      <c r="F76" s="66">
        <v>0</v>
      </c>
      <c r="G76" s="66">
        <v>1731.4</v>
      </c>
      <c r="H76" s="66">
        <v>0</v>
      </c>
      <c r="I76" s="66">
        <v>0</v>
      </c>
      <c r="J76" s="66">
        <v>0</v>
      </c>
      <c r="K76" s="66">
        <v>0</v>
      </c>
      <c r="L76" s="66">
        <v>0</v>
      </c>
      <c r="M76" s="66">
        <v>0</v>
      </c>
      <c r="N76" s="66">
        <v>0</v>
      </c>
      <c r="O76" s="66">
        <v>0</v>
      </c>
      <c r="P76" s="66">
        <v>0</v>
      </c>
      <c r="Q76" s="66">
        <v>0</v>
      </c>
      <c r="R76" s="66">
        <v>0</v>
      </c>
      <c r="S76" s="66">
        <v>0</v>
      </c>
      <c r="T76" s="66">
        <v>0</v>
      </c>
      <c r="U76" s="66">
        <v>0</v>
      </c>
      <c r="V76" s="66">
        <v>0</v>
      </c>
      <c r="W76" s="66">
        <v>0</v>
      </c>
      <c r="X76" s="66">
        <v>0</v>
      </c>
      <c r="Y76" s="66">
        <v>0</v>
      </c>
      <c r="Z76" s="66">
        <v>0</v>
      </c>
      <c r="AA76" s="66">
        <v>0</v>
      </c>
      <c r="AB76" s="66">
        <v>0</v>
      </c>
      <c r="AC76" s="66">
        <v>0</v>
      </c>
      <c r="AD76" s="66">
        <v>0</v>
      </c>
      <c r="AE76" s="66">
        <v>0</v>
      </c>
      <c r="AF76" s="66">
        <v>0</v>
      </c>
      <c r="AG76" s="66">
        <v>0</v>
      </c>
      <c r="AH76" s="66">
        <v>0</v>
      </c>
      <c r="AI76" s="66">
        <v>0</v>
      </c>
      <c r="AJ76" s="66">
        <v>0</v>
      </c>
      <c r="AK76" s="66">
        <v>0</v>
      </c>
      <c r="AL76" s="66">
        <v>0</v>
      </c>
      <c r="AM76" s="66">
        <v>0</v>
      </c>
      <c r="AN76" s="66">
        <v>0</v>
      </c>
      <c r="AO76" s="66">
        <v>0</v>
      </c>
      <c r="AP76" s="66">
        <v>0</v>
      </c>
      <c r="AQ76" s="66">
        <f t="shared" si="1"/>
        <v>1731.4</v>
      </c>
      <c r="AT76" s="35"/>
    </row>
    <row r="77" spans="1:46" ht="33" customHeight="1">
      <c r="A77" s="44">
        <v>192</v>
      </c>
      <c r="B77" s="45" t="s">
        <v>92</v>
      </c>
      <c r="C77" s="46" t="s">
        <v>697</v>
      </c>
      <c r="D77" s="66">
        <v>0</v>
      </c>
      <c r="E77" s="66">
        <v>0</v>
      </c>
      <c r="F77" s="66">
        <v>1108065</v>
      </c>
      <c r="G77" s="66">
        <v>1667.98</v>
      </c>
      <c r="H77" s="66">
        <v>0</v>
      </c>
      <c r="I77" s="66">
        <v>0</v>
      </c>
      <c r="J77" s="66">
        <v>0</v>
      </c>
      <c r="K77" s="66">
        <v>0</v>
      </c>
      <c r="L77" s="66">
        <v>0</v>
      </c>
      <c r="M77" s="66">
        <v>0</v>
      </c>
      <c r="N77" s="66">
        <v>0</v>
      </c>
      <c r="O77" s="66">
        <v>0</v>
      </c>
      <c r="P77" s="66">
        <v>0</v>
      </c>
      <c r="Q77" s="66">
        <v>0</v>
      </c>
      <c r="R77" s="66">
        <v>0</v>
      </c>
      <c r="S77" s="66">
        <v>0</v>
      </c>
      <c r="T77" s="66">
        <v>0</v>
      </c>
      <c r="U77" s="66">
        <v>0</v>
      </c>
      <c r="V77" s="66">
        <v>0</v>
      </c>
      <c r="W77" s="66">
        <v>0</v>
      </c>
      <c r="X77" s="66">
        <v>0</v>
      </c>
      <c r="Y77" s="66">
        <v>0</v>
      </c>
      <c r="Z77" s="66">
        <v>0</v>
      </c>
      <c r="AA77" s="66">
        <v>0</v>
      </c>
      <c r="AB77" s="66">
        <v>0</v>
      </c>
      <c r="AC77" s="66">
        <v>0</v>
      </c>
      <c r="AD77" s="66">
        <v>0</v>
      </c>
      <c r="AE77" s="66">
        <v>0</v>
      </c>
      <c r="AF77" s="66">
        <v>0</v>
      </c>
      <c r="AG77" s="66">
        <v>0</v>
      </c>
      <c r="AH77" s="66">
        <v>0</v>
      </c>
      <c r="AI77" s="66">
        <v>0</v>
      </c>
      <c r="AJ77" s="66">
        <v>0</v>
      </c>
      <c r="AK77" s="66">
        <v>0</v>
      </c>
      <c r="AL77" s="66">
        <v>0</v>
      </c>
      <c r="AM77" s="66">
        <v>0</v>
      </c>
      <c r="AN77" s="66">
        <v>0</v>
      </c>
      <c r="AO77" s="66">
        <v>0</v>
      </c>
      <c r="AP77" s="66">
        <v>0</v>
      </c>
      <c r="AQ77" s="66">
        <f t="shared" si="1"/>
        <v>1109732.98</v>
      </c>
      <c r="AT77" s="35"/>
    </row>
    <row r="78" spans="1:46" ht="33" customHeight="1">
      <c r="A78" s="44">
        <v>197</v>
      </c>
      <c r="B78" s="45" t="s">
        <v>1288</v>
      </c>
      <c r="C78" s="46" t="s">
        <v>665</v>
      </c>
      <c r="D78" s="66">
        <v>0</v>
      </c>
      <c r="E78" s="66">
        <v>0</v>
      </c>
      <c r="F78" s="66">
        <v>0</v>
      </c>
      <c r="G78" s="66">
        <v>0</v>
      </c>
      <c r="H78" s="66">
        <v>0</v>
      </c>
      <c r="I78" s="66">
        <v>0</v>
      </c>
      <c r="J78" s="66">
        <v>0</v>
      </c>
      <c r="K78" s="66">
        <v>0</v>
      </c>
      <c r="L78" s="66">
        <v>0</v>
      </c>
      <c r="M78" s="66">
        <v>0</v>
      </c>
      <c r="N78" s="66">
        <v>0</v>
      </c>
      <c r="O78" s="66">
        <v>0</v>
      </c>
      <c r="P78" s="66">
        <v>0</v>
      </c>
      <c r="Q78" s="66">
        <v>0</v>
      </c>
      <c r="R78" s="66">
        <v>0</v>
      </c>
      <c r="S78" s="66">
        <v>0</v>
      </c>
      <c r="T78" s="66">
        <v>0</v>
      </c>
      <c r="U78" s="66">
        <v>0</v>
      </c>
      <c r="V78" s="66">
        <v>0</v>
      </c>
      <c r="W78" s="66">
        <v>0</v>
      </c>
      <c r="X78" s="66">
        <v>0</v>
      </c>
      <c r="Y78" s="66">
        <v>0</v>
      </c>
      <c r="Z78" s="66">
        <v>0</v>
      </c>
      <c r="AA78" s="66">
        <v>0</v>
      </c>
      <c r="AB78" s="66">
        <v>0</v>
      </c>
      <c r="AC78" s="66">
        <v>0</v>
      </c>
      <c r="AD78" s="66">
        <v>0</v>
      </c>
      <c r="AE78" s="66">
        <v>0</v>
      </c>
      <c r="AF78" s="66">
        <v>0</v>
      </c>
      <c r="AG78" s="66">
        <v>0</v>
      </c>
      <c r="AH78" s="66">
        <v>0</v>
      </c>
      <c r="AI78" s="66">
        <v>0</v>
      </c>
      <c r="AJ78" s="66">
        <v>0</v>
      </c>
      <c r="AK78" s="66">
        <v>0</v>
      </c>
      <c r="AL78" s="66">
        <v>0</v>
      </c>
      <c r="AM78" s="66">
        <v>0</v>
      </c>
      <c r="AN78" s="66">
        <v>0</v>
      </c>
      <c r="AO78" s="66">
        <v>0</v>
      </c>
      <c r="AP78" s="66">
        <v>0</v>
      </c>
      <c r="AQ78" s="66">
        <f t="shared" si="1"/>
        <v>0</v>
      </c>
      <c r="AT78" s="35"/>
    </row>
    <row r="79" spans="1:46" ht="33" customHeight="1">
      <c r="A79" s="44">
        <v>200</v>
      </c>
      <c r="B79" s="45" t="s">
        <v>93</v>
      </c>
      <c r="C79" s="46" t="s">
        <v>671</v>
      </c>
      <c r="D79" s="66">
        <v>0</v>
      </c>
      <c r="E79" s="66">
        <v>0</v>
      </c>
      <c r="F79" s="66">
        <v>0</v>
      </c>
      <c r="G79" s="66">
        <v>0</v>
      </c>
      <c r="H79" s="66">
        <v>0</v>
      </c>
      <c r="I79" s="66">
        <v>0</v>
      </c>
      <c r="J79" s="66">
        <v>0</v>
      </c>
      <c r="K79" s="66">
        <v>0</v>
      </c>
      <c r="L79" s="66">
        <v>0</v>
      </c>
      <c r="M79" s="66">
        <v>0</v>
      </c>
      <c r="N79" s="66">
        <v>0</v>
      </c>
      <c r="O79" s="66">
        <v>0</v>
      </c>
      <c r="P79" s="66">
        <v>0</v>
      </c>
      <c r="Q79" s="66">
        <v>0</v>
      </c>
      <c r="R79" s="66">
        <v>0</v>
      </c>
      <c r="S79" s="66">
        <v>0</v>
      </c>
      <c r="T79" s="66">
        <v>0</v>
      </c>
      <c r="U79" s="66">
        <v>0</v>
      </c>
      <c r="V79" s="66">
        <v>0</v>
      </c>
      <c r="W79" s="66">
        <v>0</v>
      </c>
      <c r="X79" s="66">
        <v>0</v>
      </c>
      <c r="Y79" s="66">
        <v>0</v>
      </c>
      <c r="Z79" s="66">
        <v>0</v>
      </c>
      <c r="AA79" s="66">
        <v>0</v>
      </c>
      <c r="AB79" s="66">
        <v>0</v>
      </c>
      <c r="AC79" s="66">
        <v>0</v>
      </c>
      <c r="AD79" s="66">
        <v>0</v>
      </c>
      <c r="AE79" s="66">
        <v>0</v>
      </c>
      <c r="AF79" s="66">
        <v>0</v>
      </c>
      <c r="AG79" s="66">
        <v>0</v>
      </c>
      <c r="AH79" s="66">
        <v>0</v>
      </c>
      <c r="AI79" s="66">
        <v>0</v>
      </c>
      <c r="AJ79" s="66">
        <v>0</v>
      </c>
      <c r="AK79" s="66">
        <v>0</v>
      </c>
      <c r="AL79" s="66">
        <v>0</v>
      </c>
      <c r="AM79" s="66">
        <v>0</v>
      </c>
      <c r="AN79" s="66">
        <v>0</v>
      </c>
      <c r="AO79" s="66">
        <v>0</v>
      </c>
      <c r="AP79" s="66">
        <v>0</v>
      </c>
      <c r="AQ79" s="66">
        <f t="shared" si="1"/>
        <v>0</v>
      </c>
      <c r="AT79" s="35"/>
    </row>
    <row r="80" spans="1:46" ht="33" customHeight="1">
      <c r="A80" s="44">
        <v>201</v>
      </c>
      <c r="B80" s="45" t="s">
        <v>94</v>
      </c>
      <c r="C80" s="67" t="s">
        <v>665</v>
      </c>
      <c r="D80" s="66">
        <v>0</v>
      </c>
      <c r="E80" s="66">
        <v>0</v>
      </c>
      <c r="F80" s="66">
        <v>0</v>
      </c>
      <c r="G80" s="66">
        <v>5533.12</v>
      </c>
      <c r="H80" s="66">
        <v>0</v>
      </c>
      <c r="I80" s="66">
        <v>0</v>
      </c>
      <c r="J80" s="66">
        <v>0</v>
      </c>
      <c r="K80" s="66">
        <v>0</v>
      </c>
      <c r="L80" s="66">
        <v>0</v>
      </c>
      <c r="M80" s="66">
        <v>0</v>
      </c>
      <c r="N80" s="66">
        <v>0</v>
      </c>
      <c r="O80" s="66">
        <v>0</v>
      </c>
      <c r="P80" s="66">
        <v>0</v>
      </c>
      <c r="Q80" s="66">
        <v>0</v>
      </c>
      <c r="R80" s="66">
        <v>0</v>
      </c>
      <c r="S80" s="66">
        <v>0</v>
      </c>
      <c r="T80" s="66">
        <v>0</v>
      </c>
      <c r="U80" s="66">
        <v>0</v>
      </c>
      <c r="V80" s="66">
        <v>0</v>
      </c>
      <c r="W80" s="66">
        <v>0</v>
      </c>
      <c r="X80" s="66">
        <v>0</v>
      </c>
      <c r="Y80" s="66">
        <v>0</v>
      </c>
      <c r="Z80" s="66">
        <v>0</v>
      </c>
      <c r="AA80" s="66">
        <v>0</v>
      </c>
      <c r="AB80" s="66">
        <v>0</v>
      </c>
      <c r="AC80" s="66">
        <v>0</v>
      </c>
      <c r="AD80" s="66">
        <v>0</v>
      </c>
      <c r="AE80" s="66">
        <v>0</v>
      </c>
      <c r="AF80" s="66">
        <v>0</v>
      </c>
      <c r="AG80" s="66">
        <v>0</v>
      </c>
      <c r="AH80" s="66">
        <v>0</v>
      </c>
      <c r="AI80" s="66">
        <v>0</v>
      </c>
      <c r="AJ80" s="66">
        <v>0</v>
      </c>
      <c r="AK80" s="66">
        <v>0</v>
      </c>
      <c r="AL80" s="66">
        <v>0</v>
      </c>
      <c r="AM80" s="66">
        <v>0</v>
      </c>
      <c r="AN80" s="66">
        <v>0</v>
      </c>
      <c r="AO80" s="66">
        <v>0</v>
      </c>
      <c r="AP80" s="66">
        <v>0</v>
      </c>
      <c r="AQ80" s="66">
        <f t="shared" si="1"/>
        <v>5533.12</v>
      </c>
      <c r="AT80" s="35"/>
    </row>
    <row r="81" spans="1:46" ht="33" customHeight="1">
      <c r="A81" s="44">
        <v>203</v>
      </c>
      <c r="B81" s="45" t="s">
        <v>95</v>
      </c>
      <c r="C81" s="67" t="s">
        <v>698</v>
      </c>
      <c r="D81" s="66">
        <v>0</v>
      </c>
      <c r="E81" s="66">
        <v>0</v>
      </c>
      <c r="F81" s="66">
        <v>66717082.030000001</v>
      </c>
      <c r="G81" s="66">
        <v>3940.2800000000007</v>
      </c>
      <c r="H81" s="66">
        <v>0</v>
      </c>
      <c r="I81" s="66">
        <v>0</v>
      </c>
      <c r="J81" s="66">
        <v>0</v>
      </c>
      <c r="K81" s="66">
        <v>0</v>
      </c>
      <c r="L81" s="66">
        <v>0</v>
      </c>
      <c r="M81" s="66">
        <v>0</v>
      </c>
      <c r="N81" s="66">
        <v>407.2</v>
      </c>
      <c r="O81" s="66">
        <v>0</v>
      </c>
      <c r="P81" s="66">
        <v>0</v>
      </c>
      <c r="Q81" s="66">
        <v>0</v>
      </c>
      <c r="R81" s="66">
        <v>0</v>
      </c>
      <c r="S81" s="66">
        <v>0</v>
      </c>
      <c r="T81" s="66">
        <v>0</v>
      </c>
      <c r="U81" s="66">
        <v>0</v>
      </c>
      <c r="V81" s="66">
        <v>0</v>
      </c>
      <c r="W81" s="66">
        <v>0</v>
      </c>
      <c r="X81" s="66">
        <v>0</v>
      </c>
      <c r="Y81" s="66">
        <v>0</v>
      </c>
      <c r="Z81" s="66">
        <v>0</v>
      </c>
      <c r="AA81" s="66">
        <v>0</v>
      </c>
      <c r="AB81" s="66">
        <v>0</v>
      </c>
      <c r="AC81" s="66">
        <v>0</v>
      </c>
      <c r="AD81" s="66">
        <v>0</v>
      </c>
      <c r="AE81" s="66">
        <v>0</v>
      </c>
      <c r="AF81" s="66">
        <v>0</v>
      </c>
      <c r="AG81" s="66">
        <v>0</v>
      </c>
      <c r="AH81" s="66">
        <v>0</v>
      </c>
      <c r="AI81" s="66">
        <v>0</v>
      </c>
      <c r="AJ81" s="66">
        <v>0</v>
      </c>
      <c r="AK81" s="66">
        <v>0</v>
      </c>
      <c r="AL81" s="66">
        <v>0</v>
      </c>
      <c r="AM81" s="66">
        <v>0</v>
      </c>
      <c r="AN81" s="66">
        <v>0</v>
      </c>
      <c r="AO81" s="66">
        <v>0</v>
      </c>
      <c r="AP81" s="66">
        <v>0</v>
      </c>
      <c r="AQ81" s="66">
        <f t="shared" si="1"/>
        <v>66721429.510000005</v>
      </c>
      <c r="AT81" s="35"/>
    </row>
    <row r="82" spans="1:46" ht="33" customHeight="1">
      <c r="A82" s="44">
        <v>206</v>
      </c>
      <c r="B82" s="45" t="s">
        <v>96</v>
      </c>
      <c r="C82" s="46" t="s">
        <v>668</v>
      </c>
      <c r="D82" s="66">
        <v>0</v>
      </c>
      <c r="E82" s="66">
        <v>0</v>
      </c>
      <c r="F82" s="66">
        <v>0</v>
      </c>
      <c r="G82" s="66">
        <v>2</v>
      </c>
      <c r="H82" s="66">
        <v>0</v>
      </c>
      <c r="I82" s="66">
        <v>0</v>
      </c>
      <c r="J82" s="66">
        <v>0</v>
      </c>
      <c r="K82" s="66">
        <v>0</v>
      </c>
      <c r="L82" s="66">
        <v>0</v>
      </c>
      <c r="M82" s="66">
        <v>0</v>
      </c>
      <c r="N82" s="66">
        <v>0</v>
      </c>
      <c r="O82" s="66">
        <v>0</v>
      </c>
      <c r="P82" s="66">
        <v>0</v>
      </c>
      <c r="Q82" s="66">
        <v>0</v>
      </c>
      <c r="R82" s="66">
        <v>0</v>
      </c>
      <c r="S82" s="66">
        <v>0</v>
      </c>
      <c r="T82" s="66">
        <v>0</v>
      </c>
      <c r="U82" s="66">
        <v>0</v>
      </c>
      <c r="V82" s="66">
        <v>0</v>
      </c>
      <c r="W82" s="66">
        <v>0</v>
      </c>
      <c r="X82" s="66">
        <v>0</v>
      </c>
      <c r="Y82" s="66">
        <v>0</v>
      </c>
      <c r="Z82" s="66">
        <v>0</v>
      </c>
      <c r="AA82" s="66">
        <v>0</v>
      </c>
      <c r="AB82" s="66">
        <v>0</v>
      </c>
      <c r="AC82" s="66">
        <v>0</v>
      </c>
      <c r="AD82" s="66">
        <v>0</v>
      </c>
      <c r="AE82" s="66">
        <v>0</v>
      </c>
      <c r="AF82" s="66">
        <v>0</v>
      </c>
      <c r="AG82" s="66">
        <v>0</v>
      </c>
      <c r="AH82" s="66">
        <v>0</v>
      </c>
      <c r="AI82" s="66">
        <v>0</v>
      </c>
      <c r="AJ82" s="66">
        <v>0</v>
      </c>
      <c r="AK82" s="66">
        <v>0</v>
      </c>
      <c r="AL82" s="66">
        <v>0</v>
      </c>
      <c r="AM82" s="66">
        <v>0</v>
      </c>
      <c r="AN82" s="66">
        <v>0</v>
      </c>
      <c r="AO82" s="66">
        <v>0</v>
      </c>
      <c r="AP82" s="66">
        <v>0</v>
      </c>
      <c r="AQ82" s="66">
        <f t="shared" si="1"/>
        <v>2</v>
      </c>
      <c r="AT82" s="35"/>
    </row>
    <row r="83" spans="1:46" ht="33" customHeight="1">
      <c r="A83" s="44">
        <v>210</v>
      </c>
      <c r="B83" s="45" t="s">
        <v>98</v>
      </c>
      <c r="C83" s="67" t="s">
        <v>698</v>
      </c>
      <c r="D83" s="66">
        <v>0</v>
      </c>
      <c r="E83" s="66">
        <v>0</v>
      </c>
      <c r="F83" s="66">
        <v>0</v>
      </c>
      <c r="G83" s="66">
        <v>0</v>
      </c>
      <c r="H83" s="66">
        <v>0</v>
      </c>
      <c r="I83" s="66">
        <v>0</v>
      </c>
      <c r="J83" s="66">
        <v>0</v>
      </c>
      <c r="K83" s="66">
        <v>0</v>
      </c>
      <c r="L83" s="66">
        <v>0</v>
      </c>
      <c r="M83" s="66">
        <v>0</v>
      </c>
      <c r="N83" s="66">
        <v>0</v>
      </c>
      <c r="O83" s="66">
        <v>0</v>
      </c>
      <c r="P83" s="66">
        <v>0</v>
      </c>
      <c r="Q83" s="66">
        <v>0</v>
      </c>
      <c r="R83" s="66">
        <v>0</v>
      </c>
      <c r="S83" s="66">
        <v>0</v>
      </c>
      <c r="T83" s="66">
        <v>0</v>
      </c>
      <c r="U83" s="66">
        <v>0</v>
      </c>
      <c r="V83" s="66">
        <v>0</v>
      </c>
      <c r="W83" s="66">
        <v>0</v>
      </c>
      <c r="X83" s="66">
        <v>0</v>
      </c>
      <c r="Y83" s="66">
        <v>0</v>
      </c>
      <c r="Z83" s="66">
        <v>0</v>
      </c>
      <c r="AA83" s="66">
        <v>0</v>
      </c>
      <c r="AB83" s="66">
        <v>0</v>
      </c>
      <c r="AC83" s="66">
        <v>0</v>
      </c>
      <c r="AD83" s="66">
        <v>0</v>
      </c>
      <c r="AE83" s="66">
        <v>0</v>
      </c>
      <c r="AF83" s="66">
        <v>0</v>
      </c>
      <c r="AG83" s="66">
        <v>0</v>
      </c>
      <c r="AH83" s="66">
        <v>0</v>
      </c>
      <c r="AI83" s="66">
        <v>0</v>
      </c>
      <c r="AJ83" s="66">
        <v>0</v>
      </c>
      <c r="AK83" s="66">
        <v>0</v>
      </c>
      <c r="AL83" s="66">
        <v>0</v>
      </c>
      <c r="AM83" s="66">
        <v>0</v>
      </c>
      <c r="AN83" s="66">
        <v>0</v>
      </c>
      <c r="AO83" s="66">
        <v>0</v>
      </c>
      <c r="AP83" s="66">
        <v>0</v>
      </c>
      <c r="AQ83" s="66">
        <f t="shared" si="1"/>
        <v>0</v>
      </c>
      <c r="AT83" s="35"/>
    </row>
    <row r="84" spans="1:46" ht="33" customHeight="1">
      <c r="A84" s="44">
        <v>212</v>
      </c>
      <c r="B84" s="45" t="s">
        <v>99</v>
      </c>
      <c r="C84" s="67" t="s">
        <v>670</v>
      </c>
      <c r="D84" s="66">
        <v>0</v>
      </c>
      <c r="E84" s="66">
        <v>0</v>
      </c>
      <c r="F84" s="66">
        <v>0</v>
      </c>
      <c r="G84" s="66">
        <v>735275.72</v>
      </c>
      <c r="H84" s="66">
        <v>0</v>
      </c>
      <c r="I84" s="66">
        <v>0</v>
      </c>
      <c r="J84" s="66">
        <v>0</v>
      </c>
      <c r="K84" s="66">
        <v>8967</v>
      </c>
      <c r="L84" s="66">
        <v>0</v>
      </c>
      <c r="M84" s="66">
        <v>0</v>
      </c>
      <c r="N84" s="66">
        <v>0</v>
      </c>
      <c r="O84" s="66">
        <v>0</v>
      </c>
      <c r="P84" s="66">
        <v>0</v>
      </c>
      <c r="Q84" s="66">
        <v>0</v>
      </c>
      <c r="R84" s="66">
        <v>0</v>
      </c>
      <c r="S84" s="66">
        <v>0</v>
      </c>
      <c r="T84" s="66">
        <v>0</v>
      </c>
      <c r="U84" s="66">
        <v>0</v>
      </c>
      <c r="V84" s="66">
        <v>0</v>
      </c>
      <c r="W84" s="66">
        <v>0</v>
      </c>
      <c r="X84" s="66">
        <v>0</v>
      </c>
      <c r="Y84" s="66">
        <v>0</v>
      </c>
      <c r="Z84" s="66">
        <v>0</v>
      </c>
      <c r="AA84" s="66">
        <v>0</v>
      </c>
      <c r="AB84" s="66">
        <v>50.01</v>
      </c>
      <c r="AC84" s="66">
        <v>0</v>
      </c>
      <c r="AD84" s="66">
        <v>0</v>
      </c>
      <c r="AE84" s="66">
        <v>0</v>
      </c>
      <c r="AF84" s="66">
        <v>0</v>
      </c>
      <c r="AG84" s="66">
        <v>0</v>
      </c>
      <c r="AH84" s="66">
        <v>0</v>
      </c>
      <c r="AI84" s="66">
        <v>0</v>
      </c>
      <c r="AJ84" s="66">
        <v>0</v>
      </c>
      <c r="AK84" s="66">
        <v>0</v>
      </c>
      <c r="AL84" s="66">
        <v>0</v>
      </c>
      <c r="AM84" s="66">
        <v>0</v>
      </c>
      <c r="AN84" s="66">
        <v>0</v>
      </c>
      <c r="AO84" s="66">
        <v>0</v>
      </c>
      <c r="AP84" s="66">
        <v>0</v>
      </c>
      <c r="AQ84" s="66">
        <f t="shared" si="1"/>
        <v>744292.73</v>
      </c>
      <c r="AT84" s="35"/>
    </row>
    <row r="85" spans="1:46" ht="33" customHeight="1">
      <c r="A85" s="44">
        <v>213</v>
      </c>
      <c r="B85" s="45" t="s">
        <v>100</v>
      </c>
      <c r="C85" s="46" t="s">
        <v>665</v>
      </c>
      <c r="D85" s="66">
        <v>0</v>
      </c>
      <c r="E85" s="66">
        <v>0</v>
      </c>
      <c r="F85" s="66">
        <v>0</v>
      </c>
      <c r="G85" s="66">
        <v>0</v>
      </c>
      <c r="H85" s="66">
        <v>0</v>
      </c>
      <c r="I85" s="66">
        <v>0</v>
      </c>
      <c r="J85" s="66">
        <v>0</v>
      </c>
      <c r="K85" s="66">
        <v>0</v>
      </c>
      <c r="L85" s="66">
        <v>0</v>
      </c>
      <c r="M85" s="66">
        <v>0</v>
      </c>
      <c r="N85" s="66">
        <v>0</v>
      </c>
      <c r="O85" s="66">
        <v>0</v>
      </c>
      <c r="P85" s="66">
        <v>0</v>
      </c>
      <c r="Q85" s="66">
        <v>0</v>
      </c>
      <c r="R85" s="66">
        <v>0</v>
      </c>
      <c r="S85" s="66">
        <v>0</v>
      </c>
      <c r="T85" s="66">
        <v>0</v>
      </c>
      <c r="U85" s="66">
        <v>0</v>
      </c>
      <c r="V85" s="66">
        <v>0</v>
      </c>
      <c r="W85" s="66">
        <v>0</v>
      </c>
      <c r="X85" s="66">
        <v>0</v>
      </c>
      <c r="Y85" s="66">
        <v>0</v>
      </c>
      <c r="Z85" s="66">
        <v>0</v>
      </c>
      <c r="AA85" s="66">
        <v>0</v>
      </c>
      <c r="AB85" s="66">
        <v>0</v>
      </c>
      <c r="AC85" s="66">
        <v>0</v>
      </c>
      <c r="AD85" s="66">
        <v>0</v>
      </c>
      <c r="AE85" s="66">
        <v>0</v>
      </c>
      <c r="AF85" s="66">
        <v>0</v>
      </c>
      <c r="AG85" s="66">
        <v>0</v>
      </c>
      <c r="AH85" s="66">
        <v>0</v>
      </c>
      <c r="AI85" s="66">
        <v>0</v>
      </c>
      <c r="AJ85" s="66">
        <v>0</v>
      </c>
      <c r="AK85" s="66">
        <v>0</v>
      </c>
      <c r="AL85" s="66">
        <v>0</v>
      </c>
      <c r="AM85" s="66">
        <v>0</v>
      </c>
      <c r="AN85" s="66">
        <v>0</v>
      </c>
      <c r="AO85" s="66">
        <v>0</v>
      </c>
      <c r="AP85" s="66">
        <v>0</v>
      </c>
      <c r="AQ85" s="66">
        <f t="shared" si="1"/>
        <v>0</v>
      </c>
      <c r="AT85" s="35"/>
    </row>
    <row r="86" spans="1:46" ht="33" customHeight="1">
      <c r="A86" s="44">
        <v>221</v>
      </c>
      <c r="B86" s="45" t="s">
        <v>101</v>
      </c>
      <c r="C86" s="67" t="s">
        <v>697</v>
      </c>
      <c r="D86" s="66">
        <v>0</v>
      </c>
      <c r="E86" s="66">
        <v>0</v>
      </c>
      <c r="F86" s="66">
        <v>0</v>
      </c>
      <c r="G86" s="66">
        <v>760.97</v>
      </c>
      <c r="H86" s="66">
        <v>0</v>
      </c>
      <c r="I86" s="66">
        <v>0</v>
      </c>
      <c r="J86" s="66">
        <v>0</v>
      </c>
      <c r="K86" s="66">
        <v>0</v>
      </c>
      <c r="L86" s="66">
        <v>0</v>
      </c>
      <c r="M86" s="66">
        <v>0</v>
      </c>
      <c r="N86" s="66">
        <v>0</v>
      </c>
      <c r="O86" s="66">
        <v>0</v>
      </c>
      <c r="P86" s="66">
        <v>0</v>
      </c>
      <c r="Q86" s="66">
        <v>0</v>
      </c>
      <c r="R86" s="66">
        <v>0</v>
      </c>
      <c r="S86" s="66">
        <v>0</v>
      </c>
      <c r="T86" s="66">
        <v>0</v>
      </c>
      <c r="U86" s="66">
        <v>0</v>
      </c>
      <c r="V86" s="66">
        <v>0</v>
      </c>
      <c r="W86" s="66">
        <v>0</v>
      </c>
      <c r="X86" s="66">
        <v>0</v>
      </c>
      <c r="Y86" s="66">
        <v>0</v>
      </c>
      <c r="Z86" s="66">
        <v>0</v>
      </c>
      <c r="AA86" s="66">
        <v>0</v>
      </c>
      <c r="AB86" s="66">
        <v>0</v>
      </c>
      <c r="AC86" s="66">
        <v>0</v>
      </c>
      <c r="AD86" s="66">
        <v>0</v>
      </c>
      <c r="AE86" s="66">
        <v>0</v>
      </c>
      <c r="AF86" s="66">
        <v>0</v>
      </c>
      <c r="AG86" s="66">
        <v>0</v>
      </c>
      <c r="AH86" s="66">
        <v>0</v>
      </c>
      <c r="AI86" s="66">
        <v>0</v>
      </c>
      <c r="AJ86" s="66">
        <v>0</v>
      </c>
      <c r="AK86" s="66">
        <v>0</v>
      </c>
      <c r="AL86" s="66">
        <v>0</v>
      </c>
      <c r="AM86" s="66">
        <v>0</v>
      </c>
      <c r="AN86" s="66">
        <v>0</v>
      </c>
      <c r="AO86" s="66">
        <v>0</v>
      </c>
      <c r="AP86" s="66">
        <v>0</v>
      </c>
      <c r="AQ86" s="66">
        <f t="shared" si="1"/>
        <v>760.97</v>
      </c>
      <c r="AT86" s="35"/>
    </row>
    <row r="87" spans="1:46" ht="33" customHeight="1">
      <c r="A87" s="44">
        <v>222</v>
      </c>
      <c r="B87" s="45" t="s">
        <v>102</v>
      </c>
      <c r="C87" s="46" t="s">
        <v>670</v>
      </c>
      <c r="D87" s="66">
        <v>0</v>
      </c>
      <c r="E87" s="66">
        <v>0</v>
      </c>
      <c r="F87" s="66">
        <v>1641323.1</v>
      </c>
      <c r="G87" s="66">
        <v>44567.89</v>
      </c>
      <c r="H87" s="66">
        <v>0</v>
      </c>
      <c r="I87" s="66">
        <v>0</v>
      </c>
      <c r="J87" s="66">
        <v>0</v>
      </c>
      <c r="K87" s="66">
        <v>208729</v>
      </c>
      <c r="L87" s="66">
        <v>0</v>
      </c>
      <c r="M87" s="66">
        <v>0</v>
      </c>
      <c r="N87" s="66">
        <v>0</v>
      </c>
      <c r="O87" s="66">
        <v>0</v>
      </c>
      <c r="P87" s="66">
        <v>0</v>
      </c>
      <c r="Q87" s="66">
        <v>0</v>
      </c>
      <c r="R87" s="66">
        <v>0</v>
      </c>
      <c r="S87" s="66">
        <v>0</v>
      </c>
      <c r="T87" s="66">
        <v>0</v>
      </c>
      <c r="U87" s="66">
        <v>0</v>
      </c>
      <c r="V87" s="66">
        <v>0</v>
      </c>
      <c r="W87" s="66">
        <v>0</v>
      </c>
      <c r="X87" s="66">
        <v>0</v>
      </c>
      <c r="Y87" s="66">
        <v>0</v>
      </c>
      <c r="Z87" s="66">
        <v>0</v>
      </c>
      <c r="AA87" s="66">
        <v>0</v>
      </c>
      <c r="AB87" s="66">
        <v>0</v>
      </c>
      <c r="AC87" s="66">
        <v>0</v>
      </c>
      <c r="AD87" s="66">
        <v>0</v>
      </c>
      <c r="AE87" s="66">
        <v>0</v>
      </c>
      <c r="AF87" s="66">
        <v>0</v>
      </c>
      <c r="AG87" s="66">
        <v>0</v>
      </c>
      <c r="AH87" s="66">
        <v>0</v>
      </c>
      <c r="AI87" s="66">
        <v>0</v>
      </c>
      <c r="AJ87" s="66">
        <v>0</v>
      </c>
      <c r="AK87" s="66">
        <v>0</v>
      </c>
      <c r="AL87" s="66">
        <v>0</v>
      </c>
      <c r="AM87" s="66">
        <v>0</v>
      </c>
      <c r="AN87" s="66">
        <v>0</v>
      </c>
      <c r="AO87" s="66">
        <v>0</v>
      </c>
      <c r="AP87" s="66">
        <v>0</v>
      </c>
      <c r="AQ87" s="66">
        <f t="shared" si="1"/>
        <v>1894619.99</v>
      </c>
      <c r="AT87" s="35"/>
    </row>
    <row r="88" spans="1:46" ht="33" customHeight="1">
      <c r="A88" s="44">
        <v>223</v>
      </c>
      <c r="B88" s="45" t="s">
        <v>103</v>
      </c>
      <c r="C88" s="46" t="s">
        <v>670</v>
      </c>
      <c r="D88" s="66">
        <v>0</v>
      </c>
      <c r="E88" s="66">
        <v>0</v>
      </c>
      <c r="F88" s="66">
        <v>10102645.189999999</v>
      </c>
      <c r="G88" s="66">
        <v>0</v>
      </c>
      <c r="H88" s="66">
        <v>0</v>
      </c>
      <c r="I88" s="66">
        <v>0</v>
      </c>
      <c r="J88" s="66">
        <v>0</v>
      </c>
      <c r="K88" s="66">
        <v>0</v>
      </c>
      <c r="L88" s="66">
        <v>0</v>
      </c>
      <c r="M88" s="66">
        <v>0</v>
      </c>
      <c r="N88" s="66">
        <v>0</v>
      </c>
      <c r="O88" s="66">
        <v>0</v>
      </c>
      <c r="P88" s="66">
        <v>0</v>
      </c>
      <c r="Q88" s="66">
        <v>0</v>
      </c>
      <c r="R88" s="66">
        <v>0</v>
      </c>
      <c r="S88" s="66">
        <v>0</v>
      </c>
      <c r="T88" s="66">
        <v>0</v>
      </c>
      <c r="U88" s="66">
        <v>0</v>
      </c>
      <c r="V88" s="66">
        <v>0</v>
      </c>
      <c r="W88" s="66">
        <v>0</v>
      </c>
      <c r="X88" s="66">
        <v>0</v>
      </c>
      <c r="Y88" s="66">
        <v>0</v>
      </c>
      <c r="Z88" s="66">
        <v>0</v>
      </c>
      <c r="AA88" s="66">
        <v>0</v>
      </c>
      <c r="AB88" s="66">
        <v>0</v>
      </c>
      <c r="AC88" s="66">
        <v>0</v>
      </c>
      <c r="AD88" s="66">
        <v>0</v>
      </c>
      <c r="AE88" s="66">
        <v>0</v>
      </c>
      <c r="AF88" s="66">
        <v>0</v>
      </c>
      <c r="AG88" s="66">
        <v>0</v>
      </c>
      <c r="AH88" s="66">
        <v>0</v>
      </c>
      <c r="AI88" s="66">
        <v>0</v>
      </c>
      <c r="AJ88" s="66">
        <v>0</v>
      </c>
      <c r="AK88" s="66">
        <v>0</v>
      </c>
      <c r="AL88" s="66">
        <v>0</v>
      </c>
      <c r="AM88" s="66">
        <v>0</v>
      </c>
      <c r="AN88" s="66">
        <v>0</v>
      </c>
      <c r="AO88" s="66">
        <v>0</v>
      </c>
      <c r="AP88" s="66">
        <v>0</v>
      </c>
      <c r="AQ88" s="66">
        <f t="shared" si="1"/>
        <v>10102645.189999999</v>
      </c>
      <c r="AT88" s="35"/>
    </row>
    <row r="89" spans="1:46" ht="33" customHeight="1">
      <c r="A89" s="243">
        <v>224</v>
      </c>
      <c r="B89" s="45" t="s">
        <v>104</v>
      </c>
      <c r="C89" s="67" t="s">
        <v>664</v>
      </c>
      <c r="D89" s="66">
        <v>0</v>
      </c>
      <c r="E89" s="66">
        <v>0</v>
      </c>
      <c r="F89" s="66">
        <v>0</v>
      </c>
      <c r="G89" s="66">
        <v>4185994.23</v>
      </c>
      <c r="H89" s="66">
        <v>0</v>
      </c>
      <c r="I89" s="66">
        <v>0</v>
      </c>
      <c r="J89" s="66">
        <v>1433.99</v>
      </c>
      <c r="K89" s="66">
        <v>0</v>
      </c>
      <c r="L89" s="66">
        <v>0</v>
      </c>
      <c r="M89" s="66">
        <v>0</v>
      </c>
      <c r="N89" s="66">
        <v>0</v>
      </c>
      <c r="O89" s="66">
        <v>0</v>
      </c>
      <c r="P89" s="66">
        <v>0</v>
      </c>
      <c r="Q89" s="66">
        <v>0</v>
      </c>
      <c r="R89" s="66">
        <v>0</v>
      </c>
      <c r="S89" s="66">
        <v>0</v>
      </c>
      <c r="T89" s="66">
        <v>0</v>
      </c>
      <c r="U89" s="66">
        <v>0</v>
      </c>
      <c r="V89" s="66">
        <v>0</v>
      </c>
      <c r="W89" s="66">
        <v>0</v>
      </c>
      <c r="X89" s="66">
        <v>0</v>
      </c>
      <c r="Y89" s="66">
        <v>0</v>
      </c>
      <c r="Z89" s="66">
        <v>0</v>
      </c>
      <c r="AA89" s="66">
        <v>0</v>
      </c>
      <c r="AB89" s="66">
        <v>0</v>
      </c>
      <c r="AC89" s="66">
        <v>0</v>
      </c>
      <c r="AD89" s="66">
        <v>0</v>
      </c>
      <c r="AE89" s="66">
        <v>0</v>
      </c>
      <c r="AF89" s="66">
        <v>0</v>
      </c>
      <c r="AG89" s="66">
        <v>0</v>
      </c>
      <c r="AH89" s="66">
        <v>0</v>
      </c>
      <c r="AI89" s="66">
        <v>0</v>
      </c>
      <c r="AJ89" s="66">
        <v>0</v>
      </c>
      <c r="AK89" s="66">
        <v>0</v>
      </c>
      <c r="AL89" s="66">
        <v>0</v>
      </c>
      <c r="AM89" s="66">
        <v>0</v>
      </c>
      <c r="AN89" s="66">
        <v>0</v>
      </c>
      <c r="AO89" s="66">
        <v>0</v>
      </c>
      <c r="AP89" s="66">
        <v>0</v>
      </c>
      <c r="AQ89" s="66">
        <f t="shared" si="1"/>
        <v>4187428.22</v>
      </c>
      <c r="AT89" s="35"/>
    </row>
    <row r="90" spans="1:46" ht="33" customHeight="1">
      <c r="A90" s="244">
        <v>225</v>
      </c>
      <c r="B90" s="45" t="s">
        <v>105</v>
      </c>
      <c r="C90" s="46" t="s">
        <v>698</v>
      </c>
      <c r="D90" s="66">
        <v>0</v>
      </c>
      <c r="E90" s="66">
        <v>0</v>
      </c>
      <c r="F90" s="66">
        <v>5915621.9400000004</v>
      </c>
      <c r="G90" s="66">
        <v>0</v>
      </c>
      <c r="H90" s="66">
        <v>0</v>
      </c>
      <c r="I90" s="66">
        <v>0</v>
      </c>
      <c r="J90" s="66">
        <v>0</v>
      </c>
      <c r="K90" s="66">
        <v>0</v>
      </c>
      <c r="L90" s="66">
        <v>0</v>
      </c>
      <c r="M90" s="66">
        <v>0</v>
      </c>
      <c r="N90" s="66">
        <v>0</v>
      </c>
      <c r="O90" s="66">
        <v>0</v>
      </c>
      <c r="P90" s="66">
        <v>0</v>
      </c>
      <c r="Q90" s="66">
        <v>0</v>
      </c>
      <c r="R90" s="66">
        <v>0</v>
      </c>
      <c r="S90" s="66">
        <v>0</v>
      </c>
      <c r="T90" s="66">
        <v>0</v>
      </c>
      <c r="U90" s="66">
        <v>0</v>
      </c>
      <c r="V90" s="66">
        <v>0</v>
      </c>
      <c r="W90" s="66">
        <v>0</v>
      </c>
      <c r="X90" s="66">
        <v>0</v>
      </c>
      <c r="Y90" s="66">
        <v>0</v>
      </c>
      <c r="Z90" s="66">
        <v>0</v>
      </c>
      <c r="AA90" s="66">
        <v>0</v>
      </c>
      <c r="AB90" s="66">
        <v>0</v>
      </c>
      <c r="AC90" s="66">
        <v>0</v>
      </c>
      <c r="AD90" s="66">
        <v>0</v>
      </c>
      <c r="AE90" s="66">
        <v>0</v>
      </c>
      <c r="AF90" s="66">
        <v>0</v>
      </c>
      <c r="AG90" s="66">
        <v>0</v>
      </c>
      <c r="AH90" s="66">
        <v>0</v>
      </c>
      <c r="AI90" s="66">
        <v>0</v>
      </c>
      <c r="AJ90" s="66">
        <v>0</v>
      </c>
      <c r="AK90" s="66">
        <v>0</v>
      </c>
      <c r="AL90" s="66">
        <v>0</v>
      </c>
      <c r="AM90" s="66">
        <v>0</v>
      </c>
      <c r="AN90" s="66">
        <v>0</v>
      </c>
      <c r="AO90" s="66">
        <v>0</v>
      </c>
      <c r="AP90" s="66">
        <v>0</v>
      </c>
      <c r="AQ90" s="66">
        <f t="shared" si="1"/>
        <v>5915621.9400000004</v>
      </c>
      <c r="AT90" s="35"/>
    </row>
    <row r="91" spans="1:46" ht="33" customHeight="1">
      <c r="A91" s="44">
        <v>226</v>
      </c>
      <c r="B91" s="45" t="s">
        <v>106</v>
      </c>
      <c r="C91" s="46" t="s">
        <v>664</v>
      </c>
      <c r="D91" s="66">
        <v>0</v>
      </c>
      <c r="E91" s="66">
        <v>0</v>
      </c>
      <c r="F91" s="66">
        <v>0</v>
      </c>
      <c r="G91" s="66">
        <v>1620.81</v>
      </c>
      <c r="H91" s="66">
        <v>0</v>
      </c>
      <c r="I91" s="66">
        <v>0</v>
      </c>
      <c r="J91" s="66">
        <v>0</v>
      </c>
      <c r="K91" s="66">
        <v>0</v>
      </c>
      <c r="L91" s="66">
        <v>0</v>
      </c>
      <c r="M91" s="66">
        <v>0</v>
      </c>
      <c r="N91" s="66">
        <v>0</v>
      </c>
      <c r="O91" s="66">
        <v>0</v>
      </c>
      <c r="P91" s="66">
        <v>0</v>
      </c>
      <c r="Q91" s="66">
        <v>0</v>
      </c>
      <c r="R91" s="66">
        <v>0</v>
      </c>
      <c r="S91" s="66">
        <v>0</v>
      </c>
      <c r="T91" s="66">
        <v>0</v>
      </c>
      <c r="U91" s="66">
        <v>0</v>
      </c>
      <c r="V91" s="66">
        <v>0</v>
      </c>
      <c r="W91" s="66">
        <v>0</v>
      </c>
      <c r="X91" s="66">
        <v>0</v>
      </c>
      <c r="Y91" s="66">
        <v>0</v>
      </c>
      <c r="Z91" s="66">
        <v>0</v>
      </c>
      <c r="AA91" s="66">
        <v>0</v>
      </c>
      <c r="AB91" s="66">
        <v>0</v>
      </c>
      <c r="AC91" s="66">
        <v>0</v>
      </c>
      <c r="AD91" s="66">
        <v>0</v>
      </c>
      <c r="AE91" s="66">
        <v>0</v>
      </c>
      <c r="AF91" s="66">
        <v>0</v>
      </c>
      <c r="AG91" s="66">
        <v>0</v>
      </c>
      <c r="AH91" s="66">
        <v>0</v>
      </c>
      <c r="AI91" s="66">
        <v>0</v>
      </c>
      <c r="AJ91" s="66">
        <v>0</v>
      </c>
      <c r="AK91" s="66">
        <v>0</v>
      </c>
      <c r="AL91" s="66">
        <v>0</v>
      </c>
      <c r="AM91" s="66">
        <v>0</v>
      </c>
      <c r="AN91" s="66">
        <v>0</v>
      </c>
      <c r="AO91" s="66">
        <v>0</v>
      </c>
      <c r="AP91" s="66">
        <v>0</v>
      </c>
      <c r="AQ91" s="66">
        <f t="shared" si="1"/>
        <v>1620.81</v>
      </c>
      <c r="AT91" s="35"/>
    </row>
    <row r="92" spans="1:46" ht="33" customHeight="1">
      <c r="A92" s="44">
        <v>227</v>
      </c>
      <c r="B92" s="45" t="s">
        <v>107</v>
      </c>
      <c r="C92" s="46" t="s">
        <v>665</v>
      </c>
      <c r="D92" s="66">
        <v>0</v>
      </c>
      <c r="E92" s="66">
        <v>0</v>
      </c>
      <c r="F92" s="66">
        <v>6183699.5099999998</v>
      </c>
      <c r="G92" s="66">
        <v>0</v>
      </c>
      <c r="H92" s="66">
        <v>0</v>
      </c>
      <c r="I92" s="66">
        <v>0</v>
      </c>
      <c r="J92" s="66">
        <v>0</v>
      </c>
      <c r="K92" s="66">
        <v>0</v>
      </c>
      <c r="L92" s="66">
        <v>0</v>
      </c>
      <c r="M92" s="66">
        <v>0</v>
      </c>
      <c r="N92" s="66">
        <v>0</v>
      </c>
      <c r="O92" s="66">
        <v>0</v>
      </c>
      <c r="P92" s="66">
        <v>0</v>
      </c>
      <c r="Q92" s="66">
        <v>0</v>
      </c>
      <c r="R92" s="66">
        <v>0</v>
      </c>
      <c r="S92" s="66">
        <v>0</v>
      </c>
      <c r="T92" s="66">
        <v>0</v>
      </c>
      <c r="U92" s="66">
        <v>0</v>
      </c>
      <c r="V92" s="66">
        <v>0</v>
      </c>
      <c r="W92" s="66">
        <v>0</v>
      </c>
      <c r="X92" s="66">
        <v>0</v>
      </c>
      <c r="Y92" s="66">
        <v>0</v>
      </c>
      <c r="Z92" s="66">
        <v>0</v>
      </c>
      <c r="AA92" s="66">
        <v>0</v>
      </c>
      <c r="AB92" s="66">
        <v>0</v>
      </c>
      <c r="AC92" s="66">
        <v>0</v>
      </c>
      <c r="AD92" s="66">
        <v>0</v>
      </c>
      <c r="AE92" s="66">
        <v>0</v>
      </c>
      <c r="AF92" s="66">
        <v>0</v>
      </c>
      <c r="AG92" s="66">
        <v>0</v>
      </c>
      <c r="AH92" s="66">
        <v>0</v>
      </c>
      <c r="AI92" s="66">
        <v>0</v>
      </c>
      <c r="AJ92" s="66">
        <v>0</v>
      </c>
      <c r="AK92" s="66">
        <v>0</v>
      </c>
      <c r="AL92" s="66">
        <v>0</v>
      </c>
      <c r="AM92" s="66">
        <v>0</v>
      </c>
      <c r="AN92" s="66">
        <v>0</v>
      </c>
      <c r="AO92" s="66">
        <v>0</v>
      </c>
      <c r="AP92" s="66">
        <v>0</v>
      </c>
      <c r="AQ92" s="66">
        <f t="shared" si="1"/>
        <v>6183699.5099999998</v>
      </c>
      <c r="AT92" s="35"/>
    </row>
    <row r="93" spans="1:46" ht="33" customHeight="1">
      <c r="A93" s="44">
        <v>234</v>
      </c>
      <c r="B93" s="45" t="s">
        <v>633</v>
      </c>
      <c r="C93" s="67" t="s">
        <v>667</v>
      </c>
      <c r="D93" s="66">
        <v>0</v>
      </c>
      <c r="E93" s="66">
        <v>0</v>
      </c>
      <c r="F93" s="66">
        <v>115708.32</v>
      </c>
      <c r="G93" s="66">
        <v>16093.199999999999</v>
      </c>
      <c r="H93" s="66">
        <v>0</v>
      </c>
      <c r="I93" s="66">
        <v>0</v>
      </c>
      <c r="J93" s="66">
        <v>0</v>
      </c>
      <c r="K93" s="66">
        <v>0</v>
      </c>
      <c r="L93" s="66">
        <v>0</v>
      </c>
      <c r="M93" s="66">
        <v>0</v>
      </c>
      <c r="N93" s="66">
        <v>0</v>
      </c>
      <c r="O93" s="66">
        <v>0</v>
      </c>
      <c r="P93" s="66">
        <v>0</v>
      </c>
      <c r="Q93" s="66">
        <v>0</v>
      </c>
      <c r="R93" s="66">
        <v>0</v>
      </c>
      <c r="S93" s="66">
        <v>0</v>
      </c>
      <c r="T93" s="66">
        <v>0</v>
      </c>
      <c r="U93" s="66">
        <v>0</v>
      </c>
      <c r="V93" s="66">
        <v>0</v>
      </c>
      <c r="W93" s="66">
        <v>0</v>
      </c>
      <c r="X93" s="66">
        <v>0</v>
      </c>
      <c r="Y93" s="66">
        <v>0</v>
      </c>
      <c r="Z93" s="66">
        <v>0</v>
      </c>
      <c r="AA93" s="66">
        <v>0</v>
      </c>
      <c r="AB93" s="66">
        <v>0</v>
      </c>
      <c r="AC93" s="66">
        <v>0</v>
      </c>
      <c r="AD93" s="66">
        <v>0</v>
      </c>
      <c r="AE93" s="66">
        <v>0</v>
      </c>
      <c r="AF93" s="66">
        <v>0</v>
      </c>
      <c r="AG93" s="66">
        <v>0</v>
      </c>
      <c r="AH93" s="66">
        <v>0</v>
      </c>
      <c r="AI93" s="66">
        <v>0</v>
      </c>
      <c r="AJ93" s="66">
        <v>0</v>
      </c>
      <c r="AK93" s="66">
        <v>0</v>
      </c>
      <c r="AL93" s="66">
        <v>0</v>
      </c>
      <c r="AM93" s="66">
        <v>0</v>
      </c>
      <c r="AN93" s="66">
        <v>0</v>
      </c>
      <c r="AO93" s="66">
        <v>0</v>
      </c>
      <c r="AP93" s="66">
        <v>0</v>
      </c>
      <c r="AQ93" s="66">
        <f t="shared" si="1"/>
        <v>131801.52000000002</v>
      </c>
      <c r="AT93" s="35"/>
    </row>
    <row r="94" spans="1:46" ht="33" customHeight="1">
      <c r="A94" s="44">
        <v>243</v>
      </c>
      <c r="B94" s="45" t="s">
        <v>108</v>
      </c>
      <c r="C94" s="46" t="s">
        <v>667</v>
      </c>
      <c r="D94" s="66">
        <v>0</v>
      </c>
      <c r="E94" s="66">
        <v>0</v>
      </c>
      <c r="F94" s="66">
        <v>0</v>
      </c>
      <c r="G94" s="66">
        <v>0</v>
      </c>
      <c r="H94" s="66">
        <v>0</v>
      </c>
      <c r="I94" s="66">
        <v>0</v>
      </c>
      <c r="J94" s="66">
        <v>0</v>
      </c>
      <c r="K94" s="66">
        <v>0</v>
      </c>
      <c r="L94" s="66">
        <v>0</v>
      </c>
      <c r="M94" s="66">
        <v>0</v>
      </c>
      <c r="N94" s="66">
        <v>0</v>
      </c>
      <c r="O94" s="66">
        <v>0</v>
      </c>
      <c r="P94" s="66">
        <v>0</v>
      </c>
      <c r="Q94" s="66">
        <v>0</v>
      </c>
      <c r="R94" s="66">
        <v>0</v>
      </c>
      <c r="S94" s="66">
        <v>0</v>
      </c>
      <c r="T94" s="66">
        <v>0</v>
      </c>
      <c r="U94" s="66">
        <v>0</v>
      </c>
      <c r="V94" s="66">
        <v>0</v>
      </c>
      <c r="W94" s="66">
        <v>0</v>
      </c>
      <c r="X94" s="66">
        <v>0</v>
      </c>
      <c r="Y94" s="66">
        <v>0</v>
      </c>
      <c r="Z94" s="66">
        <v>0</v>
      </c>
      <c r="AA94" s="66">
        <v>0</v>
      </c>
      <c r="AB94" s="66">
        <v>0</v>
      </c>
      <c r="AC94" s="66">
        <v>0</v>
      </c>
      <c r="AD94" s="66">
        <v>0</v>
      </c>
      <c r="AE94" s="66">
        <v>0</v>
      </c>
      <c r="AF94" s="66">
        <v>0</v>
      </c>
      <c r="AG94" s="66">
        <v>0</v>
      </c>
      <c r="AH94" s="66">
        <v>0</v>
      </c>
      <c r="AI94" s="66">
        <v>0</v>
      </c>
      <c r="AJ94" s="66">
        <v>0</v>
      </c>
      <c r="AK94" s="66">
        <v>0</v>
      </c>
      <c r="AL94" s="66">
        <v>0</v>
      </c>
      <c r="AM94" s="66">
        <v>0</v>
      </c>
      <c r="AN94" s="66">
        <v>0</v>
      </c>
      <c r="AO94" s="66">
        <v>0</v>
      </c>
      <c r="AP94" s="66">
        <v>0</v>
      </c>
      <c r="AQ94" s="66">
        <f t="shared" si="1"/>
        <v>0</v>
      </c>
      <c r="AT94" s="35"/>
    </row>
    <row r="95" spans="1:46" ht="33" customHeight="1">
      <c r="A95" s="44">
        <v>244</v>
      </c>
      <c r="B95" s="45" t="s">
        <v>109</v>
      </c>
      <c r="C95" s="46" t="s">
        <v>671</v>
      </c>
      <c r="D95" s="66">
        <v>0</v>
      </c>
      <c r="E95" s="66">
        <v>0</v>
      </c>
      <c r="F95" s="66">
        <v>0</v>
      </c>
      <c r="G95" s="66">
        <v>0</v>
      </c>
      <c r="H95" s="66">
        <v>0</v>
      </c>
      <c r="I95" s="66">
        <v>0</v>
      </c>
      <c r="J95" s="66">
        <v>100</v>
      </c>
      <c r="K95" s="66">
        <v>0</v>
      </c>
      <c r="L95" s="66">
        <v>0</v>
      </c>
      <c r="M95" s="66">
        <v>0</v>
      </c>
      <c r="N95" s="66">
        <v>0</v>
      </c>
      <c r="O95" s="66">
        <v>0</v>
      </c>
      <c r="P95" s="66">
        <v>0</v>
      </c>
      <c r="Q95" s="66">
        <v>0</v>
      </c>
      <c r="R95" s="66">
        <v>0</v>
      </c>
      <c r="S95" s="66">
        <v>0</v>
      </c>
      <c r="T95" s="66">
        <v>0</v>
      </c>
      <c r="U95" s="66">
        <v>0</v>
      </c>
      <c r="V95" s="66">
        <v>0</v>
      </c>
      <c r="W95" s="66">
        <v>0</v>
      </c>
      <c r="X95" s="66">
        <v>0</v>
      </c>
      <c r="Y95" s="66">
        <v>0</v>
      </c>
      <c r="Z95" s="66">
        <v>0</v>
      </c>
      <c r="AA95" s="66">
        <v>0</v>
      </c>
      <c r="AB95" s="66">
        <v>0</v>
      </c>
      <c r="AC95" s="66">
        <v>0</v>
      </c>
      <c r="AD95" s="66">
        <v>0</v>
      </c>
      <c r="AE95" s="66">
        <v>28126</v>
      </c>
      <c r="AF95" s="66">
        <v>0</v>
      </c>
      <c r="AG95" s="66">
        <v>0</v>
      </c>
      <c r="AH95" s="66">
        <v>0</v>
      </c>
      <c r="AI95" s="66">
        <v>0</v>
      </c>
      <c r="AJ95" s="66">
        <v>0</v>
      </c>
      <c r="AK95" s="66">
        <v>0</v>
      </c>
      <c r="AL95" s="66">
        <v>0</v>
      </c>
      <c r="AM95" s="66">
        <v>0</v>
      </c>
      <c r="AN95" s="66">
        <v>0</v>
      </c>
      <c r="AO95" s="66">
        <v>0</v>
      </c>
      <c r="AP95" s="66">
        <v>0</v>
      </c>
      <c r="AQ95" s="66">
        <f t="shared" si="1"/>
        <v>28226</v>
      </c>
      <c r="AT95" s="35"/>
    </row>
    <row r="96" spans="1:46" ht="33" customHeight="1">
      <c r="A96" s="44">
        <v>245</v>
      </c>
      <c r="B96" s="45" t="s">
        <v>110</v>
      </c>
      <c r="C96" s="46" t="s">
        <v>671</v>
      </c>
      <c r="D96" s="66">
        <v>0</v>
      </c>
      <c r="E96" s="66">
        <v>0</v>
      </c>
      <c r="F96" s="66">
        <v>0</v>
      </c>
      <c r="G96" s="66">
        <v>0</v>
      </c>
      <c r="H96" s="66">
        <v>0</v>
      </c>
      <c r="I96" s="66">
        <v>0</v>
      </c>
      <c r="J96" s="66">
        <v>0</v>
      </c>
      <c r="K96" s="66">
        <v>0</v>
      </c>
      <c r="L96" s="66">
        <v>0</v>
      </c>
      <c r="M96" s="66">
        <v>0</v>
      </c>
      <c r="N96" s="66">
        <v>0</v>
      </c>
      <c r="O96" s="66">
        <v>0</v>
      </c>
      <c r="P96" s="66">
        <v>0</v>
      </c>
      <c r="Q96" s="66">
        <v>0</v>
      </c>
      <c r="R96" s="66">
        <v>0</v>
      </c>
      <c r="S96" s="66">
        <v>0</v>
      </c>
      <c r="T96" s="66">
        <v>0</v>
      </c>
      <c r="U96" s="66">
        <v>0</v>
      </c>
      <c r="V96" s="66">
        <v>0</v>
      </c>
      <c r="W96" s="66">
        <v>0</v>
      </c>
      <c r="X96" s="66">
        <v>0</v>
      </c>
      <c r="Y96" s="66">
        <v>0</v>
      </c>
      <c r="Z96" s="66">
        <v>0</v>
      </c>
      <c r="AA96" s="66">
        <v>0</v>
      </c>
      <c r="AB96" s="66">
        <v>0</v>
      </c>
      <c r="AC96" s="66">
        <v>0</v>
      </c>
      <c r="AD96" s="66">
        <v>0</v>
      </c>
      <c r="AE96" s="66">
        <v>0</v>
      </c>
      <c r="AF96" s="66">
        <v>0</v>
      </c>
      <c r="AG96" s="66">
        <v>0</v>
      </c>
      <c r="AH96" s="66">
        <v>0</v>
      </c>
      <c r="AI96" s="66">
        <v>0</v>
      </c>
      <c r="AJ96" s="66">
        <v>0</v>
      </c>
      <c r="AK96" s="66">
        <v>0</v>
      </c>
      <c r="AL96" s="66">
        <v>0</v>
      </c>
      <c r="AM96" s="66">
        <v>0</v>
      </c>
      <c r="AN96" s="66">
        <v>0</v>
      </c>
      <c r="AO96" s="66">
        <v>0</v>
      </c>
      <c r="AP96" s="66">
        <v>0</v>
      </c>
      <c r="AQ96" s="66">
        <f t="shared" si="1"/>
        <v>0</v>
      </c>
      <c r="AT96" s="35"/>
    </row>
    <row r="97" spans="1:46" ht="33" customHeight="1">
      <c r="A97" s="44">
        <v>249</v>
      </c>
      <c r="B97" s="45" t="s">
        <v>111</v>
      </c>
      <c r="C97" s="46" t="s">
        <v>669</v>
      </c>
      <c r="D97" s="66">
        <v>0</v>
      </c>
      <c r="E97" s="66">
        <v>0</v>
      </c>
      <c r="F97" s="66">
        <v>0</v>
      </c>
      <c r="G97" s="66">
        <v>0</v>
      </c>
      <c r="H97" s="66">
        <v>0</v>
      </c>
      <c r="I97" s="66">
        <v>0</v>
      </c>
      <c r="J97" s="66">
        <v>7883.9800000000005</v>
      </c>
      <c r="K97" s="66">
        <v>0</v>
      </c>
      <c r="L97" s="66">
        <v>0</v>
      </c>
      <c r="M97" s="66">
        <v>0</v>
      </c>
      <c r="N97" s="66">
        <v>0</v>
      </c>
      <c r="O97" s="66">
        <v>0</v>
      </c>
      <c r="P97" s="66">
        <v>0</v>
      </c>
      <c r="Q97" s="66">
        <v>0</v>
      </c>
      <c r="R97" s="66">
        <v>0</v>
      </c>
      <c r="S97" s="66">
        <v>0</v>
      </c>
      <c r="T97" s="66">
        <v>0</v>
      </c>
      <c r="U97" s="66">
        <v>0</v>
      </c>
      <c r="V97" s="66">
        <v>0</v>
      </c>
      <c r="W97" s="66">
        <v>0</v>
      </c>
      <c r="X97" s="66">
        <v>0</v>
      </c>
      <c r="Y97" s="66">
        <v>0</v>
      </c>
      <c r="Z97" s="66">
        <v>0</v>
      </c>
      <c r="AA97" s="66">
        <v>0</v>
      </c>
      <c r="AB97" s="66">
        <v>0</v>
      </c>
      <c r="AC97" s="66">
        <v>0</v>
      </c>
      <c r="AD97" s="66">
        <v>0</v>
      </c>
      <c r="AE97" s="66">
        <v>0</v>
      </c>
      <c r="AF97" s="66">
        <v>0</v>
      </c>
      <c r="AG97" s="66">
        <v>0</v>
      </c>
      <c r="AH97" s="66">
        <v>0</v>
      </c>
      <c r="AI97" s="66">
        <v>0</v>
      </c>
      <c r="AJ97" s="66">
        <v>0</v>
      </c>
      <c r="AK97" s="66">
        <v>0</v>
      </c>
      <c r="AL97" s="66">
        <v>0</v>
      </c>
      <c r="AM97" s="66">
        <v>0</v>
      </c>
      <c r="AN97" s="66">
        <v>0</v>
      </c>
      <c r="AO97" s="66">
        <v>0</v>
      </c>
      <c r="AP97" s="66">
        <v>0</v>
      </c>
      <c r="AQ97" s="66">
        <f t="shared" si="1"/>
        <v>7883.9800000000005</v>
      </c>
      <c r="AT97" s="35"/>
    </row>
    <row r="98" spans="1:46" ht="33" customHeight="1">
      <c r="A98" s="44">
        <v>251</v>
      </c>
      <c r="B98" s="45" t="s">
        <v>112</v>
      </c>
      <c r="C98" s="46" t="s">
        <v>669</v>
      </c>
      <c r="D98" s="66">
        <v>0</v>
      </c>
      <c r="E98" s="66">
        <v>0</v>
      </c>
      <c r="F98" s="66">
        <v>0</v>
      </c>
      <c r="G98" s="66">
        <v>0</v>
      </c>
      <c r="H98" s="66">
        <v>0</v>
      </c>
      <c r="I98" s="66">
        <v>0</v>
      </c>
      <c r="J98" s="66">
        <v>0</v>
      </c>
      <c r="K98" s="66">
        <v>0</v>
      </c>
      <c r="L98" s="66">
        <v>0</v>
      </c>
      <c r="M98" s="66">
        <v>0</v>
      </c>
      <c r="N98" s="66">
        <v>0</v>
      </c>
      <c r="O98" s="66">
        <v>0</v>
      </c>
      <c r="P98" s="66">
        <v>0</v>
      </c>
      <c r="Q98" s="66">
        <v>0</v>
      </c>
      <c r="R98" s="66">
        <v>0</v>
      </c>
      <c r="S98" s="66">
        <v>0</v>
      </c>
      <c r="T98" s="66">
        <v>0</v>
      </c>
      <c r="U98" s="66">
        <v>0</v>
      </c>
      <c r="V98" s="66">
        <v>0</v>
      </c>
      <c r="W98" s="66">
        <v>0</v>
      </c>
      <c r="X98" s="66">
        <v>0</v>
      </c>
      <c r="Y98" s="66">
        <v>0</v>
      </c>
      <c r="Z98" s="66">
        <v>0</v>
      </c>
      <c r="AA98" s="66">
        <v>0</v>
      </c>
      <c r="AB98" s="66">
        <v>0</v>
      </c>
      <c r="AC98" s="66">
        <v>0</v>
      </c>
      <c r="AD98" s="66">
        <v>0</v>
      </c>
      <c r="AE98" s="66">
        <v>0</v>
      </c>
      <c r="AF98" s="66">
        <v>0</v>
      </c>
      <c r="AG98" s="66">
        <v>0</v>
      </c>
      <c r="AH98" s="66">
        <v>0</v>
      </c>
      <c r="AI98" s="66">
        <v>0</v>
      </c>
      <c r="AJ98" s="66">
        <v>0</v>
      </c>
      <c r="AK98" s="66">
        <v>0</v>
      </c>
      <c r="AL98" s="66">
        <v>0</v>
      </c>
      <c r="AM98" s="66">
        <v>0</v>
      </c>
      <c r="AN98" s="66">
        <v>0</v>
      </c>
      <c r="AO98" s="66">
        <v>0</v>
      </c>
      <c r="AP98" s="66">
        <v>0</v>
      </c>
      <c r="AQ98" s="66">
        <f t="shared" si="1"/>
        <v>0</v>
      </c>
      <c r="AT98" s="35"/>
    </row>
    <row r="99" spans="1:46" ht="33" customHeight="1">
      <c r="A99" s="44">
        <v>253</v>
      </c>
      <c r="B99" s="45" t="s">
        <v>113</v>
      </c>
      <c r="C99" s="46" t="s">
        <v>698</v>
      </c>
      <c r="D99" s="66">
        <v>0</v>
      </c>
      <c r="E99" s="66">
        <v>0</v>
      </c>
      <c r="F99" s="66">
        <v>16051151.060000001</v>
      </c>
      <c r="G99" s="66">
        <v>4290260</v>
      </c>
      <c r="H99" s="66">
        <v>0</v>
      </c>
      <c r="I99" s="66">
        <v>0</v>
      </c>
      <c r="J99" s="66">
        <v>0</v>
      </c>
      <c r="K99" s="66">
        <v>0</v>
      </c>
      <c r="L99" s="66">
        <v>0</v>
      </c>
      <c r="M99" s="66">
        <v>0</v>
      </c>
      <c r="N99" s="66">
        <v>0</v>
      </c>
      <c r="O99" s="66">
        <v>0</v>
      </c>
      <c r="P99" s="66">
        <v>0</v>
      </c>
      <c r="Q99" s="66">
        <v>0</v>
      </c>
      <c r="R99" s="66">
        <v>0</v>
      </c>
      <c r="S99" s="66">
        <v>0</v>
      </c>
      <c r="T99" s="66">
        <v>0</v>
      </c>
      <c r="U99" s="66">
        <v>0</v>
      </c>
      <c r="V99" s="66">
        <v>0</v>
      </c>
      <c r="W99" s="66">
        <v>0</v>
      </c>
      <c r="X99" s="66">
        <v>0</v>
      </c>
      <c r="Y99" s="66">
        <v>0</v>
      </c>
      <c r="Z99" s="66">
        <v>0</v>
      </c>
      <c r="AA99" s="66">
        <v>0</v>
      </c>
      <c r="AB99" s="66">
        <v>0</v>
      </c>
      <c r="AC99" s="66">
        <v>0</v>
      </c>
      <c r="AD99" s="66">
        <v>50.01</v>
      </c>
      <c r="AE99" s="66">
        <v>67653704.849999994</v>
      </c>
      <c r="AF99" s="66">
        <v>0</v>
      </c>
      <c r="AG99" s="66">
        <v>0</v>
      </c>
      <c r="AH99" s="66">
        <v>0</v>
      </c>
      <c r="AI99" s="66">
        <v>0</v>
      </c>
      <c r="AJ99" s="66">
        <v>0</v>
      </c>
      <c r="AK99" s="66">
        <v>0</v>
      </c>
      <c r="AL99" s="66">
        <v>0</v>
      </c>
      <c r="AM99" s="66">
        <v>0</v>
      </c>
      <c r="AN99" s="66">
        <v>0</v>
      </c>
      <c r="AO99" s="66">
        <v>0</v>
      </c>
      <c r="AP99" s="66">
        <v>0</v>
      </c>
      <c r="AQ99" s="66">
        <f t="shared" si="1"/>
        <v>87995165.920000002</v>
      </c>
      <c r="AT99" s="35"/>
    </row>
    <row r="100" spans="1:46" ht="33" customHeight="1">
      <c r="A100" s="44">
        <v>254</v>
      </c>
      <c r="B100" s="45" t="s">
        <v>114</v>
      </c>
      <c r="C100" s="46" t="s">
        <v>664</v>
      </c>
      <c r="D100" s="66">
        <v>0</v>
      </c>
      <c r="E100" s="66">
        <v>0</v>
      </c>
      <c r="F100" s="66">
        <v>0</v>
      </c>
      <c r="G100" s="66">
        <v>1256310.81</v>
      </c>
      <c r="H100" s="66">
        <v>0</v>
      </c>
      <c r="I100" s="66">
        <v>0</v>
      </c>
      <c r="J100" s="66">
        <v>0</v>
      </c>
      <c r="K100" s="66">
        <v>0</v>
      </c>
      <c r="L100" s="66">
        <v>0</v>
      </c>
      <c r="M100" s="66">
        <v>0</v>
      </c>
      <c r="N100" s="66">
        <v>0</v>
      </c>
      <c r="O100" s="66">
        <v>0</v>
      </c>
      <c r="P100" s="66">
        <v>0</v>
      </c>
      <c r="Q100" s="66">
        <v>0</v>
      </c>
      <c r="R100" s="66">
        <v>0</v>
      </c>
      <c r="S100" s="66">
        <v>0</v>
      </c>
      <c r="T100" s="66">
        <v>0</v>
      </c>
      <c r="U100" s="66">
        <v>0</v>
      </c>
      <c r="V100" s="66">
        <v>0</v>
      </c>
      <c r="W100" s="66">
        <v>0</v>
      </c>
      <c r="X100" s="66">
        <v>0</v>
      </c>
      <c r="Y100" s="66">
        <v>0</v>
      </c>
      <c r="Z100" s="66">
        <v>0</v>
      </c>
      <c r="AA100" s="66">
        <v>0</v>
      </c>
      <c r="AB100" s="66">
        <v>0</v>
      </c>
      <c r="AC100" s="66">
        <v>0</v>
      </c>
      <c r="AD100" s="66">
        <v>0</v>
      </c>
      <c r="AE100" s="66">
        <v>0</v>
      </c>
      <c r="AF100" s="66">
        <v>0</v>
      </c>
      <c r="AG100" s="66">
        <v>0</v>
      </c>
      <c r="AH100" s="66">
        <v>0</v>
      </c>
      <c r="AI100" s="66">
        <v>0</v>
      </c>
      <c r="AJ100" s="66">
        <v>0</v>
      </c>
      <c r="AK100" s="66">
        <v>0</v>
      </c>
      <c r="AL100" s="66">
        <v>0</v>
      </c>
      <c r="AM100" s="66">
        <v>0</v>
      </c>
      <c r="AN100" s="66">
        <v>0</v>
      </c>
      <c r="AO100" s="66">
        <v>0</v>
      </c>
      <c r="AP100" s="66">
        <v>0</v>
      </c>
      <c r="AQ100" s="66">
        <f t="shared" si="1"/>
        <v>1256310.81</v>
      </c>
      <c r="AT100" s="35"/>
    </row>
    <row r="101" spans="1:46" ht="33" customHeight="1">
      <c r="A101" s="44">
        <v>265</v>
      </c>
      <c r="B101" s="45" t="s">
        <v>115</v>
      </c>
      <c r="C101" s="67" t="s">
        <v>665</v>
      </c>
      <c r="D101" s="66">
        <v>0</v>
      </c>
      <c r="E101" s="66">
        <v>0</v>
      </c>
      <c r="F101" s="66">
        <v>0</v>
      </c>
      <c r="G101" s="66">
        <v>0</v>
      </c>
      <c r="H101" s="66">
        <v>0</v>
      </c>
      <c r="I101" s="66">
        <v>0</v>
      </c>
      <c r="J101" s="66">
        <v>0</v>
      </c>
      <c r="K101" s="66">
        <v>0</v>
      </c>
      <c r="L101" s="66">
        <v>0</v>
      </c>
      <c r="M101" s="66">
        <v>0</v>
      </c>
      <c r="N101" s="66">
        <v>0</v>
      </c>
      <c r="O101" s="66">
        <v>0</v>
      </c>
      <c r="P101" s="66">
        <v>0</v>
      </c>
      <c r="Q101" s="66">
        <v>0</v>
      </c>
      <c r="R101" s="66">
        <v>0</v>
      </c>
      <c r="S101" s="66">
        <v>0</v>
      </c>
      <c r="T101" s="66">
        <v>0</v>
      </c>
      <c r="U101" s="66">
        <v>0</v>
      </c>
      <c r="V101" s="66">
        <v>0</v>
      </c>
      <c r="W101" s="66">
        <v>0</v>
      </c>
      <c r="X101" s="66">
        <v>0</v>
      </c>
      <c r="Y101" s="66">
        <v>0</v>
      </c>
      <c r="Z101" s="66">
        <v>0</v>
      </c>
      <c r="AA101" s="66">
        <v>0</v>
      </c>
      <c r="AB101" s="66">
        <v>0</v>
      </c>
      <c r="AC101" s="66">
        <v>0</v>
      </c>
      <c r="AD101" s="66">
        <v>0</v>
      </c>
      <c r="AE101" s="66">
        <v>0</v>
      </c>
      <c r="AF101" s="66">
        <v>0</v>
      </c>
      <c r="AG101" s="66">
        <v>0</v>
      </c>
      <c r="AH101" s="66">
        <v>0</v>
      </c>
      <c r="AI101" s="66">
        <v>0</v>
      </c>
      <c r="AJ101" s="66">
        <v>0</v>
      </c>
      <c r="AK101" s="66">
        <v>0</v>
      </c>
      <c r="AL101" s="66">
        <v>0</v>
      </c>
      <c r="AM101" s="66">
        <v>0</v>
      </c>
      <c r="AN101" s="66">
        <v>0</v>
      </c>
      <c r="AO101" s="66">
        <v>0</v>
      </c>
      <c r="AP101" s="66">
        <v>0</v>
      </c>
      <c r="AQ101" s="66">
        <f t="shared" si="1"/>
        <v>0</v>
      </c>
      <c r="AT101" s="35"/>
    </row>
    <row r="102" spans="1:46" ht="33" customHeight="1">
      <c r="A102" s="44">
        <v>266</v>
      </c>
      <c r="B102" s="45" t="s">
        <v>1368</v>
      </c>
      <c r="C102" s="46" t="s">
        <v>665</v>
      </c>
      <c r="D102" s="66">
        <v>0</v>
      </c>
      <c r="E102" s="66">
        <v>0</v>
      </c>
      <c r="F102" s="66">
        <v>0</v>
      </c>
      <c r="G102" s="66">
        <v>53643.170000000006</v>
      </c>
      <c r="H102" s="66">
        <v>0</v>
      </c>
      <c r="I102" s="66">
        <v>0</v>
      </c>
      <c r="J102" s="66">
        <v>0</v>
      </c>
      <c r="K102" s="66">
        <v>0</v>
      </c>
      <c r="L102" s="66">
        <v>0</v>
      </c>
      <c r="M102" s="66">
        <v>0</v>
      </c>
      <c r="N102" s="66">
        <v>0</v>
      </c>
      <c r="O102" s="66">
        <v>0</v>
      </c>
      <c r="P102" s="66">
        <v>0</v>
      </c>
      <c r="Q102" s="66">
        <v>0</v>
      </c>
      <c r="R102" s="66">
        <v>0</v>
      </c>
      <c r="S102" s="66">
        <v>0</v>
      </c>
      <c r="T102" s="66">
        <v>0</v>
      </c>
      <c r="U102" s="66">
        <v>0</v>
      </c>
      <c r="V102" s="66">
        <v>0</v>
      </c>
      <c r="W102" s="66">
        <v>0</v>
      </c>
      <c r="X102" s="66">
        <v>0</v>
      </c>
      <c r="Y102" s="66">
        <v>0</v>
      </c>
      <c r="Z102" s="66">
        <v>0</v>
      </c>
      <c r="AA102" s="66">
        <v>0</v>
      </c>
      <c r="AB102" s="66">
        <v>0</v>
      </c>
      <c r="AC102" s="66">
        <v>0</v>
      </c>
      <c r="AD102" s="66">
        <v>0</v>
      </c>
      <c r="AE102" s="66">
        <v>0</v>
      </c>
      <c r="AF102" s="66">
        <v>0</v>
      </c>
      <c r="AG102" s="66">
        <v>0</v>
      </c>
      <c r="AH102" s="66">
        <v>0</v>
      </c>
      <c r="AI102" s="66">
        <v>0</v>
      </c>
      <c r="AJ102" s="66">
        <v>0</v>
      </c>
      <c r="AK102" s="66">
        <v>0</v>
      </c>
      <c r="AL102" s="66">
        <v>0</v>
      </c>
      <c r="AM102" s="66">
        <v>0</v>
      </c>
      <c r="AN102" s="66">
        <v>0</v>
      </c>
      <c r="AO102" s="66">
        <v>0</v>
      </c>
      <c r="AP102" s="66">
        <v>0</v>
      </c>
      <c r="AQ102" s="66">
        <f t="shared" si="1"/>
        <v>53643.170000000006</v>
      </c>
      <c r="AT102" s="35"/>
    </row>
    <row r="103" spans="1:46" ht="33" customHeight="1">
      <c r="A103" s="44">
        <v>267</v>
      </c>
      <c r="B103" s="45" t="s">
        <v>116</v>
      </c>
      <c r="C103" s="46" t="s">
        <v>665</v>
      </c>
      <c r="D103" s="66">
        <v>0</v>
      </c>
      <c r="E103" s="66">
        <v>0</v>
      </c>
      <c r="F103" s="66">
        <v>0</v>
      </c>
      <c r="G103" s="66">
        <v>0</v>
      </c>
      <c r="H103" s="66">
        <v>0</v>
      </c>
      <c r="I103" s="66">
        <v>0</v>
      </c>
      <c r="J103" s="66">
        <v>0</v>
      </c>
      <c r="K103" s="66">
        <v>0</v>
      </c>
      <c r="L103" s="66">
        <v>0</v>
      </c>
      <c r="M103" s="66">
        <v>0</v>
      </c>
      <c r="N103" s="66">
        <v>0</v>
      </c>
      <c r="O103" s="66">
        <v>0</v>
      </c>
      <c r="P103" s="66">
        <v>0</v>
      </c>
      <c r="Q103" s="66">
        <v>0</v>
      </c>
      <c r="R103" s="66">
        <v>0</v>
      </c>
      <c r="S103" s="66">
        <v>0</v>
      </c>
      <c r="T103" s="66">
        <v>0</v>
      </c>
      <c r="U103" s="66">
        <v>0</v>
      </c>
      <c r="V103" s="66">
        <v>0</v>
      </c>
      <c r="W103" s="66">
        <v>0</v>
      </c>
      <c r="X103" s="66">
        <v>0</v>
      </c>
      <c r="Y103" s="66">
        <v>0</v>
      </c>
      <c r="Z103" s="66">
        <v>0</v>
      </c>
      <c r="AA103" s="66">
        <v>0</v>
      </c>
      <c r="AB103" s="66">
        <v>0</v>
      </c>
      <c r="AC103" s="66">
        <v>0</v>
      </c>
      <c r="AD103" s="66">
        <v>0</v>
      </c>
      <c r="AE103" s="66">
        <v>0</v>
      </c>
      <c r="AF103" s="66">
        <v>0</v>
      </c>
      <c r="AG103" s="66">
        <v>0</v>
      </c>
      <c r="AH103" s="66">
        <v>0</v>
      </c>
      <c r="AI103" s="66">
        <v>0</v>
      </c>
      <c r="AJ103" s="66">
        <v>0</v>
      </c>
      <c r="AK103" s="66">
        <v>0</v>
      </c>
      <c r="AL103" s="66">
        <v>0</v>
      </c>
      <c r="AM103" s="66">
        <v>0</v>
      </c>
      <c r="AN103" s="66">
        <v>0</v>
      </c>
      <c r="AO103" s="66">
        <v>0</v>
      </c>
      <c r="AP103" s="66">
        <v>0</v>
      </c>
      <c r="AQ103" s="66">
        <f t="shared" si="1"/>
        <v>0</v>
      </c>
      <c r="AT103" s="35"/>
    </row>
    <row r="104" spans="1:46" ht="33" customHeight="1">
      <c r="A104" s="44">
        <v>268</v>
      </c>
      <c r="B104" s="45" t="s">
        <v>117</v>
      </c>
      <c r="C104" s="46" t="s">
        <v>665</v>
      </c>
      <c r="D104" s="66">
        <v>0</v>
      </c>
      <c r="E104" s="66">
        <v>0</v>
      </c>
      <c r="F104" s="66">
        <v>0</v>
      </c>
      <c r="G104" s="66">
        <v>0</v>
      </c>
      <c r="H104" s="66">
        <v>0</v>
      </c>
      <c r="I104" s="66">
        <v>0</v>
      </c>
      <c r="J104" s="66">
        <v>0</v>
      </c>
      <c r="K104" s="66">
        <v>0</v>
      </c>
      <c r="L104" s="66">
        <v>0</v>
      </c>
      <c r="M104" s="66">
        <v>0</v>
      </c>
      <c r="N104" s="66">
        <v>0</v>
      </c>
      <c r="O104" s="66">
        <v>0</v>
      </c>
      <c r="P104" s="66">
        <v>0</v>
      </c>
      <c r="Q104" s="66">
        <v>0</v>
      </c>
      <c r="R104" s="66">
        <v>0</v>
      </c>
      <c r="S104" s="66">
        <v>0</v>
      </c>
      <c r="T104" s="66">
        <v>0</v>
      </c>
      <c r="U104" s="66">
        <v>0</v>
      </c>
      <c r="V104" s="66">
        <v>0</v>
      </c>
      <c r="W104" s="66">
        <v>0</v>
      </c>
      <c r="X104" s="66">
        <v>0</v>
      </c>
      <c r="Y104" s="66">
        <v>0</v>
      </c>
      <c r="Z104" s="66">
        <v>0</v>
      </c>
      <c r="AA104" s="66">
        <v>0</v>
      </c>
      <c r="AB104" s="66">
        <v>0</v>
      </c>
      <c r="AC104" s="66">
        <v>0</v>
      </c>
      <c r="AD104" s="66">
        <v>0</v>
      </c>
      <c r="AE104" s="66">
        <v>0</v>
      </c>
      <c r="AF104" s="66">
        <v>0</v>
      </c>
      <c r="AG104" s="66">
        <v>0</v>
      </c>
      <c r="AH104" s="66">
        <v>0</v>
      </c>
      <c r="AI104" s="66">
        <v>0</v>
      </c>
      <c r="AJ104" s="66">
        <v>0</v>
      </c>
      <c r="AK104" s="66">
        <v>0</v>
      </c>
      <c r="AL104" s="66">
        <v>0</v>
      </c>
      <c r="AM104" s="66">
        <v>0</v>
      </c>
      <c r="AN104" s="66">
        <v>0</v>
      </c>
      <c r="AO104" s="66">
        <v>0</v>
      </c>
      <c r="AP104" s="66">
        <v>0</v>
      </c>
      <c r="AQ104" s="66">
        <f t="shared" si="1"/>
        <v>0</v>
      </c>
      <c r="AT104" s="35"/>
    </row>
    <row r="105" spans="1:46" ht="33" customHeight="1">
      <c r="A105" s="44">
        <v>269</v>
      </c>
      <c r="B105" s="45" t="s">
        <v>118</v>
      </c>
      <c r="C105" s="46" t="s">
        <v>665</v>
      </c>
      <c r="D105" s="66">
        <v>0</v>
      </c>
      <c r="E105" s="66">
        <v>0</v>
      </c>
      <c r="F105" s="66">
        <v>7852.09</v>
      </c>
      <c r="G105" s="66">
        <v>0</v>
      </c>
      <c r="H105" s="66">
        <v>0</v>
      </c>
      <c r="I105" s="66">
        <v>0</v>
      </c>
      <c r="J105" s="66">
        <v>0</v>
      </c>
      <c r="K105" s="66">
        <v>0</v>
      </c>
      <c r="L105" s="66">
        <v>0</v>
      </c>
      <c r="M105" s="66">
        <v>0</v>
      </c>
      <c r="N105" s="66">
        <v>0</v>
      </c>
      <c r="O105" s="66">
        <v>0</v>
      </c>
      <c r="P105" s="66">
        <v>0</v>
      </c>
      <c r="Q105" s="66">
        <v>0</v>
      </c>
      <c r="R105" s="66">
        <v>0</v>
      </c>
      <c r="S105" s="66">
        <v>0</v>
      </c>
      <c r="T105" s="66">
        <v>0</v>
      </c>
      <c r="U105" s="66">
        <v>0</v>
      </c>
      <c r="V105" s="66">
        <v>0</v>
      </c>
      <c r="W105" s="66">
        <v>0</v>
      </c>
      <c r="X105" s="66">
        <v>0</v>
      </c>
      <c r="Y105" s="66">
        <v>0</v>
      </c>
      <c r="Z105" s="66">
        <v>0</v>
      </c>
      <c r="AA105" s="66">
        <v>0</v>
      </c>
      <c r="AB105" s="66">
        <v>0</v>
      </c>
      <c r="AC105" s="66">
        <v>0</v>
      </c>
      <c r="AD105" s="66">
        <v>0</v>
      </c>
      <c r="AE105" s="66">
        <v>0</v>
      </c>
      <c r="AF105" s="66">
        <v>0</v>
      </c>
      <c r="AG105" s="66">
        <v>0</v>
      </c>
      <c r="AH105" s="66">
        <v>0</v>
      </c>
      <c r="AI105" s="66">
        <v>0</v>
      </c>
      <c r="AJ105" s="66">
        <v>0</v>
      </c>
      <c r="AK105" s="66">
        <v>0</v>
      </c>
      <c r="AL105" s="66">
        <v>0</v>
      </c>
      <c r="AM105" s="66">
        <v>0</v>
      </c>
      <c r="AN105" s="66">
        <v>0</v>
      </c>
      <c r="AO105" s="66">
        <v>0</v>
      </c>
      <c r="AP105" s="66">
        <v>0</v>
      </c>
      <c r="AQ105" s="66">
        <f t="shared" si="1"/>
        <v>7852.09</v>
      </c>
      <c r="AT105" s="35"/>
    </row>
    <row r="106" spans="1:46" ht="33" customHeight="1">
      <c r="A106" s="44">
        <v>270</v>
      </c>
      <c r="B106" s="45" t="s">
        <v>119</v>
      </c>
      <c r="C106" s="67" t="s">
        <v>665</v>
      </c>
      <c r="D106" s="66">
        <v>0</v>
      </c>
      <c r="E106" s="66">
        <v>0</v>
      </c>
      <c r="F106" s="66">
        <v>0</v>
      </c>
      <c r="G106" s="66">
        <v>0</v>
      </c>
      <c r="H106" s="66">
        <v>0</v>
      </c>
      <c r="I106" s="66">
        <v>0</v>
      </c>
      <c r="J106" s="66">
        <v>0</v>
      </c>
      <c r="K106" s="66">
        <v>0</v>
      </c>
      <c r="L106" s="66">
        <v>0</v>
      </c>
      <c r="M106" s="66">
        <v>0</v>
      </c>
      <c r="N106" s="66">
        <v>0</v>
      </c>
      <c r="O106" s="66">
        <v>0</v>
      </c>
      <c r="P106" s="66">
        <v>0</v>
      </c>
      <c r="Q106" s="66">
        <v>0</v>
      </c>
      <c r="R106" s="66">
        <v>0</v>
      </c>
      <c r="S106" s="66">
        <v>0</v>
      </c>
      <c r="T106" s="66">
        <v>0</v>
      </c>
      <c r="U106" s="66">
        <v>0</v>
      </c>
      <c r="V106" s="66">
        <v>0</v>
      </c>
      <c r="W106" s="66">
        <v>0</v>
      </c>
      <c r="X106" s="66">
        <v>0</v>
      </c>
      <c r="Y106" s="66">
        <v>0</v>
      </c>
      <c r="Z106" s="66">
        <v>0</v>
      </c>
      <c r="AA106" s="66">
        <v>0</v>
      </c>
      <c r="AB106" s="66">
        <v>0</v>
      </c>
      <c r="AC106" s="66">
        <v>0</v>
      </c>
      <c r="AD106" s="66">
        <v>0</v>
      </c>
      <c r="AE106" s="66">
        <v>0</v>
      </c>
      <c r="AF106" s="66">
        <v>0</v>
      </c>
      <c r="AG106" s="66">
        <v>0</v>
      </c>
      <c r="AH106" s="66">
        <v>0</v>
      </c>
      <c r="AI106" s="66">
        <v>0</v>
      </c>
      <c r="AJ106" s="66">
        <v>0</v>
      </c>
      <c r="AK106" s="66">
        <v>0</v>
      </c>
      <c r="AL106" s="66">
        <v>0</v>
      </c>
      <c r="AM106" s="66">
        <v>0</v>
      </c>
      <c r="AN106" s="66">
        <v>0</v>
      </c>
      <c r="AO106" s="66">
        <v>0</v>
      </c>
      <c r="AP106" s="66">
        <v>0</v>
      </c>
      <c r="AQ106" s="66">
        <f t="shared" si="1"/>
        <v>0</v>
      </c>
      <c r="AT106" s="35"/>
    </row>
    <row r="107" spans="1:46" ht="33" customHeight="1">
      <c r="A107" s="44">
        <v>271</v>
      </c>
      <c r="B107" s="45" t="s">
        <v>120</v>
      </c>
      <c r="C107" s="46" t="s">
        <v>665</v>
      </c>
      <c r="D107" s="66">
        <v>0</v>
      </c>
      <c r="E107" s="66">
        <v>0</v>
      </c>
      <c r="F107" s="66">
        <v>0</v>
      </c>
      <c r="G107" s="66">
        <v>0</v>
      </c>
      <c r="H107" s="66">
        <v>0</v>
      </c>
      <c r="I107" s="66">
        <v>0</v>
      </c>
      <c r="J107" s="66">
        <v>0</v>
      </c>
      <c r="K107" s="66">
        <v>0</v>
      </c>
      <c r="L107" s="66">
        <v>0</v>
      </c>
      <c r="M107" s="66">
        <v>0</v>
      </c>
      <c r="N107" s="66">
        <v>0</v>
      </c>
      <c r="O107" s="66">
        <v>0</v>
      </c>
      <c r="P107" s="66">
        <v>0</v>
      </c>
      <c r="Q107" s="66">
        <v>0</v>
      </c>
      <c r="R107" s="66">
        <v>0</v>
      </c>
      <c r="S107" s="66">
        <v>0</v>
      </c>
      <c r="T107" s="66">
        <v>0</v>
      </c>
      <c r="U107" s="66">
        <v>0</v>
      </c>
      <c r="V107" s="66">
        <v>0</v>
      </c>
      <c r="W107" s="66">
        <v>0</v>
      </c>
      <c r="X107" s="66">
        <v>0</v>
      </c>
      <c r="Y107" s="66">
        <v>0</v>
      </c>
      <c r="Z107" s="66">
        <v>0</v>
      </c>
      <c r="AA107" s="66">
        <v>0</v>
      </c>
      <c r="AB107" s="66">
        <v>0</v>
      </c>
      <c r="AC107" s="66">
        <v>0</v>
      </c>
      <c r="AD107" s="66">
        <v>0</v>
      </c>
      <c r="AE107" s="66">
        <v>0</v>
      </c>
      <c r="AF107" s="66">
        <v>0</v>
      </c>
      <c r="AG107" s="66">
        <v>0</v>
      </c>
      <c r="AH107" s="66">
        <v>0</v>
      </c>
      <c r="AI107" s="66">
        <v>0</v>
      </c>
      <c r="AJ107" s="66">
        <v>0</v>
      </c>
      <c r="AK107" s="66">
        <v>0</v>
      </c>
      <c r="AL107" s="66">
        <v>0</v>
      </c>
      <c r="AM107" s="66">
        <v>0</v>
      </c>
      <c r="AN107" s="66">
        <v>0</v>
      </c>
      <c r="AO107" s="66">
        <v>0</v>
      </c>
      <c r="AP107" s="66">
        <v>0</v>
      </c>
      <c r="AQ107" s="66">
        <f t="shared" si="1"/>
        <v>0</v>
      </c>
      <c r="AT107" s="35"/>
    </row>
    <row r="108" spans="1:46" ht="33" customHeight="1">
      <c r="A108" s="44">
        <v>272</v>
      </c>
      <c r="B108" s="45" t="s">
        <v>121</v>
      </c>
      <c r="C108" s="67" t="s">
        <v>665</v>
      </c>
      <c r="D108" s="66">
        <v>0</v>
      </c>
      <c r="E108" s="66">
        <v>0</v>
      </c>
      <c r="F108" s="66">
        <v>0</v>
      </c>
      <c r="G108" s="66">
        <v>0</v>
      </c>
      <c r="H108" s="66">
        <v>0</v>
      </c>
      <c r="I108" s="66">
        <v>0</v>
      </c>
      <c r="J108" s="66">
        <v>0</v>
      </c>
      <c r="K108" s="66">
        <v>0</v>
      </c>
      <c r="L108" s="66">
        <v>0</v>
      </c>
      <c r="M108" s="66">
        <v>0</v>
      </c>
      <c r="N108" s="66">
        <v>0</v>
      </c>
      <c r="O108" s="66">
        <v>0</v>
      </c>
      <c r="P108" s="66">
        <v>0</v>
      </c>
      <c r="Q108" s="66">
        <v>0</v>
      </c>
      <c r="R108" s="66">
        <v>0</v>
      </c>
      <c r="S108" s="66">
        <v>0</v>
      </c>
      <c r="T108" s="66">
        <v>0</v>
      </c>
      <c r="U108" s="66">
        <v>0</v>
      </c>
      <c r="V108" s="66">
        <v>0</v>
      </c>
      <c r="W108" s="66">
        <v>0</v>
      </c>
      <c r="X108" s="66">
        <v>0</v>
      </c>
      <c r="Y108" s="66">
        <v>0</v>
      </c>
      <c r="Z108" s="66">
        <v>0</v>
      </c>
      <c r="AA108" s="66">
        <v>0</v>
      </c>
      <c r="AB108" s="66">
        <v>0</v>
      </c>
      <c r="AC108" s="66">
        <v>0</v>
      </c>
      <c r="AD108" s="66">
        <v>0</v>
      </c>
      <c r="AE108" s="66">
        <v>0</v>
      </c>
      <c r="AF108" s="66">
        <v>0</v>
      </c>
      <c r="AG108" s="66">
        <v>0</v>
      </c>
      <c r="AH108" s="66">
        <v>0</v>
      </c>
      <c r="AI108" s="66">
        <v>0</v>
      </c>
      <c r="AJ108" s="66">
        <v>0</v>
      </c>
      <c r="AK108" s="66">
        <v>0</v>
      </c>
      <c r="AL108" s="66">
        <v>0</v>
      </c>
      <c r="AM108" s="66">
        <v>0</v>
      </c>
      <c r="AN108" s="66">
        <v>0</v>
      </c>
      <c r="AO108" s="66">
        <v>0</v>
      </c>
      <c r="AP108" s="66">
        <v>0</v>
      </c>
      <c r="AQ108" s="66">
        <f t="shared" si="1"/>
        <v>0</v>
      </c>
      <c r="AT108" s="35"/>
    </row>
    <row r="109" spans="1:46" ht="33" customHeight="1">
      <c r="A109" s="44">
        <v>273</v>
      </c>
      <c r="B109" s="45" t="s">
        <v>122</v>
      </c>
      <c r="C109" s="46" t="s">
        <v>665</v>
      </c>
      <c r="D109" s="66">
        <v>0</v>
      </c>
      <c r="E109" s="66">
        <v>0</v>
      </c>
      <c r="F109" s="66">
        <v>0</v>
      </c>
      <c r="G109" s="66">
        <v>0</v>
      </c>
      <c r="H109" s="66">
        <v>0</v>
      </c>
      <c r="I109" s="66">
        <v>0</v>
      </c>
      <c r="J109" s="66">
        <v>0</v>
      </c>
      <c r="K109" s="66">
        <v>0</v>
      </c>
      <c r="L109" s="66">
        <v>0</v>
      </c>
      <c r="M109" s="66">
        <v>0</v>
      </c>
      <c r="N109" s="66">
        <v>0</v>
      </c>
      <c r="O109" s="66">
        <v>0</v>
      </c>
      <c r="P109" s="66">
        <v>0</v>
      </c>
      <c r="Q109" s="66">
        <v>0</v>
      </c>
      <c r="R109" s="66">
        <v>0</v>
      </c>
      <c r="S109" s="66">
        <v>0</v>
      </c>
      <c r="T109" s="66">
        <v>0</v>
      </c>
      <c r="U109" s="66">
        <v>0</v>
      </c>
      <c r="V109" s="66">
        <v>0</v>
      </c>
      <c r="W109" s="66">
        <v>0</v>
      </c>
      <c r="X109" s="66">
        <v>0</v>
      </c>
      <c r="Y109" s="66">
        <v>0</v>
      </c>
      <c r="Z109" s="66">
        <v>0</v>
      </c>
      <c r="AA109" s="66">
        <v>0</v>
      </c>
      <c r="AB109" s="66">
        <v>0</v>
      </c>
      <c r="AC109" s="66">
        <v>0</v>
      </c>
      <c r="AD109" s="66">
        <v>0</v>
      </c>
      <c r="AE109" s="66">
        <v>0</v>
      </c>
      <c r="AF109" s="66">
        <v>0</v>
      </c>
      <c r="AG109" s="66">
        <v>0</v>
      </c>
      <c r="AH109" s="66">
        <v>0</v>
      </c>
      <c r="AI109" s="66">
        <v>0</v>
      </c>
      <c r="AJ109" s="66">
        <v>0</v>
      </c>
      <c r="AK109" s="66">
        <v>0</v>
      </c>
      <c r="AL109" s="66">
        <v>0</v>
      </c>
      <c r="AM109" s="66">
        <v>0</v>
      </c>
      <c r="AN109" s="66">
        <v>0</v>
      </c>
      <c r="AO109" s="66">
        <v>0</v>
      </c>
      <c r="AP109" s="66">
        <v>0</v>
      </c>
      <c r="AQ109" s="66">
        <f t="shared" si="1"/>
        <v>0</v>
      </c>
      <c r="AT109" s="35"/>
    </row>
    <row r="110" spans="1:46" ht="33" customHeight="1">
      <c r="A110" s="44">
        <v>281</v>
      </c>
      <c r="B110" s="45" t="s">
        <v>123</v>
      </c>
      <c r="C110" s="46" t="s">
        <v>670</v>
      </c>
      <c r="D110" s="66">
        <v>0</v>
      </c>
      <c r="E110" s="66">
        <v>0</v>
      </c>
      <c r="F110" s="66">
        <v>0</v>
      </c>
      <c r="G110" s="66">
        <v>0</v>
      </c>
      <c r="H110" s="66">
        <v>0</v>
      </c>
      <c r="I110" s="66">
        <v>0</v>
      </c>
      <c r="J110" s="66">
        <v>0</v>
      </c>
      <c r="K110" s="66">
        <v>0</v>
      </c>
      <c r="L110" s="66">
        <v>0</v>
      </c>
      <c r="M110" s="66">
        <v>0</v>
      </c>
      <c r="N110" s="66">
        <v>0</v>
      </c>
      <c r="O110" s="66">
        <v>0</v>
      </c>
      <c r="P110" s="66">
        <v>0</v>
      </c>
      <c r="Q110" s="66">
        <v>0</v>
      </c>
      <c r="R110" s="66">
        <v>0</v>
      </c>
      <c r="S110" s="66">
        <v>0</v>
      </c>
      <c r="T110" s="66">
        <v>0</v>
      </c>
      <c r="U110" s="66">
        <v>0</v>
      </c>
      <c r="V110" s="66">
        <v>0</v>
      </c>
      <c r="W110" s="66">
        <v>0</v>
      </c>
      <c r="X110" s="66">
        <v>0</v>
      </c>
      <c r="Y110" s="66">
        <v>0</v>
      </c>
      <c r="Z110" s="66">
        <v>0</v>
      </c>
      <c r="AA110" s="66">
        <v>0</v>
      </c>
      <c r="AB110" s="66">
        <v>0</v>
      </c>
      <c r="AC110" s="66">
        <v>0</v>
      </c>
      <c r="AD110" s="66">
        <v>0</v>
      </c>
      <c r="AE110" s="66">
        <v>0</v>
      </c>
      <c r="AF110" s="66">
        <v>0</v>
      </c>
      <c r="AG110" s="66">
        <v>0</v>
      </c>
      <c r="AH110" s="66">
        <v>0</v>
      </c>
      <c r="AI110" s="66">
        <v>0</v>
      </c>
      <c r="AJ110" s="66">
        <v>0</v>
      </c>
      <c r="AK110" s="66">
        <v>0</v>
      </c>
      <c r="AL110" s="66">
        <v>0</v>
      </c>
      <c r="AM110" s="66">
        <v>0</v>
      </c>
      <c r="AN110" s="66">
        <v>0</v>
      </c>
      <c r="AO110" s="66">
        <v>0</v>
      </c>
      <c r="AP110" s="66">
        <v>0</v>
      </c>
      <c r="AQ110" s="66">
        <f t="shared" si="1"/>
        <v>0</v>
      </c>
      <c r="AT110" s="35"/>
    </row>
    <row r="111" spans="1:46" ht="33" customHeight="1">
      <c r="A111" s="44">
        <v>283</v>
      </c>
      <c r="B111" s="45" t="s">
        <v>124</v>
      </c>
      <c r="C111" s="46" t="s">
        <v>665</v>
      </c>
      <c r="D111" s="66">
        <v>0</v>
      </c>
      <c r="E111" s="66">
        <v>0</v>
      </c>
      <c r="F111" s="66">
        <v>5779274.54</v>
      </c>
      <c r="G111" s="66">
        <v>16814495.059999999</v>
      </c>
      <c r="H111" s="66">
        <v>0</v>
      </c>
      <c r="I111" s="66">
        <v>0</v>
      </c>
      <c r="J111" s="66">
        <v>0</v>
      </c>
      <c r="K111" s="66">
        <v>3741939.48</v>
      </c>
      <c r="L111" s="66">
        <v>0</v>
      </c>
      <c r="M111" s="66">
        <v>0</v>
      </c>
      <c r="N111" s="66">
        <v>0</v>
      </c>
      <c r="O111" s="66">
        <v>0</v>
      </c>
      <c r="P111" s="66">
        <v>0</v>
      </c>
      <c r="Q111" s="66">
        <v>0</v>
      </c>
      <c r="R111" s="66">
        <v>0</v>
      </c>
      <c r="S111" s="66">
        <v>0</v>
      </c>
      <c r="T111" s="66">
        <v>0</v>
      </c>
      <c r="U111" s="66">
        <v>0</v>
      </c>
      <c r="V111" s="66">
        <v>0</v>
      </c>
      <c r="W111" s="66">
        <v>0</v>
      </c>
      <c r="X111" s="66">
        <v>0</v>
      </c>
      <c r="Y111" s="66">
        <v>0</v>
      </c>
      <c r="Z111" s="66">
        <v>0</v>
      </c>
      <c r="AA111" s="66">
        <v>0</v>
      </c>
      <c r="AB111" s="66">
        <v>0</v>
      </c>
      <c r="AC111" s="66">
        <v>0</v>
      </c>
      <c r="AD111" s="66">
        <v>0</v>
      </c>
      <c r="AE111" s="66">
        <v>0</v>
      </c>
      <c r="AF111" s="66">
        <v>0</v>
      </c>
      <c r="AG111" s="66">
        <v>0</v>
      </c>
      <c r="AH111" s="66">
        <v>0</v>
      </c>
      <c r="AI111" s="66">
        <v>0</v>
      </c>
      <c r="AJ111" s="66">
        <v>0</v>
      </c>
      <c r="AK111" s="66">
        <v>0</v>
      </c>
      <c r="AL111" s="66">
        <v>0</v>
      </c>
      <c r="AM111" s="66">
        <v>0</v>
      </c>
      <c r="AN111" s="66">
        <v>0</v>
      </c>
      <c r="AO111" s="66">
        <v>0</v>
      </c>
      <c r="AP111" s="66">
        <v>0</v>
      </c>
      <c r="AQ111" s="66">
        <f t="shared" si="1"/>
        <v>26335709.079999998</v>
      </c>
      <c r="AT111" s="35"/>
    </row>
    <row r="112" spans="1:46" ht="33" customHeight="1">
      <c r="A112" s="44">
        <v>287</v>
      </c>
      <c r="B112" s="45" t="s">
        <v>125</v>
      </c>
      <c r="C112" s="67" t="s">
        <v>698</v>
      </c>
      <c r="D112" s="66">
        <v>0</v>
      </c>
      <c r="E112" s="66">
        <v>0</v>
      </c>
      <c r="F112" s="66">
        <v>20950199</v>
      </c>
      <c r="G112" s="66">
        <v>1116786.4000000001</v>
      </c>
      <c r="H112" s="66">
        <v>0</v>
      </c>
      <c r="I112" s="66">
        <v>0</v>
      </c>
      <c r="J112" s="66">
        <v>700</v>
      </c>
      <c r="K112" s="66">
        <v>749801</v>
      </c>
      <c r="L112" s="66">
        <v>0</v>
      </c>
      <c r="M112" s="66">
        <v>0</v>
      </c>
      <c r="N112" s="66">
        <v>0</v>
      </c>
      <c r="O112" s="66">
        <v>0</v>
      </c>
      <c r="P112" s="66">
        <v>0</v>
      </c>
      <c r="Q112" s="66">
        <v>0</v>
      </c>
      <c r="R112" s="66">
        <v>0</v>
      </c>
      <c r="S112" s="66">
        <v>0</v>
      </c>
      <c r="T112" s="66">
        <v>0</v>
      </c>
      <c r="U112" s="66">
        <v>0</v>
      </c>
      <c r="V112" s="66">
        <v>0</v>
      </c>
      <c r="W112" s="66">
        <v>0</v>
      </c>
      <c r="X112" s="66">
        <v>0</v>
      </c>
      <c r="Y112" s="66">
        <v>0</v>
      </c>
      <c r="Z112" s="66">
        <v>0</v>
      </c>
      <c r="AA112" s="66">
        <v>0</v>
      </c>
      <c r="AB112" s="66">
        <v>0</v>
      </c>
      <c r="AC112" s="66">
        <v>0</v>
      </c>
      <c r="AD112" s="66">
        <v>0</v>
      </c>
      <c r="AE112" s="66">
        <v>311589200.34000003</v>
      </c>
      <c r="AF112" s="66">
        <v>0</v>
      </c>
      <c r="AG112" s="66">
        <v>0</v>
      </c>
      <c r="AH112" s="66">
        <v>0</v>
      </c>
      <c r="AI112" s="66">
        <v>0</v>
      </c>
      <c r="AJ112" s="66">
        <v>0</v>
      </c>
      <c r="AK112" s="66">
        <v>0</v>
      </c>
      <c r="AL112" s="66">
        <v>0</v>
      </c>
      <c r="AM112" s="66">
        <v>0</v>
      </c>
      <c r="AN112" s="66">
        <v>0</v>
      </c>
      <c r="AO112" s="66">
        <v>0</v>
      </c>
      <c r="AP112" s="66">
        <v>0</v>
      </c>
      <c r="AQ112" s="66">
        <f t="shared" si="1"/>
        <v>334406686.74000001</v>
      </c>
      <c r="AT112" s="35"/>
    </row>
    <row r="113" spans="1:46" ht="33" customHeight="1">
      <c r="A113" s="44">
        <v>288</v>
      </c>
      <c r="B113" s="45" t="s">
        <v>126</v>
      </c>
      <c r="C113" s="67" t="s">
        <v>697</v>
      </c>
      <c r="D113" s="66">
        <v>0</v>
      </c>
      <c r="E113" s="66">
        <v>0</v>
      </c>
      <c r="F113" s="66">
        <v>0</v>
      </c>
      <c r="G113" s="66">
        <v>178</v>
      </c>
      <c r="H113" s="66">
        <v>0</v>
      </c>
      <c r="I113" s="66">
        <v>0</v>
      </c>
      <c r="J113" s="66">
        <v>0</v>
      </c>
      <c r="K113" s="66">
        <v>0</v>
      </c>
      <c r="L113" s="66">
        <v>0</v>
      </c>
      <c r="M113" s="66">
        <v>0</v>
      </c>
      <c r="N113" s="66">
        <v>0</v>
      </c>
      <c r="O113" s="66">
        <v>0</v>
      </c>
      <c r="P113" s="66">
        <v>0</v>
      </c>
      <c r="Q113" s="66">
        <v>0</v>
      </c>
      <c r="R113" s="66">
        <v>0</v>
      </c>
      <c r="S113" s="66">
        <v>0</v>
      </c>
      <c r="T113" s="66">
        <v>0</v>
      </c>
      <c r="U113" s="66">
        <v>0</v>
      </c>
      <c r="V113" s="66">
        <v>0</v>
      </c>
      <c r="W113" s="66">
        <v>0</v>
      </c>
      <c r="X113" s="66">
        <v>0</v>
      </c>
      <c r="Y113" s="66">
        <v>0</v>
      </c>
      <c r="Z113" s="66">
        <v>0</v>
      </c>
      <c r="AA113" s="66">
        <v>0</v>
      </c>
      <c r="AB113" s="66">
        <v>0</v>
      </c>
      <c r="AC113" s="66">
        <v>0</v>
      </c>
      <c r="AD113" s="66">
        <v>0</v>
      </c>
      <c r="AE113" s="66">
        <v>0</v>
      </c>
      <c r="AF113" s="66">
        <v>0</v>
      </c>
      <c r="AG113" s="66">
        <v>0</v>
      </c>
      <c r="AH113" s="66">
        <v>0</v>
      </c>
      <c r="AI113" s="66">
        <v>0</v>
      </c>
      <c r="AJ113" s="66">
        <v>0</v>
      </c>
      <c r="AK113" s="66">
        <v>0</v>
      </c>
      <c r="AL113" s="66">
        <v>0</v>
      </c>
      <c r="AM113" s="66">
        <v>0</v>
      </c>
      <c r="AN113" s="66">
        <v>0</v>
      </c>
      <c r="AO113" s="66">
        <v>0</v>
      </c>
      <c r="AP113" s="66">
        <v>0</v>
      </c>
      <c r="AQ113" s="66">
        <f t="shared" si="1"/>
        <v>178</v>
      </c>
      <c r="AT113" s="35"/>
    </row>
    <row r="114" spans="1:46" ht="33" customHeight="1">
      <c r="A114" s="44">
        <v>290</v>
      </c>
      <c r="B114" s="45" t="s">
        <v>127</v>
      </c>
      <c r="C114" s="67" t="s">
        <v>665</v>
      </c>
      <c r="D114" s="66">
        <v>16742.71</v>
      </c>
      <c r="E114" s="66">
        <v>0</v>
      </c>
      <c r="F114" s="66">
        <v>0</v>
      </c>
      <c r="G114" s="66">
        <v>0</v>
      </c>
      <c r="H114" s="66">
        <v>0</v>
      </c>
      <c r="I114" s="66">
        <v>0</v>
      </c>
      <c r="J114" s="66">
        <v>0</v>
      </c>
      <c r="K114" s="66">
        <v>0</v>
      </c>
      <c r="L114" s="66">
        <v>0</v>
      </c>
      <c r="M114" s="66">
        <v>0</v>
      </c>
      <c r="N114" s="66">
        <v>0</v>
      </c>
      <c r="O114" s="66">
        <v>0</v>
      </c>
      <c r="P114" s="66">
        <v>0</v>
      </c>
      <c r="Q114" s="66">
        <v>0</v>
      </c>
      <c r="R114" s="66">
        <v>0</v>
      </c>
      <c r="S114" s="66">
        <v>0</v>
      </c>
      <c r="T114" s="66">
        <v>0</v>
      </c>
      <c r="U114" s="66">
        <v>0</v>
      </c>
      <c r="V114" s="66">
        <v>0</v>
      </c>
      <c r="W114" s="66">
        <v>0</v>
      </c>
      <c r="X114" s="66">
        <v>0</v>
      </c>
      <c r="Y114" s="66">
        <v>0</v>
      </c>
      <c r="Z114" s="66">
        <v>0</v>
      </c>
      <c r="AA114" s="66">
        <v>0</v>
      </c>
      <c r="AB114" s="66">
        <v>0</v>
      </c>
      <c r="AC114" s="66">
        <v>0</v>
      </c>
      <c r="AD114" s="66">
        <v>0</v>
      </c>
      <c r="AE114" s="66">
        <v>0</v>
      </c>
      <c r="AF114" s="66">
        <v>0</v>
      </c>
      <c r="AG114" s="66">
        <v>0</v>
      </c>
      <c r="AH114" s="66">
        <v>0</v>
      </c>
      <c r="AI114" s="66">
        <v>0</v>
      </c>
      <c r="AJ114" s="66">
        <v>0</v>
      </c>
      <c r="AK114" s="66">
        <v>0</v>
      </c>
      <c r="AL114" s="66">
        <v>0</v>
      </c>
      <c r="AM114" s="66">
        <v>0</v>
      </c>
      <c r="AN114" s="66">
        <v>0</v>
      </c>
      <c r="AO114" s="66">
        <v>0</v>
      </c>
      <c r="AP114" s="66">
        <v>0</v>
      </c>
      <c r="AQ114" s="66">
        <f t="shared" si="1"/>
        <v>16742.71</v>
      </c>
      <c r="AT114" s="35"/>
    </row>
    <row r="115" spans="1:46" ht="33" customHeight="1">
      <c r="A115" s="44">
        <v>291</v>
      </c>
      <c r="B115" s="45" t="s">
        <v>128</v>
      </c>
      <c r="C115" s="67" t="s">
        <v>670</v>
      </c>
      <c r="D115" s="66">
        <v>0</v>
      </c>
      <c r="E115" s="66">
        <v>0</v>
      </c>
      <c r="F115" s="66">
        <v>96000672.290000007</v>
      </c>
      <c r="G115" s="66">
        <v>380100.26</v>
      </c>
      <c r="H115" s="66">
        <v>0</v>
      </c>
      <c r="I115" s="66">
        <v>0</v>
      </c>
      <c r="J115" s="66">
        <v>20939.830000000002</v>
      </c>
      <c r="K115" s="66">
        <v>1095820.56</v>
      </c>
      <c r="L115" s="66">
        <v>0</v>
      </c>
      <c r="M115" s="66">
        <v>0</v>
      </c>
      <c r="N115" s="66">
        <v>0</v>
      </c>
      <c r="O115" s="66">
        <v>0</v>
      </c>
      <c r="P115" s="66">
        <v>0</v>
      </c>
      <c r="Q115" s="66">
        <v>20098589.25</v>
      </c>
      <c r="R115" s="66">
        <v>0</v>
      </c>
      <c r="S115" s="66">
        <v>28715849.600000001</v>
      </c>
      <c r="T115" s="66">
        <v>0</v>
      </c>
      <c r="U115" s="66">
        <v>0</v>
      </c>
      <c r="V115" s="66">
        <v>0</v>
      </c>
      <c r="W115" s="66">
        <v>0</v>
      </c>
      <c r="X115" s="66">
        <v>0</v>
      </c>
      <c r="Y115" s="66">
        <v>0</v>
      </c>
      <c r="Z115" s="66">
        <v>0</v>
      </c>
      <c r="AA115" s="66">
        <v>0</v>
      </c>
      <c r="AB115" s="66">
        <v>0</v>
      </c>
      <c r="AC115" s="66">
        <v>0</v>
      </c>
      <c r="AD115" s="66">
        <v>0</v>
      </c>
      <c r="AE115" s="66">
        <v>70491882.219999999</v>
      </c>
      <c r="AF115" s="66">
        <v>0</v>
      </c>
      <c r="AG115" s="66">
        <v>0</v>
      </c>
      <c r="AH115" s="66">
        <v>0</v>
      </c>
      <c r="AI115" s="66">
        <v>0</v>
      </c>
      <c r="AJ115" s="66">
        <v>0</v>
      </c>
      <c r="AK115" s="66">
        <v>0</v>
      </c>
      <c r="AL115" s="66">
        <v>0</v>
      </c>
      <c r="AM115" s="66">
        <v>0</v>
      </c>
      <c r="AN115" s="66">
        <v>0</v>
      </c>
      <c r="AO115" s="66">
        <v>0</v>
      </c>
      <c r="AP115" s="66">
        <v>0</v>
      </c>
      <c r="AQ115" s="66">
        <f t="shared" si="1"/>
        <v>216803854.01000002</v>
      </c>
      <c r="AT115" s="35"/>
    </row>
    <row r="116" spans="1:46" ht="33" customHeight="1">
      <c r="A116" s="44">
        <v>292</v>
      </c>
      <c r="B116" s="45" t="s">
        <v>129</v>
      </c>
      <c r="C116" s="67" t="s">
        <v>669</v>
      </c>
      <c r="D116" s="66">
        <v>0</v>
      </c>
      <c r="E116" s="66">
        <v>0</v>
      </c>
      <c r="F116" s="66">
        <v>2430</v>
      </c>
      <c r="G116" s="66">
        <v>543</v>
      </c>
      <c r="H116" s="66">
        <v>0</v>
      </c>
      <c r="I116" s="66">
        <v>0</v>
      </c>
      <c r="J116" s="66">
        <v>0</v>
      </c>
      <c r="K116" s="66">
        <v>0</v>
      </c>
      <c r="L116" s="66">
        <v>0</v>
      </c>
      <c r="M116" s="66">
        <v>0</v>
      </c>
      <c r="N116" s="66">
        <v>0</v>
      </c>
      <c r="O116" s="66">
        <v>0</v>
      </c>
      <c r="P116" s="66">
        <v>0</v>
      </c>
      <c r="Q116" s="66">
        <v>0</v>
      </c>
      <c r="R116" s="66">
        <v>0</v>
      </c>
      <c r="S116" s="66">
        <v>0</v>
      </c>
      <c r="T116" s="66">
        <v>0</v>
      </c>
      <c r="U116" s="66">
        <v>0</v>
      </c>
      <c r="V116" s="66">
        <v>0</v>
      </c>
      <c r="W116" s="66">
        <v>0</v>
      </c>
      <c r="X116" s="66">
        <v>0</v>
      </c>
      <c r="Y116" s="66">
        <v>0</v>
      </c>
      <c r="Z116" s="66">
        <v>0</v>
      </c>
      <c r="AA116" s="66">
        <v>0</v>
      </c>
      <c r="AB116" s="66">
        <v>0</v>
      </c>
      <c r="AC116" s="66">
        <v>0</v>
      </c>
      <c r="AD116" s="66">
        <v>0</v>
      </c>
      <c r="AE116" s="66">
        <v>0</v>
      </c>
      <c r="AF116" s="66">
        <v>0</v>
      </c>
      <c r="AG116" s="66">
        <v>0</v>
      </c>
      <c r="AH116" s="66">
        <v>0</v>
      </c>
      <c r="AI116" s="66">
        <v>0</v>
      </c>
      <c r="AJ116" s="66">
        <v>0</v>
      </c>
      <c r="AK116" s="66">
        <v>0</v>
      </c>
      <c r="AL116" s="66">
        <v>0</v>
      </c>
      <c r="AM116" s="66">
        <v>0</v>
      </c>
      <c r="AN116" s="66">
        <v>0</v>
      </c>
      <c r="AO116" s="66">
        <v>0</v>
      </c>
      <c r="AP116" s="66">
        <v>0</v>
      </c>
      <c r="AQ116" s="66">
        <f t="shared" si="1"/>
        <v>2973</v>
      </c>
      <c r="AT116" s="35"/>
    </row>
    <row r="117" spans="1:46" ht="33" customHeight="1">
      <c r="A117" s="44">
        <v>293</v>
      </c>
      <c r="B117" s="45" t="s">
        <v>130</v>
      </c>
      <c r="C117" s="67" t="s">
        <v>669</v>
      </c>
      <c r="D117" s="66">
        <v>21695</v>
      </c>
      <c r="E117" s="66">
        <v>0</v>
      </c>
      <c r="F117" s="66">
        <v>19433.36</v>
      </c>
      <c r="G117" s="66">
        <v>8592.83</v>
      </c>
      <c r="H117" s="66">
        <v>0</v>
      </c>
      <c r="I117" s="66">
        <v>0</v>
      </c>
      <c r="J117" s="66">
        <v>0</v>
      </c>
      <c r="K117" s="66">
        <v>0</v>
      </c>
      <c r="L117" s="66">
        <v>0</v>
      </c>
      <c r="M117" s="66">
        <v>0</v>
      </c>
      <c r="N117" s="66">
        <v>0</v>
      </c>
      <c r="O117" s="66">
        <v>0</v>
      </c>
      <c r="P117" s="66">
        <v>0</v>
      </c>
      <c r="Q117" s="66">
        <v>0</v>
      </c>
      <c r="R117" s="66">
        <v>0</v>
      </c>
      <c r="S117" s="66">
        <v>0</v>
      </c>
      <c r="T117" s="66">
        <v>0</v>
      </c>
      <c r="U117" s="66">
        <v>0</v>
      </c>
      <c r="V117" s="66">
        <v>0</v>
      </c>
      <c r="W117" s="66">
        <v>0</v>
      </c>
      <c r="X117" s="66">
        <v>0</v>
      </c>
      <c r="Y117" s="66">
        <v>0</v>
      </c>
      <c r="Z117" s="66">
        <v>0</v>
      </c>
      <c r="AA117" s="66">
        <v>0</v>
      </c>
      <c r="AB117" s="66">
        <v>0</v>
      </c>
      <c r="AC117" s="66">
        <v>0</v>
      </c>
      <c r="AD117" s="66">
        <v>0</v>
      </c>
      <c r="AE117" s="66">
        <v>0</v>
      </c>
      <c r="AF117" s="66">
        <v>0</v>
      </c>
      <c r="AG117" s="66">
        <v>0</v>
      </c>
      <c r="AH117" s="66">
        <v>0</v>
      </c>
      <c r="AI117" s="66">
        <v>0</v>
      </c>
      <c r="AJ117" s="66">
        <v>0</v>
      </c>
      <c r="AK117" s="66">
        <v>0</v>
      </c>
      <c r="AL117" s="66">
        <v>0</v>
      </c>
      <c r="AM117" s="66">
        <v>0</v>
      </c>
      <c r="AN117" s="66">
        <v>0</v>
      </c>
      <c r="AO117" s="66">
        <v>0</v>
      </c>
      <c r="AP117" s="66">
        <v>0</v>
      </c>
      <c r="AQ117" s="66">
        <f t="shared" si="1"/>
        <v>49721.19</v>
      </c>
      <c r="AT117" s="35"/>
    </row>
    <row r="118" spans="1:46" ht="33" customHeight="1">
      <c r="A118" s="44">
        <v>294</v>
      </c>
      <c r="B118" s="45" t="s">
        <v>131</v>
      </c>
      <c r="C118" s="67">
        <v>0</v>
      </c>
      <c r="D118" s="66">
        <v>0</v>
      </c>
      <c r="E118" s="66">
        <v>0</v>
      </c>
      <c r="F118" s="66">
        <v>0</v>
      </c>
      <c r="G118" s="66">
        <v>0</v>
      </c>
      <c r="H118" s="66">
        <v>0</v>
      </c>
      <c r="I118" s="66">
        <v>0</v>
      </c>
      <c r="J118" s="66">
        <v>0</v>
      </c>
      <c r="K118" s="66">
        <v>0</v>
      </c>
      <c r="L118" s="66">
        <v>0</v>
      </c>
      <c r="M118" s="66">
        <v>0</v>
      </c>
      <c r="N118" s="66">
        <v>0</v>
      </c>
      <c r="O118" s="66">
        <v>0</v>
      </c>
      <c r="P118" s="66">
        <v>0</v>
      </c>
      <c r="Q118" s="66">
        <v>0</v>
      </c>
      <c r="R118" s="66">
        <v>0</v>
      </c>
      <c r="S118" s="66">
        <v>0</v>
      </c>
      <c r="T118" s="66">
        <v>0</v>
      </c>
      <c r="U118" s="66">
        <v>0</v>
      </c>
      <c r="V118" s="66">
        <v>0</v>
      </c>
      <c r="W118" s="66">
        <v>0</v>
      </c>
      <c r="X118" s="66">
        <v>0</v>
      </c>
      <c r="Y118" s="66">
        <v>0</v>
      </c>
      <c r="Z118" s="66">
        <v>0</v>
      </c>
      <c r="AA118" s="66">
        <v>0</v>
      </c>
      <c r="AB118" s="66">
        <v>0</v>
      </c>
      <c r="AC118" s="66">
        <v>0</v>
      </c>
      <c r="AD118" s="66">
        <v>0</v>
      </c>
      <c r="AE118" s="66">
        <v>0</v>
      </c>
      <c r="AF118" s="66">
        <v>0</v>
      </c>
      <c r="AG118" s="66">
        <v>0</v>
      </c>
      <c r="AH118" s="66">
        <v>0</v>
      </c>
      <c r="AI118" s="66">
        <v>0</v>
      </c>
      <c r="AJ118" s="66">
        <v>0</v>
      </c>
      <c r="AK118" s="66">
        <v>0</v>
      </c>
      <c r="AL118" s="66">
        <v>0</v>
      </c>
      <c r="AM118" s="66">
        <v>0</v>
      </c>
      <c r="AN118" s="66">
        <v>0</v>
      </c>
      <c r="AO118" s="66">
        <v>0</v>
      </c>
      <c r="AP118" s="66">
        <v>0</v>
      </c>
      <c r="AQ118" s="66">
        <f t="shared" si="1"/>
        <v>0</v>
      </c>
      <c r="AT118" s="35"/>
    </row>
    <row r="119" spans="1:46" ht="33" customHeight="1">
      <c r="A119" s="44">
        <v>295</v>
      </c>
      <c r="B119" s="45" t="s">
        <v>132</v>
      </c>
      <c r="C119" s="67">
        <v>0</v>
      </c>
      <c r="D119" s="66">
        <v>0</v>
      </c>
      <c r="E119" s="66">
        <v>0</v>
      </c>
      <c r="F119" s="66">
        <v>0</v>
      </c>
      <c r="G119" s="66">
        <v>0</v>
      </c>
      <c r="H119" s="66">
        <v>0</v>
      </c>
      <c r="I119" s="66">
        <v>0</v>
      </c>
      <c r="J119" s="66">
        <v>0</v>
      </c>
      <c r="K119" s="66">
        <v>0</v>
      </c>
      <c r="L119" s="66">
        <v>0</v>
      </c>
      <c r="M119" s="66">
        <v>0</v>
      </c>
      <c r="N119" s="66">
        <v>0</v>
      </c>
      <c r="O119" s="66">
        <v>0</v>
      </c>
      <c r="P119" s="66">
        <v>0</v>
      </c>
      <c r="Q119" s="66">
        <v>0</v>
      </c>
      <c r="R119" s="66">
        <v>0</v>
      </c>
      <c r="S119" s="66">
        <v>0</v>
      </c>
      <c r="T119" s="66">
        <v>0</v>
      </c>
      <c r="U119" s="66">
        <v>0</v>
      </c>
      <c r="V119" s="66">
        <v>0</v>
      </c>
      <c r="W119" s="66">
        <v>0</v>
      </c>
      <c r="X119" s="66">
        <v>0</v>
      </c>
      <c r="Y119" s="66">
        <v>0</v>
      </c>
      <c r="Z119" s="66">
        <v>0</v>
      </c>
      <c r="AA119" s="66">
        <v>0</v>
      </c>
      <c r="AB119" s="66">
        <v>0</v>
      </c>
      <c r="AC119" s="66">
        <v>0</v>
      </c>
      <c r="AD119" s="66">
        <v>0</v>
      </c>
      <c r="AE119" s="66">
        <v>0</v>
      </c>
      <c r="AF119" s="66">
        <v>0</v>
      </c>
      <c r="AG119" s="66">
        <v>0</v>
      </c>
      <c r="AH119" s="66">
        <v>0</v>
      </c>
      <c r="AI119" s="66">
        <v>0</v>
      </c>
      <c r="AJ119" s="66">
        <v>0</v>
      </c>
      <c r="AK119" s="66">
        <v>0</v>
      </c>
      <c r="AL119" s="66">
        <v>0</v>
      </c>
      <c r="AM119" s="66">
        <v>0</v>
      </c>
      <c r="AN119" s="66">
        <v>0</v>
      </c>
      <c r="AO119" s="66">
        <v>0</v>
      </c>
      <c r="AP119" s="66">
        <v>0</v>
      </c>
      <c r="AQ119" s="66">
        <f t="shared" si="1"/>
        <v>0</v>
      </c>
      <c r="AT119" s="35"/>
    </row>
    <row r="120" spans="1:46" ht="33" customHeight="1">
      <c r="A120" s="44">
        <v>296</v>
      </c>
      <c r="B120" s="45" t="s">
        <v>133</v>
      </c>
      <c r="C120" s="67">
        <v>0</v>
      </c>
      <c r="D120" s="66">
        <v>0</v>
      </c>
      <c r="E120" s="66">
        <v>0</v>
      </c>
      <c r="F120" s="66">
        <v>0</v>
      </c>
      <c r="G120" s="66">
        <v>0</v>
      </c>
      <c r="H120" s="66">
        <v>0</v>
      </c>
      <c r="I120" s="66">
        <v>0</v>
      </c>
      <c r="J120" s="66">
        <v>0</v>
      </c>
      <c r="K120" s="66">
        <v>0</v>
      </c>
      <c r="L120" s="66">
        <v>0</v>
      </c>
      <c r="M120" s="66">
        <v>0</v>
      </c>
      <c r="N120" s="66">
        <v>0</v>
      </c>
      <c r="O120" s="66">
        <v>0</v>
      </c>
      <c r="P120" s="66">
        <v>0</v>
      </c>
      <c r="Q120" s="66">
        <v>0</v>
      </c>
      <c r="R120" s="66">
        <v>0</v>
      </c>
      <c r="S120" s="66">
        <v>0</v>
      </c>
      <c r="T120" s="66">
        <v>0</v>
      </c>
      <c r="U120" s="66">
        <v>0</v>
      </c>
      <c r="V120" s="66">
        <v>0</v>
      </c>
      <c r="W120" s="66">
        <v>0</v>
      </c>
      <c r="X120" s="66">
        <v>0</v>
      </c>
      <c r="Y120" s="66">
        <v>0</v>
      </c>
      <c r="Z120" s="66">
        <v>0</v>
      </c>
      <c r="AA120" s="66">
        <v>0</v>
      </c>
      <c r="AB120" s="66">
        <v>0</v>
      </c>
      <c r="AC120" s="66">
        <v>0</v>
      </c>
      <c r="AD120" s="66">
        <v>0</v>
      </c>
      <c r="AE120" s="66">
        <v>0</v>
      </c>
      <c r="AF120" s="66">
        <v>0</v>
      </c>
      <c r="AG120" s="66">
        <v>0</v>
      </c>
      <c r="AH120" s="66">
        <v>0</v>
      </c>
      <c r="AI120" s="66">
        <v>0</v>
      </c>
      <c r="AJ120" s="66">
        <v>0</v>
      </c>
      <c r="AK120" s="66">
        <v>0</v>
      </c>
      <c r="AL120" s="66">
        <v>0</v>
      </c>
      <c r="AM120" s="66">
        <v>0</v>
      </c>
      <c r="AN120" s="66">
        <v>0</v>
      </c>
      <c r="AO120" s="66">
        <v>0</v>
      </c>
      <c r="AP120" s="66">
        <v>0</v>
      </c>
      <c r="AQ120" s="66">
        <f t="shared" si="1"/>
        <v>0</v>
      </c>
      <c r="AT120" s="35"/>
    </row>
    <row r="121" spans="1:46" ht="33" customHeight="1">
      <c r="A121" s="44">
        <v>298</v>
      </c>
      <c r="B121" s="45" t="s">
        <v>134</v>
      </c>
      <c r="C121" s="46" t="s">
        <v>697</v>
      </c>
      <c r="D121" s="66">
        <v>0</v>
      </c>
      <c r="E121" s="66">
        <v>0</v>
      </c>
      <c r="F121" s="66">
        <v>0</v>
      </c>
      <c r="G121" s="66">
        <v>0</v>
      </c>
      <c r="H121" s="66">
        <v>0</v>
      </c>
      <c r="I121" s="66">
        <v>0</v>
      </c>
      <c r="J121" s="66">
        <v>0</v>
      </c>
      <c r="K121" s="66">
        <v>0</v>
      </c>
      <c r="L121" s="66">
        <v>0</v>
      </c>
      <c r="M121" s="66">
        <v>0</v>
      </c>
      <c r="N121" s="66">
        <v>0</v>
      </c>
      <c r="O121" s="66">
        <v>0</v>
      </c>
      <c r="P121" s="66">
        <v>0</v>
      </c>
      <c r="Q121" s="66">
        <v>0</v>
      </c>
      <c r="R121" s="66">
        <v>0</v>
      </c>
      <c r="S121" s="66">
        <v>0</v>
      </c>
      <c r="T121" s="66">
        <v>0</v>
      </c>
      <c r="U121" s="66">
        <v>0</v>
      </c>
      <c r="V121" s="66">
        <v>0</v>
      </c>
      <c r="W121" s="66">
        <v>0</v>
      </c>
      <c r="X121" s="66">
        <v>0</v>
      </c>
      <c r="Y121" s="66">
        <v>0</v>
      </c>
      <c r="Z121" s="66">
        <v>0</v>
      </c>
      <c r="AA121" s="66">
        <v>0</v>
      </c>
      <c r="AB121" s="66">
        <v>0</v>
      </c>
      <c r="AC121" s="66">
        <v>0</v>
      </c>
      <c r="AD121" s="66">
        <v>0</v>
      </c>
      <c r="AE121" s="66">
        <v>0</v>
      </c>
      <c r="AF121" s="66">
        <v>0</v>
      </c>
      <c r="AG121" s="66">
        <v>0</v>
      </c>
      <c r="AH121" s="66">
        <v>0</v>
      </c>
      <c r="AI121" s="66">
        <v>0</v>
      </c>
      <c r="AJ121" s="66">
        <v>0</v>
      </c>
      <c r="AK121" s="66">
        <v>0</v>
      </c>
      <c r="AL121" s="66">
        <v>0</v>
      </c>
      <c r="AM121" s="66">
        <v>0</v>
      </c>
      <c r="AN121" s="66">
        <v>0</v>
      </c>
      <c r="AO121" s="66">
        <v>0</v>
      </c>
      <c r="AP121" s="66">
        <v>0</v>
      </c>
      <c r="AQ121" s="66">
        <f t="shared" si="1"/>
        <v>0</v>
      </c>
      <c r="AT121" s="35"/>
    </row>
    <row r="122" spans="1:46" ht="33" customHeight="1">
      <c r="A122" s="44">
        <v>299</v>
      </c>
      <c r="B122" s="45" t="s">
        <v>135</v>
      </c>
      <c r="C122" s="67" t="s">
        <v>697</v>
      </c>
      <c r="D122" s="66">
        <v>0</v>
      </c>
      <c r="E122" s="66">
        <v>0</v>
      </c>
      <c r="F122" s="66">
        <v>0</v>
      </c>
      <c r="G122" s="66">
        <v>0</v>
      </c>
      <c r="H122" s="66">
        <v>0</v>
      </c>
      <c r="I122" s="66">
        <v>0</v>
      </c>
      <c r="J122" s="66">
        <v>0</v>
      </c>
      <c r="K122" s="66">
        <v>0</v>
      </c>
      <c r="L122" s="66">
        <v>0</v>
      </c>
      <c r="M122" s="66">
        <v>0</v>
      </c>
      <c r="N122" s="66">
        <v>0</v>
      </c>
      <c r="O122" s="66">
        <v>0</v>
      </c>
      <c r="P122" s="66">
        <v>0</v>
      </c>
      <c r="Q122" s="66">
        <v>0</v>
      </c>
      <c r="R122" s="66">
        <v>0</v>
      </c>
      <c r="S122" s="66">
        <v>0</v>
      </c>
      <c r="T122" s="66">
        <v>0</v>
      </c>
      <c r="U122" s="66">
        <v>0</v>
      </c>
      <c r="V122" s="66">
        <v>0</v>
      </c>
      <c r="W122" s="66">
        <v>0</v>
      </c>
      <c r="X122" s="66">
        <v>0</v>
      </c>
      <c r="Y122" s="66">
        <v>0</v>
      </c>
      <c r="Z122" s="66">
        <v>0</v>
      </c>
      <c r="AA122" s="66">
        <v>0</v>
      </c>
      <c r="AB122" s="66">
        <v>0</v>
      </c>
      <c r="AC122" s="66">
        <v>0</v>
      </c>
      <c r="AD122" s="66">
        <v>0</v>
      </c>
      <c r="AE122" s="66">
        <v>0</v>
      </c>
      <c r="AF122" s="66">
        <v>0</v>
      </c>
      <c r="AG122" s="66">
        <v>0</v>
      </c>
      <c r="AH122" s="66">
        <v>0</v>
      </c>
      <c r="AI122" s="66">
        <v>0</v>
      </c>
      <c r="AJ122" s="66">
        <v>0</v>
      </c>
      <c r="AK122" s="66">
        <v>0</v>
      </c>
      <c r="AL122" s="66">
        <v>0</v>
      </c>
      <c r="AM122" s="66">
        <v>0</v>
      </c>
      <c r="AN122" s="66">
        <v>0</v>
      </c>
      <c r="AO122" s="66">
        <v>0</v>
      </c>
      <c r="AP122" s="66">
        <v>0</v>
      </c>
      <c r="AQ122" s="66">
        <f t="shared" si="1"/>
        <v>0</v>
      </c>
      <c r="AT122" s="35"/>
    </row>
    <row r="123" spans="1:46" ht="33" customHeight="1">
      <c r="A123" s="44">
        <v>300</v>
      </c>
      <c r="B123" s="45" t="s">
        <v>136</v>
      </c>
      <c r="C123" s="67" t="s">
        <v>697</v>
      </c>
      <c r="D123" s="66">
        <v>0</v>
      </c>
      <c r="E123" s="66">
        <v>0</v>
      </c>
      <c r="F123" s="66">
        <v>0</v>
      </c>
      <c r="G123" s="66">
        <v>0</v>
      </c>
      <c r="H123" s="66">
        <v>0</v>
      </c>
      <c r="I123" s="66">
        <v>0</v>
      </c>
      <c r="J123" s="66">
        <v>0</v>
      </c>
      <c r="K123" s="66">
        <v>0</v>
      </c>
      <c r="L123" s="66">
        <v>0</v>
      </c>
      <c r="M123" s="66">
        <v>0</v>
      </c>
      <c r="N123" s="66">
        <v>0</v>
      </c>
      <c r="O123" s="66">
        <v>0</v>
      </c>
      <c r="P123" s="66">
        <v>0</v>
      </c>
      <c r="Q123" s="66">
        <v>0</v>
      </c>
      <c r="R123" s="66">
        <v>0</v>
      </c>
      <c r="S123" s="66">
        <v>0</v>
      </c>
      <c r="T123" s="66">
        <v>0</v>
      </c>
      <c r="U123" s="66">
        <v>0</v>
      </c>
      <c r="V123" s="66">
        <v>0</v>
      </c>
      <c r="W123" s="66">
        <v>0</v>
      </c>
      <c r="X123" s="66">
        <v>0</v>
      </c>
      <c r="Y123" s="66">
        <v>0</v>
      </c>
      <c r="Z123" s="66">
        <v>0</v>
      </c>
      <c r="AA123" s="66">
        <v>0</v>
      </c>
      <c r="AB123" s="66">
        <v>0</v>
      </c>
      <c r="AC123" s="66">
        <v>0</v>
      </c>
      <c r="AD123" s="66">
        <v>0</v>
      </c>
      <c r="AE123" s="66">
        <v>0</v>
      </c>
      <c r="AF123" s="66">
        <v>0</v>
      </c>
      <c r="AG123" s="66">
        <v>0</v>
      </c>
      <c r="AH123" s="66">
        <v>0</v>
      </c>
      <c r="AI123" s="66">
        <v>0</v>
      </c>
      <c r="AJ123" s="66">
        <v>0</v>
      </c>
      <c r="AK123" s="66">
        <v>0</v>
      </c>
      <c r="AL123" s="66">
        <v>0</v>
      </c>
      <c r="AM123" s="66">
        <v>0</v>
      </c>
      <c r="AN123" s="66">
        <v>0</v>
      </c>
      <c r="AO123" s="66">
        <v>0</v>
      </c>
      <c r="AP123" s="66">
        <v>0</v>
      </c>
      <c r="AQ123" s="66">
        <f t="shared" si="1"/>
        <v>0</v>
      </c>
      <c r="AT123" s="35"/>
    </row>
    <row r="124" spans="1:46" ht="33" customHeight="1">
      <c r="A124" s="44">
        <v>301</v>
      </c>
      <c r="B124" s="45" t="s">
        <v>137</v>
      </c>
      <c r="C124" s="67" t="s">
        <v>697</v>
      </c>
      <c r="D124" s="66">
        <v>0</v>
      </c>
      <c r="E124" s="66">
        <v>0</v>
      </c>
      <c r="F124" s="66">
        <v>0</v>
      </c>
      <c r="G124" s="66">
        <v>1800000</v>
      </c>
      <c r="H124" s="66">
        <v>0</v>
      </c>
      <c r="I124" s="66">
        <v>0</v>
      </c>
      <c r="J124" s="66">
        <v>0</v>
      </c>
      <c r="K124" s="66">
        <v>0</v>
      </c>
      <c r="L124" s="66">
        <v>0</v>
      </c>
      <c r="M124" s="66">
        <v>0</v>
      </c>
      <c r="N124" s="66">
        <v>0</v>
      </c>
      <c r="O124" s="66">
        <v>0</v>
      </c>
      <c r="P124" s="66">
        <v>0</v>
      </c>
      <c r="Q124" s="66">
        <v>0</v>
      </c>
      <c r="R124" s="66">
        <v>0</v>
      </c>
      <c r="S124" s="66">
        <v>0</v>
      </c>
      <c r="T124" s="66">
        <v>0</v>
      </c>
      <c r="U124" s="66">
        <v>0</v>
      </c>
      <c r="V124" s="66">
        <v>0</v>
      </c>
      <c r="W124" s="66">
        <v>0</v>
      </c>
      <c r="X124" s="66">
        <v>0</v>
      </c>
      <c r="Y124" s="66">
        <v>0</v>
      </c>
      <c r="Z124" s="66">
        <v>0</v>
      </c>
      <c r="AA124" s="66">
        <v>0</v>
      </c>
      <c r="AB124" s="66">
        <v>0</v>
      </c>
      <c r="AC124" s="66">
        <v>0</v>
      </c>
      <c r="AD124" s="66">
        <v>0</v>
      </c>
      <c r="AE124" s="66">
        <v>0</v>
      </c>
      <c r="AF124" s="66">
        <v>0</v>
      </c>
      <c r="AG124" s="66">
        <v>0</v>
      </c>
      <c r="AH124" s="66">
        <v>0</v>
      </c>
      <c r="AI124" s="66">
        <v>0</v>
      </c>
      <c r="AJ124" s="66">
        <v>0</v>
      </c>
      <c r="AK124" s="66">
        <v>0</v>
      </c>
      <c r="AL124" s="66">
        <v>0</v>
      </c>
      <c r="AM124" s="66">
        <v>0</v>
      </c>
      <c r="AN124" s="66">
        <v>0</v>
      </c>
      <c r="AO124" s="66">
        <v>0</v>
      </c>
      <c r="AP124" s="66">
        <v>0</v>
      </c>
      <c r="AQ124" s="66">
        <f t="shared" si="1"/>
        <v>1800000</v>
      </c>
      <c r="AT124" s="35"/>
    </row>
    <row r="125" spans="1:46" ht="33" customHeight="1">
      <c r="A125" s="44">
        <v>302</v>
      </c>
      <c r="B125" s="45" t="s">
        <v>138</v>
      </c>
      <c r="C125" s="46" t="s">
        <v>697</v>
      </c>
      <c r="D125" s="66">
        <v>0</v>
      </c>
      <c r="E125" s="66">
        <v>0</v>
      </c>
      <c r="F125" s="66">
        <v>0</v>
      </c>
      <c r="G125" s="66">
        <v>0</v>
      </c>
      <c r="H125" s="66">
        <v>0</v>
      </c>
      <c r="I125" s="66">
        <v>0</v>
      </c>
      <c r="J125" s="66">
        <v>0</v>
      </c>
      <c r="K125" s="66">
        <v>200000</v>
      </c>
      <c r="L125" s="66">
        <v>0</v>
      </c>
      <c r="M125" s="66">
        <v>0</v>
      </c>
      <c r="N125" s="66">
        <v>0</v>
      </c>
      <c r="O125" s="66">
        <v>0</v>
      </c>
      <c r="P125" s="66">
        <v>0</v>
      </c>
      <c r="Q125" s="66">
        <v>0</v>
      </c>
      <c r="R125" s="66">
        <v>0</v>
      </c>
      <c r="S125" s="66">
        <v>0</v>
      </c>
      <c r="T125" s="66">
        <v>0</v>
      </c>
      <c r="U125" s="66">
        <v>0</v>
      </c>
      <c r="V125" s="66">
        <v>0</v>
      </c>
      <c r="W125" s="66">
        <v>0</v>
      </c>
      <c r="X125" s="66">
        <v>0</v>
      </c>
      <c r="Y125" s="66">
        <v>0</v>
      </c>
      <c r="Z125" s="66">
        <v>0</v>
      </c>
      <c r="AA125" s="66">
        <v>0</v>
      </c>
      <c r="AB125" s="66">
        <v>0</v>
      </c>
      <c r="AC125" s="66">
        <v>0</v>
      </c>
      <c r="AD125" s="66">
        <v>0</v>
      </c>
      <c r="AE125" s="66">
        <v>0</v>
      </c>
      <c r="AF125" s="66">
        <v>0</v>
      </c>
      <c r="AG125" s="66">
        <v>0</v>
      </c>
      <c r="AH125" s="66">
        <v>0</v>
      </c>
      <c r="AI125" s="66">
        <v>0</v>
      </c>
      <c r="AJ125" s="66">
        <v>0</v>
      </c>
      <c r="AK125" s="66">
        <v>0</v>
      </c>
      <c r="AL125" s="66">
        <v>0</v>
      </c>
      <c r="AM125" s="66">
        <v>0</v>
      </c>
      <c r="AN125" s="66">
        <v>0</v>
      </c>
      <c r="AO125" s="66">
        <v>0</v>
      </c>
      <c r="AP125" s="66">
        <v>0</v>
      </c>
      <c r="AQ125" s="66">
        <f t="shared" si="1"/>
        <v>200000</v>
      </c>
      <c r="AT125" s="35"/>
    </row>
    <row r="126" spans="1:46" ht="33" customHeight="1">
      <c r="A126" s="44">
        <v>303</v>
      </c>
      <c r="B126" s="45" t="s">
        <v>139</v>
      </c>
      <c r="C126" s="67" t="s">
        <v>697</v>
      </c>
      <c r="D126" s="66">
        <v>0</v>
      </c>
      <c r="E126" s="66">
        <v>0</v>
      </c>
      <c r="F126" s="66">
        <v>0</v>
      </c>
      <c r="G126" s="66">
        <v>0</v>
      </c>
      <c r="H126" s="66">
        <v>0</v>
      </c>
      <c r="I126" s="66">
        <v>0</v>
      </c>
      <c r="J126" s="66">
        <v>0</v>
      </c>
      <c r="K126" s="66">
        <v>150000</v>
      </c>
      <c r="L126" s="66">
        <v>0</v>
      </c>
      <c r="M126" s="66">
        <v>0</v>
      </c>
      <c r="N126" s="66">
        <v>0</v>
      </c>
      <c r="O126" s="66">
        <v>0</v>
      </c>
      <c r="P126" s="66">
        <v>0</v>
      </c>
      <c r="Q126" s="66">
        <v>0</v>
      </c>
      <c r="R126" s="66">
        <v>0</v>
      </c>
      <c r="S126" s="66">
        <v>0</v>
      </c>
      <c r="T126" s="66">
        <v>0</v>
      </c>
      <c r="U126" s="66">
        <v>0</v>
      </c>
      <c r="V126" s="66">
        <v>0</v>
      </c>
      <c r="W126" s="66">
        <v>0</v>
      </c>
      <c r="X126" s="66">
        <v>0</v>
      </c>
      <c r="Y126" s="66">
        <v>0</v>
      </c>
      <c r="Z126" s="66">
        <v>0</v>
      </c>
      <c r="AA126" s="66">
        <v>0</v>
      </c>
      <c r="AB126" s="66">
        <v>0</v>
      </c>
      <c r="AC126" s="66">
        <v>0</v>
      </c>
      <c r="AD126" s="66">
        <v>0</v>
      </c>
      <c r="AE126" s="66">
        <v>0</v>
      </c>
      <c r="AF126" s="66">
        <v>0</v>
      </c>
      <c r="AG126" s="66">
        <v>0</v>
      </c>
      <c r="AH126" s="66">
        <v>0</v>
      </c>
      <c r="AI126" s="66">
        <v>0</v>
      </c>
      <c r="AJ126" s="66">
        <v>0</v>
      </c>
      <c r="AK126" s="66">
        <v>0</v>
      </c>
      <c r="AL126" s="66">
        <v>0</v>
      </c>
      <c r="AM126" s="66">
        <v>0</v>
      </c>
      <c r="AN126" s="66">
        <v>0</v>
      </c>
      <c r="AO126" s="66">
        <v>0</v>
      </c>
      <c r="AP126" s="66">
        <v>0</v>
      </c>
      <c r="AQ126" s="66">
        <f t="shared" si="1"/>
        <v>150000</v>
      </c>
      <c r="AT126" s="35"/>
    </row>
    <row r="127" spans="1:46" ht="33" customHeight="1">
      <c r="A127" s="44">
        <v>309</v>
      </c>
      <c r="B127" s="45" t="s">
        <v>1289</v>
      </c>
      <c r="C127" s="46" t="s">
        <v>667</v>
      </c>
      <c r="D127" s="66">
        <v>0</v>
      </c>
      <c r="E127" s="66">
        <v>0</v>
      </c>
      <c r="F127" s="66">
        <v>0</v>
      </c>
      <c r="G127" s="66">
        <v>1490</v>
      </c>
      <c r="H127" s="66">
        <v>0</v>
      </c>
      <c r="I127" s="66">
        <v>0</v>
      </c>
      <c r="J127" s="66">
        <v>0</v>
      </c>
      <c r="K127" s="66">
        <v>0</v>
      </c>
      <c r="L127" s="66">
        <v>0</v>
      </c>
      <c r="M127" s="66">
        <v>0</v>
      </c>
      <c r="N127" s="66">
        <v>0</v>
      </c>
      <c r="O127" s="66">
        <v>0</v>
      </c>
      <c r="P127" s="66">
        <v>0</v>
      </c>
      <c r="Q127" s="66">
        <v>0</v>
      </c>
      <c r="R127" s="66">
        <v>0</v>
      </c>
      <c r="S127" s="66">
        <v>0</v>
      </c>
      <c r="T127" s="66">
        <v>0</v>
      </c>
      <c r="U127" s="66">
        <v>0</v>
      </c>
      <c r="V127" s="66">
        <v>0</v>
      </c>
      <c r="W127" s="66">
        <v>0</v>
      </c>
      <c r="X127" s="66">
        <v>0</v>
      </c>
      <c r="Y127" s="66">
        <v>0</v>
      </c>
      <c r="Z127" s="66">
        <v>0</v>
      </c>
      <c r="AA127" s="66">
        <v>0</v>
      </c>
      <c r="AB127" s="66">
        <v>0</v>
      </c>
      <c r="AC127" s="66">
        <v>0</v>
      </c>
      <c r="AD127" s="66">
        <v>0</v>
      </c>
      <c r="AE127" s="66">
        <v>0</v>
      </c>
      <c r="AF127" s="66">
        <v>0</v>
      </c>
      <c r="AG127" s="66">
        <v>0</v>
      </c>
      <c r="AH127" s="66">
        <v>0</v>
      </c>
      <c r="AI127" s="66">
        <v>0</v>
      </c>
      <c r="AJ127" s="66">
        <v>0</v>
      </c>
      <c r="AK127" s="66">
        <v>0</v>
      </c>
      <c r="AL127" s="66">
        <v>0</v>
      </c>
      <c r="AM127" s="66">
        <v>0</v>
      </c>
      <c r="AN127" s="66">
        <v>0</v>
      </c>
      <c r="AO127" s="66">
        <v>0</v>
      </c>
      <c r="AP127" s="66">
        <v>0</v>
      </c>
      <c r="AQ127" s="66">
        <f t="shared" si="1"/>
        <v>1490</v>
      </c>
      <c r="AT127" s="35"/>
    </row>
    <row r="128" spans="1:46" ht="33" customHeight="1">
      <c r="A128" s="44">
        <v>310</v>
      </c>
      <c r="B128" s="45" t="s">
        <v>140</v>
      </c>
      <c r="C128" s="46" t="s">
        <v>671</v>
      </c>
      <c r="D128" s="66">
        <v>0</v>
      </c>
      <c r="E128" s="66">
        <v>0</v>
      </c>
      <c r="F128" s="66">
        <v>55387126.410000004</v>
      </c>
      <c r="G128" s="66">
        <v>128481.37</v>
      </c>
      <c r="H128" s="66">
        <v>0</v>
      </c>
      <c r="I128" s="66">
        <v>0</v>
      </c>
      <c r="J128" s="66">
        <v>0</v>
      </c>
      <c r="K128" s="66">
        <v>0</v>
      </c>
      <c r="L128" s="66">
        <v>0</v>
      </c>
      <c r="M128" s="66">
        <v>0</v>
      </c>
      <c r="N128" s="66">
        <v>0</v>
      </c>
      <c r="O128" s="66">
        <v>0</v>
      </c>
      <c r="P128" s="66">
        <v>0</v>
      </c>
      <c r="Q128" s="66">
        <v>0</v>
      </c>
      <c r="R128" s="66">
        <v>35220.6</v>
      </c>
      <c r="S128" s="66">
        <v>0</v>
      </c>
      <c r="T128" s="66">
        <v>0</v>
      </c>
      <c r="U128" s="66">
        <v>0</v>
      </c>
      <c r="V128" s="66">
        <v>0</v>
      </c>
      <c r="W128" s="66">
        <v>0</v>
      </c>
      <c r="X128" s="66">
        <v>0</v>
      </c>
      <c r="Y128" s="66">
        <v>0</v>
      </c>
      <c r="Z128" s="66">
        <v>0</v>
      </c>
      <c r="AA128" s="66">
        <v>0</v>
      </c>
      <c r="AB128" s="66">
        <v>0</v>
      </c>
      <c r="AC128" s="66">
        <v>0</v>
      </c>
      <c r="AD128" s="66">
        <v>0</v>
      </c>
      <c r="AE128" s="66">
        <v>0</v>
      </c>
      <c r="AF128" s="66">
        <v>0</v>
      </c>
      <c r="AG128" s="66">
        <v>0</v>
      </c>
      <c r="AH128" s="66">
        <v>0</v>
      </c>
      <c r="AI128" s="66">
        <v>0</v>
      </c>
      <c r="AJ128" s="66">
        <v>0</v>
      </c>
      <c r="AK128" s="66">
        <v>0</v>
      </c>
      <c r="AL128" s="66">
        <v>0</v>
      </c>
      <c r="AM128" s="66">
        <v>0</v>
      </c>
      <c r="AN128" s="66">
        <v>0</v>
      </c>
      <c r="AO128" s="66">
        <v>0</v>
      </c>
      <c r="AP128" s="66">
        <v>0</v>
      </c>
      <c r="AQ128" s="66">
        <f t="shared" si="1"/>
        <v>55550828.380000003</v>
      </c>
      <c r="AT128" s="35"/>
    </row>
    <row r="129" spans="1:46" ht="33" customHeight="1">
      <c r="A129" s="44">
        <v>311</v>
      </c>
      <c r="B129" s="45" t="s">
        <v>141</v>
      </c>
      <c r="C129" s="46" t="s">
        <v>671</v>
      </c>
      <c r="D129" s="66">
        <v>0</v>
      </c>
      <c r="E129" s="66">
        <v>0</v>
      </c>
      <c r="F129" s="66">
        <v>0</v>
      </c>
      <c r="G129" s="66">
        <v>17234.57</v>
      </c>
      <c r="H129" s="66">
        <v>0</v>
      </c>
      <c r="I129" s="66">
        <v>0</v>
      </c>
      <c r="J129" s="66">
        <v>0</v>
      </c>
      <c r="K129" s="66">
        <v>0</v>
      </c>
      <c r="L129" s="66">
        <v>0</v>
      </c>
      <c r="M129" s="66">
        <v>0</v>
      </c>
      <c r="N129" s="66">
        <v>0</v>
      </c>
      <c r="O129" s="66">
        <v>0</v>
      </c>
      <c r="P129" s="66">
        <v>0</v>
      </c>
      <c r="Q129" s="66">
        <v>0</v>
      </c>
      <c r="R129" s="66">
        <v>0</v>
      </c>
      <c r="S129" s="66">
        <v>0</v>
      </c>
      <c r="T129" s="66">
        <v>0</v>
      </c>
      <c r="U129" s="66">
        <v>0</v>
      </c>
      <c r="V129" s="66">
        <v>0</v>
      </c>
      <c r="W129" s="66">
        <v>0</v>
      </c>
      <c r="X129" s="66">
        <v>0</v>
      </c>
      <c r="Y129" s="66">
        <v>0</v>
      </c>
      <c r="Z129" s="66">
        <v>0</v>
      </c>
      <c r="AA129" s="66">
        <v>0</v>
      </c>
      <c r="AB129" s="66">
        <v>0</v>
      </c>
      <c r="AC129" s="66">
        <v>0</v>
      </c>
      <c r="AD129" s="66">
        <v>0</v>
      </c>
      <c r="AE129" s="66">
        <v>0</v>
      </c>
      <c r="AF129" s="66">
        <v>0</v>
      </c>
      <c r="AG129" s="66">
        <v>0</v>
      </c>
      <c r="AH129" s="66">
        <v>0</v>
      </c>
      <c r="AI129" s="66">
        <v>0</v>
      </c>
      <c r="AJ129" s="66">
        <v>0</v>
      </c>
      <c r="AK129" s="66">
        <v>0</v>
      </c>
      <c r="AL129" s="66">
        <v>0</v>
      </c>
      <c r="AM129" s="66">
        <v>0</v>
      </c>
      <c r="AN129" s="66">
        <v>0</v>
      </c>
      <c r="AO129" s="66">
        <v>0</v>
      </c>
      <c r="AP129" s="66">
        <v>0</v>
      </c>
      <c r="AQ129" s="66">
        <f t="shared" si="1"/>
        <v>17234.57</v>
      </c>
      <c r="AT129" s="35"/>
    </row>
    <row r="130" spans="1:46" ht="33" customHeight="1">
      <c r="A130" s="44">
        <v>312</v>
      </c>
      <c r="B130" s="45" t="s">
        <v>142</v>
      </c>
      <c r="C130" s="67" t="s">
        <v>669</v>
      </c>
      <c r="D130" s="66">
        <v>0</v>
      </c>
      <c r="E130" s="66">
        <v>0</v>
      </c>
      <c r="F130" s="66">
        <v>18620636.580000002</v>
      </c>
      <c r="G130" s="66">
        <v>6678.41</v>
      </c>
      <c r="H130" s="66">
        <v>0</v>
      </c>
      <c r="I130" s="66">
        <v>0</v>
      </c>
      <c r="J130" s="66">
        <v>0</v>
      </c>
      <c r="K130" s="66">
        <v>0</v>
      </c>
      <c r="L130" s="66">
        <v>0</v>
      </c>
      <c r="M130" s="66">
        <v>0</v>
      </c>
      <c r="N130" s="66">
        <v>0</v>
      </c>
      <c r="O130" s="66">
        <v>0</v>
      </c>
      <c r="P130" s="66">
        <v>0</v>
      </c>
      <c r="Q130" s="66">
        <v>0</v>
      </c>
      <c r="R130" s="66">
        <v>0</v>
      </c>
      <c r="S130" s="66">
        <v>0</v>
      </c>
      <c r="T130" s="66">
        <v>0</v>
      </c>
      <c r="U130" s="66">
        <v>0</v>
      </c>
      <c r="V130" s="66">
        <v>0</v>
      </c>
      <c r="W130" s="66">
        <v>0</v>
      </c>
      <c r="X130" s="66">
        <v>0</v>
      </c>
      <c r="Y130" s="66">
        <v>0</v>
      </c>
      <c r="Z130" s="66">
        <v>0</v>
      </c>
      <c r="AA130" s="66">
        <v>0</v>
      </c>
      <c r="AB130" s="66">
        <v>0</v>
      </c>
      <c r="AC130" s="66">
        <v>0</v>
      </c>
      <c r="AD130" s="66">
        <v>0</v>
      </c>
      <c r="AE130" s="66">
        <v>0</v>
      </c>
      <c r="AF130" s="66">
        <v>0</v>
      </c>
      <c r="AG130" s="66">
        <v>0</v>
      </c>
      <c r="AH130" s="66">
        <v>0</v>
      </c>
      <c r="AI130" s="66">
        <v>0</v>
      </c>
      <c r="AJ130" s="66">
        <v>0</v>
      </c>
      <c r="AK130" s="66">
        <v>0</v>
      </c>
      <c r="AL130" s="66">
        <v>0</v>
      </c>
      <c r="AM130" s="66">
        <v>0</v>
      </c>
      <c r="AN130" s="66">
        <v>0</v>
      </c>
      <c r="AO130" s="66">
        <v>0</v>
      </c>
      <c r="AP130" s="66">
        <v>0</v>
      </c>
      <c r="AQ130" s="66">
        <f t="shared" si="1"/>
        <v>18627314.990000002</v>
      </c>
      <c r="AT130" s="35"/>
    </row>
    <row r="131" spans="1:46" ht="33" customHeight="1">
      <c r="A131" s="44">
        <v>313</v>
      </c>
      <c r="B131" s="45" t="s">
        <v>143</v>
      </c>
      <c r="C131" s="67" t="s">
        <v>698</v>
      </c>
      <c r="D131" s="66">
        <v>0</v>
      </c>
      <c r="E131" s="66">
        <v>0</v>
      </c>
      <c r="F131" s="66">
        <v>0</v>
      </c>
      <c r="G131" s="66">
        <v>0</v>
      </c>
      <c r="H131" s="66">
        <v>0</v>
      </c>
      <c r="I131" s="66">
        <v>0</v>
      </c>
      <c r="J131" s="66">
        <v>0</v>
      </c>
      <c r="K131" s="66">
        <v>0</v>
      </c>
      <c r="L131" s="66">
        <v>0</v>
      </c>
      <c r="M131" s="66">
        <v>0</v>
      </c>
      <c r="N131" s="66">
        <v>0</v>
      </c>
      <c r="O131" s="66">
        <v>0</v>
      </c>
      <c r="P131" s="66">
        <v>0</v>
      </c>
      <c r="Q131" s="66">
        <v>0</v>
      </c>
      <c r="R131" s="66">
        <v>0</v>
      </c>
      <c r="S131" s="66">
        <v>0</v>
      </c>
      <c r="T131" s="66">
        <v>0</v>
      </c>
      <c r="U131" s="66">
        <v>0</v>
      </c>
      <c r="V131" s="66">
        <v>0</v>
      </c>
      <c r="W131" s="66">
        <v>0</v>
      </c>
      <c r="X131" s="66">
        <v>0</v>
      </c>
      <c r="Y131" s="66">
        <v>0</v>
      </c>
      <c r="Z131" s="66">
        <v>0</v>
      </c>
      <c r="AA131" s="66">
        <v>0</v>
      </c>
      <c r="AB131" s="66">
        <v>0</v>
      </c>
      <c r="AC131" s="66">
        <v>0</v>
      </c>
      <c r="AD131" s="66">
        <v>0</v>
      </c>
      <c r="AE131" s="66">
        <v>0</v>
      </c>
      <c r="AF131" s="66">
        <v>0</v>
      </c>
      <c r="AG131" s="66">
        <v>0</v>
      </c>
      <c r="AH131" s="66">
        <v>0</v>
      </c>
      <c r="AI131" s="66">
        <v>0</v>
      </c>
      <c r="AJ131" s="66">
        <v>0</v>
      </c>
      <c r="AK131" s="66">
        <v>0</v>
      </c>
      <c r="AL131" s="66">
        <v>0</v>
      </c>
      <c r="AM131" s="66">
        <v>0</v>
      </c>
      <c r="AN131" s="66">
        <v>0</v>
      </c>
      <c r="AO131" s="66">
        <v>0</v>
      </c>
      <c r="AP131" s="66">
        <v>0</v>
      </c>
      <c r="AQ131" s="66">
        <f t="shared" si="1"/>
        <v>0</v>
      </c>
      <c r="AT131" s="35"/>
    </row>
    <row r="132" spans="1:46" ht="33" customHeight="1">
      <c r="A132" s="44">
        <v>314</v>
      </c>
      <c r="B132" s="45" t="s">
        <v>1382</v>
      </c>
      <c r="C132" s="67" t="s">
        <v>698</v>
      </c>
      <c r="D132" s="66">
        <v>0</v>
      </c>
      <c r="E132" s="66">
        <v>0</v>
      </c>
      <c r="F132" s="66">
        <v>0</v>
      </c>
      <c r="G132" s="66">
        <v>678.41</v>
      </c>
      <c r="H132" s="66">
        <v>0</v>
      </c>
      <c r="I132" s="66">
        <v>0</v>
      </c>
      <c r="J132" s="66">
        <v>0</v>
      </c>
      <c r="K132" s="66">
        <v>0</v>
      </c>
      <c r="L132" s="66">
        <v>0</v>
      </c>
      <c r="M132" s="66">
        <v>0</v>
      </c>
      <c r="N132" s="66">
        <v>0</v>
      </c>
      <c r="O132" s="66">
        <v>0</v>
      </c>
      <c r="P132" s="66">
        <v>0</v>
      </c>
      <c r="Q132" s="66">
        <v>0</v>
      </c>
      <c r="R132" s="66">
        <v>0</v>
      </c>
      <c r="S132" s="66">
        <v>0</v>
      </c>
      <c r="T132" s="66">
        <v>0</v>
      </c>
      <c r="U132" s="66">
        <v>0</v>
      </c>
      <c r="V132" s="66">
        <v>0</v>
      </c>
      <c r="W132" s="66">
        <v>0</v>
      </c>
      <c r="X132" s="66">
        <v>0</v>
      </c>
      <c r="Y132" s="66">
        <v>0</v>
      </c>
      <c r="Z132" s="66">
        <v>0</v>
      </c>
      <c r="AA132" s="66">
        <v>0</v>
      </c>
      <c r="AB132" s="66">
        <v>0</v>
      </c>
      <c r="AC132" s="66">
        <v>0</v>
      </c>
      <c r="AD132" s="66">
        <v>0</v>
      </c>
      <c r="AE132" s="66">
        <v>0</v>
      </c>
      <c r="AF132" s="66">
        <v>0</v>
      </c>
      <c r="AG132" s="66">
        <v>0</v>
      </c>
      <c r="AH132" s="66">
        <v>0</v>
      </c>
      <c r="AI132" s="66">
        <v>0</v>
      </c>
      <c r="AJ132" s="66">
        <v>0</v>
      </c>
      <c r="AK132" s="66">
        <v>0</v>
      </c>
      <c r="AL132" s="66">
        <v>0</v>
      </c>
      <c r="AM132" s="66">
        <v>0</v>
      </c>
      <c r="AN132" s="66">
        <v>0</v>
      </c>
      <c r="AO132" s="66">
        <v>0</v>
      </c>
      <c r="AP132" s="66">
        <v>0</v>
      </c>
      <c r="AQ132" s="66">
        <f t="shared" si="1"/>
        <v>678.41</v>
      </c>
      <c r="AT132" s="35"/>
    </row>
    <row r="133" spans="1:46" ht="33" customHeight="1">
      <c r="A133" s="44">
        <v>315</v>
      </c>
      <c r="B133" s="45" t="s">
        <v>1290</v>
      </c>
      <c r="C133" s="67" t="s">
        <v>664</v>
      </c>
      <c r="D133" s="66">
        <v>0</v>
      </c>
      <c r="E133" s="66">
        <v>0</v>
      </c>
      <c r="F133" s="66">
        <v>0</v>
      </c>
      <c r="G133" s="66">
        <v>2093.0100000000002</v>
      </c>
      <c r="H133" s="66">
        <v>0</v>
      </c>
      <c r="I133" s="66">
        <v>0</v>
      </c>
      <c r="J133" s="66">
        <v>0</v>
      </c>
      <c r="K133" s="66">
        <v>0</v>
      </c>
      <c r="L133" s="66">
        <v>0</v>
      </c>
      <c r="M133" s="66">
        <v>0</v>
      </c>
      <c r="N133" s="66">
        <v>0</v>
      </c>
      <c r="O133" s="66">
        <v>0</v>
      </c>
      <c r="P133" s="66">
        <v>0</v>
      </c>
      <c r="Q133" s="66">
        <v>0</v>
      </c>
      <c r="R133" s="66">
        <v>0</v>
      </c>
      <c r="S133" s="66">
        <v>0</v>
      </c>
      <c r="T133" s="66">
        <v>0</v>
      </c>
      <c r="U133" s="66">
        <v>0</v>
      </c>
      <c r="V133" s="66">
        <v>0</v>
      </c>
      <c r="W133" s="66">
        <v>0</v>
      </c>
      <c r="X133" s="66">
        <v>0</v>
      </c>
      <c r="Y133" s="66">
        <v>0</v>
      </c>
      <c r="Z133" s="66">
        <v>0</v>
      </c>
      <c r="AA133" s="66">
        <v>0</v>
      </c>
      <c r="AB133" s="66">
        <v>0</v>
      </c>
      <c r="AC133" s="66">
        <v>0</v>
      </c>
      <c r="AD133" s="66">
        <v>0</v>
      </c>
      <c r="AE133" s="66">
        <v>0</v>
      </c>
      <c r="AF133" s="66">
        <v>0</v>
      </c>
      <c r="AG133" s="66">
        <v>0</v>
      </c>
      <c r="AH133" s="66">
        <v>0</v>
      </c>
      <c r="AI133" s="66">
        <v>0</v>
      </c>
      <c r="AJ133" s="66">
        <v>0</v>
      </c>
      <c r="AK133" s="66">
        <v>0</v>
      </c>
      <c r="AL133" s="66">
        <v>0</v>
      </c>
      <c r="AM133" s="66">
        <v>0</v>
      </c>
      <c r="AN133" s="66">
        <v>0</v>
      </c>
      <c r="AO133" s="66">
        <v>0</v>
      </c>
      <c r="AP133" s="66">
        <v>0</v>
      </c>
      <c r="AQ133" s="66">
        <f t="shared" si="1"/>
        <v>2093.0100000000002</v>
      </c>
      <c r="AT133" s="35"/>
    </row>
    <row r="134" spans="1:46" ht="33" customHeight="1">
      <c r="A134" s="44">
        <v>324</v>
      </c>
      <c r="B134" s="45" t="s">
        <v>144</v>
      </c>
      <c r="C134" s="67" t="s">
        <v>664</v>
      </c>
      <c r="D134" s="66">
        <v>0</v>
      </c>
      <c r="E134" s="66">
        <v>0</v>
      </c>
      <c r="F134" s="66">
        <v>1030</v>
      </c>
      <c r="G134" s="66">
        <v>0</v>
      </c>
      <c r="H134" s="66">
        <v>0</v>
      </c>
      <c r="I134" s="66">
        <v>0</v>
      </c>
      <c r="J134" s="66">
        <v>0</v>
      </c>
      <c r="K134" s="66">
        <v>0</v>
      </c>
      <c r="L134" s="66">
        <v>0</v>
      </c>
      <c r="M134" s="66">
        <v>0</v>
      </c>
      <c r="N134" s="66">
        <v>0</v>
      </c>
      <c r="O134" s="66">
        <v>0</v>
      </c>
      <c r="P134" s="66">
        <v>0</v>
      </c>
      <c r="Q134" s="66">
        <v>0</v>
      </c>
      <c r="R134" s="66">
        <v>0</v>
      </c>
      <c r="S134" s="66">
        <v>0</v>
      </c>
      <c r="T134" s="66">
        <v>0</v>
      </c>
      <c r="U134" s="66">
        <v>0</v>
      </c>
      <c r="V134" s="66">
        <v>0</v>
      </c>
      <c r="W134" s="66">
        <v>0</v>
      </c>
      <c r="X134" s="66">
        <v>0</v>
      </c>
      <c r="Y134" s="66">
        <v>0</v>
      </c>
      <c r="Z134" s="66">
        <v>0</v>
      </c>
      <c r="AA134" s="66">
        <v>0</v>
      </c>
      <c r="AB134" s="66">
        <v>0</v>
      </c>
      <c r="AC134" s="66">
        <v>0</v>
      </c>
      <c r="AD134" s="66">
        <v>0</v>
      </c>
      <c r="AE134" s="66">
        <v>0</v>
      </c>
      <c r="AF134" s="66">
        <v>0</v>
      </c>
      <c r="AG134" s="66">
        <v>0</v>
      </c>
      <c r="AH134" s="66">
        <v>0</v>
      </c>
      <c r="AI134" s="66">
        <v>0</v>
      </c>
      <c r="AJ134" s="66">
        <v>0</v>
      </c>
      <c r="AK134" s="66">
        <v>0</v>
      </c>
      <c r="AL134" s="66">
        <v>0</v>
      </c>
      <c r="AM134" s="66">
        <v>0</v>
      </c>
      <c r="AN134" s="66">
        <v>0</v>
      </c>
      <c r="AO134" s="66">
        <v>0</v>
      </c>
      <c r="AP134" s="66">
        <v>0</v>
      </c>
      <c r="AQ134" s="66">
        <f t="shared" si="1"/>
        <v>1030</v>
      </c>
      <c r="AT134" s="35"/>
    </row>
    <row r="135" spans="1:46" ht="33" customHeight="1">
      <c r="A135" s="44">
        <v>340</v>
      </c>
      <c r="B135" s="45" t="s">
        <v>145</v>
      </c>
      <c r="C135" s="67" t="s">
        <v>698</v>
      </c>
      <c r="D135" s="66">
        <v>0</v>
      </c>
      <c r="E135" s="66">
        <v>0</v>
      </c>
      <c r="F135" s="66">
        <v>0</v>
      </c>
      <c r="G135" s="66">
        <v>23600.470000000008</v>
      </c>
      <c r="H135" s="66">
        <v>0</v>
      </c>
      <c r="I135" s="66">
        <v>0</v>
      </c>
      <c r="J135" s="66">
        <v>0</v>
      </c>
      <c r="K135" s="66">
        <v>494456.22000000003</v>
      </c>
      <c r="L135" s="66">
        <v>0</v>
      </c>
      <c r="M135" s="66">
        <v>1050</v>
      </c>
      <c r="N135" s="66">
        <v>1427.25</v>
      </c>
      <c r="O135" s="66">
        <v>0</v>
      </c>
      <c r="P135" s="66">
        <v>0</v>
      </c>
      <c r="Q135" s="66">
        <v>0</v>
      </c>
      <c r="R135" s="66">
        <v>0</v>
      </c>
      <c r="S135" s="66">
        <v>0</v>
      </c>
      <c r="T135" s="66">
        <v>0</v>
      </c>
      <c r="U135" s="66">
        <v>0</v>
      </c>
      <c r="V135" s="66">
        <v>0</v>
      </c>
      <c r="W135" s="66">
        <v>0</v>
      </c>
      <c r="X135" s="66">
        <v>0</v>
      </c>
      <c r="Y135" s="66">
        <v>0</v>
      </c>
      <c r="Z135" s="66">
        <v>0</v>
      </c>
      <c r="AA135" s="66">
        <v>0</v>
      </c>
      <c r="AB135" s="66">
        <v>0</v>
      </c>
      <c r="AC135" s="66">
        <v>0</v>
      </c>
      <c r="AD135" s="66">
        <v>0</v>
      </c>
      <c r="AE135" s="66">
        <v>0</v>
      </c>
      <c r="AF135" s="66">
        <v>0</v>
      </c>
      <c r="AG135" s="66">
        <v>0</v>
      </c>
      <c r="AH135" s="66">
        <v>0</v>
      </c>
      <c r="AI135" s="66">
        <v>0</v>
      </c>
      <c r="AJ135" s="66">
        <v>0</v>
      </c>
      <c r="AK135" s="66">
        <v>0</v>
      </c>
      <c r="AL135" s="66">
        <v>0</v>
      </c>
      <c r="AM135" s="66">
        <v>0</v>
      </c>
      <c r="AN135" s="66">
        <v>0</v>
      </c>
      <c r="AO135" s="66">
        <v>0</v>
      </c>
      <c r="AP135" s="66">
        <v>0</v>
      </c>
      <c r="AQ135" s="66">
        <f t="shared" si="1"/>
        <v>520533.94000000006</v>
      </c>
      <c r="AT135" s="35"/>
    </row>
    <row r="136" spans="1:46" ht="33" customHeight="1">
      <c r="A136" s="44">
        <v>342</v>
      </c>
      <c r="B136" s="45" t="s">
        <v>146</v>
      </c>
      <c r="C136" s="67" t="s">
        <v>667</v>
      </c>
      <c r="D136" s="66">
        <v>0</v>
      </c>
      <c r="E136" s="66">
        <v>0</v>
      </c>
      <c r="F136" s="66">
        <v>0</v>
      </c>
      <c r="G136" s="66">
        <v>52981.399999999994</v>
      </c>
      <c r="H136" s="66">
        <v>0</v>
      </c>
      <c r="I136" s="66">
        <v>0</v>
      </c>
      <c r="J136" s="66">
        <v>0</v>
      </c>
      <c r="K136" s="66">
        <v>20336158.780000001</v>
      </c>
      <c r="L136" s="66">
        <v>0</v>
      </c>
      <c r="M136" s="66">
        <v>0</v>
      </c>
      <c r="N136" s="66">
        <v>0</v>
      </c>
      <c r="O136" s="66">
        <v>0</v>
      </c>
      <c r="P136" s="66">
        <v>0</v>
      </c>
      <c r="Q136" s="66">
        <v>0</v>
      </c>
      <c r="R136" s="66">
        <v>0</v>
      </c>
      <c r="S136" s="66">
        <v>0</v>
      </c>
      <c r="T136" s="66">
        <v>0</v>
      </c>
      <c r="U136" s="66">
        <v>0</v>
      </c>
      <c r="V136" s="66">
        <v>0</v>
      </c>
      <c r="W136" s="66">
        <v>0</v>
      </c>
      <c r="X136" s="66">
        <v>0</v>
      </c>
      <c r="Y136" s="66">
        <v>0</v>
      </c>
      <c r="Z136" s="66">
        <v>0</v>
      </c>
      <c r="AA136" s="66">
        <v>0</v>
      </c>
      <c r="AB136" s="66">
        <v>0</v>
      </c>
      <c r="AC136" s="66">
        <v>0</v>
      </c>
      <c r="AD136" s="66">
        <v>0</v>
      </c>
      <c r="AE136" s="66">
        <v>0</v>
      </c>
      <c r="AF136" s="66">
        <v>0</v>
      </c>
      <c r="AG136" s="66">
        <v>0</v>
      </c>
      <c r="AH136" s="66">
        <v>0</v>
      </c>
      <c r="AI136" s="66">
        <v>0</v>
      </c>
      <c r="AJ136" s="66">
        <v>0</v>
      </c>
      <c r="AK136" s="66">
        <v>0</v>
      </c>
      <c r="AL136" s="66">
        <v>0</v>
      </c>
      <c r="AM136" s="66">
        <v>0</v>
      </c>
      <c r="AN136" s="66">
        <v>0</v>
      </c>
      <c r="AO136" s="66">
        <v>0</v>
      </c>
      <c r="AP136" s="66">
        <v>0</v>
      </c>
      <c r="AQ136" s="66">
        <f t="shared" si="1"/>
        <v>20389140.18</v>
      </c>
      <c r="AT136" s="35"/>
    </row>
    <row r="137" spans="1:46" ht="33" customHeight="1">
      <c r="A137" s="44">
        <v>343</v>
      </c>
      <c r="B137" s="45" t="s">
        <v>147</v>
      </c>
      <c r="C137" s="67" t="s">
        <v>667</v>
      </c>
      <c r="D137" s="66">
        <v>0</v>
      </c>
      <c r="E137" s="66">
        <v>0</v>
      </c>
      <c r="F137" s="66">
        <v>1634528</v>
      </c>
      <c r="G137" s="66">
        <v>0</v>
      </c>
      <c r="H137" s="66">
        <v>0</v>
      </c>
      <c r="I137" s="66">
        <v>0</v>
      </c>
      <c r="J137" s="66">
        <v>0</v>
      </c>
      <c r="K137" s="66">
        <v>0</v>
      </c>
      <c r="L137" s="66">
        <v>0</v>
      </c>
      <c r="M137" s="66">
        <v>0</v>
      </c>
      <c r="N137" s="66">
        <v>0</v>
      </c>
      <c r="O137" s="66">
        <v>0</v>
      </c>
      <c r="P137" s="66">
        <v>0</v>
      </c>
      <c r="Q137" s="66">
        <v>0</v>
      </c>
      <c r="R137" s="66">
        <v>0</v>
      </c>
      <c r="S137" s="66">
        <v>0</v>
      </c>
      <c r="T137" s="66">
        <v>0</v>
      </c>
      <c r="U137" s="66">
        <v>0</v>
      </c>
      <c r="V137" s="66">
        <v>0</v>
      </c>
      <c r="W137" s="66">
        <v>0</v>
      </c>
      <c r="X137" s="66">
        <v>0</v>
      </c>
      <c r="Y137" s="66">
        <v>0</v>
      </c>
      <c r="Z137" s="66">
        <v>0</v>
      </c>
      <c r="AA137" s="66">
        <v>0</v>
      </c>
      <c r="AB137" s="66">
        <v>0</v>
      </c>
      <c r="AC137" s="66">
        <v>0</v>
      </c>
      <c r="AD137" s="66">
        <v>0</v>
      </c>
      <c r="AE137" s="66">
        <v>0</v>
      </c>
      <c r="AF137" s="66">
        <v>0</v>
      </c>
      <c r="AG137" s="66">
        <v>0</v>
      </c>
      <c r="AH137" s="66">
        <v>0</v>
      </c>
      <c r="AI137" s="66">
        <v>0</v>
      </c>
      <c r="AJ137" s="66">
        <v>0</v>
      </c>
      <c r="AK137" s="66">
        <v>0</v>
      </c>
      <c r="AL137" s="66">
        <v>0</v>
      </c>
      <c r="AM137" s="66">
        <v>0</v>
      </c>
      <c r="AN137" s="66">
        <v>0</v>
      </c>
      <c r="AO137" s="66">
        <v>0</v>
      </c>
      <c r="AP137" s="66">
        <v>0</v>
      </c>
      <c r="AQ137" s="66">
        <f t="shared" si="1"/>
        <v>1634528</v>
      </c>
      <c r="AT137" s="35"/>
    </row>
    <row r="138" spans="1:46" ht="33" customHeight="1">
      <c r="A138" s="44">
        <v>344</v>
      </c>
      <c r="B138" s="45" t="s">
        <v>148</v>
      </c>
      <c r="C138" s="67" t="s">
        <v>698</v>
      </c>
      <c r="D138" s="66">
        <v>0</v>
      </c>
      <c r="E138" s="66">
        <v>0</v>
      </c>
      <c r="F138" s="66">
        <v>0</v>
      </c>
      <c r="G138" s="66">
        <v>5786.62</v>
      </c>
      <c r="H138" s="66">
        <v>0</v>
      </c>
      <c r="I138" s="66">
        <v>0</v>
      </c>
      <c r="J138" s="66">
        <v>0</v>
      </c>
      <c r="K138" s="66">
        <v>0</v>
      </c>
      <c r="L138" s="66">
        <v>0</v>
      </c>
      <c r="M138" s="66">
        <v>0</v>
      </c>
      <c r="N138" s="66">
        <v>0</v>
      </c>
      <c r="O138" s="66">
        <v>0</v>
      </c>
      <c r="P138" s="66">
        <v>0</v>
      </c>
      <c r="Q138" s="66">
        <v>0</v>
      </c>
      <c r="R138" s="66">
        <v>0</v>
      </c>
      <c r="S138" s="66">
        <v>0</v>
      </c>
      <c r="T138" s="66">
        <v>0</v>
      </c>
      <c r="U138" s="66">
        <v>0</v>
      </c>
      <c r="V138" s="66">
        <v>0</v>
      </c>
      <c r="W138" s="66">
        <v>0</v>
      </c>
      <c r="X138" s="66">
        <v>0</v>
      </c>
      <c r="Y138" s="66">
        <v>0</v>
      </c>
      <c r="Z138" s="66">
        <v>0</v>
      </c>
      <c r="AA138" s="66">
        <v>0</v>
      </c>
      <c r="AB138" s="66">
        <v>0</v>
      </c>
      <c r="AC138" s="66">
        <v>0</v>
      </c>
      <c r="AD138" s="66">
        <v>0</v>
      </c>
      <c r="AE138" s="66">
        <v>0</v>
      </c>
      <c r="AF138" s="66">
        <v>0</v>
      </c>
      <c r="AG138" s="66">
        <v>0</v>
      </c>
      <c r="AH138" s="66">
        <v>0</v>
      </c>
      <c r="AI138" s="66">
        <v>0</v>
      </c>
      <c r="AJ138" s="66">
        <v>0</v>
      </c>
      <c r="AK138" s="66">
        <v>0</v>
      </c>
      <c r="AL138" s="66">
        <v>0</v>
      </c>
      <c r="AM138" s="66">
        <v>0</v>
      </c>
      <c r="AN138" s="66">
        <v>0</v>
      </c>
      <c r="AO138" s="66">
        <v>0</v>
      </c>
      <c r="AP138" s="66">
        <v>0</v>
      </c>
      <c r="AQ138" s="66">
        <f t="shared" si="1"/>
        <v>5786.62</v>
      </c>
      <c r="AT138" s="35"/>
    </row>
    <row r="139" spans="1:46" ht="33" customHeight="1">
      <c r="A139" s="44">
        <v>345</v>
      </c>
      <c r="B139" s="45" t="s">
        <v>149</v>
      </c>
      <c r="C139" s="67" t="s">
        <v>666</v>
      </c>
      <c r="D139" s="66">
        <v>0</v>
      </c>
      <c r="E139" s="66">
        <v>0</v>
      </c>
      <c r="F139" s="66">
        <v>0</v>
      </c>
      <c r="G139" s="66">
        <v>0</v>
      </c>
      <c r="H139" s="66">
        <v>0</v>
      </c>
      <c r="I139" s="66">
        <v>0</v>
      </c>
      <c r="J139" s="66">
        <v>0</v>
      </c>
      <c r="K139" s="66">
        <v>0</v>
      </c>
      <c r="L139" s="66">
        <v>0</v>
      </c>
      <c r="M139" s="66">
        <v>0</v>
      </c>
      <c r="N139" s="66">
        <v>0</v>
      </c>
      <c r="O139" s="66">
        <v>0</v>
      </c>
      <c r="P139" s="66">
        <v>0</v>
      </c>
      <c r="Q139" s="66">
        <v>0</v>
      </c>
      <c r="R139" s="66">
        <v>0</v>
      </c>
      <c r="S139" s="66">
        <v>0</v>
      </c>
      <c r="T139" s="66">
        <v>272944578.02999997</v>
      </c>
      <c r="U139" s="66">
        <v>0</v>
      </c>
      <c r="V139" s="66">
        <v>0</v>
      </c>
      <c r="W139" s="66">
        <v>0</v>
      </c>
      <c r="X139" s="66">
        <v>0</v>
      </c>
      <c r="Y139" s="66">
        <v>0</v>
      </c>
      <c r="Z139" s="66">
        <v>0</v>
      </c>
      <c r="AA139" s="66">
        <v>0</v>
      </c>
      <c r="AB139" s="66">
        <v>0</v>
      </c>
      <c r="AC139" s="66">
        <v>0</v>
      </c>
      <c r="AD139" s="66">
        <v>0</v>
      </c>
      <c r="AE139" s="66">
        <v>0</v>
      </c>
      <c r="AF139" s="66">
        <v>0</v>
      </c>
      <c r="AG139" s="66">
        <v>0</v>
      </c>
      <c r="AH139" s="66">
        <v>0</v>
      </c>
      <c r="AI139" s="66">
        <v>0</v>
      </c>
      <c r="AJ139" s="66">
        <v>0</v>
      </c>
      <c r="AK139" s="66">
        <v>0</v>
      </c>
      <c r="AL139" s="66">
        <v>0</v>
      </c>
      <c r="AM139" s="66">
        <v>0</v>
      </c>
      <c r="AN139" s="66">
        <v>0</v>
      </c>
      <c r="AO139" s="66">
        <v>0</v>
      </c>
      <c r="AP139" s="66">
        <v>0</v>
      </c>
      <c r="AQ139" s="66">
        <f t="shared" ref="AQ139:AQ203" si="2">SUM(D139:AP139)</f>
        <v>272944578.02999997</v>
      </c>
      <c r="AT139" s="35"/>
    </row>
    <row r="140" spans="1:46" ht="33" customHeight="1">
      <c r="A140" s="44">
        <v>346</v>
      </c>
      <c r="B140" s="45" t="s">
        <v>150</v>
      </c>
      <c r="C140" s="67" t="s">
        <v>666</v>
      </c>
      <c r="D140" s="66">
        <v>0</v>
      </c>
      <c r="E140" s="66">
        <v>0</v>
      </c>
      <c r="F140" s="66">
        <v>0</v>
      </c>
      <c r="G140" s="66">
        <v>0</v>
      </c>
      <c r="H140" s="66">
        <v>0</v>
      </c>
      <c r="I140" s="66">
        <v>0</v>
      </c>
      <c r="J140" s="66">
        <v>0</v>
      </c>
      <c r="K140" s="66">
        <v>0</v>
      </c>
      <c r="L140" s="66">
        <v>0</v>
      </c>
      <c r="M140" s="66">
        <v>0</v>
      </c>
      <c r="N140" s="66">
        <v>0</v>
      </c>
      <c r="O140" s="66">
        <v>0</v>
      </c>
      <c r="P140" s="66">
        <v>0</v>
      </c>
      <c r="Q140" s="66">
        <v>0</v>
      </c>
      <c r="R140" s="66">
        <v>0</v>
      </c>
      <c r="S140" s="66">
        <v>0</v>
      </c>
      <c r="T140" s="66">
        <v>0</v>
      </c>
      <c r="U140" s="66">
        <v>0</v>
      </c>
      <c r="V140" s="66">
        <v>0</v>
      </c>
      <c r="W140" s="66">
        <v>0</v>
      </c>
      <c r="X140" s="66">
        <v>0</v>
      </c>
      <c r="Y140" s="66">
        <v>0</v>
      </c>
      <c r="Z140" s="66">
        <v>0</v>
      </c>
      <c r="AA140" s="66">
        <v>0</v>
      </c>
      <c r="AB140" s="66">
        <v>0</v>
      </c>
      <c r="AC140" s="66">
        <v>0</v>
      </c>
      <c r="AD140" s="66">
        <v>0</v>
      </c>
      <c r="AE140" s="66">
        <v>0</v>
      </c>
      <c r="AF140" s="66">
        <v>0</v>
      </c>
      <c r="AG140" s="66">
        <v>0</v>
      </c>
      <c r="AH140" s="66">
        <v>0</v>
      </c>
      <c r="AI140" s="66">
        <v>0</v>
      </c>
      <c r="AJ140" s="66">
        <v>0</v>
      </c>
      <c r="AK140" s="66">
        <v>0</v>
      </c>
      <c r="AL140" s="66">
        <v>0</v>
      </c>
      <c r="AM140" s="66">
        <v>0</v>
      </c>
      <c r="AN140" s="66">
        <v>0</v>
      </c>
      <c r="AO140" s="66">
        <v>0</v>
      </c>
      <c r="AP140" s="66">
        <v>0</v>
      </c>
      <c r="AQ140" s="66">
        <f t="shared" si="2"/>
        <v>0</v>
      </c>
      <c r="AT140" s="35"/>
    </row>
    <row r="141" spans="1:46" ht="33" customHeight="1">
      <c r="A141" s="44">
        <v>347</v>
      </c>
      <c r="B141" s="45" t="s">
        <v>151</v>
      </c>
      <c r="C141" s="67" t="s">
        <v>666</v>
      </c>
      <c r="D141" s="66">
        <v>0</v>
      </c>
      <c r="E141" s="66">
        <v>0</v>
      </c>
      <c r="F141" s="66">
        <v>1211814.5</v>
      </c>
      <c r="G141" s="66">
        <v>3889.4</v>
      </c>
      <c r="H141" s="66">
        <v>0</v>
      </c>
      <c r="I141" s="66">
        <v>0</v>
      </c>
      <c r="J141" s="66">
        <v>0</v>
      </c>
      <c r="K141" s="66">
        <v>0</v>
      </c>
      <c r="L141" s="66">
        <v>0</v>
      </c>
      <c r="M141" s="66">
        <v>0</v>
      </c>
      <c r="N141" s="66">
        <v>0</v>
      </c>
      <c r="O141" s="66">
        <v>0</v>
      </c>
      <c r="P141" s="66">
        <v>0</v>
      </c>
      <c r="Q141" s="66">
        <v>0</v>
      </c>
      <c r="R141" s="66">
        <v>0</v>
      </c>
      <c r="S141" s="66">
        <v>0</v>
      </c>
      <c r="T141" s="66">
        <v>0</v>
      </c>
      <c r="U141" s="66">
        <v>0</v>
      </c>
      <c r="V141" s="66">
        <v>0</v>
      </c>
      <c r="W141" s="66">
        <v>0</v>
      </c>
      <c r="X141" s="66">
        <v>0</v>
      </c>
      <c r="Y141" s="66">
        <v>0</v>
      </c>
      <c r="Z141" s="66">
        <v>0</v>
      </c>
      <c r="AA141" s="66">
        <v>0</v>
      </c>
      <c r="AB141" s="66">
        <v>0</v>
      </c>
      <c r="AC141" s="66">
        <v>0</v>
      </c>
      <c r="AD141" s="66">
        <v>0</v>
      </c>
      <c r="AE141" s="66">
        <v>0</v>
      </c>
      <c r="AF141" s="66">
        <v>0</v>
      </c>
      <c r="AG141" s="66">
        <v>0</v>
      </c>
      <c r="AH141" s="66">
        <v>0</v>
      </c>
      <c r="AI141" s="66">
        <v>0</v>
      </c>
      <c r="AJ141" s="66">
        <v>0</v>
      </c>
      <c r="AK141" s="66">
        <v>0</v>
      </c>
      <c r="AL141" s="66">
        <v>0</v>
      </c>
      <c r="AM141" s="66">
        <v>0</v>
      </c>
      <c r="AN141" s="66">
        <v>0</v>
      </c>
      <c r="AO141" s="66">
        <v>0</v>
      </c>
      <c r="AP141" s="66">
        <v>0</v>
      </c>
      <c r="AQ141" s="66">
        <f t="shared" si="2"/>
        <v>1215703.8999999999</v>
      </c>
      <c r="AT141" s="35"/>
    </row>
    <row r="142" spans="1:46" ht="33" customHeight="1">
      <c r="A142" s="44">
        <v>348</v>
      </c>
      <c r="B142" s="45" t="s">
        <v>152</v>
      </c>
      <c r="C142" s="67" t="s">
        <v>669</v>
      </c>
      <c r="D142" s="66">
        <v>0</v>
      </c>
      <c r="E142" s="66">
        <v>0</v>
      </c>
      <c r="F142" s="66">
        <v>0</v>
      </c>
      <c r="G142" s="66">
        <v>815.35</v>
      </c>
      <c r="H142" s="66">
        <v>0</v>
      </c>
      <c r="I142" s="66">
        <v>0</v>
      </c>
      <c r="J142" s="66">
        <v>0</v>
      </c>
      <c r="K142" s="66">
        <v>0</v>
      </c>
      <c r="L142" s="66">
        <v>0</v>
      </c>
      <c r="M142" s="66">
        <v>0</v>
      </c>
      <c r="N142" s="66">
        <v>0</v>
      </c>
      <c r="O142" s="66">
        <v>0</v>
      </c>
      <c r="P142" s="66">
        <v>0</v>
      </c>
      <c r="Q142" s="66">
        <v>0</v>
      </c>
      <c r="R142" s="66">
        <v>0</v>
      </c>
      <c r="S142" s="66">
        <v>0</v>
      </c>
      <c r="T142" s="66">
        <v>0</v>
      </c>
      <c r="U142" s="66">
        <v>0</v>
      </c>
      <c r="V142" s="66">
        <v>0</v>
      </c>
      <c r="W142" s="66">
        <v>0</v>
      </c>
      <c r="X142" s="66">
        <v>0</v>
      </c>
      <c r="Y142" s="66">
        <v>0</v>
      </c>
      <c r="Z142" s="66">
        <v>0</v>
      </c>
      <c r="AA142" s="66">
        <v>0</v>
      </c>
      <c r="AB142" s="66">
        <v>0</v>
      </c>
      <c r="AC142" s="66">
        <v>0</v>
      </c>
      <c r="AD142" s="66">
        <v>0</v>
      </c>
      <c r="AE142" s="66">
        <v>0</v>
      </c>
      <c r="AF142" s="66">
        <v>0</v>
      </c>
      <c r="AG142" s="66">
        <v>0</v>
      </c>
      <c r="AH142" s="66">
        <v>0</v>
      </c>
      <c r="AI142" s="66">
        <v>0</v>
      </c>
      <c r="AJ142" s="66">
        <v>0</v>
      </c>
      <c r="AK142" s="66">
        <v>0</v>
      </c>
      <c r="AL142" s="66">
        <v>0</v>
      </c>
      <c r="AM142" s="66">
        <v>0</v>
      </c>
      <c r="AN142" s="66">
        <v>0</v>
      </c>
      <c r="AO142" s="66">
        <v>0</v>
      </c>
      <c r="AP142" s="66">
        <v>0</v>
      </c>
      <c r="AQ142" s="66">
        <f t="shared" si="2"/>
        <v>815.35</v>
      </c>
      <c r="AT142" s="35"/>
    </row>
    <row r="143" spans="1:46" ht="33" customHeight="1">
      <c r="A143" s="44">
        <v>349</v>
      </c>
      <c r="B143" s="45" t="s">
        <v>153</v>
      </c>
      <c r="C143" s="46" t="s">
        <v>668</v>
      </c>
      <c r="D143" s="66">
        <v>0</v>
      </c>
      <c r="E143" s="66">
        <v>0</v>
      </c>
      <c r="F143" s="66">
        <v>0</v>
      </c>
      <c r="G143" s="66">
        <v>0</v>
      </c>
      <c r="H143" s="66">
        <v>0</v>
      </c>
      <c r="I143" s="66">
        <v>0</v>
      </c>
      <c r="J143" s="66">
        <v>0</v>
      </c>
      <c r="K143" s="66">
        <v>0</v>
      </c>
      <c r="L143" s="66">
        <v>0</v>
      </c>
      <c r="M143" s="66">
        <v>0</v>
      </c>
      <c r="N143" s="66">
        <v>0</v>
      </c>
      <c r="O143" s="66">
        <v>0</v>
      </c>
      <c r="P143" s="66">
        <v>0</v>
      </c>
      <c r="Q143" s="66">
        <v>0</v>
      </c>
      <c r="R143" s="66">
        <v>0</v>
      </c>
      <c r="S143" s="66">
        <v>0</v>
      </c>
      <c r="T143" s="66">
        <v>0</v>
      </c>
      <c r="U143" s="66">
        <v>0</v>
      </c>
      <c r="V143" s="66">
        <v>0</v>
      </c>
      <c r="W143" s="66">
        <v>0</v>
      </c>
      <c r="X143" s="66">
        <v>0</v>
      </c>
      <c r="Y143" s="66">
        <v>0</v>
      </c>
      <c r="Z143" s="66">
        <v>0</v>
      </c>
      <c r="AA143" s="66">
        <v>0</v>
      </c>
      <c r="AB143" s="66">
        <v>0</v>
      </c>
      <c r="AC143" s="66">
        <v>0</v>
      </c>
      <c r="AD143" s="66">
        <v>0</v>
      </c>
      <c r="AE143" s="66">
        <v>0</v>
      </c>
      <c r="AF143" s="66">
        <v>0</v>
      </c>
      <c r="AG143" s="66">
        <v>0</v>
      </c>
      <c r="AH143" s="66">
        <v>0</v>
      </c>
      <c r="AI143" s="66">
        <v>0</v>
      </c>
      <c r="AJ143" s="66">
        <v>0</v>
      </c>
      <c r="AK143" s="66">
        <v>0</v>
      </c>
      <c r="AL143" s="66">
        <v>0</v>
      </c>
      <c r="AM143" s="66">
        <v>0</v>
      </c>
      <c r="AN143" s="66">
        <v>0</v>
      </c>
      <c r="AO143" s="66">
        <v>0</v>
      </c>
      <c r="AP143" s="66">
        <v>0</v>
      </c>
      <c r="AQ143" s="66">
        <f t="shared" si="2"/>
        <v>0</v>
      </c>
      <c r="AT143" s="35"/>
    </row>
    <row r="144" spans="1:46" ht="33" customHeight="1">
      <c r="A144" s="44">
        <v>371</v>
      </c>
      <c r="B144" s="45" t="s">
        <v>154</v>
      </c>
      <c r="C144" s="46" t="s">
        <v>667</v>
      </c>
      <c r="D144" s="66">
        <v>0</v>
      </c>
      <c r="E144" s="66">
        <v>0</v>
      </c>
      <c r="F144" s="66">
        <v>0</v>
      </c>
      <c r="G144" s="66">
        <v>0</v>
      </c>
      <c r="H144" s="66">
        <v>0</v>
      </c>
      <c r="I144" s="66">
        <v>0</v>
      </c>
      <c r="J144" s="66">
        <v>0</v>
      </c>
      <c r="K144" s="66">
        <v>0</v>
      </c>
      <c r="L144" s="66">
        <v>0</v>
      </c>
      <c r="M144" s="66">
        <v>0</v>
      </c>
      <c r="N144" s="66">
        <v>0</v>
      </c>
      <c r="O144" s="66">
        <v>0</v>
      </c>
      <c r="P144" s="66">
        <v>0</v>
      </c>
      <c r="Q144" s="66">
        <v>0</v>
      </c>
      <c r="R144" s="66">
        <v>0</v>
      </c>
      <c r="S144" s="66">
        <v>0</v>
      </c>
      <c r="T144" s="66">
        <v>0</v>
      </c>
      <c r="U144" s="66">
        <v>0</v>
      </c>
      <c r="V144" s="66">
        <v>0</v>
      </c>
      <c r="W144" s="66">
        <v>0</v>
      </c>
      <c r="X144" s="66">
        <v>0</v>
      </c>
      <c r="Y144" s="66">
        <v>0</v>
      </c>
      <c r="Z144" s="66">
        <v>0</v>
      </c>
      <c r="AA144" s="66">
        <v>0</v>
      </c>
      <c r="AB144" s="66">
        <v>0</v>
      </c>
      <c r="AC144" s="66">
        <v>0</v>
      </c>
      <c r="AD144" s="66">
        <v>0</v>
      </c>
      <c r="AE144" s="66">
        <v>0</v>
      </c>
      <c r="AF144" s="66">
        <v>0</v>
      </c>
      <c r="AG144" s="66">
        <v>0</v>
      </c>
      <c r="AH144" s="66">
        <v>0</v>
      </c>
      <c r="AI144" s="66">
        <v>0</v>
      </c>
      <c r="AJ144" s="66">
        <v>0</v>
      </c>
      <c r="AK144" s="66">
        <v>0</v>
      </c>
      <c r="AL144" s="66">
        <v>0</v>
      </c>
      <c r="AM144" s="66">
        <v>0</v>
      </c>
      <c r="AN144" s="66">
        <v>0</v>
      </c>
      <c r="AO144" s="66">
        <v>0</v>
      </c>
      <c r="AP144" s="66">
        <v>0</v>
      </c>
      <c r="AQ144" s="66">
        <f t="shared" si="2"/>
        <v>0</v>
      </c>
      <c r="AT144" s="35"/>
    </row>
    <row r="145" spans="1:46" ht="33" customHeight="1">
      <c r="A145" s="44">
        <v>373</v>
      </c>
      <c r="B145" s="45" t="s">
        <v>625</v>
      </c>
      <c r="C145" s="46" t="s">
        <v>665</v>
      </c>
      <c r="D145" s="66">
        <v>36189</v>
      </c>
      <c r="E145" s="66">
        <v>0</v>
      </c>
      <c r="F145" s="66">
        <v>270</v>
      </c>
      <c r="G145" s="66">
        <v>9775.7900000000009</v>
      </c>
      <c r="H145" s="66">
        <v>0</v>
      </c>
      <c r="I145" s="66">
        <v>0</v>
      </c>
      <c r="J145" s="66">
        <v>0</v>
      </c>
      <c r="K145" s="66">
        <v>0</v>
      </c>
      <c r="L145" s="66">
        <v>0</v>
      </c>
      <c r="M145" s="66">
        <v>0</v>
      </c>
      <c r="N145" s="66">
        <v>0</v>
      </c>
      <c r="O145" s="66">
        <v>0</v>
      </c>
      <c r="P145" s="66">
        <v>0</v>
      </c>
      <c r="Q145" s="66">
        <v>0</v>
      </c>
      <c r="R145" s="66">
        <v>0</v>
      </c>
      <c r="S145" s="66">
        <v>0</v>
      </c>
      <c r="T145" s="66">
        <v>15863495.77</v>
      </c>
      <c r="U145" s="66">
        <v>0</v>
      </c>
      <c r="V145" s="66">
        <v>0</v>
      </c>
      <c r="W145" s="66">
        <v>0</v>
      </c>
      <c r="X145" s="66">
        <v>0</v>
      </c>
      <c r="Y145" s="66">
        <v>0</v>
      </c>
      <c r="Z145" s="66">
        <v>0</v>
      </c>
      <c r="AA145" s="66">
        <v>0</v>
      </c>
      <c r="AB145" s="66">
        <v>0</v>
      </c>
      <c r="AC145" s="66">
        <v>0</v>
      </c>
      <c r="AD145" s="66">
        <v>0</v>
      </c>
      <c r="AE145" s="66">
        <v>0</v>
      </c>
      <c r="AF145" s="66">
        <v>0</v>
      </c>
      <c r="AG145" s="66">
        <v>0</v>
      </c>
      <c r="AH145" s="66">
        <v>0</v>
      </c>
      <c r="AI145" s="66">
        <v>0</v>
      </c>
      <c r="AJ145" s="66">
        <v>0</v>
      </c>
      <c r="AK145" s="66">
        <v>0</v>
      </c>
      <c r="AL145" s="66">
        <v>0</v>
      </c>
      <c r="AM145" s="66">
        <v>0</v>
      </c>
      <c r="AN145" s="66">
        <v>0</v>
      </c>
      <c r="AO145" s="66">
        <v>0</v>
      </c>
      <c r="AP145" s="66">
        <v>0</v>
      </c>
      <c r="AQ145" s="66">
        <f t="shared" si="2"/>
        <v>15909730.559999999</v>
      </c>
      <c r="AT145" s="35"/>
    </row>
    <row r="146" spans="1:46" ht="33" customHeight="1">
      <c r="A146" s="44">
        <v>374</v>
      </c>
      <c r="B146" s="45" t="s">
        <v>626</v>
      </c>
      <c r="C146" s="46" t="s">
        <v>671</v>
      </c>
      <c r="D146" s="66">
        <v>0</v>
      </c>
      <c r="E146" s="66">
        <v>0</v>
      </c>
      <c r="F146" s="66">
        <v>0</v>
      </c>
      <c r="G146" s="66">
        <v>0</v>
      </c>
      <c r="H146" s="66">
        <v>0</v>
      </c>
      <c r="I146" s="66">
        <v>0</v>
      </c>
      <c r="J146" s="66">
        <v>0</v>
      </c>
      <c r="K146" s="66">
        <v>0</v>
      </c>
      <c r="L146" s="66">
        <v>0</v>
      </c>
      <c r="M146" s="66">
        <v>0</v>
      </c>
      <c r="N146" s="66">
        <v>0</v>
      </c>
      <c r="O146" s="66">
        <v>0</v>
      </c>
      <c r="P146" s="66">
        <v>0</v>
      </c>
      <c r="Q146" s="66">
        <v>0</v>
      </c>
      <c r="R146" s="66">
        <v>0</v>
      </c>
      <c r="S146" s="66">
        <v>0</v>
      </c>
      <c r="T146" s="66">
        <v>0</v>
      </c>
      <c r="U146" s="66">
        <v>0</v>
      </c>
      <c r="V146" s="66">
        <v>0</v>
      </c>
      <c r="W146" s="66">
        <v>0</v>
      </c>
      <c r="X146" s="66">
        <v>0</v>
      </c>
      <c r="Y146" s="66">
        <v>0</v>
      </c>
      <c r="Z146" s="66">
        <v>0</v>
      </c>
      <c r="AA146" s="66">
        <v>0</v>
      </c>
      <c r="AB146" s="66">
        <v>0</v>
      </c>
      <c r="AC146" s="66">
        <v>0</v>
      </c>
      <c r="AD146" s="66">
        <v>0</v>
      </c>
      <c r="AE146" s="66">
        <v>0</v>
      </c>
      <c r="AF146" s="66">
        <v>0</v>
      </c>
      <c r="AG146" s="66">
        <v>0</v>
      </c>
      <c r="AH146" s="66">
        <v>0</v>
      </c>
      <c r="AI146" s="66">
        <v>0</v>
      </c>
      <c r="AJ146" s="66">
        <v>0</v>
      </c>
      <c r="AK146" s="66">
        <v>0</v>
      </c>
      <c r="AL146" s="66">
        <v>0</v>
      </c>
      <c r="AM146" s="66">
        <v>0</v>
      </c>
      <c r="AN146" s="66">
        <v>0</v>
      </c>
      <c r="AO146" s="66">
        <v>0</v>
      </c>
      <c r="AP146" s="66">
        <v>0</v>
      </c>
      <c r="AQ146" s="66">
        <f t="shared" si="2"/>
        <v>0</v>
      </c>
      <c r="AT146" s="35"/>
    </row>
    <row r="147" spans="1:46" ht="33" customHeight="1">
      <c r="A147" s="44">
        <v>376</v>
      </c>
      <c r="B147" s="45" t="s">
        <v>627</v>
      </c>
      <c r="C147" s="46" t="s">
        <v>666</v>
      </c>
      <c r="D147" s="66">
        <v>0</v>
      </c>
      <c r="E147" s="66">
        <v>0</v>
      </c>
      <c r="F147" s="66">
        <v>0</v>
      </c>
      <c r="G147" s="66">
        <v>735</v>
      </c>
      <c r="H147" s="66">
        <v>0</v>
      </c>
      <c r="I147" s="66">
        <v>0</v>
      </c>
      <c r="J147" s="66">
        <v>0</v>
      </c>
      <c r="K147" s="66">
        <v>0</v>
      </c>
      <c r="L147" s="66">
        <v>0</v>
      </c>
      <c r="M147" s="66">
        <v>0</v>
      </c>
      <c r="N147" s="66">
        <v>0</v>
      </c>
      <c r="O147" s="66">
        <v>0</v>
      </c>
      <c r="P147" s="66">
        <v>0</v>
      </c>
      <c r="Q147" s="66">
        <v>0</v>
      </c>
      <c r="R147" s="66">
        <v>0</v>
      </c>
      <c r="S147" s="66">
        <v>0</v>
      </c>
      <c r="T147" s="66">
        <v>0</v>
      </c>
      <c r="U147" s="66">
        <v>0</v>
      </c>
      <c r="V147" s="66">
        <v>0</v>
      </c>
      <c r="W147" s="66">
        <v>0</v>
      </c>
      <c r="X147" s="66">
        <v>0</v>
      </c>
      <c r="Y147" s="66">
        <v>0</v>
      </c>
      <c r="Z147" s="66">
        <v>0</v>
      </c>
      <c r="AA147" s="66">
        <v>0</v>
      </c>
      <c r="AB147" s="66">
        <v>0</v>
      </c>
      <c r="AC147" s="66">
        <v>0</v>
      </c>
      <c r="AD147" s="66">
        <v>0</v>
      </c>
      <c r="AE147" s="66">
        <v>0</v>
      </c>
      <c r="AF147" s="66">
        <v>0</v>
      </c>
      <c r="AG147" s="66">
        <v>0</v>
      </c>
      <c r="AH147" s="66">
        <v>0</v>
      </c>
      <c r="AI147" s="66">
        <v>0</v>
      </c>
      <c r="AJ147" s="66">
        <v>0</v>
      </c>
      <c r="AK147" s="66">
        <v>0</v>
      </c>
      <c r="AL147" s="66">
        <v>0</v>
      </c>
      <c r="AM147" s="66">
        <v>0</v>
      </c>
      <c r="AN147" s="66">
        <v>0</v>
      </c>
      <c r="AO147" s="66">
        <v>0</v>
      </c>
      <c r="AP147" s="66">
        <v>0</v>
      </c>
      <c r="AQ147" s="66">
        <f t="shared" si="2"/>
        <v>735</v>
      </c>
      <c r="AT147" s="35"/>
    </row>
    <row r="148" spans="1:46" ht="33" customHeight="1">
      <c r="A148" s="44">
        <v>378</v>
      </c>
      <c r="B148" s="45" t="s">
        <v>628</v>
      </c>
      <c r="C148" s="46" t="s">
        <v>697</v>
      </c>
      <c r="D148" s="66">
        <v>0</v>
      </c>
      <c r="E148" s="66">
        <v>0</v>
      </c>
      <c r="F148" s="66">
        <v>0</v>
      </c>
      <c r="G148" s="66">
        <v>8002405.4199999999</v>
      </c>
      <c r="H148" s="66">
        <v>0</v>
      </c>
      <c r="I148" s="66">
        <v>0</v>
      </c>
      <c r="J148" s="66">
        <v>0</v>
      </c>
      <c r="K148" s="66">
        <v>0</v>
      </c>
      <c r="L148" s="66">
        <v>0</v>
      </c>
      <c r="M148" s="66">
        <v>0</v>
      </c>
      <c r="N148" s="66">
        <v>0</v>
      </c>
      <c r="O148" s="66">
        <v>0</v>
      </c>
      <c r="P148" s="66">
        <v>0</v>
      </c>
      <c r="Q148" s="66">
        <v>0</v>
      </c>
      <c r="R148" s="66">
        <v>0</v>
      </c>
      <c r="S148" s="66">
        <v>0</v>
      </c>
      <c r="T148" s="66">
        <v>0</v>
      </c>
      <c r="U148" s="66">
        <v>0</v>
      </c>
      <c r="V148" s="66">
        <v>0</v>
      </c>
      <c r="W148" s="66">
        <v>0</v>
      </c>
      <c r="X148" s="66">
        <v>0</v>
      </c>
      <c r="Y148" s="66">
        <v>0</v>
      </c>
      <c r="Z148" s="66">
        <v>0</v>
      </c>
      <c r="AA148" s="66">
        <v>0</v>
      </c>
      <c r="AB148" s="66">
        <v>0</v>
      </c>
      <c r="AC148" s="66">
        <v>0</v>
      </c>
      <c r="AD148" s="66">
        <v>0</v>
      </c>
      <c r="AE148" s="66">
        <v>0</v>
      </c>
      <c r="AF148" s="66">
        <v>0</v>
      </c>
      <c r="AG148" s="66">
        <v>0</v>
      </c>
      <c r="AH148" s="66">
        <v>0</v>
      </c>
      <c r="AI148" s="66">
        <v>0</v>
      </c>
      <c r="AJ148" s="66">
        <v>0</v>
      </c>
      <c r="AK148" s="66">
        <v>0</v>
      </c>
      <c r="AL148" s="66">
        <v>0</v>
      </c>
      <c r="AM148" s="66">
        <v>0</v>
      </c>
      <c r="AN148" s="66">
        <v>0</v>
      </c>
      <c r="AO148" s="66">
        <v>0</v>
      </c>
      <c r="AP148" s="66">
        <v>0</v>
      </c>
      <c r="AQ148" s="66">
        <f t="shared" si="2"/>
        <v>8002405.4199999999</v>
      </c>
      <c r="AT148" s="35"/>
    </row>
    <row r="149" spans="1:46" ht="33" customHeight="1">
      <c r="A149" s="44">
        <v>379</v>
      </c>
      <c r="B149" s="45" t="s">
        <v>1291</v>
      </c>
      <c r="C149" s="46" t="s">
        <v>665</v>
      </c>
      <c r="D149" s="66">
        <v>0</v>
      </c>
      <c r="E149" s="66">
        <v>0</v>
      </c>
      <c r="F149" s="66">
        <v>0</v>
      </c>
      <c r="G149" s="66">
        <v>825.5</v>
      </c>
      <c r="H149" s="66">
        <v>0</v>
      </c>
      <c r="I149" s="66">
        <v>0</v>
      </c>
      <c r="J149" s="66">
        <v>0</v>
      </c>
      <c r="K149" s="66">
        <v>0</v>
      </c>
      <c r="L149" s="66">
        <v>0</v>
      </c>
      <c r="M149" s="66">
        <v>0</v>
      </c>
      <c r="N149" s="66">
        <v>0</v>
      </c>
      <c r="O149" s="66">
        <v>0</v>
      </c>
      <c r="P149" s="66">
        <v>0</v>
      </c>
      <c r="Q149" s="66">
        <v>0</v>
      </c>
      <c r="R149" s="66">
        <v>0</v>
      </c>
      <c r="S149" s="66">
        <v>0</v>
      </c>
      <c r="T149" s="66">
        <v>0</v>
      </c>
      <c r="U149" s="66">
        <v>0</v>
      </c>
      <c r="V149" s="66">
        <v>0</v>
      </c>
      <c r="W149" s="66">
        <v>0</v>
      </c>
      <c r="X149" s="66">
        <v>0</v>
      </c>
      <c r="Y149" s="66">
        <v>0</v>
      </c>
      <c r="Z149" s="66">
        <v>0</v>
      </c>
      <c r="AA149" s="66">
        <v>0</v>
      </c>
      <c r="AB149" s="66">
        <v>0</v>
      </c>
      <c r="AC149" s="66">
        <v>0</v>
      </c>
      <c r="AD149" s="66">
        <v>0</v>
      </c>
      <c r="AE149" s="66">
        <v>0</v>
      </c>
      <c r="AF149" s="66">
        <v>0</v>
      </c>
      <c r="AG149" s="66">
        <v>0</v>
      </c>
      <c r="AH149" s="66">
        <v>0</v>
      </c>
      <c r="AI149" s="66">
        <v>0</v>
      </c>
      <c r="AJ149" s="66">
        <v>0</v>
      </c>
      <c r="AK149" s="66">
        <v>0</v>
      </c>
      <c r="AL149" s="66">
        <v>0</v>
      </c>
      <c r="AM149" s="66">
        <v>0</v>
      </c>
      <c r="AN149" s="66">
        <v>0</v>
      </c>
      <c r="AO149" s="66">
        <v>0</v>
      </c>
      <c r="AP149" s="66">
        <v>0</v>
      </c>
      <c r="AQ149" s="66">
        <f t="shared" si="2"/>
        <v>825.5</v>
      </c>
      <c r="AT149" s="35"/>
    </row>
    <row r="150" spans="1:46" ht="33" customHeight="1">
      <c r="A150" s="44">
        <v>382</v>
      </c>
      <c r="B150" s="45" t="s">
        <v>1292</v>
      </c>
      <c r="C150" s="46" t="s">
        <v>667</v>
      </c>
      <c r="D150" s="66">
        <v>0</v>
      </c>
      <c r="E150" s="66">
        <v>0</v>
      </c>
      <c r="F150" s="66">
        <v>0</v>
      </c>
      <c r="G150" s="66">
        <v>594.73</v>
      </c>
      <c r="H150" s="66">
        <v>0</v>
      </c>
      <c r="I150" s="66">
        <v>0</v>
      </c>
      <c r="J150" s="66">
        <v>0</v>
      </c>
      <c r="K150" s="66">
        <v>0</v>
      </c>
      <c r="L150" s="66">
        <v>0</v>
      </c>
      <c r="M150" s="66">
        <v>0</v>
      </c>
      <c r="N150" s="66">
        <v>0</v>
      </c>
      <c r="O150" s="66">
        <v>0</v>
      </c>
      <c r="P150" s="66">
        <v>0</v>
      </c>
      <c r="Q150" s="66">
        <v>0</v>
      </c>
      <c r="R150" s="66">
        <v>0</v>
      </c>
      <c r="S150" s="66">
        <v>0</v>
      </c>
      <c r="T150" s="66">
        <v>0</v>
      </c>
      <c r="U150" s="66">
        <v>0</v>
      </c>
      <c r="V150" s="66">
        <v>0</v>
      </c>
      <c r="W150" s="66">
        <v>0</v>
      </c>
      <c r="X150" s="66">
        <v>0</v>
      </c>
      <c r="Y150" s="66">
        <v>0</v>
      </c>
      <c r="Z150" s="66">
        <v>0</v>
      </c>
      <c r="AA150" s="66">
        <v>0</v>
      </c>
      <c r="AB150" s="66">
        <v>0</v>
      </c>
      <c r="AC150" s="66">
        <v>0</v>
      </c>
      <c r="AD150" s="66">
        <v>0</v>
      </c>
      <c r="AE150" s="66">
        <v>0</v>
      </c>
      <c r="AF150" s="66">
        <v>0</v>
      </c>
      <c r="AG150" s="66">
        <v>0</v>
      </c>
      <c r="AH150" s="66">
        <v>0</v>
      </c>
      <c r="AI150" s="66">
        <v>0</v>
      </c>
      <c r="AJ150" s="66">
        <v>0</v>
      </c>
      <c r="AK150" s="66">
        <v>0</v>
      </c>
      <c r="AL150" s="66">
        <v>0</v>
      </c>
      <c r="AM150" s="66">
        <v>0</v>
      </c>
      <c r="AN150" s="66">
        <v>0</v>
      </c>
      <c r="AO150" s="66">
        <v>0</v>
      </c>
      <c r="AP150" s="66">
        <v>0</v>
      </c>
      <c r="AQ150" s="66">
        <f t="shared" si="2"/>
        <v>594.73</v>
      </c>
      <c r="AT150" s="35"/>
    </row>
    <row r="151" spans="1:46" ht="33" customHeight="1">
      <c r="A151" s="44">
        <v>383</v>
      </c>
      <c r="B151" s="45" t="s">
        <v>1293</v>
      </c>
      <c r="C151" s="46" t="s">
        <v>698</v>
      </c>
      <c r="D151" s="66">
        <v>0</v>
      </c>
      <c r="E151" s="66">
        <v>0</v>
      </c>
      <c r="F151" s="66">
        <v>0</v>
      </c>
      <c r="G151" s="66">
        <v>9864.2100000000009</v>
      </c>
      <c r="H151" s="66">
        <v>0</v>
      </c>
      <c r="I151" s="66">
        <v>0</v>
      </c>
      <c r="J151" s="66">
        <v>350</v>
      </c>
      <c r="K151" s="66">
        <v>0</v>
      </c>
      <c r="L151" s="66">
        <v>0</v>
      </c>
      <c r="M151" s="66">
        <v>0</v>
      </c>
      <c r="N151" s="66">
        <v>0</v>
      </c>
      <c r="O151" s="66">
        <v>0</v>
      </c>
      <c r="P151" s="66">
        <v>0</v>
      </c>
      <c r="Q151" s="66">
        <v>0</v>
      </c>
      <c r="R151" s="66">
        <v>0</v>
      </c>
      <c r="S151" s="66">
        <v>0</v>
      </c>
      <c r="T151" s="66">
        <v>0</v>
      </c>
      <c r="U151" s="66">
        <v>0</v>
      </c>
      <c r="V151" s="66">
        <v>0</v>
      </c>
      <c r="W151" s="66">
        <v>0</v>
      </c>
      <c r="X151" s="66">
        <v>0</v>
      </c>
      <c r="Y151" s="66">
        <v>0</v>
      </c>
      <c r="Z151" s="66">
        <v>0</v>
      </c>
      <c r="AA151" s="66">
        <v>0</v>
      </c>
      <c r="AB151" s="66">
        <v>0</v>
      </c>
      <c r="AC151" s="66">
        <v>0</v>
      </c>
      <c r="AD151" s="66">
        <v>0</v>
      </c>
      <c r="AE151" s="66">
        <v>0</v>
      </c>
      <c r="AF151" s="66">
        <v>0</v>
      </c>
      <c r="AG151" s="66">
        <v>0</v>
      </c>
      <c r="AH151" s="66">
        <v>0</v>
      </c>
      <c r="AI151" s="66">
        <v>0</v>
      </c>
      <c r="AJ151" s="66">
        <v>0</v>
      </c>
      <c r="AK151" s="66">
        <v>0</v>
      </c>
      <c r="AL151" s="66">
        <v>0</v>
      </c>
      <c r="AM151" s="66">
        <v>0</v>
      </c>
      <c r="AN151" s="66">
        <v>0</v>
      </c>
      <c r="AO151" s="66">
        <v>0</v>
      </c>
      <c r="AP151" s="66">
        <v>0</v>
      </c>
      <c r="AQ151" s="66">
        <f t="shared" si="2"/>
        <v>10214.210000000001</v>
      </c>
      <c r="AT151" s="35"/>
    </row>
    <row r="152" spans="1:46" ht="33" customHeight="1">
      <c r="A152" s="44">
        <v>384</v>
      </c>
      <c r="B152" s="45" t="s">
        <v>1294</v>
      </c>
      <c r="C152" s="46" t="s">
        <v>1383</v>
      </c>
      <c r="D152" s="66">
        <v>0</v>
      </c>
      <c r="E152" s="66">
        <v>0</v>
      </c>
      <c r="F152" s="66">
        <v>0</v>
      </c>
      <c r="G152" s="66">
        <v>0</v>
      </c>
      <c r="H152" s="66">
        <v>0</v>
      </c>
      <c r="I152" s="66">
        <v>0</v>
      </c>
      <c r="J152" s="66">
        <v>0</v>
      </c>
      <c r="K152" s="66">
        <v>0</v>
      </c>
      <c r="L152" s="66">
        <v>0</v>
      </c>
      <c r="M152" s="66">
        <v>0</v>
      </c>
      <c r="N152" s="66">
        <v>0</v>
      </c>
      <c r="O152" s="66">
        <v>0</v>
      </c>
      <c r="P152" s="66">
        <v>0</v>
      </c>
      <c r="Q152" s="66">
        <v>0</v>
      </c>
      <c r="R152" s="66">
        <v>0</v>
      </c>
      <c r="S152" s="66">
        <v>0</v>
      </c>
      <c r="T152" s="66">
        <v>0</v>
      </c>
      <c r="U152" s="66">
        <v>0</v>
      </c>
      <c r="V152" s="66">
        <v>0</v>
      </c>
      <c r="W152" s="66">
        <v>0</v>
      </c>
      <c r="X152" s="66">
        <v>0</v>
      </c>
      <c r="Y152" s="66">
        <v>0</v>
      </c>
      <c r="Z152" s="66">
        <v>0</v>
      </c>
      <c r="AA152" s="66">
        <v>0</v>
      </c>
      <c r="AB152" s="66">
        <v>0</v>
      </c>
      <c r="AC152" s="66">
        <v>0</v>
      </c>
      <c r="AD152" s="66">
        <v>0</v>
      </c>
      <c r="AE152" s="66">
        <v>0</v>
      </c>
      <c r="AF152" s="66">
        <v>0</v>
      </c>
      <c r="AG152" s="66">
        <v>0</v>
      </c>
      <c r="AH152" s="66">
        <v>0</v>
      </c>
      <c r="AI152" s="66">
        <v>0</v>
      </c>
      <c r="AJ152" s="66">
        <v>0</v>
      </c>
      <c r="AK152" s="66">
        <v>0</v>
      </c>
      <c r="AL152" s="66">
        <v>0</v>
      </c>
      <c r="AM152" s="66">
        <v>0</v>
      </c>
      <c r="AN152" s="66">
        <v>0</v>
      </c>
      <c r="AO152" s="66">
        <v>0</v>
      </c>
      <c r="AP152" s="66">
        <v>0</v>
      </c>
      <c r="AQ152" s="66">
        <f t="shared" si="2"/>
        <v>0</v>
      </c>
      <c r="AT152" s="35"/>
    </row>
    <row r="153" spans="1:46" ht="33" customHeight="1">
      <c r="A153" s="44">
        <v>385</v>
      </c>
      <c r="B153" s="45" t="s">
        <v>727</v>
      </c>
      <c r="C153" s="46" t="s">
        <v>698</v>
      </c>
      <c r="D153" s="66">
        <v>0</v>
      </c>
      <c r="E153" s="66">
        <v>0</v>
      </c>
      <c r="F153" s="66">
        <v>0</v>
      </c>
      <c r="G153" s="66">
        <v>14265.369999999999</v>
      </c>
      <c r="H153" s="66">
        <v>0</v>
      </c>
      <c r="I153" s="66">
        <v>0</v>
      </c>
      <c r="J153" s="66">
        <v>0</v>
      </c>
      <c r="K153" s="66">
        <v>0</v>
      </c>
      <c r="L153" s="66">
        <v>0</v>
      </c>
      <c r="M153" s="66">
        <v>0</v>
      </c>
      <c r="N153" s="66">
        <v>0</v>
      </c>
      <c r="O153" s="66">
        <v>0</v>
      </c>
      <c r="P153" s="66">
        <v>0</v>
      </c>
      <c r="Q153" s="66">
        <v>0</v>
      </c>
      <c r="R153" s="66">
        <v>0</v>
      </c>
      <c r="S153" s="66">
        <v>0</v>
      </c>
      <c r="T153" s="66">
        <v>0</v>
      </c>
      <c r="U153" s="66">
        <v>0</v>
      </c>
      <c r="V153" s="66">
        <v>0</v>
      </c>
      <c r="W153" s="66">
        <v>0</v>
      </c>
      <c r="X153" s="66">
        <v>0</v>
      </c>
      <c r="Y153" s="66">
        <v>0</v>
      </c>
      <c r="Z153" s="66">
        <v>0</v>
      </c>
      <c r="AA153" s="66">
        <v>0</v>
      </c>
      <c r="AB153" s="66">
        <v>0</v>
      </c>
      <c r="AC153" s="66">
        <v>0</v>
      </c>
      <c r="AD153" s="66">
        <v>0</v>
      </c>
      <c r="AE153" s="66">
        <v>0</v>
      </c>
      <c r="AF153" s="66">
        <v>0</v>
      </c>
      <c r="AG153" s="66">
        <v>0</v>
      </c>
      <c r="AH153" s="66">
        <v>0</v>
      </c>
      <c r="AI153" s="66">
        <v>0</v>
      </c>
      <c r="AJ153" s="66">
        <v>0</v>
      </c>
      <c r="AK153" s="66">
        <v>0</v>
      </c>
      <c r="AL153" s="66">
        <v>0</v>
      </c>
      <c r="AM153" s="66">
        <v>0</v>
      </c>
      <c r="AN153" s="66">
        <v>0</v>
      </c>
      <c r="AO153" s="66">
        <v>0</v>
      </c>
      <c r="AP153" s="66">
        <v>0</v>
      </c>
      <c r="AQ153" s="66">
        <f t="shared" si="2"/>
        <v>14265.369999999999</v>
      </c>
      <c r="AT153" s="35"/>
    </row>
    <row r="154" spans="1:46" ht="33" customHeight="1">
      <c r="A154" s="44">
        <v>386</v>
      </c>
      <c r="B154" s="45" t="s">
        <v>1384</v>
      </c>
      <c r="C154" s="46" t="s">
        <v>1383</v>
      </c>
      <c r="D154" s="66">
        <v>0</v>
      </c>
      <c r="E154" s="66">
        <v>0</v>
      </c>
      <c r="F154" s="66">
        <v>0</v>
      </c>
      <c r="G154" s="66">
        <v>0</v>
      </c>
      <c r="H154" s="66">
        <v>0</v>
      </c>
      <c r="I154" s="66">
        <v>0</v>
      </c>
      <c r="J154" s="66">
        <v>0</v>
      </c>
      <c r="K154" s="66">
        <v>0</v>
      </c>
      <c r="L154" s="66">
        <v>0</v>
      </c>
      <c r="M154" s="66">
        <v>0</v>
      </c>
      <c r="N154" s="66">
        <v>0</v>
      </c>
      <c r="O154" s="66">
        <v>0</v>
      </c>
      <c r="P154" s="66">
        <v>0</v>
      </c>
      <c r="Q154" s="66">
        <v>0</v>
      </c>
      <c r="R154" s="66">
        <v>0</v>
      </c>
      <c r="S154" s="66">
        <v>0</v>
      </c>
      <c r="T154" s="66">
        <v>0</v>
      </c>
      <c r="U154" s="66">
        <v>0</v>
      </c>
      <c r="V154" s="66">
        <v>0</v>
      </c>
      <c r="W154" s="66">
        <v>0</v>
      </c>
      <c r="X154" s="66">
        <v>0</v>
      </c>
      <c r="Y154" s="66">
        <v>0</v>
      </c>
      <c r="Z154" s="66">
        <v>0</v>
      </c>
      <c r="AA154" s="66">
        <v>0</v>
      </c>
      <c r="AB154" s="66">
        <v>0</v>
      </c>
      <c r="AC154" s="66">
        <v>0</v>
      </c>
      <c r="AD154" s="66">
        <v>0</v>
      </c>
      <c r="AE154" s="66">
        <v>0</v>
      </c>
      <c r="AF154" s="66">
        <v>0</v>
      </c>
      <c r="AG154" s="66">
        <v>0</v>
      </c>
      <c r="AH154" s="66">
        <v>0</v>
      </c>
      <c r="AI154" s="66">
        <v>0</v>
      </c>
      <c r="AJ154" s="66">
        <v>0</v>
      </c>
      <c r="AK154" s="66">
        <v>0</v>
      </c>
      <c r="AL154" s="66">
        <v>0</v>
      </c>
      <c r="AM154" s="66">
        <v>0</v>
      </c>
      <c r="AN154" s="66">
        <v>0</v>
      </c>
      <c r="AO154" s="66">
        <v>0</v>
      </c>
      <c r="AP154" s="66">
        <v>0</v>
      </c>
      <c r="AQ154" s="66">
        <f t="shared" si="2"/>
        <v>0</v>
      </c>
      <c r="AT154" s="35"/>
    </row>
    <row r="155" spans="1:46" ht="33" customHeight="1">
      <c r="A155" s="44">
        <v>387</v>
      </c>
      <c r="B155" s="45" t="s">
        <v>1364</v>
      </c>
      <c r="C155" s="67" t="s">
        <v>1383</v>
      </c>
      <c r="D155" s="66">
        <v>0</v>
      </c>
      <c r="E155" s="66">
        <v>0</v>
      </c>
      <c r="F155" s="66">
        <v>0</v>
      </c>
      <c r="G155" s="66">
        <v>144</v>
      </c>
      <c r="H155" s="66">
        <v>0</v>
      </c>
      <c r="I155" s="66">
        <v>0</v>
      </c>
      <c r="J155" s="66">
        <v>0</v>
      </c>
      <c r="K155" s="66">
        <v>0</v>
      </c>
      <c r="L155" s="66">
        <v>0</v>
      </c>
      <c r="M155" s="66">
        <v>0</v>
      </c>
      <c r="N155" s="66">
        <v>0</v>
      </c>
      <c r="O155" s="66">
        <v>0</v>
      </c>
      <c r="P155" s="66">
        <v>0</v>
      </c>
      <c r="Q155" s="66">
        <v>0</v>
      </c>
      <c r="R155" s="66">
        <v>0</v>
      </c>
      <c r="S155" s="66">
        <v>0</v>
      </c>
      <c r="T155" s="66">
        <v>0</v>
      </c>
      <c r="U155" s="66">
        <v>0</v>
      </c>
      <c r="V155" s="66">
        <v>0</v>
      </c>
      <c r="W155" s="66">
        <v>0</v>
      </c>
      <c r="X155" s="66">
        <v>0</v>
      </c>
      <c r="Y155" s="66">
        <v>0</v>
      </c>
      <c r="Z155" s="66">
        <v>0</v>
      </c>
      <c r="AA155" s="66">
        <v>0</v>
      </c>
      <c r="AB155" s="66">
        <v>0</v>
      </c>
      <c r="AC155" s="66">
        <v>0</v>
      </c>
      <c r="AD155" s="66">
        <v>0</v>
      </c>
      <c r="AE155" s="66">
        <v>0</v>
      </c>
      <c r="AF155" s="66">
        <v>0</v>
      </c>
      <c r="AG155" s="66">
        <v>0</v>
      </c>
      <c r="AH155" s="66">
        <v>0</v>
      </c>
      <c r="AI155" s="66">
        <v>0</v>
      </c>
      <c r="AJ155" s="66">
        <v>0</v>
      </c>
      <c r="AK155" s="66">
        <v>0</v>
      </c>
      <c r="AL155" s="66">
        <v>0</v>
      </c>
      <c r="AM155" s="66">
        <v>0</v>
      </c>
      <c r="AN155" s="66">
        <v>0</v>
      </c>
      <c r="AO155" s="66">
        <v>0</v>
      </c>
      <c r="AP155" s="66">
        <v>0</v>
      </c>
      <c r="AQ155" s="66">
        <f t="shared" si="2"/>
        <v>144</v>
      </c>
      <c r="AT155" s="35"/>
    </row>
    <row r="156" spans="1:46" ht="33" customHeight="1">
      <c r="A156" s="44">
        <v>411</v>
      </c>
      <c r="B156" s="45" t="s">
        <v>155</v>
      </c>
      <c r="C156" s="67">
        <v>0</v>
      </c>
      <c r="D156" s="66">
        <v>0</v>
      </c>
      <c r="E156" s="66">
        <v>0</v>
      </c>
      <c r="F156" s="66">
        <v>0</v>
      </c>
      <c r="G156" s="66">
        <v>0</v>
      </c>
      <c r="H156" s="66">
        <v>0</v>
      </c>
      <c r="I156" s="66">
        <v>0</v>
      </c>
      <c r="J156" s="66">
        <v>0</v>
      </c>
      <c r="K156" s="66">
        <v>0</v>
      </c>
      <c r="L156" s="66">
        <v>0</v>
      </c>
      <c r="M156" s="66">
        <v>0</v>
      </c>
      <c r="N156" s="66">
        <v>0</v>
      </c>
      <c r="O156" s="66">
        <v>0</v>
      </c>
      <c r="P156" s="66">
        <v>0</v>
      </c>
      <c r="Q156" s="66">
        <v>0</v>
      </c>
      <c r="R156" s="66">
        <v>0</v>
      </c>
      <c r="S156" s="66">
        <v>0</v>
      </c>
      <c r="T156" s="66">
        <v>0</v>
      </c>
      <c r="U156" s="66">
        <v>0</v>
      </c>
      <c r="V156" s="66">
        <v>0</v>
      </c>
      <c r="W156" s="66">
        <v>0</v>
      </c>
      <c r="X156" s="66">
        <v>0</v>
      </c>
      <c r="Y156" s="66">
        <v>0</v>
      </c>
      <c r="Z156" s="66">
        <v>0</v>
      </c>
      <c r="AA156" s="66">
        <v>0</v>
      </c>
      <c r="AB156" s="66">
        <v>0</v>
      </c>
      <c r="AC156" s="66">
        <v>0</v>
      </c>
      <c r="AD156" s="66">
        <v>0</v>
      </c>
      <c r="AE156" s="66">
        <v>0</v>
      </c>
      <c r="AF156" s="66">
        <v>0</v>
      </c>
      <c r="AG156" s="66">
        <v>0</v>
      </c>
      <c r="AH156" s="66">
        <v>0</v>
      </c>
      <c r="AI156" s="66">
        <v>0</v>
      </c>
      <c r="AJ156" s="66">
        <v>0</v>
      </c>
      <c r="AK156" s="66">
        <v>0</v>
      </c>
      <c r="AL156" s="66">
        <v>0</v>
      </c>
      <c r="AM156" s="66">
        <v>0</v>
      </c>
      <c r="AN156" s="66">
        <v>0</v>
      </c>
      <c r="AO156" s="66">
        <v>0</v>
      </c>
      <c r="AP156" s="66">
        <v>0</v>
      </c>
      <c r="AQ156" s="66">
        <v>0</v>
      </c>
      <c r="AT156" s="35"/>
    </row>
    <row r="157" spans="1:46" ht="33" customHeight="1">
      <c r="A157" s="44">
        <v>417</v>
      </c>
      <c r="B157" s="45" t="s">
        <v>156</v>
      </c>
      <c r="C157" s="46">
        <v>0</v>
      </c>
      <c r="D157" s="66">
        <v>0</v>
      </c>
      <c r="E157" s="66">
        <v>0</v>
      </c>
      <c r="F157" s="66">
        <v>0</v>
      </c>
      <c r="G157" s="66">
        <v>73926.75</v>
      </c>
      <c r="H157" s="66">
        <v>0</v>
      </c>
      <c r="I157" s="66">
        <v>0</v>
      </c>
      <c r="J157" s="66">
        <v>0</v>
      </c>
      <c r="K157" s="66">
        <v>0</v>
      </c>
      <c r="L157" s="66">
        <v>0</v>
      </c>
      <c r="M157" s="66">
        <v>0</v>
      </c>
      <c r="N157" s="66">
        <v>0</v>
      </c>
      <c r="O157" s="66">
        <v>0</v>
      </c>
      <c r="P157" s="66">
        <v>0</v>
      </c>
      <c r="Q157" s="66">
        <v>0</v>
      </c>
      <c r="R157" s="66">
        <v>0</v>
      </c>
      <c r="S157" s="66">
        <v>0</v>
      </c>
      <c r="T157" s="66">
        <v>0</v>
      </c>
      <c r="U157" s="66">
        <v>0</v>
      </c>
      <c r="V157" s="66">
        <v>0</v>
      </c>
      <c r="W157" s="66">
        <v>0</v>
      </c>
      <c r="X157" s="66">
        <v>0</v>
      </c>
      <c r="Y157" s="66">
        <v>0</v>
      </c>
      <c r="Z157" s="66">
        <v>0</v>
      </c>
      <c r="AA157" s="66">
        <v>0</v>
      </c>
      <c r="AB157" s="66">
        <v>0</v>
      </c>
      <c r="AC157" s="66">
        <v>0</v>
      </c>
      <c r="AD157" s="66">
        <v>0</v>
      </c>
      <c r="AE157" s="66">
        <v>0</v>
      </c>
      <c r="AF157" s="66">
        <v>0</v>
      </c>
      <c r="AG157" s="66">
        <v>0</v>
      </c>
      <c r="AH157" s="66">
        <v>0</v>
      </c>
      <c r="AI157" s="66">
        <v>0</v>
      </c>
      <c r="AJ157" s="66">
        <v>0</v>
      </c>
      <c r="AK157" s="66">
        <v>0</v>
      </c>
      <c r="AL157" s="66">
        <v>0</v>
      </c>
      <c r="AM157" s="66">
        <v>0</v>
      </c>
      <c r="AN157" s="66">
        <v>0</v>
      </c>
      <c r="AO157" s="66">
        <v>0</v>
      </c>
      <c r="AP157" s="66">
        <v>0</v>
      </c>
      <c r="AQ157" s="66">
        <f t="shared" si="2"/>
        <v>73926.75</v>
      </c>
      <c r="AT157" s="35"/>
    </row>
    <row r="158" spans="1:46" ht="33" customHeight="1">
      <c r="A158" s="44">
        <v>418</v>
      </c>
      <c r="B158" s="45" t="s">
        <v>157</v>
      </c>
      <c r="C158" s="46">
        <v>0</v>
      </c>
      <c r="D158" s="66">
        <v>0</v>
      </c>
      <c r="E158" s="66">
        <v>0</v>
      </c>
      <c r="F158" s="66">
        <v>0</v>
      </c>
      <c r="G158" s="66">
        <v>0</v>
      </c>
      <c r="H158" s="66">
        <v>0</v>
      </c>
      <c r="I158" s="66">
        <v>0</v>
      </c>
      <c r="J158" s="66">
        <v>0</v>
      </c>
      <c r="K158" s="66">
        <v>0</v>
      </c>
      <c r="L158" s="66">
        <v>0</v>
      </c>
      <c r="M158" s="66">
        <v>0</v>
      </c>
      <c r="N158" s="66">
        <v>0</v>
      </c>
      <c r="O158" s="66">
        <v>0</v>
      </c>
      <c r="P158" s="66">
        <v>0</v>
      </c>
      <c r="Q158" s="66">
        <v>0</v>
      </c>
      <c r="R158" s="66">
        <v>0</v>
      </c>
      <c r="S158" s="66">
        <v>0</v>
      </c>
      <c r="T158" s="66">
        <v>0</v>
      </c>
      <c r="U158" s="66">
        <v>0</v>
      </c>
      <c r="V158" s="66">
        <v>0</v>
      </c>
      <c r="W158" s="66">
        <v>0</v>
      </c>
      <c r="X158" s="66">
        <v>0</v>
      </c>
      <c r="Y158" s="66">
        <v>0</v>
      </c>
      <c r="Z158" s="66">
        <v>0</v>
      </c>
      <c r="AA158" s="66">
        <v>0</v>
      </c>
      <c r="AB158" s="66">
        <v>0</v>
      </c>
      <c r="AC158" s="66">
        <v>0</v>
      </c>
      <c r="AD158" s="66">
        <v>0</v>
      </c>
      <c r="AE158" s="66">
        <v>0</v>
      </c>
      <c r="AF158" s="66">
        <v>0</v>
      </c>
      <c r="AG158" s="66">
        <v>0</v>
      </c>
      <c r="AH158" s="66">
        <v>0</v>
      </c>
      <c r="AI158" s="66">
        <v>0</v>
      </c>
      <c r="AJ158" s="66">
        <v>0</v>
      </c>
      <c r="AK158" s="66">
        <v>0</v>
      </c>
      <c r="AL158" s="66">
        <v>0</v>
      </c>
      <c r="AM158" s="66">
        <v>0</v>
      </c>
      <c r="AN158" s="66">
        <v>0</v>
      </c>
      <c r="AO158" s="66">
        <v>0</v>
      </c>
      <c r="AP158" s="66">
        <v>0</v>
      </c>
      <c r="AQ158" s="66">
        <f t="shared" si="2"/>
        <v>0</v>
      </c>
      <c r="AT158" s="35"/>
    </row>
    <row r="159" spans="1:46" ht="33" customHeight="1">
      <c r="A159" s="44">
        <v>422</v>
      </c>
      <c r="B159" s="45" t="s">
        <v>158</v>
      </c>
      <c r="C159" s="46">
        <v>0</v>
      </c>
      <c r="D159" s="66">
        <v>0</v>
      </c>
      <c r="E159" s="66">
        <v>0</v>
      </c>
      <c r="F159" s="66">
        <v>0</v>
      </c>
      <c r="G159" s="66">
        <v>0</v>
      </c>
      <c r="H159" s="66">
        <v>0</v>
      </c>
      <c r="I159" s="66">
        <v>0</v>
      </c>
      <c r="J159" s="66">
        <v>0</v>
      </c>
      <c r="K159" s="66">
        <v>0</v>
      </c>
      <c r="L159" s="66">
        <v>0</v>
      </c>
      <c r="M159" s="66">
        <v>0</v>
      </c>
      <c r="N159" s="66">
        <v>0</v>
      </c>
      <c r="O159" s="66">
        <v>0</v>
      </c>
      <c r="P159" s="66">
        <v>0</v>
      </c>
      <c r="Q159" s="66">
        <v>0</v>
      </c>
      <c r="R159" s="66">
        <v>0</v>
      </c>
      <c r="S159" s="66">
        <v>0</v>
      </c>
      <c r="T159" s="66">
        <v>0</v>
      </c>
      <c r="U159" s="66">
        <v>0</v>
      </c>
      <c r="V159" s="66">
        <v>0</v>
      </c>
      <c r="W159" s="66">
        <v>0</v>
      </c>
      <c r="X159" s="66">
        <v>0</v>
      </c>
      <c r="Y159" s="66">
        <v>0</v>
      </c>
      <c r="Z159" s="66">
        <v>0</v>
      </c>
      <c r="AA159" s="66">
        <v>0</v>
      </c>
      <c r="AB159" s="66">
        <v>0</v>
      </c>
      <c r="AC159" s="66">
        <v>0</v>
      </c>
      <c r="AD159" s="66">
        <v>0</v>
      </c>
      <c r="AE159" s="66">
        <v>0</v>
      </c>
      <c r="AF159" s="66">
        <v>0</v>
      </c>
      <c r="AG159" s="66">
        <v>0</v>
      </c>
      <c r="AH159" s="66">
        <v>0</v>
      </c>
      <c r="AI159" s="66">
        <v>0</v>
      </c>
      <c r="AJ159" s="66">
        <v>0</v>
      </c>
      <c r="AK159" s="66">
        <v>0</v>
      </c>
      <c r="AL159" s="66">
        <v>0</v>
      </c>
      <c r="AM159" s="66">
        <v>0</v>
      </c>
      <c r="AN159" s="66">
        <v>0</v>
      </c>
      <c r="AO159" s="66">
        <v>0</v>
      </c>
      <c r="AP159" s="66">
        <v>0</v>
      </c>
      <c r="AQ159" s="66">
        <f t="shared" si="2"/>
        <v>0</v>
      </c>
      <c r="AT159" s="35"/>
    </row>
    <row r="160" spans="1:46" ht="33" customHeight="1">
      <c r="A160" s="44">
        <v>423</v>
      </c>
      <c r="B160" s="45" t="s">
        <v>159</v>
      </c>
      <c r="C160" s="46">
        <v>0</v>
      </c>
      <c r="D160" s="66">
        <v>0</v>
      </c>
      <c r="E160" s="66">
        <v>0</v>
      </c>
      <c r="F160" s="66">
        <v>0</v>
      </c>
      <c r="G160" s="66">
        <v>0</v>
      </c>
      <c r="H160" s="66">
        <v>0</v>
      </c>
      <c r="I160" s="66">
        <v>0</v>
      </c>
      <c r="J160" s="66">
        <v>0</v>
      </c>
      <c r="K160" s="66">
        <v>0</v>
      </c>
      <c r="L160" s="66">
        <v>0</v>
      </c>
      <c r="M160" s="66">
        <v>0</v>
      </c>
      <c r="N160" s="66">
        <v>0</v>
      </c>
      <c r="O160" s="66">
        <v>0</v>
      </c>
      <c r="P160" s="66">
        <v>0</v>
      </c>
      <c r="Q160" s="66">
        <v>0</v>
      </c>
      <c r="R160" s="66">
        <v>0</v>
      </c>
      <c r="S160" s="66">
        <v>0</v>
      </c>
      <c r="T160" s="66">
        <v>0</v>
      </c>
      <c r="U160" s="66">
        <v>0</v>
      </c>
      <c r="V160" s="66">
        <v>0</v>
      </c>
      <c r="W160" s="66">
        <v>0</v>
      </c>
      <c r="X160" s="66">
        <v>0</v>
      </c>
      <c r="Y160" s="66">
        <v>0</v>
      </c>
      <c r="Z160" s="66">
        <v>0</v>
      </c>
      <c r="AA160" s="66">
        <v>0</v>
      </c>
      <c r="AB160" s="66">
        <v>0</v>
      </c>
      <c r="AC160" s="66">
        <v>0</v>
      </c>
      <c r="AD160" s="66">
        <v>0</v>
      </c>
      <c r="AE160" s="66">
        <v>0</v>
      </c>
      <c r="AF160" s="66">
        <v>0</v>
      </c>
      <c r="AG160" s="66">
        <v>0</v>
      </c>
      <c r="AH160" s="66">
        <v>0</v>
      </c>
      <c r="AI160" s="66">
        <v>0</v>
      </c>
      <c r="AJ160" s="66">
        <v>0</v>
      </c>
      <c r="AK160" s="66">
        <v>0</v>
      </c>
      <c r="AL160" s="66">
        <v>0</v>
      </c>
      <c r="AM160" s="66">
        <v>0</v>
      </c>
      <c r="AN160" s="66">
        <v>0</v>
      </c>
      <c r="AO160" s="66">
        <v>0</v>
      </c>
      <c r="AP160" s="66">
        <v>0</v>
      </c>
      <c r="AQ160" s="66">
        <f t="shared" si="2"/>
        <v>0</v>
      </c>
      <c r="AT160" s="35"/>
    </row>
    <row r="161" spans="1:46" ht="33" customHeight="1">
      <c r="A161" s="44">
        <v>424</v>
      </c>
      <c r="B161" s="45" t="s">
        <v>1385</v>
      </c>
      <c r="C161" s="46">
        <v>0</v>
      </c>
      <c r="D161" s="66">
        <v>0</v>
      </c>
      <c r="E161" s="66">
        <v>0</v>
      </c>
      <c r="F161" s="66">
        <v>0</v>
      </c>
      <c r="G161" s="66">
        <v>0</v>
      </c>
      <c r="H161" s="66">
        <v>0</v>
      </c>
      <c r="I161" s="66">
        <v>0</v>
      </c>
      <c r="J161" s="66">
        <v>0</v>
      </c>
      <c r="K161" s="66">
        <v>0</v>
      </c>
      <c r="L161" s="66">
        <v>0</v>
      </c>
      <c r="M161" s="66">
        <v>0</v>
      </c>
      <c r="N161" s="66">
        <v>0</v>
      </c>
      <c r="O161" s="66">
        <v>0</v>
      </c>
      <c r="P161" s="66">
        <v>0</v>
      </c>
      <c r="Q161" s="66">
        <v>0</v>
      </c>
      <c r="R161" s="66">
        <v>0</v>
      </c>
      <c r="S161" s="66">
        <v>0</v>
      </c>
      <c r="T161" s="66">
        <v>0</v>
      </c>
      <c r="U161" s="66">
        <v>0</v>
      </c>
      <c r="V161" s="66">
        <v>0</v>
      </c>
      <c r="W161" s="66">
        <v>0</v>
      </c>
      <c r="X161" s="66">
        <v>0</v>
      </c>
      <c r="Y161" s="66">
        <v>0</v>
      </c>
      <c r="Z161" s="66">
        <v>0</v>
      </c>
      <c r="AA161" s="66">
        <v>0</v>
      </c>
      <c r="AB161" s="66">
        <v>0</v>
      </c>
      <c r="AC161" s="66">
        <v>0</v>
      </c>
      <c r="AD161" s="66">
        <v>0</v>
      </c>
      <c r="AE161" s="66">
        <v>0</v>
      </c>
      <c r="AF161" s="66">
        <v>0</v>
      </c>
      <c r="AG161" s="66">
        <v>0</v>
      </c>
      <c r="AH161" s="66">
        <v>0</v>
      </c>
      <c r="AI161" s="66">
        <v>0</v>
      </c>
      <c r="AJ161" s="66">
        <v>0</v>
      </c>
      <c r="AK161" s="66">
        <v>0</v>
      </c>
      <c r="AL161" s="66">
        <v>0</v>
      </c>
      <c r="AM161" s="66">
        <v>0</v>
      </c>
      <c r="AN161" s="66">
        <v>0</v>
      </c>
      <c r="AO161" s="66">
        <v>0</v>
      </c>
      <c r="AP161" s="66">
        <v>0</v>
      </c>
      <c r="AQ161" s="66">
        <f t="shared" si="2"/>
        <v>0</v>
      </c>
      <c r="AT161" s="35"/>
    </row>
    <row r="162" spans="1:46" ht="33" customHeight="1">
      <c r="A162" s="44">
        <v>425</v>
      </c>
      <c r="B162" s="45" t="s">
        <v>160</v>
      </c>
      <c r="C162" s="46">
        <v>0</v>
      </c>
      <c r="D162" s="66">
        <v>0</v>
      </c>
      <c r="E162" s="66">
        <v>0</v>
      </c>
      <c r="F162" s="66">
        <v>0</v>
      </c>
      <c r="G162" s="66">
        <v>0</v>
      </c>
      <c r="H162" s="66">
        <v>0</v>
      </c>
      <c r="I162" s="66">
        <v>0</v>
      </c>
      <c r="J162" s="66">
        <v>0</v>
      </c>
      <c r="K162" s="66">
        <v>0</v>
      </c>
      <c r="L162" s="66">
        <v>0</v>
      </c>
      <c r="M162" s="66">
        <v>0</v>
      </c>
      <c r="N162" s="66">
        <v>0</v>
      </c>
      <c r="O162" s="66">
        <v>0</v>
      </c>
      <c r="P162" s="66">
        <v>0</v>
      </c>
      <c r="Q162" s="66">
        <v>0</v>
      </c>
      <c r="R162" s="66">
        <v>0</v>
      </c>
      <c r="S162" s="66">
        <v>0</v>
      </c>
      <c r="T162" s="66">
        <v>0</v>
      </c>
      <c r="U162" s="66">
        <v>0</v>
      </c>
      <c r="V162" s="66">
        <v>0</v>
      </c>
      <c r="W162" s="66">
        <v>0</v>
      </c>
      <c r="X162" s="66">
        <v>0</v>
      </c>
      <c r="Y162" s="66">
        <v>0</v>
      </c>
      <c r="Z162" s="66">
        <v>0</v>
      </c>
      <c r="AA162" s="66">
        <v>0</v>
      </c>
      <c r="AB162" s="66">
        <v>0</v>
      </c>
      <c r="AC162" s="66">
        <v>0</v>
      </c>
      <c r="AD162" s="66">
        <v>0</v>
      </c>
      <c r="AE162" s="66">
        <v>0</v>
      </c>
      <c r="AF162" s="66">
        <v>0</v>
      </c>
      <c r="AG162" s="66">
        <v>0</v>
      </c>
      <c r="AH162" s="66">
        <v>0</v>
      </c>
      <c r="AI162" s="66">
        <v>0</v>
      </c>
      <c r="AJ162" s="66">
        <v>0</v>
      </c>
      <c r="AK162" s="66">
        <v>0</v>
      </c>
      <c r="AL162" s="66">
        <v>0</v>
      </c>
      <c r="AM162" s="66">
        <v>0</v>
      </c>
      <c r="AN162" s="66">
        <v>0</v>
      </c>
      <c r="AO162" s="66">
        <v>0</v>
      </c>
      <c r="AP162" s="66">
        <v>0</v>
      </c>
      <c r="AQ162" s="66">
        <f t="shared" si="2"/>
        <v>0</v>
      </c>
      <c r="AT162" s="35"/>
    </row>
    <row r="163" spans="1:46" ht="33" customHeight="1">
      <c r="A163" s="44">
        <v>426</v>
      </c>
      <c r="B163" s="45" t="s">
        <v>161</v>
      </c>
      <c r="C163" s="46">
        <v>0</v>
      </c>
      <c r="D163" s="66">
        <v>0</v>
      </c>
      <c r="E163" s="66">
        <v>0</v>
      </c>
      <c r="F163" s="66">
        <v>0</v>
      </c>
      <c r="G163" s="66">
        <v>0</v>
      </c>
      <c r="H163" s="66">
        <v>0</v>
      </c>
      <c r="I163" s="66">
        <v>0</v>
      </c>
      <c r="J163" s="66">
        <v>0</v>
      </c>
      <c r="K163" s="66">
        <v>0</v>
      </c>
      <c r="L163" s="66">
        <v>0</v>
      </c>
      <c r="M163" s="66">
        <v>0</v>
      </c>
      <c r="N163" s="66">
        <v>0</v>
      </c>
      <c r="O163" s="66">
        <v>0</v>
      </c>
      <c r="P163" s="66">
        <v>0</v>
      </c>
      <c r="Q163" s="66">
        <v>0</v>
      </c>
      <c r="R163" s="66">
        <v>0</v>
      </c>
      <c r="S163" s="66">
        <v>0</v>
      </c>
      <c r="T163" s="66">
        <v>0</v>
      </c>
      <c r="U163" s="66">
        <v>0</v>
      </c>
      <c r="V163" s="66">
        <v>0</v>
      </c>
      <c r="W163" s="66">
        <v>0</v>
      </c>
      <c r="X163" s="66">
        <v>0</v>
      </c>
      <c r="Y163" s="66">
        <v>0</v>
      </c>
      <c r="Z163" s="66">
        <v>0</v>
      </c>
      <c r="AA163" s="66">
        <v>0</v>
      </c>
      <c r="AB163" s="66">
        <v>0</v>
      </c>
      <c r="AC163" s="66">
        <v>0</v>
      </c>
      <c r="AD163" s="66">
        <v>0</v>
      </c>
      <c r="AE163" s="66">
        <v>0</v>
      </c>
      <c r="AF163" s="66">
        <v>0</v>
      </c>
      <c r="AG163" s="66">
        <v>0</v>
      </c>
      <c r="AH163" s="66">
        <v>0</v>
      </c>
      <c r="AI163" s="66">
        <v>0</v>
      </c>
      <c r="AJ163" s="66">
        <v>0</v>
      </c>
      <c r="AK163" s="66">
        <v>0</v>
      </c>
      <c r="AL163" s="66">
        <v>0</v>
      </c>
      <c r="AM163" s="66">
        <v>0</v>
      </c>
      <c r="AN163" s="66">
        <v>0</v>
      </c>
      <c r="AO163" s="66">
        <v>0</v>
      </c>
      <c r="AP163" s="66">
        <v>0</v>
      </c>
      <c r="AQ163" s="66">
        <f t="shared" si="2"/>
        <v>0</v>
      </c>
      <c r="AT163" s="35"/>
    </row>
    <row r="164" spans="1:46" ht="33" customHeight="1">
      <c r="A164" s="44">
        <v>427</v>
      </c>
      <c r="B164" s="45" t="s">
        <v>162</v>
      </c>
      <c r="C164" s="67">
        <v>0</v>
      </c>
      <c r="D164" s="66">
        <v>0</v>
      </c>
      <c r="E164" s="66">
        <v>0</v>
      </c>
      <c r="F164" s="66">
        <v>0</v>
      </c>
      <c r="G164" s="66">
        <v>0</v>
      </c>
      <c r="H164" s="66">
        <v>0</v>
      </c>
      <c r="I164" s="66">
        <v>0</v>
      </c>
      <c r="J164" s="66">
        <v>0</v>
      </c>
      <c r="K164" s="66">
        <v>0</v>
      </c>
      <c r="L164" s="66">
        <v>0</v>
      </c>
      <c r="M164" s="66">
        <v>0</v>
      </c>
      <c r="N164" s="66">
        <v>0</v>
      </c>
      <c r="O164" s="66">
        <v>0</v>
      </c>
      <c r="P164" s="66">
        <v>0</v>
      </c>
      <c r="Q164" s="66">
        <v>0</v>
      </c>
      <c r="R164" s="66">
        <v>0</v>
      </c>
      <c r="S164" s="66">
        <v>0</v>
      </c>
      <c r="T164" s="66">
        <v>0</v>
      </c>
      <c r="U164" s="66">
        <v>0</v>
      </c>
      <c r="V164" s="66">
        <v>0</v>
      </c>
      <c r="W164" s="66">
        <v>0</v>
      </c>
      <c r="X164" s="66">
        <v>0</v>
      </c>
      <c r="Y164" s="66">
        <v>0</v>
      </c>
      <c r="Z164" s="66">
        <v>0</v>
      </c>
      <c r="AA164" s="66">
        <v>0</v>
      </c>
      <c r="AB164" s="66">
        <v>0</v>
      </c>
      <c r="AC164" s="66">
        <v>0</v>
      </c>
      <c r="AD164" s="66">
        <v>0</v>
      </c>
      <c r="AE164" s="66">
        <v>0</v>
      </c>
      <c r="AF164" s="66">
        <v>0</v>
      </c>
      <c r="AG164" s="66">
        <v>0</v>
      </c>
      <c r="AH164" s="66">
        <v>0</v>
      </c>
      <c r="AI164" s="66">
        <v>0</v>
      </c>
      <c r="AJ164" s="66">
        <v>0</v>
      </c>
      <c r="AK164" s="66">
        <v>0</v>
      </c>
      <c r="AL164" s="66">
        <v>0</v>
      </c>
      <c r="AM164" s="66">
        <v>0</v>
      </c>
      <c r="AN164" s="66">
        <v>0</v>
      </c>
      <c r="AO164" s="66">
        <v>0</v>
      </c>
      <c r="AP164" s="66">
        <v>0</v>
      </c>
      <c r="AQ164" s="66">
        <f t="shared" si="2"/>
        <v>0</v>
      </c>
      <c r="AT164" s="35"/>
    </row>
    <row r="165" spans="1:46" ht="33" customHeight="1">
      <c r="A165" s="44">
        <v>428</v>
      </c>
      <c r="B165" s="45" t="s">
        <v>163</v>
      </c>
      <c r="C165" s="46">
        <v>0</v>
      </c>
      <c r="D165" s="66">
        <v>0</v>
      </c>
      <c r="E165" s="66">
        <v>0</v>
      </c>
      <c r="F165" s="66">
        <v>0</v>
      </c>
      <c r="G165" s="66">
        <v>0</v>
      </c>
      <c r="H165" s="66">
        <v>0</v>
      </c>
      <c r="I165" s="66">
        <v>0</v>
      </c>
      <c r="J165" s="66">
        <v>0</v>
      </c>
      <c r="K165" s="66">
        <v>0</v>
      </c>
      <c r="L165" s="66">
        <v>0</v>
      </c>
      <c r="M165" s="66">
        <v>0</v>
      </c>
      <c r="N165" s="66">
        <v>0</v>
      </c>
      <c r="O165" s="66">
        <v>0</v>
      </c>
      <c r="P165" s="66">
        <v>0</v>
      </c>
      <c r="Q165" s="66">
        <v>0</v>
      </c>
      <c r="R165" s="66">
        <v>0</v>
      </c>
      <c r="S165" s="66">
        <v>0</v>
      </c>
      <c r="T165" s="66">
        <v>0</v>
      </c>
      <c r="U165" s="66">
        <v>0</v>
      </c>
      <c r="V165" s="66">
        <v>0</v>
      </c>
      <c r="W165" s="66">
        <v>0</v>
      </c>
      <c r="X165" s="66">
        <v>0</v>
      </c>
      <c r="Y165" s="66">
        <v>0</v>
      </c>
      <c r="Z165" s="66">
        <v>0</v>
      </c>
      <c r="AA165" s="66">
        <v>0</v>
      </c>
      <c r="AB165" s="66">
        <v>0</v>
      </c>
      <c r="AC165" s="66">
        <v>0</v>
      </c>
      <c r="AD165" s="66">
        <v>0</v>
      </c>
      <c r="AE165" s="66">
        <v>0</v>
      </c>
      <c r="AF165" s="66">
        <v>0</v>
      </c>
      <c r="AG165" s="66">
        <v>0</v>
      </c>
      <c r="AH165" s="66">
        <v>0</v>
      </c>
      <c r="AI165" s="66">
        <v>0</v>
      </c>
      <c r="AJ165" s="66">
        <v>0</v>
      </c>
      <c r="AK165" s="66">
        <v>0</v>
      </c>
      <c r="AL165" s="66">
        <v>0</v>
      </c>
      <c r="AM165" s="66">
        <v>0</v>
      </c>
      <c r="AN165" s="66">
        <v>0</v>
      </c>
      <c r="AO165" s="66">
        <v>0</v>
      </c>
      <c r="AP165" s="66">
        <v>0</v>
      </c>
      <c r="AQ165" s="66">
        <f t="shared" si="2"/>
        <v>0</v>
      </c>
      <c r="AT165" s="35"/>
    </row>
    <row r="166" spans="1:46" ht="33" customHeight="1">
      <c r="A166" s="44">
        <v>429</v>
      </c>
      <c r="B166" s="45" t="s">
        <v>164</v>
      </c>
      <c r="C166" s="67">
        <v>0</v>
      </c>
      <c r="D166" s="66">
        <v>0</v>
      </c>
      <c r="E166" s="66">
        <v>0</v>
      </c>
      <c r="F166" s="66">
        <v>0</v>
      </c>
      <c r="G166" s="66">
        <v>0</v>
      </c>
      <c r="H166" s="66">
        <v>0</v>
      </c>
      <c r="I166" s="66">
        <v>0</v>
      </c>
      <c r="J166" s="66">
        <v>0</v>
      </c>
      <c r="K166" s="66">
        <v>0</v>
      </c>
      <c r="L166" s="66">
        <v>0</v>
      </c>
      <c r="M166" s="66">
        <v>0</v>
      </c>
      <c r="N166" s="66">
        <v>0</v>
      </c>
      <c r="O166" s="66">
        <v>0</v>
      </c>
      <c r="P166" s="66">
        <v>0</v>
      </c>
      <c r="Q166" s="66">
        <v>0</v>
      </c>
      <c r="R166" s="66">
        <v>0</v>
      </c>
      <c r="S166" s="66">
        <v>0</v>
      </c>
      <c r="T166" s="66">
        <v>0</v>
      </c>
      <c r="U166" s="66">
        <v>0</v>
      </c>
      <c r="V166" s="66">
        <v>0</v>
      </c>
      <c r="W166" s="66">
        <v>0</v>
      </c>
      <c r="X166" s="66">
        <v>0</v>
      </c>
      <c r="Y166" s="66">
        <v>0</v>
      </c>
      <c r="Z166" s="66">
        <v>0</v>
      </c>
      <c r="AA166" s="66">
        <v>0</v>
      </c>
      <c r="AB166" s="66">
        <v>0</v>
      </c>
      <c r="AC166" s="66">
        <v>0</v>
      </c>
      <c r="AD166" s="66">
        <v>0</v>
      </c>
      <c r="AE166" s="66">
        <v>0</v>
      </c>
      <c r="AF166" s="66">
        <v>0</v>
      </c>
      <c r="AG166" s="66">
        <v>0</v>
      </c>
      <c r="AH166" s="66">
        <v>0</v>
      </c>
      <c r="AI166" s="66">
        <v>0</v>
      </c>
      <c r="AJ166" s="66">
        <v>0</v>
      </c>
      <c r="AK166" s="66">
        <v>0</v>
      </c>
      <c r="AL166" s="66">
        <v>0</v>
      </c>
      <c r="AM166" s="66">
        <v>0</v>
      </c>
      <c r="AN166" s="66">
        <v>0</v>
      </c>
      <c r="AO166" s="66">
        <v>0</v>
      </c>
      <c r="AP166" s="66">
        <v>0</v>
      </c>
      <c r="AQ166" s="66">
        <f t="shared" si="2"/>
        <v>0</v>
      </c>
      <c r="AT166" s="35"/>
    </row>
    <row r="167" spans="1:46" ht="33" customHeight="1">
      <c r="A167" s="44">
        <v>432</v>
      </c>
      <c r="B167" s="45" t="s">
        <v>165</v>
      </c>
      <c r="C167" s="46">
        <v>0</v>
      </c>
      <c r="D167" s="66">
        <v>0</v>
      </c>
      <c r="E167" s="66">
        <v>0</v>
      </c>
      <c r="F167" s="66">
        <v>0</v>
      </c>
      <c r="G167" s="66">
        <v>0</v>
      </c>
      <c r="H167" s="66">
        <v>0</v>
      </c>
      <c r="I167" s="66">
        <v>0</v>
      </c>
      <c r="J167" s="66">
        <v>0</v>
      </c>
      <c r="K167" s="66">
        <v>0</v>
      </c>
      <c r="L167" s="66">
        <v>0</v>
      </c>
      <c r="M167" s="66">
        <v>0</v>
      </c>
      <c r="N167" s="66">
        <v>0</v>
      </c>
      <c r="O167" s="66">
        <v>0</v>
      </c>
      <c r="P167" s="66">
        <v>0</v>
      </c>
      <c r="Q167" s="66">
        <v>0</v>
      </c>
      <c r="R167" s="66">
        <v>0</v>
      </c>
      <c r="S167" s="66">
        <v>0</v>
      </c>
      <c r="T167" s="66">
        <v>0</v>
      </c>
      <c r="U167" s="66">
        <v>0</v>
      </c>
      <c r="V167" s="66">
        <v>0</v>
      </c>
      <c r="W167" s="66">
        <v>0</v>
      </c>
      <c r="X167" s="66">
        <v>0</v>
      </c>
      <c r="Y167" s="66">
        <v>0</v>
      </c>
      <c r="Z167" s="66">
        <v>0</v>
      </c>
      <c r="AA167" s="66">
        <v>0</v>
      </c>
      <c r="AB167" s="66">
        <v>0</v>
      </c>
      <c r="AC167" s="66">
        <v>0</v>
      </c>
      <c r="AD167" s="66">
        <v>0</v>
      </c>
      <c r="AE167" s="66">
        <v>0</v>
      </c>
      <c r="AF167" s="66">
        <v>0</v>
      </c>
      <c r="AG167" s="66">
        <v>0</v>
      </c>
      <c r="AH167" s="66">
        <v>0</v>
      </c>
      <c r="AI167" s="66">
        <v>0</v>
      </c>
      <c r="AJ167" s="66">
        <v>0</v>
      </c>
      <c r="AK167" s="66">
        <v>0</v>
      </c>
      <c r="AL167" s="66">
        <v>0</v>
      </c>
      <c r="AM167" s="66">
        <v>0</v>
      </c>
      <c r="AN167" s="66">
        <v>0</v>
      </c>
      <c r="AO167" s="66">
        <v>0</v>
      </c>
      <c r="AP167" s="66">
        <v>0</v>
      </c>
      <c r="AQ167" s="66">
        <f t="shared" si="2"/>
        <v>0</v>
      </c>
      <c r="AT167" s="35"/>
    </row>
    <row r="168" spans="1:46" ht="33" customHeight="1">
      <c r="A168" s="44">
        <v>433</v>
      </c>
      <c r="B168" s="45" t="s">
        <v>166</v>
      </c>
      <c r="C168" s="67">
        <v>0</v>
      </c>
      <c r="D168" s="66">
        <v>0</v>
      </c>
      <c r="E168" s="66">
        <v>0</v>
      </c>
      <c r="F168" s="66">
        <v>0</v>
      </c>
      <c r="G168" s="66">
        <v>0</v>
      </c>
      <c r="H168" s="66">
        <v>0</v>
      </c>
      <c r="I168" s="66">
        <v>0</v>
      </c>
      <c r="J168" s="66">
        <v>0</v>
      </c>
      <c r="K168" s="66">
        <v>0</v>
      </c>
      <c r="L168" s="66">
        <v>0</v>
      </c>
      <c r="M168" s="66">
        <v>0</v>
      </c>
      <c r="N168" s="66">
        <v>0</v>
      </c>
      <c r="O168" s="66">
        <v>0</v>
      </c>
      <c r="P168" s="66">
        <v>0</v>
      </c>
      <c r="Q168" s="66">
        <v>0</v>
      </c>
      <c r="R168" s="66">
        <v>0</v>
      </c>
      <c r="S168" s="66">
        <v>0</v>
      </c>
      <c r="T168" s="66">
        <v>0</v>
      </c>
      <c r="U168" s="66">
        <v>0</v>
      </c>
      <c r="V168" s="66">
        <v>0</v>
      </c>
      <c r="W168" s="66">
        <v>0</v>
      </c>
      <c r="X168" s="66">
        <v>0</v>
      </c>
      <c r="Y168" s="66">
        <v>0</v>
      </c>
      <c r="Z168" s="66">
        <v>0</v>
      </c>
      <c r="AA168" s="66">
        <v>0</v>
      </c>
      <c r="AB168" s="66">
        <v>0</v>
      </c>
      <c r="AC168" s="66">
        <v>0</v>
      </c>
      <c r="AD168" s="66">
        <v>0</v>
      </c>
      <c r="AE168" s="66">
        <v>0</v>
      </c>
      <c r="AF168" s="66">
        <v>0</v>
      </c>
      <c r="AG168" s="66">
        <v>0</v>
      </c>
      <c r="AH168" s="66">
        <v>0</v>
      </c>
      <c r="AI168" s="66">
        <v>0</v>
      </c>
      <c r="AJ168" s="66">
        <v>0</v>
      </c>
      <c r="AK168" s="66">
        <v>0</v>
      </c>
      <c r="AL168" s="66">
        <v>0</v>
      </c>
      <c r="AM168" s="66">
        <v>0</v>
      </c>
      <c r="AN168" s="66">
        <v>0</v>
      </c>
      <c r="AO168" s="66">
        <v>0</v>
      </c>
      <c r="AP168" s="66">
        <v>0</v>
      </c>
      <c r="AQ168" s="66">
        <f t="shared" si="2"/>
        <v>0</v>
      </c>
      <c r="AT168" s="35"/>
    </row>
    <row r="169" spans="1:46" ht="33" customHeight="1">
      <c r="A169" s="44">
        <v>434</v>
      </c>
      <c r="B169" s="45" t="s">
        <v>167</v>
      </c>
      <c r="C169" s="67">
        <v>0</v>
      </c>
      <c r="D169" s="66">
        <v>0</v>
      </c>
      <c r="E169" s="66">
        <v>0</v>
      </c>
      <c r="F169" s="66">
        <v>0</v>
      </c>
      <c r="G169" s="66">
        <v>0</v>
      </c>
      <c r="H169" s="66">
        <v>0</v>
      </c>
      <c r="I169" s="66">
        <v>0</v>
      </c>
      <c r="J169" s="66">
        <v>0</v>
      </c>
      <c r="K169" s="66">
        <v>0</v>
      </c>
      <c r="L169" s="66">
        <v>0</v>
      </c>
      <c r="M169" s="66">
        <v>0</v>
      </c>
      <c r="N169" s="66">
        <v>0</v>
      </c>
      <c r="O169" s="66">
        <v>0</v>
      </c>
      <c r="P169" s="66">
        <v>0</v>
      </c>
      <c r="Q169" s="66">
        <v>0</v>
      </c>
      <c r="R169" s="66">
        <v>0</v>
      </c>
      <c r="S169" s="66">
        <v>0</v>
      </c>
      <c r="T169" s="66">
        <v>0</v>
      </c>
      <c r="U169" s="66">
        <v>0</v>
      </c>
      <c r="V169" s="66">
        <v>0</v>
      </c>
      <c r="W169" s="66">
        <v>0</v>
      </c>
      <c r="X169" s="66">
        <v>0</v>
      </c>
      <c r="Y169" s="66">
        <v>0</v>
      </c>
      <c r="Z169" s="66">
        <v>0</v>
      </c>
      <c r="AA169" s="66">
        <v>0</v>
      </c>
      <c r="AB169" s="66">
        <v>0</v>
      </c>
      <c r="AC169" s="66">
        <v>0</v>
      </c>
      <c r="AD169" s="66">
        <v>0</v>
      </c>
      <c r="AE169" s="66">
        <v>0</v>
      </c>
      <c r="AF169" s="66">
        <v>0</v>
      </c>
      <c r="AG169" s="66">
        <v>0</v>
      </c>
      <c r="AH169" s="66">
        <v>0</v>
      </c>
      <c r="AI169" s="66">
        <v>0</v>
      </c>
      <c r="AJ169" s="66">
        <v>0</v>
      </c>
      <c r="AK169" s="66">
        <v>0</v>
      </c>
      <c r="AL169" s="66">
        <v>0</v>
      </c>
      <c r="AM169" s="66">
        <v>0</v>
      </c>
      <c r="AN169" s="66">
        <v>0</v>
      </c>
      <c r="AO169" s="66">
        <v>0</v>
      </c>
      <c r="AP169" s="66">
        <v>0</v>
      </c>
      <c r="AQ169" s="66">
        <f t="shared" si="2"/>
        <v>0</v>
      </c>
      <c r="AT169" s="35"/>
    </row>
    <row r="170" spans="1:46" ht="33" customHeight="1">
      <c r="A170" s="44">
        <v>435</v>
      </c>
      <c r="B170" s="45" t="s">
        <v>168</v>
      </c>
      <c r="C170" s="67">
        <v>0</v>
      </c>
      <c r="D170" s="66">
        <v>0</v>
      </c>
      <c r="E170" s="66">
        <v>0</v>
      </c>
      <c r="F170" s="66">
        <v>0</v>
      </c>
      <c r="G170" s="66">
        <v>0</v>
      </c>
      <c r="H170" s="66">
        <v>0</v>
      </c>
      <c r="I170" s="66">
        <v>0</v>
      </c>
      <c r="J170" s="66">
        <v>0</v>
      </c>
      <c r="K170" s="66">
        <v>0</v>
      </c>
      <c r="L170" s="66">
        <v>0</v>
      </c>
      <c r="M170" s="66">
        <v>0</v>
      </c>
      <c r="N170" s="66">
        <v>0</v>
      </c>
      <c r="O170" s="66">
        <v>0</v>
      </c>
      <c r="P170" s="66">
        <v>0</v>
      </c>
      <c r="Q170" s="66">
        <v>0</v>
      </c>
      <c r="R170" s="66">
        <v>0</v>
      </c>
      <c r="S170" s="66">
        <v>0</v>
      </c>
      <c r="T170" s="66">
        <v>0</v>
      </c>
      <c r="U170" s="66">
        <v>0</v>
      </c>
      <c r="V170" s="66">
        <v>0</v>
      </c>
      <c r="W170" s="66">
        <v>0</v>
      </c>
      <c r="X170" s="66">
        <v>0</v>
      </c>
      <c r="Y170" s="66">
        <v>0</v>
      </c>
      <c r="Z170" s="66">
        <v>0</v>
      </c>
      <c r="AA170" s="66">
        <v>0</v>
      </c>
      <c r="AB170" s="66">
        <v>0</v>
      </c>
      <c r="AC170" s="66">
        <v>0</v>
      </c>
      <c r="AD170" s="66">
        <v>0</v>
      </c>
      <c r="AE170" s="66">
        <v>0</v>
      </c>
      <c r="AF170" s="66">
        <v>0</v>
      </c>
      <c r="AG170" s="66">
        <v>0</v>
      </c>
      <c r="AH170" s="66">
        <v>0</v>
      </c>
      <c r="AI170" s="66">
        <v>0</v>
      </c>
      <c r="AJ170" s="66">
        <v>0</v>
      </c>
      <c r="AK170" s="66">
        <v>0</v>
      </c>
      <c r="AL170" s="66">
        <v>0</v>
      </c>
      <c r="AM170" s="66">
        <v>0</v>
      </c>
      <c r="AN170" s="66">
        <v>0</v>
      </c>
      <c r="AO170" s="66">
        <v>0</v>
      </c>
      <c r="AP170" s="66">
        <v>0</v>
      </c>
      <c r="AQ170" s="66">
        <f t="shared" si="2"/>
        <v>0</v>
      </c>
      <c r="AT170" s="35"/>
    </row>
    <row r="171" spans="1:46" ht="33" customHeight="1">
      <c r="A171" s="44">
        <v>512</v>
      </c>
      <c r="B171" s="45" t="s">
        <v>728</v>
      </c>
      <c r="C171" s="203" t="s">
        <v>668</v>
      </c>
      <c r="D171" s="66">
        <v>568337.52</v>
      </c>
      <c r="E171" s="66">
        <v>0</v>
      </c>
      <c r="F171" s="66">
        <v>241782.72</v>
      </c>
      <c r="G171" s="66">
        <v>6919.34</v>
      </c>
      <c r="H171" s="66">
        <v>0</v>
      </c>
      <c r="I171" s="66">
        <v>0</v>
      </c>
      <c r="J171" s="66">
        <v>1323.42</v>
      </c>
      <c r="K171" s="66">
        <v>6916</v>
      </c>
      <c r="L171" s="66">
        <v>0</v>
      </c>
      <c r="M171" s="66">
        <v>0</v>
      </c>
      <c r="N171" s="66">
        <v>0</v>
      </c>
      <c r="O171" s="66">
        <v>0</v>
      </c>
      <c r="P171" s="66">
        <v>0</v>
      </c>
      <c r="Q171" s="66">
        <v>0</v>
      </c>
      <c r="R171" s="66">
        <v>0</v>
      </c>
      <c r="S171" s="66">
        <v>0</v>
      </c>
      <c r="T171" s="66">
        <v>0</v>
      </c>
      <c r="U171" s="66">
        <v>0</v>
      </c>
      <c r="V171" s="66">
        <v>0</v>
      </c>
      <c r="W171" s="66">
        <v>0</v>
      </c>
      <c r="X171" s="66">
        <v>0</v>
      </c>
      <c r="Y171" s="66">
        <v>4086.71</v>
      </c>
      <c r="Z171" s="66">
        <v>0</v>
      </c>
      <c r="AA171" s="66">
        <v>0</v>
      </c>
      <c r="AB171" s="66">
        <v>0</v>
      </c>
      <c r="AC171" s="66">
        <v>0</v>
      </c>
      <c r="AD171" s="66">
        <v>500.09999999999997</v>
      </c>
      <c r="AE171" s="66">
        <v>0</v>
      </c>
      <c r="AF171" s="66">
        <v>1900.3799999999999</v>
      </c>
      <c r="AG171" s="66">
        <v>0</v>
      </c>
      <c r="AH171" s="66">
        <v>1561147.76</v>
      </c>
      <c r="AI171" s="66">
        <v>0</v>
      </c>
      <c r="AJ171" s="66">
        <v>0</v>
      </c>
      <c r="AK171" s="66">
        <v>0</v>
      </c>
      <c r="AL171" s="66">
        <v>0</v>
      </c>
      <c r="AM171" s="66">
        <v>0.02</v>
      </c>
      <c r="AN171" s="66">
        <v>0</v>
      </c>
      <c r="AO171" s="66">
        <v>0</v>
      </c>
      <c r="AP171" s="66">
        <v>0</v>
      </c>
      <c r="AQ171" s="66">
        <f t="shared" si="2"/>
        <v>2392913.9700000002</v>
      </c>
      <c r="AT171" s="35"/>
    </row>
    <row r="172" spans="1:46" ht="33" customHeight="1">
      <c r="A172" s="44">
        <v>513</v>
      </c>
      <c r="B172" s="45" t="s">
        <v>169</v>
      </c>
      <c r="C172" s="202" t="s">
        <v>665</v>
      </c>
      <c r="D172" s="66">
        <v>0</v>
      </c>
      <c r="E172" s="66">
        <v>0</v>
      </c>
      <c r="F172" s="66">
        <v>0</v>
      </c>
      <c r="G172" s="66">
        <v>139339.63999999998</v>
      </c>
      <c r="H172" s="66">
        <v>1851514</v>
      </c>
      <c r="I172" s="66">
        <v>0</v>
      </c>
      <c r="J172" s="66">
        <v>137417.56</v>
      </c>
      <c r="K172" s="66">
        <v>14573052.560000001</v>
      </c>
      <c r="L172" s="66">
        <v>0</v>
      </c>
      <c r="M172" s="66">
        <v>195778.35</v>
      </c>
      <c r="N172" s="66">
        <v>0</v>
      </c>
      <c r="O172" s="66">
        <v>0</v>
      </c>
      <c r="P172" s="66">
        <v>0</v>
      </c>
      <c r="Q172" s="66">
        <v>22631190.43</v>
      </c>
      <c r="R172" s="66">
        <v>0</v>
      </c>
      <c r="S172" s="66">
        <v>0</v>
      </c>
      <c r="T172" s="66">
        <v>14854.4</v>
      </c>
      <c r="U172" s="66">
        <v>0</v>
      </c>
      <c r="V172" s="66">
        <v>0</v>
      </c>
      <c r="W172" s="66">
        <v>0</v>
      </c>
      <c r="X172" s="66">
        <v>0</v>
      </c>
      <c r="Y172" s="66">
        <v>0</v>
      </c>
      <c r="Z172" s="66">
        <v>0</v>
      </c>
      <c r="AA172" s="66">
        <v>0</v>
      </c>
      <c r="AB172" s="66">
        <v>0</v>
      </c>
      <c r="AC172" s="66">
        <v>0</v>
      </c>
      <c r="AD172" s="66">
        <v>0</v>
      </c>
      <c r="AE172" s="66">
        <v>0</v>
      </c>
      <c r="AF172" s="66">
        <v>0</v>
      </c>
      <c r="AG172" s="66">
        <v>0</v>
      </c>
      <c r="AH172" s="66">
        <v>0</v>
      </c>
      <c r="AI172" s="66">
        <v>0</v>
      </c>
      <c r="AJ172" s="66">
        <v>0</v>
      </c>
      <c r="AK172" s="66">
        <v>0</v>
      </c>
      <c r="AL172" s="66">
        <v>0</v>
      </c>
      <c r="AM172" s="66">
        <v>0</v>
      </c>
      <c r="AN172" s="66">
        <v>0</v>
      </c>
      <c r="AO172" s="66">
        <v>0</v>
      </c>
      <c r="AP172" s="66">
        <v>0</v>
      </c>
      <c r="AQ172" s="66">
        <f t="shared" si="2"/>
        <v>39543146.939999998</v>
      </c>
      <c r="AT172" s="35"/>
    </row>
    <row r="173" spans="1:46" ht="33" customHeight="1">
      <c r="A173" s="44">
        <v>514</v>
      </c>
      <c r="B173" s="186" t="s">
        <v>170</v>
      </c>
      <c r="C173" s="67" t="s">
        <v>698</v>
      </c>
      <c r="D173" s="66">
        <v>0</v>
      </c>
      <c r="E173" s="66">
        <v>0</v>
      </c>
      <c r="F173" s="66">
        <v>0</v>
      </c>
      <c r="G173" s="66">
        <v>6.7</v>
      </c>
      <c r="H173" s="66">
        <v>0</v>
      </c>
      <c r="I173" s="66">
        <v>0</v>
      </c>
      <c r="J173" s="66">
        <v>0</v>
      </c>
      <c r="K173" s="66">
        <v>138165625.88</v>
      </c>
      <c r="L173" s="66">
        <v>0</v>
      </c>
      <c r="M173" s="66">
        <v>0</v>
      </c>
      <c r="N173" s="66">
        <v>0</v>
      </c>
      <c r="O173" s="66">
        <v>0</v>
      </c>
      <c r="P173" s="66">
        <v>0</v>
      </c>
      <c r="Q173" s="66">
        <v>0</v>
      </c>
      <c r="R173" s="66">
        <v>0</v>
      </c>
      <c r="S173" s="66">
        <v>0</v>
      </c>
      <c r="T173" s="66">
        <v>150000000</v>
      </c>
      <c r="U173" s="66">
        <v>0</v>
      </c>
      <c r="V173" s="66">
        <v>0</v>
      </c>
      <c r="W173" s="66">
        <v>0</v>
      </c>
      <c r="X173" s="66">
        <v>0</v>
      </c>
      <c r="Y173" s="66">
        <v>0</v>
      </c>
      <c r="Z173" s="66">
        <v>0</v>
      </c>
      <c r="AA173" s="66">
        <v>0</v>
      </c>
      <c r="AB173" s="66">
        <v>0</v>
      </c>
      <c r="AC173" s="66">
        <v>0</v>
      </c>
      <c r="AD173" s="66">
        <v>0</v>
      </c>
      <c r="AE173" s="66">
        <v>0</v>
      </c>
      <c r="AF173" s="66">
        <v>0</v>
      </c>
      <c r="AG173" s="66">
        <v>0</v>
      </c>
      <c r="AH173" s="66">
        <v>0</v>
      </c>
      <c r="AI173" s="66">
        <v>0</v>
      </c>
      <c r="AJ173" s="66">
        <v>0</v>
      </c>
      <c r="AK173" s="66">
        <v>0</v>
      </c>
      <c r="AL173" s="66">
        <v>0</v>
      </c>
      <c r="AM173" s="66">
        <v>0</v>
      </c>
      <c r="AN173" s="66">
        <v>0</v>
      </c>
      <c r="AO173" s="66">
        <v>0</v>
      </c>
      <c r="AP173" s="66">
        <v>0</v>
      </c>
      <c r="AQ173" s="66">
        <f t="shared" si="2"/>
        <v>288165632.57999998</v>
      </c>
      <c r="AT173" s="35"/>
    </row>
    <row r="174" spans="1:46" ht="33" customHeight="1">
      <c r="A174" s="44">
        <v>517</v>
      </c>
      <c r="B174" s="45" t="s">
        <v>171</v>
      </c>
      <c r="C174" s="67" t="s">
        <v>698</v>
      </c>
      <c r="D174" s="66">
        <v>0</v>
      </c>
      <c r="E174" s="66">
        <v>0</v>
      </c>
      <c r="F174" s="66">
        <v>0</v>
      </c>
      <c r="G174" s="66">
        <v>0</v>
      </c>
      <c r="H174" s="66">
        <v>0</v>
      </c>
      <c r="I174" s="66">
        <v>0</v>
      </c>
      <c r="J174" s="66">
        <v>0</v>
      </c>
      <c r="K174" s="66">
        <v>0</v>
      </c>
      <c r="L174" s="66">
        <v>0</v>
      </c>
      <c r="M174" s="66">
        <v>0</v>
      </c>
      <c r="N174" s="66">
        <v>0</v>
      </c>
      <c r="O174" s="66">
        <v>0</v>
      </c>
      <c r="P174" s="66">
        <v>0</v>
      </c>
      <c r="Q174" s="66">
        <v>0</v>
      </c>
      <c r="R174" s="66">
        <v>0</v>
      </c>
      <c r="S174" s="66">
        <v>0</v>
      </c>
      <c r="T174" s="66">
        <v>0</v>
      </c>
      <c r="U174" s="66">
        <v>0</v>
      </c>
      <c r="V174" s="66">
        <v>0</v>
      </c>
      <c r="W174" s="66">
        <v>0</v>
      </c>
      <c r="X174" s="66">
        <v>0</v>
      </c>
      <c r="Y174" s="66">
        <v>0</v>
      </c>
      <c r="Z174" s="66">
        <v>0</v>
      </c>
      <c r="AA174" s="66">
        <v>0</v>
      </c>
      <c r="AB174" s="66">
        <v>0</v>
      </c>
      <c r="AC174" s="66">
        <v>0</v>
      </c>
      <c r="AD174" s="66">
        <v>0</v>
      </c>
      <c r="AE174" s="66">
        <v>0</v>
      </c>
      <c r="AF174" s="66">
        <v>0</v>
      </c>
      <c r="AG174" s="66">
        <v>0</v>
      </c>
      <c r="AH174" s="66">
        <v>0</v>
      </c>
      <c r="AI174" s="66">
        <v>0</v>
      </c>
      <c r="AJ174" s="66">
        <v>0</v>
      </c>
      <c r="AK174" s="66">
        <v>0</v>
      </c>
      <c r="AL174" s="66">
        <v>0</v>
      </c>
      <c r="AM174" s="66">
        <v>0</v>
      </c>
      <c r="AN174" s="66">
        <v>0</v>
      </c>
      <c r="AO174" s="66">
        <v>0</v>
      </c>
      <c r="AP174" s="66">
        <v>0</v>
      </c>
      <c r="AQ174" s="66">
        <f t="shared" si="2"/>
        <v>0</v>
      </c>
      <c r="AT174" s="35"/>
    </row>
    <row r="175" spans="1:46" ht="33" customHeight="1">
      <c r="A175" s="44">
        <v>520</v>
      </c>
      <c r="B175" s="45" t="s">
        <v>1386</v>
      </c>
      <c r="C175" s="67" t="s">
        <v>664</v>
      </c>
      <c r="D175" s="66">
        <v>0</v>
      </c>
      <c r="E175" s="66">
        <v>0</v>
      </c>
      <c r="F175" s="66">
        <v>0</v>
      </c>
      <c r="G175" s="66">
        <v>0</v>
      </c>
      <c r="H175" s="66">
        <v>0</v>
      </c>
      <c r="I175" s="66">
        <v>0</v>
      </c>
      <c r="J175" s="66">
        <v>0</v>
      </c>
      <c r="K175" s="66">
        <v>0</v>
      </c>
      <c r="L175" s="66">
        <v>0</v>
      </c>
      <c r="M175" s="66">
        <v>0</v>
      </c>
      <c r="N175" s="66">
        <v>0</v>
      </c>
      <c r="O175" s="66">
        <v>0</v>
      </c>
      <c r="P175" s="66">
        <v>0</v>
      </c>
      <c r="Q175" s="66">
        <v>0</v>
      </c>
      <c r="R175" s="66">
        <v>0</v>
      </c>
      <c r="S175" s="66">
        <v>0</v>
      </c>
      <c r="T175" s="66">
        <v>0</v>
      </c>
      <c r="U175" s="66">
        <v>0</v>
      </c>
      <c r="V175" s="66">
        <v>0</v>
      </c>
      <c r="W175" s="66">
        <v>0</v>
      </c>
      <c r="X175" s="66">
        <v>0</v>
      </c>
      <c r="Y175" s="66">
        <v>0</v>
      </c>
      <c r="Z175" s="66">
        <v>0</v>
      </c>
      <c r="AA175" s="66">
        <v>0</v>
      </c>
      <c r="AB175" s="66">
        <v>0</v>
      </c>
      <c r="AC175" s="66">
        <v>0</v>
      </c>
      <c r="AD175" s="66">
        <v>0</v>
      </c>
      <c r="AE175" s="66">
        <v>0</v>
      </c>
      <c r="AF175" s="66">
        <v>0</v>
      </c>
      <c r="AG175" s="66">
        <v>0</v>
      </c>
      <c r="AH175" s="66">
        <v>0</v>
      </c>
      <c r="AI175" s="66">
        <v>0</v>
      </c>
      <c r="AJ175" s="66">
        <v>0</v>
      </c>
      <c r="AK175" s="66">
        <v>0</v>
      </c>
      <c r="AL175" s="66">
        <v>0</v>
      </c>
      <c r="AM175" s="66">
        <v>0</v>
      </c>
      <c r="AN175" s="66">
        <v>0</v>
      </c>
      <c r="AO175" s="66">
        <v>0</v>
      </c>
      <c r="AP175" s="66">
        <v>0</v>
      </c>
      <c r="AQ175" s="66">
        <f t="shared" si="2"/>
        <v>0</v>
      </c>
      <c r="AT175" s="35"/>
    </row>
    <row r="176" spans="1:46" ht="33" customHeight="1">
      <c r="A176" s="44">
        <v>522</v>
      </c>
      <c r="B176" s="45" t="s">
        <v>172</v>
      </c>
      <c r="C176" s="67" t="s">
        <v>664</v>
      </c>
      <c r="D176" s="66">
        <v>0</v>
      </c>
      <c r="E176" s="66">
        <v>0</v>
      </c>
      <c r="F176" s="66">
        <v>0</v>
      </c>
      <c r="G176" s="66">
        <v>1817.38</v>
      </c>
      <c r="H176" s="66">
        <v>0</v>
      </c>
      <c r="I176" s="66">
        <v>0</v>
      </c>
      <c r="J176" s="66">
        <v>0</v>
      </c>
      <c r="K176" s="66">
        <v>0</v>
      </c>
      <c r="L176" s="66">
        <v>0</v>
      </c>
      <c r="M176" s="66">
        <v>0</v>
      </c>
      <c r="N176" s="66">
        <v>0</v>
      </c>
      <c r="O176" s="66">
        <v>0</v>
      </c>
      <c r="P176" s="66">
        <v>0</v>
      </c>
      <c r="Q176" s="66">
        <v>0</v>
      </c>
      <c r="R176" s="66">
        <v>0</v>
      </c>
      <c r="S176" s="66">
        <v>0</v>
      </c>
      <c r="T176" s="66">
        <v>0</v>
      </c>
      <c r="U176" s="66">
        <v>0</v>
      </c>
      <c r="V176" s="66">
        <v>0</v>
      </c>
      <c r="W176" s="66">
        <v>0</v>
      </c>
      <c r="X176" s="66">
        <v>0</v>
      </c>
      <c r="Y176" s="66">
        <v>0</v>
      </c>
      <c r="Z176" s="66">
        <v>0</v>
      </c>
      <c r="AA176" s="66">
        <v>0</v>
      </c>
      <c r="AB176" s="66">
        <v>0</v>
      </c>
      <c r="AC176" s="66">
        <v>0</v>
      </c>
      <c r="AD176" s="66">
        <v>0</v>
      </c>
      <c r="AE176" s="66">
        <v>0</v>
      </c>
      <c r="AF176" s="66">
        <v>0</v>
      </c>
      <c r="AG176" s="66">
        <v>0</v>
      </c>
      <c r="AH176" s="66">
        <v>0</v>
      </c>
      <c r="AI176" s="66">
        <v>0</v>
      </c>
      <c r="AJ176" s="66">
        <v>0</v>
      </c>
      <c r="AK176" s="66">
        <v>0</v>
      </c>
      <c r="AL176" s="66">
        <v>0</v>
      </c>
      <c r="AM176" s="66">
        <v>0</v>
      </c>
      <c r="AN176" s="66">
        <v>0</v>
      </c>
      <c r="AO176" s="66">
        <v>0</v>
      </c>
      <c r="AP176" s="66">
        <v>0</v>
      </c>
      <c r="AQ176" s="66">
        <f t="shared" si="2"/>
        <v>1817.38</v>
      </c>
      <c r="AT176" s="35"/>
    </row>
    <row r="177" spans="1:46" ht="33" customHeight="1">
      <c r="A177" s="44">
        <v>525</v>
      </c>
      <c r="B177" s="45" t="s">
        <v>173</v>
      </c>
      <c r="C177" s="67" t="s">
        <v>671</v>
      </c>
      <c r="D177" s="66">
        <v>0</v>
      </c>
      <c r="E177" s="66">
        <v>0</v>
      </c>
      <c r="F177" s="66">
        <v>90121.96</v>
      </c>
      <c r="G177" s="66">
        <v>0</v>
      </c>
      <c r="H177" s="66">
        <v>0</v>
      </c>
      <c r="I177" s="66">
        <v>0</v>
      </c>
      <c r="J177" s="66">
        <v>0</v>
      </c>
      <c r="K177" s="66">
        <v>0</v>
      </c>
      <c r="L177" s="66">
        <v>0</v>
      </c>
      <c r="M177" s="66">
        <v>0</v>
      </c>
      <c r="N177" s="66">
        <v>0</v>
      </c>
      <c r="O177" s="66">
        <v>0</v>
      </c>
      <c r="P177" s="66">
        <v>0</v>
      </c>
      <c r="Q177" s="66">
        <v>0</v>
      </c>
      <c r="R177" s="66">
        <v>0</v>
      </c>
      <c r="S177" s="66">
        <v>0</v>
      </c>
      <c r="T177" s="66">
        <v>0</v>
      </c>
      <c r="U177" s="66">
        <v>0</v>
      </c>
      <c r="V177" s="66">
        <v>0</v>
      </c>
      <c r="W177" s="66">
        <v>0</v>
      </c>
      <c r="X177" s="66">
        <v>0</v>
      </c>
      <c r="Y177" s="66">
        <v>0</v>
      </c>
      <c r="Z177" s="66">
        <v>0</v>
      </c>
      <c r="AA177" s="66">
        <v>0</v>
      </c>
      <c r="AB177" s="66">
        <v>0</v>
      </c>
      <c r="AC177" s="66">
        <v>0</v>
      </c>
      <c r="AD177" s="66">
        <v>0</v>
      </c>
      <c r="AE177" s="66">
        <v>0</v>
      </c>
      <c r="AF177" s="66">
        <v>0</v>
      </c>
      <c r="AG177" s="66">
        <v>0</v>
      </c>
      <c r="AH177" s="66">
        <v>0</v>
      </c>
      <c r="AI177" s="66">
        <v>0</v>
      </c>
      <c r="AJ177" s="66">
        <v>0</v>
      </c>
      <c r="AK177" s="66">
        <v>0</v>
      </c>
      <c r="AL177" s="66">
        <v>0</v>
      </c>
      <c r="AM177" s="66">
        <v>0</v>
      </c>
      <c r="AN177" s="66">
        <v>0</v>
      </c>
      <c r="AO177" s="66">
        <v>0</v>
      </c>
      <c r="AP177" s="66">
        <v>0</v>
      </c>
      <c r="AQ177" s="66">
        <f t="shared" si="2"/>
        <v>90121.96</v>
      </c>
      <c r="AT177" s="35"/>
    </row>
    <row r="178" spans="1:46" ht="33" customHeight="1">
      <c r="A178" s="44">
        <v>526</v>
      </c>
      <c r="B178" s="45" t="s">
        <v>1360</v>
      </c>
      <c r="C178" s="67" t="s">
        <v>664</v>
      </c>
      <c r="D178" s="66">
        <v>0</v>
      </c>
      <c r="E178" s="66">
        <v>0</v>
      </c>
      <c r="F178" s="66">
        <v>0</v>
      </c>
      <c r="G178" s="66">
        <v>32457.759999999998</v>
      </c>
      <c r="H178" s="66">
        <v>0</v>
      </c>
      <c r="I178" s="66">
        <v>0</v>
      </c>
      <c r="J178" s="66">
        <v>0</v>
      </c>
      <c r="K178" s="66">
        <v>0</v>
      </c>
      <c r="L178" s="66">
        <v>0</v>
      </c>
      <c r="M178" s="66">
        <v>0</v>
      </c>
      <c r="N178" s="66">
        <v>0</v>
      </c>
      <c r="O178" s="66">
        <v>0</v>
      </c>
      <c r="P178" s="66">
        <v>0</v>
      </c>
      <c r="Q178" s="66">
        <v>0</v>
      </c>
      <c r="R178" s="66">
        <v>0</v>
      </c>
      <c r="S178" s="66">
        <v>0</v>
      </c>
      <c r="T178" s="66">
        <v>0</v>
      </c>
      <c r="U178" s="66">
        <v>0</v>
      </c>
      <c r="V178" s="66">
        <v>0</v>
      </c>
      <c r="W178" s="66">
        <v>0</v>
      </c>
      <c r="X178" s="66">
        <v>0</v>
      </c>
      <c r="Y178" s="66">
        <v>0</v>
      </c>
      <c r="Z178" s="66">
        <v>0</v>
      </c>
      <c r="AA178" s="66">
        <v>0</v>
      </c>
      <c r="AB178" s="66">
        <v>0</v>
      </c>
      <c r="AC178" s="66">
        <v>0</v>
      </c>
      <c r="AD178" s="66">
        <v>0</v>
      </c>
      <c r="AE178" s="66">
        <v>0</v>
      </c>
      <c r="AF178" s="66">
        <v>0</v>
      </c>
      <c r="AG178" s="66">
        <v>0</v>
      </c>
      <c r="AH178" s="66">
        <v>0</v>
      </c>
      <c r="AI178" s="66">
        <v>0</v>
      </c>
      <c r="AJ178" s="66">
        <v>0</v>
      </c>
      <c r="AK178" s="66">
        <v>0</v>
      </c>
      <c r="AL178" s="66">
        <v>0</v>
      </c>
      <c r="AM178" s="66">
        <v>0</v>
      </c>
      <c r="AN178" s="66">
        <v>0</v>
      </c>
      <c r="AO178" s="66">
        <v>0</v>
      </c>
      <c r="AP178" s="66">
        <v>0</v>
      </c>
      <c r="AQ178" s="66">
        <f t="shared" si="2"/>
        <v>32457.759999999998</v>
      </c>
      <c r="AT178" s="35"/>
    </row>
    <row r="179" spans="1:46" ht="33" customHeight="1">
      <c r="A179" s="44">
        <v>548</v>
      </c>
      <c r="B179" s="45" t="s">
        <v>1387</v>
      </c>
      <c r="C179" s="67" t="s">
        <v>670</v>
      </c>
      <c r="D179" s="66">
        <v>0</v>
      </c>
      <c r="E179" s="66">
        <v>0</v>
      </c>
      <c r="F179" s="66">
        <v>0</v>
      </c>
      <c r="G179" s="66">
        <v>0</v>
      </c>
      <c r="H179" s="66">
        <v>0</v>
      </c>
      <c r="I179" s="66">
        <v>0</v>
      </c>
      <c r="J179" s="66">
        <v>0</v>
      </c>
      <c r="K179" s="66">
        <v>0</v>
      </c>
      <c r="L179" s="66">
        <v>0</v>
      </c>
      <c r="M179" s="66">
        <v>0</v>
      </c>
      <c r="N179" s="66">
        <v>0</v>
      </c>
      <c r="O179" s="66">
        <v>0</v>
      </c>
      <c r="P179" s="66">
        <v>0</v>
      </c>
      <c r="Q179" s="66">
        <v>0</v>
      </c>
      <c r="R179" s="66">
        <v>0</v>
      </c>
      <c r="S179" s="66">
        <v>0</v>
      </c>
      <c r="T179" s="66">
        <v>0</v>
      </c>
      <c r="U179" s="66">
        <v>0</v>
      </c>
      <c r="V179" s="66">
        <v>0</v>
      </c>
      <c r="W179" s="66">
        <v>0</v>
      </c>
      <c r="X179" s="66">
        <v>0</v>
      </c>
      <c r="Y179" s="66">
        <v>0</v>
      </c>
      <c r="Z179" s="66">
        <v>0</v>
      </c>
      <c r="AA179" s="66">
        <v>0</v>
      </c>
      <c r="AB179" s="66">
        <v>0</v>
      </c>
      <c r="AC179" s="66">
        <v>0</v>
      </c>
      <c r="AD179" s="66">
        <v>0</v>
      </c>
      <c r="AE179" s="66">
        <v>0</v>
      </c>
      <c r="AF179" s="66">
        <v>0</v>
      </c>
      <c r="AG179" s="66">
        <v>0</v>
      </c>
      <c r="AH179" s="66">
        <v>0</v>
      </c>
      <c r="AI179" s="66">
        <v>0</v>
      </c>
      <c r="AJ179" s="66">
        <v>0</v>
      </c>
      <c r="AK179" s="66">
        <v>0</v>
      </c>
      <c r="AL179" s="66">
        <v>0</v>
      </c>
      <c r="AM179" s="66">
        <v>0</v>
      </c>
      <c r="AN179" s="66">
        <v>0</v>
      </c>
      <c r="AO179" s="66">
        <v>0</v>
      </c>
      <c r="AP179" s="66">
        <v>0</v>
      </c>
      <c r="AQ179" s="66">
        <f t="shared" si="2"/>
        <v>0</v>
      </c>
      <c r="AT179" s="35"/>
    </row>
    <row r="180" spans="1:46" ht="33" customHeight="1">
      <c r="A180" s="44">
        <v>551</v>
      </c>
      <c r="B180" s="45" t="s">
        <v>174</v>
      </c>
      <c r="C180" s="67" t="s">
        <v>671</v>
      </c>
      <c r="D180" s="66">
        <v>0</v>
      </c>
      <c r="E180" s="66">
        <v>0</v>
      </c>
      <c r="F180" s="66">
        <v>0</v>
      </c>
      <c r="G180" s="66">
        <v>14400</v>
      </c>
      <c r="H180" s="66">
        <v>0</v>
      </c>
      <c r="I180" s="66">
        <v>0</v>
      </c>
      <c r="J180" s="66">
        <v>50</v>
      </c>
      <c r="K180" s="66">
        <v>98098.14</v>
      </c>
      <c r="L180" s="66">
        <v>0</v>
      </c>
      <c r="M180" s="66">
        <v>0</v>
      </c>
      <c r="N180" s="66">
        <v>0</v>
      </c>
      <c r="O180" s="66">
        <v>0</v>
      </c>
      <c r="P180" s="66">
        <v>0</v>
      </c>
      <c r="Q180" s="66">
        <v>0</v>
      </c>
      <c r="R180" s="66">
        <v>0</v>
      </c>
      <c r="S180" s="66">
        <v>0</v>
      </c>
      <c r="T180" s="66">
        <v>0</v>
      </c>
      <c r="U180" s="66">
        <v>0</v>
      </c>
      <c r="V180" s="66">
        <v>0</v>
      </c>
      <c r="W180" s="66">
        <v>0</v>
      </c>
      <c r="X180" s="66">
        <v>0</v>
      </c>
      <c r="Y180" s="66">
        <v>0</v>
      </c>
      <c r="Z180" s="66">
        <v>0</v>
      </c>
      <c r="AA180" s="66">
        <v>0</v>
      </c>
      <c r="AB180" s="66">
        <v>0</v>
      </c>
      <c r="AC180" s="66">
        <v>0</v>
      </c>
      <c r="AD180" s="66">
        <v>0</v>
      </c>
      <c r="AE180" s="66">
        <v>0</v>
      </c>
      <c r="AF180" s="66">
        <v>0</v>
      </c>
      <c r="AG180" s="66">
        <v>0</v>
      </c>
      <c r="AH180" s="66">
        <v>0</v>
      </c>
      <c r="AI180" s="66">
        <v>0</v>
      </c>
      <c r="AJ180" s="66">
        <v>0</v>
      </c>
      <c r="AK180" s="66">
        <v>0</v>
      </c>
      <c r="AL180" s="66">
        <v>0</v>
      </c>
      <c r="AM180" s="66">
        <v>0</v>
      </c>
      <c r="AN180" s="66">
        <v>0</v>
      </c>
      <c r="AO180" s="66">
        <v>0</v>
      </c>
      <c r="AP180" s="66">
        <v>0</v>
      </c>
      <c r="AQ180" s="66">
        <f t="shared" si="2"/>
        <v>112548.14</v>
      </c>
      <c r="AT180" s="35"/>
    </row>
    <row r="181" spans="1:46" ht="33" customHeight="1">
      <c r="A181" s="44">
        <v>572</v>
      </c>
      <c r="B181" s="45" t="s">
        <v>175</v>
      </c>
      <c r="C181" s="67" t="s">
        <v>670</v>
      </c>
      <c r="D181" s="66">
        <v>0</v>
      </c>
      <c r="E181" s="66">
        <v>0</v>
      </c>
      <c r="F181" s="66">
        <v>0</v>
      </c>
      <c r="G181" s="66">
        <v>0</v>
      </c>
      <c r="H181" s="66">
        <v>0</v>
      </c>
      <c r="I181" s="66">
        <v>0</v>
      </c>
      <c r="J181" s="66">
        <v>0</v>
      </c>
      <c r="K181" s="66">
        <v>0</v>
      </c>
      <c r="L181" s="66">
        <v>0</v>
      </c>
      <c r="M181" s="66">
        <v>0</v>
      </c>
      <c r="N181" s="66">
        <v>0</v>
      </c>
      <c r="O181" s="66">
        <v>0</v>
      </c>
      <c r="P181" s="66">
        <v>0</v>
      </c>
      <c r="Q181" s="66">
        <v>0</v>
      </c>
      <c r="R181" s="66">
        <v>0</v>
      </c>
      <c r="S181" s="66">
        <v>0</v>
      </c>
      <c r="T181" s="66">
        <v>0</v>
      </c>
      <c r="U181" s="66">
        <v>0</v>
      </c>
      <c r="V181" s="66">
        <v>0</v>
      </c>
      <c r="W181" s="66">
        <v>0</v>
      </c>
      <c r="X181" s="66">
        <v>0</v>
      </c>
      <c r="Y181" s="66">
        <v>0</v>
      </c>
      <c r="Z181" s="66">
        <v>0</v>
      </c>
      <c r="AA181" s="66">
        <v>0</v>
      </c>
      <c r="AB181" s="66">
        <v>0</v>
      </c>
      <c r="AC181" s="66">
        <v>0</v>
      </c>
      <c r="AD181" s="66">
        <v>0</v>
      </c>
      <c r="AE181" s="66">
        <v>0</v>
      </c>
      <c r="AF181" s="66">
        <v>0</v>
      </c>
      <c r="AG181" s="66">
        <v>0</v>
      </c>
      <c r="AH181" s="66">
        <v>0</v>
      </c>
      <c r="AI181" s="66">
        <v>0</v>
      </c>
      <c r="AJ181" s="66">
        <v>0</v>
      </c>
      <c r="AK181" s="66">
        <v>0</v>
      </c>
      <c r="AL181" s="66">
        <v>0</v>
      </c>
      <c r="AM181" s="66">
        <v>0</v>
      </c>
      <c r="AN181" s="66">
        <v>0</v>
      </c>
      <c r="AO181" s="66">
        <v>0</v>
      </c>
      <c r="AP181" s="66">
        <v>0</v>
      </c>
      <c r="AQ181" s="66">
        <f t="shared" si="2"/>
        <v>0</v>
      </c>
      <c r="AT181" s="35"/>
    </row>
    <row r="182" spans="1:46" ht="33" customHeight="1">
      <c r="A182" s="44">
        <v>573</v>
      </c>
      <c r="B182" s="45" t="s">
        <v>176</v>
      </c>
      <c r="C182" s="67" t="s">
        <v>664</v>
      </c>
      <c r="D182" s="66">
        <v>0</v>
      </c>
      <c r="E182" s="66">
        <v>14562162.24</v>
      </c>
      <c r="F182" s="66">
        <v>400</v>
      </c>
      <c r="G182" s="66">
        <v>0</v>
      </c>
      <c r="H182" s="66">
        <v>0</v>
      </c>
      <c r="I182" s="66">
        <v>0</v>
      </c>
      <c r="J182" s="66">
        <v>0</v>
      </c>
      <c r="K182" s="66">
        <v>0</v>
      </c>
      <c r="L182" s="66">
        <v>0</v>
      </c>
      <c r="M182" s="66">
        <v>0</v>
      </c>
      <c r="N182" s="66">
        <v>0</v>
      </c>
      <c r="O182" s="66">
        <v>0</v>
      </c>
      <c r="P182" s="66">
        <v>0</v>
      </c>
      <c r="Q182" s="66">
        <v>0</v>
      </c>
      <c r="R182" s="66">
        <v>0</v>
      </c>
      <c r="S182" s="66">
        <v>0</v>
      </c>
      <c r="T182" s="66">
        <v>0</v>
      </c>
      <c r="U182" s="66">
        <v>0</v>
      </c>
      <c r="V182" s="66">
        <v>0</v>
      </c>
      <c r="W182" s="66">
        <v>0</v>
      </c>
      <c r="X182" s="66">
        <v>0</v>
      </c>
      <c r="Y182" s="66">
        <v>0</v>
      </c>
      <c r="Z182" s="66">
        <v>0</v>
      </c>
      <c r="AA182" s="66">
        <v>0</v>
      </c>
      <c r="AB182" s="66">
        <v>0</v>
      </c>
      <c r="AC182" s="66">
        <v>0</v>
      </c>
      <c r="AD182" s="66">
        <v>0</v>
      </c>
      <c r="AE182" s="66">
        <v>0</v>
      </c>
      <c r="AF182" s="66">
        <v>0</v>
      </c>
      <c r="AG182" s="66">
        <v>0</v>
      </c>
      <c r="AH182" s="66">
        <v>0</v>
      </c>
      <c r="AI182" s="66">
        <v>0</v>
      </c>
      <c r="AJ182" s="66">
        <v>0</v>
      </c>
      <c r="AK182" s="66">
        <v>0</v>
      </c>
      <c r="AL182" s="66">
        <v>0</v>
      </c>
      <c r="AM182" s="66">
        <v>0</v>
      </c>
      <c r="AN182" s="66">
        <v>0</v>
      </c>
      <c r="AO182" s="66">
        <v>0</v>
      </c>
      <c r="AP182" s="66">
        <v>0</v>
      </c>
      <c r="AQ182" s="66">
        <f t="shared" si="2"/>
        <v>14562562.24</v>
      </c>
      <c r="AT182" s="35"/>
    </row>
    <row r="183" spans="1:46" ht="33" customHeight="1">
      <c r="A183" s="44">
        <v>576</v>
      </c>
      <c r="B183" s="45" t="s">
        <v>1295</v>
      </c>
      <c r="C183" s="67" t="s">
        <v>669</v>
      </c>
      <c r="D183" s="66">
        <v>0</v>
      </c>
      <c r="E183" s="66">
        <v>0</v>
      </c>
      <c r="F183" s="66">
        <v>0</v>
      </c>
      <c r="G183" s="66">
        <v>1390.79</v>
      </c>
      <c r="H183" s="66">
        <v>0</v>
      </c>
      <c r="I183" s="66">
        <v>0</v>
      </c>
      <c r="J183" s="66">
        <v>0</v>
      </c>
      <c r="K183" s="66">
        <v>0</v>
      </c>
      <c r="L183" s="66">
        <v>0</v>
      </c>
      <c r="M183" s="66">
        <v>0</v>
      </c>
      <c r="N183" s="66">
        <v>0</v>
      </c>
      <c r="O183" s="66">
        <v>0</v>
      </c>
      <c r="P183" s="66">
        <v>0</v>
      </c>
      <c r="Q183" s="66">
        <v>0</v>
      </c>
      <c r="R183" s="66">
        <v>221.02</v>
      </c>
      <c r="S183" s="66">
        <v>0</v>
      </c>
      <c r="T183" s="66">
        <v>0</v>
      </c>
      <c r="U183" s="66">
        <v>0</v>
      </c>
      <c r="V183" s="66">
        <v>0</v>
      </c>
      <c r="W183" s="66">
        <v>0</v>
      </c>
      <c r="X183" s="66">
        <v>0</v>
      </c>
      <c r="Y183" s="66">
        <v>0</v>
      </c>
      <c r="Z183" s="66">
        <v>0</v>
      </c>
      <c r="AA183" s="66">
        <v>0</v>
      </c>
      <c r="AB183" s="66">
        <v>0</v>
      </c>
      <c r="AC183" s="66">
        <v>0</v>
      </c>
      <c r="AD183" s="66">
        <v>0</v>
      </c>
      <c r="AE183" s="66">
        <v>0</v>
      </c>
      <c r="AF183" s="66">
        <v>0</v>
      </c>
      <c r="AG183" s="66">
        <v>0</v>
      </c>
      <c r="AH183" s="66">
        <v>0</v>
      </c>
      <c r="AI183" s="66">
        <v>0</v>
      </c>
      <c r="AJ183" s="66">
        <v>0</v>
      </c>
      <c r="AK183" s="66">
        <v>0</v>
      </c>
      <c r="AL183" s="66">
        <v>0</v>
      </c>
      <c r="AM183" s="66">
        <v>0</v>
      </c>
      <c r="AN183" s="66">
        <v>0</v>
      </c>
      <c r="AO183" s="66">
        <v>0</v>
      </c>
      <c r="AP183" s="66">
        <v>0</v>
      </c>
      <c r="AQ183" s="66">
        <f t="shared" si="2"/>
        <v>1611.81</v>
      </c>
      <c r="AT183" s="35"/>
    </row>
    <row r="184" spans="1:46" ht="33" customHeight="1">
      <c r="A184" s="44">
        <v>578</v>
      </c>
      <c r="B184" s="45" t="s">
        <v>177</v>
      </c>
      <c r="C184" s="67" t="s">
        <v>664</v>
      </c>
      <c r="D184" s="66">
        <v>0</v>
      </c>
      <c r="E184" s="66">
        <v>0</v>
      </c>
      <c r="F184" s="66">
        <v>15335629.960000001</v>
      </c>
      <c r="G184" s="66">
        <v>397867.50999999995</v>
      </c>
      <c r="H184" s="66">
        <v>0</v>
      </c>
      <c r="I184" s="66">
        <v>0</v>
      </c>
      <c r="J184" s="66">
        <v>0</v>
      </c>
      <c r="K184" s="66">
        <v>3258630.07</v>
      </c>
      <c r="L184" s="66">
        <v>0</v>
      </c>
      <c r="M184" s="66">
        <v>0</v>
      </c>
      <c r="N184" s="66">
        <v>0</v>
      </c>
      <c r="O184" s="66">
        <v>0</v>
      </c>
      <c r="P184" s="66">
        <v>0</v>
      </c>
      <c r="Q184" s="66">
        <v>0</v>
      </c>
      <c r="R184" s="66">
        <v>0</v>
      </c>
      <c r="S184" s="66">
        <v>0</v>
      </c>
      <c r="T184" s="66">
        <v>0</v>
      </c>
      <c r="U184" s="66">
        <v>0</v>
      </c>
      <c r="V184" s="66">
        <v>0</v>
      </c>
      <c r="W184" s="66">
        <v>0</v>
      </c>
      <c r="X184" s="66">
        <v>0</v>
      </c>
      <c r="Y184" s="66">
        <v>0</v>
      </c>
      <c r="Z184" s="66">
        <v>0</v>
      </c>
      <c r="AA184" s="66">
        <v>0</v>
      </c>
      <c r="AB184" s="66">
        <v>0</v>
      </c>
      <c r="AC184" s="66">
        <v>0</v>
      </c>
      <c r="AD184" s="66">
        <v>0</v>
      </c>
      <c r="AE184" s="66">
        <v>0</v>
      </c>
      <c r="AF184" s="66">
        <v>0</v>
      </c>
      <c r="AG184" s="66">
        <v>0</v>
      </c>
      <c r="AH184" s="66">
        <v>0</v>
      </c>
      <c r="AI184" s="66">
        <v>0</v>
      </c>
      <c r="AJ184" s="66">
        <v>0</v>
      </c>
      <c r="AK184" s="66">
        <v>0</v>
      </c>
      <c r="AL184" s="66">
        <v>0</v>
      </c>
      <c r="AM184" s="66">
        <v>0</v>
      </c>
      <c r="AN184" s="66">
        <v>0</v>
      </c>
      <c r="AO184" s="66">
        <v>0</v>
      </c>
      <c r="AP184" s="66">
        <v>0</v>
      </c>
      <c r="AQ184" s="66">
        <f t="shared" si="2"/>
        <v>18992127.539999999</v>
      </c>
      <c r="AT184" s="35"/>
    </row>
    <row r="185" spans="1:46" ht="33" customHeight="1">
      <c r="A185" s="44">
        <v>580</v>
      </c>
      <c r="B185" s="45" t="s">
        <v>178</v>
      </c>
      <c r="C185" s="67" t="s">
        <v>698</v>
      </c>
      <c r="D185" s="66">
        <v>0</v>
      </c>
      <c r="E185" s="66">
        <v>0</v>
      </c>
      <c r="F185" s="66">
        <v>43533.770000000135</v>
      </c>
      <c r="G185" s="66">
        <v>15778.34</v>
      </c>
      <c r="H185" s="66">
        <v>0</v>
      </c>
      <c r="I185" s="66">
        <v>0</v>
      </c>
      <c r="J185" s="66">
        <v>0</v>
      </c>
      <c r="K185" s="66">
        <v>0</v>
      </c>
      <c r="L185" s="66">
        <v>0</v>
      </c>
      <c r="M185" s="66">
        <v>0</v>
      </c>
      <c r="N185" s="66">
        <v>0</v>
      </c>
      <c r="O185" s="66">
        <v>0</v>
      </c>
      <c r="P185" s="66">
        <v>0</v>
      </c>
      <c r="Q185" s="66">
        <v>0</v>
      </c>
      <c r="R185" s="66">
        <v>0</v>
      </c>
      <c r="S185" s="66">
        <v>0</v>
      </c>
      <c r="T185" s="66">
        <v>0</v>
      </c>
      <c r="U185" s="66">
        <v>0</v>
      </c>
      <c r="V185" s="66">
        <v>0</v>
      </c>
      <c r="W185" s="66">
        <v>0</v>
      </c>
      <c r="X185" s="66">
        <v>0</v>
      </c>
      <c r="Y185" s="66">
        <v>0</v>
      </c>
      <c r="Z185" s="66">
        <v>0</v>
      </c>
      <c r="AA185" s="66">
        <v>0</v>
      </c>
      <c r="AB185" s="66">
        <v>0</v>
      </c>
      <c r="AC185" s="66">
        <v>0</v>
      </c>
      <c r="AD185" s="66">
        <v>0</v>
      </c>
      <c r="AE185" s="66">
        <v>0</v>
      </c>
      <c r="AF185" s="66">
        <v>0</v>
      </c>
      <c r="AG185" s="66">
        <v>0</v>
      </c>
      <c r="AH185" s="66">
        <v>0</v>
      </c>
      <c r="AI185" s="66">
        <v>0</v>
      </c>
      <c r="AJ185" s="66">
        <v>0</v>
      </c>
      <c r="AK185" s="66">
        <v>0</v>
      </c>
      <c r="AL185" s="66">
        <v>0</v>
      </c>
      <c r="AM185" s="66">
        <v>0</v>
      </c>
      <c r="AN185" s="66">
        <v>0</v>
      </c>
      <c r="AO185" s="66">
        <v>0</v>
      </c>
      <c r="AP185" s="66">
        <v>0</v>
      </c>
      <c r="AQ185" s="66">
        <f t="shared" si="2"/>
        <v>59312.110000000132</v>
      </c>
      <c r="AT185" s="35"/>
    </row>
    <row r="186" spans="1:46" ht="33" customHeight="1">
      <c r="A186" s="44">
        <v>584</v>
      </c>
      <c r="B186" s="45" t="s">
        <v>179</v>
      </c>
      <c r="C186" s="67" t="s">
        <v>668</v>
      </c>
      <c r="D186" s="66">
        <v>0</v>
      </c>
      <c r="E186" s="66">
        <v>0</v>
      </c>
      <c r="F186" s="66">
        <v>0</v>
      </c>
      <c r="G186" s="66">
        <v>300</v>
      </c>
      <c r="H186" s="66">
        <v>0</v>
      </c>
      <c r="I186" s="66">
        <v>0</v>
      </c>
      <c r="J186" s="66">
        <v>103.31</v>
      </c>
      <c r="K186" s="66">
        <v>3900</v>
      </c>
      <c r="L186" s="66">
        <v>0</v>
      </c>
      <c r="M186" s="66">
        <v>0</v>
      </c>
      <c r="N186" s="66">
        <v>0</v>
      </c>
      <c r="O186" s="66">
        <v>0</v>
      </c>
      <c r="P186" s="66">
        <v>0</v>
      </c>
      <c r="Q186" s="66">
        <v>4484.2299999999996</v>
      </c>
      <c r="R186" s="66">
        <v>0</v>
      </c>
      <c r="S186" s="66">
        <v>0</v>
      </c>
      <c r="T186" s="66">
        <v>0</v>
      </c>
      <c r="U186" s="66">
        <v>0</v>
      </c>
      <c r="V186" s="66">
        <v>0</v>
      </c>
      <c r="W186" s="66">
        <v>0</v>
      </c>
      <c r="X186" s="66">
        <v>0</v>
      </c>
      <c r="Y186" s="66">
        <v>0</v>
      </c>
      <c r="Z186" s="66">
        <v>0</v>
      </c>
      <c r="AA186" s="66">
        <v>0</v>
      </c>
      <c r="AB186" s="66">
        <v>0</v>
      </c>
      <c r="AC186" s="66">
        <v>0</v>
      </c>
      <c r="AD186" s="66">
        <v>0</v>
      </c>
      <c r="AE186" s="66">
        <v>0</v>
      </c>
      <c r="AF186" s="66">
        <v>0</v>
      </c>
      <c r="AG186" s="66">
        <v>0</v>
      </c>
      <c r="AH186" s="66">
        <v>0</v>
      </c>
      <c r="AI186" s="66">
        <v>0</v>
      </c>
      <c r="AJ186" s="66">
        <v>0</v>
      </c>
      <c r="AK186" s="66">
        <v>0</v>
      </c>
      <c r="AL186" s="66">
        <v>0</v>
      </c>
      <c r="AM186" s="66">
        <v>0</v>
      </c>
      <c r="AN186" s="66">
        <v>0</v>
      </c>
      <c r="AO186" s="66">
        <v>0</v>
      </c>
      <c r="AP186" s="66">
        <v>0</v>
      </c>
      <c r="AQ186" s="66">
        <f t="shared" si="2"/>
        <v>8787.5400000000009</v>
      </c>
      <c r="AT186" s="35"/>
    </row>
    <row r="187" spans="1:46" ht="33" customHeight="1">
      <c r="A187" s="44">
        <v>585</v>
      </c>
      <c r="B187" s="45" t="s">
        <v>180</v>
      </c>
      <c r="C187" s="67" t="s">
        <v>665</v>
      </c>
      <c r="D187" s="66">
        <v>0</v>
      </c>
      <c r="E187" s="66">
        <v>0</v>
      </c>
      <c r="F187" s="66">
        <v>0</v>
      </c>
      <c r="G187" s="66">
        <v>0</v>
      </c>
      <c r="H187" s="66">
        <v>0</v>
      </c>
      <c r="I187" s="66">
        <v>0</v>
      </c>
      <c r="J187" s="66">
        <v>1654.69</v>
      </c>
      <c r="K187" s="66">
        <v>0</v>
      </c>
      <c r="L187" s="66">
        <v>0</v>
      </c>
      <c r="M187" s="66">
        <v>0</v>
      </c>
      <c r="N187" s="66">
        <v>0</v>
      </c>
      <c r="O187" s="66">
        <v>0</v>
      </c>
      <c r="P187" s="66">
        <v>0</v>
      </c>
      <c r="Q187" s="66">
        <v>0</v>
      </c>
      <c r="R187" s="66">
        <v>0</v>
      </c>
      <c r="S187" s="66">
        <v>0</v>
      </c>
      <c r="T187" s="66">
        <v>0</v>
      </c>
      <c r="U187" s="66">
        <v>0</v>
      </c>
      <c r="V187" s="66">
        <v>0</v>
      </c>
      <c r="W187" s="66">
        <v>0</v>
      </c>
      <c r="X187" s="66">
        <v>0</v>
      </c>
      <c r="Y187" s="66">
        <v>0</v>
      </c>
      <c r="Z187" s="66">
        <v>0</v>
      </c>
      <c r="AA187" s="66">
        <v>0</v>
      </c>
      <c r="AB187" s="66">
        <v>0</v>
      </c>
      <c r="AC187" s="66">
        <v>0</v>
      </c>
      <c r="AD187" s="66">
        <v>0</v>
      </c>
      <c r="AE187" s="66">
        <v>0</v>
      </c>
      <c r="AF187" s="66">
        <v>0</v>
      </c>
      <c r="AG187" s="66">
        <v>0</v>
      </c>
      <c r="AH187" s="66">
        <v>0</v>
      </c>
      <c r="AI187" s="66">
        <v>0</v>
      </c>
      <c r="AJ187" s="66">
        <v>0</v>
      </c>
      <c r="AK187" s="66">
        <v>0</v>
      </c>
      <c r="AL187" s="66">
        <v>0</v>
      </c>
      <c r="AM187" s="66">
        <v>0</v>
      </c>
      <c r="AN187" s="66">
        <v>0</v>
      </c>
      <c r="AO187" s="66">
        <v>0</v>
      </c>
      <c r="AP187" s="66">
        <v>0</v>
      </c>
      <c r="AQ187" s="66">
        <f t="shared" si="2"/>
        <v>1654.69</v>
      </c>
      <c r="AT187" s="35"/>
    </row>
    <row r="188" spans="1:46" ht="33" customHeight="1">
      <c r="A188" s="44">
        <v>586</v>
      </c>
      <c r="B188" s="45" t="s">
        <v>181</v>
      </c>
      <c r="C188" s="67" t="s">
        <v>665</v>
      </c>
      <c r="D188" s="66">
        <v>0</v>
      </c>
      <c r="E188" s="66">
        <v>0</v>
      </c>
      <c r="F188" s="66">
        <v>1313991.1000000001</v>
      </c>
      <c r="G188" s="66">
        <v>0</v>
      </c>
      <c r="H188" s="66">
        <v>0</v>
      </c>
      <c r="I188" s="66">
        <v>0</v>
      </c>
      <c r="J188" s="66">
        <v>0</v>
      </c>
      <c r="K188" s="66">
        <v>0</v>
      </c>
      <c r="L188" s="66">
        <v>0</v>
      </c>
      <c r="M188" s="66">
        <v>0</v>
      </c>
      <c r="N188" s="66">
        <v>0</v>
      </c>
      <c r="O188" s="66">
        <v>0</v>
      </c>
      <c r="P188" s="66">
        <v>0</v>
      </c>
      <c r="Q188" s="66">
        <v>0</v>
      </c>
      <c r="R188" s="66">
        <v>0</v>
      </c>
      <c r="S188" s="66">
        <v>0</v>
      </c>
      <c r="T188" s="66">
        <v>0</v>
      </c>
      <c r="U188" s="66">
        <v>0</v>
      </c>
      <c r="V188" s="66">
        <v>0</v>
      </c>
      <c r="W188" s="66">
        <v>0</v>
      </c>
      <c r="X188" s="66">
        <v>0</v>
      </c>
      <c r="Y188" s="66">
        <v>0</v>
      </c>
      <c r="Z188" s="66">
        <v>0</v>
      </c>
      <c r="AA188" s="66">
        <v>0</v>
      </c>
      <c r="AB188" s="66">
        <v>0</v>
      </c>
      <c r="AC188" s="66">
        <v>0</v>
      </c>
      <c r="AD188" s="66">
        <v>0</v>
      </c>
      <c r="AE188" s="66">
        <v>0</v>
      </c>
      <c r="AF188" s="66">
        <v>0</v>
      </c>
      <c r="AG188" s="66">
        <v>0</v>
      </c>
      <c r="AH188" s="66">
        <v>0</v>
      </c>
      <c r="AI188" s="66">
        <v>0</v>
      </c>
      <c r="AJ188" s="66">
        <v>0</v>
      </c>
      <c r="AK188" s="66">
        <v>0</v>
      </c>
      <c r="AL188" s="66">
        <v>0</v>
      </c>
      <c r="AM188" s="66">
        <v>0</v>
      </c>
      <c r="AN188" s="66">
        <v>0</v>
      </c>
      <c r="AO188" s="66">
        <v>0</v>
      </c>
      <c r="AP188" s="66">
        <v>0</v>
      </c>
      <c r="AQ188" s="66">
        <f t="shared" si="2"/>
        <v>1313991.1000000001</v>
      </c>
      <c r="AT188" s="35"/>
    </row>
    <row r="189" spans="1:46" ht="33" customHeight="1">
      <c r="A189" s="245">
        <v>587</v>
      </c>
      <c r="B189" s="45" t="s">
        <v>700</v>
      </c>
      <c r="C189" s="46" t="s">
        <v>698</v>
      </c>
      <c r="D189" s="66">
        <v>0</v>
      </c>
      <c r="E189" s="66">
        <v>0</v>
      </c>
      <c r="F189" s="66">
        <v>24178095.77</v>
      </c>
      <c r="G189" s="66">
        <v>37466.43</v>
      </c>
      <c r="H189" s="66">
        <v>0</v>
      </c>
      <c r="I189" s="66">
        <v>0</v>
      </c>
      <c r="J189" s="66">
        <v>0</v>
      </c>
      <c r="K189" s="66">
        <v>0</v>
      </c>
      <c r="L189" s="66">
        <v>0</v>
      </c>
      <c r="M189" s="66">
        <v>0</v>
      </c>
      <c r="N189" s="66">
        <v>0</v>
      </c>
      <c r="O189" s="66">
        <v>0</v>
      </c>
      <c r="P189" s="66">
        <v>0</v>
      </c>
      <c r="Q189" s="66">
        <v>0</v>
      </c>
      <c r="R189" s="66">
        <v>0</v>
      </c>
      <c r="S189" s="66">
        <v>0</v>
      </c>
      <c r="T189" s="66">
        <v>0</v>
      </c>
      <c r="U189" s="66">
        <v>0</v>
      </c>
      <c r="V189" s="66">
        <v>0</v>
      </c>
      <c r="W189" s="66">
        <v>0</v>
      </c>
      <c r="X189" s="66">
        <v>0</v>
      </c>
      <c r="Y189" s="66">
        <v>0</v>
      </c>
      <c r="Z189" s="66">
        <v>0</v>
      </c>
      <c r="AA189" s="66">
        <v>0</v>
      </c>
      <c r="AB189" s="66">
        <v>0</v>
      </c>
      <c r="AC189" s="66">
        <v>0</v>
      </c>
      <c r="AD189" s="66">
        <v>0</v>
      </c>
      <c r="AE189" s="66">
        <v>0</v>
      </c>
      <c r="AF189" s="66">
        <v>0</v>
      </c>
      <c r="AG189" s="66">
        <v>0</v>
      </c>
      <c r="AH189" s="66">
        <v>0</v>
      </c>
      <c r="AI189" s="66">
        <v>0</v>
      </c>
      <c r="AJ189" s="66">
        <v>0</v>
      </c>
      <c r="AK189" s="66">
        <v>0</v>
      </c>
      <c r="AL189" s="66">
        <v>0</v>
      </c>
      <c r="AM189" s="66">
        <v>0</v>
      </c>
      <c r="AN189" s="66">
        <v>0</v>
      </c>
      <c r="AO189" s="66">
        <v>0</v>
      </c>
      <c r="AP189" s="66">
        <v>0</v>
      </c>
      <c r="AQ189" s="66">
        <f t="shared" si="2"/>
        <v>24215562.199999999</v>
      </c>
      <c r="AT189" s="35"/>
    </row>
    <row r="190" spans="1:46" ht="33" customHeight="1">
      <c r="A190" s="44">
        <v>590</v>
      </c>
      <c r="B190" s="45" t="s">
        <v>1388</v>
      </c>
      <c r="C190" s="67" t="s">
        <v>667</v>
      </c>
      <c r="D190" s="66">
        <v>0</v>
      </c>
      <c r="E190" s="66">
        <v>0</v>
      </c>
      <c r="F190" s="66">
        <v>0</v>
      </c>
      <c r="G190" s="66">
        <v>541.53</v>
      </c>
      <c r="H190" s="66">
        <v>0</v>
      </c>
      <c r="I190" s="66">
        <v>0</v>
      </c>
      <c r="J190" s="66">
        <v>0</v>
      </c>
      <c r="K190" s="66">
        <v>0</v>
      </c>
      <c r="L190" s="66">
        <v>0</v>
      </c>
      <c r="M190" s="66">
        <v>0</v>
      </c>
      <c r="N190" s="66">
        <v>0</v>
      </c>
      <c r="O190" s="66">
        <v>0</v>
      </c>
      <c r="P190" s="66">
        <v>0</v>
      </c>
      <c r="Q190" s="66">
        <v>0</v>
      </c>
      <c r="R190" s="66">
        <v>0</v>
      </c>
      <c r="S190" s="66">
        <v>0</v>
      </c>
      <c r="T190" s="66">
        <v>0</v>
      </c>
      <c r="U190" s="66">
        <v>0</v>
      </c>
      <c r="V190" s="66">
        <v>0</v>
      </c>
      <c r="W190" s="66">
        <v>0</v>
      </c>
      <c r="X190" s="66">
        <v>0</v>
      </c>
      <c r="Y190" s="66">
        <v>0</v>
      </c>
      <c r="Z190" s="66">
        <v>0</v>
      </c>
      <c r="AA190" s="66">
        <v>0</v>
      </c>
      <c r="AB190" s="66">
        <v>0</v>
      </c>
      <c r="AC190" s="66">
        <v>0</v>
      </c>
      <c r="AD190" s="66">
        <v>0</v>
      </c>
      <c r="AE190" s="66">
        <v>0</v>
      </c>
      <c r="AF190" s="66">
        <v>0</v>
      </c>
      <c r="AG190" s="66">
        <v>0</v>
      </c>
      <c r="AH190" s="66">
        <v>0</v>
      </c>
      <c r="AI190" s="66">
        <v>0</v>
      </c>
      <c r="AJ190" s="66">
        <v>0</v>
      </c>
      <c r="AK190" s="66">
        <v>0</v>
      </c>
      <c r="AL190" s="66">
        <v>0</v>
      </c>
      <c r="AM190" s="66">
        <v>0</v>
      </c>
      <c r="AN190" s="66">
        <v>0</v>
      </c>
      <c r="AO190" s="66">
        <v>0</v>
      </c>
      <c r="AP190" s="66">
        <v>0</v>
      </c>
      <c r="AQ190" s="66">
        <f t="shared" si="2"/>
        <v>541.53</v>
      </c>
      <c r="AT190" s="35"/>
    </row>
    <row r="191" spans="1:46" ht="33" customHeight="1">
      <c r="A191" s="44">
        <v>591</v>
      </c>
      <c r="B191" s="45" t="s">
        <v>701</v>
      </c>
      <c r="C191" s="46" t="s">
        <v>666</v>
      </c>
      <c r="D191" s="66">
        <v>0</v>
      </c>
      <c r="E191" s="66">
        <v>0</v>
      </c>
      <c r="F191" s="66">
        <v>204613.19999999995</v>
      </c>
      <c r="G191" s="66">
        <v>3286172.96</v>
      </c>
      <c r="H191" s="66">
        <v>0</v>
      </c>
      <c r="I191" s="66">
        <v>0</v>
      </c>
      <c r="J191" s="66">
        <v>0</v>
      </c>
      <c r="K191" s="66">
        <v>3130</v>
      </c>
      <c r="L191" s="66">
        <v>0</v>
      </c>
      <c r="M191" s="66">
        <v>0</v>
      </c>
      <c r="N191" s="66">
        <v>0</v>
      </c>
      <c r="O191" s="66">
        <v>0</v>
      </c>
      <c r="P191" s="66">
        <v>0</v>
      </c>
      <c r="Q191" s="66">
        <v>0</v>
      </c>
      <c r="R191" s="66">
        <v>0</v>
      </c>
      <c r="S191" s="66">
        <v>0</v>
      </c>
      <c r="T191" s="66">
        <v>0</v>
      </c>
      <c r="U191" s="66">
        <v>0</v>
      </c>
      <c r="V191" s="66">
        <v>0</v>
      </c>
      <c r="W191" s="66">
        <v>0</v>
      </c>
      <c r="X191" s="66">
        <v>0</v>
      </c>
      <c r="Y191" s="66">
        <v>0</v>
      </c>
      <c r="Z191" s="66">
        <v>0</v>
      </c>
      <c r="AA191" s="66">
        <v>0</v>
      </c>
      <c r="AB191" s="66">
        <v>0</v>
      </c>
      <c r="AC191" s="66">
        <v>0</v>
      </c>
      <c r="AD191" s="66">
        <v>0</v>
      </c>
      <c r="AE191" s="66">
        <v>0</v>
      </c>
      <c r="AF191" s="66">
        <v>0</v>
      </c>
      <c r="AG191" s="66">
        <v>0</v>
      </c>
      <c r="AH191" s="66">
        <v>0</v>
      </c>
      <c r="AI191" s="66">
        <v>0</v>
      </c>
      <c r="AJ191" s="66">
        <v>0</v>
      </c>
      <c r="AK191" s="66">
        <v>0</v>
      </c>
      <c r="AL191" s="66">
        <v>0</v>
      </c>
      <c r="AM191" s="66">
        <v>0</v>
      </c>
      <c r="AN191" s="66">
        <v>0</v>
      </c>
      <c r="AO191" s="66">
        <v>0</v>
      </c>
      <c r="AP191" s="66">
        <v>0</v>
      </c>
      <c r="AQ191" s="66">
        <f t="shared" si="2"/>
        <v>3493916.16</v>
      </c>
      <c r="AT191" s="35"/>
    </row>
    <row r="192" spans="1:46" ht="33" customHeight="1">
      <c r="A192" s="44">
        <v>592</v>
      </c>
      <c r="B192" s="45" t="s">
        <v>634</v>
      </c>
      <c r="C192" s="46" t="s">
        <v>669</v>
      </c>
      <c r="D192" s="66">
        <v>0</v>
      </c>
      <c r="E192" s="66">
        <v>0</v>
      </c>
      <c r="F192" s="66">
        <v>11154717.189999998</v>
      </c>
      <c r="G192" s="66">
        <v>375469.44</v>
      </c>
      <c r="H192" s="66">
        <v>0</v>
      </c>
      <c r="I192" s="66">
        <v>0</v>
      </c>
      <c r="J192" s="66">
        <v>0</v>
      </c>
      <c r="K192" s="66">
        <v>0</v>
      </c>
      <c r="L192" s="66">
        <v>0</v>
      </c>
      <c r="M192" s="66">
        <v>0</v>
      </c>
      <c r="N192" s="66">
        <v>0</v>
      </c>
      <c r="O192" s="66">
        <v>0</v>
      </c>
      <c r="P192" s="66">
        <v>0</v>
      </c>
      <c r="Q192" s="66">
        <v>0</v>
      </c>
      <c r="R192" s="66">
        <v>0</v>
      </c>
      <c r="S192" s="66">
        <v>0</v>
      </c>
      <c r="T192" s="66">
        <v>0</v>
      </c>
      <c r="U192" s="66">
        <v>0</v>
      </c>
      <c r="V192" s="66">
        <v>0</v>
      </c>
      <c r="W192" s="66">
        <v>0</v>
      </c>
      <c r="X192" s="66">
        <v>0</v>
      </c>
      <c r="Y192" s="66">
        <v>0</v>
      </c>
      <c r="Z192" s="66">
        <v>0</v>
      </c>
      <c r="AA192" s="66">
        <v>0</v>
      </c>
      <c r="AB192" s="66">
        <v>0</v>
      </c>
      <c r="AC192" s="66">
        <v>0</v>
      </c>
      <c r="AD192" s="66">
        <v>0</v>
      </c>
      <c r="AE192" s="66">
        <v>0</v>
      </c>
      <c r="AF192" s="66">
        <v>0</v>
      </c>
      <c r="AG192" s="66">
        <v>0</v>
      </c>
      <c r="AH192" s="66">
        <v>0</v>
      </c>
      <c r="AI192" s="66">
        <v>0</v>
      </c>
      <c r="AJ192" s="66">
        <v>0</v>
      </c>
      <c r="AK192" s="66">
        <v>0</v>
      </c>
      <c r="AL192" s="66">
        <v>0</v>
      </c>
      <c r="AM192" s="66">
        <v>0</v>
      </c>
      <c r="AN192" s="66">
        <v>0</v>
      </c>
      <c r="AO192" s="66">
        <v>0</v>
      </c>
      <c r="AP192" s="66">
        <v>0</v>
      </c>
      <c r="AQ192" s="66">
        <f t="shared" si="2"/>
        <v>11530186.629999997</v>
      </c>
      <c r="AT192" s="35"/>
    </row>
    <row r="193" spans="1:46" ht="15" customHeight="1">
      <c r="A193" s="44">
        <v>593</v>
      </c>
      <c r="B193" s="186" t="s">
        <v>1389</v>
      </c>
      <c r="C193" s="46" t="s">
        <v>669</v>
      </c>
      <c r="D193" s="66">
        <v>0</v>
      </c>
      <c r="E193" s="66">
        <v>0</v>
      </c>
      <c r="F193" s="66">
        <v>0</v>
      </c>
      <c r="G193" s="66">
        <v>644045.07999999996</v>
      </c>
      <c r="H193" s="66">
        <v>0</v>
      </c>
      <c r="I193" s="66">
        <v>0</v>
      </c>
      <c r="J193" s="66">
        <v>0</v>
      </c>
      <c r="K193" s="66">
        <v>0</v>
      </c>
      <c r="L193" s="66">
        <v>0</v>
      </c>
      <c r="M193" s="66">
        <v>0</v>
      </c>
      <c r="N193" s="66">
        <v>0</v>
      </c>
      <c r="O193" s="66">
        <v>0</v>
      </c>
      <c r="P193" s="66">
        <v>0</v>
      </c>
      <c r="Q193" s="66">
        <v>0</v>
      </c>
      <c r="R193" s="66">
        <v>0</v>
      </c>
      <c r="S193" s="66">
        <v>0</v>
      </c>
      <c r="T193" s="66">
        <v>0</v>
      </c>
      <c r="U193" s="66">
        <v>0</v>
      </c>
      <c r="V193" s="66">
        <v>0</v>
      </c>
      <c r="W193" s="66">
        <v>0</v>
      </c>
      <c r="X193" s="66">
        <v>0</v>
      </c>
      <c r="Y193" s="66">
        <v>0</v>
      </c>
      <c r="Z193" s="66">
        <v>0</v>
      </c>
      <c r="AA193" s="66">
        <v>0</v>
      </c>
      <c r="AB193" s="66">
        <v>0</v>
      </c>
      <c r="AC193" s="66">
        <v>0</v>
      </c>
      <c r="AD193" s="66">
        <v>0</v>
      </c>
      <c r="AE193" s="66">
        <v>0</v>
      </c>
      <c r="AF193" s="66">
        <v>0</v>
      </c>
      <c r="AG193" s="66">
        <v>0</v>
      </c>
      <c r="AH193" s="66">
        <v>0</v>
      </c>
      <c r="AI193" s="66">
        <v>0</v>
      </c>
      <c r="AJ193" s="66">
        <v>0</v>
      </c>
      <c r="AK193" s="66">
        <v>0</v>
      </c>
      <c r="AL193" s="66">
        <v>0</v>
      </c>
      <c r="AM193" s="66">
        <v>0</v>
      </c>
      <c r="AN193" s="66">
        <v>0</v>
      </c>
      <c r="AO193" s="66">
        <v>0</v>
      </c>
      <c r="AP193" s="66">
        <v>0</v>
      </c>
      <c r="AQ193" s="66">
        <f t="shared" si="2"/>
        <v>644045.07999999996</v>
      </c>
      <c r="AT193" s="35"/>
    </row>
    <row r="194" spans="1:46" ht="33" customHeight="1">
      <c r="A194" s="44">
        <v>594</v>
      </c>
      <c r="B194" s="45" t="s">
        <v>97</v>
      </c>
      <c r="C194" s="67" t="s">
        <v>664</v>
      </c>
      <c r="D194" s="66">
        <v>0</v>
      </c>
      <c r="E194" s="66">
        <v>0</v>
      </c>
      <c r="F194" s="66">
        <v>0</v>
      </c>
      <c r="G194" s="66">
        <v>687.83999999999992</v>
      </c>
      <c r="H194" s="66">
        <v>0</v>
      </c>
      <c r="I194" s="66">
        <v>0</v>
      </c>
      <c r="J194" s="66">
        <v>0</v>
      </c>
      <c r="K194" s="66">
        <v>0</v>
      </c>
      <c r="L194" s="66">
        <v>0</v>
      </c>
      <c r="M194" s="66">
        <v>0</v>
      </c>
      <c r="N194" s="66">
        <v>2856.61</v>
      </c>
      <c r="O194" s="66">
        <v>0</v>
      </c>
      <c r="P194" s="66">
        <v>0</v>
      </c>
      <c r="Q194" s="66">
        <v>0</v>
      </c>
      <c r="R194" s="66">
        <v>0</v>
      </c>
      <c r="S194" s="66">
        <v>0</v>
      </c>
      <c r="T194" s="66">
        <v>0</v>
      </c>
      <c r="U194" s="66">
        <v>0</v>
      </c>
      <c r="V194" s="66">
        <v>0</v>
      </c>
      <c r="W194" s="66">
        <v>0</v>
      </c>
      <c r="X194" s="66">
        <v>0</v>
      </c>
      <c r="Y194" s="66">
        <v>0</v>
      </c>
      <c r="Z194" s="66">
        <v>0</v>
      </c>
      <c r="AA194" s="66">
        <v>0</v>
      </c>
      <c r="AB194" s="66">
        <v>0</v>
      </c>
      <c r="AC194" s="66">
        <v>0</v>
      </c>
      <c r="AD194" s="66">
        <v>0</v>
      </c>
      <c r="AE194" s="66">
        <v>0</v>
      </c>
      <c r="AF194" s="66">
        <v>0</v>
      </c>
      <c r="AG194" s="66">
        <v>0</v>
      </c>
      <c r="AH194" s="66">
        <v>0</v>
      </c>
      <c r="AI194" s="66">
        <v>0</v>
      </c>
      <c r="AJ194" s="66">
        <v>0</v>
      </c>
      <c r="AK194" s="66">
        <v>0</v>
      </c>
      <c r="AL194" s="66">
        <v>0</v>
      </c>
      <c r="AM194" s="66">
        <v>0</v>
      </c>
      <c r="AN194" s="66">
        <v>0</v>
      </c>
      <c r="AO194" s="66">
        <v>0</v>
      </c>
      <c r="AP194" s="66">
        <v>0</v>
      </c>
      <c r="AQ194" s="66">
        <f t="shared" si="2"/>
        <v>3544.45</v>
      </c>
      <c r="AT194" s="35"/>
    </row>
    <row r="195" spans="1:46" ht="33" customHeight="1">
      <c r="A195" s="245">
        <v>595</v>
      </c>
      <c r="B195" s="45" t="s">
        <v>629</v>
      </c>
      <c r="C195" s="46" t="s">
        <v>664</v>
      </c>
      <c r="D195" s="66">
        <v>0</v>
      </c>
      <c r="E195" s="66">
        <v>0</v>
      </c>
      <c r="F195" s="66">
        <v>1473636.72</v>
      </c>
      <c r="G195" s="66">
        <v>34803.619999999995</v>
      </c>
      <c r="H195" s="66">
        <v>0</v>
      </c>
      <c r="I195" s="66">
        <v>0</v>
      </c>
      <c r="J195" s="66">
        <v>0</v>
      </c>
      <c r="K195" s="66">
        <v>0</v>
      </c>
      <c r="L195" s="66">
        <v>0</v>
      </c>
      <c r="M195" s="66">
        <v>0</v>
      </c>
      <c r="N195" s="66">
        <v>0</v>
      </c>
      <c r="O195" s="66">
        <v>0</v>
      </c>
      <c r="P195" s="66">
        <v>0</v>
      </c>
      <c r="Q195" s="66">
        <v>0</v>
      </c>
      <c r="R195" s="66">
        <v>0</v>
      </c>
      <c r="S195" s="66">
        <v>0</v>
      </c>
      <c r="T195" s="66">
        <v>0</v>
      </c>
      <c r="U195" s="66">
        <v>0</v>
      </c>
      <c r="V195" s="66">
        <v>0</v>
      </c>
      <c r="W195" s="66">
        <v>0</v>
      </c>
      <c r="X195" s="66">
        <v>0</v>
      </c>
      <c r="Y195" s="66">
        <v>0</v>
      </c>
      <c r="Z195" s="66">
        <v>0</v>
      </c>
      <c r="AA195" s="66">
        <v>0</v>
      </c>
      <c r="AB195" s="66">
        <v>0</v>
      </c>
      <c r="AC195" s="66">
        <v>0</v>
      </c>
      <c r="AD195" s="66">
        <v>0</v>
      </c>
      <c r="AE195" s="66">
        <v>0</v>
      </c>
      <c r="AF195" s="66">
        <v>0</v>
      </c>
      <c r="AG195" s="66">
        <v>0</v>
      </c>
      <c r="AH195" s="66">
        <v>0</v>
      </c>
      <c r="AI195" s="66">
        <v>0</v>
      </c>
      <c r="AJ195" s="66">
        <v>0</v>
      </c>
      <c r="AK195" s="66">
        <v>0</v>
      </c>
      <c r="AL195" s="66">
        <v>0</v>
      </c>
      <c r="AM195" s="66">
        <v>0</v>
      </c>
      <c r="AN195" s="66">
        <v>0</v>
      </c>
      <c r="AO195" s="66">
        <v>0</v>
      </c>
      <c r="AP195" s="66">
        <v>0</v>
      </c>
      <c r="AQ195" s="66">
        <f t="shared" si="2"/>
        <v>1508440.3399999999</v>
      </c>
      <c r="AT195" s="35"/>
    </row>
    <row r="196" spans="1:46" ht="33" customHeight="1">
      <c r="A196" s="44">
        <v>596</v>
      </c>
      <c r="B196" s="45" t="s">
        <v>1296</v>
      </c>
      <c r="C196" s="46" t="s">
        <v>666</v>
      </c>
      <c r="D196" s="66">
        <v>0</v>
      </c>
      <c r="E196" s="66">
        <v>0</v>
      </c>
      <c r="F196" s="66">
        <v>0</v>
      </c>
      <c r="G196" s="66">
        <v>621.20000000000005</v>
      </c>
      <c r="H196" s="66">
        <v>0</v>
      </c>
      <c r="I196" s="66">
        <v>0</v>
      </c>
      <c r="J196" s="66">
        <v>0</v>
      </c>
      <c r="K196" s="66">
        <v>0</v>
      </c>
      <c r="L196" s="66">
        <v>0</v>
      </c>
      <c r="M196" s="66">
        <v>0</v>
      </c>
      <c r="N196" s="66">
        <v>0</v>
      </c>
      <c r="O196" s="66">
        <v>0</v>
      </c>
      <c r="P196" s="66">
        <v>0</v>
      </c>
      <c r="Q196" s="66">
        <v>0</v>
      </c>
      <c r="R196" s="66">
        <v>0</v>
      </c>
      <c r="S196" s="66">
        <v>0</v>
      </c>
      <c r="T196" s="66">
        <v>0</v>
      </c>
      <c r="U196" s="66">
        <v>0</v>
      </c>
      <c r="V196" s="66">
        <v>0</v>
      </c>
      <c r="W196" s="66">
        <v>0</v>
      </c>
      <c r="X196" s="66">
        <v>0</v>
      </c>
      <c r="Y196" s="66">
        <v>0</v>
      </c>
      <c r="Z196" s="66">
        <v>0</v>
      </c>
      <c r="AA196" s="66">
        <v>0</v>
      </c>
      <c r="AB196" s="66">
        <v>0</v>
      </c>
      <c r="AC196" s="66">
        <v>0</v>
      </c>
      <c r="AD196" s="66">
        <v>0</v>
      </c>
      <c r="AE196" s="66">
        <v>0</v>
      </c>
      <c r="AF196" s="66">
        <v>0</v>
      </c>
      <c r="AG196" s="66">
        <v>0</v>
      </c>
      <c r="AH196" s="66">
        <v>0</v>
      </c>
      <c r="AI196" s="66">
        <v>0</v>
      </c>
      <c r="AJ196" s="66">
        <v>0</v>
      </c>
      <c r="AK196" s="66">
        <v>0</v>
      </c>
      <c r="AL196" s="66">
        <v>0</v>
      </c>
      <c r="AM196" s="66">
        <v>0</v>
      </c>
      <c r="AN196" s="66">
        <v>0</v>
      </c>
      <c r="AO196" s="66">
        <v>0</v>
      </c>
      <c r="AP196" s="66">
        <v>0</v>
      </c>
      <c r="AQ196" s="66">
        <f t="shared" si="2"/>
        <v>621.20000000000005</v>
      </c>
      <c r="AT196" s="35"/>
    </row>
    <row r="197" spans="1:46" ht="33" customHeight="1">
      <c r="A197" s="44">
        <v>597</v>
      </c>
      <c r="B197" s="45" t="s">
        <v>704</v>
      </c>
      <c r="C197" s="46" t="s">
        <v>697</v>
      </c>
      <c r="D197" s="66">
        <v>0</v>
      </c>
      <c r="E197" s="66">
        <v>0</v>
      </c>
      <c r="F197" s="66">
        <v>0</v>
      </c>
      <c r="G197" s="66">
        <v>39111</v>
      </c>
      <c r="H197" s="66">
        <v>0</v>
      </c>
      <c r="I197" s="66">
        <v>0</v>
      </c>
      <c r="J197" s="66">
        <v>550</v>
      </c>
      <c r="K197" s="66">
        <v>0</v>
      </c>
      <c r="L197" s="66">
        <v>0</v>
      </c>
      <c r="M197" s="66">
        <v>50</v>
      </c>
      <c r="N197" s="66">
        <v>288.52</v>
      </c>
      <c r="O197" s="66">
        <v>0</v>
      </c>
      <c r="P197" s="66">
        <v>0</v>
      </c>
      <c r="Q197" s="66">
        <v>0</v>
      </c>
      <c r="R197" s="66">
        <v>0</v>
      </c>
      <c r="S197" s="66">
        <v>0</v>
      </c>
      <c r="T197" s="66">
        <v>0</v>
      </c>
      <c r="U197" s="66">
        <v>0</v>
      </c>
      <c r="V197" s="66">
        <v>0</v>
      </c>
      <c r="W197" s="66">
        <v>0</v>
      </c>
      <c r="X197" s="66">
        <v>0</v>
      </c>
      <c r="Y197" s="66">
        <v>0</v>
      </c>
      <c r="Z197" s="66">
        <v>0</v>
      </c>
      <c r="AA197" s="66">
        <v>0</v>
      </c>
      <c r="AB197" s="66">
        <v>0</v>
      </c>
      <c r="AC197" s="66">
        <v>0</v>
      </c>
      <c r="AD197" s="66">
        <v>0</v>
      </c>
      <c r="AE197" s="66">
        <v>96101.47</v>
      </c>
      <c r="AF197" s="66">
        <v>0</v>
      </c>
      <c r="AG197" s="66">
        <v>0</v>
      </c>
      <c r="AH197" s="66">
        <v>0</v>
      </c>
      <c r="AI197" s="66">
        <v>0</v>
      </c>
      <c r="AJ197" s="66">
        <v>0</v>
      </c>
      <c r="AK197" s="66">
        <v>0</v>
      </c>
      <c r="AL197" s="66">
        <v>0</v>
      </c>
      <c r="AM197" s="66">
        <v>0</v>
      </c>
      <c r="AN197" s="66">
        <v>0</v>
      </c>
      <c r="AO197" s="66">
        <v>0</v>
      </c>
      <c r="AP197" s="66">
        <v>0</v>
      </c>
      <c r="AQ197" s="66">
        <f t="shared" si="2"/>
        <v>136100.99</v>
      </c>
      <c r="AT197" s="35"/>
    </row>
    <row r="198" spans="1:46" ht="33" customHeight="1">
      <c r="A198" s="44">
        <v>598</v>
      </c>
      <c r="B198" s="45" t="s">
        <v>699</v>
      </c>
      <c r="C198" s="46" t="s">
        <v>697</v>
      </c>
      <c r="D198" s="66">
        <v>0</v>
      </c>
      <c r="E198" s="66">
        <v>0</v>
      </c>
      <c r="F198" s="66">
        <v>0</v>
      </c>
      <c r="G198" s="66">
        <v>100</v>
      </c>
      <c r="H198" s="66">
        <v>0</v>
      </c>
      <c r="I198" s="66">
        <v>0</v>
      </c>
      <c r="J198" s="66">
        <v>0</v>
      </c>
      <c r="K198" s="66">
        <v>0</v>
      </c>
      <c r="L198" s="66">
        <v>0</v>
      </c>
      <c r="M198" s="66">
        <v>0</v>
      </c>
      <c r="N198" s="66">
        <v>0</v>
      </c>
      <c r="O198" s="66">
        <v>0</v>
      </c>
      <c r="P198" s="66">
        <v>0</v>
      </c>
      <c r="Q198" s="66">
        <v>0</v>
      </c>
      <c r="R198" s="66">
        <v>0</v>
      </c>
      <c r="S198" s="66">
        <v>0</v>
      </c>
      <c r="T198" s="66">
        <v>0</v>
      </c>
      <c r="U198" s="66">
        <v>0</v>
      </c>
      <c r="V198" s="66">
        <v>0</v>
      </c>
      <c r="W198" s="66">
        <v>0</v>
      </c>
      <c r="X198" s="66">
        <v>0</v>
      </c>
      <c r="Y198" s="66">
        <v>511387.72</v>
      </c>
      <c r="Z198" s="66">
        <v>0</v>
      </c>
      <c r="AA198" s="66">
        <v>0</v>
      </c>
      <c r="AB198" s="66">
        <v>0</v>
      </c>
      <c r="AC198" s="66">
        <v>0</v>
      </c>
      <c r="AD198" s="66">
        <v>0</v>
      </c>
      <c r="AE198" s="66">
        <v>0</v>
      </c>
      <c r="AF198" s="66">
        <v>0</v>
      </c>
      <c r="AG198" s="66">
        <v>0</v>
      </c>
      <c r="AH198" s="66">
        <v>0</v>
      </c>
      <c r="AI198" s="66">
        <v>0</v>
      </c>
      <c r="AJ198" s="66">
        <v>0</v>
      </c>
      <c r="AK198" s="66">
        <v>0</v>
      </c>
      <c r="AL198" s="66">
        <v>0</v>
      </c>
      <c r="AM198" s="66">
        <v>0</v>
      </c>
      <c r="AN198" s="66">
        <v>0</v>
      </c>
      <c r="AO198" s="66">
        <v>0</v>
      </c>
      <c r="AP198" s="66">
        <v>0</v>
      </c>
      <c r="AQ198" s="66">
        <f t="shared" si="2"/>
        <v>511487.72</v>
      </c>
      <c r="AT198" s="35"/>
    </row>
    <row r="199" spans="1:46" ht="33" customHeight="1">
      <c r="A199" s="44">
        <v>599</v>
      </c>
      <c r="B199" s="45" t="s">
        <v>1297</v>
      </c>
      <c r="C199" s="46" t="s">
        <v>666</v>
      </c>
      <c r="D199" s="66">
        <v>0</v>
      </c>
      <c r="E199" s="66">
        <v>690.29</v>
      </c>
      <c r="F199" s="66">
        <v>53945400.420000002</v>
      </c>
      <c r="G199" s="66">
        <v>106372.20999999998</v>
      </c>
      <c r="H199" s="66">
        <v>0</v>
      </c>
      <c r="I199" s="66">
        <v>0</v>
      </c>
      <c r="J199" s="66">
        <v>470</v>
      </c>
      <c r="K199" s="66">
        <v>82320</v>
      </c>
      <c r="L199" s="66">
        <v>0</v>
      </c>
      <c r="M199" s="66">
        <v>0</v>
      </c>
      <c r="N199" s="66">
        <v>0</v>
      </c>
      <c r="O199" s="66">
        <v>0</v>
      </c>
      <c r="P199" s="66">
        <v>0</v>
      </c>
      <c r="Q199" s="66">
        <v>19743518.030000001</v>
      </c>
      <c r="R199" s="66">
        <v>143.18</v>
      </c>
      <c r="S199" s="66">
        <v>0</v>
      </c>
      <c r="T199" s="66">
        <v>0</v>
      </c>
      <c r="U199" s="66">
        <v>0</v>
      </c>
      <c r="V199" s="66">
        <v>0</v>
      </c>
      <c r="W199" s="66">
        <v>0</v>
      </c>
      <c r="X199" s="66">
        <v>0</v>
      </c>
      <c r="Y199" s="66">
        <v>2353.15</v>
      </c>
      <c r="Z199" s="66">
        <v>0</v>
      </c>
      <c r="AA199" s="66">
        <v>0</v>
      </c>
      <c r="AB199" s="66">
        <v>0</v>
      </c>
      <c r="AC199" s="66">
        <v>0</v>
      </c>
      <c r="AD199" s="66">
        <v>0</v>
      </c>
      <c r="AE199" s="66">
        <v>0</v>
      </c>
      <c r="AF199" s="66">
        <v>0</v>
      </c>
      <c r="AG199" s="66">
        <v>0</v>
      </c>
      <c r="AH199" s="66">
        <v>0</v>
      </c>
      <c r="AI199" s="66">
        <v>0</v>
      </c>
      <c r="AJ199" s="66">
        <v>0</v>
      </c>
      <c r="AK199" s="66">
        <v>0</v>
      </c>
      <c r="AL199" s="66">
        <v>0</v>
      </c>
      <c r="AM199" s="66">
        <v>0</v>
      </c>
      <c r="AN199" s="66">
        <v>0</v>
      </c>
      <c r="AO199" s="66">
        <v>0</v>
      </c>
      <c r="AP199" s="66">
        <v>0</v>
      </c>
      <c r="AQ199" s="66">
        <f t="shared" si="2"/>
        <v>73881267.280000016</v>
      </c>
      <c r="AT199" s="35"/>
    </row>
    <row r="200" spans="1:46" ht="33" customHeight="1">
      <c r="A200" s="44">
        <v>600</v>
      </c>
      <c r="B200" s="45" t="s">
        <v>1390</v>
      </c>
      <c r="C200" s="46" t="s">
        <v>1383</v>
      </c>
      <c r="D200" s="66">
        <v>0</v>
      </c>
      <c r="E200" s="66">
        <v>0</v>
      </c>
      <c r="F200" s="66">
        <v>0</v>
      </c>
      <c r="G200" s="66">
        <v>0</v>
      </c>
      <c r="H200" s="66">
        <v>0</v>
      </c>
      <c r="I200" s="66">
        <v>0</v>
      </c>
      <c r="J200" s="66">
        <v>0</v>
      </c>
      <c r="K200" s="66">
        <v>0</v>
      </c>
      <c r="L200" s="66">
        <v>0</v>
      </c>
      <c r="M200" s="66">
        <v>0</v>
      </c>
      <c r="N200" s="66">
        <v>0</v>
      </c>
      <c r="O200" s="66">
        <v>0</v>
      </c>
      <c r="P200" s="66">
        <v>0</v>
      </c>
      <c r="Q200" s="66">
        <v>0</v>
      </c>
      <c r="R200" s="66">
        <v>0</v>
      </c>
      <c r="S200" s="66">
        <v>0</v>
      </c>
      <c r="T200" s="66">
        <v>0</v>
      </c>
      <c r="U200" s="66">
        <v>0</v>
      </c>
      <c r="V200" s="66">
        <v>0</v>
      </c>
      <c r="W200" s="66">
        <v>0</v>
      </c>
      <c r="X200" s="66">
        <v>0</v>
      </c>
      <c r="Y200" s="66">
        <v>0</v>
      </c>
      <c r="Z200" s="66">
        <v>0</v>
      </c>
      <c r="AA200" s="66">
        <v>0</v>
      </c>
      <c r="AB200" s="66">
        <v>0</v>
      </c>
      <c r="AC200" s="66">
        <v>0</v>
      </c>
      <c r="AD200" s="66">
        <v>0</v>
      </c>
      <c r="AE200" s="66">
        <v>0</v>
      </c>
      <c r="AF200" s="66">
        <v>0</v>
      </c>
      <c r="AG200" s="66">
        <v>0</v>
      </c>
      <c r="AH200" s="66">
        <v>0</v>
      </c>
      <c r="AI200" s="66">
        <v>0</v>
      </c>
      <c r="AJ200" s="66">
        <v>0</v>
      </c>
      <c r="AK200" s="66">
        <v>0</v>
      </c>
      <c r="AL200" s="66">
        <v>0</v>
      </c>
      <c r="AM200" s="66">
        <v>0</v>
      </c>
      <c r="AN200" s="66">
        <v>0</v>
      </c>
      <c r="AO200" s="66">
        <v>0</v>
      </c>
      <c r="AP200" s="66">
        <v>0</v>
      </c>
      <c r="AQ200" s="66">
        <f t="shared" si="2"/>
        <v>0</v>
      </c>
      <c r="AT200" s="35"/>
    </row>
    <row r="201" spans="1:46" ht="33" customHeight="1">
      <c r="A201" s="44">
        <v>633</v>
      </c>
      <c r="B201" s="45" t="s">
        <v>182</v>
      </c>
      <c r="C201" s="46" t="s">
        <v>670</v>
      </c>
      <c r="D201" s="66">
        <v>0</v>
      </c>
      <c r="E201" s="66">
        <v>0</v>
      </c>
      <c r="F201" s="66">
        <v>0</v>
      </c>
      <c r="G201" s="66">
        <v>0</v>
      </c>
      <c r="H201" s="66">
        <v>0</v>
      </c>
      <c r="I201" s="66">
        <v>0</v>
      </c>
      <c r="J201" s="66">
        <v>0</v>
      </c>
      <c r="K201" s="66">
        <v>0</v>
      </c>
      <c r="L201" s="66">
        <v>0</v>
      </c>
      <c r="M201" s="66">
        <v>0</v>
      </c>
      <c r="N201" s="66">
        <v>0</v>
      </c>
      <c r="O201" s="66">
        <v>0</v>
      </c>
      <c r="P201" s="66">
        <v>0</v>
      </c>
      <c r="Q201" s="66">
        <v>0</v>
      </c>
      <c r="R201" s="66">
        <v>0</v>
      </c>
      <c r="S201" s="66">
        <v>0</v>
      </c>
      <c r="T201" s="66">
        <v>0</v>
      </c>
      <c r="U201" s="66">
        <v>0</v>
      </c>
      <c r="V201" s="66">
        <v>0</v>
      </c>
      <c r="W201" s="66">
        <v>0</v>
      </c>
      <c r="X201" s="66">
        <v>0</v>
      </c>
      <c r="Y201" s="66">
        <v>0</v>
      </c>
      <c r="Z201" s="66">
        <v>0</v>
      </c>
      <c r="AA201" s="66">
        <v>0</v>
      </c>
      <c r="AB201" s="66">
        <v>0</v>
      </c>
      <c r="AC201" s="66">
        <v>0</v>
      </c>
      <c r="AD201" s="66">
        <v>0</v>
      </c>
      <c r="AE201" s="66">
        <v>0</v>
      </c>
      <c r="AF201" s="66">
        <v>0</v>
      </c>
      <c r="AG201" s="66">
        <v>0</v>
      </c>
      <c r="AH201" s="66">
        <v>0</v>
      </c>
      <c r="AI201" s="66">
        <v>0</v>
      </c>
      <c r="AJ201" s="66">
        <v>0</v>
      </c>
      <c r="AK201" s="66">
        <v>0</v>
      </c>
      <c r="AL201" s="66">
        <v>0</v>
      </c>
      <c r="AM201" s="66">
        <v>0</v>
      </c>
      <c r="AN201" s="66">
        <v>0</v>
      </c>
      <c r="AO201" s="66">
        <v>0</v>
      </c>
      <c r="AP201" s="66">
        <v>0</v>
      </c>
      <c r="AQ201" s="66">
        <f t="shared" si="2"/>
        <v>0</v>
      </c>
      <c r="AT201" s="35"/>
    </row>
    <row r="202" spans="1:46" ht="33" customHeight="1">
      <c r="A202" s="44">
        <v>634</v>
      </c>
      <c r="B202" s="45" t="s">
        <v>183</v>
      </c>
      <c r="C202" s="46" t="s">
        <v>697</v>
      </c>
      <c r="D202" s="66">
        <v>0</v>
      </c>
      <c r="E202" s="66">
        <v>0</v>
      </c>
      <c r="F202" s="66">
        <v>0</v>
      </c>
      <c r="G202" s="66">
        <v>0</v>
      </c>
      <c r="H202" s="66">
        <v>0</v>
      </c>
      <c r="I202" s="66">
        <v>0</v>
      </c>
      <c r="J202" s="66">
        <v>0</v>
      </c>
      <c r="K202" s="66">
        <v>0</v>
      </c>
      <c r="L202" s="66">
        <v>0</v>
      </c>
      <c r="M202" s="66">
        <v>0</v>
      </c>
      <c r="N202" s="66">
        <v>0</v>
      </c>
      <c r="O202" s="66">
        <v>0</v>
      </c>
      <c r="P202" s="66">
        <v>0</v>
      </c>
      <c r="Q202" s="66">
        <v>0</v>
      </c>
      <c r="R202" s="66">
        <v>0</v>
      </c>
      <c r="S202" s="66">
        <v>0</v>
      </c>
      <c r="T202" s="66">
        <v>0</v>
      </c>
      <c r="U202" s="66">
        <v>0</v>
      </c>
      <c r="V202" s="66">
        <v>0</v>
      </c>
      <c r="W202" s="66">
        <v>0</v>
      </c>
      <c r="X202" s="66">
        <v>0</v>
      </c>
      <c r="Y202" s="66">
        <v>0</v>
      </c>
      <c r="Z202" s="66">
        <v>0</v>
      </c>
      <c r="AA202" s="66">
        <v>0</v>
      </c>
      <c r="AB202" s="66">
        <v>0</v>
      </c>
      <c r="AC202" s="66">
        <v>0</v>
      </c>
      <c r="AD202" s="66">
        <v>0</v>
      </c>
      <c r="AE202" s="66">
        <v>0</v>
      </c>
      <c r="AF202" s="66">
        <v>0</v>
      </c>
      <c r="AG202" s="66">
        <v>0</v>
      </c>
      <c r="AH202" s="66">
        <v>0</v>
      </c>
      <c r="AI202" s="66">
        <v>0</v>
      </c>
      <c r="AJ202" s="66">
        <v>0</v>
      </c>
      <c r="AK202" s="66">
        <v>0</v>
      </c>
      <c r="AL202" s="66">
        <v>0</v>
      </c>
      <c r="AM202" s="66">
        <v>0</v>
      </c>
      <c r="AN202" s="66">
        <v>0</v>
      </c>
      <c r="AO202" s="66">
        <v>0</v>
      </c>
      <c r="AP202" s="66">
        <v>0</v>
      </c>
      <c r="AQ202" s="66">
        <f t="shared" si="2"/>
        <v>0</v>
      </c>
      <c r="AT202" s="35"/>
    </row>
    <row r="203" spans="1:46" ht="33" customHeight="1">
      <c r="A203" s="44">
        <v>650</v>
      </c>
      <c r="B203" s="45" t="s">
        <v>184</v>
      </c>
      <c r="C203" s="46" t="s">
        <v>698</v>
      </c>
      <c r="D203" s="66">
        <v>0</v>
      </c>
      <c r="E203" s="66">
        <v>0</v>
      </c>
      <c r="F203" s="66">
        <v>0</v>
      </c>
      <c r="G203" s="66">
        <v>54307.98</v>
      </c>
      <c r="H203" s="66">
        <v>0</v>
      </c>
      <c r="I203" s="66">
        <v>0</v>
      </c>
      <c r="J203" s="66">
        <v>0</v>
      </c>
      <c r="K203" s="66">
        <v>0</v>
      </c>
      <c r="L203" s="66">
        <v>0</v>
      </c>
      <c r="M203" s="66">
        <v>0</v>
      </c>
      <c r="N203" s="66">
        <v>0</v>
      </c>
      <c r="O203" s="66">
        <v>0</v>
      </c>
      <c r="P203" s="66">
        <v>0</v>
      </c>
      <c r="Q203" s="66">
        <v>0</v>
      </c>
      <c r="R203" s="66">
        <v>0</v>
      </c>
      <c r="S203" s="66">
        <v>0</v>
      </c>
      <c r="T203" s="66">
        <v>0</v>
      </c>
      <c r="U203" s="66">
        <v>0</v>
      </c>
      <c r="V203" s="66">
        <v>0</v>
      </c>
      <c r="W203" s="66">
        <v>0</v>
      </c>
      <c r="X203" s="66">
        <v>0</v>
      </c>
      <c r="Y203" s="66">
        <v>0</v>
      </c>
      <c r="Z203" s="66">
        <v>0</v>
      </c>
      <c r="AA203" s="66">
        <v>0</v>
      </c>
      <c r="AB203" s="66">
        <v>0</v>
      </c>
      <c r="AC203" s="66">
        <v>0</v>
      </c>
      <c r="AD203" s="66">
        <v>0</v>
      </c>
      <c r="AE203" s="66">
        <v>0</v>
      </c>
      <c r="AF203" s="66">
        <v>0</v>
      </c>
      <c r="AG203" s="66">
        <v>0</v>
      </c>
      <c r="AH203" s="66">
        <v>0</v>
      </c>
      <c r="AI203" s="66">
        <v>0</v>
      </c>
      <c r="AJ203" s="66">
        <v>0</v>
      </c>
      <c r="AK203" s="66">
        <v>0</v>
      </c>
      <c r="AL203" s="66">
        <v>0</v>
      </c>
      <c r="AM203" s="66">
        <v>0</v>
      </c>
      <c r="AN203" s="66">
        <v>0</v>
      </c>
      <c r="AO203" s="66">
        <v>0</v>
      </c>
      <c r="AP203" s="66">
        <v>0</v>
      </c>
      <c r="AQ203" s="66">
        <f t="shared" si="2"/>
        <v>54307.98</v>
      </c>
      <c r="AT203" s="35"/>
    </row>
    <row r="204" spans="1:46" ht="33" customHeight="1">
      <c r="A204" s="44">
        <v>660</v>
      </c>
      <c r="B204" s="45" t="s">
        <v>185</v>
      </c>
      <c r="C204" s="46" t="s">
        <v>670</v>
      </c>
      <c r="D204" s="66">
        <v>0</v>
      </c>
      <c r="E204" s="66">
        <v>510.25</v>
      </c>
      <c r="F204" s="66">
        <v>274555.90000000002</v>
      </c>
      <c r="G204" s="66">
        <v>28820.979999999996</v>
      </c>
      <c r="H204" s="66">
        <v>0</v>
      </c>
      <c r="I204" s="66">
        <v>0</v>
      </c>
      <c r="J204" s="66">
        <v>0</v>
      </c>
      <c r="K204" s="66">
        <v>0</v>
      </c>
      <c r="L204" s="66">
        <v>0</v>
      </c>
      <c r="M204" s="66">
        <v>0</v>
      </c>
      <c r="N204" s="66">
        <v>0</v>
      </c>
      <c r="O204" s="66">
        <v>0</v>
      </c>
      <c r="P204" s="66">
        <v>0</v>
      </c>
      <c r="Q204" s="66">
        <v>0</v>
      </c>
      <c r="R204" s="66">
        <v>0</v>
      </c>
      <c r="S204" s="66">
        <v>38478.29</v>
      </c>
      <c r="T204" s="66">
        <v>0</v>
      </c>
      <c r="U204" s="66">
        <v>0</v>
      </c>
      <c r="V204" s="66">
        <v>0</v>
      </c>
      <c r="W204" s="66">
        <v>0</v>
      </c>
      <c r="X204" s="66">
        <v>0</v>
      </c>
      <c r="Y204" s="66">
        <v>3</v>
      </c>
      <c r="Z204" s="66">
        <v>0</v>
      </c>
      <c r="AA204" s="66">
        <v>0</v>
      </c>
      <c r="AB204" s="66">
        <v>0</v>
      </c>
      <c r="AC204" s="66">
        <v>0</v>
      </c>
      <c r="AD204" s="66">
        <v>0</v>
      </c>
      <c r="AE204" s="66">
        <v>0</v>
      </c>
      <c r="AF204" s="66">
        <v>0</v>
      </c>
      <c r="AG204" s="66">
        <v>0</v>
      </c>
      <c r="AH204" s="66">
        <v>0</v>
      </c>
      <c r="AI204" s="66">
        <v>0</v>
      </c>
      <c r="AJ204" s="66">
        <v>75923.39</v>
      </c>
      <c r="AK204" s="66">
        <v>0</v>
      </c>
      <c r="AL204" s="66">
        <v>0</v>
      </c>
      <c r="AM204" s="66">
        <v>0</v>
      </c>
      <c r="AN204" s="66">
        <v>0</v>
      </c>
      <c r="AO204" s="66">
        <v>0</v>
      </c>
      <c r="AP204" s="66">
        <v>0</v>
      </c>
      <c r="AQ204" s="66">
        <f t="shared" ref="AQ204:AQ267" si="3">SUM(D204:AP204)</f>
        <v>418291.81</v>
      </c>
      <c r="AT204" s="35"/>
    </row>
    <row r="205" spans="1:46" ht="33" customHeight="1">
      <c r="A205" s="44">
        <v>661</v>
      </c>
      <c r="B205" s="45" t="s">
        <v>186</v>
      </c>
      <c r="C205" s="46" t="s">
        <v>670</v>
      </c>
      <c r="D205" s="66">
        <v>0</v>
      </c>
      <c r="E205" s="66">
        <v>0</v>
      </c>
      <c r="F205" s="66">
        <v>7828</v>
      </c>
      <c r="G205" s="66">
        <v>31795.53</v>
      </c>
      <c r="H205" s="66">
        <v>0</v>
      </c>
      <c r="I205" s="66">
        <v>0</v>
      </c>
      <c r="J205" s="66">
        <v>0</v>
      </c>
      <c r="K205" s="66">
        <v>0</v>
      </c>
      <c r="L205" s="66">
        <v>0</v>
      </c>
      <c r="M205" s="66">
        <v>0</v>
      </c>
      <c r="N205" s="66">
        <v>0</v>
      </c>
      <c r="O205" s="66">
        <v>0</v>
      </c>
      <c r="P205" s="66">
        <v>0</v>
      </c>
      <c r="Q205" s="66">
        <v>0</v>
      </c>
      <c r="R205" s="66">
        <v>0</v>
      </c>
      <c r="S205" s="66">
        <v>0</v>
      </c>
      <c r="T205" s="66">
        <v>0</v>
      </c>
      <c r="U205" s="66">
        <v>0</v>
      </c>
      <c r="V205" s="66">
        <v>0</v>
      </c>
      <c r="W205" s="66">
        <v>0</v>
      </c>
      <c r="X205" s="66">
        <v>0</v>
      </c>
      <c r="Y205" s="66">
        <v>0</v>
      </c>
      <c r="Z205" s="66">
        <v>0</v>
      </c>
      <c r="AA205" s="66">
        <v>0</v>
      </c>
      <c r="AB205" s="66">
        <v>0</v>
      </c>
      <c r="AC205" s="66">
        <v>0</v>
      </c>
      <c r="AD205" s="66">
        <v>0</v>
      </c>
      <c r="AE205" s="66">
        <v>0</v>
      </c>
      <c r="AF205" s="66">
        <v>0</v>
      </c>
      <c r="AG205" s="66">
        <v>0</v>
      </c>
      <c r="AH205" s="66">
        <v>0</v>
      </c>
      <c r="AI205" s="66">
        <v>0</v>
      </c>
      <c r="AJ205" s="66">
        <v>0</v>
      </c>
      <c r="AK205" s="66">
        <v>0</v>
      </c>
      <c r="AL205" s="66">
        <v>0</v>
      </c>
      <c r="AM205" s="66">
        <v>0</v>
      </c>
      <c r="AN205" s="66">
        <v>0</v>
      </c>
      <c r="AO205" s="66">
        <v>0</v>
      </c>
      <c r="AP205" s="66">
        <v>0</v>
      </c>
      <c r="AQ205" s="66">
        <f t="shared" si="3"/>
        <v>39623.53</v>
      </c>
      <c r="AT205" s="35"/>
    </row>
    <row r="206" spans="1:46" ht="33" customHeight="1">
      <c r="A206" s="44">
        <v>670</v>
      </c>
      <c r="B206" s="45" t="s">
        <v>187</v>
      </c>
      <c r="C206" s="46" t="s">
        <v>698</v>
      </c>
      <c r="D206" s="66">
        <v>0</v>
      </c>
      <c r="E206" s="66">
        <v>0</v>
      </c>
      <c r="F206" s="66">
        <v>30266114</v>
      </c>
      <c r="G206" s="66">
        <v>25519.48</v>
      </c>
      <c r="H206" s="66">
        <v>0</v>
      </c>
      <c r="I206" s="66">
        <v>0</v>
      </c>
      <c r="J206" s="66">
        <v>0</v>
      </c>
      <c r="K206" s="66">
        <v>0</v>
      </c>
      <c r="L206" s="66">
        <v>0</v>
      </c>
      <c r="M206" s="66">
        <v>0</v>
      </c>
      <c r="N206" s="66">
        <v>7969.16</v>
      </c>
      <c r="O206" s="66">
        <v>0</v>
      </c>
      <c r="P206" s="66">
        <v>0</v>
      </c>
      <c r="Q206" s="66">
        <v>0</v>
      </c>
      <c r="R206" s="66">
        <v>0</v>
      </c>
      <c r="S206" s="66">
        <v>0</v>
      </c>
      <c r="T206" s="66">
        <v>0</v>
      </c>
      <c r="U206" s="66">
        <v>0</v>
      </c>
      <c r="V206" s="66">
        <v>0</v>
      </c>
      <c r="W206" s="66">
        <v>0</v>
      </c>
      <c r="X206" s="66">
        <v>0</v>
      </c>
      <c r="Y206" s="66">
        <v>0</v>
      </c>
      <c r="Z206" s="66">
        <v>0</v>
      </c>
      <c r="AA206" s="66">
        <v>0</v>
      </c>
      <c r="AB206" s="66">
        <v>0</v>
      </c>
      <c r="AC206" s="66">
        <v>0</v>
      </c>
      <c r="AD206" s="66">
        <v>0</v>
      </c>
      <c r="AE206" s="66">
        <v>1582914.7500000002</v>
      </c>
      <c r="AF206" s="66">
        <v>450.09</v>
      </c>
      <c r="AG206" s="66">
        <v>0</v>
      </c>
      <c r="AH206" s="66">
        <v>0</v>
      </c>
      <c r="AI206" s="66">
        <v>0</v>
      </c>
      <c r="AJ206" s="66">
        <v>0</v>
      </c>
      <c r="AK206" s="66">
        <v>0</v>
      </c>
      <c r="AL206" s="66">
        <v>0</v>
      </c>
      <c r="AM206" s="66">
        <v>0</v>
      </c>
      <c r="AN206" s="66">
        <v>0</v>
      </c>
      <c r="AO206" s="66">
        <v>0</v>
      </c>
      <c r="AP206" s="66">
        <v>0</v>
      </c>
      <c r="AQ206" s="66">
        <f t="shared" si="3"/>
        <v>31882967.48</v>
      </c>
      <c r="AT206" s="35"/>
    </row>
    <row r="207" spans="1:46" ht="33" customHeight="1">
      <c r="A207" s="44">
        <v>680</v>
      </c>
      <c r="B207" s="45" t="s">
        <v>188</v>
      </c>
      <c r="C207" s="46" t="s">
        <v>668</v>
      </c>
      <c r="D207" s="66">
        <v>0</v>
      </c>
      <c r="E207" s="66">
        <v>0</v>
      </c>
      <c r="F207" s="66">
        <v>0</v>
      </c>
      <c r="G207" s="66">
        <v>3040</v>
      </c>
      <c r="H207" s="66">
        <v>0</v>
      </c>
      <c r="I207" s="66">
        <v>0</v>
      </c>
      <c r="J207" s="66">
        <v>0</v>
      </c>
      <c r="K207" s="66">
        <v>0</v>
      </c>
      <c r="L207" s="66">
        <v>0</v>
      </c>
      <c r="M207" s="66">
        <v>0</v>
      </c>
      <c r="N207" s="66">
        <v>0</v>
      </c>
      <c r="O207" s="66">
        <v>0</v>
      </c>
      <c r="P207" s="66">
        <v>0</v>
      </c>
      <c r="Q207" s="66">
        <v>0</v>
      </c>
      <c r="R207" s="66">
        <v>0</v>
      </c>
      <c r="S207" s="66">
        <v>0</v>
      </c>
      <c r="T207" s="66">
        <v>0</v>
      </c>
      <c r="U207" s="66">
        <v>0</v>
      </c>
      <c r="V207" s="66">
        <v>0</v>
      </c>
      <c r="W207" s="66">
        <v>0</v>
      </c>
      <c r="X207" s="66">
        <v>0</v>
      </c>
      <c r="Y207" s="66">
        <v>0</v>
      </c>
      <c r="Z207" s="66">
        <v>0</v>
      </c>
      <c r="AA207" s="66">
        <v>0</v>
      </c>
      <c r="AB207" s="66">
        <v>0</v>
      </c>
      <c r="AC207" s="66">
        <v>0</v>
      </c>
      <c r="AD207" s="66">
        <v>0</v>
      </c>
      <c r="AE207" s="66">
        <v>0</v>
      </c>
      <c r="AF207" s="66">
        <v>0</v>
      </c>
      <c r="AG207" s="66">
        <v>0</v>
      </c>
      <c r="AH207" s="66">
        <v>0</v>
      </c>
      <c r="AI207" s="66">
        <v>0</v>
      </c>
      <c r="AJ207" s="66">
        <v>0</v>
      </c>
      <c r="AK207" s="66">
        <v>0</v>
      </c>
      <c r="AL207" s="66">
        <v>0</v>
      </c>
      <c r="AM207" s="66">
        <v>0</v>
      </c>
      <c r="AN207" s="66">
        <v>0</v>
      </c>
      <c r="AO207" s="66">
        <v>0</v>
      </c>
      <c r="AP207" s="66">
        <v>0</v>
      </c>
      <c r="AQ207" s="66">
        <f t="shared" si="3"/>
        <v>3040</v>
      </c>
      <c r="AT207" s="35"/>
    </row>
    <row r="208" spans="1:46" ht="33" customHeight="1">
      <c r="A208" s="44">
        <v>681</v>
      </c>
      <c r="B208" s="45" t="s">
        <v>189</v>
      </c>
      <c r="C208" s="46" t="s">
        <v>697</v>
      </c>
      <c r="D208" s="66">
        <v>0</v>
      </c>
      <c r="E208" s="66">
        <v>0</v>
      </c>
      <c r="F208" s="66">
        <v>0</v>
      </c>
      <c r="G208" s="66">
        <v>0</v>
      </c>
      <c r="H208" s="66">
        <v>0</v>
      </c>
      <c r="I208" s="66">
        <v>0</v>
      </c>
      <c r="J208" s="66">
        <v>0</v>
      </c>
      <c r="K208" s="66">
        <v>0</v>
      </c>
      <c r="L208" s="66">
        <v>0</v>
      </c>
      <c r="M208" s="66">
        <v>0</v>
      </c>
      <c r="N208" s="66">
        <v>0</v>
      </c>
      <c r="O208" s="66">
        <v>0</v>
      </c>
      <c r="P208" s="66">
        <v>0</v>
      </c>
      <c r="Q208" s="66">
        <v>0</v>
      </c>
      <c r="R208" s="66">
        <v>0</v>
      </c>
      <c r="S208" s="66">
        <v>0</v>
      </c>
      <c r="T208" s="66">
        <v>0</v>
      </c>
      <c r="U208" s="66">
        <v>0</v>
      </c>
      <c r="V208" s="66">
        <v>0</v>
      </c>
      <c r="W208" s="66">
        <v>0</v>
      </c>
      <c r="X208" s="66">
        <v>0</v>
      </c>
      <c r="Y208" s="66">
        <v>0</v>
      </c>
      <c r="Z208" s="66">
        <v>0</v>
      </c>
      <c r="AA208" s="66">
        <v>0</v>
      </c>
      <c r="AB208" s="66">
        <v>0</v>
      </c>
      <c r="AC208" s="66">
        <v>0</v>
      </c>
      <c r="AD208" s="66">
        <v>0</v>
      </c>
      <c r="AE208" s="66">
        <v>0</v>
      </c>
      <c r="AF208" s="66">
        <v>0</v>
      </c>
      <c r="AG208" s="66">
        <v>0</v>
      </c>
      <c r="AH208" s="66">
        <v>0</v>
      </c>
      <c r="AI208" s="66">
        <v>0</v>
      </c>
      <c r="AJ208" s="66">
        <v>0</v>
      </c>
      <c r="AK208" s="66">
        <v>0</v>
      </c>
      <c r="AL208" s="66">
        <v>0</v>
      </c>
      <c r="AM208" s="66">
        <v>0</v>
      </c>
      <c r="AN208" s="66">
        <v>0</v>
      </c>
      <c r="AO208" s="66">
        <v>0</v>
      </c>
      <c r="AP208" s="66">
        <v>0</v>
      </c>
      <c r="AQ208" s="66">
        <f t="shared" si="3"/>
        <v>0</v>
      </c>
      <c r="AT208" s="35"/>
    </row>
    <row r="209" spans="1:46" ht="33" customHeight="1">
      <c r="A209" s="44">
        <v>682</v>
      </c>
      <c r="B209" s="45" t="s">
        <v>1298</v>
      </c>
      <c r="C209" s="67" t="s">
        <v>670</v>
      </c>
      <c r="D209" s="66">
        <v>0</v>
      </c>
      <c r="E209" s="66">
        <v>0</v>
      </c>
      <c r="F209" s="66">
        <v>0</v>
      </c>
      <c r="G209" s="66">
        <v>0</v>
      </c>
      <c r="H209" s="66">
        <v>0</v>
      </c>
      <c r="I209" s="66">
        <v>0</v>
      </c>
      <c r="J209" s="66">
        <v>0</v>
      </c>
      <c r="K209" s="66">
        <v>0</v>
      </c>
      <c r="L209" s="66">
        <v>0</v>
      </c>
      <c r="M209" s="66">
        <v>0</v>
      </c>
      <c r="N209" s="66">
        <v>0</v>
      </c>
      <c r="O209" s="66">
        <v>0</v>
      </c>
      <c r="P209" s="66">
        <v>0</v>
      </c>
      <c r="Q209" s="66">
        <v>0</v>
      </c>
      <c r="R209" s="66">
        <v>0</v>
      </c>
      <c r="S209" s="66">
        <v>0</v>
      </c>
      <c r="T209" s="66">
        <v>0</v>
      </c>
      <c r="U209" s="66">
        <v>0</v>
      </c>
      <c r="V209" s="66">
        <v>0</v>
      </c>
      <c r="W209" s="66">
        <v>0</v>
      </c>
      <c r="X209" s="66">
        <v>0</v>
      </c>
      <c r="Y209" s="66">
        <v>0</v>
      </c>
      <c r="Z209" s="66">
        <v>0</v>
      </c>
      <c r="AA209" s="66">
        <v>0</v>
      </c>
      <c r="AB209" s="66">
        <v>0</v>
      </c>
      <c r="AC209" s="66">
        <v>0</v>
      </c>
      <c r="AD209" s="66">
        <v>0</v>
      </c>
      <c r="AE209" s="66">
        <v>0</v>
      </c>
      <c r="AF209" s="66">
        <v>0</v>
      </c>
      <c r="AG209" s="66">
        <v>0</v>
      </c>
      <c r="AH209" s="66">
        <v>0</v>
      </c>
      <c r="AI209" s="66">
        <v>0</v>
      </c>
      <c r="AJ209" s="66">
        <v>0</v>
      </c>
      <c r="AK209" s="66">
        <v>0</v>
      </c>
      <c r="AL209" s="66">
        <v>0</v>
      </c>
      <c r="AM209" s="66">
        <v>0</v>
      </c>
      <c r="AN209" s="66">
        <v>0</v>
      </c>
      <c r="AO209" s="66">
        <v>0</v>
      </c>
      <c r="AP209" s="66">
        <v>0</v>
      </c>
      <c r="AQ209" s="66">
        <f t="shared" si="3"/>
        <v>0</v>
      </c>
      <c r="AT209" s="35"/>
    </row>
    <row r="210" spans="1:46" ht="33" customHeight="1">
      <c r="A210" s="44">
        <v>683</v>
      </c>
      <c r="B210" s="45" t="s">
        <v>1299</v>
      </c>
      <c r="C210" s="46" t="s">
        <v>668</v>
      </c>
      <c r="D210" s="66">
        <v>0</v>
      </c>
      <c r="E210" s="66">
        <v>0</v>
      </c>
      <c r="F210" s="66">
        <v>0</v>
      </c>
      <c r="G210" s="66">
        <v>3249.04</v>
      </c>
      <c r="H210" s="66">
        <v>0</v>
      </c>
      <c r="I210" s="66">
        <v>0</v>
      </c>
      <c r="J210" s="66">
        <v>0</v>
      </c>
      <c r="K210" s="66">
        <v>0</v>
      </c>
      <c r="L210" s="66">
        <v>0</v>
      </c>
      <c r="M210" s="66">
        <v>0</v>
      </c>
      <c r="N210" s="66">
        <v>0</v>
      </c>
      <c r="O210" s="66">
        <v>0</v>
      </c>
      <c r="P210" s="66">
        <v>0</v>
      </c>
      <c r="Q210" s="66">
        <v>0</v>
      </c>
      <c r="R210" s="66">
        <v>0</v>
      </c>
      <c r="S210" s="66">
        <v>0</v>
      </c>
      <c r="T210" s="66">
        <v>0</v>
      </c>
      <c r="U210" s="66">
        <v>0</v>
      </c>
      <c r="V210" s="66">
        <v>0</v>
      </c>
      <c r="W210" s="66">
        <v>0</v>
      </c>
      <c r="X210" s="66">
        <v>0</v>
      </c>
      <c r="Y210" s="66">
        <v>0</v>
      </c>
      <c r="Z210" s="66">
        <v>0</v>
      </c>
      <c r="AA210" s="66">
        <v>0</v>
      </c>
      <c r="AB210" s="66">
        <v>0</v>
      </c>
      <c r="AC210" s="66">
        <v>0</v>
      </c>
      <c r="AD210" s="66">
        <v>0</v>
      </c>
      <c r="AE210" s="66">
        <v>0</v>
      </c>
      <c r="AF210" s="66">
        <v>0</v>
      </c>
      <c r="AG210" s="66">
        <v>0</v>
      </c>
      <c r="AH210" s="66">
        <v>0</v>
      </c>
      <c r="AI210" s="66">
        <v>0</v>
      </c>
      <c r="AJ210" s="66">
        <v>0</v>
      </c>
      <c r="AK210" s="66">
        <v>0</v>
      </c>
      <c r="AL210" s="66">
        <v>0</v>
      </c>
      <c r="AM210" s="66">
        <v>0</v>
      </c>
      <c r="AN210" s="66">
        <v>0</v>
      </c>
      <c r="AO210" s="66">
        <v>0</v>
      </c>
      <c r="AP210" s="66">
        <v>0</v>
      </c>
      <c r="AQ210" s="66">
        <f t="shared" si="3"/>
        <v>3249.04</v>
      </c>
      <c r="AT210" s="35"/>
    </row>
    <row r="211" spans="1:46">
      <c r="A211" s="44">
        <v>716</v>
      </c>
      <c r="B211" s="45" t="s">
        <v>190</v>
      </c>
      <c r="C211" s="67">
        <v>0</v>
      </c>
      <c r="D211" s="66">
        <v>0</v>
      </c>
      <c r="E211" s="66">
        <v>0</v>
      </c>
      <c r="F211" s="66">
        <v>0</v>
      </c>
      <c r="G211" s="66">
        <v>0</v>
      </c>
      <c r="H211" s="66">
        <v>0</v>
      </c>
      <c r="I211" s="66">
        <v>0</v>
      </c>
      <c r="J211" s="66">
        <v>0</v>
      </c>
      <c r="K211" s="66">
        <v>0</v>
      </c>
      <c r="L211" s="66">
        <v>0</v>
      </c>
      <c r="M211" s="66">
        <v>0</v>
      </c>
      <c r="N211" s="66">
        <v>0</v>
      </c>
      <c r="O211" s="66">
        <v>0</v>
      </c>
      <c r="P211" s="66">
        <v>0</v>
      </c>
      <c r="Q211" s="66">
        <v>0</v>
      </c>
      <c r="R211" s="66">
        <v>0</v>
      </c>
      <c r="S211" s="66">
        <v>0</v>
      </c>
      <c r="T211" s="66">
        <v>0</v>
      </c>
      <c r="U211" s="66">
        <v>0</v>
      </c>
      <c r="V211" s="66">
        <v>0</v>
      </c>
      <c r="W211" s="66">
        <v>0</v>
      </c>
      <c r="X211" s="66">
        <v>0</v>
      </c>
      <c r="Y211" s="66">
        <v>0</v>
      </c>
      <c r="Z211" s="66">
        <v>0</v>
      </c>
      <c r="AA211" s="66">
        <v>0</v>
      </c>
      <c r="AB211" s="66">
        <v>0</v>
      </c>
      <c r="AC211" s="66">
        <v>0</v>
      </c>
      <c r="AD211" s="66">
        <v>0</v>
      </c>
      <c r="AE211" s="66">
        <v>0</v>
      </c>
      <c r="AF211" s="66">
        <v>0</v>
      </c>
      <c r="AG211" s="66">
        <v>0</v>
      </c>
      <c r="AH211" s="66">
        <v>0</v>
      </c>
      <c r="AI211" s="66">
        <v>0</v>
      </c>
      <c r="AJ211" s="66">
        <v>0</v>
      </c>
      <c r="AK211" s="66">
        <v>0</v>
      </c>
      <c r="AL211" s="66">
        <v>0</v>
      </c>
      <c r="AM211" s="66">
        <v>0</v>
      </c>
      <c r="AN211" s="66">
        <v>0</v>
      </c>
      <c r="AO211" s="66">
        <v>0</v>
      </c>
      <c r="AP211" s="66">
        <v>0</v>
      </c>
      <c r="AQ211" s="66">
        <f t="shared" si="3"/>
        <v>0</v>
      </c>
      <c r="AT211" s="35"/>
    </row>
    <row r="212" spans="1:46" ht="33" customHeight="1">
      <c r="A212" s="44">
        <v>761</v>
      </c>
      <c r="B212" s="45" t="s">
        <v>191</v>
      </c>
      <c r="C212" s="67">
        <v>0</v>
      </c>
      <c r="D212" s="66">
        <v>0</v>
      </c>
      <c r="E212" s="66">
        <v>0</v>
      </c>
      <c r="F212" s="66">
        <v>0</v>
      </c>
      <c r="G212" s="66">
        <v>0</v>
      </c>
      <c r="H212" s="66">
        <v>0</v>
      </c>
      <c r="I212" s="66">
        <v>0</v>
      </c>
      <c r="J212" s="66">
        <v>0</v>
      </c>
      <c r="K212" s="66">
        <v>0</v>
      </c>
      <c r="L212" s="66">
        <v>0</v>
      </c>
      <c r="M212" s="66">
        <v>0</v>
      </c>
      <c r="N212" s="66">
        <v>0</v>
      </c>
      <c r="O212" s="66">
        <v>0</v>
      </c>
      <c r="P212" s="66">
        <v>0</v>
      </c>
      <c r="Q212" s="66">
        <v>0</v>
      </c>
      <c r="R212" s="66">
        <v>0</v>
      </c>
      <c r="S212" s="66">
        <v>0</v>
      </c>
      <c r="T212" s="66">
        <v>0</v>
      </c>
      <c r="U212" s="66">
        <v>0</v>
      </c>
      <c r="V212" s="66">
        <v>0</v>
      </c>
      <c r="W212" s="66">
        <v>0</v>
      </c>
      <c r="X212" s="66">
        <v>0</v>
      </c>
      <c r="Y212" s="66">
        <v>0</v>
      </c>
      <c r="Z212" s="66">
        <v>0</v>
      </c>
      <c r="AA212" s="66">
        <v>0</v>
      </c>
      <c r="AB212" s="66">
        <v>0</v>
      </c>
      <c r="AC212" s="66">
        <v>0</v>
      </c>
      <c r="AD212" s="66">
        <v>0</v>
      </c>
      <c r="AE212" s="66">
        <v>0</v>
      </c>
      <c r="AF212" s="66">
        <v>0</v>
      </c>
      <c r="AG212" s="66">
        <v>0</v>
      </c>
      <c r="AH212" s="66">
        <v>0</v>
      </c>
      <c r="AI212" s="66">
        <v>0</v>
      </c>
      <c r="AJ212" s="66">
        <v>0</v>
      </c>
      <c r="AK212" s="66">
        <v>0</v>
      </c>
      <c r="AL212" s="66">
        <v>0</v>
      </c>
      <c r="AM212" s="66">
        <v>0</v>
      </c>
      <c r="AN212" s="66">
        <v>0</v>
      </c>
      <c r="AO212" s="66">
        <v>0</v>
      </c>
      <c r="AP212" s="66">
        <v>0</v>
      </c>
      <c r="AQ212" s="66">
        <f t="shared" si="3"/>
        <v>0</v>
      </c>
      <c r="AT212" s="35"/>
    </row>
    <row r="213" spans="1:46" ht="15" customHeight="1">
      <c r="A213" s="44">
        <v>781</v>
      </c>
      <c r="B213" s="45" t="s">
        <v>192</v>
      </c>
      <c r="C213" s="46">
        <v>0</v>
      </c>
      <c r="D213" s="66">
        <v>0</v>
      </c>
      <c r="E213" s="66">
        <v>0</v>
      </c>
      <c r="F213" s="66">
        <v>0</v>
      </c>
      <c r="G213" s="66">
        <v>0</v>
      </c>
      <c r="H213" s="66">
        <v>0</v>
      </c>
      <c r="I213" s="66">
        <v>0</v>
      </c>
      <c r="J213" s="66">
        <v>0</v>
      </c>
      <c r="K213" s="66">
        <v>0</v>
      </c>
      <c r="L213" s="66">
        <v>0</v>
      </c>
      <c r="M213" s="66">
        <v>0</v>
      </c>
      <c r="N213" s="66">
        <v>0</v>
      </c>
      <c r="O213" s="66">
        <v>0</v>
      </c>
      <c r="P213" s="66">
        <v>0</v>
      </c>
      <c r="Q213" s="66">
        <v>0</v>
      </c>
      <c r="R213" s="66">
        <v>0</v>
      </c>
      <c r="S213" s="66">
        <v>0</v>
      </c>
      <c r="T213" s="66">
        <v>0</v>
      </c>
      <c r="U213" s="66">
        <v>0</v>
      </c>
      <c r="V213" s="66">
        <v>0</v>
      </c>
      <c r="W213" s="66">
        <v>0</v>
      </c>
      <c r="X213" s="66">
        <v>0</v>
      </c>
      <c r="Y213" s="66">
        <v>0</v>
      </c>
      <c r="Z213" s="66">
        <v>0</v>
      </c>
      <c r="AA213" s="66">
        <v>0</v>
      </c>
      <c r="AB213" s="66">
        <v>0</v>
      </c>
      <c r="AC213" s="66">
        <v>0</v>
      </c>
      <c r="AD213" s="66">
        <v>0</v>
      </c>
      <c r="AE213" s="66">
        <v>0</v>
      </c>
      <c r="AF213" s="66">
        <v>0</v>
      </c>
      <c r="AG213" s="66">
        <v>0</v>
      </c>
      <c r="AH213" s="66">
        <v>0</v>
      </c>
      <c r="AI213" s="66">
        <v>0</v>
      </c>
      <c r="AJ213" s="66">
        <v>0</v>
      </c>
      <c r="AK213" s="66">
        <v>0</v>
      </c>
      <c r="AL213" s="66">
        <v>0</v>
      </c>
      <c r="AM213" s="66">
        <v>0</v>
      </c>
      <c r="AN213" s="66">
        <v>0</v>
      </c>
      <c r="AO213" s="66">
        <v>0</v>
      </c>
      <c r="AP213" s="66">
        <v>0</v>
      </c>
      <c r="AQ213" s="66">
        <f t="shared" si="3"/>
        <v>0</v>
      </c>
      <c r="AT213" s="35"/>
    </row>
    <row r="214" spans="1:46" ht="33" customHeight="1">
      <c r="A214" s="44">
        <v>802</v>
      </c>
      <c r="B214" s="45" t="s">
        <v>193</v>
      </c>
      <c r="C214" s="46">
        <v>0</v>
      </c>
      <c r="D214" s="66">
        <v>0</v>
      </c>
      <c r="E214" s="66">
        <v>0</v>
      </c>
      <c r="F214" s="66">
        <v>0</v>
      </c>
      <c r="G214" s="66">
        <v>0</v>
      </c>
      <c r="H214" s="66">
        <v>0</v>
      </c>
      <c r="I214" s="66">
        <v>0</v>
      </c>
      <c r="J214" s="66">
        <v>0</v>
      </c>
      <c r="K214" s="66">
        <v>0</v>
      </c>
      <c r="L214" s="66">
        <v>0</v>
      </c>
      <c r="M214" s="66">
        <v>0</v>
      </c>
      <c r="N214" s="66">
        <v>0</v>
      </c>
      <c r="O214" s="66">
        <v>0</v>
      </c>
      <c r="P214" s="66">
        <v>0</v>
      </c>
      <c r="Q214" s="66">
        <v>0</v>
      </c>
      <c r="R214" s="66">
        <v>0</v>
      </c>
      <c r="S214" s="66">
        <v>0</v>
      </c>
      <c r="T214" s="66">
        <v>0</v>
      </c>
      <c r="U214" s="66">
        <v>0</v>
      </c>
      <c r="V214" s="66">
        <v>0</v>
      </c>
      <c r="W214" s="66">
        <v>0</v>
      </c>
      <c r="X214" s="66">
        <v>0</v>
      </c>
      <c r="Y214" s="66">
        <v>0</v>
      </c>
      <c r="Z214" s="66">
        <v>0</v>
      </c>
      <c r="AA214" s="66">
        <v>0</v>
      </c>
      <c r="AB214" s="66">
        <v>0</v>
      </c>
      <c r="AC214" s="66">
        <v>0</v>
      </c>
      <c r="AD214" s="66">
        <v>0</v>
      </c>
      <c r="AE214" s="66">
        <v>0</v>
      </c>
      <c r="AF214" s="66">
        <v>0</v>
      </c>
      <c r="AG214" s="66">
        <v>0</v>
      </c>
      <c r="AH214" s="66">
        <v>0</v>
      </c>
      <c r="AI214" s="66">
        <v>0</v>
      </c>
      <c r="AJ214" s="66">
        <v>0</v>
      </c>
      <c r="AK214" s="66">
        <v>0</v>
      </c>
      <c r="AL214" s="66">
        <v>0</v>
      </c>
      <c r="AM214" s="66">
        <v>0</v>
      </c>
      <c r="AN214" s="66">
        <v>0</v>
      </c>
      <c r="AO214" s="66">
        <v>0</v>
      </c>
      <c r="AP214" s="66">
        <v>0</v>
      </c>
      <c r="AQ214" s="66">
        <f t="shared" si="3"/>
        <v>0</v>
      </c>
      <c r="AT214" s="35"/>
    </row>
    <row r="215" spans="1:46" ht="33" customHeight="1">
      <c r="A215" s="44">
        <v>821</v>
      </c>
      <c r="B215" s="45" t="s">
        <v>194</v>
      </c>
      <c r="C215" s="46">
        <v>0</v>
      </c>
      <c r="D215" s="66">
        <v>0</v>
      </c>
      <c r="E215" s="66">
        <v>0</v>
      </c>
      <c r="F215" s="66">
        <v>0</v>
      </c>
      <c r="G215" s="66">
        <v>0</v>
      </c>
      <c r="H215" s="66">
        <v>0</v>
      </c>
      <c r="I215" s="66">
        <v>0</v>
      </c>
      <c r="J215" s="66">
        <v>0</v>
      </c>
      <c r="K215" s="66">
        <v>0</v>
      </c>
      <c r="L215" s="66">
        <v>0</v>
      </c>
      <c r="M215" s="66">
        <v>0</v>
      </c>
      <c r="N215" s="66">
        <v>0</v>
      </c>
      <c r="O215" s="66">
        <v>0</v>
      </c>
      <c r="P215" s="66">
        <v>0</v>
      </c>
      <c r="Q215" s="66">
        <v>0</v>
      </c>
      <c r="R215" s="66">
        <v>0</v>
      </c>
      <c r="S215" s="66">
        <v>0</v>
      </c>
      <c r="T215" s="66">
        <v>0</v>
      </c>
      <c r="U215" s="66">
        <v>0</v>
      </c>
      <c r="V215" s="66">
        <v>0</v>
      </c>
      <c r="W215" s="66">
        <v>0</v>
      </c>
      <c r="X215" s="66">
        <v>0</v>
      </c>
      <c r="Y215" s="66">
        <v>0</v>
      </c>
      <c r="Z215" s="66">
        <v>0</v>
      </c>
      <c r="AA215" s="66">
        <v>0</v>
      </c>
      <c r="AB215" s="66">
        <v>0</v>
      </c>
      <c r="AC215" s="66">
        <v>0</v>
      </c>
      <c r="AD215" s="66">
        <v>0</v>
      </c>
      <c r="AE215" s="66">
        <v>0</v>
      </c>
      <c r="AF215" s="66">
        <v>0</v>
      </c>
      <c r="AG215" s="66">
        <v>0</v>
      </c>
      <c r="AH215" s="66">
        <v>0</v>
      </c>
      <c r="AI215" s="66">
        <v>0</v>
      </c>
      <c r="AJ215" s="66">
        <v>0</v>
      </c>
      <c r="AK215" s="66">
        <v>0</v>
      </c>
      <c r="AL215" s="66">
        <v>0</v>
      </c>
      <c r="AM215" s="66">
        <v>0</v>
      </c>
      <c r="AN215" s="66">
        <v>0</v>
      </c>
      <c r="AO215" s="66">
        <v>0</v>
      </c>
      <c r="AP215" s="66">
        <v>0</v>
      </c>
      <c r="AQ215" s="66">
        <f t="shared" si="3"/>
        <v>0</v>
      </c>
      <c r="AT215" s="35"/>
    </row>
    <row r="216" spans="1:46" ht="33" customHeight="1">
      <c r="A216" s="44">
        <v>831</v>
      </c>
      <c r="B216" s="45" t="s">
        <v>195</v>
      </c>
      <c r="C216" s="46">
        <v>0</v>
      </c>
      <c r="D216" s="66">
        <v>0</v>
      </c>
      <c r="E216" s="66">
        <v>0</v>
      </c>
      <c r="F216" s="66">
        <v>0</v>
      </c>
      <c r="G216" s="66">
        <v>0</v>
      </c>
      <c r="H216" s="66">
        <v>0</v>
      </c>
      <c r="I216" s="66">
        <v>0</v>
      </c>
      <c r="J216" s="66">
        <v>0</v>
      </c>
      <c r="K216" s="66">
        <v>0</v>
      </c>
      <c r="L216" s="66">
        <v>0</v>
      </c>
      <c r="M216" s="66">
        <v>0</v>
      </c>
      <c r="N216" s="66">
        <v>0</v>
      </c>
      <c r="O216" s="66">
        <v>0</v>
      </c>
      <c r="P216" s="66">
        <v>0</v>
      </c>
      <c r="Q216" s="66">
        <v>0</v>
      </c>
      <c r="R216" s="66">
        <v>0</v>
      </c>
      <c r="S216" s="66">
        <v>0</v>
      </c>
      <c r="T216" s="66">
        <v>0</v>
      </c>
      <c r="U216" s="66">
        <v>0</v>
      </c>
      <c r="V216" s="66">
        <v>0</v>
      </c>
      <c r="W216" s="66">
        <v>0</v>
      </c>
      <c r="X216" s="66">
        <v>0</v>
      </c>
      <c r="Y216" s="66">
        <v>0</v>
      </c>
      <c r="Z216" s="66">
        <v>0</v>
      </c>
      <c r="AA216" s="66">
        <v>0</v>
      </c>
      <c r="AB216" s="66">
        <v>0</v>
      </c>
      <c r="AC216" s="66">
        <v>0</v>
      </c>
      <c r="AD216" s="66">
        <v>0</v>
      </c>
      <c r="AE216" s="66">
        <v>0</v>
      </c>
      <c r="AF216" s="66">
        <v>0</v>
      </c>
      <c r="AG216" s="66">
        <v>0</v>
      </c>
      <c r="AH216" s="66">
        <v>0</v>
      </c>
      <c r="AI216" s="66">
        <v>0</v>
      </c>
      <c r="AJ216" s="66">
        <v>0</v>
      </c>
      <c r="AK216" s="66">
        <v>0</v>
      </c>
      <c r="AL216" s="66">
        <v>0</v>
      </c>
      <c r="AM216" s="66">
        <v>0</v>
      </c>
      <c r="AN216" s="66">
        <v>0</v>
      </c>
      <c r="AO216" s="66">
        <v>0</v>
      </c>
      <c r="AP216" s="66">
        <v>0</v>
      </c>
      <c r="AQ216" s="66">
        <f t="shared" si="3"/>
        <v>0</v>
      </c>
      <c r="AT216" s="35"/>
    </row>
    <row r="217" spans="1:46" ht="33" customHeight="1">
      <c r="A217" s="44">
        <v>862</v>
      </c>
      <c r="B217" s="45" t="s">
        <v>196</v>
      </c>
      <c r="C217" s="46" t="s">
        <v>668</v>
      </c>
      <c r="D217" s="66">
        <v>0</v>
      </c>
      <c r="E217" s="66">
        <v>0</v>
      </c>
      <c r="F217" s="66">
        <v>0</v>
      </c>
      <c r="G217" s="66">
        <v>2255.94</v>
      </c>
      <c r="H217" s="66">
        <v>0</v>
      </c>
      <c r="I217" s="66">
        <v>0</v>
      </c>
      <c r="J217" s="66">
        <v>0</v>
      </c>
      <c r="K217" s="66">
        <v>0</v>
      </c>
      <c r="L217" s="66">
        <v>0</v>
      </c>
      <c r="M217" s="66">
        <v>0</v>
      </c>
      <c r="N217" s="66">
        <v>0</v>
      </c>
      <c r="O217" s="66">
        <v>0</v>
      </c>
      <c r="P217" s="66">
        <v>0</v>
      </c>
      <c r="Q217" s="66">
        <v>0</v>
      </c>
      <c r="R217" s="66">
        <v>0</v>
      </c>
      <c r="S217" s="66">
        <v>0</v>
      </c>
      <c r="T217" s="66">
        <v>0</v>
      </c>
      <c r="U217" s="66">
        <v>0</v>
      </c>
      <c r="V217" s="66">
        <v>0</v>
      </c>
      <c r="W217" s="66">
        <v>0</v>
      </c>
      <c r="X217" s="66">
        <v>0</v>
      </c>
      <c r="Y217" s="66">
        <v>0</v>
      </c>
      <c r="Z217" s="66">
        <v>0</v>
      </c>
      <c r="AA217" s="66">
        <v>0</v>
      </c>
      <c r="AB217" s="66">
        <v>0</v>
      </c>
      <c r="AC217" s="66">
        <v>0</v>
      </c>
      <c r="AD217" s="66">
        <v>0</v>
      </c>
      <c r="AE217" s="66">
        <v>0</v>
      </c>
      <c r="AF217" s="66">
        <v>0</v>
      </c>
      <c r="AG217" s="66">
        <v>0</v>
      </c>
      <c r="AH217" s="66">
        <v>0</v>
      </c>
      <c r="AI217" s="66">
        <v>0</v>
      </c>
      <c r="AJ217" s="66">
        <v>0</v>
      </c>
      <c r="AK217" s="66">
        <v>0</v>
      </c>
      <c r="AL217" s="66">
        <v>0</v>
      </c>
      <c r="AM217" s="66">
        <v>0</v>
      </c>
      <c r="AN217" s="66">
        <v>0</v>
      </c>
      <c r="AO217" s="66">
        <v>0</v>
      </c>
      <c r="AP217" s="66">
        <v>0</v>
      </c>
      <c r="AQ217" s="66">
        <f t="shared" si="3"/>
        <v>2255.94</v>
      </c>
      <c r="AT217" s="35"/>
    </row>
    <row r="218" spans="1:46" ht="33" customHeight="1">
      <c r="A218" s="44">
        <v>865</v>
      </c>
      <c r="B218" s="45" t="s">
        <v>197</v>
      </c>
      <c r="C218" s="46" t="s">
        <v>670</v>
      </c>
      <c r="D218" s="66">
        <v>0</v>
      </c>
      <c r="E218" s="66">
        <v>0</v>
      </c>
      <c r="F218" s="66">
        <v>0</v>
      </c>
      <c r="G218" s="66">
        <v>0</v>
      </c>
      <c r="H218" s="66">
        <v>0</v>
      </c>
      <c r="I218" s="66">
        <v>0</v>
      </c>
      <c r="J218" s="66">
        <v>0</v>
      </c>
      <c r="K218" s="66">
        <v>0</v>
      </c>
      <c r="L218" s="66">
        <v>0</v>
      </c>
      <c r="M218" s="66">
        <v>0</v>
      </c>
      <c r="N218" s="66">
        <v>0</v>
      </c>
      <c r="O218" s="66">
        <v>0</v>
      </c>
      <c r="P218" s="66">
        <v>0</v>
      </c>
      <c r="Q218" s="66">
        <v>0</v>
      </c>
      <c r="R218" s="66">
        <v>0</v>
      </c>
      <c r="S218" s="66">
        <v>0</v>
      </c>
      <c r="T218" s="66">
        <v>0</v>
      </c>
      <c r="U218" s="66">
        <v>0</v>
      </c>
      <c r="V218" s="66">
        <v>0</v>
      </c>
      <c r="W218" s="66">
        <v>0</v>
      </c>
      <c r="X218" s="66">
        <v>0</v>
      </c>
      <c r="Y218" s="66">
        <v>0</v>
      </c>
      <c r="Z218" s="66">
        <v>0</v>
      </c>
      <c r="AA218" s="66">
        <v>0</v>
      </c>
      <c r="AB218" s="66">
        <v>0</v>
      </c>
      <c r="AC218" s="66">
        <v>0</v>
      </c>
      <c r="AD218" s="66">
        <v>0</v>
      </c>
      <c r="AE218" s="66">
        <v>0</v>
      </c>
      <c r="AF218" s="66">
        <v>0</v>
      </c>
      <c r="AG218" s="66">
        <v>0</v>
      </c>
      <c r="AH218" s="66">
        <v>0</v>
      </c>
      <c r="AI218" s="66">
        <v>0</v>
      </c>
      <c r="AJ218" s="66">
        <v>0</v>
      </c>
      <c r="AK218" s="66">
        <v>0</v>
      </c>
      <c r="AL218" s="66">
        <v>0</v>
      </c>
      <c r="AM218" s="66">
        <v>0</v>
      </c>
      <c r="AN218" s="66">
        <v>0</v>
      </c>
      <c r="AO218" s="66">
        <v>0</v>
      </c>
      <c r="AP218" s="66">
        <v>0</v>
      </c>
      <c r="AQ218" s="66">
        <f t="shared" si="3"/>
        <v>0</v>
      </c>
      <c r="AT218" s="35"/>
    </row>
    <row r="219" spans="1:46" ht="33" customHeight="1">
      <c r="A219" s="44">
        <v>867</v>
      </c>
      <c r="B219" s="45" t="s">
        <v>198</v>
      </c>
      <c r="C219" s="46" t="s">
        <v>670</v>
      </c>
      <c r="D219" s="66">
        <v>0</v>
      </c>
      <c r="E219" s="66">
        <v>0</v>
      </c>
      <c r="F219" s="66">
        <v>12816371.92</v>
      </c>
      <c r="G219" s="66">
        <v>0.14000000000000001</v>
      </c>
      <c r="H219" s="66">
        <v>0</v>
      </c>
      <c r="I219" s="66">
        <v>0</v>
      </c>
      <c r="J219" s="66">
        <v>0</v>
      </c>
      <c r="K219" s="66">
        <v>0</v>
      </c>
      <c r="L219" s="66">
        <v>0</v>
      </c>
      <c r="M219" s="66">
        <v>0</v>
      </c>
      <c r="N219" s="66">
        <v>0</v>
      </c>
      <c r="O219" s="66">
        <v>0</v>
      </c>
      <c r="P219" s="66">
        <v>0</v>
      </c>
      <c r="Q219" s="66">
        <v>0</v>
      </c>
      <c r="R219" s="66">
        <v>0</v>
      </c>
      <c r="S219" s="66">
        <v>0</v>
      </c>
      <c r="T219" s="66">
        <v>0</v>
      </c>
      <c r="U219" s="66">
        <v>0</v>
      </c>
      <c r="V219" s="66">
        <v>0</v>
      </c>
      <c r="W219" s="66">
        <v>0</v>
      </c>
      <c r="X219" s="66">
        <v>0</v>
      </c>
      <c r="Y219" s="66">
        <v>0</v>
      </c>
      <c r="Z219" s="66">
        <v>0</v>
      </c>
      <c r="AA219" s="66">
        <v>0</v>
      </c>
      <c r="AB219" s="66">
        <v>0</v>
      </c>
      <c r="AC219" s="66">
        <v>0</v>
      </c>
      <c r="AD219" s="66">
        <v>0</v>
      </c>
      <c r="AE219" s="66">
        <v>0</v>
      </c>
      <c r="AF219" s="66">
        <v>0</v>
      </c>
      <c r="AG219" s="66">
        <v>0</v>
      </c>
      <c r="AH219" s="66">
        <v>0</v>
      </c>
      <c r="AI219" s="66">
        <v>0</v>
      </c>
      <c r="AJ219" s="66">
        <v>0</v>
      </c>
      <c r="AK219" s="66">
        <v>0</v>
      </c>
      <c r="AL219" s="66">
        <v>0</v>
      </c>
      <c r="AM219" s="66">
        <v>0</v>
      </c>
      <c r="AN219" s="66">
        <v>0</v>
      </c>
      <c r="AO219" s="66">
        <v>0</v>
      </c>
      <c r="AP219" s="66">
        <v>0</v>
      </c>
      <c r="AQ219" s="66">
        <f t="shared" si="3"/>
        <v>12816372.060000001</v>
      </c>
      <c r="AT219" s="35"/>
    </row>
    <row r="220" spans="1:46" ht="33" customHeight="1">
      <c r="A220" s="44">
        <v>901</v>
      </c>
      <c r="B220" s="45" t="s">
        <v>199</v>
      </c>
      <c r="C220" s="67" t="s">
        <v>665</v>
      </c>
      <c r="D220" s="66">
        <v>0</v>
      </c>
      <c r="E220" s="66">
        <v>0</v>
      </c>
      <c r="F220" s="66">
        <v>0</v>
      </c>
      <c r="G220" s="66">
        <v>5113.32</v>
      </c>
      <c r="H220" s="66">
        <v>0</v>
      </c>
      <c r="I220" s="66">
        <v>0</v>
      </c>
      <c r="J220" s="66">
        <v>0</v>
      </c>
      <c r="K220" s="66">
        <v>0</v>
      </c>
      <c r="L220" s="66">
        <v>0</v>
      </c>
      <c r="M220" s="66">
        <v>0</v>
      </c>
      <c r="N220" s="66">
        <v>0</v>
      </c>
      <c r="O220" s="66">
        <v>0</v>
      </c>
      <c r="P220" s="66">
        <v>0</v>
      </c>
      <c r="Q220" s="66">
        <v>0</v>
      </c>
      <c r="R220" s="66">
        <v>0</v>
      </c>
      <c r="S220" s="66">
        <v>0</v>
      </c>
      <c r="T220" s="66">
        <v>0</v>
      </c>
      <c r="U220" s="66">
        <v>0</v>
      </c>
      <c r="V220" s="66">
        <v>0</v>
      </c>
      <c r="W220" s="66">
        <v>0</v>
      </c>
      <c r="X220" s="66">
        <v>0</v>
      </c>
      <c r="Y220" s="66">
        <v>0</v>
      </c>
      <c r="Z220" s="66">
        <v>0</v>
      </c>
      <c r="AA220" s="66">
        <v>0</v>
      </c>
      <c r="AB220" s="66">
        <v>0</v>
      </c>
      <c r="AC220" s="66">
        <v>0</v>
      </c>
      <c r="AD220" s="66">
        <v>0</v>
      </c>
      <c r="AE220" s="66">
        <v>0</v>
      </c>
      <c r="AF220" s="66">
        <v>0</v>
      </c>
      <c r="AG220" s="66">
        <v>0</v>
      </c>
      <c r="AH220" s="66">
        <v>0</v>
      </c>
      <c r="AI220" s="66">
        <v>0</v>
      </c>
      <c r="AJ220" s="66">
        <v>0</v>
      </c>
      <c r="AK220" s="66">
        <v>0</v>
      </c>
      <c r="AL220" s="66">
        <v>0</v>
      </c>
      <c r="AM220" s="66">
        <v>0</v>
      </c>
      <c r="AN220" s="66">
        <v>0</v>
      </c>
      <c r="AO220" s="66">
        <v>0</v>
      </c>
      <c r="AP220" s="66">
        <v>0</v>
      </c>
      <c r="AQ220" s="66">
        <f t="shared" si="3"/>
        <v>5113.32</v>
      </c>
      <c r="AT220" s="35"/>
    </row>
    <row r="221" spans="1:46" ht="33" customHeight="1">
      <c r="A221" s="44">
        <v>902</v>
      </c>
      <c r="B221" s="45" t="s">
        <v>200</v>
      </c>
      <c r="C221" s="46" t="s">
        <v>665</v>
      </c>
      <c r="D221" s="66">
        <v>0</v>
      </c>
      <c r="E221" s="66">
        <v>0</v>
      </c>
      <c r="F221" s="66">
        <v>0</v>
      </c>
      <c r="G221" s="66">
        <v>23212.190000000002</v>
      </c>
      <c r="H221" s="66">
        <v>0</v>
      </c>
      <c r="I221" s="66">
        <v>0</v>
      </c>
      <c r="J221" s="66">
        <v>0</v>
      </c>
      <c r="K221" s="66">
        <v>0</v>
      </c>
      <c r="L221" s="66">
        <v>0</v>
      </c>
      <c r="M221" s="66">
        <v>0</v>
      </c>
      <c r="N221" s="66">
        <v>0</v>
      </c>
      <c r="O221" s="66">
        <v>0</v>
      </c>
      <c r="P221" s="66">
        <v>0</v>
      </c>
      <c r="Q221" s="66">
        <v>0</v>
      </c>
      <c r="R221" s="66">
        <v>0</v>
      </c>
      <c r="S221" s="66">
        <v>0</v>
      </c>
      <c r="T221" s="66">
        <v>0</v>
      </c>
      <c r="U221" s="66">
        <v>0</v>
      </c>
      <c r="V221" s="66">
        <v>0</v>
      </c>
      <c r="W221" s="66">
        <v>0</v>
      </c>
      <c r="X221" s="66">
        <v>0</v>
      </c>
      <c r="Y221" s="66">
        <v>0</v>
      </c>
      <c r="Z221" s="66">
        <v>0</v>
      </c>
      <c r="AA221" s="66">
        <v>0</v>
      </c>
      <c r="AB221" s="66">
        <v>0</v>
      </c>
      <c r="AC221" s="66">
        <v>0</v>
      </c>
      <c r="AD221" s="66">
        <v>0</v>
      </c>
      <c r="AE221" s="66">
        <v>0</v>
      </c>
      <c r="AF221" s="66">
        <v>0</v>
      </c>
      <c r="AG221" s="66">
        <v>0</v>
      </c>
      <c r="AH221" s="66">
        <v>0</v>
      </c>
      <c r="AI221" s="66">
        <v>0</v>
      </c>
      <c r="AJ221" s="66">
        <v>0</v>
      </c>
      <c r="AK221" s="66">
        <v>0</v>
      </c>
      <c r="AL221" s="66">
        <v>0</v>
      </c>
      <c r="AM221" s="66">
        <v>0</v>
      </c>
      <c r="AN221" s="66">
        <v>0</v>
      </c>
      <c r="AO221" s="66">
        <v>0</v>
      </c>
      <c r="AP221" s="66">
        <v>0</v>
      </c>
      <c r="AQ221" s="66">
        <f t="shared" si="3"/>
        <v>23212.190000000002</v>
      </c>
      <c r="AT221" s="35"/>
    </row>
    <row r="222" spans="1:46" ht="33" customHeight="1">
      <c r="A222" s="44">
        <v>903</v>
      </c>
      <c r="B222" s="45" t="s">
        <v>201</v>
      </c>
      <c r="C222" s="46" t="s">
        <v>665</v>
      </c>
      <c r="D222" s="66">
        <v>0</v>
      </c>
      <c r="E222" s="66">
        <v>0</v>
      </c>
      <c r="F222" s="66">
        <v>0</v>
      </c>
      <c r="G222" s="66">
        <v>30</v>
      </c>
      <c r="H222" s="66">
        <v>0</v>
      </c>
      <c r="I222" s="66">
        <v>0</v>
      </c>
      <c r="J222" s="66">
        <v>0</v>
      </c>
      <c r="K222" s="66">
        <v>0</v>
      </c>
      <c r="L222" s="66">
        <v>0</v>
      </c>
      <c r="M222" s="66">
        <v>0</v>
      </c>
      <c r="N222" s="66">
        <v>0</v>
      </c>
      <c r="O222" s="66">
        <v>0</v>
      </c>
      <c r="P222" s="66">
        <v>0</v>
      </c>
      <c r="Q222" s="66">
        <v>0</v>
      </c>
      <c r="R222" s="66">
        <v>0</v>
      </c>
      <c r="S222" s="66">
        <v>0</v>
      </c>
      <c r="T222" s="66">
        <v>0</v>
      </c>
      <c r="U222" s="66">
        <v>0</v>
      </c>
      <c r="V222" s="66">
        <v>0</v>
      </c>
      <c r="W222" s="66">
        <v>0</v>
      </c>
      <c r="X222" s="66">
        <v>0</v>
      </c>
      <c r="Y222" s="66">
        <v>0</v>
      </c>
      <c r="Z222" s="66">
        <v>0</v>
      </c>
      <c r="AA222" s="66">
        <v>0</v>
      </c>
      <c r="AB222" s="66">
        <v>0</v>
      </c>
      <c r="AC222" s="66">
        <v>0</v>
      </c>
      <c r="AD222" s="66">
        <v>0</v>
      </c>
      <c r="AE222" s="66">
        <v>0</v>
      </c>
      <c r="AF222" s="66">
        <v>0</v>
      </c>
      <c r="AG222" s="66">
        <v>0</v>
      </c>
      <c r="AH222" s="66">
        <v>0</v>
      </c>
      <c r="AI222" s="66">
        <v>0</v>
      </c>
      <c r="AJ222" s="66">
        <v>0</v>
      </c>
      <c r="AK222" s="66">
        <v>0</v>
      </c>
      <c r="AL222" s="66">
        <v>0</v>
      </c>
      <c r="AM222" s="66">
        <v>0</v>
      </c>
      <c r="AN222" s="66">
        <v>0</v>
      </c>
      <c r="AO222" s="66">
        <v>0</v>
      </c>
      <c r="AP222" s="66">
        <v>0</v>
      </c>
      <c r="AQ222" s="66">
        <f t="shared" si="3"/>
        <v>30</v>
      </c>
      <c r="AT222" s="35"/>
    </row>
    <row r="223" spans="1:46" ht="33" customHeight="1">
      <c r="A223" s="44">
        <v>904</v>
      </c>
      <c r="B223" s="45" t="s">
        <v>202</v>
      </c>
      <c r="C223" s="46" t="s">
        <v>665</v>
      </c>
      <c r="D223" s="66">
        <v>0</v>
      </c>
      <c r="E223" s="66">
        <v>0</v>
      </c>
      <c r="F223" s="66">
        <v>0</v>
      </c>
      <c r="G223" s="66">
        <v>703.5</v>
      </c>
      <c r="H223" s="66">
        <v>0</v>
      </c>
      <c r="I223" s="66">
        <v>0</v>
      </c>
      <c r="J223" s="66">
        <v>0</v>
      </c>
      <c r="K223" s="66">
        <v>0</v>
      </c>
      <c r="L223" s="66">
        <v>0</v>
      </c>
      <c r="M223" s="66">
        <v>0</v>
      </c>
      <c r="N223" s="66">
        <v>0</v>
      </c>
      <c r="O223" s="66">
        <v>0</v>
      </c>
      <c r="P223" s="66">
        <v>0</v>
      </c>
      <c r="Q223" s="66">
        <v>0</v>
      </c>
      <c r="R223" s="66">
        <v>0</v>
      </c>
      <c r="S223" s="66">
        <v>0</v>
      </c>
      <c r="T223" s="66">
        <v>0</v>
      </c>
      <c r="U223" s="66">
        <v>0</v>
      </c>
      <c r="V223" s="66">
        <v>0</v>
      </c>
      <c r="W223" s="66">
        <v>0</v>
      </c>
      <c r="X223" s="66">
        <v>0</v>
      </c>
      <c r="Y223" s="66">
        <v>0</v>
      </c>
      <c r="Z223" s="66">
        <v>0</v>
      </c>
      <c r="AA223" s="66">
        <v>0</v>
      </c>
      <c r="AB223" s="66">
        <v>0</v>
      </c>
      <c r="AC223" s="66">
        <v>0</v>
      </c>
      <c r="AD223" s="66">
        <v>0</v>
      </c>
      <c r="AE223" s="66">
        <v>0</v>
      </c>
      <c r="AF223" s="66">
        <v>0</v>
      </c>
      <c r="AG223" s="66">
        <v>0</v>
      </c>
      <c r="AH223" s="66">
        <v>0</v>
      </c>
      <c r="AI223" s="66">
        <v>0</v>
      </c>
      <c r="AJ223" s="66">
        <v>0</v>
      </c>
      <c r="AK223" s="66">
        <v>0</v>
      </c>
      <c r="AL223" s="66">
        <v>0</v>
      </c>
      <c r="AM223" s="66">
        <v>0</v>
      </c>
      <c r="AN223" s="66">
        <v>0</v>
      </c>
      <c r="AO223" s="66">
        <v>0</v>
      </c>
      <c r="AP223" s="66">
        <v>0</v>
      </c>
      <c r="AQ223" s="66">
        <f t="shared" si="3"/>
        <v>703.5</v>
      </c>
      <c r="AT223" s="35"/>
    </row>
    <row r="224" spans="1:46" ht="33" customHeight="1">
      <c r="A224" s="44">
        <v>905</v>
      </c>
      <c r="B224" s="45" t="s">
        <v>203</v>
      </c>
      <c r="C224" s="46" t="s">
        <v>665</v>
      </c>
      <c r="D224" s="66">
        <v>0</v>
      </c>
      <c r="E224" s="66">
        <v>0</v>
      </c>
      <c r="F224" s="66">
        <v>0</v>
      </c>
      <c r="G224" s="66">
        <v>0</v>
      </c>
      <c r="H224" s="66">
        <v>0</v>
      </c>
      <c r="I224" s="66">
        <v>0</v>
      </c>
      <c r="J224" s="66">
        <v>0</v>
      </c>
      <c r="K224" s="66">
        <v>0</v>
      </c>
      <c r="L224" s="66">
        <v>0</v>
      </c>
      <c r="M224" s="66">
        <v>0</v>
      </c>
      <c r="N224" s="66">
        <v>0</v>
      </c>
      <c r="O224" s="66">
        <v>0</v>
      </c>
      <c r="P224" s="66">
        <v>0</v>
      </c>
      <c r="Q224" s="66">
        <v>0</v>
      </c>
      <c r="R224" s="66">
        <v>0</v>
      </c>
      <c r="S224" s="66">
        <v>0</v>
      </c>
      <c r="T224" s="66">
        <v>0</v>
      </c>
      <c r="U224" s="66">
        <v>0</v>
      </c>
      <c r="V224" s="66">
        <v>0</v>
      </c>
      <c r="W224" s="66">
        <v>0</v>
      </c>
      <c r="X224" s="66">
        <v>0</v>
      </c>
      <c r="Y224" s="66">
        <v>0</v>
      </c>
      <c r="Z224" s="66">
        <v>0</v>
      </c>
      <c r="AA224" s="66">
        <v>0</v>
      </c>
      <c r="AB224" s="66">
        <v>0</v>
      </c>
      <c r="AC224" s="66">
        <v>0</v>
      </c>
      <c r="AD224" s="66">
        <v>0</v>
      </c>
      <c r="AE224" s="66">
        <v>0</v>
      </c>
      <c r="AF224" s="66">
        <v>0</v>
      </c>
      <c r="AG224" s="66">
        <v>0</v>
      </c>
      <c r="AH224" s="66">
        <v>0</v>
      </c>
      <c r="AI224" s="66">
        <v>0</v>
      </c>
      <c r="AJ224" s="66">
        <v>0</v>
      </c>
      <c r="AK224" s="66">
        <v>0</v>
      </c>
      <c r="AL224" s="66">
        <v>0</v>
      </c>
      <c r="AM224" s="66">
        <v>0</v>
      </c>
      <c r="AN224" s="66">
        <v>0</v>
      </c>
      <c r="AO224" s="66">
        <v>0</v>
      </c>
      <c r="AP224" s="66">
        <v>0</v>
      </c>
      <c r="AQ224" s="66">
        <f t="shared" si="3"/>
        <v>0</v>
      </c>
      <c r="AT224" s="35"/>
    </row>
    <row r="225" spans="1:46" ht="33" customHeight="1">
      <c r="A225" s="44">
        <v>906</v>
      </c>
      <c r="B225" s="186" t="s">
        <v>204</v>
      </c>
      <c r="C225" s="46" t="s">
        <v>665</v>
      </c>
      <c r="D225" s="66">
        <v>0</v>
      </c>
      <c r="E225" s="66">
        <v>0</v>
      </c>
      <c r="F225" s="66">
        <v>0</v>
      </c>
      <c r="G225" s="66">
        <v>0</v>
      </c>
      <c r="H225" s="66">
        <v>0</v>
      </c>
      <c r="I225" s="66">
        <v>0</v>
      </c>
      <c r="J225" s="66">
        <v>0</v>
      </c>
      <c r="K225" s="66">
        <v>0</v>
      </c>
      <c r="L225" s="66">
        <v>0</v>
      </c>
      <c r="M225" s="66">
        <v>0</v>
      </c>
      <c r="N225" s="66">
        <v>0</v>
      </c>
      <c r="O225" s="66">
        <v>0</v>
      </c>
      <c r="P225" s="66">
        <v>0</v>
      </c>
      <c r="Q225" s="66">
        <v>0</v>
      </c>
      <c r="R225" s="66">
        <v>0</v>
      </c>
      <c r="S225" s="66">
        <v>0</v>
      </c>
      <c r="T225" s="66">
        <v>0</v>
      </c>
      <c r="U225" s="66">
        <v>0</v>
      </c>
      <c r="V225" s="66">
        <v>0</v>
      </c>
      <c r="W225" s="66">
        <v>0</v>
      </c>
      <c r="X225" s="66">
        <v>0</v>
      </c>
      <c r="Y225" s="66">
        <v>0</v>
      </c>
      <c r="Z225" s="66">
        <v>0</v>
      </c>
      <c r="AA225" s="66">
        <v>0</v>
      </c>
      <c r="AB225" s="66">
        <v>0</v>
      </c>
      <c r="AC225" s="66">
        <v>0</v>
      </c>
      <c r="AD225" s="66">
        <v>0</v>
      </c>
      <c r="AE225" s="66">
        <v>0</v>
      </c>
      <c r="AF225" s="66">
        <v>0</v>
      </c>
      <c r="AG225" s="66">
        <v>0</v>
      </c>
      <c r="AH225" s="66">
        <v>0</v>
      </c>
      <c r="AI225" s="66">
        <v>0</v>
      </c>
      <c r="AJ225" s="66">
        <v>0</v>
      </c>
      <c r="AK225" s="66">
        <v>0</v>
      </c>
      <c r="AL225" s="66">
        <v>0</v>
      </c>
      <c r="AM225" s="66">
        <v>0</v>
      </c>
      <c r="AN225" s="66">
        <v>0</v>
      </c>
      <c r="AO225" s="66">
        <v>0</v>
      </c>
      <c r="AP225" s="66">
        <v>0</v>
      </c>
      <c r="AQ225" s="66">
        <f t="shared" si="3"/>
        <v>0</v>
      </c>
      <c r="AT225" s="35"/>
    </row>
    <row r="226" spans="1:46" ht="33" customHeight="1">
      <c r="A226" s="44">
        <v>907</v>
      </c>
      <c r="B226" s="45" t="s">
        <v>205</v>
      </c>
      <c r="C226" s="46" t="s">
        <v>665</v>
      </c>
      <c r="D226" s="66">
        <v>0</v>
      </c>
      <c r="E226" s="66">
        <v>0</v>
      </c>
      <c r="F226" s="66">
        <v>0</v>
      </c>
      <c r="G226" s="66">
        <v>791.67</v>
      </c>
      <c r="H226" s="66">
        <v>0</v>
      </c>
      <c r="I226" s="66">
        <v>0</v>
      </c>
      <c r="J226" s="66">
        <v>0</v>
      </c>
      <c r="K226" s="66">
        <v>0</v>
      </c>
      <c r="L226" s="66">
        <v>0</v>
      </c>
      <c r="M226" s="66">
        <v>0</v>
      </c>
      <c r="N226" s="66">
        <v>0</v>
      </c>
      <c r="O226" s="66">
        <v>0</v>
      </c>
      <c r="P226" s="66">
        <v>0</v>
      </c>
      <c r="Q226" s="66">
        <v>0</v>
      </c>
      <c r="R226" s="66">
        <v>0</v>
      </c>
      <c r="S226" s="66">
        <v>0</v>
      </c>
      <c r="T226" s="66">
        <v>0</v>
      </c>
      <c r="U226" s="66">
        <v>0</v>
      </c>
      <c r="V226" s="66">
        <v>0</v>
      </c>
      <c r="W226" s="66">
        <v>0</v>
      </c>
      <c r="X226" s="66">
        <v>0</v>
      </c>
      <c r="Y226" s="66">
        <v>0</v>
      </c>
      <c r="Z226" s="66">
        <v>0</v>
      </c>
      <c r="AA226" s="66">
        <v>0</v>
      </c>
      <c r="AB226" s="66">
        <v>0</v>
      </c>
      <c r="AC226" s="66">
        <v>0</v>
      </c>
      <c r="AD226" s="66">
        <v>0</v>
      </c>
      <c r="AE226" s="66">
        <v>0</v>
      </c>
      <c r="AF226" s="66">
        <v>0</v>
      </c>
      <c r="AG226" s="66">
        <v>0</v>
      </c>
      <c r="AH226" s="66">
        <v>0</v>
      </c>
      <c r="AI226" s="66">
        <v>0</v>
      </c>
      <c r="AJ226" s="66">
        <v>0</v>
      </c>
      <c r="AK226" s="66">
        <v>0</v>
      </c>
      <c r="AL226" s="66">
        <v>0</v>
      </c>
      <c r="AM226" s="66">
        <v>0</v>
      </c>
      <c r="AN226" s="66">
        <v>0</v>
      </c>
      <c r="AO226" s="66">
        <v>0</v>
      </c>
      <c r="AP226" s="66">
        <v>0</v>
      </c>
      <c r="AQ226" s="66">
        <f t="shared" si="3"/>
        <v>791.67</v>
      </c>
      <c r="AT226" s="35"/>
    </row>
    <row r="227" spans="1:46" ht="33" customHeight="1">
      <c r="A227" s="44">
        <v>908</v>
      </c>
      <c r="B227" s="45" t="s">
        <v>206</v>
      </c>
      <c r="C227" s="46" t="s">
        <v>665</v>
      </c>
      <c r="D227" s="66">
        <v>0</v>
      </c>
      <c r="E227" s="66">
        <v>0</v>
      </c>
      <c r="F227" s="66">
        <v>0</v>
      </c>
      <c r="G227" s="66">
        <v>0</v>
      </c>
      <c r="H227" s="66">
        <v>0</v>
      </c>
      <c r="I227" s="66">
        <v>0</v>
      </c>
      <c r="J227" s="66">
        <v>0</v>
      </c>
      <c r="K227" s="66">
        <v>0</v>
      </c>
      <c r="L227" s="66">
        <v>0</v>
      </c>
      <c r="M227" s="66">
        <v>0</v>
      </c>
      <c r="N227" s="66">
        <v>0</v>
      </c>
      <c r="O227" s="66">
        <v>0</v>
      </c>
      <c r="P227" s="66">
        <v>0</v>
      </c>
      <c r="Q227" s="66">
        <v>0</v>
      </c>
      <c r="R227" s="66">
        <v>0</v>
      </c>
      <c r="S227" s="66">
        <v>0</v>
      </c>
      <c r="T227" s="66">
        <v>0</v>
      </c>
      <c r="U227" s="66">
        <v>0</v>
      </c>
      <c r="V227" s="66">
        <v>0</v>
      </c>
      <c r="W227" s="66">
        <v>0</v>
      </c>
      <c r="X227" s="66">
        <v>0</v>
      </c>
      <c r="Y227" s="66">
        <v>0</v>
      </c>
      <c r="Z227" s="66">
        <v>0</v>
      </c>
      <c r="AA227" s="66">
        <v>0</v>
      </c>
      <c r="AB227" s="66">
        <v>0</v>
      </c>
      <c r="AC227" s="66">
        <v>0</v>
      </c>
      <c r="AD227" s="66">
        <v>0</v>
      </c>
      <c r="AE227" s="66">
        <v>0</v>
      </c>
      <c r="AF227" s="66">
        <v>0</v>
      </c>
      <c r="AG227" s="66">
        <v>0</v>
      </c>
      <c r="AH227" s="66">
        <v>0</v>
      </c>
      <c r="AI227" s="66">
        <v>0</v>
      </c>
      <c r="AJ227" s="66">
        <v>0</v>
      </c>
      <c r="AK227" s="66">
        <v>0</v>
      </c>
      <c r="AL227" s="66">
        <v>0</v>
      </c>
      <c r="AM227" s="66">
        <v>0</v>
      </c>
      <c r="AN227" s="66">
        <v>0</v>
      </c>
      <c r="AO227" s="66">
        <v>0</v>
      </c>
      <c r="AP227" s="66">
        <v>0</v>
      </c>
      <c r="AQ227" s="66">
        <f t="shared" si="3"/>
        <v>0</v>
      </c>
      <c r="AT227" s="35"/>
    </row>
    <row r="228" spans="1:46" ht="33" customHeight="1">
      <c r="A228" s="44">
        <v>909</v>
      </c>
      <c r="B228" s="45" t="s">
        <v>207</v>
      </c>
      <c r="C228" s="46" t="s">
        <v>665</v>
      </c>
      <c r="D228" s="66">
        <v>0</v>
      </c>
      <c r="E228" s="66">
        <v>0</v>
      </c>
      <c r="F228" s="66">
        <v>0</v>
      </c>
      <c r="G228" s="66">
        <v>0</v>
      </c>
      <c r="H228" s="66">
        <v>0</v>
      </c>
      <c r="I228" s="66">
        <v>0</v>
      </c>
      <c r="J228" s="66">
        <v>0</v>
      </c>
      <c r="K228" s="66">
        <v>0</v>
      </c>
      <c r="L228" s="66">
        <v>0</v>
      </c>
      <c r="M228" s="66">
        <v>0</v>
      </c>
      <c r="N228" s="66">
        <v>0</v>
      </c>
      <c r="O228" s="66">
        <v>0</v>
      </c>
      <c r="P228" s="66">
        <v>0</v>
      </c>
      <c r="Q228" s="66">
        <v>0</v>
      </c>
      <c r="R228" s="66">
        <v>0</v>
      </c>
      <c r="S228" s="66">
        <v>0</v>
      </c>
      <c r="T228" s="66">
        <v>0</v>
      </c>
      <c r="U228" s="66">
        <v>0</v>
      </c>
      <c r="V228" s="66">
        <v>0</v>
      </c>
      <c r="W228" s="66">
        <v>0</v>
      </c>
      <c r="X228" s="66">
        <v>0</v>
      </c>
      <c r="Y228" s="66">
        <v>0</v>
      </c>
      <c r="Z228" s="66">
        <v>0</v>
      </c>
      <c r="AA228" s="66">
        <v>0</v>
      </c>
      <c r="AB228" s="66">
        <v>0</v>
      </c>
      <c r="AC228" s="66">
        <v>0</v>
      </c>
      <c r="AD228" s="66">
        <v>0</v>
      </c>
      <c r="AE228" s="66">
        <v>0</v>
      </c>
      <c r="AF228" s="66">
        <v>0</v>
      </c>
      <c r="AG228" s="66">
        <v>0</v>
      </c>
      <c r="AH228" s="66">
        <v>0</v>
      </c>
      <c r="AI228" s="66">
        <v>0</v>
      </c>
      <c r="AJ228" s="66">
        <v>0</v>
      </c>
      <c r="AK228" s="66">
        <v>0</v>
      </c>
      <c r="AL228" s="66">
        <v>0</v>
      </c>
      <c r="AM228" s="66">
        <v>0</v>
      </c>
      <c r="AN228" s="66">
        <v>0</v>
      </c>
      <c r="AO228" s="66">
        <v>0</v>
      </c>
      <c r="AP228" s="66">
        <v>0</v>
      </c>
      <c r="AQ228" s="66">
        <f t="shared" si="3"/>
        <v>0</v>
      </c>
      <c r="AT228" s="35"/>
    </row>
    <row r="229" spans="1:46" ht="33" customHeight="1">
      <c r="A229" s="44">
        <v>951</v>
      </c>
      <c r="B229" s="45" t="s">
        <v>208</v>
      </c>
      <c r="C229" s="46">
        <v>0</v>
      </c>
      <c r="D229" s="66">
        <v>0</v>
      </c>
      <c r="E229" s="66">
        <v>0</v>
      </c>
      <c r="F229" s="66">
        <v>0</v>
      </c>
      <c r="G229" s="66">
        <v>15949.08</v>
      </c>
      <c r="H229" s="66">
        <v>0</v>
      </c>
      <c r="I229" s="66">
        <v>0</v>
      </c>
      <c r="J229" s="66">
        <v>0</v>
      </c>
      <c r="K229" s="66">
        <v>0</v>
      </c>
      <c r="L229" s="66">
        <v>0</v>
      </c>
      <c r="M229" s="66">
        <v>0</v>
      </c>
      <c r="N229" s="66">
        <v>0</v>
      </c>
      <c r="O229" s="66">
        <v>0</v>
      </c>
      <c r="P229" s="66">
        <v>0</v>
      </c>
      <c r="Q229" s="66">
        <v>0</v>
      </c>
      <c r="R229" s="66">
        <v>0</v>
      </c>
      <c r="S229" s="66">
        <v>0</v>
      </c>
      <c r="T229" s="66">
        <v>0</v>
      </c>
      <c r="U229" s="66">
        <v>0</v>
      </c>
      <c r="V229" s="66">
        <v>0</v>
      </c>
      <c r="W229" s="66">
        <v>0</v>
      </c>
      <c r="X229" s="66">
        <v>0</v>
      </c>
      <c r="Y229" s="66">
        <v>0</v>
      </c>
      <c r="Z229" s="66">
        <v>0</v>
      </c>
      <c r="AA229" s="66">
        <v>0</v>
      </c>
      <c r="AB229" s="66">
        <v>0</v>
      </c>
      <c r="AC229" s="66">
        <v>0</v>
      </c>
      <c r="AD229" s="66">
        <v>0</v>
      </c>
      <c r="AE229" s="66">
        <v>0</v>
      </c>
      <c r="AF229" s="66">
        <v>0</v>
      </c>
      <c r="AG229" s="66">
        <v>0</v>
      </c>
      <c r="AH229" s="66">
        <v>0</v>
      </c>
      <c r="AI229" s="66">
        <v>0</v>
      </c>
      <c r="AJ229" s="66">
        <v>0</v>
      </c>
      <c r="AK229" s="66">
        <v>0</v>
      </c>
      <c r="AL229" s="66">
        <v>0</v>
      </c>
      <c r="AM229" s="66">
        <v>0</v>
      </c>
      <c r="AN229" s="66">
        <v>0</v>
      </c>
      <c r="AO229" s="66">
        <v>0</v>
      </c>
      <c r="AP229" s="66">
        <v>0</v>
      </c>
      <c r="AQ229" s="66">
        <f t="shared" si="3"/>
        <v>15949.08</v>
      </c>
      <c r="AT229" s="35"/>
    </row>
    <row r="230" spans="1:46" ht="33" customHeight="1">
      <c r="A230" s="44">
        <v>999</v>
      </c>
      <c r="B230" s="45" t="s">
        <v>209</v>
      </c>
      <c r="C230" s="46" t="s">
        <v>1332</v>
      </c>
      <c r="D230" s="66">
        <v>0</v>
      </c>
      <c r="E230" s="66">
        <v>0</v>
      </c>
      <c r="F230" s="66">
        <v>0</v>
      </c>
      <c r="G230" s="66">
        <v>0</v>
      </c>
      <c r="H230" s="66">
        <v>0</v>
      </c>
      <c r="I230" s="66">
        <v>0</v>
      </c>
      <c r="J230" s="66">
        <v>0</v>
      </c>
      <c r="K230" s="66">
        <v>0</v>
      </c>
      <c r="L230" s="66">
        <v>0</v>
      </c>
      <c r="M230" s="66">
        <v>0</v>
      </c>
      <c r="N230" s="66">
        <v>0</v>
      </c>
      <c r="O230" s="66">
        <v>0</v>
      </c>
      <c r="P230" s="66">
        <v>0</v>
      </c>
      <c r="Q230" s="66">
        <v>0</v>
      </c>
      <c r="R230" s="66">
        <v>0</v>
      </c>
      <c r="S230" s="66">
        <v>0</v>
      </c>
      <c r="T230" s="66">
        <v>0</v>
      </c>
      <c r="U230" s="66">
        <v>0</v>
      </c>
      <c r="V230" s="66">
        <v>0</v>
      </c>
      <c r="W230" s="66">
        <v>0</v>
      </c>
      <c r="X230" s="66">
        <v>0</v>
      </c>
      <c r="Y230" s="66">
        <v>0</v>
      </c>
      <c r="Z230" s="66">
        <v>0</v>
      </c>
      <c r="AA230" s="66">
        <v>0</v>
      </c>
      <c r="AB230" s="66">
        <v>0</v>
      </c>
      <c r="AC230" s="66">
        <v>0</v>
      </c>
      <c r="AD230" s="66">
        <v>0</v>
      </c>
      <c r="AE230" s="66">
        <v>0</v>
      </c>
      <c r="AF230" s="66">
        <v>0</v>
      </c>
      <c r="AG230" s="66">
        <v>0</v>
      </c>
      <c r="AH230" s="66">
        <v>0</v>
      </c>
      <c r="AI230" s="66">
        <v>0</v>
      </c>
      <c r="AJ230" s="66">
        <v>0</v>
      </c>
      <c r="AK230" s="66">
        <v>0</v>
      </c>
      <c r="AL230" s="66">
        <v>0</v>
      </c>
      <c r="AM230" s="66">
        <v>0</v>
      </c>
      <c r="AN230" s="66">
        <v>0</v>
      </c>
      <c r="AO230" s="66">
        <v>0</v>
      </c>
      <c r="AP230" s="66">
        <v>0</v>
      </c>
      <c r="AQ230" s="66">
        <f t="shared" si="3"/>
        <v>0</v>
      </c>
      <c r="AT230" s="35"/>
    </row>
    <row r="231" spans="1:46" ht="33" customHeight="1">
      <c r="A231" s="44">
        <v>1101</v>
      </c>
      <c r="B231" s="45" t="s">
        <v>210</v>
      </c>
      <c r="C231" s="46" t="s">
        <v>665</v>
      </c>
      <c r="D231" s="66">
        <v>0</v>
      </c>
      <c r="E231" s="66">
        <v>0</v>
      </c>
      <c r="F231" s="66">
        <v>0</v>
      </c>
      <c r="G231" s="66">
        <v>0</v>
      </c>
      <c r="H231" s="66">
        <v>0</v>
      </c>
      <c r="I231" s="66">
        <v>0</v>
      </c>
      <c r="J231" s="66">
        <v>0</v>
      </c>
      <c r="K231" s="66">
        <v>0</v>
      </c>
      <c r="L231" s="66">
        <v>0</v>
      </c>
      <c r="M231" s="66">
        <v>0</v>
      </c>
      <c r="N231" s="66">
        <v>0</v>
      </c>
      <c r="O231" s="66">
        <v>0</v>
      </c>
      <c r="P231" s="66">
        <v>0</v>
      </c>
      <c r="Q231" s="66">
        <v>0</v>
      </c>
      <c r="R231" s="66">
        <v>0</v>
      </c>
      <c r="S231" s="66">
        <v>0</v>
      </c>
      <c r="T231" s="66">
        <v>0</v>
      </c>
      <c r="U231" s="66">
        <v>0</v>
      </c>
      <c r="V231" s="66">
        <v>0</v>
      </c>
      <c r="W231" s="66">
        <v>0</v>
      </c>
      <c r="X231" s="66">
        <v>0</v>
      </c>
      <c r="Y231" s="66">
        <v>0</v>
      </c>
      <c r="Z231" s="66">
        <v>0</v>
      </c>
      <c r="AA231" s="66">
        <v>0</v>
      </c>
      <c r="AB231" s="66">
        <v>0</v>
      </c>
      <c r="AC231" s="66">
        <v>0</v>
      </c>
      <c r="AD231" s="66">
        <v>0</v>
      </c>
      <c r="AE231" s="66">
        <v>0</v>
      </c>
      <c r="AF231" s="66">
        <v>0</v>
      </c>
      <c r="AG231" s="66">
        <v>0</v>
      </c>
      <c r="AH231" s="66">
        <v>0</v>
      </c>
      <c r="AI231" s="66">
        <v>0</v>
      </c>
      <c r="AJ231" s="66">
        <v>0</v>
      </c>
      <c r="AK231" s="66">
        <v>0</v>
      </c>
      <c r="AL231" s="66">
        <v>0</v>
      </c>
      <c r="AM231" s="66">
        <v>0</v>
      </c>
      <c r="AN231" s="66">
        <v>0</v>
      </c>
      <c r="AO231" s="66">
        <v>0</v>
      </c>
      <c r="AP231" s="66">
        <v>0</v>
      </c>
      <c r="AQ231" s="66">
        <f t="shared" si="3"/>
        <v>0</v>
      </c>
      <c r="AT231" s="35"/>
    </row>
    <row r="232" spans="1:46" ht="33" customHeight="1">
      <c r="A232" s="44">
        <v>1102</v>
      </c>
      <c r="B232" s="45" t="s">
        <v>211</v>
      </c>
      <c r="C232" s="67" t="s">
        <v>665</v>
      </c>
      <c r="D232" s="66">
        <v>0</v>
      </c>
      <c r="E232" s="66">
        <v>0</v>
      </c>
      <c r="F232" s="66">
        <v>0</v>
      </c>
      <c r="G232" s="66">
        <v>0</v>
      </c>
      <c r="H232" s="66">
        <v>0</v>
      </c>
      <c r="I232" s="66">
        <v>0</v>
      </c>
      <c r="J232" s="66">
        <v>0</v>
      </c>
      <c r="K232" s="66">
        <v>0</v>
      </c>
      <c r="L232" s="66">
        <v>0</v>
      </c>
      <c r="M232" s="66">
        <v>0</v>
      </c>
      <c r="N232" s="66">
        <v>0</v>
      </c>
      <c r="O232" s="66">
        <v>0</v>
      </c>
      <c r="P232" s="66">
        <v>0</v>
      </c>
      <c r="Q232" s="66">
        <v>0</v>
      </c>
      <c r="R232" s="66">
        <v>0</v>
      </c>
      <c r="S232" s="66">
        <v>0</v>
      </c>
      <c r="T232" s="66">
        <v>0</v>
      </c>
      <c r="U232" s="66">
        <v>0</v>
      </c>
      <c r="V232" s="66">
        <v>0</v>
      </c>
      <c r="W232" s="66">
        <v>0</v>
      </c>
      <c r="X232" s="66">
        <v>0</v>
      </c>
      <c r="Y232" s="66">
        <v>0</v>
      </c>
      <c r="Z232" s="66">
        <v>0</v>
      </c>
      <c r="AA232" s="66">
        <v>0</v>
      </c>
      <c r="AB232" s="66">
        <v>0</v>
      </c>
      <c r="AC232" s="66">
        <v>0</v>
      </c>
      <c r="AD232" s="66">
        <v>0</v>
      </c>
      <c r="AE232" s="66">
        <v>0</v>
      </c>
      <c r="AF232" s="66">
        <v>0</v>
      </c>
      <c r="AG232" s="66">
        <v>0</v>
      </c>
      <c r="AH232" s="66">
        <v>0</v>
      </c>
      <c r="AI232" s="66">
        <v>0</v>
      </c>
      <c r="AJ232" s="66">
        <v>0</v>
      </c>
      <c r="AK232" s="66">
        <v>0</v>
      </c>
      <c r="AL232" s="66">
        <v>0</v>
      </c>
      <c r="AM232" s="66">
        <v>0</v>
      </c>
      <c r="AN232" s="66">
        <v>0</v>
      </c>
      <c r="AO232" s="66">
        <v>0</v>
      </c>
      <c r="AP232" s="66">
        <v>0</v>
      </c>
      <c r="AQ232" s="66">
        <f t="shared" si="3"/>
        <v>0</v>
      </c>
      <c r="AT232" s="35"/>
    </row>
    <row r="233" spans="1:46" ht="33" customHeight="1">
      <c r="A233" s="44">
        <v>1103</v>
      </c>
      <c r="B233" s="45" t="s">
        <v>212</v>
      </c>
      <c r="C233" s="46" t="s">
        <v>665</v>
      </c>
      <c r="D233" s="66">
        <v>0</v>
      </c>
      <c r="E233" s="66">
        <v>0</v>
      </c>
      <c r="F233" s="66">
        <v>0</v>
      </c>
      <c r="G233" s="66">
        <v>0</v>
      </c>
      <c r="H233" s="66">
        <v>0</v>
      </c>
      <c r="I233" s="66">
        <v>0</v>
      </c>
      <c r="J233" s="66">
        <v>0</v>
      </c>
      <c r="K233" s="66">
        <v>0</v>
      </c>
      <c r="L233" s="66">
        <v>0</v>
      </c>
      <c r="M233" s="66">
        <v>0</v>
      </c>
      <c r="N233" s="66">
        <v>0</v>
      </c>
      <c r="O233" s="66">
        <v>0</v>
      </c>
      <c r="P233" s="66">
        <v>0</v>
      </c>
      <c r="Q233" s="66">
        <v>0</v>
      </c>
      <c r="R233" s="66">
        <v>0</v>
      </c>
      <c r="S233" s="66">
        <v>0</v>
      </c>
      <c r="T233" s="66">
        <v>0</v>
      </c>
      <c r="U233" s="66">
        <v>0</v>
      </c>
      <c r="V233" s="66">
        <v>0</v>
      </c>
      <c r="W233" s="66">
        <v>0</v>
      </c>
      <c r="X233" s="66">
        <v>0</v>
      </c>
      <c r="Y233" s="66">
        <v>0</v>
      </c>
      <c r="Z233" s="66">
        <v>0</v>
      </c>
      <c r="AA233" s="66">
        <v>0</v>
      </c>
      <c r="AB233" s="66">
        <v>0</v>
      </c>
      <c r="AC233" s="66">
        <v>0</v>
      </c>
      <c r="AD233" s="66">
        <v>0</v>
      </c>
      <c r="AE233" s="66">
        <v>0</v>
      </c>
      <c r="AF233" s="66">
        <v>0</v>
      </c>
      <c r="AG233" s="66">
        <v>0</v>
      </c>
      <c r="AH233" s="66">
        <v>0</v>
      </c>
      <c r="AI233" s="66">
        <v>0</v>
      </c>
      <c r="AJ233" s="66">
        <v>0</v>
      </c>
      <c r="AK233" s="66">
        <v>0</v>
      </c>
      <c r="AL233" s="66">
        <v>0</v>
      </c>
      <c r="AM233" s="66">
        <v>0</v>
      </c>
      <c r="AN233" s="66">
        <v>0</v>
      </c>
      <c r="AO233" s="66">
        <v>0</v>
      </c>
      <c r="AP233" s="66">
        <v>0</v>
      </c>
      <c r="AQ233" s="66">
        <f t="shared" si="3"/>
        <v>0</v>
      </c>
      <c r="AT233" s="35"/>
    </row>
    <row r="234" spans="1:46" ht="33" customHeight="1">
      <c r="A234" s="44">
        <v>1104</v>
      </c>
      <c r="B234" s="45" t="s">
        <v>213</v>
      </c>
      <c r="C234" s="46" t="s">
        <v>665</v>
      </c>
      <c r="D234" s="66">
        <v>0</v>
      </c>
      <c r="E234" s="66">
        <v>0</v>
      </c>
      <c r="F234" s="66">
        <v>0</v>
      </c>
      <c r="G234" s="66">
        <v>0</v>
      </c>
      <c r="H234" s="66">
        <v>0</v>
      </c>
      <c r="I234" s="66">
        <v>0</v>
      </c>
      <c r="J234" s="66">
        <v>0</v>
      </c>
      <c r="K234" s="66">
        <v>0</v>
      </c>
      <c r="L234" s="66">
        <v>0</v>
      </c>
      <c r="M234" s="66">
        <v>0</v>
      </c>
      <c r="N234" s="66">
        <v>0</v>
      </c>
      <c r="O234" s="66">
        <v>0</v>
      </c>
      <c r="P234" s="66">
        <v>0</v>
      </c>
      <c r="Q234" s="66">
        <v>0</v>
      </c>
      <c r="R234" s="66">
        <v>0</v>
      </c>
      <c r="S234" s="66">
        <v>0</v>
      </c>
      <c r="T234" s="66">
        <v>0</v>
      </c>
      <c r="U234" s="66">
        <v>0</v>
      </c>
      <c r="V234" s="66">
        <v>0</v>
      </c>
      <c r="W234" s="66">
        <v>0</v>
      </c>
      <c r="X234" s="66">
        <v>0</v>
      </c>
      <c r="Y234" s="66">
        <v>0</v>
      </c>
      <c r="Z234" s="66">
        <v>0</v>
      </c>
      <c r="AA234" s="66">
        <v>0</v>
      </c>
      <c r="AB234" s="66">
        <v>0</v>
      </c>
      <c r="AC234" s="66">
        <v>0</v>
      </c>
      <c r="AD234" s="66">
        <v>0</v>
      </c>
      <c r="AE234" s="66">
        <v>0</v>
      </c>
      <c r="AF234" s="66">
        <v>0</v>
      </c>
      <c r="AG234" s="66">
        <v>0</v>
      </c>
      <c r="AH234" s="66">
        <v>0</v>
      </c>
      <c r="AI234" s="66">
        <v>0</v>
      </c>
      <c r="AJ234" s="66">
        <v>0</v>
      </c>
      <c r="AK234" s="66">
        <v>0</v>
      </c>
      <c r="AL234" s="66">
        <v>0</v>
      </c>
      <c r="AM234" s="66">
        <v>0</v>
      </c>
      <c r="AN234" s="66">
        <v>0</v>
      </c>
      <c r="AO234" s="66">
        <v>0</v>
      </c>
      <c r="AP234" s="66">
        <v>0</v>
      </c>
      <c r="AQ234" s="66">
        <f t="shared" si="3"/>
        <v>0</v>
      </c>
      <c r="AT234" s="35"/>
    </row>
    <row r="235" spans="1:46" ht="33" customHeight="1">
      <c r="A235" s="44">
        <v>1105</v>
      </c>
      <c r="B235" s="45" t="s">
        <v>214</v>
      </c>
      <c r="C235" s="46" t="s">
        <v>665</v>
      </c>
      <c r="D235" s="66">
        <v>0</v>
      </c>
      <c r="E235" s="66">
        <v>0</v>
      </c>
      <c r="F235" s="66">
        <v>0</v>
      </c>
      <c r="G235" s="66">
        <v>0</v>
      </c>
      <c r="H235" s="66">
        <v>0</v>
      </c>
      <c r="I235" s="66">
        <v>0</v>
      </c>
      <c r="J235" s="66">
        <v>0</v>
      </c>
      <c r="K235" s="66">
        <v>0</v>
      </c>
      <c r="L235" s="66">
        <v>0</v>
      </c>
      <c r="M235" s="66">
        <v>0</v>
      </c>
      <c r="N235" s="66">
        <v>0</v>
      </c>
      <c r="O235" s="66">
        <v>0</v>
      </c>
      <c r="P235" s="66">
        <v>0</v>
      </c>
      <c r="Q235" s="66">
        <v>0</v>
      </c>
      <c r="R235" s="66">
        <v>0</v>
      </c>
      <c r="S235" s="66">
        <v>0</v>
      </c>
      <c r="T235" s="66">
        <v>0</v>
      </c>
      <c r="U235" s="66">
        <v>0</v>
      </c>
      <c r="V235" s="66">
        <v>0</v>
      </c>
      <c r="W235" s="66">
        <v>0</v>
      </c>
      <c r="X235" s="66">
        <v>0</v>
      </c>
      <c r="Y235" s="66">
        <v>0</v>
      </c>
      <c r="Z235" s="66">
        <v>0</v>
      </c>
      <c r="AA235" s="66">
        <v>0</v>
      </c>
      <c r="AB235" s="66">
        <v>0</v>
      </c>
      <c r="AC235" s="66">
        <v>0</v>
      </c>
      <c r="AD235" s="66">
        <v>0</v>
      </c>
      <c r="AE235" s="66">
        <v>0</v>
      </c>
      <c r="AF235" s="66">
        <v>0</v>
      </c>
      <c r="AG235" s="66">
        <v>0</v>
      </c>
      <c r="AH235" s="66">
        <v>0</v>
      </c>
      <c r="AI235" s="66">
        <v>0</v>
      </c>
      <c r="AJ235" s="66">
        <v>0</v>
      </c>
      <c r="AK235" s="66">
        <v>0</v>
      </c>
      <c r="AL235" s="66">
        <v>0</v>
      </c>
      <c r="AM235" s="66">
        <v>0</v>
      </c>
      <c r="AN235" s="66">
        <v>0</v>
      </c>
      <c r="AO235" s="66">
        <v>0</v>
      </c>
      <c r="AP235" s="66">
        <v>0</v>
      </c>
      <c r="AQ235" s="66">
        <f t="shared" si="3"/>
        <v>0</v>
      </c>
      <c r="AT235" s="35"/>
    </row>
    <row r="236" spans="1:46" ht="33" customHeight="1">
      <c r="A236" s="44">
        <v>1106</v>
      </c>
      <c r="B236" s="45" t="s">
        <v>215</v>
      </c>
      <c r="C236" s="46" t="s">
        <v>665</v>
      </c>
      <c r="D236" s="66">
        <v>0</v>
      </c>
      <c r="E236" s="66">
        <v>0</v>
      </c>
      <c r="F236" s="66">
        <v>0</v>
      </c>
      <c r="G236" s="66">
        <v>0</v>
      </c>
      <c r="H236" s="66">
        <v>0</v>
      </c>
      <c r="I236" s="66">
        <v>0</v>
      </c>
      <c r="J236" s="66">
        <v>0</v>
      </c>
      <c r="K236" s="66">
        <v>0</v>
      </c>
      <c r="L236" s="66">
        <v>0</v>
      </c>
      <c r="M236" s="66">
        <v>0</v>
      </c>
      <c r="N236" s="66">
        <v>0</v>
      </c>
      <c r="O236" s="66">
        <v>0</v>
      </c>
      <c r="P236" s="66">
        <v>0</v>
      </c>
      <c r="Q236" s="66">
        <v>0</v>
      </c>
      <c r="R236" s="66">
        <v>0</v>
      </c>
      <c r="S236" s="66">
        <v>0</v>
      </c>
      <c r="T236" s="66">
        <v>0</v>
      </c>
      <c r="U236" s="66">
        <v>0</v>
      </c>
      <c r="V236" s="66">
        <v>0</v>
      </c>
      <c r="W236" s="66">
        <v>0</v>
      </c>
      <c r="X236" s="66">
        <v>0</v>
      </c>
      <c r="Y236" s="66">
        <v>0</v>
      </c>
      <c r="Z236" s="66">
        <v>0</v>
      </c>
      <c r="AA236" s="66">
        <v>0</v>
      </c>
      <c r="AB236" s="66">
        <v>0</v>
      </c>
      <c r="AC236" s="66">
        <v>0</v>
      </c>
      <c r="AD236" s="66">
        <v>0</v>
      </c>
      <c r="AE236" s="66">
        <v>0</v>
      </c>
      <c r="AF236" s="66">
        <v>0</v>
      </c>
      <c r="AG236" s="66">
        <v>0</v>
      </c>
      <c r="AH236" s="66">
        <v>0</v>
      </c>
      <c r="AI236" s="66">
        <v>0</v>
      </c>
      <c r="AJ236" s="66">
        <v>0</v>
      </c>
      <c r="AK236" s="66">
        <v>0</v>
      </c>
      <c r="AL236" s="66">
        <v>0</v>
      </c>
      <c r="AM236" s="66">
        <v>0</v>
      </c>
      <c r="AN236" s="66">
        <v>0</v>
      </c>
      <c r="AO236" s="66">
        <v>0</v>
      </c>
      <c r="AP236" s="66">
        <v>0</v>
      </c>
      <c r="AQ236" s="66">
        <f t="shared" si="3"/>
        <v>0</v>
      </c>
      <c r="AT236" s="35"/>
    </row>
    <row r="237" spans="1:46" ht="33" customHeight="1">
      <c r="A237" s="44">
        <v>1107</v>
      </c>
      <c r="B237" s="45" t="s">
        <v>216</v>
      </c>
      <c r="C237" s="67" t="s">
        <v>665</v>
      </c>
      <c r="D237" s="66">
        <v>0</v>
      </c>
      <c r="E237" s="66">
        <v>0</v>
      </c>
      <c r="F237" s="66">
        <v>0</v>
      </c>
      <c r="G237" s="66">
        <v>0</v>
      </c>
      <c r="H237" s="66">
        <v>0</v>
      </c>
      <c r="I237" s="66">
        <v>0</v>
      </c>
      <c r="J237" s="66">
        <v>0</v>
      </c>
      <c r="K237" s="66">
        <v>0</v>
      </c>
      <c r="L237" s="66">
        <v>0</v>
      </c>
      <c r="M237" s="66">
        <v>0</v>
      </c>
      <c r="N237" s="66">
        <v>0</v>
      </c>
      <c r="O237" s="66">
        <v>0</v>
      </c>
      <c r="P237" s="66">
        <v>0</v>
      </c>
      <c r="Q237" s="66">
        <v>0</v>
      </c>
      <c r="R237" s="66">
        <v>0</v>
      </c>
      <c r="S237" s="66">
        <v>0</v>
      </c>
      <c r="T237" s="66">
        <v>0</v>
      </c>
      <c r="U237" s="66">
        <v>0</v>
      </c>
      <c r="V237" s="66">
        <v>0</v>
      </c>
      <c r="W237" s="66">
        <v>0</v>
      </c>
      <c r="X237" s="66">
        <v>0</v>
      </c>
      <c r="Y237" s="66">
        <v>0</v>
      </c>
      <c r="Z237" s="66">
        <v>0</v>
      </c>
      <c r="AA237" s="66">
        <v>0</v>
      </c>
      <c r="AB237" s="66">
        <v>0</v>
      </c>
      <c r="AC237" s="66">
        <v>0</v>
      </c>
      <c r="AD237" s="66">
        <v>0</v>
      </c>
      <c r="AE237" s="66">
        <v>0</v>
      </c>
      <c r="AF237" s="66">
        <v>0</v>
      </c>
      <c r="AG237" s="66">
        <v>0</v>
      </c>
      <c r="AH237" s="66">
        <v>0</v>
      </c>
      <c r="AI237" s="66">
        <v>0</v>
      </c>
      <c r="AJ237" s="66">
        <v>0</v>
      </c>
      <c r="AK237" s="66">
        <v>0</v>
      </c>
      <c r="AL237" s="66">
        <v>0</v>
      </c>
      <c r="AM237" s="66">
        <v>0</v>
      </c>
      <c r="AN237" s="66">
        <v>0</v>
      </c>
      <c r="AO237" s="66">
        <v>0</v>
      </c>
      <c r="AP237" s="66">
        <v>0</v>
      </c>
      <c r="AQ237" s="66">
        <f t="shared" si="3"/>
        <v>0</v>
      </c>
      <c r="AT237" s="35"/>
    </row>
    <row r="238" spans="1:46" ht="33" customHeight="1">
      <c r="A238" s="44">
        <v>1108</v>
      </c>
      <c r="B238" s="45" t="s">
        <v>217</v>
      </c>
      <c r="C238" s="67" t="s">
        <v>665</v>
      </c>
      <c r="D238" s="66">
        <v>0</v>
      </c>
      <c r="E238" s="66">
        <v>0</v>
      </c>
      <c r="F238" s="66">
        <v>0</v>
      </c>
      <c r="G238" s="66">
        <v>0</v>
      </c>
      <c r="H238" s="66">
        <v>0</v>
      </c>
      <c r="I238" s="66">
        <v>0</v>
      </c>
      <c r="J238" s="66">
        <v>0</v>
      </c>
      <c r="K238" s="66">
        <v>0</v>
      </c>
      <c r="L238" s="66">
        <v>0</v>
      </c>
      <c r="M238" s="66">
        <v>0</v>
      </c>
      <c r="N238" s="66">
        <v>0</v>
      </c>
      <c r="O238" s="66">
        <v>0</v>
      </c>
      <c r="P238" s="66">
        <v>0</v>
      </c>
      <c r="Q238" s="66">
        <v>0</v>
      </c>
      <c r="R238" s="66">
        <v>0</v>
      </c>
      <c r="S238" s="66">
        <v>0</v>
      </c>
      <c r="T238" s="66">
        <v>0</v>
      </c>
      <c r="U238" s="66">
        <v>0</v>
      </c>
      <c r="V238" s="66">
        <v>0</v>
      </c>
      <c r="W238" s="66">
        <v>0</v>
      </c>
      <c r="X238" s="66">
        <v>0</v>
      </c>
      <c r="Y238" s="66">
        <v>0</v>
      </c>
      <c r="Z238" s="66">
        <v>0</v>
      </c>
      <c r="AA238" s="66">
        <v>0</v>
      </c>
      <c r="AB238" s="66">
        <v>0</v>
      </c>
      <c r="AC238" s="66">
        <v>0</v>
      </c>
      <c r="AD238" s="66">
        <v>0</v>
      </c>
      <c r="AE238" s="66">
        <v>0</v>
      </c>
      <c r="AF238" s="66">
        <v>0</v>
      </c>
      <c r="AG238" s="66">
        <v>0</v>
      </c>
      <c r="AH238" s="66">
        <v>0</v>
      </c>
      <c r="AI238" s="66">
        <v>0</v>
      </c>
      <c r="AJ238" s="66">
        <v>0</v>
      </c>
      <c r="AK238" s="66">
        <v>0</v>
      </c>
      <c r="AL238" s="66">
        <v>0</v>
      </c>
      <c r="AM238" s="66">
        <v>0</v>
      </c>
      <c r="AN238" s="66">
        <v>0</v>
      </c>
      <c r="AO238" s="66">
        <v>0</v>
      </c>
      <c r="AP238" s="66">
        <v>0</v>
      </c>
      <c r="AQ238" s="66">
        <f t="shared" si="3"/>
        <v>0</v>
      </c>
      <c r="AT238" s="35"/>
    </row>
    <row r="239" spans="1:46" ht="33" customHeight="1">
      <c r="A239" s="44">
        <v>1109</v>
      </c>
      <c r="B239" s="45" t="s">
        <v>218</v>
      </c>
      <c r="C239" s="67" t="s">
        <v>665</v>
      </c>
      <c r="D239" s="66">
        <v>0</v>
      </c>
      <c r="E239" s="66">
        <v>0</v>
      </c>
      <c r="F239" s="66">
        <v>0</v>
      </c>
      <c r="G239" s="66">
        <v>0</v>
      </c>
      <c r="H239" s="66">
        <v>0</v>
      </c>
      <c r="I239" s="66">
        <v>0</v>
      </c>
      <c r="J239" s="66">
        <v>0</v>
      </c>
      <c r="K239" s="66">
        <v>0</v>
      </c>
      <c r="L239" s="66">
        <v>0</v>
      </c>
      <c r="M239" s="66">
        <v>0</v>
      </c>
      <c r="N239" s="66">
        <v>0</v>
      </c>
      <c r="O239" s="66">
        <v>0</v>
      </c>
      <c r="P239" s="66">
        <v>0</v>
      </c>
      <c r="Q239" s="66">
        <v>0</v>
      </c>
      <c r="R239" s="66">
        <v>0</v>
      </c>
      <c r="S239" s="66">
        <v>0</v>
      </c>
      <c r="T239" s="66">
        <v>0</v>
      </c>
      <c r="U239" s="66">
        <v>0</v>
      </c>
      <c r="V239" s="66">
        <v>0</v>
      </c>
      <c r="W239" s="66">
        <v>0</v>
      </c>
      <c r="X239" s="66">
        <v>0</v>
      </c>
      <c r="Y239" s="66">
        <v>0</v>
      </c>
      <c r="Z239" s="66">
        <v>0</v>
      </c>
      <c r="AA239" s="66">
        <v>0</v>
      </c>
      <c r="AB239" s="66">
        <v>0</v>
      </c>
      <c r="AC239" s="66">
        <v>0</v>
      </c>
      <c r="AD239" s="66">
        <v>0</v>
      </c>
      <c r="AE239" s="66">
        <v>0</v>
      </c>
      <c r="AF239" s="66">
        <v>0</v>
      </c>
      <c r="AG239" s="66">
        <v>0</v>
      </c>
      <c r="AH239" s="66">
        <v>0</v>
      </c>
      <c r="AI239" s="66">
        <v>0</v>
      </c>
      <c r="AJ239" s="66">
        <v>0</v>
      </c>
      <c r="AK239" s="66">
        <v>0</v>
      </c>
      <c r="AL239" s="66">
        <v>0</v>
      </c>
      <c r="AM239" s="66">
        <v>0</v>
      </c>
      <c r="AN239" s="66">
        <v>0</v>
      </c>
      <c r="AO239" s="66">
        <v>0</v>
      </c>
      <c r="AP239" s="66">
        <v>0</v>
      </c>
      <c r="AQ239" s="66">
        <f t="shared" si="3"/>
        <v>0</v>
      </c>
      <c r="AT239" s="35"/>
    </row>
    <row r="240" spans="1:46" ht="33" customHeight="1">
      <c r="A240" s="44">
        <v>1110</v>
      </c>
      <c r="B240" s="45" t="s">
        <v>219</v>
      </c>
      <c r="C240" s="67" t="s">
        <v>665</v>
      </c>
      <c r="D240" s="66">
        <v>0</v>
      </c>
      <c r="E240" s="66">
        <v>0</v>
      </c>
      <c r="F240" s="66">
        <v>0</v>
      </c>
      <c r="G240" s="66">
        <v>0</v>
      </c>
      <c r="H240" s="66">
        <v>0</v>
      </c>
      <c r="I240" s="66">
        <v>0</v>
      </c>
      <c r="J240" s="66">
        <v>0</v>
      </c>
      <c r="K240" s="66">
        <v>0</v>
      </c>
      <c r="L240" s="66">
        <v>0</v>
      </c>
      <c r="M240" s="66">
        <v>0</v>
      </c>
      <c r="N240" s="66">
        <v>0</v>
      </c>
      <c r="O240" s="66">
        <v>0</v>
      </c>
      <c r="P240" s="66">
        <v>0</v>
      </c>
      <c r="Q240" s="66">
        <v>0</v>
      </c>
      <c r="R240" s="66">
        <v>0</v>
      </c>
      <c r="S240" s="66">
        <v>0</v>
      </c>
      <c r="T240" s="66">
        <v>0</v>
      </c>
      <c r="U240" s="66">
        <v>0</v>
      </c>
      <c r="V240" s="66">
        <v>0</v>
      </c>
      <c r="W240" s="66">
        <v>0</v>
      </c>
      <c r="X240" s="66">
        <v>0</v>
      </c>
      <c r="Y240" s="66">
        <v>0</v>
      </c>
      <c r="Z240" s="66">
        <v>0</v>
      </c>
      <c r="AA240" s="66">
        <v>0</v>
      </c>
      <c r="AB240" s="66">
        <v>0</v>
      </c>
      <c r="AC240" s="66">
        <v>0</v>
      </c>
      <c r="AD240" s="66">
        <v>0</v>
      </c>
      <c r="AE240" s="66">
        <v>0</v>
      </c>
      <c r="AF240" s="66">
        <v>0</v>
      </c>
      <c r="AG240" s="66">
        <v>0</v>
      </c>
      <c r="AH240" s="66">
        <v>0</v>
      </c>
      <c r="AI240" s="66">
        <v>0</v>
      </c>
      <c r="AJ240" s="66">
        <v>0</v>
      </c>
      <c r="AK240" s="66">
        <v>0</v>
      </c>
      <c r="AL240" s="66">
        <v>0</v>
      </c>
      <c r="AM240" s="66">
        <v>0</v>
      </c>
      <c r="AN240" s="66">
        <v>0</v>
      </c>
      <c r="AO240" s="66">
        <v>0</v>
      </c>
      <c r="AP240" s="66">
        <v>0</v>
      </c>
      <c r="AQ240" s="66">
        <f t="shared" si="3"/>
        <v>0</v>
      </c>
      <c r="AT240" s="35"/>
    </row>
    <row r="241" spans="1:46" ht="33" customHeight="1">
      <c r="A241" s="44">
        <v>1111</v>
      </c>
      <c r="B241" s="45" t="s">
        <v>220</v>
      </c>
      <c r="C241" s="67" t="s">
        <v>665</v>
      </c>
      <c r="D241" s="66">
        <v>0</v>
      </c>
      <c r="E241" s="66">
        <v>0</v>
      </c>
      <c r="F241" s="66">
        <v>0</v>
      </c>
      <c r="G241" s="66">
        <v>0</v>
      </c>
      <c r="H241" s="66">
        <v>0</v>
      </c>
      <c r="I241" s="66">
        <v>0</v>
      </c>
      <c r="J241" s="66">
        <v>0</v>
      </c>
      <c r="K241" s="66">
        <v>0</v>
      </c>
      <c r="L241" s="66">
        <v>0</v>
      </c>
      <c r="M241" s="66">
        <v>0</v>
      </c>
      <c r="N241" s="66">
        <v>0</v>
      </c>
      <c r="O241" s="66">
        <v>0</v>
      </c>
      <c r="P241" s="66">
        <v>0</v>
      </c>
      <c r="Q241" s="66">
        <v>0</v>
      </c>
      <c r="R241" s="66">
        <v>0</v>
      </c>
      <c r="S241" s="66">
        <v>0</v>
      </c>
      <c r="T241" s="66">
        <v>0</v>
      </c>
      <c r="U241" s="66">
        <v>0</v>
      </c>
      <c r="V241" s="66">
        <v>0</v>
      </c>
      <c r="W241" s="66">
        <v>0</v>
      </c>
      <c r="X241" s="66">
        <v>0</v>
      </c>
      <c r="Y241" s="66">
        <v>0</v>
      </c>
      <c r="Z241" s="66">
        <v>0</v>
      </c>
      <c r="AA241" s="66">
        <v>0</v>
      </c>
      <c r="AB241" s="66">
        <v>0</v>
      </c>
      <c r="AC241" s="66">
        <v>0</v>
      </c>
      <c r="AD241" s="66">
        <v>0</v>
      </c>
      <c r="AE241" s="66">
        <v>0</v>
      </c>
      <c r="AF241" s="66">
        <v>0</v>
      </c>
      <c r="AG241" s="66">
        <v>0</v>
      </c>
      <c r="AH241" s="66">
        <v>0</v>
      </c>
      <c r="AI241" s="66">
        <v>0</v>
      </c>
      <c r="AJ241" s="66">
        <v>0</v>
      </c>
      <c r="AK241" s="66">
        <v>0</v>
      </c>
      <c r="AL241" s="66">
        <v>0</v>
      </c>
      <c r="AM241" s="66">
        <v>0</v>
      </c>
      <c r="AN241" s="66">
        <v>0</v>
      </c>
      <c r="AO241" s="66">
        <v>0</v>
      </c>
      <c r="AP241" s="66">
        <v>0</v>
      </c>
      <c r="AQ241" s="66">
        <f t="shared" si="3"/>
        <v>0</v>
      </c>
      <c r="AT241" s="35"/>
    </row>
    <row r="242" spans="1:46" ht="33" customHeight="1">
      <c r="A242" s="44">
        <v>1112</v>
      </c>
      <c r="B242" s="45" t="s">
        <v>221</v>
      </c>
      <c r="C242" s="67" t="s">
        <v>665</v>
      </c>
      <c r="D242" s="66">
        <v>0</v>
      </c>
      <c r="E242" s="66">
        <v>0</v>
      </c>
      <c r="F242" s="66">
        <v>0</v>
      </c>
      <c r="G242" s="66">
        <v>0</v>
      </c>
      <c r="H242" s="66">
        <v>0</v>
      </c>
      <c r="I242" s="66">
        <v>0</v>
      </c>
      <c r="J242" s="66">
        <v>0</v>
      </c>
      <c r="K242" s="66">
        <v>0</v>
      </c>
      <c r="L242" s="66">
        <v>0</v>
      </c>
      <c r="M242" s="66">
        <v>0</v>
      </c>
      <c r="N242" s="66">
        <v>0</v>
      </c>
      <c r="O242" s="66">
        <v>0</v>
      </c>
      <c r="P242" s="66">
        <v>0</v>
      </c>
      <c r="Q242" s="66">
        <v>0</v>
      </c>
      <c r="R242" s="66">
        <v>0</v>
      </c>
      <c r="S242" s="66">
        <v>0</v>
      </c>
      <c r="T242" s="66">
        <v>0</v>
      </c>
      <c r="U242" s="66">
        <v>0</v>
      </c>
      <c r="V242" s="66">
        <v>0</v>
      </c>
      <c r="W242" s="66">
        <v>0</v>
      </c>
      <c r="X242" s="66">
        <v>0</v>
      </c>
      <c r="Y242" s="66">
        <v>0</v>
      </c>
      <c r="Z242" s="66">
        <v>0</v>
      </c>
      <c r="AA242" s="66">
        <v>0</v>
      </c>
      <c r="AB242" s="66">
        <v>0</v>
      </c>
      <c r="AC242" s="66">
        <v>0</v>
      </c>
      <c r="AD242" s="66">
        <v>0</v>
      </c>
      <c r="AE242" s="66">
        <v>0</v>
      </c>
      <c r="AF242" s="66">
        <v>0</v>
      </c>
      <c r="AG242" s="66">
        <v>0</v>
      </c>
      <c r="AH242" s="66">
        <v>0</v>
      </c>
      <c r="AI242" s="66">
        <v>0</v>
      </c>
      <c r="AJ242" s="66">
        <v>0</v>
      </c>
      <c r="AK242" s="66">
        <v>0</v>
      </c>
      <c r="AL242" s="66">
        <v>0</v>
      </c>
      <c r="AM242" s="66">
        <v>0</v>
      </c>
      <c r="AN242" s="66">
        <v>0</v>
      </c>
      <c r="AO242" s="66">
        <v>0</v>
      </c>
      <c r="AP242" s="66">
        <v>0</v>
      </c>
      <c r="AQ242" s="66">
        <f t="shared" si="3"/>
        <v>0</v>
      </c>
      <c r="AT242" s="35"/>
    </row>
    <row r="243" spans="1:46" ht="33" customHeight="1">
      <c r="A243" s="44">
        <v>1113</v>
      </c>
      <c r="B243" s="45" t="s">
        <v>222</v>
      </c>
      <c r="C243" s="67" t="s">
        <v>665</v>
      </c>
      <c r="D243" s="66">
        <v>0</v>
      </c>
      <c r="E243" s="66">
        <v>0</v>
      </c>
      <c r="F243" s="66">
        <v>0</v>
      </c>
      <c r="G243" s="66">
        <v>0</v>
      </c>
      <c r="H243" s="66">
        <v>0</v>
      </c>
      <c r="I243" s="66">
        <v>0</v>
      </c>
      <c r="J243" s="66">
        <v>0</v>
      </c>
      <c r="K243" s="66">
        <v>0</v>
      </c>
      <c r="L243" s="66">
        <v>0</v>
      </c>
      <c r="M243" s="66">
        <v>0</v>
      </c>
      <c r="N243" s="66">
        <v>0</v>
      </c>
      <c r="O243" s="66">
        <v>0</v>
      </c>
      <c r="P243" s="66">
        <v>0</v>
      </c>
      <c r="Q243" s="66">
        <v>0</v>
      </c>
      <c r="R243" s="66">
        <v>0</v>
      </c>
      <c r="S243" s="66">
        <v>0</v>
      </c>
      <c r="T243" s="66">
        <v>0</v>
      </c>
      <c r="U243" s="66">
        <v>0</v>
      </c>
      <c r="V243" s="66">
        <v>0</v>
      </c>
      <c r="W243" s="66">
        <v>0</v>
      </c>
      <c r="X243" s="66">
        <v>0</v>
      </c>
      <c r="Y243" s="66">
        <v>0</v>
      </c>
      <c r="Z243" s="66">
        <v>0</v>
      </c>
      <c r="AA243" s="66">
        <v>0</v>
      </c>
      <c r="AB243" s="66">
        <v>0</v>
      </c>
      <c r="AC243" s="66">
        <v>0</v>
      </c>
      <c r="AD243" s="66">
        <v>0</v>
      </c>
      <c r="AE243" s="66">
        <v>0</v>
      </c>
      <c r="AF243" s="66">
        <v>0</v>
      </c>
      <c r="AG243" s="66">
        <v>0</v>
      </c>
      <c r="AH243" s="66">
        <v>0</v>
      </c>
      <c r="AI243" s="66">
        <v>0</v>
      </c>
      <c r="AJ243" s="66">
        <v>0</v>
      </c>
      <c r="AK243" s="66">
        <v>0</v>
      </c>
      <c r="AL243" s="66">
        <v>0</v>
      </c>
      <c r="AM243" s="66">
        <v>0</v>
      </c>
      <c r="AN243" s="66">
        <v>0</v>
      </c>
      <c r="AO243" s="66">
        <v>0</v>
      </c>
      <c r="AP243" s="66">
        <v>0</v>
      </c>
      <c r="AQ243" s="66">
        <f t="shared" si="3"/>
        <v>0</v>
      </c>
      <c r="AT243" s="35"/>
    </row>
    <row r="244" spans="1:46" ht="33" customHeight="1">
      <c r="A244" s="44">
        <v>1114</v>
      </c>
      <c r="B244" s="45" t="s">
        <v>1300</v>
      </c>
      <c r="C244" s="46" t="s">
        <v>665</v>
      </c>
      <c r="D244" s="66">
        <v>0</v>
      </c>
      <c r="E244" s="66">
        <v>0</v>
      </c>
      <c r="F244" s="66">
        <v>0</v>
      </c>
      <c r="G244" s="66">
        <v>0</v>
      </c>
      <c r="H244" s="66">
        <v>0</v>
      </c>
      <c r="I244" s="66">
        <v>0</v>
      </c>
      <c r="J244" s="66">
        <v>0</v>
      </c>
      <c r="K244" s="66">
        <v>0</v>
      </c>
      <c r="L244" s="66">
        <v>0</v>
      </c>
      <c r="M244" s="66">
        <v>0</v>
      </c>
      <c r="N244" s="66">
        <v>0</v>
      </c>
      <c r="O244" s="66">
        <v>0</v>
      </c>
      <c r="P244" s="66">
        <v>0</v>
      </c>
      <c r="Q244" s="66">
        <v>0</v>
      </c>
      <c r="R244" s="66">
        <v>0</v>
      </c>
      <c r="S244" s="66">
        <v>0</v>
      </c>
      <c r="T244" s="66">
        <v>0</v>
      </c>
      <c r="U244" s="66">
        <v>0</v>
      </c>
      <c r="V244" s="66">
        <v>0</v>
      </c>
      <c r="W244" s="66">
        <v>0</v>
      </c>
      <c r="X244" s="66">
        <v>0</v>
      </c>
      <c r="Y244" s="66">
        <v>0</v>
      </c>
      <c r="Z244" s="66">
        <v>0</v>
      </c>
      <c r="AA244" s="66">
        <v>0</v>
      </c>
      <c r="AB244" s="66">
        <v>0</v>
      </c>
      <c r="AC244" s="66">
        <v>0</v>
      </c>
      <c r="AD244" s="66">
        <v>0</v>
      </c>
      <c r="AE244" s="66">
        <v>0</v>
      </c>
      <c r="AF244" s="66">
        <v>0</v>
      </c>
      <c r="AG244" s="66">
        <v>0</v>
      </c>
      <c r="AH244" s="66">
        <v>0</v>
      </c>
      <c r="AI244" s="66">
        <v>0</v>
      </c>
      <c r="AJ244" s="66">
        <v>0</v>
      </c>
      <c r="AK244" s="66">
        <v>0</v>
      </c>
      <c r="AL244" s="66">
        <v>0</v>
      </c>
      <c r="AM244" s="66">
        <v>0</v>
      </c>
      <c r="AN244" s="66">
        <v>0</v>
      </c>
      <c r="AO244" s="66">
        <v>0</v>
      </c>
      <c r="AP244" s="66">
        <v>0</v>
      </c>
      <c r="AQ244" s="66">
        <f t="shared" si="3"/>
        <v>0</v>
      </c>
      <c r="AT244" s="35"/>
    </row>
    <row r="245" spans="1:46" ht="33" customHeight="1">
      <c r="A245" s="44">
        <v>1115</v>
      </c>
      <c r="B245" s="45" t="s">
        <v>223</v>
      </c>
      <c r="C245" s="46" t="s">
        <v>665</v>
      </c>
      <c r="D245" s="66">
        <v>0</v>
      </c>
      <c r="E245" s="66">
        <v>0</v>
      </c>
      <c r="F245" s="66">
        <v>0</v>
      </c>
      <c r="G245" s="66">
        <v>0</v>
      </c>
      <c r="H245" s="66">
        <v>0</v>
      </c>
      <c r="I245" s="66">
        <v>0</v>
      </c>
      <c r="J245" s="66">
        <v>0</v>
      </c>
      <c r="K245" s="66">
        <v>0</v>
      </c>
      <c r="L245" s="66">
        <v>0</v>
      </c>
      <c r="M245" s="66">
        <v>0</v>
      </c>
      <c r="N245" s="66">
        <v>0</v>
      </c>
      <c r="O245" s="66">
        <v>0</v>
      </c>
      <c r="P245" s="66">
        <v>0</v>
      </c>
      <c r="Q245" s="66">
        <v>0</v>
      </c>
      <c r="R245" s="66">
        <v>0</v>
      </c>
      <c r="S245" s="66">
        <v>0</v>
      </c>
      <c r="T245" s="66">
        <v>0</v>
      </c>
      <c r="U245" s="66">
        <v>0</v>
      </c>
      <c r="V245" s="66">
        <v>0</v>
      </c>
      <c r="W245" s="66">
        <v>0</v>
      </c>
      <c r="X245" s="66">
        <v>0</v>
      </c>
      <c r="Y245" s="66">
        <v>0</v>
      </c>
      <c r="Z245" s="66">
        <v>0</v>
      </c>
      <c r="AA245" s="66">
        <v>0</v>
      </c>
      <c r="AB245" s="66">
        <v>0</v>
      </c>
      <c r="AC245" s="66">
        <v>0</v>
      </c>
      <c r="AD245" s="66">
        <v>0</v>
      </c>
      <c r="AE245" s="66">
        <v>0</v>
      </c>
      <c r="AF245" s="66">
        <v>0</v>
      </c>
      <c r="AG245" s="66">
        <v>0</v>
      </c>
      <c r="AH245" s="66">
        <v>0</v>
      </c>
      <c r="AI245" s="66">
        <v>0</v>
      </c>
      <c r="AJ245" s="66">
        <v>0</v>
      </c>
      <c r="AK245" s="66">
        <v>0</v>
      </c>
      <c r="AL245" s="66">
        <v>0</v>
      </c>
      <c r="AM245" s="66">
        <v>0</v>
      </c>
      <c r="AN245" s="66">
        <v>0</v>
      </c>
      <c r="AO245" s="66">
        <v>0</v>
      </c>
      <c r="AP245" s="66">
        <v>0</v>
      </c>
      <c r="AQ245" s="66">
        <f t="shared" si="3"/>
        <v>0</v>
      </c>
      <c r="AT245" s="35"/>
    </row>
    <row r="246" spans="1:46" ht="33" customHeight="1">
      <c r="A246" s="44">
        <v>1116</v>
      </c>
      <c r="B246" s="45" t="s">
        <v>224</v>
      </c>
      <c r="C246" s="67" t="s">
        <v>665</v>
      </c>
      <c r="D246" s="66">
        <v>0</v>
      </c>
      <c r="E246" s="66">
        <v>0</v>
      </c>
      <c r="F246" s="66">
        <v>0</v>
      </c>
      <c r="G246" s="66">
        <v>0</v>
      </c>
      <c r="H246" s="66">
        <v>0</v>
      </c>
      <c r="I246" s="66">
        <v>0</v>
      </c>
      <c r="J246" s="66">
        <v>0</v>
      </c>
      <c r="K246" s="66">
        <v>0</v>
      </c>
      <c r="L246" s="66">
        <v>0</v>
      </c>
      <c r="M246" s="66">
        <v>0</v>
      </c>
      <c r="N246" s="66">
        <v>0</v>
      </c>
      <c r="O246" s="66">
        <v>0</v>
      </c>
      <c r="P246" s="66">
        <v>0</v>
      </c>
      <c r="Q246" s="66">
        <v>0</v>
      </c>
      <c r="R246" s="66">
        <v>0</v>
      </c>
      <c r="S246" s="66">
        <v>0</v>
      </c>
      <c r="T246" s="66">
        <v>0</v>
      </c>
      <c r="U246" s="66">
        <v>0</v>
      </c>
      <c r="V246" s="66">
        <v>0</v>
      </c>
      <c r="W246" s="66">
        <v>0</v>
      </c>
      <c r="X246" s="66">
        <v>0</v>
      </c>
      <c r="Y246" s="66">
        <v>0</v>
      </c>
      <c r="Z246" s="66">
        <v>0</v>
      </c>
      <c r="AA246" s="66">
        <v>0</v>
      </c>
      <c r="AB246" s="66">
        <v>0</v>
      </c>
      <c r="AC246" s="66">
        <v>0</v>
      </c>
      <c r="AD246" s="66">
        <v>0</v>
      </c>
      <c r="AE246" s="66">
        <v>0</v>
      </c>
      <c r="AF246" s="66">
        <v>0</v>
      </c>
      <c r="AG246" s="66">
        <v>0</v>
      </c>
      <c r="AH246" s="66">
        <v>0</v>
      </c>
      <c r="AI246" s="66">
        <v>0</v>
      </c>
      <c r="AJ246" s="66">
        <v>0</v>
      </c>
      <c r="AK246" s="66">
        <v>0</v>
      </c>
      <c r="AL246" s="66">
        <v>0</v>
      </c>
      <c r="AM246" s="66">
        <v>0</v>
      </c>
      <c r="AN246" s="66">
        <v>0</v>
      </c>
      <c r="AO246" s="66">
        <v>0</v>
      </c>
      <c r="AP246" s="66">
        <v>0</v>
      </c>
      <c r="AQ246" s="66">
        <f t="shared" si="3"/>
        <v>0</v>
      </c>
      <c r="AT246" s="35"/>
    </row>
    <row r="247" spans="1:46" ht="33" customHeight="1">
      <c r="A247" s="44">
        <v>1117</v>
      </c>
      <c r="B247" s="45" t="s">
        <v>225</v>
      </c>
      <c r="C247" s="46" t="s">
        <v>665</v>
      </c>
      <c r="D247" s="66">
        <v>0</v>
      </c>
      <c r="E247" s="66">
        <v>0</v>
      </c>
      <c r="F247" s="66">
        <v>0</v>
      </c>
      <c r="G247" s="66">
        <v>0</v>
      </c>
      <c r="H247" s="66">
        <v>0</v>
      </c>
      <c r="I247" s="66">
        <v>0</v>
      </c>
      <c r="J247" s="66">
        <v>0</v>
      </c>
      <c r="K247" s="66">
        <v>0</v>
      </c>
      <c r="L247" s="66">
        <v>0</v>
      </c>
      <c r="M247" s="66">
        <v>0</v>
      </c>
      <c r="N247" s="66">
        <v>0</v>
      </c>
      <c r="O247" s="66">
        <v>0</v>
      </c>
      <c r="P247" s="66">
        <v>0</v>
      </c>
      <c r="Q247" s="66">
        <v>0</v>
      </c>
      <c r="R247" s="66">
        <v>0</v>
      </c>
      <c r="S247" s="66">
        <v>0</v>
      </c>
      <c r="T247" s="66">
        <v>0</v>
      </c>
      <c r="U247" s="66">
        <v>0</v>
      </c>
      <c r="V247" s="66">
        <v>0</v>
      </c>
      <c r="W247" s="66">
        <v>0</v>
      </c>
      <c r="X247" s="66">
        <v>0</v>
      </c>
      <c r="Y247" s="66">
        <v>0</v>
      </c>
      <c r="Z247" s="66">
        <v>0</v>
      </c>
      <c r="AA247" s="66">
        <v>0</v>
      </c>
      <c r="AB247" s="66">
        <v>0</v>
      </c>
      <c r="AC247" s="66">
        <v>0</v>
      </c>
      <c r="AD247" s="66">
        <v>0</v>
      </c>
      <c r="AE247" s="66">
        <v>0</v>
      </c>
      <c r="AF247" s="66">
        <v>0</v>
      </c>
      <c r="AG247" s="66">
        <v>0</v>
      </c>
      <c r="AH247" s="66">
        <v>0</v>
      </c>
      <c r="AI247" s="66">
        <v>0</v>
      </c>
      <c r="AJ247" s="66">
        <v>0</v>
      </c>
      <c r="AK247" s="66">
        <v>0</v>
      </c>
      <c r="AL247" s="66">
        <v>0</v>
      </c>
      <c r="AM247" s="66">
        <v>0</v>
      </c>
      <c r="AN247" s="66">
        <v>0</v>
      </c>
      <c r="AO247" s="66">
        <v>0</v>
      </c>
      <c r="AP247" s="66">
        <v>0</v>
      </c>
      <c r="AQ247" s="66">
        <f t="shared" si="3"/>
        <v>0</v>
      </c>
      <c r="AT247" s="35"/>
    </row>
    <row r="248" spans="1:46" ht="33" customHeight="1">
      <c r="A248" s="44">
        <v>1118</v>
      </c>
      <c r="B248" s="45" t="s">
        <v>226</v>
      </c>
      <c r="C248" s="67" t="s">
        <v>665</v>
      </c>
      <c r="D248" s="66">
        <v>0</v>
      </c>
      <c r="E248" s="66">
        <v>0</v>
      </c>
      <c r="F248" s="66">
        <v>0</v>
      </c>
      <c r="G248" s="66">
        <v>0</v>
      </c>
      <c r="H248" s="66">
        <v>0</v>
      </c>
      <c r="I248" s="66">
        <v>0</v>
      </c>
      <c r="J248" s="66">
        <v>0</v>
      </c>
      <c r="K248" s="66">
        <v>0</v>
      </c>
      <c r="L248" s="66">
        <v>0</v>
      </c>
      <c r="M248" s="66">
        <v>0</v>
      </c>
      <c r="N248" s="66">
        <v>0</v>
      </c>
      <c r="O248" s="66">
        <v>0</v>
      </c>
      <c r="P248" s="66">
        <v>0</v>
      </c>
      <c r="Q248" s="66">
        <v>0</v>
      </c>
      <c r="R248" s="66">
        <v>0</v>
      </c>
      <c r="S248" s="66">
        <v>0</v>
      </c>
      <c r="T248" s="66">
        <v>0</v>
      </c>
      <c r="U248" s="66">
        <v>0</v>
      </c>
      <c r="V248" s="66">
        <v>0</v>
      </c>
      <c r="W248" s="66">
        <v>0</v>
      </c>
      <c r="X248" s="66">
        <v>0</v>
      </c>
      <c r="Y248" s="66">
        <v>0</v>
      </c>
      <c r="Z248" s="66">
        <v>0</v>
      </c>
      <c r="AA248" s="66">
        <v>0</v>
      </c>
      <c r="AB248" s="66">
        <v>0</v>
      </c>
      <c r="AC248" s="66">
        <v>0</v>
      </c>
      <c r="AD248" s="66">
        <v>0</v>
      </c>
      <c r="AE248" s="66">
        <v>0</v>
      </c>
      <c r="AF248" s="66">
        <v>0</v>
      </c>
      <c r="AG248" s="66">
        <v>0</v>
      </c>
      <c r="AH248" s="66">
        <v>0</v>
      </c>
      <c r="AI248" s="66">
        <v>0</v>
      </c>
      <c r="AJ248" s="66">
        <v>0</v>
      </c>
      <c r="AK248" s="66">
        <v>0</v>
      </c>
      <c r="AL248" s="66">
        <v>0</v>
      </c>
      <c r="AM248" s="66">
        <v>0</v>
      </c>
      <c r="AN248" s="66">
        <v>0</v>
      </c>
      <c r="AO248" s="66">
        <v>0</v>
      </c>
      <c r="AP248" s="66">
        <v>0</v>
      </c>
      <c r="AQ248" s="66">
        <f t="shared" si="3"/>
        <v>0</v>
      </c>
      <c r="AT248" s="35"/>
    </row>
    <row r="249" spans="1:46" ht="33" customHeight="1">
      <c r="A249" s="44">
        <v>1119</v>
      </c>
      <c r="B249" s="45" t="s">
        <v>227</v>
      </c>
      <c r="C249" s="67" t="s">
        <v>665</v>
      </c>
      <c r="D249" s="66">
        <v>0</v>
      </c>
      <c r="E249" s="66">
        <v>0</v>
      </c>
      <c r="F249" s="66">
        <v>0</v>
      </c>
      <c r="G249" s="66">
        <v>0</v>
      </c>
      <c r="H249" s="66">
        <v>0</v>
      </c>
      <c r="I249" s="66">
        <v>0</v>
      </c>
      <c r="J249" s="66">
        <v>0</v>
      </c>
      <c r="K249" s="66">
        <v>0</v>
      </c>
      <c r="L249" s="66">
        <v>0</v>
      </c>
      <c r="M249" s="66">
        <v>0</v>
      </c>
      <c r="N249" s="66">
        <v>0</v>
      </c>
      <c r="O249" s="66">
        <v>0</v>
      </c>
      <c r="P249" s="66">
        <v>0</v>
      </c>
      <c r="Q249" s="66">
        <v>0</v>
      </c>
      <c r="R249" s="66">
        <v>0</v>
      </c>
      <c r="S249" s="66">
        <v>0</v>
      </c>
      <c r="T249" s="66">
        <v>0</v>
      </c>
      <c r="U249" s="66">
        <v>0</v>
      </c>
      <c r="V249" s="66">
        <v>0</v>
      </c>
      <c r="W249" s="66">
        <v>0</v>
      </c>
      <c r="X249" s="66">
        <v>0</v>
      </c>
      <c r="Y249" s="66">
        <v>0</v>
      </c>
      <c r="Z249" s="66">
        <v>0</v>
      </c>
      <c r="AA249" s="66">
        <v>0</v>
      </c>
      <c r="AB249" s="66">
        <v>0</v>
      </c>
      <c r="AC249" s="66">
        <v>0</v>
      </c>
      <c r="AD249" s="66">
        <v>0</v>
      </c>
      <c r="AE249" s="66">
        <v>0</v>
      </c>
      <c r="AF249" s="66">
        <v>0</v>
      </c>
      <c r="AG249" s="66">
        <v>0</v>
      </c>
      <c r="AH249" s="66">
        <v>0</v>
      </c>
      <c r="AI249" s="66">
        <v>0</v>
      </c>
      <c r="AJ249" s="66">
        <v>0</v>
      </c>
      <c r="AK249" s="66">
        <v>0</v>
      </c>
      <c r="AL249" s="66">
        <v>0</v>
      </c>
      <c r="AM249" s="66">
        <v>0</v>
      </c>
      <c r="AN249" s="66">
        <v>0</v>
      </c>
      <c r="AO249" s="66">
        <v>0</v>
      </c>
      <c r="AP249" s="66">
        <v>0</v>
      </c>
      <c r="AQ249" s="66">
        <f t="shared" si="3"/>
        <v>0</v>
      </c>
      <c r="AT249" s="35"/>
    </row>
    <row r="250" spans="1:46" ht="33" customHeight="1">
      <c r="A250" s="44">
        <v>1120</v>
      </c>
      <c r="B250" s="45" t="s">
        <v>228</v>
      </c>
      <c r="C250" s="67" t="s">
        <v>665</v>
      </c>
      <c r="D250" s="66">
        <v>0</v>
      </c>
      <c r="E250" s="66">
        <v>0</v>
      </c>
      <c r="F250" s="66">
        <v>0</v>
      </c>
      <c r="G250" s="66">
        <v>0</v>
      </c>
      <c r="H250" s="66">
        <v>0</v>
      </c>
      <c r="I250" s="66">
        <v>0</v>
      </c>
      <c r="J250" s="66">
        <v>0</v>
      </c>
      <c r="K250" s="66">
        <v>0</v>
      </c>
      <c r="L250" s="66">
        <v>0</v>
      </c>
      <c r="M250" s="66">
        <v>0</v>
      </c>
      <c r="N250" s="66">
        <v>0</v>
      </c>
      <c r="O250" s="66">
        <v>0</v>
      </c>
      <c r="P250" s="66">
        <v>0</v>
      </c>
      <c r="Q250" s="66">
        <v>0</v>
      </c>
      <c r="R250" s="66">
        <v>0</v>
      </c>
      <c r="S250" s="66">
        <v>0</v>
      </c>
      <c r="T250" s="66">
        <v>0</v>
      </c>
      <c r="U250" s="66">
        <v>0</v>
      </c>
      <c r="V250" s="66">
        <v>0</v>
      </c>
      <c r="W250" s="66">
        <v>0</v>
      </c>
      <c r="X250" s="66">
        <v>0</v>
      </c>
      <c r="Y250" s="66">
        <v>0</v>
      </c>
      <c r="Z250" s="66">
        <v>0</v>
      </c>
      <c r="AA250" s="66">
        <v>0</v>
      </c>
      <c r="AB250" s="66">
        <v>0</v>
      </c>
      <c r="AC250" s="66">
        <v>0</v>
      </c>
      <c r="AD250" s="66">
        <v>0</v>
      </c>
      <c r="AE250" s="66">
        <v>0</v>
      </c>
      <c r="AF250" s="66">
        <v>0</v>
      </c>
      <c r="AG250" s="66">
        <v>0</v>
      </c>
      <c r="AH250" s="66">
        <v>0</v>
      </c>
      <c r="AI250" s="66">
        <v>0</v>
      </c>
      <c r="AJ250" s="66">
        <v>0</v>
      </c>
      <c r="AK250" s="66">
        <v>0</v>
      </c>
      <c r="AL250" s="66">
        <v>0</v>
      </c>
      <c r="AM250" s="66">
        <v>0</v>
      </c>
      <c r="AN250" s="66">
        <v>0</v>
      </c>
      <c r="AO250" s="66">
        <v>0</v>
      </c>
      <c r="AP250" s="66">
        <v>0</v>
      </c>
      <c r="AQ250" s="66">
        <f t="shared" si="3"/>
        <v>0</v>
      </c>
      <c r="AT250" s="35"/>
    </row>
    <row r="251" spans="1:46" ht="33" customHeight="1">
      <c r="A251" s="44">
        <v>1121</v>
      </c>
      <c r="B251" s="45" t="s">
        <v>229</v>
      </c>
      <c r="C251" s="67" t="s">
        <v>665</v>
      </c>
      <c r="D251" s="66">
        <v>0</v>
      </c>
      <c r="E251" s="66">
        <v>0</v>
      </c>
      <c r="F251" s="66">
        <v>0</v>
      </c>
      <c r="G251" s="66">
        <v>0</v>
      </c>
      <c r="H251" s="66">
        <v>0</v>
      </c>
      <c r="I251" s="66">
        <v>0</v>
      </c>
      <c r="J251" s="66">
        <v>0</v>
      </c>
      <c r="K251" s="66">
        <v>0</v>
      </c>
      <c r="L251" s="66">
        <v>0</v>
      </c>
      <c r="M251" s="66">
        <v>0</v>
      </c>
      <c r="N251" s="66">
        <v>0</v>
      </c>
      <c r="O251" s="66">
        <v>0</v>
      </c>
      <c r="P251" s="66">
        <v>0</v>
      </c>
      <c r="Q251" s="66">
        <v>0</v>
      </c>
      <c r="R251" s="66">
        <v>0</v>
      </c>
      <c r="S251" s="66">
        <v>0</v>
      </c>
      <c r="T251" s="66">
        <v>0</v>
      </c>
      <c r="U251" s="66">
        <v>0</v>
      </c>
      <c r="V251" s="66">
        <v>0</v>
      </c>
      <c r="W251" s="66">
        <v>0</v>
      </c>
      <c r="X251" s="66">
        <v>0</v>
      </c>
      <c r="Y251" s="66">
        <v>0</v>
      </c>
      <c r="Z251" s="66">
        <v>0</v>
      </c>
      <c r="AA251" s="66">
        <v>0</v>
      </c>
      <c r="AB251" s="66">
        <v>0</v>
      </c>
      <c r="AC251" s="66">
        <v>0</v>
      </c>
      <c r="AD251" s="66">
        <v>0</v>
      </c>
      <c r="AE251" s="66">
        <v>0</v>
      </c>
      <c r="AF251" s="66">
        <v>0</v>
      </c>
      <c r="AG251" s="66">
        <v>0</v>
      </c>
      <c r="AH251" s="66">
        <v>0</v>
      </c>
      <c r="AI251" s="66">
        <v>0</v>
      </c>
      <c r="AJ251" s="66">
        <v>0</v>
      </c>
      <c r="AK251" s="66">
        <v>0</v>
      </c>
      <c r="AL251" s="66">
        <v>0</v>
      </c>
      <c r="AM251" s="66">
        <v>0</v>
      </c>
      <c r="AN251" s="66">
        <v>0</v>
      </c>
      <c r="AO251" s="66">
        <v>0</v>
      </c>
      <c r="AP251" s="66">
        <v>0</v>
      </c>
      <c r="AQ251" s="66">
        <f t="shared" si="3"/>
        <v>0</v>
      </c>
      <c r="AT251" s="35"/>
    </row>
    <row r="252" spans="1:46" ht="33" customHeight="1">
      <c r="A252" s="44">
        <v>1122</v>
      </c>
      <c r="B252" s="45" t="s">
        <v>230</v>
      </c>
      <c r="C252" s="67" t="s">
        <v>665</v>
      </c>
      <c r="D252" s="66">
        <v>0</v>
      </c>
      <c r="E252" s="66">
        <v>0</v>
      </c>
      <c r="F252" s="66">
        <v>0</v>
      </c>
      <c r="G252" s="66">
        <v>0</v>
      </c>
      <c r="H252" s="66">
        <v>0</v>
      </c>
      <c r="I252" s="66">
        <v>0</v>
      </c>
      <c r="J252" s="66">
        <v>0</v>
      </c>
      <c r="K252" s="66">
        <v>0</v>
      </c>
      <c r="L252" s="66">
        <v>0</v>
      </c>
      <c r="M252" s="66">
        <v>0</v>
      </c>
      <c r="N252" s="66">
        <v>0</v>
      </c>
      <c r="O252" s="66">
        <v>0</v>
      </c>
      <c r="P252" s="66">
        <v>0</v>
      </c>
      <c r="Q252" s="66">
        <v>0</v>
      </c>
      <c r="R252" s="66">
        <v>0</v>
      </c>
      <c r="S252" s="66">
        <v>0</v>
      </c>
      <c r="T252" s="66">
        <v>0</v>
      </c>
      <c r="U252" s="66">
        <v>0</v>
      </c>
      <c r="V252" s="66">
        <v>0</v>
      </c>
      <c r="W252" s="66">
        <v>0</v>
      </c>
      <c r="X252" s="66">
        <v>0</v>
      </c>
      <c r="Y252" s="66">
        <v>0</v>
      </c>
      <c r="Z252" s="66">
        <v>0</v>
      </c>
      <c r="AA252" s="66">
        <v>0</v>
      </c>
      <c r="AB252" s="66">
        <v>0</v>
      </c>
      <c r="AC252" s="66">
        <v>0</v>
      </c>
      <c r="AD252" s="66">
        <v>0</v>
      </c>
      <c r="AE252" s="66">
        <v>0</v>
      </c>
      <c r="AF252" s="66">
        <v>0</v>
      </c>
      <c r="AG252" s="66">
        <v>0</v>
      </c>
      <c r="AH252" s="66">
        <v>0</v>
      </c>
      <c r="AI252" s="66">
        <v>0</v>
      </c>
      <c r="AJ252" s="66">
        <v>0</v>
      </c>
      <c r="AK252" s="66">
        <v>0</v>
      </c>
      <c r="AL252" s="66">
        <v>0</v>
      </c>
      <c r="AM252" s="66">
        <v>0</v>
      </c>
      <c r="AN252" s="66">
        <v>0</v>
      </c>
      <c r="AO252" s="66">
        <v>0</v>
      </c>
      <c r="AP252" s="66">
        <v>0</v>
      </c>
      <c r="AQ252" s="66">
        <f t="shared" si="3"/>
        <v>0</v>
      </c>
      <c r="AT252" s="35"/>
    </row>
    <row r="253" spans="1:46" ht="33" customHeight="1">
      <c r="A253" s="44">
        <v>1123</v>
      </c>
      <c r="B253" s="45" t="s">
        <v>231</v>
      </c>
      <c r="C253" s="67" t="s">
        <v>665</v>
      </c>
      <c r="D253" s="66">
        <v>0</v>
      </c>
      <c r="E253" s="66">
        <v>0</v>
      </c>
      <c r="F253" s="66">
        <v>0</v>
      </c>
      <c r="G253" s="66">
        <v>0</v>
      </c>
      <c r="H253" s="66">
        <v>0</v>
      </c>
      <c r="I253" s="66">
        <v>0</v>
      </c>
      <c r="J253" s="66">
        <v>0</v>
      </c>
      <c r="K253" s="66">
        <v>0</v>
      </c>
      <c r="L253" s="66">
        <v>0</v>
      </c>
      <c r="M253" s="66">
        <v>0</v>
      </c>
      <c r="N253" s="66">
        <v>0</v>
      </c>
      <c r="O253" s="66">
        <v>0</v>
      </c>
      <c r="P253" s="66">
        <v>0</v>
      </c>
      <c r="Q253" s="66">
        <v>0</v>
      </c>
      <c r="R253" s="66">
        <v>0</v>
      </c>
      <c r="S253" s="66">
        <v>0</v>
      </c>
      <c r="T253" s="66">
        <v>0</v>
      </c>
      <c r="U253" s="66">
        <v>0</v>
      </c>
      <c r="V253" s="66">
        <v>0</v>
      </c>
      <c r="W253" s="66">
        <v>0</v>
      </c>
      <c r="X253" s="66">
        <v>0</v>
      </c>
      <c r="Y253" s="66">
        <v>0</v>
      </c>
      <c r="Z253" s="66">
        <v>0</v>
      </c>
      <c r="AA253" s="66">
        <v>0</v>
      </c>
      <c r="AB253" s="66">
        <v>0</v>
      </c>
      <c r="AC253" s="66">
        <v>0</v>
      </c>
      <c r="AD253" s="66">
        <v>0</v>
      </c>
      <c r="AE253" s="66">
        <v>0</v>
      </c>
      <c r="AF253" s="66">
        <v>0</v>
      </c>
      <c r="AG253" s="66">
        <v>0</v>
      </c>
      <c r="AH253" s="66">
        <v>0</v>
      </c>
      <c r="AI253" s="66">
        <v>0</v>
      </c>
      <c r="AJ253" s="66">
        <v>0</v>
      </c>
      <c r="AK253" s="66">
        <v>0</v>
      </c>
      <c r="AL253" s="66">
        <v>0</v>
      </c>
      <c r="AM253" s="66">
        <v>0</v>
      </c>
      <c r="AN253" s="66">
        <v>0</v>
      </c>
      <c r="AO253" s="66">
        <v>0</v>
      </c>
      <c r="AP253" s="66">
        <v>0</v>
      </c>
      <c r="AQ253" s="66">
        <f t="shared" si="3"/>
        <v>0</v>
      </c>
      <c r="AT253" s="35"/>
    </row>
    <row r="254" spans="1:46" ht="33" customHeight="1">
      <c r="A254" s="44">
        <v>1124</v>
      </c>
      <c r="B254" s="45" t="s">
        <v>232</v>
      </c>
      <c r="C254" s="67" t="s">
        <v>665</v>
      </c>
      <c r="D254" s="66">
        <v>0</v>
      </c>
      <c r="E254" s="66">
        <v>0</v>
      </c>
      <c r="F254" s="66">
        <v>0</v>
      </c>
      <c r="G254" s="66">
        <v>0</v>
      </c>
      <c r="H254" s="66">
        <v>0</v>
      </c>
      <c r="I254" s="66">
        <v>0</v>
      </c>
      <c r="J254" s="66">
        <v>0</v>
      </c>
      <c r="K254" s="66">
        <v>0</v>
      </c>
      <c r="L254" s="66">
        <v>0</v>
      </c>
      <c r="M254" s="66">
        <v>0</v>
      </c>
      <c r="N254" s="66">
        <v>0</v>
      </c>
      <c r="O254" s="66">
        <v>0</v>
      </c>
      <c r="P254" s="66">
        <v>0</v>
      </c>
      <c r="Q254" s="66">
        <v>0</v>
      </c>
      <c r="R254" s="66">
        <v>0</v>
      </c>
      <c r="S254" s="66">
        <v>0</v>
      </c>
      <c r="T254" s="66">
        <v>0</v>
      </c>
      <c r="U254" s="66">
        <v>0</v>
      </c>
      <c r="V254" s="66">
        <v>0</v>
      </c>
      <c r="W254" s="66">
        <v>0</v>
      </c>
      <c r="X254" s="66">
        <v>0</v>
      </c>
      <c r="Y254" s="66">
        <v>0</v>
      </c>
      <c r="Z254" s="66">
        <v>0</v>
      </c>
      <c r="AA254" s="66">
        <v>0</v>
      </c>
      <c r="AB254" s="66">
        <v>0</v>
      </c>
      <c r="AC254" s="66">
        <v>0</v>
      </c>
      <c r="AD254" s="66">
        <v>0</v>
      </c>
      <c r="AE254" s="66">
        <v>0</v>
      </c>
      <c r="AF254" s="66">
        <v>0</v>
      </c>
      <c r="AG254" s="66">
        <v>0</v>
      </c>
      <c r="AH254" s="66">
        <v>0</v>
      </c>
      <c r="AI254" s="66">
        <v>0</v>
      </c>
      <c r="AJ254" s="66">
        <v>0</v>
      </c>
      <c r="AK254" s="66">
        <v>0</v>
      </c>
      <c r="AL254" s="66">
        <v>0</v>
      </c>
      <c r="AM254" s="66">
        <v>0</v>
      </c>
      <c r="AN254" s="66">
        <v>0</v>
      </c>
      <c r="AO254" s="66">
        <v>0</v>
      </c>
      <c r="AP254" s="66">
        <v>0</v>
      </c>
      <c r="AQ254" s="66">
        <f t="shared" si="3"/>
        <v>0</v>
      </c>
      <c r="AT254" s="35"/>
    </row>
    <row r="255" spans="1:46" ht="33" customHeight="1">
      <c r="A255" s="44">
        <v>1125</v>
      </c>
      <c r="B255" s="45" t="s">
        <v>233</v>
      </c>
      <c r="C255" s="67" t="s">
        <v>665</v>
      </c>
      <c r="D255" s="66">
        <v>0</v>
      </c>
      <c r="E255" s="66">
        <v>0</v>
      </c>
      <c r="F255" s="66">
        <v>0</v>
      </c>
      <c r="G255" s="66">
        <v>0</v>
      </c>
      <c r="H255" s="66">
        <v>0</v>
      </c>
      <c r="I255" s="66">
        <v>0</v>
      </c>
      <c r="J255" s="66">
        <v>0</v>
      </c>
      <c r="K255" s="66">
        <v>0</v>
      </c>
      <c r="L255" s="66">
        <v>0</v>
      </c>
      <c r="M255" s="66">
        <v>0</v>
      </c>
      <c r="N255" s="66">
        <v>0</v>
      </c>
      <c r="O255" s="66">
        <v>0</v>
      </c>
      <c r="P255" s="66">
        <v>0</v>
      </c>
      <c r="Q255" s="66">
        <v>0</v>
      </c>
      <c r="R255" s="66">
        <v>0</v>
      </c>
      <c r="S255" s="66">
        <v>0</v>
      </c>
      <c r="T255" s="66">
        <v>0</v>
      </c>
      <c r="U255" s="66">
        <v>0</v>
      </c>
      <c r="V255" s="66">
        <v>0</v>
      </c>
      <c r="W255" s="66">
        <v>0</v>
      </c>
      <c r="X255" s="66">
        <v>0</v>
      </c>
      <c r="Y255" s="66">
        <v>0</v>
      </c>
      <c r="Z255" s="66">
        <v>0</v>
      </c>
      <c r="AA255" s="66">
        <v>0</v>
      </c>
      <c r="AB255" s="66">
        <v>0</v>
      </c>
      <c r="AC255" s="66">
        <v>0</v>
      </c>
      <c r="AD255" s="66">
        <v>0</v>
      </c>
      <c r="AE255" s="66">
        <v>0</v>
      </c>
      <c r="AF255" s="66">
        <v>0</v>
      </c>
      <c r="AG255" s="66">
        <v>0</v>
      </c>
      <c r="AH255" s="66">
        <v>0</v>
      </c>
      <c r="AI255" s="66">
        <v>0</v>
      </c>
      <c r="AJ255" s="66">
        <v>0</v>
      </c>
      <c r="AK255" s="66">
        <v>0</v>
      </c>
      <c r="AL255" s="66">
        <v>0</v>
      </c>
      <c r="AM255" s="66">
        <v>0</v>
      </c>
      <c r="AN255" s="66">
        <v>0</v>
      </c>
      <c r="AO255" s="66">
        <v>0</v>
      </c>
      <c r="AP255" s="66">
        <v>0</v>
      </c>
      <c r="AQ255" s="66">
        <f t="shared" si="3"/>
        <v>0</v>
      </c>
      <c r="AT255" s="35"/>
    </row>
    <row r="256" spans="1:46" ht="33" customHeight="1">
      <c r="A256" s="44">
        <v>1126</v>
      </c>
      <c r="B256" s="45" t="s">
        <v>234</v>
      </c>
      <c r="C256" s="67" t="s">
        <v>665</v>
      </c>
      <c r="D256" s="66">
        <v>0</v>
      </c>
      <c r="E256" s="66">
        <v>0</v>
      </c>
      <c r="F256" s="66">
        <v>0</v>
      </c>
      <c r="G256" s="66">
        <v>0</v>
      </c>
      <c r="H256" s="66">
        <v>0</v>
      </c>
      <c r="I256" s="66">
        <v>0</v>
      </c>
      <c r="J256" s="66">
        <v>0</v>
      </c>
      <c r="K256" s="66">
        <v>0</v>
      </c>
      <c r="L256" s="66">
        <v>0</v>
      </c>
      <c r="M256" s="66">
        <v>0</v>
      </c>
      <c r="N256" s="66">
        <v>0</v>
      </c>
      <c r="O256" s="66">
        <v>0</v>
      </c>
      <c r="P256" s="66">
        <v>0</v>
      </c>
      <c r="Q256" s="66">
        <v>0</v>
      </c>
      <c r="R256" s="66">
        <v>0</v>
      </c>
      <c r="S256" s="66">
        <v>0</v>
      </c>
      <c r="T256" s="66">
        <v>0</v>
      </c>
      <c r="U256" s="66">
        <v>0</v>
      </c>
      <c r="V256" s="66">
        <v>0</v>
      </c>
      <c r="W256" s="66">
        <v>0</v>
      </c>
      <c r="X256" s="66">
        <v>0</v>
      </c>
      <c r="Y256" s="66">
        <v>0</v>
      </c>
      <c r="Z256" s="66">
        <v>0</v>
      </c>
      <c r="AA256" s="66">
        <v>0</v>
      </c>
      <c r="AB256" s="66">
        <v>0</v>
      </c>
      <c r="AC256" s="66">
        <v>0</v>
      </c>
      <c r="AD256" s="66">
        <v>0</v>
      </c>
      <c r="AE256" s="66">
        <v>0</v>
      </c>
      <c r="AF256" s="66">
        <v>0</v>
      </c>
      <c r="AG256" s="66">
        <v>0</v>
      </c>
      <c r="AH256" s="66">
        <v>0</v>
      </c>
      <c r="AI256" s="66">
        <v>0</v>
      </c>
      <c r="AJ256" s="66">
        <v>0</v>
      </c>
      <c r="AK256" s="66">
        <v>0</v>
      </c>
      <c r="AL256" s="66">
        <v>0</v>
      </c>
      <c r="AM256" s="66">
        <v>0</v>
      </c>
      <c r="AN256" s="66">
        <v>0</v>
      </c>
      <c r="AO256" s="66">
        <v>0</v>
      </c>
      <c r="AP256" s="66">
        <v>0</v>
      </c>
      <c r="AQ256" s="66">
        <f t="shared" si="3"/>
        <v>0</v>
      </c>
      <c r="AT256" s="35"/>
    </row>
    <row r="257" spans="1:46" ht="33" customHeight="1">
      <c r="A257" s="44">
        <v>1127</v>
      </c>
      <c r="B257" s="45" t="s">
        <v>235</v>
      </c>
      <c r="C257" s="67" t="s">
        <v>665</v>
      </c>
      <c r="D257" s="66">
        <v>0</v>
      </c>
      <c r="E257" s="66">
        <v>0</v>
      </c>
      <c r="F257" s="66">
        <v>0</v>
      </c>
      <c r="G257" s="66">
        <v>0</v>
      </c>
      <c r="H257" s="66">
        <v>0</v>
      </c>
      <c r="I257" s="66">
        <v>0</v>
      </c>
      <c r="J257" s="66">
        <v>0</v>
      </c>
      <c r="K257" s="66">
        <v>0</v>
      </c>
      <c r="L257" s="66">
        <v>0</v>
      </c>
      <c r="M257" s="66">
        <v>0</v>
      </c>
      <c r="N257" s="66">
        <v>0</v>
      </c>
      <c r="O257" s="66">
        <v>0</v>
      </c>
      <c r="P257" s="66">
        <v>0</v>
      </c>
      <c r="Q257" s="66">
        <v>0</v>
      </c>
      <c r="R257" s="66">
        <v>0</v>
      </c>
      <c r="S257" s="66">
        <v>0</v>
      </c>
      <c r="T257" s="66">
        <v>0</v>
      </c>
      <c r="U257" s="66">
        <v>0</v>
      </c>
      <c r="V257" s="66">
        <v>0</v>
      </c>
      <c r="W257" s="66">
        <v>0</v>
      </c>
      <c r="X257" s="66">
        <v>0</v>
      </c>
      <c r="Y257" s="66">
        <v>0</v>
      </c>
      <c r="Z257" s="66">
        <v>0</v>
      </c>
      <c r="AA257" s="66">
        <v>0</v>
      </c>
      <c r="AB257" s="66">
        <v>0</v>
      </c>
      <c r="AC257" s="66">
        <v>0</v>
      </c>
      <c r="AD257" s="66">
        <v>0</v>
      </c>
      <c r="AE257" s="66">
        <v>0</v>
      </c>
      <c r="AF257" s="66">
        <v>0</v>
      </c>
      <c r="AG257" s="66">
        <v>0</v>
      </c>
      <c r="AH257" s="66">
        <v>0</v>
      </c>
      <c r="AI257" s="66">
        <v>0</v>
      </c>
      <c r="AJ257" s="66">
        <v>0</v>
      </c>
      <c r="AK257" s="66">
        <v>0</v>
      </c>
      <c r="AL257" s="66">
        <v>0</v>
      </c>
      <c r="AM257" s="66">
        <v>0</v>
      </c>
      <c r="AN257" s="66">
        <v>0</v>
      </c>
      <c r="AO257" s="66">
        <v>0</v>
      </c>
      <c r="AP257" s="66">
        <v>0</v>
      </c>
      <c r="AQ257" s="66">
        <f t="shared" si="3"/>
        <v>0</v>
      </c>
      <c r="AT257" s="35"/>
    </row>
    <row r="258" spans="1:46" ht="33" customHeight="1">
      <c r="A258" s="44">
        <v>1128</v>
      </c>
      <c r="B258" s="45" t="s">
        <v>236</v>
      </c>
      <c r="C258" s="67" t="s">
        <v>665</v>
      </c>
      <c r="D258" s="66">
        <v>0</v>
      </c>
      <c r="E258" s="66">
        <v>0</v>
      </c>
      <c r="F258" s="66">
        <v>0</v>
      </c>
      <c r="G258" s="66">
        <v>0</v>
      </c>
      <c r="H258" s="66">
        <v>0</v>
      </c>
      <c r="I258" s="66">
        <v>0</v>
      </c>
      <c r="J258" s="66">
        <v>0</v>
      </c>
      <c r="K258" s="66">
        <v>0</v>
      </c>
      <c r="L258" s="66">
        <v>0</v>
      </c>
      <c r="M258" s="66">
        <v>0</v>
      </c>
      <c r="N258" s="66">
        <v>0</v>
      </c>
      <c r="O258" s="66">
        <v>0</v>
      </c>
      <c r="P258" s="66">
        <v>0</v>
      </c>
      <c r="Q258" s="66">
        <v>0</v>
      </c>
      <c r="R258" s="66">
        <v>0</v>
      </c>
      <c r="S258" s="66">
        <v>0</v>
      </c>
      <c r="T258" s="66">
        <v>0</v>
      </c>
      <c r="U258" s="66">
        <v>0</v>
      </c>
      <c r="V258" s="66">
        <v>0</v>
      </c>
      <c r="W258" s="66">
        <v>0</v>
      </c>
      <c r="X258" s="66">
        <v>0</v>
      </c>
      <c r="Y258" s="66">
        <v>0</v>
      </c>
      <c r="Z258" s="66">
        <v>0</v>
      </c>
      <c r="AA258" s="66">
        <v>0</v>
      </c>
      <c r="AB258" s="66">
        <v>0</v>
      </c>
      <c r="AC258" s="66">
        <v>0</v>
      </c>
      <c r="AD258" s="66">
        <v>0</v>
      </c>
      <c r="AE258" s="66">
        <v>0</v>
      </c>
      <c r="AF258" s="66">
        <v>0</v>
      </c>
      <c r="AG258" s="66">
        <v>0</v>
      </c>
      <c r="AH258" s="66">
        <v>0</v>
      </c>
      <c r="AI258" s="66">
        <v>0</v>
      </c>
      <c r="AJ258" s="66">
        <v>0</v>
      </c>
      <c r="AK258" s="66">
        <v>0</v>
      </c>
      <c r="AL258" s="66">
        <v>0</v>
      </c>
      <c r="AM258" s="66">
        <v>0</v>
      </c>
      <c r="AN258" s="66">
        <v>0</v>
      </c>
      <c r="AO258" s="66">
        <v>0</v>
      </c>
      <c r="AP258" s="66">
        <v>0</v>
      </c>
      <c r="AQ258" s="66">
        <f t="shared" si="3"/>
        <v>0</v>
      </c>
      <c r="AT258" s="35"/>
    </row>
    <row r="259" spans="1:46" ht="33" customHeight="1">
      <c r="A259" s="44">
        <v>1129</v>
      </c>
      <c r="B259" s="45" t="s">
        <v>237</v>
      </c>
      <c r="C259" s="67" t="s">
        <v>665</v>
      </c>
      <c r="D259" s="66">
        <v>0</v>
      </c>
      <c r="E259" s="66">
        <v>0</v>
      </c>
      <c r="F259" s="66">
        <v>0</v>
      </c>
      <c r="G259" s="66">
        <v>0</v>
      </c>
      <c r="H259" s="66">
        <v>0</v>
      </c>
      <c r="I259" s="66">
        <v>0</v>
      </c>
      <c r="J259" s="66">
        <v>0</v>
      </c>
      <c r="K259" s="66">
        <v>0</v>
      </c>
      <c r="L259" s="66">
        <v>0</v>
      </c>
      <c r="M259" s="66">
        <v>0</v>
      </c>
      <c r="N259" s="66">
        <v>0</v>
      </c>
      <c r="O259" s="66">
        <v>0</v>
      </c>
      <c r="P259" s="66">
        <v>0</v>
      </c>
      <c r="Q259" s="66">
        <v>0</v>
      </c>
      <c r="R259" s="66">
        <v>0</v>
      </c>
      <c r="S259" s="66">
        <v>0</v>
      </c>
      <c r="T259" s="66">
        <v>0</v>
      </c>
      <c r="U259" s="66">
        <v>0</v>
      </c>
      <c r="V259" s="66">
        <v>0</v>
      </c>
      <c r="W259" s="66">
        <v>0</v>
      </c>
      <c r="X259" s="66">
        <v>0</v>
      </c>
      <c r="Y259" s="66">
        <v>0</v>
      </c>
      <c r="Z259" s="66">
        <v>0</v>
      </c>
      <c r="AA259" s="66">
        <v>0</v>
      </c>
      <c r="AB259" s="66">
        <v>0</v>
      </c>
      <c r="AC259" s="66">
        <v>0</v>
      </c>
      <c r="AD259" s="66">
        <v>0</v>
      </c>
      <c r="AE259" s="66">
        <v>0</v>
      </c>
      <c r="AF259" s="66">
        <v>0</v>
      </c>
      <c r="AG259" s="66">
        <v>0</v>
      </c>
      <c r="AH259" s="66">
        <v>0</v>
      </c>
      <c r="AI259" s="66">
        <v>0</v>
      </c>
      <c r="AJ259" s="66">
        <v>0</v>
      </c>
      <c r="AK259" s="66">
        <v>0</v>
      </c>
      <c r="AL259" s="66">
        <v>0</v>
      </c>
      <c r="AM259" s="66">
        <v>0</v>
      </c>
      <c r="AN259" s="66">
        <v>0</v>
      </c>
      <c r="AO259" s="66">
        <v>0</v>
      </c>
      <c r="AP259" s="66">
        <v>0</v>
      </c>
      <c r="AQ259" s="66">
        <f t="shared" si="3"/>
        <v>0</v>
      </c>
      <c r="AT259" s="35"/>
    </row>
    <row r="260" spans="1:46" ht="33" customHeight="1">
      <c r="A260" s="44">
        <v>1201</v>
      </c>
      <c r="B260" s="45" t="s">
        <v>238</v>
      </c>
      <c r="C260" s="67" t="s">
        <v>665</v>
      </c>
      <c r="D260" s="66">
        <v>0</v>
      </c>
      <c r="E260" s="66">
        <v>0</v>
      </c>
      <c r="F260" s="66">
        <v>0</v>
      </c>
      <c r="G260" s="66">
        <v>16194.119999999999</v>
      </c>
      <c r="H260" s="66">
        <v>0</v>
      </c>
      <c r="I260" s="66">
        <v>0</v>
      </c>
      <c r="J260" s="66">
        <v>0</v>
      </c>
      <c r="K260" s="66">
        <v>0</v>
      </c>
      <c r="L260" s="66">
        <v>0</v>
      </c>
      <c r="M260" s="66">
        <v>0</v>
      </c>
      <c r="N260" s="66">
        <v>0</v>
      </c>
      <c r="O260" s="66">
        <v>0</v>
      </c>
      <c r="P260" s="66">
        <v>0</v>
      </c>
      <c r="Q260" s="66">
        <v>0</v>
      </c>
      <c r="R260" s="66">
        <v>0</v>
      </c>
      <c r="S260" s="66">
        <v>0</v>
      </c>
      <c r="T260" s="66">
        <v>0</v>
      </c>
      <c r="U260" s="66">
        <v>0</v>
      </c>
      <c r="V260" s="66">
        <v>0</v>
      </c>
      <c r="W260" s="66">
        <v>0</v>
      </c>
      <c r="X260" s="66">
        <v>0</v>
      </c>
      <c r="Y260" s="66">
        <v>0</v>
      </c>
      <c r="Z260" s="66">
        <v>0</v>
      </c>
      <c r="AA260" s="66">
        <v>0</v>
      </c>
      <c r="AB260" s="66">
        <v>0</v>
      </c>
      <c r="AC260" s="66">
        <v>0</v>
      </c>
      <c r="AD260" s="66">
        <v>0</v>
      </c>
      <c r="AE260" s="66">
        <v>0</v>
      </c>
      <c r="AF260" s="66">
        <v>0</v>
      </c>
      <c r="AG260" s="66">
        <v>0</v>
      </c>
      <c r="AH260" s="66">
        <v>0</v>
      </c>
      <c r="AI260" s="66">
        <v>0</v>
      </c>
      <c r="AJ260" s="66">
        <v>0</v>
      </c>
      <c r="AK260" s="66">
        <v>0</v>
      </c>
      <c r="AL260" s="66">
        <v>0</v>
      </c>
      <c r="AM260" s="66">
        <v>0</v>
      </c>
      <c r="AN260" s="66">
        <v>0</v>
      </c>
      <c r="AO260" s="66">
        <v>0</v>
      </c>
      <c r="AP260" s="66">
        <v>0</v>
      </c>
      <c r="AQ260" s="66">
        <f t="shared" si="3"/>
        <v>16194.119999999999</v>
      </c>
      <c r="AT260" s="35"/>
    </row>
    <row r="261" spans="1:46" ht="33" customHeight="1">
      <c r="A261" s="44">
        <v>1202</v>
      </c>
      <c r="B261" s="45" t="s">
        <v>239</v>
      </c>
      <c r="C261" s="67" t="s">
        <v>665</v>
      </c>
      <c r="D261" s="66">
        <v>0</v>
      </c>
      <c r="E261" s="66">
        <v>0</v>
      </c>
      <c r="F261" s="66">
        <v>0</v>
      </c>
      <c r="G261" s="66">
        <v>0</v>
      </c>
      <c r="H261" s="66">
        <v>0</v>
      </c>
      <c r="I261" s="66">
        <v>0</v>
      </c>
      <c r="J261" s="66">
        <v>0</v>
      </c>
      <c r="K261" s="66">
        <v>0</v>
      </c>
      <c r="L261" s="66">
        <v>0</v>
      </c>
      <c r="M261" s="66">
        <v>0</v>
      </c>
      <c r="N261" s="66">
        <v>0</v>
      </c>
      <c r="O261" s="66">
        <v>0</v>
      </c>
      <c r="P261" s="66">
        <v>0</v>
      </c>
      <c r="Q261" s="66">
        <v>0</v>
      </c>
      <c r="R261" s="66">
        <v>0</v>
      </c>
      <c r="S261" s="66">
        <v>0</v>
      </c>
      <c r="T261" s="66">
        <v>0</v>
      </c>
      <c r="U261" s="66">
        <v>0</v>
      </c>
      <c r="V261" s="66">
        <v>0</v>
      </c>
      <c r="W261" s="66">
        <v>0</v>
      </c>
      <c r="X261" s="66">
        <v>0</v>
      </c>
      <c r="Y261" s="66">
        <v>0</v>
      </c>
      <c r="Z261" s="66">
        <v>0</v>
      </c>
      <c r="AA261" s="66">
        <v>0</v>
      </c>
      <c r="AB261" s="66">
        <v>0</v>
      </c>
      <c r="AC261" s="66">
        <v>0</v>
      </c>
      <c r="AD261" s="66">
        <v>0</v>
      </c>
      <c r="AE261" s="66">
        <v>0</v>
      </c>
      <c r="AF261" s="66">
        <v>0</v>
      </c>
      <c r="AG261" s="66">
        <v>0</v>
      </c>
      <c r="AH261" s="66">
        <v>0</v>
      </c>
      <c r="AI261" s="66">
        <v>0</v>
      </c>
      <c r="AJ261" s="66">
        <v>0</v>
      </c>
      <c r="AK261" s="66">
        <v>0</v>
      </c>
      <c r="AL261" s="66">
        <v>0</v>
      </c>
      <c r="AM261" s="66">
        <v>0</v>
      </c>
      <c r="AN261" s="66">
        <v>0</v>
      </c>
      <c r="AO261" s="66">
        <v>0</v>
      </c>
      <c r="AP261" s="66">
        <v>0</v>
      </c>
      <c r="AQ261" s="66">
        <f t="shared" si="3"/>
        <v>0</v>
      </c>
      <c r="AT261" s="35"/>
    </row>
    <row r="262" spans="1:46" ht="33" customHeight="1">
      <c r="A262" s="44">
        <v>1203</v>
      </c>
      <c r="B262" s="45" t="s">
        <v>240</v>
      </c>
      <c r="C262" s="67" t="s">
        <v>665</v>
      </c>
      <c r="D262" s="66">
        <v>0</v>
      </c>
      <c r="E262" s="66">
        <v>0</v>
      </c>
      <c r="F262" s="66">
        <v>0</v>
      </c>
      <c r="G262" s="66">
        <v>0</v>
      </c>
      <c r="H262" s="66">
        <v>0</v>
      </c>
      <c r="I262" s="66">
        <v>0</v>
      </c>
      <c r="J262" s="66">
        <v>0</v>
      </c>
      <c r="K262" s="66">
        <v>0</v>
      </c>
      <c r="L262" s="66">
        <v>0</v>
      </c>
      <c r="M262" s="66">
        <v>0</v>
      </c>
      <c r="N262" s="66">
        <v>0</v>
      </c>
      <c r="O262" s="66">
        <v>0</v>
      </c>
      <c r="P262" s="66">
        <v>0</v>
      </c>
      <c r="Q262" s="66">
        <v>0</v>
      </c>
      <c r="R262" s="66">
        <v>0</v>
      </c>
      <c r="S262" s="66">
        <v>0</v>
      </c>
      <c r="T262" s="66">
        <v>0</v>
      </c>
      <c r="U262" s="66">
        <v>0</v>
      </c>
      <c r="V262" s="66">
        <v>0</v>
      </c>
      <c r="W262" s="66">
        <v>0</v>
      </c>
      <c r="X262" s="66">
        <v>0</v>
      </c>
      <c r="Y262" s="66">
        <v>0</v>
      </c>
      <c r="Z262" s="66">
        <v>0</v>
      </c>
      <c r="AA262" s="66">
        <v>0</v>
      </c>
      <c r="AB262" s="66">
        <v>0</v>
      </c>
      <c r="AC262" s="66">
        <v>0</v>
      </c>
      <c r="AD262" s="66">
        <v>0</v>
      </c>
      <c r="AE262" s="66">
        <v>0</v>
      </c>
      <c r="AF262" s="66">
        <v>0</v>
      </c>
      <c r="AG262" s="66">
        <v>0</v>
      </c>
      <c r="AH262" s="66">
        <v>0</v>
      </c>
      <c r="AI262" s="66">
        <v>0</v>
      </c>
      <c r="AJ262" s="66">
        <v>0</v>
      </c>
      <c r="AK262" s="66">
        <v>0</v>
      </c>
      <c r="AL262" s="66">
        <v>0</v>
      </c>
      <c r="AM262" s="66">
        <v>0</v>
      </c>
      <c r="AN262" s="66">
        <v>0</v>
      </c>
      <c r="AO262" s="66">
        <v>0</v>
      </c>
      <c r="AP262" s="66">
        <v>0</v>
      </c>
      <c r="AQ262" s="66">
        <f t="shared" si="3"/>
        <v>0</v>
      </c>
      <c r="AT262" s="35"/>
    </row>
    <row r="263" spans="1:46" ht="33" customHeight="1">
      <c r="A263" s="44">
        <v>1204</v>
      </c>
      <c r="B263" s="45" t="s">
        <v>241</v>
      </c>
      <c r="C263" s="67" t="s">
        <v>665</v>
      </c>
      <c r="D263" s="66">
        <v>0</v>
      </c>
      <c r="E263" s="66">
        <v>0</v>
      </c>
      <c r="F263" s="66">
        <v>0</v>
      </c>
      <c r="G263" s="66">
        <v>0</v>
      </c>
      <c r="H263" s="66">
        <v>0</v>
      </c>
      <c r="I263" s="66">
        <v>0</v>
      </c>
      <c r="J263" s="66">
        <v>0</v>
      </c>
      <c r="K263" s="66">
        <v>0</v>
      </c>
      <c r="L263" s="66">
        <v>0</v>
      </c>
      <c r="M263" s="66">
        <v>0</v>
      </c>
      <c r="N263" s="66">
        <v>0</v>
      </c>
      <c r="O263" s="66">
        <v>0</v>
      </c>
      <c r="P263" s="66">
        <v>0</v>
      </c>
      <c r="Q263" s="66">
        <v>0</v>
      </c>
      <c r="R263" s="66">
        <v>0</v>
      </c>
      <c r="S263" s="66">
        <v>0</v>
      </c>
      <c r="T263" s="66">
        <v>0</v>
      </c>
      <c r="U263" s="66">
        <v>0</v>
      </c>
      <c r="V263" s="66">
        <v>0</v>
      </c>
      <c r="W263" s="66">
        <v>0</v>
      </c>
      <c r="X263" s="66">
        <v>0</v>
      </c>
      <c r="Y263" s="66">
        <v>0</v>
      </c>
      <c r="Z263" s="66">
        <v>0</v>
      </c>
      <c r="AA263" s="66">
        <v>0</v>
      </c>
      <c r="AB263" s="66">
        <v>0</v>
      </c>
      <c r="AC263" s="66">
        <v>0</v>
      </c>
      <c r="AD263" s="66">
        <v>0</v>
      </c>
      <c r="AE263" s="66">
        <v>0</v>
      </c>
      <c r="AF263" s="66">
        <v>0</v>
      </c>
      <c r="AG263" s="66">
        <v>0</v>
      </c>
      <c r="AH263" s="66">
        <v>0</v>
      </c>
      <c r="AI263" s="66">
        <v>0</v>
      </c>
      <c r="AJ263" s="66">
        <v>0</v>
      </c>
      <c r="AK263" s="66">
        <v>0</v>
      </c>
      <c r="AL263" s="66">
        <v>0</v>
      </c>
      <c r="AM263" s="66">
        <v>0</v>
      </c>
      <c r="AN263" s="66">
        <v>0</v>
      </c>
      <c r="AO263" s="66">
        <v>0</v>
      </c>
      <c r="AP263" s="66">
        <v>0</v>
      </c>
      <c r="AQ263" s="66">
        <f t="shared" si="3"/>
        <v>0</v>
      </c>
      <c r="AT263" s="35"/>
    </row>
    <row r="264" spans="1:46" ht="33" customHeight="1">
      <c r="A264" s="44">
        <v>1205</v>
      </c>
      <c r="B264" s="45" t="s">
        <v>242</v>
      </c>
      <c r="C264" s="67" t="s">
        <v>665</v>
      </c>
      <c r="D264" s="66">
        <v>0</v>
      </c>
      <c r="E264" s="66">
        <v>0</v>
      </c>
      <c r="F264" s="66">
        <v>0</v>
      </c>
      <c r="G264" s="66">
        <v>4251.2</v>
      </c>
      <c r="H264" s="66">
        <v>0</v>
      </c>
      <c r="I264" s="66">
        <v>0</v>
      </c>
      <c r="J264" s="66">
        <v>0</v>
      </c>
      <c r="K264" s="66">
        <v>0</v>
      </c>
      <c r="L264" s="66">
        <v>0</v>
      </c>
      <c r="M264" s="66">
        <v>0</v>
      </c>
      <c r="N264" s="66">
        <v>0</v>
      </c>
      <c r="O264" s="66">
        <v>0</v>
      </c>
      <c r="P264" s="66">
        <v>0</v>
      </c>
      <c r="Q264" s="66">
        <v>0</v>
      </c>
      <c r="R264" s="66">
        <v>0</v>
      </c>
      <c r="S264" s="66">
        <v>0</v>
      </c>
      <c r="T264" s="66">
        <v>0</v>
      </c>
      <c r="U264" s="66">
        <v>0</v>
      </c>
      <c r="V264" s="66">
        <v>0</v>
      </c>
      <c r="W264" s="66">
        <v>0</v>
      </c>
      <c r="X264" s="66">
        <v>0</v>
      </c>
      <c r="Y264" s="66">
        <v>0</v>
      </c>
      <c r="Z264" s="66">
        <v>0</v>
      </c>
      <c r="AA264" s="66">
        <v>0</v>
      </c>
      <c r="AB264" s="66">
        <v>0</v>
      </c>
      <c r="AC264" s="66">
        <v>0</v>
      </c>
      <c r="AD264" s="66">
        <v>0</v>
      </c>
      <c r="AE264" s="66">
        <v>0</v>
      </c>
      <c r="AF264" s="66">
        <v>0</v>
      </c>
      <c r="AG264" s="66">
        <v>0</v>
      </c>
      <c r="AH264" s="66">
        <v>0</v>
      </c>
      <c r="AI264" s="66">
        <v>0</v>
      </c>
      <c r="AJ264" s="66">
        <v>0</v>
      </c>
      <c r="AK264" s="66">
        <v>0</v>
      </c>
      <c r="AL264" s="66">
        <v>0</v>
      </c>
      <c r="AM264" s="66">
        <v>0</v>
      </c>
      <c r="AN264" s="66">
        <v>0</v>
      </c>
      <c r="AO264" s="66">
        <v>0</v>
      </c>
      <c r="AP264" s="66">
        <v>0</v>
      </c>
      <c r="AQ264" s="66">
        <f t="shared" si="3"/>
        <v>4251.2</v>
      </c>
      <c r="AT264" s="35"/>
    </row>
    <row r="265" spans="1:46" ht="33" customHeight="1">
      <c r="A265" s="44">
        <v>1206</v>
      </c>
      <c r="B265" s="45" t="s">
        <v>243</v>
      </c>
      <c r="C265" s="67" t="s">
        <v>665</v>
      </c>
      <c r="D265" s="66">
        <v>0</v>
      </c>
      <c r="E265" s="66">
        <v>0</v>
      </c>
      <c r="F265" s="66">
        <v>0</v>
      </c>
      <c r="G265" s="66">
        <v>0</v>
      </c>
      <c r="H265" s="66">
        <v>0</v>
      </c>
      <c r="I265" s="66">
        <v>0</v>
      </c>
      <c r="J265" s="66">
        <v>0</v>
      </c>
      <c r="K265" s="66">
        <v>0</v>
      </c>
      <c r="L265" s="66">
        <v>0</v>
      </c>
      <c r="M265" s="66">
        <v>0</v>
      </c>
      <c r="N265" s="66">
        <v>0</v>
      </c>
      <c r="O265" s="66">
        <v>0</v>
      </c>
      <c r="P265" s="66">
        <v>0</v>
      </c>
      <c r="Q265" s="66">
        <v>0</v>
      </c>
      <c r="R265" s="66">
        <v>0</v>
      </c>
      <c r="S265" s="66">
        <v>0</v>
      </c>
      <c r="T265" s="66">
        <v>0</v>
      </c>
      <c r="U265" s="66">
        <v>0</v>
      </c>
      <c r="V265" s="66">
        <v>0</v>
      </c>
      <c r="W265" s="66">
        <v>0</v>
      </c>
      <c r="X265" s="66">
        <v>0</v>
      </c>
      <c r="Y265" s="66">
        <v>0</v>
      </c>
      <c r="Z265" s="66">
        <v>0</v>
      </c>
      <c r="AA265" s="66">
        <v>0</v>
      </c>
      <c r="AB265" s="66">
        <v>0</v>
      </c>
      <c r="AC265" s="66">
        <v>0</v>
      </c>
      <c r="AD265" s="66">
        <v>0</v>
      </c>
      <c r="AE265" s="66">
        <v>0</v>
      </c>
      <c r="AF265" s="66">
        <v>0</v>
      </c>
      <c r="AG265" s="66">
        <v>0</v>
      </c>
      <c r="AH265" s="66">
        <v>0</v>
      </c>
      <c r="AI265" s="66">
        <v>0</v>
      </c>
      <c r="AJ265" s="66">
        <v>0</v>
      </c>
      <c r="AK265" s="66">
        <v>0</v>
      </c>
      <c r="AL265" s="66">
        <v>0</v>
      </c>
      <c r="AM265" s="66">
        <v>0</v>
      </c>
      <c r="AN265" s="66">
        <v>0</v>
      </c>
      <c r="AO265" s="66">
        <v>0</v>
      </c>
      <c r="AP265" s="66">
        <v>0</v>
      </c>
      <c r="AQ265" s="66">
        <f t="shared" si="3"/>
        <v>0</v>
      </c>
      <c r="AT265" s="35"/>
    </row>
    <row r="266" spans="1:46" ht="33" customHeight="1">
      <c r="A266" s="44">
        <v>1207</v>
      </c>
      <c r="B266" s="45" t="s">
        <v>244</v>
      </c>
      <c r="C266" s="67" t="s">
        <v>665</v>
      </c>
      <c r="D266" s="66">
        <v>0</v>
      </c>
      <c r="E266" s="66">
        <v>0</v>
      </c>
      <c r="F266" s="66">
        <v>0</v>
      </c>
      <c r="G266" s="66">
        <v>0</v>
      </c>
      <c r="H266" s="66">
        <v>0</v>
      </c>
      <c r="I266" s="66">
        <v>0</v>
      </c>
      <c r="J266" s="66">
        <v>0</v>
      </c>
      <c r="K266" s="66">
        <v>0</v>
      </c>
      <c r="L266" s="66">
        <v>0</v>
      </c>
      <c r="M266" s="66">
        <v>0</v>
      </c>
      <c r="N266" s="66">
        <v>0</v>
      </c>
      <c r="O266" s="66">
        <v>0</v>
      </c>
      <c r="P266" s="66">
        <v>0</v>
      </c>
      <c r="Q266" s="66">
        <v>0</v>
      </c>
      <c r="R266" s="66">
        <v>0</v>
      </c>
      <c r="S266" s="66">
        <v>0</v>
      </c>
      <c r="T266" s="66">
        <v>0</v>
      </c>
      <c r="U266" s="66">
        <v>0</v>
      </c>
      <c r="V266" s="66">
        <v>0</v>
      </c>
      <c r="W266" s="66">
        <v>0</v>
      </c>
      <c r="X266" s="66">
        <v>0</v>
      </c>
      <c r="Y266" s="66">
        <v>0</v>
      </c>
      <c r="Z266" s="66">
        <v>0</v>
      </c>
      <c r="AA266" s="66">
        <v>0</v>
      </c>
      <c r="AB266" s="66">
        <v>0</v>
      </c>
      <c r="AC266" s="66">
        <v>0</v>
      </c>
      <c r="AD266" s="66">
        <v>0</v>
      </c>
      <c r="AE266" s="66">
        <v>0</v>
      </c>
      <c r="AF266" s="66">
        <v>0</v>
      </c>
      <c r="AG266" s="66">
        <v>0</v>
      </c>
      <c r="AH266" s="66">
        <v>0</v>
      </c>
      <c r="AI266" s="66">
        <v>0</v>
      </c>
      <c r="AJ266" s="66">
        <v>0</v>
      </c>
      <c r="AK266" s="66">
        <v>0</v>
      </c>
      <c r="AL266" s="66">
        <v>0</v>
      </c>
      <c r="AM266" s="66">
        <v>0</v>
      </c>
      <c r="AN266" s="66">
        <v>0</v>
      </c>
      <c r="AO266" s="66">
        <v>0</v>
      </c>
      <c r="AP266" s="66">
        <v>0</v>
      </c>
      <c r="AQ266" s="66">
        <f t="shared" si="3"/>
        <v>0</v>
      </c>
      <c r="AT266" s="35"/>
    </row>
    <row r="267" spans="1:46" ht="33" customHeight="1">
      <c r="A267" s="44">
        <v>1208</v>
      </c>
      <c r="B267" s="45" t="s">
        <v>245</v>
      </c>
      <c r="C267" s="67" t="s">
        <v>665</v>
      </c>
      <c r="D267" s="66">
        <v>0</v>
      </c>
      <c r="E267" s="66">
        <v>0</v>
      </c>
      <c r="F267" s="66">
        <v>0</v>
      </c>
      <c r="G267" s="66">
        <v>0</v>
      </c>
      <c r="H267" s="66">
        <v>0</v>
      </c>
      <c r="I267" s="66">
        <v>0</v>
      </c>
      <c r="J267" s="66">
        <v>0</v>
      </c>
      <c r="K267" s="66">
        <v>0</v>
      </c>
      <c r="L267" s="66">
        <v>0</v>
      </c>
      <c r="M267" s="66">
        <v>0</v>
      </c>
      <c r="N267" s="66">
        <v>0</v>
      </c>
      <c r="O267" s="66">
        <v>0</v>
      </c>
      <c r="P267" s="66">
        <v>0</v>
      </c>
      <c r="Q267" s="66">
        <v>0</v>
      </c>
      <c r="R267" s="66">
        <v>0</v>
      </c>
      <c r="S267" s="66">
        <v>0</v>
      </c>
      <c r="T267" s="66">
        <v>0</v>
      </c>
      <c r="U267" s="66">
        <v>0</v>
      </c>
      <c r="V267" s="66">
        <v>0</v>
      </c>
      <c r="W267" s="66">
        <v>0</v>
      </c>
      <c r="X267" s="66">
        <v>0</v>
      </c>
      <c r="Y267" s="66">
        <v>0</v>
      </c>
      <c r="Z267" s="66">
        <v>0</v>
      </c>
      <c r="AA267" s="66">
        <v>0</v>
      </c>
      <c r="AB267" s="66">
        <v>0</v>
      </c>
      <c r="AC267" s="66">
        <v>0</v>
      </c>
      <c r="AD267" s="66">
        <v>0</v>
      </c>
      <c r="AE267" s="66">
        <v>0</v>
      </c>
      <c r="AF267" s="66">
        <v>0</v>
      </c>
      <c r="AG267" s="66">
        <v>0</v>
      </c>
      <c r="AH267" s="66">
        <v>0</v>
      </c>
      <c r="AI267" s="66">
        <v>0</v>
      </c>
      <c r="AJ267" s="66">
        <v>0</v>
      </c>
      <c r="AK267" s="66">
        <v>0</v>
      </c>
      <c r="AL267" s="66">
        <v>0</v>
      </c>
      <c r="AM267" s="66">
        <v>0</v>
      </c>
      <c r="AN267" s="66">
        <v>0</v>
      </c>
      <c r="AO267" s="66">
        <v>0</v>
      </c>
      <c r="AP267" s="66">
        <v>0</v>
      </c>
      <c r="AQ267" s="66">
        <f t="shared" si="3"/>
        <v>0</v>
      </c>
      <c r="AT267" s="35"/>
    </row>
    <row r="268" spans="1:46" ht="33" customHeight="1">
      <c r="A268" s="44">
        <v>1209</v>
      </c>
      <c r="B268" s="45" t="s">
        <v>246</v>
      </c>
      <c r="C268" s="67" t="s">
        <v>665</v>
      </c>
      <c r="D268" s="66">
        <v>0</v>
      </c>
      <c r="E268" s="66">
        <v>0</v>
      </c>
      <c r="F268" s="66">
        <v>0</v>
      </c>
      <c r="G268" s="66">
        <v>0</v>
      </c>
      <c r="H268" s="66">
        <v>0</v>
      </c>
      <c r="I268" s="66">
        <v>0</v>
      </c>
      <c r="J268" s="66">
        <v>0</v>
      </c>
      <c r="K268" s="66">
        <v>0</v>
      </c>
      <c r="L268" s="66">
        <v>0</v>
      </c>
      <c r="M268" s="66">
        <v>0</v>
      </c>
      <c r="N268" s="66">
        <v>0</v>
      </c>
      <c r="O268" s="66">
        <v>0</v>
      </c>
      <c r="P268" s="66">
        <v>0</v>
      </c>
      <c r="Q268" s="66">
        <v>0</v>
      </c>
      <c r="R268" s="66">
        <v>0</v>
      </c>
      <c r="S268" s="66">
        <v>0</v>
      </c>
      <c r="T268" s="66">
        <v>0</v>
      </c>
      <c r="U268" s="66">
        <v>0</v>
      </c>
      <c r="V268" s="66">
        <v>0</v>
      </c>
      <c r="W268" s="66">
        <v>0</v>
      </c>
      <c r="X268" s="66">
        <v>0</v>
      </c>
      <c r="Y268" s="66">
        <v>0</v>
      </c>
      <c r="Z268" s="66">
        <v>0</v>
      </c>
      <c r="AA268" s="66">
        <v>0</v>
      </c>
      <c r="AB268" s="66">
        <v>0</v>
      </c>
      <c r="AC268" s="66">
        <v>0</v>
      </c>
      <c r="AD268" s="66">
        <v>0</v>
      </c>
      <c r="AE268" s="66">
        <v>0</v>
      </c>
      <c r="AF268" s="66">
        <v>0</v>
      </c>
      <c r="AG268" s="66">
        <v>0</v>
      </c>
      <c r="AH268" s="66">
        <v>0</v>
      </c>
      <c r="AI268" s="66">
        <v>0</v>
      </c>
      <c r="AJ268" s="66">
        <v>0</v>
      </c>
      <c r="AK268" s="66">
        <v>0</v>
      </c>
      <c r="AL268" s="66">
        <v>0</v>
      </c>
      <c r="AM268" s="66">
        <v>0</v>
      </c>
      <c r="AN268" s="66">
        <v>0</v>
      </c>
      <c r="AO268" s="66">
        <v>0</v>
      </c>
      <c r="AP268" s="66">
        <v>0</v>
      </c>
      <c r="AQ268" s="66">
        <f t="shared" ref="AQ268:AQ331" si="4">SUM(D268:AP268)</f>
        <v>0</v>
      </c>
      <c r="AT268" s="35"/>
    </row>
    <row r="269" spans="1:46" ht="33" customHeight="1">
      <c r="A269" s="44">
        <v>1210</v>
      </c>
      <c r="B269" s="45" t="s">
        <v>247</v>
      </c>
      <c r="C269" s="67" t="s">
        <v>665</v>
      </c>
      <c r="D269" s="66">
        <v>0</v>
      </c>
      <c r="E269" s="66">
        <v>0</v>
      </c>
      <c r="F269" s="66">
        <v>0</v>
      </c>
      <c r="G269" s="66">
        <v>0</v>
      </c>
      <c r="H269" s="66">
        <v>0</v>
      </c>
      <c r="I269" s="66">
        <v>0</v>
      </c>
      <c r="J269" s="66">
        <v>0</v>
      </c>
      <c r="K269" s="66">
        <v>0</v>
      </c>
      <c r="L269" s="66">
        <v>0</v>
      </c>
      <c r="M269" s="66">
        <v>0</v>
      </c>
      <c r="N269" s="66">
        <v>0</v>
      </c>
      <c r="O269" s="66">
        <v>0</v>
      </c>
      <c r="P269" s="66">
        <v>0</v>
      </c>
      <c r="Q269" s="66">
        <v>0</v>
      </c>
      <c r="R269" s="66">
        <v>0</v>
      </c>
      <c r="S269" s="66">
        <v>0</v>
      </c>
      <c r="T269" s="66">
        <v>0</v>
      </c>
      <c r="U269" s="66">
        <v>0</v>
      </c>
      <c r="V269" s="66">
        <v>0</v>
      </c>
      <c r="W269" s="66">
        <v>0</v>
      </c>
      <c r="X269" s="66">
        <v>0</v>
      </c>
      <c r="Y269" s="66">
        <v>0</v>
      </c>
      <c r="Z269" s="66">
        <v>0</v>
      </c>
      <c r="AA269" s="66">
        <v>0</v>
      </c>
      <c r="AB269" s="66">
        <v>0</v>
      </c>
      <c r="AC269" s="66">
        <v>0</v>
      </c>
      <c r="AD269" s="66">
        <v>0</v>
      </c>
      <c r="AE269" s="66">
        <v>0</v>
      </c>
      <c r="AF269" s="66">
        <v>0</v>
      </c>
      <c r="AG269" s="66">
        <v>0</v>
      </c>
      <c r="AH269" s="66">
        <v>0</v>
      </c>
      <c r="AI269" s="66">
        <v>0</v>
      </c>
      <c r="AJ269" s="66">
        <v>0</v>
      </c>
      <c r="AK269" s="66">
        <v>0</v>
      </c>
      <c r="AL269" s="66">
        <v>0</v>
      </c>
      <c r="AM269" s="66">
        <v>0</v>
      </c>
      <c r="AN269" s="66">
        <v>0</v>
      </c>
      <c r="AO269" s="66">
        <v>0</v>
      </c>
      <c r="AP269" s="66">
        <v>0</v>
      </c>
      <c r="AQ269" s="66">
        <f t="shared" si="4"/>
        <v>0</v>
      </c>
      <c r="AT269" s="35"/>
    </row>
    <row r="270" spans="1:46" ht="33" customHeight="1">
      <c r="A270" s="44">
        <v>1211</v>
      </c>
      <c r="B270" s="45" t="s">
        <v>248</v>
      </c>
      <c r="C270" s="67" t="s">
        <v>665</v>
      </c>
      <c r="D270" s="66">
        <v>0</v>
      </c>
      <c r="E270" s="66">
        <v>0</v>
      </c>
      <c r="F270" s="66">
        <v>0</v>
      </c>
      <c r="G270" s="66">
        <v>0</v>
      </c>
      <c r="H270" s="66">
        <v>0</v>
      </c>
      <c r="I270" s="66">
        <v>0</v>
      </c>
      <c r="J270" s="66">
        <v>0</v>
      </c>
      <c r="K270" s="66">
        <v>0</v>
      </c>
      <c r="L270" s="66">
        <v>0</v>
      </c>
      <c r="M270" s="66">
        <v>0</v>
      </c>
      <c r="N270" s="66">
        <v>0</v>
      </c>
      <c r="O270" s="66">
        <v>0</v>
      </c>
      <c r="P270" s="66">
        <v>0</v>
      </c>
      <c r="Q270" s="66">
        <v>0</v>
      </c>
      <c r="R270" s="66">
        <v>0</v>
      </c>
      <c r="S270" s="66">
        <v>0</v>
      </c>
      <c r="T270" s="66">
        <v>0</v>
      </c>
      <c r="U270" s="66">
        <v>0</v>
      </c>
      <c r="V270" s="66">
        <v>0</v>
      </c>
      <c r="W270" s="66">
        <v>0</v>
      </c>
      <c r="X270" s="66">
        <v>0</v>
      </c>
      <c r="Y270" s="66">
        <v>0</v>
      </c>
      <c r="Z270" s="66">
        <v>0</v>
      </c>
      <c r="AA270" s="66">
        <v>0</v>
      </c>
      <c r="AB270" s="66">
        <v>0</v>
      </c>
      <c r="AC270" s="66">
        <v>0</v>
      </c>
      <c r="AD270" s="66">
        <v>0</v>
      </c>
      <c r="AE270" s="66">
        <v>0</v>
      </c>
      <c r="AF270" s="66">
        <v>0</v>
      </c>
      <c r="AG270" s="66">
        <v>0</v>
      </c>
      <c r="AH270" s="66">
        <v>0</v>
      </c>
      <c r="AI270" s="66">
        <v>0</v>
      </c>
      <c r="AJ270" s="66">
        <v>0</v>
      </c>
      <c r="AK270" s="66">
        <v>0</v>
      </c>
      <c r="AL270" s="66">
        <v>0</v>
      </c>
      <c r="AM270" s="66">
        <v>0</v>
      </c>
      <c r="AN270" s="66">
        <v>0</v>
      </c>
      <c r="AO270" s="66">
        <v>0</v>
      </c>
      <c r="AP270" s="66">
        <v>0</v>
      </c>
      <c r="AQ270" s="66">
        <f t="shared" si="4"/>
        <v>0</v>
      </c>
      <c r="AT270" s="35"/>
    </row>
    <row r="271" spans="1:46" ht="33" customHeight="1">
      <c r="A271" s="44">
        <v>1212</v>
      </c>
      <c r="B271" s="45" t="s">
        <v>249</v>
      </c>
      <c r="C271" s="67" t="s">
        <v>665</v>
      </c>
      <c r="D271" s="66">
        <v>0</v>
      </c>
      <c r="E271" s="66">
        <v>0</v>
      </c>
      <c r="F271" s="66">
        <v>0</v>
      </c>
      <c r="G271" s="66">
        <v>0</v>
      </c>
      <c r="H271" s="66">
        <v>0</v>
      </c>
      <c r="I271" s="66">
        <v>0</v>
      </c>
      <c r="J271" s="66">
        <v>0</v>
      </c>
      <c r="K271" s="66">
        <v>0</v>
      </c>
      <c r="L271" s="66">
        <v>0</v>
      </c>
      <c r="M271" s="66">
        <v>0</v>
      </c>
      <c r="N271" s="66">
        <v>0</v>
      </c>
      <c r="O271" s="66">
        <v>0</v>
      </c>
      <c r="P271" s="66">
        <v>0</v>
      </c>
      <c r="Q271" s="66">
        <v>0</v>
      </c>
      <c r="R271" s="66">
        <v>0</v>
      </c>
      <c r="S271" s="66">
        <v>0</v>
      </c>
      <c r="T271" s="66">
        <v>0</v>
      </c>
      <c r="U271" s="66">
        <v>0</v>
      </c>
      <c r="V271" s="66">
        <v>0</v>
      </c>
      <c r="W271" s="66">
        <v>0</v>
      </c>
      <c r="X271" s="66">
        <v>0</v>
      </c>
      <c r="Y271" s="66">
        <v>0</v>
      </c>
      <c r="Z271" s="66">
        <v>0</v>
      </c>
      <c r="AA271" s="66">
        <v>0</v>
      </c>
      <c r="AB271" s="66">
        <v>0</v>
      </c>
      <c r="AC271" s="66">
        <v>0</v>
      </c>
      <c r="AD271" s="66">
        <v>0</v>
      </c>
      <c r="AE271" s="66">
        <v>0</v>
      </c>
      <c r="AF271" s="66">
        <v>0</v>
      </c>
      <c r="AG271" s="66">
        <v>0</v>
      </c>
      <c r="AH271" s="66">
        <v>0</v>
      </c>
      <c r="AI271" s="66">
        <v>0</v>
      </c>
      <c r="AJ271" s="66">
        <v>0</v>
      </c>
      <c r="AK271" s="66">
        <v>0</v>
      </c>
      <c r="AL271" s="66">
        <v>0</v>
      </c>
      <c r="AM271" s="66">
        <v>0</v>
      </c>
      <c r="AN271" s="66">
        <v>0</v>
      </c>
      <c r="AO271" s="66">
        <v>0</v>
      </c>
      <c r="AP271" s="66">
        <v>0</v>
      </c>
      <c r="AQ271" s="66">
        <f t="shared" si="4"/>
        <v>0</v>
      </c>
      <c r="AT271" s="35"/>
    </row>
    <row r="272" spans="1:46" ht="33" customHeight="1">
      <c r="A272" s="44">
        <v>1213</v>
      </c>
      <c r="B272" s="45" t="s">
        <v>250</v>
      </c>
      <c r="C272" s="67" t="s">
        <v>665</v>
      </c>
      <c r="D272" s="66">
        <v>0</v>
      </c>
      <c r="E272" s="66">
        <v>0</v>
      </c>
      <c r="F272" s="66">
        <v>0</v>
      </c>
      <c r="G272" s="66">
        <v>0</v>
      </c>
      <c r="H272" s="66">
        <v>0</v>
      </c>
      <c r="I272" s="66">
        <v>0</v>
      </c>
      <c r="J272" s="66">
        <v>0</v>
      </c>
      <c r="K272" s="66">
        <v>0</v>
      </c>
      <c r="L272" s="66">
        <v>0</v>
      </c>
      <c r="M272" s="66">
        <v>0</v>
      </c>
      <c r="N272" s="66">
        <v>0</v>
      </c>
      <c r="O272" s="66">
        <v>0</v>
      </c>
      <c r="P272" s="66">
        <v>0</v>
      </c>
      <c r="Q272" s="66">
        <v>0</v>
      </c>
      <c r="R272" s="66">
        <v>0</v>
      </c>
      <c r="S272" s="66">
        <v>0</v>
      </c>
      <c r="T272" s="66">
        <v>0</v>
      </c>
      <c r="U272" s="66">
        <v>0</v>
      </c>
      <c r="V272" s="66">
        <v>0</v>
      </c>
      <c r="W272" s="66">
        <v>0</v>
      </c>
      <c r="X272" s="66">
        <v>0</v>
      </c>
      <c r="Y272" s="66">
        <v>0</v>
      </c>
      <c r="Z272" s="66">
        <v>0</v>
      </c>
      <c r="AA272" s="66">
        <v>0</v>
      </c>
      <c r="AB272" s="66">
        <v>0</v>
      </c>
      <c r="AC272" s="66">
        <v>0</v>
      </c>
      <c r="AD272" s="66">
        <v>0</v>
      </c>
      <c r="AE272" s="66">
        <v>0</v>
      </c>
      <c r="AF272" s="66">
        <v>0</v>
      </c>
      <c r="AG272" s="66">
        <v>0</v>
      </c>
      <c r="AH272" s="66">
        <v>0</v>
      </c>
      <c r="AI272" s="66">
        <v>0</v>
      </c>
      <c r="AJ272" s="66">
        <v>0</v>
      </c>
      <c r="AK272" s="66">
        <v>0</v>
      </c>
      <c r="AL272" s="66">
        <v>0</v>
      </c>
      <c r="AM272" s="66">
        <v>0</v>
      </c>
      <c r="AN272" s="66">
        <v>0</v>
      </c>
      <c r="AO272" s="66">
        <v>0</v>
      </c>
      <c r="AP272" s="66">
        <v>0</v>
      </c>
      <c r="AQ272" s="66">
        <f t="shared" si="4"/>
        <v>0</v>
      </c>
      <c r="AT272" s="35"/>
    </row>
    <row r="273" spans="1:46" ht="33" customHeight="1">
      <c r="A273" s="44">
        <v>1214</v>
      </c>
      <c r="B273" s="45" t="s">
        <v>251</v>
      </c>
      <c r="C273" s="67" t="s">
        <v>665</v>
      </c>
      <c r="D273" s="66">
        <v>0</v>
      </c>
      <c r="E273" s="66">
        <v>0</v>
      </c>
      <c r="F273" s="66">
        <v>0</v>
      </c>
      <c r="G273" s="66">
        <v>0</v>
      </c>
      <c r="H273" s="66">
        <v>0</v>
      </c>
      <c r="I273" s="66">
        <v>0</v>
      </c>
      <c r="J273" s="66">
        <v>0</v>
      </c>
      <c r="K273" s="66">
        <v>0</v>
      </c>
      <c r="L273" s="66">
        <v>0</v>
      </c>
      <c r="M273" s="66">
        <v>0</v>
      </c>
      <c r="N273" s="66">
        <v>0</v>
      </c>
      <c r="O273" s="66">
        <v>0</v>
      </c>
      <c r="P273" s="66">
        <v>0</v>
      </c>
      <c r="Q273" s="66">
        <v>0</v>
      </c>
      <c r="R273" s="66">
        <v>0</v>
      </c>
      <c r="S273" s="66">
        <v>0</v>
      </c>
      <c r="T273" s="66">
        <v>0</v>
      </c>
      <c r="U273" s="66">
        <v>0</v>
      </c>
      <c r="V273" s="66">
        <v>0</v>
      </c>
      <c r="W273" s="66">
        <v>0</v>
      </c>
      <c r="X273" s="66">
        <v>0</v>
      </c>
      <c r="Y273" s="66">
        <v>0</v>
      </c>
      <c r="Z273" s="66">
        <v>0</v>
      </c>
      <c r="AA273" s="66">
        <v>0</v>
      </c>
      <c r="AB273" s="66">
        <v>0</v>
      </c>
      <c r="AC273" s="66">
        <v>0</v>
      </c>
      <c r="AD273" s="66">
        <v>0</v>
      </c>
      <c r="AE273" s="66">
        <v>0</v>
      </c>
      <c r="AF273" s="66">
        <v>0</v>
      </c>
      <c r="AG273" s="66">
        <v>0</v>
      </c>
      <c r="AH273" s="66">
        <v>0</v>
      </c>
      <c r="AI273" s="66">
        <v>0</v>
      </c>
      <c r="AJ273" s="66">
        <v>0</v>
      </c>
      <c r="AK273" s="66">
        <v>0</v>
      </c>
      <c r="AL273" s="66">
        <v>0</v>
      </c>
      <c r="AM273" s="66">
        <v>0</v>
      </c>
      <c r="AN273" s="66">
        <v>0</v>
      </c>
      <c r="AO273" s="66">
        <v>0</v>
      </c>
      <c r="AP273" s="66">
        <v>0</v>
      </c>
      <c r="AQ273" s="66">
        <f t="shared" si="4"/>
        <v>0</v>
      </c>
      <c r="AT273" s="35"/>
    </row>
    <row r="274" spans="1:46" ht="33" customHeight="1">
      <c r="A274" s="44">
        <v>1215</v>
      </c>
      <c r="B274" s="45" t="s">
        <v>252</v>
      </c>
      <c r="C274" s="67" t="s">
        <v>665</v>
      </c>
      <c r="D274" s="66">
        <v>0</v>
      </c>
      <c r="E274" s="66">
        <v>0</v>
      </c>
      <c r="F274" s="66">
        <v>0</v>
      </c>
      <c r="G274" s="66">
        <v>0</v>
      </c>
      <c r="H274" s="66">
        <v>0</v>
      </c>
      <c r="I274" s="66">
        <v>0</v>
      </c>
      <c r="J274" s="66">
        <v>0</v>
      </c>
      <c r="K274" s="66">
        <v>0</v>
      </c>
      <c r="L274" s="66">
        <v>0</v>
      </c>
      <c r="M274" s="66">
        <v>0</v>
      </c>
      <c r="N274" s="66">
        <v>0</v>
      </c>
      <c r="O274" s="66">
        <v>0</v>
      </c>
      <c r="P274" s="66">
        <v>0</v>
      </c>
      <c r="Q274" s="66">
        <v>0</v>
      </c>
      <c r="R274" s="66">
        <v>0</v>
      </c>
      <c r="S274" s="66">
        <v>0</v>
      </c>
      <c r="T274" s="66">
        <v>0</v>
      </c>
      <c r="U274" s="66">
        <v>0</v>
      </c>
      <c r="V274" s="66">
        <v>0</v>
      </c>
      <c r="W274" s="66">
        <v>0</v>
      </c>
      <c r="X274" s="66">
        <v>0</v>
      </c>
      <c r="Y274" s="66">
        <v>0</v>
      </c>
      <c r="Z274" s="66">
        <v>0</v>
      </c>
      <c r="AA274" s="66">
        <v>0</v>
      </c>
      <c r="AB274" s="66">
        <v>0</v>
      </c>
      <c r="AC274" s="66">
        <v>0</v>
      </c>
      <c r="AD274" s="66">
        <v>0</v>
      </c>
      <c r="AE274" s="66">
        <v>0</v>
      </c>
      <c r="AF274" s="66">
        <v>0</v>
      </c>
      <c r="AG274" s="66">
        <v>0</v>
      </c>
      <c r="AH274" s="66">
        <v>0</v>
      </c>
      <c r="AI274" s="66">
        <v>0</v>
      </c>
      <c r="AJ274" s="66">
        <v>0</v>
      </c>
      <c r="AK274" s="66">
        <v>0</v>
      </c>
      <c r="AL274" s="66">
        <v>0</v>
      </c>
      <c r="AM274" s="66">
        <v>0</v>
      </c>
      <c r="AN274" s="66">
        <v>0</v>
      </c>
      <c r="AO274" s="66">
        <v>0</v>
      </c>
      <c r="AP274" s="66">
        <v>0</v>
      </c>
      <c r="AQ274" s="66">
        <f t="shared" si="4"/>
        <v>0</v>
      </c>
      <c r="AT274" s="35"/>
    </row>
    <row r="275" spans="1:46" ht="33" customHeight="1">
      <c r="A275" s="44">
        <v>1216</v>
      </c>
      <c r="B275" s="45" t="s">
        <v>253</v>
      </c>
      <c r="C275" s="67" t="s">
        <v>665</v>
      </c>
      <c r="D275" s="66">
        <v>0</v>
      </c>
      <c r="E275" s="66">
        <v>0</v>
      </c>
      <c r="F275" s="66">
        <v>0</v>
      </c>
      <c r="G275" s="66">
        <v>0</v>
      </c>
      <c r="H275" s="66">
        <v>0</v>
      </c>
      <c r="I275" s="66">
        <v>0</v>
      </c>
      <c r="J275" s="66">
        <v>0</v>
      </c>
      <c r="K275" s="66">
        <v>0</v>
      </c>
      <c r="L275" s="66">
        <v>0</v>
      </c>
      <c r="M275" s="66">
        <v>0</v>
      </c>
      <c r="N275" s="66">
        <v>0</v>
      </c>
      <c r="O275" s="66">
        <v>0</v>
      </c>
      <c r="P275" s="66">
        <v>0</v>
      </c>
      <c r="Q275" s="66">
        <v>0</v>
      </c>
      <c r="R275" s="66">
        <v>0</v>
      </c>
      <c r="S275" s="66">
        <v>0</v>
      </c>
      <c r="T275" s="66">
        <v>0</v>
      </c>
      <c r="U275" s="66">
        <v>0</v>
      </c>
      <c r="V275" s="66">
        <v>0</v>
      </c>
      <c r="W275" s="66">
        <v>0</v>
      </c>
      <c r="X275" s="66">
        <v>0</v>
      </c>
      <c r="Y275" s="66">
        <v>0</v>
      </c>
      <c r="Z275" s="66">
        <v>0</v>
      </c>
      <c r="AA275" s="66">
        <v>0</v>
      </c>
      <c r="AB275" s="66">
        <v>0</v>
      </c>
      <c r="AC275" s="66">
        <v>0</v>
      </c>
      <c r="AD275" s="66">
        <v>0</v>
      </c>
      <c r="AE275" s="66">
        <v>0</v>
      </c>
      <c r="AF275" s="66">
        <v>0</v>
      </c>
      <c r="AG275" s="66">
        <v>0</v>
      </c>
      <c r="AH275" s="66">
        <v>0</v>
      </c>
      <c r="AI275" s="66">
        <v>0</v>
      </c>
      <c r="AJ275" s="66">
        <v>0</v>
      </c>
      <c r="AK275" s="66">
        <v>0</v>
      </c>
      <c r="AL275" s="66">
        <v>0</v>
      </c>
      <c r="AM275" s="66">
        <v>0</v>
      </c>
      <c r="AN275" s="66">
        <v>0</v>
      </c>
      <c r="AO275" s="66">
        <v>0</v>
      </c>
      <c r="AP275" s="66">
        <v>0</v>
      </c>
      <c r="AQ275" s="66">
        <f t="shared" si="4"/>
        <v>0</v>
      </c>
      <c r="AT275" s="35"/>
    </row>
    <row r="276" spans="1:46" ht="33" customHeight="1">
      <c r="A276" s="44">
        <v>1217</v>
      </c>
      <c r="B276" s="45" t="s">
        <v>254</v>
      </c>
      <c r="C276" s="67" t="s">
        <v>665</v>
      </c>
      <c r="D276" s="66">
        <v>0</v>
      </c>
      <c r="E276" s="66">
        <v>0</v>
      </c>
      <c r="F276" s="66">
        <v>0</v>
      </c>
      <c r="G276" s="66">
        <v>0</v>
      </c>
      <c r="H276" s="66">
        <v>0</v>
      </c>
      <c r="I276" s="66">
        <v>0</v>
      </c>
      <c r="J276" s="66">
        <v>0</v>
      </c>
      <c r="K276" s="66">
        <v>0</v>
      </c>
      <c r="L276" s="66">
        <v>0</v>
      </c>
      <c r="M276" s="66">
        <v>0</v>
      </c>
      <c r="N276" s="66">
        <v>0</v>
      </c>
      <c r="O276" s="66">
        <v>0</v>
      </c>
      <c r="P276" s="66">
        <v>0</v>
      </c>
      <c r="Q276" s="66">
        <v>0</v>
      </c>
      <c r="R276" s="66">
        <v>0</v>
      </c>
      <c r="S276" s="66">
        <v>0</v>
      </c>
      <c r="T276" s="66">
        <v>0</v>
      </c>
      <c r="U276" s="66">
        <v>0</v>
      </c>
      <c r="V276" s="66">
        <v>0</v>
      </c>
      <c r="W276" s="66">
        <v>0</v>
      </c>
      <c r="X276" s="66">
        <v>0</v>
      </c>
      <c r="Y276" s="66">
        <v>0</v>
      </c>
      <c r="Z276" s="66">
        <v>0</v>
      </c>
      <c r="AA276" s="66">
        <v>0</v>
      </c>
      <c r="AB276" s="66">
        <v>0</v>
      </c>
      <c r="AC276" s="66">
        <v>0</v>
      </c>
      <c r="AD276" s="66">
        <v>0</v>
      </c>
      <c r="AE276" s="66">
        <v>0</v>
      </c>
      <c r="AF276" s="66">
        <v>0</v>
      </c>
      <c r="AG276" s="66">
        <v>0</v>
      </c>
      <c r="AH276" s="66">
        <v>0</v>
      </c>
      <c r="AI276" s="66">
        <v>0</v>
      </c>
      <c r="AJ276" s="66">
        <v>0</v>
      </c>
      <c r="AK276" s="66">
        <v>0</v>
      </c>
      <c r="AL276" s="66">
        <v>0</v>
      </c>
      <c r="AM276" s="66">
        <v>0</v>
      </c>
      <c r="AN276" s="66">
        <v>0</v>
      </c>
      <c r="AO276" s="66">
        <v>0</v>
      </c>
      <c r="AP276" s="66">
        <v>0</v>
      </c>
      <c r="AQ276" s="66">
        <f t="shared" si="4"/>
        <v>0</v>
      </c>
      <c r="AT276" s="35"/>
    </row>
    <row r="277" spans="1:46" ht="33" customHeight="1">
      <c r="A277" s="44">
        <v>1218</v>
      </c>
      <c r="B277" s="45" t="s">
        <v>255</v>
      </c>
      <c r="C277" s="67" t="s">
        <v>665</v>
      </c>
      <c r="D277" s="66">
        <v>0</v>
      </c>
      <c r="E277" s="66">
        <v>0</v>
      </c>
      <c r="F277" s="66">
        <v>0</v>
      </c>
      <c r="G277" s="66">
        <v>0</v>
      </c>
      <c r="H277" s="66">
        <v>0</v>
      </c>
      <c r="I277" s="66">
        <v>0</v>
      </c>
      <c r="J277" s="66">
        <v>0</v>
      </c>
      <c r="K277" s="66">
        <v>0</v>
      </c>
      <c r="L277" s="66">
        <v>0</v>
      </c>
      <c r="M277" s="66">
        <v>0</v>
      </c>
      <c r="N277" s="66">
        <v>0</v>
      </c>
      <c r="O277" s="66">
        <v>0</v>
      </c>
      <c r="P277" s="66">
        <v>0</v>
      </c>
      <c r="Q277" s="66">
        <v>0</v>
      </c>
      <c r="R277" s="66">
        <v>0</v>
      </c>
      <c r="S277" s="66">
        <v>0</v>
      </c>
      <c r="T277" s="66">
        <v>0</v>
      </c>
      <c r="U277" s="66">
        <v>0</v>
      </c>
      <c r="V277" s="66">
        <v>0</v>
      </c>
      <c r="W277" s="66">
        <v>0</v>
      </c>
      <c r="X277" s="66">
        <v>0</v>
      </c>
      <c r="Y277" s="66">
        <v>0</v>
      </c>
      <c r="Z277" s="66">
        <v>0</v>
      </c>
      <c r="AA277" s="66">
        <v>0</v>
      </c>
      <c r="AB277" s="66">
        <v>0</v>
      </c>
      <c r="AC277" s="66">
        <v>0</v>
      </c>
      <c r="AD277" s="66">
        <v>0</v>
      </c>
      <c r="AE277" s="66">
        <v>0</v>
      </c>
      <c r="AF277" s="66">
        <v>0</v>
      </c>
      <c r="AG277" s="66">
        <v>0</v>
      </c>
      <c r="AH277" s="66">
        <v>0</v>
      </c>
      <c r="AI277" s="66">
        <v>0</v>
      </c>
      <c r="AJ277" s="66">
        <v>0</v>
      </c>
      <c r="AK277" s="66">
        <v>0</v>
      </c>
      <c r="AL277" s="66">
        <v>0</v>
      </c>
      <c r="AM277" s="66">
        <v>0</v>
      </c>
      <c r="AN277" s="66">
        <v>0</v>
      </c>
      <c r="AO277" s="66">
        <v>0</v>
      </c>
      <c r="AP277" s="66">
        <v>0</v>
      </c>
      <c r="AQ277" s="66">
        <f t="shared" si="4"/>
        <v>0</v>
      </c>
      <c r="AT277" s="35"/>
    </row>
    <row r="278" spans="1:46" ht="33" customHeight="1">
      <c r="A278" s="44">
        <v>1219</v>
      </c>
      <c r="B278" s="45" t="s">
        <v>256</v>
      </c>
      <c r="C278" s="67" t="s">
        <v>665</v>
      </c>
      <c r="D278" s="66">
        <v>0</v>
      </c>
      <c r="E278" s="66">
        <v>0</v>
      </c>
      <c r="F278" s="66">
        <v>0</v>
      </c>
      <c r="G278" s="66">
        <v>0</v>
      </c>
      <c r="H278" s="66">
        <v>0</v>
      </c>
      <c r="I278" s="66">
        <v>0</v>
      </c>
      <c r="J278" s="66">
        <v>0</v>
      </c>
      <c r="K278" s="66">
        <v>0</v>
      </c>
      <c r="L278" s="66">
        <v>0</v>
      </c>
      <c r="M278" s="66">
        <v>0</v>
      </c>
      <c r="N278" s="66">
        <v>0</v>
      </c>
      <c r="O278" s="66">
        <v>0</v>
      </c>
      <c r="P278" s="66">
        <v>0</v>
      </c>
      <c r="Q278" s="66">
        <v>0</v>
      </c>
      <c r="R278" s="66">
        <v>0</v>
      </c>
      <c r="S278" s="66">
        <v>0</v>
      </c>
      <c r="T278" s="66">
        <v>0</v>
      </c>
      <c r="U278" s="66">
        <v>0</v>
      </c>
      <c r="V278" s="66">
        <v>0</v>
      </c>
      <c r="W278" s="66">
        <v>0</v>
      </c>
      <c r="X278" s="66">
        <v>0</v>
      </c>
      <c r="Y278" s="66">
        <v>0</v>
      </c>
      <c r="Z278" s="66">
        <v>0</v>
      </c>
      <c r="AA278" s="66">
        <v>0</v>
      </c>
      <c r="AB278" s="66">
        <v>0</v>
      </c>
      <c r="AC278" s="66">
        <v>0</v>
      </c>
      <c r="AD278" s="66">
        <v>0</v>
      </c>
      <c r="AE278" s="66">
        <v>0</v>
      </c>
      <c r="AF278" s="66">
        <v>0</v>
      </c>
      <c r="AG278" s="66">
        <v>0</v>
      </c>
      <c r="AH278" s="66">
        <v>0</v>
      </c>
      <c r="AI278" s="66">
        <v>0</v>
      </c>
      <c r="AJ278" s="66">
        <v>0</v>
      </c>
      <c r="AK278" s="66">
        <v>0</v>
      </c>
      <c r="AL278" s="66">
        <v>0</v>
      </c>
      <c r="AM278" s="66">
        <v>0</v>
      </c>
      <c r="AN278" s="66">
        <v>0</v>
      </c>
      <c r="AO278" s="66">
        <v>0</v>
      </c>
      <c r="AP278" s="66">
        <v>0</v>
      </c>
      <c r="AQ278" s="66">
        <f t="shared" si="4"/>
        <v>0</v>
      </c>
      <c r="AT278" s="35"/>
    </row>
    <row r="279" spans="1:46" ht="33" customHeight="1">
      <c r="A279" s="44">
        <v>1220</v>
      </c>
      <c r="B279" s="45" t="s">
        <v>257</v>
      </c>
      <c r="C279" s="67" t="s">
        <v>665</v>
      </c>
      <c r="D279" s="66">
        <v>0</v>
      </c>
      <c r="E279" s="66">
        <v>0</v>
      </c>
      <c r="F279" s="66">
        <v>0</v>
      </c>
      <c r="G279" s="66">
        <v>0</v>
      </c>
      <c r="H279" s="66">
        <v>0</v>
      </c>
      <c r="I279" s="66">
        <v>0</v>
      </c>
      <c r="J279" s="66">
        <v>0</v>
      </c>
      <c r="K279" s="66">
        <v>0</v>
      </c>
      <c r="L279" s="66">
        <v>0</v>
      </c>
      <c r="M279" s="66">
        <v>0</v>
      </c>
      <c r="N279" s="66">
        <v>0</v>
      </c>
      <c r="O279" s="66">
        <v>0</v>
      </c>
      <c r="P279" s="66">
        <v>0</v>
      </c>
      <c r="Q279" s="66">
        <v>0</v>
      </c>
      <c r="R279" s="66">
        <v>0</v>
      </c>
      <c r="S279" s="66">
        <v>0</v>
      </c>
      <c r="T279" s="66">
        <v>0</v>
      </c>
      <c r="U279" s="66">
        <v>0</v>
      </c>
      <c r="V279" s="66">
        <v>0</v>
      </c>
      <c r="W279" s="66">
        <v>0</v>
      </c>
      <c r="X279" s="66">
        <v>0</v>
      </c>
      <c r="Y279" s="66">
        <v>0</v>
      </c>
      <c r="Z279" s="66">
        <v>0</v>
      </c>
      <c r="AA279" s="66">
        <v>0</v>
      </c>
      <c r="AB279" s="66">
        <v>0</v>
      </c>
      <c r="AC279" s="66">
        <v>0</v>
      </c>
      <c r="AD279" s="66">
        <v>0</v>
      </c>
      <c r="AE279" s="66">
        <v>0</v>
      </c>
      <c r="AF279" s="66">
        <v>0</v>
      </c>
      <c r="AG279" s="66">
        <v>0</v>
      </c>
      <c r="AH279" s="66">
        <v>0</v>
      </c>
      <c r="AI279" s="66">
        <v>0</v>
      </c>
      <c r="AJ279" s="66">
        <v>0</v>
      </c>
      <c r="AK279" s="66">
        <v>0</v>
      </c>
      <c r="AL279" s="66">
        <v>0</v>
      </c>
      <c r="AM279" s="66">
        <v>0</v>
      </c>
      <c r="AN279" s="66">
        <v>0</v>
      </c>
      <c r="AO279" s="66">
        <v>0</v>
      </c>
      <c r="AP279" s="66">
        <v>0</v>
      </c>
      <c r="AQ279" s="66">
        <f t="shared" si="4"/>
        <v>0</v>
      </c>
      <c r="AT279" s="35"/>
    </row>
    <row r="280" spans="1:46" ht="33" customHeight="1">
      <c r="A280" s="44">
        <v>1221</v>
      </c>
      <c r="B280" s="45" t="s">
        <v>258</v>
      </c>
      <c r="C280" s="67" t="s">
        <v>665</v>
      </c>
      <c r="D280" s="66">
        <v>0</v>
      </c>
      <c r="E280" s="66">
        <v>0</v>
      </c>
      <c r="F280" s="66">
        <v>0</v>
      </c>
      <c r="G280" s="66">
        <v>0</v>
      </c>
      <c r="H280" s="66">
        <v>0</v>
      </c>
      <c r="I280" s="66">
        <v>0</v>
      </c>
      <c r="J280" s="66">
        <v>0</v>
      </c>
      <c r="K280" s="66">
        <v>0</v>
      </c>
      <c r="L280" s="66">
        <v>0</v>
      </c>
      <c r="M280" s="66">
        <v>0</v>
      </c>
      <c r="N280" s="66">
        <v>0</v>
      </c>
      <c r="O280" s="66">
        <v>0</v>
      </c>
      <c r="P280" s="66">
        <v>0</v>
      </c>
      <c r="Q280" s="66">
        <v>0</v>
      </c>
      <c r="R280" s="66">
        <v>0</v>
      </c>
      <c r="S280" s="66">
        <v>0</v>
      </c>
      <c r="T280" s="66">
        <v>0</v>
      </c>
      <c r="U280" s="66">
        <v>0</v>
      </c>
      <c r="V280" s="66">
        <v>0</v>
      </c>
      <c r="W280" s="66">
        <v>0</v>
      </c>
      <c r="X280" s="66">
        <v>0</v>
      </c>
      <c r="Y280" s="66">
        <v>0</v>
      </c>
      <c r="Z280" s="66">
        <v>0</v>
      </c>
      <c r="AA280" s="66">
        <v>0</v>
      </c>
      <c r="AB280" s="66">
        <v>0</v>
      </c>
      <c r="AC280" s="66">
        <v>0</v>
      </c>
      <c r="AD280" s="66">
        <v>0</v>
      </c>
      <c r="AE280" s="66">
        <v>0</v>
      </c>
      <c r="AF280" s="66">
        <v>0</v>
      </c>
      <c r="AG280" s="66">
        <v>0</v>
      </c>
      <c r="AH280" s="66">
        <v>0</v>
      </c>
      <c r="AI280" s="66">
        <v>0</v>
      </c>
      <c r="AJ280" s="66">
        <v>0</v>
      </c>
      <c r="AK280" s="66">
        <v>0</v>
      </c>
      <c r="AL280" s="66">
        <v>0</v>
      </c>
      <c r="AM280" s="66">
        <v>0</v>
      </c>
      <c r="AN280" s="66">
        <v>0</v>
      </c>
      <c r="AO280" s="66">
        <v>0</v>
      </c>
      <c r="AP280" s="66">
        <v>0</v>
      </c>
      <c r="AQ280" s="66">
        <f t="shared" si="4"/>
        <v>0</v>
      </c>
      <c r="AT280" s="35"/>
    </row>
    <row r="281" spans="1:46" ht="33" customHeight="1">
      <c r="A281" s="44">
        <v>1222</v>
      </c>
      <c r="B281" s="45" t="s">
        <v>259</v>
      </c>
      <c r="C281" s="67" t="s">
        <v>665</v>
      </c>
      <c r="D281" s="66">
        <v>0</v>
      </c>
      <c r="E281" s="66">
        <v>0</v>
      </c>
      <c r="F281" s="66">
        <v>0</v>
      </c>
      <c r="G281" s="66">
        <v>0</v>
      </c>
      <c r="H281" s="66">
        <v>0</v>
      </c>
      <c r="I281" s="66">
        <v>0</v>
      </c>
      <c r="J281" s="66">
        <v>0</v>
      </c>
      <c r="K281" s="66">
        <v>0</v>
      </c>
      <c r="L281" s="66">
        <v>0</v>
      </c>
      <c r="M281" s="66">
        <v>0</v>
      </c>
      <c r="N281" s="66">
        <v>0</v>
      </c>
      <c r="O281" s="66">
        <v>0</v>
      </c>
      <c r="P281" s="66">
        <v>0</v>
      </c>
      <c r="Q281" s="66">
        <v>0</v>
      </c>
      <c r="R281" s="66">
        <v>0</v>
      </c>
      <c r="S281" s="66">
        <v>0</v>
      </c>
      <c r="T281" s="66">
        <v>0</v>
      </c>
      <c r="U281" s="66">
        <v>0</v>
      </c>
      <c r="V281" s="66">
        <v>0</v>
      </c>
      <c r="W281" s="66">
        <v>0</v>
      </c>
      <c r="X281" s="66">
        <v>0</v>
      </c>
      <c r="Y281" s="66">
        <v>0</v>
      </c>
      <c r="Z281" s="66">
        <v>0</v>
      </c>
      <c r="AA281" s="66">
        <v>0</v>
      </c>
      <c r="AB281" s="66">
        <v>0</v>
      </c>
      <c r="AC281" s="66">
        <v>0</v>
      </c>
      <c r="AD281" s="66">
        <v>0</v>
      </c>
      <c r="AE281" s="66">
        <v>0</v>
      </c>
      <c r="AF281" s="66">
        <v>0</v>
      </c>
      <c r="AG281" s="66">
        <v>0</v>
      </c>
      <c r="AH281" s="66">
        <v>0</v>
      </c>
      <c r="AI281" s="66">
        <v>0</v>
      </c>
      <c r="AJ281" s="66">
        <v>0</v>
      </c>
      <c r="AK281" s="66">
        <v>0</v>
      </c>
      <c r="AL281" s="66">
        <v>0</v>
      </c>
      <c r="AM281" s="66">
        <v>0</v>
      </c>
      <c r="AN281" s="66">
        <v>0</v>
      </c>
      <c r="AO281" s="66">
        <v>0</v>
      </c>
      <c r="AP281" s="66">
        <v>0</v>
      </c>
      <c r="AQ281" s="66">
        <f t="shared" si="4"/>
        <v>0</v>
      </c>
      <c r="AT281" s="35"/>
    </row>
    <row r="282" spans="1:46" ht="33" customHeight="1">
      <c r="A282" s="44">
        <v>1223</v>
      </c>
      <c r="B282" s="45" t="s">
        <v>260</v>
      </c>
      <c r="C282" s="67" t="s">
        <v>665</v>
      </c>
      <c r="D282" s="66">
        <v>0</v>
      </c>
      <c r="E282" s="66">
        <v>0</v>
      </c>
      <c r="F282" s="66">
        <v>0</v>
      </c>
      <c r="G282" s="66">
        <v>0</v>
      </c>
      <c r="H282" s="66">
        <v>0</v>
      </c>
      <c r="I282" s="66">
        <v>0</v>
      </c>
      <c r="J282" s="66">
        <v>0</v>
      </c>
      <c r="K282" s="66">
        <v>0</v>
      </c>
      <c r="L282" s="66">
        <v>0</v>
      </c>
      <c r="M282" s="66">
        <v>0</v>
      </c>
      <c r="N282" s="66">
        <v>0</v>
      </c>
      <c r="O282" s="66">
        <v>0</v>
      </c>
      <c r="P282" s="66">
        <v>0</v>
      </c>
      <c r="Q282" s="66">
        <v>0</v>
      </c>
      <c r="R282" s="66">
        <v>0</v>
      </c>
      <c r="S282" s="66">
        <v>0</v>
      </c>
      <c r="T282" s="66">
        <v>0</v>
      </c>
      <c r="U282" s="66">
        <v>0</v>
      </c>
      <c r="V282" s="66">
        <v>0</v>
      </c>
      <c r="W282" s="66">
        <v>0</v>
      </c>
      <c r="X282" s="66">
        <v>0</v>
      </c>
      <c r="Y282" s="66">
        <v>0</v>
      </c>
      <c r="Z282" s="66">
        <v>0</v>
      </c>
      <c r="AA282" s="66">
        <v>0</v>
      </c>
      <c r="AB282" s="66">
        <v>0</v>
      </c>
      <c r="AC282" s="66">
        <v>0</v>
      </c>
      <c r="AD282" s="66">
        <v>0</v>
      </c>
      <c r="AE282" s="66">
        <v>0</v>
      </c>
      <c r="AF282" s="66">
        <v>0</v>
      </c>
      <c r="AG282" s="66">
        <v>0</v>
      </c>
      <c r="AH282" s="66">
        <v>0</v>
      </c>
      <c r="AI282" s="66">
        <v>0</v>
      </c>
      <c r="AJ282" s="66">
        <v>0</v>
      </c>
      <c r="AK282" s="66">
        <v>0</v>
      </c>
      <c r="AL282" s="66">
        <v>0</v>
      </c>
      <c r="AM282" s="66">
        <v>0</v>
      </c>
      <c r="AN282" s="66">
        <v>0</v>
      </c>
      <c r="AO282" s="66">
        <v>0</v>
      </c>
      <c r="AP282" s="66">
        <v>0</v>
      </c>
      <c r="AQ282" s="66">
        <f t="shared" si="4"/>
        <v>0</v>
      </c>
      <c r="AT282" s="35"/>
    </row>
    <row r="283" spans="1:46" ht="33" customHeight="1">
      <c r="A283" s="44">
        <v>1224</v>
      </c>
      <c r="B283" s="45" t="s">
        <v>261</v>
      </c>
      <c r="C283" s="67" t="s">
        <v>665</v>
      </c>
      <c r="D283" s="66">
        <v>0</v>
      </c>
      <c r="E283" s="66">
        <v>0</v>
      </c>
      <c r="F283" s="66">
        <v>0</v>
      </c>
      <c r="G283" s="66">
        <v>0</v>
      </c>
      <c r="H283" s="66">
        <v>0</v>
      </c>
      <c r="I283" s="66">
        <v>0</v>
      </c>
      <c r="J283" s="66">
        <v>0</v>
      </c>
      <c r="K283" s="66">
        <v>0</v>
      </c>
      <c r="L283" s="66">
        <v>0</v>
      </c>
      <c r="M283" s="66">
        <v>0</v>
      </c>
      <c r="N283" s="66">
        <v>0</v>
      </c>
      <c r="O283" s="66">
        <v>0</v>
      </c>
      <c r="P283" s="66">
        <v>0</v>
      </c>
      <c r="Q283" s="66">
        <v>0</v>
      </c>
      <c r="R283" s="66">
        <v>0</v>
      </c>
      <c r="S283" s="66">
        <v>0</v>
      </c>
      <c r="T283" s="66">
        <v>0</v>
      </c>
      <c r="U283" s="66">
        <v>0</v>
      </c>
      <c r="V283" s="66">
        <v>0</v>
      </c>
      <c r="W283" s="66">
        <v>0</v>
      </c>
      <c r="X283" s="66">
        <v>0</v>
      </c>
      <c r="Y283" s="66">
        <v>0</v>
      </c>
      <c r="Z283" s="66">
        <v>0</v>
      </c>
      <c r="AA283" s="66">
        <v>0</v>
      </c>
      <c r="AB283" s="66">
        <v>0</v>
      </c>
      <c r="AC283" s="66">
        <v>0</v>
      </c>
      <c r="AD283" s="66">
        <v>0</v>
      </c>
      <c r="AE283" s="66">
        <v>0</v>
      </c>
      <c r="AF283" s="66">
        <v>0</v>
      </c>
      <c r="AG283" s="66">
        <v>0</v>
      </c>
      <c r="AH283" s="66">
        <v>0</v>
      </c>
      <c r="AI283" s="66">
        <v>0</v>
      </c>
      <c r="AJ283" s="66">
        <v>0</v>
      </c>
      <c r="AK283" s="66">
        <v>0</v>
      </c>
      <c r="AL283" s="66">
        <v>0</v>
      </c>
      <c r="AM283" s="66">
        <v>0</v>
      </c>
      <c r="AN283" s="66">
        <v>0</v>
      </c>
      <c r="AO283" s="66">
        <v>0</v>
      </c>
      <c r="AP283" s="66">
        <v>0</v>
      </c>
      <c r="AQ283" s="66">
        <f t="shared" si="4"/>
        <v>0</v>
      </c>
      <c r="AT283" s="35"/>
    </row>
    <row r="284" spans="1:46" ht="33" customHeight="1">
      <c r="A284" s="44">
        <v>1225</v>
      </c>
      <c r="B284" s="45" t="s">
        <v>262</v>
      </c>
      <c r="C284" s="67" t="s">
        <v>665</v>
      </c>
      <c r="D284" s="66">
        <v>0</v>
      </c>
      <c r="E284" s="66">
        <v>0</v>
      </c>
      <c r="F284" s="66">
        <v>0</v>
      </c>
      <c r="G284" s="66">
        <v>0</v>
      </c>
      <c r="H284" s="66">
        <v>0</v>
      </c>
      <c r="I284" s="66">
        <v>0</v>
      </c>
      <c r="J284" s="66">
        <v>0</v>
      </c>
      <c r="K284" s="66">
        <v>0</v>
      </c>
      <c r="L284" s="66">
        <v>0</v>
      </c>
      <c r="M284" s="66">
        <v>0</v>
      </c>
      <c r="N284" s="66">
        <v>0</v>
      </c>
      <c r="O284" s="66">
        <v>0</v>
      </c>
      <c r="P284" s="66">
        <v>0</v>
      </c>
      <c r="Q284" s="66">
        <v>0</v>
      </c>
      <c r="R284" s="66">
        <v>0</v>
      </c>
      <c r="S284" s="66">
        <v>0</v>
      </c>
      <c r="T284" s="66">
        <v>0</v>
      </c>
      <c r="U284" s="66">
        <v>0</v>
      </c>
      <c r="V284" s="66">
        <v>0</v>
      </c>
      <c r="W284" s="66">
        <v>0</v>
      </c>
      <c r="X284" s="66">
        <v>0</v>
      </c>
      <c r="Y284" s="66">
        <v>0</v>
      </c>
      <c r="Z284" s="66">
        <v>0</v>
      </c>
      <c r="AA284" s="66">
        <v>0</v>
      </c>
      <c r="AB284" s="66">
        <v>0</v>
      </c>
      <c r="AC284" s="66">
        <v>0</v>
      </c>
      <c r="AD284" s="66">
        <v>0</v>
      </c>
      <c r="AE284" s="66">
        <v>0</v>
      </c>
      <c r="AF284" s="66">
        <v>0</v>
      </c>
      <c r="AG284" s="66">
        <v>0</v>
      </c>
      <c r="AH284" s="66">
        <v>0</v>
      </c>
      <c r="AI284" s="66">
        <v>0</v>
      </c>
      <c r="AJ284" s="66">
        <v>0</v>
      </c>
      <c r="AK284" s="66">
        <v>0</v>
      </c>
      <c r="AL284" s="66">
        <v>0</v>
      </c>
      <c r="AM284" s="66">
        <v>0</v>
      </c>
      <c r="AN284" s="66">
        <v>0</v>
      </c>
      <c r="AO284" s="66">
        <v>0</v>
      </c>
      <c r="AP284" s="66">
        <v>0</v>
      </c>
      <c r="AQ284" s="66">
        <f t="shared" si="4"/>
        <v>0</v>
      </c>
      <c r="AT284" s="35"/>
    </row>
    <row r="285" spans="1:46" ht="33" customHeight="1">
      <c r="A285" s="44">
        <v>1226</v>
      </c>
      <c r="B285" s="45" t="s">
        <v>263</v>
      </c>
      <c r="C285" s="67" t="s">
        <v>665</v>
      </c>
      <c r="D285" s="66">
        <v>0</v>
      </c>
      <c r="E285" s="66">
        <v>0</v>
      </c>
      <c r="F285" s="66">
        <v>0</v>
      </c>
      <c r="G285" s="66">
        <v>0</v>
      </c>
      <c r="H285" s="66">
        <v>0</v>
      </c>
      <c r="I285" s="66">
        <v>0</v>
      </c>
      <c r="J285" s="66">
        <v>0</v>
      </c>
      <c r="K285" s="66">
        <v>0</v>
      </c>
      <c r="L285" s="66">
        <v>0</v>
      </c>
      <c r="M285" s="66">
        <v>0</v>
      </c>
      <c r="N285" s="66">
        <v>0</v>
      </c>
      <c r="O285" s="66">
        <v>0</v>
      </c>
      <c r="P285" s="66">
        <v>0</v>
      </c>
      <c r="Q285" s="66">
        <v>0</v>
      </c>
      <c r="R285" s="66">
        <v>0</v>
      </c>
      <c r="S285" s="66">
        <v>0</v>
      </c>
      <c r="T285" s="66">
        <v>0</v>
      </c>
      <c r="U285" s="66">
        <v>0</v>
      </c>
      <c r="V285" s="66">
        <v>0</v>
      </c>
      <c r="W285" s="66">
        <v>0</v>
      </c>
      <c r="X285" s="66">
        <v>0</v>
      </c>
      <c r="Y285" s="66">
        <v>0</v>
      </c>
      <c r="Z285" s="66">
        <v>0</v>
      </c>
      <c r="AA285" s="66">
        <v>0</v>
      </c>
      <c r="AB285" s="66">
        <v>0</v>
      </c>
      <c r="AC285" s="66">
        <v>0</v>
      </c>
      <c r="AD285" s="66">
        <v>0</v>
      </c>
      <c r="AE285" s="66">
        <v>0</v>
      </c>
      <c r="AF285" s="66">
        <v>0</v>
      </c>
      <c r="AG285" s="66">
        <v>0</v>
      </c>
      <c r="AH285" s="66">
        <v>0</v>
      </c>
      <c r="AI285" s="66">
        <v>0</v>
      </c>
      <c r="AJ285" s="66">
        <v>0</v>
      </c>
      <c r="AK285" s="66">
        <v>0</v>
      </c>
      <c r="AL285" s="66">
        <v>0</v>
      </c>
      <c r="AM285" s="66">
        <v>0</v>
      </c>
      <c r="AN285" s="66">
        <v>0</v>
      </c>
      <c r="AO285" s="66">
        <v>0</v>
      </c>
      <c r="AP285" s="66">
        <v>0</v>
      </c>
      <c r="AQ285" s="66">
        <f t="shared" si="4"/>
        <v>0</v>
      </c>
      <c r="AT285" s="35"/>
    </row>
    <row r="286" spans="1:46" ht="33" customHeight="1">
      <c r="A286" s="44">
        <v>1227</v>
      </c>
      <c r="B286" s="45" t="s">
        <v>264</v>
      </c>
      <c r="C286" s="67" t="s">
        <v>665</v>
      </c>
      <c r="D286" s="66">
        <v>0</v>
      </c>
      <c r="E286" s="66">
        <v>0</v>
      </c>
      <c r="F286" s="66">
        <v>0</v>
      </c>
      <c r="G286" s="66">
        <v>0</v>
      </c>
      <c r="H286" s="66">
        <v>0</v>
      </c>
      <c r="I286" s="66">
        <v>0</v>
      </c>
      <c r="J286" s="66">
        <v>0</v>
      </c>
      <c r="K286" s="66">
        <v>0</v>
      </c>
      <c r="L286" s="66">
        <v>0</v>
      </c>
      <c r="M286" s="66">
        <v>0</v>
      </c>
      <c r="N286" s="66">
        <v>0</v>
      </c>
      <c r="O286" s="66">
        <v>0</v>
      </c>
      <c r="P286" s="66">
        <v>0</v>
      </c>
      <c r="Q286" s="66">
        <v>0</v>
      </c>
      <c r="R286" s="66">
        <v>0</v>
      </c>
      <c r="S286" s="66">
        <v>0</v>
      </c>
      <c r="T286" s="66">
        <v>0</v>
      </c>
      <c r="U286" s="66">
        <v>0</v>
      </c>
      <c r="V286" s="66">
        <v>0</v>
      </c>
      <c r="W286" s="66">
        <v>0</v>
      </c>
      <c r="X286" s="66">
        <v>0</v>
      </c>
      <c r="Y286" s="66">
        <v>0</v>
      </c>
      <c r="Z286" s="66">
        <v>0</v>
      </c>
      <c r="AA286" s="66">
        <v>0</v>
      </c>
      <c r="AB286" s="66">
        <v>0</v>
      </c>
      <c r="AC286" s="66">
        <v>0</v>
      </c>
      <c r="AD286" s="66">
        <v>0</v>
      </c>
      <c r="AE286" s="66">
        <v>0</v>
      </c>
      <c r="AF286" s="66">
        <v>0</v>
      </c>
      <c r="AG286" s="66">
        <v>0</v>
      </c>
      <c r="AH286" s="66">
        <v>0</v>
      </c>
      <c r="AI286" s="66">
        <v>0</v>
      </c>
      <c r="AJ286" s="66">
        <v>0</v>
      </c>
      <c r="AK286" s="66">
        <v>0</v>
      </c>
      <c r="AL286" s="66">
        <v>0</v>
      </c>
      <c r="AM286" s="66">
        <v>0</v>
      </c>
      <c r="AN286" s="66">
        <v>0</v>
      </c>
      <c r="AO286" s="66">
        <v>0</v>
      </c>
      <c r="AP286" s="66">
        <v>0</v>
      </c>
      <c r="AQ286" s="66">
        <f t="shared" si="4"/>
        <v>0</v>
      </c>
      <c r="AT286" s="35"/>
    </row>
    <row r="287" spans="1:46" ht="33" customHeight="1">
      <c r="A287" s="44">
        <v>1228</v>
      </c>
      <c r="B287" s="45" t="s">
        <v>265</v>
      </c>
      <c r="C287" s="67" t="s">
        <v>665</v>
      </c>
      <c r="D287" s="66">
        <v>0</v>
      </c>
      <c r="E287" s="66">
        <v>0</v>
      </c>
      <c r="F287" s="66">
        <v>0</v>
      </c>
      <c r="G287" s="66">
        <v>0</v>
      </c>
      <c r="H287" s="66">
        <v>0</v>
      </c>
      <c r="I287" s="66">
        <v>0</v>
      </c>
      <c r="J287" s="66">
        <v>0</v>
      </c>
      <c r="K287" s="66">
        <v>0</v>
      </c>
      <c r="L287" s="66">
        <v>0</v>
      </c>
      <c r="M287" s="66">
        <v>0</v>
      </c>
      <c r="N287" s="66">
        <v>0</v>
      </c>
      <c r="O287" s="66">
        <v>0</v>
      </c>
      <c r="P287" s="66">
        <v>0</v>
      </c>
      <c r="Q287" s="66">
        <v>0</v>
      </c>
      <c r="R287" s="66">
        <v>0</v>
      </c>
      <c r="S287" s="66">
        <v>0</v>
      </c>
      <c r="T287" s="66">
        <v>0</v>
      </c>
      <c r="U287" s="66">
        <v>0</v>
      </c>
      <c r="V287" s="66">
        <v>0</v>
      </c>
      <c r="W287" s="66">
        <v>0</v>
      </c>
      <c r="X287" s="66">
        <v>0</v>
      </c>
      <c r="Y287" s="66">
        <v>0</v>
      </c>
      <c r="Z287" s="66">
        <v>0</v>
      </c>
      <c r="AA287" s="66">
        <v>0</v>
      </c>
      <c r="AB287" s="66">
        <v>0</v>
      </c>
      <c r="AC287" s="66">
        <v>0</v>
      </c>
      <c r="AD287" s="66">
        <v>0</v>
      </c>
      <c r="AE287" s="66">
        <v>0</v>
      </c>
      <c r="AF287" s="66">
        <v>0</v>
      </c>
      <c r="AG287" s="66">
        <v>0</v>
      </c>
      <c r="AH287" s="66">
        <v>0</v>
      </c>
      <c r="AI287" s="66">
        <v>0</v>
      </c>
      <c r="AJ287" s="66">
        <v>0</v>
      </c>
      <c r="AK287" s="66">
        <v>0</v>
      </c>
      <c r="AL287" s="66">
        <v>0</v>
      </c>
      <c r="AM287" s="66">
        <v>0</v>
      </c>
      <c r="AN287" s="66">
        <v>0</v>
      </c>
      <c r="AO287" s="66">
        <v>0</v>
      </c>
      <c r="AP287" s="66">
        <v>0</v>
      </c>
      <c r="AQ287" s="66">
        <f t="shared" si="4"/>
        <v>0</v>
      </c>
      <c r="AT287" s="35"/>
    </row>
    <row r="288" spans="1:46" ht="33" customHeight="1">
      <c r="A288" s="44">
        <v>1229</v>
      </c>
      <c r="B288" s="45" t="s">
        <v>266</v>
      </c>
      <c r="C288" s="67" t="s">
        <v>665</v>
      </c>
      <c r="D288" s="66">
        <v>0</v>
      </c>
      <c r="E288" s="66">
        <v>0</v>
      </c>
      <c r="F288" s="66">
        <v>0</v>
      </c>
      <c r="G288" s="66">
        <v>0</v>
      </c>
      <c r="H288" s="66">
        <v>0</v>
      </c>
      <c r="I288" s="66">
        <v>0</v>
      </c>
      <c r="J288" s="66">
        <v>0</v>
      </c>
      <c r="K288" s="66">
        <v>0</v>
      </c>
      <c r="L288" s="66">
        <v>0</v>
      </c>
      <c r="M288" s="66">
        <v>0</v>
      </c>
      <c r="N288" s="66">
        <v>0</v>
      </c>
      <c r="O288" s="66">
        <v>0</v>
      </c>
      <c r="P288" s="66">
        <v>0</v>
      </c>
      <c r="Q288" s="66">
        <v>0</v>
      </c>
      <c r="R288" s="66">
        <v>0</v>
      </c>
      <c r="S288" s="66">
        <v>0</v>
      </c>
      <c r="T288" s="66">
        <v>0</v>
      </c>
      <c r="U288" s="66">
        <v>0</v>
      </c>
      <c r="V288" s="66">
        <v>0</v>
      </c>
      <c r="W288" s="66">
        <v>0</v>
      </c>
      <c r="X288" s="66">
        <v>0</v>
      </c>
      <c r="Y288" s="66">
        <v>0</v>
      </c>
      <c r="Z288" s="66">
        <v>0</v>
      </c>
      <c r="AA288" s="66">
        <v>0</v>
      </c>
      <c r="AB288" s="66">
        <v>0</v>
      </c>
      <c r="AC288" s="66">
        <v>0</v>
      </c>
      <c r="AD288" s="66">
        <v>0</v>
      </c>
      <c r="AE288" s="66">
        <v>0</v>
      </c>
      <c r="AF288" s="66">
        <v>0</v>
      </c>
      <c r="AG288" s="66">
        <v>0</v>
      </c>
      <c r="AH288" s="66">
        <v>0</v>
      </c>
      <c r="AI288" s="66">
        <v>0</v>
      </c>
      <c r="AJ288" s="66">
        <v>0</v>
      </c>
      <c r="AK288" s="66">
        <v>0</v>
      </c>
      <c r="AL288" s="66">
        <v>0</v>
      </c>
      <c r="AM288" s="66">
        <v>0</v>
      </c>
      <c r="AN288" s="66">
        <v>0</v>
      </c>
      <c r="AO288" s="66">
        <v>0</v>
      </c>
      <c r="AP288" s="66">
        <v>0</v>
      </c>
      <c r="AQ288" s="66">
        <f t="shared" si="4"/>
        <v>0</v>
      </c>
      <c r="AT288" s="35"/>
    </row>
    <row r="289" spans="1:46" ht="33" customHeight="1">
      <c r="A289" s="44">
        <v>1230</v>
      </c>
      <c r="B289" s="45" t="s">
        <v>267</v>
      </c>
      <c r="C289" s="67" t="s">
        <v>665</v>
      </c>
      <c r="D289" s="66">
        <v>0</v>
      </c>
      <c r="E289" s="66">
        <v>0</v>
      </c>
      <c r="F289" s="66">
        <v>0</v>
      </c>
      <c r="G289" s="66">
        <v>0</v>
      </c>
      <c r="H289" s="66">
        <v>0</v>
      </c>
      <c r="I289" s="66">
        <v>0</v>
      </c>
      <c r="J289" s="66">
        <v>0</v>
      </c>
      <c r="K289" s="66">
        <v>0</v>
      </c>
      <c r="L289" s="66">
        <v>0</v>
      </c>
      <c r="M289" s="66">
        <v>0</v>
      </c>
      <c r="N289" s="66">
        <v>0</v>
      </c>
      <c r="O289" s="66">
        <v>0</v>
      </c>
      <c r="P289" s="66">
        <v>0</v>
      </c>
      <c r="Q289" s="66">
        <v>0</v>
      </c>
      <c r="R289" s="66">
        <v>0</v>
      </c>
      <c r="S289" s="66">
        <v>0</v>
      </c>
      <c r="T289" s="66">
        <v>0</v>
      </c>
      <c r="U289" s="66">
        <v>0</v>
      </c>
      <c r="V289" s="66">
        <v>0</v>
      </c>
      <c r="W289" s="66">
        <v>0</v>
      </c>
      <c r="X289" s="66">
        <v>0</v>
      </c>
      <c r="Y289" s="66">
        <v>0</v>
      </c>
      <c r="Z289" s="66">
        <v>0</v>
      </c>
      <c r="AA289" s="66">
        <v>0</v>
      </c>
      <c r="AB289" s="66">
        <v>0</v>
      </c>
      <c r="AC289" s="66">
        <v>0</v>
      </c>
      <c r="AD289" s="66">
        <v>0</v>
      </c>
      <c r="AE289" s="66">
        <v>0</v>
      </c>
      <c r="AF289" s="66">
        <v>0</v>
      </c>
      <c r="AG289" s="66">
        <v>0</v>
      </c>
      <c r="AH289" s="66">
        <v>0</v>
      </c>
      <c r="AI289" s="66">
        <v>0</v>
      </c>
      <c r="AJ289" s="66">
        <v>0</v>
      </c>
      <c r="AK289" s="66">
        <v>0</v>
      </c>
      <c r="AL289" s="66">
        <v>0</v>
      </c>
      <c r="AM289" s="66">
        <v>0</v>
      </c>
      <c r="AN289" s="66">
        <v>0</v>
      </c>
      <c r="AO289" s="66">
        <v>0</v>
      </c>
      <c r="AP289" s="66">
        <v>0</v>
      </c>
      <c r="AQ289" s="66">
        <f t="shared" si="4"/>
        <v>0</v>
      </c>
      <c r="AT289" s="35"/>
    </row>
    <row r="290" spans="1:46" ht="33" customHeight="1">
      <c r="A290" s="44">
        <v>1231</v>
      </c>
      <c r="B290" s="45" t="s">
        <v>268</v>
      </c>
      <c r="C290" s="67" t="s">
        <v>665</v>
      </c>
      <c r="D290" s="66">
        <v>0</v>
      </c>
      <c r="E290" s="66">
        <v>0</v>
      </c>
      <c r="F290" s="66">
        <v>0</v>
      </c>
      <c r="G290" s="66">
        <v>0</v>
      </c>
      <c r="H290" s="66">
        <v>0</v>
      </c>
      <c r="I290" s="66">
        <v>0</v>
      </c>
      <c r="J290" s="66">
        <v>0</v>
      </c>
      <c r="K290" s="66">
        <v>0</v>
      </c>
      <c r="L290" s="66">
        <v>0</v>
      </c>
      <c r="M290" s="66">
        <v>0</v>
      </c>
      <c r="N290" s="66">
        <v>0</v>
      </c>
      <c r="O290" s="66">
        <v>0</v>
      </c>
      <c r="P290" s="66">
        <v>0</v>
      </c>
      <c r="Q290" s="66">
        <v>0</v>
      </c>
      <c r="R290" s="66">
        <v>0</v>
      </c>
      <c r="S290" s="66">
        <v>0</v>
      </c>
      <c r="T290" s="66">
        <v>0</v>
      </c>
      <c r="U290" s="66">
        <v>0</v>
      </c>
      <c r="V290" s="66">
        <v>0</v>
      </c>
      <c r="W290" s="66">
        <v>0</v>
      </c>
      <c r="X290" s="66">
        <v>0</v>
      </c>
      <c r="Y290" s="66">
        <v>0</v>
      </c>
      <c r="Z290" s="66">
        <v>0</v>
      </c>
      <c r="AA290" s="66">
        <v>0</v>
      </c>
      <c r="AB290" s="66">
        <v>0</v>
      </c>
      <c r="AC290" s="66">
        <v>0</v>
      </c>
      <c r="AD290" s="66">
        <v>0</v>
      </c>
      <c r="AE290" s="66">
        <v>0</v>
      </c>
      <c r="AF290" s="66">
        <v>0</v>
      </c>
      <c r="AG290" s="66">
        <v>0</v>
      </c>
      <c r="AH290" s="66">
        <v>0</v>
      </c>
      <c r="AI290" s="66">
        <v>0</v>
      </c>
      <c r="AJ290" s="66">
        <v>0</v>
      </c>
      <c r="AK290" s="66">
        <v>0</v>
      </c>
      <c r="AL290" s="66">
        <v>0</v>
      </c>
      <c r="AM290" s="66">
        <v>0</v>
      </c>
      <c r="AN290" s="66">
        <v>0</v>
      </c>
      <c r="AO290" s="66">
        <v>0</v>
      </c>
      <c r="AP290" s="66">
        <v>0</v>
      </c>
      <c r="AQ290" s="66">
        <f t="shared" si="4"/>
        <v>0</v>
      </c>
      <c r="AT290" s="35"/>
    </row>
    <row r="291" spans="1:46" ht="33" customHeight="1">
      <c r="A291" s="44">
        <v>1232</v>
      </c>
      <c r="B291" s="45" t="s">
        <v>269</v>
      </c>
      <c r="C291" s="67" t="s">
        <v>665</v>
      </c>
      <c r="D291" s="66">
        <v>0</v>
      </c>
      <c r="E291" s="66">
        <v>0</v>
      </c>
      <c r="F291" s="66">
        <v>0</v>
      </c>
      <c r="G291" s="66">
        <v>0</v>
      </c>
      <c r="H291" s="66">
        <v>0</v>
      </c>
      <c r="I291" s="66">
        <v>0</v>
      </c>
      <c r="J291" s="66">
        <v>0</v>
      </c>
      <c r="K291" s="66">
        <v>0</v>
      </c>
      <c r="L291" s="66">
        <v>0</v>
      </c>
      <c r="M291" s="66">
        <v>0</v>
      </c>
      <c r="N291" s="66">
        <v>0</v>
      </c>
      <c r="O291" s="66">
        <v>0</v>
      </c>
      <c r="P291" s="66">
        <v>0</v>
      </c>
      <c r="Q291" s="66">
        <v>0</v>
      </c>
      <c r="R291" s="66">
        <v>0</v>
      </c>
      <c r="S291" s="66">
        <v>0</v>
      </c>
      <c r="T291" s="66">
        <v>0</v>
      </c>
      <c r="U291" s="66">
        <v>0</v>
      </c>
      <c r="V291" s="66">
        <v>0</v>
      </c>
      <c r="W291" s="66">
        <v>0</v>
      </c>
      <c r="X291" s="66">
        <v>0</v>
      </c>
      <c r="Y291" s="66">
        <v>0</v>
      </c>
      <c r="Z291" s="66">
        <v>0</v>
      </c>
      <c r="AA291" s="66">
        <v>0</v>
      </c>
      <c r="AB291" s="66">
        <v>0</v>
      </c>
      <c r="AC291" s="66">
        <v>0</v>
      </c>
      <c r="AD291" s="66">
        <v>0</v>
      </c>
      <c r="AE291" s="66">
        <v>0</v>
      </c>
      <c r="AF291" s="66">
        <v>0</v>
      </c>
      <c r="AG291" s="66">
        <v>0</v>
      </c>
      <c r="AH291" s="66">
        <v>0</v>
      </c>
      <c r="AI291" s="66">
        <v>0</v>
      </c>
      <c r="AJ291" s="66">
        <v>0</v>
      </c>
      <c r="AK291" s="66">
        <v>0</v>
      </c>
      <c r="AL291" s="66">
        <v>0</v>
      </c>
      <c r="AM291" s="66">
        <v>0</v>
      </c>
      <c r="AN291" s="66">
        <v>0</v>
      </c>
      <c r="AO291" s="66">
        <v>0</v>
      </c>
      <c r="AP291" s="66">
        <v>0</v>
      </c>
      <c r="AQ291" s="66">
        <f t="shared" si="4"/>
        <v>0</v>
      </c>
      <c r="AT291" s="35"/>
    </row>
    <row r="292" spans="1:46" ht="33" customHeight="1">
      <c r="A292" s="44">
        <v>1233</v>
      </c>
      <c r="B292" s="45" t="s">
        <v>270</v>
      </c>
      <c r="C292" s="67" t="s">
        <v>665</v>
      </c>
      <c r="D292" s="66">
        <v>0</v>
      </c>
      <c r="E292" s="66">
        <v>0</v>
      </c>
      <c r="F292" s="66">
        <v>0</v>
      </c>
      <c r="G292" s="66">
        <v>0</v>
      </c>
      <c r="H292" s="66">
        <v>0</v>
      </c>
      <c r="I292" s="66">
        <v>0</v>
      </c>
      <c r="J292" s="66">
        <v>0</v>
      </c>
      <c r="K292" s="66">
        <v>0</v>
      </c>
      <c r="L292" s="66">
        <v>0</v>
      </c>
      <c r="M292" s="66">
        <v>0</v>
      </c>
      <c r="N292" s="66">
        <v>0</v>
      </c>
      <c r="O292" s="66">
        <v>0</v>
      </c>
      <c r="P292" s="66">
        <v>0</v>
      </c>
      <c r="Q292" s="66">
        <v>0</v>
      </c>
      <c r="R292" s="66">
        <v>0</v>
      </c>
      <c r="S292" s="66">
        <v>0</v>
      </c>
      <c r="T292" s="66">
        <v>0</v>
      </c>
      <c r="U292" s="66">
        <v>0</v>
      </c>
      <c r="V292" s="66">
        <v>0</v>
      </c>
      <c r="W292" s="66">
        <v>0</v>
      </c>
      <c r="X292" s="66">
        <v>0</v>
      </c>
      <c r="Y292" s="66">
        <v>0</v>
      </c>
      <c r="Z292" s="66">
        <v>0</v>
      </c>
      <c r="AA292" s="66">
        <v>0</v>
      </c>
      <c r="AB292" s="66">
        <v>0</v>
      </c>
      <c r="AC292" s="66">
        <v>0</v>
      </c>
      <c r="AD292" s="66">
        <v>0</v>
      </c>
      <c r="AE292" s="66">
        <v>0</v>
      </c>
      <c r="AF292" s="66">
        <v>0</v>
      </c>
      <c r="AG292" s="66">
        <v>0</v>
      </c>
      <c r="AH292" s="66">
        <v>0</v>
      </c>
      <c r="AI292" s="66">
        <v>0</v>
      </c>
      <c r="AJ292" s="66">
        <v>0</v>
      </c>
      <c r="AK292" s="66">
        <v>0</v>
      </c>
      <c r="AL292" s="66">
        <v>0</v>
      </c>
      <c r="AM292" s="66">
        <v>0</v>
      </c>
      <c r="AN292" s="66">
        <v>0</v>
      </c>
      <c r="AO292" s="66">
        <v>0</v>
      </c>
      <c r="AP292" s="66">
        <v>0</v>
      </c>
      <c r="AQ292" s="66">
        <f t="shared" si="4"/>
        <v>0</v>
      </c>
      <c r="AT292" s="35"/>
    </row>
    <row r="293" spans="1:46" ht="33" customHeight="1">
      <c r="A293" s="44">
        <v>1234</v>
      </c>
      <c r="B293" s="45" t="s">
        <v>271</v>
      </c>
      <c r="C293" s="67" t="s">
        <v>665</v>
      </c>
      <c r="D293" s="66">
        <v>0</v>
      </c>
      <c r="E293" s="66">
        <v>0</v>
      </c>
      <c r="F293" s="66">
        <v>0</v>
      </c>
      <c r="G293" s="66">
        <v>0</v>
      </c>
      <c r="H293" s="66">
        <v>0</v>
      </c>
      <c r="I293" s="66">
        <v>0</v>
      </c>
      <c r="J293" s="66">
        <v>0</v>
      </c>
      <c r="K293" s="66">
        <v>0</v>
      </c>
      <c r="L293" s="66">
        <v>0</v>
      </c>
      <c r="M293" s="66">
        <v>0</v>
      </c>
      <c r="N293" s="66">
        <v>0</v>
      </c>
      <c r="O293" s="66">
        <v>0</v>
      </c>
      <c r="P293" s="66">
        <v>0</v>
      </c>
      <c r="Q293" s="66">
        <v>0</v>
      </c>
      <c r="R293" s="66">
        <v>0</v>
      </c>
      <c r="S293" s="66">
        <v>0</v>
      </c>
      <c r="T293" s="66">
        <v>0</v>
      </c>
      <c r="U293" s="66">
        <v>0</v>
      </c>
      <c r="V293" s="66">
        <v>0</v>
      </c>
      <c r="W293" s="66">
        <v>0</v>
      </c>
      <c r="X293" s="66">
        <v>0</v>
      </c>
      <c r="Y293" s="66">
        <v>0</v>
      </c>
      <c r="Z293" s="66">
        <v>0</v>
      </c>
      <c r="AA293" s="66">
        <v>0</v>
      </c>
      <c r="AB293" s="66">
        <v>0</v>
      </c>
      <c r="AC293" s="66">
        <v>0</v>
      </c>
      <c r="AD293" s="66">
        <v>0</v>
      </c>
      <c r="AE293" s="66">
        <v>0</v>
      </c>
      <c r="AF293" s="66">
        <v>0</v>
      </c>
      <c r="AG293" s="66">
        <v>0</v>
      </c>
      <c r="AH293" s="66">
        <v>0</v>
      </c>
      <c r="AI293" s="66">
        <v>0</v>
      </c>
      <c r="AJ293" s="66">
        <v>0</v>
      </c>
      <c r="AK293" s="66">
        <v>0</v>
      </c>
      <c r="AL293" s="66">
        <v>0</v>
      </c>
      <c r="AM293" s="66">
        <v>0</v>
      </c>
      <c r="AN293" s="66">
        <v>0</v>
      </c>
      <c r="AO293" s="66">
        <v>0</v>
      </c>
      <c r="AP293" s="66">
        <v>0</v>
      </c>
      <c r="AQ293" s="66">
        <f t="shared" si="4"/>
        <v>0</v>
      </c>
      <c r="AT293" s="35"/>
    </row>
    <row r="294" spans="1:46" ht="33" customHeight="1">
      <c r="A294" s="44">
        <v>1235</v>
      </c>
      <c r="B294" s="45" t="s">
        <v>272</v>
      </c>
      <c r="C294" s="67" t="s">
        <v>665</v>
      </c>
      <c r="D294" s="66">
        <v>0</v>
      </c>
      <c r="E294" s="66">
        <v>0</v>
      </c>
      <c r="F294" s="66">
        <v>0</v>
      </c>
      <c r="G294" s="66">
        <v>0</v>
      </c>
      <c r="H294" s="66">
        <v>0</v>
      </c>
      <c r="I294" s="66">
        <v>0</v>
      </c>
      <c r="J294" s="66">
        <v>0</v>
      </c>
      <c r="K294" s="66">
        <v>0</v>
      </c>
      <c r="L294" s="66">
        <v>0</v>
      </c>
      <c r="M294" s="66">
        <v>0</v>
      </c>
      <c r="N294" s="66">
        <v>0</v>
      </c>
      <c r="O294" s="66">
        <v>0</v>
      </c>
      <c r="P294" s="66">
        <v>0</v>
      </c>
      <c r="Q294" s="66">
        <v>0</v>
      </c>
      <c r="R294" s="66">
        <v>0</v>
      </c>
      <c r="S294" s="66">
        <v>0</v>
      </c>
      <c r="T294" s="66">
        <v>0</v>
      </c>
      <c r="U294" s="66">
        <v>0</v>
      </c>
      <c r="V294" s="66">
        <v>0</v>
      </c>
      <c r="W294" s="66">
        <v>0</v>
      </c>
      <c r="X294" s="66">
        <v>0</v>
      </c>
      <c r="Y294" s="66">
        <v>0</v>
      </c>
      <c r="Z294" s="66">
        <v>0</v>
      </c>
      <c r="AA294" s="66">
        <v>0</v>
      </c>
      <c r="AB294" s="66">
        <v>0</v>
      </c>
      <c r="AC294" s="66">
        <v>0</v>
      </c>
      <c r="AD294" s="66">
        <v>0</v>
      </c>
      <c r="AE294" s="66">
        <v>0</v>
      </c>
      <c r="AF294" s="66">
        <v>0</v>
      </c>
      <c r="AG294" s="66">
        <v>0</v>
      </c>
      <c r="AH294" s="66">
        <v>0</v>
      </c>
      <c r="AI294" s="66">
        <v>0</v>
      </c>
      <c r="AJ294" s="66">
        <v>0</v>
      </c>
      <c r="AK294" s="66">
        <v>0</v>
      </c>
      <c r="AL294" s="66">
        <v>0</v>
      </c>
      <c r="AM294" s="66">
        <v>0</v>
      </c>
      <c r="AN294" s="66">
        <v>0</v>
      </c>
      <c r="AO294" s="66">
        <v>0</v>
      </c>
      <c r="AP294" s="66">
        <v>0</v>
      </c>
      <c r="AQ294" s="66">
        <f t="shared" si="4"/>
        <v>0</v>
      </c>
      <c r="AT294" s="35"/>
    </row>
    <row r="295" spans="1:46" ht="33" customHeight="1">
      <c r="A295" s="44">
        <v>1236</v>
      </c>
      <c r="B295" s="45" t="s">
        <v>273</v>
      </c>
      <c r="C295" s="67" t="s">
        <v>665</v>
      </c>
      <c r="D295" s="66">
        <v>0</v>
      </c>
      <c r="E295" s="66">
        <v>0</v>
      </c>
      <c r="F295" s="66">
        <v>0</v>
      </c>
      <c r="G295" s="66">
        <v>0</v>
      </c>
      <c r="H295" s="66">
        <v>0</v>
      </c>
      <c r="I295" s="66">
        <v>0</v>
      </c>
      <c r="J295" s="66">
        <v>0</v>
      </c>
      <c r="K295" s="66">
        <v>0</v>
      </c>
      <c r="L295" s="66">
        <v>0</v>
      </c>
      <c r="M295" s="66">
        <v>0</v>
      </c>
      <c r="N295" s="66">
        <v>0</v>
      </c>
      <c r="O295" s="66">
        <v>0</v>
      </c>
      <c r="P295" s="66">
        <v>0</v>
      </c>
      <c r="Q295" s="66">
        <v>0</v>
      </c>
      <c r="R295" s="66">
        <v>0</v>
      </c>
      <c r="S295" s="66">
        <v>0</v>
      </c>
      <c r="T295" s="66">
        <v>0</v>
      </c>
      <c r="U295" s="66">
        <v>0</v>
      </c>
      <c r="V295" s="66">
        <v>0</v>
      </c>
      <c r="W295" s="66">
        <v>0</v>
      </c>
      <c r="X295" s="66">
        <v>0</v>
      </c>
      <c r="Y295" s="66">
        <v>0</v>
      </c>
      <c r="Z295" s="66">
        <v>0</v>
      </c>
      <c r="AA295" s="66">
        <v>0</v>
      </c>
      <c r="AB295" s="66">
        <v>0</v>
      </c>
      <c r="AC295" s="66">
        <v>0</v>
      </c>
      <c r="AD295" s="66">
        <v>0</v>
      </c>
      <c r="AE295" s="66">
        <v>0</v>
      </c>
      <c r="AF295" s="66">
        <v>0</v>
      </c>
      <c r="AG295" s="66">
        <v>0</v>
      </c>
      <c r="AH295" s="66">
        <v>0</v>
      </c>
      <c r="AI295" s="66">
        <v>0</v>
      </c>
      <c r="AJ295" s="66">
        <v>0</v>
      </c>
      <c r="AK295" s="66">
        <v>0</v>
      </c>
      <c r="AL295" s="66">
        <v>0</v>
      </c>
      <c r="AM295" s="66">
        <v>0</v>
      </c>
      <c r="AN295" s="66">
        <v>0</v>
      </c>
      <c r="AO295" s="66">
        <v>0</v>
      </c>
      <c r="AP295" s="66">
        <v>0</v>
      </c>
      <c r="AQ295" s="66">
        <f t="shared" si="4"/>
        <v>0</v>
      </c>
      <c r="AT295" s="35"/>
    </row>
    <row r="296" spans="1:46" ht="33" customHeight="1">
      <c r="A296" s="44">
        <v>1237</v>
      </c>
      <c r="B296" s="45" t="s">
        <v>274</v>
      </c>
      <c r="C296" s="67" t="s">
        <v>665</v>
      </c>
      <c r="D296" s="66">
        <v>0</v>
      </c>
      <c r="E296" s="66">
        <v>0</v>
      </c>
      <c r="F296" s="66">
        <v>0</v>
      </c>
      <c r="G296" s="66">
        <v>0</v>
      </c>
      <c r="H296" s="66">
        <v>0</v>
      </c>
      <c r="I296" s="66">
        <v>0</v>
      </c>
      <c r="J296" s="66">
        <v>0</v>
      </c>
      <c r="K296" s="66">
        <v>0</v>
      </c>
      <c r="L296" s="66">
        <v>0</v>
      </c>
      <c r="M296" s="66">
        <v>0</v>
      </c>
      <c r="N296" s="66">
        <v>0</v>
      </c>
      <c r="O296" s="66">
        <v>0</v>
      </c>
      <c r="P296" s="66">
        <v>0</v>
      </c>
      <c r="Q296" s="66">
        <v>0</v>
      </c>
      <c r="R296" s="66">
        <v>0</v>
      </c>
      <c r="S296" s="66">
        <v>0</v>
      </c>
      <c r="T296" s="66">
        <v>0</v>
      </c>
      <c r="U296" s="66">
        <v>0</v>
      </c>
      <c r="V296" s="66">
        <v>0</v>
      </c>
      <c r="W296" s="66">
        <v>0</v>
      </c>
      <c r="X296" s="66">
        <v>0</v>
      </c>
      <c r="Y296" s="66">
        <v>0</v>
      </c>
      <c r="Z296" s="66">
        <v>0</v>
      </c>
      <c r="AA296" s="66">
        <v>0</v>
      </c>
      <c r="AB296" s="66">
        <v>0</v>
      </c>
      <c r="AC296" s="66">
        <v>0</v>
      </c>
      <c r="AD296" s="66">
        <v>0</v>
      </c>
      <c r="AE296" s="66">
        <v>0</v>
      </c>
      <c r="AF296" s="66">
        <v>0</v>
      </c>
      <c r="AG296" s="66">
        <v>0</v>
      </c>
      <c r="AH296" s="66">
        <v>0</v>
      </c>
      <c r="AI296" s="66">
        <v>0</v>
      </c>
      <c r="AJ296" s="66">
        <v>0</v>
      </c>
      <c r="AK296" s="66">
        <v>0</v>
      </c>
      <c r="AL296" s="66">
        <v>0</v>
      </c>
      <c r="AM296" s="66">
        <v>0</v>
      </c>
      <c r="AN296" s="66">
        <v>0</v>
      </c>
      <c r="AO296" s="66">
        <v>0</v>
      </c>
      <c r="AP296" s="66">
        <v>0</v>
      </c>
      <c r="AQ296" s="66">
        <f t="shared" si="4"/>
        <v>0</v>
      </c>
      <c r="AT296" s="35"/>
    </row>
    <row r="297" spans="1:46" ht="33" customHeight="1">
      <c r="A297" s="44">
        <v>1238</v>
      </c>
      <c r="B297" s="45" t="s">
        <v>275</v>
      </c>
      <c r="C297" s="67" t="s">
        <v>665</v>
      </c>
      <c r="D297" s="66">
        <v>0</v>
      </c>
      <c r="E297" s="66">
        <v>0</v>
      </c>
      <c r="F297" s="66">
        <v>0</v>
      </c>
      <c r="G297" s="66">
        <v>0</v>
      </c>
      <c r="H297" s="66">
        <v>0</v>
      </c>
      <c r="I297" s="66">
        <v>0</v>
      </c>
      <c r="J297" s="66">
        <v>0</v>
      </c>
      <c r="K297" s="66">
        <v>0</v>
      </c>
      <c r="L297" s="66">
        <v>0</v>
      </c>
      <c r="M297" s="66">
        <v>0</v>
      </c>
      <c r="N297" s="66">
        <v>0</v>
      </c>
      <c r="O297" s="66">
        <v>0</v>
      </c>
      <c r="P297" s="66">
        <v>0</v>
      </c>
      <c r="Q297" s="66">
        <v>0</v>
      </c>
      <c r="R297" s="66">
        <v>0</v>
      </c>
      <c r="S297" s="66">
        <v>0</v>
      </c>
      <c r="T297" s="66">
        <v>0</v>
      </c>
      <c r="U297" s="66">
        <v>0</v>
      </c>
      <c r="V297" s="66">
        <v>0</v>
      </c>
      <c r="W297" s="66">
        <v>0</v>
      </c>
      <c r="X297" s="66">
        <v>0</v>
      </c>
      <c r="Y297" s="66">
        <v>0</v>
      </c>
      <c r="Z297" s="66">
        <v>0</v>
      </c>
      <c r="AA297" s="66">
        <v>0</v>
      </c>
      <c r="AB297" s="66">
        <v>0</v>
      </c>
      <c r="AC297" s="66">
        <v>0</v>
      </c>
      <c r="AD297" s="66">
        <v>0</v>
      </c>
      <c r="AE297" s="66">
        <v>0</v>
      </c>
      <c r="AF297" s="66">
        <v>0</v>
      </c>
      <c r="AG297" s="66">
        <v>0</v>
      </c>
      <c r="AH297" s="66">
        <v>0</v>
      </c>
      <c r="AI297" s="66">
        <v>0</v>
      </c>
      <c r="AJ297" s="66">
        <v>0</v>
      </c>
      <c r="AK297" s="66">
        <v>0</v>
      </c>
      <c r="AL297" s="66">
        <v>0</v>
      </c>
      <c r="AM297" s="66">
        <v>0</v>
      </c>
      <c r="AN297" s="66">
        <v>0</v>
      </c>
      <c r="AO297" s="66">
        <v>0</v>
      </c>
      <c r="AP297" s="66">
        <v>0</v>
      </c>
      <c r="AQ297" s="66">
        <f t="shared" si="4"/>
        <v>0</v>
      </c>
      <c r="AT297" s="35"/>
    </row>
    <row r="298" spans="1:46" ht="33" customHeight="1">
      <c r="A298" s="44">
        <v>1239</v>
      </c>
      <c r="B298" s="45" t="s">
        <v>276</v>
      </c>
      <c r="C298" s="67" t="s">
        <v>665</v>
      </c>
      <c r="D298" s="66">
        <v>0</v>
      </c>
      <c r="E298" s="66">
        <v>0</v>
      </c>
      <c r="F298" s="66">
        <v>0</v>
      </c>
      <c r="G298" s="66">
        <v>0</v>
      </c>
      <c r="H298" s="66">
        <v>0</v>
      </c>
      <c r="I298" s="66">
        <v>0</v>
      </c>
      <c r="J298" s="66">
        <v>0</v>
      </c>
      <c r="K298" s="66">
        <v>0</v>
      </c>
      <c r="L298" s="66">
        <v>0</v>
      </c>
      <c r="M298" s="66">
        <v>0</v>
      </c>
      <c r="N298" s="66">
        <v>0</v>
      </c>
      <c r="O298" s="66">
        <v>0</v>
      </c>
      <c r="P298" s="66">
        <v>0</v>
      </c>
      <c r="Q298" s="66">
        <v>0</v>
      </c>
      <c r="R298" s="66">
        <v>0</v>
      </c>
      <c r="S298" s="66">
        <v>0</v>
      </c>
      <c r="T298" s="66">
        <v>0</v>
      </c>
      <c r="U298" s="66">
        <v>0</v>
      </c>
      <c r="V298" s="66">
        <v>0</v>
      </c>
      <c r="W298" s="66">
        <v>0</v>
      </c>
      <c r="X298" s="66">
        <v>0</v>
      </c>
      <c r="Y298" s="66">
        <v>0</v>
      </c>
      <c r="Z298" s="66">
        <v>0</v>
      </c>
      <c r="AA298" s="66">
        <v>0</v>
      </c>
      <c r="AB298" s="66">
        <v>0</v>
      </c>
      <c r="AC298" s="66">
        <v>0</v>
      </c>
      <c r="AD298" s="66">
        <v>0</v>
      </c>
      <c r="AE298" s="66">
        <v>0</v>
      </c>
      <c r="AF298" s="66">
        <v>0</v>
      </c>
      <c r="AG298" s="66">
        <v>0</v>
      </c>
      <c r="AH298" s="66">
        <v>0</v>
      </c>
      <c r="AI298" s="66">
        <v>0</v>
      </c>
      <c r="AJ298" s="66">
        <v>0</v>
      </c>
      <c r="AK298" s="66">
        <v>0</v>
      </c>
      <c r="AL298" s="66">
        <v>0</v>
      </c>
      <c r="AM298" s="66">
        <v>0</v>
      </c>
      <c r="AN298" s="66">
        <v>0</v>
      </c>
      <c r="AO298" s="66">
        <v>0</v>
      </c>
      <c r="AP298" s="66">
        <v>0</v>
      </c>
      <c r="AQ298" s="66">
        <f t="shared" si="4"/>
        <v>0</v>
      </c>
      <c r="AT298" s="35"/>
    </row>
    <row r="299" spans="1:46" ht="33" customHeight="1">
      <c r="A299" s="44">
        <v>1240</v>
      </c>
      <c r="B299" s="45" t="s">
        <v>277</v>
      </c>
      <c r="C299" s="67" t="s">
        <v>665</v>
      </c>
      <c r="D299" s="66">
        <v>0</v>
      </c>
      <c r="E299" s="66">
        <v>0</v>
      </c>
      <c r="F299" s="66">
        <v>0</v>
      </c>
      <c r="G299" s="66">
        <v>0</v>
      </c>
      <c r="H299" s="66">
        <v>0</v>
      </c>
      <c r="I299" s="66">
        <v>0</v>
      </c>
      <c r="J299" s="66">
        <v>0</v>
      </c>
      <c r="K299" s="66">
        <v>0</v>
      </c>
      <c r="L299" s="66">
        <v>0</v>
      </c>
      <c r="M299" s="66">
        <v>0</v>
      </c>
      <c r="N299" s="66">
        <v>0</v>
      </c>
      <c r="O299" s="66">
        <v>0</v>
      </c>
      <c r="P299" s="66">
        <v>0</v>
      </c>
      <c r="Q299" s="66">
        <v>0</v>
      </c>
      <c r="R299" s="66">
        <v>0</v>
      </c>
      <c r="S299" s="66">
        <v>0</v>
      </c>
      <c r="T299" s="66">
        <v>0</v>
      </c>
      <c r="U299" s="66">
        <v>0</v>
      </c>
      <c r="V299" s="66">
        <v>0</v>
      </c>
      <c r="W299" s="66">
        <v>0</v>
      </c>
      <c r="X299" s="66">
        <v>0</v>
      </c>
      <c r="Y299" s="66">
        <v>0</v>
      </c>
      <c r="Z299" s="66">
        <v>0</v>
      </c>
      <c r="AA299" s="66">
        <v>0</v>
      </c>
      <c r="AB299" s="66">
        <v>0</v>
      </c>
      <c r="AC299" s="66">
        <v>0</v>
      </c>
      <c r="AD299" s="66">
        <v>0</v>
      </c>
      <c r="AE299" s="66">
        <v>0</v>
      </c>
      <c r="AF299" s="66">
        <v>0</v>
      </c>
      <c r="AG299" s="66">
        <v>0</v>
      </c>
      <c r="AH299" s="66">
        <v>0</v>
      </c>
      <c r="AI299" s="66">
        <v>0</v>
      </c>
      <c r="AJ299" s="66">
        <v>0</v>
      </c>
      <c r="AK299" s="66">
        <v>0</v>
      </c>
      <c r="AL299" s="66">
        <v>0</v>
      </c>
      <c r="AM299" s="66">
        <v>0</v>
      </c>
      <c r="AN299" s="66">
        <v>0</v>
      </c>
      <c r="AO299" s="66">
        <v>0</v>
      </c>
      <c r="AP299" s="66">
        <v>0</v>
      </c>
      <c r="AQ299" s="66">
        <f t="shared" si="4"/>
        <v>0</v>
      </c>
      <c r="AT299" s="35"/>
    </row>
    <row r="300" spans="1:46" ht="33" customHeight="1">
      <c r="A300" s="44">
        <v>1241</v>
      </c>
      <c r="B300" s="45" t="s">
        <v>278</v>
      </c>
      <c r="C300" s="67" t="s">
        <v>665</v>
      </c>
      <c r="D300" s="66">
        <v>0</v>
      </c>
      <c r="E300" s="66">
        <v>0</v>
      </c>
      <c r="F300" s="66">
        <v>0</v>
      </c>
      <c r="G300" s="66">
        <v>0</v>
      </c>
      <c r="H300" s="66">
        <v>0</v>
      </c>
      <c r="I300" s="66">
        <v>0</v>
      </c>
      <c r="J300" s="66">
        <v>0</v>
      </c>
      <c r="K300" s="66">
        <v>0</v>
      </c>
      <c r="L300" s="66">
        <v>0</v>
      </c>
      <c r="M300" s="66">
        <v>0</v>
      </c>
      <c r="N300" s="66">
        <v>0</v>
      </c>
      <c r="O300" s="66">
        <v>0</v>
      </c>
      <c r="P300" s="66">
        <v>0</v>
      </c>
      <c r="Q300" s="66">
        <v>0</v>
      </c>
      <c r="R300" s="66">
        <v>0</v>
      </c>
      <c r="S300" s="66">
        <v>0</v>
      </c>
      <c r="T300" s="66">
        <v>0</v>
      </c>
      <c r="U300" s="66">
        <v>0</v>
      </c>
      <c r="V300" s="66">
        <v>0</v>
      </c>
      <c r="W300" s="66">
        <v>0</v>
      </c>
      <c r="X300" s="66">
        <v>0</v>
      </c>
      <c r="Y300" s="66">
        <v>0</v>
      </c>
      <c r="Z300" s="66">
        <v>0</v>
      </c>
      <c r="AA300" s="66">
        <v>0</v>
      </c>
      <c r="AB300" s="66">
        <v>0</v>
      </c>
      <c r="AC300" s="66">
        <v>0</v>
      </c>
      <c r="AD300" s="66">
        <v>0</v>
      </c>
      <c r="AE300" s="66">
        <v>0</v>
      </c>
      <c r="AF300" s="66">
        <v>0</v>
      </c>
      <c r="AG300" s="66">
        <v>0</v>
      </c>
      <c r="AH300" s="66">
        <v>0</v>
      </c>
      <c r="AI300" s="66">
        <v>0</v>
      </c>
      <c r="AJ300" s="66">
        <v>0</v>
      </c>
      <c r="AK300" s="66">
        <v>0</v>
      </c>
      <c r="AL300" s="66">
        <v>0</v>
      </c>
      <c r="AM300" s="66">
        <v>0</v>
      </c>
      <c r="AN300" s="66">
        <v>0</v>
      </c>
      <c r="AO300" s="66">
        <v>0</v>
      </c>
      <c r="AP300" s="66">
        <v>0</v>
      </c>
      <c r="AQ300" s="66">
        <f t="shared" si="4"/>
        <v>0</v>
      </c>
      <c r="AT300" s="35"/>
    </row>
    <row r="301" spans="1:46" ht="33" customHeight="1">
      <c r="A301" s="44">
        <v>1242</v>
      </c>
      <c r="B301" s="45" t="s">
        <v>279</v>
      </c>
      <c r="C301" s="67" t="s">
        <v>665</v>
      </c>
      <c r="D301" s="66">
        <v>0</v>
      </c>
      <c r="E301" s="66">
        <v>0</v>
      </c>
      <c r="F301" s="66">
        <v>0</v>
      </c>
      <c r="G301" s="66">
        <v>0</v>
      </c>
      <c r="H301" s="66">
        <v>0</v>
      </c>
      <c r="I301" s="66">
        <v>0</v>
      </c>
      <c r="J301" s="66">
        <v>0</v>
      </c>
      <c r="K301" s="66">
        <v>0</v>
      </c>
      <c r="L301" s="66">
        <v>0</v>
      </c>
      <c r="M301" s="66">
        <v>0</v>
      </c>
      <c r="N301" s="66">
        <v>0</v>
      </c>
      <c r="O301" s="66">
        <v>0</v>
      </c>
      <c r="P301" s="66">
        <v>0</v>
      </c>
      <c r="Q301" s="66">
        <v>0</v>
      </c>
      <c r="R301" s="66">
        <v>0</v>
      </c>
      <c r="S301" s="66">
        <v>0</v>
      </c>
      <c r="T301" s="66">
        <v>0</v>
      </c>
      <c r="U301" s="66">
        <v>0</v>
      </c>
      <c r="V301" s="66">
        <v>0</v>
      </c>
      <c r="W301" s="66">
        <v>0</v>
      </c>
      <c r="X301" s="66">
        <v>0</v>
      </c>
      <c r="Y301" s="66">
        <v>0</v>
      </c>
      <c r="Z301" s="66">
        <v>0</v>
      </c>
      <c r="AA301" s="66">
        <v>0</v>
      </c>
      <c r="AB301" s="66">
        <v>0</v>
      </c>
      <c r="AC301" s="66">
        <v>0</v>
      </c>
      <c r="AD301" s="66">
        <v>0</v>
      </c>
      <c r="AE301" s="66">
        <v>0</v>
      </c>
      <c r="AF301" s="66">
        <v>0</v>
      </c>
      <c r="AG301" s="66">
        <v>0</v>
      </c>
      <c r="AH301" s="66">
        <v>0</v>
      </c>
      <c r="AI301" s="66">
        <v>0</v>
      </c>
      <c r="AJ301" s="66">
        <v>0</v>
      </c>
      <c r="AK301" s="66">
        <v>0</v>
      </c>
      <c r="AL301" s="66">
        <v>0</v>
      </c>
      <c r="AM301" s="66">
        <v>0</v>
      </c>
      <c r="AN301" s="66">
        <v>0</v>
      </c>
      <c r="AO301" s="66">
        <v>0</v>
      </c>
      <c r="AP301" s="66">
        <v>0</v>
      </c>
      <c r="AQ301" s="66">
        <f t="shared" si="4"/>
        <v>0</v>
      </c>
      <c r="AT301" s="35"/>
    </row>
    <row r="302" spans="1:46" ht="33" customHeight="1">
      <c r="A302" s="44">
        <v>1243</v>
      </c>
      <c r="B302" s="45" t="s">
        <v>280</v>
      </c>
      <c r="C302" s="67" t="s">
        <v>665</v>
      </c>
      <c r="D302" s="66">
        <v>0</v>
      </c>
      <c r="E302" s="66">
        <v>0</v>
      </c>
      <c r="F302" s="66">
        <v>0</v>
      </c>
      <c r="G302" s="66">
        <v>0</v>
      </c>
      <c r="H302" s="66">
        <v>0</v>
      </c>
      <c r="I302" s="66">
        <v>0</v>
      </c>
      <c r="J302" s="66">
        <v>0</v>
      </c>
      <c r="K302" s="66">
        <v>0</v>
      </c>
      <c r="L302" s="66">
        <v>0</v>
      </c>
      <c r="M302" s="66">
        <v>0</v>
      </c>
      <c r="N302" s="66">
        <v>0</v>
      </c>
      <c r="O302" s="66">
        <v>0</v>
      </c>
      <c r="P302" s="66">
        <v>0</v>
      </c>
      <c r="Q302" s="66">
        <v>0</v>
      </c>
      <c r="R302" s="66">
        <v>0</v>
      </c>
      <c r="S302" s="66">
        <v>0</v>
      </c>
      <c r="T302" s="66">
        <v>0</v>
      </c>
      <c r="U302" s="66">
        <v>0</v>
      </c>
      <c r="V302" s="66">
        <v>0</v>
      </c>
      <c r="W302" s="66">
        <v>0</v>
      </c>
      <c r="X302" s="66">
        <v>0</v>
      </c>
      <c r="Y302" s="66">
        <v>0</v>
      </c>
      <c r="Z302" s="66">
        <v>0</v>
      </c>
      <c r="AA302" s="66">
        <v>0</v>
      </c>
      <c r="AB302" s="66">
        <v>0</v>
      </c>
      <c r="AC302" s="66">
        <v>0</v>
      </c>
      <c r="AD302" s="66">
        <v>0</v>
      </c>
      <c r="AE302" s="66">
        <v>0</v>
      </c>
      <c r="AF302" s="66">
        <v>0</v>
      </c>
      <c r="AG302" s="66">
        <v>0</v>
      </c>
      <c r="AH302" s="66">
        <v>0</v>
      </c>
      <c r="AI302" s="66">
        <v>0</v>
      </c>
      <c r="AJ302" s="66">
        <v>0</v>
      </c>
      <c r="AK302" s="66">
        <v>0</v>
      </c>
      <c r="AL302" s="66">
        <v>0</v>
      </c>
      <c r="AM302" s="66">
        <v>0</v>
      </c>
      <c r="AN302" s="66">
        <v>0</v>
      </c>
      <c r="AO302" s="66">
        <v>0</v>
      </c>
      <c r="AP302" s="66">
        <v>0</v>
      </c>
      <c r="AQ302" s="66">
        <f t="shared" si="4"/>
        <v>0</v>
      </c>
      <c r="AT302" s="35"/>
    </row>
    <row r="303" spans="1:46" ht="33" customHeight="1">
      <c r="A303" s="44">
        <v>1244</v>
      </c>
      <c r="B303" s="45" t="s">
        <v>281</v>
      </c>
      <c r="C303" s="67" t="s">
        <v>665</v>
      </c>
      <c r="D303" s="66">
        <v>0</v>
      </c>
      <c r="E303" s="66">
        <v>0</v>
      </c>
      <c r="F303" s="66">
        <v>0</v>
      </c>
      <c r="G303" s="66">
        <v>0</v>
      </c>
      <c r="H303" s="66">
        <v>0</v>
      </c>
      <c r="I303" s="66">
        <v>0</v>
      </c>
      <c r="J303" s="66">
        <v>0</v>
      </c>
      <c r="K303" s="66">
        <v>0</v>
      </c>
      <c r="L303" s="66">
        <v>0</v>
      </c>
      <c r="M303" s="66">
        <v>0</v>
      </c>
      <c r="N303" s="66">
        <v>0</v>
      </c>
      <c r="O303" s="66">
        <v>0</v>
      </c>
      <c r="P303" s="66">
        <v>0</v>
      </c>
      <c r="Q303" s="66">
        <v>0</v>
      </c>
      <c r="R303" s="66">
        <v>0</v>
      </c>
      <c r="S303" s="66">
        <v>0</v>
      </c>
      <c r="T303" s="66">
        <v>0</v>
      </c>
      <c r="U303" s="66">
        <v>0</v>
      </c>
      <c r="V303" s="66">
        <v>0</v>
      </c>
      <c r="W303" s="66">
        <v>0</v>
      </c>
      <c r="X303" s="66">
        <v>0</v>
      </c>
      <c r="Y303" s="66">
        <v>0</v>
      </c>
      <c r="Z303" s="66">
        <v>0</v>
      </c>
      <c r="AA303" s="66">
        <v>0</v>
      </c>
      <c r="AB303" s="66">
        <v>0</v>
      </c>
      <c r="AC303" s="66">
        <v>0</v>
      </c>
      <c r="AD303" s="66">
        <v>0</v>
      </c>
      <c r="AE303" s="66">
        <v>0</v>
      </c>
      <c r="AF303" s="66">
        <v>0</v>
      </c>
      <c r="AG303" s="66">
        <v>0</v>
      </c>
      <c r="AH303" s="66">
        <v>0</v>
      </c>
      <c r="AI303" s="66">
        <v>0</v>
      </c>
      <c r="AJ303" s="66">
        <v>0</v>
      </c>
      <c r="AK303" s="66">
        <v>0</v>
      </c>
      <c r="AL303" s="66">
        <v>0</v>
      </c>
      <c r="AM303" s="66">
        <v>0</v>
      </c>
      <c r="AN303" s="66">
        <v>0</v>
      </c>
      <c r="AO303" s="66">
        <v>0</v>
      </c>
      <c r="AP303" s="66">
        <v>0</v>
      </c>
      <c r="AQ303" s="66">
        <f t="shared" si="4"/>
        <v>0</v>
      </c>
      <c r="AT303" s="35"/>
    </row>
    <row r="304" spans="1:46" ht="33" customHeight="1">
      <c r="A304" s="44">
        <v>1245</v>
      </c>
      <c r="B304" s="45" t="s">
        <v>282</v>
      </c>
      <c r="C304" s="67" t="s">
        <v>665</v>
      </c>
      <c r="D304" s="66">
        <v>0</v>
      </c>
      <c r="E304" s="66">
        <v>0</v>
      </c>
      <c r="F304" s="66">
        <v>0</v>
      </c>
      <c r="G304" s="66">
        <v>0</v>
      </c>
      <c r="H304" s="66">
        <v>0</v>
      </c>
      <c r="I304" s="66">
        <v>0</v>
      </c>
      <c r="J304" s="66">
        <v>0</v>
      </c>
      <c r="K304" s="66">
        <v>0</v>
      </c>
      <c r="L304" s="66">
        <v>0</v>
      </c>
      <c r="M304" s="66">
        <v>0</v>
      </c>
      <c r="N304" s="66">
        <v>0</v>
      </c>
      <c r="O304" s="66">
        <v>0</v>
      </c>
      <c r="P304" s="66">
        <v>0</v>
      </c>
      <c r="Q304" s="66">
        <v>0</v>
      </c>
      <c r="R304" s="66">
        <v>0</v>
      </c>
      <c r="S304" s="66">
        <v>0</v>
      </c>
      <c r="T304" s="66">
        <v>0</v>
      </c>
      <c r="U304" s="66">
        <v>0</v>
      </c>
      <c r="V304" s="66">
        <v>0</v>
      </c>
      <c r="W304" s="66">
        <v>0</v>
      </c>
      <c r="X304" s="66">
        <v>0</v>
      </c>
      <c r="Y304" s="66">
        <v>0</v>
      </c>
      <c r="Z304" s="66">
        <v>0</v>
      </c>
      <c r="AA304" s="66">
        <v>0</v>
      </c>
      <c r="AB304" s="66">
        <v>0</v>
      </c>
      <c r="AC304" s="66">
        <v>0</v>
      </c>
      <c r="AD304" s="66">
        <v>0</v>
      </c>
      <c r="AE304" s="66">
        <v>0</v>
      </c>
      <c r="AF304" s="66">
        <v>0</v>
      </c>
      <c r="AG304" s="66">
        <v>0</v>
      </c>
      <c r="AH304" s="66">
        <v>0</v>
      </c>
      <c r="AI304" s="66">
        <v>0</v>
      </c>
      <c r="AJ304" s="66">
        <v>0</v>
      </c>
      <c r="AK304" s="66">
        <v>0</v>
      </c>
      <c r="AL304" s="66">
        <v>0</v>
      </c>
      <c r="AM304" s="66">
        <v>0</v>
      </c>
      <c r="AN304" s="66">
        <v>0</v>
      </c>
      <c r="AO304" s="66">
        <v>0</v>
      </c>
      <c r="AP304" s="66">
        <v>0</v>
      </c>
      <c r="AQ304" s="66">
        <f t="shared" si="4"/>
        <v>0</v>
      </c>
      <c r="AT304" s="35"/>
    </row>
    <row r="305" spans="1:46" ht="33" customHeight="1">
      <c r="A305" s="44">
        <v>1246</v>
      </c>
      <c r="B305" s="45" t="s">
        <v>283</v>
      </c>
      <c r="C305" s="67" t="s">
        <v>665</v>
      </c>
      <c r="D305" s="66">
        <v>0</v>
      </c>
      <c r="E305" s="66">
        <v>0</v>
      </c>
      <c r="F305" s="66">
        <v>0</v>
      </c>
      <c r="G305" s="66">
        <v>0</v>
      </c>
      <c r="H305" s="66">
        <v>0</v>
      </c>
      <c r="I305" s="66">
        <v>0</v>
      </c>
      <c r="J305" s="66">
        <v>0</v>
      </c>
      <c r="K305" s="66">
        <v>0</v>
      </c>
      <c r="L305" s="66">
        <v>0</v>
      </c>
      <c r="M305" s="66">
        <v>0</v>
      </c>
      <c r="N305" s="66">
        <v>0</v>
      </c>
      <c r="O305" s="66">
        <v>0</v>
      </c>
      <c r="P305" s="66">
        <v>0</v>
      </c>
      <c r="Q305" s="66">
        <v>0</v>
      </c>
      <c r="R305" s="66">
        <v>0</v>
      </c>
      <c r="S305" s="66">
        <v>0</v>
      </c>
      <c r="T305" s="66">
        <v>0</v>
      </c>
      <c r="U305" s="66">
        <v>0</v>
      </c>
      <c r="V305" s="66">
        <v>0</v>
      </c>
      <c r="W305" s="66">
        <v>0</v>
      </c>
      <c r="X305" s="66">
        <v>0</v>
      </c>
      <c r="Y305" s="66">
        <v>0</v>
      </c>
      <c r="Z305" s="66">
        <v>0</v>
      </c>
      <c r="AA305" s="66">
        <v>0</v>
      </c>
      <c r="AB305" s="66">
        <v>0</v>
      </c>
      <c r="AC305" s="66">
        <v>0</v>
      </c>
      <c r="AD305" s="66">
        <v>0</v>
      </c>
      <c r="AE305" s="66">
        <v>0</v>
      </c>
      <c r="AF305" s="66">
        <v>0</v>
      </c>
      <c r="AG305" s="66">
        <v>0</v>
      </c>
      <c r="AH305" s="66">
        <v>0</v>
      </c>
      <c r="AI305" s="66">
        <v>0</v>
      </c>
      <c r="AJ305" s="66">
        <v>0</v>
      </c>
      <c r="AK305" s="66">
        <v>0</v>
      </c>
      <c r="AL305" s="66">
        <v>0</v>
      </c>
      <c r="AM305" s="66">
        <v>0</v>
      </c>
      <c r="AN305" s="66">
        <v>0</v>
      </c>
      <c r="AO305" s="66">
        <v>0</v>
      </c>
      <c r="AP305" s="66">
        <v>0</v>
      </c>
      <c r="AQ305" s="66">
        <f t="shared" si="4"/>
        <v>0</v>
      </c>
      <c r="AT305" s="35"/>
    </row>
    <row r="306" spans="1:46" ht="33" customHeight="1">
      <c r="A306" s="44">
        <v>1247</v>
      </c>
      <c r="B306" s="45" t="s">
        <v>284</v>
      </c>
      <c r="C306" s="67" t="s">
        <v>665</v>
      </c>
      <c r="D306" s="66">
        <v>0</v>
      </c>
      <c r="E306" s="66">
        <v>0</v>
      </c>
      <c r="F306" s="66">
        <v>0</v>
      </c>
      <c r="G306" s="66">
        <v>0</v>
      </c>
      <c r="H306" s="66">
        <v>0</v>
      </c>
      <c r="I306" s="66">
        <v>0</v>
      </c>
      <c r="J306" s="66">
        <v>0</v>
      </c>
      <c r="K306" s="66">
        <v>0</v>
      </c>
      <c r="L306" s="66">
        <v>0</v>
      </c>
      <c r="M306" s="66">
        <v>0</v>
      </c>
      <c r="N306" s="66">
        <v>0</v>
      </c>
      <c r="O306" s="66">
        <v>0</v>
      </c>
      <c r="P306" s="66">
        <v>0</v>
      </c>
      <c r="Q306" s="66">
        <v>0</v>
      </c>
      <c r="R306" s="66">
        <v>0</v>
      </c>
      <c r="S306" s="66">
        <v>0</v>
      </c>
      <c r="T306" s="66">
        <v>0</v>
      </c>
      <c r="U306" s="66">
        <v>0</v>
      </c>
      <c r="V306" s="66">
        <v>0</v>
      </c>
      <c r="W306" s="66">
        <v>0</v>
      </c>
      <c r="X306" s="66">
        <v>0</v>
      </c>
      <c r="Y306" s="66">
        <v>0</v>
      </c>
      <c r="Z306" s="66">
        <v>0</v>
      </c>
      <c r="AA306" s="66">
        <v>0</v>
      </c>
      <c r="AB306" s="66">
        <v>0</v>
      </c>
      <c r="AC306" s="66">
        <v>0</v>
      </c>
      <c r="AD306" s="66">
        <v>0</v>
      </c>
      <c r="AE306" s="66">
        <v>0</v>
      </c>
      <c r="AF306" s="66">
        <v>0</v>
      </c>
      <c r="AG306" s="66">
        <v>0</v>
      </c>
      <c r="AH306" s="66">
        <v>0</v>
      </c>
      <c r="AI306" s="66">
        <v>0</v>
      </c>
      <c r="AJ306" s="66">
        <v>0</v>
      </c>
      <c r="AK306" s="66">
        <v>0</v>
      </c>
      <c r="AL306" s="66">
        <v>0</v>
      </c>
      <c r="AM306" s="66">
        <v>0</v>
      </c>
      <c r="AN306" s="66">
        <v>0</v>
      </c>
      <c r="AO306" s="66">
        <v>0</v>
      </c>
      <c r="AP306" s="66">
        <v>0</v>
      </c>
      <c r="AQ306" s="66">
        <f t="shared" si="4"/>
        <v>0</v>
      </c>
      <c r="AT306" s="35"/>
    </row>
    <row r="307" spans="1:46" ht="33" customHeight="1">
      <c r="A307" s="44">
        <v>1248</v>
      </c>
      <c r="B307" s="45" t="s">
        <v>285</v>
      </c>
      <c r="C307" s="67" t="s">
        <v>665</v>
      </c>
      <c r="D307" s="66">
        <v>0</v>
      </c>
      <c r="E307" s="66">
        <v>0</v>
      </c>
      <c r="F307" s="66">
        <v>0</v>
      </c>
      <c r="G307" s="66">
        <v>0</v>
      </c>
      <c r="H307" s="66">
        <v>0</v>
      </c>
      <c r="I307" s="66">
        <v>0</v>
      </c>
      <c r="J307" s="66">
        <v>0</v>
      </c>
      <c r="K307" s="66">
        <v>0</v>
      </c>
      <c r="L307" s="66">
        <v>0</v>
      </c>
      <c r="M307" s="66">
        <v>0</v>
      </c>
      <c r="N307" s="66">
        <v>0</v>
      </c>
      <c r="O307" s="66">
        <v>0</v>
      </c>
      <c r="P307" s="66">
        <v>0</v>
      </c>
      <c r="Q307" s="66">
        <v>0</v>
      </c>
      <c r="R307" s="66">
        <v>0</v>
      </c>
      <c r="S307" s="66">
        <v>0</v>
      </c>
      <c r="T307" s="66">
        <v>0</v>
      </c>
      <c r="U307" s="66">
        <v>0</v>
      </c>
      <c r="V307" s="66">
        <v>0</v>
      </c>
      <c r="W307" s="66">
        <v>0</v>
      </c>
      <c r="X307" s="66">
        <v>0</v>
      </c>
      <c r="Y307" s="66">
        <v>0</v>
      </c>
      <c r="Z307" s="66">
        <v>0</v>
      </c>
      <c r="AA307" s="66">
        <v>0</v>
      </c>
      <c r="AB307" s="66">
        <v>0</v>
      </c>
      <c r="AC307" s="66">
        <v>0</v>
      </c>
      <c r="AD307" s="66">
        <v>0</v>
      </c>
      <c r="AE307" s="66">
        <v>0</v>
      </c>
      <c r="AF307" s="66">
        <v>0</v>
      </c>
      <c r="AG307" s="66">
        <v>0</v>
      </c>
      <c r="AH307" s="66">
        <v>0</v>
      </c>
      <c r="AI307" s="66">
        <v>0</v>
      </c>
      <c r="AJ307" s="66">
        <v>0</v>
      </c>
      <c r="AK307" s="66">
        <v>0</v>
      </c>
      <c r="AL307" s="66">
        <v>0</v>
      </c>
      <c r="AM307" s="66">
        <v>0</v>
      </c>
      <c r="AN307" s="66">
        <v>0</v>
      </c>
      <c r="AO307" s="66">
        <v>0</v>
      </c>
      <c r="AP307" s="66">
        <v>0</v>
      </c>
      <c r="AQ307" s="66">
        <f t="shared" si="4"/>
        <v>0</v>
      </c>
      <c r="AT307" s="35"/>
    </row>
    <row r="308" spans="1:46" ht="33" customHeight="1">
      <c r="A308" s="44">
        <v>1249</v>
      </c>
      <c r="B308" s="45" t="s">
        <v>286</v>
      </c>
      <c r="C308" s="67" t="s">
        <v>665</v>
      </c>
      <c r="D308" s="66">
        <v>0</v>
      </c>
      <c r="E308" s="66">
        <v>0</v>
      </c>
      <c r="F308" s="66">
        <v>0</v>
      </c>
      <c r="G308" s="66">
        <v>0</v>
      </c>
      <c r="H308" s="66">
        <v>0</v>
      </c>
      <c r="I308" s="66">
        <v>0</v>
      </c>
      <c r="J308" s="66">
        <v>0</v>
      </c>
      <c r="K308" s="66">
        <v>0</v>
      </c>
      <c r="L308" s="66">
        <v>0</v>
      </c>
      <c r="M308" s="66">
        <v>0</v>
      </c>
      <c r="N308" s="66">
        <v>0</v>
      </c>
      <c r="O308" s="66">
        <v>0</v>
      </c>
      <c r="P308" s="66">
        <v>0</v>
      </c>
      <c r="Q308" s="66">
        <v>0</v>
      </c>
      <c r="R308" s="66">
        <v>0</v>
      </c>
      <c r="S308" s="66">
        <v>0</v>
      </c>
      <c r="T308" s="66">
        <v>0</v>
      </c>
      <c r="U308" s="66">
        <v>0</v>
      </c>
      <c r="V308" s="66">
        <v>0</v>
      </c>
      <c r="W308" s="66">
        <v>0</v>
      </c>
      <c r="X308" s="66">
        <v>0</v>
      </c>
      <c r="Y308" s="66">
        <v>0</v>
      </c>
      <c r="Z308" s="66">
        <v>0</v>
      </c>
      <c r="AA308" s="66">
        <v>0</v>
      </c>
      <c r="AB308" s="66">
        <v>0</v>
      </c>
      <c r="AC308" s="66">
        <v>0</v>
      </c>
      <c r="AD308" s="66">
        <v>0</v>
      </c>
      <c r="AE308" s="66">
        <v>0</v>
      </c>
      <c r="AF308" s="66">
        <v>0</v>
      </c>
      <c r="AG308" s="66">
        <v>0</v>
      </c>
      <c r="AH308" s="66">
        <v>0</v>
      </c>
      <c r="AI308" s="66">
        <v>0</v>
      </c>
      <c r="AJ308" s="66">
        <v>0</v>
      </c>
      <c r="AK308" s="66">
        <v>0</v>
      </c>
      <c r="AL308" s="66">
        <v>0</v>
      </c>
      <c r="AM308" s="66">
        <v>0</v>
      </c>
      <c r="AN308" s="66">
        <v>0</v>
      </c>
      <c r="AO308" s="66">
        <v>0</v>
      </c>
      <c r="AP308" s="66">
        <v>0</v>
      </c>
      <c r="AQ308" s="66">
        <f t="shared" si="4"/>
        <v>0</v>
      </c>
      <c r="AT308" s="35"/>
    </row>
    <row r="309" spans="1:46" ht="33" customHeight="1">
      <c r="A309" s="44">
        <v>1250</v>
      </c>
      <c r="B309" s="45" t="s">
        <v>287</v>
      </c>
      <c r="C309" s="67" t="s">
        <v>665</v>
      </c>
      <c r="D309" s="66">
        <v>0</v>
      </c>
      <c r="E309" s="66">
        <v>0</v>
      </c>
      <c r="F309" s="66">
        <v>0</v>
      </c>
      <c r="G309" s="66">
        <v>0</v>
      </c>
      <c r="H309" s="66">
        <v>0</v>
      </c>
      <c r="I309" s="66">
        <v>0</v>
      </c>
      <c r="J309" s="66">
        <v>0</v>
      </c>
      <c r="K309" s="66">
        <v>0</v>
      </c>
      <c r="L309" s="66">
        <v>0</v>
      </c>
      <c r="M309" s="66">
        <v>0</v>
      </c>
      <c r="N309" s="66">
        <v>0</v>
      </c>
      <c r="O309" s="66">
        <v>0</v>
      </c>
      <c r="P309" s="66">
        <v>0</v>
      </c>
      <c r="Q309" s="66">
        <v>0</v>
      </c>
      <c r="R309" s="66">
        <v>0</v>
      </c>
      <c r="S309" s="66">
        <v>0</v>
      </c>
      <c r="T309" s="66">
        <v>0</v>
      </c>
      <c r="U309" s="66">
        <v>0</v>
      </c>
      <c r="V309" s="66">
        <v>0</v>
      </c>
      <c r="W309" s="66">
        <v>0</v>
      </c>
      <c r="X309" s="66">
        <v>0</v>
      </c>
      <c r="Y309" s="66">
        <v>0</v>
      </c>
      <c r="Z309" s="66">
        <v>0</v>
      </c>
      <c r="AA309" s="66">
        <v>0</v>
      </c>
      <c r="AB309" s="66">
        <v>0</v>
      </c>
      <c r="AC309" s="66">
        <v>0</v>
      </c>
      <c r="AD309" s="66">
        <v>0</v>
      </c>
      <c r="AE309" s="66">
        <v>0</v>
      </c>
      <c r="AF309" s="66">
        <v>0</v>
      </c>
      <c r="AG309" s="66">
        <v>0</v>
      </c>
      <c r="AH309" s="66">
        <v>0</v>
      </c>
      <c r="AI309" s="66">
        <v>0</v>
      </c>
      <c r="AJ309" s="66">
        <v>0</v>
      </c>
      <c r="AK309" s="66">
        <v>0</v>
      </c>
      <c r="AL309" s="66">
        <v>0</v>
      </c>
      <c r="AM309" s="66">
        <v>0</v>
      </c>
      <c r="AN309" s="66">
        <v>0</v>
      </c>
      <c r="AO309" s="66">
        <v>0</v>
      </c>
      <c r="AP309" s="66">
        <v>0</v>
      </c>
      <c r="AQ309" s="66">
        <f t="shared" si="4"/>
        <v>0</v>
      </c>
      <c r="AT309" s="35"/>
    </row>
    <row r="310" spans="1:46" ht="33" customHeight="1">
      <c r="A310" s="44">
        <v>1251</v>
      </c>
      <c r="B310" s="45" t="s">
        <v>288</v>
      </c>
      <c r="C310" s="67" t="s">
        <v>665</v>
      </c>
      <c r="D310" s="66">
        <v>0</v>
      </c>
      <c r="E310" s="66">
        <v>0</v>
      </c>
      <c r="F310" s="66">
        <v>0</v>
      </c>
      <c r="G310" s="66">
        <v>0</v>
      </c>
      <c r="H310" s="66">
        <v>0</v>
      </c>
      <c r="I310" s="66">
        <v>0</v>
      </c>
      <c r="J310" s="66">
        <v>0</v>
      </c>
      <c r="K310" s="66">
        <v>0</v>
      </c>
      <c r="L310" s="66">
        <v>0</v>
      </c>
      <c r="M310" s="66">
        <v>0</v>
      </c>
      <c r="N310" s="66">
        <v>0</v>
      </c>
      <c r="O310" s="66">
        <v>0</v>
      </c>
      <c r="P310" s="66">
        <v>0</v>
      </c>
      <c r="Q310" s="66">
        <v>0</v>
      </c>
      <c r="R310" s="66">
        <v>0</v>
      </c>
      <c r="S310" s="66">
        <v>0</v>
      </c>
      <c r="T310" s="66">
        <v>0</v>
      </c>
      <c r="U310" s="66">
        <v>0</v>
      </c>
      <c r="V310" s="66">
        <v>0</v>
      </c>
      <c r="W310" s="66">
        <v>0</v>
      </c>
      <c r="X310" s="66">
        <v>0</v>
      </c>
      <c r="Y310" s="66">
        <v>0</v>
      </c>
      <c r="Z310" s="66">
        <v>0</v>
      </c>
      <c r="AA310" s="66">
        <v>0</v>
      </c>
      <c r="AB310" s="66">
        <v>0</v>
      </c>
      <c r="AC310" s="66">
        <v>0</v>
      </c>
      <c r="AD310" s="66">
        <v>0</v>
      </c>
      <c r="AE310" s="66">
        <v>0</v>
      </c>
      <c r="AF310" s="66">
        <v>0</v>
      </c>
      <c r="AG310" s="66">
        <v>0</v>
      </c>
      <c r="AH310" s="66">
        <v>0</v>
      </c>
      <c r="AI310" s="66">
        <v>0</v>
      </c>
      <c r="AJ310" s="66">
        <v>0</v>
      </c>
      <c r="AK310" s="66">
        <v>0</v>
      </c>
      <c r="AL310" s="66">
        <v>0</v>
      </c>
      <c r="AM310" s="66">
        <v>0</v>
      </c>
      <c r="AN310" s="66">
        <v>0</v>
      </c>
      <c r="AO310" s="66">
        <v>0</v>
      </c>
      <c r="AP310" s="66">
        <v>0</v>
      </c>
      <c r="AQ310" s="66">
        <f t="shared" si="4"/>
        <v>0</v>
      </c>
      <c r="AT310" s="35"/>
    </row>
    <row r="311" spans="1:46" ht="33" customHeight="1">
      <c r="A311" s="44">
        <v>1252</v>
      </c>
      <c r="B311" s="45" t="s">
        <v>289</v>
      </c>
      <c r="C311" s="67" t="s">
        <v>665</v>
      </c>
      <c r="D311" s="66">
        <v>0</v>
      </c>
      <c r="E311" s="66">
        <v>0</v>
      </c>
      <c r="F311" s="66">
        <v>0</v>
      </c>
      <c r="G311" s="66">
        <v>0</v>
      </c>
      <c r="H311" s="66">
        <v>0</v>
      </c>
      <c r="I311" s="66">
        <v>0</v>
      </c>
      <c r="J311" s="66">
        <v>0</v>
      </c>
      <c r="K311" s="66">
        <v>0</v>
      </c>
      <c r="L311" s="66">
        <v>0</v>
      </c>
      <c r="M311" s="66">
        <v>0</v>
      </c>
      <c r="N311" s="66">
        <v>0</v>
      </c>
      <c r="O311" s="66">
        <v>0</v>
      </c>
      <c r="P311" s="66">
        <v>0</v>
      </c>
      <c r="Q311" s="66">
        <v>0</v>
      </c>
      <c r="R311" s="66">
        <v>0</v>
      </c>
      <c r="S311" s="66">
        <v>0</v>
      </c>
      <c r="T311" s="66">
        <v>0</v>
      </c>
      <c r="U311" s="66">
        <v>0</v>
      </c>
      <c r="V311" s="66">
        <v>0</v>
      </c>
      <c r="W311" s="66">
        <v>0</v>
      </c>
      <c r="X311" s="66">
        <v>0</v>
      </c>
      <c r="Y311" s="66">
        <v>0</v>
      </c>
      <c r="Z311" s="66">
        <v>0</v>
      </c>
      <c r="AA311" s="66">
        <v>0</v>
      </c>
      <c r="AB311" s="66">
        <v>0</v>
      </c>
      <c r="AC311" s="66">
        <v>0</v>
      </c>
      <c r="AD311" s="66">
        <v>0</v>
      </c>
      <c r="AE311" s="66">
        <v>0</v>
      </c>
      <c r="AF311" s="66">
        <v>0</v>
      </c>
      <c r="AG311" s="66">
        <v>0</v>
      </c>
      <c r="AH311" s="66">
        <v>0</v>
      </c>
      <c r="AI311" s="66">
        <v>0</v>
      </c>
      <c r="AJ311" s="66">
        <v>0</v>
      </c>
      <c r="AK311" s="66">
        <v>0</v>
      </c>
      <c r="AL311" s="66">
        <v>0</v>
      </c>
      <c r="AM311" s="66">
        <v>0</v>
      </c>
      <c r="AN311" s="66">
        <v>0</v>
      </c>
      <c r="AO311" s="66">
        <v>0</v>
      </c>
      <c r="AP311" s="66">
        <v>0</v>
      </c>
      <c r="AQ311" s="66">
        <f t="shared" si="4"/>
        <v>0</v>
      </c>
      <c r="AT311" s="35"/>
    </row>
    <row r="312" spans="1:46" ht="33" customHeight="1">
      <c r="A312" s="44">
        <v>1253</v>
      </c>
      <c r="B312" s="45" t="s">
        <v>290</v>
      </c>
      <c r="C312" s="67" t="s">
        <v>665</v>
      </c>
      <c r="D312" s="66">
        <v>0</v>
      </c>
      <c r="E312" s="66">
        <v>0</v>
      </c>
      <c r="F312" s="66">
        <v>0</v>
      </c>
      <c r="G312" s="66">
        <v>0</v>
      </c>
      <c r="H312" s="66">
        <v>0</v>
      </c>
      <c r="I312" s="66">
        <v>0</v>
      </c>
      <c r="J312" s="66">
        <v>0</v>
      </c>
      <c r="K312" s="66">
        <v>0</v>
      </c>
      <c r="L312" s="66">
        <v>0</v>
      </c>
      <c r="M312" s="66">
        <v>0</v>
      </c>
      <c r="N312" s="66">
        <v>0</v>
      </c>
      <c r="O312" s="66">
        <v>0</v>
      </c>
      <c r="P312" s="66">
        <v>0</v>
      </c>
      <c r="Q312" s="66">
        <v>0</v>
      </c>
      <c r="R312" s="66">
        <v>0</v>
      </c>
      <c r="S312" s="66">
        <v>0</v>
      </c>
      <c r="T312" s="66">
        <v>0</v>
      </c>
      <c r="U312" s="66">
        <v>0</v>
      </c>
      <c r="V312" s="66">
        <v>0</v>
      </c>
      <c r="W312" s="66">
        <v>0</v>
      </c>
      <c r="X312" s="66">
        <v>0</v>
      </c>
      <c r="Y312" s="66">
        <v>0</v>
      </c>
      <c r="Z312" s="66">
        <v>0</v>
      </c>
      <c r="AA312" s="66">
        <v>0</v>
      </c>
      <c r="AB312" s="66">
        <v>0</v>
      </c>
      <c r="AC312" s="66">
        <v>0</v>
      </c>
      <c r="AD312" s="66">
        <v>0</v>
      </c>
      <c r="AE312" s="66">
        <v>0</v>
      </c>
      <c r="AF312" s="66">
        <v>0</v>
      </c>
      <c r="AG312" s="66">
        <v>0</v>
      </c>
      <c r="AH312" s="66">
        <v>0</v>
      </c>
      <c r="AI312" s="66">
        <v>0</v>
      </c>
      <c r="AJ312" s="66">
        <v>0</v>
      </c>
      <c r="AK312" s="66">
        <v>0</v>
      </c>
      <c r="AL312" s="66">
        <v>0</v>
      </c>
      <c r="AM312" s="66">
        <v>0</v>
      </c>
      <c r="AN312" s="66">
        <v>0</v>
      </c>
      <c r="AO312" s="66">
        <v>0</v>
      </c>
      <c r="AP312" s="66">
        <v>0</v>
      </c>
      <c r="AQ312" s="66">
        <f t="shared" si="4"/>
        <v>0</v>
      </c>
      <c r="AT312" s="35"/>
    </row>
    <row r="313" spans="1:46" ht="33" customHeight="1">
      <c r="A313" s="44">
        <v>1254</v>
      </c>
      <c r="B313" s="45" t="s">
        <v>291</v>
      </c>
      <c r="C313" s="67" t="s">
        <v>665</v>
      </c>
      <c r="D313" s="66">
        <v>0</v>
      </c>
      <c r="E313" s="66">
        <v>0</v>
      </c>
      <c r="F313" s="66">
        <v>0</v>
      </c>
      <c r="G313" s="66">
        <v>0</v>
      </c>
      <c r="H313" s="66">
        <v>0</v>
      </c>
      <c r="I313" s="66">
        <v>0</v>
      </c>
      <c r="J313" s="66">
        <v>0</v>
      </c>
      <c r="K313" s="66">
        <v>0</v>
      </c>
      <c r="L313" s="66">
        <v>0</v>
      </c>
      <c r="M313" s="66">
        <v>0</v>
      </c>
      <c r="N313" s="66">
        <v>0</v>
      </c>
      <c r="O313" s="66">
        <v>0</v>
      </c>
      <c r="P313" s="66">
        <v>0</v>
      </c>
      <c r="Q313" s="66">
        <v>0</v>
      </c>
      <c r="R313" s="66">
        <v>0</v>
      </c>
      <c r="S313" s="66">
        <v>0</v>
      </c>
      <c r="T313" s="66">
        <v>0</v>
      </c>
      <c r="U313" s="66">
        <v>0</v>
      </c>
      <c r="V313" s="66">
        <v>0</v>
      </c>
      <c r="W313" s="66">
        <v>0</v>
      </c>
      <c r="X313" s="66">
        <v>0</v>
      </c>
      <c r="Y313" s="66">
        <v>0</v>
      </c>
      <c r="Z313" s="66">
        <v>0</v>
      </c>
      <c r="AA313" s="66">
        <v>0</v>
      </c>
      <c r="AB313" s="66">
        <v>0</v>
      </c>
      <c r="AC313" s="66">
        <v>0</v>
      </c>
      <c r="AD313" s="66">
        <v>0</v>
      </c>
      <c r="AE313" s="66">
        <v>0</v>
      </c>
      <c r="AF313" s="66">
        <v>0</v>
      </c>
      <c r="AG313" s="66">
        <v>0</v>
      </c>
      <c r="AH313" s="66">
        <v>0</v>
      </c>
      <c r="AI313" s="66">
        <v>0</v>
      </c>
      <c r="AJ313" s="66">
        <v>0</v>
      </c>
      <c r="AK313" s="66">
        <v>0</v>
      </c>
      <c r="AL313" s="66">
        <v>0</v>
      </c>
      <c r="AM313" s="66">
        <v>0</v>
      </c>
      <c r="AN313" s="66">
        <v>0</v>
      </c>
      <c r="AO313" s="66">
        <v>0</v>
      </c>
      <c r="AP313" s="66">
        <v>0</v>
      </c>
      <c r="AQ313" s="66">
        <f t="shared" si="4"/>
        <v>0</v>
      </c>
      <c r="AT313" s="35"/>
    </row>
    <row r="314" spans="1:46" ht="33" customHeight="1">
      <c r="A314" s="44">
        <v>1255</v>
      </c>
      <c r="B314" s="45" t="s">
        <v>292</v>
      </c>
      <c r="C314" s="67" t="s">
        <v>665</v>
      </c>
      <c r="D314" s="66">
        <v>0</v>
      </c>
      <c r="E314" s="66">
        <v>0</v>
      </c>
      <c r="F314" s="66">
        <v>0</v>
      </c>
      <c r="G314" s="66">
        <v>0</v>
      </c>
      <c r="H314" s="66">
        <v>0</v>
      </c>
      <c r="I314" s="66">
        <v>0</v>
      </c>
      <c r="J314" s="66">
        <v>0</v>
      </c>
      <c r="K314" s="66">
        <v>0</v>
      </c>
      <c r="L314" s="66">
        <v>0</v>
      </c>
      <c r="M314" s="66">
        <v>0</v>
      </c>
      <c r="N314" s="66">
        <v>0</v>
      </c>
      <c r="O314" s="66">
        <v>0</v>
      </c>
      <c r="P314" s="66">
        <v>0</v>
      </c>
      <c r="Q314" s="66">
        <v>0</v>
      </c>
      <c r="R314" s="66">
        <v>0</v>
      </c>
      <c r="S314" s="66">
        <v>0</v>
      </c>
      <c r="T314" s="66">
        <v>0</v>
      </c>
      <c r="U314" s="66">
        <v>0</v>
      </c>
      <c r="V314" s="66">
        <v>0</v>
      </c>
      <c r="W314" s="66">
        <v>0</v>
      </c>
      <c r="X314" s="66">
        <v>0</v>
      </c>
      <c r="Y314" s="66">
        <v>0</v>
      </c>
      <c r="Z314" s="66">
        <v>0</v>
      </c>
      <c r="AA314" s="66">
        <v>0</v>
      </c>
      <c r="AB314" s="66">
        <v>0</v>
      </c>
      <c r="AC314" s="66">
        <v>0</v>
      </c>
      <c r="AD314" s="66">
        <v>0</v>
      </c>
      <c r="AE314" s="66">
        <v>0</v>
      </c>
      <c r="AF314" s="66">
        <v>0</v>
      </c>
      <c r="AG314" s="66">
        <v>0</v>
      </c>
      <c r="AH314" s="66">
        <v>0</v>
      </c>
      <c r="AI314" s="66">
        <v>0</v>
      </c>
      <c r="AJ314" s="66">
        <v>0</v>
      </c>
      <c r="AK314" s="66">
        <v>0</v>
      </c>
      <c r="AL314" s="66">
        <v>0</v>
      </c>
      <c r="AM314" s="66">
        <v>0</v>
      </c>
      <c r="AN314" s="66">
        <v>0</v>
      </c>
      <c r="AO314" s="66">
        <v>0</v>
      </c>
      <c r="AP314" s="66">
        <v>0</v>
      </c>
      <c r="AQ314" s="66">
        <f t="shared" si="4"/>
        <v>0</v>
      </c>
      <c r="AT314" s="35"/>
    </row>
    <row r="315" spans="1:46" ht="33" customHeight="1">
      <c r="A315" s="44">
        <v>1256</v>
      </c>
      <c r="B315" s="45" t="s">
        <v>293</v>
      </c>
      <c r="C315" s="67" t="s">
        <v>665</v>
      </c>
      <c r="D315" s="66">
        <v>0</v>
      </c>
      <c r="E315" s="66">
        <v>0</v>
      </c>
      <c r="F315" s="66">
        <v>0</v>
      </c>
      <c r="G315" s="66">
        <v>0</v>
      </c>
      <c r="H315" s="66">
        <v>0</v>
      </c>
      <c r="I315" s="66">
        <v>0</v>
      </c>
      <c r="J315" s="66">
        <v>0</v>
      </c>
      <c r="K315" s="66">
        <v>0</v>
      </c>
      <c r="L315" s="66">
        <v>0</v>
      </c>
      <c r="M315" s="66">
        <v>0</v>
      </c>
      <c r="N315" s="66">
        <v>0</v>
      </c>
      <c r="O315" s="66">
        <v>0</v>
      </c>
      <c r="P315" s="66">
        <v>0</v>
      </c>
      <c r="Q315" s="66">
        <v>0</v>
      </c>
      <c r="R315" s="66">
        <v>0</v>
      </c>
      <c r="S315" s="66">
        <v>0</v>
      </c>
      <c r="T315" s="66">
        <v>0</v>
      </c>
      <c r="U315" s="66">
        <v>0</v>
      </c>
      <c r="V315" s="66">
        <v>0</v>
      </c>
      <c r="W315" s="66">
        <v>0</v>
      </c>
      <c r="X315" s="66">
        <v>0</v>
      </c>
      <c r="Y315" s="66">
        <v>0</v>
      </c>
      <c r="Z315" s="66">
        <v>0</v>
      </c>
      <c r="AA315" s="66">
        <v>0</v>
      </c>
      <c r="AB315" s="66">
        <v>0</v>
      </c>
      <c r="AC315" s="66">
        <v>0</v>
      </c>
      <c r="AD315" s="66">
        <v>0</v>
      </c>
      <c r="AE315" s="66">
        <v>0</v>
      </c>
      <c r="AF315" s="66">
        <v>0</v>
      </c>
      <c r="AG315" s="66">
        <v>0</v>
      </c>
      <c r="AH315" s="66">
        <v>0</v>
      </c>
      <c r="AI315" s="66">
        <v>0</v>
      </c>
      <c r="AJ315" s="66">
        <v>0</v>
      </c>
      <c r="AK315" s="66">
        <v>0</v>
      </c>
      <c r="AL315" s="66">
        <v>0</v>
      </c>
      <c r="AM315" s="66">
        <v>0</v>
      </c>
      <c r="AN315" s="66">
        <v>0</v>
      </c>
      <c r="AO315" s="66">
        <v>0</v>
      </c>
      <c r="AP315" s="66">
        <v>0</v>
      </c>
      <c r="AQ315" s="66">
        <f t="shared" si="4"/>
        <v>0</v>
      </c>
      <c r="AT315" s="35"/>
    </row>
    <row r="316" spans="1:46" ht="33" customHeight="1">
      <c r="A316" s="44">
        <v>1257</v>
      </c>
      <c r="B316" s="45" t="s">
        <v>294</v>
      </c>
      <c r="C316" s="67" t="s">
        <v>665</v>
      </c>
      <c r="D316" s="66">
        <v>0</v>
      </c>
      <c r="E316" s="66">
        <v>0</v>
      </c>
      <c r="F316" s="66">
        <v>0</v>
      </c>
      <c r="G316" s="66">
        <v>0</v>
      </c>
      <c r="H316" s="66">
        <v>0</v>
      </c>
      <c r="I316" s="66">
        <v>0</v>
      </c>
      <c r="J316" s="66">
        <v>0</v>
      </c>
      <c r="K316" s="66">
        <v>0</v>
      </c>
      <c r="L316" s="66">
        <v>0</v>
      </c>
      <c r="M316" s="66">
        <v>0</v>
      </c>
      <c r="N316" s="66">
        <v>0</v>
      </c>
      <c r="O316" s="66">
        <v>0</v>
      </c>
      <c r="P316" s="66">
        <v>0</v>
      </c>
      <c r="Q316" s="66">
        <v>0</v>
      </c>
      <c r="R316" s="66">
        <v>0</v>
      </c>
      <c r="S316" s="66">
        <v>0</v>
      </c>
      <c r="T316" s="66">
        <v>0</v>
      </c>
      <c r="U316" s="66">
        <v>0</v>
      </c>
      <c r="V316" s="66">
        <v>0</v>
      </c>
      <c r="W316" s="66">
        <v>0</v>
      </c>
      <c r="X316" s="66">
        <v>0</v>
      </c>
      <c r="Y316" s="66">
        <v>0</v>
      </c>
      <c r="Z316" s="66">
        <v>0</v>
      </c>
      <c r="AA316" s="66">
        <v>0</v>
      </c>
      <c r="AB316" s="66">
        <v>0</v>
      </c>
      <c r="AC316" s="66">
        <v>0</v>
      </c>
      <c r="AD316" s="66">
        <v>0</v>
      </c>
      <c r="AE316" s="66">
        <v>0</v>
      </c>
      <c r="AF316" s="66">
        <v>0</v>
      </c>
      <c r="AG316" s="66">
        <v>0</v>
      </c>
      <c r="AH316" s="66">
        <v>0</v>
      </c>
      <c r="AI316" s="66">
        <v>0</v>
      </c>
      <c r="AJ316" s="66">
        <v>0</v>
      </c>
      <c r="AK316" s="66">
        <v>0</v>
      </c>
      <c r="AL316" s="66">
        <v>0</v>
      </c>
      <c r="AM316" s="66">
        <v>0</v>
      </c>
      <c r="AN316" s="66">
        <v>0</v>
      </c>
      <c r="AO316" s="66">
        <v>0</v>
      </c>
      <c r="AP316" s="66">
        <v>0</v>
      </c>
      <c r="AQ316" s="66">
        <f t="shared" si="4"/>
        <v>0</v>
      </c>
      <c r="AT316" s="35"/>
    </row>
    <row r="317" spans="1:46" ht="33" customHeight="1">
      <c r="A317" s="44">
        <v>1258</v>
      </c>
      <c r="B317" s="45" t="s">
        <v>295</v>
      </c>
      <c r="C317" s="67" t="s">
        <v>665</v>
      </c>
      <c r="D317" s="66">
        <v>0</v>
      </c>
      <c r="E317" s="66">
        <v>0</v>
      </c>
      <c r="F317" s="66">
        <v>0</v>
      </c>
      <c r="G317" s="66">
        <v>0</v>
      </c>
      <c r="H317" s="66">
        <v>0</v>
      </c>
      <c r="I317" s="66">
        <v>0</v>
      </c>
      <c r="J317" s="66">
        <v>0</v>
      </c>
      <c r="K317" s="66">
        <v>0</v>
      </c>
      <c r="L317" s="66">
        <v>0</v>
      </c>
      <c r="M317" s="66">
        <v>0</v>
      </c>
      <c r="N317" s="66">
        <v>0</v>
      </c>
      <c r="O317" s="66">
        <v>0</v>
      </c>
      <c r="P317" s="66">
        <v>0</v>
      </c>
      <c r="Q317" s="66">
        <v>0</v>
      </c>
      <c r="R317" s="66">
        <v>0</v>
      </c>
      <c r="S317" s="66">
        <v>0</v>
      </c>
      <c r="T317" s="66">
        <v>0</v>
      </c>
      <c r="U317" s="66">
        <v>0</v>
      </c>
      <c r="V317" s="66">
        <v>0</v>
      </c>
      <c r="W317" s="66">
        <v>0</v>
      </c>
      <c r="X317" s="66">
        <v>0</v>
      </c>
      <c r="Y317" s="66">
        <v>0</v>
      </c>
      <c r="Z317" s="66">
        <v>0</v>
      </c>
      <c r="AA317" s="66">
        <v>0</v>
      </c>
      <c r="AB317" s="66">
        <v>0</v>
      </c>
      <c r="AC317" s="66">
        <v>0</v>
      </c>
      <c r="AD317" s="66">
        <v>0</v>
      </c>
      <c r="AE317" s="66">
        <v>0</v>
      </c>
      <c r="AF317" s="66">
        <v>0</v>
      </c>
      <c r="AG317" s="66">
        <v>0</v>
      </c>
      <c r="AH317" s="66">
        <v>0</v>
      </c>
      <c r="AI317" s="66">
        <v>0</v>
      </c>
      <c r="AJ317" s="66">
        <v>0</v>
      </c>
      <c r="AK317" s="66">
        <v>0</v>
      </c>
      <c r="AL317" s="66">
        <v>0</v>
      </c>
      <c r="AM317" s="66">
        <v>0</v>
      </c>
      <c r="AN317" s="66">
        <v>0</v>
      </c>
      <c r="AO317" s="66">
        <v>0</v>
      </c>
      <c r="AP317" s="66">
        <v>0</v>
      </c>
      <c r="AQ317" s="66">
        <f t="shared" si="4"/>
        <v>0</v>
      </c>
      <c r="AT317" s="35"/>
    </row>
    <row r="318" spans="1:46" ht="33" customHeight="1">
      <c r="A318" s="44">
        <v>1259</v>
      </c>
      <c r="B318" s="45" t="s">
        <v>296</v>
      </c>
      <c r="C318" s="67" t="s">
        <v>665</v>
      </c>
      <c r="D318" s="66">
        <v>0</v>
      </c>
      <c r="E318" s="66">
        <v>0</v>
      </c>
      <c r="F318" s="66">
        <v>0</v>
      </c>
      <c r="G318" s="66">
        <v>0</v>
      </c>
      <c r="H318" s="66">
        <v>0</v>
      </c>
      <c r="I318" s="66">
        <v>0</v>
      </c>
      <c r="J318" s="66">
        <v>0</v>
      </c>
      <c r="K318" s="66">
        <v>0</v>
      </c>
      <c r="L318" s="66">
        <v>0</v>
      </c>
      <c r="M318" s="66">
        <v>0</v>
      </c>
      <c r="N318" s="66">
        <v>0</v>
      </c>
      <c r="O318" s="66">
        <v>0</v>
      </c>
      <c r="P318" s="66">
        <v>0</v>
      </c>
      <c r="Q318" s="66">
        <v>0</v>
      </c>
      <c r="R318" s="66">
        <v>0</v>
      </c>
      <c r="S318" s="66">
        <v>0</v>
      </c>
      <c r="T318" s="66">
        <v>0</v>
      </c>
      <c r="U318" s="66">
        <v>0</v>
      </c>
      <c r="V318" s="66">
        <v>0</v>
      </c>
      <c r="W318" s="66">
        <v>0</v>
      </c>
      <c r="X318" s="66">
        <v>0</v>
      </c>
      <c r="Y318" s="66">
        <v>0</v>
      </c>
      <c r="Z318" s="66">
        <v>0</v>
      </c>
      <c r="AA318" s="66">
        <v>0</v>
      </c>
      <c r="AB318" s="66">
        <v>0</v>
      </c>
      <c r="AC318" s="66">
        <v>0</v>
      </c>
      <c r="AD318" s="66">
        <v>0</v>
      </c>
      <c r="AE318" s="66">
        <v>0</v>
      </c>
      <c r="AF318" s="66">
        <v>0</v>
      </c>
      <c r="AG318" s="66">
        <v>0</v>
      </c>
      <c r="AH318" s="66">
        <v>0</v>
      </c>
      <c r="AI318" s="66">
        <v>0</v>
      </c>
      <c r="AJ318" s="66">
        <v>0</v>
      </c>
      <c r="AK318" s="66">
        <v>0</v>
      </c>
      <c r="AL318" s="66">
        <v>0</v>
      </c>
      <c r="AM318" s="66">
        <v>0</v>
      </c>
      <c r="AN318" s="66">
        <v>0</v>
      </c>
      <c r="AO318" s="66">
        <v>0</v>
      </c>
      <c r="AP318" s="66">
        <v>0</v>
      </c>
      <c r="AQ318" s="66">
        <f t="shared" si="4"/>
        <v>0</v>
      </c>
      <c r="AT318" s="35"/>
    </row>
    <row r="319" spans="1:46" ht="33" customHeight="1">
      <c r="A319" s="44">
        <v>1260</v>
      </c>
      <c r="B319" s="45" t="s">
        <v>297</v>
      </c>
      <c r="C319" s="67" t="s">
        <v>665</v>
      </c>
      <c r="D319" s="66">
        <v>0</v>
      </c>
      <c r="E319" s="66">
        <v>0</v>
      </c>
      <c r="F319" s="66">
        <v>0</v>
      </c>
      <c r="G319" s="66">
        <v>0</v>
      </c>
      <c r="H319" s="66">
        <v>0</v>
      </c>
      <c r="I319" s="66">
        <v>0</v>
      </c>
      <c r="J319" s="66">
        <v>0</v>
      </c>
      <c r="K319" s="66">
        <v>0</v>
      </c>
      <c r="L319" s="66">
        <v>0</v>
      </c>
      <c r="M319" s="66">
        <v>0</v>
      </c>
      <c r="N319" s="66">
        <v>0</v>
      </c>
      <c r="O319" s="66">
        <v>0</v>
      </c>
      <c r="P319" s="66">
        <v>0</v>
      </c>
      <c r="Q319" s="66">
        <v>0</v>
      </c>
      <c r="R319" s="66">
        <v>0</v>
      </c>
      <c r="S319" s="66">
        <v>0</v>
      </c>
      <c r="T319" s="66">
        <v>0</v>
      </c>
      <c r="U319" s="66">
        <v>0</v>
      </c>
      <c r="V319" s="66">
        <v>0</v>
      </c>
      <c r="W319" s="66">
        <v>0</v>
      </c>
      <c r="X319" s="66">
        <v>0</v>
      </c>
      <c r="Y319" s="66">
        <v>0</v>
      </c>
      <c r="Z319" s="66">
        <v>0</v>
      </c>
      <c r="AA319" s="66">
        <v>0</v>
      </c>
      <c r="AB319" s="66">
        <v>0</v>
      </c>
      <c r="AC319" s="66">
        <v>0</v>
      </c>
      <c r="AD319" s="66">
        <v>0</v>
      </c>
      <c r="AE319" s="66">
        <v>0</v>
      </c>
      <c r="AF319" s="66">
        <v>0</v>
      </c>
      <c r="AG319" s="66">
        <v>0</v>
      </c>
      <c r="AH319" s="66">
        <v>0</v>
      </c>
      <c r="AI319" s="66">
        <v>0</v>
      </c>
      <c r="AJ319" s="66">
        <v>0</v>
      </c>
      <c r="AK319" s="66">
        <v>0</v>
      </c>
      <c r="AL319" s="66">
        <v>0</v>
      </c>
      <c r="AM319" s="66">
        <v>0</v>
      </c>
      <c r="AN319" s="66">
        <v>0</v>
      </c>
      <c r="AO319" s="66">
        <v>0</v>
      </c>
      <c r="AP319" s="66">
        <v>0</v>
      </c>
      <c r="AQ319" s="66">
        <f t="shared" si="4"/>
        <v>0</v>
      </c>
      <c r="AT319" s="35"/>
    </row>
    <row r="320" spans="1:46" ht="33" customHeight="1">
      <c r="A320" s="44">
        <v>1261</v>
      </c>
      <c r="B320" s="45" t="s">
        <v>298</v>
      </c>
      <c r="C320" s="67" t="s">
        <v>665</v>
      </c>
      <c r="D320" s="66">
        <v>0</v>
      </c>
      <c r="E320" s="66">
        <v>0</v>
      </c>
      <c r="F320" s="66">
        <v>0</v>
      </c>
      <c r="G320" s="66">
        <v>0</v>
      </c>
      <c r="H320" s="66">
        <v>0</v>
      </c>
      <c r="I320" s="66">
        <v>0</v>
      </c>
      <c r="J320" s="66">
        <v>0</v>
      </c>
      <c r="K320" s="66">
        <v>0</v>
      </c>
      <c r="L320" s="66">
        <v>0</v>
      </c>
      <c r="M320" s="66">
        <v>0</v>
      </c>
      <c r="N320" s="66">
        <v>0</v>
      </c>
      <c r="O320" s="66">
        <v>0</v>
      </c>
      <c r="P320" s="66">
        <v>0</v>
      </c>
      <c r="Q320" s="66">
        <v>0</v>
      </c>
      <c r="R320" s="66">
        <v>0</v>
      </c>
      <c r="S320" s="66">
        <v>0</v>
      </c>
      <c r="T320" s="66">
        <v>0</v>
      </c>
      <c r="U320" s="66">
        <v>0</v>
      </c>
      <c r="V320" s="66">
        <v>0</v>
      </c>
      <c r="W320" s="66">
        <v>0</v>
      </c>
      <c r="X320" s="66">
        <v>0</v>
      </c>
      <c r="Y320" s="66">
        <v>0</v>
      </c>
      <c r="Z320" s="66">
        <v>0</v>
      </c>
      <c r="AA320" s="66">
        <v>0</v>
      </c>
      <c r="AB320" s="66">
        <v>0</v>
      </c>
      <c r="AC320" s="66">
        <v>0</v>
      </c>
      <c r="AD320" s="66">
        <v>0</v>
      </c>
      <c r="AE320" s="66">
        <v>0</v>
      </c>
      <c r="AF320" s="66">
        <v>0</v>
      </c>
      <c r="AG320" s="66">
        <v>0</v>
      </c>
      <c r="AH320" s="66">
        <v>0</v>
      </c>
      <c r="AI320" s="66">
        <v>0</v>
      </c>
      <c r="AJ320" s="66">
        <v>0</v>
      </c>
      <c r="AK320" s="66">
        <v>0</v>
      </c>
      <c r="AL320" s="66">
        <v>0</v>
      </c>
      <c r="AM320" s="66">
        <v>0</v>
      </c>
      <c r="AN320" s="66">
        <v>0</v>
      </c>
      <c r="AO320" s="66">
        <v>0</v>
      </c>
      <c r="AP320" s="66">
        <v>0</v>
      </c>
      <c r="AQ320" s="66">
        <f t="shared" si="4"/>
        <v>0</v>
      </c>
      <c r="AT320" s="35"/>
    </row>
    <row r="321" spans="1:46" ht="33" customHeight="1">
      <c r="A321" s="44">
        <v>1262</v>
      </c>
      <c r="B321" s="45" t="s">
        <v>299</v>
      </c>
      <c r="C321" s="67" t="s">
        <v>665</v>
      </c>
      <c r="D321" s="66">
        <v>0</v>
      </c>
      <c r="E321" s="66">
        <v>0</v>
      </c>
      <c r="F321" s="66">
        <v>0</v>
      </c>
      <c r="G321" s="66">
        <v>0</v>
      </c>
      <c r="H321" s="66">
        <v>0</v>
      </c>
      <c r="I321" s="66">
        <v>0</v>
      </c>
      <c r="J321" s="66">
        <v>0</v>
      </c>
      <c r="K321" s="66">
        <v>0</v>
      </c>
      <c r="L321" s="66">
        <v>0</v>
      </c>
      <c r="M321" s="66">
        <v>0</v>
      </c>
      <c r="N321" s="66">
        <v>0</v>
      </c>
      <c r="O321" s="66">
        <v>0</v>
      </c>
      <c r="P321" s="66">
        <v>0</v>
      </c>
      <c r="Q321" s="66">
        <v>0</v>
      </c>
      <c r="R321" s="66">
        <v>0</v>
      </c>
      <c r="S321" s="66">
        <v>0</v>
      </c>
      <c r="T321" s="66">
        <v>0</v>
      </c>
      <c r="U321" s="66">
        <v>0</v>
      </c>
      <c r="V321" s="66">
        <v>0</v>
      </c>
      <c r="W321" s="66">
        <v>0</v>
      </c>
      <c r="X321" s="66">
        <v>0</v>
      </c>
      <c r="Y321" s="66">
        <v>0</v>
      </c>
      <c r="Z321" s="66">
        <v>0</v>
      </c>
      <c r="AA321" s="66">
        <v>0</v>
      </c>
      <c r="AB321" s="66">
        <v>0</v>
      </c>
      <c r="AC321" s="66">
        <v>0</v>
      </c>
      <c r="AD321" s="66">
        <v>0</v>
      </c>
      <c r="AE321" s="66">
        <v>0</v>
      </c>
      <c r="AF321" s="66">
        <v>0</v>
      </c>
      <c r="AG321" s="66">
        <v>0</v>
      </c>
      <c r="AH321" s="66">
        <v>0</v>
      </c>
      <c r="AI321" s="66">
        <v>0</v>
      </c>
      <c r="AJ321" s="66">
        <v>0</v>
      </c>
      <c r="AK321" s="66">
        <v>0</v>
      </c>
      <c r="AL321" s="66">
        <v>0</v>
      </c>
      <c r="AM321" s="66">
        <v>0</v>
      </c>
      <c r="AN321" s="66">
        <v>0</v>
      </c>
      <c r="AO321" s="66">
        <v>0</v>
      </c>
      <c r="AP321" s="66">
        <v>0</v>
      </c>
      <c r="AQ321" s="66">
        <f t="shared" si="4"/>
        <v>0</v>
      </c>
      <c r="AT321" s="35"/>
    </row>
    <row r="322" spans="1:46" ht="33" customHeight="1">
      <c r="A322" s="44">
        <v>1263</v>
      </c>
      <c r="B322" s="45" t="s">
        <v>300</v>
      </c>
      <c r="C322" s="67" t="s">
        <v>665</v>
      </c>
      <c r="D322" s="66">
        <v>0</v>
      </c>
      <c r="E322" s="66">
        <v>0</v>
      </c>
      <c r="F322" s="66">
        <v>0</v>
      </c>
      <c r="G322" s="66">
        <v>0</v>
      </c>
      <c r="H322" s="66">
        <v>0</v>
      </c>
      <c r="I322" s="66">
        <v>0</v>
      </c>
      <c r="J322" s="66">
        <v>0</v>
      </c>
      <c r="K322" s="66">
        <v>0</v>
      </c>
      <c r="L322" s="66">
        <v>0</v>
      </c>
      <c r="M322" s="66">
        <v>0</v>
      </c>
      <c r="N322" s="66">
        <v>0</v>
      </c>
      <c r="O322" s="66">
        <v>0</v>
      </c>
      <c r="P322" s="66">
        <v>0</v>
      </c>
      <c r="Q322" s="66">
        <v>0</v>
      </c>
      <c r="R322" s="66">
        <v>0</v>
      </c>
      <c r="S322" s="66">
        <v>0</v>
      </c>
      <c r="T322" s="66">
        <v>0</v>
      </c>
      <c r="U322" s="66">
        <v>0</v>
      </c>
      <c r="V322" s="66">
        <v>0</v>
      </c>
      <c r="W322" s="66">
        <v>0</v>
      </c>
      <c r="X322" s="66">
        <v>0</v>
      </c>
      <c r="Y322" s="66">
        <v>0</v>
      </c>
      <c r="Z322" s="66">
        <v>0</v>
      </c>
      <c r="AA322" s="66">
        <v>0</v>
      </c>
      <c r="AB322" s="66">
        <v>0</v>
      </c>
      <c r="AC322" s="66">
        <v>0</v>
      </c>
      <c r="AD322" s="66">
        <v>0</v>
      </c>
      <c r="AE322" s="66">
        <v>0</v>
      </c>
      <c r="AF322" s="66">
        <v>0</v>
      </c>
      <c r="AG322" s="66">
        <v>0</v>
      </c>
      <c r="AH322" s="66">
        <v>0</v>
      </c>
      <c r="AI322" s="66">
        <v>0</v>
      </c>
      <c r="AJ322" s="66">
        <v>0</v>
      </c>
      <c r="AK322" s="66">
        <v>0</v>
      </c>
      <c r="AL322" s="66">
        <v>0</v>
      </c>
      <c r="AM322" s="66">
        <v>0</v>
      </c>
      <c r="AN322" s="66">
        <v>0</v>
      </c>
      <c r="AO322" s="66">
        <v>0</v>
      </c>
      <c r="AP322" s="66">
        <v>0</v>
      </c>
      <c r="AQ322" s="66">
        <f t="shared" si="4"/>
        <v>0</v>
      </c>
      <c r="AT322" s="35"/>
    </row>
    <row r="323" spans="1:46" ht="33" customHeight="1">
      <c r="A323" s="44">
        <v>1264</v>
      </c>
      <c r="B323" s="45" t="s">
        <v>301</v>
      </c>
      <c r="C323" s="67" t="s">
        <v>665</v>
      </c>
      <c r="D323" s="66">
        <v>0</v>
      </c>
      <c r="E323" s="66">
        <v>0</v>
      </c>
      <c r="F323" s="66">
        <v>0</v>
      </c>
      <c r="G323" s="66">
        <v>0</v>
      </c>
      <c r="H323" s="66">
        <v>0</v>
      </c>
      <c r="I323" s="66">
        <v>0</v>
      </c>
      <c r="J323" s="66">
        <v>0</v>
      </c>
      <c r="K323" s="66">
        <v>0</v>
      </c>
      <c r="L323" s="66">
        <v>0</v>
      </c>
      <c r="M323" s="66">
        <v>0</v>
      </c>
      <c r="N323" s="66">
        <v>0</v>
      </c>
      <c r="O323" s="66">
        <v>0</v>
      </c>
      <c r="P323" s="66">
        <v>0</v>
      </c>
      <c r="Q323" s="66">
        <v>0</v>
      </c>
      <c r="R323" s="66">
        <v>0</v>
      </c>
      <c r="S323" s="66">
        <v>0</v>
      </c>
      <c r="T323" s="66">
        <v>0</v>
      </c>
      <c r="U323" s="66">
        <v>0</v>
      </c>
      <c r="V323" s="66">
        <v>0</v>
      </c>
      <c r="W323" s="66">
        <v>0</v>
      </c>
      <c r="X323" s="66">
        <v>0</v>
      </c>
      <c r="Y323" s="66">
        <v>0</v>
      </c>
      <c r="Z323" s="66">
        <v>0</v>
      </c>
      <c r="AA323" s="66">
        <v>0</v>
      </c>
      <c r="AB323" s="66">
        <v>0</v>
      </c>
      <c r="AC323" s="66">
        <v>0</v>
      </c>
      <c r="AD323" s="66">
        <v>0</v>
      </c>
      <c r="AE323" s="66">
        <v>0</v>
      </c>
      <c r="AF323" s="66">
        <v>0</v>
      </c>
      <c r="AG323" s="66">
        <v>0</v>
      </c>
      <c r="AH323" s="66">
        <v>0</v>
      </c>
      <c r="AI323" s="66">
        <v>0</v>
      </c>
      <c r="AJ323" s="66">
        <v>0</v>
      </c>
      <c r="AK323" s="66">
        <v>0</v>
      </c>
      <c r="AL323" s="66">
        <v>0</v>
      </c>
      <c r="AM323" s="66">
        <v>0</v>
      </c>
      <c r="AN323" s="66">
        <v>0</v>
      </c>
      <c r="AO323" s="66">
        <v>0</v>
      </c>
      <c r="AP323" s="66">
        <v>0</v>
      </c>
      <c r="AQ323" s="66">
        <f t="shared" si="4"/>
        <v>0</v>
      </c>
      <c r="AT323" s="35"/>
    </row>
    <row r="324" spans="1:46" ht="33" customHeight="1">
      <c r="A324" s="44">
        <v>1265</v>
      </c>
      <c r="B324" s="45" t="s">
        <v>302</v>
      </c>
      <c r="C324" s="67" t="s">
        <v>665</v>
      </c>
      <c r="D324" s="66">
        <v>0</v>
      </c>
      <c r="E324" s="66">
        <v>0</v>
      </c>
      <c r="F324" s="66">
        <v>0</v>
      </c>
      <c r="G324" s="66">
        <v>0</v>
      </c>
      <c r="H324" s="66">
        <v>0</v>
      </c>
      <c r="I324" s="66">
        <v>0</v>
      </c>
      <c r="J324" s="66">
        <v>0</v>
      </c>
      <c r="K324" s="66">
        <v>0</v>
      </c>
      <c r="L324" s="66">
        <v>0</v>
      </c>
      <c r="M324" s="66">
        <v>0</v>
      </c>
      <c r="N324" s="66">
        <v>0</v>
      </c>
      <c r="O324" s="66">
        <v>0</v>
      </c>
      <c r="P324" s="66">
        <v>0</v>
      </c>
      <c r="Q324" s="66">
        <v>0</v>
      </c>
      <c r="R324" s="66">
        <v>0</v>
      </c>
      <c r="S324" s="66">
        <v>0</v>
      </c>
      <c r="T324" s="66">
        <v>0</v>
      </c>
      <c r="U324" s="66">
        <v>0</v>
      </c>
      <c r="V324" s="66">
        <v>0</v>
      </c>
      <c r="W324" s="66">
        <v>0</v>
      </c>
      <c r="X324" s="66">
        <v>0</v>
      </c>
      <c r="Y324" s="66">
        <v>0</v>
      </c>
      <c r="Z324" s="66">
        <v>0</v>
      </c>
      <c r="AA324" s="66">
        <v>0</v>
      </c>
      <c r="AB324" s="66">
        <v>0</v>
      </c>
      <c r="AC324" s="66">
        <v>0</v>
      </c>
      <c r="AD324" s="66">
        <v>0</v>
      </c>
      <c r="AE324" s="66">
        <v>0</v>
      </c>
      <c r="AF324" s="66">
        <v>0</v>
      </c>
      <c r="AG324" s="66">
        <v>0</v>
      </c>
      <c r="AH324" s="66">
        <v>0</v>
      </c>
      <c r="AI324" s="66">
        <v>0</v>
      </c>
      <c r="AJ324" s="66">
        <v>0</v>
      </c>
      <c r="AK324" s="66">
        <v>0</v>
      </c>
      <c r="AL324" s="66">
        <v>0</v>
      </c>
      <c r="AM324" s="66">
        <v>0</v>
      </c>
      <c r="AN324" s="66">
        <v>0</v>
      </c>
      <c r="AO324" s="66">
        <v>0</v>
      </c>
      <c r="AP324" s="66">
        <v>0</v>
      </c>
      <c r="AQ324" s="66">
        <f t="shared" si="4"/>
        <v>0</v>
      </c>
      <c r="AT324" s="35"/>
    </row>
    <row r="325" spans="1:46" ht="33" customHeight="1">
      <c r="A325" s="44">
        <v>1266</v>
      </c>
      <c r="B325" s="45" t="s">
        <v>303</v>
      </c>
      <c r="C325" s="67" t="s">
        <v>665</v>
      </c>
      <c r="D325" s="66">
        <v>0</v>
      </c>
      <c r="E325" s="66">
        <v>0</v>
      </c>
      <c r="F325" s="66">
        <v>0</v>
      </c>
      <c r="G325" s="66">
        <v>0</v>
      </c>
      <c r="H325" s="66">
        <v>0</v>
      </c>
      <c r="I325" s="66">
        <v>0</v>
      </c>
      <c r="J325" s="66">
        <v>0</v>
      </c>
      <c r="K325" s="66">
        <v>0</v>
      </c>
      <c r="L325" s="66">
        <v>0</v>
      </c>
      <c r="M325" s="66">
        <v>0</v>
      </c>
      <c r="N325" s="66">
        <v>0</v>
      </c>
      <c r="O325" s="66">
        <v>0</v>
      </c>
      <c r="P325" s="66">
        <v>0</v>
      </c>
      <c r="Q325" s="66">
        <v>0</v>
      </c>
      <c r="R325" s="66">
        <v>0</v>
      </c>
      <c r="S325" s="66">
        <v>0</v>
      </c>
      <c r="T325" s="66">
        <v>0</v>
      </c>
      <c r="U325" s="66">
        <v>0</v>
      </c>
      <c r="V325" s="66">
        <v>0</v>
      </c>
      <c r="W325" s="66">
        <v>0</v>
      </c>
      <c r="X325" s="66">
        <v>0</v>
      </c>
      <c r="Y325" s="66">
        <v>0</v>
      </c>
      <c r="Z325" s="66">
        <v>0</v>
      </c>
      <c r="AA325" s="66">
        <v>0</v>
      </c>
      <c r="AB325" s="66">
        <v>0</v>
      </c>
      <c r="AC325" s="66">
        <v>0</v>
      </c>
      <c r="AD325" s="66">
        <v>0</v>
      </c>
      <c r="AE325" s="66">
        <v>0</v>
      </c>
      <c r="AF325" s="66">
        <v>0</v>
      </c>
      <c r="AG325" s="66">
        <v>0</v>
      </c>
      <c r="AH325" s="66">
        <v>0</v>
      </c>
      <c r="AI325" s="66">
        <v>0</v>
      </c>
      <c r="AJ325" s="66">
        <v>0</v>
      </c>
      <c r="AK325" s="66">
        <v>0</v>
      </c>
      <c r="AL325" s="66">
        <v>0</v>
      </c>
      <c r="AM325" s="66">
        <v>0</v>
      </c>
      <c r="AN325" s="66">
        <v>0</v>
      </c>
      <c r="AO325" s="66">
        <v>0</v>
      </c>
      <c r="AP325" s="66">
        <v>0</v>
      </c>
      <c r="AQ325" s="66">
        <f t="shared" si="4"/>
        <v>0</v>
      </c>
      <c r="AT325" s="35"/>
    </row>
    <row r="326" spans="1:46" ht="33" customHeight="1">
      <c r="A326" s="44">
        <v>1267</v>
      </c>
      <c r="B326" s="45" t="s">
        <v>304</v>
      </c>
      <c r="C326" s="67" t="s">
        <v>665</v>
      </c>
      <c r="D326" s="66">
        <v>0</v>
      </c>
      <c r="E326" s="66">
        <v>0</v>
      </c>
      <c r="F326" s="66">
        <v>0</v>
      </c>
      <c r="G326" s="66">
        <v>0</v>
      </c>
      <c r="H326" s="66">
        <v>0</v>
      </c>
      <c r="I326" s="66">
        <v>0</v>
      </c>
      <c r="J326" s="66">
        <v>0</v>
      </c>
      <c r="K326" s="66">
        <v>0</v>
      </c>
      <c r="L326" s="66">
        <v>0</v>
      </c>
      <c r="M326" s="66">
        <v>0</v>
      </c>
      <c r="N326" s="66">
        <v>0</v>
      </c>
      <c r="O326" s="66">
        <v>0</v>
      </c>
      <c r="P326" s="66">
        <v>0</v>
      </c>
      <c r="Q326" s="66">
        <v>0</v>
      </c>
      <c r="R326" s="66">
        <v>0</v>
      </c>
      <c r="S326" s="66">
        <v>0</v>
      </c>
      <c r="T326" s="66">
        <v>0</v>
      </c>
      <c r="U326" s="66">
        <v>0</v>
      </c>
      <c r="V326" s="66">
        <v>0</v>
      </c>
      <c r="W326" s="66">
        <v>0</v>
      </c>
      <c r="X326" s="66">
        <v>0</v>
      </c>
      <c r="Y326" s="66">
        <v>0</v>
      </c>
      <c r="Z326" s="66">
        <v>0</v>
      </c>
      <c r="AA326" s="66">
        <v>0</v>
      </c>
      <c r="AB326" s="66">
        <v>0</v>
      </c>
      <c r="AC326" s="66">
        <v>0</v>
      </c>
      <c r="AD326" s="66">
        <v>0</v>
      </c>
      <c r="AE326" s="66">
        <v>0</v>
      </c>
      <c r="AF326" s="66">
        <v>0</v>
      </c>
      <c r="AG326" s="66">
        <v>0</v>
      </c>
      <c r="AH326" s="66">
        <v>0</v>
      </c>
      <c r="AI326" s="66">
        <v>0</v>
      </c>
      <c r="AJ326" s="66">
        <v>0</v>
      </c>
      <c r="AK326" s="66">
        <v>0</v>
      </c>
      <c r="AL326" s="66">
        <v>0</v>
      </c>
      <c r="AM326" s="66">
        <v>0</v>
      </c>
      <c r="AN326" s="66">
        <v>0</v>
      </c>
      <c r="AO326" s="66">
        <v>0</v>
      </c>
      <c r="AP326" s="66">
        <v>0</v>
      </c>
      <c r="AQ326" s="66">
        <f t="shared" si="4"/>
        <v>0</v>
      </c>
      <c r="AT326" s="35"/>
    </row>
    <row r="327" spans="1:46" ht="33" customHeight="1">
      <c r="A327" s="44">
        <v>1268</v>
      </c>
      <c r="B327" s="45" t="s">
        <v>305</v>
      </c>
      <c r="C327" s="67" t="s">
        <v>665</v>
      </c>
      <c r="D327" s="66">
        <v>0</v>
      </c>
      <c r="E327" s="66">
        <v>0</v>
      </c>
      <c r="F327" s="66">
        <v>0</v>
      </c>
      <c r="G327" s="66">
        <v>0</v>
      </c>
      <c r="H327" s="66">
        <v>0</v>
      </c>
      <c r="I327" s="66">
        <v>0</v>
      </c>
      <c r="J327" s="66">
        <v>0</v>
      </c>
      <c r="K327" s="66">
        <v>0</v>
      </c>
      <c r="L327" s="66">
        <v>0</v>
      </c>
      <c r="M327" s="66">
        <v>0</v>
      </c>
      <c r="N327" s="66">
        <v>0</v>
      </c>
      <c r="O327" s="66">
        <v>0</v>
      </c>
      <c r="P327" s="66">
        <v>0</v>
      </c>
      <c r="Q327" s="66">
        <v>0</v>
      </c>
      <c r="R327" s="66">
        <v>0</v>
      </c>
      <c r="S327" s="66">
        <v>0</v>
      </c>
      <c r="T327" s="66">
        <v>0</v>
      </c>
      <c r="U327" s="66">
        <v>0</v>
      </c>
      <c r="V327" s="66">
        <v>0</v>
      </c>
      <c r="W327" s="66">
        <v>0</v>
      </c>
      <c r="X327" s="66">
        <v>0</v>
      </c>
      <c r="Y327" s="66">
        <v>0</v>
      </c>
      <c r="Z327" s="66">
        <v>0</v>
      </c>
      <c r="AA327" s="66">
        <v>0</v>
      </c>
      <c r="AB327" s="66">
        <v>0</v>
      </c>
      <c r="AC327" s="66">
        <v>0</v>
      </c>
      <c r="AD327" s="66">
        <v>0</v>
      </c>
      <c r="AE327" s="66">
        <v>0</v>
      </c>
      <c r="AF327" s="66">
        <v>0</v>
      </c>
      <c r="AG327" s="66">
        <v>0</v>
      </c>
      <c r="AH327" s="66">
        <v>0</v>
      </c>
      <c r="AI327" s="66">
        <v>0</v>
      </c>
      <c r="AJ327" s="66">
        <v>0</v>
      </c>
      <c r="AK327" s="66">
        <v>0</v>
      </c>
      <c r="AL327" s="66">
        <v>0</v>
      </c>
      <c r="AM327" s="66">
        <v>0</v>
      </c>
      <c r="AN327" s="66">
        <v>0</v>
      </c>
      <c r="AO327" s="66">
        <v>0</v>
      </c>
      <c r="AP327" s="66">
        <v>0</v>
      </c>
      <c r="AQ327" s="66">
        <f t="shared" si="4"/>
        <v>0</v>
      </c>
      <c r="AT327" s="35"/>
    </row>
    <row r="328" spans="1:46" ht="33" customHeight="1">
      <c r="A328" s="44">
        <v>1269</v>
      </c>
      <c r="B328" s="45" t="s">
        <v>306</v>
      </c>
      <c r="C328" s="67" t="s">
        <v>665</v>
      </c>
      <c r="D328" s="66">
        <v>0</v>
      </c>
      <c r="E328" s="66">
        <v>0</v>
      </c>
      <c r="F328" s="66">
        <v>0</v>
      </c>
      <c r="G328" s="66">
        <v>0</v>
      </c>
      <c r="H328" s="66">
        <v>0</v>
      </c>
      <c r="I328" s="66">
        <v>0</v>
      </c>
      <c r="J328" s="66">
        <v>0</v>
      </c>
      <c r="K328" s="66">
        <v>0</v>
      </c>
      <c r="L328" s="66">
        <v>0</v>
      </c>
      <c r="M328" s="66">
        <v>0</v>
      </c>
      <c r="N328" s="66">
        <v>0</v>
      </c>
      <c r="O328" s="66">
        <v>0</v>
      </c>
      <c r="P328" s="66">
        <v>0</v>
      </c>
      <c r="Q328" s="66">
        <v>0</v>
      </c>
      <c r="R328" s="66">
        <v>0</v>
      </c>
      <c r="S328" s="66">
        <v>0</v>
      </c>
      <c r="T328" s="66">
        <v>0</v>
      </c>
      <c r="U328" s="66">
        <v>0</v>
      </c>
      <c r="V328" s="66">
        <v>0</v>
      </c>
      <c r="W328" s="66">
        <v>0</v>
      </c>
      <c r="X328" s="66">
        <v>0</v>
      </c>
      <c r="Y328" s="66">
        <v>0</v>
      </c>
      <c r="Z328" s="66">
        <v>0</v>
      </c>
      <c r="AA328" s="66">
        <v>0</v>
      </c>
      <c r="AB328" s="66">
        <v>0</v>
      </c>
      <c r="AC328" s="66">
        <v>0</v>
      </c>
      <c r="AD328" s="66">
        <v>0</v>
      </c>
      <c r="AE328" s="66">
        <v>0</v>
      </c>
      <c r="AF328" s="66">
        <v>0</v>
      </c>
      <c r="AG328" s="66">
        <v>0</v>
      </c>
      <c r="AH328" s="66">
        <v>0</v>
      </c>
      <c r="AI328" s="66">
        <v>0</v>
      </c>
      <c r="AJ328" s="66">
        <v>0</v>
      </c>
      <c r="AK328" s="66">
        <v>0</v>
      </c>
      <c r="AL328" s="66">
        <v>0</v>
      </c>
      <c r="AM328" s="66">
        <v>0</v>
      </c>
      <c r="AN328" s="66">
        <v>0</v>
      </c>
      <c r="AO328" s="66">
        <v>0</v>
      </c>
      <c r="AP328" s="66">
        <v>0</v>
      </c>
      <c r="AQ328" s="66">
        <f t="shared" si="4"/>
        <v>0</v>
      </c>
      <c r="AT328" s="35"/>
    </row>
    <row r="329" spans="1:46" ht="33" customHeight="1">
      <c r="A329" s="44">
        <v>1270</v>
      </c>
      <c r="B329" s="45" t="s">
        <v>307</v>
      </c>
      <c r="C329" s="67" t="s">
        <v>665</v>
      </c>
      <c r="D329" s="66">
        <v>0</v>
      </c>
      <c r="E329" s="66">
        <v>0</v>
      </c>
      <c r="F329" s="66">
        <v>0</v>
      </c>
      <c r="G329" s="66">
        <v>0</v>
      </c>
      <c r="H329" s="66">
        <v>0</v>
      </c>
      <c r="I329" s="66">
        <v>0</v>
      </c>
      <c r="J329" s="66">
        <v>0</v>
      </c>
      <c r="K329" s="66">
        <v>0</v>
      </c>
      <c r="L329" s="66">
        <v>0</v>
      </c>
      <c r="M329" s="66">
        <v>0</v>
      </c>
      <c r="N329" s="66">
        <v>0</v>
      </c>
      <c r="O329" s="66">
        <v>0</v>
      </c>
      <c r="P329" s="66">
        <v>0</v>
      </c>
      <c r="Q329" s="66">
        <v>0</v>
      </c>
      <c r="R329" s="66">
        <v>0</v>
      </c>
      <c r="S329" s="66">
        <v>0</v>
      </c>
      <c r="T329" s="66">
        <v>0</v>
      </c>
      <c r="U329" s="66">
        <v>0</v>
      </c>
      <c r="V329" s="66">
        <v>0</v>
      </c>
      <c r="W329" s="66">
        <v>0</v>
      </c>
      <c r="X329" s="66">
        <v>0</v>
      </c>
      <c r="Y329" s="66">
        <v>0</v>
      </c>
      <c r="Z329" s="66">
        <v>0</v>
      </c>
      <c r="AA329" s="66">
        <v>0</v>
      </c>
      <c r="AB329" s="66">
        <v>0</v>
      </c>
      <c r="AC329" s="66">
        <v>0</v>
      </c>
      <c r="AD329" s="66">
        <v>0</v>
      </c>
      <c r="AE329" s="66">
        <v>0</v>
      </c>
      <c r="AF329" s="66">
        <v>0</v>
      </c>
      <c r="AG329" s="66">
        <v>0</v>
      </c>
      <c r="AH329" s="66">
        <v>0</v>
      </c>
      <c r="AI329" s="66">
        <v>0</v>
      </c>
      <c r="AJ329" s="66">
        <v>0</v>
      </c>
      <c r="AK329" s="66">
        <v>0</v>
      </c>
      <c r="AL329" s="66">
        <v>0</v>
      </c>
      <c r="AM329" s="66">
        <v>0</v>
      </c>
      <c r="AN329" s="66">
        <v>0</v>
      </c>
      <c r="AO329" s="66">
        <v>0</v>
      </c>
      <c r="AP329" s="66">
        <v>0</v>
      </c>
      <c r="AQ329" s="66">
        <f t="shared" si="4"/>
        <v>0</v>
      </c>
      <c r="AT329" s="35"/>
    </row>
    <row r="330" spans="1:46" ht="33" customHeight="1">
      <c r="A330" s="44">
        <v>1271</v>
      </c>
      <c r="B330" s="45" t="s">
        <v>308</v>
      </c>
      <c r="C330" s="67" t="s">
        <v>665</v>
      </c>
      <c r="D330" s="66">
        <v>0</v>
      </c>
      <c r="E330" s="66">
        <v>0</v>
      </c>
      <c r="F330" s="66">
        <v>0</v>
      </c>
      <c r="G330" s="66">
        <v>0</v>
      </c>
      <c r="H330" s="66">
        <v>0</v>
      </c>
      <c r="I330" s="66">
        <v>0</v>
      </c>
      <c r="J330" s="66">
        <v>0</v>
      </c>
      <c r="K330" s="66">
        <v>0</v>
      </c>
      <c r="L330" s="66">
        <v>0</v>
      </c>
      <c r="M330" s="66">
        <v>0</v>
      </c>
      <c r="N330" s="66">
        <v>0</v>
      </c>
      <c r="O330" s="66">
        <v>0</v>
      </c>
      <c r="P330" s="66">
        <v>0</v>
      </c>
      <c r="Q330" s="66">
        <v>0</v>
      </c>
      <c r="R330" s="66">
        <v>0</v>
      </c>
      <c r="S330" s="66">
        <v>0</v>
      </c>
      <c r="T330" s="66">
        <v>0</v>
      </c>
      <c r="U330" s="66">
        <v>0</v>
      </c>
      <c r="V330" s="66">
        <v>0</v>
      </c>
      <c r="W330" s="66">
        <v>0</v>
      </c>
      <c r="X330" s="66">
        <v>0</v>
      </c>
      <c r="Y330" s="66">
        <v>0</v>
      </c>
      <c r="Z330" s="66">
        <v>0</v>
      </c>
      <c r="AA330" s="66">
        <v>0</v>
      </c>
      <c r="AB330" s="66">
        <v>0</v>
      </c>
      <c r="AC330" s="66">
        <v>0</v>
      </c>
      <c r="AD330" s="66">
        <v>0</v>
      </c>
      <c r="AE330" s="66">
        <v>0</v>
      </c>
      <c r="AF330" s="66">
        <v>0</v>
      </c>
      <c r="AG330" s="66">
        <v>0</v>
      </c>
      <c r="AH330" s="66">
        <v>0</v>
      </c>
      <c r="AI330" s="66">
        <v>0</v>
      </c>
      <c r="AJ330" s="66">
        <v>0</v>
      </c>
      <c r="AK330" s="66">
        <v>0</v>
      </c>
      <c r="AL330" s="66">
        <v>0</v>
      </c>
      <c r="AM330" s="66">
        <v>0</v>
      </c>
      <c r="AN330" s="66">
        <v>0</v>
      </c>
      <c r="AO330" s="66">
        <v>0</v>
      </c>
      <c r="AP330" s="66">
        <v>0</v>
      </c>
      <c r="AQ330" s="66">
        <f t="shared" si="4"/>
        <v>0</v>
      </c>
      <c r="AT330" s="35"/>
    </row>
    <row r="331" spans="1:46" ht="33" customHeight="1">
      <c r="A331" s="44">
        <v>1272</v>
      </c>
      <c r="B331" s="45" t="s">
        <v>309</v>
      </c>
      <c r="C331" s="67" t="s">
        <v>665</v>
      </c>
      <c r="D331" s="66">
        <v>0</v>
      </c>
      <c r="E331" s="66">
        <v>0</v>
      </c>
      <c r="F331" s="66">
        <v>0</v>
      </c>
      <c r="G331" s="66">
        <v>0</v>
      </c>
      <c r="H331" s="66">
        <v>0</v>
      </c>
      <c r="I331" s="66">
        <v>0</v>
      </c>
      <c r="J331" s="66">
        <v>0</v>
      </c>
      <c r="K331" s="66">
        <v>0</v>
      </c>
      <c r="L331" s="66">
        <v>0</v>
      </c>
      <c r="M331" s="66">
        <v>0</v>
      </c>
      <c r="N331" s="66">
        <v>0</v>
      </c>
      <c r="O331" s="66">
        <v>0</v>
      </c>
      <c r="P331" s="66">
        <v>0</v>
      </c>
      <c r="Q331" s="66">
        <v>0</v>
      </c>
      <c r="R331" s="66">
        <v>0</v>
      </c>
      <c r="S331" s="66">
        <v>0</v>
      </c>
      <c r="T331" s="66">
        <v>0</v>
      </c>
      <c r="U331" s="66">
        <v>0</v>
      </c>
      <c r="V331" s="66">
        <v>0</v>
      </c>
      <c r="W331" s="66">
        <v>0</v>
      </c>
      <c r="X331" s="66">
        <v>0</v>
      </c>
      <c r="Y331" s="66">
        <v>0</v>
      </c>
      <c r="Z331" s="66">
        <v>0</v>
      </c>
      <c r="AA331" s="66">
        <v>0</v>
      </c>
      <c r="AB331" s="66">
        <v>0</v>
      </c>
      <c r="AC331" s="66">
        <v>0</v>
      </c>
      <c r="AD331" s="66">
        <v>0</v>
      </c>
      <c r="AE331" s="66">
        <v>0</v>
      </c>
      <c r="AF331" s="66">
        <v>0</v>
      </c>
      <c r="AG331" s="66">
        <v>0</v>
      </c>
      <c r="AH331" s="66">
        <v>0</v>
      </c>
      <c r="AI331" s="66">
        <v>0</v>
      </c>
      <c r="AJ331" s="66">
        <v>0</v>
      </c>
      <c r="AK331" s="66">
        <v>0</v>
      </c>
      <c r="AL331" s="66">
        <v>0</v>
      </c>
      <c r="AM331" s="66">
        <v>0</v>
      </c>
      <c r="AN331" s="66">
        <v>0</v>
      </c>
      <c r="AO331" s="66">
        <v>0</v>
      </c>
      <c r="AP331" s="66">
        <v>0</v>
      </c>
      <c r="AQ331" s="66">
        <f t="shared" si="4"/>
        <v>0</v>
      </c>
      <c r="AT331" s="35"/>
    </row>
    <row r="332" spans="1:46" ht="33" customHeight="1">
      <c r="A332" s="44">
        <v>1273</v>
      </c>
      <c r="B332" s="45" t="s">
        <v>310</v>
      </c>
      <c r="C332" s="67" t="s">
        <v>665</v>
      </c>
      <c r="D332" s="66">
        <v>0</v>
      </c>
      <c r="E332" s="66">
        <v>0</v>
      </c>
      <c r="F332" s="66">
        <v>0</v>
      </c>
      <c r="G332" s="66">
        <v>0</v>
      </c>
      <c r="H332" s="66">
        <v>0</v>
      </c>
      <c r="I332" s="66">
        <v>0</v>
      </c>
      <c r="J332" s="66">
        <v>0</v>
      </c>
      <c r="K332" s="66">
        <v>0</v>
      </c>
      <c r="L332" s="66">
        <v>0</v>
      </c>
      <c r="M332" s="66">
        <v>0</v>
      </c>
      <c r="N332" s="66">
        <v>0</v>
      </c>
      <c r="O332" s="66">
        <v>0</v>
      </c>
      <c r="P332" s="66">
        <v>0</v>
      </c>
      <c r="Q332" s="66">
        <v>0</v>
      </c>
      <c r="R332" s="66">
        <v>0</v>
      </c>
      <c r="S332" s="66">
        <v>0</v>
      </c>
      <c r="T332" s="66">
        <v>0</v>
      </c>
      <c r="U332" s="66">
        <v>0</v>
      </c>
      <c r="V332" s="66">
        <v>0</v>
      </c>
      <c r="W332" s="66">
        <v>0</v>
      </c>
      <c r="X332" s="66">
        <v>0</v>
      </c>
      <c r="Y332" s="66">
        <v>0</v>
      </c>
      <c r="Z332" s="66">
        <v>0</v>
      </c>
      <c r="AA332" s="66">
        <v>0</v>
      </c>
      <c r="AB332" s="66">
        <v>0</v>
      </c>
      <c r="AC332" s="66">
        <v>0</v>
      </c>
      <c r="AD332" s="66">
        <v>0</v>
      </c>
      <c r="AE332" s="66">
        <v>0</v>
      </c>
      <c r="AF332" s="66">
        <v>0</v>
      </c>
      <c r="AG332" s="66">
        <v>0</v>
      </c>
      <c r="AH332" s="66">
        <v>0</v>
      </c>
      <c r="AI332" s="66">
        <v>0</v>
      </c>
      <c r="AJ332" s="66">
        <v>0</v>
      </c>
      <c r="AK332" s="66">
        <v>0</v>
      </c>
      <c r="AL332" s="66">
        <v>0</v>
      </c>
      <c r="AM332" s="66">
        <v>0</v>
      </c>
      <c r="AN332" s="66">
        <v>0</v>
      </c>
      <c r="AO332" s="66">
        <v>0</v>
      </c>
      <c r="AP332" s="66">
        <v>0</v>
      </c>
      <c r="AQ332" s="66">
        <f t="shared" ref="AQ332:AQ395" si="5">SUM(D332:AP332)</f>
        <v>0</v>
      </c>
      <c r="AT332" s="35"/>
    </row>
    <row r="333" spans="1:46" ht="33" customHeight="1">
      <c r="A333" s="44">
        <v>1274</v>
      </c>
      <c r="B333" s="45" t="s">
        <v>311</v>
      </c>
      <c r="C333" s="67" t="s">
        <v>665</v>
      </c>
      <c r="D333" s="66">
        <v>0</v>
      </c>
      <c r="E333" s="66">
        <v>0</v>
      </c>
      <c r="F333" s="66">
        <v>0</v>
      </c>
      <c r="G333" s="66">
        <v>0</v>
      </c>
      <c r="H333" s="66">
        <v>0</v>
      </c>
      <c r="I333" s="66">
        <v>0</v>
      </c>
      <c r="J333" s="66">
        <v>0</v>
      </c>
      <c r="K333" s="66">
        <v>0</v>
      </c>
      <c r="L333" s="66">
        <v>0</v>
      </c>
      <c r="M333" s="66">
        <v>0</v>
      </c>
      <c r="N333" s="66">
        <v>0</v>
      </c>
      <c r="O333" s="66">
        <v>0</v>
      </c>
      <c r="P333" s="66">
        <v>0</v>
      </c>
      <c r="Q333" s="66">
        <v>0</v>
      </c>
      <c r="R333" s="66">
        <v>0</v>
      </c>
      <c r="S333" s="66">
        <v>0</v>
      </c>
      <c r="T333" s="66">
        <v>0</v>
      </c>
      <c r="U333" s="66">
        <v>0</v>
      </c>
      <c r="V333" s="66">
        <v>0</v>
      </c>
      <c r="W333" s="66">
        <v>0</v>
      </c>
      <c r="X333" s="66">
        <v>0</v>
      </c>
      <c r="Y333" s="66">
        <v>0</v>
      </c>
      <c r="Z333" s="66">
        <v>0</v>
      </c>
      <c r="AA333" s="66">
        <v>0</v>
      </c>
      <c r="AB333" s="66">
        <v>0</v>
      </c>
      <c r="AC333" s="66">
        <v>0</v>
      </c>
      <c r="AD333" s="66">
        <v>0</v>
      </c>
      <c r="AE333" s="66">
        <v>0</v>
      </c>
      <c r="AF333" s="66">
        <v>0</v>
      </c>
      <c r="AG333" s="66">
        <v>0</v>
      </c>
      <c r="AH333" s="66">
        <v>0</v>
      </c>
      <c r="AI333" s="66">
        <v>0</v>
      </c>
      <c r="AJ333" s="66">
        <v>0</v>
      </c>
      <c r="AK333" s="66">
        <v>0</v>
      </c>
      <c r="AL333" s="66">
        <v>0</v>
      </c>
      <c r="AM333" s="66">
        <v>0</v>
      </c>
      <c r="AN333" s="66">
        <v>0</v>
      </c>
      <c r="AO333" s="66">
        <v>0</v>
      </c>
      <c r="AP333" s="66">
        <v>0</v>
      </c>
      <c r="AQ333" s="66">
        <f t="shared" si="5"/>
        <v>0</v>
      </c>
      <c r="AT333" s="35"/>
    </row>
    <row r="334" spans="1:46" ht="33" customHeight="1">
      <c r="A334" s="44">
        <v>1275</v>
      </c>
      <c r="B334" s="45" t="s">
        <v>312</v>
      </c>
      <c r="C334" s="67" t="s">
        <v>665</v>
      </c>
      <c r="D334" s="66">
        <v>0</v>
      </c>
      <c r="E334" s="66">
        <v>0</v>
      </c>
      <c r="F334" s="66">
        <v>0</v>
      </c>
      <c r="G334" s="66">
        <v>0</v>
      </c>
      <c r="H334" s="66">
        <v>0</v>
      </c>
      <c r="I334" s="66">
        <v>0</v>
      </c>
      <c r="J334" s="66">
        <v>0</v>
      </c>
      <c r="K334" s="66">
        <v>0</v>
      </c>
      <c r="L334" s="66">
        <v>0</v>
      </c>
      <c r="M334" s="66">
        <v>0</v>
      </c>
      <c r="N334" s="66">
        <v>0</v>
      </c>
      <c r="O334" s="66">
        <v>0</v>
      </c>
      <c r="P334" s="66">
        <v>0</v>
      </c>
      <c r="Q334" s="66">
        <v>0</v>
      </c>
      <c r="R334" s="66">
        <v>0</v>
      </c>
      <c r="S334" s="66">
        <v>0</v>
      </c>
      <c r="T334" s="66">
        <v>0</v>
      </c>
      <c r="U334" s="66">
        <v>0</v>
      </c>
      <c r="V334" s="66">
        <v>0</v>
      </c>
      <c r="W334" s="66">
        <v>0</v>
      </c>
      <c r="X334" s="66">
        <v>0</v>
      </c>
      <c r="Y334" s="66">
        <v>0</v>
      </c>
      <c r="Z334" s="66">
        <v>0</v>
      </c>
      <c r="AA334" s="66">
        <v>0</v>
      </c>
      <c r="AB334" s="66">
        <v>0</v>
      </c>
      <c r="AC334" s="66">
        <v>0</v>
      </c>
      <c r="AD334" s="66">
        <v>0</v>
      </c>
      <c r="AE334" s="66">
        <v>0</v>
      </c>
      <c r="AF334" s="66">
        <v>0</v>
      </c>
      <c r="AG334" s="66">
        <v>0</v>
      </c>
      <c r="AH334" s="66">
        <v>0</v>
      </c>
      <c r="AI334" s="66">
        <v>0</v>
      </c>
      <c r="AJ334" s="66">
        <v>0</v>
      </c>
      <c r="AK334" s="66">
        <v>0</v>
      </c>
      <c r="AL334" s="66">
        <v>0</v>
      </c>
      <c r="AM334" s="66">
        <v>0</v>
      </c>
      <c r="AN334" s="66">
        <v>0</v>
      </c>
      <c r="AO334" s="66">
        <v>0</v>
      </c>
      <c r="AP334" s="66">
        <v>0</v>
      </c>
      <c r="AQ334" s="66">
        <f t="shared" si="5"/>
        <v>0</v>
      </c>
      <c r="AT334" s="35"/>
    </row>
    <row r="335" spans="1:46" ht="33" customHeight="1">
      <c r="A335" s="44">
        <v>1276</v>
      </c>
      <c r="B335" s="45" t="s">
        <v>313</v>
      </c>
      <c r="C335" s="67" t="s">
        <v>665</v>
      </c>
      <c r="D335" s="66">
        <v>0</v>
      </c>
      <c r="E335" s="66">
        <v>0</v>
      </c>
      <c r="F335" s="66">
        <v>0</v>
      </c>
      <c r="G335" s="66">
        <v>0</v>
      </c>
      <c r="H335" s="66">
        <v>0</v>
      </c>
      <c r="I335" s="66">
        <v>0</v>
      </c>
      <c r="J335" s="66">
        <v>0</v>
      </c>
      <c r="K335" s="66">
        <v>0</v>
      </c>
      <c r="L335" s="66">
        <v>0</v>
      </c>
      <c r="M335" s="66">
        <v>0</v>
      </c>
      <c r="N335" s="66">
        <v>0</v>
      </c>
      <c r="O335" s="66">
        <v>0</v>
      </c>
      <c r="P335" s="66">
        <v>0</v>
      </c>
      <c r="Q335" s="66">
        <v>0</v>
      </c>
      <c r="R335" s="66">
        <v>0</v>
      </c>
      <c r="S335" s="66">
        <v>0</v>
      </c>
      <c r="T335" s="66">
        <v>0</v>
      </c>
      <c r="U335" s="66">
        <v>0</v>
      </c>
      <c r="V335" s="66">
        <v>0</v>
      </c>
      <c r="W335" s="66">
        <v>0</v>
      </c>
      <c r="X335" s="66">
        <v>0</v>
      </c>
      <c r="Y335" s="66">
        <v>0</v>
      </c>
      <c r="Z335" s="66">
        <v>0</v>
      </c>
      <c r="AA335" s="66">
        <v>0</v>
      </c>
      <c r="AB335" s="66">
        <v>0</v>
      </c>
      <c r="AC335" s="66">
        <v>0</v>
      </c>
      <c r="AD335" s="66">
        <v>0</v>
      </c>
      <c r="AE335" s="66">
        <v>0</v>
      </c>
      <c r="AF335" s="66">
        <v>0</v>
      </c>
      <c r="AG335" s="66">
        <v>0</v>
      </c>
      <c r="AH335" s="66">
        <v>0</v>
      </c>
      <c r="AI335" s="66">
        <v>0</v>
      </c>
      <c r="AJ335" s="66">
        <v>0</v>
      </c>
      <c r="AK335" s="66">
        <v>0</v>
      </c>
      <c r="AL335" s="66">
        <v>0</v>
      </c>
      <c r="AM335" s="66">
        <v>0</v>
      </c>
      <c r="AN335" s="66">
        <v>0</v>
      </c>
      <c r="AO335" s="66">
        <v>0</v>
      </c>
      <c r="AP335" s="66">
        <v>0</v>
      </c>
      <c r="AQ335" s="66">
        <f t="shared" si="5"/>
        <v>0</v>
      </c>
      <c r="AT335" s="35"/>
    </row>
    <row r="336" spans="1:46" ht="33" customHeight="1">
      <c r="A336" s="44">
        <v>1277</v>
      </c>
      <c r="B336" s="45" t="s">
        <v>314</v>
      </c>
      <c r="C336" s="67" t="s">
        <v>665</v>
      </c>
      <c r="D336" s="66">
        <v>0</v>
      </c>
      <c r="E336" s="66">
        <v>0</v>
      </c>
      <c r="F336" s="66">
        <v>0</v>
      </c>
      <c r="G336" s="66">
        <v>0</v>
      </c>
      <c r="H336" s="66">
        <v>0</v>
      </c>
      <c r="I336" s="66">
        <v>0</v>
      </c>
      <c r="J336" s="66">
        <v>0</v>
      </c>
      <c r="K336" s="66">
        <v>0</v>
      </c>
      <c r="L336" s="66">
        <v>0</v>
      </c>
      <c r="M336" s="66">
        <v>0</v>
      </c>
      <c r="N336" s="66">
        <v>0</v>
      </c>
      <c r="O336" s="66">
        <v>0</v>
      </c>
      <c r="P336" s="66">
        <v>0</v>
      </c>
      <c r="Q336" s="66">
        <v>0</v>
      </c>
      <c r="R336" s="66">
        <v>0</v>
      </c>
      <c r="S336" s="66">
        <v>0</v>
      </c>
      <c r="T336" s="66">
        <v>0</v>
      </c>
      <c r="U336" s="66">
        <v>0</v>
      </c>
      <c r="V336" s="66">
        <v>0</v>
      </c>
      <c r="W336" s="66">
        <v>0</v>
      </c>
      <c r="X336" s="66">
        <v>0</v>
      </c>
      <c r="Y336" s="66">
        <v>0</v>
      </c>
      <c r="Z336" s="66">
        <v>0</v>
      </c>
      <c r="AA336" s="66">
        <v>0</v>
      </c>
      <c r="AB336" s="66">
        <v>0</v>
      </c>
      <c r="AC336" s="66">
        <v>0</v>
      </c>
      <c r="AD336" s="66">
        <v>0</v>
      </c>
      <c r="AE336" s="66">
        <v>0</v>
      </c>
      <c r="AF336" s="66">
        <v>0</v>
      </c>
      <c r="AG336" s="66">
        <v>0</v>
      </c>
      <c r="AH336" s="66">
        <v>0</v>
      </c>
      <c r="AI336" s="66">
        <v>0</v>
      </c>
      <c r="AJ336" s="66">
        <v>0</v>
      </c>
      <c r="AK336" s="66">
        <v>0</v>
      </c>
      <c r="AL336" s="66">
        <v>0</v>
      </c>
      <c r="AM336" s="66">
        <v>0</v>
      </c>
      <c r="AN336" s="66">
        <v>0</v>
      </c>
      <c r="AO336" s="66">
        <v>0</v>
      </c>
      <c r="AP336" s="66">
        <v>0</v>
      </c>
      <c r="AQ336" s="66">
        <f t="shared" si="5"/>
        <v>0</v>
      </c>
      <c r="AT336" s="35"/>
    </row>
    <row r="337" spans="1:46" ht="33" customHeight="1">
      <c r="A337" s="44">
        <v>1278</v>
      </c>
      <c r="B337" s="45" t="s">
        <v>315</v>
      </c>
      <c r="C337" s="67" t="s">
        <v>665</v>
      </c>
      <c r="D337" s="66">
        <v>0</v>
      </c>
      <c r="E337" s="66">
        <v>0</v>
      </c>
      <c r="F337" s="66">
        <v>0</v>
      </c>
      <c r="G337" s="66">
        <v>0</v>
      </c>
      <c r="H337" s="66">
        <v>0</v>
      </c>
      <c r="I337" s="66">
        <v>0</v>
      </c>
      <c r="J337" s="66">
        <v>0</v>
      </c>
      <c r="K337" s="66">
        <v>0</v>
      </c>
      <c r="L337" s="66">
        <v>0</v>
      </c>
      <c r="M337" s="66">
        <v>0</v>
      </c>
      <c r="N337" s="66">
        <v>0</v>
      </c>
      <c r="O337" s="66">
        <v>0</v>
      </c>
      <c r="P337" s="66">
        <v>0</v>
      </c>
      <c r="Q337" s="66">
        <v>0</v>
      </c>
      <c r="R337" s="66">
        <v>0</v>
      </c>
      <c r="S337" s="66">
        <v>0</v>
      </c>
      <c r="T337" s="66">
        <v>0</v>
      </c>
      <c r="U337" s="66">
        <v>0</v>
      </c>
      <c r="V337" s="66">
        <v>0</v>
      </c>
      <c r="W337" s="66">
        <v>0</v>
      </c>
      <c r="X337" s="66">
        <v>0</v>
      </c>
      <c r="Y337" s="66">
        <v>0</v>
      </c>
      <c r="Z337" s="66">
        <v>0</v>
      </c>
      <c r="AA337" s="66">
        <v>0</v>
      </c>
      <c r="AB337" s="66">
        <v>0</v>
      </c>
      <c r="AC337" s="66">
        <v>0</v>
      </c>
      <c r="AD337" s="66">
        <v>0</v>
      </c>
      <c r="AE337" s="66">
        <v>0</v>
      </c>
      <c r="AF337" s="66">
        <v>0</v>
      </c>
      <c r="AG337" s="66">
        <v>0</v>
      </c>
      <c r="AH337" s="66">
        <v>0</v>
      </c>
      <c r="AI337" s="66">
        <v>0</v>
      </c>
      <c r="AJ337" s="66">
        <v>0</v>
      </c>
      <c r="AK337" s="66">
        <v>0</v>
      </c>
      <c r="AL337" s="66">
        <v>0</v>
      </c>
      <c r="AM337" s="66">
        <v>0</v>
      </c>
      <c r="AN337" s="66">
        <v>0</v>
      </c>
      <c r="AO337" s="66">
        <v>0</v>
      </c>
      <c r="AP337" s="66">
        <v>0</v>
      </c>
      <c r="AQ337" s="66">
        <f t="shared" si="5"/>
        <v>0</v>
      </c>
      <c r="AT337" s="35"/>
    </row>
    <row r="338" spans="1:46" ht="33" customHeight="1">
      <c r="A338" s="44">
        <v>1279</v>
      </c>
      <c r="B338" s="45" t="s">
        <v>316</v>
      </c>
      <c r="C338" s="67" t="s">
        <v>665</v>
      </c>
      <c r="D338" s="66">
        <v>0</v>
      </c>
      <c r="E338" s="66">
        <v>0</v>
      </c>
      <c r="F338" s="66">
        <v>0</v>
      </c>
      <c r="G338" s="66">
        <v>0</v>
      </c>
      <c r="H338" s="66">
        <v>0</v>
      </c>
      <c r="I338" s="66">
        <v>0</v>
      </c>
      <c r="J338" s="66">
        <v>0</v>
      </c>
      <c r="K338" s="66">
        <v>0</v>
      </c>
      <c r="L338" s="66">
        <v>0</v>
      </c>
      <c r="M338" s="66">
        <v>0</v>
      </c>
      <c r="N338" s="66">
        <v>0</v>
      </c>
      <c r="O338" s="66">
        <v>0</v>
      </c>
      <c r="P338" s="66">
        <v>0</v>
      </c>
      <c r="Q338" s="66">
        <v>0</v>
      </c>
      <c r="R338" s="66">
        <v>0</v>
      </c>
      <c r="S338" s="66">
        <v>0</v>
      </c>
      <c r="T338" s="66">
        <v>0</v>
      </c>
      <c r="U338" s="66">
        <v>0</v>
      </c>
      <c r="V338" s="66">
        <v>0</v>
      </c>
      <c r="W338" s="66">
        <v>0</v>
      </c>
      <c r="X338" s="66">
        <v>0</v>
      </c>
      <c r="Y338" s="66">
        <v>0</v>
      </c>
      <c r="Z338" s="66">
        <v>0</v>
      </c>
      <c r="AA338" s="66">
        <v>0</v>
      </c>
      <c r="AB338" s="66">
        <v>0</v>
      </c>
      <c r="AC338" s="66">
        <v>0</v>
      </c>
      <c r="AD338" s="66">
        <v>0</v>
      </c>
      <c r="AE338" s="66">
        <v>0</v>
      </c>
      <c r="AF338" s="66">
        <v>0</v>
      </c>
      <c r="AG338" s="66">
        <v>0</v>
      </c>
      <c r="AH338" s="66">
        <v>0</v>
      </c>
      <c r="AI338" s="66">
        <v>0</v>
      </c>
      <c r="AJ338" s="66">
        <v>0</v>
      </c>
      <c r="AK338" s="66">
        <v>0</v>
      </c>
      <c r="AL338" s="66">
        <v>0</v>
      </c>
      <c r="AM338" s="66">
        <v>0</v>
      </c>
      <c r="AN338" s="66">
        <v>0</v>
      </c>
      <c r="AO338" s="66">
        <v>0</v>
      </c>
      <c r="AP338" s="66">
        <v>0</v>
      </c>
      <c r="AQ338" s="66">
        <f t="shared" si="5"/>
        <v>0</v>
      </c>
      <c r="AT338" s="35"/>
    </row>
    <row r="339" spans="1:46" ht="33" customHeight="1">
      <c r="A339" s="44">
        <v>1280</v>
      </c>
      <c r="B339" s="45" t="s">
        <v>317</v>
      </c>
      <c r="C339" s="67" t="s">
        <v>665</v>
      </c>
      <c r="D339" s="66">
        <v>0</v>
      </c>
      <c r="E339" s="66">
        <v>0</v>
      </c>
      <c r="F339" s="66">
        <v>0</v>
      </c>
      <c r="G339" s="66">
        <v>0</v>
      </c>
      <c r="H339" s="66">
        <v>0</v>
      </c>
      <c r="I339" s="66">
        <v>0</v>
      </c>
      <c r="J339" s="66">
        <v>0</v>
      </c>
      <c r="K339" s="66">
        <v>0</v>
      </c>
      <c r="L339" s="66">
        <v>0</v>
      </c>
      <c r="M339" s="66">
        <v>0</v>
      </c>
      <c r="N339" s="66">
        <v>0</v>
      </c>
      <c r="O339" s="66">
        <v>0</v>
      </c>
      <c r="P339" s="66">
        <v>0</v>
      </c>
      <c r="Q339" s="66">
        <v>0</v>
      </c>
      <c r="R339" s="66">
        <v>0</v>
      </c>
      <c r="S339" s="66">
        <v>0</v>
      </c>
      <c r="T339" s="66">
        <v>0</v>
      </c>
      <c r="U339" s="66">
        <v>0</v>
      </c>
      <c r="V339" s="66">
        <v>0</v>
      </c>
      <c r="W339" s="66">
        <v>0</v>
      </c>
      <c r="X339" s="66">
        <v>0</v>
      </c>
      <c r="Y339" s="66">
        <v>0</v>
      </c>
      <c r="Z339" s="66">
        <v>0</v>
      </c>
      <c r="AA339" s="66">
        <v>0</v>
      </c>
      <c r="AB339" s="66">
        <v>0</v>
      </c>
      <c r="AC339" s="66">
        <v>0</v>
      </c>
      <c r="AD339" s="66">
        <v>0</v>
      </c>
      <c r="AE339" s="66">
        <v>0</v>
      </c>
      <c r="AF339" s="66">
        <v>0</v>
      </c>
      <c r="AG339" s="66">
        <v>0</v>
      </c>
      <c r="AH339" s="66">
        <v>0</v>
      </c>
      <c r="AI339" s="66">
        <v>0</v>
      </c>
      <c r="AJ339" s="66">
        <v>0</v>
      </c>
      <c r="AK339" s="66">
        <v>0</v>
      </c>
      <c r="AL339" s="66">
        <v>0</v>
      </c>
      <c r="AM339" s="66">
        <v>0</v>
      </c>
      <c r="AN339" s="66">
        <v>0</v>
      </c>
      <c r="AO339" s="66">
        <v>0</v>
      </c>
      <c r="AP339" s="66">
        <v>0</v>
      </c>
      <c r="AQ339" s="66">
        <f t="shared" si="5"/>
        <v>0</v>
      </c>
      <c r="AT339" s="35"/>
    </row>
    <row r="340" spans="1:46" ht="33" customHeight="1">
      <c r="A340" s="44">
        <v>1281</v>
      </c>
      <c r="B340" s="45" t="s">
        <v>318</v>
      </c>
      <c r="C340" s="67" t="s">
        <v>665</v>
      </c>
      <c r="D340" s="66">
        <v>0</v>
      </c>
      <c r="E340" s="66">
        <v>0</v>
      </c>
      <c r="F340" s="66">
        <v>0</v>
      </c>
      <c r="G340" s="66">
        <v>0</v>
      </c>
      <c r="H340" s="66">
        <v>0</v>
      </c>
      <c r="I340" s="66">
        <v>0</v>
      </c>
      <c r="J340" s="66">
        <v>0</v>
      </c>
      <c r="K340" s="66">
        <v>0</v>
      </c>
      <c r="L340" s="66">
        <v>0</v>
      </c>
      <c r="M340" s="66">
        <v>0</v>
      </c>
      <c r="N340" s="66">
        <v>0</v>
      </c>
      <c r="O340" s="66">
        <v>0</v>
      </c>
      <c r="P340" s="66">
        <v>0</v>
      </c>
      <c r="Q340" s="66">
        <v>0</v>
      </c>
      <c r="R340" s="66">
        <v>0</v>
      </c>
      <c r="S340" s="66">
        <v>0</v>
      </c>
      <c r="T340" s="66">
        <v>0</v>
      </c>
      <c r="U340" s="66">
        <v>0</v>
      </c>
      <c r="V340" s="66">
        <v>0</v>
      </c>
      <c r="W340" s="66">
        <v>0</v>
      </c>
      <c r="X340" s="66">
        <v>0</v>
      </c>
      <c r="Y340" s="66">
        <v>0</v>
      </c>
      <c r="Z340" s="66">
        <v>0</v>
      </c>
      <c r="AA340" s="66">
        <v>0</v>
      </c>
      <c r="AB340" s="66">
        <v>0</v>
      </c>
      <c r="AC340" s="66">
        <v>0</v>
      </c>
      <c r="AD340" s="66">
        <v>0</v>
      </c>
      <c r="AE340" s="66">
        <v>0</v>
      </c>
      <c r="AF340" s="66">
        <v>0</v>
      </c>
      <c r="AG340" s="66">
        <v>0</v>
      </c>
      <c r="AH340" s="66">
        <v>0</v>
      </c>
      <c r="AI340" s="66">
        <v>0</v>
      </c>
      <c r="AJ340" s="66">
        <v>0</v>
      </c>
      <c r="AK340" s="66">
        <v>0</v>
      </c>
      <c r="AL340" s="66">
        <v>0</v>
      </c>
      <c r="AM340" s="66">
        <v>0</v>
      </c>
      <c r="AN340" s="66">
        <v>0</v>
      </c>
      <c r="AO340" s="66">
        <v>0</v>
      </c>
      <c r="AP340" s="66">
        <v>0</v>
      </c>
      <c r="AQ340" s="66">
        <f t="shared" si="5"/>
        <v>0</v>
      </c>
      <c r="AT340" s="35"/>
    </row>
    <row r="341" spans="1:46" ht="33" customHeight="1">
      <c r="A341" s="44">
        <v>1282</v>
      </c>
      <c r="B341" s="45" t="s">
        <v>319</v>
      </c>
      <c r="C341" s="67" t="s">
        <v>665</v>
      </c>
      <c r="D341" s="66">
        <v>0</v>
      </c>
      <c r="E341" s="66">
        <v>0</v>
      </c>
      <c r="F341" s="66">
        <v>0</v>
      </c>
      <c r="G341" s="66">
        <v>0</v>
      </c>
      <c r="H341" s="66">
        <v>0</v>
      </c>
      <c r="I341" s="66">
        <v>0</v>
      </c>
      <c r="J341" s="66">
        <v>0</v>
      </c>
      <c r="K341" s="66">
        <v>0</v>
      </c>
      <c r="L341" s="66">
        <v>0</v>
      </c>
      <c r="M341" s="66">
        <v>0</v>
      </c>
      <c r="N341" s="66">
        <v>0</v>
      </c>
      <c r="O341" s="66">
        <v>0</v>
      </c>
      <c r="P341" s="66">
        <v>0</v>
      </c>
      <c r="Q341" s="66">
        <v>0</v>
      </c>
      <c r="R341" s="66">
        <v>0</v>
      </c>
      <c r="S341" s="66">
        <v>0</v>
      </c>
      <c r="T341" s="66">
        <v>0</v>
      </c>
      <c r="U341" s="66">
        <v>0</v>
      </c>
      <c r="V341" s="66">
        <v>0</v>
      </c>
      <c r="W341" s="66">
        <v>0</v>
      </c>
      <c r="X341" s="66">
        <v>0</v>
      </c>
      <c r="Y341" s="66">
        <v>0</v>
      </c>
      <c r="Z341" s="66">
        <v>0</v>
      </c>
      <c r="AA341" s="66">
        <v>0</v>
      </c>
      <c r="AB341" s="66">
        <v>0</v>
      </c>
      <c r="AC341" s="66">
        <v>0</v>
      </c>
      <c r="AD341" s="66">
        <v>0</v>
      </c>
      <c r="AE341" s="66">
        <v>0</v>
      </c>
      <c r="AF341" s="66">
        <v>0</v>
      </c>
      <c r="AG341" s="66">
        <v>0</v>
      </c>
      <c r="AH341" s="66">
        <v>0</v>
      </c>
      <c r="AI341" s="66">
        <v>0</v>
      </c>
      <c r="AJ341" s="66">
        <v>0</v>
      </c>
      <c r="AK341" s="66">
        <v>0</v>
      </c>
      <c r="AL341" s="66">
        <v>0</v>
      </c>
      <c r="AM341" s="66">
        <v>0</v>
      </c>
      <c r="AN341" s="66">
        <v>0</v>
      </c>
      <c r="AO341" s="66">
        <v>0</v>
      </c>
      <c r="AP341" s="66">
        <v>0</v>
      </c>
      <c r="AQ341" s="66">
        <f t="shared" si="5"/>
        <v>0</v>
      </c>
      <c r="AT341" s="35"/>
    </row>
    <row r="342" spans="1:46" ht="33" customHeight="1">
      <c r="A342" s="44">
        <v>1283</v>
      </c>
      <c r="B342" s="45" t="s">
        <v>320</v>
      </c>
      <c r="C342" s="67" t="s">
        <v>665</v>
      </c>
      <c r="D342" s="66">
        <v>0</v>
      </c>
      <c r="E342" s="66">
        <v>0</v>
      </c>
      <c r="F342" s="66">
        <v>0</v>
      </c>
      <c r="G342" s="66">
        <v>0</v>
      </c>
      <c r="H342" s="66">
        <v>0</v>
      </c>
      <c r="I342" s="66">
        <v>0</v>
      </c>
      <c r="J342" s="66">
        <v>0</v>
      </c>
      <c r="K342" s="66">
        <v>0</v>
      </c>
      <c r="L342" s="66">
        <v>0</v>
      </c>
      <c r="M342" s="66">
        <v>0</v>
      </c>
      <c r="N342" s="66">
        <v>0</v>
      </c>
      <c r="O342" s="66">
        <v>0</v>
      </c>
      <c r="P342" s="66">
        <v>0</v>
      </c>
      <c r="Q342" s="66">
        <v>0</v>
      </c>
      <c r="R342" s="66">
        <v>0</v>
      </c>
      <c r="S342" s="66">
        <v>0</v>
      </c>
      <c r="T342" s="66">
        <v>0</v>
      </c>
      <c r="U342" s="66">
        <v>0</v>
      </c>
      <c r="V342" s="66">
        <v>0</v>
      </c>
      <c r="W342" s="66">
        <v>0</v>
      </c>
      <c r="X342" s="66">
        <v>0</v>
      </c>
      <c r="Y342" s="66">
        <v>0</v>
      </c>
      <c r="Z342" s="66">
        <v>0</v>
      </c>
      <c r="AA342" s="66">
        <v>0</v>
      </c>
      <c r="AB342" s="66">
        <v>0</v>
      </c>
      <c r="AC342" s="66">
        <v>0</v>
      </c>
      <c r="AD342" s="66">
        <v>0</v>
      </c>
      <c r="AE342" s="66">
        <v>0</v>
      </c>
      <c r="AF342" s="66">
        <v>0</v>
      </c>
      <c r="AG342" s="66">
        <v>0</v>
      </c>
      <c r="AH342" s="66">
        <v>0</v>
      </c>
      <c r="AI342" s="66">
        <v>0</v>
      </c>
      <c r="AJ342" s="66">
        <v>0</v>
      </c>
      <c r="AK342" s="66">
        <v>0</v>
      </c>
      <c r="AL342" s="66">
        <v>0</v>
      </c>
      <c r="AM342" s="66">
        <v>0</v>
      </c>
      <c r="AN342" s="66">
        <v>0</v>
      </c>
      <c r="AO342" s="66">
        <v>0</v>
      </c>
      <c r="AP342" s="66">
        <v>0</v>
      </c>
      <c r="AQ342" s="66">
        <f t="shared" si="5"/>
        <v>0</v>
      </c>
      <c r="AT342" s="35"/>
    </row>
    <row r="343" spans="1:46" ht="33" customHeight="1">
      <c r="A343" s="44">
        <v>1284</v>
      </c>
      <c r="B343" s="45" t="s">
        <v>321</v>
      </c>
      <c r="C343" s="67" t="s">
        <v>665</v>
      </c>
      <c r="D343" s="66">
        <v>0</v>
      </c>
      <c r="E343" s="66">
        <v>0</v>
      </c>
      <c r="F343" s="66">
        <v>0</v>
      </c>
      <c r="G343" s="66">
        <v>0</v>
      </c>
      <c r="H343" s="66">
        <v>0</v>
      </c>
      <c r="I343" s="66">
        <v>0</v>
      </c>
      <c r="J343" s="66">
        <v>0</v>
      </c>
      <c r="K343" s="66">
        <v>0</v>
      </c>
      <c r="L343" s="66">
        <v>0</v>
      </c>
      <c r="M343" s="66">
        <v>0</v>
      </c>
      <c r="N343" s="66">
        <v>0</v>
      </c>
      <c r="O343" s="66">
        <v>0</v>
      </c>
      <c r="P343" s="66">
        <v>0</v>
      </c>
      <c r="Q343" s="66">
        <v>0</v>
      </c>
      <c r="R343" s="66">
        <v>0</v>
      </c>
      <c r="S343" s="66">
        <v>0</v>
      </c>
      <c r="T343" s="66">
        <v>0</v>
      </c>
      <c r="U343" s="66">
        <v>0</v>
      </c>
      <c r="V343" s="66">
        <v>0</v>
      </c>
      <c r="W343" s="66">
        <v>0</v>
      </c>
      <c r="X343" s="66">
        <v>0</v>
      </c>
      <c r="Y343" s="66">
        <v>0</v>
      </c>
      <c r="Z343" s="66">
        <v>0</v>
      </c>
      <c r="AA343" s="66">
        <v>0</v>
      </c>
      <c r="AB343" s="66">
        <v>0</v>
      </c>
      <c r="AC343" s="66">
        <v>0</v>
      </c>
      <c r="AD343" s="66">
        <v>0</v>
      </c>
      <c r="AE343" s="66">
        <v>0</v>
      </c>
      <c r="AF343" s="66">
        <v>0</v>
      </c>
      <c r="AG343" s="66">
        <v>0</v>
      </c>
      <c r="AH343" s="66">
        <v>0</v>
      </c>
      <c r="AI343" s="66">
        <v>0</v>
      </c>
      <c r="AJ343" s="66">
        <v>0</v>
      </c>
      <c r="AK343" s="66">
        <v>0</v>
      </c>
      <c r="AL343" s="66">
        <v>0</v>
      </c>
      <c r="AM343" s="66">
        <v>0</v>
      </c>
      <c r="AN343" s="66">
        <v>0</v>
      </c>
      <c r="AO343" s="66">
        <v>0</v>
      </c>
      <c r="AP343" s="66">
        <v>0</v>
      </c>
      <c r="AQ343" s="66">
        <f t="shared" si="5"/>
        <v>0</v>
      </c>
      <c r="AT343" s="35"/>
    </row>
    <row r="344" spans="1:46" ht="33" customHeight="1">
      <c r="A344" s="44">
        <v>1285</v>
      </c>
      <c r="B344" s="45" t="s">
        <v>322</v>
      </c>
      <c r="C344" s="67" t="s">
        <v>665</v>
      </c>
      <c r="D344" s="66">
        <v>0</v>
      </c>
      <c r="E344" s="66">
        <v>0</v>
      </c>
      <c r="F344" s="66">
        <v>0</v>
      </c>
      <c r="G344" s="66">
        <v>0</v>
      </c>
      <c r="H344" s="66">
        <v>0</v>
      </c>
      <c r="I344" s="66">
        <v>0</v>
      </c>
      <c r="J344" s="66">
        <v>0</v>
      </c>
      <c r="K344" s="66">
        <v>0</v>
      </c>
      <c r="L344" s="66">
        <v>0</v>
      </c>
      <c r="M344" s="66">
        <v>0</v>
      </c>
      <c r="N344" s="66">
        <v>0</v>
      </c>
      <c r="O344" s="66">
        <v>0</v>
      </c>
      <c r="P344" s="66">
        <v>0</v>
      </c>
      <c r="Q344" s="66">
        <v>0</v>
      </c>
      <c r="R344" s="66">
        <v>0</v>
      </c>
      <c r="S344" s="66">
        <v>0</v>
      </c>
      <c r="T344" s="66">
        <v>0</v>
      </c>
      <c r="U344" s="66">
        <v>0</v>
      </c>
      <c r="V344" s="66">
        <v>0</v>
      </c>
      <c r="W344" s="66">
        <v>0</v>
      </c>
      <c r="X344" s="66">
        <v>0</v>
      </c>
      <c r="Y344" s="66">
        <v>0</v>
      </c>
      <c r="Z344" s="66">
        <v>0</v>
      </c>
      <c r="AA344" s="66">
        <v>0</v>
      </c>
      <c r="AB344" s="66">
        <v>0</v>
      </c>
      <c r="AC344" s="66">
        <v>0</v>
      </c>
      <c r="AD344" s="66">
        <v>0</v>
      </c>
      <c r="AE344" s="66">
        <v>0</v>
      </c>
      <c r="AF344" s="66">
        <v>0</v>
      </c>
      <c r="AG344" s="66">
        <v>0</v>
      </c>
      <c r="AH344" s="66">
        <v>0</v>
      </c>
      <c r="AI344" s="66">
        <v>0</v>
      </c>
      <c r="AJ344" s="66">
        <v>0</v>
      </c>
      <c r="AK344" s="66">
        <v>0</v>
      </c>
      <c r="AL344" s="66">
        <v>0</v>
      </c>
      <c r="AM344" s="66">
        <v>0</v>
      </c>
      <c r="AN344" s="66">
        <v>0</v>
      </c>
      <c r="AO344" s="66">
        <v>0</v>
      </c>
      <c r="AP344" s="66">
        <v>0</v>
      </c>
      <c r="AQ344" s="66">
        <f t="shared" si="5"/>
        <v>0</v>
      </c>
      <c r="AT344" s="35"/>
    </row>
    <row r="345" spans="1:46" ht="33" customHeight="1">
      <c r="A345" s="44">
        <v>1286</v>
      </c>
      <c r="B345" s="45" t="s">
        <v>323</v>
      </c>
      <c r="C345" s="67" t="s">
        <v>665</v>
      </c>
      <c r="D345" s="66">
        <v>0</v>
      </c>
      <c r="E345" s="66">
        <v>0</v>
      </c>
      <c r="F345" s="66">
        <v>0</v>
      </c>
      <c r="G345" s="66">
        <v>0</v>
      </c>
      <c r="H345" s="66">
        <v>0</v>
      </c>
      <c r="I345" s="66">
        <v>0</v>
      </c>
      <c r="J345" s="66">
        <v>0</v>
      </c>
      <c r="K345" s="66">
        <v>0</v>
      </c>
      <c r="L345" s="66">
        <v>0</v>
      </c>
      <c r="M345" s="66">
        <v>0</v>
      </c>
      <c r="N345" s="66">
        <v>0</v>
      </c>
      <c r="O345" s="66">
        <v>0</v>
      </c>
      <c r="P345" s="66">
        <v>0</v>
      </c>
      <c r="Q345" s="66">
        <v>0</v>
      </c>
      <c r="R345" s="66">
        <v>0</v>
      </c>
      <c r="S345" s="66">
        <v>0</v>
      </c>
      <c r="T345" s="66">
        <v>0</v>
      </c>
      <c r="U345" s="66">
        <v>0</v>
      </c>
      <c r="V345" s="66">
        <v>0</v>
      </c>
      <c r="W345" s="66">
        <v>0</v>
      </c>
      <c r="X345" s="66">
        <v>0</v>
      </c>
      <c r="Y345" s="66">
        <v>0</v>
      </c>
      <c r="Z345" s="66">
        <v>0</v>
      </c>
      <c r="AA345" s="66">
        <v>0</v>
      </c>
      <c r="AB345" s="66">
        <v>0</v>
      </c>
      <c r="AC345" s="66">
        <v>0</v>
      </c>
      <c r="AD345" s="66">
        <v>0</v>
      </c>
      <c r="AE345" s="66">
        <v>0</v>
      </c>
      <c r="AF345" s="66">
        <v>0</v>
      </c>
      <c r="AG345" s="66">
        <v>0</v>
      </c>
      <c r="AH345" s="66">
        <v>0</v>
      </c>
      <c r="AI345" s="66">
        <v>0</v>
      </c>
      <c r="AJ345" s="66">
        <v>0</v>
      </c>
      <c r="AK345" s="66">
        <v>0</v>
      </c>
      <c r="AL345" s="66">
        <v>0</v>
      </c>
      <c r="AM345" s="66">
        <v>0</v>
      </c>
      <c r="AN345" s="66">
        <v>0</v>
      </c>
      <c r="AO345" s="66">
        <v>0</v>
      </c>
      <c r="AP345" s="66">
        <v>0</v>
      </c>
      <c r="AQ345" s="66">
        <f t="shared" si="5"/>
        <v>0</v>
      </c>
      <c r="AT345" s="35"/>
    </row>
    <row r="346" spans="1:46" ht="33" customHeight="1">
      <c r="A346" s="44">
        <v>1287</v>
      </c>
      <c r="B346" s="45" t="s">
        <v>324</v>
      </c>
      <c r="C346" s="67" t="s">
        <v>665</v>
      </c>
      <c r="D346" s="66">
        <v>0</v>
      </c>
      <c r="E346" s="66">
        <v>0</v>
      </c>
      <c r="F346" s="66">
        <v>0</v>
      </c>
      <c r="G346" s="66">
        <v>0</v>
      </c>
      <c r="H346" s="66">
        <v>0</v>
      </c>
      <c r="I346" s="66">
        <v>0</v>
      </c>
      <c r="J346" s="66">
        <v>0</v>
      </c>
      <c r="K346" s="66">
        <v>0</v>
      </c>
      <c r="L346" s="66">
        <v>0</v>
      </c>
      <c r="M346" s="66">
        <v>0</v>
      </c>
      <c r="N346" s="66">
        <v>0</v>
      </c>
      <c r="O346" s="66">
        <v>0</v>
      </c>
      <c r="P346" s="66">
        <v>0</v>
      </c>
      <c r="Q346" s="66">
        <v>0</v>
      </c>
      <c r="R346" s="66">
        <v>0</v>
      </c>
      <c r="S346" s="66">
        <v>0</v>
      </c>
      <c r="T346" s="66">
        <v>0</v>
      </c>
      <c r="U346" s="66">
        <v>0</v>
      </c>
      <c r="V346" s="66">
        <v>0</v>
      </c>
      <c r="W346" s="66">
        <v>0</v>
      </c>
      <c r="X346" s="66">
        <v>0</v>
      </c>
      <c r="Y346" s="66">
        <v>0</v>
      </c>
      <c r="Z346" s="66">
        <v>0</v>
      </c>
      <c r="AA346" s="66">
        <v>0</v>
      </c>
      <c r="AB346" s="66">
        <v>0</v>
      </c>
      <c r="AC346" s="66">
        <v>0</v>
      </c>
      <c r="AD346" s="66">
        <v>0</v>
      </c>
      <c r="AE346" s="66">
        <v>0</v>
      </c>
      <c r="AF346" s="66">
        <v>0</v>
      </c>
      <c r="AG346" s="66">
        <v>0</v>
      </c>
      <c r="AH346" s="66">
        <v>0</v>
      </c>
      <c r="AI346" s="66">
        <v>0</v>
      </c>
      <c r="AJ346" s="66">
        <v>0</v>
      </c>
      <c r="AK346" s="66">
        <v>0</v>
      </c>
      <c r="AL346" s="66">
        <v>0</v>
      </c>
      <c r="AM346" s="66">
        <v>0</v>
      </c>
      <c r="AN346" s="66">
        <v>0</v>
      </c>
      <c r="AO346" s="66">
        <v>0</v>
      </c>
      <c r="AP346" s="66">
        <v>0</v>
      </c>
      <c r="AQ346" s="66">
        <f t="shared" si="5"/>
        <v>0</v>
      </c>
      <c r="AT346" s="35"/>
    </row>
    <row r="347" spans="1:46" ht="33" customHeight="1">
      <c r="A347" s="44">
        <v>1301</v>
      </c>
      <c r="B347" s="45" t="s">
        <v>325</v>
      </c>
      <c r="C347" s="67" t="s">
        <v>665</v>
      </c>
      <c r="D347" s="66">
        <v>0</v>
      </c>
      <c r="E347" s="66">
        <v>0</v>
      </c>
      <c r="F347" s="66">
        <v>0</v>
      </c>
      <c r="G347" s="66">
        <v>0</v>
      </c>
      <c r="H347" s="66">
        <v>0</v>
      </c>
      <c r="I347" s="66">
        <v>0</v>
      </c>
      <c r="J347" s="66">
        <v>0</v>
      </c>
      <c r="K347" s="66">
        <v>0</v>
      </c>
      <c r="L347" s="66">
        <v>0</v>
      </c>
      <c r="M347" s="66">
        <v>0</v>
      </c>
      <c r="N347" s="66">
        <v>0</v>
      </c>
      <c r="O347" s="66">
        <v>0</v>
      </c>
      <c r="P347" s="66">
        <v>0</v>
      </c>
      <c r="Q347" s="66">
        <v>0</v>
      </c>
      <c r="R347" s="66">
        <v>0</v>
      </c>
      <c r="S347" s="66">
        <v>0</v>
      </c>
      <c r="T347" s="66">
        <v>0</v>
      </c>
      <c r="U347" s="66">
        <v>0</v>
      </c>
      <c r="V347" s="66">
        <v>0</v>
      </c>
      <c r="W347" s="66">
        <v>0</v>
      </c>
      <c r="X347" s="66">
        <v>0</v>
      </c>
      <c r="Y347" s="66">
        <v>0</v>
      </c>
      <c r="Z347" s="66">
        <v>0</v>
      </c>
      <c r="AA347" s="66">
        <v>0</v>
      </c>
      <c r="AB347" s="66">
        <v>0</v>
      </c>
      <c r="AC347" s="66">
        <v>0</v>
      </c>
      <c r="AD347" s="66">
        <v>0</v>
      </c>
      <c r="AE347" s="66">
        <v>0</v>
      </c>
      <c r="AF347" s="66">
        <v>0</v>
      </c>
      <c r="AG347" s="66">
        <v>0</v>
      </c>
      <c r="AH347" s="66">
        <v>0</v>
      </c>
      <c r="AI347" s="66">
        <v>0</v>
      </c>
      <c r="AJ347" s="66">
        <v>0</v>
      </c>
      <c r="AK347" s="66">
        <v>0</v>
      </c>
      <c r="AL347" s="66">
        <v>0</v>
      </c>
      <c r="AM347" s="66">
        <v>0</v>
      </c>
      <c r="AN347" s="66">
        <v>0</v>
      </c>
      <c r="AO347" s="66">
        <v>0</v>
      </c>
      <c r="AP347" s="66">
        <v>0</v>
      </c>
      <c r="AQ347" s="66">
        <f t="shared" si="5"/>
        <v>0</v>
      </c>
      <c r="AT347" s="35"/>
    </row>
    <row r="348" spans="1:46" ht="33" customHeight="1">
      <c r="A348" s="44">
        <v>1302</v>
      </c>
      <c r="B348" s="45" t="s">
        <v>326</v>
      </c>
      <c r="C348" s="67" t="s">
        <v>665</v>
      </c>
      <c r="D348" s="66">
        <v>0</v>
      </c>
      <c r="E348" s="66">
        <v>0</v>
      </c>
      <c r="F348" s="66">
        <v>0</v>
      </c>
      <c r="G348" s="66">
        <v>0</v>
      </c>
      <c r="H348" s="66">
        <v>0</v>
      </c>
      <c r="I348" s="66">
        <v>0</v>
      </c>
      <c r="J348" s="66">
        <v>0</v>
      </c>
      <c r="K348" s="66">
        <v>0</v>
      </c>
      <c r="L348" s="66">
        <v>0</v>
      </c>
      <c r="M348" s="66">
        <v>0</v>
      </c>
      <c r="N348" s="66">
        <v>0</v>
      </c>
      <c r="O348" s="66">
        <v>0</v>
      </c>
      <c r="P348" s="66">
        <v>0</v>
      </c>
      <c r="Q348" s="66">
        <v>0</v>
      </c>
      <c r="R348" s="66">
        <v>0</v>
      </c>
      <c r="S348" s="66">
        <v>0</v>
      </c>
      <c r="T348" s="66">
        <v>0</v>
      </c>
      <c r="U348" s="66">
        <v>0</v>
      </c>
      <c r="V348" s="66">
        <v>0</v>
      </c>
      <c r="W348" s="66">
        <v>0</v>
      </c>
      <c r="X348" s="66">
        <v>0</v>
      </c>
      <c r="Y348" s="66">
        <v>0</v>
      </c>
      <c r="Z348" s="66">
        <v>0</v>
      </c>
      <c r="AA348" s="66">
        <v>0</v>
      </c>
      <c r="AB348" s="66">
        <v>0</v>
      </c>
      <c r="AC348" s="66">
        <v>0</v>
      </c>
      <c r="AD348" s="66">
        <v>0</v>
      </c>
      <c r="AE348" s="66">
        <v>0</v>
      </c>
      <c r="AF348" s="66">
        <v>0</v>
      </c>
      <c r="AG348" s="66">
        <v>0</v>
      </c>
      <c r="AH348" s="66">
        <v>0</v>
      </c>
      <c r="AI348" s="66">
        <v>0</v>
      </c>
      <c r="AJ348" s="66">
        <v>0</v>
      </c>
      <c r="AK348" s="66">
        <v>0</v>
      </c>
      <c r="AL348" s="66">
        <v>0</v>
      </c>
      <c r="AM348" s="66">
        <v>0</v>
      </c>
      <c r="AN348" s="66">
        <v>0</v>
      </c>
      <c r="AO348" s="66">
        <v>0</v>
      </c>
      <c r="AP348" s="66">
        <v>0</v>
      </c>
      <c r="AQ348" s="66">
        <f t="shared" si="5"/>
        <v>0</v>
      </c>
      <c r="AT348" s="35"/>
    </row>
    <row r="349" spans="1:46" ht="33" customHeight="1">
      <c r="A349" s="44">
        <v>1303</v>
      </c>
      <c r="B349" s="45" t="s">
        <v>327</v>
      </c>
      <c r="C349" s="67" t="s">
        <v>665</v>
      </c>
      <c r="D349" s="66">
        <v>0</v>
      </c>
      <c r="E349" s="66">
        <v>0</v>
      </c>
      <c r="F349" s="66">
        <v>0</v>
      </c>
      <c r="G349" s="66">
        <v>0</v>
      </c>
      <c r="H349" s="66">
        <v>0</v>
      </c>
      <c r="I349" s="66">
        <v>0</v>
      </c>
      <c r="J349" s="66">
        <v>0</v>
      </c>
      <c r="K349" s="66">
        <v>0</v>
      </c>
      <c r="L349" s="66">
        <v>0</v>
      </c>
      <c r="M349" s="66">
        <v>0</v>
      </c>
      <c r="N349" s="66">
        <v>0</v>
      </c>
      <c r="O349" s="66">
        <v>0</v>
      </c>
      <c r="P349" s="66">
        <v>0</v>
      </c>
      <c r="Q349" s="66">
        <v>0</v>
      </c>
      <c r="R349" s="66">
        <v>0</v>
      </c>
      <c r="S349" s="66">
        <v>0</v>
      </c>
      <c r="T349" s="66">
        <v>0</v>
      </c>
      <c r="U349" s="66">
        <v>0</v>
      </c>
      <c r="V349" s="66">
        <v>0</v>
      </c>
      <c r="W349" s="66">
        <v>0</v>
      </c>
      <c r="X349" s="66">
        <v>0</v>
      </c>
      <c r="Y349" s="66">
        <v>0</v>
      </c>
      <c r="Z349" s="66">
        <v>0</v>
      </c>
      <c r="AA349" s="66">
        <v>0</v>
      </c>
      <c r="AB349" s="66">
        <v>0</v>
      </c>
      <c r="AC349" s="66">
        <v>0</v>
      </c>
      <c r="AD349" s="66">
        <v>0</v>
      </c>
      <c r="AE349" s="66">
        <v>0</v>
      </c>
      <c r="AF349" s="66">
        <v>0</v>
      </c>
      <c r="AG349" s="66">
        <v>0</v>
      </c>
      <c r="AH349" s="66">
        <v>0</v>
      </c>
      <c r="AI349" s="66">
        <v>0</v>
      </c>
      <c r="AJ349" s="66">
        <v>0</v>
      </c>
      <c r="AK349" s="66">
        <v>0</v>
      </c>
      <c r="AL349" s="66">
        <v>0</v>
      </c>
      <c r="AM349" s="66">
        <v>0</v>
      </c>
      <c r="AN349" s="66">
        <v>0</v>
      </c>
      <c r="AO349" s="66">
        <v>0</v>
      </c>
      <c r="AP349" s="66">
        <v>0</v>
      </c>
      <c r="AQ349" s="66">
        <f t="shared" si="5"/>
        <v>0</v>
      </c>
      <c r="AT349" s="35"/>
    </row>
    <row r="350" spans="1:46" ht="33" customHeight="1">
      <c r="A350" s="44">
        <v>1304</v>
      </c>
      <c r="B350" s="45" t="s">
        <v>328</v>
      </c>
      <c r="C350" s="67" t="s">
        <v>665</v>
      </c>
      <c r="D350" s="66">
        <v>0</v>
      </c>
      <c r="E350" s="66">
        <v>0</v>
      </c>
      <c r="F350" s="66">
        <v>0</v>
      </c>
      <c r="G350" s="66">
        <v>0</v>
      </c>
      <c r="H350" s="66">
        <v>0</v>
      </c>
      <c r="I350" s="66">
        <v>0</v>
      </c>
      <c r="J350" s="66">
        <v>0</v>
      </c>
      <c r="K350" s="66">
        <v>0</v>
      </c>
      <c r="L350" s="66">
        <v>0</v>
      </c>
      <c r="M350" s="66">
        <v>0</v>
      </c>
      <c r="N350" s="66">
        <v>0</v>
      </c>
      <c r="O350" s="66">
        <v>0</v>
      </c>
      <c r="P350" s="66">
        <v>0</v>
      </c>
      <c r="Q350" s="66">
        <v>0</v>
      </c>
      <c r="R350" s="66">
        <v>0</v>
      </c>
      <c r="S350" s="66">
        <v>0</v>
      </c>
      <c r="T350" s="66">
        <v>0</v>
      </c>
      <c r="U350" s="66">
        <v>0</v>
      </c>
      <c r="V350" s="66">
        <v>0</v>
      </c>
      <c r="W350" s="66">
        <v>0</v>
      </c>
      <c r="X350" s="66">
        <v>0</v>
      </c>
      <c r="Y350" s="66">
        <v>0</v>
      </c>
      <c r="Z350" s="66">
        <v>0</v>
      </c>
      <c r="AA350" s="66">
        <v>0</v>
      </c>
      <c r="AB350" s="66">
        <v>0</v>
      </c>
      <c r="AC350" s="66">
        <v>0</v>
      </c>
      <c r="AD350" s="66">
        <v>0</v>
      </c>
      <c r="AE350" s="66">
        <v>0</v>
      </c>
      <c r="AF350" s="66">
        <v>0</v>
      </c>
      <c r="AG350" s="66">
        <v>0</v>
      </c>
      <c r="AH350" s="66">
        <v>0</v>
      </c>
      <c r="AI350" s="66">
        <v>0</v>
      </c>
      <c r="AJ350" s="66">
        <v>0</v>
      </c>
      <c r="AK350" s="66">
        <v>0</v>
      </c>
      <c r="AL350" s="66">
        <v>0</v>
      </c>
      <c r="AM350" s="66">
        <v>0</v>
      </c>
      <c r="AN350" s="66">
        <v>0</v>
      </c>
      <c r="AO350" s="66">
        <v>0</v>
      </c>
      <c r="AP350" s="66">
        <v>0</v>
      </c>
      <c r="AQ350" s="66">
        <f t="shared" si="5"/>
        <v>0</v>
      </c>
      <c r="AT350" s="35"/>
    </row>
    <row r="351" spans="1:46" ht="33" customHeight="1">
      <c r="A351" s="44">
        <v>1305</v>
      </c>
      <c r="B351" s="45" t="s">
        <v>329</v>
      </c>
      <c r="C351" s="67" t="s">
        <v>665</v>
      </c>
      <c r="D351" s="66">
        <v>0</v>
      </c>
      <c r="E351" s="66">
        <v>0</v>
      </c>
      <c r="F351" s="66">
        <v>0</v>
      </c>
      <c r="G351" s="66">
        <v>0</v>
      </c>
      <c r="H351" s="66">
        <v>0</v>
      </c>
      <c r="I351" s="66">
        <v>0</v>
      </c>
      <c r="J351" s="66">
        <v>0</v>
      </c>
      <c r="K351" s="66">
        <v>0</v>
      </c>
      <c r="L351" s="66">
        <v>0</v>
      </c>
      <c r="M351" s="66">
        <v>0</v>
      </c>
      <c r="N351" s="66">
        <v>0</v>
      </c>
      <c r="O351" s="66">
        <v>0</v>
      </c>
      <c r="P351" s="66">
        <v>0</v>
      </c>
      <c r="Q351" s="66">
        <v>0</v>
      </c>
      <c r="R351" s="66">
        <v>0</v>
      </c>
      <c r="S351" s="66">
        <v>0</v>
      </c>
      <c r="T351" s="66">
        <v>0</v>
      </c>
      <c r="U351" s="66">
        <v>0</v>
      </c>
      <c r="V351" s="66">
        <v>0</v>
      </c>
      <c r="W351" s="66">
        <v>0</v>
      </c>
      <c r="X351" s="66">
        <v>0</v>
      </c>
      <c r="Y351" s="66">
        <v>0</v>
      </c>
      <c r="Z351" s="66">
        <v>0</v>
      </c>
      <c r="AA351" s="66">
        <v>0</v>
      </c>
      <c r="AB351" s="66">
        <v>0</v>
      </c>
      <c r="AC351" s="66">
        <v>0</v>
      </c>
      <c r="AD351" s="66">
        <v>0</v>
      </c>
      <c r="AE351" s="66">
        <v>0</v>
      </c>
      <c r="AF351" s="66">
        <v>0</v>
      </c>
      <c r="AG351" s="66">
        <v>0</v>
      </c>
      <c r="AH351" s="66">
        <v>0</v>
      </c>
      <c r="AI351" s="66">
        <v>0</v>
      </c>
      <c r="AJ351" s="66">
        <v>0</v>
      </c>
      <c r="AK351" s="66">
        <v>0</v>
      </c>
      <c r="AL351" s="66">
        <v>0</v>
      </c>
      <c r="AM351" s="66">
        <v>0</v>
      </c>
      <c r="AN351" s="66">
        <v>0</v>
      </c>
      <c r="AO351" s="66">
        <v>0</v>
      </c>
      <c r="AP351" s="66">
        <v>0</v>
      </c>
      <c r="AQ351" s="66">
        <f t="shared" si="5"/>
        <v>0</v>
      </c>
      <c r="AT351" s="35"/>
    </row>
    <row r="352" spans="1:46" ht="33" customHeight="1">
      <c r="A352" s="44">
        <v>1306</v>
      </c>
      <c r="B352" s="45" t="s">
        <v>330</v>
      </c>
      <c r="C352" s="67" t="s">
        <v>665</v>
      </c>
      <c r="D352" s="66">
        <v>0</v>
      </c>
      <c r="E352" s="66">
        <v>0</v>
      </c>
      <c r="F352" s="66">
        <v>0</v>
      </c>
      <c r="G352" s="66">
        <v>0</v>
      </c>
      <c r="H352" s="66">
        <v>0</v>
      </c>
      <c r="I352" s="66">
        <v>0</v>
      </c>
      <c r="J352" s="66">
        <v>0</v>
      </c>
      <c r="K352" s="66">
        <v>0</v>
      </c>
      <c r="L352" s="66">
        <v>0</v>
      </c>
      <c r="M352" s="66">
        <v>0</v>
      </c>
      <c r="N352" s="66">
        <v>0</v>
      </c>
      <c r="O352" s="66">
        <v>0</v>
      </c>
      <c r="P352" s="66">
        <v>0</v>
      </c>
      <c r="Q352" s="66">
        <v>0</v>
      </c>
      <c r="R352" s="66">
        <v>0</v>
      </c>
      <c r="S352" s="66">
        <v>0</v>
      </c>
      <c r="T352" s="66">
        <v>0</v>
      </c>
      <c r="U352" s="66">
        <v>0</v>
      </c>
      <c r="V352" s="66">
        <v>0</v>
      </c>
      <c r="W352" s="66">
        <v>0</v>
      </c>
      <c r="X352" s="66">
        <v>0</v>
      </c>
      <c r="Y352" s="66">
        <v>0</v>
      </c>
      <c r="Z352" s="66">
        <v>0</v>
      </c>
      <c r="AA352" s="66">
        <v>0</v>
      </c>
      <c r="AB352" s="66">
        <v>0</v>
      </c>
      <c r="AC352" s="66">
        <v>0</v>
      </c>
      <c r="AD352" s="66">
        <v>0</v>
      </c>
      <c r="AE352" s="66">
        <v>0</v>
      </c>
      <c r="AF352" s="66">
        <v>0</v>
      </c>
      <c r="AG352" s="66">
        <v>0</v>
      </c>
      <c r="AH352" s="66">
        <v>0</v>
      </c>
      <c r="AI352" s="66">
        <v>0</v>
      </c>
      <c r="AJ352" s="66">
        <v>0</v>
      </c>
      <c r="AK352" s="66">
        <v>0</v>
      </c>
      <c r="AL352" s="66">
        <v>0</v>
      </c>
      <c r="AM352" s="66">
        <v>0</v>
      </c>
      <c r="AN352" s="66">
        <v>0</v>
      </c>
      <c r="AO352" s="66">
        <v>0</v>
      </c>
      <c r="AP352" s="66">
        <v>0</v>
      </c>
      <c r="AQ352" s="66">
        <f t="shared" si="5"/>
        <v>0</v>
      </c>
      <c r="AT352" s="35"/>
    </row>
    <row r="353" spans="1:46" ht="33" customHeight="1">
      <c r="A353" s="44">
        <v>1307</v>
      </c>
      <c r="B353" s="45" t="s">
        <v>331</v>
      </c>
      <c r="C353" s="67" t="s">
        <v>665</v>
      </c>
      <c r="D353" s="66">
        <v>0</v>
      </c>
      <c r="E353" s="66">
        <v>0</v>
      </c>
      <c r="F353" s="66">
        <v>0</v>
      </c>
      <c r="G353" s="66">
        <v>0</v>
      </c>
      <c r="H353" s="66">
        <v>0</v>
      </c>
      <c r="I353" s="66">
        <v>0</v>
      </c>
      <c r="J353" s="66">
        <v>0</v>
      </c>
      <c r="K353" s="66">
        <v>0</v>
      </c>
      <c r="L353" s="66">
        <v>0</v>
      </c>
      <c r="M353" s="66">
        <v>0</v>
      </c>
      <c r="N353" s="66">
        <v>0</v>
      </c>
      <c r="O353" s="66">
        <v>0</v>
      </c>
      <c r="P353" s="66">
        <v>0</v>
      </c>
      <c r="Q353" s="66">
        <v>0</v>
      </c>
      <c r="R353" s="66">
        <v>0</v>
      </c>
      <c r="S353" s="66">
        <v>0</v>
      </c>
      <c r="T353" s="66">
        <v>0</v>
      </c>
      <c r="U353" s="66">
        <v>0</v>
      </c>
      <c r="V353" s="66">
        <v>0</v>
      </c>
      <c r="W353" s="66">
        <v>0</v>
      </c>
      <c r="X353" s="66">
        <v>0</v>
      </c>
      <c r="Y353" s="66">
        <v>0</v>
      </c>
      <c r="Z353" s="66">
        <v>0</v>
      </c>
      <c r="AA353" s="66">
        <v>0</v>
      </c>
      <c r="AB353" s="66">
        <v>0</v>
      </c>
      <c r="AC353" s="66">
        <v>0</v>
      </c>
      <c r="AD353" s="66">
        <v>0</v>
      </c>
      <c r="AE353" s="66">
        <v>0</v>
      </c>
      <c r="AF353" s="66">
        <v>0</v>
      </c>
      <c r="AG353" s="66">
        <v>0</v>
      </c>
      <c r="AH353" s="66">
        <v>0</v>
      </c>
      <c r="AI353" s="66">
        <v>0</v>
      </c>
      <c r="AJ353" s="66">
        <v>0</v>
      </c>
      <c r="AK353" s="66">
        <v>0</v>
      </c>
      <c r="AL353" s="66">
        <v>0</v>
      </c>
      <c r="AM353" s="66">
        <v>0</v>
      </c>
      <c r="AN353" s="66">
        <v>0</v>
      </c>
      <c r="AO353" s="66">
        <v>0</v>
      </c>
      <c r="AP353" s="66">
        <v>0</v>
      </c>
      <c r="AQ353" s="66">
        <f t="shared" si="5"/>
        <v>0</v>
      </c>
      <c r="AT353" s="35"/>
    </row>
    <row r="354" spans="1:46" ht="33" customHeight="1">
      <c r="A354" s="44">
        <v>1308</v>
      </c>
      <c r="B354" s="45" t="s">
        <v>332</v>
      </c>
      <c r="C354" s="67" t="s">
        <v>665</v>
      </c>
      <c r="D354" s="66">
        <v>0</v>
      </c>
      <c r="E354" s="66">
        <v>0</v>
      </c>
      <c r="F354" s="66">
        <v>0</v>
      </c>
      <c r="G354" s="66">
        <v>0</v>
      </c>
      <c r="H354" s="66">
        <v>0</v>
      </c>
      <c r="I354" s="66">
        <v>0</v>
      </c>
      <c r="J354" s="66">
        <v>0</v>
      </c>
      <c r="K354" s="66">
        <v>0</v>
      </c>
      <c r="L354" s="66">
        <v>0</v>
      </c>
      <c r="M354" s="66">
        <v>0</v>
      </c>
      <c r="N354" s="66">
        <v>0</v>
      </c>
      <c r="O354" s="66">
        <v>0</v>
      </c>
      <c r="P354" s="66">
        <v>0</v>
      </c>
      <c r="Q354" s="66">
        <v>0</v>
      </c>
      <c r="R354" s="66">
        <v>0</v>
      </c>
      <c r="S354" s="66">
        <v>0</v>
      </c>
      <c r="T354" s="66">
        <v>0</v>
      </c>
      <c r="U354" s="66">
        <v>0</v>
      </c>
      <c r="V354" s="66">
        <v>0</v>
      </c>
      <c r="W354" s="66">
        <v>0</v>
      </c>
      <c r="X354" s="66">
        <v>0</v>
      </c>
      <c r="Y354" s="66">
        <v>0</v>
      </c>
      <c r="Z354" s="66">
        <v>0</v>
      </c>
      <c r="AA354" s="66">
        <v>0</v>
      </c>
      <c r="AB354" s="66">
        <v>0</v>
      </c>
      <c r="AC354" s="66">
        <v>0</v>
      </c>
      <c r="AD354" s="66">
        <v>0</v>
      </c>
      <c r="AE354" s="66">
        <v>0</v>
      </c>
      <c r="AF354" s="66">
        <v>0</v>
      </c>
      <c r="AG354" s="66">
        <v>0</v>
      </c>
      <c r="AH354" s="66">
        <v>0</v>
      </c>
      <c r="AI354" s="66">
        <v>0</v>
      </c>
      <c r="AJ354" s="66">
        <v>0</v>
      </c>
      <c r="AK354" s="66">
        <v>0</v>
      </c>
      <c r="AL354" s="66">
        <v>0</v>
      </c>
      <c r="AM354" s="66">
        <v>0</v>
      </c>
      <c r="AN354" s="66">
        <v>0</v>
      </c>
      <c r="AO354" s="66">
        <v>0</v>
      </c>
      <c r="AP354" s="66">
        <v>0</v>
      </c>
      <c r="AQ354" s="66">
        <f t="shared" si="5"/>
        <v>0</v>
      </c>
      <c r="AT354" s="35"/>
    </row>
    <row r="355" spans="1:46" ht="33" customHeight="1">
      <c r="A355" s="44">
        <v>1309</v>
      </c>
      <c r="B355" s="45" t="s">
        <v>333</v>
      </c>
      <c r="C355" s="67" t="s">
        <v>665</v>
      </c>
      <c r="D355" s="66">
        <v>0</v>
      </c>
      <c r="E355" s="66">
        <v>0</v>
      </c>
      <c r="F355" s="66">
        <v>0</v>
      </c>
      <c r="G355" s="66">
        <v>0</v>
      </c>
      <c r="H355" s="66">
        <v>0</v>
      </c>
      <c r="I355" s="66">
        <v>0</v>
      </c>
      <c r="J355" s="66">
        <v>0</v>
      </c>
      <c r="K355" s="66">
        <v>0</v>
      </c>
      <c r="L355" s="66">
        <v>0</v>
      </c>
      <c r="M355" s="66">
        <v>0</v>
      </c>
      <c r="N355" s="66">
        <v>0</v>
      </c>
      <c r="O355" s="66">
        <v>0</v>
      </c>
      <c r="P355" s="66">
        <v>0</v>
      </c>
      <c r="Q355" s="66">
        <v>0</v>
      </c>
      <c r="R355" s="66">
        <v>0</v>
      </c>
      <c r="S355" s="66">
        <v>0</v>
      </c>
      <c r="T355" s="66">
        <v>0</v>
      </c>
      <c r="U355" s="66">
        <v>0</v>
      </c>
      <c r="V355" s="66">
        <v>0</v>
      </c>
      <c r="W355" s="66">
        <v>0</v>
      </c>
      <c r="X355" s="66">
        <v>0</v>
      </c>
      <c r="Y355" s="66">
        <v>0</v>
      </c>
      <c r="Z355" s="66">
        <v>0</v>
      </c>
      <c r="AA355" s="66">
        <v>0</v>
      </c>
      <c r="AB355" s="66">
        <v>0</v>
      </c>
      <c r="AC355" s="66">
        <v>0</v>
      </c>
      <c r="AD355" s="66">
        <v>0</v>
      </c>
      <c r="AE355" s="66">
        <v>0</v>
      </c>
      <c r="AF355" s="66">
        <v>0</v>
      </c>
      <c r="AG355" s="66">
        <v>0</v>
      </c>
      <c r="AH355" s="66">
        <v>0</v>
      </c>
      <c r="AI355" s="66">
        <v>0</v>
      </c>
      <c r="AJ355" s="66">
        <v>0</v>
      </c>
      <c r="AK355" s="66">
        <v>0</v>
      </c>
      <c r="AL355" s="66">
        <v>0</v>
      </c>
      <c r="AM355" s="66">
        <v>0</v>
      </c>
      <c r="AN355" s="66">
        <v>0</v>
      </c>
      <c r="AO355" s="66">
        <v>0</v>
      </c>
      <c r="AP355" s="66">
        <v>0</v>
      </c>
      <c r="AQ355" s="66">
        <f t="shared" si="5"/>
        <v>0</v>
      </c>
      <c r="AT355" s="35"/>
    </row>
    <row r="356" spans="1:46" ht="33" customHeight="1">
      <c r="A356" s="44">
        <v>1310</v>
      </c>
      <c r="B356" s="45" t="s">
        <v>334</v>
      </c>
      <c r="C356" s="67" t="s">
        <v>665</v>
      </c>
      <c r="D356" s="66">
        <v>0</v>
      </c>
      <c r="E356" s="66">
        <v>0</v>
      </c>
      <c r="F356" s="66">
        <v>0</v>
      </c>
      <c r="G356" s="66">
        <v>0</v>
      </c>
      <c r="H356" s="66">
        <v>0</v>
      </c>
      <c r="I356" s="66">
        <v>0</v>
      </c>
      <c r="J356" s="66">
        <v>0</v>
      </c>
      <c r="K356" s="66">
        <v>0</v>
      </c>
      <c r="L356" s="66">
        <v>0</v>
      </c>
      <c r="M356" s="66">
        <v>0</v>
      </c>
      <c r="N356" s="66">
        <v>0</v>
      </c>
      <c r="O356" s="66">
        <v>0</v>
      </c>
      <c r="P356" s="66">
        <v>0</v>
      </c>
      <c r="Q356" s="66">
        <v>0</v>
      </c>
      <c r="R356" s="66">
        <v>0</v>
      </c>
      <c r="S356" s="66">
        <v>0</v>
      </c>
      <c r="T356" s="66">
        <v>0</v>
      </c>
      <c r="U356" s="66">
        <v>0</v>
      </c>
      <c r="V356" s="66">
        <v>0</v>
      </c>
      <c r="W356" s="66">
        <v>0</v>
      </c>
      <c r="X356" s="66">
        <v>0</v>
      </c>
      <c r="Y356" s="66">
        <v>0</v>
      </c>
      <c r="Z356" s="66">
        <v>0</v>
      </c>
      <c r="AA356" s="66">
        <v>0</v>
      </c>
      <c r="AB356" s="66">
        <v>0</v>
      </c>
      <c r="AC356" s="66">
        <v>0</v>
      </c>
      <c r="AD356" s="66">
        <v>0</v>
      </c>
      <c r="AE356" s="66">
        <v>0</v>
      </c>
      <c r="AF356" s="66">
        <v>0</v>
      </c>
      <c r="AG356" s="66">
        <v>0</v>
      </c>
      <c r="AH356" s="66">
        <v>0</v>
      </c>
      <c r="AI356" s="66">
        <v>0</v>
      </c>
      <c r="AJ356" s="66">
        <v>0</v>
      </c>
      <c r="AK356" s="66">
        <v>0</v>
      </c>
      <c r="AL356" s="66">
        <v>0</v>
      </c>
      <c r="AM356" s="66">
        <v>0</v>
      </c>
      <c r="AN356" s="66">
        <v>0</v>
      </c>
      <c r="AO356" s="66">
        <v>0</v>
      </c>
      <c r="AP356" s="66">
        <v>0</v>
      </c>
      <c r="AQ356" s="66">
        <f t="shared" si="5"/>
        <v>0</v>
      </c>
      <c r="AT356" s="35"/>
    </row>
    <row r="357" spans="1:46" ht="33" customHeight="1">
      <c r="A357" s="44">
        <v>1311</v>
      </c>
      <c r="B357" s="45" t="s">
        <v>335</v>
      </c>
      <c r="C357" s="67" t="s">
        <v>665</v>
      </c>
      <c r="D357" s="66">
        <v>0</v>
      </c>
      <c r="E357" s="66">
        <v>0</v>
      </c>
      <c r="F357" s="66">
        <v>0</v>
      </c>
      <c r="G357" s="66">
        <v>0</v>
      </c>
      <c r="H357" s="66">
        <v>0</v>
      </c>
      <c r="I357" s="66">
        <v>0</v>
      </c>
      <c r="J357" s="66">
        <v>0</v>
      </c>
      <c r="K357" s="66">
        <v>0</v>
      </c>
      <c r="L357" s="66">
        <v>0</v>
      </c>
      <c r="M357" s="66">
        <v>0</v>
      </c>
      <c r="N357" s="66">
        <v>0</v>
      </c>
      <c r="O357" s="66">
        <v>0</v>
      </c>
      <c r="P357" s="66">
        <v>0</v>
      </c>
      <c r="Q357" s="66">
        <v>0</v>
      </c>
      <c r="R357" s="66">
        <v>0</v>
      </c>
      <c r="S357" s="66">
        <v>0</v>
      </c>
      <c r="T357" s="66">
        <v>0</v>
      </c>
      <c r="U357" s="66">
        <v>0</v>
      </c>
      <c r="V357" s="66">
        <v>0</v>
      </c>
      <c r="W357" s="66">
        <v>0</v>
      </c>
      <c r="X357" s="66">
        <v>0</v>
      </c>
      <c r="Y357" s="66">
        <v>0</v>
      </c>
      <c r="Z357" s="66">
        <v>0</v>
      </c>
      <c r="AA357" s="66">
        <v>0</v>
      </c>
      <c r="AB357" s="66">
        <v>0</v>
      </c>
      <c r="AC357" s="66">
        <v>0</v>
      </c>
      <c r="AD357" s="66">
        <v>0</v>
      </c>
      <c r="AE357" s="66">
        <v>0</v>
      </c>
      <c r="AF357" s="66">
        <v>0</v>
      </c>
      <c r="AG357" s="66">
        <v>0</v>
      </c>
      <c r="AH357" s="66">
        <v>0</v>
      </c>
      <c r="AI357" s="66">
        <v>0</v>
      </c>
      <c r="AJ357" s="66">
        <v>0</v>
      </c>
      <c r="AK357" s="66">
        <v>0</v>
      </c>
      <c r="AL357" s="66">
        <v>0</v>
      </c>
      <c r="AM357" s="66">
        <v>0</v>
      </c>
      <c r="AN357" s="66">
        <v>0</v>
      </c>
      <c r="AO357" s="66">
        <v>0</v>
      </c>
      <c r="AP357" s="66">
        <v>0</v>
      </c>
      <c r="AQ357" s="66">
        <f t="shared" si="5"/>
        <v>0</v>
      </c>
      <c r="AT357" s="35"/>
    </row>
    <row r="358" spans="1:46" ht="33" customHeight="1">
      <c r="A358" s="44">
        <v>1312</v>
      </c>
      <c r="B358" s="45" t="s">
        <v>336</v>
      </c>
      <c r="C358" s="67" t="s">
        <v>665</v>
      </c>
      <c r="D358" s="66">
        <v>0</v>
      </c>
      <c r="E358" s="66">
        <v>0</v>
      </c>
      <c r="F358" s="66">
        <v>0</v>
      </c>
      <c r="G358" s="66">
        <v>0</v>
      </c>
      <c r="H358" s="66">
        <v>0</v>
      </c>
      <c r="I358" s="66">
        <v>0</v>
      </c>
      <c r="J358" s="66">
        <v>0</v>
      </c>
      <c r="K358" s="66">
        <v>0</v>
      </c>
      <c r="L358" s="66">
        <v>0</v>
      </c>
      <c r="M358" s="66">
        <v>0</v>
      </c>
      <c r="N358" s="66">
        <v>0</v>
      </c>
      <c r="O358" s="66">
        <v>0</v>
      </c>
      <c r="P358" s="66">
        <v>0</v>
      </c>
      <c r="Q358" s="66">
        <v>0</v>
      </c>
      <c r="R358" s="66">
        <v>0</v>
      </c>
      <c r="S358" s="66">
        <v>0</v>
      </c>
      <c r="T358" s="66">
        <v>0</v>
      </c>
      <c r="U358" s="66">
        <v>0</v>
      </c>
      <c r="V358" s="66">
        <v>0</v>
      </c>
      <c r="W358" s="66">
        <v>0</v>
      </c>
      <c r="X358" s="66">
        <v>0</v>
      </c>
      <c r="Y358" s="66">
        <v>0</v>
      </c>
      <c r="Z358" s="66">
        <v>0</v>
      </c>
      <c r="AA358" s="66">
        <v>0</v>
      </c>
      <c r="AB358" s="66">
        <v>0</v>
      </c>
      <c r="AC358" s="66">
        <v>0</v>
      </c>
      <c r="AD358" s="66">
        <v>0</v>
      </c>
      <c r="AE358" s="66">
        <v>0</v>
      </c>
      <c r="AF358" s="66">
        <v>0</v>
      </c>
      <c r="AG358" s="66">
        <v>0</v>
      </c>
      <c r="AH358" s="66">
        <v>0</v>
      </c>
      <c r="AI358" s="66">
        <v>0</v>
      </c>
      <c r="AJ358" s="66">
        <v>0</v>
      </c>
      <c r="AK358" s="66">
        <v>0</v>
      </c>
      <c r="AL358" s="66">
        <v>0</v>
      </c>
      <c r="AM358" s="66">
        <v>0</v>
      </c>
      <c r="AN358" s="66">
        <v>0</v>
      </c>
      <c r="AO358" s="66">
        <v>0</v>
      </c>
      <c r="AP358" s="66">
        <v>0</v>
      </c>
      <c r="AQ358" s="66">
        <f t="shared" si="5"/>
        <v>0</v>
      </c>
      <c r="AT358" s="35"/>
    </row>
    <row r="359" spans="1:46" ht="33" customHeight="1">
      <c r="A359" s="44">
        <v>1313</v>
      </c>
      <c r="B359" s="45" t="s">
        <v>337</v>
      </c>
      <c r="C359" s="67" t="s">
        <v>665</v>
      </c>
      <c r="D359" s="66">
        <v>0</v>
      </c>
      <c r="E359" s="66">
        <v>0</v>
      </c>
      <c r="F359" s="66">
        <v>0</v>
      </c>
      <c r="G359" s="66">
        <v>0</v>
      </c>
      <c r="H359" s="66">
        <v>0</v>
      </c>
      <c r="I359" s="66">
        <v>0</v>
      </c>
      <c r="J359" s="66">
        <v>0</v>
      </c>
      <c r="K359" s="66">
        <v>0</v>
      </c>
      <c r="L359" s="66">
        <v>0</v>
      </c>
      <c r="M359" s="66">
        <v>0</v>
      </c>
      <c r="N359" s="66">
        <v>0</v>
      </c>
      <c r="O359" s="66">
        <v>0</v>
      </c>
      <c r="P359" s="66">
        <v>0</v>
      </c>
      <c r="Q359" s="66">
        <v>0</v>
      </c>
      <c r="R359" s="66">
        <v>0</v>
      </c>
      <c r="S359" s="66">
        <v>0</v>
      </c>
      <c r="T359" s="66">
        <v>0</v>
      </c>
      <c r="U359" s="66">
        <v>0</v>
      </c>
      <c r="V359" s="66">
        <v>0</v>
      </c>
      <c r="W359" s="66">
        <v>0</v>
      </c>
      <c r="X359" s="66">
        <v>0</v>
      </c>
      <c r="Y359" s="66">
        <v>0</v>
      </c>
      <c r="Z359" s="66">
        <v>0</v>
      </c>
      <c r="AA359" s="66">
        <v>0</v>
      </c>
      <c r="AB359" s="66">
        <v>0</v>
      </c>
      <c r="AC359" s="66">
        <v>0</v>
      </c>
      <c r="AD359" s="66">
        <v>0</v>
      </c>
      <c r="AE359" s="66">
        <v>0</v>
      </c>
      <c r="AF359" s="66">
        <v>0</v>
      </c>
      <c r="AG359" s="66">
        <v>0</v>
      </c>
      <c r="AH359" s="66">
        <v>0</v>
      </c>
      <c r="AI359" s="66">
        <v>0</v>
      </c>
      <c r="AJ359" s="66">
        <v>0</v>
      </c>
      <c r="AK359" s="66">
        <v>0</v>
      </c>
      <c r="AL359" s="66">
        <v>0</v>
      </c>
      <c r="AM359" s="66">
        <v>0</v>
      </c>
      <c r="AN359" s="66">
        <v>0</v>
      </c>
      <c r="AO359" s="66">
        <v>0</v>
      </c>
      <c r="AP359" s="66">
        <v>0</v>
      </c>
      <c r="AQ359" s="66">
        <f t="shared" si="5"/>
        <v>0</v>
      </c>
      <c r="AT359" s="35"/>
    </row>
    <row r="360" spans="1:46" ht="33" customHeight="1">
      <c r="A360" s="44">
        <v>1314</v>
      </c>
      <c r="B360" s="45" t="s">
        <v>338</v>
      </c>
      <c r="C360" s="67" t="s">
        <v>665</v>
      </c>
      <c r="D360" s="66">
        <v>0</v>
      </c>
      <c r="E360" s="66">
        <v>0</v>
      </c>
      <c r="F360" s="66">
        <v>0</v>
      </c>
      <c r="G360" s="66">
        <v>0</v>
      </c>
      <c r="H360" s="66">
        <v>0</v>
      </c>
      <c r="I360" s="66">
        <v>0</v>
      </c>
      <c r="J360" s="66">
        <v>0</v>
      </c>
      <c r="K360" s="66">
        <v>0</v>
      </c>
      <c r="L360" s="66">
        <v>0</v>
      </c>
      <c r="M360" s="66">
        <v>0</v>
      </c>
      <c r="N360" s="66">
        <v>0</v>
      </c>
      <c r="O360" s="66">
        <v>0</v>
      </c>
      <c r="P360" s="66">
        <v>0</v>
      </c>
      <c r="Q360" s="66">
        <v>0</v>
      </c>
      <c r="R360" s="66">
        <v>0</v>
      </c>
      <c r="S360" s="66">
        <v>0</v>
      </c>
      <c r="T360" s="66">
        <v>0</v>
      </c>
      <c r="U360" s="66">
        <v>0</v>
      </c>
      <c r="V360" s="66">
        <v>0</v>
      </c>
      <c r="W360" s="66">
        <v>0</v>
      </c>
      <c r="X360" s="66">
        <v>0</v>
      </c>
      <c r="Y360" s="66">
        <v>0</v>
      </c>
      <c r="Z360" s="66">
        <v>0</v>
      </c>
      <c r="AA360" s="66">
        <v>0</v>
      </c>
      <c r="AB360" s="66">
        <v>0</v>
      </c>
      <c r="AC360" s="66">
        <v>0</v>
      </c>
      <c r="AD360" s="66">
        <v>0</v>
      </c>
      <c r="AE360" s="66">
        <v>0</v>
      </c>
      <c r="AF360" s="66">
        <v>0</v>
      </c>
      <c r="AG360" s="66">
        <v>0</v>
      </c>
      <c r="AH360" s="66">
        <v>0</v>
      </c>
      <c r="AI360" s="66">
        <v>0</v>
      </c>
      <c r="AJ360" s="66">
        <v>0</v>
      </c>
      <c r="AK360" s="66">
        <v>0</v>
      </c>
      <c r="AL360" s="66">
        <v>0</v>
      </c>
      <c r="AM360" s="66">
        <v>0</v>
      </c>
      <c r="AN360" s="66">
        <v>0</v>
      </c>
      <c r="AO360" s="66">
        <v>0</v>
      </c>
      <c r="AP360" s="66">
        <v>0</v>
      </c>
      <c r="AQ360" s="66">
        <f t="shared" si="5"/>
        <v>0</v>
      </c>
      <c r="AT360" s="35"/>
    </row>
    <row r="361" spans="1:46" ht="33" customHeight="1">
      <c r="A361" s="44">
        <v>1315</v>
      </c>
      <c r="B361" s="45" t="s">
        <v>339</v>
      </c>
      <c r="C361" s="67" t="s">
        <v>665</v>
      </c>
      <c r="D361" s="66">
        <v>0</v>
      </c>
      <c r="E361" s="66">
        <v>0</v>
      </c>
      <c r="F361" s="66">
        <v>0</v>
      </c>
      <c r="G361" s="66">
        <v>0</v>
      </c>
      <c r="H361" s="66">
        <v>0</v>
      </c>
      <c r="I361" s="66">
        <v>0</v>
      </c>
      <c r="J361" s="66">
        <v>0</v>
      </c>
      <c r="K361" s="66">
        <v>0</v>
      </c>
      <c r="L361" s="66">
        <v>0</v>
      </c>
      <c r="M361" s="66">
        <v>0</v>
      </c>
      <c r="N361" s="66">
        <v>0</v>
      </c>
      <c r="O361" s="66">
        <v>0</v>
      </c>
      <c r="P361" s="66">
        <v>0</v>
      </c>
      <c r="Q361" s="66">
        <v>0</v>
      </c>
      <c r="R361" s="66">
        <v>0</v>
      </c>
      <c r="S361" s="66">
        <v>0</v>
      </c>
      <c r="T361" s="66">
        <v>0</v>
      </c>
      <c r="U361" s="66">
        <v>0</v>
      </c>
      <c r="V361" s="66">
        <v>0</v>
      </c>
      <c r="W361" s="66">
        <v>0</v>
      </c>
      <c r="X361" s="66">
        <v>0</v>
      </c>
      <c r="Y361" s="66">
        <v>0</v>
      </c>
      <c r="Z361" s="66">
        <v>0</v>
      </c>
      <c r="AA361" s="66">
        <v>0</v>
      </c>
      <c r="AB361" s="66">
        <v>0</v>
      </c>
      <c r="AC361" s="66">
        <v>0</v>
      </c>
      <c r="AD361" s="66">
        <v>0</v>
      </c>
      <c r="AE361" s="66">
        <v>0</v>
      </c>
      <c r="AF361" s="66">
        <v>0</v>
      </c>
      <c r="AG361" s="66">
        <v>0</v>
      </c>
      <c r="AH361" s="66">
        <v>0</v>
      </c>
      <c r="AI361" s="66">
        <v>0</v>
      </c>
      <c r="AJ361" s="66">
        <v>0</v>
      </c>
      <c r="AK361" s="66">
        <v>0</v>
      </c>
      <c r="AL361" s="66">
        <v>0</v>
      </c>
      <c r="AM361" s="66">
        <v>0</v>
      </c>
      <c r="AN361" s="66">
        <v>0</v>
      </c>
      <c r="AO361" s="66">
        <v>0</v>
      </c>
      <c r="AP361" s="66">
        <v>0</v>
      </c>
      <c r="AQ361" s="66">
        <f t="shared" si="5"/>
        <v>0</v>
      </c>
      <c r="AT361" s="35"/>
    </row>
    <row r="362" spans="1:46" ht="33" customHeight="1">
      <c r="A362" s="44">
        <v>1316</v>
      </c>
      <c r="B362" s="45" t="s">
        <v>340</v>
      </c>
      <c r="C362" s="67" t="s">
        <v>665</v>
      </c>
      <c r="D362" s="66">
        <v>0</v>
      </c>
      <c r="E362" s="66">
        <v>0</v>
      </c>
      <c r="F362" s="66">
        <v>0</v>
      </c>
      <c r="G362" s="66">
        <v>0</v>
      </c>
      <c r="H362" s="66">
        <v>0</v>
      </c>
      <c r="I362" s="66">
        <v>0</v>
      </c>
      <c r="J362" s="66">
        <v>0</v>
      </c>
      <c r="K362" s="66">
        <v>0</v>
      </c>
      <c r="L362" s="66">
        <v>0</v>
      </c>
      <c r="M362" s="66">
        <v>0</v>
      </c>
      <c r="N362" s="66">
        <v>0</v>
      </c>
      <c r="O362" s="66">
        <v>0</v>
      </c>
      <c r="P362" s="66">
        <v>0</v>
      </c>
      <c r="Q362" s="66">
        <v>0</v>
      </c>
      <c r="R362" s="66">
        <v>0</v>
      </c>
      <c r="S362" s="66">
        <v>0</v>
      </c>
      <c r="T362" s="66">
        <v>0</v>
      </c>
      <c r="U362" s="66">
        <v>0</v>
      </c>
      <c r="V362" s="66">
        <v>0</v>
      </c>
      <c r="W362" s="66">
        <v>0</v>
      </c>
      <c r="X362" s="66">
        <v>0</v>
      </c>
      <c r="Y362" s="66">
        <v>0</v>
      </c>
      <c r="Z362" s="66">
        <v>0</v>
      </c>
      <c r="AA362" s="66">
        <v>0</v>
      </c>
      <c r="AB362" s="66">
        <v>0</v>
      </c>
      <c r="AC362" s="66">
        <v>0</v>
      </c>
      <c r="AD362" s="66">
        <v>0</v>
      </c>
      <c r="AE362" s="66">
        <v>0</v>
      </c>
      <c r="AF362" s="66">
        <v>0</v>
      </c>
      <c r="AG362" s="66">
        <v>0</v>
      </c>
      <c r="AH362" s="66">
        <v>0</v>
      </c>
      <c r="AI362" s="66">
        <v>0</v>
      </c>
      <c r="AJ362" s="66">
        <v>0</v>
      </c>
      <c r="AK362" s="66">
        <v>0</v>
      </c>
      <c r="AL362" s="66">
        <v>0</v>
      </c>
      <c r="AM362" s="66">
        <v>0</v>
      </c>
      <c r="AN362" s="66">
        <v>0</v>
      </c>
      <c r="AO362" s="66">
        <v>0</v>
      </c>
      <c r="AP362" s="66">
        <v>0</v>
      </c>
      <c r="AQ362" s="66">
        <f t="shared" si="5"/>
        <v>0</v>
      </c>
      <c r="AT362" s="35"/>
    </row>
    <row r="363" spans="1:46" ht="33" customHeight="1">
      <c r="A363" s="44">
        <v>1317</v>
      </c>
      <c r="B363" s="45" t="s">
        <v>341</v>
      </c>
      <c r="C363" s="67" t="s">
        <v>665</v>
      </c>
      <c r="D363" s="66">
        <v>0</v>
      </c>
      <c r="E363" s="66">
        <v>0</v>
      </c>
      <c r="F363" s="66">
        <v>0</v>
      </c>
      <c r="G363" s="66">
        <v>0</v>
      </c>
      <c r="H363" s="66">
        <v>0</v>
      </c>
      <c r="I363" s="66">
        <v>0</v>
      </c>
      <c r="J363" s="66">
        <v>0</v>
      </c>
      <c r="K363" s="66">
        <v>0</v>
      </c>
      <c r="L363" s="66">
        <v>0</v>
      </c>
      <c r="M363" s="66">
        <v>0</v>
      </c>
      <c r="N363" s="66">
        <v>0</v>
      </c>
      <c r="O363" s="66">
        <v>0</v>
      </c>
      <c r="P363" s="66">
        <v>0</v>
      </c>
      <c r="Q363" s="66">
        <v>0</v>
      </c>
      <c r="R363" s="66">
        <v>0</v>
      </c>
      <c r="S363" s="66">
        <v>0</v>
      </c>
      <c r="T363" s="66">
        <v>0</v>
      </c>
      <c r="U363" s="66">
        <v>0</v>
      </c>
      <c r="V363" s="66">
        <v>0</v>
      </c>
      <c r="W363" s="66">
        <v>0</v>
      </c>
      <c r="X363" s="66">
        <v>0</v>
      </c>
      <c r="Y363" s="66">
        <v>0</v>
      </c>
      <c r="Z363" s="66">
        <v>0</v>
      </c>
      <c r="AA363" s="66">
        <v>0</v>
      </c>
      <c r="AB363" s="66">
        <v>0</v>
      </c>
      <c r="AC363" s="66">
        <v>0</v>
      </c>
      <c r="AD363" s="66">
        <v>0</v>
      </c>
      <c r="AE363" s="66">
        <v>0</v>
      </c>
      <c r="AF363" s="66">
        <v>0</v>
      </c>
      <c r="AG363" s="66">
        <v>0</v>
      </c>
      <c r="AH363" s="66">
        <v>0</v>
      </c>
      <c r="AI363" s="66">
        <v>0</v>
      </c>
      <c r="AJ363" s="66">
        <v>0</v>
      </c>
      <c r="AK363" s="66">
        <v>0</v>
      </c>
      <c r="AL363" s="66">
        <v>0</v>
      </c>
      <c r="AM363" s="66">
        <v>0</v>
      </c>
      <c r="AN363" s="66">
        <v>0</v>
      </c>
      <c r="AO363" s="66">
        <v>0</v>
      </c>
      <c r="AP363" s="66">
        <v>0</v>
      </c>
      <c r="AQ363" s="66">
        <f t="shared" si="5"/>
        <v>0</v>
      </c>
      <c r="AT363" s="35"/>
    </row>
    <row r="364" spans="1:46" ht="33" customHeight="1">
      <c r="A364" s="44">
        <v>1318</v>
      </c>
      <c r="B364" s="45" t="s">
        <v>342</v>
      </c>
      <c r="C364" s="67" t="s">
        <v>665</v>
      </c>
      <c r="D364" s="66">
        <v>0</v>
      </c>
      <c r="E364" s="66">
        <v>0</v>
      </c>
      <c r="F364" s="66">
        <v>0</v>
      </c>
      <c r="G364" s="66">
        <v>0</v>
      </c>
      <c r="H364" s="66">
        <v>0</v>
      </c>
      <c r="I364" s="66">
        <v>0</v>
      </c>
      <c r="J364" s="66">
        <v>0</v>
      </c>
      <c r="K364" s="66">
        <v>0</v>
      </c>
      <c r="L364" s="66">
        <v>0</v>
      </c>
      <c r="M364" s="66">
        <v>0</v>
      </c>
      <c r="N364" s="66">
        <v>0</v>
      </c>
      <c r="O364" s="66">
        <v>0</v>
      </c>
      <c r="P364" s="66">
        <v>0</v>
      </c>
      <c r="Q364" s="66">
        <v>0</v>
      </c>
      <c r="R364" s="66">
        <v>0</v>
      </c>
      <c r="S364" s="66">
        <v>0</v>
      </c>
      <c r="T364" s="66">
        <v>0</v>
      </c>
      <c r="U364" s="66">
        <v>0</v>
      </c>
      <c r="V364" s="66">
        <v>0</v>
      </c>
      <c r="W364" s="66">
        <v>0</v>
      </c>
      <c r="X364" s="66">
        <v>0</v>
      </c>
      <c r="Y364" s="66">
        <v>0</v>
      </c>
      <c r="Z364" s="66">
        <v>0</v>
      </c>
      <c r="AA364" s="66">
        <v>0</v>
      </c>
      <c r="AB364" s="66">
        <v>0</v>
      </c>
      <c r="AC364" s="66">
        <v>0</v>
      </c>
      <c r="AD364" s="66">
        <v>0</v>
      </c>
      <c r="AE364" s="66">
        <v>0</v>
      </c>
      <c r="AF364" s="66">
        <v>0</v>
      </c>
      <c r="AG364" s="66">
        <v>0</v>
      </c>
      <c r="AH364" s="66">
        <v>0</v>
      </c>
      <c r="AI364" s="66">
        <v>0</v>
      </c>
      <c r="AJ364" s="66">
        <v>0</v>
      </c>
      <c r="AK364" s="66">
        <v>0</v>
      </c>
      <c r="AL364" s="66">
        <v>0</v>
      </c>
      <c r="AM364" s="66">
        <v>0</v>
      </c>
      <c r="AN364" s="66">
        <v>0</v>
      </c>
      <c r="AO364" s="66">
        <v>0</v>
      </c>
      <c r="AP364" s="66">
        <v>0</v>
      </c>
      <c r="AQ364" s="66">
        <f t="shared" si="5"/>
        <v>0</v>
      </c>
      <c r="AT364" s="35"/>
    </row>
    <row r="365" spans="1:46" ht="33" customHeight="1">
      <c r="A365" s="44">
        <v>1319</v>
      </c>
      <c r="B365" s="45" t="s">
        <v>343</v>
      </c>
      <c r="C365" s="67" t="s">
        <v>665</v>
      </c>
      <c r="D365" s="66">
        <v>0</v>
      </c>
      <c r="E365" s="66">
        <v>0</v>
      </c>
      <c r="F365" s="66">
        <v>0</v>
      </c>
      <c r="G365" s="66">
        <v>0</v>
      </c>
      <c r="H365" s="66">
        <v>0</v>
      </c>
      <c r="I365" s="66">
        <v>0</v>
      </c>
      <c r="J365" s="66">
        <v>0</v>
      </c>
      <c r="K365" s="66">
        <v>0</v>
      </c>
      <c r="L365" s="66">
        <v>0</v>
      </c>
      <c r="M365" s="66">
        <v>0</v>
      </c>
      <c r="N365" s="66">
        <v>0</v>
      </c>
      <c r="O365" s="66">
        <v>0</v>
      </c>
      <c r="P365" s="66">
        <v>0</v>
      </c>
      <c r="Q365" s="66">
        <v>0</v>
      </c>
      <c r="R365" s="66">
        <v>0</v>
      </c>
      <c r="S365" s="66">
        <v>0</v>
      </c>
      <c r="T365" s="66">
        <v>0</v>
      </c>
      <c r="U365" s="66">
        <v>0</v>
      </c>
      <c r="V365" s="66">
        <v>0</v>
      </c>
      <c r="W365" s="66">
        <v>0</v>
      </c>
      <c r="X365" s="66">
        <v>0</v>
      </c>
      <c r="Y365" s="66">
        <v>0</v>
      </c>
      <c r="Z365" s="66">
        <v>0</v>
      </c>
      <c r="AA365" s="66">
        <v>0</v>
      </c>
      <c r="AB365" s="66">
        <v>0</v>
      </c>
      <c r="AC365" s="66">
        <v>0</v>
      </c>
      <c r="AD365" s="66">
        <v>0</v>
      </c>
      <c r="AE365" s="66">
        <v>0</v>
      </c>
      <c r="AF365" s="66">
        <v>0</v>
      </c>
      <c r="AG365" s="66">
        <v>0</v>
      </c>
      <c r="AH365" s="66">
        <v>0</v>
      </c>
      <c r="AI365" s="66">
        <v>0</v>
      </c>
      <c r="AJ365" s="66">
        <v>0</v>
      </c>
      <c r="AK365" s="66">
        <v>0</v>
      </c>
      <c r="AL365" s="66">
        <v>0</v>
      </c>
      <c r="AM365" s="66">
        <v>0</v>
      </c>
      <c r="AN365" s="66">
        <v>0</v>
      </c>
      <c r="AO365" s="66">
        <v>0</v>
      </c>
      <c r="AP365" s="66">
        <v>0</v>
      </c>
      <c r="AQ365" s="66">
        <f t="shared" si="5"/>
        <v>0</v>
      </c>
      <c r="AT365" s="35"/>
    </row>
    <row r="366" spans="1:46" ht="33" customHeight="1">
      <c r="A366" s="44">
        <v>1320</v>
      </c>
      <c r="B366" s="45" t="s">
        <v>344</v>
      </c>
      <c r="C366" s="67" t="s">
        <v>665</v>
      </c>
      <c r="D366" s="66">
        <v>0</v>
      </c>
      <c r="E366" s="66">
        <v>0</v>
      </c>
      <c r="F366" s="66">
        <v>0</v>
      </c>
      <c r="G366" s="66">
        <v>0</v>
      </c>
      <c r="H366" s="66">
        <v>0</v>
      </c>
      <c r="I366" s="66">
        <v>0</v>
      </c>
      <c r="J366" s="66">
        <v>0</v>
      </c>
      <c r="K366" s="66">
        <v>0</v>
      </c>
      <c r="L366" s="66">
        <v>0</v>
      </c>
      <c r="M366" s="66">
        <v>0</v>
      </c>
      <c r="N366" s="66">
        <v>0</v>
      </c>
      <c r="O366" s="66">
        <v>0</v>
      </c>
      <c r="P366" s="66">
        <v>0</v>
      </c>
      <c r="Q366" s="66">
        <v>0</v>
      </c>
      <c r="R366" s="66">
        <v>0</v>
      </c>
      <c r="S366" s="66">
        <v>0</v>
      </c>
      <c r="T366" s="66">
        <v>0</v>
      </c>
      <c r="U366" s="66">
        <v>0</v>
      </c>
      <c r="V366" s="66">
        <v>0</v>
      </c>
      <c r="W366" s="66">
        <v>0</v>
      </c>
      <c r="X366" s="66">
        <v>0</v>
      </c>
      <c r="Y366" s="66">
        <v>0</v>
      </c>
      <c r="Z366" s="66">
        <v>0</v>
      </c>
      <c r="AA366" s="66">
        <v>0</v>
      </c>
      <c r="AB366" s="66">
        <v>0</v>
      </c>
      <c r="AC366" s="66">
        <v>0</v>
      </c>
      <c r="AD366" s="66">
        <v>0</v>
      </c>
      <c r="AE366" s="66">
        <v>0</v>
      </c>
      <c r="AF366" s="66">
        <v>0</v>
      </c>
      <c r="AG366" s="66">
        <v>0</v>
      </c>
      <c r="AH366" s="66">
        <v>0</v>
      </c>
      <c r="AI366" s="66">
        <v>0</v>
      </c>
      <c r="AJ366" s="66">
        <v>0</v>
      </c>
      <c r="AK366" s="66">
        <v>0</v>
      </c>
      <c r="AL366" s="66">
        <v>0</v>
      </c>
      <c r="AM366" s="66">
        <v>0</v>
      </c>
      <c r="AN366" s="66">
        <v>0</v>
      </c>
      <c r="AO366" s="66">
        <v>0</v>
      </c>
      <c r="AP366" s="66">
        <v>0</v>
      </c>
      <c r="AQ366" s="66">
        <f t="shared" si="5"/>
        <v>0</v>
      </c>
      <c r="AT366" s="35"/>
    </row>
    <row r="367" spans="1:46" ht="33" customHeight="1">
      <c r="A367" s="44">
        <v>1321</v>
      </c>
      <c r="B367" s="45" t="s">
        <v>345</v>
      </c>
      <c r="C367" s="67" t="s">
        <v>665</v>
      </c>
      <c r="D367" s="66">
        <v>0</v>
      </c>
      <c r="E367" s="66">
        <v>0</v>
      </c>
      <c r="F367" s="66">
        <v>0</v>
      </c>
      <c r="G367" s="66">
        <v>0</v>
      </c>
      <c r="H367" s="66">
        <v>0</v>
      </c>
      <c r="I367" s="66">
        <v>0</v>
      </c>
      <c r="J367" s="66">
        <v>0</v>
      </c>
      <c r="K367" s="66">
        <v>0</v>
      </c>
      <c r="L367" s="66">
        <v>0</v>
      </c>
      <c r="M367" s="66">
        <v>0</v>
      </c>
      <c r="N367" s="66">
        <v>0</v>
      </c>
      <c r="O367" s="66">
        <v>0</v>
      </c>
      <c r="P367" s="66">
        <v>0</v>
      </c>
      <c r="Q367" s="66">
        <v>0</v>
      </c>
      <c r="R367" s="66">
        <v>0</v>
      </c>
      <c r="S367" s="66">
        <v>0</v>
      </c>
      <c r="T367" s="66">
        <v>0</v>
      </c>
      <c r="U367" s="66">
        <v>0</v>
      </c>
      <c r="V367" s="66">
        <v>0</v>
      </c>
      <c r="W367" s="66">
        <v>0</v>
      </c>
      <c r="X367" s="66">
        <v>0</v>
      </c>
      <c r="Y367" s="66">
        <v>0</v>
      </c>
      <c r="Z367" s="66">
        <v>0</v>
      </c>
      <c r="AA367" s="66">
        <v>0</v>
      </c>
      <c r="AB367" s="66">
        <v>0</v>
      </c>
      <c r="AC367" s="66">
        <v>0</v>
      </c>
      <c r="AD367" s="66">
        <v>0</v>
      </c>
      <c r="AE367" s="66">
        <v>0</v>
      </c>
      <c r="AF367" s="66">
        <v>0</v>
      </c>
      <c r="AG367" s="66">
        <v>0</v>
      </c>
      <c r="AH367" s="66">
        <v>0</v>
      </c>
      <c r="AI367" s="66">
        <v>0</v>
      </c>
      <c r="AJ367" s="66">
        <v>0</v>
      </c>
      <c r="AK367" s="66">
        <v>0</v>
      </c>
      <c r="AL367" s="66">
        <v>0</v>
      </c>
      <c r="AM367" s="66">
        <v>0</v>
      </c>
      <c r="AN367" s="66">
        <v>0</v>
      </c>
      <c r="AO367" s="66">
        <v>0</v>
      </c>
      <c r="AP367" s="66">
        <v>0</v>
      </c>
      <c r="AQ367" s="66">
        <f t="shared" si="5"/>
        <v>0</v>
      </c>
      <c r="AT367" s="35"/>
    </row>
    <row r="368" spans="1:46" ht="33" customHeight="1">
      <c r="A368" s="44">
        <v>1322</v>
      </c>
      <c r="B368" s="45" t="s">
        <v>346</v>
      </c>
      <c r="C368" s="67" t="s">
        <v>665</v>
      </c>
      <c r="D368" s="66">
        <v>0</v>
      </c>
      <c r="E368" s="66">
        <v>0</v>
      </c>
      <c r="F368" s="66">
        <v>0</v>
      </c>
      <c r="G368" s="66">
        <v>0</v>
      </c>
      <c r="H368" s="66">
        <v>0</v>
      </c>
      <c r="I368" s="66">
        <v>0</v>
      </c>
      <c r="J368" s="66">
        <v>0</v>
      </c>
      <c r="K368" s="66">
        <v>0</v>
      </c>
      <c r="L368" s="66">
        <v>0</v>
      </c>
      <c r="M368" s="66">
        <v>0</v>
      </c>
      <c r="N368" s="66">
        <v>0</v>
      </c>
      <c r="O368" s="66">
        <v>0</v>
      </c>
      <c r="P368" s="66">
        <v>0</v>
      </c>
      <c r="Q368" s="66">
        <v>0</v>
      </c>
      <c r="R368" s="66">
        <v>0</v>
      </c>
      <c r="S368" s="66">
        <v>0</v>
      </c>
      <c r="T368" s="66">
        <v>0</v>
      </c>
      <c r="U368" s="66">
        <v>0</v>
      </c>
      <c r="V368" s="66">
        <v>0</v>
      </c>
      <c r="W368" s="66">
        <v>0</v>
      </c>
      <c r="X368" s="66">
        <v>0</v>
      </c>
      <c r="Y368" s="66">
        <v>0</v>
      </c>
      <c r="Z368" s="66">
        <v>0</v>
      </c>
      <c r="AA368" s="66">
        <v>0</v>
      </c>
      <c r="AB368" s="66">
        <v>0</v>
      </c>
      <c r="AC368" s="66">
        <v>0</v>
      </c>
      <c r="AD368" s="66">
        <v>0</v>
      </c>
      <c r="AE368" s="66">
        <v>0</v>
      </c>
      <c r="AF368" s="66">
        <v>0</v>
      </c>
      <c r="AG368" s="66">
        <v>0</v>
      </c>
      <c r="AH368" s="66">
        <v>0</v>
      </c>
      <c r="AI368" s="66">
        <v>0</v>
      </c>
      <c r="AJ368" s="66">
        <v>0</v>
      </c>
      <c r="AK368" s="66">
        <v>0</v>
      </c>
      <c r="AL368" s="66">
        <v>0</v>
      </c>
      <c r="AM368" s="66">
        <v>0</v>
      </c>
      <c r="AN368" s="66">
        <v>0</v>
      </c>
      <c r="AO368" s="66">
        <v>0</v>
      </c>
      <c r="AP368" s="66">
        <v>0</v>
      </c>
      <c r="AQ368" s="66">
        <f t="shared" si="5"/>
        <v>0</v>
      </c>
      <c r="AT368" s="35"/>
    </row>
    <row r="369" spans="1:46" ht="33" customHeight="1">
      <c r="A369" s="44">
        <v>1323</v>
      </c>
      <c r="B369" s="45" t="s">
        <v>347</v>
      </c>
      <c r="C369" s="67" t="s">
        <v>665</v>
      </c>
      <c r="D369" s="66">
        <v>0</v>
      </c>
      <c r="E369" s="66">
        <v>0</v>
      </c>
      <c r="F369" s="66">
        <v>0</v>
      </c>
      <c r="G369" s="66">
        <v>0</v>
      </c>
      <c r="H369" s="66">
        <v>0</v>
      </c>
      <c r="I369" s="66">
        <v>0</v>
      </c>
      <c r="J369" s="66">
        <v>0</v>
      </c>
      <c r="K369" s="66">
        <v>0</v>
      </c>
      <c r="L369" s="66">
        <v>0</v>
      </c>
      <c r="M369" s="66">
        <v>0</v>
      </c>
      <c r="N369" s="66">
        <v>0</v>
      </c>
      <c r="O369" s="66">
        <v>0</v>
      </c>
      <c r="P369" s="66">
        <v>0</v>
      </c>
      <c r="Q369" s="66">
        <v>0</v>
      </c>
      <c r="R369" s="66">
        <v>0</v>
      </c>
      <c r="S369" s="66">
        <v>0</v>
      </c>
      <c r="T369" s="66">
        <v>0</v>
      </c>
      <c r="U369" s="66">
        <v>0</v>
      </c>
      <c r="V369" s="66">
        <v>0</v>
      </c>
      <c r="W369" s="66">
        <v>0</v>
      </c>
      <c r="X369" s="66">
        <v>0</v>
      </c>
      <c r="Y369" s="66">
        <v>0</v>
      </c>
      <c r="Z369" s="66">
        <v>0</v>
      </c>
      <c r="AA369" s="66">
        <v>0</v>
      </c>
      <c r="AB369" s="66">
        <v>0</v>
      </c>
      <c r="AC369" s="66">
        <v>0</v>
      </c>
      <c r="AD369" s="66">
        <v>0</v>
      </c>
      <c r="AE369" s="66">
        <v>0</v>
      </c>
      <c r="AF369" s="66">
        <v>0</v>
      </c>
      <c r="AG369" s="66">
        <v>0</v>
      </c>
      <c r="AH369" s="66">
        <v>0</v>
      </c>
      <c r="AI369" s="66">
        <v>0</v>
      </c>
      <c r="AJ369" s="66">
        <v>0</v>
      </c>
      <c r="AK369" s="66">
        <v>0</v>
      </c>
      <c r="AL369" s="66">
        <v>0</v>
      </c>
      <c r="AM369" s="66">
        <v>0</v>
      </c>
      <c r="AN369" s="66">
        <v>0</v>
      </c>
      <c r="AO369" s="66">
        <v>0</v>
      </c>
      <c r="AP369" s="66">
        <v>0</v>
      </c>
      <c r="AQ369" s="66">
        <f t="shared" si="5"/>
        <v>0</v>
      </c>
      <c r="AT369" s="35"/>
    </row>
    <row r="370" spans="1:46" ht="33" customHeight="1">
      <c r="A370" s="44">
        <v>1324</v>
      </c>
      <c r="B370" s="45" t="s">
        <v>348</v>
      </c>
      <c r="C370" s="67" t="s">
        <v>665</v>
      </c>
      <c r="D370" s="66">
        <v>0</v>
      </c>
      <c r="E370" s="66">
        <v>0</v>
      </c>
      <c r="F370" s="66">
        <v>0</v>
      </c>
      <c r="G370" s="66">
        <v>0</v>
      </c>
      <c r="H370" s="66">
        <v>0</v>
      </c>
      <c r="I370" s="66">
        <v>0</v>
      </c>
      <c r="J370" s="66">
        <v>0</v>
      </c>
      <c r="K370" s="66">
        <v>0</v>
      </c>
      <c r="L370" s="66">
        <v>0</v>
      </c>
      <c r="M370" s="66">
        <v>0</v>
      </c>
      <c r="N370" s="66">
        <v>0</v>
      </c>
      <c r="O370" s="66">
        <v>0</v>
      </c>
      <c r="P370" s="66">
        <v>0</v>
      </c>
      <c r="Q370" s="66">
        <v>0</v>
      </c>
      <c r="R370" s="66">
        <v>0</v>
      </c>
      <c r="S370" s="66">
        <v>0</v>
      </c>
      <c r="T370" s="66">
        <v>0</v>
      </c>
      <c r="U370" s="66">
        <v>0</v>
      </c>
      <c r="V370" s="66">
        <v>0</v>
      </c>
      <c r="W370" s="66">
        <v>0</v>
      </c>
      <c r="X370" s="66">
        <v>0</v>
      </c>
      <c r="Y370" s="66">
        <v>0</v>
      </c>
      <c r="Z370" s="66">
        <v>0</v>
      </c>
      <c r="AA370" s="66">
        <v>0</v>
      </c>
      <c r="AB370" s="66">
        <v>0</v>
      </c>
      <c r="AC370" s="66">
        <v>0</v>
      </c>
      <c r="AD370" s="66">
        <v>0</v>
      </c>
      <c r="AE370" s="66">
        <v>0</v>
      </c>
      <c r="AF370" s="66">
        <v>0</v>
      </c>
      <c r="AG370" s="66">
        <v>0</v>
      </c>
      <c r="AH370" s="66">
        <v>0</v>
      </c>
      <c r="AI370" s="66">
        <v>0</v>
      </c>
      <c r="AJ370" s="66">
        <v>0</v>
      </c>
      <c r="AK370" s="66">
        <v>0</v>
      </c>
      <c r="AL370" s="66">
        <v>0</v>
      </c>
      <c r="AM370" s="66">
        <v>0</v>
      </c>
      <c r="AN370" s="66">
        <v>0</v>
      </c>
      <c r="AO370" s="66">
        <v>0</v>
      </c>
      <c r="AP370" s="66">
        <v>0</v>
      </c>
      <c r="AQ370" s="66">
        <f t="shared" si="5"/>
        <v>0</v>
      </c>
      <c r="AT370" s="35"/>
    </row>
    <row r="371" spans="1:46" ht="33" customHeight="1">
      <c r="A371" s="44">
        <v>1325</v>
      </c>
      <c r="B371" s="45" t="s">
        <v>349</v>
      </c>
      <c r="C371" s="67" t="s">
        <v>665</v>
      </c>
      <c r="D371" s="66">
        <v>0</v>
      </c>
      <c r="E371" s="66">
        <v>0</v>
      </c>
      <c r="F371" s="66">
        <v>0</v>
      </c>
      <c r="G371" s="66">
        <v>0</v>
      </c>
      <c r="H371" s="66">
        <v>0</v>
      </c>
      <c r="I371" s="66">
        <v>0</v>
      </c>
      <c r="J371" s="66">
        <v>0</v>
      </c>
      <c r="K371" s="66">
        <v>0</v>
      </c>
      <c r="L371" s="66">
        <v>0</v>
      </c>
      <c r="M371" s="66">
        <v>0</v>
      </c>
      <c r="N371" s="66">
        <v>0</v>
      </c>
      <c r="O371" s="66">
        <v>0</v>
      </c>
      <c r="P371" s="66">
        <v>0</v>
      </c>
      <c r="Q371" s="66">
        <v>0</v>
      </c>
      <c r="R371" s="66">
        <v>0</v>
      </c>
      <c r="S371" s="66">
        <v>0</v>
      </c>
      <c r="T371" s="66">
        <v>0</v>
      </c>
      <c r="U371" s="66">
        <v>0</v>
      </c>
      <c r="V371" s="66">
        <v>0</v>
      </c>
      <c r="W371" s="66">
        <v>0</v>
      </c>
      <c r="X371" s="66">
        <v>0</v>
      </c>
      <c r="Y371" s="66">
        <v>0</v>
      </c>
      <c r="Z371" s="66">
        <v>0</v>
      </c>
      <c r="AA371" s="66">
        <v>0</v>
      </c>
      <c r="AB371" s="66">
        <v>0</v>
      </c>
      <c r="AC371" s="66">
        <v>0</v>
      </c>
      <c r="AD371" s="66">
        <v>0</v>
      </c>
      <c r="AE371" s="66">
        <v>0</v>
      </c>
      <c r="AF371" s="66">
        <v>0</v>
      </c>
      <c r="AG371" s="66">
        <v>0</v>
      </c>
      <c r="AH371" s="66">
        <v>0</v>
      </c>
      <c r="AI371" s="66">
        <v>0</v>
      </c>
      <c r="AJ371" s="66">
        <v>0</v>
      </c>
      <c r="AK371" s="66">
        <v>0</v>
      </c>
      <c r="AL371" s="66">
        <v>0</v>
      </c>
      <c r="AM371" s="66">
        <v>0</v>
      </c>
      <c r="AN371" s="66">
        <v>0</v>
      </c>
      <c r="AO371" s="66">
        <v>0</v>
      </c>
      <c r="AP371" s="66">
        <v>0</v>
      </c>
      <c r="AQ371" s="66">
        <f t="shared" si="5"/>
        <v>0</v>
      </c>
      <c r="AT371" s="35"/>
    </row>
    <row r="372" spans="1:46" ht="33" customHeight="1">
      <c r="A372" s="44">
        <v>1326</v>
      </c>
      <c r="B372" s="45" t="s">
        <v>350</v>
      </c>
      <c r="C372" s="67" t="s">
        <v>665</v>
      </c>
      <c r="D372" s="66">
        <v>0</v>
      </c>
      <c r="E372" s="66">
        <v>0</v>
      </c>
      <c r="F372" s="66">
        <v>0</v>
      </c>
      <c r="G372" s="66">
        <v>0</v>
      </c>
      <c r="H372" s="66">
        <v>0</v>
      </c>
      <c r="I372" s="66">
        <v>0</v>
      </c>
      <c r="J372" s="66">
        <v>0</v>
      </c>
      <c r="K372" s="66">
        <v>0</v>
      </c>
      <c r="L372" s="66">
        <v>0</v>
      </c>
      <c r="M372" s="66">
        <v>0</v>
      </c>
      <c r="N372" s="66">
        <v>0</v>
      </c>
      <c r="O372" s="66">
        <v>0</v>
      </c>
      <c r="P372" s="66">
        <v>0</v>
      </c>
      <c r="Q372" s="66">
        <v>0</v>
      </c>
      <c r="R372" s="66">
        <v>0</v>
      </c>
      <c r="S372" s="66">
        <v>0</v>
      </c>
      <c r="T372" s="66">
        <v>0</v>
      </c>
      <c r="U372" s="66">
        <v>0</v>
      </c>
      <c r="V372" s="66">
        <v>0</v>
      </c>
      <c r="W372" s="66">
        <v>0</v>
      </c>
      <c r="X372" s="66">
        <v>0</v>
      </c>
      <c r="Y372" s="66">
        <v>0</v>
      </c>
      <c r="Z372" s="66">
        <v>0</v>
      </c>
      <c r="AA372" s="66">
        <v>0</v>
      </c>
      <c r="AB372" s="66">
        <v>0</v>
      </c>
      <c r="AC372" s="66">
        <v>0</v>
      </c>
      <c r="AD372" s="66">
        <v>0</v>
      </c>
      <c r="AE372" s="66">
        <v>0</v>
      </c>
      <c r="AF372" s="66">
        <v>0</v>
      </c>
      <c r="AG372" s="66">
        <v>0</v>
      </c>
      <c r="AH372" s="66">
        <v>0</v>
      </c>
      <c r="AI372" s="66">
        <v>0</v>
      </c>
      <c r="AJ372" s="66">
        <v>0</v>
      </c>
      <c r="AK372" s="66">
        <v>0</v>
      </c>
      <c r="AL372" s="66">
        <v>0</v>
      </c>
      <c r="AM372" s="66">
        <v>0</v>
      </c>
      <c r="AN372" s="66">
        <v>0</v>
      </c>
      <c r="AO372" s="66">
        <v>0</v>
      </c>
      <c r="AP372" s="66">
        <v>0</v>
      </c>
      <c r="AQ372" s="66">
        <f t="shared" si="5"/>
        <v>0</v>
      </c>
      <c r="AT372" s="35"/>
    </row>
    <row r="373" spans="1:46" ht="33" customHeight="1">
      <c r="A373" s="44">
        <v>1327</v>
      </c>
      <c r="B373" s="45" t="s">
        <v>351</v>
      </c>
      <c r="C373" s="67" t="s">
        <v>665</v>
      </c>
      <c r="D373" s="66">
        <v>0</v>
      </c>
      <c r="E373" s="66">
        <v>0</v>
      </c>
      <c r="F373" s="66">
        <v>0</v>
      </c>
      <c r="G373" s="66">
        <v>0</v>
      </c>
      <c r="H373" s="66">
        <v>0</v>
      </c>
      <c r="I373" s="66">
        <v>0</v>
      </c>
      <c r="J373" s="66">
        <v>0</v>
      </c>
      <c r="K373" s="66">
        <v>0</v>
      </c>
      <c r="L373" s="66">
        <v>0</v>
      </c>
      <c r="M373" s="66">
        <v>0</v>
      </c>
      <c r="N373" s="66">
        <v>0</v>
      </c>
      <c r="O373" s="66">
        <v>0</v>
      </c>
      <c r="P373" s="66">
        <v>0</v>
      </c>
      <c r="Q373" s="66">
        <v>0</v>
      </c>
      <c r="R373" s="66">
        <v>0</v>
      </c>
      <c r="S373" s="66">
        <v>0</v>
      </c>
      <c r="T373" s="66">
        <v>0</v>
      </c>
      <c r="U373" s="66">
        <v>0</v>
      </c>
      <c r="V373" s="66">
        <v>0</v>
      </c>
      <c r="W373" s="66">
        <v>0</v>
      </c>
      <c r="X373" s="66">
        <v>0</v>
      </c>
      <c r="Y373" s="66">
        <v>0</v>
      </c>
      <c r="Z373" s="66">
        <v>0</v>
      </c>
      <c r="AA373" s="66">
        <v>0</v>
      </c>
      <c r="AB373" s="66">
        <v>0</v>
      </c>
      <c r="AC373" s="66">
        <v>0</v>
      </c>
      <c r="AD373" s="66">
        <v>0</v>
      </c>
      <c r="AE373" s="66">
        <v>0</v>
      </c>
      <c r="AF373" s="66">
        <v>0</v>
      </c>
      <c r="AG373" s="66">
        <v>0</v>
      </c>
      <c r="AH373" s="66">
        <v>0</v>
      </c>
      <c r="AI373" s="66">
        <v>0</v>
      </c>
      <c r="AJ373" s="66">
        <v>0</v>
      </c>
      <c r="AK373" s="66">
        <v>0</v>
      </c>
      <c r="AL373" s="66">
        <v>0</v>
      </c>
      <c r="AM373" s="66">
        <v>0</v>
      </c>
      <c r="AN373" s="66">
        <v>0</v>
      </c>
      <c r="AO373" s="66">
        <v>0</v>
      </c>
      <c r="AP373" s="66">
        <v>0</v>
      </c>
      <c r="AQ373" s="66">
        <f t="shared" si="5"/>
        <v>0</v>
      </c>
      <c r="AT373" s="35"/>
    </row>
    <row r="374" spans="1:46" ht="33" customHeight="1">
      <c r="A374" s="44">
        <v>1328</v>
      </c>
      <c r="B374" s="45" t="s">
        <v>352</v>
      </c>
      <c r="C374" s="67" t="s">
        <v>665</v>
      </c>
      <c r="D374" s="66">
        <v>0</v>
      </c>
      <c r="E374" s="66">
        <v>0</v>
      </c>
      <c r="F374" s="66">
        <v>0</v>
      </c>
      <c r="G374" s="66">
        <v>0</v>
      </c>
      <c r="H374" s="66">
        <v>0</v>
      </c>
      <c r="I374" s="66">
        <v>0</v>
      </c>
      <c r="J374" s="66">
        <v>0</v>
      </c>
      <c r="K374" s="66">
        <v>0</v>
      </c>
      <c r="L374" s="66">
        <v>0</v>
      </c>
      <c r="M374" s="66">
        <v>0</v>
      </c>
      <c r="N374" s="66">
        <v>0</v>
      </c>
      <c r="O374" s="66">
        <v>0</v>
      </c>
      <c r="P374" s="66">
        <v>0</v>
      </c>
      <c r="Q374" s="66">
        <v>0</v>
      </c>
      <c r="R374" s="66">
        <v>0</v>
      </c>
      <c r="S374" s="66">
        <v>0</v>
      </c>
      <c r="T374" s="66">
        <v>0</v>
      </c>
      <c r="U374" s="66">
        <v>0</v>
      </c>
      <c r="V374" s="66">
        <v>0</v>
      </c>
      <c r="W374" s="66">
        <v>0</v>
      </c>
      <c r="X374" s="66">
        <v>0</v>
      </c>
      <c r="Y374" s="66">
        <v>0</v>
      </c>
      <c r="Z374" s="66">
        <v>0</v>
      </c>
      <c r="AA374" s="66">
        <v>0</v>
      </c>
      <c r="AB374" s="66">
        <v>0</v>
      </c>
      <c r="AC374" s="66">
        <v>0</v>
      </c>
      <c r="AD374" s="66">
        <v>0</v>
      </c>
      <c r="AE374" s="66">
        <v>0</v>
      </c>
      <c r="AF374" s="66">
        <v>0</v>
      </c>
      <c r="AG374" s="66">
        <v>0</v>
      </c>
      <c r="AH374" s="66">
        <v>0</v>
      </c>
      <c r="AI374" s="66">
        <v>0</v>
      </c>
      <c r="AJ374" s="66">
        <v>0</v>
      </c>
      <c r="AK374" s="66">
        <v>0</v>
      </c>
      <c r="AL374" s="66">
        <v>0</v>
      </c>
      <c r="AM374" s="66">
        <v>0</v>
      </c>
      <c r="AN374" s="66">
        <v>0</v>
      </c>
      <c r="AO374" s="66">
        <v>0</v>
      </c>
      <c r="AP374" s="66">
        <v>0</v>
      </c>
      <c r="AQ374" s="66">
        <f t="shared" si="5"/>
        <v>0</v>
      </c>
      <c r="AT374" s="35"/>
    </row>
    <row r="375" spans="1:46" ht="33" customHeight="1">
      <c r="A375" s="44">
        <v>1329</v>
      </c>
      <c r="B375" s="45" t="s">
        <v>353</v>
      </c>
      <c r="C375" s="67" t="s">
        <v>665</v>
      </c>
      <c r="D375" s="66">
        <v>0</v>
      </c>
      <c r="E375" s="66">
        <v>0</v>
      </c>
      <c r="F375" s="66">
        <v>0</v>
      </c>
      <c r="G375" s="66">
        <v>0</v>
      </c>
      <c r="H375" s="66">
        <v>0</v>
      </c>
      <c r="I375" s="66">
        <v>0</v>
      </c>
      <c r="J375" s="66">
        <v>0</v>
      </c>
      <c r="K375" s="66">
        <v>0</v>
      </c>
      <c r="L375" s="66">
        <v>0</v>
      </c>
      <c r="M375" s="66">
        <v>0</v>
      </c>
      <c r="N375" s="66">
        <v>0</v>
      </c>
      <c r="O375" s="66">
        <v>0</v>
      </c>
      <c r="P375" s="66">
        <v>0</v>
      </c>
      <c r="Q375" s="66">
        <v>0</v>
      </c>
      <c r="R375" s="66">
        <v>0</v>
      </c>
      <c r="S375" s="66">
        <v>0</v>
      </c>
      <c r="T375" s="66">
        <v>0</v>
      </c>
      <c r="U375" s="66">
        <v>0</v>
      </c>
      <c r="V375" s="66">
        <v>0</v>
      </c>
      <c r="W375" s="66">
        <v>0</v>
      </c>
      <c r="X375" s="66">
        <v>0</v>
      </c>
      <c r="Y375" s="66">
        <v>0</v>
      </c>
      <c r="Z375" s="66">
        <v>0</v>
      </c>
      <c r="AA375" s="66">
        <v>0</v>
      </c>
      <c r="AB375" s="66">
        <v>0</v>
      </c>
      <c r="AC375" s="66">
        <v>0</v>
      </c>
      <c r="AD375" s="66">
        <v>0</v>
      </c>
      <c r="AE375" s="66">
        <v>0</v>
      </c>
      <c r="AF375" s="66">
        <v>0</v>
      </c>
      <c r="AG375" s="66">
        <v>0</v>
      </c>
      <c r="AH375" s="66">
        <v>0</v>
      </c>
      <c r="AI375" s="66">
        <v>0</v>
      </c>
      <c r="AJ375" s="66">
        <v>0</v>
      </c>
      <c r="AK375" s="66">
        <v>0</v>
      </c>
      <c r="AL375" s="66">
        <v>0</v>
      </c>
      <c r="AM375" s="66">
        <v>0</v>
      </c>
      <c r="AN375" s="66">
        <v>0</v>
      </c>
      <c r="AO375" s="66">
        <v>0</v>
      </c>
      <c r="AP375" s="66">
        <v>0</v>
      </c>
      <c r="AQ375" s="66">
        <f t="shared" si="5"/>
        <v>0</v>
      </c>
      <c r="AT375" s="35"/>
    </row>
    <row r="376" spans="1:46" ht="33" customHeight="1">
      <c r="A376" s="44">
        <v>1330</v>
      </c>
      <c r="B376" s="45" t="s">
        <v>354</v>
      </c>
      <c r="C376" s="67" t="s">
        <v>665</v>
      </c>
      <c r="D376" s="66">
        <v>0</v>
      </c>
      <c r="E376" s="66">
        <v>0</v>
      </c>
      <c r="F376" s="66">
        <v>0</v>
      </c>
      <c r="G376" s="66">
        <v>0</v>
      </c>
      <c r="H376" s="66">
        <v>0</v>
      </c>
      <c r="I376" s="66">
        <v>0</v>
      </c>
      <c r="J376" s="66">
        <v>0</v>
      </c>
      <c r="K376" s="66">
        <v>0</v>
      </c>
      <c r="L376" s="66">
        <v>0</v>
      </c>
      <c r="M376" s="66">
        <v>0</v>
      </c>
      <c r="N376" s="66">
        <v>0</v>
      </c>
      <c r="O376" s="66">
        <v>0</v>
      </c>
      <c r="P376" s="66">
        <v>0</v>
      </c>
      <c r="Q376" s="66">
        <v>0</v>
      </c>
      <c r="R376" s="66">
        <v>0</v>
      </c>
      <c r="S376" s="66">
        <v>0</v>
      </c>
      <c r="T376" s="66">
        <v>0</v>
      </c>
      <c r="U376" s="66">
        <v>0</v>
      </c>
      <c r="V376" s="66">
        <v>0</v>
      </c>
      <c r="W376" s="66">
        <v>0</v>
      </c>
      <c r="X376" s="66">
        <v>0</v>
      </c>
      <c r="Y376" s="66">
        <v>0</v>
      </c>
      <c r="Z376" s="66">
        <v>0</v>
      </c>
      <c r="AA376" s="66">
        <v>0</v>
      </c>
      <c r="AB376" s="66">
        <v>0</v>
      </c>
      <c r="AC376" s="66">
        <v>0</v>
      </c>
      <c r="AD376" s="66">
        <v>0</v>
      </c>
      <c r="AE376" s="66">
        <v>0</v>
      </c>
      <c r="AF376" s="66">
        <v>0</v>
      </c>
      <c r="AG376" s="66">
        <v>0</v>
      </c>
      <c r="AH376" s="66">
        <v>0</v>
      </c>
      <c r="AI376" s="66">
        <v>0</v>
      </c>
      <c r="AJ376" s="66">
        <v>0</v>
      </c>
      <c r="AK376" s="66">
        <v>0</v>
      </c>
      <c r="AL376" s="66">
        <v>0</v>
      </c>
      <c r="AM376" s="66">
        <v>0</v>
      </c>
      <c r="AN376" s="66">
        <v>0</v>
      </c>
      <c r="AO376" s="66">
        <v>0</v>
      </c>
      <c r="AP376" s="66">
        <v>0</v>
      </c>
      <c r="AQ376" s="66">
        <f t="shared" si="5"/>
        <v>0</v>
      </c>
      <c r="AT376" s="35"/>
    </row>
    <row r="377" spans="1:46" ht="33" customHeight="1">
      <c r="A377" s="44">
        <v>1331</v>
      </c>
      <c r="B377" s="45" t="s">
        <v>355</v>
      </c>
      <c r="C377" s="67" t="s">
        <v>665</v>
      </c>
      <c r="D377" s="66">
        <v>0</v>
      </c>
      <c r="E377" s="66">
        <v>0</v>
      </c>
      <c r="F377" s="66">
        <v>0</v>
      </c>
      <c r="G377" s="66">
        <v>0</v>
      </c>
      <c r="H377" s="66">
        <v>0</v>
      </c>
      <c r="I377" s="66">
        <v>0</v>
      </c>
      <c r="J377" s="66">
        <v>0</v>
      </c>
      <c r="K377" s="66">
        <v>0</v>
      </c>
      <c r="L377" s="66">
        <v>0</v>
      </c>
      <c r="M377" s="66">
        <v>0</v>
      </c>
      <c r="N377" s="66">
        <v>0</v>
      </c>
      <c r="O377" s="66">
        <v>0</v>
      </c>
      <c r="P377" s="66">
        <v>0</v>
      </c>
      <c r="Q377" s="66">
        <v>0</v>
      </c>
      <c r="R377" s="66">
        <v>0</v>
      </c>
      <c r="S377" s="66">
        <v>0</v>
      </c>
      <c r="T377" s="66">
        <v>0</v>
      </c>
      <c r="U377" s="66">
        <v>0</v>
      </c>
      <c r="V377" s="66">
        <v>0</v>
      </c>
      <c r="W377" s="66">
        <v>0</v>
      </c>
      <c r="X377" s="66">
        <v>0</v>
      </c>
      <c r="Y377" s="66">
        <v>0</v>
      </c>
      <c r="Z377" s="66">
        <v>0</v>
      </c>
      <c r="AA377" s="66">
        <v>0</v>
      </c>
      <c r="AB377" s="66">
        <v>0</v>
      </c>
      <c r="AC377" s="66">
        <v>0</v>
      </c>
      <c r="AD377" s="66">
        <v>0</v>
      </c>
      <c r="AE377" s="66">
        <v>0</v>
      </c>
      <c r="AF377" s="66">
        <v>0</v>
      </c>
      <c r="AG377" s="66">
        <v>0</v>
      </c>
      <c r="AH377" s="66">
        <v>0</v>
      </c>
      <c r="AI377" s="66">
        <v>0</v>
      </c>
      <c r="AJ377" s="66">
        <v>0</v>
      </c>
      <c r="AK377" s="66">
        <v>0</v>
      </c>
      <c r="AL377" s="66">
        <v>0</v>
      </c>
      <c r="AM377" s="66">
        <v>0</v>
      </c>
      <c r="AN377" s="66">
        <v>0</v>
      </c>
      <c r="AO377" s="66">
        <v>0</v>
      </c>
      <c r="AP377" s="66">
        <v>0</v>
      </c>
      <c r="AQ377" s="66">
        <f t="shared" si="5"/>
        <v>0</v>
      </c>
      <c r="AT377" s="35"/>
    </row>
    <row r="378" spans="1:46" ht="33" customHeight="1">
      <c r="A378" s="44">
        <v>1332</v>
      </c>
      <c r="B378" s="45" t="s">
        <v>356</v>
      </c>
      <c r="C378" s="67" t="s">
        <v>665</v>
      </c>
      <c r="D378" s="66">
        <v>0</v>
      </c>
      <c r="E378" s="66">
        <v>0</v>
      </c>
      <c r="F378" s="66">
        <v>0</v>
      </c>
      <c r="G378" s="66">
        <v>0</v>
      </c>
      <c r="H378" s="66">
        <v>0</v>
      </c>
      <c r="I378" s="66">
        <v>0</v>
      </c>
      <c r="J378" s="66">
        <v>0</v>
      </c>
      <c r="K378" s="66">
        <v>0</v>
      </c>
      <c r="L378" s="66">
        <v>0</v>
      </c>
      <c r="M378" s="66">
        <v>0</v>
      </c>
      <c r="N378" s="66">
        <v>0</v>
      </c>
      <c r="O378" s="66">
        <v>0</v>
      </c>
      <c r="P378" s="66">
        <v>0</v>
      </c>
      <c r="Q378" s="66">
        <v>0</v>
      </c>
      <c r="R378" s="66">
        <v>0</v>
      </c>
      <c r="S378" s="66">
        <v>0</v>
      </c>
      <c r="T378" s="66">
        <v>0</v>
      </c>
      <c r="U378" s="66">
        <v>0</v>
      </c>
      <c r="V378" s="66">
        <v>0</v>
      </c>
      <c r="W378" s="66">
        <v>0</v>
      </c>
      <c r="X378" s="66">
        <v>0</v>
      </c>
      <c r="Y378" s="66">
        <v>0</v>
      </c>
      <c r="Z378" s="66">
        <v>0</v>
      </c>
      <c r="AA378" s="66">
        <v>0</v>
      </c>
      <c r="AB378" s="66">
        <v>0</v>
      </c>
      <c r="AC378" s="66">
        <v>0</v>
      </c>
      <c r="AD378" s="66">
        <v>0</v>
      </c>
      <c r="AE378" s="66">
        <v>0</v>
      </c>
      <c r="AF378" s="66">
        <v>0</v>
      </c>
      <c r="AG378" s="66">
        <v>0</v>
      </c>
      <c r="AH378" s="66">
        <v>0</v>
      </c>
      <c r="AI378" s="66">
        <v>0</v>
      </c>
      <c r="AJ378" s="66">
        <v>0</v>
      </c>
      <c r="AK378" s="66">
        <v>0</v>
      </c>
      <c r="AL378" s="66">
        <v>0</v>
      </c>
      <c r="AM378" s="66">
        <v>0</v>
      </c>
      <c r="AN378" s="66">
        <v>0</v>
      </c>
      <c r="AO378" s="66">
        <v>0</v>
      </c>
      <c r="AP378" s="66">
        <v>0</v>
      </c>
      <c r="AQ378" s="66">
        <f t="shared" si="5"/>
        <v>0</v>
      </c>
      <c r="AT378" s="35"/>
    </row>
    <row r="379" spans="1:46" ht="33" customHeight="1">
      <c r="A379" s="44">
        <v>1333</v>
      </c>
      <c r="B379" s="45" t="s">
        <v>357</v>
      </c>
      <c r="C379" s="67" t="s">
        <v>665</v>
      </c>
      <c r="D379" s="66">
        <v>0</v>
      </c>
      <c r="E379" s="66">
        <v>0</v>
      </c>
      <c r="F379" s="66">
        <v>0</v>
      </c>
      <c r="G379" s="66">
        <v>0</v>
      </c>
      <c r="H379" s="66">
        <v>0</v>
      </c>
      <c r="I379" s="66">
        <v>0</v>
      </c>
      <c r="J379" s="66">
        <v>0</v>
      </c>
      <c r="K379" s="66">
        <v>0</v>
      </c>
      <c r="L379" s="66">
        <v>0</v>
      </c>
      <c r="M379" s="66">
        <v>0</v>
      </c>
      <c r="N379" s="66">
        <v>0</v>
      </c>
      <c r="O379" s="66">
        <v>0</v>
      </c>
      <c r="P379" s="66">
        <v>0</v>
      </c>
      <c r="Q379" s="66">
        <v>0</v>
      </c>
      <c r="R379" s="66">
        <v>0</v>
      </c>
      <c r="S379" s="66">
        <v>0</v>
      </c>
      <c r="T379" s="66">
        <v>0</v>
      </c>
      <c r="U379" s="66">
        <v>0</v>
      </c>
      <c r="V379" s="66">
        <v>0</v>
      </c>
      <c r="W379" s="66">
        <v>0</v>
      </c>
      <c r="X379" s="66">
        <v>0</v>
      </c>
      <c r="Y379" s="66">
        <v>0</v>
      </c>
      <c r="Z379" s="66">
        <v>0</v>
      </c>
      <c r="AA379" s="66">
        <v>0</v>
      </c>
      <c r="AB379" s="66">
        <v>0</v>
      </c>
      <c r="AC379" s="66">
        <v>0</v>
      </c>
      <c r="AD379" s="66">
        <v>0</v>
      </c>
      <c r="AE379" s="66">
        <v>0</v>
      </c>
      <c r="AF379" s="66">
        <v>0</v>
      </c>
      <c r="AG379" s="66">
        <v>0</v>
      </c>
      <c r="AH379" s="66">
        <v>0</v>
      </c>
      <c r="AI379" s="66">
        <v>0</v>
      </c>
      <c r="AJ379" s="66">
        <v>0</v>
      </c>
      <c r="AK379" s="66">
        <v>0</v>
      </c>
      <c r="AL379" s="66">
        <v>0</v>
      </c>
      <c r="AM379" s="66">
        <v>0</v>
      </c>
      <c r="AN379" s="66">
        <v>0</v>
      </c>
      <c r="AO379" s="66">
        <v>0</v>
      </c>
      <c r="AP379" s="66">
        <v>0</v>
      </c>
      <c r="AQ379" s="66">
        <f t="shared" si="5"/>
        <v>0</v>
      </c>
      <c r="AT379" s="35"/>
    </row>
    <row r="380" spans="1:46" ht="33" customHeight="1">
      <c r="A380" s="44">
        <v>1334</v>
      </c>
      <c r="B380" s="45" t="s">
        <v>358</v>
      </c>
      <c r="C380" s="67" t="s">
        <v>665</v>
      </c>
      <c r="D380" s="66">
        <v>0</v>
      </c>
      <c r="E380" s="66">
        <v>0</v>
      </c>
      <c r="F380" s="66">
        <v>0</v>
      </c>
      <c r="G380" s="66">
        <v>0</v>
      </c>
      <c r="H380" s="66">
        <v>0</v>
      </c>
      <c r="I380" s="66">
        <v>0</v>
      </c>
      <c r="J380" s="66">
        <v>0</v>
      </c>
      <c r="K380" s="66">
        <v>0</v>
      </c>
      <c r="L380" s="66">
        <v>0</v>
      </c>
      <c r="M380" s="66">
        <v>0</v>
      </c>
      <c r="N380" s="66">
        <v>0</v>
      </c>
      <c r="O380" s="66">
        <v>0</v>
      </c>
      <c r="P380" s="66">
        <v>0</v>
      </c>
      <c r="Q380" s="66">
        <v>0</v>
      </c>
      <c r="R380" s="66">
        <v>0</v>
      </c>
      <c r="S380" s="66">
        <v>0</v>
      </c>
      <c r="T380" s="66">
        <v>0</v>
      </c>
      <c r="U380" s="66">
        <v>0</v>
      </c>
      <c r="V380" s="66">
        <v>0</v>
      </c>
      <c r="W380" s="66">
        <v>0</v>
      </c>
      <c r="X380" s="66">
        <v>0</v>
      </c>
      <c r="Y380" s="66">
        <v>0</v>
      </c>
      <c r="Z380" s="66">
        <v>0</v>
      </c>
      <c r="AA380" s="66">
        <v>0</v>
      </c>
      <c r="AB380" s="66">
        <v>0</v>
      </c>
      <c r="AC380" s="66">
        <v>0</v>
      </c>
      <c r="AD380" s="66">
        <v>0</v>
      </c>
      <c r="AE380" s="66">
        <v>0</v>
      </c>
      <c r="AF380" s="66">
        <v>0</v>
      </c>
      <c r="AG380" s="66">
        <v>0</v>
      </c>
      <c r="AH380" s="66">
        <v>0</v>
      </c>
      <c r="AI380" s="66">
        <v>0</v>
      </c>
      <c r="AJ380" s="66">
        <v>0</v>
      </c>
      <c r="AK380" s="66">
        <v>0</v>
      </c>
      <c r="AL380" s="66">
        <v>0</v>
      </c>
      <c r="AM380" s="66">
        <v>0</v>
      </c>
      <c r="AN380" s="66">
        <v>0</v>
      </c>
      <c r="AO380" s="66">
        <v>0</v>
      </c>
      <c r="AP380" s="66">
        <v>0</v>
      </c>
      <c r="AQ380" s="66">
        <f t="shared" si="5"/>
        <v>0</v>
      </c>
      <c r="AT380" s="35"/>
    </row>
    <row r="381" spans="1:46" ht="33" customHeight="1">
      <c r="A381" s="44">
        <v>1335</v>
      </c>
      <c r="B381" s="45" t="s">
        <v>359</v>
      </c>
      <c r="C381" s="67" t="s">
        <v>665</v>
      </c>
      <c r="D381" s="66">
        <v>0</v>
      </c>
      <c r="E381" s="66">
        <v>0</v>
      </c>
      <c r="F381" s="66">
        <v>0</v>
      </c>
      <c r="G381" s="66">
        <v>0</v>
      </c>
      <c r="H381" s="66">
        <v>0</v>
      </c>
      <c r="I381" s="66">
        <v>0</v>
      </c>
      <c r="J381" s="66">
        <v>0</v>
      </c>
      <c r="K381" s="66">
        <v>0</v>
      </c>
      <c r="L381" s="66">
        <v>0</v>
      </c>
      <c r="M381" s="66">
        <v>0</v>
      </c>
      <c r="N381" s="66">
        <v>0</v>
      </c>
      <c r="O381" s="66">
        <v>0</v>
      </c>
      <c r="P381" s="66">
        <v>0</v>
      </c>
      <c r="Q381" s="66">
        <v>0</v>
      </c>
      <c r="R381" s="66">
        <v>0</v>
      </c>
      <c r="S381" s="66">
        <v>0</v>
      </c>
      <c r="T381" s="66">
        <v>0</v>
      </c>
      <c r="U381" s="66">
        <v>0</v>
      </c>
      <c r="V381" s="66">
        <v>0</v>
      </c>
      <c r="W381" s="66">
        <v>0</v>
      </c>
      <c r="X381" s="66">
        <v>0</v>
      </c>
      <c r="Y381" s="66">
        <v>0</v>
      </c>
      <c r="Z381" s="66">
        <v>0</v>
      </c>
      <c r="AA381" s="66">
        <v>0</v>
      </c>
      <c r="AB381" s="66">
        <v>0</v>
      </c>
      <c r="AC381" s="66">
        <v>0</v>
      </c>
      <c r="AD381" s="66">
        <v>0</v>
      </c>
      <c r="AE381" s="66">
        <v>0</v>
      </c>
      <c r="AF381" s="66">
        <v>0</v>
      </c>
      <c r="AG381" s="66">
        <v>0</v>
      </c>
      <c r="AH381" s="66">
        <v>0</v>
      </c>
      <c r="AI381" s="66">
        <v>0</v>
      </c>
      <c r="AJ381" s="66">
        <v>0</v>
      </c>
      <c r="AK381" s="66">
        <v>0</v>
      </c>
      <c r="AL381" s="66">
        <v>0</v>
      </c>
      <c r="AM381" s="66">
        <v>0</v>
      </c>
      <c r="AN381" s="66">
        <v>0</v>
      </c>
      <c r="AO381" s="66">
        <v>0</v>
      </c>
      <c r="AP381" s="66">
        <v>0</v>
      </c>
      <c r="AQ381" s="66">
        <f t="shared" si="5"/>
        <v>0</v>
      </c>
      <c r="AT381" s="35"/>
    </row>
    <row r="382" spans="1:46" ht="33" customHeight="1">
      <c r="A382" s="44">
        <v>1336</v>
      </c>
      <c r="B382" s="45" t="s">
        <v>360</v>
      </c>
      <c r="C382" s="67" t="s">
        <v>665</v>
      </c>
      <c r="D382" s="66">
        <v>0</v>
      </c>
      <c r="E382" s="66">
        <v>0</v>
      </c>
      <c r="F382" s="66">
        <v>0</v>
      </c>
      <c r="G382" s="66">
        <v>0</v>
      </c>
      <c r="H382" s="66">
        <v>0</v>
      </c>
      <c r="I382" s="66">
        <v>0</v>
      </c>
      <c r="J382" s="66">
        <v>0</v>
      </c>
      <c r="K382" s="66">
        <v>0</v>
      </c>
      <c r="L382" s="66">
        <v>0</v>
      </c>
      <c r="M382" s="66">
        <v>0</v>
      </c>
      <c r="N382" s="66">
        <v>0</v>
      </c>
      <c r="O382" s="66">
        <v>0</v>
      </c>
      <c r="P382" s="66">
        <v>0</v>
      </c>
      <c r="Q382" s="66">
        <v>0</v>
      </c>
      <c r="R382" s="66">
        <v>0</v>
      </c>
      <c r="S382" s="66">
        <v>0</v>
      </c>
      <c r="T382" s="66">
        <v>0</v>
      </c>
      <c r="U382" s="66">
        <v>0</v>
      </c>
      <c r="V382" s="66">
        <v>0</v>
      </c>
      <c r="W382" s="66">
        <v>0</v>
      </c>
      <c r="X382" s="66">
        <v>0</v>
      </c>
      <c r="Y382" s="66">
        <v>0</v>
      </c>
      <c r="Z382" s="66">
        <v>0</v>
      </c>
      <c r="AA382" s="66">
        <v>0</v>
      </c>
      <c r="AB382" s="66">
        <v>0</v>
      </c>
      <c r="AC382" s="66">
        <v>0</v>
      </c>
      <c r="AD382" s="66">
        <v>0</v>
      </c>
      <c r="AE382" s="66">
        <v>0</v>
      </c>
      <c r="AF382" s="66">
        <v>0</v>
      </c>
      <c r="AG382" s="66">
        <v>0</v>
      </c>
      <c r="AH382" s="66">
        <v>0</v>
      </c>
      <c r="AI382" s="66">
        <v>0</v>
      </c>
      <c r="AJ382" s="66">
        <v>0</v>
      </c>
      <c r="AK382" s="66">
        <v>0</v>
      </c>
      <c r="AL382" s="66">
        <v>0</v>
      </c>
      <c r="AM382" s="66">
        <v>0</v>
      </c>
      <c r="AN382" s="66">
        <v>0</v>
      </c>
      <c r="AO382" s="66">
        <v>0</v>
      </c>
      <c r="AP382" s="66">
        <v>0</v>
      </c>
      <c r="AQ382" s="66">
        <f t="shared" si="5"/>
        <v>0</v>
      </c>
      <c r="AT382" s="35"/>
    </row>
    <row r="383" spans="1:46" ht="33" customHeight="1">
      <c r="A383" s="44">
        <v>1337</v>
      </c>
      <c r="B383" s="45" t="s">
        <v>361</v>
      </c>
      <c r="C383" s="67" t="s">
        <v>665</v>
      </c>
      <c r="D383" s="66">
        <v>0</v>
      </c>
      <c r="E383" s="66">
        <v>0</v>
      </c>
      <c r="F383" s="66">
        <v>0</v>
      </c>
      <c r="G383" s="66">
        <v>0</v>
      </c>
      <c r="H383" s="66">
        <v>0</v>
      </c>
      <c r="I383" s="66">
        <v>0</v>
      </c>
      <c r="J383" s="66">
        <v>0</v>
      </c>
      <c r="K383" s="66">
        <v>0</v>
      </c>
      <c r="L383" s="66">
        <v>0</v>
      </c>
      <c r="M383" s="66">
        <v>0</v>
      </c>
      <c r="N383" s="66">
        <v>0</v>
      </c>
      <c r="O383" s="66">
        <v>0</v>
      </c>
      <c r="P383" s="66">
        <v>0</v>
      </c>
      <c r="Q383" s="66">
        <v>0</v>
      </c>
      <c r="R383" s="66">
        <v>0</v>
      </c>
      <c r="S383" s="66">
        <v>0</v>
      </c>
      <c r="T383" s="66">
        <v>0</v>
      </c>
      <c r="U383" s="66">
        <v>0</v>
      </c>
      <c r="V383" s="66">
        <v>0</v>
      </c>
      <c r="W383" s="66">
        <v>0</v>
      </c>
      <c r="X383" s="66">
        <v>0</v>
      </c>
      <c r="Y383" s="66">
        <v>0</v>
      </c>
      <c r="Z383" s="66">
        <v>0</v>
      </c>
      <c r="AA383" s="66">
        <v>0</v>
      </c>
      <c r="AB383" s="66">
        <v>0</v>
      </c>
      <c r="AC383" s="66">
        <v>0</v>
      </c>
      <c r="AD383" s="66">
        <v>0</v>
      </c>
      <c r="AE383" s="66">
        <v>0</v>
      </c>
      <c r="AF383" s="66">
        <v>0</v>
      </c>
      <c r="AG383" s="66">
        <v>0</v>
      </c>
      <c r="AH383" s="66">
        <v>0</v>
      </c>
      <c r="AI383" s="66">
        <v>0</v>
      </c>
      <c r="AJ383" s="66">
        <v>0</v>
      </c>
      <c r="AK383" s="66">
        <v>0</v>
      </c>
      <c r="AL383" s="66">
        <v>0</v>
      </c>
      <c r="AM383" s="66">
        <v>0</v>
      </c>
      <c r="AN383" s="66">
        <v>0</v>
      </c>
      <c r="AO383" s="66">
        <v>0</v>
      </c>
      <c r="AP383" s="66">
        <v>0</v>
      </c>
      <c r="AQ383" s="66">
        <f t="shared" si="5"/>
        <v>0</v>
      </c>
      <c r="AT383" s="35"/>
    </row>
    <row r="384" spans="1:46" ht="33" customHeight="1">
      <c r="A384" s="44">
        <v>1338</v>
      </c>
      <c r="B384" s="45" t="s">
        <v>362</v>
      </c>
      <c r="C384" s="67" t="s">
        <v>665</v>
      </c>
      <c r="D384" s="66">
        <v>0</v>
      </c>
      <c r="E384" s="66">
        <v>0</v>
      </c>
      <c r="F384" s="66">
        <v>0</v>
      </c>
      <c r="G384" s="66">
        <v>0</v>
      </c>
      <c r="H384" s="66">
        <v>0</v>
      </c>
      <c r="I384" s="66">
        <v>0</v>
      </c>
      <c r="J384" s="66">
        <v>0</v>
      </c>
      <c r="K384" s="66">
        <v>0</v>
      </c>
      <c r="L384" s="66">
        <v>0</v>
      </c>
      <c r="M384" s="66">
        <v>0</v>
      </c>
      <c r="N384" s="66">
        <v>0</v>
      </c>
      <c r="O384" s="66">
        <v>0</v>
      </c>
      <c r="P384" s="66">
        <v>0</v>
      </c>
      <c r="Q384" s="66">
        <v>0</v>
      </c>
      <c r="R384" s="66">
        <v>0</v>
      </c>
      <c r="S384" s="66">
        <v>0</v>
      </c>
      <c r="T384" s="66">
        <v>0</v>
      </c>
      <c r="U384" s="66">
        <v>0</v>
      </c>
      <c r="V384" s="66">
        <v>0</v>
      </c>
      <c r="W384" s="66">
        <v>0</v>
      </c>
      <c r="X384" s="66">
        <v>0</v>
      </c>
      <c r="Y384" s="66">
        <v>0</v>
      </c>
      <c r="Z384" s="66">
        <v>0</v>
      </c>
      <c r="AA384" s="66">
        <v>0</v>
      </c>
      <c r="AB384" s="66">
        <v>0</v>
      </c>
      <c r="AC384" s="66">
        <v>0</v>
      </c>
      <c r="AD384" s="66">
        <v>0</v>
      </c>
      <c r="AE384" s="66">
        <v>0</v>
      </c>
      <c r="AF384" s="66">
        <v>0</v>
      </c>
      <c r="AG384" s="66">
        <v>0</v>
      </c>
      <c r="AH384" s="66">
        <v>0</v>
      </c>
      <c r="AI384" s="66">
        <v>0</v>
      </c>
      <c r="AJ384" s="66">
        <v>0</v>
      </c>
      <c r="AK384" s="66">
        <v>0</v>
      </c>
      <c r="AL384" s="66">
        <v>0</v>
      </c>
      <c r="AM384" s="66">
        <v>0</v>
      </c>
      <c r="AN384" s="66">
        <v>0</v>
      </c>
      <c r="AO384" s="66">
        <v>0</v>
      </c>
      <c r="AP384" s="66">
        <v>0</v>
      </c>
      <c r="AQ384" s="66">
        <f t="shared" si="5"/>
        <v>0</v>
      </c>
      <c r="AT384" s="35"/>
    </row>
    <row r="385" spans="1:46" ht="33" customHeight="1">
      <c r="A385" s="44">
        <v>1339</v>
      </c>
      <c r="B385" s="45" t="s">
        <v>363</v>
      </c>
      <c r="C385" s="67" t="s">
        <v>665</v>
      </c>
      <c r="D385" s="66">
        <v>0</v>
      </c>
      <c r="E385" s="66">
        <v>0</v>
      </c>
      <c r="F385" s="66">
        <v>0</v>
      </c>
      <c r="G385" s="66">
        <v>0</v>
      </c>
      <c r="H385" s="66">
        <v>0</v>
      </c>
      <c r="I385" s="66">
        <v>0</v>
      </c>
      <c r="J385" s="66">
        <v>0</v>
      </c>
      <c r="K385" s="66">
        <v>0</v>
      </c>
      <c r="L385" s="66">
        <v>0</v>
      </c>
      <c r="M385" s="66">
        <v>0</v>
      </c>
      <c r="N385" s="66">
        <v>0</v>
      </c>
      <c r="O385" s="66">
        <v>0</v>
      </c>
      <c r="P385" s="66">
        <v>0</v>
      </c>
      <c r="Q385" s="66">
        <v>0</v>
      </c>
      <c r="R385" s="66">
        <v>0</v>
      </c>
      <c r="S385" s="66">
        <v>0</v>
      </c>
      <c r="T385" s="66">
        <v>0</v>
      </c>
      <c r="U385" s="66">
        <v>0</v>
      </c>
      <c r="V385" s="66">
        <v>0</v>
      </c>
      <c r="W385" s="66">
        <v>0</v>
      </c>
      <c r="X385" s="66">
        <v>0</v>
      </c>
      <c r="Y385" s="66">
        <v>0</v>
      </c>
      <c r="Z385" s="66">
        <v>0</v>
      </c>
      <c r="AA385" s="66">
        <v>0</v>
      </c>
      <c r="AB385" s="66">
        <v>0</v>
      </c>
      <c r="AC385" s="66">
        <v>0</v>
      </c>
      <c r="AD385" s="66">
        <v>0</v>
      </c>
      <c r="AE385" s="66">
        <v>0</v>
      </c>
      <c r="AF385" s="66">
        <v>0</v>
      </c>
      <c r="AG385" s="66">
        <v>0</v>
      </c>
      <c r="AH385" s="66">
        <v>0</v>
      </c>
      <c r="AI385" s="66">
        <v>0</v>
      </c>
      <c r="AJ385" s="66">
        <v>0</v>
      </c>
      <c r="AK385" s="66">
        <v>0</v>
      </c>
      <c r="AL385" s="66">
        <v>0</v>
      </c>
      <c r="AM385" s="66">
        <v>0</v>
      </c>
      <c r="AN385" s="66">
        <v>0</v>
      </c>
      <c r="AO385" s="66">
        <v>0</v>
      </c>
      <c r="AP385" s="66">
        <v>0</v>
      </c>
      <c r="AQ385" s="66">
        <f t="shared" si="5"/>
        <v>0</v>
      </c>
      <c r="AT385" s="35"/>
    </row>
    <row r="386" spans="1:46" ht="33" customHeight="1">
      <c r="A386" s="44">
        <v>1340</v>
      </c>
      <c r="B386" s="45" t="s">
        <v>364</v>
      </c>
      <c r="C386" s="67" t="s">
        <v>665</v>
      </c>
      <c r="D386" s="66">
        <v>0</v>
      </c>
      <c r="E386" s="66">
        <v>0</v>
      </c>
      <c r="F386" s="66">
        <v>0</v>
      </c>
      <c r="G386" s="66">
        <v>0</v>
      </c>
      <c r="H386" s="66">
        <v>0</v>
      </c>
      <c r="I386" s="66">
        <v>0</v>
      </c>
      <c r="J386" s="66">
        <v>0</v>
      </c>
      <c r="K386" s="66">
        <v>0</v>
      </c>
      <c r="L386" s="66">
        <v>0</v>
      </c>
      <c r="M386" s="66">
        <v>0</v>
      </c>
      <c r="N386" s="66">
        <v>0</v>
      </c>
      <c r="O386" s="66">
        <v>0</v>
      </c>
      <c r="P386" s="66">
        <v>0</v>
      </c>
      <c r="Q386" s="66">
        <v>0</v>
      </c>
      <c r="R386" s="66">
        <v>0</v>
      </c>
      <c r="S386" s="66">
        <v>0</v>
      </c>
      <c r="T386" s="66">
        <v>0</v>
      </c>
      <c r="U386" s="66">
        <v>0</v>
      </c>
      <c r="V386" s="66">
        <v>0</v>
      </c>
      <c r="W386" s="66">
        <v>0</v>
      </c>
      <c r="X386" s="66">
        <v>0</v>
      </c>
      <c r="Y386" s="66">
        <v>0</v>
      </c>
      <c r="Z386" s="66">
        <v>0</v>
      </c>
      <c r="AA386" s="66">
        <v>0</v>
      </c>
      <c r="AB386" s="66">
        <v>0</v>
      </c>
      <c r="AC386" s="66">
        <v>0</v>
      </c>
      <c r="AD386" s="66">
        <v>0</v>
      </c>
      <c r="AE386" s="66">
        <v>0</v>
      </c>
      <c r="AF386" s="66">
        <v>0</v>
      </c>
      <c r="AG386" s="66">
        <v>0</v>
      </c>
      <c r="AH386" s="66">
        <v>0</v>
      </c>
      <c r="AI386" s="66">
        <v>0</v>
      </c>
      <c r="AJ386" s="66">
        <v>0</v>
      </c>
      <c r="AK386" s="66">
        <v>0</v>
      </c>
      <c r="AL386" s="66">
        <v>0</v>
      </c>
      <c r="AM386" s="66">
        <v>0</v>
      </c>
      <c r="AN386" s="66">
        <v>0</v>
      </c>
      <c r="AO386" s="66">
        <v>0</v>
      </c>
      <c r="AP386" s="66">
        <v>0</v>
      </c>
      <c r="AQ386" s="66">
        <f t="shared" si="5"/>
        <v>0</v>
      </c>
      <c r="AT386" s="35"/>
    </row>
    <row r="387" spans="1:46" ht="33" customHeight="1">
      <c r="A387" s="44">
        <v>1341</v>
      </c>
      <c r="B387" s="45" t="s">
        <v>365</v>
      </c>
      <c r="C387" s="67" t="s">
        <v>665</v>
      </c>
      <c r="D387" s="66">
        <v>0</v>
      </c>
      <c r="E387" s="66">
        <v>0</v>
      </c>
      <c r="F387" s="66">
        <v>0</v>
      </c>
      <c r="G387" s="66">
        <v>0</v>
      </c>
      <c r="H387" s="66">
        <v>0</v>
      </c>
      <c r="I387" s="66">
        <v>0</v>
      </c>
      <c r="J387" s="66">
        <v>0</v>
      </c>
      <c r="K387" s="66">
        <v>0</v>
      </c>
      <c r="L387" s="66">
        <v>0</v>
      </c>
      <c r="M387" s="66">
        <v>0</v>
      </c>
      <c r="N387" s="66">
        <v>0</v>
      </c>
      <c r="O387" s="66">
        <v>0</v>
      </c>
      <c r="P387" s="66">
        <v>0</v>
      </c>
      <c r="Q387" s="66">
        <v>0</v>
      </c>
      <c r="R387" s="66">
        <v>0</v>
      </c>
      <c r="S387" s="66">
        <v>0</v>
      </c>
      <c r="T387" s="66">
        <v>0</v>
      </c>
      <c r="U387" s="66">
        <v>0</v>
      </c>
      <c r="V387" s="66">
        <v>0</v>
      </c>
      <c r="W387" s="66">
        <v>0</v>
      </c>
      <c r="X387" s="66">
        <v>0</v>
      </c>
      <c r="Y387" s="66">
        <v>0</v>
      </c>
      <c r="Z387" s="66">
        <v>0</v>
      </c>
      <c r="AA387" s="66">
        <v>0</v>
      </c>
      <c r="AB387" s="66">
        <v>0</v>
      </c>
      <c r="AC387" s="66">
        <v>0</v>
      </c>
      <c r="AD387" s="66">
        <v>0</v>
      </c>
      <c r="AE387" s="66">
        <v>0</v>
      </c>
      <c r="AF387" s="66">
        <v>0</v>
      </c>
      <c r="AG387" s="66">
        <v>0</v>
      </c>
      <c r="AH387" s="66">
        <v>0</v>
      </c>
      <c r="AI387" s="66">
        <v>0</v>
      </c>
      <c r="AJ387" s="66">
        <v>0</v>
      </c>
      <c r="AK387" s="66">
        <v>0</v>
      </c>
      <c r="AL387" s="66">
        <v>0</v>
      </c>
      <c r="AM387" s="66">
        <v>0</v>
      </c>
      <c r="AN387" s="66">
        <v>0</v>
      </c>
      <c r="AO387" s="66">
        <v>0</v>
      </c>
      <c r="AP387" s="66">
        <v>0</v>
      </c>
      <c r="AQ387" s="66">
        <f t="shared" si="5"/>
        <v>0</v>
      </c>
      <c r="AT387" s="35"/>
    </row>
    <row r="388" spans="1:46" ht="33" customHeight="1">
      <c r="A388" s="44">
        <v>1342</v>
      </c>
      <c r="B388" s="45" t="s">
        <v>366</v>
      </c>
      <c r="C388" s="67" t="s">
        <v>665</v>
      </c>
      <c r="D388" s="66">
        <v>0</v>
      </c>
      <c r="E388" s="66">
        <v>0</v>
      </c>
      <c r="F388" s="66">
        <v>0</v>
      </c>
      <c r="G388" s="66">
        <v>0</v>
      </c>
      <c r="H388" s="66">
        <v>0</v>
      </c>
      <c r="I388" s="66">
        <v>0</v>
      </c>
      <c r="J388" s="66">
        <v>0</v>
      </c>
      <c r="K388" s="66">
        <v>0</v>
      </c>
      <c r="L388" s="66">
        <v>0</v>
      </c>
      <c r="M388" s="66">
        <v>0</v>
      </c>
      <c r="N388" s="66">
        <v>0</v>
      </c>
      <c r="O388" s="66">
        <v>0</v>
      </c>
      <c r="P388" s="66">
        <v>0</v>
      </c>
      <c r="Q388" s="66">
        <v>0</v>
      </c>
      <c r="R388" s="66">
        <v>0</v>
      </c>
      <c r="S388" s="66">
        <v>0</v>
      </c>
      <c r="T388" s="66">
        <v>0</v>
      </c>
      <c r="U388" s="66">
        <v>0</v>
      </c>
      <c r="V388" s="66">
        <v>0</v>
      </c>
      <c r="W388" s="66">
        <v>0</v>
      </c>
      <c r="X388" s="66">
        <v>0</v>
      </c>
      <c r="Y388" s="66">
        <v>0</v>
      </c>
      <c r="Z388" s="66">
        <v>0</v>
      </c>
      <c r="AA388" s="66">
        <v>0</v>
      </c>
      <c r="AB388" s="66">
        <v>0</v>
      </c>
      <c r="AC388" s="66">
        <v>0</v>
      </c>
      <c r="AD388" s="66">
        <v>0</v>
      </c>
      <c r="AE388" s="66">
        <v>0</v>
      </c>
      <c r="AF388" s="66">
        <v>0</v>
      </c>
      <c r="AG388" s="66">
        <v>0</v>
      </c>
      <c r="AH388" s="66">
        <v>0</v>
      </c>
      <c r="AI388" s="66">
        <v>0</v>
      </c>
      <c r="AJ388" s="66">
        <v>0</v>
      </c>
      <c r="AK388" s="66">
        <v>0</v>
      </c>
      <c r="AL388" s="66">
        <v>0</v>
      </c>
      <c r="AM388" s="66">
        <v>0</v>
      </c>
      <c r="AN388" s="66">
        <v>0</v>
      </c>
      <c r="AO388" s="66">
        <v>0</v>
      </c>
      <c r="AP388" s="66">
        <v>0</v>
      </c>
      <c r="AQ388" s="66">
        <f t="shared" si="5"/>
        <v>0</v>
      </c>
      <c r="AT388" s="35"/>
    </row>
    <row r="389" spans="1:46" ht="33" customHeight="1">
      <c r="A389" s="44">
        <v>1343</v>
      </c>
      <c r="B389" s="45" t="s">
        <v>367</v>
      </c>
      <c r="C389" s="67" t="s">
        <v>665</v>
      </c>
      <c r="D389" s="66">
        <v>0</v>
      </c>
      <c r="E389" s="66">
        <v>0</v>
      </c>
      <c r="F389" s="66">
        <v>0</v>
      </c>
      <c r="G389" s="66">
        <v>0</v>
      </c>
      <c r="H389" s="66">
        <v>0</v>
      </c>
      <c r="I389" s="66">
        <v>0</v>
      </c>
      <c r="J389" s="66">
        <v>0</v>
      </c>
      <c r="K389" s="66">
        <v>0</v>
      </c>
      <c r="L389" s="66">
        <v>0</v>
      </c>
      <c r="M389" s="66">
        <v>0</v>
      </c>
      <c r="N389" s="66">
        <v>0</v>
      </c>
      <c r="O389" s="66">
        <v>0</v>
      </c>
      <c r="P389" s="66">
        <v>0</v>
      </c>
      <c r="Q389" s="66">
        <v>0</v>
      </c>
      <c r="R389" s="66">
        <v>0</v>
      </c>
      <c r="S389" s="66">
        <v>0</v>
      </c>
      <c r="T389" s="66">
        <v>0</v>
      </c>
      <c r="U389" s="66">
        <v>0</v>
      </c>
      <c r="V389" s="66">
        <v>0</v>
      </c>
      <c r="W389" s="66">
        <v>0</v>
      </c>
      <c r="X389" s="66">
        <v>0</v>
      </c>
      <c r="Y389" s="66">
        <v>0</v>
      </c>
      <c r="Z389" s="66">
        <v>0</v>
      </c>
      <c r="AA389" s="66">
        <v>0</v>
      </c>
      <c r="AB389" s="66">
        <v>0</v>
      </c>
      <c r="AC389" s="66">
        <v>0</v>
      </c>
      <c r="AD389" s="66">
        <v>0</v>
      </c>
      <c r="AE389" s="66">
        <v>0</v>
      </c>
      <c r="AF389" s="66">
        <v>0</v>
      </c>
      <c r="AG389" s="66">
        <v>0</v>
      </c>
      <c r="AH389" s="66">
        <v>0</v>
      </c>
      <c r="AI389" s="66">
        <v>0</v>
      </c>
      <c r="AJ389" s="66">
        <v>0</v>
      </c>
      <c r="AK389" s="66">
        <v>0</v>
      </c>
      <c r="AL389" s="66">
        <v>0</v>
      </c>
      <c r="AM389" s="66">
        <v>0</v>
      </c>
      <c r="AN389" s="66">
        <v>0</v>
      </c>
      <c r="AO389" s="66">
        <v>0</v>
      </c>
      <c r="AP389" s="66">
        <v>0</v>
      </c>
      <c r="AQ389" s="66">
        <f t="shared" si="5"/>
        <v>0</v>
      </c>
      <c r="AT389" s="35"/>
    </row>
    <row r="390" spans="1:46" ht="33" customHeight="1">
      <c r="A390" s="44">
        <v>1344</v>
      </c>
      <c r="B390" s="45" t="s">
        <v>368</v>
      </c>
      <c r="C390" s="67" t="s">
        <v>665</v>
      </c>
      <c r="D390" s="66">
        <v>0</v>
      </c>
      <c r="E390" s="66">
        <v>0</v>
      </c>
      <c r="F390" s="66">
        <v>0</v>
      </c>
      <c r="G390" s="66">
        <v>0</v>
      </c>
      <c r="H390" s="66">
        <v>0</v>
      </c>
      <c r="I390" s="66">
        <v>0</v>
      </c>
      <c r="J390" s="66">
        <v>0</v>
      </c>
      <c r="K390" s="66">
        <v>0</v>
      </c>
      <c r="L390" s="66">
        <v>0</v>
      </c>
      <c r="M390" s="66">
        <v>0</v>
      </c>
      <c r="N390" s="66">
        <v>0</v>
      </c>
      <c r="O390" s="66">
        <v>0</v>
      </c>
      <c r="P390" s="66">
        <v>0</v>
      </c>
      <c r="Q390" s="66">
        <v>0</v>
      </c>
      <c r="R390" s="66">
        <v>0</v>
      </c>
      <c r="S390" s="66">
        <v>0</v>
      </c>
      <c r="T390" s="66">
        <v>0</v>
      </c>
      <c r="U390" s="66">
        <v>0</v>
      </c>
      <c r="V390" s="66">
        <v>0</v>
      </c>
      <c r="W390" s="66">
        <v>0</v>
      </c>
      <c r="X390" s="66">
        <v>0</v>
      </c>
      <c r="Y390" s="66">
        <v>0</v>
      </c>
      <c r="Z390" s="66">
        <v>0</v>
      </c>
      <c r="AA390" s="66">
        <v>0</v>
      </c>
      <c r="AB390" s="66">
        <v>0</v>
      </c>
      <c r="AC390" s="66">
        <v>0</v>
      </c>
      <c r="AD390" s="66">
        <v>0</v>
      </c>
      <c r="AE390" s="66">
        <v>0</v>
      </c>
      <c r="AF390" s="66">
        <v>0</v>
      </c>
      <c r="AG390" s="66">
        <v>0</v>
      </c>
      <c r="AH390" s="66">
        <v>0</v>
      </c>
      <c r="AI390" s="66">
        <v>0</v>
      </c>
      <c r="AJ390" s="66">
        <v>0</v>
      </c>
      <c r="AK390" s="66">
        <v>0</v>
      </c>
      <c r="AL390" s="66">
        <v>0</v>
      </c>
      <c r="AM390" s="66">
        <v>0</v>
      </c>
      <c r="AN390" s="66">
        <v>0</v>
      </c>
      <c r="AO390" s="66">
        <v>0</v>
      </c>
      <c r="AP390" s="66">
        <v>0</v>
      </c>
      <c r="AQ390" s="66">
        <f t="shared" si="5"/>
        <v>0</v>
      </c>
      <c r="AT390" s="35"/>
    </row>
    <row r="391" spans="1:46" ht="33" customHeight="1">
      <c r="A391" s="44">
        <v>1345</v>
      </c>
      <c r="B391" s="45" t="s">
        <v>369</v>
      </c>
      <c r="C391" s="67" t="s">
        <v>665</v>
      </c>
      <c r="D391" s="66">
        <v>0</v>
      </c>
      <c r="E391" s="66">
        <v>0</v>
      </c>
      <c r="F391" s="66">
        <v>0</v>
      </c>
      <c r="G391" s="66">
        <v>0</v>
      </c>
      <c r="H391" s="66">
        <v>0</v>
      </c>
      <c r="I391" s="66">
        <v>0</v>
      </c>
      <c r="J391" s="66">
        <v>0</v>
      </c>
      <c r="K391" s="66">
        <v>0</v>
      </c>
      <c r="L391" s="66">
        <v>0</v>
      </c>
      <c r="M391" s="66">
        <v>0</v>
      </c>
      <c r="N391" s="66">
        <v>0</v>
      </c>
      <c r="O391" s="66">
        <v>0</v>
      </c>
      <c r="P391" s="66">
        <v>0</v>
      </c>
      <c r="Q391" s="66">
        <v>0</v>
      </c>
      <c r="R391" s="66">
        <v>0</v>
      </c>
      <c r="S391" s="66">
        <v>0</v>
      </c>
      <c r="T391" s="66">
        <v>0</v>
      </c>
      <c r="U391" s="66">
        <v>0</v>
      </c>
      <c r="V391" s="66">
        <v>0</v>
      </c>
      <c r="W391" s="66">
        <v>0</v>
      </c>
      <c r="X391" s="66">
        <v>0</v>
      </c>
      <c r="Y391" s="66">
        <v>0</v>
      </c>
      <c r="Z391" s="66">
        <v>0</v>
      </c>
      <c r="AA391" s="66">
        <v>0</v>
      </c>
      <c r="AB391" s="66">
        <v>0</v>
      </c>
      <c r="AC391" s="66">
        <v>0</v>
      </c>
      <c r="AD391" s="66">
        <v>0</v>
      </c>
      <c r="AE391" s="66">
        <v>0</v>
      </c>
      <c r="AF391" s="66">
        <v>0</v>
      </c>
      <c r="AG391" s="66">
        <v>0</v>
      </c>
      <c r="AH391" s="66">
        <v>0</v>
      </c>
      <c r="AI391" s="66">
        <v>0</v>
      </c>
      <c r="AJ391" s="66">
        <v>0</v>
      </c>
      <c r="AK391" s="66">
        <v>0</v>
      </c>
      <c r="AL391" s="66">
        <v>0</v>
      </c>
      <c r="AM391" s="66">
        <v>0</v>
      </c>
      <c r="AN391" s="66">
        <v>0</v>
      </c>
      <c r="AO391" s="66">
        <v>0</v>
      </c>
      <c r="AP391" s="66">
        <v>0</v>
      </c>
      <c r="AQ391" s="66">
        <f t="shared" si="5"/>
        <v>0</v>
      </c>
      <c r="AT391" s="35"/>
    </row>
    <row r="392" spans="1:46" ht="33" customHeight="1">
      <c r="A392" s="44">
        <v>1346</v>
      </c>
      <c r="B392" s="45" t="s">
        <v>370</v>
      </c>
      <c r="C392" s="67" t="s">
        <v>665</v>
      </c>
      <c r="D392" s="66">
        <v>0</v>
      </c>
      <c r="E392" s="66">
        <v>0</v>
      </c>
      <c r="F392" s="66">
        <v>0</v>
      </c>
      <c r="G392" s="66">
        <v>0</v>
      </c>
      <c r="H392" s="66">
        <v>0</v>
      </c>
      <c r="I392" s="66">
        <v>0</v>
      </c>
      <c r="J392" s="66">
        <v>0</v>
      </c>
      <c r="K392" s="66">
        <v>0</v>
      </c>
      <c r="L392" s="66">
        <v>0</v>
      </c>
      <c r="M392" s="66">
        <v>0</v>
      </c>
      <c r="N392" s="66">
        <v>0</v>
      </c>
      <c r="O392" s="66">
        <v>0</v>
      </c>
      <c r="P392" s="66">
        <v>0</v>
      </c>
      <c r="Q392" s="66">
        <v>0</v>
      </c>
      <c r="R392" s="66">
        <v>0</v>
      </c>
      <c r="S392" s="66">
        <v>0</v>
      </c>
      <c r="T392" s="66">
        <v>0</v>
      </c>
      <c r="U392" s="66">
        <v>0</v>
      </c>
      <c r="V392" s="66">
        <v>0</v>
      </c>
      <c r="W392" s="66">
        <v>0</v>
      </c>
      <c r="X392" s="66">
        <v>0</v>
      </c>
      <c r="Y392" s="66">
        <v>0</v>
      </c>
      <c r="Z392" s="66">
        <v>0</v>
      </c>
      <c r="AA392" s="66">
        <v>0</v>
      </c>
      <c r="AB392" s="66">
        <v>0</v>
      </c>
      <c r="AC392" s="66">
        <v>0</v>
      </c>
      <c r="AD392" s="66">
        <v>0</v>
      </c>
      <c r="AE392" s="66">
        <v>0</v>
      </c>
      <c r="AF392" s="66">
        <v>0</v>
      </c>
      <c r="AG392" s="66">
        <v>0</v>
      </c>
      <c r="AH392" s="66">
        <v>0</v>
      </c>
      <c r="AI392" s="66">
        <v>0</v>
      </c>
      <c r="AJ392" s="66">
        <v>0</v>
      </c>
      <c r="AK392" s="66">
        <v>0</v>
      </c>
      <c r="AL392" s="66">
        <v>0</v>
      </c>
      <c r="AM392" s="66">
        <v>0</v>
      </c>
      <c r="AN392" s="66">
        <v>0</v>
      </c>
      <c r="AO392" s="66">
        <v>0</v>
      </c>
      <c r="AP392" s="66">
        <v>0</v>
      </c>
      <c r="AQ392" s="66">
        <f t="shared" si="5"/>
        <v>0</v>
      </c>
      <c r="AT392" s="35"/>
    </row>
    <row r="393" spans="1:46" ht="33" customHeight="1">
      <c r="A393" s="44">
        <v>1347</v>
      </c>
      <c r="B393" s="45" t="s">
        <v>371</v>
      </c>
      <c r="C393" s="67" t="s">
        <v>665</v>
      </c>
      <c r="D393" s="66">
        <v>0</v>
      </c>
      <c r="E393" s="66">
        <v>0</v>
      </c>
      <c r="F393" s="66">
        <v>0</v>
      </c>
      <c r="G393" s="66">
        <v>0</v>
      </c>
      <c r="H393" s="66">
        <v>0</v>
      </c>
      <c r="I393" s="66">
        <v>0</v>
      </c>
      <c r="J393" s="66">
        <v>0</v>
      </c>
      <c r="K393" s="66">
        <v>0</v>
      </c>
      <c r="L393" s="66">
        <v>0</v>
      </c>
      <c r="M393" s="66">
        <v>0</v>
      </c>
      <c r="N393" s="66">
        <v>0</v>
      </c>
      <c r="O393" s="66">
        <v>0</v>
      </c>
      <c r="P393" s="66">
        <v>0</v>
      </c>
      <c r="Q393" s="66">
        <v>0</v>
      </c>
      <c r="R393" s="66">
        <v>0</v>
      </c>
      <c r="S393" s="66">
        <v>0</v>
      </c>
      <c r="T393" s="66">
        <v>0</v>
      </c>
      <c r="U393" s="66">
        <v>0</v>
      </c>
      <c r="V393" s="66">
        <v>0</v>
      </c>
      <c r="W393" s="66">
        <v>0</v>
      </c>
      <c r="X393" s="66">
        <v>0</v>
      </c>
      <c r="Y393" s="66">
        <v>0</v>
      </c>
      <c r="Z393" s="66">
        <v>0</v>
      </c>
      <c r="AA393" s="66">
        <v>0</v>
      </c>
      <c r="AB393" s="66">
        <v>0</v>
      </c>
      <c r="AC393" s="66">
        <v>0</v>
      </c>
      <c r="AD393" s="66">
        <v>0</v>
      </c>
      <c r="AE393" s="66">
        <v>0</v>
      </c>
      <c r="AF393" s="66">
        <v>0</v>
      </c>
      <c r="AG393" s="66">
        <v>0</v>
      </c>
      <c r="AH393" s="66">
        <v>0</v>
      </c>
      <c r="AI393" s="66">
        <v>0</v>
      </c>
      <c r="AJ393" s="66">
        <v>0</v>
      </c>
      <c r="AK393" s="66">
        <v>0</v>
      </c>
      <c r="AL393" s="66">
        <v>0</v>
      </c>
      <c r="AM393" s="66">
        <v>0</v>
      </c>
      <c r="AN393" s="66">
        <v>0</v>
      </c>
      <c r="AO393" s="66">
        <v>0</v>
      </c>
      <c r="AP393" s="66">
        <v>0</v>
      </c>
      <c r="AQ393" s="66">
        <f t="shared" si="5"/>
        <v>0</v>
      </c>
      <c r="AT393" s="35"/>
    </row>
    <row r="394" spans="1:46" ht="33" customHeight="1">
      <c r="A394" s="44">
        <v>1401</v>
      </c>
      <c r="B394" s="45" t="s">
        <v>372</v>
      </c>
      <c r="C394" s="67" t="s">
        <v>665</v>
      </c>
      <c r="D394" s="66">
        <v>0</v>
      </c>
      <c r="E394" s="66">
        <v>0</v>
      </c>
      <c r="F394" s="66">
        <v>0</v>
      </c>
      <c r="G394" s="66">
        <v>0</v>
      </c>
      <c r="H394" s="66">
        <v>0</v>
      </c>
      <c r="I394" s="66">
        <v>0</v>
      </c>
      <c r="J394" s="66">
        <v>0</v>
      </c>
      <c r="K394" s="66">
        <v>0</v>
      </c>
      <c r="L394" s="66">
        <v>0</v>
      </c>
      <c r="M394" s="66">
        <v>0</v>
      </c>
      <c r="N394" s="66">
        <v>0</v>
      </c>
      <c r="O394" s="66">
        <v>0</v>
      </c>
      <c r="P394" s="66">
        <v>0</v>
      </c>
      <c r="Q394" s="66">
        <v>0</v>
      </c>
      <c r="R394" s="66">
        <v>0</v>
      </c>
      <c r="S394" s="66">
        <v>0</v>
      </c>
      <c r="T394" s="66">
        <v>0</v>
      </c>
      <c r="U394" s="66">
        <v>0</v>
      </c>
      <c r="V394" s="66">
        <v>0</v>
      </c>
      <c r="W394" s="66">
        <v>0</v>
      </c>
      <c r="X394" s="66">
        <v>0</v>
      </c>
      <c r="Y394" s="66">
        <v>0</v>
      </c>
      <c r="Z394" s="66">
        <v>0</v>
      </c>
      <c r="AA394" s="66">
        <v>0</v>
      </c>
      <c r="AB394" s="66">
        <v>0</v>
      </c>
      <c r="AC394" s="66">
        <v>0</v>
      </c>
      <c r="AD394" s="66">
        <v>0</v>
      </c>
      <c r="AE394" s="66">
        <v>0</v>
      </c>
      <c r="AF394" s="66">
        <v>0</v>
      </c>
      <c r="AG394" s="66">
        <v>0</v>
      </c>
      <c r="AH394" s="66">
        <v>0</v>
      </c>
      <c r="AI394" s="66">
        <v>0</v>
      </c>
      <c r="AJ394" s="66">
        <v>0</v>
      </c>
      <c r="AK394" s="66">
        <v>0</v>
      </c>
      <c r="AL394" s="66">
        <v>0</v>
      </c>
      <c r="AM394" s="66">
        <v>0</v>
      </c>
      <c r="AN394" s="66">
        <v>0</v>
      </c>
      <c r="AO394" s="66">
        <v>0</v>
      </c>
      <c r="AP394" s="66">
        <v>0</v>
      </c>
      <c r="AQ394" s="66">
        <f t="shared" si="5"/>
        <v>0</v>
      </c>
      <c r="AT394" s="35"/>
    </row>
    <row r="395" spans="1:46" ht="33" customHeight="1">
      <c r="A395" s="44">
        <v>1402</v>
      </c>
      <c r="B395" s="45" t="s">
        <v>373</v>
      </c>
      <c r="C395" s="67" t="s">
        <v>665</v>
      </c>
      <c r="D395" s="66">
        <v>0</v>
      </c>
      <c r="E395" s="66">
        <v>0</v>
      </c>
      <c r="F395" s="66">
        <v>0</v>
      </c>
      <c r="G395" s="66">
        <v>0</v>
      </c>
      <c r="H395" s="66">
        <v>0</v>
      </c>
      <c r="I395" s="66">
        <v>0</v>
      </c>
      <c r="J395" s="66">
        <v>0</v>
      </c>
      <c r="K395" s="66">
        <v>0</v>
      </c>
      <c r="L395" s="66">
        <v>0</v>
      </c>
      <c r="M395" s="66">
        <v>0</v>
      </c>
      <c r="N395" s="66">
        <v>0</v>
      </c>
      <c r="O395" s="66">
        <v>0</v>
      </c>
      <c r="P395" s="66">
        <v>0</v>
      </c>
      <c r="Q395" s="66">
        <v>0</v>
      </c>
      <c r="R395" s="66">
        <v>0</v>
      </c>
      <c r="S395" s="66">
        <v>0</v>
      </c>
      <c r="T395" s="66">
        <v>0</v>
      </c>
      <c r="U395" s="66">
        <v>0</v>
      </c>
      <c r="V395" s="66">
        <v>0</v>
      </c>
      <c r="W395" s="66">
        <v>0</v>
      </c>
      <c r="X395" s="66">
        <v>0</v>
      </c>
      <c r="Y395" s="66">
        <v>0</v>
      </c>
      <c r="Z395" s="66">
        <v>0</v>
      </c>
      <c r="AA395" s="66">
        <v>0</v>
      </c>
      <c r="AB395" s="66">
        <v>0</v>
      </c>
      <c r="AC395" s="66">
        <v>0</v>
      </c>
      <c r="AD395" s="66">
        <v>0</v>
      </c>
      <c r="AE395" s="66">
        <v>0</v>
      </c>
      <c r="AF395" s="66">
        <v>0</v>
      </c>
      <c r="AG395" s="66">
        <v>0</v>
      </c>
      <c r="AH395" s="66">
        <v>0</v>
      </c>
      <c r="AI395" s="66">
        <v>0</v>
      </c>
      <c r="AJ395" s="66">
        <v>0</v>
      </c>
      <c r="AK395" s="66">
        <v>0</v>
      </c>
      <c r="AL395" s="66">
        <v>0</v>
      </c>
      <c r="AM395" s="66">
        <v>0</v>
      </c>
      <c r="AN395" s="66">
        <v>0</v>
      </c>
      <c r="AO395" s="66">
        <v>0</v>
      </c>
      <c r="AP395" s="66">
        <v>0</v>
      </c>
      <c r="AQ395" s="66">
        <f t="shared" si="5"/>
        <v>0</v>
      </c>
      <c r="AT395" s="35"/>
    </row>
    <row r="396" spans="1:46" ht="33" customHeight="1">
      <c r="A396" s="44">
        <v>1403</v>
      </c>
      <c r="B396" s="45" t="s">
        <v>1301</v>
      </c>
      <c r="C396" s="67" t="s">
        <v>665</v>
      </c>
      <c r="D396" s="66">
        <v>0</v>
      </c>
      <c r="E396" s="66">
        <v>0</v>
      </c>
      <c r="F396" s="66">
        <v>0</v>
      </c>
      <c r="G396" s="66">
        <v>0</v>
      </c>
      <c r="H396" s="66">
        <v>0</v>
      </c>
      <c r="I396" s="66">
        <v>0</v>
      </c>
      <c r="J396" s="66">
        <v>0</v>
      </c>
      <c r="K396" s="66">
        <v>0</v>
      </c>
      <c r="L396" s="66">
        <v>0</v>
      </c>
      <c r="M396" s="66">
        <v>0</v>
      </c>
      <c r="N396" s="66">
        <v>0</v>
      </c>
      <c r="O396" s="66">
        <v>0</v>
      </c>
      <c r="P396" s="66">
        <v>0</v>
      </c>
      <c r="Q396" s="66">
        <v>0</v>
      </c>
      <c r="R396" s="66">
        <v>0</v>
      </c>
      <c r="S396" s="66">
        <v>0</v>
      </c>
      <c r="T396" s="66">
        <v>0</v>
      </c>
      <c r="U396" s="66">
        <v>0</v>
      </c>
      <c r="V396" s="66">
        <v>0</v>
      </c>
      <c r="W396" s="66">
        <v>0</v>
      </c>
      <c r="X396" s="66">
        <v>0</v>
      </c>
      <c r="Y396" s="66">
        <v>0</v>
      </c>
      <c r="Z396" s="66">
        <v>0</v>
      </c>
      <c r="AA396" s="66">
        <v>0</v>
      </c>
      <c r="AB396" s="66">
        <v>0</v>
      </c>
      <c r="AC396" s="66">
        <v>0</v>
      </c>
      <c r="AD396" s="66">
        <v>0</v>
      </c>
      <c r="AE396" s="66">
        <v>0</v>
      </c>
      <c r="AF396" s="66">
        <v>0</v>
      </c>
      <c r="AG396" s="66">
        <v>0</v>
      </c>
      <c r="AH396" s="66">
        <v>0</v>
      </c>
      <c r="AI396" s="66">
        <v>0</v>
      </c>
      <c r="AJ396" s="66">
        <v>0</v>
      </c>
      <c r="AK396" s="66">
        <v>0</v>
      </c>
      <c r="AL396" s="66">
        <v>0</v>
      </c>
      <c r="AM396" s="66">
        <v>0</v>
      </c>
      <c r="AN396" s="66">
        <v>0</v>
      </c>
      <c r="AO396" s="66">
        <v>0</v>
      </c>
      <c r="AP396" s="66">
        <v>0</v>
      </c>
      <c r="AQ396" s="66">
        <f t="shared" ref="AQ396:AQ458" si="6">SUM(D396:AP396)</f>
        <v>0</v>
      </c>
      <c r="AT396" s="35"/>
    </row>
    <row r="397" spans="1:46" ht="33" customHeight="1">
      <c r="A397" s="44">
        <v>1404</v>
      </c>
      <c r="B397" s="45" t="s">
        <v>374</v>
      </c>
      <c r="C397" s="67" t="s">
        <v>665</v>
      </c>
      <c r="D397" s="66">
        <v>0</v>
      </c>
      <c r="E397" s="66">
        <v>0</v>
      </c>
      <c r="F397" s="66">
        <v>0</v>
      </c>
      <c r="G397" s="66">
        <v>0</v>
      </c>
      <c r="H397" s="66">
        <v>0</v>
      </c>
      <c r="I397" s="66">
        <v>0</v>
      </c>
      <c r="J397" s="66">
        <v>0</v>
      </c>
      <c r="K397" s="66">
        <v>0</v>
      </c>
      <c r="L397" s="66">
        <v>0</v>
      </c>
      <c r="M397" s="66">
        <v>0</v>
      </c>
      <c r="N397" s="66">
        <v>0</v>
      </c>
      <c r="O397" s="66">
        <v>0</v>
      </c>
      <c r="P397" s="66">
        <v>0</v>
      </c>
      <c r="Q397" s="66">
        <v>0</v>
      </c>
      <c r="R397" s="66">
        <v>0</v>
      </c>
      <c r="S397" s="66">
        <v>0</v>
      </c>
      <c r="T397" s="66">
        <v>0</v>
      </c>
      <c r="U397" s="66">
        <v>0</v>
      </c>
      <c r="V397" s="66">
        <v>0</v>
      </c>
      <c r="W397" s="66">
        <v>0</v>
      </c>
      <c r="X397" s="66">
        <v>0</v>
      </c>
      <c r="Y397" s="66">
        <v>0</v>
      </c>
      <c r="Z397" s="66">
        <v>0</v>
      </c>
      <c r="AA397" s="66">
        <v>0</v>
      </c>
      <c r="AB397" s="66">
        <v>0</v>
      </c>
      <c r="AC397" s="66">
        <v>0</v>
      </c>
      <c r="AD397" s="66">
        <v>0</v>
      </c>
      <c r="AE397" s="66">
        <v>0</v>
      </c>
      <c r="AF397" s="66">
        <v>0</v>
      </c>
      <c r="AG397" s="66">
        <v>0</v>
      </c>
      <c r="AH397" s="66">
        <v>0</v>
      </c>
      <c r="AI397" s="66">
        <v>0</v>
      </c>
      <c r="AJ397" s="66">
        <v>0</v>
      </c>
      <c r="AK397" s="66">
        <v>0</v>
      </c>
      <c r="AL397" s="66">
        <v>0</v>
      </c>
      <c r="AM397" s="66">
        <v>0</v>
      </c>
      <c r="AN397" s="66">
        <v>0</v>
      </c>
      <c r="AO397" s="66">
        <v>0</v>
      </c>
      <c r="AP397" s="66">
        <v>0</v>
      </c>
      <c r="AQ397" s="66">
        <f t="shared" si="6"/>
        <v>0</v>
      </c>
      <c r="AT397" s="35"/>
    </row>
    <row r="398" spans="1:46" ht="33" customHeight="1">
      <c r="A398" s="44">
        <v>1405</v>
      </c>
      <c r="B398" s="45" t="s">
        <v>375</v>
      </c>
      <c r="C398" s="67" t="s">
        <v>665</v>
      </c>
      <c r="D398" s="66">
        <v>0</v>
      </c>
      <c r="E398" s="66">
        <v>0</v>
      </c>
      <c r="F398" s="66">
        <v>0</v>
      </c>
      <c r="G398" s="66">
        <v>0</v>
      </c>
      <c r="H398" s="66">
        <v>0</v>
      </c>
      <c r="I398" s="66">
        <v>0</v>
      </c>
      <c r="J398" s="66">
        <v>0</v>
      </c>
      <c r="K398" s="66">
        <v>0</v>
      </c>
      <c r="L398" s="66">
        <v>0</v>
      </c>
      <c r="M398" s="66">
        <v>0</v>
      </c>
      <c r="N398" s="66">
        <v>0</v>
      </c>
      <c r="O398" s="66">
        <v>0</v>
      </c>
      <c r="P398" s="66">
        <v>0</v>
      </c>
      <c r="Q398" s="66">
        <v>0</v>
      </c>
      <c r="R398" s="66">
        <v>0</v>
      </c>
      <c r="S398" s="66">
        <v>0</v>
      </c>
      <c r="T398" s="66">
        <v>0</v>
      </c>
      <c r="U398" s="66">
        <v>0</v>
      </c>
      <c r="V398" s="66">
        <v>0</v>
      </c>
      <c r="W398" s="66">
        <v>0</v>
      </c>
      <c r="X398" s="66">
        <v>0</v>
      </c>
      <c r="Y398" s="66">
        <v>0</v>
      </c>
      <c r="Z398" s="66">
        <v>0</v>
      </c>
      <c r="AA398" s="66">
        <v>0</v>
      </c>
      <c r="AB398" s="66">
        <v>0</v>
      </c>
      <c r="AC398" s="66">
        <v>0</v>
      </c>
      <c r="AD398" s="66">
        <v>0</v>
      </c>
      <c r="AE398" s="66">
        <v>0</v>
      </c>
      <c r="AF398" s="66">
        <v>0</v>
      </c>
      <c r="AG398" s="66">
        <v>0</v>
      </c>
      <c r="AH398" s="66">
        <v>0</v>
      </c>
      <c r="AI398" s="66">
        <v>0</v>
      </c>
      <c r="AJ398" s="66">
        <v>0</v>
      </c>
      <c r="AK398" s="66">
        <v>0</v>
      </c>
      <c r="AL398" s="66">
        <v>0</v>
      </c>
      <c r="AM398" s="66">
        <v>0</v>
      </c>
      <c r="AN398" s="66">
        <v>0</v>
      </c>
      <c r="AO398" s="66">
        <v>0</v>
      </c>
      <c r="AP398" s="66">
        <v>0</v>
      </c>
      <c r="AQ398" s="66">
        <f t="shared" si="6"/>
        <v>0</v>
      </c>
      <c r="AT398" s="35"/>
    </row>
    <row r="399" spans="1:46" ht="33" customHeight="1">
      <c r="A399" s="44">
        <v>1406</v>
      </c>
      <c r="B399" s="45" t="s">
        <v>376</v>
      </c>
      <c r="C399" s="67" t="s">
        <v>665</v>
      </c>
      <c r="D399" s="66">
        <v>0</v>
      </c>
      <c r="E399" s="66">
        <v>0</v>
      </c>
      <c r="F399" s="66">
        <v>0</v>
      </c>
      <c r="G399" s="66">
        <v>0</v>
      </c>
      <c r="H399" s="66">
        <v>0</v>
      </c>
      <c r="I399" s="66">
        <v>0</v>
      </c>
      <c r="J399" s="66">
        <v>0</v>
      </c>
      <c r="K399" s="66">
        <v>0</v>
      </c>
      <c r="L399" s="66">
        <v>0</v>
      </c>
      <c r="M399" s="66">
        <v>0</v>
      </c>
      <c r="N399" s="66">
        <v>0</v>
      </c>
      <c r="O399" s="66">
        <v>0</v>
      </c>
      <c r="P399" s="66">
        <v>0</v>
      </c>
      <c r="Q399" s="66">
        <v>0</v>
      </c>
      <c r="R399" s="66">
        <v>0</v>
      </c>
      <c r="S399" s="66">
        <v>0</v>
      </c>
      <c r="T399" s="66">
        <v>0</v>
      </c>
      <c r="U399" s="66">
        <v>0</v>
      </c>
      <c r="V399" s="66">
        <v>0</v>
      </c>
      <c r="W399" s="66">
        <v>0</v>
      </c>
      <c r="X399" s="66">
        <v>0</v>
      </c>
      <c r="Y399" s="66">
        <v>0</v>
      </c>
      <c r="Z399" s="66">
        <v>0</v>
      </c>
      <c r="AA399" s="66">
        <v>0</v>
      </c>
      <c r="AB399" s="66">
        <v>0</v>
      </c>
      <c r="AC399" s="66">
        <v>0</v>
      </c>
      <c r="AD399" s="66">
        <v>0</v>
      </c>
      <c r="AE399" s="66">
        <v>0</v>
      </c>
      <c r="AF399" s="66">
        <v>0</v>
      </c>
      <c r="AG399" s="66">
        <v>0</v>
      </c>
      <c r="AH399" s="66">
        <v>0</v>
      </c>
      <c r="AI399" s="66">
        <v>0</v>
      </c>
      <c r="AJ399" s="66">
        <v>0</v>
      </c>
      <c r="AK399" s="66">
        <v>0</v>
      </c>
      <c r="AL399" s="66">
        <v>0</v>
      </c>
      <c r="AM399" s="66">
        <v>0</v>
      </c>
      <c r="AN399" s="66">
        <v>0</v>
      </c>
      <c r="AO399" s="66">
        <v>0</v>
      </c>
      <c r="AP399" s="66">
        <v>0</v>
      </c>
      <c r="AQ399" s="66">
        <f t="shared" si="6"/>
        <v>0</v>
      </c>
      <c r="AT399" s="35"/>
    </row>
    <row r="400" spans="1:46" ht="33" customHeight="1">
      <c r="A400" s="44">
        <v>1407</v>
      </c>
      <c r="B400" s="45" t="s">
        <v>377</v>
      </c>
      <c r="C400" s="67" t="s">
        <v>665</v>
      </c>
      <c r="D400" s="66">
        <v>0</v>
      </c>
      <c r="E400" s="66">
        <v>0</v>
      </c>
      <c r="F400" s="66">
        <v>0</v>
      </c>
      <c r="G400" s="66">
        <v>0</v>
      </c>
      <c r="H400" s="66">
        <v>0</v>
      </c>
      <c r="I400" s="66">
        <v>0</v>
      </c>
      <c r="J400" s="66">
        <v>0</v>
      </c>
      <c r="K400" s="66">
        <v>0</v>
      </c>
      <c r="L400" s="66">
        <v>0</v>
      </c>
      <c r="M400" s="66">
        <v>0</v>
      </c>
      <c r="N400" s="66">
        <v>0</v>
      </c>
      <c r="O400" s="66">
        <v>0</v>
      </c>
      <c r="P400" s="66">
        <v>0</v>
      </c>
      <c r="Q400" s="66">
        <v>0</v>
      </c>
      <c r="R400" s="66">
        <v>0</v>
      </c>
      <c r="S400" s="66">
        <v>0</v>
      </c>
      <c r="T400" s="66">
        <v>0</v>
      </c>
      <c r="U400" s="66">
        <v>0</v>
      </c>
      <c r="V400" s="66">
        <v>0</v>
      </c>
      <c r="W400" s="66">
        <v>0</v>
      </c>
      <c r="X400" s="66">
        <v>0</v>
      </c>
      <c r="Y400" s="66">
        <v>0</v>
      </c>
      <c r="Z400" s="66">
        <v>0</v>
      </c>
      <c r="AA400" s="66">
        <v>0</v>
      </c>
      <c r="AB400" s="66">
        <v>0</v>
      </c>
      <c r="AC400" s="66">
        <v>0</v>
      </c>
      <c r="AD400" s="66">
        <v>0</v>
      </c>
      <c r="AE400" s="66">
        <v>0</v>
      </c>
      <c r="AF400" s="66">
        <v>0</v>
      </c>
      <c r="AG400" s="66">
        <v>0</v>
      </c>
      <c r="AH400" s="66">
        <v>0</v>
      </c>
      <c r="AI400" s="66">
        <v>0</v>
      </c>
      <c r="AJ400" s="66">
        <v>0</v>
      </c>
      <c r="AK400" s="66">
        <v>0</v>
      </c>
      <c r="AL400" s="66">
        <v>0</v>
      </c>
      <c r="AM400" s="66">
        <v>0</v>
      </c>
      <c r="AN400" s="66">
        <v>0</v>
      </c>
      <c r="AO400" s="66">
        <v>0</v>
      </c>
      <c r="AP400" s="66">
        <v>0</v>
      </c>
      <c r="AQ400" s="66">
        <f t="shared" si="6"/>
        <v>0</v>
      </c>
      <c r="AT400" s="35"/>
    </row>
    <row r="401" spans="1:46" ht="33" customHeight="1">
      <c r="A401" s="44">
        <v>1408</v>
      </c>
      <c r="B401" s="45" t="s">
        <v>378</v>
      </c>
      <c r="C401" s="67" t="s">
        <v>665</v>
      </c>
      <c r="D401" s="66">
        <v>0</v>
      </c>
      <c r="E401" s="66">
        <v>0</v>
      </c>
      <c r="F401" s="66">
        <v>0</v>
      </c>
      <c r="G401" s="66">
        <v>0</v>
      </c>
      <c r="H401" s="66">
        <v>0</v>
      </c>
      <c r="I401" s="66">
        <v>0</v>
      </c>
      <c r="J401" s="66">
        <v>0</v>
      </c>
      <c r="K401" s="66">
        <v>0</v>
      </c>
      <c r="L401" s="66">
        <v>0</v>
      </c>
      <c r="M401" s="66">
        <v>0</v>
      </c>
      <c r="N401" s="66">
        <v>0</v>
      </c>
      <c r="O401" s="66">
        <v>0</v>
      </c>
      <c r="P401" s="66">
        <v>0</v>
      </c>
      <c r="Q401" s="66">
        <v>0</v>
      </c>
      <c r="R401" s="66">
        <v>0</v>
      </c>
      <c r="S401" s="66">
        <v>0</v>
      </c>
      <c r="T401" s="66">
        <v>0</v>
      </c>
      <c r="U401" s="66">
        <v>0</v>
      </c>
      <c r="V401" s="66">
        <v>0</v>
      </c>
      <c r="W401" s="66">
        <v>0</v>
      </c>
      <c r="X401" s="66">
        <v>0</v>
      </c>
      <c r="Y401" s="66">
        <v>0</v>
      </c>
      <c r="Z401" s="66">
        <v>0</v>
      </c>
      <c r="AA401" s="66">
        <v>0</v>
      </c>
      <c r="AB401" s="66">
        <v>0</v>
      </c>
      <c r="AC401" s="66">
        <v>0</v>
      </c>
      <c r="AD401" s="66">
        <v>0</v>
      </c>
      <c r="AE401" s="66">
        <v>0</v>
      </c>
      <c r="AF401" s="66">
        <v>0</v>
      </c>
      <c r="AG401" s="66">
        <v>0</v>
      </c>
      <c r="AH401" s="66">
        <v>0</v>
      </c>
      <c r="AI401" s="66">
        <v>0</v>
      </c>
      <c r="AJ401" s="66">
        <v>0</v>
      </c>
      <c r="AK401" s="66">
        <v>0</v>
      </c>
      <c r="AL401" s="66">
        <v>0</v>
      </c>
      <c r="AM401" s="66">
        <v>0</v>
      </c>
      <c r="AN401" s="66">
        <v>0</v>
      </c>
      <c r="AO401" s="66">
        <v>0</v>
      </c>
      <c r="AP401" s="66">
        <v>0</v>
      </c>
      <c r="AQ401" s="66">
        <f t="shared" si="6"/>
        <v>0</v>
      </c>
      <c r="AT401" s="35"/>
    </row>
    <row r="402" spans="1:46" ht="33" customHeight="1">
      <c r="A402" s="44">
        <v>1409</v>
      </c>
      <c r="B402" s="45" t="s">
        <v>379</v>
      </c>
      <c r="C402" s="67" t="s">
        <v>665</v>
      </c>
      <c r="D402" s="66">
        <v>0</v>
      </c>
      <c r="E402" s="66">
        <v>0</v>
      </c>
      <c r="F402" s="66">
        <v>0</v>
      </c>
      <c r="G402" s="66">
        <v>0</v>
      </c>
      <c r="H402" s="66">
        <v>0</v>
      </c>
      <c r="I402" s="66">
        <v>0</v>
      </c>
      <c r="J402" s="66">
        <v>0</v>
      </c>
      <c r="K402" s="66">
        <v>0</v>
      </c>
      <c r="L402" s="66">
        <v>0</v>
      </c>
      <c r="M402" s="66">
        <v>0</v>
      </c>
      <c r="N402" s="66">
        <v>0</v>
      </c>
      <c r="O402" s="66">
        <v>0</v>
      </c>
      <c r="P402" s="66">
        <v>0</v>
      </c>
      <c r="Q402" s="66">
        <v>0</v>
      </c>
      <c r="R402" s="66">
        <v>0</v>
      </c>
      <c r="S402" s="66">
        <v>0</v>
      </c>
      <c r="T402" s="66">
        <v>0</v>
      </c>
      <c r="U402" s="66">
        <v>0</v>
      </c>
      <c r="V402" s="66">
        <v>0</v>
      </c>
      <c r="W402" s="66">
        <v>0</v>
      </c>
      <c r="X402" s="66">
        <v>0</v>
      </c>
      <c r="Y402" s="66">
        <v>0</v>
      </c>
      <c r="Z402" s="66">
        <v>0</v>
      </c>
      <c r="AA402" s="66">
        <v>0</v>
      </c>
      <c r="AB402" s="66">
        <v>0</v>
      </c>
      <c r="AC402" s="66">
        <v>0</v>
      </c>
      <c r="AD402" s="66">
        <v>0</v>
      </c>
      <c r="AE402" s="66">
        <v>0</v>
      </c>
      <c r="AF402" s="66">
        <v>0</v>
      </c>
      <c r="AG402" s="66">
        <v>0</v>
      </c>
      <c r="AH402" s="66">
        <v>0</v>
      </c>
      <c r="AI402" s="66">
        <v>0</v>
      </c>
      <c r="AJ402" s="66">
        <v>0</v>
      </c>
      <c r="AK402" s="66">
        <v>0</v>
      </c>
      <c r="AL402" s="66">
        <v>0</v>
      </c>
      <c r="AM402" s="66">
        <v>0</v>
      </c>
      <c r="AN402" s="66">
        <v>0</v>
      </c>
      <c r="AO402" s="66">
        <v>0</v>
      </c>
      <c r="AP402" s="66">
        <v>0</v>
      </c>
      <c r="AQ402" s="66">
        <f t="shared" si="6"/>
        <v>0</v>
      </c>
      <c r="AT402" s="35"/>
    </row>
    <row r="403" spans="1:46" ht="33" customHeight="1">
      <c r="A403" s="44">
        <v>1410</v>
      </c>
      <c r="B403" s="45" t="s">
        <v>380</v>
      </c>
      <c r="C403" s="67" t="s">
        <v>665</v>
      </c>
      <c r="D403" s="66">
        <v>0</v>
      </c>
      <c r="E403" s="66">
        <v>0</v>
      </c>
      <c r="F403" s="66">
        <v>0</v>
      </c>
      <c r="G403" s="66">
        <v>0</v>
      </c>
      <c r="H403" s="66">
        <v>0</v>
      </c>
      <c r="I403" s="66">
        <v>0</v>
      </c>
      <c r="J403" s="66">
        <v>0</v>
      </c>
      <c r="K403" s="66">
        <v>0</v>
      </c>
      <c r="L403" s="66">
        <v>0</v>
      </c>
      <c r="M403" s="66">
        <v>0</v>
      </c>
      <c r="N403" s="66">
        <v>0</v>
      </c>
      <c r="O403" s="66">
        <v>0</v>
      </c>
      <c r="P403" s="66">
        <v>0</v>
      </c>
      <c r="Q403" s="66">
        <v>0</v>
      </c>
      <c r="R403" s="66">
        <v>0</v>
      </c>
      <c r="S403" s="66">
        <v>0</v>
      </c>
      <c r="T403" s="66">
        <v>0</v>
      </c>
      <c r="U403" s="66">
        <v>0</v>
      </c>
      <c r="V403" s="66">
        <v>0</v>
      </c>
      <c r="W403" s="66">
        <v>0</v>
      </c>
      <c r="X403" s="66">
        <v>0</v>
      </c>
      <c r="Y403" s="66">
        <v>0</v>
      </c>
      <c r="Z403" s="66">
        <v>0</v>
      </c>
      <c r="AA403" s="66">
        <v>0</v>
      </c>
      <c r="AB403" s="66">
        <v>0</v>
      </c>
      <c r="AC403" s="66">
        <v>0</v>
      </c>
      <c r="AD403" s="66">
        <v>0</v>
      </c>
      <c r="AE403" s="66">
        <v>0</v>
      </c>
      <c r="AF403" s="66">
        <v>0</v>
      </c>
      <c r="AG403" s="66">
        <v>0</v>
      </c>
      <c r="AH403" s="66">
        <v>0</v>
      </c>
      <c r="AI403" s="66">
        <v>0</v>
      </c>
      <c r="AJ403" s="66">
        <v>0</v>
      </c>
      <c r="AK403" s="66">
        <v>0</v>
      </c>
      <c r="AL403" s="66">
        <v>0</v>
      </c>
      <c r="AM403" s="66">
        <v>0</v>
      </c>
      <c r="AN403" s="66">
        <v>0</v>
      </c>
      <c r="AO403" s="66">
        <v>0</v>
      </c>
      <c r="AP403" s="66">
        <v>0</v>
      </c>
      <c r="AQ403" s="66">
        <f t="shared" si="6"/>
        <v>0</v>
      </c>
      <c r="AT403" s="35"/>
    </row>
    <row r="404" spans="1:46" ht="33" customHeight="1">
      <c r="A404" s="44">
        <v>1411</v>
      </c>
      <c r="B404" s="45" t="s">
        <v>381</v>
      </c>
      <c r="C404" s="67" t="s">
        <v>665</v>
      </c>
      <c r="D404" s="66">
        <v>0</v>
      </c>
      <c r="E404" s="66">
        <v>0</v>
      </c>
      <c r="F404" s="66">
        <v>0</v>
      </c>
      <c r="G404" s="66">
        <v>0</v>
      </c>
      <c r="H404" s="66">
        <v>0</v>
      </c>
      <c r="I404" s="66">
        <v>0</v>
      </c>
      <c r="J404" s="66">
        <v>0</v>
      </c>
      <c r="K404" s="66">
        <v>0</v>
      </c>
      <c r="L404" s="66">
        <v>0</v>
      </c>
      <c r="M404" s="66">
        <v>0</v>
      </c>
      <c r="N404" s="66">
        <v>0</v>
      </c>
      <c r="O404" s="66">
        <v>0</v>
      </c>
      <c r="P404" s="66">
        <v>0</v>
      </c>
      <c r="Q404" s="66">
        <v>0</v>
      </c>
      <c r="R404" s="66">
        <v>0</v>
      </c>
      <c r="S404" s="66">
        <v>0</v>
      </c>
      <c r="T404" s="66">
        <v>0</v>
      </c>
      <c r="U404" s="66">
        <v>0</v>
      </c>
      <c r="V404" s="66">
        <v>0</v>
      </c>
      <c r="W404" s="66">
        <v>0</v>
      </c>
      <c r="X404" s="66">
        <v>0</v>
      </c>
      <c r="Y404" s="66">
        <v>0</v>
      </c>
      <c r="Z404" s="66">
        <v>0</v>
      </c>
      <c r="AA404" s="66">
        <v>0</v>
      </c>
      <c r="AB404" s="66">
        <v>0</v>
      </c>
      <c r="AC404" s="66">
        <v>0</v>
      </c>
      <c r="AD404" s="66">
        <v>0</v>
      </c>
      <c r="AE404" s="66">
        <v>0</v>
      </c>
      <c r="AF404" s="66">
        <v>0</v>
      </c>
      <c r="AG404" s="66">
        <v>0</v>
      </c>
      <c r="AH404" s="66">
        <v>0</v>
      </c>
      <c r="AI404" s="66">
        <v>0</v>
      </c>
      <c r="AJ404" s="66">
        <v>0</v>
      </c>
      <c r="AK404" s="66">
        <v>0</v>
      </c>
      <c r="AL404" s="66">
        <v>0</v>
      </c>
      <c r="AM404" s="66">
        <v>0</v>
      </c>
      <c r="AN404" s="66">
        <v>0</v>
      </c>
      <c r="AO404" s="66">
        <v>0</v>
      </c>
      <c r="AP404" s="66">
        <v>0</v>
      </c>
      <c r="AQ404" s="66">
        <f t="shared" si="6"/>
        <v>0</v>
      </c>
      <c r="AT404" s="35"/>
    </row>
    <row r="405" spans="1:46" ht="33" customHeight="1">
      <c r="A405" s="44">
        <v>1412</v>
      </c>
      <c r="B405" s="45" t="s">
        <v>382</v>
      </c>
      <c r="C405" s="67" t="s">
        <v>665</v>
      </c>
      <c r="D405" s="66">
        <v>0</v>
      </c>
      <c r="E405" s="66">
        <v>0</v>
      </c>
      <c r="F405" s="66">
        <v>0</v>
      </c>
      <c r="G405" s="66">
        <v>0</v>
      </c>
      <c r="H405" s="66">
        <v>0</v>
      </c>
      <c r="I405" s="66">
        <v>0</v>
      </c>
      <c r="J405" s="66">
        <v>0</v>
      </c>
      <c r="K405" s="66">
        <v>0</v>
      </c>
      <c r="L405" s="66">
        <v>0</v>
      </c>
      <c r="M405" s="66">
        <v>0</v>
      </c>
      <c r="N405" s="66">
        <v>0</v>
      </c>
      <c r="O405" s="66">
        <v>0</v>
      </c>
      <c r="P405" s="66">
        <v>0</v>
      </c>
      <c r="Q405" s="66">
        <v>0</v>
      </c>
      <c r="R405" s="66">
        <v>0</v>
      </c>
      <c r="S405" s="66">
        <v>0</v>
      </c>
      <c r="T405" s="66">
        <v>0</v>
      </c>
      <c r="U405" s="66">
        <v>0</v>
      </c>
      <c r="V405" s="66">
        <v>0</v>
      </c>
      <c r="W405" s="66">
        <v>0</v>
      </c>
      <c r="X405" s="66">
        <v>0</v>
      </c>
      <c r="Y405" s="66">
        <v>0</v>
      </c>
      <c r="Z405" s="66">
        <v>0</v>
      </c>
      <c r="AA405" s="66">
        <v>0</v>
      </c>
      <c r="AB405" s="66">
        <v>0</v>
      </c>
      <c r="AC405" s="66">
        <v>0</v>
      </c>
      <c r="AD405" s="66">
        <v>0</v>
      </c>
      <c r="AE405" s="66">
        <v>0</v>
      </c>
      <c r="AF405" s="66">
        <v>0</v>
      </c>
      <c r="AG405" s="66">
        <v>0</v>
      </c>
      <c r="AH405" s="66">
        <v>0</v>
      </c>
      <c r="AI405" s="66">
        <v>0</v>
      </c>
      <c r="AJ405" s="66">
        <v>0</v>
      </c>
      <c r="AK405" s="66">
        <v>0</v>
      </c>
      <c r="AL405" s="66">
        <v>0</v>
      </c>
      <c r="AM405" s="66">
        <v>0</v>
      </c>
      <c r="AN405" s="66">
        <v>0</v>
      </c>
      <c r="AO405" s="66">
        <v>0</v>
      </c>
      <c r="AP405" s="66">
        <v>0</v>
      </c>
      <c r="AQ405" s="66">
        <f t="shared" si="6"/>
        <v>0</v>
      </c>
      <c r="AT405" s="35"/>
    </row>
    <row r="406" spans="1:46" ht="33" customHeight="1">
      <c r="A406" s="44">
        <v>1413</v>
      </c>
      <c r="B406" s="45" t="s">
        <v>355</v>
      </c>
      <c r="C406" s="67" t="s">
        <v>665</v>
      </c>
      <c r="D406" s="66">
        <v>0</v>
      </c>
      <c r="E406" s="66">
        <v>0</v>
      </c>
      <c r="F406" s="66">
        <v>0</v>
      </c>
      <c r="G406" s="66">
        <v>0</v>
      </c>
      <c r="H406" s="66">
        <v>0</v>
      </c>
      <c r="I406" s="66">
        <v>0</v>
      </c>
      <c r="J406" s="66">
        <v>0</v>
      </c>
      <c r="K406" s="66">
        <v>0</v>
      </c>
      <c r="L406" s="66">
        <v>0</v>
      </c>
      <c r="M406" s="66">
        <v>0</v>
      </c>
      <c r="N406" s="66">
        <v>0</v>
      </c>
      <c r="O406" s="66">
        <v>0</v>
      </c>
      <c r="P406" s="66">
        <v>0</v>
      </c>
      <c r="Q406" s="66">
        <v>0</v>
      </c>
      <c r="R406" s="66">
        <v>0</v>
      </c>
      <c r="S406" s="66">
        <v>0</v>
      </c>
      <c r="T406" s="66">
        <v>0</v>
      </c>
      <c r="U406" s="66">
        <v>0</v>
      </c>
      <c r="V406" s="66">
        <v>0</v>
      </c>
      <c r="W406" s="66">
        <v>0</v>
      </c>
      <c r="X406" s="66">
        <v>0</v>
      </c>
      <c r="Y406" s="66">
        <v>0</v>
      </c>
      <c r="Z406" s="66">
        <v>0</v>
      </c>
      <c r="AA406" s="66">
        <v>0</v>
      </c>
      <c r="AB406" s="66">
        <v>0</v>
      </c>
      <c r="AC406" s="66">
        <v>0</v>
      </c>
      <c r="AD406" s="66">
        <v>0</v>
      </c>
      <c r="AE406" s="66">
        <v>0</v>
      </c>
      <c r="AF406" s="66">
        <v>0</v>
      </c>
      <c r="AG406" s="66">
        <v>0</v>
      </c>
      <c r="AH406" s="66">
        <v>0</v>
      </c>
      <c r="AI406" s="66">
        <v>0</v>
      </c>
      <c r="AJ406" s="66">
        <v>0</v>
      </c>
      <c r="AK406" s="66">
        <v>0</v>
      </c>
      <c r="AL406" s="66">
        <v>0</v>
      </c>
      <c r="AM406" s="66">
        <v>0</v>
      </c>
      <c r="AN406" s="66">
        <v>0</v>
      </c>
      <c r="AO406" s="66">
        <v>0</v>
      </c>
      <c r="AP406" s="66">
        <v>0</v>
      </c>
      <c r="AQ406" s="66">
        <f t="shared" si="6"/>
        <v>0</v>
      </c>
      <c r="AT406" s="35"/>
    </row>
    <row r="407" spans="1:46" ht="33" customHeight="1">
      <c r="A407" s="44">
        <v>1414</v>
      </c>
      <c r="B407" s="45" t="s">
        <v>383</v>
      </c>
      <c r="C407" s="67" t="s">
        <v>665</v>
      </c>
      <c r="D407" s="66">
        <v>0</v>
      </c>
      <c r="E407" s="66">
        <v>0</v>
      </c>
      <c r="F407" s="66">
        <v>0</v>
      </c>
      <c r="G407" s="66">
        <v>0</v>
      </c>
      <c r="H407" s="66">
        <v>0</v>
      </c>
      <c r="I407" s="66">
        <v>0</v>
      </c>
      <c r="J407" s="66">
        <v>0</v>
      </c>
      <c r="K407" s="66">
        <v>0</v>
      </c>
      <c r="L407" s="66">
        <v>0</v>
      </c>
      <c r="M407" s="66">
        <v>0</v>
      </c>
      <c r="N407" s="66">
        <v>0</v>
      </c>
      <c r="O407" s="66">
        <v>0</v>
      </c>
      <c r="P407" s="66">
        <v>0</v>
      </c>
      <c r="Q407" s="66">
        <v>0</v>
      </c>
      <c r="R407" s="66">
        <v>0</v>
      </c>
      <c r="S407" s="66">
        <v>0</v>
      </c>
      <c r="T407" s="66">
        <v>0</v>
      </c>
      <c r="U407" s="66">
        <v>0</v>
      </c>
      <c r="V407" s="66">
        <v>0</v>
      </c>
      <c r="W407" s="66">
        <v>0</v>
      </c>
      <c r="X407" s="66">
        <v>0</v>
      </c>
      <c r="Y407" s="66">
        <v>0</v>
      </c>
      <c r="Z407" s="66">
        <v>0</v>
      </c>
      <c r="AA407" s="66">
        <v>0</v>
      </c>
      <c r="AB407" s="66">
        <v>0</v>
      </c>
      <c r="AC407" s="66">
        <v>0</v>
      </c>
      <c r="AD407" s="66">
        <v>0</v>
      </c>
      <c r="AE407" s="66">
        <v>0</v>
      </c>
      <c r="AF407" s="66">
        <v>0</v>
      </c>
      <c r="AG407" s="66">
        <v>0</v>
      </c>
      <c r="AH407" s="66">
        <v>0</v>
      </c>
      <c r="AI407" s="66">
        <v>0</v>
      </c>
      <c r="AJ407" s="66">
        <v>0</v>
      </c>
      <c r="AK407" s="66">
        <v>0</v>
      </c>
      <c r="AL407" s="66">
        <v>0</v>
      </c>
      <c r="AM407" s="66">
        <v>0</v>
      </c>
      <c r="AN407" s="66">
        <v>0</v>
      </c>
      <c r="AO407" s="66">
        <v>0</v>
      </c>
      <c r="AP407" s="66">
        <v>0</v>
      </c>
      <c r="AQ407" s="66">
        <f t="shared" si="6"/>
        <v>0</v>
      </c>
      <c r="AT407" s="35"/>
    </row>
    <row r="408" spans="1:46" ht="33" customHeight="1">
      <c r="A408" s="44">
        <v>1415</v>
      </c>
      <c r="B408" s="45" t="s">
        <v>384</v>
      </c>
      <c r="C408" s="67" t="s">
        <v>665</v>
      </c>
      <c r="D408" s="66">
        <v>0</v>
      </c>
      <c r="E408" s="66">
        <v>0</v>
      </c>
      <c r="F408" s="66">
        <v>0</v>
      </c>
      <c r="G408" s="66">
        <v>0</v>
      </c>
      <c r="H408" s="66">
        <v>0</v>
      </c>
      <c r="I408" s="66">
        <v>0</v>
      </c>
      <c r="J408" s="66">
        <v>0</v>
      </c>
      <c r="K408" s="66">
        <v>0</v>
      </c>
      <c r="L408" s="66">
        <v>0</v>
      </c>
      <c r="M408" s="66">
        <v>0</v>
      </c>
      <c r="N408" s="66">
        <v>0</v>
      </c>
      <c r="O408" s="66">
        <v>0</v>
      </c>
      <c r="P408" s="66">
        <v>0</v>
      </c>
      <c r="Q408" s="66">
        <v>0</v>
      </c>
      <c r="R408" s="66">
        <v>0</v>
      </c>
      <c r="S408" s="66">
        <v>0</v>
      </c>
      <c r="T408" s="66">
        <v>0</v>
      </c>
      <c r="U408" s="66">
        <v>0</v>
      </c>
      <c r="V408" s="66">
        <v>0</v>
      </c>
      <c r="W408" s="66">
        <v>0</v>
      </c>
      <c r="X408" s="66">
        <v>0</v>
      </c>
      <c r="Y408" s="66">
        <v>0</v>
      </c>
      <c r="Z408" s="66">
        <v>0</v>
      </c>
      <c r="AA408" s="66">
        <v>0</v>
      </c>
      <c r="AB408" s="66">
        <v>0</v>
      </c>
      <c r="AC408" s="66">
        <v>0</v>
      </c>
      <c r="AD408" s="66">
        <v>0</v>
      </c>
      <c r="AE408" s="66">
        <v>0</v>
      </c>
      <c r="AF408" s="66">
        <v>0</v>
      </c>
      <c r="AG408" s="66">
        <v>0</v>
      </c>
      <c r="AH408" s="66">
        <v>0</v>
      </c>
      <c r="AI408" s="66">
        <v>0</v>
      </c>
      <c r="AJ408" s="66">
        <v>0</v>
      </c>
      <c r="AK408" s="66">
        <v>0</v>
      </c>
      <c r="AL408" s="66">
        <v>0</v>
      </c>
      <c r="AM408" s="66">
        <v>0</v>
      </c>
      <c r="AN408" s="66">
        <v>0</v>
      </c>
      <c r="AO408" s="66">
        <v>0</v>
      </c>
      <c r="AP408" s="66">
        <v>0</v>
      </c>
      <c r="AQ408" s="66">
        <f t="shared" si="6"/>
        <v>0</v>
      </c>
      <c r="AT408" s="35"/>
    </row>
    <row r="409" spans="1:46" ht="33" customHeight="1">
      <c r="A409" s="44">
        <v>1416</v>
      </c>
      <c r="B409" s="45" t="s">
        <v>385</v>
      </c>
      <c r="C409" s="67" t="s">
        <v>665</v>
      </c>
      <c r="D409" s="66">
        <v>0</v>
      </c>
      <c r="E409" s="66">
        <v>0</v>
      </c>
      <c r="F409" s="66">
        <v>0</v>
      </c>
      <c r="G409" s="66">
        <v>0</v>
      </c>
      <c r="H409" s="66">
        <v>0</v>
      </c>
      <c r="I409" s="66">
        <v>0</v>
      </c>
      <c r="J409" s="66">
        <v>0</v>
      </c>
      <c r="K409" s="66">
        <v>0</v>
      </c>
      <c r="L409" s="66">
        <v>0</v>
      </c>
      <c r="M409" s="66">
        <v>0</v>
      </c>
      <c r="N409" s="66">
        <v>0</v>
      </c>
      <c r="O409" s="66">
        <v>0</v>
      </c>
      <c r="P409" s="66">
        <v>0</v>
      </c>
      <c r="Q409" s="66">
        <v>0</v>
      </c>
      <c r="R409" s="66">
        <v>0</v>
      </c>
      <c r="S409" s="66">
        <v>0</v>
      </c>
      <c r="T409" s="66">
        <v>0</v>
      </c>
      <c r="U409" s="66">
        <v>0</v>
      </c>
      <c r="V409" s="66">
        <v>0</v>
      </c>
      <c r="W409" s="66">
        <v>0</v>
      </c>
      <c r="X409" s="66">
        <v>0</v>
      </c>
      <c r="Y409" s="66">
        <v>0</v>
      </c>
      <c r="Z409" s="66">
        <v>0</v>
      </c>
      <c r="AA409" s="66">
        <v>0</v>
      </c>
      <c r="AB409" s="66">
        <v>0</v>
      </c>
      <c r="AC409" s="66">
        <v>0</v>
      </c>
      <c r="AD409" s="66">
        <v>0</v>
      </c>
      <c r="AE409" s="66">
        <v>0</v>
      </c>
      <c r="AF409" s="66">
        <v>0</v>
      </c>
      <c r="AG409" s="66">
        <v>0</v>
      </c>
      <c r="AH409" s="66">
        <v>0</v>
      </c>
      <c r="AI409" s="66">
        <v>0</v>
      </c>
      <c r="AJ409" s="66">
        <v>0</v>
      </c>
      <c r="AK409" s="66">
        <v>0</v>
      </c>
      <c r="AL409" s="66">
        <v>0</v>
      </c>
      <c r="AM409" s="66">
        <v>0</v>
      </c>
      <c r="AN409" s="66">
        <v>0</v>
      </c>
      <c r="AO409" s="66">
        <v>0</v>
      </c>
      <c r="AP409" s="66">
        <v>0</v>
      </c>
      <c r="AQ409" s="66">
        <f t="shared" si="6"/>
        <v>0</v>
      </c>
      <c r="AT409" s="35"/>
    </row>
    <row r="410" spans="1:46" ht="33" customHeight="1">
      <c r="A410" s="44">
        <v>1417</v>
      </c>
      <c r="B410" s="45" t="s">
        <v>386</v>
      </c>
      <c r="C410" s="67" t="s">
        <v>665</v>
      </c>
      <c r="D410" s="66">
        <v>0</v>
      </c>
      <c r="E410" s="66">
        <v>0</v>
      </c>
      <c r="F410" s="66">
        <v>0</v>
      </c>
      <c r="G410" s="66">
        <v>0</v>
      </c>
      <c r="H410" s="66">
        <v>0</v>
      </c>
      <c r="I410" s="66">
        <v>0</v>
      </c>
      <c r="J410" s="66">
        <v>0</v>
      </c>
      <c r="K410" s="66">
        <v>0</v>
      </c>
      <c r="L410" s="66">
        <v>0</v>
      </c>
      <c r="M410" s="66">
        <v>0</v>
      </c>
      <c r="N410" s="66">
        <v>0</v>
      </c>
      <c r="O410" s="66">
        <v>0</v>
      </c>
      <c r="P410" s="66">
        <v>0</v>
      </c>
      <c r="Q410" s="66">
        <v>0</v>
      </c>
      <c r="R410" s="66">
        <v>0</v>
      </c>
      <c r="S410" s="66">
        <v>0</v>
      </c>
      <c r="T410" s="66">
        <v>0</v>
      </c>
      <c r="U410" s="66">
        <v>0</v>
      </c>
      <c r="V410" s="66">
        <v>0</v>
      </c>
      <c r="W410" s="66">
        <v>0</v>
      </c>
      <c r="X410" s="66">
        <v>0</v>
      </c>
      <c r="Y410" s="66">
        <v>0</v>
      </c>
      <c r="Z410" s="66">
        <v>0</v>
      </c>
      <c r="AA410" s="66">
        <v>0</v>
      </c>
      <c r="AB410" s="66">
        <v>0</v>
      </c>
      <c r="AC410" s="66">
        <v>0</v>
      </c>
      <c r="AD410" s="66">
        <v>0</v>
      </c>
      <c r="AE410" s="66">
        <v>0</v>
      </c>
      <c r="AF410" s="66">
        <v>0</v>
      </c>
      <c r="AG410" s="66">
        <v>0</v>
      </c>
      <c r="AH410" s="66">
        <v>0</v>
      </c>
      <c r="AI410" s="66">
        <v>0</v>
      </c>
      <c r="AJ410" s="66">
        <v>0</v>
      </c>
      <c r="AK410" s="66">
        <v>0</v>
      </c>
      <c r="AL410" s="66">
        <v>0</v>
      </c>
      <c r="AM410" s="66">
        <v>0</v>
      </c>
      <c r="AN410" s="66">
        <v>0</v>
      </c>
      <c r="AO410" s="66">
        <v>0</v>
      </c>
      <c r="AP410" s="66">
        <v>0</v>
      </c>
      <c r="AQ410" s="66">
        <f t="shared" si="6"/>
        <v>0</v>
      </c>
      <c r="AT410" s="35"/>
    </row>
    <row r="411" spans="1:46" ht="33" customHeight="1">
      <c r="A411" s="44">
        <v>1418</v>
      </c>
      <c r="B411" s="45" t="s">
        <v>387</v>
      </c>
      <c r="C411" s="67" t="s">
        <v>665</v>
      </c>
      <c r="D411" s="66">
        <v>0</v>
      </c>
      <c r="E411" s="66">
        <v>0</v>
      </c>
      <c r="F411" s="66">
        <v>0</v>
      </c>
      <c r="G411" s="66">
        <v>0</v>
      </c>
      <c r="H411" s="66">
        <v>0</v>
      </c>
      <c r="I411" s="66">
        <v>0</v>
      </c>
      <c r="J411" s="66">
        <v>0</v>
      </c>
      <c r="K411" s="66">
        <v>0</v>
      </c>
      <c r="L411" s="66">
        <v>0</v>
      </c>
      <c r="M411" s="66">
        <v>0</v>
      </c>
      <c r="N411" s="66">
        <v>0</v>
      </c>
      <c r="O411" s="66">
        <v>0</v>
      </c>
      <c r="P411" s="66">
        <v>0</v>
      </c>
      <c r="Q411" s="66">
        <v>0</v>
      </c>
      <c r="R411" s="66">
        <v>0</v>
      </c>
      <c r="S411" s="66">
        <v>0</v>
      </c>
      <c r="T411" s="66">
        <v>0</v>
      </c>
      <c r="U411" s="66">
        <v>0</v>
      </c>
      <c r="V411" s="66">
        <v>0</v>
      </c>
      <c r="W411" s="66">
        <v>0</v>
      </c>
      <c r="X411" s="66">
        <v>0</v>
      </c>
      <c r="Y411" s="66">
        <v>0</v>
      </c>
      <c r="Z411" s="66">
        <v>0</v>
      </c>
      <c r="AA411" s="66">
        <v>0</v>
      </c>
      <c r="AB411" s="66">
        <v>0</v>
      </c>
      <c r="AC411" s="66">
        <v>0</v>
      </c>
      <c r="AD411" s="66">
        <v>0</v>
      </c>
      <c r="AE411" s="66">
        <v>0</v>
      </c>
      <c r="AF411" s="66">
        <v>0</v>
      </c>
      <c r="AG411" s="66">
        <v>0</v>
      </c>
      <c r="AH411" s="66">
        <v>0</v>
      </c>
      <c r="AI411" s="66">
        <v>0</v>
      </c>
      <c r="AJ411" s="66">
        <v>0</v>
      </c>
      <c r="AK411" s="66">
        <v>0</v>
      </c>
      <c r="AL411" s="66">
        <v>0</v>
      </c>
      <c r="AM411" s="66">
        <v>0</v>
      </c>
      <c r="AN411" s="66">
        <v>0</v>
      </c>
      <c r="AO411" s="66">
        <v>0</v>
      </c>
      <c r="AP411" s="66">
        <v>0</v>
      </c>
      <c r="AQ411" s="66">
        <f t="shared" si="6"/>
        <v>0</v>
      </c>
      <c r="AT411" s="35"/>
    </row>
    <row r="412" spans="1:46" ht="33" customHeight="1">
      <c r="A412" s="44">
        <v>1419</v>
      </c>
      <c r="B412" s="45" t="s">
        <v>388</v>
      </c>
      <c r="C412" s="67" t="s">
        <v>665</v>
      </c>
      <c r="D412" s="66">
        <v>0</v>
      </c>
      <c r="E412" s="66">
        <v>0</v>
      </c>
      <c r="F412" s="66">
        <v>0</v>
      </c>
      <c r="G412" s="66">
        <v>0</v>
      </c>
      <c r="H412" s="66">
        <v>0</v>
      </c>
      <c r="I412" s="66">
        <v>0</v>
      </c>
      <c r="J412" s="66">
        <v>0</v>
      </c>
      <c r="K412" s="66">
        <v>0</v>
      </c>
      <c r="L412" s="66">
        <v>0</v>
      </c>
      <c r="M412" s="66">
        <v>0</v>
      </c>
      <c r="N412" s="66">
        <v>0</v>
      </c>
      <c r="O412" s="66">
        <v>0</v>
      </c>
      <c r="P412" s="66">
        <v>0</v>
      </c>
      <c r="Q412" s="66">
        <v>0</v>
      </c>
      <c r="R412" s="66">
        <v>0</v>
      </c>
      <c r="S412" s="66">
        <v>0</v>
      </c>
      <c r="T412" s="66">
        <v>0</v>
      </c>
      <c r="U412" s="66">
        <v>0</v>
      </c>
      <c r="V412" s="66">
        <v>0</v>
      </c>
      <c r="W412" s="66">
        <v>0</v>
      </c>
      <c r="X412" s="66">
        <v>0</v>
      </c>
      <c r="Y412" s="66">
        <v>0</v>
      </c>
      <c r="Z412" s="66">
        <v>0</v>
      </c>
      <c r="AA412" s="66">
        <v>0</v>
      </c>
      <c r="AB412" s="66">
        <v>0</v>
      </c>
      <c r="AC412" s="66">
        <v>0</v>
      </c>
      <c r="AD412" s="66">
        <v>0</v>
      </c>
      <c r="AE412" s="66">
        <v>0</v>
      </c>
      <c r="AF412" s="66">
        <v>0</v>
      </c>
      <c r="AG412" s="66">
        <v>0</v>
      </c>
      <c r="AH412" s="66">
        <v>0</v>
      </c>
      <c r="AI412" s="66">
        <v>0</v>
      </c>
      <c r="AJ412" s="66">
        <v>0</v>
      </c>
      <c r="AK412" s="66">
        <v>0</v>
      </c>
      <c r="AL412" s="66">
        <v>0</v>
      </c>
      <c r="AM412" s="66">
        <v>0</v>
      </c>
      <c r="AN412" s="66">
        <v>0</v>
      </c>
      <c r="AO412" s="66">
        <v>0</v>
      </c>
      <c r="AP412" s="66">
        <v>0</v>
      </c>
      <c r="AQ412" s="66">
        <f t="shared" si="6"/>
        <v>0</v>
      </c>
      <c r="AT412" s="35"/>
    </row>
    <row r="413" spans="1:46" ht="33" customHeight="1">
      <c r="A413" s="44">
        <v>1420</v>
      </c>
      <c r="B413" s="45" t="s">
        <v>389</v>
      </c>
      <c r="C413" s="67" t="s">
        <v>665</v>
      </c>
      <c r="D413" s="66">
        <v>0</v>
      </c>
      <c r="E413" s="66">
        <v>0</v>
      </c>
      <c r="F413" s="66">
        <v>0</v>
      </c>
      <c r="G413" s="66">
        <v>0</v>
      </c>
      <c r="H413" s="66">
        <v>0</v>
      </c>
      <c r="I413" s="66">
        <v>0</v>
      </c>
      <c r="J413" s="66">
        <v>0</v>
      </c>
      <c r="K413" s="66">
        <v>0</v>
      </c>
      <c r="L413" s="66">
        <v>0</v>
      </c>
      <c r="M413" s="66">
        <v>0</v>
      </c>
      <c r="N413" s="66">
        <v>0</v>
      </c>
      <c r="O413" s="66">
        <v>0</v>
      </c>
      <c r="P413" s="66">
        <v>0</v>
      </c>
      <c r="Q413" s="66">
        <v>0</v>
      </c>
      <c r="R413" s="66">
        <v>0</v>
      </c>
      <c r="S413" s="66">
        <v>0</v>
      </c>
      <c r="T413" s="66">
        <v>0</v>
      </c>
      <c r="U413" s="66">
        <v>0</v>
      </c>
      <c r="V413" s="66">
        <v>0</v>
      </c>
      <c r="W413" s="66">
        <v>0</v>
      </c>
      <c r="X413" s="66">
        <v>0</v>
      </c>
      <c r="Y413" s="66">
        <v>0</v>
      </c>
      <c r="Z413" s="66">
        <v>0</v>
      </c>
      <c r="AA413" s="66">
        <v>0</v>
      </c>
      <c r="AB413" s="66">
        <v>0</v>
      </c>
      <c r="AC413" s="66">
        <v>0</v>
      </c>
      <c r="AD413" s="66">
        <v>0</v>
      </c>
      <c r="AE413" s="66">
        <v>0</v>
      </c>
      <c r="AF413" s="66">
        <v>0</v>
      </c>
      <c r="AG413" s="66">
        <v>0</v>
      </c>
      <c r="AH413" s="66">
        <v>0</v>
      </c>
      <c r="AI413" s="66">
        <v>0</v>
      </c>
      <c r="AJ413" s="66">
        <v>0</v>
      </c>
      <c r="AK413" s="66">
        <v>0</v>
      </c>
      <c r="AL413" s="66">
        <v>0</v>
      </c>
      <c r="AM413" s="66">
        <v>0</v>
      </c>
      <c r="AN413" s="66">
        <v>0</v>
      </c>
      <c r="AO413" s="66">
        <v>0</v>
      </c>
      <c r="AP413" s="66">
        <v>0</v>
      </c>
      <c r="AQ413" s="66">
        <f t="shared" si="6"/>
        <v>0</v>
      </c>
      <c r="AT413" s="35"/>
    </row>
    <row r="414" spans="1:46" ht="33" customHeight="1">
      <c r="A414" s="44">
        <v>1421</v>
      </c>
      <c r="B414" s="45" t="s">
        <v>390</v>
      </c>
      <c r="C414" s="67" t="s">
        <v>665</v>
      </c>
      <c r="D414" s="66">
        <v>0</v>
      </c>
      <c r="E414" s="66">
        <v>0</v>
      </c>
      <c r="F414" s="66">
        <v>0</v>
      </c>
      <c r="G414" s="66">
        <v>0</v>
      </c>
      <c r="H414" s="66">
        <v>0</v>
      </c>
      <c r="I414" s="66">
        <v>0</v>
      </c>
      <c r="J414" s="66">
        <v>0</v>
      </c>
      <c r="K414" s="66">
        <v>0</v>
      </c>
      <c r="L414" s="66">
        <v>0</v>
      </c>
      <c r="M414" s="66">
        <v>0</v>
      </c>
      <c r="N414" s="66">
        <v>0</v>
      </c>
      <c r="O414" s="66">
        <v>0</v>
      </c>
      <c r="P414" s="66">
        <v>0</v>
      </c>
      <c r="Q414" s="66">
        <v>0</v>
      </c>
      <c r="R414" s="66">
        <v>0</v>
      </c>
      <c r="S414" s="66">
        <v>0</v>
      </c>
      <c r="T414" s="66">
        <v>0</v>
      </c>
      <c r="U414" s="66">
        <v>0</v>
      </c>
      <c r="V414" s="66">
        <v>0</v>
      </c>
      <c r="W414" s="66">
        <v>0</v>
      </c>
      <c r="X414" s="66">
        <v>0</v>
      </c>
      <c r="Y414" s="66">
        <v>0</v>
      </c>
      <c r="Z414" s="66">
        <v>0</v>
      </c>
      <c r="AA414" s="66">
        <v>0</v>
      </c>
      <c r="AB414" s="66">
        <v>0</v>
      </c>
      <c r="AC414" s="66">
        <v>0</v>
      </c>
      <c r="AD414" s="66">
        <v>0</v>
      </c>
      <c r="AE414" s="66">
        <v>0</v>
      </c>
      <c r="AF414" s="66">
        <v>0</v>
      </c>
      <c r="AG414" s="66">
        <v>0</v>
      </c>
      <c r="AH414" s="66">
        <v>0</v>
      </c>
      <c r="AI414" s="66">
        <v>0</v>
      </c>
      <c r="AJ414" s="66">
        <v>0</v>
      </c>
      <c r="AK414" s="66">
        <v>0</v>
      </c>
      <c r="AL414" s="66">
        <v>0</v>
      </c>
      <c r="AM414" s="66">
        <v>0</v>
      </c>
      <c r="AN414" s="66">
        <v>0</v>
      </c>
      <c r="AO414" s="66">
        <v>0</v>
      </c>
      <c r="AP414" s="66">
        <v>0</v>
      </c>
      <c r="AQ414" s="66">
        <f t="shared" si="6"/>
        <v>0</v>
      </c>
      <c r="AT414" s="35"/>
    </row>
    <row r="415" spans="1:46" ht="33" customHeight="1">
      <c r="A415" s="44">
        <v>1422</v>
      </c>
      <c r="B415" s="45" t="s">
        <v>391</v>
      </c>
      <c r="C415" s="67" t="s">
        <v>665</v>
      </c>
      <c r="D415" s="66">
        <v>0</v>
      </c>
      <c r="E415" s="66">
        <v>0</v>
      </c>
      <c r="F415" s="66">
        <v>0</v>
      </c>
      <c r="G415" s="66">
        <v>0</v>
      </c>
      <c r="H415" s="66">
        <v>0</v>
      </c>
      <c r="I415" s="66">
        <v>0</v>
      </c>
      <c r="J415" s="66">
        <v>0</v>
      </c>
      <c r="K415" s="66">
        <v>0</v>
      </c>
      <c r="L415" s="66">
        <v>0</v>
      </c>
      <c r="M415" s="66">
        <v>0</v>
      </c>
      <c r="N415" s="66">
        <v>0</v>
      </c>
      <c r="O415" s="66">
        <v>0</v>
      </c>
      <c r="P415" s="66">
        <v>0</v>
      </c>
      <c r="Q415" s="66">
        <v>0</v>
      </c>
      <c r="R415" s="66">
        <v>0</v>
      </c>
      <c r="S415" s="66">
        <v>0</v>
      </c>
      <c r="T415" s="66">
        <v>0</v>
      </c>
      <c r="U415" s="66">
        <v>0</v>
      </c>
      <c r="V415" s="66">
        <v>0</v>
      </c>
      <c r="W415" s="66">
        <v>0</v>
      </c>
      <c r="X415" s="66">
        <v>0</v>
      </c>
      <c r="Y415" s="66">
        <v>0</v>
      </c>
      <c r="Z415" s="66">
        <v>0</v>
      </c>
      <c r="AA415" s="66">
        <v>0</v>
      </c>
      <c r="AB415" s="66">
        <v>0</v>
      </c>
      <c r="AC415" s="66">
        <v>0</v>
      </c>
      <c r="AD415" s="66">
        <v>0</v>
      </c>
      <c r="AE415" s="66">
        <v>0</v>
      </c>
      <c r="AF415" s="66">
        <v>0</v>
      </c>
      <c r="AG415" s="66">
        <v>0</v>
      </c>
      <c r="AH415" s="66">
        <v>0</v>
      </c>
      <c r="AI415" s="66">
        <v>0</v>
      </c>
      <c r="AJ415" s="66">
        <v>0</v>
      </c>
      <c r="AK415" s="66">
        <v>0</v>
      </c>
      <c r="AL415" s="66">
        <v>0</v>
      </c>
      <c r="AM415" s="66">
        <v>0</v>
      </c>
      <c r="AN415" s="66">
        <v>0</v>
      </c>
      <c r="AO415" s="66">
        <v>0</v>
      </c>
      <c r="AP415" s="66">
        <v>0</v>
      </c>
      <c r="AQ415" s="66">
        <f t="shared" si="6"/>
        <v>0</v>
      </c>
      <c r="AT415" s="35"/>
    </row>
    <row r="416" spans="1:46" ht="33" customHeight="1">
      <c r="A416" s="44">
        <v>1423</v>
      </c>
      <c r="B416" s="45" t="s">
        <v>392</v>
      </c>
      <c r="C416" s="67" t="s">
        <v>665</v>
      </c>
      <c r="D416" s="66">
        <v>0</v>
      </c>
      <c r="E416" s="66">
        <v>0</v>
      </c>
      <c r="F416" s="66">
        <v>0</v>
      </c>
      <c r="G416" s="66">
        <v>0</v>
      </c>
      <c r="H416" s="66">
        <v>0</v>
      </c>
      <c r="I416" s="66">
        <v>0</v>
      </c>
      <c r="J416" s="66">
        <v>0</v>
      </c>
      <c r="K416" s="66">
        <v>0</v>
      </c>
      <c r="L416" s="66">
        <v>0</v>
      </c>
      <c r="M416" s="66">
        <v>0</v>
      </c>
      <c r="N416" s="66">
        <v>0</v>
      </c>
      <c r="O416" s="66">
        <v>0</v>
      </c>
      <c r="P416" s="66">
        <v>0</v>
      </c>
      <c r="Q416" s="66">
        <v>0</v>
      </c>
      <c r="R416" s="66">
        <v>0</v>
      </c>
      <c r="S416" s="66">
        <v>0</v>
      </c>
      <c r="T416" s="66">
        <v>0</v>
      </c>
      <c r="U416" s="66">
        <v>0</v>
      </c>
      <c r="V416" s="66">
        <v>0</v>
      </c>
      <c r="W416" s="66">
        <v>0</v>
      </c>
      <c r="X416" s="66">
        <v>0</v>
      </c>
      <c r="Y416" s="66">
        <v>0</v>
      </c>
      <c r="Z416" s="66">
        <v>0</v>
      </c>
      <c r="AA416" s="66">
        <v>0</v>
      </c>
      <c r="AB416" s="66">
        <v>0</v>
      </c>
      <c r="AC416" s="66">
        <v>0</v>
      </c>
      <c r="AD416" s="66">
        <v>0</v>
      </c>
      <c r="AE416" s="66">
        <v>0</v>
      </c>
      <c r="AF416" s="66">
        <v>0</v>
      </c>
      <c r="AG416" s="66">
        <v>0</v>
      </c>
      <c r="AH416" s="66">
        <v>0</v>
      </c>
      <c r="AI416" s="66">
        <v>0</v>
      </c>
      <c r="AJ416" s="66">
        <v>0</v>
      </c>
      <c r="AK416" s="66">
        <v>0</v>
      </c>
      <c r="AL416" s="66">
        <v>0</v>
      </c>
      <c r="AM416" s="66">
        <v>0</v>
      </c>
      <c r="AN416" s="66">
        <v>0</v>
      </c>
      <c r="AO416" s="66">
        <v>0</v>
      </c>
      <c r="AP416" s="66">
        <v>0</v>
      </c>
      <c r="AQ416" s="66">
        <f t="shared" si="6"/>
        <v>0</v>
      </c>
      <c r="AT416" s="35"/>
    </row>
    <row r="417" spans="1:46" ht="33" customHeight="1">
      <c r="A417" s="44">
        <v>1424</v>
      </c>
      <c r="B417" s="45" t="s">
        <v>393</v>
      </c>
      <c r="C417" s="67" t="s">
        <v>665</v>
      </c>
      <c r="D417" s="66">
        <v>0</v>
      </c>
      <c r="E417" s="66">
        <v>0</v>
      </c>
      <c r="F417" s="66">
        <v>0</v>
      </c>
      <c r="G417" s="66">
        <v>0</v>
      </c>
      <c r="H417" s="66">
        <v>0</v>
      </c>
      <c r="I417" s="66">
        <v>0</v>
      </c>
      <c r="J417" s="66">
        <v>0</v>
      </c>
      <c r="K417" s="66">
        <v>0</v>
      </c>
      <c r="L417" s="66">
        <v>0</v>
      </c>
      <c r="M417" s="66">
        <v>0</v>
      </c>
      <c r="N417" s="66">
        <v>0</v>
      </c>
      <c r="O417" s="66">
        <v>0</v>
      </c>
      <c r="P417" s="66">
        <v>0</v>
      </c>
      <c r="Q417" s="66">
        <v>0</v>
      </c>
      <c r="R417" s="66">
        <v>0</v>
      </c>
      <c r="S417" s="66">
        <v>0</v>
      </c>
      <c r="T417" s="66">
        <v>0</v>
      </c>
      <c r="U417" s="66">
        <v>0</v>
      </c>
      <c r="V417" s="66">
        <v>0</v>
      </c>
      <c r="W417" s="66">
        <v>0</v>
      </c>
      <c r="X417" s="66">
        <v>0</v>
      </c>
      <c r="Y417" s="66">
        <v>0</v>
      </c>
      <c r="Z417" s="66">
        <v>0</v>
      </c>
      <c r="AA417" s="66">
        <v>0</v>
      </c>
      <c r="AB417" s="66">
        <v>0</v>
      </c>
      <c r="AC417" s="66">
        <v>0</v>
      </c>
      <c r="AD417" s="66">
        <v>0</v>
      </c>
      <c r="AE417" s="66">
        <v>0</v>
      </c>
      <c r="AF417" s="66">
        <v>0</v>
      </c>
      <c r="AG417" s="66">
        <v>0</v>
      </c>
      <c r="AH417" s="66">
        <v>0</v>
      </c>
      <c r="AI417" s="66">
        <v>0</v>
      </c>
      <c r="AJ417" s="66">
        <v>0</v>
      </c>
      <c r="AK417" s="66">
        <v>0</v>
      </c>
      <c r="AL417" s="66">
        <v>0</v>
      </c>
      <c r="AM417" s="66">
        <v>0</v>
      </c>
      <c r="AN417" s="66">
        <v>0</v>
      </c>
      <c r="AO417" s="66">
        <v>0</v>
      </c>
      <c r="AP417" s="66">
        <v>0</v>
      </c>
      <c r="AQ417" s="66">
        <f t="shared" si="6"/>
        <v>0</v>
      </c>
      <c r="AT417" s="35"/>
    </row>
    <row r="418" spans="1:46" ht="33" customHeight="1">
      <c r="A418" s="44">
        <v>1425</v>
      </c>
      <c r="B418" s="45" t="s">
        <v>394</v>
      </c>
      <c r="C418" s="67" t="s">
        <v>665</v>
      </c>
      <c r="D418" s="66">
        <v>0</v>
      </c>
      <c r="E418" s="66">
        <v>0</v>
      </c>
      <c r="F418" s="66">
        <v>0</v>
      </c>
      <c r="G418" s="66">
        <v>0</v>
      </c>
      <c r="H418" s="66">
        <v>0</v>
      </c>
      <c r="I418" s="66">
        <v>0</v>
      </c>
      <c r="J418" s="66">
        <v>0</v>
      </c>
      <c r="K418" s="66">
        <v>0</v>
      </c>
      <c r="L418" s="66">
        <v>0</v>
      </c>
      <c r="M418" s="66">
        <v>0</v>
      </c>
      <c r="N418" s="66">
        <v>0</v>
      </c>
      <c r="O418" s="66">
        <v>0</v>
      </c>
      <c r="P418" s="66">
        <v>0</v>
      </c>
      <c r="Q418" s="66">
        <v>0</v>
      </c>
      <c r="R418" s="66">
        <v>0</v>
      </c>
      <c r="S418" s="66">
        <v>0</v>
      </c>
      <c r="T418" s="66">
        <v>0</v>
      </c>
      <c r="U418" s="66">
        <v>0</v>
      </c>
      <c r="V418" s="66">
        <v>0</v>
      </c>
      <c r="W418" s="66">
        <v>0</v>
      </c>
      <c r="X418" s="66">
        <v>0</v>
      </c>
      <c r="Y418" s="66">
        <v>0</v>
      </c>
      <c r="Z418" s="66">
        <v>0</v>
      </c>
      <c r="AA418" s="66">
        <v>0</v>
      </c>
      <c r="AB418" s="66">
        <v>0</v>
      </c>
      <c r="AC418" s="66">
        <v>0</v>
      </c>
      <c r="AD418" s="66">
        <v>0</v>
      </c>
      <c r="AE418" s="66">
        <v>0</v>
      </c>
      <c r="AF418" s="66">
        <v>0</v>
      </c>
      <c r="AG418" s="66">
        <v>0</v>
      </c>
      <c r="AH418" s="66">
        <v>0</v>
      </c>
      <c r="AI418" s="66">
        <v>0</v>
      </c>
      <c r="AJ418" s="66">
        <v>0</v>
      </c>
      <c r="AK418" s="66">
        <v>0</v>
      </c>
      <c r="AL418" s="66">
        <v>0</v>
      </c>
      <c r="AM418" s="66">
        <v>0</v>
      </c>
      <c r="AN418" s="66">
        <v>0</v>
      </c>
      <c r="AO418" s="66">
        <v>0</v>
      </c>
      <c r="AP418" s="66">
        <v>0</v>
      </c>
      <c r="AQ418" s="66">
        <f t="shared" si="6"/>
        <v>0</v>
      </c>
      <c r="AT418" s="35"/>
    </row>
    <row r="419" spans="1:46" ht="33" customHeight="1">
      <c r="A419" s="44">
        <v>1426</v>
      </c>
      <c r="B419" s="45" t="s">
        <v>395</v>
      </c>
      <c r="C419" s="67" t="s">
        <v>665</v>
      </c>
      <c r="D419" s="66">
        <v>0</v>
      </c>
      <c r="E419" s="66">
        <v>0</v>
      </c>
      <c r="F419" s="66">
        <v>0</v>
      </c>
      <c r="G419" s="66">
        <v>0</v>
      </c>
      <c r="H419" s="66">
        <v>0</v>
      </c>
      <c r="I419" s="66">
        <v>0</v>
      </c>
      <c r="J419" s="66">
        <v>0</v>
      </c>
      <c r="K419" s="66">
        <v>0</v>
      </c>
      <c r="L419" s="66">
        <v>0</v>
      </c>
      <c r="M419" s="66">
        <v>0</v>
      </c>
      <c r="N419" s="66">
        <v>0</v>
      </c>
      <c r="O419" s="66">
        <v>0</v>
      </c>
      <c r="P419" s="66">
        <v>0</v>
      </c>
      <c r="Q419" s="66">
        <v>0</v>
      </c>
      <c r="R419" s="66">
        <v>0</v>
      </c>
      <c r="S419" s="66">
        <v>0</v>
      </c>
      <c r="T419" s="66">
        <v>0</v>
      </c>
      <c r="U419" s="66">
        <v>0</v>
      </c>
      <c r="V419" s="66">
        <v>0</v>
      </c>
      <c r="W419" s="66">
        <v>0</v>
      </c>
      <c r="X419" s="66">
        <v>0</v>
      </c>
      <c r="Y419" s="66">
        <v>0</v>
      </c>
      <c r="Z419" s="66">
        <v>0</v>
      </c>
      <c r="AA419" s="66">
        <v>0</v>
      </c>
      <c r="AB419" s="66">
        <v>0</v>
      </c>
      <c r="AC419" s="66">
        <v>0</v>
      </c>
      <c r="AD419" s="66">
        <v>0</v>
      </c>
      <c r="AE419" s="66">
        <v>0</v>
      </c>
      <c r="AF419" s="66">
        <v>0</v>
      </c>
      <c r="AG419" s="66">
        <v>0</v>
      </c>
      <c r="AH419" s="66">
        <v>0</v>
      </c>
      <c r="AI419" s="66">
        <v>0</v>
      </c>
      <c r="AJ419" s="66">
        <v>0</v>
      </c>
      <c r="AK419" s="66">
        <v>0</v>
      </c>
      <c r="AL419" s="66">
        <v>0</v>
      </c>
      <c r="AM419" s="66">
        <v>0</v>
      </c>
      <c r="AN419" s="66">
        <v>0</v>
      </c>
      <c r="AO419" s="66">
        <v>0</v>
      </c>
      <c r="AP419" s="66">
        <v>0</v>
      </c>
      <c r="AQ419" s="66">
        <f t="shared" si="6"/>
        <v>0</v>
      </c>
      <c r="AT419" s="35"/>
    </row>
    <row r="420" spans="1:46" ht="33" customHeight="1">
      <c r="A420" s="44">
        <v>1427</v>
      </c>
      <c r="B420" s="45" t="s">
        <v>396</v>
      </c>
      <c r="C420" s="67" t="s">
        <v>665</v>
      </c>
      <c r="D420" s="66">
        <v>0</v>
      </c>
      <c r="E420" s="66">
        <v>0</v>
      </c>
      <c r="F420" s="66">
        <v>0</v>
      </c>
      <c r="G420" s="66">
        <v>0</v>
      </c>
      <c r="H420" s="66">
        <v>0</v>
      </c>
      <c r="I420" s="66">
        <v>0</v>
      </c>
      <c r="J420" s="66">
        <v>0</v>
      </c>
      <c r="K420" s="66">
        <v>0</v>
      </c>
      <c r="L420" s="66">
        <v>0</v>
      </c>
      <c r="M420" s="66">
        <v>0</v>
      </c>
      <c r="N420" s="66">
        <v>0</v>
      </c>
      <c r="O420" s="66">
        <v>0</v>
      </c>
      <c r="P420" s="66">
        <v>0</v>
      </c>
      <c r="Q420" s="66">
        <v>0</v>
      </c>
      <c r="R420" s="66">
        <v>0</v>
      </c>
      <c r="S420" s="66">
        <v>0</v>
      </c>
      <c r="T420" s="66">
        <v>0</v>
      </c>
      <c r="U420" s="66">
        <v>0</v>
      </c>
      <c r="V420" s="66">
        <v>0</v>
      </c>
      <c r="W420" s="66">
        <v>0</v>
      </c>
      <c r="X420" s="66">
        <v>0</v>
      </c>
      <c r="Y420" s="66">
        <v>0</v>
      </c>
      <c r="Z420" s="66">
        <v>0</v>
      </c>
      <c r="AA420" s="66">
        <v>0</v>
      </c>
      <c r="AB420" s="66">
        <v>0</v>
      </c>
      <c r="AC420" s="66">
        <v>0</v>
      </c>
      <c r="AD420" s="66">
        <v>0</v>
      </c>
      <c r="AE420" s="66">
        <v>0</v>
      </c>
      <c r="AF420" s="66">
        <v>0</v>
      </c>
      <c r="AG420" s="66">
        <v>0</v>
      </c>
      <c r="AH420" s="66">
        <v>0</v>
      </c>
      <c r="AI420" s="66">
        <v>0</v>
      </c>
      <c r="AJ420" s="66">
        <v>0</v>
      </c>
      <c r="AK420" s="66">
        <v>0</v>
      </c>
      <c r="AL420" s="66">
        <v>0</v>
      </c>
      <c r="AM420" s="66">
        <v>0</v>
      </c>
      <c r="AN420" s="66">
        <v>0</v>
      </c>
      <c r="AO420" s="66">
        <v>0</v>
      </c>
      <c r="AP420" s="66">
        <v>0</v>
      </c>
      <c r="AQ420" s="66">
        <f t="shared" si="6"/>
        <v>0</v>
      </c>
      <c r="AT420" s="35"/>
    </row>
    <row r="421" spans="1:46" ht="33" customHeight="1">
      <c r="A421" s="44">
        <v>1428</v>
      </c>
      <c r="B421" s="45" t="s">
        <v>1302</v>
      </c>
      <c r="C421" s="67" t="s">
        <v>665</v>
      </c>
      <c r="D421" s="66">
        <v>0</v>
      </c>
      <c r="E421" s="66">
        <v>0</v>
      </c>
      <c r="F421" s="66">
        <v>0</v>
      </c>
      <c r="G421" s="66">
        <v>0</v>
      </c>
      <c r="H421" s="66">
        <v>0</v>
      </c>
      <c r="I421" s="66">
        <v>0</v>
      </c>
      <c r="J421" s="66">
        <v>0</v>
      </c>
      <c r="K421" s="66">
        <v>0</v>
      </c>
      <c r="L421" s="66">
        <v>0</v>
      </c>
      <c r="M421" s="66">
        <v>0</v>
      </c>
      <c r="N421" s="66">
        <v>0</v>
      </c>
      <c r="O421" s="66">
        <v>0</v>
      </c>
      <c r="P421" s="66">
        <v>0</v>
      </c>
      <c r="Q421" s="66">
        <v>0</v>
      </c>
      <c r="R421" s="66">
        <v>0</v>
      </c>
      <c r="S421" s="66">
        <v>0</v>
      </c>
      <c r="T421" s="66">
        <v>0</v>
      </c>
      <c r="U421" s="66">
        <v>0</v>
      </c>
      <c r="V421" s="66">
        <v>0</v>
      </c>
      <c r="W421" s="66">
        <v>0</v>
      </c>
      <c r="X421" s="66">
        <v>0</v>
      </c>
      <c r="Y421" s="66">
        <v>0</v>
      </c>
      <c r="Z421" s="66">
        <v>0</v>
      </c>
      <c r="AA421" s="66">
        <v>0</v>
      </c>
      <c r="AB421" s="66">
        <v>0</v>
      </c>
      <c r="AC421" s="66">
        <v>0</v>
      </c>
      <c r="AD421" s="66">
        <v>0</v>
      </c>
      <c r="AE421" s="66">
        <v>0</v>
      </c>
      <c r="AF421" s="66">
        <v>0</v>
      </c>
      <c r="AG421" s="66">
        <v>0</v>
      </c>
      <c r="AH421" s="66">
        <v>0</v>
      </c>
      <c r="AI421" s="66">
        <v>0</v>
      </c>
      <c r="AJ421" s="66">
        <v>0</v>
      </c>
      <c r="AK421" s="66">
        <v>0</v>
      </c>
      <c r="AL421" s="66">
        <v>0</v>
      </c>
      <c r="AM421" s="66">
        <v>0</v>
      </c>
      <c r="AN421" s="66">
        <v>0</v>
      </c>
      <c r="AO421" s="66">
        <v>0</v>
      </c>
      <c r="AP421" s="66">
        <v>0</v>
      </c>
      <c r="AQ421" s="66">
        <f t="shared" si="6"/>
        <v>0</v>
      </c>
      <c r="AT421" s="35"/>
    </row>
    <row r="422" spans="1:46" ht="33" customHeight="1">
      <c r="A422" s="44">
        <v>1429</v>
      </c>
      <c r="B422" s="45" t="s">
        <v>397</v>
      </c>
      <c r="C422" s="67" t="s">
        <v>665</v>
      </c>
      <c r="D422" s="66">
        <v>0</v>
      </c>
      <c r="E422" s="66">
        <v>0</v>
      </c>
      <c r="F422" s="66">
        <v>0</v>
      </c>
      <c r="G422" s="66">
        <v>0</v>
      </c>
      <c r="H422" s="66">
        <v>0</v>
      </c>
      <c r="I422" s="66">
        <v>0</v>
      </c>
      <c r="J422" s="66">
        <v>0</v>
      </c>
      <c r="K422" s="66">
        <v>0</v>
      </c>
      <c r="L422" s="66">
        <v>0</v>
      </c>
      <c r="M422" s="66">
        <v>0</v>
      </c>
      <c r="N422" s="66">
        <v>0</v>
      </c>
      <c r="O422" s="66">
        <v>0</v>
      </c>
      <c r="P422" s="66">
        <v>0</v>
      </c>
      <c r="Q422" s="66">
        <v>0</v>
      </c>
      <c r="R422" s="66">
        <v>0</v>
      </c>
      <c r="S422" s="66">
        <v>0</v>
      </c>
      <c r="T422" s="66">
        <v>0</v>
      </c>
      <c r="U422" s="66">
        <v>0</v>
      </c>
      <c r="V422" s="66">
        <v>0</v>
      </c>
      <c r="W422" s="66">
        <v>0</v>
      </c>
      <c r="X422" s="66">
        <v>0</v>
      </c>
      <c r="Y422" s="66">
        <v>0</v>
      </c>
      <c r="Z422" s="66">
        <v>0</v>
      </c>
      <c r="AA422" s="66">
        <v>0</v>
      </c>
      <c r="AB422" s="66">
        <v>0</v>
      </c>
      <c r="AC422" s="66">
        <v>0</v>
      </c>
      <c r="AD422" s="66">
        <v>0</v>
      </c>
      <c r="AE422" s="66">
        <v>0</v>
      </c>
      <c r="AF422" s="66">
        <v>0</v>
      </c>
      <c r="AG422" s="66">
        <v>0</v>
      </c>
      <c r="AH422" s="66">
        <v>0</v>
      </c>
      <c r="AI422" s="66">
        <v>0</v>
      </c>
      <c r="AJ422" s="66">
        <v>0</v>
      </c>
      <c r="AK422" s="66">
        <v>0</v>
      </c>
      <c r="AL422" s="66">
        <v>0</v>
      </c>
      <c r="AM422" s="66">
        <v>0</v>
      </c>
      <c r="AN422" s="66">
        <v>0</v>
      </c>
      <c r="AO422" s="66">
        <v>0</v>
      </c>
      <c r="AP422" s="66">
        <v>0</v>
      </c>
      <c r="AQ422" s="66">
        <f t="shared" si="6"/>
        <v>0</v>
      </c>
      <c r="AT422" s="35"/>
    </row>
    <row r="423" spans="1:46" ht="33" customHeight="1">
      <c r="A423" s="44">
        <v>1430</v>
      </c>
      <c r="B423" s="45" t="s">
        <v>398</v>
      </c>
      <c r="C423" s="67" t="s">
        <v>665</v>
      </c>
      <c r="D423" s="66">
        <v>0</v>
      </c>
      <c r="E423" s="66">
        <v>0</v>
      </c>
      <c r="F423" s="66">
        <v>0</v>
      </c>
      <c r="G423" s="66">
        <v>0</v>
      </c>
      <c r="H423" s="66">
        <v>0</v>
      </c>
      <c r="I423" s="66">
        <v>0</v>
      </c>
      <c r="J423" s="66">
        <v>0</v>
      </c>
      <c r="K423" s="66">
        <v>0</v>
      </c>
      <c r="L423" s="66">
        <v>0</v>
      </c>
      <c r="M423" s="66">
        <v>0</v>
      </c>
      <c r="N423" s="66">
        <v>0</v>
      </c>
      <c r="O423" s="66">
        <v>0</v>
      </c>
      <c r="P423" s="66">
        <v>0</v>
      </c>
      <c r="Q423" s="66">
        <v>0</v>
      </c>
      <c r="R423" s="66">
        <v>0</v>
      </c>
      <c r="S423" s="66">
        <v>0</v>
      </c>
      <c r="T423" s="66">
        <v>0</v>
      </c>
      <c r="U423" s="66">
        <v>0</v>
      </c>
      <c r="V423" s="66">
        <v>0</v>
      </c>
      <c r="W423" s="66">
        <v>0</v>
      </c>
      <c r="X423" s="66">
        <v>0</v>
      </c>
      <c r="Y423" s="66">
        <v>0</v>
      </c>
      <c r="Z423" s="66">
        <v>0</v>
      </c>
      <c r="AA423" s="66">
        <v>0</v>
      </c>
      <c r="AB423" s="66">
        <v>0</v>
      </c>
      <c r="AC423" s="66">
        <v>0</v>
      </c>
      <c r="AD423" s="66">
        <v>0</v>
      </c>
      <c r="AE423" s="66">
        <v>0</v>
      </c>
      <c r="AF423" s="66">
        <v>0</v>
      </c>
      <c r="AG423" s="66">
        <v>0</v>
      </c>
      <c r="AH423" s="66">
        <v>0</v>
      </c>
      <c r="AI423" s="66">
        <v>0</v>
      </c>
      <c r="AJ423" s="66">
        <v>0</v>
      </c>
      <c r="AK423" s="66">
        <v>0</v>
      </c>
      <c r="AL423" s="66">
        <v>0</v>
      </c>
      <c r="AM423" s="66">
        <v>0</v>
      </c>
      <c r="AN423" s="66">
        <v>0</v>
      </c>
      <c r="AO423" s="66">
        <v>0</v>
      </c>
      <c r="AP423" s="66">
        <v>0</v>
      </c>
      <c r="AQ423" s="66">
        <f t="shared" si="6"/>
        <v>0</v>
      </c>
      <c r="AT423" s="35"/>
    </row>
    <row r="424" spans="1:46" ht="33" customHeight="1">
      <c r="A424" s="44">
        <v>1431</v>
      </c>
      <c r="B424" s="45" t="s">
        <v>399</v>
      </c>
      <c r="C424" s="67" t="s">
        <v>665</v>
      </c>
      <c r="D424" s="66">
        <v>0</v>
      </c>
      <c r="E424" s="66">
        <v>0</v>
      </c>
      <c r="F424" s="66">
        <v>0</v>
      </c>
      <c r="G424" s="66">
        <v>0</v>
      </c>
      <c r="H424" s="66">
        <v>0</v>
      </c>
      <c r="I424" s="66">
        <v>0</v>
      </c>
      <c r="J424" s="66">
        <v>0</v>
      </c>
      <c r="K424" s="66">
        <v>0</v>
      </c>
      <c r="L424" s="66">
        <v>0</v>
      </c>
      <c r="M424" s="66">
        <v>0</v>
      </c>
      <c r="N424" s="66">
        <v>0</v>
      </c>
      <c r="O424" s="66">
        <v>0</v>
      </c>
      <c r="P424" s="66">
        <v>0</v>
      </c>
      <c r="Q424" s="66">
        <v>0</v>
      </c>
      <c r="R424" s="66">
        <v>0</v>
      </c>
      <c r="S424" s="66">
        <v>0</v>
      </c>
      <c r="T424" s="66">
        <v>0</v>
      </c>
      <c r="U424" s="66">
        <v>0</v>
      </c>
      <c r="V424" s="66">
        <v>0</v>
      </c>
      <c r="W424" s="66">
        <v>0</v>
      </c>
      <c r="X424" s="66">
        <v>0</v>
      </c>
      <c r="Y424" s="66">
        <v>0</v>
      </c>
      <c r="Z424" s="66">
        <v>0</v>
      </c>
      <c r="AA424" s="66">
        <v>0</v>
      </c>
      <c r="AB424" s="66">
        <v>0</v>
      </c>
      <c r="AC424" s="66">
        <v>0</v>
      </c>
      <c r="AD424" s="66">
        <v>0</v>
      </c>
      <c r="AE424" s="66">
        <v>0</v>
      </c>
      <c r="AF424" s="66">
        <v>0</v>
      </c>
      <c r="AG424" s="66">
        <v>0</v>
      </c>
      <c r="AH424" s="66">
        <v>0</v>
      </c>
      <c r="AI424" s="66">
        <v>0</v>
      </c>
      <c r="AJ424" s="66">
        <v>0</v>
      </c>
      <c r="AK424" s="66">
        <v>0</v>
      </c>
      <c r="AL424" s="66">
        <v>0</v>
      </c>
      <c r="AM424" s="66">
        <v>0</v>
      </c>
      <c r="AN424" s="66">
        <v>0</v>
      </c>
      <c r="AO424" s="66">
        <v>0</v>
      </c>
      <c r="AP424" s="66">
        <v>0</v>
      </c>
      <c r="AQ424" s="66">
        <f t="shared" si="6"/>
        <v>0</v>
      </c>
      <c r="AT424" s="35"/>
    </row>
    <row r="425" spans="1:46" ht="33" customHeight="1">
      <c r="A425" s="44">
        <v>1432</v>
      </c>
      <c r="B425" s="45" t="s">
        <v>400</v>
      </c>
      <c r="C425" s="67" t="s">
        <v>665</v>
      </c>
      <c r="D425" s="66">
        <v>0</v>
      </c>
      <c r="E425" s="66">
        <v>0</v>
      </c>
      <c r="F425" s="66">
        <v>0</v>
      </c>
      <c r="G425" s="66">
        <v>0</v>
      </c>
      <c r="H425" s="66">
        <v>0</v>
      </c>
      <c r="I425" s="66">
        <v>0</v>
      </c>
      <c r="J425" s="66">
        <v>0</v>
      </c>
      <c r="K425" s="66">
        <v>0</v>
      </c>
      <c r="L425" s="66">
        <v>0</v>
      </c>
      <c r="M425" s="66">
        <v>0</v>
      </c>
      <c r="N425" s="66">
        <v>0</v>
      </c>
      <c r="O425" s="66">
        <v>0</v>
      </c>
      <c r="P425" s="66">
        <v>0</v>
      </c>
      <c r="Q425" s="66">
        <v>0</v>
      </c>
      <c r="R425" s="66">
        <v>0</v>
      </c>
      <c r="S425" s="66">
        <v>0</v>
      </c>
      <c r="T425" s="66">
        <v>0</v>
      </c>
      <c r="U425" s="66">
        <v>0</v>
      </c>
      <c r="V425" s="66">
        <v>0</v>
      </c>
      <c r="W425" s="66">
        <v>0</v>
      </c>
      <c r="X425" s="66">
        <v>0</v>
      </c>
      <c r="Y425" s="66">
        <v>0</v>
      </c>
      <c r="Z425" s="66">
        <v>0</v>
      </c>
      <c r="AA425" s="66">
        <v>0</v>
      </c>
      <c r="AB425" s="66">
        <v>0</v>
      </c>
      <c r="AC425" s="66">
        <v>0</v>
      </c>
      <c r="AD425" s="66">
        <v>0</v>
      </c>
      <c r="AE425" s="66">
        <v>0</v>
      </c>
      <c r="AF425" s="66">
        <v>0</v>
      </c>
      <c r="AG425" s="66">
        <v>0</v>
      </c>
      <c r="AH425" s="66">
        <v>0</v>
      </c>
      <c r="AI425" s="66">
        <v>0</v>
      </c>
      <c r="AJ425" s="66">
        <v>0</v>
      </c>
      <c r="AK425" s="66">
        <v>0</v>
      </c>
      <c r="AL425" s="66">
        <v>0</v>
      </c>
      <c r="AM425" s="66">
        <v>0</v>
      </c>
      <c r="AN425" s="66">
        <v>0</v>
      </c>
      <c r="AO425" s="66">
        <v>0</v>
      </c>
      <c r="AP425" s="66">
        <v>0</v>
      </c>
      <c r="AQ425" s="66">
        <f t="shared" si="6"/>
        <v>0</v>
      </c>
      <c r="AT425" s="35"/>
    </row>
    <row r="426" spans="1:46" ht="33" customHeight="1">
      <c r="A426" s="44">
        <v>1434</v>
      </c>
      <c r="B426" s="45" t="s">
        <v>402</v>
      </c>
      <c r="C426" s="67" t="s">
        <v>665</v>
      </c>
      <c r="D426" s="66">
        <v>0</v>
      </c>
      <c r="E426" s="66">
        <v>0</v>
      </c>
      <c r="F426" s="66">
        <v>0</v>
      </c>
      <c r="G426" s="66">
        <v>0</v>
      </c>
      <c r="H426" s="66">
        <v>0</v>
      </c>
      <c r="I426" s="66">
        <v>0</v>
      </c>
      <c r="J426" s="66">
        <v>0</v>
      </c>
      <c r="K426" s="66">
        <v>0</v>
      </c>
      <c r="L426" s="66">
        <v>0</v>
      </c>
      <c r="M426" s="66">
        <v>0</v>
      </c>
      <c r="N426" s="66">
        <v>0</v>
      </c>
      <c r="O426" s="66">
        <v>0</v>
      </c>
      <c r="P426" s="66">
        <v>0</v>
      </c>
      <c r="Q426" s="66">
        <v>0</v>
      </c>
      <c r="R426" s="66">
        <v>0</v>
      </c>
      <c r="S426" s="66">
        <v>0</v>
      </c>
      <c r="T426" s="66">
        <v>0</v>
      </c>
      <c r="U426" s="66">
        <v>0</v>
      </c>
      <c r="V426" s="66">
        <v>0</v>
      </c>
      <c r="W426" s="66">
        <v>0</v>
      </c>
      <c r="X426" s="66">
        <v>0</v>
      </c>
      <c r="Y426" s="66">
        <v>0</v>
      </c>
      <c r="Z426" s="66">
        <v>0</v>
      </c>
      <c r="AA426" s="66">
        <v>0</v>
      </c>
      <c r="AB426" s="66">
        <v>0</v>
      </c>
      <c r="AC426" s="66">
        <v>0</v>
      </c>
      <c r="AD426" s="66">
        <v>0</v>
      </c>
      <c r="AE426" s="66">
        <v>0</v>
      </c>
      <c r="AF426" s="66">
        <v>0</v>
      </c>
      <c r="AG426" s="66">
        <v>0</v>
      </c>
      <c r="AH426" s="66">
        <v>0</v>
      </c>
      <c r="AI426" s="66">
        <v>0</v>
      </c>
      <c r="AJ426" s="66">
        <v>0</v>
      </c>
      <c r="AK426" s="66">
        <v>0</v>
      </c>
      <c r="AL426" s="66">
        <v>0</v>
      </c>
      <c r="AM426" s="66">
        <v>0</v>
      </c>
      <c r="AN426" s="66">
        <v>0</v>
      </c>
      <c r="AO426" s="66">
        <v>0</v>
      </c>
      <c r="AP426" s="66">
        <v>0</v>
      </c>
      <c r="AQ426" s="66">
        <f t="shared" si="6"/>
        <v>0</v>
      </c>
      <c r="AT426" s="35"/>
    </row>
    <row r="427" spans="1:46" ht="33" customHeight="1">
      <c r="A427" s="44">
        <v>1435</v>
      </c>
      <c r="B427" s="45" t="s">
        <v>403</v>
      </c>
      <c r="C427" s="67" t="s">
        <v>665</v>
      </c>
      <c r="D427" s="66">
        <v>0</v>
      </c>
      <c r="E427" s="66">
        <v>0</v>
      </c>
      <c r="F427" s="66">
        <v>0</v>
      </c>
      <c r="G427" s="66">
        <v>0</v>
      </c>
      <c r="H427" s="66">
        <v>0</v>
      </c>
      <c r="I427" s="66">
        <v>0</v>
      </c>
      <c r="J427" s="66">
        <v>0</v>
      </c>
      <c r="K427" s="66">
        <v>0</v>
      </c>
      <c r="L427" s="66">
        <v>0</v>
      </c>
      <c r="M427" s="66">
        <v>0</v>
      </c>
      <c r="N427" s="66">
        <v>0</v>
      </c>
      <c r="O427" s="66">
        <v>0</v>
      </c>
      <c r="P427" s="66">
        <v>0</v>
      </c>
      <c r="Q427" s="66">
        <v>0</v>
      </c>
      <c r="R427" s="66">
        <v>0</v>
      </c>
      <c r="S427" s="66">
        <v>0</v>
      </c>
      <c r="T427" s="66">
        <v>0</v>
      </c>
      <c r="U427" s="66">
        <v>0</v>
      </c>
      <c r="V427" s="66">
        <v>0</v>
      </c>
      <c r="W427" s="66">
        <v>0</v>
      </c>
      <c r="X427" s="66">
        <v>0</v>
      </c>
      <c r="Y427" s="66">
        <v>0</v>
      </c>
      <c r="Z427" s="66">
        <v>0</v>
      </c>
      <c r="AA427" s="66">
        <v>0</v>
      </c>
      <c r="AB427" s="66">
        <v>0</v>
      </c>
      <c r="AC427" s="66">
        <v>0</v>
      </c>
      <c r="AD427" s="66">
        <v>0</v>
      </c>
      <c r="AE427" s="66">
        <v>0</v>
      </c>
      <c r="AF427" s="66">
        <v>0</v>
      </c>
      <c r="AG427" s="66">
        <v>0</v>
      </c>
      <c r="AH427" s="66">
        <v>0</v>
      </c>
      <c r="AI427" s="66">
        <v>0</v>
      </c>
      <c r="AJ427" s="66">
        <v>0</v>
      </c>
      <c r="AK427" s="66">
        <v>0</v>
      </c>
      <c r="AL427" s="66">
        <v>0</v>
      </c>
      <c r="AM427" s="66">
        <v>0</v>
      </c>
      <c r="AN427" s="66">
        <v>0</v>
      </c>
      <c r="AO427" s="66">
        <v>0</v>
      </c>
      <c r="AP427" s="66">
        <v>0</v>
      </c>
      <c r="AQ427" s="66">
        <f t="shared" si="6"/>
        <v>0</v>
      </c>
      <c r="AT427" s="35"/>
    </row>
    <row r="428" spans="1:46" ht="33" customHeight="1">
      <c r="A428" s="44">
        <v>1501</v>
      </c>
      <c r="B428" s="45" t="s">
        <v>404</v>
      </c>
      <c r="C428" s="67" t="s">
        <v>665</v>
      </c>
      <c r="D428" s="66">
        <v>0</v>
      </c>
      <c r="E428" s="66">
        <v>0</v>
      </c>
      <c r="F428" s="66">
        <v>0</v>
      </c>
      <c r="G428" s="66">
        <v>0</v>
      </c>
      <c r="H428" s="66">
        <v>0</v>
      </c>
      <c r="I428" s="66">
        <v>0</v>
      </c>
      <c r="J428" s="66">
        <v>0</v>
      </c>
      <c r="K428" s="66">
        <v>0</v>
      </c>
      <c r="L428" s="66">
        <v>0</v>
      </c>
      <c r="M428" s="66">
        <v>0</v>
      </c>
      <c r="N428" s="66">
        <v>0</v>
      </c>
      <c r="O428" s="66">
        <v>0</v>
      </c>
      <c r="P428" s="66">
        <v>0</v>
      </c>
      <c r="Q428" s="66">
        <v>0</v>
      </c>
      <c r="R428" s="66">
        <v>0</v>
      </c>
      <c r="S428" s="66">
        <v>0</v>
      </c>
      <c r="T428" s="66">
        <v>0</v>
      </c>
      <c r="U428" s="66">
        <v>0</v>
      </c>
      <c r="V428" s="66">
        <v>0</v>
      </c>
      <c r="W428" s="66">
        <v>0</v>
      </c>
      <c r="X428" s="66">
        <v>0</v>
      </c>
      <c r="Y428" s="66">
        <v>0</v>
      </c>
      <c r="Z428" s="66">
        <v>0</v>
      </c>
      <c r="AA428" s="66">
        <v>0</v>
      </c>
      <c r="AB428" s="66">
        <v>0</v>
      </c>
      <c r="AC428" s="66">
        <v>0</v>
      </c>
      <c r="AD428" s="66">
        <v>0</v>
      </c>
      <c r="AE428" s="66">
        <v>0</v>
      </c>
      <c r="AF428" s="66">
        <v>0</v>
      </c>
      <c r="AG428" s="66">
        <v>0</v>
      </c>
      <c r="AH428" s="66">
        <v>0</v>
      </c>
      <c r="AI428" s="66">
        <v>0</v>
      </c>
      <c r="AJ428" s="66">
        <v>0</v>
      </c>
      <c r="AK428" s="66">
        <v>0</v>
      </c>
      <c r="AL428" s="66">
        <v>0</v>
      </c>
      <c r="AM428" s="66">
        <v>0</v>
      </c>
      <c r="AN428" s="66">
        <v>0</v>
      </c>
      <c r="AO428" s="66">
        <v>0</v>
      </c>
      <c r="AP428" s="66">
        <v>0</v>
      </c>
      <c r="AQ428" s="66">
        <f t="shared" si="6"/>
        <v>0</v>
      </c>
      <c r="AT428" s="35"/>
    </row>
    <row r="429" spans="1:46" ht="33" customHeight="1">
      <c r="A429" s="44">
        <v>1502</v>
      </c>
      <c r="B429" s="45" t="s">
        <v>405</v>
      </c>
      <c r="C429" s="67" t="s">
        <v>665</v>
      </c>
      <c r="D429" s="66">
        <v>0</v>
      </c>
      <c r="E429" s="66">
        <v>0</v>
      </c>
      <c r="F429" s="66">
        <v>0</v>
      </c>
      <c r="G429" s="66">
        <v>0</v>
      </c>
      <c r="H429" s="66">
        <v>0</v>
      </c>
      <c r="I429" s="66">
        <v>0</v>
      </c>
      <c r="J429" s="66">
        <v>0</v>
      </c>
      <c r="K429" s="66">
        <v>0</v>
      </c>
      <c r="L429" s="66">
        <v>0</v>
      </c>
      <c r="M429" s="66">
        <v>0</v>
      </c>
      <c r="N429" s="66">
        <v>0</v>
      </c>
      <c r="O429" s="66">
        <v>0</v>
      </c>
      <c r="P429" s="66">
        <v>0</v>
      </c>
      <c r="Q429" s="66">
        <v>0</v>
      </c>
      <c r="R429" s="66">
        <v>0</v>
      </c>
      <c r="S429" s="66">
        <v>0</v>
      </c>
      <c r="T429" s="66">
        <v>0</v>
      </c>
      <c r="U429" s="66">
        <v>0</v>
      </c>
      <c r="V429" s="66">
        <v>0</v>
      </c>
      <c r="W429" s="66">
        <v>0</v>
      </c>
      <c r="X429" s="66">
        <v>0</v>
      </c>
      <c r="Y429" s="66">
        <v>0</v>
      </c>
      <c r="Z429" s="66">
        <v>0</v>
      </c>
      <c r="AA429" s="66">
        <v>0</v>
      </c>
      <c r="AB429" s="66">
        <v>0</v>
      </c>
      <c r="AC429" s="66">
        <v>0</v>
      </c>
      <c r="AD429" s="66">
        <v>0</v>
      </c>
      <c r="AE429" s="66">
        <v>0</v>
      </c>
      <c r="AF429" s="66">
        <v>0</v>
      </c>
      <c r="AG429" s="66">
        <v>0</v>
      </c>
      <c r="AH429" s="66">
        <v>0</v>
      </c>
      <c r="AI429" s="66">
        <v>0</v>
      </c>
      <c r="AJ429" s="66">
        <v>0</v>
      </c>
      <c r="AK429" s="66">
        <v>0</v>
      </c>
      <c r="AL429" s="66">
        <v>0</v>
      </c>
      <c r="AM429" s="66">
        <v>0</v>
      </c>
      <c r="AN429" s="66">
        <v>0</v>
      </c>
      <c r="AO429" s="66">
        <v>0</v>
      </c>
      <c r="AP429" s="66">
        <v>0</v>
      </c>
      <c r="AQ429" s="66">
        <f t="shared" si="6"/>
        <v>0</v>
      </c>
      <c r="AT429" s="35"/>
    </row>
    <row r="430" spans="1:46" ht="33" customHeight="1">
      <c r="A430" s="44">
        <v>1503</v>
      </c>
      <c r="B430" s="45" t="s">
        <v>406</v>
      </c>
      <c r="C430" s="67" t="s">
        <v>665</v>
      </c>
      <c r="D430" s="66">
        <v>0</v>
      </c>
      <c r="E430" s="66">
        <v>0</v>
      </c>
      <c r="F430" s="66">
        <v>0</v>
      </c>
      <c r="G430" s="66">
        <v>0</v>
      </c>
      <c r="H430" s="66">
        <v>0</v>
      </c>
      <c r="I430" s="66">
        <v>0</v>
      </c>
      <c r="J430" s="66">
        <v>0</v>
      </c>
      <c r="K430" s="66">
        <v>0</v>
      </c>
      <c r="L430" s="66">
        <v>0</v>
      </c>
      <c r="M430" s="66">
        <v>0</v>
      </c>
      <c r="N430" s="66">
        <v>0</v>
      </c>
      <c r="O430" s="66">
        <v>0</v>
      </c>
      <c r="P430" s="66">
        <v>0</v>
      </c>
      <c r="Q430" s="66">
        <v>0</v>
      </c>
      <c r="R430" s="66">
        <v>0</v>
      </c>
      <c r="S430" s="66">
        <v>0</v>
      </c>
      <c r="T430" s="66">
        <v>0</v>
      </c>
      <c r="U430" s="66">
        <v>0</v>
      </c>
      <c r="V430" s="66">
        <v>0</v>
      </c>
      <c r="W430" s="66">
        <v>0</v>
      </c>
      <c r="X430" s="66">
        <v>0</v>
      </c>
      <c r="Y430" s="66">
        <v>0</v>
      </c>
      <c r="Z430" s="66">
        <v>0</v>
      </c>
      <c r="AA430" s="66">
        <v>0</v>
      </c>
      <c r="AB430" s="66">
        <v>0</v>
      </c>
      <c r="AC430" s="66">
        <v>0</v>
      </c>
      <c r="AD430" s="66">
        <v>0</v>
      </c>
      <c r="AE430" s="66">
        <v>0</v>
      </c>
      <c r="AF430" s="66">
        <v>0</v>
      </c>
      <c r="AG430" s="66">
        <v>0</v>
      </c>
      <c r="AH430" s="66">
        <v>0</v>
      </c>
      <c r="AI430" s="66">
        <v>0</v>
      </c>
      <c r="AJ430" s="66">
        <v>0</v>
      </c>
      <c r="AK430" s="66">
        <v>0</v>
      </c>
      <c r="AL430" s="66">
        <v>0</v>
      </c>
      <c r="AM430" s="66">
        <v>0</v>
      </c>
      <c r="AN430" s="66">
        <v>0</v>
      </c>
      <c r="AO430" s="66">
        <v>0</v>
      </c>
      <c r="AP430" s="66">
        <v>0</v>
      </c>
      <c r="AQ430" s="66">
        <f t="shared" si="6"/>
        <v>0</v>
      </c>
      <c r="AT430" s="35"/>
    </row>
    <row r="431" spans="1:46" ht="33" customHeight="1">
      <c r="A431" s="44">
        <v>1504</v>
      </c>
      <c r="B431" s="45" t="s">
        <v>407</v>
      </c>
      <c r="C431" s="67" t="s">
        <v>665</v>
      </c>
      <c r="D431" s="66">
        <v>0</v>
      </c>
      <c r="E431" s="66">
        <v>0</v>
      </c>
      <c r="F431" s="66">
        <v>0</v>
      </c>
      <c r="G431" s="66">
        <v>0</v>
      </c>
      <c r="H431" s="66">
        <v>0</v>
      </c>
      <c r="I431" s="66">
        <v>0</v>
      </c>
      <c r="J431" s="66">
        <v>0</v>
      </c>
      <c r="K431" s="66">
        <v>0</v>
      </c>
      <c r="L431" s="66">
        <v>0</v>
      </c>
      <c r="M431" s="66">
        <v>0</v>
      </c>
      <c r="N431" s="66">
        <v>0</v>
      </c>
      <c r="O431" s="66">
        <v>0</v>
      </c>
      <c r="P431" s="66">
        <v>0</v>
      </c>
      <c r="Q431" s="66">
        <v>0</v>
      </c>
      <c r="R431" s="66">
        <v>0</v>
      </c>
      <c r="S431" s="66">
        <v>0</v>
      </c>
      <c r="T431" s="66">
        <v>0</v>
      </c>
      <c r="U431" s="66">
        <v>0</v>
      </c>
      <c r="V431" s="66">
        <v>0</v>
      </c>
      <c r="W431" s="66">
        <v>0</v>
      </c>
      <c r="X431" s="66">
        <v>0</v>
      </c>
      <c r="Y431" s="66">
        <v>0</v>
      </c>
      <c r="Z431" s="66">
        <v>0</v>
      </c>
      <c r="AA431" s="66">
        <v>0</v>
      </c>
      <c r="AB431" s="66">
        <v>0</v>
      </c>
      <c r="AC431" s="66">
        <v>0</v>
      </c>
      <c r="AD431" s="66">
        <v>0</v>
      </c>
      <c r="AE431" s="66">
        <v>0</v>
      </c>
      <c r="AF431" s="66">
        <v>0</v>
      </c>
      <c r="AG431" s="66">
        <v>0</v>
      </c>
      <c r="AH431" s="66">
        <v>0</v>
      </c>
      <c r="AI431" s="66">
        <v>0</v>
      </c>
      <c r="AJ431" s="66">
        <v>0</v>
      </c>
      <c r="AK431" s="66">
        <v>0</v>
      </c>
      <c r="AL431" s="66">
        <v>0</v>
      </c>
      <c r="AM431" s="66">
        <v>0</v>
      </c>
      <c r="AN431" s="66">
        <v>0</v>
      </c>
      <c r="AO431" s="66">
        <v>0</v>
      </c>
      <c r="AP431" s="66">
        <v>0</v>
      </c>
      <c r="AQ431" s="66">
        <f t="shared" si="6"/>
        <v>0</v>
      </c>
      <c r="AT431" s="35"/>
    </row>
    <row r="432" spans="1:46" ht="33" customHeight="1">
      <c r="A432" s="44">
        <v>1505</v>
      </c>
      <c r="B432" s="45" t="s">
        <v>408</v>
      </c>
      <c r="C432" s="67" t="s">
        <v>665</v>
      </c>
      <c r="D432" s="66">
        <v>0</v>
      </c>
      <c r="E432" s="66">
        <v>0</v>
      </c>
      <c r="F432" s="66">
        <v>0</v>
      </c>
      <c r="G432" s="66">
        <v>0</v>
      </c>
      <c r="H432" s="66">
        <v>0</v>
      </c>
      <c r="I432" s="66">
        <v>0</v>
      </c>
      <c r="J432" s="66">
        <v>0</v>
      </c>
      <c r="K432" s="66">
        <v>0</v>
      </c>
      <c r="L432" s="66">
        <v>0</v>
      </c>
      <c r="M432" s="66">
        <v>0</v>
      </c>
      <c r="N432" s="66">
        <v>0</v>
      </c>
      <c r="O432" s="66">
        <v>0</v>
      </c>
      <c r="P432" s="66">
        <v>0</v>
      </c>
      <c r="Q432" s="66">
        <v>0</v>
      </c>
      <c r="R432" s="66">
        <v>0</v>
      </c>
      <c r="S432" s="66">
        <v>0</v>
      </c>
      <c r="T432" s="66">
        <v>0</v>
      </c>
      <c r="U432" s="66">
        <v>0</v>
      </c>
      <c r="V432" s="66">
        <v>0</v>
      </c>
      <c r="W432" s="66">
        <v>0</v>
      </c>
      <c r="X432" s="66">
        <v>0</v>
      </c>
      <c r="Y432" s="66">
        <v>0</v>
      </c>
      <c r="Z432" s="66">
        <v>0</v>
      </c>
      <c r="AA432" s="66">
        <v>0</v>
      </c>
      <c r="AB432" s="66">
        <v>0</v>
      </c>
      <c r="AC432" s="66">
        <v>0</v>
      </c>
      <c r="AD432" s="66">
        <v>0</v>
      </c>
      <c r="AE432" s="66">
        <v>0</v>
      </c>
      <c r="AF432" s="66">
        <v>0</v>
      </c>
      <c r="AG432" s="66">
        <v>0</v>
      </c>
      <c r="AH432" s="66">
        <v>0</v>
      </c>
      <c r="AI432" s="66">
        <v>0</v>
      </c>
      <c r="AJ432" s="66">
        <v>0</v>
      </c>
      <c r="AK432" s="66">
        <v>0</v>
      </c>
      <c r="AL432" s="66">
        <v>0</v>
      </c>
      <c r="AM432" s="66">
        <v>0</v>
      </c>
      <c r="AN432" s="66">
        <v>0</v>
      </c>
      <c r="AO432" s="66">
        <v>0</v>
      </c>
      <c r="AP432" s="66">
        <v>0</v>
      </c>
      <c r="AQ432" s="66">
        <f t="shared" si="6"/>
        <v>0</v>
      </c>
      <c r="AT432" s="35"/>
    </row>
    <row r="433" spans="1:46" ht="33" customHeight="1">
      <c r="A433" s="44">
        <v>1506</v>
      </c>
      <c r="B433" s="45" t="s">
        <v>409</v>
      </c>
      <c r="C433" s="67" t="s">
        <v>665</v>
      </c>
      <c r="D433" s="66">
        <v>0</v>
      </c>
      <c r="E433" s="66">
        <v>0</v>
      </c>
      <c r="F433" s="66">
        <v>0</v>
      </c>
      <c r="G433" s="66">
        <v>0</v>
      </c>
      <c r="H433" s="66">
        <v>0</v>
      </c>
      <c r="I433" s="66">
        <v>0</v>
      </c>
      <c r="J433" s="66">
        <v>0</v>
      </c>
      <c r="K433" s="66">
        <v>0</v>
      </c>
      <c r="L433" s="66">
        <v>0</v>
      </c>
      <c r="M433" s="66">
        <v>0</v>
      </c>
      <c r="N433" s="66">
        <v>0</v>
      </c>
      <c r="O433" s="66">
        <v>0</v>
      </c>
      <c r="P433" s="66">
        <v>0</v>
      </c>
      <c r="Q433" s="66">
        <v>0</v>
      </c>
      <c r="R433" s="66">
        <v>0</v>
      </c>
      <c r="S433" s="66">
        <v>0</v>
      </c>
      <c r="T433" s="66">
        <v>0</v>
      </c>
      <c r="U433" s="66">
        <v>0</v>
      </c>
      <c r="V433" s="66">
        <v>0</v>
      </c>
      <c r="W433" s="66">
        <v>0</v>
      </c>
      <c r="X433" s="66">
        <v>0</v>
      </c>
      <c r="Y433" s="66">
        <v>0</v>
      </c>
      <c r="Z433" s="66">
        <v>0</v>
      </c>
      <c r="AA433" s="66">
        <v>0</v>
      </c>
      <c r="AB433" s="66">
        <v>0</v>
      </c>
      <c r="AC433" s="66">
        <v>0</v>
      </c>
      <c r="AD433" s="66">
        <v>0</v>
      </c>
      <c r="AE433" s="66">
        <v>0</v>
      </c>
      <c r="AF433" s="66">
        <v>0</v>
      </c>
      <c r="AG433" s="66">
        <v>0</v>
      </c>
      <c r="AH433" s="66">
        <v>0</v>
      </c>
      <c r="AI433" s="66">
        <v>0</v>
      </c>
      <c r="AJ433" s="66">
        <v>0</v>
      </c>
      <c r="AK433" s="66">
        <v>0</v>
      </c>
      <c r="AL433" s="66">
        <v>0</v>
      </c>
      <c r="AM433" s="66">
        <v>0</v>
      </c>
      <c r="AN433" s="66">
        <v>0</v>
      </c>
      <c r="AO433" s="66">
        <v>0</v>
      </c>
      <c r="AP433" s="66">
        <v>0</v>
      </c>
      <c r="AQ433" s="66">
        <f t="shared" si="6"/>
        <v>0</v>
      </c>
      <c r="AT433" s="35"/>
    </row>
    <row r="434" spans="1:46" ht="33" customHeight="1">
      <c r="A434" s="44">
        <v>1507</v>
      </c>
      <c r="B434" s="45" t="s">
        <v>410</v>
      </c>
      <c r="C434" s="67" t="s">
        <v>665</v>
      </c>
      <c r="D434" s="66">
        <v>0</v>
      </c>
      <c r="E434" s="66">
        <v>0</v>
      </c>
      <c r="F434" s="66">
        <v>0</v>
      </c>
      <c r="G434" s="66">
        <v>0</v>
      </c>
      <c r="H434" s="66">
        <v>0</v>
      </c>
      <c r="I434" s="66">
        <v>0</v>
      </c>
      <c r="J434" s="66">
        <v>0</v>
      </c>
      <c r="K434" s="66">
        <v>0</v>
      </c>
      <c r="L434" s="66">
        <v>0</v>
      </c>
      <c r="M434" s="66">
        <v>0</v>
      </c>
      <c r="N434" s="66">
        <v>0</v>
      </c>
      <c r="O434" s="66">
        <v>0</v>
      </c>
      <c r="P434" s="66">
        <v>0</v>
      </c>
      <c r="Q434" s="66">
        <v>0</v>
      </c>
      <c r="R434" s="66">
        <v>0</v>
      </c>
      <c r="S434" s="66">
        <v>0</v>
      </c>
      <c r="T434" s="66">
        <v>0</v>
      </c>
      <c r="U434" s="66">
        <v>0</v>
      </c>
      <c r="V434" s="66">
        <v>0</v>
      </c>
      <c r="W434" s="66">
        <v>0</v>
      </c>
      <c r="X434" s="66">
        <v>0</v>
      </c>
      <c r="Y434" s="66">
        <v>0</v>
      </c>
      <c r="Z434" s="66">
        <v>0</v>
      </c>
      <c r="AA434" s="66">
        <v>0</v>
      </c>
      <c r="AB434" s="66">
        <v>0</v>
      </c>
      <c r="AC434" s="66">
        <v>0</v>
      </c>
      <c r="AD434" s="66">
        <v>0</v>
      </c>
      <c r="AE434" s="66">
        <v>0</v>
      </c>
      <c r="AF434" s="66">
        <v>0</v>
      </c>
      <c r="AG434" s="66">
        <v>0</v>
      </c>
      <c r="AH434" s="66">
        <v>0</v>
      </c>
      <c r="AI434" s="66">
        <v>0</v>
      </c>
      <c r="AJ434" s="66">
        <v>0</v>
      </c>
      <c r="AK434" s="66">
        <v>0</v>
      </c>
      <c r="AL434" s="66">
        <v>0</v>
      </c>
      <c r="AM434" s="66">
        <v>0</v>
      </c>
      <c r="AN434" s="66">
        <v>0</v>
      </c>
      <c r="AO434" s="66">
        <v>0</v>
      </c>
      <c r="AP434" s="66">
        <v>0</v>
      </c>
      <c r="AQ434" s="66">
        <f t="shared" si="6"/>
        <v>0</v>
      </c>
      <c r="AT434" s="35"/>
    </row>
    <row r="435" spans="1:46" ht="33" customHeight="1">
      <c r="A435" s="44">
        <v>1508</v>
      </c>
      <c r="B435" s="45" t="s">
        <v>411</v>
      </c>
      <c r="C435" s="67" t="s">
        <v>665</v>
      </c>
      <c r="D435" s="66">
        <v>0</v>
      </c>
      <c r="E435" s="66">
        <v>0</v>
      </c>
      <c r="F435" s="66">
        <v>0</v>
      </c>
      <c r="G435" s="66">
        <v>0</v>
      </c>
      <c r="H435" s="66">
        <v>0</v>
      </c>
      <c r="I435" s="66">
        <v>0</v>
      </c>
      <c r="J435" s="66">
        <v>0</v>
      </c>
      <c r="K435" s="66">
        <v>0</v>
      </c>
      <c r="L435" s="66">
        <v>0</v>
      </c>
      <c r="M435" s="66">
        <v>0</v>
      </c>
      <c r="N435" s="66">
        <v>0</v>
      </c>
      <c r="O435" s="66">
        <v>0</v>
      </c>
      <c r="P435" s="66">
        <v>0</v>
      </c>
      <c r="Q435" s="66">
        <v>0</v>
      </c>
      <c r="R435" s="66">
        <v>0</v>
      </c>
      <c r="S435" s="66">
        <v>0</v>
      </c>
      <c r="T435" s="66">
        <v>0</v>
      </c>
      <c r="U435" s="66">
        <v>0</v>
      </c>
      <c r="V435" s="66">
        <v>0</v>
      </c>
      <c r="W435" s="66">
        <v>0</v>
      </c>
      <c r="X435" s="66">
        <v>0</v>
      </c>
      <c r="Y435" s="66">
        <v>0</v>
      </c>
      <c r="Z435" s="66">
        <v>0</v>
      </c>
      <c r="AA435" s="66">
        <v>0</v>
      </c>
      <c r="AB435" s="66">
        <v>0</v>
      </c>
      <c r="AC435" s="66">
        <v>0</v>
      </c>
      <c r="AD435" s="66">
        <v>0</v>
      </c>
      <c r="AE435" s="66">
        <v>0</v>
      </c>
      <c r="AF435" s="66">
        <v>0</v>
      </c>
      <c r="AG435" s="66">
        <v>0</v>
      </c>
      <c r="AH435" s="66">
        <v>0</v>
      </c>
      <c r="AI435" s="66">
        <v>0</v>
      </c>
      <c r="AJ435" s="66">
        <v>0</v>
      </c>
      <c r="AK435" s="66">
        <v>0</v>
      </c>
      <c r="AL435" s="66">
        <v>0</v>
      </c>
      <c r="AM435" s="66">
        <v>0</v>
      </c>
      <c r="AN435" s="66">
        <v>0</v>
      </c>
      <c r="AO435" s="66">
        <v>0</v>
      </c>
      <c r="AP435" s="66">
        <v>0</v>
      </c>
      <c r="AQ435" s="66">
        <f t="shared" si="6"/>
        <v>0</v>
      </c>
      <c r="AT435" s="35"/>
    </row>
    <row r="436" spans="1:46" ht="33" customHeight="1">
      <c r="A436" s="44">
        <v>1509</v>
      </c>
      <c r="B436" s="45" t="s">
        <v>412</v>
      </c>
      <c r="C436" s="67" t="s">
        <v>665</v>
      </c>
      <c r="D436" s="66">
        <v>0</v>
      </c>
      <c r="E436" s="66">
        <v>0</v>
      </c>
      <c r="F436" s="66">
        <v>0</v>
      </c>
      <c r="G436" s="66">
        <v>0</v>
      </c>
      <c r="H436" s="66">
        <v>0</v>
      </c>
      <c r="I436" s="66">
        <v>0</v>
      </c>
      <c r="J436" s="66">
        <v>0</v>
      </c>
      <c r="K436" s="66">
        <v>0</v>
      </c>
      <c r="L436" s="66">
        <v>0</v>
      </c>
      <c r="M436" s="66">
        <v>0</v>
      </c>
      <c r="N436" s="66">
        <v>0</v>
      </c>
      <c r="O436" s="66">
        <v>0</v>
      </c>
      <c r="P436" s="66">
        <v>0</v>
      </c>
      <c r="Q436" s="66">
        <v>0</v>
      </c>
      <c r="R436" s="66">
        <v>0</v>
      </c>
      <c r="S436" s="66">
        <v>0</v>
      </c>
      <c r="T436" s="66">
        <v>0</v>
      </c>
      <c r="U436" s="66">
        <v>0</v>
      </c>
      <c r="V436" s="66">
        <v>0</v>
      </c>
      <c r="W436" s="66">
        <v>0</v>
      </c>
      <c r="X436" s="66">
        <v>0</v>
      </c>
      <c r="Y436" s="66">
        <v>0</v>
      </c>
      <c r="Z436" s="66">
        <v>0</v>
      </c>
      <c r="AA436" s="66">
        <v>0</v>
      </c>
      <c r="AB436" s="66">
        <v>0</v>
      </c>
      <c r="AC436" s="66">
        <v>0</v>
      </c>
      <c r="AD436" s="66">
        <v>0</v>
      </c>
      <c r="AE436" s="66">
        <v>0</v>
      </c>
      <c r="AF436" s="66">
        <v>0</v>
      </c>
      <c r="AG436" s="66">
        <v>0</v>
      </c>
      <c r="AH436" s="66">
        <v>0</v>
      </c>
      <c r="AI436" s="66">
        <v>0</v>
      </c>
      <c r="AJ436" s="66">
        <v>0</v>
      </c>
      <c r="AK436" s="66">
        <v>0</v>
      </c>
      <c r="AL436" s="66">
        <v>0</v>
      </c>
      <c r="AM436" s="66">
        <v>0</v>
      </c>
      <c r="AN436" s="66">
        <v>0</v>
      </c>
      <c r="AO436" s="66">
        <v>0</v>
      </c>
      <c r="AP436" s="66">
        <v>0</v>
      </c>
      <c r="AQ436" s="66">
        <f t="shared" si="6"/>
        <v>0</v>
      </c>
      <c r="AT436" s="35"/>
    </row>
    <row r="437" spans="1:46" ht="33" customHeight="1">
      <c r="A437" s="44">
        <v>1510</v>
      </c>
      <c r="B437" s="45" t="s">
        <v>413</v>
      </c>
      <c r="C437" s="67" t="s">
        <v>665</v>
      </c>
      <c r="D437" s="66">
        <v>0</v>
      </c>
      <c r="E437" s="66">
        <v>0</v>
      </c>
      <c r="F437" s="66">
        <v>0</v>
      </c>
      <c r="G437" s="66">
        <v>0</v>
      </c>
      <c r="H437" s="66">
        <v>0</v>
      </c>
      <c r="I437" s="66">
        <v>0</v>
      </c>
      <c r="J437" s="66">
        <v>0</v>
      </c>
      <c r="K437" s="66">
        <v>0</v>
      </c>
      <c r="L437" s="66">
        <v>0</v>
      </c>
      <c r="M437" s="66">
        <v>0</v>
      </c>
      <c r="N437" s="66">
        <v>0</v>
      </c>
      <c r="O437" s="66">
        <v>0</v>
      </c>
      <c r="P437" s="66">
        <v>0</v>
      </c>
      <c r="Q437" s="66">
        <v>0</v>
      </c>
      <c r="R437" s="66">
        <v>0</v>
      </c>
      <c r="S437" s="66">
        <v>0</v>
      </c>
      <c r="T437" s="66">
        <v>0</v>
      </c>
      <c r="U437" s="66">
        <v>0</v>
      </c>
      <c r="V437" s="66">
        <v>0</v>
      </c>
      <c r="W437" s="66">
        <v>0</v>
      </c>
      <c r="X437" s="66">
        <v>0</v>
      </c>
      <c r="Y437" s="66">
        <v>0</v>
      </c>
      <c r="Z437" s="66">
        <v>0</v>
      </c>
      <c r="AA437" s="66">
        <v>0</v>
      </c>
      <c r="AB437" s="66">
        <v>0</v>
      </c>
      <c r="AC437" s="66">
        <v>0</v>
      </c>
      <c r="AD437" s="66">
        <v>0</v>
      </c>
      <c r="AE437" s="66">
        <v>0</v>
      </c>
      <c r="AF437" s="66">
        <v>0</v>
      </c>
      <c r="AG437" s="66">
        <v>0</v>
      </c>
      <c r="AH437" s="66">
        <v>0</v>
      </c>
      <c r="AI437" s="66">
        <v>0</v>
      </c>
      <c r="AJ437" s="66">
        <v>0</v>
      </c>
      <c r="AK437" s="66">
        <v>0</v>
      </c>
      <c r="AL437" s="66">
        <v>0</v>
      </c>
      <c r="AM437" s="66">
        <v>0</v>
      </c>
      <c r="AN437" s="66">
        <v>0</v>
      </c>
      <c r="AO437" s="66">
        <v>0</v>
      </c>
      <c r="AP437" s="66">
        <v>0</v>
      </c>
      <c r="AQ437" s="66">
        <f t="shared" si="6"/>
        <v>0</v>
      </c>
      <c r="AT437" s="35"/>
    </row>
    <row r="438" spans="1:46" ht="33" customHeight="1">
      <c r="A438" s="44">
        <v>1511</v>
      </c>
      <c r="B438" s="45" t="s">
        <v>414</v>
      </c>
      <c r="C438" s="67" t="s">
        <v>665</v>
      </c>
      <c r="D438" s="66">
        <v>0</v>
      </c>
      <c r="E438" s="66">
        <v>0</v>
      </c>
      <c r="F438" s="66">
        <v>0</v>
      </c>
      <c r="G438" s="66">
        <v>0</v>
      </c>
      <c r="H438" s="66">
        <v>0</v>
      </c>
      <c r="I438" s="66">
        <v>0</v>
      </c>
      <c r="J438" s="66">
        <v>0</v>
      </c>
      <c r="K438" s="66">
        <v>0</v>
      </c>
      <c r="L438" s="66">
        <v>0</v>
      </c>
      <c r="M438" s="66">
        <v>0</v>
      </c>
      <c r="N438" s="66">
        <v>0</v>
      </c>
      <c r="O438" s="66">
        <v>0</v>
      </c>
      <c r="P438" s="66">
        <v>0</v>
      </c>
      <c r="Q438" s="66">
        <v>0</v>
      </c>
      <c r="R438" s="66">
        <v>0</v>
      </c>
      <c r="S438" s="66">
        <v>0</v>
      </c>
      <c r="T438" s="66">
        <v>0</v>
      </c>
      <c r="U438" s="66">
        <v>0</v>
      </c>
      <c r="V438" s="66">
        <v>0</v>
      </c>
      <c r="W438" s="66">
        <v>0</v>
      </c>
      <c r="X438" s="66">
        <v>0</v>
      </c>
      <c r="Y438" s="66">
        <v>0</v>
      </c>
      <c r="Z438" s="66">
        <v>0</v>
      </c>
      <c r="AA438" s="66">
        <v>0</v>
      </c>
      <c r="AB438" s="66">
        <v>0</v>
      </c>
      <c r="AC438" s="66">
        <v>0</v>
      </c>
      <c r="AD438" s="66">
        <v>0</v>
      </c>
      <c r="AE438" s="66">
        <v>0</v>
      </c>
      <c r="AF438" s="66">
        <v>0</v>
      </c>
      <c r="AG438" s="66">
        <v>0</v>
      </c>
      <c r="AH438" s="66">
        <v>0</v>
      </c>
      <c r="AI438" s="66">
        <v>0</v>
      </c>
      <c r="AJ438" s="66">
        <v>0</v>
      </c>
      <c r="AK438" s="66">
        <v>0</v>
      </c>
      <c r="AL438" s="66">
        <v>0</v>
      </c>
      <c r="AM438" s="66">
        <v>0</v>
      </c>
      <c r="AN438" s="66">
        <v>0</v>
      </c>
      <c r="AO438" s="66">
        <v>0</v>
      </c>
      <c r="AP438" s="66">
        <v>0</v>
      </c>
      <c r="AQ438" s="66">
        <f t="shared" si="6"/>
        <v>0</v>
      </c>
      <c r="AT438" s="35"/>
    </row>
    <row r="439" spans="1:46" ht="33" customHeight="1">
      <c r="A439" s="44">
        <v>1512</v>
      </c>
      <c r="B439" s="45" t="s">
        <v>415</v>
      </c>
      <c r="C439" s="67" t="s">
        <v>665</v>
      </c>
      <c r="D439" s="66">
        <v>0</v>
      </c>
      <c r="E439" s="66">
        <v>0</v>
      </c>
      <c r="F439" s="66">
        <v>0</v>
      </c>
      <c r="G439" s="66">
        <v>0</v>
      </c>
      <c r="H439" s="66">
        <v>0</v>
      </c>
      <c r="I439" s="66">
        <v>0</v>
      </c>
      <c r="J439" s="66">
        <v>0</v>
      </c>
      <c r="K439" s="66">
        <v>0</v>
      </c>
      <c r="L439" s="66">
        <v>0</v>
      </c>
      <c r="M439" s="66">
        <v>0</v>
      </c>
      <c r="N439" s="66">
        <v>0</v>
      </c>
      <c r="O439" s="66">
        <v>0</v>
      </c>
      <c r="P439" s="66">
        <v>0</v>
      </c>
      <c r="Q439" s="66">
        <v>0</v>
      </c>
      <c r="R439" s="66">
        <v>0</v>
      </c>
      <c r="S439" s="66">
        <v>0</v>
      </c>
      <c r="T439" s="66">
        <v>0</v>
      </c>
      <c r="U439" s="66">
        <v>0</v>
      </c>
      <c r="V439" s="66">
        <v>0</v>
      </c>
      <c r="W439" s="66">
        <v>0</v>
      </c>
      <c r="X439" s="66">
        <v>0</v>
      </c>
      <c r="Y439" s="66">
        <v>0</v>
      </c>
      <c r="Z439" s="66">
        <v>0</v>
      </c>
      <c r="AA439" s="66">
        <v>0</v>
      </c>
      <c r="AB439" s="66">
        <v>0</v>
      </c>
      <c r="AC439" s="66">
        <v>0</v>
      </c>
      <c r="AD439" s="66">
        <v>0</v>
      </c>
      <c r="AE439" s="66">
        <v>0</v>
      </c>
      <c r="AF439" s="66">
        <v>0</v>
      </c>
      <c r="AG439" s="66">
        <v>0</v>
      </c>
      <c r="AH439" s="66">
        <v>0</v>
      </c>
      <c r="AI439" s="66">
        <v>0</v>
      </c>
      <c r="AJ439" s="66">
        <v>0</v>
      </c>
      <c r="AK439" s="66">
        <v>0</v>
      </c>
      <c r="AL439" s="66">
        <v>0</v>
      </c>
      <c r="AM439" s="66">
        <v>0</v>
      </c>
      <c r="AN439" s="66">
        <v>0</v>
      </c>
      <c r="AO439" s="66">
        <v>0</v>
      </c>
      <c r="AP439" s="66">
        <v>0</v>
      </c>
      <c r="AQ439" s="66">
        <f t="shared" si="6"/>
        <v>0</v>
      </c>
      <c r="AT439" s="35"/>
    </row>
    <row r="440" spans="1:46" ht="33" customHeight="1">
      <c r="A440" s="44">
        <v>1513</v>
      </c>
      <c r="B440" s="45" t="s">
        <v>416</v>
      </c>
      <c r="C440" s="67" t="s">
        <v>665</v>
      </c>
      <c r="D440" s="66">
        <v>0</v>
      </c>
      <c r="E440" s="66">
        <v>0</v>
      </c>
      <c r="F440" s="66">
        <v>0</v>
      </c>
      <c r="G440" s="66">
        <v>0</v>
      </c>
      <c r="H440" s="66">
        <v>0</v>
      </c>
      <c r="I440" s="66">
        <v>0</v>
      </c>
      <c r="J440" s="66">
        <v>0</v>
      </c>
      <c r="K440" s="66">
        <v>0</v>
      </c>
      <c r="L440" s="66">
        <v>0</v>
      </c>
      <c r="M440" s="66">
        <v>0</v>
      </c>
      <c r="N440" s="66">
        <v>0</v>
      </c>
      <c r="O440" s="66">
        <v>0</v>
      </c>
      <c r="P440" s="66">
        <v>0</v>
      </c>
      <c r="Q440" s="66">
        <v>0</v>
      </c>
      <c r="R440" s="66">
        <v>0</v>
      </c>
      <c r="S440" s="66">
        <v>0</v>
      </c>
      <c r="T440" s="66">
        <v>0</v>
      </c>
      <c r="U440" s="66">
        <v>0</v>
      </c>
      <c r="V440" s="66">
        <v>0</v>
      </c>
      <c r="W440" s="66">
        <v>0</v>
      </c>
      <c r="X440" s="66">
        <v>0</v>
      </c>
      <c r="Y440" s="66">
        <v>0</v>
      </c>
      <c r="Z440" s="66">
        <v>0</v>
      </c>
      <c r="AA440" s="66">
        <v>0</v>
      </c>
      <c r="AB440" s="66">
        <v>0</v>
      </c>
      <c r="AC440" s="66">
        <v>0</v>
      </c>
      <c r="AD440" s="66">
        <v>0</v>
      </c>
      <c r="AE440" s="66">
        <v>0</v>
      </c>
      <c r="AF440" s="66">
        <v>0</v>
      </c>
      <c r="AG440" s="66">
        <v>0</v>
      </c>
      <c r="AH440" s="66">
        <v>0</v>
      </c>
      <c r="AI440" s="66">
        <v>0</v>
      </c>
      <c r="AJ440" s="66">
        <v>0</v>
      </c>
      <c r="AK440" s="66">
        <v>0</v>
      </c>
      <c r="AL440" s="66">
        <v>0</v>
      </c>
      <c r="AM440" s="66">
        <v>0</v>
      </c>
      <c r="AN440" s="66">
        <v>0</v>
      </c>
      <c r="AO440" s="66">
        <v>0</v>
      </c>
      <c r="AP440" s="66">
        <v>0</v>
      </c>
      <c r="AQ440" s="66">
        <f t="shared" si="6"/>
        <v>0</v>
      </c>
      <c r="AT440" s="35"/>
    </row>
    <row r="441" spans="1:46" ht="33" customHeight="1">
      <c r="A441" s="44">
        <v>1514</v>
      </c>
      <c r="B441" s="45" t="s">
        <v>417</v>
      </c>
      <c r="C441" s="67" t="s">
        <v>665</v>
      </c>
      <c r="D441" s="66">
        <v>0</v>
      </c>
      <c r="E441" s="66">
        <v>0</v>
      </c>
      <c r="F441" s="66">
        <v>0</v>
      </c>
      <c r="G441" s="66">
        <v>0</v>
      </c>
      <c r="H441" s="66">
        <v>0</v>
      </c>
      <c r="I441" s="66">
        <v>0</v>
      </c>
      <c r="J441" s="66">
        <v>0</v>
      </c>
      <c r="K441" s="66">
        <v>0</v>
      </c>
      <c r="L441" s="66">
        <v>0</v>
      </c>
      <c r="M441" s="66">
        <v>0</v>
      </c>
      <c r="N441" s="66">
        <v>0</v>
      </c>
      <c r="O441" s="66">
        <v>0</v>
      </c>
      <c r="P441" s="66">
        <v>0</v>
      </c>
      <c r="Q441" s="66">
        <v>0</v>
      </c>
      <c r="R441" s="66">
        <v>0</v>
      </c>
      <c r="S441" s="66">
        <v>0</v>
      </c>
      <c r="T441" s="66">
        <v>0</v>
      </c>
      <c r="U441" s="66">
        <v>0</v>
      </c>
      <c r="V441" s="66">
        <v>0</v>
      </c>
      <c r="W441" s="66">
        <v>0</v>
      </c>
      <c r="X441" s="66">
        <v>0</v>
      </c>
      <c r="Y441" s="66">
        <v>0</v>
      </c>
      <c r="Z441" s="66">
        <v>0</v>
      </c>
      <c r="AA441" s="66">
        <v>0</v>
      </c>
      <c r="AB441" s="66">
        <v>0</v>
      </c>
      <c r="AC441" s="66">
        <v>0</v>
      </c>
      <c r="AD441" s="66">
        <v>0</v>
      </c>
      <c r="AE441" s="66">
        <v>0</v>
      </c>
      <c r="AF441" s="66">
        <v>0</v>
      </c>
      <c r="AG441" s="66">
        <v>0</v>
      </c>
      <c r="AH441" s="66">
        <v>0</v>
      </c>
      <c r="AI441" s="66">
        <v>0</v>
      </c>
      <c r="AJ441" s="66">
        <v>0</v>
      </c>
      <c r="AK441" s="66">
        <v>0</v>
      </c>
      <c r="AL441" s="66">
        <v>0</v>
      </c>
      <c r="AM441" s="66">
        <v>0</v>
      </c>
      <c r="AN441" s="66">
        <v>0</v>
      </c>
      <c r="AO441" s="66">
        <v>0</v>
      </c>
      <c r="AP441" s="66">
        <v>0</v>
      </c>
      <c r="AQ441" s="66">
        <f t="shared" si="6"/>
        <v>0</v>
      </c>
      <c r="AT441" s="35"/>
    </row>
    <row r="442" spans="1:46" ht="33" customHeight="1">
      <c r="A442" s="44">
        <v>1515</v>
      </c>
      <c r="B442" s="45" t="s">
        <v>418</v>
      </c>
      <c r="C442" s="67" t="s">
        <v>665</v>
      </c>
      <c r="D442" s="66">
        <v>0</v>
      </c>
      <c r="E442" s="66">
        <v>0</v>
      </c>
      <c r="F442" s="66">
        <v>0</v>
      </c>
      <c r="G442" s="66">
        <v>0</v>
      </c>
      <c r="H442" s="66">
        <v>0</v>
      </c>
      <c r="I442" s="66">
        <v>0</v>
      </c>
      <c r="J442" s="66">
        <v>0</v>
      </c>
      <c r="K442" s="66">
        <v>0</v>
      </c>
      <c r="L442" s="66">
        <v>0</v>
      </c>
      <c r="M442" s="66">
        <v>0</v>
      </c>
      <c r="N442" s="66">
        <v>0</v>
      </c>
      <c r="O442" s="66">
        <v>0</v>
      </c>
      <c r="P442" s="66">
        <v>0</v>
      </c>
      <c r="Q442" s="66">
        <v>0</v>
      </c>
      <c r="R442" s="66">
        <v>0</v>
      </c>
      <c r="S442" s="66">
        <v>0</v>
      </c>
      <c r="T442" s="66">
        <v>0</v>
      </c>
      <c r="U442" s="66">
        <v>0</v>
      </c>
      <c r="V442" s="66">
        <v>0</v>
      </c>
      <c r="W442" s="66">
        <v>0</v>
      </c>
      <c r="X442" s="66">
        <v>0</v>
      </c>
      <c r="Y442" s="66">
        <v>0</v>
      </c>
      <c r="Z442" s="66">
        <v>0</v>
      </c>
      <c r="AA442" s="66">
        <v>0</v>
      </c>
      <c r="AB442" s="66">
        <v>0</v>
      </c>
      <c r="AC442" s="66">
        <v>0</v>
      </c>
      <c r="AD442" s="66">
        <v>0</v>
      </c>
      <c r="AE442" s="66">
        <v>0</v>
      </c>
      <c r="AF442" s="66">
        <v>0</v>
      </c>
      <c r="AG442" s="66">
        <v>0</v>
      </c>
      <c r="AH442" s="66">
        <v>0</v>
      </c>
      <c r="AI442" s="66">
        <v>0</v>
      </c>
      <c r="AJ442" s="66">
        <v>0</v>
      </c>
      <c r="AK442" s="66">
        <v>0</v>
      </c>
      <c r="AL442" s="66">
        <v>0</v>
      </c>
      <c r="AM442" s="66">
        <v>0</v>
      </c>
      <c r="AN442" s="66">
        <v>0</v>
      </c>
      <c r="AO442" s="66">
        <v>0</v>
      </c>
      <c r="AP442" s="66">
        <v>0</v>
      </c>
      <c r="AQ442" s="66">
        <f t="shared" si="6"/>
        <v>0</v>
      </c>
      <c r="AT442" s="35"/>
    </row>
    <row r="443" spans="1:46" ht="33" customHeight="1">
      <c r="A443" s="44">
        <v>1516</v>
      </c>
      <c r="B443" s="45" t="s">
        <v>419</v>
      </c>
      <c r="C443" s="67" t="s">
        <v>665</v>
      </c>
      <c r="D443" s="66">
        <v>0</v>
      </c>
      <c r="E443" s="66">
        <v>0</v>
      </c>
      <c r="F443" s="66">
        <v>0</v>
      </c>
      <c r="G443" s="66">
        <v>0</v>
      </c>
      <c r="H443" s="66">
        <v>0</v>
      </c>
      <c r="I443" s="66">
        <v>0</v>
      </c>
      <c r="J443" s="66">
        <v>0</v>
      </c>
      <c r="K443" s="66">
        <v>0</v>
      </c>
      <c r="L443" s="66">
        <v>0</v>
      </c>
      <c r="M443" s="66">
        <v>0</v>
      </c>
      <c r="N443" s="66">
        <v>0</v>
      </c>
      <c r="O443" s="66">
        <v>0</v>
      </c>
      <c r="P443" s="66">
        <v>0</v>
      </c>
      <c r="Q443" s="66">
        <v>0</v>
      </c>
      <c r="R443" s="66">
        <v>0</v>
      </c>
      <c r="S443" s="66">
        <v>0</v>
      </c>
      <c r="T443" s="66">
        <v>0</v>
      </c>
      <c r="U443" s="66">
        <v>0</v>
      </c>
      <c r="V443" s="66">
        <v>0</v>
      </c>
      <c r="W443" s="66">
        <v>0</v>
      </c>
      <c r="X443" s="66">
        <v>0</v>
      </c>
      <c r="Y443" s="66">
        <v>0</v>
      </c>
      <c r="Z443" s="66">
        <v>0</v>
      </c>
      <c r="AA443" s="66">
        <v>0</v>
      </c>
      <c r="AB443" s="66">
        <v>0</v>
      </c>
      <c r="AC443" s="66">
        <v>0</v>
      </c>
      <c r="AD443" s="66">
        <v>0</v>
      </c>
      <c r="AE443" s="66">
        <v>0</v>
      </c>
      <c r="AF443" s="66">
        <v>0</v>
      </c>
      <c r="AG443" s="66">
        <v>0</v>
      </c>
      <c r="AH443" s="66">
        <v>0</v>
      </c>
      <c r="AI443" s="66">
        <v>0</v>
      </c>
      <c r="AJ443" s="66">
        <v>0</v>
      </c>
      <c r="AK443" s="66">
        <v>0</v>
      </c>
      <c r="AL443" s="66">
        <v>0</v>
      </c>
      <c r="AM443" s="66">
        <v>0</v>
      </c>
      <c r="AN443" s="66">
        <v>0</v>
      </c>
      <c r="AO443" s="66">
        <v>0</v>
      </c>
      <c r="AP443" s="66">
        <v>0</v>
      </c>
      <c r="AQ443" s="66">
        <f t="shared" si="6"/>
        <v>0</v>
      </c>
      <c r="AT443" s="35"/>
    </row>
    <row r="444" spans="1:46" ht="33" customHeight="1">
      <c r="A444" s="44">
        <v>1517</v>
      </c>
      <c r="B444" s="45" t="s">
        <v>420</v>
      </c>
      <c r="C444" s="67" t="s">
        <v>665</v>
      </c>
      <c r="D444" s="66">
        <v>0</v>
      </c>
      <c r="E444" s="66">
        <v>0</v>
      </c>
      <c r="F444" s="66">
        <v>0</v>
      </c>
      <c r="G444" s="66">
        <v>0</v>
      </c>
      <c r="H444" s="66">
        <v>0</v>
      </c>
      <c r="I444" s="66">
        <v>0</v>
      </c>
      <c r="J444" s="66">
        <v>0</v>
      </c>
      <c r="K444" s="66">
        <v>0</v>
      </c>
      <c r="L444" s="66">
        <v>0</v>
      </c>
      <c r="M444" s="66">
        <v>0</v>
      </c>
      <c r="N444" s="66">
        <v>0</v>
      </c>
      <c r="O444" s="66">
        <v>0</v>
      </c>
      <c r="P444" s="66">
        <v>0</v>
      </c>
      <c r="Q444" s="66">
        <v>0</v>
      </c>
      <c r="R444" s="66">
        <v>0</v>
      </c>
      <c r="S444" s="66">
        <v>0</v>
      </c>
      <c r="T444" s="66">
        <v>0</v>
      </c>
      <c r="U444" s="66">
        <v>0</v>
      </c>
      <c r="V444" s="66">
        <v>0</v>
      </c>
      <c r="W444" s="66">
        <v>0</v>
      </c>
      <c r="X444" s="66">
        <v>0</v>
      </c>
      <c r="Y444" s="66">
        <v>0</v>
      </c>
      <c r="Z444" s="66">
        <v>0</v>
      </c>
      <c r="AA444" s="66">
        <v>0</v>
      </c>
      <c r="AB444" s="66">
        <v>0</v>
      </c>
      <c r="AC444" s="66">
        <v>0</v>
      </c>
      <c r="AD444" s="66">
        <v>0</v>
      </c>
      <c r="AE444" s="66">
        <v>0</v>
      </c>
      <c r="AF444" s="66">
        <v>0</v>
      </c>
      <c r="AG444" s="66">
        <v>0</v>
      </c>
      <c r="AH444" s="66">
        <v>0</v>
      </c>
      <c r="AI444" s="66">
        <v>0</v>
      </c>
      <c r="AJ444" s="66">
        <v>0</v>
      </c>
      <c r="AK444" s="66">
        <v>0</v>
      </c>
      <c r="AL444" s="66">
        <v>0</v>
      </c>
      <c r="AM444" s="66">
        <v>0</v>
      </c>
      <c r="AN444" s="66">
        <v>0</v>
      </c>
      <c r="AO444" s="66">
        <v>0</v>
      </c>
      <c r="AP444" s="66">
        <v>0</v>
      </c>
      <c r="AQ444" s="66">
        <f t="shared" si="6"/>
        <v>0</v>
      </c>
      <c r="AT444" s="35"/>
    </row>
    <row r="445" spans="1:46" ht="33" customHeight="1">
      <c r="A445" s="44">
        <v>1518</v>
      </c>
      <c r="B445" s="45" t="s">
        <v>421</v>
      </c>
      <c r="C445" s="67" t="s">
        <v>665</v>
      </c>
      <c r="D445" s="66">
        <v>0</v>
      </c>
      <c r="E445" s="66">
        <v>0</v>
      </c>
      <c r="F445" s="66">
        <v>0</v>
      </c>
      <c r="G445" s="66">
        <v>0</v>
      </c>
      <c r="H445" s="66">
        <v>0</v>
      </c>
      <c r="I445" s="66">
        <v>0</v>
      </c>
      <c r="J445" s="66">
        <v>0</v>
      </c>
      <c r="K445" s="66">
        <v>0</v>
      </c>
      <c r="L445" s="66">
        <v>0</v>
      </c>
      <c r="M445" s="66">
        <v>0</v>
      </c>
      <c r="N445" s="66">
        <v>0</v>
      </c>
      <c r="O445" s="66">
        <v>0</v>
      </c>
      <c r="P445" s="66">
        <v>0</v>
      </c>
      <c r="Q445" s="66">
        <v>0</v>
      </c>
      <c r="R445" s="66">
        <v>0</v>
      </c>
      <c r="S445" s="66">
        <v>0</v>
      </c>
      <c r="T445" s="66">
        <v>0</v>
      </c>
      <c r="U445" s="66">
        <v>0</v>
      </c>
      <c r="V445" s="66">
        <v>0</v>
      </c>
      <c r="W445" s="66">
        <v>0</v>
      </c>
      <c r="X445" s="66">
        <v>0</v>
      </c>
      <c r="Y445" s="66">
        <v>0</v>
      </c>
      <c r="Z445" s="66">
        <v>0</v>
      </c>
      <c r="AA445" s="66">
        <v>0</v>
      </c>
      <c r="AB445" s="66">
        <v>0</v>
      </c>
      <c r="AC445" s="66">
        <v>0</v>
      </c>
      <c r="AD445" s="66">
        <v>0</v>
      </c>
      <c r="AE445" s="66">
        <v>0</v>
      </c>
      <c r="AF445" s="66">
        <v>0</v>
      </c>
      <c r="AG445" s="66">
        <v>0</v>
      </c>
      <c r="AH445" s="66">
        <v>0</v>
      </c>
      <c r="AI445" s="66">
        <v>0</v>
      </c>
      <c r="AJ445" s="66">
        <v>0</v>
      </c>
      <c r="AK445" s="66">
        <v>0</v>
      </c>
      <c r="AL445" s="66">
        <v>0</v>
      </c>
      <c r="AM445" s="66">
        <v>0</v>
      </c>
      <c r="AN445" s="66">
        <v>0</v>
      </c>
      <c r="AO445" s="66">
        <v>0</v>
      </c>
      <c r="AP445" s="66">
        <v>0</v>
      </c>
      <c r="AQ445" s="66">
        <f t="shared" si="6"/>
        <v>0</v>
      </c>
      <c r="AT445" s="35"/>
    </row>
    <row r="446" spans="1:46" ht="33" customHeight="1">
      <c r="A446" s="44">
        <v>1519</v>
      </c>
      <c r="B446" s="45" t="s">
        <v>422</v>
      </c>
      <c r="C446" s="67" t="s">
        <v>665</v>
      </c>
      <c r="D446" s="66">
        <v>0</v>
      </c>
      <c r="E446" s="66">
        <v>0</v>
      </c>
      <c r="F446" s="66">
        <v>0</v>
      </c>
      <c r="G446" s="66">
        <v>0</v>
      </c>
      <c r="H446" s="66">
        <v>0</v>
      </c>
      <c r="I446" s="66">
        <v>0</v>
      </c>
      <c r="J446" s="66">
        <v>0</v>
      </c>
      <c r="K446" s="66">
        <v>0</v>
      </c>
      <c r="L446" s="66">
        <v>0</v>
      </c>
      <c r="M446" s="66">
        <v>0</v>
      </c>
      <c r="N446" s="66">
        <v>0</v>
      </c>
      <c r="O446" s="66">
        <v>0</v>
      </c>
      <c r="P446" s="66">
        <v>0</v>
      </c>
      <c r="Q446" s="66">
        <v>0</v>
      </c>
      <c r="R446" s="66">
        <v>0</v>
      </c>
      <c r="S446" s="66">
        <v>0</v>
      </c>
      <c r="T446" s="66">
        <v>0</v>
      </c>
      <c r="U446" s="66">
        <v>0</v>
      </c>
      <c r="V446" s="66">
        <v>0</v>
      </c>
      <c r="W446" s="66">
        <v>0</v>
      </c>
      <c r="X446" s="66">
        <v>0</v>
      </c>
      <c r="Y446" s="66">
        <v>0</v>
      </c>
      <c r="Z446" s="66">
        <v>0</v>
      </c>
      <c r="AA446" s="66">
        <v>0</v>
      </c>
      <c r="AB446" s="66">
        <v>0</v>
      </c>
      <c r="AC446" s="66">
        <v>0</v>
      </c>
      <c r="AD446" s="66">
        <v>0</v>
      </c>
      <c r="AE446" s="66">
        <v>0</v>
      </c>
      <c r="AF446" s="66">
        <v>0</v>
      </c>
      <c r="AG446" s="66">
        <v>0</v>
      </c>
      <c r="AH446" s="66">
        <v>0</v>
      </c>
      <c r="AI446" s="66">
        <v>0</v>
      </c>
      <c r="AJ446" s="66">
        <v>0</v>
      </c>
      <c r="AK446" s="66">
        <v>0</v>
      </c>
      <c r="AL446" s="66">
        <v>0</v>
      </c>
      <c r="AM446" s="66">
        <v>0</v>
      </c>
      <c r="AN446" s="66">
        <v>0</v>
      </c>
      <c r="AO446" s="66">
        <v>0</v>
      </c>
      <c r="AP446" s="66">
        <v>0</v>
      </c>
      <c r="AQ446" s="66">
        <f t="shared" si="6"/>
        <v>0</v>
      </c>
      <c r="AT446" s="35"/>
    </row>
    <row r="447" spans="1:46" ht="33" customHeight="1">
      <c r="A447" s="44">
        <v>1520</v>
      </c>
      <c r="B447" s="45" t="s">
        <v>423</v>
      </c>
      <c r="C447" s="67" t="s">
        <v>665</v>
      </c>
      <c r="D447" s="66">
        <v>0</v>
      </c>
      <c r="E447" s="66">
        <v>0</v>
      </c>
      <c r="F447" s="66">
        <v>0</v>
      </c>
      <c r="G447" s="66">
        <v>0</v>
      </c>
      <c r="H447" s="66">
        <v>0</v>
      </c>
      <c r="I447" s="66">
        <v>0</v>
      </c>
      <c r="J447" s="66">
        <v>0</v>
      </c>
      <c r="K447" s="66">
        <v>0</v>
      </c>
      <c r="L447" s="66">
        <v>0</v>
      </c>
      <c r="M447" s="66">
        <v>0</v>
      </c>
      <c r="N447" s="66">
        <v>0</v>
      </c>
      <c r="O447" s="66">
        <v>0</v>
      </c>
      <c r="P447" s="66">
        <v>0</v>
      </c>
      <c r="Q447" s="66">
        <v>0</v>
      </c>
      <c r="R447" s="66">
        <v>0</v>
      </c>
      <c r="S447" s="66">
        <v>0</v>
      </c>
      <c r="T447" s="66">
        <v>0</v>
      </c>
      <c r="U447" s="66">
        <v>0</v>
      </c>
      <c r="V447" s="66">
        <v>0</v>
      </c>
      <c r="W447" s="66">
        <v>0</v>
      </c>
      <c r="X447" s="66">
        <v>0</v>
      </c>
      <c r="Y447" s="66">
        <v>0</v>
      </c>
      <c r="Z447" s="66">
        <v>0</v>
      </c>
      <c r="AA447" s="66">
        <v>0</v>
      </c>
      <c r="AB447" s="66">
        <v>0</v>
      </c>
      <c r="AC447" s="66">
        <v>0</v>
      </c>
      <c r="AD447" s="66">
        <v>0</v>
      </c>
      <c r="AE447" s="66">
        <v>0</v>
      </c>
      <c r="AF447" s="66">
        <v>0</v>
      </c>
      <c r="AG447" s="66">
        <v>0</v>
      </c>
      <c r="AH447" s="66">
        <v>0</v>
      </c>
      <c r="AI447" s="66">
        <v>0</v>
      </c>
      <c r="AJ447" s="66">
        <v>0</v>
      </c>
      <c r="AK447" s="66">
        <v>0</v>
      </c>
      <c r="AL447" s="66">
        <v>0</v>
      </c>
      <c r="AM447" s="66">
        <v>0</v>
      </c>
      <c r="AN447" s="66">
        <v>0</v>
      </c>
      <c r="AO447" s="66">
        <v>0</v>
      </c>
      <c r="AP447" s="66">
        <v>0</v>
      </c>
      <c r="AQ447" s="66">
        <f t="shared" si="6"/>
        <v>0</v>
      </c>
      <c r="AT447" s="35"/>
    </row>
    <row r="448" spans="1:46" ht="33" customHeight="1">
      <c r="A448" s="44">
        <v>1521</v>
      </c>
      <c r="B448" s="45" t="s">
        <v>424</v>
      </c>
      <c r="C448" s="67" t="s">
        <v>665</v>
      </c>
      <c r="D448" s="66">
        <v>0</v>
      </c>
      <c r="E448" s="66">
        <v>0</v>
      </c>
      <c r="F448" s="66">
        <v>0</v>
      </c>
      <c r="G448" s="66">
        <v>0</v>
      </c>
      <c r="H448" s="66">
        <v>0</v>
      </c>
      <c r="I448" s="66">
        <v>0</v>
      </c>
      <c r="J448" s="66">
        <v>0</v>
      </c>
      <c r="K448" s="66">
        <v>0</v>
      </c>
      <c r="L448" s="66">
        <v>0</v>
      </c>
      <c r="M448" s="66">
        <v>0</v>
      </c>
      <c r="N448" s="66">
        <v>0</v>
      </c>
      <c r="O448" s="66">
        <v>0</v>
      </c>
      <c r="P448" s="66">
        <v>0</v>
      </c>
      <c r="Q448" s="66">
        <v>0</v>
      </c>
      <c r="R448" s="66">
        <v>0</v>
      </c>
      <c r="S448" s="66">
        <v>0</v>
      </c>
      <c r="T448" s="66">
        <v>0</v>
      </c>
      <c r="U448" s="66">
        <v>0</v>
      </c>
      <c r="V448" s="66">
        <v>0</v>
      </c>
      <c r="W448" s="66">
        <v>0</v>
      </c>
      <c r="X448" s="66">
        <v>0</v>
      </c>
      <c r="Y448" s="66">
        <v>0</v>
      </c>
      <c r="Z448" s="66">
        <v>0</v>
      </c>
      <c r="AA448" s="66">
        <v>0</v>
      </c>
      <c r="AB448" s="66">
        <v>0</v>
      </c>
      <c r="AC448" s="66">
        <v>0</v>
      </c>
      <c r="AD448" s="66">
        <v>0</v>
      </c>
      <c r="AE448" s="66">
        <v>0</v>
      </c>
      <c r="AF448" s="66">
        <v>0</v>
      </c>
      <c r="AG448" s="66">
        <v>0</v>
      </c>
      <c r="AH448" s="66">
        <v>0</v>
      </c>
      <c r="AI448" s="66">
        <v>0</v>
      </c>
      <c r="AJ448" s="66">
        <v>0</v>
      </c>
      <c r="AK448" s="66">
        <v>0</v>
      </c>
      <c r="AL448" s="66">
        <v>0</v>
      </c>
      <c r="AM448" s="66">
        <v>0</v>
      </c>
      <c r="AN448" s="66">
        <v>0</v>
      </c>
      <c r="AO448" s="66">
        <v>0</v>
      </c>
      <c r="AP448" s="66">
        <v>0</v>
      </c>
      <c r="AQ448" s="66">
        <f t="shared" si="6"/>
        <v>0</v>
      </c>
      <c r="AT448" s="35"/>
    </row>
    <row r="449" spans="1:46" ht="33" customHeight="1">
      <c r="A449" s="44">
        <v>1522</v>
      </c>
      <c r="B449" s="45" t="s">
        <v>425</v>
      </c>
      <c r="C449" s="67" t="s">
        <v>665</v>
      </c>
      <c r="D449" s="66">
        <v>0</v>
      </c>
      <c r="E449" s="66">
        <v>0</v>
      </c>
      <c r="F449" s="66">
        <v>0</v>
      </c>
      <c r="G449" s="66">
        <v>0</v>
      </c>
      <c r="H449" s="66">
        <v>0</v>
      </c>
      <c r="I449" s="66">
        <v>0</v>
      </c>
      <c r="J449" s="66">
        <v>0</v>
      </c>
      <c r="K449" s="66">
        <v>0</v>
      </c>
      <c r="L449" s="66">
        <v>0</v>
      </c>
      <c r="M449" s="66">
        <v>0</v>
      </c>
      <c r="N449" s="66">
        <v>0</v>
      </c>
      <c r="O449" s="66">
        <v>0</v>
      </c>
      <c r="P449" s="66">
        <v>0</v>
      </c>
      <c r="Q449" s="66">
        <v>0</v>
      </c>
      <c r="R449" s="66">
        <v>0</v>
      </c>
      <c r="S449" s="66">
        <v>0</v>
      </c>
      <c r="T449" s="66">
        <v>0</v>
      </c>
      <c r="U449" s="66">
        <v>0</v>
      </c>
      <c r="V449" s="66">
        <v>0</v>
      </c>
      <c r="W449" s="66">
        <v>0</v>
      </c>
      <c r="X449" s="66">
        <v>0</v>
      </c>
      <c r="Y449" s="66">
        <v>0</v>
      </c>
      <c r="Z449" s="66">
        <v>0</v>
      </c>
      <c r="AA449" s="66">
        <v>0</v>
      </c>
      <c r="AB449" s="66">
        <v>0</v>
      </c>
      <c r="AC449" s="66">
        <v>0</v>
      </c>
      <c r="AD449" s="66">
        <v>0</v>
      </c>
      <c r="AE449" s="66">
        <v>0</v>
      </c>
      <c r="AF449" s="66">
        <v>0</v>
      </c>
      <c r="AG449" s="66">
        <v>0</v>
      </c>
      <c r="AH449" s="66">
        <v>0</v>
      </c>
      <c r="AI449" s="66">
        <v>0</v>
      </c>
      <c r="AJ449" s="66">
        <v>0</v>
      </c>
      <c r="AK449" s="66">
        <v>0</v>
      </c>
      <c r="AL449" s="66">
        <v>0</v>
      </c>
      <c r="AM449" s="66">
        <v>0</v>
      </c>
      <c r="AN449" s="66">
        <v>0</v>
      </c>
      <c r="AO449" s="66">
        <v>0</v>
      </c>
      <c r="AP449" s="66">
        <v>0</v>
      </c>
      <c r="AQ449" s="66">
        <f t="shared" si="6"/>
        <v>0</v>
      </c>
      <c r="AT449" s="35"/>
    </row>
    <row r="450" spans="1:46" ht="33" customHeight="1">
      <c r="A450" s="44">
        <v>1523</v>
      </c>
      <c r="B450" s="45" t="s">
        <v>426</v>
      </c>
      <c r="C450" s="67" t="s">
        <v>665</v>
      </c>
      <c r="D450" s="66">
        <v>0</v>
      </c>
      <c r="E450" s="66">
        <v>0</v>
      </c>
      <c r="F450" s="66">
        <v>0</v>
      </c>
      <c r="G450" s="66">
        <v>0</v>
      </c>
      <c r="H450" s="66">
        <v>0</v>
      </c>
      <c r="I450" s="66">
        <v>0</v>
      </c>
      <c r="J450" s="66">
        <v>0</v>
      </c>
      <c r="K450" s="66">
        <v>0</v>
      </c>
      <c r="L450" s="66">
        <v>0</v>
      </c>
      <c r="M450" s="66">
        <v>0</v>
      </c>
      <c r="N450" s="66">
        <v>0</v>
      </c>
      <c r="O450" s="66">
        <v>0</v>
      </c>
      <c r="P450" s="66">
        <v>0</v>
      </c>
      <c r="Q450" s="66">
        <v>0</v>
      </c>
      <c r="R450" s="66">
        <v>0</v>
      </c>
      <c r="S450" s="66">
        <v>0</v>
      </c>
      <c r="T450" s="66">
        <v>0</v>
      </c>
      <c r="U450" s="66">
        <v>0</v>
      </c>
      <c r="V450" s="66">
        <v>0</v>
      </c>
      <c r="W450" s="66">
        <v>0</v>
      </c>
      <c r="X450" s="66">
        <v>0</v>
      </c>
      <c r="Y450" s="66">
        <v>0</v>
      </c>
      <c r="Z450" s="66">
        <v>0</v>
      </c>
      <c r="AA450" s="66">
        <v>0</v>
      </c>
      <c r="AB450" s="66">
        <v>0</v>
      </c>
      <c r="AC450" s="66">
        <v>0</v>
      </c>
      <c r="AD450" s="66">
        <v>0</v>
      </c>
      <c r="AE450" s="66">
        <v>0</v>
      </c>
      <c r="AF450" s="66">
        <v>0</v>
      </c>
      <c r="AG450" s="66">
        <v>0</v>
      </c>
      <c r="AH450" s="66">
        <v>0</v>
      </c>
      <c r="AI450" s="66">
        <v>0</v>
      </c>
      <c r="AJ450" s="66">
        <v>0</v>
      </c>
      <c r="AK450" s="66">
        <v>0</v>
      </c>
      <c r="AL450" s="66">
        <v>0</v>
      </c>
      <c r="AM450" s="66">
        <v>0</v>
      </c>
      <c r="AN450" s="66">
        <v>0</v>
      </c>
      <c r="AO450" s="66">
        <v>0</v>
      </c>
      <c r="AP450" s="66">
        <v>0</v>
      </c>
      <c r="AQ450" s="66">
        <f t="shared" si="6"/>
        <v>0</v>
      </c>
      <c r="AT450" s="35"/>
    </row>
    <row r="451" spans="1:46" ht="33" customHeight="1">
      <c r="A451" s="44">
        <v>1524</v>
      </c>
      <c r="B451" s="45" t="s">
        <v>427</v>
      </c>
      <c r="C451" s="67" t="s">
        <v>665</v>
      </c>
      <c r="D451" s="66">
        <v>0</v>
      </c>
      <c r="E451" s="66">
        <v>0</v>
      </c>
      <c r="F451" s="66">
        <v>0</v>
      </c>
      <c r="G451" s="66">
        <v>0</v>
      </c>
      <c r="H451" s="66">
        <v>0</v>
      </c>
      <c r="I451" s="66">
        <v>0</v>
      </c>
      <c r="J451" s="66">
        <v>0</v>
      </c>
      <c r="K451" s="66">
        <v>0</v>
      </c>
      <c r="L451" s="66">
        <v>0</v>
      </c>
      <c r="M451" s="66">
        <v>0</v>
      </c>
      <c r="N451" s="66">
        <v>0</v>
      </c>
      <c r="O451" s="66">
        <v>0</v>
      </c>
      <c r="P451" s="66">
        <v>0</v>
      </c>
      <c r="Q451" s="66">
        <v>0</v>
      </c>
      <c r="R451" s="66">
        <v>0</v>
      </c>
      <c r="S451" s="66">
        <v>0</v>
      </c>
      <c r="T451" s="66">
        <v>0</v>
      </c>
      <c r="U451" s="66">
        <v>0</v>
      </c>
      <c r="V451" s="66">
        <v>0</v>
      </c>
      <c r="W451" s="66">
        <v>0</v>
      </c>
      <c r="X451" s="66">
        <v>0</v>
      </c>
      <c r="Y451" s="66">
        <v>0</v>
      </c>
      <c r="Z451" s="66">
        <v>0</v>
      </c>
      <c r="AA451" s="66">
        <v>0</v>
      </c>
      <c r="AB451" s="66">
        <v>0</v>
      </c>
      <c r="AC451" s="66">
        <v>0</v>
      </c>
      <c r="AD451" s="66">
        <v>0</v>
      </c>
      <c r="AE451" s="66">
        <v>0</v>
      </c>
      <c r="AF451" s="66">
        <v>0</v>
      </c>
      <c r="AG451" s="66">
        <v>0</v>
      </c>
      <c r="AH451" s="66">
        <v>0</v>
      </c>
      <c r="AI451" s="66">
        <v>0</v>
      </c>
      <c r="AJ451" s="66">
        <v>0</v>
      </c>
      <c r="AK451" s="66">
        <v>0</v>
      </c>
      <c r="AL451" s="66">
        <v>0</v>
      </c>
      <c r="AM451" s="66">
        <v>0</v>
      </c>
      <c r="AN451" s="66">
        <v>0</v>
      </c>
      <c r="AO451" s="66">
        <v>0</v>
      </c>
      <c r="AP451" s="66">
        <v>0</v>
      </c>
      <c r="AQ451" s="66">
        <f t="shared" si="6"/>
        <v>0</v>
      </c>
      <c r="AT451" s="35"/>
    </row>
    <row r="452" spans="1:46" ht="33" customHeight="1">
      <c r="A452" s="44">
        <v>1525</v>
      </c>
      <c r="B452" s="45" t="s">
        <v>428</v>
      </c>
      <c r="C452" s="67" t="s">
        <v>665</v>
      </c>
      <c r="D452" s="66">
        <v>0</v>
      </c>
      <c r="E452" s="66">
        <v>0</v>
      </c>
      <c r="F452" s="66">
        <v>0</v>
      </c>
      <c r="G452" s="66">
        <v>0</v>
      </c>
      <c r="H452" s="66">
        <v>0</v>
      </c>
      <c r="I452" s="66">
        <v>0</v>
      </c>
      <c r="J452" s="66">
        <v>0</v>
      </c>
      <c r="K452" s="66">
        <v>0</v>
      </c>
      <c r="L452" s="66">
        <v>0</v>
      </c>
      <c r="M452" s="66">
        <v>0</v>
      </c>
      <c r="N452" s="66">
        <v>0</v>
      </c>
      <c r="O452" s="66">
        <v>0</v>
      </c>
      <c r="P452" s="66">
        <v>0</v>
      </c>
      <c r="Q452" s="66">
        <v>0</v>
      </c>
      <c r="R452" s="66">
        <v>0</v>
      </c>
      <c r="S452" s="66">
        <v>0</v>
      </c>
      <c r="T452" s="66">
        <v>0</v>
      </c>
      <c r="U452" s="66">
        <v>0</v>
      </c>
      <c r="V452" s="66">
        <v>0</v>
      </c>
      <c r="W452" s="66">
        <v>0</v>
      </c>
      <c r="X452" s="66">
        <v>0</v>
      </c>
      <c r="Y452" s="66">
        <v>0</v>
      </c>
      <c r="Z452" s="66">
        <v>0</v>
      </c>
      <c r="AA452" s="66">
        <v>0</v>
      </c>
      <c r="AB452" s="66">
        <v>0</v>
      </c>
      <c r="AC452" s="66">
        <v>0</v>
      </c>
      <c r="AD452" s="66">
        <v>0</v>
      </c>
      <c r="AE452" s="66">
        <v>0</v>
      </c>
      <c r="AF452" s="66">
        <v>0</v>
      </c>
      <c r="AG452" s="66">
        <v>0</v>
      </c>
      <c r="AH452" s="66">
        <v>0</v>
      </c>
      <c r="AI452" s="66">
        <v>0</v>
      </c>
      <c r="AJ452" s="66">
        <v>0</v>
      </c>
      <c r="AK452" s="66">
        <v>0</v>
      </c>
      <c r="AL452" s="66">
        <v>0</v>
      </c>
      <c r="AM452" s="66">
        <v>0</v>
      </c>
      <c r="AN452" s="66">
        <v>0</v>
      </c>
      <c r="AO452" s="66">
        <v>0</v>
      </c>
      <c r="AP452" s="66">
        <v>0</v>
      </c>
      <c r="AQ452" s="66">
        <f t="shared" si="6"/>
        <v>0</v>
      </c>
      <c r="AT452" s="35"/>
    </row>
    <row r="453" spans="1:46" ht="33" customHeight="1">
      <c r="A453" s="44">
        <v>1526</v>
      </c>
      <c r="B453" s="45" t="s">
        <v>429</v>
      </c>
      <c r="C453" s="67" t="s">
        <v>665</v>
      </c>
      <c r="D453" s="66">
        <v>0</v>
      </c>
      <c r="E453" s="66">
        <v>0</v>
      </c>
      <c r="F453" s="66">
        <v>0</v>
      </c>
      <c r="G453" s="66">
        <v>0</v>
      </c>
      <c r="H453" s="66">
        <v>0</v>
      </c>
      <c r="I453" s="66">
        <v>0</v>
      </c>
      <c r="J453" s="66">
        <v>0</v>
      </c>
      <c r="K453" s="66">
        <v>0</v>
      </c>
      <c r="L453" s="66">
        <v>0</v>
      </c>
      <c r="M453" s="66">
        <v>0</v>
      </c>
      <c r="N453" s="66">
        <v>0</v>
      </c>
      <c r="O453" s="66">
        <v>0</v>
      </c>
      <c r="P453" s="66">
        <v>0</v>
      </c>
      <c r="Q453" s="66">
        <v>0</v>
      </c>
      <c r="R453" s="66">
        <v>0</v>
      </c>
      <c r="S453" s="66">
        <v>0</v>
      </c>
      <c r="T453" s="66">
        <v>0</v>
      </c>
      <c r="U453" s="66">
        <v>0</v>
      </c>
      <c r="V453" s="66">
        <v>0</v>
      </c>
      <c r="W453" s="66">
        <v>0</v>
      </c>
      <c r="X453" s="66">
        <v>0</v>
      </c>
      <c r="Y453" s="66">
        <v>0</v>
      </c>
      <c r="Z453" s="66">
        <v>0</v>
      </c>
      <c r="AA453" s="66">
        <v>0</v>
      </c>
      <c r="AB453" s="66">
        <v>0</v>
      </c>
      <c r="AC453" s="66">
        <v>0</v>
      </c>
      <c r="AD453" s="66">
        <v>0</v>
      </c>
      <c r="AE453" s="66">
        <v>0</v>
      </c>
      <c r="AF453" s="66">
        <v>0</v>
      </c>
      <c r="AG453" s="66">
        <v>0</v>
      </c>
      <c r="AH453" s="66">
        <v>0</v>
      </c>
      <c r="AI453" s="66">
        <v>0</v>
      </c>
      <c r="AJ453" s="66">
        <v>0</v>
      </c>
      <c r="AK453" s="66">
        <v>0</v>
      </c>
      <c r="AL453" s="66">
        <v>0</v>
      </c>
      <c r="AM453" s="66">
        <v>0</v>
      </c>
      <c r="AN453" s="66">
        <v>0</v>
      </c>
      <c r="AO453" s="66">
        <v>0</v>
      </c>
      <c r="AP453" s="66">
        <v>0</v>
      </c>
      <c r="AQ453" s="66">
        <f t="shared" si="6"/>
        <v>0</v>
      </c>
      <c r="AT453" s="35"/>
    </row>
    <row r="454" spans="1:46" ht="33" customHeight="1">
      <c r="A454" s="44">
        <v>1527</v>
      </c>
      <c r="B454" s="45" t="s">
        <v>430</v>
      </c>
      <c r="C454" s="67" t="s">
        <v>665</v>
      </c>
      <c r="D454" s="66">
        <v>0</v>
      </c>
      <c r="E454" s="66">
        <v>0</v>
      </c>
      <c r="F454" s="66">
        <v>0</v>
      </c>
      <c r="G454" s="66">
        <v>0</v>
      </c>
      <c r="H454" s="66">
        <v>0</v>
      </c>
      <c r="I454" s="66">
        <v>0</v>
      </c>
      <c r="J454" s="66">
        <v>0</v>
      </c>
      <c r="K454" s="66">
        <v>0</v>
      </c>
      <c r="L454" s="66">
        <v>0</v>
      </c>
      <c r="M454" s="66">
        <v>0</v>
      </c>
      <c r="N454" s="66">
        <v>0</v>
      </c>
      <c r="O454" s="66">
        <v>0</v>
      </c>
      <c r="P454" s="66">
        <v>0</v>
      </c>
      <c r="Q454" s="66">
        <v>0</v>
      </c>
      <c r="R454" s="66">
        <v>0</v>
      </c>
      <c r="S454" s="66">
        <v>0</v>
      </c>
      <c r="T454" s="66">
        <v>0</v>
      </c>
      <c r="U454" s="66">
        <v>0</v>
      </c>
      <c r="V454" s="66">
        <v>0</v>
      </c>
      <c r="W454" s="66">
        <v>0</v>
      </c>
      <c r="X454" s="66">
        <v>0</v>
      </c>
      <c r="Y454" s="66">
        <v>0</v>
      </c>
      <c r="Z454" s="66">
        <v>0</v>
      </c>
      <c r="AA454" s="66">
        <v>0</v>
      </c>
      <c r="AB454" s="66">
        <v>0</v>
      </c>
      <c r="AC454" s="66">
        <v>0</v>
      </c>
      <c r="AD454" s="66">
        <v>0</v>
      </c>
      <c r="AE454" s="66">
        <v>0</v>
      </c>
      <c r="AF454" s="66">
        <v>0</v>
      </c>
      <c r="AG454" s="66">
        <v>0</v>
      </c>
      <c r="AH454" s="66">
        <v>0</v>
      </c>
      <c r="AI454" s="66">
        <v>0</v>
      </c>
      <c r="AJ454" s="66">
        <v>0</v>
      </c>
      <c r="AK454" s="66">
        <v>0</v>
      </c>
      <c r="AL454" s="66">
        <v>0</v>
      </c>
      <c r="AM454" s="66">
        <v>0</v>
      </c>
      <c r="AN454" s="66">
        <v>0</v>
      </c>
      <c r="AO454" s="66">
        <v>0</v>
      </c>
      <c r="AP454" s="66">
        <v>0</v>
      </c>
      <c r="AQ454" s="66">
        <f t="shared" si="6"/>
        <v>0</v>
      </c>
      <c r="AT454" s="35"/>
    </row>
    <row r="455" spans="1:46" ht="33" customHeight="1">
      <c r="A455" s="44">
        <v>1528</v>
      </c>
      <c r="B455" s="45" t="s">
        <v>431</v>
      </c>
      <c r="C455" s="67" t="s">
        <v>665</v>
      </c>
      <c r="D455" s="66">
        <v>0</v>
      </c>
      <c r="E455" s="66">
        <v>0</v>
      </c>
      <c r="F455" s="66">
        <v>0</v>
      </c>
      <c r="G455" s="66">
        <v>0</v>
      </c>
      <c r="H455" s="66">
        <v>0</v>
      </c>
      <c r="I455" s="66">
        <v>0</v>
      </c>
      <c r="J455" s="66">
        <v>0</v>
      </c>
      <c r="K455" s="66">
        <v>0</v>
      </c>
      <c r="L455" s="66">
        <v>0</v>
      </c>
      <c r="M455" s="66">
        <v>0</v>
      </c>
      <c r="N455" s="66">
        <v>0</v>
      </c>
      <c r="O455" s="66">
        <v>0</v>
      </c>
      <c r="P455" s="66">
        <v>0</v>
      </c>
      <c r="Q455" s="66">
        <v>0</v>
      </c>
      <c r="R455" s="66">
        <v>0</v>
      </c>
      <c r="S455" s="66">
        <v>0</v>
      </c>
      <c r="T455" s="66">
        <v>0</v>
      </c>
      <c r="U455" s="66">
        <v>0</v>
      </c>
      <c r="V455" s="66">
        <v>0</v>
      </c>
      <c r="W455" s="66">
        <v>0</v>
      </c>
      <c r="X455" s="66">
        <v>0</v>
      </c>
      <c r="Y455" s="66">
        <v>0</v>
      </c>
      <c r="Z455" s="66">
        <v>0</v>
      </c>
      <c r="AA455" s="66">
        <v>0</v>
      </c>
      <c r="AB455" s="66">
        <v>0</v>
      </c>
      <c r="AC455" s="66">
        <v>0</v>
      </c>
      <c r="AD455" s="66">
        <v>0</v>
      </c>
      <c r="AE455" s="66">
        <v>0</v>
      </c>
      <c r="AF455" s="66">
        <v>0</v>
      </c>
      <c r="AG455" s="66">
        <v>0</v>
      </c>
      <c r="AH455" s="66">
        <v>0</v>
      </c>
      <c r="AI455" s="66">
        <v>0</v>
      </c>
      <c r="AJ455" s="66">
        <v>0</v>
      </c>
      <c r="AK455" s="66">
        <v>0</v>
      </c>
      <c r="AL455" s="66">
        <v>0</v>
      </c>
      <c r="AM455" s="66">
        <v>0</v>
      </c>
      <c r="AN455" s="66">
        <v>0</v>
      </c>
      <c r="AO455" s="66">
        <v>0</v>
      </c>
      <c r="AP455" s="66">
        <v>0</v>
      </c>
      <c r="AQ455" s="66">
        <f t="shared" si="6"/>
        <v>0</v>
      </c>
      <c r="AT455" s="35"/>
    </row>
    <row r="456" spans="1:46" ht="33" customHeight="1">
      <c r="A456" s="44">
        <v>1529</v>
      </c>
      <c r="B456" s="45" t="s">
        <v>432</v>
      </c>
      <c r="C456" s="67" t="s">
        <v>665</v>
      </c>
      <c r="D456" s="66">
        <v>0</v>
      </c>
      <c r="E456" s="66">
        <v>0</v>
      </c>
      <c r="F456" s="66">
        <v>0</v>
      </c>
      <c r="G456" s="66">
        <v>0</v>
      </c>
      <c r="H456" s="66">
        <v>0</v>
      </c>
      <c r="I456" s="66">
        <v>0</v>
      </c>
      <c r="J456" s="66">
        <v>0</v>
      </c>
      <c r="K456" s="66">
        <v>0</v>
      </c>
      <c r="L456" s="66">
        <v>0</v>
      </c>
      <c r="M456" s="66">
        <v>0</v>
      </c>
      <c r="N456" s="66">
        <v>0</v>
      </c>
      <c r="O456" s="66">
        <v>0</v>
      </c>
      <c r="P456" s="66">
        <v>0</v>
      </c>
      <c r="Q456" s="66">
        <v>0</v>
      </c>
      <c r="R456" s="66">
        <v>0</v>
      </c>
      <c r="S456" s="66">
        <v>0</v>
      </c>
      <c r="T456" s="66">
        <v>0</v>
      </c>
      <c r="U456" s="66">
        <v>0</v>
      </c>
      <c r="V456" s="66">
        <v>0</v>
      </c>
      <c r="W456" s="66">
        <v>0</v>
      </c>
      <c r="X456" s="66">
        <v>0</v>
      </c>
      <c r="Y456" s="66">
        <v>0</v>
      </c>
      <c r="Z456" s="66">
        <v>0</v>
      </c>
      <c r="AA456" s="66">
        <v>0</v>
      </c>
      <c r="AB456" s="66">
        <v>0</v>
      </c>
      <c r="AC456" s="66">
        <v>0</v>
      </c>
      <c r="AD456" s="66">
        <v>0</v>
      </c>
      <c r="AE456" s="66">
        <v>0</v>
      </c>
      <c r="AF456" s="66">
        <v>0</v>
      </c>
      <c r="AG456" s="66">
        <v>0</v>
      </c>
      <c r="AH456" s="66">
        <v>0</v>
      </c>
      <c r="AI456" s="66">
        <v>0</v>
      </c>
      <c r="AJ456" s="66">
        <v>0</v>
      </c>
      <c r="AK456" s="66">
        <v>0</v>
      </c>
      <c r="AL456" s="66">
        <v>0</v>
      </c>
      <c r="AM456" s="66">
        <v>0</v>
      </c>
      <c r="AN456" s="66">
        <v>0</v>
      </c>
      <c r="AO456" s="66">
        <v>0</v>
      </c>
      <c r="AP456" s="66">
        <v>0</v>
      </c>
      <c r="AQ456" s="66">
        <f t="shared" si="6"/>
        <v>0</v>
      </c>
      <c r="AT456" s="35"/>
    </row>
    <row r="457" spans="1:46" ht="33" customHeight="1">
      <c r="A457" s="44">
        <v>1530</v>
      </c>
      <c r="B457" s="45" t="s">
        <v>433</v>
      </c>
      <c r="C457" s="67" t="s">
        <v>665</v>
      </c>
      <c r="D457" s="66">
        <v>0</v>
      </c>
      <c r="E457" s="66">
        <v>0</v>
      </c>
      <c r="F457" s="66">
        <v>0</v>
      </c>
      <c r="G457" s="66">
        <v>0</v>
      </c>
      <c r="H457" s="66">
        <v>0</v>
      </c>
      <c r="I457" s="66">
        <v>0</v>
      </c>
      <c r="J457" s="66">
        <v>0</v>
      </c>
      <c r="K457" s="66">
        <v>0</v>
      </c>
      <c r="L457" s="66">
        <v>0</v>
      </c>
      <c r="M457" s="66">
        <v>0</v>
      </c>
      <c r="N457" s="66">
        <v>0</v>
      </c>
      <c r="O457" s="66">
        <v>0</v>
      </c>
      <c r="P457" s="66">
        <v>0</v>
      </c>
      <c r="Q457" s="66">
        <v>0</v>
      </c>
      <c r="R457" s="66">
        <v>0</v>
      </c>
      <c r="S457" s="66">
        <v>0</v>
      </c>
      <c r="T457" s="66">
        <v>0</v>
      </c>
      <c r="U457" s="66">
        <v>0</v>
      </c>
      <c r="V457" s="66">
        <v>0</v>
      </c>
      <c r="W457" s="66">
        <v>0</v>
      </c>
      <c r="X457" s="66">
        <v>0</v>
      </c>
      <c r="Y457" s="66">
        <v>0</v>
      </c>
      <c r="Z457" s="66">
        <v>0</v>
      </c>
      <c r="AA457" s="66">
        <v>0</v>
      </c>
      <c r="AB457" s="66">
        <v>0</v>
      </c>
      <c r="AC457" s="66">
        <v>0</v>
      </c>
      <c r="AD457" s="66">
        <v>0</v>
      </c>
      <c r="AE457" s="66">
        <v>0</v>
      </c>
      <c r="AF457" s="66">
        <v>0</v>
      </c>
      <c r="AG457" s="66">
        <v>0</v>
      </c>
      <c r="AH457" s="66">
        <v>0</v>
      </c>
      <c r="AI457" s="66">
        <v>0</v>
      </c>
      <c r="AJ457" s="66">
        <v>0</v>
      </c>
      <c r="AK457" s="66">
        <v>0</v>
      </c>
      <c r="AL457" s="66">
        <v>0</v>
      </c>
      <c r="AM457" s="66">
        <v>0</v>
      </c>
      <c r="AN457" s="66">
        <v>0</v>
      </c>
      <c r="AO457" s="66">
        <v>0</v>
      </c>
      <c r="AP457" s="66">
        <v>0</v>
      </c>
      <c r="AQ457" s="66">
        <f t="shared" si="6"/>
        <v>0</v>
      </c>
      <c r="AT457" s="35"/>
    </row>
    <row r="458" spans="1:46" ht="33" customHeight="1">
      <c r="A458" s="44">
        <v>1531</v>
      </c>
      <c r="B458" s="45" t="s">
        <v>434</v>
      </c>
      <c r="C458" s="67" t="s">
        <v>665</v>
      </c>
      <c r="D458" s="66">
        <v>0</v>
      </c>
      <c r="E458" s="66">
        <v>0</v>
      </c>
      <c r="F458" s="66">
        <v>0</v>
      </c>
      <c r="G458" s="66">
        <v>0</v>
      </c>
      <c r="H458" s="66">
        <v>0</v>
      </c>
      <c r="I458" s="66">
        <v>0</v>
      </c>
      <c r="J458" s="66">
        <v>0</v>
      </c>
      <c r="K458" s="66">
        <v>0</v>
      </c>
      <c r="L458" s="66">
        <v>0</v>
      </c>
      <c r="M458" s="66">
        <v>0</v>
      </c>
      <c r="N458" s="66">
        <v>0</v>
      </c>
      <c r="O458" s="66">
        <v>0</v>
      </c>
      <c r="P458" s="66">
        <v>0</v>
      </c>
      <c r="Q458" s="66">
        <v>0</v>
      </c>
      <c r="R458" s="66">
        <v>0</v>
      </c>
      <c r="S458" s="66">
        <v>0</v>
      </c>
      <c r="T458" s="66">
        <v>0</v>
      </c>
      <c r="U458" s="66">
        <v>0</v>
      </c>
      <c r="V458" s="66">
        <v>0</v>
      </c>
      <c r="W458" s="66">
        <v>0</v>
      </c>
      <c r="X458" s="66">
        <v>0</v>
      </c>
      <c r="Y458" s="66">
        <v>0</v>
      </c>
      <c r="Z458" s="66">
        <v>0</v>
      </c>
      <c r="AA458" s="66">
        <v>0</v>
      </c>
      <c r="AB458" s="66">
        <v>0</v>
      </c>
      <c r="AC458" s="66">
        <v>0</v>
      </c>
      <c r="AD458" s="66">
        <v>0</v>
      </c>
      <c r="AE458" s="66">
        <v>0</v>
      </c>
      <c r="AF458" s="66">
        <v>0</v>
      </c>
      <c r="AG458" s="66">
        <v>0</v>
      </c>
      <c r="AH458" s="66">
        <v>0</v>
      </c>
      <c r="AI458" s="66">
        <v>0</v>
      </c>
      <c r="AJ458" s="66">
        <v>0</v>
      </c>
      <c r="AK458" s="66">
        <v>0</v>
      </c>
      <c r="AL458" s="66">
        <v>0</v>
      </c>
      <c r="AM458" s="66">
        <v>0</v>
      </c>
      <c r="AN458" s="66">
        <v>0</v>
      </c>
      <c r="AO458" s="66">
        <v>0</v>
      </c>
      <c r="AP458" s="66">
        <v>0</v>
      </c>
      <c r="AQ458" s="66">
        <f t="shared" si="6"/>
        <v>0</v>
      </c>
      <c r="AT458" s="35"/>
    </row>
    <row r="459" spans="1:46" ht="33" customHeight="1">
      <c r="A459" s="44">
        <v>1532</v>
      </c>
      <c r="B459" s="45" t="s">
        <v>435</v>
      </c>
      <c r="C459" s="67" t="s">
        <v>665</v>
      </c>
      <c r="D459" s="66">
        <v>0</v>
      </c>
      <c r="E459" s="66">
        <v>0</v>
      </c>
      <c r="F459" s="66">
        <v>0</v>
      </c>
      <c r="G459" s="66">
        <v>0</v>
      </c>
      <c r="H459" s="66">
        <v>0</v>
      </c>
      <c r="I459" s="66">
        <v>0</v>
      </c>
      <c r="J459" s="66">
        <v>0</v>
      </c>
      <c r="K459" s="66">
        <v>0</v>
      </c>
      <c r="L459" s="66">
        <v>0</v>
      </c>
      <c r="M459" s="66">
        <v>0</v>
      </c>
      <c r="N459" s="66">
        <v>0</v>
      </c>
      <c r="O459" s="66">
        <v>0</v>
      </c>
      <c r="P459" s="66">
        <v>0</v>
      </c>
      <c r="Q459" s="66">
        <v>0</v>
      </c>
      <c r="R459" s="66">
        <v>0</v>
      </c>
      <c r="S459" s="66">
        <v>0</v>
      </c>
      <c r="T459" s="66">
        <v>0</v>
      </c>
      <c r="U459" s="66">
        <v>0</v>
      </c>
      <c r="V459" s="66">
        <v>0</v>
      </c>
      <c r="W459" s="66">
        <v>0</v>
      </c>
      <c r="X459" s="66">
        <v>0</v>
      </c>
      <c r="Y459" s="66">
        <v>0</v>
      </c>
      <c r="Z459" s="66">
        <v>0</v>
      </c>
      <c r="AA459" s="66">
        <v>0</v>
      </c>
      <c r="AB459" s="66">
        <v>0</v>
      </c>
      <c r="AC459" s="66">
        <v>0</v>
      </c>
      <c r="AD459" s="66">
        <v>0</v>
      </c>
      <c r="AE459" s="66">
        <v>0</v>
      </c>
      <c r="AF459" s="66">
        <v>0</v>
      </c>
      <c r="AG459" s="66">
        <v>0</v>
      </c>
      <c r="AH459" s="66">
        <v>0</v>
      </c>
      <c r="AI459" s="66">
        <v>0</v>
      </c>
      <c r="AJ459" s="66">
        <v>0</v>
      </c>
      <c r="AK459" s="66">
        <v>0</v>
      </c>
      <c r="AL459" s="66">
        <v>0</v>
      </c>
      <c r="AM459" s="66">
        <v>0</v>
      </c>
      <c r="AN459" s="66">
        <v>0</v>
      </c>
      <c r="AO459" s="66">
        <v>0</v>
      </c>
      <c r="AP459" s="66">
        <v>0</v>
      </c>
      <c r="AQ459" s="66">
        <f t="shared" ref="AQ459:AQ522" si="7">SUM(D459:AP459)</f>
        <v>0</v>
      </c>
      <c r="AT459" s="35"/>
    </row>
    <row r="460" spans="1:46" ht="33" customHeight="1">
      <c r="A460" s="44">
        <v>1533</v>
      </c>
      <c r="B460" s="45" t="s">
        <v>436</v>
      </c>
      <c r="C460" s="67" t="s">
        <v>665</v>
      </c>
      <c r="D460" s="66">
        <v>0</v>
      </c>
      <c r="E460" s="66">
        <v>0</v>
      </c>
      <c r="F460" s="66">
        <v>0</v>
      </c>
      <c r="G460" s="66">
        <v>0</v>
      </c>
      <c r="H460" s="66">
        <v>0</v>
      </c>
      <c r="I460" s="66">
        <v>0</v>
      </c>
      <c r="J460" s="66">
        <v>0</v>
      </c>
      <c r="K460" s="66">
        <v>0</v>
      </c>
      <c r="L460" s="66">
        <v>0</v>
      </c>
      <c r="M460" s="66">
        <v>0</v>
      </c>
      <c r="N460" s="66">
        <v>0</v>
      </c>
      <c r="O460" s="66">
        <v>0</v>
      </c>
      <c r="P460" s="66">
        <v>0</v>
      </c>
      <c r="Q460" s="66">
        <v>0</v>
      </c>
      <c r="R460" s="66">
        <v>0</v>
      </c>
      <c r="S460" s="66">
        <v>0</v>
      </c>
      <c r="T460" s="66">
        <v>0</v>
      </c>
      <c r="U460" s="66">
        <v>0</v>
      </c>
      <c r="V460" s="66">
        <v>0</v>
      </c>
      <c r="W460" s="66">
        <v>0</v>
      </c>
      <c r="X460" s="66">
        <v>0</v>
      </c>
      <c r="Y460" s="66">
        <v>0</v>
      </c>
      <c r="Z460" s="66">
        <v>0</v>
      </c>
      <c r="AA460" s="66">
        <v>0</v>
      </c>
      <c r="AB460" s="66">
        <v>0</v>
      </c>
      <c r="AC460" s="66">
        <v>0</v>
      </c>
      <c r="AD460" s="66">
        <v>0</v>
      </c>
      <c r="AE460" s="66">
        <v>0</v>
      </c>
      <c r="AF460" s="66">
        <v>0</v>
      </c>
      <c r="AG460" s="66">
        <v>0</v>
      </c>
      <c r="AH460" s="66">
        <v>0</v>
      </c>
      <c r="AI460" s="66">
        <v>0</v>
      </c>
      <c r="AJ460" s="66">
        <v>0</v>
      </c>
      <c r="AK460" s="66">
        <v>0</v>
      </c>
      <c r="AL460" s="66">
        <v>0</v>
      </c>
      <c r="AM460" s="66">
        <v>0</v>
      </c>
      <c r="AN460" s="66">
        <v>0</v>
      </c>
      <c r="AO460" s="66">
        <v>0</v>
      </c>
      <c r="AP460" s="66">
        <v>0</v>
      </c>
      <c r="AQ460" s="66">
        <f t="shared" si="7"/>
        <v>0</v>
      </c>
      <c r="AT460" s="35"/>
    </row>
    <row r="461" spans="1:46" ht="33" customHeight="1">
      <c r="A461" s="44">
        <v>1534</v>
      </c>
      <c r="B461" s="45" t="s">
        <v>437</v>
      </c>
      <c r="C461" s="67" t="s">
        <v>665</v>
      </c>
      <c r="D461" s="66">
        <v>0</v>
      </c>
      <c r="E461" s="66">
        <v>0</v>
      </c>
      <c r="F461" s="66">
        <v>0</v>
      </c>
      <c r="G461" s="66">
        <v>0</v>
      </c>
      <c r="H461" s="66">
        <v>0</v>
      </c>
      <c r="I461" s="66">
        <v>0</v>
      </c>
      <c r="J461" s="66">
        <v>0</v>
      </c>
      <c r="K461" s="66">
        <v>0</v>
      </c>
      <c r="L461" s="66">
        <v>0</v>
      </c>
      <c r="M461" s="66">
        <v>0</v>
      </c>
      <c r="N461" s="66">
        <v>0</v>
      </c>
      <c r="O461" s="66">
        <v>0</v>
      </c>
      <c r="P461" s="66">
        <v>0</v>
      </c>
      <c r="Q461" s="66">
        <v>0</v>
      </c>
      <c r="R461" s="66">
        <v>0</v>
      </c>
      <c r="S461" s="66">
        <v>0</v>
      </c>
      <c r="T461" s="66">
        <v>0</v>
      </c>
      <c r="U461" s="66">
        <v>0</v>
      </c>
      <c r="V461" s="66">
        <v>0</v>
      </c>
      <c r="W461" s="66">
        <v>0</v>
      </c>
      <c r="X461" s="66">
        <v>0</v>
      </c>
      <c r="Y461" s="66">
        <v>0</v>
      </c>
      <c r="Z461" s="66">
        <v>0</v>
      </c>
      <c r="AA461" s="66">
        <v>0</v>
      </c>
      <c r="AB461" s="66">
        <v>0</v>
      </c>
      <c r="AC461" s="66">
        <v>0</v>
      </c>
      <c r="AD461" s="66">
        <v>0</v>
      </c>
      <c r="AE461" s="66">
        <v>0</v>
      </c>
      <c r="AF461" s="66">
        <v>0</v>
      </c>
      <c r="AG461" s="66">
        <v>0</v>
      </c>
      <c r="AH461" s="66">
        <v>0</v>
      </c>
      <c r="AI461" s="66">
        <v>0</v>
      </c>
      <c r="AJ461" s="66">
        <v>0</v>
      </c>
      <c r="AK461" s="66">
        <v>0</v>
      </c>
      <c r="AL461" s="66">
        <v>0</v>
      </c>
      <c r="AM461" s="66">
        <v>0</v>
      </c>
      <c r="AN461" s="66">
        <v>0</v>
      </c>
      <c r="AO461" s="66">
        <v>0</v>
      </c>
      <c r="AP461" s="66">
        <v>0</v>
      </c>
      <c r="AQ461" s="66">
        <f t="shared" si="7"/>
        <v>0</v>
      </c>
      <c r="AT461" s="35"/>
    </row>
    <row r="462" spans="1:46" ht="33" customHeight="1">
      <c r="A462" s="44">
        <v>1535</v>
      </c>
      <c r="B462" s="45" t="s">
        <v>438</v>
      </c>
      <c r="C462" s="67" t="s">
        <v>665</v>
      </c>
      <c r="D462" s="66">
        <v>0</v>
      </c>
      <c r="E462" s="66">
        <v>0</v>
      </c>
      <c r="F462" s="66">
        <v>0</v>
      </c>
      <c r="G462" s="66">
        <v>0</v>
      </c>
      <c r="H462" s="66">
        <v>0</v>
      </c>
      <c r="I462" s="66">
        <v>0</v>
      </c>
      <c r="J462" s="66">
        <v>0</v>
      </c>
      <c r="K462" s="66">
        <v>0</v>
      </c>
      <c r="L462" s="66">
        <v>0</v>
      </c>
      <c r="M462" s="66">
        <v>0</v>
      </c>
      <c r="N462" s="66">
        <v>0</v>
      </c>
      <c r="O462" s="66">
        <v>0</v>
      </c>
      <c r="P462" s="66">
        <v>0</v>
      </c>
      <c r="Q462" s="66">
        <v>0</v>
      </c>
      <c r="R462" s="66">
        <v>0</v>
      </c>
      <c r="S462" s="66">
        <v>0</v>
      </c>
      <c r="T462" s="66">
        <v>0</v>
      </c>
      <c r="U462" s="66">
        <v>0</v>
      </c>
      <c r="V462" s="66">
        <v>0</v>
      </c>
      <c r="W462" s="66">
        <v>0</v>
      </c>
      <c r="X462" s="66">
        <v>0</v>
      </c>
      <c r="Y462" s="66">
        <v>0</v>
      </c>
      <c r="Z462" s="66">
        <v>0</v>
      </c>
      <c r="AA462" s="66">
        <v>0</v>
      </c>
      <c r="AB462" s="66">
        <v>0</v>
      </c>
      <c r="AC462" s="66">
        <v>0</v>
      </c>
      <c r="AD462" s="66">
        <v>0</v>
      </c>
      <c r="AE462" s="66">
        <v>0</v>
      </c>
      <c r="AF462" s="66">
        <v>0</v>
      </c>
      <c r="AG462" s="66">
        <v>0</v>
      </c>
      <c r="AH462" s="66">
        <v>0</v>
      </c>
      <c r="AI462" s="66">
        <v>0</v>
      </c>
      <c r="AJ462" s="66">
        <v>0</v>
      </c>
      <c r="AK462" s="66">
        <v>0</v>
      </c>
      <c r="AL462" s="66">
        <v>0</v>
      </c>
      <c r="AM462" s="66">
        <v>0</v>
      </c>
      <c r="AN462" s="66">
        <v>0</v>
      </c>
      <c r="AO462" s="66">
        <v>0</v>
      </c>
      <c r="AP462" s="66">
        <v>0</v>
      </c>
      <c r="AQ462" s="66">
        <f t="shared" si="7"/>
        <v>0</v>
      </c>
      <c r="AT462" s="35"/>
    </row>
    <row r="463" spans="1:46" ht="33" customHeight="1">
      <c r="A463" s="44">
        <v>1536</v>
      </c>
      <c r="B463" s="45" t="s">
        <v>439</v>
      </c>
      <c r="C463" s="67" t="s">
        <v>665</v>
      </c>
      <c r="D463" s="66">
        <v>0</v>
      </c>
      <c r="E463" s="66">
        <v>0</v>
      </c>
      <c r="F463" s="66">
        <v>0</v>
      </c>
      <c r="G463" s="66">
        <v>0</v>
      </c>
      <c r="H463" s="66">
        <v>0</v>
      </c>
      <c r="I463" s="66">
        <v>0</v>
      </c>
      <c r="J463" s="66">
        <v>0</v>
      </c>
      <c r="K463" s="66">
        <v>0</v>
      </c>
      <c r="L463" s="66">
        <v>0</v>
      </c>
      <c r="M463" s="66">
        <v>0</v>
      </c>
      <c r="N463" s="66">
        <v>0</v>
      </c>
      <c r="O463" s="66">
        <v>0</v>
      </c>
      <c r="P463" s="66">
        <v>0</v>
      </c>
      <c r="Q463" s="66">
        <v>0</v>
      </c>
      <c r="R463" s="66">
        <v>0</v>
      </c>
      <c r="S463" s="66">
        <v>0</v>
      </c>
      <c r="T463" s="66">
        <v>0</v>
      </c>
      <c r="U463" s="66">
        <v>0</v>
      </c>
      <c r="V463" s="66">
        <v>0</v>
      </c>
      <c r="W463" s="66">
        <v>0</v>
      </c>
      <c r="X463" s="66">
        <v>0</v>
      </c>
      <c r="Y463" s="66">
        <v>0</v>
      </c>
      <c r="Z463" s="66">
        <v>0</v>
      </c>
      <c r="AA463" s="66">
        <v>0</v>
      </c>
      <c r="AB463" s="66">
        <v>0</v>
      </c>
      <c r="AC463" s="66">
        <v>0</v>
      </c>
      <c r="AD463" s="66">
        <v>0</v>
      </c>
      <c r="AE463" s="66">
        <v>0</v>
      </c>
      <c r="AF463" s="66">
        <v>0</v>
      </c>
      <c r="AG463" s="66">
        <v>0</v>
      </c>
      <c r="AH463" s="66">
        <v>0</v>
      </c>
      <c r="AI463" s="66">
        <v>0</v>
      </c>
      <c r="AJ463" s="66">
        <v>0</v>
      </c>
      <c r="AK463" s="66">
        <v>0</v>
      </c>
      <c r="AL463" s="66">
        <v>0</v>
      </c>
      <c r="AM463" s="66">
        <v>0</v>
      </c>
      <c r="AN463" s="66">
        <v>0</v>
      </c>
      <c r="AO463" s="66">
        <v>0</v>
      </c>
      <c r="AP463" s="66">
        <v>0</v>
      </c>
      <c r="AQ463" s="66">
        <f t="shared" si="7"/>
        <v>0</v>
      </c>
      <c r="AT463" s="35"/>
    </row>
    <row r="464" spans="1:46" ht="33" customHeight="1">
      <c r="A464" s="44">
        <v>1537</v>
      </c>
      <c r="B464" s="45" t="s">
        <v>440</v>
      </c>
      <c r="C464" s="67" t="s">
        <v>665</v>
      </c>
      <c r="D464" s="66">
        <v>0</v>
      </c>
      <c r="E464" s="66">
        <v>0</v>
      </c>
      <c r="F464" s="66">
        <v>0</v>
      </c>
      <c r="G464" s="66">
        <v>0</v>
      </c>
      <c r="H464" s="66">
        <v>0</v>
      </c>
      <c r="I464" s="66">
        <v>0</v>
      </c>
      <c r="J464" s="66">
        <v>0</v>
      </c>
      <c r="K464" s="66">
        <v>0</v>
      </c>
      <c r="L464" s="66">
        <v>0</v>
      </c>
      <c r="M464" s="66">
        <v>0</v>
      </c>
      <c r="N464" s="66">
        <v>0</v>
      </c>
      <c r="O464" s="66">
        <v>0</v>
      </c>
      <c r="P464" s="66">
        <v>0</v>
      </c>
      <c r="Q464" s="66">
        <v>0</v>
      </c>
      <c r="R464" s="66">
        <v>0</v>
      </c>
      <c r="S464" s="66">
        <v>0</v>
      </c>
      <c r="T464" s="66">
        <v>0</v>
      </c>
      <c r="U464" s="66">
        <v>0</v>
      </c>
      <c r="V464" s="66">
        <v>0</v>
      </c>
      <c r="W464" s="66">
        <v>0</v>
      </c>
      <c r="X464" s="66">
        <v>0</v>
      </c>
      <c r="Y464" s="66">
        <v>0</v>
      </c>
      <c r="Z464" s="66">
        <v>0</v>
      </c>
      <c r="AA464" s="66">
        <v>0</v>
      </c>
      <c r="AB464" s="66">
        <v>0</v>
      </c>
      <c r="AC464" s="66">
        <v>0</v>
      </c>
      <c r="AD464" s="66">
        <v>0</v>
      </c>
      <c r="AE464" s="66">
        <v>0</v>
      </c>
      <c r="AF464" s="66">
        <v>0</v>
      </c>
      <c r="AG464" s="66">
        <v>0</v>
      </c>
      <c r="AH464" s="66">
        <v>0</v>
      </c>
      <c r="AI464" s="66">
        <v>0</v>
      </c>
      <c r="AJ464" s="66">
        <v>0</v>
      </c>
      <c r="AK464" s="66">
        <v>0</v>
      </c>
      <c r="AL464" s="66">
        <v>0</v>
      </c>
      <c r="AM464" s="66">
        <v>0</v>
      </c>
      <c r="AN464" s="66">
        <v>0</v>
      </c>
      <c r="AO464" s="66">
        <v>0</v>
      </c>
      <c r="AP464" s="66">
        <v>0</v>
      </c>
      <c r="AQ464" s="66">
        <f t="shared" si="7"/>
        <v>0</v>
      </c>
      <c r="AT464" s="35"/>
    </row>
    <row r="465" spans="1:46" ht="33" customHeight="1">
      <c r="A465" s="44">
        <v>1538</v>
      </c>
      <c r="B465" s="45" t="s">
        <v>441</v>
      </c>
      <c r="C465" s="67" t="s">
        <v>665</v>
      </c>
      <c r="D465" s="66">
        <v>0</v>
      </c>
      <c r="E465" s="66">
        <v>0</v>
      </c>
      <c r="F465" s="66">
        <v>0</v>
      </c>
      <c r="G465" s="66">
        <v>0</v>
      </c>
      <c r="H465" s="66">
        <v>0</v>
      </c>
      <c r="I465" s="66">
        <v>0</v>
      </c>
      <c r="J465" s="66">
        <v>0</v>
      </c>
      <c r="K465" s="66">
        <v>0</v>
      </c>
      <c r="L465" s="66">
        <v>0</v>
      </c>
      <c r="M465" s="66">
        <v>0</v>
      </c>
      <c r="N465" s="66">
        <v>0</v>
      </c>
      <c r="O465" s="66">
        <v>0</v>
      </c>
      <c r="P465" s="66">
        <v>0</v>
      </c>
      <c r="Q465" s="66">
        <v>0</v>
      </c>
      <c r="R465" s="66">
        <v>0</v>
      </c>
      <c r="S465" s="66">
        <v>0</v>
      </c>
      <c r="T465" s="66">
        <v>0</v>
      </c>
      <c r="U465" s="66">
        <v>0</v>
      </c>
      <c r="V465" s="66">
        <v>0</v>
      </c>
      <c r="W465" s="66">
        <v>0</v>
      </c>
      <c r="X465" s="66">
        <v>0</v>
      </c>
      <c r="Y465" s="66">
        <v>0</v>
      </c>
      <c r="Z465" s="66">
        <v>0</v>
      </c>
      <c r="AA465" s="66">
        <v>0</v>
      </c>
      <c r="AB465" s="66">
        <v>0</v>
      </c>
      <c r="AC465" s="66">
        <v>0</v>
      </c>
      <c r="AD465" s="66">
        <v>0</v>
      </c>
      <c r="AE465" s="66">
        <v>0</v>
      </c>
      <c r="AF465" s="66">
        <v>0</v>
      </c>
      <c r="AG465" s="66">
        <v>0</v>
      </c>
      <c r="AH465" s="66">
        <v>0</v>
      </c>
      <c r="AI465" s="66">
        <v>0</v>
      </c>
      <c r="AJ465" s="66">
        <v>0</v>
      </c>
      <c r="AK465" s="66">
        <v>0</v>
      </c>
      <c r="AL465" s="66">
        <v>0</v>
      </c>
      <c r="AM465" s="66">
        <v>0</v>
      </c>
      <c r="AN465" s="66">
        <v>0</v>
      </c>
      <c r="AO465" s="66">
        <v>0</v>
      </c>
      <c r="AP465" s="66">
        <v>0</v>
      </c>
      <c r="AQ465" s="66">
        <f t="shared" si="7"/>
        <v>0</v>
      </c>
      <c r="AT465" s="35"/>
    </row>
    <row r="466" spans="1:46" ht="33" customHeight="1">
      <c r="A466" s="44">
        <v>1539</v>
      </c>
      <c r="B466" s="45" t="s">
        <v>442</v>
      </c>
      <c r="C466" s="67" t="s">
        <v>665</v>
      </c>
      <c r="D466" s="66">
        <v>0</v>
      </c>
      <c r="E466" s="66">
        <v>0</v>
      </c>
      <c r="F466" s="66">
        <v>0</v>
      </c>
      <c r="G466" s="66">
        <v>0</v>
      </c>
      <c r="H466" s="66">
        <v>0</v>
      </c>
      <c r="I466" s="66">
        <v>0</v>
      </c>
      <c r="J466" s="66">
        <v>0</v>
      </c>
      <c r="K466" s="66">
        <v>0</v>
      </c>
      <c r="L466" s="66">
        <v>0</v>
      </c>
      <c r="M466" s="66">
        <v>0</v>
      </c>
      <c r="N466" s="66">
        <v>0</v>
      </c>
      <c r="O466" s="66">
        <v>0</v>
      </c>
      <c r="P466" s="66">
        <v>0</v>
      </c>
      <c r="Q466" s="66">
        <v>0</v>
      </c>
      <c r="R466" s="66">
        <v>0</v>
      </c>
      <c r="S466" s="66">
        <v>0</v>
      </c>
      <c r="T466" s="66">
        <v>0</v>
      </c>
      <c r="U466" s="66">
        <v>0</v>
      </c>
      <c r="V466" s="66">
        <v>0</v>
      </c>
      <c r="W466" s="66">
        <v>0</v>
      </c>
      <c r="X466" s="66">
        <v>0</v>
      </c>
      <c r="Y466" s="66">
        <v>0</v>
      </c>
      <c r="Z466" s="66">
        <v>0</v>
      </c>
      <c r="AA466" s="66">
        <v>0</v>
      </c>
      <c r="AB466" s="66">
        <v>0</v>
      </c>
      <c r="AC466" s="66">
        <v>0</v>
      </c>
      <c r="AD466" s="66">
        <v>0</v>
      </c>
      <c r="AE466" s="66">
        <v>0</v>
      </c>
      <c r="AF466" s="66">
        <v>0</v>
      </c>
      <c r="AG466" s="66">
        <v>0</v>
      </c>
      <c r="AH466" s="66">
        <v>0</v>
      </c>
      <c r="AI466" s="66">
        <v>0</v>
      </c>
      <c r="AJ466" s="66">
        <v>0</v>
      </c>
      <c r="AK466" s="66">
        <v>0</v>
      </c>
      <c r="AL466" s="66">
        <v>0</v>
      </c>
      <c r="AM466" s="66">
        <v>0</v>
      </c>
      <c r="AN466" s="66">
        <v>0</v>
      </c>
      <c r="AO466" s="66">
        <v>0</v>
      </c>
      <c r="AP466" s="66">
        <v>0</v>
      </c>
      <c r="AQ466" s="66">
        <f t="shared" si="7"/>
        <v>0</v>
      </c>
      <c r="AT466" s="35"/>
    </row>
    <row r="467" spans="1:46" ht="33" customHeight="1">
      <c r="A467" s="44">
        <v>1540</v>
      </c>
      <c r="B467" s="45" t="s">
        <v>1303</v>
      </c>
      <c r="C467" s="67" t="s">
        <v>665</v>
      </c>
      <c r="D467" s="66">
        <v>0</v>
      </c>
      <c r="E467" s="66">
        <v>0</v>
      </c>
      <c r="F467" s="66">
        <v>0</v>
      </c>
      <c r="G467" s="66">
        <v>0</v>
      </c>
      <c r="H467" s="66">
        <v>0</v>
      </c>
      <c r="I467" s="66">
        <v>0</v>
      </c>
      <c r="J467" s="66">
        <v>0</v>
      </c>
      <c r="K467" s="66">
        <v>0</v>
      </c>
      <c r="L467" s="66">
        <v>0</v>
      </c>
      <c r="M467" s="66">
        <v>0</v>
      </c>
      <c r="N467" s="66">
        <v>0</v>
      </c>
      <c r="O467" s="66">
        <v>0</v>
      </c>
      <c r="P467" s="66">
        <v>0</v>
      </c>
      <c r="Q467" s="66">
        <v>0</v>
      </c>
      <c r="R467" s="66">
        <v>0</v>
      </c>
      <c r="S467" s="66">
        <v>0</v>
      </c>
      <c r="T467" s="66">
        <v>0</v>
      </c>
      <c r="U467" s="66">
        <v>0</v>
      </c>
      <c r="V467" s="66">
        <v>0</v>
      </c>
      <c r="W467" s="66">
        <v>0</v>
      </c>
      <c r="X467" s="66">
        <v>0</v>
      </c>
      <c r="Y467" s="66">
        <v>0</v>
      </c>
      <c r="Z467" s="66">
        <v>0</v>
      </c>
      <c r="AA467" s="66">
        <v>0</v>
      </c>
      <c r="AB467" s="66">
        <v>0</v>
      </c>
      <c r="AC467" s="66">
        <v>0</v>
      </c>
      <c r="AD467" s="66">
        <v>0</v>
      </c>
      <c r="AE467" s="66">
        <v>0</v>
      </c>
      <c r="AF467" s="66">
        <v>0</v>
      </c>
      <c r="AG467" s="66">
        <v>0</v>
      </c>
      <c r="AH467" s="66">
        <v>0</v>
      </c>
      <c r="AI467" s="66">
        <v>0</v>
      </c>
      <c r="AJ467" s="66">
        <v>0</v>
      </c>
      <c r="AK467" s="66">
        <v>0</v>
      </c>
      <c r="AL467" s="66">
        <v>0</v>
      </c>
      <c r="AM467" s="66">
        <v>0</v>
      </c>
      <c r="AN467" s="66">
        <v>0</v>
      </c>
      <c r="AO467" s="66">
        <v>0</v>
      </c>
      <c r="AP467" s="66">
        <v>0</v>
      </c>
      <c r="AQ467" s="66">
        <f t="shared" si="7"/>
        <v>0</v>
      </c>
      <c r="AT467" s="35"/>
    </row>
    <row r="468" spans="1:46" ht="33" customHeight="1">
      <c r="A468" s="44">
        <v>1601</v>
      </c>
      <c r="B468" s="45" t="s">
        <v>443</v>
      </c>
      <c r="C468" s="67" t="s">
        <v>665</v>
      </c>
      <c r="D468" s="66">
        <v>0</v>
      </c>
      <c r="E468" s="66">
        <v>0</v>
      </c>
      <c r="F468" s="66">
        <v>0</v>
      </c>
      <c r="G468" s="66">
        <v>0</v>
      </c>
      <c r="H468" s="66">
        <v>0</v>
      </c>
      <c r="I468" s="66">
        <v>0</v>
      </c>
      <c r="J468" s="66">
        <v>0</v>
      </c>
      <c r="K468" s="66">
        <v>0</v>
      </c>
      <c r="L468" s="66">
        <v>0</v>
      </c>
      <c r="M468" s="66">
        <v>0</v>
      </c>
      <c r="N468" s="66">
        <v>0</v>
      </c>
      <c r="O468" s="66">
        <v>0</v>
      </c>
      <c r="P468" s="66">
        <v>0</v>
      </c>
      <c r="Q468" s="66">
        <v>0</v>
      </c>
      <c r="R468" s="66">
        <v>0</v>
      </c>
      <c r="S468" s="66">
        <v>0</v>
      </c>
      <c r="T468" s="66">
        <v>0</v>
      </c>
      <c r="U468" s="66">
        <v>0</v>
      </c>
      <c r="V468" s="66">
        <v>0</v>
      </c>
      <c r="W468" s="66">
        <v>0</v>
      </c>
      <c r="X468" s="66">
        <v>0</v>
      </c>
      <c r="Y468" s="66">
        <v>0</v>
      </c>
      <c r="Z468" s="66">
        <v>0</v>
      </c>
      <c r="AA468" s="66">
        <v>0</v>
      </c>
      <c r="AB468" s="66">
        <v>0</v>
      </c>
      <c r="AC468" s="66">
        <v>0</v>
      </c>
      <c r="AD468" s="66">
        <v>0</v>
      </c>
      <c r="AE468" s="66">
        <v>0</v>
      </c>
      <c r="AF468" s="66">
        <v>0</v>
      </c>
      <c r="AG468" s="66">
        <v>0</v>
      </c>
      <c r="AH468" s="66">
        <v>0</v>
      </c>
      <c r="AI468" s="66">
        <v>0</v>
      </c>
      <c r="AJ468" s="66">
        <v>0</v>
      </c>
      <c r="AK468" s="66">
        <v>0</v>
      </c>
      <c r="AL468" s="66">
        <v>0</v>
      </c>
      <c r="AM468" s="66">
        <v>0</v>
      </c>
      <c r="AN468" s="66">
        <v>0</v>
      </c>
      <c r="AO468" s="66">
        <v>0</v>
      </c>
      <c r="AP468" s="66">
        <v>0</v>
      </c>
      <c r="AQ468" s="66">
        <f t="shared" si="7"/>
        <v>0</v>
      </c>
      <c r="AT468" s="35"/>
    </row>
    <row r="469" spans="1:46" ht="33" customHeight="1">
      <c r="A469" s="44">
        <v>1602</v>
      </c>
      <c r="B469" s="45" t="s">
        <v>444</v>
      </c>
      <c r="C469" s="67" t="s">
        <v>665</v>
      </c>
      <c r="D469" s="66">
        <v>0</v>
      </c>
      <c r="E469" s="66">
        <v>0</v>
      </c>
      <c r="F469" s="66">
        <v>0</v>
      </c>
      <c r="G469" s="66">
        <v>0</v>
      </c>
      <c r="H469" s="66">
        <v>0</v>
      </c>
      <c r="I469" s="66">
        <v>0</v>
      </c>
      <c r="J469" s="66">
        <v>0</v>
      </c>
      <c r="K469" s="66">
        <v>0</v>
      </c>
      <c r="L469" s="66">
        <v>0</v>
      </c>
      <c r="M469" s="66">
        <v>0</v>
      </c>
      <c r="N469" s="66">
        <v>0</v>
      </c>
      <c r="O469" s="66">
        <v>0</v>
      </c>
      <c r="P469" s="66">
        <v>0</v>
      </c>
      <c r="Q469" s="66">
        <v>0</v>
      </c>
      <c r="R469" s="66">
        <v>0</v>
      </c>
      <c r="S469" s="66">
        <v>0</v>
      </c>
      <c r="T469" s="66">
        <v>0</v>
      </c>
      <c r="U469" s="66">
        <v>0</v>
      </c>
      <c r="V469" s="66">
        <v>0</v>
      </c>
      <c r="W469" s="66">
        <v>0</v>
      </c>
      <c r="X469" s="66">
        <v>0</v>
      </c>
      <c r="Y469" s="66">
        <v>0</v>
      </c>
      <c r="Z469" s="66">
        <v>0</v>
      </c>
      <c r="AA469" s="66">
        <v>0</v>
      </c>
      <c r="AB469" s="66">
        <v>0</v>
      </c>
      <c r="AC469" s="66">
        <v>0</v>
      </c>
      <c r="AD469" s="66">
        <v>0</v>
      </c>
      <c r="AE469" s="66">
        <v>0</v>
      </c>
      <c r="AF469" s="66">
        <v>0</v>
      </c>
      <c r="AG469" s="66">
        <v>0</v>
      </c>
      <c r="AH469" s="66">
        <v>0</v>
      </c>
      <c r="AI469" s="66">
        <v>0</v>
      </c>
      <c r="AJ469" s="66">
        <v>0</v>
      </c>
      <c r="AK469" s="66">
        <v>0</v>
      </c>
      <c r="AL469" s="66">
        <v>0</v>
      </c>
      <c r="AM469" s="66">
        <v>0</v>
      </c>
      <c r="AN469" s="66">
        <v>0</v>
      </c>
      <c r="AO469" s="66">
        <v>0</v>
      </c>
      <c r="AP469" s="66">
        <v>0</v>
      </c>
      <c r="AQ469" s="66">
        <f t="shared" si="7"/>
        <v>0</v>
      </c>
      <c r="AT469" s="35"/>
    </row>
    <row r="470" spans="1:46" ht="33" customHeight="1">
      <c r="A470" s="44">
        <v>1603</v>
      </c>
      <c r="B470" s="45" t="s">
        <v>445</v>
      </c>
      <c r="C470" s="67" t="s">
        <v>665</v>
      </c>
      <c r="D470" s="66">
        <v>0</v>
      </c>
      <c r="E470" s="66">
        <v>0</v>
      </c>
      <c r="F470" s="66">
        <v>0</v>
      </c>
      <c r="G470" s="66">
        <v>0</v>
      </c>
      <c r="H470" s="66">
        <v>0</v>
      </c>
      <c r="I470" s="66">
        <v>0</v>
      </c>
      <c r="J470" s="66">
        <v>0</v>
      </c>
      <c r="K470" s="66">
        <v>0</v>
      </c>
      <c r="L470" s="66">
        <v>0</v>
      </c>
      <c r="M470" s="66">
        <v>0</v>
      </c>
      <c r="N470" s="66">
        <v>0</v>
      </c>
      <c r="O470" s="66">
        <v>0</v>
      </c>
      <c r="P470" s="66">
        <v>0</v>
      </c>
      <c r="Q470" s="66">
        <v>0</v>
      </c>
      <c r="R470" s="66">
        <v>0</v>
      </c>
      <c r="S470" s="66">
        <v>0</v>
      </c>
      <c r="T470" s="66">
        <v>0</v>
      </c>
      <c r="U470" s="66">
        <v>0</v>
      </c>
      <c r="V470" s="66">
        <v>0</v>
      </c>
      <c r="W470" s="66">
        <v>0</v>
      </c>
      <c r="X470" s="66">
        <v>0</v>
      </c>
      <c r="Y470" s="66">
        <v>0</v>
      </c>
      <c r="Z470" s="66">
        <v>0</v>
      </c>
      <c r="AA470" s="66">
        <v>0</v>
      </c>
      <c r="AB470" s="66">
        <v>0</v>
      </c>
      <c r="AC470" s="66">
        <v>0</v>
      </c>
      <c r="AD470" s="66">
        <v>0</v>
      </c>
      <c r="AE470" s="66">
        <v>0</v>
      </c>
      <c r="AF470" s="66">
        <v>0</v>
      </c>
      <c r="AG470" s="66">
        <v>0</v>
      </c>
      <c r="AH470" s="66">
        <v>0</v>
      </c>
      <c r="AI470" s="66">
        <v>0</v>
      </c>
      <c r="AJ470" s="66">
        <v>0</v>
      </c>
      <c r="AK470" s="66">
        <v>0</v>
      </c>
      <c r="AL470" s="66">
        <v>0</v>
      </c>
      <c r="AM470" s="66">
        <v>0</v>
      </c>
      <c r="AN470" s="66">
        <v>0</v>
      </c>
      <c r="AO470" s="66">
        <v>0</v>
      </c>
      <c r="AP470" s="66">
        <v>0</v>
      </c>
      <c r="AQ470" s="66">
        <f t="shared" si="7"/>
        <v>0</v>
      </c>
      <c r="AT470" s="35"/>
    </row>
    <row r="471" spans="1:46" ht="33" customHeight="1">
      <c r="A471" s="44">
        <v>1604</v>
      </c>
      <c r="B471" s="45" t="s">
        <v>446</v>
      </c>
      <c r="C471" s="67" t="s">
        <v>665</v>
      </c>
      <c r="D471" s="66">
        <v>0</v>
      </c>
      <c r="E471" s="66">
        <v>0</v>
      </c>
      <c r="F471" s="66">
        <v>0</v>
      </c>
      <c r="G471" s="66">
        <v>0</v>
      </c>
      <c r="H471" s="66">
        <v>0</v>
      </c>
      <c r="I471" s="66">
        <v>0</v>
      </c>
      <c r="J471" s="66">
        <v>0</v>
      </c>
      <c r="K471" s="66">
        <v>0</v>
      </c>
      <c r="L471" s="66">
        <v>0</v>
      </c>
      <c r="M471" s="66">
        <v>0</v>
      </c>
      <c r="N471" s="66">
        <v>0</v>
      </c>
      <c r="O471" s="66">
        <v>0</v>
      </c>
      <c r="P471" s="66">
        <v>0</v>
      </c>
      <c r="Q471" s="66">
        <v>0</v>
      </c>
      <c r="R471" s="66">
        <v>0</v>
      </c>
      <c r="S471" s="66">
        <v>0</v>
      </c>
      <c r="T471" s="66">
        <v>0</v>
      </c>
      <c r="U471" s="66">
        <v>0</v>
      </c>
      <c r="V471" s="66">
        <v>0</v>
      </c>
      <c r="W471" s="66">
        <v>0</v>
      </c>
      <c r="X471" s="66">
        <v>0</v>
      </c>
      <c r="Y471" s="66">
        <v>0</v>
      </c>
      <c r="Z471" s="66">
        <v>0</v>
      </c>
      <c r="AA471" s="66">
        <v>0</v>
      </c>
      <c r="AB471" s="66">
        <v>0</v>
      </c>
      <c r="AC471" s="66">
        <v>0</v>
      </c>
      <c r="AD471" s="66">
        <v>0</v>
      </c>
      <c r="AE471" s="66">
        <v>0</v>
      </c>
      <c r="AF471" s="66">
        <v>0</v>
      </c>
      <c r="AG471" s="66">
        <v>0</v>
      </c>
      <c r="AH471" s="66">
        <v>0</v>
      </c>
      <c r="AI471" s="66">
        <v>0</v>
      </c>
      <c r="AJ471" s="66">
        <v>0</v>
      </c>
      <c r="AK471" s="66">
        <v>0</v>
      </c>
      <c r="AL471" s="66">
        <v>0</v>
      </c>
      <c r="AM471" s="66">
        <v>0</v>
      </c>
      <c r="AN471" s="66">
        <v>0</v>
      </c>
      <c r="AO471" s="66">
        <v>0</v>
      </c>
      <c r="AP471" s="66">
        <v>0</v>
      </c>
      <c r="AQ471" s="66">
        <f t="shared" si="7"/>
        <v>0</v>
      </c>
      <c r="AT471" s="35"/>
    </row>
    <row r="472" spans="1:46" ht="33" customHeight="1">
      <c r="A472" s="44">
        <v>1605</v>
      </c>
      <c r="B472" s="45" t="s">
        <v>447</v>
      </c>
      <c r="C472" s="67" t="s">
        <v>665</v>
      </c>
      <c r="D472" s="66">
        <v>0</v>
      </c>
      <c r="E472" s="66">
        <v>0</v>
      </c>
      <c r="F472" s="66">
        <v>0</v>
      </c>
      <c r="G472" s="66">
        <v>0</v>
      </c>
      <c r="H472" s="66">
        <v>0</v>
      </c>
      <c r="I472" s="66">
        <v>0</v>
      </c>
      <c r="J472" s="66">
        <v>0</v>
      </c>
      <c r="K472" s="66">
        <v>0</v>
      </c>
      <c r="L472" s="66">
        <v>0</v>
      </c>
      <c r="M472" s="66">
        <v>0</v>
      </c>
      <c r="N472" s="66">
        <v>0</v>
      </c>
      <c r="O472" s="66">
        <v>0</v>
      </c>
      <c r="P472" s="66">
        <v>0</v>
      </c>
      <c r="Q472" s="66">
        <v>0</v>
      </c>
      <c r="R472" s="66">
        <v>0</v>
      </c>
      <c r="S472" s="66">
        <v>0</v>
      </c>
      <c r="T472" s="66">
        <v>0</v>
      </c>
      <c r="U472" s="66">
        <v>0</v>
      </c>
      <c r="V472" s="66">
        <v>0</v>
      </c>
      <c r="W472" s="66">
        <v>0</v>
      </c>
      <c r="X472" s="66">
        <v>0</v>
      </c>
      <c r="Y472" s="66">
        <v>0</v>
      </c>
      <c r="Z472" s="66">
        <v>0</v>
      </c>
      <c r="AA472" s="66">
        <v>0</v>
      </c>
      <c r="AB472" s="66">
        <v>0</v>
      </c>
      <c r="AC472" s="66">
        <v>0</v>
      </c>
      <c r="AD472" s="66">
        <v>0</v>
      </c>
      <c r="AE472" s="66">
        <v>0</v>
      </c>
      <c r="AF472" s="66">
        <v>0</v>
      </c>
      <c r="AG472" s="66">
        <v>0</v>
      </c>
      <c r="AH472" s="66">
        <v>0</v>
      </c>
      <c r="AI472" s="66">
        <v>0</v>
      </c>
      <c r="AJ472" s="66">
        <v>0</v>
      </c>
      <c r="AK472" s="66">
        <v>0</v>
      </c>
      <c r="AL472" s="66">
        <v>0</v>
      </c>
      <c r="AM472" s="66">
        <v>0</v>
      </c>
      <c r="AN472" s="66">
        <v>0</v>
      </c>
      <c r="AO472" s="66">
        <v>0</v>
      </c>
      <c r="AP472" s="66">
        <v>0</v>
      </c>
      <c r="AQ472" s="66">
        <f t="shared" si="7"/>
        <v>0</v>
      </c>
      <c r="AT472" s="35"/>
    </row>
    <row r="473" spans="1:46" ht="33" customHeight="1">
      <c r="A473" s="44">
        <v>1606</v>
      </c>
      <c r="B473" s="45" t="s">
        <v>448</v>
      </c>
      <c r="C473" s="67" t="s">
        <v>665</v>
      </c>
      <c r="D473" s="66">
        <v>0</v>
      </c>
      <c r="E473" s="66">
        <v>0</v>
      </c>
      <c r="F473" s="66">
        <v>0</v>
      </c>
      <c r="G473" s="66">
        <v>0</v>
      </c>
      <c r="H473" s="66">
        <v>0</v>
      </c>
      <c r="I473" s="66">
        <v>0</v>
      </c>
      <c r="J473" s="66">
        <v>0</v>
      </c>
      <c r="K473" s="66">
        <v>0</v>
      </c>
      <c r="L473" s="66">
        <v>0</v>
      </c>
      <c r="M473" s="66">
        <v>0</v>
      </c>
      <c r="N473" s="66">
        <v>0</v>
      </c>
      <c r="O473" s="66">
        <v>0</v>
      </c>
      <c r="P473" s="66">
        <v>0</v>
      </c>
      <c r="Q473" s="66">
        <v>0</v>
      </c>
      <c r="R473" s="66">
        <v>0</v>
      </c>
      <c r="S473" s="66">
        <v>0</v>
      </c>
      <c r="T473" s="66">
        <v>0</v>
      </c>
      <c r="U473" s="66">
        <v>0</v>
      </c>
      <c r="V473" s="66">
        <v>0</v>
      </c>
      <c r="W473" s="66">
        <v>0</v>
      </c>
      <c r="X473" s="66">
        <v>0</v>
      </c>
      <c r="Y473" s="66">
        <v>0</v>
      </c>
      <c r="Z473" s="66">
        <v>0</v>
      </c>
      <c r="AA473" s="66">
        <v>0</v>
      </c>
      <c r="AB473" s="66">
        <v>0</v>
      </c>
      <c r="AC473" s="66">
        <v>0</v>
      </c>
      <c r="AD473" s="66">
        <v>0</v>
      </c>
      <c r="AE473" s="66">
        <v>0</v>
      </c>
      <c r="AF473" s="66">
        <v>0</v>
      </c>
      <c r="AG473" s="66">
        <v>0</v>
      </c>
      <c r="AH473" s="66">
        <v>0</v>
      </c>
      <c r="AI473" s="66">
        <v>0</v>
      </c>
      <c r="AJ473" s="66">
        <v>0</v>
      </c>
      <c r="AK473" s="66">
        <v>0</v>
      </c>
      <c r="AL473" s="66">
        <v>0</v>
      </c>
      <c r="AM473" s="66">
        <v>0</v>
      </c>
      <c r="AN473" s="66">
        <v>0</v>
      </c>
      <c r="AO473" s="66">
        <v>0</v>
      </c>
      <c r="AP473" s="66">
        <v>0</v>
      </c>
      <c r="AQ473" s="66">
        <f t="shared" si="7"/>
        <v>0</v>
      </c>
      <c r="AT473" s="35"/>
    </row>
    <row r="474" spans="1:46" ht="33" customHeight="1">
      <c r="A474" s="44">
        <v>1607</v>
      </c>
      <c r="B474" s="45" t="s">
        <v>449</v>
      </c>
      <c r="C474" s="67" t="s">
        <v>665</v>
      </c>
      <c r="D474" s="66">
        <v>0</v>
      </c>
      <c r="E474" s="66">
        <v>0</v>
      </c>
      <c r="F474" s="66">
        <v>0</v>
      </c>
      <c r="G474" s="66">
        <v>0</v>
      </c>
      <c r="H474" s="66">
        <v>0</v>
      </c>
      <c r="I474" s="66">
        <v>0</v>
      </c>
      <c r="J474" s="66">
        <v>0</v>
      </c>
      <c r="K474" s="66">
        <v>0</v>
      </c>
      <c r="L474" s="66">
        <v>0</v>
      </c>
      <c r="M474" s="66">
        <v>0</v>
      </c>
      <c r="N474" s="66">
        <v>0</v>
      </c>
      <c r="O474" s="66">
        <v>0</v>
      </c>
      <c r="P474" s="66">
        <v>0</v>
      </c>
      <c r="Q474" s="66">
        <v>0</v>
      </c>
      <c r="R474" s="66">
        <v>0</v>
      </c>
      <c r="S474" s="66">
        <v>0</v>
      </c>
      <c r="T474" s="66">
        <v>0</v>
      </c>
      <c r="U474" s="66">
        <v>0</v>
      </c>
      <c r="V474" s="66">
        <v>0</v>
      </c>
      <c r="W474" s="66">
        <v>0</v>
      </c>
      <c r="X474" s="66">
        <v>0</v>
      </c>
      <c r="Y474" s="66">
        <v>0</v>
      </c>
      <c r="Z474" s="66">
        <v>0</v>
      </c>
      <c r="AA474" s="66">
        <v>0</v>
      </c>
      <c r="AB474" s="66">
        <v>0</v>
      </c>
      <c r="AC474" s="66">
        <v>0</v>
      </c>
      <c r="AD474" s="66">
        <v>0</v>
      </c>
      <c r="AE474" s="66">
        <v>0</v>
      </c>
      <c r="AF474" s="66">
        <v>0</v>
      </c>
      <c r="AG474" s="66">
        <v>0</v>
      </c>
      <c r="AH474" s="66">
        <v>0</v>
      </c>
      <c r="AI474" s="66">
        <v>0</v>
      </c>
      <c r="AJ474" s="66">
        <v>0</v>
      </c>
      <c r="AK474" s="66">
        <v>0</v>
      </c>
      <c r="AL474" s="66">
        <v>0</v>
      </c>
      <c r="AM474" s="66">
        <v>0</v>
      </c>
      <c r="AN474" s="66">
        <v>0</v>
      </c>
      <c r="AO474" s="66">
        <v>0</v>
      </c>
      <c r="AP474" s="66">
        <v>0</v>
      </c>
      <c r="AQ474" s="66">
        <f t="shared" si="7"/>
        <v>0</v>
      </c>
      <c r="AT474" s="35"/>
    </row>
    <row r="475" spans="1:46" ht="33" customHeight="1">
      <c r="A475" s="44">
        <v>1608</v>
      </c>
      <c r="B475" s="45" t="s">
        <v>450</v>
      </c>
      <c r="C475" s="67" t="s">
        <v>665</v>
      </c>
      <c r="D475" s="66">
        <v>0</v>
      </c>
      <c r="E475" s="66">
        <v>0</v>
      </c>
      <c r="F475" s="66">
        <v>0</v>
      </c>
      <c r="G475" s="66">
        <v>0</v>
      </c>
      <c r="H475" s="66">
        <v>0</v>
      </c>
      <c r="I475" s="66">
        <v>0</v>
      </c>
      <c r="J475" s="66">
        <v>0</v>
      </c>
      <c r="K475" s="66">
        <v>0</v>
      </c>
      <c r="L475" s="66">
        <v>0</v>
      </c>
      <c r="M475" s="66">
        <v>0</v>
      </c>
      <c r="N475" s="66">
        <v>0</v>
      </c>
      <c r="O475" s="66">
        <v>0</v>
      </c>
      <c r="P475" s="66">
        <v>0</v>
      </c>
      <c r="Q475" s="66">
        <v>0</v>
      </c>
      <c r="R475" s="66">
        <v>0</v>
      </c>
      <c r="S475" s="66">
        <v>0</v>
      </c>
      <c r="T475" s="66">
        <v>0</v>
      </c>
      <c r="U475" s="66">
        <v>0</v>
      </c>
      <c r="V475" s="66">
        <v>0</v>
      </c>
      <c r="W475" s="66">
        <v>0</v>
      </c>
      <c r="X475" s="66">
        <v>0</v>
      </c>
      <c r="Y475" s="66">
        <v>0</v>
      </c>
      <c r="Z475" s="66">
        <v>0</v>
      </c>
      <c r="AA475" s="66">
        <v>0</v>
      </c>
      <c r="AB475" s="66">
        <v>0</v>
      </c>
      <c r="AC475" s="66">
        <v>0</v>
      </c>
      <c r="AD475" s="66">
        <v>0</v>
      </c>
      <c r="AE475" s="66">
        <v>0</v>
      </c>
      <c r="AF475" s="66">
        <v>0</v>
      </c>
      <c r="AG475" s="66">
        <v>0</v>
      </c>
      <c r="AH475" s="66">
        <v>0</v>
      </c>
      <c r="AI475" s="66">
        <v>0</v>
      </c>
      <c r="AJ475" s="66">
        <v>0</v>
      </c>
      <c r="AK475" s="66">
        <v>0</v>
      </c>
      <c r="AL475" s="66">
        <v>0</v>
      </c>
      <c r="AM475" s="66">
        <v>0</v>
      </c>
      <c r="AN475" s="66">
        <v>0</v>
      </c>
      <c r="AO475" s="66">
        <v>0</v>
      </c>
      <c r="AP475" s="66">
        <v>0</v>
      </c>
      <c r="AQ475" s="66">
        <f t="shared" si="7"/>
        <v>0</v>
      </c>
      <c r="AT475" s="35"/>
    </row>
    <row r="476" spans="1:46" ht="33" customHeight="1">
      <c r="A476" s="44">
        <v>1609</v>
      </c>
      <c r="B476" s="45" t="s">
        <v>451</v>
      </c>
      <c r="C476" s="67" t="s">
        <v>665</v>
      </c>
      <c r="D476" s="66">
        <v>0</v>
      </c>
      <c r="E476" s="66">
        <v>0</v>
      </c>
      <c r="F476" s="66">
        <v>0</v>
      </c>
      <c r="G476" s="66">
        <v>0</v>
      </c>
      <c r="H476" s="66">
        <v>0</v>
      </c>
      <c r="I476" s="66">
        <v>0</v>
      </c>
      <c r="J476" s="66">
        <v>0</v>
      </c>
      <c r="K476" s="66">
        <v>0</v>
      </c>
      <c r="L476" s="66">
        <v>0</v>
      </c>
      <c r="M476" s="66">
        <v>0</v>
      </c>
      <c r="N476" s="66">
        <v>0</v>
      </c>
      <c r="O476" s="66">
        <v>0</v>
      </c>
      <c r="P476" s="66">
        <v>0</v>
      </c>
      <c r="Q476" s="66">
        <v>0</v>
      </c>
      <c r="R476" s="66">
        <v>0</v>
      </c>
      <c r="S476" s="66">
        <v>0</v>
      </c>
      <c r="T476" s="66">
        <v>0</v>
      </c>
      <c r="U476" s="66">
        <v>0</v>
      </c>
      <c r="V476" s="66">
        <v>0</v>
      </c>
      <c r="W476" s="66">
        <v>0</v>
      </c>
      <c r="X476" s="66">
        <v>0</v>
      </c>
      <c r="Y476" s="66">
        <v>0</v>
      </c>
      <c r="Z476" s="66">
        <v>0</v>
      </c>
      <c r="AA476" s="66">
        <v>0</v>
      </c>
      <c r="AB476" s="66">
        <v>0</v>
      </c>
      <c r="AC476" s="66">
        <v>0</v>
      </c>
      <c r="AD476" s="66">
        <v>0</v>
      </c>
      <c r="AE476" s="66">
        <v>0</v>
      </c>
      <c r="AF476" s="66">
        <v>0</v>
      </c>
      <c r="AG476" s="66">
        <v>0</v>
      </c>
      <c r="AH476" s="66">
        <v>0</v>
      </c>
      <c r="AI476" s="66">
        <v>0</v>
      </c>
      <c r="AJ476" s="66">
        <v>0</v>
      </c>
      <c r="AK476" s="66">
        <v>0</v>
      </c>
      <c r="AL476" s="66">
        <v>0</v>
      </c>
      <c r="AM476" s="66">
        <v>0</v>
      </c>
      <c r="AN476" s="66">
        <v>0</v>
      </c>
      <c r="AO476" s="66">
        <v>0</v>
      </c>
      <c r="AP476" s="66">
        <v>0</v>
      </c>
      <c r="AQ476" s="66">
        <f t="shared" si="7"/>
        <v>0</v>
      </c>
      <c r="AT476" s="35"/>
    </row>
    <row r="477" spans="1:46" ht="33" customHeight="1">
      <c r="A477" s="44">
        <v>1610</v>
      </c>
      <c r="B477" s="45" t="s">
        <v>1304</v>
      </c>
      <c r="C477" s="67" t="s">
        <v>665</v>
      </c>
      <c r="D477" s="66">
        <v>0</v>
      </c>
      <c r="E477" s="66">
        <v>0</v>
      </c>
      <c r="F477" s="66">
        <v>0</v>
      </c>
      <c r="G477" s="66">
        <v>0</v>
      </c>
      <c r="H477" s="66">
        <v>0</v>
      </c>
      <c r="I477" s="66">
        <v>0</v>
      </c>
      <c r="J477" s="66">
        <v>0</v>
      </c>
      <c r="K477" s="66">
        <v>0</v>
      </c>
      <c r="L477" s="66">
        <v>0</v>
      </c>
      <c r="M477" s="66">
        <v>0</v>
      </c>
      <c r="N477" s="66">
        <v>0</v>
      </c>
      <c r="O477" s="66">
        <v>0</v>
      </c>
      <c r="P477" s="66">
        <v>0</v>
      </c>
      <c r="Q477" s="66">
        <v>0</v>
      </c>
      <c r="R477" s="66">
        <v>0</v>
      </c>
      <c r="S477" s="66">
        <v>0</v>
      </c>
      <c r="T477" s="66">
        <v>0</v>
      </c>
      <c r="U477" s="66">
        <v>0</v>
      </c>
      <c r="V477" s="66">
        <v>0</v>
      </c>
      <c r="W477" s="66">
        <v>0</v>
      </c>
      <c r="X477" s="66">
        <v>0</v>
      </c>
      <c r="Y477" s="66">
        <v>0</v>
      </c>
      <c r="Z477" s="66">
        <v>0</v>
      </c>
      <c r="AA477" s="66">
        <v>0</v>
      </c>
      <c r="AB477" s="66">
        <v>0</v>
      </c>
      <c r="AC477" s="66">
        <v>0</v>
      </c>
      <c r="AD477" s="66">
        <v>0</v>
      </c>
      <c r="AE477" s="66">
        <v>0</v>
      </c>
      <c r="AF477" s="66">
        <v>0</v>
      </c>
      <c r="AG477" s="66">
        <v>0</v>
      </c>
      <c r="AH477" s="66">
        <v>0</v>
      </c>
      <c r="AI477" s="66">
        <v>0</v>
      </c>
      <c r="AJ477" s="66">
        <v>0</v>
      </c>
      <c r="AK477" s="66">
        <v>0</v>
      </c>
      <c r="AL477" s="66">
        <v>0</v>
      </c>
      <c r="AM477" s="66">
        <v>0</v>
      </c>
      <c r="AN477" s="66">
        <v>0</v>
      </c>
      <c r="AO477" s="66">
        <v>0</v>
      </c>
      <c r="AP477" s="66">
        <v>0</v>
      </c>
      <c r="AQ477" s="66">
        <f t="shared" si="7"/>
        <v>0</v>
      </c>
      <c r="AT477" s="35"/>
    </row>
    <row r="478" spans="1:46" ht="33" customHeight="1">
      <c r="A478" s="44">
        <v>1611</v>
      </c>
      <c r="B478" s="45" t="s">
        <v>452</v>
      </c>
      <c r="C478" s="67" t="s">
        <v>665</v>
      </c>
      <c r="D478" s="66">
        <v>0</v>
      </c>
      <c r="E478" s="66">
        <v>0</v>
      </c>
      <c r="F478" s="66">
        <v>0</v>
      </c>
      <c r="G478" s="66">
        <v>0</v>
      </c>
      <c r="H478" s="66">
        <v>0</v>
      </c>
      <c r="I478" s="66">
        <v>0</v>
      </c>
      <c r="J478" s="66">
        <v>0</v>
      </c>
      <c r="K478" s="66">
        <v>0</v>
      </c>
      <c r="L478" s="66">
        <v>0</v>
      </c>
      <c r="M478" s="66">
        <v>0</v>
      </c>
      <c r="N478" s="66">
        <v>0</v>
      </c>
      <c r="O478" s="66">
        <v>0</v>
      </c>
      <c r="P478" s="66">
        <v>0</v>
      </c>
      <c r="Q478" s="66">
        <v>0</v>
      </c>
      <c r="R478" s="66">
        <v>0</v>
      </c>
      <c r="S478" s="66">
        <v>0</v>
      </c>
      <c r="T478" s="66">
        <v>0</v>
      </c>
      <c r="U478" s="66">
        <v>0</v>
      </c>
      <c r="V478" s="66">
        <v>0</v>
      </c>
      <c r="W478" s="66">
        <v>0</v>
      </c>
      <c r="X478" s="66">
        <v>0</v>
      </c>
      <c r="Y478" s="66">
        <v>0</v>
      </c>
      <c r="Z478" s="66">
        <v>0</v>
      </c>
      <c r="AA478" s="66">
        <v>0</v>
      </c>
      <c r="AB478" s="66">
        <v>0</v>
      </c>
      <c r="AC478" s="66">
        <v>0</v>
      </c>
      <c r="AD478" s="66">
        <v>0</v>
      </c>
      <c r="AE478" s="66">
        <v>0</v>
      </c>
      <c r="AF478" s="66">
        <v>0</v>
      </c>
      <c r="AG478" s="66">
        <v>0</v>
      </c>
      <c r="AH478" s="66">
        <v>0</v>
      </c>
      <c r="AI478" s="66">
        <v>0</v>
      </c>
      <c r="AJ478" s="66">
        <v>0</v>
      </c>
      <c r="AK478" s="66">
        <v>0</v>
      </c>
      <c r="AL478" s="66">
        <v>0</v>
      </c>
      <c r="AM478" s="66">
        <v>0</v>
      </c>
      <c r="AN478" s="66">
        <v>0</v>
      </c>
      <c r="AO478" s="66">
        <v>0</v>
      </c>
      <c r="AP478" s="66">
        <v>0</v>
      </c>
      <c r="AQ478" s="66">
        <f t="shared" si="7"/>
        <v>0</v>
      </c>
      <c r="AT478" s="35"/>
    </row>
    <row r="479" spans="1:46" ht="33" customHeight="1">
      <c r="A479" s="44">
        <v>1701</v>
      </c>
      <c r="B479" s="45" t="s">
        <v>1305</v>
      </c>
      <c r="C479" s="67" t="s">
        <v>665</v>
      </c>
      <c r="D479" s="66">
        <v>0</v>
      </c>
      <c r="E479" s="66">
        <v>0</v>
      </c>
      <c r="F479" s="66">
        <v>0</v>
      </c>
      <c r="G479" s="66">
        <v>0</v>
      </c>
      <c r="H479" s="66">
        <v>0</v>
      </c>
      <c r="I479" s="66">
        <v>0</v>
      </c>
      <c r="J479" s="66">
        <v>0</v>
      </c>
      <c r="K479" s="66">
        <v>0</v>
      </c>
      <c r="L479" s="66">
        <v>0</v>
      </c>
      <c r="M479" s="66">
        <v>0</v>
      </c>
      <c r="N479" s="66">
        <v>0</v>
      </c>
      <c r="O479" s="66">
        <v>0</v>
      </c>
      <c r="P479" s="66">
        <v>0</v>
      </c>
      <c r="Q479" s="66">
        <v>0</v>
      </c>
      <c r="R479" s="66">
        <v>0</v>
      </c>
      <c r="S479" s="66">
        <v>0</v>
      </c>
      <c r="T479" s="66">
        <v>0</v>
      </c>
      <c r="U479" s="66">
        <v>0</v>
      </c>
      <c r="V479" s="66">
        <v>0</v>
      </c>
      <c r="W479" s="66">
        <v>0</v>
      </c>
      <c r="X479" s="66">
        <v>0</v>
      </c>
      <c r="Y479" s="66">
        <v>0</v>
      </c>
      <c r="Z479" s="66">
        <v>0</v>
      </c>
      <c r="AA479" s="66">
        <v>0</v>
      </c>
      <c r="AB479" s="66">
        <v>0</v>
      </c>
      <c r="AC479" s="66">
        <v>0</v>
      </c>
      <c r="AD479" s="66">
        <v>0</v>
      </c>
      <c r="AE479" s="66">
        <v>0</v>
      </c>
      <c r="AF479" s="66">
        <v>0</v>
      </c>
      <c r="AG479" s="66">
        <v>0</v>
      </c>
      <c r="AH479" s="66">
        <v>0</v>
      </c>
      <c r="AI479" s="66">
        <v>0</v>
      </c>
      <c r="AJ479" s="66">
        <v>0</v>
      </c>
      <c r="AK479" s="66">
        <v>0</v>
      </c>
      <c r="AL479" s="66">
        <v>0</v>
      </c>
      <c r="AM479" s="66">
        <v>0</v>
      </c>
      <c r="AN479" s="66">
        <v>0</v>
      </c>
      <c r="AO479" s="66">
        <v>0</v>
      </c>
      <c r="AP479" s="66">
        <v>0</v>
      </c>
      <c r="AQ479" s="66">
        <f t="shared" si="7"/>
        <v>0</v>
      </c>
      <c r="AT479" s="35"/>
    </row>
    <row r="480" spans="1:46" ht="33" customHeight="1">
      <c r="A480" s="44">
        <v>1702</v>
      </c>
      <c r="B480" s="45" t="s">
        <v>453</v>
      </c>
      <c r="C480" s="67" t="s">
        <v>665</v>
      </c>
      <c r="D480" s="66">
        <v>0</v>
      </c>
      <c r="E480" s="66">
        <v>0</v>
      </c>
      <c r="F480" s="66">
        <v>0</v>
      </c>
      <c r="G480" s="66">
        <v>0</v>
      </c>
      <c r="H480" s="66">
        <v>0</v>
      </c>
      <c r="I480" s="66">
        <v>0</v>
      </c>
      <c r="J480" s="66">
        <v>0</v>
      </c>
      <c r="K480" s="66">
        <v>0</v>
      </c>
      <c r="L480" s="66">
        <v>0</v>
      </c>
      <c r="M480" s="66">
        <v>0</v>
      </c>
      <c r="N480" s="66">
        <v>0</v>
      </c>
      <c r="O480" s="66">
        <v>0</v>
      </c>
      <c r="P480" s="66">
        <v>0</v>
      </c>
      <c r="Q480" s="66">
        <v>0</v>
      </c>
      <c r="R480" s="66">
        <v>0</v>
      </c>
      <c r="S480" s="66">
        <v>0</v>
      </c>
      <c r="T480" s="66">
        <v>0</v>
      </c>
      <c r="U480" s="66">
        <v>0</v>
      </c>
      <c r="V480" s="66">
        <v>0</v>
      </c>
      <c r="W480" s="66">
        <v>0</v>
      </c>
      <c r="X480" s="66">
        <v>0</v>
      </c>
      <c r="Y480" s="66">
        <v>0</v>
      </c>
      <c r="Z480" s="66">
        <v>0</v>
      </c>
      <c r="AA480" s="66">
        <v>0</v>
      </c>
      <c r="AB480" s="66">
        <v>0</v>
      </c>
      <c r="AC480" s="66">
        <v>0</v>
      </c>
      <c r="AD480" s="66">
        <v>0</v>
      </c>
      <c r="AE480" s="66">
        <v>0</v>
      </c>
      <c r="AF480" s="66">
        <v>0</v>
      </c>
      <c r="AG480" s="66">
        <v>0</v>
      </c>
      <c r="AH480" s="66">
        <v>0</v>
      </c>
      <c r="AI480" s="66">
        <v>0</v>
      </c>
      <c r="AJ480" s="66">
        <v>0</v>
      </c>
      <c r="AK480" s="66">
        <v>0</v>
      </c>
      <c r="AL480" s="66">
        <v>0</v>
      </c>
      <c r="AM480" s="66">
        <v>0</v>
      </c>
      <c r="AN480" s="66">
        <v>0</v>
      </c>
      <c r="AO480" s="66">
        <v>0</v>
      </c>
      <c r="AP480" s="66">
        <v>0</v>
      </c>
      <c r="AQ480" s="66">
        <f t="shared" si="7"/>
        <v>0</v>
      </c>
      <c r="AT480" s="35"/>
    </row>
    <row r="481" spans="1:46" ht="33" customHeight="1">
      <c r="A481" s="44">
        <v>1703</v>
      </c>
      <c r="B481" s="45" t="s">
        <v>454</v>
      </c>
      <c r="C481" s="67" t="s">
        <v>665</v>
      </c>
      <c r="D481" s="66">
        <v>0</v>
      </c>
      <c r="E481" s="66">
        <v>0</v>
      </c>
      <c r="F481" s="66">
        <v>0</v>
      </c>
      <c r="G481" s="66">
        <v>0</v>
      </c>
      <c r="H481" s="66">
        <v>0</v>
      </c>
      <c r="I481" s="66">
        <v>0</v>
      </c>
      <c r="J481" s="66">
        <v>0</v>
      </c>
      <c r="K481" s="66">
        <v>0</v>
      </c>
      <c r="L481" s="66">
        <v>0</v>
      </c>
      <c r="M481" s="66">
        <v>0</v>
      </c>
      <c r="N481" s="66">
        <v>0</v>
      </c>
      <c r="O481" s="66">
        <v>0</v>
      </c>
      <c r="P481" s="66">
        <v>0</v>
      </c>
      <c r="Q481" s="66">
        <v>0</v>
      </c>
      <c r="R481" s="66">
        <v>0</v>
      </c>
      <c r="S481" s="66">
        <v>0</v>
      </c>
      <c r="T481" s="66">
        <v>0</v>
      </c>
      <c r="U481" s="66">
        <v>0</v>
      </c>
      <c r="V481" s="66">
        <v>0</v>
      </c>
      <c r="W481" s="66">
        <v>0</v>
      </c>
      <c r="X481" s="66">
        <v>0</v>
      </c>
      <c r="Y481" s="66">
        <v>0</v>
      </c>
      <c r="Z481" s="66">
        <v>0</v>
      </c>
      <c r="AA481" s="66">
        <v>0</v>
      </c>
      <c r="AB481" s="66">
        <v>0</v>
      </c>
      <c r="AC481" s="66">
        <v>0</v>
      </c>
      <c r="AD481" s="66">
        <v>0</v>
      </c>
      <c r="AE481" s="66">
        <v>0</v>
      </c>
      <c r="AF481" s="66">
        <v>0</v>
      </c>
      <c r="AG481" s="66">
        <v>0</v>
      </c>
      <c r="AH481" s="66">
        <v>0</v>
      </c>
      <c r="AI481" s="66">
        <v>0</v>
      </c>
      <c r="AJ481" s="66">
        <v>0</v>
      </c>
      <c r="AK481" s="66">
        <v>0</v>
      </c>
      <c r="AL481" s="66">
        <v>0</v>
      </c>
      <c r="AM481" s="66">
        <v>0</v>
      </c>
      <c r="AN481" s="66">
        <v>0</v>
      </c>
      <c r="AO481" s="66">
        <v>0</v>
      </c>
      <c r="AP481" s="66">
        <v>0</v>
      </c>
      <c r="AQ481" s="66">
        <f t="shared" si="7"/>
        <v>0</v>
      </c>
      <c r="AT481" s="35"/>
    </row>
    <row r="482" spans="1:46" ht="33" customHeight="1">
      <c r="A482" s="44">
        <v>1704</v>
      </c>
      <c r="B482" s="45" t="s">
        <v>1306</v>
      </c>
      <c r="C482" s="67" t="s">
        <v>665</v>
      </c>
      <c r="D482" s="66">
        <v>0</v>
      </c>
      <c r="E482" s="66">
        <v>0</v>
      </c>
      <c r="F482" s="66">
        <v>0</v>
      </c>
      <c r="G482" s="66">
        <v>0</v>
      </c>
      <c r="H482" s="66">
        <v>0</v>
      </c>
      <c r="I482" s="66">
        <v>0</v>
      </c>
      <c r="J482" s="66">
        <v>0</v>
      </c>
      <c r="K482" s="66">
        <v>0</v>
      </c>
      <c r="L482" s="66">
        <v>0</v>
      </c>
      <c r="M482" s="66">
        <v>0</v>
      </c>
      <c r="N482" s="66">
        <v>0</v>
      </c>
      <c r="O482" s="66">
        <v>0</v>
      </c>
      <c r="P482" s="66">
        <v>0</v>
      </c>
      <c r="Q482" s="66">
        <v>0</v>
      </c>
      <c r="R482" s="66">
        <v>0</v>
      </c>
      <c r="S482" s="66">
        <v>0</v>
      </c>
      <c r="T482" s="66">
        <v>0</v>
      </c>
      <c r="U482" s="66">
        <v>0</v>
      </c>
      <c r="V482" s="66">
        <v>0</v>
      </c>
      <c r="W482" s="66">
        <v>0</v>
      </c>
      <c r="X482" s="66">
        <v>0</v>
      </c>
      <c r="Y482" s="66">
        <v>0</v>
      </c>
      <c r="Z482" s="66">
        <v>0</v>
      </c>
      <c r="AA482" s="66">
        <v>0</v>
      </c>
      <c r="AB482" s="66">
        <v>0</v>
      </c>
      <c r="AC482" s="66">
        <v>0</v>
      </c>
      <c r="AD482" s="66">
        <v>0</v>
      </c>
      <c r="AE482" s="66">
        <v>0</v>
      </c>
      <c r="AF482" s="66">
        <v>0</v>
      </c>
      <c r="AG482" s="66">
        <v>0</v>
      </c>
      <c r="AH482" s="66">
        <v>0</v>
      </c>
      <c r="AI482" s="66">
        <v>0</v>
      </c>
      <c r="AJ482" s="66">
        <v>0</v>
      </c>
      <c r="AK482" s="66">
        <v>0</v>
      </c>
      <c r="AL482" s="66">
        <v>0</v>
      </c>
      <c r="AM482" s="66">
        <v>0</v>
      </c>
      <c r="AN482" s="66">
        <v>0</v>
      </c>
      <c r="AO482" s="66">
        <v>0</v>
      </c>
      <c r="AP482" s="66">
        <v>0</v>
      </c>
      <c r="AQ482" s="66">
        <f t="shared" si="7"/>
        <v>0</v>
      </c>
      <c r="AT482" s="35"/>
    </row>
    <row r="483" spans="1:46" ht="33" customHeight="1">
      <c r="A483" s="44">
        <v>1705</v>
      </c>
      <c r="B483" s="45" t="s">
        <v>1307</v>
      </c>
      <c r="C483" s="67" t="s">
        <v>665</v>
      </c>
      <c r="D483" s="66">
        <v>0</v>
      </c>
      <c r="E483" s="66">
        <v>0</v>
      </c>
      <c r="F483" s="66">
        <v>0</v>
      </c>
      <c r="G483" s="66">
        <v>0</v>
      </c>
      <c r="H483" s="66">
        <v>0</v>
      </c>
      <c r="I483" s="66">
        <v>0</v>
      </c>
      <c r="J483" s="66">
        <v>0</v>
      </c>
      <c r="K483" s="66">
        <v>0</v>
      </c>
      <c r="L483" s="66">
        <v>0</v>
      </c>
      <c r="M483" s="66">
        <v>0</v>
      </c>
      <c r="N483" s="66">
        <v>0</v>
      </c>
      <c r="O483" s="66">
        <v>0</v>
      </c>
      <c r="P483" s="66">
        <v>0</v>
      </c>
      <c r="Q483" s="66">
        <v>0</v>
      </c>
      <c r="R483" s="66">
        <v>0</v>
      </c>
      <c r="S483" s="66">
        <v>0</v>
      </c>
      <c r="T483" s="66">
        <v>0</v>
      </c>
      <c r="U483" s="66">
        <v>0</v>
      </c>
      <c r="V483" s="66">
        <v>0</v>
      </c>
      <c r="W483" s="66">
        <v>0</v>
      </c>
      <c r="X483" s="66">
        <v>0</v>
      </c>
      <c r="Y483" s="66">
        <v>0</v>
      </c>
      <c r="Z483" s="66">
        <v>0</v>
      </c>
      <c r="AA483" s="66">
        <v>0</v>
      </c>
      <c r="AB483" s="66">
        <v>0</v>
      </c>
      <c r="AC483" s="66">
        <v>0</v>
      </c>
      <c r="AD483" s="66">
        <v>0</v>
      </c>
      <c r="AE483" s="66">
        <v>0</v>
      </c>
      <c r="AF483" s="66">
        <v>0</v>
      </c>
      <c r="AG483" s="66">
        <v>0</v>
      </c>
      <c r="AH483" s="66">
        <v>0</v>
      </c>
      <c r="AI483" s="66">
        <v>0</v>
      </c>
      <c r="AJ483" s="66">
        <v>0</v>
      </c>
      <c r="AK483" s="66">
        <v>0</v>
      </c>
      <c r="AL483" s="66">
        <v>0</v>
      </c>
      <c r="AM483" s="66">
        <v>0</v>
      </c>
      <c r="AN483" s="66">
        <v>0</v>
      </c>
      <c r="AO483" s="66">
        <v>0</v>
      </c>
      <c r="AP483" s="66">
        <v>0</v>
      </c>
      <c r="AQ483" s="66">
        <f t="shared" si="7"/>
        <v>0</v>
      </c>
      <c r="AT483" s="35"/>
    </row>
    <row r="484" spans="1:46" ht="33" customHeight="1">
      <c r="A484" s="44">
        <v>1706</v>
      </c>
      <c r="B484" s="45" t="s">
        <v>455</v>
      </c>
      <c r="C484" s="67" t="s">
        <v>665</v>
      </c>
      <c r="D484" s="66">
        <v>0</v>
      </c>
      <c r="E484" s="66">
        <v>0</v>
      </c>
      <c r="F484" s="66">
        <v>0</v>
      </c>
      <c r="G484" s="66">
        <v>0</v>
      </c>
      <c r="H484" s="66">
        <v>0</v>
      </c>
      <c r="I484" s="66">
        <v>0</v>
      </c>
      <c r="J484" s="66">
        <v>0</v>
      </c>
      <c r="K484" s="66">
        <v>0</v>
      </c>
      <c r="L484" s="66">
        <v>0</v>
      </c>
      <c r="M484" s="66">
        <v>0</v>
      </c>
      <c r="N484" s="66">
        <v>0</v>
      </c>
      <c r="O484" s="66">
        <v>0</v>
      </c>
      <c r="P484" s="66">
        <v>0</v>
      </c>
      <c r="Q484" s="66">
        <v>0</v>
      </c>
      <c r="R484" s="66">
        <v>0</v>
      </c>
      <c r="S484" s="66">
        <v>0</v>
      </c>
      <c r="T484" s="66">
        <v>0</v>
      </c>
      <c r="U484" s="66">
        <v>0</v>
      </c>
      <c r="V484" s="66">
        <v>0</v>
      </c>
      <c r="W484" s="66">
        <v>0</v>
      </c>
      <c r="X484" s="66">
        <v>0</v>
      </c>
      <c r="Y484" s="66">
        <v>0</v>
      </c>
      <c r="Z484" s="66">
        <v>0</v>
      </c>
      <c r="AA484" s="66">
        <v>0</v>
      </c>
      <c r="AB484" s="66">
        <v>0</v>
      </c>
      <c r="AC484" s="66">
        <v>0</v>
      </c>
      <c r="AD484" s="66">
        <v>0</v>
      </c>
      <c r="AE484" s="66">
        <v>0</v>
      </c>
      <c r="AF484" s="66">
        <v>0</v>
      </c>
      <c r="AG484" s="66">
        <v>0</v>
      </c>
      <c r="AH484" s="66">
        <v>0</v>
      </c>
      <c r="AI484" s="66">
        <v>0</v>
      </c>
      <c r="AJ484" s="66">
        <v>0</v>
      </c>
      <c r="AK484" s="66">
        <v>0</v>
      </c>
      <c r="AL484" s="66">
        <v>0</v>
      </c>
      <c r="AM484" s="66">
        <v>0</v>
      </c>
      <c r="AN484" s="66">
        <v>0</v>
      </c>
      <c r="AO484" s="66">
        <v>0</v>
      </c>
      <c r="AP484" s="66">
        <v>0</v>
      </c>
      <c r="AQ484" s="66">
        <f t="shared" si="7"/>
        <v>0</v>
      </c>
      <c r="AT484" s="35"/>
    </row>
    <row r="485" spans="1:46" ht="33" customHeight="1">
      <c r="A485" s="44">
        <v>1707</v>
      </c>
      <c r="B485" s="45" t="s">
        <v>456</v>
      </c>
      <c r="C485" s="67" t="s">
        <v>665</v>
      </c>
      <c r="D485" s="66">
        <v>0</v>
      </c>
      <c r="E485" s="66">
        <v>0</v>
      </c>
      <c r="F485" s="66">
        <v>0</v>
      </c>
      <c r="G485" s="66">
        <v>0</v>
      </c>
      <c r="H485" s="66">
        <v>0</v>
      </c>
      <c r="I485" s="66">
        <v>0</v>
      </c>
      <c r="J485" s="66">
        <v>0</v>
      </c>
      <c r="K485" s="66">
        <v>0</v>
      </c>
      <c r="L485" s="66">
        <v>0</v>
      </c>
      <c r="M485" s="66">
        <v>0</v>
      </c>
      <c r="N485" s="66">
        <v>0</v>
      </c>
      <c r="O485" s="66">
        <v>0</v>
      </c>
      <c r="P485" s="66">
        <v>0</v>
      </c>
      <c r="Q485" s="66">
        <v>0</v>
      </c>
      <c r="R485" s="66">
        <v>0</v>
      </c>
      <c r="S485" s="66">
        <v>0</v>
      </c>
      <c r="T485" s="66">
        <v>0</v>
      </c>
      <c r="U485" s="66">
        <v>0</v>
      </c>
      <c r="V485" s="66">
        <v>0</v>
      </c>
      <c r="W485" s="66">
        <v>0</v>
      </c>
      <c r="X485" s="66">
        <v>0</v>
      </c>
      <c r="Y485" s="66">
        <v>0</v>
      </c>
      <c r="Z485" s="66">
        <v>0</v>
      </c>
      <c r="AA485" s="66">
        <v>0</v>
      </c>
      <c r="AB485" s="66">
        <v>0</v>
      </c>
      <c r="AC485" s="66">
        <v>0</v>
      </c>
      <c r="AD485" s="66">
        <v>0</v>
      </c>
      <c r="AE485" s="66">
        <v>0</v>
      </c>
      <c r="AF485" s="66">
        <v>0</v>
      </c>
      <c r="AG485" s="66">
        <v>0</v>
      </c>
      <c r="AH485" s="66">
        <v>0</v>
      </c>
      <c r="AI485" s="66">
        <v>0</v>
      </c>
      <c r="AJ485" s="66">
        <v>0</v>
      </c>
      <c r="AK485" s="66">
        <v>0</v>
      </c>
      <c r="AL485" s="66">
        <v>0</v>
      </c>
      <c r="AM485" s="66">
        <v>0</v>
      </c>
      <c r="AN485" s="66">
        <v>0</v>
      </c>
      <c r="AO485" s="66">
        <v>0</v>
      </c>
      <c r="AP485" s="66">
        <v>0</v>
      </c>
      <c r="AQ485" s="66">
        <f t="shared" si="7"/>
        <v>0</v>
      </c>
      <c r="AT485" s="35"/>
    </row>
    <row r="486" spans="1:46" ht="33" customHeight="1">
      <c r="A486" s="44">
        <v>1708</v>
      </c>
      <c r="B486" s="45" t="s">
        <v>457</v>
      </c>
      <c r="C486" s="67" t="s">
        <v>665</v>
      </c>
      <c r="D486" s="66">
        <v>0</v>
      </c>
      <c r="E486" s="66">
        <v>0</v>
      </c>
      <c r="F486" s="66">
        <v>0</v>
      </c>
      <c r="G486" s="66">
        <v>0</v>
      </c>
      <c r="H486" s="66">
        <v>0</v>
      </c>
      <c r="I486" s="66">
        <v>0</v>
      </c>
      <c r="J486" s="66">
        <v>0</v>
      </c>
      <c r="K486" s="66">
        <v>0</v>
      </c>
      <c r="L486" s="66">
        <v>0</v>
      </c>
      <c r="M486" s="66">
        <v>0</v>
      </c>
      <c r="N486" s="66">
        <v>0</v>
      </c>
      <c r="O486" s="66">
        <v>0</v>
      </c>
      <c r="P486" s="66">
        <v>0</v>
      </c>
      <c r="Q486" s="66">
        <v>0</v>
      </c>
      <c r="R486" s="66">
        <v>0</v>
      </c>
      <c r="S486" s="66">
        <v>0</v>
      </c>
      <c r="T486" s="66">
        <v>0</v>
      </c>
      <c r="U486" s="66">
        <v>0</v>
      </c>
      <c r="V486" s="66">
        <v>0</v>
      </c>
      <c r="W486" s="66">
        <v>0</v>
      </c>
      <c r="X486" s="66">
        <v>0</v>
      </c>
      <c r="Y486" s="66">
        <v>0</v>
      </c>
      <c r="Z486" s="66">
        <v>0</v>
      </c>
      <c r="AA486" s="66">
        <v>0</v>
      </c>
      <c r="AB486" s="66">
        <v>0</v>
      </c>
      <c r="AC486" s="66">
        <v>0</v>
      </c>
      <c r="AD486" s="66">
        <v>0</v>
      </c>
      <c r="AE486" s="66">
        <v>0</v>
      </c>
      <c r="AF486" s="66">
        <v>0</v>
      </c>
      <c r="AG486" s="66">
        <v>0</v>
      </c>
      <c r="AH486" s="66">
        <v>0</v>
      </c>
      <c r="AI486" s="66">
        <v>0</v>
      </c>
      <c r="AJ486" s="66">
        <v>0</v>
      </c>
      <c r="AK486" s="66">
        <v>0</v>
      </c>
      <c r="AL486" s="66">
        <v>0</v>
      </c>
      <c r="AM486" s="66">
        <v>0</v>
      </c>
      <c r="AN486" s="66">
        <v>0</v>
      </c>
      <c r="AO486" s="66">
        <v>0</v>
      </c>
      <c r="AP486" s="66">
        <v>0</v>
      </c>
      <c r="AQ486" s="66">
        <f t="shared" si="7"/>
        <v>0</v>
      </c>
      <c r="AT486" s="35"/>
    </row>
    <row r="487" spans="1:46" ht="33" customHeight="1">
      <c r="A487" s="44">
        <v>1709</v>
      </c>
      <c r="B487" s="45" t="s">
        <v>458</v>
      </c>
      <c r="C487" s="67" t="s">
        <v>665</v>
      </c>
      <c r="D487" s="66">
        <v>0</v>
      </c>
      <c r="E487" s="66">
        <v>0</v>
      </c>
      <c r="F487" s="66">
        <v>0</v>
      </c>
      <c r="G487" s="66">
        <v>0</v>
      </c>
      <c r="H487" s="66">
        <v>0</v>
      </c>
      <c r="I487" s="66">
        <v>0</v>
      </c>
      <c r="J487" s="66">
        <v>0</v>
      </c>
      <c r="K487" s="66">
        <v>0</v>
      </c>
      <c r="L487" s="66">
        <v>0</v>
      </c>
      <c r="M487" s="66">
        <v>0</v>
      </c>
      <c r="N487" s="66">
        <v>0</v>
      </c>
      <c r="O487" s="66">
        <v>0</v>
      </c>
      <c r="P487" s="66">
        <v>0</v>
      </c>
      <c r="Q487" s="66">
        <v>0</v>
      </c>
      <c r="R487" s="66">
        <v>0</v>
      </c>
      <c r="S487" s="66">
        <v>0</v>
      </c>
      <c r="T487" s="66">
        <v>0</v>
      </c>
      <c r="U487" s="66">
        <v>0</v>
      </c>
      <c r="V487" s="66">
        <v>0</v>
      </c>
      <c r="W487" s="66">
        <v>0</v>
      </c>
      <c r="X487" s="66">
        <v>0</v>
      </c>
      <c r="Y487" s="66">
        <v>0</v>
      </c>
      <c r="Z487" s="66">
        <v>0</v>
      </c>
      <c r="AA487" s="66">
        <v>0</v>
      </c>
      <c r="AB487" s="66">
        <v>0</v>
      </c>
      <c r="AC487" s="66">
        <v>0</v>
      </c>
      <c r="AD487" s="66">
        <v>0</v>
      </c>
      <c r="AE487" s="66">
        <v>0</v>
      </c>
      <c r="AF487" s="66">
        <v>0</v>
      </c>
      <c r="AG487" s="66">
        <v>0</v>
      </c>
      <c r="AH487" s="66">
        <v>0</v>
      </c>
      <c r="AI487" s="66">
        <v>0</v>
      </c>
      <c r="AJ487" s="66">
        <v>0</v>
      </c>
      <c r="AK487" s="66">
        <v>0</v>
      </c>
      <c r="AL487" s="66">
        <v>0</v>
      </c>
      <c r="AM487" s="66">
        <v>0</v>
      </c>
      <c r="AN487" s="66">
        <v>0</v>
      </c>
      <c r="AO487" s="66">
        <v>0</v>
      </c>
      <c r="AP487" s="66">
        <v>0</v>
      </c>
      <c r="AQ487" s="66">
        <f t="shared" si="7"/>
        <v>0</v>
      </c>
      <c r="AT487" s="35"/>
    </row>
    <row r="488" spans="1:46" ht="33" customHeight="1">
      <c r="A488" s="44">
        <v>1710</v>
      </c>
      <c r="B488" s="45" t="s">
        <v>459</v>
      </c>
      <c r="C488" s="67" t="s">
        <v>665</v>
      </c>
      <c r="D488" s="66">
        <v>0</v>
      </c>
      <c r="E488" s="66">
        <v>0</v>
      </c>
      <c r="F488" s="66">
        <v>0</v>
      </c>
      <c r="G488" s="66">
        <v>0</v>
      </c>
      <c r="H488" s="66">
        <v>0</v>
      </c>
      <c r="I488" s="66">
        <v>0</v>
      </c>
      <c r="J488" s="66">
        <v>0</v>
      </c>
      <c r="K488" s="66">
        <v>0</v>
      </c>
      <c r="L488" s="66">
        <v>0</v>
      </c>
      <c r="M488" s="66">
        <v>0</v>
      </c>
      <c r="N488" s="66">
        <v>0</v>
      </c>
      <c r="O488" s="66">
        <v>0</v>
      </c>
      <c r="P488" s="66">
        <v>0</v>
      </c>
      <c r="Q488" s="66">
        <v>0</v>
      </c>
      <c r="R488" s="66">
        <v>0</v>
      </c>
      <c r="S488" s="66">
        <v>0</v>
      </c>
      <c r="T488" s="66">
        <v>0</v>
      </c>
      <c r="U488" s="66">
        <v>0</v>
      </c>
      <c r="V488" s="66">
        <v>0</v>
      </c>
      <c r="W488" s="66">
        <v>0</v>
      </c>
      <c r="X488" s="66">
        <v>0</v>
      </c>
      <c r="Y488" s="66">
        <v>0</v>
      </c>
      <c r="Z488" s="66">
        <v>0</v>
      </c>
      <c r="AA488" s="66">
        <v>0</v>
      </c>
      <c r="AB488" s="66">
        <v>0</v>
      </c>
      <c r="AC488" s="66">
        <v>0</v>
      </c>
      <c r="AD488" s="66">
        <v>0</v>
      </c>
      <c r="AE488" s="66">
        <v>0</v>
      </c>
      <c r="AF488" s="66">
        <v>0</v>
      </c>
      <c r="AG488" s="66">
        <v>0</v>
      </c>
      <c r="AH488" s="66">
        <v>0</v>
      </c>
      <c r="AI488" s="66">
        <v>0</v>
      </c>
      <c r="AJ488" s="66">
        <v>0</v>
      </c>
      <c r="AK488" s="66">
        <v>0</v>
      </c>
      <c r="AL488" s="66">
        <v>0</v>
      </c>
      <c r="AM488" s="66">
        <v>0</v>
      </c>
      <c r="AN488" s="66">
        <v>0</v>
      </c>
      <c r="AO488" s="66">
        <v>0</v>
      </c>
      <c r="AP488" s="66">
        <v>0</v>
      </c>
      <c r="AQ488" s="66">
        <f t="shared" si="7"/>
        <v>0</v>
      </c>
      <c r="AT488" s="35"/>
    </row>
    <row r="489" spans="1:46" ht="33" customHeight="1">
      <c r="A489" s="44">
        <v>1711</v>
      </c>
      <c r="B489" s="45" t="s">
        <v>460</v>
      </c>
      <c r="C489" s="67" t="s">
        <v>665</v>
      </c>
      <c r="D489" s="66">
        <v>0</v>
      </c>
      <c r="E489" s="66">
        <v>0</v>
      </c>
      <c r="F489" s="66">
        <v>0</v>
      </c>
      <c r="G489" s="66">
        <v>0</v>
      </c>
      <c r="H489" s="66">
        <v>0</v>
      </c>
      <c r="I489" s="66">
        <v>0</v>
      </c>
      <c r="J489" s="66">
        <v>0</v>
      </c>
      <c r="K489" s="66">
        <v>0</v>
      </c>
      <c r="L489" s="66">
        <v>0</v>
      </c>
      <c r="M489" s="66">
        <v>0</v>
      </c>
      <c r="N489" s="66">
        <v>0</v>
      </c>
      <c r="O489" s="66">
        <v>0</v>
      </c>
      <c r="P489" s="66">
        <v>0</v>
      </c>
      <c r="Q489" s="66">
        <v>0</v>
      </c>
      <c r="R489" s="66">
        <v>0</v>
      </c>
      <c r="S489" s="66">
        <v>0</v>
      </c>
      <c r="T489" s="66">
        <v>0</v>
      </c>
      <c r="U489" s="66">
        <v>0</v>
      </c>
      <c r="V489" s="66">
        <v>0</v>
      </c>
      <c r="W489" s="66">
        <v>0</v>
      </c>
      <c r="X489" s="66">
        <v>0</v>
      </c>
      <c r="Y489" s="66">
        <v>0</v>
      </c>
      <c r="Z489" s="66">
        <v>0</v>
      </c>
      <c r="AA489" s="66">
        <v>0</v>
      </c>
      <c r="AB489" s="66">
        <v>0</v>
      </c>
      <c r="AC489" s="66">
        <v>0</v>
      </c>
      <c r="AD489" s="66">
        <v>0</v>
      </c>
      <c r="AE489" s="66">
        <v>0</v>
      </c>
      <c r="AF489" s="66">
        <v>0</v>
      </c>
      <c r="AG489" s="66">
        <v>0</v>
      </c>
      <c r="AH489" s="66">
        <v>0</v>
      </c>
      <c r="AI489" s="66">
        <v>0</v>
      </c>
      <c r="AJ489" s="66">
        <v>0</v>
      </c>
      <c r="AK489" s="66">
        <v>0</v>
      </c>
      <c r="AL489" s="66">
        <v>0</v>
      </c>
      <c r="AM489" s="66">
        <v>0</v>
      </c>
      <c r="AN489" s="66">
        <v>0</v>
      </c>
      <c r="AO489" s="66">
        <v>0</v>
      </c>
      <c r="AP489" s="66">
        <v>0</v>
      </c>
      <c r="AQ489" s="66">
        <f t="shared" si="7"/>
        <v>0</v>
      </c>
      <c r="AT489" s="35"/>
    </row>
    <row r="490" spans="1:46" ht="33" customHeight="1">
      <c r="A490" s="44">
        <v>1712</v>
      </c>
      <c r="B490" s="45" t="s">
        <v>461</v>
      </c>
      <c r="C490" s="67" t="s">
        <v>665</v>
      </c>
      <c r="D490" s="66">
        <v>0</v>
      </c>
      <c r="E490" s="66">
        <v>0</v>
      </c>
      <c r="F490" s="66">
        <v>0</v>
      </c>
      <c r="G490" s="66">
        <v>0</v>
      </c>
      <c r="H490" s="66">
        <v>0</v>
      </c>
      <c r="I490" s="66">
        <v>0</v>
      </c>
      <c r="J490" s="66">
        <v>0</v>
      </c>
      <c r="K490" s="66">
        <v>0</v>
      </c>
      <c r="L490" s="66">
        <v>0</v>
      </c>
      <c r="M490" s="66">
        <v>0</v>
      </c>
      <c r="N490" s="66">
        <v>0</v>
      </c>
      <c r="O490" s="66">
        <v>0</v>
      </c>
      <c r="P490" s="66">
        <v>0</v>
      </c>
      <c r="Q490" s="66">
        <v>0</v>
      </c>
      <c r="R490" s="66">
        <v>0</v>
      </c>
      <c r="S490" s="66">
        <v>0</v>
      </c>
      <c r="T490" s="66">
        <v>0</v>
      </c>
      <c r="U490" s="66">
        <v>0</v>
      </c>
      <c r="V490" s="66">
        <v>0</v>
      </c>
      <c r="W490" s="66">
        <v>0</v>
      </c>
      <c r="X490" s="66">
        <v>0</v>
      </c>
      <c r="Y490" s="66">
        <v>0</v>
      </c>
      <c r="Z490" s="66">
        <v>0</v>
      </c>
      <c r="AA490" s="66">
        <v>0</v>
      </c>
      <c r="AB490" s="66">
        <v>0</v>
      </c>
      <c r="AC490" s="66">
        <v>0</v>
      </c>
      <c r="AD490" s="66">
        <v>0</v>
      </c>
      <c r="AE490" s="66">
        <v>0</v>
      </c>
      <c r="AF490" s="66">
        <v>0</v>
      </c>
      <c r="AG490" s="66">
        <v>0</v>
      </c>
      <c r="AH490" s="66">
        <v>0</v>
      </c>
      <c r="AI490" s="66">
        <v>0</v>
      </c>
      <c r="AJ490" s="66">
        <v>0</v>
      </c>
      <c r="AK490" s="66">
        <v>0</v>
      </c>
      <c r="AL490" s="66">
        <v>0</v>
      </c>
      <c r="AM490" s="66">
        <v>0</v>
      </c>
      <c r="AN490" s="66">
        <v>0</v>
      </c>
      <c r="AO490" s="66">
        <v>0</v>
      </c>
      <c r="AP490" s="66">
        <v>0</v>
      </c>
      <c r="AQ490" s="66">
        <f t="shared" si="7"/>
        <v>0</v>
      </c>
      <c r="AT490" s="35"/>
    </row>
    <row r="491" spans="1:46" ht="33" customHeight="1">
      <c r="A491" s="44">
        <v>1713</v>
      </c>
      <c r="B491" s="45" t="s">
        <v>462</v>
      </c>
      <c r="C491" s="67" t="s">
        <v>665</v>
      </c>
      <c r="D491" s="66">
        <v>0</v>
      </c>
      <c r="E491" s="66">
        <v>0</v>
      </c>
      <c r="F491" s="66">
        <v>0</v>
      </c>
      <c r="G491" s="66">
        <v>0</v>
      </c>
      <c r="H491" s="66">
        <v>0</v>
      </c>
      <c r="I491" s="66">
        <v>0</v>
      </c>
      <c r="J491" s="66">
        <v>0</v>
      </c>
      <c r="K491" s="66">
        <v>0</v>
      </c>
      <c r="L491" s="66">
        <v>0</v>
      </c>
      <c r="M491" s="66">
        <v>0</v>
      </c>
      <c r="N491" s="66">
        <v>0</v>
      </c>
      <c r="O491" s="66">
        <v>0</v>
      </c>
      <c r="P491" s="66">
        <v>0</v>
      </c>
      <c r="Q491" s="66">
        <v>0</v>
      </c>
      <c r="R491" s="66">
        <v>0</v>
      </c>
      <c r="S491" s="66">
        <v>0</v>
      </c>
      <c r="T491" s="66">
        <v>0</v>
      </c>
      <c r="U491" s="66">
        <v>0</v>
      </c>
      <c r="V491" s="66">
        <v>0</v>
      </c>
      <c r="W491" s="66">
        <v>0</v>
      </c>
      <c r="X491" s="66">
        <v>0</v>
      </c>
      <c r="Y491" s="66">
        <v>0</v>
      </c>
      <c r="Z491" s="66">
        <v>0</v>
      </c>
      <c r="AA491" s="66">
        <v>0</v>
      </c>
      <c r="AB491" s="66">
        <v>0</v>
      </c>
      <c r="AC491" s="66">
        <v>0</v>
      </c>
      <c r="AD491" s="66">
        <v>0</v>
      </c>
      <c r="AE491" s="66">
        <v>0</v>
      </c>
      <c r="AF491" s="66">
        <v>0</v>
      </c>
      <c r="AG491" s="66">
        <v>0</v>
      </c>
      <c r="AH491" s="66">
        <v>0</v>
      </c>
      <c r="AI491" s="66">
        <v>0</v>
      </c>
      <c r="AJ491" s="66">
        <v>0</v>
      </c>
      <c r="AK491" s="66">
        <v>0</v>
      </c>
      <c r="AL491" s="66">
        <v>0</v>
      </c>
      <c r="AM491" s="66">
        <v>0</v>
      </c>
      <c r="AN491" s="66">
        <v>0</v>
      </c>
      <c r="AO491" s="66">
        <v>0</v>
      </c>
      <c r="AP491" s="66">
        <v>0</v>
      </c>
      <c r="AQ491" s="66">
        <f t="shared" si="7"/>
        <v>0</v>
      </c>
      <c r="AT491" s="35"/>
    </row>
    <row r="492" spans="1:46" ht="33" customHeight="1">
      <c r="A492" s="44">
        <v>1714</v>
      </c>
      <c r="B492" s="45" t="s">
        <v>463</v>
      </c>
      <c r="C492" s="67" t="s">
        <v>665</v>
      </c>
      <c r="D492" s="66">
        <v>0</v>
      </c>
      <c r="E492" s="66">
        <v>0</v>
      </c>
      <c r="F492" s="66">
        <v>0</v>
      </c>
      <c r="G492" s="66">
        <v>0</v>
      </c>
      <c r="H492" s="66">
        <v>0</v>
      </c>
      <c r="I492" s="66">
        <v>0</v>
      </c>
      <c r="J492" s="66">
        <v>0</v>
      </c>
      <c r="K492" s="66">
        <v>0</v>
      </c>
      <c r="L492" s="66">
        <v>0</v>
      </c>
      <c r="M492" s="66">
        <v>0</v>
      </c>
      <c r="N492" s="66">
        <v>0</v>
      </c>
      <c r="O492" s="66">
        <v>0</v>
      </c>
      <c r="P492" s="66">
        <v>0</v>
      </c>
      <c r="Q492" s="66">
        <v>0</v>
      </c>
      <c r="R492" s="66">
        <v>0</v>
      </c>
      <c r="S492" s="66">
        <v>0</v>
      </c>
      <c r="T492" s="66">
        <v>0</v>
      </c>
      <c r="U492" s="66">
        <v>0</v>
      </c>
      <c r="V492" s="66">
        <v>0</v>
      </c>
      <c r="W492" s="66">
        <v>0</v>
      </c>
      <c r="X492" s="66">
        <v>0</v>
      </c>
      <c r="Y492" s="66">
        <v>0</v>
      </c>
      <c r="Z492" s="66">
        <v>0</v>
      </c>
      <c r="AA492" s="66">
        <v>0</v>
      </c>
      <c r="AB492" s="66">
        <v>0</v>
      </c>
      <c r="AC492" s="66">
        <v>0</v>
      </c>
      <c r="AD492" s="66">
        <v>0</v>
      </c>
      <c r="AE492" s="66">
        <v>0</v>
      </c>
      <c r="AF492" s="66">
        <v>0</v>
      </c>
      <c r="AG492" s="66">
        <v>0</v>
      </c>
      <c r="AH492" s="66">
        <v>0</v>
      </c>
      <c r="AI492" s="66">
        <v>0</v>
      </c>
      <c r="AJ492" s="66">
        <v>0</v>
      </c>
      <c r="AK492" s="66">
        <v>0</v>
      </c>
      <c r="AL492" s="66">
        <v>0</v>
      </c>
      <c r="AM492" s="66">
        <v>0</v>
      </c>
      <c r="AN492" s="66">
        <v>0</v>
      </c>
      <c r="AO492" s="66">
        <v>0</v>
      </c>
      <c r="AP492" s="66">
        <v>0</v>
      </c>
      <c r="AQ492" s="66">
        <f t="shared" si="7"/>
        <v>0</v>
      </c>
      <c r="AT492" s="35"/>
    </row>
    <row r="493" spans="1:46" ht="33" customHeight="1">
      <c r="A493" s="44">
        <v>1715</v>
      </c>
      <c r="B493" s="45" t="s">
        <v>464</v>
      </c>
      <c r="C493" s="67" t="s">
        <v>665</v>
      </c>
      <c r="D493" s="66">
        <v>0</v>
      </c>
      <c r="E493" s="66">
        <v>0</v>
      </c>
      <c r="F493" s="66">
        <v>0</v>
      </c>
      <c r="G493" s="66">
        <v>0</v>
      </c>
      <c r="H493" s="66">
        <v>0</v>
      </c>
      <c r="I493" s="66">
        <v>0</v>
      </c>
      <c r="J493" s="66">
        <v>0</v>
      </c>
      <c r="K493" s="66">
        <v>0</v>
      </c>
      <c r="L493" s="66">
        <v>0</v>
      </c>
      <c r="M493" s="66">
        <v>0</v>
      </c>
      <c r="N493" s="66">
        <v>0</v>
      </c>
      <c r="O493" s="66">
        <v>0</v>
      </c>
      <c r="P493" s="66">
        <v>0</v>
      </c>
      <c r="Q493" s="66">
        <v>0</v>
      </c>
      <c r="R493" s="66">
        <v>0</v>
      </c>
      <c r="S493" s="66">
        <v>0</v>
      </c>
      <c r="T493" s="66">
        <v>0</v>
      </c>
      <c r="U493" s="66">
        <v>0</v>
      </c>
      <c r="V493" s="66">
        <v>0</v>
      </c>
      <c r="W493" s="66">
        <v>0</v>
      </c>
      <c r="X493" s="66">
        <v>0</v>
      </c>
      <c r="Y493" s="66">
        <v>0</v>
      </c>
      <c r="Z493" s="66">
        <v>0</v>
      </c>
      <c r="AA493" s="66">
        <v>0</v>
      </c>
      <c r="AB493" s="66">
        <v>0</v>
      </c>
      <c r="AC493" s="66">
        <v>0</v>
      </c>
      <c r="AD493" s="66">
        <v>0</v>
      </c>
      <c r="AE493" s="66">
        <v>0</v>
      </c>
      <c r="AF493" s="66">
        <v>0</v>
      </c>
      <c r="AG493" s="66">
        <v>0</v>
      </c>
      <c r="AH493" s="66">
        <v>0</v>
      </c>
      <c r="AI493" s="66">
        <v>0</v>
      </c>
      <c r="AJ493" s="66">
        <v>0</v>
      </c>
      <c r="AK493" s="66">
        <v>0</v>
      </c>
      <c r="AL493" s="66">
        <v>0</v>
      </c>
      <c r="AM493" s="66">
        <v>0</v>
      </c>
      <c r="AN493" s="66">
        <v>0</v>
      </c>
      <c r="AO493" s="66">
        <v>0</v>
      </c>
      <c r="AP493" s="66">
        <v>0</v>
      </c>
      <c r="AQ493" s="66">
        <f t="shared" si="7"/>
        <v>0</v>
      </c>
      <c r="AT493" s="35"/>
    </row>
    <row r="494" spans="1:46" ht="33" customHeight="1">
      <c r="A494" s="44">
        <v>1716</v>
      </c>
      <c r="B494" s="45" t="s">
        <v>465</v>
      </c>
      <c r="C494" s="67" t="s">
        <v>665</v>
      </c>
      <c r="D494" s="66">
        <v>0</v>
      </c>
      <c r="E494" s="66">
        <v>0</v>
      </c>
      <c r="F494" s="66">
        <v>0</v>
      </c>
      <c r="G494" s="66">
        <v>0</v>
      </c>
      <c r="H494" s="66">
        <v>0</v>
      </c>
      <c r="I494" s="66">
        <v>0</v>
      </c>
      <c r="J494" s="66">
        <v>0</v>
      </c>
      <c r="K494" s="66">
        <v>0</v>
      </c>
      <c r="L494" s="66">
        <v>0</v>
      </c>
      <c r="M494" s="66">
        <v>0</v>
      </c>
      <c r="N494" s="66">
        <v>0</v>
      </c>
      <c r="O494" s="66">
        <v>0</v>
      </c>
      <c r="P494" s="66">
        <v>0</v>
      </c>
      <c r="Q494" s="66">
        <v>0</v>
      </c>
      <c r="R494" s="66">
        <v>0</v>
      </c>
      <c r="S494" s="66">
        <v>0</v>
      </c>
      <c r="T494" s="66">
        <v>0</v>
      </c>
      <c r="U494" s="66">
        <v>0</v>
      </c>
      <c r="V494" s="66">
        <v>0</v>
      </c>
      <c r="W494" s="66">
        <v>0</v>
      </c>
      <c r="X494" s="66">
        <v>0</v>
      </c>
      <c r="Y494" s="66">
        <v>0</v>
      </c>
      <c r="Z494" s="66">
        <v>0</v>
      </c>
      <c r="AA494" s="66">
        <v>0</v>
      </c>
      <c r="AB494" s="66">
        <v>0</v>
      </c>
      <c r="AC494" s="66">
        <v>0</v>
      </c>
      <c r="AD494" s="66">
        <v>0</v>
      </c>
      <c r="AE494" s="66">
        <v>0</v>
      </c>
      <c r="AF494" s="66">
        <v>0</v>
      </c>
      <c r="AG494" s="66">
        <v>0</v>
      </c>
      <c r="AH494" s="66">
        <v>0</v>
      </c>
      <c r="AI494" s="66">
        <v>0</v>
      </c>
      <c r="AJ494" s="66">
        <v>0</v>
      </c>
      <c r="AK494" s="66">
        <v>0</v>
      </c>
      <c r="AL494" s="66">
        <v>0</v>
      </c>
      <c r="AM494" s="66">
        <v>0</v>
      </c>
      <c r="AN494" s="66">
        <v>0</v>
      </c>
      <c r="AO494" s="66">
        <v>0</v>
      </c>
      <c r="AP494" s="66">
        <v>0</v>
      </c>
      <c r="AQ494" s="66">
        <f t="shared" si="7"/>
        <v>0</v>
      </c>
      <c r="AT494" s="35"/>
    </row>
    <row r="495" spans="1:46" ht="33" customHeight="1">
      <c r="A495" s="44">
        <v>1717</v>
      </c>
      <c r="B495" s="45" t="s">
        <v>466</v>
      </c>
      <c r="C495" s="67" t="s">
        <v>665</v>
      </c>
      <c r="D495" s="66">
        <v>0</v>
      </c>
      <c r="E495" s="66">
        <v>0</v>
      </c>
      <c r="F495" s="66">
        <v>0</v>
      </c>
      <c r="G495" s="66">
        <v>0</v>
      </c>
      <c r="H495" s="66">
        <v>0</v>
      </c>
      <c r="I495" s="66">
        <v>0</v>
      </c>
      <c r="J495" s="66">
        <v>0</v>
      </c>
      <c r="K495" s="66">
        <v>0</v>
      </c>
      <c r="L495" s="66">
        <v>0</v>
      </c>
      <c r="M495" s="66">
        <v>0</v>
      </c>
      <c r="N495" s="66">
        <v>0</v>
      </c>
      <c r="O495" s="66">
        <v>0</v>
      </c>
      <c r="P495" s="66">
        <v>0</v>
      </c>
      <c r="Q495" s="66">
        <v>0</v>
      </c>
      <c r="R495" s="66">
        <v>0</v>
      </c>
      <c r="S495" s="66">
        <v>0</v>
      </c>
      <c r="T495" s="66">
        <v>0</v>
      </c>
      <c r="U495" s="66">
        <v>0</v>
      </c>
      <c r="V495" s="66">
        <v>0</v>
      </c>
      <c r="W495" s="66">
        <v>0</v>
      </c>
      <c r="X495" s="66">
        <v>0</v>
      </c>
      <c r="Y495" s="66">
        <v>0</v>
      </c>
      <c r="Z495" s="66">
        <v>0</v>
      </c>
      <c r="AA495" s="66">
        <v>0</v>
      </c>
      <c r="AB495" s="66">
        <v>0</v>
      </c>
      <c r="AC495" s="66">
        <v>0</v>
      </c>
      <c r="AD495" s="66">
        <v>0</v>
      </c>
      <c r="AE495" s="66">
        <v>0</v>
      </c>
      <c r="AF495" s="66">
        <v>0</v>
      </c>
      <c r="AG495" s="66">
        <v>0</v>
      </c>
      <c r="AH495" s="66">
        <v>0</v>
      </c>
      <c r="AI495" s="66">
        <v>0</v>
      </c>
      <c r="AJ495" s="66">
        <v>0</v>
      </c>
      <c r="AK495" s="66">
        <v>0</v>
      </c>
      <c r="AL495" s="66">
        <v>0</v>
      </c>
      <c r="AM495" s="66">
        <v>0</v>
      </c>
      <c r="AN495" s="66">
        <v>0</v>
      </c>
      <c r="AO495" s="66">
        <v>0</v>
      </c>
      <c r="AP495" s="66">
        <v>0</v>
      </c>
      <c r="AQ495" s="66">
        <f t="shared" si="7"/>
        <v>0</v>
      </c>
      <c r="AT495" s="35"/>
    </row>
    <row r="496" spans="1:46" ht="33" customHeight="1">
      <c r="A496" s="44">
        <v>1718</v>
      </c>
      <c r="B496" s="45" t="s">
        <v>467</v>
      </c>
      <c r="C496" s="67" t="s">
        <v>665</v>
      </c>
      <c r="D496" s="66">
        <v>0</v>
      </c>
      <c r="E496" s="66">
        <v>0</v>
      </c>
      <c r="F496" s="66">
        <v>0</v>
      </c>
      <c r="G496" s="66">
        <v>0</v>
      </c>
      <c r="H496" s="66">
        <v>0</v>
      </c>
      <c r="I496" s="66">
        <v>0</v>
      </c>
      <c r="J496" s="66">
        <v>0</v>
      </c>
      <c r="K496" s="66">
        <v>0</v>
      </c>
      <c r="L496" s="66">
        <v>0</v>
      </c>
      <c r="M496" s="66">
        <v>0</v>
      </c>
      <c r="N496" s="66">
        <v>0</v>
      </c>
      <c r="O496" s="66">
        <v>0</v>
      </c>
      <c r="P496" s="66">
        <v>0</v>
      </c>
      <c r="Q496" s="66">
        <v>0</v>
      </c>
      <c r="R496" s="66">
        <v>0</v>
      </c>
      <c r="S496" s="66">
        <v>0</v>
      </c>
      <c r="T496" s="66">
        <v>0</v>
      </c>
      <c r="U496" s="66">
        <v>0</v>
      </c>
      <c r="V496" s="66">
        <v>0</v>
      </c>
      <c r="W496" s="66">
        <v>0</v>
      </c>
      <c r="X496" s="66">
        <v>0</v>
      </c>
      <c r="Y496" s="66">
        <v>0</v>
      </c>
      <c r="Z496" s="66">
        <v>0</v>
      </c>
      <c r="AA496" s="66">
        <v>0</v>
      </c>
      <c r="AB496" s="66">
        <v>0</v>
      </c>
      <c r="AC496" s="66">
        <v>0</v>
      </c>
      <c r="AD496" s="66">
        <v>0</v>
      </c>
      <c r="AE496" s="66">
        <v>0</v>
      </c>
      <c r="AF496" s="66">
        <v>0</v>
      </c>
      <c r="AG496" s="66">
        <v>0</v>
      </c>
      <c r="AH496" s="66">
        <v>0</v>
      </c>
      <c r="AI496" s="66">
        <v>0</v>
      </c>
      <c r="AJ496" s="66">
        <v>0</v>
      </c>
      <c r="AK496" s="66">
        <v>0</v>
      </c>
      <c r="AL496" s="66">
        <v>0</v>
      </c>
      <c r="AM496" s="66">
        <v>0</v>
      </c>
      <c r="AN496" s="66">
        <v>0</v>
      </c>
      <c r="AO496" s="66">
        <v>0</v>
      </c>
      <c r="AP496" s="66">
        <v>0</v>
      </c>
      <c r="AQ496" s="66">
        <f t="shared" si="7"/>
        <v>0</v>
      </c>
      <c r="AT496" s="35"/>
    </row>
    <row r="497" spans="1:46" ht="33" customHeight="1">
      <c r="A497" s="44">
        <v>1720</v>
      </c>
      <c r="B497" s="45" t="s">
        <v>468</v>
      </c>
      <c r="C497" s="67" t="s">
        <v>665</v>
      </c>
      <c r="D497" s="66">
        <v>0</v>
      </c>
      <c r="E497" s="66">
        <v>0</v>
      </c>
      <c r="F497" s="66">
        <v>0</v>
      </c>
      <c r="G497" s="66">
        <v>0</v>
      </c>
      <c r="H497" s="66">
        <v>0</v>
      </c>
      <c r="I497" s="66">
        <v>0</v>
      </c>
      <c r="J497" s="66">
        <v>0</v>
      </c>
      <c r="K497" s="66">
        <v>0</v>
      </c>
      <c r="L497" s="66">
        <v>0</v>
      </c>
      <c r="M497" s="66">
        <v>0</v>
      </c>
      <c r="N497" s="66">
        <v>0</v>
      </c>
      <c r="O497" s="66">
        <v>0</v>
      </c>
      <c r="P497" s="66">
        <v>0</v>
      </c>
      <c r="Q497" s="66">
        <v>0</v>
      </c>
      <c r="R497" s="66">
        <v>0</v>
      </c>
      <c r="S497" s="66">
        <v>0</v>
      </c>
      <c r="T497" s="66">
        <v>0</v>
      </c>
      <c r="U497" s="66">
        <v>0</v>
      </c>
      <c r="V497" s="66">
        <v>0</v>
      </c>
      <c r="W497" s="66">
        <v>0</v>
      </c>
      <c r="X497" s="66">
        <v>0</v>
      </c>
      <c r="Y497" s="66">
        <v>0</v>
      </c>
      <c r="Z497" s="66">
        <v>0</v>
      </c>
      <c r="AA497" s="66">
        <v>0</v>
      </c>
      <c r="AB497" s="66">
        <v>0</v>
      </c>
      <c r="AC497" s="66">
        <v>0</v>
      </c>
      <c r="AD497" s="66">
        <v>0</v>
      </c>
      <c r="AE497" s="66">
        <v>0</v>
      </c>
      <c r="AF497" s="66">
        <v>0</v>
      </c>
      <c r="AG497" s="66">
        <v>0</v>
      </c>
      <c r="AH497" s="66">
        <v>0</v>
      </c>
      <c r="AI497" s="66">
        <v>0</v>
      </c>
      <c r="AJ497" s="66">
        <v>0</v>
      </c>
      <c r="AK497" s="66">
        <v>0</v>
      </c>
      <c r="AL497" s="66">
        <v>0</v>
      </c>
      <c r="AM497" s="66">
        <v>0</v>
      </c>
      <c r="AN497" s="66">
        <v>0</v>
      </c>
      <c r="AO497" s="66">
        <v>0</v>
      </c>
      <c r="AP497" s="66">
        <v>0</v>
      </c>
      <c r="AQ497" s="66">
        <f t="shared" si="7"/>
        <v>0</v>
      </c>
      <c r="AT497" s="35"/>
    </row>
    <row r="498" spans="1:46" ht="33" customHeight="1">
      <c r="A498" s="44">
        <v>1721</v>
      </c>
      <c r="B498" s="45" t="s">
        <v>469</v>
      </c>
      <c r="C498" s="67" t="s">
        <v>665</v>
      </c>
      <c r="D498" s="66">
        <v>0</v>
      </c>
      <c r="E498" s="66">
        <v>0</v>
      </c>
      <c r="F498" s="66">
        <v>0</v>
      </c>
      <c r="G498" s="66">
        <v>0</v>
      </c>
      <c r="H498" s="66">
        <v>0</v>
      </c>
      <c r="I498" s="66">
        <v>0</v>
      </c>
      <c r="J498" s="66">
        <v>0</v>
      </c>
      <c r="K498" s="66">
        <v>0</v>
      </c>
      <c r="L498" s="66">
        <v>0</v>
      </c>
      <c r="M498" s="66">
        <v>0</v>
      </c>
      <c r="N498" s="66">
        <v>0</v>
      </c>
      <c r="O498" s="66">
        <v>0</v>
      </c>
      <c r="P498" s="66">
        <v>0</v>
      </c>
      <c r="Q498" s="66">
        <v>0</v>
      </c>
      <c r="R498" s="66">
        <v>0</v>
      </c>
      <c r="S498" s="66">
        <v>0</v>
      </c>
      <c r="T498" s="66">
        <v>0</v>
      </c>
      <c r="U498" s="66">
        <v>0</v>
      </c>
      <c r="V498" s="66">
        <v>0</v>
      </c>
      <c r="W498" s="66">
        <v>0</v>
      </c>
      <c r="X498" s="66">
        <v>0</v>
      </c>
      <c r="Y498" s="66">
        <v>0</v>
      </c>
      <c r="Z498" s="66">
        <v>0</v>
      </c>
      <c r="AA498" s="66">
        <v>0</v>
      </c>
      <c r="AB498" s="66">
        <v>0</v>
      </c>
      <c r="AC498" s="66">
        <v>0</v>
      </c>
      <c r="AD498" s="66">
        <v>0</v>
      </c>
      <c r="AE498" s="66">
        <v>0</v>
      </c>
      <c r="AF498" s="66">
        <v>0</v>
      </c>
      <c r="AG498" s="66">
        <v>0</v>
      </c>
      <c r="AH498" s="66">
        <v>0</v>
      </c>
      <c r="AI498" s="66">
        <v>0</v>
      </c>
      <c r="AJ498" s="66">
        <v>0</v>
      </c>
      <c r="AK498" s="66">
        <v>0</v>
      </c>
      <c r="AL498" s="66">
        <v>0</v>
      </c>
      <c r="AM498" s="66">
        <v>0</v>
      </c>
      <c r="AN498" s="66">
        <v>0</v>
      </c>
      <c r="AO498" s="66">
        <v>0</v>
      </c>
      <c r="AP498" s="66">
        <v>0</v>
      </c>
      <c r="AQ498" s="66">
        <f t="shared" si="7"/>
        <v>0</v>
      </c>
      <c r="AT498" s="35"/>
    </row>
    <row r="499" spans="1:46" ht="33" customHeight="1">
      <c r="A499" s="44">
        <v>1722</v>
      </c>
      <c r="B499" s="45" t="s">
        <v>470</v>
      </c>
      <c r="C499" s="67" t="s">
        <v>665</v>
      </c>
      <c r="D499" s="66">
        <v>0</v>
      </c>
      <c r="E499" s="66">
        <v>0</v>
      </c>
      <c r="F499" s="66">
        <v>0</v>
      </c>
      <c r="G499" s="66">
        <v>0</v>
      </c>
      <c r="H499" s="66">
        <v>0</v>
      </c>
      <c r="I499" s="66">
        <v>0</v>
      </c>
      <c r="J499" s="66">
        <v>0</v>
      </c>
      <c r="K499" s="66">
        <v>0</v>
      </c>
      <c r="L499" s="66">
        <v>0</v>
      </c>
      <c r="M499" s="66">
        <v>0</v>
      </c>
      <c r="N499" s="66">
        <v>0</v>
      </c>
      <c r="O499" s="66">
        <v>0</v>
      </c>
      <c r="P499" s="66">
        <v>0</v>
      </c>
      <c r="Q499" s="66">
        <v>0</v>
      </c>
      <c r="R499" s="66">
        <v>0</v>
      </c>
      <c r="S499" s="66">
        <v>0</v>
      </c>
      <c r="T499" s="66">
        <v>0</v>
      </c>
      <c r="U499" s="66">
        <v>0</v>
      </c>
      <c r="V499" s="66">
        <v>0</v>
      </c>
      <c r="W499" s="66">
        <v>0</v>
      </c>
      <c r="X499" s="66">
        <v>0</v>
      </c>
      <c r="Y499" s="66">
        <v>0</v>
      </c>
      <c r="Z499" s="66">
        <v>0</v>
      </c>
      <c r="AA499" s="66">
        <v>0</v>
      </c>
      <c r="AB499" s="66">
        <v>0</v>
      </c>
      <c r="AC499" s="66">
        <v>0</v>
      </c>
      <c r="AD499" s="66">
        <v>0</v>
      </c>
      <c r="AE499" s="66">
        <v>0</v>
      </c>
      <c r="AF499" s="66">
        <v>0</v>
      </c>
      <c r="AG499" s="66">
        <v>0</v>
      </c>
      <c r="AH499" s="66">
        <v>0</v>
      </c>
      <c r="AI499" s="66">
        <v>0</v>
      </c>
      <c r="AJ499" s="66">
        <v>0</v>
      </c>
      <c r="AK499" s="66">
        <v>0</v>
      </c>
      <c r="AL499" s="66">
        <v>0</v>
      </c>
      <c r="AM499" s="66">
        <v>0</v>
      </c>
      <c r="AN499" s="66">
        <v>0</v>
      </c>
      <c r="AO499" s="66">
        <v>0</v>
      </c>
      <c r="AP499" s="66">
        <v>0</v>
      </c>
      <c r="AQ499" s="66">
        <f t="shared" si="7"/>
        <v>0</v>
      </c>
      <c r="AT499" s="35"/>
    </row>
    <row r="500" spans="1:46" ht="33" customHeight="1">
      <c r="A500" s="44">
        <v>1723</v>
      </c>
      <c r="B500" s="45" t="s">
        <v>471</v>
      </c>
      <c r="C500" s="67" t="s">
        <v>665</v>
      </c>
      <c r="D500" s="66">
        <v>0</v>
      </c>
      <c r="E500" s="66">
        <v>0</v>
      </c>
      <c r="F500" s="66">
        <v>0</v>
      </c>
      <c r="G500" s="66">
        <v>0</v>
      </c>
      <c r="H500" s="66">
        <v>0</v>
      </c>
      <c r="I500" s="66">
        <v>0</v>
      </c>
      <c r="J500" s="66">
        <v>0</v>
      </c>
      <c r="K500" s="66">
        <v>0</v>
      </c>
      <c r="L500" s="66">
        <v>0</v>
      </c>
      <c r="M500" s="66">
        <v>0</v>
      </c>
      <c r="N500" s="66">
        <v>0</v>
      </c>
      <c r="O500" s="66">
        <v>0</v>
      </c>
      <c r="P500" s="66">
        <v>0</v>
      </c>
      <c r="Q500" s="66">
        <v>0</v>
      </c>
      <c r="R500" s="66">
        <v>0</v>
      </c>
      <c r="S500" s="66">
        <v>0</v>
      </c>
      <c r="T500" s="66">
        <v>0</v>
      </c>
      <c r="U500" s="66">
        <v>0</v>
      </c>
      <c r="V500" s="66">
        <v>0</v>
      </c>
      <c r="W500" s="66">
        <v>0</v>
      </c>
      <c r="X500" s="66">
        <v>0</v>
      </c>
      <c r="Y500" s="66">
        <v>0</v>
      </c>
      <c r="Z500" s="66">
        <v>0</v>
      </c>
      <c r="AA500" s="66">
        <v>0</v>
      </c>
      <c r="AB500" s="66">
        <v>0</v>
      </c>
      <c r="AC500" s="66">
        <v>0</v>
      </c>
      <c r="AD500" s="66">
        <v>0</v>
      </c>
      <c r="AE500" s="66">
        <v>0</v>
      </c>
      <c r="AF500" s="66">
        <v>0</v>
      </c>
      <c r="AG500" s="66">
        <v>0</v>
      </c>
      <c r="AH500" s="66">
        <v>0</v>
      </c>
      <c r="AI500" s="66">
        <v>0</v>
      </c>
      <c r="AJ500" s="66">
        <v>0</v>
      </c>
      <c r="AK500" s="66">
        <v>0</v>
      </c>
      <c r="AL500" s="66">
        <v>0</v>
      </c>
      <c r="AM500" s="66">
        <v>0</v>
      </c>
      <c r="AN500" s="66">
        <v>0</v>
      </c>
      <c r="AO500" s="66">
        <v>0</v>
      </c>
      <c r="AP500" s="66">
        <v>0</v>
      </c>
      <c r="AQ500" s="66">
        <f t="shared" si="7"/>
        <v>0</v>
      </c>
      <c r="AT500" s="35"/>
    </row>
    <row r="501" spans="1:46" ht="33" customHeight="1">
      <c r="A501" s="44">
        <v>1724</v>
      </c>
      <c r="B501" s="45" t="s">
        <v>472</v>
      </c>
      <c r="C501" s="67" t="s">
        <v>665</v>
      </c>
      <c r="D501" s="66">
        <v>0</v>
      </c>
      <c r="E501" s="66">
        <v>0</v>
      </c>
      <c r="F501" s="66">
        <v>0</v>
      </c>
      <c r="G501" s="66">
        <v>0</v>
      </c>
      <c r="H501" s="66">
        <v>0</v>
      </c>
      <c r="I501" s="66">
        <v>0</v>
      </c>
      <c r="J501" s="66">
        <v>0</v>
      </c>
      <c r="K501" s="66">
        <v>0</v>
      </c>
      <c r="L501" s="66">
        <v>0</v>
      </c>
      <c r="M501" s="66">
        <v>0</v>
      </c>
      <c r="N501" s="66">
        <v>0</v>
      </c>
      <c r="O501" s="66">
        <v>0</v>
      </c>
      <c r="P501" s="66">
        <v>0</v>
      </c>
      <c r="Q501" s="66">
        <v>0</v>
      </c>
      <c r="R501" s="66">
        <v>0</v>
      </c>
      <c r="S501" s="66">
        <v>0</v>
      </c>
      <c r="T501" s="66">
        <v>0</v>
      </c>
      <c r="U501" s="66">
        <v>0</v>
      </c>
      <c r="V501" s="66">
        <v>0</v>
      </c>
      <c r="W501" s="66">
        <v>0</v>
      </c>
      <c r="X501" s="66">
        <v>0</v>
      </c>
      <c r="Y501" s="66">
        <v>0</v>
      </c>
      <c r="Z501" s="66">
        <v>0</v>
      </c>
      <c r="AA501" s="66">
        <v>0</v>
      </c>
      <c r="AB501" s="66">
        <v>0</v>
      </c>
      <c r="AC501" s="66">
        <v>0</v>
      </c>
      <c r="AD501" s="66">
        <v>0</v>
      </c>
      <c r="AE501" s="66">
        <v>0</v>
      </c>
      <c r="AF501" s="66">
        <v>0</v>
      </c>
      <c r="AG501" s="66">
        <v>0</v>
      </c>
      <c r="AH501" s="66">
        <v>0</v>
      </c>
      <c r="AI501" s="66">
        <v>0</v>
      </c>
      <c r="AJ501" s="66">
        <v>0</v>
      </c>
      <c r="AK501" s="66">
        <v>0</v>
      </c>
      <c r="AL501" s="66">
        <v>0</v>
      </c>
      <c r="AM501" s="66">
        <v>0</v>
      </c>
      <c r="AN501" s="66">
        <v>0</v>
      </c>
      <c r="AO501" s="66">
        <v>0</v>
      </c>
      <c r="AP501" s="66">
        <v>0</v>
      </c>
      <c r="AQ501" s="66">
        <f t="shared" si="7"/>
        <v>0</v>
      </c>
      <c r="AT501" s="35"/>
    </row>
    <row r="502" spans="1:46" ht="33" customHeight="1">
      <c r="A502" s="44">
        <v>1725</v>
      </c>
      <c r="B502" s="45" t="s">
        <v>473</v>
      </c>
      <c r="C502" s="67" t="s">
        <v>665</v>
      </c>
      <c r="D502" s="66">
        <v>0</v>
      </c>
      <c r="E502" s="66">
        <v>0</v>
      </c>
      <c r="F502" s="66">
        <v>0</v>
      </c>
      <c r="G502" s="66">
        <v>0</v>
      </c>
      <c r="H502" s="66">
        <v>0</v>
      </c>
      <c r="I502" s="66">
        <v>0</v>
      </c>
      <c r="J502" s="66">
        <v>0</v>
      </c>
      <c r="K502" s="66">
        <v>0</v>
      </c>
      <c r="L502" s="66">
        <v>0</v>
      </c>
      <c r="M502" s="66">
        <v>0</v>
      </c>
      <c r="N502" s="66">
        <v>0</v>
      </c>
      <c r="O502" s="66">
        <v>0</v>
      </c>
      <c r="P502" s="66">
        <v>0</v>
      </c>
      <c r="Q502" s="66">
        <v>0</v>
      </c>
      <c r="R502" s="66">
        <v>0</v>
      </c>
      <c r="S502" s="66">
        <v>0</v>
      </c>
      <c r="T502" s="66">
        <v>0</v>
      </c>
      <c r="U502" s="66">
        <v>0</v>
      </c>
      <c r="V502" s="66">
        <v>0</v>
      </c>
      <c r="W502" s="66">
        <v>0</v>
      </c>
      <c r="X502" s="66">
        <v>0</v>
      </c>
      <c r="Y502" s="66">
        <v>0</v>
      </c>
      <c r="Z502" s="66">
        <v>0</v>
      </c>
      <c r="AA502" s="66">
        <v>0</v>
      </c>
      <c r="AB502" s="66">
        <v>0</v>
      </c>
      <c r="AC502" s="66">
        <v>0</v>
      </c>
      <c r="AD502" s="66">
        <v>0</v>
      </c>
      <c r="AE502" s="66">
        <v>0</v>
      </c>
      <c r="AF502" s="66">
        <v>0</v>
      </c>
      <c r="AG502" s="66">
        <v>0</v>
      </c>
      <c r="AH502" s="66">
        <v>0</v>
      </c>
      <c r="AI502" s="66">
        <v>0</v>
      </c>
      <c r="AJ502" s="66">
        <v>0</v>
      </c>
      <c r="AK502" s="66">
        <v>0</v>
      </c>
      <c r="AL502" s="66">
        <v>0</v>
      </c>
      <c r="AM502" s="66">
        <v>0</v>
      </c>
      <c r="AN502" s="66">
        <v>0</v>
      </c>
      <c r="AO502" s="66">
        <v>0</v>
      </c>
      <c r="AP502" s="66">
        <v>0</v>
      </c>
      <c r="AQ502" s="66">
        <f t="shared" si="7"/>
        <v>0</v>
      </c>
      <c r="AT502" s="35"/>
    </row>
    <row r="503" spans="1:46" ht="33" customHeight="1">
      <c r="A503" s="44">
        <v>1726</v>
      </c>
      <c r="B503" s="45" t="s">
        <v>474</v>
      </c>
      <c r="C503" s="67" t="s">
        <v>665</v>
      </c>
      <c r="D503" s="66">
        <v>0</v>
      </c>
      <c r="E503" s="66">
        <v>0</v>
      </c>
      <c r="F503" s="66">
        <v>0</v>
      </c>
      <c r="G503" s="66">
        <v>0</v>
      </c>
      <c r="H503" s="66">
        <v>0</v>
      </c>
      <c r="I503" s="66">
        <v>0</v>
      </c>
      <c r="J503" s="66">
        <v>0</v>
      </c>
      <c r="K503" s="66">
        <v>0</v>
      </c>
      <c r="L503" s="66">
        <v>0</v>
      </c>
      <c r="M503" s="66">
        <v>0</v>
      </c>
      <c r="N503" s="66">
        <v>0</v>
      </c>
      <c r="O503" s="66">
        <v>0</v>
      </c>
      <c r="P503" s="66">
        <v>0</v>
      </c>
      <c r="Q503" s="66">
        <v>0</v>
      </c>
      <c r="R503" s="66">
        <v>0</v>
      </c>
      <c r="S503" s="66">
        <v>0</v>
      </c>
      <c r="T503" s="66">
        <v>0</v>
      </c>
      <c r="U503" s="66">
        <v>0</v>
      </c>
      <c r="V503" s="66">
        <v>0</v>
      </c>
      <c r="W503" s="66">
        <v>0</v>
      </c>
      <c r="X503" s="66">
        <v>0</v>
      </c>
      <c r="Y503" s="66">
        <v>0</v>
      </c>
      <c r="Z503" s="66">
        <v>0</v>
      </c>
      <c r="AA503" s="66">
        <v>0</v>
      </c>
      <c r="AB503" s="66">
        <v>0</v>
      </c>
      <c r="AC503" s="66">
        <v>0</v>
      </c>
      <c r="AD503" s="66">
        <v>0</v>
      </c>
      <c r="AE503" s="66">
        <v>0</v>
      </c>
      <c r="AF503" s="66">
        <v>0</v>
      </c>
      <c r="AG503" s="66">
        <v>0</v>
      </c>
      <c r="AH503" s="66">
        <v>0</v>
      </c>
      <c r="AI503" s="66">
        <v>0</v>
      </c>
      <c r="AJ503" s="66">
        <v>0</v>
      </c>
      <c r="AK503" s="66">
        <v>0</v>
      </c>
      <c r="AL503" s="66">
        <v>0</v>
      </c>
      <c r="AM503" s="66">
        <v>0</v>
      </c>
      <c r="AN503" s="66">
        <v>0</v>
      </c>
      <c r="AO503" s="66">
        <v>0</v>
      </c>
      <c r="AP503" s="66">
        <v>0</v>
      </c>
      <c r="AQ503" s="66">
        <f t="shared" si="7"/>
        <v>0</v>
      </c>
      <c r="AT503" s="35"/>
    </row>
    <row r="504" spans="1:46" ht="33" customHeight="1">
      <c r="A504" s="44">
        <v>1727</v>
      </c>
      <c r="B504" s="45" t="s">
        <v>475</v>
      </c>
      <c r="C504" s="67" t="s">
        <v>665</v>
      </c>
      <c r="D504" s="66">
        <v>0</v>
      </c>
      <c r="E504" s="66">
        <v>0</v>
      </c>
      <c r="F504" s="66">
        <v>0</v>
      </c>
      <c r="G504" s="66">
        <v>0</v>
      </c>
      <c r="H504" s="66">
        <v>0</v>
      </c>
      <c r="I504" s="66">
        <v>0</v>
      </c>
      <c r="J504" s="66">
        <v>0</v>
      </c>
      <c r="K504" s="66">
        <v>0</v>
      </c>
      <c r="L504" s="66">
        <v>0</v>
      </c>
      <c r="M504" s="66">
        <v>0</v>
      </c>
      <c r="N504" s="66">
        <v>0</v>
      </c>
      <c r="O504" s="66">
        <v>0</v>
      </c>
      <c r="P504" s="66">
        <v>0</v>
      </c>
      <c r="Q504" s="66">
        <v>0</v>
      </c>
      <c r="R504" s="66">
        <v>0</v>
      </c>
      <c r="S504" s="66">
        <v>0</v>
      </c>
      <c r="T504" s="66">
        <v>0</v>
      </c>
      <c r="U504" s="66">
        <v>0</v>
      </c>
      <c r="V504" s="66">
        <v>0</v>
      </c>
      <c r="W504" s="66">
        <v>0</v>
      </c>
      <c r="X504" s="66">
        <v>0</v>
      </c>
      <c r="Y504" s="66">
        <v>0</v>
      </c>
      <c r="Z504" s="66">
        <v>0</v>
      </c>
      <c r="AA504" s="66">
        <v>0</v>
      </c>
      <c r="AB504" s="66">
        <v>0</v>
      </c>
      <c r="AC504" s="66">
        <v>0</v>
      </c>
      <c r="AD504" s="66">
        <v>0</v>
      </c>
      <c r="AE504" s="66">
        <v>0</v>
      </c>
      <c r="AF504" s="66">
        <v>0</v>
      </c>
      <c r="AG504" s="66">
        <v>0</v>
      </c>
      <c r="AH504" s="66">
        <v>0</v>
      </c>
      <c r="AI504" s="66">
        <v>0</v>
      </c>
      <c r="AJ504" s="66">
        <v>0</v>
      </c>
      <c r="AK504" s="66">
        <v>0</v>
      </c>
      <c r="AL504" s="66">
        <v>0</v>
      </c>
      <c r="AM504" s="66">
        <v>0</v>
      </c>
      <c r="AN504" s="66">
        <v>0</v>
      </c>
      <c r="AO504" s="66">
        <v>0</v>
      </c>
      <c r="AP504" s="66">
        <v>0</v>
      </c>
      <c r="AQ504" s="66">
        <f t="shared" si="7"/>
        <v>0</v>
      </c>
      <c r="AT504" s="35"/>
    </row>
    <row r="505" spans="1:46" ht="33" customHeight="1">
      <c r="A505" s="44">
        <v>1728</v>
      </c>
      <c r="B505" s="45" t="s">
        <v>476</v>
      </c>
      <c r="C505" s="67" t="s">
        <v>665</v>
      </c>
      <c r="D505" s="66">
        <v>0</v>
      </c>
      <c r="E505" s="66">
        <v>0</v>
      </c>
      <c r="F505" s="66">
        <v>0</v>
      </c>
      <c r="G505" s="66">
        <v>0</v>
      </c>
      <c r="H505" s="66">
        <v>0</v>
      </c>
      <c r="I505" s="66">
        <v>0</v>
      </c>
      <c r="J505" s="66">
        <v>0</v>
      </c>
      <c r="K505" s="66">
        <v>0</v>
      </c>
      <c r="L505" s="66">
        <v>0</v>
      </c>
      <c r="M505" s="66">
        <v>0</v>
      </c>
      <c r="N505" s="66">
        <v>0</v>
      </c>
      <c r="O505" s="66">
        <v>0</v>
      </c>
      <c r="P505" s="66">
        <v>0</v>
      </c>
      <c r="Q505" s="66">
        <v>0</v>
      </c>
      <c r="R505" s="66">
        <v>0</v>
      </c>
      <c r="S505" s="66">
        <v>0</v>
      </c>
      <c r="T505" s="66">
        <v>0</v>
      </c>
      <c r="U505" s="66">
        <v>0</v>
      </c>
      <c r="V505" s="66">
        <v>0</v>
      </c>
      <c r="W505" s="66">
        <v>0</v>
      </c>
      <c r="X505" s="66">
        <v>0</v>
      </c>
      <c r="Y505" s="66">
        <v>0</v>
      </c>
      <c r="Z505" s="66">
        <v>0</v>
      </c>
      <c r="AA505" s="66">
        <v>0</v>
      </c>
      <c r="AB505" s="66">
        <v>0</v>
      </c>
      <c r="AC505" s="66">
        <v>0</v>
      </c>
      <c r="AD505" s="66">
        <v>0</v>
      </c>
      <c r="AE505" s="66">
        <v>0</v>
      </c>
      <c r="AF505" s="66">
        <v>0</v>
      </c>
      <c r="AG505" s="66">
        <v>0</v>
      </c>
      <c r="AH505" s="66">
        <v>0</v>
      </c>
      <c r="AI505" s="66">
        <v>0</v>
      </c>
      <c r="AJ505" s="66">
        <v>0</v>
      </c>
      <c r="AK505" s="66">
        <v>0</v>
      </c>
      <c r="AL505" s="66">
        <v>0</v>
      </c>
      <c r="AM505" s="66">
        <v>0</v>
      </c>
      <c r="AN505" s="66">
        <v>0</v>
      </c>
      <c r="AO505" s="66">
        <v>0</v>
      </c>
      <c r="AP505" s="66">
        <v>0</v>
      </c>
      <c r="AQ505" s="66">
        <f t="shared" si="7"/>
        <v>0</v>
      </c>
      <c r="AT505" s="35"/>
    </row>
    <row r="506" spans="1:46" ht="33" customHeight="1">
      <c r="A506" s="44">
        <v>1729</v>
      </c>
      <c r="B506" s="45" t="s">
        <v>477</v>
      </c>
      <c r="C506" s="67" t="s">
        <v>665</v>
      </c>
      <c r="D506" s="66">
        <v>0</v>
      </c>
      <c r="E506" s="66">
        <v>0</v>
      </c>
      <c r="F506" s="66">
        <v>0</v>
      </c>
      <c r="G506" s="66">
        <v>0</v>
      </c>
      <c r="H506" s="66">
        <v>0</v>
      </c>
      <c r="I506" s="66">
        <v>0</v>
      </c>
      <c r="J506" s="66">
        <v>0</v>
      </c>
      <c r="K506" s="66">
        <v>0</v>
      </c>
      <c r="L506" s="66">
        <v>0</v>
      </c>
      <c r="M506" s="66">
        <v>0</v>
      </c>
      <c r="N506" s="66">
        <v>0</v>
      </c>
      <c r="O506" s="66">
        <v>0</v>
      </c>
      <c r="P506" s="66">
        <v>0</v>
      </c>
      <c r="Q506" s="66">
        <v>0</v>
      </c>
      <c r="R506" s="66">
        <v>0</v>
      </c>
      <c r="S506" s="66">
        <v>0</v>
      </c>
      <c r="T506" s="66">
        <v>0</v>
      </c>
      <c r="U506" s="66">
        <v>0</v>
      </c>
      <c r="V506" s="66">
        <v>0</v>
      </c>
      <c r="W506" s="66">
        <v>0</v>
      </c>
      <c r="X506" s="66">
        <v>0</v>
      </c>
      <c r="Y506" s="66">
        <v>0</v>
      </c>
      <c r="Z506" s="66">
        <v>0</v>
      </c>
      <c r="AA506" s="66">
        <v>0</v>
      </c>
      <c r="AB506" s="66">
        <v>0</v>
      </c>
      <c r="AC506" s="66">
        <v>0</v>
      </c>
      <c r="AD506" s="66">
        <v>0</v>
      </c>
      <c r="AE506" s="66">
        <v>0</v>
      </c>
      <c r="AF506" s="66">
        <v>0</v>
      </c>
      <c r="AG506" s="66">
        <v>0</v>
      </c>
      <c r="AH506" s="66">
        <v>0</v>
      </c>
      <c r="AI506" s="66">
        <v>0</v>
      </c>
      <c r="AJ506" s="66">
        <v>0</v>
      </c>
      <c r="AK506" s="66">
        <v>0</v>
      </c>
      <c r="AL506" s="66">
        <v>0</v>
      </c>
      <c r="AM506" s="66">
        <v>0</v>
      </c>
      <c r="AN506" s="66">
        <v>0</v>
      </c>
      <c r="AO506" s="66">
        <v>0</v>
      </c>
      <c r="AP506" s="66">
        <v>0</v>
      </c>
      <c r="AQ506" s="66">
        <f t="shared" si="7"/>
        <v>0</v>
      </c>
      <c r="AT506" s="35"/>
    </row>
    <row r="507" spans="1:46" ht="33" customHeight="1">
      <c r="A507" s="44">
        <v>1730</v>
      </c>
      <c r="B507" s="45" t="s">
        <v>478</v>
      </c>
      <c r="C507" s="67" t="s">
        <v>665</v>
      </c>
      <c r="D507" s="66">
        <v>0</v>
      </c>
      <c r="E507" s="66">
        <v>0</v>
      </c>
      <c r="F507" s="66">
        <v>0</v>
      </c>
      <c r="G507" s="66">
        <v>0</v>
      </c>
      <c r="H507" s="66">
        <v>0</v>
      </c>
      <c r="I507" s="66">
        <v>0</v>
      </c>
      <c r="J507" s="66">
        <v>0</v>
      </c>
      <c r="K507" s="66">
        <v>0</v>
      </c>
      <c r="L507" s="66">
        <v>0</v>
      </c>
      <c r="M507" s="66">
        <v>0</v>
      </c>
      <c r="N507" s="66">
        <v>0</v>
      </c>
      <c r="O507" s="66">
        <v>0</v>
      </c>
      <c r="P507" s="66">
        <v>0</v>
      </c>
      <c r="Q507" s="66">
        <v>0</v>
      </c>
      <c r="R507" s="66">
        <v>0</v>
      </c>
      <c r="S507" s="66">
        <v>0</v>
      </c>
      <c r="T507" s="66">
        <v>0</v>
      </c>
      <c r="U507" s="66">
        <v>0</v>
      </c>
      <c r="V507" s="66">
        <v>0</v>
      </c>
      <c r="W507" s="66">
        <v>0</v>
      </c>
      <c r="X507" s="66">
        <v>0</v>
      </c>
      <c r="Y507" s="66">
        <v>0</v>
      </c>
      <c r="Z507" s="66">
        <v>0</v>
      </c>
      <c r="AA507" s="66">
        <v>0</v>
      </c>
      <c r="AB507" s="66">
        <v>0</v>
      </c>
      <c r="AC507" s="66">
        <v>0</v>
      </c>
      <c r="AD507" s="66">
        <v>0</v>
      </c>
      <c r="AE507" s="66">
        <v>0</v>
      </c>
      <c r="AF507" s="66">
        <v>0</v>
      </c>
      <c r="AG507" s="66">
        <v>0</v>
      </c>
      <c r="AH507" s="66">
        <v>0</v>
      </c>
      <c r="AI507" s="66">
        <v>0</v>
      </c>
      <c r="AJ507" s="66">
        <v>0</v>
      </c>
      <c r="AK507" s="66">
        <v>0</v>
      </c>
      <c r="AL507" s="66">
        <v>0</v>
      </c>
      <c r="AM507" s="66">
        <v>0</v>
      </c>
      <c r="AN507" s="66">
        <v>0</v>
      </c>
      <c r="AO507" s="66">
        <v>0</v>
      </c>
      <c r="AP507" s="66">
        <v>0</v>
      </c>
      <c r="AQ507" s="66">
        <f t="shared" si="7"/>
        <v>0</v>
      </c>
      <c r="AT507" s="35"/>
    </row>
    <row r="508" spans="1:46" ht="33" customHeight="1">
      <c r="A508" s="44">
        <v>1731</v>
      </c>
      <c r="B508" s="45" t="s">
        <v>479</v>
      </c>
      <c r="C508" s="67" t="s">
        <v>665</v>
      </c>
      <c r="D508" s="66">
        <v>0</v>
      </c>
      <c r="E508" s="66">
        <v>0</v>
      </c>
      <c r="F508" s="66">
        <v>0</v>
      </c>
      <c r="G508" s="66">
        <v>0</v>
      </c>
      <c r="H508" s="66">
        <v>0</v>
      </c>
      <c r="I508" s="66">
        <v>0</v>
      </c>
      <c r="J508" s="66">
        <v>0</v>
      </c>
      <c r="K508" s="66">
        <v>0</v>
      </c>
      <c r="L508" s="66">
        <v>0</v>
      </c>
      <c r="M508" s="66">
        <v>0</v>
      </c>
      <c r="N508" s="66">
        <v>0</v>
      </c>
      <c r="O508" s="66">
        <v>0</v>
      </c>
      <c r="P508" s="66">
        <v>0</v>
      </c>
      <c r="Q508" s="66">
        <v>0</v>
      </c>
      <c r="R508" s="66">
        <v>0</v>
      </c>
      <c r="S508" s="66">
        <v>0</v>
      </c>
      <c r="T508" s="66">
        <v>0</v>
      </c>
      <c r="U508" s="66">
        <v>0</v>
      </c>
      <c r="V508" s="66">
        <v>0</v>
      </c>
      <c r="W508" s="66">
        <v>0</v>
      </c>
      <c r="X508" s="66">
        <v>0</v>
      </c>
      <c r="Y508" s="66">
        <v>0</v>
      </c>
      <c r="Z508" s="66">
        <v>0</v>
      </c>
      <c r="AA508" s="66">
        <v>0</v>
      </c>
      <c r="AB508" s="66">
        <v>0</v>
      </c>
      <c r="AC508" s="66">
        <v>0</v>
      </c>
      <c r="AD508" s="66">
        <v>0</v>
      </c>
      <c r="AE508" s="66">
        <v>0</v>
      </c>
      <c r="AF508" s="66">
        <v>0</v>
      </c>
      <c r="AG508" s="66">
        <v>0</v>
      </c>
      <c r="AH508" s="66">
        <v>0</v>
      </c>
      <c r="AI508" s="66">
        <v>0</v>
      </c>
      <c r="AJ508" s="66">
        <v>0</v>
      </c>
      <c r="AK508" s="66">
        <v>0</v>
      </c>
      <c r="AL508" s="66">
        <v>0</v>
      </c>
      <c r="AM508" s="66">
        <v>0</v>
      </c>
      <c r="AN508" s="66">
        <v>0</v>
      </c>
      <c r="AO508" s="66">
        <v>0</v>
      </c>
      <c r="AP508" s="66">
        <v>0</v>
      </c>
      <c r="AQ508" s="66">
        <f t="shared" si="7"/>
        <v>0</v>
      </c>
      <c r="AT508" s="35"/>
    </row>
    <row r="509" spans="1:46" ht="33" customHeight="1">
      <c r="A509" s="44">
        <v>1732</v>
      </c>
      <c r="B509" s="45" t="s">
        <v>480</v>
      </c>
      <c r="C509" s="67" t="s">
        <v>665</v>
      </c>
      <c r="D509" s="66">
        <v>0</v>
      </c>
      <c r="E509" s="66">
        <v>0</v>
      </c>
      <c r="F509" s="66">
        <v>0</v>
      </c>
      <c r="G509" s="66">
        <v>0</v>
      </c>
      <c r="H509" s="66">
        <v>0</v>
      </c>
      <c r="I509" s="66">
        <v>0</v>
      </c>
      <c r="J509" s="66">
        <v>0</v>
      </c>
      <c r="K509" s="66">
        <v>0</v>
      </c>
      <c r="L509" s="66">
        <v>0</v>
      </c>
      <c r="M509" s="66">
        <v>0</v>
      </c>
      <c r="N509" s="66">
        <v>0</v>
      </c>
      <c r="O509" s="66">
        <v>0</v>
      </c>
      <c r="P509" s="66">
        <v>0</v>
      </c>
      <c r="Q509" s="66">
        <v>0</v>
      </c>
      <c r="R509" s="66">
        <v>0</v>
      </c>
      <c r="S509" s="66">
        <v>0</v>
      </c>
      <c r="T509" s="66">
        <v>0</v>
      </c>
      <c r="U509" s="66">
        <v>0</v>
      </c>
      <c r="V509" s="66">
        <v>0</v>
      </c>
      <c r="W509" s="66">
        <v>0</v>
      </c>
      <c r="X509" s="66">
        <v>0</v>
      </c>
      <c r="Y509" s="66">
        <v>0</v>
      </c>
      <c r="Z509" s="66">
        <v>0</v>
      </c>
      <c r="AA509" s="66">
        <v>0</v>
      </c>
      <c r="AB509" s="66">
        <v>0</v>
      </c>
      <c r="AC509" s="66">
        <v>0</v>
      </c>
      <c r="AD509" s="66">
        <v>0</v>
      </c>
      <c r="AE509" s="66">
        <v>0</v>
      </c>
      <c r="AF509" s="66">
        <v>0</v>
      </c>
      <c r="AG509" s="66">
        <v>0</v>
      </c>
      <c r="AH509" s="66">
        <v>0</v>
      </c>
      <c r="AI509" s="66">
        <v>0</v>
      </c>
      <c r="AJ509" s="66">
        <v>0</v>
      </c>
      <c r="AK509" s="66">
        <v>0</v>
      </c>
      <c r="AL509" s="66">
        <v>0</v>
      </c>
      <c r="AM509" s="66">
        <v>0</v>
      </c>
      <c r="AN509" s="66">
        <v>0</v>
      </c>
      <c r="AO509" s="66">
        <v>0</v>
      </c>
      <c r="AP509" s="66">
        <v>0</v>
      </c>
      <c r="AQ509" s="66">
        <f t="shared" si="7"/>
        <v>0</v>
      </c>
      <c r="AT509" s="35"/>
    </row>
    <row r="510" spans="1:46" ht="33" customHeight="1">
      <c r="A510" s="44">
        <v>1733</v>
      </c>
      <c r="B510" s="45" t="s">
        <v>481</v>
      </c>
      <c r="C510" s="67" t="s">
        <v>665</v>
      </c>
      <c r="D510" s="66">
        <v>0</v>
      </c>
      <c r="E510" s="66">
        <v>0</v>
      </c>
      <c r="F510" s="66">
        <v>0</v>
      </c>
      <c r="G510" s="66">
        <v>0</v>
      </c>
      <c r="H510" s="66">
        <v>0</v>
      </c>
      <c r="I510" s="66">
        <v>0</v>
      </c>
      <c r="J510" s="66">
        <v>0</v>
      </c>
      <c r="K510" s="66">
        <v>0</v>
      </c>
      <c r="L510" s="66">
        <v>0</v>
      </c>
      <c r="M510" s="66">
        <v>0</v>
      </c>
      <c r="N510" s="66">
        <v>0</v>
      </c>
      <c r="O510" s="66">
        <v>0</v>
      </c>
      <c r="P510" s="66">
        <v>0</v>
      </c>
      <c r="Q510" s="66">
        <v>0</v>
      </c>
      <c r="R510" s="66">
        <v>0</v>
      </c>
      <c r="S510" s="66">
        <v>0</v>
      </c>
      <c r="T510" s="66">
        <v>0</v>
      </c>
      <c r="U510" s="66">
        <v>0</v>
      </c>
      <c r="V510" s="66">
        <v>0</v>
      </c>
      <c r="W510" s="66">
        <v>0</v>
      </c>
      <c r="X510" s="66">
        <v>0</v>
      </c>
      <c r="Y510" s="66">
        <v>0</v>
      </c>
      <c r="Z510" s="66">
        <v>0</v>
      </c>
      <c r="AA510" s="66">
        <v>0</v>
      </c>
      <c r="AB510" s="66">
        <v>0</v>
      </c>
      <c r="AC510" s="66">
        <v>0</v>
      </c>
      <c r="AD510" s="66">
        <v>0</v>
      </c>
      <c r="AE510" s="66">
        <v>0</v>
      </c>
      <c r="AF510" s="66">
        <v>0</v>
      </c>
      <c r="AG510" s="66">
        <v>0</v>
      </c>
      <c r="AH510" s="66">
        <v>0</v>
      </c>
      <c r="AI510" s="66">
        <v>0</v>
      </c>
      <c r="AJ510" s="66">
        <v>0</v>
      </c>
      <c r="AK510" s="66">
        <v>0</v>
      </c>
      <c r="AL510" s="66">
        <v>0</v>
      </c>
      <c r="AM510" s="66">
        <v>0</v>
      </c>
      <c r="AN510" s="66">
        <v>0</v>
      </c>
      <c r="AO510" s="66">
        <v>0</v>
      </c>
      <c r="AP510" s="66">
        <v>0</v>
      </c>
      <c r="AQ510" s="66">
        <f t="shared" si="7"/>
        <v>0</v>
      </c>
      <c r="AT510" s="35"/>
    </row>
    <row r="511" spans="1:46" ht="33" customHeight="1">
      <c r="A511" s="44">
        <v>1734</v>
      </c>
      <c r="B511" s="45" t="s">
        <v>482</v>
      </c>
      <c r="C511" s="67" t="s">
        <v>665</v>
      </c>
      <c r="D511" s="66">
        <v>0</v>
      </c>
      <c r="E511" s="66">
        <v>0</v>
      </c>
      <c r="F511" s="66">
        <v>0</v>
      </c>
      <c r="G511" s="66">
        <v>0</v>
      </c>
      <c r="H511" s="66">
        <v>0</v>
      </c>
      <c r="I511" s="66">
        <v>0</v>
      </c>
      <c r="J511" s="66">
        <v>0</v>
      </c>
      <c r="K511" s="66">
        <v>0</v>
      </c>
      <c r="L511" s="66">
        <v>0</v>
      </c>
      <c r="M511" s="66">
        <v>0</v>
      </c>
      <c r="N511" s="66">
        <v>0</v>
      </c>
      <c r="O511" s="66">
        <v>0</v>
      </c>
      <c r="P511" s="66">
        <v>0</v>
      </c>
      <c r="Q511" s="66">
        <v>0</v>
      </c>
      <c r="R511" s="66">
        <v>0</v>
      </c>
      <c r="S511" s="66">
        <v>0</v>
      </c>
      <c r="T511" s="66">
        <v>0</v>
      </c>
      <c r="U511" s="66">
        <v>0</v>
      </c>
      <c r="V511" s="66">
        <v>0</v>
      </c>
      <c r="W511" s="66">
        <v>0</v>
      </c>
      <c r="X511" s="66">
        <v>0</v>
      </c>
      <c r="Y511" s="66">
        <v>0</v>
      </c>
      <c r="Z511" s="66">
        <v>0</v>
      </c>
      <c r="AA511" s="66">
        <v>0</v>
      </c>
      <c r="AB511" s="66">
        <v>0</v>
      </c>
      <c r="AC511" s="66">
        <v>0</v>
      </c>
      <c r="AD511" s="66">
        <v>0</v>
      </c>
      <c r="AE511" s="66">
        <v>0</v>
      </c>
      <c r="AF511" s="66">
        <v>0</v>
      </c>
      <c r="AG511" s="66">
        <v>0</v>
      </c>
      <c r="AH511" s="66">
        <v>0</v>
      </c>
      <c r="AI511" s="66">
        <v>0</v>
      </c>
      <c r="AJ511" s="66">
        <v>0</v>
      </c>
      <c r="AK511" s="66">
        <v>0</v>
      </c>
      <c r="AL511" s="66">
        <v>0</v>
      </c>
      <c r="AM511" s="66">
        <v>0</v>
      </c>
      <c r="AN511" s="66">
        <v>0</v>
      </c>
      <c r="AO511" s="66">
        <v>0</v>
      </c>
      <c r="AP511" s="66">
        <v>0</v>
      </c>
      <c r="AQ511" s="66">
        <f t="shared" si="7"/>
        <v>0</v>
      </c>
      <c r="AT511" s="35"/>
    </row>
    <row r="512" spans="1:46" ht="33" customHeight="1">
      <c r="A512" s="44">
        <v>1735</v>
      </c>
      <c r="B512" s="45" t="s">
        <v>483</v>
      </c>
      <c r="C512" s="67" t="s">
        <v>665</v>
      </c>
      <c r="D512" s="66">
        <v>0</v>
      </c>
      <c r="E512" s="66">
        <v>0</v>
      </c>
      <c r="F512" s="66">
        <v>0</v>
      </c>
      <c r="G512" s="66">
        <v>0</v>
      </c>
      <c r="H512" s="66">
        <v>0</v>
      </c>
      <c r="I512" s="66">
        <v>0</v>
      </c>
      <c r="J512" s="66">
        <v>0</v>
      </c>
      <c r="K512" s="66">
        <v>0</v>
      </c>
      <c r="L512" s="66">
        <v>0</v>
      </c>
      <c r="M512" s="66">
        <v>0</v>
      </c>
      <c r="N512" s="66">
        <v>0</v>
      </c>
      <c r="O512" s="66">
        <v>0</v>
      </c>
      <c r="P512" s="66">
        <v>0</v>
      </c>
      <c r="Q512" s="66">
        <v>0</v>
      </c>
      <c r="R512" s="66">
        <v>0</v>
      </c>
      <c r="S512" s="66">
        <v>0</v>
      </c>
      <c r="T512" s="66">
        <v>0</v>
      </c>
      <c r="U512" s="66">
        <v>0</v>
      </c>
      <c r="V512" s="66">
        <v>0</v>
      </c>
      <c r="W512" s="66">
        <v>0</v>
      </c>
      <c r="X512" s="66">
        <v>0</v>
      </c>
      <c r="Y512" s="66">
        <v>0</v>
      </c>
      <c r="Z512" s="66">
        <v>0</v>
      </c>
      <c r="AA512" s="66">
        <v>0</v>
      </c>
      <c r="AB512" s="66">
        <v>0</v>
      </c>
      <c r="AC512" s="66">
        <v>0</v>
      </c>
      <c r="AD512" s="66">
        <v>0</v>
      </c>
      <c r="AE512" s="66">
        <v>0</v>
      </c>
      <c r="AF512" s="66">
        <v>0</v>
      </c>
      <c r="AG512" s="66">
        <v>0</v>
      </c>
      <c r="AH512" s="66">
        <v>0</v>
      </c>
      <c r="AI512" s="66">
        <v>0</v>
      </c>
      <c r="AJ512" s="66">
        <v>0</v>
      </c>
      <c r="AK512" s="66">
        <v>0</v>
      </c>
      <c r="AL512" s="66">
        <v>0</v>
      </c>
      <c r="AM512" s="66">
        <v>0</v>
      </c>
      <c r="AN512" s="66">
        <v>0</v>
      </c>
      <c r="AO512" s="66">
        <v>0</v>
      </c>
      <c r="AP512" s="66">
        <v>0</v>
      </c>
      <c r="AQ512" s="66">
        <f t="shared" si="7"/>
        <v>0</v>
      </c>
      <c r="AT512" s="35"/>
    </row>
    <row r="513" spans="1:46" ht="33" customHeight="1">
      <c r="A513" s="44">
        <v>1736</v>
      </c>
      <c r="B513" s="45" t="s">
        <v>484</v>
      </c>
      <c r="C513" s="67" t="s">
        <v>665</v>
      </c>
      <c r="D513" s="66">
        <v>0</v>
      </c>
      <c r="E513" s="66">
        <v>0</v>
      </c>
      <c r="F513" s="66">
        <v>0</v>
      </c>
      <c r="G513" s="66">
        <v>0</v>
      </c>
      <c r="H513" s="66">
        <v>0</v>
      </c>
      <c r="I513" s="66">
        <v>0</v>
      </c>
      <c r="J513" s="66">
        <v>0</v>
      </c>
      <c r="K513" s="66">
        <v>0</v>
      </c>
      <c r="L513" s="66">
        <v>0</v>
      </c>
      <c r="M513" s="66">
        <v>0</v>
      </c>
      <c r="N513" s="66">
        <v>0</v>
      </c>
      <c r="O513" s="66">
        <v>0</v>
      </c>
      <c r="P513" s="66">
        <v>0</v>
      </c>
      <c r="Q513" s="66">
        <v>0</v>
      </c>
      <c r="R513" s="66">
        <v>0</v>
      </c>
      <c r="S513" s="66">
        <v>0</v>
      </c>
      <c r="T513" s="66">
        <v>0</v>
      </c>
      <c r="U513" s="66">
        <v>0</v>
      </c>
      <c r="V513" s="66">
        <v>0</v>
      </c>
      <c r="W513" s="66">
        <v>0</v>
      </c>
      <c r="X513" s="66">
        <v>0</v>
      </c>
      <c r="Y513" s="66">
        <v>0</v>
      </c>
      <c r="Z513" s="66">
        <v>0</v>
      </c>
      <c r="AA513" s="66">
        <v>0</v>
      </c>
      <c r="AB513" s="66">
        <v>0</v>
      </c>
      <c r="AC513" s="66">
        <v>0</v>
      </c>
      <c r="AD513" s="66">
        <v>0</v>
      </c>
      <c r="AE513" s="66">
        <v>0</v>
      </c>
      <c r="AF513" s="66">
        <v>0</v>
      </c>
      <c r="AG513" s="66">
        <v>0</v>
      </c>
      <c r="AH513" s="66">
        <v>0</v>
      </c>
      <c r="AI513" s="66">
        <v>0</v>
      </c>
      <c r="AJ513" s="66">
        <v>0</v>
      </c>
      <c r="AK513" s="66">
        <v>0</v>
      </c>
      <c r="AL513" s="66">
        <v>0</v>
      </c>
      <c r="AM513" s="66">
        <v>0</v>
      </c>
      <c r="AN513" s="66">
        <v>0</v>
      </c>
      <c r="AO513" s="66">
        <v>0</v>
      </c>
      <c r="AP513" s="66">
        <v>0</v>
      </c>
      <c r="AQ513" s="66">
        <f t="shared" si="7"/>
        <v>0</v>
      </c>
      <c r="AT513" s="35"/>
    </row>
    <row r="514" spans="1:46" ht="33" customHeight="1">
      <c r="A514" s="44">
        <v>1737</v>
      </c>
      <c r="B514" s="45" t="s">
        <v>485</v>
      </c>
      <c r="C514" s="67" t="s">
        <v>665</v>
      </c>
      <c r="D514" s="66">
        <v>0</v>
      </c>
      <c r="E514" s="66">
        <v>0</v>
      </c>
      <c r="F514" s="66">
        <v>0</v>
      </c>
      <c r="G514" s="66">
        <v>0</v>
      </c>
      <c r="H514" s="66">
        <v>0</v>
      </c>
      <c r="I514" s="66">
        <v>0</v>
      </c>
      <c r="J514" s="66">
        <v>0</v>
      </c>
      <c r="K514" s="66">
        <v>0</v>
      </c>
      <c r="L514" s="66">
        <v>0</v>
      </c>
      <c r="M514" s="66">
        <v>0</v>
      </c>
      <c r="N514" s="66">
        <v>0</v>
      </c>
      <c r="O514" s="66">
        <v>0</v>
      </c>
      <c r="P514" s="66">
        <v>0</v>
      </c>
      <c r="Q514" s="66">
        <v>0</v>
      </c>
      <c r="R514" s="66">
        <v>0</v>
      </c>
      <c r="S514" s="66">
        <v>0</v>
      </c>
      <c r="T514" s="66">
        <v>0</v>
      </c>
      <c r="U514" s="66">
        <v>0</v>
      </c>
      <c r="V514" s="66">
        <v>0</v>
      </c>
      <c r="W514" s="66">
        <v>0</v>
      </c>
      <c r="X514" s="66">
        <v>0</v>
      </c>
      <c r="Y514" s="66">
        <v>0</v>
      </c>
      <c r="Z514" s="66">
        <v>0</v>
      </c>
      <c r="AA514" s="66">
        <v>0</v>
      </c>
      <c r="AB514" s="66">
        <v>0</v>
      </c>
      <c r="AC514" s="66">
        <v>0</v>
      </c>
      <c r="AD514" s="66">
        <v>0</v>
      </c>
      <c r="AE514" s="66">
        <v>0</v>
      </c>
      <c r="AF514" s="66">
        <v>0</v>
      </c>
      <c r="AG514" s="66">
        <v>0</v>
      </c>
      <c r="AH514" s="66">
        <v>0</v>
      </c>
      <c r="AI514" s="66">
        <v>0</v>
      </c>
      <c r="AJ514" s="66">
        <v>0</v>
      </c>
      <c r="AK514" s="66">
        <v>0</v>
      </c>
      <c r="AL514" s="66">
        <v>0</v>
      </c>
      <c r="AM514" s="66">
        <v>0</v>
      </c>
      <c r="AN514" s="66">
        <v>0</v>
      </c>
      <c r="AO514" s="66">
        <v>0</v>
      </c>
      <c r="AP514" s="66">
        <v>0</v>
      </c>
      <c r="AQ514" s="66">
        <f t="shared" si="7"/>
        <v>0</v>
      </c>
      <c r="AT514" s="35"/>
    </row>
    <row r="515" spans="1:46" ht="33" customHeight="1">
      <c r="A515" s="44">
        <v>1738</v>
      </c>
      <c r="B515" s="45" t="s">
        <v>486</v>
      </c>
      <c r="C515" s="67" t="s">
        <v>665</v>
      </c>
      <c r="D515" s="66">
        <v>0</v>
      </c>
      <c r="E515" s="66">
        <v>0</v>
      </c>
      <c r="F515" s="66">
        <v>0</v>
      </c>
      <c r="G515" s="66">
        <v>0</v>
      </c>
      <c r="H515" s="66">
        <v>0</v>
      </c>
      <c r="I515" s="66">
        <v>0</v>
      </c>
      <c r="J515" s="66">
        <v>0</v>
      </c>
      <c r="K515" s="66">
        <v>0</v>
      </c>
      <c r="L515" s="66">
        <v>0</v>
      </c>
      <c r="M515" s="66">
        <v>0</v>
      </c>
      <c r="N515" s="66">
        <v>0</v>
      </c>
      <c r="O515" s="66">
        <v>0</v>
      </c>
      <c r="P515" s="66">
        <v>0</v>
      </c>
      <c r="Q515" s="66">
        <v>0</v>
      </c>
      <c r="R515" s="66">
        <v>0</v>
      </c>
      <c r="S515" s="66">
        <v>0</v>
      </c>
      <c r="T515" s="66">
        <v>0</v>
      </c>
      <c r="U515" s="66">
        <v>0</v>
      </c>
      <c r="V515" s="66">
        <v>0</v>
      </c>
      <c r="W515" s="66">
        <v>0</v>
      </c>
      <c r="X515" s="66">
        <v>0</v>
      </c>
      <c r="Y515" s="66">
        <v>0</v>
      </c>
      <c r="Z515" s="66">
        <v>0</v>
      </c>
      <c r="AA515" s="66">
        <v>0</v>
      </c>
      <c r="AB515" s="66">
        <v>0</v>
      </c>
      <c r="AC515" s="66">
        <v>0</v>
      </c>
      <c r="AD515" s="66">
        <v>0</v>
      </c>
      <c r="AE515" s="66">
        <v>0</v>
      </c>
      <c r="AF515" s="66">
        <v>0</v>
      </c>
      <c r="AG515" s="66">
        <v>0</v>
      </c>
      <c r="AH515" s="66">
        <v>0</v>
      </c>
      <c r="AI515" s="66">
        <v>0</v>
      </c>
      <c r="AJ515" s="66">
        <v>0</v>
      </c>
      <c r="AK515" s="66">
        <v>0</v>
      </c>
      <c r="AL515" s="66">
        <v>0</v>
      </c>
      <c r="AM515" s="66">
        <v>0</v>
      </c>
      <c r="AN515" s="66">
        <v>0</v>
      </c>
      <c r="AO515" s="66">
        <v>0</v>
      </c>
      <c r="AP515" s="66">
        <v>0</v>
      </c>
      <c r="AQ515" s="66">
        <f t="shared" si="7"/>
        <v>0</v>
      </c>
      <c r="AT515" s="35"/>
    </row>
    <row r="516" spans="1:46" ht="33" customHeight="1">
      <c r="A516" s="44">
        <v>1739</v>
      </c>
      <c r="B516" s="45" t="s">
        <v>487</v>
      </c>
      <c r="C516" s="67" t="s">
        <v>665</v>
      </c>
      <c r="D516" s="66">
        <v>0</v>
      </c>
      <c r="E516" s="66">
        <v>0</v>
      </c>
      <c r="F516" s="66">
        <v>0</v>
      </c>
      <c r="G516" s="66">
        <v>0</v>
      </c>
      <c r="H516" s="66">
        <v>0</v>
      </c>
      <c r="I516" s="66">
        <v>0</v>
      </c>
      <c r="J516" s="66">
        <v>0</v>
      </c>
      <c r="K516" s="66">
        <v>0</v>
      </c>
      <c r="L516" s="66">
        <v>0</v>
      </c>
      <c r="M516" s="66">
        <v>0</v>
      </c>
      <c r="N516" s="66">
        <v>0</v>
      </c>
      <c r="O516" s="66">
        <v>0</v>
      </c>
      <c r="P516" s="66">
        <v>0</v>
      </c>
      <c r="Q516" s="66">
        <v>0</v>
      </c>
      <c r="R516" s="66">
        <v>0</v>
      </c>
      <c r="S516" s="66">
        <v>0</v>
      </c>
      <c r="T516" s="66">
        <v>0</v>
      </c>
      <c r="U516" s="66">
        <v>0</v>
      </c>
      <c r="V516" s="66">
        <v>0</v>
      </c>
      <c r="W516" s="66">
        <v>0</v>
      </c>
      <c r="X516" s="66">
        <v>0</v>
      </c>
      <c r="Y516" s="66">
        <v>0</v>
      </c>
      <c r="Z516" s="66">
        <v>0</v>
      </c>
      <c r="AA516" s="66">
        <v>0</v>
      </c>
      <c r="AB516" s="66">
        <v>0</v>
      </c>
      <c r="AC516" s="66">
        <v>0</v>
      </c>
      <c r="AD516" s="66">
        <v>0</v>
      </c>
      <c r="AE516" s="66">
        <v>0</v>
      </c>
      <c r="AF516" s="66">
        <v>0</v>
      </c>
      <c r="AG516" s="66">
        <v>0</v>
      </c>
      <c r="AH516" s="66">
        <v>0</v>
      </c>
      <c r="AI516" s="66">
        <v>0</v>
      </c>
      <c r="AJ516" s="66">
        <v>0</v>
      </c>
      <c r="AK516" s="66">
        <v>0</v>
      </c>
      <c r="AL516" s="66">
        <v>0</v>
      </c>
      <c r="AM516" s="66">
        <v>0</v>
      </c>
      <c r="AN516" s="66">
        <v>0</v>
      </c>
      <c r="AO516" s="66">
        <v>0</v>
      </c>
      <c r="AP516" s="66">
        <v>0</v>
      </c>
      <c r="AQ516" s="66">
        <f t="shared" si="7"/>
        <v>0</v>
      </c>
      <c r="AT516" s="35"/>
    </row>
    <row r="517" spans="1:46" ht="33" customHeight="1">
      <c r="A517" s="44">
        <v>1740</v>
      </c>
      <c r="B517" s="45" t="s">
        <v>488</v>
      </c>
      <c r="C517" s="67" t="s">
        <v>665</v>
      </c>
      <c r="D517" s="66">
        <v>0</v>
      </c>
      <c r="E517" s="66">
        <v>0</v>
      </c>
      <c r="F517" s="66">
        <v>0</v>
      </c>
      <c r="G517" s="66">
        <v>0</v>
      </c>
      <c r="H517" s="66">
        <v>0</v>
      </c>
      <c r="I517" s="66">
        <v>0</v>
      </c>
      <c r="J517" s="66">
        <v>0</v>
      </c>
      <c r="K517" s="66">
        <v>0</v>
      </c>
      <c r="L517" s="66">
        <v>0</v>
      </c>
      <c r="M517" s="66">
        <v>0</v>
      </c>
      <c r="N517" s="66">
        <v>0</v>
      </c>
      <c r="O517" s="66">
        <v>0</v>
      </c>
      <c r="P517" s="66">
        <v>0</v>
      </c>
      <c r="Q517" s="66">
        <v>0</v>
      </c>
      <c r="R517" s="66">
        <v>0</v>
      </c>
      <c r="S517" s="66">
        <v>0</v>
      </c>
      <c r="T517" s="66">
        <v>0</v>
      </c>
      <c r="U517" s="66">
        <v>0</v>
      </c>
      <c r="V517" s="66">
        <v>0</v>
      </c>
      <c r="W517" s="66">
        <v>0</v>
      </c>
      <c r="X517" s="66">
        <v>0</v>
      </c>
      <c r="Y517" s="66">
        <v>0</v>
      </c>
      <c r="Z517" s="66">
        <v>0</v>
      </c>
      <c r="AA517" s="66">
        <v>0</v>
      </c>
      <c r="AB517" s="66">
        <v>0</v>
      </c>
      <c r="AC517" s="66">
        <v>0</v>
      </c>
      <c r="AD517" s="66">
        <v>0</v>
      </c>
      <c r="AE517" s="66">
        <v>0</v>
      </c>
      <c r="AF517" s="66">
        <v>0</v>
      </c>
      <c r="AG517" s="66">
        <v>0</v>
      </c>
      <c r="AH517" s="66">
        <v>0</v>
      </c>
      <c r="AI517" s="66">
        <v>0</v>
      </c>
      <c r="AJ517" s="66">
        <v>0</v>
      </c>
      <c r="AK517" s="66">
        <v>0</v>
      </c>
      <c r="AL517" s="66">
        <v>0</v>
      </c>
      <c r="AM517" s="66">
        <v>0</v>
      </c>
      <c r="AN517" s="66">
        <v>0</v>
      </c>
      <c r="AO517" s="66">
        <v>0</v>
      </c>
      <c r="AP517" s="66">
        <v>0</v>
      </c>
      <c r="AQ517" s="66">
        <f t="shared" si="7"/>
        <v>0</v>
      </c>
      <c r="AT517" s="35"/>
    </row>
    <row r="518" spans="1:46" ht="33" customHeight="1">
      <c r="A518" s="44">
        <v>1741</v>
      </c>
      <c r="B518" s="45" t="s">
        <v>489</v>
      </c>
      <c r="C518" s="67" t="s">
        <v>665</v>
      </c>
      <c r="D518" s="66">
        <v>0</v>
      </c>
      <c r="E518" s="66">
        <v>0</v>
      </c>
      <c r="F518" s="66">
        <v>0</v>
      </c>
      <c r="G518" s="66">
        <v>0</v>
      </c>
      <c r="H518" s="66">
        <v>0</v>
      </c>
      <c r="I518" s="66">
        <v>0</v>
      </c>
      <c r="J518" s="66">
        <v>0</v>
      </c>
      <c r="K518" s="66">
        <v>0</v>
      </c>
      <c r="L518" s="66">
        <v>0</v>
      </c>
      <c r="M518" s="66">
        <v>0</v>
      </c>
      <c r="N518" s="66">
        <v>0</v>
      </c>
      <c r="O518" s="66">
        <v>0</v>
      </c>
      <c r="P518" s="66">
        <v>0</v>
      </c>
      <c r="Q518" s="66">
        <v>0</v>
      </c>
      <c r="R518" s="66">
        <v>0</v>
      </c>
      <c r="S518" s="66">
        <v>0</v>
      </c>
      <c r="T518" s="66">
        <v>0</v>
      </c>
      <c r="U518" s="66">
        <v>0</v>
      </c>
      <c r="V518" s="66">
        <v>0</v>
      </c>
      <c r="W518" s="66">
        <v>0</v>
      </c>
      <c r="X518" s="66">
        <v>0</v>
      </c>
      <c r="Y518" s="66">
        <v>0</v>
      </c>
      <c r="Z518" s="66">
        <v>0</v>
      </c>
      <c r="AA518" s="66">
        <v>0</v>
      </c>
      <c r="AB518" s="66">
        <v>0</v>
      </c>
      <c r="AC518" s="66">
        <v>0</v>
      </c>
      <c r="AD518" s="66">
        <v>0</v>
      </c>
      <c r="AE518" s="66">
        <v>0</v>
      </c>
      <c r="AF518" s="66">
        <v>0</v>
      </c>
      <c r="AG518" s="66">
        <v>0</v>
      </c>
      <c r="AH518" s="66">
        <v>0</v>
      </c>
      <c r="AI518" s="66">
        <v>0</v>
      </c>
      <c r="AJ518" s="66">
        <v>0</v>
      </c>
      <c r="AK518" s="66">
        <v>0</v>
      </c>
      <c r="AL518" s="66">
        <v>0</v>
      </c>
      <c r="AM518" s="66">
        <v>0</v>
      </c>
      <c r="AN518" s="66">
        <v>0</v>
      </c>
      <c r="AO518" s="66">
        <v>0</v>
      </c>
      <c r="AP518" s="66">
        <v>0</v>
      </c>
      <c r="AQ518" s="66">
        <f t="shared" si="7"/>
        <v>0</v>
      </c>
      <c r="AT518" s="35"/>
    </row>
    <row r="519" spans="1:46" ht="33" customHeight="1">
      <c r="A519" s="44">
        <v>1742</v>
      </c>
      <c r="B519" s="45" t="s">
        <v>490</v>
      </c>
      <c r="C519" s="67" t="s">
        <v>665</v>
      </c>
      <c r="D519" s="66">
        <v>0</v>
      </c>
      <c r="E519" s="66">
        <v>0</v>
      </c>
      <c r="F519" s="66">
        <v>0</v>
      </c>
      <c r="G519" s="66">
        <v>0</v>
      </c>
      <c r="H519" s="66">
        <v>0</v>
      </c>
      <c r="I519" s="66">
        <v>0</v>
      </c>
      <c r="J519" s="66">
        <v>0</v>
      </c>
      <c r="K519" s="66">
        <v>0</v>
      </c>
      <c r="L519" s="66">
        <v>0</v>
      </c>
      <c r="M519" s="66">
        <v>0</v>
      </c>
      <c r="N519" s="66">
        <v>0</v>
      </c>
      <c r="O519" s="66">
        <v>0</v>
      </c>
      <c r="P519" s="66">
        <v>0</v>
      </c>
      <c r="Q519" s="66">
        <v>0</v>
      </c>
      <c r="R519" s="66">
        <v>0</v>
      </c>
      <c r="S519" s="66">
        <v>0</v>
      </c>
      <c r="T519" s="66">
        <v>0</v>
      </c>
      <c r="U519" s="66">
        <v>0</v>
      </c>
      <c r="V519" s="66">
        <v>0</v>
      </c>
      <c r="W519" s="66">
        <v>0</v>
      </c>
      <c r="X519" s="66">
        <v>0</v>
      </c>
      <c r="Y519" s="66">
        <v>0</v>
      </c>
      <c r="Z519" s="66">
        <v>0</v>
      </c>
      <c r="AA519" s="66">
        <v>0</v>
      </c>
      <c r="AB519" s="66">
        <v>0</v>
      </c>
      <c r="AC519" s="66">
        <v>0</v>
      </c>
      <c r="AD519" s="66">
        <v>0</v>
      </c>
      <c r="AE519" s="66">
        <v>0</v>
      </c>
      <c r="AF519" s="66">
        <v>0</v>
      </c>
      <c r="AG519" s="66">
        <v>0</v>
      </c>
      <c r="AH519" s="66">
        <v>0</v>
      </c>
      <c r="AI519" s="66">
        <v>0</v>
      </c>
      <c r="AJ519" s="66">
        <v>0</v>
      </c>
      <c r="AK519" s="66">
        <v>0</v>
      </c>
      <c r="AL519" s="66">
        <v>0</v>
      </c>
      <c r="AM519" s="66">
        <v>0</v>
      </c>
      <c r="AN519" s="66">
        <v>0</v>
      </c>
      <c r="AO519" s="66">
        <v>0</v>
      </c>
      <c r="AP519" s="66">
        <v>0</v>
      </c>
      <c r="AQ519" s="66">
        <f t="shared" si="7"/>
        <v>0</v>
      </c>
      <c r="AT519" s="35"/>
    </row>
    <row r="520" spans="1:46" ht="33" customHeight="1">
      <c r="A520" s="44">
        <v>1743</v>
      </c>
      <c r="B520" s="45" t="s">
        <v>491</v>
      </c>
      <c r="C520" s="67" t="s">
        <v>665</v>
      </c>
      <c r="D520" s="66">
        <v>0</v>
      </c>
      <c r="E520" s="66">
        <v>0</v>
      </c>
      <c r="F520" s="66">
        <v>0</v>
      </c>
      <c r="G520" s="66">
        <v>0</v>
      </c>
      <c r="H520" s="66">
        <v>0</v>
      </c>
      <c r="I520" s="66">
        <v>0</v>
      </c>
      <c r="J520" s="66">
        <v>0</v>
      </c>
      <c r="K520" s="66">
        <v>0</v>
      </c>
      <c r="L520" s="66">
        <v>0</v>
      </c>
      <c r="M520" s="66">
        <v>0</v>
      </c>
      <c r="N520" s="66">
        <v>0</v>
      </c>
      <c r="O520" s="66">
        <v>0</v>
      </c>
      <c r="P520" s="66">
        <v>0</v>
      </c>
      <c r="Q520" s="66">
        <v>0</v>
      </c>
      <c r="R520" s="66">
        <v>0</v>
      </c>
      <c r="S520" s="66">
        <v>0</v>
      </c>
      <c r="T520" s="66">
        <v>0</v>
      </c>
      <c r="U520" s="66">
        <v>0</v>
      </c>
      <c r="V520" s="66">
        <v>0</v>
      </c>
      <c r="W520" s="66">
        <v>0</v>
      </c>
      <c r="X520" s="66">
        <v>0</v>
      </c>
      <c r="Y520" s="66">
        <v>0</v>
      </c>
      <c r="Z520" s="66">
        <v>0</v>
      </c>
      <c r="AA520" s="66">
        <v>0</v>
      </c>
      <c r="AB520" s="66">
        <v>0</v>
      </c>
      <c r="AC520" s="66">
        <v>0</v>
      </c>
      <c r="AD520" s="66">
        <v>0</v>
      </c>
      <c r="AE520" s="66">
        <v>0</v>
      </c>
      <c r="AF520" s="66">
        <v>0</v>
      </c>
      <c r="AG520" s="66">
        <v>0</v>
      </c>
      <c r="AH520" s="66">
        <v>0</v>
      </c>
      <c r="AI520" s="66">
        <v>0</v>
      </c>
      <c r="AJ520" s="66">
        <v>0</v>
      </c>
      <c r="AK520" s="66">
        <v>0</v>
      </c>
      <c r="AL520" s="66">
        <v>0</v>
      </c>
      <c r="AM520" s="66">
        <v>0</v>
      </c>
      <c r="AN520" s="66">
        <v>0</v>
      </c>
      <c r="AO520" s="66">
        <v>0</v>
      </c>
      <c r="AP520" s="66">
        <v>0</v>
      </c>
      <c r="AQ520" s="66">
        <f t="shared" si="7"/>
        <v>0</v>
      </c>
      <c r="AT520" s="35"/>
    </row>
    <row r="521" spans="1:46" ht="33" customHeight="1">
      <c r="A521" s="44">
        <v>1744</v>
      </c>
      <c r="B521" s="45" t="s">
        <v>492</v>
      </c>
      <c r="C521" s="67" t="s">
        <v>665</v>
      </c>
      <c r="D521" s="66">
        <v>0</v>
      </c>
      <c r="E521" s="66">
        <v>0</v>
      </c>
      <c r="F521" s="66">
        <v>0</v>
      </c>
      <c r="G521" s="66">
        <v>0</v>
      </c>
      <c r="H521" s="66">
        <v>0</v>
      </c>
      <c r="I521" s="66">
        <v>0</v>
      </c>
      <c r="J521" s="66">
        <v>0</v>
      </c>
      <c r="K521" s="66">
        <v>0</v>
      </c>
      <c r="L521" s="66">
        <v>0</v>
      </c>
      <c r="M521" s="66">
        <v>0</v>
      </c>
      <c r="N521" s="66">
        <v>0</v>
      </c>
      <c r="O521" s="66">
        <v>0</v>
      </c>
      <c r="P521" s="66">
        <v>0</v>
      </c>
      <c r="Q521" s="66">
        <v>0</v>
      </c>
      <c r="R521" s="66">
        <v>0</v>
      </c>
      <c r="S521" s="66">
        <v>0</v>
      </c>
      <c r="T521" s="66">
        <v>0</v>
      </c>
      <c r="U521" s="66">
        <v>0</v>
      </c>
      <c r="V521" s="66">
        <v>0</v>
      </c>
      <c r="W521" s="66">
        <v>0</v>
      </c>
      <c r="X521" s="66">
        <v>0</v>
      </c>
      <c r="Y521" s="66">
        <v>0</v>
      </c>
      <c r="Z521" s="66">
        <v>0</v>
      </c>
      <c r="AA521" s="66">
        <v>0</v>
      </c>
      <c r="AB521" s="66">
        <v>0</v>
      </c>
      <c r="AC521" s="66">
        <v>0</v>
      </c>
      <c r="AD521" s="66">
        <v>0</v>
      </c>
      <c r="AE521" s="66">
        <v>0</v>
      </c>
      <c r="AF521" s="66">
        <v>0</v>
      </c>
      <c r="AG521" s="66">
        <v>0</v>
      </c>
      <c r="AH521" s="66">
        <v>0</v>
      </c>
      <c r="AI521" s="66">
        <v>0</v>
      </c>
      <c r="AJ521" s="66">
        <v>0</v>
      </c>
      <c r="AK521" s="66">
        <v>0</v>
      </c>
      <c r="AL521" s="66">
        <v>0</v>
      </c>
      <c r="AM521" s="66">
        <v>0</v>
      </c>
      <c r="AN521" s="66">
        <v>0</v>
      </c>
      <c r="AO521" s="66">
        <v>0</v>
      </c>
      <c r="AP521" s="66">
        <v>0</v>
      </c>
      <c r="AQ521" s="66">
        <f t="shared" si="7"/>
        <v>0</v>
      </c>
      <c r="AT521" s="35"/>
    </row>
    <row r="522" spans="1:46" ht="33" customHeight="1">
      <c r="A522" s="44">
        <v>1745</v>
      </c>
      <c r="B522" s="45" t="s">
        <v>493</v>
      </c>
      <c r="C522" s="67" t="s">
        <v>665</v>
      </c>
      <c r="D522" s="66">
        <v>0</v>
      </c>
      <c r="E522" s="66">
        <v>0</v>
      </c>
      <c r="F522" s="66">
        <v>0</v>
      </c>
      <c r="G522" s="66">
        <v>0</v>
      </c>
      <c r="H522" s="66">
        <v>0</v>
      </c>
      <c r="I522" s="66">
        <v>0</v>
      </c>
      <c r="J522" s="66">
        <v>0</v>
      </c>
      <c r="K522" s="66">
        <v>0</v>
      </c>
      <c r="L522" s="66">
        <v>0</v>
      </c>
      <c r="M522" s="66">
        <v>0</v>
      </c>
      <c r="N522" s="66">
        <v>0</v>
      </c>
      <c r="O522" s="66">
        <v>0</v>
      </c>
      <c r="P522" s="66">
        <v>0</v>
      </c>
      <c r="Q522" s="66">
        <v>0</v>
      </c>
      <c r="R522" s="66">
        <v>0</v>
      </c>
      <c r="S522" s="66">
        <v>0</v>
      </c>
      <c r="T522" s="66">
        <v>0</v>
      </c>
      <c r="U522" s="66">
        <v>0</v>
      </c>
      <c r="V522" s="66">
        <v>0</v>
      </c>
      <c r="W522" s="66">
        <v>0</v>
      </c>
      <c r="X522" s="66">
        <v>0</v>
      </c>
      <c r="Y522" s="66">
        <v>0</v>
      </c>
      <c r="Z522" s="66">
        <v>0</v>
      </c>
      <c r="AA522" s="66">
        <v>0</v>
      </c>
      <c r="AB522" s="66">
        <v>0</v>
      </c>
      <c r="AC522" s="66">
        <v>0</v>
      </c>
      <c r="AD522" s="66">
        <v>0</v>
      </c>
      <c r="AE522" s="66">
        <v>0</v>
      </c>
      <c r="AF522" s="66">
        <v>0</v>
      </c>
      <c r="AG522" s="66">
        <v>0</v>
      </c>
      <c r="AH522" s="66">
        <v>0</v>
      </c>
      <c r="AI522" s="66">
        <v>0</v>
      </c>
      <c r="AJ522" s="66">
        <v>0</v>
      </c>
      <c r="AK522" s="66">
        <v>0</v>
      </c>
      <c r="AL522" s="66">
        <v>0</v>
      </c>
      <c r="AM522" s="66">
        <v>0</v>
      </c>
      <c r="AN522" s="66">
        <v>0</v>
      </c>
      <c r="AO522" s="66">
        <v>0</v>
      </c>
      <c r="AP522" s="66">
        <v>0</v>
      </c>
      <c r="AQ522" s="66">
        <f t="shared" si="7"/>
        <v>0</v>
      </c>
      <c r="AT522" s="35"/>
    </row>
    <row r="523" spans="1:46" ht="33" customHeight="1">
      <c r="A523" s="44">
        <v>1746</v>
      </c>
      <c r="B523" s="45" t="s">
        <v>494</v>
      </c>
      <c r="C523" s="67" t="s">
        <v>665</v>
      </c>
      <c r="D523" s="66">
        <v>0</v>
      </c>
      <c r="E523" s="66">
        <v>0</v>
      </c>
      <c r="F523" s="66">
        <v>0</v>
      </c>
      <c r="G523" s="66">
        <v>0</v>
      </c>
      <c r="H523" s="66">
        <v>0</v>
      </c>
      <c r="I523" s="66">
        <v>0</v>
      </c>
      <c r="J523" s="66">
        <v>0</v>
      </c>
      <c r="K523" s="66">
        <v>0</v>
      </c>
      <c r="L523" s="66">
        <v>0</v>
      </c>
      <c r="M523" s="66">
        <v>0</v>
      </c>
      <c r="N523" s="66">
        <v>0</v>
      </c>
      <c r="O523" s="66">
        <v>0</v>
      </c>
      <c r="P523" s="66">
        <v>0</v>
      </c>
      <c r="Q523" s="66">
        <v>0</v>
      </c>
      <c r="R523" s="66">
        <v>0</v>
      </c>
      <c r="S523" s="66">
        <v>0</v>
      </c>
      <c r="T523" s="66">
        <v>0</v>
      </c>
      <c r="U523" s="66">
        <v>0</v>
      </c>
      <c r="V523" s="66">
        <v>0</v>
      </c>
      <c r="W523" s="66">
        <v>0</v>
      </c>
      <c r="X523" s="66">
        <v>0</v>
      </c>
      <c r="Y523" s="66">
        <v>0</v>
      </c>
      <c r="Z523" s="66">
        <v>0</v>
      </c>
      <c r="AA523" s="66">
        <v>0</v>
      </c>
      <c r="AB523" s="66">
        <v>0</v>
      </c>
      <c r="AC523" s="66">
        <v>0</v>
      </c>
      <c r="AD523" s="66">
        <v>0</v>
      </c>
      <c r="AE523" s="66">
        <v>0</v>
      </c>
      <c r="AF523" s="66">
        <v>0</v>
      </c>
      <c r="AG523" s="66">
        <v>0</v>
      </c>
      <c r="AH523" s="66">
        <v>0</v>
      </c>
      <c r="AI523" s="66">
        <v>0</v>
      </c>
      <c r="AJ523" s="66">
        <v>0</v>
      </c>
      <c r="AK523" s="66">
        <v>0</v>
      </c>
      <c r="AL523" s="66">
        <v>0</v>
      </c>
      <c r="AM523" s="66">
        <v>0</v>
      </c>
      <c r="AN523" s="66">
        <v>0</v>
      </c>
      <c r="AO523" s="66">
        <v>0</v>
      </c>
      <c r="AP523" s="66">
        <v>0</v>
      </c>
      <c r="AQ523" s="66">
        <f t="shared" ref="AQ523:AQ586" si="8">SUM(D523:AP523)</f>
        <v>0</v>
      </c>
      <c r="AT523" s="35"/>
    </row>
    <row r="524" spans="1:46" ht="33" customHeight="1">
      <c r="A524" s="44">
        <v>1747</v>
      </c>
      <c r="B524" s="45" t="s">
        <v>1304</v>
      </c>
      <c r="C524" s="67" t="s">
        <v>665</v>
      </c>
      <c r="D524" s="66">
        <v>0</v>
      </c>
      <c r="E524" s="66">
        <v>0</v>
      </c>
      <c r="F524" s="66">
        <v>0</v>
      </c>
      <c r="G524" s="66">
        <v>0</v>
      </c>
      <c r="H524" s="66">
        <v>0</v>
      </c>
      <c r="I524" s="66">
        <v>0</v>
      </c>
      <c r="J524" s="66">
        <v>0</v>
      </c>
      <c r="K524" s="66">
        <v>0</v>
      </c>
      <c r="L524" s="66">
        <v>0</v>
      </c>
      <c r="M524" s="66">
        <v>0</v>
      </c>
      <c r="N524" s="66">
        <v>0</v>
      </c>
      <c r="O524" s="66">
        <v>0</v>
      </c>
      <c r="P524" s="66">
        <v>0</v>
      </c>
      <c r="Q524" s="66">
        <v>0</v>
      </c>
      <c r="R524" s="66">
        <v>0</v>
      </c>
      <c r="S524" s="66">
        <v>0</v>
      </c>
      <c r="T524" s="66">
        <v>0</v>
      </c>
      <c r="U524" s="66">
        <v>0</v>
      </c>
      <c r="V524" s="66">
        <v>0</v>
      </c>
      <c r="W524" s="66">
        <v>0</v>
      </c>
      <c r="X524" s="66">
        <v>0</v>
      </c>
      <c r="Y524" s="66">
        <v>0</v>
      </c>
      <c r="Z524" s="66">
        <v>0</v>
      </c>
      <c r="AA524" s="66">
        <v>0</v>
      </c>
      <c r="AB524" s="66">
        <v>0</v>
      </c>
      <c r="AC524" s="66">
        <v>0</v>
      </c>
      <c r="AD524" s="66">
        <v>0</v>
      </c>
      <c r="AE524" s="66">
        <v>0</v>
      </c>
      <c r="AF524" s="66">
        <v>0</v>
      </c>
      <c r="AG524" s="66">
        <v>0</v>
      </c>
      <c r="AH524" s="66">
        <v>0</v>
      </c>
      <c r="AI524" s="66">
        <v>0</v>
      </c>
      <c r="AJ524" s="66">
        <v>0</v>
      </c>
      <c r="AK524" s="66">
        <v>0</v>
      </c>
      <c r="AL524" s="66">
        <v>0</v>
      </c>
      <c r="AM524" s="66">
        <v>0</v>
      </c>
      <c r="AN524" s="66">
        <v>0</v>
      </c>
      <c r="AO524" s="66">
        <v>0</v>
      </c>
      <c r="AP524" s="66">
        <v>0</v>
      </c>
      <c r="AQ524" s="66">
        <f t="shared" si="8"/>
        <v>0</v>
      </c>
      <c r="AT524" s="35"/>
    </row>
    <row r="525" spans="1:46" ht="33" customHeight="1">
      <c r="A525" s="44">
        <v>1748</v>
      </c>
      <c r="B525" s="45" t="s">
        <v>495</v>
      </c>
      <c r="C525" s="67" t="s">
        <v>665</v>
      </c>
      <c r="D525" s="66">
        <v>0</v>
      </c>
      <c r="E525" s="66">
        <v>0</v>
      </c>
      <c r="F525" s="66">
        <v>0</v>
      </c>
      <c r="G525" s="66">
        <v>0</v>
      </c>
      <c r="H525" s="66">
        <v>0</v>
      </c>
      <c r="I525" s="66">
        <v>0</v>
      </c>
      <c r="J525" s="66">
        <v>0</v>
      </c>
      <c r="K525" s="66">
        <v>0</v>
      </c>
      <c r="L525" s="66">
        <v>0</v>
      </c>
      <c r="M525" s="66">
        <v>0</v>
      </c>
      <c r="N525" s="66">
        <v>0</v>
      </c>
      <c r="O525" s="66">
        <v>0</v>
      </c>
      <c r="P525" s="66">
        <v>0</v>
      </c>
      <c r="Q525" s="66">
        <v>0</v>
      </c>
      <c r="R525" s="66">
        <v>0</v>
      </c>
      <c r="S525" s="66">
        <v>0</v>
      </c>
      <c r="T525" s="66">
        <v>0</v>
      </c>
      <c r="U525" s="66">
        <v>0</v>
      </c>
      <c r="V525" s="66">
        <v>0</v>
      </c>
      <c r="W525" s="66">
        <v>0</v>
      </c>
      <c r="X525" s="66">
        <v>0</v>
      </c>
      <c r="Y525" s="66">
        <v>0</v>
      </c>
      <c r="Z525" s="66">
        <v>0</v>
      </c>
      <c r="AA525" s="66">
        <v>0</v>
      </c>
      <c r="AB525" s="66">
        <v>0</v>
      </c>
      <c r="AC525" s="66">
        <v>0</v>
      </c>
      <c r="AD525" s="66">
        <v>0</v>
      </c>
      <c r="AE525" s="66">
        <v>0</v>
      </c>
      <c r="AF525" s="66">
        <v>0</v>
      </c>
      <c r="AG525" s="66">
        <v>0</v>
      </c>
      <c r="AH525" s="66">
        <v>0</v>
      </c>
      <c r="AI525" s="66">
        <v>0</v>
      </c>
      <c r="AJ525" s="66">
        <v>0</v>
      </c>
      <c r="AK525" s="66">
        <v>0</v>
      </c>
      <c r="AL525" s="66">
        <v>0</v>
      </c>
      <c r="AM525" s="66">
        <v>0</v>
      </c>
      <c r="AN525" s="66">
        <v>0</v>
      </c>
      <c r="AO525" s="66">
        <v>0</v>
      </c>
      <c r="AP525" s="66">
        <v>0</v>
      </c>
      <c r="AQ525" s="66">
        <f t="shared" si="8"/>
        <v>0</v>
      </c>
      <c r="AT525" s="35"/>
    </row>
    <row r="526" spans="1:46" ht="33" customHeight="1">
      <c r="A526" s="44">
        <v>1749</v>
      </c>
      <c r="B526" s="45" t="s">
        <v>496</v>
      </c>
      <c r="C526" s="67" t="s">
        <v>665</v>
      </c>
      <c r="D526" s="66">
        <v>0</v>
      </c>
      <c r="E526" s="66">
        <v>0</v>
      </c>
      <c r="F526" s="66">
        <v>0</v>
      </c>
      <c r="G526" s="66">
        <v>0</v>
      </c>
      <c r="H526" s="66">
        <v>0</v>
      </c>
      <c r="I526" s="66">
        <v>0</v>
      </c>
      <c r="J526" s="66">
        <v>0</v>
      </c>
      <c r="K526" s="66">
        <v>0</v>
      </c>
      <c r="L526" s="66">
        <v>0</v>
      </c>
      <c r="M526" s="66">
        <v>0</v>
      </c>
      <c r="N526" s="66">
        <v>0</v>
      </c>
      <c r="O526" s="66">
        <v>0</v>
      </c>
      <c r="P526" s="66">
        <v>0</v>
      </c>
      <c r="Q526" s="66">
        <v>0</v>
      </c>
      <c r="R526" s="66">
        <v>0</v>
      </c>
      <c r="S526" s="66">
        <v>0</v>
      </c>
      <c r="T526" s="66">
        <v>0</v>
      </c>
      <c r="U526" s="66">
        <v>0</v>
      </c>
      <c r="V526" s="66">
        <v>0</v>
      </c>
      <c r="W526" s="66">
        <v>0</v>
      </c>
      <c r="X526" s="66">
        <v>0</v>
      </c>
      <c r="Y526" s="66">
        <v>0</v>
      </c>
      <c r="Z526" s="66">
        <v>0</v>
      </c>
      <c r="AA526" s="66">
        <v>0</v>
      </c>
      <c r="AB526" s="66">
        <v>0</v>
      </c>
      <c r="AC526" s="66">
        <v>0</v>
      </c>
      <c r="AD526" s="66">
        <v>0</v>
      </c>
      <c r="AE526" s="66">
        <v>0</v>
      </c>
      <c r="AF526" s="66">
        <v>0</v>
      </c>
      <c r="AG526" s="66">
        <v>0</v>
      </c>
      <c r="AH526" s="66">
        <v>0</v>
      </c>
      <c r="AI526" s="66">
        <v>0</v>
      </c>
      <c r="AJ526" s="66">
        <v>0</v>
      </c>
      <c r="AK526" s="66">
        <v>0</v>
      </c>
      <c r="AL526" s="66">
        <v>0</v>
      </c>
      <c r="AM526" s="66">
        <v>0</v>
      </c>
      <c r="AN526" s="66">
        <v>0</v>
      </c>
      <c r="AO526" s="66">
        <v>0</v>
      </c>
      <c r="AP526" s="66">
        <v>0</v>
      </c>
      <c r="AQ526" s="66">
        <f t="shared" si="8"/>
        <v>0</v>
      </c>
      <c r="AT526" s="35"/>
    </row>
    <row r="527" spans="1:46" ht="33" customHeight="1">
      <c r="A527" s="44">
        <v>1750</v>
      </c>
      <c r="B527" s="45" t="s">
        <v>497</v>
      </c>
      <c r="C527" s="67" t="s">
        <v>665</v>
      </c>
      <c r="D527" s="66">
        <v>0</v>
      </c>
      <c r="E527" s="66">
        <v>0</v>
      </c>
      <c r="F527" s="66">
        <v>0</v>
      </c>
      <c r="G527" s="66">
        <v>0</v>
      </c>
      <c r="H527" s="66">
        <v>0</v>
      </c>
      <c r="I527" s="66">
        <v>0</v>
      </c>
      <c r="J527" s="66">
        <v>0</v>
      </c>
      <c r="K527" s="66">
        <v>0</v>
      </c>
      <c r="L527" s="66">
        <v>0</v>
      </c>
      <c r="M527" s="66">
        <v>0</v>
      </c>
      <c r="N527" s="66">
        <v>0</v>
      </c>
      <c r="O527" s="66">
        <v>0</v>
      </c>
      <c r="P527" s="66">
        <v>0</v>
      </c>
      <c r="Q527" s="66">
        <v>0</v>
      </c>
      <c r="R527" s="66">
        <v>0</v>
      </c>
      <c r="S527" s="66">
        <v>0</v>
      </c>
      <c r="T527" s="66">
        <v>0</v>
      </c>
      <c r="U527" s="66">
        <v>0</v>
      </c>
      <c r="V527" s="66">
        <v>0</v>
      </c>
      <c r="W527" s="66">
        <v>0</v>
      </c>
      <c r="X527" s="66">
        <v>0</v>
      </c>
      <c r="Y527" s="66">
        <v>0</v>
      </c>
      <c r="Z527" s="66">
        <v>0</v>
      </c>
      <c r="AA527" s="66">
        <v>0</v>
      </c>
      <c r="AB527" s="66">
        <v>0</v>
      </c>
      <c r="AC527" s="66">
        <v>0</v>
      </c>
      <c r="AD527" s="66">
        <v>0</v>
      </c>
      <c r="AE527" s="66">
        <v>0</v>
      </c>
      <c r="AF527" s="66">
        <v>0</v>
      </c>
      <c r="AG527" s="66">
        <v>0</v>
      </c>
      <c r="AH527" s="66">
        <v>0</v>
      </c>
      <c r="AI527" s="66">
        <v>0</v>
      </c>
      <c r="AJ527" s="66">
        <v>0</v>
      </c>
      <c r="AK527" s="66">
        <v>0</v>
      </c>
      <c r="AL527" s="66">
        <v>0</v>
      </c>
      <c r="AM527" s="66">
        <v>0</v>
      </c>
      <c r="AN527" s="66">
        <v>0</v>
      </c>
      <c r="AO527" s="66">
        <v>0</v>
      </c>
      <c r="AP527" s="66">
        <v>0</v>
      </c>
      <c r="AQ527" s="66">
        <f t="shared" si="8"/>
        <v>0</v>
      </c>
      <c r="AT527" s="35"/>
    </row>
    <row r="528" spans="1:46" ht="33" customHeight="1">
      <c r="A528" s="44">
        <v>1751</v>
      </c>
      <c r="B528" s="45" t="s">
        <v>498</v>
      </c>
      <c r="C528" s="67" t="s">
        <v>665</v>
      </c>
      <c r="D528" s="66">
        <v>0</v>
      </c>
      <c r="E528" s="66">
        <v>0</v>
      </c>
      <c r="F528" s="66">
        <v>0</v>
      </c>
      <c r="G528" s="66">
        <v>0</v>
      </c>
      <c r="H528" s="66">
        <v>0</v>
      </c>
      <c r="I528" s="66">
        <v>0</v>
      </c>
      <c r="J528" s="66">
        <v>0</v>
      </c>
      <c r="K528" s="66">
        <v>0</v>
      </c>
      <c r="L528" s="66">
        <v>0</v>
      </c>
      <c r="M528" s="66">
        <v>0</v>
      </c>
      <c r="N528" s="66">
        <v>0</v>
      </c>
      <c r="O528" s="66">
        <v>0</v>
      </c>
      <c r="P528" s="66">
        <v>0</v>
      </c>
      <c r="Q528" s="66">
        <v>0</v>
      </c>
      <c r="R528" s="66">
        <v>0</v>
      </c>
      <c r="S528" s="66">
        <v>0</v>
      </c>
      <c r="T528" s="66">
        <v>0</v>
      </c>
      <c r="U528" s="66">
        <v>0</v>
      </c>
      <c r="V528" s="66">
        <v>0</v>
      </c>
      <c r="W528" s="66">
        <v>0</v>
      </c>
      <c r="X528" s="66">
        <v>0</v>
      </c>
      <c r="Y528" s="66">
        <v>0</v>
      </c>
      <c r="Z528" s="66">
        <v>0</v>
      </c>
      <c r="AA528" s="66">
        <v>0</v>
      </c>
      <c r="AB528" s="66">
        <v>0</v>
      </c>
      <c r="AC528" s="66">
        <v>0</v>
      </c>
      <c r="AD528" s="66">
        <v>0</v>
      </c>
      <c r="AE528" s="66">
        <v>0</v>
      </c>
      <c r="AF528" s="66">
        <v>0</v>
      </c>
      <c r="AG528" s="66">
        <v>0</v>
      </c>
      <c r="AH528" s="66">
        <v>0</v>
      </c>
      <c r="AI528" s="66">
        <v>0</v>
      </c>
      <c r="AJ528" s="66">
        <v>0</v>
      </c>
      <c r="AK528" s="66">
        <v>0</v>
      </c>
      <c r="AL528" s="66">
        <v>0</v>
      </c>
      <c r="AM528" s="66">
        <v>0</v>
      </c>
      <c r="AN528" s="66">
        <v>0</v>
      </c>
      <c r="AO528" s="66">
        <v>0</v>
      </c>
      <c r="AP528" s="66">
        <v>0</v>
      </c>
      <c r="AQ528" s="66">
        <f t="shared" si="8"/>
        <v>0</v>
      </c>
      <c r="AT528" s="35"/>
    </row>
    <row r="529" spans="1:46" ht="33" customHeight="1">
      <c r="A529" s="44">
        <v>1752</v>
      </c>
      <c r="B529" s="45" t="s">
        <v>499</v>
      </c>
      <c r="C529" s="67" t="s">
        <v>665</v>
      </c>
      <c r="D529" s="66">
        <v>0</v>
      </c>
      <c r="E529" s="66">
        <v>0</v>
      </c>
      <c r="F529" s="66">
        <v>0</v>
      </c>
      <c r="G529" s="66">
        <v>0</v>
      </c>
      <c r="H529" s="66">
        <v>0</v>
      </c>
      <c r="I529" s="66">
        <v>0</v>
      </c>
      <c r="J529" s="66">
        <v>0</v>
      </c>
      <c r="K529" s="66">
        <v>0</v>
      </c>
      <c r="L529" s="66">
        <v>0</v>
      </c>
      <c r="M529" s="66">
        <v>0</v>
      </c>
      <c r="N529" s="66">
        <v>0</v>
      </c>
      <c r="O529" s="66">
        <v>0</v>
      </c>
      <c r="P529" s="66">
        <v>0</v>
      </c>
      <c r="Q529" s="66">
        <v>0</v>
      </c>
      <c r="R529" s="66">
        <v>0</v>
      </c>
      <c r="S529" s="66">
        <v>0</v>
      </c>
      <c r="T529" s="66">
        <v>0</v>
      </c>
      <c r="U529" s="66">
        <v>0</v>
      </c>
      <c r="V529" s="66">
        <v>0</v>
      </c>
      <c r="W529" s="66">
        <v>0</v>
      </c>
      <c r="X529" s="66">
        <v>0</v>
      </c>
      <c r="Y529" s="66">
        <v>0</v>
      </c>
      <c r="Z529" s="66">
        <v>0</v>
      </c>
      <c r="AA529" s="66">
        <v>0</v>
      </c>
      <c r="AB529" s="66">
        <v>0</v>
      </c>
      <c r="AC529" s="66">
        <v>0</v>
      </c>
      <c r="AD529" s="66">
        <v>0</v>
      </c>
      <c r="AE529" s="66">
        <v>0</v>
      </c>
      <c r="AF529" s="66">
        <v>0</v>
      </c>
      <c r="AG529" s="66">
        <v>0</v>
      </c>
      <c r="AH529" s="66">
        <v>0</v>
      </c>
      <c r="AI529" s="66">
        <v>0</v>
      </c>
      <c r="AJ529" s="66">
        <v>0</v>
      </c>
      <c r="AK529" s="66">
        <v>0</v>
      </c>
      <c r="AL529" s="66">
        <v>0</v>
      </c>
      <c r="AM529" s="66">
        <v>0</v>
      </c>
      <c r="AN529" s="66">
        <v>0</v>
      </c>
      <c r="AO529" s="66">
        <v>0</v>
      </c>
      <c r="AP529" s="66">
        <v>0</v>
      </c>
      <c r="AQ529" s="66">
        <f t="shared" si="8"/>
        <v>0</v>
      </c>
      <c r="AT529" s="35"/>
    </row>
    <row r="530" spans="1:46" ht="33" customHeight="1">
      <c r="A530" s="44">
        <v>1753</v>
      </c>
      <c r="B530" s="45" t="s">
        <v>500</v>
      </c>
      <c r="C530" s="67" t="s">
        <v>665</v>
      </c>
      <c r="D530" s="66">
        <v>0</v>
      </c>
      <c r="E530" s="66">
        <v>0</v>
      </c>
      <c r="F530" s="66">
        <v>0</v>
      </c>
      <c r="G530" s="66">
        <v>0</v>
      </c>
      <c r="H530" s="66">
        <v>0</v>
      </c>
      <c r="I530" s="66">
        <v>0</v>
      </c>
      <c r="J530" s="66">
        <v>0</v>
      </c>
      <c r="K530" s="66">
        <v>0</v>
      </c>
      <c r="L530" s="66">
        <v>0</v>
      </c>
      <c r="M530" s="66">
        <v>0</v>
      </c>
      <c r="N530" s="66">
        <v>0</v>
      </c>
      <c r="O530" s="66">
        <v>0</v>
      </c>
      <c r="P530" s="66">
        <v>0</v>
      </c>
      <c r="Q530" s="66">
        <v>0</v>
      </c>
      <c r="R530" s="66">
        <v>0</v>
      </c>
      <c r="S530" s="66">
        <v>0</v>
      </c>
      <c r="T530" s="66">
        <v>0</v>
      </c>
      <c r="U530" s="66">
        <v>0</v>
      </c>
      <c r="V530" s="66">
        <v>0</v>
      </c>
      <c r="W530" s="66">
        <v>0</v>
      </c>
      <c r="X530" s="66">
        <v>0</v>
      </c>
      <c r="Y530" s="66">
        <v>0</v>
      </c>
      <c r="Z530" s="66">
        <v>0</v>
      </c>
      <c r="AA530" s="66">
        <v>0</v>
      </c>
      <c r="AB530" s="66">
        <v>0</v>
      </c>
      <c r="AC530" s="66">
        <v>0</v>
      </c>
      <c r="AD530" s="66">
        <v>0</v>
      </c>
      <c r="AE530" s="66">
        <v>0</v>
      </c>
      <c r="AF530" s="66">
        <v>0</v>
      </c>
      <c r="AG530" s="66">
        <v>0</v>
      </c>
      <c r="AH530" s="66">
        <v>0</v>
      </c>
      <c r="AI530" s="66">
        <v>0</v>
      </c>
      <c r="AJ530" s="66">
        <v>0</v>
      </c>
      <c r="AK530" s="66">
        <v>0</v>
      </c>
      <c r="AL530" s="66">
        <v>0</v>
      </c>
      <c r="AM530" s="66">
        <v>0</v>
      </c>
      <c r="AN530" s="66">
        <v>0</v>
      </c>
      <c r="AO530" s="66">
        <v>0</v>
      </c>
      <c r="AP530" s="66">
        <v>0</v>
      </c>
      <c r="AQ530" s="66">
        <f t="shared" si="8"/>
        <v>0</v>
      </c>
      <c r="AT530" s="35"/>
    </row>
    <row r="531" spans="1:46" ht="33" customHeight="1">
      <c r="A531" s="44">
        <v>1754</v>
      </c>
      <c r="B531" s="45" t="s">
        <v>501</v>
      </c>
      <c r="C531" s="67" t="s">
        <v>665</v>
      </c>
      <c r="D531" s="66">
        <v>0</v>
      </c>
      <c r="E531" s="66">
        <v>0</v>
      </c>
      <c r="F531" s="66">
        <v>0</v>
      </c>
      <c r="G531" s="66">
        <v>0</v>
      </c>
      <c r="H531" s="66">
        <v>0</v>
      </c>
      <c r="I531" s="66">
        <v>0</v>
      </c>
      <c r="J531" s="66">
        <v>0</v>
      </c>
      <c r="K531" s="66">
        <v>0</v>
      </c>
      <c r="L531" s="66">
        <v>0</v>
      </c>
      <c r="M531" s="66">
        <v>0</v>
      </c>
      <c r="N531" s="66">
        <v>0</v>
      </c>
      <c r="O531" s="66">
        <v>0</v>
      </c>
      <c r="P531" s="66">
        <v>0</v>
      </c>
      <c r="Q531" s="66">
        <v>0</v>
      </c>
      <c r="R531" s="66">
        <v>0</v>
      </c>
      <c r="S531" s="66">
        <v>0</v>
      </c>
      <c r="T531" s="66">
        <v>0</v>
      </c>
      <c r="U531" s="66">
        <v>0</v>
      </c>
      <c r="V531" s="66">
        <v>0</v>
      </c>
      <c r="W531" s="66">
        <v>0</v>
      </c>
      <c r="X531" s="66">
        <v>0</v>
      </c>
      <c r="Y531" s="66">
        <v>0</v>
      </c>
      <c r="Z531" s="66">
        <v>0</v>
      </c>
      <c r="AA531" s="66">
        <v>0</v>
      </c>
      <c r="AB531" s="66">
        <v>0</v>
      </c>
      <c r="AC531" s="66">
        <v>0</v>
      </c>
      <c r="AD531" s="66">
        <v>0</v>
      </c>
      <c r="AE531" s="66">
        <v>0</v>
      </c>
      <c r="AF531" s="66">
        <v>0</v>
      </c>
      <c r="AG531" s="66">
        <v>0</v>
      </c>
      <c r="AH531" s="66">
        <v>0</v>
      </c>
      <c r="AI531" s="66">
        <v>0</v>
      </c>
      <c r="AJ531" s="66">
        <v>0</v>
      </c>
      <c r="AK531" s="66">
        <v>0</v>
      </c>
      <c r="AL531" s="66">
        <v>0</v>
      </c>
      <c r="AM531" s="66">
        <v>0</v>
      </c>
      <c r="AN531" s="66">
        <v>0</v>
      </c>
      <c r="AO531" s="66">
        <v>0</v>
      </c>
      <c r="AP531" s="66">
        <v>0</v>
      </c>
      <c r="AQ531" s="66">
        <f t="shared" si="8"/>
        <v>0</v>
      </c>
      <c r="AT531" s="35"/>
    </row>
    <row r="532" spans="1:46" ht="33" customHeight="1">
      <c r="A532" s="44">
        <v>1755</v>
      </c>
      <c r="B532" s="45" t="s">
        <v>502</v>
      </c>
      <c r="C532" s="67" t="s">
        <v>665</v>
      </c>
      <c r="D532" s="66">
        <v>0</v>
      </c>
      <c r="E532" s="66">
        <v>0</v>
      </c>
      <c r="F532" s="66">
        <v>0</v>
      </c>
      <c r="G532" s="66">
        <v>0</v>
      </c>
      <c r="H532" s="66">
        <v>0</v>
      </c>
      <c r="I532" s="66">
        <v>0</v>
      </c>
      <c r="J532" s="66">
        <v>0</v>
      </c>
      <c r="K532" s="66">
        <v>0</v>
      </c>
      <c r="L532" s="66">
        <v>0</v>
      </c>
      <c r="M532" s="66">
        <v>0</v>
      </c>
      <c r="N532" s="66">
        <v>0</v>
      </c>
      <c r="O532" s="66">
        <v>0</v>
      </c>
      <c r="P532" s="66">
        <v>0</v>
      </c>
      <c r="Q532" s="66">
        <v>0</v>
      </c>
      <c r="R532" s="66">
        <v>0</v>
      </c>
      <c r="S532" s="66">
        <v>0</v>
      </c>
      <c r="T532" s="66">
        <v>0</v>
      </c>
      <c r="U532" s="66">
        <v>0</v>
      </c>
      <c r="V532" s="66">
        <v>0</v>
      </c>
      <c r="W532" s="66">
        <v>0</v>
      </c>
      <c r="X532" s="66">
        <v>0</v>
      </c>
      <c r="Y532" s="66">
        <v>0</v>
      </c>
      <c r="Z532" s="66">
        <v>0</v>
      </c>
      <c r="AA532" s="66">
        <v>0</v>
      </c>
      <c r="AB532" s="66">
        <v>0</v>
      </c>
      <c r="AC532" s="66">
        <v>0</v>
      </c>
      <c r="AD532" s="66">
        <v>0</v>
      </c>
      <c r="AE532" s="66">
        <v>0</v>
      </c>
      <c r="AF532" s="66">
        <v>0</v>
      </c>
      <c r="AG532" s="66">
        <v>0</v>
      </c>
      <c r="AH532" s="66">
        <v>0</v>
      </c>
      <c r="AI532" s="66">
        <v>0</v>
      </c>
      <c r="AJ532" s="66">
        <v>0</v>
      </c>
      <c r="AK532" s="66">
        <v>0</v>
      </c>
      <c r="AL532" s="66">
        <v>0</v>
      </c>
      <c r="AM532" s="66">
        <v>0</v>
      </c>
      <c r="AN532" s="66">
        <v>0</v>
      </c>
      <c r="AO532" s="66">
        <v>0</v>
      </c>
      <c r="AP532" s="66">
        <v>0</v>
      </c>
      <c r="AQ532" s="66">
        <f t="shared" si="8"/>
        <v>0</v>
      </c>
      <c r="AT532" s="35"/>
    </row>
    <row r="533" spans="1:46" ht="33" customHeight="1">
      <c r="A533" s="44">
        <v>1756</v>
      </c>
      <c r="B533" s="45" t="s">
        <v>503</v>
      </c>
      <c r="C533" s="67" t="s">
        <v>665</v>
      </c>
      <c r="D533" s="66">
        <v>0</v>
      </c>
      <c r="E533" s="66">
        <v>0</v>
      </c>
      <c r="F533" s="66">
        <v>0</v>
      </c>
      <c r="G533" s="66">
        <v>0</v>
      </c>
      <c r="H533" s="66">
        <v>0</v>
      </c>
      <c r="I533" s="66">
        <v>0</v>
      </c>
      <c r="J533" s="66">
        <v>0</v>
      </c>
      <c r="K533" s="66">
        <v>0</v>
      </c>
      <c r="L533" s="66">
        <v>0</v>
      </c>
      <c r="M533" s="66">
        <v>0</v>
      </c>
      <c r="N533" s="66">
        <v>0</v>
      </c>
      <c r="O533" s="66">
        <v>0</v>
      </c>
      <c r="P533" s="66">
        <v>0</v>
      </c>
      <c r="Q533" s="66">
        <v>0</v>
      </c>
      <c r="R533" s="66">
        <v>0</v>
      </c>
      <c r="S533" s="66">
        <v>0</v>
      </c>
      <c r="T533" s="66">
        <v>0</v>
      </c>
      <c r="U533" s="66">
        <v>0</v>
      </c>
      <c r="V533" s="66">
        <v>0</v>
      </c>
      <c r="W533" s="66">
        <v>0</v>
      </c>
      <c r="X533" s="66">
        <v>0</v>
      </c>
      <c r="Y533" s="66">
        <v>0</v>
      </c>
      <c r="Z533" s="66">
        <v>0</v>
      </c>
      <c r="AA533" s="66">
        <v>0</v>
      </c>
      <c r="AB533" s="66">
        <v>0</v>
      </c>
      <c r="AC533" s="66">
        <v>0</v>
      </c>
      <c r="AD533" s="66">
        <v>0</v>
      </c>
      <c r="AE533" s="66">
        <v>0</v>
      </c>
      <c r="AF533" s="66">
        <v>0</v>
      </c>
      <c r="AG533" s="66">
        <v>0</v>
      </c>
      <c r="AH533" s="66">
        <v>0</v>
      </c>
      <c r="AI533" s="66">
        <v>0</v>
      </c>
      <c r="AJ533" s="66">
        <v>0</v>
      </c>
      <c r="AK533" s="66">
        <v>0</v>
      </c>
      <c r="AL533" s="66">
        <v>0</v>
      </c>
      <c r="AM533" s="66">
        <v>0</v>
      </c>
      <c r="AN533" s="66">
        <v>0</v>
      </c>
      <c r="AO533" s="66">
        <v>0</v>
      </c>
      <c r="AP533" s="66">
        <v>0</v>
      </c>
      <c r="AQ533" s="66">
        <f t="shared" si="8"/>
        <v>0</v>
      </c>
      <c r="AT533" s="35"/>
    </row>
    <row r="534" spans="1:46" ht="33" customHeight="1">
      <c r="A534" s="44">
        <v>1801</v>
      </c>
      <c r="B534" s="45" t="s">
        <v>504</v>
      </c>
      <c r="C534" s="67" t="s">
        <v>665</v>
      </c>
      <c r="D534" s="66">
        <v>0</v>
      </c>
      <c r="E534" s="66">
        <v>0</v>
      </c>
      <c r="F534" s="66">
        <v>0</v>
      </c>
      <c r="G534" s="66">
        <v>0</v>
      </c>
      <c r="H534" s="66">
        <v>0</v>
      </c>
      <c r="I534" s="66">
        <v>0</v>
      </c>
      <c r="J534" s="66">
        <v>0</v>
      </c>
      <c r="K534" s="66">
        <v>0</v>
      </c>
      <c r="L534" s="66">
        <v>0</v>
      </c>
      <c r="M534" s="66">
        <v>0</v>
      </c>
      <c r="N534" s="66">
        <v>0</v>
      </c>
      <c r="O534" s="66">
        <v>0</v>
      </c>
      <c r="P534" s="66">
        <v>0</v>
      </c>
      <c r="Q534" s="66">
        <v>0</v>
      </c>
      <c r="R534" s="66">
        <v>0</v>
      </c>
      <c r="S534" s="66">
        <v>0</v>
      </c>
      <c r="T534" s="66">
        <v>0</v>
      </c>
      <c r="U534" s="66">
        <v>0</v>
      </c>
      <c r="V534" s="66">
        <v>0</v>
      </c>
      <c r="W534" s="66">
        <v>0</v>
      </c>
      <c r="X534" s="66">
        <v>0</v>
      </c>
      <c r="Y534" s="66">
        <v>0</v>
      </c>
      <c r="Z534" s="66">
        <v>0</v>
      </c>
      <c r="AA534" s="66">
        <v>0</v>
      </c>
      <c r="AB534" s="66">
        <v>0</v>
      </c>
      <c r="AC534" s="66">
        <v>0</v>
      </c>
      <c r="AD534" s="66">
        <v>0</v>
      </c>
      <c r="AE534" s="66">
        <v>0</v>
      </c>
      <c r="AF534" s="66">
        <v>0</v>
      </c>
      <c r="AG534" s="66">
        <v>0</v>
      </c>
      <c r="AH534" s="66">
        <v>0</v>
      </c>
      <c r="AI534" s="66">
        <v>0</v>
      </c>
      <c r="AJ534" s="66">
        <v>0</v>
      </c>
      <c r="AK534" s="66">
        <v>0</v>
      </c>
      <c r="AL534" s="66">
        <v>0</v>
      </c>
      <c r="AM534" s="66">
        <v>0</v>
      </c>
      <c r="AN534" s="66">
        <v>0</v>
      </c>
      <c r="AO534" s="66">
        <v>0</v>
      </c>
      <c r="AP534" s="66">
        <v>0</v>
      </c>
      <c r="AQ534" s="66">
        <f t="shared" si="8"/>
        <v>0</v>
      </c>
      <c r="AT534" s="35"/>
    </row>
    <row r="535" spans="1:46" ht="33" customHeight="1">
      <c r="A535" s="44">
        <v>1802</v>
      </c>
      <c r="B535" s="45" t="s">
        <v>486</v>
      </c>
      <c r="C535" s="67" t="s">
        <v>665</v>
      </c>
      <c r="D535" s="66">
        <v>0</v>
      </c>
      <c r="E535" s="66">
        <v>0</v>
      </c>
      <c r="F535" s="66">
        <v>0</v>
      </c>
      <c r="G535" s="66">
        <v>0</v>
      </c>
      <c r="H535" s="66">
        <v>0</v>
      </c>
      <c r="I535" s="66">
        <v>0</v>
      </c>
      <c r="J535" s="66">
        <v>0</v>
      </c>
      <c r="K535" s="66">
        <v>0</v>
      </c>
      <c r="L535" s="66">
        <v>0</v>
      </c>
      <c r="M535" s="66">
        <v>0</v>
      </c>
      <c r="N535" s="66">
        <v>0</v>
      </c>
      <c r="O535" s="66">
        <v>0</v>
      </c>
      <c r="P535" s="66">
        <v>0</v>
      </c>
      <c r="Q535" s="66">
        <v>0</v>
      </c>
      <c r="R535" s="66">
        <v>0</v>
      </c>
      <c r="S535" s="66">
        <v>0</v>
      </c>
      <c r="T535" s="66">
        <v>0</v>
      </c>
      <c r="U535" s="66">
        <v>0</v>
      </c>
      <c r="V535" s="66">
        <v>0</v>
      </c>
      <c r="W535" s="66">
        <v>0</v>
      </c>
      <c r="X535" s="66">
        <v>0</v>
      </c>
      <c r="Y535" s="66">
        <v>0</v>
      </c>
      <c r="Z535" s="66">
        <v>0</v>
      </c>
      <c r="AA535" s="66">
        <v>0</v>
      </c>
      <c r="AB535" s="66">
        <v>0</v>
      </c>
      <c r="AC535" s="66">
        <v>0</v>
      </c>
      <c r="AD535" s="66">
        <v>0</v>
      </c>
      <c r="AE535" s="66">
        <v>0</v>
      </c>
      <c r="AF535" s="66">
        <v>0</v>
      </c>
      <c r="AG535" s="66">
        <v>0</v>
      </c>
      <c r="AH535" s="66">
        <v>0</v>
      </c>
      <c r="AI535" s="66">
        <v>0</v>
      </c>
      <c r="AJ535" s="66">
        <v>0</v>
      </c>
      <c r="AK535" s="66">
        <v>0</v>
      </c>
      <c r="AL535" s="66">
        <v>0</v>
      </c>
      <c r="AM535" s="66">
        <v>0</v>
      </c>
      <c r="AN535" s="66">
        <v>0</v>
      </c>
      <c r="AO535" s="66">
        <v>0</v>
      </c>
      <c r="AP535" s="66">
        <v>0</v>
      </c>
      <c r="AQ535" s="66">
        <f t="shared" si="8"/>
        <v>0</v>
      </c>
      <c r="AT535" s="35"/>
    </row>
    <row r="536" spans="1:46" ht="33" customHeight="1">
      <c r="A536" s="44">
        <v>1803</v>
      </c>
      <c r="B536" s="45" t="s">
        <v>505</v>
      </c>
      <c r="C536" s="67" t="s">
        <v>665</v>
      </c>
      <c r="D536" s="66">
        <v>0</v>
      </c>
      <c r="E536" s="66">
        <v>0</v>
      </c>
      <c r="F536" s="66">
        <v>0</v>
      </c>
      <c r="G536" s="66">
        <v>0</v>
      </c>
      <c r="H536" s="66">
        <v>0</v>
      </c>
      <c r="I536" s="66">
        <v>0</v>
      </c>
      <c r="J536" s="66">
        <v>0</v>
      </c>
      <c r="K536" s="66">
        <v>0</v>
      </c>
      <c r="L536" s="66">
        <v>0</v>
      </c>
      <c r="M536" s="66">
        <v>0</v>
      </c>
      <c r="N536" s="66">
        <v>0</v>
      </c>
      <c r="O536" s="66">
        <v>0</v>
      </c>
      <c r="P536" s="66">
        <v>0</v>
      </c>
      <c r="Q536" s="66">
        <v>0</v>
      </c>
      <c r="R536" s="66">
        <v>0</v>
      </c>
      <c r="S536" s="66">
        <v>0</v>
      </c>
      <c r="T536" s="66">
        <v>0</v>
      </c>
      <c r="U536" s="66">
        <v>0</v>
      </c>
      <c r="V536" s="66">
        <v>0</v>
      </c>
      <c r="W536" s="66">
        <v>0</v>
      </c>
      <c r="X536" s="66">
        <v>0</v>
      </c>
      <c r="Y536" s="66">
        <v>0</v>
      </c>
      <c r="Z536" s="66">
        <v>0</v>
      </c>
      <c r="AA536" s="66">
        <v>0</v>
      </c>
      <c r="AB536" s="66">
        <v>0</v>
      </c>
      <c r="AC536" s="66">
        <v>0</v>
      </c>
      <c r="AD536" s="66">
        <v>0</v>
      </c>
      <c r="AE536" s="66">
        <v>0</v>
      </c>
      <c r="AF536" s="66">
        <v>0</v>
      </c>
      <c r="AG536" s="66">
        <v>0</v>
      </c>
      <c r="AH536" s="66">
        <v>0</v>
      </c>
      <c r="AI536" s="66">
        <v>0</v>
      </c>
      <c r="AJ536" s="66">
        <v>0</v>
      </c>
      <c r="AK536" s="66">
        <v>0</v>
      </c>
      <c r="AL536" s="66">
        <v>0</v>
      </c>
      <c r="AM536" s="66">
        <v>0</v>
      </c>
      <c r="AN536" s="66">
        <v>0</v>
      </c>
      <c r="AO536" s="66">
        <v>0</v>
      </c>
      <c r="AP536" s="66">
        <v>0</v>
      </c>
      <c r="AQ536" s="66">
        <f t="shared" si="8"/>
        <v>0</v>
      </c>
      <c r="AT536" s="35"/>
    </row>
    <row r="537" spans="1:46" ht="33" customHeight="1">
      <c r="A537" s="44">
        <v>1805</v>
      </c>
      <c r="B537" s="45" t="s">
        <v>506</v>
      </c>
      <c r="C537" s="67" t="s">
        <v>665</v>
      </c>
      <c r="D537" s="66">
        <v>0</v>
      </c>
      <c r="E537" s="66">
        <v>0</v>
      </c>
      <c r="F537" s="66">
        <v>0</v>
      </c>
      <c r="G537" s="66">
        <v>0</v>
      </c>
      <c r="H537" s="66">
        <v>0</v>
      </c>
      <c r="I537" s="66">
        <v>0</v>
      </c>
      <c r="J537" s="66">
        <v>0</v>
      </c>
      <c r="K537" s="66">
        <v>0</v>
      </c>
      <c r="L537" s="66">
        <v>0</v>
      </c>
      <c r="M537" s="66">
        <v>0</v>
      </c>
      <c r="N537" s="66">
        <v>0</v>
      </c>
      <c r="O537" s="66">
        <v>0</v>
      </c>
      <c r="P537" s="66">
        <v>0</v>
      </c>
      <c r="Q537" s="66">
        <v>0</v>
      </c>
      <c r="R537" s="66">
        <v>0</v>
      </c>
      <c r="S537" s="66">
        <v>0</v>
      </c>
      <c r="T537" s="66">
        <v>0</v>
      </c>
      <c r="U537" s="66">
        <v>0</v>
      </c>
      <c r="V537" s="66">
        <v>0</v>
      </c>
      <c r="W537" s="66">
        <v>0</v>
      </c>
      <c r="X537" s="66">
        <v>0</v>
      </c>
      <c r="Y537" s="66">
        <v>0</v>
      </c>
      <c r="Z537" s="66">
        <v>0</v>
      </c>
      <c r="AA537" s="66">
        <v>0</v>
      </c>
      <c r="AB537" s="66">
        <v>0</v>
      </c>
      <c r="AC537" s="66">
        <v>0</v>
      </c>
      <c r="AD537" s="66">
        <v>0</v>
      </c>
      <c r="AE537" s="66">
        <v>0</v>
      </c>
      <c r="AF537" s="66">
        <v>0</v>
      </c>
      <c r="AG537" s="66">
        <v>0</v>
      </c>
      <c r="AH537" s="66">
        <v>0</v>
      </c>
      <c r="AI537" s="66">
        <v>0</v>
      </c>
      <c r="AJ537" s="66">
        <v>0</v>
      </c>
      <c r="AK537" s="66">
        <v>0</v>
      </c>
      <c r="AL537" s="66">
        <v>0</v>
      </c>
      <c r="AM537" s="66">
        <v>0</v>
      </c>
      <c r="AN537" s="66">
        <v>0</v>
      </c>
      <c r="AO537" s="66">
        <v>0</v>
      </c>
      <c r="AP537" s="66">
        <v>0</v>
      </c>
      <c r="AQ537" s="66">
        <f t="shared" si="8"/>
        <v>0</v>
      </c>
      <c r="AT537" s="35"/>
    </row>
    <row r="538" spans="1:46" ht="33" customHeight="1">
      <c r="A538" s="44">
        <v>1806</v>
      </c>
      <c r="B538" s="45" t="s">
        <v>507</v>
      </c>
      <c r="C538" s="67" t="s">
        <v>665</v>
      </c>
      <c r="D538" s="66">
        <v>0</v>
      </c>
      <c r="E538" s="66">
        <v>0</v>
      </c>
      <c r="F538" s="66">
        <v>0</v>
      </c>
      <c r="G538" s="66">
        <v>0</v>
      </c>
      <c r="H538" s="66">
        <v>0</v>
      </c>
      <c r="I538" s="66">
        <v>0</v>
      </c>
      <c r="J538" s="66">
        <v>0</v>
      </c>
      <c r="K538" s="66">
        <v>0</v>
      </c>
      <c r="L538" s="66">
        <v>0</v>
      </c>
      <c r="M538" s="66">
        <v>0</v>
      </c>
      <c r="N538" s="66">
        <v>0</v>
      </c>
      <c r="O538" s="66">
        <v>0</v>
      </c>
      <c r="P538" s="66">
        <v>0</v>
      </c>
      <c r="Q538" s="66">
        <v>0</v>
      </c>
      <c r="R538" s="66">
        <v>0</v>
      </c>
      <c r="S538" s="66">
        <v>0</v>
      </c>
      <c r="T538" s="66">
        <v>0</v>
      </c>
      <c r="U538" s="66">
        <v>0</v>
      </c>
      <c r="V538" s="66">
        <v>0</v>
      </c>
      <c r="W538" s="66">
        <v>0</v>
      </c>
      <c r="X538" s="66">
        <v>0</v>
      </c>
      <c r="Y538" s="66">
        <v>0</v>
      </c>
      <c r="Z538" s="66">
        <v>0</v>
      </c>
      <c r="AA538" s="66">
        <v>0</v>
      </c>
      <c r="AB538" s="66">
        <v>0</v>
      </c>
      <c r="AC538" s="66">
        <v>0</v>
      </c>
      <c r="AD538" s="66">
        <v>0</v>
      </c>
      <c r="AE538" s="66">
        <v>0</v>
      </c>
      <c r="AF538" s="66">
        <v>0</v>
      </c>
      <c r="AG538" s="66">
        <v>0</v>
      </c>
      <c r="AH538" s="66">
        <v>0</v>
      </c>
      <c r="AI538" s="66">
        <v>0</v>
      </c>
      <c r="AJ538" s="66">
        <v>0</v>
      </c>
      <c r="AK538" s="66">
        <v>0</v>
      </c>
      <c r="AL538" s="66">
        <v>0</v>
      </c>
      <c r="AM538" s="66">
        <v>0</v>
      </c>
      <c r="AN538" s="66">
        <v>0</v>
      </c>
      <c r="AO538" s="66">
        <v>0</v>
      </c>
      <c r="AP538" s="66">
        <v>0</v>
      </c>
      <c r="AQ538" s="66">
        <f t="shared" si="8"/>
        <v>0</v>
      </c>
      <c r="AT538" s="35"/>
    </row>
    <row r="539" spans="1:46" ht="33" customHeight="1">
      <c r="A539" s="44">
        <v>1807</v>
      </c>
      <c r="B539" s="45" t="s">
        <v>508</v>
      </c>
      <c r="C539" s="67" t="s">
        <v>665</v>
      </c>
      <c r="D539" s="66">
        <v>0</v>
      </c>
      <c r="E539" s="66">
        <v>0</v>
      </c>
      <c r="F539" s="66">
        <v>0</v>
      </c>
      <c r="G539" s="66">
        <v>0</v>
      </c>
      <c r="H539" s="66">
        <v>0</v>
      </c>
      <c r="I539" s="66">
        <v>0</v>
      </c>
      <c r="J539" s="66">
        <v>0</v>
      </c>
      <c r="K539" s="66">
        <v>0</v>
      </c>
      <c r="L539" s="66">
        <v>0</v>
      </c>
      <c r="M539" s="66">
        <v>0</v>
      </c>
      <c r="N539" s="66">
        <v>0</v>
      </c>
      <c r="O539" s="66">
        <v>0</v>
      </c>
      <c r="P539" s="66">
        <v>0</v>
      </c>
      <c r="Q539" s="66">
        <v>0</v>
      </c>
      <c r="R539" s="66">
        <v>0</v>
      </c>
      <c r="S539" s="66">
        <v>0</v>
      </c>
      <c r="T539" s="66">
        <v>0</v>
      </c>
      <c r="U539" s="66">
        <v>0</v>
      </c>
      <c r="V539" s="66">
        <v>0</v>
      </c>
      <c r="W539" s="66">
        <v>0</v>
      </c>
      <c r="X539" s="66">
        <v>0</v>
      </c>
      <c r="Y539" s="66">
        <v>0</v>
      </c>
      <c r="Z539" s="66">
        <v>0</v>
      </c>
      <c r="AA539" s="66">
        <v>0</v>
      </c>
      <c r="AB539" s="66">
        <v>0</v>
      </c>
      <c r="AC539" s="66">
        <v>0</v>
      </c>
      <c r="AD539" s="66">
        <v>0</v>
      </c>
      <c r="AE539" s="66">
        <v>0</v>
      </c>
      <c r="AF539" s="66">
        <v>0</v>
      </c>
      <c r="AG539" s="66">
        <v>0</v>
      </c>
      <c r="AH539" s="66">
        <v>0</v>
      </c>
      <c r="AI539" s="66">
        <v>0</v>
      </c>
      <c r="AJ539" s="66">
        <v>0</v>
      </c>
      <c r="AK539" s="66">
        <v>0</v>
      </c>
      <c r="AL539" s="66">
        <v>0</v>
      </c>
      <c r="AM539" s="66">
        <v>0</v>
      </c>
      <c r="AN539" s="66">
        <v>0</v>
      </c>
      <c r="AO539" s="66">
        <v>0</v>
      </c>
      <c r="AP539" s="66">
        <v>0</v>
      </c>
      <c r="AQ539" s="66">
        <f t="shared" si="8"/>
        <v>0</v>
      </c>
      <c r="AT539" s="35"/>
    </row>
    <row r="540" spans="1:46" ht="33" customHeight="1">
      <c r="A540" s="44">
        <v>1808</v>
      </c>
      <c r="B540" s="45" t="s">
        <v>509</v>
      </c>
      <c r="C540" s="67" t="s">
        <v>665</v>
      </c>
      <c r="D540" s="66">
        <v>0</v>
      </c>
      <c r="E540" s="66">
        <v>0</v>
      </c>
      <c r="F540" s="66">
        <v>0</v>
      </c>
      <c r="G540" s="66">
        <v>0</v>
      </c>
      <c r="H540" s="66">
        <v>0</v>
      </c>
      <c r="I540" s="66">
        <v>0</v>
      </c>
      <c r="J540" s="66">
        <v>0</v>
      </c>
      <c r="K540" s="66">
        <v>0</v>
      </c>
      <c r="L540" s="66">
        <v>0</v>
      </c>
      <c r="M540" s="66">
        <v>0</v>
      </c>
      <c r="N540" s="66">
        <v>0</v>
      </c>
      <c r="O540" s="66">
        <v>0</v>
      </c>
      <c r="P540" s="66">
        <v>0</v>
      </c>
      <c r="Q540" s="66">
        <v>0</v>
      </c>
      <c r="R540" s="66">
        <v>0</v>
      </c>
      <c r="S540" s="66">
        <v>0</v>
      </c>
      <c r="T540" s="66">
        <v>0</v>
      </c>
      <c r="U540" s="66">
        <v>0</v>
      </c>
      <c r="V540" s="66">
        <v>0</v>
      </c>
      <c r="W540" s="66">
        <v>0</v>
      </c>
      <c r="X540" s="66">
        <v>0</v>
      </c>
      <c r="Y540" s="66">
        <v>0</v>
      </c>
      <c r="Z540" s="66">
        <v>0</v>
      </c>
      <c r="AA540" s="66">
        <v>0</v>
      </c>
      <c r="AB540" s="66">
        <v>0</v>
      </c>
      <c r="AC540" s="66">
        <v>0</v>
      </c>
      <c r="AD540" s="66">
        <v>0</v>
      </c>
      <c r="AE540" s="66">
        <v>0</v>
      </c>
      <c r="AF540" s="66">
        <v>0</v>
      </c>
      <c r="AG540" s="66">
        <v>0</v>
      </c>
      <c r="AH540" s="66">
        <v>0</v>
      </c>
      <c r="AI540" s="66">
        <v>0</v>
      </c>
      <c r="AJ540" s="66">
        <v>0</v>
      </c>
      <c r="AK540" s="66">
        <v>0</v>
      </c>
      <c r="AL540" s="66">
        <v>0</v>
      </c>
      <c r="AM540" s="66">
        <v>0</v>
      </c>
      <c r="AN540" s="66">
        <v>0</v>
      </c>
      <c r="AO540" s="66">
        <v>0</v>
      </c>
      <c r="AP540" s="66">
        <v>0</v>
      </c>
      <c r="AQ540" s="66">
        <f t="shared" si="8"/>
        <v>0</v>
      </c>
      <c r="AT540" s="35"/>
    </row>
    <row r="541" spans="1:46" ht="33" customHeight="1">
      <c r="A541" s="44">
        <v>1809</v>
      </c>
      <c r="B541" s="45" t="s">
        <v>510</v>
      </c>
      <c r="C541" s="67" t="s">
        <v>665</v>
      </c>
      <c r="D541" s="66">
        <v>0</v>
      </c>
      <c r="E541" s="66">
        <v>0</v>
      </c>
      <c r="F541" s="66">
        <v>0</v>
      </c>
      <c r="G541" s="66">
        <v>0</v>
      </c>
      <c r="H541" s="66">
        <v>0</v>
      </c>
      <c r="I541" s="66">
        <v>0</v>
      </c>
      <c r="J541" s="66">
        <v>0</v>
      </c>
      <c r="K541" s="66">
        <v>0</v>
      </c>
      <c r="L541" s="66">
        <v>0</v>
      </c>
      <c r="M541" s="66">
        <v>0</v>
      </c>
      <c r="N541" s="66">
        <v>0</v>
      </c>
      <c r="O541" s="66">
        <v>0</v>
      </c>
      <c r="P541" s="66">
        <v>0</v>
      </c>
      <c r="Q541" s="66">
        <v>0</v>
      </c>
      <c r="R541" s="66">
        <v>0</v>
      </c>
      <c r="S541" s="66">
        <v>0</v>
      </c>
      <c r="T541" s="66">
        <v>0</v>
      </c>
      <c r="U541" s="66">
        <v>0</v>
      </c>
      <c r="V541" s="66">
        <v>0</v>
      </c>
      <c r="W541" s="66">
        <v>0</v>
      </c>
      <c r="X541" s="66">
        <v>0</v>
      </c>
      <c r="Y541" s="66">
        <v>0</v>
      </c>
      <c r="Z541" s="66">
        <v>0</v>
      </c>
      <c r="AA541" s="66">
        <v>0</v>
      </c>
      <c r="AB541" s="66">
        <v>0</v>
      </c>
      <c r="AC541" s="66">
        <v>0</v>
      </c>
      <c r="AD541" s="66">
        <v>0</v>
      </c>
      <c r="AE541" s="66">
        <v>0</v>
      </c>
      <c r="AF541" s="66">
        <v>0</v>
      </c>
      <c r="AG541" s="66">
        <v>0</v>
      </c>
      <c r="AH541" s="66">
        <v>0</v>
      </c>
      <c r="AI541" s="66">
        <v>0</v>
      </c>
      <c r="AJ541" s="66">
        <v>0</v>
      </c>
      <c r="AK541" s="66">
        <v>0</v>
      </c>
      <c r="AL541" s="66">
        <v>0</v>
      </c>
      <c r="AM541" s="66">
        <v>0</v>
      </c>
      <c r="AN541" s="66">
        <v>0</v>
      </c>
      <c r="AO541" s="66">
        <v>0</v>
      </c>
      <c r="AP541" s="66">
        <v>0</v>
      </c>
      <c r="AQ541" s="66">
        <f t="shared" si="8"/>
        <v>0</v>
      </c>
      <c r="AT541" s="35"/>
    </row>
    <row r="542" spans="1:46" ht="33" customHeight="1">
      <c r="A542" s="44">
        <v>1810</v>
      </c>
      <c r="B542" s="45" t="s">
        <v>511</v>
      </c>
      <c r="C542" s="67" t="s">
        <v>665</v>
      </c>
      <c r="D542" s="66">
        <v>0</v>
      </c>
      <c r="E542" s="66">
        <v>0</v>
      </c>
      <c r="F542" s="66">
        <v>0</v>
      </c>
      <c r="G542" s="66">
        <v>0</v>
      </c>
      <c r="H542" s="66">
        <v>0</v>
      </c>
      <c r="I542" s="66">
        <v>0</v>
      </c>
      <c r="J542" s="66">
        <v>0</v>
      </c>
      <c r="K542" s="66">
        <v>0</v>
      </c>
      <c r="L542" s="66">
        <v>0</v>
      </c>
      <c r="M542" s="66">
        <v>0</v>
      </c>
      <c r="N542" s="66">
        <v>0</v>
      </c>
      <c r="O542" s="66">
        <v>0</v>
      </c>
      <c r="P542" s="66">
        <v>0</v>
      </c>
      <c r="Q542" s="66">
        <v>0</v>
      </c>
      <c r="R542" s="66">
        <v>0</v>
      </c>
      <c r="S542" s="66">
        <v>0</v>
      </c>
      <c r="T542" s="66">
        <v>0</v>
      </c>
      <c r="U542" s="66">
        <v>0</v>
      </c>
      <c r="V542" s="66">
        <v>0</v>
      </c>
      <c r="W542" s="66">
        <v>0</v>
      </c>
      <c r="X542" s="66">
        <v>0</v>
      </c>
      <c r="Y542" s="66">
        <v>0</v>
      </c>
      <c r="Z542" s="66">
        <v>0</v>
      </c>
      <c r="AA542" s="66">
        <v>0</v>
      </c>
      <c r="AB542" s="66">
        <v>0</v>
      </c>
      <c r="AC542" s="66">
        <v>0</v>
      </c>
      <c r="AD542" s="66">
        <v>0</v>
      </c>
      <c r="AE542" s="66">
        <v>0</v>
      </c>
      <c r="AF542" s="66">
        <v>0</v>
      </c>
      <c r="AG542" s="66">
        <v>0</v>
      </c>
      <c r="AH542" s="66">
        <v>0</v>
      </c>
      <c r="AI542" s="66">
        <v>0</v>
      </c>
      <c r="AJ542" s="66">
        <v>0</v>
      </c>
      <c r="AK542" s="66">
        <v>0</v>
      </c>
      <c r="AL542" s="66">
        <v>0</v>
      </c>
      <c r="AM542" s="66">
        <v>0</v>
      </c>
      <c r="AN542" s="66">
        <v>0</v>
      </c>
      <c r="AO542" s="66">
        <v>0</v>
      </c>
      <c r="AP542" s="66">
        <v>0</v>
      </c>
      <c r="AQ542" s="66">
        <f t="shared" si="8"/>
        <v>0</v>
      </c>
      <c r="AT542" s="35"/>
    </row>
    <row r="543" spans="1:46" ht="33" customHeight="1">
      <c r="A543" s="44">
        <v>1811</v>
      </c>
      <c r="B543" s="45" t="s">
        <v>512</v>
      </c>
      <c r="C543" s="67" t="s">
        <v>665</v>
      </c>
      <c r="D543" s="66">
        <v>0</v>
      </c>
      <c r="E543" s="66">
        <v>0</v>
      </c>
      <c r="F543" s="66">
        <v>0</v>
      </c>
      <c r="G543" s="66">
        <v>0</v>
      </c>
      <c r="H543" s="66">
        <v>0</v>
      </c>
      <c r="I543" s="66">
        <v>0</v>
      </c>
      <c r="J543" s="66">
        <v>0</v>
      </c>
      <c r="K543" s="66">
        <v>0</v>
      </c>
      <c r="L543" s="66">
        <v>0</v>
      </c>
      <c r="M543" s="66">
        <v>0</v>
      </c>
      <c r="N543" s="66">
        <v>0</v>
      </c>
      <c r="O543" s="66">
        <v>0</v>
      </c>
      <c r="P543" s="66">
        <v>0</v>
      </c>
      <c r="Q543" s="66">
        <v>0</v>
      </c>
      <c r="R543" s="66">
        <v>0</v>
      </c>
      <c r="S543" s="66">
        <v>0</v>
      </c>
      <c r="T543" s="66">
        <v>0</v>
      </c>
      <c r="U543" s="66">
        <v>0</v>
      </c>
      <c r="V543" s="66">
        <v>0</v>
      </c>
      <c r="W543" s="66">
        <v>0</v>
      </c>
      <c r="X543" s="66">
        <v>0</v>
      </c>
      <c r="Y543" s="66">
        <v>0</v>
      </c>
      <c r="Z543" s="66">
        <v>0</v>
      </c>
      <c r="AA543" s="66">
        <v>0</v>
      </c>
      <c r="AB543" s="66">
        <v>0</v>
      </c>
      <c r="AC543" s="66">
        <v>0</v>
      </c>
      <c r="AD543" s="66">
        <v>0</v>
      </c>
      <c r="AE543" s="66">
        <v>0</v>
      </c>
      <c r="AF543" s="66">
        <v>0</v>
      </c>
      <c r="AG543" s="66">
        <v>0</v>
      </c>
      <c r="AH543" s="66">
        <v>0</v>
      </c>
      <c r="AI543" s="66">
        <v>0</v>
      </c>
      <c r="AJ543" s="66">
        <v>0</v>
      </c>
      <c r="AK543" s="66">
        <v>0</v>
      </c>
      <c r="AL543" s="66">
        <v>0</v>
      </c>
      <c r="AM543" s="66">
        <v>0</v>
      </c>
      <c r="AN543" s="66">
        <v>0</v>
      </c>
      <c r="AO543" s="66">
        <v>0</v>
      </c>
      <c r="AP543" s="66">
        <v>0</v>
      </c>
      <c r="AQ543" s="66">
        <f t="shared" si="8"/>
        <v>0</v>
      </c>
      <c r="AT543" s="35"/>
    </row>
    <row r="544" spans="1:46" ht="33" customHeight="1">
      <c r="A544" s="44">
        <v>1812</v>
      </c>
      <c r="B544" s="45" t="s">
        <v>513</v>
      </c>
      <c r="C544" s="67" t="s">
        <v>665</v>
      </c>
      <c r="D544" s="66">
        <v>0</v>
      </c>
      <c r="E544" s="66">
        <v>0</v>
      </c>
      <c r="F544" s="66">
        <v>0</v>
      </c>
      <c r="G544" s="66">
        <v>0</v>
      </c>
      <c r="H544" s="66">
        <v>0</v>
      </c>
      <c r="I544" s="66">
        <v>0</v>
      </c>
      <c r="J544" s="66">
        <v>0</v>
      </c>
      <c r="K544" s="66">
        <v>0</v>
      </c>
      <c r="L544" s="66">
        <v>0</v>
      </c>
      <c r="M544" s="66">
        <v>0</v>
      </c>
      <c r="N544" s="66">
        <v>0</v>
      </c>
      <c r="O544" s="66">
        <v>0</v>
      </c>
      <c r="P544" s="66">
        <v>0</v>
      </c>
      <c r="Q544" s="66">
        <v>0</v>
      </c>
      <c r="R544" s="66">
        <v>0</v>
      </c>
      <c r="S544" s="66">
        <v>0</v>
      </c>
      <c r="T544" s="66">
        <v>0</v>
      </c>
      <c r="U544" s="66">
        <v>0</v>
      </c>
      <c r="V544" s="66">
        <v>0</v>
      </c>
      <c r="W544" s="66">
        <v>0</v>
      </c>
      <c r="X544" s="66">
        <v>0</v>
      </c>
      <c r="Y544" s="66">
        <v>0</v>
      </c>
      <c r="Z544" s="66">
        <v>0</v>
      </c>
      <c r="AA544" s="66">
        <v>0</v>
      </c>
      <c r="AB544" s="66">
        <v>0</v>
      </c>
      <c r="AC544" s="66">
        <v>0</v>
      </c>
      <c r="AD544" s="66">
        <v>0</v>
      </c>
      <c r="AE544" s="66">
        <v>0</v>
      </c>
      <c r="AF544" s="66">
        <v>0</v>
      </c>
      <c r="AG544" s="66">
        <v>0</v>
      </c>
      <c r="AH544" s="66">
        <v>0</v>
      </c>
      <c r="AI544" s="66">
        <v>0</v>
      </c>
      <c r="AJ544" s="66">
        <v>0</v>
      </c>
      <c r="AK544" s="66">
        <v>0</v>
      </c>
      <c r="AL544" s="66">
        <v>0</v>
      </c>
      <c r="AM544" s="66">
        <v>0</v>
      </c>
      <c r="AN544" s="66">
        <v>0</v>
      </c>
      <c r="AO544" s="66">
        <v>0</v>
      </c>
      <c r="AP544" s="66">
        <v>0</v>
      </c>
      <c r="AQ544" s="66">
        <f t="shared" si="8"/>
        <v>0</v>
      </c>
      <c r="AT544" s="35"/>
    </row>
    <row r="545" spans="1:46" ht="33" customHeight="1">
      <c r="A545" s="44">
        <v>1813</v>
      </c>
      <c r="B545" s="45" t="s">
        <v>514</v>
      </c>
      <c r="C545" s="67" t="s">
        <v>665</v>
      </c>
      <c r="D545" s="66">
        <v>0</v>
      </c>
      <c r="E545" s="66">
        <v>0</v>
      </c>
      <c r="F545" s="66">
        <v>0</v>
      </c>
      <c r="G545" s="66">
        <v>0</v>
      </c>
      <c r="H545" s="66">
        <v>0</v>
      </c>
      <c r="I545" s="66">
        <v>0</v>
      </c>
      <c r="J545" s="66">
        <v>0</v>
      </c>
      <c r="K545" s="66">
        <v>0</v>
      </c>
      <c r="L545" s="66">
        <v>0</v>
      </c>
      <c r="M545" s="66">
        <v>0</v>
      </c>
      <c r="N545" s="66">
        <v>0</v>
      </c>
      <c r="O545" s="66">
        <v>0</v>
      </c>
      <c r="P545" s="66">
        <v>0</v>
      </c>
      <c r="Q545" s="66">
        <v>0</v>
      </c>
      <c r="R545" s="66">
        <v>0</v>
      </c>
      <c r="S545" s="66">
        <v>0</v>
      </c>
      <c r="T545" s="66">
        <v>0</v>
      </c>
      <c r="U545" s="66">
        <v>0</v>
      </c>
      <c r="V545" s="66">
        <v>0</v>
      </c>
      <c r="W545" s="66">
        <v>0</v>
      </c>
      <c r="X545" s="66">
        <v>0</v>
      </c>
      <c r="Y545" s="66">
        <v>0</v>
      </c>
      <c r="Z545" s="66">
        <v>0</v>
      </c>
      <c r="AA545" s="66">
        <v>0</v>
      </c>
      <c r="AB545" s="66">
        <v>0</v>
      </c>
      <c r="AC545" s="66">
        <v>0</v>
      </c>
      <c r="AD545" s="66">
        <v>0</v>
      </c>
      <c r="AE545" s="66">
        <v>0</v>
      </c>
      <c r="AF545" s="66">
        <v>0</v>
      </c>
      <c r="AG545" s="66">
        <v>0</v>
      </c>
      <c r="AH545" s="66">
        <v>0</v>
      </c>
      <c r="AI545" s="66">
        <v>0</v>
      </c>
      <c r="AJ545" s="66">
        <v>0</v>
      </c>
      <c r="AK545" s="66">
        <v>0</v>
      </c>
      <c r="AL545" s="66">
        <v>0</v>
      </c>
      <c r="AM545" s="66">
        <v>0</v>
      </c>
      <c r="AN545" s="66">
        <v>0</v>
      </c>
      <c r="AO545" s="66">
        <v>0</v>
      </c>
      <c r="AP545" s="66">
        <v>0</v>
      </c>
      <c r="AQ545" s="66">
        <f t="shared" si="8"/>
        <v>0</v>
      </c>
      <c r="AT545" s="35"/>
    </row>
    <row r="546" spans="1:46" ht="33" customHeight="1">
      <c r="A546" s="44">
        <v>1814</v>
      </c>
      <c r="B546" s="45" t="s">
        <v>515</v>
      </c>
      <c r="C546" s="67" t="s">
        <v>665</v>
      </c>
      <c r="D546" s="66">
        <v>0</v>
      </c>
      <c r="E546" s="66">
        <v>0</v>
      </c>
      <c r="F546" s="66">
        <v>0</v>
      </c>
      <c r="G546" s="66">
        <v>0</v>
      </c>
      <c r="H546" s="66">
        <v>0</v>
      </c>
      <c r="I546" s="66">
        <v>0</v>
      </c>
      <c r="J546" s="66">
        <v>0</v>
      </c>
      <c r="K546" s="66">
        <v>0</v>
      </c>
      <c r="L546" s="66">
        <v>0</v>
      </c>
      <c r="M546" s="66">
        <v>0</v>
      </c>
      <c r="N546" s="66">
        <v>0</v>
      </c>
      <c r="O546" s="66">
        <v>0</v>
      </c>
      <c r="P546" s="66">
        <v>0</v>
      </c>
      <c r="Q546" s="66">
        <v>0</v>
      </c>
      <c r="R546" s="66">
        <v>0</v>
      </c>
      <c r="S546" s="66">
        <v>0</v>
      </c>
      <c r="T546" s="66">
        <v>0</v>
      </c>
      <c r="U546" s="66">
        <v>0</v>
      </c>
      <c r="V546" s="66">
        <v>0</v>
      </c>
      <c r="W546" s="66">
        <v>0</v>
      </c>
      <c r="X546" s="66">
        <v>0</v>
      </c>
      <c r="Y546" s="66">
        <v>0</v>
      </c>
      <c r="Z546" s="66">
        <v>0</v>
      </c>
      <c r="AA546" s="66">
        <v>0</v>
      </c>
      <c r="AB546" s="66">
        <v>0</v>
      </c>
      <c r="AC546" s="66">
        <v>0</v>
      </c>
      <c r="AD546" s="66">
        <v>0</v>
      </c>
      <c r="AE546" s="66">
        <v>0</v>
      </c>
      <c r="AF546" s="66">
        <v>0</v>
      </c>
      <c r="AG546" s="66">
        <v>0</v>
      </c>
      <c r="AH546" s="66">
        <v>0</v>
      </c>
      <c r="AI546" s="66">
        <v>0</v>
      </c>
      <c r="AJ546" s="66">
        <v>0</v>
      </c>
      <c r="AK546" s="66">
        <v>0</v>
      </c>
      <c r="AL546" s="66">
        <v>0</v>
      </c>
      <c r="AM546" s="66">
        <v>0</v>
      </c>
      <c r="AN546" s="66">
        <v>0</v>
      </c>
      <c r="AO546" s="66">
        <v>0</v>
      </c>
      <c r="AP546" s="66">
        <v>0</v>
      </c>
      <c r="AQ546" s="66">
        <f t="shared" si="8"/>
        <v>0</v>
      </c>
      <c r="AT546" s="35"/>
    </row>
    <row r="547" spans="1:46" ht="33" customHeight="1">
      <c r="A547" s="44">
        <v>1815</v>
      </c>
      <c r="B547" s="45" t="s">
        <v>497</v>
      </c>
      <c r="C547" s="67" t="s">
        <v>665</v>
      </c>
      <c r="D547" s="66">
        <v>0</v>
      </c>
      <c r="E547" s="66">
        <v>0</v>
      </c>
      <c r="F547" s="66">
        <v>0</v>
      </c>
      <c r="G547" s="66">
        <v>0</v>
      </c>
      <c r="H547" s="66">
        <v>0</v>
      </c>
      <c r="I547" s="66">
        <v>0</v>
      </c>
      <c r="J547" s="66">
        <v>0</v>
      </c>
      <c r="K547" s="66">
        <v>0</v>
      </c>
      <c r="L547" s="66">
        <v>0</v>
      </c>
      <c r="M547" s="66">
        <v>0</v>
      </c>
      <c r="N547" s="66">
        <v>0</v>
      </c>
      <c r="O547" s="66">
        <v>0</v>
      </c>
      <c r="P547" s="66">
        <v>0</v>
      </c>
      <c r="Q547" s="66">
        <v>0</v>
      </c>
      <c r="R547" s="66">
        <v>0</v>
      </c>
      <c r="S547" s="66">
        <v>0</v>
      </c>
      <c r="T547" s="66">
        <v>0</v>
      </c>
      <c r="U547" s="66">
        <v>0</v>
      </c>
      <c r="V547" s="66">
        <v>0</v>
      </c>
      <c r="W547" s="66">
        <v>0</v>
      </c>
      <c r="X547" s="66">
        <v>0</v>
      </c>
      <c r="Y547" s="66">
        <v>0</v>
      </c>
      <c r="Z547" s="66">
        <v>0</v>
      </c>
      <c r="AA547" s="66">
        <v>0</v>
      </c>
      <c r="AB547" s="66">
        <v>0</v>
      </c>
      <c r="AC547" s="66">
        <v>0</v>
      </c>
      <c r="AD547" s="66">
        <v>0</v>
      </c>
      <c r="AE547" s="66">
        <v>0</v>
      </c>
      <c r="AF547" s="66">
        <v>0</v>
      </c>
      <c r="AG547" s="66">
        <v>0</v>
      </c>
      <c r="AH547" s="66">
        <v>0</v>
      </c>
      <c r="AI547" s="66">
        <v>0</v>
      </c>
      <c r="AJ547" s="66">
        <v>0</v>
      </c>
      <c r="AK547" s="66">
        <v>0</v>
      </c>
      <c r="AL547" s="66">
        <v>0</v>
      </c>
      <c r="AM547" s="66">
        <v>0</v>
      </c>
      <c r="AN547" s="66">
        <v>0</v>
      </c>
      <c r="AO547" s="66">
        <v>0</v>
      </c>
      <c r="AP547" s="66">
        <v>0</v>
      </c>
      <c r="AQ547" s="66">
        <f t="shared" si="8"/>
        <v>0</v>
      </c>
      <c r="AT547" s="35"/>
    </row>
    <row r="548" spans="1:46" ht="33" customHeight="1">
      <c r="A548" s="44">
        <v>1816</v>
      </c>
      <c r="B548" s="45" t="s">
        <v>516</v>
      </c>
      <c r="C548" s="67" t="s">
        <v>665</v>
      </c>
      <c r="D548" s="66">
        <v>0</v>
      </c>
      <c r="E548" s="66">
        <v>0</v>
      </c>
      <c r="F548" s="66">
        <v>0</v>
      </c>
      <c r="G548" s="66">
        <v>0</v>
      </c>
      <c r="H548" s="66">
        <v>0</v>
      </c>
      <c r="I548" s="66">
        <v>0</v>
      </c>
      <c r="J548" s="66">
        <v>0</v>
      </c>
      <c r="K548" s="66">
        <v>0</v>
      </c>
      <c r="L548" s="66">
        <v>0</v>
      </c>
      <c r="M548" s="66">
        <v>0</v>
      </c>
      <c r="N548" s="66">
        <v>0</v>
      </c>
      <c r="O548" s="66">
        <v>0</v>
      </c>
      <c r="P548" s="66">
        <v>0</v>
      </c>
      <c r="Q548" s="66">
        <v>0</v>
      </c>
      <c r="R548" s="66">
        <v>0</v>
      </c>
      <c r="S548" s="66">
        <v>0</v>
      </c>
      <c r="T548" s="66">
        <v>0</v>
      </c>
      <c r="U548" s="66">
        <v>0</v>
      </c>
      <c r="V548" s="66">
        <v>0</v>
      </c>
      <c r="W548" s="66">
        <v>0</v>
      </c>
      <c r="X548" s="66">
        <v>0</v>
      </c>
      <c r="Y548" s="66">
        <v>0</v>
      </c>
      <c r="Z548" s="66">
        <v>0</v>
      </c>
      <c r="AA548" s="66">
        <v>0</v>
      </c>
      <c r="AB548" s="66">
        <v>0</v>
      </c>
      <c r="AC548" s="66">
        <v>0</v>
      </c>
      <c r="AD548" s="66">
        <v>0</v>
      </c>
      <c r="AE548" s="66">
        <v>0</v>
      </c>
      <c r="AF548" s="66">
        <v>0</v>
      </c>
      <c r="AG548" s="66">
        <v>0</v>
      </c>
      <c r="AH548" s="66">
        <v>0</v>
      </c>
      <c r="AI548" s="66">
        <v>0</v>
      </c>
      <c r="AJ548" s="66">
        <v>0</v>
      </c>
      <c r="AK548" s="66">
        <v>0</v>
      </c>
      <c r="AL548" s="66">
        <v>0</v>
      </c>
      <c r="AM548" s="66">
        <v>0</v>
      </c>
      <c r="AN548" s="66">
        <v>0</v>
      </c>
      <c r="AO548" s="66">
        <v>0</v>
      </c>
      <c r="AP548" s="66">
        <v>0</v>
      </c>
      <c r="AQ548" s="66">
        <f t="shared" si="8"/>
        <v>0</v>
      </c>
      <c r="AT548" s="35"/>
    </row>
    <row r="549" spans="1:46" ht="33" customHeight="1">
      <c r="A549" s="44">
        <v>1817</v>
      </c>
      <c r="B549" s="45" t="s">
        <v>517</v>
      </c>
      <c r="C549" s="67" t="s">
        <v>665</v>
      </c>
      <c r="D549" s="66">
        <v>0</v>
      </c>
      <c r="E549" s="66">
        <v>0</v>
      </c>
      <c r="F549" s="66">
        <v>0</v>
      </c>
      <c r="G549" s="66">
        <v>0</v>
      </c>
      <c r="H549" s="66">
        <v>0</v>
      </c>
      <c r="I549" s="66">
        <v>0</v>
      </c>
      <c r="J549" s="66">
        <v>0</v>
      </c>
      <c r="K549" s="66">
        <v>0</v>
      </c>
      <c r="L549" s="66">
        <v>0</v>
      </c>
      <c r="M549" s="66">
        <v>0</v>
      </c>
      <c r="N549" s="66">
        <v>0</v>
      </c>
      <c r="O549" s="66">
        <v>0</v>
      </c>
      <c r="P549" s="66">
        <v>0</v>
      </c>
      <c r="Q549" s="66">
        <v>0</v>
      </c>
      <c r="R549" s="66">
        <v>0</v>
      </c>
      <c r="S549" s="66">
        <v>0</v>
      </c>
      <c r="T549" s="66">
        <v>0</v>
      </c>
      <c r="U549" s="66">
        <v>0</v>
      </c>
      <c r="V549" s="66">
        <v>0</v>
      </c>
      <c r="W549" s="66">
        <v>0</v>
      </c>
      <c r="X549" s="66">
        <v>0</v>
      </c>
      <c r="Y549" s="66">
        <v>0</v>
      </c>
      <c r="Z549" s="66">
        <v>0</v>
      </c>
      <c r="AA549" s="66">
        <v>0</v>
      </c>
      <c r="AB549" s="66">
        <v>0</v>
      </c>
      <c r="AC549" s="66">
        <v>0</v>
      </c>
      <c r="AD549" s="66">
        <v>0</v>
      </c>
      <c r="AE549" s="66">
        <v>0</v>
      </c>
      <c r="AF549" s="66">
        <v>0</v>
      </c>
      <c r="AG549" s="66">
        <v>0</v>
      </c>
      <c r="AH549" s="66">
        <v>0</v>
      </c>
      <c r="AI549" s="66">
        <v>0</v>
      </c>
      <c r="AJ549" s="66">
        <v>0</v>
      </c>
      <c r="AK549" s="66">
        <v>0</v>
      </c>
      <c r="AL549" s="66">
        <v>0</v>
      </c>
      <c r="AM549" s="66">
        <v>0</v>
      </c>
      <c r="AN549" s="66">
        <v>0</v>
      </c>
      <c r="AO549" s="66">
        <v>0</v>
      </c>
      <c r="AP549" s="66">
        <v>0</v>
      </c>
      <c r="AQ549" s="66">
        <f t="shared" si="8"/>
        <v>0</v>
      </c>
      <c r="AT549" s="35"/>
    </row>
    <row r="550" spans="1:46" ht="33" customHeight="1">
      <c r="A550" s="44">
        <v>1818</v>
      </c>
      <c r="B550" s="45" t="s">
        <v>518</v>
      </c>
      <c r="C550" s="67" t="s">
        <v>665</v>
      </c>
      <c r="D550" s="66">
        <v>0</v>
      </c>
      <c r="E550" s="66">
        <v>0</v>
      </c>
      <c r="F550" s="66">
        <v>0</v>
      </c>
      <c r="G550" s="66">
        <v>0</v>
      </c>
      <c r="H550" s="66">
        <v>0</v>
      </c>
      <c r="I550" s="66">
        <v>0</v>
      </c>
      <c r="J550" s="66">
        <v>0</v>
      </c>
      <c r="K550" s="66">
        <v>0</v>
      </c>
      <c r="L550" s="66">
        <v>0</v>
      </c>
      <c r="M550" s="66">
        <v>0</v>
      </c>
      <c r="N550" s="66">
        <v>0</v>
      </c>
      <c r="O550" s="66">
        <v>0</v>
      </c>
      <c r="P550" s="66">
        <v>0</v>
      </c>
      <c r="Q550" s="66">
        <v>0</v>
      </c>
      <c r="R550" s="66">
        <v>0</v>
      </c>
      <c r="S550" s="66">
        <v>0</v>
      </c>
      <c r="T550" s="66">
        <v>0</v>
      </c>
      <c r="U550" s="66">
        <v>0</v>
      </c>
      <c r="V550" s="66">
        <v>0</v>
      </c>
      <c r="W550" s="66">
        <v>0</v>
      </c>
      <c r="X550" s="66">
        <v>0</v>
      </c>
      <c r="Y550" s="66">
        <v>0</v>
      </c>
      <c r="Z550" s="66">
        <v>0</v>
      </c>
      <c r="AA550" s="66">
        <v>0</v>
      </c>
      <c r="AB550" s="66">
        <v>0</v>
      </c>
      <c r="AC550" s="66">
        <v>0</v>
      </c>
      <c r="AD550" s="66">
        <v>0</v>
      </c>
      <c r="AE550" s="66">
        <v>0</v>
      </c>
      <c r="AF550" s="66">
        <v>0</v>
      </c>
      <c r="AG550" s="66">
        <v>0</v>
      </c>
      <c r="AH550" s="66">
        <v>0</v>
      </c>
      <c r="AI550" s="66">
        <v>0</v>
      </c>
      <c r="AJ550" s="66">
        <v>0</v>
      </c>
      <c r="AK550" s="66">
        <v>0</v>
      </c>
      <c r="AL550" s="66">
        <v>0</v>
      </c>
      <c r="AM550" s="66">
        <v>0</v>
      </c>
      <c r="AN550" s="66">
        <v>0</v>
      </c>
      <c r="AO550" s="66">
        <v>0</v>
      </c>
      <c r="AP550" s="66">
        <v>0</v>
      </c>
      <c r="AQ550" s="66">
        <f t="shared" si="8"/>
        <v>0</v>
      </c>
      <c r="AT550" s="35"/>
    </row>
    <row r="551" spans="1:46" ht="33" customHeight="1">
      <c r="A551" s="44">
        <v>1819</v>
      </c>
      <c r="B551" s="45" t="s">
        <v>519</v>
      </c>
      <c r="C551" s="67" t="s">
        <v>665</v>
      </c>
      <c r="D551" s="66">
        <v>0</v>
      </c>
      <c r="E551" s="66">
        <v>0</v>
      </c>
      <c r="F551" s="66">
        <v>0</v>
      </c>
      <c r="G551" s="66">
        <v>0</v>
      </c>
      <c r="H551" s="66">
        <v>0</v>
      </c>
      <c r="I551" s="66">
        <v>0</v>
      </c>
      <c r="J551" s="66">
        <v>0</v>
      </c>
      <c r="K551" s="66">
        <v>0</v>
      </c>
      <c r="L551" s="66">
        <v>0</v>
      </c>
      <c r="M551" s="66">
        <v>0</v>
      </c>
      <c r="N551" s="66">
        <v>0</v>
      </c>
      <c r="O551" s="66">
        <v>0</v>
      </c>
      <c r="P551" s="66">
        <v>0</v>
      </c>
      <c r="Q551" s="66">
        <v>0</v>
      </c>
      <c r="R551" s="66">
        <v>0</v>
      </c>
      <c r="S551" s="66">
        <v>0</v>
      </c>
      <c r="T551" s="66">
        <v>0</v>
      </c>
      <c r="U551" s="66">
        <v>0</v>
      </c>
      <c r="V551" s="66">
        <v>0</v>
      </c>
      <c r="W551" s="66">
        <v>0</v>
      </c>
      <c r="X551" s="66">
        <v>0</v>
      </c>
      <c r="Y551" s="66">
        <v>0</v>
      </c>
      <c r="Z551" s="66">
        <v>0</v>
      </c>
      <c r="AA551" s="66">
        <v>0</v>
      </c>
      <c r="AB551" s="66">
        <v>0</v>
      </c>
      <c r="AC551" s="66">
        <v>0</v>
      </c>
      <c r="AD551" s="66">
        <v>0</v>
      </c>
      <c r="AE551" s="66">
        <v>0</v>
      </c>
      <c r="AF551" s="66">
        <v>0</v>
      </c>
      <c r="AG551" s="66">
        <v>0</v>
      </c>
      <c r="AH551" s="66">
        <v>0</v>
      </c>
      <c r="AI551" s="66">
        <v>0</v>
      </c>
      <c r="AJ551" s="66">
        <v>0</v>
      </c>
      <c r="AK551" s="66">
        <v>0</v>
      </c>
      <c r="AL551" s="66">
        <v>0</v>
      </c>
      <c r="AM551" s="66">
        <v>0</v>
      </c>
      <c r="AN551" s="66">
        <v>0</v>
      </c>
      <c r="AO551" s="66">
        <v>0</v>
      </c>
      <c r="AP551" s="66">
        <v>0</v>
      </c>
      <c r="AQ551" s="66">
        <f t="shared" si="8"/>
        <v>0</v>
      </c>
      <c r="AT551" s="35"/>
    </row>
    <row r="552" spans="1:46" ht="33" customHeight="1">
      <c r="A552" s="44">
        <v>1820</v>
      </c>
      <c r="B552" s="45" t="s">
        <v>520</v>
      </c>
      <c r="C552" s="67" t="s">
        <v>665</v>
      </c>
      <c r="D552" s="66">
        <v>0</v>
      </c>
      <c r="E552" s="66">
        <v>0</v>
      </c>
      <c r="F552" s="66">
        <v>0</v>
      </c>
      <c r="G552" s="66">
        <v>0</v>
      </c>
      <c r="H552" s="66">
        <v>0</v>
      </c>
      <c r="I552" s="66">
        <v>0</v>
      </c>
      <c r="J552" s="66">
        <v>0</v>
      </c>
      <c r="K552" s="66">
        <v>0</v>
      </c>
      <c r="L552" s="66">
        <v>0</v>
      </c>
      <c r="M552" s="66">
        <v>0</v>
      </c>
      <c r="N552" s="66">
        <v>0</v>
      </c>
      <c r="O552" s="66">
        <v>0</v>
      </c>
      <c r="P552" s="66">
        <v>0</v>
      </c>
      <c r="Q552" s="66">
        <v>0</v>
      </c>
      <c r="R552" s="66">
        <v>0</v>
      </c>
      <c r="S552" s="66">
        <v>0</v>
      </c>
      <c r="T552" s="66">
        <v>0</v>
      </c>
      <c r="U552" s="66">
        <v>0</v>
      </c>
      <c r="V552" s="66">
        <v>0</v>
      </c>
      <c r="W552" s="66">
        <v>0</v>
      </c>
      <c r="X552" s="66">
        <v>0</v>
      </c>
      <c r="Y552" s="66">
        <v>0</v>
      </c>
      <c r="Z552" s="66">
        <v>0</v>
      </c>
      <c r="AA552" s="66">
        <v>0</v>
      </c>
      <c r="AB552" s="66">
        <v>0</v>
      </c>
      <c r="AC552" s="66">
        <v>0</v>
      </c>
      <c r="AD552" s="66">
        <v>0</v>
      </c>
      <c r="AE552" s="66">
        <v>0</v>
      </c>
      <c r="AF552" s="66">
        <v>0</v>
      </c>
      <c r="AG552" s="66">
        <v>0</v>
      </c>
      <c r="AH552" s="66">
        <v>0</v>
      </c>
      <c r="AI552" s="66">
        <v>0</v>
      </c>
      <c r="AJ552" s="66">
        <v>0</v>
      </c>
      <c r="AK552" s="66">
        <v>0</v>
      </c>
      <c r="AL552" s="66">
        <v>0</v>
      </c>
      <c r="AM552" s="66">
        <v>0</v>
      </c>
      <c r="AN552" s="66">
        <v>0</v>
      </c>
      <c r="AO552" s="66">
        <v>0</v>
      </c>
      <c r="AP552" s="66">
        <v>0</v>
      </c>
      <c r="AQ552" s="66">
        <f t="shared" si="8"/>
        <v>0</v>
      </c>
      <c r="AT552" s="35"/>
    </row>
    <row r="553" spans="1:46" ht="33" customHeight="1">
      <c r="A553" s="44">
        <v>1901</v>
      </c>
      <c r="B553" s="45" t="s">
        <v>521</v>
      </c>
      <c r="C553" s="67" t="s">
        <v>665</v>
      </c>
      <c r="D553" s="66">
        <v>0</v>
      </c>
      <c r="E553" s="66">
        <v>0</v>
      </c>
      <c r="F553" s="66">
        <v>0</v>
      </c>
      <c r="G553" s="66">
        <v>0</v>
      </c>
      <c r="H553" s="66">
        <v>0</v>
      </c>
      <c r="I553" s="66">
        <v>0</v>
      </c>
      <c r="J553" s="66">
        <v>0</v>
      </c>
      <c r="K553" s="66">
        <v>0</v>
      </c>
      <c r="L553" s="66">
        <v>0</v>
      </c>
      <c r="M553" s="66">
        <v>0</v>
      </c>
      <c r="N553" s="66">
        <v>0</v>
      </c>
      <c r="O553" s="66">
        <v>0</v>
      </c>
      <c r="P553" s="66">
        <v>0</v>
      </c>
      <c r="Q553" s="66">
        <v>0</v>
      </c>
      <c r="R553" s="66">
        <v>0</v>
      </c>
      <c r="S553" s="66">
        <v>0</v>
      </c>
      <c r="T553" s="66">
        <v>0</v>
      </c>
      <c r="U553" s="66">
        <v>0</v>
      </c>
      <c r="V553" s="66">
        <v>0</v>
      </c>
      <c r="W553" s="66">
        <v>0</v>
      </c>
      <c r="X553" s="66">
        <v>0</v>
      </c>
      <c r="Y553" s="66">
        <v>0</v>
      </c>
      <c r="Z553" s="66">
        <v>0</v>
      </c>
      <c r="AA553" s="66">
        <v>0</v>
      </c>
      <c r="AB553" s="66">
        <v>0</v>
      </c>
      <c r="AC553" s="66">
        <v>0</v>
      </c>
      <c r="AD553" s="66">
        <v>0</v>
      </c>
      <c r="AE553" s="66">
        <v>0</v>
      </c>
      <c r="AF553" s="66">
        <v>0</v>
      </c>
      <c r="AG553" s="66">
        <v>0</v>
      </c>
      <c r="AH553" s="66">
        <v>0</v>
      </c>
      <c r="AI553" s="66">
        <v>0</v>
      </c>
      <c r="AJ553" s="66">
        <v>0</v>
      </c>
      <c r="AK553" s="66">
        <v>0</v>
      </c>
      <c r="AL553" s="66">
        <v>0</v>
      </c>
      <c r="AM553" s="66">
        <v>0</v>
      </c>
      <c r="AN553" s="66">
        <v>0</v>
      </c>
      <c r="AO553" s="66">
        <v>0</v>
      </c>
      <c r="AP553" s="66">
        <v>0</v>
      </c>
      <c r="AQ553" s="66">
        <f t="shared" si="8"/>
        <v>0</v>
      </c>
      <c r="AT553" s="35"/>
    </row>
    <row r="554" spans="1:46" ht="33" customHeight="1">
      <c r="A554" s="44">
        <v>1902</v>
      </c>
      <c r="B554" s="45" t="s">
        <v>522</v>
      </c>
      <c r="C554" s="67" t="s">
        <v>665</v>
      </c>
      <c r="D554" s="66">
        <v>0</v>
      </c>
      <c r="E554" s="66">
        <v>0</v>
      </c>
      <c r="F554" s="66">
        <v>0</v>
      </c>
      <c r="G554" s="66">
        <v>0</v>
      </c>
      <c r="H554" s="66">
        <v>0</v>
      </c>
      <c r="I554" s="66">
        <v>0</v>
      </c>
      <c r="J554" s="66">
        <v>0</v>
      </c>
      <c r="K554" s="66">
        <v>0</v>
      </c>
      <c r="L554" s="66">
        <v>0</v>
      </c>
      <c r="M554" s="66">
        <v>0</v>
      </c>
      <c r="N554" s="66">
        <v>0</v>
      </c>
      <c r="O554" s="66">
        <v>0</v>
      </c>
      <c r="P554" s="66">
        <v>0</v>
      </c>
      <c r="Q554" s="66">
        <v>0</v>
      </c>
      <c r="R554" s="66">
        <v>0</v>
      </c>
      <c r="S554" s="66">
        <v>0</v>
      </c>
      <c r="T554" s="66">
        <v>0</v>
      </c>
      <c r="U554" s="66">
        <v>0</v>
      </c>
      <c r="V554" s="66">
        <v>0</v>
      </c>
      <c r="W554" s="66">
        <v>0</v>
      </c>
      <c r="X554" s="66">
        <v>0</v>
      </c>
      <c r="Y554" s="66">
        <v>0</v>
      </c>
      <c r="Z554" s="66">
        <v>0</v>
      </c>
      <c r="AA554" s="66">
        <v>0</v>
      </c>
      <c r="AB554" s="66">
        <v>0</v>
      </c>
      <c r="AC554" s="66">
        <v>0</v>
      </c>
      <c r="AD554" s="66">
        <v>0</v>
      </c>
      <c r="AE554" s="66">
        <v>0</v>
      </c>
      <c r="AF554" s="66">
        <v>0</v>
      </c>
      <c r="AG554" s="66">
        <v>0</v>
      </c>
      <c r="AH554" s="66">
        <v>0</v>
      </c>
      <c r="AI554" s="66">
        <v>0</v>
      </c>
      <c r="AJ554" s="66">
        <v>0</v>
      </c>
      <c r="AK554" s="66">
        <v>0</v>
      </c>
      <c r="AL554" s="66">
        <v>0</v>
      </c>
      <c r="AM554" s="66">
        <v>0</v>
      </c>
      <c r="AN554" s="66">
        <v>0</v>
      </c>
      <c r="AO554" s="66">
        <v>0</v>
      </c>
      <c r="AP554" s="66">
        <v>0</v>
      </c>
      <c r="AQ554" s="66">
        <f t="shared" si="8"/>
        <v>0</v>
      </c>
      <c r="AT554" s="35"/>
    </row>
    <row r="555" spans="1:46" ht="33" customHeight="1">
      <c r="A555" s="44">
        <v>1903</v>
      </c>
      <c r="B555" s="45" t="s">
        <v>523</v>
      </c>
      <c r="C555" s="67" t="s">
        <v>665</v>
      </c>
      <c r="D555" s="66">
        <v>0</v>
      </c>
      <c r="E555" s="66">
        <v>0</v>
      </c>
      <c r="F555" s="66">
        <v>0</v>
      </c>
      <c r="G555" s="66">
        <v>0</v>
      </c>
      <c r="H555" s="66">
        <v>0</v>
      </c>
      <c r="I555" s="66">
        <v>0</v>
      </c>
      <c r="J555" s="66">
        <v>0</v>
      </c>
      <c r="K555" s="66">
        <v>0</v>
      </c>
      <c r="L555" s="66">
        <v>0</v>
      </c>
      <c r="M555" s="66">
        <v>0</v>
      </c>
      <c r="N555" s="66">
        <v>0</v>
      </c>
      <c r="O555" s="66">
        <v>0</v>
      </c>
      <c r="P555" s="66">
        <v>0</v>
      </c>
      <c r="Q555" s="66">
        <v>0</v>
      </c>
      <c r="R555" s="66">
        <v>0</v>
      </c>
      <c r="S555" s="66">
        <v>0</v>
      </c>
      <c r="T555" s="66">
        <v>0</v>
      </c>
      <c r="U555" s="66">
        <v>0</v>
      </c>
      <c r="V555" s="66">
        <v>0</v>
      </c>
      <c r="W555" s="66">
        <v>0</v>
      </c>
      <c r="X555" s="66">
        <v>0</v>
      </c>
      <c r="Y555" s="66">
        <v>0</v>
      </c>
      <c r="Z555" s="66">
        <v>0</v>
      </c>
      <c r="AA555" s="66">
        <v>0</v>
      </c>
      <c r="AB555" s="66">
        <v>0</v>
      </c>
      <c r="AC555" s="66">
        <v>0</v>
      </c>
      <c r="AD555" s="66">
        <v>0</v>
      </c>
      <c r="AE555" s="66">
        <v>0</v>
      </c>
      <c r="AF555" s="66">
        <v>0</v>
      </c>
      <c r="AG555" s="66">
        <v>0</v>
      </c>
      <c r="AH555" s="66">
        <v>0</v>
      </c>
      <c r="AI555" s="66">
        <v>0</v>
      </c>
      <c r="AJ555" s="66">
        <v>0</v>
      </c>
      <c r="AK555" s="66">
        <v>0</v>
      </c>
      <c r="AL555" s="66">
        <v>0</v>
      </c>
      <c r="AM555" s="66">
        <v>0</v>
      </c>
      <c r="AN555" s="66">
        <v>0</v>
      </c>
      <c r="AO555" s="66">
        <v>0</v>
      </c>
      <c r="AP555" s="66">
        <v>0</v>
      </c>
      <c r="AQ555" s="66">
        <f t="shared" si="8"/>
        <v>0</v>
      </c>
      <c r="AT555" s="35"/>
    </row>
    <row r="556" spans="1:46" ht="33" customHeight="1">
      <c r="A556" s="44">
        <v>1904</v>
      </c>
      <c r="B556" s="45" t="s">
        <v>524</v>
      </c>
      <c r="C556" s="67" t="s">
        <v>665</v>
      </c>
      <c r="D556" s="66">
        <v>0</v>
      </c>
      <c r="E556" s="66">
        <v>0</v>
      </c>
      <c r="F556" s="66">
        <v>0</v>
      </c>
      <c r="G556" s="66">
        <v>0</v>
      </c>
      <c r="H556" s="66">
        <v>0</v>
      </c>
      <c r="I556" s="66">
        <v>0</v>
      </c>
      <c r="J556" s="66">
        <v>0</v>
      </c>
      <c r="K556" s="66">
        <v>0</v>
      </c>
      <c r="L556" s="66">
        <v>0</v>
      </c>
      <c r="M556" s="66">
        <v>0</v>
      </c>
      <c r="N556" s="66">
        <v>0</v>
      </c>
      <c r="O556" s="66">
        <v>0</v>
      </c>
      <c r="P556" s="66">
        <v>0</v>
      </c>
      <c r="Q556" s="66">
        <v>0</v>
      </c>
      <c r="R556" s="66">
        <v>0</v>
      </c>
      <c r="S556" s="66">
        <v>0</v>
      </c>
      <c r="T556" s="66">
        <v>0</v>
      </c>
      <c r="U556" s="66">
        <v>0</v>
      </c>
      <c r="V556" s="66">
        <v>0</v>
      </c>
      <c r="W556" s="66">
        <v>0</v>
      </c>
      <c r="X556" s="66">
        <v>0</v>
      </c>
      <c r="Y556" s="66">
        <v>0</v>
      </c>
      <c r="Z556" s="66">
        <v>0</v>
      </c>
      <c r="AA556" s="66">
        <v>0</v>
      </c>
      <c r="AB556" s="66">
        <v>0</v>
      </c>
      <c r="AC556" s="66">
        <v>0</v>
      </c>
      <c r="AD556" s="66">
        <v>0</v>
      </c>
      <c r="AE556" s="66">
        <v>0</v>
      </c>
      <c r="AF556" s="66">
        <v>0</v>
      </c>
      <c r="AG556" s="66">
        <v>0</v>
      </c>
      <c r="AH556" s="66">
        <v>0</v>
      </c>
      <c r="AI556" s="66">
        <v>0</v>
      </c>
      <c r="AJ556" s="66">
        <v>0</v>
      </c>
      <c r="AK556" s="66">
        <v>0</v>
      </c>
      <c r="AL556" s="66">
        <v>0</v>
      </c>
      <c r="AM556" s="66">
        <v>0</v>
      </c>
      <c r="AN556" s="66">
        <v>0</v>
      </c>
      <c r="AO556" s="66">
        <v>0</v>
      </c>
      <c r="AP556" s="66">
        <v>0</v>
      </c>
      <c r="AQ556" s="66">
        <f t="shared" si="8"/>
        <v>0</v>
      </c>
      <c r="AT556" s="35"/>
    </row>
    <row r="557" spans="1:46" ht="33" customHeight="1">
      <c r="A557" s="44">
        <v>1905</v>
      </c>
      <c r="B557" s="45" t="s">
        <v>525</v>
      </c>
      <c r="C557" s="67" t="s">
        <v>665</v>
      </c>
      <c r="D557" s="66">
        <v>0</v>
      </c>
      <c r="E557" s="66">
        <v>0</v>
      </c>
      <c r="F557" s="66">
        <v>0</v>
      </c>
      <c r="G557" s="66">
        <v>0</v>
      </c>
      <c r="H557" s="66">
        <v>0</v>
      </c>
      <c r="I557" s="66">
        <v>0</v>
      </c>
      <c r="J557" s="66">
        <v>0</v>
      </c>
      <c r="K557" s="66">
        <v>0</v>
      </c>
      <c r="L557" s="66">
        <v>0</v>
      </c>
      <c r="M557" s="66">
        <v>0</v>
      </c>
      <c r="N557" s="66">
        <v>0</v>
      </c>
      <c r="O557" s="66">
        <v>0</v>
      </c>
      <c r="P557" s="66">
        <v>0</v>
      </c>
      <c r="Q557" s="66">
        <v>0</v>
      </c>
      <c r="R557" s="66">
        <v>0</v>
      </c>
      <c r="S557" s="66">
        <v>0</v>
      </c>
      <c r="T557" s="66">
        <v>0</v>
      </c>
      <c r="U557" s="66">
        <v>0</v>
      </c>
      <c r="V557" s="66">
        <v>0</v>
      </c>
      <c r="W557" s="66">
        <v>0</v>
      </c>
      <c r="X557" s="66">
        <v>0</v>
      </c>
      <c r="Y557" s="66">
        <v>0</v>
      </c>
      <c r="Z557" s="66">
        <v>0</v>
      </c>
      <c r="AA557" s="66">
        <v>0</v>
      </c>
      <c r="AB557" s="66">
        <v>0</v>
      </c>
      <c r="AC557" s="66">
        <v>0</v>
      </c>
      <c r="AD557" s="66">
        <v>0</v>
      </c>
      <c r="AE557" s="66">
        <v>0</v>
      </c>
      <c r="AF557" s="66">
        <v>0</v>
      </c>
      <c r="AG557" s="66">
        <v>0</v>
      </c>
      <c r="AH557" s="66">
        <v>0</v>
      </c>
      <c r="AI557" s="66">
        <v>0</v>
      </c>
      <c r="AJ557" s="66">
        <v>0</v>
      </c>
      <c r="AK557" s="66">
        <v>0</v>
      </c>
      <c r="AL557" s="66">
        <v>0</v>
      </c>
      <c r="AM557" s="66">
        <v>0</v>
      </c>
      <c r="AN557" s="66">
        <v>0</v>
      </c>
      <c r="AO557" s="66">
        <v>0</v>
      </c>
      <c r="AP557" s="66">
        <v>0</v>
      </c>
      <c r="AQ557" s="66">
        <f t="shared" si="8"/>
        <v>0</v>
      </c>
      <c r="AT557" s="35"/>
    </row>
    <row r="558" spans="1:46" ht="33" customHeight="1">
      <c r="A558" s="44">
        <v>1906</v>
      </c>
      <c r="B558" s="45" t="s">
        <v>501</v>
      </c>
      <c r="C558" s="67" t="s">
        <v>665</v>
      </c>
      <c r="D558" s="66">
        <v>0</v>
      </c>
      <c r="E558" s="66">
        <v>0</v>
      </c>
      <c r="F558" s="66">
        <v>0</v>
      </c>
      <c r="G558" s="66">
        <v>0</v>
      </c>
      <c r="H558" s="66">
        <v>0</v>
      </c>
      <c r="I558" s="66">
        <v>0</v>
      </c>
      <c r="J558" s="66">
        <v>0</v>
      </c>
      <c r="K558" s="66">
        <v>0</v>
      </c>
      <c r="L558" s="66">
        <v>0</v>
      </c>
      <c r="M558" s="66">
        <v>0</v>
      </c>
      <c r="N558" s="66">
        <v>0</v>
      </c>
      <c r="O558" s="66">
        <v>0</v>
      </c>
      <c r="P558" s="66">
        <v>0</v>
      </c>
      <c r="Q558" s="66">
        <v>0</v>
      </c>
      <c r="R558" s="66">
        <v>0</v>
      </c>
      <c r="S558" s="66">
        <v>0</v>
      </c>
      <c r="T558" s="66">
        <v>0</v>
      </c>
      <c r="U558" s="66">
        <v>0</v>
      </c>
      <c r="V558" s="66">
        <v>0</v>
      </c>
      <c r="W558" s="66">
        <v>0</v>
      </c>
      <c r="X558" s="66">
        <v>0</v>
      </c>
      <c r="Y558" s="66">
        <v>0</v>
      </c>
      <c r="Z558" s="66">
        <v>0</v>
      </c>
      <c r="AA558" s="66">
        <v>0</v>
      </c>
      <c r="AB558" s="66">
        <v>0</v>
      </c>
      <c r="AC558" s="66">
        <v>0</v>
      </c>
      <c r="AD558" s="66">
        <v>0</v>
      </c>
      <c r="AE558" s="66">
        <v>0</v>
      </c>
      <c r="AF558" s="66">
        <v>0</v>
      </c>
      <c r="AG558" s="66">
        <v>0</v>
      </c>
      <c r="AH558" s="66">
        <v>0</v>
      </c>
      <c r="AI558" s="66">
        <v>0</v>
      </c>
      <c r="AJ558" s="66">
        <v>0</v>
      </c>
      <c r="AK558" s="66">
        <v>0</v>
      </c>
      <c r="AL558" s="66">
        <v>0</v>
      </c>
      <c r="AM558" s="66">
        <v>0</v>
      </c>
      <c r="AN558" s="66">
        <v>0</v>
      </c>
      <c r="AO558" s="66">
        <v>0</v>
      </c>
      <c r="AP558" s="66">
        <v>0</v>
      </c>
      <c r="AQ558" s="66">
        <f t="shared" si="8"/>
        <v>0</v>
      </c>
      <c r="AT558" s="35"/>
    </row>
    <row r="559" spans="1:46" ht="33" customHeight="1">
      <c r="A559" s="44">
        <v>1907</v>
      </c>
      <c r="B559" s="45" t="s">
        <v>526</v>
      </c>
      <c r="C559" s="67" t="s">
        <v>665</v>
      </c>
      <c r="D559" s="66">
        <v>0</v>
      </c>
      <c r="E559" s="66">
        <v>0</v>
      </c>
      <c r="F559" s="66">
        <v>0</v>
      </c>
      <c r="G559" s="66">
        <v>0</v>
      </c>
      <c r="H559" s="66">
        <v>0</v>
      </c>
      <c r="I559" s="66">
        <v>0</v>
      </c>
      <c r="J559" s="66">
        <v>0</v>
      </c>
      <c r="K559" s="66">
        <v>0</v>
      </c>
      <c r="L559" s="66">
        <v>0</v>
      </c>
      <c r="M559" s="66">
        <v>0</v>
      </c>
      <c r="N559" s="66">
        <v>0</v>
      </c>
      <c r="O559" s="66">
        <v>0</v>
      </c>
      <c r="P559" s="66">
        <v>0</v>
      </c>
      <c r="Q559" s="66">
        <v>0</v>
      </c>
      <c r="R559" s="66">
        <v>0</v>
      </c>
      <c r="S559" s="66">
        <v>0</v>
      </c>
      <c r="T559" s="66">
        <v>0</v>
      </c>
      <c r="U559" s="66">
        <v>0</v>
      </c>
      <c r="V559" s="66">
        <v>0</v>
      </c>
      <c r="W559" s="66">
        <v>0</v>
      </c>
      <c r="X559" s="66">
        <v>0</v>
      </c>
      <c r="Y559" s="66">
        <v>0</v>
      </c>
      <c r="Z559" s="66">
        <v>0</v>
      </c>
      <c r="AA559" s="66">
        <v>0</v>
      </c>
      <c r="AB559" s="66">
        <v>0</v>
      </c>
      <c r="AC559" s="66">
        <v>0</v>
      </c>
      <c r="AD559" s="66">
        <v>0</v>
      </c>
      <c r="AE559" s="66">
        <v>0</v>
      </c>
      <c r="AF559" s="66">
        <v>0</v>
      </c>
      <c r="AG559" s="66">
        <v>0</v>
      </c>
      <c r="AH559" s="66">
        <v>0</v>
      </c>
      <c r="AI559" s="66">
        <v>0</v>
      </c>
      <c r="AJ559" s="66">
        <v>0</v>
      </c>
      <c r="AK559" s="66">
        <v>0</v>
      </c>
      <c r="AL559" s="66">
        <v>0</v>
      </c>
      <c r="AM559" s="66">
        <v>0</v>
      </c>
      <c r="AN559" s="66">
        <v>0</v>
      </c>
      <c r="AO559" s="66">
        <v>0</v>
      </c>
      <c r="AP559" s="66">
        <v>0</v>
      </c>
      <c r="AQ559" s="66">
        <f t="shared" si="8"/>
        <v>0</v>
      </c>
      <c r="AT559" s="35"/>
    </row>
    <row r="560" spans="1:46" ht="33" customHeight="1">
      <c r="A560" s="44">
        <v>1908</v>
      </c>
      <c r="B560" s="45" t="s">
        <v>527</v>
      </c>
      <c r="C560" s="67" t="s">
        <v>665</v>
      </c>
      <c r="D560" s="66">
        <v>0</v>
      </c>
      <c r="E560" s="66">
        <v>0</v>
      </c>
      <c r="F560" s="66">
        <v>0</v>
      </c>
      <c r="G560" s="66">
        <v>0</v>
      </c>
      <c r="H560" s="66">
        <v>0</v>
      </c>
      <c r="I560" s="66">
        <v>0</v>
      </c>
      <c r="J560" s="66">
        <v>0</v>
      </c>
      <c r="K560" s="66">
        <v>0</v>
      </c>
      <c r="L560" s="66">
        <v>0</v>
      </c>
      <c r="M560" s="66">
        <v>0</v>
      </c>
      <c r="N560" s="66">
        <v>0</v>
      </c>
      <c r="O560" s="66">
        <v>0</v>
      </c>
      <c r="P560" s="66">
        <v>0</v>
      </c>
      <c r="Q560" s="66">
        <v>0</v>
      </c>
      <c r="R560" s="66">
        <v>0</v>
      </c>
      <c r="S560" s="66">
        <v>0</v>
      </c>
      <c r="T560" s="66">
        <v>0</v>
      </c>
      <c r="U560" s="66">
        <v>0</v>
      </c>
      <c r="V560" s="66">
        <v>0</v>
      </c>
      <c r="W560" s="66">
        <v>0</v>
      </c>
      <c r="X560" s="66">
        <v>0</v>
      </c>
      <c r="Y560" s="66">
        <v>0</v>
      </c>
      <c r="Z560" s="66">
        <v>0</v>
      </c>
      <c r="AA560" s="66">
        <v>0</v>
      </c>
      <c r="AB560" s="66">
        <v>0</v>
      </c>
      <c r="AC560" s="66">
        <v>0</v>
      </c>
      <c r="AD560" s="66">
        <v>0</v>
      </c>
      <c r="AE560" s="66">
        <v>0</v>
      </c>
      <c r="AF560" s="66">
        <v>0</v>
      </c>
      <c r="AG560" s="66">
        <v>0</v>
      </c>
      <c r="AH560" s="66">
        <v>0</v>
      </c>
      <c r="AI560" s="66">
        <v>0</v>
      </c>
      <c r="AJ560" s="66">
        <v>0</v>
      </c>
      <c r="AK560" s="66">
        <v>0</v>
      </c>
      <c r="AL560" s="66">
        <v>0</v>
      </c>
      <c r="AM560" s="66">
        <v>0</v>
      </c>
      <c r="AN560" s="66">
        <v>0</v>
      </c>
      <c r="AO560" s="66">
        <v>0</v>
      </c>
      <c r="AP560" s="66">
        <v>0</v>
      </c>
      <c r="AQ560" s="66">
        <f t="shared" si="8"/>
        <v>0</v>
      </c>
      <c r="AT560" s="35"/>
    </row>
    <row r="561" spans="1:46" ht="33" customHeight="1">
      <c r="A561" s="44">
        <v>1909</v>
      </c>
      <c r="B561" s="45" t="s">
        <v>451</v>
      </c>
      <c r="C561" s="67" t="s">
        <v>665</v>
      </c>
      <c r="D561" s="66">
        <v>0</v>
      </c>
      <c r="E561" s="66">
        <v>0</v>
      </c>
      <c r="F561" s="66">
        <v>0</v>
      </c>
      <c r="G561" s="66">
        <v>0</v>
      </c>
      <c r="H561" s="66">
        <v>0</v>
      </c>
      <c r="I561" s="66">
        <v>0</v>
      </c>
      <c r="J561" s="66">
        <v>0</v>
      </c>
      <c r="K561" s="66">
        <v>0</v>
      </c>
      <c r="L561" s="66">
        <v>0</v>
      </c>
      <c r="M561" s="66">
        <v>0</v>
      </c>
      <c r="N561" s="66">
        <v>0</v>
      </c>
      <c r="O561" s="66">
        <v>0</v>
      </c>
      <c r="P561" s="66">
        <v>0</v>
      </c>
      <c r="Q561" s="66">
        <v>0</v>
      </c>
      <c r="R561" s="66">
        <v>0</v>
      </c>
      <c r="S561" s="66">
        <v>0</v>
      </c>
      <c r="T561" s="66">
        <v>0</v>
      </c>
      <c r="U561" s="66">
        <v>0</v>
      </c>
      <c r="V561" s="66">
        <v>0</v>
      </c>
      <c r="W561" s="66">
        <v>0</v>
      </c>
      <c r="X561" s="66">
        <v>0</v>
      </c>
      <c r="Y561" s="66">
        <v>0</v>
      </c>
      <c r="Z561" s="66">
        <v>0</v>
      </c>
      <c r="AA561" s="66">
        <v>0</v>
      </c>
      <c r="AB561" s="66">
        <v>0</v>
      </c>
      <c r="AC561" s="66">
        <v>0</v>
      </c>
      <c r="AD561" s="66">
        <v>0</v>
      </c>
      <c r="AE561" s="66">
        <v>0</v>
      </c>
      <c r="AF561" s="66">
        <v>0</v>
      </c>
      <c r="AG561" s="66">
        <v>0</v>
      </c>
      <c r="AH561" s="66">
        <v>0</v>
      </c>
      <c r="AI561" s="66">
        <v>0</v>
      </c>
      <c r="AJ561" s="66">
        <v>0</v>
      </c>
      <c r="AK561" s="66">
        <v>0</v>
      </c>
      <c r="AL561" s="66">
        <v>0</v>
      </c>
      <c r="AM561" s="66">
        <v>0</v>
      </c>
      <c r="AN561" s="66">
        <v>0</v>
      </c>
      <c r="AO561" s="66">
        <v>0</v>
      </c>
      <c r="AP561" s="66">
        <v>0</v>
      </c>
      <c r="AQ561" s="66">
        <f t="shared" si="8"/>
        <v>0</v>
      </c>
      <c r="AT561" s="35"/>
    </row>
    <row r="562" spans="1:46" ht="33" customHeight="1">
      <c r="A562" s="44">
        <v>1910</v>
      </c>
      <c r="B562" s="45" t="s">
        <v>528</v>
      </c>
      <c r="C562" s="67" t="s">
        <v>665</v>
      </c>
      <c r="D562" s="66">
        <v>0</v>
      </c>
      <c r="E562" s="66">
        <v>0</v>
      </c>
      <c r="F562" s="66">
        <v>0</v>
      </c>
      <c r="G562" s="66">
        <v>0</v>
      </c>
      <c r="H562" s="66">
        <v>0</v>
      </c>
      <c r="I562" s="66">
        <v>0</v>
      </c>
      <c r="J562" s="66">
        <v>0</v>
      </c>
      <c r="K562" s="66">
        <v>0</v>
      </c>
      <c r="L562" s="66">
        <v>0</v>
      </c>
      <c r="M562" s="66">
        <v>0</v>
      </c>
      <c r="N562" s="66">
        <v>0</v>
      </c>
      <c r="O562" s="66">
        <v>0</v>
      </c>
      <c r="P562" s="66">
        <v>0</v>
      </c>
      <c r="Q562" s="66">
        <v>0</v>
      </c>
      <c r="R562" s="66">
        <v>0</v>
      </c>
      <c r="S562" s="66">
        <v>0</v>
      </c>
      <c r="T562" s="66">
        <v>0</v>
      </c>
      <c r="U562" s="66">
        <v>0</v>
      </c>
      <c r="V562" s="66">
        <v>0</v>
      </c>
      <c r="W562" s="66">
        <v>0</v>
      </c>
      <c r="X562" s="66">
        <v>0</v>
      </c>
      <c r="Y562" s="66">
        <v>0</v>
      </c>
      <c r="Z562" s="66">
        <v>0</v>
      </c>
      <c r="AA562" s="66">
        <v>0</v>
      </c>
      <c r="AB562" s="66">
        <v>0</v>
      </c>
      <c r="AC562" s="66">
        <v>0</v>
      </c>
      <c r="AD562" s="66">
        <v>0</v>
      </c>
      <c r="AE562" s="66">
        <v>0</v>
      </c>
      <c r="AF562" s="66">
        <v>0</v>
      </c>
      <c r="AG562" s="66">
        <v>0</v>
      </c>
      <c r="AH562" s="66">
        <v>0</v>
      </c>
      <c r="AI562" s="66">
        <v>0</v>
      </c>
      <c r="AJ562" s="66">
        <v>0</v>
      </c>
      <c r="AK562" s="66">
        <v>0</v>
      </c>
      <c r="AL562" s="66">
        <v>0</v>
      </c>
      <c r="AM562" s="66">
        <v>0</v>
      </c>
      <c r="AN562" s="66">
        <v>0</v>
      </c>
      <c r="AO562" s="66">
        <v>0</v>
      </c>
      <c r="AP562" s="66">
        <v>0</v>
      </c>
      <c r="AQ562" s="66">
        <f t="shared" si="8"/>
        <v>0</v>
      </c>
      <c r="AT562" s="35"/>
    </row>
    <row r="563" spans="1:46" ht="33" customHeight="1">
      <c r="A563" s="44">
        <v>1911</v>
      </c>
      <c r="B563" s="45" t="s">
        <v>529</v>
      </c>
      <c r="C563" s="67" t="s">
        <v>665</v>
      </c>
      <c r="D563" s="66">
        <v>0</v>
      </c>
      <c r="E563" s="66">
        <v>0</v>
      </c>
      <c r="F563" s="66">
        <v>0</v>
      </c>
      <c r="G563" s="66">
        <v>0</v>
      </c>
      <c r="H563" s="66">
        <v>0</v>
      </c>
      <c r="I563" s="66">
        <v>0</v>
      </c>
      <c r="J563" s="66">
        <v>0</v>
      </c>
      <c r="K563" s="66">
        <v>0</v>
      </c>
      <c r="L563" s="66">
        <v>0</v>
      </c>
      <c r="M563" s="66">
        <v>0</v>
      </c>
      <c r="N563" s="66">
        <v>0</v>
      </c>
      <c r="O563" s="66">
        <v>0</v>
      </c>
      <c r="P563" s="66">
        <v>0</v>
      </c>
      <c r="Q563" s="66">
        <v>0</v>
      </c>
      <c r="R563" s="66">
        <v>0</v>
      </c>
      <c r="S563" s="66">
        <v>0</v>
      </c>
      <c r="T563" s="66">
        <v>0</v>
      </c>
      <c r="U563" s="66">
        <v>0</v>
      </c>
      <c r="V563" s="66">
        <v>0</v>
      </c>
      <c r="W563" s="66">
        <v>0</v>
      </c>
      <c r="X563" s="66">
        <v>0</v>
      </c>
      <c r="Y563" s="66">
        <v>0</v>
      </c>
      <c r="Z563" s="66">
        <v>0</v>
      </c>
      <c r="AA563" s="66">
        <v>0</v>
      </c>
      <c r="AB563" s="66">
        <v>0</v>
      </c>
      <c r="AC563" s="66">
        <v>0</v>
      </c>
      <c r="AD563" s="66">
        <v>0</v>
      </c>
      <c r="AE563" s="66">
        <v>0</v>
      </c>
      <c r="AF563" s="66">
        <v>0</v>
      </c>
      <c r="AG563" s="66">
        <v>0</v>
      </c>
      <c r="AH563" s="66">
        <v>0</v>
      </c>
      <c r="AI563" s="66">
        <v>0</v>
      </c>
      <c r="AJ563" s="66">
        <v>0</v>
      </c>
      <c r="AK563" s="66">
        <v>0</v>
      </c>
      <c r="AL563" s="66">
        <v>0</v>
      </c>
      <c r="AM563" s="66">
        <v>0</v>
      </c>
      <c r="AN563" s="66">
        <v>0</v>
      </c>
      <c r="AO563" s="66">
        <v>0</v>
      </c>
      <c r="AP563" s="66">
        <v>0</v>
      </c>
      <c r="AQ563" s="66">
        <f t="shared" si="8"/>
        <v>0</v>
      </c>
      <c r="AT563" s="35"/>
    </row>
    <row r="564" spans="1:46" ht="33" customHeight="1">
      <c r="A564" s="44">
        <v>1912</v>
      </c>
      <c r="B564" s="45" t="s">
        <v>530</v>
      </c>
      <c r="C564" s="67" t="s">
        <v>665</v>
      </c>
      <c r="D564" s="66">
        <v>0</v>
      </c>
      <c r="E564" s="66">
        <v>0</v>
      </c>
      <c r="F564" s="66">
        <v>0</v>
      </c>
      <c r="G564" s="66">
        <v>0</v>
      </c>
      <c r="H564" s="66">
        <v>0</v>
      </c>
      <c r="I564" s="66">
        <v>0</v>
      </c>
      <c r="J564" s="66">
        <v>0</v>
      </c>
      <c r="K564" s="66">
        <v>0</v>
      </c>
      <c r="L564" s="66">
        <v>0</v>
      </c>
      <c r="M564" s="66">
        <v>0</v>
      </c>
      <c r="N564" s="66">
        <v>0</v>
      </c>
      <c r="O564" s="66">
        <v>0</v>
      </c>
      <c r="P564" s="66">
        <v>0</v>
      </c>
      <c r="Q564" s="66">
        <v>0</v>
      </c>
      <c r="R564" s="66">
        <v>0</v>
      </c>
      <c r="S564" s="66">
        <v>0</v>
      </c>
      <c r="T564" s="66">
        <v>0</v>
      </c>
      <c r="U564" s="66">
        <v>0</v>
      </c>
      <c r="V564" s="66">
        <v>0</v>
      </c>
      <c r="W564" s="66">
        <v>0</v>
      </c>
      <c r="X564" s="66">
        <v>0</v>
      </c>
      <c r="Y564" s="66">
        <v>0</v>
      </c>
      <c r="Z564" s="66">
        <v>0</v>
      </c>
      <c r="AA564" s="66">
        <v>0</v>
      </c>
      <c r="AB564" s="66">
        <v>0</v>
      </c>
      <c r="AC564" s="66">
        <v>0</v>
      </c>
      <c r="AD564" s="66">
        <v>0</v>
      </c>
      <c r="AE564" s="66">
        <v>0</v>
      </c>
      <c r="AF564" s="66">
        <v>0</v>
      </c>
      <c r="AG564" s="66">
        <v>0</v>
      </c>
      <c r="AH564" s="66">
        <v>0</v>
      </c>
      <c r="AI564" s="66">
        <v>0</v>
      </c>
      <c r="AJ564" s="66">
        <v>0</v>
      </c>
      <c r="AK564" s="66">
        <v>0</v>
      </c>
      <c r="AL564" s="66">
        <v>0</v>
      </c>
      <c r="AM564" s="66">
        <v>0</v>
      </c>
      <c r="AN564" s="66">
        <v>0</v>
      </c>
      <c r="AO564" s="66">
        <v>0</v>
      </c>
      <c r="AP564" s="66">
        <v>0</v>
      </c>
      <c r="AQ564" s="66">
        <f t="shared" si="8"/>
        <v>0</v>
      </c>
      <c r="AT564" s="35"/>
    </row>
    <row r="565" spans="1:46" ht="33" customHeight="1">
      <c r="A565" s="44">
        <v>1913</v>
      </c>
      <c r="B565" s="45" t="s">
        <v>531</v>
      </c>
      <c r="C565" s="67" t="s">
        <v>665</v>
      </c>
      <c r="D565" s="66">
        <v>0</v>
      </c>
      <c r="E565" s="66">
        <v>0</v>
      </c>
      <c r="F565" s="66">
        <v>0</v>
      </c>
      <c r="G565" s="66">
        <v>0</v>
      </c>
      <c r="H565" s="66">
        <v>0</v>
      </c>
      <c r="I565" s="66">
        <v>0</v>
      </c>
      <c r="J565" s="66">
        <v>0</v>
      </c>
      <c r="K565" s="66">
        <v>0</v>
      </c>
      <c r="L565" s="66">
        <v>0</v>
      </c>
      <c r="M565" s="66">
        <v>0</v>
      </c>
      <c r="N565" s="66">
        <v>0</v>
      </c>
      <c r="O565" s="66">
        <v>0</v>
      </c>
      <c r="P565" s="66">
        <v>0</v>
      </c>
      <c r="Q565" s="66">
        <v>0</v>
      </c>
      <c r="R565" s="66">
        <v>0</v>
      </c>
      <c r="S565" s="66">
        <v>0</v>
      </c>
      <c r="T565" s="66">
        <v>0</v>
      </c>
      <c r="U565" s="66">
        <v>0</v>
      </c>
      <c r="V565" s="66">
        <v>0</v>
      </c>
      <c r="W565" s="66">
        <v>0</v>
      </c>
      <c r="X565" s="66">
        <v>0</v>
      </c>
      <c r="Y565" s="66">
        <v>0</v>
      </c>
      <c r="Z565" s="66">
        <v>0</v>
      </c>
      <c r="AA565" s="66">
        <v>0</v>
      </c>
      <c r="AB565" s="66">
        <v>0</v>
      </c>
      <c r="AC565" s="66">
        <v>0</v>
      </c>
      <c r="AD565" s="66">
        <v>0</v>
      </c>
      <c r="AE565" s="66">
        <v>0</v>
      </c>
      <c r="AF565" s="66">
        <v>0</v>
      </c>
      <c r="AG565" s="66">
        <v>0</v>
      </c>
      <c r="AH565" s="66">
        <v>0</v>
      </c>
      <c r="AI565" s="66">
        <v>0</v>
      </c>
      <c r="AJ565" s="66">
        <v>0</v>
      </c>
      <c r="AK565" s="66">
        <v>0</v>
      </c>
      <c r="AL565" s="66">
        <v>0</v>
      </c>
      <c r="AM565" s="66">
        <v>0</v>
      </c>
      <c r="AN565" s="66">
        <v>0</v>
      </c>
      <c r="AO565" s="66">
        <v>0</v>
      </c>
      <c r="AP565" s="66">
        <v>0</v>
      </c>
      <c r="AQ565" s="66">
        <f t="shared" si="8"/>
        <v>0</v>
      </c>
      <c r="AT565" s="35"/>
    </row>
    <row r="566" spans="1:46" ht="33" customHeight="1">
      <c r="A566" s="44">
        <v>1914</v>
      </c>
      <c r="B566" s="45" t="s">
        <v>532</v>
      </c>
      <c r="C566" s="67" t="s">
        <v>665</v>
      </c>
      <c r="D566" s="66">
        <v>0</v>
      </c>
      <c r="E566" s="66">
        <v>0</v>
      </c>
      <c r="F566" s="66">
        <v>0</v>
      </c>
      <c r="G566" s="66">
        <v>0</v>
      </c>
      <c r="H566" s="66">
        <v>0</v>
      </c>
      <c r="I566" s="66">
        <v>0</v>
      </c>
      <c r="J566" s="66">
        <v>0</v>
      </c>
      <c r="K566" s="66">
        <v>0</v>
      </c>
      <c r="L566" s="66">
        <v>0</v>
      </c>
      <c r="M566" s="66">
        <v>0</v>
      </c>
      <c r="N566" s="66">
        <v>0</v>
      </c>
      <c r="O566" s="66">
        <v>0</v>
      </c>
      <c r="P566" s="66">
        <v>0</v>
      </c>
      <c r="Q566" s="66">
        <v>0</v>
      </c>
      <c r="R566" s="66">
        <v>0</v>
      </c>
      <c r="S566" s="66">
        <v>0</v>
      </c>
      <c r="T566" s="66">
        <v>0</v>
      </c>
      <c r="U566" s="66">
        <v>0</v>
      </c>
      <c r="V566" s="66">
        <v>0</v>
      </c>
      <c r="W566" s="66">
        <v>0</v>
      </c>
      <c r="X566" s="66">
        <v>0</v>
      </c>
      <c r="Y566" s="66">
        <v>0</v>
      </c>
      <c r="Z566" s="66">
        <v>0</v>
      </c>
      <c r="AA566" s="66">
        <v>0</v>
      </c>
      <c r="AB566" s="66">
        <v>0</v>
      </c>
      <c r="AC566" s="66">
        <v>0</v>
      </c>
      <c r="AD566" s="66">
        <v>0</v>
      </c>
      <c r="AE566" s="66">
        <v>0</v>
      </c>
      <c r="AF566" s="66">
        <v>0</v>
      </c>
      <c r="AG566" s="66">
        <v>0</v>
      </c>
      <c r="AH566" s="66">
        <v>0</v>
      </c>
      <c r="AI566" s="66">
        <v>0</v>
      </c>
      <c r="AJ566" s="66">
        <v>0</v>
      </c>
      <c r="AK566" s="66">
        <v>0</v>
      </c>
      <c r="AL566" s="66">
        <v>0</v>
      </c>
      <c r="AM566" s="66">
        <v>0</v>
      </c>
      <c r="AN566" s="66">
        <v>0</v>
      </c>
      <c r="AO566" s="66">
        <v>0</v>
      </c>
      <c r="AP566" s="66">
        <v>0</v>
      </c>
      <c r="AQ566" s="66">
        <f t="shared" si="8"/>
        <v>0</v>
      </c>
      <c r="AT566" s="35"/>
    </row>
    <row r="567" spans="1:46" ht="33" customHeight="1">
      <c r="A567" s="44">
        <v>1915</v>
      </c>
      <c r="B567" s="45" t="s">
        <v>533</v>
      </c>
      <c r="C567" s="67" t="s">
        <v>665</v>
      </c>
      <c r="D567" s="66">
        <v>0</v>
      </c>
      <c r="E567" s="66">
        <v>0</v>
      </c>
      <c r="F567" s="66">
        <v>0</v>
      </c>
      <c r="G567" s="66">
        <v>0</v>
      </c>
      <c r="H567" s="66">
        <v>0</v>
      </c>
      <c r="I567" s="66">
        <v>0</v>
      </c>
      <c r="J567" s="66">
        <v>0</v>
      </c>
      <c r="K567" s="66">
        <v>0</v>
      </c>
      <c r="L567" s="66">
        <v>0</v>
      </c>
      <c r="M567" s="66">
        <v>0</v>
      </c>
      <c r="N567" s="66">
        <v>0</v>
      </c>
      <c r="O567" s="66">
        <v>0</v>
      </c>
      <c r="P567" s="66">
        <v>0</v>
      </c>
      <c r="Q567" s="66">
        <v>0</v>
      </c>
      <c r="R567" s="66">
        <v>0</v>
      </c>
      <c r="S567" s="66">
        <v>0</v>
      </c>
      <c r="T567" s="66">
        <v>0</v>
      </c>
      <c r="U567" s="66">
        <v>0</v>
      </c>
      <c r="V567" s="66">
        <v>0</v>
      </c>
      <c r="W567" s="66">
        <v>0</v>
      </c>
      <c r="X567" s="66">
        <v>0</v>
      </c>
      <c r="Y567" s="66">
        <v>0</v>
      </c>
      <c r="Z567" s="66">
        <v>0</v>
      </c>
      <c r="AA567" s="66">
        <v>0</v>
      </c>
      <c r="AB567" s="66">
        <v>0</v>
      </c>
      <c r="AC567" s="66">
        <v>0</v>
      </c>
      <c r="AD567" s="66">
        <v>0</v>
      </c>
      <c r="AE567" s="66">
        <v>0</v>
      </c>
      <c r="AF567" s="66">
        <v>0</v>
      </c>
      <c r="AG567" s="66">
        <v>0</v>
      </c>
      <c r="AH567" s="66">
        <v>0</v>
      </c>
      <c r="AI567" s="66">
        <v>0</v>
      </c>
      <c r="AJ567" s="66">
        <v>0</v>
      </c>
      <c r="AK567" s="66">
        <v>0</v>
      </c>
      <c r="AL567" s="66">
        <v>0</v>
      </c>
      <c r="AM567" s="66">
        <v>0</v>
      </c>
      <c r="AN567" s="66">
        <v>0</v>
      </c>
      <c r="AO567" s="66">
        <v>0</v>
      </c>
      <c r="AP567" s="66">
        <v>0</v>
      </c>
      <c r="AQ567" s="66">
        <f t="shared" si="8"/>
        <v>0</v>
      </c>
      <c r="AT567" s="35"/>
    </row>
    <row r="568" spans="1:46" ht="33" customHeight="1">
      <c r="A568" s="44">
        <v>2301</v>
      </c>
      <c r="B568" s="45" t="s">
        <v>534</v>
      </c>
      <c r="C568" s="67" t="s">
        <v>697</v>
      </c>
      <c r="D568" s="66">
        <v>0</v>
      </c>
      <c r="E568" s="66">
        <v>0</v>
      </c>
      <c r="F568" s="66">
        <v>0</v>
      </c>
      <c r="G568" s="66">
        <v>0</v>
      </c>
      <c r="H568" s="66">
        <v>0</v>
      </c>
      <c r="I568" s="66">
        <v>0</v>
      </c>
      <c r="J568" s="66">
        <v>0</v>
      </c>
      <c r="K568" s="66">
        <v>0</v>
      </c>
      <c r="L568" s="66">
        <v>0</v>
      </c>
      <c r="M568" s="66">
        <v>0</v>
      </c>
      <c r="N568" s="66">
        <v>0</v>
      </c>
      <c r="O568" s="66">
        <v>0</v>
      </c>
      <c r="P568" s="66">
        <v>0</v>
      </c>
      <c r="Q568" s="66">
        <v>0</v>
      </c>
      <c r="R568" s="66">
        <v>0</v>
      </c>
      <c r="S568" s="66">
        <v>0</v>
      </c>
      <c r="T568" s="66">
        <v>0</v>
      </c>
      <c r="U568" s="66">
        <v>0</v>
      </c>
      <c r="V568" s="66">
        <v>0</v>
      </c>
      <c r="W568" s="66">
        <v>0</v>
      </c>
      <c r="X568" s="66">
        <v>0</v>
      </c>
      <c r="Y568" s="66">
        <v>0</v>
      </c>
      <c r="Z568" s="66">
        <v>0</v>
      </c>
      <c r="AA568" s="66">
        <v>0</v>
      </c>
      <c r="AB568" s="66">
        <v>0</v>
      </c>
      <c r="AC568" s="66">
        <v>0</v>
      </c>
      <c r="AD568" s="66">
        <v>0</v>
      </c>
      <c r="AE568" s="66">
        <v>0</v>
      </c>
      <c r="AF568" s="66">
        <v>0</v>
      </c>
      <c r="AG568" s="66">
        <v>0</v>
      </c>
      <c r="AH568" s="66">
        <v>0</v>
      </c>
      <c r="AI568" s="66">
        <v>0</v>
      </c>
      <c r="AJ568" s="66">
        <v>0</v>
      </c>
      <c r="AK568" s="66">
        <v>0</v>
      </c>
      <c r="AL568" s="66">
        <v>0</v>
      </c>
      <c r="AM568" s="66">
        <v>0</v>
      </c>
      <c r="AN568" s="66">
        <v>0</v>
      </c>
      <c r="AO568" s="66">
        <v>0</v>
      </c>
      <c r="AP568" s="66">
        <v>0</v>
      </c>
      <c r="AQ568" s="66">
        <f t="shared" si="8"/>
        <v>0</v>
      </c>
      <c r="AT568" s="35"/>
    </row>
    <row r="569" spans="1:46" ht="33" customHeight="1">
      <c r="A569" s="44">
        <v>2302</v>
      </c>
      <c r="B569" s="45" t="s">
        <v>535</v>
      </c>
      <c r="C569" s="67" t="s">
        <v>697</v>
      </c>
      <c r="D569" s="66">
        <v>0</v>
      </c>
      <c r="E569" s="66">
        <v>0</v>
      </c>
      <c r="F569" s="66">
        <v>0</v>
      </c>
      <c r="G569" s="66">
        <v>0</v>
      </c>
      <c r="H569" s="66">
        <v>0</v>
      </c>
      <c r="I569" s="66">
        <v>0</v>
      </c>
      <c r="J569" s="66">
        <v>0</v>
      </c>
      <c r="K569" s="66">
        <v>0</v>
      </c>
      <c r="L569" s="66">
        <v>0</v>
      </c>
      <c r="M569" s="66">
        <v>0</v>
      </c>
      <c r="N569" s="66">
        <v>0</v>
      </c>
      <c r="O569" s="66">
        <v>0</v>
      </c>
      <c r="P569" s="66">
        <v>0</v>
      </c>
      <c r="Q569" s="66">
        <v>0</v>
      </c>
      <c r="R569" s="66">
        <v>0</v>
      </c>
      <c r="S569" s="66">
        <v>0</v>
      </c>
      <c r="T569" s="66">
        <v>0</v>
      </c>
      <c r="U569" s="66">
        <v>0</v>
      </c>
      <c r="V569" s="66">
        <v>0</v>
      </c>
      <c r="W569" s="66">
        <v>0</v>
      </c>
      <c r="X569" s="66">
        <v>0</v>
      </c>
      <c r="Y569" s="66">
        <v>0</v>
      </c>
      <c r="Z569" s="66">
        <v>0</v>
      </c>
      <c r="AA569" s="66">
        <v>0</v>
      </c>
      <c r="AB569" s="66">
        <v>0</v>
      </c>
      <c r="AC569" s="66">
        <v>0</v>
      </c>
      <c r="AD569" s="66">
        <v>0</v>
      </c>
      <c r="AE569" s="66">
        <v>0</v>
      </c>
      <c r="AF569" s="66">
        <v>0</v>
      </c>
      <c r="AG569" s="66">
        <v>0</v>
      </c>
      <c r="AH569" s="66">
        <v>0</v>
      </c>
      <c r="AI569" s="66">
        <v>0</v>
      </c>
      <c r="AJ569" s="66">
        <v>0</v>
      </c>
      <c r="AK569" s="66">
        <v>0</v>
      </c>
      <c r="AL569" s="66">
        <v>0</v>
      </c>
      <c r="AM569" s="66">
        <v>0</v>
      </c>
      <c r="AN569" s="66">
        <v>0</v>
      </c>
      <c r="AO569" s="66">
        <v>0</v>
      </c>
      <c r="AP569" s="66">
        <v>0</v>
      </c>
      <c r="AQ569" s="66">
        <f t="shared" si="8"/>
        <v>0</v>
      </c>
      <c r="AT569" s="35"/>
    </row>
    <row r="570" spans="1:46" ht="33" customHeight="1">
      <c r="A570" s="44">
        <v>2303</v>
      </c>
      <c r="B570" s="45" t="s">
        <v>536</v>
      </c>
      <c r="C570" s="67" t="s">
        <v>697</v>
      </c>
      <c r="D570" s="66">
        <v>0</v>
      </c>
      <c r="E570" s="66">
        <v>0</v>
      </c>
      <c r="F570" s="66">
        <v>0</v>
      </c>
      <c r="G570" s="66">
        <v>0</v>
      </c>
      <c r="H570" s="66">
        <v>0</v>
      </c>
      <c r="I570" s="66">
        <v>0</v>
      </c>
      <c r="J570" s="66">
        <v>0</v>
      </c>
      <c r="K570" s="66">
        <v>0</v>
      </c>
      <c r="L570" s="66">
        <v>0</v>
      </c>
      <c r="M570" s="66">
        <v>0</v>
      </c>
      <c r="N570" s="66">
        <v>0</v>
      </c>
      <c r="O570" s="66">
        <v>0</v>
      </c>
      <c r="P570" s="66">
        <v>0</v>
      </c>
      <c r="Q570" s="66">
        <v>0</v>
      </c>
      <c r="R570" s="66">
        <v>0</v>
      </c>
      <c r="S570" s="66">
        <v>0</v>
      </c>
      <c r="T570" s="66">
        <v>0</v>
      </c>
      <c r="U570" s="66">
        <v>0</v>
      </c>
      <c r="V570" s="66">
        <v>0</v>
      </c>
      <c r="W570" s="66">
        <v>0</v>
      </c>
      <c r="X570" s="66">
        <v>0</v>
      </c>
      <c r="Y570" s="66">
        <v>0</v>
      </c>
      <c r="Z570" s="66">
        <v>0</v>
      </c>
      <c r="AA570" s="66">
        <v>0</v>
      </c>
      <c r="AB570" s="66">
        <v>0</v>
      </c>
      <c r="AC570" s="66">
        <v>0</v>
      </c>
      <c r="AD570" s="66">
        <v>0</v>
      </c>
      <c r="AE570" s="66">
        <v>0</v>
      </c>
      <c r="AF570" s="66">
        <v>0</v>
      </c>
      <c r="AG570" s="66">
        <v>0</v>
      </c>
      <c r="AH570" s="66">
        <v>0</v>
      </c>
      <c r="AI570" s="66">
        <v>0</v>
      </c>
      <c r="AJ570" s="66">
        <v>0</v>
      </c>
      <c r="AK570" s="66">
        <v>0</v>
      </c>
      <c r="AL570" s="66">
        <v>0</v>
      </c>
      <c r="AM570" s="66">
        <v>0</v>
      </c>
      <c r="AN570" s="66">
        <v>0</v>
      </c>
      <c r="AO570" s="66">
        <v>0</v>
      </c>
      <c r="AP570" s="66">
        <v>0</v>
      </c>
      <c r="AQ570" s="66">
        <f t="shared" si="8"/>
        <v>0</v>
      </c>
      <c r="AT570" s="35"/>
    </row>
    <row r="571" spans="1:46" ht="33" customHeight="1">
      <c r="A571" s="44">
        <v>2311</v>
      </c>
      <c r="B571" s="45" t="s">
        <v>1308</v>
      </c>
      <c r="C571" s="67" t="s">
        <v>646</v>
      </c>
      <c r="D571" s="66">
        <v>0</v>
      </c>
      <c r="E571" s="66">
        <v>0</v>
      </c>
      <c r="F571" s="66">
        <v>0</v>
      </c>
      <c r="G571" s="66">
        <v>0</v>
      </c>
      <c r="H571" s="66">
        <v>0</v>
      </c>
      <c r="I571" s="66">
        <v>0</v>
      </c>
      <c r="J571" s="66">
        <v>0</v>
      </c>
      <c r="K571" s="66">
        <v>0</v>
      </c>
      <c r="L571" s="66">
        <v>0</v>
      </c>
      <c r="M571" s="66">
        <v>0</v>
      </c>
      <c r="N571" s="66">
        <v>0</v>
      </c>
      <c r="O571" s="66">
        <v>0</v>
      </c>
      <c r="P571" s="66">
        <v>0</v>
      </c>
      <c r="Q571" s="66">
        <v>0</v>
      </c>
      <c r="R571" s="66">
        <v>0</v>
      </c>
      <c r="S571" s="66">
        <v>0</v>
      </c>
      <c r="T571" s="66">
        <v>0</v>
      </c>
      <c r="U571" s="66">
        <v>0</v>
      </c>
      <c r="V571" s="66">
        <v>0</v>
      </c>
      <c r="W571" s="66">
        <v>0</v>
      </c>
      <c r="X571" s="66">
        <v>0</v>
      </c>
      <c r="Y571" s="66">
        <v>0</v>
      </c>
      <c r="Z571" s="66">
        <v>0</v>
      </c>
      <c r="AA571" s="66">
        <v>0</v>
      </c>
      <c r="AB571" s="66">
        <v>0</v>
      </c>
      <c r="AC571" s="66">
        <v>0</v>
      </c>
      <c r="AD571" s="66">
        <v>0</v>
      </c>
      <c r="AE571" s="66">
        <v>0</v>
      </c>
      <c r="AF571" s="66">
        <v>0</v>
      </c>
      <c r="AG571" s="66">
        <v>0</v>
      </c>
      <c r="AH571" s="66">
        <v>0</v>
      </c>
      <c r="AI571" s="66">
        <v>0</v>
      </c>
      <c r="AJ571" s="66">
        <v>0</v>
      </c>
      <c r="AK571" s="66">
        <v>0</v>
      </c>
      <c r="AL571" s="66">
        <v>0</v>
      </c>
      <c r="AM571" s="66">
        <v>0</v>
      </c>
      <c r="AN571" s="66">
        <v>0</v>
      </c>
      <c r="AO571" s="66">
        <v>0</v>
      </c>
      <c r="AP571" s="66">
        <v>0</v>
      </c>
      <c r="AQ571" s="66">
        <f t="shared" si="8"/>
        <v>0</v>
      </c>
      <c r="AT571" s="35"/>
    </row>
    <row r="572" spans="1:46" ht="33" customHeight="1">
      <c r="A572" s="44">
        <v>2312</v>
      </c>
      <c r="B572" s="45" t="s">
        <v>1309</v>
      </c>
      <c r="C572" s="67" t="s">
        <v>646</v>
      </c>
      <c r="D572" s="66">
        <v>0</v>
      </c>
      <c r="E572" s="66">
        <v>0</v>
      </c>
      <c r="F572" s="66">
        <v>0</v>
      </c>
      <c r="G572" s="66">
        <v>0</v>
      </c>
      <c r="H572" s="66">
        <v>0</v>
      </c>
      <c r="I572" s="66">
        <v>0</v>
      </c>
      <c r="J572" s="66">
        <v>0</v>
      </c>
      <c r="K572" s="66">
        <v>0</v>
      </c>
      <c r="L572" s="66">
        <v>0</v>
      </c>
      <c r="M572" s="66">
        <v>0</v>
      </c>
      <c r="N572" s="66">
        <v>0</v>
      </c>
      <c r="O572" s="66">
        <v>0</v>
      </c>
      <c r="P572" s="66">
        <v>0</v>
      </c>
      <c r="Q572" s="66">
        <v>0</v>
      </c>
      <c r="R572" s="66">
        <v>0</v>
      </c>
      <c r="S572" s="66">
        <v>0</v>
      </c>
      <c r="T572" s="66">
        <v>0</v>
      </c>
      <c r="U572" s="66">
        <v>0</v>
      </c>
      <c r="V572" s="66">
        <v>0</v>
      </c>
      <c r="W572" s="66">
        <v>0</v>
      </c>
      <c r="X572" s="66">
        <v>0</v>
      </c>
      <c r="Y572" s="66">
        <v>0</v>
      </c>
      <c r="Z572" s="66">
        <v>0</v>
      </c>
      <c r="AA572" s="66">
        <v>0</v>
      </c>
      <c r="AB572" s="66">
        <v>0</v>
      </c>
      <c r="AC572" s="66">
        <v>0</v>
      </c>
      <c r="AD572" s="66">
        <v>0</v>
      </c>
      <c r="AE572" s="66">
        <v>0</v>
      </c>
      <c r="AF572" s="66">
        <v>0</v>
      </c>
      <c r="AG572" s="66">
        <v>0</v>
      </c>
      <c r="AH572" s="66">
        <v>0</v>
      </c>
      <c r="AI572" s="66">
        <v>0</v>
      </c>
      <c r="AJ572" s="66">
        <v>0</v>
      </c>
      <c r="AK572" s="66">
        <v>0</v>
      </c>
      <c r="AL572" s="66">
        <v>0</v>
      </c>
      <c r="AM572" s="66">
        <v>0</v>
      </c>
      <c r="AN572" s="66">
        <v>0</v>
      </c>
      <c r="AO572" s="66">
        <v>0</v>
      </c>
      <c r="AP572" s="66">
        <v>0</v>
      </c>
      <c r="AQ572" s="66">
        <f t="shared" si="8"/>
        <v>0</v>
      </c>
      <c r="AT572" s="35"/>
    </row>
    <row r="573" spans="1:46" ht="33" customHeight="1">
      <c r="A573" s="44">
        <v>2313</v>
      </c>
      <c r="B573" s="45" t="s">
        <v>1310</v>
      </c>
      <c r="C573" s="67" t="s">
        <v>646</v>
      </c>
      <c r="D573" s="66">
        <v>0</v>
      </c>
      <c r="E573" s="66">
        <v>0</v>
      </c>
      <c r="F573" s="66">
        <v>0</v>
      </c>
      <c r="G573" s="66">
        <v>0</v>
      </c>
      <c r="H573" s="66">
        <v>0</v>
      </c>
      <c r="I573" s="66">
        <v>0</v>
      </c>
      <c r="J573" s="66">
        <v>0</v>
      </c>
      <c r="K573" s="66">
        <v>0</v>
      </c>
      <c r="L573" s="66">
        <v>0</v>
      </c>
      <c r="M573" s="66">
        <v>0</v>
      </c>
      <c r="N573" s="66">
        <v>0</v>
      </c>
      <c r="O573" s="66">
        <v>0</v>
      </c>
      <c r="P573" s="66">
        <v>0</v>
      </c>
      <c r="Q573" s="66">
        <v>0</v>
      </c>
      <c r="R573" s="66">
        <v>0</v>
      </c>
      <c r="S573" s="66">
        <v>0</v>
      </c>
      <c r="T573" s="66">
        <v>0</v>
      </c>
      <c r="U573" s="66">
        <v>0</v>
      </c>
      <c r="V573" s="66">
        <v>0</v>
      </c>
      <c r="W573" s="66">
        <v>0</v>
      </c>
      <c r="X573" s="66">
        <v>0</v>
      </c>
      <c r="Y573" s="66">
        <v>0</v>
      </c>
      <c r="Z573" s="66">
        <v>0</v>
      </c>
      <c r="AA573" s="66">
        <v>0</v>
      </c>
      <c r="AB573" s="66">
        <v>0</v>
      </c>
      <c r="AC573" s="66">
        <v>0</v>
      </c>
      <c r="AD573" s="66">
        <v>0</v>
      </c>
      <c r="AE573" s="66">
        <v>0</v>
      </c>
      <c r="AF573" s="66">
        <v>0</v>
      </c>
      <c r="AG573" s="66">
        <v>0</v>
      </c>
      <c r="AH573" s="66">
        <v>0</v>
      </c>
      <c r="AI573" s="66">
        <v>0</v>
      </c>
      <c r="AJ573" s="66">
        <v>0</v>
      </c>
      <c r="AK573" s="66">
        <v>0</v>
      </c>
      <c r="AL573" s="66">
        <v>0</v>
      </c>
      <c r="AM573" s="66">
        <v>0</v>
      </c>
      <c r="AN573" s="66">
        <v>0</v>
      </c>
      <c r="AO573" s="66">
        <v>0</v>
      </c>
      <c r="AP573" s="66">
        <v>0</v>
      </c>
      <c r="AQ573" s="66">
        <f t="shared" si="8"/>
        <v>0</v>
      </c>
      <c r="AT573" s="35"/>
    </row>
    <row r="574" spans="1:46" ht="33" customHeight="1">
      <c r="A574" s="44">
        <v>2314</v>
      </c>
      <c r="B574" s="45" t="s">
        <v>1311</v>
      </c>
      <c r="C574" s="67" t="s">
        <v>646</v>
      </c>
      <c r="D574" s="66">
        <v>0</v>
      </c>
      <c r="E574" s="66">
        <v>0</v>
      </c>
      <c r="F574" s="66">
        <v>0</v>
      </c>
      <c r="G574" s="66">
        <v>0</v>
      </c>
      <c r="H574" s="66">
        <v>0</v>
      </c>
      <c r="I574" s="66">
        <v>0</v>
      </c>
      <c r="J574" s="66">
        <v>0</v>
      </c>
      <c r="K574" s="66">
        <v>0</v>
      </c>
      <c r="L574" s="66">
        <v>0</v>
      </c>
      <c r="M574" s="66">
        <v>0</v>
      </c>
      <c r="N574" s="66">
        <v>0</v>
      </c>
      <c r="O574" s="66">
        <v>0</v>
      </c>
      <c r="P574" s="66">
        <v>0</v>
      </c>
      <c r="Q574" s="66">
        <v>0</v>
      </c>
      <c r="R574" s="66">
        <v>0</v>
      </c>
      <c r="S574" s="66">
        <v>0</v>
      </c>
      <c r="T574" s="66">
        <v>0</v>
      </c>
      <c r="U574" s="66">
        <v>0</v>
      </c>
      <c r="V574" s="66">
        <v>0</v>
      </c>
      <c r="W574" s="66">
        <v>0</v>
      </c>
      <c r="X574" s="66">
        <v>0</v>
      </c>
      <c r="Y574" s="66">
        <v>0</v>
      </c>
      <c r="Z574" s="66">
        <v>0</v>
      </c>
      <c r="AA574" s="66">
        <v>0</v>
      </c>
      <c r="AB574" s="66">
        <v>0</v>
      </c>
      <c r="AC574" s="66">
        <v>0</v>
      </c>
      <c r="AD574" s="66">
        <v>0</v>
      </c>
      <c r="AE574" s="66">
        <v>0</v>
      </c>
      <c r="AF574" s="66">
        <v>0</v>
      </c>
      <c r="AG574" s="66">
        <v>0</v>
      </c>
      <c r="AH574" s="66">
        <v>0</v>
      </c>
      <c r="AI574" s="66">
        <v>0</v>
      </c>
      <c r="AJ574" s="66">
        <v>0</v>
      </c>
      <c r="AK574" s="66">
        <v>0</v>
      </c>
      <c r="AL574" s="66">
        <v>0</v>
      </c>
      <c r="AM574" s="66">
        <v>0</v>
      </c>
      <c r="AN574" s="66">
        <v>0</v>
      </c>
      <c r="AO574" s="66">
        <v>0</v>
      </c>
      <c r="AP574" s="66">
        <v>0</v>
      </c>
      <c r="AQ574" s="66">
        <f t="shared" si="8"/>
        <v>0</v>
      </c>
      <c r="AT574" s="35"/>
    </row>
    <row r="575" spans="1:46" ht="33" customHeight="1">
      <c r="A575" s="44">
        <v>2315</v>
      </c>
      <c r="B575" s="45" t="s">
        <v>540</v>
      </c>
      <c r="C575" s="67" t="s">
        <v>646</v>
      </c>
      <c r="D575" s="66">
        <v>0</v>
      </c>
      <c r="E575" s="66">
        <v>0</v>
      </c>
      <c r="F575" s="66">
        <v>0</v>
      </c>
      <c r="G575" s="66">
        <v>0</v>
      </c>
      <c r="H575" s="66">
        <v>0</v>
      </c>
      <c r="I575" s="66">
        <v>0</v>
      </c>
      <c r="J575" s="66">
        <v>0</v>
      </c>
      <c r="K575" s="66">
        <v>0</v>
      </c>
      <c r="L575" s="66">
        <v>0</v>
      </c>
      <c r="M575" s="66">
        <v>0</v>
      </c>
      <c r="N575" s="66">
        <v>0</v>
      </c>
      <c r="O575" s="66">
        <v>0</v>
      </c>
      <c r="P575" s="66">
        <v>0</v>
      </c>
      <c r="Q575" s="66">
        <v>0</v>
      </c>
      <c r="R575" s="66">
        <v>0</v>
      </c>
      <c r="S575" s="66">
        <v>0</v>
      </c>
      <c r="T575" s="66">
        <v>0</v>
      </c>
      <c r="U575" s="66">
        <v>0</v>
      </c>
      <c r="V575" s="66">
        <v>0</v>
      </c>
      <c r="W575" s="66">
        <v>0</v>
      </c>
      <c r="X575" s="66">
        <v>0</v>
      </c>
      <c r="Y575" s="66">
        <v>0</v>
      </c>
      <c r="Z575" s="66">
        <v>0</v>
      </c>
      <c r="AA575" s="66">
        <v>0</v>
      </c>
      <c r="AB575" s="66">
        <v>0</v>
      </c>
      <c r="AC575" s="66">
        <v>0</v>
      </c>
      <c r="AD575" s="66">
        <v>0</v>
      </c>
      <c r="AE575" s="66">
        <v>0</v>
      </c>
      <c r="AF575" s="66">
        <v>0</v>
      </c>
      <c r="AG575" s="66">
        <v>0</v>
      </c>
      <c r="AH575" s="66">
        <v>0</v>
      </c>
      <c r="AI575" s="66">
        <v>0</v>
      </c>
      <c r="AJ575" s="66">
        <v>0</v>
      </c>
      <c r="AK575" s="66">
        <v>0</v>
      </c>
      <c r="AL575" s="66">
        <v>0</v>
      </c>
      <c r="AM575" s="66">
        <v>0</v>
      </c>
      <c r="AN575" s="66">
        <v>0</v>
      </c>
      <c r="AO575" s="66">
        <v>0</v>
      </c>
      <c r="AP575" s="66">
        <v>0</v>
      </c>
      <c r="AQ575" s="66">
        <f t="shared" si="8"/>
        <v>0</v>
      </c>
      <c r="AT575" s="35"/>
    </row>
    <row r="576" spans="1:46" ht="33" customHeight="1">
      <c r="A576" s="44">
        <v>2316</v>
      </c>
      <c r="B576" s="45" t="s">
        <v>541</v>
      </c>
      <c r="C576" s="67" t="s">
        <v>646</v>
      </c>
      <c r="D576" s="66">
        <v>0</v>
      </c>
      <c r="E576" s="66">
        <v>0</v>
      </c>
      <c r="F576" s="66">
        <v>0</v>
      </c>
      <c r="G576" s="66">
        <v>0</v>
      </c>
      <c r="H576" s="66">
        <v>0</v>
      </c>
      <c r="I576" s="66">
        <v>0</v>
      </c>
      <c r="J576" s="66">
        <v>0</v>
      </c>
      <c r="K576" s="66">
        <v>0</v>
      </c>
      <c r="L576" s="66">
        <v>0</v>
      </c>
      <c r="M576" s="66">
        <v>0</v>
      </c>
      <c r="N576" s="66">
        <v>0</v>
      </c>
      <c r="O576" s="66">
        <v>0</v>
      </c>
      <c r="P576" s="66">
        <v>0</v>
      </c>
      <c r="Q576" s="66">
        <v>0</v>
      </c>
      <c r="R576" s="66">
        <v>0</v>
      </c>
      <c r="S576" s="66">
        <v>0</v>
      </c>
      <c r="T576" s="66">
        <v>0</v>
      </c>
      <c r="U576" s="66">
        <v>0</v>
      </c>
      <c r="V576" s="66">
        <v>0</v>
      </c>
      <c r="W576" s="66">
        <v>0</v>
      </c>
      <c r="X576" s="66">
        <v>0</v>
      </c>
      <c r="Y576" s="66">
        <v>0</v>
      </c>
      <c r="Z576" s="66">
        <v>0</v>
      </c>
      <c r="AA576" s="66">
        <v>0</v>
      </c>
      <c r="AB576" s="66">
        <v>0</v>
      </c>
      <c r="AC576" s="66">
        <v>0</v>
      </c>
      <c r="AD576" s="66">
        <v>0</v>
      </c>
      <c r="AE576" s="66">
        <v>0</v>
      </c>
      <c r="AF576" s="66">
        <v>0</v>
      </c>
      <c r="AG576" s="66">
        <v>0</v>
      </c>
      <c r="AH576" s="66">
        <v>0</v>
      </c>
      <c r="AI576" s="66">
        <v>0</v>
      </c>
      <c r="AJ576" s="66">
        <v>0</v>
      </c>
      <c r="AK576" s="66">
        <v>0</v>
      </c>
      <c r="AL576" s="66">
        <v>0</v>
      </c>
      <c r="AM576" s="66">
        <v>0</v>
      </c>
      <c r="AN576" s="66">
        <v>0</v>
      </c>
      <c r="AO576" s="66">
        <v>0</v>
      </c>
      <c r="AP576" s="66">
        <v>0</v>
      </c>
      <c r="AQ576" s="66">
        <f t="shared" si="8"/>
        <v>0</v>
      </c>
      <c r="AT576" s="35"/>
    </row>
    <row r="577" spans="1:46" ht="33" customHeight="1">
      <c r="A577" s="44">
        <v>2317</v>
      </c>
      <c r="B577" s="45" t="s">
        <v>542</v>
      </c>
      <c r="C577" s="67" t="s">
        <v>646</v>
      </c>
      <c r="D577" s="66">
        <v>0</v>
      </c>
      <c r="E577" s="66">
        <v>0</v>
      </c>
      <c r="F577" s="66">
        <v>0</v>
      </c>
      <c r="G577" s="66">
        <v>0</v>
      </c>
      <c r="H577" s="66">
        <v>0</v>
      </c>
      <c r="I577" s="66">
        <v>0</v>
      </c>
      <c r="J577" s="66">
        <v>0</v>
      </c>
      <c r="K577" s="66">
        <v>0</v>
      </c>
      <c r="L577" s="66">
        <v>0</v>
      </c>
      <c r="M577" s="66">
        <v>0</v>
      </c>
      <c r="N577" s="66">
        <v>0</v>
      </c>
      <c r="O577" s="66">
        <v>0</v>
      </c>
      <c r="P577" s="66">
        <v>0</v>
      </c>
      <c r="Q577" s="66">
        <v>0</v>
      </c>
      <c r="R577" s="66">
        <v>0</v>
      </c>
      <c r="S577" s="66">
        <v>0</v>
      </c>
      <c r="T577" s="66">
        <v>0</v>
      </c>
      <c r="U577" s="66">
        <v>0</v>
      </c>
      <c r="V577" s="66">
        <v>0</v>
      </c>
      <c r="W577" s="66">
        <v>0</v>
      </c>
      <c r="X577" s="66">
        <v>0</v>
      </c>
      <c r="Y577" s="66">
        <v>0</v>
      </c>
      <c r="Z577" s="66">
        <v>0</v>
      </c>
      <c r="AA577" s="66">
        <v>0</v>
      </c>
      <c r="AB577" s="66">
        <v>0</v>
      </c>
      <c r="AC577" s="66">
        <v>0</v>
      </c>
      <c r="AD577" s="66">
        <v>0</v>
      </c>
      <c r="AE577" s="66">
        <v>0</v>
      </c>
      <c r="AF577" s="66">
        <v>0</v>
      </c>
      <c r="AG577" s="66">
        <v>0</v>
      </c>
      <c r="AH577" s="66">
        <v>0</v>
      </c>
      <c r="AI577" s="66">
        <v>0</v>
      </c>
      <c r="AJ577" s="66">
        <v>0</v>
      </c>
      <c r="AK577" s="66">
        <v>0</v>
      </c>
      <c r="AL577" s="66">
        <v>0</v>
      </c>
      <c r="AM577" s="66">
        <v>0</v>
      </c>
      <c r="AN577" s="66">
        <v>0</v>
      </c>
      <c r="AO577" s="66">
        <v>0</v>
      </c>
      <c r="AP577" s="66">
        <v>0</v>
      </c>
      <c r="AQ577" s="66">
        <f t="shared" si="8"/>
        <v>0</v>
      </c>
      <c r="AT577" s="35"/>
    </row>
    <row r="578" spans="1:46" ht="33" customHeight="1">
      <c r="A578" s="44">
        <v>2318</v>
      </c>
      <c r="B578" s="45" t="s">
        <v>602</v>
      </c>
      <c r="C578" s="67" t="s">
        <v>646</v>
      </c>
      <c r="D578" s="66">
        <v>0</v>
      </c>
      <c r="E578" s="66">
        <v>0</v>
      </c>
      <c r="F578" s="66">
        <v>0</v>
      </c>
      <c r="G578" s="66">
        <v>0</v>
      </c>
      <c r="H578" s="66">
        <v>0</v>
      </c>
      <c r="I578" s="66">
        <v>0</v>
      </c>
      <c r="J578" s="66">
        <v>0</v>
      </c>
      <c r="K578" s="66">
        <v>0</v>
      </c>
      <c r="L578" s="66">
        <v>0</v>
      </c>
      <c r="M578" s="66">
        <v>0</v>
      </c>
      <c r="N578" s="66">
        <v>0</v>
      </c>
      <c r="O578" s="66">
        <v>0</v>
      </c>
      <c r="P578" s="66">
        <v>0</v>
      </c>
      <c r="Q578" s="66">
        <v>0</v>
      </c>
      <c r="R578" s="66">
        <v>0</v>
      </c>
      <c r="S578" s="66">
        <v>0</v>
      </c>
      <c r="T578" s="66">
        <v>0</v>
      </c>
      <c r="U578" s="66">
        <v>0</v>
      </c>
      <c r="V578" s="66">
        <v>0</v>
      </c>
      <c r="W578" s="66">
        <v>0</v>
      </c>
      <c r="X578" s="66">
        <v>0</v>
      </c>
      <c r="Y578" s="66">
        <v>0</v>
      </c>
      <c r="Z578" s="66">
        <v>0</v>
      </c>
      <c r="AA578" s="66">
        <v>0</v>
      </c>
      <c r="AB578" s="66">
        <v>0</v>
      </c>
      <c r="AC578" s="66">
        <v>0</v>
      </c>
      <c r="AD578" s="66">
        <v>0</v>
      </c>
      <c r="AE578" s="66">
        <v>0</v>
      </c>
      <c r="AF578" s="66">
        <v>0</v>
      </c>
      <c r="AG578" s="66">
        <v>0</v>
      </c>
      <c r="AH578" s="66">
        <v>0</v>
      </c>
      <c r="AI578" s="66">
        <v>0</v>
      </c>
      <c r="AJ578" s="66">
        <v>0</v>
      </c>
      <c r="AK578" s="66">
        <v>0</v>
      </c>
      <c r="AL578" s="66">
        <v>0</v>
      </c>
      <c r="AM578" s="66">
        <v>0</v>
      </c>
      <c r="AN578" s="66">
        <v>0</v>
      </c>
      <c r="AO578" s="66">
        <v>0</v>
      </c>
      <c r="AP578" s="66">
        <v>0</v>
      </c>
      <c r="AQ578" s="66">
        <f t="shared" si="8"/>
        <v>0</v>
      </c>
      <c r="AT578" s="35"/>
    </row>
    <row r="579" spans="1:46" ht="33" customHeight="1">
      <c r="A579" s="44">
        <v>2319</v>
      </c>
      <c r="B579" s="45" t="s">
        <v>1312</v>
      </c>
      <c r="C579" s="67" t="s">
        <v>646</v>
      </c>
      <c r="D579" s="66">
        <v>0</v>
      </c>
      <c r="E579" s="66">
        <v>0</v>
      </c>
      <c r="F579" s="66">
        <v>0</v>
      </c>
      <c r="G579" s="66">
        <v>0</v>
      </c>
      <c r="H579" s="66">
        <v>0</v>
      </c>
      <c r="I579" s="66">
        <v>0</v>
      </c>
      <c r="J579" s="66">
        <v>0</v>
      </c>
      <c r="K579" s="66">
        <v>0</v>
      </c>
      <c r="L579" s="66">
        <v>0</v>
      </c>
      <c r="M579" s="66">
        <v>0</v>
      </c>
      <c r="N579" s="66">
        <v>0</v>
      </c>
      <c r="O579" s="66">
        <v>0</v>
      </c>
      <c r="P579" s="66">
        <v>0</v>
      </c>
      <c r="Q579" s="66">
        <v>0</v>
      </c>
      <c r="R579" s="66">
        <v>0</v>
      </c>
      <c r="S579" s="66">
        <v>0</v>
      </c>
      <c r="T579" s="66">
        <v>0</v>
      </c>
      <c r="U579" s="66">
        <v>0</v>
      </c>
      <c r="V579" s="66">
        <v>0</v>
      </c>
      <c r="W579" s="66">
        <v>0</v>
      </c>
      <c r="X579" s="66">
        <v>0</v>
      </c>
      <c r="Y579" s="66">
        <v>0</v>
      </c>
      <c r="Z579" s="66">
        <v>0</v>
      </c>
      <c r="AA579" s="66">
        <v>0</v>
      </c>
      <c r="AB579" s="66">
        <v>0</v>
      </c>
      <c r="AC579" s="66">
        <v>0</v>
      </c>
      <c r="AD579" s="66">
        <v>0</v>
      </c>
      <c r="AE579" s="66">
        <v>0</v>
      </c>
      <c r="AF579" s="66">
        <v>0</v>
      </c>
      <c r="AG579" s="66">
        <v>0</v>
      </c>
      <c r="AH579" s="66">
        <v>0</v>
      </c>
      <c r="AI579" s="66">
        <v>0</v>
      </c>
      <c r="AJ579" s="66">
        <v>0</v>
      </c>
      <c r="AK579" s="66">
        <v>0</v>
      </c>
      <c r="AL579" s="66">
        <v>0</v>
      </c>
      <c r="AM579" s="66">
        <v>0</v>
      </c>
      <c r="AN579" s="66">
        <v>0</v>
      </c>
      <c r="AO579" s="66">
        <v>0</v>
      </c>
      <c r="AP579" s="66">
        <v>0</v>
      </c>
      <c r="AQ579" s="66">
        <f t="shared" si="8"/>
        <v>0</v>
      </c>
      <c r="AT579" s="35"/>
    </row>
    <row r="580" spans="1:46" ht="33" customHeight="1">
      <c r="A580" s="44">
        <v>2320</v>
      </c>
      <c r="B580" s="45" t="s">
        <v>1313</v>
      </c>
      <c r="C580" s="67" t="s">
        <v>646</v>
      </c>
      <c r="D580" s="66">
        <v>0</v>
      </c>
      <c r="E580" s="66">
        <v>0</v>
      </c>
      <c r="F580" s="66">
        <v>0</v>
      </c>
      <c r="G580" s="66">
        <v>0</v>
      </c>
      <c r="H580" s="66">
        <v>0</v>
      </c>
      <c r="I580" s="66">
        <v>0</v>
      </c>
      <c r="J580" s="66">
        <v>0</v>
      </c>
      <c r="K580" s="66">
        <v>0</v>
      </c>
      <c r="L580" s="66">
        <v>0</v>
      </c>
      <c r="M580" s="66">
        <v>0</v>
      </c>
      <c r="N580" s="66">
        <v>0</v>
      </c>
      <c r="O580" s="66">
        <v>0</v>
      </c>
      <c r="P580" s="66">
        <v>0</v>
      </c>
      <c r="Q580" s="66">
        <v>0</v>
      </c>
      <c r="R580" s="66">
        <v>0</v>
      </c>
      <c r="S580" s="66">
        <v>0</v>
      </c>
      <c r="T580" s="66">
        <v>0</v>
      </c>
      <c r="U580" s="66">
        <v>0</v>
      </c>
      <c r="V580" s="66">
        <v>0</v>
      </c>
      <c r="W580" s="66">
        <v>0</v>
      </c>
      <c r="X580" s="66">
        <v>0</v>
      </c>
      <c r="Y580" s="66">
        <v>0</v>
      </c>
      <c r="Z580" s="66">
        <v>0</v>
      </c>
      <c r="AA580" s="66">
        <v>0</v>
      </c>
      <c r="AB580" s="66">
        <v>0</v>
      </c>
      <c r="AC580" s="66">
        <v>0</v>
      </c>
      <c r="AD580" s="66">
        <v>0</v>
      </c>
      <c r="AE580" s="66">
        <v>0</v>
      </c>
      <c r="AF580" s="66">
        <v>0</v>
      </c>
      <c r="AG580" s="66">
        <v>0</v>
      </c>
      <c r="AH580" s="66">
        <v>0</v>
      </c>
      <c r="AI580" s="66">
        <v>0</v>
      </c>
      <c r="AJ580" s="66">
        <v>0</v>
      </c>
      <c r="AK580" s="66">
        <v>0</v>
      </c>
      <c r="AL580" s="66">
        <v>0</v>
      </c>
      <c r="AM580" s="66">
        <v>0</v>
      </c>
      <c r="AN580" s="66">
        <v>0</v>
      </c>
      <c r="AO580" s="66">
        <v>0</v>
      </c>
      <c r="AP580" s="66">
        <v>0</v>
      </c>
      <c r="AQ580" s="66">
        <f t="shared" si="8"/>
        <v>0</v>
      </c>
      <c r="AT580" s="35"/>
    </row>
    <row r="581" spans="1:46" ht="33" customHeight="1">
      <c r="A581" s="44">
        <v>2322</v>
      </c>
      <c r="B581" s="45" t="s">
        <v>1314</v>
      </c>
      <c r="C581" s="67" t="s">
        <v>646</v>
      </c>
      <c r="D581" s="66">
        <v>0</v>
      </c>
      <c r="E581" s="66">
        <v>0</v>
      </c>
      <c r="F581" s="66">
        <v>0</v>
      </c>
      <c r="G581" s="66">
        <v>0</v>
      </c>
      <c r="H581" s="66">
        <v>0</v>
      </c>
      <c r="I581" s="66">
        <v>0</v>
      </c>
      <c r="J581" s="66">
        <v>0</v>
      </c>
      <c r="K581" s="66">
        <v>0</v>
      </c>
      <c r="L581" s="66">
        <v>0</v>
      </c>
      <c r="M581" s="66">
        <v>0</v>
      </c>
      <c r="N581" s="66">
        <v>0</v>
      </c>
      <c r="O581" s="66">
        <v>0</v>
      </c>
      <c r="P581" s="66">
        <v>0</v>
      </c>
      <c r="Q581" s="66">
        <v>0</v>
      </c>
      <c r="R581" s="66">
        <v>0</v>
      </c>
      <c r="S581" s="66">
        <v>0</v>
      </c>
      <c r="T581" s="66">
        <v>0</v>
      </c>
      <c r="U581" s="66">
        <v>0</v>
      </c>
      <c r="V581" s="66">
        <v>0</v>
      </c>
      <c r="W581" s="66">
        <v>0</v>
      </c>
      <c r="X581" s="66">
        <v>0</v>
      </c>
      <c r="Y581" s="66">
        <v>0</v>
      </c>
      <c r="Z581" s="66">
        <v>0</v>
      </c>
      <c r="AA581" s="66">
        <v>0</v>
      </c>
      <c r="AB581" s="66">
        <v>0</v>
      </c>
      <c r="AC581" s="66">
        <v>0</v>
      </c>
      <c r="AD581" s="66">
        <v>0</v>
      </c>
      <c r="AE581" s="66">
        <v>0</v>
      </c>
      <c r="AF581" s="66">
        <v>0</v>
      </c>
      <c r="AG581" s="66">
        <v>0</v>
      </c>
      <c r="AH581" s="66">
        <v>0</v>
      </c>
      <c r="AI581" s="66">
        <v>0</v>
      </c>
      <c r="AJ581" s="66">
        <v>0</v>
      </c>
      <c r="AK581" s="66">
        <v>0</v>
      </c>
      <c r="AL581" s="66">
        <v>0</v>
      </c>
      <c r="AM581" s="66">
        <v>0</v>
      </c>
      <c r="AN581" s="66">
        <v>0</v>
      </c>
      <c r="AO581" s="66">
        <v>0</v>
      </c>
      <c r="AP581" s="66">
        <v>0</v>
      </c>
      <c r="AQ581" s="66">
        <f t="shared" si="8"/>
        <v>0</v>
      </c>
      <c r="AT581" s="35"/>
    </row>
    <row r="582" spans="1:46" ht="33" customHeight="1">
      <c r="A582" s="44">
        <v>2323</v>
      </c>
      <c r="B582" s="45" t="s">
        <v>1315</v>
      </c>
      <c r="C582" s="67" t="s">
        <v>646</v>
      </c>
      <c r="D582" s="66">
        <v>0</v>
      </c>
      <c r="E582" s="66">
        <v>0</v>
      </c>
      <c r="F582" s="66">
        <v>0</v>
      </c>
      <c r="G582" s="66">
        <v>0</v>
      </c>
      <c r="H582" s="66">
        <v>0</v>
      </c>
      <c r="I582" s="66">
        <v>0</v>
      </c>
      <c r="J582" s="66">
        <v>0</v>
      </c>
      <c r="K582" s="66">
        <v>0</v>
      </c>
      <c r="L582" s="66">
        <v>0</v>
      </c>
      <c r="M582" s="66">
        <v>0</v>
      </c>
      <c r="N582" s="66">
        <v>0</v>
      </c>
      <c r="O582" s="66">
        <v>0</v>
      </c>
      <c r="P582" s="66">
        <v>0</v>
      </c>
      <c r="Q582" s="66">
        <v>0</v>
      </c>
      <c r="R582" s="66">
        <v>0</v>
      </c>
      <c r="S582" s="66">
        <v>0</v>
      </c>
      <c r="T582" s="66">
        <v>0</v>
      </c>
      <c r="U582" s="66">
        <v>0</v>
      </c>
      <c r="V582" s="66">
        <v>0</v>
      </c>
      <c r="W582" s="66">
        <v>0</v>
      </c>
      <c r="X582" s="66">
        <v>0</v>
      </c>
      <c r="Y582" s="66">
        <v>0</v>
      </c>
      <c r="Z582" s="66">
        <v>0</v>
      </c>
      <c r="AA582" s="66">
        <v>0</v>
      </c>
      <c r="AB582" s="66">
        <v>0</v>
      </c>
      <c r="AC582" s="66">
        <v>0</v>
      </c>
      <c r="AD582" s="66">
        <v>0</v>
      </c>
      <c r="AE582" s="66">
        <v>0</v>
      </c>
      <c r="AF582" s="66">
        <v>0</v>
      </c>
      <c r="AG582" s="66">
        <v>0</v>
      </c>
      <c r="AH582" s="66">
        <v>0</v>
      </c>
      <c r="AI582" s="66">
        <v>0</v>
      </c>
      <c r="AJ582" s="66">
        <v>0</v>
      </c>
      <c r="AK582" s="66">
        <v>0</v>
      </c>
      <c r="AL582" s="66">
        <v>0</v>
      </c>
      <c r="AM582" s="66">
        <v>0</v>
      </c>
      <c r="AN582" s="66">
        <v>0</v>
      </c>
      <c r="AO582" s="66">
        <v>0</v>
      </c>
      <c r="AP582" s="66">
        <v>0</v>
      </c>
      <c r="AQ582" s="66">
        <f t="shared" si="8"/>
        <v>0</v>
      </c>
      <c r="AT582" s="35"/>
    </row>
    <row r="583" spans="1:46" ht="33" customHeight="1">
      <c r="A583" s="44">
        <v>2324</v>
      </c>
      <c r="B583" s="45" t="s">
        <v>1316</v>
      </c>
      <c r="C583" s="67" t="s">
        <v>646</v>
      </c>
      <c r="D583" s="66">
        <v>0</v>
      </c>
      <c r="E583" s="66">
        <v>0</v>
      </c>
      <c r="F583" s="66">
        <v>0</v>
      </c>
      <c r="G583" s="66">
        <v>0</v>
      </c>
      <c r="H583" s="66">
        <v>0</v>
      </c>
      <c r="I583" s="66">
        <v>0</v>
      </c>
      <c r="J583" s="66">
        <v>0</v>
      </c>
      <c r="K583" s="66">
        <v>0</v>
      </c>
      <c r="L583" s="66">
        <v>0</v>
      </c>
      <c r="M583" s="66">
        <v>0</v>
      </c>
      <c r="N583" s="66">
        <v>0</v>
      </c>
      <c r="O583" s="66">
        <v>0</v>
      </c>
      <c r="P583" s="66">
        <v>0</v>
      </c>
      <c r="Q583" s="66">
        <v>0</v>
      </c>
      <c r="R583" s="66">
        <v>0</v>
      </c>
      <c r="S583" s="66">
        <v>0</v>
      </c>
      <c r="T583" s="66">
        <v>0</v>
      </c>
      <c r="U583" s="66">
        <v>0</v>
      </c>
      <c r="V583" s="66">
        <v>0</v>
      </c>
      <c r="W583" s="66">
        <v>0</v>
      </c>
      <c r="X583" s="66">
        <v>0</v>
      </c>
      <c r="Y583" s="66">
        <v>0</v>
      </c>
      <c r="Z583" s="66">
        <v>0</v>
      </c>
      <c r="AA583" s="66">
        <v>0</v>
      </c>
      <c r="AB583" s="66">
        <v>0</v>
      </c>
      <c r="AC583" s="66">
        <v>0</v>
      </c>
      <c r="AD583" s="66">
        <v>0</v>
      </c>
      <c r="AE583" s="66">
        <v>0</v>
      </c>
      <c r="AF583" s="66">
        <v>0</v>
      </c>
      <c r="AG583" s="66">
        <v>0</v>
      </c>
      <c r="AH583" s="66">
        <v>0</v>
      </c>
      <c r="AI583" s="66">
        <v>0</v>
      </c>
      <c r="AJ583" s="66">
        <v>0</v>
      </c>
      <c r="AK583" s="66">
        <v>0</v>
      </c>
      <c r="AL583" s="66">
        <v>0</v>
      </c>
      <c r="AM583" s="66">
        <v>0</v>
      </c>
      <c r="AN583" s="66">
        <v>0</v>
      </c>
      <c r="AO583" s="66">
        <v>0</v>
      </c>
      <c r="AP583" s="66">
        <v>0</v>
      </c>
      <c r="AQ583" s="66">
        <f t="shared" si="8"/>
        <v>0</v>
      </c>
      <c r="AT583" s="35"/>
    </row>
    <row r="584" spans="1:46" ht="33" customHeight="1">
      <c r="A584" s="44">
        <v>2325</v>
      </c>
      <c r="B584" s="45" t="s">
        <v>1317</v>
      </c>
      <c r="C584" s="67" t="s">
        <v>646</v>
      </c>
      <c r="D584" s="66">
        <v>0</v>
      </c>
      <c r="E584" s="66">
        <v>0</v>
      </c>
      <c r="F584" s="66">
        <v>0</v>
      </c>
      <c r="G584" s="66">
        <v>0</v>
      </c>
      <c r="H584" s="66">
        <v>0</v>
      </c>
      <c r="I584" s="66">
        <v>0</v>
      </c>
      <c r="J584" s="66">
        <v>0</v>
      </c>
      <c r="K584" s="66">
        <v>0</v>
      </c>
      <c r="L584" s="66">
        <v>0</v>
      </c>
      <c r="M584" s="66">
        <v>0</v>
      </c>
      <c r="N584" s="66">
        <v>0</v>
      </c>
      <c r="O584" s="66">
        <v>0</v>
      </c>
      <c r="P584" s="66">
        <v>0</v>
      </c>
      <c r="Q584" s="66">
        <v>0</v>
      </c>
      <c r="R584" s="66">
        <v>0</v>
      </c>
      <c r="S584" s="66">
        <v>0</v>
      </c>
      <c r="T584" s="66">
        <v>0</v>
      </c>
      <c r="U584" s="66">
        <v>0</v>
      </c>
      <c r="V584" s="66">
        <v>0</v>
      </c>
      <c r="W584" s="66">
        <v>0</v>
      </c>
      <c r="X584" s="66">
        <v>0</v>
      </c>
      <c r="Y584" s="66">
        <v>0</v>
      </c>
      <c r="Z584" s="66">
        <v>0</v>
      </c>
      <c r="AA584" s="66">
        <v>0</v>
      </c>
      <c r="AB584" s="66">
        <v>0</v>
      </c>
      <c r="AC584" s="66">
        <v>0</v>
      </c>
      <c r="AD584" s="66">
        <v>0</v>
      </c>
      <c r="AE584" s="66">
        <v>0</v>
      </c>
      <c r="AF584" s="66">
        <v>0</v>
      </c>
      <c r="AG584" s="66">
        <v>0</v>
      </c>
      <c r="AH584" s="66">
        <v>0</v>
      </c>
      <c r="AI584" s="66">
        <v>0</v>
      </c>
      <c r="AJ584" s="66">
        <v>0</v>
      </c>
      <c r="AK584" s="66">
        <v>0</v>
      </c>
      <c r="AL584" s="66">
        <v>0</v>
      </c>
      <c r="AM584" s="66">
        <v>0</v>
      </c>
      <c r="AN584" s="66">
        <v>0</v>
      </c>
      <c r="AO584" s="66">
        <v>0</v>
      </c>
      <c r="AP584" s="66">
        <v>0</v>
      </c>
      <c r="AQ584" s="66">
        <f t="shared" si="8"/>
        <v>0</v>
      </c>
      <c r="AT584" s="35"/>
    </row>
    <row r="585" spans="1:46" ht="33" customHeight="1">
      <c r="A585" s="44">
        <v>2326</v>
      </c>
      <c r="B585" s="45" t="s">
        <v>1318</v>
      </c>
      <c r="C585" s="67" t="s">
        <v>646</v>
      </c>
      <c r="D585" s="66">
        <v>0</v>
      </c>
      <c r="E585" s="66">
        <v>0</v>
      </c>
      <c r="F585" s="66">
        <v>0</v>
      </c>
      <c r="G585" s="66">
        <v>0</v>
      </c>
      <c r="H585" s="66">
        <v>0</v>
      </c>
      <c r="I585" s="66">
        <v>0</v>
      </c>
      <c r="J585" s="66">
        <v>0</v>
      </c>
      <c r="K585" s="66">
        <v>0</v>
      </c>
      <c r="L585" s="66">
        <v>0</v>
      </c>
      <c r="M585" s="66">
        <v>0</v>
      </c>
      <c r="N585" s="66">
        <v>0</v>
      </c>
      <c r="O585" s="66">
        <v>0</v>
      </c>
      <c r="P585" s="66">
        <v>0</v>
      </c>
      <c r="Q585" s="66">
        <v>0</v>
      </c>
      <c r="R585" s="66">
        <v>0</v>
      </c>
      <c r="S585" s="66">
        <v>0</v>
      </c>
      <c r="T585" s="66">
        <v>0</v>
      </c>
      <c r="U585" s="66">
        <v>0</v>
      </c>
      <c r="V585" s="66">
        <v>0</v>
      </c>
      <c r="W585" s="66">
        <v>0</v>
      </c>
      <c r="X585" s="66">
        <v>0</v>
      </c>
      <c r="Y585" s="66">
        <v>0</v>
      </c>
      <c r="Z585" s="66">
        <v>0</v>
      </c>
      <c r="AA585" s="66">
        <v>0</v>
      </c>
      <c r="AB585" s="66">
        <v>0</v>
      </c>
      <c r="AC585" s="66">
        <v>0</v>
      </c>
      <c r="AD585" s="66">
        <v>0</v>
      </c>
      <c r="AE585" s="66">
        <v>0</v>
      </c>
      <c r="AF585" s="66">
        <v>0</v>
      </c>
      <c r="AG585" s="66">
        <v>0</v>
      </c>
      <c r="AH585" s="66">
        <v>0</v>
      </c>
      <c r="AI585" s="66">
        <v>0</v>
      </c>
      <c r="AJ585" s="66">
        <v>0</v>
      </c>
      <c r="AK585" s="66">
        <v>0</v>
      </c>
      <c r="AL585" s="66">
        <v>0</v>
      </c>
      <c r="AM585" s="66">
        <v>0</v>
      </c>
      <c r="AN585" s="66">
        <v>0</v>
      </c>
      <c r="AO585" s="66">
        <v>0</v>
      </c>
      <c r="AP585" s="66">
        <v>0</v>
      </c>
      <c r="AQ585" s="66">
        <f t="shared" si="8"/>
        <v>0</v>
      </c>
      <c r="AT585" s="35"/>
    </row>
    <row r="586" spans="1:46" ht="33" customHeight="1">
      <c r="A586" s="44">
        <v>2327</v>
      </c>
      <c r="B586" s="45" t="s">
        <v>1319</v>
      </c>
      <c r="C586" s="67" t="s">
        <v>646</v>
      </c>
      <c r="D586" s="66">
        <v>0</v>
      </c>
      <c r="E586" s="66">
        <v>0</v>
      </c>
      <c r="F586" s="66">
        <v>0</v>
      </c>
      <c r="G586" s="66">
        <v>0</v>
      </c>
      <c r="H586" s="66">
        <v>0</v>
      </c>
      <c r="I586" s="66">
        <v>0</v>
      </c>
      <c r="J586" s="66">
        <v>0</v>
      </c>
      <c r="K586" s="66">
        <v>0</v>
      </c>
      <c r="L586" s="66">
        <v>0</v>
      </c>
      <c r="M586" s="66">
        <v>0</v>
      </c>
      <c r="N586" s="66">
        <v>0</v>
      </c>
      <c r="O586" s="66">
        <v>0</v>
      </c>
      <c r="P586" s="66">
        <v>0</v>
      </c>
      <c r="Q586" s="66">
        <v>0</v>
      </c>
      <c r="R586" s="66">
        <v>0</v>
      </c>
      <c r="S586" s="66">
        <v>0</v>
      </c>
      <c r="T586" s="66">
        <v>0</v>
      </c>
      <c r="U586" s="66">
        <v>0</v>
      </c>
      <c r="V586" s="66">
        <v>0</v>
      </c>
      <c r="W586" s="66">
        <v>0</v>
      </c>
      <c r="X586" s="66">
        <v>0</v>
      </c>
      <c r="Y586" s="66">
        <v>0</v>
      </c>
      <c r="Z586" s="66">
        <v>0</v>
      </c>
      <c r="AA586" s="66">
        <v>0</v>
      </c>
      <c r="AB586" s="66">
        <v>0</v>
      </c>
      <c r="AC586" s="66">
        <v>0</v>
      </c>
      <c r="AD586" s="66">
        <v>0</v>
      </c>
      <c r="AE586" s="66">
        <v>0</v>
      </c>
      <c r="AF586" s="66">
        <v>0</v>
      </c>
      <c r="AG586" s="66">
        <v>0</v>
      </c>
      <c r="AH586" s="66">
        <v>0</v>
      </c>
      <c r="AI586" s="66">
        <v>0</v>
      </c>
      <c r="AJ586" s="66">
        <v>0</v>
      </c>
      <c r="AK586" s="66">
        <v>0</v>
      </c>
      <c r="AL586" s="66">
        <v>0</v>
      </c>
      <c r="AM586" s="66">
        <v>0</v>
      </c>
      <c r="AN586" s="66">
        <v>0</v>
      </c>
      <c r="AO586" s="66">
        <v>0</v>
      </c>
      <c r="AP586" s="66">
        <v>0</v>
      </c>
      <c r="AQ586" s="66">
        <f t="shared" si="8"/>
        <v>0</v>
      </c>
      <c r="AT586" s="35"/>
    </row>
    <row r="587" spans="1:46" ht="33" customHeight="1">
      <c r="A587" s="44">
        <v>2328</v>
      </c>
      <c r="B587" s="45" t="s">
        <v>1320</v>
      </c>
      <c r="C587" s="67" t="s">
        <v>646</v>
      </c>
      <c r="D587" s="66">
        <v>0</v>
      </c>
      <c r="E587" s="66">
        <v>0</v>
      </c>
      <c r="F587" s="66">
        <v>0</v>
      </c>
      <c r="G587" s="66">
        <v>0</v>
      </c>
      <c r="H587" s="66">
        <v>0</v>
      </c>
      <c r="I587" s="66">
        <v>0</v>
      </c>
      <c r="J587" s="66">
        <v>0</v>
      </c>
      <c r="K587" s="66">
        <v>0</v>
      </c>
      <c r="L587" s="66">
        <v>0</v>
      </c>
      <c r="M587" s="66">
        <v>0</v>
      </c>
      <c r="N587" s="66">
        <v>0</v>
      </c>
      <c r="O587" s="66">
        <v>0</v>
      </c>
      <c r="P587" s="66">
        <v>0</v>
      </c>
      <c r="Q587" s="66">
        <v>0</v>
      </c>
      <c r="R587" s="66">
        <v>0</v>
      </c>
      <c r="S587" s="66">
        <v>0</v>
      </c>
      <c r="T587" s="66">
        <v>0</v>
      </c>
      <c r="U587" s="66">
        <v>0</v>
      </c>
      <c r="V587" s="66">
        <v>0</v>
      </c>
      <c r="W587" s="66">
        <v>0</v>
      </c>
      <c r="X587" s="66">
        <v>0</v>
      </c>
      <c r="Y587" s="66">
        <v>0</v>
      </c>
      <c r="Z587" s="66">
        <v>0</v>
      </c>
      <c r="AA587" s="66">
        <v>0</v>
      </c>
      <c r="AB587" s="66">
        <v>0</v>
      </c>
      <c r="AC587" s="66">
        <v>0</v>
      </c>
      <c r="AD587" s="66">
        <v>0</v>
      </c>
      <c r="AE587" s="66">
        <v>0</v>
      </c>
      <c r="AF587" s="66">
        <v>0</v>
      </c>
      <c r="AG587" s="66">
        <v>0</v>
      </c>
      <c r="AH587" s="66">
        <v>0</v>
      </c>
      <c r="AI587" s="66">
        <v>0</v>
      </c>
      <c r="AJ587" s="66">
        <v>0</v>
      </c>
      <c r="AK587" s="66">
        <v>0</v>
      </c>
      <c r="AL587" s="66">
        <v>0</v>
      </c>
      <c r="AM587" s="66">
        <v>0</v>
      </c>
      <c r="AN587" s="66">
        <v>0</v>
      </c>
      <c r="AO587" s="66">
        <v>0</v>
      </c>
      <c r="AP587" s="66">
        <v>0</v>
      </c>
      <c r="AQ587" s="66">
        <f t="shared" ref="AQ587:AQ599" si="9">SUM(D587:AP587)</f>
        <v>0</v>
      </c>
      <c r="AT587" s="35"/>
    </row>
    <row r="588" spans="1:46" ht="33" customHeight="1">
      <c r="A588" s="44">
        <v>2330</v>
      </c>
      <c r="B588" s="45" t="s">
        <v>1321</v>
      </c>
      <c r="C588" s="67" t="s">
        <v>646</v>
      </c>
      <c r="D588" s="66">
        <v>0</v>
      </c>
      <c r="E588" s="66">
        <v>0</v>
      </c>
      <c r="F588" s="66">
        <v>0</v>
      </c>
      <c r="G588" s="66">
        <v>0</v>
      </c>
      <c r="H588" s="66">
        <v>0</v>
      </c>
      <c r="I588" s="66">
        <v>0</v>
      </c>
      <c r="J588" s="66">
        <v>0</v>
      </c>
      <c r="K588" s="66">
        <v>0</v>
      </c>
      <c r="L588" s="66">
        <v>0</v>
      </c>
      <c r="M588" s="66">
        <v>0</v>
      </c>
      <c r="N588" s="66">
        <v>0</v>
      </c>
      <c r="O588" s="66">
        <v>0</v>
      </c>
      <c r="P588" s="66">
        <v>0</v>
      </c>
      <c r="Q588" s="66">
        <v>0</v>
      </c>
      <c r="R588" s="66">
        <v>0</v>
      </c>
      <c r="S588" s="66">
        <v>0</v>
      </c>
      <c r="T588" s="66">
        <v>0</v>
      </c>
      <c r="U588" s="66">
        <v>0</v>
      </c>
      <c r="V588" s="66">
        <v>0</v>
      </c>
      <c r="W588" s="66">
        <v>0</v>
      </c>
      <c r="X588" s="66">
        <v>0</v>
      </c>
      <c r="Y588" s="66">
        <v>0</v>
      </c>
      <c r="Z588" s="66">
        <v>0</v>
      </c>
      <c r="AA588" s="66">
        <v>0</v>
      </c>
      <c r="AB588" s="66">
        <v>0</v>
      </c>
      <c r="AC588" s="66">
        <v>0</v>
      </c>
      <c r="AD588" s="66">
        <v>0</v>
      </c>
      <c r="AE588" s="66">
        <v>0</v>
      </c>
      <c r="AF588" s="66">
        <v>0</v>
      </c>
      <c r="AG588" s="66">
        <v>0</v>
      </c>
      <c r="AH588" s="66">
        <v>0</v>
      </c>
      <c r="AI588" s="66">
        <v>0</v>
      </c>
      <c r="AJ588" s="66">
        <v>0</v>
      </c>
      <c r="AK588" s="66">
        <v>0</v>
      </c>
      <c r="AL588" s="66">
        <v>0</v>
      </c>
      <c r="AM588" s="66">
        <v>0</v>
      </c>
      <c r="AN588" s="66">
        <v>0</v>
      </c>
      <c r="AO588" s="66">
        <v>0</v>
      </c>
      <c r="AP588" s="66">
        <v>0</v>
      </c>
      <c r="AQ588" s="66">
        <f t="shared" si="9"/>
        <v>0</v>
      </c>
      <c r="AT588" s="35"/>
    </row>
    <row r="589" spans="1:46" ht="33" customHeight="1">
      <c r="A589" s="44">
        <v>2331</v>
      </c>
      <c r="B589" s="45" t="s">
        <v>1322</v>
      </c>
      <c r="C589" s="67" t="s">
        <v>646</v>
      </c>
      <c r="D589" s="66">
        <v>0</v>
      </c>
      <c r="E589" s="66">
        <v>0</v>
      </c>
      <c r="F589" s="66">
        <v>0</v>
      </c>
      <c r="G589" s="66">
        <v>0</v>
      </c>
      <c r="H589" s="66">
        <v>0</v>
      </c>
      <c r="I589" s="66">
        <v>0</v>
      </c>
      <c r="J589" s="66">
        <v>0</v>
      </c>
      <c r="K589" s="66">
        <v>0</v>
      </c>
      <c r="L589" s="66">
        <v>0</v>
      </c>
      <c r="M589" s="66">
        <v>0</v>
      </c>
      <c r="N589" s="66">
        <v>0</v>
      </c>
      <c r="O589" s="66">
        <v>0</v>
      </c>
      <c r="P589" s="66">
        <v>0</v>
      </c>
      <c r="Q589" s="66">
        <v>0</v>
      </c>
      <c r="R589" s="66">
        <v>0</v>
      </c>
      <c r="S589" s="66">
        <v>0</v>
      </c>
      <c r="T589" s="66">
        <v>0</v>
      </c>
      <c r="U589" s="66">
        <v>0</v>
      </c>
      <c r="V589" s="66">
        <v>0</v>
      </c>
      <c r="W589" s="66">
        <v>0</v>
      </c>
      <c r="X589" s="66">
        <v>0</v>
      </c>
      <c r="Y589" s="66">
        <v>0</v>
      </c>
      <c r="Z589" s="66">
        <v>0</v>
      </c>
      <c r="AA589" s="66">
        <v>0</v>
      </c>
      <c r="AB589" s="66">
        <v>0</v>
      </c>
      <c r="AC589" s="66">
        <v>0</v>
      </c>
      <c r="AD589" s="66">
        <v>0</v>
      </c>
      <c r="AE589" s="66">
        <v>0</v>
      </c>
      <c r="AF589" s="66">
        <v>0</v>
      </c>
      <c r="AG589" s="66">
        <v>0</v>
      </c>
      <c r="AH589" s="66">
        <v>0</v>
      </c>
      <c r="AI589" s="66">
        <v>0</v>
      </c>
      <c r="AJ589" s="66">
        <v>0</v>
      </c>
      <c r="AK589" s="66">
        <v>0</v>
      </c>
      <c r="AL589" s="66">
        <v>0</v>
      </c>
      <c r="AM589" s="66">
        <v>0</v>
      </c>
      <c r="AN589" s="66">
        <v>0</v>
      </c>
      <c r="AO589" s="66">
        <v>0</v>
      </c>
      <c r="AP589" s="66">
        <v>0</v>
      </c>
      <c r="AQ589" s="66">
        <f t="shared" si="9"/>
        <v>0</v>
      </c>
      <c r="AT589" s="35"/>
    </row>
    <row r="590" spans="1:46" ht="33" customHeight="1">
      <c r="A590" s="44">
        <v>2333</v>
      </c>
      <c r="B590" s="45" t="s">
        <v>1323</v>
      </c>
      <c r="C590" s="67" t="s">
        <v>646</v>
      </c>
      <c r="D590" s="66">
        <v>0</v>
      </c>
      <c r="E590" s="66">
        <v>0</v>
      </c>
      <c r="F590" s="66">
        <v>0</v>
      </c>
      <c r="G590" s="66">
        <v>0</v>
      </c>
      <c r="H590" s="66">
        <v>0</v>
      </c>
      <c r="I590" s="66">
        <v>0</v>
      </c>
      <c r="J590" s="66">
        <v>0</v>
      </c>
      <c r="K590" s="66">
        <v>0</v>
      </c>
      <c r="L590" s="66">
        <v>0</v>
      </c>
      <c r="M590" s="66">
        <v>0</v>
      </c>
      <c r="N590" s="66">
        <v>0</v>
      </c>
      <c r="O590" s="66">
        <v>0</v>
      </c>
      <c r="P590" s="66">
        <v>0</v>
      </c>
      <c r="Q590" s="66">
        <v>0</v>
      </c>
      <c r="R590" s="66">
        <v>0</v>
      </c>
      <c r="S590" s="66">
        <v>0</v>
      </c>
      <c r="T590" s="66">
        <v>0</v>
      </c>
      <c r="U590" s="66">
        <v>0</v>
      </c>
      <c r="V590" s="66">
        <v>0</v>
      </c>
      <c r="W590" s="66">
        <v>0</v>
      </c>
      <c r="X590" s="66">
        <v>0</v>
      </c>
      <c r="Y590" s="66">
        <v>0</v>
      </c>
      <c r="Z590" s="66">
        <v>0</v>
      </c>
      <c r="AA590" s="66">
        <v>0</v>
      </c>
      <c r="AB590" s="66">
        <v>0</v>
      </c>
      <c r="AC590" s="66">
        <v>0</v>
      </c>
      <c r="AD590" s="66">
        <v>0</v>
      </c>
      <c r="AE590" s="66">
        <v>0</v>
      </c>
      <c r="AF590" s="66">
        <v>0</v>
      </c>
      <c r="AG590" s="66">
        <v>0</v>
      </c>
      <c r="AH590" s="66">
        <v>0</v>
      </c>
      <c r="AI590" s="66">
        <v>0</v>
      </c>
      <c r="AJ590" s="66">
        <v>0</v>
      </c>
      <c r="AK590" s="66">
        <v>0</v>
      </c>
      <c r="AL590" s="66">
        <v>0</v>
      </c>
      <c r="AM590" s="66">
        <v>0</v>
      </c>
      <c r="AN590" s="66">
        <v>0</v>
      </c>
      <c r="AO590" s="66">
        <v>0</v>
      </c>
      <c r="AP590" s="66">
        <v>0</v>
      </c>
      <c r="AQ590" s="66">
        <f t="shared" si="9"/>
        <v>0</v>
      </c>
      <c r="AT590" s="35"/>
    </row>
    <row r="591" spans="1:46" ht="33" customHeight="1">
      <c r="A591" s="44">
        <v>2334</v>
      </c>
      <c r="B591" s="45" t="s">
        <v>1324</v>
      </c>
      <c r="C591" s="67" t="s">
        <v>646</v>
      </c>
      <c r="D591" s="66">
        <v>0</v>
      </c>
      <c r="E591" s="66">
        <v>0</v>
      </c>
      <c r="F591" s="66">
        <v>0</v>
      </c>
      <c r="G591" s="66">
        <v>0</v>
      </c>
      <c r="H591" s="66">
        <v>0</v>
      </c>
      <c r="I591" s="66">
        <v>0</v>
      </c>
      <c r="J591" s="66">
        <v>0</v>
      </c>
      <c r="K591" s="66">
        <v>0</v>
      </c>
      <c r="L591" s="66">
        <v>0</v>
      </c>
      <c r="M591" s="66">
        <v>0</v>
      </c>
      <c r="N591" s="66">
        <v>0</v>
      </c>
      <c r="O591" s="66">
        <v>0</v>
      </c>
      <c r="P591" s="66">
        <v>0</v>
      </c>
      <c r="Q591" s="66">
        <v>0</v>
      </c>
      <c r="R591" s="66">
        <v>0</v>
      </c>
      <c r="S591" s="66">
        <v>0</v>
      </c>
      <c r="T591" s="66">
        <v>0</v>
      </c>
      <c r="U591" s="66">
        <v>0</v>
      </c>
      <c r="V591" s="66">
        <v>0</v>
      </c>
      <c r="W591" s="66">
        <v>0</v>
      </c>
      <c r="X591" s="66">
        <v>0</v>
      </c>
      <c r="Y591" s="66">
        <v>0</v>
      </c>
      <c r="Z591" s="66">
        <v>0</v>
      </c>
      <c r="AA591" s="66">
        <v>0</v>
      </c>
      <c r="AB591" s="66">
        <v>0</v>
      </c>
      <c r="AC591" s="66">
        <v>0</v>
      </c>
      <c r="AD591" s="66">
        <v>0</v>
      </c>
      <c r="AE591" s="66">
        <v>0</v>
      </c>
      <c r="AF591" s="66">
        <v>0</v>
      </c>
      <c r="AG591" s="66">
        <v>0</v>
      </c>
      <c r="AH591" s="66">
        <v>0</v>
      </c>
      <c r="AI591" s="66">
        <v>0</v>
      </c>
      <c r="AJ591" s="66">
        <v>0</v>
      </c>
      <c r="AK591" s="66">
        <v>0</v>
      </c>
      <c r="AL591" s="66">
        <v>0</v>
      </c>
      <c r="AM591" s="66">
        <v>0</v>
      </c>
      <c r="AN591" s="66">
        <v>0</v>
      </c>
      <c r="AO591" s="66">
        <v>0</v>
      </c>
      <c r="AP591" s="66">
        <v>0</v>
      </c>
      <c r="AQ591" s="66">
        <f t="shared" si="9"/>
        <v>0</v>
      </c>
      <c r="AT591" s="35"/>
    </row>
    <row r="592" spans="1:46" ht="33" customHeight="1">
      <c r="A592" s="44">
        <v>2336</v>
      </c>
      <c r="B592" s="45" t="s">
        <v>1325</v>
      </c>
      <c r="C592" s="67" t="s">
        <v>646</v>
      </c>
      <c r="D592" s="66">
        <v>0</v>
      </c>
      <c r="E592" s="66">
        <v>0</v>
      </c>
      <c r="F592" s="66">
        <v>0</v>
      </c>
      <c r="G592" s="66">
        <v>0</v>
      </c>
      <c r="H592" s="66">
        <v>0</v>
      </c>
      <c r="I592" s="66">
        <v>0</v>
      </c>
      <c r="J592" s="66">
        <v>0</v>
      </c>
      <c r="K592" s="66">
        <v>0</v>
      </c>
      <c r="L592" s="66">
        <v>0</v>
      </c>
      <c r="M592" s="66">
        <v>0</v>
      </c>
      <c r="N592" s="66">
        <v>0</v>
      </c>
      <c r="O592" s="66">
        <v>0</v>
      </c>
      <c r="P592" s="66">
        <v>0</v>
      </c>
      <c r="Q592" s="66">
        <v>0</v>
      </c>
      <c r="R592" s="66">
        <v>0</v>
      </c>
      <c r="S592" s="66">
        <v>0</v>
      </c>
      <c r="T592" s="66">
        <v>0</v>
      </c>
      <c r="U592" s="66">
        <v>0</v>
      </c>
      <c r="V592" s="66">
        <v>0</v>
      </c>
      <c r="W592" s="66">
        <v>0</v>
      </c>
      <c r="X592" s="66">
        <v>0</v>
      </c>
      <c r="Y592" s="66">
        <v>0</v>
      </c>
      <c r="Z592" s="66">
        <v>0</v>
      </c>
      <c r="AA592" s="66">
        <v>0</v>
      </c>
      <c r="AB592" s="66">
        <v>0</v>
      </c>
      <c r="AC592" s="66">
        <v>0</v>
      </c>
      <c r="AD592" s="66">
        <v>0</v>
      </c>
      <c r="AE592" s="66">
        <v>0</v>
      </c>
      <c r="AF592" s="66">
        <v>0</v>
      </c>
      <c r="AG592" s="66">
        <v>0</v>
      </c>
      <c r="AH592" s="66">
        <v>0</v>
      </c>
      <c r="AI592" s="66">
        <v>0</v>
      </c>
      <c r="AJ592" s="66">
        <v>0</v>
      </c>
      <c r="AK592" s="66">
        <v>0</v>
      </c>
      <c r="AL592" s="66">
        <v>0</v>
      </c>
      <c r="AM592" s="66">
        <v>0</v>
      </c>
      <c r="AN592" s="66">
        <v>0</v>
      </c>
      <c r="AO592" s="66">
        <v>0</v>
      </c>
      <c r="AP592" s="66">
        <v>0</v>
      </c>
      <c r="AQ592" s="66">
        <f t="shared" si="9"/>
        <v>0</v>
      </c>
      <c r="AT592" s="35"/>
    </row>
    <row r="593" spans="1:46" ht="33" customHeight="1">
      <c r="A593" s="44">
        <v>3301</v>
      </c>
      <c r="B593" s="45" t="s">
        <v>1326</v>
      </c>
      <c r="C593" s="67" t="s">
        <v>646</v>
      </c>
      <c r="D593" s="66">
        <v>0</v>
      </c>
      <c r="E593" s="66">
        <v>0</v>
      </c>
      <c r="F593" s="66">
        <v>0</v>
      </c>
      <c r="G593" s="66">
        <v>0</v>
      </c>
      <c r="H593" s="66">
        <v>0</v>
      </c>
      <c r="I593" s="66">
        <v>0</v>
      </c>
      <c r="J593" s="66">
        <v>0</v>
      </c>
      <c r="K593" s="66">
        <v>0</v>
      </c>
      <c r="L593" s="66">
        <v>0</v>
      </c>
      <c r="M593" s="66">
        <v>0</v>
      </c>
      <c r="N593" s="66">
        <v>0</v>
      </c>
      <c r="O593" s="66">
        <v>0</v>
      </c>
      <c r="P593" s="66">
        <v>0</v>
      </c>
      <c r="Q593" s="66">
        <v>0</v>
      </c>
      <c r="R593" s="66">
        <v>0</v>
      </c>
      <c r="S593" s="66">
        <v>0</v>
      </c>
      <c r="T593" s="66">
        <v>0</v>
      </c>
      <c r="U593" s="66">
        <v>0</v>
      </c>
      <c r="V593" s="66">
        <v>0</v>
      </c>
      <c r="W593" s="66">
        <v>0</v>
      </c>
      <c r="X593" s="66">
        <v>0</v>
      </c>
      <c r="Y593" s="66">
        <v>0</v>
      </c>
      <c r="Z593" s="66">
        <v>0</v>
      </c>
      <c r="AA593" s="66">
        <v>0</v>
      </c>
      <c r="AB593" s="66">
        <v>0</v>
      </c>
      <c r="AC593" s="66">
        <v>0</v>
      </c>
      <c r="AD593" s="66">
        <v>0</v>
      </c>
      <c r="AE593" s="66">
        <v>0</v>
      </c>
      <c r="AF593" s="66">
        <v>0</v>
      </c>
      <c r="AG593" s="66">
        <v>0</v>
      </c>
      <c r="AH593" s="66">
        <v>0</v>
      </c>
      <c r="AI593" s="66">
        <v>0</v>
      </c>
      <c r="AJ593" s="66">
        <v>0</v>
      </c>
      <c r="AK593" s="66">
        <v>0</v>
      </c>
      <c r="AL593" s="66">
        <v>0</v>
      </c>
      <c r="AM593" s="66">
        <v>0</v>
      </c>
      <c r="AN593" s="66">
        <v>0</v>
      </c>
      <c r="AO593" s="66">
        <v>0</v>
      </c>
      <c r="AP593" s="66">
        <v>0</v>
      </c>
      <c r="AQ593" s="66">
        <f t="shared" si="9"/>
        <v>0</v>
      </c>
      <c r="AT593" s="35"/>
    </row>
    <row r="594" spans="1:46" ht="33" customHeight="1">
      <c r="A594" s="44">
        <v>3401</v>
      </c>
      <c r="B594" s="45" t="s">
        <v>1327</v>
      </c>
      <c r="C594" s="67" t="s">
        <v>646</v>
      </c>
      <c r="D594" s="66">
        <v>0</v>
      </c>
      <c r="E594" s="66">
        <v>0</v>
      </c>
      <c r="F594" s="66">
        <v>0</v>
      </c>
      <c r="G594" s="66">
        <v>0</v>
      </c>
      <c r="H594" s="66">
        <v>0</v>
      </c>
      <c r="I594" s="66">
        <v>0</v>
      </c>
      <c r="J594" s="66">
        <v>0</v>
      </c>
      <c r="K594" s="66">
        <v>0</v>
      </c>
      <c r="L594" s="66">
        <v>0</v>
      </c>
      <c r="M594" s="66">
        <v>0</v>
      </c>
      <c r="N594" s="66">
        <v>0</v>
      </c>
      <c r="O594" s="66">
        <v>0</v>
      </c>
      <c r="P594" s="66">
        <v>0</v>
      </c>
      <c r="Q594" s="66">
        <v>0</v>
      </c>
      <c r="R594" s="66">
        <v>0</v>
      </c>
      <c r="S594" s="66">
        <v>0</v>
      </c>
      <c r="T594" s="66">
        <v>0</v>
      </c>
      <c r="U594" s="66">
        <v>0</v>
      </c>
      <c r="V594" s="66">
        <v>0</v>
      </c>
      <c r="W594" s="66">
        <v>0</v>
      </c>
      <c r="X594" s="66">
        <v>0</v>
      </c>
      <c r="Y594" s="66">
        <v>0</v>
      </c>
      <c r="Z594" s="66">
        <v>0</v>
      </c>
      <c r="AA594" s="66">
        <v>0</v>
      </c>
      <c r="AB594" s="66">
        <v>0</v>
      </c>
      <c r="AC594" s="66">
        <v>0</v>
      </c>
      <c r="AD594" s="66">
        <v>0</v>
      </c>
      <c r="AE594" s="66">
        <v>0</v>
      </c>
      <c r="AF594" s="66">
        <v>0</v>
      </c>
      <c r="AG594" s="66">
        <v>0</v>
      </c>
      <c r="AH594" s="66">
        <v>0</v>
      </c>
      <c r="AI594" s="66">
        <v>0</v>
      </c>
      <c r="AJ594" s="66">
        <v>0</v>
      </c>
      <c r="AK594" s="66">
        <v>0</v>
      </c>
      <c r="AL594" s="66">
        <v>0</v>
      </c>
      <c r="AM594" s="66">
        <v>0</v>
      </c>
      <c r="AN594" s="66">
        <v>0</v>
      </c>
      <c r="AO594" s="66">
        <v>0</v>
      </c>
      <c r="AP594" s="66">
        <v>0</v>
      </c>
      <c r="AQ594" s="66">
        <f t="shared" si="9"/>
        <v>0</v>
      </c>
      <c r="AT594" s="35"/>
    </row>
    <row r="595" spans="1:46" ht="33" customHeight="1">
      <c r="A595" s="44">
        <v>3701</v>
      </c>
      <c r="B595" s="45" t="s">
        <v>1328</v>
      </c>
      <c r="C595" s="67" t="s">
        <v>646</v>
      </c>
      <c r="D595" s="66">
        <v>0</v>
      </c>
      <c r="E595" s="66">
        <v>0</v>
      </c>
      <c r="F595" s="66">
        <v>0</v>
      </c>
      <c r="G595" s="66">
        <v>0</v>
      </c>
      <c r="H595" s="66">
        <v>0</v>
      </c>
      <c r="I595" s="66">
        <v>0</v>
      </c>
      <c r="J595" s="66">
        <v>0</v>
      </c>
      <c r="K595" s="66">
        <v>0</v>
      </c>
      <c r="L595" s="66">
        <v>0</v>
      </c>
      <c r="M595" s="66">
        <v>0</v>
      </c>
      <c r="N595" s="66">
        <v>0</v>
      </c>
      <c r="O595" s="66">
        <v>0</v>
      </c>
      <c r="P595" s="66">
        <v>0</v>
      </c>
      <c r="Q595" s="66">
        <v>0</v>
      </c>
      <c r="R595" s="66">
        <v>0</v>
      </c>
      <c r="S595" s="66">
        <v>0</v>
      </c>
      <c r="T595" s="66">
        <v>0</v>
      </c>
      <c r="U595" s="66">
        <v>0</v>
      </c>
      <c r="V595" s="66">
        <v>0</v>
      </c>
      <c r="W595" s="66">
        <v>0</v>
      </c>
      <c r="X595" s="66">
        <v>0</v>
      </c>
      <c r="Y595" s="66">
        <v>0</v>
      </c>
      <c r="Z595" s="66">
        <v>0</v>
      </c>
      <c r="AA595" s="66">
        <v>0</v>
      </c>
      <c r="AB595" s="66">
        <v>0</v>
      </c>
      <c r="AC595" s="66">
        <v>0</v>
      </c>
      <c r="AD595" s="66">
        <v>0</v>
      </c>
      <c r="AE595" s="66">
        <v>0</v>
      </c>
      <c r="AF595" s="66">
        <v>0</v>
      </c>
      <c r="AG595" s="66">
        <v>0</v>
      </c>
      <c r="AH595" s="66">
        <v>0</v>
      </c>
      <c r="AI595" s="66">
        <v>0</v>
      </c>
      <c r="AJ595" s="66">
        <v>0</v>
      </c>
      <c r="AK595" s="66">
        <v>0</v>
      </c>
      <c r="AL595" s="66">
        <v>0</v>
      </c>
      <c r="AM595" s="66">
        <v>0</v>
      </c>
      <c r="AN595" s="66">
        <v>0</v>
      </c>
      <c r="AO595" s="66">
        <v>0</v>
      </c>
      <c r="AP595" s="66">
        <v>0</v>
      </c>
      <c r="AQ595" s="66">
        <f t="shared" si="9"/>
        <v>0</v>
      </c>
      <c r="AT595" s="35"/>
    </row>
    <row r="596" spans="1:46" ht="33" customHeight="1">
      <c r="A596" s="44">
        <v>4601</v>
      </c>
      <c r="B596" s="45" t="s">
        <v>1329</v>
      </c>
      <c r="C596" s="67" t="s">
        <v>646</v>
      </c>
      <c r="D596" s="66">
        <v>0</v>
      </c>
      <c r="E596" s="66">
        <v>0</v>
      </c>
      <c r="F596" s="66">
        <v>0</v>
      </c>
      <c r="G596" s="66">
        <v>0</v>
      </c>
      <c r="H596" s="66">
        <v>0</v>
      </c>
      <c r="I596" s="66">
        <v>0</v>
      </c>
      <c r="J596" s="66">
        <v>0</v>
      </c>
      <c r="K596" s="66">
        <v>0</v>
      </c>
      <c r="L596" s="66">
        <v>0</v>
      </c>
      <c r="M596" s="66">
        <v>0</v>
      </c>
      <c r="N596" s="66">
        <v>0</v>
      </c>
      <c r="O596" s="66">
        <v>0</v>
      </c>
      <c r="P596" s="66">
        <v>0</v>
      </c>
      <c r="Q596" s="66">
        <v>0</v>
      </c>
      <c r="R596" s="66">
        <v>0</v>
      </c>
      <c r="S596" s="66">
        <v>0</v>
      </c>
      <c r="T596" s="66">
        <v>0</v>
      </c>
      <c r="U596" s="66">
        <v>0</v>
      </c>
      <c r="V596" s="66">
        <v>0</v>
      </c>
      <c r="W596" s="66">
        <v>0</v>
      </c>
      <c r="X596" s="66">
        <v>0</v>
      </c>
      <c r="Y596" s="66">
        <v>0</v>
      </c>
      <c r="Z596" s="66">
        <v>0</v>
      </c>
      <c r="AA596" s="66">
        <v>0</v>
      </c>
      <c r="AB596" s="66">
        <v>0</v>
      </c>
      <c r="AC596" s="66">
        <v>0</v>
      </c>
      <c r="AD596" s="66">
        <v>0</v>
      </c>
      <c r="AE596" s="66">
        <v>0</v>
      </c>
      <c r="AF596" s="66">
        <v>0</v>
      </c>
      <c r="AG596" s="66">
        <v>0</v>
      </c>
      <c r="AH596" s="66">
        <v>0</v>
      </c>
      <c r="AI596" s="66">
        <v>0</v>
      </c>
      <c r="AJ596" s="66">
        <v>0</v>
      </c>
      <c r="AK596" s="66">
        <v>0</v>
      </c>
      <c r="AL596" s="66">
        <v>0</v>
      </c>
      <c r="AM596" s="66">
        <v>0</v>
      </c>
      <c r="AN596" s="66">
        <v>0</v>
      </c>
      <c r="AO596" s="66">
        <v>0</v>
      </c>
      <c r="AP596" s="66">
        <v>0</v>
      </c>
      <c r="AQ596" s="66">
        <f t="shared" si="9"/>
        <v>0</v>
      </c>
      <c r="AT596" s="35"/>
    </row>
    <row r="597" spans="1:46" ht="33" customHeight="1">
      <c r="A597" s="44" t="s">
        <v>560</v>
      </c>
      <c r="B597" s="45" t="s">
        <v>603</v>
      </c>
      <c r="C597" s="67" t="s">
        <v>1333</v>
      </c>
      <c r="D597" s="66">
        <v>0</v>
      </c>
      <c r="E597" s="66">
        <v>0</v>
      </c>
      <c r="F597" s="66">
        <v>0</v>
      </c>
      <c r="G597" s="66">
        <v>1191616.5299999998</v>
      </c>
      <c r="H597" s="66">
        <v>0</v>
      </c>
      <c r="I597" s="66">
        <v>0</v>
      </c>
      <c r="J597" s="66">
        <v>0</v>
      </c>
      <c r="K597" s="66">
        <v>1768.0700000000002</v>
      </c>
      <c r="L597" s="66">
        <v>0</v>
      </c>
      <c r="M597" s="66">
        <v>0</v>
      </c>
      <c r="N597" s="66">
        <v>0</v>
      </c>
      <c r="O597" s="66">
        <v>0</v>
      </c>
      <c r="P597" s="66">
        <v>0</v>
      </c>
      <c r="Q597" s="66">
        <v>0</v>
      </c>
      <c r="R597" s="66">
        <v>0</v>
      </c>
      <c r="S597" s="66">
        <v>0</v>
      </c>
      <c r="T597" s="66">
        <v>0</v>
      </c>
      <c r="U597" s="66">
        <v>0</v>
      </c>
      <c r="V597" s="66">
        <v>0</v>
      </c>
      <c r="W597" s="66">
        <v>0</v>
      </c>
      <c r="X597" s="66">
        <v>0</v>
      </c>
      <c r="Y597" s="66">
        <v>0</v>
      </c>
      <c r="Z597" s="66">
        <v>0</v>
      </c>
      <c r="AA597" s="66">
        <v>0</v>
      </c>
      <c r="AB597" s="66">
        <v>0</v>
      </c>
      <c r="AC597" s="66">
        <v>0</v>
      </c>
      <c r="AD597" s="66">
        <v>0</v>
      </c>
      <c r="AE597" s="66">
        <v>0</v>
      </c>
      <c r="AF597" s="66">
        <v>0</v>
      </c>
      <c r="AG597" s="66">
        <v>0</v>
      </c>
      <c r="AH597" s="66">
        <v>0</v>
      </c>
      <c r="AI597" s="66">
        <v>0</v>
      </c>
      <c r="AJ597" s="66">
        <v>0</v>
      </c>
      <c r="AK597" s="66">
        <v>0</v>
      </c>
      <c r="AL597" s="66">
        <v>0</v>
      </c>
      <c r="AM597" s="66">
        <v>0</v>
      </c>
      <c r="AN597" s="66">
        <v>0</v>
      </c>
      <c r="AO597" s="66">
        <v>0</v>
      </c>
      <c r="AP597" s="66">
        <v>0</v>
      </c>
      <c r="AQ597" s="66">
        <f t="shared" si="9"/>
        <v>1193384.5999999999</v>
      </c>
      <c r="AT597" s="35"/>
    </row>
    <row r="598" spans="1:46" ht="33" customHeight="1">
      <c r="A598" s="44" t="s">
        <v>561</v>
      </c>
      <c r="B598" s="45" t="s">
        <v>1331</v>
      </c>
      <c r="C598" s="67" t="s">
        <v>1333</v>
      </c>
      <c r="D598" s="66">
        <v>0</v>
      </c>
      <c r="E598" s="66">
        <v>0</v>
      </c>
      <c r="F598" s="66">
        <v>0</v>
      </c>
      <c r="G598" s="66">
        <v>0</v>
      </c>
      <c r="H598" s="66">
        <v>0</v>
      </c>
      <c r="I598" s="66">
        <v>0</v>
      </c>
      <c r="J598" s="66">
        <v>0</v>
      </c>
      <c r="K598" s="66">
        <v>0</v>
      </c>
      <c r="L598" s="66">
        <v>0</v>
      </c>
      <c r="M598" s="66">
        <v>0</v>
      </c>
      <c r="N598" s="66">
        <v>0</v>
      </c>
      <c r="O598" s="66">
        <v>0</v>
      </c>
      <c r="P598" s="66">
        <v>0</v>
      </c>
      <c r="Q598" s="66">
        <v>0</v>
      </c>
      <c r="R598" s="66">
        <v>0</v>
      </c>
      <c r="S598" s="66">
        <v>0</v>
      </c>
      <c r="T598" s="66">
        <v>0</v>
      </c>
      <c r="U598" s="66">
        <v>0</v>
      </c>
      <c r="V598" s="66">
        <v>0</v>
      </c>
      <c r="W598" s="66">
        <v>0</v>
      </c>
      <c r="X598" s="66">
        <v>0</v>
      </c>
      <c r="Y598" s="66">
        <v>0</v>
      </c>
      <c r="Z598" s="66">
        <v>0</v>
      </c>
      <c r="AA598" s="66">
        <v>0</v>
      </c>
      <c r="AB598" s="66">
        <v>0</v>
      </c>
      <c r="AC598" s="66">
        <v>0</v>
      </c>
      <c r="AD598" s="66">
        <v>0</v>
      </c>
      <c r="AE598" s="66">
        <v>0</v>
      </c>
      <c r="AF598" s="66">
        <v>0</v>
      </c>
      <c r="AG598" s="66">
        <v>0</v>
      </c>
      <c r="AH598" s="66">
        <v>0</v>
      </c>
      <c r="AI598" s="66">
        <v>0</v>
      </c>
      <c r="AJ598" s="66">
        <v>0</v>
      </c>
      <c r="AK598" s="66">
        <v>0</v>
      </c>
      <c r="AL598" s="66">
        <v>0</v>
      </c>
      <c r="AM598" s="66">
        <v>0</v>
      </c>
      <c r="AN598" s="66">
        <v>0</v>
      </c>
      <c r="AO598" s="66">
        <v>0</v>
      </c>
      <c r="AP598" s="66">
        <v>0</v>
      </c>
      <c r="AQ598" s="66">
        <f t="shared" si="9"/>
        <v>0</v>
      </c>
      <c r="AT598" s="35"/>
    </row>
    <row r="599" spans="1:46" ht="33" customHeight="1">
      <c r="A599" s="44" t="s">
        <v>562</v>
      </c>
      <c r="B599" s="45" t="s">
        <v>604</v>
      </c>
      <c r="C599" s="67" t="s">
        <v>646</v>
      </c>
      <c r="D599" s="66">
        <v>0</v>
      </c>
      <c r="E599" s="66">
        <v>0</v>
      </c>
      <c r="F599" s="66">
        <v>0</v>
      </c>
      <c r="G599" s="66">
        <v>1499200.4200000004</v>
      </c>
      <c r="H599" s="66">
        <v>0</v>
      </c>
      <c r="I599" s="66">
        <v>0</v>
      </c>
      <c r="J599" s="66">
        <v>0</v>
      </c>
      <c r="K599" s="66">
        <v>271784.53999999998</v>
      </c>
      <c r="L599" s="66">
        <v>0</v>
      </c>
      <c r="M599" s="66">
        <v>0</v>
      </c>
      <c r="N599" s="66">
        <v>0</v>
      </c>
      <c r="O599" s="66">
        <v>0</v>
      </c>
      <c r="P599" s="66">
        <v>0</v>
      </c>
      <c r="Q599" s="66">
        <v>0</v>
      </c>
      <c r="R599" s="66">
        <v>0</v>
      </c>
      <c r="S599" s="66">
        <v>0</v>
      </c>
      <c r="T599" s="66">
        <v>708920.91</v>
      </c>
      <c r="U599" s="66">
        <v>0</v>
      </c>
      <c r="V599" s="66">
        <v>0</v>
      </c>
      <c r="W599" s="66">
        <v>0</v>
      </c>
      <c r="X599" s="66">
        <v>0</v>
      </c>
      <c r="Y599" s="66">
        <v>0</v>
      </c>
      <c r="Z599" s="66">
        <v>0</v>
      </c>
      <c r="AA599" s="66">
        <v>0</v>
      </c>
      <c r="AB599" s="66">
        <v>0</v>
      </c>
      <c r="AC599" s="66">
        <v>0</v>
      </c>
      <c r="AD599" s="66">
        <v>0</v>
      </c>
      <c r="AE599" s="66">
        <v>0</v>
      </c>
      <c r="AF599" s="66">
        <v>0</v>
      </c>
      <c r="AG599" s="66">
        <v>0</v>
      </c>
      <c r="AH599" s="66">
        <v>0</v>
      </c>
      <c r="AI599" s="66">
        <v>0</v>
      </c>
      <c r="AJ599" s="66">
        <v>0</v>
      </c>
      <c r="AK599" s="66">
        <v>0</v>
      </c>
      <c r="AL599" s="66">
        <v>0</v>
      </c>
      <c r="AM599" s="66">
        <v>0</v>
      </c>
      <c r="AN599" s="66">
        <v>0</v>
      </c>
      <c r="AO599" s="66">
        <v>0</v>
      </c>
      <c r="AP599" s="66">
        <v>0</v>
      </c>
      <c r="AQ599" s="66">
        <f t="shared" si="9"/>
        <v>2479905.8700000006</v>
      </c>
      <c r="AT599" s="35"/>
    </row>
    <row r="600" spans="1:46" s="183" customFormat="1" ht="12.75" customHeight="1">
      <c r="A600" s="179"/>
      <c r="B600" s="180"/>
      <c r="C600" s="181"/>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c r="AP600" s="182"/>
      <c r="AQ600" s="66"/>
      <c r="AS600" s="184"/>
      <c r="AT600" s="185"/>
    </row>
    <row r="601" spans="1:46" ht="18.95" customHeight="1" thickBot="1">
      <c r="A601" s="34"/>
      <c r="B601" s="126" t="s">
        <v>567</v>
      </c>
      <c r="C601" s="126"/>
      <c r="D601" s="125">
        <f t="shared" ref="D601:AQ601" si="10">+SUBTOTAL(9,D11:D599)</f>
        <v>591698978.54999995</v>
      </c>
      <c r="E601" s="125">
        <f t="shared" si="10"/>
        <v>577789463.21999991</v>
      </c>
      <c r="F601" s="125">
        <f t="shared" si="10"/>
        <v>1301693704.6800005</v>
      </c>
      <c r="G601" s="125">
        <f t="shared" si="10"/>
        <v>79630268.320000038</v>
      </c>
      <c r="H601" s="125">
        <f t="shared" si="10"/>
        <v>2199745.5</v>
      </c>
      <c r="I601" s="125">
        <f t="shared" si="10"/>
        <v>0</v>
      </c>
      <c r="J601" s="125">
        <f t="shared" si="10"/>
        <v>895675.65000000014</v>
      </c>
      <c r="K601" s="125">
        <f t="shared" si="10"/>
        <v>6571185559.2700005</v>
      </c>
      <c r="L601" s="125">
        <f t="shared" si="10"/>
        <v>0</v>
      </c>
      <c r="M601" s="125">
        <f t="shared" si="10"/>
        <v>200278.35</v>
      </c>
      <c r="N601" s="125">
        <f t="shared" si="10"/>
        <v>289341.15999999986</v>
      </c>
      <c r="O601" s="125">
        <f t="shared" si="10"/>
        <v>13282275.299999999</v>
      </c>
      <c r="P601" s="125">
        <f t="shared" si="10"/>
        <v>0</v>
      </c>
      <c r="Q601" s="125">
        <f t="shared" si="10"/>
        <v>213347342.22000003</v>
      </c>
      <c r="R601" s="125">
        <f t="shared" si="10"/>
        <v>135231.33000000002</v>
      </c>
      <c r="S601" s="125">
        <f t="shared" si="10"/>
        <v>30721305.890000001</v>
      </c>
      <c r="T601" s="125">
        <f t="shared" si="10"/>
        <v>458858239.77999997</v>
      </c>
      <c r="U601" s="125">
        <f t="shared" si="10"/>
        <v>65420486.719999999</v>
      </c>
      <c r="V601" s="125">
        <f t="shared" si="10"/>
        <v>74655756.950000003</v>
      </c>
      <c r="W601" s="125">
        <f t="shared" si="10"/>
        <v>0</v>
      </c>
      <c r="X601" s="125">
        <f t="shared" si="10"/>
        <v>0</v>
      </c>
      <c r="Y601" s="125">
        <f t="shared" si="10"/>
        <v>26280753.79999999</v>
      </c>
      <c r="Z601" s="125">
        <f t="shared" si="10"/>
        <v>0</v>
      </c>
      <c r="AA601" s="125">
        <f t="shared" si="10"/>
        <v>0</v>
      </c>
      <c r="AB601" s="125">
        <f t="shared" si="10"/>
        <v>9178.61</v>
      </c>
      <c r="AC601" s="125">
        <f t="shared" si="10"/>
        <v>0</v>
      </c>
      <c r="AD601" s="125">
        <f t="shared" si="10"/>
        <v>1590.2299999999998</v>
      </c>
      <c r="AE601" s="125">
        <f t="shared" si="10"/>
        <v>1297476955.96</v>
      </c>
      <c r="AF601" s="125">
        <f t="shared" si="10"/>
        <v>2450.4899999999998</v>
      </c>
      <c r="AG601" s="125">
        <f t="shared" si="10"/>
        <v>0</v>
      </c>
      <c r="AH601" s="125">
        <f t="shared" si="10"/>
        <v>1678434.49</v>
      </c>
      <c r="AI601" s="125">
        <f t="shared" si="10"/>
        <v>0</v>
      </c>
      <c r="AJ601" s="125">
        <f t="shared" si="10"/>
        <v>75923.39</v>
      </c>
      <c r="AK601" s="125">
        <f t="shared" si="10"/>
        <v>642340091.62000012</v>
      </c>
      <c r="AL601" s="125">
        <f t="shared" si="10"/>
        <v>0</v>
      </c>
      <c r="AM601" s="125">
        <f t="shared" si="10"/>
        <v>1.2500000000000007</v>
      </c>
      <c r="AN601" s="125">
        <f t="shared" si="10"/>
        <v>0</v>
      </c>
      <c r="AO601" s="125">
        <f t="shared" si="10"/>
        <v>0</v>
      </c>
      <c r="AP601" s="125">
        <f t="shared" si="10"/>
        <v>0</v>
      </c>
      <c r="AQ601" s="125">
        <f t="shared" si="10"/>
        <v>11949869032.730007</v>
      </c>
      <c r="AT601" s="187"/>
    </row>
    <row r="602" spans="1:46" ht="15.75" thickTop="1">
      <c r="A602" s="10"/>
      <c r="B602" s="11"/>
      <c r="C602" s="12"/>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c r="AG602" s="47"/>
      <c r="AH602" s="47"/>
      <c r="AI602" s="47"/>
      <c r="AJ602" s="47"/>
      <c r="AK602" s="47"/>
      <c r="AL602" s="47"/>
      <c r="AM602" s="47"/>
      <c r="AN602" s="47"/>
      <c r="AO602" s="47"/>
      <c r="AP602" s="47"/>
      <c r="AQ602" s="48"/>
    </row>
    <row r="603" spans="1:46">
      <c r="AT603" s="187"/>
    </row>
    <row r="604" spans="1:46">
      <c r="AQ604" s="175"/>
    </row>
    <row r="605" spans="1:46" s="8" customFormat="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S605" s="51"/>
    </row>
    <row r="610" spans="3:43" ht="15.75" thickBot="1">
      <c r="C610" s="9"/>
      <c r="D610" s="53"/>
      <c r="E610" s="53"/>
      <c r="F610" s="53"/>
      <c r="G610" s="53"/>
      <c r="H610" s="53"/>
      <c r="I610" s="53"/>
      <c r="J610" s="53"/>
      <c r="K610" s="53"/>
      <c r="L610" s="53"/>
      <c r="M610" s="53"/>
      <c r="N610" s="53"/>
      <c r="O610" s="53"/>
      <c r="P610" s="53"/>
      <c r="Q610" s="53"/>
      <c r="R610" s="53"/>
      <c r="S610" s="53"/>
      <c r="T610" s="53"/>
      <c r="U610" s="53"/>
      <c r="V610" s="53"/>
      <c r="W610" s="53"/>
      <c r="X610" s="53"/>
      <c r="Y610" s="53"/>
      <c r="Z610" s="53"/>
      <c r="AA610" s="53"/>
      <c r="AB610" s="53"/>
      <c r="AC610" s="53"/>
      <c r="AD610" s="53"/>
      <c r="AE610" s="53"/>
      <c r="AF610" s="53"/>
      <c r="AG610" s="53"/>
      <c r="AH610" s="53"/>
      <c r="AI610" s="53"/>
      <c r="AJ610" s="53"/>
      <c r="AK610" s="53"/>
      <c r="AL610" s="53"/>
      <c r="AM610" s="53"/>
      <c r="AN610" s="53"/>
      <c r="AO610" s="53"/>
      <c r="AP610" s="53"/>
      <c r="AQ610" s="51"/>
    </row>
    <row r="611" spans="3:43" ht="15.75" thickTop="1">
      <c r="AQ611" s="51"/>
    </row>
    <row r="612" spans="3:43">
      <c r="AQ612" s="176"/>
    </row>
    <row r="613" spans="3:43">
      <c r="AQ613" s="176"/>
    </row>
    <row r="614" spans="3:43">
      <c r="AQ614" s="176"/>
    </row>
    <row r="615" spans="3:43">
      <c r="AQ615" s="176"/>
    </row>
    <row r="616" spans="3:43" ht="18.75">
      <c r="E616" s="256" t="s">
        <v>1369</v>
      </c>
      <c r="F616" s="256" t="s">
        <v>1371</v>
      </c>
      <c r="G616" s="256" t="s">
        <v>1372</v>
      </c>
      <c r="H616" s="256" t="s">
        <v>1373</v>
      </c>
      <c r="I616" s="256"/>
    </row>
    <row r="617" spans="3:43" ht="15.75">
      <c r="E617" s="260" t="s">
        <v>1370</v>
      </c>
      <c r="F617" s="257">
        <f>+SUM(G601:X601)</f>
        <v>7510821506.4400015</v>
      </c>
      <c r="G617" s="258">
        <f>+SUMIFS('CUT MN'!N9:N4196,'CUT MN'!A9:A4196,"&lt;&gt;IDH",'CUT MN'!F9:F4196,"&lt;&gt;TCR")+SUMIFS('CUT MN'!O9:O4196,'CUT MN'!A9:A4196,"&lt;&gt;IDH",'CUT MN'!F9:F4196,"&lt;&gt;TCR")+CVD_AUTO!H74</f>
        <v>7510821506.439992</v>
      </c>
      <c r="H617" s="423">
        <f>+F617-G617</f>
        <v>9.5367431640625E-6</v>
      </c>
      <c r="I617" s="302"/>
      <c r="J617" s="51" t="b">
        <f>+F617=G617</f>
        <v>0</v>
      </c>
    </row>
    <row r="618" spans="3:43" ht="15.75">
      <c r="E618" s="261" t="s">
        <v>1374</v>
      </c>
      <c r="F618" s="258">
        <f>+SUM(AB601:AP601)</f>
        <v>1941584626.0400002</v>
      </c>
      <c r="G618" s="258">
        <f>+'CUT ME'!O367+'CUT ME'!P367</f>
        <v>1941584626.0399992</v>
      </c>
      <c r="H618" s="258">
        <f t="shared" ref="H618:H622" si="11">+F618-G618</f>
        <v>0</v>
      </c>
      <c r="I618" s="302"/>
      <c r="J618" s="51" t="b">
        <f t="shared" ref="J618:J622" si="12">+F618=G618</f>
        <v>1</v>
      </c>
    </row>
    <row r="619" spans="3:43" ht="15.75">
      <c r="E619" s="261" t="s">
        <v>1375</v>
      </c>
      <c r="F619" s="258">
        <f>+D601+E601</f>
        <v>1169488441.77</v>
      </c>
      <c r="G619" s="258">
        <f>+'TRL MN'!O114</f>
        <v>1169488441.7700005</v>
      </c>
      <c r="H619" s="258">
        <f t="shared" si="11"/>
        <v>0</v>
      </c>
      <c r="I619" s="302"/>
      <c r="J619" s="51" t="b">
        <f t="shared" si="12"/>
        <v>1</v>
      </c>
    </row>
    <row r="620" spans="3:43" ht="15.75">
      <c r="E620" s="261" t="s">
        <v>1376</v>
      </c>
      <c r="F620" s="258">
        <f>+Z601+AA601</f>
        <v>0</v>
      </c>
      <c r="G620" s="258">
        <f>+'TRL ME'!Q22</f>
        <v>0</v>
      </c>
      <c r="H620" s="258">
        <f t="shared" si="11"/>
        <v>0</v>
      </c>
      <c r="I620" s="302"/>
      <c r="J620" s="51" t="b">
        <f t="shared" si="12"/>
        <v>1</v>
      </c>
    </row>
    <row r="621" spans="3:43" ht="15.75">
      <c r="E621" s="261" t="s">
        <v>26</v>
      </c>
      <c r="F621" s="258">
        <f>+F601</f>
        <v>1301693704.6800005</v>
      </c>
      <c r="G621" s="258">
        <f>+CDI!H80</f>
        <v>1301693704.6800003</v>
      </c>
      <c r="H621" s="258">
        <f t="shared" si="11"/>
        <v>0</v>
      </c>
      <c r="I621" s="302"/>
      <c r="J621" s="51" t="b">
        <f t="shared" si="12"/>
        <v>1</v>
      </c>
    </row>
    <row r="622" spans="3:43">
      <c r="E622" s="259" t="s">
        <v>709</v>
      </c>
      <c r="F622" s="258">
        <f>+Y601</f>
        <v>26280753.79999999</v>
      </c>
      <c r="G622" s="258">
        <f>+'TCR MN'!F31</f>
        <v>26280753.79999999</v>
      </c>
      <c r="H622" s="258">
        <f t="shared" si="11"/>
        <v>0</v>
      </c>
      <c r="I622" s="302"/>
      <c r="J622" s="51" t="b">
        <f t="shared" si="12"/>
        <v>1</v>
      </c>
    </row>
    <row r="634" spans="42:42">
      <c r="AP634" s="6"/>
    </row>
  </sheetData>
  <sheetProtection formatCells="0" formatColumns="0" formatRows="0" sort="0" autoFilter="0" pivotTables="0"/>
  <autoFilter ref="A10:AQ599" xr:uid="{00000000-0009-0000-0000-000002000000}"/>
  <mergeCells count="6">
    <mergeCell ref="A4:AQ4"/>
    <mergeCell ref="Z9:AP9"/>
    <mergeCell ref="D9:Y9"/>
    <mergeCell ref="A7:AQ7"/>
    <mergeCell ref="A6:AQ6"/>
    <mergeCell ref="A5:AQ5"/>
  </mergeCells>
  <printOptions horizontalCentered="1"/>
  <pageMargins left="0.23" right="0.44" top="0.47244094488188981" bottom="0.23622047244094491" header="0.31496062992125984" footer="0.23622047244094491"/>
  <pageSetup scale="46"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249977111117893"/>
  </sheetPr>
  <dimension ref="A1:C59"/>
  <sheetViews>
    <sheetView view="pageBreakPreview" zoomScale="115" zoomScaleNormal="100" zoomScaleSheetLayoutView="115" workbookViewId="0">
      <selection activeCell="B24" sqref="B24"/>
    </sheetView>
  </sheetViews>
  <sheetFormatPr baseColWidth="10" defaultRowHeight="15"/>
  <cols>
    <col min="1" max="1" width="3.28515625" customWidth="1"/>
    <col min="2" max="2" width="109.7109375" customWidth="1"/>
    <col min="3" max="3" width="2.85546875" customWidth="1"/>
  </cols>
  <sheetData>
    <row r="1" spans="1:3">
      <c r="A1" s="54"/>
      <c r="B1" s="55" t="s">
        <v>576</v>
      </c>
      <c r="C1" s="54"/>
    </row>
    <row r="2" spans="1:3" ht="3.75" customHeight="1">
      <c r="A2" s="54"/>
      <c r="B2" s="56"/>
      <c r="C2" s="54"/>
    </row>
    <row r="3" spans="1:3" ht="78.75">
      <c r="A3" s="54"/>
      <c r="B3" s="57" t="s">
        <v>663</v>
      </c>
      <c r="C3" s="54"/>
    </row>
    <row r="4" spans="1:3" ht="56.25">
      <c r="A4" s="54"/>
      <c r="B4" s="57" t="s">
        <v>1337</v>
      </c>
      <c r="C4" s="54"/>
    </row>
    <row r="5" spans="1:3" ht="22.5">
      <c r="A5" s="54"/>
      <c r="B5" s="57" t="s">
        <v>636</v>
      </c>
      <c r="C5" s="54"/>
    </row>
    <row r="6" spans="1:3" ht="15.75" thickBot="1">
      <c r="A6" s="54"/>
      <c r="B6" s="57" t="s">
        <v>648</v>
      </c>
      <c r="C6" s="54"/>
    </row>
    <row r="7" spans="1:3">
      <c r="A7" s="54"/>
      <c r="B7" s="58" t="s">
        <v>577</v>
      </c>
      <c r="C7" s="54"/>
    </row>
    <row r="8" spans="1:3">
      <c r="A8" s="54"/>
      <c r="B8" s="59" t="s">
        <v>578</v>
      </c>
      <c r="C8" s="54"/>
    </row>
    <row r="9" spans="1:3" ht="23.25" thickBot="1">
      <c r="A9" s="54"/>
      <c r="B9" s="60" t="s">
        <v>637</v>
      </c>
      <c r="C9" s="54"/>
    </row>
    <row r="10" spans="1:3">
      <c r="A10" s="54"/>
      <c r="B10" s="61" t="s">
        <v>579</v>
      </c>
      <c r="C10" s="54"/>
    </row>
    <row r="11" spans="1:3">
      <c r="A11" s="54"/>
      <c r="B11" s="59" t="s">
        <v>580</v>
      </c>
      <c r="C11" s="54"/>
    </row>
    <row r="12" spans="1:3" ht="57" thickBot="1">
      <c r="A12" s="54"/>
      <c r="B12" s="59" t="s">
        <v>581</v>
      </c>
      <c r="C12" s="54"/>
    </row>
    <row r="13" spans="1:3" ht="57" thickBot="1">
      <c r="A13" s="54"/>
      <c r="B13" s="62" t="s">
        <v>638</v>
      </c>
      <c r="C13" s="54"/>
    </row>
    <row r="14" spans="1:3" ht="34.5" hidden="1" thickBot="1">
      <c r="A14" s="54"/>
      <c r="B14" s="63" t="s">
        <v>652</v>
      </c>
      <c r="C14" s="54"/>
    </row>
    <row r="15" spans="1:3" ht="34.5" hidden="1" thickBot="1">
      <c r="A15" s="54"/>
      <c r="B15" s="64" t="s">
        <v>649</v>
      </c>
      <c r="C15" s="54"/>
    </row>
    <row r="16" spans="1:3" hidden="1">
      <c r="A16" s="54"/>
      <c r="B16" s="58" t="s">
        <v>582</v>
      </c>
      <c r="C16" s="54"/>
    </row>
    <row r="17" spans="1:3" hidden="1">
      <c r="A17" s="54"/>
      <c r="B17" s="59" t="s">
        <v>583</v>
      </c>
      <c r="C17" s="54"/>
    </row>
    <row r="18" spans="1:3" ht="15.75" hidden="1" thickBot="1">
      <c r="A18" s="54"/>
      <c r="B18" s="60" t="s">
        <v>584</v>
      </c>
      <c r="C18" s="54"/>
    </row>
    <row r="19" spans="1:3">
      <c r="A19" s="54"/>
      <c r="B19" s="61" t="s">
        <v>585</v>
      </c>
      <c r="C19" s="54"/>
    </row>
    <row r="20" spans="1:3">
      <c r="A20" s="54"/>
      <c r="B20" s="59" t="s">
        <v>639</v>
      </c>
      <c r="C20" s="54"/>
    </row>
    <row r="21" spans="1:3" ht="15.75" thickBot="1">
      <c r="A21" s="54"/>
      <c r="B21" s="60" t="s">
        <v>586</v>
      </c>
      <c r="C21" s="54"/>
    </row>
    <row r="22" spans="1:3">
      <c r="A22" s="54"/>
      <c r="B22" s="61" t="s">
        <v>587</v>
      </c>
      <c r="C22" s="54"/>
    </row>
    <row r="23" spans="1:3">
      <c r="A23" s="54"/>
      <c r="B23" s="59" t="s">
        <v>640</v>
      </c>
      <c r="C23" s="54"/>
    </row>
    <row r="24" spans="1:3" ht="23.25" thickBot="1">
      <c r="A24" s="54"/>
      <c r="B24" s="60" t="s">
        <v>588</v>
      </c>
      <c r="C24" s="54"/>
    </row>
    <row r="25" spans="1:3">
      <c r="A25" s="54"/>
      <c r="B25" s="61" t="s">
        <v>2956</v>
      </c>
      <c r="C25" s="54"/>
    </row>
    <row r="26" spans="1:3">
      <c r="A26" s="54"/>
      <c r="B26" s="59" t="s">
        <v>589</v>
      </c>
      <c r="C26" s="54"/>
    </row>
    <row r="27" spans="1:3" ht="15.75" thickBot="1">
      <c r="A27" s="54"/>
      <c r="B27" s="60" t="s">
        <v>590</v>
      </c>
      <c r="C27" s="54"/>
    </row>
    <row r="28" spans="1:3">
      <c r="A28" s="54"/>
      <c r="B28" s="61" t="s">
        <v>4277</v>
      </c>
      <c r="C28" s="54"/>
    </row>
    <row r="29" spans="1:3" ht="45.75" thickBot="1">
      <c r="A29" s="54"/>
      <c r="B29" s="60" t="s">
        <v>4279</v>
      </c>
      <c r="C29" s="54"/>
    </row>
    <row r="30" spans="1:3">
      <c r="A30" s="54"/>
      <c r="B30" s="61" t="s">
        <v>591</v>
      </c>
      <c r="C30" s="54"/>
    </row>
    <row r="31" spans="1:3">
      <c r="A31" s="54"/>
      <c r="B31" s="59" t="s">
        <v>592</v>
      </c>
      <c r="C31" s="54"/>
    </row>
    <row r="32" spans="1:3" ht="15.75" thickBot="1">
      <c r="A32" s="54"/>
      <c r="B32" s="60" t="s">
        <v>593</v>
      </c>
      <c r="C32" s="54"/>
    </row>
    <row r="33" spans="1:3">
      <c r="A33" s="54"/>
      <c r="B33" s="61" t="s">
        <v>594</v>
      </c>
      <c r="C33" s="54"/>
    </row>
    <row r="34" spans="1:3">
      <c r="A34" s="54"/>
      <c r="B34" s="59" t="s">
        <v>595</v>
      </c>
      <c r="C34" s="54"/>
    </row>
    <row r="35" spans="1:3" ht="15.75" thickBot="1">
      <c r="A35" s="54"/>
      <c r="B35" s="60" t="s">
        <v>596</v>
      </c>
      <c r="C35" s="54"/>
    </row>
    <row r="36" spans="1:3">
      <c r="A36" s="54"/>
      <c r="B36" s="61" t="s">
        <v>641</v>
      </c>
      <c r="C36" s="54"/>
    </row>
    <row r="37" spans="1:3">
      <c r="A37" s="54"/>
      <c r="B37" s="59" t="s">
        <v>597</v>
      </c>
      <c r="C37" s="54"/>
    </row>
    <row r="38" spans="1:3" ht="15.75" thickBot="1">
      <c r="A38" s="54"/>
      <c r="B38" s="60" t="s">
        <v>596</v>
      </c>
      <c r="C38" s="54"/>
    </row>
    <row r="39" spans="1:3">
      <c r="A39" s="54"/>
      <c r="B39" s="61" t="s">
        <v>650</v>
      </c>
      <c r="C39" s="54"/>
    </row>
    <row r="40" spans="1:3">
      <c r="A40" s="54"/>
      <c r="B40" s="59" t="s">
        <v>642</v>
      </c>
      <c r="C40" s="54"/>
    </row>
    <row r="41" spans="1:3" ht="23.25" thickBot="1">
      <c r="A41" s="54"/>
      <c r="B41" s="60" t="s">
        <v>598</v>
      </c>
      <c r="C41" s="54"/>
    </row>
    <row r="42" spans="1:3" ht="12" customHeight="1">
      <c r="A42" s="54"/>
      <c r="B42" s="366" t="s">
        <v>599</v>
      </c>
      <c r="C42" s="54"/>
    </row>
    <row r="43" spans="1:3">
      <c r="A43" s="54"/>
      <c r="B43" s="367" t="s">
        <v>600</v>
      </c>
      <c r="C43" s="54"/>
    </row>
    <row r="44" spans="1:3">
      <c r="A44" s="54"/>
      <c r="B44" s="367" t="s">
        <v>4280</v>
      </c>
      <c r="C44" s="54"/>
    </row>
    <row r="45" spans="1:3" ht="22.5">
      <c r="A45" s="54"/>
      <c r="B45" s="367" t="s">
        <v>651</v>
      </c>
      <c r="C45" s="54"/>
    </row>
    <row r="46" spans="1:3" ht="34.5" thickBot="1">
      <c r="A46" s="54"/>
      <c r="B46" s="368" t="s">
        <v>4281</v>
      </c>
      <c r="C46" s="54"/>
    </row>
    <row r="47" spans="1:3" ht="12" customHeight="1">
      <c r="A47" s="54"/>
      <c r="B47" s="366" t="s">
        <v>2952</v>
      </c>
      <c r="C47" s="54"/>
    </row>
    <row r="48" spans="1:3" ht="22.5">
      <c r="A48" s="54"/>
      <c r="B48" s="367" t="s">
        <v>4282</v>
      </c>
      <c r="C48" s="54"/>
    </row>
    <row r="49" spans="1:3" ht="33.75">
      <c r="A49" s="54"/>
      <c r="B49" s="367" t="s">
        <v>2953</v>
      </c>
      <c r="C49" s="54"/>
    </row>
    <row r="50" spans="1:3">
      <c r="A50" s="54"/>
      <c r="B50" s="367" t="s">
        <v>2954</v>
      </c>
      <c r="C50" s="54"/>
    </row>
    <row r="51" spans="1:3">
      <c r="A51" s="54"/>
      <c r="B51" s="367" t="s">
        <v>643</v>
      </c>
      <c r="C51" s="54"/>
    </row>
    <row r="52" spans="1:3" ht="22.5">
      <c r="A52" s="54"/>
      <c r="B52" s="367" t="s">
        <v>644</v>
      </c>
      <c r="C52" s="54"/>
    </row>
    <row r="53" spans="1:3" ht="23.25" thickBot="1">
      <c r="A53" s="54"/>
      <c r="B53" s="369" t="s">
        <v>2955</v>
      </c>
      <c r="C53" s="54"/>
    </row>
    <row r="54" spans="1:3" ht="13.5" customHeight="1">
      <c r="A54" s="198"/>
      <c r="B54" s="199" t="s">
        <v>712</v>
      </c>
      <c r="C54" s="54"/>
    </row>
    <row r="55" spans="1:3" ht="22.5">
      <c r="A55" s="54"/>
      <c r="B55" s="59" t="s">
        <v>713</v>
      </c>
      <c r="C55" s="54"/>
    </row>
    <row r="56" spans="1:3" ht="23.25" thickBot="1">
      <c r="A56" s="54"/>
      <c r="B56" s="60" t="s">
        <v>711</v>
      </c>
      <c r="C56" s="54"/>
    </row>
    <row r="57" spans="1:3" ht="1.5" customHeight="1">
      <c r="A57" s="54"/>
      <c r="B57" s="197"/>
      <c r="C57" s="54"/>
    </row>
    <row r="58" spans="1:3" ht="22.5">
      <c r="A58" s="54"/>
      <c r="B58" s="65" t="s">
        <v>601</v>
      </c>
      <c r="C58" s="54"/>
    </row>
    <row r="59" spans="1:3">
      <c r="A59" s="54"/>
      <c r="B59" s="54"/>
      <c r="C59" s="54"/>
    </row>
  </sheetData>
  <pageMargins left="0.7" right="0.7" top="0.75" bottom="0.75" header="0.3" footer="0.3"/>
  <pageSetup scale="6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249977111117893"/>
  </sheetPr>
  <dimension ref="A1:Q4211"/>
  <sheetViews>
    <sheetView showGridLines="0" view="pageBreakPreview" zoomScaleNormal="100" zoomScaleSheetLayoutView="100" workbookViewId="0">
      <pane ySplit="8" topLeftCell="A9" activePane="bottomLeft" state="frozen"/>
      <selection activeCell="G12" sqref="G12:K12"/>
      <selection pane="bottomLeft"/>
    </sheetView>
  </sheetViews>
  <sheetFormatPr baseColWidth="10" defaultRowHeight="12.75"/>
  <cols>
    <col min="1" max="1" width="7.140625" style="73" customWidth="1"/>
    <col min="2" max="2" width="4.140625" style="73" customWidth="1"/>
    <col min="3" max="3" width="15.5703125" style="128" customWidth="1"/>
    <col min="4" max="4" width="12.28515625" style="73" bestFit="1" customWidth="1"/>
    <col min="5" max="5" width="14" style="73" customWidth="1"/>
    <col min="6" max="6" width="12.140625" style="73" customWidth="1"/>
    <col min="7" max="7" width="9.42578125" style="73" customWidth="1"/>
    <col min="8" max="8" width="12.42578125" style="73" customWidth="1"/>
    <col min="9" max="9" width="50.28515625" style="80" customWidth="1"/>
    <col min="10" max="13" width="7.28515625" style="73" customWidth="1"/>
    <col min="14" max="15" width="16.85546875" style="136" customWidth="1"/>
    <col min="16" max="16" width="13.85546875" style="73" customWidth="1"/>
    <col min="17" max="16384" width="11.42578125" style="70"/>
  </cols>
  <sheetData>
    <row r="1" spans="1:17">
      <c r="A1" s="143" t="s">
        <v>34</v>
      </c>
      <c r="B1" s="143"/>
      <c r="C1" s="143"/>
      <c r="D1" s="143"/>
      <c r="E1" s="143"/>
      <c r="F1" s="143"/>
      <c r="G1" s="143"/>
      <c r="H1" s="143"/>
      <c r="I1" s="143"/>
      <c r="J1" s="143"/>
      <c r="K1" s="81"/>
      <c r="L1" s="81"/>
      <c r="M1" s="81"/>
      <c r="N1" s="139"/>
      <c r="O1" s="139"/>
      <c r="P1" s="81"/>
    </row>
    <row r="2" spans="1:17" ht="15.75">
      <c r="A2" s="143" t="s">
        <v>702</v>
      </c>
      <c r="B2" s="143"/>
      <c r="C2" s="143"/>
      <c r="D2" s="143"/>
      <c r="E2" s="143"/>
      <c r="F2" s="143"/>
      <c r="G2" s="143"/>
      <c r="H2" s="143"/>
      <c r="I2" s="143"/>
      <c r="J2" s="143"/>
      <c r="K2" s="81"/>
      <c r="L2" s="81"/>
      <c r="M2" s="81"/>
      <c r="N2" s="139"/>
      <c r="O2" s="139"/>
      <c r="P2" s="81"/>
    </row>
    <row r="3" spans="1:17">
      <c r="A3" s="143" t="s">
        <v>36</v>
      </c>
      <c r="B3" s="143"/>
      <c r="C3" s="143"/>
      <c r="D3" s="143"/>
      <c r="E3" s="143"/>
      <c r="F3" s="143"/>
      <c r="G3" s="143"/>
      <c r="H3" s="143"/>
      <c r="I3" s="143"/>
      <c r="J3" s="143"/>
      <c r="K3" s="81"/>
      <c r="L3" s="81"/>
      <c r="M3" s="81"/>
      <c r="N3" s="139"/>
      <c r="O3" s="139"/>
      <c r="P3" s="81"/>
    </row>
    <row r="4" spans="1:17">
      <c r="A4" s="143" t="s">
        <v>9520</v>
      </c>
      <c r="B4" s="143"/>
      <c r="C4" s="143"/>
      <c r="D4" s="143"/>
      <c r="E4" s="143"/>
      <c r="F4" s="143"/>
      <c r="G4" s="143"/>
      <c r="H4" s="143"/>
      <c r="I4" s="143"/>
      <c r="J4" s="143"/>
      <c r="K4" s="81"/>
      <c r="L4" s="81"/>
      <c r="M4" s="81"/>
      <c r="N4" s="139"/>
      <c r="O4" s="139"/>
      <c r="P4" s="81"/>
    </row>
    <row r="5" spans="1:17">
      <c r="A5" s="72" t="s">
        <v>9519</v>
      </c>
      <c r="B5" s="68"/>
      <c r="C5" s="68"/>
      <c r="D5" s="68"/>
      <c r="E5" s="83"/>
      <c r="F5" s="68"/>
      <c r="G5" s="68"/>
      <c r="H5" s="68"/>
      <c r="I5" s="77"/>
      <c r="J5" s="69"/>
      <c r="K5" s="81"/>
      <c r="L5" s="81"/>
      <c r="M5" s="81"/>
      <c r="N5" s="139"/>
      <c r="O5" s="139"/>
      <c r="P5" s="81"/>
    </row>
    <row r="6" spans="1:17">
      <c r="A6" s="72"/>
      <c r="B6" s="68"/>
      <c r="C6" s="68"/>
      <c r="D6" s="68"/>
      <c r="E6" s="83"/>
      <c r="F6" s="68"/>
      <c r="G6" s="68"/>
      <c r="H6" s="68"/>
      <c r="I6" s="77"/>
      <c r="J6" s="69"/>
      <c r="K6" s="81"/>
      <c r="L6" s="81"/>
      <c r="M6" s="81"/>
      <c r="N6" s="139"/>
      <c r="O6" s="139"/>
      <c r="P6" s="81"/>
    </row>
    <row r="7" spans="1:17">
      <c r="A7" s="74"/>
      <c r="B7" s="74"/>
      <c r="C7" s="127"/>
      <c r="D7" s="74"/>
      <c r="E7" s="74"/>
      <c r="F7" s="74"/>
      <c r="G7" s="74"/>
      <c r="H7" s="74"/>
      <c r="I7" s="78"/>
      <c r="J7" s="493" t="s">
        <v>678</v>
      </c>
      <c r="K7" s="494"/>
      <c r="L7" s="493" t="s">
        <v>677</v>
      </c>
      <c r="M7" s="494"/>
      <c r="N7" s="495"/>
      <c r="O7" s="495"/>
      <c r="P7" s="74"/>
    </row>
    <row r="8" spans="1:17" ht="31.5" customHeight="1">
      <c r="A8" s="356" t="s">
        <v>679</v>
      </c>
      <c r="B8" s="356" t="s">
        <v>680</v>
      </c>
      <c r="C8" s="354" t="s">
        <v>686</v>
      </c>
      <c r="D8" s="354" t="s">
        <v>674</v>
      </c>
      <c r="E8" s="354" t="s">
        <v>672</v>
      </c>
      <c r="F8" s="354" t="s">
        <v>673</v>
      </c>
      <c r="G8" s="354" t="s">
        <v>675</v>
      </c>
      <c r="H8" s="356" t="s">
        <v>690</v>
      </c>
      <c r="I8" s="354" t="s">
        <v>676</v>
      </c>
      <c r="J8" s="249" t="s">
        <v>682</v>
      </c>
      <c r="K8" s="249" t="s">
        <v>683</v>
      </c>
      <c r="L8" s="249" t="s">
        <v>681</v>
      </c>
      <c r="M8" s="249" t="s">
        <v>684</v>
      </c>
      <c r="N8" s="355" t="s">
        <v>1401</v>
      </c>
      <c r="O8" s="354" t="s">
        <v>1402</v>
      </c>
      <c r="P8" s="354" t="s">
        <v>689</v>
      </c>
      <c r="Q8" s="144" t="s">
        <v>4278</v>
      </c>
    </row>
    <row r="9" spans="1:17" ht="51">
      <c r="A9" s="265" t="s">
        <v>562</v>
      </c>
      <c r="B9" s="190"/>
      <c r="C9" s="266" t="s">
        <v>604</v>
      </c>
      <c r="D9" s="267">
        <v>43832</v>
      </c>
      <c r="E9" s="237" t="s">
        <v>1470</v>
      </c>
      <c r="F9" s="237" t="s">
        <v>3</v>
      </c>
      <c r="G9" s="237">
        <v>1813234</v>
      </c>
      <c r="H9" s="190"/>
      <c r="I9" s="248" t="s">
        <v>2302</v>
      </c>
      <c r="J9" s="190"/>
      <c r="K9" s="190"/>
      <c r="L9" s="190"/>
      <c r="M9" s="190"/>
      <c r="N9" s="268">
        <v>0</v>
      </c>
      <c r="O9" s="268">
        <v>1320</v>
      </c>
      <c r="P9" s="190" t="s">
        <v>657</v>
      </c>
      <c r="Q9" s="375"/>
    </row>
    <row r="10" spans="1:17" ht="51">
      <c r="A10" s="265">
        <v>594</v>
      </c>
      <c r="B10" s="190"/>
      <c r="C10" s="266" t="s">
        <v>97</v>
      </c>
      <c r="D10" s="267">
        <v>43832</v>
      </c>
      <c r="E10" s="237" t="s">
        <v>1471</v>
      </c>
      <c r="F10" s="237" t="s">
        <v>3</v>
      </c>
      <c r="G10" s="237">
        <v>1813241</v>
      </c>
      <c r="H10" s="190"/>
      <c r="I10" s="248" t="s">
        <v>2303</v>
      </c>
      <c r="J10" s="190"/>
      <c r="K10" s="190"/>
      <c r="L10" s="190"/>
      <c r="M10" s="190"/>
      <c r="N10" s="268">
        <v>0</v>
      </c>
      <c r="O10" s="268">
        <v>340.07</v>
      </c>
      <c r="P10" s="190" t="s">
        <v>657</v>
      </c>
      <c r="Q10" s="375"/>
    </row>
    <row r="11" spans="1:17" ht="63.75">
      <c r="A11" s="265">
        <v>16</v>
      </c>
      <c r="B11" s="190"/>
      <c r="C11" s="266" t="s">
        <v>7133</v>
      </c>
      <c r="D11" s="267">
        <v>43832</v>
      </c>
      <c r="E11" s="237" t="s">
        <v>1472</v>
      </c>
      <c r="F11" s="237" t="s">
        <v>3</v>
      </c>
      <c r="G11" s="237">
        <v>1813275</v>
      </c>
      <c r="H11" s="190"/>
      <c r="I11" s="248" t="s">
        <v>8275</v>
      </c>
      <c r="J11" s="190"/>
      <c r="K11" s="190"/>
      <c r="L11" s="190"/>
      <c r="M11" s="190"/>
      <c r="N11" s="268">
        <v>0</v>
      </c>
      <c r="O11" s="268">
        <v>300</v>
      </c>
      <c r="P11" s="190" t="s">
        <v>657</v>
      </c>
      <c r="Q11" s="375"/>
    </row>
    <row r="12" spans="1:17" ht="63.75">
      <c r="A12" s="265">
        <v>16</v>
      </c>
      <c r="B12" s="190"/>
      <c r="C12" s="266" t="s">
        <v>7133</v>
      </c>
      <c r="D12" s="267">
        <v>43832</v>
      </c>
      <c r="E12" s="237" t="s">
        <v>1473</v>
      </c>
      <c r="F12" s="237" t="s">
        <v>3</v>
      </c>
      <c r="G12" s="237">
        <v>1813278</v>
      </c>
      <c r="H12" s="190"/>
      <c r="I12" s="248" t="s">
        <v>8276</v>
      </c>
      <c r="J12" s="190"/>
      <c r="K12" s="190"/>
      <c r="L12" s="190"/>
      <c r="M12" s="190"/>
      <c r="N12" s="268">
        <v>0</v>
      </c>
      <c r="O12" s="268">
        <v>1484</v>
      </c>
      <c r="P12" s="190" t="s">
        <v>657</v>
      </c>
      <c r="Q12" s="375"/>
    </row>
    <row r="13" spans="1:17" ht="63.75">
      <c r="A13" s="265">
        <v>340</v>
      </c>
      <c r="B13" s="190"/>
      <c r="C13" s="266" t="s">
        <v>145</v>
      </c>
      <c r="D13" s="267">
        <v>43832</v>
      </c>
      <c r="E13" s="237" t="s">
        <v>1474</v>
      </c>
      <c r="F13" s="237" t="s">
        <v>3</v>
      </c>
      <c r="G13" s="237">
        <v>1813279</v>
      </c>
      <c r="H13" s="190"/>
      <c r="I13" s="248" t="s">
        <v>8277</v>
      </c>
      <c r="J13" s="190"/>
      <c r="K13" s="190"/>
      <c r="L13" s="190"/>
      <c r="M13" s="190"/>
      <c r="N13" s="268">
        <v>0</v>
      </c>
      <c r="O13" s="268">
        <v>453</v>
      </c>
      <c r="P13" s="190" t="s">
        <v>657</v>
      </c>
      <c r="Q13" s="375"/>
    </row>
    <row r="14" spans="1:17" ht="38.25">
      <c r="A14" s="265" t="s">
        <v>562</v>
      </c>
      <c r="B14" s="190"/>
      <c r="C14" s="266" t="s">
        <v>604</v>
      </c>
      <c r="D14" s="267">
        <v>43832</v>
      </c>
      <c r="E14" s="237" t="s">
        <v>1475</v>
      </c>
      <c r="F14" s="237" t="s">
        <v>3</v>
      </c>
      <c r="G14" s="237">
        <v>1813283</v>
      </c>
      <c r="H14" s="190"/>
      <c r="I14" s="248" t="s">
        <v>1362</v>
      </c>
      <c r="J14" s="190"/>
      <c r="K14" s="190"/>
      <c r="L14" s="190"/>
      <c r="M14" s="190"/>
      <c r="N14" s="268">
        <v>0</v>
      </c>
      <c r="O14" s="268">
        <v>3000</v>
      </c>
      <c r="P14" s="190" t="s">
        <v>657</v>
      </c>
      <c r="Q14" s="375"/>
    </row>
    <row r="15" spans="1:17" ht="51">
      <c r="A15" s="265" t="s">
        <v>553</v>
      </c>
      <c r="B15" s="190"/>
      <c r="C15" s="266" t="s">
        <v>605</v>
      </c>
      <c r="D15" s="267">
        <v>43832</v>
      </c>
      <c r="E15" s="237" t="s">
        <v>1476</v>
      </c>
      <c r="F15" s="237" t="s">
        <v>3</v>
      </c>
      <c r="G15" s="237">
        <v>1813287</v>
      </c>
      <c r="H15" s="190"/>
      <c r="I15" s="248" t="s">
        <v>2304</v>
      </c>
      <c r="J15" s="190"/>
      <c r="K15" s="190"/>
      <c r="L15" s="190"/>
      <c r="M15" s="190"/>
      <c r="N15" s="268">
        <v>0</v>
      </c>
      <c r="O15" s="268">
        <v>240.3</v>
      </c>
      <c r="P15" s="190" t="s">
        <v>657</v>
      </c>
      <c r="Q15" s="375"/>
    </row>
    <row r="16" spans="1:17" ht="51">
      <c r="A16" s="265" t="s">
        <v>553</v>
      </c>
      <c r="B16" s="190"/>
      <c r="C16" s="266" t="s">
        <v>605</v>
      </c>
      <c r="D16" s="267">
        <v>43832</v>
      </c>
      <c r="E16" s="237" t="s">
        <v>1477</v>
      </c>
      <c r="F16" s="237" t="s">
        <v>3</v>
      </c>
      <c r="G16" s="237">
        <v>1813289</v>
      </c>
      <c r="H16" s="190"/>
      <c r="I16" s="248" t="s">
        <v>2304</v>
      </c>
      <c r="J16" s="190"/>
      <c r="K16" s="190"/>
      <c r="L16" s="190"/>
      <c r="M16" s="190"/>
      <c r="N16" s="268">
        <v>0</v>
      </c>
      <c r="O16" s="268">
        <v>286.5</v>
      </c>
      <c r="P16" s="190" t="s">
        <v>657</v>
      </c>
      <c r="Q16" s="375"/>
    </row>
    <row r="17" spans="1:17" ht="63.75">
      <c r="A17" s="265">
        <v>35</v>
      </c>
      <c r="B17" s="190"/>
      <c r="C17" s="266" t="s">
        <v>46</v>
      </c>
      <c r="D17" s="267">
        <v>43832</v>
      </c>
      <c r="E17" s="237" t="s">
        <v>1478</v>
      </c>
      <c r="F17" s="237" t="s">
        <v>3</v>
      </c>
      <c r="G17" s="237">
        <v>1813298</v>
      </c>
      <c r="H17" s="190"/>
      <c r="I17" s="248" t="s">
        <v>8278</v>
      </c>
      <c r="J17" s="190"/>
      <c r="K17" s="190"/>
      <c r="L17" s="190"/>
      <c r="M17" s="190"/>
      <c r="N17" s="268">
        <v>0</v>
      </c>
      <c r="O17" s="268">
        <v>720.36</v>
      </c>
      <c r="P17" s="190" t="s">
        <v>657</v>
      </c>
      <c r="Q17" s="375"/>
    </row>
    <row r="18" spans="1:17" ht="38.25">
      <c r="A18" s="265">
        <v>212</v>
      </c>
      <c r="B18" s="190"/>
      <c r="C18" s="266" t="s">
        <v>99</v>
      </c>
      <c r="D18" s="267">
        <v>43832</v>
      </c>
      <c r="E18" s="237" t="s">
        <v>1479</v>
      </c>
      <c r="F18" s="237" t="s">
        <v>3</v>
      </c>
      <c r="G18" s="237">
        <v>1813307</v>
      </c>
      <c r="H18" s="190"/>
      <c r="I18" s="248" t="s">
        <v>2305</v>
      </c>
      <c r="J18" s="190"/>
      <c r="K18" s="190"/>
      <c r="L18" s="190"/>
      <c r="M18" s="190"/>
      <c r="N18" s="268">
        <v>0</v>
      </c>
      <c r="O18" s="268">
        <v>60</v>
      </c>
      <c r="P18" s="190" t="s">
        <v>657</v>
      </c>
      <c r="Q18" s="375"/>
    </row>
    <row r="19" spans="1:17" ht="51">
      <c r="A19" s="265" t="s">
        <v>553</v>
      </c>
      <c r="B19" s="190"/>
      <c r="C19" s="266" t="s">
        <v>605</v>
      </c>
      <c r="D19" s="267">
        <v>43832</v>
      </c>
      <c r="E19" s="237" t="s">
        <v>1480</v>
      </c>
      <c r="F19" s="237" t="s">
        <v>3</v>
      </c>
      <c r="G19" s="237">
        <v>1813315</v>
      </c>
      <c r="H19" s="190"/>
      <c r="I19" s="248" t="s">
        <v>2306</v>
      </c>
      <c r="J19" s="190"/>
      <c r="K19" s="190"/>
      <c r="L19" s="190"/>
      <c r="M19" s="190"/>
      <c r="N19" s="268">
        <v>0</v>
      </c>
      <c r="O19" s="268">
        <v>532.09</v>
      </c>
      <c r="P19" s="190" t="s">
        <v>657</v>
      </c>
      <c r="Q19" s="375"/>
    </row>
    <row r="20" spans="1:17" ht="51">
      <c r="A20" s="265">
        <v>592</v>
      </c>
      <c r="B20" s="190"/>
      <c r="C20" s="266" t="s">
        <v>634</v>
      </c>
      <c r="D20" s="267">
        <v>43832</v>
      </c>
      <c r="E20" s="237" t="s">
        <v>1481</v>
      </c>
      <c r="F20" s="237" t="s">
        <v>3</v>
      </c>
      <c r="G20" s="237">
        <v>1813347</v>
      </c>
      <c r="H20" s="190"/>
      <c r="I20" s="248" t="s">
        <v>2307</v>
      </c>
      <c r="J20" s="190"/>
      <c r="K20" s="190"/>
      <c r="L20" s="190"/>
      <c r="M20" s="190"/>
      <c r="N20" s="268">
        <v>0</v>
      </c>
      <c r="O20" s="268">
        <v>0.70000000000000007</v>
      </c>
      <c r="P20" s="190" t="s">
        <v>657</v>
      </c>
      <c r="Q20" s="375"/>
    </row>
    <row r="21" spans="1:17" ht="51">
      <c r="A21" s="265">
        <v>383</v>
      </c>
      <c r="B21" s="190"/>
      <c r="C21" s="266" t="s">
        <v>1293</v>
      </c>
      <c r="D21" s="267">
        <v>43832</v>
      </c>
      <c r="E21" s="237" t="s">
        <v>1482</v>
      </c>
      <c r="F21" s="237" t="s">
        <v>3</v>
      </c>
      <c r="G21" s="237">
        <v>1813357</v>
      </c>
      <c r="H21" s="190"/>
      <c r="I21" s="248" t="s">
        <v>2308</v>
      </c>
      <c r="J21" s="190"/>
      <c r="K21" s="190"/>
      <c r="L21" s="190"/>
      <c r="M21" s="190"/>
      <c r="N21" s="268">
        <v>0</v>
      </c>
      <c r="O21" s="268">
        <v>0.43</v>
      </c>
      <c r="P21" s="190" t="s">
        <v>657</v>
      </c>
      <c r="Q21" s="375"/>
    </row>
    <row r="22" spans="1:17" ht="51">
      <c r="A22" s="265">
        <v>383</v>
      </c>
      <c r="B22" s="190"/>
      <c r="C22" s="266" t="s">
        <v>1293</v>
      </c>
      <c r="D22" s="267">
        <v>43832</v>
      </c>
      <c r="E22" s="237" t="s">
        <v>1483</v>
      </c>
      <c r="F22" s="237" t="s">
        <v>3</v>
      </c>
      <c r="G22" s="237">
        <v>1813359</v>
      </c>
      <c r="H22" s="190"/>
      <c r="I22" s="248" t="s">
        <v>2309</v>
      </c>
      <c r="J22" s="190"/>
      <c r="K22" s="190"/>
      <c r="L22" s="190"/>
      <c r="M22" s="190"/>
      <c r="N22" s="268">
        <v>0</v>
      </c>
      <c r="O22" s="268">
        <v>334.95</v>
      </c>
      <c r="P22" s="190" t="s">
        <v>657</v>
      </c>
      <c r="Q22" s="375"/>
    </row>
    <row r="23" spans="1:17" ht="51">
      <c r="A23" s="265">
        <v>132</v>
      </c>
      <c r="B23" s="190"/>
      <c r="C23" s="266" t="s">
        <v>67</v>
      </c>
      <c r="D23" s="267">
        <v>43832</v>
      </c>
      <c r="E23" s="237" t="s">
        <v>1484</v>
      </c>
      <c r="F23" s="237" t="s">
        <v>3</v>
      </c>
      <c r="G23" s="237">
        <v>1813389</v>
      </c>
      <c r="H23" s="190"/>
      <c r="I23" s="248" t="s">
        <v>2310</v>
      </c>
      <c r="J23" s="190"/>
      <c r="K23" s="190"/>
      <c r="L23" s="190"/>
      <c r="M23" s="190"/>
      <c r="N23" s="268">
        <v>0</v>
      </c>
      <c r="O23" s="268">
        <v>378</v>
      </c>
      <c r="P23" s="190" t="s">
        <v>657</v>
      </c>
      <c r="Q23" s="375"/>
    </row>
    <row r="24" spans="1:17" ht="63.75">
      <c r="A24" s="265" t="s">
        <v>556</v>
      </c>
      <c r="B24" s="190"/>
      <c r="C24" s="266" t="s">
        <v>714</v>
      </c>
      <c r="D24" s="267">
        <v>43832</v>
      </c>
      <c r="E24" s="237" t="s">
        <v>1485</v>
      </c>
      <c r="F24" s="237" t="s">
        <v>3</v>
      </c>
      <c r="G24" s="237">
        <v>1813188</v>
      </c>
      <c r="H24" s="190"/>
      <c r="I24" s="248" t="s">
        <v>2311</v>
      </c>
      <c r="J24" s="190"/>
      <c r="K24" s="190"/>
      <c r="L24" s="190"/>
      <c r="M24" s="190"/>
      <c r="N24" s="268">
        <v>0</v>
      </c>
      <c r="O24" s="268">
        <v>12500</v>
      </c>
      <c r="P24" s="190" t="s">
        <v>657</v>
      </c>
      <c r="Q24" s="375"/>
    </row>
    <row r="25" spans="1:17" ht="63.75">
      <c r="A25" s="265">
        <v>86</v>
      </c>
      <c r="B25" s="190"/>
      <c r="C25" s="266" t="s">
        <v>56</v>
      </c>
      <c r="D25" s="267">
        <v>43832</v>
      </c>
      <c r="E25" s="237" t="s">
        <v>1486</v>
      </c>
      <c r="F25" s="237" t="s">
        <v>3</v>
      </c>
      <c r="G25" s="237">
        <v>1813204</v>
      </c>
      <c r="H25" s="190"/>
      <c r="I25" s="248" t="s">
        <v>2312</v>
      </c>
      <c r="J25" s="190"/>
      <c r="K25" s="190"/>
      <c r="L25" s="190"/>
      <c r="M25" s="190"/>
      <c r="N25" s="268">
        <v>0</v>
      </c>
      <c r="O25" s="268">
        <v>249782</v>
      </c>
      <c r="P25" s="190" t="s">
        <v>657</v>
      </c>
      <c r="Q25" s="375"/>
    </row>
    <row r="26" spans="1:17" ht="63.75">
      <c r="A26" s="265" t="s">
        <v>556</v>
      </c>
      <c r="B26" s="190"/>
      <c r="C26" s="266" t="s">
        <v>714</v>
      </c>
      <c r="D26" s="267">
        <v>43832</v>
      </c>
      <c r="E26" s="237" t="s">
        <v>1487</v>
      </c>
      <c r="F26" s="237" t="s">
        <v>3</v>
      </c>
      <c r="G26" s="237">
        <v>1813208</v>
      </c>
      <c r="H26" s="190"/>
      <c r="I26" s="248" t="s">
        <v>2313</v>
      </c>
      <c r="J26" s="190"/>
      <c r="K26" s="190"/>
      <c r="L26" s="190"/>
      <c r="M26" s="190"/>
      <c r="N26" s="268">
        <v>0</v>
      </c>
      <c r="O26" s="268">
        <v>9750</v>
      </c>
      <c r="P26" s="190" t="s">
        <v>657</v>
      </c>
      <c r="Q26" s="375"/>
    </row>
    <row r="27" spans="1:17" ht="63.75">
      <c r="A27" s="265" t="s">
        <v>556</v>
      </c>
      <c r="B27" s="190"/>
      <c r="C27" s="266" t="s">
        <v>714</v>
      </c>
      <c r="D27" s="267">
        <v>43832</v>
      </c>
      <c r="E27" s="237" t="s">
        <v>1488</v>
      </c>
      <c r="F27" s="237" t="s">
        <v>3</v>
      </c>
      <c r="G27" s="237">
        <v>1813211</v>
      </c>
      <c r="H27" s="190"/>
      <c r="I27" s="248" t="s">
        <v>2314</v>
      </c>
      <c r="J27" s="190"/>
      <c r="K27" s="190"/>
      <c r="L27" s="190"/>
      <c r="M27" s="190"/>
      <c r="N27" s="268">
        <v>0</v>
      </c>
      <c r="O27" s="268">
        <v>12750</v>
      </c>
      <c r="P27" s="190" t="s">
        <v>657</v>
      </c>
      <c r="Q27" s="375"/>
    </row>
    <row r="28" spans="1:17" ht="51">
      <c r="A28" s="265">
        <v>650</v>
      </c>
      <c r="B28" s="190"/>
      <c r="C28" s="266" t="s">
        <v>184</v>
      </c>
      <c r="D28" s="267">
        <v>43832</v>
      </c>
      <c r="E28" s="237" t="s">
        <v>1489</v>
      </c>
      <c r="F28" s="237" t="s">
        <v>3</v>
      </c>
      <c r="G28" s="237">
        <v>1813221</v>
      </c>
      <c r="H28" s="190"/>
      <c r="I28" s="248" t="s">
        <v>8279</v>
      </c>
      <c r="J28" s="190"/>
      <c r="K28" s="190"/>
      <c r="L28" s="190"/>
      <c r="M28" s="190"/>
      <c r="N28" s="268">
        <v>0</v>
      </c>
      <c r="O28" s="268">
        <v>581.16</v>
      </c>
      <c r="P28" s="190" t="s">
        <v>657</v>
      </c>
      <c r="Q28" s="375"/>
    </row>
    <row r="29" spans="1:17" ht="51">
      <c r="A29" s="265" t="s">
        <v>553</v>
      </c>
      <c r="B29" s="190"/>
      <c r="C29" s="266" t="s">
        <v>605</v>
      </c>
      <c r="D29" s="267">
        <v>43832</v>
      </c>
      <c r="E29" s="237" t="s">
        <v>1490</v>
      </c>
      <c r="F29" s="237" t="s">
        <v>3</v>
      </c>
      <c r="G29" s="237">
        <v>1813217</v>
      </c>
      <c r="H29" s="190"/>
      <c r="I29" s="248" t="s">
        <v>2315</v>
      </c>
      <c r="J29" s="190"/>
      <c r="K29" s="190"/>
      <c r="L29" s="190"/>
      <c r="M29" s="190"/>
      <c r="N29" s="268">
        <v>0</v>
      </c>
      <c r="O29" s="268">
        <v>6676.1100000000006</v>
      </c>
      <c r="P29" s="190" t="s">
        <v>657</v>
      </c>
      <c r="Q29" s="375"/>
    </row>
    <row r="30" spans="1:17" ht="63.75">
      <c r="A30" s="265">
        <v>512</v>
      </c>
      <c r="B30" s="190"/>
      <c r="C30" s="266" t="s">
        <v>728</v>
      </c>
      <c r="D30" s="267">
        <v>43832</v>
      </c>
      <c r="E30" s="237" t="s">
        <v>1491</v>
      </c>
      <c r="F30" s="237" t="s">
        <v>3</v>
      </c>
      <c r="G30" s="237">
        <v>1813212</v>
      </c>
      <c r="H30" s="190"/>
      <c r="I30" s="248" t="s">
        <v>8280</v>
      </c>
      <c r="J30" s="190"/>
      <c r="K30" s="190"/>
      <c r="L30" s="190"/>
      <c r="M30" s="190"/>
      <c r="N30" s="268">
        <v>0</v>
      </c>
      <c r="O30" s="268">
        <v>3003.53</v>
      </c>
      <c r="P30" s="190" t="s">
        <v>657</v>
      </c>
      <c r="Q30" s="375"/>
    </row>
    <row r="31" spans="1:17" ht="38.25">
      <c r="A31" s="265">
        <v>650</v>
      </c>
      <c r="B31" s="190"/>
      <c r="C31" s="266" t="s">
        <v>184</v>
      </c>
      <c r="D31" s="267">
        <v>43832</v>
      </c>
      <c r="E31" s="237" t="s">
        <v>1492</v>
      </c>
      <c r="F31" s="237" t="s">
        <v>3</v>
      </c>
      <c r="G31" s="237">
        <v>1813200</v>
      </c>
      <c r="H31" s="190"/>
      <c r="I31" s="248" t="s">
        <v>8281</v>
      </c>
      <c r="J31" s="190"/>
      <c r="K31" s="190"/>
      <c r="L31" s="190"/>
      <c r="M31" s="190"/>
      <c r="N31" s="268">
        <v>0</v>
      </c>
      <c r="O31" s="268">
        <v>2433.4</v>
      </c>
      <c r="P31" s="190" t="s">
        <v>657</v>
      </c>
      <c r="Q31" s="375"/>
    </row>
    <row r="32" spans="1:17" ht="51">
      <c r="A32" s="265" t="s">
        <v>553</v>
      </c>
      <c r="B32" s="190"/>
      <c r="C32" s="266" t="s">
        <v>605</v>
      </c>
      <c r="D32" s="267">
        <v>43832</v>
      </c>
      <c r="E32" s="237" t="s">
        <v>1493</v>
      </c>
      <c r="F32" s="237" t="s">
        <v>3</v>
      </c>
      <c r="G32" s="237">
        <v>1813191</v>
      </c>
      <c r="H32" s="190"/>
      <c r="I32" s="248" t="s">
        <v>2316</v>
      </c>
      <c r="J32" s="190"/>
      <c r="K32" s="190"/>
      <c r="L32" s="190"/>
      <c r="M32" s="190"/>
      <c r="N32" s="268">
        <v>0</v>
      </c>
      <c r="O32" s="268">
        <v>144.4</v>
      </c>
      <c r="P32" s="190" t="s">
        <v>657</v>
      </c>
      <c r="Q32" s="375"/>
    </row>
    <row r="33" spans="1:17" ht="51">
      <c r="A33" s="265">
        <v>378</v>
      </c>
      <c r="B33" s="190"/>
      <c r="C33" s="266" t="s">
        <v>628</v>
      </c>
      <c r="D33" s="267">
        <v>43832</v>
      </c>
      <c r="E33" s="237" t="s">
        <v>1494</v>
      </c>
      <c r="F33" s="237" t="s">
        <v>3</v>
      </c>
      <c r="G33" s="237">
        <v>1813182</v>
      </c>
      <c r="H33" s="190"/>
      <c r="I33" s="248" t="s">
        <v>2317</v>
      </c>
      <c r="J33" s="190"/>
      <c r="K33" s="190"/>
      <c r="L33" s="190"/>
      <c r="M33" s="190"/>
      <c r="N33" s="268">
        <v>0</v>
      </c>
      <c r="O33" s="268">
        <v>200</v>
      </c>
      <c r="P33" s="190" t="s">
        <v>657</v>
      </c>
      <c r="Q33" s="375"/>
    </row>
    <row r="34" spans="1:17" ht="51">
      <c r="A34" s="265">
        <v>378</v>
      </c>
      <c r="B34" s="190"/>
      <c r="C34" s="266" t="s">
        <v>628</v>
      </c>
      <c r="D34" s="267">
        <v>43832</v>
      </c>
      <c r="E34" s="237" t="s">
        <v>1495</v>
      </c>
      <c r="F34" s="237" t="s">
        <v>3</v>
      </c>
      <c r="G34" s="237">
        <v>1813177</v>
      </c>
      <c r="H34" s="190"/>
      <c r="I34" s="248" t="s">
        <v>2318</v>
      </c>
      <c r="J34" s="190"/>
      <c r="K34" s="190"/>
      <c r="L34" s="190"/>
      <c r="M34" s="190"/>
      <c r="N34" s="268">
        <v>0</v>
      </c>
      <c r="O34" s="268">
        <v>49</v>
      </c>
      <c r="P34" s="190" t="s">
        <v>657</v>
      </c>
      <c r="Q34" s="375"/>
    </row>
    <row r="35" spans="1:17" ht="51">
      <c r="A35" s="265">
        <v>513</v>
      </c>
      <c r="B35" s="190"/>
      <c r="C35" s="266" t="s">
        <v>169</v>
      </c>
      <c r="D35" s="267">
        <v>43832</v>
      </c>
      <c r="E35" s="237" t="s">
        <v>1496</v>
      </c>
      <c r="F35" s="237" t="s">
        <v>15</v>
      </c>
      <c r="G35" s="237">
        <v>1237537</v>
      </c>
      <c r="H35" s="190"/>
      <c r="I35" s="248" t="s">
        <v>2319</v>
      </c>
      <c r="J35" s="190"/>
      <c r="K35" s="190"/>
      <c r="L35" s="190"/>
      <c r="M35" s="190"/>
      <c r="N35" s="268">
        <v>50</v>
      </c>
      <c r="O35" s="268">
        <v>0</v>
      </c>
      <c r="P35" s="190" t="s">
        <v>657</v>
      </c>
      <c r="Q35" s="375"/>
    </row>
    <row r="36" spans="1:17" ht="51">
      <c r="A36" s="265">
        <v>513</v>
      </c>
      <c r="B36" s="190"/>
      <c r="C36" s="266" t="s">
        <v>169</v>
      </c>
      <c r="D36" s="267">
        <v>43832</v>
      </c>
      <c r="E36" s="237" t="s">
        <v>1497</v>
      </c>
      <c r="F36" s="237" t="s">
        <v>15</v>
      </c>
      <c r="G36" s="237">
        <v>1237539</v>
      </c>
      <c r="H36" s="190"/>
      <c r="I36" s="248" t="s">
        <v>2320</v>
      </c>
      <c r="J36" s="190"/>
      <c r="K36" s="190"/>
      <c r="L36" s="190"/>
      <c r="M36" s="190"/>
      <c r="N36" s="268">
        <v>50</v>
      </c>
      <c r="O36" s="268">
        <v>0</v>
      </c>
      <c r="P36" s="190" t="s">
        <v>657</v>
      </c>
      <c r="Q36" s="375"/>
    </row>
    <row r="37" spans="1:17" ht="76.5">
      <c r="A37" s="265" t="s">
        <v>554</v>
      </c>
      <c r="B37" s="190"/>
      <c r="C37" s="266" t="s">
        <v>726</v>
      </c>
      <c r="D37" s="267">
        <v>43832</v>
      </c>
      <c r="E37" s="237" t="s">
        <v>1498</v>
      </c>
      <c r="F37" s="237" t="s">
        <v>11</v>
      </c>
      <c r="G37" s="237">
        <v>975719</v>
      </c>
      <c r="H37" s="190"/>
      <c r="I37" s="248" t="s">
        <v>2321</v>
      </c>
      <c r="J37" s="190"/>
      <c r="K37" s="190"/>
      <c r="L37" s="190"/>
      <c r="M37" s="190"/>
      <c r="N37" s="268">
        <v>50</v>
      </c>
      <c r="O37" s="268">
        <v>0</v>
      </c>
      <c r="P37" s="190" t="s">
        <v>657</v>
      </c>
      <c r="Q37" s="375"/>
    </row>
    <row r="38" spans="1:17" ht="76.5">
      <c r="A38" s="265" t="s">
        <v>554</v>
      </c>
      <c r="B38" s="190"/>
      <c r="C38" s="266" t="s">
        <v>726</v>
      </c>
      <c r="D38" s="267">
        <v>43832</v>
      </c>
      <c r="E38" s="237" t="s">
        <v>1499</v>
      </c>
      <c r="F38" s="237" t="s">
        <v>13</v>
      </c>
      <c r="G38" s="237">
        <v>975745</v>
      </c>
      <c r="H38" s="190"/>
      <c r="I38" s="248" t="s">
        <v>2322</v>
      </c>
      <c r="J38" s="190"/>
      <c r="K38" s="190"/>
      <c r="L38" s="190"/>
      <c r="M38" s="190"/>
      <c r="N38" s="268">
        <v>194890</v>
      </c>
      <c r="O38" s="268">
        <v>0</v>
      </c>
      <c r="P38" s="190" t="s">
        <v>657</v>
      </c>
      <c r="Q38" s="375"/>
    </row>
    <row r="39" spans="1:17" ht="76.5">
      <c r="A39" s="265" t="s">
        <v>554</v>
      </c>
      <c r="B39" s="190"/>
      <c r="C39" s="266" t="s">
        <v>726</v>
      </c>
      <c r="D39" s="267">
        <v>43832</v>
      </c>
      <c r="E39" s="237" t="s">
        <v>1500</v>
      </c>
      <c r="F39" s="237" t="s">
        <v>11</v>
      </c>
      <c r="G39" s="237">
        <v>975745</v>
      </c>
      <c r="H39" s="190"/>
      <c r="I39" s="248" t="s">
        <v>2323</v>
      </c>
      <c r="J39" s="190"/>
      <c r="K39" s="190"/>
      <c r="L39" s="190"/>
      <c r="M39" s="190"/>
      <c r="N39" s="268">
        <v>50</v>
      </c>
      <c r="O39" s="268">
        <v>0</v>
      </c>
      <c r="P39" s="190" t="s">
        <v>657</v>
      </c>
      <c r="Q39" s="375"/>
    </row>
    <row r="40" spans="1:17" ht="51">
      <c r="A40" s="265">
        <v>513</v>
      </c>
      <c r="B40" s="190"/>
      <c r="C40" s="266" t="s">
        <v>169</v>
      </c>
      <c r="D40" s="267">
        <v>43832</v>
      </c>
      <c r="E40" s="237" t="s">
        <v>1501</v>
      </c>
      <c r="F40" s="237" t="s">
        <v>11</v>
      </c>
      <c r="G40" s="237">
        <v>975746</v>
      </c>
      <c r="H40" s="190"/>
      <c r="I40" s="248" t="s">
        <v>2324</v>
      </c>
      <c r="J40" s="190"/>
      <c r="K40" s="190"/>
      <c r="L40" s="190"/>
      <c r="M40" s="190"/>
      <c r="N40" s="268">
        <v>50</v>
      </c>
      <c r="O40" s="268">
        <v>0</v>
      </c>
      <c r="P40" s="190" t="s">
        <v>657</v>
      </c>
      <c r="Q40" s="375"/>
    </row>
    <row r="41" spans="1:17" ht="51">
      <c r="A41" s="265">
        <v>513</v>
      </c>
      <c r="B41" s="190"/>
      <c r="C41" s="266" t="s">
        <v>169</v>
      </c>
      <c r="D41" s="267">
        <v>43833</v>
      </c>
      <c r="E41" s="237" t="s">
        <v>1502</v>
      </c>
      <c r="F41" s="237" t="s">
        <v>3</v>
      </c>
      <c r="G41" s="237">
        <v>1813715</v>
      </c>
      <c r="H41" s="190"/>
      <c r="I41" s="248" t="s">
        <v>2325</v>
      </c>
      <c r="J41" s="190"/>
      <c r="K41" s="190"/>
      <c r="L41" s="190"/>
      <c r="M41" s="190"/>
      <c r="N41" s="268">
        <v>0</v>
      </c>
      <c r="O41" s="268">
        <v>27569.08</v>
      </c>
      <c r="P41" s="190" t="s">
        <v>657</v>
      </c>
      <c r="Q41" s="375"/>
    </row>
    <row r="42" spans="1:17" ht="51">
      <c r="A42" s="265" t="s">
        <v>562</v>
      </c>
      <c r="B42" s="190"/>
      <c r="C42" s="266" t="s">
        <v>604</v>
      </c>
      <c r="D42" s="267">
        <v>43833</v>
      </c>
      <c r="E42" s="237" t="s">
        <v>1503</v>
      </c>
      <c r="F42" s="237" t="s">
        <v>3</v>
      </c>
      <c r="G42" s="237">
        <v>1813713</v>
      </c>
      <c r="H42" s="190"/>
      <c r="I42" s="248" t="s">
        <v>1345</v>
      </c>
      <c r="J42" s="190"/>
      <c r="K42" s="190"/>
      <c r="L42" s="190"/>
      <c r="M42" s="190"/>
      <c r="N42" s="268">
        <v>0</v>
      </c>
      <c r="O42" s="268">
        <v>4310</v>
      </c>
      <c r="P42" s="190" t="s">
        <v>657</v>
      </c>
      <c r="Q42" s="375"/>
    </row>
    <row r="43" spans="1:17" ht="51">
      <c r="A43" s="265" t="s">
        <v>553</v>
      </c>
      <c r="B43" s="190"/>
      <c r="C43" s="266" t="s">
        <v>605</v>
      </c>
      <c r="D43" s="267">
        <v>43833</v>
      </c>
      <c r="E43" s="237" t="s">
        <v>1504</v>
      </c>
      <c r="F43" s="237" t="s">
        <v>3</v>
      </c>
      <c r="G43" s="237">
        <v>1813693</v>
      </c>
      <c r="H43" s="190"/>
      <c r="I43" s="248" t="s">
        <v>2326</v>
      </c>
      <c r="J43" s="190"/>
      <c r="K43" s="190"/>
      <c r="L43" s="190"/>
      <c r="M43" s="190"/>
      <c r="N43" s="268">
        <v>0</v>
      </c>
      <c r="O43" s="268">
        <v>465</v>
      </c>
      <c r="P43" s="190" t="s">
        <v>657</v>
      </c>
      <c r="Q43" s="375"/>
    </row>
    <row r="44" spans="1:17" ht="51">
      <c r="A44" s="265" t="s">
        <v>562</v>
      </c>
      <c r="B44" s="190"/>
      <c r="C44" s="266" t="s">
        <v>604</v>
      </c>
      <c r="D44" s="267">
        <v>43833</v>
      </c>
      <c r="E44" s="237" t="s">
        <v>1505</v>
      </c>
      <c r="F44" s="237" t="s">
        <v>3</v>
      </c>
      <c r="G44" s="237">
        <v>1813642</v>
      </c>
      <c r="H44" s="190"/>
      <c r="I44" s="248" t="s">
        <v>2327</v>
      </c>
      <c r="J44" s="190"/>
      <c r="K44" s="190"/>
      <c r="L44" s="190"/>
      <c r="M44" s="190"/>
      <c r="N44" s="268">
        <v>0</v>
      </c>
      <c r="O44" s="268">
        <v>1441</v>
      </c>
      <c r="P44" s="190" t="s">
        <v>657</v>
      </c>
      <c r="Q44" s="375"/>
    </row>
    <row r="45" spans="1:17" ht="51">
      <c r="A45" s="265" t="s">
        <v>553</v>
      </c>
      <c r="B45" s="190"/>
      <c r="C45" s="266" t="s">
        <v>605</v>
      </c>
      <c r="D45" s="267">
        <v>43833</v>
      </c>
      <c r="E45" s="237" t="s">
        <v>1506</v>
      </c>
      <c r="F45" s="237" t="s">
        <v>3</v>
      </c>
      <c r="G45" s="237">
        <v>1813622</v>
      </c>
      <c r="H45" s="190"/>
      <c r="I45" s="248" t="s">
        <v>2328</v>
      </c>
      <c r="J45" s="190"/>
      <c r="K45" s="190"/>
      <c r="L45" s="190"/>
      <c r="M45" s="190"/>
      <c r="N45" s="268">
        <v>0</v>
      </c>
      <c r="O45" s="268">
        <v>1.5</v>
      </c>
      <c r="P45" s="190" t="s">
        <v>657</v>
      </c>
      <c r="Q45" s="375"/>
    </row>
    <row r="46" spans="1:17" ht="51">
      <c r="A46" s="265" t="s">
        <v>553</v>
      </c>
      <c r="B46" s="190"/>
      <c r="C46" s="266" t="s">
        <v>605</v>
      </c>
      <c r="D46" s="267">
        <v>43833</v>
      </c>
      <c r="E46" s="237" t="s">
        <v>1507</v>
      </c>
      <c r="F46" s="237" t="s">
        <v>3</v>
      </c>
      <c r="G46" s="237">
        <v>1813620</v>
      </c>
      <c r="H46" s="190"/>
      <c r="I46" s="248" t="s">
        <v>2329</v>
      </c>
      <c r="J46" s="190"/>
      <c r="K46" s="190"/>
      <c r="L46" s="190"/>
      <c r="M46" s="190"/>
      <c r="N46" s="268">
        <v>0</v>
      </c>
      <c r="O46" s="268">
        <v>1567.7</v>
      </c>
      <c r="P46" s="190" t="s">
        <v>657</v>
      </c>
      <c r="Q46" s="375"/>
    </row>
    <row r="47" spans="1:17" ht="51">
      <c r="A47" s="265" t="s">
        <v>553</v>
      </c>
      <c r="B47" s="190"/>
      <c r="C47" s="266" t="s">
        <v>605</v>
      </c>
      <c r="D47" s="267">
        <v>43833</v>
      </c>
      <c r="E47" s="237" t="s">
        <v>1508</v>
      </c>
      <c r="F47" s="237" t="s">
        <v>3</v>
      </c>
      <c r="G47" s="237">
        <v>1813619</v>
      </c>
      <c r="H47" s="190"/>
      <c r="I47" s="248" t="s">
        <v>2330</v>
      </c>
      <c r="J47" s="190"/>
      <c r="K47" s="190"/>
      <c r="L47" s="190"/>
      <c r="M47" s="190"/>
      <c r="N47" s="268">
        <v>0</v>
      </c>
      <c r="O47" s="268">
        <v>784.5</v>
      </c>
      <c r="P47" s="190" t="s">
        <v>657</v>
      </c>
      <c r="Q47" s="375"/>
    </row>
    <row r="48" spans="1:17" ht="51">
      <c r="A48" s="265">
        <v>41</v>
      </c>
      <c r="B48" s="190"/>
      <c r="C48" s="266" t="s">
        <v>47</v>
      </c>
      <c r="D48" s="267">
        <v>43833</v>
      </c>
      <c r="E48" s="237" t="s">
        <v>1509</v>
      </c>
      <c r="F48" s="237" t="s">
        <v>3</v>
      </c>
      <c r="G48" s="237">
        <v>1813615</v>
      </c>
      <c r="H48" s="190"/>
      <c r="I48" s="248" t="s">
        <v>2331</v>
      </c>
      <c r="J48" s="190"/>
      <c r="K48" s="190"/>
      <c r="L48" s="190"/>
      <c r="M48" s="190"/>
      <c r="N48" s="268">
        <v>0</v>
      </c>
      <c r="O48" s="268">
        <v>1</v>
      </c>
      <c r="P48" s="190" t="s">
        <v>657</v>
      </c>
      <c r="Q48" s="375"/>
    </row>
    <row r="49" spans="1:17" ht="51">
      <c r="A49" s="265" t="s">
        <v>553</v>
      </c>
      <c r="B49" s="190"/>
      <c r="C49" s="266" t="s">
        <v>605</v>
      </c>
      <c r="D49" s="267">
        <v>43833</v>
      </c>
      <c r="E49" s="237" t="s">
        <v>1510</v>
      </c>
      <c r="F49" s="237" t="s">
        <v>3</v>
      </c>
      <c r="G49" s="237">
        <v>1813611</v>
      </c>
      <c r="H49" s="190"/>
      <c r="I49" s="248" t="s">
        <v>2332</v>
      </c>
      <c r="J49" s="190"/>
      <c r="K49" s="190"/>
      <c r="L49" s="190"/>
      <c r="M49" s="190"/>
      <c r="N49" s="268">
        <v>0</v>
      </c>
      <c r="O49" s="268">
        <v>782.38</v>
      </c>
      <c r="P49" s="190" t="s">
        <v>657</v>
      </c>
      <c r="Q49" s="375"/>
    </row>
    <row r="50" spans="1:17" ht="51">
      <c r="A50" s="265" t="s">
        <v>553</v>
      </c>
      <c r="B50" s="190"/>
      <c r="C50" s="266" t="s">
        <v>605</v>
      </c>
      <c r="D50" s="267">
        <v>43833</v>
      </c>
      <c r="E50" s="237" t="s">
        <v>1511</v>
      </c>
      <c r="F50" s="237" t="s">
        <v>3</v>
      </c>
      <c r="G50" s="237">
        <v>1813794</v>
      </c>
      <c r="H50" s="190"/>
      <c r="I50" s="248" t="s">
        <v>2333</v>
      </c>
      <c r="J50" s="190"/>
      <c r="K50" s="190"/>
      <c r="L50" s="190"/>
      <c r="M50" s="190"/>
      <c r="N50" s="268">
        <v>0</v>
      </c>
      <c r="O50" s="268">
        <v>1289.73</v>
      </c>
      <c r="P50" s="190" t="s">
        <v>657</v>
      </c>
      <c r="Q50" s="375"/>
    </row>
    <row r="51" spans="1:17" ht="51">
      <c r="A51" s="265">
        <v>526</v>
      </c>
      <c r="B51" s="190"/>
      <c r="C51" s="266" t="s">
        <v>1360</v>
      </c>
      <c r="D51" s="267">
        <v>43833</v>
      </c>
      <c r="E51" s="237" t="s">
        <v>1512</v>
      </c>
      <c r="F51" s="237" t="s">
        <v>3</v>
      </c>
      <c r="G51" s="237">
        <v>1813788</v>
      </c>
      <c r="H51" s="190"/>
      <c r="I51" s="248" t="s">
        <v>2334</v>
      </c>
      <c r="J51" s="190"/>
      <c r="K51" s="190"/>
      <c r="L51" s="190"/>
      <c r="M51" s="190"/>
      <c r="N51" s="268">
        <v>0</v>
      </c>
      <c r="O51" s="268">
        <v>182</v>
      </c>
      <c r="P51" s="190" t="s">
        <v>657</v>
      </c>
      <c r="Q51" s="375"/>
    </row>
    <row r="52" spans="1:17" ht="51">
      <c r="A52" s="265">
        <v>81</v>
      </c>
      <c r="B52" s="190"/>
      <c r="C52" s="266" t="s">
        <v>55</v>
      </c>
      <c r="D52" s="267">
        <v>43833</v>
      </c>
      <c r="E52" s="237" t="s">
        <v>1513</v>
      </c>
      <c r="F52" s="237" t="s">
        <v>3</v>
      </c>
      <c r="G52" s="237">
        <v>1813780</v>
      </c>
      <c r="H52" s="190"/>
      <c r="I52" s="248" t="s">
        <v>2335</v>
      </c>
      <c r="J52" s="190"/>
      <c r="K52" s="190"/>
      <c r="L52" s="190"/>
      <c r="M52" s="190"/>
      <c r="N52" s="268">
        <v>0</v>
      </c>
      <c r="O52" s="268">
        <v>2726</v>
      </c>
      <c r="P52" s="190" t="s">
        <v>657</v>
      </c>
      <c r="Q52" s="375"/>
    </row>
    <row r="53" spans="1:17" ht="51">
      <c r="A53" s="265" t="s">
        <v>553</v>
      </c>
      <c r="B53" s="190"/>
      <c r="C53" s="266" t="s">
        <v>605</v>
      </c>
      <c r="D53" s="267">
        <v>43833</v>
      </c>
      <c r="E53" s="237" t="s">
        <v>1514</v>
      </c>
      <c r="F53" s="237" t="s">
        <v>3</v>
      </c>
      <c r="G53" s="237">
        <v>1813763</v>
      </c>
      <c r="H53" s="190"/>
      <c r="I53" s="248" t="s">
        <v>2336</v>
      </c>
      <c r="J53" s="190"/>
      <c r="K53" s="190"/>
      <c r="L53" s="190"/>
      <c r="M53" s="190"/>
      <c r="N53" s="268">
        <v>0</v>
      </c>
      <c r="O53" s="268">
        <v>590.25</v>
      </c>
      <c r="P53" s="190" t="s">
        <v>657</v>
      </c>
      <c r="Q53" s="375"/>
    </row>
    <row r="54" spans="1:17" ht="51">
      <c r="A54" s="265">
        <v>25</v>
      </c>
      <c r="B54" s="190"/>
      <c r="C54" s="266" t="s">
        <v>45</v>
      </c>
      <c r="D54" s="267">
        <v>43833</v>
      </c>
      <c r="E54" s="237" t="s">
        <v>1515</v>
      </c>
      <c r="F54" s="237" t="s">
        <v>3</v>
      </c>
      <c r="G54" s="237">
        <v>1813753</v>
      </c>
      <c r="H54" s="190"/>
      <c r="I54" s="248" t="s">
        <v>8282</v>
      </c>
      <c r="J54" s="190"/>
      <c r="K54" s="190"/>
      <c r="L54" s="190"/>
      <c r="M54" s="190"/>
      <c r="N54" s="268">
        <v>0</v>
      </c>
      <c r="O54" s="268">
        <v>17566.600000000002</v>
      </c>
      <c r="P54" s="190" t="s">
        <v>657</v>
      </c>
      <c r="Q54" s="375"/>
    </row>
    <row r="55" spans="1:17" ht="38.25">
      <c r="A55" s="265" t="s">
        <v>562</v>
      </c>
      <c r="B55" s="190"/>
      <c r="C55" s="266" t="s">
        <v>604</v>
      </c>
      <c r="D55" s="267">
        <v>43833</v>
      </c>
      <c r="E55" s="237" t="s">
        <v>1516</v>
      </c>
      <c r="F55" s="237" t="s">
        <v>3</v>
      </c>
      <c r="G55" s="237">
        <v>1813740</v>
      </c>
      <c r="H55" s="190"/>
      <c r="I55" s="248" t="s">
        <v>708</v>
      </c>
      <c r="J55" s="190"/>
      <c r="K55" s="190"/>
      <c r="L55" s="190"/>
      <c r="M55" s="190"/>
      <c r="N55" s="268">
        <v>0</v>
      </c>
      <c r="O55" s="268">
        <v>6200</v>
      </c>
      <c r="P55" s="190" t="s">
        <v>657</v>
      </c>
      <c r="Q55" s="375"/>
    </row>
    <row r="56" spans="1:17" ht="51">
      <c r="A56" s="265" t="s">
        <v>553</v>
      </c>
      <c r="B56" s="190"/>
      <c r="C56" s="266" t="s">
        <v>605</v>
      </c>
      <c r="D56" s="267">
        <v>43833</v>
      </c>
      <c r="E56" s="237" t="s">
        <v>1517</v>
      </c>
      <c r="F56" s="237" t="s">
        <v>3</v>
      </c>
      <c r="G56" s="237">
        <v>1813736</v>
      </c>
      <c r="H56" s="190"/>
      <c r="I56" s="248" t="s">
        <v>2337</v>
      </c>
      <c r="J56" s="190"/>
      <c r="K56" s="190"/>
      <c r="L56" s="190"/>
      <c r="M56" s="190"/>
      <c r="N56" s="268">
        <v>0</v>
      </c>
      <c r="O56" s="268">
        <v>992.98</v>
      </c>
      <c r="P56" s="190" t="s">
        <v>657</v>
      </c>
      <c r="Q56" s="375"/>
    </row>
    <row r="57" spans="1:17" ht="38.25">
      <c r="A57" s="265" t="s">
        <v>562</v>
      </c>
      <c r="B57" s="190"/>
      <c r="C57" s="266" t="s">
        <v>604</v>
      </c>
      <c r="D57" s="267">
        <v>43833</v>
      </c>
      <c r="E57" s="237" t="s">
        <v>1518</v>
      </c>
      <c r="F57" s="237" t="s">
        <v>3</v>
      </c>
      <c r="G57" s="237">
        <v>1813735</v>
      </c>
      <c r="H57" s="190"/>
      <c r="I57" s="248" t="s">
        <v>1358</v>
      </c>
      <c r="J57" s="190"/>
      <c r="K57" s="190"/>
      <c r="L57" s="190"/>
      <c r="M57" s="190"/>
      <c r="N57" s="268">
        <v>0</v>
      </c>
      <c r="O57" s="268">
        <v>400</v>
      </c>
      <c r="P57" s="190" t="s">
        <v>657</v>
      </c>
      <c r="Q57" s="375"/>
    </row>
    <row r="58" spans="1:17" ht="38.25">
      <c r="A58" s="265" t="s">
        <v>562</v>
      </c>
      <c r="B58" s="190"/>
      <c r="C58" s="266" t="s">
        <v>604</v>
      </c>
      <c r="D58" s="267">
        <v>43833</v>
      </c>
      <c r="E58" s="237" t="s">
        <v>1519</v>
      </c>
      <c r="F58" s="237" t="s">
        <v>3</v>
      </c>
      <c r="G58" s="237">
        <v>1813730</v>
      </c>
      <c r="H58" s="190"/>
      <c r="I58" s="248" t="s">
        <v>1392</v>
      </c>
      <c r="J58" s="190"/>
      <c r="K58" s="190"/>
      <c r="L58" s="190"/>
      <c r="M58" s="190"/>
      <c r="N58" s="268">
        <v>0</v>
      </c>
      <c r="O58" s="268">
        <v>2097.7600000000002</v>
      </c>
      <c r="P58" s="190" t="s">
        <v>657</v>
      </c>
      <c r="Q58" s="375"/>
    </row>
    <row r="59" spans="1:17" ht="51">
      <c r="A59" s="265">
        <v>650</v>
      </c>
      <c r="B59" s="190"/>
      <c r="C59" s="266" t="s">
        <v>184</v>
      </c>
      <c r="D59" s="267">
        <v>43833</v>
      </c>
      <c r="E59" s="237" t="s">
        <v>1520</v>
      </c>
      <c r="F59" s="237" t="s">
        <v>3</v>
      </c>
      <c r="G59" s="237">
        <v>1813729</v>
      </c>
      <c r="H59" s="190"/>
      <c r="I59" s="248" t="s">
        <v>8283</v>
      </c>
      <c r="J59" s="190"/>
      <c r="K59" s="190"/>
      <c r="L59" s="190"/>
      <c r="M59" s="190"/>
      <c r="N59" s="268">
        <v>0</v>
      </c>
      <c r="O59" s="268">
        <v>447.08</v>
      </c>
      <c r="P59" s="190" t="s">
        <v>657</v>
      </c>
      <c r="Q59" s="375"/>
    </row>
    <row r="60" spans="1:17" ht="51">
      <c r="A60" s="265" t="s">
        <v>553</v>
      </c>
      <c r="B60" s="190"/>
      <c r="C60" s="266" t="s">
        <v>605</v>
      </c>
      <c r="D60" s="267">
        <v>43833</v>
      </c>
      <c r="E60" s="237" t="s">
        <v>1521</v>
      </c>
      <c r="F60" s="237" t="s">
        <v>3</v>
      </c>
      <c r="G60" s="237">
        <v>1813657</v>
      </c>
      <c r="H60" s="190"/>
      <c r="I60" s="248" t="s">
        <v>2338</v>
      </c>
      <c r="J60" s="190"/>
      <c r="K60" s="190"/>
      <c r="L60" s="190"/>
      <c r="M60" s="190"/>
      <c r="N60" s="268">
        <v>0</v>
      </c>
      <c r="O60" s="268">
        <v>1925.5900000000001</v>
      </c>
      <c r="P60" s="190" t="s">
        <v>657</v>
      </c>
      <c r="Q60" s="375"/>
    </row>
    <row r="61" spans="1:17" ht="51">
      <c r="A61" s="265" t="s">
        <v>553</v>
      </c>
      <c r="B61" s="190"/>
      <c r="C61" s="266" t="s">
        <v>605</v>
      </c>
      <c r="D61" s="267">
        <v>43833</v>
      </c>
      <c r="E61" s="237" t="s">
        <v>1522</v>
      </c>
      <c r="F61" s="237" t="s">
        <v>3</v>
      </c>
      <c r="G61" s="237">
        <v>1813654</v>
      </c>
      <c r="H61" s="190"/>
      <c r="I61" s="248" t="s">
        <v>2339</v>
      </c>
      <c r="J61" s="190"/>
      <c r="K61" s="190"/>
      <c r="L61" s="190"/>
      <c r="M61" s="190"/>
      <c r="N61" s="268">
        <v>0</v>
      </c>
      <c r="O61" s="268">
        <v>1425.83</v>
      </c>
      <c r="P61" s="190" t="s">
        <v>4220</v>
      </c>
      <c r="Q61" s="375"/>
    </row>
    <row r="62" spans="1:17" ht="63.75">
      <c r="A62" s="265" t="s">
        <v>553</v>
      </c>
      <c r="B62" s="190"/>
      <c r="C62" s="266" t="s">
        <v>605</v>
      </c>
      <c r="D62" s="267">
        <v>43833</v>
      </c>
      <c r="E62" s="237" t="s">
        <v>1523</v>
      </c>
      <c r="F62" s="237" t="s">
        <v>3</v>
      </c>
      <c r="G62" s="237">
        <v>1813652</v>
      </c>
      <c r="H62" s="190"/>
      <c r="I62" s="248" t="s">
        <v>2340</v>
      </c>
      <c r="J62" s="190"/>
      <c r="K62" s="190"/>
      <c r="L62" s="190"/>
      <c r="M62" s="190"/>
      <c r="N62" s="268">
        <v>0</v>
      </c>
      <c r="O62" s="268">
        <v>2363.85</v>
      </c>
      <c r="P62" s="190" t="s">
        <v>4220</v>
      </c>
      <c r="Q62" s="375"/>
    </row>
    <row r="63" spans="1:17" ht="63.75">
      <c r="A63" s="265" t="s">
        <v>553</v>
      </c>
      <c r="B63" s="190"/>
      <c r="C63" s="266" t="s">
        <v>605</v>
      </c>
      <c r="D63" s="267">
        <v>43833</v>
      </c>
      <c r="E63" s="237" t="s">
        <v>1524</v>
      </c>
      <c r="F63" s="237" t="s">
        <v>3</v>
      </c>
      <c r="G63" s="237">
        <v>1813651</v>
      </c>
      <c r="H63" s="190"/>
      <c r="I63" s="248" t="s">
        <v>2341</v>
      </c>
      <c r="J63" s="190"/>
      <c r="K63" s="190"/>
      <c r="L63" s="190"/>
      <c r="M63" s="190"/>
      <c r="N63" s="268">
        <v>0</v>
      </c>
      <c r="O63" s="268">
        <v>2128.73</v>
      </c>
      <c r="P63" s="190" t="s">
        <v>4220</v>
      </c>
      <c r="Q63" s="375"/>
    </row>
    <row r="64" spans="1:17" ht="51">
      <c r="A64" s="265" t="s">
        <v>562</v>
      </c>
      <c r="B64" s="190"/>
      <c r="C64" s="266" t="s">
        <v>604</v>
      </c>
      <c r="D64" s="267">
        <v>43833</v>
      </c>
      <c r="E64" s="237" t="s">
        <v>1525</v>
      </c>
      <c r="F64" s="237" t="s">
        <v>3</v>
      </c>
      <c r="G64" s="237">
        <v>1813648</v>
      </c>
      <c r="H64" s="190"/>
      <c r="I64" s="248" t="s">
        <v>2342</v>
      </c>
      <c r="J64" s="190"/>
      <c r="K64" s="190"/>
      <c r="L64" s="190"/>
      <c r="M64" s="190"/>
      <c r="N64" s="268">
        <v>0</v>
      </c>
      <c r="O64" s="268">
        <v>1800</v>
      </c>
      <c r="P64" s="190" t="s">
        <v>657</v>
      </c>
      <c r="Q64" s="375"/>
    </row>
    <row r="65" spans="1:17" ht="51">
      <c r="A65" s="265">
        <v>41</v>
      </c>
      <c r="B65" s="190"/>
      <c r="C65" s="266" t="s">
        <v>47</v>
      </c>
      <c r="D65" s="267">
        <v>43833</v>
      </c>
      <c r="E65" s="237" t="s">
        <v>1526</v>
      </c>
      <c r="F65" s="237" t="s">
        <v>3</v>
      </c>
      <c r="G65" s="237">
        <v>1813588</v>
      </c>
      <c r="H65" s="190"/>
      <c r="I65" s="248" t="s">
        <v>2343</v>
      </c>
      <c r="J65" s="190"/>
      <c r="K65" s="190"/>
      <c r="L65" s="190"/>
      <c r="M65" s="190"/>
      <c r="N65" s="268">
        <v>0</v>
      </c>
      <c r="O65" s="268">
        <v>443178</v>
      </c>
      <c r="P65" s="190" t="s">
        <v>657</v>
      </c>
      <c r="Q65" s="375"/>
    </row>
    <row r="66" spans="1:17" ht="51">
      <c r="A66" s="265">
        <v>291</v>
      </c>
      <c r="B66" s="190"/>
      <c r="C66" s="266" t="s">
        <v>128</v>
      </c>
      <c r="D66" s="267">
        <v>43833</v>
      </c>
      <c r="E66" s="237" t="s">
        <v>1527</v>
      </c>
      <c r="F66" s="237" t="s">
        <v>3</v>
      </c>
      <c r="G66" s="237">
        <v>1813584</v>
      </c>
      <c r="H66" s="190"/>
      <c r="I66" s="248" t="s">
        <v>2344</v>
      </c>
      <c r="J66" s="190"/>
      <c r="K66" s="190"/>
      <c r="L66" s="190"/>
      <c r="M66" s="190"/>
      <c r="N66" s="268">
        <v>0</v>
      </c>
      <c r="O66" s="268">
        <v>42361</v>
      </c>
      <c r="P66" s="190" t="s">
        <v>657</v>
      </c>
      <c r="Q66" s="375"/>
    </row>
    <row r="67" spans="1:17" ht="63.75">
      <c r="A67" s="265">
        <v>35</v>
      </c>
      <c r="B67" s="190"/>
      <c r="C67" s="266" t="s">
        <v>46</v>
      </c>
      <c r="D67" s="267">
        <v>43833</v>
      </c>
      <c r="E67" s="237" t="s">
        <v>1528</v>
      </c>
      <c r="F67" s="237" t="s">
        <v>3</v>
      </c>
      <c r="G67" s="237">
        <v>1813580</v>
      </c>
      <c r="H67" s="190"/>
      <c r="I67" s="248" t="s">
        <v>2345</v>
      </c>
      <c r="J67" s="190"/>
      <c r="K67" s="190"/>
      <c r="L67" s="190"/>
      <c r="M67" s="190"/>
      <c r="N67" s="268">
        <v>0</v>
      </c>
      <c r="O67" s="268">
        <v>63158</v>
      </c>
      <c r="P67" s="190" t="s">
        <v>657</v>
      </c>
      <c r="Q67" s="375"/>
    </row>
    <row r="68" spans="1:17" ht="63.75">
      <c r="A68" s="265">
        <v>35</v>
      </c>
      <c r="B68" s="190"/>
      <c r="C68" s="266" t="s">
        <v>46</v>
      </c>
      <c r="D68" s="267">
        <v>43833</v>
      </c>
      <c r="E68" s="237" t="s">
        <v>1529</v>
      </c>
      <c r="F68" s="237" t="s">
        <v>3</v>
      </c>
      <c r="G68" s="237">
        <v>1813577</v>
      </c>
      <c r="H68" s="190"/>
      <c r="I68" s="248" t="s">
        <v>2346</v>
      </c>
      <c r="J68" s="190"/>
      <c r="K68" s="190"/>
      <c r="L68" s="190"/>
      <c r="M68" s="190"/>
      <c r="N68" s="268">
        <v>0</v>
      </c>
      <c r="O68" s="268">
        <v>27000</v>
      </c>
      <c r="P68" s="190" t="s">
        <v>657</v>
      </c>
      <c r="Q68" s="375"/>
    </row>
    <row r="69" spans="1:17" ht="51">
      <c r="A69" s="265">
        <v>10</v>
      </c>
      <c r="B69" s="190"/>
      <c r="C69" s="266" t="s">
        <v>41</v>
      </c>
      <c r="D69" s="267">
        <v>43833</v>
      </c>
      <c r="E69" s="237" t="s">
        <v>1530</v>
      </c>
      <c r="F69" s="237" t="s">
        <v>3</v>
      </c>
      <c r="G69" s="237">
        <v>1813600</v>
      </c>
      <c r="H69" s="190"/>
      <c r="I69" s="248" t="s">
        <v>8284</v>
      </c>
      <c r="J69" s="190"/>
      <c r="K69" s="190"/>
      <c r="L69" s="190"/>
      <c r="M69" s="190"/>
      <c r="N69" s="268">
        <v>0</v>
      </c>
      <c r="O69" s="268">
        <v>507.92</v>
      </c>
      <c r="P69" s="190" t="s">
        <v>657</v>
      </c>
      <c r="Q69" s="375"/>
    </row>
    <row r="70" spans="1:17" ht="51">
      <c r="A70" s="265">
        <v>16</v>
      </c>
      <c r="B70" s="190"/>
      <c r="C70" s="266" t="s">
        <v>7133</v>
      </c>
      <c r="D70" s="267">
        <v>43833</v>
      </c>
      <c r="E70" s="237" t="s">
        <v>1531</v>
      </c>
      <c r="F70" s="237" t="s">
        <v>3</v>
      </c>
      <c r="G70" s="237">
        <v>1813597</v>
      </c>
      <c r="H70" s="190"/>
      <c r="I70" s="248" t="s">
        <v>8285</v>
      </c>
      <c r="J70" s="190"/>
      <c r="K70" s="190"/>
      <c r="L70" s="190"/>
      <c r="M70" s="190"/>
      <c r="N70" s="268">
        <v>0</v>
      </c>
      <c r="O70" s="268">
        <v>3292.4700000000003</v>
      </c>
      <c r="P70" s="190" t="s">
        <v>657</v>
      </c>
      <c r="Q70" s="375"/>
    </row>
    <row r="71" spans="1:17" ht="51">
      <c r="A71" s="265">
        <v>292</v>
      </c>
      <c r="B71" s="190"/>
      <c r="C71" s="266" t="s">
        <v>129</v>
      </c>
      <c r="D71" s="267">
        <v>43833</v>
      </c>
      <c r="E71" s="237" t="s">
        <v>1532</v>
      </c>
      <c r="F71" s="237" t="s">
        <v>3</v>
      </c>
      <c r="G71" s="237">
        <v>1813578</v>
      </c>
      <c r="H71" s="190"/>
      <c r="I71" s="248" t="s">
        <v>8286</v>
      </c>
      <c r="J71" s="190"/>
      <c r="K71" s="190"/>
      <c r="L71" s="190"/>
      <c r="M71" s="190"/>
      <c r="N71" s="268">
        <v>0</v>
      </c>
      <c r="O71" s="268">
        <v>447</v>
      </c>
      <c r="P71" s="190" t="s">
        <v>657</v>
      </c>
      <c r="Q71" s="375"/>
    </row>
    <row r="72" spans="1:17" ht="38.25">
      <c r="A72" s="265" t="s">
        <v>562</v>
      </c>
      <c r="B72" s="190"/>
      <c r="C72" s="266" t="s">
        <v>604</v>
      </c>
      <c r="D72" s="267">
        <v>43833</v>
      </c>
      <c r="E72" s="237" t="s">
        <v>1533</v>
      </c>
      <c r="F72" s="237" t="s">
        <v>3</v>
      </c>
      <c r="G72" s="237">
        <v>1813573</v>
      </c>
      <c r="H72" s="190"/>
      <c r="I72" s="248" t="s">
        <v>1339</v>
      </c>
      <c r="J72" s="190"/>
      <c r="K72" s="190"/>
      <c r="L72" s="190"/>
      <c r="M72" s="190"/>
      <c r="N72" s="268">
        <v>0</v>
      </c>
      <c r="O72" s="268">
        <v>1959.8500000000001</v>
      </c>
      <c r="P72" s="190" t="s">
        <v>657</v>
      </c>
      <c r="Q72" s="375"/>
    </row>
    <row r="73" spans="1:17" ht="51">
      <c r="A73" s="265">
        <v>25</v>
      </c>
      <c r="B73" s="190"/>
      <c r="C73" s="266" t="s">
        <v>45</v>
      </c>
      <c r="D73" s="267">
        <v>43833</v>
      </c>
      <c r="E73" s="237" t="s">
        <v>1534</v>
      </c>
      <c r="F73" s="237" t="s">
        <v>3</v>
      </c>
      <c r="G73" s="237">
        <v>1813676</v>
      </c>
      <c r="H73" s="190"/>
      <c r="I73" s="248" t="s">
        <v>2347</v>
      </c>
      <c r="J73" s="190"/>
      <c r="K73" s="190"/>
      <c r="L73" s="190"/>
      <c r="M73" s="190"/>
      <c r="N73" s="268">
        <v>0</v>
      </c>
      <c r="O73" s="268">
        <v>5765.5</v>
      </c>
      <c r="P73" s="190" t="s">
        <v>657</v>
      </c>
      <c r="Q73" s="375"/>
    </row>
    <row r="74" spans="1:17" ht="51">
      <c r="A74" s="265">
        <v>580</v>
      </c>
      <c r="B74" s="190"/>
      <c r="C74" s="266" t="s">
        <v>178</v>
      </c>
      <c r="D74" s="267">
        <v>43833</v>
      </c>
      <c r="E74" s="237" t="s">
        <v>1535</v>
      </c>
      <c r="F74" s="237" t="s">
        <v>3</v>
      </c>
      <c r="G74" s="237">
        <v>1813670</v>
      </c>
      <c r="H74" s="190"/>
      <c r="I74" s="248" t="s">
        <v>2348</v>
      </c>
      <c r="J74" s="190"/>
      <c r="K74" s="190"/>
      <c r="L74" s="190"/>
      <c r="M74" s="190"/>
      <c r="N74" s="268">
        <v>0</v>
      </c>
      <c r="O74" s="268">
        <v>905.67000000000007</v>
      </c>
      <c r="P74" s="190" t="s">
        <v>657</v>
      </c>
      <c r="Q74" s="375"/>
    </row>
    <row r="75" spans="1:17" ht="51">
      <c r="A75" s="265" t="s">
        <v>562</v>
      </c>
      <c r="B75" s="190"/>
      <c r="C75" s="266" t="s">
        <v>604</v>
      </c>
      <c r="D75" s="267">
        <v>43833</v>
      </c>
      <c r="E75" s="237" t="s">
        <v>1536</v>
      </c>
      <c r="F75" s="237" t="s">
        <v>3</v>
      </c>
      <c r="G75" s="237">
        <v>1813665</v>
      </c>
      <c r="H75" s="190"/>
      <c r="I75" s="248" t="s">
        <v>2349</v>
      </c>
      <c r="J75" s="190"/>
      <c r="K75" s="190"/>
      <c r="L75" s="190"/>
      <c r="M75" s="190"/>
      <c r="N75" s="268">
        <v>0</v>
      </c>
      <c r="O75" s="268">
        <v>25037.56</v>
      </c>
      <c r="P75" s="190" t="s">
        <v>657</v>
      </c>
      <c r="Q75" s="375"/>
    </row>
    <row r="76" spans="1:17" ht="51">
      <c r="A76" s="265" t="s">
        <v>562</v>
      </c>
      <c r="B76" s="190"/>
      <c r="C76" s="266" t="s">
        <v>604</v>
      </c>
      <c r="D76" s="267">
        <v>43833</v>
      </c>
      <c r="E76" s="237" t="s">
        <v>1537</v>
      </c>
      <c r="F76" s="237" t="s">
        <v>3</v>
      </c>
      <c r="G76" s="237">
        <v>1813661</v>
      </c>
      <c r="H76" s="190"/>
      <c r="I76" s="248" t="s">
        <v>2350</v>
      </c>
      <c r="J76" s="190"/>
      <c r="K76" s="190"/>
      <c r="L76" s="190"/>
      <c r="M76" s="190"/>
      <c r="N76" s="268">
        <v>0</v>
      </c>
      <c r="O76" s="268">
        <v>10275</v>
      </c>
      <c r="P76" s="190" t="s">
        <v>657</v>
      </c>
      <c r="Q76" s="375"/>
    </row>
    <row r="77" spans="1:17" ht="51">
      <c r="A77" s="265">
        <v>670</v>
      </c>
      <c r="B77" s="190"/>
      <c r="C77" s="266" t="s">
        <v>187</v>
      </c>
      <c r="D77" s="267">
        <v>43833</v>
      </c>
      <c r="E77" s="237" t="s">
        <v>1538</v>
      </c>
      <c r="F77" s="237" t="s">
        <v>3</v>
      </c>
      <c r="G77" s="237">
        <v>1813658</v>
      </c>
      <c r="H77" s="190"/>
      <c r="I77" s="248" t="s">
        <v>8287</v>
      </c>
      <c r="J77" s="190"/>
      <c r="K77" s="190"/>
      <c r="L77" s="190"/>
      <c r="M77" s="190"/>
      <c r="N77" s="268">
        <v>0</v>
      </c>
      <c r="O77" s="268">
        <v>2326.87</v>
      </c>
      <c r="P77" s="190" t="s">
        <v>657</v>
      </c>
      <c r="Q77" s="375"/>
    </row>
    <row r="78" spans="1:17" ht="51">
      <c r="A78" s="265">
        <v>513</v>
      </c>
      <c r="B78" s="190"/>
      <c r="C78" s="266" t="s">
        <v>169</v>
      </c>
      <c r="D78" s="267">
        <v>43833</v>
      </c>
      <c r="E78" s="237" t="s">
        <v>1539</v>
      </c>
      <c r="F78" s="237" t="s">
        <v>15</v>
      </c>
      <c r="G78" s="237">
        <v>1238113</v>
      </c>
      <c r="H78" s="190"/>
      <c r="I78" s="248" t="s">
        <v>707</v>
      </c>
      <c r="J78" s="190"/>
      <c r="K78" s="190"/>
      <c r="L78" s="190"/>
      <c r="M78" s="190"/>
      <c r="N78" s="268">
        <v>50</v>
      </c>
      <c r="O78" s="268">
        <v>0</v>
      </c>
      <c r="P78" s="190" t="s">
        <v>657</v>
      </c>
      <c r="Q78" s="375"/>
    </row>
    <row r="79" spans="1:17" ht="63.75">
      <c r="A79" s="265" t="s">
        <v>556</v>
      </c>
      <c r="B79" s="190"/>
      <c r="C79" s="266" t="s">
        <v>714</v>
      </c>
      <c r="D79" s="267">
        <v>43833</v>
      </c>
      <c r="E79" s="237" t="s">
        <v>1540</v>
      </c>
      <c r="F79" s="237" t="s">
        <v>6</v>
      </c>
      <c r="G79" s="237">
        <v>1223795</v>
      </c>
      <c r="H79" s="190"/>
      <c r="I79" s="248" t="s">
        <v>2351</v>
      </c>
      <c r="J79" s="190"/>
      <c r="K79" s="190"/>
      <c r="L79" s="190"/>
      <c r="M79" s="190"/>
      <c r="N79" s="268">
        <v>0</v>
      </c>
      <c r="O79" s="268">
        <v>32750</v>
      </c>
      <c r="P79" s="190" t="s">
        <v>657</v>
      </c>
      <c r="Q79" s="375"/>
    </row>
    <row r="80" spans="1:17" ht="63.75">
      <c r="A80" s="265" t="s">
        <v>554</v>
      </c>
      <c r="B80" s="190"/>
      <c r="C80" s="266" t="s">
        <v>726</v>
      </c>
      <c r="D80" s="267">
        <v>43833</v>
      </c>
      <c r="E80" s="237" t="s">
        <v>1541</v>
      </c>
      <c r="F80" s="237" t="s">
        <v>11</v>
      </c>
      <c r="G80" s="237">
        <v>13067</v>
      </c>
      <c r="H80" s="190"/>
      <c r="I80" s="248" t="s">
        <v>2352</v>
      </c>
      <c r="J80" s="190"/>
      <c r="K80" s="190"/>
      <c r="L80" s="190"/>
      <c r="M80" s="190"/>
      <c r="N80" s="268">
        <v>4391.49</v>
      </c>
      <c r="O80" s="268">
        <v>0</v>
      </c>
      <c r="P80" s="190" t="s">
        <v>2877</v>
      </c>
      <c r="Q80" s="375"/>
    </row>
    <row r="81" spans="1:17" ht="63.75">
      <c r="A81" s="265">
        <v>513</v>
      </c>
      <c r="B81" s="190"/>
      <c r="C81" s="266" t="s">
        <v>169</v>
      </c>
      <c r="D81" s="267">
        <v>43833</v>
      </c>
      <c r="E81" s="237" t="s">
        <v>1542</v>
      </c>
      <c r="F81" s="237" t="s">
        <v>15</v>
      </c>
      <c r="G81" s="237">
        <v>1238530</v>
      </c>
      <c r="H81" s="190"/>
      <c r="I81" s="248" t="s">
        <v>2353</v>
      </c>
      <c r="J81" s="190"/>
      <c r="K81" s="190"/>
      <c r="L81" s="190"/>
      <c r="M81" s="190"/>
      <c r="N81" s="268">
        <v>50</v>
      </c>
      <c r="O81" s="268">
        <v>0</v>
      </c>
      <c r="P81" s="190" t="s">
        <v>657</v>
      </c>
      <c r="Q81" s="375"/>
    </row>
    <row r="82" spans="1:17" ht="63.75">
      <c r="A82" s="265" t="s">
        <v>554</v>
      </c>
      <c r="B82" s="190"/>
      <c r="C82" s="266" t="s">
        <v>726</v>
      </c>
      <c r="D82" s="267">
        <v>43833</v>
      </c>
      <c r="E82" s="237" t="s">
        <v>1543</v>
      </c>
      <c r="F82" s="237" t="s">
        <v>21</v>
      </c>
      <c r="G82" s="237">
        <v>975786</v>
      </c>
      <c r="H82" s="190"/>
      <c r="I82" s="248" t="s">
        <v>2354</v>
      </c>
      <c r="J82" s="190"/>
      <c r="K82" s="190"/>
      <c r="L82" s="190"/>
      <c r="M82" s="190"/>
      <c r="N82" s="268">
        <v>16280190.84</v>
      </c>
      <c r="O82" s="268">
        <v>0</v>
      </c>
      <c r="P82" s="190" t="s">
        <v>657</v>
      </c>
      <c r="Q82" s="375"/>
    </row>
    <row r="83" spans="1:17" ht="76.5">
      <c r="A83" s="265" t="s">
        <v>554</v>
      </c>
      <c r="B83" s="190"/>
      <c r="C83" s="266" t="s">
        <v>726</v>
      </c>
      <c r="D83" s="267">
        <v>43833</v>
      </c>
      <c r="E83" s="237" t="s">
        <v>1544</v>
      </c>
      <c r="F83" s="237" t="s">
        <v>13</v>
      </c>
      <c r="G83" s="237">
        <v>975777</v>
      </c>
      <c r="H83" s="190"/>
      <c r="I83" s="248" t="s">
        <v>2355</v>
      </c>
      <c r="J83" s="190"/>
      <c r="K83" s="190"/>
      <c r="L83" s="190"/>
      <c r="M83" s="190"/>
      <c r="N83" s="268">
        <v>202250</v>
      </c>
      <c r="O83" s="268">
        <v>0</v>
      </c>
      <c r="P83" s="190" t="s">
        <v>657</v>
      </c>
      <c r="Q83" s="375"/>
    </row>
    <row r="84" spans="1:17" ht="76.5">
      <c r="A84" s="265" t="s">
        <v>554</v>
      </c>
      <c r="B84" s="190"/>
      <c r="C84" s="266" t="s">
        <v>726</v>
      </c>
      <c r="D84" s="267">
        <v>43833</v>
      </c>
      <c r="E84" s="237" t="s">
        <v>1545</v>
      </c>
      <c r="F84" s="237" t="s">
        <v>11</v>
      </c>
      <c r="G84" s="237">
        <v>975777</v>
      </c>
      <c r="H84" s="190"/>
      <c r="I84" s="248" t="s">
        <v>2356</v>
      </c>
      <c r="J84" s="190"/>
      <c r="K84" s="190"/>
      <c r="L84" s="190"/>
      <c r="M84" s="190"/>
      <c r="N84" s="268">
        <v>50</v>
      </c>
      <c r="O84" s="268">
        <v>0</v>
      </c>
      <c r="P84" s="190" t="s">
        <v>657</v>
      </c>
      <c r="Q84" s="375"/>
    </row>
    <row r="85" spans="1:17" ht="51">
      <c r="A85" s="265" t="s">
        <v>556</v>
      </c>
      <c r="B85" s="190"/>
      <c r="C85" s="266" t="s">
        <v>714</v>
      </c>
      <c r="D85" s="267">
        <v>43833</v>
      </c>
      <c r="E85" s="237" t="s">
        <v>1546</v>
      </c>
      <c r="F85" s="237" t="s">
        <v>6</v>
      </c>
      <c r="G85" s="237">
        <v>975795</v>
      </c>
      <c r="H85" s="190"/>
      <c r="I85" s="248" t="s">
        <v>2357</v>
      </c>
      <c r="J85" s="190"/>
      <c r="K85" s="190"/>
      <c r="L85" s="190"/>
      <c r="M85" s="190"/>
      <c r="N85" s="268">
        <v>0</v>
      </c>
      <c r="O85" s="268">
        <v>53908</v>
      </c>
      <c r="P85" s="190" t="s">
        <v>657</v>
      </c>
      <c r="Q85" s="375"/>
    </row>
    <row r="86" spans="1:17" ht="51">
      <c r="A86" s="265">
        <v>86</v>
      </c>
      <c r="B86" s="190"/>
      <c r="C86" s="266" t="s">
        <v>56</v>
      </c>
      <c r="D86" s="267">
        <v>43833</v>
      </c>
      <c r="E86" s="237" t="s">
        <v>1547</v>
      </c>
      <c r="F86" s="237" t="s">
        <v>6</v>
      </c>
      <c r="G86" s="237">
        <v>975796</v>
      </c>
      <c r="H86" s="190"/>
      <c r="I86" s="248" t="s">
        <v>2358</v>
      </c>
      <c r="J86" s="190"/>
      <c r="K86" s="190"/>
      <c r="L86" s="190"/>
      <c r="M86" s="190"/>
      <c r="N86" s="268">
        <v>0</v>
      </c>
      <c r="O86" s="268">
        <v>72195.83</v>
      </c>
      <c r="P86" s="190" t="s">
        <v>657</v>
      </c>
      <c r="Q86" s="375"/>
    </row>
    <row r="87" spans="1:17" ht="51">
      <c r="A87" s="265" t="s">
        <v>556</v>
      </c>
      <c r="B87" s="190"/>
      <c r="C87" s="266" t="s">
        <v>714</v>
      </c>
      <c r="D87" s="267">
        <v>43833</v>
      </c>
      <c r="E87" s="237" t="s">
        <v>1548</v>
      </c>
      <c r="F87" s="237" t="s">
        <v>6</v>
      </c>
      <c r="G87" s="237">
        <v>975797</v>
      </c>
      <c r="H87" s="190"/>
      <c r="I87" s="248" t="s">
        <v>2359</v>
      </c>
      <c r="J87" s="190"/>
      <c r="K87" s="190"/>
      <c r="L87" s="190"/>
      <c r="M87" s="190"/>
      <c r="N87" s="268">
        <v>0</v>
      </c>
      <c r="O87" s="268">
        <v>243</v>
      </c>
      <c r="P87" s="190" t="s">
        <v>657</v>
      </c>
      <c r="Q87" s="375"/>
    </row>
    <row r="88" spans="1:17" ht="51">
      <c r="A88" s="265">
        <v>119</v>
      </c>
      <c r="B88" s="190"/>
      <c r="C88" s="266" t="s">
        <v>62</v>
      </c>
      <c r="D88" s="267">
        <v>43833</v>
      </c>
      <c r="E88" s="237" t="s">
        <v>1549</v>
      </c>
      <c r="F88" s="237" t="s">
        <v>11</v>
      </c>
      <c r="G88" s="237">
        <v>975798</v>
      </c>
      <c r="H88" s="190"/>
      <c r="I88" s="248" t="s">
        <v>2360</v>
      </c>
      <c r="J88" s="190"/>
      <c r="K88" s="190"/>
      <c r="L88" s="190"/>
      <c r="M88" s="190"/>
      <c r="N88" s="268">
        <v>50</v>
      </c>
      <c r="O88" s="268">
        <v>0</v>
      </c>
      <c r="P88" s="190" t="s">
        <v>657</v>
      </c>
      <c r="Q88" s="375"/>
    </row>
    <row r="89" spans="1:17" ht="38.25">
      <c r="A89" s="265">
        <v>20</v>
      </c>
      <c r="B89" s="190"/>
      <c r="C89" s="266" t="s">
        <v>44</v>
      </c>
      <c r="D89" s="267">
        <v>43836</v>
      </c>
      <c r="E89" s="237" t="s">
        <v>1550</v>
      </c>
      <c r="F89" s="237" t="s">
        <v>3</v>
      </c>
      <c r="G89" s="237">
        <v>1814118</v>
      </c>
      <c r="H89" s="190"/>
      <c r="I89" s="248" t="s">
        <v>8288</v>
      </c>
      <c r="J89" s="190"/>
      <c r="K89" s="190"/>
      <c r="L89" s="190"/>
      <c r="M89" s="190"/>
      <c r="N89" s="268">
        <v>0</v>
      </c>
      <c r="O89" s="268">
        <v>528.04</v>
      </c>
      <c r="P89" s="190" t="s">
        <v>657</v>
      </c>
      <c r="Q89" s="375"/>
    </row>
    <row r="90" spans="1:17" ht="38.25">
      <c r="A90" s="265">
        <v>20</v>
      </c>
      <c r="B90" s="190"/>
      <c r="C90" s="266" t="s">
        <v>44</v>
      </c>
      <c r="D90" s="267">
        <v>43836</v>
      </c>
      <c r="E90" s="237" t="s">
        <v>1551</v>
      </c>
      <c r="F90" s="237" t="s">
        <v>3</v>
      </c>
      <c r="G90" s="237">
        <v>1814099</v>
      </c>
      <c r="H90" s="190"/>
      <c r="I90" s="248" t="s">
        <v>8289</v>
      </c>
      <c r="J90" s="190"/>
      <c r="K90" s="190"/>
      <c r="L90" s="190"/>
      <c r="M90" s="190"/>
      <c r="N90" s="268">
        <v>0</v>
      </c>
      <c r="O90" s="268">
        <v>20000</v>
      </c>
      <c r="P90" s="190" t="s">
        <v>657</v>
      </c>
      <c r="Q90" s="375"/>
    </row>
    <row r="91" spans="1:17" ht="51">
      <c r="A91" s="265" t="s">
        <v>553</v>
      </c>
      <c r="B91" s="190"/>
      <c r="C91" s="266" t="s">
        <v>605</v>
      </c>
      <c r="D91" s="267">
        <v>43836</v>
      </c>
      <c r="E91" s="237" t="s">
        <v>1552</v>
      </c>
      <c r="F91" s="237" t="s">
        <v>3</v>
      </c>
      <c r="G91" s="237">
        <v>1814096</v>
      </c>
      <c r="H91" s="190"/>
      <c r="I91" s="248" t="s">
        <v>2361</v>
      </c>
      <c r="J91" s="190"/>
      <c r="K91" s="190"/>
      <c r="L91" s="190"/>
      <c r="M91" s="190"/>
      <c r="N91" s="268">
        <v>0</v>
      </c>
      <c r="O91" s="268">
        <v>145.1</v>
      </c>
      <c r="P91" s="190" t="s">
        <v>657</v>
      </c>
      <c r="Q91" s="375"/>
    </row>
    <row r="92" spans="1:17" ht="51">
      <c r="A92" s="265" t="s">
        <v>562</v>
      </c>
      <c r="B92" s="190"/>
      <c r="C92" s="266" t="s">
        <v>604</v>
      </c>
      <c r="D92" s="267">
        <v>43836</v>
      </c>
      <c r="E92" s="237" t="s">
        <v>1553</v>
      </c>
      <c r="F92" s="237" t="s">
        <v>3</v>
      </c>
      <c r="G92" s="237">
        <v>1814072</v>
      </c>
      <c r="H92" s="190"/>
      <c r="I92" s="248" t="s">
        <v>2362</v>
      </c>
      <c r="J92" s="190"/>
      <c r="K92" s="190"/>
      <c r="L92" s="190"/>
      <c r="M92" s="190"/>
      <c r="N92" s="268">
        <v>0</v>
      </c>
      <c r="O92" s="268">
        <v>57.86</v>
      </c>
      <c r="P92" s="190" t="s">
        <v>657</v>
      </c>
      <c r="Q92" s="375"/>
    </row>
    <row r="93" spans="1:17" ht="51">
      <c r="A93" s="265" t="s">
        <v>553</v>
      </c>
      <c r="B93" s="190"/>
      <c r="C93" s="266" t="s">
        <v>605</v>
      </c>
      <c r="D93" s="267">
        <v>43836</v>
      </c>
      <c r="E93" s="237" t="s">
        <v>1554</v>
      </c>
      <c r="F93" s="237" t="s">
        <v>3</v>
      </c>
      <c r="G93" s="237">
        <v>1814063</v>
      </c>
      <c r="H93" s="190"/>
      <c r="I93" s="248" t="s">
        <v>2363</v>
      </c>
      <c r="J93" s="190"/>
      <c r="K93" s="190"/>
      <c r="L93" s="190"/>
      <c r="M93" s="190"/>
      <c r="N93" s="268">
        <v>0</v>
      </c>
      <c r="O93" s="268">
        <v>453.55</v>
      </c>
      <c r="P93" s="190" t="s">
        <v>657</v>
      </c>
      <c r="Q93" s="375"/>
    </row>
    <row r="94" spans="1:17" ht="51">
      <c r="A94" s="265" t="s">
        <v>553</v>
      </c>
      <c r="B94" s="190"/>
      <c r="C94" s="266" t="s">
        <v>605</v>
      </c>
      <c r="D94" s="267">
        <v>43836</v>
      </c>
      <c r="E94" s="237" t="s">
        <v>1555</v>
      </c>
      <c r="F94" s="237" t="s">
        <v>3</v>
      </c>
      <c r="G94" s="237">
        <v>1814062</v>
      </c>
      <c r="H94" s="190"/>
      <c r="I94" s="269" t="s">
        <v>2364</v>
      </c>
      <c r="J94" s="190"/>
      <c r="K94" s="190"/>
      <c r="L94" s="190"/>
      <c r="M94" s="190"/>
      <c r="N94" s="270">
        <v>0</v>
      </c>
      <c r="O94" s="270">
        <v>286.40000000000003</v>
      </c>
      <c r="P94" s="190" t="s">
        <v>657</v>
      </c>
      <c r="Q94" s="375"/>
    </row>
    <row r="95" spans="1:17" ht="38.25">
      <c r="A95" s="265">
        <v>20</v>
      </c>
      <c r="B95" s="190"/>
      <c r="C95" s="266" t="s">
        <v>44</v>
      </c>
      <c r="D95" s="267">
        <v>43836</v>
      </c>
      <c r="E95" s="237" t="s">
        <v>1556</v>
      </c>
      <c r="F95" s="237" t="s">
        <v>3</v>
      </c>
      <c r="G95" s="237">
        <v>1814136</v>
      </c>
      <c r="H95" s="190"/>
      <c r="I95" s="269" t="s">
        <v>8290</v>
      </c>
      <c r="J95" s="190"/>
      <c r="K95" s="190"/>
      <c r="L95" s="190"/>
      <c r="M95" s="190"/>
      <c r="N95" s="270">
        <v>0</v>
      </c>
      <c r="O95" s="270">
        <v>10</v>
      </c>
      <c r="P95" s="190" t="s">
        <v>657</v>
      </c>
      <c r="Q95" s="375"/>
    </row>
    <row r="96" spans="1:17" ht="38.25">
      <c r="A96" s="265">
        <v>20</v>
      </c>
      <c r="B96" s="190"/>
      <c r="C96" s="266" t="s">
        <v>44</v>
      </c>
      <c r="D96" s="267">
        <v>43836</v>
      </c>
      <c r="E96" s="237" t="s">
        <v>1557</v>
      </c>
      <c r="F96" s="237" t="s">
        <v>3</v>
      </c>
      <c r="G96" s="237">
        <v>1814137</v>
      </c>
      <c r="H96" s="190"/>
      <c r="I96" s="269" t="s">
        <v>8291</v>
      </c>
      <c r="J96" s="190"/>
      <c r="K96" s="190"/>
      <c r="L96" s="190"/>
      <c r="M96" s="190"/>
      <c r="N96" s="270">
        <v>0</v>
      </c>
      <c r="O96" s="270">
        <v>10</v>
      </c>
      <c r="P96" s="190" t="s">
        <v>657</v>
      </c>
      <c r="Q96" s="375"/>
    </row>
    <row r="97" spans="1:17" ht="51">
      <c r="A97" s="265" t="s">
        <v>553</v>
      </c>
      <c r="B97" s="190"/>
      <c r="C97" s="266" t="s">
        <v>605</v>
      </c>
      <c r="D97" s="267">
        <v>43836</v>
      </c>
      <c r="E97" s="237" t="s">
        <v>1558</v>
      </c>
      <c r="F97" s="237" t="s">
        <v>3</v>
      </c>
      <c r="G97" s="237">
        <v>1814158</v>
      </c>
      <c r="H97" s="190"/>
      <c r="I97" s="269" t="s">
        <v>2365</v>
      </c>
      <c r="J97" s="190"/>
      <c r="K97" s="190"/>
      <c r="L97" s="190"/>
      <c r="M97" s="190"/>
      <c r="N97" s="270">
        <v>0</v>
      </c>
      <c r="O97" s="270">
        <v>232.3</v>
      </c>
      <c r="P97" s="190" t="s">
        <v>657</v>
      </c>
      <c r="Q97" s="375"/>
    </row>
    <row r="98" spans="1:17" ht="51">
      <c r="A98" s="265">
        <v>650</v>
      </c>
      <c r="B98" s="190"/>
      <c r="C98" s="266" t="s">
        <v>184</v>
      </c>
      <c r="D98" s="267">
        <v>43836</v>
      </c>
      <c r="E98" s="237" t="s">
        <v>1559</v>
      </c>
      <c r="F98" s="237" t="s">
        <v>3</v>
      </c>
      <c r="G98" s="237">
        <v>1814196</v>
      </c>
      <c r="H98" s="190"/>
      <c r="I98" s="269" t="s">
        <v>8292</v>
      </c>
      <c r="J98" s="190"/>
      <c r="K98" s="190"/>
      <c r="L98" s="190"/>
      <c r="M98" s="190"/>
      <c r="N98" s="270">
        <v>0</v>
      </c>
      <c r="O98" s="270">
        <v>588.41999999999996</v>
      </c>
      <c r="P98" s="190" t="s">
        <v>657</v>
      </c>
      <c r="Q98" s="375"/>
    </row>
    <row r="99" spans="1:17" ht="51">
      <c r="A99" s="265" t="s">
        <v>553</v>
      </c>
      <c r="B99" s="190"/>
      <c r="C99" s="266" t="s">
        <v>605</v>
      </c>
      <c r="D99" s="267">
        <v>43836</v>
      </c>
      <c r="E99" s="237" t="s">
        <v>1560</v>
      </c>
      <c r="F99" s="237" t="s">
        <v>3</v>
      </c>
      <c r="G99" s="237">
        <v>1814207</v>
      </c>
      <c r="H99" s="190"/>
      <c r="I99" s="269" t="s">
        <v>2366</v>
      </c>
      <c r="J99" s="190"/>
      <c r="K99" s="190"/>
      <c r="L99" s="190"/>
      <c r="M99" s="190"/>
      <c r="N99" s="270">
        <v>0</v>
      </c>
      <c r="O99" s="270">
        <v>144.6</v>
      </c>
      <c r="P99" s="190" t="s">
        <v>657</v>
      </c>
      <c r="Q99" s="375"/>
    </row>
    <row r="100" spans="1:17" ht="51">
      <c r="A100" s="265">
        <v>650</v>
      </c>
      <c r="B100" s="190"/>
      <c r="C100" s="266" t="s">
        <v>184</v>
      </c>
      <c r="D100" s="267">
        <v>43836</v>
      </c>
      <c r="E100" s="237" t="s">
        <v>1561</v>
      </c>
      <c r="F100" s="237" t="s">
        <v>3</v>
      </c>
      <c r="G100" s="237">
        <v>1814228</v>
      </c>
      <c r="H100" s="190"/>
      <c r="I100" s="269" t="s">
        <v>8293</v>
      </c>
      <c r="J100" s="190"/>
      <c r="K100" s="190"/>
      <c r="L100" s="190"/>
      <c r="M100" s="190"/>
      <c r="N100" s="270">
        <v>0</v>
      </c>
      <c r="O100" s="270">
        <v>347.67</v>
      </c>
      <c r="P100" s="190" t="s">
        <v>657</v>
      </c>
      <c r="Q100" s="375"/>
    </row>
    <row r="101" spans="1:17" ht="38.25">
      <c r="A101" s="265">
        <v>10</v>
      </c>
      <c r="B101" s="190"/>
      <c r="C101" s="266" t="s">
        <v>41</v>
      </c>
      <c r="D101" s="267">
        <v>43836</v>
      </c>
      <c r="E101" s="237" t="s">
        <v>1562</v>
      </c>
      <c r="F101" s="237" t="s">
        <v>3</v>
      </c>
      <c r="G101" s="237">
        <v>1814249</v>
      </c>
      <c r="H101" s="190"/>
      <c r="I101" s="269" t="s">
        <v>8294</v>
      </c>
      <c r="J101" s="190"/>
      <c r="K101" s="190"/>
      <c r="L101" s="190"/>
      <c r="M101" s="190"/>
      <c r="N101" s="270">
        <v>0</v>
      </c>
      <c r="O101" s="270">
        <v>2642.04</v>
      </c>
      <c r="P101" s="190" t="s">
        <v>657</v>
      </c>
      <c r="Q101" s="375"/>
    </row>
    <row r="102" spans="1:17" ht="51">
      <c r="A102" s="265">
        <v>10</v>
      </c>
      <c r="B102" s="190"/>
      <c r="C102" s="266" t="s">
        <v>41</v>
      </c>
      <c r="D102" s="267">
        <v>43836</v>
      </c>
      <c r="E102" s="237" t="s">
        <v>1563</v>
      </c>
      <c r="F102" s="237" t="s">
        <v>3</v>
      </c>
      <c r="G102" s="237">
        <v>1814250</v>
      </c>
      <c r="H102" s="190"/>
      <c r="I102" s="269" t="s">
        <v>8295</v>
      </c>
      <c r="J102" s="190"/>
      <c r="K102" s="190"/>
      <c r="L102" s="190"/>
      <c r="M102" s="190"/>
      <c r="N102" s="270">
        <v>0</v>
      </c>
      <c r="O102" s="270">
        <v>5242.91</v>
      </c>
      <c r="P102" s="190" t="s">
        <v>657</v>
      </c>
      <c r="Q102" s="375"/>
    </row>
    <row r="103" spans="1:17" ht="63.75">
      <c r="A103" s="265">
        <v>76</v>
      </c>
      <c r="B103" s="190"/>
      <c r="C103" s="266" t="s">
        <v>54</v>
      </c>
      <c r="D103" s="267">
        <v>43836</v>
      </c>
      <c r="E103" s="237" t="s">
        <v>1564</v>
      </c>
      <c r="F103" s="237" t="s">
        <v>3</v>
      </c>
      <c r="G103" s="237">
        <v>1813988</v>
      </c>
      <c r="H103" s="190"/>
      <c r="I103" s="269" t="s">
        <v>2367</v>
      </c>
      <c r="J103" s="190"/>
      <c r="K103" s="190"/>
      <c r="L103" s="190"/>
      <c r="M103" s="190"/>
      <c r="N103" s="270">
        <v>0</v>
      </c>
      <c r="O103" s="270">
        <v>21496.11</v>
      </c>
      <c r="P103" s="190" t="s">
        <v>657</v>
      </c>
      <c r="Q103" s="375"/>
    </row>
    <row r="104" spans="1:17" ht="51">
      <c r="A104" s="265">
        <v>86</v>
      </c>
      <c r="B104" s="190"/>
      <c r="C104" s="266" t="s">
        <v>56</v>
      </c>
      <c r="D104" s="267">
        <v>43836</v>
      </c>
      <c r="E104" s="237" t="s">
        <v>1565</v>
      </c>
      <c r="F104" s="237" t="s">
        <v>3</v>
      </c>
      <c r="G104" s="237">
        <v>1814003</v>
      </c>
      <c r="H104" s="190"/>
      <c r="I104" s="269" t="s">
        <v>2368</v>
      </c>
      <c r="J104" s="190"/>
      <c r="K104" s="190"/>
      <c r="L104" s="190"/>
      <c r="M104" s="190"/>
      <c r="N104" s="270">
        <v>0</v>
      </c>
      <c r="O104" s="270">
        <v>770</v>
      </c>
      <c r="P104" s="190" t="s">
        <v>657</v>
      </c>
      <c r="Q104" s="375"/>
    </row>
    <row r="105" spans="1:17" ht="51">
      <c r="A105" s="265">
        <v>86</v>
      </c>
      <c r="B105" s="190"/>
      <c r="C105" s="266" t="s">
        <v>56</v>
      </c>
      <c r="D105" s="267">
        <v>43836</v>
      </c>
      <c r="E105" s="237" t="s">
        <v>1566</v>
      </c>
      <c r="F105" s="237" t="s">
        <v>3</v>
      </c>
      <c r="G105" s="237">
        <v>1814006</v>
      </c>
      <c r="H105" s="190"/>
      <c r="I105" s="269" t="s">
        <v>2369</v>
      </c>
      <c r="J105" s="190"/>
      <c r="K105" s="190"/>
      <c r="L105" s="190"/>
      <c r="M105" s="190"/>
      <c r="N105" s="270">
        <v>0</v>
      </c>
      <c r="O105" s="270">
        <v>1911</v>
      </c>
      <c r="P105" s="190" t="s">
        <v>657</v>
      </c>
      <c r="Q105" s="375"/>
    </row>
    <row r="106" spans="1:17" ht="51">
      <c r="A106" s="265">
        <v>86</v>
      </c>
      <c r="B106" s="190"/>
      <c r="C106" s="266" t="s">
        <v>56</v>
      </c>
      <c r="D106" s="267">
        <v>43836</v>
      </c>
      <c r="E106" s="237" t="s">
        <v>1567</v>
      </c>
      <c r="F106" s="237" t="s">
        <v>3</v>
      </c>
      <c r="G106" s="237">
        <v>1814008</v>
      </c>
      <c r="H106" s="190"/>
      <c r="I106" s="269" t="s">
        <v>2370</v>
      </c>
      <c r="J106" s="190"/>
      <c r="K106" s="190"/>
      <c r="L106" s="190"/>
      <c r="M106" s="190"/>
      <c r="N106" s="270">
        <v>0</v>
      </c>
      <c r="O106" s="270">
        <v>920</v>
      </c>
      <c r="P106" s="190" t="s">
        <v>657</v>
      </c>
      <c r="Q106" s="375"/>
    </row>
    <row r="107" spans="1:17" ht="63.75">
      <c r="A107" s="265" t="s">
        <v>562</v>
      </c>
      <c r="B107" s="190"/>
      <c r="C107" s="266" t="s">
        <v>604</v>
      </c>
      <c r="D107" s="267">
        <v>43836</v>
      </c>
      <c r="E107" s="237" t="s">
        <v>1568</v>
      </c>
      <c r="F107" s="237" t="s">
        <v>3</v>
      </c>
      <c r="G107" s="237">
        <v>1814101</v>
      </c>
      <c r="H107" s="190"/>
      <c r="I107" s="269" t="s">
        <v>2371</v>
      </c>
      <c r="J107" s="190"/>
      <c r="K107" s="190"/>
      <c r="L107" s="190"/>
      <c r="M107" s="190"/>
      <c r="N107" s="270">
        <v>0</v>
      </c>
      <c r="O107" s="270">
        <v>15899.18</v>
      </c>
      <c r="P107" s="190" t="s">
        <v>657</v>
      </c>
      <c r="Q107" s="375"/>
    </row>
    <row r="108" spans="1:17" ht="51">
      <c r="A108" s="265" t="s">
        <v>553</v>
      </c>
      <c r="B108" s="190"/>
      <c r="C108" s="266" t="s">
        <v>605</v>
      </c>
      <c r="D108" s="267">
        <v>43836</v>
      </c>
      <c r="E108" s="237" t="s">
        <v>1569</v>
      </c>
      <c r="F108" s="237" t="s">
        <v>3</v>
      </c>
      <c r="G108" s="237">
        <v>1813984</v>
      </c>
      <c r="H108" s="190"/>
      <c r="I108" s="269" t="s">
        <v>2372</v>
      </c>
      <c r="J108" s="190"/>
      <c r="K108" s="190"/>
      <c r="L108" s="190"/>
      <c r="M108" s="190"/>
      <c r="N108" s="270">
        <v>0</v>
      </c>
      <c r="O108" s="270">
        <v>1192.1000000000001</v>
      </c>
      <c r="P108" s="190" t="s">
        <v>657</v>
      </c>
      <c r="Q108" s="375"/>
    </row>
    <row r="109" spans="1:17" ht="38.25">
      <c r="A109" s="265" t="s">
        <v>562</v>
      </c>
      <c r="B109" s="190"/>
      <c r="C109" s="266" t="s">
        <v>604</v>
      </c>
      <c r="D109" s="267">
        <v>43836</v>
      </c>
      <c r="E109" s="237" t="s">
        <v>1570</v>
      </c>
      <c r="F109" s="237" t="s">
        <v>3</v>
      </c>
      <c r="G109" s="237">
        <v>1813989</v>
      </c>
      <c r="H109" s="190"/>
      <c r="I109" s="269" t="s">
        <v>1348</v>
      </c>
      <c r="J109" s="190"/>
      <c r="K109" s="190"/>
      <c r="L109" s="190"/>
      <c r="M109" s="190"/>
      <c r="N109" s="270">
        <v>0</v>
      </c>
      <c r="O109" s="270">
        <v>800</v>
      </c>
      <c r="P109" s="190" t="s">
        <v>657</v>
      </c>
      <c r="Q109" s="375"/>
    </row>
    <row r="110" spans="1:17" ht="51">
      <c r="A110" s="265" t="s">
        <v>553</v>
      </c>
      <c r="B110" s="190"/>
      <c r="C110" s="266" t="s">
        <v>605</v>
      </c>
      <c r="D110" s="267">
        <v>43836</v>
      </c>
      <c r="E110" s="237" t="s">
        <v>1571</v>
      </c>
      <c r="F110" s="237" t="s">
        <v>3</v>
      </c>
      <c r="G110" s="237">
        <v>1813994</v>
      </c>
      <c r="H110" s="190"/>
      <c r="I110" s="269" t="s">
        <v>1456</v>
      </c>
      <c r="J110" s="190"/>
      <c r="K110" s="190"/>
      <c r="L110" s="190"/>
      <c r="M110" s="190"/>
      <c r="N110" s="270">
        <v>0</v>
      </c>
      <c r="O110" s="270">
        <v>741</v>
      </c>
      <c r="P110" s="190" t="s">
        <v>657</v>
      </c>
      <c r="Q110" s="375"/>
    </row>
    <row r="111" spans="1:17" ht="51">
      <c r="A111" s="265" t="s">
        <v>553</v>
      </c>
      <c r="B111" s="190"/>
      <c r="C111" s="266" t="s">
        <v>605</v>
      </c>
      <c r="D111" s="267">
        <v>43836</v>
      </c>
      <c r="E111" s="237" t="s">
        <v>1572</v>
      </c>
      <c r="F111" s="237" t="s">
        <v>3</v>
      </c>
      <c r="G111" s="237">
        <v>1814050</v>
      </c>
      <c r="H111" s="190"/>
      <c r="I111" s="269" t="s">
        <v>2373</v>
      </c>
      <c r="J111" s="190"/>
      <c r="K111" s="190"/>
      <c r="L111" s="190"/>
      <c r="M111" s="190"/>
      <c r="N111" s="270">
        <v>0</v>
      </c>
      <c r="O111" s="270">
        <v>957.12</v>
      </c>
      <c r="P111" s="190" t="s">
        <v>657</v>
      </c>
      <c r="Q111" s="375"/>
    </row>
    <row r="112" spans="1:17" ht="51">
      <c r="A112" s="265" t="s">
        <v>553</v>
      </c>
      <c r="B112" s="190"/>
      <c r="C112" s="266" t="s">
        <v>605</v>
      </c>
      <c r="D112" s="267">
        <v>43836</v>
      </c>
      <c r="E112" s="237" t="s">
        <v>1573</v>
      </c>
      <c r="F112" s="237" t="s">
        <v>3</v>
      </c>
      <c r="G112" s="237">
        <v>1814047</v>
      </c>
      <c r="H112" s="190"/>
      <c r="I112" s="269" t="s">
        <v>2374</v>
      </c>
      <c r="J112" s="190"/>
      <c r="K112" s="190"/>
      <c r="L112" s="190"/>
      <c r="M112" s="190"/>
      <c r="N112" s="270">
        <v>0</v>
      </c>
      <c r="O112" s="270">
        <v>836.9</v>
      </c>
      <c r="P112" s="190" t="s">
        <v>657</v>
      </c>
      <c r="Q112" s="375"/>
    </row>
    <row r="113" spans="1:17" ht="51">
      <c r="A113" s="265" t="s">
        <v>553</v>
      </c>
      <c r="B113" s="190"/>
      <c r="C113" s="266" t="s">
        <v>605</v>
      </c>
      <c r="D113" s="267">
        <v>43836</v>
      </c>
      <c r="E113" s="237" t="s">
        <v>1574</v>
      </c>
      <c r="F113" s="237" t="s">
        <v>3</v>
      </c>
      <c r="G113" s="237">
        <v>1814028</v>
      </c>
      <c r="H113" s="190"/>
      <c r="I113" s="269" t="s">
        <v>2375</v>
      </c>
      <c r="J113" s="190"/>
      <c r="K113" s="190"/>
      <c r="L113" s="190"/>
      <c r="M113" s="190"/>
      <c r="N113" s="270">
        <v>0</v>
      </c>
      <c r="O113" s="270">
        <v>3560</v>
      </c>
      <c r="P113" s="190" t="s">
        <v>657</v>
      </c>
      <c r="Q113" s="375"/>
    </row>
    <row r="114" spans="1:17" ht="89.25">
      <c r="A114" s="265">
        <v>587</v>
      </c>
      <c r="B114" s="190"/>
      <c r="C114" s="266" t="s">
        <v>700</v>
      </c>
      <c r="D114" s="267">
        <v>43836</v>
      </c>
      <c r="E114" s="237" t="s">
        <v>1575</v>
      </c>
      <c r="F114" s="237" t="s">
        <v>3</v>
      </c>
      <c r="G114" s="237">
        <v>1814027</v>
      </c>
      <c r="H114" s="190"/>
      <c r="I114" s="269" t="s">
        <v>2376</v>
      </c>
      <c r="J114" s="190"/>
      <c r="K114" s="190"/>
      <c r="L114" s="190"/>
      <c r="M114" s="190"/>
      <c r="N114" s="270">
        <v>0</v>
      </c>
      <c r="O114" s="270">
        <v>19</v>
      </c>
      <c r="P114" s="190" t="s">
        <v>657</v>
      </c>
      <c r="Q114" s="375"/>
    </row>
    <row r="115" spans="1:17" ht="89.25">
      <c r="A115" s="265">
        <v>587</v>
      </c>
      <c r="B115" s="190"/>
      <c r="C115" s="266" t="s">
        <v>700</v>
      </c>
      <c r="D115" s="267">
        <v>43836</v>
      </c>
      <c r="E115" s="237" t="s">
        <v>1576</v>
      </c>
      <c r="F115" s="237" t="s">
        <v>3</v>
      </c>
      <c r="G115" s="237">
        <v>1814026</v>
      </c>
      <c r="H115" s="190"/>
      <c r="I115" s="269" t="s">
        <v>2377</v>
      </c>
      <c r="J115" s="190"/>
      <c r="K115" s="190"/>
      <c r="L115" s="190"/>
      <c r="M115" s="190"/>
      <c r="N115" s="270">
        <v>0</v>
      </c>
      <c r="O115" s="270">
        <v>16</v>
      </c>
      <c r="P115" s="190" t="s">
        <v>657</v>
      </c>
      <c r="Q115" s="375"/>
    </row>
    <row r="116" spans="1:17" ht="51">
      <c r="A116" s="265" t="s">
        <v>553</v>
      </c>
      <c r="B116" s="190"/>
      <c r="C116" s="266" t="s">
        <v>605</v>
      </c>
      <c r="D116" s="267">
        <v>43836</v>
      </c>
      <c r="E116" s="237" t="s">
        <v>1577</v>
      </c>
      <c r="F116" s="237" t="s">
        <v>3</v>
      </c>
      <c r="G116" s="237">
        <v>1814025</v>
      </c>
      <c r="H116" s="190"/>
      <c r="I116" s="269" t="s">
        <v>2378</v>
      </c>
      <c r="J116" s="190"/>
      <c r="K116" s="190"/>
      <c r="L116" s="190"/>
      <c r="M116" s="190"/>
      <c r="N116" s="270">
        <v>0</v>
      </c>
      <c r="O116" s="270">
        <v>3560</v>
      </c>
      <c r="P116" s="190" t="s">
        <v>657</v>
      </c>
      <c r="Q116" s="375"/>
    </row>
    <row r="117" spans="1:17" ht="89.25">
      <c r="A117" s="265">
        <v>587</v>
      </c>
      <c r="B117" s="190"/>
      <c r="C117" s="266" t="s">
        <v>700</v>
      </c>
      <c r="D117" s="267">
        <v>43836</v>
      </c>
      <c r="E117" s="237" t="s">
        <v>1578</v>
      </c>
      <c r="F117" s="237" t="s">
        <v>3</v>
      </c>
      <c r="G117" s="237">
        <v>1814024</v>
      </c>
      <c r="H117" s="190"/>
      <c r="I117" s="269" t="s">
        <v>2376</v>
      </c>
      <c r="J117" s="190"/>
      <c r="K117" s="190"/>
      <c r="L117" s="190"/>
      <c r="M117" s="190"/>
      <c r="N117" s="270">
        <v>0</v>
      </c>
      <c r="O117" s="270">
        <v>22</v>
      </c>
      <c r="P117" s="190" t="s">
        <v>657</v>
      </c>
      <c r="Q117" s="375"/>
    </row>
    <row r="118" spans="1:17" ht="51">
      <c r="A118" s="265">
        <v>650</v>
      </c>
      <c r="B118" s="190"/>
      <c r="C118" s="266" t="s">
        <v>184</v>
      </c>
      <c r="D118" s="267">
        <v>43836</v>
      </c>
      <c r="E118" s="237" t="s">
        <v>1579</v>
      </c>
      <c r="F118" s="237" t="s">
        <v>3</v>
      </c>
      <c r="G118" s="237">
        <v>1814019</v>
      </c>
      <c r="H118" s="190"/>
      <c r="I118" s="269" t="s">
        <v>8296</v>
      </c>
      <c r="J118" s="190"/>
      <c r="K118" s="190"/>
      <c r="L118" s="190"/>
      <c r="M118" s="190"/>
      <c r="N118" s="270">
        <v>0</v>
      </c>
      <c r="O118" s="270">
        <v>370.83</v>
      </c>
      <c r="P118" s="190" t="s">
        <v>657</v>
      </c>
      <c r="Q118" s="375"/>
    </row>
    <row r="119" spans="1:17" ht="38.25">
      <c r="A119" s="265" t="s">
        <v>562</v>
      </c>
      <c r="B119" s="190"/>
      <c r="C119" s="266" t="s">
        <v>604</v>
      </c>
      <c r="D119" s="267">
        <v>43836</v>
      </c>
      <c r="E119" s="237" t="s">
        <v>1580</v>
      </c>
      <c r="F119" s="237" t="s">
        <v>3</v>
      </c>
      <c r="G119" s="237">
        <v>1814009</v>
      </c>
      <c r="H119" s="190"/>
      <c r="I119" s="269" t="s">
        <v>725</v>
      </c>
      <c r="J119" s="190"/>
      <c r="K119" s="190"/>
      <c r="L119" s="190"/>
      <c r="M119" s="190"/>
      <c r="N119" s="270">
        <v>0</v>
      </c>
      <c r="O119" s="270">
        <v>1360</v>
      </c>
      <c r="P119" s="190" t="s">
        <v>657</v>
      </c>
      <c r="Q119" s="375"/>
    </row>
    <row r="120" spans="1:17" ht="89.25">
      <c r="A120" s="265">
        <v>41</v>
      </c>
      <c r="B120" s="190"/>
      <c r="C120" s="266" t="s">
        <v>47</v>
      </c>
      <c r="D120" s="267">
        <v>43836</v>
      </c>
      <c r="E120" s="237" t="s">
        <v>1581</v>
      </c>
      <c r="F120" s="237" t="s">
        <v>617</v>
      </c>
      <c r="G120" s="237">
        <v>1175715</v>
      </c>
      <c r="H120" s="190"/>
      <c r="I120" s="269" t="s">
        <v>2379</v>
      </c>
      <c r="J120" s="190"/>
      <c r="K120" s="190"/>
      <c r="L120" s="190"/>
      <c r="M120" s="190"/>
      <c r="N120" s="270">
        <v>0</v>
      </c>
      <c r="O120" s="270">
        <v>266220</v>
      </c>
      <c r="P120" s="190" t="s">
        <v>657</v>
      </c>
      <c r="Q120" s="375"/>
    </row>
    <row r="121" spans="1:17" ht="63.75">
      <c r="A121" s="265" t="s">
        <v>554</v>
      </c>
      <c r="B121" s="190"/>
      <c r="C121" s="266" t="s">
        <v>726</v>
      </c>
      <c r="D121" s="267">
        <v>43836</v>
      </c>
      <c r="E121" s="237" t="s">
        <v>1582</v>
      </c>
      <c r="F121" s="237" t="s">
        <v>20</v>
      </c>
      <c r="G121" s="237">
        <v>13086</v>
      </c>
      <c r="H121" s="190"/>
      <c r="I121" s="269" t="s">
        <v>2380</v>
      </c>
      <c r="J121" s="190"/>
      <c r="K121" s="190"/>
      <c r="L121" s="190"/>
      <c r="M121" s="190"/>
      <c r="N121" s="270">
        <v>57148157.630000003</v>
      </c>
      <c r="O121" s="270">
        <v>0</v>
      </c>
      <c r="P121" s="190" t="s">
        <v>2877</v>
      </c>
      <c r="Q121" s="375"/>
    </row>
    <row r="122" spans="1:17" ht="63.75">
      <c r="A122" s="265" t="s">
        <v>554</v>
      </c>
      <c r="B122" s="190"/>
      <c r="C122" s="266" t="s">
        <v>726</v>
      </c>
      <c r="D122" s="267">
        <v>43836</v>
      </c>
      <c r="E122" s="237" t="s">
        <v>1583</v>
      </c>
      <c r="F122" s="237" t="s">
        <v>11</v>
      </c>
      <c r="G122" s="237">
        <v>13086</v>
      </c>
      <c r="H122" s="190"/>
      <c r="I122" s="269" t="s">
        <v>2381</v>
      </c>
      <c r="J122" s="190"/>
      <c r="K122" s="190"/>
      <c r="L122" s="190"/>
      <c r="M122" s="190"/>
      <c r="N122" s="270">
        <v>40053.71</v>
      </c>
      <c r="O122" s="270">
        <v>0</v>
      </c>
      <c r="P122" s="190" t="s">
        <v>2877</v>
      </c>
      <c r="Q122" s="375"/>
    </row>
    <row r="123" spans="1:17" ht="51">
      <c r="A123" s="265" t="s">
        <v>554</v>
      </c>
      <c r="B123" s="190"/>
      <c r="C123" s="266" t="s">
        <v>726</v>
      </c>
      <c r="D123" s="267">
        <v>43836</v>
      </c>
      <c r="E123" s="237" t="s">
        <v>1584</v>
      </c>
      <c r="F123" s="237" t="s">
        <v>11</v>
      </c>
      <c r="G123" s="237">
        <v>13116</v>
      </c>
      <c r="H123" s="190"/>
      <c r="I123" s="269" t="s">
        <v>2382</v>
      </c>
      <c r="J123" s="190"/>
      <c r="K123" s="190"/>
      <c r="L123" s="190"/>
      <c r="M123" s="190"/>
      <c r="N123" s="270">
        <v>442.53</v>
      </c>
      <c r="O123" s="270">
        <v>0</v>
      </c>
      <c r="P123" s="190" t="s">
        <v>2877</v>
      </c>
      <c r="Q123" s="375"/>
    </row>
    <row r="124" spans="1:17" ht="51">
      <c r="A124" s="265" t="s">
        <v>554</v>
      </c>
      <c r="B124" s="190"/>
      <c r="C124" s="266" t="s">
        <v>726</v>
      </c>
      <c r="D124" s="267">
        <v>43836</v>
      </c>
      <c r="E124" s="237" t="s">
        <v>1585</v>
      </c>
      <c r="F124" s="237" t="s">
        <v>11</v>
      </c>
      <c r="G124" s="237">
        <v>13114</v>
      </c>
      <c r="H124" s="190"/>
      <c r="I124" s="269" t="s">
        <v>2383</v>
      </c>
      <c r="J124" s="190"/>
      <c r="K124" s="190"/>
      <c r="L124" s="190"/>
      <c r="M124" s="190"/>
      <c r="N124" s="270">
        <v>10562.06</v>
      </c>
      <c r="O124" s="270">
        <v>0</v>
      </c>
      <c r="P124" s="190" t="s">
        <v>2877</v>
      </c>
      <c r="Q124" s="375"/>
    </row>
    <row r="125" spans="1:17" ht="51">
      <c r="A125" s="265">
        <v>119</v>
      </c>
      <c r="B125" s="190"/>
      <c r="C125" s="266" t="s">
        <v>62</v>
      </c>
      <c r="D125" s="267">
        <v>43836</v>
      </c>
      <c r="E125" s="237" t="s">
        <v>1586</v>
      </c>
      <c r="F125" s="237" t="s">
        <v>11</v>
      </c>
      <c r="G125" s="237">
        <v>975811</v>
      </c>
      <c r="H125" s="190"/>
      <c r="I125" s="269" t="s">
        <v>2384</v>
      </c>
      <c r="J125" s="190"/>
      <c r="K125" s="190"/>
      <c r="L125" s="190"/>
      <c r="M125" s="190"/>
      <c r="N125" s="270">
        <v>50</v>
      </c>
      <c r="O125" s="270">
        <v>0</v>
      </c>
      <c r="P125" s="190" t="s">
        <v>657</v>
      </c>
      <c r="Q125" s="375"/>
    </row>
    <row r="126" spans="1:17" ht="89.25">
      <c r="A126" s="265" t="s">
        <v>554</v>
      </c>
      <c r="B126" s="190"/>
      <c r="C126" s="266" t="s">
        <v>726</v>
      </c>
      <c r="D126" s="267">
        <v>43836</v>
      </c>
      <c r="E126" s="237" t="s">
        <v>1587</v>
      </c>
      <c r="F126" s="237" t="s">
        <v>13</v>
      </c>
      <c r="G126" s="237">
        <v>975812</v>
      </c>
      <c r="H126" s="190"/>
      <c r="I126" s="269" t="s">
        <v>2385</v>
      </c>
      <c r="J126" s="190"/>
      <c r="K126" s="190"/>
      <c r="L126" s="190"/>
      <c r="M126" s="190"/>
      <c r="N126" s="270">
        <v>4780</v>
      </c>
      <c r="O126" s="270">
        <v>0</v>
      </c>
      <c r="P126" s="190" t="s">
        <v>657</v>
      </c>
      <c r="Q126" s="375"/>
    </row>
    <row r="127" spans="1:17" ht="76.5">
      <c r="A127" s="265" t="s">
        <v>554</v>
      </c>
      <c r="B127" s="190"/>
      <c r="C127" s="266" t="s">
        <v>726</v>
      </c>
      <c r="D127" s="267">
        <v>43836</v>
      </c>
      <c r="E127" s="237" t="s">
        <v>1588</v>
      </c>
      <c r="F127" s="237" t="s">
        <v>11</v>
      </c>
      <c r="G127" s="237">
        <v>975812</v>
      </c>
      <c r="H127" s="190"/>
      <c r="I127" s="269" t="s">
        <v>2386</v>
      </c>
      <c r="J127" s="190"/>
      <c r="K127" s="190"/>
      <c r="L127" s="190"/>
      <c r="M127" s="190"/>
      <c r="N127" s="270">
        <v>50</v>
      </c>
      <c r="O127" s="270">
        <v>0</v>
      </c>
      <c r="P127" s="190" t="s">
        <v>657</v>
      </c>
      <c r="Q127" s="375"/>
    </row>
    <row r="128" spans="1:17" ht="63.75">
      <c r="A128" s="265" t="s">
        <v>556</v>
      </c>
      <c r="B128" s="190"/>
      <c r="C128" s="266" t="s">
        <v>714</v>
      </c>
      <c r="D128" s="267">
        <v>43836</v>
      </c>
      <c r="E128" s="237" t="s">
        <v>1589</v>
      </c>
      <c r="F128" s="237" t="s">
        <v>6</v>
      </c>
      <c r="G128" s="237">
        <v>1224575</v>
      </c>
      <c r="H128" s="190"/>
      <c r="I128" s="269" t="s">
        <v>2387</v>
      </c>
      <c r="J128" s="190"/>
      <c r="K128" s="190"/>
      <c r="L128" s="190"/>
      <c r="M128" s="190"/>
      <c r="N128" s="270">
        <v>0</v>
      </c>
      <c r="O128" s="270">
        <v>6000</v>
      </c>
      <c r="P128" s="190" t="s">
        <v>657</v>
      </c>
      <c r="Q128" s="375"/>
    </row>
    <row r="129" spans="1:17" ht="76.5">
      <c r="A129" s="265" t="s">
        <v>556</v>
      </c>
      <c r="B129" s="190"/>
      <c r="C129" s="266" t="s">
        <v>714</v>
      </c>
      <c r="D129" s="267">
        <v>43836</v>
      </c>
      <c r="E129" s="237" t="s">
        <v>1590</v>
      </c>
      <c r="F129" s="237" t="s">
        <v>6</v>
      </c>
      <c r="G129" s="237">
        <v>975826</v>
      </c>
      <c r="H129" s="190"/>
      <c r="I129" s="269" t="s">
        <v>2388</v>
      </c>
      <c r="J129" s="190"/>
      <c r="K129" s="190"/>
      <c r="L129" s="190"/>
      <c r="M129" s="190"/>
      <c r="N129" s="270">
        <v>0</v>
      </c>
      <c r="O129" s="270">
        <v>1600</v>
      </c>
      <c r="P129" s="190" t="s">
        <v>657</v>
      </c>
      <c r="Q129" s="375"/>
    </row>
    <row r="130" spans="1:17" ht="51">
      <c r="A130" s="265" t="s">
        <v>556</v>
      </c>
      <c r="B130" s="190"/>
      <c r="C130" s="266" t="s">
        <v>714</v>
      </c>
      <c r="D130" s="267">
        <v>43836</v>
      </c>
      <c r="E130" s="237" t="s">
        <v>1591</v>
      </c>
      <c r="F130" s="237" t="s">
        <v>6</v>
      </c>
      <c r="G130" s="237">
        <v>975827</v>
      </c>
      <c r="H130" s="190"/>
      <c r="I130" s="269" t="s">
        <v>2389</v>
      </c>
      <c r="J130" s="190"/>
      <c r="K130" s="190"/>
      <c r="L130" s="190"/>
      <c r="M130" s="190"/>
      <c r="N130" s="270">
        <v>0</v>
      </c>
      <c r="O130" s="270">
        <v>18250</v>
      </c>
      <c r="P130" s="190" t="s">
        <v>657</v>
      </c>
      <c r="Q130" s="375"/>
    </row>
    <row r="131" spans="1:17" ht="51">
      <c r="A131" s="265" t="s">
        <v>562</v>
      </c>
      <c r="B131" s="190"/>
      <c r="C131" s="266" t="s">
        <v>604</v>
      </c>
      <c r="D131" s="267">
        <v>43836</v>
      </c>
      <c r="E131" s="237" t="s">
        <v>1592</v>
      </c>
      <c r="F131" s="237" t="s">
        <v>6</v>
      </c>
      <c r="G131" s="237">
        <v>1224654</v>
      </c>
      <c r="H131" s="190"/>
      <c r="I131" s="269" t="s">
        <v>2390</v>
      </c>
      <c r="J131" s="190"/>
      <c r="K131" s="190"/>
      <c r="L131" s="190"/>
      <c r="M131" s="190"/>
      <c r="N131" s="270">
        <v>0</v>
      </c>
      <c r="O131" s="270">
        <v>4784.7299999999996</v>
      </c>
      <c r="P131" s="190" t="s">
        <v>657</v>
      </c>
      <c r="Q131" s="375"/>
    </row>
    <row r="132" spans="1:17" ht="51">
      <c r="A132" s="265">
        <v>47</v>
      </c>
      <c r="B132" s="190"/>
      <c r="C132" s="266" t="s">
        <v>49</v>
      </c>
      <c r="D132" s="267">
        <v>43837</v>
      </c>
      <c r="E132" s="237" t="s">
        <v>1593</v>
      </c>
      <c r="F132" s="237" t="s">
        <v>3</v>
      </c>
      <c r="G132" s="237">
        <v>1814581</v>
      </c>
      <c r="H132" s="190"/>
      <c r="I132" s="269" t="s">
        <v>8297</v>
      </c>
      <c r="J132" s="190"/>
      <c r="K132" s="190"/>
      <c r="L132" s="190"/>
      <c r="M132" s="190"/>
      <c r="N132" s="270">
        <v>0</v>
      </c>
      <c r="O132" s="270">
        <v>6371.93</v>
      </c>
      <c r="P132" s="190" t="s">
        <v>657</v>
      </c>
      <c r="Q132" s="375"/>
    </row>
    <row r="133" spans="1:17" ht="51">
      <c r="A133" s="265" t="s">
        <v>553</v>
      </c>
      <c r="B133" s="190"/>
      <c r="C133" s="266" t="s">
        <v>605</v>
      </c>
      <c r="D133" s="267">
        <v>43837</v>
      </c>
      <c r="E133" s="237" t="s">
        <v>1594</v>
      </c>
      <c r="F133" s="237" t="s">
        <v>3</v>
      </c>
      <c r="G133" s="237">
        <v>1814575</v>
      </c>
      <c r="H133" s="190"/>
      <c r="I133" s="269" t="s">
        <v>2391</v>
      </c>
      <c r="J133" s="190"/>
      <c r="K133" s="190"/>
      <c r="L133" s="190"/>
      <c r="M133" s="190"/>
      <c r="N133" s="270">
        <v>0</v>
      </c>
      <c r="O133" s="270">
        <v>258.5</v>
      </c>
      <c r="P133" s="190" t="s">
        <v>657</v>
      </c>
      <c r="Q133" s="375"/>
    </row>
    <row r="134" spans="1:17" ht="51">
      <c r="A134" s="265" t="s">
        <v>553</v>
      </c>
      <c r="B134" s="190"/>
      <c r="C134" s="266" t="s">
        <v>605</v>
      </c>
      <c r="D134" s="267">
        <v>43837</v>
      </c>
      <c r="E134" s="237" t="s">
        <v>1595</v>
      </c>
      <c r="F134" s="237" t="s">
        <v>3</v>
      </c>
      <c r="G134" s="237">
        <v>1814573</v>
      </c>
      <c r="H134" s="190"/>
      <c r="I134" s="269" t="s">
        <v>2392</v>
      </c>
      <c r="J134" s="190"/>
      <c r="K134" s="190"/>
      <c r="L134" s="190"/>
      <c r="M134" s="190"/>
      <c r="N134" s="270">
        <v>0</v>
      </c>
      <c r="O134" s="270">
        <v>181.70000000000002</v>
      </c>
      <c r="P134" s="190" t="s">
        <v>657</v>
      </c>
      <c r="Q134" s="375"/>
    </row>
    <row r="135" spans="1:17" ht="51">
      <c r="A135" s="265">
        <v>16</v>
      </c>
      <c r="B135" s="190"/>
      <c r="C135" s="266" t="s">
        <v>7133</v>
      </c>
      <c r="D135" s="267">
        <v>43837</v>
      </c>
      <c r="E135" s="237" t="s">
        <v>1596</v>
      </c>
      <c r="F135" s="237" t="s">
        <v>3</v>
      </c>
      <c r="G135" s="237">
        <v>1814571</v>
      </c>
      <c r="H135" s="190"/>
      <c r="I135" s="269" t="s">
        <v>8298</v>
      </c>
      <c r="J135" s="190"/>
      <c r="K135" s="190"/>
      <c r="L135" s="190"/>
      <c r="M135" s="190"/>
      <c r="N135" s="270">
        <v>0</v>
      </c>
      <c r="O135" s="270">
        <v>267</v>
      </c>
      <c r="P135" s="190" t="s">
        <v>657</v>
      </c>
      <c r="Q135" s="375"/>
    </row>
    <row r="136" spans="1:17" ht="63.75">
      <c r="A136" s="265" t="s">
        <v>553</v>
      </c>
      <c r="B136" s="190"/>
      <c r="C136" s="266" t="s">
        <v>605</v>
      </c>
      <c r="D136" s="267">
        <v>43837</v>
      </c>
      <c r="E136" s="237" t="s">
        <v>1597</v>
      </c>
      <c r="F136" s="237" t="s">
        <v>3</v>
      </c>
      <c r="G136" s="237">
        <v>1814548</v>
      </c>
      <c r="H136" s="190"/>
      <c r="I136" s="269" t="s">
        <v>2393</v>
      </c>
      <c r="J136" s="190"/>
      <c r="K136" s="190"/>
      <c r="L136" s="190"/>
      <c r="M136" s="190"/>
      <c r="N136" s="270">
        <v>0</v>
      </c>
      <c r="O136" s="270">
        <v>323.40000000000003</v>
      </c>
      <c r="P136" s="190" t="s">
        <v>657</v>
      </c>
      <c r="Q136" s="375"/>
    </row>
    <row r="137" spans="1:17" ht="51">
      <c r="A137" s="265" t="s">
        <v>553</v>
      </c>
      <c r="B137" s="190"/>
      <c r="C137" s="266" t="s">
        <v>605</v>
      </c>
      <c r="D137" s="267">
        <v>43837</v>
      </c>
      <c r="E137" s="237" t="s">
        <v>1598</v>
      </c>
      <c r="F137" s="237" t="s">
        <v>3</v>
      </c>
      <c r="G137" s="237">
        <v>1814545</v>
      </c>
      <c r="H137" s="190"/>
      <c r="I137" s="269" t="s">
        <v>2394</v>
      </c>
      <c r="J137" s="190"/>
      <c r="K137" s="190"/>
      <c r="L137" s="190"/>
      <c r="M137" s="190"/>
      <c r="N137" s="270">
        <v>0</v>
      </c>
      <c r="O137" s="270">
        <v>1080.3399999999999</v>
      </c>
      <c r="P137" s="190" t="s">
        <v>657</v>
      </c>
      <c r="Q137" s="375"/>
    </row>
    <row r="138" spans="1:17" ht="51">
      <c r="A138" s="265" t="s">
        <v>553</v>
      </c>
      <c r="B138" s="190"/>
      <c r="C138" s="266" t="s">
        <v>605</v>
      </c>
      <c r="D138" s="267">
        <v>43837</v>
      </c>
      <c r="E138" s="237" t="s">
        <v>1599</v>
      </c>
      <c r="F138" s="237" t="s">
        <v>3</v>
      </c>
      <c r="G138" s="237">
        <v>1814532</v>
      </c>
      <c r="H138" s="190"/>
      <c r="I138" s="269" t="s">
        <v>2395</v>
      </c>
      <c r="J138" s="190"/>
      <c r="K138" s="190"/>
      <c r="L138" s="190"/>
      <c r="M138" s="190"/>
      <c r="N138" s="270">
        <v>0</v>
      </c>
      <c r="O138" s="270">
        <v>2716.65</v>
      </c>
      <c r="P138" s="190" t="s">
        <v>657</v>
      </c>
      <c r="Q138" s="375"/>
    </row>
    <row r="139" spans="1:17" ht="38.25">
      <c r="A139" s="265">
        <v>650</v>
      </c>
      <c r="B139" s="190"/>
      <c r="C139" s="266" t="s">
        <v>184</v>
      </c>
      <c r="D139" s="267">
        <v>43837</v>
      </c>
      <c r="E139" s="237" t="s">
        <v>1600</v>
      </c>
      <c r="F139" s="237" t="s">
        <v>3</v>
      </c>
      <c r="G139" s="237">
        <v>1814522</v>
      </c>
      <c r="H139" s="190"/>
      <c r="I139" s="269" t="s">
        <v>8299</v>
      </c>
      <c r="J139" s="190"/>
      <c r="K139" s="190"/>
      <c r="L139" s="190"/>
      <c r="M139" s="190"/>
      <c r="N139" s="270">
        <v>0</v>
      </c>
      <c r="O139" s="270">
        <v>547.13</v>
      </c>
      <c r="P139" s="190" t="s">
        <v>657</v>
      </c>
      <c r="Q139" s="375"/>
    </row>
    <row r="140" spans="1:17" ht="63.75">
      <c r="A140" s="265" t="s">
        <v>553</v>
      </c>
      <c r="B140" s="190"/>
      <c r="C140" s="266" t="s">
        <v>605</v>
      </c>
      <c r="D140" s="267">
        <v>43837</v>
      </c>
      <c r="E140" s="237" t="s">
        <v>1601</v>
      </c>
      <c r="F140" s="237" t="s">
        <v>3</v>
      </c>
      <c r="G140" s="237">
        <v>1814517</v>
      </c>
      <c r="H140" s="190"/>
      <c r="I140" s="269" t="s">
        <v>2396</v>
      </c>
      <c r="J140" s="190"/>
      <c r="K140" s="190"/>
      <c r="L140" s="190"/>
      <c r="M140" s="190"/>
      <c r="N140" s="270">
        <v>0</v>
      </c>
      <c r="O140" s="270">
        <v>4206.8999999999996</v>
      </c>
      <c r="P140" s="190" t="s">
        <v>657</v>
      </c>
      <c r="Q140" s="375"/>
    </row>
    <row r="141" spans="1:17" ht="51">
      <c r="A141" s="265">
        <v>47</v>
      </c>
      <c r="B141" s="190"/>
      <c r="C141" s="266" t="s">
        <v>49</v>
      </c>
      <c r="D141" s="267">
        <v>43837</v>
      </c>
      <c r="E141" s="237" t="s">
        <v>1602</v>
      </c>
      <c r="F141" s="237" t="s">
        <v>3</v>
      </c>
      <c r="G141" s="237">
        <v>1814584</v>
      </c>
      <c r="H141" s="190"/>
      <c r="I141" s="269" t="s">
        <v>8297</v>
      </c>
      <c r="J141" s="190"/>
      <c r="K141" s="190"/>
      <c r="L141" s="190"/>
      <c r="M141" s="190"/>
      <c r="N141" s="270">
        <v>0</v>
      </c>
      <c r="O141" s="270">
        <v>1656.01</v>
      </c>
      <c r="P141" s="190" t="s">
        <v>657</v>
      </c>
      <c r="Q141" s="375"/>
    </row>
    <row r="142" spans="1:17" ht="51">
      <c r="A142" s="265">
        <v>10</v>
      </c>
      <c r="B142" s="190"/>
      <c r="C142" s="266" t="s">
        <v>41</v>
      </c>
      <c r="D142" s="267">
        <v>43837</v>
      </c>
      <c r="E142" s="237" t="s">
        <v>1603</v>
      </c>
      <c r="F142" s="237" t="s">
        <v>3</v>
      </c>
      <c r="G142" s="237">
        <v>1814587</v>
      </c>
      <c r="H142" s="190"/>
      <c r="I142" s="269" t="s">
        <v>8300</v>
      </c>
      <c r="J142" s="190"/>
      <c r="K142" s="190"/>
      <c r="L142" s="190"/>
      <c r="M142" s="190"/>
      <c r="N142" s="270">
        <v>0</v>
      </c>
      <c r="O142" s="270">
        <v>1825.46</v>
      </c>
      <c r="P142" s="190" t="s">
        <v>657</v>
      </c>
      <c r="Q142" s="375"/>
    </row>
    <row r="143" spans="1:17" ht="63.75">
      <c r="A143" s="265" t="s">
        <v>553</v>
      </c>
      <c r="B143" s="190"/>
      <c r="C143" s="266" t="s">
        <v>605</v>
      </c>
      <c r="D143" s="267">
        <v>43837</v>
      </c>
      <c r="E143" s="237" t="s">
        <v>1604</v>
      </c>
      <c r="F143" s="237" t="s">
        <v>3</v>
      </c>
      <c r="G143" s="237">
        <v>1814608</v>
      </c>
      <c r="H143" s="190"/>
      <c r="I143" s="269" t="s">
        <v>2397</v>
      </c>
      <c r="J143" s="190"/>
      <c r="K143" s="190"/>
      <c r="L143" s="190"/>
      <c r="M143" s="190"/>
      <c r="N143" s="270">
        <v>0</v>
      </c>
      <c r="O143" s="270">
        <v>1.5</v>
      </c>
      <c r="P143" s="190" t="s">
        <v>657</v>
      </c>
      <c r="Q143" s="375"/>
    </row>
    <row r="144" spans="1:17" ht="51">
      <c r="A144" s="265">
        <v>20</v>
      </c>
      <c r="B144" s="190"/>
      <c r="C144" s="266" t="s">
        <v>44</v>
      </c>
      <c r="D144" s="267">
        <v>43837</v>
      </c>
      <c r="E144" s="237" t="s">
        <v>1605</v>
      </c>
      <c r="F144" s="237" t="s">
        <v>3</v>
      </c>
      <c r="G144" s="237">
        <v>1814613</v>
      </c>
      <c r="H144" s="190"/>
      <c r="I144" s="269" t="s">
        <v>8301</v>
      </c>
      <c r="J144" s="190"/>
      <c r="K144" s="190"/>
      <c r="L144" s="190"/>
      <c r="M144" s="190"/>
      <c r="N144" s="270">
        <v>0</v>
      </c>
      <c r="O144" s="270">
        <v>3164.4</v>
      </c>
      <c r="P144" s="190" t="s">
        <v>657</v>
      </c>
      <c r="Q144" s="375"/>
    </row>
    <row r="145" spans="1:17" ht="51">
      <c r="A145" s="265">
        <v>20</v>
      </c>
      <c r="B145" s="190"/>
      <c r="C145" s="266" t="s">
        <v>44</v>
      </c>
      <c r="D145" s="267">
        <v>43837</v>
      </c>
      <c r="E145" s="237" t="s">
        <v>1606</v>
      </c>
      <c r="F145" s="237" t="s">
        <v>3</v>
      </c>
      <c r="G145" s="237">
        <v>1814614</v>
      </c>
      <c r="H145" s="190"/>
      <c r="I145" s="269" t="s">
        <v>8302</v>
      </c>
      <c r="J145" s="190"/>
      <c r="K145" s="190"/>
      <c r="L145" s="190"/>
      <c r="M145" s="190"/>
      <c r="N145" s="270">
        <v>0</v>
      </c>
      <c r="O145" s="270">
        <v>1077.55</v>
      </c>
      <c r="P145" s="190" t="s">
        <v>657</v>
      </c>
      <c r="Q145" s="375"/>
    </row>
    <row r="146" spans="1:17" ht="38.25">
      <c r="A146" s="265">
        <v>15</v>
      </c>
      <c r="B146" s="190"/>
      <c r="C146" s="266" t="s">
        <v>42</v>
      </c>
      <c r="D146" s="267">
        <v>43837</v>
      </c>
      <c r="E146" s="237" t="s">
        <v>1607</v>
      </c>
      <c r="F146" s="237" t="s">
        <v>3</v>
      </c>
      <c r="G146" s="237">
        <v>1814635</v>
      </c>
      <c r="H146" s="190"/>
      <c r="I146" s="269" t="s">
        <v>2398</v>
      </c>
      <c r="J146" s="190"/>
      <c r="K146" s="190"/>
      <c r="L146" s="190"/>
      <c r="M146" s="190"/>
      <c r="N146" s="270">
        <v>0</v>
      </c>
      <c r="O146" s="270">
        <v>328.57</v>
      </c>
      <c r="P146" s="190" t="s">
        <v>657</v>
      </c>
      <c r="Q146" s="375"/>
    </row>
    <row r="147" spans="1:17" ht="51">
      <c r="A147" s="265">
        <v>650</v>
      </c>
      <c r="B147" s="190"/>
      <c r="C147" s="266" t="s">
        <v>184</v>
      </c>
      <c r="D147" s="267">
        <v>43837</v>
      </c>
      <c r="E147" s="237" t="s">
        <v>1608</v>
      </c>
      <c r="F147" s="237" t="s">
        <v>3</v>
      </c>
      <c r="G147" s="237">
        <v>1814636</v>
      </c>
      <c r="H147" s="190"/>
      <c r="I147" s="248" t="s">
        <v>8303</v>
      </c>
      <c r="J147" s="190"/>
      <c r="K147" s="190"/>
      <c r="L147" s="190"/>
      <c r="M147" s="190"/>
      <c r="N147" s="268">
        <v>0</v>
      </c>
      <c r="O147" s="268">
        <v>10.5</v>
      </c>
      <c r="P147" s="190" t="s">
        <v>657</v>
      </c>
      <c r="Q147" s="375"/>
    </row>
    <row r="148" spans="1:17" ht="51">
      <c r="A148" s="265" t="s">
        <v>553</v>
      </c>
      <c r="B148" s="190"/>
      <c r="C148" s="266" t="s">
        <v>605</v>
      </c>
      <c r="D148" s="267">
        <v>43837</v>
      </c>
      <c r="E148" s="237" t="s">
        <v>1609</v>
      </c>
      <c r="F148" s="237" t="s">
        <v>3</v>
      </c>
      <c r="G148" s="237">
        <v>1814645</v>
      </c>
      <c r="H148" s="190"/>
      <c r="I148" s="248" t="s">
        <v>2399</v>
      </c>
      <c r="J148" s="190"/>
      <c r="K148" s="190"/>
      <c r="L148" s="190"/>
      <c r="M148" s="190"/>
      <c r="N148" s="268">
        <v>0</v>
      </c>
      <c r="O148" s="268">
        <v>11516.630000000001</v>
      </c>
      <c r="P148" s="190" t="s">
        <v>657</v>
      </c>
      <c r="Q148" s="375"/>
    </row>
    <row r="149" spans="1:17" ht="51">
      <c r="A149" s="265" t="s">
        <v>553</v>
      </c>
      <c r="B149" s="190"/>
      <c r="C149" s="266" t="s">
        <v>605</v>
      </c>
      <c r="D149" s="267">
        <v>43837</v>
      </c>
      <c r="E149" s="237" t="s">
        <v>1610</v>
      </c>
      <c r="F149" s="237" t="s">
        <v>3</v>
      </c>
      <c r="G149" s="237">
        <v>1814662</v>
      </c>
      <c r="H149" s="190"/>
      <c r="I149" s="248" t="s">
        <v>2400</v>
      </c>
      <c r="J149" s="190"/>
      <c r="K149" s="190"/>
      <c r="L149" s="190"/>
      <c r="M149" s="190"/>
      <c r="N149" s="268">
        <v>0</v>
      </c>
      <c r="O149" s="268">
        <v>543.48</v>
      </c>
      <c r="P149" s="190" t="s">
        <v>657</v>
      </c>
      <c r="Q149" s="375"/>
    </row>
    <row r="150" spans="1:17" ht="38.25">
      <c r="A150" s="265">
        <v>86</v>
      </c>
      <c r="B150" s="190"/>
      <c r="C150" s="266" t="s">
        <v>56</v>
      </c>
      <c r="D150" s="267">
        <v>43837</v>
      </c>
      <c r="E150" s="237" t="s">
        <v>1611</v>
      </c>
      <c r="F150" s="237" t="s">
        <v>3</v>
      </c>
      <c r="G150" s="237">
        <v>1814420</v>
      </c>
      <c r="H150" s="190"/>
      <c r="I150" s="248" t="s">
        <v>8304</v>
      </c>
      <c r="J150" s="190"/>
      <c r="K150" s="190"/>
      <c r="L150" s="190"/>
      <c r="M150" s="190"/>
      <c r="N150" s="268">
        <v>0</v>
      </c>
      <c r="O150" s="268">
        <v>822.96</v>
      </c>
      <c r="P150" s="190" t="s">
        <v>657</v>
      </c>
      <c r="Q150" s="375"/>
    </row>
    <row r="151" spans="1:17" ht="51">
      <c r="A151" s="265">
        <v>81</v>
      </c>
      <c r="B151" s="190"/>
      <c r="C151" s="266" t="s">
        <v>55</v>
      </c>
      <c r="D151" s="267">
        <v>43837</v>
      </c>
      <c r="E151" s="237" t="s">
        <v>1612</v>
      </c>
      <c r="F151" s="237" t="s">
        <v>3</v>
      </c>
      <c r="G151" s="237">
        <v>1814422</v>
      </c>
      <c r="H151" s="190"/>
      <c r="I151" s="248" t="s">
        <v>8305</v>
      </c>
      <c r="J151" s="190"/>
      <c r="K151" s="190"/>
      <c r="L151" s="190"/>
      <c r="M151" s="190"/>
      <c r="N151" s="268">
        <v>0</v>
      </c>
      <c r="O151" s="268">
        <v>800</v>
      </c>
      <c r="P151" s="190" t="s">
        <v>657</v>
      </c>
      <c r="Q151" s="375"/>
    </row>
    <row r="152" spans="1:17" ht="38.25">
      <c r="A152" s="265">
        <v>20</v>
      </c>
      <c r="B152" s="190"/>
      <c r="C152" s="266" t="s">
        <v>44</v>
      </c>
      <c r="D152" s="267">
        <v>43837</v>
      </c>
      <c r="E152" s="237" t="s">
        <v>1613</v>
      </c>
      <c r="F152" s="237" t="s">
        <v>3</v>
      </c>
      <c r="G152" s="237">
        <v>1814432</v>
      </c>
      <c r="H152" s="190"/>
      <c r="I152" s="248" t="s">
        <v>8306</v>
      </c>
      <c r="J152" s="190"/>
      <c r="K152" s="190"/>
      <c r="L152" s="190"/>
      <c r="M152" s="190"/>
      <c r="N152" s="268">
        <v>0</v>
      </c>
      <c r="O152" s="268">
        <v>50</v>
      </c>
      <c r="P152" s="190" t="s">
        <v>657</v>
      </c>
      <c r="Q152" s="375"/>
    </row>
    <row r="153" spans="1:17" ht="51">
      <c r="A153" s="265" t="s">
        <v>553</v>
      </c>
      <c r="B153" s="190"/>
      <c r="C153" s="266" t="s">
        <v>605</v>
      </c>
      <c r="D153" s="267">
        <v>43837</v>
      </c>
      <c r="E153" s="237" t="s">
        <v>1614</v>
      </c>
      <c r="F153" s="237" t="s">
        <v>3</v>
      </c>
      <c r="G153" s="237">
        <v>1814445</v>
      </c>
      <c r="H153" s="190"/>
      <c r="I153" s="248" t="s">
        <v>2401</v>
      </c>
      <c r="J153" s="190"/>
      <c r="K153" s="190"/>
      <c r="L153" s="190"/>
      <c r="M153" s="190"/>
      <c r="N153" s="268">
        <v>0</v>
      </c>
      <c r="O153" s="268">
        <v>782.51</v>
      </c>
      <c r="P153" s="190" t="s">
        <v>657</v>
      </c>
      <c r="Q153" s="375"/>
    </row>
    <row r="154" spans="1:17" ht="63.75">
      <c r="A154" s="265" t="s">
        <v>553</v>
      </c>
      <c r="B154" s="190"/>
      <c r="C154" s="266" t="s">
        <v>605</v>
      </c>
      <c r="D154" s="267">
        <v>43837</v>
      </c>
      <c r="E154" s="237" t="s">
        <v>1615</v>
      </c>
      <c r="F154" s="237" t="s">
        <v>3</v>
      </c>
      <c r="G154" s="237">
        <v>1814516</v>
      </c>
      <c r="H154" s="190"/>
      <c r="I154" s="248" t="s">
        <v>2402</v>
      </c>
      <c r="J154" s="190"/>
      <c r="K154" s="190"/>
      <c r="L154" s="190"/>
      <c r="M154" s="190"/>
      <c r="N154" s="268">
        <v>0</v>
      </c>
      <c r="O154" s="268">
        <v>29.39</v>
      </c>
      <c r="P154" s="190" t="s">
        <v>657</v>
      </c>
      <c r="Q154" s="375"/>
    </row>
    <row r="155" spans="1:17" ht="63.75">
      <c r="A155" s="265" t="s">
        <v>553</v>
      </c>
      <c r="B155" s="190"/>
      <c r="C155" s="266" t="s">
        <v>605</v>
      </c>
      <c r="D155" s="267">
        <v>43837</v>
      </c>
      <c r="E155" s="237" t="s">
        <v>1616</v>
      </c>
      <c r="F155" s="237" t="s">
        <v>3</v>
      </c>
      <c r="G155" s="237">
        <v>1814515</v>
      </c>
      <c r="H155" s="190"/>
      <c r="I155" s="248" t="s">
        <v>2403</v>
      </c>
      <c r="J155" s="190"/>
      <c r="K155" s="190"/>
      <c r="L155" s="190"/>
      <c r="M155" s="190"/>
      <c r="N155" s="268">
        <v>0</v>
      </c>
      <c r="O155" s="268">
        <v>4485.9000000000005</v>
      </c>
      <c r="P155" s="190" t="s">
        <v>657</v>
      </c>
      <c r="Q155" s="375"/>
    </row>
    <row r="156" spans="1:17" ht="38.25">
      <c r="A156" s="265">
        <v>266</v>
      </c>
      <c r="B156" s="190"/>
      <c r="C156" s="266" t="s">
        <v>1368</v>
      </c>
      <c r="D156" s="267">
        <v>43837</v>
      </c>
      <c r="E156" s="237" t="s">
        <v>1617</v>
      </c>
      <c r="F156" s="237" t="s">
        <v>3</v>
      </c>
      <c r="G156" s="237">
        <v>1814509</v>
      </c>
      <c r="H156" s="190"/>
      <c r="I156" s="248" t="s">
        <v>8307</v>
      </c>
      <c r="J156" s="190"/>
      <c r="K156" s="190"/>
      <c r="L156" s="190"/>
      <c r="M156" s="190"/>
      <c r="N156" s="268">
        <v>0</v>
      </c>
      <c r="O156" s="268">
        <v>1961.96</v>
      </c>
      <c r="P156" s="190" t="s">
        <v>657</v>
      </c>
      <c r="Q156" s="375"/>
    </row>
    <row r="157" spans="1:17" ht="51">
      <c r="A157" s="265" t="s">
        <v>553</v>
      </c>
      <c r="B157" s="190"/>
      <c r="C157" s="266" t="s">
        <v>605</v>
      </c>
      <c r="D157" s="267">
        <v>43837</v>
      </c>
      <c r="E157" s="237" t="s">
        <v>1618</v>
      </c>
      <c r="F157" s="237" t="s">
        <v>3</v>
      </c>
      <c r="G157" s="237">
        <v>1814505</v>
      </c>
      <c r="H157" s="190"/>
      <c r="I157" s="248" t="s">
        <v>2404</v>
      </c>
      <c r="J157" s="190"/>
      <c r="K157" s="190"/>
      <c r="L157" s="190"/>
      <c r="M157" s="190"/>
      <c r="N157" s="268">
        <v>0</v>
      </c>
      <c r="O157" s="268">
        <v>7.36</v>
      </c>
      <c r="P157" s="190" t="s">
        <v>657</v>
      </c>
      <c r="Q157" s="375"/>
    </row>
    <row r="158" spans="1:17" ht="51">
      <c r="A158" s="265" t="s">
        <v>553</v>
      </c>
      <c r="B158" s="190"/>
      <c r="C158" s="266" t="s">
        <v>605</v>
      </c>
      <c r="D158" s="267">
        <v>43837</v>
      </c>
      <c r="E158" s="237" t="s">
        <v>1619</v>
      </c>
      <c r="F158" s="237" t="s">
        <v>3</v>
      </c>
      <c r="G158" s="237">
        <v>1814494</v>
      </c>
      <c r="H158" s="190"/>
      <c r="I158" s="248" t="s">
        <v>1457</v>
      </c>
      <c r="J158" s="190"/>
      <c r="K158" s="190"/>
      <c r="L158" s="190"/>
      <c r="M158" s="190"/>
      <c r="N158" s="268">
        <v>0</v>
      </c>
      <c r="O158" s="268">
        <v>500</v>
      </c>
      <c r="P158" s="190" t="s">
        <v>657</v>
      </c>
      <c r="Q158" s="375"/>
    </row>
    <row r="159" spans="1:17" ht="63.75">
      <c r="A159" s="265" t="s">
        <v>554</v>
      </c>
      <c r="B159" s="190"/>
      <c r="C159" s="266" t="s">
        <v>726</v>
      </c>
      <c r="D159" s="267">
        <v>43837</v>
      </c>
      <c r="E159" s="237" t="s">
        <v>1620</v>
      </c>
      <c r="F159" s="237" t="s">
        <v>11</v>
      </c>
      <c r="G159" s="237">
        <v>13098</v>
      </c>
      <c r="H159" s="190"/>
      <c r="I159" s="248" t="s">
        <v>2405</v>
      </c>
      <c r="J159" s="190"/>
      <c r="K159" s="190"/>
      <c r="L159" s="190"/>
      <c r="M159" s="190"/>
      <c r="N159" s="268">
        <v>2395.91</v>
      </c>
      <c r="O159" s="268">
        <v>0</v>
      </c>
      <c r="P159" s="190" t="s">
        <v>2877</v>
      </c>
      <c r="Q159" s="375"/>
    </row>
    <row r="160" spans="1:17" ht="63.75">
      <c r="A160" s="265" t="s">
        <v>554</v>
      </c>
      <c r="B160" s="190"/>
      <c r="C160" s="266" t="s">
        <v>726</v>
      </c>
      <c r="D160" s="267">
        <v>43837</v>
      </c>
      <c r="E160" s="237" t="s">
        <v>1621</v>
      </c>
      <c r="F160" s="237" t="s">
        <v>11</v>
      </c>
      <c r="G160" s="237">
        <v>13069</v>
      </c>
      <c r="H160" s="190"/>
      <c r="I160" s="248" t="s">
        <v>2406</v>
      </c>
      <c r="J160" s="190"/>
      <c r="K160" s="190"/>
      <c r="L160" s="190"/>
      <c r="M160" s="190"/>
      <c r="N160" s="268">
        <v>16384.830000000002</v>
      </c>
      <c r="O160" s="268">
        <v>0</v>
      </c>
      <c r="P160" s="190" t="s">
        <v>657</v>
      </c>
      <c r="Q160" s="375"/>
    </row>
    <row r="161" spans="1:17" ht="63.75">
      <c r="A161" s="265" t="s">
        <v>554</v>
      </c>
      <c r="B161" s="190"/>
      <c r="C161" s="266" t="s">
        <v>726</v>
      </c>
      <c r="D161" s="267">
        <v>43837</v>
      </c>
      <c r="E161" s="237" t="s">
        <v>1622</v>
      </c>
      <c r="F161" s="237" t="s">
        <v>11</v>
      </c>
      <c r="G161" s="237">
        <v>13068</v>
      </c>
      <c r="H161" s="190"/>
      <c r="I161" s="248" t="s">
        <v>2407</v>
      </c>
      <c r="J161" s="190"/>
      <c r="K161" s="190"/>
      <c r="L161" s="190"/>
      <c r="M161" s="190"/>
      <c r="N161" s="268">
        <v>32446.28</v>
      </c>
      <c r="O161" s="268">
        <v>0</v>
      </c>
      <c r="P161" s="190" t="s">
        <v>2877</v>
      </c>
      <c r="Q161" s="375"/>
    </row>
    <row r="162" spans="1:17" ht="76.5">
      <c r="A162" s="265" t="s">
        <v>554</v>
      </c>
      <c r="B162" s="190"/>
      <c r="C162" s="266" t="s">
        <v>726</v>
      </c>
      <c r="D162" s="267">
        <v>43837</v>
      </c>
      <c r="E162" s="237" t="s">
        <v>1623</v>
      </c>
      <c r="F162" s="237" t="s">
        <v>11</v>
      </c>
      <c r="G162" s="237">
        <v>975868</v>
      </c>
      <c r="H162" s="190"/>
      <c r="I162" s="248" t="s">
        <v>2408</v>
      </c>
      <c r="J162" s="190"/>
      <c r="K162" s="190"/>
      <c r="L162" s="190"/>
      <c r="M162" s="190"/>
      <c r="N162" s="268">
        <v>50</v>
      </c>
      <c r="O162" s="268">
        <v>0</v>
      </c>
      <c r="P162" s="190" t="s">
        <v>657</v>
      </c>
      <c r="Q162" s="375"/>
    </row>
    <row r="163" spans="1:17" ht="89.25">
      <c r="A163" s="265" t="s">
        <v>554</v>
      </c>
      <c r="B163" s="190"/>
      <c r="C163" s="266" t="s">
        <v>726</v>
      </c>
      <c r="D163" s="267">
        <v>43837</v>
      </c>
      <c r="E163" s="237" t="s">
        <v>1624</v>
      </c>
      <c r="F163" s="237" t="s">
        <v>13</v>
      </c>
      <c r="G163" s="237">
        <v>975868</v>
      </c>
      <c r="H163" s="190"/>
      <c r="I163" s="248" t="s">
        <v>2409</v>
      </c>
      <c r="J163" s="190"/>
      <c r="K163" s="190"/>
      <c r="L163" s="190"/>
      <c r="M163" s="190"/>
      <c r="N163" s="268">
        <v>680</v>
      </c>
      <c r="O163" s="268">
        <v>0</v>
      </c>
      <c r="P163" s="190" t="s">
        <v>657</v>
      </c>
      <c r="Q163" s="375"/>
    </row>
    <row r="164" spans="1:17" ht="51">
      <c r="A164" s="265" t="s">
        <v>554</v>
      </c>
      <c r="B164" s="190"/>
      <c r="C164" s="266" t="s">
        <v>726</v>
      </c>
      <c r="D164" s="267">
        <v>43837</v>
      </c>
      <c r="E164" s="237" t="s">
        <v>1625</v>
      </c>
      <c r="F164" s="237" t="s">
        <v>11</v>
      </c>
      <c r="G164" s="237">
        <v>975874</v>
      </c>
      <c r="H164" s="190"/>
      <c r="I164" s="248" t="s">
        <v>2410</v>
      </c>
      <c r="J164" s="190"/>
      <c r="K164" s="190"/>
      <c r="L164" s="190"/>
      <c r="M164" s="190"/>
      <c r="N164" s="268">
        <v>51000</v>
      </c>
      <c r="O164" s="268">
        <v>0</v>
      </c>
      <c r="P164" s="190" t="s">
        <v>657</v>
      </c>
      <c r="Q164" s="375"/>
    </row>
    <row r="165" spans="1:17" ht="76.5">
      <c r="A165" s="265" t="s">
        <v>556</v>
      </c>
      <c r="B165" s="190"/>
      <c r="C165" s="266" t="s">
        <v>714</v>
      </c>
      <c r="D165" s="267">
        <v>43837</v>
      </c>
      <c r="E165" s="237" t="s">
        <v>1626</v>
      </c>
      <c r="F165" s="237" t="s">
        <v>6</v>
      </c>
      <c r="G165" s="237">
        <v>975872</v>
      </c>
      <c r="H165" s="190"/>
      <c r="I165" s="248" t="s">
        <v>2411</v>
      </c>
      <c r="J165" s="190"/>
      <c r="K165" s="190"/>
      <c r="L165" s="190"/>
      <c r="M165" s="190"/>
      <c r="N165" s="268">
        <v>0</v>
      </c>
      <c r="O165" s="268">
        <v>749</v>
      </c>
      <c r="P165" s="190" t="s">
        <v>657</v>
      </c>
      <c r="Q165" s="375"/>
    </row>
    <row r="166" spans="1:17" ht="63.75">
      <c r="A166" s="265">
        <v>513</v>
      </c>
      <c r="B166" s="190"/>
      <c r="C166" s="266" t="s">
        <v>169</v>
      </c>
      <c r="D166" s="267">
        <v>43837</v>
      </c>
      <c r="E166" s="237" t="s">
        <v>1627</v>
      </c>
      <c r="F166" s="237" t="s">
        <v>15</v>
      </c>
      <c r="G166" s="237">
        <v>1240916</v>
      </c>
      <c r="H166" s="190"/>
      <c r="I166" s="248" t="s">
        <v>2412</v>
      </c>
      <c r="J166" s="190"/>
      <c r="K166" s="190"/>
      <c r="L166" s="190"/>
      <c r="M166" s="190"/>
      <c r="N166" s="268">
        <v>50</v>
      </c>
      <c r="O166" s="268">
        <v>0</v>
      </c>
      <c r="P166" s="190" t="s">
        <v>657</v>
      </c>
      <c r="Q166" s="375"/>
    </row>
    <row r="167" spans="1:17" ht="51">
      <c r="A167" s="265">
        <v>119</v>
      </c>
      <c r="B167" s="190"/>
      <c r="C167" s="266" t="s">
        <v>62</v>
      </c>
      <c r="D167" s="267">
        <v>43837</v>
      </c>
      <c r="E167" s="237" t="s">
        <v>1628</v>
      </c>
      <c r="F167" s="237" t="s">
        <v>11</v>
      </c>
      <c r="G167" s="237">
        <v>975909</v>
      </c>
      <c r="H167" s="190"/>
      <c r="I167" s="248" t="s">
        <v>2413</v>
      </c>
      <c r="J167" s="190"/>
      <c r="K167" s="190"/>
      <c r="L167" s="190"/>
      <c r="M167" s="190"/>
      <c r="N167" s="268">
        <v>50</v>
      </c>
      <c r="O167" s="268">
        <v>0</v>
      </c>
      <c r="P167" s="190" t="s">
        <v>657</v>
      </c>
      <c r="Q167" s="375"/>
    </row>
    <row r="168" spans="1:17" ht="51">
      <c r="A168" s="265">
        <v>513</v>
      </c>
      <c r="B168" s="190"/>
      <c r="C168" s="266" t="s">
        <v>169</v>
      </c>
      <c r="D168" s="267">
        <v>43837</v>
      </c>
      <c r="E168" s="237" t="s">
        <v>1629</v>
      </c>
      <c r="F168" s="237" t="s">
        <v>11</v>
      </c>
      <c r="G168" s="237">
        <v>975905</v>
      </c>
      <c r="H168" s="190"/>
      <c r="I168" s="248" t="s">
        <v>2414</v>
      </c>
      <c r="J168" s="190"/>
      <c r="K168" s="190"/>
      <c r="L168" s="190"/>
      <c r="M168" s="190"/>
      <c r="N168" s="268">
        <v>50</v>
      </c>
      <c r="O168" s="268">
        <v>0</v>
      </c>
      <c r="P168" s="190" t="s">
        <v>657</v>
      </c>
      <c r="Q168" s="375"/>
    </row>
    <row r="169" spans="1:17" ht="51">
      <c r="A169" s="265">
        <v>513</v>
      </c>
      <c r="B169" s="190"/>
      <c r="C169" s="266" t="s">
        <v>169</v>
      </c>
      <c r="D169" s="267">
        <v>43837</v>
      </c>
      <c r="E169" s="237" t="s">
        <v>1630</v>
      </c>
      <c r="F169" s="237" t="s">
        <v>11</v>
      </c>
      <c r="G169" s="237">
        <v>975913</v>
      </c>
      <c r="H169" s="190"/>
      <c r="I169" s="248" t="s">
        <v>2415</v>
      </c>
      <c r="J169" s="190"/>
      <c r="K169" s="190"/>
      <c r="L169" s="190"/>
      <c r="M169" s="190"/>
      <c r="N169" s="268">
        <v>50</v>
      </c>
      <c r="O169" s="268">
        <v>0</v>
      </c>
      <c r="P169" s="190" t="s">
        <v>657</v>
      </c>
      <c r="Q169" s="375"/>
    </row>
    <row r="170" spans="1:17" ht="63.75">
      <c r="A170" s="265">
        <v>340</v>
      </c>
      <c r="B170" s="190"/>
      <c r="C170" s="266" t="s">
        <v>145</v>
      </c>
      <c r="D170" s="267">
        <v>43838</v>
      </c>
      <c r="E170" s="237" t="s">
        <v>1631</v>
      </c>
      <c r="F170" s="237" t="s">
        <v>3</v>
      </c>
      <c r="G170" s="237">
        <v>1814930</v>
      </c>
      <c r="H170" s="190"/>
      <c r="I170" s="248" t="s">
        <v>2416</v>
      </c>
      <c r="J170" s="190"/>
      <c r="K170" s="190"/>
      <c r="L170" s="190"/>
      <c r="M170" s="190"/>
      <c r="N170" s="268">
        <v>0</v>
      </c>
      <c r="O170" s="268">
        <v>1228.72</v>
      </c>
      <c r="P170" s="190" t="s">
        <v>657</v>
      </c>
      <c r="Q170" s="375"/>
    </row>
    <row r="171" spans="1:17" ht="38.25">
      <c r="A171" s="265" t="s">
        <v>562</v>
      </c>
      <c r="B171" s="190"/>
      <c r="C171" s="266" t="s">
        <v>604</v>
      </c>
      <c r="D171" s="267">
        <v>43838</v>
      </c>
      <c r="E171" s="237" t="s">
        <v>1632</v>
      </c>
      <c r="F171" s="237" t="s">
        <v>3</v>
      </c>
      <c r="G171" s="237">
        <v>1814943</v>
      </c>
      <c r="H171" s="190"/>
      <c r="I171" s="248" t="s">
        <v>2417</v>
      </c>
      <c r="J171" s="190"/>
      <c r="K171" s="190"/>
      <c r="L171" s="190"/>
      <c r="M171" s="190"/>
      <c r="N171" s="268">
        <v>0</v>
      </c>
      <c r="O171" s="268">
        <v>1034.7</v>
      </c>
      <c r="P171" s="190" t="s">
        <v>657</v>
      </c>
      <c r="Q171" s="375"/>
    </row>
    <row r="172" spans="1:17" ht="38.25">
      <c r="A172" s="265" t="s">
        <v>562</v>
      </c>
      <c r="B172" s="190"/>
      <c r="C172" s="266" t="s">
        <v>604</v>
      </c>
      <c r="D172" s="267">
        <v>43838</v>
      </c>
      <c r="E172" s="237" t="s">
        <v>1633</v>
      </c>
      <c r="F172" s="237" t="s">
        <v>3</v>
      </c>
      <c r="G172" s="237">
        <v>1814950</v>
      </c>
      <c r="H172" s="190"/>
      <c r="I172" s="248" t="s">
        <v>2418</v>
      </c>
      <c r="J172" s="190"/>
      <c r="K172" s="190"/>
      <c r="L172" s="190"/>
      <c r="M172" s="190"/>
      <c r="N172" s="268">
        <v>0</v>
      </c>
      <c r="O172" s="268">
        <v>1669</v>
      </c>
      <c r="P172" s="190" t="s">
        <v>657</v>
      </c>
      <c r="Q172" s="375"/>
    </row>
    <row r="173" spans="1:17" ht="51">
      <c r="A173" s="265" t="s">
        <v>562</v>
      </c>
      <c r="B173" s="190"/>
      <c r="C173" s="266" t="s">
        <v>604</v>
      </c>
      <c r="D173" s="267">
        <v>43838</v>
      </c>
      <c r="E173" s="237" t="s">
        <v>1634</v>
      </c>
      <c r="F173" s="237" t="s">
        <v>3</v>
      </c>
      <c r="G173" s="237">
        <v>1814966</v>
      </c>
      <c r="H173" s="190"/>
      <c r="I173" s="248" t="s">
        <v>1340</v>
      </c>
      <c r="J173" s="190"/>
      <c r="K173" s="190"/>
      <c r="L173" s="190"/>
      <c r="M173" s="190"/>
      <c r="N173" s="268">
        <v>0</v>
      </c>
      <c r="O173" s="268">
        <v>1726</v>
      </c>
      <c r="P173" s="190" t="s">
        <v>657</v>
      </c>
      <c r="Q173" s="375"/>
    </row>
    <row r="174" spans="1:17" ht="63.75">
      <c r="A174" s="265" t="s">
        <v>553</v>
      </c>
      <c r="B174" s="190"/>
      <c r="C174" s="266" t="s">
        <v>605</v>
      </c>
      <c r="D174" s="267">
        <v>43838</v>
      </c>
      <c r="E174" s="237" t="s">
        <v>1635</v>
      </c>
      <c r="F174" s="237" t="s">
        <v>3</v>
      </c>
      <c r="G174" s="237">
        <v>1814925</v>
      </c>
      <c r="H174" s="190"/>
      <c r="I174" s="248" t="s">
        <v>2419</v>
      </c>
      <c r="J174" s="190"/>
      <c r="K174" s="190"/>
      <c r="L174" s="190"/>
      <c r="M174" s="190"/>
      <c r="N174" s="268">
        <v>0</v>
      </c>
      <c r="O174" s="268">
        <v>810.9</v>
      </c>
      <c r="P174" s="190" t="s">
        <v>657</v>
      </c>
      <c r="Q174" s="375"/>
    </row>
    <row r="175" spans="1:17" ht="63.75">
      <c r="A175" s="265" t="s">
        <v>553</v>
      </c>
      <c r="B175" s="190"/>
      <c r="C175" s="266" t="s">
        <v>605</v>
      </c>
      <c r="D175" s="267">
        <v>43838</v>
      </c>
      <c r="E175" s="237" t="s">
        <v>1636</v>
      </c>
      <c r="F175" s="237" t="s">
        <v>3</v>
      </c>
      <c r="G175" s="237">
        <v>1814923</v>
      </c>
      <c r="H175" s="190"/>
      <c r="I175" s="248" t="s">
        <v>2420</v>
      </c>
      <c r="J175" s="190"/>
      <c r="K175" s="190"/>
      <c r="L175" s="190"/>
      <c r="M175" s="190"/>
      <c r="N175" s="268">
        <v>0</v>
      </c>
      <c r="O175" s="268">
        <v>430</v>
      </c>
      <c r="P175" s="190" t="s">
        <v>657</v>
      </c>
      <c r="Q175" s="375"/>
    </row>
    <row r="176" spans="1:17" ht="51">
      <c r="A176" s="265" t="s">
        <v>553</v>
      </c>
      <c r="B176" s="190"/>
      <c r="C176" s="266" t="s">
        <v>605</v>
      </c>
      <c r="D176" s="267">
        <v>43838</v>
      </c>
      <c r="E176" s="237" t="s">
        <v>1637</v>
      </c>
      <c r="F176" s="237" t="s">
        <v>3</v>
      </c>
      <c r="G176" s="237">
        <v>1814913</v>
      </c>
      <c r="H176" s="190"/>
      <c r="I176" s="248" t="s">
        <v>2421</v>
      </c>
      <c r="J176" s="190"/>
      <c r="K176" s="190"/>
      <c r="L176" s="190"/>
      <c r="M176" s="190"/>
      <c r="N176" s="268">
        <v>0</v>
      </c>
      <c r="O176" s="268">
        <v>73.5</v>
      </c>
      <c r="P176" s="190" t="s">
        <v>657</v>
      </c>
      <c r="Q176" s="375"/>
    </row>
    <row r="177" spans="1:17" ht="51">
      <c r="A177" s="265" t="s">
        <v>553</v>
      </c>
      <c r="B177" s="190"/>
      <c r="C177" s="266" t="s">
        <v>605</v>
      </c>
      <c r="D177" s="267">
        <v>43838</v>
      </c>
      <c r="E177" s="237" t="s">
        <v>1638</v>
      </c>
      <c r="F177" s="237" t="s">
        <v>3</v>
      </c>
      <c r="G177" s="237">
        <v>1814912</v>
      </c>
      <c r="H177" s="190"/>
      <c r="I177" s="248" t="s">
        <v>2422</v>
      </c>
      <c r="J177" s="190"/>
      <c r="K177" s="190"/>
      <c r="L177" s="190"/>
      <c r="M177" s="190"/>
      <c r="N177" s="268">
        <v>0</v>
      </c>
      <c r="O177" s="268">
        <v>128.19999999999999</v>
      </c>
      <c r="P177" s="190" t="s">
        <v>657</v>
      </c>
      <c r="Q177" s="375"/>
    </row>
    <row r="178" spans="1:17" ht="51">
      <c r="A178" s="265">
        <v>378</v>
      </c>
      <c r="B178" s="190"/>
      <c r="C178" s="266" t="s">
        <v>628</v>
      </c>
      <c r="D178" s="267">
        <v>43838</v>
      </c>
      <c r="E178" s="237" t="s">
        <v>1639</v>
      </c>
      <c r="F178" s="237" t="s">
        <v>3</v>
      </c>
      <c r="G178" s="237">
        <v>1815094</v>
      </c>
      <c r="H178" s="190"/>
      <c r="I178" s="248" t="s">
        <v>8308</v>
      </c>
      <c r="J178" s="190"/>
      <c r="K178" s="190"/>
      <c r="L178" s="190"/>
      <c r="M178" s="190"/>
      <c r="N178" s="268">
        <v>0</v>
      </c>
      <c r="O178" s="268">
        <v>800</v>
      </c>
      <c r="P178" s="190" t="s">
        <v>657</v>
      </c>
      <c r="Q178" s="375"/>
    </row>
    <row r="179" spans="1:17" ht="51">
      <c r="A179" s="265">
        <v>47</v>
      </c>
      <c r="B179" s="190"/>
      <c r="C179" s="266" t="s">
        <v>49</v>
      </c>
      <c r="D179" s="267">
        <v>43838</v>
      </c>
      <c r="E179" s="237" t="s">
        <v>1640</v>
      </c>
      <c r="F179" s="237" t="s">
        <v>3</v>
      </c>
      <c r="G179" s="237">
        <v>1815071</v>
      </c>
      <c r="H179" s="190"/>
      <c r="I179" s="248" t="s">
        <v>8309</v>
      </c>
      <c r="J179" s="190"/>
      <c r="K179" s="190"/>
      <c r="L179" s="190"/>
      <c r="M179" s="190"/>
      <c r="N179" s="268">
        <v>0</v>
      </c>
      <c r="O179" s="268">
        <v>1438.45</v>
      </c>
      <c r="P179" s="190" t="s">
        <v>657</v>
      </c>
      <c r="Q179" s="375"/>
    </row>
    <row r="180" spans="1:17" ht="51">
      <c r="A180" s="265">
        <v>47</v>
      </c>
      <c r="B180" s="190"/>
      <c r="C180" s="266" t="s">
        <v>49</v>
      </c>
      <c r="D180" s="267">
        <v>43838</v>
      </c>
      <c r="E180" s="237" t="s">
        <v>1641</v>
      </c>
      <c r="F180" s="237" t="s">
        <v>3</v>
      </c>
      <c r="G180" s="237">
        <v>1815067</v>
      </c>
      <c r="H180" s="190"/>
      <c r="I180" s="248" t="s">
        <v>8310</v>
      </c>
      <c r="J180" s="190"/>
      <c r="K180" s="190"/>
      <c r="L180" s="190"/>
      <c r="M180" s="190"/>
      <c r="N180" s="268">
        <v>0</v>
      </c>
      <c r="O180" s="268">
        <v>16412.34</v>
      </c>
      <c r="P180" s="190" t="s">
        <v>657</v>
      </c>
      <c r="Q180" s="375"/>
    </row>
    <row r="181" spans="1:17" ht="38.25">
      <c r="A181" s="265" t="s">
        <v>562</v>
      </c>
      <c r="B181" s="190"/>
      <c r="C181" s="266" t="s">
        <v>604</v>
      </c>
      <c r="D181" s="267">
        <v>43838</v>
      </c>
      <c r="E181" s="237" t="s">
        <v>1642</v>
      </c>
      <c r="F181" s="237" t="s">
        <v>3</v>
      </c>
      <c r="G181" s="237">
        <v>1815044</v>
      </c>
      <c r="H181" s="190"/>
      <c r="I181" s="248" t="s">
        <v>2423</v>
      </c>
      <c r="J181" s="190"/>
      <c r="K181" s="190"/>
      <c r="L181" s="190"/>
      <c r="M181" s="190"/>
      <c r="N181" s="268">
        <v>0</v>
      </c>
      <c r="O181" s="268">
        <v>259.10000000000002</v>
      </c>
      <c r="P181" s="190" t="s">
        <v>657</v>
      </c>
      <c r="Q181" s="375"/>
    </row>
    <row r="182" spans="1:17" ht="51">
      <c r="A182" s="265">
        <v>591</v>
      </c>
      <c r="B182" s="190"/>
      <c r="C182" s="266" t="s">
        <v>701</v>
      </c>
      <c r="D182" s="267">
        <v>43838</v>
      </c>
      <c r="E182" s="237" t="s">
        <v>1643</v>
      </c>
      <c r="F182" s="237" t="s">
        <v>3</v>
      </c>
      <c r="G182" s="237">
        <v>1815041</v>
      </c>
      <c r="H182" s="190"/>
      <c r="I182" s="248" t="s">
        <v>2424</v>
      </c>
      <c r="J182" s="190"/>
      <c r="K182" s="190"/>
      <c r="L182" s="190"/>
      <c r="M182" s="190"/>
      <c r="N182" s="268">
        <v>0</v>
      </c>
      <c r="O182" s="268">
        <v>81.510000000000005</v>
      </c>
      <c r="P182" s="190" t="s">
        <v>657</v>
      </c>
      <c r="Q182" s="375"/>
    </row>
    <row r="183" spans="1:17" ht="51">
      <c r="A183" s="265" t="s">
        <v>553</v>
      </c>
      <c r="B183" s="190"/>
      <c r="C183" s="266" t="s">
        <v>605</v>
      </c>
      <c r="D183" s="267">
        <v>43838</v>
      </c>
      <c r="E183" s="237" t="s">
        <v>1644</v>
      </c>
      <c r="F183" s="237" t="s">
        <v>3</v>
      </c>
      <c r="G183" s="237">
        <v>1815019</v>
      </c>
      <c r="H183" s="190"/>
      <c r="I183" s="248" t="s">
        <v>2425</v>
      </c>
      <c r="J183" s="190"/>
      <c r="K183" s="190"/>
      <c r="L183" s="190"/>
      <c r="M183" s="190"/>
      <c r="N183" s="268">
        <v>0</v>
      </c>
      <c r="O183" s="268">
        <v>921.47</v>
      </c>
      <c r="P183" s="190" t="s">
        <v>657</v>
      </c>
      <c r="Q183" s="375"/>
    </row>
    <row r="184" spans="1:17" ht="38.25">
      <c r="A184" s="265">
        <v>650</v>
      </c>
      <c r="B184" s="190"/>
      <c r="C184" s="266" t="s">
        <v>184</v>
      </c>
      <c r="D184" s="267">
        <v>43838</v>
      </c>
      <c r="E184" s="237" t="s">
        <v>1645</v>
      </c>
      <c r="F184" s="237" t="s">
        <v>3</v>
      </c>
      <c r="G184" s="237">
        <v>1815014</v>
      </c>
      <c r="H184" s="190"/>
      <c r="I184" s="248" t="s">
        <v>8311</v>
      </c>
      <c r="J184" s="190"/>
      <c r="K184" s="190"/>
      <c r="L184" s="190"/>
      <c r="M184" s="190"/>
      <c r="N184" s="268">
        <v>0</v>
      </c>
      <c r="O184" s="268">
        <v>321.90000000000003</v>
      </c>
      <c r="P184" s="190" t="s">
        <v>657</v>
      </c>
      <c r="Q184" s="375"/>
    </row>
    <row r="185" spans="1:17" ht="51">
      <c r="A185" s="265" t="s">
        <v>553</v>
      </c>
      <c r="B185" s="190"/>
      <c r="C185" s="266" t="s">
        <v>605</v>
      </c>
      <c r="D185" s="267">
        <v>43838</v>
      </c>
      <c r="E185" s="237" t="s">
        <v>1646</v>
      </c>
      <c r="F185" s="237" t="s">
        <v>3</v>
      </c>
      <c r="G185" s="237">
        <v>1814990</v>
      </c>
      <c r="H185" s="190"/>
      <c r="I185" s="248" t="s">
        <v>2426</v>
      </c>
      <c r="J185" s="190"/>
      <c r="K185" s="190"/>
      <c r="L185" s="190"/>
      <c r="M185" s="190"/>
      <c r="N185" s="268">
        <v>0</v>
      </c>
      <c r="O185" s="268">
        <v>14.4</v>
      </c>
      <c r="P185" s="190" t="s">
        <v>657</v>
      </c>
      <c r="Q185" s="375"/>
    </row>
    <row r="186" spans="1:17" ht="51">
      <c r="A186" s="265" t="s">
        <v>553</v>
      </c>
      <c r="B186" s="190"/>
      <c r="C186" s="266" t="s">
        <v>605</v>
      </c>
      <c r="D186" s="267">
        <v>43838</v>
      </c>
      <c r="E186" s="237" t="s">
        <v>1647</v>
      </c>
      <c r="F186" s="237" t="s">
        <v>3</v>
      </c>
      <c r="G186" s="237">
        <v>1814884</v>
      </c>
      <c r="H186" s="190"/>
      <c r="I186" s="248" t="s">
        <v>2427</v>
      </c>
      <c r="J186" s="190"/>
      <c r="K186" s="190"/>
      <c r="L186" s="190"/>
      <c r="M186" s="190"/>
      <c r="N186" s="268">
        <v>0</v>
      </c>
      <c r="O186" s="268">
        <v>21779.87</v>
      </c>
      <c r="P186" s="190" t="s">
        <v>657</v>
      </c>
      <c r="Q186" s="375"/>
    </row>
    <row r="187" spans="1:17" ht="51">
      <c r="A187" s="265" t="s">
        <v>553</v>
      </c>
      <c r="B187" s="190"/>
      <c r="C187" s="266" t="s">
        <v>605</v>
      </c>
      <c r="D187" s="267">
        <v>43838</v>
      </c>
      <c r="E187" s="237" t="s">
        <v>1648</v>
      </c>
      <c r="F187" s="237" t="s">
        <v>3</v>
      </c>
      <c r="G187" s="237">
        <v>1814882</v>
      </c>
      <c r="H187" s="190"/>
      <c r="I187" s="248" t="s">
        <v>2428</v>
      </c>
      <c r="J187" s="190"/>
      <c r="K187" s="190"/>
      <c r="L187" s="190"/>
      <c r="M187" s="190"/>
      <c r="N187" s="268">
        <v>0</v>
      </c>
      <c r="O187" s="268">
        <v>369339.52</v>
      </c>
      <c r="P187" s="190" t="s">
        <v>657</v>
      </c>
      <c r="Q187" s="375"/>
    </row>
    <row r="188" spans="1:17" ht="51">
      <c r="A188" s="265" t="s">
        <v>553</v>
      </c>
      <c r="B188" s="190"/>
      <c r="C188" s="266" t="s">
        <v>605</v>
      </c>
      <c r="D188" s="267">
        <v>43838</v>
      </c>
      <c r="E188" s="237" t="s">
        <v>1649</v>
      </c>
      <c r="F188" s="237" t="s">
        <v>3</v>
      </c>
      <c r="G188" s="237">
        <v>1814878</v>
      </c>
      <c r="H188" s="190"/>
      <c r="I188" s="248" t="s">
        <v>2429</v>
      </c>
      <c r="J188" s="190"/>
      <c r="K188" s="190"/>
      <c r="L188" s="190"/>
      <c r="M188" s="190"/>
      <c r="N188" s="268">
        <v>0</v>
      </c>
      <c r="O188" s="268">
        <v>9</v>
      </c>
      <c r="P188" s="190" t="s">
        <v>657</v>
      </c>
      <c r="Q188" s="375"/>
    </row>
    <row r="189" spans="1:17" ht="51">
      <c r="A189" s="265" t="s">
        <v>553</v>
      </c>
      <c r="B189" s="190"/>
      <c r="C189" s="266" t="s">
        <v>605</v>
      </c>
      <c r="D189" s="267">
        <v>43838</v>
      </c>
      <c r="E189" s="237" t="s">
        <v>1650</v>
      </c>
      <c r="F189" s="237" t="s">
        <v>3</v>
      </c>
      <c r="G189" s="237">
        <v>1814875</v>
      </c>
      <c r="H189" s="190"/>
      <c r="I189" s="248" t="s">
        <v>2430</v>
      </c>
      <c r="J189" s="190"/>
      <c r="K189" s="190"/>
      <c r="L189" s="190"/>
      <c r="M189" s="190"/>
      <c r="N189" s="268">
        <v>0</v>
      </c>
      <c r="O189" s="268">
        <v>7620</v>
      </c>
      <c r="P189" s="190" t="s">
        <v>657</v>
      </c>
      <c r="Q189" s="375"/>
    </row>
    <row r="190" spans="1:17" ht="51">
      <c r="A190" s="265" t="s">
        <v>553</v>
      </c>
      <c r="B190" s="190"/>
      <c r="C190" s="266" t="s">
        <v>605</v>
      </c>
      <c r="D190" s="267">
        <v>43838</v>
      </c>
      <c r="E190" s="237" t="s">
        <v>1651</v>
      </c>
      <c r="F190" s="237" t="s">
        <v>3</v>
      </c>
      <c r="G190" s="237">
        <v>1814874</v>
      </c>
      <c r="H190" s="190"/>
      <c r="I190" s="248" t="s">
        <v>2431</v>
      </c>
      <c r="J190" s="190"/>
      <c r="K190" s="190"/>
      <c r="L190" s="190"/>
      <c r="M190" s="190"/>
      <c r="N190" s="268">
        <v>0</v>
      </c>
      <c r="O190" s="268">
        <v>90.7</v>
      </c>
      <c r="P190" s="190" t="s">
        <v>657</v>
      </c>
      <c r="Q190" s="375"/>
    </row>
    <row r="191" spans="1:17" ht="51">
      <c r="A191" s="265" t="s">
        <v>553</v>
      </c>
      <c r="B191" s="190"/>
      <c r="C191" s="266" t="s">
        <v>605</v>
      </c>
      <c r="D191" s="267">
        <v>43838</v>
      </c>
      <c r="E191" s="237" t="s">
        <v>1652</v>
      </c>
      <c r="F191" s="237" t="s">
        <v>3</v>
      </c>
      <c r="G191" s="237">
        <v>1814873</v>
      </c>
      <c r="H191" s="190"/>
      <c r="I191" s="248" t="s">
        <v>2432</v>
      </c>
      <c r="J191" s="190"/>
      <c r="K191" s="190"/>
      <c r="L191" s="190"/>
      <c r="M191" s="190"/>
      <c r="N191" s="268">
        <v>0</v>
      </c>
      <c r="O191" s="268">
        <v>5601.5</v>
      </c>
      <c r="P191" s="190" t="s">
        <v>657</v>
      </c>
      <c r="Q191" s="375"/>
    </row>
    <row r="192" spans="1:17" ht="51">
      <c r="A192" s="265" t="s">
        <v>553</v>
      </c>
      <c r="B192" s="190"/>
      <c r="C192" s="266" t="s">
        <v>605</v>
      </c>
      <c r="D192" s="267">
        <v>43838</v>
      </c>
      <c r="E192" s="237" t="s">
        <v>1653</v>
      </c>
      <c r="F192" s="237" t="s">
        <v>3</v>
      </c>
      <c r="G192" s="237">
        <v>1814869</v>
      </c>
      <c r="H192" s="190"/>
      <c r="I192" s="248" t="s">
        <v>2433</v>
      </c>
      <c r="J192" s="190"/>
      <c r="K192" s="190"/>
      <c r="L192" s="190"/>
      <c r="M192" s="190"/>
      <c r="N192" s="268">
        <v>0</v>
      </c>
      <c r="O192" s="268">
        <v>1149</v>
      </c>
      <c r="P192" s="190" t="s">
        <v>657</v>
      </c>
      <c r="Q192" s="375"/>
    </row>
    <row r="193" spans="1:17" ht="51">
      <c r="A193" s="265" t="s">
        <v>553</v>
      </c>
      <c r="B193" s="190"/>
      <c r="C193" s="266" t="s">
        <v>605</v>
      </c>
      <c r="D193" s="267">
        <v>43838</v>
      </c>
      <c r="E193" s="237" t="s">
        <v>1654</v>
      </c>
      <c r="F193" s="237" t="s">
        <v>3</v>
      </c>
      <c r="G193" s="237">
        <v>1814865</v>
      </c>
      <c r="H193" s="190"/>
      <c r="I193" s="248" t="s">
        <v>2434</v>
      </c>
      <c r="J193" s="190"/>
      <c r="K193" s="190"/>
      <c r="L193" s="190"/>
      <c r="M193" s="190"/>
      <c r="N193" s="268">
        <v>0</v>
      </c>
      <c r="O193" s="268">
        <v>8887</v>
      </c>
      <c r="P193" s="190" t="s">
        <v>657</v>
      </c>
      <c r="Q193" s="375"/>
    </row>
    <row r="194" spans="1:17" ht="51">
      <c r="A194" s="265" t="s">
        <v>553</v>
      </c>
      <c r="B194" s="190"/>
      <c r="C194" s="266" t="s">
        <v>605</v>
      </c>
      <c r="D194" s="267">
        <v>43838</v>
      </c>
      <c r="E194" s="237" t="s">
        <v>1655</v>
      </c>
      <c r="F194" s="237" t="s">
        <v>3</v>
      </c>
      <c r="G194" s="237">
        <v>1814863</v>
      </c>
      <c r="H194" s="190"/>
      <c r="I194" s="248" t="s">
        <v>2435</v>
      </c>
      <c r="J194" s="190"/>
      <c r="K194" s="190"/>
      <c r="L194" s="190"/>
      <c r="M194" s="190"/>
      <c r="N194" s="268">
        <v>0</v>
      </c>
      <c r="O194" s="268">
        <v>1370.5</v>
      </c>
      <c r="P194" s="190" t="s">
        <v>657</v>
      </c>
      <c r="Q194" s="375"/>
    </row>
    <row r="195" spans="1:17" ht="51">
      <c r="A195" s="265">
        <v>340</v>
      </c>
      <c r="B195" s="190"/>
      <c r="C195" s="266" t="s">
        <v>145</v>
      </c>
      <c r="D195" s="267">
        <v>43838</v>
      </c>
      <c r="E195" s="237" t="s">
        <v>1656</v>
      </c>
      <c r="F195" s="237" t="s">
        <v>3</v>
      </c>
      <c r="G195" s="237">
        <v>1814858</v>
      </c>
      <c r="H195" s="190"/>
      <c r="I195" s="248" t="s">
        <v>2436</v>
      </c>
      <c r="J195" s="190"/>
      <c r="K195" s="190"/>
      <c r="L195" s="190"/>
      <c r="M195" s="190"/>
      <c r="N195" s="268">
        <v>0</v>
      </c>
      <c r="O195" s="268">
        <v>12</v>
      </c>
      <c r="P195" s="190" t="s">
        <v>657</v>
      </c>
      <c r="Q195" s="375"/>
    </row>
    <row r="196" spans="1:17" ht="51">
      <c r="A196" s="265">
        <v>16</v>
      </c>
      <c r="B196" s="190"/>
      <c r="C196" s="266" t="s">
        <v>7133</v>
      </c>
      <c r="D196" s="267">
        <v>43838</v>
      </c>
      <c r="E196" s="237" t="s">
        <v>1657</v>
      </c>
      <c r="F196" s="237" t="s">
        <v>3</v>
      </c>
      <c r="G196" s="237">
        <v>1814853</v>
      </c>
      <c r="H196" s="190"/>
      <c r="I196" s="248" t="s">
        <v>2437</v>
      </c>
      <c r="J196" s="190"/>
      <c r="K196" s="190"/>
      <c r="L196" s="190"/>
      <c r="M196" s="190"/>
      <c r="N196" s="268">
        <v>0</v>
      </c>
      <c r="O196" s="268">
        <v>1450.4</v>
      </c>
      <c r="P196" s="190" t="s">
        <v>657</v>
      </c>
      <c r="Q196" s="375"/>
    </row>
    <row r="197" spans="1:17" ht="63.75">
      <c r="A197" s="265" t="s">
        <v>553</v>
      </c>
      <c r="B197" s="190"/>
      <c r="C197" s="266" t="s">
        <v>605</v>
      </c>
      <c r="D197" s="267">
        <v>43838</v>
      </c>
      <c r="E197" s="237" t="s">
        <v>1658</v>
      </c>
      <c r="F197" s="237" t="s">
        <v>3</v>
      </c>
      <c r="G197" s="237">
        <v>1814826</v>
      </c>
      <c r="H197" s="190"/>
      <c r="I197" s="248" t="s">
        <v>2438</v>
      </c>
      <c r="J197" s="190"/>
      <c r="K197" s="190"/>
      <c r="L197" s="190"/>
      <c r="M197" s="190"/>
      <c r="N197" s="268">
        <v>0</v>
      </c>
      <c r="O197" s="268">
        <v>9715.5</v>
      </c>
      <c r="P197" s="190" t="s">
        <v>657</v>
      </c>
      <c r="Q197" s="375"/>
    </row>
    <row r="198" spans="1:17" ht="51">
      <c r="A198" s="265" t="s">
        <v>553</v>
      </c>
      <c r="B198" s="190"/>
      <c r="C198" s="266" t="s">
        <v>605</v>
      </c>
      <c r="D198" s="267">
        <v>43838</v>
      </c>
      <c r="E198" s="237" t="s">
        <v>1659</v>
      </c>
      <c r="F198" s="237" t="s">
        <v>3</v>
      </c>
      <c r="G198" s="237">
        <v>1814825</v>
      </c>
      <c r="H198" s="190"/>
      <c r="I198" s="248" t="s">
        <v>2439</v>
      </c>
      <c r="J198" s="190"/>
      <c r="K198" s="190"/>
      <c r="L198" s="190"/>
      <c r="M198" s="190"/>
      <c r="N198" s="268">
        <v>0</v>
      </c>
      <c r="O198" s="268">
        <v>11187.89</v>
      </c>
      <c r="P198" s="190" t="s">
        <v>657</v>
      </c>
      <c r="Q198" s="375"/>
    </row>
    <row r="199" spans="1:17" ht="51">
      <c r="A199" s="265">
        <v>212</v>
      </c>
      <c r="B199" s="190"/>
      <c r="C199" s="266" t="s">
        <v>99</v>
      </c>
      <c r="D199" s="267">
        <v>43838</v>
      </c>
      <c r="E199" s="237" t="s">
        <v>1660</v>
      </c>
      <c r="F199" s="237" t="s">
        <v>3</v>
      </c>
      <c r="G199" s="237">
        <v>1814887</v>
      </c>
      <c r="H199" s="190"/>
      <c r="I199" s="248" t="s">
        <v>2440</v>
      </c>
      <c r="J199" s="190"/>
      <c r="K199" s="190"/>
      <c r="L199" s="190"/>
      <c r="M199" s="190"/>
      <c r="N199" s="268">
        <v>0</v>
      </c>
      <c r="O199" s="268">
        <v>60</v>
      </c>
      <c r="P199" s="190" t="s">
        <v>657</v>
      </c>
      <c r="Q199" s="375"/>
    </row>
    <row r="200" spans="1:17" ht="63.75">
      <c r="A200" s="265" t="s">
        <v>553</v>
      </c>
      <c r="B200" s="190"/>
      <c r="C200" s="266" t="s">
        <v>605</v>
      </c>
      <c r="D200" s="267">
        <v>43838</v>
      </c>
      <c r="E200" s="237" t="s">
        <v>1661</v>
      </c>
      <c r="F200" s="237" t="s">
        <v>3</v>
      </c>
      <c r="G200" s="237">
        <v>1814862</v>
      </c>
      <c r="H200" s="190"/>
      <c r="I200" s="248" t="s">
        <v>2441</v>
      </c>
      <c r="J200" s="190"/>
      <c r="K200" s="190"/>
      <c r="L200" s="190"/>
      <c r="M200" s="190"/>
      <c r="N200" s="268">
        <v>0</v>
      </c>
      <c r="O200" s="268">
        <v>1142.6000000000001</v>
      </c>
      <c r="P200" s="190" t="s">
        <v>657</v>
      </c>
      <c r="Q200" s="375"/>
    </row>
    <row r="201" spans="1:17" ht="51">
      <c r="A201" s="265">
        <v>20</v>
      </c>
      <c r="B201" s="190"/>
      <c r="C201" s="266" t="s">
        <v>44</v>
      </c>
      <c r="D201" s="267">
        <v>43838</v>
      </c>
      <c r="E201" s="237" t="s">
        <v>1662</v>
      </c>
      <c r="F201" s="237" t="s">
        <v>3</v>
      </c>
      <c r="G201" s="237">
        <v>1814855</v>
      </c>
      <c r="H201" s="190"/>
      <c r="I201" s="248" t="s">
        <v>8312</v>
      </c>
      <c r="J201" s="190"/>
      <c r="K201" s="190"/>
      <c r="L201" s="190"/>
      <c r="M201" s="190"/>
      <c r="N201" s="268">
        <v>0</v>
      </c>
      <c r="O201" s="268">
        <v>145</v>
      </c>
      <c r="P201" s="190" t="s">
        <v>657</v>
      </c>
      <c r="Q201" s="375"/>
    </row>
    <row r="202" spans="1:17" ht="51">
      <c r="A202" s="265">
        <v>650</v>
      </c>
      <c r="B202" s="190"/>
      <c r="C202" s="266" t="s">
        <v>184</v>
      </c>
      <c r="D202" s="267">
        <v>43838</v>
      </c>
      <c r="E202" s="237" t="s">
        <v>1663</v>
      </c>
      <c r="F202" s="237" t="s">
        <v>3</v>
      </c>
      <c r="G202" s="237">
        <v>1814848</v>
      </c>
      <c r="H202" s="190"/>
      <c r="I202" s="248" t="s">
        <v>8313</v>
      </c>
      <c r="J202" s="190"/>
      <c r="K202" s="190"/>
      <c r="L202" s="190"/>
      <c r="M202" s="190"/>
      <c r="N202" s="268">
        <v>0</v>
      </c>
      <c r="O202" s="268">
        <v>170.26</v>
      </c>
      <c r="P202" s="190" t="s">
        <v>657</v>
      </c>
      <c r="Q202" s="375"/>
    </row>
    <row r="203" spans="1:17" ht="51">
      <c r="A203" s="265" t="s">
        <v>553</v>
      </c>
      <c r="B203" s="190"/>
      <c r="C203" s="266" t="s">
        <v>605</v>
      </c>
      <c r="D203" s="267">
        <v>43838</v>
      </c>
      <c r="E203" s="237" t="s">
        <v>1664</v>
      </c>
      <c r="F203" s="237" t="s">
        <v>3</v>
      </c>
      <c r="G203" s="237">
        <v>1814847</v>
      </c>
      <c r="H203" s="190"/>
      <c r="I203" s="248" t="s">
        <v>2442</v>
      </c>
      <c r="J203" s="190"/>
      <c r="K203" s="190"/>
      <c r="L203" s="190"/>
      <c r="M203" s="190"/>
      <c r="N203" s="268">
        <v>0</v>
      </c>
      <c r="O203" s="268">
        <v>248.3</v>
      </c>
      <c r="P203" s="190" t="s">
        <v>657</v>
      </c>
      <c r="Q203" s="375"/>
    </row>
    <row r="204" spans="1:17" ht="51">
      <c r="A204" s="265" t="s">
        <v>553</v>
      </c>
      <c r="B204" s="190"/>
      <c r="C204" s="266" t="s">
        <v>605</v>
      </c>
      <c r="D204" s="267">
        <v>43838</v>
      </c>
      <c r="E204" s="237" t="s">
        <v>1665</v>
      </c>
      <c r="F204" s="237" t="s">
        <v>3</v>
      </c>
      <c r="G204" s="237">
        <v>1814844</v>
      </c>
      <c r="H204" s="190"/>
      <c r="I204" s="248" t="s">
        <v>2443</v>
      </c>
      <c r="J204" s="190"/>
      <c r="K204" s="190"/>
      <c r="L204" s="190"/>
      <c r="M204" s="190"/>
      <c r="N204" s="268">
        <v>0</v>
      </c>
      <c r="O204" s="268">
        <v>4.4000000000000004</v>
      </c>
      <c r="P204" s="190" t="s">
        <v>657</v>
      </c>
      <c r="Q204" s="375"/>
    </row>
    <row r="205" spans="1:17" ht="51">
      <c r="A205" s="265" t="s">
        <v>553</v>
      </c>
      <c r="B205" s="190"/>
      <c r="C205" s="266" t="s">
        <v>605</v>
      </c>
      <c r="D205" s="267">
        <v>43838</v>
      </c>
      <c r="E205" s="237" t="s">
        <v>1666</v>
      </c>
      <c r="F205" s="237" t="s">
        <v>3</v>
      </c>
      <c r="G205" s="237">
        <v>1814842</v>
      </c>
      <c r="H205" s="190"/>
      <c r="I205" s="248" t="s">
        <v>2444</v>
      </c>
      <c r="J205" s="190"/>
      <c r="K205" s="190"/>
      <c r="L205" s="190"/>
      <c r="M205" s="190"/>
      <c r="N205" s="268">
        <v>0</v>
      </c>
      <c r="O205" s="268">
        <v>381.2</v>
      </c>
      <c r="P205" s="190" t="s">
        <v>657</v>
      </c>
      <c r="Q205" s="375"/>
    </row>
    <row r="206" spans="1:17" ht="51">
      <c r="A206" s="265" t="s">
        <v>553</v>
      </c>
      <c r="B206" s="190"/>
      <c r="C206" s="266" t="s">
        <v>605</v>
      </c>
      <c r="D206" s="267">
        <v>43838</v>
      </c>
      <c r="E206" s="237" t="s">
        <v>1667</v>
      </c>
      <c r="F206" s="237" t="s">
        <v>3</v>
      </c>
      <c r="G206" s="237">
        <v>1814836</v>
      </c>
      <c r="H206" s="190"/>
      <c r="I206" s="248" t="s">
        <v>2445</v>
      </c>
      <c r="J206" s="190"/>
      <c r="K206" s="190"/>
      <c r="L206" s="190"/>
      <c r="M206" s="190"/>
      <c r="N206" s="268">
        <v>0</v>
      </c>
      <c r="O206" s="268">
        <v>3365.61</v>
      </c>
      <c r="P206" s="190" t="s">
        <v>657</v>
      </c>
      <c r="Q206" s="375"/>
    </row>
    <row r="207" spans="1:17" ht="51">
      <c r="A207" s="265">
        <v>650</v>
      </c>
      <c r="B207" s="190"/>
      <c r="C207" s="266" t="s">
        <v>184</v>
      </c>
      <c r="D207" s="267">
        <v>43838</v>
      </c>
      <c r="E207" s="237" t="s">
        <v>1668</v>
      </c>
      <c r="F207" s="237" t="s">
        <v>3</v>
      </c>
      <c r="G207" s="237">
        <v>1814830</v>
      </c>
      <c r="H207" s="190"/>
      <c r="I207" s="248" t="s">
        <v>8314</v>
      </c>
      <c r="J207" s="190"/>
      <c r="K207" s="190"/>
      <c r="L207" s="190"/>
      <c r="M207" s="190"/>
      <c r="N207" s="268">
        <v>0</v>
      </c>
      <c r="O207" s="268">
        <v>665.13</v>
      </c>
      <c r="P207" s="190" t="s">
        <v>657</v>
      </c>
      <c r="Q207" s="375"/>
    </row>
    <row r="208" spans="1:17" ht="38.25">
      <c r="A208" s="265">
        <v>15</v>
      </c>
      <c r="B208" s="190"/>
      <c r="C208" s="266" t="s">
        <v>42</v>
      </c>
      <c r="D208" s="267">
        <v>43838</v>
      </c>
      <c r="E208" s="237" t="s">
        <v>1669</v>
      </c>
      <c r="F208" s="237" t="s">
        <v>3</v>
      </c>
      <c r="G208" s="237">
        <v>1814821</v>
      </c>
      <c r="H208" s="190"/>
      <c r="I208" s="248" t="s">
        <v>2446</v>
      </c>
      <c r="J208" s="190"/>
      <c r="K208" s="190"/>
      <c r="L208" s="190"/>
      <c r="M208" s="190"/>
      <c r="N208" s="268">
        <v>0</v>
      </c>
      <c r="O208" s="268">
        <v>5343.3</v>
      </c>
      <c r="P208" s="190" t="s">
        <v>657</v>
      </c>
      <c r="Q208" s="375"/>
    </row>
    <row r="209" spans="1:17" ht="51">
      <c r="A209" s="265">
        <v>16</v>
      </c>
      <c r="B209" s="190"/>
      <c r="C209" s="266" t="s">
        <v>7133</v>
      </c>
      <c r="D209" s="267">
        <v>43838</v>
      </c>
      <c r="E209" s="237" t="s">
        <v>1670</v>
      </c>
      <c r="F209" s="237" t="s">
        <v>3</v>
      </c>
      <c r="G209" s="237">
        <v>1814798</v>
      </c>
      <c r="H209" s="190"/>
      <c r="I209" s="248" t="s">
        <v>8315</v>
      </c>
      <c r="J209" s="190"/>
      <c r="K209" s="190"/>
      <c r="L209" s="190"/>
      <c r="M209" s="190"/>
      <c r="N209" s="268">
        <v>0</v>
      </c>
      <c r="O209" s="268">
        <v>1147.82</v>
      </c>
      <c r="P209" s="190" t="s">
        <v>657</v>
      </c>
      <c r="Q209" s="375"/>
    </row>
    <row r="210" spans="1:17" ht="63.75">
      <c r="A210" s="265">
        <v>133</v>
      </c>
      <c r="B210" s="190"/>
      <c r="C210" s="266" t="s">
        <v>68</v>
      </c>
      <c r="D210" s="267">
        <v>43838</v>
      </c>
      <c r="E210" s="237" t="s">
        <v>1671</v>
      </c>
      <c r="F210" s="237" t="s">
        <v>3</v>
      </c>
      <c r="G210" s="237">
        <v>1814922</v>
      </c>
      <c r="H210" s="190"/>
      <c r="I210" s="248" t="s">
        <v>2447</v>
      </c>
      <c r="J210" s="190"/>
      <c r="K210" s="190"/>
      <c r="L210" s="190"/>
      <c r="M210" s="190"/>
      <c r="N210" s="268">
        <v>0</v>
      </c>
      <c r="O210" s="268">
        <v>250430</v>
      </c>
      <c r="P210" s="190" t="s">
        <v>657</v>
      </c>
      <c r="Q210" s="375"/>
    </row>
    <row r="211" spans="1:17" ht="51">
      <c r="A211" s="265">
        <v>513</v>
      </c>
      <c r="B211" s="190"/>
      <c r="C211" s="266" t="s">
        <v>169</v>
      </c>
      <c r="D211" s="267">
        <v>43838</v>
      </c>
      <c r="E211" s="237" t="s">
        <v>1672</v>
      </c>
      <c r="F211" s="237" t="s">
        <v>15</v>
      </c>
      <c r="G211" s="237">
        <v>1241651</v>
      </c>
      <c r="H211" s="190"/>
      <c r="I211" s="248" t="s">
        <v>2448</v>
      </c>
      <c r="J211" s="190"/>
      <c r="K211" s="190"/>
      <c r="L211" s="190"/>
      <c r="M211" s="190"/>
      <c r="N211" s="268">
        <v>50</v>
      </c>
      <c r="O211" s="268">
        <v>0</v>
      </c>
      <c r="P211" s="190" t="s">
        <v>657</v>
      </c>
      <c r="Q211" s="375"/>
    </row>
    <row r="212" spans="1:17" ht="76.5">
      <c r="A212" s="265" t="s">
        <v>556</v>
      </c>
      <c r="B212" s="190"/>
      <c r="C212" s="266" t="s">
        <v>714</v>
      </c>
      <c r="D212" s="267">
        <v>43838</v>
      </c>
      <c r="E212" s="237" t="s">
        <v>1673</v>
      </c>
      <c r="F212" s="237" t="s">
        <v>6</v>
      </c>
      <c r="G212" s="237">
        <v>1225862</v>
      </c>
      <c r="H212" s="190"/>
      <c r="I212" s="248" t="s">
        <v>2449</v>
      </c>
      <c r="J212" s="190"/>
      <c r="K212" s="190"/>
      <c r="L212" s="190"/>
      <c r="M212" s="190"/>
      <c r="N212" s="268">
        <v>0</v>
      </c>
      <c r="O212" s="268">
        <v>17250</v>
      </c>
      <c r="P212" s="190" t="s">
        <v>657</v>
      </c>
      <c r="Q212" s="375"/>
    </row>
    <row r="213" spans="1:17" ht="76.5">
      <c r="A213" s="265" t="s">
        <v>554</v>
      </c>
      <c r="B213" s="190"/>
      <c r="C213" s="266" t="s">
        <v>726</v>
      </c>
      <c r="D213" s="267">
        <v>43838</v>
      </c>
      <c r="E213" s="237" t="s">
        <v>1674</v>
      </c>
      <c r="F213" s="237" t="s">
        <v>6</v>
      </c>
      <c r="G213" s="237">
        <v>1225864</v>
      </c>
      <c r="H213" s="190"/>
      <c r="I213" s="248" t="s">
        <v>2450</v>
      </c>
      <c r="J213" s="190"/>
      <c r="K213" s="190"/>
      <c r="L213" s="190"/>
      <c r="M213" s="190"/>
      <c r="N213" s="268">
        <v>0</v>
      </c>
      <c r="O213" s="268">
        <v>50000</v>
      </c>
      <c r="P213" s="190" t="s">
        <v>657</v>
      </c>
      <c r="Q213" s="375"/>
    </row>
    <row r="214" spans="1:17" ht="89.25">
      <c r="A214" s="265">
        <v>513</v>
      </c>
      <c r="B214" s="190"/>
      <c r="C214" s="266" t="s">
        <v>169</v>
      </c>
      <c r="D214" s="267">
        <v>43838</v>
      </c>
      <c r="E214" s="237" t="s">
        <v>1675</v>
      </c>
      <c r="F214" s="237" t="s">
        <v>11</v>
      </c>
      <c r="G214" s="237">
        <v>975922</v>
      </c>
      <c r="H214" s="190"/>
      <c r="I214" s="248" t="s">
        <v>2451</v>
      </c>
      <c r="J214" s="190"/>
      <c r="K214" s="190"/>
      <c r="L214" s="190"/>
      <c r="M214" s="190"/>
      <c r="N214" s="268">
        <v>880.88</v>
      </c>
      <c r="O214" s="268">
        <v>0</v>
      </c>
      <c r="P214" s="190" t="s">
        <v>657</v>
      </c>
      <c r="Q214" s="375"/>
    </row>
    <row r="215" spans="1:17" ht="51">
      <c r="A215" s="265">
        <v>119</v>
      </c>
      <c r="B215" s="190"/>
      <c r="C215" s="266" t="s">
        <v>62</v>
      </c>
      <c r="D215" s="267">
        <v>43838</v>
      </c>
      <c r="E215" s="237" t="s">
        <v>1676</v>
      </c>
      <c r="F215" s="237" t="s">
        <v>11</v>
      </c>
      <c r="G215" s="237">
        <v>975929</v>
      </c>
      <c r="H215" s="190"/>
      <c r="I215" s="248" t="s">
        <v>2452</v>
      </c>
      <c r="J215" s="190"/>
      <c r="K215" s="190"/>
      <c r="L215" s="190"/>
      <c r="M215" s="190"/>
      <c r="N215" s="268">
        <v>50</v>
      </c>
      <c r="O215" s="268">
        <v>0</v>
      </c>
      <c r="P215" s="190" t="s">
        <v>657</v>
      </c>
      <c r="Q215" s="375"/>
    </row>
    <row r="216" spans="1:17" ht="51">
      <c r="A216" s="265">
        <v>119</v>
      </c>
      <c r="B216" s="190"/>
      <c r="C216" s="266" t="s">
        <v>62</v>
      </c>
      <c r="D216" s="267">
        <v>43838</v>
      </c>
      <c r="E216" s="237" t="s">
        <v>1677</v>
      </c>
      <c r="F216" s="237" t="s">
        <v>11</v>
      </c>
      <c r="G216" s="237">
        <v>975971</v>
      </c>
      <c r="H216" s="190"/>
      <c r="I216" s="248" t="s">
        <v>2453</v>
      </c>
      <c r="J216" s="190"/>
      <c r="K216" s="190"/>
      <c r="L216" s="190"/>
      <c r="M216" s="190"/>
      <c r="N216" s="268">
        <v>50</v>
      </c>
      <c r="O216" s="268">
        <v>0</v>
      </c>
      <c r="P216" s="190" t="s">
        <v>657</v>
      </c>
      <c r="Q216" s="375"/>
    </row>
    <row r="217" spans="1:17" ht="51">
      <c r="A217" s="265">
        <v>513</v>
      </c>
      <c r="B217" s="190"/>
      <c r="C217" s="266" t="s">
        <v>169</v>
      </c>
      <c r="D217" s="267">
        <v>43838</v>
      </c>
      <c r="E217" s="237" t="s">
        <v>1678</v>
      </c>
      <c r="F217" s="237" t="s">
        <v>11</v>
      </c>
      <c r="G217" s="237">
        <v>975970</v>
      </c>
      <c r="H217" s="190"/>
      <c r="I217" s="248" t="s">
        <v>2454</v>
      </c>
      <c r="J217" s="190"/>
      <c r="K217" s="190"/>
      <c r="L217" s="190"/>
      <c r="M217" s="190"/>
      <c r="N217" s="268">
        <v>50</v>
      </c>
      <c r="O217" s="268">
        <v>0</v>
      </c>
      <c r="P217" s="190" t="s">
        <v>657</v>
      </c>
      <c r="Q217" s="375"/>
    </row>
    <row r="218" spans="1:17" ht="38.25">
      <c r="A218" s="265">
        <v>66</v>
      </c>
      <c r="B218" s="190"/>
      <c r="C218" s="266" t="s">
        <v>52</v>
      </c>
      <c r="D218" s="267">
        <v>43839</v>
      </c>
      <c r="E218" s="237" t="s">
        <v>1679</v>
      </c>
      <c r="F218" s="237" t="s">
        <v>3</v>
      </c>
      <c r="G218" s="237">
        <v>1815389</v>
      </c>
      <c r="H218" s="190"/>
      <c r="I218" s="248" t="s">
        <v>8316</v>
      </c>
      <c r="J218" s="190"/>
      <c r="K218" s="190"/>
      <c r="L218" s="190"/>
      <c r="M218" s="190"/>
      <c r="N218" s="268">
        <v>0</v>
      </c>
      <c r="O218" s="268">
        <v>1111.7</v>
      </c>
      <c r="P218" s="190" t="s">
        <v>657</v>
      </c>
      <c r="Q218" s="375"/>
    </row>
    <row r="219" spans="1:17" ht="51">
      <c r="A219" s="265">
        <v>46</v>
      </c>
      <c r="B219" s="190"/>
      <c r="C219" s="266" t="s">
        <v>48</v>
      </c>
      <c r="D219" s="267">
        <v>43839</v>
      </c>
      <c r="E219" s="237" t="s">
        <v>1680</v>
      </c>
      <c r="F219" s="237" t="s">
        <v>3</v>
      </c>
      <c r="G219" s="237">
        <v>1815373</v>
      </c>
      <c r="H219" s="190"/>
      <c r="I219" s="248" t="s">
        <v>8317</v>
      </c>
      <c r="J219" s="190"/>
      <c r="K219" s="190"/>
      <c r="L219" s="190"/>
      <c r="M219" s="190"/>
      <c r="N219" s="268">
        <v>0</v>
      </c>
      <c r="O219" s="268">
        <v>1020</v>
      </c>
      <c r="P219" s="190" t="s">
        <v>657</v>
      </c>
      <c r="Q219" s="375"/>
    </row>
    <row r="220" spans="1:17" ht="51">
      <c r="A220" s="265" t="s">
        <v>553</v>
      </c>
      <c r="B220" s="190"/>
      <c r="C220" s="266" t="s">
        <v>605</v>
      </c>
      <c r="D220" s="267">
        <v>43839</v>
      </c>
      <c r="E220" s="237" t="s">
        <v>1681</v>
      </c>
      <c r="F220" s="237" t="s">
        <v>3</v>
      </c>
      <c r="G220" s="237">
        <v>1815363</v>
      </c>
      <c r="H220" s="190"/>
      <c r="I220" s="248" t="s">
        <v>2455</v>
      </c>
      <c r="J220" s="190"/>
      <c r="K220" s="190"/>
      <c r="L220" s="190"/>
      <c r="M220" s="190"/>
      <c r="N220" s="268">
        <v>0</v>
      </c>
      <c r="O220" s="268">
        <v>140</v>
      </c>
      <c r="P220" s="190" t="s">
        <v>657</v>
      </c>
      <c r="Q220" s="375"/>
    </row>
    <row r="221" spans="1:17" ht="51">
      <c r="A221" s="265" t="s">
        <v>553</v>
      </c>
      <c r="B221" s="190"/>
      <c r="C221" s="266" t="s">
        <v>605</v>
      </c>
      <c r="D221" s="267">
        <v>43839</v>
      </c>
      <c r="E221" s="237" t="s">
        <v>1682</v>
      </c>
      <c r="F221" s="237" t="s">
        <v>3</v>
      </c>
      <c r="G221" s="237">
        <v>1815361</v>
      </c>
      <c r="H221" s="190"/>
      <c r="I221" s="248" t="s">
        <v>2456</v>
      </c>
      <c r="J221" s="190"/>
      <c r="K221" s="190"/>
      <c r="L221" s="190"/>
      <c r="M221" s="190"/>
      <c r="N221" s="268">
        <v>0</v>
      </c>
      <c r="O221" s="268">
        <v>720</v>
      </c>
      <c r="P221" s="190" t="s">
        <v>657</v>
      </c>
      <c r="Q221" s="375"/>
    </row>
    <row r="222" spans="1:17" ht="51">
      <c r="A222" s="265" t="s">
        <v>553</v>
      </c>
      <c r="B222" s="190"/>
      <c r="C222" s="266" t="s">
        <v>605</v>
      </c>
      <c r="D222" s="267">
        <v>43839</v>
      </c>
      <c r="E222" s="237" t="s">
        <v>1683</v>
      </c>
      <c r="F222" s="237" t="s">
        <v>3</v>
      </c>
      <c r="G222" s="237">
        <v>1815360</v>
      </c>
      <c r="H222" s="190"/>
      <c r="I222" s="248" t="s">
        <v>2457</v>
      </c>
      <c r="J222" s="190"/>
      <c r="K222" s="190"/>
      <c r="L222" s="190"/>
      <c r="M222" s="190"/>
      <c r="N222" s="268">
        <v>0</v>
      </c>
      <c r="O222" s="268">
        <v>64.8</v>
      </c>
      <c r="P222" s="190" t="s">
        <v>657</v>
      </c>
      <c r="Q222" s="375"/>
    </row>
    <row r="223" spans="1:17" ht="51">
      <c r="A223" s="265" t="s">
        <v>553</v>
      </c>
      <c r="B223" s="190"/>
      <c r="C223" s="266" t="s">
        <v>605</v>
      </c>
      <c r="D223" s="267">
        <v>43839</v>
      </c>
      <c r="E223" s="237" t="s">
        <v>1684</v>
      </c>
      <c r="F223" s="237" t="s">
        <v>3</v>
      </c>
      <c r="G223" s="237">
        <v>1815359</v>
      </c>
      <c r="H223" s="190"/>
      <c r="I223" s="248" t="s">
        <v>2458</v>
      </c>
      <c r="J223" s="190"/>
      <c r="K223" s="190"/>
      <c r="L223" s="190"/>
      <c r="M223" s="190"/>
      <c r="N223" s="268">
        <v>0</v>
      </c>
      <c r="O223" s="268">
        <v>1035.2</v>
      </c>
      <c r="P223" s="190" t="s">
        <v>657</v>
      </c>
      <c r="Q223" s="375"/>
    </row>
    <row r="224" spans="1:17" ht="51">
      <c r="A224" s="265" t="s">
        <v>553</v>
      </c>
      <c r="B224" s="190"/>
      <c r="C224" s="266" t="s">
        <v>605</v>
      </c>
      <c r="D224" s="267">
        <v>43839</v>
      </c>
      <c r="E224" s="237" t="s">
        <v>1685</v>
      </c>
      <c r="F224" s="237" t="s">
        <v>3</v>
      </c>
      <c r="G224" s="237">
        <v>1815351</v>
      </c>
      <c r="H224" s="190"/>
      <c r="I224" s="248" t="s">
        <v>2459</v>
      </c>
      <c r="J224" s="190"/>
      <c r="K224" s="190"/>
      <c r="L224" s="190"/>
      <c r="M224" s="190"/>
      <c r="N224" s="268">
        <v>0</v>
      </c>
      <c r="O224" s="268">
        <v>485.6</v>
      </c>
      <c r="P224" s="190" t="s">
        <v>657</v>
      </c>
      <c r="Q224" s="375"/>
    </row>
    <row r="225" spans="1:17" ht="51">
      <c r="A225" s="265" t="s">
        <v>553</v>
      </c>
      <c r="B225" s="190"/>
      <c r="C225" s="266" t="s">
        <v>605</v>
      </c>
      <c r="D225" s="267">
        <v>43839</v>
      </c>
      <c r="E225" s="237" t="s">
        <v>1686</v>
      </c>
      <c r="F225" s="237" t="s">
        <v>3</v>
      </c>
      <c r="G225" s="237">
        <v>1815350</v>
      </c>
      <c r="H225" s="190"/>
      <c r="I225" s="248" t="s">
        <v>2460</v>
      </c>
      <c r="J225" s="190"/>
      <c r="K225" s="190"/>
      <c r="L225" s="190"/>
      <c r="M225" s="190"/>
      <c r="N225" s="268">
        <v>0</v>
      </c>
      <c r="O225" s="268">
        <v>21.1</v>
      </c>
      <c r="P225" s="190" t="s">
        <v>657</v>
      </c>
      <c r="Q225" s="375"/>
    </row>
    <row r="226" spans="1:17" ht="51">
      <c r="A226" s="265" t="s">
        <v>553</v>
      </c>
      <c r="B226" s="190"/>
      <c r="C226" s="266" t="s">
        <v>605</v>
      </c>
      <c r="D226" s="267">
        <v>43839</v>
      </c>
      <c r="E226" s="237" t="s">
        <v>1687</v>
      </c>
      <c r="F226" s="237" t="s">
        <v>3</v>
      </c>
      <c r="G226" s="237">
        <v>1815349</v>
      </c>
      <c r="H226" s="190"/>
      <c r="I226" s="248" t="s">
        <v>2461</v>
      </c>
      <c r="J226" s="190"/>
      <c r="K226" s="190"/>
      <c r="L226" s="190"/>
      <c r="M226" s="190"/>
      <c r="N226" s="268">
        <v>0</v>
      </c>
      <c r="O226" s="268">
        <v>29.3</v>
      </c>
      <c r="P226" s="190" t="s">
        <v>657</v>
      </c>
      <c r="Q226" s="375"/>
    </row>
    <row r="227" spans="1:17" ht="51">
      <c r="A227" s="265" t="s">
        <v>553</v>
      </c>
      <c r="B227" s="190"/>
      <c r="C227" s="266" t="s">
        <v>605</v>
      </c>
      <c r="D227" s="267">
        <v>43839</v>
      </c>
      <c r="E227" s="237" t="s">
        <v>1688</v>
      </c>
      <c r="F227" s="237" t="s">
        <v>3</v>
      </c>
      <c r="G227" s="237">
        <v>1815402</v>
      </c>
      <c r="H227" s="190"/>
      <c r="I227" s="248" t="s">
        <v>2462</v>
      </c>
      <c r="J227" s="190"/>
      <c r="K227" s="190"/>
      <c r="L227" s="190"/>
      <c r="M227" s="190"/>
      <c r="N227" s="268">
        <v>0</v>
      </c>
      <c r="O227" s="268">
        <v>49.620000000000005</v>
      </c>
      <c r="P227" s="190" t="s">
        <v>657</v>
      </c>
      <c r="Q227" s="375"/>
    </row>
    <row r="228" spans="1:17" ht="51">
      <c r="A228" s="265" t="s">
        <v>553</v>
      </c>
      <c r="B228" s="190"/>
      <c r="C228" s="266" t="s">
        <v>605</v>
      </c>
      <c r="D228" s="267">
        <v>43839</v>
      </c>
      <c r="E228" s="237" t="s">
        <v>1689</v>
      </c>
      <c r="F228" s="237" t="s">
        <v>3</v>
      </c>
      <c r="G228" s="237">
        <v>1815404</v>
      </c>
      <c r="H228" s="190"/>
      <c r="I228" s="248" t="s">
        <v>2463</v>
      </c>
      <c r="J228" s="190"/>
      <c r="K228" s="190"/>
      <c r="L228" s="190"/>
      <c r="M228" s="190"/>
      <c r="N228" s="268">
        <v>0</v>
      </c>
      <c r="O228" s="268">
        <v>115.8</v>
      </c>
      <c r="P228" s="190" t="s">
        <v>657</v>
      </c>
      <c r="Q228" s="375"/>
    </row>
    <row r="229" spans="1:17" ht="51">
      <c r="A229" s="265" t="s">
        <v>553</v>
      </c>
      <c r="B229" s="190"/>
      <c r="C229" s="266" t="s">
        <v>605</v>
      </c>
      <c r="D229" s="267">
        <v>43839</v>
      </c>
      <c r="E229" s="237" t="s">
        <v>1690</v>
      </c>
      <c r="F229" s="237" t="s">
        <v>3</v>
      </c>
      <c r="G229" s="237">
        <v>1815415</v>
      </c>
      <c r="H229" s="190"/>
      <c r="I229" s="248" t="s">
        <v>2464</v>
      </c>
      <c r="J229" s="190"/>
      <c r="K229" s="190"/>
      <c r="L229" s="190"/>
      <c r="M229" s="190"/>
      <c r="N229" s="268">
        <v>0</v>
      </c>
      <c r="O229" s="268">
        <v>804.5</v>
      </c>
      <c r="P229" s="190" t="s">
        <v>657</v>
      </c>
      <c r="Q229" s="375"/>
    </row>
    <row r="230" spans="1:17" ht="51">
      <c r="A230" s="265" t="s">
        <v>553</v>
      </c>
      <c r="B230" s="190"/>
      <c r="C230" s="266" t="s">
        <v>605</v>
      </c>
      <c r="D230" s="267">
        <v>43839</v>
      </c>
      <c r="E230" s="237" t="s">
        <v>1691</v>
      </c>
      <c r="F230" s="237" t="s">
        <v>3</v>
      </c>
      <c r="G230" s="237">
        <v>1815421</v>
      </c>
      <c r="H230" s="190"/>
      <c r="I230" s="248" t="s">
        <v>2465</v>
      </c>
      <c r="J230" s="190"/>
      <c r="K230" s="190"/>
      <c r="L230" s="190"/>
      <c r="M230" s="190"/>
      <c r="N230" s="268">
        <v>0</v>
      </c>
      <c r="O230" s="268">
        <v>364.67</v>
      </c>
      <c r="P230" s="190" t="s">
        <v>657</v>
      </c>
      <c r="Q230" s="375"/>
    </row>
    <row r="231" spans="1:17" ht="51">
      <c r="A231" s="265" t="s">
        <v>553</v>
      </c>
      <c r="B231" s="190"/>
      <c r="C231" s="266" t="s">
        <v>605</v>
      </c>
      <c r="D231" s="267">
        <v>43839</v>
      </c>
      <c r="E231" s="237" t="s">
        <v>1692</v>
      </c>
      <c r="F231" s="237" t="s">
        <v>3</v>
      </c>
      <c r="G231" s="237">
        <v>1815427</v>
      </c>
      <c r="H231" s="190"/>
      <c r="I231" s="248" t="s">
        <v>2466</v>
      </c>
      <c r="J231" s="190"/>
      <c r="K231" s="190"/>
      <c r="L231" s="190"/>
      <c r="M231" s="190"/>
      <c r="N231" s="268">
        <v>0</v>
      </c>
      <c r="O231" s="268">
        <v>4181.1000000000004</v>
      </c>
      <c r="P231" s="190" t="s">
        <v>657</v>
      </c>
      <c r="Q231" s="375"/>
    </row>
    <row r="232" spans="1:17" ht="51">
      <c r="A232" s="265" t="s">
        <v>553</v>
      </c>
      <c r="B232" s="190"/>
      <c r="C232" s="266" t="s">
        <v>605</v>
      </c>
      <c r="D232" s="267">
        <v>43839</v>
      </c>
      <c r="E232" s="237" t="s">
        <v>1693</v>
      </c>
      <c r="F232" s="237" t="s">
        <v>3</v>
      </c>
      <c r="G232" s="237">
        <v>1815428</v>
      </c>
      <c r="H232" s="190"/>
      <c r="I232" s="248" t="s">
        <v>2467</v>
      </c>
      <c r="J232" s="190"/>
      <c r="K232" s="190"/>
      <c r="L232" s="190"/>
      <c r="M232" s="190"/>
      <c r="N232" s="268">
        <v>0</v>
      </c>
      <c r="O232" s="268">
        <v>4653.1000000000004</v>
      </c>
      <c r="P232" s="190" t="s">
        <v>657</v>
      </c>
      <c r="Q232" s="375"/>
    </row>
    <row r="233" spans="1:17" ht="38.25">
      <c r="A233" s="265">
        <v>10</v>
      </c>
      <c r="B233" s="190"/>
      <c r="C233" s="266" t="s">
        <v>41</v>
      </c>
      <c r="D233" s="267">
        <v>43839</v>
      </c>
      <c r="E233" s="237" t="s">
        <v>1694</v>
      </c>
      <c r="F233" s="237" t="s">
        <v>3</v>
      </c>
      <c r="G233" s="237">
        <v>1815432</v>
      </c>
      <c r="H233" s="190"/>
      <c r="I233" s="248" t="s">
        <v>8318</v>
      </c>
      <c r="J233" s="190"/>
      <c r="K233" s="190"/>
      <c r="L233" s="190"/>
      <c r="M233" s="190"/>
      <c r="N233" s="268">
        <v>0</v>
      </c>
      <c r="O233" s="268">
        <v>900.46</v>
      </c>
      <c r="P233" s="190" t="s">
        <v>657</v>
      </c>
      <c r="Q233" s="375"/>
    </row>
    <row r="234" spans="1:17" ht="51">
      <c r="A234" s="265">
        <v>47</v>
      </c>
      <c r="B234" s="190"/>
      <c r="C234" s="266" t="s">
        <v>49</v>
      </c>
      <c r="D234" s="267">
        <v>43839</v>
      </c>
      <c r="E234" s="237" t="s">
        <v>1695</v>
      </c>
      <c r="F234" s="237" t="s">
        <v>3</v>
      </c>
      <c r="G234" s="237">
        <v>1815442</v>
      </c>
      <c r="H234" s="190"/>
      <c r="I234" s="248" t="s">
        <v>2468</v>
      </c>
      <c r="J234" s="190"/>
      <c r="K234" s="190"/>
      <c r="L234" s="190"/>
      <c r="M234" s="190"/>
      <c r="N234" s="268">
        <v>0</v>
      </c>
      <c r="O234" s="268">
        <v>1745</v>
      </c>
      <c r="P234" s="190" t="s">
        <v>657</v>
      </c>
      <c r="Q234" s="375"/>
    </row>
    <row r="235" spans="1:17" ht="63.75">
      <c r="A235" s="265">
        <v>383</v>
      </c>
      <c r="B235" s="190"/>
      <c r="C235" s="266" t="s">
        <v>1293</v>
      </c>
      <c r="D235" s="267">
        <v>43839</v>
      </c>
      <c r="E235" s="237" t="s">
        <v>1696</v>
      </c>
      <c r="F235" s="237" t="s">
        <v>3</v>
      </c>
      <c r="G235" s="237">
        <v>1815317</v>
      </c>
      <c r="H235" s="190"/>
      <c r="I235" s="248" t="s">
        <v>2469</v>
      </c>
      <c r="J235" s="190"/>
      <c r="K235" s="190"/>
      <c r="L235" s="190"/>
      <c r="M235" s="190"/>
      <c r="N235" s="268">
        <v>0</v>
      </c>
      <c r="O235" s="268">
        <v>729.30000000000007</v>
      </c>
      <c r="P235" s="190" t="s">
        <v>657</v>
      </c>
      <c r="Q235" s="375"/>
    </row>
    <row r="236" spans="1:17" ht="63.75">
      <c r="A236" s="265">
        <v>86</v>
      </c>
      <c r="B236" s="190"/>
      <c r="C236" s="266" t="s">
        <v>56</v>
      </c>
      <c r="D236" s="267">
        <v>43839</v>
      </c>
      <c r="E236" s="237" t="s">
        <v>1697</v>
      </c>
      <c r="F236" s="237" t="s">
        <v>3</v>
      </c>
      <c r="G236" s="237">
        <v>1815324</v>
      </c>
      <c r="H236" s="190"/>
      <c r="I236" s="248" t="s">
        <v>2470</v>
      </c>
      <c r="J236" s="190"/>
      <c r="K236" s="190"/>
      <c r="L236" s="190"/>
      <c r="M236" s="190"/>
      <c r="N236" s="268">
        <v>0</v>
      </c>
      <c r="O236" s="268">
        <v>621.54</v>
      </c>
      <c r="P236" s="190" t="s">
        <v>657</v>
      </c>
      <c r="Q236" s="375"/>
    </row>
    <row r="237" spans="1:17" ht="51">
      <c r="A237" s="265" t="s">
        <v>553</v>
      </c>
      <c r="B237" s="190"/>
      <c r="C237" s="266" t="s">
        <v>605</v>
      </c>
      <c r="D237" s="267">
        <v>43839</v>
      </c>
      <c r="E237" s="237" t="s">
        <v>1698</v>
      </c>
      <c r="F237" s="237" t="s">
        <v>3</v>
      </c>
      <c r="G237" s="237">
        <v>1815348</v>
      </c>
      <c r="H237" s="190"/>
      <c r="I237" s="248" t="s">
        <v>2471</v>
      </c>
      <c r="J237" s="190"/>
      <c r="K237" s="190"/>
      <c r="L237" s="190"/>
      <c r="M237" s="190"/>
      <c r="N237" s="268">
        <v>0</v>
      </c>
      <c r="O237" s="268">
        <v>2558.4</v>
      </c>
      <c r="P237" s="190" t="s">
        <v>657</v>
      </c>
      <c r="Q237" s="375"/>
    </row>
    <row r="238" spans="1:17" ht="51">
      <c r="A238" s="265" t="s">
        <v>553</v>
      </c>
      <c r="B238" s="190"/>
      <c r="C238" s="266" t="s">
        <v>605</v>
      </c>
      <c r="D238" s="267">
        <v>43839</v>
      </c>
      <c r="E238" s="237" t="s">
        <v>1699</v>
      </c>
      <c r="F238" s="237" t="s">
        <v>3</v>
      </c>
      <c r="G238" s="237">
        <v>1815327</v>
      </c>
      <c r="H238" s="190"/>
      <c r="I238" s="248" t="s">
        <v>2472</v>
      </c>
      <c r="J238" s="190"/>
      <c r="K238" s="190"/>
      <c r="L238" s="190"/>
      <c r="M238" s="190"/>
      <c r="N238" s="268">
        <v>0</v>
      </c>
      <c r="O238" s="268">
        <v>3396.03</v>
      </c>
      <c r="P238" s="190" t="s">
        <v>657</v>
      </c>
      <c r="Q238" s="375"/>
    </row>
    <row r="239" spans="1:17" ht="51">
      <c r="A239" s="265">
        <v>46</v>
      </c>
      <c r="B239" s="190"/>
      <c r="C239" s="266" t="s">
        <v>48</v>
      </c>
      <c r="D239" s="267">
        <v>43839</v>
      </c>
      <c r="E239" s="237" t="s">
        <v>1700</v>
      </c>
      <c r="F239" s="237" t="s">
        <v>3</v>
      </c>
      <c r="G239" s="237">
        <v>1815290</v>
      </c>
      <c r="H239" s="190"/>
      <c r="I239" s="248" t="s">
        <v>2473</v>
      </c>
      <c r="J239" s="190"/>
      <c r="K239" s="190"/>
      <c r="L239" s="190"/>
      <c r="M239" s="190"/>
      <c r="N239" s="268">
        <v>0</v>
      </c>
      <c r="O239" s="268">
        <v>5400</v>
      </c>
      <c r="P239" s="190" t="s">
        <v>657</v>
      </c>
      <c r="Q239" s="375"/>
    </row>
    <row r="240" spans="1:17" ht="51">
      <c r="A240" s="265" t="s">
        <v>562</v>
      </c>
      <c r="B240" s="190"/>
      <c r="C240" s="266" t="s">
        <v>604</v>
      </c>
      <c r="D240" s="267">
        <v>43839</v>
      </c>
      <c r="E240" s="237" t="s">
        <v>1701</v>
      </c>
      <c r="F240" s="237" t="s">
        <v>3</v>
      </c>
      <c r="G240" s="237">
        <v>1815286</v>
      </c>
      <c r="H240" s="190"/>
      <c r="I240" s="248" t="s">
        <v>2474</v>
      </c>
      <c r="J240" s="190"/>
      <c r="K240" s="190"/>
      <c r="L240" s="190"/>
      <c r="M240" s="190"/>
      <c r="N240" s="268">
        <v>0</v>
      </c>
      <c r="O240" s="268">
        <v>813.42000000000007</v>
      </c>
      <c r="P240" s="190" t="s">
        <v>657</v>
      </c>
      <c r="Q240" s="375"/>
    </row>
    <row r="241" spans="1:17" ht="51">
      <c r="A241" s="265" t="s">
        <v>562</v>
      </c>
      <c r="B241" s="190"/>
      <c r="C241" s="266" t="s">
        <v>604</v>
      </c>
      <c r="D241" s="267">
        <v>43839</v>
      </c>
      <c r="E241" s="237" t="s">
        <v>1702</v>
      </c>
      <c r="F241" s="237" t="s">
        <v>3</v>
      </c>
      <c r="G241" s="237">
        <v>1815281</v>
      </c>
      <c r="H241" s="190"/>
      <c r="I241" s="248" t="s">
        <v>2475</v>
      </c>
      <c r="J241" s="190"/>
      <c r="K241" s="190"/>
      <c r="L241" s="190"/>
      <c r="M241" s="190"/>
      <c r="N241" s="268">
        <v>0</v>
      </c>
      <c r="O241" s="268">
        <v>870.06000000000006</v>
      </c>
      <c r="P241" s="190" t="s">
        <v>657</v>
      </c>
      <c r="Q241" s="375"/>
    </row>
    <row r="242" spans="1:17" ht="51">
      <c r="A242" s="265" t="s">
        <v>562</v>
      </c>
      <c r="B242" s="190"/>
      <c r="C242" s="266" t="s">
        <v>604</v>
      </c>
      <c r="D242" s="267">
        <v>43839</v>
      </c>
      <c r="E242" s="237" t="s">
        <v>1703</v>
      </c>
      <c r="F242" s="237" t="s">
        <v>3</v>
      </c>
      <c r="G242" s="237">
        <v>1815279</v>
      </c>
      <c r="H242" s="190"/>
      <c r="I242" s="248" t="s">
        <v>1365</v>
      </c>
      <c r="J242" s="190"/>
      <c r="K242" s="190"/>
      <c r="L242" s="190"/>
      <c r="M242" s="190"/>
      <c r="N242" s="268">
        <v>0</v>
      </c>
      <c r="O242" s="268">
        <v>1096.5</v>
      </c>
      <c r="P242" s="190" t="s">
        <v>657</v>
      </c>
      <c r="Q242" s="375"/>
    </row>
    <row r="243" spans="1:17" ht="51">
      <c r="A243" s="265" t="s">
        <v>553</v>
      </c>
      <c r="B243" s="190"/>
      <c r="C243" s="266" t="s">
        <v>605</v>
      </c>
      <c r="D243" s="267">
        <v>43839</v>
      </c>
      <c r="E243" s="237" t="s">
        <v>1704</v>
      </c>
      <c r="F243" s="237" t="s">
        <v>3</v>
      </c>
      <c r="G243" s="237">
        <v>1815266</v>
      </c>
      <c r="H243" s="190"/>
      <c r="I243" s="248" t="s">
        <v>2476</v>
      </c>
      <c r="J243" s="190"/>
      <c r="K243" s="190"/>
      <c r="L243" s="190"/>
      <c r="M243" s="190"/>
      <c r="N243" s="268">
        <v>0</v>
      </c>
      <c r="O243" s="268">
        <v>1830.31</v>
      </c>
      <c r="P243" s="190" t="s">
        <v>657</v>
      </c>
      <c r="Q243" s="375"/>
    </row>
    <row r="244" spans="1:17" ht="38.25">
      <c r="A244" s="265" t="s">
        <v>562</v>
      </c>
      <c r="B244" s="190"/>
      <c r="C244" s="266" t="s">
        <v>604</v>
      </c>
      <c r="D244" s="267">
        <v>43839</v>
      </c>
      <c r="E244" s="237" t="s">
        <v>1705</v>
      </c>
      <c r="F244" s="237" t="s">
        <v>3</v>
      </c>
      <c r="G244" s="237">
        <v>1815264</v>
      </c>
      <c r="H244" s="190"/>
      <c r="I244" s="248" t="s">
        <v>2477</v>
      </c>
      <c r="J244" s="190"/>
      <c r="K244" s="190"/>
      <c r="L244" s="190"/>
      <c r="M244" s="190"/>
      <c r="N244" s="268">
        <v>0</v>
      </c>
      <c r="O244" s="268">
        <v>1329</v>
      </c>
      <c r="P244" s="190" t="s">
        <v>657</v>
      </c>
      <c r="Q244" s="375"/>
    </row>
    <row r="245" spans="1:17" ht="51">
      <c r="A245" s="265">
        <v>119</v>
      </c>
      <c r="B245" s="190"/>
      <c r="C245" s="266" t="s">
        <v>62</v>
      </c>
      <c r="D245" s="267">
        <v>43839</v>
      </c>
      <c r="E245" s="237" t="s">
        <v>1706</v>
      </c>
      <c r="F245" s="237" t="s">
        <v>11</v>
      </c>
      <c r="G245" s="237">
        <v>976061</v>
      </c>
      <c r="H245" s="190"/>
      <c r="I245" s="248" t="s">
        <v>2478</v>
      </c>
      <c r="J245" s="190"/>
      <c r="K245" s="190"/>
      <c r="L245" s="190"/>
      <c r="M245" s="190"/>
      <c r="N245" s="268">
        <v>50</v>
      </c>
      <c r="O245" s="268">
        <v>0</v>
      </c>
      <c r="P245" s="190" t="s">
        <v>657</v>
      </c>
      <c r="Q245" s="375"/>
    </row>
    <row r="246" spans="1:17" ht="89.25">
      <c r="A246" s="265" t="s">
        <v>554</v>
      </c>
      <c r="B246" s="190"/>
      <c r="C246" s="266" t="s">
        <v>726</v>
      </c>
      <c r="D246" s="267">
        <v>43839</v>
      </c>
      <c r="E246" s="237" t="s">
        <v>1707</v>
      </c>
      <c r="F246" s="237" t="s">
        <v>13</v>
      </c>
      <c r="G246" s="237">
        <v>976046</v>
      </c>
      <c r="H246" s="190"/>
      <c r="I246" s="248" t="s">
        <v>2479</v>
      </c>
      <c r="J246" s="190"/>
      <c r="K246" s="190"/>
      <c r="L246" s="190"/>
      <c r="M246" s="190"/>
      <c r="N246" s="268">
        <v>12459</v>
      </c>
      <c r="O246" s="268">
        <v>0</v>
      </c>
      <c r="P246" s="190" t="s">
        <v>657</v>
      </c>
      <c r="Q246" s="375"/>
    </row>
    <row r="247" spans="1:17" ht="51">
      <c r="A247" s="265">
        <v>119</v>
      </c>
      <c r="B247" s="190"/>
      <c r="C247" s="266" t="s">
        <v>62</v>
      </c>
      <c r="D247" s="267">
        <v>43839</v>
      </c>
      <c r="E247" s="237" t="s">
        <v>1708</v>
      </c>
      <c r="F247" s="237" t="s">
        <v>11</v>
      </c>
      <c r="G247" s="237">
        <v>976059</v>
      </c>
      <c r="H247" s="190"/>
      <c r="I247" s="248" t="s">
        <v>2480</v>
      </c>
      <c r="J247" s="190"/>
      <c r="K247" s="190"/>
      <c r="L247" s="190"/>
      <c r="M247" s="190"/>
      <c r="N247" s="268">
        <v>50</v>
      </c>
      <c r="O247" s="268">
        <v>0</v>
      </c>
      <c r="P247" s="190" t="s">
        <v>657</v>
      </c>
      <c r="Q247" s="375"/>
    </row>
    <row r="248" spans="1:17" ht="76.5">
      <c r="A248" s="265" t="s">
        <v>554</v>
      </c>
      <c r="B248" s="190"/>
      <c r="C248" s="266" t="s">
        <v>726</v>
      </c>
      <c r="D248" s="267">
        <v>43839</v>
      </c>
      <c r="E248" s="237" t="s">
        <v>1709</v>
      </c>
      <c r="F248" s="237" t="s">
        <v>11</v>
      </c>
      <c r="G248" s="237">
        <v>976046</v>
      </c>
      <c r="H248" s="190"/>
      <c r="I248" s="248" t="s">
        <v>2481</v>
      </c>
      <c r="J248" s="190"/>
      <c r="K248" s="190"/>
      <c r="L248" s="190"/>
      <c r="M248" s="190"/>
      <c r="N248" s="268">
        <v>50</v>
      </c>
      <c r="O248" s="268">
        <v>0</v>
      </c>
      <c r="P248" s="190" t="s">
        <v>657</v>
      </c>
      <c r="Q248" s="375"/>
    </row>
    <row r="249" spans="1:17" ht="51">
      <c r="A249" s="265">
        <v>513</v>
      </c>
      <c r="B249" s="190"/>
      <c r="C249" s="266" t="s">
        <v>169</v>
      </c>
      <c r="D249" s="267">
        <v>43839</v>
      </c>
      <c r="E249" s="237" t="s">
        <v>1710</v>
      </c>
      <c r="F249" s="237" t="s">
        <v>15</v>
      </c>
      <c r="G249" s="237">
        <v>1243345</v>
      </c>
      <c r="H249" s="190"/>
      <c r="I249" s="248" t="s">
        <v>2482</v>
      </c>
      <c r="J249" s="190"/>
      <c r="K249" s="190"/>
      <c r="L249" s="190"/>
      <c r="M249" s="190"/>
      <c r="N249" s="268">
        <v>50</v>
      </c>
      <c r="O249" s="268">
        <v>0</v>
      </c>
      <c r="P249" s="190" t="s">
        <v>657</v>
      </c>
      <c r="Q249" s="375"/>
    </row>
    <row r="250" spans="1:17" ht="51">
      <c r="A250" s="265" t="s">
        <v>553</v>
      </c>
      <c r="B250" s="190"/>
      <c r="C250" s="266" t="s">
        <v>605</v>
      </c>
      <c r="D250" s="267">
        <v>43839</v>
      </c>
      <c r="E250" s="237" t="s">
        <v>1711</v>
      </c>
      <c r="F250" s="237" t="s">
        <v>6</v>
      </c>
      <c r="G250" s="237">
        <v>1226502</v>
      </c>
      <c r="H250" s="190"/>
      <c r="I250" s="248" t="s">
        <v>2483</v>
      </c>
      <c r="J250" s="190"/>
      <c r="K250" s="190"/>
      <c r="L250" s="190"/>
      <c r="M250" s="190"/>
      <c r="N250" s="268">
        <v>0</v>
      </c>
      <c r="O250" s="268">
        <v>3047.31</v>
      </c>
      <c r="P250" s="190" t="s">
        <v>657</v>
      </c>
      <c r="Q250" s="375"/>
    </row>
    <row r="251" spans="1:17" ht="63.75">
      <c r="A251" s="265" t="s">
        <v>556</v>
      </c>
      <c r="B251" s="190"/>
      <c r="C251" s="266" t="s">
        <v>714</v>
      </c>
      <c r="D251" s="267">
        <v>43839</v>
      </c>
      <c r="E251" s="237" t="s">
        <v>1712</v>
      </c>
      <c r="F251" s="237" t="s">
        <v>6</v>
      </c>
      <c r="G251" s="237">
        <v>1226503</v>
      </c>
      <c r="H251" s="190"/>
      <c r="I251" s="248" t="s">
        <v>2484</v>
      </c>
      <c r="J251" s="190"/>
      <c r="K251" s="190"/>
      <c r="L251" s="190"/>
      <c r="M251" s="190"/>
      <c r="N251" s="268">
        <v>0</v>
      </c>
      <c r="O251" s="268">
        <v>3401.32</v>
      </c>
      <c r="P251" s="190" t="s">
        <v>657</v>
      </c>
      <c r="Q251" s="375"/>
    </row>
    <row r="252" spans="1:17" ht="51">
      <c r="A252" s="265">
        <v>513</v>
      </c>
      <c r="B252" s="190"/>
      <c r="C252" s="266" t="s">
        <v>169</v>
      </c>
      <c r="D252" s="267">
        <v>43839</v>
      </c>
      <c r="E252" s="237" t="s">
        <v>1713</v>
      </c>
      <c r="F252" s="237" t="s">
        <v>15</v>
      </c>
      <c r="G252" s="237">
        <v>1243470</v>
      </c>
      <c r="H252" s="190"/>
      <c r="I252" s="248" t="s">
        <v>2485</v>
      </c>
      <c r="J252" s="190"/>
      <c r="K252" s="190"/>
      <c r="L252" s="190"/>
      <c r="M252" s="190"/>
      <c r="N252" s="268">
        <v>50</v>
      </c>
      <c r="O252" s="268">
        <v>0</v>
      </c>
      <c r="P252" s="190" t="s">
        <v>657</v>
      </c>
      <c r="Q252" s="375"/>
    </row>
    <row r="253" spans="1:17" ht="51">
      <c r="A253" s="265">
        <v>513</v>
      </c>
      <c r="B253" s="190"/>
      <c r="C253" s="266" t="s">
        <v>169</v>
      </c>
      <c r="D253" s="267">
        <v>43839</v>
      </c>
      <c r="E253" s="237" t="s">
        <v>1714</v>
      </c>
      <c r="F253" s="237" t="s">
        <v>11</v>
      </c>
      <c r="G253" s="237">
        <v>976128</v>
      </c>
      <c r="H253" s="190"/>
      <c r="I253" s="248" t="s">
        <v>2486</v>
      </c>
      <c r="J253" s="190"/>
      <c r="K253" s="190"/>
      <c r="L253" s="190"/>
      <c r="M253" s="190"/>
      <c r="N253" s="268">
        <v>50</v>
      </c>
      <c r="O253" s="268">
        <v>0</v>
      </c>
      <c r="P253" s="190" t="s">
        <v>657</v>
      </c>
      <c r="Q253" s="375"/>
    </row>
    <row r="254" spans="1:17" ht="51">
      <c r="A254" s="265">
        <v>513</v>
      </c>
      <c r="B254" s="190"/>
      <c r="C254" s="266" t="s">
        <v>169</v>
      </c>
      <c r="D254" s="267">
        <v>43839</v>
      </c>
      <c r="E254" s="237" t="s">
        <v>1715</v>
      </c>
      <c r="F254" s="237" t="s">
        <v>15</v>
      </c>
      <c r="G254" s="237">
        <v>1243476</v>
      </c>
      <c r="H254" s="190"/>
      <c r="I254" s="248" t="s">
        <v>2448</v>
      </c>
      <c r="J254" s="190"/>
      <c r="K254" s="190"/>
      <c r="L254" s="190"/>
      <c r="M254" s="190"/>
      <c r="N254" s="268">
        <v>50</v>
      </c>
      <c r="O254" s="268">
        <v>0</v>
      </c>
      <c r="P254" s="190" t="s">
        <v>657</v>
      </c>
      <c r="Q254" s="375"/>
    </row>
    <row r="255" spans="1:17" ht="76.5">
      <c r="A255" s="265" t="s">
        <v>560</v>
      </c>
      <c r="B255" s="190"/>
      <c r="C255" s="266" t="s">
        <v>603</v>
      </c>
      <c r="D255" s="267">
        <v>43839</v>
      </c>
      <c r="E255" s="237" t="s">
        <v>1716</v>
      </c>
      <c r="F255" s="237" t="s">
        <v>6</v>
      </c>
      <c r="G255" s="237">
        <v>1226515</v>
      </c>
      <c r="H255" s="190"/>
      <c r="I255" s="248" t="s">
        <v>2487</v>
      </c>
      <c r="J255" s="190"/>
      <c r="K255" s="190"/>
      <c r="L255" s="190"/>
      <c r="M255" s="190"/>
      <c r="N255" s="268">
        <v>0</v>
      </c>
      <c r="O255" s="268">
        <v>967.94</v>
      </c>
      <c r="P255" s="190" t="s">
        <v>657</v>
      </c>
      <c r="Q255" s="375"/>
    </row>
    <row r="256" spans="1:17" ht="63.75">
      <c r="A256" s="265" t="s">
        <v>560</v>
      </c>
      <c r="B256" s="190"/>
      <c r="C256" s="266" t="s">
        <v>603</v>
      </c>
      <c r="D256" s="267">
        <v>43839</v>
      </c>
      <c r="E256" s="237" t="s">
        <v>1717</v>
      </c>
      <c r="F256" s="237" t="s">
        <v>6</v>
      </c>
      <c r="G256" s="237">
        <v>1226518</v>
      </c>
      <c r="H256" s="190"/>
      <c r="I256" s="248" t="s">
        <v>2488</v>
      </c>
      <c r="J256" s="190"/>
      <c r="K256" s="190"/>
      <c r="L256" s="190"/>
      <c r="M256" s="190"/>
      <c r="N256" s="268">
        <v>0</v>
      </c>
      <c r="O256" s="268">
        <v>800.13</v>
      </c>
      <c r="P256" s="190" t="s">
        <v>657</v>
      </c>
      <c r="Q256" s="375"/>
    </row>
    <row r="257" spans="1:17" ht="51">
      <c r="A257" s="265" t="s">
        <v>553</v>
      </c>
      <c r="B257" s="190"/>
      <c r="C257" s="266" t="s">
        <v>605</v>
      </c>
      <c r="D257" s="267">
        <v>43840</v>
      </c>
      <c r="E257" s="237" t="s">
        <v>1718</v>
      </c>
      <c r="F257" s="237" t="s">
        <v>3</v>
      </c>
      <c r="G257" s="237">
        <v>1815691</v>
      </c>
      <c r="H257" s="190"/>
      <c r="I257" s="248" t="s">
        <v>2489</v>
      </c>
      <c r="J257" s="190"/>
      <c r="K257" s="190"/>
      <c r="L257" s="190"/>
      <c r="M257" s="190"/>
      <c r="N257" s="268">
        <v>0</v>
      </c>
      <c r="O257" s="268">
        <v>1925.88</v>
      </c>
      <c r="P257" s="190" t="s">
        <v>657</v>
      </c>
      <c r="Q257" s="375"/>
    </row>
    <row r="258" spans="1:17" ht="51">
      <c r="A258" s="265">
        <v>132</v>
      </c>
      <c r="B258" s="190"/>
      <c r="C258" s="266" t="s">
        <v>67</v>
      </c>
      <c r="D258" s="267">
        <v>43840</v>
      </c>
      <c r="E258" s="237" t="s">
        <v>1719</v>
      </c>
      <c r="F258" s="237" t="s">
        <v>3</v>
      </c>
      <c r="G258" s="237">
        <v>1815703</v>
      </c>
      <c r="H258" s="190"/>
      <c r="I258" s="248" t="s">
        <v>2490</v>
      </c>
      <c r="J258" s="190"/>
      <c r="K258" s="190"/>
      <c r="L258" s="190"/>
      <c r="M258" s="190"/>
      <c r="N258" s="268">
        <v>0</v>
      </c>
      <c r="O258" s="268">
        <v>20</v>
      </c>
      <c r="P258" s="190" t="s">
        <v>657</v>
      </c>
      <c r="Q258" s="375"/>
    </row>
    <row r="259" spans="1:17" ht="51">
      <c r="A259" s="265" t="s">
        <v>553</v>
      </c>
      <c r="B259" s="190"/>
      <c r="C259" s="266" t="s">
        <v>605</v>
      </c>
      <c r="D259" s="267">
        <v>43840</v>
      </c>
      <c r="E259" s="237" t="s">
        <v>1720</v>
      </c>
      <c r="F259" s="237" t="s">
        <v>3</v>
      </c>
      <c r="G259" s="237">
        <v>1815763</v>
      </c>
      <c r="H259" s="190"/>
      <c r="I259" s="248" t="s">
        <v>2491</v>
      </c>
      <c r="J259" s="190"/>
      <c r="K259" s="190"/>
      <c r="L259" s="190"/>
      <c r="M259" s="190"/>
      <c r="N259" s="268">
        <v>0</v>
      </c>
      <c r="O259" s="268">
        <v>1014.6</v>
      </c>
      <c r="P259" s="190" t="s">
        <v>657</v>
      </c>
      <c r="Q259" s="375"/>
    </row>
    <row r="260" spans="1:17" ht="38.25">
      <c r="A260" s="265" t="s">
        <v>562</v>
      </c>
      <c r="B260" s="190"/>
      <c r="C260" s="266" t="s">
        <v>604</v>
      </c>
      <c r="D260" s="267">
        <v>43840</v>
      </c>
      <c r="E260" s="237" t="s">
        <v>1721</v>
      </c>
      <c r="F260" s="237" t="s">
        <v>3</v>
      </c>
      <c r="G260" s="237">
        <v>1815767</v>
      </c>
      <c r="H260" s="190"/>
      <c r="I260" s="248" t="s">
        <v>1346</v>
      </c>
      <c r="J260" s="190"/>
      <c r="K260" s="190"/>
      <c r="L260" s="190"/>
      <c r="M260" s="190"/>
      <c r="N260" s="268">
        <v>0</v>
      </c>
      <c r="O260" s="268">
        <v>500</v>
      </c>
      <c r="P260" s="190" t="s">
        <v>657</v>
      </c>
      <c r="Q260" s="375"/>
    </row>
    <row r="261" spans="1:17" ht="51">
      <c r="A261" s="265" t="s">
        <v>553</v>
      </c>
      <c r="B261" s="190"/>
      <c r="C261" s="266" t="s">
        <v>605</v>
      </c>
      <c r="D261" s="267">
        <v>43840</v>
      </c>
      <c r="E261" s="237" t="s">
        <v>1722</v>
      </c>
      <c r="F261" s="237" t="s">
        <v>3</v>
      </c>
      <c r="G261" s="237">
        <v>1815771</v>
      </c>
      <c r="H261" s="190"/>
      <c r="I261" s="248" t="s">
        <v>2492</v>
      </c>
      <c r="J261" s="190"/>
      <c r="K261" s="190"/>
      <c r="L261" s="190"/>
      <c r="M261" s="190"/>
      <c r="N261" s="268">
        <v>0</v>
      </c>
      <c r="O261" s="268">
        <v>3654.36</v>
      </c>
      <c r="P261" s="190" t="s">
        <v>657</v>
      </c>
      <c r="Q261" s="375"/>
    </row>
    <row r="262" spans="1:17" ht="51">
      <c r="A262" s="265" t="s">
        <v>562</v>
      </c>
      <c r="B262" s="190"/>
      <c r="C262" s="266" t="s">
        <v>604</v>
      </c>
      <c r="D262" s="267">
        <v>43840</v>
      </c>
      <c r="E262" s="237" t="s">
        <v>1723</v>
      </c>
      <c r="F262" s="237" t="s">
        <v>3</v>
      </c>
      <c r="G262" s="237">
        <v>1815800</v>
      </c>
      <c r="H262" s="190"/>
      <c r="I262" s="248" t="s">
        <v>1366</v>
      </c>
      <c r="J262" s="190"/>
      <c r="K262" s="190"/>
      <c r="L262" s="190"/>
      <c r="M262" s="190"/>
      <c r="N262" s="268">
        <v>0</v>
      </c>
      <c r="O262" s="268">
        <v>2195</v>
      </c>
      <c r="P262" s="190" t="s">
        <v>657</v>
      </c>
      <c r="Q262" s="375"/>
    </row>
    <row r="263" spans="1:17" ht="51">
      <c r="A263" s="265" t="s">
        <v>553</v>
      </c>
      <c r="B263" s="190"/>
      <c r="C263" s="266" t="s">
        <v>605</v>
      </c>
      <c r="D263" s="267">
        <v>43840</v>
      </c>
      <c r="E263" s="237" t="s">
        <v>1724</v>
      </c>
      <c r="F263" s="237" t="s">
        <v>3</v>
      </c>
      <c r="G263" s="237">
        <v>1815814</v>
      </c>
      <c r="H263" s="190"/>
      <c r="I263" s="248" t="s">
        <v>2493</v>
      </c>
      <c r="J263" s="190"/>
      <c r="K263" s="190"/>
      <c r="L263" s="190"/>
      <c r="M263" s="190"/>
      <c r="N263" s="268">
        <v>0</v>
      </c>
      <c r="O263" s="268">
        <v>3144.98</v>
      </c>
      <c r="P263" s="190" t="s">
        <v>657</v>
      </c>
      <c r="Q263" s="375"/>
    </row>
    <row r="264" spans="1:17" ht="51">
      <c r="A264" s="265" t="s">
        <v>553</v>
      </c>
      <c r="B264" s="190"/>
      <c r="C264" s="266" t="s">
        <v>605</v>
      </c>
      <c r="D264" s="267">
        <v>43840</v>
      </c>
      <c r="E264" s="237" t="s">
        <v>1725</v>
      </c>
      <c r="F264" s="237" t="s">
        <v>3</v>
      </c>
      <c r="G264" s="237">
        <v>1815826</v>
      </c>
      <c r="H264" s="190"/>
      <c r="I264" s="248" t="s">
        <v>2494</v>
      </c>
      <c r="J264" s="190"/>
      <c r="K264" s="190"/>
      <c r="L264" s="190"/>
      <c r="M264" s="190"/>
      <c r="N264" s="268">
        <v>0</v>
      </c>
      <c r="O264" s="268">
        <v>41.78</v>
      </c>
      <c r="P264" s="190" t="s">
        <v>657</v>
      </c>
      <c r="Q264" s="375"/>
    </row>
    <row r="265" spans="1:17" ht="51">
      <c r="A265" s="265">
        <v>132</v>
      </c>
      <c r="B265" s="190"/>
      <c r="C265" s="266" t="s">
        <v>67</v>
      </c>
      <c r="D265" s="267">
        <v>43840</v>
      </c>
      <c r="E265" s="237" t="s">
        <v>1726</v>
      </c>
      <c r="F265" s="237" t="s">
        <v>3</v>
      </c>
      <c r="G265" s="237">
        <v>1815854</v>
      </c>
      <c r="H265" s="190"/>
      <c r="I265" s="248" t="s">
        <v>8319</v>
      </c>
      <c r="J265" s="190"/>
      <c r="K265" s="190"/>
      <c r="L265" s="190"/>
      <c r="M265" s="190"/>
      <c r="N265" s="268">
        <v>0</v>
      </c>
      <c r="O265" s="268">
        <v>541.98</v>
      </c>
      <c r="P265" s="190" t="s">
        <v>657</v>
      </c>
      <c r="Q265" s="375"/>
    </row>
    <row r="266" spans="1:17" ht="51">
      <c r="A266" s="265">
        <v>20</v>
      </c>
      <c r="B266" s="190"/>
      <c r="C266" s="266" t="s">
        <v>44</v>
      </c>
      <c r="D266" s="267">
        <v>43840</v>
      </c>
      <c r="E266" s="237" t="s">
        <v>1727</v>
      </c>
      <c r="F266" s="237" t="s">
        <v>3</v>
      </c>
      <c r="G266" s="237">
        <v>1815857</v>
      </c>
      <c r="H266" s="190"/>
      <c r="I266" s="248" t="s">
        <v>8320</v>
      </c>
      <c r="J266" s="190"/>
      <c r="K266" s="190"/>
      <c r="L266" s="190"/>
      <c r="M266" s="190"/>
      <c r="N266" s="268">
        <v>0</v>
      </c>
      <c r="O266" s="268">
        <v>819.1</v>
      </c>
      <c r="P266" s="190" t="s">
        <v>657</v>
      </c>
      <c r="Q266" s="375"/>
    </row>
    <row r="267" spans="1:17" ht="51">
      <c r="A267" s="265" t="s">
        <v>553</v>
      </c>
      <c r="B267" s="190"/>
      <c r="C267" s="266" t="s">
        <v>605</v>
      </c>
      <c r="D267" s="267">
        <v>43840</v>
      </c>
      <c r="E267" s="237" t="s">
        <v>1728</v>
      </c>
      <c r="F267" s="237" t="s">
        <v>3</v>
      </c>
      <c r="G267" s="237">
        <v>1815627</v>
      </c>
      <c r="H267" s="190"/>
      <c r="I267" s="248" t="s">
        <v>2495</v>
      </c>
      <c r="J267" s="190"/>
      <c r="K267" s="190"/>
      <c r="L267" s="190"/>
      <c r="M267" s="190"/>
      <c r="N267" s="268">
        <v>0</v>
      </c>
      <c r="O267" s="268">
        <v>559.05000000000007</v>
      </c>
      <c r="P267" s="190" t="s">
        <v>657</v>
      </c>
      <c r="Q267" s="375"/>
    </row>
    <row r="268" spans="1:17" ht="63.75">
      <c r="A268" s="265">
        <v>86</v>
      </c>
      <c r="B268" s="190"/>
      <c r="C268" s="266" t="s">
        <v>56</v>
      </c>
      <c r="D268" s="267">
        <v>43840</v>
      </c>
      <c r="E268" s="237" t="s">
        <v>1729</v>
      </c>
      <c r="F268" s="237" t="s">
        <v>3</v>
      </c>
      <c r="G268" s="237">
        <v>1815673</v>
      </c>
      <c r="H268" s="190"/>
      <c r="I268" s="248" t="s">
        <v>2496</v>
      </c>
      <c r="J268" s="190"/>
      <c r="K268" s="190"/>
      <c r="L268" s="190"/>
      <c r="M268" s="190"/>
      <c r="N268" s="268">
        <v>0</v>
      </c>
      <c r="O268" s="268">
        <v>1499.96</v>
      </c>
      <c r="P268" s="190" t="s">
        <v>657</v>
      </c>
      <c r="Q268" s="375"/>
    </row>
    <row r="269" spans="1:17" ht="51">
      <c r="A269" s="265" t="s">
        <v>553</v>
      </c>
      <c r="B269" s="190"/>
      <c r="C269" s="266" t="s">
        <v>605</v>
      </c>
      <c r="D269" s="267">
        <v>43840</v>
      </c>
      <c r="E269" s="237" t="s">
        <v>1730</v>
      </c>
      <c r="F269" s="237" t="s">
        <v>3</v>
      </c>
      <c r="G269" s="237">
        <v>1815589</v>
      </c>
      <c r="H269" s="190"/>
      <c r="I269" s="248" t="s">
        <v>2497</v>
      </c>
      <c r="J269" s="190"/>
      <c r="K269" s="190"/>
      <c r="L269" s="190"/>
      <c r="M269" s="190"/>
      <c r="N269" s="268">
        <v>0</v>
      </c>
      <c r="O269" s="268">
        <v>226</v>
      </c>
      <c r="P269" s="190" t="s">
        <v>657</v>
      </c>
      <c r="Q269" s="375"/>
    </row>
    <row r="270" spans="1:17" ht="63.75">
      <c r="A270" s="265" t="s">
        <v>553</v>
      </c>
      <c r="B270" s="190"/>
      <c r="C270" s="266" t="s">
        <v>605</v>
      </c>
      <c r="D270" s="267">
        <v>43840</v>
      </c>
      <c r="E270" s="237" t="s">
        <v>1731</v>
      </c>
      <c r="F270" s="237" t="s">
        <v>3</v>
      </c>
      <c r="G270" s="237">
        <v>1815592</v>
      </c>
      <c r="H270" s="190"/>
      <c r="I270" s="248" t="s">
        <v>2498</v>
      </c>
      <c r="J270" s="190"/>
      <c r="K270" s="190"/>
      <c r="L270" s="190"/>
      <c r="M270" s="190"/>
      <c r="N270" s="268">
        <v>0</v>
      </c>
      <c r="O270" s="268">
        <v>8639.08</v>
      </c>
      <c r="P270" s="190" t="s">
        <v>657</v>
      </c>
      <c r="Q270" s="375"/>
    </row>
    <row r="271" spans="1:17" ht="51">
      <c r="A271" s="265" t="s">
        <v>553</v>
      </c>
      <c r="B271" s="190"/>
      <c r="C271" s="266" t="s">
        <v>605</v>
      </c>
      <c r="D271" s="267">
        <v>43840</v>
      </c>
      <c r="E271" s="237" t="s">
        <v>1732</v>
      </c>
      <c r="F271" s="237" t="s">
        <v>3</v>
      </c>
      <c r="G271" s="237">
        <v>1815594</v>
      </c>
      <c r="H271" s="190"/>
      <c r="I271" s="248" t="s">
        <v>2499</v>
      </c>
      <c r="J271" s="190"/>
      <c r="K271" s="190"/>
      <c r="L271" s="190"/>
      <c r="M271" s="190"/>
      <c r="N271" s="268">
        <v>0</v>
      </c>
      <c r="O271" s="268">
        <v>274.52</v>
      </c>
      <c r="P271" s="190" t="s">
        <v>657</v>
      </c>
      <c r="Q271" s="375"/>
    </row>
    <row r="272" spans="1:17" ht="51">
      <c r="A272" s="265" t="s">
        <v>553</v>
      </c>
      <c r="B272" s="190"/>
      <c r="C272" s="266" t="s">
        <v>605</v>
      </c>
      <c r="D272" s="267">
        <v>43840</v>
      </c>
      <c r="E272" s="237" t="s">
        <v>1733</v>
      </c>
      <c r="F272" s="237" t="s">
        <v>3</v>
      </c>
      <c r="G272" s="237">
        <v>1815595</v>
      </c>
      <c r="H272" s="190"/>
      <c r="I272" s="248" t="s">
        <v>2500</v>
      </c>
      <c r="J272" s="190"/>
      <c r="K272" s="190"/>
      <c r="L272" s="190"/>
      <c r="M272" s="190"/>
      <c r="N272" s="268">
        <v>0</v>
      </c>
      <c r="O272" s="268">
        <v>271.04000000000002</v>
      </c>
      <c r="P272" s="190" t="s">
        <v>657</v>
      </c>
      <c r="Q272" s="375"/>
    </row>
    <row r="273" spans="1:17" ht="63.75">
      <c r="A273" s="265">
        <v>15</v>
      </c>
      <c r="B273" s="190"/>
      <c r="C273" s="266" t="s">
        <v>42</v>
      </c>
      <c r="D273" s="267">
        <v>43840</v>
      </c>
      <c r="E273" s="237" t="s">
        <v>1734</v>
      </c>
      <c r="F273" s="237" t="s">
        <v>3</v>
      </c>
      <c r="G273" s="237">
        <v>1815605</v>
      </c>
      <c r="H273" s="190"/>
      <c r="I273" s="248" t="s">
        <v>2501</v>
      </c>
      <c r="J273" s="190"/>
      <c r="K273" s="190"/>
      <c r="L273" s="190"/>
      <c r="M273" s="190"/>
      <c r="N273" s="268">
        <v>0</v>
      </c>
      <c r="O273" s="268">
        <v>47.79</v>
      </c>
      <c r="P273" s="190" t="s">
        <v>657</v>
      </c>
      <c r="Q273" s="375"/>
    </row>
    <row r="274" spans="1:17" ht="63.75">
      <c r="A274" s="265" t="s">
        <v>553</v>
      </c>
      <c r="B274" s="190"/>
      <c r="C274" s="266" t="s">
        <v>605</v>
      </c>
      <c r="D274" s="267">
        <v>43840</v>
      </c>
      <c r="E274" s="237" t="s">
        <v>1735</v>
      </c>
      <c r="F274" s="237" t="s">
        <v>3</v>
      </c>
      <c r="G274" s="237">
        <v>1815626</v>
      </c>
      <c r="H274" s="190"/>
      <c r="I274" s="248" t="s">
        <v>2502</v>
      </c>
      <c r="J274" s="190"/>
      <c r="K274" s="190"/>
      <c r="L274" s="190"/>
      <c r="M274" s="190"/>
      <c r="N274" s="268">
        <v>0</v>
      </c>
      <c r="O274" s="268">
        <v>861.1</v>
      </c>
      <c r="P274" s="190" t="s">
        <v>657</v>
      </c>
      <c r="Q274" s="375"/>
    </row>
    <row r="275" spans="1:17" ht="38.25">
      <c r="A275" s="265">
        <v>10</v>
      </c>
      <c r="B275" s="190"/>
      <c r="C275" s="266" t="s">
        <v>41</v>
      </c>
      <c r="D275" s="267">
        <v>43840</v>
      </c>
      <c r="E275" s="237" t="s">
        <v>1736</v>
      </c>
      <c r="F275" s="237" t="s">
        <v>3</v>
      </c>
      <c r="G275" s="237">
        <v>1815631</v>
      </c>
      <c r="H275" s="190"/>
      <c r="I275" s="248" t="s">
        <v>8321</v>
      </c>
      <c r="J275" s="190"/>
      <c r="K275" s="190"/>
      <c r="L275" s="190"/>
      <c r="M275" s="190"/>
      <c r="N275" s="268">
        <v>0</v>
      </c>
      <c r="O275" s="268">
        <v>2596.42</v>
      </c>
      <c r="P275" s="190" t="s">
        <v>657</v>
      </c>
      <c r="Q275" s="375"/>
    </row>
    <row r="276" spans="1:17" ht="51">
      <c r="A276" s="265" t="s">
        <v>553</v>
      </c>
      <c r="B276" s="190"/>
      <c r="C276" s="266" t="s">
        <v>605</v>
      </c>
      <c r="D276" s="267">
        <v>43840</v>
      </c>
      <c r="E276" s="237" t="s">
        <v>1737</v>
      </c>
      <c r="F276" s="237" t="s">
        <v>3</v>
      </c>
      <c r="G276" s="237">
        <v>1815633</v>
      </c>
      <c r="H276" s="190"/>
      <c r="I276" s="248" t="s">
        <v>2503</v>
      </c>
      <c r="J276" s="190"/>
      <c r="K276" s="190"/>
      <c r="L276" s="190"/>
      <c r="M276" s="190"/>
      <c r="N276" s="268">
        <v>0</v>
      </c>
      <c r="O276" s="268">
        <v>1389.5</v>
      </c>
      <c r="P276" s="190" t="s">
        <v>657</v>
      </c>
      <c r="Q276" s="375"/>
    </row>
    <row r="277" spans="1:17" ht="51">
      <c r="A277" s="265">
        <v>650</v>
      </c>
      <c r="B277" s="190"/>
      <c r="C277" s="266" t="s">
        <v>184</v>
      </c>
      <c r="D277" s="267">
        <v>43840</v>
      </c>
      <c r="E277" s="237" t="s">
        <v>1738</v>
      </c>
      <c r="F277" s="237" t="s">
        <v>3</v>
      </c>
      <c r="G277" s="237">
        <v>1815666</v>
      </c>
      <c r="H277" s="190"/>
      <c r="I277" s="248" t="s">
        <v>8322</v>
      </c>
      <c r="J277" s="190"/>
      <c r="K277" s="190"/>
      <c r="L277" s="190"/>
      <c r="M277" s="190"/>
      <c r="N277" s="268">
        <v>0</v>
      </c>
      <c r="O277" s="268">
        <v>2</v>
      </c>
      <c r="P277" s="190" t="s">
        <v>657</v>
      </c>
      <c r="Q277" s="375"/>
    </row>
    <row r="278" spans="1:17" ht="51">
      <c r="A278" s="265">
        <v>650</v>
      </c>
      <c r="B278" s="190"/>
      <c r="C278" s="266" t="s">
        <v>184</v>
      </c>
      <c r="D278" s="267">
        <v>43840</v>
      </c>
      <c r="E278" s="237" t="s">
        <v>1739</v>
      </c>
      <c r="F278" s="237" t="s">
        <v>3</v>
      </c>
      <c r="G278" s="237">
        <v>1815669</v>
      </c>
      <c r="H278" s="190"/>
      <c r="I278" s="248" t="s">
        <v>8323</v>
      </c>
      <c r="J278" s="190"/>
      <c r="K278" s="190"/>
      <c r="L278" s="190"/>
      <c r="M278" s="190"/>
      <c r="N278" s="268">
        <v>0</v>
      </c>
      <c r="O278" s="268">
        <v>3</v>
      </c>
      <c r="P278" s="190" t="s">
        <v>657</v>
      </c>
      <c r="Q278" s="375"/>
    </row>
    <row r="279" spans="1:17" ht="63.75">
      <c r="A279" s="265" t="s">
        <v>556</v>
      </c>
      <c r="B279" s="190"/>
      <c r="C279" s="266" t="s">
        <v>714</v>
      </c>
      <c r="D279" s="267">
        <v>43840</v>
      </c>
      <c r="E279" s="237" t="s">
        <v>1740</v>
      </c>
      <c r="F279" s="237" t="s">
        <v>6</v>
      </c>
      <c r="G279" s="237">
        <v>1226723</v>
      </c>
      <c r="H279" s="190"/>
      <c r="I279" s="248" t="s">
        <v>2504</v>
      </c>
      <c r="J279" s="190"/>
      <c r="K279" s="190"/>
      <c r="L279" s="190"/>
      <c r="M279" s="190"/>
      <c r="N279" s="268">
        <v>0</v>
      </c>
      <c r="O279" s="268">
        <v>5600</v>
      </c>
      <c r="P279" s="190" t="s">
        <v>657</v>
      </c>
      <c r="Q279" s="375"/>
    </row>
    <row r="280" spans="1:17" ht="63.75">
      <c r="A280" s="265" t="s">
        <v>556</v>
      </c>
      <c r="B280" s="190"/>
      <c r="C280" s="266" t="s">
        <v>714</v>
      </c>
      <c r="D280" s="267">
        <v>43840</v>
      </c>
      <c r="E280" s="237" t="s">
        <v>1741</v>
      </c>
      <c r="F280" s="237" t="s">
        <v>6</v>
      </c>
      <c r="G280" s="237">
        <v>1226724</v>
      </c>
      <c r="H280" s="190"/>
      <c r="I280" s="248" t="s">
        <v>2505</v>
      </c>
      <c r="J280" s="190"/>
      <c r="K280" s="190"/>
      <c r="L280" s="190"/>
      <c r="M280" s="190"/>
      <c r="N280" s="268">
        <v>0</v>
      </c>
      <c r="O280" s="268">
        <v>1250</v>
      </c>
      <c r="P280" s="190" t="s">
        <v>657</v>
      </c>
      <c r="Q280" s="375"/>
    </row>
    <row r="281" spans="1:17" ht="76.5">
      <c r="A281" s="265" t="s">
        <v>554</v>
      </c>
      <c r="B281" s="190"/>
      <c r="C281" s="266" t="s">
        <v>726</v>
      </c>
      <c r="D281" s="267">
        <v>43840</v>
      </c>
      <c r="E281" s="237" t="s">
        <v>1742</v>
      </c>
      <c r="F281" s="237" t="s">
        <v>21</v>
      </c>
      <c r="G281" s="237">
        <v>976394</v>
      </c>
      <c r="H281" s="190"/>
      <c r="I281" s="248" t="s">
        <v>2506</v>
      </c>
      <c r="J281" s="190"/>
      <c r="K281" s="190"/>
      <c r="L281" s="190"/>
      <c r="M281" s="190"/>
      <c r="N281" s="268">
        <v>23613566.109999999</v>
      </c>
      <c r="O281" s="268">
        <v>0</v>
      </c>
      <c r="P281" s="190" t="s">
        <v>657</v>
      </c>
      <c r="Q281" s="375"/>
    </row>
    <row r="282" spans="1:17" ht="51">
      <c r="A282" s="265">
        <v>513</v>
      </c>
      <c r="B282" s="190"/>
      <c r="C282" s="266" t="s">
        <v>169</v>
      </c>
      <c r="D282" s="267">
        <v>43840</v>
      </c>
      <c r="E282" s="237" t="s">
        <v>1743</v>
      </c>
      <c r="F282" s="237" t="s">
        <v>15</v>
      </c>
      <c r="G282" s="237">
        <v>1244494</v>
      </c>
      <c r="H282" s="190"/>
      <c r="I282" s="248" t="s">
        <v>1463</v>
      </c>
      <c r="J282" s="190"/>
      <c r="K282" s="190"/>
      <c r="L282" s="190"/>
      <c r="M282" s="190"/>
      <c r="N282" s="268">
        <v>50</v>
      </c>
      <c r="O282" s="268">
        <v>0</v>
      </c>
      <c r="P282" s="190" t="s">
        <v>657</v>
      </c>
      <c r="Q282" s="375"/>
    </row>
    <row r="283" spans="1:17" ht="51">
      <c r="A283" s="265">
        <v>513</v>
      </c>
      <c r="B283" s="190"/>
      <c r="C283" s="266" t="s">
        <v>169</v>
      </c>
      <c r="D283" s="267">
        <v>43840</v>
      </c>
      <c r="E283" s="237" t="s">
        <v>1744</v>
      </c>
      <c r="F283" s="237" t="s">
        <v>15</v>
      </c>
      <c r="G283" s="237">
        <v>1244496</v>
      </c>
      <c r="H283" s="190"/>
      <c r="I283" s="248" t="s">
        <v>2507</v>
      </c>
      <c r="J283" s="190"/>
      <c r="K283" s="190"/>
      <c r="L283" s="190"/>
      <c r="M283" s="190"/>
      <c r="N283" s="268">
        <v>50</v>
      </c>
      <c r="O283" s="268">
        <v>0</v>
      </c>
      <c r="P283" s="190" t="s">
        <v>657</v>
      </c>
      <c r="Q283" s="375"/>
    </row>
    <row r="284" spans="1:17" ht="51">
      <c r="A284" s="265">
        <v>513</v>
      </c>
      <c r="B284" s="190"/>
      <c r="C284" s="266" t="s">
        <v>169</v>
      </c>
      <c r="D284" s="267">
        <v>43840</v>
      </c>
      <c r="E284" s="237" t="s">
        <v>1745</v>
      </c>
      <c r="F284" s="237" t="s">
        <v>15</v>
      </c>
      <c r="G284" s="237">
        <v>1244498</v>
      </c>
      <c r="H284" s="190"/>
      <c r="I284" s="248" t="s">
        <v>2508</v>
      </c>
      <c r="J284" s="190"/>
      <c r="K284" s="190"/>
      <c r="L284" s="190"/>
      <c r="M284" s="190"/>
      <c r="N284" s="268">
        <v>50</v>
      </c>
      <c r="O284" s="268">
        <v>0</v>
      </c>
      <c r="P284" s="190" t="s">
        <v>657</v>
      </c>
      <c r="Q284" s="375"/>
    </row>
    <row r="285" spans="1:17" ht="51">
      <c r="A285" s="265">
        <v>513</v>
      </c>
      <c r="B285" s="190"/>
      <c r="C285" s="266" t="s">
        <v>169</v>
      </c>
      <c r="D285" s="267">
        <v>43840</v>
      </c>
      <c r="E285" s="237" t="s">
        <v>1746</v>
      </c>
      <c r="F285" s="237" t="s">
        <v>15</v>
      </c>
      <c r="G285" s="237">
        <v>1244500</v>
      </c>
      <c r="H285" s="190"/>
      <c r="I285" s="248" t="s">
        <v>1367</v>
      </c>
      <c r="J285" s="190"/>
      <c r="K285" s="190"/>
      <c r="L285" s="190"/>
      <c r="M285" s="190"/>
      <c r="N285" s="268">
        <v>50</v>
      </c>
      <c r="O285" s="268">
        <v>0</v>
      </c>
      <c r="P285" s="190" t="s">
        <v>657</v>
      </c>
      <c r="Q285" s="375"/>
    </row>
    <row r="286" spans="1:17" ht="51">
      <c r="A286" s="265">
        <v>513</v>
      </c>
      <c r="B286" s="190"/>
      <c r="C286" s="266" t="s">
        <v>169</v>
      </c>
      <c r="D286" s="267">
        <v>43840</v>
      </c>
      <c r="E286" s="237" t="s">
        <v>1747</v>
      </c>
      <c r="F286" s="237" t="s">
        <v>15</v>
      </c>
      <c r="G286" s="237">
        <v>1244502</v>
      </c>
      <c r="H286" s="190"/>
      <c r="I286" s="248" t="s">
        <v>2509</v>
      </c>
      <c r="J286" s="190"/>
      <c r="K286" s="190"/>
      <c r="L286" s="190"/>
      <c r="M286" s="190"/>
      <c r="N286" s="268">
        <v>50</v>
      </c>
      <c r="O286" s="268">
        <v>0</v>
      </c>
      <c r="P286" s="190" t="s">
        <v>657</v>
      </c>
      <c r="Q286" s="375"/>
    </row>
    <row r="287" spans="1:17" ht="51">
      <c r="A287" s="265">
        <v>513</v>
      </c>
      <c r="B287" s="190"/>
      <c r="C287" s="266" t="s">
        <v>169</v>
      </c>
      <c r="D287" s="267">
        <v>43840</v>
      </c>
      <c r="E287" s="237" t="s">
        <v>1748</v>
      </c>
      <c r="F287" s="237" t="s">
        <v>15</v>
      </c>
      <c r="G287" s="237">
        <v>1244510</v>
      </c>
      <c r="H287" s="190"/>
      <c r="I287" s="248" t="s">
        <v>2510</v>
      </c>
      <c r="J287" s="190"/>
      <c r="K287" s="190"/>
      <c r="L287" s="190"/>
      <c r="M287" s="190"/>
      <c r="N287" s="268">
        <v>50</v>
      </c>
      <c r="O287" s="268">
        <v>0</v>
      </c>
      <c r="P287" s="190" t="s">
        <v>657</v>
      </c>
      <c r="Q287" s="375"/>
    </row>
    <row r="288" spans="1:17" ht="51">
      <c r="A288" s="265">
        <v>513</v>
      </c>
      <c r="B288" s="190"/>
      <c r="C288" s="266" t="s">
        <v>169</v>
      </c>
      <c r="D288" s="267">
        <v>43840</v>
      </c>
      <c r="E288" s="237" t="s">
        <v>1749</v>
      </c>
      <c r="F288" s="237" t="s">
        <v>15</v>
      </c>
      <c r="G288" s="237">
        <v>1244506</v>
      </c>
      <c r="H288" s="190"/>
      <c r="I288" s="248" t="s">
        <v>2511</v>
      </c>
      <c r="J288" s="190"/>
      <c r="K288" s="190"/>
      <c r="L288" s="190"/>
      <c r="M288" s="190"/>
      <c r="N288" s="268">
        <v>50</v>
      </c>
      <c r="O288" s="268">
        <v>0</v>
      </c>
      <c r="P288" s="190" t="s">
        <v>657</v>
      </c>
      <c r="Q288" s="375"/>
    </row>
    <row r="289" spans="1:17" ht="51">
      <c r="A289" s="265">
        <v>513</v>
      </c>
      <c r="B289" s="190"/>
      <c r="C289" s="266" t="s">
        <v>169</v>
      </c>
      <c r="D289" s="267">
        <v>43840</v>
      </c>
      <c r="E289" s="237" t="s">
        <v>1750</v>
      </c>
      <c r="F289" s="237" t="s">
        <v>15</v>
      </c>
      <c r="G289" s="237">
        <v>1244504</v>
      </c>
      <c r="H289" s="190"/>
      <c r="I289" s="248" t="s">
        <v>2511</v>
      </c>
      <c r="J289" s="190"/>
      <c r="K289" s="190"/>
      <c r="L289" s="190"/>
      <c r="M289" s="190"/>
      <c r="N289" s="268">
        <v>50</v>
      </c>
      <c r="O289" s="268">
        <v>0</v>
      </c>
      <c r="P289" s="190" t="s">
        <v>657</v>
      </c>
      <c r="Q289" s="375"/>
    </row>
    <row r="290" spans="1:17" ht="89.25">
      <c r="A290" s="265" t="s">
        <v>553</v>
      </c>
      <c r="B290" s="190"/>
      <c r="C290" s="266" t="s">
        <v>605</v>
      </c>
      <c r="D290" s="267">
        <v>43840</v>
      </c>
      <c r="E290" s="237" t="s">
        <v>1751</v>
      </c>
      <c r="F290" s="237" t="s">
        <v>6</v>
      </c>
      <c r="G290" s="237">
        <v>976375</v>
      </c>
      <c r="H290" s="190"/>
      <c r="I290" s="248" t="s">
        <v>2512</v>
      </c>
      <c r="J290" s="190"/>
      <c r="K290" s="190"/>
      <c r="L290" s="190"/>
      <c r="M290" s="190"/>
      <c r="N290" s="268">
        <v>0</v>
      </c>
      <c r="O290" s="268">
        <v>4732.8500000000004</v>
      </c>
      <c r="P290" s="190" t="s">
        <v>657</v>
      </c>
      <c r="Q290" s="375"/>
    </row>
    <row r="291" spans="1:17" ht="89.25">
      <c r="A291" s="265" t="s">
        <v>553</v>
      </c>
      <c r="B291" s="190"/>
      <c r="C291" s="266" t="s">
        <v>605</v>
      </c>
      <c r="D291" s="267">
        <v>43840</v>
      </c>
      <c r="E291" s="237" t="s">
        <v>1752</v>
      </c>
      <c r="F291" s="237" t="s">
        <v>6</v>
      </c>
      <c r="G291" s="237">
        <v>976375</v>
      </c>
      <c r="H291" s="190"/>
      <c r="I291" s="248" t="s">
        <v>2513</v>
      </c>
      <c r="J291" s="190"/>
      <c r="K291" s="190"/>
      <c r="L291" s="190"/>
      <c r="M291" s="190"/>
      <c r="N291" s="268">
        <v>0</v>
      </c>
      <c r="O291" s="268">
        <v>1781.42</v>
      </c>
      <c r="P291" s="190" t="s">
        <v>657</v>
      </c>
      <c r="Q291" s="375"/>
    </row>
    <row r="292" spans="1:17" ht="76.5">
      <c r="A292" s="265" t="s">
        <v>554</v>
      </c>
      <c r="B292" s="190"/>
      <c r="C292" s="266" t="s">
        <v>726</v>
      </c>
      <c r="D292" s="267">
        <v>43840</v>
      </c>
      <c r="E292" s="237" t="s">
        <v>1753</v>
      </c>
      <c r="F292" s="237" t="s">
        <v>11</v>
      </c>
      <c r="G292" s="237">
        <v>976403</v>
      </c>
      <c r="H292" s="190"/>
      <c r="I292" s="248" t="s">
        <v>2514</v>
      </c>
      <c r="J292" s="190"/>
      <c r="K292" s="190"/>
      <c r="L292" s="190"/>
      <c r="M292" s="190"/>
      <c r="N292" s="268">
        <v>50</v>
      </c>
      <c r="O292" s="268">
        <v>0</v>
      </c>
      <c r="P292" s="190" t="s">
        <v>657</v>
      </c>
      <c r="Q292" s="375"/>
    </row>
    <row r="293" spans="1:17" ht="89.25">
      <c r="A293" s="265" t="s">
        <v>554</v>
      </c>
      <c r="B293" s="190"/>
      <c r="C293" s="266" t="s">
        <v>726</v>
      </c>
      <c r="D293" s="267">
        <v>43840</v>
      </c>
      <c r="E293" s="237" t="s">
        <v>1754</v>
      </c>
      <c r="F293" s="237" t="s">
        <v>13</v>
      </c>
      <c r="G293" s="237">
        <v>976403</v>
      </c>
      <c r="H293" s="190"/>
      <c r="I293" s="248" t="s">
        <v>2515</v>
      </c>
      <c r="J293" s="190"/>
      <c r="K293" s="190"/>
      <c r="L293" s="190"/>
      <c r="M293" s="190"/>
      <c r="N293" s="268">
        <v>107415</v>
      </c>
      <c r="O293" s="268">
        <v>0</v>
      </c>
      <c r="P293" s="190" t="s">
        <v>657</v>
      </c>
      <c r="Q293" s="375"/>
    </row>
    <row r="294" spans="1:17" ht="63.75">
      <c r="A294" s="265" t="s">
        <v>553</v>
      </c>
      <c r="B294" s="190"/>
      <c r="C294" s="266" t="s">
        <v>605</v>
      </c>
      <c r="D294" s="267">
        <v>43843</v>
      </c>
      <c r="E294" s="237" t="s">
        <v>1755</v>
      </c>
      <c r="F294" s="237" t="s">
        <v>3</v>
      </c>
      <c r="G294" s="237">
        <v>1816142</v>
      </c>
      <c r="H294" s="190"/>
      <c r="I294" s="248" t="s">
        <v>2516</v>
      </c>
      <c r="J294" s="190"/>
      <c r="K294" s="190"/>
      <c r="L294" s="190"/>
      <c r="M294" s="190"/>
      <c r="N294" s="268">
        <v>0</v>
      </c>
      <c r="O294" s="268">
        <v>357.7</v>
      </c>
      <c r="P294" s="190" t="s">
        <v>657</v>
      </c>
      <c r="Q294" s="375"/>
    </row>
    <row r="295" spans="1:17" ht="51">
      <c r="A295" s="265" t="s">
        <v>553</v>
      </c>
      <c r="B295" s="190"/>
      <c r="C295" s="266" t="s">
        <v>605</v>
      </c>
      <c r="D295" s="267">
        <v>43843</v>
      </c>
      <c r="E295" s="237" t="s">
        <v>1756</v>
      </c>
      <c r="F295" s="237" t="s">
        <v>3</v>
      </c>
      <c r="G295" s="237">
        <v>1816141</v>
      </c>
      <c r="H295" s="190"/>
      <c r="I295" s="248" t="s">
        <v>2517</v>
      </c>
      <c r="J295" s="190"/>
      <c r="K295" s="190"/>
      <c r="L295" s="190"/>
      <c r="M295" s="190"/>
      <c r="N295" s="268">
        <v>0</v>
      </c>
      <c r="O295" s="268">
        <v>2079</v>
      </c>
      <c r="P295" s="190" t="s">
        <v>657</v>
      </c>
      <c r="Q295" s="375"/>
    </row>
    <row r="296" spans="1:17" ht="51">
      <c r="A296" s="265" t="s">
        <v>553</v>
      </c>
      <c r="B296" s="190"/>
      <c r="C296" s="266" t="s">
        <v>605</v>
      </c>
      <c r="D296" s="267">
        <v>43843</v>
      </c>
      <c r="E296" s="237" t="s">
        <v>1757</v>
      </c>
      <c r="F296" s="237" t="s">
        <v>3</v>
      </c>
      <c r="G296" s="237">
        <v>1816138</v>
      </c>
      <c r="H296" s="190"/>
      <c r="I296" s="248" t="s">
        <v>2518</v>
      </c>
      <c r="J296" s="190"/>
      <c r="K296" s="190"/>
      <c r="L296" s="190"/>
      <c r="M296" s="190"/>
      <c r="N296" s="268">
        <v>0</v>
      </c>
      <c r="O296" s="268">
        <v>341.23</v>
      </c>
      <c r="P296" s="190" t="s">
        <v>657</v>
      </c>
      <c r="Q296" s="375"/>
    </row>
    <row r="297" spans="1:17" ht="51">
      <c r="A297" s="265" t="s">
        <v>553</v>
      </c>
      <c r="B297" s="190"/>
      <c r="C297" s="266" t="s">
        <v>605</v>
      </c>
      <c r="D297" s="267">
        <v>43843</v>
      </c>
      <c r="E297" s="237" t="s">
        <v>1758</v>
      </c>
      <c r="F297" s="237" t="s">
        <v>3</v>
      </c>
      <c r="G297" s="237">
        <v>1816132</v>
      </c>
      <c r="H297" s="190"/>
      <c r="I297" s="248" t="s">
        <v>2519</v>
      </c>
      <c r="J297" s="190"/>
      <c r="K297" s="190"/>
      <c r="L297" s="190"/>
      <c r="M297" s="190"/>
      <c r="N297" s="268">
        <v>0</v>
      </c>
      <c r="O297" s="268">
        <v>54.2</v>
      </c>
      <c r="P297" s="190" t="s">
        <v>657</v>
      </c>
      <c r="Q297" s="375"/>
    </row>
    <row r="298" spans="1:17" ht="51">
      <c r="A298" s="265" t="s">
        <v>553</v>
      </c>
      <c r="B298" s="190"/>
      <c r="C298" s="266" t="s">
        <v>605</v>
      </c>
      <c r="D298" s="267">
        <v>43843</v>
      </c>
      <c r="E298" s="237" t="s">
        <v>1759</v>
      </c>
      <c r="F298" s="237" t="s">
        <v>3</v>
      </c>
      <c r="G298" s="237">
        <v>1816128</v>
      </c>
      <c r="H298" s="190"/>
      <c r="I298" s="248" t="s">
        <v>2520</v>
      </c>
      <c r="J298" s="190"/>
      <c r="K298" s="190"/>
      <c r="L298" s="190"/>
      <c r="M298" s="190"/>
      <c r="N298" s="268">
        <v>0</v>
      </c>
      <c r="O298" s="268">
        <v>241.87</v>
      </c>
      <c r="P298" s="190" t="s">
        <v>657</v>
      </c>
      <c r="Q298" s="375"/>
    </row>
    <row r="299" spans="1:17" ht="51">
      <c r="A299" s="265">
        <v>683</v>
      </c>
      <c r="B299" s="190"/>
      <c r="C299" s="266" t="s">
        <v>1299</v>
      </c>
      <c r="D299" s="267">
        <v>43843</v>
      </c>
      <c r="E299" s="237" t="s">
        <v>1760</v>
      </c>
      <c r="F299" s="237" t="s">
        <v>3</v>
      </c>
      <c r="G299" s="237">
        <v>1816117</v>
      </c>
      <c r="H299" s="190"/>
      <c r="I299" s="248" t="s">
        <v>8324</v>
      </c>
      <c r="J299" s="190"/>
      <c r="K299" s="190"/>
      <c r="L299" s="190"/>
      <c r="M299" s="190"/>
      <c r="N299" s="268">
        <v>0</v>
      </c>
      <c r="O299" s="268">
        <v>681.44</v>
      </c>
      <c r="P299" s="190" t="s">
        <v>657</v>
      </c>
      <c r="Q299" s="375"/>
    </row>
    <row r="300" spans="1:17" ht="51">
      <c r="A300" s="265">
        <v>683</v>
      </c>
      <c r="B300" s="190"/>
      <c r="C300" s="266" t="s">
        <v>1299</v>
      </c>
      <c r="D300" s="267">
        <v>43843</v>
      </c>
      <c r="E300" s="237" t="s">
        <v>1761</v>
      </c>
      <c r="F300" s="237" t="s">
        <v>3</v>
      </c>
      <c r="G300" s="237">
        <v>1816114</v>
      </c>
      <c r="H300" s="190"/>
      <c r="I300" s="248" t="s">
        <v>8325</v>
      </c>
      <c r="J300" s="190"/>
      <c r="K300" s="190"/>
      <c r="L300" s="190"/>
      <c r="M300" s="190"/>
      <c r="N300" s="268">
        <v>0</v>
      </c>
      <c r="O300" s="268">
        <v>273</v>
      </c>
      <c r="P300" s="190" t="s">
        <v>657</v>
      </c>
      <c r="Q300" s="375"/>
    </row>
    <row r="301" spans="1:17" ht="51">
      <c r="A301" s="265" t="s">
        <v>553</v>
      </c>
      <c r="B301" s="190"/>
      <c r="C301" s="266" t="s">
        <v>605</v>
      </c>
      <c r="D301" s="267">
        <v>43843</v>
      </c>
      <c r="E301" s="237" t="s">
        <v>1762</v>
      </c>
      <c r="F301" s="237" t="s">
        <v>3</v>
      </c>
      <c r="G301" s="237">
        <v>1816105</v>
      </c>
      <c r="H301" s="190"/>
      <c r="I301" s="248" t="s">
        <v>2521</v>
      </c>
      <c r="J301" s="190"/>
      <c r="K301" s="190"/>
      <c r="L301" s="190"/>
      <c r="M301" s="190"/>
      <c r="N301" s="268">
        <v>0</v>
      </c>
      <c r="O301" s="268">
        <v>506.07</v>
      </c>
      <c r="P301" s="190" t="s">
        <v>657</v>
      </c>
      <c r="Q301" s="375"/>
    </row>
    <row r="302" spans="1:17" ht="51">
      <c r="A302" s="265" t="s">
        <v>553</v>
      </c>
      <c r="B302" s="190"/>
      <c r="C302" s="266" t="s">
        <v>605</v>
      </c>
      <c r="D302" s="267">
        <v>43843</v>
      </c>
      <c r="E302" s="237" t="s">
        <v>1763</v>
      </c>
      <c r="F302" s="237" t="s">
        <v>3</v>
      </c>
      <c r="G302" s="237">
        <v>1816086</v>
      </c>
      <c r="H302" s="190"/>
      <c r="I302" s="248" t="s">
        <v>2522</v>
      </c>
      <c r="J302" s="190"/>
      <c r="K302" s="190"/>
      <c r="L302" s="190"/>
      <c r="M302" s="190"/>
      <c r="N302" s="268">
        <v>0</v>
      </c>
      <c r="O302" s="268">
        <v>746.29</v>
      </c>
      <c r="P302" s="190" t="s">
        <v>657</v>
      </c>
      <c r="Q302" s="375"/>
    </row>
    <row r="303" spans="1:17" ht="38.25">
      <c r="A303" s="265" t="s">
        <v>562</v>
      </c>
      <c r="B303" s="190"/>
      <c r="C303" s="266" t="s">
        <v>604</v>
      </c>
      <c r="D303" s="267">
        <v>43843</v>
      </c>
      <c r="E303" s="237" t="s">
        <v>1764</v>
      </c>
      <c r="F303" s="237" t="s">
        <v>3</v>
      </c>
      <c r="G303" s="237">
        <v>1816082</v>
      </c>
      <c r="H303" s="190"/>
      <c r="I303" s="248" t="s">
        <v>2523</v>
      </c>
      <c r="J303" s="190"/>
      <c r="K303" s="190"/>
      <c r="L303" s="190"/>
      <c r="M303" s="190"/>
      <c r="N303" s="268">
        <v>0</v>
      </c>
      <c r="O303" s="268">
        <v>2706</v>
      </c>
      <c r="P303" s="190" t="s">
        <v>657</v>
      </c>
      <c r="Q303" s="375"/>
    </row>
    <row r="304" spans="1:17" ht="51">
      <c r="A304" s="265" t="s">
        <v>553</v>
      </c>
      <c r="B304" s="190"/>
      <c r="C304" s="266" t="s">
        <v>605</v>
      </c>
      <c r="D304" s="267">
        <v>43843</v>
      </c>
      <c r="E304" s="237" t="s">
        <v>1765</v>
      </c>
      <c r="F304" s="237" t="s">
        <v>3</v>
      </c>
      <c r="G304" s="237">
        <v>1816048</v>
      </c>
      <c r="H304" s="190"/>
      <c r="I304" s="248" t="s">
        <v>2524</v>
      </c>
      <c r="J304" s="190"/>
      <c r="K304" s="190"/>
      <c r="L304" s="190"/>
      <c r="M304" s="190"/>
      <c r="N304" s="268">
        <v>0</v>
      </c>
      <c r="O304" s="268">
        <v>831.7</v>
      </c>
      <c r="P304" s="190" t="s">
        <v>657</v>
      </c>
      <c r="Q304" s="375"/>
    </row>
    <row r="305" spans="1:17" ht="51">
      <c r="A305" s="265" t="s">
        <v>553</v>
      </c>
      <c r="B305" s="190"/>
      <c r="C305" s="266" t="s">
        <v>605</v>
      </c>
      <c r="D305" s="267">
        <v>43843</v>
      </c>
      <c r="E305" s="237" t="s">
        <v>1766</v>
      </c>
      <c r="F305" s="237" t="s">
        <v>3</v>
      </c>
      <c r="G305" s="237">
        <v>1816156</v>
      </c>
      <c r="H305" s="190"/>
      <c r="I305" s="248" t="s">
        <v>2525</v>
      </c>
      <c r="J305" s="190"/>
      <c r="K305" s="190"/>
      <c r="L305" s="190"/>
      <c r="M305" s="190"/>
      <c r="N305" s="268">
        <v>0</v>
      </c>
      <c r="O305" s="268">
        <v>1820.13</v>
      </c>
      <c r="P305" s="190" t="s">
        <v>657</v>
      </c>
      <c r="Q305" s="375"/>
    </row>
    <row r="306" spans="1:17" ht="51">
      <c r="A306" s="265">
        <v>35</v>
      </c>
      <c r="B306" s="190"/>
      <c r="C306" s="266" t="s">
        <v>46</v>
      </c>
      <c r="D306" s="267">
        <v>43843</v>
      </c>
      <c r="E306" s="237" t="s">
        <v>1767</v>
      </c>
      <c r="F306" s="237" t="s">
        <v>3</v>
      </c>
      <c r="G306" s="237">
        <v>1816182</v>
      </c>
      <c r="H306" s="190"/>
      <c r="I306" s="248" t="s">
        <v>8326</v>
      </c>
      <c r="J306" s="190"/>
      <c r="K306" s="190"/>
      <c r="L306" s="190"/>
      <c r="M306" s="190"/>
      <c r="N306" s="268">
        <v>0</v>
      </c>
      <c r="O306" s="268">
        <v>2462.58</v>
      </c>
      <c r="P306" s="190" t="s">
        <v>657</v>
      </c>
      <c r="Q306" s="375"/>
    </row>
    <row r="307" spans="1:17" ht="51">
      <c r="A307" s="265">
        <v>132</v>
      </c>
      <c r="B307" s="190"/>
      <c r="C307" s="266" t="s">
        <v>67</v>
      </c>
      <c r="D307" s="267">
        <v>43843</v>
      </c>
      <c r="E307" s="237" t="s">
        <v>1768</v>
      </c>
      <c r="F307" s="237" t="s">
        <v>3</v>
      </c>
      <c r="G307" s="237">
        <v>1816193</v>
      </c>
      <c r="H307" s="190"/>
      <c r="I307" s="248" t="s">
        <v>2526</v>
      </c>
      <c r="J307" s="190"/>
      <c r="K307" s="190"/>
      <c r="L307" s="190"/>
      <c r="M307" s="190"/>
      <c r="N307" s="268">
        <v>0</v>
      </c>
      <c r="O307" s="268">
        <v>13051.31</v>
      </c>
      <c r="P307" s="190" t="s">
        <v>657</v>
      </c>
      <c r="Q307" s="375"/>
    </row>
    <row r="308" spans="1:17" ht="51">
      <c r="A308" s="265">
        <v>66</v>
      </c>
      <c r="B308" s="190"/>
      <c r="C308" s="266" t="s">
        <v>52</v>
      </c>
      <c r="D308" s="267">
        <v>43843</v>
      </c>
      <c r="E308" s="237" t="s">
        <v>1769</v>
      </c>
      <c r="F308" s="237" t="s">
        <v>3</v>
      </c>
      <c r="G308" s="237">
        <v>1816200</v>
      </c>
      <c r="H308" s="190"/>
      <c r="I308" s="248" t="s">
        <v>2527</v>
      </c>
      <c r="J308" s="190"/>
      <c r="K308" s="190"/>
      <c r="L308" s="190"/>
      <c r="M308" s="190"/>
      <c r="N308" s="268">
        <v>0</v>
      </c>
      <c r="O308" s="268">
        <v>41.64</v>
      </c>
      <c r="P308" s="190" t="s">
        <v>657</v>
      </c>
      <c r="Q308" s="375"/>
    </row>
    <row r="309" spans="1:17" ht="51">
      <c r="A309" s="265">
        <v>66</v>
      </c>
      <c r="B309" s="190"/>
      <c r="C309" s="266" t="s">
        <v>52</v>
      </c>
      <c r="D309" s="267">
        <v>43843</v>
      </c>
      <c r="E309" s="237" t="s">
        <v>1770</v>
      </c>
      <c r="F309" s="237" t="s">
        <v>3</v>
      </c>
      <c r="G309" s="237">
        <v>1816201</v>
      </c>
      <c r="H309" s="190"/>
      <c r="I309" s="248" t="s">
        <v>2528</v>
      </c>
      <c r="J309" s="190"/>
      <c r="K309" s="190"/>
      <c r="L309" s="190"/>
      <c r="M309" s="190"/>
      <c r="N309" s="268">
        <v>0</v>
      </c>
      <c r="O309" s="268">
        <v>583.23</v>
      </c>
      <c r="P309" s="190" t="s">
        <v>657</v>
      </c>
      <c r="Q309" s="375"/>
    </row>
    <row r="310" spans="1:17" ht="51">
      <c r="A310" s="265">
        <v>266</v>
      </c>
      <c r="B310" s="190"/>
      <c r="C310" s="266" t="s">
        <v>1368</v>
      </c>
      <c r="D310" s="267">
        <v>43843</v>
      </c>
      <c r="E310" s="237" t="s">
        <v>1771</v>
      </c>
      <c r="F310" s="237" t="s">
        <v>3</v>
      </c>
      <c r="G310" s="237">
        <v>1816216</v>
      </c>
      <c r="H310" s="190"/>
      <c r="I310" s="248" t="s">
        <v>8327</v>
      </c>
      <c r="J310" s="190"/>
      <c r="K310" s="190"/>
      <c r="L310" s="190"/>
      <c r="M310" s="190"/>
      <c r="N310" s="268">
        <v>0</v>
      </c>
      <c r="O310" s="268">
        <v>1310</v>
      </c>
      <c r="P310" s="190" t="s">
        <v>657</v>
      </c>
      <c r="Q310" s="375"/>
    </row>
    <row r="311" spans="1:17" ht="51">
      <c r="A311" s="265">
        <v>592</v>
      </c>
      <c r="B311" s="190"/>
      <c r="C311" s="266" t="s">
        <v>634</v>
      </c>
      <c r="D311" s="267">
        <v>43843</v>
      </c>
      <c r="E311" s="237" t="s">
        <v>1772</v>
      </c>
      <c r="F311" s="237" t="s">
        <v>3</v>
      </c>
      <c r="G311" s="237">
        <v>1816225</v>
      </c>
      <c r="H311" s="190"/>
      <c r="I311" s="248" t="s">
        <v>2529</v>
      </c>
      <c r="J311" s="190"/>
      <c r="K311" s="190"/>
      <c r="L311" s="190"/>
      <c r="M311" s="190"/>
      <c r="N311" s="268">
        <v>0</v>
      </c>
      <c r="O311" s="268">
        <v>978</v>
      </c>
      <c r="P311" s="190" t="s">
        <v>657</v>
      </c>
      <c r="Q311" s="375"/>
    </row>
    <row r="312" spans="1:17" ht="38.25">
      <c r="A312" s="265">
        <v>592</v>
      </c>
      <c r="B312" s="190"/>
      <c r="C312" s="266" t="s">
        <v>634</v>
      </c>
      <c r="D312" s="267">
        <v>43843</v>
      </c>
      <c r="E312" s="237" t="s">
        <v>1773</v>
      </c>
      <c r="F312" s="237" t="s">
        <v>3</v>
      </c>
      <c r="G312" s="237">
        <v>1816228</v>
      </c>
      <c r="H312" s="190"/>
      <c r="I312" s="248" t="s">
        <v>2530</v>
      </c>
      <c r="J312" s="190"/>
      <c r="K312" s="190"/>
      <c r="L312" s="190"/>
      <c r="M312" s="190"/>
      <c r="N312" s="268">
        <v>0</v>
      </c>
      <c r="O312" s="268">
        <v>538</v>
      </c>
      <c r="P312" s="190" t="s">
        <v>657</v>
      </c>
      <c r="Q312" s="375"/>
    </row>
    <row r="313" spans="1:17" ht="51">
      <c r="A313" s="265">
        <v>592</v>
      </c>
      <c r="B313" s="190"/>
      <c r="C313" s="266" t="s">
        <v>634</v>
      </c>
      <c r="D313" s="267">
        <v>43843</v>
      </c>
      <c r="E313" s="237" t="s">
        <v>1774</v>
      </c>
      <c r="F313" s="237" t="s">
        <v>3</v>
      </c>
      <c r="G313" s="237">
        <v>1816229</v>
      </c>
      <c r="H313" s="190"/>
      <c r="I313" s="248" t="s">
        <v>2531</v>
      </c>
      <c r="J313" s="190"/>
      <c r="K313" s="190"/>
      <c r="L313" s="190"/>
      <c r="M313" s="190"/>
      <c r="N313" s="268">
        <v>0</v>
      </c>
      <c r="O313" s="268">
        <v>10457.700000000001</v>
      </c>
      <c r="P313" s="190" t="s">
        <v>657</v>
      </c>
      <c r="Q313" s="375"/>
    </row>
    <row r="314" spans="1:17" ht="51">
      <c r="A314" s="265">
        <v>592</v>
      </c>
      <c r="B314" s="190"/>
      <c r="C314" s="266" t="s">
        <v>634</v>
      </c>
      <c r="D314" s="267">
        <v>43843</v>
      </c>
      <c r="E314" s="237" t="s">
        <v>1775</v>
      </c>
      <c r="F314" s="237" t="s">
        <v>3</v>
      </c>
      <c r="G314" s="237">
        <v>1816231</v>
      </c>
      <c r="H314" s="190"/>
      <c r="I314" s="248" t="s">
        <v>2532</v>
      </c>
      <c r="J314" s="190"/>
      <c r="K314" s="190"/>
      <c r="L314" s="190"/>
      <c r="M314" s="190"/>
      <c r="N314" s="268">
        <v>0</v>
      </c>
      <c r="O314" s="268">
        <v>6000</v>
      </c>
      <c r="P314" s="190" t="s">
        <v>657</v>
      </c>
      <c r="Q314" s="375"/>
    </row>
    <row r="315" spans="1:17" ht="51">
      <c r="A315" s="265">
        <v>592</v>
      </c>
      <c r="B315" s="190"/>
      <c r="C315" s="266" t="s">
        <v>634</v>
      </c>
      <c r="D315" s="267">
        <v>43843</v>
      </c>
      <c r="E315" s="237" t="s">
        <v>1776</v>
      </c>
      <c r="F315" s="237" t="s">
        <v>3</v>
      </c>
      <c r="G315" s="237">
        <v>1816233</v>
      </c>
      <c r="H315" s="190"/>
      <c r="I315" s="248" t="s">
        <v>2533</v>
      </c>
      <c r="J315" s="190"/>
      <c r="K315" s="190"/>
      <c r="L315" s="190"/>
      <c r="M315" s="190"/>
      <c r="N315" s="268">
        <v>0</v>
      </c>
      <c r="O315" s="268">
        <v>8417</v>
      </c>
      <c r="P315" s="190" t="s">
        <v>657</v>
      </c>
      <c r="Q315" s="375"/>
    </row>
    <row r="316" spans="1:17" ht="51">
      <c r="A316" s="265">
        <v>592</v>
      </c>
      <c r="B316" s="190"/>
      <c r="C316" s="266" t="s">
        <v>634</v>
      </c>
      <c r="D316" s="267">
        <v>43843</v>
      </c>
      <c r="E316" s="237" t="s">
        <v>1777</v>
      </c>
      <c r="F316" s="237" t="s">
        <v>3</v>
      </c>
      <c r="G316" s="237">
        <v>1816234</v>
      </c>
      <c r="H316" s="190"/>
      <c r="I316" s="248" t="s">
        <v>2534</v>
      </c>
      <c r="J316" s="190"/>
      <c r="K316" s="190"/>
      <c r="L316" s="190"/>
      <c r="M316" s="190"/>
      <c r="N316" s="268">
        <v>0</v>
      </c>
      <c r="O316" s="268">
        <v>9093</v>
      </c>
      <c r="P316" s="190" t="s">
        <v>657</v>
      </c>
      <c r="Q316" s="375"/>
    </row>
    <row r="317" spans="1:17" ht="51">
      <c r="A317" s="265">
        <v>592</v>
      </c>
      <c r="B317" s="190"/>
      <c r="C317" s="266" t="s">
        <v>634</v>
      </c>
      <c r="D317" s="267">
        <v>43843</v>
      </c>
      <c r="E317" s="237" t="s">
        <v>1778</v>
      </c>
      <c r="F317" s="237" t="s">
        <v>3</v>
      </c>
      <c r="G317" s="237">
        <v>1816235</v>
      </c>
      <c r="H317" s="190"/>
      <c r="I317" s="248" t="s">
        <v>2535</v>
      </c>
      <c r="J317" s="190"/>
      <c r="K317" s="190"/>
      <c r="L317" s="190"/>
      <c r="M317" s="190"/>
      <c r="N317" s="268">
        <v>0</v>
      </c>
      <c r="O317" s="268">
        <v>2776</v>
      </c>
      <c r="P317" s="190" t="s">
        <v>657</v>
      </c>
      <c r="Q317" s="375"/>
    </row>
    <row r="318" spans="1:17" ht="63.75">
      <c r="A318" s="265" t="s">
        <v>553</v>
      </c>
      <c r="B318" s="190"/>
      <c r="C318" s="266" t="s">
        <v>605</v>
      </c>
      <c r="D318" s="267">
        <v>43843</v>
      </c>
      <c r="E318" s="237" t="s">
        <v>1779</v>
      </c>
      <c r="F318" s="237" t="s">
        <v>3</v>
      </c>
      <c r="G318" s="237">
        <v>1816011</v>
      </c>
      <c r="H318" s="190"/>
      <c r="I318" s="248" t="s">
        <v>2536</v>
      </c>
      <c r="J318" s="190"/>
      <c r="K318" s="190"/>
      <c r="L318" s="190"/>
      <c r="M318" s="190"/>
      <c r="N318" s="268">
        <v>0</v>
      </c>
      <c r="O318" s="268">
        <v>2568.86</v>
      </c>
      <c r="P318" s="190" t="s">
        <v>657</v>
      </c>
      <c r="Q318" s="375"/>
    </row>
    <row r="319" spans="1:17" ht="51">
      <c r="A319" s="265" t="s">
        <v>553</v>
      </c>
      <c r="B319" s="190"/>
      <c r="C319" s="266" t="s">
        <v>605</v>
      </c>
      <c r="D319" s="267">
        <v>43843</v>
      </c>
      <c r="E319" s="237" t="s">
        <v>1780</v>
      </c>
      <c r="F319" s="237" t="s">
        <v>3</v>
      </c>
      <c r="G319" s="237">
        <v>1816012</v>
      </c>
      <c r="H319" s="190"/>
      <c r="I319" s="248" t="s">
        <v>2537</v>
      </c>
      <c r="J319" s="190"/>
      <c r="K319" s="190"/>
      <c r="L319" s="190"/>
      <c r="M319" s="190"/>
      <c r="N319" s="268">
        <v>0</v>
      </c>
      <c r="O319" s="268">
        <v>674</v>
      </c>
      <c r="P319" s="190" t="s">
        <v>657</v>
      </c>
      <c r="Q319" s="375"/>
    </row>
    <row r="320" spans="1:17" ht="51">
      <c r="A320" s="265" t="s">
        <v>553</v>
      </c>
      <c r="B320" s="190"/>
      <c r="C320" s="266" t="s">
        <v>605</v>
      </c>
      <c r="D320" s="267">
        <v>43843</v>
      </c>
      <c r="E320" s="237" t="s">
        <v>1781</v>
      </c>
      <c r="F320" s="237" t="s">
        <v>3</v>
      </c>
      <c r="G320" s="237">
        <v>1816013</v>
      </c>
      <c r="H320" s="190"/>
      <c r="I320" s="248" t="s">
        <v>2538</v>
      </c>
      <c r="J320" s="190"/>
      <c r="K320" s="190"/>
      <c r="L320" s="190"/>
      <c r="M320" s="190"/>
      <c r="N320" s="268">
        <v>0</v>
      </c>
      <c r="O320" s="268">
        <v>3295</v>
      </c>
      <c r="P320" s="190" t="s">
        <v>657</v>
      </c>
      <c r="Q320" s="375"/>
    </row>
    <row r="321" spans="1:17" ht="63.75">
      <c r="A321" s="265" t="s">
        <v>553</v>
      </c>
      <c r="B321" s="190"/>
      <c r="C321" s="266" t="s">
        <v>605</v>
      </c>
      <c r="D321" s="267">
        <v>43843</v>
      </c>
      <c r="E321" s="237" t="s">
        <v>1782</v>
      </c>
      <c r="F321" s="237" t="s">
        <v>3</v>
      </c>
      <c r="G321" s="237">
        <v>1816016</v>
      </c>
      <c r="H321" s="190"/>
      <c r="I321" s="248" t="s">
        <v>2539</v>
      </c>
      <c r="J321" s="190"/>
      <c r="K321" s="190"/>
      <c r="L321" s="190"/>
      <c r="M321" s="190"/>
      <c r="N321" s="268">
        <v>0</v>
      </c>
      <c r="O321" s="268">
        <v>8607</v>
      </c>
      <c r="P321" s="190" t="s">
        <v>657</v>
      </c>
      <c r="Q321" s="375"/>
    </row>
    <row r="322" spans="1:17" ht="51">
      <c r="A322" s="265">
        <v>86</v>
      </c>
      <c r="B322" s="190"/>
      <c r="C322" s="266" t="s">
        <v>56</v>
      </c>
      <c r="D322" s="267">
        <v>43843</v>
      </c>
      <c r="E322" s="237" t="s">
        <v>1783</v>
      </c>
      <c r="F322" s="237" t="s">
        <v>3</v>
      </c>
      <c r="G322" s="237">
        <v>1816037</v>
      </c>
      <c r="H322" s="190"/>
      <c r="I322" s="248" t="s">
        <v>2540</v>
      </c>
      <c r="J322" s="190"/>
      <c r="K322" s="190"/>
      <c r="L322" s="190"/>
      <c r="M322" s="190"/>
      <c r="N322" s="268">
        <v>0</v>
      </c>
      <c r="O322" s="268">
        <v>11430</v>
      </c>
      <c r="P322" s="190" t="s">
        <v>657</v>
      </c>
      <c r="Q322" s="375"/>
    </row>
    <row r="323" spans="1:17" ht="51">
      <c r="A323" s="265">
        <v>20</v>
      </c>
      <c r="B323" s="190"/>
      <c r="C323" s="266" t="s">
        <v>44</v>
      </c>
      <c r="D323" s="267">
        <v>43843</v>
      </c>
      <c r="E323" s="237" t="s">
        <v>1784</v>
      </c>
      <c r="F323" s="237" t="s">
        <v>3</v>
      </c>
      <c r="G323" s="237">
        <v>1816047</v>
      </c>
      <c r="H323" s="190"/>
      <c r="I323" s="248" t="s">
        <v>8328</v>
      </c>
      <c r="J323" s="190"/>
      <c r="K323" s="190"/>
      <c r="L323" s="190"/>
      <c r="M323" s="190"/>
      <c r="N323" s="268">
        <v>0</v>
      </c>
      <c r="O323" s="268">
        <v>15005.45</v>
      </c>
      <c r="P323" s="190" t="s">
        <v>657</v>
      </c>
      <c r="Q323" s="375"/>
    </row>
    <row r="324" spans="1:17" ht="51">
      <c r="A324" s="265">
        <v>20</v>
      </c>
      <c r="B324" s="190"/>
      <c r="C324" s="266" t="s">
        <v>44</v>
      </c>
      <c r="D324" s="267">
        <v>43843</v>
      </c>
      <c r="E324" s="237" t="s">
        <v>1785</v>
      </c>
      <c r="F324" s="237" t="s">
        <v>3</v>
      </c>
      <c r="G324" s="237">
        <v>1816046</v>
      </c>
      <c r="H324" s="190"/>
      <c r="I324" s="248" t="s">
        <v>8329</v>
      </c>
      <c r="J324" s="190"/>
      <c r="K324" s="190"/>
      <c r="L324" s="190"/>
      <c r="M324" s="190"/>
      <c r="N324" s="268">
        <v>0</v>
      </c>
      <c r="O324" s="268">
        <v>15005.45</v>
      </c>
      <c r="P324" s="190" t="s">
        <v>657</v>
      </c>
      <c r="Q324" s="375"/>
    </row>
    <row r="325" spans="1:17" ht="51">
      <c r="A325" s="265" t="s">
        <v>553</v>
      </c>
      <c r="B325" s="190"/>
      <c r="C325" s="266" t="s">
        <v>605</v>
      </c>
      <c r="D325" s="267">
        <v>43843</v>
      </c>
      <c r="E325" s="237" t="s">
        <v>1786</v>
      </c>
      <c r="F325" s="237" t="s">
        <v>3</v>
      </c>
      <c r="G325" s="237">
        <v>1816045</v>
      </c>
      <c r="H325" s="190"/>
      <c r="I325" s="248" t="s">
        <v>1464</v>
      </c>
      <c r="J325" s="190"/>
      <c r="K325" s="190"/>
      <c r="L325" s="190"/>
      <c r="M325" s="190"/>
      <c r="N325" s="268">
        <v>0</v>
      </c>
      <c r="O325" s="268">
        <v>100000</v>
      </c>
      <c r="P325" s="190" t="s">
        <v>657</v>
      </c>
      <c r="Q325" s="375"/>
    </row>
    <row r="326" spans="1:17" ht="51">
      <c r="A326" s="265" t="s">
        <v>553</v>
      </c>
      <c r="B326" s="190"/>
      <c r="C326" s="266" t="s">
        <v>605</v>
      </c>
      <c r="D326" s="267">
        <v>43843</v>
      </c>
      <c r="E326" s="237" t="s">
        <v>1787</v>
      </c>
      <c r="F326" s="237" t="s">
        <v>3</v>
      </c>
      <c r="G326" s="237">
        <v>1816035</v>
      </c>
      <c r="H326" s="190"/>
      <c r="I326" s="248" t="s">
        <v>2541</v>
      </c>
      <c r="J326" s="190"/>
      <c r="K326" s="190"/>
      <c r="L326" s="190"/>
      <c r="M326" s="190"/>
      <c r="N326" s="268">
        <v>0</v>
      </c>
      <c r="O326" s="268">
        <v>15</v>
      </c>
      <c r="P326" s="190" t="s">
        <v>657</v>
      </c>
      <c r="Q326" s="375"/>
    </row>
    <row r="327" spans="1:17" ht="38.25">
      <c r="A327" s="265">
        <v>20</v>
      </c>
      <c r="B327" s="190"/>
      <c r="C327" s="266" t="s">
        <v>44</v>
      </c>
      <c r="D327" s="267">
        <v>43843</v>
      </c>
      <c r="E327" s="237" t="s">
        <v>1788</v>
      </c>
      <c r="F327" s="237" t="s">
        <v>3</v>
      </c>
      <c r="G327" s="237">
        <v>1816034</v>
      </c>
      <c r="H327" s="190"/>
      <c r="I327" s="248" t="s">
        <v>8330</v>
      </c>
      <c r="J327" s="190"/>
      <c r="K327" s="190"/>
      <c r="L327" s="190"/>
      <c r="M327" s="190"/>
      <c r="N327" s="268">
        <v>0</v>
      </c>
      <c r="O327" s="268">
        <v>40</v>
      </c>
      <c r="P327" s="190" t="s">
        <v>657</v>
      </c>
      <c r="Q327" s="375"/>
    </row>
    <row r="328" spans="1:17" ht="51">
      <c r="A328" s="265" t="s">
        <v>553</v>
      </c>
      <c r="B328" s="190"/>
      <c r="C328" s="266" t="s">
        <v>605</v>
      </c>
      <c r="D328" s="267">
        <v>43843</v>
      </c>
      <c r="E328" s="237" t="s">
        <v>1789</v>
      </c>
      <c r="F328" s="237" t="s">
        <v>3</v>
      </c>
      <c r="G328" s="237">
        <v>1816119</v>
      </c>
      <c r="H328" s="190"/>
      <c r="I328" s="248" t="s">
        <v>2542</v>
      </c>
      <c r="J328" s="190"/>
      <c r="K328" s="190"/>
      <c r="L328" s="190"/>
      <c r="M328" s="190"/>
      <c r="N328" s="268">
        <v>0</v>
      </c>
      <c r="O328" s="268">
        <v>9045</v>
      </c>
      <c r="P328" s="190" t="s">
        <v>4220</v>
      </c>
      <c r="Q328" s="375"/>
    </row>
    <row r="329" spans="1:17" ht="51">
      <c r="A329" s="265" t="s">
        <v>553</v>
      </c>
      <c r="B329" s="190"/>
      <c r="C329" s="266" t="s">
        <v>605</v>
      </c>
      <c r="D329" s="267">
        <v>43843</v>
      </c>
      <c r="E329" s="237" t="s">
        <v>1790</v>
      </c>
      <c r="F329" s="237" t="s">
        <v>3</v>
      </c>
      <c r="G329" s="237">
        <v>1816106</v>
      </c>
      <c r="H329" s="190"/>
      <c r="I329" s="248" t="s">
        <v>2543</v>
      </c>
      <c r="J329" s="190"/>
      <c r="K329" s="190"/>
      <c r="L329" s="190"/>
      <c r="M329" s="190"/>
      <c r="N329" s="268">
        <v>0</v>
      </c>
      <c r="O329" s="268">
        <v>932.66</v>
      </c>
      <c r="P329" s="190" t="s">
        <v>657</v>
      </c>
      <c r="Q329" s="375"/>
    </row>
    <row r="330" spans="1:17" ht="51">
      <c r="A330" s="265" t="s">
        <v>553</v>
      </c>
      <c r="B330" s="190"/>
      <c r="C330" s="266" t="s">
        <v>605</v>
      </c>
      <c r="D330" s="267">
        <v>43843</v>
      </c>
      <c r="E330" s="237" t="s">
        <v>1791</v>
      </c>
      <c r="F330" s="237" t="s">
        <v>3</v>
      </c>
      <c r="G330" s="237">
        <v>1816103</v>
      </c>
      <c r="H330" s="190"/>
      <c r="I330" s="248" t="s">
        <v>2544</v>
      </c>
      <c r="J330" s="190"/>
      <c r="K330" s="190"/>
      <c r="L330" s="190"/>
      <c r="M330" s="190"/>
      <c r="N330" s="268">
        <v>0</v>
      </c>
      <c r="O330" s="268">
        <v>8429.7800000000007</v>
      </c>
      <c r="P330" s="190" t="s">
        <v>657</v>
      </c>
      <c r="Q330" s="375"/>
    </row>
    <row r="331" spans="1:17" ht="51">
      <c r="A331" s="265">
        <v>513</v>
      </c>
      <c r="B331" s="190"/>
      <c r="C331" s="266" t="s">
        <v>169</v>
      </c>
      <c r="D331" s="267">
        <v>43843</v>
      </c>
      <c r="E331" s="237" t="s">
        <v>1792</v>
      </c>
      <c r="F331" s="237" t="s">
        <v>15</v>
      </c>
      <c r="G331" s="237">
        <v>1245331</v>
      </c>
      <c r="H331" s="190"/>
      <c r="I331" s="248" t="s">
        <v>2545</v>
      </c>
      <c r="J331" s="190"/>
      <c r="K331" s="190"/>
      <c r="L331" s="190"/>
      <c r="M331" s="190"/>
      <c r="N331" s="268">
        <v>50</v>
      </c>
      <c r="O331" s="268">
        <v>0</v>
      </c>
      <c r="P331" s="190" t="s">
        <v>657</v>
      </c>
      <c r="Q331" s="375"/>
    </row>
    <row r="332" spans="1:17" ht="89.25">
      <c r="A332" s="265" t="s">
        <v>554</v>
      </c>
      <c r="B332" s="190"/>
      <c r="C332" s="266" t="s">
        <v>726</v>
      </c>
      <c r="D332" s="267">
        <v>43843</v>
      </c>
      <c r="E332" s="237" t="s">
        <v>1793</v>
      </c>
      <c r="F332" s="237" t="s">
        <v>13</v>
      </c>
      <c r="G332" s="237">
        <v>976462</v>
      </c>
      <c r="H332" s="190"/>
      <c r="I332" s="248" t="s">
        <v>2546</v>
      </c>
      <c r="J332" s="190"/>
      <c r="K332" s="190"/>
      <c r="L332" s="190"/>
      <c r="M332" s="190"/>
      <c r="N332" s="268">
        <v>122547600</v>
      </c>
      <c r="O332" s="268">
        <v>0</v>
      </c>
      <c r="P332" s="190" t="s">
        <v>657</v>
      </c>
      <c r="Q332" s="375"/>
    </row>
    <row r="333" spans="1:17" ht="51">
      <c r="A333" s="265" t="s">
        <v>554</v>
      </c>
      <c r="B333" s="190"/>
      <c r="C333" s="266" t="s">
        <v>726</v>
      </c>
      <c r="D333" s="267">
        <v>43843</v>
      </c>
      <c r="E333" s="237" t="s">
        <v>1794</v>
      </c>
      <c r="F333" s="237" t="s">
        <v>11</v>
      </c>
      <c r="G333" s="237">
        <v>976465</v>
      </c>
      <c r="H333" s="190"/>
      <c r="I333" s="248" t="s">
        <v>2547</v>
      </c>
      <c r="J333" s="190"/>
      <c r="K333" s="190"/>
      <c r="L333" s="190"/>
      <c r="M333" s="190"/>
      <c r="N333" s="268">
        <v>50</v>
      </c>
      <c r="O333" s="268">
        <v>0</v>
      </c>
      <c r="P333" s="190" t="s">
        <v>657</v>
      </c>
      <c r="Q333" s="375"/>
    </row>
    <row r="334" spans="1:17" ht="63.75">
      <c r="A334" s="265" t="s">
        <v>556</v>
      </c>
      <c r="B334" s="190"/>
      <c r="C334" s="266" t="s">
        <v>714</v>
      </c>
      <c r="D334" s="267">
        <v>43843</v>
      </c>
      <c r="E334" s="237" t="s">
        <v>1795</v>
      </c>
      <c r="F334" s="237" t="s">
        <v>6</v>
      </c>
      <c r="G334" s="237">
        <v>1227466</v>
      </c>
      <c r="H334" s="190"/>
      <c r="I334" s="248" t="s">
        <v>2548</v>
      </c>
      <c r="J334" s="190"/>
      <c r="K334" s="190"/>
      <c r="L334" s="190"/>
      <c r="M334" s="190"/>
      <c r="N334" s="268">
        <v>0</v>
      </c>
      <c r="O334" s="268">
        <v>17217</v>
      </c>
      <c r="P334" s="190" t="s">
        <v>657</v>
      </c>
      <c r="Q334" s="375"/>
    </row>
    <row r="335" spans="1:17" ht="76.5">
      <c r="A335" s="265">
        <v>138</v>
      </c>
      <c r="B335" s="190"/>
      <c r="C335" s="266" t="s">
        <v>71</v>
      </c>
      <c r="D335" s="267">
        <v>43843</v>
      </c>
      <c r="E335" s="237" t="s">
        <v>1796</v>
      </c>
      <c r="F335" s="237" t="s">
        <v>6</v>
      </c>
      <c r="G335" s="237">
        <v>1227623</v>
      </c>
      <c r="H335" s="190"/>
      <c r="I335" s="248" t="s">
        <v>8331</v>
      </c>
      <c r="J335" s="190"/>
      <c r="K335" s="190"/>
      <c r="L335" s="190"/>
      <c r="M335" s="190"/>
      <c r="N335" s="268">
        <v>0</v>
      </c>
      <c r="O335" s="268">
        <v>591135.36</v>
      </c>
      <c r="P335" s="190" t="s">
        <v>657</v>
      </c>
      <c r="Q335" s="375"/>
    </row>
    <row r="336" spans="1:17" ht="76.5">
      <c r="A336" s="265" t="s">
        <v>554</v>
      </c>
      <c r="B336" s="190"/>
      <c r="C336" s="266" t="s">
        <v>726</v>
      </c>
      <c r="D336" s="267">
        <v>43843</v>
      </c>
      <c r="E336" s="237" t="s">
        <v>1797</v>
      </c>
      <c r="F336" s="237" t="s">
        <v>13</v>
      </c>
      <c r="G336" s="237">
        <v>976488</v>
      </c>
      <c r="H336" s="190"/>
      <c r="I336" s="248" t="s">
        <v>2549</v>
      </c>
      <c r="J336" s="190"/>
      <c r="K336" s="190"/>
      <c r="L336" s="190"/>
      <c r="M336" s="190"/>
      <c r="N336" s="268">
        <v>3780</v>
      </c>
      <c r="O336" s="268">
        <v>0</v>
      </c>
      <c r="P336" s="190" t="s">
        <v>657</v>
      </c>
      <c r="Q336" s="375"/>
    </row>
    <row r="337" spans="1:17" ht="76.5">
      <c r="A337" s="265" t="s">
        <v>554</v>
      </c>
      <c r="B337" s="190"/>
      <c r="C337" s="266" t="s">
        <v>726</v>
      </c>
      <c r="D337" s="267">
        <v>43843</v>
      </c>
      <c r="E337" s="237" t="s">
        <v>1798</v>
      </c>
      <c r="F337" s="237" t="s">
        <v>11</v>
      </c>
      <c r="G337" s="237">
        <v>976488</v>
      </c>
      <c r="H337" s="190"/>
      <c r="I337" s="248" t="s">
        <v>2550</v>
      </c>
      <c r="J337" s="190"/>
      <c r="K337" s="190"/>
      <c r="L337" s="190"/>
      <c r="M337" s="190"/>
      <c r="N337" s="268">
        <v>50</v>
      </c>
      <c r="O337" s="268">
        <v>0</v>
      </c>
      <c r="P337" s="190" t="s">
        <v>657</v>
      </c>
      <c r="Q337" s="375"/>
    </row>
    <row r="338" spans="1:17" ht="51">
      <c r="A338" s="265">
        <v>513</v>
      </c>
      <c r="B338" s="190"/>
      <c r="C338" s="266" t="s">
        <v>169</v>
      </c>
      <c r="D338" s="267">
        <v>43843</v>
      </c>
      <c r="E338" s="237" t="s">
        <v>1799</v>
      </c>
      <c r="F338" s="237" t="s">
        <v>11</v>
      </c>
      <c r="G338" s="237">
        <v>976508</v>
      </c>
      <c r="H338" s="190"/>
      <c r="I338" s="248" t="s">
        <v>2551</v>
      </c>
      <c r="J338" s="190"/>
      <c r="K338" s="190"/>
      <c r="L338" s="190"/>
      <c r="M338" s="190"/>
      <c r="N338" s="268">
        <v>50</v>
      </c>
      <c r="O338" s="268">
        <v>0</v>
      </c>
      <c r="P338" s="190" t="s">
        <v>657</v>
      </c>
      <c r="Q338" s="375"/>
    </row>
    <row r="339" spans="1:17" ht="51">
      <c r="A339" s="265">
        <v>513</v>
      </c>
      <c r="B339" s="190"/>
      <c r="C339" s="266" t="s">
        <v>169</v>
      </c>
      <c r="D339" s="267">
        <v>43843</v>
      </c>
      <c r="E339" s="237" t="s">
        <v>1800</v>
      </c>
      <c r="F339" s="237" t="s">
        <v>11</v>
      </c>
      <c r="G339" s="237">
        <v>976509</v>
      </c>
      <c r="H339" s="190"/>
      <c r="I339" s="248" t="s">
        <v>2552</v>
      </c>
      <c r="J339" s="190"/>
      <c r="K339" s="190"/>
      <c r="L339" s="190"/>
      <c r="M339" s="190"/>
      <c r="N339" s="268">
        <v>50</v>
      </c>
      <c r="O339" s="268">
        <v>0</v>
      </c>
      <c r="P339" s="190" t="s">
        <v>657</v>
      </c>
      <c r="Q339" s="375"/>
    </row>
    <row r="340" spans="1:17" ht="51">
      <c r="A340" s="265">
        <v>513</v>
      </c>
      <c r="B340" s="190"/>
      <c r="C340" s="266" t="s">
        <v>169</v>
      </c>
      <c r="D340" s="267">
        <v>43843</v>
      </c>
      <c r="E340" s="237" t="s">
        <v>1801</v>
      </c>
      <c r="F340" s="237" t="s">
        <v>15</v>
      </c>
      <c r="G340" s="237">
        <v>1246041</v>
      </c>
      <c r="H340" s="190"/>
      <c r="I340" s="248" t="s">
        <v>2553</v>
      </c>
      <c r="J340" s="190"/>
      <c r="K340" s="190"/>
      <c r="L340" s="190"/>
      <c r="M340" s="190"/>
      <c r="N340" s="268">
        <v>50</v>
      </c>
      <c r="O340" s="268">
        <v>0</v>
      </c>
      <c r="P340" s="190" t="s">
        <v>657</v>
      </c>
      <c r="Q340" s="375"/>
    </row>
    <row r="341" spans="1:17" ht="51">
      <c r="A341" s="265">
        <v>513</v>
      </c>
      <c r="B341" s="190"/>
      <c r="C341" s="266" t="s">
        <v>169</v>
      </c>
      <c r="D341" s="267">
        <v>43843</v>
      </c>
      <c r="E341" s="237" t="s">
        <v>1802</v>
      </c>
      <c r="F341" s="237" t="s">
        <v>15</v>
      </c>
      <c r="G341" s="237">
        <v>1246043</v>
      </c>
      <c r="H341" s="190"/>
      <c r="I341" s="248" t="s">
        <v>2554</v>
      </c>
      <c r="J341" s="190"/>
      <c r="K341" s="190"/>
      <c r="L341" s="190"/>
      <c r="M341" s="190"/>
      <c r="N341" s="268">
        <v>50</v>
      </c>
      <c r="O341" s="268">
        <v>0</v>
      </c>
      <c r="P341" s="190" t="s">
        <v>657</v>
      </c>
      <c r="Q341" s="375"/>
    </row>
    <row r="342" spans="1:17" ht="51">
      <c r="A342" s="265">
        <v>513</v>
      </c>
      <c r="B342" s="190"/>
      <c r="C342" s="266" t="s">
        <v>169</v>
      </c>
      <c r="D342" s="267">
        <v>43843</v>
      </c>
      <c r="E342" s="237" t="s">
        <v>1803</v>
      </c>
      <c r="F342" s="237" t="s">
        <v>15</v>
      </c>
      <c r="G342" s="237">
        <v>1246047</v>
      </c>
      <c r="H342" s="190"/>
      <c r="I342" s="248" t="s">
        <v>2555</v>
      </c>
      <c r="J342" s="190"/>
      <c r="K342" s="190"/>
      <c r="L342" s="190"/>
      <c r="M342" s="190"/>
      <c r="N342" s="268">
        <v>50</v>
      </c>
      <c r="O342" s="268">
        <v>0</v>
      </c>
      <c r="P342" s="190" t="s">
        <v>657</v>
      </c>
      <c r="Q342" s="375"/>
    </row>
    <row r="343" spans="1:17" ht="63.75">
      <c r="A343" s="265">
        <v>513</v>
      </c>
      <c r="B343" s="190"/>
      <c r="C343" s="266" t="s">
        <v>169</v>
      </c>
      <c r="D343" s="267">
        <v>43843</v>
      </c>
      <c r="E343" s="237" t="s">
        <v>1804</v>
      </c>
      <c r="F343" s="237" t="s">
        <v>15</v>
      </c>
      <c r="G343" s="237">
        <v>1246049</v>
      </c>
      <c r="H343" s="190"/>
      <c r="I343" s="248" t="s">
        <v>1459</v>
      </c>
      <c r="J343" s="190"/>
      <c r="K343" s="190"/>
      <c r="L343" s="190"/>
      <c r="M343" s="190"/>
      <c r="N343" s="268">
        <v>50</v>
      </c>
      <c r="O343" s="268">
        <v>0</v>
      </c>
      <c r="P343" s="190" t="s">
        <v>657</v>
      </c>
      <c r="Q343" s="375"/>
    </row>
    <row r="344" spans="1:17" ht="63.75">
      <c r="A344" s="265">
        <v>513</v>
      </c>
      <c r="B344" s="190"/>
      <c r="C344" s="266" t="s">
        <v>169</v>
      </c>
      <c r="D344" s="267">
        <v>43843</v>
      </c>
      <c r="E344" s="237" t="s">
        <v>1805</v>
      </c>
      <c r="F344" s="237" t="s">
        <v>15</v>
      </c>
      <c r="G344" s="237">
        <v>1246051</v>
      </c>
      <c r="H344" s="190"/>
      <c r="I344" s="248" t="s">
        <v>1361</v>
      </c>
      <c r="J344" s="190"/>
      <c r="K344" s="190"/>
      <c r="L344" s="190"/>
      <c r="M344" s="190"/>
      <c r="N344" s="268">
        <v>50</v>
      </c>
      <c r="O344" s="268">
        <v>0</v>
      </c>
      <c r="P344" s="190" t="s">
        <v>657</v>
      </c>
      <c r="Q344" s="375"/>
    </row>
    <row r="345" spans="1:17" ht="51">
      <c r="A345" s="265">
        <v>513</v>
      </c>
      <c r="B345" s="190"/>
      <c r="C345" s="266" t="s">
        <v>169</v>
      </c>
      <c r="D345" s="267">
        <v>43843</v>
      </c>
      <c r="E345" s="237" t="s">
        <v>1806</v>
      </c>
      <c r="F345" s="237" t="s">
        <v>15</v>
      </c>
      <c r="G345" s="237">
        <v>1246053</v>
      </c>
      <c r="H345" s="190"/>
      <c r="I345" s="248" t="s">
        <v>2553</v>
      </c>
      <c r="J345" s="190"/>
      <c r="K345" s="190"/>
      <c r="L345" s="190"/>
      <c r="M345" s="190"/>
      <c r="N345" s="268">
        <v>50</v>
      </c>
      <c r="O345" s="268">
        <v>0</v>
      </c>
      <c r="P345" s="190" t="s">
        <v>657</v>
      </c>
      <c r="Q345" s="375"/>
    </row>
    <row r="346" spans="1:17" ht="51">
      <c r="A346" s="265">
        <v>46</v>
      </c>
      <c r="B346" s="190"/>
      <c r="C346" s="266" t="s">
        <v>48</v>
      </c>
      <c r="D346" s="267">
        <v>43844</v>
      </c>
      <c r="E346" s="237" t="s">
        <v>1807</v>
      </c>
      <c r="F346" s="237" t="s">
        <v>3</v>
      </c>
      <c r="G346" s="237">
        <v>1816480</v>
      </c>
      <c r="H346" s="190"/>
      <c r="I346" s="248" t="s">
        <v>2556</v>
      </c>
      <c r="J346" s="190"/>
      <c r="K346" s="190"/>
      <c r="L346" s="190"/>
      <c r="M346" s="190"/>
      <c r="N346" s="268">
        <v>0</v>
      </c>
      <c r="O346" s="268">
        <v>278</v>
      </c>
      <c r="P346" s="190" t="s">
        <v>657</v>
      </c>
      <c r="Q346" s="375"/>
    </row>
    <row r="347" spans="1:17" ht="51">
      <c r="A347" s="265">
        <v>86</v>
      </c>
      <c r="B347" s="190"/>
      <c r="C347" s="266" t="s">
        <v>56</v>
      </c>
      <c r="D347" s="267">
        <v>43844</v>
      </c>
      <c r="E347" s="237" t="s">
        <v>1808</v>
      </c>
      <c r="F347" s="237" t="s">
        <v>3</v>
      </c>
      <c r="G347" s="237">
        <v>1816476</v>
      </c>
      <c r="H347" s="190"/>
      <c r="I347" s="248" t="s">
        <v>2557</v>
      </c>
      <c r="J347" s="190"/>
      <c r="K347" s="190"/>
      <c r="L347" s="190"/>
      <c r="M347" s="190"/>
      <c r="N347" s="268">
        <v>0</v>
      </c>
      <c r="O347" s="268">
        <v>50</v>
      </c>
      <c r="P347" s="190" t="s">
        <v>657</v>
      </c>
      <c r="Q347" s="375"/>
    </row>
    <row r="348" spans="1:17" ht="38.25">
      <c r="A348" s="265">
        <v>86</v>
      </c>
      <c r="B348" s="190"/>
      <c r="C348" s="266" t="s">
        <v>56</v>
      </c>
      <c r="D348" s="267">
        <v>43844</v>
      </c>
      <c r="E348" s="237" t="s">
        <v>1809</v>
      </c>
      <c r="F348" s="237" t="s">
        <v>3</v>
      </c>
      <c r="G348" s="237">
        <v>1816464</v>
      </c>
      <c r="H348" s="190"/>
      <c r="I348" s="248" t="s">
        <v>2558</v>
      </c>
      <c r="J348" s="190"/>
      <c r="K348" s="190"/>
      <c r="L348" s="190"/>
      <c r="M348" s="190"/>
      <c r="N348" s="268">
        <v>0</v>
      </c>
      <c r="O348" s="268">
        <v>50</v>
      </c>
      <c r="P348" s="190" t="s">
        <v>657</v>
      </c>
      <c r="Q348" s="375"/>
    </row>
    <row r="349" spans="1:17" ht="51">
      <c r="A349" s="265" t="s">
        <v>553</v>
      </c>
      <c r="B349" s="190"/>
      <c r="C349" s="266" t="s">
        <v>605</v>
      </c>
      <c r="D349" s="267">
        <v>43844</v>
      </c>
      <c r="E349" s="237" t="s">
        <v>1810</v>
      </c>
      <c r="F349" s="237" t="s">
        <v>3</v>
      </c>
      <c r="G349" s="237">
        <v>1816425</v>
      </c>
      <c r="H349" s="190"/>
      <c r="I349" s="248" t="s">
        <v>2559</v>
      </c>
      <c r="J349" s="190"/>
      <c r="K349" s="190"/>
      <c r="L349" s="190"/>
      <c r="M349" s="190"/>
      <c r="N349" s="268">
        <v>0</v>
      </c>
      <c r="O349" s="268">
        <v>1045.45</v>
      </c>
      <c r="P349" s="190" t="s">
        <v>657</v>
      </c>
      <c r="Q349" s="375"/>
    </row>
    <row r="350" spans="1:17" ht="38.25">
      <c r="A350" s="265" t="s">
        <v>562</v>
      </c>
      <c r="B350" s="190"/>
      <c r="C350" s="266" t="s">
        <v>604</v>
      </c>
      <c r="D350" s="267">
        <v>43844</v>
      </c>
      <c r="E350" s="237" t="s">
        <v>1811</v>
      </c>
      <c r="F350" s="237" t="s">
        <v>3</v>
      </c>
      <c r="G350" s="237">
        <v>1816416</v>
      </c>
      <c r="H350" s="190"/>
      <c r="I350" s="248" t="s">
        <v>2560</v>
      </c>
      <c r="J350" s="190"/>
      <c r="K350" s="190"/>
      <c r="L350" s="190"/>
      <c r="M350" s="190"/>
      <c r="N350" s="268">
        <v>0</v>
      </c>
      <c r="O350" s="268">
        <v>7468</v>
      </c>
      <c r="P350" s="190" t="s">
        <v>657</v>
      </c>
      <c r="Q350" s="375"/>
    </row>
    <row r="351" spans="1:17" ht="38.25">
      <c r="A351" s="265" t="s">
        <v>562</v>
      </c>
      <c r="B351" s="190"/>
      <c r="C351" s="266" t="s">
        <v>604</v>
      </c>
      <c r="D351" s="267">
        <v>43844</v>
      </c>
      <c r="E351" s="237" t="s">
        <v>1812</v>
      </c>
      <c r="F351" s="237" t="s">
        <v>3</v>
      </c>
      <c r="G351" s="237">
        <v>1816402</v>
      </c>
      <c r="H351" s="190"/>
      <c r="I351" s="248" t="s">
        <v>2561</v>
      </c>
      <c r="J351" s="190"/>
      <c r="K351" s="190"/>
      <c r="L351" s="190"/>
      <c r="M351" s="190"/>
      <c r="N351" s="268">
        <v>0</v>
      </c>
      <c r="O351" s="268">
        <v>495.6</v>
      </c>
      <c r="P351" s="190" t="s">
        <v>657</v>
      </c>
      <c r="Q351" s="375"/>
    </row>
    <row r="352" spans="1:17" ht="51">
      <c r="A352" s="265" t="s">
        <v>553</v>
      </c>
      <c r="B352" s="190"/>
      <c r="C352" s="266" t="s">
        <v>605</v>
      </c>
      <c r="D352" s="267">
        <v>43844</v>
      </c>
      <c r="E352" s="237" t="s">
        <v>1813</v>
      </c>
      <c r="F352" s="237" t="s">
        <v>3</v>
      </c>
      <c r="G352" s="237">
        <v>1816487</v>
      </c>
      <c r="H352" s="190"/>
      <c r="I352" s="248" t="s">
        <v>2562</v>
      </c>
      <c r="J352" s="190"/>
      <c r="K352" s="190"/>
      <c r="L352" s="190"/>
      <c r="M352" s="190"/>
      <c r="N352" s="268">
        <v>0</v>
      </c>
      <c r="O352" s="268">
        <v>23.03</v>
      </c>
      <c r="P352" s="190" t="s">
        <v>657</v>
      </c>
      <c r="Q352" s="375"/>
    </row>
    <row r="353" spans="1:17" ht="51">
      <c r="A353" s="265" t="s">
        <v>553</v>
      </c>
      <c r="B353" s="190"/>
      <c r="C353" s="266" t="s">
        <v>605</v>
      </c>
      <c r="D353" s="267">
        <v>43844</v>
      </c>
      <c r="E353" s="237" t="s">
        <v>1814</v>
      </c>
      <c r="F353" s="237" t="s">
        <v>3</v>
      </c>
      <c r="G353" s="237">
        <v>1816530</v>
      </c>
      <c r="H353" s="190"/>
      <c r="I353" s="248" t="s">
        <v>2563</v>
      </c>
      <c r="J353" s="190"/>
      <c r="K353" s="190"/>
      <c r="L353" s="190"/>
      <c r="M353" s="190"/>
      <c r="N353" s="268">
        <v>0</v>
      </c>
      <c r="O353" s="268">
        <v>801.9</v>
      </c>
      <c r="P353" s="190" t="s">
        <v>657</v>
      </c>
      <c r="Q353" s="375"/>
    </row>
    <row r="354" spans="1:17" ht="51">
      <c r="A354" s="265" t="s">
        <v>553</v>
      </c>
      <c r="B354" s="190"/>
      <c r="C354" s="266" t="s">
        <v>605</v>
      </c>
      <c r="D354" s="267">
        <v>43844</v>
      </c>
      <c r="E354" s="237" t="s">
        <v>1815</v>
      </c>
      <c r="F354" s="237" t="s">
        <v>3</v>
      </c>
      <c r="G354" s="237">
        <v>1816532</v>
      </c>
      <c r="H354" s="190"/>
      <c r="I354" s="248" t="s">
        <v>2564</v>
      </c>
      <c r="J354" s="190"/>
      <c r="K354" s="190"/>
      <c r="L354" s="190"/>
      <c r="M354" s="190"/>
      <c r="N354" s="268">
        <v>0</v>
      </c>
      <c r="O354" s="268">
        <v>300</v>
      </c>
      <c r="P354" s="190" t="s">
        <v>657</v>
      </c>
      <c r="Q354" s="375"/>
    </row>
    <row r="355" spans="1:17" ht="38.25">
      <c r="A355" s="265">
        <v>86</v>
      </c>
      <c r="B355" s="190"/>
      <c r="C355" s="266" t="s">
        <v>56</v>
      </c>
      <c r="D355" s="267">
        <v>43844</v>
      </c>
      <c r="E355" s="237" t="s">
        <v>1816</v>
      </c>
      <c r="F355" s="237" t="s">
        <v>3</v>
      </c>
      <c r="G355" s="237">
        <v>1816533</v>
      </c>
      <c r="H355" s="190"/>
      <c r="I355" s="248" t="s">
        <v>2565</v>
      </c>
      <c r="J355" s="190"/>
      <c r="K355" s="190"/>
      <c r="L355" s="190"/>
      <c r="M355" s="190"/>
      <c r="N355" s="268">
        <v>0</v>
      </c>
      <c r="O355" s="268">
        <v>6</v>
      </c>
      <c r="P355" s="190" t="s">
        <v>657</v>
      </c>
      <c r="Q355" s="375"/>
    </row>
    <row r="356" spans="1:17" ht="38.25">
      <c r="A356" s="265">
        <v>20</v>
      </c>
      <c r="B356" s="190"/>
      <c r="C356" s="266" t="s">
        <v>44</v>
      </c>
      <c r="D356" s="267">
        <v>43844</v>
      </c>
      <c r="E356" s="237" t="s">
        <v>1817</v>
      </c>
      <c r="F356" s="237" t="s">
        <v>3</v>
      </c>
      <c r="G356" s="237">
        <v>1816547</v>
      </c>
      <c r="H356" s="190"/>
      <c r="I356" s="248" t="s">
        <v>8332</v>
      </c>
      <c r="J356" s="190"/>
      <c r="K356" s="190"/>
      <c r="L356" s="190"/>
      <c r="M356" s="190"/>
      <c r="N356" s="268">
        <v>0</v>
      </c>
      <c r="O356" s="268">
        <v>1500</v>
      </c>
      <c r="P356" s="190" t="s">
        <v>657</v>
      </c>
      <c r="Q356" s="375"/>
    </row>
    <row r="357" spans="1:17" ht="51">
      <c r="A357" s="265">
        <v>291</v>
      </c>
      <c r="B357" s="190"/>
      <c r="C357" s="266" t="s">
        <v>128</v>
      </c>
      <c r="D357" s="267">
        <v>43844</v>
      </c>
      <c r="E357" s="237" t="s">
        <v>1818</v>
      </c>
      <c r="F357" s="237" t="s">
        <v>3</v>
      </c>
      <c r="G357" s="237">
        <v>1816570</v>
      </c>
      <c r="H357" s="190"/>
      <c r="I357" s="248" t="s">
        <v>2566</v>
      </c>
      <c r="J357" s="190"/>
      <c r="K357" s="190"/>
      <c r="L357" s="190"/>
      <c r="M357" s="190"/>
      <c r="N357" s="268">
        <v>0</v>
      </c>
      <c r="O357" s="268">
        <v>70</v>
      </c>
      <c r="P357" s="190" t="s">
        <v>657</v>
      </c>
      <c r="Q357" s="375"/>
    </row>
    <row r="358" spans="1:17" ht="63.75">
      <c r="A358" s="265" t="s">
        <v>553</v>
      </c>
      <c r="B358" s="190"/>
      <c r="C358" s="266" t="s">
        <v>605</v>
      </c>
      <c r="D358" s="267">
        <v>43844</v>
      </c>
      <c r="E358" s="237" t="s">
        <v>1819</v>
      </c>
      <c r="F358" s="237" t="s">
        <v>3</v>
      </c>
      <c r="G358" s="237">
        <v>1816435</v>
      </c>
      <c r="H358" s="190"/>
      <c r="I358" s="248" t="s">
        <v>2567</v>
      </c>
      <c r="J358" s="190"/>
      <c r="K358" s="190"/>
      <c r="L358" s="190"/>
      <c r="M358" s="190"/>
      <c r="N358" s="268">
        <v>0</v>
      </c>
      <c r="O358" s="268">
        <v>10421.57</v>
      </c>
      <c r="P358" s="190" t="s">
        <v>657</v>
      </c>
      <c r="Q358" s="375"/>
    </row>
    <row r="359" spans="1:17" ht="63.75">
      <c r="A359" s="265">
        <v>287</v>
      </c>
      <c r="B359" s="190"/>
      <c r="C359" s="266" t="s">
        <v>125</v>
      </c>
      <c r="D359" s="267">
        <v>43844</v>
      </c>
      <c r="E359" s="237" t="s">
        <v>1820</v>
      </c>
      <c r="F359" s="237" t="s">
        <v>3</v>
      </c>
      <c r="G359" s="237">
        <v>1816461</v>
      </c>
      <c r="H359" s="190"/>
      <c r="I359" s="248" t="s">
        <v>2568</v>
      </c>
      <c r="J359" s="190"/>
      <c r="K359" s="190"/>
      <c r="L359" s="190"/>
      <c r="M359" s="190"/>
      <c r="N359" s="268">
        <v>0</v>
      </c>
      <c r="O359" s="268">
        <v>2098.1</v>
      </c>
      <c r="P359" s="190" t="s">
        <v>657</v>
      </c>
      <c r="Q359" s="375"/>
    </row>
    <row r="360" spans="1:17" ht="89.25">
      <c r="A360" s="265">
        <v>16</v>
      </c>
      <c r="B360" s="190"/>
      <c r="C360" s="266" t="s">
        <v>7133</v>
      </c>
      <c r="D360" s="267">
        <v>43844</v>
      </c>
      <c r="E360" s="237" t="s">
        <v>1821</v>
      </c>
      <c r="F360" s="237" t="s">
        <v>3</v>
      </c>
      <c r="G360" s="237">
        <v>1816396</v>
      </c>
      <c r="H360" s="190"/>
      <c r="I360" s="248" t="s">
        <v>8333</v>
      </c>
      <c r="J360" s="190"/>
      <c r="K360" s="190"/>
      <c r="L360" s="190"/>
      <c r="M360" s="190"/>
      <c r="N360" s="268">
        <v>0</v>
      </c>
      <c r="O360" s="268">
        <v>2062.9900000000002</v>
      </c>
      <c r="P360" s="190" t="s">
        <v>657</v>
      </c>
      <c r="Q360" s="375"/>
    </row>
    <row r="361" spans="1:17" ht="89.25">
      <c r="A361" s="265">
        <v>41</v>
      </c>
      <c r="B361" s="190"/>
      <c r="C361" s="266" t="s">
        <v>47</v>
      </c>
      <c r="D361" s="267">
        <v>43844</v>
      </c>
      <c r="E361" s="237" t="s">
        <v>1821</v>
      </c>
      <c r="F361" s="237" t="s">
        <v>3</v>
      </c>
      <c r="G361" s="237">
        <v>1816396</v>
      </c>
      <c r="H361" s="190"/>
      <c r="I361" s="248" t="s">
        <v>8333</v>
      </c>
      <c r="J361" s="190"/>
      <c r="K361" s="190"/>
      <c r="L361" s="190"/>
      <c r="M361" s="190"/>
      <c r="N361" s="268">
        <v>0</v>
      </c>
      <c r="O361" s="268">
        <v>2062.9900000000002</v>
      </c>
      <c r="P361" s="190" t="s">
        <v>657</v>
      </c>
      <c r="Q361" s="375"/>
    </row>
    <row r="362" spans="1:17" ht="89.25">
      <c r="A362" s="265">
        <v>30</v>
      </c>
      <c r="B362" s="190"/>
      <c r="C362" s="266" t="s">
        <v>662</v>
      </c>
      <c r="D362" s="267">
        <v>43844</v>
      </c>
      <c r="E362" s="237" t="s">
        <v>1821</v>
      </c>
      <c r="F362" s="237" t="s">
        <v>3</v>
      </c>
      <c r="G362" s="237">
        <v>1816396</v>
      </c>
      <c r="H362" s="190"/>
      <c r="I362" s="248" t="s">
        <v>8333</v>
      </c>
      <c r="J362" s="190"/>
      <c r="K362" s="190"/>
      <c r="L362" s="190"/>
      <c r="M362" s="190"/>
      <c r="N362" s="268">
        <v>0</v>
      </c>
      <c r="O362" s="268">
        <v>2062.9900000000002</v>
      </c>
      <c r="P362" s="190" t="s">
        <v>657</v>
      </c>
      <c r="Q362" s="375"/>
    </row>
    <row r="363" spans="1:17" ht="51">
      <c r="A363" s="265" t="s">
        <v>553</v>
      </c>
      <c r="B363" s="190"/>
      <c r="C363" s="266" t="s">
        <v>605</v>
      </c>
      <c r="D363" s="267">
        <v>43844</v>
      </c>
      <c r="E363" s="237" t="s">
        <v>1822</v>
      </c>
      <c r="F363" s="237" t="s">
        <v>3</v>
      </c>
      <c r="G363" s="237">
        <v>1816385</v>
      </c>
      <c r="H363" s="190"/>
      <c r="I363" s="248" t="s">
        <v>2569</v>
      </c>
      <c r="J363" s="190"/>
      <c r="K363" s="190"/>
      <c r="L363" s="190"/>
      <c r="M363" s="190"/>
      <c r="N363" s="268">
        <v>0</v>
      </c>
      <c r="O363" s="268">
        <v>74.3</v>
      </c>
      <c r="P363" s="190" t="s">
        <v>657</v>
      </c>
      <c r="Q363" s="375"/>
    </row>
    <row r="364" spans="1:17" ht="51">
      <c r="A364" s="265" t="s">
        <v>553</v>
      </c>
      <c r="B364" s="190"/>
      <c r="C364" s="266" t="s">
        <v>605</v>
      </c>
      <c r="D364" s="267">
        <v>43844</v>
      </c>
      <c r="E364" s="237" t="s">
        <v>1823</v>
      </c>
      <c r="F364" s="237" t="s">
        <v>3</v>
      </c>
      <c r="G364" s="237">
        <v>1816384</v>
      </c>
      <c r="H364" s="190"/>
      <c r="I364" s="248" t="s">
        <v>2570</v>
      </c>
      <c r="J364" s="190"/>
      <c r="K364" s="190"/>
      <c r="L364" s="190"/>
      <c r="M364" s="190"/>
      <c r="N364" s="268">
        <v>0</v>
      </c>
      <c r="O364" s="268">
        <v>32.6</v>
      </c>
      <c r="P364" s="190" t="s">
        <v>657</v>
      </c>
      <c r="Q364" s="375"/>
    </row>
    <row r="365" spans="1:17" ht="38.25">
      <c r="A365" s="265">
        <v>10</v>
      </c>
      <c r="B365" s="190"/>
      <c r="C365" s="266" t="s">
        <v>41</v>
      </c>
      <c r="D365" s="267">
        <v>43844</v>
      </c>
      <c r="E365" s="237" t="s">
        <v>1824</v>
      </c>
      <c r="F365" s="237" t="s">
        <v>3</v>
      </c>
      <c r="G365" s="237">
        <v>1816377</v>
      </c>
      <c r="H365" s="190"/>
      <c r="I365" s="248" t="s">
        <v>8334</v>
      </c>
      <c r="J365" s="190"/>
      <c r="K365" s="190"/>
      <c r="L365" s="190"/>
      <c r="M365" s="190"/>
      <c r="N365" s="268">
        <v>0</v>
      </c>
      <c r="O365" s="268">
        <v>858.30000000000007</v>
      </c>
      <c r="P365" s="190" t="s">
        <v>657</v>
      </c>
      <c r="Q365" s="375"/>
    </row>
    <row r="366" spans="1:17" ht="51">
      <c r="A366" s="265" t="s">
        <v>553</v>
      </c>
      <c r="B366" s="190"/>
      <c r="C366" s="266" t="s">
        <v>605</v>
      </c>
      <c r="D366" s="267">
        <v>43844</v>
      </c>
      <c r="E366" s="237" t="s">
        <v>1825</v>
      </c>
      <c r="F366" s="237" t="s">
        <v>3</v>
      </c>
      <c r="G366" s="237">
        <v>1816376</v>
      </c>
      <c r="H366" s="190"/>
      <c r="I366" s="248" t="s">
        <v>2571</v>
      </c>
      <c r="J366" s="190"/>
      <c r="K366" s="190"/>
      <c r="L366" s="190"/>
      <c r="M366" s="190"/>
      <c r="N366" s="268">
        <v>0</v>
      </c>
      <c r="O366" s="268">
        <v>110.3</v>
      </c>
      <c r="P366" s="190" t="s">
        <v>657</v>
      </c>
      <c r="Q366" s="375"/>
    </row>
    <row r="367" spans="1:17" ht="51">
      <c r="A367" s="265" t="s">
        <v>553</v>
      </c>
      <c r="B367" s="190"/>
      <c r="C367" s="266" t="s">
        <v>605</v>
      </c>
      <c r="D367" s="267">
        <v>43844</v>
      </c>
      <c r="E367" s="237" t="s">
        <v>1826</v>
      </c>
      <c r="F367" s="237" t="s">
        <v>3</v>
      </c>
      <c r="G367" s="237">
        <v>1816375</v>
      </c>
      <c r="H367" s="190"/>
      <c r="I367" s="248" t="s">
        <v>2572</v>
      </c>
      <c r="J367" s="190"/>
      <c r="K367" s="190"/>
      <c r="L367" s="190"/>
      <c r="M367" s="190"/>
      <c r="N367" s="268">
        <v>0</v>
      </c>
      <c r="O367" s="268">
        <v>1450.5</v>
      </c>
      <c r="P367" s="190" t="s">
        <v>657</v>
      </c>
      <c r="Q367" s="375"/>
    </row>
    <row r="368" spans="1:17" ht="63.75">
      <c r="A368" s="265" t="s">
        <v>556</v>
      </c>
      <c r="B368" s="190"/>
      <c r="C368" s="266" t="s">
        <v>714</v>
      </c>
      <c r="D368" s="267">
        <v>43844</v>
      </c>
      <c r="E368" s="237" t="s">
        <v>1827</v>
      </c>
      <c r="F368" s="237" t="s">
        <v>6</v>
      </c>
      <c r="G368" s="237">
        <v>1227780</v>
      </c>
      <c r="H368" s="190"/>
      <c r="I368" s="248" t="s">
        <v>2573</v>
      </c>
      <c r="J368" s="190"/>
      <c r="K368" s="190"/>
      <c r="L368" s="190"/>
      <c r="M368" s="190"/>
      <c r="N368" s="268">
        <v>0</v>
      </c>
      <c r="O368" s="268">
        <v>3011</v>
      </c>
      <c r="P368" s="190" t="s">
        <v>657</v>
      </c>
      <c r="Q368" s="375"/>
    </row>
    <row r="369" spans="1:17" ht="63.75">
      <c r="A369" s="265" t="s">
        <v>556</v>
      </c>
      <c r="B369" s="190"/>
      <c r="C369" s="266" t="s">
        <v>714</v>
      </c>
      <c r="D369" s="267">
        <v>43844</v>
      </c>
      <c r="E369" s="237" t="s">
        <v>1828</v>
      </c>
      <c r="F369" s="237" t="s">
        <v>6</v>
      </c>
      <c r="G369" s="237">
        <v>1227784</v>
      </c>
      <c r="H369" s="190"/>
      <c r="I369" s="248" t="s">
        <v>2574</v>
      </c>
      <c r="J369" s="190"/>
      <c r="K369" s="190"/>
      <c r="L369" s="190"/>
      <c r="M369" s="190"/>
      <c r="N369" s="268">
        <v>0</v>
      </c>
      <c r="O369" s="268">
        <v>1425</v>
      </c>
      <c r="P369" s="190" t="s">
        <v>657</v>
      </c>
      <c r="Q369" s="375"/>
    </row>
    <row r="370" spans="1:17" ht="63.75">
      <c r="A370" s="265">
        <v>513</v>
      </c>
      <c r="B370" s="190"/>
      <c r="C370" s="266" t="s">
        <v>169</v>
      </c>
      <c r="D370" s="267">
        <v>43844</v>
      </c>
      <c r="E370" s="237" t="s">
        <v>1829</v>
      </c>
      <c r="F370" s="237" t="s">
        <v>15</v>
      </c>
      <c r="G370" s="237">
        <v>1246755</v>
      </c>
      <c r="H370" s="190"/>
      <c r="I370" s="248" t="s">
        <v>2575</v>
      </c>
      <c r="J370" s="190"/>
      <c r="K370" s="190"/>
      <c r="L370" s="190"/>
      <c r="M370" s="190"/>
      <c r="N370" s="268">
        <v>50</v>
      </c>
      <c r="O370" s="268">
        <v>0</v>
      </c>
      <c r="P370" s="190" t="s">
        <v>657</v>
      </c>
      <c r="Q370" s="375"/>
    </row>
    <row r="371" spans="1:17" ht="51">
      <c r="A371" s="265">
        <v>119</v>
      </c>
      <c r="B371" s="190"/>
      <c r="C371" s="266" t="s">
        <v>62</v>
      </c>
      <c r="D371" s="267">
        <v>43844</v>
      </c>
      <c r="E371" s="237" t="s">
        <v>1830</v>
      </c>
      <c r="F371" s="237" t="s">
        <v>11</v>
      </c>
      <c r="G371" s="237">
        <v>976615</v>
      </c>
      <c r="H371" s="190"/>
      <c r="I371" s="248" t="s">
        <v>2576</v>
      </c>
      <c r="J371" s="190"/>
      <c r="K371" s="190"/>
      <c r="L371" s="190"/>
      <c r="M371" s="190"/>
      <c r="N371" s="268">
        <v>50</v>
      </c>
      <c r="O371" s="268">
        <v>0</v>
      </c>
      <c r="P371" s="190" t="s">
        <v>657</v>
      </c>
      <c r="Q371" s="375"/>
    </row>
    <row r="372" spans="1:17" ht="51">
      <c r="A372" s="265">
        <v>513</v>
      </c>
      <c r="B372" s="190"/>
      <c r="C372" s="266" t="s">
        <v>169</v>
      </c>
      <c r="D372" s="267">
        <v>43844</v>
      </c>
      <c r="E372" s="237" t="s">
        <v>1831</v>
      </c>
      <c r="F372" s="237" t="s">
        <v>11</v>
      </c>
      <c r="G372" s="237">
        <v>976614</v>
      </c>
      <c r="H372" s="190"/>
      <c r="I372" s="248" t="s">
        <v>2577</v>
      </c>
      <c r="J372" s="190"/>
      <c r="K372" s="190"/>
      <c r="L372" s="190"/>
      <c r="M372" s="190"/>
      <c r="N372" s="268">
        <v>118011.34</v>
      </c>
      <c r="O372" s="268">
        <v>0</v>
      </c>
      <c r="P372" s="190" t="s">
        <v>657</v>
      </c>
      <c r="Q372" s="375"/>
    </row>
    <row r="373" spans="1:17" ht="63.75">
      <c r="A373" s="265" t="s">
        <v>553</v>
      </c>
      <c r="B373" s="190"/>
      <c r="C373" s="266" t="s">
        <v>605</v>
      </c>
      <c r="D373" s="267">
        <v>43845</v>
      </c>
      <c r="E373" s="237" t="s">
        <v>1832</v>
      </c>
      <c r="F373" s="237" t="s">
        <v>3</v>
      </c>
      <c r="G373" s="237">
        <v>1816843</v>
      </c>
      <c r="H373" s="190"/>
      <c r="I373" s="248" t="s">
        <v>2578</v>
      </c>
      <c r="J373" s="190"/>
      <c r="K373" s="190"/>
      <c r="L373" s="190"/>
      <c r="M373" s="190"/>
      <c r="N373" s="268">
        <v>0</v>
      </c>
      <c r="O373" s="268">
        <v>128.18</v>
      </c>
      <c r="P373" s="190" t="s">
        <v>657</v>
      </c>
      <c r="Q373" s="375"/>
    </row>
    <row r="374" spans="1:17" ht="51">
      <c r="A374" s="265" t="s">
        <v>553</v>
      </c>
      <c r="B374" s="190"/>
      <c r="C374" s="266" t="s">
        <v>605</v>
      </c>
      <c r="D374" s="267">
        <v>43845</v>
      </c>
      <c r="E374" s="237" t="s">
        <v>1833</v>
      </c>
      <c r="F374" s="237" t="s">
        <v>3</v>
      </c>
      <c r="G374" s="237">
        <v>1816841</v>
      </c>
      <c r="H374" s="190"/>
      <c r="I374" s="248" t="s">
        <v>2579</v>
      </c>
      <c r="J374" s="190"/>
      <c r="K374" s="190"/>
      <c r="L374" s="190"/>
      <c r="M374" s="190"/>
      <c r="N374" s="268">
        <v>0</v>
      </c>
      <c r="O374" s="268">
        <v>32468.74</v>
      </c>
      <c r="P374" s="190" t="s">
        <v>657</v>
      </c>
      <c r="Q374" s="375"/>
    </row>
    <row r="375" spans="1:17" ht="51">
      <c r="A375" s="265">
        <v>650</v>
      </c>
      <c r="B375" s="190"/>
      <c r="C375" s="266" t="s">
        <v>184</v>
      </c>
      <c r="D375" s="267">
        <v>43845</v>
      </c>
      <c r="E375" s="237" t="s">
        <v>1834</v>
      </c>
      <c r="F375" s="237" t="s">
        <v>3</v>
      </c>
      <c r="G375" s="237">
        <v>1816819</v>
      </c>
      <c r="H375" s="190"/>
      <c r="I375" s="248" t="s">
        <v>8335</v>
      </c>
      <c r="J375" s="190"/>
      <c r="K375" s="190"/>
      <c r="L375" s="190"/>
      <c r="M375" s="190"/>
      <c r="N375" s="268">
        <v>0</v>
      </c>
      <c r="O375" s="268">
        <v>699.41</v>
      </c>
      <c r="P375" s="190" t="s">
        <v>657</v>
      </c>
      <c r="Q375" s="375"/>
    </row>
    <row r="376" spans="1:17" ht="51">
      <c r="A376" s="265">
        <v>650</v>
      </c>
      <c r="B376" s="190"/>
      <c r="C376" s="266" t="s">
        <v>184</v>
      </c>
      <c r="D376" s="267">
        <v>43845</v>
      </c>
      <c r="E376" s="237" t="s">
        <v>1835</v>
      </c>
      <c r="F376" s="237" t="s">
        <v>3</v>
      </c>
      <c r="G376" s="237">
        <v>1816809</v>
      </c>
      <c r="H376" s="190"/>
      <c r="I376" s="248" t="s">
        <v>8336</v>
      </c>
      <c r="J376" s="190"/>
      <c r="K376" s="190"/>
      <c r="L376" s="190"/>
      <c r="M376" s="190"/>
      <c r="N376" s="268">
        <v>0</v>
      </c>
      <c r="O376" s="268">
        <v>538.84</v>
      </c>
      <c r="P376" s="190" t="s">
        <v>657</v>
      </c>
      <c r="Q376" s="375"/>
    </row>
    <row r="377" spans="1:17" ht="38.25">
      <c r="A377" s="265">
        <v>291</v>
      </c>
      <c r="B377" s="190"/>
      <c r="C377" s="266" t="s">
        <v>128</v>
      </c>
      <c r="D377" s="267">
        <v>43845</v>
      </c>
      <c r="E377" s="237" t="s">
        <v>1836</v>
      </c>
      <c r="F377" s="237" t="s">
        <v>3</v>
      </c>
      <c r="G377" s="237">
        <v>1816804</v>
      </c>
      <c r="H377" s="190"/>
      <c r="I377" s="248" t="s">
        <v>2580</v>
      </c>
      <c r="J377" s="190"/>
      <c r="K377" s="190"/>
      <c r="L377" s="190"/>
      <c r="M377" s="190"/>
      <c r="N377" s="268">
        <v>0</v>
      </c>
      <c r="O377" s="268">
        <v>245</v>
      </c>
      <c r="P377" s="190" t="s">
        <v>657</v>
      </c>
      <c r="Q377" s="375"/>
    </row>
    <row r="378" spans="1:17" ht="51">
      <c r="A378" s="265">
        <v>25</v>
      </c>
      <c r="B378" s="190"/>
      <c r="C378" s="266" t="s">
        <v>45</v>
      </c>
      <c r="D378" s="267">
        <v>43845</v>
      </c>
      <c r="E378" s="237" t="s">
        <v>1837</v>
      </c>
      <c r="F378" s="237" t="s">
        <v>3</v>
      </c>
      <c r="G378" s="237">
        <v>1816800</v>
      </c>
      <c r="H378" s="190"/>
      <c r="I378" s="248" t="s">
        <v>8337</v>
      </c>
      <c r="J378" s="190"/>
      <c r="K378" s="190"/>
      <c r="L378" s="190"/>
      <c r="M378" s="190"/>
      <c r="N378" s="268">
        <v>0</v>
      </c>
      <c r="O378" s="268">
        <v>903</v>
      </c>
      <c r="P378" s="190" t="s">
        <v>657</v>
      </c>
      <c r="Q378" s="375"/>
    </row>
    <row r="379" spans="1:17" ht="51">
      <c r="A379" s="265">
        <v>25</v>
      </c>
      <c r="B379" s="190"/>
      <c r="C379" s="266" t="s">
        <v>45</v>
      </c>
      <c r="D379" s="267">
        <v>43845</v>
      </c>
      <c r="E379" s="237" t="s">
        <v>1838</v>
      </c>
      <c r="F379" s="237" t="s">
        <v>3</v>
      </c>
      <c r="G379" s="237">
        <v>1816799</v>
      </c>
      <c r="H379" s="190"/>
      <c r="I379" s="248" t="s">
        <v>8338</v>
      </c>
      <c r="J379" s="190"/>
      <c r="K379" s="190"/>
      <c r="L379" s="190"/>
      <c r="M379" s="190"/>
      <c r="N379" s="268">
        <v>0</v>
      </c>
      <c r="O379" s="268">
        <v>644</v>
      </c>
      <c r="P379" s="190" t="s">
        <v>657</v>
      </c>
      <c r="Q379" s="375"/>
    </row>
    <row r="380" spans="1:17" ht="51">
      <c r="A380" s="265">
        <v>513</v>
      </c>
      <c r="B380" s="190"/>
      <c r="C380" s="266" t="s">
        <v>169</v>
      </c>
      <c r="D380" s="267">
        <v>43845</v>
      </c>
      <c r="E380" s="237" t="s">
        <v>1839</v>
      </c>
      <c r="F380" s="237" t="s">
        <v>3</v>
      </c>
      <c r="G380" s="237">
        <v>1816784</v>
      </c>
      <c r="H380" s="190"/>
      <c r="I380" s="248" t="s">
        <v>8339</v>
      </c>
      <c r="J380" s="190"/>
      <c r="K380" s="190"/>
      <c r="L380" s="190"/>
      <c r="M380" s="190"/>
      <c r="N380" s="268">
        <v>0</v>
      </c>
      <c r="O380" s="268">
        <v>5123.26</v>
      </c>
      <c r="P380" s="190" t="s">
        <v>657</v>
      </c>
      <c r="Q380" s="375"/>
    </row>
    <row r="381" spans="1:17" ht="63.75">
      <c r="A381" s="265">
        <v>221</v>
      </c>
      <c r="B381" s="190"/>
      <c r="C381" s="266" t="s">
        <v>101</v>
      </c>
      <c r="D381" s="267">
        <v>43845</v>
      </c>
      <c r="E381" s="237" t="s">
        <v>1840</v>
      </c>
      <c r="F381" s="237" t="s">
        <v>3</v>
      </c>
      <c r="G381" s="237">
        <v>1816783</v>
      </c>
      <c r="H381" s="190"/>
      <c r="I381" s="248" t="s">
        <v>8340</v>
      </c>
      <c r="J381" s="190"/>
      <c r="K381" s="190"/>
      <c r="L381" s="190"/>
      <c r="M381" s="190"/>
      <c r="N381" s="268">
        <v>0</v>
      </c>
      <c r="O381" s="268">
        <v>725.99</v>
      </c>
      <c r="P381" s="190" t="s">
        <v>657</v>
      </c>
      <c r="Q381" s="375"/>
    </row>
    <row r="382" spans="1:17" ht="63.75">
      <c r="A382" s="265">
        <v>512</v>
      </c>
      <c r="B382" s="190"/>
      <c r="C382" s="266" t="s">
        <v>728</v>
      </c>
      <c r="D382" s="267">
        <v>43845</v>
      </c>
      <c r="E382" s="237" t="s">
        <v>1841</v>
      </c>
      <c r="F382" s="237" t="s">
        <v>3</v>
      </c>
      <c r="G382" s="237">
        <v>1816775</v>
      </c>
      <c r="H382" s="190"/>
      <c r="I382" s="248" t="s">
        <v>2581</v>
      </c>
      <c r="J382" s="190"/>
      <c r="K382" s="190"/>
      <c r="L382" s="190"/>
      <c r="M382" s="190"/>
      <c r="N382" s="268">
        <v>0</v>
      </c>
      <c r="O382" s="268">
        <v>739.2</v>
      </c>
      <c r="P382" s="190" t="s">
        <v>657</v>
      </c>
      <c r="Q382" s="375"/>
    </row>
    <row r="383" spans="1:17" ht="51">
      <c r="A383" s="265" t="s">
        <v>562</v>
      </c>
      <c r="B383" s="190"/>
      <c r="C383" s="266" t="s">
        <v>604</v>
      </c>
      <c r="D383" s="267">
        <v>43845</v>
      </c>
      <c r="E383" s="237" t="s">
        <v>1842</v>
      </c>
      <c r="F383" s="237" t="s">
        <v>3</v>
      </c>
      <c r="G383" s="237">
        <v>1816850</v>
      </c>
      <c r="H383" s="190"/>
      <c r="I383" s="248" t="s">
        <v>2582</v>
      </c>
      <c r="J383" s="190"/>
      <c r="K383" s="190"/>
      <c r="L383" s="190"/>
      <c r="M383" s="190"/>
      <c r="N383" s="268">
        <v>0</v>
      </c>
      <c r="O383" s="268">
        <v>29979</v>
      </c>
      <c r="P383" s="190" t="s">
        <v>657</v>
      </c>
      <c r="Q383" s="375"/>
    </row>
    <row r="384" spans="1:17" ht="51">
      <c r="A384" s="265" t="s">
        <v>553</v>
      </c>
      <c r="B384" s="190"/>
      <c r="C384" s="266" t="s">
        <v>605</v>
      </c>
      <c r="D384" s="267">
        <v>43845</v>
      </c>
      <c r="E384" s="237" t="s">
        <v>1843</v>
      </c>
      <c r="F384" s="237" t="s">
        <v>3</v>
      </c>
      <c r="G384" s="237">
        <v>1816851</v>
      </c>
      <c r="H384" s="190"/>
      <c r="I384" s="248" t="s">
        <v>2583</v>
      </c>
      <c r="J384" s="190"/>
      <c r="K384" s="190"/>
      <c r="L384" s="190"/>
      <c r="M384" s="190"/>
      <c r="N384" s="268">
        <v>0</v>
      </c>
      <c r="O384" s="268">
        <v>6246.59</v>
      </c>
      <c r="P384" s="190" t="s">
        <v>657</v>
      </c>
      <c r="Q384" s="375"/>
    </row>
    <row r="385" spans="1:17" ht="51">
      <c r="A385" s="265" t="s">
        <v>553</v>
      </c>
      <c r="B385" s="190"/>
      <c r="C385" s="266" t="s">
        <v>605</v>
      </c>
      <c r="D385" s="267">
        <v>43845</v>
      </c>
      <c r="E385" s="237" t="s">
        <v>1844</v>
      </c>
      <c r="F385" s="237" t="s">
        <v>3</v>
      </c>
      <c r="G385" s="237">
        <v>1816852</v>
      </c>
      <c r="H385" s="190"/>
      <c r="I385" s="248" t="s">
        <v>2584</v>
      </c>
      <c r="J385" s="190"/>
      <c r="K385" s="190"/>
      <c r="L385" s="190"/>
      <c r="M385" s="190"/>
      <c r="N385" s="268">
        <v>0</v>
      </c>
      <c r="O385" s="268">
        <v>72.78</v>
      </c>
      <c r="P385" s="190" t="s">
        <v>657</v>
      </c>
      <c r="Q385" s="375"/>
    </row>
    <row r="386" spans="1:17" ht="51">
      <c r="A386" s="265" t="s">
        <v>553</v>
      </c>
      <c r="B386" s="190"/>
      <c r="C386" s="266" t="s">
        <v>605</v>
      </c>
      <c r="D386" s="267">
        <v>43845</v>
      </c>
      <c r="E386" s="237" t="s">
        <v>1845</v>
      </c>
      <c r="F386" s="237" t="s">
        <v>3</v>
      </c>
      <c r="G386" s="237">
        <v>1816894</v>
      </c>
      <c r="H386" s="190"/>
      <c r="I386" s="248" t="s">
        <v>2585</v>
      </c>
      <c r="J386" s="190"/>
      <c r="K386" s="190"/>
      <c r="L386" s="190"/>
      <c r="M386" s="190"/>
      <c r="N386" s="268">
        <v>0</v>
      </c>
      <c r="O386" s="268">
        <v>2000</v>
      </c>
      <c r="P386" s="190" t="s">
        <v>657</v>
      </c>
      <c r="Q386" s="375"/>
    </row>
    <row r="387" spans="1:17" ht="51">
      <c r="A387" s="265">
        <v>348</v>
      </c>
      <c r="B387" s="190"/>
      <c r="C387" s="266" t="s">
        <v>152</v>
      </c>
      <c r="D387" s="267">
        <v>43845</v>
      </c>
      <c r="E387" s="237" t="s">
        <v>1846</v>
      </c>
      <c r="F387" s="237" t="s">
        <v>3</v>
      </c>
      <c r="G387" s="237">
        <v>1816900</v>
      </c>
      <c r="H387" s="190"/>
      <c r="I387" s="248" t="s">
        <v>8341</v>
      </c>
      <c r="J387" s="190"/>
      <c r="K387" s="190"/>
      <c r="L387" s="190"/>
      <c r="M387" s="190"/>
      <c r="N387" s="268">
        <v>0</v>
      </c>
      <c r="O387" s="268">
        <v>500</v>
      </c>
      <c r="P387" s="190" t="s">
        <v>657</v>
      </c>
      <c r="Q387" s="375"/>
    </row>
    <row r="388" spans="1:17" ht="63.75">
      <c r="A388" s="265" t="s">
        <v>553</v>
      </c>
      <c r="B388" s="190"/>
      <c r="C388" s="266" t="s">
        <v>605</v>
      </c>
      <c r="D388" s="267">
        <v>43845</v>
      </c>
      <c r="E388" s="237" t="s">
        <v>1847</v>
      </c>
      <c r="F388" s="237" t="s">
        <v>3</v>
      </c>
      <c r="G388" s="237">
        <v>1816959</v>
      </c>
      <c r="H388" s="190"/>
      <c r="I388" s="248" t="s">
        <v>2586</v>
      </c>
      <c r="J388" s="190"/>
      <c r="K388" s="190"/>
      <c r="L388" s="190"/>
      <c r="M388" s="190"/>
      <c r="N388" s="268">
        <v>0</v>
      </c>
      <c r="O388" s="268">
        <v>24.72</v>
      </c>
      <c r="P388" s="190" t="s">
        <v>657</v>
      </c>
      <c r="Q388" s="375"/>
    </row>
    <row r="389" spans="1:17" ht="63.75">
      <c r="A389" s="265" t="s">
        <v>553</v>
      </c>
      <c r="B389" s="190"/>
      <c r="C389" s="266" t="s">
        <v>605</v>
      </c>
      <c r="D389" s="267">
        <v>43845</v>
      </c>
      <c r="E389" s="237" t="s">
        <v>1848</v>
      </c>
      <c r="F389" s="237" t="s">
        <v>3</v>
      </c>
      <c r="G389" s="237">
        <v>1816735</v>
      </c>
      <c r="H389" s="190"/>
      <c r="I389" s="248" t="s">
        <v>2587</v>
      </c>
      <c r="J389" s="190"/>
      <c r="K389" s="190"/>
      <c r="L389" s="190"/>
      <c r="M389" s="190"/>
      <c r="N389" s="268">
        <v>0</v>
      </c>
      <c r="O389" s="268">
        <v>922.72</v>
      </c>
      <c r="P389" s="190" t="s">
        <v>657</v>
      </c>
      <c r="Q389" s="375"/>
    </row>
    <row r="390" spans="1:17" ht="63.75">
      <c r="A390" s="265" t="s">
        <v>553</v>
      </c>
      <c r="B390" s="190"/>
      <c r="C390" s="266" t="s">
        <v>605</v>
      </c>
      <c r="D390" s="267">
        <v>43845</v>
      </c>
      <c r="E390" s="237" t="s">
        <v>1849</v>
      </c>
      <c r="F390" s="237" t="s">
        <v>3</v>
      </c>
      <c r="G390" s="237">
        <v>1816746</v>
      </c>
      <c r="H390" s="190"/>
      <c r="I390" s="248" t="s">
        <v>2588</v>
      </c>
      <c r="J390" s="190"/>
      <c r="K390" s="190"/>
      <c r="L390" s="190"/>
      <c r="M390" s="190"/>
      <c r="N390" s="268">
        <v>0</v>
      </c>
      <c r="O390" s="268">
        <v>1925</v>
      </c>
      <c r="P390" s="190" t="s">
        <v>657</v>
      </c>
      <c r="Q390" s="375"/>
    </row>
    <row r="391" spans="1:17" ht="63.75">
      <c r="A391" s="265" t="s">
        <v>553</v>
      </c>
      <c r="B391" s="190"/>
      <c r="C391" s="266" t="s">
        <v>605</v>
      </c>
      <c r="D391" s="267">
        <v>43845</v>
      </c>
      <c r="E391" s="237" t="s">
        <v>1850</v>
      </c>
      <c r="F391" s="237" t="s">
        <v>3</v>
      </c>
      <c r="G391" s="237">
        <v>1816748</v>
      </c>
      <c r="H391" s="190"/>
      <c r="I391" s="248" t="s">
        <v>2589</v>
      </c>
      <c r="J391" s="190"/>
      <c r="K391" s="190"/>
      <c r="L391" s="190"/>
      <c r="M391" s="190"/>
      <c r="N391" s="268">
        <v>0</v>
      </c>
      <c r="O391" s="268">
        <v>347</v>
      </c>
      <c r="P391" s="190" t="s">
        <v>657</v>
      </c>
      <c r="Q391" s="375"/>
    </row>
    <row r="392" spans="1:17" ht="63.75">
      <c r="A392" s="265" t="s">
        <v>553</v>
      </c>
      <c r="B392" s="190"/>
      <c r="C392" s="266" t="s">
        <v>605</v>
      </c>
      <c r="D392" s="267">
        <v>43845</v>
      </c>
      <c r="E392" s="237" t="s">
        <v>1851</v>
      </c>
      <c r="F392" s="237" t="s">
        <v>3</v>
      </c>
      <c r="G392" s="237">
        <v>1816750</v>
      </c>
      <c r="H392" s="190"/>
      <c r="I392" s="248" t="s">
        <v>2590</v>
      </c>
      <c r="J392" s="190"/>
      <c r="K392" s="190"/>
      <c r="L392" s="190"/>
      <c r="M392" s="190"/>
      <c r="N392" s="268">
        <v>0</v>
      </c>
      <c r="O392" s="268">
        <v>22</v>
      </c>
      <c r="P392" s="190" t="s">
        <v>657</v>
      </c>
      <c r="Q392" s="375"/>
    </row>
    <row r="393" spans="1:17" ht="63.75">
      <c r="A393" s="265" t="s">
        <v>553</v>
      </c>
      <c r="B393" s="190"/>
      <c r="C393" s="266" t="s">
        <v>605</v>
      </c>
      <c r="D393" s="267">
        <v>43845</v>
      </c>
      <c r="E393" s="237" t="s">
        <v>1852</v>
      </c>
      <c r="F393" s="237" t="s">
        <v>3</v>
      </c>
      <c r="G393" s="237">
        <v>1816751</v>
      </c>
      <c r="H393" s="190"/>
      <c r="I393" s="248" t="s">
        <v>2591</v>
      </c>
      <c r="J393" s="190"/>
      <c r="K393" s="190"/>
      <c r="L393" s="190"/>
      <c r="M393" s="190"/>
      <c r="N393" s="268">
        <v>0</v>
      </c>
      <c r="O393" s="268">
        <v>2</v>
      </c>
      <c r="P393" s="190" t="s">
        <v>657</v>
      </c>
      <c r="Q393" s="375"/>
    </row>
    <row r="394" spans="1:17" ht="51">
      <c r="A394" s="265" t="s">
        <v>553</v>
      </c>
      <c r="B394" s="190"/>
      <c r="C394" s="266" t="s">
        <v>605</v>
      </c>
      <c r="D394" s="267">
        <v>43845</v>
      </c>
      <c r="E394" s="237" t="s">
        <v>1853</v>
      </c>
      <c r="F394" s="237" t="s">
        <v>3</v>
      </c>
      <c r="G394" s="237">
        <v>1816752</v>
      </c>
      <c r="H394" s="190"/>
      <c r="I394" s="248" t="s">
        <v>2592</v>
      </c>
      <c r="J394" s="190"/>
      <c r="K394" s="190"/>
      <c r="L394" s="190"/>
      <c r="M394" s="190"/>
      <c r="N394" s="268">
        <v>0</v>
      </c>
      <c r="O394" s="268">
        <v>100</v>
      </c>
      <c r="P394" s="190" t="s">
        <v>657</v>
      </c>
      <c r="Q394" s="375"/>
    </row>
    <row r="395" spans="1:17" ht="38.25">
      <c r="A395" s="265">
        <v>15</v>
      </c>
      <c r="B395" s="190"/>
      <c r="C395" s="266" t="s">
        <v>42</v>
      </c>
      <c r="D395" s="267">
        <v>43845</v>
      </c>
      <c r="E395" s="237" t="s">
        <v>1854</v>
      </c>
      <c r="F395" s="237" t="s">
        <v>3</v>
      </c>
      <c r="G395" s="237">
        <v>1816772</v>
      </c>
      <c r="H395" s="190"/>
      <c r="I395" s="248" t="s">
        <v>8342</v>
      </c>
      <c r="J395" s="190"/>
      <c r="K395" s="190"/>
      <c r="L395" s="190"/>
      <c r="M395" s="190"/>
      <c r="N395" s="268">
        <v>0</v>
      </c>
      <c r="O395" s="268">
        <v>333.37</v>
      </c>
      <c r="P395" s="190" t="s">
        <v>657</v>
      </c>
      <c r="Q395" s="375"/>
    </row>
    <row r="396" spans="1:17" ht="51">
      <c r="A396" s="265" t="s">
        <v>553</v>
      </c>
      <c r="B396" s="190"/>
      <c r="C396" s="266" t="s">
        <v>605</v>
      </c>
      <c r="D396" s="267">
        <v>43845</v>
      </c>
      <c r="E396" s="237" t="s">
        <v>1855</v>
      </c>
      <c r="F396" s="237" t="s">
        <v>3</v>
      </c>
      <c r="G396" s="237">
        <v>1816761</v>
      </c>
      <c r="H396" s="190"/>
      <c r="I396" s="248" t="s">
        <v>2593</v>
      </c>
      <c r="J396" s="190"/>
      <c r="K396" s="190"/>
      <c r="L396" s="190"/>
      <c r="M396" s="190"/>
      <c r="N396" s="268">
        <v>0</v>
      </c>
      <c r="O396" s="268">
        <v>1100</v>
      </c>
      <c r="P396" s="190" t="s">
        <v>657</v>
      </c>
      <c r="Q396" s="375"/>
    </row>
    <row r="397" spans="1:17" ht="51">
      <c r="A397" s="265" t="s">
        <v>553</v>
      </c>
      <c r="B397" s="190"/>
      <c r="C397" s="266" t="s">
        <v>605</v>
      </c>
      <c r="D397" s="267">
        <v>43845</v>
      </c>
      <c r="E397" s="237" t="s">
        <v>1856</v>
      </c>
      <c r="F397" s="237" t="s">
        <v>3</v>
      </c>
      <c r="G397" s="237">
        <v>1816760</v>
      </c>
      <c r="H397" s="190"/>
      <c r="I397" s="248" t="s">
        <v>2594</v>
      </c>
      <c r="J397" s="190"/>
      <c r="K397" s="190"/>
      <c r="L397" s="190"/>
      <c r="M397" s="190"/>
      <c r="N397" s="268">
        <v>0</v>
      </c>
      <c r="O397" s="268">
        <v>1134</v>
      </c>
      <c r="P397" s="190" t="s">
        <v>657</v>
      </c>
      <c r="Q397" s="375"/>
    </row>
    <row r="398" spans="1:17" ht="63.75">
      <c r="A398" s="265" t="s">
        <v>553</v>
      </c>
      <c r="B398" s="190"/>
      <c r="C398" s="266" t="s">
        <v>605</v>
      </c>
      <c r="D398" s="267">
        <v>43845</v>
      </c>
      <c r="E398" s="237" t="s">
        <v>1857</v>
      </c>
      <c r="F398" s="237" t="s">
        <v>3</v>
      </c>
      <c r="G398" s="237">
        <v>1816759</v>
      </c>
      <c r="H398" s="190"/>
      <c r="I398" s="248" t="s">
        <v>2595</v>
      </c>
      <c r="J398" s="190"/>
      <c r="K398" s="190"/>
      <c r="L398" s="190"/>
      <c r="M398" s="190"/>
      <c r="N398" s="268">
        <v>0</v>
      </c>
      <c r="O398" s="268">
        <v>1690</v>
      </c>
      <c r="P398" s="190" t="s">
        <v>657</v>
      </c>
      <c r="Q398" s="375"/>
    </row>
    <row r="399" spans="1:17" ht="63.75">
      <c r="A399" s="265" t="s">
        <v>553</v>
      </c>
      <c r="B399" s="190"/>
      <c r="C399" s="266" t="s">
        <v>605</v>
      </c>
      <c r="D399" s="267">
        <v>43845</v>
      </c>
      <c r="E399" s="237" t="s">
        <v>1858</v>
      </c>
      <c r="F399" s="237" t="s">
        <v>3</v>
      </c>
      <c r="G399" s="237">
        <v>1816758</v>
      </c>
      <c r="H399" s="190"/>
      <c r="I399" s="248" t="s">
        <v>2596</v>
      </c>
      <c r="J399" s="190"/>
      <c r="K399" s="190"/>
      <c r="L399" s="190"/>
      <c r="M399" s="190"/>
      <c r="N399" s="268">
        <v>0</v>
      </c>
      <c r="O399" s="268">
        <v>406.95</v>
      </c>
      <c r="P399" s="190" t="s">
        <v>657</v>
      </c>
      <c r="Q399" s="375"/>
    </row>
    <row r="400" spans="1:17" ht="63.75">
      <c r="A400" s="265" t="s">
        <v>553</v>
      </c>
      <c r="B400" s="190"/>
      <c r="C400" s="266" t="s">
        <v>605</v>
      </c>
      <c r="D400" s="267">
        <v>43845</v>
      </c>
      <c r="E400" s="237" t="s">
        <v>1859</v>
      </c>
      <c r="F400" s="237" t="s">
        <v>3</v>
      </c>
      <c r="G400" s="237">
        <v>1816756</v>
      </c>
      <c r="H400" s="190"/>
      <c r="I400" s="248" t="s">
        <v>2597</v>
      </c>
      <c r="J400" s="190"/>
      <c r="K400" s="190"/>
      <c r="L400" s="190"/>
      <c r="M400" s="190"/>
      <c r="N400" s="268">
        <v>0</v>
      </c>
      <c r="O400" s="268">
        <v>14</v>
      </c>
      <c r="P400" s="190" t="s">
        <v>657</v>
      </c>
      <c r="Q400" s="375"/>
    </row>
    <row r="401" spans="1:17" ht="51">
      <c r="A401" s="265" t="s">
        <v>553</v>
      </c>
      <c r="B401" s="190"/>
      <c r="C401" s="266" t="s">
        <v>605</v>
      </c>
      <c r="D401" s="267">
        <v>43845</v>
      </c>
      <c r="E401" s="237" t="s">
        <v>1860</v>
      </c>
      <c r="F401" s="237" t="s">
        <v>3</v>
      </c>
      <c r="G401" s="237">
        <v>1816755</v>
      </c>
      <c r="H401" s="190"/>
      <c r="I401" s="248" t="s">
        <v>2598</v>
      </c>
      <c r="J401" s="190"/>
      <c r="K401" s="190"/>
      <c r="L401" s="190"/>
      <c r="M401" s="190"/>
      <c r="N401" s="268">
        <v>0</v>
      </c>
      <c r="O401" s="268">
        <v>66.67</v>
      </c>
      <c r="P401" s="190" t="s">
        <v>657</v>
      </c>
      <c r="Q401" s="375"/>
    </row>
    <row r="402" spans="1:17" ht="63.75">
      <c r="A402" s="265" t="s">
        <v>553</v>
      </c>
      <c r="B402" s="190"/>
      <c r="C402" s="266" t="s">
        <v>605</v>
      </c>
      <c r="D402" s="267">
        <v>43845</v>
      </c>
      <c r="E402" s="237" t="s">
        <v>1861</v>
      </c>
      <c r="F402" s="237" t="s">
        <v>3</v>
      </c>
      <c r="G402" s="237">
        <v>1816753</v>
      </c>
      <c r="H402" s="190"/>
      <c r="I402" s="248" t="s">
        <v>2599</v>
      </c>
      <c r="J402" s="190"/>
      <c r="K402" s="190"/>
      <c r="L402" s="190"/>
      <c r="M402" s="190"/>
      <c r="N402" s="268">
        <v>0</v>
      </c>
      <c r="O402" s="268">
        <v>3</v>
      </c>
      <c r="P402" s="190" t="s">
        <v>657</v>
      </c>
      <c r="Q402" s="375"/>
    </row>
    <row r="403" spans="1:17" ht="51">
      <c r="A403" s="265" t="s">
        <v>554</v>
      </c>
      <c r="B403" s="190"/>
      <c r="C403" s="266" t="s">
        <v>726</v>
      </c>
      <c r="D403" s="267">
        <v>43845</v>
      </c>
      <c r="E403" s="237" t="s">
        <v>1862</v>
      </c>
      <c r="F403" s="237" t="s">
        <v>11</v>
      </c>
      <c r="G403" s="237">
        <v>13113</v>
      </c>
      <c r="H403" s="190"/>
      <c r="I403" s="248" t="s">
        <v>2600</v>
      </c>
      <c r="J403" s="190"/>
      <c r="K403" s="190"/>
      <c r="L403" s="190"/>
      <c r="M403" s="190"/>
      <c r="N403" s="268">
        <v>312.94</v>
      </c>
      <c r="O403" s="268">
        <v>0</v>
      </c>
      <c r="P403" s="190" t="s">
        <v>657</v>
      </c>
      <c r="Q403" s="375"/>
    </row>
    <row r="404" spans="1:17" ht="63.75">
      <c r="A404" s="265" t="s">
        <v>554</v>
      </c>
      <c r="B404" s="190"/>
      <c r="C404" s="266" t="s">
        <v>726</v>
      </c>
      <c r="D404" s="267">
        <v>43845</v>
      </c>
      <c r="E404" s="237" t="s">
        <v>1863</v>
      </c>
      <c r="F404" s="237" t="s">
        <v>11</v>
      </c>
      <c r="G404" s="237">
        <v>13097</v>
      </c>
      <c r="H404" s="190"/>
      <c r="I404" s="248" t="s">
        <v>2601</v>
      </c>
      <c r="J404" s="190"/>
      <c r="K404" s="190"/>
      <c r="L404" s="190"/>
      <c r="M404" s="190"/>
      <c r="N404" s="268">
        <v>5011.7700000000004</v>
      </c>
      <c r="O404" s="268">
        <v>0</v>
      </c>
      <c r="P404" s="190" t="s">
        <v>657</v>
      </c>
      <c r="Q404" s="375"/>
    </row>
    <row r="405" spans="1:17" ht="51">
      <c r="A405" s="265" t="s">
        <v>554</v>
      </c>
      <c r="B405" s="190"/>
      <c r="C405" s="266" t="s">
        <v>726</v>
      </c>
      <c r="D405" s="267">
        <v>43845</v>
      </c>
      <c r="E405" s="237" t="s">
        <v>1864</v>
      </c>
      <c r="F405" s="237" t="s">
        <v>11</v>
      </c>
      <c r="G405" s="237">
        <v>13093</v>
      </c>
      <c r="H405" s="190"/>
      <c r="I405" s="248" t="s">
        <v>2602</v>
      </c>
      <c r="J405" s="190"/>
      <c r="K405" s="190"/>
      <c r="L405" s="190"/>
      <c r="M405" s="190"/>
      <c r="N405" s="268">
        <v>407.75</v>
      </c>
      <c r="O405" s="268">
        <v>0</v>
      </c>
      <c r="P405" s="190" t="s">
        <v>657</v>
      </c>
      <c r="Q405" s="375"/>
    </row>
    <row r="406" spans="1:17" ht="51">
      <c r="A406" s="265" t="s">
        <v>554</v>
      </c>
      <c r="B406" s="190"/>
      <c r="C406" s="266" t="s">
        <v>726</v>
      </c>
      <c r="D406" s="267">
        <v>43845</v>
      </c>
      <c r="E406" s="237" t="s">
        <v>1865</v>
      </c>
      <c r="F406" s="237" t="s">
        <v>11</v>
      </c>
      <c r="G406" s="237">
        <v>13095</v>
      </c>
      <c r="H406" s="190"/>
      <c r="I406" s="248" t="s">
        <v>2603</v>
      </c>
      <c r="J406" s="190"/>
      <c r="K406" s="190"/>
      <c r="L406" s="190"/>
      <c r="M406" s="190"/>
      <c r="N406" s="268">
        <v>471.62</v>
      </c>
      <c r="O406" s="268">
        <v>0</v>
      </c>
      <c r="P406" s="190" t="s">
        <v>657</v>
      </c>
      <c r="Q406" s="375"/>
    </row>
    <row r="407" spans="1:17" ht="51">
      <c r="A407" s="265" t="s">
        <v>554</v>
      </c>
      <c r="B407" s="190"/>
      <c r="C407" s="266" t="s">
        <v>726</v>
      </c>
      <c r="D407" s="267">
        <v>43845</v>
      </c>
      <c r="E407" s="237" t="s">
        <v>1866</v>
      </c>
      <c r="F407" s="237" t="s">
        <v>11</v>
      </c>
      <c r="G407" s="237">
        <v>13094</v>
      </c>
      <c r="H407" s="190"/>
      <c r="I407" s="248" t="s">
        <v>2604</v>
      </c>
      <c r="J407" s="190"/>
      <c r="K407" s="190"/>
      <c r="L407" s="190"/>
      <c r="M407" s="190"/>
      <c r="N407" s="268">
        <v>2549.65</v>
      </c>
      <c r="O407" s="268">
        <v>0</v>
      </c>
      <c r="P407" s="190" t="s">
        <v>657</v>
      </c>
      <c r="Q407" s="375"/>
    </row>
    <row r="408" spans="1:17" ht="63.75">
      <c r="A408" s="265" t="s">
        <v>554</v>
      </c>
      <c r="B408" s="190"/>
      <c r="C408" s="266" t="s">
        <v>726</v>
      </c>
      <c r="D408" s="267">
        <v>43845</v>
      </c>
      <c r="E408" s="237" t="s">
        <v>1867</v>
      </c>
      <c r="F408" s="237" t="s">
        <v>11</v>
      </c>
      <c r="G408" s="237">
        <v>13087</v>
      </c>
      <c r="H408" s="190"/>
      <c r="I408" s="248" t="s">
        <v>2605</v>
      </c>
      <c r="J408" s="190"/>
      <c r="K408" s="190"/>
      <c r="L408" s="190"/>
      <c r="M408" s="190"/>
      <c r="N408" s="268">
        <v>4456.7299999999996</v>
      </c>
      <c r="O408" s="268">
        <v>0</v>
      </c>
      <c r="P408" s="190" t="s">
        <v>657</v>
      </c>
      <c r="Q408" s="375"/>
    </row>
    <row r="409" spans="1:17" ht="76.5">
      <c r="A409" s="265" t="s">
        <v>554</v>
      </c>
      <c r="B409" s="190"/>
      <c r="C409" s="266" t="s">
        <v>726</v>
      </c>
      <c r="D409" s="267">
        <v>43845</v>
      </c>
      <c r="E409" s="237" t="s">
        <v>1868</v>
      </c>
      <c r="F409" s="237" t="s">
        <v>13</v>
      </c>
      <c r="G409" s="237">
        <v>976669</v>
      </c>
      <c r="H409" s="190"/>
      <c r="I409" s="248" t="s">
        <v>2606</v>
      </c>
      <c r="J409" s="190"/>
      <c r="K409" s="190"/>
      <c r="L409" s="190"/>
      <c r="M409" s="190"/>
      <c r="N409" s="268">
        <v>1719</v>
      </c>
      <c r="O409" s="268">
        <v>0</v>
      </c>
      <c r="P409" s="190" t="s">
        <v>657</v>
      </c>
      <c r="Q409" s="375"/>
    </row>
    <row r="410" spans="1:17" ht="51">
      <c r="A410" s="265">
        <v>513</v>
      </c>
      <c r="B410" s="190"/>
      <c r="C410" s="266" t="s">
        <v>169</v>
      </c>
      <c r="D410" s="267">
        <v>43845</v>
      </c>
      <c r="E410" s="237" t="s">
        <v>1869</v>
      </c>
      <c r="F410" s="237" t="s">
        <v>11</v>
      </c>
      <c r="G410" s="237">
        <v>976663</v>
      </c>
      <c r="H410" s="190"/>
      <c r="I410" s="248" t="s">
        <v>2607</v>
      </c>
      <c r="J410" s="190"/>
      <c r="K410" s="190"/>
      <c r="L410" s="190"/>
      <c r="M410" s="190"/>
      <c r="N410" s="268">
        <v>50</v>
      </c>
      <c r="O410" s="268">
        <v>0</v>
      </c>
      <c r="P410" s="190" t="s">
        <v>657</v>
      </c>
      <c r="Q410" s="375"/>
    </row>
    <row r="411" spans="1:17" ht="51">
      <c r="A411" s="265">
        <v>513</v>
      </c>
      <c r="B411" s="190"/>
      <c r="C411" s="266" t="s">
        <v>169</v>
      </c>
      <c r="D411" s="267">
        <v>43845</v>
      </c>
      <c r="E411" s="237" t="s">
        <v>1870</v>
      </c>
      <c r="F411" s="237" t="s">
        <v>11</v>
      </c>
      <c r="G411" s="237">
        <v>976654</v>
      </c>
      <c r="H411" s="190"/>
      <c r="I411" s="248" t="s">
        <v>2608</v>
      </c>
      <c r="J411" s="190"/>
      <c r="K411" s="190"/>
      <c r="L411" s="190"/>
      <c r="M411" s="190"/>
      <c r="N411" s="268">
        <v>50</v>
      </c>
      <c r="O411" s="268">
        <v>0</v>
      </c>
      <c r="P411" s="190" t="s">
        <v>657</v>
      </c>
      <c r="Q411" s="375"/>
    </row>
    <row r="412" spans="1:17" ht="51">
      <c r="A412" s="265">
        <v>513</v>
      </c>
      <c r="B412" s="190"/>
      <c r="C412" s="266" t="s">
        <v>169</v>
      </c>
      <c r="D412" s="267">
        <v>43845</v>
      </c>
      <c r="E412" s="237" t="s">
        <v>1871</v>
      </c>
      <c r="F412" s="237" t="s">
        <v>11</v>
      </c>
      <c r="G412" s="237">
        <v>976651</v>
      </c>
      <c r="H412" s="190"/>
      <c r="I412" s="248" t="s">
        <v>2609</v>
      </c>
      <c r="J412" s="190"/>
      <c r="K412" s="190"/>
      <c r="L412" s="190"/>
      <c r="M412" s="190"/>
      <c r="N412" s="268">
        <v>50</v>
      </c>
      <c r="O412" s="268">
        <v>0</v>
      </c>
      <c r="P412" s="190" t="s">
        <v>657</v>
      </c>
      <c r="Q412" s="375"/>
    </row>
    <row r="413" spans="1:17" ht="51">
      <c r="A413" s="265" t="s">
        <v>554</v>
      </c>
      <c r="B413" s="190"/>
      <c r="C413" s="266" t="s">
        <v>726</v>
      </c>
      <c r="D413" s="267">
        <v>43845</v>
      </c>
      <c r="E413" s="237" t="s">
        <v>1872</v>
      </c>
      <c r="F413" s="237" t="s">
        <v>11</v>
      </c>
      <c r="G413" s="237">
        <v>13118</v>
      </c>
      <c r="H413" s="190"/>
      <c r="I413" s="248" t="s">
        <v>2610</v>
      </c>
      <c r="J413" s="190"/>
      <c r="K413" s="190"/>
      <c r="L413" s="190"/>
      <c r="M413" s="190"/>
      <c r="N413" s="268">
        <v>271.58</v>
      </c>
      <c r="O413" s="268">
        <v>0</v>
      </c>
      <c r="P413" s="190" t="s">
        <v>657</v>
      </c>
      <c r="Q413" s="375"/>
    </row>
    <row r="414" spans="1:17" ht="63.75">
      <c r="A414" s="265" t="s">
        <v>554</v>
      </c>
      <c r="B414" s="190"/>
      <c r="C414" s="266" t="s">
        <v>726</v>
      </c>
      <c r="D414" s="267">
        <v>43845</v>
      </c>
      <c r="E414" s="237" t="s">
        <v>1873</v>
      </c>
      <c r="F414" s="237" t="s">
        <v>11</v>
      </c>
      <c r="G414" s="237">
        <v>13117</v>
      </c>
      <c r="H414" s="190"/>
      <c r="I414" s="248" t="s">
        <v>2611</v>
      </c>
      <c r="J414" s="190"/>
      <c r="K414" s="190"/>
      <c r="L414" s="190"/>
      <c r="M414" s="190"/>
      <c r="N414" s="268">
        <v>618.63</v>
      </c>
      <c r="O414" s="268">
        <v>0</v>
      </c>
      <c r="P414" s="190" t="s">
        <v>657</v>
      </c>
      <c r="Q414" s="375"/>
    </row>
    <row r="415" spans="1:17" ht="76.5">
      <c r="A415" s="265" t="s">
        <v>554</v>
      </c>
      <c r="B415" s="190"/>
      <c r="C415" s="266" t="s">
        <v>726</v>
      </c>
      <c r="D415" s="267">
        <v>43845</v>
      </c>
      <c r="E415" s="237" t="s">
        <v>1874</v>
      </c>
      <c r="F415" s="237" t="s">
        <v>11</v>
      </c>
      <c r="G415" s="237">
        <v>976669</v>
      </c>
      <c r="H415" s="190"/>
      <c r="I415" s="248" t="s">
        <v>2612</v>
      </c>
      <c r="J415" s="190"/>
      <c r="K415" s="190"/>
      <c r="L415" s="190"/>
      <c r="M415" s="190"/>
      <c r="N415" s="268">
        <v>50</v>
      </c>
      <c r="O415" s="268">
        <v>0</v>
      </c>
      <c r="P415" s="190" t="s">
        <v>657</v>
      </c>
      <c r="Q415" s="375"/>
    </row>
    <row r="416" spans="1:17" ht="51">
      <c r="A416" s="265">
        <v>46</v>
      </c>
      <c r="B416" s="190"/>
      <c r="C416" s="266" t="s">
        <v>48</v>
      </c>
      <c r="D416" s="267">
        <v>43845</v>
      </c>
      <c r="E416" s="237" t="s">
        <v>1875</v>
      </c>
      <c r="F416" s="237" t="s">
        <v>6</v>
      </c>
      <c r="G416" s="237">
        <v>1228954</v>
      </c>
      <c r="H416" s="190"/>
      <c r="I416" s="248" t="s">
        <v>2613</v>
      </c>
      <c r="J416" s="190"/>
      <c r="K416" s="190"/>
      <c r="L416" s="190"/>
      <c r="M416" s="190"/>
      <c r="N416" s="268">
        <v>0</v>
      </c>
      <c r="O416" s="268">
        <v>567.33000000000004</v>
      </c>
      <c r="P416" s="190" t="s">
        <v>657</v>
      </c>
      <c r="Q416" s="375"/>
    </row>
    <row r="417" spans="1:17" ht="63.75">
      <c r="A417" s="265" t="s">
        <v>556</v>
      </c>
      <c r="B417" s="190"/>
      <c r="C417" s="266" t="s">
        <v>714</v>
      </c>
      <c r="D417" s="267">
        <v>43845</v>
      </c>
      <c r="E417" s="237" t="s">
        <v>1876</v>
      </c>
      <c r="F417" s="237" t="s">
        <v>617</v>
      </c>
      <c r="G417" s="237">
        <v>1184463</v>
      </c>
      <c r="H417" s="190"/>
      <c r="I417" s="248" t="s">
        <v>2614</v>
      </c>
      <c r="J417" s="190"/>
      <c r="K417" s="190"/>
      <c r="L417" s="190"/>
      <c r="M417" s="190"/>
      <c r="N417" s="268">
        <v>0</v>
      </c>
      <c r="O417" s="268">
        <v>29935.32</v>
      </c>
      <c r="P417" s="190" t="s">
        <v>657</v>
      </c>
      <c r="Q417" s="375"/>
    </row>
    <row r="418" spans="1:17" ht="63.75">
      <c r="A418" s="265" t="s">
        <v>556</v>
      </c>
      <c r="B418" s="190"/>
      <c r="C418" s="266" t="s">
        <v>714</v>
      </c>
      <c r="D418" s="267">
        <v>43845</v>
      </c>
      <c r="E418" s="237" t="s">
        <v>1876</v>
      </c>
      <c r="F418" s="237" t="s">
        <v>617</v>
      </c>
      <c r="G418" s="237">
        <v>1184461</v>
      </c>
      <c r="H418" s="190"/>
      <c r="I418" s="248" t="s">
        <v>2615</v>
      </c>
      <c r="J418" s="190"/>
      <c r="K418" s="190"/>
      <c r="L418" s="190"/>
      <c r="M418" s="190"/>
      <c r="N418" s="268">
        <v>0</v>
      </c>
      <c r="O418" s="268">
        <v>538934.9</v>
      </c>
      <c r="P418" s="190" t="s">
        <v>657</v>
      </c>
      <c r="Q418" s="375"/>
    </row>
    <row r="419" spans="1:17" ht="51">
      <c r="A419" s="265">
        <v>340</v>
      </c>
      <c r="B419" s="190"/>
      <c r="C419" s="266" t="s">
        <v>145</v>
      </c>
      <c r="D419" s="267">
        <v>43845</v>
      </c>
      <c r="E419" s="237" t="s">
        <v>1877</v>
      </c>
      <c r="F419" s="237" t="s">
        <v>6</v>
      </c>
      <c r="G419" s="237">
        <v>1248148</v>
      </c>
      <c r="H419" s="190"/>
      <c r="I419" s="248" t="s">
        <v>2616</v>
      </c>
      <c r="J419" s="190"/>
      <c r="K419" s="190"/>
      <c r="L419" s="190"/>
      <c r="M419" s="190"/>
      <c r="N419" s="268">
        <v>0</v>
      </c>
      <c r="O419" s="268">
        <v>11751.18</v>
      </c>
      <c r="P419" s="190" t="s">
        <v>657</v>
      </c>
      <c r="Q419" s="375"/>
    </row>
    <row r="420" spans="1:17" ht="51">
      <c r="A420" s="265">
        <v>340</v>
      </c>
      <c r="B420" s="190"/>
      <c r="C420" s="266" t="s">
        <v>145</v>
      </c>
      <c r="D420" s="267">
        <v>43845</v>
      </c>
      <c r="E420" s="237" t="s">
        <v>1878</v>
      </c>
      <c r="F420" s="237" t="s">
        <v>6</v>
      </c>
      <c r="G420" s="237">
        <v>1248150</v>
      </c>
      <c r="H420" s="190"/>
      <c r="I420" s="248" t="s">
        <v>2617</v>
      </c>
      <c r="J420" s="190"/>
      <c r="K420" s="190"/>
      <c r="L420" s="190"/>
      <c r="M420" s="190"/>
      <c r="N420" s="268">
        <v>0</v>
      </c>
      <c r="O420" s="268">
        <v>7443.1</v>
      </c>
      <c r="P420" s="190" t="s">
        <v>657</v>
      </c>
      <c r="Q420" s="375"/>
    </row>
    <row r="421" spans="1:17" ht="51">
      <c r="A421" s="265">
        <v>340</v>
      </c>
      <c r="B421" s="190"/>
      <c r="C421" s="266" t="s">
        <v>145</v>
      </c>
      <c r="D421" s="267">
        <v>43845</v>
      </c>
      <c r="E421" s="237" t="s">
        <v>1879</v>
      </c>
      <c r="F421" s="237" t="s">
        <v>6</v>
      </c>
      <c r="G421" s="237">
        <v>1248154</v>
      </c>
      <c r="H421" s="190"/>
      <c r="I421" s="248" t="s">
        <v>2618</v>
      </c>
      <c r="J421" s="190"/>
      <c r="K421" s="190"/>
      <c r="L421" s="190"/>
      <c r="M421" s="190"/>
      <c r="N421" s="268">
        <v>0</v>
      </c>
      <c r="O421" s="268">
        <v>42079.24</v>
      </c>
      <c r="P421" s="190" t="s">
        <v>657</v>
      </c>
      <c r="Q421" s="375"/>
    </row>
    <row r="422" spans="1:17" ht="51">
      <c r="A422" s="265">
        <v>340</v>
      </c>
      <c r="B422" s="190"/>
      <c r="C422" s="266" t="s">
        <v>145</v>
      </c>
      <c r="D422" s="267">
        <v>43845</v>
      </c>
      <c r="E422" s="237" t="s">
        <v>1880</v>
      </c>
      <c r="F422" s="237" t="s">
        <v>6</v>
      </c>
      <c r="G422" s="237">
        <v>1248158</v>
      </c>
      <c r="H422" s="190"/>
      <c r="I422" s="248" t="s">
        <v>2619</v>
      </c>
      <c r="J422" s="190"/>
      <c r="K422" s="190"/>
      <c r="L422" s="190"/>
      <c r="M422" s="190"/>
      <c r="N422" s="268">
        <v>0</v>
      </c>
      <c r="O422" s="268">
        <v>7237.3</v>
      </c>
      <c r="P422" s="190" t="s">
        <v>657</v>
      </c>
      <c r="Q422" s="375"/>
    </row>
    <row r="423" spans="1:17" ht="63.75">
      <c r="A423" s="265">
        <v>212</v>
      </c>
      <c r="B423" s="190"/>
      <c r="C423" s="266" t="s">
        <v>99</v>
      </c>
      <c r="D423" s="267">
        <v>43845</v>
      </c>
      <c r="E423" s="237" t="s">
        <v>1881</v>
      </c>
      <c r="F423" s="237" t="s">
        <v>6</v>
      </c>
      <c r="G423" s="237">
        <v>1228974</v>
      </c>
      <c r="H423" s="190"/>
      <c r="I423" s="248" t="s">
        <v>2620</v>
      </c>
      <c r="J423" s="190"/>
      <c r="K423" s="190"/>
      <c r="L423" s="190"/>
      <c r="M423" s="190"/>
      <c r="N423" s="268">
        <v>0</v>
      </c>
      <c r="O423" s="268">
        <v>8967</v>
      </c>
      <c r="P423" s="190" t="s">
        <v>657</v>
      </c>
      <c r="Q423" s="375"/>
    </row>
    <row r="424" spans="1:17" ht="51">
      <c r="A424" s="265">
        <v>340</v>
      </c>
      <c r="B424" s="190"/>
      <c r="C424" s="266" t="s">
        <v>145</v>
      </c>
      <c r="D424" s="267">
        <v>43845</v>
      </c>
      <c r="E424" s="237" t="s">
        <v>1882</v>
      </c>
      <c r="F424" s="237" t="s">
        <v>15</v>
      </c>
      <c r="G424" s="237">
        <v>1248159</v>
      </c>
      <c r="H424" s="190"/>
      <c r="I424" s="248" t="s">
        <v>2621</v>
      </c>
      <c r="J424" s="190"/>
      <c r="K424" s="190"/>
      <c r="L424" s="190"/>
      <c r="M424" s="190"/>
      <c r="N424" s="268">
        <v>50</v>
      </c>
      <c r="O424" s="268">
        <v>0</v>
      </c>
      <c r="P424" s="190" t="s">
        <v>657</v>
      </c>
      <c r="Q424" s="375"/>
    </row>
    <row r="425" spans="1:17" ht="51">
      <c r="A425" s="265">
        <v>340</v>
      </c>
      <c r="B425" s="190"/>
      <c r="C425" s="266" t="s">
        <v>145</v>
      </c>
      <c r="D425" s="267">
        <v>43845</v>
      </c>
      <c r="E425" s="237" t="s">
        <v>1883</v>
      </c>
      <c r="F425" s="237" t="s">
        <v>15</v>
      </c>
      <c r="G425" s="237">
        <v>1248155</v>
      </c>
      <c r="H425" s="190"/>
      <c r="I425" s="248" t="s">
        <v>2622</v>
      </c>
      <c r="J425" s="190"/>
      <c r="K425" s="190"/>
      <c r="L425" s="190"/>
      <c r="M425" s="190"/>
      <c r="N425" s="268">
        <v>50</v>
      </c>
      <c r="O425" s="268">
        <v>0</v>
      </c>
      <c r="P425" s="190" t="s">
        <v>657</v>
      </c>
      <c r="Q425" s="375"/>
    </row>
    <row r="426" spans="1:17" ht="51">
      <c r="A426" s="265">
        <v>340</v>
      </c>
      <c r="B426" s="190"/>
      <c r="C426" s="266" t="s">
        <v>145</v>
      </c>
      <c r="D426" s="267">
        <v>43845</v>
      </c>
      <c r="E426" s="237" t="s">
        <v>1884</v>
      </c>
      <c r="F426" s="237" t="s">
        <v>15</v>
      </c>
      <c r="G426" s="237">
        <v>1248151</v>
      </c>
      <c r="H426" s="190"/>
      <c r="I426" s="248" t="s">
        <v>2622</v>
      </c>
      <c r="J426" s="190"/>
      <c r="K426" s="190"/>
      <c r="L426" s="190"/>
      <c r="M426" s="190"/>
      <c r="N426" s="268">
        <v>50</v>
      </c>
      <c r="O426" s="268">
        <v>0</v>
      </c>
      <c r="P426" s="190" t="s">
        <v>657</v>
      </c>
      <c r="Q426" s="375"/>
    </row>
    <row r="427" spans="1:17" ht="51">
      <c r="A427" s="265">
        <v>340</v>
      </c>
      <c r="B427" s="190"/>
      <c r="C427" s="266" t="s">
        <v>145</v>
      </c>
      <c r="D427" s="267">
        <v>43845</v>
      </c>
      <c r="E427" s="237" t="s">
        <v>1885</v>
      </c>
      <c r="F427" s="237" t="s">
        <v>15</v>
      </c>
      <c r="G427" s="237">
        <v>1248149</v>
      </c>
      <c r="H427" s="190"/>
      <c r="I427" s="248" t="s">
        <v>2623</v>
      </c>
      <c r="J427" s="190"/>
      <c r="K427" s="190"/>
      <c r="L427" s="190"/>
      <c r="M427" s="190"/>
      <c r="N427" s="268">
        <v>50</v>
      </c>
      <c r="O427" s="268">
        <v>0</v>
      </c>
      <c r="P427" s="190" t="s">
        <v>657</v>
      </c>
      <c r="Q427" s="375"/>
    </row>
    <row r="428" spans="1:17" ht="51">
      <c r="A428" s="265">
        <v>119</v>
      </c>
      <c r="B428" s="190"/>
      <c r="C428" s="266" t="s">
        <v>62</v>
      </c>
      <c r="D428" s="267">
        <v>43845</v>
      </c>
      <c r="E428" s="237" t="s">
        <v>1886</v>
      </c>
      <c r="F428" s="237" t="s">
        <v>11</v>
      </c>
      <c r="G428" s="237">
        <v>976699</v>
      </c>
      <c r="H428" s="190"/>
      <c r="I428" s="248" t="s">
        <v>2624</v>
      </c>
      <c r="J428" s="190"/>
      <c r="K428" s="190"/>
      <c r="L428" s="190"/>
      <c r="M428" s="190"/>
      <c r="N428" s="268">
        <v>50</v>
      </c>
      <c r="O428" s="268">
        <v>0</v>
      </c>
      <c r="P428" s="190" t="s">
        <v>657</v>
      </c>
      <c r="Q428" s="375"/>
    </row>
    <row r="429" spans="1:17" ht="38.25">
      <c r="A429" s="265">
        <v>20</v>
      </c>
      <c r="B429" s="190"/>
      <c r="C429" s="266" t="s">
        <v>44</v>
      </c>
      <c r="D429" s="267">
        <v>43846</v>
      </c>
      <c r="E429" s="237" t="s">
        <v>1887</v>
      </c>
      <c r="F429" s="237" t="s">
        <v>3</v>
      </c>
      <c r="G429" s="237">
        <v>1817202</v>
      </c>
      <c r="H429" s="190"/>
      <c r="I429" s="248" t="s">
        <v>8343</v>
      </c>
      <c r="J429" s="190"/>
      <c r="K429" s="190"/>
      <c r="L429" s="190"/>
      <c r="M429" s="190"/>
      <c r="N429" s="268">
        <v>0</v>
      </c>
      <c r="O429" s="268">
        <v>1124.78</v>
      </c>
      <c r="P429" s="190" t="s">
        <v>657</v>
      </c>
      <c r="Q429" s="375"/>
    </row>
    <row r="430" spans="1:17" ht="51">
      <c r="A430" s="265">
        <v>35</v>
      </c>
      <c r="B430" s="190"/>
      <c r="C430" s="266" t="s">
        <v>46</v>
      </c>
      <c r="D430" s="267">
        <v>43846</v>
      </c>
      <c r="E430" s="237" t="s">
        <v>1888</v>
      </c>
      <c r="F430" s="237" t="s">
        <v>3</v>
      </c>
      <c r="G430" s="237">
        <v>1817190</v>
      </c>
      <c r="H430" s="190"/>
      <c r="I430" s="248" t="s">
        <v>2625</v>
      </c>
      <c r="J430" s="190"/>
      <c r="K430" s="190"/>
      <c r="L430" s="190"/>
      <c r="M430" s="190"/>
      <c r="N430" s="268">
        <v>0</v>
      </c>
      <c r="O430" s="268">
        <v>90</v>
      </c>
      <c r="P430" s="190" t="s">
        <v>657</v>
      </c>
      <c r="Q430" s="375"/>
    </row>
    <row r="431" spans="1:17" ht="51">
      <c r="A431" s="265" t="s">
        <v>562</v>
      </c>
      <c r="B431" s="190"/>
      <c r="C431" s="266" t="s">
        <v>604</v>
      </c>
      <c r="D431" s="267">
        <v>43846</v>
      </c>
      <c r="E431" s="237" t="s">
        <v>1889</v>
      </c>
      <c r="F431" s="237" t="s">
        <v>3</v>
      </c>
      <c r="G431" s="237">
        <v>1817189</v>
      </c>
      <c r="H431" s="190"/>
      <c r="I431" s="248" t="s">
        <v>2626</v>
      </c>
      <c r="J431" s="190"/>
      <c r="K431" s="190"/>
      <c r="L431" s="190"/>
      <c r="M431" s="190"/>
      <c r="N431" s="268">
        <v>0</v>
      </c>
      <c r="O431" s="268">
        <v>6415.7</v>
      </c>
      <c r="P431" s="190" t="s">
        <v>657</v>
      </c>
      <c r="Q431" s="375"/>
    </row>
    <row r="432" spans="1:17" ht="63.75">
      <c r="A432" s="265">
        <v>35</v>
      </c>
      <c r="B432" s="190"/>
      <c r="C432" s="266" t="s">
        <v>46</v>
      </c>
      <c r="D432" s="267">
        <v>43846</v>
      </c>
      <c r="E432" s="237" t="s">
        <v>1890</v>
      </c>
      <c r="F432" s="237" t="s">
        <v>3</v>
      </c>
      <c r="G432" s="237">
        <v>1817188</v>
      </c>
      <c r="H432" s="190"/>
      <c r="I432" s="248" t="s">
        <v>2627</v>
      </c>
      <c r="J432" s="190"/>
      <c r="K432" s="190"/>
      <c r="L432" s="190"/>
      <c r="M432" s="190"/>
      <c r="N432" s="268">
        <v>0</v>
      </c>
      <c r="O432" s="268">
        <v>90</v>
      </c>
      <c r="P432" s="190" t="s">
        <v>657</v>
      </c>
      <c r="Q432" s="375"/>
    </row>
    <row r="433" spans="1:17" ht="51">
      <c r="A433" s="265">
        <v>226</v>
      </c>
      <c r="B433" s="190"/>
      <c r="C433" s="266" t="s">
        <v>106</v>
      </c>
      <c r="D433" s="267">
        <v>43846</v>
      </c>
      <c r="E433" s="237" t="s">
        <v>1891</v>
      </c>
      <c r="F433" s="237" t="s">
        <v>3</v>
      </c>
      <c r="G433" s="237">
        <v>1817163</v>
      </c>
      <c r="H433" s="190"/>
      <c r="I433" s="248" t="s">
        <v>2628</v>
      </c>
      <c r="J433" s="190"/>
      <c r="K433" s="190"/>
      <c r="L433" s="190"/>
      <c r="M433" s="190"/>
      <c r="N433" s="268">
        <v>0</v>
      </c>
      <c r="O433" s="268">
        <v>1620.81</v>
      </c>
      <c r="P433" s="190" t="s">
        <v>657</v>
      </c>
      <c r="Q433" s="375"/>
    </row>
    <row r="434" spans="1:17" ht="51">
      <c r="A434" s="265" t="s">
        <v>553</v>
      </c>
      <c r="B434" s="190"/>
      <c r="C434" s="266" t="s">
        <v>605</v>
      </c>
      <c r="D434" s="267">
        <v>43846</v>
      </c>
      <c r="E434" s="237" t="s">
        <v>1892</v>
      </c>
      <c r="F434" s="237" t="s">
        <v>3</v>
      </c>
      <c r="G434" s="237">
        <v>1817150</v>
      </c>
      <c r="H434" s="190"/>
      <c r="I434" s="248" t="s">
        <v>2629</v>
      </c>
      <c r="J434" s="190"/>
      <c r="K434" s="190"/>
      <c r="L434" s="190"/>
      <c r="M434" s="190"/>
      <c r="N434" s="268">
        <v>0</v>
      </c>
      <c r="O434" s="268">
        <v>526.79999999999995</v>
      </c>
      <c r="P434" s="190" t="s">
        <v>657</v>
      </c>
      <c r="Q434" s="375"/>
    </row>
    <row r="435" spans="1:17" ht="51">
      <c r="A435" s="265" t="s">
        <v>553</v>
      </c>
      <c r="B435" s="190"/>
      <c r="C435" s="266" t="s">
        <v>605</v>
      </c>
      <c r="D435" s="267">
        <v>43846</v>
      </c>
      <c r="E435" s="237" t="s">
        <v>1893</v>
      </c>
      <c r="F435" s="237" t="s">
        <v>3</v>
      </c>
      <c r="G435" s="237">
        <v>1817146</v>
      </c>
      <c r="H435" s="190"/>
      <c r="I435" s="248" t="s">
        <v>2630</v>
      </c>
      <c r="J435" s="190"/>
      <c r="K435" s="190"/>
      <c r="L435" s="190"/>
      <c r="M435" s="190"/>
      <c r="N435" s="268">
        <v>0</v>
      </c>
      <c r="O435" s="268">
        <v>540</v>
      </c>
      <c r="P435" s="190" t="s">
        <v>657</v>
      </c>
      <c r="Q435" s="375"/>
    </row>
    <row r="436" spans="1:17" ht="51">
      <c r="A436" s="265">
        <v>15</v>
      </c>
      <c r="B436" s="190"/>
      <c r="C436" s="266" t="s">
        <v>42</v>
      </c>
      <c r="D436" s="267">
        <v>43846</v>
      </c>
      <c r="E436" s="237" t="s">
        <v>1894</v>
      </c>
      <c r="F436" s="237" t="s">
        <v>3</v>
      </c>
      <c r="G436" s="237">
        <v>1817244</v>
      </c>
      <c r="H436" s="190"/>
      <c r="I436" s="248" t="s">
        <v>2631</v>
      </c>
      <c r="J436" s="190"/>
      <c r="K436" s="190"/>
      <c r="L436" s="190"/>
      <c r="M436" s="190"/>
      <c r="N436" s="268">
        <v>0</v>
      </c>
      <c r="O436" s="268">
        <v>933</v>
      </c>
      <c r="P436" s="190" t="s">
        <v>657</v>
      </c>
      <c r="Q436" s="375"/>
    </row>
    <row r="437" spans="1:17" ht="51">
      <c r="A437" s="265">
        <v>41</v>
      </c>
      <c r="B437" s="190"/>
      <c r="C437" s="266" t="s">
        <v>47</v>
      </c>
      <c r="D437" s="267">
        <v>43846</v>
      </c>
      <c r="E437" s="237" t="s">
        <v>1895</v>
      </c>
      <c r="F437" s="237" t="s">
        <v>3</v>
      </c>
      <c r="G437" s="237">
        <v>1817251</v>
      </c>
      <c r="H437" s="190"/>
      <c r="I437" s="248" t="s">
        <v>2632</v>
      </c>
      <c r="J437" s="190"/>
      <c r="K437" s="190"/>
      <c r="L437" s="190"/>
      <c r="M437" s="190"/>
      <c r="N437" s="268">
        <v>0</v>
      </c>
      <c r="O437" s="268">
        <v>2618.5</v>
      </c>
      <c r="P437" s="190" t="s">
        <v>657</v>
      </c>
      <c r="Q437" s="375"/>
    </row>
    <row r="438" spans="1:17" ht="38.25">
      <c r="A438" s="265" t="s">
        <v>562</v>
      </c>
      <c r="B438" s="190"/>
      <c r="C438" s="266" t="s">
        <v>604</v>
      </c>
      <c r="D438" s="267">
        <v>43846</v>
      </c>
      <c r="E438" s="237" t="s">
        <v>1896</v>
      </c>
      <c r="F438" s="237" t="s">
        <v>3</v>
      </c>
      <c r="G438" s="237">
        <v>1817252</v>
      </c>
      <c r="H438" s="190"/>
      <c r="I438" s="248" t="s">
        <v>2633</v>
      </c>
      <c r="J438" s="190"/>
      <c r="K438" s="190"/>
      <c r="L438" s="190"/>
      <c r="M438" s="190"/>
      <c r="N438" s="268">
        <v>0</v>
      </c>
      <c r="O438" s="268">
        <v>665</v>
      </c>
      <c r="P438" s="190" t="s">
        <v>657</v>
      </c>
      <c r="Q438" s="375"/>
    </row>
    <row r="439" spans="1:17" ht="63.75">
      <c r="A439" s="265">
        <v>291</v>
      </c>
      <c r="B439" s="190"/>
      <c r="C439" s="266" t="s">
        <v>128</v>
      </c>
      <c r="D439" s="267">
        <v>43846</v>
      </c>
      <c r="E439" s="237" t="s">
        <v>1897</v>
      </c>
      <c r="F439" s="237" t="s">
        <v>3</v>
      </c>
      <c r="G439" s="237">
        <v>1817258</v>
      </c>
      <c r="H439" s="190"/>
      <c r="I439" s="248" t="s">
        <v>2634</v>
      </c>
      <c r="J439" s="190"/>
      <c r="K439" s="190"/>
      <c r="L439" s="190"/>
      <c r="M439" s="190"/>
      <c r="N439" s="268">
        <v>0</v>
      </c>
      <c r="O439" s="268">
        <v>1241.2</v>
      </c>
      <c r="P439" s="190" t="s">
        <v>657</v>
      </c>
      <c r="Q439" s="375"/>
    </row>
    <row r="440" spans="1:17" ht="63.75">
      <c r="A440" s="265">
        <v>291</v>
      </c>
      <c r="B440" s="190"/>
      <c r="C440" s="266" t="s">
        <v>128</v>
      </c>
      <c r="D440" s="267">
        <v>43846</v>
      </c>
      <c r="E440" s="237" t="s">
        <v>1898</v>
      </c>
      <c r="F440" s="237" t="s">
        <v>3</v>
      </c>
      <c r="G440" s="237">
        <v>1817259</v>
      </c>
      <c r="H440" s="190"/>
      <c r="I440" s="248" t="s">
        <v>2635</v>
      </c>
      <c r="J440" s="190"/>
      <c r="K440" s="190"/>
      <c r="L440" s="190"/>
      <c r="M440" s="190"/>
      <c r="N440" s="268">
        <v>0</v>
      </c>
      <c r="O440" s="268">
        <v>1289.92</v>
      </c>
      <c r="P440" s="190" t="s">
        <v>657</v>
      </c>
      <c r="Q440" s="375"/>
    </row>
    <row r="441" spans="1:17" ht="51">
      <c r="A441" s="265" t="s">
        <v>553</v>
      </c>
      <c r="B441" s="190"/>
      <c r="C441" s="266" t="s">
        <v>605</v>
      </c>
      <c r="D441" s="267">
        <v>43846</v>
      </c>
      <c r="E441" s="237" t="s">
        <v>1899</v>
      </c>
      <c r="F441" s="237" t="s">
        <v>3</v>
      </c>
      <c r="G441" s="237">
        <v>1817276</v>
      </c>
      <c r="H441" s="190"/>
      <c r="I441" s="248" t="s">
        <v>1462</v>
      </c>
      <c r="J441" s="190"/>
      <c r="K441" s="190"/>
      <c r="L441" s="190"/>
      <c r="M441" s="190"/>
      <c r="N441" s="268">
        <v>0</v>
      </c>
      <c r="O441" s="268">
        <v>679.46</v>
      </c>
      <c r="P441" s="190" t="s">
        <v>657</v>
      </c>
      <c r="Q441" s="375"/>
    </row>
    <row r="442" spans="1:17" ht="63.75">
      <c r="A442" s="265">
        <v>46</v>
      </c>
      <c r="B442" s="190"/>
      <c r="C442" s="266" t="s">
        <v>48</v>
      </c>
      <c r="D442" s="267">
        <v>43846</v>
      </c>
      <c r="E442" s="237" t="s">
        <v>1900</v>
      </c>
      <c r="F442" s="237" t="s">
        <v>3</v>
      </c>
      <c r="G442" s="237">
        <v>1817308</v>
      </c>
      <c r="H442" s="190"/>
      <c r="I442" s="248" t="s">
        <v>2636</v>
      </c>
      <c r="J442" s="190"/>
      <c r="K442" s="190"/>
      <c r="L442" s="190"/>
      <c r="M442" s="190"/>
      <c r="N442" s="268">
        <v>0</v>
      </c>
      <c r="O442" s="268">
        <v>5780.51</v>
      </c>
      <c r="P442" s="190" t="s">
        <v>657</v>
      </c>
      <c r="Q442" s="375"/>
    </row>
    <row r="443" spans="1:17" ht="51">
      <c r="A443" s="265">
        <v>141</v>
      </c>
      <c r="B443" s="190"/>
      <c r="C443" s="266" t="s">
        <v>73</v>
      </c>
      <c r="D443" s="267">
        <v>43846</v>
      </c>
      <c r="E443" s="237" t="s">
        <v>1901</v>
      </c>
      <c r="F443" s="237" t="s">
        <v>3</v>
      </c>
      <c r="G443" s="237">
        <v>1817151</v>
      </c>
      <c r="H443" s="190"/>
      <c r="I443" s="248" t="s">
        <v>8344</v>
      </c>
      <c r="J443" s="190"/>
      <c r="K443" s="190"/>
      <c r="L443" s="190"/>
      <c r="M443" s="190"/>
      <c r="N443" s="268">
        <v>0</v>
      </c>
      <c r="O443" s="268">
        <v>5770</v>
      </c>
      <c r="P443" s="190" t="s">
        <v>657</v>
      </c>
      <c r="Q443" s="375"/>
    </row>
    <row r="444" spans="1:17" ht="51">
      <c r="A444" s="265">
        <v>141</v>
      </c>
      <c r="B444" s="190"/>
      <c r="C444" s="266" t="s">
        <v>73</v>
      </c>
      <c r="D444" s="267">
        <v>43846</v>
      </c>
      <c r="E444" s="237" t="s">
        <v>1902</v>
      </c>
      <c r="F444" s="237" t="s">
        <v>3</v>
      </c>
      <c r="G444" s="237">
        <v>1817154</v>
      </c>
      <c r="H444" s="190"/>
      <c r="I444" s="248" t="s">
        <v>8345</v>
      </c>
      <c r="J444" s="190"/>
      <c r="K444" s="190"/>
      <c r="L444" s="190"/>
      <c r="M444" s="190"/>
      <c r="N444" s="268">
        <v>0</v>
      </c>
      <c r="O444" s="268">
        <v>6141</v>
      </c>
      <c r="P444" s="190" t="s">
        <v>657</v>
      </c>
      <c r="Q444" s="375"/>
    </row>
    <row r="445" spans="1:17" ht="51">
      <c r="A445" s="265" t="s">
        <v>562</v>
      </c>
      <c r="B445" s="190"/>
      <c r="C445" s="266" t="s">
        <v>604</v>
      </c>
      <c r="D445" s="267">
        <v>43846</v>
      </c>
      <c r="E445" s="237" t="s">
        <v>1903</v>
      </c>
      <c r="F445" s="237" t="s">
        <v>3</v>
      </c>
      <c r="G445" s="237">
        <v>1817155</v>
      </c>
      <c r="H445" s="190"/>
      <c r="I445" s="248" t="s">
        <v>2637</v>
      </c>
      <c r="J445" s="190"/>
      <c r="K445" s="190"/>
      <c r="L445" s="190"/>
      <c r="M445" s="190"/>
      <c r="N445" s="268">
        <v>0</v>
      </c>
      <c r="O445" s="268">
        <v>14436.4</v>
      </c>
      <c r="P445" s="190" t="s">
        <v>657</v>
      </c>
      <c r="Q445" s="375"/>
    </row>
    <row r="446" spans="1:17" ht="51">
      <c r="A446" s="265">
        <v>141</v>
      </c>
      <c r="B446" s="190"/>
      <c r="C446" s="266" t="s">
        <v>73</v>
      </c>
      <c r="D446" s="267">
        <v>43846</v>
      </c>
      <c r="E446" s="237" t="s">
        <v>1904</v>
      </c>
      <c r="F446" s="237" t="s">
        <v>3</v>
      </c>
      <c r="G446" s="237">
        <v>1817161</v>
      </c>
      <c r="H446" s="190"/>
      <c r="I446" s="248" t="s">
        <v>8346</v>
      </c>
      <c r="J446" s="190"/>
      <c r="K446" s="190"/>
      <c r="L446" s="190"/>
      <c r="M446" s="190"/>
      <c r="N446" s="268">
        <v>0</v>
      </c>
      <c r="O446" s="268">
        <v>6232</v>
      </c>
      <c r="P446" s="190" t="s">
        <v>657</v>
      </c>
      <c r="Q446" s="375"/>
    </row>
    <row r="447" spans="1:17" ht="51">
      <c r="A447" s="265">
        <v>141</v>
      </c>
      <c r="B447" s="190"/>
      <c r="C447" s="266" t="s">
        <v>73</v>
      </c>
      <c r="D447" s="267">
        <v>43846</v>
      </c>
      <c r="E447" s="237" t="s">
        <v>1905</v>
      </c>
      <c r="F447" s="237" t="s">
        <v>3</v>
      </c>
      <c r="G447" s="237">
        <v>1817165</v>
      </c>
      <c r="H447" s="190"/>
      <c r="I447" s="248" t="s">
        <v>8347</v>
      </c>
      <c r="J447" s="190"/>
      <c r="K447" s="190"/>
      <c r="L447" s="190"/>
      <c r="M447" s="190"/>
      <c r="N447" s="268">
        <v>0</v>
      </c>
      <c r="O447" s="268">
        <v>6232</v>
      </c>
      <c r="P447" s="190" t="s">
        <v>657</v>
      </c>
      <c r="Q447" s="375"/>
    </row>
    <row r="448" spans="1:17" ht="63.75">
      <c r="A448" s="265">
        <v>35</v>
      </c>
      <c r="B448" s="190"/>
      <c r="C448" s="266" t="s">
        <v>46</v>
      </c>
      <c r="D448" s="267">
        <v>43846</v>
      </c>
      <c r="E448" s="237" t="s">
        <v>1906</v>
      </c>
      <c r="F448" s="237" t="s">
        <v>3</v>
      </c>
      <c r="G448" s="237">
        <v>1817166</v>
      </c>
      <c r="H448" s="190"/>
      <c r="I448" s="248" t="s">
        <v>2638</v>
      </c>
      <c r="J448" s="190"/>
      <c r="K448" s="190"/>
      <c r="L448" s="190"/>
      <c r="M448" s="190"/>
      <c r="N448" s="268">
        <v>0</v>
      </c>
      <c r="O448" s="268">
        <v>339.1</v>
      </c>
      <c r="P448" s="190" t="s">
        <v>657</v>
      </c>
      <c r="Q448" s="375"/>
    </row>
    <row r="449" spans="1:17" ht="51">
      <c r="A449" s="265" t="s">
        <v>562</v>
      </c>
      <c r="B449" s="190"/>
      <c r="C449" s="266" t="s">
        <v>604</v>
      </c>
      <c r="D449" s="267">
        <v>43846</v>
      </c>
      <c r="E449" s="237" t="s">
        <v>1907</v>
      </c>
      <c r="F449" s="237" t="s">
        <v>3</v>
      </c>
      <c r="G449" s="237">
        <v>1817167</v>
      </c>
      <c r="H449" s="190"/>
      <c r="I449" s="248" t="s">
        <v>2639</v>
      </c>
      <c r="J449" s="190"/>
      <c r="K449" s="190"/>
      <c r="L449" s="190"/>
      <c r="M449" s="190"/>
      <c r="N449" s="268">
        <v>0</v>
      </c>
      <c r="O449" s="268">
        <v>6750.24</v>
      </c>
      <c r="P449" s="190" t="s">
        <v>657</v>
      </c>
      <c r="Q449" s="375"/>
    </row>
    <row r="450" spans="1:17" ht="51">
      <c r="A450" s="265">
        <v>35</v>
      </c>
      <c r="B450" s="190"/>
      <c r="C450" s="266" t="s">
        <v>46</v>
      </c>
      <c r="D450" s="267">
        <v>43846</v>
      </c>
      <c r="E450" s="237" t="s">
        <v>1908</v>
      </c>
      <c r="F450" s="237" t="s">
        <v>3</v>
      </c>
      <c r="G450" s="237">
        <v>1817169</v>
      </c>
      <c r="H450" s="190"/>
      <c r="I450" s="248" t="s">
        <v>2640</v>
      </c>
      <c r="J450" s="190"/>
      <c r="K450" s="190"/>
      <c r="L450" s="190"/>
      <c r="M450" s="190"/>
      <c r="N450" s="268">
        <v>0</v>
      </c>
      <c r="O450" s="268">
        <v>260</v>
      </c>
      <c r="P450" s="190" t="s">
        <v>657</v>
      </c>
      <c r="Q450" s="375"/>
    </row>
    <row r="451" spans="1:17" ht="51">
      <c r="A451" s="265">
        <v>141</v>
      </c>
      <c r="B451" s="190"/>
      <c r="C451" s="266" t="s">
        <v>73</v>
      </c>
      <c r="D451" s="267">
        <v>43846</v>
      </c>
      <c r="E451" s="237" t="s">
        <v>1909</v>
      </c>
      <c r="F451" s="237" t="s">
        <v>3</v>
      </c>
      <c r="G451" s="237">
        <v>1817172</v>
      </c>
      <c r="H451" s="190"/>
      <c r="I451" s="248" t="s">
        <v>8348</v>
      </c>
      <c r="J451" s="190"/>
      <c r="K451" s="190"/>
      <c r="L451" s="190"/>
      <c r="M451" s="190"/>
      <c r="N451" s="268">
        <v>0</v>
      </c>
      <c r="O451" s="268">
        <v>5770</v>
      </c>
      <c r="P451" s="190" t="s">
        <v>657</v>
      </c>
      <c r="Q451" s="375"/>
    </row>
    <row r="452" spans="1:17" ht="38.25">
      <c r="A452" s="265">
        <v>10</v>
      </c>
      <c r="B452" s="190"/>
      <c r="C452" s="266" t="s">
        <v>41</v>
      </c>
      <c r="D452" s="267">
        <v>43846</v>
      </c>
      <c r="E452" s="237" t="s">
        <v>1910</v>
      </c>
      <c r="F452" s="237" t="s">
        <v>3</v>
      </c>
      <c r="G452" s="237">
        <v>1817122</v>
      </c>
      <c r="H452" s="190"/>
      <c r="I452" s="248" t="s">
        <v>8349</v>
      </c>
      <c r="J452" s="190"/>
      <c r="K452" s="190"/>
      <c r="L452" s="190"/>
      <c r="M452" s="190"/>
      <c r="N452" s="268">
        <v>0</v>
      </c>
      <c r="O452" s="268">
        <v>1907.71</v>
      </c>
      <c r="P452" s="190" t="s">
        <v>657</v>
      </c>
      <c r="Q452" s="375"/>
    </row>
    <row r="453" spans="1:17" ht="51">
      <c r="A453" s="265" t="s">
        <v>553</v>
      </c>
      <c r="B453" s="190"/>
      <c r="C453" s="266" t="s">
        <v>605</v>
      </c>
      <c r="D453" s="267">
        <v>43846</v>
      </c>
      <c r="E453" s="237" t="s">
        <v>1911</v>
      </c>
      <c r="F453" s="237" t="s">
        <v>3</v>
      </c>
      <c r="G453" s="237">
        <v>1817121</v>
      </c>
      <c r="H453" s="190"/>
      <c r="I453" s="248" t="s">
        <v>2641</v>
      </c>
      <c r="J453" s="190"/>
      <c r="K453" s="190"/>
      <c r="L453" s="190"/>
      <c r="M453" s="190"/>
      <c r="N453" s="268">
        <v>0</v>
      </c>
      <c r="O453" s="268">
        <v>438.2</v>
      </c>
      <c r="P453" s="190" t="s">
        <v>657</v>
      </c>
      <c r="Q453" s="375"/>
    </row>
    <row r="454" spans="1:17" ht="51">
      <c r="A454" s="265" t="s">
        <v>553</v>
      </c>
      <c r="B454" s="190"/>
      <c r="C454" s="266" t="s">
        <v>605</v>
      </c>
      <c r="D454" s="267">
        <v>43846</v>
      </c>
      <c r="E454" s="237" t="s">
        <v>1912</v>
      </c>
      <c r="F454" s="237" t="s">
        <v>3</v>
      </c>
      <c r="G454" s="237">
        <v>1817119</v>
      </c>
      <c r="H454" s="190"/>
      <c r="I454" s="248" t="s">
        <v>2642</v>
      </c>
      <c r="J454" s="190"/>
      <c r="K454" s="190"/>
      <c r="L454" s="190"/>
      <c r="M454" s="190"/>
      <c r="N454" s="268">
        <v>0</v>
      </c>
      <c r="O454" s="268">
        <v>53.02</v>
      </c>
      <c r="P454" s="190" t="s">
        <v>657</v>
      </c>
      <c r="Q454" s="375"/>
    </row>
    <row r="455" spans="1:17" ht="38.25">
      <c r="A455" s="265">
        <v>86</v>
      </c>
      <c r="B455" s="190"/>
      <c r="C455" s="266" t="s">
        <v>56</v>
      </c>
      <c r="D455" s="267">
        <v>43846</v>
      </c>
      <c r="E455" s="237" t="s">
        <v>1913</v>
      </c>
      <c r="F455" s="237" t="s">
        <v>3</v>
      </c>
      <c r="G455" s="237">
        <v>1817118</v>
      </c>
      <c r="H455" s="190"/>
      <c r="I455" s="248" t="s">
        <v>2643</v>
      </c>
      <c r="J455" s="190"/>
      <c r="K455" s="190"/>
      <c r="L455" s="190"/>
      <c r="M455" s="190"/>
      <c r="N455" s="268">
        <v>0</v>
      </c>
      <c r="O455" s="268">
        <v>52</v>
      </c>
      <c r="P455" s="190" t="s">
        <v>657</v>
      </c>
      <c r="Q455" s="375"/>
    </row>
    <row r="456" spans="1:17" ht="38.25">
      <c r="A456" s="265">
        <v>86</v>
      </c>
      <c r="B456" s="190"/>
      <c r="C456" s="266" t="s">
        <v>56</v>
      </c>
      <c r="D456" s="267">
        <v>43846</v>
      </c>
      <c r="E456" s="237" t="s">
        <v>1914</v>
      </c>
      <c r="F456" s="237" t="s">
        <v>3</v>
      </c>
      <c r="G456" s="237">
        <v>1817117</v>
      </c>
      <c r="H456" s="190"/>
      <c r="I456" s="248" t="s">
        <v>2644</v>
      </c>
      <c r="J456" s="190"/>
      <c r="K456" s="190"/>
      <c r="L456" s="190"/>
      <c r="M456" s="190"/>
      <c r="N456" s="268">
        <v>0</v>
      </c>
      <c r="O456" s="268">
        <v>414</v>
      </c>
      <c r="P456" s="190" t="s">
        <v>657</v>
      </c>
      <c r="Q456" s="375"/>
    </row>
    <row r="457" spans="1:17" ht="51">
      <c r="A457" s="265">
        <v>526</v>
      </c>
      <c r="B457" s="190"/>
      <c r="C457" s="266" t="s">
        <v>1360</v>
      </c>
      <c r="D457" s="267">
        <v>43846</v>
      </c>
      <c r="E457" s="237" t="s">
        <v>1915</v>
      </c>
      <c r="F457" s="237" t="s">
        <v>3</v>
      </c>
      <c r="G457" s="237">
        <v>1817116</v>
      </c>
      <c r="H457" s="190"/>
      <c r="I457" s="248" t="s">
        <v>8350</v>
      </c>
      <c r="J457" s="190"/>
      <c r="K457" s="190"/>
      <c r="L457" s="190"/>
      <c r="M457" s="190"/>
      <c r="N457" s="268">
        <v>0</v>
      </c>
      <c r="O457" s="268">
        <v>1399.63</v>
      </c>
      <c r="P457" s="190" t="s">
        <v>657</v>
      </c>
      <c r="Q457" s="375"/>
    </row>
    <row r="458" spans="1:17" ht="51">
      <c r="A458" s="265">
        <v>86</v>
      </c>
      <c r="B458" s="190"/>
      <c r="C458" s="266" t="s">
        <v>56</v>
      </c>
      <c r="D458" s="267">
        <v>43846</v>
      </c>
      <c r="E458" s="237" t="s">
        <v>1916</v>
      </c>
      <c r="F458" s="237" t="s">
        <v>3</v>
      </c>
      <c r="G458" s="237">
        <v>1817111</v>
      </c>
      <c r="H458" s="190"/>
      <c r="I458" s="248" t="s">
        <v>2645</v>
      </c>
      <c r="J458" s="190"/>
      <c r="K458" s="190"/>
      <c r="L458" s="190"/>
      <c r="M458" s="190"/>
      <c r="N458" s="268">
        <v>0</v>
      </c>
      <c r="O458" s="268">
        <v>50</v>
      </c>
      <c r="P458" s="190" t="s">
        <v>657</v>
      </c>
      <c r="Q458" s="375"/>
    </row>
    <row r="459" spans="1:17" ht="51">
      <c r="A459" s="265" t="s">
        <v>553</v>
      </c>
      <c r="B459" s="190"/>
      <c r="C459" s="266" t="s">
        <v>605</v>
      </c>
      <c r="D459" s="267">
        <v>43846</v>
      </c>
      <c r="E459" s="237" t="s">
        <v>1917</v>
      </c>
      <c r="F459" s="237" t="s">
        <v>3</v>
      </c>
      <c r="G459" s="237">
        <v>1817109</v>
      </c>
      <c r="H459" s="190"/>
      <c r="I459" s="248" t="s">
        <v>2646</v>
      </c>
      <c r="J459" s="190"/>
      <c r="K459" s="190"/>
      <c r="L459" s="190"/>
      <c r="M459" s="190"/>
      <c r="N459" s="268">
        <v>0</v>
      </c>
      <c r="O459" s="268">
        <v>249.20000000000002</v>
      </c>
      <c r="P459" s="190" t="s">
        <v>657</v>
      </c>
      <c r="Q459" s="375"/>
    </row>
    <row r="460" spans="1:17" ht="63.75">
      <c r="A460" s="265" t="s">
        <v>553</v>
      </c>
      <c r="B460" s="190"/>
      <c r="C460" s="266" t="s">
        <v>605</v>
      </c>
      <c r="D460" s="267">
        <v>43846</v>
      </c>
      <c r="E460" s="237" t="s">
        <v>1918</v>
      </c>
      <c r="F460" s="237" t="s">
        <v>3</v>
      </c>
      <c r="G460" s="237">
        <v>1817096</v>
      </c>
      <c r="H460" s="190"/>
      <c r="I460" s="248" t="s">
        <v>2647</v>
      </c>
      <c r="J460" s="190"/>
      <c r="K460" s="190"/>
      <c r="L460" s="190"/>
      <c r="M460" s="190"/>
      <c r="N460" s="268">
        <v>0</v>
      </c>
      <c r="O460" s="268">
        <v>11.950000000000001</v>
      </c>
      <c r="P460" s="190" t="s">
        <v>657</v>
      </c>
      <c r="Q460" s="375"/>
    </row>
    <row r="461" spans="1:17" ht="51">
      <c r="A461" s="265" t="s">
        <v>560</v>
      </c>
      <c r="B461" s="190"/>
      <c r="C461" s="266" t="s">
        <v>603</v>
      </c>
      <c r="D461" s="267">
        <v>43846</v>
      </c>
      <c r="E461" s="237" t="s">
        <v>1919</v>
      </c>
      <c r="F461" s="237" t="s">
        <v>3</v>
      </c>
      <c r="G461" s="237">
        <v>1817182</v>
      </c>
      <c r="H461" s="190"/>
      <c r="I461" s="248" t="s">
        <v>2648</v>
      </c>
      <c r="J461" s="190"/>
      <c r="K461" s="190"/>
      <c r="L461" s="190"/>
      <c r="M461" s="190"/>
      <c r="N461" s="268">
        <v>0</v>
      </c>
      <c r="O461" s="268">
        <v>279450.44</v>
      </c>
      <c r="P461" s="190" t="s">
        <v>657</v>
      </c>
      <c r="Q461" s="375"/>
    </row>
    <row r="462" spans="1:17" ht="51">
      <c r="A462" s="265" t="s">
        <v>560</v>
      </c>
      <c r="B462" s="190"/>
      <c r="C462" s="266" t="s">
        <v>603</v>
      </c>
      <c r="D462" s="267">
        <v>43846</v>
      </c>
      <c r="E462" s="237" t="s">
        <v>1920</v>
      </c>
      <c r="F462" s="237" t="s">
        <v>3</v>
      </c>
      <c r="G462" s="237">
        <v>1817180</v>
      </c>
      <c r="H462" s="190"/>
      <c r="I462" s="248" t="s">
        <v>2649</v>
      </c>
      <c r="J462" s="190"/>
      <c r="K462" s="190"/>
      <c r="L462" s="190"/>
      <c r="M462" s="190"/>
      <c r="N462" s="268">
        <v>0</v>
      </c>
      <c r="O462" s="268">
        <v>20896.41</v>
      </c>
      <c r="P462" s="190" t="s">
        <v>657</v>
      </c>
      <c r="Q462" s="375"/>
    </row>
    <row r="463" spans="1:17" ht="51">
      <c r="A463" s="265">
        <v>513</v>
      </c>
      <c r="B463" s="190"/>
      <c r="C463" s="266" t="s">
        <v>169</v>
      </c>
      <c r="D463" s="267">
        <v>43846</v>
      </c>
      <c r="E463" s="237" t="s">
        <v>1921</v>
      </c>
      <c r="F463" s="237" t="s">
        <v>15</v>
      </c>
      <c r="G463" s="237">
        <v>1248522</v>
      </c>
      <c r="H463" s="190"/>
      <c r="I463" s="248" t="s">
        <v>707</v>
      </c>
      <c r="J463" s="190"/>
      <c r="K463" s="190"/>
      <c r="L463" s="190"/>
      <c r="M463" s="190"/>
      <c r="N463" s="268">
        <v>50</v>
      </c>
      <c r="O463" s="268">
        <v>0</v>
      </c>
      <c r="P463" s="190" t="s">
        <v>657</v>
      </c>
      <c r="Q463" s="375"/>
    </row>
    <row r="464" spans="1:17" ht="51">
      <c r="A464" s="265">
        <v>513</v>
      </c>
      <c r="B464" s="190"/>
      <c r="C464" s="266" t="s">
        <v>169</v>
      </c>
      <c r="D464" s="267">
        <v>43846</v>
      </c>
      <c r="E464" s="237" t="s">
        <v>1922</v>
      </c>
      <c r="F464" s="237" t="s">
        <v>15</v>
      </c>
      <c r="G464" s="237">
        <v>1248524</v>
      </c>
      <c r="H464" s="190"/>
      <c r="I464" s="248" t="s">
        <v>1458</v>
      </c>
      <c r="J464" s="190"/>
      <c r="K464" s="190"/>
      <c r="L464" s="190"/>
      <c r="M464" s="190"/>
      <c r="N464" s="268">
        <v>50</v>
      </c>
      <c r="O464" s="268">
        <v>0</v>
      </c>
      <c r="P464" s="190" t="s">
        <v>657</v>
      </c>
      <c r="Q464" s="375"/>
    </row>
    <row r="465" spans="1:17" ht="63.75">
      <c r="A465" s="265">
        <v>513</v>
      </c>
      <c r="B465" s="190"/>
      <c r="C465" s="266" t="s">
        <v>169</v>
      </c>
      <c r="D465" s="267">
        <v>43846</v>
      </c>
      <c r="E465" s="237" t="s">
        <v>1923</v>
      </c>
      <c r="F465" s="237" t="s">
        <v>15</v>
      </c>
      <c r="G465" s="237">
        <v>1248528</v>
      </c>
      <c r="H465" s="190"/>
      <c r="I465" s="248" t="s">
        <v>2650</v>
      </c>
      <c r="J465" s="190"/>
      <c r="K465" s="190"/>
      <c r="L465" s="190"/>
      <c r="M465" s="190"/>
      <c r="N465" s="268">
        <v>50</v>
      </c>
      <c r="O465" s="268">
        <v>0</v>
      </c>
      <c r="P465" s="190" t="s">
        <v>657</v>
      </c>
      <c r="Q465" s="375"/>
    </row>
    <row r="466" spans="1:17" ht="51">
      <c r="A466" s="265">
        <v>513</v>
      </c>
      <c r="B466" s="190"/>
      <c r="C466" s="266" t="s">
        <v>169</v>
      </c>
      <c r="D466" s="267">
        <v>43846</v>
      </c>
      <c r="E466" s="237" t="s">
        <v>1924</v>
      </c>
      <c r="F466" s="237" t="s">
        <v>15</v>
      </c>
      <c r="G466" s="237">
        <v>1248530</v>
      </c>
      <c r="H466" s="190"/>
      <c r="I466" s="248" t="s">
        <v>2651</v>
      </c>
      <c r="J466" s="190"/>
      <c r="K466" s="190"/>
      <c r="L466" s="190"/>
      <c r="M466" s="190"/>
      <c r="N466" s="268">
        <v>50</v>
      </c>
      <c r="O466" s="268">
        <v>0</v>
      </c>
      <c r="P466" s="190" t="s">
        <v>657</v>
      </c>
      <c r="Q466" s="375"/>
    </row>
    <row r="467" spans="1:17" ht="89.25">
      <c r="A467" s="265" t="s">
        <v>554</v>
      </c>
      <c r="B467" s="190"/>
      <c r="C467" s="266" t="s">
        <v>726</v>
      </c>
      <c r="D467" s="267">
        <v>43846</v>
      </c>
      <c r="E467" s="237" t="s">
        <v>1925</v>
      </c>
      <c r="F467" s="237" t="s">
        <v>13</v>
      </c>
      <c r="G467" s="277">
        <v>976741</v>
      </c>
      <c r="H467" s="190"/>
      <c r="I467" s="248" t="s">
        <v>2652</v>
      </c>
      <c r="J467" s="190"/>
      <c r="K467" s="190"/>
      <c r="L467" s="190"/>
      <c r="M467" s="190"/>
      <c r="N467" s="268">
        <v>4077</v>
      </c>
      <c r="O467" s="268">
        <v>0</v>
      </c>
      <c r="P467" s="190" t="s">
        <v>657</v>
      </c>
      <c r="Q467" s="375"/>
    </row>
    <row r="468" spans="1:17" ht="76.5">
      <c r="A468" s="265" t="s">
        <v>554</v>
      </c>
      <c r="B468" s="190"/>
      <c r="C468" s="266" t="s">
        <v>726</v>
      </c>
      <c r="D468" s="267">
        <v>43846</v>
      </c>
      <c r="E468" s="237" t="s">
        <v>1926</v>
      </c>
      <c r="F468" s="237" t="s">
        <v>11</v>
      </c>
      <c r="G468" s="237">
        <v>976741</v>
      </c>
      <c r="H468" s="190"/>
      <c r="I468" s="248" t="s">
        <v>2653</v>
      </c>
      <c r="J468" s="190"/>
      <c r="K468" s="190"/>
      <c r="L468" s="190"/>
      <c r="M468" s="190"/>
      <c r="N468" s="268">
        <v>50</v>
      </c>
      <c r="O468" s="268">
        <v>0</v>
      </c>
      <c r="P468" s="190" t="s">
        <v>657</v>
      </c>
      <c r="Q468" s="375"/>
    </row>
    <row r="469" spans="1:17" ht="51">
      <c r="A469" s="265" t="s">
        <v>556</v>
      </c>
      <c r="B469" s="190"/>
      <c r="C469" s="266" t="s">
        <v>714</v>
      </c>
      <c r="D469" s="267">
        <v>43846</v>
      </c>
      <c r="E469" s="237" t="s">
        <v>1927</v>
      </c>
      <c r="F469" s="237" t="s">
        <v>617</v>
      </c>
      <c r="G469" s="237">
        <v>1184502</v>
      </c>
      <c r="H469" s="190"/>
      <c r="I469" s="248" t="s">
        <v>2654</v>
      </c>
      <c r="J469" s="190"/>
      <c r="K469" s="190"/>
      <c r="L469" s="190"/>
      <c r="M469" s="190"/>
      <c r="N469" s="268">
        <v>0</v>
      </c>
      <c r="O469" s="268">
        <v>3903359.33</v>
      </c>
      <c r="P469" s="190" t="s">
        <v>657</v>
      </c>
      <c r="Q469" s="375"/>
    </row>
    <row r="470" spans="1:17" ht="51">
      <c r="A470" s="265" t="s">
        <v>562</v>
      </c>
      <c r="B470" s="190"/>
      <c r="C470" s="266" t="s">
        <v>604</v>
      </c>
      <c r="D470" s="267">
        <v>43846</v>
      </c>
      <c r="E470" s="237" t="s">
        <v>1928</v>
      </c>
      <c r="F470" s="237" t="s">
        <v>6</v>
      </c>
      <c r="G470" s="237">
        <v>1229365</v>
      </c>
      <c r="H470" s="190"/>
      <c r="I470" s="248" t="s">
        <v>2655</v>
      </c>
      <c r="J470" s="190"/>
      <c r="K470" s="190"/>
      <c r="L470" s="190"/>
      <c r="M470" s="190"/>
      <c r="N470" s="268">
        <v>0</v>
      </c>
      <c r="O470" s="268">
        <v>564.55999999999995</v>
      </c>
      <c r="P470" s="190" t="s">
        <v>657</v>
      </c>
      <c r="Q470" s="375"/>
    </row>
    <row r="471" spans="1:17" ht="63.75">
      <c r="A471" s="265" t="s">
        <v>556</v>
      </c>
      <c r="B471" s="190"/>
      <c r="C471" s="266" t="s">
        <v>714</v>
      </c>
      <c r="D471" s="267">
        <v>43846</v>
      </c>
      <c r="E471" s="237" t="s">
        <v>1929</v>
      </c>
      <c r="F471" s="237" t="s">
        <v>6</v>
      </c>
      <c r="G471" s="237">
        <v>1229575</v>
      </c>
      <c r="H471" s="190"/>
      <c r="I471" s="248" t="s">
        <v>2656</v>
      </c>
      <c r="J471" s="190"/>
      <c r="K471" s="190"/>
      <c r="L471" s="190"/>
      <c r="M471" s="190"/>
      <c r="N471" s="268">
        <v>0</v>
      </c>
      <c r="O471" s="268">
        <v>716.8</v>
      </c>
      <c r="P471" s="190" t="s">
        <v>657</v>
      </c>
      <c r="Q471" s="375"/>
    </row>
    <row r="472" spans="1:17" ht="63.75">
      <c r="A472" s="265">
        <v>513</v>
      </c>
      <c r="B472" s="190"/>
      <c r="C472" s="266" t="s">
        <v>169</v>
      </c>
      <c r="D472" s="267">
        <v>43846</v>
      </c>
      <c r="E472" s="237" t="s">
        <v>1930</v>
      </c>
      <c r="F472" s="237" t="s">
        <v>15</v>
      </c>
      <c r="G472" s="237">
        <v>1249094</v>
      </c>
      <c r="H472" s="190"/>
      <c r="I472" s="248" t="s">
        <v>2657</v>
      </c>
      <c r="J472" s="190"/>
      <c r="K472" s="190"/>
      <c r="L472" s="190"/>
      <c r="M472" s="190"/>
      <c r="N472" s="268">
        <v>50</v>
      </c>
      <c r="O472" s="268">
        <v>0</v>
      </c>
      <c r="P472" s="190" t="s">
        <v>657</v>
      </c>
      <c r="Q472" s="375"/>
    </row>
    <row r="473" spans="1:17" ht="51">
      <c r="A473" s="265">
        <v>513</v>
      </c>
      <c r="B473" s="190"/>
      <c r="C473" s="266" t="s">
        <v>169</v>
      </c>
      <c r="D473" s="267">
        <v>43846</v>
      </c>
      <c r="E473" s="237" t="s">
        <v>1931</v>
      </c>
      <c r="F473" s="237" t="s">
        <v>11</v>
      </c>
      <c r="G473" s="237">
        <v>976794</v>
      </c>
      <c r="H473" s="190"/>
      <c r="I473" s="248" t="s">
        <v>2658</v>
      </c>
      <c r="J473" s="190"/>
      <c r="K473" s="190"/>
      <c r="L473" s="190"/>
      <c r="M473" s="190"/>
      <c r="N473" s="268">
        <v>50</v>
      </c>
      <c r="O473" s="268">
        <v>0</v>
      </c>
      <c r="P473" s="190" t="s">
        <v>657</v>
      </c>
      <c r="Q473" s="375"/>
    </row>
    <row r="474" spans="1:17" ht="51">
      <c r="A474" s="265">
        <v>41</v>
      </c>
      <c r="B474" s="190"/>
      <c r="C474" s="266" t="s">
        <v>47</v>
      </c>
      <c r="D474" s="267">
        <v>43847</v>
      </c>
      <c r="E474" s="237" t="s">
        <v>1932</v>
      </c>
      <c r="F474" s="237" t="s">
        <v>3</v>
      </c>
      <c r="G474" s="237">
        <v>1817586</v>
      </c>
      <c r="H474" s="190"/>
      <c r="I474" s="248" t="s">
        <v>2659</v>
      </c>
      <c r="J474" s="190"/>
      <c r="K474" s="190"/>
      <c r="L474" s="190"/>
      <c r="M474" s="190"/>
      <c r="N474" s="268">
        <v>0</v>
      </c>
      <c r="O474" s="268">
        <v>742</v>
      </c>
      <c r="P474" s="190" t="s">
        <v>657</v>
      </c>
      <c r="Q474" s="375"/>
    </row>
    <row r="475" spans="1:17" ht="63.75">
      <c r="A475" s="265">
        <v>344</v>
      </c>
      <c r="B475" s="190"/>
      <c r="C475" s="266" t="s">
        <v>148</v>
      </c>
      <c r="D475" s="267">
        <v>43847</v>
      </c>
      <c r="E475" s="237" t="s">
        <v>1933</v>
      </c>
      <c r="F475" s="237" t="s">
        <v>3</v>
      </c>
      <c r="G475" s="237">
        <v>1817570</v>
      </c>
      <c r="H475" s="190"/>
      <c r="I475" s="248" t="s">
        <v>2660</v>
      </c>
      <c r="J475" s="190"/>
      <c r="K475" s="190"/>
      <c r="L475" s="190"/>
      <c r="M475" s="190"/>
      <c r="N475" s="268">
        <v>0</v>
      </c>
      <c r="O475" s="268">
        <v>254.48000000000002</v>
      </c>
      <c r="P475" s="190" t="s">
        <v>657</v>
      </c>
      <c r="Q475" s="375"/>
    </row>
    <row r="476" spans="1:17" ht="63.75">
      <c r="A476" s="265">
        <v>344</v>
      </c>
      <c r="B476" s="190"/>
      <c r="C476" s="266" t="s">
        <v>148</v>
      </c>
      <c r="D476" s="267">
        <v>43847</v>
      </c>
      <c r="E476" s="237" t="s">
        <v>1934</v>
      </c>
      <c r="F476" s="237" t="s">
        <v>3</v>
      </c>
      <c r="G476" s="237">
        <v>1817567</v>
      </c>
      <c r="H476" s="190"/>
      <c r="I476" s="248" t="s">
        <v>2661</v>
      </c>
      <c r="J476" s="190"/>
      <c r="K476" s="190"/>
      <c r="L476" s="190"/>
      <c r="M476" s="190"/>
      <c r="N476" s="268">
        <v>0</v>
      </c>
      <c r="O476" s="268">
        <v>1932</v>
      </c>
      <c r="P476" s="190" t="s">
        <v>657</v>
      </c>
      <c r="Q476" s="375"/>
    </row>
    <row r="477" spans="1:17" ht="63.75">
      <c r="A477" s="265">
        <v>344</v>
      </c>
      <c r="B477" s="190"/>
      <c r="C477" s="266" t="s">
        <v>148</v>
      </c>
      <c r="D477" s="267">
        <v>43847</v>
      </c>
      <c r="E477" s="237" t="s">
        <v>1935</v>
      </c>
      <c r="F477" s="237" t="s">
        <v>3</v>
      </c>
      <c r="G477" s="237">
        <v>1817566</v>
      </c>
      <c r="H477" s="190"/>
      <c r="I477" s="248" t="s">
        <v>2662</v>
      </c>
      <c r="J477" s="190"/>
      <c r="K477" s="190"/>
      <c r="L477" s="190"/>
      <c r="M477" s="190"/>
      <c r="N477" s="268">
        <v>0</v>
      </c>
      <c r="O477" s="268">
        <v>220.8</v>
      </c>
      <c r="P477" s="190" t="s">
        <v>657</v>
      </c>
      <c r="Q477" s="375"/>
    </row>
    <row r="478" spans="1:17" ht="63.75">
      <c r="A478" s="265">
        <v>344</v>
      </c>
      <c r="B478" s="190"/>
      <c r="C478" s="266" t="s">
        <v>148</v>
      </c>
      <c r="D478" s="267">
        <v>43847</v>
      </c>
      <c r="E478" s="237" t="s">
        <v>1936</v>
      </c>
      <c r="F478" s="237" t="s">
        <v>3</v>
      </c>
      <c r="G478" s="237">
        <v>1817565</v>
      </c>
      <c r="H478" s="190"/>
      <c r="I478" s="248" t="s">
        <v>2663</v>
      </c>
      <c r="J478" s="190"/>
      <c r="K478" s="190"/>
      <c r="L478" s="190"/>
      <c r="M478" s="190"/>
      <c r="N478" s="268">
        <v>0</v>
      </c>
      <c r="O478" s="268">
        <v>220.8</v>
      </c>
      <c r="P478" s="190" t="s">
        <v>657</v>
      </c>
      <c r="Q478" s="375"/>
    </row>
    <row r="479" spans="1:17" ht="63.75">
      <c r="A479" s="265">
        <v>344</v>
      </c>
      <c r="B479" s="190"/>
      <c r="C479" s="266" t="s">
        <v>148</v>
      </c>
      <c r="D479" s="267">
        <v>43847</v>
      </c>
      <c r="E479" s="237" t="s">
        <v>1937</v>
      </c>
      <c r="F479" s="237" t="s">
        <v>3</v>
      </c>
      <c r="G479" s="237">
        <v>1817563</v>
      </c>
      <c r="H479" s="190"/>
      <c r="I479" s="248" t="s">
        <v>2664</v>
      </c>
      <c r="J479" s="190"/>
      <c r="K479" s="190"/>
      <c r="L479" s="190"/>
      <c r="M479" s="190"/>
      <c r="N479" s="268">
        <v>0</v>
      </c>
      <c r="O479" s="268">
        <v>92</v>
      </c>
      <c r="P479" s="190" t="s">
        <v>657</v>
      </c>
      <c r="Q479" s="375"/>
    </row>
    <row r="480" spans="1:17" ht="63.75">
      <c r="A480" s="265">
        <v>344</v>
      </c>
      <c r="B480" s="190"/>
      <c r="C480" s="266" t="s">
        <v>148</v>
      </c>
      <c r="D480" s="267">
        <v>43847</v>
      </c>
      <c r="E480" s="237" t="s">
        <v>1938</v>
      </c>
      <c r="F480" s="237" t="s">
        <v>3</v>
      </c>
      <c r="G480" s="237">
        <v>1817562</v>
      </c>
      <c r="H480" s="190"/>
      <c r="I480" s="248" t="s">
        <v>2665</v>
      </c>
      <c r="J480" s="190"/>
      <c r="K480" s="190"/>
      <c r="L480" s="190"/>
      <c r="M480" s="190"/>
      <c r="N480" s="268">
        <v>0</v>
      </c>
      <c r="O480" s="268">
        <v>92</v>
      </c>
      <c r="P480" s="190" t="s">
        <v>657</v>
      </c>
      <c r="Q480" s="375"/>
    </row>
    <row r="481" spans="1:17" ht="63.75">
      <c r="A481" s="265">
        <v>344</v>
      </c>
      <c r="B481" s="190"/>
      <c r="C481" s="266" t="s">
        <v>148</v>
      </c>
      <c r="D481" s="267">
        <v>43847</v>
      </c>
      <c r="E481" s="237" t="s">
        <v>1939</v>
      </c>
      <c r="F481" s="237" t="s">
        <v>3</v>
      </c>
      <c r="G481" s="237">
        <v>1817560</v>
      </c>
      <c r="H481" s="190"/>
      <c r="I481" s="248" t="s">
        <v>2666</v>
      </c>
      <c r="J481" s="190"/>
      <c r="K481" s="190"/>
      <c r="L481" s="190"/>
      <c r="M481" s="190"/>
      <c r="N481" s="268">
        <v>0</v>
      </c>
      <c r="O481" s="268">
        <v>294</v>
      </c>
      <c r="P481" s="190" t="s">
        <v>657</v>
      </c>
      <c r="Q481" s="375"/>
    </row>
    <row r="482" spans="1:17" ht="63.75">
      <c r="A482" s="265">
        <v>344</v>
      </c>
      <c r="B482" s="190"/>
      <c r="C482" s="266" t="s">
        <v>148</v>
      </c>
      <c r="D482" s="267">
        <v>43847</v>
      </c>
      <c r="E482" s="237" t="s">
        <v>1940</v>
      </c>
      <c r="F482" s="237" t="s">
        <v>3</v>
      </c>
      <c r="G482" s="237">
        <v>1817559</v>
      </c>
      <c r="H482" s="190"/>
      <c r="I482" s="248" t="s">
        <v>2667</v>
      </c>
      <c r="J482" s="190"/>
      <c r="K482" s="190"/>
      <c r="L482" s="190"/>
      <c r="M482" s="190"/>
      <c r="N482" s="268">
        <v>0</v>
      </c>
      <c r="O482" s="268">
        <v>1500</v>
      </c>
      <c r="P482" s="190" t="s">
        <v>657</v>
      </c>
      <c r="Q482" s="375"/>
    </row>
    <row r="483" spans="1:17" ht="51">
      <c r="A483" s="265">
        <v>592</v>
      </c>
      <c r="B483" s="190"/>
      <c r="C483" s="266" t="s">
        <v>634</v>
      </c>
      <c r="D483" s="267">
        <v>43847</v>
      </c>
      <c r="E483" s="237" t="s">
        <v>1941</v>
      </c>
      <c r="F483" s="237" t="s">
        <v>3</v>
      </c>
      <c r="G483" s="237">
        <v>1817554</v>
      </c>
      <c r="H483" s="190"/>
      <c r="I483" s="248" t="s">
        <v>2668</v>
      </c>
      <c r="J483" s="190"/>
      <c r="K483" s="190"/>
      <c r="L483" s="190"/>
      <c r="M483" s="190"/>
      <c r="N483" s="268">
        <v>0</v>
      </c>
      <c r="O483" s="268">
        <v>1940</v>
      </c>
      <c r="P483" s="190" t="s">
        <v>657</v>
      </c>
      <c r="Q483" s="375"/>
    </row>
    <row r="484" spans="1:17" ht="51">
      <c r="A484" s="265">
        <v>592</v>
      </c>
      <c r="B484" s="190"/>
      <c r="C484" s="266" t="s">
        <v>634</v>
      </c>
      <c r="D484" s="267">
        <v>43847</v>
      </c>
      <c r="E484" s="237" t="s">
        <v>1942</v>
      </c>
      <c r="F484" s="237" t="s">
        <v>3</v>
      </c>
      <c r="G484" s="237">
        <v>1817553</v>
      </c>
      <c r="H484" s="190"/>
      <c r="I484" s="248" t="s">
        <v>2669</v>
      </c>
      <c r="J484" s="190"/>
      <c r="K484" s="190"/>
      <c r="L484" s="190"/>
      <c r="M484" s="190"/>
      <c r="N484" s="268">
        <v>0</v>
      </c>
      <c r="O484" s="268">
        <v>44835.1</v>
      </c>
      <c r="P484" s="190" t="s">
        <v>657</v>
      </c>
      <c r="Q484" s="375"/>
    </row>
    <row r="485" spans="1:17" ht="38.25">
      <c r="A485" s="265">
        <v>592</v>
      </c>
      <c r="B485" s="190"/>
      <c r="C485" s="266" t="s">
        <v>634</v>
      </c>
      <c r="D485" s="267">
        <v>43847</v>
      </c>
      <c r="E485" s="237" t="s">
        <v>1943</v>
      </c>
      <c r="F485" s="237" t="s">
        <v>3</v>
      </c>
      <c r="G485" s="237">
        <v>1817550</v>
      </c>
      <c r="H485" s="190"/>
      <c r="I485" s="248" t="s">
        <v>2670</v>
      </c>
      <c r="J485" s="190"/>
      <c r="K485" s="190"/>
      <c r="L485" s="190"/>
      <c r="M485" s="190"/>
      <c r="N485" s="268">
        <v>0</v>
      </c>
      <c r="O485" s="268">
        <v>13511</v>
      </c>
      <c r="P485" s="190" t="s">
        <v>657</v>
      </c>
      <c r="Q485" s="375"/>
    </row>
    <row r="486" spans="1:17" ht="51">
      <c r="A486" s="265">
        <v>153</v>
      </c>
      <c r="B486" s="190"/>
      <c r="C486" s="266" t="s">
        <v>82</v>
      </c>
      <c r="D486" s="267">
        <v>43847</v>
      </c>
      <c r="E486" s="237" t="s">
        <v>1944</v>
      </c>
      <c r="F486" s="237" t="s">
        <v>3</v>
      </c>
      <c r="G486" s="237">
        <v>1817719</v>
      </c>
      <c r="H486" s="190"/>
      <c r="I486" s="248" t="s">
        <v>2671</v>
      </c>
      <c r="J486" s="190"/>
      <c r="K486" s="190"/>
      <c r="L486" s="190"/>
      <c r="M486" s="190"/>
      <c r="N486" s="268">
        <v>0</v>
      </c>
      <c r="O486" s="268">
        <v>18</v>
      </c>
      <c r="P486" s="190" t="s">
        <v>657</v>
      </c>
      <c r="Q486" s="375"/>
    </row>
    <row r="487" spans="1:17" ht="51">
      <c r="A487" s="265">
        <v>592</v>
      </c>
      <c r="B487" s="190"/>
      <c r="C487" s="266" t="s">
        <v>634</v>
      </c>
      <c r="D487" s="267">
        <v>43847</v>
      </c>
      <c r="E487" s="237" t="s">
        <v>1945</v>
      </c>
      <c r="F487" s="237" t="s">
        <v>3</v>
      </c>
      <c r="G487" s="237">
        <v>1817680</v>
      </c>
      <c r="H487" s="190"/>
      <c r="I487" s="248" t="s">
        <v>2672</v>
      </c>
      <c r="J487" s="190"/>
      <c r="K487" s="190"/>
      <c r="L487" s="190"/>
      <c r="M487" s="190"/>
      <c r="N487" s="268">
        <v>0</v>
      </c>
      <c r="O487" s="268">
        <v>0.1</v>
      </c>
      <c r="P487" s="190" t="s">
        <v>657</v>
      </c>
      <c r="Q487" s="375"/>
    </row>
    <row r="488" spans="1:17" ht="51">
      <c r="A488" s="265">
        <v>15</v>
      </c>
      <c r="B488" s="190"/>
      <c r="C488" s="266" t="s">
        <v>42</v>
      </c>
      <c r="D488" s="267">
        <v>43847</v>
      </c>
      <c r="E488" s="237" t="s">
        <v>1946</v>
      </c>
      <c r="F488" s="237" t="s">
        <v>3</v>
      </c>
      <c r="G488" s="237">
        <v>1817658</v>
      </c>
      <c r="H488" s="190"/>
      <c r="I488" s="248" t="s">
        <v>2673</v>
      </c>
      <c r="J488" s="190"/>
      <c r="K488" s="190"/>
      <c r="L488" s="190"/>
      <c r="M488" s="190"/>
      <c r="N488" s="268">
        <v>0</v>
      </c>
      <c r="O488" s="268">
        <v>0.18</v>
      </c>
      <c r="P488" s="190" t="s">
        <v>657</v>
      </c>
      <c r="Q488" s="375"/>
    </row>
    <row r="489" spans="1:17" ht="51">
      <c r="A489" s="265">
        <v>46</v>
      </c>
      <c r="B489" s="190"/>
      <c r="C489" s="266" t="s">
        <v>48</v>
      </c>
      <c r="D489" s="267">
        <v>43847</v>
      </c>
      <c r="E489" s="237" t="s">
        <v>1947</v>
      </c>
      <c r="F489" s="237" t="s">
        <v>3</v>
      </c>
      <c r="G489" s="237">
        <v>1817657</v>
      </c>
      <c r="H489" s="190"/>
      <c r="I489" s="248" t="s">
        <v>8351</v>
      </c>
      <c r="J489" s="190"/>
      <c r="K489" s="190"/>
      <c r="L489" s="190"/>
      <c r="M489" s="190"/>
      <c r="N489" s="268">
        <v>0</v>
      </c>
      <c r="O489" s="268">
        <v>622.08000000000004</v>
      </c>
      <c r="P489" s="190" t="s">
        <v>657</v>
      </c>
      <c r="Q489" s="375"/>
    </row>
    <row r="490" spans="1:17" ht="51">
      <c r="A490" s="265" t="s">
        <v>553</v>
      </c>
      <c r="B490" s="190"/>
      <c r="C490" s="266" t="s">
        <v>605</v>
      </c>
      <c r="D490" s="267">
        <v>43847</v>
      </c>
      <c r="E490" s="237" t="s">
        <v>1948</v>
      </c>
      <c r="F490" s="237" t="s">
        <v>3</v>
      </c>
      <c r="G490" s="237">
        <v>1817653</v>
      </c>
      <c r="H490" s="190"/>
      <c r="I490" s="248" t="s">
        <v>2674</v>
      </c>
      <c r="J490" s="190"/>
      <c r="K490" s="190"/>
      <c r="L490" s="190"/>
      <c r="M490" s="190"/>
      <c r="N490" s="268">
        <v>0</v>
      </c>
      <c r="O490" s="268">
        <v>395</v>
      </c>
      <c r="P490" s="190" t="s">
        <v>657</v>
      </c>
      <c r="Q490" s="375"/>
    </row>
    <row r="491" spans="1:17" ht="51">
      <c r="A491" s="265" t="s">
        <v>553</v>
      </c>
      <c r="B491" s="190"/>
      <c r="C491" s="266" t="s">
        <v>605</v>
      </c>
      <c r="D491" s="267">
        <v>43847</v>
      </c>
      <c r="E491" s="237" t="s">
        <v>1949</v>
      </c>
      <c r="F491" s="237" t="s">
        <v>3</v>
      </c>
      <c r="G491" s="237">
        <v>1817652</v>
      </c>
      <c r="H491" s="190"/>
      <c r="I491" s="248" t="s">
        <v>2675</v>
      </c>
      <c r="J491" s="190"/>
      <c r="K491" s="190"/>
      <c r="L491" s="190"/>
      <c r="M491" s="190"/>
      <c r="N491" s="268">
        <v>0</v>
      </c>
      <c r="O491" s="268">
        <v>85.68</v>
      </c>
      <c r="P491" s="190" t="s">
        <v>657</v>
      </c>
      <c r="Q491" s="375"/>
    </row>
    <row r="492" spans="1:17" ht="38.25">
      <c r="A492" s="265">
        <v>291</v>
      </c>
      <c r="B492" s="190"/>
      <c r="C492" s="266" t="s">
        <v>128</v>
      </c>
      <c r="D492" s="267">
        <v>43847</v>
      </c>
      <c r="E492" s="237" t="s">
        <v>1950</v>
      </c>
      <c r="F492" s="237" t="s">
        <v>3</v>
      </c>
      <c r="G492" s="237">
        <v>1817598</v>
      </c>
      <c r="H492" s="190"/>
      <c r="I492" s="248" t="s">
        <v>8352</v>
      </c>
      <c r="J492" s="190"/>
      <c r="K492" s="190"/>
      <c r="L492" s="190"/>
      <c r="M492" s="190"/>
      <c r="N492" s="268">
        <v>0</v>
      </c>
      <c r="O492" s="268">
        <v>155</v>
      </c>
      <c r="P492" s="190" t="s">
        <v>657</v>
      </c>
      <c r="Q492" s="375"/>
    </row>
    <row r="493" spans="1:17" ht="51">
      <c r="A493" s="265" t="s">
        <v>553</v>
      </c>
      <c r="B493" s="190"/>
      <c r="C493" s="266" t="s">
        <v>605</v>
      </c>
      <c r="D493" s="267">
        <v>43847</v>
      </c>
      <c r="E493" s="237" t="s">
        <v>1951</v>
      </c>
      <c r="F493" s="237" t="s">
        <v>3</v>
      </c>
      <c r="G493" s="237">
        <v>1817594</v>
      </c>
      <c r="H493" s="190"/>
      <c r="I493" s="248" t="s">
        <v>2676</v>
      </c>
      <c r="J493" s="190"/>
      <c r="K493" s="190"/>
      <c r="L493" s="190"/>
      <c r="M493" s="190"/>
      <c r="N493" s="268">
        <v>0</v>
      </c>
      <c r="O493" s="268">
        <v>533.65</v>
      </c>
      <c r="P493" s="190" t="s">
        <v>657</v>
      </c>
      <c r="Q493" s="375"/>
    </row>
    <row r="494" spans="1:17" ht="63.75">
      <c r="A494" s="265">
        <v>526</v>
      </c>
      <c r="B494" s="190"/>
      <c r="C494" s="266" t="s">
        <v>1360</v>
      </c>
      <c r="D494" s="267">
        <v>43847</v>
      </c>
      <c r="E494" s="237" t="s">
        <v>1952</v>
      </c>
      <c r="F494" s="237" t="s">
        <v>3</v>
      </c>
      <c r="G494" s="237">
        <v>1817591</v>
      </c>
      <c r="H494" s="190"/>
      <c r="I494" s="248" t="s">
        <v>2677</v>
      </c>
      <c r="J494" s="190"/>
      <c r="K494" s="190"/>
      <c r="L494" s="190"/>
      <c r="M494" s="190"/>
      <c r="N494" s="268">
        <v>0</v>
      </c>
      <c r="O494" s="268">
        <v>2588.67</v>
      </c>
      <c r="P494" s="190" t="s">
        <v>657</v>
      </c>
      <c r="Q494" s="375"/>
    </row>
    <row r="495" spans="1:17" ht="51">
      <c r="A495" s="265">
        <v>16</v>
      </c>
      <c r="B495" s="190"/>
      <c r="C495" s="266" t="s">
        <v>7133</v>
      </c>
      <c r="D495" s="267">
        <v>43847</v>
      </c>
      <c r="E495" s="237" t="s">
        <v>1953</v>
      </c>
      <c r="F495" s="237" t="s">
        <v>3</v>
      </c>
      <c r="G495" s="237">
        <v>1817590</v>
      </c>
      <c r="H495" s="190"/>
      <c r="I495" s="248" t="s">
        <v>2678</v>
      </c>
      <c r="J495" s="190"/>
      <c r="K495" s="190"/>
      <c r="L495" s="190"/>
      <c r="M495" s="190"/>
      <c r="N495" s="268">
        <v>0</v>
      </c>
      <c r="O495" s="268">
        <v>4850</v>
      </c>
      <c r="P495" s="190" t="s">
        <v>657</v>
      </c>
      <c r="Q495" s="375"/>
    </row>
    <row r="496" spans="1:17" ht="51">
      <c r="A496" s="265" t="s">
        <v>553</v>
      </c>
      <c r="B496" s="190"/>
      <c r="C496" s="266" t="s">
        <v>605</v>
      </c>
      <c r="D496" s="267">
        <v>43847</v>
      </c>
      <c r="E496" s="237" t="s">
        <v>1954</v>
      </c>
      <c r="F496" s="237" t="s">
        <v>3</v>
      </c>
      <c r="G496" s="237">
        <v>1817452</v>
      </c>
      <c r="H496" s="190"/>
      <c r="I496" s="248" t="s">
        <v>2679</v>
      </c>
      <c r="J496" s="190"/>
      <c r="K496" s="190"/>
      <c r="L496" s="190"/>
      <c r="M496" s="190"/>
      <c r="N496" s="268">
        <v>0</v>
      </c>
      <c r="O496" s="268">
        <v>45.54</v>
      </c>
      <c r="P496" s="190" t="s">
        <v>657</v>
      </c>
      <c r="Q496" s="375"/>
    </row>
    <row r="497" spans="1:17" ht="51">
      <c r="A497" s="265" t="s">
        <v>553</v>
      </c>
      <c r="B497" s="190"/>
      <c r="C497" s="266" t="s">
        <v>605</v>
      </c>
      <c r="D497" s="267">
        <v>43847</v>
      </c>
      <c r="E497" s="237" t="s">
        <v>1955</v>
      </c>
      <c r="F497" s="237" t="s">
        <v>3</v>
      </c>
      <c r="G497" s="237">
        <v>1817451</v>
      </c>
      <c r="H497" s="190"/>
      <c r="I497" s="248" t="s">
        <v>2680</v>
      </c>
      <c r="J497" s="190"/>
      <c r="K497" s="190"/>
      <c r="L497" s="190"/>
      <c r="M497" s="190"/>
      <c r="N497" s="268">
        <v>0</v>
      </c>
      <c r="O497" s="268">
        <v>574.9</v>
      </c>
      <c r="P497" s="190" t="s">
        <v>657</v>
      </c>
      <c r="Q497" s="375"/>
    </row>
    <row r="498" spans="1:17" ht="51">
      <c r="A498" s="265" t="s">
        <v>553</v>
      </c>
      <c r="B498" s="190"/>
      <c r="C498" s="266" t="s">
        <v>605</v>
      </c>
      <c r="D498" s="267">
        <v>43847</v>
      </c>
      <c r="E498" s="237" t="s">
        <v>1956</v>
      </c>
      <c r="F498" s="237" t="s">
        <v>3</v>
      </c>
      <c r="G498" s="237">
        <v>1817450</v>
      </c>
      <c r="H498" s="190"/>
      <c r="I498" s="248" t="s">
        <v>2681</v>
      </c>
      <c r="J498" s="190"/>
      <c r="K498" s="190"/>
      <c r="L498" s="190"/>
      <c r="M498" s="190"/>
      <c r="N498" s="268">
        <v>0</v>
      </c>
      <c r="O498" s="268">
        <v>1945.6000000000001</v>
      </c>
      <c r="P498" s="190" t="s">
        <v>657</v>
      </c>
      <c r="Q498" s="375"/>
    </row>
    <row r="499" spans="1:17" ht="63.75">
      <c r="A499" s="265" t="s">
        <v>553</v>
      </c>
      <c r="B499" s="190"/>
      <c r="C499" s="266" t="s">
        <v>605</v>
      </c>
      <c r="D499" s="267">
        <v>43847</v>
      </c>
      <c r="E499" s="237" t="s">
        <v>1957</v>
      </c>
      <c r="F499" s="237" t="s">
        <v>3</v>
      </c>
      <c r="G499" s="237">
        <v>1817564</v>
      </c>
      <c r="H499" s="190"/>
      <c r="I499" s="248" t="s">
        <v>2682</v>
      </c>
      <c r="J499" s="190"/>
      <c r="K499" s="190"/>
      <c r="L499" s="190"/>
      <c r="M499" s="190"/>
      <c r="N499" s="268">
        <v>0</v>
      </c>
      <c r="O499" s="268">
        <v>886</v>
      </c>
      <c r="P499" s="190" t="s">
        <v>657</v>
      </c>
      <c r="Q499" s="375"/>
    </row>
    <row r="500" spans="1:17" ht="51">
      <c r="A500" s="265" t="s">
        <v>553</v>
      </c>
      <c r="B500" s="190"/>
      <c r="C500" s="266" t="s">
        <v>605</v>
      </c>
      <c r="D500" s="267">
        <v>43847</v>
      </c>
      <c r="E500" s="237" t="s">
        <v>1958</v>
      </c>
      <c r="F500" s="237" t="s">
        <v>3</v>
      </c>
      <c r="G500" s="237">
        <v>1817561</v>
      </c>
      <c r="H500" s="190"/>
      <c r="I500" s="248" t="s">
        <v>2683</v>
      </c>
      <c r="J500" s="190"/>
      <c r="K500" s="190"/>
      <c r="L500" s="190"/>
      <c r="M500" s="190"/>
      <c r="N500" s="268">
        <v>0</v>
      </c>
      <c r="O500" s="268">
        <v>200</v>
      </c>
      <c r="P500" s="190" t="s">
        <v>657</v>
      </c>
      <c r="Q500" s="375"/>
    </row>
    <row r="501" spans="1:17" ht="51">
      <c r="A501" s="265" t="s">
        <v>553</v>
      </c>
      <c r="B501" s="190"/>
      <c r="C501" s="266" t="s">
        <v>605</v>
      </c>
      <c r="D501" s="267">
        <v>43847</v>
      </c>
      <c r="E501" s="237" t="s">
        <v>1959</v>
      </c>
      <c r="F501" s="237" t="s">
        <v>3</v>
      </c>
      <c r="G501" s="237">
        <v>1817543</v>
      </c>
      <c r="H501" s="190"/>
      <c r="I501" s="248" t="s">
        <v>2684</v>
      </c>
      <c r="J501" s="190"/>
      <c r="K501" s="190"/>
      <c r="L501" s="190"/>
      <c r="M501" s="190"/>
      <c r="N501" s="268">
        <v>0</v>
      </c>
      <c r="O501" s="268">
        <v>5387.32</v>
      </c>
      <c r="P501" s="190" t="s">
        <v>657</v>
      </c>
      <c r="Q501" s="375"/>
    </row>
    <row r="502" spans="1:17" ht="51">
      <c r="A502" s="265" t="s">
        <v>553</v>
      </c>
      <c r="B502" s="190"/>
      <c r="C502" s="266" t="s">
        <v>605</v>
      </c>
      <c r="D502" s="267">
        <v>43847</v>
      </c>
      <c r="E502" s="237" t="s">
        <v>1960</v>
      </c>
      <c r="F502" s="237" t="s">
        <v>3</v>
      </c>
      <c r="G502" s="237">
        <v>1817540</v>
      </c>
      <c r="H502" s="190"/>
      <c r="I502" s="248" t="s">
        <v>2685</v>
      </c>
      <c r="J502" s="190"/>
      <c r="K502" s="190"/>
      <c r="L502" s="190"/>
      <c r="M502" s="190"/>
      <c r="N502" s="268">
        <v>0</v>
      </c>
      <c r="O502" s="268">
        <v>2744.38</v>
      </c>
      <c r="P502" s="190" t="s">
        <v>657</v>
      </c>
      <c r="Q502" s="375"/>
    </row>
    <row r="503" spans="1:17" ht="63.75">
      <c r="A503" s="265">
        <v>81</v>
      </c>
      <c r="B503" s="190"/>
      <c r="C503" s="266" t="s">
        <v>55</v>
      </c>
      <c r="D503" s="267">
        <v>43847</v>
      </c>
      <c r="E503" s="237" t="s">
        <v>1961</v>
      </c>
      <c r="F503" s="237" t="s">
        <v>3</v>
      </c>
      <c r="G503" s="237">
        <v>1817538</v>
      </c>
      <c r="H503" s="190"/>
      <c r="I503" s="248" t="s">
        <v>2686</v>
      </c>
      <c r="J503" s="190"/>
      <c r="K503" s="190"/>
      <c r="L503" s="190"/>
      <c r="M503" s="190"/>
      <c r="N503" s="268">
        <v>0</v>
      </c>
      <c r="O503" s="268">
        <v>544.96</v>
      </c>
      <c r="P503" s="190" t="s">
        <v>657</v>
      </c>
      <c r="Q503" s="375"/>
    </row>
    <row r="504" spans="1:17" ht="51">
      <c r="A504" s="265">
        <v>526</v>
      </c>
      <c r="B504" s="190"/>
      <c r="C504" s="266" t="s">
        <v>1360</v>
      </c>
      <c r="D504" s="267">
        <v>43847</v>
      </c>
      <c r="E504" s="237" t="s">
        <v>1962</v>
      </c>
      <c r="F504" s="237" t="s">
        <v>3</v>
      </c>
      <c r="G504" s="237">
        <v>1817521</v>
      </c>
      <c r="H504" s="190"/>
      <c r="I504" s="248" t="s">
        <v>2687</v>
      </c>
      <c r="J504" s="190"/>
      <c r="K504" s="190"/>
      <c r="L504" s="190"/>
      <c r="M504" s="190"/>
      <c r="N504" s="268">
        <v>0</v>
      </c>
      <c r="O504" s="268">
        <v>491.94</v>
      </c>
      <c r="P504" s="190" t="s">
        <v>657</v>
      </c>
      <c r="Q504" s="375"/>
    </row>
    <row r="505" spans="1:17" ht="51">
      <c r="A505" s="265">
        <v>132</v>
      </c>
      <c r="B505" s="190"/>
      <c r="C505" s="266" t="s">
        <v>67</v>
      </c>
      <c r="D505" s="267">
        <v>43847</v>
      </c>
      <c r="E505" s="237" t="s">
        <v>1963</v>
      </c>
      <c r="F505" s="237" t="s">
        <v>3</v>
      </c>
      <c r="G505" s="237">
        <v>1817501</v>
      </c>
      <c r="H505" s="190"/>
      <c r="I505" s="248" t="s">
        <v>8353</v>
      </c>
      <c r="J505" s="190"/>
      <c r="K505" s="190"/>
      <c r="L505" s="190"/>
      <c r="M505" s="190"/>
      <c r="N505" s="268">
        <v>0</v>
      </c>
      <c r="O505" s="268">
        <v>5864.68</v>
      </c>
      <c r="P505" s="190" t="s">
        <v>657</v>
      </c>
      <c r="Q505" s="375"/>
    </row>
    <row r="506" spans="1:17" ht="51">
      <c r="A506" s="265">
        <v>15</v>
      </c>
      <c r="B506" s="190"/>
      <c r="C506" s="266" t="s">
        <v>42</v>
      </c>
      <c r="D506" s="267">
        <v>43847</v>
      </c>
      <c r="E506" s="237" t="s">
        <v>1964</v>
      </c>
      <c r="F506" s="237" t="s">
        <v>3</v>
      </c>
      <c r="G506" s="237">
        <v>1817480</v>
      </c>
      <c r="H506" s="190"/>
      <c r="I506" s="248" t="s">
        <v>2688</v>
      </c>
      <c r="J506" s="190"/>
      <c r="K506" s="190"/>
      <c r="L506" s="190"/>
      <c r="M506" s="190"/>
      <c r="N506" s="268">
        <v>0</v>
      </c>
      <c r="O506" s="268">
        <v>5810</v>
      </c>
      <c r="P506" s="190" t="s">
        <v>657</v>
      </c>
      <c r="Q506" s="375"/>
    </row>
    <row r="507" spans="1:17" ht="51">
      <c r="A507" s="265">
        <v>119</v>
      </c>
      <c r="B507" s="190"/>
      <c r="C507" s="266" t="s">
        <v>62</v>
      </c>
      <c r="D507" s="267">
        <v>43847</v>
      </c>
      <c r="E507" s="237" t="s">
        <v>1965</v>
      </c>
      <c r="F507" s="237" t="s">
        <v>3</v>
      </c>
      <c r="G507" s="237">
        <v>1817472</v>
      </c>
      <c r="H507" s="190"/>
      <c r="I507" s="248" t="s">
        <v>2689</v>
      </c>
      <c r="J507" s="190"/>
      <c r="K507" s="190"/>
      <c r="L507" s="190"/>
      <c r="M507" s="190"/>
      <c r="N507" s="268">
        <v>0</v>
      </c>
      <c r="O507" s="268">
        <v>10820.460000000001</v>
      </c>
      <c r="P507" s="190" t="s">
        <v>657</v>
      </c>
      <c r="Q507" s="375"/>
    </row>
    <row r="508" spans="1:17" ht="63.75">
      <c r="A508" s="265" t="s">
        <v>553</v>
      </c>
      <c r="B508" s="190"/>
      <c r="C508" s="266" t="s">
        <v>605</v>
      </c>
      <c r="D508" s="267">
        <v>43847</v>
      </c>
      <c r="E508" s="237" t="s">
        <v>1966</v>
      </c>
      <c r="F508" s="237" t="s">
        <v>3</v>
      </c>
      <c r="G508" s="237">
        <v>1817504</v>
      </c>
      <c r="H508" s="190"/>
      <c r="I508" s="248" t="s">
        <v>2691</v>
      </c>
      <c r="J508" s="190"/>
      <c r="K508" s="190"/>
      <c r="L508" s="190"/>
      <c r="M508" s="190"/>
      <c r="N508" s="268">
        <v>0</v>
      </c>
      <c r="O508" s="268">
        <v>124</v>
      </c>
      <c r="P508" s="190" t="s">
        <v>657</v>
      </c>
      <c r="Q508" s="375"/>
    </row>
    <row r="509" spans="1:17" ht="63.75">
      <c r="A509" s="265" t="s">
        <v>553</v>
      </c>
      <c r="B509" s="190"/>
      <c r="C509" s="266" t="s">
        <v>605</v>
      </c>
      <c r="D509" s="267">
        <v>43847</v>
      </c>
      <c r="E509" s="237" t="s">
        <v>1967</v>
      </c>
      <c r="F509" s="237" t="s">
        <v>3</v>
      </c>
      <c r="G509" s="237">
        <v>1817502</v>
      </c>
      <c r="H509" s="190"/>
      <c r="I509" s="248" t="s">
        <v>2690</v>
      </c>
      <c r="J509" s="190"/>
      <c r="K509" s="190"/>
      <c r="L509" s="190"/>
      <c r="M509" s="190"/>
      <c r="N509" s="268">
        <v>0</v>
      </c>
      <c r="O509" s="268">
        <v>1703.8700000000001</v>
      </c>
      <c r="P509" s="190" t="s">
        <v>657</v>
      </c>
      <c r="Q509" s="375"/>
    </row>
    <row r="510" spans="1:17" ht="63.75">
      <c r="A510" s="265" t="s">
        <v>553</v>
      </c>
      <c r="B510" s="190"/>
      <c r="C510" s="266" t="s">
        <v>605</v>
      </c>
      <c r="D510" s="267">
        <v>43847</v>
      </c>
      <c r="E510" s="237" t="s">
        <v>1968</v>
      </c>
      <c r="F510" s="237" t="s">
        <v>3</v>
      </c>
      <c r="G510" s="237">
        <v>1817495</v>
      </c>
      <c r="H510" s="190"/>
      <c r="I510" s="248" t="s">
        <v>2692</v>
      </c>
      <c r="J510" s="190"/>
      <c r="K510" s="190"/>
      <c r="L510" s="190"/>
      <c r="M510" s="190"/>
      <c r="N510" s="268">
        <v>0</v>
      </c>
      <c r="O510" s="268">
        <v>258.39999999999998</v>
      </c>
      <c r="P510" s="190" t="s">
        <v>657</v>
      </c>
      <c r="Q510" s="375"/>
    </row>
    <row r="511" spans="1:17" ht="51">
      <c r="A511" s="265" t="s">
        <v>553</v>
      </c>
      <c r="B511" s="190"/>
      <c r="C511" s="266" t="s">
        <v>605</v>
      </c>
      <c r="D511" s="267">
        <v>43847</v>
      </c>
      <c r="E511" s="237" t="s">
        <v>1969</v>
      </c>
      <c r="F511" s="237" t="s">
        <v>3</v>
      </c>
      <c r="G511" s="237">
        <v>1817483</v>
      </c>
      <c r="H511" s="190"/>
      <c r="I511" s="248" t="s">
        <v>2693</v>
      </c>
      <c r="J511" s="190"/>
      <c r="K511" s="190"/>
      <c r="L511" s="190"/>
      <c r="M511" s="190"/>
      <c r="N511" s="268">
        <v>0</v>
      </c>
      <c r="O511" s="268">
        <v>228.5</v>
      </c>
      <c r="P511" s="190" t="s">
        <v>657</v>
      </c>
      <c r="Q511" s="375"/>
    </row>
    <row r="512" spans="1:17" ht="63.75">
      <c r="A512" s="265" t="s">
        <v>556</v>
      </c>
      <c r="B512" s="190"/>
      <c r="C512" s="266" t="s">
        <v>714</v>
      </c>
      <c r="D512" s="267">
        <v>43847</v>
      </c>
      <c r="E512" s="237" t="s">
        <v>1970</v>
      </c>
      <c r="F512" s="237" t="s">
        <v>6</v>
      </c>
      <c r="G512" s="237">
        <v>1229723</v>
      </c>
      <c r="H512" s="190"/>
      <c r="I512" s="248" t="s">
        <v>2694</v>
      </c>
      <c r="J512" s="190"/>
      <c r="K512" s="190"/>
      <c r="L512" s="190"/>
      <c r="M512" s="190"/>
      <c r="N512" s="268">
        <v>0</v>
      </c>
      <c r="O512" s="268">
        <v>3143.6</v>
      </c>
      <c r="P512" s="190" t="s">
        <v>657</v>
      </c>
      <c r="Q512" s="375"/>
    </row>
    <row r="513" spans="1:17" ht="89.25">
      <c r="A513" s="265" t="s">
        <v>554</v>
      </c>
      <c r="B513" s="190"/>
      <c r="C513" s="266" t="s">
        <v>726</v>
      </c>
      <c r="D513" s="267">
        <v>43847</v>
      </c>
      <c r="E513" s="237" t="s">
        <v>1971</v>
      </c>
      <c r="F513" s="237" t="s">
        <v>13</v>
      </c>
      <c r="G513" s="237">
        <v>976841</v>
      </c>
      <c r="H513" s="190"/>
      <c r="I513" s="248" t="s">
        <v>2695</v>
      </c>
      <c r="J513" s="190"/>
      <c r="K513" s="190"/>
      <c r="L513" s="190"/>
      <c r="M513" s="190"/>
      <c r="N513" s="268">
        <v>113874</v>
      </c>
      <c r="O513" s="268">
        <v>0</v>
      </c>
      <c r="P513" s="190" t="s">
        <v>657</v>
      </c>
      <c r="Q513" s="375"/>
    </row>
    <row r="514" spans="1:17" ht="76.5">
      <c r="A514" s="265" t="s">
        <v>554</v>
      </c>
      <c r="B514" s="190"/>
      <c r="C514" s="266" t="s">
        <v>726</v>
      </c>
      <c r="D514" s="267">
        <v>43847</v>
      </c>
      <c r="E514" s="237" t="s">
        <v>1972</v>
      </c>
      <c r="F514" s="237" t="s">
        <v>11</v>
      </c>
      <c r="G514" s="237">
        <v>976841</v>
      </c>
      <c r="H514" s="190"/>
      <c r="I514" s="248" t="s">
        <v>2696</v>
      </c>
      <c r="J514" s="190"/>
      <c r="K514" s="190"/>
      <c r="L514" s="190"/>
      <c r="M514" s="190"/>
      <c r="N514" s="268">
        <v>50</v>
      </c>
      <c r="O514" s="268">
        <v>0</v>
      </c>
      <c r="P514" s="190" t="s">
        <v>657</v>
      </c>
      <c r="Q514" s="375"/>
    </row>
    <row r="515" spans="1:17" ht="63.75">
      <c r="A515" s="265">
        <v>513</v>
      </c>
      <c r="B515" s="190"/>
      <c r="C515" s="266" t="s">
        <v>169</v>
      </c>
      <c r="D515" s="267">
        <v>43847</v>
      </c>
      <c r="E515" s="237" t="s">
        <v>1973</v>
      </c>
      <c r="F515" s="237" t="s">
        <v>15</v>
      </c>
      <c r="G515" s="237">
        <v>1249684</v>
      </c>
      <c r="H515" s="190"/>
      <c r="I515" s="248" t="s">
        <v>2697</v>
      </c>
      <c r="J515" s="190"/>
      <c r="K515" s="190"/>
      <c r="L515" s="190"/>
      <c r="M515" s="190"/>
      <c r="N515" s="268">
        <v>50</v>
      </c>
      <c r="O515" s="268">
        <v>0</v>
      </c>
      <c r="P515" s="190" t="s">
        <v>657</v>
      </c>
      <c r="Q515" s="375"/>
    </row>
    <row r="516" spans="1:17" ht="63.75">
      <c r="A516" s="265">
        <v>513</v>
      </c>
      <c r="B516" s="190"/>
      <c r="C516" s="266" t="s">
        <v>169</v>
      </c>
      <c r="D516" s="267">
        <v>43847</v>
      </c>
      <c r="E516" s="237" t="s">
        <v>1974</v>
      </c>
      <c r="F516" s="237" t="s">
        <v>15</v>
      </c>
      <c r="G516" s="237">
        <v>1249686</v>
      </c>
      <c r="H516" s="190"/>
      <c r="I516" s="248" t="s">
        <v>2698</v>
      </c>
      <c r="J516" s="190"/>
      <c r="K516" s="190"/>
      <c r="L516" s="190"/>
      <c r="M516" s="190"/>
      <c r="N516" s="268">
        <v>50</v>
      </c>
      <c r="O516" s="268">
        <v>0</v>
      </c>
      <c r="P516" s="190" t="s">
        <v>657</v>
      </c>
      <c r="Q516" s="375"/>
    </row>
    <row r="517" spans="1:17" ht="76.5">
      <c r="A517" s="265" t="s">
        <v>556</v>
      </c>
      <c r="B517" s="190"/>
      <c r="C517" s="266" t="s">
        <v>714</v>
      </c>
      <c r="D517" s="267">
        <v>43847</v>
      </c>
      <c r="E517" s="237" t="s">
        <v>1975</v>
      </c>
      <c r="F517" s="237" t="s">
        <v>6</v>
      </c>
      <c r="G517" s="237">
        <v>976846</v>
      </c>
      <c r="H517" s="190"/>
      <c r="I517" s="248" t="s">
        <v>2699</v>
      </c>
      <c r="J517" s="190"/>
      <c r="K517" s="190"/>
      <c r="L517" s="190"/>
      <c r="M517" s="190"/>
      <c r="N517" s="268">
        <v>0</v>
      </c>
      <c r="O517" s="268">
        <v>110185.34</v>
      </c>
      <c r="P517" s="190" t="s">
        <v>657</v>
      </c>
      <c r="Q517" s="375"/>
    </row>
    <row r="518" spans="1:17" ht="89.25">
      <c r="A518" s="265">
        <v>291</v>
      </c>
      <c r="B518" s="190"/>
      <c r="C518" s="266" t="s">
        <v>128</v>
      </c>
      <c r="D518" s="267">
        <v>43847</v>
      </c>
      <c r="E518" s="237" t="s">
        <v>1976</v>
      </c>
      <c r="F518" s="237" t="s">
        <v>11</v>
      </c>
      <c r="G518" s="237">
        <v>976835</v>
      </c>
      <c r="H518" s="190"/>
      <c r="I518" s="248" t="s">
        <v>2700</v>
      </c>
      <c r="J518" s="190"/>
      <c r="K518" s="190"/>
      <c r="L518" s="190"/>
      <c r="M518" s="190"/>
      <c r="N518" s="268">
        <v>490</v>
      </c>
      <c r="O518" s="268">
        <v>0</v>
      </c>
      <c r="P518" s="190" t="s">
        <v>657</v>
      </c>
      <c r="Q518" s="375"/>
    </row>
    <row r="519" spans="1:17" ht="76.5">
      <c r="A519" s="265" t="s">
        <v>554</v>
      </c>
      <c r="B519" s="190"/>
      <c r="C519" s="266" t="s">
        <v>726</v>
      </c>
      <c r="D519" s="267">
        <v>43847</v>
      </c>
      <c r="E519" s="237" t="s">
        <v>1977</v>
      </c>
      <c r="F519" s="237" t="s">
        <v>21</v>
      </c>
      <c r="G519" s="237">
        <v>976842</v>
      </c>
      <c r="H519" s="190"/>
      <c r="I519" s="248" t="s">
        <v>2701</v>
      </c>
      <c r="J519" s="190"/>
      <c r="K519" s="190"/>
      <c r="L519" s="190"/>
      <c r="M519" s="190"/>
      <c r="N519" s="268">
        <v>8494000</v>
      </c>
      <c r="O519" s="268">
        <v>0</v>
      </c>
      <c r="P519" s="190" t="s">
        <v>657</v>
      </c>
      <c r="Q519" s="375"/>
    </row>
    <row r="520" spans="1:17" ht="63.75">
      <c r="A520" s="265" t="s">
        <v>556</v>
      </c>
      <c r="B520" s="190"/>
      <c r="C520" s="266" t="s">
        <v>714</v>
      </c>
      <c r="D520" s="267">
        <v>43847</v>
      </c>
      <c r="E520" s="237" t="s">
        <v>1978</v>
      </c>
      <c r="F520" s="237" t="s">
        <v>6</v>
      </c>
      <c r="G520" s="237">
        <v>1230118</v>
      </c>
      <c r="H520" s="190"/>
      <c r="I520" s="248" t="s">
        <v>2702</v>
      </c>
      <c r="J520" s="190"/>
      <c r="K520" s="190"/>
      <c r="L520" s="190"/>
      <c r="M520" s="190"/>
      <c r="N520" s="268">
        <v>0</v>
      </c>
      <c r="O520" s="268">
        <v>362355.66</v>
      </c>
      <c r="P520" s="190" t="s">
        <v>657</v>
      </c>
      <c r="Q520" s="375"/>
    </row>
    <row r="521" spans="1:17" ht="63.75">
      <c r="A521" s="265">
        <v>513</v>
      </c>
      <c r="B521" s="190"/>
      <c r="C521" s="266" t="s">
        <v>169</v>
      </c>
      <c r="D521" s="267">
        <v>43847</v>
      </c>
      <c r="E521" s="237" t="s">
        <v>1979</v>
      </c>
      <c r="F521" s="237" t="s">
        <v>15</v>
      </c>
      <c r="G521" s="237">
        <v>1250257</v>
      </c>
      <c r="H521" s="190"/>
      <c r="I521" s="248" t="s">
        <v>2703</v>
      </c>
      <c r="J521" s="190"/>
      <c r="K521" s="190"/>
      <c r="L521" s="190"/>
      <c r="M521" s="190"/>
      <c r="N521" s="268">
        <v>50</v>
      </c>
      <c r="O521" s="268">
        <v>0</v>
      </c>
      <c r="P521" s="190" t="s">
        <v>657</v>
      </c>
      <c r="Q521" s="375"/>
    </row>
    <row r="522" spans="1:17" ht="76.5">
      <c r="A522" s="265">
        <v>513</v>
      </c>
      <c r="B522" s="190"/>
      <c r="C522" s="266" t="s">
        <v>169</v>
      </c>
      <c r="D522" s="267">
        <v>43847</v>
      </c>
      <c r="E522" s="237" t="s">
        <v>1980</v>
      </c>
      <c r="F522" s="237" t="s">
        <v>11</v>
      </c>
      <c r="G522" s="237">
        <v>976850</v>
      </c>
      <c r="H522" s="190"/>
      <c r="I522" s="248" t="s">
        <v>2704</v>
      </c>
      <c r="J522" s="190"/>
      <c r="K522" s="190"/>
      <c r="L522" s="190"/>
      <c r="M522" s="190"/>
      <c r="N522" s="268">
        <v>1321.23</v>
      </c>
      <c r="O522" s="268">
        <v>0</v>
      </c>
      <c r="P522" s="190" t="s">
        <v>657</v>
      </c>
      <c r="Q522" s="375"/>
    </row>
    <row r="523" spans="1:17" ht="51">
      <c r="A523" s="265">
        <v>513</v>
      </c>
      <c r="B523" s="190"/>
      <c r="C523" s="266" t="s">
        <v>169</v>
      </c>
      <c r="D523" s="267">
        <v>43847</v>
      </c>
      <c r="E523" s="237" t="s">
        <v>1981</v>
      </c>
      <c r="F523" s="237" t="s">
        <v>15</v>
      </c>
      <c r="G523" s="237">
        <v>1250538</v>
      </c>
      <c r="H523" s="190"/>
      <c r="I523" s="248" t="s">
        <v>1349</v>
      </c>
      <c r="J523" s="190"/>
      <c r="K523" s="190"/>
      <c r="L523" s="190"/>
      <c r="M523" s="190"/>
      <c r="N523" s="268">
        <v>50</v>
      </c>
      <c r="O523" s="268">
        <v>0</v>
      </c>
      <c r="P523" s="190" t="s">
        <v>657</v>
      </c>
      <c r="Q523" s="375"/>
    </row>
    <row r="524" spans="1:17" ht="51">
      <c r="A524" s="265">
        <v>513</v>
      </c>
      <c r="B524" s="190"/>
      <c r="C524" s="266" t="s">
        <v>169</v>
      </c>
      <c r="D524" s="267">
        <v>43847</v>
      </c>
      <c r="E524" s="237" t="s">
        <v>1982</v>
      </c>
      <c r="F524" s="237" t="s">
        <v>15</v>
      </c>
      <c r="G524" s="237">
        <v>1250439</v>
      </c>
      <c r="H524" s="190"/>
      <c r="I524" s="248" t="s">
        <v>2705</v>
      </c>
      <c r="J524" s="190"/>
      <c r="K524" s="190"/>
      <c r="L524" s="190"/>
      <c r="M524" s="190"/>
      <c r="N524" s="268">
        <v>50</v>
      </c>
      <c r="O524" s="268">
        <v>0</v>
      </c>
      <c r="P524" s="190" t="s">
        <v>657</v>
      </c>
      <c r="Q524" s="375"/>
    </row>
    <row r="525" spans="1:17" ht="63.75">
      <c r="A525" s="265">
        <v>287</v>
      </c>
      <c r="B525" s="190"/>
      <c r="C525" s="266" t="s">
        <v>125</v>
      </c>
      <c r="D525" s="267">
        <v>43847</v>
      </c>
      <c r="E525" s="237" t="s">
        <v>1983</v>
      </c>
      <c r="F525" s="237" t="s">
        <v>11</v>
      </c>
      <c r="G525" s="237">
        <v>976871</v>
      </c>
      <c r="H525" s="190"/>
      <c r="I525" s="248" t="s">
        <v>2706</v>
      </c>
      <c r="J525" s="190"/>
      <c r="K525" s="190"/>
      <c r="L525" s="190"/>
      <c r="M525" s="190"/>
      <c r="N525" s="268">
        <v>50</v>
      </c>
      <c r="O525" s="268">
        <v>0</v>
      </c>
      <c r="P525" s="190" t="s">
        <v>657</v>
      </c>
      <c r="Q525" s="375"/>
    </row>
    <row r="526" spans="1:17" ht="51">
      <c r="A526" s="265">
        <v>16</v>
      </c>
      <c r="B526" s="190"/>
      <c r="C526" s="266" t="s">
        <v>7133</v>
      </c>
      <c r="D526" s="267">
        <v>43850</v>
      </c>
      <c r="E526" s="237" t="s">
        <v>1984</v>
      </c>
      <c r="F526" s="237" t="s">
        <v>3</v>
      </c>
      <c r="G526" s="237">
        <v>1817914</v>
      </c>
      <c r="H526" s="190"/>
      <c r="I526" s="248" t="s">
        <v>8354</v>
      </c>
      <c r="J526" s="190"/>
      <c r="K526" s="190"/>
      <c r="L526" s="190"/>
      <c r="M526" s="190"/>
      <c r="N526" s="268">
        <v>0</v>
      </c>
      <c r="O526" s="268">
        <v>1190</v>
      </c>
      <c r="P526" s="190" t="s">
        <v>657</v>
      </c>
      <c r="Q526" s="375"/>
    </row>
    <row r="527" spans="1:17" ht="51">
      <c r="A527" s="265">
        <v>683</v>
      </c>
      <c r="B527" s="190"/>
      <c r="C527" s="266" t="s">
        <v>1299</v>
      </c>
      <c r="D527" s="267">
        <v>43850</v>
      </c>
      <c r="E527" s="237" t="s">
        <v>1985</v>
      </c>
      <c r="F527" s="237" t="s">
        <v>3</v>
      </c>
      <c r="G527" s="237">
        <v>1817917</v>
      </c>
      <c r="H527" s="190"/>
      <c r="I527" s="248" t="s">
        <v>8355</v>
      </c>
      <c r="J527" s="190"/>
      <c r="K527" s="190"/>
      <c r="L527" s="190"/>
      <c r="M527" s="190"/>
      <c r="N527" s="268">
        <v>0</v>
      </c>
      <c r="O527" s="268">
        <v>674</v>
      </c>
      <c r="P527" s="190" t="s">
        <v>657</v>
      </c>
      <c r="Q527" s="375"/>
    </row>
    <row r="528" spans="1:17" ht="51">
      <c r="A528" s="265" t="s">
        <v>553</v>
      </c>
      <c r="B528" s="190"/>
      <c r="C528" s="266" t="s">
        <v>605</v>
      </c>
      <c r="D528" s="267">
        <v>43850</v>
      </c>
      <c r="E528" s="237" t="s">
        <v>1986</v>
      </c>
      <c r="F528" s="237" t="s">
        <v>3</v>
      </c>
      <c r="G528" s="237">
        <v>1817938</v>
      </c>
      <c r="H528" s="190"/>
      <c r="I528" s="248" t="s">
        <v>2707</v>
      </c>
      <c r="J528" s="190"/>
      <c r="K528" s="190"/>
      <c r="L528" s="190"/>
      <c r="M528" s="190"/>
      <c r="N528" s="268">
        <v>0</v>
      </c>
      <c r="O528" s="268">
        <v>16.96</v>
      </c>
      <c r="P528" s="190" t="s">
        <v>657</v>
      </c>
      <c r="Q528" s="375"/>
    </row>
    <row r="529" spans="1:17" ht="51">
      <c r="A529" s="265">
        <v>650</v>
      </c>
      <c r="B529" s="190"/>
      <c r="C529" s="266" t="s">
        <v>184</v>
      </c>
      <c r="D529" s="267">
        <v>43850</v>
      </c>
      <c r="E529" s="237" t="s">
        <v>1987</v>
      </c>
      <c r="F529" s="237" t="s">
        <v>3</v>
      </c>
      <c r="G529" s="237">
        <v>1817939</v>
      </c>
      <c r="H529" s="190"/>
      <c r="I529" s="248" t="s">
        <v>8356</v>
      </c>
      <c r="J529" s="190"/>
      <c r="K529" s="190"/>
      <c r="L529" s="190"/>
      <c r="M529" s="190"/>
      <c r="N529" s="268">
        <v>0</v>
      </c>
      <c r="O529" s="268">
        <v>511.52000000000004</v>
      </c>
      <c r="P529" s="190" t="s">
        <v>657</v>
      </c>
      <c r="Q529" s="375"/>
    </row>
    <row r="530" spans="1:17" ht="51">
      <c r="A530" s="265">
        <v>373</v>
      </c>
      <c r="B530" s="190"/>
      <c r="C530" s="266" t="s">
        <v>625</v>
      </c>
      <c r="D530" s="267">
        <v>43850</v>
      </c>
      <c r="E530" s="237" t="s">
        <v>1988</v>
      </c>
      <c r="F530" s="237" t="s">
        <v>3</v>
      </c>
      <c r="G530" s="237">
        <v>1817942</v>
      </c>
      <c r="H530" s="190"/>
      <c r="I530" s="248" t="s">
        <v>8357</v>
      </c>
      <c r="J530" s="190"/>
      <c r="K530" s="190"/>
      <c r="L530" s="190"/>
      <c r="M530" s="190"/>
      <c r="N530" s="268">
        <v>0</v>
      </c>
      <c r="O530" s="268">
        <v>1084.25</v>
      </c>
      <c r="P530" s="190" t="s">
        <v>657</v>
      </c>
      <c r="Q530" s="375"/>
    </row>
    <row r="531" spans="1:17" ht="51">
      <c r="A531" s="265">
        <v>41</v>
      </c>
      <c r="B531" s="190"/>
      <c r="C531" s="266" t="s">
        <v>47</v>
      </c>
      <c r="D531" s="267">
        <v>43850</v>
      </c>
      <c r="E531" s="237" t="s">
        <v>1989</v>
      </c>
      <c r="F531" s="237" t="s">
        <v>3</v>
      </c>
      <c r="G531" s="237">
        <v>1817960</v>
      </c>
      <c r="H531" s="190"/>
      <c r="I531" s="248" t="s">
        <v>2708</v>
      </c>
      <c r="J531" s="190"/>
      <c r="K531" s="190"/>
      <c r="L531" s="190"/>
      <c r="M531" s="190"/>
      <c r="N531" s="268">
        <v>0</v>
      </c>
      <c r="O531" s="268">
        <v>44</v>
      </c>
      <c r="P531" s="190" t="s">
        <v>657</v>
      </c>
      <c r="Q531" s="375"/>
    </row>
    <row r="532" spans="1:17" ht="51">
      <c r="A532" s="265">
        <v>41</v>
      </c>
      <c r="B532" s="190"/>
      <c r="C532" s="266" t="s">
        <v>47</v>
      </c>
      <c r="D532" s="267">
        <v>43850</v>
      </c>
      <c r="E532" s="237" t="s">
        <v>1990</v>
      </c>
      <c r="F532" s="237" t="s">
        <v>3</v>
      </c>
      <c r="G532" s="237">
        <v>1817961</v>
      </c>
      <c r="H532" s="190"/>
      <c r="I532" s="248" t="s">
        <v>2708</v>
      </c>
      <c r="J532" s="190"/>
      <c r="K532" s="190"/>
      <c r="L532" s="190"/>
      <c r="M532" s="190"/>
      <c r="N532" s="268">
        <v>0</v>
      </c>
      <c r="O532" s="268">
        <v>734</v>
      </c>
      <c r="P532" s="190" t="s">
        <v>657</v>
      </c>
      <c r="Q532" s="375"/>
    </row>
    <row r="533" spans="1:17" ht="51">
      <c r="A533" s="265">
        <v>41</v>
      </c>
      <c r="B533" s="190"/>
      <c r="C533" s="266" t="s">
        <v>47</v>
      </c>
      <c r="D533" s="267">
        <v>43850</v>
      </c>
      <c r="E533" s="237" t="s">
        <v>1991</v>
      </c>
      <c r="F533" s="237" t="s">
        <v>3</v>
      </c>
      <c r="G533" s="237">
        <v>1817963</v>
      </c>
      <c r="H533" s="190"/>
      <c r="I533" s="248" t="s">
        <v>2708</v>
      </c>
      <c r="J533" s="190"/>
      <c r="K533" s="190"/>
      <c r="L533" s="190"/>
      <c r="M533" s="190"/>
      <c r="N533" s="268">
        <v>0</v>
      </c>
      <c r="O533" s="268">
        <v>477</v>
      </c>
      <c r="P533" s="190" t="s">
        <v>657</v>
      </c>
      <c r="Q533" s="375"/>
    </row>
    <row r="534" spans="1:17" ht="51">
      <c r="A534" s="265">
        <v>41</v>
      </c>
      <c r="B534" s="190"/>
      <c r="C534" s="266" t="s">
        <v>47</v>
      </c>
      <c r="D534" s="267">
        <v>43850</v>
      </c>
      <c r="E534" s="237" t="s">
        <v>1992</v>
      </c>
      <c r="F534" s="237" t="s">
        <v>3</v>
      </c>
      <c r="G534" s="237">
        <v>1817964</v>
      </c>
      <c r="H534" s="190"/>
      <c r="I534" s="248" t="s">
        <v>2708</v>
      </c>
      <c r="J534" s="190"/>
      <c r="K534" s="190"/>
      <c r="L534" s="190"/>
      <c r="M534" s="190"/>
      <c r="N534" s="268">
        <v>0</v>
      </c>
      <c r="O534" s="268">
        <v>901</v>
      </c>
      <c r="P534" s="190" t="s">
        <v>657</v>
      </c>
      <c r="Q534" s="375"/>
    </row>
    <row r="535" spans="1:17" ht="38.25">
      <c r="A535" s="265">
        <v>522</v>
      </c>
      <c r="B535" s="190"/>
      <c r="C535" s="266" t="s">
        <v>172</v>
      </c>
      <c r="D535" s="267">
        <v>43850</v>
      </c>
      <c r="E535" s="237" t="s">
        <v>1993</v>
      </c>
      <c r="F535" s="237" t="s">
        <v>3</v>
      </c>
      <c r="G535" s="237">
        <v>1817967</v>
      </c>
      <c r="H535" s="190"/>
      <c r="I535" s="248" t="s">
        <v>8358</v>
      </c>
      <c r="J535" s="190"/>
      <c r="K535" s="190"/>
      <c r="L535" s="190"/>
      <c r="M535" s="190"/>
      <c r="N535" s="268">
        <v>0</v>
      </c>
      <c r="O535" s="268">
        <v>1109.94</v>
      </c>
      <c r="P535" s="190" t="s">
        <v>657</v>
      </c>
      <c r="Q535" s="375"/>
    </row>
    <row r="536" spans="1:17" ht="51">
      <c r="A536" s="265">
        <v>650</v>
      </c>
      <c r="B536" s="190"/>
      <c r="C536" s="266" t="s">
        <v>184</v>
      </c>
      <c r="D536" s="267">
        <v>43850</v>
      </c>
      <c r="E536" s="237" t="s">
        <v>1994</v>
      </c>
      <c r="F536" s="237" t="s">
        <v>3</v>
      </c>
      <c r="G536" s="237">
        <v>1817865</v>
      </c>
      <c r="H536" s="190"/>
      <c r="I536" s="248" t="s">
        <v>8359</v>
      </c>
      <c r="J536" s="190"/>
      <c r="K536" s="190"/>
      <c r="L536" s="190"/>
      <c r="M536" s="190"/>
      <c r="N536" s="268">
        <v>0</v>
      </c>
      <c r="O536" s="268">
        <v>1193.82</v>
      </c>
      <c r="P536" s="190" t="s">
        <v>657</v>
      </c>
      <c r="Q536" s="375"/>
    </row>
    <row r="537" spans="1:17" ht="63.75">
      <c r="A537" s="265">
        <v>266</v>
      </c>
      <c r="B537" s="190"/>
      <c r="C537" s="266" t="s">
        <v>1368</v>
      </c>
      <c r="D537" s="267">
        <v>43850</v>
      </c>
      <c r="E537" s="237" t="s">
        <v>1995</v>
      </c>
      <c r="F537" s="237" t="s">
        <v>3</v>
      </c>
      <c r="G537" s="237">
        <v>1817879</v>
      </c>
      <c r="H537" s="190"/>
      <c r="I537" s="248" t="s">
        <v>2709</v>
      </c>
      <c r="J537" s="190"/>
      <c r="K537" s="190"/>
      <c r="L537" s="190"/>
      <c r="M537" s="190"/>
      <c r="N537" s="268">
        <v>0</v>
      </c>
      <c r="O537" s="268">
        <v>4850</v>
      </c>
      <c r="P537" s="190" t="s">
        <v>657</v>
      </c>
      <c r="Q537" s="375"/>
    </row>
    <row r="538" spans="1:17" ht="51">
      <c r="A538" s="265" t="s">
        <v>553</v>
      </c>
      <c r="B538" s="190"/>
      <c r="C538" s="266" t="s">
        <v>605</v>
      </c>
      <c r="D538" s="267">
        <v>43850</v>
      </c>
      <c r="E538" s="237" t="s">
        <v>1996</v>
      </c>
      <c r="F538" s="237" t="s">
        <v>3</v>
      </c>
      <c r="G538" s="237">
        <v>1817894</v>
      </c>
      <c r="H538" s="190"/>
      <c r="I538" s="248" t="s">
        <v>2710</v>
      </c>
      <c r="J538" s="190"/>
      <c r="K538" s="190"/>
      <c r="L538" s="190"/>
      <c r="M538" s="190"/>
      <c r="N538" s="268">
        <v>0</v>
      </c>
      <c r="O538" s="268">
        <v>4317</v>
      </c>
      <c r="P538" s="190" t="s">
        <v>657</v>
      </c>
      <c r="Q538" s="375"/>
    </row>
    <row r="539" spans="1:17" ht="63.75">
      <c r="A539" s="265">
        <v>266</v>
      </c>
      <c r="B539" s="190"/>
      <c r="C539" s="266" t="s">
        <v>1368</v>
      </c>
      <c r="D539" s="267">
        <v>43850</v>
      </c>
      <c r="E539" s="237" t="s">
        <v>1997</v>
      </c>
      <c r="F539" s="237" t="s">
        <v>3</v>
      </c>
      <c r="G539" s="237">
        <v>1817895</v>
      </c>
      <c r="H539" s="190"/>
      <c r="I539" s="248" t="s">
        <v>2711</v>
      </c>
      <c r="J539" s="190"/>
      <c r="K539" s="190"/>
      <c r="L539" s="190"/>
      <c r="M539" s="190"/>
      <c r="N539" s="268">
        <v>0</v>
      </c>
      <c r="O539" s="268">
        <v>4850</v>
      </c>
      <c r="P539" s="190" t="s">
        <v>657</v>
      </c>
      <c r="Q539" s="375"/>
    </row>
    <row r="540" spans="1:17" ht="63.75">
      <c r="A540" s="265">
        <v>266</v>
      </c>
      <c r="B540" s="190"/>
      <c r="C540" s="266" t="s">
        <v>1368</v>
      </c>
      <c r="D540" s="267">
        <v>43850</v>
      </c>
      <c r="E540" s="237" t="s">
        <v>1998</v>
      </c>
      <c r="F540" s="237" t="s">
        <v>3</v>
      </c>
      <c r="G540" s="237">
        <v>1817897</v>
      </c>
      <c r="H540" s="190"/>
      <c r="I540" s="248" t="s">
        <v>2712</v>
      </c>
      <c r="J540" s="190"/>
      <c r="K540" s="190"/>
      <c r="L540" s="190"/>
      <c r="M540" s="190"/>
      <c r="N540" s="268">
        <v>0</v>
      </c>
      <c r="O540" s="268">
        <v>4446</v>
      </c>
      <c r="P540" s="190" t="s">
        <v>657</v>
      </c>
      <c r="Q540" s="375"/>
    </row>
    <row r="541" spans="1:17" ht="63.75">
      <c r="A541" s="265">
        <v>291</v>
      </c>
      <c r="B541" s="190"/>
      <c r="C541" s="266" t="s">
        <v>128</v>
      </c>
      <c r="D541" s="267">
        <v>43850</v>
      </c>
      <c r="E541" s="237" t="s">
        <v>1999</v>
      </c>
      <c r="F541" s="237" t="s">
        <v>3</v>
      </c>
      <c r="G541" s="237">
        <v>1817904</v>
      </c>
      <c r="H541" s="190"/>
      <c r="I541" s="248" t="s">
        <v>2713</v>
      </c>
      <c r="J541" s="190"/>
      <c r="K541" s="190"/>
      <c r="L541" s="190"/>
      <c r="M541" s="190"/>
      <c r="N541" s="268">
        <v>0</v>
      </c>
      <c r="O541" s="268">
        <v>28433.32</v>
      </c>
      <c r="P541" s="190" t="s">
        <v>657</v>
      </c>
      <c r="Q541" s="375"/>
    </row>
    <row r="542" spans="1:17" ht="89.25">
      <c r="A542" s="265" t="s">
        <v>554</v>
      </c>
      <c r="B542" s="190"/>
      <c r="C542" s="266" t="s">
        <v>726</v>
      </c>
      <c r="D542" s="267">
        <v>43850</v>
      </c>
      <c r="E542" s="237" t="s">
        <v>2000</v>
      </c>
      <c r="F542" s="237" t="s">
        <v>13</v>
      </c>
      <c r="G542" s="237">
        <v>976889</v>
      </c>
      <c r="H542" s="190"/>
      <c r="I542" s="248" t="s">
        <v>2714</v>
      </c>
      <c r="J542" s="190"/>
      <c r="K542" s="190"/>
      <c r="L542" s="190"/>
      <c r="M542" s="190"/>
      <c r="N542" s="268">
        <v>5837175</v>
      </c>
      <c r="O542" s="268">
        <v>0</v>
      </c>
      <c r="P542" s="190" t="s">
        <v>657</v>
      </c>
      <c r="Q542" s="375"/>
    </row>
    <row r="543" spans="1:17" ht="63.75">
      <c r="A543" s="265" t="s">
        <v>554</v>
      </c>
      <c r="B543" s="190"/>
      <c r="C543" s="266" t="s">
        <v>726</v>
      </c>
      <c r="D543" s="267">
        <v>43850</v>
      </c>
      <c r="E543" s="237" t="s">
        <v>2001</v>
      </c>
      <c r="F543" s="237" t="s">
        <v>11</v>
      </c>
      <c r="G543" s="237">
        <v>976891</v>
      </c>
      <c r="H543" s="190"/>
      <c r="I543" s="248" t="s">
        <v>2715</v>
      </c>
      <c r="J543" s="190"/>
      <c r="K543" s="190"/>
      <c r="L543" s="190"/>
      <c r="M543" s="190"/>
      <c r="N543" s="268">
        <v>50</v>
      </c>
      <c r="O543" s="268">
        <v>0</v>
      </c>
      <c r="P543" s="190" t="s">
        <v>657</v>
      </c>
      <c r="Q543" s="375"/>
    </row>
    <row r="544" spans="1:17" ht="51">
      <c r="A544" s="265">
        <v>340</v>
      </c>
      <c r="B544" s="190"/>
      <c r="C544" s="266" t="s">
        <v>145</v>
      </c>
      <c r="D544" s="267">
        <v>43850</v>
      </c>
      <c r="E544" s="237" t="s">
        <v>2002</v>
      </c>
      <c r="F544" s="237" t="s">
        <v>6</v>
      </c>
      <c r="G544" s="237">
        <v>1251104</v>
      </c>
      <c r="H544" s="190"/>
      <c r="I544" s="248" t="s">
        <v>2716</v>
      </c>
      <c r="J544" s="190"/>
      <c r="K544" s="190"/>
      <c r="L544" s="190"/>
      <c r="M544" s="190"/>
      <c r="N544" s="268">
        <v>0</v>
      </c>
      <c r="O544" s="268">
        <v>21421.38</v>
      </c>
      <c r="P544" s="190" t="s">
        <v>657</v>
      </c>
      <c r="Q544" s="375"/>
    </row>
    <row r="545" spans="1:17" ht="51">
      <c r="A545" s="265">
        <v>340</v>
      </c>
      <c r="B545" s="190"/>
      <c r="C545" s="266" t="s">
        <v>145</v>
      </c>
      <c r="D545" s="267">
        <v>43850</v>
      </c>
      <c r="E545" s="237" t="s">
        <v>2003</v>
      </c>
      <c r="F545" s="237" t="s">
        <v>15</v>
      </c>
      <c r="G545" s="237">
        <v>1251105</v>
      </c>
      <c r="H545" s="190"/>
      <c r="I545" s="248" t="s">
        <v>2717</v>
      </c>
      <c r="J545" s="190"/>
      <c r="K545" s="190"/>
      <c r="L545" s="190"/>
      <c r="M545" s="190"/>
      <c r="N545" s="268">
        <v>50</v>
      </c>
      <c r="O545" s="268">
        <v>0</v>
      </c>
      <c r="P545" s="190" t="s">
        <v>657</v>
      </c>
      <c r="Q545" s="375"/>
    </row>
    <row r="546" spans="1:17" ht="76.5">
      <c r="A546" s="265" t="s">
        <v>554</v>
      </c>
      <c r="B546" s="190"/>
      <c r="C546" s="266" t="s">
        <v>726</v>
      </c>
      <c r="D546" s="267">
        <v>43850</v>
      </c>
      <c r="E546" s="237" t="s">
        <v>2004</v>
      </c>
      <c r="F546" s="237" t="s">
        <v>11</v>
      </c>
      <c r="G546" s="237">
        <v>976897</v>
      </c>
      <c r="H546" s="190"/>
      <c r="I546" s="248" t="s">
        <v>2718</v>
      </c>
      <c r="J546" s="190"/>
      <c r="K546" s="190"/>
      <c r="L546" s="190"/>
      <c r="M546" s="190"/>
      <c r="N546" s="268">
        <v>50</v>
      </c>
      <c r="O546" s="268">
        <v>0</v>
      </c>
      <c r="P546" s="190" t="s">
        <v>657</v>
      </c>
      <c r="Q546" s="375"/>
    </row>
    <row r="547" spans="1:17" ht="76.5">
      <c r="A547" s="265" t="s">
        <v>554</v>
      </c>
      <c r="B547" s="190"/>
      <c r="C547" s="266" t="s">
        <v>726</v>
      </c>
      <c r="D547" s="267">
        <v>43850</v>
      </c>
      <c r="E547" s="237" t="s">
        <v>2005</v>
      </c>
      <c r="F547" s="237" t="s">
        <v>13</v>
      </c>
      <c r="G547" s="237">
        <v>976897</v>
      </c>
      <c r="H547" s="190"/>
      <c r="I547" s="248" t="s">
        <v>2719</v>
      </c>
      <c r="J547" s="190"/>
      <c r="K547" s="190"/>
      <c r="L547" s="190"/>
      <c r="M547" s="190"/>
      <c r="N547" s="268">
        <v>7750</v>
      </c>
      <c r="O547" s="268">
        <v>0</v>
      </c>
      <c r="P547" s="190" t="s">
        <v>657</v>
      </c>
      <c r="Q547" s="375"/>
    </row>
    <row r="548" spans="1:17" ht="76.5">
      <c r="A548" s="265" t="s">
        <v>554</v>
      </c>
      <c r="B548" s="190"/>
      <c r="C548" s="266" t="s">
        <v>726</v>
      </c>
      <c r="D548" s="267">
        <v>43850</v>
      </c>
      <c r="E548" s="237" t="s">
        <v>2006</v>
      </c>
      <c r="F548" s="237" t="s">
        <v>6</v>
      </c>
      <c r="G548" s="237">
        <v>1230691</v>
      </c>
      <c r="H548" s="190"/>
      <c r="I548" s="248" t="s">
        <v>2720</v>
      </c>
      <c r="J548" s="190"/>
      <c r="K548" s="190"/>
      <c r="L548" s="190"/>
      <c r="M548" s="190"/>
      <c r="N548" s="268">
        <v>0</v>
      </c>
      <c r="O548" s="268">
        <v>50000</v>
      </c>
      <c r="P548" s="190" t="s">
        <v>657</v>
      </c>
      <c r="Q548" s="375"/>
    </row>
    <row r="549" spans="1:17" ht="63.75">
      <c r="A549" s="265" t="s">
        <v>556</v>
      </c>
      <c r="B549" s="190"/>
      <c r="C549" s="266" t="s">
        <v>714</v>
      </c>
      <c r="D549" s="267">
        <v>43850</v>
      </c>
      <c r="E549" s="237" t="s">
        <v>2007</v>
      </c>
      <c r="F549" s="237" t="s">
        <v>6</v>
      </c>
      <c r="G549" s="237">
        <v>1230698</v>
      </c>
      <c r="H549" s="190"/>
      <c r="I549" s="248" t="s">
        <v>2721</v>
      </c>
      <c r="J549" s="190"/>
      <c r="K549" s="190"/>
      <c r="L549" s="190"/>
      <c r="M549" s="190"/>
      <c r="N549" s="268">
        <v>0</v>
      </c>
      <c r="O549" s="268">
        <v>3933.3</v>
      </c>
      <c r="P549" s="190" t="s">
        <v>657</v>
      </c>
      <c r="Q549" s="375"/>
    </row>
    <row r="550" spans="1:17" ht="51">
      <c r="A550" s="265">
        <v>46</v>
      </c>
      <c r="B550" s="190"/>
      <c r="C550" s="266" t="s">
        <v>48</v>
      </c>
      <c r="D550" s="267">
        <v>43851</v>
      </c>
      <c r="E550" s="237" t="s">
        <v>2008</v>
      </c>
      <c r="F550" s="237" t="s">
        <v>3</v>
      </c>
      <c r="G550" s="237">
        <v>1818272</v>
      </c>
      <c r="H550" s="190"/>
      <c r="I550" s="248" t="s">
        <v>5759</v>
      </c>
      <c r="J550" s="190"/>
      <c r="K550" s="190"/>
      <c r="L550" s="190"/>
      <c r="M550" s="190"/>
      <c r="N550" s="268">
        <v>0</v>
      </c>
      <c r="O550" s="268">
        <v>4363</v>
      </c>
      <c r="P550" s="190" t="s">
        <v>657</v>
      </c>
      <c r="Q550" s="375"/>
    </row>
    <row r="551" spans="1:17" ht="51">
      <c r="A551" s="265" t="s">
        <v>562</v>
      </c>
      <c r="B551" s="190"/>
      <c r="C551" s="266" t="s">
        <v>604</v>
      </c>
      <c r="D551" s="267">
        <v>43851</v>
      </c>
      <c r="E551" s="237" t="s">
        <v>2009</v>
      </c>
      <c r="F551" s="237" t="s">
        <v>3</v>
      </c>
      <c r="G551" s="237">
        <v>1818269</v>
      </c>
      <c r="H551" s="190"/>
      <c r="I551" s="248" t="s">
        <v>5760</v>
      </c>
      <c r="J551" s="190"/>
      <c r="K551" s="190"/>
      <c r="L551" s="190"/>
      <c r="M551" s="190"/>
      <c r="N551" s="268">
        <v>0</v>
      </c>
      <c r="O551" s="268">
        <v>695</v>
      </c>
      <c r="P551" s="190" t="s">
        <v>657</v>
      </c>
      <c r="Q551" s="375"/>
    </row>
    <row r="552" spans="1:17" ht="51">
      <c r="A552" s="265" t="s">
        <v>553</v>
      </c>
      <c r="B552" s="190"/>
      <c r="C552" s="266" t="s">
        <v>605</v>
      </c>
      <c r="D552" s="267">
        <v>43851</v>
      </c>
      <c r="E552" s="237" t="s">
        <v>2010</v>
      </c>
      <c r="F552" s="237" t="s">
        <v>3</v>
      </c>
      <c r="G552" s="237">
        <v>1818254</v>
      </c>
      <c r="H552" s="190"/>
      <c r="I552" s="248" t="s">
        <v>2722</v>
      </c>
      <c r="J552" s="190"/>
      <c r="K552" s="190"/>
      <c r="L552" s="190"/>
      <c r="M552" s="190"/>
      <c r="N552" s="268">
        <v>0</v>
      </c>
      <c r="O552" s="268">
        <v>19</v>
      </c>
      <c r="P552" s="190" t="s">
        <v>657</v>
      </c>
      <c r="Q552" s="375"/>
    </row>
    <row r="553" spans="1:17" ht="51">
      <c r="A553" s="265">
        <v>650</v>
      </c>
      <c r="B553" s="190"/>
      <c r="C553" s="266" t="s">
        <v>184</v>
      </c>
      <c r="D553" s="267">
        <v>43851</v>
      </c>
      <c r="E553" s="237" t="s">
        <v>2011</v>
      </c>
      <c r="F553" s="237" t="s">
        <v>3</v>
      </c>
      <c r="G553" s="237">
        <v>1818246</v>
      </c>
      <c r="H553" s="190"/>
      <c r="I553" s="248" t="s">
        <v>8360</v>
      </c>
      <c r="J553" s="190"/>
      <c r="K553" s="190"/>
      <c r="L553" s="190"/>
      <c r="M553" s="190"/>
      <c r="N553" s="268">
        <v>0</v>
      </c>
      <c r="O553" s="268">
        <v>92.15</v>
      </c>
      <c r="P553" s="190" t="s">
        <v>657</v>
      </c>
      <c r="Q553" s="375"/>
    </row>
    <row r="554" spans="1:17" ht="38.25">
      <c r="A554" s="265">
        <v>291</v>
      </c>
      <c r="B554" s="190"/>
      <c r="C554" s="266" t="s">
        <v>128</v>
      </c>
      <c r="D554" s="267">
        <v>43851</v>
      </c>
      <c r="E554" s="237" t="s">
        <v>2012</v>
      </c>
      <c r="F554" s="237" t="s">
        <v>3</v>
      </c>
      <c r="G554" s="237">
        <v>1818310</v>
      </c>
      <c r="H554" s="190"/>
      <c r="I554" s="248" t="s">
        <v>8361</v>
      </c>
      <c r="J554" s="190"/>
      <c r="K554" s="190"/>
      <c r="L554" s="190"/>
      <c r="M554" s="190"/>
      <c r="N554" s="268">
        <v>0</v>
      </c>
      <c r="O554" s="268">
        <v>695</v>
      </c>
      <c r="P554" s="190" t="s">
        <v>657</v>
      </c>
      <c r="Q554" s="375"/>
    </row>
    <row r="555" spans="1:17" ht="51">
      <c r="A555" s="265">
        <v>16</v>
      </c>
      <c r="B555" s="190"/>
      <c r="C555" s="266" t="s">
        <v>7133</v>
      </c>
      <c r="D555" s="267">
        <v>43851</v>
      </c>
      <c r="E555" s="237" t="s">
        <v>2013</v>
      </c>
      <c r="F555" s="237" t="s">
        <v>3</v>
      </c>
      <c r="G555" s="237">
        <v>1818364</v>
      </c>
      <c r="H555" s="190"/>
      <c r="I555" s="248" t="s">
        <v>2723</v>
      </c>
      <c r="J555" s="190"/>
      <c r="K555" s="190"/>
      <c r="L555" s="190"/>
      <c r="M555" s="190"/>
      <c r="N555" s="268">
        <v>0</v>
      </c>
      <c r="O555" s="268">
        <v>4506</v>
      </c>
      <c r="P555" s="190" t="s">
        <v>657</v>
      </c>
      <c r="Q555" s="375"/>
    </row>
    <row r="556" spans="1:17" ht="51">
      <c r="A556" s="265" t="s">
        <v>553</v>
      </c>
      <c r="B556" s="190"/>
      <c r="C556" s="266" t="s">
        <v>605</v>
      </c>
      <c r="D556" s="267">
        <v>43851</v>
      </c>
      <c r="E556" s="237" t="s">
        <v>2014</v>
      </c>
      <c r="F556" s="237" t="s">
        <v>3</v>
      </c>
      <c r="G556" s="237">
        <v>1818397</v>
      </c>
      <c r="H556" s="190"/>
      <c r="I556" s="248" t="s">
        <v>2724</v>
      </c>
      <c r="J556" s="190"/>
      <c r="K556" s="190"/>
      <c r="L556" s="190"/>
      <c r="M556" s="190"/>
      <c r="N556" s="268">
        <v>0</v>
      </c>
      <c r="O556" s="268">
        <v>739.64</v>
      </c>
      <c r="P556" s="190" t="s">
        <v>657</v>
      </c>
      <c r="Q556" s="375"/>
    </row>
    <row r="557" spans="1:17" ht="51">
      <c r="A557" s="265" t="s">
        <v>562</v>
      </c>
      <c r="B557" s="190"/>
      <c r="C557" s="266" t="s">
        <v>604</v>
      </c>
      <c r="D557" s="267">
        <v>43851</v>
      </c>
      <c r="E557" s="237" t="s">
        <v>2015</v>
      </c>
      <c r="F557" s="237" t="s">
        <v>3</v>
      </c>
      <c r="G557" s="237">
        <v>1818241</v>
      </c>
      <c r="H557" s="190"/>
      <c r="I557" s="248" t="s">
        <v>2725</v>
      </c>
      <c r="J557" s="190"/>
      <c r="K557" s="190"/>
      <c r="L557" s="190"/>
      <c r="M557" s="190"/>
      <c r="N557" s="268">
        <v>0</v>
      </c>
      <c r="O557" s="268">
        <v>10353.27</v>
      </c>
      <c r="P557" s="190" t="s">
        <v>657</v>
      </c>
      <c r="Q557" s="375"/>
    </row>
    <row r="558" spans="1:17" ht="51">
      <c r="A558" s="265" t="s">
        <v>562</v>
      </c>
      <c r="B558" s="190"/>
      <c r="C558" s="266" t="s">
        <v>604</v>
      </c>
      <c r="D558" s="267">
        <v>43851</v>
      </c>
      <c r="E558" s="237" t="s">
        <v>2016</v>
      </c>
      <c r="F558" s="237" t="s">
        <v>3</v>
      </c>
      <c r="G558" s="237">
        <v>1818244</v>
      </c>
      <c r="H558" s="190"/>
      <c r="I558" s="248" t="s">
        <v>2726</v>
      </c>
      <c r="J558" s="190"/>
      <c r="K558" s="190"/>
      <c r="L558" s="190"/>
      <c r="M558" s="190"/>
      <c r="N558" s="268">
        <v>0</v>
      </c>
      <c r="O558" s="268">
        <v>19381.240000000002</v>
      </c>
      <c r="P558" s="190" t="s">
        <v>657</v>
      </c>
      <c r="Q558" s="375"/>
    </row>
    <row r="559" spans="1:17" ht="38.25">
      <c r="A559" s="265">
        <v>526</v>
      </c>
      <c r="B559" s="190"/>
      <c r="C559" s="266" t="s">
        <v>1360</v>
      </c>
      <c r="D559" s="267">
        <v>43851</v>
      </c>
      <c r="E559" s="237" t="s">
        <v>2017</v>
      </c>
      <c r="F559" s="237" t="s">
        <v>3</v>
      </c>
      <c r="G559" s="237">
        <v>1818243</v>
      </c>
      <c r="H559" s="190"/>
      <c r="I559" s="248" t="s">
        <v>2727</v>
      </c>
      <c r="J559" s="190"/>
      <c r="K559" s="190"/>
      <c r="L559" s="190"/>
      <c r="M559" s="190"/>
      <c r="N559" s="268">
        <v>0</v>
      </c>
      <c r="O559" s="268">
        <v>2684.06</v>
      </c>
      <c r="P559" s="190" t="s">
        <v>657</v>
      </c>
      <c r="Q559" s="375"/>
    </row>
    <row r="560" spans="1:17" ht="38.25">
      <c r="A560" s="265">
        <v>670</v>
      </c>
      <c r="B560" s="190"/>
      <c r="C560" s="266" t="s">
        <v>187</v>
      </c>
      <c r="D560" s="267">
        <v>43851</v>
      </c>
      <c r="E560" s="237" t="s">
        <v>2018</v>
      </c>
      <c r="F560" s="237" t="s">
        <v>3</v>
      </c>
      <c r="G560" s="237">
        <v>1818211</v>
      </c>
      <c r="H560" s="190"/>
      <c r="I560" s="248" t="s">
        <v>8362</v>
      </c>
      <c r="J560" s="190"/>
      <c r="K560" s="190"/>
      <c r="L560" s="190"/>
      <c r="M560" s="190"/>
      <c r="N560" s="268">
        <v>0</v>
      </c>
      <c r="O560" s="268">
        <v>8639.09</v>
      </c>
      <c r="P560" s="190" t="s">
        <v>657</v>
      </c>
      <c r="Q560" s="375"/>
    </row>
    <row r="561" spans="1:17" ht="51">
      <c r="A561" s="265" t="s">
        <v>553</v>
      </c>
      <c r="B561" s="190"/>
      <c r="C561" s="266" t="s">
        <v>605</v>
      </c>
      <c r="D561" s="267">
        <v>43851</v>
      </c>
      <c r="E561" s="237" t="s">
        <v>2019</v>
      </c>
      <c r="F561" s="237" t="s">
        <v>3</v>
      </c>
      <c r="G561" s="237">
        <v>1818194</v>
      </c>
      <c r="H561" s="190"/>
      <c r="I561" s="248" t="s">
        <v>2728</v>
      </c>
      <c r="J561" s="190"/>
      <c r="K561" s="190"/>
      <c r="L561" s="190"/>
      <c r="M561" s="190"/>
      <c r="N561" s="268">
        <v>0</v>
      </c>
      <c r="O561" s="268">
        <v>11.1</v>
      </c>
      <c r="P561" s="190" t="s">
        <v>657</v>
      </c>
      <c r="Q561" s="375"/>
    </row>
    <row r="562" spans="1:17" ht="38.25">
      <c r="A562" s="265" t="s">
        <v>562</v>
      </c>
      <c r="B562" s="190"/>
      <c r="C562" s="266" t="s">
        <v>604</v>
      </c>
      <c r="D562" s="267">
        <v>43851</v>
      </c>
      <c r="E562" s="237" t="s">
        <v>2020</v>
      </c>
      <c r="F562" s="237" t="s">
        <v>3</v>
      </c>
      <c r="G562" s="237">
        <v>1818187</v>
      </c>
      <c r="H562" s="190"/>
      <c r="I562" s="248" t="s">
        <v>2729</v>
      </c>
      <c r="J562" s="190"/>
      <c r="K562" s="190"/>
      <c r="L562" s="190"/>
      <c r="M562" s="190"/>
      <c r="N562" s="268">
        <v>0</v>
      </c>
      <c r="O562" s="268">
        <v>0.1</v>
      </c>
      <c r="P562" s="190" t="s">
        <v>657</v>
      </c>
      <c r="Q562" s="375"/>
    </row>
    <row r="563" spans="1:17" ht="51">
      <c r="A563" s="265">
        <v>266</v>
      </c>
      <c r="B563" s="190"/>
      <c r="C563" s="266" t="s">
        <v>1368</v>
      </c>
      <c r="D563" s="267">
        <v>43851</v>
      </c>
      <c r="E563" s="237" t="s">
        <v>2021</v>
      </c>
      <c r="F563" s="237" t="s">
        <v>3</v>
      </c>
      <c r="G563" s="237">
        <v>1818182</v>
      </c>
      <c r="H563" s="190"/>
      <c r="I563" s="248" t="s">
        <v>8363</v>
      </c>
      <c r="J563" s="190"/>
      <c r="K563" s="190"/>
      <c r="L563" s="190"/>
      <c r="M563" s="190"/>
      <c r="N563" s="268">
        <v>0</v>
      </c>
      <c r="O563" s="268">
        <v>1171</v>
      </c>
      <c r="P563" s="190" t="s">
        <v>657</v>
      </c>
      <c r="Q563" s="375"/>
    </row>
    <row r="564" spans="1:17" ht="51">
      <c r="A564" s="265" t="s">
        <v>553</v>
      </c>
      <c r="B564" s="190"/>
      <c r="C564" s="266" t="s">
        <v>605</v>
      </c>
      <c r="D564" s="267">
        <v>43851</v>
      </c>
      <c r="E564" s="237" t="s">
        <v>2022</v>
      </c>
      <c r="F564" s="237" t="s">
        <v>3</v>
      </c>
      <c r="G564" s="237">
        <v>1818174</v>
      </c>
      <c r="H564" s="190"/>
      <c r="I564" s="248" t="s">
        <v>2730</v>
      </c>
      <c r="J564" s="190"/>
      <c r="K564" s="190"/>
      <c r="L564" s="190"/>
      <c r="M564" s="190"/>
      <c r="N564" s="268">
        <v>0</v>
      </c>
      <c r="O564" s="268">
        <v>819.1</v>
      </c>
      <c r="P564" s="190" t="s">
        <v>657</v>
      </c>
      <c r="Q564" s="375"/>
    </row>
    <row r="565" spans="1:17" ht="76.5">
      <c r="A565" s="265">
        <v>25</v>
      </c>
      <c r="B565" s="190"/>
      <c r="C565" s="266" t="s">
        <v>45</v>
      </c>
      <c r="D565" s="267">
        <v>43851</v>
      </c>
      <c r="E565" s="237" t="s">
        <v>2023</v>
      </c>
      <c r="F565" s="237" t="s">
        <v>6</v>
      </c>
      <c r="G565" s="237">
        <v>1231198</v>
      </c>
      <c r="H565" s="190"/>
      <c r="I565" s="248" t="s">
        <v>2731</v>
      </c>
      <c r="J565" s="190"/>
      <c r="K565" s="190"/>
      <c r="L565" s="190"/>
      <c r="M565" s="190"/>
      <c r="N565" s="268">
        <v>0</v>
      </c>
      <c r="O565" s="268">
        <v>1914.45</v>
      </c>
      <c r="P565" s="190" t="s">
        <v>657</v>
      </c>
      <c r="Q565" s="375"/>
    </row>
    <row r="566" spans="1:17" ht="76.5">
      <c r="A566" s="265" t="s">
        <v>556</v>
      </c>
      <c r="B566" s="190"/>
      <c r="C566" s="266" t="s">
        <v>714</v>
      </c>
      <c r="D566" s="267">
        <v>43851</v>
      </c>
      <c r="E566" s="237" t="s">
        <v>2024</v>
      </c>
      <c r="F566" s="237" t="s">
        <v>6</v>
      </c>
      <c r="G566" s="237">
        <v>1231207</v>
      </c>
      <c r="H566" s="190"/>
      <c r="I566" s="248" t="s">
        <v>2732</v>
      </c>
      <c r="J566" s="190"/>
      <c r="K566" s="190"/>
      <c r="L566" s="190"/>
      <c r="M566" s="190"/>
      <c r="N566" s="268">
        <v>0</v>
      </c>
      <c r="O566" s="268">
        <v>500</v>
      </c>
      <c r="P566" s="190" t="s">
        <v>657</v>
      </c>
      <c r="Q566" s="375"/>
    </row>
    <row r="567" spans="1:17" ht="76.5">
      <c r="A567" s="265" t="s">
        <v>556</v>
      </c>
      <c r="B567" s="190"/>
      <c r="C567" s="266" t="s">
        <v>714</v>
      </c>
      <c r="D567" s="267">
        <v>43851</v>
      </c>
      <c r="E567" s="237" t="s">
        <v>2025</v>
      </c>
      <c r="F567" s="237" t="s">
        <v>6</v>
      </c>
      <c r="G567" s="237">
        <v>1231208</v>
      </c>
      <c r="H567" s="190"/>
      <c r="I567" s="248" t="s">
        <v>2733</v>
      </c>
      <c r="J567" s="190"/>
      <c r="K567" s="190"/>
      <c r="L567" s="190"/>
      <c r="M567" s="190"/>
      <c r="N567" s="268">
        <v>0</v>
      </c>
      <c r="O567" s="268">
        <v>11065</v>
      </c>
      <c r="P567" s="190" t="s">
        <v>657</v>
      </c>
      <c r="Q567" s="375"/>
    </row>
    <row r="568" spans="1:17" ht="76.5">
      <c r="A568" s="265" t="s">
        <v>556</v>
      </c>
      <c r="B568" s="190"/>
      <c r="C568" s="266" t="s">
        <v>714</v>
      </c>
      <c r="D568" s="267">
        <v>43851</v>
      </c>
      <c r="E568" s="237" t="s">
        <v>2026</v>
      </c>
      <c r="F568" s="237" t="s">
        <v>6</v>
      </c>
      <c r="G568" s="237">
        <v>1231210</v>
      </c>
      <c r="H568" s="190"/>
      <c r="I568" s="248" t="s">
        <v>2734</v>
      </c>
      <c r="J568" s="190"/>
      <c r="K568" s="190"/>
      <c r="L568" s="190"/>
      <c r="M568" s="190"/>
      <c r="N568" s="268">
        <v>0</v>
      </c>
      <c r="O568" s="268">
        <v>442.45</v>
      </c>
      <c r="P568" s="190" t="s">
        <v>657</v>
      </c>
      <c r="Q568" s="375"/>
    </row>
    <row r="569" spans="1:17" ht="76.5">
      <c r="A569" s="265">
        <v>143</v>
      </c>
      <c r="B569" s="190"/>
      <c r="C569" s="266" t="s">
        <v>75</v>
      </c>
      <c r="D569" s="267">
        <v>43851</v>
      </c>
      <c r="E569" s="237" t="s">
        <v>2027</v>
      </c>
      <c r="F569" s="237" t="s">
        <v>6</v>
      </c>
      <c r="G569" s="237">
        <v>1231211</v>
      </c>
      <c r="H569" s="190"/>
      <c r="I569" s="248" t="s">
        <v>8364</v>
      </c>
      <c r="J569" s="190"/>
      <c r="K569" s="190"/>
      <c r="L569" s="190"/>
      <c r="M569" s="190"/>
      <c r="N569" s="268">
        <v>0</v>
      </c>
      <c r="O569" s="268">
        <v>544091.86</v>
      </c>
      <c r="P569" s="190" t="s">
        <v>657</v>
      </c>
      <c r="Q569" s="375"/>
    </row>
    <row r="570" spans="1:17" ht="51">
      <c r="A570" s="265">
        <v>513</v>
      </c>
      <c r="B570" s="190"/>
      <c r="C570" s="266" t="s">
        <v>169</v>
      </c>
      <c r="D570" s="267">
        <v>43851</v>
      </c>
      <c r="E570" s="237" t="s">
        <v>2028</v>
      </c>
      <c r="F570" s="237" t="s">
        <v>15</v>
      </c>
      <c r="G570" s="237">
        <v>1253030</v>
      </c>
      <c r="H570" s="190"/>
      <c r="I570" s="248" t="s">
        <v>2448</v>
      </c>
      <c r="J570" s="190"/>
      <c r="K570" s="190"/>
      <c r="L570" s="190"/>
      <c r="M570" s="190"/>
      <c r="N570" s="268">
        <v>50</v>
      </c>
      <c r="O570" s="268">
        <v>0</v>
      </c>
      <c r="P570" s="190" t="s">
        <v>657</v>
      </c>
      <c r="Q570" s="375"/>
    </row>
    <row r="571" spans="1:17" ht="51">
      <c r="A571" s="265">
        <v>513</v>
      </c>
      <c r="B571" s="190"/>
      <c r="C571" s="266" t="s">
        <v>169</v>
      </c>
      <c r="D571" s="267">
        <v>43851</v>
      </c>
      <c r="E571" s="237" t="s">
        <v>2029</v>
      </c>
      <c r="F571" s="237" t="s">
        <v>15</v>
      </c>
      <c r="G571" s="237">
        <v>1253039</v>
      </c>
      <c r="H571" s="190"/>
      <c r="I571" s="248" t="s">
        <v>2735</v>
      </c>
      <c r="J571" s="190"/>
      <c r="K571" s="190"/>
      <c r="L571" s="190"/>
      <c r="M571" s="190"/>
      <c r="N571" s="268">
        <v>50</v>
      </c>
      <c r="O571" s="268">
        <v>0</v>
      </c>
      <c r="P571" s="190" t="s">
        <v>657</v>
      </c>
      <c r="Q571" s="375"/>
    </row>
    <row r="572" spans="1:17" ht="51">
      <c r="A572" s="265">
        <v>513</v>
      </c>
      <c r="B572" s="190"/>
      <c r="C572" s="266" t="s">
        <v>169</v>
      </c>
      <c r="D572" s="267">
        <v>43851</v>
      </c>
      <c r="E572" s="237" t="s">
        <v>2030</v>
      </c>
      <c r="F572" s="237" t="s">
        <v>15</v>
      </c>
      <c r="G572" s="237">
        <v>1253093</v>
      </c>
      <c r="H572" s="190"/>
      <c r="I572" s="248" t="s">
        <v>2736</v>
      </c>
      <c r="J572" s="190"/>
      <c r="K572" s="190"/>
      <c r="L572" s="190"/>
      <c r="M572" s="190"/>
      <c r="N572" s="268">
        <v>50</v>
      </c>
      <c r="O572" s="268">
        <v>0</v>
      </c>
      <c r="P572" s="190" t="s">
        <v>657</v>
      </c>
      <c r="Q572" s="375"/>
    </row>
    <row r="573" spans="1:17" ht="51">
      <c r="A573" s="265">
        <v>513</v>
      </c>
      <c r="B573" s="190"/>
      <c r="C573" s="266" t="s">
        <v>169</v>
      </c>
      <c r="D573" s="267">
        <v>43851</v>
      </c>
      <c r="E573" s="237" t="s">
        <v>2031</v>
      </c>
      <c r="F573" s="237" t="s">
        <v>11</v>
      </c>
      <c r="G573" s="237">
        <v>976952</v>
      </c>
      <c r="H573" s="190"/>
      <c r="I573" s="248" t="s">
        <v>2737</v>
      </c>
      <c r="J573" s="190"/>
      <c r="K573" s="190"/>
      <c r="L573" s="190"/>
      <c r="M573" s="190"/>
      <c r="N573" s="268">
        <v>50</v>
      </c>
      <c r="O573" s="268">
        <v>0</v>
      </c>
      <c r="P573" s="190" t="s">
        <v>657</v>
      </c>
      <c r="Q573" s="375"/>
    </row>
    <row r="574" spans="1:17" ht="89.25">
      <c r="A574" s="265" t="s">
        <v>554</v>
      </c>
      <c r="B574" s="190"/>
      <c r="C574" s="266" t="s">
        <v>726</v>
      </c>
      <c r="D574" s="267">
        <v>43851</v>
      </c>
      <c r="E574" s="237" t="s">
        <v>2032</v>
      </c>
      <c r="F574" s="237" t="s">
        <v>13</v>
      </c>
      <c r="G574" s="237">
        <v>976956</v>
      </c>
      <c r="H574" s="190"/>
      <c r="I574" s="248" t="s">
        <v>2738</v>
      </c>
      <c r="J574" s="190"/>
      <c r="K574" s="190"/>
      <c r="L574" s="190"/>
      <c r="M574" s="190"/>
      <c r="N574" s="268">
        <v>9374</v>
      </c>
      <c r="O574" s="268">
        <v>0</v>
      </c>
      <c r="P574" s="190" t="s">
        <v>657</v>
      </c>
      <c r="Q574" s="375"/>
    </row>
    <row r="575" spans="1:17" ht="76.5">
      <c r="A575" s="265" t="s">
        <v>554</v>
      </c>
      <c r="B575" s="190"/>
      <c r="C575" s="266" t="s">
        <v>726</v>
      </c>
      <c r="D575" s="267">
        <v>43851</v>
      </c>
      <c r="E575" s="237" t="s">
        <v>2033</v>
      </c>
      <c r="F575" s="237" t="s">
        <v>11</v>
      </c>
      <c r="G575" s="237">
        <v>976956</v>
      </c>
      <c r="H575" s="190"/>
      <c r="I575" s="248" t="s">
        <v>2739</v>
      </c>
      <c r="J575" s="190"/>
      <c r="K575" s="190"/>
      <c r="L575" s="190"/>
      <c r="M575" s="190"/>
      <c r="N575" s="268">
        <v>50</v>
      </c>
      <c r="O575" s="268">
        <v>0</v>
      </c>
      <c r="P575" s="190" t="s">
        <v>657</v>
      </c>
      <c r="Q575" s="375"/>
    </row>
    <row r="576" spans="1:17" ht="51">
      <c r="A576" s="265">
        <v>119</v>
      </c>
      <c r="B576" s="190"/>
      <c r="C576" s="266" t="s">
        <v>62</v>
      </c>
      <c r="D576" s="267">
        <v>43851</v>
      </c>
      <c r="E576" s="237" t="s">
        <v>2034</v>
      </c>
      <c r="F576" s="237" t="s">
        <v>11</v>
      </c>
      <c r="G576" s="237">
        <v>976976</v>
      </c>
      <c r="H576" s="190"/>
      <c r="I576" s="248" t="s">
        <v>2740</v>
      </c>
      <c r="J576" s="190"/>
      <c r="K576" s="190"/>
      <c r="L576" s="190"/>
      <c r="M576" s="190"/>
      <c r="N576" s="268">
        <v>50</v>
      </c>
      <c r="O576" s="268">
        <v>0</v>
      </c>
      <c r="P576" s="190" t="s">
        <v>657</v>
      </c>
      <c r="Q576" s="375"/>
    </row>
    <row r="577" spans="1:17" ht="38.25">
      <c r="A577" s="265">
        <v>85</v>
      </c>
      <c r="B577" s="190"/>
      <c r="C577" s="266" t="s">
        <v>705</v>
      </c>
      <c r="D577" s="267">
        <v>43853</v>
      </c>
      <c r="E577" s="237" t="s">
        <v>2035</v>
      </c>
      <c r="F577" s="237" t="s">
        <v>3</v>
      </c>
      <c r="G577" s="237">
        <v>1818629</v>
      </c>
      <c r="H577" s="190"/>
      <c r="I577" s="248" t="s">
        <v>8365</v>
      </c>
      <c r="J577" s="190"/>
      <c r="K577" s="190"/>
      <c r="L577" s="190"/>
      <c r="M577" s="190"/>
      <c r="N577" s="268">
        <v>0</v>
      </c>
      <c r="O577" s="268">
        <v>2587.98</v>
      </c>
      <c r="P577" s="190" t="s">
        <v>657</v>
      </c>
      <c r="Q577" s="375"/>
    </row>
    <row r="578" spans="1:17" ht="38.25">
      <c r="A578" s="265">
        <v>20</v>
      </c>
      <c r="B578" s="190"/>
      <c r="C578" s="266" t="s">
        <v>44</v>
      </c>
      <c r="D578" s="267">
        <v>43853</v>
      </c>
      <c r="E578" s="237" t="s">
        <v>2036</v>
      </c>
      <c r="F578" s="237" t="s">
        <v>3</v>
      </c>
      <c r="G578" s="237">
        <v>1818650</v>
      </c>
      <c r="H578" s="190"/>
      <c r="I578" s="248" t="s">
        <v>8366</v>
      </c>
      <c r="J578" s="190"/>
      <c r="K578" s="190"/>
      <c r="L578" s="190"/>
      <c r="M578" s="190"/>
      <c r="N578" s="268">
        <v>0</v>
      </c>
      <c r="O578" s="268">
        <v>48.230000000000004</v>
      </c>
      <c r="P578" s="190" t="s">
        <v>657</v>
      </c>
      <c r="Q578" s="375"/>
    </row>
    <row r="579" spans="1:17" ht="51">
      <c r="A579" s="265">
        <v>580</v>
      </c>
      <c r="B579" s="190"/>
      <c r="C579" s="266" t="s">
        <v>178</v>
      </c>
      <c r="D579" s="267">
        <v>43853</v>
      </c>
      <c r="E579" s="237" t="s">
        <v>2037</v>
      </c>
      <c r="F579" s="237" t="s">
        <v>3</v>
      </c>
      <c r="G579" s="237">
        <v>1818657</v>
      </c>
      <c r="H579" s="190"/>
      <c r="I579" s="248" t="s">
        <v>2741</v>
      </c>
      <c r="J579" s="190"/>
      <c r="K579" s="190"/>
      <c r="L579" s="190"/>
      <c r="M579" s="190"/>
      <c r="N579" s="268">
        <v>0</v>
      </c>
      <c r="O579" s="268">
        <v>257</v>
      </c>
      <c r="P579" s="190" t="s">
        <v>657</v>
      </c>
      <c r="Q579" s="375"/>
    </row>
    <row r="580" spans="1:17" ht="51">
      <c r="A580" s="265">
        <v>513</v>
      </c>
      <c r="B580" s="190"/>
      <c r="C580" s="266" t="s">
        <v>169</v>
      </c>
      <c r="D580" s="267">
        <v>43853</v>
      </c>
      <c r="E580" s="237" t="s">
        <v>2038</v>
      </c>
      <c r="F580" s="237" t="s">
        <v>3</v>
      </c>
      <c r="G580" s="237">
        <v>1818704</v>
      </c>
      <c r="H580" s="190"/>
      <c r="I580" s="248" t="s">
        <v>2742</v>
      </c>
      <c r="J580" s="190"/>
      <c r="K580" s="190"/>
      <c r="L580" s="190"/>
      <c r="M580" s="190"/>
      <c r="N580" s="268">
        <v>0</v>
      </c>
      <c r="O580" s="268">
        <v>18592.23</v>
      </c>
      <c r="P580" s="190" t="s">
        <v>657</v>
      </c>
      <c r="Q580" s="375"/>
    </row>
    <row r="581" spans="1:17" ht="51">
      <c r="A581" s="265">
        <v>513</v>
      </c>
      <c r="B581" s="190"/>
      <c r="C581" s="266" t="s">
        <v>169</v>
      </c>
      <c r="D581" s="267">
        <v>43853</v>
      </c>
      <c r="E581" s="237" t="s">
        <v>2039</v>
      </c>
      <c r="F581" s="237" t="s">
        <v>3</v>
      </c>
      <c r="G581" s="237">
        <v>1818705</v>
      </c>
      <c r="H581" s="190"/>
      <c r="I581" s="248" t="s">
        <v>2743</v>
      </c>
      <c r="J581" s="190"/>
      <c r="K581" s="190"/>
      <c r="L581" s="190"/>
      <c r="M581" s="190"/>
      <c r="N581" s="268">
        <v>0</v>
      </c>
      <c r="O581" s="268">
        <v>16277.57</v>
      </c>
      <c r="P581" s="190" t="s">
        <v>657</v>
      </c>
      <c r="Q581" s="375"/>
    </row>
    <row r="582" spans="1:17" ht="51">
      <c r="A582" s="265" t="s">
        <v>553</v>
      </c>
      <c r="B582" s="190"/>
      <c r="C582" s="266" t="s">
        <v>605</v>
      </c>
      <c r="D582" s="267">
        <v>43853</v>
      </c>
      <c r="E582" s="237" t="s">
        <v>2040</v>
      </c>
      <c r="F582" s="237" t="s">
        <v>3</v>
      </c>
      <c r="G582" s="237">
        <v>1818724</v>
      </c>
      <c r="H582" s="190"/>
      <c r="I582" s="248" t="s">
        <v>1396</v>
      </c>
      <c r="J582" s="190"/>
      <c r="K582" s="190"/>
      <c r="L582" s="190"/>
      <c r="M582" s="190"/>
      <c r="N582" s="268">
        <v>0</v>
      </c>
      <c r="O582" s="268">
        <v>1901.0900000000001</v>
      </c>
      <c r="P582" s="190" t="s">
        <v>657</v>
      </c>
      <c r="Q582" s="375"/>
    </row>
    <row r="583" spans="1:17" ht="63.75">
      <c r="A583" s="265">
        <v>66</v>
      </c>
      <c r="B583" s="190"/>
      <c r="C583" s="266" t="s">
        <v>52</v>
      </c>
      <c r="D583" s="267">
        <v>43853</v>
      </c>
      <c r="E583" s="237" t="s">
        <v>2041</v>
      </c>
      <c r="F583" s="237" t="s">
        <v>3</v>
      </c>
      <c r="G583" s="237">
        <v>1818731</v>
      </c>
      <c r="H583" s="190"/>
      <c r="I583" s="248" t="s">
        <v>2744</v>
      </c>
      <c r="J583" s="190"/>
      <c r="K583" s="190"/>
      <c r="L583" s="190"/>
      <c r="M583" s="190"/>
      <c r="N583" s="268">
        <v>0</v>
      </c>
      <c r="O583" s="268">
        <v>4111</v>
      </c>
      <c r="P583" s="190" t="s">
        <v>657</v>
      </c>
      <c r="Q583" s="375"/>
    </row>
    <row r="584" spans="1:17" ht="51">
      <c r="A584" s="265">
        <v>76</v>
      </c>
      <c r="B584" s="190"/>
      <c r="C584" s="266" t="s">
        <v>54</v>
      </c>
      <c r="D584" s="267">
        <v>43853</v>
      </c>
      <c r="E584" s="237" t="s">
        <v>2042</v>
      </c>
      <c r="F584" s="237" t="s">
        <v>3</v>
      </c>
      <c r="G584" s="237">
        <v>1818757</v>
      </c>
      <c r="H584" s="190"/>
      <c r="I584" s="248" t="s">
        <v>8367</v>
      </c>
      <c r="J584" s="190"/>
      <c r="K584" s="190"/>
      <c r="L584" s="190"/>
      <c r="M584" s="190"/>
      <c r="N584" s="268">
        <v>0</v>
      </c>
      <c r="O584" s="268">
        <v>1224.3800000000001</v>
      </c>
      <c r="P584" s="190" t="s">
        <v>657</v>
      </c>
      <c r="Q584" s="375"/>
    </row>
    <row r="585" spans="1:17" ht="51">
      <c r="A585" s="265">
        <v>311</v>
      </c>
      <c r="B585" s="190"/>
      <c r="C585" s="266" t="s">
        <v>141</v>
      </c>
      <c r="D585" s="267">
        <v>43853</v>
      </c>
      <c r="E585" s="237" t="s">
        <v>2043</v>
      </c>
      <c r="F585" s="237" t="s">
        <v>3</v>
      </c>
      <c r="G585" s="237">
        <v>1818815</v>
      </c>
      <c r="H585" s="190"/>
      <c r="I585" s="248" t="s">
        <v>2745</v>
      </c>
      <c r="J585" s="190"/>
      <c r="K585" s="190"/>
      <c r="L585" s="190"/>
      <c r="M585" s="190"/>
      <c r="N585" s="268">
        <v>0</v>
      </c>
      <c r="O585" s="268">
        <v>364.28000000000003</v>
      </c>
      <c r="P585" s="190" t="s">
        <v>657</v>
      </c>
      <c r="Q585" s="375"/>
    </row>
    <row r="586" spans="1:17" ht="51">
      <c r="A586" s="265" t="s">
        <v>560</v>
      </c>
      <c r="B586" s="190"/>
      <c r="C586" s="266" t="s">
        <v>603</v>
      </c>
      <c r="D586" s="267">
        <v>43853</v>
      </c>
      <c r="E586" s="237" t="s">
        <v>2044</v>
      </c>
      <c r="F586" s="237" t="s">
        <v>3</v>
      </c>
      <c r="G586" s="237">
        <v>1818632</v>
      </c>
      <c r="H586" s="190"/>
      <c r="I586" s="248" t="s">
        <v>2746</v>
      </c>
      <c r="J586" s="190"/>
      <c r="K586" s="190"/>
      <c r="L586" s="190"/>
      <c r="M586" s="190"/>
      <c r="N586" s="268">
        <v>0</v>
      </c>
      <c r="O586" s="268">
        <v>239.57</v>
      </c>
      <c r="P586" s="190" t="s">
        <v>657</v>
      </c>
      <c r="Q586" s="375"/>
    </row>
    <row r="587" spans="1:17" ht="51">
      <c r="A587" s="265" t="s">
        <v>553</v>
      </c>
      <c r="B587" s="190"/>
      <c r="C587" s="266" t="s">
        <v>605</v>
      </c>
      <c r="D587" s="267">
        <v>43853</v>
      </c>
      <c r="E587" s="237" t="s">
        <v>2045</v>
      </c>
      <c r="F587" s="237" t="s">
        <v>3</v>
      </c>
      <c r="G587" s="237">
        <v>1818649</v>
      </c>
      <c r="H587" s="190"/>
      <c r="I587" s="248" t="s">
        <v>2747</v>
      </c>
      <c r="J587" s="190"/>
      <c r="K587" s="190"/>
      <c r="L587" s="190"/>
      <c r="M587" s="190"/>
      <c r="N587" s="268">
        <v>0</v>
      </c>
      <c r="O587" s="268">
        <v>2999</v>
      </c>
      <c r="P587" s="190" t="s">
        <v>657</v>
      </c>
      <c r="Q587" s="375"/>
    </row>
    <row r="588" spans="1:17" ht="38.25">
      <c r="A588" s="265">
        <v>66</v>
      </c>
      <c r="B588" s="190"/>
      <c r="C588" s="266" t="s">
        <v>52</v>
      </c>
      <c r="D588" s="267">
        <v>43853</v>
      </c>
      <c r="E588" s="237" t="s">
        <v>2046</v>
      </c>
      <c r="F588" s="237" t="s">
        <v>3</v>
      </c>
      <c r="G588" s="237">
        <v>1818553</v>
      </c>
      <c r="H588" s="190"/>
      <c r="I588" s="248" t="s">
        <v>2748</v>
      </c>
      <c r="J588" s="190"/>
      <c r="K588" s="190"/>
      <c r="L588" s="190"/>
      <c r="M588" s="190"/>
      <c r="N588" s="268">
        <v>0</v>
      </c>
      <c r="O588" s="268">
        <v>4870</v>
      </c>
      <c r="P588" s="190" t="s">
        <v>657</v>
      </c>
      <c r="Q588" s="375"/>
    </row>
    <row r="589" spans="1:17" ht="51">
      <c r="A589" s="265" t="s">
        <v>553</v>
      </c>
      <c r="B589" s="190"/>
      <c r="C589" s="266" t="s">
        <v>605</v>
      </c>
      <c r="D589" s="267">
        <v>43853</v>
      </c>
      <c r="E589" s="237" t="s">
        <v>2047</v>
      </c>
      <c r="F589" s="237" t="s">
        <v>3</v>
      </c>
      <c r="G589" s="237">
        <v>1818554</v>
      </c>
      <c r="H589" s="190"/>
      <c r="I589" s="248" t="s">
        <v>2749</v>
      </c>
      <c r="J589" s="190"/>
      <c r="K589" s="190"/>
      <c r="L589" s="190"/>
      <c r="M589" s="190"/>
      <c r="N589" s="268">
        <v>0</v>
      </c>
      <c r="O589" s="268">
        <v>1524.8</v>
      </c>
      <c r="P589" s="190" t="s">
        <v>657</v>
      </c>
      <c r="Q589" s="375"/>
    </row>
    <row r="590" spans="1:17" ht="51">
      <c r="A590" s="265">
        <v>46</v>
      </c>
      <c r="B590" s="190"/>
      <c r="C590" s="266" t="s">
        <v>48</v>
      </c>
      <c r="D590" s="267">
        <v>43853</v>
      </c>
      <c r="E590" s="237" t="s">
        <v>2048</v>
      </c>
      <c r="F590" s="237" t="s">
        <v>3</v>
      </c>
      <c r="G590" s="237">
        <v>1818586</v>
      </c>
      <c r="H590" s="190"/>
      <c r="I590" s="248" t="s">
        <v>2750</v>
      </c>
      <c r="J590" s="190"/>
      <c r="K590" s="190"/>
      <c r="L590" s="190"/>
      <c r="M590" s="190"/>
      <c r="N590" s="268">
        <v>0</v>
      </c>
      <c r="O590" s="268">
        <v>7897.5</v>
      </c>
      <c r="P590" s="190" t="s">
        <v>657</v>
      </c>
      <c r="Q590" s="375"/>
    </row>
    <row r="591" spans="1:17" ht="51">
      <c r="A591" s="265">
        <v>376</v>
      </c>
      <c r="B591" s="190"/>
      <c r="C591" s="266" t="s">
        <v>627</v>
      </c>
      <c r="D591" s="267">
        <v>43853</v>
      </c>
      <c r="E591" s="237" t="s">
        <v>2049</v>
      </c>
      <c r="F591" s="237" t="s">
        <v>3</v>
      </c>
      <c r="G591" s="237">
        <v>1818588</v>
      </c>
      <c r="H591" s="190"/>
      <c r="I591" s="248" t="s">
        <v>8368</v>
      </c>
      <c r="J591" s="190"/>
      <c r="K591" s="190"/>
      <c r="L591" s="190"/>
      <c r="M591" s="190"/>
      <c r="N591" s="268">
        <v>0</v>
      </c>
      <c r="O591" s="268">
        <v>695</v>
      </c>
      <c r="P591" s="190" t="s">
        <v>657</v>
      </c>
      <c r="Q591" s="375"/>
    </row>
    <row r="592" spans="1:17" ht="51">
      <c r="A592" s="265" t="s">
        <v>553</v>
      </c>
      <c r="B592" s="190"/>
      <c r="C592" s="266" t="s">
        <v>605</v>
      </c>
      <c r="D592" s="267">
        <v>43853</v>
      </c>
      <c r="E592" s="237" t="s">
        <v>2050</v>
      </c>
      <c r="F592" s="237" t="s">
        <v>3</v>
      </c>
      <c r="G592" s="237">
        <v>1818590</v>
      </c>
      <c r="H592" s="190"/>
      <c r="I592" s="248" t="s">
        <v>2751</v>
      </c>
      <c r="J592" s="190"/>
      <c r="K592" s="190"/>
      <c r="L592" s="190"/>
      <c r="M592" s="190"/>
      <c r="N592" s="268">
        <v>0</v>
      </c>
      <c r="O592" s="268">
        <v>2314.1</v>
      </c>
      <c r="P592" s="190" t="s">
        <v>657</v>
      </c>
      <c r="Q592" s="375"/>
    </row>
    <row r="593" spans="1:17" ht="51">
      <c r="A593" s="265" t="s">
        <v>553</v>
      </c>
      <c r="B593" s="190"/>
      <c r="C593" s="266" t="s">
        <v>605</v>
      </c>
      <c r="D593" s="267">
        <v>43853</v>
      </c>
      <c r="E593" s="237" t="s">
        <v>2051</v>
      </c>
      <c r="F593" s="237" t="s">
        <v>3</v>
      </c>
      <c r="G593" s="237">
        <v>1818592</v>
      </c>
      <c r="H593" s="190"/>
      <c r="I593" s="248" t="s">
        <v>2752</v>
      </c>
      <c r="J593" s="190"/>
      <c r="K593" s="190"/>
      <c r="L593" s="190"/>
      <c r="M593" s="190"/>
      <c r="N593" s="268">
        <v>0</v>
      </c>
      <c r="O593" s="268">
        <v>628.1</v>
      </c>
      <c r="P593" s="190" t="s">
        <v>657</v>
      </c>
      <c r="Q593" s="375"/>
    </row>
    <row r="594" spans="1:17" ht="51">
      <c r="A594" s="265">
        <v>66</v>
      </c>
      <c r="B594" s="190"/>
      <c r="C594" s="266" t="s">
        <v>52</v>
      </c>
      <c r="D594" s="267">
        <v>43853</v>
      </c>
      <c r="E594" s="237" t="s">
        <v>2052</v>
      </c>
      <c r="F594" s="237" t="s">
        <v>3</v>
      </c>
      <c r="G594" s="237">
        <v>1818605</v>
      </c>
      <c r="H594" s="190"/>
      <c r="I594" s="248" t="s">
        <v>8369</v>
      </c>
      <c r="J594" s="190"/>
      <c r="K594" s="190"/>
      <c r="L594" s="190"/>
      <c r="M594" s="190"/>
      <c r="N594" s="268">
        <v>0</v>
      </c>
      <c r="O594" s="268">
        <v>695</v>
      </c>
      <c r="P594" s="190" t="s">
        <v>657</v>
      </c>
      <c r="Q594" s="375"/>
    </row>
    <row r="595" spans="1:17" ht="51">
      <c r="A595" s="265">
        <v>66</v>
      </c>
      <c r="B595" s="190"/>
      <c r="C595" s="266" t="s">
        <v>52</v>
      </c>
      <c r="D595" s="267">
        <v>43853</v>
      </c>
      <c r="E595" s="237" t="s">
        <v>2053</v>
      </c>
      <c r="F595" s="237" t="s">
        <v>3</v>
      </c>
      <c r="G595" s="237">
        <v>1818606</v>
      </c>
      <c r="H595" s="190"/>
      <c r="I595" s="248" t="s">
        <v>8370</v>
      </c>
      <c r="J595" s="190"/>
      <c r="K595" s="190"/>
      <c r="L595" s="190"/>
      <c r="M595" s="190"/>
      <c r="N595" s="268">
        <v>0</v>
      </c>
      <c r="O595" s="268">
        <v>695</v>
      </c>
      <c r="P595" s="190" t="s">
        <v>657</v>
      </c>
      <c r="Q595" s="375"/>
    </row>
    <row r="596" spans="1:17" ht="38.25">
      <c r="A596" s="265" t="s">
        <v>554</v>
      </c>
      <c r="B596" s="190"/>
      <c r="C596" s="266" t="s">
        <v>726</v>
      </c>
      <c r="D596" s="267">
        <v>43853</v>
      </c>
      <c r="E596" s="237" t="s">
        <v>2054</v>
      </c>
      <c r="F596" s="237" t="s">
        <v>658</v>
      </c>
      <c r="G596" s="237">
        <v>1190481</v>
      </c>
      <c r="H596" s="190"/>
      <c r="I596" s="248" t="s">
        <v>2753</v>
      </c>
      <c r="J596" s="190"/>
      <c r="K596" s="190"/>
      <c r="L596" s="190"/>
      <c r="M596" s="190"/>
      <c r="N596" s="268">
        <v>0</v>
      </c>
      <c r="O596" s="268">
        <v>2934.48</v>
      </c>
      <c r="P596" s="190" t="s">
        <v>657</v>
      </c>
      <c r="Q596" s="375"/>
    </row>
    <row r="597" spans="1:17" ht="38.25">
      <c r="A597" s="265" t="s">
        <v>554</v>
      </c>
      <c r="B597" s="190"/>
      <c r="C597" s="266" t="s">
        <v>726</v>
      </c>
      <c r="D597" s="267">
        <v>43853</v>
      </c>
      <c r="E597" s="237" t="s">
        <v>2054</v>
      </c>
      <c r="F597" s="237" t="s">
        <v>658</v>
      </c>
      <c r="G597" s="237">
        <v>1190479</v>
      </c>
      <c r="H597" s="190"/>
      <c r="I597" s="248" t="s">
        <v>2754</v>
      </c>
      <c r="J597" s="190"/>
      <c r="K597" s="190"/>
      <c r="L597" s="190"/>
      <c r="M597" s="190"/>
      <c r="N597" s="268">
        <v>0</v>
      </c>
      <c r="O597" s="268">
        <v>730.98</v>
      </c>
      <c r="P597" s="190" t="s">
        <v>657</v>
      </c>
      <c r="Q597" s="375"/>
    </row>
    <row r="598" spans="1:17" ht="51">
      <c r="A598" s="265" t="s">
        <v>553</v>
      </c>
      <c r="B598" s="190"/>
      <c r="C598" s="266" t="s">
        <v>605</v>
      </c>
      <c r="D598" s="267">
        <v>43853</v>
      </c>
      <c r="E598" s="237" t="s">
        <v>2054</v>
      </c>
      <c r="F598" s="237" t="s">
        <v>658</v>
      </c>
      <c r="G598" s="237">
        <v>1190483</v>
      </c>
      <c r="H598" s="190"/>
      <c r="I598" s="248" t="s">
        <v>2755</v>
      </c>
      <c r="J598" s="190"/>
      <c r="K598" s="190"/>
      <c r="L598" s="190"/>
      <c r="M598" s="190"/>
      <c r="N598" s="268">
        <v>0</v>
      </c>
      <c r="O598" s="268">
        <v>13318.82</v>
      </c>
      <c r="P598" s="190" t="s">
        <v>657</v>
      </c>
      <c r="Q598" s="375"/>
    </row>
    <row r="599" spans="1:17" ht="63.75">
      <c r="A599" s="265">
        <v>35</v>
      </c>
      <c r="B599" s="190"/>
      <c r="C599" s="266" t="s">
        <v>46</v>
      </c>
      <c r="D599" s="267">
        <v>43853</v>
      </c>
      <c r="E599" s="237" t="s">
        <v>2055</v>
      </c>
      <c r="F599" s="237" t="s">
        <v>6</v>
      </c>
      <c r="G599" s="237">
        <v>1232508</v>
      </c>
      <c r="H599" s="190"/>
      <c r="I599" s="248" t="s">
        <v>2756</v>
      </c>
      <c r="J599" s="190"/>
      <c r="K599" s="190"/>
      <c r="L599" s="190"/>
      <c r="M599" s="190"/>
      <c r="N599" s="268">
        <v>0</v>
      </c>
      <c r="O599" s="268">
        <v>203165.45</v>
      </c>
      <c r="P599" s="190" t="s">
        <v>657</v>
      </c>
      <c r="Q599" s="375"/>
    </row>
    <row r="600" spans="1:17" ht="76.5">
      <c r="A600" s="265" t="s">
        <v>554</v>
      </c>
      <c r="B600" s="190"/>
      <c r="C600" s="266" t="s">
        <v>726</v>
      </c>
      <c r="D600" s="267">
        <v>43853</v>
      </c>
      <c r="E600" s="237" t="s">
        <v>2056</v>
      </c>
      <c r="F600" s="237" t="s">
        <v>6</v>
      </c>
      <c r="G600" s="237">
        <v>1232523</v>
      </c>
      <c r="H600" s="190"/>
      <c r="I600" s="248" t="s">
        <v>2757</v>
      </c>
      <c r="J600" s="190"/>
      <c r="K600" s="190"/>
      <c r="L600" s="190"/>
      <c r="M600" s="190"/>
      <c r="N600" s="268">
        <v>0</v>
      </c>
      <c r="O600" s="268">
        <v>100000</v>
      </c>
      <c r="P600" s="190" t="s">
        <v>657</v>
      </c>
      <c r="Q600" s="375"/>
    </row>
    <row r="601" spans="1:17" ht="51">
      <c r="A601" s="265" t="s">
        <v>556</v>
      </c>
      <c r="B601" s="190"/>
      <c r="C601" s="266" t="s">
        <v>714</v>
      </c>
      <c r="D601" s="267">
        <v>43853</v>
      </c>
      <c r="E601" s="237" t="s">
        <v>2057</v>
      </c>
      <c r="F601" s="237" t="s">
        <v>6</v>
      </c>
      <c r="G601" s="237">
        <v>977060</v>
      </c>
      <c r="H601" s="190"/>
      <c r="I601" s="248" t="s">
        <v>2758</v>
      </c>
      <c r="J601" s="190"/>
      <c r="K601" s="190"/>
      <c r="L601" s="190"/>
      <c r="M601" s="190"/>
      <c r="N601" s="268">
        <v>0</v>
      </c>
      <c r="O601" s="268">
        <v>345741.44</v>
      </c>
      <c r="P601" s="190" t="s">
        <v>657</v>
      </c>
      <c r="Q601" s="375"/>
    </row>
    <row r="602" spans="1:17" ht="63.75">
      <c r="A602" s="265">
        <v>513</v>
      </c>
      <c r="B602" s="190"/>
      <c r="C602" s="266" t="s">
        <v>169</v>
      </c>
      <c r="D602" s="267">
        <v>43853</v>
      </c>
      <c r="E602" s="237" t="s">
        <v>2058</v>
      </c>
      <c r="F602" s="237" t="s">
        <v>15</v>
      </c>
      <c r="G602" s="237">
        <v>1253733</v>
      </c>
      <c r="H602" s="190"/>
      <c r="I602" s="248" t="s">
        <v>2759</v>
      </c>
      <c r="J602" s="190"/>
      <c r="K602" s="190"/>
      <c r="L602" s="190"/>
      <c r="M602" s="190"/>
      <c r="N602" s="268">
        <v>50</v>
      </c>
      <c r="O602" s="268">
        <v>0</v>
      </c>
      <c r="P602" s="190" t="s">
        <v>657</v>
      </c>
      <c r="Q602" s="375"/>
    </row>
    <row r="603" spans="1:17" ht="51">
      <c r="A603" s="265">
        <v>513</v>
      </c>
      <c r="B603" s="190"/>
      <c r="C603" s="266" t="s">
        <v>169</v>
      </c>
      <c r="D603" s="267">
        <v>43853</v>
      </c>
      <c r="E603" s="237" t="s">
        <v>2059</v>
      </c>
      <c r="F603" s="237" t="s">
        <v>11</v>
      </c>
      <c r="G603" s="237">
        <v>977076</v>
      </c>
      <c r="H603" s="190"/>
      <c r="I603" s="248" t="s">
        <v>2760</v>
      </c>
      <c r="J603" s="190"/>
      <c r="K603" s="190"/>
      <c r="L603" s="190"/>
      <c r="M603" s="190"/>
      <c r="N603" s="268">
        <v>50</v>
      </c>
      <c r="O603" s="268">
        <v>0</v>
      </c>
      <c r="P603" s="190" t="s">
        <v>657</v>
      </c>
      <c r="Q603" s="375"/>
    </row>
    <row r="604" spans="1:17" ht="63.75">
      <c r="A604" s="265">
        <v>513</v>
      </c>
      <c r="B604" s="190"/>
      <c r="C604" s="266" t="s">
        <v>169</v>
      </c>
      <c r="D604" s="267">
        <v>43853</v>
      </c>
      <c r="E604" s="237" t="s">
        <v>2060</v>
      </c>
      <c r="F604" s="237" t="s">
        <v>15</v>
      </c>
      <c r="G604" s="237">
        <v>1253746</v>
      </c>
      <c r="H604" s="190"/>
      <c r="I604" s="248" t="s">
        <v>2761</v>
      </c>
      <c r="J604" s="190"/>
      <c r="K604" s="190"/>
      <c r="L604" s="190"/>
      <c r="M604" s="190"/>
      <c r="N604" s="268">
        <v>50</v>
      </c>
      <c r="O604" s="268">
        <v>0</v>
      </c>
      <c r="P604" s="190" t="s">
        <v>657</v>
      </c>
      <c r="Q604" s="375"/>
    </row>
    <row r="605" spans="1:17" ht="63.75">
      <c r="A605" s="265">
        <v>513</v>
      </c>
      <c r="B605" s="190"/>
      <c r="C605" s="266" t="s">
        <v>169</v>
      </c>
      <c r="D605" s="267">
        <v>43853</v>
      </c>
      <c r="E605" s="237" t="s">
        <v>2061</v>
      </c>
      <c r="F605" s="237" t="s">
        <v>15</v>
      </c>
      <c r="G605" s="237">
        <v>1253753</v>
      </c>
      <c r="H605" s="190"/>
      <c r="I605" s="248" t="s">
        <v>2762</v>
      </c>
      <c r="J605" s="190"/>
      <c r="K605" s="190"/>
      <c r="L605" s="190"/>
      <c r="M605" s="190"/>
      <c r="N605" s="268">
        <v>50</v>
      </c>
      <c r="O605" s="268">
        <v>0</v>
      </c>
      <c r="P605" s="190" t="s">
        <v>657</v>
      </c>
      <c r="Q605" s="375"/>
    </row>
    <row r="606" spans="1:17" ht="51">
      <c r="A606" s="265">
        <v>513</v>
      </c>
      <c r="B606" s="190"/>
      <c r="C606" s="266" t="s">
        <v>169</v>
      </c>
      <c r="D606" s="267">
        <v>43853</v>
      </c>
      <c r="E606" s="237" t="s">
        <v>2062</v>
      </c>
      <c r="F606" s="237" t="s">
        <v>15</v>
      </c>
      <c r="G606" s="237">
        <v>1254210</v>
      </c>
      <c r="H606" s="190"/>
      <c r="I606" s="248" t="s">
        <v>2763</v>
      </c>
      <c r="J606" s="190"/>
      <c r="K606" s="190"/>
      <c r="L606" s="190"/>
      <c r="M606" s="190"/>
      <c r="N606" s="268">
        <v>50</v>
      </c>
      <c r="O606" s="268">
        <v>0</v>
      </c>
      <c r="P606" s="190" t="s">
        <v>657</v>
      </c>
      <c r="Q606" s="375"/>
    </row>
    <row r="607" spans="1:17" ht="63.75">
      <c r="A607" s="265">
        <v>287</v>
      </c>
      <c r="B607" s="190"/>
      <c r="C607" s="266" t="s">
        <v>125</v>
      </c>
      <c r="D607" s="267">
        <v>43853</v>
      </c>
      <c r="E607" s="237" t="s">
        <v>2063</v>
      </c>
      <c r="F607" s="237" t="s">
        <v>11</v>
      </c>
      <c r="G607" s="237">
        <v>1254229</v>
      </c>
      <c r="H607" s="190"/>
      <c r="I607" s="248" t="s">
        <v>2764</v>
      </c>
      <c r="J607" s="190"/>
      <c r="K607" s="190"/>
      <c r="L607" s="190"/>
      <c r="M607" s="190"/>
      <c r="N607" s="268">
        <v>50</v>
      </c>
      <c r="O607" s="268">
        <v>0</v>
      </c>
      <c r="P607" s="190" t="s">
        <v>657</v>
      </c>
      <c r="Q607" s="375"/>
    </row>
    <row r="608" spans="1:17" ht="51">
      <c r="A608" s="265">
        <v>513</v>
      </c>
      <c r="B608" s="190"/>
      <c r="C608" s="266" t="s">
        <v>169</v>
      </c>
      <c r="D608" s="267">
        <v>43853</v>
      </c>
      <c r="E608" s="237" t="s">
        <v>2064</v>
      </c>
      <c r="F608" s="237" t="s">
        <v>15</v>
      </c>
      <c r="G608" s="237">
        <v>1253741</v>
      </c>
      <c r="H608" s="190"/>
      <c r="I608" s="248" t="s">
        <v>1463</v>
      </c>
      <c r="J608" s="190"/>
      <c r="K608" s="190"/>
      <c r="L608" s="190"/>
      <c r="M608" s="190"/>
      <c r="N608" s="268">
        <v>50</v>
      </c>
      <c r="O608" s="268">
        <v>0</v>
      </c>
      <c r="P608" s="190" t="s">
        <v>657</v>
      </c>
      <c r="Q608" s="375"/>
    </row>
    <row r="609" spans="1:17" ht="51">
      <c r="A609" s="265">
        <v>119</v>
      </c>
      <c r="B609" s="190"/>
      <c r="C609" s="266" t="s">
        <v>62</v>
      </c>
      <c r="D609" s="267">
        <v>43853</v>
      </c>
      <c r="E609" s="237" t="s">
        <v>2065</v>
      </c>
      <c r="F609" s="237" t="s">
        <v>11</v>
      </c>
      <c r="G609" s="237">
        <v>977068</v>
      </c>
      <c r="H609" s="190"/>
      <c r="I609" s="248" t="s">
        <v>2765</v>
      </c>
      <c r="J609" s="190"/>
      <c r="K609" s="190"/>
      <c r="L609" s="190"/>
      <c r="M609" s="190"/>
      <c r="N609" s="268">
        <v>50</v>
      </c>
      <c r="O609" s="268">
        <v>0</v>
      </c>
      <c r="P609" s="190" t="s">
        <v>657</v>
      </c>
      <c r="Q609" s="375"/>
    </row>
    <row r="610" spans="1:17" ht="51">
      <c r="A610" s="265" t="s">
        <v>553</v>
      </c>
      <c r="B610" s="190"/>
      <c r="C610" s="266" t="s">
        <v>605</v>
      </c>
      <c r="D610" s="267">
        <v>43854</v>
      </c>
      <c r="E610" s="237" t="s">
        <v>2066</v>
      </c>
      <c r="F610" s="237" t="s">
        <v>3</v>
      </c>
      <c r="G610" s="237">
        <v>1818977</v>
      </c>
      <c r="H610" s="190"/>
      <c r="I610" s="248" t="s">
        <v>1393</v>
      </c>
      <c r="J610" s="190"/>
      <c r="K610" s="190"/>
      <c r="L610" s="190"/>
      <c r="M610" s="190"/>
      <c r="N610" s="268">
        <v>0</v>
      </c>
      <c r="O610" s="268">
        <v>3480</v>
      </c>
      <c r="P610" s="190" t="s">
        <v>657</v>
      </c>
      <c r="Q610" s="375"/>
    </row>
    <row r="611" spans="1:17" ht="51">
      <c r="A611" s="265" t="s">
        <v>553</v>
      </c>
      <c r="B611" s="190"/>
      <c r="C611" s="266" t="s">
        <v>605</v>
      </c>
      <c r="D611" s="267">
        <v>43854</v>
      </c>
      <c r="E611" s="237" t="s">
        <v>2067</v>
      </c>
      <c r="F611" s="237" t="s">
        <v>3</v>
      </c>
      <c r="G611" s="237">
        <v>1819013</v>
      </c>
      <c r="H611" s="190"/>
      <c r="I611" s="248" t="s">
        <v>2766</v>
      </c>
      <c r="J611" s="190"/>
      <c r="K611" s="190"/>
      <c r="L611" s="190"/>
      <c r="M611" s="190"/>
      <c r="N611" s="268">
        <v>0</v>
      </c>
      <c r="O611" s="268">
        <v>1939.19</v>
      </c>
      <c r="P611" s="190" t="s">
        <v>657</v>
      </c>
      <c r="Q611" s="375"/>
    </row>
    <row r="612" spans="1:17" ht="51">
      <c r="A612" s="265">
        <v>76</v>
      </c>
      <c r="B612" s="190"/>
      <c r="C612" s="266" t="s">
        <v>54</v>
      </c>
      <c r="D612" s="267">
        <v>43854</v>
      </c>
      <c r="E612" s="237" t="s">
        <v>2068</v>
      </c>
      <c r="F612" s="237" t="s">
        <v>3</v>
      </c>
      <c r="G612" s="237">
        <v>1819027</v>
      </c>
      <c r="H612" s="190"/>
      <c r="I612" s="248" t="s">
        <v>2767</v>
      </c>
      <c r="J612" s="190"/>
      <c r="K612" s="190"/>
      <c r="L612" s="190"/>
      <c r="M612" s="190"/>
      <c r="N612" s="268">
        <v>0</v>
      </c>
      <c r="O612" s="268">
        <v>198</v>
      </c>
      <c r="P612" s="190" t="s">
        <v>657</v>
      </c>
      <c r="Q612" s="375"/>
    </row>
    <row r="613" spans="1:17" ht="51">
      <c r="A613" s="265">
        <v>66</v>
      </c>
      <c r="B613" s="190"/>
      <c r="C613" s="266" t="s">
        <v>52</v>
      </c>
      <c r="D613" s="267">
        <v>43854</v>
      </c>
      <c r="E613" s="237" t="s">
        <v>2069</v>
      </c>
      <c r="F613" s="237" t="s">
        <v>3</v>
      </c>
      <c r="G613" s="237">
        <v>1819032</v>
      </c>
      <c r="H613" s="190"/>
      <c r="I613" s="248" t="s">
        <v>2768</v>
      </c>
      <c r="J613" s="190"/>
      <c r="K613" s="190"/>
      <c r="L613" s="190"/>
      <c r="M613" s="190"/>
      <c r="N613" s="268">
        <v>0</v>
      </c>
      <c r="O613" s="268">
        <v>1047</v>
      </c>
      <c r="P613" s="190" t="s">
        <v>657</v>
      </c>
      <c r="Q613" s="375"/>
    </row>
    <row r="614" spans="1:17" ht="51">
      <c r="A614" s="265" t="s">
        <v>553</v>
      </c>
      <c r="B614" s="190"/>
      <c r="C614" s="266" t="s">
        <v>605</v>
      </c>
      <c r="D614" s="267">
        <v>43854</v>
      </c>
      <c r="E614" s="237" t="s">
        <v>2070</v>
      </c>
      <c r="F614" s="237" t="s">
        <v>3</v>
      </c>
      <c r="G614" s="237">
        <v>1819048</v>
      </c>
      <c r="H614" s="190"/>
      <c r="I614" s="248" t="s">
        <v>2769</v>
      </c>
      <c r="J614" s="190"/>
      <c r="K614" s="190"/>
      <c r="L614" s="190"/>
      <c r="M614" s="190"/>
      <c r="N614" s="268">
        <v>0</v>
      </c>
      <c r="O614" s="268">
        <v>153.4</v>
      </c>
      <c r="P614" s="190" t="s">
        <v>657</v>
      </c>
      <c r="Q614" s="375"/>
    </row>
    <row r="615" spans="1:17" ht="63.75">
      <c r="A615" s="265" t="s">
        <v>562</v>
      </c>
      <c r="B615" s="190"/>
      <c r="C615" s="266" t="s">
        <v>604</v>
      </c>
      <c r="D615" s="267">
        <v>43854</v>
      </c>
      <c r="E615" s="237" t="s">
        <v>2071</v>
      </c>
      <c r="F615" s="237" t="s">
        <v>3</v>
      </c>
      <c r="G615" s="237">
        <v>1819049</v>
      </c>
      <c r="H615" s="190"/>
      <c r="I615" s="248" t="s">
        <v>2770</v>
      </c>
      <c r="J615" s="190"/>
      <c r="K615" s="190"/>
      <c r="L615" s="190"/>
      <c r="M615" s="190"/>
      <c r="N615" s="268">
        <v>0</v>
      </c>
      <c r="O615" s="268">
        <v>0.03</v>
      </c>
      <c r="P615" s="190" t="s">
        <v>657</v>
      </c>
      <c r="Q615" s="375"/>
    </row>
    <row r="616" spans="1:17" ht="51">
      <c r="A616" s="265">
        <v>16</v>
      </c>
      <c r="B616" s="190"/>
      <c r="C616" s="266" t="s">
        <v>7133</v>
      </c>
      <c r="D616" s="267">
        <v>43854</v>
      </c>
      <c r="E616" s="237" t="s">
        <v>2072</v>
      </c>
      <c r="F616" s="237" t="s">
        <v>3</v>
      </c>
      <c r="G616" s="237">
        <v>1819063</v>
      </c>
      <c r="H616" s="190"/>
      <c r="I616" s="248" t="s">
        <v>2771</v>
      </c>
      <c r="J616" s="190"/>
      <c r="K616" s="190"/>
      <c r="L616" s="190"/>
      <c r="M616" s="190"/>
      <c r="N616" s="268">
        <v>0</v>
      </c>
      <c r="O616" s="268">
        <v>754</v>
      </c>
      <c r="P616" s="190" t="s">
        <v>657</v>
      </c>
      <c r="Q616" s="375"/>
    </row>
    <row r="617" spans="1:17" ht="51">
      <c r="A617" s="265" t="s">
        <v>553</v>
      </c>
      <c r="B617" s="190"/>
      <c r="C617" s="266" t="s">
        <v>605</v>
      </c>
      <c r="D617" s="267">
        <v>43854</v>
      </c>
      <c r="E617" s="237" t="s">
        <v>2073</v>
      </c>
      <c r="F617" s="237" t="s">
        <v>3</v>
      </c>
      <c r="G617" s="237">
        <v>1819092</v>
      </c>
      <c r="H617" s="190"/>
      <c r="I617" s="248" t="s">
        <v>2772</v>
      </c>
      <c r="J617" s="190"/>
      <c r="K617" s="190"/>
      <c r="L617" s="190"/>
      <c r="M617" s="190"/>
      <c r="N617" s="268">
        <v>0</v>
      </c>
      <c r="O617" s="268">
        <v>220.58</v>
      </c>
      <c r="P617" s="190" t="s">
        <v>657</v>
      </c>
      <c r="Q617" s="375"/>
    </row>
    <row r="618" spans="1:17" ht="63.75">
      <c r="A618" s="265" t="s">
        <v>553</v>
      </c>
      <c r="B618" s="190"/>
      <c r="C618" s="266" t="s">
        <v>605</v>
      </c>
      <c r="D618" s="267">
        <v>43854</v>
      </c>
      <c r="E618" s="237" t="s">
        <v>2074</v>
      </c>
      <c r="F618" s="237" t="s">
        <v>3</v>
      </c>
      <c r="G618" s="237">
        <v>1819108</v>
      </c>
      <c r="H618" s="190"/>
      <c r="I618" s="248" t="s">
        <v>2773</v>
      </c>
      <c r="J618" s="190"/>
      <c r="K618" s="190"/>
      <c r="L618" s="190"/>
      <c r="M618" s="190"/>
      <c r="N618" s="268">
        <v>0</v>
      </c>
      <c r="O618" s="268">
        <v>9837.25</v>
      </c>
      <c r="P618" s="190" t="s">
        <v>657</v>
      </c>
      <c r="Q618" s="375"/>
    </row>
    <row r="619" spans="1:17" ht="51">
      <c r="A619" s="265">
        <v>224</v>
      </c>
      <c r="B619" s="190"/>
      <c r="C619" s="266" t="s">
        <v>104</v>
      </c>
      <c r="D619" s="267">
        <v>43854</v>
      </c>
      <c r="E619" s="237" t="s">
        <v>2075</v>
      </c>
      <c r="F619" s="237" t="s">
        <v>3</v>
      </c>
      <c r="G619" s="237">
        <v>1818975</v>
      </c>
      <c r="H619" s="190"/>
      <c r="I619" s="248" t="s">
        <v>2774</v>
      </c>
      <c r="J619" s="190"/>
      <c r="K619" s="190"/>
      <c r="L619" s="190"/>
      <c r="M619" s="190"/>
      <c r="N619" s="268">
        <v>0</v>
      </c>
      <c r="O619" s="268">
        <v>182640.5</v>
      </c>
      <c r="P619" s="190" t="s">
        <v>657</v>
      </c>
      <c r="Q619" s="375"/>
    </row>
    <row r="620" spans="1:17" ht="51">
      <c r="A620" s="265">
        <v>35</v>
      </c>
      <c r="B620" s="190"/>
      <c r="C620" s="266" t="s">
        <v>46</v>
      </c>
      <c r="D620" s="267">
        <v>43854</v>
      </c>
      <c r="E620" s="237" t="s">
        <v>2076</v>
      </c>
      <c r="F620" s="237" t="s">
        <v>3</v>
      </c>
      <c r="G620" s="237">
        <v>1818988</v>
      </c>
      <c r="H620" s="190"/>
      <c r="I620" s="248" t="s">
        <v>2775</v>
      </c>
      <c r="J620" s="190"/>
      <c r="K620" s="190"/>
      <c r="L620" s="190"/>
      <c r="M620" s="190"/>
      <c r="N620" s="268">
        <v>0</v>
      </c>
      <c r="O620" s="268">
        <v>8742.0300000000007</v>
      </c>
      <c r="P620" s="190" t="s">
        <v>657</v>
      </c>
      <c r="Q620" s="375"/>
    </row>
    <row r="621" spans="1:17" ht="63.75">
      <c r="A621" s="265">
        <v>46</v>
      </c>
      <c r="B621" s="190"/>
      <c r="C621" s="266" t="s">
        <v>48</v>
      </c>
      <c r="D621" s="267">
        <v>43854</v>
      </c>
      <c r="E621" s="237" t="s">
        <v>2077</v>
      </c>
      <c r="F621" s="237" t="s">
        <v>3</v>
      </c>
      <c r="G621" s="237">
        <v>1818999</v>
      </c>
      <c r="H621" s="190"/>
      <c r="I621" s="248" t="s">
        <v>2776</v>
      </c>
      <c r="J621" s="190"/>
      <c r="K621" s="190"/>
      <c r="L621" s="190"/>
      <c r="M621" s="190"/>
      <c r="N621" s="268">
        <v>0</v>
      </c>
      <c r="O621" s="268">
        <v>657146.06000000006</v>
      </c>
      <c r="P621" s="190" t="s">
        <v>657</v>
      </c>
      <c r="Q621" s="375"/>
    </row>
    <row r="622" spans="1:17" ht="51">
      <c r="A622" s="265" t="s">
        <v>553</v>
      </c>
      <c r="B622" s="190"/>
      <c r="C622" s="266" t="s">
        <v>605</v>
      </c>
      <c r="D622" s="267">
        <v>43854</v>
      </c>
      <c r="E622" s="237" t="s">
        <v>2078</v>
      </c>
      <c r="F622" s="237" t="s">
        <v>3</v>
      </c>
      <c r="G622" s="237">
        <v>1819005</v>
      </c>
      <c r="H622" s="190"/>
      <c r="I622" s="248" t="s">
        <v>2777</v>
      </c>
      <c r="J622" s="190"/>
      <c r="K622" s="190"/>
      <c r="L622" s="190"/>
      <c r="M622" s="190"/>
      <c r="N622" s="268">
        <v>0</v>
      </c>
      <c r="O622" s="268">
        <v>167.84</v>
      </c>
      <c r="P622" s="190" t="s">
        <v>657</v>
      </c>
      <c r="Q622" s="375"/>
    </row>
    <row r="623" spans="1:17" ht="51">
      <c r="A623" s="265" t="s">
        <v>553</v>
      </c>
      <c r="B623" s="190"/>
      <c r="C623" s="266" t="s">
        <v>605</v>
      </c>
      <c r="D623" s="267">
        <v>43854</v>
      </c>
      <c r="E623" s="237" t="s">
        <v>2079</v>
      </c>
      <c r="F623" s="237" t="s">
        <v>3</v>
      </c>
      <c r="G623" s="237">
        <v>1819007</v>
      </c>
      <c r="H623" s="190"/>
      <c r="I623" s="248" t="s">
        <v>2778</v>
      </c>
      <c r="J623" s="190"/>
      <c r="K623" s="190"/>
      <c r="L623" s="190"/>
      <c r="M623" s="190"/>
      <c r="N623" s="268">
        <v>0</v>
      </c>
      <c r="O623" s="268">
        <v>4216.8900000000003</v>
      </c>
      <c r="P623" s="190" t="s">
        <v>657</v>
      </c>
      <c r="Q623" s="375"/>
    </row>
    <row r="624" spans="1:17" ht="51">
      <c r="A624" s="265" t="s">
        <v>553</v>
      </c>
      <c r="B624" s="190"/>
      <c r="C624" s="266" t="s">
        <v>605</v>
      </c>
      <c r="D624" s="267">
        <v>43854</v>
      </c>
      <c r="E624" s="237" t="s">
        <v>2080</v>
      </c>
      <c r="F624" s="237" t="s">
        <v>3</v>
      </c>
      <c r="G624" s="237">
        <v>1819008</v>
      </c>
      <c r="H624" s="190"/>
      <c r="I624" s="248" t="s">
        <v>2779</v>
      </c>
      <c r="J624" s="190"/>
      <c r="K624" s="190"/>
      <c r="L624" s="190"/>
      <c r="M624" s="190"/>
      <c r="N624" s="268">
        <v>0</v>
      </c>
      <c r="O624" s="268">
        <v>1393.1200000000001</v>
      </c>
      <c r="P624" s="190" t="s">
        <v>657</v>
      </c>
      <c r="Q624" s="375"/>
    </row>
    <row r="625" spans="1:17" ht="63.75">
      <c r="A625" s="265" t="s">
        <v>554</v>
      </c>
      <c r="B625" s="190"/>
      <c r="C625" s="266" t="s">
        <v>726</v>
      </c>
      <c r="D625" s="267">
        <v>43854</v>
      </c>
      <c r="E625" s="237" t="s">
        <v>2081</v>
      </c>
      <c r="F625" s="237" t="s">
        <v>11</v>
      </c>
      <c r="G625" s="237">
        <v>977121</v>
      </c>
      <c r="H625" s="190"/>
      <c r="I625" s="248" t="s">
        <v>2780</v>
      </c>
      <c r="J625" s="190"/>
      <c r="K625" s="190"/>
      <c r="L625" s="190"/>
      <c r="M625" s="190"/>
      <c r="N625" s="268">
        <v>50</v>
      </c>
      <c r="O625" s="268">
        <v>0</v>
      </c>
      <c r="P625" s="190" t="s">
        <v>657</v>
      </c>
      <c r="Q625" s="375"/>
    </row>
    <row r="626" spans="1:17" ht="76.5">
      <c r="A626" s="265" t="s">
        <v>554</v>
      </c>
      <c r="B626" s="190"/>
      <c r="C626" s="266" t="s">
        <v>726</v>
      </c>
      <c r="D626" s="267">
        <v>43854</v>
      </c>
      <c r="E626" s="237" t="s">
        <v>2082</v>
      </c>
      <c r="F626" s="237" t="s">
        <v>13</v>
      </c>
      <c r="G626" s="237">
        <v>977119</v>
      </c>
      <c r="H626" s="190"/>
      <c r="I626" s="248" t="s">
        <v>2781</v>
      </c>
      <c r="J626" s="190"/>
      <c r="K626" s="190"/>
      <c r="L626" s="190"/>
      <c r="M626" s="190"/>
      <c r="N626" s="268">
        <v>7005690</v>
      </c>
      <c r="O626" s="268">
        <v>0</v>
      </c>
      <c r="P626" s="190" t="s">
        <v>657</v>
      </c>
      <c r="Q626" s="375"/>
    </row>
    <row r="627" spans="1:17" ht="76.5">
      <c r="A627" s="265">
        <v>513</v>
      </c>
      <c r="B627" s="190"/>
      <c r="C627" s="266" t="s">
        <v>169</v>
      </c>
      <c r="D627" s="267">
        <v>43854</v>
      </c>
      <c r="E627" s="237" t="s">
        <v>2083</v>
      </c>
      <c r="F627" s="237" t="s">
        <v>15</v>
      </c>
      <c r="G627" s="237">
        <v>1254612</v>
      </c>
      <c r="H627" s="190"/>
      <c r="I627" s="248" t="s">
        <v>2782</v>
      </c>
      <c r="J627" s="190"/>
      <c r="K627" s="190"/>
      <c r="L627" s="190"/>
      <c r="M627" s="190"/>
      <c r="N627" s="268">
        <v>50</v>
      </c>
      <c r="O627" s="268">
        <v>0</v>
      </c>
      <c r="P627" s="190" t="s">
        <v>657</v>
      </c>
      <c r="Q627" s="375"/>
    </row>
    <row r="628" spans="1:17" ht="76.5">
      <c r="A628" s="265">
        <v>513</v>
      </c>
      <c r="B628" s="190"/>
      <c r="C628" s="266" t="s">
        <v>169</v>
      </c>
      <c r="D628" s="267">
        <v>43854</v>
      </c>
      <c r="E628" s="237" t="s">
        <v>2084</v>
      </c>
      <c r="F628" s="237" t="s">
        <v>15</v>
      </c>
      <c r="G628" s="237">
        <v>1254615</v>
      </c>
      <c r="H628" s="190"/>
      <c r="I628" s="248" t="s">
        <v>2783</v>
      </c>
      <c r="J628" s="190"/>
      <c r="K628" s="190"/>
      <c r="L628" s="190"/>
      <c r="M628" s="190"/>
      <c r="N628" s="268">
        <v>50</v>
      </c>
      <c r="O628" s="268">
        <v>0</v>
      </c>
      <c r="P628" s="190" t="s">
        <v>657</v>
      </c>
      <c r="Q628" s="375"/>
    </row>
    <row r="629" spans="1:17" ht="51">
      <c r="A629" s="265">
        <v>119</v>
      </c>
      <c r="B629" s="190"/>
      <c r="C629" s="266" t="s">
        <v>62</v>
      </c>
      <c r="D629" s="267">
        <v>43854</v>
      </c>
      <c r="E629" s="237" t="s">
        <v>2085</v>
      </c>
      <c r="F629" s="237" t="s">
        <v>11</v>
      </c>
      <c r="G629" s="237">
        <v>977157</v>
      </c>
      <c r="H629" s="190"/>
      <c r="I629" s="248" t="s">
        <v>2784</v>
      </c>
      <c r="J629" s="190"/>
      <c r="K629" s="190"/>
      <c r="L629" s="190"/>
      <c r="M629" s="190"/>
      <c r="N629" s="268">
        <v>50</v>
      </c>
      <c r="O629" s="268">
        <v>0</v>
      </c>
      <c r="P629" s="190" t="s">
        <v>657</v>
      </c>
      <c r="Q629" s="375"/>
    </row>
    <row r="630" spans="1:17" ht="76.5">
      <c r="A630" s="265">
        <v>513</v>
      </c>
      <c r="B630" s="190"/>
      <c r="C630" s="266" t="s">
        <v>169</v>
      </c>
      <c r="D630" s="267">
        <v>43854</v>
      </c>
      <c r="E630" s="237" t="s">
        <v>2086</v>
      </c>
      <c r="F630" s="237" t="s">
        <v>15</v>
      </c>
      <c r="G630" s="237">
        <v>1255038</v>
      </c>
      <c r="H630" s="190"/>
      <c r="I630" s="248" t="s">
        <v>2785</v>
      </c>
      <c r="J630" s="190"/>
      <c r="K630" s="190"/>
      <c r="L630" s="190"/>
      <c r="M630" s="190"/>
      <c r="N630" s="268">
        <v>50</v>
      </c>
      <c r="O630" s="268">
        <v>0</v>
      </c>
      <c r="P630" s="190" t="s">
        <v>657</v>
      </c>
      <c r="Q630" s="375"/>
    </row>
    <row r="631" spans="1:17" ht="63.75">
      <c r="A631" s="265">
        <v>513</v>
      </c>
      <c r="B631" s="190"/>
      <c r="C631" s="266" t="s">
        <v>169</v>
      </c>
      <c r="D631" s="267">
        <v>43854</v>
      </c>
      <c r="E631" s="237" t="s">
        <v>2087</v>
      </c>
      <c r="F631" s="237" t="s">
        <v>15</v>
      </c>
      <c r="G631" s="237">
        <v>1255040</v>
      </c>
      <c r="H631" s="190"/>
      <c r="I631" s="248" t="s">
        <v>2786</v>
      </c>
      <c r="J631" s="190"/>
      <c r="K631" s="190"/>
      <c r="L631" s="190"/>
      <c r="M631" s="190"/>
      <c r="N631" s="268">
        <v>50</v>
      </c>
      <c r="O631" s="268">
        <v>0</v>
      </c>
      <c r="P631" s="190" t="s">
        <v>657</v>
      </c>
      <c r="Q631" s="375"/>
    </row>
    <row r="632" spans="1:17" ht="51">
      <c r="A632" s="265">
        <v>513</v>
      </c>
      <c r="B632" s="190"/>
      <c r="C632" s="266" t="s">
        <v>169</v>
      </c>
      <c r="D632" s="267">
        <v>43854</v>
      </c>
      <c r="E632" s="237" t="s">
        <v>2088</v>
      </c>
      <c r="F632" s="237" t="s">
        <v>15</v>
      </c>
      <c r="G632" s="237">
        <v>1255042</v>
      </c>
      <c r="H632" s="190"/>
      <c r="I632" s="248" t="s">
        <v>707</v>
      </c>
      <c r="J632" s="190"/>
      <c r="K632" s="190"/>
      <c r="L632" s="190"/>
      <c r="M632" s="190"/>
      <c r="N632" s="268">
        <v>50</v>
      </c>
      <c r="O632" s="268">
        <v>0</v>
      </c>
      <c r="P632" s="190" t="s">
        <v>657</v>
      </c>
      <c r="Q632" s="375"/>
    </row>
    <row r="633" spans="1:17" ht="63.75">
      <c r="A633" s="265">
        <v>513</v>
      </c>
      <c r="B633" s="190"/>
      <c r="C633" s="266" t="s">
        <v>169</v>
      </c>
      <c r="D633" s="267">
        <v>43854</v>
      </c>
      <c r="E633" s="237" t="s">
        <v>2089</v>
      </c>
      <c r="F633" s="237" t="s">
        <v>15</v>
      </c>
      <c r="G633" s="237">
        <v>1255413</v>
      </c>
      <c r="H633" s="190"/>
      <c r="I633" s="248" t="s">
        <v>2787</v>
      </c>
      <c r="J633" s="190"/>
      <c r="K633" s="190"/>
      <c r="L633" s="190"/>
      <c r="M633" s="190"/>
      <c r="N633" s="268">
        <v>50</v>
      </c>
      <c r="O633" s="268">
        <v>0</v>
      </c>
      <c r="P633" s="190" t="s">
        <v>657</v>
      </c>
      <c r="Q633" s="375"/>
    </row>
    <row r="634" spans="1:17" ht="76.5">
      <c r="A634" s="265" t="s">
        <v>554</v>
      </c>
      <c r="B634" s="190"/>
      <c r="C634" s="266" t="s">
        <v>726</v>
      </c>
      <c r="D634" s="267">
        <v>43854</v>
      </c>
      <c r="E634" s="237" t="s">
        <v>2090</v>
      </c>
      <c r="F634" s="237" t="s">
        <v>21</v>
      </c>
      <c r="G634" s="237">
        <v>977146</v>
      </c>
      <c r="H634" s="190"/>
      <c r="I634" s="248" t="s">
        <v>2788</v>
      </c>
      <c r="J634" s="190"/>
      <c r="K634" s="190"/>
      <c r="L634" s="190"/>
      <c r="M634" s="190"/>
      <c r="N634" s="268">
        <v>26268000</v>
      </c>
      <c r="O634" s="268">
        <v>0</v>
      </c>
      <c r="P634" s="190" t="s">
        <v>657</v>
      </c>
      <c r="Q634" s="375"/>
    </row>
    <row r="635" spans="1:17" ht="89.25">
      <c r="A635" s="265" t="s">
        <v>554</v>
      </c>
      <c r="B635" s="190"/>
      <c r="C635" s="266" t="s">
        <v>726</v>
      </c>
      <c r="D635" s="267">
        <v>43854</v>
      </c>
      <c r="E635" s="237" t="s">
        <v>2091</v>
      </c>
      <c r="F635" s="237" t="s">
        <v>13</v>
      </c>
      <c r="G635" s="237">
        <v>977181</v>
      </c>
      <c r="H635" s="190"/>
      <c r="I635" s="248" t="s">
        <v>2789</v>
      </c>
      <c r="J635" s="190"/>
      <c r="K635" s="190"/>
      <c r="L635" s="190"/>
      <c r="M635" s="190"/>
      <c r="N635" s="268">
        <v>5990</v>
      </c>
      <c r="O635" s="268">
        <v>0</v>
      </c>
      <c r="P635" s="190" t="s">
        <v>657</v>
      </c>
      <c r="Q635" s="375"/>
    </row>
    <row r="636" spans="1:17" ht="76.5">
      <c r="A636" s="265" t="s">
        <v>554</v>
      </c>
      <c r="B636" s="190"/>
      <c r="C636" s="266" t="s">
        <v>726</v>
      </c>
      <c r="D636" s="267">
        <v>43854</v>
      </c>
      <c r="E636" s="237" t="s">
        <v>2092</v>
      </c>
      <c r="F636" s="237" t="s">
        <v>11</v>
      </c>
      <c r="G636" s="237">
        <v>977181</v>
      </c>
      <c r="H636" s="190"/>
      <c r="I636" s="248" t="s">
        <v>2790</v>
      </c>
      <c r="J636" s="190"/>
      <c r="K636" s="190"/>
      <c r="L636" s="190"/>
      <c r="M636" s="190"/>
      <c r="N636" s="268">
        <v>50</v>
      </c>
      <c r="O636" s="268">
        <v>0</v>
      </c>
      <c r="P636" s="190" t="s">
        <v>657</v>
      </c>
      <c r="Q636" s="375"/>
    </row>
    <row r="637" spans="1:17" ht="51">
      <c r="A637" s="265">
        <v>119</v>
      </c>
      <c r="B637" s="190"/>
      <c r="C637" s="266" t="s">
        <v>62</v>
      </c>
      <c r="D637" s="267">
        <v>43854</v>
      </c>
      <c r="E637" s="237" t="s">
        <v>2093</v>
      </c>
      <c r="F637" s="237" t="s">
        <v>11</v>
      </c>
      <c r="G637" s="237">
        <v>977219</v>
      </c>
      <c r="H637" s="190"/>
      <c r="I637" s="248" t="s">
        <v>2791</v>
      </c>
      <c r="J637" s="190"/>
      <c r="K637" s="190"/>
      <c r="L637" s="190"/>
      <c r="M637" s="190"/>
      <c r="N637" s="268">
        <v>50</v>
      </c>
      <c r="O637" s="268">
        <v>0</v>
      </c>
      <c r="P637" s="190" t="s">
        <v>657</v>
      </c>
      <c r="Q637" s="375"/>
    </row>
    <row r="638" spans="1:17" ht="51">
      <c r="A638" s="265">
        <v>15</v>
      </c>
      <c r="B638" s="190"/>
      <c r="C638" s="266" t="s">
        <v>42</v>
      </c>
      <c r="D638" s="267">
        <v>43857</v>
      </c>
      <c r="E638" s="237" t="s">
        <v>2094</v>
      </c>
      <c r="F638" s="237" t="s">
        <v>3</v>
      </c>
      <c r="G638" s="237">
        <v>1819345</v>
      </c>
      <c r="H638" s="190"/>
      <c r="I638" s="248" t="s">
        <v>8371</v>
      </c>
      <c r="J638" s="190"/>
      <c r="K638" s="190"/>
      <c r="L638" s="190"/>
      <c r="M638" s="190"/>
      <c r="N638" s="268">
        <v>0</v>
      </c>
      <c r="O638" s="268">
        <v>400</v>
      </c>
      <c r="P638" s="190" t="s">
        <v>657</v>
      </c>
      <c r="Q638" s="375"/>
    </row>
    <row r="639" spans="1:17" ht="63.75">
      <c r="A639" s="265" t="s">
        <v>562</v>
      </c>
      <c r="B639" s="190"/>
      <c r="C639" s="266" t="s">
        <v>604</v>
      </c>
      <c r="D639" s="267">
        <v>43857</v>
      </c>
      <c r="E639" s="237" t="s">
        <v>2095</v>
      </c>
      <c r="F639" s="237" t="s">
        <v>3</v>
      </c>
      <c r="G639" s="237">
        <v>1819403</v>
      </c>
      <c r="H639" s="190"/>
      <c r="I639" s="248" t="s">
        <v>2792</v>
      </c>
      <c r="J639" s="190"/>
      <c r="K639" s="190"/>
      <c r="L639" s="190"/>
      <c r="M639" s="190"/>
      <c r="N639" s="268">
        <v>0</v>
      </c>
      <c r="O639" s="268">
        <v>2</v>
      </c>
      <c r="P639" s="190" t="s">
        <v>657</v>
      </c>
      <c r="Q639" s="375"/>
    </row>
    <row r="640" spans="1:17" ht="51">
      <c r="A640" s="265" t="s">
        <v>553</v>
      </c>
      <c r="B640" s="190"/>
      <c r="C640" s="266" t="s">
        <v>605</v>
      </c>
      <c r="D640" s="267">
        <v>43857</v>
      </c>
      <c r="E640" s="237" t="s">
        <v>2096</v>
      </c>
      <c r="F640" s="237" t="s">
        <v>3</v>
      </c>
      <c r="G640" s="237">
        <v>1819404</v>
      </c>
      <c r="H640" s="190"/>
      <c r="I640" s="248" t="s">
        <v>2793</v>
      </c>
      <c r="J640" s="190"/>
      <c r="K640" s="190"/>
      <c r="L640" s="190"/>
      <c r="M640" s="190"/>
      <c r="N640" s="268">
        <v>0</v>
      </c>
      <c r="O640" s="268">
        <v>7716.45</v>
      </c>
      <c r="P640" s="190" t="s">
        <v>657</v>
      </c>
      <c r="Q640" s="375"/>
    </row>
    <row r="641" spans="1:17" ht="38.25">
      <c r="A641" s="265" t="s">
        <v>562</v>
      </c>
      <c r="B641" s="190"/>
      <c r="C641" s="266" t="s">
        <v>604</v>
      </c>
      <c r="D641" s="267">
        <v>43857</v>
      </c>
      <c r="E641" s="237" t="s">
        <v>2097</v>
      </c>
      <c r="F641" s="237" t="s">
        <v>3</v>
      </c>
      <c r="G641" s="237">
        <v>1819459</v>
      </c>
      <c r="H641" s="190"/>
      <c r="I641" s="248" t="s">
        <v>1391</v>
      </c>
      <c r="J641" s="190"/>
      <c r="K641" s="190"/>
      <c r="L641" s="190"/>
      <c r="M641" s="190"/>
      <c r="N641" s="268">
        <v>0</v>
      </c>
      <c r="O641" s="268">
        <v>2635</v>
      </c>
      <c r="P641" s="190" t="s">
        <v>657</v>
      </c>
      <c r="Q641" s="375"/>
    </row>
    <row r="642" spans="1:17" ht="51">
      <c r="A642" s="265">
        <v>513</v>
      </c>
      <c r="B642" s="190"/>
      <c r="C642" s="266" t="s">
        <v>169</v>
      </c>
      <c r="D642" s="267">
        <v>43857</v>
      </c>
      <c r="E642" s="237" t="s">
        <v>2098</v>
      </c>
      <c r="F642" s="237" t="s">
        <v>3</v>
      </c>
      <c r="G642" s="237">
        <v>1819461</v>
      </c>
      <c r="H642" s="190"/>
      <c r="I642" s="248" t="s">
        <v>2794</v>
      </c>
      <c r="J642" s="190"/>
      <c r="K642" s="190"/>
      <c r="L642" s="190"/>
      <c r="M642" s="190"/>
      <c r="N642" s="268">
        <v>0</v>
      </c>
      <c r="O642" s="268">
        <v>7529.33</v>
      </c>
      <c r="P642" s="190" t="s">
        <v>657</v>
      </c>
      <c r="Q642" s="375"/>
    </row>
    <row r="643" spans="1:17" ht="38.25">
      <c r="A643" s="265">
        <v>86</v>
      </c>
      <c r="B643" s="190"/>
      <c r="C643" s="266" t="s">
        <v>56</v>
      </c>
      <c r="D643" s="267">
        <v>43857</v>
      </c>
      <c r="E643" s="237" t="s">
        <v>2099</v>
      </c>
      <c r="F643" s="237" t="s">
        <v>3</v>
      </c>
      <c r="G643" s="237">
        <v>1819319</v>
      </c>
      <c r="H643" s="190"/>
      <c r="I643" s="248" t="s">
        <v>2795</v>
      </c>
      <c r="J643" s="190"/>
      <c r="K643" s="190"/>
      <c r="L643" s="190"/>
      <c r="M643" s="190"/>
      <c r="N643" s="268">
        <v>0</v>
      </c>
      <c r="O643" s="268">
        <v>1542</v>
      </c>
      <c r="P643" s="190" t="s">
        <v>657</v>
      </c>
      <c r="Q643" s="375"/>
    </row>
    <row r="644" spans="1:17" ht="38.25">
      <c r="A644" s="265">
        <v>86</v>
      </c>
      <c r="B644" s="190"/>
      <c r="C644" s="266" t="s">
        <v>56</v>
      </c>
      <c r="D644" s="267">
        <v>43857</v>
      </c>
      <c r="E644" s="237" t="s">
        <v>2100</v>
      </c>
      <c r="F644" s="237" t="s">
        <v>3</v>
      </c>
      <c r="G644" s="237">
        <v>1819323</v>
      </c>
      <c r="H644" s="190"/>
      <c r="I644" s="248" t="s">
        <v>2796</v>
      </c>
      <c r="J644" s="190"/>
      <c r="K644" s="190"/>
      <c r="L644" s="190"/>
      <c r="M644" s="190"/>
      <c r="N644" s="268">
        <v>0</v>
      </c>
      <c r="O644" s="268">
        <v>592</v>
      </c>
      <c r="P644" s="190" t="s">
        <v>657</v>
      </c>
      <c r="Q644" s="375"/>
    </row>
    <row r="645" spans="1:17" ht="63.75">
      <c r="A645" s="265" t="s">
        <v>553</v>
      </c>
      <c r="B645" s="190"/>
      <c r="C645" s="266" t="s">
        <v>605</v>
      </c>
      <c r="D645" s="267">
        <v>43857</v>
      </c>
      <c r="E645" s="237" t="s">
        <v>2101</v>
      </c>
      <c r="F645" s="237" t="s">
        <v>3</v>
      </c>
      <c r="G645" s="237">
        <v>1819378</v>
      </c>
      <c r="H645" s="190"/>
      <c r="I645" s="248" t="s">
        <v>2797</v>
      </c>
      <c r="J645" s="190"/>
      <c r="K645" s="190"/>
      <c r="L645" s="190"/>
      <c r="M645" s="190"/>
      <c r="N645" s="268">
        <v>0</v>
      </c>
      <c r="O645" s="268">
        <v>2358.5100000000002</v>
      </c>
      <c r="P645" s="190" t="s">
        <v>657</v>
      </c>
      <c r="Q645" s="375"/>
    </row>
    <row r="646" spans="1:17" ht="51">
      <c r="A646" s="265" t="s">
        <v>553</v>
      </c>
      <c r="B646" s="190"/>
      <c r="C646" s="266" t="s">
        <v>605</v>
      </c>
      <c r="D646" s="267">
        <v>43857</v>
      </c>
      <c r="E646" s="237" t="s">
        <v>2102</v>
      </c>
      <c r="F646" s="237" t="s">
        <v>3</v>
      </c>
      <c r="G646" s="237">
        <v>1819388</v>
      </c>
      <c r="H646" s="190"/>
      <c r="I646" s="248" t="s">
        <v>2798</v>
      </c>
      <c r="J646" s="190"/>
      <c r="K646" s="190"/>
      <c r="L646" s="190"/>
      <c r="M646" s="190"/>
      <c r="N646" s="268">
        <v>0</v>
      </c>
      <c r="O646" s="268">
        <v>9739.4500000000007</v>
      </c>
      <c r="P646" s="190" t="s">
        <v>657</v>
      </c>
      <c r="Q646" s="375"/>
    </row>
    <row r="647" spans="1:17" ht="76.5">
      <c r="A647" s="265" t="s">
        <v>554</v>
      </c>
      <c r="B647" s="190"/>
      <c r="C647" s="266" t="s">
        <v>726</v>
      </c>
      <c r="D647" s="267">
        <v>43857</v>
      </c>
      <c r="E647" s="237" t="s">
        <v>2103</v>
      </c>
      <c r="F647" s="237" t="s">
        <v>11</v>
      </c>
      <c r="G647" s="237">
        <v>977349</v>
      </c>
      <c r="H647" s="190"/>
      <c r="I647" s="248" t="s">
        <v>2799</v>
      </c>
      <c r="J647" s="190"/>
      <c r="K647" s="190"/>
      <c r="L647" s="190"/>
      <c r="M647" s="190"/>
      <c r="N647" s="268">
        <v>50</v>
      </c>
      <c r="O647" s="268">
        <v>0</v>
      </c>
      <c r="P647" s="190" t="s">
        <v>657</v>
      </c>
      <c r="Q647" s="375"/>
    </row>
    <row r="648" spans="1:17" ht="89.25">
      <c r="A648" s="265" t="s">
        <v>554</v>
      </c>
      <c r="B648" s="190"/>
      <c r="C648" s="266" t="s">
        <v>726</v>
      </c>
      <c r="D648" s="267">
        <v>43857</v>
      </c>
      <c r="E648" s="237" t="s">
        <v>2104</v>
      </c>
      <c r="F648" s="237" t="s">
        <v>13</v>
      </c>
      <c r="G648" s="237">
        <v>977349</v>
      </c>
      <c r="H648" s="190"/>
      <c r="I648" s="248" t="s">
        <v>2800</v>
      </c>
      <c r="J648" s="190"/>
      <c r="K648" s="190"/>
      <c r="L648" s="190"/>
      <c r="M648" s="190"/>
      <c r="N648" s="268">
        <v>3570</v>
      </c>
      <c r="O648" s="268">
        <v>0</v>
      </c>
      <c r="P648" s="190" t="s">
        <v>657</v>
      </c>
      <c r="Q648" s="375"/>
    </row>
    <row r="649" spans="1:17" ht="51">
      <c r="A649" s="265">
        <v>66</v>
      </c>
      <c r="B649" s="190"/>
      <c r="C649" s="266" t="s">
        <v>52</v>
      </c>
      <c r="D649" s="267">
        <v>43858</v>
      </c>
      <c r="E649" s="237" t="s">
        <v>2105</v>
      </c>
      <c r="F649" s="237" t="s">
        <v>3</v>
      </c>
      <c r="G649" s="237">
        <v>1819837</v>
      </c>
      <c r="H649" s="190"/>
      <c r="I649" s="248" t="s">
        <v>2801</v>
      </c>
      <c r="J649" s="190"/>
      <c r="K649" s="190"/>
      <c r="L649" s="190"/>
      <c r="M649" s="190"/>
      <c r="N649" s="268">
        <v>0</v>
      </c>
      <c r="O649" s="268">
        <v>501</v>
      </c>
      <c r="P649" s="190" t="s">
        <v>657</v>
      </c>
      <c r="Q649" s="375"/>
    </row>
    <row r="650" spans="1:17" ht="51">
      <c r="A650" s="265">
        <v>291</v>
      </c>
      <c r="B650" s="190"/>
      <c r="C650" s="266" t="s">
        <v>128</v>
      </c>
      <c r="D650" s="267">
        <v>43858</v>
      </c>
      <c r="E650" s="237" t="s">
        <v>2106</v>
      </c>
      <c r="F650" s="237" t="s">
        <v>3</v>
      </c>
      <c r="G650" s="237">
        <v>1819720</v>
      </c>
      <c r="H650" s="190"/>
      <c r="I650" s="248" t="s">
        <v>2802</v>
      </c>
      <c r="J650" s="190"/>
      <c r="K650" s="190"/>
      <c r="L650" s="190"/>
      <c r="M650" s="190"/>
      <c r="N650" s="268">
        <v>0</v>
      </c>
      <c r="O650" s="268">
        <v>1614.8</v>
      </c>
      <c r="P650" s="190" t="s">
        <v>657</v>
      </c>
      <c r="Q650" s="375"/>
    </row>
    <row r="651" spans="1:17" ht="51">
      <c r="A651" s="265">
        <v>66</v>
      </c>
      <c r="B651" s="190"/>
      <c r="C651" s="266" t="s">
        <v>52</v>
      </c>
      <c r="D651" s="267">
        <v>43858</v>
      </c>
      <c r="E651" s="237" t="s">
        <v>2107</v>
      </c>
      <c r="F651" s="237" t="s">
        <v>3</v>
      </c>
      <c r="G651" s="237">
        <v>1819724</v>
      </c>
      <c r="H651" s="190"/>
      <c r="I651" s="248" t="s">
        <v>2803</v>
      </c>
      <c r="J651" s="190"/>
      <c r="K651" s="190"/>
      <c r="L651" s="190"/>
      <c r="M651" s="190"/>
      <c r="N651" s="268">
        <v>0</v>
      </c>
      <c r="O651" s="268">
        <v>2875.6</v>
      </c>
      <c r="P651" s="190" t="s">
        <v>657</v>
      </c>
      <c r="Q651" s="375"/>
    </row>
    <row r="652" spans="1:17" ht="51">
      <c r="A652" s="265" t="s">
        <v>562</v>
      </c>
      <c r="B652" s="190"/>
      <c r="C652" s="266" t="s">
        <v>604</v>
      </c>
      <c r="D652" s="267">
        <v>43858</v>
      </c>
      <c r="E652" s="237" t="s">
        <v>2108</v>
      </c>
      <c r="F652" s="237" t="s">
        <v>3</v>
      </c>
      <c r="G652" s="237">
        <v>1819727</v>
      </c>
      <c r="H652" s="190"/>
      <c r="I652" s="248" t="s">
        <v>2804</v>
      </c>
      <c r="J652" s="190"/>
      <c r="K652" s="190"/>
      <c r="L652" s="190"/>
      <c r="M652" s="190"/>
      <c r="N652" s="268">
        <v>0</v>
      </c>
      <c r="O652" s="268">
        <v>22585.5</v>
      </c>
      <c r="P652" s="190" t="s">
        <v>657</v>
      </c>
      <c r="Q652" s="375"/>
    </row>
    <row r="653" spans="1:17" ht="51">
      <c r="A653" s="265" t="s">
        <v>556</v>
      </c>
      <c r="B653" s="190"/>
      <c r="C653" s="266" t="s">
        <v>714</v>
      </c>
      <c r="D653" s="267">
        <v>43858</v>
      </c>
      <c r="E653" s="237" t="s">
        <v>2109</v>
      </c>
      <c r="F653" s="237" t="s">
        <v>6</v>
      </c>
      <c r="G653" s="237">
        <v>977405</v>
      </c>
      <c r="H653" s="190"/>
      <c r="I653" s="248" t="s">
        <v>2805</v>
      </c>
      <c r="J653" s="190"/>
      <c r="K653" s="190"/>
      <c r="L653" s="190"/>
      <c r="M653" s="190"/>
      <c r="N653" s="268">
        <v>0</v>
      </c>
      <c r="O653" s="268">
        <v>14600</v>
      </c>
      <c r="P653" s="190" t="s">
        <v>657</v>
      </c>
      <c r="Q653" s="375"/>
    </row>
    <row r="654" spans="1:17" ht="76.5">
      <c r="A654" s="265">
        <v>513</v>
      </c>
      <c r="B654" s="190"/>
      <c r="C654" s="266" t="s">
        <v>169</v>
      </c>
      <c r="D654" s="267">
        <v>43858</v>
      </c>
      <c r="E654" s="237" t="s">
        <v>2110</v>
      </c>
      <c r="F654" s="237" t="s">
        <v>15</v>
      </c>
      <c r="G654" s="237">
        <v>1257226</v>
      </c>
      <c r="H654" s="190"/>
      <c r="I654" s="248" t="s">
        <v>2806</v>
      </c>
      <c r="J654" s="190"/>
      <c r="K654" s="190"/>
      <c r="L654" s="190"/>
      <c r="M654" s="190"/>
      <c r="N654" s="268">
        <v>50</v>
      </c>
      <c r="O654" s="268">
        <v>0</v>
      </c>
      <c r="P654" s="190" t="s">
        <v>657</v>
      </c>
      <c r="Q654" s="375"/>
    </row>
    <row r="655" spans="1:17" ht="76.5">
      <c r="A655" s="265">
        <v>513</v>
      </c>
      <c r="B655" s="190"/>
      <c r="C655" s="266" t="s">
        <v>169</v>
      </c>
      <c r="D655" s="267">
        <v>43858</v>
      </c>
      <c r="E655" s="237" t="s">
        <v>2111</v>
      </c>
      <c r="F655" s="237" t="s">
        <v>15</v>
      </c>
      <c r="G655" s="237">
        <v>1257232</v>
      </c>
      <c r="H655" s="190"/>
      <c r="I655" s="248" t="s">
        <v>2807</v>
      </c>
      <c r="J655" s="190"/>
      <c r="K655" s="190"/>
      <c r="L655" s="190"/>
      <c r="M655" s="190"/>
      <c r="N655" s="268">
        <v>50</v>
      </c>
      <c r="O655" s="268">
        <v>0</v>
      </c>
      <c r="P655" s="190" t="s">
        <v>657</v>
      </c>
      <c r="Q655" s="375"/>
    </row>
    <row r="656" spans="1:17" ht="63.75">
      <c r="A656" s="265">
        <v>513</v>
      </c>
      <c r="B656" s="190"/>
      <c r="C656" s="266" t="s">
        <v>169</v>
      </c>
      <c r="D656" s="267">
        <v>43858</v>
      </c>
      <c r="E656" s="237" t="s">
        <v>2112</v>
      </c>
      <c r="F656" s="237" t="s">
        <v>15</v>
      </c>
      <c r="G656" s="237">
        <v>1257080</v>
      </c>
      <c r="H656" s="190"/>
      <c r="I656" s="248" t="s">
        <v>2808</v>
      </c>
      <c r="J656" s="190"/>
      <c r="K656" s="190"/>
      <c r="L656" s="190"/>
      <c r="M656" s="190"/>
      <c r="N656" s="268">
        <v>50</v>
      </c>
      <c r="O656" s="268">
        <v>0</v>
      </c>
      <c r="P656" s="190" t="s">
        <v>657</v>
      </c>
      <c r="Q656" s="375"/>
    </row>
    <row r="657" spans="1:17" ht="51">
      <c r="A657" s="265">
        <v>340</v>
      </c>
      <c r="B657" s="190"/>
      <c r="C657" s="266" t="s">
        <v>145</v>
      </c>
      <c r="D657" s="267">
        <v>43858</v>
      </c>
      <c r="E657" s="237" t="s">
        <v>2113</v>
      </c>
      <c r="F657" s="237" t="s">
        <v>6</v>
      </c>
      <c r="G657" s="237">
        <v>1257900</v>
      </c>
      <c r="H657" s="190"/>
      <c r="I657" s="248" t="s">
        <v>2809</v>
      </c>
      <c r="J657" s="190"/>
      <c r="K657" s="190"/>
      <c r="L657" s="190"/>
      <c r="M657" s="190"/>
      <c r="N657" s="268">
        <v>0</v>
      </c>
      <c r="O657" s="268">
        <v>104116.69</v>
      </c>
      <c r="P657" s="190" t="s">
        <v>657</v>
      </c>
      <c r="Q657" s="375"/>
    </row>
    <row r="658" spans="1:17" ht="76.5">
      <c r="A658" s="265" t="s">
        <v>556</v>
      </c>
      <c r="B658" s="190"/>
      <c r="C658" s="266" t="s">
        <v>714</v>
      </c>
      <c r="D658" s="267">
        <v>43858</v>
      </c>
      <c r="E658" s="237" t="s">
        <v>2114</v>
      </c>
      <c r="F658" s="237" t="s">
        <v>6</v>
      </c>
      <c r="G658" s="237">
        <v>1234411</v>
      </c>
      <c r="H658" s="190"/>
      <c r="I658" s="248" t="s">
        <v>2810</v>
      </c>
      <c r="J658" s="190"/>
      <c r="K658" s="190"/>
      <c r="L658" s="190"/>
      <c r="M658" s="190"/>
      <c r="N658" s="268">
        <v>0</v>
      </c>
      <c r="O658" s="268">
        <v>2139.84</v>
      </c>
      <c r="P658" s="190" t="s">
        <v>657</v>
      </c>
      <c r="Q658" s="375"/>
    </row>
    <row r="659" spans="1:17" ht="63.75">
      <c r="A659" s="265">
        <v>41</v>
      </c>
      <c r="B659" s="190"/>
      <c r="C659" s="266" t="s">
        <v>47</v>
      </c>
      <c r="D659" s="267">
        <v>43858</v>
      </c>
      <c r="E659" s="237" t="s">
        <v>2115</v>
      </c>
      <c r="F659" s="237" t="s">
        <v>6</v>
      </c>
      <c r="G659" s="237">
        <v>977416</v>
      </c>
      <c r="H659" s="190"/>
      <c r="I659" s="248" t="s">
        <v>2811</v>
      </c>
      <c r="J659" s="190"/>
      <c r="K659" s="190"/>
      <c r="L659" s="190"/>
      <c r="M659" s="190"/>
      <c r="N659" s="268">
        <v>0</v>
      </c>
      <c r="O659" s="268">
        <v>200000</v>
      </c>
      <c r="P659" s="190" t="s">
        <v>657</v>
      </c>
      <c r="Q659" s="375"/>
    </row>
    <row r="660" spans="1:17" ht="63.75">
      <c r="A660" s="265">
        <v>513</v>
      </c>
      <c r="B660" s="190"/>
      <c r="C660" s="266" t="s">
        <v>169</v>
      </c>
      <c r="D660" s="267">
        <v>43858</v>
      </c>
      <c r="E660" s="237" t="s">
        <v>2116</v>
      </c>
      <c r="F660" s="237" t="s">
        <v>15</v>
      </c>
      <c r="G660" s="237">
        <v>1257610</v>
      </c>
      <c r="H660" s="190"/>
      <c r="I660" s="248" t="s">
        <v>2812</v>
      </c>
      <c r="J660" s="190"/>
      <c r="K660" s="190"/>
      <c r="L660" s="190"/>
      <c r="M660" s="190"/>
      <c r="N660" s="268">
        <v>50</v>
      </c>
      <c r="O660" s="268">
        <v>0</v>
      </c>
      <c r="P660" s="190" t="s">
        <v>657</v>
      </c>
      <c r="Q660" s="375"/>
    </row>
    <row r="661" spans="1:17" ht="51">
      <c r="A661" s="265">
        <v>340</v>
      </c>
      <c r="B661" s="190"/>
      <c r="C661" s="266" t="s">
        <v>145</v>
      </c>
      <c r="D661" s="267">
        <v>43858</v>
      </c>
      <c r="E661" s="237" t="s">
        <v>2117</v>
      </c>
      <c r="F661" s="237" t="s">
        <v>15</v>
      </c>
      <c r="G661" s="237">
        <v>1257901</v>
      </c>
      <c r="H661" s="190"/>
      <c r="I661" s="248" t="s">
        <v>2813</v>
      </c>
      <c r="J661" s="190"/>
      <c r="K661" s="190"/>
      <c r="L661" s="190"/>
      <c r="M661" s="190"/>
      <c r="N661" s="268">
        <v>50</v>
      </c>
      <c r="O661" s="268">
        <v>0</v>
      </c>
      <c r="P661" s="190" t="s">
        <v>657</v>
      </c>
      <c r="Q661" s="375"/>
    </row>
    <row r="662" spans="1:17" ht="51">
      <c r="A662" s="265">
        <v>513</v>
      </c>
      <c r="B662" s="190"/>
      <c r="C662" s="266" t="s">
        <v>169</v>
      </c>
      <c r="D662" s="267">
        <v>43858</v>
      </c>
      <c r="E662" s="237" t="s">
        <v>2118</v>
      </c>
      <c r="F662" s="237" t="s">
        <v>15</v>
      </c>
      <c r="G662" s="237">
        <v>1257905</v>
      </c>
      <c r="H662" s="190"/>
      <c r="I662" s="248" t="s">
        <v>2448</v>
      </c>
      <c r="J662" s="190"/>
      <c r="K662" s="190"/>
      <c r="L662" s="190"/>
      <c r="M662" s="190"/>
      <c r="N662" s="268">
        <v>50</v>
      </c>
      <c r="O662" s="268">
        <v>0</v>
      </c>
      <c r="P662" s="190" t="s">
        <v>657</v>
      </c>
      <c r="Q662" s="375"/>
    </row>
    <row r="663" spans="1:17" ht="51">
      <c r="A663" s="265">
        <v>513</v>
      </c>
      <c r="B663" s="190"/>
      <c r="C663" s="266" t="s">
        <v>169</v>
      </c>
      <c r="D663" s="267">
        <v>43858</v>
      </c>
      <c r="E663" s="237" t="s">
        <v>2119</v>
      </c>
      <c r="F663" s="237" t="s">
        <v>11</v>
      </c>
      <c r="G663" s="237">
        <v>977432</v>
      </c>
      <c r="H663" s="190"/>
      <c r="I663" s="248" t="s">
        <v>2814</v>
      </c>
      <c r="J663" s="190"/>
      <c r="K663" s="190"/>
      <c r="L663" s="190"/>
      <c r="M663" s="190"/>
      <c r="N663" s="268">
        <v>50</v>
      </c>
      <c r="O663" s="268">
        <v>0</v>
      </c>
      <c r="P663" s="190" t="s">
        <v>657</v>
      </c>
      <c r="Q663" s="375"/>
    </row>
    <row r="664" spans="1:17" ht="89.25">
      <c r="A664" s="265" t="s">
        <v>554</v>
      </c>
      <c r="B664" s="190"/>
      <c r="C664" s="266" t="s">
        <v>726</v>
      </c>
      <c r="D664" s="267">
        <v>43858</v>
      </c>
      <c r="E664" s="237" t="s">
        <v>2120</v>
      </c>
      <c r="F664" s="237" t="s">
        <v>13</v>
      </c>
      <c r="G664" s="237">
        <v>977437</v>
      </c>
      <c r="H664" s="190"/>
      <c r="I664" s="248" t="s">
        <v>2815</v>
      </c>
      <c r="J664" s="190"/>
      <c r="K664" s="190"/>
      <c r="L664" s="190"/>
      <c r="M664" s="190"/>
      <c r="N664" s="268">
        <v>3200</v>
      </c>
      <c r="O664" s="268">
        <v>0</v>
      </c>
      <c r="P664" s="190" t="s">
        <v>657</v>
      </c>
      <c r="Q664" s="375"/>
    </row>
    <row r="665" spans="1:17" ht="76.5">
      <c r="A665" s="265" t="s">
        <v>554</v>
      </c>
      <c r="B665" s="190"/>
      <c r="C665" s="266" t="s">
        <v>726</v>
      </c>
      <c r="D665" s="267">
        <v>43858</v>
      </c>
      <c r="E665" s="237" t="s">
        <v>2121</v>
      </c>
      <c r="F665" s="237" t="s">
        <v>11</v>
      </c>
      <c r="G665" s="237">
        <v>977437</v>
      </c>
      <c r="H665" s="190"/>
      <c r="I665" s="248" t="s">
        <v>2816</v>
      </c>
      <c r="J665" s="190"/>
      <c r="K665" s="190"/>
      <c r="L665" s="190"/>
      <c r="M665" s="190"/>
      <c r="N665" s="268">
        <v>50</v>
      </c>
      <c r="O665" s="268">
        <v>0</v>
      </c>
      <c r="P665" s="190" t="s">
        <v>657</v>
      </c>
      <c r="Q665" s="375"/>
    </row>
    <row r="666" spans="1:17" ht="63.75">
      <c r="A666" s="265">
        <v>86</v>
      </c>
      <c r="B666" s="190"/>
      <c r="C666" s="266" t="s">
        <v>56</v>
      </c>
      <c r="D666" s="267">
        <v>43859</v>
      </c>
      <c r="E666" s="237" t="s">
        <v>2122</v>
      </c>
      <c r="F666" s="237" t="s">
        <v>3</v>
      </c>
      <c r="G666" s="237">
        <v>1820188</v>
      </c>
      <c r="H666" s="190"/>
      <c r="I666" s="248" t="s">
        <v>2817</v>
      </c>
      <c r="J666" s="190"/>
      <c r="K666" s="190"/>
      <c r="L666" s="190"/>
      <c r="M666" s="190"/>
      <c r="N666" s="268">
        <v>0</v>
      </c>
      <c r="O666" s="268">
        <v>5.84</v>
      </c>
      <c r="P666" s="190" t="s">
        <v>657</v>
      </c>
      <c r="Q666" s="375"/>
    </row>
    <row r="667" spans="1:17" ht="63.75">
      <c r="A667" s="265">
        <v>344</v>
      </c>
      <c r="B667" s="190"/>
      <c r="C667" s="266" t="s">
        <v>148</v>
      </c>
      <c r="D667" s="267">
        <v>43859</v>
      </c>
      <c r="E667" s="237" t="s">
        <v>2123</v>
      </c>
      <c r="F667" s="237" t="s">
        <v>3</v>
      </c>
      <c r="G667" s="237">
        <v>1820195</v>
      </c>
      <c r="H667" s="190"/>
      <c r="I667" s="248" t="s">
        <v>2818</v>
      </c>
      <c r="J667" s="190"/>
      <c r="K667" s="190"/>
      <c r="L667" s="190"/>
      <c r="M667" s="190"/>
      <c r="N667" s="268">
        <v>0</v>
      </c>
      <c r="O667" s="268">
        <v>35</v>
      </c>
      <c r="P667" s="190" t="s">
        <v>657</v>
      </c>
      <c r="Q667" s="375"/>
    </row>
    <row r="668" spans="1:17" ht="63.75">
      <c r="A668" s="265">
        <v>344</v>
      </c>
      <c r="B668" s="190"/>
      <c r="C668" s="266" t="s">
        <v>148</v>
      </c>
      <c r="D668" s="267">
        <v>43859</v>
      </c>
      <c r="E668" s="237" t="s">
        <v>2124</v>
      </c>
      <c r="F668" s="237" t="s">
        <v>3</v>
      </c>
      <c r="G668" s="237">
        <v>1820196</v>
      </c>
      <c r="H668" s="190"/>
      <c r="I668" s="248" t="s">
        <v>2819</v>
      </c>
      <c r="J668" s="190"/>
      <c r="K668" s="190"/>
      <c r="L668" s="190"/>
      <c r="M668" s="190"/>
      <c r="N668" s="268">
        <v>0</v>
      </c>
      <c r="O668" s="268">
        <v>0.62</v>
      </c>
      <c r="P668" s="190" t="s">
        <v>657</v>
      </c>
      <c r="Q668" s="375"/>
    </row>
    <row r="669" spans="1:17" ht="63.75">
      <c r="A669" s="265">
        <v>76</v>
      </c>
      <c r="B669" s="190"/>
      <c r="C669" s="266" t="s">
        <v>54</v>
      </c>
      <c r="D669" s="267">
        <v>43859</v>
      </c>
      <c r="E669" s="237" t="s">
        <v>2125</v>
      </c>
      <c r="F669" s="237" t="s">
        <v>3</v>
      </c>
      <c r="G669" s="237">
        <v>1820045</v>
      </c>
      <c r="H669" s="190"/>
      <c r="I669" s="248" t="s">
        <v>2820</v>
      </c>
      <c r="J669" s="190"/>
      <c r="K669" s="190"/>
      <c r="L669" s="190"/>
      <c r="M669" s="190"/>
      <c r="N669" s="268">
        <v>0</v>
      </c>
      <c r="O669" s="268">
        <v>160369.20000000001</v>
      </c>
      <c r="P669" s="190" t="s">
        <v>657</v>
      </c>
      <c r="Q669" s="375"/>
    </row>
    <row r="670" spans="1:17" ht="51">
      <c r="A670" s="265" t="s">
        <v>562</v>
      </c>
      <c r="B670" s="190"/>
      <c r="C670" s="266" t="s">
        <v>604</v>
      </c>
      <c r="D670" s="267">
        <v>43859</v>
      </c>
      <c r="E670" s="237" t="s">
        <v>2126</v>
      </c>
      <c r="F670" s="237" t="s">
        <v>3</v>
      </c>
      <c r="G670" s="237">
        <v>1820078</v>
      </c>
      <c r="H670" s="190"/>
      <c r="I670" s="248" t="s">
        <v>2821</v>
      </c>
      <c r="J670" s="190"/>
      <c r="K670" s="190"/>
      <c r="L670" s="190"/>
      <c r="M670" s="190"/>
      <c r="N670" s="268">
        <v>0</v>
      </c>
      <c r="O670" s="268">
        <v>19572</v>
      </c>
      <c r="P670" s="190" t="s">
        <v>657</v>
      </c>
      <c r="Q670" s="375"/>
    </row>
    <row r="671" spans="1:17" ht="51">
      <c r="A671" s="265" t="s">
        <v>553</v>
      </c>
      <c r="B671" s="190"/>
      <c r="C671" s="266" t="s">
        <v>605</v>
      </c>
      <c r="D671" s="267">
        <v>43859</v>
      </c>
      <c r="E671" s="237" t="s">
        <v>2127</v>
      </c>
      <c r="F671" s="237" t="s">
        <v>3</v>
      </c>
      <c r="G671" s="237">
        <v>1820038</v>
      </c>
      <c r="H671" s="190"/>
      <c r="I671" s="248" t="s">
        <v>2822</v>
      </c>
      <c r="J671" s="190"/>
      <c r="K671" s="190"/>
      <c r="L671" s="190"/>
      <c r="M671" s="190"/>
      <c r="N671" s="268">
        <v>0</v>
      </c>
      <c r="O671" s="268">
        <v>534</v>
      </c>
      <c r="P671" s="190" t="s">
        <v>657</v>
      </c>
      <c r="Q671" s="375"/>
    </row>
    <row r="672" spans="1:17" ht="63.75">
      <c r="A672" s="265">
        <v>10</v>
      </c>
      <c r="B672" s="190"/>
      <c r="C672" s="266" t="s">
        <v>41</v>
      </c>
      <c r="D672" s="267">
        <v>43859</v>
      </c>
      <c r="E672" s="237" t="s">
        <v>2128</v>
      </c>
      <c r="F672" s="237" t="s">
        <v>3</v>
      </c>
      <c r="G672" s="237">
        <v>1820110</v>
      </c>
      <c r="H672" s="190"/>
      <c r="I672" s="248" t="s">
        <v>8372</v>
      </c>
      <c r="J672" s="190"/>
      <c r="K672" s="190"/>
      <c r="L672" s="190"/>
      <c r="M672" s="190"/>
      <c r="N672" s="268">
        <v>0</v>
      </c>
      <c r="O672" s="268">
        <v>8.2799999999999994</v>
      </c>
      <c r="P672" s="190" t="s">
        <v>657</v>
      </c>
      <c r="Q672" s="375"/>
    </row>
    <row r="673" spans="1:17" ht="63.75">
      <c r="A673" s="265">
        <v>15</v>
      </c>
      <c r="B673" s="190"/>
      <c r="C673" s="266" t="s">
        <v>42</v>
      </c>
      <c r="D673" s="267">
        <v>43859</v>
      </c>
      <c r="E673" s="237" t="s">
        <v>2129</v>
      </c>
      <c r="F673" s="237" t="s">
        <v>3</v>
      </c>
      <c r="G673" s="237">
        <v>1820128</v>
      </c>
      <c r="H673" s="190"/>
      <c r="I673" s="248" t="s">
        <v>8373</v>
      </c>
      <c r="J673" s="190"/>
      <c r="K673" s="190"/>
      <c r="L673" s="190"/>
      <c r="M673" s="190"/>
      <c r="N673" s="268">
        <v>0</v>
      </c>
      <c r="O673" s="268">
        <v>1409</v>
      </c>
      <c r="P673" s="190" t="s">
        <v>657</v>
      </c>
      <c r="Q673" s="375"/>
    </row>
    <row r="674" spans="1:17" ht="63.75">
      <c r="A674" s="265">
        <v>15</v>
      </c>
      <c r="B674" s="190"/>
      <c r="C674" s="266" t="s">
        <v>42</v>
      </c>
      <c r="D674" s="267">
        <v>43859</v>
      </c>
      <c r="E674" s="237" t="s">
        <v>2130</v>
      </c>
      <c r="F674" s="237" t="s">
        <v>3</v>
      </c>
      <c r="G674" s="237">
        <v>1820129</v>
      </c>
      <c r="H674" s="190"/>
      <c r="I674" s="248" t="s">
        <v>8374</v>
      </c>
      <c r="J674" s="190"/>
      <c r="K674" s="190"/>
      <c r="L674" s="190"/>
      <c r="M674" s="190"/>
      <c r="N674" s="268">
        <v>0</v>
      </c>
      <c r="O674" s="268">
        <v>311</v>
      </c>
      <c r="P674" s="190" t="s">
        <v>657</v>
      </c>
      <c r="Q674" s="375"/>
    </row>
    <row r="675" spans="1:17" ht="51">
      <c r="A675" s="265" t="s">
        <v>553</v>
      </c>
      <c r="B675" s="190"/>
      <c r="C675" s="266" t="s">
        <v>605</v>
      </c>
      <c r="D675" s="267">
        <v>43859</v>
      </c>
      <c r="E675" s="237" t="s">
        <v>2131</v>
      </c>
      <c r="F675" s="237" t="s">
        <v>3</v>
      </c>
      <c r="G675" s="237">
        <v>1820131</v>
      </c>
      <c r="H675" s="190"/>
      <c r="I675" s="248" t="s">
        <v>2823</v>
      </c>
      <c r="J675" s="190"/>
      <c r="K675" s="190"/>
      <c r="L675" s="190"/>
      <c r="M675" s="190"/>
      <c r="N675" s="268">
        <v>0</v>
      </c>
      <c r="O675" s="268">
        <v>1782</v>
      </c>
      <c r="P675" s="190" t="s">
        <v>657</v>
      </c>
      <c r="Q675" s="375"/>
    </row>
    <row r="676" spans="1:17" ht="51">
      <c r="A676" s="265">
        <v>291</v>
      </c>
      <c r="B676" s="190"/>
      <c r="C676" s="266" t="s">
        <v>128</v>
      </c>
      <c r="D676" s="267">
        <v>43859</v>
      </c>
      <c r="E676" s="237" t="s">
        <v>2132</v>
      </c>
      <c r="F676" s="237" t="s">
        <v>6</v>
      </c>
      <c r="G676" s="237">
        <v>1234446</v>
      </c>
      <c r="H676" s="190"/>
      <c r="I676" s="248" t="s">
        <v>2824</v>
      </c>
      <c r="J676" s="190"/>
      <c r="K676" s="190"/>
      <c r="L676" s="190"/>
      <c r="M676" s="190"/>
      <c r="N676" s="268">
        <v>0</v>
      </c>
      <c r="O676" s="268">
        <v>74019.960000000006</v>
      </c>
      <c r="P676" s="190" t="s">
        <v>657</v>
      </c>
      <c r="Q676" s="375"/>
    </row>
    <row r="677" spans="1:17" ht="51">
      <c r="A677" s="265">
        <v>340</v>
      </c>
      <c r="B677" s="190"/>
      <c r="C677" s="266" t="s">
        <v>145</v>
      </c>
      <c r="D677" s="267">
        <v>43859</v>
      </c>
      <c r="E677" s="237" t="s">
        <v>2133</v>
      </c>
      <c r="F677" s="237" t="s">
        <v>6</v>
      </c>
      <c r="G677" s="237">
        <v>1234754</v>
      </c>
      <c r="H677" s="190"/>
      <c r="I677" s="248" t="s">
        <v>2825</v>
      </c>
      <c r="J677" s="190"/>
      <c r="K677" s="190"/>
      <c r="L677" s="190"/>
      <c r="M677" s="190"/>
      <c r="N677" s="268">
        <v>0</v>
      </c>
      <c r="O677" s="268">
        <v>6.84</v>
      </c>
      <c r="P677" s="190" t="s">
        <v>657</v>
      </c>
      <c r="Q677" s="375"/>
    </row>
    <row r="678" spans="1:17" ht="51">
      <c r="A678" s="265">
        <v>513</v>
      </c>
      <c r="B678" s="190"/>
      <c r="C678" s="266" t="s">
        <v>169</v>
      </c>
      <c r="D678" s="267">
        <v>43859</v>
      </c>
      <c r="E678" s="237" t="s">
        <v>2134</v>
      </c>
      <c r="F678" s="237" t="s">
        <v>15</v>
      </c>
      <c r="G678" s="237">
        <v>1259176</v>
      </c>
      <c r="H678" s="190"/>
      <c r="I678" s="248" t="s">
        <v>2826</v>
      </c>
      <c r="J678" s="190"/>
      <c r="K678" s="190"/>
      <c r="L678" s="190"/>
      <c r="M678" s="190"/>
      <c r="N678" s="268">
        <v>50</v>
      </c>
      <c r="O678" s="268">
        <v>0</v>
      </c>
      <c r="P678" s="190" t="s">
        <v>657</v>
      </c>
      <c r="Q678" s="375"/>
    </row>
    <row r="679" spans="1:17" ht="89.25">
      <c r="A679" s="265" t="s">
        <v>554</v>
      </c>
      <c r="B679" s="190"/>
      <c r="C679" s="266" t="s">
        <v>726</v>
      </c>
      <c r="D679" s="267">
        <v>43859</v>
      </c>
      <c r="E679" s="237" t="s">
        <v>2135</v>
      </c>
      <c r="F679" s="237" t="s">
        <v>13</v>
      </c>
      <c r="G679" s="237">
        <v>977489</v>
      </c>
      <c r="H679" s="190"/>
      <c r="I679" s="248" t="s">
        <v>2827</v>
      </c>
      <c r="J679" s="190"/>
      <c r="K679" s="190"/>
      <c r="L679" s="190"/>
      <c r="M679" s="190"/>
      <c r="N679" s="268">
        <v>5100</v>
      </c>
      <c r="O679" s="268">
        <v>0</v>
      </c>
      <c r="P679" s="190" t="s">
        <v>657</v>
      </c>
      <c r="Q679" s="375"/>
    </row>
    <row r="680" spans="1:17" ht="76.5">
      <c r="A680" s="265" t="s">
        <v>554</v>
      </c>
      <c r="B680" s="190"/>
      <c r="C680" s="266" t="s">
        <v>726</v>
      </c>
      <c r="D680" s="267">
        <v>43859</v>
      </c>
      <c r="E680" s="237" t="s">
        <v>2136</v>
      </c>
      <c r="F680" s="237" t="s">
        <v>11</v>
      </c>
      <c r="G680" s="237">
        <v>977489</v>
      </c>
      <c r="H680" s="190"/>
      <c r="I680" s="248" t="s">
        <v>2828</v>
      </c>
      <c r="J680" s="190"/>
      <c r="K680" s="190"/>
      <c r="L680" s="190"/>
      <c r="M680" s="190"/>
      <c r="N680" s="268">
        <v>50</v>
      </c>
      <c r="O680" s="268">
        <v>0</v>
      </c>
      <c r="P680" s="190" t="s">
        <v>657</v>
      </c>
      <c r="Q680" s="375"/>
    </row>
    <row r="681" spans="1:17" ht="51">
      <c r="A681" s="265" t="s">
        <v>553</v>
      </c>
      <c r="B681" s="190"/>
      <c r="C681" s="266" t="s">
        <v>605</v>
      </c>
      <c r="D681" s="267">
        <v>43859</v>
      </c>
      <c r="E681" s="237" t="s">
        <v>2137</v>
      </c>
      <c r="F681" s="237" t="s">
        <v>11</v>
      </c>
      <c r="G681" s="237">
        <v>977511</v>
      </c>
      <c r="H681" s="190"/>
      <c r="I681" s="248" t="s">
        <v>1465</v>
      </c>
      <c r="J681" s="190"/>
      <c r="K681" s="190"/>
      <c r="L681" s="190"/>
      <c r="M681" s="190"/>
      <c r="N681" s="268">
        <v>50</v>
      </c>
      <c r="O681" s="268">
        <v>0</v>
      </c>
      <c r="P681" s="190" t="s">
        <v>657</v>
      </c>
      <c r="Q681" s="375"/>
    </row>
    <row r="682" spans="1:17" ht="38.25">
      <c r="A682" s="265" t="s">
        <v>691</v>
      </c>
      <c r="B682" s="190"/>
      <c r="C682" s="266" t="s">
        <v>1334</v>
      </c>
      <c r="D682" s="267">
        <v>43859</v>
      </c>
      <c r="E682" s="237" t="s">
        <v>2138</v>
      </c>
      <c r="F682" s="237" t="s">
        <v>13</v>
      </c>
      <c r="G682" s="237">
        <v>403853</v>
      </c>
      <c r="H682" s="190"/>
      <c r="I682" s="248" t="s">
        <v>692</v>
      </c>
      <c r="J682" s="190"/>
      <c r="K682" s="190"/>
      <c r="L682" s="190"/>
      <c r="M682" s="190"/>
      <c r="N682" s="268">
        <v>6290662.8799999999</v>
      </c>
      <c r="O682" s="268">
        <v>0</v>
      </c>
      <c r="P682" s="190" t="s">
        <v>657</v>
      </c>
      <c r="Q682" s="375"/>
    </row>
    <row r="683" spans="1:17" ht="38.25">
      <c r="A683" s="265" t="s">
        <v>691</v>
      </c>
      <c r="B683" s="190"/>
      <c r="C683" s="266" t="s">
        <v>1334</v>
      </c>
      <c r="D683" s="267">
        <v>43859</v>
      </c>
      <c r="E683" s="237" t="s">
        <v>2139</v>
      </c>
      <c r="F683" s="237" t="s">
        <v>13</v>
      </c>
      <c r="G683" s="237">
        <v>403855</v>
      </c>
      <c r="H683" s="190"/>
      <c r="I683" s="248" t="s">
        <v>692</v>
      </c>
      <c r="J683" s="190"/>
      <c r="K683" s="190"/>
      <c r="L683" s="190"/>
      <c r="M683" s="190"/>
      <c r="N683" s="268">
        <v>1494586.42</v>
      </c>
      <c r="O683" s="268">
        <v>0</v>
      </c>
      <c r="P683" s="190" t="s">
        <v>657</v>
      </c>
      <c r="Q683" s="375"/>
    </row>
    <row r="684" spans="1:17" ht="38.25">
      <c r="A684" s="265" t="s">
        <v>691</v>
      </c>
      <c r="B684" s="190"/>
      <c r="C684" s="266" t="s">
        <v>1334</v>
      </c>
      <c r="D684" s="267">
        <v>43859</v>
      </c>
      <c r="E684" s="237" t="s">
        <v>2140</v>
      </c>
      <c r="F684" s="237" t="s">
        <v>13</v>
      </c>
      <c r="G684" s="237">
        <v>403857</v>
      </c>
      <c r="H684" s="190"/>
      <c r="I684" s="248" t="s">
        <v>692</v>
      </c>
      <c r="J684" s="190"/>
      <c r="K684" s="190"/>
      <c r="L684" s="190"/>
      <c r="M684" s="190"/>
      <c r="N684" s="268">
        <v>6314894.7999999998</v>
      </c>
      <c r="O684" s="268">
        <v>0</v>
      </c>
      <c r="P684" s="190" t="s">
        <v>657</v>
      </c>
      <c r="Q684" s="375"/>
    </row>
    <row r="685" spans="1:17" ht="38.25">
      <c r="A685" s="265" t="s">
        <v>691</v>
      </c>
      <c r="B685" s="190"/>
      <c r="C685" s="266" t="s">
        <v>1334</v>
      </c>
      <c r="D685" s="267">
        <v>43859</v>
      </c>
      <c r="E685" s="237" t="s">
        <v>2141</v>
      </c>
      <c r="F685" s="237" t="s">
        <v>13</v>
      </c>
      <c r="G685" s="237">
        <v>403859</v>
      </c>
      <c r="H685" s="190"/>
      <c r="I685" s="248" t="s">
        <v>692</v>
      </c>
      <c r="J685" s="190"/>
      <c r="K685" s="190"/>
      <c r="L685" s="190"/>
      <c r="M685" s="190"/>
      <c r="N685" s="268">
        <v>332309.86</v>
      </c>
      <c r="O685" s="268">
        <v>0</v>
      </c>
      <c r="P685" s="190" t="s">
        <v>657</v>
      </c>
      <c r="Q685" s="375"/>
    </row>
    <row r="686" spans="1:17" ht="38.25">
      <c r="A686" s="265" t="s">
        <v>691</v>
      </c>
      <c r="B686" s="190"/>
      <c r="C686" s="266" t="s">
        <v>1334</v>
      </c>
      <c r="D686" s="267">
        <v>43859</v>
      </c>
      <c r="E686" s="237" t="s">
        <v>2142</v>
      </c>
      <c r="F686" s="237" t="s">
        <v>13</v>
      </c>
      <c r="G686" s="237">
        <v>403861</v>
      </c>
      <c r="H686" s="190"/>
      <c r="I686" s="248" t="s">
        <v>692</v>
      </c>
      <c r="J686" s="190"/>
      <c r="K686" s="190"/>
      <c r="L686" s="190"/>
      <c r="M686" s="190"/>
      <c r="N686" s="268">
        <v>912728.08</v>
      </c>
      <c r="O686" s="268">
        <v>0</v>
      </c>
      <c r="P686" s="190" t="s">
        <v>657</v>
      </c>
      <c r="Q686" s="375"/>
    </row>
    <row r="687" spans="1:17" ht="38.25">
      <c r="A687" s="265" t="s">
        <v>691</v>
      </c>
      <c r="B687" s="190"/>
      <c r="C687" s="266" t="s">
        <v>1334</v>
      </c>
      <c r="D687" s="267">
        <v>43859</v>
      </c>
      <c r="E687" s="237" t="s">
        <v>2143</v>
      </c>
      <c r="F687" s="237" t="s">
        <v>13</v>
      </c>
      <c r="G687" s="237">
        <v>403863</v>
      </c>
      <c r="H687" s="190"/>
      <c r="I687" s="248" t="s">
        <v>692</v>
      </c>
      <c r="J687" s="190"/>
      <c r="K687" s="190"/>
      <c r="L687" s="190"/>
      <c r="M687" s="190"/>
      <c r="N687" s="268">
        <v>4105057.2</v>
      </c>
      <c r="O687" s="268">
        <v>0</v>
      </c>
      <c r="P687" s="190" t="s">
        <v>657</v>
      </c>
      <c r="Q687" s="375"/>
    </row>
    <row r="688" spans="1:17" ht="38.25">
      <c r="A688" s="265" t="s">
        <v>691</v>
      </c>
      <c r="B688" s="190"/>
      <c r="C688" s="266" t="s">
        <v>1334</v>
      </c>
      <c r="D688" s="267">
        <v>43859</v>
      </c>
      <c r="E688" s="237" t="s">
        <v>2144</v>
      </c>
      <c r="F688" s="237" t="s">
        <v>13</v>
      </c>
      <c r="G688" s="237">
        <v>403865</v>
      </c>
      <c r="H688" s="190"/>
      <c r="I688" s="248" t="s">
        <v>692</v>
      </c>
      <c r="J688" s="190"/>
      <c r="K688" s="190"/>
      <c r="L688" s="190"/>
      <c r="M688" s="190"/>
      <c r="N688" s="268">
        <v>12193703.58</v>
      </c>
      <c r="O688" s="268">
        <v>0</v>
      </c>
      <c r="P688" s="190" t="s">
        <v>657</v>
      </c>
      <c r="Q688" s="375"/>
    </row>
    <row r="689" spans="1:17" ht="38.25">
      <c r="A689" s="265" t="s">
        <v>691</v>
      </c>
      <c r="B689" s="190"/>
      <c r="C689" s="266" t="s">
        <v>1334</v>
      </c>
      <c r="D689" s="267">
        <v>43859</v>
      </c>
      <c r="E689" s="237" t="s">
        <v>2145</v>
      </c>
      <c r="F689" s="237" t="s">
        <v>13</v>
      </c>
      <c r="G689" s="237">
        <v>403867</v>
      </c>
      <c r="H689" s="190"/>
      <c r="I689" s="248" t="s">
        <v>692</v>
      </c>
      <c r="J689" s="190"/>
      <c r="K689" s="190"/>
      <c r="L689" s="190"/>
      <c r="M689" s="190"/>
      <c r="N689" s="268">
        <v>3191072.72</v>
      </c>
      <c r="O689" s="268">
        <v>0</v>
      </c>
      <c r="P689" s="190" t="s">
        <v>657</v>
      </c>
      <c r="Q689" s="375"/>
    </row>
    <row r="690" spans="1:17" ht="38.25">
      <c r="A690" s="265" t="s">
        <v>691</v>
      </c>
      <c r="B690" s="190"/>
      <c r="C690" s="266" t="s">
        <v>1334</v>
      </c>
      <c r="D690" s="267">
        <v>43859</v>
      </c>
      <c r="E690" s="237" t="s">
        <v>2146</v>
      </c>
      <c r="F690" s="237" t="s">
        <v>13</v>
      </c>
      <c r="G690" s="237">
        <v>403869</v>
      </c>
      <c r="H690" s="190"/>
      <c r="I690" s="248" t="s">
        <v>692</v>
      </c>
      <c r="J690" s="190"/>
      <c r="K690" s="190"/>
      <c r="L690" s="190"/>
      <c r="M690" s="190"/>
      <c r="N690" s="268">
        <v>167924.43</v>
      </c>
      <c r="O690" s="268">
        <v>0</v>
      </c>
      <c r="P690" s="190" t="s">
        <v>657</v>
      </c>
      <c r="Q690" s="375"/>
    </row>
    <row r="691" spans="1:17" ht="38.25">
      <c r="A691" s="265" t="s">
        <v>691</v>
      </c>
      <c r="B691" s="190"/>
      <c r="C691" s="266" t="s">
        <v>1334</v>
      </c>
      <c r="D691" s="267">
        <v>43859</v>
      </c>
      <c r="E691" s="237" t="s">
        <v>2147</v>
      </c>
      <c r="F691" s="237" t="s">
        <v>13</v>
      </c>
      <c r="G691" s="237">
        <v>403871</v>
      </c>
      <c r="H691" s="190"/>
      <c r="I691" s="248" t="s">
        <v>692</v>
      </c>
      <c r="J691" s="190"/>
      <c r="K691" s="190"/>
      <c r="L691" s="190"/>
      <c r="M691" s="190"/>
      <c r="N691" s="268">
        <v>2243406.87</v>
      </c>
      <c r="O691" s="268">
        <v>0</v>
      </c>
      <c r="P691" s="190" t="s">
        <v>657</v>
      </c>
      <c r="Q691" s="375"/>
    </row>
    <row r="692" spans="1:17" ht="38.25">
      <c r="A692" s="265" t="s">
        <v>691</v>
      </c>
      <c r="B692" s="190"/>
      <c r="C692" s="266" t="s">
        <v>1334</v>
      </c>
      <c r="D692" s="267">
        <v>43859</v>
      </c>
      <c r="E692" s="237" t="s">
        <v>2148</v>
      </c>
      <c r="F692" s="237" t="s">
        <v>13</v>
      </c>
      <c r="G692" s="237">
        <v>403873</v>
      </c>
      <c r="H692" s="190"/>
      <c r="I692" s="248" t="s">
        <v>692</v>
      </c>
      <c r="J692" s="190"/>
      <c r="K692" s="190"/>
      <c r="L692" s="190"/>
      <c r="M692" s="190"/>
      <c r="N692" s="268">
        <v>2560896.7200000002</v>
      </c>
      <c r="O692" s="268">
        <v>0</v>
      </c>
      <c r="P692" s="190" t="s">
        <v>657</v>
      </c>
      <c r="Q692" s="375"/>
    </row>
    <row r="693" spans="1:17" ht="38.25">
      <c r="A693" s="265" t="s">
        <v>691</v>
      </c>
      <c r="B693" s="190"/>
      <c r="C693" s="266" t="s">
        <v>1334</v>
      </c>
      <c r="D693" s="267">
        <v>43859</v>
      </c>
      <c r="E693" s="237" t="s">
        <v>2149</v>
      </c>
      <c r="F693" s="237" t="s">
        <v>13</v>
      </c>
      <c r="G693" s="237">
        <v>403875</v>
      </c>
      <c r="H693" s="190"/>
      <c r="I693" s="248" t="s">
        <v>692</v>
      </c>
      <c r="J693" s="190"/>
      <c r="K693" s="190"/>
      <c r="L693" s="190"/>
      <c r="M693" s="190"/>
      <c r="N693" s="268">
        <v>2061350.9</v>
      </c>
      <c r="O693" s="268">
        <v>0</v>
      </c>
      <c r="P693" s="190" t="s">
        <v>657</v>
      </c>
      <c r="Q693" s="375"/>
    </row>
    <row r="694" spans="1:17" ht="38.25">
      <c r="A694" s="265" t="s">
        <v>691</v>
      </c>
      <c r="B694" s="190"/>
      <c r="C694" s="266" t="s">
        <v>1334</v>
      </c>
      <c r="D694" s="267">
        <v>43859</v>
      </c>
      <c r="E694" s="237" t="s">
        <v>2150</v>
      </c>
      <c r="F694" s="237" t="s">
        <v>13</v>
      </c>
      <c r="G694" s="237">
        <v>403877</v>
      </c>
      <c r="H694" s="190"/>
      <c r="I694" s="248" t="s">
        <v>692</v>
      </c>
      <c r="J694" s="190"/>
      <c r="K694" s="190"/>
      <c r="L694" s="190"/>
      <c r="M694" s="190"/>
      <c r="N694" s="268">
        <v>5661742.4000000004</v>
      </c>
      <c r="O694" s="268">
        <v>0</v>
      </c>
      <c r="P694" s="190" t="s">
        <v>657</v>
      </c>
      <c r="Q694" s="375"/>
    </row>
    <row r="695" spans="1:17" ht="38.25">
      <c r="A695" s="265" t="s">
        <v>691</v>
      </c>
      <c r="B695" s="190"/>
      <c r="C695" s="266" t="s">
        <v>1334</v>
      </c>
      <c r="D695" s="267">
        <v>43859</v>
      </c>
      <c r="E695" s="237" t="s">
        <v>2151</v>
      </c>
      <c r="F695" s="237" t="s">
        <v>13</v>
      </c>
      <c r="G695" s="237">
        <v>403879</v>
      </c>
      <c r="H695" s="190"/>
      <c r="I695" s="248" t="s">
        <v>692</v>
      </c>
      <c r="J695" s="190"/>
      <c r="K695" s="190"/>
      <c r="L695" s="190"/>
      <c r="M695" s="190"/>
      <c r="N695" s="268">
        <v>7033803.6600000001</v>
      </c>
      <c r="O695" s="268">
        <v>0</v>
      </c>
      <c r="P695" s="190" t="s">
        <v>657</v>
      </c>
      <c r="Q695" s="375"/>
    </row>
    <row r="696" spans="1:17" ht="38.25">
      <c r="A696" s="265" t="s">
        <v>691</v>
      </c>
      <c r="B696" s="190"/>
      <c r="C696" s="266" t="s">
        <v>1334</v>
      </c>
      <c r="D696" s="267">
        <v>43859</v>
      </c>
      <c r="E696" s="237" t="s">
        <v>2152</v>
      </c>
      <c r="F696" s="237" t="s">
        <v>13</v>
      </c>
      <c r="G696" s="237">
        <v>403881</v>
      </c>
      <c r="H696" s="190"/>
      <c r="I696" s="248" t="s">
        <v>692</v>
      </c>
      <c r="J696" s="190"/>
      <c r="K696" s="190"/>
      <c r="L696" s="190"/>
      <c r="M696" s="190"/>
      <c r="N696" s="268">
        <v>4796076.46</v>
      </c>
      <c r="O696" s="268">
        <v>0</v>
      </c>
      <c r="P696" s="190" t="s">
        <v>657</v>
      </c>
      <c r="Q696" s="375"/>
    </row>
    <row r="697" spans="1:17" ht="38.25">
      <c r="A697" s="265" t="s">
        <v>691</v>
      </c>
      <c r="B697" s="190"/>
      <c r="C697" s="266" t="s">
        <v>1334</v>
      </c>
      <c r="D697" s="267">
        <v>43859</v>
      </c>
      <c r="E697" s="237" t="s">
        <v>2153</v>
      </c>
      <c r="F697" s="237" t="s">
        <v>13</v>
      </c>
      <c r="G697" s="237">
        <v>403883</v>
      </c>
      <c r="H697" s="190"/>
      <c r="I697" s="248" t="s">
        <v>692</v>
      </c>
      <c r="J697" s="190"/>
      <c r="K697" s="190"/>
      <c r="L697" s="190"/>
      <c r="M697" s="190"/>
      <c r="N697" s="268">
        <v>5958353.0199999996</v>
      </c>
      <c r="O697" s="268">
        <v>0</v>
      </c>
      <c r="P697" s="190" t="s">
        <v>657</v>
      </c>
      <c r="Q697" s="375"/>
    </row>
    <row r="698" spans="1:17" ht="38.25">
      <c r="A698" s="265" t="s">
        <v>691</v>
      </c>
      <c r="B698" s="190"/>
      <c r="C698" s="266" t="s">
        <v>1334</v>
      </c>
      <c r="D698" s="267">
        <v>43859</v>
      </c>
      <c r="E698" s="237" t="s">
        <v>2154</v>
      </c>
      <c r="F698" s="237" t="s">
        <v>13</v>
      </c>
      <c r="G698" s="237">
        <v>403885</v>
      </c>
      <c r="H698" s="190"/>
      <c r="I698" s="248" t="s">
        <v>692</v>
      </c>
      <c r="J698" s="190"/>
      <c r="K698" s="190"/>
      <c r="L698" s="190"/>
      <c r="M698" s="190"/>
      <c r="N698" s="268">
        <v>16365316.5</v>
      </c>
      <c r="O698" s="268">
        <v>0</v>
      </c>
      <c r="P698" s="190" t="s">
        <v>657</v>
      </c>
      <c r="Q698" s="375"/>
    </row>
    <row r="699" spans="1:17" ht="38.25">
      <c r="A699" s="265" t="s">
        <v>691</v>
      </c>
      <c r="B699" s="190"/>
      <c r="C699" s="266" t="s">
        <v>1334</v>
      </c>
      <c r="D699" s="267">
        <v>43859</v>
      </c>
      <c r="E699" s="237" t="s">
        <v>2155</v>
      </c>
      <c r="F699" s="237" t="s">
        <v>13</v>
      </c>
      <c r="G699" s="237">
        <v>403887</v>
      </c>
      <c r="H699" s="190"/>
      <c r="I699" s="248" t="s">
        <v>692</v>
      </c>
      <c r="J699" s="190"/>
      <c r="K699" s="190"/>
      <c r="L699" s="190"/>
      <c r="M699" s="190"/>
      <c r="N699" s="268">
        <v>5084341</v>
      </c>
      <c r="O699" s="268">
        <v>0</v>
      </c>
      <c r="P699" s="190" t="s">
        <v>657</v>
      </c>
      <c r="Q699" s="375"/>
    </row>
    <row r="700" spans="1:17" ht="38.25">
      <c r="A700" s="265" t="s">
        <v>691</v>
      </c>
      <c r="B700" s="190"/>
      <c r="C700" s="266" t="s">
        <v>1334</v>
      </c>
      <c r="D700" s="267">
        <v>43859</v>
      </c>
      <c r="E700" s="237" t="s">
        <v>2156</v>
      </c>
      <c r="F700" s="237" t="s">
        <v>13</v>
      </c>
      <c r="G700" s="237">
        <v>403889</v>
      </c>
      <c r="H700" s="190"/>
      <c r="I700" s="248" t="s">
        <v>692</v>
      </c>
      <c r="J700" s="190"/>
      <c r="K700" s="190"/>
      <c r="L700" s="190"/>
      <c r="M700" s="190"/>
      <c r="N700" s="268">
        <v>13172987.369999999</v>
      </c>
      <c r="O700" s="268">
        <v>0</v>
      </c>
      <c r="P700" s="190" t="s">
        <v>657</v>
      </c>
      <c r="Q700" s="375"/>
    </row>
    <row r="701" spans="1:17" ht="38.25">
      <c r="A701" s="265" t="s">
        <v>691</v>
      </c>
      <c r="B701" s="190"/>
      <c r="C701" s="266" t="s">
        <v>1334</v>
      </c>
      <c r="D701" s="267">
        <v>43859</v>
      </c>
      <c r="E701" s="237" t="s">
        <v>2157</v>
      </c>
      <c r="F701" s="237" t="s">
        <v>13</v>
      </c>
      <c r="G701" s="237">
        <v>403891</v>
      </c>
      <c r="H701" s="190"/>
      <c r="I701" s="248" t="s">
        <v>692</v>
      </c>
      <c r="J701" s="190"/>
      <c r="K701" s="190"/>
      <c r="L701" s="190"/>
      <c r="M701" s="190"/>
      <c r="N701" s="268">
        <v>2423576.19</v>
      </c>
      <c r="O701" s="268">
        <v>0</v>
      </c>
      <c r="P701" s="190" t="s">
        <v>657</v>
      </c>
      <c r="Q701" s="375"/>
    </row>
    <row r="702" spans="1:17" ht="38.25">
      <c r="A702" s="265" t="s">
        <v>691</v>
      </c>
      <c r="B702" s="190"/>
      <c r="C702" s="266" t="s">
        <v>1334</v>
      </c>
      <c r="D702" s="267">
        <v>43859</v>
      </c>
      <c r="E702" s="237" t="s">
        <v>2158</v>
      </c>
      <c r="F702" s="237" t="s">
        <v>13</v>
      </c>
      <c r="G702" s="237">
        <v>403893</v>
      </c>
      <c r="H702" s="190"/>
      <c r="I702" s="248" t="s">
        <v>692</v>
      </c>
      <c r="J702" s="190"/>
      <c r="K702" s="190"/>
      <c r="L702" s="190"/>
      <c r="M702" s="190"/>
      <c r="N702" s="268">
        <v>935420.89</v>
      </c>
      <c r="O702" s="268">
        <v>0</v>
      </c>
      <c r="P702" s="190" t="s">
        <v>657</v>
      </c>
      <c r="Q702" s="375"/>
    </row>
    <row r="703" spans="1:17" ht="38.25">
      <c r="A703" s="265" t="s">
        <v>691</v>
      </c>
      <c r="B703" s="190"/>
      <c r="C703" s="266" t="s">
        <v>1334</v>
      </c>
      <c r="D703" s="267">
        <v>43859</v>
      </c>
      <c r="E703" s="237" t="s">
        <v>2159</v>
      </c>
      <c r="F703" s="237" t="s">
        <v>13</v>
      </c>
      <c r="G703" s="237">
        <v>403895</v>
      </c>
      <c r="H703" s="190"/>
      <c r="I703" s="248" t="s">
        <v>692</v>
      </c>
      <c r="J703" s="190"/>
      <c r="K703" s="190"/>
      <c r="L703" s="190"/>
      <c r="M703" s="190"/>
      <c r="N703" s="268">
        <v>20633580.649999999</v>
      </c>
      <c r="O703" s="268">
        <v>0</v>
      </c>
      <c r="P703" s="190" t="s">
        <v>657</v>
      </c>
      <c r="Q703" s="375"/>
    </row>
    <row r="704" spans="1:17" ht="38.25">
      <c r="A704" s="265" t="s">
        <v>691</v>
      </c>
      <c r="B704" s="190"/>
      <c r="C704" s="266" t="s">
        <v>1334</v>
      </c>
      <c r="D704" s="267">
        <v>43859</v>
      </c>
      <c r="E704" s="237" t="s">
        <v>2160</v>
      </c>
      <c r="F704" s="237" t="s">
        <v>13</v>
      </c>
      <c r="G704" s="237">
        <v>403897</v>
      </c>
      <c r="H704" s="190"/>
      <c r="I704" s="248" t="s">
        <v>692</v>
      </c>
      <c r="J704" s="190"/>
      <c r="K704" s="190"/>
      <c r="L704" s="190"/>
      <c r="M704" s="190"/>
      <c r="N704" s="268">
        <v>20230959.77</v>
      </c>
      <c r="O704" s="268">
        <v>0</v>
      </c>
      <c r="P704" s="190" t="s">
        <v>657</v>
      </c>
      <c r="Q704" s="375"/>
    </row>
    <row r="705" spans="1:17" ht="38.25">
      <c r="A705" s="265" t="s">
        <v>691</v>
      </c>
      <c r="B705" s="190"/>
      <c r="C705" s="266" t="s">
        <v>1334</v>
      </c>
      <c r="D705" s="267">
        <v>43859</v>
      </c>
      <c r="E705" s="237" t="s">
        <v>2161</v>
      </c>
      <c r="F705" s="237" t="s">
        <v>13</v>
      </c>
      <c r="G705" s="237">
        <v>403899</v>
      </c>
      <c r="H705" s="190"/>
      <c r="I705" s="248" t="s">
        <v>692</v>
      </c>
      <c r="J705" s="190"/>
      <c r="K705" s="190"/>
      <c r="L705" s="190"/>
      <c r="M705" s="190"/>
      <c r="N705" s="268">
        <v>9991914.8900000006</v>
      </c>
      <c r="O705" s="268">
        <v>0</v>
      </c>
      <c r="P705" s="190" t="s">
        <v>657</v>
      </c>
      <c r="Q705" s="375"/>
    </row>
    <row r="706" spans="1:17" ht="38.25">
      <c r="A706" s="265" t="s">
        <v>691</v>
      </c>
      <c r="B706" s="190"/>
      <c r="C706" s="266" t="s">
        <v>1334</v>
      </c>
      <c r="D706" s="267">
        <v>43859</v>
      </c>
      <c r="E706" s="237" t="s">
        <v>2162</v>
      </c>
      <c r="F706" s="237" t="s">
        <v>13</v>
      </c>
      <c r="G706" s="237">
        <v>403901</v>
      </c>
      <c r="H706" s="190"/>
      <c r="I706" s="248" t="s">
        <v>692</v>
      </c>
      <c r="J706" s="190"/>
      <c r="K706" s="190"/>
      <c r="L706" s="190"/>
      <c r="M706" s="190"/>
      <c r="N706" s="268">
        <v>120607094.56</v>
      </c>
      <c r="O706" s="268">
        <v>0</v>
      </c>
      <c r="P706" s="190" t="s">
        <v>657</v>
      </c>
      <c r="Q706" s="375"/>
    </row>
    <row r="707" spans="1:17" ht="38.25">
      <c r="A707" s="265" t="s">
        <v>691</v>
      </c>
      <c r="B707" s="190"/>
      <c r="C707" s="266" t="s">
        <v>1334</v>
      </c>
      <c r="D707" s="267">
        <v>43859</v>
      </c>
      <c r="E707" s="237" t="s">
        <v>2163</v>
      </c>
      <c r="F707" s="237" t="s">
        <v>13</v>
      </c>
      <c r="G707" s="237">
        <v>403903</v>
      </c>
      <c r="H707" s="190"/>
      <c r="I707" s="248" t="s">
        <v>692</v>
      </c>
      <c r="J707" s="190"/>
      <c r="K707" s="190"/>
      <c r="L707" s="190"/>
      <c r="M707" s="190"/>
      <c r="N707" s="268">
        <v>51836860.229999997</v>
      </c>
      <c r="O707" s="268">
        <v>0</v>
      </c>
      <c r="P707" s="190" t="s">
        <v>657</v>
      </c>
      <c r="Q707" s="375"/>
    </row>
    <row r="708" spans="1:17" ht="38.25">
      <c r="A708" s="265" t="s">
        <v>691</v>
      </c>
      <c r="B708" s="190"/>
      <c r="C708" s="266" t="s">
        <v>1334</v>
      </c>
      <c r="D708" s="267">
        <v>43859</v>
      </c>
      <c r="E708" s="237" t="s">
        <v>2164</v>
      </c>
      <c r="F708" s="237" t="s">
        <v>13</v>
      </c>
      <c r="G708" s="237">
        <v>403905</v>
      </c>
      <c r="H708" s="190"/>
      <c r="I708" s="248" t="s">
        <v>692</v>
      </c>
      <c r="J708" s="190"/>
      <c r="K708" s="190"/>
      <c r="L708" s="190"/>
      <c r="M708" s="190"/>
      <c r="N708" s="268">
        <v>12720.7</v>
      </c>
      <c r="O708" s="268">
        <v>0</v>
      </c>
      <c r="P708" s="190" t="s">
        <v>657</v>
      </c>
      <c r="Q708" s="375"/>
    </row>
    <row r="709" spans="1:17" ht="38.25">
      <c r="A709" s="265" t="s">
        <v>691</v>
      </c>
      <c r="B709" s="190"/>
      <c r="C709" s="266" t="s">
        <v>1334</v>
      </c>
      <c r="D709" s="267">
        <v>43859</v>
      </c>
      <c r="E709" s="237" t="s">
        <v>2165</v>
      </c>
      <c r="F709" s="237" t="s">
        <v>13</v>
      </c>
      <c r="G709" s="237">
        <v>403907</v>
      </c>
      <c r="H709" s="190"/>
      <c r="I709" s="248" t="s">
        <v>692</v>
      </c>
      <c r="J709" s="190"/>
      <c r="K709" s="190"/>
      <c r="L709" s="190"/>
      <c r="M709" s="190"/>
      <c r="N709" s="268">
        <v>18094.28</v>
      </c>
      <c r="O709" s="268">
        <v>0</v>
      </c>
      <c r="P709" s="190" t="s">
        <v>657</v>
      </c>
      <c r="Q709" s="375"/>
    </row>
    <row r="710" spans="1:17" ht="38.25">
      <c r="A710" s="265" t="s">
        <v>691</v>
      </c>
      <c r="B710" s="190"/>
      <c r="C710" s="266" t="s">
        <v>1334</v>
      </c>
      <c r="D710" s="267">
        <v>43859</v>
      </c>
      <c r="E710" s="237" t="s">
        <v>2166</v>
      </c>
      <c r="F710" s="237" t="s">
        <v>13</v>
      </c>
      <c r="G710" s="237">
        <v>403909</v>
      </c>
      <c r="H710" s="190"/>
      <c r="I710" s="248" t="s">
        <v>692</v>
      </c>
      <c r="J710" s="190"/>
      <c r="K710" s="190"/>
      <c r="L710" s="190"/>
      <c r="M710" s="190"/>
      <c r="N710" s="268">
        <v>952.17</v>
      </c>
      <c r="O710" s="268">
        <v>0</v>
      </c>
      <c r="P710" s="190" t="s">
        <v>657</v>
      </c>
      <c r="Q710" s="375"/>
    </row>
    <row r="711" spans="1:17" ht="38.25">
      <c r="A711" s="265" t="s">
        <v>691</v>
      </c>
      <c r="B711" s="190"/>
      <c r="C711" s="266" t="s">
        <v>1334</v>
      </c>
      <c r="D711" s="267">
        <v>43859</v>
      </c>
      <c r="E711" s="237" t="s">
        <v>2167</v>
      </c>
      <c r="F711" s="237" t="s">
        <v>13</v>
      </c>
      <c r="G711" s="237">
        <v>403911</v>
      </c>
      <c r="H711" s="190"/>
      <c r="I711" s="248" t="s">
        <v>692</v>
      </c>
      <c r="J711" s="190"/>
      <c r="K711" s="190"/>
      <c r="L711" s="190"/>
      <c r="M711" s="190"/>
      <c r="N711" s="268">
        <v>18024.86</v>
      </c>
      <c r="O711" s="268">
        <v>0</v>
      </c>
      <c r="P711" s="190" t="s">
        <v>657</v>
      </c>
      <c r="Q711" s="375"/>
    </row>
    <row r="712" spans="1:17" ht="38.25">
      <c r="A712" s="265" t="s">
        <v>691</v>
      </c>
      <c r="B712" s="190"/>
      <c r="C712" s="266" t="s">
        <v>1334</v>
      </c>
      <c r="D712" s="267">
        <v>43859</v>
      </c>
      <c r="E712" s="237" t="s">
        <v>2168</v>
      </c>
      <c r="F712" s="237" t="s">
        <v>13</v>
      </c>
      <c r="G712" s="237">
        <v>403913</v>
      </c>
      <c r="H712" s="190"/>
      <c r="I712" s="248" t="s">
        <v>692</v>
      </c>
      <c r="J712" s="190"/>
      <c r="K712" s="190"/>
      <c r="L712" s="190"/>
      <c r="M712" s="190"/>
      <c r="N712" s="268">
        <v>18024.86</v>
      </c>
      <c r="O712" s="268">
        <v>0</v>
      </c>
      <c r="P712" s="190" t="s">
        <v>657</v>
      </c>
      <c r="Q712" s="375"/>
    </row>
    <row r="713" spans="1:17" ht="38.25">
      <c r="A713" s="265" t="s">
        <v>691</v>
      </c>
      <c r="B713" s="190"/>
      <c r="C713" s="266" t="s">
        <v>1334</v>
      </c>
      <c r="D713" s="267">
        <v>43859</v>
      </c>
      <c r="E713" s="237" t="s">
        <v>2169</v>
      </c>
      <c r="F713" s="237" t="s">
        <v>13</v>
      </c>
      <c r="G713" s="237">
        <v>403915</v>
      </c>
      <c r="H713" s="190"/>
      <c r="I713" s="248" t="s">
        <v>692</v>
      </c>
      <c r="J713" s="190"/>
      <c r="K713" s="190"/>
      <c r="L713" s="190"/>
      <c r="M713" s="190"/>
      <c r="N713" s="268">
        <v>18024.86</v>
      </c>
      <c r="O713" s="268">
        <v>0</v>
      </c>
      <c r="P713" s="190" t="s">
        <v>657</v>
      </c>
      <c r="Q713" s="375"/>
    </row>
    <row r="714" spans="1:17" ht="38.25">
      <c r="A714" s="265" t="s">
        <v>691</v>
      </c>
      <c r="B714" s="190"/>
      <c r="C714" s="266" t="s">
        <v>1334</v>
      </c>
      <c r="D714" s="267">
        <v>43859</v>
      </c>
      <c r="E714" s="237" t="s">
        <v>2170</v>
      </c>
      <c r="F714" s="237" t="s">
        <v>13</v>
      </c>
      <c r="G714" s="237">
        <v>403917</v>
      </c>
      <c r="H714" s="190"/>
      <c r="I714" s="248" t="s">
        <v>692</v>
      </c>
      <c r="J714" s="190"/>
      <c r="K714" s="190"/>
      <c r="L714" s="190"/>
      <c r="M714" s="190"/>
      <c r="N714" s="268">
        <v>18024.86</v>
      </c>
      <c r="O714" s="268">
        <v>0</v>
      </c>
      <c r="P714" s="190" t="s">
        <v>657</v>
      </c>
      <c r="Q714" s="375"/>
    </row>
    <row r="715" spans="1:17" ht="38.25">
      <c r="A715" s="265" t="s">
        <v>691</v>
      </c>
      <c r="B715" s="190"/>
      <c r="C715" s="266" t="s">
        <v>1334</v>
      </c>
      <c r="D715" s="267">
        <v>43859</v>
      </c>
      <c r="E715" s="237" t="s">
        <v>2171</v>
      </c>
      <c r="F715" s="237" t="s">
        <v>13</v>
      </c>
      <c r="G715" s="237">
        <v>403919</v>
      </c>
      <c r="H715" s="190"/>
      <c r="I715" s="248" t="s">
        <v>692</v>
      </c>
      <c r="J715" s="190"/>
      <c r="K715" s="190"/>
      <c r="L715" s="190"/>
      <c r="M715" s="190"/>
      <c r="N715" s="268">
        <v>345579.09</v>
      </c>
      <c r="O715" s="268">
        <v>0</v>
      </c>
      <c r="P715" s="190" t="s">
        <v>657</v>
      </c>
      <c r="Q715" s="375"/>
    </row>
    <row r="716" spans="1:17" ht="38.25">
      <c r="A716" s="265" t="s">
        <v>691</v>
      </c>
      <c r="B716" s="190"/>
      <c r="C716" s="266" t="s">
        <v>1334</v>
      </c>
      <c r="D716" s="267">
        <v>43859</v>
      </c>
      <c r="E716" s="237" t="s">
        <v>2172</v>
      </c>
      <c r="F716" s="237" t="s">
        <v>13</v>
      </c>
      <c r="G716" s="237">
        <v>403921</v>
      </c>
      <c r="H716" s="190"/>
      <c r="I716" s="248" t="s">
        <v>692</v>
      </c>
      <c r="J716" s="190"/>
      <c r="K716" s="190"/>
      <c r="L716" s="190"/>
      <c r="M716" s="190"/>
      <c r="N716" s="268">
        <v>6394.96</v>
      </c>
      <c r="O716" s="268">
        <v>0</v>
      </c>
      <c r="P716" s="190" t="s">
        <v>657</v>
      </c>
      <c r="Q716" s="375"/>
    </row>
    <row r="717" spans="1:17" ht="38.25">
      <c r="A717" s="265" t="s">
        <v>691</v>
      </c>
      <c r="B717" s="190"/>
      <c r="C717" s="266" t="s">
        <v>1334</v>
      </c>
      <c r="D717" s="267">
        <v>43859</v>
      </c>
      <c r="E717" s="237" t="s">
        <v>2173</v>
      </c>
      <c r="F717" s="237" t="s">
        <v>13</v>
      </c>
      <c r="G717" s="237">
        <v>403923</v>
      </c>
      <c r="H717" s="190"/>
      <c r="I717" s="248" t="s">
        <v>692</v>
      </c>
      <c r="J717" s="190"/>
      <c r="K717" s="190"/>
      <c r="L717" s="190"/>
      <c r="M717" s="190"/>
      <c r="N717" s="268">
        <v>336.55</v>
      </c>
      <c r="O717" s="268">
        <v>0</v>
      </c>
      <c r="P717" s="190" t="s">
        <v>657</v>
      </c>
      <c r="Q717" s="375"/>
    </row>
    <row r="718" spans="1:17" ht="38.25">
      <c r="A718" s="265" t="s">
        <v>691</v>
      </c>
      <c r="B718" s="190"/>
      <c r="C718" s="266" t="s">
        <v>1334</v>
      </c>
      <c r="D718" s="267">
        <v>43859</v>
      </c>
      <c r="E718" s="237" t="s">
        <v>2174</v>
      </c>
      <c r="F718" s="237" t="s">
        <v>13</v>
      </c>
      <c r="G718" s="237">
        <v>403925</v>
      </c>
      <c r="H718" s="190"/>
      <c r="I718" s="248" t="s">
        <v>692</v>
      </c>
      <c r="J718" s="190"/>
      <c r="K718" s="190"/>
      <c r="L718" s="190"/>
      <c r="M718" s="190"/>
      <c r="N718" s="268">
        <v>1513.52</v>
      </c>
      <c r="O718" s="268">
        <v>0</v>
      </c>
      <c r="P718" s="190" t="s">
        <v>657</v>
      </c>
      <c r="Q718" s="375"/>
    </row>
    <row r="719" spans="1:17" ht="38.25">
      <c r="A719" s="265" t="s">
        <v>691</v>
      </c>
      <c r="B719" s="190"/>
      <c r="C719" s="266" t="s">
        <v>1334</v>
      </c>
      <c r="D719" s="267">
        <v>43859</v>
      </c>
      <c r="E719" s="237" t="s">
        <v>2175</v>
      </c>
      <c r="F719" s="237" t="s">
        <v>13</v>
      </c>
      <c r="G719" s="237">
        <v>403927</v>
      </c>
      <c r="H719" s="190"/>
      <c r="I719" s="248" t="s">
        <v>692</v>
      </c>
      <c r="J719" s="190"/>
      <c r="K719" s="190"/>
      <c r="L719" s="190"/>
      <c r="M719" s="190"/>
      <c r="N719" s="268">
        <v>6370.4</v>
      </c>
      <c r="O719" s="268">
        <v>0</v>
      </c>
      <c r="P719" s="190" t="s">
        <v>657</v>
      </c>
      <c r="Q719" s="375"/>
    </row>
    <row r="720" spans="1:17" ht="38.25">
      <c r="A720" s="265" t="s">
        <v>691</v>
      </c>
      <c r="B720" s="190"/>
      <c r="C720" s="266" t="s">
        <v>1334</v>
      </c>
      <c r="D720" s="267">
        <v>43859</v>
      </c>
      <c r="E720" s="237" t="s">
        <v>2176</v>
      </c>
      <c r="F720" s="237" t="s">
        <v>13</v>
      </c>
      <c r="G720" s="237">
        <v>403929</v>
      </c>
      <c r="H720" s="190"/>
      <c r="I720" s="248" t="s">
        <v>692</v>
      </c>
      <c r="J720" s="190"/>
      <c r="K720" s="190"/>
      <c r="L720" s="190"/>
      <c r="M720" s="190"/>
      <c r="N720" s="268">
        <v>6370.4</v>
      </c>
      <c r="O720" s="268">
        <v>0</v>
      </c>
      <c r="P720" s="190" t="s">
        <v>657</v>
      </c>
      <c r="Q720" s="375"/>
    </row>
    <row r="721" spans="1:17" ht="38.25">
      <c r="A721" s="265" t="s">
        <v>691</v>
      </c>
      <c r="B721" s="190"/>
      <c r="C721" s="266" t="s">
        <v>1334</v>
      </c>
      <c r="D721" s="267">
        <v>43859</v>
      </c>
      <c r="E721" s="237" t="s">
        <v>2177</v>
      </c>
      <c r="F721" s="237" t="s">
        <v>13</v>
      </c>
      <c r="G721" s="237">
        <v>403931</v>
      </c>
      <c r="H721" s="190"/>
      <c r="I721" s="248" t="s">
        <v>692</v>
      </c>
      <c r="J721" s="190"/>
      <c r="K721" s="190"/>
      <c r="L721" s="190"/>
      <c r="M721" s="190"/>
      <c r="N721" s="268">
        <v>6370.4</v>
      </c>
      <c r="O721" s="268">
        <v>0</v>
      </c>
      <c r="P721" s="190" t="s">
        <v>657</v>
      </c>
      <c r="Q721" s="375"/>
    </row>
    <row r="722" spans="1:17" ht="38.25">
      <c r="A722" s="265" t="s">
        <v>691</v>
      </c>
      <c r="B722" s="190"/>
      <c r="C722" s="266" t="s">
        <v>1334</v>
      </c>
      <c r="D722" s="267">
        <v>43859</v>
      </c>
      <c r="E722" s="237" t="s">
        <v>2178</v>
      </c>
      <c r="F722" s="237" t="s">
        <v>13</v>
      </c>
      <c r="G722" s="237">
        <v>403933</v>
      </c>
      <c r="H722" s="190"/>
      <c r="I722" s="248" t="s">
        <v>692</v>
      </c>
      <c r="J722" s="190"/>
      <c r="K722" s="190"/>
      <c r="L722" s="190"/>
      <c r="M722" s="190"/>
      <c r="N722" s="268">
        <v>6370.4</v>
      </c>
      <c r="O722" s="268">
        <v>0</v>
      </c>
      <c r="P722" s="190" t="s">
        <v>657</v>
      </c>
      <c r="Q722" s="375"/>
    </row>
    <row r="723" spans="1:17" ht="38.25">
      <c r="A723" s="265" t="s">
        <v>691</v>
      </c>
      <c r="B723" s="190"/>
      <c r="C723" s="266" t="s">
        <v>1334</v>
      </c>
      <c r="D723" s="267">
        <v>43859</v>
      </c>
      <c r="E723" s="237" t="s">
        <v>2179</v>
      </c>
      <c r="F723" s="237" t="s">
        <v>13</v>
      </c>
      <c r="G723" s="237">
        <v>403935</v>
      </c>
      <c r="H723" s="190"/>
      <c r="I723" s="248" t="s">
        <v>692</v>
      </c>
      <c r="J723" s="190"/>
      <c r="K723" s="190"/>
      <c r="L723" s="190"/>
      <c r="M723" s="190"/>
      <c r="N723" s="268">
        <v>49698.02</v>
      </c>
      <c r="O723" s="268">
        <v>0</v>
      </c>
      <c r="P723" s="190" t="s">
        <v>657</v>
      </c>
      <c r="Q723" s="375"/>
    </row>
    <row r="724" spans="1:17" ht="38.25">
      <c r="A724" s="265" t="s">
        <v>691</v>
      </c>
      <c r="B724" s="190"/>
      <c r="C724" s="266" t="s">
        <v>1334</v>
      </c>
      <c r="D724" s="267">
        <v>43859</v>
      </c>
      <c r="E724" s="237" t="s">
        <v>2180</v>
      </c>
      <c r="F724" s="237" t="s">
        <v>13</v>
      </c>
      <c r="G724" s="237">
        <v>403937</v>
      </c>
      <c r="H724" s="190"/>
      <c r="I724" s="248" t="s">
        <v>692</v>
      </c>
      <c r="J724" s="190"/>
      <c r="K724" s="190"/>
      <c r="L724" s="190"/>
      <c r="M724" s="190"/>
      <c r="N724" s="268">
        <v>2615.2399999999998</v>
      </c>
      <c r="O724" s="268">
        <v>0</v>
      </c>
      <c r="P724" s="190" t="s">
        <v>657</v>
      </c>
      <c r="Q724" s="375"/>
    </row>
    <row r="725" spans="1:17" ht="38.25">
      <c r="A725" s="265" t="s">
        <v>691</v>
      </c>
      <c r="B725" s="190"/>
      <c r="C725" s="266" t="s">
        <v>1334</v>
      </c>
      <c r="D725" s="267">
        <v>43859</v>
      </c>
      <c r="E725" s="237" t="s">
        <v>2181</v>
      </c>
      <c r="F725" s="237" t="s">
        <v>13</v>
      </c>
      <c r="G725" s="237">
        <v>403939</v>
      </c>
      <c r="H725" s="190"/>
      <c r="I725" s="248" t="s">
        <v>692</v>
      </c>
      <c r="J725" s="190"/>
      <c r="K725" s="190"/>
      <c r="L725" s="190"/>
      <c r="M725" s="190"/>
      <c r="N725" s="268">
        <v>11762.36</v>
      </c>
      <c r="O725" s="268">
        <v>0</v>
      </c>
      <c r="P725" s="190" t="s">
        <v>657</v>
      </c>
      <c r="Q725" s="375"/>
    </row>
    <row r="726" spans="1:17" ht="38.25">
      <c r="A726" s="265" t="s">
        <v>691</v>
      </c>
      <c r="B726" s="190"/>
      <c r="C726" s="266" t="s">
        <v>1334</v>
      </c>
      <c r="D726" s="267">
        <v>43859</v>
      </c>
      <c r="E726" s="237" t="s">
        <v>2182</v>
      </c>
      <c r="F726" s="237" t="s">
        <v>13</v>
      </c>
      <c r="G726" s="237">
        <v>403941</v>
      </c>
      <c r="H726" s="190"/>
      <c r="I726" s="248" t="s">
        <v>692</v>
      </c>
      <c r="J726" s="190"/>
      <c r="K726" s="190"/>
      <c r="L726" s="190"/>
      <c r="M726" s="190"/>
      <c r="N726" s="268">
        <v>49507.32</v>
      </c>
      <c r="O726" s="268">
        <v>0</v>
      </c>
      <c r="P726" s="190" t="s">
        <v>657</v>
      </c>
      <c r="Q726" s="375"/>
    </row>
    <row r="727" spans="1:17" ht="38.25">
      <c r="A727" s="265" t="s">
        <v>691</v>
      </c>
      <c r="B727" s="190"/>
      <c r="C727" s="266" t="s">
        <v>1334</v>
      </c>
      <c r="D727" s="267">
        <v>43859</v>
      </c>
      <c r="E727" s="237" t="s">
        <v>2183</v>
      </c>
      <c r="F727" s="237" t="s">
        <v>13</v>
      </c>
      <c r="G727" s="237">
        <v>403943</v>
      </c>
      <c r="H727" s="190"/>
      <c r="I727" s="248" t="s">
        <v>692</v>
      </c>
      <c r="J727" s="190"/>
      <c r="K727" s="190"/>
      <c r="L727" s="190"/>
      <c r="M727" s="190"/>
      <c r="N727" s="268">
        <v>49507.32</v>
      </c>
      <c r="O727" s="268">
        <v>0</v>
      </c>
      <c r="P727" s="190" t="s">
        <v>657</v>
      </c>
      <c r="Q727" s="375"/>
    </row>
    <row r="728" spans="1:17" ht="38.25">
      <c r="A728" s="265" t="s">
        <v>691</v>
      </c>
      <c r="B728" s="190"/>
      <c r="C728" s="266" t="s">
        <v>1334</v>
      </c>
      <c r="D728" s="267">
        <v>43859</v>
      </c>
      <c r="E728" s="237" t="s">
        <v>2184</v>
      </c>
      <c r="F728" s="237" t="s">
        <v>13</v>
      </c>
      <c r="G728" s="237">
        <v>403945</v>
      </c>
      <c r="H728" s="190"/>
      <c r="I728" s="248" t="s">
        <v>692</v>
      </c>
      <c r="J728" s="190"/>
      <c r="K728" s="190"/>
      <c r="L728" s="190"/>
      <c r="M728" s="190"/>
      <c r="N728" s="268">
        <v>49507.32</v>
      </c>
      <c r="O728" s="268">
        <v>0</v>
      </c>
      <c r="P728" s="190" t="s">
        <v>657</v>
      </c>
      <c r="Q728" s="375"/>
    </row>
    <row r="729" spans="1:17" ht="38.25">
      <c r="A729" s="265" t="s">
        <v>691</v>
      </c>
      <c r="B729" s="190"/>
      <c r="C729" s="266" t="s">
        <v>1334</v>
      </c>
      <c r="D729" s="267">
        <v>43859</v>
      </c>
      <c r="E729" s="237" t="s">
        <v>2185</v>
      </c>
      <c r="F729" s="237" t="s">
        <v>13</v>
      </c>
      <c r="G729" s="237">
        <v>403947</v>
      </c>
      <c r="H729" s="190"/>
      <c r="I729" s="248" t="s">
        <v>692</v>
      </c>
      <c r="J729" s="190"/>
      <c r="K729" s="190"/>
      <c r="L729" s="190"/>
      <c r="M729" s="190"/>
      <c r="N729" s="268">
        <v>49507.32</v>
      </c>
      <c r="O729" s="268">
        <v>0</v>
      </c>
      <c r="P729" s="190" t="s">
        <v>657</v>
      </c>
      <c r="Q729" s="375"/>
    </row>
    <row r="730" spans="1:17" ht="38.25">
      <c r="A730" s="265" t="s">
        <v>691</v>
      </c>
      <c r="B730" s="190"/>
      <c r="C730" s="266" t="s">
        <v>1334</v>
      </c>
      <c r="D730" s="267">
        <v>43859</v>
      </c>
      <c r="E730" s="237" t="s">
        <v>2186</v>
      </c>
      <c r="F730" s="237" t="s">
        <v>13</v>
      </c>
      <c r="G730" s="237">
        <v>403949</v>
      </c>
      <c r="H730" s="190"/>
      <c r="I730" s="248" t="s">
        <v>692</v>
      </c>
      <c r="J730" s="190"/>
      <c r="K730" s="190"/>
      <c r="L730" s="190"/>
      <c r="M730" s="190"/>
      <c r="N730" s="268">
        <v>4856.88</v>
      </c>
      <c r="O730" s="268">
        <v>0</v>
      </c>
      <c r="P730" s="190" t="s">
        <v>657</v>
      </c>
      <c r="Q730" s="375"/>
    </row>
    <row r="731" spans="1:17" ht="38.25">
      <c r="A731" s="265" t="s">
        <v>691</v>
      </c>
      <c r="B731" s="190"/>
      <c r="C731" s="266" t="s">
        <v>1334</v>
      </c>
      <c r="D731" s="267">
        <v>43859</v>
      </c>
      <c r="E731" s="237" t="s">
        <v>2187</v>
      </c>
      <c r="F731" s="237" t="s">
        <v>13</v>
      </c>
      <c r="G731" s="237">
        <v>403951</v>
      </c>
      <c r="H731" s="190"/>
      <c r="I731" s="248" t="s">
        <v>692</v>
      </c>
      <c r="J731" s="190"/>
      <c r="K731" s="190"/>
      <c r="L731" s="190"/>
      <c r="M731" s="190"/>
      <c r="N731" s="268">
        <v>6033.85</v>
      </c>
      <c r="O731" s="268">
        <v>0</v>
      </c>
      <c r="P731" s="190" t="s">
        <v>657</v>
      </c>
      <c r="Q731" s="375"/>
    </row>
    <row r="732" spans="1:17" ht="38.25">
      <c r="A732" s="265" t="s">
        <v>691</v>
      </c>
      <c r="B732" s="190"/>
      <c r="C732" s="266" t="s">
        <v>1334</v>
      </c>
      <c r="D732" s="267">
        <v>43859</v>
      </c>
      <c r="E732" s="237" t="s">
        <v>2188</v>
      </c>
      <c r="F732" s="237" t="s">
        <v>13</v>
      </c>
      <c r="G732" s="237">
        <v>403953</v>
      </c>
      <c r="H732" s="190"/>
      <c r="I732" s="248" t="s">
        <v>692</v>
      </c>
      <c r="J732" s="190"/>
      <c r="K732" s="190"/>
      <c r="L732" s="190"/>
      <c r="M732" s="190"/>
      <c r="N732" s="268">
        <v>1874.56</v>
      </c>
      <c r="O732" s="268">
        <v>0</v>
      </c>
      <c r="P732" s="190" t="s">
        <v>657</v>
      </c>
      <c r="Q732" s="375"/>
    </row>
    <row r="733" spans="1:17" ht="38.25">
      <c r="A733" s="265" t="s">
        <v>691</v>
      </c>
      <c r="B733" s="190"/>
      <c r="C733" s="266" t="s">
        <v>1334</v>
      </c>
      <c r="D733" s="267">
        <v>43859</v>
      </c>
      <c r="E733" s="237" t="s">
        <v>2189</v>
      </c>
      <c r="F733" s="237" t="s">
        <v>13</v>
      </c>
      <c r="G733" s="237">
        <v>403955</v>
      </c>
      <c r="H733" s="190"/>
      <c r="I733" s="248" t="s">
        <v>692</v>
      </c>
      <c r="J733" s="190"/>
      <c r="K733" s="190"/>
      <c r="L733" s="190"/>
      <c r="M733" s="190"/>
      <c r="N733" s="268">
        <v>5304.08</v>
      </c>
      <c r="O733" s="268">
        <v>0</v>
      </c>
      <c r="P733" s="190" t="s">
        <v>657</v>
      </c>
      <c r="Q733" s="375"/>
    </row>
    <row r="734" spans="1:17" ht="38.25">
      <c r="A734" s="265" t="s">
        <v>691</v>
      </c>
      <c r="B734" s="190"/>
      <c r="C734" s="266" t="s">
        <v>1334</v>
      </c>
      <c r="D734" s="267">
        <v>43859</v>
      </c>
      <c r="E734" s="237" t="s">
        <v>2190</v>
      </c>
      <c r="F734" s="237" t="s">
        <v>13</v>
      </c>
      <c r="G734" s="237">
        <v>403957</v>
      </c>
      <c r="H734" s="190"/>
      <c r="I734" s="248" t="s">
        <v>692</v>
      </c>
      <c r="J734" s="190"/>
      <c r="K734" s="190"/>
      <c r="L734" s="190"/>
      <c r="M734" s="190"/>
      <c r="N734" s="268">
        <v>13742.36</v>
      </c>
      <c r="O734" s="268">
        <v>0</v>
      </c>
      <c r="P734" s="190" t="s">
        <v>657</v>
      </c>
      <c r="Q734" s="375"/>
    </row>
    <row r="735" spans="1:17" ht="38.25">
      <c r="A735" s="265" t="s">
        <v>691</v>
      </c>
      <c r="B735" s="190"/>
      <c r="C735" s="266" t="s">
        <v>1334</v>
      </c>
      <c r="D735" s="267">
        <v>43859</v>
      </c>
      <c r="E735" s="237" t="s">
        <v>2191</v>
      </c>
      <c r="F735" s="237" t="s">
        <v>13</v>
      </c>
      <c r="G735" s="237">
        <v>403959</v>
      </c>
      <c r="H735" s="190"/>
      <c r="I735" s="248" t="s">
        <v>692</v>
      </c>
      <c r="J735" s="190"/>
      <c r="K735" s="190"/>
      <c r="L735" s="190"/>
      <c r="M735" s="190"/>
      <c r="N735" s="268">
        <v>14568.31</v>
      </c>
      <c r="O735" s="268">
        <v>0</v>
      </c>
      <c r="P735" s="190" t="s">
        <v>657</v>
      </c>
      <c r="Q735" s="375"/>
    </row>
    <row r="736" spans="1:17" ht="38.25">
      <c r="A736" s="265" t="s">
        <v>691</v>
      </c>
      <c r="B736" s="190"/>
      <c r="C736" s="266" t="s">
        <v>1334</v>
      </c>
      <c r="D736" s="267">
        <v>43859</v>
      </c>
      <c r="E736" s="237" t="s">
        <v>2192</v>
      </c>
      <c r="F736" s="237" t="s">
        <v>13</v>
      </c>
      <c r="G736" s="237">
        <v>403961</v>
      </c>
      <c r="H736" s="190"/>
      <c r="I736" s="248" t="s">
        <v>692</v>
      </c>
      <c r="J736" s="190"/>
      <c r="K736" s="190"/>
      <c r="L736" s="190"/>
      <c r="M736" s="190"/>
      <c r="N736" s="268">
        <v>2703723.29</v>
      </c>
      <c r="O736" s="268">
        <v>0</v>
      </c>
      <c r="P736" s="190" t="s">
        <v>657</v>
      </c>
      <c r="Q736" s="375"/>
    </row>
    <row r="737" spans="1:17" ht="38.25">
      <c r="A737" s="265" t="s">
        <v>691</v>
      </c>
      <c r="B737" s="190"/>
      <c r="C737" s="266" t="s">
        <v>1334</v>
      </c>
      <c r="D737" s="267">
        <v>43859</v>
      </c>
      <c r="E737" s="237" t="s">
        <v>2193</v>
      </c>
      <c r="F737" s="237" t="s">
        <v>13</v>
      </c>
      <c r="G737" s="237">
        <v>403963</v>
      </c>
      <c r="H737" s="190"/>
      <c r="I737" s="248" t="s">
        <v>692</v>
      </c>
      <c r="J737" s="190"/>
      <c r="K737" s="190"/>
      <c r="L737" s="190"/>
      <c r="M737" s="190"/>
      <c r="N737" s="268">
        <v>2703723.29</v>
      </c>
      <c r="O737" s="268">
        <v>0</v>
      </c>
      <c r="P737" s="190" t="s">
        <v>657</v>
      </c>
      <c r="Q737" s="375"/>
    </row>
    <row r="738" spans="1:17" ht="38.25">
      <c r="A738" s="265" t="s">
        <v>691</v>
      </c>
      <c r="B738" s="190"/>
      <c r="C738" s="266" t="s">
        <v>1334</v>
      </c>
      <c r="D738" s="267">
        <v>43859</v>
      </c>
      <c r="E738" s="237" t="s">
        <v>2194</v>
      </c>
      <c r="F738" s="237" t="s">
        <v>13</v>
      </c>
      <c r="G738" s="237">
        <v>403965</v>
      </c>
      <c r="H738" s="190"/>
      <c r="I738" s="248" t="s">
        <v>692</v>
      </c>
      <c r="J738" s="190"/>
      <c r="K738" s="190"/>
      <c r="L738" s="190"/>
      <c r="M738" s="190"/>
      <c r="N738" s="268">
        <v>2703723.29</v>
      </c>
      <c r="O738" s="268">
        <v>0</v>
      </c>
      <c r="P738" s="190" t="s">
        <v>657</v>
      </c>
      <c r="Q738" s="375"/>
    </row>
    <row r="739" spans="1:17" ht="38.25">
      <c r="A739" s="265" t="s">
        <v>691</v>
      </c>
      <c r="B739" s="190"/>
      <c r="C739" s="266" t="s">
        <v>1334</v>
      </c>
      <c r="D739" s="267">
        <v>43859</v>
      </c>
      <c r="E739" s="237" t="s">
        <v>2195</v>
      </c>
      <c r="F739" s="237" t="s">
        <v>13</v>
      </c>
      <c r="G739" s="237">
        <v>403967</v>
      </c>
      <c r="H739" s="190"/>
      <c r="I739" s="248" t="s">
        <v>692</v>
      </c>
      <c r="J739" s="190"/>
      <c r="K739" s="190"/>
      <c r="L739" s="190"/>
      <c r="M739" s="190"/>
      <c r="N739" s="268">
        <v>2703723.29</v>
      </c>
      <c r="O739" s="268">
        <v>0</v>
      </c>
      <c r="P739" s="190" t="s">
        <v>657</v>
      </c>
      <c r="Q739" s="375"/>
    </row>
    <row r="740" spans="1:17" ht="38.25">
      <c r="A740" s="265" t="s">
        <v>691</v>
      </c>
      <c r="B740" s="190"/>
      <c r="C740" s="266" t="s">
        <v>1334</v>
      </c>
      <c r="D740" s="267">
        <v>43859</v>
      </c>
      <c r="E740" s="237" t="s">
        <v>2196</v>
      </c>
      <c r="F740" s="237" t="s">
        <v>13</v>
      </c>
      <c r="G740" s="237">
        <v>403969</v>
      </c>
      <c r="H740" s="190"/>
      <c r="I740" s="248" t="s">
        <v>692</v>
      </c>
      <c r="J740" s="190"/>
      <c r="K740" s="190"/>
      <c r="L740" s="190"/>
      <c r="M740" s="190"/>
      <c r="N740" s="268">
        <v>2703723.29</v>
      </c>
      <c r="O740" s="268">
        <v>0</v>
      </c>
      <c r="P740" s="190" t="s">
        <v>657</v>
      </c>
      <c r="Q740" s="375"/>
    </row>
    <row r="741" spans="1:17" ht="38.25">
      <c r="A741" s="265" t="s">
        <v>691</v>
      </c>
      <c r="B741" s="190"/>
      <c r="C741" s="266" t="s">
        <v>1334</v>
      </c>
      <c r="D741" s="267">
        <v>43859</v>
      </c>
      <c r="E741" s="237" t="s">
        <v>2197</v>
      </c>
      <c r="F741" s="237" t="s">
        <v>13</v>
      </c>
      <c r="G741" s="237">
        <v>403971</v>
      </c>
      <c r="H741" s="190"/>
      <c r="I741" s="248" t="s">
        <v>692</v>
      </c>
      <c r="J741" s="190"/>
      <c r="K741" s="190"/>
      <c r="L741" s="190"/>
      <c r="M741" s="190"/>
      <c r="N741" s="268">
        <v>7426093.6500000004</v>
      </c>
      <c r="O741" s="268">
        <v>0</v>
      </c>
      <c r="P741" s="190" t="s">
        <v>657</v>
      </c>
      <c r="Q741" s="375"/>
    </row>
    <row r="742" spans="1:17" ht="38.25">
      <c r="A742" s="265" t="s">
        <v>691</v>
      </c>
      <c r="B742" s="190"/>
      <c r="C742" s="266" t="s">
        <v>1334</v>
      </c>
      <c r="D742" s="267">
        <v>43859</v>
      </c>
      <c r="E742" s="237" t="s">
        <v>2198</v>
      </c>
      <c r="F742" s="237" t="s">
        <v>13</v>
      </c>
      <c r="G742" s="237">
        <v>403973</v>
      </c>
      <c r="H742" s="190"/>
      <c r="I742" s="248" t="s">
        <v>692</v>
      </c>
      <c r="J742" s="190"/>
      <c r="K742" s="190"/>
      <c r="L742" s="190"/>
      <c r="M742" s="190"/>
      <c r="N742" s="268">
        <v>7426093.6500000004</v>
      </c>
      <c r="O742" s="268">
        <v>0</v>
      </c>
      <c r="P742" s="190" t="s">
        <v>657</v>
      </c>
      <c r="Q742" s="375"/>
    </row>
    <row r="743" spans="1:17" ht="38.25">
      <c r="A743" s="265" t="s">
        <v>691</v>
      </c>
      <c r="B743" s="190"/>
      <c r="C743" s="266" t="s">
        <v>1334</v>
      </c>
      <c r="D743" s="267">
        <v>43859</v>
      </c>
      <c r="E743" s="237" t="s">
        <v>2199</v>
      </c>
      <c r="F743" s="237" t="s">
        <v>13</v>
      </c>
      <c r="G743" s="237">
        <v>403975</v>
      </c>
      <c r="H743" s="190"/>
      <c r="I743" s="248" t="s">
        <v>692</v>
      </c>
      <c r="J743" s="190"/>
      <c r="K743" s="190"/>
      <c r="L743" s="190"/>
      <c r="M743" s="190"/>
      <c r="N743" s="268">
        <v>7426093.6500000004</v>
      </c>
      <c r="O743" s="268">
        <v>0</v>
      </c>
      <c r="P743" s="190" t="s">
        <v>657</v>
      </c>
      <c r="Q743" s="375"/>
    </row>
    <row r="744" spans="1:17" ht="38.25">
      <c r="A744" s="265" t="s">
        <v>691</v>
      </c>
      <c r="B744" s="190"/>
      <c r="C744" s="266" t="s">
        <v>1334</v>
      </c>
      <c r="D744" s="267">
        <v>43859</v>
      </c>
      <c r="E744" s="237" t="s">
        <v>2200</v>
      </c>
      <c r="F744" s="237" t="s">
        <v>13</v>
      </c>
      <c r="G744" s="237">
        <v>403977</v>
      </c>
      <c r="H744" s="190"/>
      <c r="I744" s="248" t="s">
        <v>692</v>
      </c>
      <c r="J744" s="190"/>
      <c r="K744" s="190"/>
      <c r="L744" s="190"/>
      <c r="M744" s="190"/>
      <c r="N744" s="268">
        <v>7426093.6500000004</v>
      </c>
      <c r="O744" s="268">
        <v>0</v>
      </c>
      <c r="P744" s="190" t="s">
        <v>657</v>
      </c>
      <c r="Q744" s="375"/>
    </row>
    <row r="745" spans="1:17" ht="38.25">
      <c r="A745" s="265" t="s">
        <v>691</v>
      </c>
      <c r="B745" s="190"/>
      <c r="C745" s="266" t="s">
        <v>1334</v>
      </c>
      <c r="D745" s="267">
        <v>43859</v>
      </c>
      <c r="E745" s="237" t="s">
        <v>2201</v>
      </c>
      <c r="F745" s="237" t="s">
        <v>13</v>
      </c>
      <c r="G745" s="237">
        <v>403979</v>
      </c>
      <c r="H745" s="190"/>
      <c r="I745" s="248" t="s">
        <v>692</v>
      </c>
      <c r="J745" s="190"/>
      <c r="K745" s="190"/>
      <c r="L745" s="190"/>
      <c r="M745" s="190"/>
      <c r="N745" s="268">
        <v>7426093.6500000004</v>
      </c>
      <c r="O745" s="268">
        <v>0</v>
      </c>
      <c r="P745" s="190" t="s">
        <v>657</v>
      </c>
      <c r="Q745" s="375"/>
    </row>
    <row r="746" spans="1:17" ht="38.25">
      <c r="A746" s="265" t="s">
        <v>691</v>
      </c>
      <c r="B746" s="190"/>
      <c r="C746" s="266" t="s">
        <v>1334</v>
      </c>
      <c r="D746" s="267">
        <v>43859</v>
      </c>
      <c r="E746" s="237" t="s">
        <v>2202</v>
      </c>
      <c r="F746" s="237" t="s">
        <v>13</v>
      </c>
      <c r="G746" s="237">
        <v>403981</v>
      </c>
      <c r="H746" s="190"/>
      <c r="I746" s="248" t="s">
        <v>692</v>
      </c>
      <c r="J746" s="190"/>
      <c r="K746" s="190"/>
      <c r="L746" s="190"/>
      <c r="M746" s="190"/>
      <c r="N746" s="268">
        <v>6290662.8799999999</v>
      </c>
      <c r="O746" s="268">
        <v>0</v>
      </c>
      <c r="P746" s="190" t="s">
        <v>657</v>
      </c>
      <c r="Q746" s="375"/>
    </row>
    <row r="747" spans="1:17" ht="38.25">
      <c r="A747" s="265" t="s">
        <v>691</v>
      </c>
      <c r="B747" s="190"/>
      <c r="C747" s="266" t="s">
        <v>1334</v>
      </c>
      <c r="D747" s="267">
        <v>43859</v>
      </c>
      <c r="E747" s="237" t="s">
        <v>2203</v>
      </c>
      <c r="F747" s="237" t="s">
        <v>13</v>
      </c>
      <c r="G747" s="237">
        <v>403983</v>
      </c>
      <c r="H747" s="190"/>
      <c r="I747" s="248" t="s">
        <v>692</v>
      </c>
      <c r="J747" s="190"/>
      <c r="K747" s="190"/>
      <c r="L747" s="190"/>
      <c r="M747" s="190"/>
      <c r="N747" s="268">
        <v>6290662.8799999999</v>
      </c>
      <c r="O747" s="268">
        <v>0</v>
      </c>
      <c r="P747" s="190" t="s">
        <v>657</v>
      </c>
      <c r="Q747" s="375"/>
    </row>
    <row r="748" spans="1:17" ht="38.25">
      <c r="A748" s="265" t="s">
        <v>691</v>
      </c>
      <c r="B748" s="190"/>
      <c r="C748" s="266" t="s">
        <v>1334</v>
      </c>
      <c r="D748" s="267">
        <v>43859</v>
      </c>
      <c r="E748" s="237" t="s">
        <v>2204</v>
      </c>
      <c r="F748" s="237" t="s">
        <v>13</v>
      </c>
      <c r="G748" s="237">
        <v>403985</v>
      </c>
      <c r="H748" s="190"/>
      <c r="I748" s="248" t="s">
        <v>692</v>
      </c>
      <c r="J748" s="190"/>
      <c r="K748" s="190"/>
      <c r="L748" s="190"/>
      <c r="M748" s="190"/>
      <c r="N748" s="268">
        <v>6290662.8799999999</v>
      </c>
      <c r="O748" s="268">
        <v>0</v>
      </c>
      <c r="P748" s="190" t="s">
        <v>657</v>
      </c>
      <c r="Q748" s="375"/>
    </row>
    <row r="749" spans="1:17" ht="38.25">
      <c r="A749" s="265" t="s">
        <v>691</v>
      </c>
      <c r="B749" s="190"/>
      <c r="C749" s="266" t="s">
        <v>1334</v>
      </c>
      <c r="D749" s="267">
        <v>43859</v>
      </c>
      <c r="E749" s="237" t="s">
        <v>2205</v>
      </c>
      <c r="F749" s="237" t="s">
        <v>13</v>
      </c>
      <c r="G749" s="237">
        <v>403987</v>
      </c>
      <c r="H749" s="190"/>
      <c r="I749" s="248" t="s">
        <v>692</v>
      </c>
      <c r="J749" s="190"/>
      <c r="K749" s="190"/>
      <c r="L749" s="190"/>
      <c r="M749" s="190"/>
      <c r="N749" s="268">
        <v>6290662.8799999999</v>
      </c>
      <c r="O749" s="268">
        <v>0</v>
      </c>
      <c r="P749" s="190" t="s">
        <v>657</v>
      </c>
      <c r="Q749" s="375"/>
    </row>
    <row r="750" spans="1:17" ht="38.25">
      <c r="A750" s="265" t="s">
        <v>691</v>
      </c>
      <c r="B750" s="190"/>
      <c r="C750" s="266" t="s">
        <v>1334</v>
      </c>
      <c r="D750" s="267">
        <v>43859</v>
      </c>
      <c r="E750" s="237" t="s">
        <v>2206</v>
      </c>
      <c r="F750" s="237" t="s">
        <v>13</v>
      </c>
      <c r="G750" s="237">
        <v>403989</v>
      </c>
      <c r="H750" s="190"/>
      <c r="I750" s="248" t="s">
        <v>692</v>
      </c>
      <c r="J750" s="190"/>
      <c r="K750" s="190"/>
      <c r="L750" s="190"/>
      <c r="M750" s="190"/>
      <c r="N750" s="268">
        <v>17278044.579999998</v>
      </c>
      <c r="O750" s="268">
        <v>0</v>
      </c>
      <c r="P750" s="190" t="s">
        <v>657</v>
      </c>
      <c r="Q750" s="375"/>
    </row>
    <row r="751" spans="1:17" ht="38.25">
      <c r="A751" s="265" t="s">
        <v>691</v>
      </c>
      <c r="B751" s="190"/>
      <c r="C751" s="266" t="s">
        <v>1334</v>
      </c>
      <c r="D751" s="267">
        <v>43859</v>
      </c>
      <c r="E751" s="237" t="s">
        <v>2207</v>
      </c>
      <c r="F751" s="237" t="s">
        <v>13</v>
      </c>
      <c r="G751" s="237">
        <v>403991</v>
      </c>
      <c r="H751" s="190"/>
      <c r="I751" s="248" t="s">
        <v>692</v>
      </c>
      <c r="J751" s="190"/>
      <c r="K751" s="190"/>
      <c r="L751" s="190"/>
      <c r="M751" s="190"/>
      <c r="N751" s="268">
        <v>17278044.579999998</v>
      </c>
      <c r="O751" s="268">
        <v>0</v>
      </c>
      <c r="P751" s="190" t="s">
        <v>657</v>
      </c>
      <c r="Q751" s="375"/>
    </row>
    <row r="752" spans="1:17" ht="38.25">
      <c r="A752" s="265" t="s">
        <v>691</v>
      </c>
      <c r="B752" s="190"/>
      <c r="C752" s="266" t="s">
        <v>1334</v>
      </c>
      <c r="D752" s="267">
        <v>43859</v>
      </c>
      <c r="E752" s="237" t="s">
        <v>2208</v>
      </c>
      <c r="F752" s="237" t="s">
        <v>13</v>
      </c>
      <c r="G752" s="237">
        <v>403993</v>
      </c>
      <c r="H752" s="190"/>
      <c r="I752" s="248" t="s">
        <v>692</v>
      </c>
      <c r="J752" s="190"/>
      <c r="K752" s="190"/>
      <c r="L752" s="190"/>
      <c r="M752" s="190"/>
      <c r="N752" s="268">
        <v>17278044.579999998</v>
      </c>
      <c r="O752" s="268">
        <v>0</v>
      </c>
      <c r="P752" s="190" t="s">
        <v>657</v>
      </c>
      <c r="Q752" s="375"/>
    </row>
    <row r="753" spans="1:17" ht="38.25">
      <c r="A753" s="265" t="s">
        <v>691</v>
      </c>
      <c r="B753" s="190"/>
      <c r="C753" s="266" t="s">
        <v>1334</v>
      </c>
      <c r="D753" s="267">
        <v>43859</v>
      </c>
      <c r="E753" s="237" t="s">
        <v>2209</v>
      </c>
      <c r="F753" s="237" t="s">
        <v>13</v>
      </c>
      <c r="G753" s="237">
        <v>403995</v>
      </c>
      <c r="H753" s="190"/>
      <c r="I753" s="248" t="s">
        <v>692</v>
      </c>
      <c r="J753" s="190"/>
      <c r="K753" s="190"/>
      <c r="L753" s="190"/>
      <c r="M753" s="190"/>
      <c r="N753" s="268">
        <v>17278044.579999998</v>
      </c>
      <c r="O753" s="268">
        <v>0</v>
      </c>
      <c r="P753" s="190" t="s">
        <v>657</v>
      </c>
      <c r="Q753" s="375"/>
    </row>
    <row r="754" spans="1:17" ht="38.25">
      <c r="A754" s="265" t="s">
        <v>691</v>
      </c>
      <c r="B754" s="190"/>
      <c r="C754" s="266" t="s">
        <v>1334</v>
      </c>
      <c r="D754" s="267">
        <v>43859</v>
      </c>
      <c r="E754" s="237" t="s">
        <v>2210</v>
      </c>
      <c r="F754" s="237" t="s">
        <v>13</v>
      </c>
      <c r="G754" s="237">
        <v>403997</v>
      </c>
      <c r="H754" s="190"/>
      <c r="I754" s="248" t="s">
        <v>692</v>
      </c>
      <c r="J754" s="190"/>
      <c r="K754" s="190"/>
      <c r="L754" s="190"/>
      <c r="M754" s="190"/>
      <c r="N754" s="268">
        <v>17278044.579999998</v>
      </c>
      <c r="O754" s="268">
        <v>0</v>
      </c>
      <c r="P754" s="190" t="s">
        <v>657</v>
      </c>
      <c r="Q754" s="375"/>
    </row>
    <row r="755" spans="1:17" ht="38.25">
      <c r="A755" s="265" t="s">
        <v>691</v>
      </c>
      <c r="B755" s="190"/>
      <c r="C755" s="266" t="s">
        <v>1334</v>
      </c>
      <c r="D755" s="267">
        <v>43859</v>
      </c>
      <c r="E755" s="237" t="s">
        <v>2211</v>
      </c>
      <c r="F755" s="237" t="s">
        <v>13</v>
      </c>
      <c r="G755" s="237">
        <v>403999</v>
      </c>
      <c r="H755" s="190"/>
      <c r="I755" s="248" t="s">
        <v>692</v>
      </c>
      <c r="J755" s="190"/>
      <c r="K755" s="190"/>
      <c r="L755" s="190"/>
      <c r="M755" s="190"/>
      <c r="N755" s="268">
        <v>3178827.75</v>
      </c>
      <c r="O755" s="268">
        <v>0</v>
      </c>
      <c r="P755" s="190" t="s">
        <v>657</v>
      </c>
      <c r="Q755" s="375"/>
    </row>
    <row r="756" spans="1:17" ht="38.25">
      <c r="A756" s="265" t="s">
        <v>691</v>
      </c>
      <c r="B756" s="190"/>
      <c r="C756" s="266" t="s">
        <v>1334</v>
      </c>
      <c r="D756" s="267">
        <v>43859</v>
      </c>
      <c r="E756" s="237" t="s">
        <v>2212</v>
      </c>
      <c r="F756" s="237" t="s">
        <v>13</v>
      </c>
      <c r="G756" s="237">
        <v>404001</v>
      </c>
      <c r="H756" s="190"/>
      <c r="I756" s="248" t="s">
        <v>692</v>
      </c>
      <c r="J756" s="190"/>
      <c r="K756" s="190"/>
      <c r="L756" s="190"/>
      <c r="M756" s="190"/>
      <c r="N756" s="268">
        <v>3178827.75</v>
      </c>
      <c r="O756" s="268">
        <v>0</v>
      </c>
      <c r="P756" s="190" t="s">
        <v>657</v>
      </c>
      <c r="Q756" s="375"/>
    </row>
    <row r="757" spans="1:17" ht="38.25">
      <c r="A757" s="265" t="s">
        <v>691</v>
      </c>
      <c r="B757" s="190"/>
      <c r="C757" s="266" t="s">
        <v>1334</v>
      </c>
      <c r="D757" s="267">
        <v>43859</v>
      </c>
      <c r="E757" s="237" t="s">
        <v>2213</v>
      </c>
      <c r="F757" s="237" t="s">
        <v>13</v>
      </c>
      <c r="G757" s="237">
        <v>404003</v>
      </c>
      <c r="H757" s="190"/>
      <c r="I757" s="248" t="s">
        <v>692</v>
      </c>
      <c r="J757" s="190"/>
      <c r="K757" s="190"/>
      <c r="L757" s="190"/>
      <c r="M757" s="190"/>
      <c r="N757" s="268">
        <v>3178827.75</v>
      </c>
      <c r="O757" s="268">
        <v>0</v>
      </c>
      <c r="P757" s="190" t="s">
        <v>657</v>
      </c>
      <c r="Q757" s="375"/>
    </row>
    <row r="758" spans="1:17" ht="38.25">
      <c r="A758" s="265" t="s">
        <v>691</v>
      </c>
      <c r="B758" s="190"/>
      <c r="C758" s="266" t="s">
        <v>1334</v>
      </c>
      <c r="D758" s="267">
        <v>43859</v>
      </c>
      <c r="E758" s="237" t="s">
        <v>2214</v>
      </c>
      <c r="F758" s="237" t="s">
        <v>13</v>
      </c>
      <c r="G758" s="237">
        <v>404005</v>
      </c>
      <c r="H758" s="190"/>
      <c r="I758" s="248" t="s">
        <v>692</v>
      </c>
      <c r="J758" s="190"/>
      <c r="K758" s="190"/>
      <c r="L758" s="190"/>
      <c r="M758" s="190"/>
      <c r="N758" s="268">
        <v>3178827.75</v>
      </c>
      <c r="O758" s="268">
        <v>0</v>
      </c>
      <c r="P758" s="190" t="s">
        <v>657</v>
      </c>
      <c r="Q758" s="375"/>
    </row>
    <row r="759" spans="1:17" ht="38.25">
      <c r="A759" s="265" t="s">
        <v>691</v>
      </c>
      <c r="B759" s="190"/>
      <c r="C759" s="266" t="s">
        <v>1334</v>
      </c>
      <c r="D759" s="267">
        <v>43859</v>
      </c>
      <c r="E759" s="237" t="s">
        <v>2215</v>
      </c>
      <c r="F759" s="237" t="s">
        <v>13</v>
      </c>
      <c r="G759" s="237">
        <v>404007</v>
      </c>
      <c r="H759" s="190"/>
      <c r="I759" s="248" t="s">
        <v>692</v>
      </c>
      <c r="J759" s="190"/>
      <c r="K759" s="190"/>
      <c r="L759" s="190"/>
      <c r="M759" s="190"/>
      <c r="N759" s="268">
        <v>3178827.75</v>
      </c>
      <c r="O759" s="268">
        <v>0</v>
      </c>
      <c r="P759" s="190" t="s">
        <v>657</v>
      </c>
      <c r="Q759" s="375"/>
    </row>
    <row r="760" spans="1:17" ht="38.25">
      <c r="A760" s="265" t="s">
        <v>691</v>
      </c>
      <c r="B760" s="190"/>
      <c r="C760" s="266" t="s">
        <v>1334</v>
      </c>
      <c r="D760" s="267">
        <v>43859</v>
      </c>
      <c r="E760" s="237" t="s">
        <v>2216</v>
      </c>
      <c r="F760" s="237" t="s">
        <v>13</v>
      </c>
      <c r="G760" s="237">
        <v>404009</v>
      </c>
      <c r="H760" s="190"/>
      <c r="I760" s="248" t="s">
        <v>692</v>
      </c>
      <c r="J760" s="190"/>
      <c r="K760" s="190"/>
      <c r="L760" s="190"/>
      <c r="M760" s="190"/>
      <c r="N760" s="268">
        <v>1908109.48</v>
      </c>
      <c r="O760" s="268">
        <v>0</v>
      </c>
      <c r="P760" s="190" t="s">
        <v>657</v>
      </c>
      <c r="Q760" s="375"/>
    </row>
    <row r="761" spans="1:17" ht="38.25">
      <c r="A761" s="265" t="s">
        <v>691</v>
      </c>
      <c r="B761" s="190"/>
      <c r="C761" s="266" t="s">
        <v>1334</v>
      </c>
      <c r="D761" s="267">
        <v>43859</v>
      </c>
      <c r="E761" s="237" t="s">
        <v>2217</v>
      </c>
      <c r="F761" s="237" t="s">
        <v>13</v>
      </c>
      <c r="G761" s="237">
        <v>404011</v>
      </c>
      <c r="H761" s="190"/>
      <c r="I761" s="248" t="s">
        <v>692</v>
      </c>
      <c r="J761" s="190"/>
      <c r="K761" s="190"/>
      <c r="L761" s="190"/>
      <c r="M761" s="190"/>
      <c r="N761" s="268">
        <v>142826.57</v>
      </c>
      <c r="O761" s="268">
        <v>0</v>
      </c>
      <c r="P761" s="190" t="s">
        <v>657</v>
      </c>
      <c r="Q761" s="375"/>
    </row>
    <row r="762" spans="1:17" ht="38.25">
      <c r="A762" s="265" t="s">
        <v>691</v>
      </c>
      <c r="B762" s="190"/>
      <c r="C762" s="266" t="s">
        <v>1334</v>
      </c>
      <c r="D762" s="267">
        <v>43859</v>
      </c>
      <c r="E762" s="237" t="s">
        <v>2218</v>
      </c>
      <c r="F762" s="237" t="s">
        <v>13</v>
      </c>
      <c r="G762" s="237">
        <v>404013</v>
      </c>
      <c r="H762" s="190"/>
      <c r="I762" s="248" t="s">
        <v>692</v>
      </c>
      <c r="J762" s="190"/>
      <c r="K762" s="190"/>
      <c r="L762" s="190"/>
      <c r="M762" s="190"/>
      <c r="N762" s="268">
        <v>2714138.15</v>
      </c>
      <c r="O762" s="268">
        <v>0</v>
      </c>
      <c r="P762" s="190" t="s">
        <v>657</v>
      </c>
      <c r="Q762" s="375"/>
    </row>
    <row r="763" spans="1:17" ht="38.25">
      <c r="A763" s="265" t="s">
        <v>691</v>
      </c>
      <c r="B763" s="190"/>
      <c r="C763" s="266" t="s">
        <v>1334</v>
      </c>
      <c r="D763" s="267">
        <v>43859</v>
      </c>
      <c r="E763" s="237" t="s">
        <v>2219</v>
      </c>
      <c r="F763" s="237" t="s">
        <v>13</v>
      </c>
      <c r="G763" s="237">
        <v>404015</v>
      </c>
      <c r="H763" s="190"/>
      <c r="I763" s="248" t="s">
        <v>692</v>
      </c>
      <c r="J763" s="190"/>
      <c r="K763" s="190"/>
      <c r="L763" s="190"/>
      <c r="M763" s="190"/>
      <c r="N763" s="268">
        <v>642372.39</v>
      </c>
      <c r="O763" s="268">
        <v>0</v>
      </c>
      <c r="P763" s="190" t="s">
        <v>657</v>
      </c>
      <c r="Q763" s="375"/>
    </row>
    <row r="764" spans="1:17" ht="38.25">
      <c r="A764" s="265" t="s">
        <v>691</v>
      </c>
      <c r="B764" s="190"/>
      <c r="C764" s="266" t="s">
        <v>1334</v>
      </c>
      <c r="D764" s="267">
        <v>43859</v>
      </c>
      <c r="E764" s="237" t="s">
        <v>2220</v>
      </c>
      <c r="F764" s="237" t="s">
        <v>13</v>
      </c>
      <c r="G764" s="237">
        <v>404017</v>
      </c>
      <c r="H764" s="190"/>
      <c r="I764" s="248" t="s">
        <v>692</v>
      </c>
      <c r="J764" s="190"/>
      <c r="K764" s="190"/>
      <c r="L764" s="190"/>
      <c r="M764" s="190"/>
      <c r="N764" s="268">
        <v>5240846.82</v>
      </c>
      <c r="O764" s="268">
        <v>0</v>
      </c>
      <c r="P764" s="190" t="s">
        <v>657</v>
      </c>
      <c r="Q764" s="375"/>
    </row>
    <row r="765" spans="1:17" ht="38.25">
      <c r="A765" s="265" t="s">
        <v>691</v>
      </c>
      <c r="B765" s="190"/>
      <c r="C765" s="266" t="s">
        <v>1334</v>
      </c>
      <c r="D765" s="267">
        <v>43859</v>
      </c>
      <c r="E765" s="237" t="s">
        <v>2221</v>
      </c>
      <c r="F765" s="237" t="s">
        <v>13</v>
      </c>
      <c r="G765" s="237">
        <v>404019</v>
      </c>
      <c r="H765" s="190"/>
      <c r="I765" s="248" t="s">
        <v>692</v>
      </c>
      <c r="J765" s="190"/>
      <c r="K765" s="190"/>
      <c r="L765" s="190"/>
      <c r="M765" s="190"/>
      <c r="N765" s="268">
        <v>1764351.25</v>
      </c>
      <c r="O765" s="268">
        <v>0</v>
      </c>
      <c r="P765" s="190" t="s">
        <v>657</v>
      </c>
      <c r="Q765" s="375"/>
    </row>
    <row r="766" spans="1:17" ht="38.25">
      <c r="A766" s="265" t="s">
        <v>691</v>
      </c>
      <c r="B766" s="190"/>
      <c r="C766" s="266" t="s">
        <v>1334</v>
      </c>
      <c r="D766" s="267">
        <v>43859</v>
      </c>
      <c r="E766" s="237" t="s">
        <v>2222</v>
      </c>
      <c r="F766" s="237" t="s">
        <v>13</v>
      </c>
      <c r="G766" s="237">
        <v>404021</v>
      </c>
      <c r="H766" s="190"/>
      <c r="I766" s="248" t="s">
        <v>692</v>
      </c>
      <c r="J766" s="190"/>
      <c r="K766" s="190"/>
      <c r="L766" s="190"/>
      <c r="M766" s="190"/>
      <c r="N766" s="268">
        <v>7454699.2999999998</v>
      </c>
      <c r="O766" s="268">
        <v>0</v>
      </c>
      <c r="P766" s="190" t="s">
        <v>657</v>
      </c>
      <c r="Q766" s="375"/>
    </row>
    <row r="767" spans="1:17" ht="38.25">
      <c r="A767" s="265" t="s">
        <v>691</v>
      </c>
      <c r="B767" s="190"/>
      <c r="C767" s="266" t="s">
        <v>1334</v>
      </c>
      <c r="D767" s="267">
        <v>43859</v>
      </c>
      <c r="E767" s="237" t="s">
        <v>2223</v>
      </c>
      <c r="F767" s="237" t="s">
        <v>13</v>
      </c>
      <c r="G767" s="237">
        <v>404023</v>
      </c>
      <c r="H767" s="190"/>
      <c r="I767" s="248" t="s">
        <v>692</v>
      </c>
      <c r="J767" s="190"/>
      <c r="K767" s="190"/>
      <c r="L767" s="190"/>
      <c r="M767" s="190"/>
      <c r="N767" s="268">
        <v>392289.99</v>
      </c>
      <c r="O767" s="268">
        <v>0</v>
      </c>
      <c r="P767" s="190" t="s">
        <v>657</v>
      </c>
      <c r="Q767" s="375"/>
    </row>
    <row r="768" spans="1:17" ht="38.25">
      <c r="A768" s="265" t="s">
        <v>691</v>
      </c>
      <c r="B768" s="190"/>
      <c r="C768" s="266" t="s">
        <v>1334</v>
      </c>
      <c r="D768" s="267">
        <v>43859</v>
      </c>
      <c r="E768" s="237" t="s">
        <v>2224</v>
      </c>
      <c r="F768" s="237" t="s">
        <v>13</v>
      </c>
      <c r="G768" s="237">
        <v>404025</v>
      </c>
      <c r="H768" s="190"/>
      <c r="I768" s="248" t="s">
        <v>692</v>
      </c>
      <c r="J768" s="190"/>
      <c r="K768" s="190"/>
      <c r="L768" s="190"/>
      <c r="M768" s="190"/>
      <c r="N768" s="268">
        <v>4439534.68</v>
      </c>
      <c r="O768" s="268">
        <v>0</v>
      </c>
      <c r="P768" s="190" t="s">
        <v>657</v>
      </c>
      <c r="Q768" s="375"/>
    </row>
    <row r="769" spans="1:17" ht="38.25">
      <c r="A769" s="265" t="s">
        <v>691</v>
      </c>
      <c r="B769" s="190"/>
      <c r="C769" s="266" t="s">
        <v>1334</v>
      </c>
      <c r="D769" s="267">
        <v>43859</v>
      </c>
      <c r="E769" s="237" t="s">
        <v>2225</v>
      </c>
      <c r="F769" s="237" t="s">
        <v>13</v>
      </c>
      <c r="G769" s="237">
        <v>404027</v>
      </c>
      <c r="H769" s="190"/>
      <c r="I769" s="248" t="s">
        <v>692</v>
      </c>
      <c r="J769" s="190"/>
      <c r="K769" s="190"/>
      <c r="L769" s="190"/>
      <c r="M769" s="190"/>
      <c r="N769" s="268">
        <v>17344600.300000001</v>
      </c>
      <c r="O769" s="268">
        <v>0</v>
      </c>
      <c r="P769" s="190" t="s">
        <v>657</v>
      </c>
      <c r="Q769" s="375"/>
    </row>
    <row r="770" spans="1:17" ht="38.25">
      <c r="A770" s="265" t="s">
        <v>691</v>
      </c>
      <c r="B770" s="190"/>
      <c r="C770" s="266" t="s">
        <v>1334</v>
      </c>
      <c r="D770" s="267">
        <v>43859</v>
      </c>
      <c r="E770" s="237" t="s">
        <v>2226</v>
      </c>
      <c r="F770" s="237" t="s">
        <v>13</v>
      </c>
      <c r="G770" s="237">
        <v>404029</v>
      </c>
      <c r="H770" s="190"/>
      <c r="I770" s="248" t="s">
        <v>692</v>
      </c>
      <c r="J770" s="190"/>
      <c r="K770" s="190"/>
      <c r="L770" s="190"/>
      <c r="M770" s="190"/>
      <c r="N770" s="268">
        <v>755251.56</v>
      </c>
      <c r="O770" s="268">
        <v>0</v>
      </c>
      <c r="P770" s="190" t="s">
        <v>657</v>
      </c>
      <c r="Q770" s="375"/>
    </row>
    <row r="771" spans="1:17" ht="38.25">
      <c r="A771" s="265" t="s">
        <v>691</v>
      </c>
      <c r="B771" s="190"/>
      <c r="C771" s="266" t="s">
        <v>1334</v>
      </c>
      <c r="D771" s="267">
        <v>43859</v>
      </c>
      <c r="E771" s="237" t="s">
        <v>2227</v>
      </c>
      <c r="F771" s="237" t="s">
        <v>13</v>
      </c>
      <c r="G771" s="237">
        <v>404031</v>
      </c>
      <c r="H771" s="190"/>
      <c r="I771" s="248" t="s">
        <v>692</v>
      </c>
      <c r="J771" s="190"/>
      <c r="K771" s="190"/>
      <c r="L771" s="190"/>
      <c r="M771" s="190"/>
      <c r="N771" s="268">
        <v>795613.81</v>
      </c>
      <c r="O771" s="268">
        <v>0</v>
      </c>
      <c r="P771" s="190" t="s">
        <v>657</v>
      </c>
      <c r="Q771" s="375"/>
    </row>
    <row r="772" spans="1:17" ht="38.25">
      <c r="A772" s="265" t="s">
        <v>691</v>
      </c>
      <c r="B772" s="190"/>
      <c r="C772" s="266" t="s">
        <v>1334</v>
      </c>
      <c r="D772" s="267">
        <v>43859</v>
      </c>
      <c r="E772" s="237" t="s">
        <v>2228</v>
      </c>
      <c r="F772" s="237" t="s">
        <v>13</v>
      </c>
      <c r="G772" s="237">
        <v>404033</v>
      </c>
      <c r="H772" s="190"/>
      <c r="I772" s="248" t="s">
        <v>692</v>
      </c>
      <c r="J772" s="190"/>
      <c r="K772" s="190"/>
      <c r="L772" s="190"/>
      <c r="M772" s="190"/>
      <c r="N772" s="268">
        <v>2185246.83</v>
      </c>
      <c r="O772" s="268">
        <v>0</v>
      </c>
      <c r="P772" s="190" t="s">
        <v>657</v>
      </c>
      <c r="Q772" s="375"/>
    </row>
    <row r="773" spans="1:17" ht="38.25">
      <c r="A773" s="265" t="s">
        <v>691</v>
      </c>
      <c r="B773" s="190"/>
      <c r="C773" s="266" t="s">
        <v>1334</v>
      </c>
      <c r="D773" s="267">
        <v>43859</v>
      </c>
      <c r="E773" s="237" t="s">
        <v>2229</v>
      </c>
      <c r="F773" s="237" t="s">
        <v>13</v>
      </c>
      <c r="G773" s="237">
        <v>404035</v>
      </c>
      <c r="H773" s="190"/>
      <c r="I773" s="248" t="s">
        <v>692</v>
      </c>
      <c r="J773" s="190"/>
      <c r="K773" s="190"/>
      <c r="L773" s="190"/>
      <c r="M773" s="190"/>
      <c r="N773" s="268">
        <v>1851128.19</v>
      </c>
      <c r="O773" s="268">
        <v>0</v>
      </c>
      <c r="P773" s="190" t="s">
        <v>657</v>
      </c>
      <c r="Q773" s="375"/>
    </row>
    <row r="774" spans="1:17" ht="38.25">
      <c r="A774" s="265" t="s">
        <v>691</v>
      </c>
      <c r="B774" s="190"/>
      <c r="C774" s="266" t="s">
        <v>1334</v>
      </c>
      <c r="D774" s="267">
        <v>43859</v>
      </c>
      <c r="E774" s="237" t="s">
        <v>2230</v>
      </c>
      <c r="F774" s="237" t="s">
        <v>13</v>
      </c>
      <c r="G774" s="237">
        <v>404037</v>
      </c>
      <c r="H774" s="190"/>
      <c r="I774" s="248" t="s">
        <v>692</v>
      </c>
      <c r="J774" s="190"/>
      <c r="K774" s="190"/>
      <c r="L774" s="190"/>
      <c r="M774" s="190"/>
      <c r="N774" s="268">
        <v>3010903.39</v>
      </c>
      <c r="O774" s="268">
        <v>0</v>
      </c>
      <c r="P774" s="190" t="s">
        <v>657</v>
      </c>
      <c r="Q774" s="375"/>
    </row>
    <row r="775" spans="1:17" ht="38.25">
      <c r="A775" s="265" t="s">
        <v>691</v>
      </c>
      <c r="B775" s="190"/>
      <c r="C775" s="266" t="s">
        <v>1334</v>
      </c>
      <c r="D775" s="267">
        <v>43859</v>
      </c>
      <c r="E775" s="237" t="s">
        <v>2231</v>
      </c>
      <c r="F775" s="237" t="s">
        <v>13</v>
      </c>
      <c r="G775" s="237">
        <v>404039</v>
      </c>
      <c r="H775" s="190"/>
      <c r="I775" s="248" t="s">
        <v>692</v>
      </c>
      <c r="J775" s="190"/>
      <c r="K775" s="190"/>
      <c r="L775" s="190"/>
      <c r="M775" s="190"/>
      <c r="N775" s="268">
        <v>25943032.48</v>
      </c>
      <c r="O775" s="268">
        <v>0</v>
      </c>
      <c r="P775" s="190" t="s">
        <v>657</v>
      </c>
      <c r="Q775" s="375"/>
    </row>
    <row r="776" spans="1:17" ht="38.25">
      <c r="A776" s="265" t="s">
        <v>691</v>
      </c>
      <c r="B776" s="190"/>
      <c r="C776" s="266" t="s">
        <v>1334</v>
      </c>
      <c r="D776" s="267">
        <v>43859</v>
      </c>
      <c r="E776" s="237" t="s">
        <v>2232</v>
      </c>
      <c r="F776" s="237" t="s">
        <v>13</v>
      </c>
      <c r="G776" s="237">
        <v>404041</v>
      </c>
      <c r="H776" s="190"/>
      <c r="I776" s="248" t="s">
        <v>692</v>
      </c>
      <c r="J776" s="190"/>
      <c r="K776" s="190"/>
      <c r="L776" s="190"/>
      <c r="M776" s="190"/>
      <c r="N776" s="268">
        <v>8868301.1500000004</v>
      </c>
      <c r="O776" s="268">
        <v>0</v>
      </c>
      <c r="P776" s="190" t="s">
        <v>657</v>
      </c>
      <c r="Q776" s="375"/>
    </row>
    <row r="777" spans="1:17" ht="38.25">
      <c r="A777" s="265" t="s">
        <v>691</v>
      </c>
      <c r="B777" s="190"/>
      <c r="C777" s="266" t="s">
        <v>1334</v>
      </c>
      <c r="D777" s="267">
        <v>43859</v>
      </c>
      <c r="E777" s="237" t="s">
        <v>2233</v>
      </c>
      <c r="F777" s="237" t="s">
        <v>13</v>
      </c>
      <c r="G777" s="237">
        <v>404043</v>
      </c>
      <c r="H777" s="190"/>
      <c r="I777" s="248" t="s">
        <v>692</v>
      </c>
      <c r="J777" s="190"/>
      <c r="K777" s="190"/>
      <c r="L777" s="190"/>
      <c r="M777" s="190"/>
      <c r="N777" s="268">
        <v>4282.49</v>
      </c>
      <c r="O777" s="268">
        <v>0</v>
      </c>
      <c r="P777" s="190" t="s">
        <v>657</v>
      </c>
      <c r="Q777" s="375"/>
    </row>
    <row r="778" spans="1:17" ht="38.25">
      <c r="A778" s="265" t="s">
        <v>691</v>
      </c>
      <c r="B778" s="190"/>
      <c r="C778" s="266" t="s">
        <v>1334</v>
      </c>
      <c r="D778" s="267">
        <v>43859</v>
      </c>
      <c r="E778" s="237" t="s">
        <v>2234</v>
      </c>
      <c r="F778" s="237" t="s">
        <v>13</v>
      </c>
      <c r="G778" s="237">
        <v>404045</v>
      </c>
      <c r="H778" s="190"/>
      <c r="I778" s="248" t="s">
        <v>692</v>
      </c>
      <c r="J778" s="190"/>
      <c r="K778" s="190"/>
      <c r="L778" s="190"/>
      <c r="M778" s="190"/>
      <c r="N778" s="268">
        <v>18024.86</v>
      </c>
      <c r="O778" s="268">
        <v>0</v>
      </c>
      <c r="P778" s="190" t="s">
        <v>657</v>
      </c>
      <c r="Q778" s="375"/>
    </row>
    <row r="779" spans="1:17" ht="38.25">
      <c r="A779" s="265" t="s">
        <v>691</v>
      </c>
      <c r="B779" s="190"/>
      <c r="C779" s="266" t="s">
        <v>1334</v>
      </c>
      <c r="D779" s="267">
        <v>43859</v>
      </c>
      <c r="E779" s="237" t="s">
        <v>2235</v>
      </c>
      <c r="F779" s="237" t="s">
        <v>13</v>
      </c>
      <c r="G779" s="237">
        <v>404047</v>
      </c>
      <c r="H779" s="190"/>
      <c r="I779" s="248" t="s">
        <v>692</v>
      </c>
      <c r="J779" s="190"/>
      <c r="K779" s="190"/>
      <c r="L779" s="190"/>
      <c r="M779" s="190"/>
      <c r="N779" s="268">
        <v>4495.84</v>
      </c>
      <c r="O779" s="268">
        <v>0</v>
      </c>
      <c r="P779" s="190" t="s">
        <v>657</v>
      </c>
      <c r="Q779" s="375"/>
    </row>
    <row r="780" spans="1:17" ht="38.25">
      <c r="A780" s="265" t="s">
        <v>691</v>
      </c>
      <c r="B780" s="190"/>
      <c r="C780" s="266" t="s">
        <v>1334</v>
      </c>
      <c r="D780" s="267">
        <v>43859</v>
      </c>
      <c r="E780" s="237" t="s">
        <v>2236</v>
      </c>
      <c r="F780" s="237" t="s">
        <v>13</v>
      </c>
      <c r="G780" s="237">
        <v>404049</v>
      </c>
      <c r="H780" s="190"/>
      <c r="I780" s="248" t="s">
        <v>692</v>
      </c>
      <c r="J780" s="190"/>
      <c r="K780" s="190"/>
      <c r="L780" s="190"/>
      <c r="M780" s="190"/>
      <c r="N780" s="268">
        <v>6370.4</v>
      </c>
      <c r="O780" s="268">
        <v>0</v>
      </c>
      <c r="P780" s="190" t="s">
        <v>657</v>
      </c>
      <c r="Q780" s="375"/>
    </row>
    <row r="781" spans="1:17" ht="38.25">
      <c r="A781" s="265" t="s">
        <v>691</v>
      </c>
      <c r="B781" s="190"/>
      <c r="C781" s="266" t="s">
        <v>1334</v>
      </c>
      <c r="D781" s="267">
        <v>43859</v>
      </c>
      <c r="E781" s="237" t="s">
        <v>2237</v>
      </c>
      <c r="F781" s="237" t="s">
        <v>13</v>
      </c>
      <c r="G781" s="237">
        <v>404051</v>
      </c>
      <c r="H781" s="190"/>
      <c r="I781" s="248" t="s">
        <v>692</v>
      </c>
      <c r="J781" s="190"/>
      <c r="K781" s="190"/>
      <c r="L781" s="190"/>
      <c r="M781" s="190"/>
      <c r="N781" s="268">
        <v>34939.01</v>
      </c>
      <c r="O781" s="268">
        <v>0</v>
      </c>
      <c r="P781" s="190" t="s">
        <v>657</v>
      </c>
      <c r="Q781" s="375"/>
    </row>
    <row r="782" spans="1:17" ht="38.25">
      <c r="A782" s="265" t="s">
        <v>691</v>
      </c>
      <c r="B782" s="190"/>
      <c r="C782" s="266" t="s">
        <v>1334</v>
      </c>
      <c r="D782" s="267">
        <v>43859</v>
      </c>
      <c r="E782" s="237" t="s">
        <v>2238</v>
      </c>
      <c r="F782" s="237" t="s">
        <v>13</v>
      </c>
      <c r="G782" s="237">
        <v>404053</v>
      </c>
      <c r="H782" s="190"/>
      <c r="I782" s="248" t="s">
        <v>692</v>
      </c>
      <c r="J782" s="190"/>
      <c r="K782" s="190"/>
      <c r="L782" s="190"/>
      <c r="M782" s="190"/>
      <c r="N782" s="268">
        <v>49507.32</v>
      </c>
      <c r="O782" s="268">
        <v>0</v>
      </c>
      <c r="P782" s="190" t="s">
        <v>657</v>
      </c>
      <c r="Q782" s="375"/>
    </row>
    <row r="783" spans="1:17" ht="38.25">
      <c r="A783" s="265" t="s">
        <v>691</v>
      </c>
      <c r="B783" s="190"/>
      <c r="C783" s="266" t="s">
        <v>1334</v>
      </c>
      <c r="D783" s="267">
        <v>43859</v>
      </c>
      <c r="E783" s="237" t="s">
        <v>2239</v>
      </c>
      <c r="F783" s="237" t="s">
        <v>13</v>
      </c>
      <c r="G783" s="237">
        <v>404055</v>
      </c>
      <c r="H783" s="190"/>
      <c r="I783" s="248" t="s">
        <v>692</v>
      </c>
      <c r="J783" s="190"/>
      <c r="K783" s="190"/>
      <c r="L783" s="190"/>
      <c r="M783" s="190"/>
      <c r="N783" s="268">
        <v>59122.02</v>
      </c>
      <c r="O783" s="268">
        <v>0</v>
      </c>
      <c r="P783" s="190" t="s">
        <v>657</v>
      </c>
      <c r="Q783" s="375"/>
    </row>
    <row r="784" spans="1:17" ht="38.25">
      <c r="A784" s="265" t="s">
        <v>691</v>
      </c>
      <c r="B784" s="190"/>
      <c r="C784" s="266" t="s">
        <v>1334</v>
      </c>
      <c r="D784" s="267">
        <v>43859</v>
      </c>
      <c r="E784" s="237" t="s">
        <v>2240</v>
      </c>
      <c r="F784" s="237" t="s">
        <v>13</v>
      </c>
      <c r="G784" s="237">
        <v>404057</v>
      </c>
      <c r="H784" s="190"/>
      <c r="I784" s="248" t="s">
        <v>692</v>
      </c>
      <c r="J784" s="190"/>
      <c r="K784" s="190"/>
      <c r="L784" s="190"/>
      <c r="M784" s="190"/>
      <c r="N784" s="268">
        <v>17072.62</v>
      </c>
      <c r="O784" s="268">
        <v>0</v>
      </c>
      <c r="P784" s="190" t="s">
        <v>657</v>
      </c>
      <c r="Q784" s="375"/>
    </row>
    <row r="785" spans="1:17" ht="38.25">
      <c r="A785" s="265" t="s">
        <v>691</v>
      </c>
      <c r="B785" s="190"/>
      <c r="C785" s="266" t="s">
        <v>1334</v>
      </c>
      <c r="D785" s="267">
        <v>43859</v>
      </c>
      <c r="E785" s="237" t="s">
        <v>2241</v>
      </c>
      <c r="F785" s="237" t="s">
        <v>13</v>
      </c>
      <c r="G785" s="237">
        <v>404059</v>
      </c>
      <c r="H785" s="190"/>
      <c r="I785" s="248" t="s">
        <v>692</v>
      </c>
      <c r="J785" s="190"/>
      <c r="K785" s="190"/>
      <c r="L785" s="190"/>
      <c r="M785" s="190"/>
      <c r="N785" s="268">
        <v>37744.949999999997</v>
      </c>
      <c r="O785" s="268">
        <v>0</v>
      </c>
      <c r="P785" s="190" t="s">
        <v>657</v>
      </c>
      <c r="Q785" s="375"/>
    </row>
    <row r="786" spans="1:17" ht="38.25">
      <c r="A786" s="265" t="s">
        <v>691</v>
      </c>
      <c r="B786" s="190"/>
      <c r="C786" s="266" t="s">
        <v>1334</v>
      </c>
      <c r="D786" s="267">
        <v>43859</v>
      </c>
      <c r="E786" s="237" t="s">
        <v>2242</v>
      </c>
      <c r="F786" s="237" t="s">
        <v>13</v>
      </c>
      <c r="G786" s="237">
        <v>404061</v>
      </c>
      <c r="H786" s="190"/>
      <c r="I786" s="248" t="s">
        <v>692</v>
      </c>
      <c r="J786" s="190"/>
      <c r="K786" s="190"/>
      <c r="L786" s="190"/>
      <c r="M786" s="190"/>
      <c r="N786" s="268">
        <v>46892.01</v>
      </c>
      <c r="O786" s="268">
        <v>0</v>
      </c>
      <c r="P786" s="190" t="s">
        <v>657</v>
      </c>
      <c r="Q786" s="375"/>
    </row>
    <row r="787" spans="1:17" ht="63.75">
      <c r="A787" s="265" t="s">
        <v>556</v>
      </c>
      <c r="B787" s="190"/>
      <c r="C787" s="266" t="s">
        <v>714</v>
      </c>
      <c r="D787" s="267">
        <v>43859</v>
      </c>
      <c r="E787" s="237" t="s">
        <v>2243</v>
      </c>
      <c r="F787" s="237" t="s">
        <v>6</v>
      </c>
      <c r="G787" s="237">
        <v>1235265</v>
      </c>
      <c r="H787" s="190"/>
      <c r="I787" s="248" t="s">
        <v>2829</v>
      </c>
      <c r="J787" s="190"/>
      <c r="K787" s="190"/>
      <c r="L787" s="190"/>
      <c r="M787" s="190"/>
      <c r="N787" s="268">
        <v>0</v>
      </c>
      <c r="O787" s="268">
        <v>56576</v>
      </c>
      <c r="P787" s="190" t="s">
        <v>657</v>
      </c>
      <c r="Q787" s="375"/>
    </row>
    <row r="788" spans="1:17" ht="76.5">
      <c r="A788" s="265" t="s">
        <v>556</v>
      </c>
      <c r="B788" s="190"/>
      <c r="C788" s="266" t="s">
        <v>714</v>
      </c>
      <c r="D788" s="267">
        <v>43859</v>
      </c>
      <c r="E788" s="237" t="s">
        <v>2244</v>
      </c>
      <c r="F788" s="237" t="s">
        <v>6</v>
      </c>
      <c r="G788" s="237">
        <v>1235266</v>
      </c>
      <c r="H788" s="190"/>
      <c r="I788" s="248" t="s">
        <v>2830</v>
      </c>
      <c r="J788" s="190"/>
      <c r="K788" s="190"/>
      <c r="L788" s="190"/>
      <c r="M788" s="190"/>
      <c r="N788" s="268">
        <v>0</v>
      </c>
      <c r="O788" s="268">
        <v>727216.02</v>
      </c>
      <c r="P788" s="190" t="s">
        <v>657</v>
      </c>
      <c r="Q788" s="375"/>
    </row>
    <row r="789" spans="1:17" ht="76.5">
      <c r="A789" s="265">
        <v>25</v>
      </c>
      <c r="B789" s="190"/>
      <c r="C789" s="266" t="s">
        <v>45</v>
      </c>
      <c r="D789" s="267">
        <v>43859</v>
      </c>
      <c r="E789" s="237" t="s">
        <v>2245</v>
      </c>
      <c r="F789" s="237" t="s">
        <v>6</v>
      </c>
      <c r="G789" s="237">
        <v>1235269</v>
      </c>
      <c r="H789" s="190"/>
      <c r="I789" s="248" t="s">
        <v>2831</v>
      </c>
      <c r="J789" s="190"/>
      <c r="K789" s="190"/>
      <c r="L789" s="190"/>
      <c r="M789" s="190"/>
      <c r="N789" s="268">
        <v>0</v>
      </c>
      <c r="O789" s="268">
        <v>0.2</v>
      </c>
      <c r="P789" s="190" t="s">
        <v>657</v>
      </c>
      <c r="Q789" s="375"/>
    </row>
    <row r="790" spans="1:17" ht="51">
      <c r="A790" s="265">
        <v>513</v>
      </c>
      <c r="B790" s="190"/>
      <c r="C790" s="266" t="s">
        <v>169</v>
      </c>
      <c r="D790" s="267">
        <v>43859</v>
      </c>
      <c r="E790" s="237" t="s">
        <v>2246</v>
      </c>
      <c r="F790" s="237" t="s">
        <v>11</v>
      </c>
      <c r="G790" s="237">
        <v>977523</v>
      </c>
      <c r="H790" s="190"/>
      <c r="I790" s="248" t="s">
        <v>2832</v>
      </c>
      <c r="J790" s="190"/>
      <c r="K790" s="190"/>
      <c r="L790" s="190"/>
      <c r="M790" s="190"/>
      <c r="N790" s="268">
        <v>50</v>
      </c>
      <c r="O790" s="268">
        <v>0</v>
      </c>
      <c r="P790" s="190" t="s">
        <v>657</v>
      </c>
      <c r="Q790" s="375"/>
    </row>
    <row r="791" spans="1:17" ht="76.5">
      <c r="A791" s="265">
        <v>660</v>
      </c>
      <c r="B791" s="190"/>
      <c r="C791" s="266" t="s">
        <v>185</v>
      </c>
      <c r="D791" s="267">
        <v>43859</v>
      </c>
      <c r="E791" s="237" t="s">
        <v>2247</v>
      </c>
      <c r="F791" s="237" t="s">
        <v>658</v>
      </c>
      <c r="G791" s="237">
        <v>1201927</v>
      </c>
      <c r="H791" s="190"/>
      <c r="I791" s="248" t="s">
        <v>2833</v>
      </c>
      <c r="J791" s="190"/>
      <c r="K791" s="190"/>
      <c r="L791" s="190"/>
      <c r="M791" s="190"/>
      <c r="N791" s="268">
        <v>12167.31</v>
      </c>
      <c r="O791" s="268">
        <v>0</v>
      </c>
      <c r="P791" s="190" t="s">
        <v>657</v>
      </c>
      <c r="Q791" s="375"/>
    </row>
    <row r="792" spans="1:17" ht="51">
      <c r="A792" s="265">
        <v>119</v>
      </c>
      <c r="B792" s="190"/>
      <c r="C792" s="266" t="s">
        <v>62</v>
      </c>
      <c r="D792" s="267">
        <v>43859</v>
      </c>
      <c r="E792" s="237" t="s">
        <v>2248</v>
      </c>
      <c r="F792" s="237" t="s">
        <v>11</v>
      </c>
      <c r="G792" s="237">
        <v>977522</v>
      </c>
      <c r="H792" s="190"/>
      <c r="I792" s="248" t="s">
        <v>2834</v>
      </c>
      <c r="J792" s="190"/>
      <c r="K792" s="190"/>
      <c r="L792" s="190"/>
      <c r="M792" s="190"/>
      <c r="N792" s="268">
        <v>50</v>
      </c>
      <c r="O792" s="268">
        <v>0</v>
      </c>
      <c r="P792" s="190" t="s">
        <v>657</v>
      </c>
      <c r="Q792" s="375"/>
    </row>
    <row r="793" spans="1:17" ht="38.25">
      <c r="A793" s="265">
        <v>20</v>
      </c>
      <c r="B793" s="190"/>
      <c r="C793" s="266" t="s">
        <v>44</v>
      </c>
      <c r="D793" s="267">
        <v>43860</v>
      </c>
      <c r="E793" s="237" t="s">
        <v>2249</v>
      </c>
      <c r="F793" s="237" t="s">
        <v>3</v>
      </c>
      <c r="G793" s="237">
        <v>1820475</v>
      </c>
      <c r="H793" s="190"/>
      <c r="I793" s="248" t="s">
        <v>8375</v>
      </c>
      <c r="J793" s="190"/>
      <c r="K793" s="190"/>
      <c r="L793" s="190"/>
      <c r="M793" s="190"/>
      <c r="N793" s="268">
        <v>0</v>
      </c>
      <c r="O793" s="268">
        <v>250.6</v>
      </c>
      <c r="P793" s="190" t="s">
        <v>657</v>
      </c>
      <c r="Q793" s="375"/>
    </row>
    <row r="794" spans="1:17" ht="51">
      <c r="A794" s="265">
        <v>650</v>
      </c>
      <c r="B794" s="190"/>
      <c r="C794" s="266" t="s">
        <v>184</v>
      </c>
      <c r="D794" s="267">
        <v>43860</v>
      </c>
      <c r="E794" s="237" t="s">
        <v>2250</v>
      </c>
      <c r="F794" s="237" t="s">
        <v>3</v>
      </c>
      <c r="G794" s="237">
        <v>1820468</v>
      </c>
      <c r="H794" s="190"/>
      <c r="I794" s="248" t="s">
        <v>8376</v>
      </c>
      <c r="J794" s="190"/>
      <c r="K794" s="190"/>
      <c r="L794" s="190"/>
      <c r="M794" s="190"/>
      <c r="N794" s="268">
        <v>0</v>
      </c>
      <c r="O794" s="268">
        <v>854.63</v>
      </c>
      <c r="P794" s="190" t="s">
        <v>657</v>
      </c>
      <c r="Q794" s="375"/>
    </row>
    <row r="795" spans="1:17" ht="51">
      <c r="A795" s="265">
        <v>133</v>
      </c>
      <c r="B795" s="190"/>
      <c r="C795" s="266" t="s">
        <v>68</v>
      </c>
      <c r="D795" s="267">
        <v>43860</v>
      </c>
      <c r="E795" s="237" t="s">
        <v>2251</v>
      </c>
      <c r="F795" s="237" t="s">
        <v>3</v>
      </c>
      <c r="G795" s="237">
        <v>1820466</v>
      </c>
      <c r="H795" s="190"/>
      <c r="I795" s="248" t="s">
        <v>2835</v>
      </c>
      <c r="J795" s="190"/>
      <c r="K795" s="190"/>
      <c r="L795" s="190"/>
      <c r="M795" s="190"/>
      <c r="N795" s="268">
        <v>0</v>
      </c>
      <c r="O795" s="268">
        <v>725</v>
      </c>
      <c r="P795" s="190" t="s">
        <v>657</v>
      </c>
      <c r="Q795" s="375"/>
    </row>
    <row r="796" spans="1:17" ht="51">
      <c r="A796" s="265" t="s">
        <v>562</v>
      </c>
      <c r="B796" s="190"/>
      <c r="C796" s="266" t="s">
        <v>604</v>
      </c>
      <c r="D796" s="267">
        <v>43860</v>
      </c>
      <c r="E796" s="237" t="s">
        <v>2252</v>
      </c>
      <c r="F796" s="237" t="s">
        <v>3</v>
      </c>
      <c r="G796" s="237">
        <v>1820431</v>
      </c>
      <c r="H796" s="190"/>
      <c r="I796" s="248" t="s">
        <v>706</v>
      </c>
      <c r="J796" s="190"/>
      <c r="K796" s="190"/>
      <c r="L796" s="190"/>
      <c r="M796" s="190"/>
      <c r="N796" s="268">
        <v>0</v>
      </c>
      <c r="O796" s="268">
        <v>1000</v>
      </c>
      <c r="P796" s="190" t="s">
        <v>657</v>
      </c>
      <c r="Q796" s="375"/>
    </row>
    <row r="797" spans="1:17" ht="51">
      <c r="A797" s="265">
        <v>66</v>
      </c>
      <c r="B797" s="190"/>
      <c r="C797" s="266" t="s">
        <v>52</v>
      </c>
      <c r="D797" s="267">
        <v>43860</v>
      </c>
      <c r="E797" s="237" t="s">
        <v>2253</v>
      </c>
      <c r="F797" s="237" t="s">
        <v>3</v>
      </c>
      <c r="G797" s="237">
        <v>1820414</v>
      </c>
      <c r="H797" s="190"/>
      <c r="I797" s="248" t="s">
        <v>2836</v>
      </c>
      <c r="J797" s="190"/>
      <c r="K797" s="190"/>
      <c r="L797" s="190"/>
      <c r="M797" s="190"/>
      <c r="N797" s="268">
        <v>0</v>
      </c>
      <c r="O797" s="268">
        <v>30</v>
      </c>
      <c r="P797" s="190" t="s">
        <v>657</v>
      </c>
      <c r="Q797" s="375"/>
    </row>
    <row r="798" spans="1:17" ht="63.75">
      <c r="A798" s="265">
        <v>16</v>
      </c>
      <c r="B798" s="190"/>
      <c r="C798" s="266" t="s">
        <v>7133</v>
      </c>
      <c r="D798" s="267">
        <v>43860</v>
      </c>
      <c r="E798" s="237" t="s">
        <v>2254</v>
      </c>
      <c r="F798" s="237" t="s">
        <v>3</v>
      </c>
      <c r="G798" s="237">
        <v>1820508</v>
      </c>
      <c r="H798" s="190"/>
      <c r="I798" s="248" t="s">
        <v>8377</v>
      </c>
      <c r="J798" s="190"/>
      <c r="K798" s="190"/>
      <c r="L798" s="190"/>
      <c r="M798" s="190"/>
      <c r="N798" s="268">
        <v>0</v>
      </c>
      <c r="O798" s="268">
        <v>2610</v>
      </c>
      <c r="P798" s="190" t="s">
        <v>657</v>
      </c>
      <c r="Q798" s="375"/>
    </row>
    <row r="799" spans="1:17" ht="38.25">
      <c r="A799" s="265" t="s">
        <v>562</v>
      </c>
      <c r="B799" s="190"/>
      <c r="C799" s="266" t="s">
        <v>604</v>
      </c>
      <c r="D799" s="267">
        <v>43860</v>
      </c>
      <c r="E799" s="237" t="s">
        <v>2255</v>
      </c>
      <c r="F799" s="237" t="s">
        <v>3</v>
      </c>
      <c r="G799" s="237">
        <v>1820532</v>
      </c>
      <c r="H799" s="190"/>
      <c r="I799" s="248" t="s">
        <v>2837</v>
      </c>
      <c r="J799" s="190"/>
      <c r="K799" s="190"/>
      <c r="L799" s="190"/>
      <c r="M799" s="190"/>
      <c r="N799" s="268">
        <v>0</v>
      </c>
      <c r="O799" s="268">
        <v>3437.4500000000003</v>
      </c>
      <c r="P799" s="190" t="s">
        <v>657</v>
      </c>
      <c r="Q799" s="375"/>
    </row>
    <row r="800" spans="1:17" ht="63.75">
      <c r="A800" s="265">
        <v>595</v>
      </c>
      <c r="B800" s="190"/>
      <c r="C800" s="266" t="s">
        <v>629</v>
      </c>
      <c r="D800" s="267">
        <v>43860</v>
      </c>
      <c r="E800" s="237" t="s">
        <v>2256</v>
      </c>
      <c r="F800" s="237" t="s">
        <v>3</v>
      </c>
      <c r="G800" s="237">
        <v>1820555</v>
      </c>
      <c r="H800" s="190"/>
      <c r="I800" s="248" t="s">
        <v>2838</v>
      </c>
      <c r="J800" s="190"/>
      <c r="K800" s="190"/>
      <c r="L800" s="190"/>
      <c r="M800" s="190"/>
      <c r="N800" s="268">
        <v>0</v>
      </c>
      <c r="O800" s="268">
        <v>64</v>
      </c>
      <c r="P800" s="190" t="s">
        <v>657</v>
      </c>
      <c r="Q800" s="375"/>
    </row>
    <row r="801" spans="1:17" ht="63.75">
      <c r="A801" s="265">
        <v>16</v>
      </c>
      <c r="B801" s="190"/>
      <c r="C801" s="266" t="s">
        <v>7133</v>
      </c>
      <c r="D801" s="267">
        <v>43860</v>
      </c>
      <c r="E801" s="237" t="s">
        <v>2257</v>
      </c>
      <c r="F801" s="237" t="s">
        <v>3</v>
      </c>
      <c r="G801" s="237">
        <v>1820569</v>
      </c>
      <c r="H801" s="190"/>
      <c r="I801" s="248" t="s">
        <v>8378</v>
      </c>
      <c r="J801" s="190"/>
      <c r="K801" s="190"/>
      <c r="L801" s="190"/>
      <c r="M801" s="190"/>
      <c r="N801" s="268">
        <v>0</v>
      </c>
      <c r="O801" s="268">
        <v>46980</v>
      </c>
      <c r="P801" s="190" t="s">
        <v>657</v>
      </c>
      <c r="Q801" s="375"/>
    </row>
    <row r="802" spans="1:17" ht="51">
      <c r="A802" s="265">
        <v>66</v>
      </c>
      <c r="B802" s="190"/>
      <c r="C802" s="266" t="s">
        <v>52</v>
      </c>
      <c r="D802" s="267">
        <v>43860</v>
      </c>
      <c r="E802" s="237" t="s">
        <v>2258</v>
      </c>
      <c r="F802" s="237" t="s">
        <v>3</v>
      </c>
      <c r="G802" s="237">
        <v>1820603</v>
      </c>
      <c r="H802" s="190"/>
      <c r="I802" s="248" t="s">
        <v>2839</v>
      </c>
      <c r="J802" s="190"/>
      <c r="K802" s="190"/>
      <c r="L802" s="190"/>
      <c r="M802" s="190"/>
      <c r="N802" s="268">
        <v>0</v>
      </c>
      <c r="O802" s="268">
        <v>11101.2</v>
      </c>
      <c r="P802" s="190" t="s">
        <v>657</v>
      </c>
      <c r="Q802" s="375"/>
    </row>
    <row r="803" spans="1:17" ht="38.25">
      <c r="A803" s="265">
        <v>526</v>
      </c>
      <c r="B803" s="190"/>
      <c r="C803" s="266" t="s">
        <v>1360</v>
      </c>
      <c r="D803" s="267">
        <v>43860</v>
      </c>
      <c r="E803" s="237" t="s">
        <v>2259</v>
      </c>
      <c r="F803" s="237" t="s">
        <v>3</v>
      </c>
      <c r="G803" s="237">
        <v>1820609</v>
      </c>
      <c r="H803" s="190"/>
      <c r="I803" s="248" t="s">
        <v>2840</v>
      </c>
      <c r="J803" s="190"/>
      <c r="K803" s="190"/>
      <c r="L803" s="190"/>
      <c r="M803" s="190"/>
      <c r="N803" s="268">
        <v>0</v>
      </c>
      <c r="O803" s="268">
        <v>1812.07</v>
      </c>
      <c r="P803" s="190" t="s">
        <v>657</v>
      </c>
      <c r="Q803" s="375"/>
    </row>
    <row r="804" spans="1:17" ht="63.75">
      <c r="A804" s="265" t="s">
        <v>553</v>
      </c>
      <c r="B804" s="190"/>
      <c r="C804" s="266" t="s">
        <v>605</v>
      </c>
      <c r="D804" s="267">
        <v>43860</v>
      </c>
      <c r="E804" s="237" t="s">
        <v>2260</v>
      </c>
      <c r="F804" s="237" t="s">
        <v>3</v>
      </c>
      <c r="G804" s="237">
        <v>1820377</v>
      </c>
      <c r="H804" s="190"/>
      <c r="I804" s="248" t="s">
        <v>2841</v>
      </c>
      <c r="J804" s="190"/>
      <c r="K804" s="190"/>
      <c r="L804" s="190"/>
      <c r="M804" s="190"/>
      <c r="N804" s="268">
        <v>0</v>
      </c>
      <c r="O804" s="268">
        <v>378</v>
      </c>
      <c r="P804" s="190" t="s">
        <v>657</v>
      </c>
      <c r="Q804" s="375"/>
    </row>
    <row r="805" spans="1:17" ht="63.75">
      <c r="A805" s="265">
        <v>382</v>
      </c>
      <c r="B805" s="190"/>
      <c r="C805" s="266" t="s">
        <v>1292</v>
      </c>
      <c r="D805" s="267">
        <v>43860</v>
      </c>
      <c r="E805" s="237" t="s">
        <v>2261</v>
      </c>
      <c r="F805" s="237" t="s">
        <v>3</v>
      </c>
      <c r="G805" s="237">
        <v>1820401</v>
      </c>
      <c r="H805" s="190"/>
      <c r="I805" s="248" t="s">
        <v>2842</v>
      </c>
      <c r="J805" s="190"/>
      <c r="K805" s="190"/>
      <c r="L805" s="190"/>
      <c r="M805" s="190"/>
      <c r="N805" s="268">
        <v>0</v>
      </c>
      <c r="O805" s="268">
        <v>594.73</v>
      </c>
      <c r="P805" s="190" t="s">
        <v>657</v>
      </c>
      <c r="Q805" s="375"/>
    </row>
    <row r="806" spans="1:17" ht="63.75">
      <c r="A806" s="265">
        <v>15</v>
      </c>
      <c r="B806" s="190"/>
      <c r="C806" s="266" t="s">
        <v>42</v>
      </c>
      <c r="D806" s="267">
        <v>43860</v>
      </c>
      <c r="E806" s="237" t="s">
        <v>2262</v>
      </c>
      <c r="F806" s="237" t="s">
        <v>3</v>
      </c>
      <c r="G806" s="237">
        <v>1820404</v>
      </c>
      <c r="H806" s="190"/>
      <c r="I806" s="248" t="s">
        <v>2843</v>
      </c>
      <c r="J806" s="190"/>
      <c r="K806" s="190"/>
      <c r="L806" s="190"/>
      <c r="M806" s="190"/>
      <c r="N806" s="268">
        <v>0</v>
      </c>
      <c r="O806" s="268">
        <v>93940</v>
      </c>
      <c r="P806" s="190" t="s">
        <v>657</v>
      </c>
      <c r="Q806" s="375"/>
    </row>
    <row r="807" spans="1:17" ht="51">
      <c r="A807" s="265" t="s">
        <v>553</v>
      </c>
      <c r="B807" s="190"/>
      <c r="C807" s="266" t="s">
        <v>605</v>
      </c>
      <c r="D807" s="267">
        <v>43860</v>
      </c>
      <c r="E807" s="237" t="s">
        <v>2263</v>
      </c>
      <c r="F807" s="237" t="s">
        <v>3</v>
      </c>
      <c r="G807" s="237">
        <v>1820413</v>
      </c>
      <c r="H807" s="190"/>
      <c r="I807" s="248" t="s">
        <v>696</v>
      </c>
      <c r="J807" s="190"/>
      <c r="K807" s="190"/>
      <c r="L807" s="190"/>
      <c r="M807" s="190"/>
      <c r="N807" s="268">
        <v>0</v>
      </c>
      <c r="O807" s="268">
        <v>2399.4299999999998</v>
      </c>
      <c r="P807" s="190" t="s">
        <v>657</v>
      </c>
      <c r="Q807" s="375"/>
    </row>
    <row r="808" spans="1:17" ht="51">
      <c r="A808" s="265" t="s">
        <v>553</v>
      </c>
      <c r="B808" s="190"/>
      <c r="C808" s="266" t="s">
        <v>605</v>
      </c>
      <c r="D808" s="267">
        <v>43860</v>
      </c>
      <c r="E808" s="237" t="s">
        <v>2264</v>
      </c>
      <c r="F808" s="237" t="s">
        <v>3</v>
      </c>
      <c r="G808" s="237">
        <v>1820411</v>
      </c>
      <c r="H808" s="190"/>
      <c r="I808" s="248" t="s">
        <v>1347</v>
      </c>
      <c r="J808" s="190"/>
      <c r="K808" s="190"/>
      <c r="L808" s="190"/>
      <c r="M808" s="190"/>
      <c r="N808" s="268">
        <v>0</v>
      </c>
      <c r="O808" s="268">
        <v>1409.04</v>
      </c>
      <c r="P808" s="190" t="s">
        <v>657</v>
      </c>
      <c r="Q808" s="375"/>
    </row>
    <row r="809" spans="1:17" ht="63.75">
      <c r="A809" s="265">
        <v>16</v>
      </c>
      <c r="B809" s="190"/>
      <c r="C809" s="266" t="s">
        <v>7133</v>
      </c>
      <c r="D809" s="267">
        <v>43860</v>
      </c>
      <c r="E809" s="237" t="s">
        <v>2265</v>
      </c>
      <c r="F809" s="237" t="s">
        <v>3</v>
      </c>
      <c r="G809" s="237">
        <v>1820410</v>
      </c>
      <c r="H809" s="190"/>
      <c r="I809" s="248" t="s">
        <v>8379</v>
      </c>
      <c r="J809" s="190"/>
      <c r="K809" s="190"/>
      <c r="L809" s="190"/>
      <c r="M809" s="190"/>
      <c r="N809" s="268">
        <v>0</v>
      </c>
      <c r="O809" s="268">
        <v>94.89</v>
      </c>
      <c r="P809" s="190" t="s">
        <v>657</v>
      </c>
      <c r="Q809" s="375"/>
    </row>
    <row r="810" spans="1:17" ht="38.25">
      <c r="A810" s="265">
        <v>66</v>
      </c>
      <c r="B810" s="190"/>
      <c r="C810" s="266" t="s">
        <v>52</v>
      </c>
      <c r="D810" s="267">
        <v>43860</v>
      </c>
      <c r="E810" s="237" t="s">
        <v>2266</v>
      </c>
      <c r="F810" s="237" t="s">
        <v>3</v>
      </c>
      <c r="G810" s="237">
        <v>1820396</v>
      </c>
      <c r="H810" s="190"/>
      <c r="I810" s="248" t="s">
        <v>2844</v>
      </c>
      <c r="J810" s="190"/>
      <c r="K810" s="190"/>
      <c r="L810" s="190"/>
      <c r="M810" s="190"/>
      <c r="N810" s="268">
        <v>0</v>
      </c>
      <c r="O810" s="268">
        <v>30</v>
      </c>
      <c r="P810" s="190" t="s">
        <v>657</v>
      </c>
      <c r="Q810" s="375"/>
    </row>
    <row r="811" spans="1:17" ht="63.75">
      <c r="A811" s="265" t="s">
        <v>553</v>
      </c>
      <c r="B811" s="190"/>
      <c r="C811" s="266" t="s">
        <v>605</v>
      </c>
      <c r="D811" s="267">
        <v>43860</v>
      </c>
      <c r="E811" s="237" t="s">
        <v>2267</v>
      </c>
      <c r="F811" s="237" t="s">
        <v>3</v>
      </c>
      <c r="G811" s="237">
        <v>1820395</v>
      </c>
      <c r="H811" s="190"/>
      <c r="I811" s="248" t="s">
        <v>2845</v>
      </c>
      <c r="J811" s="190"/>
      <c r="K811" s="190"/>
      <c r="L811" s="190"/>
      <c r="M811" s="190"/>
      <c r="N811" s="268">
        <v>0</v>
      </c>
      <c r="O811" s="268">
        <v>138.4</v>
      </c>
      <c r="P811" s="190" t="s">
        <v>657</v>
      </c>
      <c r="Q811" s="375"/>
    </row>
    <row r="812" spans="1:17" ht="51">
      <c r="A812" s="265">
        <v>46</v>
      </c>
      <c r="B812" s="190"/>
      <c r="C812" s="266" t="s">
        <v>48</v>
      </c>
      <c r="D812" s="267">
        <v>43860</v>
      </c>
      <c r="E812" s="237" t="s">
        <v>2268</v>
      </c>
      <c r="F812" s="237" t="s">
        <v>3</v>
      </c>
      <c r="G812" s="237">
        <v>1820389</v>
      </c>
      <c r="H812" s="190"/>
      <c r="I812" s="248" t="s">
        <v>8380</v>
      </c>
      <c r="J812" s="190"/>
      <c r="K812" s="190"/>
      <c r="L812" s="190"/>
      <c r="M812" s="190"/>
      <c r="N812" s="268">
        <v>0</v>
      </c>
      <c r="O812" s="268">
        <v>93518.5</v>
      </c>
      <c r="P812" s="190" t="s">
        <v>657</v>
      </c>
      <c r="Q812" s="375"/>
    </row>
    <row r="813" spans="1:17" ht="51">
      <c r="A813" s="265" t="s">
        <v>553</v>
      </c>
      <c r="B813" s="190"/>
      <c r="C813" s="266" t="s">
        <v>605</v>
      </c>
      <c r="D813" s="267">
        <v>43860</v>
      </c>
      <c r="E813" s="237" t="s">
        <v>2269</v>
      </c>
      <c r="F813" s="237" t="s">
        <v>3</v>
      </c>
      <c r="G813" s="237">
        <v>1820379</v>
      </c>
      <c r="H813" s="190"/>
      <c r="I813" s="248" t="s">
        <v>2846</v>
      </c>
      <c r="J813" s="190"/>
      <c r="K813" s="190"/>
      <c r="L813" s="190"/>
      <c r="M813" s="190"/>
      <c r="N813" s="268">
        <v>0</v>
      </c>
      <c r="O813" s="268">
        <v>664</v>
      </c>
      <c r="P813" s="190" t="s">
        <v>657</v>
      </c>
      <c r="Q813" s="375"/>
    </row>
    <row r="814" spans="1:17" ht="51">
      <c r="A814" s="265" t="s">
        <v>553</v>
      </c>
      <c r="B814" s="190"/>
      <c r="C814" s="266" t="s">
        <v>605</v>
      </c>
      <c r="D814" s="267">
        <v>43860</v>
      </c>
      <c r="E814" s="237" t="s">
        <v>2270</v>
      </c>
      <c r="F814" s="237" t="s">
        <v>3</v>
      </c>
      <c r="G814" s="237">
        <v>1820378</v>
      </c>
      <c r="H814" s="190"/>
      <c r="I814" s="248" t="s">
        <v>2847</v>
      </c>
      <c r="J814" s="190"/>
      <c r="K814" s="190"/>
      <c r="L814" s="190"/>
      <c r="M814" s="190"/>
      <c r="N814" s="268">
        <v>0</v>
      </c>
      <c r="O814" s="268">
        <v>276.5</v>
      </c>
      <c r="P814" s="190" t="s">
        <v>657</v>
      </c>
      <c r="Q814" s="375"/>
    </row>
    <row r="815" spans="1:17" ht="63.75">
      <c r="A815" s="265">
        <v>513</v>
      </c>
      <c r="B815" s="190"/>
      <c r="C815" s="266" t="s">
        <v>169</v>
      </c>
      <c r="D815" s="267">
        <v>43860</v>
      </c>
      <c r="E815" s="237" t="s">
        <v>2271</v>
      </c>
      <c r="F815" s="237" t="s">
        <v>15</v>
      </c>
      <c r="G815" s="237">
        <v>1259747</v>
      </c>
      <c r="H815" s="190"/>
      <c r="I815" s="248" t="s">
        <v>2848</v>
      </c>
      <c r="J815" s="190"/>
      <c r="K815" s="190"/>
      <c r="L815" s="190"/>
      <c r="M815" s="190"/>
      <c r="N815" s="268">
        <v>50</v>
      </c>
      <c r="O815" s="268">
        <v>0</v>
      </c>
      <c r="P815" s="190" t="s">
        <v>657</v>
      </c>
      <c r="Q815" s="375"/>
    </row>
    <row r="816" spans="1:17" ht="63.75">
      <c r="A816" s="265">
        <v>513</v>
      </c>
      <c r="B816" s="190"/>
      <c r="C816" s="266" t="s">
        <v>169</v>
      </c>
      <c r="D816" s="267">
        <v>43860</v>
      </c>
      <c r="E816" s="237" t="s">
        <v>2272</v>
      </c>
      <c r="F816" s="237" t="s">
        <v>15</v>
      </c>
      <c r="G816" s="237">
        <v>1259918</v>
      </c>
      <c r="H816" s="190"/>
      <c r="I816" s="248" t="s">
        <v>2849</v>
      </c>
      <c r="J816" s="190"/>
      <c r="K816" s="190"/>
      <c r="L816" s="190"/>
      <c r="M816" s="190"/>
      <c r="N816" s="268">
        <v>50</v>
      </c>
      <c r="O816" s="268">
        <v>0</v>
      </c>
      <c r="P816" s="190" t="s">
        <v>657</v>
      </c>
      <c r="Q816" s="375"/>
    </row>
    <row r="817" spans="1:17" ht="63.75">
      <c r="A817" s="265">
        <v>513</v>
      </c>
      <c r="B817" s="190"/>
      <c r="C817" s="266" t="s">
        <v>169</v>
      </c>
      <c r="D817" s="267">
        <v>43860</v>
      </c>
      <c r="E817" s="237" t="s">
        <v>2273</v>
      </c>
      <c r="F817" s="237" t="s">
        <v>15</v>
      </c>
      <c r="G817" s="237">
        <v>1259772</v>
      </c>
      <c r="H817" s="190"/>
      <c r="I817" s="248" t="s">
        <v>2850</v>
      </c>
      <c r="J817" s="190"/>
      <c r="K817" s="190"/>
      <c r="L817" s="190"/>
      <c r="M817" s="190"/>
      <c r="N817" s="268">
        <v>50</v>
      </c>
      <c r="O817" s="268">
        <v>0</v>
      </c>
      <c r="P817" s="190" t="s">
        <v>657</v>
      </c>
      <c r="Q817" s="375"/>
    </row>
    <row r="818" spans="1:17" ht="76.5">
      <c r="A818" s="265">
        <v>513</v>
      </c>
      <c r="B818" s="190"/>
      <c r="C818" s="266" t="s">
        <v>169</v>
      </c>
      <c r="D818" s="267">
        <v>43860</v>
      </c>
      <c r="E818" s="237" t="s">
        <v>2274</v>
      </c>
      <c r="F818" s="237" t="s">
        <v>15</v>
      </c>
      <c r="G818" s="237">
        <v>1259767</v>
      </c>
      <c r="H818" s="190"/>
      <c r="I818" s="248" t="s">
        <v>2851</v>
      </c>
      <c r="J818" s="190"/>
      <c r="K818" s="190"/>
      <c r="L818" s="190"/>
      <c r="M818" s="190"/>
      <c r="N818" s="268">
        <v>50</v>
      </c>
      <c r="O818" s="268">
        <v>0</v>
      </c>
      <c r="P818" s="190" t="s">
        <v>657</v>
      </c>
      <c r="Q818" s="375"/>
    </row>
    <row r="819" spans="1:17" ht="63.75">
      <c r="A819" s="265">
        <v>513</v>
      </c>
      <c r="B819" s="190"/>
      <c r="C819" s="266" t="s">
        <v>169</v>
      </c>
      <c r="D819" s="267">
        <v>43860</v>
      </c>
      <c r="E819" s="237" t="s">
        <v>2275</v>
      </c>
      <c r="F819" s="237" t="s">
        <v>15</v>
      </c>
      <c r="G819" s="237">
        <v>1259752</v>
      </c>
      <c r="H819" s="190"/>
      <c r="I819" s="248" t="s">
        <v>2852</v>
      </c>
      <c r="J819" s="190"/>
      <c r="K819" s="190"/>
      <c r="L819" s="190"/>
      <c r="M819" s="190"/>
      <c r="N819" s="268">
        <v>50</v>
      </c>
      <c r="O819" s="268">
        <v>0</v>
      </c>
      <c r="P819" s="190" t="s">
        <v>657</v>
      </c>
      <c r="Q819" s="375"/>
    </row>
    <row r="820" spans="1:17" ht="76.5">
      <c r="A820" s="265">
        <v>513</v>
      </c>
      <c r="B820" s="190"/>
      <c r="C820" s="266" t="s">
        <v>169</v>
      </c>
      <c r="D820" s="267">
        <v>43860</v>
      </c>
      <c r="E820" s="237" t="s">
        <v>2276</v>
      </c>
      <c r="F820" s="237" t="s">
        <v>15</v>
      </c>
      <c r="G820" s="237">
        <v>1259928</v>
      </c>
      <c r="H820" s="190"/>
      <c r="I820" s="248" t="s">
        <v>2853</v>
      </c>
      <c r="J820" s="190"/>
      <c r="K820" s="190"/>
      <c r="L820" s="190"/>
      <c r="M820" s="190"/>
      <c r="N820" s="268">
        <v>50</v>
      </c>
      <c r="O820" s="268">
        <v>0</v>
      </c>
      <c r="P820" s="190" t="s">
        <v>657</v>
      </c>
      <c r="Q820" s="375"/>
    </row>
    <row r="821" spans="1:17" ht="63.75">
      <c r="A821" s="265" t="s">
        <v>553</v>
      </c>
      <c r="B821" s="190"/>
      <c r="C821" s="266" t="s">
        <v>605</v>
      </c>
      <c r="D821" s="267">
        <v>43860</v>
      </c>
      <c r="E821" s="237" t="s">
        <v>2277</v>
      </c>
      <c r="F821" s="237" t="s">
        <v>6</v>
      </c>
      <c r="G821" s="237">
        <v>1235703</v>
      </c>
      <c r="H821" s="190"/>
      <c r="I821" s="248" t="s">
        <v>2854</v>
      </c>
      <c r="J821" s="190"/>
      <c r="K821" s="190"/>
      <c r="L821" s="190"/>
      <c r="M821" s="190"/>
      <c r="N821" s="268">
        <v>0</v>
      </c>
      <c r="O821" s="268">
        <v>3381</v>
      </c>
      <c r="P821" s="190" t="s">
        <v>657</v>
      </c>
      <c r="Q821" s="375"/>
    </row>
    <row r="822" spans="1:17" ht="76.5">
      <c r="A822" s="265" t="s">
        <v>553</v>
      </c>
      <c r="B822" s="190"/>
      <c r="C822" s="266" t="s">
        <v>605</v>
      </c>
      <c r="D822" s="267">
        <v>43860</v>
      </c>
      <c r="E822" s="237" t="s">
        <v>2278</v>
      </c>
      <c r="F822" s="237" t="s">
        <v>6</v>
      </c>
      <c r="G822" s="237">
        <v>977609</v>
      </c>
      <c r="H822" s="190"/>
      <c r="I822" s="248" t="s">
        <v>2855</v>
      </c>
      <c r="J822" s="190"/>
      <c r="K822" s="190"/>
      <c r="L822" s="190"/>
      <c r="M822" s="190"/>
      <c r="N822" s="268">
        <v>0</v>
      </c>
      <c r="O822" s="268">
        <v>218225.46</v>
      </c>
      <c r="P822" s="190" t="s">
        <v>657</v>
      </c>
      <c r="Q822" s="375"/>
    </row>
    <row r="823" spans="1:17" ht="51">
      <c r="A823" s="265">
        <v>513</v>
      </c>
      <c r="B823" s="190"/>
      <c r="C823" s="266" t="s">
        <v>169</v>
      </c>
      <c r="D823" s="267">
        <v>43860</v>
      </c>
      <c r="E823" s="237" t="s">
        <v>2279</v>
      </c>
      <c r="F823" s="237" t="s">
        <v>15</v>
      </c>
      <c r="G823" s="237">
        <v>1260278</v>
      </c>
      <c r="H823" s="190"/>
      <c r="I823" s="248" t="s">
        <v>2856</v>
      </c>
      <c r="J823" s="190"/>
      <c r="K823" s="190"/>
      <c r="L823" s="190"/>
      <c r="M823" s="190"/>
      <c r="N823" s="268">
        <v>50</v>
      </c>
      <c r="O823" s="268">
        <v>0</v>
      </c>
      <c r="P823" s="190" t="s">
        <v>657</v>
      </c>
      <c r="Q823" s="375"/>
    </row>
    <row r="824" spans="1:17" ht="89.25">
      <c r="A824" s="265" t="s">
        <v>554</v>
      </c>
      <c r="B824" s="190"/>
      <c r="C824" s="266" t="s">
        <v>726</v>
      </c>
      <c r="D824" s="267">
        <v>43860</v>
      </c>
      <c r="E824" s="237" t="s">
        <v>2280</v>
      </c>
      <c r="F824" s="237" t="s">
        <v>6</v>
      </c>
      <c r="G824" s="237">
        <v>977622</v>
      </c>
      <c r="H824" s="190"/>
      <c r="I824" s="248" t="s">
        <v>2857</v>
      </c>
      <c r="J824" s="190"/>
      <c r="K824" s="190"/>
      <c r="L824" s="190"/>
      <c r="M824" s="190"/>
      <c r="N824" s="268">
        <v>0</v>
      </c>
      <c r="O824" s="268">
        <v>1198654070</v>
      </c>
      <c r="P824" s="190" t="s">
        <v>657</v>
      </c>
      <c r="Q824" s="375"/>
    </row>
    <row r="825" spans="1:17" ht="51">
      <c r="A825" s="265" t="s">
        <v>554</v>
      </c>
      <c r="B825" s="190"/>
      <c r="C825" s="266" t="s">
        <v>726</v>
      </c>
      <c r="D825" s="267">
        <v>43860</v>
      </c>
      <c r="E825" s="237" t="s">
        <v>2281</v>
      </c>
      <c r="F825" s="237" t="s">
        <v>11</v>
      </c>
      <c r="G825" s="237">
        <v>977631</v>
      </c>
      <c r="H825" s="190"/>
      <c r="I825" s="248" t="s">
        <v>2858</v>
      </c>
      <c r="J825" s="190"/>
      <c r="K825" s="190"/>
      <c r="L825" s="190"/>
      <c r="M825" s="190"/>
      <c r="N825" s="268">
        <v>50</v>
      </c>
      <c r="O825" s="268">
        <v>0</v>
      </c>
      <c r="P825" s="190" t="s">
        <v>657</v>
      </c>
      <c r="Q825" s="375"/>
    </row>
    <row r="826" spans="1:17" ht="63.75">
      <c r="A826" s="265" t="s">
        <v>553</v>
      </c>
      <c r="B826" s="190"/>
      <c r="C826" s="266" t="s">
        <v>605</v>
      </c>
      <c r="D826" s="267">
        <v>43861</v>
      </c>
      <c r="E826" s="237" t="s">
        <v>2282</v>
      </c>
      <c r="F826" s="237" t="s">
        <v>3</v>
      </c>
      <c r="G826" s="237">
        <v>1820927</v>
      </c>
      <c r="H826" s="190"/>
      <c r="I826" s="248" t="s">
        <v>2859</v>
      </c>
      <c r="J826" s="190"/>
      <c r="K826" s="190"/>
      <c r="L826" s="190"/>
      <c r="M826" s="190"/>
      <c r="N826" s="268">
        <v>0</v>
      </c>
      <c r="O826" s="268">
        <v>4226.1099999999997</v>
      </c>
      <c r="P826" s="190" t="s">
        <v>657</v>
      </c>
      <c r="Q826" s="375"/>
    </row>
    <row r="827" spans="1:17" ht="63.75">
      <c r="A827" s="265" t="s">
        <v>553</v>
      </c>
      <c r="B827" s="190"/>
      <c r="C827" s="266" t="s">
        <v>605</v>
      </c>
      <c r="D827" s="267">
        <v>43861</v>
      </c>
      <c r="E827" s="237" t="s">
        <v>2283</v>
      </c>
      <c r="F827" s="237" t="s">
        <v>3</v>
      </c>
      <c r="G827" s="237">
        <v>1820924</v>
      </c>
      <c r="H827" s="190"/>
      <c r="I827" s="248" t="s">
        <v>2860</v>
      </c>
      <c r="J827" s="190"/>
      <c r="K827" s="190"/>
      <c r="L827" s="190"/>
      <c r="M827" s="190"/>
      <c r="N827" s="268">
        <v>0</v>
      </c>
      <c r="O827" s="268">
        <v>4526.09</v>
      </c>
      <c r="P827" s="190" t="s">
        <v>657</v>
      </c>
      <c r="Q827" s="375"/>
    </row>
    <row r="828" spans="1:17" ht="63.75">
      <c r="A828" s="265">
        <v>86</v>
      </c>
      <c r="B828" s="190"/>
      <c r="C828" s="266" t="s">
        <v>56</v>
      </c>
      <c r="D828" s="267">
        <v>43861</v>
      </c>
      <c r="E828" s="237" t="s">
        <v>2284</v>
      </c>
      <c r="F828" s="237" t="s">
        <v>3</v>
      </c>
      <c r="G828" s="237">
        <v>1820923</v>
      </c>
      <c r="H828" s="190"/>
      <c r="I828" s="248" t="s">
        <v>2861</v>
      </c>
      <c r="J828" s="190"/>
      <c r="K828" s="190"/>
      <c r="L828" s="190"/>
      <c r="M828" s="190"/>
      <c r="N828" s="268">
        <v>0</v>
      </c>
      <c r="O828" s="268">
        <v>1405</v>
      </c>
      <c r="P828" s="190" t="s">
        <v>657</v>
      </c>
      <c r="Q828" s="375"/>
    </row>
    <row r="829" spans="1:17" ht="38.25">
      <c r="A829" s="265" t="s">
        <v>562</v>
      </c>
      <c r="B829" s="190"/>
      <c r="C829" s="266" t="s">
        <v>604</v>
      </c>
      <c r="D829" s="267">
        <v>43861</v>
      </c>
      <c r="E829" s="237" t="s">
        <v>2285</v>
      </c>
      <c r="F829" s="237" t="s">
        <v>3</v>
      </c>
      <c r="G829" s="237">
        <v>1821053</v>
      </c>
      <c r="H829" s="190"/>
      <c r="I829" s="248" t="s">
        <v>2863</v>
      </c>
      <c r="J829" s="190"/>
      <c r="K829" s="190"/>
      <c r="L829" s="190"/>
      <c r="M829" s="190"/>
      <c r="N829" s="268">
        <v>0</v>
      </c>
      <c r="O829" s="268">
        <v>50</v>
      </c>
      <c r="P829" s="190" t="s">
        <v>657</v>
      </c>
      <c r="Q829" s="375"/>
    </row>
    <row r="830" spans="1:17" ht="51">
      <c r="A830" s="265">
        <v>132</v>
      </c>
      <c r="B830" s="190"/>
      <c r="C830" s="266" t="s">
        <v>67</v>
      </c>
      <c r="D830" s="267">
        <v>43861</v>
      </c>
      <c r="E830" s="237" t="s">
        <v>2286</v>
      </c>
      <c r="F830" s="237" t="s">
        <v>3</v>
      </c>
      <c r="G830" s="237">
        <v>1821048</v>
      </c>
      <c r="H830" s="190"/>
      <c r="I830" s="248" t="s">
        <v>2864</v>
      </c>
      <c r="J830" s="190"/>
      <c r="K830" s="190"/>
      <c r="L830" s="190"/>
      <c r="M830" s="190"/>
      <c r="N830" s="268">
        <v>0</v>
      </c>
      <c r="O830" s="268">
        <v>35</v>
      </c>
      <c r="P830" s="190" t="s">
        <v>657</v>
      </c>
      <c r="Q830" s="375"/>
    </row>
    <row r="831" spans="1:17" ht="38.25">
      <c r="A831" s="265" t="s">
        <v>562</v>
      </c>
      <c r="B831" s="190"/>
      <c r="C831" s="266" t="s">
        <v>604</v>
      </c>
      <c r="D831" s="267">
        <v>43861</v>
      </c>
      <c r="E831" s="237" t="s">
        <v>2287</v>
      </c>
      <c r="F831" s="237" t="s">
        <v>3</v>
      </c>
      <c r="G831" s="237">
        <v>1821017</v>
      </c>
      <c r="H831" s="190"/>
      <c r="I831" s="248" t="s">
        <v>2865</v>
      </c>
      <c r="J831" s="190"/>
      <c r="K831" s="190"/>
      <c r="L831" s="190"/>
      <c r="M831" s="190"/>
      <c r="N831" s="268">
        <v>0</v>
      </c>
      <c r="O831" s="268">
        <v>1000</v>
      </c>
      <c r="P831" s="190" t="s">
        <v>657</v>
      </c>
      <c r="Q831" s="375"/>
    </row>
    <row r="832" spans="1:17" ht="51">
      <c r="A832" s="265">
        <v>513</v>
      </c>
      <c r="B832" s="190"/>
      <c r="C832" s="266" t="s">
        <v>169</v>
      </c>
      <c r="D832" s="267">
        <v>43861</v>
      </c>
      <c r="E832" s="237" t="s">
        <v>2288</v>
      </c>
      <c r="F832" s="237" t="s">
        <v>3</v>
      </c>
      <c r="G832" s="237">
        <v>1821015</v>
      </c>
      <c r="H832" s="190"/>
      <c r="I832" s="248" t="s">
        <v>2742</v>
      </c>
      <c r="J832" s="190"/>
      <c r="K832" s="190"/>
      <c r="L832" s="190"/>
      <c r="M832" s="190"/>
      <c r="N832" s="268">
        <v>0</v>
      </c>
      <c r="O832" s="268">
        <v>2</v>
      </c>
      <c r="P832" s="190" t="s">
        <v>657</v>
      </c>
      <c r="Q832" s="375"/>
    </row>
    <row r="833" spans="1:17" ht="51">
      <c r="A833" s="265" t="s">
        <v>562</v>
      </c>
      <c r="B833" s="190"/>
      <c r="C833" s="266" t="s">
        <v>604</v>
      </c>
      <c r="D833" s="267">
        <v>43861</v>
      </c>
      <c r="E833" s="237" t="s">
        <v>2289</v>
      </c>
      <c r="F833" s="237" t="s">
        <v>3</v>
      </c>
      <c r="G833" s="237">
        <v>1820994</v>
      </c>
      <c r="H833" s="190"/>
      <c r="I833" s="248" t="s">
        <v>2866</v>
      </c>
      <c r="J833" s="190"/>
      <c r="K833" s="190"/>
      <c r="L833" s="190"/>
      <c r="M833" s="190"/>
      <c r="N833" s="268">
        <v>0</v>
      </c>
      <c r="O833" s="268">
        <v>11.700000000000001</v>
      </c>
      <c r="P833" s="190" t="s">
        <v>657</v>
      </c>
      <c r="Q833" s="375"/>
    </row>
    <row r="834" spans="1:17" ht="51">
      <c r="A834" s="265">
        <v>86</v>
      </c>
      <c r="B834" s="190"/>
      <c r="C834" s="266" t="s">
        <v>56</v>
      </c>
      <c r="D834" s="267">
        <v>43861</v>
      </c>
      <c r="E834" s="237" t="s">
        <v>2290</v>
      </c>
      <c r="F834" s="237" t="s">
        <v>3</v>
      </c>
      <c r="G834" s="237">
        <v>1820978</v>
      </c>
      <c r="H834" s="190"/>
      <c r="I834" s="248" t="s">
        <v>2867</v>
      </c>
      <c r="J834" s="190"/>
      <c r="K834" s="190"/>
      <c r="L834" s="190"/>
      <c r="M834" s="190"/>
      <c r="N834" s="268">
        <v>0</v>
      </c>
      <c r="O834" s="268">
        <v>18</v>
      </c>
      <c r="P834" s="190" t="s">
        <v>657</v>
      </c>
      <c r="Q834" s="375"/>
    </row>
    <row r="835" spans="1:17" ht="63.75">
      <c r="A835" s="265">
        <v>10</v>
      </c>
      <c r="B835" s="190"/>
      <c r="C835" s="266" t="s">
        <v>41</v>
      </c>
      <c r="D835" s="267">
        <v>43861</v>
      </c>
      <c r="E835" s="237" t="s">
        <v>2291</v>
      </c>
      <c r="F835" s="237" t="s">
        <v>3</v>
      </c>
      <c r="G835" s="237">
        <v>1820965</v>
      </c>
      <c r="H835" s="190"/>
      <c r="I835" s="248" t="s">
        <v>8381</v>
      </c>
      <c r="J835" s="190"/>
      <c r="K835" s="190"/>
      <c r="L835" s="190"/>
      <c r="M835" s="190"/>
      <c r="N835" s="268">
        <v>0</v>
      </c>
      <c r="O835" s="268">
        <v>1078.8</v>
      </c>
      <c r="P835" s="190" t="s">
        <v>657</v>
      </c>
      <c r="Q835" s="375"/>
    </row>
    <row r="836" spans="1:17" ht="63.75">
      <c r="A836" s="265">
        <v>66</v>
      </c>
      <c r="B836" s="190"/>
      <c r="C836" s="266" t="s">
        <v>52</v>
      </c>
      <c r="D836" s="267">
        <v>43861</v>
      </c>
      <c r="E836" s="237" t="s">
        <v>2292</v>
      </c>
      <c r="F836" s="237" t="s">
        <v>3</v>
      </c>
      <c r="G836" s="237">
        <v>1820963</v>
      </c>
      <c r="H836" s="190"/>
      <c r="I836" s="248" t="s">
        <v>2868</v>
      </c>
      <c r="J836" s="190"/>
      <c r="K836" s="190"/>
      <c r="L836" s="190"/>
      <c r="M836" s="190"/>
      <c r="N836" s="268">
        <v>0</v>
      </c>
      <c r="O836" s="268">
        <v>354.76</v>
      </c>
      <c r="P836" s="190" t="s">
        <v>657</v>
      </c>
      <c r="Q836" s="375"/>
    </row>
    <row r="837" spans="1:17" ht="63.75">
      <c r="A837" s="265">
        <v>287</v>
      </c>
      <c r="B837" s="190"/>
      <c r="C837" s="266" t="s">
        <v>125</v>
      </c>
      <c r="D837" s="267">
        <v>43861</v>
      </c>
      <c r="E837" s="237" t="s">
        <v>2293</v>
      </c>
      <c r="F837" s="237" t="s">
        <v>3</v>
      </c>
      <c r="G837" s="237">
        <v>1820860</v>
      </c>
      <c r="H837" s="190"/>
      <c r="I837" s="248" t="s">
        <v>2869</v>
      </c>
      <c r="J837" s="190"/>
      <c r="K837" s="190"/>
      <c r="L837" s="190"/>
      <c r="M837" s="190"/>
      <c r="N837" s="268">
        <v>0</v>
      </c>
      <c r="O837" s="268">
        <v>2703.06</v>
      </c>
      <c r="P837" s="190" t="s">
        <v>657</v>
      </c>
      <c r="Q837" s="375"/>
    </row>
    <row r="838" spans="1:17" ht="63.75">
      <c r="A838" s="265">
        <v>383</v>
      </c>
      <c r="B838" s="190"/>
      <c r="C838" s="266" t="s">
        <v>1293</v>
      </c>
      <c r="D838" s="267">
        <v>43861</v>
      </c>
      <c r="E838" s="237" t="s">
        <v>2294</v>
      </c>
      <c r="F838" s="237" t="s">
        <v>3</v>
      </c>
      <c r="G838" s="237">
        <v>1820857</v>
      </c>
      <c r="H838" s="190"/>
      <c r="I838" s="248" t="s">
        <v>2870</v>
      </c>
      <c r="J838" s="190"/>
      <c r="K838" s="190"/>
      <c r="L838" s="190"/>
      <c r="M838" s="190"/>
      <c r="N838" s="268">
        <v>0</v>
      </c>
      <c r="O838" s="268">
        <v>883.30000000000007</v>
      </c>
      <c r="P838" s="190" t="s">
        <v>657</v>
      </c>
      <c r="Q838" s="375"/>
    </row>
    <row r="839" spans="1:17" ht="63.75">
      <c r="A839" s="265">
        <v>86</v>
      </c>
      <c r="B839" s="190"/>
      <c r="C839" s="266" t="s">
        <v>56</v>
      </c>
      <c r="D839" s="267">
        <v>43861</v>
      </c>
      <c r="E839" s="237" t="s">
        <v>2295</v>
      </c>
      <c r="F839" s="237" t="s">
        <v>3</v>
      </c>
      <c r="G839" s="237">
        <v>1820854</v>
      </c>
      <c r="H839" s="190"/>
      <c r="I839" s="248" t="s">
        <v>2871</v>
      </c>
      <c r="J839" s="190"/>
      <c r="K839" s="190"/>
      <c r="L839" s="190"/>
      <c r="M839" s="190"/>
      <c r="N839" s="268">
        <v>0</v>
      </c>
      <c r="O839" s="268">
        <v>400.90000000000003</v>
      </c>
      <c r="P839" s="190" t="s">
        <v>657</v>
      </c>
      <c r="Q839" s="375"/>
    </row>
    <row r="840" spans="1:17" ht="63.75">
      <c r="A840" s="265">
        <v>287</v>
      </c>
      <c r="B840" s="190"/>
      <c r="C840" s="266" t="s">
        <v>125</v>
      </c>
      <c r="D840" s="267">
        <v>43861</v>
      </c>
      <c r="E840" s="237" t="s">
        <v>2296</v>
      </c>
      <c r="F840" s="237" t="s">
        <v>3</v>
      </c>
      <c r="G840" s="237">
        <v>1820785</v>
      </c>
      <c r="H840" s="190"/>
      <c r="I840" s="248" t="s">
        <v>2872</v>
      </c>
      <c r="J840" s="190"/>
      <c r="K840" s="190"/>
      <c r="L840" s="190"/>
      <c r="M840" s="190"/>
      <c r="N840" s="268">
        <v>0</v>
      </c>
      <c r="O840" s="268">
        <v>2508</v>
      </c>
      <c r="P840" s="190" t="s">
        <v>657</v>
      </c>
      <c r="Q840" s="375"/>
    </row>
    <row r="841" spans="1:17" ht="51">
      <c r="A841" s="265" t="s">
        <v>553</v>
      </c>
      <c r="B841" s="190"/>
      <c r="C841" s="266" t="s">
        <v>605</v>
      </c>
      <c r="D841" s="267">
        <v>43861</v>
      </c>
      <c r="E841" s="237" t="s">
        <v>2297</v>
      </c>
      <c r="F841" s="237" t="s">
        <v>3</v>
      </c>
      <c r="G841" s="237">
        <v>1820779</v>
      </c>
      <c r="H841" s="190"/>
      <c r="I841" s="248" t="s">
        <v>2873</v>
      </c>
      <c r="J841" s="190"/>
      <c r="K841" s="190"/>
      <c r="L841" s="190"/>
      <c r="M841" s="190"/>
      <c r="N841" s="268">
        <v>0</v>
      </c>
      <c r="O841" s="268">
        <v>500</v>
      </c>
      <c r="P841" s="190" t="s">
        <v>657</v>
      </c>
      <c r="Q841" s="375"/>
    </row>
    <row r="842" spans="1:17" ht="76.5">
      <c r="A842" s="265" t="s">
        <v>556</v>
      </c>
      <c r="B842" s="190"/>
      <c r="C842" s="266" t="s">
        <v>714</v>
      </c>
      <c r="D842" s="267">
        <v>43861</v>
      </c>
      <c r="E842" s="237" t="s">
        <v>2298</v>
      </c>
      <c r="F842" s="237" t="s">
        <v>6</v>
      </c>
      <c r="G842" s="237">
        <v>1236145</v>
      </c>
      <c r="H842" s="190"/>
      <c r="I842" s="248" t="s">
        <v>2874</v>
      </c>
      <c r="J842" s="190"/>
      <c r="K842" s="190"/>
      <c r="L842" s="190"/>
      <c r="M842" s="190"/>
      <c r="N842" s="268">
        <v>0</v>
      </c>
      <c r="O842" s="268">
        <v>905610</v>
      </c>
      <c r="P842" s="190" t="s">
        <v>657</v>
      </c>
      <c r="Q842" s="375"/>
    </row>
    <row r="843" spans="1:17" ht="63.75">
      <c r="A843" s="265">
        <v>513</v>
      </c>
      <c r="B843" s="190"/>
      <c r="C843" s="266" t="s">
        <v>169</v>
      </c>
      <c r="D843" s="267">
        <v>43861</v>
      </c>
      <c r="E843" s="237" t="s">
        <v>2299</v>
      </c>
      <c r="F843" s="237" t="s">
        <v>15</v>
      </c>
      <c r="G843" s="237">
        <v>1261095</v>
      </c>
      <c r="H843" s="190"/>
      <c r="I843" s="248" t="s">
        <v>2875</v>
      </c>
      <c r="J843" s="190"/>
      <c r="K843" s="190"/>
      <c r="L843" s="190"/>
      <c r="M843" s="190"/>
      <c r="N843" s="268">
        <v>50</v>
      </c>
      <c r="O843" s="268">
        <v>0</v>
      </c>
      <c r="P843" s="190" t="s">
        <v>657</v>
      </c>
      <c r="Q843" s="375"/>
    </row>
    <row r="844" spans="1:17" ht="51">
      <c r="A844" s="265">
        <v>513</v>
      </c>
      <c r="B844" s="190"/>
      <c r="C844" s="266" t="s">
        <v>169</v>
      </c>
      <c r="D844" s="267">
        <v>43861</v>
      </c>
      <c r="E844" s="237" t="s">
        <v>2300</v>
      </c>
      <c r="F844" s="237" t="s">
        <v>15</v>
      </c>
      <c r="G844" s="237">
        <v>1261097</v>
      </c>
      <c r="H844" s="190"/>
      <c r="I844" s="248" t="s">
        <v>707</v>
      </c>
      <c r="J844" s="190"/>
      <c r="K844" s="190"/>
      <c r="L844" s="190"/>
      <c r="M844" s="190"/>
      <c r="N844" s="268">
        <v>50</v>
      </c>
      <c r="O844" s="268">
        <v>0</v>
      </c>
      <c r="P844" s="190" t="s">
        <v>657</v>
      </c>
      <c r="Q844" s="375"/>
    </row>
    <row r="845" spans="1:17" ht="76.5">
      <c r="A845" s="265">
        <v>224</v>
      </c>
      <c r="B845" s="190"/>
      <c r="C845" s="266" t="s">
        <v>104</v>
      </c>
      <c r="D845" s="267">
        <v>43861</v>
      </c>
      <c r="E845" s="237" t="s">
        <v>2301</v>
      </c>
      <c r="F845" s="237" t="s">
        <v>11</v>
      </c>
      <c r="G845" s="237">
        <v>977756</v>
      </c>
      <c r="H845" s="190"/>
      <c r="I845" s="248" t="s">
        <v>2876</v>
      </c>
      <c r="J845" s="190"/>
      <c r="K845" s="190"/>
      <c r="L845" s="190"/>
      <c r="M845" s="190"/>
      <c r="N845" s="268">
        <v>513.79999999999995</v>
      </c>
      <c r="O845" s="268">
        <v>0</v>
      </c>
      <c r="P845" s="190" t="s">
        <v>657</v>
      </c>
      <c r="Q845" s="375"/>
    </row>
    <row r="846" spans="1:17" ht="51">
      <c r="A846" s="265" t="s">
        <v>562</v>
      </c>
      <c r="B846" s="190"/>
      <c r="C846" s="266" t="s">
        <v>604</v>
      </c>
      <c r="D846" s="267">
        <v>43864</v>
      </c>
      <c r="E846" s="237" t="s">
        <v>2978</v>
      </c>
      <c r="F846" s="237" t="s">
        <v>3</v>
      </c>
      <c r="G846" s="237">
        <v>1821268</v>
      </c>
      <c r="H846" s="190"/>
      <c r="I846" s="248" t="s">
        <v>3652</v>
      </c>
      <c r="J846" s="190"/>
      <c r="K846" s="190"/>
      <c r="L846" s="190"/>
      <c r="M846" s="190"/>
      <c r="N846" s="268">
        <v>0</v>
      </c>
      <c r="O846" s="268">
        <v>23663.96</v>
      </c>
      <c r="P846" s="190" t="s">
        <v>657</v>
      </c>
      <c r="Q846" s="375"/>
    </row>
    <row r="847" spans="1:17" ht="38.25">
      <c r="A847" s="265" t="s">
        <v>562</v>
      </c>
      <c r="B847" s="190"/>
      <c r="C847" s="266" t="s">
        <v>604</v>
      </c>
      <c r="D847" s="267">
        <v>43864</v>
      </c>
      <c r="E847" s="237" t="s">
        <v>2979</v>
      </c>
      <c r="F847" s="237" t="s">
        <v>3</v>
      </c>
      <c r="G847" s="237">
        <v>1821278</v>
      </c>
      <c r="H847" s="190"/>
      <c r="I847" s="248" t="s">
        <v>3653</v>
      </c>
      <c r="J847" s="190"/>
      <c r="K847" s="190"/>
      <c r="L847" s="190"/>
      <c r="M847" s="190"/>
      <c r="N847" s="268">
        <v>0</v>
      </c>
      <c r="O847" s="268">
        <v>3000</v>
      </c>
      <c r="P847" s="190" t="s">
        <v>657</v>
      </c>
      <c r="Q847" s="375"/>
    </row>
    <row r="848" spans="1:17" ht="51">
      <c r="A848" s="265" t="s">
        <v>553</v>
      </c>
      <c r="B848" s="190"/>
      <c r="C848" s="266" t="s">
        <v>605</v>
      </c>
      <c r="D848" s="267">
        <v>43864</v>
      </c>
      <c r="E848" s="237" t="s">
        <v>2980</v>
      </c>
      <c r="F848" s="237" t="s">
        <v>3</v>
      </c>
      <c r="G848" s="237">
        <v>1821356</v>
      </c>
      <c r="H848" s="190"/>
      <c r="I848" s="248" t="s">
        <v>3654</v>
      </c>
      <c r="J848" s="190"/>
      <c r="K848" s="190"/>
      <c r="L848" s="190"/>
      <c r="M848" s="190"/>
      <c r="N848" s="268">
        <v>0</v>
      </c>
      <c r="O848" s="268">
        <v>888.93</v>
      </c>
      <c r="P848" s="190" t="s">
        <v>657</v>
      </c>
      <c r="Q848" s="375"/>
    </row>
    <row r="849" spans="1:17" ht="38.25">
      <c r="A849" s="265">
        <v>35</v>
      </c>
      <c r="B849" s="190"/>
      <c r="C849" s="266" t="s">
        <v>46</v>
      </c>
      <c r="D849" s="267">
        <v>43864</v>
      </c>
      <c r="E849" s="237" t="s">
        <v>2981</v>
      </c>
      <c r="F849" s="237" t="s">
        <v>3</v>
      </c>
      <c r="G849" s="237">
        <v>1821359</v>
      </c>
      <c r="H849" s="190"/>
      <c r="I849" s="248" t="s">
        <v>3655</v>
      </c>
      <c r="J849" s="190"/>
      <c r="K849" s="190"/>
      <c r="L849" s="190"/>
      <c r="M849" s="190"/>
      <c r="N849" s="268">
        <v>0</v>
      </c>
      <c r="O849" s="268">
        <v>3850.08</v>
      </c>
      <c r="P849" s="190" t="s">
        <v>657</v>
      </c>
      <c r="Q849" s="375"/>
    </row>
    <row r="850" spans="1:17" ht="51">
      <c r="A850" s="265">
        <v>266</v>
      </c>
      <c r="B850" s="190"/>
      <c r="C850" s="266" t="s">
        <v>1368</v>
      </c>
      <c r="D850" s="267">
        <v>43864</v>
      </c>
      <c r="E850" s="237" t="s">
        <v>2982</v>
      </c>
      <c r="F850" s="237" t="s">
        <v>3</v>
      </c>
      <c r="G850" s="237">
        <v>1821365</v>
      </c>
      <c r="H850" s="190"/>
      <c r="I850" s="248" t="s">
        <v>3656</v>
      </c>
      <c r="J850" s="190"/>
      <c r="K850" s="190"/>
      <c r="L850" s="190"/>
      <c r="M850" s="190"/>
      <c r="N850" s="268">
        <v>0</v>
      </c>
      <c r="O850" s="268">
        <v>5204.3500000000004</v>
      </c>
      <c r="P850" s="190" t="s">
        <v>657</v>
      </c>
      <c r="Q850" s="375"/>
    </row>
    <row r="851" spans="1:17" ht="38.25">
      <c r="A851" s="265">
        <v>35</v>
      </c>
      <c r="B851" s="190"/>
      <c r="C851" s="266" t="s">
        <v>46</v>
      </c>
      <c r="D851" s="267">
        <v>43864</v>
      </c>
      <c r="E851" s="237" t="s">
        <v>2983</v>
      </c>
      <c r="F851" s="237" t="s">
        <v>3</v>
      </c>
      <c r="G851" s="237">
        <v>1821387</v>
      </c>
      <c r="H851" s="190"/>
      <c r="I851" s="248" t="s">
        <v>3657</v>
      </c>
      <c r="J851" s="190"/>
      <c r="K851" s="190"/>
      <c r="L851" s="190"/>
      <c r="M851" s="190"/>
      <c r="N851" s="268">
        <v>0</v>
      </c>
      <c r="O851" s="268">
        <v>9377.2000000000007</v>
      </c>
      <c r="P851" s="190" t="s">
        <v>657</v>
      </c>
      <c r="Q851" s="375"/>
    </row>
    <row r="852" spans="1:17" ht="51">
      <c r="A852" s="265" t="s">
        <v>553</v>
      </c>
      <c r="B852" s="190"/>
      <c r="C852" s="266" t="s">
        <v>605</v>
      </c>
      <c r="D852" s="267">
        <v>43864</v>
      </c>
      <c r="E852" s="237" t="s">
        <v>2984</v>
      </c>
      <c r="F852" s="237" t="s">
        <v>3</v>
      </c>
      <c r="G852" s="237">
        <v>1821355</v>
      </c>
      <c r="H852" s="190"/>
      <c r="I852" s="248" t="s">
        <v>3658</v>
      </c>
      <c r="J852" s="190"/>
      <c r="K852" s="190"/>
      <c r="L852" s="190"/>
      <c r="M852" s="190"/>
      <c r="N852" s="268">
        <v>0</v>
      </c>
      <c r="O852" s="268">
        <v>40776.69</v>
      </c>
      <c r="P852" s="190" t="s">
        <v>657</v>
      </c>
      <c r="Q852" s="375"/>
    </row>
    <row r="853" spans="1:17" ht="51">
      <c r="A853" s="265" t="s">
        <v>553</v>
      </c>
      <c r="B853" s="190"/>
      <c r="C853" s="266" t="s">
        <v>605</v>
      </c>
      <c r="D853" s="267">
        <v>43864</v>
      </c>
      <c r="E853" s="237" t="s">
        <v>2985</v>
      </c>
      <c r="F853" s="237" t="s">
        <v>3</v>
      </c>
      <c r="G853" s="237">
        <v>1821357</v>
      </c>
      <c r="H853" s="190"/>
      <c r="I853" s="248" t="s">
        <v>3659</v>
      </c>
      <c r="J853" s="190"/>
      <c r="K853" s="190"/>
      <c r="L853" s="190"/>
      <c r="M853" s="190"/>
      <c r="N853" s="268">
        <v>0</v>
      </c>
      <c r="O853" s="268">
        <v>19502.740000000002</v>
      </c>
      <c r="P853" s="190" t="s">
        <v>657</v>
      </c>
      <c r="Q853" s="375"/>
    </row>
    <row r="854" spans="1:17" ht="51">
      <c r="A854" s="265" t="s">
        <v>553</v>
      </c>
      <c r="B854" s="190"/>
      <c r="C854" s="266" t="s">
        <v>605</v>
      </c>
      <c r="D854" s="267">
        <v>43864</v>
      </c>
      <c r="E854" s="237" t="s">
        <v>2986</v>
      </c>
      <c r="F854" s="237" t="s">
        <v>3</v>
      </c>
      <c r="G854" s="237">
        <v>1821360</v>
      </c>
      <c r="H854" s="190"/>
      <c r="I854" s="248" t="s">
        <v>3660</v>
      </c>
      <c r="J854" s="190"/>
      <c r="K854" s="190"/>
      <c r="L854" s="190"/>
      <c r="M854" s="190"/>
      <c r="N854" s="268">
        <v>0</v>
      </c>
      <c r="O854" s="268">
        <v>1238.5999999999999</v>
      </c>
      <c r="P854" s="190" t="s">
        <v>657</v>
      </c>
      <c r="Q854" s="375"/>
    </row>
    <row r="855" spans="1:17" ht="51">
      <c r="A855" s="265">
        <v>902</v>
      </c>
      <c r="B855" s="190"/>
      <c r="C855" s="266" t="s">
        <v>200</v>
      </c>
      <c r="D855" s="267">
        <v>43864</v>
      </c>
      <c r="E855" s="237" t="s">
        <v>2987</v>
      </c>
      <c r="F855" s="237" t="s">
        <v>3</v>
      </c>
      <c r="G855" s="237">
        <v>1821369</v>
      </c>
      <c r="H855" s="190"/>
      <c r="I855" s="248" t="s">
        <v>3661</v>
      </c>
      <c r="J855" s="190"/>
      <c r="K855" s="190"/>
      <c r="L855" s="190"/>
      <c r="M855" s="190"/>
      <c r="N855" s="268">
        <v>0</v>
      </c>
      <c r="O855" s="268">
        <v>3612.03</v>
      </c>
      <c r="P855" s="190" t="s">
        <v>657</v>
      </c>
      <c r="Q855" s="375"/>
    </row>
    <row r="856" spans="1:17" ht="51">
      <c r="A856" s="265">
        <v>41</v>
      </c>
      <c r="B856" s="190"/>
      <c r="C856" s="266" t="s">
        <v>47</v>
      </c>
      <c r="D856" s="267">
        <v>43864</v>
      </c>
      <c r="E856" s="237" t="s">
        <v>2988</v>
      </c>
      <c r="F856" s="237" t="s">
        <v>3</v>
      </c>
      <c r="G856" s="237">
        <v>1821413</v>
      </c>
      <c r="H856" s="190"/>
      <c r="I856" s="248" t="s">
        <v>3662</v>
      </c>
      <c r="J856" s="190"/>
      <c r="K856" s="190"/>
      <c r="L856" s="190"/>
      <c r="M856" s="190"/>
      <c r="N856" s="268">
        <v>0</v>
      </c>
      <c r="O856" s="268">
        <v>773.15</v>
      </c>
      <c r="P856" s="190" t="s">
        <v>657</v>
      </c>
      <c r="Q856" s="375"/>
    </row>
    <row r="857" spans="1:17" ht="51">
      <c r="A857" s="265">
        <v>15</v>
      </c>
      <c r="B857" s="190"/>
      <c r="C857" s="266" t="s">
        <v>42</v>
      </c>
      <c r="D857" s="267">
        <v>43864</v>
      </c>
      <c r="E857" s="237" t="s">
        <v>2989</v>
      </c>
      <c r="F857" s="237" t="s">
        <v>3</v>
      </c>
      <c r="G857" s="237">
        <v>1821432</v>
      </c>
      <c r="H857" s="190"/>
      <c r="I857" s="248" t="s">
        <v>3663</v>
      </c>
      <c r="J857" s="190"/>
      <c r="K857" s="190"/>
      <c r="L857" s="190"/>
      <c r="M857" s="190"/>
      <c r="N857" s="268">
        <v>0</v>
      </c>
      <c r="O857" s="268">
        <v>628.78</v>
      </c>
      <c r="P857" s="190" t="s">
        <v>657</v>
      </c>
      <c r="Q857" s="375"/>
    </row>
    <row r="858" spans="1:17" ht="51">
      <c r="A858" s="265" t="s">
        <v>553</v>
      </c>
      <c r="B858" s="190"/>
      <c r="C858" s="266" t="s">
        <v>605</v>
      </c>
      <c r="D858" s="267">
        <v>43864</v>
      </c>
      <c r="E858" s="237" t="s">
        <v>2990</v>
      </c>
      <c r="F858" s="237" t="s">
        <v>3</v>
      </c>
      <c r="G858" s="237">
        <v>1821455</v>
      </c>
      <c r="H858" s="190"/>
      <c r="I858" s="248" t="s">
        <v>3664</v>
      </c>
      <c r="J858" s="190"/>
      <c r="K858" s="190"/>
      <c r="L858" s="190"/>
      <c r="M858" s="190"/>
      <c r="N858" s="268">
        <v>0</v>
      </c>
      <c r="O858" s="268">
        <v>854.62</v>
      </c>
      <c r="P858" s="190" t="s">
        <v>657</v>
      </c>
      <c r="Q858" s="375"/>
    </row>
    <row r="859" spans="1:17" ht="63.75">
      <c r="A859" s="265" t="s">
        <v>554</v>
      </c>
      <c r="B859" s="190"/>
      <c r="C859" s="266" t="s">
        <v>726</v>
      </c>
      <c r="D859" s="267">
        <v>43864</v>
      </c>
      <c r="E859" s="237" t="s">
        <v>3365</v>
      </c>
      <c r="F859" s="237" t="s">
        <v>11</v>
      </c>
      <c r="G859" s="237">
        <v>13158</v>
      </c>
      <c r="H859" s="190"/>
      <c r="I859" s="248" t="s">
        <v>4026</v>
      </c>
      <c r="J859" s="190"/>
      <c r="K859" s="190"/>
      <c r="L859" s="190"/>
      <c r="M859" s="190"/>
      <c r="N859" s="268">
        <v>8014.39</v>
      </c>
      <c r="O859" s="268">
        <v>0</v>
      </c>
      <c r="P859" s="190" t="s">
        <v>657</v>
      </c>
      <c r="Q859" s="375"/>
    </row>
    <row r="860" spans="1:17" ht="63.75">
      <c r="A860" s="265" t="s">
        <v>554</v>
      </c>
      <c r="B860" s="190"/>
      <c r="C860" s="266" t="s">
        <v>726</v>
      </c>
      <c r="D860" s="267">
        <v>43864</v>
      </c>
      <c r="E860" s="237" t="s">
        <v>3367</v>
      </c>
      <c r="F860" s="237" t="s">
        <v>6</v>
      </c>
      <c r="G860" s="237">
        <v>1263509</v>
      </c>
      <c r="H860" s="190"/>
      <c r="I860" s="248" t="s">
        <v>4028</v>
      </c>
      <c r="J860" s="190"/>
      <c r="K860" s="190"/>
      <c r="L860" s="190"/>
      <c r="M860" s="190"/>
      <c r="N860" s="268">
        <v>0</v>
      </c>
      <c r="O860" s="268">
        <v>635036.13</v>
      </c>
      <c r="P860" s="190" t="s">
        <v>657</v>
      </c>
      <c r="Q860" s="375"/>
    </row>
    <row r="861" spans="1:17" ht="51">
      <c r="A861" s="265">
        <v>513</v>
      </c>
      <c r="B861" s="190"/>
      <c r="C861" s="266" t="s">
        <v>169</v>
      </c>
      <c r="D861" s="267">
        <v>43864</v>
      </c>
      <c r="E861" s="237" t="s">
        <v>3370</v>
      </c>
      <c r="F861" s="237" t="s">
        <v>15</v>
      </c>
      <c r="G861" s="237">
        <v>1263364</v>
      </c>
      <c r="H861" s="190"/>
      <c r="I861" s="248" t="s">
        <v>2651</v>
      </c>
      <c r="J861" s="190"/>
      <c r="K861" s="190"/>
      <c r="L861" s="190"/>
      <c r="M861" s="190"/>
      <c r="N861" s="268">
        <v>50</v>
      </c>
      <c r="O861" s="268">
        <v>0</v>
      </c>
      <c r="P861" s="190" t="s">
        <v>657</v>
      </c>
      <c r="Q861" s="375"/>
    </row>
    <row r="862" spans="1:17" ht="51">
      <c r="A862" s="265">
        <v>513</v>
      </c>
      <c r="B862" s="190"/>
      <c r="C862" s="266" t="s">
        <v>169</v>
      </c>
      <c r="D862" s="267">
        <v>43864</v>
      </c>
      <c r="E862" s="237" t="s">
        <v>3371</v>
      </c>
      <c r="F862" s="237" t="s">
        <v>15</v>
      </c>
      <c r="G862" s="237">
        <v>1263514</v>
      </c>
      <c r="H862" s="190"/>
      <c r="I862" s="248" t="s">
        <v>4031</v>
      </c>
      <c r="J862" s="190"/>
      <c r="K862" s="190"/>
      <c r="L862" s="190"/>
      <c r="M862" s="190"/>
      <c r="N862" s="268">
        <v>50</v>
      </c>
      <c r="O862" s="268">
        <v>0</v>
      </c>
      <c r="P862" s="190" t="s">
        <v>657</v>
      </c>
      <c r="Q862" s="375"/>
    </row>
    <row r="863" spans="1:17" ht="38.25">
      <c r="A863" s="265" t="s">
        <v>562</v>
      </c>
      <c r="B863" s="190"/>
      <c r="C863" s="266" t="s">
        <v>604</v>
      </c>
      <c r="D863" s="267">
        <v>43865</v>
      </c>
      <c r="E863" s="237" t="s">
        <v>2991</v>
      </c>
      <c r="F863" s="237" t="s">
        <v>3</v>
      </c>
      <c r="G863" s="237">
        <v>1821632</v>
      </c>
      <c r="H863" s="190"/>
      <c r="I863" s="248" t="s">
        <v>3665</v>
      </c>
      <c r="J863" s="190"/>
      <c r="K863" s="190"/>
      <c r="L863" s="190"/>
      <c r="M863" s="190"/>
      <c r="N863" s="268">
        <v>0</v>
      </c>
      <c r="O863" s="268">
        <v>300</v>
      </c>
      <c r="P863" s="190" t="s">
        <v>657</v>
      </c>
      <c r="Q863" s="375"/>
    </row>
    <row r="864" spans="1:17" ht="38.25">
      <c r="A864" s="265" t="s">
        <v>562</v>
      </c>
      <c r="B864" s="190"/>
      <c r="C864" s="266" t="s">
        <v>604</v>
      </c>
      <c r="D864" s="267">
        <v>43865</v>
      </c>
      <c r="E864" s="237" t="s">
        <v>2992</v>
      </c>
      <c r="F864" s="237" t="s">
        <v>3</v>
      </c>
      <c r="G864" s="237">
        <v>1821657</v>
      </c>
      <c r="H864" s="190"/>
      <c r="I864" s="248" t="s">
        <v>3666</v>
      </c>
      <c r="J864" s="190"/>
      <c r="K864" s="190"/>
      <c r="L864" s="190"/>
      <c r="M864" s="190"/>
      <c r="N864" s="268">
        <v>0</v>
      </c>
      <c r="O864" s="268">
        <v>400</v>
      </c>
      <c r="P864" s="190" t="s">
        <v>657</v>
      </c>
      <c r="Q864" s="375"/>
    </row>
    <row r="865" spans="1:17" ht="51">
      <c r="A865" s="265" t="s">
        <v>562</v>
      </c>
      <c r="B865" s="190"/>
      <c r="C865" s="266" t="s">
        <v>604</v>
      </c>
      <c r="D865" s="267">
        <v>43865</v>
      </c>
      <c r="E865" s="237" t="s">
        <v>2993</v>
      </c>
      <c r="F865" s="237" t="s">
        <v>3</v>
      </c>
      <c r="G865" s="237">
        <v>1821648</v>
      </c>
      <c r="H865" s="190"/>
      <c r="I865" s="248" t="s">
        <v>3667</v>
      </c>
      <c r="J865" s="190"/>
      <c r="K865" s="190"/>
      <c r="L865" s="190"/>
      <c r="M865" s="190"/>
      <c r="N865" s="268">
        <v>0</v>
      </c>
      <c r="O865" s="268">
        <v>2881.54</v>
      </c>
      <c r="P865" s="190" t="s">
        <v>657</v>
      </c>
      <c r="Q865" s="375"/>
    </row>
    <row r="866" spans="1:17" ht="63.75">
      <c r="A866" s="265">
        <v>66</v>
      </c>
      <c r="B866" s="190"/>
      <c r="C866" s="266" t="s">
        <v>52</v>
      </c>
      <c r="D866" s="267">
        <v>43865</v>
      </c>
      <c r="E866" s="237" t="s">
        <v>2994</v>
      </c>
      <c r="F866" s="237" t="s">
        <v>3</v>
      </c>
      <c r="G866" s="237">
        <v>1821736</v>
      </c>
      <c r="H866" s="190"/>
      <c r="I866" s="248" t="s">
        <v>3668</v>
      </c>
      <c r="J866" s="190"/>
      <c r="K866" s="190"/>
      <c r="L866" s="190"/>
      <c r="M866" s="190"/>
      <c r="N866" s="268">
        <v>0</v>
      </c>
      <c r="O866" s="268">
        <v>14.1</v>
      </c>
      <c r="P866" s="190" t="s">
        <v>657</v>
      </c>
      <c r="Q866" s="375"/>
    </row>
    <row r="867" spans="1:17" ht="51">
      <c r="A867" s="265">
        <v>41</v>
      </c>
      <c r="B867" s="190"/>
      <c r="C867" s="266" t="s">
        <v>47</v>
      </c>
      <c r="D867" s="267">
        <v>43865</v>
      </c>
      <c r="E867" s="237" t="s">
        <v>2995</v>
      </c>
      <c r="F867" s="237" t="s">
        <v>3</v>
      </c>
      <c r="G867" s="237">
        <v>1821748</v>
      </c>
      <c r="H867" s="190"/>
      <c r="I867" s="248" t="s">
        <v>3669</v>
      </c>
      <c r="J867" s="190"/>
      <c r="K867" s="190"/>
      <c r="L867" s="190"/>
      <c r="M867" s="190"/>
      <c r="N867" s="268">
        <v>0</v>
      </c>
      <c r="O867" s="268">
        <v>65</v>
      </c>
      <c r="P867" s="190" t="s">
        <v>657</v>
      </c>
      <c r="Q867" s="375"/>
    </row>
    <row r="868" spans="1:17" ht="51">
      <c r="A868" s="265" t="s">
        <v>553</v>
      </c>
      <c r="B868" s="190"/>
      <c r="C868" s="266" t="s">
        <v>605</v>
      </c>
      <c r="D868" s="267">
        <v>43865</v>
      </c>
      <c r="E868" s="237" t="s">
        <v>2996</v>
      </c>
      <c r="F868" s="237" t="s">
        <v>3</v>
      </c>
      <c r="G868" s="237">
        <v>1821762</v>
      </c>
      <c r="H868" s="190"/>
      <c r="I868" s="248" t="s">
        <v>3670</v>
      </c>
      <c r="J868" s="190"/>
      <c r="K868" s="190"/>
      <c r="L868" s="190"/>
      <c r="M868" s="190"/>
      <c r="N868" s="268">
        <v>0</v>
      </c>
      <c r="O868" s="268">
        <v>1274.8499999999999</v>
      </c>
      <c r="P868" s="190" t="s">
        <v>657</v>
      </c>
      <c r="Q868" s="375"/>
    </row>
    <row r="869" spans="1:17" ht="51">
      <c r="A869" s="265">
        <v>15</v>
      </c>
      <c r="B869" s="190"/>
      <c r="C869" s="266" t="s">
        <v>42</v>
      </c>
      <c r="D869" s="267">
        <v>43865</v>
      </c>
      <c r="E869" s="237" t="s">
        <v>2997</v>
      </c>
      <c r="F869" s="237" t="s">
        <v>3</v>
      </c>
      <c r="G869" s="237">
        <v>1821760</v>
      </c>
      <c r="H869" s="190"/>
      <c r="I869" s="248" t="s">
        <v>3671</v>
      </c>
      <c r="J869" s="190"/>
      <c r="K869" s="190"/>
      <c r="L869" s="190"/>
      <c r="M869" s="190"/>
      <c r="N869" s="268">
        <v>0</v>
      </c>
      <c r="O869" s="268">
        <v>2097.7600000000002</v>
      </c>
      <c r="P869" s="190" t="s">
        <v>657</v>
      </c>
      <c r="Q869" s="375"/>
    </row>
    <row r="870" spans="1:17" ht="51">
      <c r="A870" s="265">
        <v>383</v>
      </c>
      <c r="B870" s="190"/>
      <c r="C870" s="266" t="s">
        <v>1293</v>
      </c>
      <c r="D870" s="267">
        <v>43865</v>
      </c>
      <c r="E870" s="237" t="s">
        <v>2998</v>
      </c>
      <c r="F870" s="237" t="s">
        <v>3</v>
      </c>
      <c r="G870" s="237">
        <v>1821781</v>
      </c>
      <c r="H870" s="190"/>
      <c r="I870" s="248" t="s">
        <v>3672</v>
      </c>
      <c r="J870" s="190"/>
      <c r="K870" s="190"/>
      <c r="L870" s="190"/>
      <c r="M870" s="190"/>
      <c r="N870" s="268">
        <v>0</v>
      </c>
      <c r="O870" s="268">
        <v>2.13</v>
      </c>
      <c r="P870" s="190" t="s">
        <v>657</v>
      </c>
      <c r="Q870" s="375"/>
    </row>
    <row r="871" spans="1:17" ht="51">
      <c r="A871" s="265">
        <v>224</v>
      </c>
      <c r="B871" s="190"/>
      <c r="C871" s="266" t="s">
        <v>104</v>
      </c>
      <c r="D871" s="267">
        <v>43865</v>
      </c>
      <c r="E871" s="237" t="s">
        <v>2999</v>
      </c>
      <c r="F871" s="237" t="s">
        <v>3</v>
      </c>
      <c r="G871" s="237">
        <v>1821782</v>
      </c>
      <c r="H871" s="190"/>
      <c r="I871" s="248" t="s">
        <v>3673</v>
      </c>
      <c r="J871" s="190"/>
      <c r="K871" s="190"/>
      <c r="L871" s="190"/>
      <c r="M871" s="190"/>
      <c r="N871" s="268">
        <v>0</v>
      </c>
      <c r="O871" s="268">
        <v>3000</v>
      </c>
      <c r="P871" s="190" t="s">
        <v>657</v>
      </c>
      <c r="Q871" s="375"/>
    </row>
    <row r="872" spans="1:17" ht="51">
      <c r="A872" s="265">
        <v>203</v>
      </c>
      <c r="B872" s="190"/>
      <c r="C872" s="266" t="s">
        <v>95</v>
      </c>
      <c r="D872" s="267">
        <v>43865</v>
      </c>
      <c r="E872" s="237" t="s">
        <v>3000</v>
      </c>
      <c r="F872" s="237" t="s">
        <v>3</v>
      </c>
      <c r="G872" s="237">
        <v>1821784</v>
      </c>
      <c r="H872" s="190"/>
      <c r="I872" s="248" t="s">
        <v>3674</v>
      </c>
      <c r="J872" s="190"/>
      <c r="K872" s="190"/>
      <c r="L872" s="190"/>
      <c r="M872" s="190"/>
      <c r="N872" s="268">
        <v>0</v>
      </c>
      <c r="O872" s="268">
        <v>3179.13</v>
      </c>
      <c r="P872" s="190" t="s">
        <v>657</v>
      </c>
      <c r="Q872" s="375"/>
    </row>
    <row r="873" spans="1:17" ht="51">
      <c r="A873" s="265" t="s">
        <v>553</v>
      </c>
      <c r="B873" s="190"/>
      <c r="C873" s="266" t="s">
        <v>605</v>
      </c>
      <c r="D873" s="267">
        <v>43865</v>
      </c>
      <c r="E873" s="237" t="s">
        <v>3001</v>
      </c>
      <c r="F873" s="237" t="s">
        <v>3</v>
      </c>
      <c r="G873" s="237">
        <v>1821804</v>
      </c>
      <c r="H873" s="190"/>
      <c r="I873" s="248" t="s">
        <v>3675</v>
      </c>
      <c r="J873" s="190"/>
      <c r="K873" s="190"/>
      <c r="L873" s="190"/>
      <c r="M873" s="190"/>
      <c r="N873" s="268">
        <v>0</v>
      </c>
      <c r="O873" s="268">
        <v>765.78</v>
      </c>
      <c r="P873" s="190" t="s">
        <v>657</v>
      </c>
      <c r="Q873" s="375"/>
    </row>
    <row r="874" spans="1:17" ht="51">
      <c r="A874" s="265">
        <v>513</v>
      </c>
      <c r="B874" s="190"/>
      <c r="C874" s="266" t="s">
        <v>169</v>
      </c>
      <c r="D874" s="267">
        <v>43865</v>
      </c>
      <c r="E874" s="237" t="s">
        <v>3002</v>
      </c>
      <c r="F874" s="237" t="s">
        <v>3</v>
      </c>
      <c r="G874" s="237">
        <v>1821665</v>
      </c>
      <c r="H874" s="190"/>
      <c r="I874" s="248" t="s">
        <v>3676</v>
      </c>
      <c r="J874" s="190"/>
      <c r="K874" s="190"/>
      <c r="L874" s="190"/>
      <c r="M874" s="190"/>
      <c r="N874" s="268">
        <v>0</v>
      </c>
      <c r="O874" s="268">
        <v>10783.81</v>
      </c>
      <c r="P874" s="190" t="s">
        <v>657</v>
      </c>
      <c r="Q874" s="375"/>
    </row>
    <row r="875" spans="1:17" ht="51">
      <c r="A875" s="265">
        <v>513</v>
      </c>
      <c r="B875" s="190"/>
      <c r="C875" s="266" t="s">
        <v>169</v>
      </c>
      <c r="D875" s="267">
        <v>43865</v>
      </c>
      <c r="E875" s="237" t="s">
        <v>3003</v>
      </c>
      <c r="F875" s="237" t="s">
        <v>3</v>
      </c>
      <c r="G875" s="237">
        <v>1821668</v>
      </c>
      <c r="H875" s="190"/>
      <c r="I875" s="248" t="s">
        <v>3677</v>
      </c>
      <c r="J875" s="190"/>
      <c r="K875" s="190"/>
      <c r="L875" s="190"/>
      <c r="M875" s="190"/>
      <c r="N875" s="268">
        <v>0</v>
      </c>
      <c r="O875" s="268">
        <v>24560.5</v>
      </c>
      <c r="P875" s="190" t="s">
        <v>657</v>
      </c>
      <c r="Q875" s="375"/>
    </row>
    <row r="876" spans="1:17" ht="51">
      <c r="A876" s="265">
        <v>513</v>
      </c>
      <c r="B876" s="190"/>
      <c r="C876" s="266" t="s">
        <v>169</v>
      </c>
      <c r="D876" s="267">
        <v>43865</v>
      </c>
      <c r="E876" s="237" t="s">
        <v>3004</v>
      </c>
      <c r="F876" s="237" t="s">
        <v>3</v>
      </c>
      <c r="G876" s="237">
        <v>1821669</v>
      </c>
      <c r="H876" s="190"/>
      <c r="I876" s="248" t="s">
        <v>3678</v>
      </c>
      <c r="J876" s="190"/>
      <c r="K876" s="190"/>
      <c r="L876" s="190"/>
      <c r="M876" s="190"/>
      <c r="N876" s="268">
        <v>0</v>
      </c>
      <c r="O876" s="268">
        <v>1008.51</v>
      </c>
      <c r="P876" s="190" t="s">
        <v>657</v>
      </c>
      <c r="Q876" s="375"/>
    </row>
    <row r="877" spans="1:17" ht="51">
      <c r="A877" s="265">
        <v>513</v>
      </c>
      <c r="B877" s="190"/>
      <c r="C877" s="266" t="s">
        <v>169</v>
      </c>
      <c r="D877" s="267">
        <v>43865</v>
      </c>
      <c r="E877" s="237" t="s">
        <v>3005</v>
      </c>
      <c r="F877" s="237" t="s">
        <v>3</v>
      </c>
      <c r="G877" s="237">
        <v>1821671</v>
      </c>
      <c r="H877" s="190"/>
      <c r="I877" s="248" t="s">
        <v>3679</v>
      </c>
      <c r="J877" s="190"/>
      <c r="K877" s="190"/>
      <c r="L877" s="190"/>
      <c r="M877" s="190"/>
      <c r="N877" s="268">
        <v>0</v>
      </c>
      <c r="O877" s="268">
        <v>3796.9</v>
      </c>
      <c r="P877" s="190" t="s">
        <v>657</v>
      </c>
      <c r="Q877" s="375"/>
    </row>
    <row r="878" spans="1:17" ht="51">
      <c r="A878" s="265">
        <v>513</v>
      </c>
      <c r="B878" s="190"/>
      <c r="C878" s="266" t="s">
        <v>169</v>
      </c>
      <c r="D878" s="267">
        <v>43865</v>
      </c>
      <c r="E878" s="237" t="s">
        <v>3006</v>
      </c>
      <c r="F878" s="237" t="s">
        <v>3</v>
      </c>
      <c r="G878" s="237">
        <v>1821672</v>
      </c>
      <c r="H878" s="190"/>
      <c r="I878" s="248" t="s">
        <v>3680</v>
      </c>
      <c r="J878" s="190"/>
      <c r="K878" s="190"/>
      <c r="L878" s="190"/>
      <c r="M878" s="190"/>
      <c r="N878" s="268">
        <v>0</v>
      </c>
      <c r="O878" s="268">
        <v>378</v>
      </c>
      <c r="P878" s="190" t="s">
        <v>657</v>
      </c>
      <c r="Q878" s="375"/>
    </row>
    <row r="879" spans="1:17" ht="63.75">
      <c r="A879" s="265">
        <v>592</v>
      </c>
      <c r="B879" s="190"/>
      <c r="C879" s="266" t="s">
        <v>634</v>
      </c>
      <c r="D879" s="267">
        <v>43865</v>
      </c>
      <c r="E879" s="237" t="s">
        <v>3007</v>
      </c>
      <c r="F879" s="237" t="s">
        <v>3</v>
      </c>
      <c r="G879" s="237">
        <v>1821732</v>
      </c>
      <c r="H879" s="190"/>
      <c r="I879" s="248" t="s">
        <v>3681</v>
      </c>
      <c r="J879" s="190"/>
      <c r="K879" s="190"/>
      <c r="L879" s="190"/>
      <c r="M879" s="190"/>
      <c r="N879" s="268">
        <v>0</v>
      </c>
      <c r="O879" s="268">
        <v>81448.14</v>
      </c>
      <c r="P879" s="190" t="s">
        <v>657</v>
      </c>
      <c r="Q879" s="375"/>
    </row>
    <row r="880" spans="1:17" ht="38.25">
      <c r="A880" s="265">
        <v>514</v>
      </c>
      <c r="B880" s="190"/>
      <c r="C880" s="266" t="s">
        <v>170</v>
      </c>
      <c r="D880" s="267">
        <v>43865</v>
      </c>
      <c r="E880" s="237" t="s">
        <v>3372</v>
      </c>
      <c r="F880" s="237" t="s">
        <v>658</v>
      </c>
      <c r="G880" s="237">
        <v>1224733</v>
      </c>
      <c r="H880" s="190"/>
      <c r="I880" s="248" t="s">
        <v>4032</v>
      </c>
      <c r="J880" s="190"/>
      <c r="K880" s="190"/>
      <c r="L880" s="190"/>
      <c r="M880" s="190"/>
      <c r="N880" s="268">
        <v>0</v>
      </c>
      <c r="O880" s="268">
        <v>150000000</v>
      </c>
      <c r="P880" s="190" t="s">
        <v>657</v>
      </c>
      <c r="Q880" s="375"/>
    </row>
    <row r="881" spans="1:17" ht="63.75">
      <c r="A881" s="265">
        <v>513</v>
      </c>
      <c r="B881" s="190"/>
      <c r="C881" s="266" t="s">
        <v>169</v>
      </c>
      <c r="D881" s="267">
        <v>43865</v>
      </c>
      <c r="E881" s="237" t="s">
        <v>3373</v>
      </c>
      <c r="F881" s="237" t="s">
        <v>15</v>
      </c>
      <c r="G881" s="237">
        <v>1263837</v>
      </c>
      <c r="H881" s="190"/>
      <c r="I881" s="248" t="s">
        <v>4033</v>
      </c>
      <c r="J881" s="190"/>
      <c r="K881" s="190"/>
      <c r="L881" s="190"/>
      <c r="M881" s="190"/>
      <c r="N881" s="268">
        <v>50</v>
      </c>
      <c r="O881" s="268">
        <v>0</v>
      </c>
      <c r="P881" s="190" t="s">
        <v>657</v>
      </c>
      <c r="Q881" s="375"/>
    </row>
    <row r="882" spans="1:17" ht="76.5">
      <c r="A882" s="265">
        <v>86</v>
      </c>
      <c r="B882" s="190"/>
      <c r="C882" s="266" t="s">
        <v>56</v>
      </c>
      <c r="D882" s="267">
        <v>43865</v>
      </c>
      <c r="E882" s="237" t="s">
        <v>3374</v>
      </c>
      <c r="F882" s="237" t="s">
        <v>6</v>
      </c>
      <c r="G882" s="237">
        <v>1237444</v>
      </c>
      <c r="H882" s="190"/>
      <c r="I882" s="248" t="s">
        <v>4034</v>
      </c>
      <c r="J882" s="190"/>
      <c r="K882" s="190"/>
      <c r="L882" s="190"/>
      <c r="M882" s="190"/>
      <c r="N882" s="268">
        <v>0</v>
      </c>
      <c r="O882" s="268">
        <v>30</v>
      </c>
      <c r="P882" s="190" t="s">
        <v>657</v>
      </c>
      <c r="Q882" s="375"/>
    </row>
    <row r="883" spans="1:17" ht="51">
      <c r="A883" s="265">
        <v>119</v>
      </c>
      <c r="B883" s="190"/>
      <c r="C883" s="266" t="s">
        <v>62</v>
      </c>
      <c r="D883" s="267">
        <v>43865</v>
      </c>
      <c r="E883" s="237" t="s">
        <v>3376</v>
      </c>
      <c r="F883" s="237" t="s">
        <v>11</v>
      </c>
      <c r="G883" s="237">
        <v>977902</v>
      </c>
      <c r="H883" s="190"/>
      <c r="I883" s="248" t="s">
        <v>4036</v>
      </c>
      <c r="J883" s="190"/>
      <c r="K883" s="190"/>
      <c r="L883" s="190"/>
      <c r="M883" s="190"/>
      <c r="N883" s="268">
        <v>50</v>
      </c>
      <c r="O883" s="268">
        <v>0</v>
      </c>
      <c r="P883" s="190" t="s">
        <v>657</v>
      </c>
      <c r="Q883" s="375"/>
    </row>
    <row r="884" spans="1:17" ht="51">
      <c r="A884" s="265">
        <v>513</v>
      </c>
      <c r="B884" s="190"/>
      <c r="C884" s="266" t="s">
        <v>169</v>
      </c>
      <c r="D884" s="267">
        <v>43865</v>
      </c>
      <c r="E884" s="237" t="s">
        <v>3377</v>
      </c>
      <c r="F884" s="237" t="s">
        <v>15</v>
      </c>
      <c r="G884" s="237">
        <v>1264806</v>
      </c>
      <c r="H884" s="190"/>
      <c r="I884" s="248" t="s">
        <v>4037</v>
      </c>
      <c r="J884" s="190"/>
      <c r="K884" s="190"/>
      <c r="L884" s="190"/>
      <c r="M884" s="190"/>
      <c r="N884" s="268">
        <v>50</v>
      </c>
      <c r="O884" s="268">
        <v>0</v>
      </c>
      <c r="P884" s="190" t="s">
        <v>657</v>
      </c>
      <c r="Q884" s="375"/>
    </row>
    <row r="885" spans="1:17" ht="51">
      <c r="A885" s="265">
        <v>46</v>
      </c>
      <c r="B885" s="190"/>
      <c r="C885" s="266" t="s">
        <v>48</v>
      </c>
      <c r="D885" s="267">
        <v>43866</v>
      </c>
      <c r="E885" s="237" t="s">
        <v>3008</v>
      </c>
      <c r="F885" s="237" t="s">
        <v>3</v>
      </c>
      <c r="G885" s="237">
        <v>1821979</v>
      </c>
      <c r="H885" s="190"/>
      <c r="I885" s="248" t="s">
        <v>3682</v>
      </c>
      <c r="J885" s="190"/>
      <c r="K885" s="190"/>
      <c r="L885" s="190"/>
      <c r="M885" s="190"/>
      <c r="N885" s="268">
        <v>0</v>
      </c>
      <c r="O885" s="268">
        <v>18226</v>
      </c>
      <c r="P885" s="190" t="s">
        <v>657</v>
      </c>
      <c r="Q885" s="375"/>
    </row>
    <row r="886" spans="1:17" ht="51">
      <c r="A886" s="265">
        <v>312</v>
      </c>
      <c r="B886" s="190"/>
      <c r="C886" s="266" t="s">
        <v>142</v>
      </c>
      <c r="D886" s="267">
        <v>43866</v>
      </c>
      <c r="E886" s="237" t="s">
        <v>3009</v>
      </c>
      <c r="F886" s="237" t="s">
        <v>3</v>
      </c>
      <c r="G886" s="237">
        <v>1821997</v>
      </c>
      <c r="H886" s="190"/>
      <c r="I886" s="248" t="s">
        <v>3683</v>
      </c>
      <c r="J886" s="190"/>
      <c r="K886" s="190"/>
      <c r="L886" s="190"/>
      <c r="M886" s="190"/>
      <c r="N886" s="268">
        <v>0</v>
      </c>
      <c r="O886" s="268">
        <v>5342</v>
      </c>
      <c r="P886" s="190" t="s">
        <v>657</v>
      </c>
      <c r="Q886" s="375"/>
    </row>
    <row r="887" spans="1:17" ht="51">
      <c r="A887" s="265">
        <v>312</v>
      </c>
      <c r="B887" s="190"/>
      <c r="C887" s="266" t="s">
        <v>142</v>
      </c>
      <c r="D887" s="267">
        <v>43866</v>
      </c>
      <c r="E887" s="237" t="s">
        <v>3010</v>
      </c>
      <c r="F887" s="237" t="s">
        <v>3</v>
      </c>
      <c r="G887" s="237">
        <v>1821999</v>
      </c>
      <c r="H887" s="190"/>
      <c r="I887" s="248" t="s">
        <v>3684</v>
      </c>
      <c r="J887" s="190"/>
      <c r="K887" s="190"/>
      <c r="L887" s="190"/>
      <c r="M887" s="190"/>
      <c r="N887" s="268">
        <v>0</v>
      </c>
      <c r="O887" s="268">
        <v>1336.41</v>
      </c>
      <c r="P887" s="190" t="s">
        <v>657</v>
      </c>
      <c r="Q887" s="375"/>
    </row>
    <row r="888" spans="1:17" ht="51">
      <c r="A888" s="265" t="s">
        <v>553</v>
      </c>
      <c r="B888" s="190"/>
      <c r="C888" s="266" t="s">
        <v>605</v>
      </c>
      <c r="D888" s="267">
        <v>43866</v>
      </c>
      <c r="E888" s="237" t="s">
        <v>3011</v>
      </c>
      <c r="F888" s="237" t="s">
        <v>3</v>
      </c>
      <c r="G888" s="237">
        <v>1822001</v>
      </c>
      <c r="H888" s="190"/>
      <c r="I888" s="248" t="s">
        <v>3685</v>
      </c>
      <c r="J888" s="190"/>
      <c r="K888" s="190"/>
      <c r="L888" s="190"/>
      <c r="M888" s="190"/>
      <c r="N888" s="268">
        <v>0</v>
      </c>
      <c r="O888" s="268">
        <v>741</v>
      </c>
      <c r="P888" s="190" t="s">
        <v>657</v>
      </c>
      <c r="Q888" s="375"/>
    </row>
    <row r="889" spans="1:17" ht="51">
      <c r="A889" s="265">
        <v>192</v>
      </c>
      <c r="B889" s="190"/>
      <c r="C889" s="266" t="s">
        <v>92</v>
      </c>
      <c r="D889" s="267">
        <v>43866</v>
      </c>
      <c r="E889" s="237" t="s">
        <v>3012</v>
      </c>
      <c r="F889" s="237" t="s">
        <v>3</v>
      </c>
      <c r="G889" s="237">
        <v>1822009</v>
      </c>
      <c r="H889" s="190"/>
      <c r="I889" s="248" t="s">
        <v>3686</v>
      </c>
      <c r="J889" s="190"/>
      <c r="K889" s="190"/>
      <c r="L889" s="190"/>
      <c r="M889" s="190"/>
      <c r="N889" s="268">
        <v>0</v>
      </c>
      <c r="O889" s="268">
        <v>28</v>
      </c>
      <c r="P889" s="190" t="s">
        <v>657</v>
      </c>
      <c r="Q889" s="375"/>
    </row>
    <row r="890" spans="1:17" ht="51">
      <c r="A890" s="265">
        <v>192</v>
      </c>
      <c r="B890" s="190"/>
      <c r="C890" s="266" t="s">
        <v>92</v>
      </c>
      <c r="D890" s="267">
        <v>43866</v>
      </c>
      <c r="E890" s="237" t="s">
        <v>3013</v>
      </c>
      <c r="F890" s="237" t="s">
        <v>3</v>
      </c>
      <c r="G890" s="237">
        <v>1822010</v>
      </c>
      <c r="H890" s="190"/>
      <c r="I890" s="248" t="s">
        <v>3687</v>
      </c>
      <c r="J890" s="190"/>
      <c r="K890" s="190"/>
      <c r="L890" s="190"/>
      <c r="M890" s="190"/>
      <c r="N890" s="268">
        <v>0</v>
      </c>
      <c r="O890" s="268">
        <v>381</v>
      </c>
      <c r="P890" s="190" t="s">
        <v>657</v>
      </c>
      <c r="Q890" s="375"/>
    </row>
    <row r="891" spans="1:17" ht="51">
      <c r="A891" s="265">
        <v>192</v>
      </c>
      <c r="B891" s="190"/>
      <c r="C891" s="266" t="s">
        <v>92</v>
      </c>
      <c r="D891" s="267">
        <v>43866</v>
      </c>
      <c r="E891" s="237" t="s">
        <v>3014</v>
      </c>
      <c r="F891" s="237" t="s">
        <v>3</v>
      </c>
      <c r="G891" s="237">
        <v>1822011</v>
      </c>
      <c r="H891" s="190"/>
      <c r="I891" s="248" t="s">
        <v>3688</v>
      </c>
      <c r="J891" s="190"/>
      <c r="K891" s="190"/>
      <c r="L891" s="190"/>
      <c r="M891" s="190"/>
      <c r="N891" s="268">
        <v>0</v>
      </c>
      <c r="O891" s="268">
        <v>16</v>
      </c>
      <c r="P891" s="190" t="s">
        <v>657</v>
      </c>
      <c r="Q891" s="375"/>
    </row>
    <row r="892" spans="1:17" ht="51">
      <c r="A892" s="265">
        <v>192</v>
      </c>
      <c r="B892" s="190"/>
      <c r="C892" s="266" t="s">
        <v>92</v>
      </c>
      <c r="D892" s="267">
        <v>43866</v>
      </c>
      <c r="E892" s="237" t="s">
        <v>3015</v>
      </c>
      <c r="F892" s="237" t="s">
        <v>3</v>
      </c>
      <c r="G892" s="237">
        <v>1822012</v>
      </c>
      <c r="H892" s="190"/>
      <c r="I892" s="248" t="s">
        <v>3689</v>
      </c>
      <c r="J892" s="190"/>
      <c r="K892" s="190"/>
      <c r="L892" s="190"/>
      <c r="M892" s="190"/>
      <c r="N892" s="268">
        <v>0</v>
      </c>
      <c r="O892" s="268">
        <v>335</v>
      </c>
      <c r="P892" s="190" t="s">
        <v>657</v>
      </c>
      <c r="Q892" s="375"/>
    </row>
    <row r="893" spans="1:17" ht="51">
      <c r="A893" s="265">
        <v>192</v>
      </c>
      <c r="B893" s="190"/>
      <c r="C893" s="266" t="s">
        <v>92</v>
      </c>
      <c r="D893" s="267">
        <v>43866</v>
      </c>
      <c r="E893" s="237" t="s">
        <v>3016</v>
      </c>
      <c r="F893" s="237" t="s">
        <v>3</v>
      </c>
      <c r="G893" s="237">
        <v>1822013</v>
      </c>
      <c r="H893" s="190"/>
      <c r="I893" s="248" t="s">
        <v>3690</v>
      </c>
      <c r="J893" s="190"/>
      <c r="K893" s="190"/>
      <c r="L893" s="190"/>
      <c r="M893" s="190"/>
      <c r="N893" s="268">
        <v>0</v>
      </c>
      <c r="O893" s="268">
        <v>73</v>
      </c>
      <c r="P893" s="190" t="s">
        <v>657</v>
      </c>
      <c r="Q893" s="375"/>
    </row>
    <row r="894" spans="1:17" ht="51">
      <c r="A894" s="265" t="s">
        <v>553</v>
      </c>
      <c r="B894" s="190"/>
      <c r="C894" s="266" t="s">
        <v>605</v>
      </c>
      <c r="D894" s="267">
        <v>43866</v>
      </c>
      <c r="E894" s="237" t="s">
        <v>3017</v>
      </c>
      <c r="F894" s="237" t="s">
        <v>3</v>
      </c>
      <c r="G894" s="237">
        <v>1822016</v>
      </c>
      <c r="H894" s="190"/>
      <c r="I894" s="248" t="s">
        <v>3691</v>
      </c>
      <c r="J894" s="190"/>
      <c r="K894" s="190"/>
      <c r="L894" s="190"/>
      <c r="M894" s="190"/>
      <c r="N894" s="268">
        <v>0</v>
      </c>
      <c r="O894" s="268">
        <v>4608</v>
      </c>
      <c r="P894" s="190" t="s">
        <v>657</v>
      </c>
      <c r="Q894" s="375"/>
    </row>
    <row r="895" spans="1:17" ht="38.25">
      <c r="A895" s="265" t="s">
        <v>562</v>
      </c>
      <c r="B895" s="190"/>
      <c r="C895" s="266" t="s">
        <v>604</v>
      </c>
      <c r="D895" s="267">
        <v>43866</v>
      </c>
      <c r="E895" s="237" t="s">
        <v>3018</v>
      </c>
      <c r="F895" s="237" t="s">
        <v>3</v>
      </c>
      <c r="G895" s="237">
        <v>1822040</v>
      </c>
      <c r="H895" s="190"/>
      <c r="I895" s="248" t="s">
        <v>1348</v>
      </c>
      <c r="J895" s="190"/>
      <c r="K895" s="190"/>
      <c r="L895" s="190"/>
      <c r="M895" s="190"/>
      <c r="N895" s="268">
        <v>0</v>
      </c>
      <c r="O895" s="268">
        <v>800</v>
      </c>
      <c r="P895" s="190" t="s">
        <v>657</v>
      </c>
      <c r="Q895" s="375"/>
    </row>
    <row r="896" spans="1:17" ht="51">
      <c r="A896" s="265" t="s">
        <v>562</v>
      </c>
      <c r="B896" s="190"/>
      <c r="C896" s="266" t="s">
        <v>604</v>
      </c>
      <c r="D896" s="267">
        <v>43866</v>
      </c>
      <c r="E896" s="237" t="s">
        <v>3019</v>
      </c>
      <c r="F896" s="237" t="s">
        <v>3</v>
      </c>
      <c r="G896" s="237">
        <v>1822122</v>
      </c>
      <c r="H896" s="190"/>
      <c r="I896" s="248" t="s">
        <v>1345</v>
      </c>
      <c r="J896" s="190"/>
      <c r="K896" s="190"/>
      <c r="L896" s="190"/>
      <c r="M896" s="190"/>
      <c r="N896" s="268">
        <v>0</v>
      </c>
      <c r="O896" s="268">
        <v>4310</v>
      </c>
      <c r="P896" s="190" t="s">
        <v>657</v>
      </c>
      <c r="Q896" s="375"/>
    </row>
    <row r="897" spans="1:17" ht="38.25">
      <c r="A897" s="265" t="s">
        <v>562</v>
      </c>
      <c r="B897" s="190"/>
      <c r="C897" s="266" t="s">
        <v>604</v>
      </c>
      <c r="D897" s="267">
        <v>43866</v>
      </c>
      <c r="E897" s="237" t="s">
        <v>3020</v>
      </c>
      <c r="F897" s="237" t="s">
        <v>3</v>
      </c>
      <c r="G897" s="237">
        <v>1822123</v>
      </c>
      <c r="H897" s="190"/>
      <c r="I897" s="248" t="s">
        <v>725</v>
      </c>
      <c r="J897" s="190"/>
      <c r="K897" s="190"/>
      <c r="L897" s="190"/>
      <c r="M897" s="190"/>
      <c r="N897" s="268">
        <v>0</v>
      </c>
      <c r="O897" s="268">
        <v>1360</v>
      </c>
      <c r="P897" s="190" t="s">
        <v>657</v>
      </c>
      <c r="Q897" s="375"/>
    </row>
    <row r="898" spans="1:17" ht="63.75">
      <c r="A898" s="265" t="s">
        <v>553</v>
      </c>
      <c r="B898" s="190"/>
      <c r="C898" s="266" t="s">
        <v>605</v>
      </c>
      <c r="D898" s="267">
        <v>43866</v>
      </c>
      <c r="E898" s="237" t="s">
        <v>3021</v>
      </c>
      <c r="F898" s="237" t="s">
        <v>3</v>
      </c>
      <c r="G898" s="237">
        <v>1821990</v>
      </c>
      <c r="H898" s="190"/>
      <c r="I898" s="248" t="s">
        <v>3692</v>
      </c>
      <c r="J898" s="190"/>
      <c r="K898" s="190"/>
      <c r="L898" s="190"/>
      <c r="M898" s="190"/>
      <c r="N898" s="268">
        <v>0</v>
      </c>
      <c r="O898" s="268">
        <v>8417.75</v>
      </c>
      <c r="P898" s="190" t="s">
        <v>657</v>
      </c>
      <c r="Q898" s="375"/>
    </row>
    <row r="899" spans="1:17" ht="63.75">
      <c r="A899" s="265">
        <v>301</v>
      </c>
      <c r="B899" s="190"/>
      <c r="C899" s="266" t="s">
        <v>137</v>
      </c>
      <c r="D899" s="267">
        <v>43866</v>
      </c>
      <c r="E899" s="237" t="s">
        <v>3022</v>
      </c>
      <c r="F899" s="237" t="s">
        <v>3</v>
      </c>
      <c r="G899" s="237">
        <v>1822015</v>
      </c>
      <c r="H899" s="190"/>
      <c r="I899" s="248" t="s">
        <v>3693</v>
      </c>
      <c r="J899" s="190"/>
      <c r="K899" s="190"/>
      <c r="L899" s="190"/>
      <c r="M899" s="190"/>
      <c r="N899" s="268">
        <v>0</v>
      </c>
      <c r="O899" s="268">
        <v>1800000</v>
      </c>
      <c r="P899" s="190" t="s">
        <v>657</v>
      </c>
      <c r="Q899" s="375"/>
    </row>
    <row r="900" spans="1:17" ht="51">
      <c r="A900" s="265">
        <v>513</v>
      </c>
      <c r="B900" s="190"/>
      <c r="C900" s="266" t="s">
        <v>169</v>
      </c>
      <c r="D900" s="267">
        <v>43866</v>
      </c>
      <c r="E900" s="237" t="s">
        <v>3023</v>
      </c>
      <c r="F900" s="237" t="s">
        <v>3</v>
      </c>
      <c r="G900" s="237">
        <v>1822031</v>
      </c>
      <c r="H900" s="190"/>
      <c r="I900" s="248" t="s">
        <v>3694</v>
      </c>
      <c r="J900" s="190"/>
      <c r="K900" s="190"/>
      <c r="L900" s="190"/>
      <c r="M900" s="190"/>
      <c r="N900" s="268">
        <v>0</v>
      </c>
      <c r="O900" s="268">
        <v>10251.65</v>
      </c>
      <c r="P900" s="190" t="s">
        <v>657</v>
      </c>
      <c r="Q900" s="375"/>
    </row>
    <row r="901" spans="1:17" ht="51">
      <c r="A901" s="265">
        <v>513</v>
      </c>
      <c r="B901" s="190"/>
      <c r="C901" s="266" t="s">
        <v>169</v>
      </c>
      <c r="D901" s="267">
        <v>43866</v>
      </c>
      <c r="E901" s="237" t="s">
        <v>3024</v>
      </c>
      <c r="F901" s="237" t="s">
        <v>3</v>
      </c>
      <c r="G901" s="237">
        <v>1822033</v>
      </c>
      <c r="H901" s="190"/>
      <c r="I901" s="248" t="s">
        <v>3695</v>
      </c>
      <c r="J901" s="190"/>
      <c r="K901" s="190"/>
      <c r="L901" s="190"/>
      <c r="M901" s="190"/>
      <c r="N901" s="268">
        <v>0</v>
      </c>
      <c r="O901" s="268">
        <v>986.39</v>
      </c>
      <c r="P901" s="190" t="s">
        <v>657</v>
      </c>
      <c r="Q901" s="375"/>
    </row>
    <row r="902" spans="1:17" ht="63.75">
      <c r="A902" s="265">
        <v>595</v>
      </c>
      <c r="B902" s="190"/>
      <c r="C902" s="266" t="s">
        <v>629</v>
      </c>
      <c r="D902" s="267">
        <v>43866</v>
      </c>
      <c r="E902" s="237" t="s">
        <v>3025</v>
      </c>
      <c r="F902" s="237" t="s">
        <v>3</v>
      </c>
      <c r="G902" s="237">
        <v>1822062</v>
      </c>
      <c r="H902" s="190"/>
      <c r="I902" s="248" t="s">
        <v>3696</v>
      </c>
      <c r="J902" s="190"/>
      <c r="K902" s="190"/>
      <c r="L902" s="190"/>
      <c r="M902" s="190"/>
      <c r="N902" s="268">
        <v>0</v>
      </c>
      <c r="O902" s="268">
        <v>8458.75</v>
      </c>
      <c r="P902" s="190" t="s">
        <v>657</v>
      </c>
      <c r="Q902" s="375"/>
    </row>
    <row r="903" spans="1:17" ht="51">
      <c r="A903" s="265" t="s">
        <v>553</v>
      </c>
      <c r="B903" s="190"/>
      <c r="C903" s="266" t="s">
        <v>605</v>
      </c>
      <c r="D903" s="267">
        <v>43866</v>
      </c>
      <c r="E903" s="237" t="s">
        <v>3026</v>
      </c>
      <c r="F903" s="237" t="s">
        <v>3</v>
      </c>
      <c r="G903" s="237">
        <v>1822066</v>
      </c>
      <c r="H903" s="190"/>
      <c r="I903" s="248" t="s">
        <v>3697</v>
      </c>
      <c r="J903" s="190"/>
      <c r="K903" s="190"/>
      <c r="L903" s="190"/>
      <c r="M903" s="190"/>
      <c r="N903" s="268">
        <v>0</v>
      </c>
      <c r="O903" s="268">
        <v>14591.19</v>
      </c>
      <c r="P903" s="190" t="s">
        <v>657</v>
      </c>
      <c r="Q903" s="375"/>
    </row>
    <row r="904" spans="1:17" ht="51">
      <c r="A904" s="265">
        <v>595</v>
      </c>
      <c r="B904" s="190"/>
      <c r="C904" s="266" t="s">
        <v>629</v>
      </c>
      <c r="D904" s="267">
        <v>43866</v>
      </c>
      <c r="E904" s="237" t="s">
        <v>3027</v>
      </c>
      <c r="F904" s="237" t="s">
        <v>3</v>
      </c>
      <c r="G904" s="237">
        <v>1822086</v>
      </c>
      <c r="H904" s="190"/>
      <c r="I904" s="248" t="s">
        <v>3698</v>
      </c>
      <c r="J904" s="190"/>
      <c r="K904" s="190"/>
      <c r="L904" s="190"/>
      <c r="M904" s="190"/>
      <c r="N904" s="268">
        <v>0</v>
      </c>
      <c r="O904" s="268">
        <v>500</v>
      </c>
      <c r="P904" s="190" t="s">
        <v>657</v>
      </c>
      <c r="Q904" s="375"/>
    </row>
    <row r="905" spans="1:17" ht="63.75">
      <c r="A905" s="265">
        <v>595</v>
      </c>
      <c r="B905" s="190"/>
      <c r="C905" s="266" t="s">
        <v>629</v>
      </c>
      <c r="D905" s="267">
        <v>43866</v>
      </c>
      <c r="E905" s="237" t="s">
        <v>3028</v>
      </c>
      <c r="F905" s="237" t="s">
        <v>3</v>
      </c>
      <c r="G905" s="237">
        <v>1822087</v>
      </c>
      <c r="H905" s="190"/>
      <c r="I905" s="248" t="s">
        <v>3699</v>
      </c>
      <c r="J905" s="190"/>
      <c r="K905" s="190"/>
      <c r="L905" s="190"/>
      <c r="M905" s="190"/>
      <c r="N905" s="268">
        <v>0</v>
      </c>
      <c r="O905" s="268">
        <v>6977.87</v>
      </c>
      <c r="P905" s="190" t="s">
        <v>657</v>
      </c>
      <c r="Q905" s="375"/>
    </row>
    <row r="906" spans="1:17" ht="63.75">
      <c r="A906" s="265" t="s">
        <v>562</v>
      </c>
      <c r="B906" s="190"/>
      <c r="C906" s="266" t="s">
        <v>604</v>
      </c>
      <c r="D906" s="267">
        <v>43866</v>
      </c>
      <c r="E906" s="237" t="s">
        <v>3029</v>
      </c>
      <c r="F906" s="237" t="s">
        <v>3</v>
      </c>
      <c r="G906" s="237">
        <v>1822098</v>
      </c>
      <c r="H906" s="190"/>
      <c r="I906" s="248" t="s">
        <v>3700</v>
      </c>
      <c r="J906" s="190"/>
      <c r="K906" s="190"/>
      <c r="L906" s="190"/>
      <c r="M906" s="190"/>
      <c r="N906" s="268">
        <v>0</v>
      </c>
      <c r="O906" s="268">
        <v>24187.03</v>
      </c>
      <c r="P906" s="190" t="s">
        <v>657</v>
      </c>
      <c r="Q906" s="375"/>
    </row>
    <row r="907" spans="1:17" ht="38.25">
      <c r="A907" s="265" t="s">
        <v>562</v>
      </c>
      <c r="B907" s="190"/>
      <c r="C907" s="266" t="s">
        <v>604</v>
      </c>
      <c r="D907" s="267">
        <v>43866</v>
      </c>
      <c r="E907" s="237" t="s">
        <v>3030</v>
      </c>
      <c r="F907" s="237" t="s">
        <v>3</v>
      </c>
      <c r="G907" s="237">
        <v>1822146</v>
      </c>
      <c r="H907" s="190"/>
      <c r="I907" s="248" t="s">
        <v>708</v>
      </c>
      <c r="J907" s="190"/>
      <c r="K907" s="190"/>
      <c r="L907" s="190"/>
      <c r="M907" s="190"/>
      <c r="N907" s="268">
        <v>0</v>
      </c>
      <c r="O907" s="268">
        <v>6200</v>
      </c>
      <c r="P907" s="190" t="s">
        <v>657</v>
      </c>
      <c r="Q907" s="375"/>
    </row>
    <row r="908" spans="1:17" ht="51">
      <c r="A908" s="265">
        <v>66</v>
      </c>
      <c r="B908" s="190"/>
      <c r="C908" s="266" t="s">
        <v>52</v>
      </c>
      <c r="D908" s="267">
        <v>43866</v>
      </c>
      <c r="E908" s="237" t="s">
        <v>3031</v>
      </c>
      <c r="F908" s="237" t="s">
        <v>3</v>
      </c>
      <c r="G908" s="237">
        <v>1822209</v>
      </c>
      <c r="H908" s="190"/>
      <c r="I908" s="248" t="s">
        <v>3701</v>
      </c>
      <c r="J908" s="190"/>
      <c r="K908" s="190"/>
      <c r="L908" s="190"/>
      <c r="M908" s="190"/>
      <c r="N908" s="268">
        <v>0</v>
      </c>
      <c r="O908" s="268">
        <v>2398.6799999999998</v>
      </c>
      <c r="P908" s="190" t="s">
        <v>657</v>
      </c>
      <c r="Q908" s="375"/>
    </row>
    <row r="909" spans="1:17" ht="51">
      <c r="A909" s="265">
        <v>513</v>
      </c>
      <c r="B909" s="190"/>
      <c r="C909" s="266" t="s">
        <v>169</v>
      </c>
      <c r="D909" s="267">
        <v>43866</v>
      </c>
      <c r="E909" s="237" t="s">
        <v>3378</v>
      </c>
      <c r="F909" s="237" t="s">
        <v>15</v>
      </c>
      <c r="G909" s="237">
        <v>1265169</v>
      </c>
      <c r="H909" s="190"/>
      <c r="I909" s="248" t="s">
        <v>1463</v>
      </c>
      <c r="J909" s="190"/>
      <c r="K909" s="190"/>
      <c r="L909" s="190"/>
      <c r="M909" s="190"/>
      <c r="N909" s="268">
        <v>50</v>
      </c>
      <c r="O909" s="268">
        <v>0</v>
      </c>
      <c r="P909" s="190" t="s">
        <v>657</v>
      </c>
      <c r="Q909" s="375"/>
    </row>
    <row r="910" spans="1:17" ht="76.5">
      <c r="A910" s="265">
        <v>513</v>
      </c>
      <c r="B910" s="190"/>
      <c r="C910" s="266" t="s">
        <v>169</v>
      </c>
      <c r="D910" s="267">
        <v>43866</v>
      </c>
      <c r="E910" s="237" t="s">
        <v>3379</v>
      </c>
      <c r="F910" s="237" t="s">
        <v>15</v>
      </c>
      <c r="G910" s="237">
        <v>1265485</v>
      </c>
      <c r="H910" s="190"/>
      <c r="I910" s="248" t="s">
        <v>4038</v>
      </c>
      <c r="J910" s="190"/>
      <c r="K910" s="190"/>
      <c r="L910" s="190"/>
      <c r="M910" s="190"/>
      <c r="N910" s="268">
        <v>50</v>
      </c>
      <c r="O910" s="268">
        <v>0</v>
      </c>
      <c r="P910" s="190" t="s">
        <v>657</v>
      </c>
      <c r="Q910" s="375"/>
    </row>
    <row r="911" spans="1:17" ht="63.75">
      <c r="A911" s="265">
        <v>513</v>
      </c>
      <c r="B911" s="190"/>
      <c r="C911" s="266" t="s">
        <v>169</v>
      </c>
      <c r="D911" s="267">
        <v>43866</v>
      </c>
      <c r="E911" s="237" t="s">
        <v>3380</v>
      </c>
      <c r="F911" s="237" t="s">
        <v>15</v>
      </c>
      <c r="G911" s="237">
        <v>1266207</v>
      </c>
      <c r="H911" s="190"/>
      <c r="I911" s="248" t="s">
        <v>4039</v>
      </c>
      <c r="J911" s="190"/>
      <c r="K911" s="190"/>
      <c r="L911" s="190"/>
      <c r="M911" s="190"/>
      <c r="N911" s="268">
        <v>50</v>
      </c>
      <c r="O911" s="268">
        <v>0</v>
      </c>
      <c r="P911" s="190" t="s">
        <v>657</v>
      </c>
      <c r="Q911" s="375"/>
    </row>
    <row r="912" spans="1:17" ht="51">
      <c r="A912" s="265">
        <v>86</v>
      </c>
      <c r="B912" s="190"/>
      <c r="C912" s="266" t="s">
        <v>56</v>
      </c>
      <c r="D912" s="267">
        <v>43867</v>
      </c>
      <c r="E912" s="237" t="s">
        <v>3032</v>
      </c>
      <c r="F912" s="237" t="s">
        <v>3</v>
      </c>
      <c r="G912" s="237">
        <v>1822357</v>
      </c>
      <c r="H912" s="190"/>
      <c r="I912" s="248" t="s">
        <v>3702</v>
      </c>
      <c r="J912" s="190"/>
      <c r="K912" s="190"/>
      <c r="L912" s="190"/>
      <c r="M912" s="190"/>
      <c r="N912" s="268">
        <v>0</v>
      </c>
      <c r="O912" s="268">
        <v>4650</v>
      </c>
      <c r="P912" s="190" t="s">
        <v>657</v>
      </c>
      <c r="Q912" s="375"/>
    </row>
    <row r="913" spans="1:17" ht="63.75">
      <c r="A913" s="265" t="s">
        <v>553</v>
      </c>
      <c r="B913" s="190"/>
      <c r="C913" s="266" t="s">
        <v>605</v>
      </c>
      <c r="D913" s="267">
        <v>43867</v>
      </c>
      <c r="E913" s="237" t="s">
        <v>3033</v>
      </c>
      <c r="F913" s="237" t="s">
        <v>3</v>
      </c>
      <c r="G913" s="237">
        <v>1822400</v>
      </c>
      <c r="H913" s="190"/>
      <c r="I913" s="248" t="s">
        <v>3703</v>
      </c>
      <c r="J913" s="190"/>
      <c r="K913" s="190"/>
      <c r="L913" s="190"/>
      <c r="M913" s="190"/>
      <c r="N913" s="268">
        <v>0</v>
      </c>
      <c r="O913" s="268">
        <v>65801</v>
      </c>
      <c r="P913" s="190" t="s">
        <v>657</v>
      </c>
      <c r="Q913" s="375"/>
    </row>
    <row r="914" spans="1:17" ht="51">
      <c r="A914" s="265" t="s">
        <v>553</v>
      </c>
      <c r="B914" s="190"/>
      <c r="C914" s="266" t="s">
        <v>605</v>
      </c>
      <c r="D914" s="267">
        <v>43867</v>
      </c>
      <c r="E914" s="237" t="s">
        <v>3034</v>
      </c>
      <c r="F914" s="237" t="s">
        <v>3</v>
      </c>
      <c r="G914" s="237">
        <v>1822404</v>
      </c>
      <c r="H914" s="190"/>
      <c r="I914" s="248" t="s">
        <v>3704</v>
      </c>
      <c r="J914" s="190"/>
      <c r="K914" s="190"/>
      <c r="L914" s="190"/>
      <c r="M914" s="190"/>
      <c r="N914" s="268">
        <v>0</v>
      </c>
      <c r="O914" s="268">
        <v>1701</v>
      </c>
      <c r="P914" s="190" t="s">
        <v>657</v>
      </c>
      <c r="Q914" s="375"/>
    </row>
    <row r="915" spans="1:17" ht="63.75">
      <c r="A915" s="265">
        <v>592</v>
      </c>
      <c r="B915" s="190"/>
      <c r="C915" s="266" t="s">
        <v>634</v>
      </c>
      <c r="D915" s="267">
        <v>43867</v>
      </c>
      <c r="E915" s="237" t="s">
        <v>3035</v>
      </c>
      <c r="F915" s="237" t="s">
        <v>3</v>
      </c>
      <c r="G915" s="237">
        <v>1822419</v>
      </c>
      <c r="H915" s="190"/>
      <c r="I915" s="248" t="s">
        <v>3705</v>
      </c>
      <c r="J915" s="190"/>
      <c r="K915" s="190"/>
      <c r="L915" s="190"/>
      <c r="M915" s="190"/>
      <c r="N915" s="268">
        <v>0</v>
      </c>
      <c r="O915" s="268">
        <v>4539</v>
      </c>
      <c r="P915" s="190" t="s">
        <v>657</v>
      </c>
      <c r="Q915" s="375"/>
    </row>
    <row r="916" spans="1:17" ht="51">
      <c r="A916" s="265">
        <v>578</v>
      </c>
      <c r="B916" s="190"/>
      <c r="C916" s="266" t="s">
        <v>177</v>
      </c>
      <c r="D916" s="267">
        <v>43867</v>
      </c>
      <c r="E916" s="237" t="s">
        <v>3036</v>
      </c>
      <c r="F916" s="237" t="s">
        <v>3</v>
      </c>
      <c r="G916" s="237">
        <v>1822432</v>
      </c>
      <c r="H916" s="190"/>
      <c r="I916" s="248" t="s">
        <v>3706</v>
      </c>
      <c r="J916" s="190"/>
      <c r="K916" s="190"/>
      <c r="L916" s="190"/>
      <c r="M916" s="190"/>
      <c r="N916" s="268">
        <v>0</v>
      </c>
      <c r="O916" s="268">
        <v>4002</v>
      </c>
      <c r="P916" s="190" t="s">
        <v>657</v>
      </c>
      <c r="Q916" s="375"/>
    </row>
    <row r="917" spans="1:17" ht="51">
      <c r="A917" s="265" t="s">
        <v>553</v>
      </c>
      <c r="B917" s="190"/>
      <c r="C917" s="266" t="s">
        <v>605</v>
      </c>
      <c r="D917" s="267">
        <v>43867</v>
      </c>
      <c r="E917" s="237" t="s">
        <v>3037</v>
      </c>
      <c r="F917" s="237" t="s">
        <v>3</v>
      </c>
      <c r="G917" s="237">
        <v>1822347</v>
      </c>
      <c r="H917" s="190"/>
      <c r="I917" s="248" t="s">
        <v>3707</v>
      </c>
      <c r="J917" s="190"/>
      <c r="K917" s="190"/>
      <c r="L917" s="190"/>
      <c r="M917" s="190"/>
      <c r="N917" s="268">
        <v>0</v>
      </c>
      <c r="O917" s="268">
        <v>1174.6600000000001</v>
      </c>
      <c r="P917" s="190" t="s">
        <v>657</v>
      </c>
      <c r="Q917" s="375"/>
    </row>
    <row r="918" spans="1:17" ht="51">
      <c r="A918" s="265">
        <v>595</v>
      </c>
      <c r="B918" s="190"/>
      <c r="C918" s="266" t="s">
        <v>629</v>
      </c>
      <c r="D918" s="267">
        <v>43867</v>
      </c>
      <c r="E918" s="237" t="s">
        <v>3038</v>
      </c>
      <c r="F918" s="237" t="s">
        <v>3</v>
      </c>
      <c r="G918" s="237">
        <v>1822354</v>
      </c>
      <c r="H918" s="190"/>
      <c r="I918" s="248" t="s">
        <v>3708</v>
      </c>
      <c r="J918" s="190"/>
      <c r="K918" s="190"/>
      <c r="L918" s="190"/>
      <c r="M918" s="190"/>
      <c r="N918" s="268">
        <v>0</v>
      </c>
      <c r="O918" s="268">
        <v>1785.08</v>
      </c>
      <c r="P918" s="190" t="s">
        <v>657</v>
      </c>
      <c r="Q918" s="375"/>
    </row>
    <row r="919" spans="1:17" ht="51">
      <c r="A919" s="265">
        <v>595</v>
      </c>
      <c r="B919" s="190"/>
      <c r="C919" s="266" t="s">
        <v>629</v>
      </c>
      <c r="D919" s="267">
        <v>43867</v>
      </c>
      <c r="E919" s="237" t="s">
        <v>3039</v>
      </c>
      <c r="F919" s="237" t="s">
        <v>3</v>
      </c>
      <c r="G919" s="237">
        <v>1822355</v>
      </c>
      <c r="H919" s="190"/>
      <c r="I919" s="248" t="s">
        <v>3709</v>
      </c>
      <c r="J919" s="190"/>
      <c r="K919" s="190"/>
      <c r="L919" s="190"/>
      <c r="M919" s="190"/>
      <c r="N919" s="268">
        <v>0</v>
      </c>
      <c r="O919" s="268">
        <v>1705.61</v>
      </c>
      <c r="P919" s="190" t="s">
        <v>657</v>
      </c>
      <c r="Q919" s="375"/>
    </row>
    <row r="920" spans="1:17" ht="51">
      <c r="A920" s="265" t="s">
        <v>553</v>
      </c>
      <c r="B920" s="190"/>
      <c r="C920" s="266" t="s">
        <v>605</v>
      </c>
      <c r="D920" s="267">
        <v>43867</v>
      </c>
      <c r="E920" s="237" t="s">
        <v>3040</v>
      </c>
      <c r="F920" s="237" t="s">
        <v>3</v>
      </c>
      <c r="G920" s="237">
        <v>1822405</v>
      </c>
      <c r="H920" s="190"/>
      <c r="I920" s="248" t="s">
        <v>3710</v>
      </c>
      <c r="J920" s="190"/>
      <c r="K920" s="190"/>
      <c r="L920" s="190"/>
      <c r="M920" s="190"/>
      <c r="N920" s="268">
        <v>0</v>
      </c>
      <c r="O920" s="268">
        <v>629</v>
      </c>
      <c r="P920" s="190" t="s">
        <v>657</v>
      </c>
      <c r="Q920" s="375"/>
    </row>
    <row r="921" spans="1:17" ht="63.75">
      <c r="A921" s="265">
        <v>340</v>
      </c>
      <c r="B921" s="190"/>
      <c r="C921" s="266" t="s">
        <v>145</v>
      </c>
      <c r="D921" s="267">
        <v>43867</v>
      </c>
      <c r="E921" s="237" t="s">
        <v>3041</v>
      </c>
      <c r="F921" s="237" t="s">
        <v>3</v>
      </c>
      <c r="G921" s="237">
        <v>1822407</v>
      </c>
      <c r="H921" s="190"/>
      <c r="I921" s="248" t="s">
        <v>3711</v>
      </c>
      <c r="J921" s="190"/>
      <c r="K921" s="190"/>
      <c r="L921" s="190"/>
      <c r="M921" s="190"/>
      <c r="N921" s="268">
        <v>0</v>
      </c>
      <c r="O921" s="268">
        <v>598.80999999999995</v>
      </c>
      <c r="P921" s="190" t="s">
        <v>657</v>
      </c>
      <c r="Q921" s="375"/>
    </row>
    <row r="922" spans="1:17" ht="63.75">
      <c r="A922" s="265">
        <v>47</v>
      </c>
      <c r="B922" s="190"/>
      <c r="C922" s="266" t="s">
        <v>49</v>
      </c>
      <c r="D922" s="267">
        <v>43867</v>
      </c>
      <c r="E922" s="237" t="s">
        <v>3042</v>
      </c>
      <c r="F922" s="237" t="s">
        <v>3</v>
      </c>
      <c r="G922" s="237">
        <v>1822422</v>
      </c>
      <c r="H922" s="190"/>
      <c r="I922" s="248" t="s">
        <v>3712</v>
      </c>
      <c r="J922" s="190"/>
      <c r="K922" s="190"/>
      <c r="L922" s="190"/>
      <c r="M922" s="190"/>
      <c r="N922" s="268">
        <v>0</v>
      </c>
      <c r="O922" s="268">
        <v>3</v>
      </c>
      <c r="P922" s="190" t="s">
        <v>657</v>
      </c>
      <c r="Q922" s="375"/>
    </row>
    <row r="923" spans="1:17" ht="51">
      <c r="A923" s="265">
        <v>66</v>
      </c>
      <c r="B923" s="190"/>
      <c r="C923" s="266" t="s">
        <v>52</v>
      </c>
      <c r="D923" s="267">
        <v>43867</v>
      </c>
      <c r="E923" s="237" t="s">
        <v>3043</v>
      </c>
      <c r="F923" s="237" t="s">
        <v>3</v>
      </c>
      <c r="G923" s="237">
        <v>1822427</v>
      </c>
      <c r="H923" s="190"/>
      <c r="I923" s="248" t="s">
        <v>3713</v>
      </c>
      <c r="J923" s="190"/>
      <c r="K923" s="190"/>
      <c r="L923" s="190"/>
      <c r="M923" s="190"/>
      <c r="N923" s="268">
        <v>0</v>
      </c>
      <c r="O923" s="268">
        <v>30</v>
      </c>
      <c r="P923" s="190" t="s">
        <v>657</v>
      </c>
      <c r="Q923" s="375"/>
    </row>
    <row r="924" spans="1:17" ht="51">
      <c r="A924" s="265" t="s">
        <v>553</v>
      </c>
      <c r="B924" s="190"/>
      <c r="C924" s="266" t="s">
        <v>605</v>
      </c>
      <c r="D924" s="267">
        <v>43867</v>
      </c>
      <c r="E924" s="237" t="s">
        <v>3044</v>
      </c>
      <c r="F924" s="237" t="s">
        <v>3</v>
      </c>
      <c r="G924" s="237">
        <v>1822434</v>
      </c>
      <c r="H924" s="190"/>
      <c r="I924" s="248" t="s">
        <v>3714</v>
      </c>
      <c r="J924" s="190"/>
      <c r="K924" s="190"/>
      <c r="L924" s="190"/>
      <c r="M924" s="190"/>
      <c r="N924" s="268">
        <v>0</v>
      </c>
      <c r="O924" s="268">
        <v>247</v>
      </c>
      <c r="P924" s="190" t="s">
        <v>657</v>
      </c>
      <c r="Q924" s="375"/>
    </row>
    <row r="925" spans="1:17" ht="38.25">
      <c r="A925" s="265">
        <v>86</v>
      </c>
      <c r="B925" s="190"/>
      <c r="C925" s="266" t="s">
        <v>56</v>
      </c>
      <c r="D925" s="267">
        <v>43867</v>
      </c>
      <c r="E925" s="237" t="s">
        <v>3045</v>
      </c>
      <c r="F925" s="237" t="s">
        <v>3</v>
      </c>
      <c r="G925" s="237">
        <v>1822446</v>
      </c>
      <c r="H925" s="190"/>
      <c r="I925" s="248" t="s">
        <v>3715</v>
      </c>
      <c r="J925" s="190"/>
      <c r="K925" s="190"/>
      <c r="L925" s="190"/>
      <c r="M925" s="190"/>
      <c r="N925" s="268">
        <v>0</v>
      </c>
      <c r="O925" s="268">
        <v>50</v>
      </c>
      <c r="P925" s="190" t="s">
        <v>657</v>
      </c>
      <c r="Q925" s="375"/>
    </row>
    <row r="926" spans="1:17" ht="38.25">
      <c r="A926" s="265">
        <v>86</v>
      </c>
      <c r="B926" s="190"/>
      <c r="C926" s="266" t="s">
        <v>56</v>
      </c>
      <c r="D926" s="267">
        <v>43867</v>
      </c>
      <c r="E926" s="237" t="s">
        <v>3046</v>
      </c>
      <c r="F926" s="237" t="s">
        <v>3</v>
      </c>
      <c r="G926" s="237">
        <v>1822448</v>
      </c>
      <c r="H926" s="190"/>
      <c r="I926" s="248" t="s">
        <v>3716</v>
      </c>
      <c r="J926" s="190"/>
      <c r="K926" s="190"/>
      <c r="L926" s="190"/>
      <c r="M926" s="190"/>
      <c r="N926" s="268">
        <v>0</v>
      </c>
      <c r="O926" s="268">
        <v>50</v>
      </c>
      <c r="P926" s="190" t="s">
        <v>657</v>
      </c>
      <c r="Q926" s="375"/>
    </row>
    <row r="927" spans="1:17" ht="63.75">
      <c r="A927" s="265" t="s">
        <v>553</v>
      </c>
      <c r="B927" s="190"/>
      <c r="C927" s="266" t="s">
        <v>605</v>
      </c>
      <c r="D927" s="267">
        <v>43867</v>
      </c>
      <c r="E927" s="237" t="s">
        <v>3047</v>
      </c>
      <c r="F927" s="237" t="s">
        <v>3</v>
      </c>
      <c r="G927" s="237">
        <v>1822454</v>
      </c>
      <c r="H927" s="190"/>
      <c r="I927" s="248" t="s">
        <v>3717</v>
      </c>
      <c r="J927" s="190"/>
      <c r="K927" s="190"/>
      <c r="L927" s="190"/>
      <c r="M927" s="190"/>
      <c r="N927" s="268">
        <v>0</v>
      </c>
      <c r="O927" s="268">
        <v>522</v>
      </c>
      <c r="P927" s="190" t="s">
        <v>657</v>
      </c>
      <c r="Q927" s="375"/>
    </row>
    <row r="928" spans="1:17" ht="38.25">
      <c r="A928" s="265">
        <v>46</v>
      </c>
      <c r="B928" s="190"/>
      <c r="C928" s="266" t="s">
        <v>48</v>
      </c>
      <c r="D928" s="267">
        <v>43867</v>
      </c>
      <c r="E928" s="237" t="s">
        <v>3048</v>
      </c>
      <c r="F928" s="237" t="s">
        <v>3</v>
      </c>
      <c r="G928" s="237">
        <v>1822457</v>
      </c>
      <c r="H928" s="190"/>
      <c r="I928" s="248" t="s">
        <v>3718</v>
      </c>
      <c r="J928" s="190"/>
      <c r="K928" s="190"/>
      <c r="L928" s="190"/>
      <c r="M928" s="190"/>
      <c r="N928" s="268">
        <v>0</v>
      </c>
      <c r="O928" s="268">
        <v>357.21</v>
      </c>
      <c r="P928" s="190" t="s">
        <v>657</v>
      </c>
      <c r="Q928" s="375"/>
    </row>
    <row r="929" spans="1:17" ht="51">
      <c r="A929" s="265" t="s">
        <v>562</v>
      </c>
      <c r="B929" s="190"/>
      <c r="C929" s="266" t="s">
        <v>604</v>
      </c>
      <c r="D929" s="267">
        <v>43867</v>
      </c>
      <c r="E929" s="237" t="s">
        <v>3049</v>
      </c>
      <c r="F929" s="237" t="s">
        <v>3</v>
      </c>
      <c r="G929" s="237">
        <v>1822480</v>
      </c>
      <c r="H929" s="190"/>
      <c r="I929" s="248" t="s">
        <v>3719</v>
      </c>
      <c r="J929" s="190"/>
      <c r="K929" s="190"/>
      <c r="L929" s="190"/>
      <c r="M929" s="190"/>
      <c r="N929" s="268">
        <v>0</v>
      </c>
      <c r="O929" s="268">
        <v>1726</v>
      </c>
      <c r="P929" s="190" t="s">
        <v>657</v>
      </c>
      <c r="Q929" s="375"/>
    </row>
    <row r="930" spans="1:17" ht="51">
      <c r="A930" s="265">
        <v>47</v>
      </c>
      <c r="B930" s="190"/>
      <c r="C930" s="266" t="s">
        <v>49</v>
      </c>
      <c r="D930" s="267">
        <v>43867</v>
      </c>
      <c r="E930" s="237" t="s">
        <v>3050</v>
      </c>
      <c r="F930" s="237" t="s">
        <v>3</v>
      </c>
      <c r="G930" s="237">
        <v>1822537</v>
      </c>
      <c r="H930" s="190"/>
      <c r="I930" s="248" t="s">
        <v>3720</v>
      </c>
      <c r="J930" s="190"/>
      <c r="K930" s="190"/>
      <c r="L930" s="190"/>
      <c r="M930" s="190"/>
      <c r="N930" s="268">
        <v>0</v>
      </c>
      <c r="O930" s="268">
        <v>1212.69</v>
      </c>
      <c r="P930" s="190" t="s">
        <v>657</v>
      </c>
      <c r="Q930" s="375"/>
    </row>
    <row r="931" spans="1:17" ht="76.5">
      <c r="A931" s="265">
        <v>16</v>
      </c>
      <c r="B931" s="190"/>
      <c r="C931" s="266" t="s">
        <v>7133</v>
      </c>
      <c r="D931" s="267">
        <v>43867</v>
      </c>
      <c r="E931" s="237" t="s">
        <v>3051</v>
      </c>
      <c r="F931" s="237" t="s">
        <v>3</v>
      </c>
      <c r="G931" s="237">
        <v>1822560</v>
      </c>
      <c r="H931" s="190"/>
      <c r="I931" s="248" t="s">
        <v>8382</v>
      </c>
      <c r="J931" s="190"/>
      <c r="K931" s="190"/>
      <c r="L931" s="190"/>
      <c r="M931" s="190"/>
      <c r="N931" s="268">
        <v>0</v>
      </c>
      <c r="O931" s="268">
        <v>5000</v>
      </c>
      <c r="P931" s="190" t="s">
        <v>657</v>
      </c>
      <c r="Q931" s="375"/>
    </row>
    <row r="932" spans="1:17" ht="76.5">
      <c r="A932" s="265" t="s">
        <v>553</v>
      </c>
      <c r="B932" s="190"/>
      <c r="C932" s="266" t="s">
        <v>605</v>
      </c>
      <c r="D932" s="267">
        <v>43867</v>
      </c>
      <c r="E932" s="237" t="s">
        <v>3381</v>
      </c>
      <c r="F932" s="237" t="s">
        <v>658</v>
      </c>
      <c r="G932" s="237">
        <v>1230361</v>
      </c>
      <c r="H932" s="190"/>
      <c r="I932" s="248" t="s">
        <v>4040</v>
      </c>
      <c r="J932" s="190"/>
      <c r="K932" s="190"/>
      <c r="L932" s="190"/>
      <c r="M932" s="190"/>
      <c r="N932" s="268">
        <v>0</v>
      </c>
      <c r="O932" s="268">
        <v>228</v>
      </c>
      <c r="P932" s="190" t="s">
        <v>657</v>
      </c>
      <c r="Q932" s="375"/>
    </row>
    <row r="933" spans="1:17" ht="51">
      <c r="A933" s="265">
        <v>513</v>
      </c>
      <c r="B933" s="190"/>
      <c r="C933" s="266" t="s">
        <v>169</v>
      </c>
      <c r="D933" s="267">
        <v>43867</v>
      </c>
      <c r="E933" s="237" t="s">
        <v>3383</v>
      </c>
      <c r="F933" s="237" t="s">
        <v>15</v>
      </c>
      <c r="G933" s="237">
        <v>1266343</v>
      </c>
      <c r="H933" s="190"/>
      <c r="I933" s="248" t="s">
        <v>4042</v>
      </c>
      <c r="J933" s="190"/>
      <c r="K933" s="190"/>
      <c r="L933" s="190"/>
      <c r="M933" s="190"/>
      <c r="N933" s="268">
        <v>50</v>
      </c>
      <c r="O933" s="268">
        <v>0</v>
      </c>
      <c r="P933" s="190" t="s">
        <v>657</v>
      </c>
      <c r="Q933" s="375"/>
    </row>
    <row r="934" spans="1:17" ht="102">
      <c r="A934" s="265">
        <v>310</v>
      </c>
      <c r="B934" s="190"/>
      <c r="C934" s="266" t="s">
        <v>140</v>
      </c>
      <c r="D934" s="267">
        <v>43867</v>
      </c>
      <c r="E934" s="237" t="s">
        <v>3384</v>
      </c>
      <c r="F934" s="237" t="s">
        <v>618</v>
      </c>
      <c r="G934" s="237">
        <v>10240</v>
      </c>
      <c r="H934" s="190"/>
      <c r="I934" s="248" t="s">
        <v>4043</v>
      </c>
      <c r="J934" s="190"/>
      <c r="K934" s="190"/>
      <c r="L934" s="190"/>
      <c r="M934" s="190"/>
      <c r="N934" s="268">
        <v>6710.66</v>
      </c>
      <c r="O934" s="268">
        <v>0</v>
      </c>
      <c r="P934" s="190" t="s">
        <v>657</v>
      </c>
      <c r="Q934" s="375"/>
    </row>
    <row r="935" spans="1:17" ht="63.75">
      <c r="A935" s="265">
        <v>513</v>
      </c>
      <c r="B935" s="190"/>
      <c r="C935" s="266" t="s">
        <v>169</v>
      </c>
      <c r="D935" s="267">
        <v>43867</v>
      </c>
      <c r="E935" s="237" t="s">
        <v>3385</v>
      </c>
      <c r="F935" s="237" t="s">
        <v>15</v>
      </c>
      <c r="G935" s="237">
        <v>1267460</v>
      </c>
      <c r="H935" s="190"/>
      <c r="I935" s="248" t="s">
        <v>4044</v>
      </c>
      <c r="J935" s="190"/>
      <c r="K935" s="190"/>
      <c r="L935" s="190"/>
      <c r="M935" s="190"/>
      <c r="N935" s="268">
        <v>50</v>
      </c>
      <c r="O935" s="268">
        <v>0</v>
      </c>
      <c r="P935" s="190" t="s">
        <v>657</v>
      </c>
      <c r="Q935" s="375"/>
    </row>
    <row r="936" spans="1:17" ht="38.25">
      <c r="A936" s="265">
        <v>348</v>
      </c>
      <c r="B936" s="190"/>
      <c r="C936" s="266" t="s">
        <v>152</v>
      </c>
      <c r="D936" s="267">
        <v>43868</v>
      </c>
      <c r="E936" s="237" t="s">
        <v>3052</v>
      </c>
      <c r="F936" s="237" t="s">
        <v>3</v>
      </c>
      <c r="G936" s="237">
        <v>1822726</v>
      </c>
      <c r="H936" s="190"/>
      <c r="I936" s="248" t="s">
        <v>3721</v>
      </c>
      <c r="J936" s="190"/>
      <c r="K936" s="190"/>
      <c r="L936" s="190"/>
      <c r="M936" s="190"/>
      <c r="N936" s="268">
        <v>0</v>
      </c>
      <c r="O936" s="268">
        <v>315.35000000000002</v>
      </c>
      <c r="P936" s="190" t="s">
        <v>657</v>
      </c>
      <c r="Q936" s="375"/>
    </row>
    <row r="937" spans="1:17" ht="51">
      <c r="A937" s="265">
        <v>224</v>
      </c>
      <c r="B937" s="190"/>
      <c r="C937" s="266" t="s">
        <v>104</v>
      </c>
      <c r="D937" s="267">
        <v>43868</v>
      </c>
      <c r="E937" s="237" t="s">
        <v>3053</v>
      </c>
      <c r="F937" s="237" t="s">
        <v>3</v>
      </c>
      <c r="G937" s="237">
        <v>1822728</v>
      </c>
      <c r="H937" s="190"/>
      <c r="I937" s="248" t="s">
        <v>3722</v>
      </c>
      <c r="J937" s="190"/>
      <c r="K937" s="190"/>
      <c r="L937" s="190"/>
      <c r="M937" s="190"/>
      <c r="N937" s="268">
        <v>0</v>
      </c>
      <c r="O937" s="268">
        <v>353.73</v>
      </c>
      <c r="P937" s="190" t="s">
        <v>657</v>
      </c>
      <c r="Q937" s="375"/>
    </row>
    <row r="938" spans="1:17" ht="51">
      <c r="A938" s="265">
        <v>16</v>
      </c>
      <c r="B938" s="190"/>
      <c r="C938" s="266" t="s">
        <v>7133</v>
      </c>
      <c r="D938" s="267">
        <v>43868</v>
      </c>
      <c r="E938" s="237" t="s">
        <v>3054</v>
      </c>
      <c r="F938" s="237" t="s">
        <v>3</v>
      </c>
      <c r="G938" s="237">
        <v>1822737</v>
      </c>
      <c r="H938" s="190"/>
      <c r="I938" s="248" t="s">
        <v>8383</v>
      </c>
      <c r="J938" s="190"/>
      <c r="K938" s="190"/>
      <c r="L938" s="190"/>
      <c r="M938" s="190"/>
      <c r="N938" s="268">
        <v>0</v>
      </c>
      <c r="O938" s="268">
        <v>315.76</v>
      </c>
      <c r="P938" s="190" t="s">
        <v>657</v>
      </c>
      <c r="Q938" s="375"/>
    </row>
    <row r="939" spans="1:17" ht="63.75">
      <c r="A939" s="265">
        <v>340</v>
      </c>
      <c r="B939" s="190"/>
      <c r="C939" s="266" t="s">
        <v>145</v>
      </c>
      <c r="D939" s="267">
        <v>43868</v>
      </c>
      <c r="E939" s="237" t="s">
        <v>3055</v>
      </c>
      <c r="F939" s="237" t="s">
        <v>3</v>
      </c>
      <c r="G939" s="237">
        <v>1822797</v>
      </c>
      <c r="H939" s="190"/>
      <c r="I939" s="248" t="s">
        <v>3723</v>
      </c>
      <c r="J939" s="190"/>
      <c r="K939" s="190"/>
      <c r="L939" s="190"/>
      <c r="M939" s="190"/>
      <c r="N939" s="268">
        <v>0</v>
      </c>
      <c r="O939" s="268">
        <v>598.80999999999995</v>
      </c>
      <c r="P939" s="190" t="s">
        <v>657</v>
      </c>
      <c r="Q939" s="375"/>
    </row>
    <row r="940" spans="1:17" ht="38.25">
      <c r="A940" s="265" t="s">
        <v>562</v>
      </c>
      <c r="B940" s="190"/>
      <c r="C940" s="266" t="s">
        <v>604</v>
      </c>
      <c r="D940" s="267">
        <v>43868</v>
      </c>
      <c r="E940" s="237" t="s">
        <v>3056</v>
      </c>
      <c r="F940" s="237" t="s">
        <v>3</v>
      </c>
      <c r="G940" s="237">
        <v>1822816</v>
      </c>
      <c r="H940" s="190"/>
      <c r="I940" s="248" t="s">
        <v>3724</v>
      </c>
      <c r="J940" s="190"/>
      <c r="K940" s="190"/>
      <c r="L940" s="190"/>
      <c r="M940" s="190"/>
      <c r="N940" s="268">
        <v>0</v>
      </c>
      <c r="O940" s="268">
        <v>150</v>
      </c>
      <c r="P940" s="190" t="s">
        <v>657</v>
      </c>
      <c r="Q940" s="375"/>
    </row>
    <row r="941" spans="1:17" ht="51">
      <c r="A941" s="265" t="s">
        <v>553</v>
      </c>
      <c r="B941" s="190"/>
      <c r="C941" s="266" t="s">
        <v>605</v>
      </c>
      <c r="D941" s="267">
        <v>43868</v>
      </c>
      <c r="E941" s="237" t="s">
        <v>3057</v>
      </c>
      <c r="F941" s="237" t="s">
        <v>3</v>
      </c>
      <c r="G941" s="237">
        <v>1822787</v>
      </c>
      <c r="H941" s="190"/>
      <c r="I941" s="248" t="s">
        <v>3725</v>
      </c>
      <c r="J941" s="190"/>
      <c r="K941" s="190"/>
      <c r="L941" s="190"/>
      <c r="M941" s="190"/>
      <c r="N941" s="268">
        <v>0</v>
      </c>
      <c r="O941" s="268">
        <v>616.16999999999996</v>
      </c>
      <c r="P941" s="190" t="s">
        <v>657</v>
      </c>
      <c r="Q941" s="375"/>
    </row>
    <row r="942" spans="1:17" ht="63.75">
      <c r="A942" s="265">
        <v>66</v>
      </c>
      <c r="B942" s="190"/>
      <c r="C942" s="266" t="s">
        <v>52</v>
      </c>
      <c r="D942" s="267">
        <v>43868</v>
      </c>
      <c r="E942" s="237" t="s">
        <v>3058</v>
      </c>
      <c r="F942" s="237" t="s">
        <v>3</v>
      </c>
      <c r="G942" s="237">
        <v>1822871</v>
      </c>
      <c r="H942" s="190"/>
      <c r="I942" s="248" t="s">
        <v>3726</v>
      </c>
      <c r="J942" s="190"/>
      <c r="K942" s="190"/>
      <c r="L942" s="190"/>
      <c r="M942" s="190"/>
      <c r="N942" s="268">
        <v>0</v>
      </c>
      <c r="O942" s="268">
        <v>23292</v>
      </c>
      <c r="P942" s="190" t="s">
        <v>657</v>
      </c>
      <c r="Q942" s="375"/>
    </row>
    <row r="943" spans="1:17" ht="38.25">
      <c r="A943" s="265">
        <v>291</v>
      </c>
      <c r="B943" s="190"/>
      <c r="C943" s="266" t="s">
        <v>128</v>
      </c>
      <c r="D943" s="267">
        <v>43868</v>
      </c>
      <c r="E943" s="237" t="s">
        <v>3059</v>
      </c>
      <c r="F943" s="237" t="s">
        <v>3</v>
      </c>
      <c r="G943" s="237">
        <v>1822888</v>
      </c>
      <c r="H943" s="190"/>
      <c r="I943" s="248" t="s">
        <v>3727</v>
      </c>
      <c r="J943" s="190"/>
      <c r="K943" s="190"/>
      <c r="L943" s="190"/>
      <c r="M943" s="190"/>
      <c r="N943" s="268">
        <v>0</v>
      </c>
      <c r="O943" s="268">
        <v>2000</v>
      </c>
      <c r="P943" s="190" t="s">
        <v>657</v>
      </c>
      <c r="Q943" s="375"/>
    </row>
    <row r="944" spans="1:17" ht="63.75">
      <c r="A944" s="265">
        <v>599</v>
      </c>
      <c r="B944" s="190"/>
      <c r="C944" s="266" t="s">
        <v>1297</v>
      </c>
      <c r="D944" s="267">
        <v>43868</v>
      </c>
      <c r="E944" s="237" t="s">
        <v>3060</v>
      </c>
      <c r="F944" s="237" t="s">
        <v>3</v>
      </c>
      <c r="G944" s="237">
        <v>1822906</v>
      </c>
      <c r="H944" s="190"/>
      <c r="I944" s="248" t="s">
        <v>3728</v>
      </c>
      <c r="J944" s="190"/>
      <c r="K944" s="190"/>
      <c r="L944" s="190"/>
      <c r="M944" s="190"/>
      <c r="N944" s="268">
        <v>0</v>
      </c>
      <c r="O944" s="268">
        <v>100</v>
      </c>
      <c r="P944" s="190" t="s">
        <v>657</v>
      </c>
      <c r="Q944" s="375"/>
    </row>
    <row r="945" spans="1:17" ht="63.75">
      <c r="A945" s="265">
        <v>599</v>
      </c>
      <c r="B945" s="190"/>
      <c r="C945" s="266" t="s">
        <v>1297</v>
      </c>
      <c r="D945" s="267">
        <v>43868</v>
      </c>
      <c r="E945" s="237" t="s">
        <v>3061</v>
      </c>
      <c r="F945" s="237" t="s">
        <v>3</v>
      </c>
      <c r="G945" s="237">
        <v>1822908</v>
      </c>
      <c r="H945" s="190"/>
      <c r="I945" s="248" t="s">
        <v>3729</v>
      </c>
      <c r="J945" s="190"/>
      <c r="K945" s="190"/>
      <c r="L945" s="190"/>
      <c r="M945" s="190"/>
      <c r="N945" s="268">
        <v>0</v>
      </c>
      <c r="O945" s="268">
        <v>220</v>
      </c>
      <c r="P945" s="190" t="s">
        <v>657</v>
      </c>
      <c r="Q945" s="375"/>
    </row>
    <row r="946" spans="1:17" ht="51">
      <c r="A946" s="265" t="s">
        <v>553</v>
      </c>
      <c r="B946" s="190"/>
      <c r="C946" s="266" t="s">
        <v>605</v>
      </c>
      <c r="D946" s="267">
        <v>43868</v>
      </c>
      <c r="E946" s="237" t="s">
        <v>3062</v>
      </c>
      <c r="F946" s="237" t="s">
        <v>3</v>
      </c>
      <c r="G946" s="237">
        <v>1822954</v>
      </c>
      <c r="H946" s="190"/>
      <c r="I946" s="248" t="s">
        <v>3730</v>
      </c>
      <c r="J946" s="190"/>
      <c r="K946" s="190"/>
      <c r="L946" s="190"/>
      <c r="M946" s="190"/>
      <c r="N946" s="268">
        <v>0</v>
      </c>
      <c r="O946" s="268">
        <v>2621.85</v>
      </c>
      <c r="P946" s="190" t="s">
        <v>657</v>
      </c>
      <c r="Q946" s="375"/>
    </row>
    <row r="947" spans="1:17" ht="63.75">
      <c r="A947" s="265">
        <v>25</v>
      </c>
      <c r="B947" s="190"/>
      <c r="C947" s="266" t="s">
        <v>45</v>
      </c>
      <c r="D947" s="267">
        <v>43868</v>
      </c>
      <c r="E947" s="237" t="s">
        <v>3063</v>
      </c>
      <c r="F947" s="237" t="s">
        <v>3</v>
      </c>
      <c r="G947" s="237">
        <v>1822967</v>
      </c>
      <c r="H947" s="190"/>
      <c r="I947" s="248" t="s">
        <v>3731</v>
      </c>
      <c r="J947" s="190"/>
      <c r="K947" s="190"/>
      <c r="L947" s="190"/>
      <c r="M947" s="190"/>
      <c r="N947" s="268">
        <v>0</v>
      </c>
      <c r="O947" s="268">
        <v>50</v>
      </c>
      <c r="P947" s="190" t="s">
        <v>657</v>
      </c>
      <c r="Q947" s="375"/>
    </row>
    <row r="948" spans="1:17" ht="51">
      <c r="A948" s="265" t="s">
        <v>553</v>
      </c>
      <c r="B948" s="190"/>
      <c r="C948" s="266" t="s">
        <v>605</v>
      </c>
      <c r="D948" s="267">
        <v>43868</v>
      </c>
      <c r="E948" s="237" t="s">
        <v>3064</v>
      </c>
      <c r="F948" s="237" t="s">
        <v>3</v>
      </c>
      <c r="G948" s="237">
        <v>1822993</v>
      </c>
      <c r="H948" s="190"/>
      <c r="I948" s="248" t="s">
        <v>3732</v>
      </c>
      <c r="J948" s="190"/>
      <c r="K948" s="190"/>
      <c r="L948" s="190"/>
      <c r="M948" s="190"/>
      <c r="N948" s="268">
        <v>0</v>
      </c>
      <c r="O948" s="268">
        <v>1145.8</v>
      </c>
      <c r="P948" s="190" t="s">
        <v>657</v>
      </c>
      <c r="Q948" s="375"/>
    </row>
    <row r="949" spans="1:17" ht="76.5">
      <c r="A949" s="265">
        <v>41</v>
      </c>
      <c r="B949" s="190"/>
      <c r="C949" s="266" t="s">
        <v>47</v>
      </c>
      <c r="D949" s="267">
        <v>43868</v>
      </c>
      <c r="E949" s="237" t="s">
        <v>3386</v>
      </c>
      <c r="F949" s="237" t="s">
        <v>617</v>
      </c>
      <c r="G949" s="237">
        <v>1232241</v>
      </c>
      <c r="H949" s="190"/>
      <c r="I949" s="248" t="s">
        <v>4045</v>
      </c>
      <c r="J949" s="190"/>
      <c r="K949" s="190"/>
      <c r="L949" s="190"/>
      <c r="M949" s="190"/>
      <c r="N949" s="268">
        <v>0</v>
      </c>
      <c r="O949" s="268">
        <v>252126</v>
      </c>
      <c r="P949" s="190" t="s">
        <v>657</v>
      </c>
      <c r="Q949" s="375"/>
    </row>
    <row r="950" spans="1:17" ht="102">
      <c r="A950" s="265">
        <v>41</v>
      </c>
      <c r="B950" s="190"/>
      <c r="C950" s="266" t="s">
        <v>47</v>
      </c>
      <c r="D950" s="267">
        <v>43868</v>
      </c>
      <c r="E950" s="237" t="s">
        <v>3387</v>
      </c>
      <c r="F950" s="237" t="s">
        <v>618</v>
      </c>
      <c r="G950" s="237">
        <v>10253</v>
      </c>
      <c r="H950" s="190"/>
      <c r="I950" s="248" t="s">
        <v>4046</v>
      </c>
      <c r="J950" s="190"/>
      <c r="K950" s="190"/>
      <c r="L950" s="190"/>
      <c r="M950" s="190"/>
      <c r="N950" s="268">
        <v>678.96</v>
      </c>
      <c r="O950" s="268">
        <v>0</v>
      </c>
      <c r="P950" s="190" t="s">
        <v>657</v>
      </c>
      <c r="Q950" s="375"/>
    </row>
    <row r="951" spans="1:17" ht="63.75">
      <c r="A951" s="265">
        <v>513</v>
      </c>
      <c r="B951" s="190"/>
      <c r="C951" s="266" t="s">
        <v>169</v>
      </c>
      <c r="D951" s="267">
        <v>43868</v>
      </c>
      <c r="E951" s="237" t="s">
        <v>3388</v>
      </c>
      <c r="F951" s="237" t="s">
        <v>15</v>
      </c>
      <c r="G951" s="237">
        <v>1267803</v>
      </c>
      <c r="H951" s="190"/>
      <c r="I951" s="248" t="s">
        <v>4047</v>
      </c>
      <c r="J951" s="190"/>
      <c r="K951" s="190"/>
      <c r="L951" s="190"/>
      <c r="M951" s="190"/>
      <c r="N951" s="268">
        <v>50</v>
      </c>
      <c r="O951" s="268">
        <v>0</v>
      </c>
      <c r="P951" s="190" t="s">
        <v>657</v>
      </c>
      <c r="Q951" s="375"/>
    </row>
    <row r="952" spans="1:17" ht="51">
      <c r="A952" s="265">
        <v>513</v>
      </c>
      <c r="B952" s="190"/>
      <c r="C952" s="266" t="s">
        <v>169</v>
      </c>
      <c r="D952" s="267">
        <v>43868</v>
      </c>
      <c r="E952" s="237" t="s">
        <v>3389</v>
      </c>
      <c r="F952" s="237" t="s">
        <v>15</v>
      </c>
      <c r="G952" s="237">
        <v>1267807</v>
      </c>
      <c r="H952" s="190"/>
      <c r="I952" s="248" t="s">
        <v>707</v>
      </c>
      <c r="J952" s="190"/>
      <c r="K952" s="190"/>
      <c r="L952" s="190"/>
      <c r="M952" s="190"/>
      <c r="N952" s="268">
        <v>50</v>
      </c>
      <c r="O952" s="268">
        <v>0</v>
      </c>
      <c r="P952" s="190" t="s">
        <v>657</v>
      </c>
      <c r="Q952" s="375"/>
    </row>
    <row r="953" spans="1:17" ht="63.75">
      <c r="A953" s="265">
        <v>513</v>
      </c>
      <c r="B953" s="190"/>
      <c r="C953" s="266" t="s">
        <v>169</v>
      </c>
      <c r="D953" s="267">
        <v>43868</v>
      </c>
      <c r="E953" s="237" t="s">
        <v>3390</v>
      </c>
      <c r="F953" s="237" t="s">
        <v>15</v>
      </c>
      <c r="G953" s="237">
        <v>1267809</v>
      </c>
      <c r="H953" s="190"/>
      <c r="I953" s="248" t="s">
        <v>4048</v>
      </c>
      <c r="J953" s="190"/>
      <c r="K953" s="190"/>
      <c r="L953" s="190"/>
      <c r="M953" s="190"/>
      <c r="N953" s="268">
        <v>50</v>
      </c>
      <c r="O953" s="268">
        <v>0</v>
      </c>
      <c r="P953" s="190" t="s">
        <v>657</v>
      </c>
      <c r="Q953" s="375"/>
    </row>
    <row r="954" spans="1:17" ht="51">
      <c r="A954" s="265">
        <v>513</v>
      </c>
      <c r="B954" s="190"/>
      <c r="C954" s="266" t="s">
        <v>169</v>
      </c>
      <c r="D954" s="267">
        <v>43868</v>
      </c>
      <c r="E954" s="237" t="s">
        <v>3391</v>
      </c>
      <c r="F954" s="237" t="s">
        <v>6</v>
      </c>
      <c r="G954" s="237">
        <v>1239349</v>
      </c>
      <c r="H954" s="190"/>
      <c r="I954" s="248" t="s">
        <v>4049</v>
      </c>
      <c r="J954" s="190"/>
      <c r="K954" s="190"/>
      <c r="L954" s="190"/>
      <c r="M954" s="190"/>
      <c r="N954" s="268">
        <v>0</v>
      </c>
      <c r="O954" s="268">
        <v>279557</v>
      </c>
      <c r="P954" s="190" t="s">
        <v>657</v>
      </c>
      <c r="Q954" s="375"/>
    </row>
    <row r="955" spans="1:17" ht="51">
      <c r="A955" s="265">
        <v>513</v>
      </c>
      <c r="B955" s="190"/>
      <c r="C955" s="266" t="s">
        <v>169</v>
      </c>
      <c r="D955" s="267">
        <v>43868</v>
      </c>
      <c r="E955" s="237" t="s">
        <v>3392</v>
      </c>
      <c r="F955" s="237" t="s">
        <v>6</v>
      </c>
      <c r="G955" s="237">
        <v>1239425</v>
      </c>
      <c r="H955" s="190"/>
      <c r="I955" s="248" t="s">
        <v>4050</v>
      </c>
      <c r="J955" s="190"/>
      <c r="K955" s="190"/>
      <c r="L955" s="190"/>
      <c r="M955" s="190"/>
      <c r="N955" s="268">
        <v>0</v>
      </c>
      <c r="O955" s="268">
        <v>14257407</v>
      </c>
      <c r="P955" s="190" t="s">
        <v>657</v>
      </c>
      <c r="Q955" s="375"/>
    </row>
    <row r="956" spans="1:17" ht="51">
      <c r="A956" s="265">
        <v>513</v>
      </c>
      <c r="B956" s="190"/>
      <c r="C956" s="266" t="s">
        <v>169</v>
      </c>
      <c r="D956" s="267">
        <v>43868</v>
      </c>
      <c r="E956" s="237" t="s">
        <v>3393</v>
      </c>
      <c r="F956" s="237" t="s">
        <v>6</v>
      </c>
      <c r="G956" s="237">
        <v>1239485</v>
      </c>
      <c r="H956" s="190"/>
      <c r="I956" s="248" t="s">
        <v>4051</v>
      </c>
      <c r="J956" s="190"/>
      <c r="K956" s="190"/>
      <c r="L956" s="190"/>
      <c r="M956" s="190"/>
      <c r="N956" s="268">
        <v>0</v>
      </c>
      <c r="O956" s="268">
        <v>36088.559999999998</v>
      </c>
      <c r="P956" s="190" t="s">
        <v>657</v>
      </c>
      <c r="Q956" s="375"/>
    </row>
    <row r="957" spans="1:17" ht="63.75">
      <c r="A957" s="265">
        <v>513</v>
      </c>
      <c r="B957" s="190"/>
      <c r="C957" s="266" t="s">
        <v>169</v>
      </c>
      <c r="D957" s="267">
        <v>43868</v>
      </c>
      <c r="E957" s="237" t="s">
        <v>3394</v>
      </c>
      <c r="F957" s="237" t="s">
        <v>15</v>
      </c>
      <c r="G957" s="237">
        <v>1268642</v>
      </c>
      <c r="H957" s="190"/>
      <c r="I957" s="248" t="s">
        <v>1459</v>
      </c>
      <c r="J957" s="190"/>
      <c r="K957" s="190"/>
      <c r="L957" s="190"/>
      <c r="M957" s="190"/>
      <c r="N957" s="268">
        <v>50</v>
      </c>
      <c r="O957" s="268">
        <v>0</v>
      </c>
      <c r="P957" s="190" t="s">
        <v>657</v>
      </c>
      <c r="Q957" s="375"/>
    </row>
    <row r="958" spans="1:17" ht="51">
      <c r="A958" s="265">
        <v>513</v>
      </c>
      <c r="B958" s="190"/>
      <c r="C958" s="266" t="s">
        <v>169</v>
      </c>
      <c r="D958" s="267">
        <v>43868</v>
      </c>
      <c r="E958" s="237" t="s">
        <v>3395</v>
      </c>
      <c r="F958" s="237" t="s">
        <v>15</v>
      </c>
      <c r="G958" s="237">
        <v>1268644</v>
      </c>
      <c r="H958" s="190"/>
      <c r="I958" s="248" t="s">
        <v>4052</v>
      </c>
      <c r="J958" s="190"/>
      <c r="K958" s="190"/>
      <c r="L958" s="190"/>
      <c r="M958" s="190"/>
      <c r="N958" s="268">
        <v>50</v>
      </c>
      <c r="O958" s="268">
        <v>0</v>
      </c>
      <c r="P958" s="190" t="s">
        <v>657</v>
      </c>
      <c r="Q958" s="375"/>
    </row>
    <row r="959" spans="1:17" ht="51">
      <c r="A959" s="265">
        <v>513</v>
      </c>
      <c r="B959" s="190"/>
      <c r="C959" s="266" t="s">
        <v>169</v>
      </c>
      <c r="D959" s="267">
        <v>43868</v>
      </c>
      <c r="E959" s="237" t="s">
        <v>3396</v>
      </c>
      <c r="F959" s="237" t="s">
        <v>15</v>
      </c>
      <c r="G959" s="237">
        <v>1268648</v>
      </c>
      <c r="H959" s="190"/>
      <c r="I959" s="248" t="s">
        <v>4053</v>
      </c>
      <c r="J959" s="190"/>
      <c r="K959" s="190"/>
      <c r="L959" s="190"/>
      <c r="M959" s="190"/>
      <c r="N959" s="268">
        <v>50</v>
      </c>
      <c r="O959" s="268">
        <v>0</v>
      </c>
      <c r="P959" s="190" t="s">
        <v>657</v>
      </c>
      <c r="Q959" s="375"/>
    </row>
    <row r="960" spans="1:17" ht="51">
      <c r="A960" s="265">
        <v>513</v>
      </c>
      <c r="B960" s="190"/>
      <c r="C960" s="266" t="s">
        <v>169</v>
      </c>
      <c r="D960" s="267">
        <v>43868</v>
      </c>
      <c r="E960" s="237" t="s">
        <v>3397</v>
      </c>
      <c r="F960" s="237" t="s">
        <v>15</v>
      </c>
      <c r="G960" s="237">
        <v>1268653</v>
      </c>
      <c r="H960" s="190"/>
      <c r="I960" s="248" t="s">
        <v>4054</v>
      </c>
      <c r="J960" s="190"/>
      <c r="K960" s="190"/>
      <c r="L960" s="190"/>
      <c r="M960" s="190"/>
      <c r="N960" s="268">
        <v>50</v>
      </c>
      <c r="O960" s="268">
        <v>0</v>
      </c>
      <c r="P960" s="190" t="s">
        <v>657</v>
      </c>
      <c r="Q960" s="375"/>
    </row>
    <row r="961" spans="1:17" ht="51">
      <c r="A961" s="265" t="s">
        <v>553</v>
      </c>
      <c r="B961" s="190"/>
      <c r="C961" s="266" t="s">
        <v>605</v>
      </c>
      <c r="D961" s="267">
        <v>43871</v>
      </c>
      <c r="E961" s="237" t="s">
        <v>3065</v>
      </c>
      <c r="F961" s="237" t="s">
        <v>3</v>
      </c>
      <c r="G961" s="237">
        <v>1823131</v>
      </c>
      <c r="H961" s="190"/>
      <c r="I961" s="248" t="s">
        <v>3733</v>
      </c>
      <c r="J961" s="190"/>
      <c r="K961" s="190"/>
      <c r="L961" s="190"/>
      <c r="M961" s="190"/>
      <c r="N961" s="268">
        <v>0</v>
      </c>
      <c r="O961" s="268">
        <v>100</v>
      </c>
      <c r="P961" s="190" t="s">
        <v>657</v>
      </c>
      <c r="Q961" s="375"/>
    </row>
    <row r="962" spans="1:17" ht="51">
      <c r="A962" s="265">
        <v>81</v>
      </c>
      <c r="B962" s="190"/>
      <c r="C962" s="266" t="s">
        <v>55</v>
      </c>
      <c r="D962" s="267">
        <v>43871</v>
      </c>
      <c r="E962" s="237" t="s">
        <v>3066</v>
      </c>
      <c r="F962" s="237" t="s">
        <v>3</v>
      </c>
      <c r="G962" s="237">
        <v>1823133</v>
      </c>
      <c r="H962" s="190"/>
      <c r="I962" s="248" t="s">
        <v>3734</v>
      </c>
      <c r="J962" s="190"/>
      <c r="K962" s="190"/>
      <c r="L962" s="190"/>
      <c r="M962" s="190"/>
      <c r="N962" s="268">
        <v>0</v>
      </c>
      <c r="O962" s="268">
        <v>800</v>
      </c>
      <c r="P962" s="190" t="s">
        <v>657</v>
      </c>
      <c r="Q962" s="375"/>
    </row>
    <row r="963" spans="1:17" ht="51">
      <c r="A963" s="265" t="s">
        <v>553</v>
      </c>
      <c r="B963" s="190"/>
      <c r="C963" s="266" t="s">
        <v>605</v>
      </c>
      <c r="D963" s="267">
        <v>43871</v>
      </c>
      <c r="E963" s="237" t="s">
        <v>3067</v>
      </c>
      <c r="F963" s="237" t="s">
        <v>3</v>
      </c>
      <c r="G963" s="237">
        <v>1823139</v>
      </c>
      <c r="H963" s="190"/>
      <c r="I963" s="248" t="s">
        <v>3735</v>
      </c>
      <c r="J963" s="190"/>
      <c r="K963" s="190"/>
      <c r="L963" s="190"/>
      <c r="M963" s="190"/>
      <c r="N963" s="268">
        <v>0</v>
      </c>
      <c r="O963" s="268">
        <v>2101.91</v>
      </c>
      <c r="P963" s="190" t="s">
        <v>657</v>
      </c>
      <c r="Q963" s="375"/>
    </row>
    <row r="964" spans="1:17" ht="51">
      <c r="A964" s="265" t="s">
        <v>553</v>
      </c>
      <c r="B964" s="190"/>
      <c r="C964" s="266" t="s">
        <v>605</v>
      </c>
      <c r="D964" s="267">
        <v>43871</v>
      </c>
      <c r="E964" s="237" t="s">
        <v>3068</v>
      </c>
      <c r="F964" s="237" t="s">
        <v>3</v>
      </c>
      <c r="G964" s="237">
        <v>1823208</v>
      </c>
      <c r="H964" s="190"/>
      <c r="I964" s="248" t="s">
        <v>3736</v>
      </c>
      <c r="J964" s="190"/>
      <c r="K964" s="190"/>
      <c r="L964" s="190"/>
      <c r="M964" s="190"/>
      <c r="N964" s="268">
        <v>0</v>
      </c>
      <c r="O964" s="268">
        <v>1668.29</v>
      </c>
      <c r="P964" s="190" t="s">
        <v>657</v>
      </c>
      <c r="Q964" s="375"/>
    </row>
    <row r="965" spans="1:17" ht="51">
      <c r="A965" s="265">
        <v>522</v>
      </c>
      <c r="B965" s="190"/>
      <c r="C965" s="266" t="s">
        <v>172</v>
      </c>
      <c r="D965" s="267">
        <v>43871</v>
      </c>
      <c r="E965" s="237" t="s">
        <v>3069</v>
      </c>
      <c r="F965" s="237" t="s">
        <v>3</v>
      </c>
      <c r="G965" s="237">
        <v>1823268</v>
      </c>
      <c r="H965" s="190"/>
      <c r="I965" s="248" t="s">
        <v>3737</v>
      </c>
      <c r="J965" s="190"/>
      <c r="K965" s="190"/>
      <c r="L965" s="190"/>
      <c r="M965" s="190"/>
      <c r="N965" s="268">
        <v>0</v>
      </c>
      <c r="O965" s="268">
        <v>350</v>
      </c>
      <c r="P965" s="190" t="s">
        <v>657</v>
      </c>
      <c r="Q965" s="375"/>
    </row>
    <row r="966" spans="1:17" ht="51">
      <c r="A966" s="265" t="s">
        <v>562</v>
      </c>
      <c r="B966" s="190"/>
      <c r="C966" s="266" t="s">
        <v>604</v>
      </c>
      <c r="D966" s="267">
        <v>43871</v>
      </c>
      <c r="E966" s="237" t="s">
        <v>3070</v>
      </c>
      <c r="F966" s="237" t="s">
        <v>3</v>
      </c>
      <c r="G966" s="237">
        <v>1823331</v>
      </c>
      <c r="H966" s="190"/>
      <c r="I966" s="248" t="s">
        <v>3738</v>
      </c>
      <c r="J966" s="190"/>
      <c r="K966" s="190"/>
      <c r="L966" s="190"/>
      <c r="M966" s="190"/>
      <c r="N966" s="268">
        <v>0</v>
      </c>
      <c r="O966" s="268">
        <v>2195</v>
      </c>
      <c r="P966" s="190" t="s">
        <v>657</v>
      </c>
      <c r="Q966" s="375"/>
    </row>
    <row r="967" spans="1:17" ht="51">
      <c r="A967" s="265">
        <v>66</v>
      </c>
      <c r="B967" s="190"/>
      <c r="C967" s="266" t="s">
        <v>52</v>
      </c>
      <c r="D967" s="267">
        <v>43871</v>
      </c>
      <c r="E967" s="237" t="s">
        <v>3071</v>
      </c>
      <c r="F967" s="237" t="s">
        <v>3</v>
      </c>
      <c r="G967" s="237">
        <v>1823170</v>
      </c>
      <c r="H967" s="190"/>
      <c r="I967" s="248" t="s">
        <v>3739</v>
      </c>
      <c r="J967" s="190"/>
      <c r="K967" s="190"/>
      <c r="L967" s="190"/>
      <c r="M967" s="190"/>
      <c r="N967" s="268">
        <v>0</v>
      </c>
      <c r="O967" s="268">
        <v>8015.59</v>
      </c>
      <c r="P967" s="190" t="s">
        <v>657</v>
      </c>
      <c r="Q967" s="375"/>
    </row>
    <row r="968" spans="1:17" ht="51">
      <c r="A968" s="265" t="s">
        <v>562</v>
      </c>
      <c r="B968" s="190"/>
      <c r="C968" s="266" t="s">
        <v>604</v>
      </c>
      <c r="D968" s="267">
        <v>43871</v>
      </c>
      <c r="E968" s="237" t="s">
        <v>3072</v>
      </c>
      <c r="F968" s="237" t="s">
        <v>3</v>
      </c>
      <c r="G968" s="237">
        <v>1823188</v>
      </c>
      <c r="H968" s="190"/>
      <c r="I968" s="248" t="s">
        <v>3740</v>
      </c>
      <c r="J968" s="190"/>
      <c r="K968" s="190"/>
      <c r="L968" s="190"/>
      <c r="M968" s="190"/>
      <c r="N968" s="268">
        <v>0</v>
      </c>
      <c r="O968" s="268">
        <v>582.65</v>
      </c>
      <c r="P968" s="190" t="s">
        <v>657</v>
      </c>
      <c r="Q968" s="375"/>
    </row>
    <row r="969" spans="1:17" ht="63.75">
      <c r="A969" s="265">
        <v>119</v>
      </c>
      <c r="B969" s="190"/>
      <c r="C969" s="266" t="s">
        <v>62</v>
      </c>
      <c r="D969" s="267">
        <v>43871</v>
      </c>
      <c r="E969" s="237" t="s">
        <v>3073</v>
      </c>
      <c r="F969" s="237" t="s">
        <v>3</v>
      </c>
      <c r="G969" s="237">
        <v>1823189</v>
      </c>
      <c r="H969" s="190"/>
      <c r="I969" s="248" t="s">
        <v>3741</v>
      </c>
      <c r="J969" s="190"/>
      <c r="K969" s="190"/>
      <c r="L969" s="190"/>
      <c r="M969" s="190"/>
      <c r="N969" s="268">
        <v>0</v>
      </c>
      <c r="O969" s="268">
        <v>34125</v>
      </c>
      <c r="P969" s="190" t="s">
        <v>657</v>
      </c>
      <c r="Q969" s="375"/>
    </row>
    <row r="970" spans="1:17" ht="63.75">
      <c r="A970" s="265" t="s">
        <v>554</v>
      </c>
      <c r="B970" s="190"/>
      <c r="C970" s="266" t="s">
        <v>726</v>
      </c>
      <c r="D970" s="267">
        <v>43871</v>
      </c>
      <c r="E970" s="237" t="s">
        <v>3398</v>
      </c>
      <c r="F970" s="237" t="s">
        <v>6</v>
      </c>
      <c r="G970" s="237">
        <v>1269474</v>
      </c>
      <c r="H970" s="190"/>
      <c r="I970" s="248" t="s">
        <v>4055</v>
      </c>
      <c r="J970" s="190"/>
      <c r="K970" s="190"/>
      <c r="L970" s="190"/>
      <c r="M970" s="190"/>
      <c r="N970" s="268">
        <v>0</v>
      </c>
      <c r="O970" s="268">
        <v>4181879.87</v>
      </c>
      <c r="P970" s="190" t="s">
        <v>657</v>
      </c>
      <c r="Q970" s="375"/>
    </row>
    <row r="971" spans="1:17" ht="76.5">
      <c r="A971" s="265">
        <v>513</v>
      </c>
      <c r="B971" s="190"/>
      <c r="C971" s="266" t="s">
        <v>169</v>
      </c>
      <c r="D971" s="267">
        <v>43871</v>
      </c>
      <c r="E971" s="237" t="s">
        <v>3399</v>
      </c>
      <c r="F971" s="237" t="s">
        <v>15</v>
      </c>
      <c r="G971" s="237">
        <v>1269473</v>
      </c>
      <c r="H971" s="190"/>
      <c r="I971" s="248" t="s">
        <v>4056</v>
      </c>
      <c r="J971" s="190"/>
      <c r="K971" s="190"/>
      <c r="L971" s="190"/>
      <c r="M971" s="190"/>
      <c r="N971" s="268">
        <v>50</v>
      </c>
      <c r="O971" s="268">
        <v>0</v>
      </c>
      <c r="P971" s="190" t="s">
        <v>657</v>
      </c>
      <c r="Q971" s="375"/>
    </row>
    <row r="972" spans="1:17" ht="63.75">
      <c r="A972" s="265">
        <v>513</v>
      </c>
      <c r="B972" s="190"/>
      <c r="C972" s="266" t="s">
        <v>169</v>
      </c>
      <c r="D972" s="267">
        <v>43871</v>
      </c>
      <c r="E972" s="237" t="s">
        <v>3400</v>
      </c>
      <c r="F972" s="237" t="s">
        <v>15</v>
      </c>
      <c r="G972" s="237">
        <v>1269471</v>
      </c>
      <c r="H972" s="190"/>
      <c r="I972" s="248" t="s">
        <v>4057</v>
      </c>
      <c r="J972" s="190"/>
      <c r="K972" s="190"/>
      <c r="L972" s="190"/>
      <c r="M972" s="190"/>
      <c r="N972" s="268">
        <v>50</v>
      </c>
      <c r="O972" s="268">
        <v>0</v>
      </c>
      <c r="P972" s="190" t="s">
        <v>657</v>
      </c>
      <c r="Q972" s="375"/>
    </row>
    <row r="973" spans="1:17" ht="63.75">
      <c r="A973" s="265" t="s">
        <v>554</v>
      </c>
      <c r="B973" s="190"/>
      <c r="C973" s="266" t="s">
        <v>726</v>
      </c>
      <c r="D973" s="267">
        <v>43871</v>
      </c>
      <c r="E973" s="237" t="s">
        <v>3401</v>
      </c>
      <c r="F973" s="237" t="s">
        <v>6</v>
      </c>
      <c r="G973" s="237">
        <v>1269831</v>
      </c>
      <c r="H973" s="190"/>
      <c r="I973" s="248" t="s">
        <v>4058</v>
      </c>
      <c r="J973" s="190"/>
      <c r="K973" s="190"/>
      <c r="L973" s="190"/>
      <c r="M973" s="190"/>
      <c r="N973" s="268">
        <v>0</v>
      </c>
      <c r="O973" s="268">
        <v>152800.32999999999</v>
      </c>
      <c r="P973" s="190" t="s">
        <v>657</v>
      </c>
      <c r="Q973" s="375"/>
    </row>
    <row r="974" spans="1:17" ht="51">
      <c r="A974" s="265">
        <v>513</v>
      </c>
      <c r="B974" s="190"/>
      <c r="C974" s="266" t="s">
        <v>169</v>
      </c>
      <c r="D974" s="267">
        <v>43871</v>
      </c>
      <c r="E974" s="237" t="s">
        <v>3402</v>
      </c>
      <c r="F974" s="237" t="s">
        <v>15</v>
      </c>
      <c r="G974" s="237">
        <v>1269958</v>
      </c>
      <c r="H974" s="190"/>
      <c r="I974" s="248" t="s">
        <v>4059</v>
      </c>
      <c r="J974" s="190"/>
      <c r="K974" s="190"/>
      <c r="L974" s="190"/>
      <c r="M974" s="190"/>
      <c r="N974" s="268">
        <v>50</v>
      </c>
      <c r="O974" s="268">
        <v>0</v>
      </c>
      <c r="P974" s="190" t="s">
        <v>657</v>
      </c>
      <c r="Q974" s="375"/>
    </row>
    <row r="975" spans="1:17" ht="51">
      <c r="A975" s="265">
        <v>119</v>
      </c>
      <c r="B975" s="190"/>
      <c r="C975" s="266" t="s">
        <v>62</v>
      </c>
      <c r="D975" s="267">
        <v>43871</v>
      </c>
      <c r="E975" s="237" t="s">
        <v>3403</v>
      </c>
      <c r="F975" s="237" t="s">
        <v>11</v>
      </c>
      <c r="G975" s="237">
        <v>978450</v>
      </c>
      <c r="H975" s="190"/>
      <c r="I975" s="248" t="s">
        <v>4060</v>
      </c>
      <c r="J975" s="190"/>
      <c r="K975" s="190"/>
      <c r="L975" s="190"/>
      <c r="M975" s="190"/>
      <c r="N975" s="268">
        <v>50</v>
      </c>
      <c r="O975" s="268">
        <v>0</v>
      </c>
      <c r="P975" s="190" t="s">
        <v>657</v>
      </c>
      <c r="Q975" s="375"/>
    </row>
    <row r="976" spans="1:17" ht="51">
      <c r="A976" s="265" t="s">
        <v>556</v>
      </c>
      <c r="B976" s="190"/>
      <c r="C976" s="266" t="s">
        <v>714</v>
      </c>
      <c r="D976" s="267">
        <v>43871</v>
      </c>
      <c r="E976" s="237" t="s">
        <v>3404</v>
      </c>
      <c r="F976" s="237" t="s">
        <v>617</v>
      </c>
      <c r="G976" s="237">
        <v>1238187</v>
      </c>
      <c r="H976" s="190"/>
      <c r="I976" s="248" t="s">
        <v>4061</v>
      </c>
      <c r="J976" s="190"/>
      <c r="K976" s="190"/>
      <c r="L976" s="190"/>
      <c r="M976" s="190"/>
      <c r="N976" s="268">
        <v>0</v>
      </c>
      <c r="O976" s="268">
        <v>129573.14</v>
      </c>
      <c r="P976" s="190" t="s">
        <v>657</v>
      </c>
      <c r="Q976" s="375"/>
    </row>
    <row r="977" spans="1:17" ht="76.5">
      <c r="A977" s="265" t="s">
        <v>553</v>
      </c>
      <c r="B977" s="190"/>
      <c r="C977" s="266" t="s">
        <v>605</v>
      </c>
      <c r="D977" s="267">
        <v>43871</v>
      </c>
      <c r="E977" s="237" t="s">
        <v>3405</v>
      </c>
      <c r="F977" s="237" t="s">
        <v>6</v>
      </c>
      <c r="G977" s="237">
        <v>978478</v>
      </c>
      <c r="H977" s="190"/>
      <c r="I977" s="248" t="s">
        <v>4062</v>
      </c>
      <c r="J977" s="190"/>
      <c r="K977" s="190"/>
      <c r="L977" s="190"/>
      <c r="M977" s="190"/>
      <c r="N977" s="268">
        <v>0</v>
      </c>
      <c r="O977" s="268">
        <v>703.29</v>
      </c>
      <c r="P977" s="190" t="s">
        <v>657</v>
      </c>
      <c r="Q977" s="375"/>
    </row>
    <row r="978" spans="1:17" ht="51">
      <c r="A978" s="265">
        <v>513</v>
      </c>
      <c r="B978" s="190"/>
      <c r="C978" s="266" t="s">
        <v>169</v>
      </c>
      <c r="D978" s="267">
        <v>43871</v>
      </c>
      <c r="E978" s="237" t="s">
        <v>3406</v>
      </c>
      <c r="F978" s="237" t="s">
        <v>15</v>
      </c>
      <c r="G978" s="237">
        <v>1270099</v>
      </c>
      <c r="H978" s="190"/>
      <c r="I978" s="248" t="s">
        <v>4063</v>
      </c>
      <c r="J978" s="190"/>
      <c r="K978" s="190"/>
      <c r="L978" s="190"/>
      <c r="M978" s="190"/>
      <c r="N978" s="268">
        <v>50</v>
      </c>
      <c r="O978" s="268">
        <v>0</v>
      </c>
      <c r="P978" s="190" t="s">
        <v>657</v>
      </c>
      <c r="Q978" s="375"/>
    </row>
    <row r="979" spans="1:17" ht="51">
      <c r="A979" s="265">
        <v>513</v>
      </c>
      <c r="B979" s="190"/>
      <c r="C979" s="266" t="s">
        <v>169</v>
      </c>
      <c r="D979" s="267">
        <v>43871</v>
      </c>
      <c r="E979" s="237" t="s">
        <v>3407</v>
      </c>
      <c r="F979" s="237" t="s">
        <v>15</v>
      </c>
      <c r="G979" s="237">
        <v>1270101</v>
      </c>
      <c r="H979" s="190"/>
      <c r="I979" s="248" t="s">
        <v>4064</v>
      </c>
      <c r="J979" s="190"/>
      <c r="K979" s="190"/>
      <c r="L979" s="190"/>
      <c r="M979" s="190"/>
      <c r="N979" s="268">
        <v>50</v>
      </c>
      <c r="O979" s="268">
        <v>0</v>
      </c>
      <c r="P979" s="190" t="s">
        <v>657</v>
      </c>
      <c r="Q979" s="375"/>
    </row>
    <row r="980" spans="1:17" ht="51">
      <c r="A980" s="265">
        <v>513</v>
      </c>
      <c r="B980" s="190"/>
      <c r="C980" s="266" t="s">
        <v>169</v>
      </c>
      <c r="D980" s="267">
        <v>43871</v>
      </c>
      <c r="E980" s="237" t="s">
        <v>3408</v>
      </c>
      <c r="F980" s="237" t="s">
        <v>15</v>
      </c>
      <c r="G980" s="237">
        <v>1270103</v>
      </c>
      <c r="H980" s="190"/>
      <c r="I980" s="248" t="s">
        <v>4065</v>
      </c>
      <c r="J980" s="190"/>
      <c r="K980" s="190"/>
      <c r="L980" s="190"/>
      <c r="M980" s="190"/>
      <c r="N980" s="268">
        <v>50</v>
      </c>
      <c r="O980" s="268">
        <v>0</v>
      </c>
      <c r="P980" s="190" t="s">
        <v>657</v>
      </c>
      <c r="Q980" s="375"/>
    </row>
    <row r="981" spans="1:17" ht="51">
      <c r="A981" s="265">
        <v>513</v>
      </c>
      <c r="B981" s="190"/>
      <c r="C981" s="266" t="s">
        <v>169</v>
      </c>
      <c r="D981" s="267">
        <v>43871</v>
      </c>
      <c r="E981" s="237" t="s">
        <v>3409</v>
      </c>
      <c r="F981" s="237" t="s">
        <v>15</v>
      </c>
      <c r="G981" s="237">
        <v>1270105</v>
      </c>
      <c r="H981" s="190"/>
      <c r="I981" s="248" t="s">
        <v>4066</v>
      </c>
      <c r="J981" s="190"/>
      <c r="K981" s="190"/>
      <c r="L981" s="190"/>
      <c r="M981" s="190"/>
      <c r="N981" s="268">
        <v>50</v>
      </c>
      <c r="O981" s="268">
        <v>0</v>
      </c>
      <c r="P981" s="190" t="s">
        <v>657</v>
      </c>
      <c r="Q981" s="375"/>
    </row>
    <row r="982" spans="1:17" ht="51">
      <c r="A982" s="265">
        <v>513</v>
      </c>
      <c r="B982" s="190"/>
      <c r="C982" s="266" t="s">
        <v>169</v>
      </c>
      <c r="D982" s="267">
        <v>43871</v>
      </c>
      <c r="E982" s="237" t="s">
        <v>3410</v>
      </c>
      <c r="F982" s="237" t="s">
        <v>15</v>
      </c>
      <c r="G982" s="237">
        <v>1270107</v>
      </c>
      <c r="H982" s="190"/>
      <c r="I982" s="248" t="s">
        <v>4067</v>
      </c>
      <c r="J982" s="190"/>
      <c r="K982" s="190"/>
      <c r="L982" s="190"/>
      <c r="M982" s="190"/>
      <c r="N982" s="268">
        <v>50</v>
      </c>
      <c r="O982" s="268">
        <v>0</v>
      </c>
      <c r="P982" s="190" t="s">
        <v>657</v>
      </c>
      <c r="Q982" s="375"/>
    </row>
    <row r="983" spans="1:17" ht="51">
      <c r="A983" s="265">
        <v>513</v>
      </c>
      <c r="B983" s="190"/>
      <c r="C983" s="266" t="s">
        <v>169</v>
      </c>
      <c r="D983" s="267">
        <v>43871</v>
      </c>
      <c r="E983" s="237" t="s">
        <v>3411</v>
      </c>
      <c r="F983" s="237" t="s">
        <v>15</v>
      </c>
      <c r="G983" s="237">
        <v>1270245</v>
      </c>
      <c r="H983" s="190"/>
      <c r="I983" s="248" t="s">
        <v>4068</v>
      </c>
      <c r="J983" s="190"/>
      <c r="K983" s="190"/>
      <c r="L983" s="190"/>
      <c r="M983" s="190"/>
      <c r="N983" s="268">
        <v>50</v>
      </c>
      <c r="O983" s="268">
        <v>0</v>
      </c>
      <c r="P983" s="190" t="s">
        <v>657</v>
      </c>
      <c r="Q983" s="375"/>
    </row>
    <row r="984" spans="1:17" ht="76.5">
      <c r="A984" s="265" t="s">
        <v>554</v>
      </c>
      <c r="B984" s="190"/>
      <c r="C984" s="266" t="s">
        <v>726</v>
      </c>
      <c r="D984" s="267">
        <v>43871</v>
      </c>
      <c r="E984" s="237" t="s">
        <v>3412</v>
      </c>
      <c r="F984" s="237" t="s">
        <v>13</v>
      </c>
      <c r="G984" s="237">
        <v>978479</v>
      </c>
      <c r="H984" s="190"/>
      <c r="I984" s="248" t="s">
        <v>4069</v>
      </c>
      <c r="J984" s="190"/>
      <c r="K984" s="190"/>
      <c r="L984" s="190"/>
      <c r="M984" s="190"/>
      <c r="N984" s="268">
        <v>13720000</v>
      </c>
      <c r="O984" s="268">
        <v>0</v>
      </c>
      <c r="P984" s="190" t="s">
        <v>657</v>
      </c>
      <c r="Q984" s="375"/>
    </row>
    <row r="985" spans="1:17" ht="63.75">
      <c r="A985" s="265" t="s">
        <v>554</v>
      </c>
      <c r="B985" s="190"/>
      <c r="C985" s="266" t="s">
        <v>726</v>
      </c>
      <c r="D985" s="267">
        <v>43871</v>
      </c>
      <c r="E985" s="237" t="s">
        <v>3413</v>
      </c>
      <c r="F985" s="237" t="s">
        <v>11</v>
      </c>
      <c r="G985" s="237">
        <v>978479</v>
      </c>
      <c r="H985" s="190"/>
      <c r="I985" s="248" t="s">
        <v>4070</v>
      </c>
      <c r="J985" s="190"/>
      <c r="K985" s="190"/>
      <c r="L985" s="190"/>
      <c r="M985" s="190"/>
      <c r="N985" s="268">
        <v>50</v>
      </c>
      <c r="O985" s="268">
        <v>0</v>
      </c>
      <c r="P985" s="190" t="s">
        <v>657</v>
      </c>
      <c r="Q985" s="375"/>
    </row>
    <row r="986" spans="1:17" ht="51">
      <c r="A986" s="265">
        <v>119</v>
      </c>
      <c r="B986" s="190"/>
      <c r="C986" s="266" t="s">
        <v>62</v>
      </c>
      <c r="D986" s="267">
        <v>43871</v>
      </c>
      <c r="E986" s="237" t="s">
        <v>3414</v>
      </c>
      <c r="F986" s="237" t="s">
        <v>11</v>
      </c>
      <c r="G986" s="237">
        <v>978480</v>
      </c>
      <c r="H986" s="190"/>
      <c r="I986" s="248" t="s">
        <v>4071</v>
      </c>
      <c r="J986" s="190"/>
      <c r="K986" s="190"/>
      <c r="L986" s="190"/>
      <c r="M986" s="190"/>
      <c r="N986" s="268">
        <v>50</v>
      </c>
      <c r="O986" s="268">
        <v>0</v>
      </c>
      <c r="P986" s="190" t="s">
        <v>657</v>
      </c>
      <c r="Q986" s="375"/>
    </row>
    <row r="987" spans="1:17" ht="51">
      <c r="A987" s="265">
        <v>25</v>
      </c>
      <c r="B987" s="190"/>
      <c r="C987" s="266" t="s">
        <v>45</v>
      </c>
      <c r="D987" s="267">
        <v>43872</v>
      </c>
      <c r="E987" s="237" t="s">
        <v>3074</v>
      </c>
      <c r="F987" s="237" t="s">
        <v>3</v>
      </c>
      <c r="G987" s="237">
        <v>1823456</v>
      </c>
      <c r="H987" s="190"/>
      <c r="I987" s="248" t="s">
        <v>3742</v>
      </c>
      <c r="J987" s="190"/>
      <c r="K987" s="190"/>
      <c r="L987" s="190"/>
      <c r="M987" s="190"/>
      <c r="N987" s="268">
        <v>0</v>
      </c>
      <c r="O987" s="268">
        <v>439.18</v>
      </c>
      <c r="P987" s="190" t="s">
        <v>657</v>
      </c>
      <c r="Q987" s="375"/>
    </row>
    <row r="988" spans="1:17" ht="38.25">
      <c r="A988" s="265">
        <v>580</v>
      </c>
      <c r="B988" s="190"/>
      <c r="C988" s="266" t="s">
        <v>178</v>
      </c>
      <c r="D988" s="267">
        <v>43872</v>
      </c>
      <c r="E988" s="237" t="s">
        <v>3075</v>
      </c>
      <c r="F988" s="237" t="s">
        <v>3</v>
      </c>
      <c r="G988" s="237">
        <v>1823467</v>
      </c>
      <c r="H988" s="190"/>
      <c r="I988" s="248" t="s">
        <v>3743</v>
      </c>
      <c r="J988" s="190"/>
      <c r="K988" s="190"/>
      <c r="L988" s="190"/>
      <c r="M988" s="190"/>
      <c r="N988" s="268">
        <v>0</v>
      </c>
      <c r="O988" s="268">
        <v>2151.4</v>
      </c>
      <c r="P988" s="190" t="s">
        <v>657</v>
      </c>
      <c r="Q988" s="375"/>
    </row>
    <row r="989" spans="1:17" ht="51">
      <c r="A989" s="265">
        <v>293</v>
      </c>
      <c r="B989" s="190"/>
      <c r="C989" s="266" t="s">
        <v>130</v>
      </c>
      <c r="D989" s="267">
        <v>43872</v>
      </c>
      <c r="E989" s="237" t="s">
        <v>3076</v>
      </c>
      <c r="F989" s="237" t="s">
        <v>3</v>
      </c>
      <c r="G989" s="237">
        <v>1823480</v>
      </c>
      <c r="H989" s="190"/>
      <c r="I989" s="248" t="s">
        <v>3744</v>
      </c>
      <c r="J989" s="190"/>
      <c r="K989" s="190"/>
      <c r="L989" s="190"/>
      <c r="M989" s="190"/>
      <c r="N989" s="268">
        <v>0</v>
      </c>
      <c r="O989" s="268">
        <v>4957.24</v>
      </c>
      <c r="P989" s="190" t="s">
        <v>657</v>
      </c>
      <c r="Q989" s="375"/>
    </row>
    <row r="990" spans="1:17" ht="51">
      <c r="A990" s="265">
        <v>132</v>
      </c>
      <c r="B990" s="190"/>
      <c r="C990" s="266" t="s">
        <v>67</v>
      </c>
      <c r="D990" s="267">
        <v>43872</v>
      </c>
      <c r="E990" s="237" t="s">
        <v>3077</v>
      </c>
      <c r="F990" s="237" t="s">
        <v>3</v>
      </c>
      <c r="G990" s="237">
        <v>1823503</v>
      </c>
      <c r="H990" s="190"/>
      <c r="I990" s="248" t="s">
        <v>3745</v>
      </c>
      <c r="J990" s="190"/>
      <c r="K990" s="190"/>
      <c r="L990" s="190"/>
      <c r="M990" s="190"/>
      <c r="N990" s="268">
        <v>0</v>
      </c>
      <c r="O990" s="268">
        <v>1028.3</v>
      </c>
      <c r="P990" s="190" t="s">
        <v>657</v>
      </c>
      <c r="Q990" s="375"/>
    </row>
    <row r="991" spans="1:17" ht="51">
      <c r="A991" s="265" t="s">
        <v>553</v>
      </c>
      <c r="B991" s="190"/>
      <c r="C991" s="266" t="s">
        <v>605</v>
      </c>
      <c r="D991" s="267">
        <v>43872</v>
      </c>
      <c r="E991" s="237" t="s">
        <v>3078</v>
      </c>
      <c r="F991" s="237" t="s">
        <v>3</v>
      </c>
      <c r="G991" s="237">
        <v>1823507</v>
      </c>
      <c r="H991" s="190"/>
      <c r="I991" s="248" t="s">
        <v>3746</v>
      </c>
      <c r="J991" s="190"/>
      <c r="K991" s="190"/>
      <c r="L991" s="190"/>
      <c r="M991" s="190"/>
      <c r="N991" s="268">
        <v>0</v>
      </c>
      <c r="O991" s="268">
        <v>914.23</v>
      </c>
      <c r="P991" s="190" t="s">
        <v>657</v>
      </c>
      <c r="Q991" s="375"/>
    </row>
    <row r="992" spans="1:17" ht="38.25">
      <c r="A992" s="265">
        <v>76</v>
      </c>
      <c r="B992" s="190"/>
      <c r="C992" s="266" t="s">
        <v>54</v>
      </c>
      <c r="D992" s="267">
        <v>43872</v>
      </c>
      <c r="E992" s="237" t="s">
        <v>3079</v>
      </c>
      <c r="F992" s="237" t="s">
        <v>3</v>
      </c>
      <c r="G992" s="237">
        <v>1823513</v>
      </c>
      <c r="H992" s="190"/>
      <c r="I992" s="248" t="s">
        <v>3747</v>
      </c>
      <c r="J992" s="190"/>
      <c r="K992" s="190"/>
      <c r="L992" s="190"/>
      <c r="M992" s="190"/>
      <c r="N992" s="268">
        <v>0</v>
      </c>
      <c r="O992" s="268">
        <v>596.22</v>
      </c>
      <c r="P992" s="190" t="s">
        <v>657</v>
      </c>
      <c r="Q992" s="375"/>
    </row>
    <row r="993" spans="1:17" ht="51">
      <c r="A993" s="265" t="s">
        <v>553</v>
      </c>
      <c r="B993" s="190"/>
      <c r="C993" s="266" t="s">
        <v>605</v>
      </c>
      <c r="D993" s="267">
        <v>43872</v>
      </c>
      <c r="E993" s="237" t="s">
        <v>3080</v>
      </c>
      <c r="F993" s="237" t="s">
        <v>3</v>
      </c>
      <c r="G993" s="237">
        <v>1823553</v>
      </c>
      <c r="H993" s="190"/>
      <c r="I993" s="248" t="s">
        <v>3748</v>
      </c>
      <c r="J993" s="190"/>
      <c r="K993" s="190"/>
      <c r="L993" s="190"/>
      <c r="M993" s="190"/>
      <c r="N993" s="268">
        <v>0</v>
      </c>
      <c r="O993" s="268">
        <v>521.41999999999996</v>
      </c>
      <c r="P993" s="190" t="s">
        <v>657</v>
      </c>
      <c r="Q993" s="375"/>
    </row>
    <row r="994" spans="1:17" ht="51">
      <c r="A994" s="265">
        <v>266</v>
      </c>
      <c r="B994" s="190"/>
      <c r="C994" s="266" t="s">
        <v>1368</v>
      </c>
      <c r="D994" s="267">
        <v>43872</v>
      </c>
      <c r="E994" s="237" t="s">
        <v>3081</v>
      </c>
      <c r="F994" s="237" t="s">
        <v>3</v>
      </c>
      <c r="G994" s="237">
        <v>1823563</v>
      </c>
      <c r="H994" s="190"/>
      <c r="I994" s="248" t="s">
        <v>3749</v>
      </c>
      <c r="J994" s="190"/>
      <c r="K994" s="190"/>
      <c r="L994" s="190"/>
      <c r="M994" s="190"/>
      <c r="N994" s="268">
        <v>0</v>
      </c>
      <c r="O994" s="268">
        <v>1310</v>
      </c>
      <c r="P994" s="190" t="s">
        <v>657</v>
      </c>
      <c r="Q994" s="375"/>
    </row>
    <row r="995" spans="1:17" ht="51">
      <c r="A995" s="265" t="s">
        <v>562</v>
      </c>
      <c r="B995" s="190"/>
      <c r="C995" s="266" t="s">
        <v>604</v>
      </c>
      <c r="D995" s="267">
        <v>43872</v>
      </c>
      <c r="E995" s="237" t="s">
        <v>3082</v>
      </c>
      <c r="F995" s="237" t="s">
        <v>3</v>
      </c>
      <c r="G995" s="237">
        <v>1823620</v>
      </c>
      <c r="H995" s="190"/>
      <c r="I995" s="248" t="s">
        <v>3752</v>
      </c>
      <c r="J995" s="190"/>
      <c r="K995" s="190"/>
      <c r="L995" s="190"/>
      <c r="M995" s="190"/>
      <c r="N995" s="268">
        <v>0</v>
      </c>
      <c r="O995" s="268">
        <v>812.75</v>
      </c>
      <c r="P995" s="190" t="s">
        <v>657</v>
      </c>
      <c r="Q995" s="375"/>
    </row>
    <row r="996" spans="1:17" ht="38.25">
      <c r="A996" s="265" t="s">
        <v>562</v>
      </c>
      <c r="B996" s="190"/>
      <c r="C996" s="266" t="s">
        <v>604</v>
      </c>
      <c r="D996" s="267">
        <v>43872</v>
      </c>
      <c r="E996" s="237" t="s">
        <v>3083</v>
      </c>
      <c r="F996" s="237" t="s">
        <v>3</v>
      </c>
      <c r="G996" s="237">
        <v>1823627</v>
      </c>
      <c r="H996" s="190"/>
      <c r="I996" s="248" t="s">
        <v>3755</v>
      </c>
      <c r="J996" s="190"/>
      <c r="K996" s="190"/>
      <c r="L996" s="190"/>
      <c r="M996" s="190"/>
      <c r="N996" s="268">
        <v>0</v>
      </c>
      <c r="O996" s="268">
        <v>400</v>
      </c>
      <c r="P996" s="190" t="s">
        <v>657</v>
      </c>
      <c r="Q996" s="375"/>
    </row>
    <row r="997" spans="1:17" ht="38.25">
      <c r="A997" s="265" t="s">
        <v>562</v>
      </c>
      <c r="B997" s="190"/>
      <c r="C997" s="266" t="s">
        <v>604</v>
      </c>
      <c r="D997" s="267">
        <v>43872</v>
      </c>
      <c r="E997" s="237" t="s">
        <v>3084</v>
      </c>
      <c r="F997" s="237" t="s">
        <v>3</v>
      </c>
      <c r="G997" s="237">
        <v>1823630</v>
      </c>
      <c r="H997" s="190"/>
      <c r="I997" s="248" t="s">
        <v>3757</v>
      </c>
      <c r="J997" s="190"/>
      <c r="K997" s="190"/>
      <c r="L997" s="190"/>
      <c r="M997" s="190"/>
      <c r="N997" s="268">
        <v>0</v>
      </c>
      <c r="O997" s="268">
        <v>1000</v>
      </c>
      <c r="P997" s="190" t="s">
        <v>657</v>
      </c>
      <c r="Q997" s="375"/>
    </row>
    <row r="998" spans="1:17" ht="51">
      <c r="A998" s="265" t="s">
        <v>553</v>
      </c>
      <c r="B998" s="190"/>
      <c r="C998" s="266" t="s">
        <v>605</v>
      </c>
      <c r="D998" s="267">
        <v>43872</v>
      </c>
      <c r="E998" s="237" t="s">
        <v>3085</v>
      </c>
      <c r="F998" s="237" t="s">
        <v>3</v>
      </c>
      <c r="G998" s="237">
        <v>1823654</v>
      </c>
      <c r="H998" s="190"/>
      <c r="I998" s="248" t="s">
        <v>3759</v>
      </c>
      <c r="J998" s="190"/>
      <c r="K998" s="190"/>
      <c r="L998" s="190"/>
      <c r="M998" s="190"/>
      <c r="N998" s="268">
        <v>0</v>
      </c>
      <c r="O998" s="268">
        <v>4152.3</v>
      </c>
      <c r="P998" s="190" t="s">
        <v>657</v>
      </c>
      <c r="Q998" s="375"/>
    </row>
    <row r="999" spans="1:17" ht="38.25">
      <c r="A999" s="265">
        <v>86</v>
      </c>
      <c r="B999" s="190"/>
      <c r="C999" s="266" t="s">
        <v>56</v>
      </c>
      <c r="D999" s="267">
        <v>43872</v>
      </c>
      <c r="E999" s="237" t="s">
        <v>3086</v>
      </c>
      <c r="F999" s="237" t="s">
        <v>3</v>
      </c>
      <c r="G999" s="237">
        <v>1823692</v>
      </c>
      <c r="H999" s="190"/>
      <c r="I999" s="248" t="s">
        <v>3760</v>
      </c>
      <c r="J999" s="190"/>
      <c r="K999" s="190"/>
      <c r="L999" s="190"/>
      <c r="M999" s="190"/>
      <c r="N999" s="268">
        <v>0</v>
      </c>
      <c r="O999" s="268">
        <v>1703.03</v>
      </c>
      <c r="P999" s="190" t="s">
        <v>657</v>
      </c>
      <c r="Q999" s="375"/>
    </row>
    <row r="1000" spans="1:17" ht="63.75">
      <c r="A1000" s="265">
        <v>81</v>
      </c>
      <c r="B1000" s="190"/>
      <c r="C1000" s="266" t="s">
        <v>55</v>
      </c>
      <c r="D1000" s="267">
        <v>43872</v>
      </c>
      <c r="E1000" s="237" t="s">
        <v>3087</v>
      </c>
      <c r="F1000" s="237" t="s">
        <v>3</v>
      </c>
      <c r="G1000" s="237">
        <v>1823694</v>
      </c>
      <c r="H1000" s="190"/>
      <c r="I1000" s="248" t="s">
        <v>3761</v>
      </c>
      <c r="J1000" s="190"/>
      <c r="K1000" s="190"/>
      <c r="L1000" s="190"/>
      <c r="M1000" s="190"/>
      <c r="N1000" s="268">
        <v>0</v>
      </c>
      <c r="O1000" s="268">
        <v>712.91</v>
      </c>
      <c r="P1000" s="190" t="s">
        <v>657</v>
      </c>
      <c r="Q1000" s="375"/>
    </row>
    <row r="1001" spans="1:17" ht="51">
      <c r="A1001" s="265">
        <v>347</v>
      </c>
      <c r="B1001" s="190"/>
      <c r="C1001" s="266" t="s">
        <v>151</v>
      </c>
      <c r="D1001" s="267">
        <v>43872</v>
      </c>
      <c r="E1001" s="237" t="s">
        <v>3088</v>
      </c>
      <c r="F1001" s="237" t="s">
        <v>3</v>
      </c>
      <c r="G1001" s="237">
        <v>1823568</v>
      </c>
      <c r="H1001" s="190"/>
      <c r="I1001" s="248" t="s">
        <v>3762</v>
      </c>
      <c r="J1001" s="190"/>
      <c r="K1001" s="190"/>
      <c r="L1001" s="190"/>
      <c r="M1001" s="190"/>
      <c r="N1001" s="268">
        <v>0</v>
      </c>
      <c r="O1001" s="268">
        <v>560.9</v>
      </c>
      <c r="P1001" s="190" t="s">
        <v>657</v>
      </c>
      <c r="Q1001" s="375"/>
    </row>
    <row r="1002" spans="1:17" ht="51">
      <c r="A1002" s="265">
        <v>599</v>
      </c>
      <c r="B1002" s="190"/>
      <c r="C1002" s="266" t="s">
        <v>1297</v>
      </c>
      <c r="D1002" s="267">
        <v>43872</v>
      </c>
      <c r="E1002" s="237" t="s">
        <v>3089</v>
      </c>
      <c r="F1002" s="237" t="s">
        <v>3</v>
      </c>
      <c r="G1002" s="237">
        <v>1823569</v>
      </c>
      <c r="H1002" s="190"/>
      <c r="I1002" s="248" t="s">
        <v>3763</v>
      </c>
      <c r="J1002" s="190"/>
      <c r="K1002" s="190"/>
      <c r="L1002" s="190"/>
      <c r="M1002" s="190"/>
      <c r="N1002" s="268">
        <v>0</v>
      </c>
      <c r="O1002" s="268">
        <v>4</v>
      </c>
      <c r="P1002" s="190" t="s">
        <v>657</v>
      </c>
      <c r="Q1002" s="375"/>
    </row>
    <row r="1003" spans="1:17" ht="38.25">
      <c r="A1003" s="265" t="s">
        <v>562</v>
      </c>
      <c r="B1003" s="190"/>
      <c r="C1003" s="266" t="s">
        <v>604</v>
      </c>
      <c r="D1003" s="267">
        <v>43872</v>
      </c>
      <c r="E1003" s="237" t="s">
        <v>3090</v>
      </c>
      <c r="F1003" s="237" t="s">
        <v>3</v>
      </c>
      <c r="G1003" s="237">
        <v>1823581</v>
      </c>
      <c r="H1003" s="190"/>
      <c r="I1003" s="248" t="s">
        <v>3764</v>
      </c>
      <c r="J1003" s="190"/>
      <c r="K1003" s="190"/>
      <c r="L1003" s="190"/>
      <c r="M1003" s="190"/>
      <c r="N1003" s="268">
        <v>0</v>
      </c>
      <c r="O1003" s="268">
        <v>1669</v>
      </c>
      <c r="P1003" s="190" t="s">
        <v>657</v>
      </c>
      <c r="Q1003" s="375"/>
    </row>
    <row r="1004" spans="1:17" ht="51">
      <c r="A1004" s="265">
        <v>201</v>
      </c>
      <c r="B1004" s="190"/>
      <c r="C1004" s="266" t="s">
        <v>94</v>
      </c>
      <c r="D1004" s="267">
        <v>43872</v>
      </c>
      <c r="E1004" s="237" t="s">
        <v>3091</v>
      </c>
      <c r="F1004" s="237" t="s">
        <v>3</v>
      </c>
      <c r="G1004" s="237">
        <v>1823585</v>
      </c>
      <c r="H1004" s="190"/>
      <c r="I1004" s="248" t="s">
        <v>3765</v>
      </c>
      <c r="J1004" s="190"/>
      <c r="K1004" s="190"/>
      <c r="L1004" s="190"/>
      <c r="M1004" s="190"/>
      <c r="N1004" s="268">
        <v>0</v>
      </c>
      <c r="O1004" s="268">
        <v>5446.12</v>
      </c>
      <c r="P1004" s="190" t="s">
        <v>657</v>
      </c>
      <c r="Q1004" s="375"/>
    </row>
    <row r="1005" spans="1:17" ht="51">
      <c r="A1005" s="265" t="s">
        <v>562</v>
      </c>
      <c r="B1005" s="190"/>
      <c r="C1005" s="266" t="s">
        <v>604</v>
      </c>
      <c r="D1005" s="267">
        <v>43872</v>
      </c>
      <c r="E1005" s="237" t="s">
        <v>3092</v>
      </c>
      <c r="F1005" s="237" t="s">
        <v>3</v>
      </c>
      <c r="G1005" s="237">
        <v>1823591</v>
      </c>
      <c r="H1005" s="190"/>
      <c r="I1005" s="248" t="s">
        <v>3752</v>
      </c>
      <c r="J1005" s="190"/>
      <c r="K1005" s="190"/>
      <c r="L1005" s="190"/>
      <c r="M1005" s="190"/>
      <c r="N1005" s="268">
        <v>0</v>
      </c>
      <c r="O1005" s="268">
        <v>812.75</v>
      </c>
      <c r="P1005" s="190" t="s">
        <v>657</v>
      </c>
      <c r="Q1005" s="375"/>
    </row>
    <row r="1006" spans="1:17" ht="51">
      <c r="A1006" s="265">
        <v>66</v>
      </c>
      <c r="B1006" s="190"/>
      <c r="C1006" s="266" t="s">
        <v>52</v>
      </c>
      <c r="D1006" s="267">
        <v>43872</v>
      </c>
      <c r="E1006" s="237" t="s">
        <v>3093</v>
      </c>
      <c r="F1006" s="237" t="s">
        <v>3</v>
      </c>
      <c r="G1006" s="237">
        <v>1823592</v>
      </c>
      <c r="H1006" s="190"/>
      <c r="I1006" s="248" t="s">
        <v>3766</v>
      </c>
      <c r="J1006" s="190"/>
      <c r="K1006" s="190"/>
      <c r="L1006" s="190"/>
      <c r="M1006" s="190"/>
      <c r="N1006" s="268">
        <v>0</v>
      </c>
      <c r="O1006" s="268">
        <v>30</v>
      </c>
      <c r="P1006" s="190" t="s">
        <v>657</v>
      </c>
      <c r="Q1006" s="375"/>
    </row>
    <row r="1007" spans="1:17" ht="51">
      <c r="A1007" s="265">
        <v>66</v>
      </c>
      <c r="B1007" s="190"/>
      <c r="C1007" s="266" t="s">
        <v>52</v>
      </c>
      <c r="D1007" s="267">
        <v>43872</v>
      </c>
      <c r="E1007" s="237" t="s">
        <v>3094</v>
      </c>
      <c r="F1007" s="237" t="s">
        <v>3</v>
      </c>
      <c r="G1007" s="237">
        <v>1823595</v>
      </c>
      <c r="H1007" s="190"/>
      <c r="I1007" s="248" t="s">
        <v>3766</v>
      </c>
      <c r="J1007" s="190"/>
      <c r="K1007" s="190"/>
      <c r="L1007" s="190"/>
      <c r="M1007" s="190"/>
      <c r="N1007" s="268">
        <v>0</v>
      </c>
      <c r="O1007" s="268">
        <v>30</v>
      </c>
      <c r="P1007" s="190" t="s">
        <v>657</v>
      </c>
      <c r="Q1007" s="375"/>
    </row>
    <row r="1008" spans="1:17" ht="38.25">
      <c r="A1008" s="265" t="s">
        <v>562</v>
      </c>
      <c r="B1008" s="190"/>
      <c r="C1008" s="266" t="s">
        <v>604</v>
      </c>
      <c r="D1008" s="267">
        <v>43872</v>
      </c>
      <c r="E1008" s="237" t="s">
        <v>3095</v>
      </c>
      <c r="F1008" s="237" t="s">
        <v>3</v>
      </c>
      <c r="G1008" s="237">
        <v>1823599</v>
      </c>
      <c r="H1008" s="190"/>
      <c r="I1008" s="248" t="s">
        <v>3755</v>
      </c>
      <c r="J1008" s="190"/>
      <c r="K1008" s="190"/>
      <c r="L1008" s="190"/>
      <c r="M1008" s="190"/>
      <c r="N1008" s="268">
        <v>0</v>
      </c>
      <c r="O1008" s="268">
        <v>400</v>
      </c>
      <c r="P1008" s="190" t="s">
        <v>657</v>
      </c>
      <c r="Q1008" s="375"/>
    </row>
    <row r="1009" spans="1:17" ht="38.25">
      <c r="A1009" s="265" t="s">
        <v>562</v>
      </c>
      <c r="B1009" s="190"/>
      <c r="C1009" s="266" t="s">
        <v>604</v>
      </c>
      <c r="D1009" s="267">
        <v>43872</v>
      </c>
      <c r="E1009" s="237" t="s">
        <v>3096</v>
      </c>
      <c r="F1009" s="237" t="s">
        <v>3</v>
      </c>
      <c r="G1009" s="237">
        <v>1823606</v>
      </c>
      <c r="H1009" s="190"/>
      <c r="I1009" s="248" t="s">
        <v>3757</v>
      </c>
      <c r="J1009" s="190"/>
      <c r="K1009" s="190"/>
      <c r="L1009" s="190"/>
      <c r="M1009" s="190"/>
      <c r="N1009" s="268">
        <v>0</v>
      </c>
      <c r="O1009" s="268">
        <v>1000</v>
      </c>
      <c r="P1009" s="190" t="s">
        <v>657</v>
      </c>
      <c r="Q1009" s="375"/>
    </row>
    <row r="1010" spans="1:17" ht="63.75">
      <c r="A1010" s="265" t="s">
        <v>553</v>
      </c>
      <c r="B1010" s="190"/>
      <c r="C1010" s="266" t="s">
        <v>605</v>
      </c>
      <c r="D1010" s="267">
        <v>43872</v>
      </c>
      <c r="E1010" s="237" t="s">
        <v>3097</v>
      </c>
      <c r="F1010" s="237" t="s">
        <v>3</v>
      </c>
      <c r="G1010" s="237">
        <v>1823529</v>
      </c>
      <c r="H1010" s="190"/>
      <c r="I1010" s="248" t="s">
        <v>3767</v>
      </c>
      <c r="J1010" s="190"/>
      <c r="K1010" s="190"/>
      <c r="L1010" s="190"/>
      <c r="M1010" s="190"/>
      <c r="N1010" s="268">
        <v>0</v>
      </c>
      <c r="O1010" s="268">
        <v>4157.25</v>
      </c>
      <c r="P1010" s="190" t="s">
        <v>657</v>
      </c>
      <c r="Q1010" s="375"/>
    </row>
    <row r="1011" spans="1:17" ht="63.75">
      <c r="A1011" s="265">
        <v>340</v>
      </c>
      <c r="B1011" s="190"/>
      <c r="C1011" s="266" t="s">
        <v>145</v>
      </c>
      <c r="D1011" s="267">
        <v>43872</v>
      </c>
      <c r="E1011" s="237" t="s">
        <v>3098</v>
      </c>
      <c r="F1011" s="237" t="s">
        <v>3</v>
      </c>
      <c r="G1011" s="237">
        <v>1823530</v>
      </c>
      <c r="H1011" s="190"/>
      <c r="I1011" s="248" t="s">
        <v>3768</v>
      </c>
      <c r="J1011" s="190"/>
      <c r="K1011" s="190"/>
      <c r="L1011" s="190"/>
      <c r="M1011" s="190"/>
      <c r="N1011" s="268">
        <v>0</v>
      </c>
      <c r="O1011" s="268">
        <v>665.54</v>
      </c>
      <c r="P1011" s="190" t="s">
        <v>657</v>
      </c>
      <c r="Q1011" s="375"/>
    </row>
    <row r="1012" spans="1:17" ht="51">
      <c r="A1012" s="265">
        <v>378</v>
      </c>
      <c r="B1012" s="190"/>
      <c r="C1012" s="266" t="s">
        <v>628</v>
      </c>
      <c r="D1012" s="267">
        <v>43872</v>
      </c>
      <c r="E1012" s="237" t="s">
        <v>3099</v>
      </c>
      <c r="F1012" s="237" t="s">
        <v>3</v>
      </c>
      <c r="G1012" s="237">
        <v>1823709</v>
      </c>
      <c r="H1012" s="190"/>
      <c r="I1012" s="248" t="s">
        <v>3769</v>
      </c>
      <c r="J1012" s="190"/>
      <c r="K1012" s="190"/>
      <c r="L1012" s="190"/>
      <c r="M1012" s="190"/>
      <c r="N1012" s="268">
        <v>0</v>
      </c>
      <c r="O1012" s="268">
        <v>800</v>
      </c>
      <c r="P1012" s="190" t="s">
        <v>657</v>
      </c>
      <c r="Q1012" s="375"/>
    </row>
    <row r="1013" spans="1:17" ht="38.25">
      <c r="A1013" s="265">
        <v>6</v>
      </c>
      <c r="B1013" s="190"/>
      <c r="C1013" s="266" t="s">
        <v>40</v>
      </c>
      <c r="D1013" s="267">
        <v>43872</v>
      </c>
      <c r="E1013" s="237" t="s">
        <v>3100</v>
      </c>
      <c r="F1013" s="237" t="s">
        <v>3</v>
      </c>
      <c r="G1013" s="237">
        <v>1823716</v>
      </c>
      <c r="H1013" s="190"/>
      <c r="I1013" s="248" t="s">
        <v>3770</v>
      </c>
      <c r="J1013" s="190"/>
      <c r="K1013" s="190"/>
      <c r="L1013" s="190"/>
      <c r="M1013" s="190"/>
      <c r="N1013" s="268">
        <v>0</v>
      </c>
      <c r="O1013" s="268">
        <v>769.53</v>
      </c>
      <c r="P1013" s="190" t="s">
        <v>657</v>
      </c>
      <c r="Q1013" s="375"/>
    </row>
    <row r="1014" spans="1:17" ht="51">
      <c r="A1014" s="265">
        <v>513</v>
      </c>
      <c r="B1014" s="190"/>
      <c r="C1014" s="266" t="s">
        <v>169</v>
      </c>
      <c r="D1014" s="267">
        <v>43872</v>
      </c>
      <c r="E1014" s="237" t="s">
        <v>3415</v>
      </c>
      <c r="F1014" s="237" t="s">
        <v>15</v>
      </c>
      <c r="G1014" s="237">
        <v>1270757</v>
      </c>
      <c r="H1014" s="190"/>
      <c r="I1014" s="248" t="s">
        <v>2553</v>
      </c>
      <c r="J1014" s="190"/>
      <c r="K1014" s="190"/>
      <c r="L1014" s="190"/>
      <c r="M1014" s="190"/>
      <c r="N1014" s="268">
        <v>50</v>
      </c>
      <c r="O1014" s="268">
        <v>0</v>
      </c>
      <c r="P1014" s="190" t="s">
        <v>657</v>
      </c>
      <c r="Q1014" s="375"/>
    </row>
    <row r="1015" spans="1:17" ht="76.5">
      <c r="A1015" s="265" t="s">
        <v>556</v>
      </c>
      <c r="B1015" s="190"/>
      <c r="C1015" s="266" t="s">
        <v>714</v>
      </c>
      <c r="D1015" s="267">
        <v>43872</v>
      </c>
      <c r="E1015" s="237" t="s">
        <v>3416</v>
      </c>
      <c r="F1015" s="237" t="s">
        <v>6</v>
      </c>
      <c r="G1015" s="237">
        <v>978514</v>
      </c>
      <c r="H1015" s="190"/>
      <c r="I1015" s="248" t="s">
        <v>4072</v>
      </c>
      <c r="J1015" s="190"/>
      <c r="K1015" s="190"/>
      <c r="L1015" s="190"/>
      <c r="M1015" s="190"/>
      <c r="N1015" s="268">
        <v>0</v>
      </c>
      <c r="O1015" s="268">
        <v>7050</v>
      </c>
      <c r="P1015" s="190" t="s">
        <v>657</v>
      </c>
      <c r="Q1015" s="375"/>
    </row>
    <row r="1016" spans="1:17" ht="63.75">
      <c r="A1016" s="265">
        <v>513</v>
      </c>
      <c r="B1016" s="190"/>
      <c r="C1016" s="266" t="s">
        <v>169</v>
      </c>
      <c r="D1016" s="267">
        <v>43872</v>
      </c>
      <c r="E1016" s="237" t="s">
        <v>3417</v>
      </c>
      <c r="F1016" s="237" t="s">
        <v>15</v>
      </c>
      <c r="G1016" s="237">
        <v>1271351</v>
      </c>
      <c r="H1016" s="190"/>
      <c r="I1016" s="248" t="s">
        <v>4073</v>
      </c>
      <c r="J1016" s="190"/>
      <c r="K1016" s="190"/>
      <c r="L1016" s="190"/>
      <c r="M1016" s="190"/>
      <c r="N1016" s="268">
        <v>50</v>
      </c>
      <c r="O1016" s="268">
        <v>0</v>
      </c>
      <c r="P1016" s="190" t="s">
        <v>657</v>
      </c>
      <c r="Q1016" s="375"/>
    </row>
    <row r="1017" spans="1:17" ht="63.75">
      <c r="A1017" s="265">
        <v>513</v>
      </c>
      <c r="B1017" s="190"/>
      <c r="C1017" s="266" t="s">
        <v>169</v>
      </c>
      <c r="D1017" s="267">
        <v>43872</v>
      </c>
      <c r="E1017" s="237" t="s">
        <v>3418</v>
      </c>
      <c r="F1017" s="237" t="s">
        <v>15</v>
      </c>
      <c r="G1017" s="237">
        <v>1271355</v>
      </c>
      <c r="H1017" s="190"/>
      <c r="I1017" s="248" t="s">
        <v>4074</v>
      </c>
      <c r="J1017" s="190"/>
      <c r="K1017" s="190"/>
      <c r="L1017" s="190"/>
      <c r="M1017" s="190"/>
      <c r="N1017" s="268">
        <v>50</v>
      </c>
      <c r="O1017" s="268">
        <v>0</v>
      </c>
      <c r="P1017" s="190" t="s">
        <v>657</v>
      </c>
      <c r="Q1017" s="375"/>
    </row>
    <row r="1018" spans="1:17" ht="51">
      <c r="A1018" s="265">
        <v>670</v>
      </c>
      <c r="B1018" s="190"/>
      <c r="C1018" s="266" t="s">
        <v>187</v>
      </c>
      <c r="D1018" s="267">
        <v>43873</v>
      </c>
      <c r="E1018" s="237" t="s">
        <v>3101</v>
      </c>
      <c r="F1018" s="237" t="s">
        <v>3</v>
      </c>
      <c r="G1018" s="237">
        <v>1824070</v>
      </c>
      <c r="H1018" s="190"/>
      <c r="I1018" s="248" t="s">
        <v>3771</v>
      </c>
      <c r="J1018" s="190"/>
      <c r="K1018" s="190"/>
      <c r="L1018" s="190"/>
      <c r="M1018" s="190"/>
      <c r="N1018" s="268">
        <v>0</v>
      </c>
      <c r="O1018" s="268">
        <v>2733</v>
      </c>
      <c r="P1018" s="190" t="s">
        <v>4220</v>
      </c>
      <c r="Q1018" s="375"/>
    </row>
    <row r="1019" spans="1:17" ht="51">
      <c r="A1019" s="265">
        <v>47</v>
      </c>
      <c r="B1019" s="190"/>
      <c r="C1019" s="266" t="s">
        <v>49</v>
      </c>
      <c r="D1019" s="267">
        <v>43873</v>
      </c>
      <c r="E1019" s="237" t="s">
        <v>3102</v>
      </c>
      <c r="F1019" s="237" t="s">
        <v>3</v>
      </c>
      <c r="G1019" s="237">
        <v>1823848</v>
      </c>
      <c r="H1019" s="190"/>
      <c r="I1019" s="248" t="s">
        <v>3772</v>
      </c>
      <c r="J1019" s="190"/>
      <c r="K1019" s="190"/>
      <c r="L1019" s="190"/>
      <c r="M1019" s="190"/>
      <c r="N1019" s="268">
        <v>0</v>
      </c>
      <c r="O1019" s="268">
        <v>469.72</v>
      </c>
      <c r="P1019" s="190" t="s">
        <v>657</v>
      </c>
      <c r="Q1019" s="375"/>
    </row>
    <row r="1020" spans="1:17" ht="51">
      <c r="A1020" s="265">
        <v>35</v>
      </c>
      <c r="B1020" s="190"/>
      <c r="C1020" s="266" t="s">
        <v>46</v>
      </c>
      <c r="D1020" s="267">
        <v>43873</v>
      </c>
      <c r="E1020" s="237" t="s">
        <v>3103</v>
      </c>
      <c r="F1020" s="237" t="s">
        <v>3</v>
      </c>
      <c r="G1020" s="237">
        <v>1823852</v>
      </c>
      <c r="H1020" s="190"/>
      <c r="I1020" s="248" t="s">
        <v>3773</v>
      </c>
      <c r="J1020" s="190"/>
      <c r="K1020" s="190"/>
      <c r="L1020" s="190"/>
      <c r="M1020" s="190"/>
      <c r="N1020" s="268">
        <v>0</v>
      </c>
      <c r="O1020" s="268">
        <v>663.59</v>
      </c>
      <c r="P1020" s="190" t="s">
        <v>657</v>
      </c>
      <c r="Q1020" s="375"/>
    </row>
    <row r="1021" spans="1:17" ht="51">
      <c r="A1021" s="265">
        <v>201</v>
      </c>
      <c r="B1021" s="190"/>
      <c r="C1021" s="266" t="s">
        <v>94</v>
      </c>
      <c r="D1021" s="267">
        <v>43873</v>
      </c>
      <c r="E1021" s="237" t="s">
        <v>3104</v>
      </c>
      <c r="F1021" s="237" t="s">
        <v>3</v>
      </c>
      <c r="G1021" s="237">
        <v>1823876</v>
      </c>
      <c r="H1021" s="190"/>
      <c r="I1021" s="248" t="s">
        <v>3774</v>
      </c>
      <c r="J1021" s="190"/>
      <c r="K1021" s="190"/>
      <c r="L1021" s="190"/>
      <c r="M1021" s="190"/>
      <c r="N1021" s="268">
        <v>0</v>
      </c>
      <c r="O1021" s="268">
        <v>87</v>
      </c>
      <c r="P1021" s="190" t="s">
        <v>657</v>
      </c>
      <c r="Q1021" s="375"/>
    </row>
    <row r="1022" spans="1:17" ht="51">
      <c r="A1022" s="265">
        <v>41</v>
      </c>
      <c r="B1022" s="190"/>
      <c r="C1022" s="266" t="s">
        <v>47</v>
      </c>
      <c r="D1022" s="267">
        <v>43873</v>
      </c>
      <c r="E1022" s="237" t="s">
        <v>3105</v>
      </c>
      <c r="F1022" s="237" t="s">
        <v>3</v>
      </c>
      <c r="G1022" s="237">
        <v>1823897</v>
      </c>
      <c r="H1022" s="190"/>
      <c r="I1022" s="248" t="s">
        <v>3775</v>
      </c>
      <c r="J1022" s="190"/>
      <c r="K1022" s="190"/>
      <c r="L1022" s="190"/>
      <c r="M1022" s="190"/>
      <c r="N1022" s="268">
        <v>0</v>
      </c>
      <c r="O1022" s="268">
        <v>650.70000000000005</v>
      </c>
      <c r="P1022" s="190" t="s">
        <v>657</v>
      </c>
      <c r="Q1022" s="375"/>
    </row>
    <row r="1023" spans="1:17" ht="51">
      <c r="A1023" s="265" t="s">
        <v>562</v>
      </c>
      <c r="B1023" s="190"/>
      <c r="C1023" s="266" t="s">
        <v>604</v>
      </c>
      <c r="D1023" s="267">
        <v>43873</v>
      </c>
      <c r="E1023" s="237" t="s">
        <v>3106</v>
      </c>
      <c r="F1023" s="237" t="s">
        <v>3</v>
      </c>
      <c r="G1023" s="237">
        <v>1823898</v>
      </c>
      <c r="H1023" s="190"/>
      <c r="I1023" s="248" t="s">
        <v>3776</v>
      </c>
      <c r="J1023" s="190"/>
      <c r="K1023" s="190"/>
      <c r="L1023" s="190"/>
      <c r="M1023" s="190"/>
      <c r="N1023" s="268">
        <v>0</v>
      </c>
      <c r="O1023" s="268">
        <v>3498.61</v>
      </c>
      <c r="P1023" s="190" t="s">
        <v>657</v>
      </c>
      <c r="Q1023" s="375"/>
    </row>
    <row r="1024" spans="1:17" ht="51">
      <c r="A1024" s="265" t="s">
        <v>553</v>
      </c>
      <c r="B1024" s="190"/>
      <c r="C1024" s="266" t="s">
        <v>605</v>
      </c>
      <c r="D1024" s="267">
        <v>43873</v>
      </c>
      <c r="E1024" s="237" t="s">
        <v>3107</v>
      </c>
      <c r="F1024" s="237" t="s">
        <v>3</v>
      </c>
      <c r="G1024" s="237">
        <v>1823934</v>
      </c>
      <c r="H1024" s="190"/>
      <c r="I1024" s="248" t="s">
        <v>3777</v>
      </c>
      <c r="J1024" s="190"/>
      <c r="K1024" s="190"/>
      <c r="L1024" s="190"/>
      <c r="M1024" s="190"/>
      <c r="N1024" s="268">
        <v>0</v>
      </c>
      <c r="O1024" s="268">
        <v>2254.4699999999998</v>
      </c>
      <c r="P1024" s="190" t="s">
        <v>657</v>
      </c>
      <c r="Q1024" s="375"/>
    </row>
    <row r="1025" spans="1:17" ht="51">
      <c r="A1025" s="265" t="s">
        <v>553</v>
      </c>
      <c r="B1025" s="190"/>
      <c r="C1025" s="266" t="s">
        <v>605</v>
      </c>
      <c r="D1025" s="267">
        <v>43873</v>
      </c>
      <c r="E1025" s="237" t="s">
        <v>3108</v>
      </c>
      <c r="F1025" s="237" t="s">
        <v>3</v>
      </c>
      <c r="G1025" s="237">
        <v>1823935</v>
      </c>
      <c r="H1025" s="190"/>
      <c r="I1025" s="248" t="s">
        <v>3777</v>
      </c>
      <c r="J1025" s="190"/>
      <c r="K1025" s="190"/>
      <c r="L1025" s="190"/>
      <c r="M1025" s="190"/>
      <c r="N1025" s="268">
        <v>0</v>
      </c>
      <c r="O1025" s="268">
        <v>116.7</v>
      </c>
      <c r="P1025" s="190" t="s">
        <v>657</v>
      </c>
      <c r="Q1025" s="375"/>
    </row>
    <row r="1026" spans="1:17" ht="38.25">
      <c r="A1026" s="265">
        <v>15</v>
      </c>
      <c r="B1026" s="190"/>
      <c r="C1026" s="266" t="s">
        <v>42</v>
      </c>
      <c r="D1026" s="267">
        <v>43873</v>
      </c>
      <c r="E1026" s="237" t="s">
        <v>3109</v>
      </c>
      <c r="F1026" s="237" t="s">
        <v>3</v>
      </c>
      <c r="G1026" s="237">
        <v>1823940</v>
      </c>
      <c r="H1026" s="190"/>
      <c r="I1026" s="248" t="s">
        <v>3778</v>
      </c>
      <c r="J1026" s="190"/>
      <c r="K1026" s="190"/>
      <c r="L1026" s="190"/>
      <c r="M1026" s="190"/>
      <c r="N1026" s="268">
        <v>0</v>
      </c>
      <c r="O1026" s="268">
        <v>328.57</v>
      </c>
      <c r="P1026" s="190" t="s">
        <v>657</v>
      </c>
      <c r="Q1026" s="375"/>
    </row>
    <row r="1027" spans="1:17" ht="38.25">
      <c r="A1027" s="265">
        <v>86</v>
      </c>
      <c r="B1027" s="190"/>
      <c r="C1027" s="266" t="s">
        <v>56</v>
      </c>
      <c r="D1027" s="267">
        <v>43873</v>
      </c>
      <c r="E1027" s="237" t="s">
        <v>3110</v>
      </c>
      <c r="F1027" s="237" t="s">
        <v>3</v>
      </c>
      <c r="G1027" s="237">
        <v>1823944</v>
      </c>
      <c r="H1027" s="190"/>
      <c r="I1027" s="248" t="s">
        <v>3779</v>
      </c>
      <c r="J1027" s="190"/>
      <c r="K1027" s="190"/>
      <c r="L1027" s="190"/>
      <c r="M1027" s="190"/>
      <c r="N1027" s="268">
        <v>0</v>
      </c>
      <c r="O1027" s="268">
        <v>40.5</v>
      </c>
      <c r="P1027" s="190" t="s">
        <v>657</v>
      </c>
      <c r="Q1027" s="375"/>
    </row>
    <row r="1028" spans="1:17" ht="38.25">
      <c r="A1028" s="265">
        <v>86</v>
      </c>
      <c r="B1028" s="190"/>
      <c r="C1028" s="266" t="s">
        <v>56</v>
      </c>
      <c r="D1028" s="267">
        <v>43873</v>
      </c>
      <c r="E1028" s="237" t="s">
        <v>3111</v>
      </c>
      <c r="F1028" s="237" t="s">
        <v>3</v>
      </c>
      <c r="G1028" s="237">
        <v>1823947</v>
      </c>
      <c r="H1028" s="190"/>
      <c r="I1028" s="248" t="s">
        <v>3780</v>
      </c>
      <c r="J1028" s="190"/>
      <c r="K1028" s="190"/>
      <c r="L1028" s="190"/>
      <c r="M1028" s="190"/>
      <c r="N1028" s="268">
        <v>0</v>
      </c>
      <c r="O1028" s="268">
        <v>22</v>
      </c>
      <c r="P1028" s="190" t="s">
        <v>657</v>
      </c>
      <c r="Q1028" s="375"/>
    </row>
    <row r="1029" spans="1:17" ht="38.25">
      <c r="A1029" s="265">
        <v>580</v>
      </c>
      <c r="B1029" s="190"/>
      <c r="C1029" s="266" t="s">
        <v>178</v>
      </c>
      <c r="D1029" s="267">
        <v>43873</v>
      </c>
      <c r="E1029" s="237" t="s">
        <v>3112</v>
      </c>
      <c r="F1029" s="237" t="s">
        <v>3</v>
      </c>
      <c r="G1029" s="237">
        <v>1823973</v>
      </c>
      <c r="H1029" s="190"/>
      <c r="I1029" s="248" t="s">
        <v>3781</v>
      </c>
      <c r="J1029" s="190"/>
      <c r="K1029" s="190"/>
      <c r="L1029" s="190"/>
      <c r="M1029" s="190"/>
      <c r="N1029" s="268">
        <v>0</v>
      </c>
      <c r="O1029" s="268">
        <v>10</v>
      </c>
      <c r="P1029" s="190" t="s">
        <v>657</v>
      </c>
      <c r="Q1029" s="375"/>
    </row>
    <row r="1030" spans="1:17" ht="51">
      <c r="A1030" s="265">
        <v>35</v>
      </c>
      <c r="B1030" s="190"/>
      <c r="C1030" s="266" t="s">
        <v>46</v>
      </c>
      <c r="D1030" s="267">
        <v>43873</v>
      </c>
      <c r="E1030" s="237" t="s">
        <v>3113</v>
      </c>
      <c r="F1030" s="237" t="s">
        <v>3</v>
      </c>
      <c r="G1030" s="237">
        <v>1823978</v>
      </c>
      <c r="H1030" s="190"/>
      <c r="I1030" s="248" t="s">
        <v>3782</v>
      </c>
      <c r="J1030" s="190"/>
      <c r="K1030" s="190"/>
      <c r="L1030" s="190"/>
      <c r="M1030" s="190"/>
      <c r="N1030" s="268">
        <v>0</v>
      </c>
      <c r="O1030" s="268">
        <v>5</v>
      </c>
      <c r="P1030" s="190" t="s">
        <v>657</v>
      </c>
      <c r="Q1030" s="375"/>
    </row>
    <row r="1031" spans="1:17" ht="51">
      <c r="A1031" s="265">
        <v>35</v>
      </c>
      <c r="B1031" s="190"/>
      <c r="C1031" s="266" t="s">
        <v>46</v>
      </c>
      <c r="D1031" s="267">
        <v>43873</v>
      </c>
      <c r="E1031" s="237" t="s">
        <v>3114</v>
      </c>
      <c r="F1031" s="237" t="s">
        <v>3</v>
      </c>
      <c r="G1031" s="237">
        <v>1823983</v>
      </c>
      <c r="H1031" s="190"/>
      <c r="I1031" s="248" t="s">
        <v>3783</v>
      </c>
      <c r="J1031" s="190"/>
      <c r="K1031" s="190"/>
      <c r="L1031" s="190"/>
      <c r="M1031" s="190"/>
      <c r="N1031" s="268">
        <v>0</v>
      </c>
      <c r="O1031" s="268">
        <v>25</v>
      </c>
      <c r="P1031" s="190" t="s">
        <v>657</v>
      </c>
      <c r="Q1031" s="375"/>
    </row>
    <row r="1032" spans="1:17" ht="51">
      <c r="A1032" s="265">
        <v>35</v>
      </c>
      <c r="B1032" s="190"/>
      <c r="C1032" s="266" t="s">
        <v>46</v>
      </c>
      <c r="D1032" s="267">
        <v>43873</v>
      </c>
      <c r="E1032" s="237" t="s">
        <v>3115</v>
      </c>
      <c r="F1032" s="237" t="s">
        <v>3</v>
      </c>
      <c r="G1032" s="237">
        <v>1823984</v>
      </c>
      <c r="H1032" s="190"/>
      <c r="I1032" s="248" t="s">
        <v>3784</v>
      </c>
      <c r="J1032" s="190"/>
      <c r="K1032" s="190"/>
      <c r="L1032" s="190"/>
      <c r="M1032" s="190"/>
      <c r="N1032" s="268">
        <v>0</v>
      </c>
      <c r="O1032" s="268">
        <v>1.5</v>
      </c>
      <c r="P1032" s="190" t="s">
        <v>657</v>
      </c>
      <c r="Q1032" s="375"/>
    </row>
    <row r="1033" spans="1:17" ht="51">
      <c r="A1033" s="265" t="s">
        <v>553</v>
      </c>
      <c r="B1033" s="190"/>
      <c r="C1033" s="266" t="s">
        <v>605</v>
      </c>
      <c r="D1033" s="267">
        <v>43873</v>
      </c>
      <c r="E1033" s="237" t="s">
        <v>3116</v>
      </c>
      <c r="F1033" s="237" t="s">
        <v>3</v>
      </c>
      <c r="G1033" s="237">
        <v>1823992</v>
      </c>
      <c r="H1033" s="190"/>
      <c r="I1033" s="248" t="s">
        <v>3785</v>
      </c>
      <c r="J1033" s="190"/>
      <c r="K1033" s="190"/>
      <c r="L1033" s="190"/>
      <c r="M1033" s="190"/>
      <c r="N1033" s="268">
        <v>0</v>
      </c>
      <c r="O1033" s="268">
        <v>1119</v>
      </c>
      <c r="P1033" s="190" t="s">
        <v>657</v>
      </c>
      <c r="Q1033" s="375"/>
    </row>
    <row r="1034" spans="1:17" ht="51">
      <c r="A1034" s="265">
        <v>66</v>
      </c>
      <c r="B1034" s="190"/>
      <c r="C1034" s="266" t="s">
        <v>52</v>
      </c>
      <c r="D1034" s="267">
        <v>43873</v>
      </c>
      <c r="E1034" s="237" t="s">
        <v>3117</v>
      </c>
      <c r="F1034" s="237" t="s">
        <v>3</v>
      </c>
      <c r="G1034" s="237">
        <v>1823922</v>
      </c>
      <c r="H1034" s="190"/>
      <c r="I1034" s="248" t="s">
        <v>3786</v>
      </c>
      <c r="J1034" s="190"/>
      <c r="K1034" s="190"/>
      <c r="L1034" s="190"/>
      <c r="M1034" s="190"/>
      <c r="N1034" s="268">
        <v>0</v>
      </c>
      <c r="O1034" s="268">
        <v>317.88</v>
      </c>
      <c r="P1034" s="190" t="s">
        <v>657</v>
      </c>
      <c r="Q1034" s="375"/>
    </row>
    <row r="1035" spans="1:17" ht="51">
      <c r="A1035" s="265">
        <v>141</v>
      </c>
      <c r="B1035" s="190"/>
      <c r="C1035" s="266" t="s">
        <v>73</v>
      </c>
      <c r="D1035" s="267">
        <v>43873</v>
      </c>
      <c r="E1035" s="237" t="s">
        <v>3118</v>
      </c>
      <c r="F1035" s="237" t="s">
        <v>3</v>
      </c>
      <c r="G1035" s="237">
        <v>1823931</v>
      </c>
      <c r="H1035" s="190"/>
      <c r="I1035" s="248" t="s">
        <v>3787</v>
      </c>
      <c r="J1035" s="190"/>
      <c r="K1035" s="190"/>
      <c r="L1035" s="190"/>
      <c r="M1035" s="190"/>
      <c r="N1035" s="268">
        <v>0</v>
      </c>
      <c r="O1035" s="268">
        <v>4146</v>
      </c>
      <c r="P1035" s="190" t="s">
        <v>657</v>
      </c>
      <c r="Q1035" s="375"/>
    </row>
    <row r="1036" spans="1:17" ht="51">
      <c r="A1036" s="265">
        <v>291</v>
      </c>
      <c r="B1036" s="190"/>
      <c r="C1036" s="266" t="s">
        <v>128</v>
      </c>
      <c r="D1036" s="267">
        <v>43873</v>
      </c>
      <c r="E1036" s="237" t="s">
        <v>3119</v>
      </c>
      <c r="F1036" s="237" t="s">
        <v>3</v>
      </c>
      <c r="G1036" s="237">
        <v>1823933</v>
      </c>
      <c r="H1036" s="190"/>
      <c r="I1036" s="248" t="s">
        <v>3788</v>
      </c>
      <c r="J1036" s="190"/>
      <c r="K1036" s="190"/>
      <c r="L1036" s="190"/>
      <c r="M1036" s="190"/>
      <c r="N1036" s="268">
        <v>0</v>
      </c>
      <c r="O1036" s="268">
        <v>14034.1</v>
      </c>
      <c r="P1036" s="190" t="s">
        <v>657</v>
      </c>
      <c r="Q1036" s="375"/>
    </row>
    <row r="1037" spans="1:17" ht="63.75">
      <c r="A1037" s="265">
        <v>35</v>
      </c>
      <c r="B1037" s="190"/>
      <c r="C1037" s="266" t="s">
        <v>46</v>
      </c>
      <c r="D1037" s="267">
        <v>43873</v>
      </c>
      <c r="E1037" s="237" t="s">
        <v>3120</v>
      </c>
      <c r="F1037" s="237" t="s">
        <v>3</v>
      </c>
      <c r="G1037" s="237">
        <v>1823941</v>
      </c>
      <c r="H1037" s="190"/>
      <c r="I1037" s="248" t="s">
        <v>3789</v>
      </c>
      <c r="J1037" s="190"/>
      <c r="K1037" s="190"/>
      <c r="L1037" s="190"/>
      <c r="M1037" s="190"/>
      <c r="N1037" s="268">
        <v>0</v>
      </c>
      <c r="O1037" s="268">
        <v>2781.06</v>
      </c>
      <c r="P1037" s="190" t="s">
        <v>657</v>
      </c>
      <c r="Q1037" s="375"/>
    </row>
    <row r="1038" spans="1:17" ht="51">
      <c r="A1038" s="265">
        <v>387</v>
      </c>
      <c r="B1038" s="190"/>
      <c r="C1038" s="266" t="s">
        <v>1364</v>
      </c>
      <c r="D1038" s="267">
        <v>43873</v>
      </c>
      <c r="E1038" s="237" t="s">
        <v>3121</v>
      </c>
      <c r="F1038" s="237" t="s">
        <v>3</v>
      </c>
      <c r="G1038" s="237">
        <v>1824016</v>
      </c>
      <c r="H1038" s="190"/>
      <c r="I1038" s="248" t="s">
        <v>3790</v>
      </c>
      <c r="J1038" s="190"/>
      <c r="K1038" s="190"/>
      <c r="L1038" s="190"/>
      <c r="M1038" s="190"/>
      <c r="N1038" s="268">
        <v>0</v>
      </c>
      <c r="O1038" s="268">
        <v>144</v>
      </c>
      <c r="P1038" s="190" t="s">
        <v>657</v>
      </c>
      <c r="Q1038" s="375"/>
    </row>
    <row r="1039" spans="1:17" ht="38.25">
      <c r="A1039" s="265">
        <v>670</v>
      </c>
      <c r="B1039" s="190"/>
      <c r="C1039" s="266" t="s">
        <v>187</v>
      </c>
      <c r="D1039" s="267">
        <v>43873</v>
      </c>
      <c r="E1039" s="237" t="s">
        <v>3122</v>
      </c>
      <c r="F1039" s="237" t="s">
        <v>3</v>
      </c>
      <c r="G1039" s="237">
        <v>1824031</v>
      </c>
      <c r="H1039" s="190"/>
      <c r="I1039" s="248" t="s">
        <v>3791</v>
      </c>
      <c r="J1039" s="190"/>
      <c r="K1039" s="190"/>
      <c r="L1039" s="190"/>
      <c r="M1039" s="190"/>
      <c r="N1039" s="268">
        <v>0</v>
      </c>
      <c r="O1039" s="268">
        <v>1529.66</v>
      </c>
      <c r="P1039" s="190" t="s">
        <v>657</v>
      </c>
      <c r="Q1039" s="375"/>
    </row>
    <row r="1040" spans="1:17" ht="63.75">
      <c r="A1040" s="265">
        <v>132</v>
      </c>
      <c r="B1040" s="190"/>
      <c r="C1040" s="266" t="s">
        <v>67</v>
      </c>
      <c r="D1040" s="267">
        <v>43873</v>
      </c>
      <c r="E1040" s="237" t="s">
        <v>3123</v>
      </c>
      <c r="F1040" s="237" t="s">
        <v>3</v>
      </c>
      <c r="G1040" s="237">
        <v>1824064</v>
      </c>
      <c r="H1040" s="190"/>
      <c r="I1040" s="248" t="s">
        <v>3792</v>
      </c>
      <c r="J1040" s="190"/>
      <c r="K1040" s="190"/>
      <c r="L1040" s="190"/>
      <c r="M1040" s="190"/>
      <c r="N1040" s="268">
        <v>0</v>
      </c>
      <c r="O1040" s="268">
        <v>162</v>
      </c>
      <c r="P1040" s="190" t="s">
        <v>657</v>
      </c>
      <c r="Q1040" s="375"/>
    </row>
    <row r="1041" spans="1:17" ht="51">
      <c r="A1041" s="265">
        <v>513</v>
      </c>
      <c r="B1041" s="190"/>
      <c r="C1041" s="266" t="s">
        <v>169</v>
      </c>
      <c r="D1041" s="267">
        <v>43873</v>
      </c>
      <c r="E1041" s="237" t="s">
        <v>3419</v>
      </c>
      <c r="F1041" s="237" t="s">
        <v>15</v>
      </c>
      <c r="G1041" s="237">
        <v>1272153</v>
      </c>
      <c r="H1041" s="190"/>
      <c r="I1041" s="248" t="s">
        <v>4075</v>
      </c>
      <c r="J1041" s="190"/>
      <c r="K1041" s="190"/>
      <c r="L1041" s="190"/>
      <c r="M1041" s="190"/>
      <c r="N1041" s="268">
        <v>50</v>
      </c>
      <c r="O1041" s="268">
        <v>0</v>
      </c>
      <c r="P1041" s="190" t="s">
        <v>657</v>
      </c>
      <c r="Q1041" s="375"/>
    </row>
    <row r="1042" spans="1:17" ht="63.75">
      <c r="A1042" s="265">
        <v>119</v>
      </c>
      <c r="B1042" s="190"/>
      <c r="C1042" s="266" t="s">
        <v>62</v>
      </c>
      <c r="D1042" s="267">
        <v>43873</v>
      </c>
      <c r="E1042" s="237" t="s">
        <v>3420</v>
      </c>
      <c r="F1042" s="237" t="s">
        <v>11</v>
      </c>
      <c r="G1042" s="237">
        <v>978545</v>
      </c>
      <c r="H1042" s="190"/>
      <c r="I1042" s="248" t="s">
        <v>4076</v>
      </c>
      <c r="J1042" s="190"/>
      <c r="K1042" s="190"/>
      <c r="L1042" s="190"/>
      <c r="M1042" s="190"/>
      <c r="N1042" s="268">
        <v>50</v>
      </c>
      <c r="O1042" s="268">
        <v>0</v>
      </c>
      <c r="P1042" s="190" t="s">
        <v>657</v>
      </c>
      <c r="Q1042" s="375"/>
    </row>
    <row r="1043" spans="1:17" ht="51">
      <c r="A1043" s="265">
        <v>119</v>
      </c>
      <c r="B1043" s="190"/>
      <c r="C1043" s="266" t="s">
        <v>62</v>
      </c>
      <c r="D1043" s="267">
        <v>43873</v>
      </c>
      <c r="E1043" s="237" t="s">
        <v>3421</v>
      </c>
      <c r="F1043" s="237" t="s">
        <v>11</v>
      </c>
      <c r="G1043" s="237">
        <v>978554</v>
      </c>
      <c r="H1043" s="190"/>
      <c r="I1043" s="248" t="s">
        <v>4077</v>
      </c>
      <c r="J1043" s="190"/>
      <c r="K1043" s="190"/>
      <c r="L1043" s="190"/>
      <c r="M1043" s="190"/>
      <c r="N1043" s="268">
        <v>50</v>
      </c>
      <c r="O1043" s="268">
        <v>0</v>
      </c>
      <c r="P1043" s="190" t="s">
        <v>657</v>
      </c>
      <c r="Q1043" s="375"/>
    </row>
    <row r="1044" spans="1:17" ht="51">
      <c r="A1044" s="265">
        <v>119</v>
      </c>
      <c r="B1044" s="190"/>
      <c r="C1044" s="266" t="s">
        <v>62</v>
      </c>
      <c r="D1044" s="267">
        <v>43873</v>
      </c>
      <c r="E1044" s="237" t="s">
        <v>3422</v>
      </c>
      <c r="F1044" s="237" t="s">
        <v>11</v>
      </c>
      <c r="G1044" s="237">
        <v>978555</v>
      </c>
      <c r="H1044" s="190"/>
      <c r="I1044" s="248" t="s">
        <v>4078</v>
      </c>
      <c r="J1044" s="190"/>
      <c r="K1044" s="190"/>
      <c r="L1044" s="190"/>
      <c r="M1044" s="190"/>
      <c r="N1044" s="268">
        <v>50</v>
      </c>
      <c r="O1044" s="268">
        <v>0</v>
      </c>
      <c r="P1044" s="190" t="s">
        <v>657</v>
      </c>
      <c r="Q1044" s="375"/>
    </row>
    <row r="1045" spans="1:17" ht="51">
      <c r="A1045" s="265">
        <v>119</v>
      </c>
      <c r="B1045" s="190"/>
      <c r="C1045" s="266" t="s">
        <v>62</v>
      </c>
      <c r="D1045" s="267">
        <v>43873</v>
      </c>
      <c r="E1045" s="237" t="s">
        <v>3423</v>
      </c>
      <c r="F1045" s="237" t="s">
        <v>11</v>
      </c>
      <c r="G1045" s="237">
        <v>978556</v>
      </c>
      <c r="H1045" s="190"/>
      <c r="I1045" s="248" t="s">
        <v>4079</v>
      </c>
      <c r="J1045" s="190"/>
      <c r="K1045" s="190"/>
      <c r="L1045" s="190"/>
      <c r="M1045" s="190"/>
      <c r="N1045" s="268">
        <v>50</v>
      </c>
      <c r="O1045" s="268">
        <v>0</v>
      </c>
      <c r="P1045" s="190" t="s">
        <v>657</v>
      </c>
      <c r="Q1045" s="375"/>
    </row>
    <row r="1046" spans="1:17" ht="76.5">
      <c r="A1046" s="265">
        <v>132</v>
      </c>
      <c r="B1046" s="190"/>
      <c r="C1046" s="266" t="s">
        <v>67</v>
      </c>
      <c r="D1046" s="267">
        <v>43873</v>
      </c>
      <c r="E1046" s="237" t="s">
        <v>3424</v>
      </c>
      <c r="F1046" s="237" t="s">
        <v>616</v>
      </c>
      <c r="G1046" s="237">
        <v>978543</v>
      </c>
      <c r="H1046" s="190"/>
      <c r="I1046" s="248" t="s">
        <v>4080</v>
      </c>
      <c r="J1046" s="190"/>
      <c r="K1046" s="190"/>
      <c r="L1046" s="190"/>
      <c r="M1046" s="190"/>
      <c r="N1046" s="268">
        <v>0</v>
      </c>
      <c r="O1046" s="268">
        <v>348231.5</v>
      </c>
      <c r="P1046" s="190" t="s">
        <v>657</v>
      </c>
      <c r="Q1046" s="375"/>
    </row>
    <row r="1047" spans="1:17" ht="76.5">
      <c r="A1047" s="265">
        <v>132</v>
      </c>
      <c r="B1047" s="190"/>
      <c r="C1047" s="266" t="s">
        <v>67</v>
      </c>
      <c r="D1047" s="267">
        <v>43873</v>
      </c>
      <c r="E1047" s="237" t="s">
        <v>3425</v>
      </c>
      <c r="F1047" s="237" t="s">
        <v>11</v>
      </c>
      <c r="G1047" s="237">
        <v>978544</v>
      </c>
      <c r="H1047" s="190"/>
      <c r="I1047" s="248" t="s">
        <v>4081</v>
      </c>
      <c r="J1047" s="190"/>
      <c r="K1047" s="190"/>
      <c r="L1047" s="190"/>
      <c r="M1047" s="190"/>
      <c r="N1047" s="268">
        <v>50</v>
      </c>
      <c r="O1047" s="268">
        <v>0</v>
      </c>
      <c r="P1047" s="190" t="s">
        <v>657</v>
      </c>
      <c r="Q1047" s="375"/>
    </row>
    <row r="1048" spans="1:17" ht="51">
      <c r="A1048" s="265">
        <v>340</v>
      </c>
      <c r="B1048" s="190"/>
      <c r="C1048" s="266" t="s">
        <v>145</v>
      </c>
      <c r="D1048" s="267">
        <v>43873</v>
      </c>
      <c r="E1048" s="237" t="s">
        <v>3426</v>
      </c>
      <c r="F1048" s="237" t="s">
        <v>6</v>
      </c>
      <c r="G1048" s="237">
        <v>1272511</v>
      </c>
      <c r="H1048" s="190"/>
      <c r="I1048" s="248" t="s">
        <v>4082</v>
      </c>
      <c r="J1048" s="190"/>
      <c r="K1048" s="190"/>
      <c r="L1048" s="190"/>
      <c r="M1048" s="190"/>
      <c r="N1048" s="268">
        <v>0</v>
      </c>
      <c r="O1048" s="268">
        <v>18666.060000000001</v>
      </c>
      <c r="P1048" s="190" t="s">
        <v>657</v>
      </c>
      <c r="Q1048" s="375"/>
    </row>
    <row r="1049" spans="1:17" ht="51">
      <c r="A1049" s="265">
        <v>340</v>
      </c>
      <c r="B1049" s="190"/>
      <c r="C1049" s="266" t="s">
        <v>145</v>
      </c>
      <c r="D1049" s="267">
        <v>43873</v>
      </c>
      <c r="E1049" s="237" t="s">
        <v>3427</v>
      </c>
      <c r="F1049" s="237" t="s">
        <v>15</v>
      </c>
      <c r="G1049" s="237">
        <v>1272512</v>
      </c>
      <c r="H1049" s="190"/>
      <c r="I1049" s="248" t="s">
        <v>4083</v>
      </c>
      <c r="J1049" s="190"/>
      <c r="K1049" s="190"/>
      <c r="L1049" s="190"/>
      <c r="M1049" s="190"/>
      <c r="N1049" s="268">
        <v>50</v>
      </c>
      <c r="O1049" s="268">
        <v>0</v>
      </c>
      <c r="P1049" s="190" t="s">
        <v>657</v>
      </c>
      <c r="Q1049" s="375"/>
    </row>
    <row r="1050" spans="1:17" ht="51">
      <c r="A1050" s="265" t="s">
        <v>553</v>
      </c>
      <c r="B1050" s="190"/>
      <c r="C1050" s="266" t="s">
        <v>605</v>
      </c>
      <c r="D1050" s="267">
        <v>43874</v>
      </c>
      <c r="E1050" s="237" t="s">
        <v>3124</v>
      </c>
      <c r="F1050" s="237" t="s">
        <v>3</v>
      </c>
      <c r="G1050" s="237">
        <v>1824246</v>
      </c>
      <c r="H1050" s="190"/>
      <c r="I1050" s="248" t="s">
        <v>3793</v>
      </c>
      <c r="J1050" s="190"/>
      <c r="K1050" s="190"/>
      <c r="L1050" s="190"/>
      <c r="M1050" s="190"/>
      <c r="N1050" s="268">
        <v>0</v>
      </c>
      <c r="O1050" s="268">
        <v>529.22</v>
      </c>
      <c r="P1050" s="190" t="s">
        <v>657</v>
      </c>
      <c r="Q1050" s="375"/>
    </row>
    <row r="1051" spans="1:17" ht="51">
      <c r="A1051" s="265" t="s">
        <v>553</v>
      </c>
      <c r="B1051" s="190"/>
      <c r="C1051" s="266" t="s">
        <v>605</v>
      </c>
      <c r="D1051" s="267">
        <v>43874</v>
      </c>
      <c r="E1051" s="237" t="s">
        <v>3125</v>
      </c>
      <c r="F1051" s="237" t="s">
        <v>3</v>
      </c>
      <c r="G1051" s="237">
        <v>1824262</v>
      </c>
      <c r="H1051" s="190"/>
      <c r="I1051" s="248" t="s">
        <v>3794</v>
      </c>
      <c r="J1051" s="190"/>
      <c r="K1051" s="190"/>
      <c r="L1051" s="190"/>
      <c r="M1051" s="190"/>
      <c r="N1051" s="268">
        <v>0</v>
      </c>
      <c r="O1051" s="268">
        <v>3071.99</v>
      </c>
      <c r="P1051" s="190" t="s">
        <v>657</v>
      </c>
      <c r="Q1051" s="375"/>
    </row>
    <row r="1052" spans="1:17" ht="51">
      <c r="A1052" s="265">
        <v>81</v>
      </c>
      <c r="B1052" s="190"/>
      <c r="C1052" s="266" t="s">
        <v>55</v>
      </c>
      <c r="D1052" s="267">
        <v>43874</v>
      </c>
      <c r="E1052" s="237" t="s">
        <v>3126</v>
      </c>
      <c r="F1052" s="237" t="s">
        <v>3</v>
      </c>
      <c r="G1052" s="237">
        <v>1824267</v>
      </c>
      <c r="H1052" s="190"/>
      <c r="I1052" s="248" t="s">
        <v>3795</v>
      </c>
      <c r="J1052" s="190"/>
      <c r="K1052" s="190"/>
      <c r="L1052" s="190"/>
      <c r="M1052" s="190"/>
      <c r="N1052" s="268">
        <v>0</v>
      </c>
      <c r="O1052" s="268">
        <v>541.97</v>
      </c>
      <c r="P1052" s="190" t="s">
        <v>657</v>
      </c>
      <c r="Q1052" s="375"/>
    </row>
    <row r="1053" spans="1:17" ht="51">
      <c r="A1053" s="265" t="s">
        <v>553</v>
      </c>
      <c r="B1053" s="190"/>
      <c r="C1053" s="266" t="s">
        <v>605</v>
      </c>
      <c r="D1053" s="267">
        <v>43874</v>
      </c>
      <c r="E1053" s="237" t="s">
        <v>3127</v>
      </c>
      <c r="F1053" s="237" t="s">
        <v>3</v>
      </c>
      <c r="G1053" s="237">
        <v>1824270</v>
      </c>
      <c r="H1053" s="190"/>
      <c r="I1053" s="248" t="s">
        <v>3796</v>
      </c>
      <c r="J1053" s="190"/>
      <c r="K1053" s="190"/>
      <c r="L1053" s="190"/>
      <c r="M1053" s="190"/>
      <c r="N1053" s="268">
        <v>0</v>
      </c>
      <c r="O1053" s="268">
        <v>801.54</v>
      </c>
      <c r="P1053" s="190" t="s">
        <v>657</v>
      </c>
      <c r="Q1053" s="375"/>
    </row>
    <row r="1054" spans="1:17" ht="51">
      <c r="A1054" s="265">
        <v>35</v>
      </c>
      <c r="B1054" s="190"/>
      <c r="C1054" s="266" t="s">
        <v>46</v>
      </c>
      <c r="D1054" s="267">
        <v>43874</v>
      </c>
      <c r="E1054" s="237" t="s">
        <v>3128</v>
      </c>
      <c r="F1054" s="237" t="s">
        <v>3</v>
      </c>
      <c r="G1054" s="237">
        <v>1824282</v>
      </c>
      <c r="H1054" s="190"/>
      <c r="I1054" s="248" t="s">
        <v>3797</v>
      </c>
      <c r="J1054" s="190"/>
      <c r="K1054" s="190"/>
      <c r="L1054" s="190"/>
      <c r="M1054" s="190"/>
      <c r="N1054" s="268">
        <v>0</v>
      </c>
      <c r="O1054" s="268">
        <v>22</v>
      </c>
      <c r="P1054" s="190" t="s">
        <v>657</v>
      </c>
      <c r="Q1054" s="375"/>
    </row>
    <row r="1055" spans="1:17" ht="51">
      <c r="A1055" s="265">
        <v>35</v>
      </c>
      <c r="B1055" s="190"/>
      <c r="C1055" s="266" t="s">
        <v>46</v>
      </c>
      <c r="D1055" s="267">
        <v>43874</v>
      </c>
      <c r="E1055" s="237" t="s">
        <v>3129</v>
      </c>
      <c r="F1055" s="237" t="s">
        <v>3</v>
      </c>
      <c r="G1055" s="237">
        <v>1824283</v>
      </c>
      <c r="H1055" s="190"/>
      <c r="I1055" s="248" t="s">
        <v>3798</v>
      </c>
      <c r="J1055" s="190"/>
      <c r="K1055" s="190"/>
      <c r="L1055" s="190"/>
      <c r="M1055" s="190"/>
      <c r="N1055" s="268">
        <v>0</v>
      </c>
      <c r="O1055" s="268">
        <v>15.74</v>
      </c>
      <c r="P1055" s="190" t="s">
        <v>657</v>
      </c>
      <c r="Q1055" s="375"/>
    </row>
    <row r="1056" spans="1:17" ht="51">
      <c r="A1056" s="265" t="s">
        <v>562</v>
      </c>
      <c r="B1056" s="190"/>
      <c r="C1056" s="266" t="s">
        <v>604</v>
      </c>
      <c r="D1056" s="267">
        <v>43874</v>
      </c>
      <c r="E1056" s="237" t="s">
        <v>3130</v>
      </c>
      <c r="F1056" s="237" t="s">
        <v>3</v>
      </c>
      <c r="G1056" s="237">
        <v>1824284</v>
      </c>
      <c r="H1056" s="190"/>
      <c r="I1056" s="248" t="s">
        <v>3799</v>
      </c>
      <c r="J1056" s="190"/>
      <c r="K1056" s="190"/>
      <c r="L1056" s="190"/>
      <c r="M1056" s="190"/>
      <c r="N1056" s="268">
        <v>0</v>
      </c>
      <c r="O1056" s="268">
        <v>450.3</v>
      </c>
      <c r="P1056" s="190" t="s">
        <v>657</v>
      </c>
      <c r="Q1056" s="375"/>
    </row>
    <row r="1057" spans="1:17" ht="63.75">
      <c r="A1057" s="265">
        <v>314</v>
      </c>
      <c r="B1057" s="190"/>
      <c r="C1057" s="266" t="s">
        <v>1382</v>
      </c>
      <c r="D1057" s="267">
        <v>43874</v>
      </c>
      <c r="E1057" s="237" t="s">
        <v>3131</v>
      </c>
      <c r="F1057" s="237" t="s">
        <v>3</v>
      </c>
      <c r="G1057" s="237">
        <v>1824289</v>
      </c>
      <c r="H1057" s="190"/>
      <c r="I1057" s="248" t="s">
        <v>3800</v>
      </c>
      <c r="J1057" s="190"/>
      <c r="K1057" s="190"/>
      <c r="L1057" s="190"/>
      <c r="M1057" s="190"/>
      <c r="N1057" s="268">
        <v>0</v>
      </c>
      <c r="O1057" s="268">
        <v>26.6</v>
      </c>
      <c r="P1057" s="190" t="s">
        <v>657</v>
      </c>
      <c r="Q1057" s="375"/>
    </row>
    <row r="1058" spans="1:17" ht="51">
      <c r="A1058" s="265">
        <v>66</v>
      </c>
      <c r="B1058" s="190"/>
      <c r="C1058" s="266" t="s">
        <v>52</v>
      </c>
      <c r="D1058" s="267">
        <v>43874</v>
      </c>
      <c r="E1058" s="237" t="s">
        <v>3132</v>
      </c>
      <c r="F1058" s="237" t="s">
        <v>3</v>
      </c>
      <c r="G1058" s="237">
        <v>1824295</v>
      </c>
      <c r="H1058" s="190"/>
      <c r="I1058" s="248" t="s">
        <v>3801</v>
      </c>
      <c r="J1058" s="190"/>
      <c r="K1058" s="190"/>
      <c r="L1058" s="190"/>
      <c r="M1058" s="190"/>
      <c r="N1058" s="268">
        <v>0</v>
      </c>
      <c r="O1058" s="268">
        <v>2636</v>
      </c>
      <c r="P1058" s="190" t="s">
        <v>657</v>
      </c>
      <c r="Q1058" s="375"/>
    </row>
    <row r="1059" spans="1:17" ht="51">
      <c r="A1059" s="265">
        <v>35</v>
      </c>
      <c r="B1059" s="190"/>
      <c r="C1059" s="266" t="s">
        <v>46</v>
      </c>
      <c r="D1059" s="267">
        <v>43874</v>
      </c>
      <c r="E1059" s="237" t="s">
        <v>3133</v>
      </c>
      <c r="F1059" s="237" t="s">
        <v>3</v>
      </c>
      <c r="G1059" s="237">
        <v>1824297</v>
      </c>
      <c r="H1059" s="190"/>
      <c r="I1059" s="248" t="s">
        <v>3802</v>
      </c>
      <c r="J1059" s="190"/>
      <c r="K1059" s="190"/>
      <c r="L1059" s="190"/>
      <c r="M1059" s="190"/>
      <c r="N1059" s="268">
        <v>0</v>
      </c>
      <c r="O1059" s="268">
        <v>9394.08</v>
      </c>
      <c r="P1059" s="190" t="s">
        <v>657</v>
      </c>
      <c r="Q1059" s="375"/>
    </row>
    <row r="1060" spans="1:17" ht="38.25">
      <c r="A1060" s="265">
        <v>580</v>
      </c>
      <c r="B1060" s="190"/>
      <c r="C1060" s="266" t="s">
        <v>178</v>
      </c>
      <c r="D1060" s="267">
        <v>43874</v>
      </c>
      <c r="E1060" s="237" t="s">
        <v>3134</v>
      </c>
      <c r="F1060" s="237" t="s">
        <v>3</v>
      </c>
      <c r="G1060" s="237">
        <v>1824298</v>
      </c>
      <c r="H1060" s="190"/>
      <c r="I1060" s="248" t="s">
        <v>3803</v>
      </c>
      <c r="J1060" s="190"/>
      <c r="K1060" s="190"/>
      <c r="L1060" s="190"/>
      <c r="M1060" s="190"/>
      <c r="N1060" s="268">
        <v>0</v>
      </c>
      <c r="O1060" s="268">
        <v>742</v>
      </c>
      <c r="P1060" s="190" t="s">
        <v>657</v>
      </c>
      <c r="Q1060" s="375"/>
    </row>
    <row r="1061" spans="1:17" ht="38.25">
      <c r="A1061" s="265">
        <v>580</v>
      </c>
      <c r="B1061" s="190"/>
      <c r="C1061" s="266" t="s">
        <v>178</v>
      </c>
      <c r="D1061" s="267">
        <v>43874</v>
      </c>
      <c r="E1061" s="237" t="s">
        <v>3135</v>
      </c>
      <c r="F1061" s="237" t="s">
        <v>3</v>
      </c>
      <c r="G1061" s="237">
        <v>1824299</v>
      </c>
      <c r="H1061" s="190"/>
      <c r="I1061" s="248" t="s">
        <v>3804</v>
      </c>
      <c r="J1061" s="190"/>
      <c r="K1061" s="190"/>
      <c r="L1061" s="190"/>
      <c r="M1061" s="190"/>
      <c r="N1061" s="268">
        <v>0</v>
      </c>
      <c r="O1061" s="268">
        <v>742</v>
      </c>
      <c r="P1061" s="190" t="s">
        <v>657</v>
      </c>
      <c r="Q1061" s="375"/>
    </row>
    <row r="1062" spans="1:17" ht="51">
      <c r="A1062" s="265">
        <v>417</v>
      </c>
      <c r="B1062" s="190"/>
      <c r="C1062" s="266" t="s">
        <v>156</v>
      </c>
      <c r="D1062" s="267">
        <v>43874</v>
      </c>
      <c r="E1062" s="237" t="s">
        <v>3136</v>
      </c>
      <c r="F1062" s="237" t="s">
        <v>3</v>
      </c>
      <c r="G1062" s="237">
        <v>1824269</v>
      </c>
      <c r="H1062" s="190"/>
      <c r="I1062" s="248" t="s">
        <v>3805</v>
      </c>
      <c r="J1062" s="190"/>
      <c r="K1062" s="190"/>
      <c r="L1062" s="190"/>
      <c r="M1062" s="190"/>
      <c r="N1062" s="268">
        <v>0</v>
      </c>
      <c r="O1062" s="268">
        <v>8417.75</v>
      </c>
      <c r="P1062" s="190" t="s">
        <v>657</v>
      </c>
      <c r="Q1062" s="375"/>
    </row>
    <row r="1063" spans="1:17" ht="51">
      <c r="A1063" s="265">
        <v>311</v>
      </c>
      <c r="B1063" s="190"/>
      <c r="C1063" s="266" t="s">
        <v>141</v>
      </c>
      <c r="D1063" s="267">
        <v>43874</v>
      </c>
      <c r="E1063" s="237" t="s">
        <v>3137</v>
      </c>
      <c r="F1063" s="237" t="s">
        <v>3</v>
      </c>
      <c r="G1063" s="237">
        <v>1824314</v>
      </c>
      <c r="H1063" s="190"/>
      <c r="I1063" s="248" t="s">
        <v>3806</v>
      </c>
      <c r="J1063" s="190"/>
      <c r="K1063" s="190"/>
      <c r="L1063" s="190"/>
      <c r="M1063" s="190"/>
      <c r="N1063" s="268">
        <v>0</v>
      </c>
      <c r="O1063" s="268">
        <v>2200.86</v>
      </c>
      <c r="P1063" s="190" t="s">
        <v>657</v>
      </c>
      <c r="Q1063" s="375"/>
    </row>
    <row r="1064" spans="1:17" ht="38.25">
      <c r="A1064" s="265">
        <v>266</v>
      </c>
      <c r="B1064" s="190"/>
      <c r="C1064" s="266" t="s">
        <v>1368</v>
      </c>
      <c r="D1064" s="267">
        <v>43874</v>
      </c>
      <c r="E1064" s="237" t="s">
        <v>3138</v>
      </c>
      <c r="F1064" s="237" t="s">
        <v>3</v>
      </c>
      <c r="G1064" s="237">
        <v>1824315</v>
      </c>
      <c r="H1064" s="190"/>
      <c r="I1064" s="248" t="s">
        <v>3807</v>
      </c>
      <c r="J1064" s="190"/>
      <c r="K1064" s="190"/>
      <c r="L1064" s="190"/>
      <c r="M1064" s="190"/>
      <c r="N1064" s="268">
        <v>0</v>
      </c>
      <c r="O1064" s="268">
        <v>2072.14</v>
      </c>
      <c r="P1064" s="190" t="s">
        <v>657</v>
      </c>
      <c r="Q1064" s="375"/>
    </row>
    <row r="1065" spans="1:17" ht="51">
      <c r="A1065" s="265" t="s">
        <v>553</v>
      </c>
      <c r="B1065" s="190"/>
      <c r="C1065" s="266" t="s">
        <v>605</v>
      </c>
      <c r="D1065" s="267">
        <v>43874</v>
      </c>
      <c r="E1065" s="237" t="s">
        <v>3139</v>
      </c>
      <c r="F1065" s="237" t="s">
        <v>3</v>
      </c>
      <c r="G1065" s="237">
        <v>1824318</v>
      </c>
      <c r="H1065" s="190"/>
      <c r="I1065" s="248" t="s">
        <v>3808</v>
      </c>
      <c r="J1065" s="190"/>
      <c r="K1065" s="190"/>
      <c r="L1065" s="190"/>
      <c r="M1065" s="190"/>
      <c r="N1065" s="268">
        <v>0</v>
      </c>
      <c r="O1065" s="268">
        <v>2601</v>
      </c>
      <c r="P1065" s="190" t="s">
        <v>657</v>
      </c>
      <c r="Q1065" s="375"/>
    </row>
    <row r="1066" spans="1:17" ht="38.25">
      <c r="A1066" s="265" t="s">
        <v>562</v>
      </c>
      <c r="B1066" s="190"/>
      <c r="C1066" s="266" t="s">
        <v>604</v>
      </c>
      <c r="D1066" s="267">
        <v>43874</v>
      </c>
      <c r="E1066" s="237" t="s">
        <v>3140</v>
      </c>
      <c r="F1066" s="237" t="s">
        <v>3</v>
      </c>
      <c r="G1066" s="237">
        <v>1824324</v>
      </c>
      <c r="H1066" s="190"/>
      <c r="I1066" s="248" t="s">
        <v>1346</v>
      </c>
      <c r="J1066" s="190"/>
      <c r="K1066" s="190"/>
      <c r="L1066" s="190"/>
      <c r="M1066" s="190"/>
      <c r="N1066" s="268">
        <v>0</v>
      </c>
      <c r="O1066" s="268">
        <v>500</v>
      </c>
      <c r="P1066" s="190" t="s">
        <v>657</v>
      </c>
      <c r="Q1066" s="375"/>
    </row>
    <row r="1067" spans="1:17" ht="51">
      <c r="A1067" s="265" t="s">
        <v>562</v>
      </c>
      <c r="B1067" s="190"/>
      <c r="C1067" s="266" t="s">
        <v>604</v>
      </c>
      <c r="D1067" s="267">
        <v>43874</v>
      </c>
      <c r="E1067" s="237" t="s">
        <v>3141</v>
      </c>
      <c r="F1067" s="237" t="s">
        <v>3</v>
      </c>
      <c r="G1067" s="237">
        <v>1824325</v>
      </c>
      <c r="H1067" s="190"/>
      <c r="I1067" s="248" t="s">
        <v>3809</v>
      </c>
      <c r="J1067" s="190"/>
      <c r="K1067" s="190"/>
      <c r="L1067" s="190"/>
      <c r="M1067" s="190"/>
      <c r="N1067" s="268">
        <v>0</v>
      </c>
      <c r="O1067" s="268">
        <v>34.01</v>
      </c>
      <c r="P1067" s="190" t="s">
        <v>657</v>
      </c>
      <c r="Q1067" s="375"/>
    </row>
    <row r="1068" spans="1:17" ht="51">
      <c r="A1068" s="265" t="s">
        <v>553</v>
      </c>
      <c r="B1068" s="190"/>
      <c r="C1068" s="266" t="s">
        <v>605</v>
      </c>
      <c r="D1068" s="267">
        <v>43874</v>
      </c>
      <c r="E1068" s="237" t="s">
        <v>3142</v>
      </c>
      <c r="F1068" s="237" t="s">
        <v>3</v>
      </c>
      <c r="G1068" s="237">
        <v>1824336</v>
      </c>
      <c r="H1068" s="190"/>
      <c r="I1068" s="248" t="s">
        <v>3810</v>
      </c>
      <c r="J1068" s="190"/>
      <c r="K1068" s="190"/>
      <c r="L1068" s="190"/>
      <c r="M1068" s="190"/>
      <c r="N1068" s="268">
        <v>0</v>
      </c>
      <c r="O1068" s="268">
        <v>970.5</v>
      </c>
      <c r="P1068" s="190" t="s">
        <v>657</v>
      </c>
      <c r="Q1068" s="375"/>
    </row>
    <row r="1069" spans="1:17" ht="51">
      <c r="A1069" s="265">
        <v>25</v>
      </c>
      <c r="B1069" s="190"/>
      <c r="C1069" s="266" t="s">
        <v>45</v>
      </c>
      <c r="D1069" s="267">
        <v>43874</v>
      </c>
      <c r="E1069" s="237" t="s">
        <v>3143</v>
      </c>
      <c r="F1069" s="237" t="s">
        <v>3</v>
      </c>
      <c r="G1069" s="237">
        <v>1824340</v>
      </c>
      <c r="H1069" s="190"/>
      <c r="I1069" s="248" t="s">
        <v>3811</v>
      </c>
      <c r="J1069" s="190"/>
      <c r="K1069" s="190"/>
      <c r="L1069" s="190"/>
      <c r="M1069" s="190"/>
      <c r="N1069" s="268">
        <v>0</v>
      </c>
      <c r="O1069" s="268">
        <v>107.73</v>
      </c>
      <c r="P1069" s="190" t="s">
        <v>657</v>
      </c>
      <c r="Q1069" s="375"/>
    </row>
    <row r="1070" spans="1:17" ht="38.25">
      <c r="A1070" s="265">
        <v>670</v>
      </c>
      <c r="B1070" s="190"/>
      <c r="C1070" s="266" t="s">
        <v>187</v>
      </c>
      <c r="D1070" s="267">
        <v>43874</v>
      </c>
      <c r="E1070" s="237" t="s">
        <v>3144</v>
      </c>
      <c r="F1070" s="237" t="s">
        <v>3</v>
      </c>
      <c r="G1070" s="237">
        <v>1824345</v>
      </c>
      <c r="H1070" s="190"/>
      <c r="I1070" s="248" t="s">
        <v>3812</v>
      </c>
      <c r="J1070" s="190"/>
      <c r="K1070" s="190"/>
      <c r="L1070" s="190"/>
      <c r="M1070" s="190"/>
      <c r="N1070" s="268">
        <v>0</v>
      </c>
      <c r="O1070" s="268">
        <v>7854.86</v>
      </c>
      <c r="P1070" s="190" t="s">
        <v>657</v>
      </c>
      <c r="Q1070" s="375"/>
    </row>
    <row r="1071" spans="1:17" ht="63.75">
      <c r="A1071" s="265">
        <v>310</v>
      </c>
      <c r="B1071" s="190"/>
      <c r="C1071" s="266" t="s">
        <v>140</v>
      </c>
      <c r="D1071" s="267">
        <v>43874</v>
      </c>
      <c r="E1071" s="237" t="s">
        <v>3145</v>
      </c>
      <c r="F1071" s="237" t="s">
        <v>3</v>
      </c>
      <c r="G1071" s="237">
        <v>1824360</v>
      </c>
      <c r="H1071" s="190"/>
      <c r="I1071" s="248" t="s">
        <v>3813</v>
      </c>
      <c r="J1071" s="190"/>
      <c r="K1071" s="190"/>
      <c r="L1071" s="190"/>
      <c r="M1071" s="190"/>
      <c r="N1071" s="268">
        <v>0</v>
      </c>
      <c r="O1071" s="268">
        <v>689.92</v>
      </c>
      <c r="P1071" s="190" t="s">
        <v>657</v>
      </c>
      <c r="Q1071" s="375"/>
    </row>
    <row r="1072" spans="1:17" ht="51">
      <c r="A1072" s="265" t="s">
        <v>553</v>
      </c>
      <c r="B1072" s="190"/>
      <c r="C1072" s="266" t="s">
        <v>605</v>
      </c>
      <c r="D1072" s="267">
        <v>43874</v>
      </c>
      <c r="E1072" s="237" t="s">
        <v>3146</v>
      </c>
      <c r="F1072" s="237" t="s">
        <v>3</v>
      </c>
      <c r="G1072" s="237">
        <v>1824366</v>
      </c>
      <c r="H1072" s="190"/>
      <c r="I1072" s="248" t="s">
        <v>3814</v>
      </c>
      <c r="J1072" s="190"/>
      <c r="K1072" s="190"/>
      <c r="L1072" s="190"/>
      <c r="M1072" s="190"/>
      <c r="N1072" s="268">
        <v>0</v>
      </c>
      <c r="O1072" s="268">
        <v>1496.41</v>
      </c>
      <c r="P1072" s="190" t="s">
        <v>657</v>
      </c>
      <c r="Q1072" s="375"/>
    </row>
    <row r="1073" spans="1:17" ht="63.75">
      <c r="A1073" s="265" t="s">
        <v>553</v>
      </c>
      <c r="B1073" s="190"/>
      <c r="C1073" s="266" t="s">
        <v>605</v>
      </c>
      <c r="D1073" s="267">
        <v>43874</v>
      </c>
      <c r="E1073" s="237" t="s">
        <v>3428</v>
      </c>
      <c r="F1073" s="237" t="s">
        <v>6</v>
      </c>
      <c r="G1073" s="237">
        <v>1241974</v>
      </c>
      <c r="H1073" s="190"/>
      <c r="I1073" s="248" t="s">
        <v>4084</v>
      </c>
      <c r="J1073" s="190"/>
      <c r="K1073" s="190"/>
      <c r="L1073" s="190"/>
      <c r="M1073" s="190"/>
      <c r="N1073" s="268">
        <v>0</v>
      </c>
      <c r="O1073" s="268">
        <v>14621.14</v>
      </c>
      <c r="P1073" s="190" t="s">
        <v>657</v>
      </c>
      <c r="Q1073" s="375"/>
    </row>
    <row r="1074" spans="1:17" ht="51">
      <c r="A1074" s="265">
        <v>119</v>
      </c>
      <c r="B1074" s="190"/>
      <c r="C1074" s="266" t="s">
        <v>62</v>
      </c>
      <c r="D1074" s="267">
        <v>43874</v>
      </c>
      <c r="E1074" s="237" t="s">
        <v>3429</v>
      </c>
      <c r="F1074" s="237" t="s">
        <v>11</v>
      </c>
      <c r="G1074" s="237">
        <v>978680</v>
      </c>
      <c r="H1074" s="190"/>
      <c r="I1074" s="248" t="s">
        <v>4085</v>
      </c>
      <c r="J1074" s="190"/>
      <c r="K1074" s="190"/>
      <c r="L1074" s="190"/>
      <c r="M1074" s="190"/>
      <c r="N1074" s="268">
        <v>50</v>
      </c>
      <c r="O1074" s="268">
        <v>0</v>
      </c>
      <c r="P1074" s="190" t="s">
        <v>657</v>
      </c>
      <c r="Q1074" s="375"/>
    </row>
    <row r="1075" spans="1:17" ht="76.5">
      <c r="A1075" s="265">
        <v>513</v>
      </c>
      <c r="B1075" s="190"/>
      <c r="C1075" s="266" t="s">
        <v>169</v>
      </c>
      <c r="D1075" s="267">
        <v>43874</v>
      </c>
      <c r="E1075" s="237" t="s">
        <v>3430</v>
      </c>
      <c r="F1075" s="237" t="s">
        <v>15</v>
      </c>
      <c r="G1075" s="237">
        <v>1273692</v>
      </c>
      <c r="H1075" s="190"/>
      <c r="I1075" s="248" t="s">
        <v>4086</v>
      </c>
      <c r="J1075" s="190"/>
      <c r="K1075" s="190"/>
      <c r="L1075" s="190"/>
      <c r="M1075" s="190"/>
      <c r="N1075" s="268">
        <v>50</v>
      </c>
      <c r="O1075" s="268">
        <v>0</v>
      </c>
      <c r="P1075" s="190" t="s">
        <v>657</v>
      </c>
      <c r="Q1075" s="375"/>
    </row>
    <row r="1076" spans="1:17" ht="51">
      <c r="A1076" s="265">
        <v>513</v>
      </c>
      <c r="B1076" s="190"/>
      <c r="C1076" s="266" t="s">
        <v>169</v>
      </c>
      <c r="D1076" s="267">
        <v>43874</v>
      </c>
      <c r="E1076" s="237" t="s">
        <v>3431</v>
      </c>
      <c r="F1076" s="237" t="s">
        <v>15</v>
      </c>
      <c r="G1076" s="237">
        <v>1273695</v>
      </c>
      <c r="H1076" s="190"/>
      <c r="I1076" s="248" t="s">
        <v>1463</v>
      </c>
      <c r="J1076" s="190"/>
      <c r="K1076" s="190"/>
      <c r="L1076" s="190"/>
      <c r="M1076" s="190"/>
      <c r="N1076" s="268">
        <v>50</v>
      </c>
      <c r="O1076" s="268">
        <v>0</v>
      </c>
      <c r="P1076" s="190" t="s">
        <v>657</v>
      </c>
      <c r="Q1076" s="375"/>
    </row>
    <row r="1077" spans="1:17" ht="51">
      <c r="A1077" s="265">
        <v>513</v>
      </c>
      <c r="B1077" s="190"/>
      <c r="C1077" s="266" t="s">
        <v>169</v>
      </c>
      <c r="D1077" s="267">
        <v>43874</v>
      </c>
      <c r="E1077" s="237" t="s">
        <v>3432</v>
      </c>
      <c r="F1077" s="237" t="s">
        <v>15</v>
      </c>
      <c r="G1077" s="237">
        <v>1273702</v>
      </c>
      <c r="H1077" s="190"/>
      <c r="I1077" s="248" t="s">
        <v>1463</v>
      </c>
      <c r="J1077" s="190"/>
      <c r="K1077" s="190"/>
      <c r="L1077" s="190"/>
      <c r="M1077" s="190"/>
      <c r="N1077" s="268">
        <v>50</v>
      </c>
      <c r="O1077" s="268">
        <v>0</v>
      </c>
      <c r="P1077" s="190" t="s">
        <v>657</v>
      </c>
      <c r="Q1077" s="375"/>
    </row>
    <row r="1078" spans="1:17" ht="63.75">
      <c r="A1078" s="265">
        <v>513</v>
      </c>
      <c r="B1078" s="190"/>
      <c r="C1078" s="266" t="s">
        <v>169</v>
      </c>
      <c r="D1078" s="267">
        <v>43874</v>
      </c>
      <c r="E1078" s="237" t="s">
        <v>3433</v>
      </c>
      <c r="F1078" s="237" t="s">
        <v>15</v>
      </c>
      <c r="G1078" s="237">
        <v>1273710</v>
      </c>
      <c r="H1078" s="190"/>
      <c r="I1078" s="248" t="s">
        <v>4087</v>
      </c>
      <c r="J1078" s="190"/>
      <c r="K1078" s="190"/>
      <c r="L1078" s="190"/>
      <c r="M1078" s="190"/>
      <c r="N1078" s="268">
        <v>50</v>
      </c>
      <c r="O1078" s="268">
        <v>0</v>
      </c>
      <c r="P1078" s="190" t="s">
        <v>657</v>
      </c>
      <c r="Q1078" s="375"/>
    </row>
    <row r="1079" spans="1:17" ht="51">
      <c r="A1079" s="265" t="s">
        <v>553</v>
      </c>
      <c r="B1079" s="190"/>
      <c r="C1079" s="266" t="s">
        <v>605</v>
      </c>
      <c r="D1079" s="267">
        <v>43875</v>
      </c>
      <c r="E1079" s="237" t="s">
        <v>3147</v>
      </c>
      <c r="F1079" s="237" t="s">
        <v>3</v>
      </c>
      <c r="G1079" s="237">
        <v>1824530</v>
      </c>
      <c r="H1079" s="190"/>
      <c r="I1079" s="248" t="s">
        <v>1393</v>
      </c>
      <c r="J1079" s="190"/>
      <c r="K1079" s="190"/>
      <c r="L1079" s="190"/>
      <c r="M1079" s="190"/>
      <c r="N1079" s="268">
        <v>0</v>
      </c>
      <c r="O1079" s="268">
        <v>3480</v>
      </c>
      <c r="P1079" s="190" t="s">
        <v>657</v>
      </c>
      <c r="Q1079" s="375"/>
    </row>
    <row r="1080" spans="1:17" ht="51">
      <c r="A1080" s="265">
        <v>862</v>
      </c>
      <c r="B1080" s="190"/>
      <c r="C1080" s="266" t="s">
        <v>196</v>
      </c>
      <c r="D1080" s="267">
        <v>43875</v>
      </c>
      <c r="E1080" s="237" t="s">
        <v>3148</v>
      </c>
      <c r="F1080" s="237" t="s">
        <v>3</v>
      </c>
      <c r="G1080" s="237">
        <v>1824543</v>
      </c>
      <c r="H1080" s="190"/>
      <c r="I1080" s="248" t="s">
        <v>3815</v>
      </c>
      <c r="J1080" s="190"/>
      <c r="K1080" s="190"/>
      <c r="L1080" s="190"/>
      <c r="M1080" s="190"/>
      <c r="N1080" s="268">
        <v>0</v>
      </c>
      <c r="O1080" s="268">
        <v>626.62</v>
      </c>
      <c r="P1080" s="190" t="s">
        <v>657</v>
      </c>
      <c r="Q1080" s="375"/>
    </row>
    <row r="1081" spans="1:17" ht="51">
      <c r="A1081" s="265">
        <v>347</v>
      </c>
      <c r="B1081" s="190"/>
      <c r="C1081" s="266" t="s">
        <v>151</v>
      </c>
      <c r="D1081" s="267">
        <v>43875</v>
      </c>
      <c r="E1081" s="237" t="s">
        <v>3149</v>
      </c>
      <c r="F1081" s="237" t="s">
        <v>3</v>
      </c>
      <c r="G1081" s="237">
        <v>1824564</v>
      </c>
      <c r="H1081" s="190"/>
      <c r="I1081" s="248" t="s">
        <v>3816</v>
      </c>
      <c r="J1081" s="190"/>
      <c r="K1081" s="190"/>
      <c r="L1081" s="190"/>
      <c r="M1081" s="190"/>
      <c r="N1081" s="268">
        <v>0</v>
      </c>
      <c r="O1081" s="268">
        <v>2493.4</v>
      </c>
      <c r="P1081" s="190" t="s">
        <v>657</v>
      </c>
      <c r="Q1081" s="375"/>
    </row>
    <row r="1082" spans="1:17" ht="51">
      <c r="A1082" s="265" t="s">
        <v>553</v>
      </c>
      <c r="B1082" s="190"/>
      <c r="C1082" s="266" t="s">
        <v>605</v>
      </c>
      <c r="D1082" s="267">
        <v>43875</v>
      </c>
      <c r="E1082" s="237" t="s">
        <v>3150</v>
      </c>
      <c r="F1082" s="237" t="s">
        <v>3</v>
      </c>
      <c r="G1082" s="237">
        <v>1824578</v>
      </c>
      <c r="H1082" s="190"/>
      <c r="I1082" s="248" t="s">
        <v>3817</v>
      </c>
      <c r="J1082" s="190"/>
      <c r="K1082" s="190"/>
      <c r="L1082" s="190"/>
      <c r="M1082" s="190"/>
      <c r="N1082" s="268">
        <v>0</v>
      </c>
      <c r="O1082" s="268">
        <v>1803.7</v>
      </c>
      <c r="P1082" s="190" t="s">
        <v>657</v>
      </c>
      <c r="Q1082" s="375"/>
    </row>
    <row r="1083" spans="1:17" ht="51">
      <c r="A1083" s="265">
        <v>291</v>
      </c>
      <c r="B1083" s="190"/>
      <c r="C1083" s="266" t="s">
        <v>128</v>
      </c>
      <c r="D1083" s="267">
        <v>43875</v>
      </c>
      <c r="E1083" s="237" t="s">
        <v>3151</v>
      </c>
      <c r="F1083" s="237" t="s">
        <v>3</v>
      </c>
      <c r="G1083" s="237">
        <v>1824611</v>
      </c>
      <c r="H1083" s="190"/>
      <c r="I1083" s="248" t="s">
        <v>3818</v>
      </c>
      <c r="J1083" s="190"/>
      <c r="K1083" s="190"/>
      <c r="L1083" s="190"/>
      <c r="M1083" s="190"/>
      <c r="N1083" s="268">
        <v>0</v>
      </c>
      <c r="O1083" s="268">
        <v>7516.8</v>
      </c>
      <c r="P1083" s="190" t="s">
        <v>657</v>
      </c>
      <c r="Q1083" s="375"/>
    </row>
    <row r="1084" spans="1:17" ht="51">
      <c r="A1084" s="265">
        <v>291</v>
      </c>
      <c r="B1084" s="190"/>
      <c r="C1084" s="266" t="s">
        <v>128</v>
      </c>
      <c r="D1084" s="267">
        <v>43875</v>
      </c>
      <c r="E1084" s="237" t="s">
        <v>3152</v>
      </c>
      <c r="F1084" s="237" t="s">
        <v>3</v>
      </c>
      <c r="G1084" s="237">
        <v>1824612</v>
      </c>
      <c r="H1084" s="190"/>
      <c r="I1084" s="248" t="s">
        <v>3819</v>
      </c>
      <c r="J1084" s="190"/>
      <c r="K1084" s="190"/>
      <c r="L1084" s="190"/>
      <c r="M1084" s="190"/>
      <c r="N1084" s="268">
        <v>0</v>
      </c>
      <c r="O1084" s="268">
        <v>1241.2</v>
      </c>
      <c r="P1084" s="190" t="s">
        <v>657</v>
      </c>
      <c r="Q1084" s="375"/>
    </row>
    <row r="1085" spans="1:17" ht="51">
      <c r="A1085" s="265">
        <v>132</v>
      </c>
      <c r="B1085" s="190"/>
      <c r="C1085" s="266" t="s">
        <v>67</v>
      </c>
      <c r="D1085" s="267">
        <v>43875</v>
      </c>
      <c r="E1085" s="237" t="s">
        <v>3153</v>
      </c>
      <c r="F1085" s="237" t="s">
        <v>3</v>
      </c>
      <c r="G1085" s="237">
        <v>1824693</v>
      </c>
      <c r="H1085" s="190"/>
      <c r="I1085" s="248" t="s">
        <v>3820</v>
      </c>
      <c r="J1085" s="190"/>
      <c r="K1085" s="190"/>
      <c r="L1085" s="190"/>
      <c r="M1085" s="190"/>
      <c r="N1085" s="268">
        <v>0</v>
      </c>
      <c r="O1085" s="268">
        <v>280</v>
      </c>
      <c r="P1085" s="190" t="s">
        <v>657</v>
      </c>
      <c r="Q1085" s="375"/>
    </row>
    <row r="1086" spans="1:17" ht="51">
      <c r="A1086" s="265">
        <v>132</v>
      </c>
      <c r="B1086" s="190"/>
      <c r="C1086" s="266" t="s">
        <v>67</v>
      </c>
      <c r="D1086" s="267">
        <v>43875</v>
      </c>
      <c r="E1086" s="237" t="s">
        <v>3154</v>
      </c>
      <c r="F1086" s="237" t="s">
        <v>3</v>
      </c>
      <c r="G1086" s="237">
        <v>1824696</v>
      </c>
      <c r="H1086" s="190"/>
      <c r="I1086" s="248" t="s">
        <v>3820</v>
      </c>
      <c r="J1086" s="190"/>
      <c r="K1086" s="190"/>
      <c r="L1086" s="190"/>
      <c r="M1086" s="190"/>
      <c r="N1086" s="268">
        <v>0</v>
      </c>
      <c r="O1086" s="268">
        <v>3720</v>
      </c>
      <c r="P1086" s="190" t="s">
        <v>657</v>
      </c>
      <c r="Q1086" s="375"/>
    </row>
    <row r="1087" spans="1:17" ht="38.25">
      <c r="A1087" s="265">
        <v>266</v>
      </c>
      <c r="B1087" s="190"/>
      <c r="C1087" s="266" t="s">
        <v>1368</v>
      </c>
      <c r="D1087" s="267">
        <v>43875</v>
      </c>
      <c r="E1087" s="237" t="s">
        <v>3155</v>
      </c>
      <c r="F1087" s="237" t="s">
        <v>3</v>
      </c>
      <c r="G1087" s="237">
        <v>1824729</v>
      </c>
      <c r="H1087" s="190"/>
      <c r="I1087" s="248" t="s">
        <v>3821</v>
      </c>
      <c r="J1087" s="190"/>
      <c r="K1087" s="190"/>
      <c r="L1087" s="190"/>
      <c r="M1087" s="190"/>
      <c r="N1087" s="268">
        <v>0</v>
      </c>
      <c r="O1087" s="268">
        <v>929.06</v>
      </c>
      <c r="P1087" s="190" t="s">
        <v>657</v>
      </c>
      <c r="Q1087" s="375"/>
    </row>
    <row r="1088" spans="1:17" ht="63.75">
      <c r="A1088" s="265" t="s">
        <v>553</v>
      </c>
      <c r="B1088" s="190"/>
      <c r="C1088" s="266" t="s">
        <v>605</v>
      </c>
      <c r="D1088" s="267">
        <v>43875</v>
      </c>
      <c r="E1088" s="237" t="s">
        <v>3156</v>
      </c>
      <c r="F1088" s="237" t="s">
        <v>3</v>
      </c>
      <c r="G1088" s="237">
        <v>1824737</v>
      </c>
      <c r="H1088" s="190"/>
      <c r="I1088" s="248" t="s">
        <v>3822</v>
      </c>
      <c r="J1088" s="190"/>
      <c r="K1088" s="190"/>
      <c r="L1088" s="190"/>
      <c r="M1088" s="190"/>
      <c r="N1088" s="268">
        <v>0</v>
      </c>
      <c r="O1088" s="268">
        <v>23.05</v>
      </c>
      <c r="P1088" s="190" t="s">
        <v>657</v>
      </c>
      <c r="Q1088" s="375"/>
    </row>
    <row r="1089" spans="1:17" ht="63.75">
      <c r="A1089" s="265" t="s">
        <v>553</v>
      </c>
      <c r="B1089" s="190"/>
      <c r="C1089" s="266" t="s">
        <v>605</v>
      </c>
      <c r="D1089" s="267">
        <v>43875</v>
      </c>
      <c r="E1089" s="237" t="s">
        <v>3157</v>
      </c>
      <c r="F1089" s="237" t="s">
        <v>3</v>
      </c>
      <c r="G1089" s="237">
        <v>1824740</v>
      </c>
      <c r="H1089" s="190"/>
      <c r="I1089" s="248" t="s">
        <v>3823</v>
      </c>
      <c r="J1089" s="190"/>
      <c r="K1089" s="190"/>
      <c r="L1089" s="190"/>
      <c r="M1089" s="190"/>
      <c r="N1089" s="268">
        <v>0</v>
      </c>
      <c r="O1089" s="268">
        <v>23.05</v>
      </c>
      <c r="P1089" s="190" t="s">
        <v>657</v>
      </c>
      <c r="Q1089" s="375"/>
    </row>
    <row r="1090" spans="1:17" ht="63.75">
      <c r="A1090" s="265" t="s">
        <v>553</v>
      </c>
      <c r="B1090" s="190"/>
      <c r="C1090" s="266" t="s">
        <v>605</v>
      </c>
      <c r="D1090" s="267">
        <v>43875</v>
      </c>
      <c r="E1090" s="237" t="s">
        <v>3158</v>
      </c>
      <c r="F1090" s="237" t="s">
        <v>3</v>
      </c>
      <c r="G1090" s="237">
        <v>1824549</v>
      </c>
      <c r="H1090" s="190"/>
      <c r="I1090" s="248" t="s">
        <v>3824</v>
      </c>
      <c r="J1090" s="190"/>
      <c r="K1090" s="190"/>
      <c r="L1090" s="190"/>
      <c r="M1090" s="190"/>
      <c r="N1090" s="268">
        <v>0</v>
      </c>
      <c r="O1090" s="268">
        <v>42999</v>
      </c>
      <c r="P1090" s="190" t="s">
        <v>657</v>
      </c>
      <c r="Q1090" s="375"/>
    </row>
    <row r="1091" spans="1:17" ht="51">
      <c r="A1091" s="265" t="s">
        <v>553</v>
      </c>
      <c r="B1091" s="190"/>
      <c r="C1091" s="266" t="s">
        <v>605</v>
      </c>
      <c r="D1091" s="267">
        <v>43875</v>
      </c>
      <c r="E1091" s="237" t="s">
        <v>3159</v>
      </c>
      <c r="F1091" s="237" t="s">
        <v>3</v>
      </c>
      <c r="G1091" s="237">
        <v>1824551</v>
      </c>
      <c r="H1091" s="190"/>
      <c r="I1091" s="248" t="s">
        <v>3825</v>
      </c>
      <c r="J1091" s="190"/>
      <c r="K1091" s="190"/>
      <c r="L1091" s="190"/>
      <c r="M1091" s="190"/>
      <c r="N1091" s="268">
        <v>0</v>
      </c>
      <c r="O1091" s="268">
        <v>333055.90000000002</v>
      </c>
      <c r="P1091" s="190" t="s">
        <v>657</v>
      </c>
      <c r="Q1091" s="375"/>
    </row>
    <row r="1092" spans="1:17" ht="51">
      <c r="A1092" s="265">
        <v>86</v>
      </c>
      <c r="B1092" s="190"/>
      <c r="C1092" s="266" t="s">
        <v>56</v>
      </c>
      <c r="D1092" s="267">
        <v>43875</v>
      </c>
      <c r="E1092" s="237" t="s">
        <v>3160</v>
      </c>
      <c r="F1092" s="237" t="s">
        <v>3</v>
      </c>
      <c r="G1092" s="237">
        <v>1824555</v>
      </c>
      <c r="H1092" s="190"/>
      <c r="I1092" s="248" t="s">
        <v>3826</v>
      </c>
      <c r="J1092" s="190"/>
      <c r="K1092" s="190"/>
      <c r="L1092" s="190"/>
      <c r="M1092" s="190"/>
      <c r="N1092" s="268">
        <v>0</v>
      </c>
      <c r="O1092" s="268">
        <v>12360</v>
      </c>
      <c r="P1092" s="190" t="s">
        <v>657</v>
      </c>
      <c r="Q1092" s="375"/>
    </row>
    <row r="1093" spans="1:17" ht="51">
      <c r="A1093" s="265">
        <v>86</v>
      </c>
      <c r="B1093" s="190"/>
      <c r="C1093" s="266" t="s">
        <v>56</v>
      </c>
      <c r="D1093" s="267">
        <v>43875</v>
      </c>
      <c r="E1093" s="237" t="s">
        <v>3161</v>
      </c>
      <c r="F1093" s="237" t="s">
        <v>3</v>
      </c>
      <c r="G1093" s="237">
        <v>1824560</v>
      </c>
      <c r="H1093" s="190"/>
      <c r="I1093" s="248" t="s">
        <v>3827</v>
      </c>
      <c r="J1093" s="190"/>
      <c r="K1093" s="190"/>
      <c r="L1093" s="190"/>
      <c r="M1093" s="190"/>
      <c r="N1093" s="268">
        <v>0</v>
      </c>
      <c r="O1093" s="268">
        <v>1236</v>
      </c>
      <c r="P1093" s="190" t="s">
        <v>657</v>
      </c>
      <c r="Q1093" s="375"/>
    </row>
    <row r="1094" spans="1:17" ht="51">
      <c r="A1094" s="265">
        <v>86</v>
      </c>
      <c r="B1094" s="190"/>
      <c r="C1094" s="266" t="s">
        <v>56</v>
      </c>
      <c r="D1094" s="267">
        <v>43875</v>
      </c>
      <c r="E1094" s="237" t="s">
        <v>3162</v>
      </c>
      <c r="F1094" s="237" t="s">
        <v>3</v>
      </c>
      <c r="G1094" s="237">
        <v>1824562</v>
      </c>
      <c r="H1094" s="190"/>
      <c r="I1094" s="248" t="s">
        <v>3828</v>
      </c>
      <c r="J1094" s="190"/>
      <c r="K1094" s="190"/>
      <c r="L1094" s="190"/>
      <c r="M1094" s="190"/>
      <c r="N1094" s="268">
        <v>0</v>
      </c>
      <c r="O1094" s="268">
        <v>30500</v>
      </c>
      <c r="P1094" s="190" t="s">
        <v>657</v>
      </c>
      <c r="Q1094" s="375"/>
    </row>
    <row r="1095" spans="1:17" ht="51">
      <c r="A1095" s="265" t="s">
        <v>553</v>
      </c>
      <c r="B1095" s="190"/>
      <c r="C1095" s="266" t="s">
        <v>605</v>
      </c>
      <c r="D1095" s="267">
        <v>43875</v>
      </c>
      <c r="E1095" s="237" t="s">
        <v>3163</v>
      </c>
      <c r="F1095" s="237" t="s">
        <v>3</v>
      </c>
      <c r="G1095" s="237">
        <v>1824797</v>
      </c>
      <c r="H1095" s="190"/>
      <c r="I1095" s="248" t="s">
        <v>3829</v>
      </c>
      <c r="J1095" s="190"/>
      <c r="K1095" s="190"/>
      <c r="L1095" s="190"/>
      <c r="M1095" s="190"/>
      <c r="N1095" s="268">
        <v>0</v>
      </c>
      <c r="O1095" s="268">
        <v>70</v>
      </c>
      <c r="P1095" s="190" t="s">
        <v>657</v>
      </c>
      <c r="Q1095" s="375"/>
    </row>
    <row r="1096" spans="1:17" ht="51">
      <c r="A1096" s="265">
        <v>592</v>
      </c>
      <c r="B1096" s="190"/>
      <c r="C1096" s="266" t="s">
        <v>634</v>
      </c>
      <c r="D1096" s="267">
        <v>43875</v>
      </c>
      <c r="E1096" s="237" t="s">
        <v>3164</v>
      </c>
      <c r="F1096" s="237" t="s">
        <v>3</v>
      </c>
      <c r="G1096" s="237">
        <v>1824808</v>
      </c>
      <c r="H1096" s="190"/>
      <c r="I1096" s="248" t="s">
        <v>2862</v>
      </c>
      <c r="J1096" s="190"/>
      <c r="K1096" s="190"/>
      <c r="L1096" s="190"/>
      <c r="M1096" s="190"/>
      <c r="N1096" s="268">
        <v>0</v>
      </c>
      <c r="O1096" s="268">
        <v>1390</v>
      </c>
      <c r="P1096" s="190" t="s">
        <v>657</v>
      </c>
      <c r="Q1096" s="375"/>
    </row>
    <row r="1097" spans="1:17" ht="51">
      <c r="A1097" s="265">
        <v>592</v>
      </c>
      <c r="B1097" s="190"/>
      <c r="C1097" s="266" t="s">
        <v>634</v>
      </c>
      <c r="D1097" s="267">
        <v>43875</v>
      </c>
      <c r="E1097" s="237" t="s">
        <v>3165</v>
      </c>
      <c r="F1097" s="237" t="s">
        <v>3</v>
      </c>
      <c r="G1097" s="237">
        <v>1824809</v>
      </c>
      <c r="H1097" s="190"/>
      <c r="I1097" s="248" t="s">
        <v>3831</v>
      </c>
      <c r="J1097" s="190"/>
      <c r="K1097" s="190"/>
      <c r="L1097" s="190"/>
      <c r="M1097" s="190"/>
      <c r="N1097" s="268">
        <v>0</v>
      </c>
      <c r="O1097" s="268">
        <v>20023.599999999999</v>
      </c>
      <c r="P1097" s="190" t="s">
        <v>657</v>
      </c>
      <c r="Q1097" s="375"/>
    </row>
    <row r="1098" spans="1:17" ht="51">
      <c r="A1098" s="265">
        <v>513</v>
      </c>
      <c r="B1098" s="190"/>
      <c r="C1098" s="266" t="s">
        <v>169</v>
      </c>
      <c r="D1098" s="267">
        <v>43875</v>
      </c>
      <c r="E1098" s="237" t="s">
        <v>3434</v>
      </c>
      <c r="F1098" s="237" t="s">
        <v>15</v>
      </c>
      <c r="G1098" s="237">
        <v>1274391</v>
      </c>
      <c r="H1098" s="190"/>
      <c r="I1098" s="248" t="s">
        <v>4088</v>
      </c>
      <c r="J1098" s="190"/>
      <c r="K1098" s="190"/>
      <c r="L1098" s="190"/>
      <c r="M1098" s="190"/>
      <c r="N1098" s="268">
        <v>50</v>
      </c>
      <c r="O1098" s="268">
        <v>0</v>
      </c>
      <c r="P1098" s="190" t="s">
        <v>657</v>
      </c>
      <c r="Q1098" s="375"/>
    </row>
    <row r="1099" spans="1:17" ht="51">
      <c r="A1099" s="265">
        <v>513</v>
      </c>
      <c r="B1099" s="190"/>
      <c r="C1099" s="266" t="s">
        <v>169</v>
      </c>
      <c r="D1099" s="267">
        <v>43875</v>
      </c>
      <c r="E1099" s="237" t="s">
        <v>3435</v>
      </c>
      <c r="F1099" s="237" t="s">
        <v>15</v>
      </c>
      <c r="G1099" s="237">
        <v>1274393</v>
      </c>
      <c r="H1099" s="190"/>
      <c r="I1099" s="248" t="s">
        <v>4089</v>
      </c>
      <c r="J1099" s="190"/>
      <c r="K1099" s="190"/>
      <c r="L1099" s="190"/>
      <c r="M1099" s="190"/>
      <c r="N1099" s="268">
        <v>50</v>
      </c>
      <c r="O1099" s="268">
        <v>0</v>
      </c>
      <c r="P1099" s="190" t="s">
        <v>657</v>
      </c>
      <c r="Q1099" s="375"/>
    </row>
    <row r="1100" spans="1:17" ht="63.75">
      <c r="A1100" s="265">
        <v>291</v>
      </c>
      <c r="B1100" s="190"/>
      <c r="C1100" s="266" t="s">
        <v>128</v>
      </c>
      <c r="D1100" s="267">
        <v>43875</v>
      </c>
      <c r="E1100" s="237" t="s">
        <v>3436</v>
      </c>
      <c r="F1100" s="237" t="s">
        <v>11</v>
      </c>
      <c r="G1100" s="237">
        <v>1274724</v>
      </c>
      <c r="H1100" s="190"/>
      <c r="I1100" s="248" t="s">
        <v>4090</v>
      </c>
      <c r="J1100" s="190"/>
      <c r="K1100" s="190"/>
      <c r="L1100" s="190"/>
      <c r="M1100" s="190"/>
      <c r="N1100" s="268">
        <v>50</v>
      </c>
      <c r="O1100" s="268">
        <v>0</v>
      </c>
      <c r="P1100" s="190" t="s">
        <v>657</v>
      </c>
      <c r="Q1100" s="375"/>
    </row>
    <row r="1101" spans="1:17" ht="51">
      <c r="A1101" s="265">
        <v>291</v>
      </c>
      <c r="B1101" s="190"/>
      <c r="C1101" s="266" t="s">
        <v>128</v>
      </c>
      <c r="D1101" s="267">
        <v>43875</v>
      </c>
      <c r="E1101" s="237" t="s">
        <v>3437</v>
      </c>
      <c r="F1101" s="237" t="s">
        <v>6</v>
      </c>
      <c r="G1101" s="237">
        <v>1242576</v>
      </c>
      <c r="H1101" s="190"/>
      <c r="I1101" s="248" t="s">
        <v>4091</v>
      </c>
      <c r="J1101" s="190"/>
      <c r="K1101" s="190"/>
      <c r="L1101" s="190"/>
      <c r="M1101" s="190"/>
      <c r="N1101" s="268">
        <v>0</v>
      </c>
      <c r="O1101" s="268">
        <v>1011639</v>
      </c>
      <c r="P1101" s="190" t="s">
        <v>657</v>
      </c>
      <c r="Q1101" s="375"/>
    </row>
    <row r="1102" spans="1:17" ht="63.75">
      <c r="A1102" s="265">
        <v>513</v>
      </c>
      <c r="B1102" s="190"/>
      <c r="C1102" s="266" t="s">
        <v>169</v>
      </c>
      <c r="D1102" s="267">
        <v>43875</v>
      </c>
      <c r="E1102" s="237" t="s">
        <v>3438</v>
      </c>
      <c r="F1102" s="237" t="s">
        <v>15</v>
      </c>
      <c r="G1102" s="237">
        <v>1274902</v>
      </c>
      <c r="H1102" s="190"/>
      <c r="I1102" s="248" t="s">
        <v>4092</v>
      </c>
      <c r="J1102" s="190"/>
      <c r="K1102" s="190"/>
      <c r="L1102" s="190"/>
      <c r="M1102" s="190"/>
      <c r="N1102" s="268">
        <v>50</v>
      </c>
      <c r="O1102" s="268">
        <v>0</v>
      </c>
      <c r="P1102" s="190" t="s">
        <v>657</v>
      </c>
      <c r="Q1102" s="375"/>
    </row>
    <row r="1103" spans="1:17" ht="63.75">
      <c r="A1103" s="265">
        <v>10</v>
      </c>
      <c r="B1103" s="190"/>
      <c r="C1103" s="266" t="s">
        <v>41</v>
      </c>
      <c r="D1103" s="267">
        <v>43875</v>
      </c>
      <c r="E1103" s="237" t="s">
        <v>3439</v>
      </c>
      <c r="F1103" s="237" t="s">
        <v>6</v>
      </c>
      <c r="G1103" s="237">
        <v>1275041</v>
      </c>
      <c r="H1103" s="190"/>
      <c r="I1103" s="248" t="s">
        <v>4093</v>
      </c>
      <c r="J1103" s="190"/>
      <c r="K1103" s="190"/>
      <c r="L1103" s="190"/>
      <c r="M1103" s="190"/>
      <c r="N1103" s="268">
        <v>0</v>
      </c>
      <c r="O1103" s="268">
        <v>53836.800000000003</v>
      </c>
      <c r="P1103" s="190" t="s">
        <v>657</v>
      </c>
      <c r="Q1103" s="375"/>
    </row>
    <row r="1104" spans="1:17" ht="63.75">
      <c r="A1104" s="265">
        <v>10</v>
      </c>
      <c r="B1104" s="190"/>
      <c r="C1104" s="266" t="s">
        <v>41</v>
      </c>
      <c r="D1104" s="267">
        <v>43875</v>
      </c>
      <c r="E1104" s="237" t="s">
        <v>3440</v>
      </c>
      <c r="F1104" s="237" t="s">
        <v>6</v>
      </c>
      <c r="G1104" s="237">
        <v>1275043</v>
      </c>
      <c r="H1104" s="190"/>
      <c r="I1104" s="248" t="s">
        <v>4094</v>
      </c>
      <c r="J1104" s="190"/>
      <c r="K1104" s="190"/>
      <c r="L1104" s="190"/>
      <c r="M1104" s="190"/>
      <c r="N1104" s="268">
        <v>0</v>
      </c>
      <c r="O1104" s="268">
        <v>23098.51</v>
      </c>
      <c r="P1104" s="190" t="s">
        <v>657</v>
      </c>
      <c r="Q1104" s="375"/>
    </row>
    <row r="1105" spans="1:17" ht="63.75">
      <c r="A1105" s="265">
        <v>513</v>
      </c>
      <c r="B1105" s="190"/>
      <c r="C1105" s="266" t="s">
        <v>169</v>
      </c>
      <c r="D1105" s="267">
        <v>43875</v>
      </c>
      <c r="E1105" s="237" t="s">
        <v>3441</v>
      </c>
      <c r="F1105" s="237" t="s">
        <v>15</v>
      </c>
      <c r="G1105" s="237">
        <v>1275046</v>
      </c>
      <c r="H1105" s="190"/>
      <c r="I1105" s="248" t="s">
        <v>4095</v>
      </c>
      <c r="J1105" s="190"/>
      <c r="K1105" s="190"/>
      <c r="L1105" s="190"/>
      <c r="M1105" s="190"/>
      <c r="N1105" s="268">
        <v>50</v>
      </c>
      <c r="O1105" s="268">
        <v>0</v>
      </c>
      <c r="P1105" s="190" t="s">
        <v>657</v>
      </c>
      <c r="Q1105" s="375"/>
    </row>
    <row r="1106" spans="1:17" ht="63.75">
      <c r="A1106" s="265">
        <v>513</v>
      </c>
      <c r="B1106" s="190"/>
      <c r="C1106" s="266" t="s">
        <v>169</v>
      </c>
      <c r="D1106" s="267">
        <v>43875</v>
      </c>
      <c r="E1106" s="237" t="s">
        <v>3442</v>
      </c>
      <c r="F1106" s="237" t="s">
        <v>15</v>
      </c>
      <c r="G1106" s="237">
        <v>1275153</v>
      </c>
      <c r="H1106" s="190"/>
      <c r="I1106" s="248" t="s">
        <v>4096</v>
      </c>
      <c r="J1106" s="190"/>
      <c r="K1106" s="190"/>
      <c r="L1106" s="190"/>
      <c r="M1106" s="190"/>
      <c r="N1106" s="268">
        <v>50</v>
      </c>
      <c r="O1106" s="268">
        <v>0</v>
      </c>
      <c r="P1106" s="190" t="s">
        <v>657</v>
      </c>
      <c r="Q1106" s="375"/>
    </row>
    <row r="1107" spans="1:17" ht="38.25">
      <c r="A1107" s="265">
        <v>46</v>
      </c>
      <c r="B1107" s="190"/>
      <c r="C1107" s="266" t="s">
        <v>48</v>
      </c>
      <c r="D1107" s="267">
        <v>43878</v>
      </c>
      <c r="E1107" s="237" t="s">
        <v>3166</v>
      </c>
      <c r="F1107" s="237" t="s">
        <v>3</v>
      </c>
      <c r="G1107" s="237">
        <v>1824946</v>
      </c>
      <c r="H1107" s="190"/>
      <c r="I1107" s="248" t="s">
        <v>3832</v>
      </c>
      <c r="J1107" s="190"/>
      <c r="K1107" s="190"/>
      <c r="L1107" s="190"/>
      <c r="M1107" s="190"/>
      <c r="N1107" s="268">
        <v>0</v>
      </c>
      <c r="O1107" s="268">
        <v>3017.18</v>
      </c>
      <c r="P1107" s="190" t="s">
        <v>657</v>
      </c>
      <c r="Q1107" s="375"/>
    </row>
    <row r="1108" spans="1:17" ht="51">
      <c r="A1108" s="265" t="s">
        <v>562</v>
      </c>
      <c r="B1108" s="190"/>
      <c r="C1108" s="266" t="s">
        <v>604</v>
      </c>
      <c r="D1108" s="267">
        <v>43878</v>
      </c>
      <c r="E1108" s="237" t="s">
        <v>3167</v>
      </c>
      <c r="F1108" s="237" t="s">
        <v>3</v>
      </c>
      <c r="G1108" s="237">
        <v>1824950</v>
      </c>
      <c r="H1108" s="190"/>
      <c r="I1108" s="248" t="s">
        <v>3833</v>
      </c>
      <c r="J1108" s="190"/>
      <c r="K1108" s="190"/>
      <c r="L1108" s="190"/>
      <c r="M1108" s="190"/>
      <c r="N1108" s="268">
        <v>0</v>
      </c>
      <c r="O1108" s="268">
        <v>2.2200000000000002</v>
      </c>
      <c r="P1108" s="190" t="s">
        <v>657</v>
      </c>
      <c r="Q1108" s="375"/>
    </row>
    <row r="1109" spans="1:17" ht="51">
      <c r="A1109" s="265">
        <v>35</v>
      </c>
      <c r="B1109" s="190"/>
      <c r="C1109" s="266" t="s">
        <v>46</v>
      </c>
      <c r="D1109" s="267">
        <v>43878</v>
      </c>
      <c r="E1109" s="237" t="s">
        <v>3168</v>
      </c>
      <c r="F1109" s="237" t="s">
        <v>3</v>
      </c>
      <c r="G1109" s="237">
        <v>1824966</v>
      </c>
      <c r="H1109" s="190"/>
      <c r="I1109" s="248" t="s">
        <v>3834</v>
      </c>
      <c r="J1109" s="190"/>
      <c r="K1109" s="190"/>
      <c r="L1109" s="190"/>
      <c r="M1109" s="190"/>
      <c r="N1109" s="268">
        <v>0</v>
      </c>
      <c r="O1109" s="268">
        <v>7.5</v>
      </c>
      <c r="P1109" s="190" t="s">
        <v>657</v>
      </c>
      <c r="Q1109" s="375"/>
    </row>
    <row r="1110" spans="1:17" ht="51">
      <c r="A1110" s="265">
        <v>35</v>
      </c>
      <c r="B1110" s="190"/>
      <c r="C1110" s="266" t="s">
        <v>46</v>
      </c>
      <c r="D1110" s="267">
        <v>43878</v>
      </c>
      <c r="E1110" s="237" t="s">
        <v>3169</v>
      </c>
      <c r="F1110" s="237" t="s">
        <v>3</v>
      </c>
      <c r="G1110" s="237">
        <v>1824967</v>
      </c>
      <c r="H1110" s="190"/>
      <c r="I1110" s="248" t="s">
        <v>3835</v>
      </c>
      <c r="J1110" s="190"/>
      <c r="K1110" s="190"/>
      <c r="L1110" s="190"/>
      <c r="M1110" s="190"/>
      <c r="N1110" s="268">
        <v>0</v>
      </c>
      <c r="O1110" s="268">
        <v>5</v>
      </c>
      <c r="P1110" s="190" t="s">
        <v>657</v>
      </c>
      <c r="Q1110" s="375"/>
    </row>
    <row r="1111" spans="1:17" ht="51">
      <c r="A1111" s="265" t="s">
        <v>553</v>
      </c>
      <c r="B1111" s="190"/>
      <c r="C1111" s="266" t="s">
        <v>605</v>
      </c>
      <c r="D1111" s="267">
        <v>43878</v>
      </c>
      <c r="E1111" s="237" t="s">
        <v>3170</v>
      </c>
      <c r="F1111" s="237" t="s">
        <v>3</v>
      </c>
      <c r="G1111" s="237">
        <v>1824979</v>
      </c>
      <c r="H1111" s="190"/>
      <c r="I1111" s="248" t="s">
        <v>3836</v>
      </c>
      <c r="J1111" s="190"/>
      <c r="K1111" s="190"/>
      <c r="L1111" s="190"/>
      <c r="M1111" s="190"/>
      <c r="N1111" s="268">
        <v>0</v>
      </c>
      <c r="O1111" s="268">
        <v>1137.8499999999999</v>
      </c>
      <c r="P1111" s="190" t="s">
        <v>657</v>
      </c>
      <c r="Q1111" s="375"/>
    </row>
    <row r="1112" spans="1:17" ht="51">
      <c r="A1112" s="265" t="s">
        <v>553</v>
      </c>
      <c r="B1112" s="190"/>
      <c r="C1112" s="266" t="s">
        <v>605</v>
      </c>
      <c r="D1112" s="267">
        <v>43878</v>
      </c>
      <c r="E1112" s="237" t="s">
        <v>3171</v>
      </c>
      <c r="F1112" s="237" t="s">
        <v>3</v>
      </c>
      <c r="G1112" s="237">
        <v>1825061</v>
      </c>
      <c r="H1112" s="190"/>
      <c r="I1112" s="248" t="s">
        <v>3837</v>
      </c>
      <c r="J1112" s="190"/>
      <c r="K1112" s="190"/>
      <c r="L1112" s="190"/>
      <c r="M1112" s="190"/>
      <c r="N1112" s="268">
        <v>0</v>
      </c>
      <c r="O1112" s="268">
        <v>3568.67</v>
      </c>
      <c r="P1112" s="190" t="s">
        <v>657</v>
      </c>
      <c r="Q1112" s="375"/>
    </row>
    <row r="1113" spans="1:17" ht="51">
      <c r="A1113" s="265">
        <v>119</v>
      </c>
      <c r="B1113" s="190"/>
      <c r="C1113" s="266" t="s">
        <v>62</v>
      </c>
      <c r="D1113" s="267">
        <v>43878</v>
      </c>
      <c r="E1113" s="237" t="s">
        <v>3172</v>
      </c>
      <c r="F1113" s="237" t="s">
        <v>3</v>
      </c>
      <c r="G1113" s="237">
        <v>1825110</v>
      </c>
      <c r="H1113" s="190"/>
      <c r="I1113" s="248" t="s">
        <v>3838</v>
      </c>
      <c r="J1113" s="190"/>
      <c r="K1113" s="190"/>
      <c r="L1113" s="190"/>
      <c r="M1113" s="190"/>
      <c r="N1113" s="268">
        <v>0</v>
      </c>
      <c r="O1113" s="268">
        <v>780</v>
      </c>
      <c r="P1113" s="190" t="s">
        <v>657</v>
      </c>
      <c r="Q1113" s="375"/>
    </row>
    <row r="1114" spans="1:17" ht="51">
      <c r="A1114" s="265" t="s">
        <v>553</v>
      </c>
      <c r="B1114" s="190"/>
      <c r="C1114" s="266" t="s">
        <v>605</v>
      </c>
      <c r="D1114" s="267">
        <v>43878</v>
      </c>
      <c r="E1114" s="237" t="s">
        <v>3173</v>
      </c>
      <c r="F1114" s="237" t="s">
        <v>3</v>
      </c>
      <c r="G1114" s="237">
        <v>1825159</v>
      </c>
      <c r="H1114" s="190"/>
      <c r="I1114" s="248" t="s">
        <v>3839</v>
      </c>
      <c r="J1114" s="190"/>
      <c r="K1114" s="190"/>
      <c r="L1114" s="190"/>
      <c r="M1114" s="190"/>
      <c r="N1114" s="268">
        <v>0</v>
      </c>
      <c r="O1114" s="268">
        <v>3498.61</v>
      </c>
      <c r="P1114" s="190" t="s">
        <v>657</v>
      </c>
      <c r="Q1114" s="375"/>
    </row>
    <row r="1115" spans="1:17" ht="51">
      <c r="A1115" s="265">
        <v>86</v>
      </c>
      <c r="B1115" s="190"/>
      <c r="C1115" s="266" t="s">
        <v>56</v>
      </c>
      <c r="D1115" s="267">
        <v>43878</v>
      </c>
      <c r="E1115" s="237" t="s">
        <v>3174</v>
      </c>
      <c r="F1115" s="237" t="s">
        <v>3</v>
      </c>
      <c r="G1115" s="237">
        <v>1824992</v>
      </c>
      <c r="H1115" s="190"/>
      <c r="I1115" s="248" t="s">
        <v>3840</v>
      </c>
      <c r="J1115" s="190"/>
      <c r="K1115" s="190"/>
      <c r="L1115" s="190"/>
      <c r="M1115" s="190"/>
      <c r="N1115" s="268">
        <v>0</v>
      </c>
      <c r="O1115" s="268">
        <v>50214</v>
      </c>
      <c r="P1115" s="190" t="s">
        <v>657</v>
      </c>
      <c r="Q1115" s="375"/>
    </row>
    <row r="1116" spans="1:17" ht="76.5">
      <c r="A1116" s="265">
        <v>660</v>
      </c>
      <c r="B1116" s="190"/>
      <c r="C1116" s="266" t="s">
        <v>185</v>
      </c>
      <c r="D1116" s="267">
        <v>43878</v>
      </c>
      <c r="E1116" s="237" t="s">
        <v>3443</v>
      </c>
      <c r="F1116" s="237" t="s">
        <v>658</v>
      </c>
      <c r="G1116" s="237">
        <v>1251550</v>
      </c>
      <c r="H1116" s="190"/>
      <c r="I1116" s="248" t="s">
        <v>4097</v>
      </c>
      <c r="J1116" s="190"/>
      <c r="K1116" s="190"/>
      <c r="L1116" s="190"/>
      <c r="M1116" s="190"/>
      <c r="N1116" s="268">
        <v>2467.61</v>
      </c>
      <c r="O1116" s="268">
        <v>0</v>
      </c>
      <c r="P1116" s="190" t="s">
        <v>657</v>
      </c>
      <c r="Q1116" s="375"/>
    </row>
    <row r="1117" spans="1:17" ht="102">
      <c r="A1117" s="265">
        <v>41</v>
      </c>
      <c r="B1117" s="190"/>
      <c r="C1117" s="266" t="s">
        <v>47</v>
      </c>
      <c r="D1117" s="267">
        <v>43878</v>
      </c>
      <c r="E1117" s="237" t="s">
        <v>3444</v>
      </c>
      <c r="F1117" s="237" t="s">
        <v>617</v>
      </c>
      <c r="G1117" s="237">
        <v>1252704</v>
      </c>
      <c r="H1117" s="190"/>
      <c r="I1117" s="248" t="s">
        <v>4098</v>
      </c>
      <c r="J1117" s="190"/>
      <c r="K1117" s="190"/>
      <c r="L1117" s="190"/>
      <c r="M1117" s="190"/>
      <c r="N1117" s="268">
        <v>0</v>
      </c>
      <c r="O1117" s="268">
        <v>31320</v>
      </c>
      <c r="P1117" s="190" t="s">
        <v>657</v>
      </c>
      <c r="Q1117" s="375"/>
    </row>
    <row r="1118" spans="1:17" ht="63.75">
      <c r="A1118" s="265">
        <v>513</v>
      </c>
      <c r="B1118" s="190"/>
      <c r="C1118" s="266" t="s">
        <v>169</v>
      </c>
      <c r="D1118" s="267">
        <v>43878</v>
      </c>
      <c r="E1118" s="237" t="s">
        <v>3445</v>
      </c>
      <c r="F1118" s="237" t="s">
        <v>15</v>
      </c>
      <c r="G1118" s="237">
        <v>1276270</v>
      </c>
      <c r="H1118" s="190"/>
      <c r="I1118" s="248" t="s">
        <v>1361</v>
      </c>
      <c r="J1118" s="190"/>
      <c r="K1118" s="190"/>
      <c r="L1118" s="190"/>
      <c r="M1118" s="190"/>
      <c r="N1118" s="268">
        <v>50</v>
      </c>
      <c r="O1118" s="268">
        <v>0</v>
      </c>
      <c r="P1118" s="190" t="s">
        <v>657</v>
      </c>
      <c r="Q1118" s="375"/>
    </row>
    <row r="1119" spans="1:17" ht="63.75">
      <c r="A1119" s="265">
        <v>203</v>
      </c>
      <c r="B1119" s="190"/>
      <c r="C1119" s="266" t="s">
        <v>95</v>
      </c>
      <c r="D1119" s="267">
        <v>43879</v>
      </c>
      <c r="E1119" s="237" t="s">
        <v>3175</v>
      </c>
      <c r="F1119" s="237" t="s">
        <v>3</v>
      </c>
      <c r="G1119" s="237">
        <v>1825331</v>
      </c>
      <c r="H1119" s="190"/>
      <c r="I1119" s="248" t="s">
        <v>3841</v>
      </c>
      <c r="J1119" s="190"/>
      <c r="K1119" s="190"/>
      <c r="L1119" s="190"/>
      <c r="M1119" s="190"/>
      <c r="N1119" s="268">
        <v>0</v>
      </c>
      <c r="O1119" s="268">
        <v>555</v>
      </c>
      <c r="P1119" s="190" t="s">
        <v>657</v>
      </c>
      <c r="Q1119" s="375"/>
    </row>
    <row r="1120" spans="1:17" ht="63.75">
      <c r="A1120" s="265">
        <v>35</v>
      </c>
      <c r="B1120" s="190"/>
      <c r="C1120" s="266" t="s">
        <v>46</v>
      </c>
      <c r="D1120" s="267">
        <v>43879</v>
      </c>
      <c r="E1120" s="237" t="s">
        <v>3176</v>
      </c>
      <c r="F1120" s="237" t="s">
        <v>3</v>
      </c>
      <c r="G1120" s="237">
        <v>1825361</v>
      </c>
      <c r="H1120" s="190"/>
      <c r="I1120" s="248" t="s">
        <v>3842</v>
      </c>
      <c r="J1120" s="190"/>
      <c r="K1120" s="190"/>
      <c r="L1120" s="190"/>
      <c r="M1120" s="190"/>
      <c r="N1120" s="268">
        <v>0</v>
      </c>
      <c r="O1120" s="268">
        <v>8.48</v>
      </c>
      <c r="P1120" s="190" t="s">
        <v>657</v>
      </c>
      <c r="Q1120" s="375"/>
    </row>
    <row r="1121" spans="1:17" ht="51">
      <c r="A1121" s="265">
        <v>35</v>
      </c>
      <c r="B1121" s="190"/>
      <c r="C1121" s="266" t="s">
        <v>46</v>
      </c>
      <c r="D1121" s="267">
        <v>43879</v>
      </c>
      <c r="E1121" s="237" t="s">
        <v>3177</v>
      </c>
      <c r="F1121" s="237" t="s">
        <v>3</v>
      </c>
      <c r="G1121" s="237">
        <v>1825362</v>
      </c>
      <c r="H1121" s="190"/>
      <c r="I1121" s="248" t="s">
        <v>3843</v>
      </c>
      <c r="J1121" s="190"/>
      <c r="K1121" s="190"/>
      <c r="L1121" s="190"/>
      <c r="M1121" s="190"/>
      <c r="N1121" s="268">
        <v>0</v>
      </c>
      <c r="O1121" s="268">
        <v>14.96</v>
      </c>
      <c r="P1121" s="190" t="s">
        <v>657</v>
      </c>
      <c r="Q1121" s="375"/>
    </row>
    <row r="1122" spans="1:17" ht="63.75">
      <c r="A1122" s="265">
        <v>340</v>
      </c>
      <c r="B1122" s="190"/>
      <c r="C1122" s="266" t="s">
        <v>145</v>
      </c>
      <c r="D1122" s="267">
        <v>43879</v>
      </c>
      <c r="E1122" s="237" t="s">
        <v>3178</v>
      </c>
      <c r="F1122" s="237" t="s">
        <v>3</v>
      </c>
      <c r="G1122" s="237">
        <v>1825399</v>
      </c>
      <c r="H1122" s="190"/>
      <c r="I1122" s="248" t="s">
        <v>3844</v>
      </c>
      <c r="J1122" s="190"/>
      <c r="K1122" s="190"/>
      <c r="L1122" s="190"/>
      <c r="M1122" s="190"/>
      <c r="N1122" s="268">
        <v>0</v>
      </c>
      <c r="O1122" s="268">
        <v>1304.92</v>
      </c>
      <c r="P1122" s="190" t="s">
        <v>657</v>
      </c>
      <c r="Q1122" s="375"/>
    </row>
    <row r="1123" spans="1:17" ht="63.75">
      <c r="A1123" s="265">
        <v>340</v>
      </c>
      <c r="B1123" s="190"/>
      <c r="C1123" s="266" t="s">
        <v>145</v>
      </c>
      <c r="D1123" s="267">
        <v>43879</v>
      </c>
      <c r="E1123" s="237" t="s">
        <v>3179</v>
      </c>
      <c r="F1123" s="237" t="s">
        <v>3</v>
      </c>
      <c r="G1123" s="237">
        <v>1825402</v>
      </c>
      <c r="H1123" s="190"/>
      <c r="I1123" s="248" t="s">
        <v>3845</v>
      </c>
      <c r="J1123" s="190"/>
      <c r="K1123" s="190"/>
      <c r="L1123" s="190"/>
      <c r="M1123" s="190"/>
      <c r="N1123" s="268">
        <v>0</v>
      </c>
      <c r="O1123" s="268">
        <v>598.80999999999995</v>
      </c>
      <c r="P1123" s="190" t="s">
        <v>657</v>
      </c>
      <c r="Q1123" s="375"/>
    </row>
    <row r="1124" spans="1:17" ht="63.75">
      <c r="A1124" s="265">
        <v>35</v>
      </c>
      <c r="B1124" s="190"/>
      <c r="C1124" s="266" t="s">
        <v>46</v>
      </c>
      <c r="D1124" s="267">
        <v>43879</v>
      </c>
      <c r="E1124" s="237" t="s">
        <v>3180</v>
      </c>
      <c r="F1124" s="237" t="s">
        <v>3</v>
      </c>
      <c r="G1124" s="237">
        <v>1825420</v>
      </c>
      <c r="H1124" s="190"/>
      <c r="I1124" s="248" t="s">
        <v>3846</v>
      </c>
      <c r="J1124" s="190"/>
      <c r="K1124" s="190"/>
      <c r="L1124" s="190"/>
      <c r="M1124" s="190"/>
      <c r="N1124" s="268">
        <v>0</v>
      </c>
      <c r="O1124" s="268">
        <v>10.48</v>
      </c>
      <c r="P1124" s="190" t="s">
        <v>657</v>
      </c>
      <c r="Q1124" s="375"/>
    </row>
    <row r="1125" spans="1:17" ht="63.75">
      <c r="A1125" s="265">
        <v>35</v>
      </c>
      <c r="B1125" s="190"/>
      <c r="C1125" s="266" t="s">
        <v>46</v>
      </c>
      <c r="D1125" s="267">
        <v>43879</v>
      </c>
      <c r="E1125" s="237" t="s">
        <v>3181</v>
      </c>
      <c r="F1125" s="237" t="s">
        <v>3</v>
      </c>
      <c r="G1125" s="237">
        <v>1825421</v>
      </c>
      <c r="H1125" s="190"/>
      <c r="I1125" s="248" t="s">
        <v>3847</v>
      </c>
      <c r="J1125" s="190"/>
      <c r="K1125" s="190"/>
      <c r="L1125" s="190"/>
      <c r="M1125" s="190"/>
      <c r="N1125" s="268">
        <v>0</v>
      </c>
      <c r="O1125" s="268">
        <v>7.11</v>
      </c>
      <c r="P1125" s="190" t="s">
        <v>657</v>
      </c>
      <c r="Q1125" s="375"/>
    </row>
    <row r="1126" spans="1:17" ht="63.75">
      <c r="A1126" s="265">
        <v>35</v>
      </c>
      <c r="B1126" s="190"/>
      <c r="C1126" s="266" t="s">
        <v>46</v>
      </c>
      <c r="D1126" s="267">
        <v>43879</v>
      </c>
      <c r="E1126" s="237" t="s">
        <v>3182</v>
      </c>
      <c r="F1126" s="237" t="s">
        <v>3</v>
      </c>
      <c r="G1126" s="237">
        <v>1825423</v>
      </c>
      <c r="H1126" s="190"/>
      <c r="I1126" s="248" t="s">
        <v>3848</v>
      </c>
      <c r="J1126" s="190"/>
      <c r="K1126" s="190"/>
      <c r="L1126" s="190"/>
      <c r="M1126" s="190"/>
      <c r="N1126" s="268">
        <v>0</v>
      </c>
      <c r="O1126" s="268">
        <v>4.5999999999999996</v>
      </c>
      <c r="P1126" s="190" t="s">
        <v>657</v>
      </c>
      <c r="Q1126" s="375"/>
    </row>
    <row r="1127" spans="1:17" ht="63.75">
      <c r="A1127" s="265">
        <v>35</v>
      </c>
      <c r="B1127" s="190"/>
      <c r="C1127" s="266" t="s">
        <v>46</v>
      </c>
      <c r="D1127" s="267">
        <v>43879</v>
      </c>
      <c r="E1127" s="237" t="s">
        <v>3183</v>
      </c>
      <c r="F1127" s="237" t="s">
        <v>3</v>
      </c>
      <c r="G1127" s="237">
        <v>1825426</v>
      </c>
      <c r="H1127" s="190"/>
      <c r="I1127" s="248" t="s">
        <v>3849</v>
      </c>
      <c r="J1127" s="190"/>
      <c r="K1127" s="190"/>
      <c r="L1127" s="190"/>
      <c r="M1127" s="190"/>
      <c r="N1127" s="268">
        <v>0</v>
      </c>
      <c r="O1127" s="268">
        <v>1.68</v>
      </c>
      <c r="P1127" s="190" t="s">
        <v>657</v>
      </c>
      <c r="Q1127" s="375"/>
    </row>
    <row r="1128" spans="1:17" ht="51">
      <c r="A1128" s="265">
        <v>35</v>
      </c>
      <c r="B1128" s="190"/>
      <c r="C1128" s="266" t="s">
        <v>46</v>
      </c>
      <c r="D1128" s="267">
        <v>43879</v>
      </c>
      <c r="E1128" s="237" t="s">
        <v>3184</v>
      </c>
      <c r="F1128" s="237" t="s">
        <v>3</v>
      </c>
      <c r="G1128" s="237">
        <v>1825428</v>
      </c>
      <c r="H1128" s="190"/>
      <c r="I1128" s="248" t="s">
        <v>3850</v>
      </c>
      <c r="J1128" s="190"/>
      <c r="K1128" s="190"/>
      <c r="L1128" s="190"/>
      <c r="M1128" s="190"/>
      <c r="N1128" s="268">
        <v>0</v>
      </c>
      <c r="O1128" s="268">
        <v>0.98</v>
      </c>
      <c r="P1128" s="190" t="s">
        <v>657</v>
      </c>
      <c r="Q1128" s="375"/>
    </row>
    <row r="1129" spans="1:17" ht="51">
      <c r="A1129" s="265">
        <v>35</v>
      </c>
      <c r="B1129" s="190"/>
      <c r="C1129" s="266" t="s">
        <v>46</v>
      </c>
      <c r="D1129" s="267">
        <v>43879</v>
      </c>
      <c r="E1129" s="237" t="s">
        <v>3185</v>
      </c>
      <c r="F1129" s="237" t="s">
        <v>3</v>
      </c>
      <c r="G1129" s="237">
        <v>1825430</v>
      </c>
      <c r="H1129" s="190"/>
      <c r="I1129" s="248" t="s">
        <v>3851</v>
      </c>
      <c r="J1129" s="190"/>
      <c r="K1129" s="190"/>
      <c r="L1129" s="190"/>
      <c r="M1129" s="190"/>
      <c r="N1129" s="268">
        <v>0</v>
      </c>
      <c r="O1129" s="268">
        <v>1.41</v>
      </c>
      <c r="P1129" s="190" t="s">
        <v>657</v>
      </c>
      <c r="Q1129" s="375"/>
    </row>
    <row r="1130" spans="1:17" ht="63.75">
      <c r="A1130" s="265">
        <v>35</v>
      </c>
      <c r="B1130" s="190"/>
      <c r="C1130" s="266" t="s">
        <v>46</v>
      </c>
      <c r="D1130" s="267">
        <v>43879</v>
      </c>
      <c r="E1130" s="237" t="s">
        <v>3186</v>
      </c>
      <c r="F1130" s="237" t="s">
        <v>3</v>
      </c>
      <c r="G1130" s="237">
        <v>1825434</v>
      </c>
      <c r="H1130" s="190"/>
      <c r="I1130" s="248" t="s">
        <v>3852</v>
      </c>
      <c r="J1130" s="190"/>
      <c r="K1130" s="190"/>
      <c r="L1130" s="190"/>
      <c r="M1130" s="190"/>
      <c r="N1130" s="268">
        <v>0</v>
      </c>
      <c r="O1130" s="268">
        <v>2.98</v>
      </c>
      <c r="P1130" s="190" t="s">
        <v>657</v>
      </c>
      <c r="Q1130" s="375"/>
    </row>
    <row r="1131" spans="1:17" ht="63.75">
      <c r="A1131" s="265">
        <v>35</v>
      </c>
      <c r="B1131" s="190"/>
      <c r="C1131" s="266" t="s">
        <v>46</v>
      </c>
      <c r="D1131" s="267">
        <v>43879</v>
      </c>
      <c r="E1131" s="237" t="s">
        <v>3187</v>
      </c>
      <c r="F1131" s="237" t="s">
        <v>3</v>
      </c>
      <c r="G1131" s="237">
        <v>1825445</v>
      </c>
      <c r="H1131" s="190"/>
      <c r="I1131" s="248" t="s">
        <v>3853</v>
      </c>
      <c r="J1131" s="190"/>
      <c r="K1131" s="190"/>
      <c r="L1131" s="190"/>
      <c r="M1131" s="190"/>
      <c r="N1131" s="268">
        <v>0</v>
      </c>
      <c r="O1131" s="268">
        <v>5.0599999999999996</v>
      </c>
      <c r="P1131" s="190" t="s">
        <v>657</v>
      </c>
      <c r="Q1131" s="375"/>
    </row>
    <row r="1132" spans="1:17" ht="63.75">
      <c r="A1132" s="265">
        <v>35</v>
      </c>
      <c r="B1132" s="190"/>
      <c r="C1132" s="266" t="s">
        <v>46</v>
      </c>
      <c r="D1132" s="267">
        <v>43879</v>
      </c>
      <c r="E1132" s="237" t="s">
        <v>3188</v>
      </c>
      <c r="F1132" s="237" t="s">
        <v>3</v>
      </c>
      <c r="G1132" s="237">
        <v>1825446</v>
      </c>
      <c r="H1132" s="190"/>
      <c r="I1132" s="248" t="s">
        <v>3854</v>
      </c>
      <c r="J1132" s="190"/>
      <c r="K1132" s="190"/>
      <c r="L1132" s="190"/>
      <c r="M1132" s="190"/>
      <c r="N1132" s="268">
        <v>0</v>
      </c>
      <c r="O1132" s="268">
        <v>0.92</v>
      </c>
      <c r="P1132" s="190" t="s">
        <v>657</v>
      </c>
      <c r="Q1132" s="375"/>
    </row>
    <row r="1133" spans="1:17" ht="63.75">
      <c r="A1133" s="265">
        <v>35</v>
      </c>
      <c r="B1133" s="190"/>
      <c r="C1133" s="266" t="s">
        <v>46</v>
      </c>
      <c r="D1133" s="267">
        <v>43879</v>
      </c>
      <c r="E1133" s="237" t="s">
        <v>3189</v>
      </c>
      <c r="F1133" s="237" t="s">
        <v>3</v>
      </c>
      <c r="G1133" s="237">
        <v>1825447</v>
      </c>
      <c r="H1133" s="190"/>
      <c r="I1133" s="248" t="s">
        <v>3855</v>
      </c>
      <c r="J1133" s="190"/>
      <c r="K1133" s="190"/>
      <c r="L1133" s="190"/>
      <c r="M1133" s="190"/>
      <c r="N1133" s="268">
        <v>0</v>
      </c>
      <c r="O1133" s="268">
        <v>7.0000000000000007E-2</v>
      </c>
      <c r="P1133" s="190" t="s">
        <v>657</v>
      </c>
      <c r="Q1133" s="375"/>
    </row>
    <row r="1134" spans="1:17" ht="63.75">
      <c r="A1134" s="265">
        <v>340</v>
      </c>
      <c r="B1134" s="190"/>
      <c r="C1134" s="266" t="s">
        <v>145</v>
      </c>
      <c r="D1134" s="267">
        <v>43879</v>
      </c>
      <c r="E1134" s="237" t="s">
        <v>3190</v>
      </c>
      <c r="F1134" s="237" t="s">
        <v>3</v>
      </c>
      <c r="G1134" s="237">
        <v>1825393</v>
      </c>
      <c r="H1134" s="190"/>
      <c r="I1134" s="248" t="s">
        <v>3856</v>
      </c>
      <c r="J1134" s="190"/>
      <c r="K1134" s="190"/>
      <c r="L1134" s="190"/>
      <c r="M1134" s="190"/>
      <c r="N1134" s="268">
        <v>0</v>
      </c>
      <c r="O1134" s="268">
        <v>1304.92</v>
      </c>
      <c r="P1134" s="190" t="s">
        <v>657</v>
      </c>
      <c r="Q1134" s="375"/>
    </row>
    <row r="1135" spans="1:17" ht="63.75">
      <c r="A1135" s="265">
        <v>340</v>
      </c>
      <c r="B1135" s="190"/>
      <c r="C1135" s="266" t="s">
        <v>145</v>
      </c>
      <c r="D1135" s="267">
        <v>43879</v>
      </c>
      <c r="E1135" s="237" t="s">
        <v>3191</v>
      </c>
      <c r="F1135" s="237" t="s">
        <v>3</v>
      </c>
      <c r="G1135" s="237">
        <v>1825391</v>
      </c>
      <c r="H1135" s="190"/>
      <c r="I1135" s="248" t="s">
        <v>3857</v>
      </c>
      <c r="J1135" s="190"/>
      <c r="K1135" s="190"/>
      <c r="L1135" s="190"/>
      <c r="M1135" s="190"/>
      <c r="N1135" s="268">
        <v>0</v>
      </c>
      <c r="O1135" s="268">
        <v>1304.92</v>
      </c>
      <c r="P1135" s="190" t="s">
        <v>657</v>
      </c>
      <c r="Q1135" s="375"/>
    </row>
    <row r="1136" spans="1:17" ht="63.75">
      <c r="A1136" s="265">
        <v>66</v>
      </c>
      <c r="B1136" s="190"/>
      <c r="C1136" s="266" t="s">
        <v>52</v>
      </c>
      <c r="D1136" s="267">
        <v>43879</v>
      </c>
      <c r="E1136" s="237" t="s">
        <v>3192</v>
      </c>
      <c r="F1136" s="237" t="s">
        <v>3</v>
      </c>
      <c r="G1136" s="237">
        <v>1825390</v>
      </c>
      <c r="H1136" s="190"/>
      <c r="I1136" s="248" t="s">
        <v>3858</v>
      </c>
      <c r="J1136" s="190"/>
      <c r="K1136" s="190"/>
      <c r="L1136" s="190"/>
      <c r="M1136" s="190"/>
      <c r="N1136" s="268">
        <v>0</v>
      </c>
      <c r="O1136" s="268">
        <v>4055.5</v>
      </c>
      <c r="P1136" s="190" t="s">
        <v>657</v>
      </c>
      <c r="Q1136" s="375"/>
    </row>
    <row r="1137" spans="1:17" ht="51">
      <c r="A1137" s="265">
        <v>35</v>
      </c>
      <c r="B1137" s="190"/>
      <c r="C1137" s="266" t="s">
        <v>46</v>
      </c>
      <c r="D1137" s="267">
        <v>43879</v>
      </c>
      <c r="E1137" s="237" t="s">
        <v>3193</v>
      </c>
      <c r="F1137" s="237" t="s">
        <v>3</v>
      </c>
      <c r="G1137" s="237">
        <v>1825389</v>
      </c>
      <c r="H1137" s="190"/>
      <c r="I1137" s="248" t="s">
        <v>3859</v>
      </c>
      <c r="J1137" s="190"/>
      <c r="K1137" s="190"/>
      <c r="L1137" s="190"/>
      <c r="M1137" s="190"/>
      <c r="N1137" s="268">
        <v>0</v>
      </c>
      <c r="O1137" s="268">
        <v>7.51</v>
      </c>
      <c r="P1137" s="190" t="s">
        <v>657</v>
      </c>
      <c r="Q1137" s="375"/>
    </row>
    <row r="1138" spans="1:17" ht="63.75">
      <c r="A1138" s="265">
        <v>35</v>
      </c>
      <c r="B1138" s="190"/>
      <c r="C1138" s="266" t="s">
        <v>46</v>
      </c>
      <c r="D1138" s="267">
        <v>43879</v>
      </c>
      <c r="E1138" s="237" t="s">
        <v>3194</v>
      </c>
      <c r="F1138" s="237" t="s">
        <v>3</v>
      </c>
      <c r="G1138" s="237">
        <v>1825448</v>
      </c>
      <c r="H1138" s="190"/>
      <c r="I1138" s="248" t="s">
        <v>3860</v>
      </c>
      <c r="J1138" s="190"/>
      <c r="K1138" s="190"/>
      <c r="L1138" s="190"/>
      <c r="M1138" s="190"/>
      <c r="N1138" s="268">
        <v>0</v>
      </c>
      <c r="O1138" s="268">
        <v>3.17</v>
      </c>
      <c r="P1138" s="190" t="s">
        <v>657</v>
      </c>
      <c r="Q1138" s="375"/>
    </row>
    <row r="1139" spans="1:17" ht="51">
      <c r="A1139" s="265" t="s">
        <v>553</v>
      </c>
      <c r="B1139" s="190"/>
      <c r="C1139" s="266" t="s">
        <v>605</v>
      </c>
      <c r="D1139" s="267">
        <v>43879</v>
      </c>
      <c r="E1139" s="237" t="s">
        <v>3195</v>
      </c>
      <c r="F1139" s="237" t="s">
        <v>3</v>
      </c>
      <c r="G1139" s="237">
        <v>1825453</v>
      </c>
      <c r="H1139" s="190"/>
      <c r="I1139" s="248" t="s">
        <v>3861</v>
      </c>
      <c r="J1139" s="190"/>
      <c r="K1139" s="190"/>
      <c r="L1139" s="190"/>
      <c r="M1139" s="190"/>
      <c r="N1139" s="268">
        <v>0</v>
      </c>
      <c r="O1139" s="268">
        <v>347.84</v>
      </c>
      <c r="P1139" s="190" t="s">
        <v>657</v>
      </c>
      <c r="Q1139" s="375"/>
    </row>
    <row r="1140" spans="1:17" ht="51">
      <c r="A1140" s="265">
        <v>35</v>
      </c>
      <c r="B1140" s="190"/>
      <c r="C1140" s="266" t="s">
        <v>46</v>
      </c>
      <c r="D1140" s="267">
        <v>43879</v>
      </c>
      <c r="E1140" s="237" t="s">
        <v>3196</v>
      </c>
      <c r="F1140" s="237" t="s">
        <v>3</v>
      </c>
      <c r="G1140" s="237">
        <v>1825489</v>
      </c>
      <c r="H1140" s="190"/>
      <c r="I1140" s="248" t="s">
        <v>3862</v>
      </c>
      <c r="J1140" s="190"/>
      <c r="K1140" s="190"/>
      <c r="L1140" s="190"/>
      <c r="M1140" s="190"/>
      <c r="N1140" s="268">
        <v>0</v>
      </c>
      <c r="O1140" s="268">
        <v>4</v>
      </c>
      <c r="P1140" s="190" t="s">
        <v>657</v>
      </c>
      <c r="Q1140" s="375"/>
    </row>
    <row r="1141" spans="1:17" ht="51">
      <c r="A1141" s="265">
        <v>35</v>
      </c>
      <c r="B1141" s="190"/>
      <c r="C1141" s="266" t="s">
        <v>46</v>
      </c>
      <c r="D1141" s="267">
        <v>43879</v>
      </c>
      <c r="E1141" s="237" t="s">
        <v>3197</v>
      </c>
      <c r="F1141" s="237" t="s">
        <v>3</v>
      </c>
      <c r="G1141" s="237">
        <v>1825494</v>
      </c>
      <c r="H1141" s="190"/>
      <c r="I1141" s="248" t="s">
        <v>3863</v>
      </c>
      <c r="J1141" s="190"/>
      <c r="K1141" s="190"/>
      <c r="L1141" s="190"/>
      <c r="M1141" s="190"/>
      <c r="N1141" s="268">
        <v>0</v>
      </c>
      <c r="O1141" s="268">
        <v>19.899999999999999</v>
      </c>
      <c r="P1141" s="190" t="s">
        <v>657</v>
      </c>
      <c r="Q1141" s="375"/>
    </row>
    <row r="1142" spans="1:17" ht="51">
      <c r="A1142" s="265" t="s">
        <v>553</v>
      </c>
      <c r="B1142" s="190"/>
      <c r="C1142" s="266" t="s">
        <v>605</v>
      </c>
      <c r="D1142" s="267">
        <v>43879</v>
      </c>
      <c r="E1142" s="237" t="s">
        <v>3198</v>
      </c>
      <c r="F1142" s="237" t="s">
        <v>3</v>
      </c>
      <c r="G1142" s="237">
        <v>1825500</v>
      </c>
      <c r="H1142" s="190"/>
      <c r="I1142" s="248" t="s">
        <v>3864</v>
      </c>
      <c r="J1142" s="190"/>
      <c r="K1142" s="190"/>
      <c r="L1142" s="190"/>
      <c r="M1142" s="190"/>
      <c r="N1142" s="268">
        <v>0</v>
      </c>
      <c r="O1142" s="268">
        <v>4826.09</v>
      </c>
      <c r="P1142" s="190" t="s">
        <v>657</v>
      </c>
      <c r="Q1142" s="375"/>
    </row>
    <row r="1143" spans="1:17" ht="51">
      <c r="A1143" s="265">
        <v>35</v>
      </c>
      <c r="B1143" s="190"/>
      <c r="C1143" s="266" t="s">
        <v>46</v>
      </c>
      <c r="D1143" s="267">
        <v>43879</v>
      </c>
      <c r="E1143" s="237" t="s">
        <v>3199</v>
      </c>
      <c r="F1143" s="237" t="s">
        <v>3</v>
      </c>
      <c r="G1143" s="237">
        <v>1825523</v>
      </c>
      <c r="H1143" s="190"/>
      <c r="I1143" s="248" t="s">
        <v>3865</v>
      </c>
      <c r="J1143" s="190"/>
      <c r="K1143" s="190"/>
      <c r="L1143" s="190"/>
      <c r="M1143" s="190"/>
      <c r="N1143" s="268">
        <v>0</v>
      </c>
      <c r="O1143" s="268">
        <v>18.78</v>
      </c>
      <c r="P1143" s="190" t="s">
        <v>657</v>
      </c>
      <c r="Q1143" s="375"/>
    </row>
    <row r="1144" spans="1:17" ht="51">
      <c r="A1144" s="265">
        <v>35</v>
      </c>
      <c r="B1144" s="190"/>
      <c r="C1144" s="266" t="s">
        <v>46</v>
      </c>
      <c r="D1144" s="267">
        <v>43879</v>
      </c>
      <c r="E1144" s="237" t="s">
        <v>3200</v>
      </c>
      <c r="F1144" s="237" t="s">
        <v>3</v>
      </c>
      <c r="G1144" s="237">
        <v>1825535</v>
      </c>
      <c r="H1144" s="190"/>
      <c r="I1144" s="248" t="s">
        <v>3866</v>
      </c>
      <c r="J1144" s="190"/>
      <c r="K1144" s="190"/>
      <c r="L1144" s="190"/>
      <c r="M1144" s="190"/>
      <c r="N1144" s="268">
        <v>0</v>
      </c>
      <c r="O1144" s="268">
        <v>1.5</v>
      </c>
      <c r="P1144" s="190" t="s">
        <v>657</v>
      </c>
      <c r="Q1144" s="375"/>
    </row>
    <row r="1145" spans="1:17" ht="63.75">
      <c r="A1145" s="265">
        <v>35</v>
      </c>
      <c r="B1145" s="190"/>
      <c r="C1145" s="266" t="s">
        <v>46</v>
      </c>
      <c r="D1145" s="267">
        <v>43879</v>
      </c>
      <c r="E1145" s="237" t="s">
        <v>3201</v>
      </c>
      <c r="F1145" s="237" t="s">
        <v>3</v>
      </c>
      <c r="G1145" s="237">
        <v>1825536</v>
      </c>
      <c r="H1145" s="190"/>
      <c r="I1145" s="248" t="s">
        <v>3867</v>
      </c>
      <c r="J1145" s="190"/>
      <c r="K1145" s="190"/>
      <c r="L1145" s="190"/>
      <c r="M1145" s="190"/>
      <c r="N1145" s="268">
        <v>0</v>
      </c>
      <c r="O1145" s="268">
        <v>8.82</v>
      </c>
      <c r="P1145" s="190" t="s">
        <v>657</v>
      </c>
      <c r="Q1145" s="375"/>
    </row>
    <row r="1146" spans="1:17" ht="51">
      <c r="A1146" s="265">
        <v>35</v>
      </c>
      <c r="B1146" s="190"/>
      <c r="C1146" s="266" t="s">
        <v>46</v>
      </c>
      <c r="D1146" s="267">
        <v>43879</v>
      </c>
      <c r="E1146" s="237" t="s">
        <v>3202</v>
      </c>
      <c r="F1146" s="237" t="s">
        <v>3</v>
      </c>
      <c r="G1146" s="237">
        <v>1825537</v>
      </c>
      <c r="H1146" s="190"/>
      <c r="I1146" s="248" t="s">
        <v>3868</v>
      </c>
      <c r="J1146" s="190"/>
      <c r="K1146" s="190"/>
      <c r="L1146" s="190"/>
      <c r="M1146" s="190"/>
      <c r="N1146" s="268">
        <v>0</v>
      </c>
      <c r="O1146" s="268">
        <v>21.5</v>
      </c>
      <c r="P1146" s="190" t="s">
        <v>657</v>
      </c>
      <c r="Q1146" s="375"/>
    </row>
    <row r="1147" spans="1:17" ht="63.75">
      <c r="A1147" s="265">
        <v>35</v>
      </c>
      <c r="B1147" s="190"/>
      <c r="C1147" s="266" t="s">
        <v>46</v>
      </c>
      <c r="D1147" s="267">
        <v>43879</v>
      </c>
      <c r="E1147" s="237" t="s">
        <v>3203</v>
      </c>
      <c r="F1147" s="237" t="s">
        <v>3</v>
      </c>
      <c r="G1147" s="237">
        <v>1825538</v>
      </c>
      <c r="H1147" s="190"/>
      <c r="I1147" s="248" t="s">
        <v>3869</v>
      </c>
      <c r="J1147" s="190"/>
      <c r="K1147" s="190"/>
      <c r="L1147" s="190"/>
      <c r="M1147" s="190"/>
      <c r="N1147" s="268">
        <v>0</v>
      </c>
      <c r="O1147" s="268">
        <v>12.75</v>
      </c>
      <c r="P1147" s="190" t="s">
        <v>657</v>
      </c>
      <c r="Q1147" s="375"/>
    </row>
    <row r="1148" spans="1:17" ht="51">
      <c r="A1148" s="265">
        <v>35</v>
      </c>
      <c r="B1148" s="190"/>
      <c r="C1148" s="266" t="s">
        <v>46</v>
      </c>
      <c r="D1148" s="267">
        <v>43879</v>
      </c>
      <c r="E1148" s="237" t="s">
        <v>3204</v>
      </c>
      <c r="F1148" s="237" t="s">
        <v>3</v>
      </c>
      <c r="G1148" s="237">
        <v>1825541</v>
      </c>
      <c r="H1148" s="190"/>
      <c r="I1148" s="248" t="s">
        <v>3870</v>
      </c>
      <c r="J1148" s="190"/>
      <c r="K1148" s="190"/>
      <c r="L1148" s="190"/>
      <c r="M1148" s="190"/>
      <c r="N1148" s="268">
        <v>0</v>
      </c>
      <c r="O1148" s="268">
        <v>3.8</v>
      </c>
      <c r="P1148" s="190" t="s">
        <v>657</v>
      </c>
      <c r="Q1148" s="375"/>
    </row>
    <row r="1149" spans="1:17" ht="63.75">
      <c r="A1149" s="265">
        <v>35</v>
      </c>
      <c r="B1149" s="190"/>
      <c r="C1149" s="266" t="s">
        <v>46</v>
      </c>
      <c r="D1149" s="267">
        <v>43879</v>
      </c>
      <c r="E1149" s="237" t="s">
        <v>3205</v>
      </c>
      <c r="F1149" s="237" t="s">
        <v>3</v>
      </c>
      <c r="G1149" s="237">
        <v>1825568</v>
      </c>
      <c r="H1149" s="190"/>
      <c r="I1149" s="248" t="s">
        <v>3871</v>
      </c>
      <c r="J1149" s="190"/>
      <c r="K1149" s="190"/>
      <c r="L1149" s="190"/>
      <c r="M1149" s="190"/>
      <c r="N1149" s="268">
        <v>0</v>
      </c>
      <c r="O1149" s="268">
        <v>0.4</v>
      </c>
      <c r="P1149" s="190" t="s">
        <v>657</v>
      </c>
      <c r="Q1149" s="375"/>
    </row>
    <row r="1150" spans="1:17" ht="63.75">
      <c r="A1150" s="265">
        <v>35</v>
      </c>
      <c r="B1150" s="190"/>
      <c r="C1150" s="266" t="s">
        <v>46</v>
      </c>
      <c r="D1150" s="267">
        <v>43879</v>
      </c>
      <c r="E1150" s="237" t="s">
        <v>3206</v>
      </c>
      <c r="F1150" s="237" t="s">
        <v>3</v>
      </c>
      <c r="G1150" s="237">
        <v>1825571</v>
      </c>
      <c r="H1150" s="190"/>
      <c r="I1150" s="248" t="s">
        <v>3872</v>
      </c>
      <c r="J1150" s="190"/>
      <c r="K1150" s="190"/>
      <c r="L1150" s="190"/>
      <c r="M1150" s="190"/>
      <c r="N1150" s="268">
        <v>0</v>
      </c>
      <c r="O1150" s="268">
        <v>0.45</v>
      </c>
      <c r="P1150" s="190" t="s">
        <v>657</v>
      </c>
      <c r="Q1150" s="375"/>
    </row>
    <row r="1151" spans="1:17" ht="51">
      <c r="A1151" s="265">
        <v>35</v>
      </c>
      <c r="B1151" s="190"/>
      <c r="C1151" s="266" t="s">
        <v>46</v>
      </c>
      <c r="D1151" s="267">
        <v>43879</v>
      </c>
      <c r="E1151" s="237" t="s">
        <v>3207</v>
      </c>
      <c r="F1151" s="237" t="s">
        <v>3</v>
      </c>
      <c r="G1151" s="237">
        <v>1825572</v>
      </c>
      <c r="H1151" s="190"/>
      <c r="I1151" s="248" t="s">
        <v>3873</v>
      </c>
      <c r="J1151" s="190"/>
      <c r="K1151" s="190"/>
      <c r="L1151" s="190"/>
      <c r="M1151" s="190"/>
      <c r="N1151" s="268">
        <v>0</v>
      </c>
      <c r="O1151" s="268">
        <v>2.04</v>
      </c>
      <c r="P1151" s="190" t="s">
        <v>657</v>
      </c>
      <c r="Q1151" s="375"/>
    </row>
    <row r="1152" spans="1:17" ht="51">
      <c r="A1152" s="265" t="s">
        <v>553</v>
      </c>
      <c r="B1152" s="190"/>
      <c r="C1152" s="266" t="s">
        <v>605</v>
      </c>
      <c r="D1152" s="267">
        <v>43879</v>
      </c>
      <c r="E1152" s="237" t="s">
        <v>3208</v>
      </c>
      <c r="F1152" s="237" t="s">
        <v>3</v>
      </c>
      <c r="G1152" s="237">
        <v>1825579</v>
      </c>
      <c r="H1152" s="190"/>
      <c r="I1152" s="248" t="s">
        <v>3874</v>
      </c>
      <c r="J1152" s="190"/>
      <c r="K1152" s="190"/>
      <c r="L1152" s="190"/>
      <c r="M1152" s="190"/>
      <c r="N1152" s="268">
        <v>0</v>
      </c>
      <c r="O1152" s="268">
        <v>13180.35</v>
      </c>
      <c r="P1152" s="190" t="s">
        <v>657</v>
      </c>
      <c r="Q1152" s="375"/>
    </row>
    <row r="1153" spans="1:17" ht="51">
      <c r="A1153" s="265">
        <v>599</v>
      </c>
      <c r="B1153" s="190"/>
      <c r="C1153" s="266" t="s">
        <v>1297</v>
      </c>
      <c r="D1153" s="267">
        <v>43879</v>
      </c>
      <c r="E1153" s="237" t="s">
        <v>3209</v>
      </c>
      <c r="F1153" s="237" t="s">
        <v>3</v>
      </c>
      <c r="G1153" s="237">
        <v>1825585</v>
      </c>
      <c r="H1153" s="190"/>
      <c r="I1153" s="248" t="s">
        <v>3875</v>
      </c>
      <c r="J1153" s="190"/>
      <c r="K1153" s="190"/>
      <c r="L1153" s="190"/>
      <c r="M1153" s="190"/>
      <c r="N1153" s="268">
        <v>0</v>
      </c>
      <c r="O1153" s="268">
        <v>10</v>
      </c>
      <c r="P1153" s="190" t="s">
        <v>657</v>
      </c>
      <c r="Q1153" s="375"/>
    </row>
    <row r="1154" spans="1:17" ht="51">
      <c r="A1154" s="265" t="s">
        <v>553</v>
      </c>
      <c r="B1154" s="190"/>
      <c r="C1154" s="266" t="s">
        <v>605</v>
      </c>
      <c r="D1154" s="267">
        <v>43879</v>
      </c>
      <c r="E1154" s="237" t="s">
        <v>3210</v>
      </c>
      <c r="F1154" s="237" t="s">
        <v>3</v>
      </c>
      <c r="G1154" s="237">
        <v>1825598</v>
      </c>
      <c r="H1154" s="190"/>
      <c r="I1154" s="248" t="s">
        <v>3876</v>
      </c>
      <c r="J1154" s="190"/>
      <c r="K1154" s="190"/>
      <c r="L1154" s="190"/>
      <c r="M1154" s="190"/>
      <c r="N1154" s="268">
        <v>0</v>
      </c>
      <c r="O1154" s="268">
        <v>7154.61</v>
      </c>
      <c r="P1154" s="190" t="s">
        <v>657</v>
      </c>
      <c r="Q1154" s="375"/>
    </row>
    <row r="1155" spans="1:17" ht="38.25">
      <c r="A1155" s="265">
        <v>15</v>
      </c>
      <c r="B1155" s="190"/>
      <c r="C1155" s="266" t="s">
        <v>42</v>
      </c>
      <c r="D1155" s="267">
        <v>43879</v>
      </c>
      <c r="E1155" s="237" t="s">
        <v>3211</v>
      </c>
      <c r="F1155" s="237" t="s">
        <v>3</v>
      </c>
      <c r="G1155" s="237">
        <v>1825601</v>
      </c>
      <c r="H1155" s="190"/>
      <c r="I1155" s="248" t="s">
        <v>3877</v>
      </c>
      <c r="J1155" s="190"/>
      <c r="K1155" s="190"/>
      <c r="L1155" s="190"/>
      <c r="M1155" s="190"/>
      <c r="N1155" s="268">
        <v>0</v>
      </c>
      <c r="O1155" s="268">
        <v>379.29</v>
      </c>
      <c r="P1155" s="190" t="s">
        <v>657</v>
      </c>
      <c r="Q1155" s="375"/>
    </row>
    <row r="1156" spans="1:17" ht="63.75">
      <c r="A1156" s="265">
        <v>35</v>
      </c>
      <c r="B1156" s="190"/>
      <c r="C1156" s="266" t="s">
        <v>46</v>
      </c>
      <c r="D1156" s="267">
        <v>43879</v>
      </c>
      <c r="E1156" s="237" t="s">
        <v>3212</v>
      </c>
      <c r="F1156" s="237" t="s">
        <v>3</v>
      </c>
      <c r="G1156" s="237">
        <v>1825615</v>
      </c>
      <c r="H1156" s="190"/>
      <c r="I1156" s="248" t="s">
        <v>3878</v>
      </c>
      <c r="J1156" s="190"/>
      <c r="K1156" s="190"/>
      <c r="L1156" s="190"/>
      <c r="M1156" s="190"/>
      <c r="N1156" s="268">
        <v>0</v>
      </c>
      <c r="O1156" s="268">
        <v>4.9000000000000004</v>
      </c>
      <c r="P1156" s="190" t="s">
        <v>657</v>
      </c>
      <c r="Q1156" s="375"/>
    </row>
    <row r="1157" spans="1:17" ht="51">
      <c r="A1157" s="265">
        <v>35</v>
      </c>
      <c r="B1157" s="190"/>
      <c r="C1157" s="266" t="s">
        <v>46</v>
      </c>
      <c r="D1157" s="267">
        <v>43879</v>
      </c>
      <c r="E1157" s="237" t="s">
        <v>3213</v>
      </c>
      <c r="F1157" s="237" t="s">
        <v>3</v>
      </c>
      <c r="G1157" s="237">
        <v>1825617</v>
      </c>
      <c r="H1157" s="190"/>
      <c r="I1157" s="248" t="s">
        <v>3879</v>
      </c>
      <c r="J1157" s="190"/>
      <c r="K1157" s="190"/>
      <c r="L1157" s="190"/>
      <c r="M1157" s="190"/>
      <c r="N1157" s="268">
        <v>0</v>
      </c>
      <c r="O1157" s="268">
        <v>0.4</v>
      </c>
      <c r="P1157" s="190" t="s">
        <v>657</v>
      </c>
      <c r="Q1157" s="375"/>
    </row>
    <row r="1158" spans="1:17" ht="51">
      <c r="A1158" s="265">
        <v>35</v>
      </c>
      <c r="B1158" s="190"/>
      <c r="C1158" s="266" t="s">
        <v>46</v>
      </c>
      <c r="D1158" s="267">
        <v>43879</v>
      </c>
      <c r="E1158" s="237" t="s">
        <v>3214</v>
      </c>
      <c r="F1158" s="237" t="s">
        <v>3</v>
      </c>
      <c r="G1158" s="237">
        <v>1825618</v>
      </c>
      <c r="H1158" s="190"/>
      <c r="I1158" s="248" t="s">
        <v>3880</v>
      </c>
      <c r="J1158" s="190"/>
      <c r="K1158" s="190"/>
      <c r="L1158" s="190"/>
      <c r="M1158" s="190"/>
      <c r="N1158" s="268">
        <v>0</v>
      </c>
      <c r="O1158" s="268">
        <v>1</v>
      </c>
      <c r="P1158" s="190" t="s">
        <v>657</v>
      </c>
      <c r="Q1158" s="375"/>
    </row>
    <row r="1159" spans="1:17" ht="51">
      <c r="A1159" s="265">
        <v>35</v>
      </c>
      <c r="B1159" s="190"/>
      <c r="C1159" s="266" t="s">
        <v>46</v>
      </c>
      <c r="D1159" s="267">
        <v>43879</v>
      </c>
      <c r="E1159" s="237" t="s">
        <v>3215</v>
      </c>
      <c r="F1159" s="237" t="s">
        <v>3</v>
      </c>
      <c r="G1159" s="237">
        <v>1825619</v>
      </c>
      <c r="H1159" s="190"/>
      <c r="I1159" s="248" t="s">
        <v>3881</v>
      </c>
      <c r="J1159" s="190"/>
      <c r="K1159" s="190"/>
      <c r="L1159" s="190"/>
      <c r="M1159" s="190"/>
      <c r="N1159" s="268">
        <v>0</v>
      </c>
      <c r="O1159" s="268">
        <v>16.5</v>
      </c>
      <c r="P1159" s="190" t="s">
        <v>657</v>
      </c>
      <c r="Q1159" s="375"/>
    </row>
    <row r="1160" spans="1:17" ht="63.75">
      <c r="A1160" s="265">
        <v>35</v>
      </c>
      <c r="B1160" s="190"/>
      <c r="C1160" s="266" t="s">
        <v>46</v>
      </c>
      <c r="D1160" s="267">
        <v>43879</v>
      </c>
      <c r="E1160" s="237" t="s">
        <v>3216</v>
      </c>
      <c r="F1160" s="237" t="s">
        <v>3</v>
      </c>
      <c r="G1160" s="237">
        <v>1825622</v>
      </c>
      <c r="H1160" s="190"/>
      <c r="I1160" s="248" t="s">
        <v>3882</v>
      </c>
      <c r="J1160" s="190"/>
      <c r="K1160" s="190"/>
      <c r="L1160" s="190"/>
      <c r="M1160" s="190"/>
      <c r="N1160" s="268">
        <v>0</v>
      </c>
      <c r="O1160" s="268">
        <v>3.4</v>
      </c>
      <c r="P1160" s="190" t="s">
        <v>657</v>
      </c>
      <c r="Q1160" s="375"/>
    </row>
    <row r="1161" spans="1:17" ht="63.75">
      <c r="A1161" s="265">
        <v>35</v>
      </c>
      <c r="B1161" s="190"/>
      <c r="C1161" s="266" t="s">
        <v>46</v>
      </c>
      <c r="D1161" s="267">
        <v>43879</v>
      </c>
      <c r="E1161" s="237" t="s">
        <v>3217</v>
      </c>
      <c r="F1161" s="237" t="s">
        <v>3</v>
      </c>
      <c r="G1161" s="237">
        <v>1825623</v>
      </c>
      <c r="H1161" s="190"/>
      <c r="I1161" s="248" t="s">
        <v>3883</v>
      </c>
      <c r="J1161" s="190"/>
      <c r="K1161" s="190"/>
      <c r="L1161" s="190"/>
      <c r="M1161" s="190"/>
      <c r="N1161" s="268">
        <v>0</v>
      </c>
      <c r="O1161" s="268">
        <v>0.4</v>
      </c>
      <c r="P1161" s="190" t="s">
        <v>657</v>
      </c>
      <c r="Q1161" s="375"/>
    </row>
    <row r="1162" spans="1:17" ht="51">
      <c r="A1162" s="265">
        <v>35</v>
      </c>
      <c r="B1162" s="190"/>
      <c r="C1162" s="266" t="s">
        <v>46</v>
      </c>
      <c r="D1162" s="267">
        <v>43879</v>
      </c>
      <c r="E1162" s="237" t="s">
        <v>3218</v>
      </c>
      <c r="F1162" s="237" t="s">
        <v>3</v>
      </c>
      <c r="G1162" s="237">
        <v>1825624</v>
      </c>
      <c r="H1162" s="190"/>
      <c r="I1162" s="248" t="s">
        <v>3884</v>
      </c>
      <c r="J1162" s="190"/>
      <c r="K1162" s="190"/>
      <c r="L1162" s="190"/>
      <c r="M1162" s="190"/>
      <c r="N1162" s="268">
        <v>0</v>
      </c>
      <c r="O1162" s="268">
        <v>4.8499999999999996</v>
      </c>
      <c r="P1162" s="190" t="s">
        <v>657</v>
      </c>
      <c r="Q1162" s="375"/>
    </row>
    <row r="1163" spans="1:17" ht="51">
      <c r="A1163" s="265">
        <v>35</v>
      </c>
      <c r="B1163" s="190"/>
      <c r="C1163" s="266" t="s">
        <v>46</v>
      </c>
      <c r="D1163" s="267">
        <v>43879</v>
      </c>
      <c r="E1163" s="237" t="s">
        <v>3219</v>
      </c>
      <c r="F1163" s="237" t="s">
        <v>3</v>
      </c>
      <c r="G1163" s="237">
        <v>1825626</v>
      </c>
      <c r="H1163" s="190"/>
      <c r="I1163" s="248" t="s">
        <v>3885</v>
      </c>
      <c r="J1163" s="190"/>
      <c r="K1163" s="190"/>
      <c r="L1163" s="190"/>
      <c r="M1163" s="190"/>
      <c r="N1163" s="268">
        <v>0</v>
      </c>
      <c r="O1163" s="268">
        <v>3.35</v>
      </c>
      <c r="P1163" s="190" t="s">
        <v>657</v>
      </c>
      <c r="Q1163" s="375"/>
    </row>
    <row r="1164" spans="1:17" ht="51">
      <c r="A1164" s="265">
        <v>35</v>
      </c>
      <c r="B1164" s="190"/>
      <c r="C1164" s="266" t="s">
        <v>46</v>
      </c>
      <c r="D1164" s="267">
        <v>43879</v>
      </c>
      <c r="E1164" s="237" t="s">
        <v>3220</v>
      </c>
      <c r="F1164" s="237" t="s">
        <v>3</v>
      </c>
      <c r="G1164" s="237">
        <v>1825628</v>
      </c>
      <c r="H1164" s="190"/>
      <c r="I1164" s="248" t="s">
        <v>3886</v>
      </c>
      <c r="J1164" s="190"/>
      <c r="K1164" s="190"/>
      <c r="L1164" s="190"/>
      <c r="M1164" s="190"/>
      <c r="N1164" s="268">
        <v>0</v>
      </c>
      <c r="O1164" s="268">
        <v>4.84</v>
      </c>
      <c r="P1164" s="190" t="s">
        <v>657</v>
      </c>
      <c r="Q1164" s="375"/>
    </row>
    <row r="1165" spans="1:17" ht="51">
      <c r="A1165" s="265">
        <v>35</v>
      </c>
      <c r="B1165" s="190"/>
      <c r="C1165" s="266" t="s">
        <v>46</v>
      </c>
      <c r="D1165" s="267">
        <v>43879</v>
      </c>
      <c r="E1165" s="237" t="s">
        <v>3221</v>
      </c>
      <c r="F1165" s="237" t="s">
        <v>3</v>
      </c>
      <c r="G1165" s="237">
        <v>1825629</v>
      </c>
      <c r="H1165" s="190"/>
      <c r="I1165" s="248" t="s">
        <v>3887</v>
      </c>
      <c r="J1165" s="190"/>
      <c r="K1165" s="190"/>
      <c r="L1165" s="190"/>
      <c r="M1165" s="190"/>
      <c r="N1165" s="268">
        <v>0</v>
      </c>
      <c r="O1165" s="268">
        <v>1.47</v>
      </c>
      <c r="P1165" s="190" t="s">
        <v>657</v>
      </c>
      <c r="Q1165" s="375"/>
    </row>
    <row r="1166" spans="1:17" ht="63.75">
      <c r="A1166" s="265">
        <v>35</v>
      </c>
      <c r="B1166" s="190"/>
      <c r="C1166" s="266" t="s">
        <v>46</v>
      </c>
      <c r="D1166" s="267">
        <v>43879</v>
      </c>
      <c r="E1166" s="237" t="s">
        <v>3222</v>
      </c>
      <c r="F1166" s="237" t="s">
        <v>3</v>
      </c>
      <c r="G1166" s="237">
        <v>1825631</v>
      </c>
      <c r="H1166" s="190"/>
      <c r="I1166" s="248" t="s">
        <v>3888</v>
      </c>
      <c r="J1166" s="190"/>
      <c r="K1166" s="190"/>
      <c r="L1166" s="190"/>
      <c r="M1166" s="190"/>
      <c r="N1166" s="268">
        <v>0</v>
      </c>
      <c r="O1166" s="268">
        <v>2.88</v>
      </c>
      <c r="P1166" s="190" t="s">
        <v>657</v>
      </c>
      <c r="Q1166" s="375"/>
    </row>
    <row r="1167" spans="1:17" ht="51">
      <c r="A1167" s="265">
        <v>35</v>
      </c>
      <c r="B1167" s="190"/>
      <c r="C1167" s="266" t="s">
        <v>46</v>
      </c>
      <c r="D1167" s="267">
        <v>43879</v>
      </c>
      <c r="E1167" s="237" t="s">
        <v>3223</v>
      </c>
      <c r="F1167" s="237" t="s">
        <v>3</v>
      </c>
      <c r="G1167" s="237">
        <v>1825633</v>
      </c>
      <c r="H1167" s="190"/>
      <c r="I1167" s="248" t="s">
        <v>3889</v>
      </c>
      <c r="J1167" s="190"/>
      <c r="K1167" s="190"/>
      <c r="L1167" s="190"/>
      <c r="M1167" s="190"/>
      <c r="N1167" s="268">
        <v>0</v>
      </c>
      <c r="O1167" s="268">
        <v>8.15</v>
      </c>
      <c r="P1167" s="190" t="s">
        <v>657</v>
      </c>
      <c r="Q1167" s="375"/>
    </row>
    <row r="1168" spans="1:17" ht="51">
      <c r="A1168" s="265">
        <v>35</v>
      </c>
      <c r="B1168" s="190"/>
      <c r="C1168" s="266" t="s">
        <v>46</v>
      </c>
      <c r="D1168" s="267">
        <v>43879</v>
      </c>
      <c r="E1168" s="237" t="s">
        <v>3224</v>
      </c>
      <c r="F1168" s="237" t="s">
        <v>3</v>
      </c>
      <c r="G1168" s="237">
        <v>1825634</v>
      </c>
      <c r="H1168" s="190"/>
      <c r="I1168" s="248" t="s">
        <v>3890</v>
      </c>
      <c r="J1168" s="190"/>
      <c r="K1168" s="190"/>
      <c r="L1168" s="190"/>
      <c r="M1168" s="190"/>
      <c r="N1168" s="268">
        <v>0</v>
      </c>
      <c r="O1168" s="268">
        <v>0.74</v>
      </c>
      <c r="P1168" s="190" t="s">
        <v>657</v>
      </c>
      <c r="Q1168" s="375"/>
    </row>
    <row r="1169" spans="1:17" ht="51">
      <c r="A1169" s="265">
        <v>47</v>
      </c>
      <c r="B1169" s="190"/>
      <c r="C1169" s="266" t="s">
        <v>49</v>
      </c>
      <c r="D1169" s="267">
        <v>43879</v>
      </c>
      <c r="E1169" s="237" t="s">
        <v>3225</v>
      </c>
      <c r="F1169" s="237" t="s">
        <v>3</v>
      </c>
      <c r="G1169" s="237">
        <v>1825485</v>
      </c>
      <c r="H1169" s="190"/>
      <c r="I1169" s="248" t="s">
        <v>3891</v>
      </c>
      <c r="J1169" s="190"/>
      <c r="K1169" s="190"/>
      <c r="L1169" s="190"/>
      <c r="M1169" s="190"/>
      <c r="N1169" s="268">
        <v>0</v>
      </c>
      <c r="O1169" s="268">
        <v>3724.91</v>
      </c>
      <c r="P1169" s="190" t="s">
        <v>657</v>
      </c>
      <c r="Q1169" s="375"/>
    </row>
    <row r="1170" spans="1:17" ht="51">
      <c r="A1170" s="265">
        <v>593</v>
      </c>
      <c r="B1170" s="190"/>
      <c r="C1170" s="266" t="s">
        <v>1389</v>
      </c>
      <c r="D1170" s="267">
        <v>43879</v>
      </c>
      <c r="E1170" s="237" t="s">
        <v>3226</v>
      </c>
      <c r="F1170" s="237" t="s">
        <v>3</v>
      </c>
      <c r="G1170" s="237">
        <v>1825530</v>
      </c>
      <c r="H1170" s="190"/>
      <c r="I1170" s="248" t="s">
        <v>3892</v>
      </c>
      <c r="J1170" s="190"/>
      <c r="K1170" s="190"/>
      <c r="L1170" s="190"/>
      <c r="M1170" s="190"/>
      <c r="N1170" s="268">
        <v>0</v>
      </c>
      <c r="O1170" s="268">
        <v>312003.09000000003</v>
      </c>
      <c r="P1170" s="190" t="s">
        <v>657</v>
      </c>
      <c r="Q1170" s="375"/>
    </row>
    <row r="1171" spans="1:17" ht="51">
      <c r="A1171" s="265">
        <v>35</v>
      </c>
      <c r="B1171" s="190"/>
      <c r="C1171" s="266" t="s">
        <v>46</v>
      </c>
      <c r="D1171" s="267">
        <v>43879</v>
      </c>
      <c r="E1171" s="237" t="s">
        <v>3227</v>
      </c>
      <c r="F1171" s="237" t="s">
        <v>3</v>
      </c>
      <c r="G1171" s="237">
        <v>1825690</v>
      </c>
      <c r="H1171" s="190"/>
      <c r="I1171" s="248" t="s">
        <v>3893</v>
      </c>
      <c r="J1171" s="190"/>
      <c r="K1171" s="190"/>
      <c r="L1171" s="190"/>
      <c r="M1171" s="190"/>
      <c r="N1171" s="268">
        <v>0</v>
      </c>
      <c r="O1171" s="268">
        <v>0.3</v>
      </c>
      <c r="P1171" s="190" t="s">
        <v>657</v>
      </c>
      <c r="Q1171" s="375"/>
    </row>
    <row r="1172" spans="1:17" ht="63.75">
      <c r="A1172" s="265">
        <v>35</v>
      </c>
      <c r="B1172" s="190"/>
      <c r="C1172" s="266" t="s">
        <v>46</v>
      </c>
      <c r="D1172" s="267">
        <v>43879</v>
      </c>
      <c r="E1172" s="237" t="s">
        <v>3228</v>
      </c>
      <c r="F1172" s="237" t="s">
        <v>3</v>
      </c>
      <c r="G1172" s="237">
        <v>1825691</v>
      </c>
      <c r="H1172" s="190"/>
      <c r="I1172" s="248" t="s">
        <v>3894</v>
      </c>
      <c r="J1172" s="190"/>
      <c r="K1172" s="190"/>
      <c r="L1172" s="190"/>
      <c r="M1172" s="190"/>
      <c r="N1172" s="268">
        <v>0</v>
      </c>
      <c r="O1172" s="268">
        <v>4.2</v>
      </c>
      <c r="P1172" s="190" t="s">
        <v>657</v>
      </c>
      <c r="Q1172" s="375"/>
    </row>
    <row r="1173" spans="1:17" ht="63.75">
      <c r="A1173" s="265" t="s">
        <v>554</v>
      </c>
      <c r="B1173" s="190"/>
      <c r="C1173" s="266" t="s">
        <v>726</v>
      </c>
      <c r="D1173" s="267">
        <v>43879</v>
      </c>
      <c r="E1173" s="237" t="s">
        <v>3446</v>
      </c>
      <c r="F1173" s="237" t="s">
        <v>11</v>
      </c>
      <c r="G1173" s="237">
        <v>13246</v>
      </c>
      <c r="H1173" s="190"/>
      <c r="I1173" s="248" t="s">
        <v>4099</v>
      </c>
      <c r="J1173" s="190"/>
      <c r="K1173" s="190"/>
      <c r="L1173" s="190"/>
      <c r="M1173" s="190"/>
      <c r="N1173" s="268">
        <v>4285.6400000000003</v>
      </c>
      <c r="O1173" s="268">
        <v>0</v>
      </c>
      <c r="P1173" s="190" t="s">
        <v>657</v>
      </c>
      <c r="Q1173" s="375"/>
    </row>
    <row r="1174" spans="1:17" ht="63.75">
      <c r="A1174" s="265" t="s">
        <v>554</v>
      </c>
      <c r="B1174" s="190"/>
      <c r="C1174" s="266" t="s">
        <v>726</v>
      </c>
      <c r="D1174" s="267">
        <v>43879</v>
      </c>
      <c r="E1174" s="237" t="s">
        <v>3447</v>
      </c>
      <c r="F1174" s="237" t="s">
        <v>11</v>
      </c>
      <c r="G1174" s="237">
        <v>13180</v>
      </c>
      <c r="H1174" s="190"/>
      <c r="I1174" s="248" t="s">
        <v>4100</v>
      </c>
      <c r="J1174" s="190"/>
      <c r="K1174" s="190"/>
      <c r="L1174" s="190"/>
      <c r="M1174" s="190"/>
      <c r="N1174" s="268">
        <v>12411.38</v>
      </c>
      <c r="O1174" s="268">
        <v>0</v>
      </c>
      <c r="P1174" s="190" t="s">
        <v>657</v>
      </c>
      <c r="Q1174" s="375"/>
    </row>
    <row r="1175" spans="1:17" ht="63.75">
      <c r="A1175" s="265" t="s">
        <v>554</v>
      </c>
      <c r="B1175" s="190"/>
      <c r="C1175" s="266" t="s">
        <v>726</v>
      </c>
      <c r="D1175" s="267">
        <v>43879</v>
      </c>
      <c r="E1175" s="237" t="s">
        <v>3448</v>
      </c>
      <c r="F1175" s="237" t="s">
        <v>11</v>
      </c>
      <c r="G1175" s="237">
        <v>13184</v>
      </c>
      <c r="H1175" s="190"/>
      <c r="I1175" s="248" t="s">
        <v>4101</v>
      </c>
      <c r="J1175" s="190"/>
      <c r="K1175" s="190"/>
      <c r="L1175" s="190"/>
      <c r="M1175" s="190"/>
      <c r="N1175" s="268">
        <v>1969.7</v>
      </c>
      <c r="O1175" s="268">
        <v>0</v>
      </c>
      <c r="P1175" s="190" t="s">
        <v>657</v>
      </c>
      <c r="Q1175" s="375"/>
    </row>
    <row r="1176" spans="1:17" ht="51">
      <c r="A1176" s="265" t="s">
        <v>554</v>
      </c>
      <c r="B1176" s="190"/>
      <c r="C1176" s="266" t="s">
        <v>726</v>
      </c>
      <c r="D1176" s="267">
        <v>43879</v>
      </c>
      <c r="E1176" s="237" t="s">
        <v>3449</v>
      </c>
      <c r="F1176" s="237" t="s">
        <v>11</v>
      </c>
      <c r="G1176" s="237">
        <v>13183</v>
      </c>
      <c r="H1176" s="190"/>
      <c r="I1176" s="248" t="s">
        <v>4102</v>
      </c>
      <c r="J1176" s="190"/>
      <c r="K1176" s="190"/>
      <c r="L1176" s="190"/>
      <c r="M1176" s="190"/>
      <c r="N1176" s="268">
        <v>297.85000000000002</v>
      </c>
      <c r="O1176" s="268">
        <v>0</v>
      </c>
      <c r="P1176" s="190" t="s">
        <v>657</v>
      </c>
      <c r="Q1176" s="375"/>
    </row>
    <row r="1177" spans="1:17" ht="51">
      <c r="A1177" s="265" t="s">
        <v>554</v>
      </c>
      <c r="B1177" s="190"/>
      <c r="C1177" s="266" t="s">
        <v>726</v>
      </c>
      <c r="D1177" s="267">
        <v>43879</v>
      </c>
      <c r="E1177" s="237" t="s">
        <v>3450</v>
      </c>
      <c r="F1177" s="237" t="s">
        <v>11</v>
      </c>
      <c r="G1177" s="237">
        <v>13187</v>
      </c>
      <c r="H1177" s="190"/>
      <c r="I1177" s="248" t="s">
        <v>4103</v>
      </c>
      <c r="J1177" s="190"/>
      <c r="K1177" s="190"/>
      <c r="L1177" s="190"/>
      <c r="M1177" s="190"/>
      <c r="N1177" s="268">
        <v>587.96</v>
      </c>
      <c r="O1177" s="268">
        <v>0</v>
      </c>
      <c r="P1177" s="190" t="s">
        <v>657</v>
      </c>
      <c r="Q1177" s="375"/>
    </row>
    <row r="1178" spans="1:17" ht="76.5">
      <c r="A1178" s="265" t="s">
        <v>554</v>
      </c>
      <c r="B1178" s="190"/>
      <c r="C1178" s="266" t="s">
        <v>726</v>
      </c>
      <c r="D1178" s="267">
        <v>43879</v>
      </c>
      <c r="E1178" s="237" t="s">
        <v>3451</v>
      </c>
      <c r="F1178" s="237" t="s">
        <v>6</v>
      </c>
      <c r="G1178" s="237">
        <v>1243530</v>
      </c>
      <c r="H1178" s="190"/>
      <c r="I1178" s="248" t="s">
        <v>4104</v>
      </c>
      <c r="J1178" s="190"/>
      <c r="K1178" s="190"/>
      <c r="L1178" s="190"/>
      <c r="M1178" s="190"/>
      <c r="N1178" s="268">
        <v>0</v>
      </c>
      <c r="O1178" s="268">
        <v>274806</v>
      </c>
      <c r="P1178" s="190" t="s">
        <v>657</v>
      </c>
      <c r="Q1178" s="375"/>
    </row>
    <row r="1179" spans="1:17" ht="76.5">
      <c r="A1179" s="265" t="s">
        <v>554</v>
      </c>
      <c r="B1179" s="190"/>
      <c r="C1179" s="266" t="s">
        <v>726</v>
      </c>
      <c r="D1179" s="267">
        <v>43879</v>
      </c>
      <c r="E1179" s="237" t="s">
        <v>3452</v>
      </c>
      <c r="F1179" s="237" t="s">
        <v>6</v>
      </c>
      <c r="G1179" s="237">
        <v>1243531</v>
      </c>
      <c r="H1179" s="190"/>
      <c r="I1179" s="248" t="s">
        <v>4104</v>
      </c>
      <c r="J1179" s="190"/>
      <c r="K1179" s="190"/>
      <c r="L1179" s="190"/>
      <c r="M1179" s="190"/>
      <c r="N1179" s="268">
        <v>0</v>
      </c>
      <c r="O1179" s="268">
        <v>564600</v>
      </c>
      <c r="P1179" s="190" t="s">
        <v>657</v>
      </c>
      <c r="Q1179" s="375"/>
    </row>
    <row r="1180" spans="1:17" ht="63.75">
      <c r="A1180" s="265" t="s">
        <v>554</v>
      </c>
      <c r="B1180" s="190"/>
      <c r="C1180" s="266" t="s">
        <v>726</v>
      </c>
      <c r="D1180" s="267">
        <v>43879</v>
      </c>
      <c r="E1180" s="237" t="s">
        <v>3453</v>
      </c>
      <c r="F1180" s="237" t="s">
        <v>11</v>
      </c>
      <c r="G1180" s="237">
        <v>13153</v>
      </c>
      <c r="H1180" s="190"/>
      <c r="I1180" s="248" t="s">
        <v>4105</v>
      </c>
      <c r="J1180" s="190"/>
      <c r="K1180" s="190"/>
      <c r="L1180" s="190"/>
      <c r="M1180" s="190"/>
      <c r="N1180" s="268">
        <v>4847.75</v>
      </c>
      <c r="O1180" s="268">
        <v>0</v>
      </c>
      <c r="P1180" s="190" t="s">
        <v>657</v>
      </c>
      <c r="Q1180" s="375"/>
    </row>
    <row r="1181" spans="1:17" ht="63.75">
      <c r="A1181" s="265" t="s">
        <v>554</v>
      </c>
      <c r="B1181" s="190"/>
      <c r="C1181" s="266" t="s">
        <v>726</v>
      </c>
      <c r="D1181" s="267">
        <v>43879</v>
      </c>
      <c r="E1181" s="237" t="s">
        <v>3454</v>
      </c>
      <c r="F1181" s="237" t="s">
        <v>11</v>
      </c>
      <c r="G1181" s="237">
        <v>13175</v>
      </c>
      <c r="H1181" s="190"/>
      <c r="I1181" s="248" t="s">
        <v>4106</v>
      </c>
      <c r="J1181" s="190"/>
      <c r="K1181" s="190"/>
      <c r="L1181" s="190"/>
      <c r="M1181" s="190"/>
      <c r="N1181" s="268">
        <v>1861.25</v>
      </c>
      <c r="O1181" s="268">
        <v>0</v>
      </c>
      <c r="P1181" s="190" t="s">
        <v>657</v>
      </c>
      <c r="Q1181" s="375"/>
    </row>
    <row r="1182" spans="1:17" ht="76.5">
      <c r="A1182" s="265" t="s">
        <v>554</v>
      </c>
      <c r="B1182" s="190"/>
      <c r="C1182" s="266" t="s">
        <v>726</v>
      </c>
      <c r="D1182" s="267">
        <v>43879</v>
      </c>
      <c r="E1182" s="237" t="s">
        <v>3455</v>
      </c>
      <c r="F1182" s="237" t="s">
        <v>6</v>
      </c>
      <c r="G1182" s="237">
        <v>1243727</v>
      </c>
      <c r="H1182" s="190"/>
      <c r="I1182" s="248" t="s">
        <v>4107</v>
      </c>
      <c r="J1182" s="190"/>
      <c r="K1182" s="190"/>
      <c r="L1182" s="190"/>
      <c r="M1182" s="190"/>
      <c r="N1182" s="268">
        <v>0</v>
      </c>
      <c r="O1182" s="268">
        <v>13000</v>
      </c>
      <c r="P1182" s="190" t="s">
        <v>657</v>
      </c>
      <c r="Q1182" s="375"/>
    </row>
    <row r="1183" spans="1:17" ht="51">
      <c r="A1183" s="265">
        <v>513</v>
      </c>
      <c r="B1183" s="190"/>
      <c r="C1183" s="266" t="s">
        <v>169</v>
      </c>
      <c r="D1183" s="267">
        <v>43879</v>
      </c>
      <c r="E1183" s="237" t="s">
        <v>3456</v>
      </c>
      <c r="F1183" s="237" t="s">
        <v>15</v>
      </c>
      <c r="G1183" s="237">
        <v>1277679</v>
      </c>
      <c r="H1183" s="190"/>
      <c r="I1183" s="248" t="s">
        <v>2736</v>
      </c>
      <c r="J1183" s="190"/>
      <c r="K1183" s="190"/>
      <c r="L1183" s="190"/>
      <c r="M1183" s="190"/>
      <c r="N1183" s="268">
        <v>50</v>
      </c>
      <c r="O1183" s="268">
        <v>0</v>
      </c>
      <c r="P1183" s="190" t="s">
        <v>657</v>
      </c>
      <c r="Q1183" s="375"/>
    </row>
    <row r="1184" spans="1:17" ht="63.75">
      <c r="A1184" s="265">
        <v>513</v>
      </c>
      <c r="B1184" s="190"/>
      <c r="C1184" s="266" t="s">
        <v>169</v>
      </c>
      <c r="D1184" s="267">
        <v>43879</v>
      </c>
      <c r="E1184" s="237" t="s">
        <v>3457</v>
      </c>
      <c r="F1184" s="237" t="s">
        <v>15</v>
      </c>
      <c r="G1184" s="237">
        <v>1277686</v>
      </c>
      <c r="H1184" s="190"/>
      <c r="I1184" s="248" t="s">
        <v>4108</v>
      </c>
      <c r="J1184" s="190"/>
      <c r="K1184" s="190"/>
      <c r="L1184" s="190"/>
      <c r="M1184" s="190"/>
      <c r="N1184" s="268">
        <v>50</v>
      </c>
      <c r="O1184" s="268">
        <v>0</v>
      </c>
      <c r="P1184" s="190" t="s">
        <v>657</v>
      </c>
      <c r="Q1184" s="375"/>
    </row>
    <row r="1185" spans="1:17" ht="89.25">
      <c r="A1185" s="265">
        <v>584</v>
      </c>
      <c r="B1185" s="190"/>
      <c r="C1185" s="266" t="s">
        <v>179</v>
      </c>
      <c r="D1185" s="267">
        <v>43879</v>
      </c>
      <c r="E1185" s="237" t="s">
        <v>3458</v>
      </c>
      <c r="F1185" s="237" t="s">
        <v>11</v>
      </c>
      <c r="G1185" s="237">
        <v>978921</v>
      </c>
      <c r="H1185" s="190"/>
      <c r="I1185" s="248" t="s">
        <v>4109</v>
      </c>
      <c r="J1185" s="190"/>
      <c r="K1185" s="190"/>
      <c r="L1185" s="190"/>
      <c r="M1185" s="190"/>
      <c r="N1185" s="268">
        <v>51.63</v>
      </c>
      <c r="O1185" s="268">
        <v>0</v>
      </c>
      <c r="P1185" s="190" t="s">
        <v>657</v>
      </c>
      <c r="Q1185" s="375"/>
    </row>
    <row r="1186" spans="1:17" ht="51">
      <c r="A1186" s="265">
        <v>35</v>
      </c>
      <c r="B1186" s="190"/>
      <c r="C1186" s="266" t="s">
        <v>46</v>
      </c>
      <c r="D1186" s="267">
        <v>43880</v>
      </c>
      <c r="E1186" s="237" t="s">
        <v>3229</v>
      </c>
      <c r="F1186" s="237" t="s">
        <v>3</v>
      </c>
      <c r="G1186" s="237">
        <v>1825845</v>
      </c>
      <c r="H1186" s="190"/>
      <c r="I1186" s="248" t="s">
        <v>3895</v>
      </c>
      <c r="J1186" s="190"/>
      <c r="K1186" s="190"/>
      <c r="L1186" s="190"/>
      <c r="M1186" s="190"/>
      <c r="N1186" s="268">
        <v>0</v>
      </c>
      <c r="O1186" s="268">
        <v>6</v>
      </c>
      <c r="P1186" s="190" t="s">
        <v>657</v>
      </c>
      <c r="Q1186" s="375"/>
    </row>
    <row r="1187" spans="1:17" ht="63.75">
      <c r="A1187" s="265">
        <v>35</v>
      </c>
      <c r="B1187" s="190"/>
      <c r="C1187" s="266" t="s">
        <v>46</v>
      </c>
      <c r="D1187" s="267">
        <v>43880</v>
      </c>
      <c r="E1187" s="237" t="s">
        <v>3230</v>
      </c>
      <c r="F1187" s="237" t="s">
        <v>3</v>
      </c>
      <c r="G1187" s="237">
        <v>1825848</v>
      </c>
      <c r="H1187" s="190"/>
      <c r="I1187" s="248" t="s">
        <v>3896</v>
      </c>
      <c r="J1187" s="190"/>
      <c r="K1187" s="190"/>
      <c r="L1187" s="190"/>
      <c r="M1187" s="190"/>
      <c r="N1187" s="268">
        <v>0</v>
      </c>
      <c r="O1187" s="268">
        <v>0.9</v>
      </c>
      <c r="P1187" s="190" t="s">
        <v>657</v>
      </c>
      <c r="Q1187" s="375"/>
    </row>
    <row r="1188" spans="1:17" ht="63.75">
      <c r="A1188" s="265">
        <v>35</v>
      </c>
      <c r="B1188" s="190"/>
      <c r="C1188" s="266" t="s">
        <v>46</v>
      </c>
      <c r="D1188" s="267">
        <v>43880</v>
      </c>
      <c r="E1188" s="237" t="s">
        <v>3231</v>
      </c>
      <c r="F1188" s="237" t="s">
        <v>3</v>
      </c>
      <c r="G1188" s="237">
        <v>1825850</v>
      </c>
      <c r="H1188" s="190"/>
      <c r="I1188" s="248" t="s">
        <v>3897</v>
      </c>
      <c r="J1188" s="190"/>
      <c r="K1188" s="190"/>
      <c r="L1188" s="190"/>
      <c r="M1188" s="190"/>
      <c r="N1188" s="268">
        <v>0</v>
      </c>
      <c r="O1188" s="268">
        <v>1.5</v>
      </c>
      <c r="P1188" s="190" t="s">
        <v>657</v>
      </c>
      <c r="Q1188" s="375"/>
    </row>
    <row r="1189" spans="1:17" ht="51">
      <c r="A1189" s="265">
        <v>35</v>
      </c>
      <c r="B1189" s="190"/>
      <c r="C1189" s="266" t="s">
        <v>46</v>
      </c>
      <c r="D1189" s="267">
        <v>43880</v>
      </c>
      <c r="E1189" s="237" t="s">
        <v>3232</v>
      </c>
      <c r="F1189" s="237" t="s">
        <v>3</v>
      </c>
      <c r="G1189" s="237">
        <v>1825861</v>
      </c>
      <c r="H1189" s="190"/>
      <c r="I1189" s="248" t="s">
        <v>3898</v>
      </c>
      <c r="J1189" s="190"/>
      <c r="K1189" s="190"/>
      <c r="L1189" s="190"/>
      <c r="M1189" s="190"/>
      <c r="N1189" s="268">
        <v>0</v>
      </c>
      <c r="O1189" s="268">
        <v>0.7</v>
      </c>
      <c r="P1189" s="190" t="s">
        <v>657</v>
      </c>
      <c r="Q1189" s="375"/>
    </row>
    <row r="1190" spans="1:17" ht="63.75">
      <c r="A1190" s="265">
        <v>35</v>
      </c>
      <c r="B1190" s="190"/>
      <c r="C1190" s="266" t="s">
        <v>46</v>
      </c>
      <c r="D1190" s="267">
        <v>43880</v>
      </c>
      <c r="E1190" s="237" t="s">
        <v>3233</v>
      </c>
      <c r="F1190" s="237" t="s">
        <v>3</v>
      </c>
      <c r="G1190" s="237">
        <v>1825875</v>
      </c>
      <c r="H1190" s="190"/>
      <c r="I1190" s="248" t="s">
        <v>3899</v>
      </c>
      <c r="J1190" s="190"/>
      <c r="K1190" s="190"/>
      <c r="L1190" s="190"/>
      <c r="M1190" s="190"/>
      <c r="N1190" s="268">
        <v>0</v>
      </c>
      <c r="O1190" s="268">
        <v>1.32</v>
      </c>
      <c r="P1190" s="190" t="s">
        <v>657</v>
      </c>
      <c r="Q1190" s="375"/>
    </row>
    <row r="1191" spans="1:17" ht="51">
      <c r="A1191" s="265" t="s">
        <v>553</v>
      </c>
      <c r="B1191" s="190"/>
      <c r="C1191" s="266" t="s">
        <v>605</v>
      </c>
      <c r="D1191" s="267">
        <v>43880</v>
      </c>
      <c r="E1191" s="237" t="s">
        <v>3234</v>
      </c>
      <c r="F1191" s="237" t="s">
        <v>3</v>
      </c>
      <c r="G1191" s="237">
        <v>1825884</v>
      </c>
      <c r="H1191" s="190"/>
      <c r="I1191" s="248" t="s">
        <v>3900</v>
      </c>
      <c r="J1191" s="190"/>
      <c r="K1191" s="190"/>
      <c r="L1191" s="190"/>
      <c r="M1191" s="190"/>
      <c r="N1191" s="268">
        <v>0</v>
      </c>
      <c r="O1191" s="268">
        <v>2000</v>
      </c>
      <c r="P1191" s="190" t="s">
        <v>657</v>
      </c>
      <c r="Q1191" s="375"/>
    </row>
    <row r="1192" spans="1:17" ht="51">
      <c r="A1192" s="265">
        <v>35</v>
      </c>
      <c r="B1192" s="190"/>
      <c r="C1192" s="266" t="s">
        <v>46</v>
      </c>
      <c r="D1192" s="267">
        <v>43880</v>
      </c>
      <c r="E1192" s="237" t="s">
        <v>3235</v>
      </c>
      <c r="F1192" s="237" t="s">
        <v>3</v>
      </c>
      <c r="G1192" s="237">
        <v>1825886</v>
      </c>
      <c r="H1192" s="190"/>
      <c r="I1192" s="248" t="s">
        <v>3901</v>
      </c>
      <c r="J1192" s="190"/>
      <c r="K1192" s="190"/>
      <c r="L1192" s="190"/>
      <c r="M1192" s="190"/>
      <c r="N1192" s="268">
        <v>0</v>
      </c>
      <c r="O1192" s="268">
        <v>1.3</v>
      </c>
      <c r="P1192" s="190" t="s">
        <v>657</v>
      </c>
      <c r="Q1192" s="375"/>
    </row>
    <row r="1193" spans="1:17" ht="51">
      <c r="A1193" s="265">
        <v>35</v>
      </c>
      <c r="B1193" s="190"/>
      <c r="C1193" s="266" t="s">
        <v>46</v>
      </c>
      <c r="D1193" s="267">
        <v>43880</v>
      </c>
      <c r="E1193" s="237" t="s">
        <v>3236</v>
      </c>
      <c r="F1193" s="237" t="s">
        <v>3</v>
      </c>
      <c r="G1193" s="237">
        <v>1825919</v>
      </c>
      <c r="H1193" s="190"/>
      <c r="I1193" s="248" t="s">
        <v>3902</v>
      </c>
      <c r="J1193" s="190"/>
      <c r="K1193" s="190"/>
      <c r="L1193" s="190"/>
      <c r="M1193" s="190"/>
      <c r="N1193" s="268">
        <v>0</v>
      </c>
      <c r="O1193" s="268">
        <v>1.3</v>
      </c>
      <c r="P1193" s="190" t="s">
        <v>657</v>
      </c>
      <c r="Q1193" s="375"/>
    </row>
    <row r="1194" spans="1:17" ht="51">
      <c r="A1194" s="265">
        <v>35</v>
      </c>
      <c r="B1194" s="190"/>
      <c r="C1194" s="266" t="s">
        <v>46</v>
      </c>
      <c r="D1194" s="267">
        <v>43880</v>
      </c>
      <c r="E1194" s="237" t="s">
        <v>3237</v>
      </c>
      <c r="F1194" s="237" t="s">
        <v>3</v>
      </c>
      <c r="G1194" s="237">
        <v>1825918</v>
      </c>
      <c r="H1194" s="190"/>
      <c r="I1194" s="248" t="s">
        <v>3903</v>
      </c>
      <c r="J1194" s="190"/>
      <c r="K1194" s="190"/>
      <c r="L1194" s="190"/>
      <c r="M1194" s="190"/>
      <c r="N1194" s="268">
        <v>0</v>
      </c>
      <c r="O1194" s="268">
        <v>0.89</v>
      </c>
      <c r="P1194" s="190" t="s">
        <v>657</v>
      </c>
      <c r="Q1194" s="375"/>
    </row>
    <row r="1195" spans="1:17" ht="63.75">
      <c r="A1195" s="265">
        <v>35</v>
      </c>
      <c r="B1195" s="190"/>
      <c r="C1195" s="266" t="s">
        <v>46</v>
      </c>
      <c r="D1195" s="267">
        <v>43880</v>
      </c>
      <c r="E1195" s="237" t="s">
        <v>3238</v>
      </c>
      <c r="F1195" s="237" t="s">
        <v>3</v>
      </c>
      <c r="G1195" s="237">
        <v>1825908</v>
      </c>
      <c r="H1195" s="190"/>
      <c r="I1195" s="248" t="s">
        <v>3904</v>
      </c>
      <c r="J1195" s="190"/>
      <c r="K1195" s="190"/>
      <c r="L1195" s="190"/>
      <c r="M1195" s="190"/>
      <c r="N1195" s="268">
        <v>0</v>
      </c>
      <c r="O1195" s="268">
        <v>10.78</v>
      </c>
      <c r="P1195" s="190" t="s">
        <v>657</v>
      </c>
      <c r="Q1195" s="375"/>
    </row>
    <row r="1196" spans="1:17" ht="51">
      <c r="A1196" s="265" t="s">
        <v>562</v>
      </c>
      <c r="B1196" s="190"/>
      <c r="C1196" s="266" t="s">
        <v>604</v>
      </c>
      <c r="D1196" s="267">
        <v>43880</v>
      </c>
      <c r="E1196" s="237" t="s">
        <v>3239</v>
      </c>
      <c r="F1196" s="237" t="s">
        <v>3</v>
      </c>
      <c r="G1196" s="237">
        <v>1825920</v>
      </c>
      <c r="H1196" s="190"/>
      <c r="I1196" s="248" t="s">
        <v>3905</v>
      </c>
      <c r="J1196" s="190"/>
      <c r="K1196" s="190"/>
      <c r="L1196" s="190"/>
      <c r="M1196" s="190"/>
      <c r="N1196" s="268">
        <v>0</v>
      </c>
      <c r="O1196" s="268">
        <v>3.28</v>
      </c>
      <c r="P1196" s="190" t="s">
        <v>657</v>
      </c>
      <c r="Q1196" s="375"/>
    </row>
    <row r="1197" spans="1:17" ht="51">
      <c r="A1197" s="265">
        <v>35</v>
      </c>
      <c r="B1197" s="190"/>
      <c r="C1197" s="266" t="s">
        <v>46</v>
      </c>
      <c r="D1197" s="267">
        <v>43880</v>
      </c>
      <c r="E1197" s="237" t="s">
        <v>3240</v>
      </c>
      <c r="F1197" s="237" t="s">
        <v>3</v>
      </c>
      <c r="G1197" s="237">
        <v>1825933</v>
      </c>
      <c r="H1197" s="190"/>
      <c r="I1197" s="248" t="s">
        <v>3906</v>
      </c>
      <c r="J1197" s="190"/>
      <c r="K1197" s="190"/>
      <c r="L1197" s="190"/>
      <c r="M1197" s="190"/>
      <c r="N1197" s="268">
        <v>0</v>
      </c>
      <c r="O1197" s="268">
        <v>2.63</v>
      </c>
      <c r="P1197" s="190" t="s">
        <v>657</v>
      </c>
      <c r="Q1197" s="375"/>
    </row>
    <row r="1198" spans="1:17" ht="51">
      <c r="A1198" s="265">
        <v>35</v>
      </c>
      <c r="B1198" s="190"/>
      <c r="C1198" s="266" t="s">
        <v>46</v>
      </c>
      <c r="D1198" s="267">
        <v>43880</v>
      </c>
      <c r="E1198" s="237" t="s">
        <v>3241</v>
      </c>
      <c r="F1198" s="237" t="s">
        <v>3</v>
      </c>
      <c r="G1198" s="237">
        <v>1825936</v>
      </c>
      <c r="H1198" s="190"/>
      <c r="I1198" s="248" t="s">
        <v>3907</v>
      </c>
      <c r="J1198" s="190"/>
      <c r="K1198" s="190"/>
      <c r="L1198" s="190"/>
      <c r="M1198" s="190"/>
      <c r="N1198" s="268">
        <v>0</v>
      </c>
      <c r="O1198" s="268">
        <v>0.2</v>
      </c>
      <c r="P1198" s="190" t="s">
        <v>657</v>
      </c>
      <c r="Q1198" s="375"/>
    </row>
    <row r="1199" spans="1:17" ht="51">
      <c r="A1199" s="265">
        <v>35</v>
      </c>
      <c r="B1199" s="190"/>
      <c r="C1199" s="266" t="s">
        <v>46</v>
      </c>
      <c r="D1199" s="267">
        <v>43880</v>
      </c>
      <c r="E1199" s="237" t="s">
        <v>3242</v>
      </c>
      <c r="F1199" s="237" t="s">
        <v>3</v>
      </c>
      <c r="G1199" s="237">
        <v>1825937</v>
      </c>
      <c r="H1199" s="190"/>
      <c r="I1199" s="248" t="s">
        <v>3908</v>
      </c>
      <c r="J1199" s="190"/>
      <c r="K1199" s="190"/>
      <c r="L1199" s="190"/>
      <c r="M1199" s="190"/>
      <c r="N1199" s="268">
        <v>0</v>
      </c>
      <c r="O1199" s="268">
        <v>0.48</v>
      </c>
      <c r="P1199" s="190" t="s">
        <v>657</v>
      </c>
      <c r="Q1199" s="375"/>
    </row>
    <row r="1200" spans="1:17" ht="51">
      <c r="A1200" s="265">
        <v>35</v>
      </c>
      <c r="B1200" s="190"/>
      <c r="C1200" s="266" t="s">
        <v>46</v>
      </c>
      <c r="D1200" s="267">
        <v>43880</v>
      </c>
      <c r="E1200" s="237" t="s">
        <v>3243</v>
      </c>
      <c r="F1200" s="237" t="s">
        <v>3</v>
      </c>
      <c r="G1200" s="237">
        <v>1825938</v>
      </c>
      <c r="H1200" s="190"/>
      <c r="I1200" s="248" t="s">
        <v>3909</v>
      </c>
      <c r="J1200" s="190"/>
      <c r="K1200" s="190"/>
      <c r="L1200" s="190"/>
      <c r="M1200" s="190"/>
      <c r="N1200" s="268">
        <v>0</v>
      </c>
      <c r="O1200" s="268">
        <v>4.26</v>
      </c>
      <c r="P1200" s="190" t="s">
        <v>657</v>
      </c>
      <c r="Q1200" s="375"/>
    </row>
    <row r="1201" spans="1:17" ht="51">
      <c r="A1201" s="265">
        <v>35</v>
      </c>
      <c r="B1201" s="190"/>
      <c r="C1201" s="266" t="s">
        <v>46</v>
      </c>
      <c r="D1201" s="267">
        <v>43880</v>
      </c>
      <c r="E1201" s="237" t="s">
        <v>3244</v>
      </c>
      <c r="F1201" s="237" t="s">
        <v>3</v>
      </c>
      <c r="G1201" s="237">
        <v>1825939</v>
      </c>
      <c r="H1201" s="190"/>
      <c r="I1201" s="248" t="s">
        <v>3910</v>
      </c>
      <c r="J1201" s="190"/>
      <c r="K1201" s="190"/>
      <c r="L1201" s="190"/>
      <c r="M1201" s="190"/>
      <c r="N1201" s="268">
        <v>0</v>
      </c>
      <c r="O1201" s="268">
        <v>1.5</v>
      </c>
      <c r="P1201" s="190" t="s">
        <v>657</v>
      </c>
      <c r="Q1201" s="375"/>
    </row>
    <row r="1202" spans="1:17" ht="51">
      <c r="A1202" s="265">
        <v>35</v>
      </c>
      <c r="B1202" s="190"/>
      <c r="C1202" s="266" t="s">
        <v>46</v>
      </c>
      <c r="D1202" s="267">
        <v>43880</v>
      </c>
      <c r="E1202" s="237" t="s">
        <v>3245</v>
      </c>
      <c r="F1202" s="237" t="s">
        <v>3</v>
      </c>
      <c r="G1202" s="237">
        <v>1825940</v>
      </c>
      <c r="H1202" s="190"/>
      <c r="I1202" s="248" t="s">
        <v>3911</v>
      </c>
      <c r="J1202" s="190"/>
      <c r="K1202" s="190"/>
      <c r="L1202" s="190"/>
      <c r="M1202" s="190"/>
      <c r="N1202" s="268">
        <v>0</v>
      </c>
      <c r="O1202" s="268">
        <v>3.47</v>
      </c>
      <c r="P1202" s="190" t="s">
        <v>657</v>
      </c>
      <c r="Q1202" s="375"/>
    </row>
    <row r="1203" spans="1:17" ht="51">
      <c r="A1203" s="265">
        <v>35</v>
      </c>
      <c r="B1203" s="190"/>
      <c r="C1203" s="266" t="s">
        <v>46</v>
      </c>
      <c r="D1203" s="267">
        <v>43880</v>
      </c>
      <c r="E1203" s="237" t="s">
        <v>3246</v>
      </c>
      <c r="F1203" s="237" t="s">
        <v>3</v>
      </c>
      <c r="G1203" s="237">
        <v>1825941</v>
      </c>
      <c r="H1203" s="190"/>
      <c r="I1203" s="248" t="s">
        <v>3912</v>
      </c>
      <c r="J1203" s="190"/>
      <c r="K1203" s="190"/>
      <c r="L1203" s="190"/>
      <c r="M1203" s="190"/>
      <c r="N1203" s="268">
        <v>0</v>
      </c>
      <c r="O1203" s="268">
        <v>0.32</v>
      </c>
      <c r="P1203" s="190" t="s">
        <v>657</v>
      </c>
      <c r="Q1203" s="375"/>
    </row>
    <row r="1204" spans="1:17" ht="51">
      <c r="A1204" s="265">
        <v>35</v>
      </c>
      <c r="B1204" s="190"/>
      <c r="C1204" s="266" t="s">
        <v>46</v>
      </c>
      <c r="D1204" s="267">
        <v>43880</v>
      </c>
      <c r="E1204" s="237" t="s">
        <v>3247</v>
      </c>
      <c r="F1204" s="237" t="s">
        <v>3</v>
      </c>
      <c r="G1204" s="237">
        <v>1825942</v>
      </c>
      <c r="H1204" s="190"/>
      <c r="I1204" s="248" t="s">
        <v>3913</v>
      </c>
      <c r="J1204" s="190"/>
      <c r="K1204" s="190"/>
      <c r="L1204" s="190"/>
      <c r="M1204" s="190"/>
      <c r="N1204" s="268">
        <v>0</v>
      </c>
      <c r="O1204" s="268">
        <v>0.39</v>
      </c>
      <c r="P1204" s="190" t="s">
        <v>657</v>
      </c>
      <c r="Q1204" s="375"/>
    </row>
    <row r="1205" spans="1:17" ht="51">
      <c r="A1205" s="265">
        <v>35</v>
      </c>
      <c r="B1205" s="190"/>
      <c r="C1205" s="266" t="s">
        <v>46</v>
      </c>
      <c r="D1205" s="267">
        <v>43880</v>
      </c>
      <c r="E1205" s="237" t="s">
        <v>3248</v>
      </c>
      <c r="F1205" s="237" t="s">
        <v>3</v>
      </c>
      <c r="G1205" s="237">
        <v>1825943</v>
      </c>
      <c r="H1205" s="190"/>
      <c r="I1205" s="248" t="s">
        <v>3914</v>
      </c>
      <c r="J1205" s="190"/>
      <c r="K1205" s="190"/>
      <c r="L1205" s="190"/>
      <c r="M1205" s="190"/>
      <c r="N1205" s="268">
        <v>0</v>
      </c>
      <c r="O1205" s="268">
        <v>1.97</v>
      </c>
      <c r="P1205" s="190" t="s">
        <v>657</v>
      </c>
      <c r="Q1205" s="375"/>
    </row>
    <row r="1206" spans="1:17" ht="51">
      <c r="A1206" s="265">
        <v>35</v>
      </c>
      <c r="B1206" s="190"/>
      <c r="C1206" s="266" t="s">
        <v>46</v>
      </c>
      <c r="D1206" s="267">
        <v>43880</v>
      </c>
      <c r="E1206" s="237" t="s">
        <v>3249</v>
      </c>
      <c r="F1206" s="237" t="s">
        <v>3</v>
      </c>
      <c r="G1206" s="237">
        <v>1825945</v>
      </c>
      <c r="H1206" s="190"/>
      <c r="I1206" s="248" t="s">
        <v>3915</v>
      </c>
      <c r="J1206" s="190"/>
      <c r="K1206" s="190"/>
      <c r="L1206" s="190"/>
      <c r="M1206" s="190"/>
      <c r="N1206" s="268">
        <v>0</v>
      </c>
      <c r="O1206" s="268">
        <v>0.31</v>
      </c>
      <c r="P1206" s="190" t="s">
        <v>657</v>
      </c>
      <c r="Q1206" s="375"/>
    </row>
    <row r="1207" spans="1:17" ht="51">
      <c r="A1207" s="265">
        <v>35</v>
      </c>
      <c r="B1207" s="190"/>
      <c r="C1207" s="266" t="s">
        <v>46</v>
      </c>
      <c r="D1207" s="267">
        <v>43880</v>
      </c>
      <c r="E1207" s="237" t="s">
        <v>3250</v>
      </c>
      <c r="F1207" s="237" t="s">
        <v>3</v>
      </c>
      <c r="G1207" s="237">
        <v>1825946</v>
      </c>
      <c r="H1207" s="190"/>
      <c r="I1207" s="248" t="s">
        <v>3916</v>
      </c>
      <c r="J1207" s="190"/>
      <c r="K1207" s="190"/>
      <c r="L1207" s="190"/>
      <c r="M1207" s="190"/>
      <c r="N1207" s="268">
        <v>0</v>
      </c>
      <c r="O1207" s="268">
        <v>0.91</v>
      </c>
      <c r="P1207" s="190" t="s">
        <v>657</v>
      </c>
      <c r="Q1207" s="375"/>
    </row>
    <row r="1208" spans="1:17" ht="51">
      <c r="A1208" s="265">
        <v>20</v>
      </c>
      <c r="B1208" s="190"/>
      <c r="C1208" s="266" t="s">
        <v>44</v>
      </c>
      <c r="D1208" s="267">
        <v>43880</v>
      </c>
      <c r="E1208" s="237" t="s">
        <v>3251</v>
      </c>
      <c r="F1208" s="237" t="s">
        <v>3</v>
      </c>
      <c r="G1208" s="237">
        <v>1825958</v>
      </c>
      <c r="H1208" s="190"/>
      <c r="I1208" s="248" t="s">
        <v>3917</v>
      </c>
      <c r="J1208" s="190"/>
      <c r="K1208" s="190"/>
      <c r="L1208" s="190"/>
      <c r="M1208" s="190"/>
      <c r="N1208" s="268">
        <v>0</v>
      </c>
      <c r="O1208" s="268">
        <v>941.87</v>
      </c>
      <c r="P1208" s="190" t="s">
        <v>657</v>
      </c>
      <c r="Q1208" s="375"/>
    </row>
    <row r="1209" spans="1:17" ht="51">
      <c r="A1209" s="265">
        <v>20</v>
      </c>
      <c r="B1209" s="190"/>
      <c r="C1209" s="266" t="s">
        <v>44</v>
      </c>
      <c r="D1209" s="267">
        <v>43880</v>
      </c>
      <c r="E1209" s="237" t="s">
        <v>3252</v>
      </c>
      <c r="F1209" s="237" t="s">
        <v>3</v>
      </c>
      <c r="G1209" s="237">
        <v>1825959</v>
      </c>
      <c r="H1209" s="190"/>
      <c r="I1209" s="248" t="s">
        <v>3918</v>
      </c>
      <c r="J1209" s="190"/>
      <c r="K1209" s="190"/>
      <c r="L1209" s="190"/>
      <c r="M1209" s="190"/>
      <c r="N1209" s="268">
        <v>0</v>
      </c>
      <c r="O1209" s="268">
        <v>941.87</v>
      </c>
      <c r="P1209" s="190" t="s">
        <v>657</v>
      </c>
      <c r="Q1209" s="375"/>
    </row>
    <row r="1210" spans="1:17" ht="51">
      <c r="A1210" s="265">
        <v>35</v>
      </c>
      <c r="B1210" s="190"/>
      <c r="C1210" s="266" t="s">
        <v>46</v>
      </c>
      <c r="D1210" s="267">
        <v>43880</v>
      </c>
      <c r="E1210" s="237" t="s">
        <v>3253</v>
      </c>
      <c r="F1210" s="237" t="s">
        <v>3</v>
      </c>
      <c r="G1210" s="237">
        <v>1825961</v>
      </c>
      <c r="H1210" s="190"/>
      <c r="I1210" s="248" t="s">
        <v>3919</v>
      </c>
      <c r="J1210" s="190"/>
      <c r="K1210" s="190"/>
      <c r="L1210" s="190"/>
      <c r="M1210" s="190"/>
      <c r="N1210" s="268">
        <v>0</v>
      </c>
      <c r="O1210" s="268">
        <v>17</v>
      </c>
      <c r="P1210" s="190" t="s">
        <v>657</v>
      </c>
      <c r="Q1210" s="375"/>
    </row>
    <row r="1211" spans="1:17" ht="51">
      <c r="A1211" s="265">
        <v>35</v>
      </c>
      <c r="B1211" s="190"/>
      <c r="C1211" s="266" t="s">
        <v>46</v>
      </c>
      <c r="D1211" s="267">
        <v>43880</v>
      </c>
      <c r="E1211" s="237" t="s">
        <v>3254</v>
      </c>
      <c r="F1211" s="237" t="s">
        <v>3</v>
      </c>
      <c r="G1211" s="237">
        <v>1825962</v>
      </c>
      <c r="H1211" s="190"/>
      <c r="I1211" s="248" t="s">
        <v>3920</v>
      </c>
      <c r="J1211" s="190"/>
      <c r="K1211" s="190"/>
      <c r="L1211" s="190"/>
      <c r="M1211" s="190"/>
      <c r="N1211" s="268">
        <v>0</v>
      </c>
      <c r="O1211" s="268">
        <v>1.58</v>
      </c>
      <c r="P1211" s="190" t="s">
        <v>657</v>
      </c>
      <c r="Q1211" s="375"/>
    </row>
    <row r="1212" spans="1:17" ht="51">
      <c r="A1212" s="265">
        <v>35</v>
      </c>
      <c r="B1212" s="190"/>
      <c r="C1212" s="266" t="s">
        <v>46</v>
      </c>
      <c r="D1212" s="267">
        <v>43880</v>
      </c>
      <c r="E1212" s="237" t="s">
        <v>3255</v>
      </c>
      <c r="F1212" s="237" t="s">
        <v>3</v>
      </c>
      <c r="G1212" s="237">
        <v>1825963</v>
      </c>
      <c r="H1212" s="190"/>
      <c r="I1212" s="248" t="s">
        <v>3921</v>
      </c>
      <c r="J1212" s="190"/>
      <c r="K1212" s="190"/>
      <c r="L1212" s="190"/>
      <c r="M1212" s="190"/>
      <c r="N1212" s="268">
        <v>0</v>
      </c>
      <c r="O1212" s="268">
        <v>1.06</v>
      </c>
      <c r="P1212" s="190" t="s">
        <v>657</v>
      </c>
      <c r="Q1212" s="375"/>
    </row>
    <row r="1213" spans="1:17" ht="51">
      <c r="A1213" s="265">
        <v>35</v>
      </c>
      <c r="B1213" s="190"/>
      <c r="C1213" s="266" t="s">
        <v>46</v>
      </c>
      <c r="D1213" s="267">
        <v>43880</v>
      </c>
      <c r="E1213" s="237" t="s">
        <v>3256</v>
      </c>
      <c r="F1213" s="237" t="s">
        <v>3</v>
      </c>
      <c r="G1213" s="237">
        <v>1825964</v>
      </c>
      <c r="H1213" s="190"/>
      <c r="I1213" s="248" t="s">
        <v>3922</v>
      </c>
      <c r="J1213" s="190"/>
      <c r="K1213" s="190"/>
      <c r="L1213" s="190"/>
      <c r="M1213" s="190"/>
      <c r="N1213" s="268">
        <v>0</v>
      </c>
      <c r="O1213" s="268">
        <v>5.17</v>
      </c>
      <c r="P1213" s="190" t="s">
        <v>657</v>
      </c>
      <c r="Q1213" s="375"/>
    </row>
    <row r="1214" spans="1:17" ht="51">
      <c r="A1214" s="265">
        <v>35</v>
      </c>
      <c r="B1214" s="190"/>
      <c r="C1214" s="266" t="s">
        <v>46</v>
      </c>
      <c r="D1214" s="267">
        <v>43880</v>
      </c>
      <c r="E1214" s="237" t="s">
        <v>3257</v>
      </c>
      <c r="F1214" s="237" t="s">
        <v>3</v>
      </c>
      <c r="G1214" s="237">
        <v>1825966</v>
      </c>
      <c r="H1214" s="190"/>
      <c r="I1214" s="248" t="s">
        <v>3923</v>
      </c>
      <c r="J1214" s="190"/>
      <c r="K1214" s="190"/>
      <c r="L1214" s="190"/>
      <c r="M1214" s="190"/>
      <c r="N1214" s="268">
        <v>0</v>
      </c>
      <c r="O1214" s="268">
        <v>19.89</v>
      </c>
      <c r="P1214" s="190" t="s">
        <v>657</v>
      </c>
      <c r="Q1214" s="375"/>
    </row>
    <row r="1215" spans="1:17" ht="51">
      <c r="A1215" s="265">
        <v>340</v>
      </c>
      <c r="B1215" s="190"/>
      <c r="C1215" s="266" t="s">
        <v>145</v>
      </c>
      <c r="D1215" s="267">
        <v>43880</v>
      </c>
      <c r="E1215" s="237" t="s">
        <v>3258</v>
      </c>
      <c r="F1215" s="237" t="s">
        <v>3</v>
      </c>
      <c r="G1215" s="237">
        <v>1825977</v>
      </c>
      <c r="H1215" s="190"/>
      <c r="I1215" s="248" t="s">
        <v>3924</v>
      </c>
      <c r="J1215" s="190"/>
      <c r="K1215" s="190"/>
      <c r="L1215" s="190"/>
      <c r="M1215" s="190"/>
      <c r="N1215" s="268">
        <v>0</v>
      </c>
      <c r="O1215" s="268">
        <v>0.77</v>
      </c>
      <c r="P1215" s="190" t="s">
        <v>657</v>
      </c>
      <c r="Q1215" s="375"/>
    </row>
    <row r="1216" spans="1:17" ht="51">
      <c r="A1216" s="265">
        <v>340</v>
      </c>
      <c r="B1216" s="190"/>
      <c r="C1216" s="266" t="s">
        <v>145</v>
      </c>
      <c r="D1216" s="267">
        <v>43880</v>
      </c>
      <c r="E1216" s="237" t="s">
        <v>3259</v>
      </c>
      <c r="F1216" s="237" t="s">
        <v>3</v>
      </c>
      <c r="G1216" s="237">
        <v>1825976</v>
      </c>
      <c r="H1216" s="190"/>
      <c r="I1216" s="248" t="s">
        <v>3925</v>
      </c>
      <c r="J1216" s="190"/>
      <c r="K1216" s="190"/>
      <c r="L1216" s="190"/>
      <c r="M1216" s="190"/>
      <c r="N1216" s="268">
        <v>0</v>
      </c>
      <c r="O1216" s="268">
        <v>386</v>
      </c>
      <c r="P1216" s="190" t="s">
        <v>657</v>
      </c>
      <c r="Q1216" s="375"/>
    </row>
    <row r="1217" spans="1:17" ht="63.75">
      <c r="A1217" s="265">
        <v>310</v>
      </c>
      <c r="B1217" s="190"/>
      <c r="C1217" s="266" t="s">
        <v>140</v>
      </c>
      <c r="D1217" s="267">
        <v>43880</v>
      </c>
      <c r="E1217" s="237" t="s">
        <v>3260</v>
      </c>
      <c r="F1217" s="237" t="s">
        <v>3</v>
      </c>
      <c r="G1217" s="237">
        <v>1825979</v>
      </c>
      <c r="H1217" s="190"/>
      <c r="I1217" s="248" t="s">
        <v>3926</v>
      </c>
      <c r="J1217" s="190"/>
      <c r="K1217" s="190"/>
      <c r="L1217" s="190"/>
      <c r="M1217" s="190"/>
      <c r="N1217" s="268">
        <v>0</v>
      </c>
      <c r="O1217" s="268">
        <v>743</v>
      </c>
      <c r="P1217" s="190" t="s">
        <v>657</v>
      </c>
      <c r="Q1217" s="375"/>
    </row>
    <row r="1218" spans="1:17" ht="38.25">
      <c r="A1218" s="265">
        <v>86</v>
      </c>
      <c r="B1218" s="190"/>
      <c r="C1218" s="266" t="s">
        <v>56</v>
      </c>
      <c r="D1218" s="267">
        <v>43880</v>
      </c>
      <c r="E1218" s="237" t="s">
        <v>3261</v>
      </c>
      <c r="F1218" s="237" t="s">
        <v>3</v>
      </c>
      <c r="G1218" s="237">
        <v>1825985</v>
      </c>
      <c r="H1218" s="190"/>
      <c r="I1218" s="248" t="s">
        <v>3927</v>
      </c>
      <c r="J1218" s="190"/>
      <c r="K1218" s="190"/>
      <c r="L1218" s="190"/>
      <c r="M1218" s="190"/>
      <c r="N1218" s="268">
        <v>0</v>
      </c>
      <c r="O1218" s="268">
        <v>261.8</v>
      </c>
      <c r="P1218" s="190" t="s">
        <v>657</v>
      </c>
      <c r="Q1218" s="375"/>
    </row>
    <row r="1219" spans="1:17" ht="63.75">
      <c r="A1219" s="265">
        <v>907</v>
      </c>
      <c r="B1219" s="190"/>
      <c r="C1219" s="266" t="s">
        <v>205</v>
      </c>
      <c r="D1219" s="267">
        <v>43880</v>
      </c>
      <c r="E1219" s="237" t="s">
        <v>3262</v>
      </c>
      <c r="F1219" s="237" t="s">
        <v>3</v>
      </c>
      <c r="G1219" s="237">
        <v>1826001</v>
      </c>
      <c r="H1219" s="190"/>
      <c r="I1219" s="248" t="s">
        <v>3928</v>
      </c>
      <c r="J1219" s="190"/>
      <c r="K1219" s="190"/>
      <c r="L1219" s="190"/>
      <c r="M1219" s="190"/>
      <c r="N1219" s="268">
        <v>0</v>
      </c>
      <c r="O1219" s="268">
        <v>791.67</v>
      </c>
      <c r="P1219" s="190" t="s">
        <v>657</v>
      </c>
      <c r="Q1219" s="375"/>
    </row>
    <row r="1220" spans="1:17" ht="51">
      <c r="A1220" s="265">
        <v>35</v>
      </c>
      <c r="B1220" s="190"/>
      <c r="C1220" s="266" t="s">
        <v>46</v>
      </c>
      <c r="D1220" s="267">
        <v>43880</v>
      </c>
      <c r="E1220" s="237" t="s">
        <v>3263</v>
      </c>
      <c r="F1220" s="237" t="s">
        <v>3</v>
      </c>
      <c r="G1220" s="237">
        <v>1826002</v>
      </c>
      <c r="H1220" s="190"/>
      <c r="I1220" s="248" t="s">
        <v>3929</v>
      </c>
      <c r="J1220" s="190"/>
      <c r="K1220" s="190"/>
      <c r="L1220" s="190"/>
      <c r="M1220" s="190"/>
      <c r="N1220" s="268">
        <v>0</v>
      </c>
      <c r="O1220" s="268">
        <v>18.41</v>
      </c>
      <c r="P1220" s="190" t="s">
        <v>657</v>
      </c>
      <c r="Q1220" s="375"/>
    </row>
    <row r="1221" spans="1:17" ht="51">
      <c r="A1221" s="265" t="s">
        <v>553</v>
      </c>
      <c r="B1221" s="190"/>
      <c r="C1221" s="266" t="s">
        <v>605</v>
      </c>
      <c r="D1221" s="267">
        <v>43880</v>
      </c>
      <c r="E1221" s="237" t="s">
        <v>3264</v>
      </c>
      <c r="F1221" s="237" t="s">
        <v>3</v>
      </c>
      <c r="G1221" s="237">
        <v>1826018</v>
      </c>
      <c r="H1221" s="190"/>
      <c r="I1221" s="248" t="s">
        <v>2793</v>
      </c>
      <c r="J1221" s="190"/>
      <c r="K1221" s="190"/>
      <c r="L1221" s="190"/>
      <c r="M1221" s="190"/>
      <c r="N1221" s="268">
        <v>0</v>
      </c>
      <c r="O1221" s="268">
        <v>95999.9</v>
      </c>
      <c r="P1221" s="190" t="s">
        <v>657</v>
      </c>
      <c r="Q1221" s="375"/>
    </row>
    <row r="1222" spans="1:17" ht="51">
      <c r="A1222" s="265">
        <v>35</v>
      </c>
      <c r="B1222" s="190"/>
      <c r="C1222" s="266" t="s">
        <v>46</v>
      </c>
      <c r="D1222" s="267">
        <v>43880</v>
      </c>
      <c r="E1222" s="237" t="s">
        <v>3265</v>
      </c>
      <c r="F1222" s="237" t="s">
        <v>3</v>
      </c>
      <c r="G1222" s="237">
        <v>1826038</v>
      </c>
      <c r="H1222" s="190"/>
      <c r="I1222" s="248" t="s">
        <v>3930</v>
      </c>
      <c r="J1222" s="190"/>
      <c r="K1222" s="190"/>
      <c r="L1222" s="190"/>
      <c r="M1222" s="190"/>
      <c r="N1222" s="268">
        <v>0</v>
      </c>
      <c r="O1222" s="268">
        <v>6.32</v>
      </c>
      <c r="P1222" s="190" t="s">
        <v>657</v>
      </c>
      <c r="Q1222" s="375"/>
    </row>
    <row r="1223" spans="1:17" ht="51">
      <c r="A1223" s="265">
        <v>35</v>
      </c>
      <c r="B1223" s="190"/>
      <c r="C1223" s="266" t="s">
        <v>46</v>
      </c>
      <c r="D1223" s="267">
        <v>43880</v>
      </c>
      <c r="E1223" s="237" t="s">
        <v>3266</v>
      </c>
      <c r="F1223" s="237" t="s">
        <v>3</v>
      </c>
      <c r="G1223" s="237">
        <v>1826039</v>
      </c>
      <c r="H1223" s="190"/>
      <c r="I1223" s="248" t="s">
        <v>3931</v>
      </c>
      <c r="J1223" s="190"/>
      <c r="K1223" s="190"/>
      <c r="L1223" s="190"/>
      <c r="M1223" s="190"/>
      <c r="N1223" s="268">
        <v>0</v>
      </c>
      <c r="O1223" s="268">
        <v>15.73</v>
      </c>
      <c r="P1223" s="190" t="s">
        <v>657</v>
      </c>
      <c r="Q1223" s="375"/>
    </row>
    <row r="1224" spans="1:17" ht="63.75">
      <c r="A1224" s="265">
        <v>35</v>
      </c>
      <c r="B1224" s="190"/>
      <c r="C1224" s="266" t="s">
        <v>46</v>
      </c>
      <c r="D1224" s="267">
        <v>43880</v>
      </c>
      <c r="E1224" s="237" t="s">
        <v>3267</v>
      </c>
      <c r="F1224" s="237" t="s">
        <v>3</v>
      </c>
      <c r="G1224" s="237">
        <v>1826040</v>
      </c>
      <c r="H1224" s="190"/>
      <c r="I1224" s="248" t="s">
        <v>3932</v>
      </c>
      <c r="J1224" s="190"/>
      <c r="K1224" s="190"/>
      <c r="L1224" s="190"/>
      <c r="M1224" s="190"/>
      <c r="N1224" s="268">
        <v>0</v>
      </c>
      <c r="O1224" s="268">
        <v>0.1</v>
      </c>
      <c r="P1224" s="190" t="s">
        <v>657</v>
      </c>
      <c r="Q1224" s="375"/>
    </row>
    <row r="1225" spans="1:17" ht="51">
      <c r="A1225" s="265">
        <v>35</v>
      </c>
      <c r="B1225" s="190"/>
      <c r="C1225" s="266" t="s">
        <v>46</v>
      </c>
      <c r="D1225" s="267">
        <v>43880</v>
      </c>
      <c r="E1225" s="237" t="s">
        <v>3268</v>
      </c>
      <c r="F1225" s="237" t="s">
        <v>3</v>
      </c>
      <c r="G1225" s="237">
        <v>1826048</v>
      </c>
      <c r="H1225" s="190"/>
      <c r="I1225" s="248" t="s">
        <v>3933</v>
      </c>
      <c r="J1225" s="190"/>
      <c r="K1225" s="190"/>
      <c r="L1225" s="190"/>
      <c r="M1225" s="190"/>
      <c r="N1225" s="268">
        <v>0</v>
      </c>
      <c r="O1225" s="268">
        <v>4.46</v>
      </c>
      <c r="P1225" s="190" t="s">
        <v>657</v>
      </c>
      <c r="Q1225" s="375"/>
    </row>
    <row r="1226" spans="1:17" ht="51">
      <c r="A1226" s="265">
        <v>35</v>
      </c>
      <c r="B1226" s="190"/>
      <c r="C1226" s="266" t="s">
        <v>46</v>
      </c>
      <c r="D1226" s="267">
        <v>43880</v>
      </c>
      <c r="E1226" s="237" t="s">
        <v>3269</v>
      </c>
      <c r="F1226" s="237" t="s">
        <v>3</v>
      </c>
      <c r="G1226" s="237">
        <v>1826054</v>
      </c>
      <c r="H1226" s="190"/>
      <c r="I1226" s="248" t="s">
        <v>3934</v>
      </c>
      <c r="J1226" s="190"/>
      <c r="K1226" s="190"/>
      <c r="L1226" s="190"/>
      <c r="M1226" s="190"/>
      <c r="N1226" s="268">
        <v>0</v>
      </c>
      <c r="O1226" s="268">
        <v>2.88</v>
      </c>
      <c r="P1226" s="190" t="s">
        <v>657</v>
      </c>
      <c r="Q1226" s="375"/>
    </row>
    <row r="1227" spans="1:17" ht="51">
      <c r="A1227" s="265">
        <v>35</v>
      </c>
      <c r="B1227" s="190"/>
      <c r="C1227" s="266" t="s">
        <v>46</v>
      </c>
      <c r="D1227" s="267">
        <v>43880</v>
      </c>
      <c r="E1227" s="237" t="s">
        <v>3270</v>
      </c>
      <c r="F1227" s="237" t="s">
        <v>3</v>
      </c>
      <c r="G1227" s="237">
        <v>1826056</v>
      </c>
      <c r="H1227" s="190"/>
      <c r="I1227" s="248" t="s">
        <v>3935</v>
      </c>
      <c r="J1227" s="190"/>
      <c r="K1227" s="190"/>
      <c r="L1227" s="190"/>
      <c r="M1227" s="190"/>
      <c r="N1227" s="268">
        <v>0</v>
      </c>
      <c r="O1227" s="268">
        <v>3.04</v>
      </c>
      <c r="P1227" s="190" t="s">
        <v>657</v>
      </c>
      <c r="Q1227" s="375"/>
    </row>
    <row r="1228" spans="1:17" ht="51">
      <c r="A1228" s="265">
        <v>35</v>
      </c>
      <c r="B1228" s="190"/>
      <c r="C1228" s="266" t="s">
        <v>46</v>
      </c>
      <c r="D1228" s="267">
        <v>43880</v>
      </c>
      <c r="E1228" s="237" t="s">
        <v>3271</v>
      </c>
      <c r="F1228" s="237" t="s">
        <v>3</v>
      </c>
      <c r="G1228" s="237">
        <v>1826059</v>
      </c>
      <c r="H1228" s="190"/>
      <c r="I1228" s="248" t="s">
        <v>3936</v>
      </c>
      <c r="J1228" s="190"/>
      <c r="K1228" s="190"/>
      <c r="L1228" s="190"/>
      <c r="M1228" s="190"/>
      <c r="N1228" s="268">
        <v>0</v>
      </c>
      <c r="O1228" s="268">
        <v>3.09</v>
      </c>
      <c r="P1228" s="190" t="s">
        <v>657</v>
      </c>
      <c r="Q1228" s="375"/>
    </row>
    <row r="1229" spans="1:17" ht="51">
      <c r="A1229" s="265">
        <v>35</v>
      </c>
      <c r="B1229" s="190"/>
      <c r="C1229" s="266" t="s">
        <v>46</v>
      </c>
      <c r="D1229" s="267">
        <v>43880</v>
      </c>
      <c r="E1229" s="237" t="s">
        <v>3272</v>
      </c>
      <c r="F1229" s="237" t="s">
        <v>3</v>
      </c>
      <c r="G1229" s="237">
        <v>1826062</v>
      </c>
      <c r="H1229" s="190"/>
      <c r="I1229" s="248" t="s">
        <v>3937</v>
      </c>
      <c r="J1229" s="190"/>
      <c r="K1229" s="190"/>
      <c r="L1229" s="190"/>
      <c r="M1229" s="190"/>
      <c r="N1229" s="268">
        <v>0</v>
      </c>
      <c r="O1229" s="268">
        <v>3.72</v>
      </c>
      <c r="P1229" s="190" t="s">
        <v>657</v>
      </c>
      <c r="Q1229" s="375"/>
    </row>
    <row r="1230" spans="1:17" ht="51">
      <c r="A1230" s="265">
        <v>35</v>
      </c>
      <c r="B1230" s="190"/>
      <c r="C1230" s="266" t="s">
        <v>46</v>
      </c>
      <c r="D1230" s="267">
        <v>43880</v>
      </c>
      <c r="E1230" s="237" t="s">
        <v>3273</v>
      </c>
      <c r="F1230" s="237" t="s">
        <v>3</v>
      </c>
      <c r="G1230" s="237">
        <v>1826064</v>
      </c>
      <c r="H1230" s="190"/>
      <c r="I1230" s="248" t="s">
        <v>3938</v>
      </c>
      <c r="J1230" s="190"/>
      <c r="K1230" s="190"/>
      <c r="L1230" s="190"/>
      <c r="M1230" s="190"/>
      <c r="N1230" s="268">
        <v>0</v>
      </c>
      <c r="O1230" s="268">
        <v>3.6</v>
      </c>
      <c r="P1230" s="190" t="s">
        <v>657</v>
      </c>
      <c r="Q1230" s="375"/>
    </row>
    <row r="1231" spans="1:17" ht="63.75">
      <c r="A1231" s="265" t="s">
        <v>553</v>
      </c>
      <c r="B1231" s="190"/>
      <c r="C1231" s="266" t="s">
        <v>605</v>
      </c>
      <c r="D1231" s="267">
        <v>43880</v>
      </c>
      <c r="E1231" s="237" t="s">
        <v>3274</v>
      </c>
      <c r="F1231" s="237" t="s">
        <v>3</v>
      </c>
      <c r="G1231" s="237">
        <v>1825870</v>
      </c>
      <c r="H1231" s="190"/>
      <c r="I1231" s="248" t="s">
        <v>3939</v>
      </c>
      <c r="J1231" s="190"/>
      <c r="K1231" s="190"/>
      <c r="L1231" s="190"/>
      <c r="M1231" s="190"/>
      <c r="N1231" s="268">
        <v>0</v>
      </c>
      <c r="O1231" s="268">
        <v>260</v>
      </c>
      <c r="P1231" s="190" t="s">
        <v>657</v>
      </c>
      <c r="Q1231" s="375"/>
    </row>
    <row r="1232" spans="1:17" ht="63.75">
      <c r="A1232" s="265">
        <v>46</v>
      </c>
      <c r="B1232" s="190"/>
      <c r="C1232" s="266" t="s">
        <v>48</v>
      </c>
      <c r="D1232" s="267">
        <v>43880</v>
      </c>
      <c r="E1232" s="237" t="s">
        <v>3275</v>
      </c>
      <c r="F1232" s="237" t="s">
        <v>3</v>
      </c>
      <c r="G1232" s="237">
        <v>1826111</v>
      </c>
      <c r="H1232" s="190"/>
      <c r="I1232" s="248" t="s">
        <v>3940</v>
      </c>
      <c r="J1232" s="190"/>
      <c r="K1232" s="190"/>
      <c r="L1232" s="190"/>
      <c r="M1232" s="190"/>
      <c r="N1232" s="268">
        <v>0</v>
      </c>
      <c r="O1232" s="268">
        <v>6528.41</v>
      </c>
      <c r="P1232" s="190" t="s">
        <v>657</v>
      </c>
      <c r="Q1232" s="375"/>
    </row>
    <row r="1233" spans="1:17" ht="63.75">
      <c r="A1233" s="265">
        <v>287</v>
      </c>
      <c r="B1233" s="190"/>
      <c r="C1233" s="266" t="s">
        <v>125</v>
      </c>
      <c r="D1233" s="267">
        <v>43880</v>
      </c>
      <c r="E1233" s="237" t="s">
        <v>3459</v>
      </c>
      <c r="F1233" s="237" t="s">
        <v>11</v>
      </c>
      <c r="G1233" s="237">
        <v>1278113</v>
      </c>
      <c r="H1233" s="190"/>
      <c r="I1233" s="248" t="s">
        <v>4110</v>
      </c>
      <c r="J1233" s="190"/>
      <c r="K1233" s="190"/>
      <c r="L1233" s="190"/>
      <c r="M1233" s="190"/>
      <c r="N1233" s="268">
        <v>50</v>
      </c>
      <c r="O1233" s="268">
        <v>0</v>
      </c>
      <c r="P1233" s="190" t="s">
        <v>657</v>
      </c>
      <c r="Q1233" s="375"/>
    </row>
    <row r="1234" spans="1:17" ht="63.75">
      <c r="A1234" s="265" t="s">
        <v>556</v>
      </c>
      <c r="B1234" s="190"/>
      <c r="C1234" s="266" t="s">
        <v>714</v>
      </c>
      <c r="D1234" s="267">
        <v>43880</v>
      </c>
      <c r="E1234" s="237" t="s">
        <v>3460</v>
      </c>
      <c r="F1234" s="237" t="s">
        <v>6</v>
      </c>
      <c r="G1234" s="237">
        <v>1244576</v>
      </c>
      <c r="H1234" s="190"/>
      <c r="I1234" s="248" t="s">
        <v>4111</v>
      </c>
      <c r="J1234" s="190"/>
      <c r="K1234" s="190"/>
      <c r="L1234" s="190"/>
      <c r="M1234" s="190"/>
      <c r="N1234" s="268">
        <v>0</v>
      </c>
      <c r="O1234" s="268">
        <v>57720</v>
      </c>
      <c r="P1234" s="190" t="s">
        <v>657</v>
      </c>
      <c r="Q1234" s="375"/>
    </row>
    <row r="1235" spans="1:17" ht="63.75">
      <c r="A1235" s="265">
        <v>513</v>
      </c>
      <c r="B1235" s="190"/>
      <c r="C1235" s="266" t="s">
        <v>169</v>
      </c>
      <c r="D1235" s="267">
        <v>43880</v>
      </c>
      <c r="E1235" s="237" t="s">
        <v>3461</v>
      </c>
      <c r="F1235" s="237" t="s">
        <v>15</v>
      </c>
      <c r="G1235" s="237">
        <v>1278846</v>
      </c>
      <c r="H1235" s="190"/>
      <c r="I1235" s="248" t="s">
        <v>4112</v>
      </c>
      <c r="J1235" s="190"/>
      <c r="K1235" s="190"/>
      <c r="L1235" s="190"/>
      <c r="M1235" s="190"/>
      <c r="N1235" s="268">
        <v>50</v>
      </c>
      <c r="O1235" s="268">
        <v>0</v>
      </c>
      <c r="P1235" s="190" t="s">
        <v>657</v>
      </c>
      <c r="Q1235" s="375"/>
    </row>
    <row r="1236" spans="1:17" ht="63.75">
      <c r="A1236" s="265">
        <v>513</v>
      </c>
      <c r="B1236" s="190"/>
      <c r="C1236" s="266" t="s">
        <v>169</v>
      </c>
      <c r="D1236" s="267">
        <v>43880</v>
      </c>
      <c r="E1236" s="237" t="s">
        <v>3462</v>
      </c>
      <c r="F1236" s="237" t="s">
        <v>15</v>
      </c>
      <c r="G1236" s="237">
        <v>1278851</v>
      </c>
      <c r="H1236" s="190"/>
      <c r="I1236" s="248" t="s">
        <v>4113</v>
      </c>
      <c r="J1236" s="190"/>
      <c r="K1236" s="190"/>
      <c r="L1236" s="190"/>
      <c r="M1236" s="190"/>
      <c r="N1236" s="268">
        <v>50</v>
      </c>
      <c r="O1236" s="268">
        <v>0</v>
      </c>
      <c r="P1236" s="190" t="s">
        <v>657</v>
      </c>
      <c r="Q1236" s="375"/>
    </row>
    <row r="1237" spans="1:17" ht="76.5">
      <c r="A1237" s="265">
        <v>383</v>
      </c>
      <c r="B1237" s="190"/>
      <c r="C1237" s="266" t="s">
        <v>1293</v>
      </c>
      <c r="D1237" s="267">
        <v>43880</v>
      </c>
      <c r="E1237" s="237" t="s">
        <v>3463</v>
      </c>
      <c r="F1237" s="237" t="s">
        <v>11</v>
      </c>
      <c r="G1237" s="237">
        <v>979009</v>
      </c>
      <c r="H1237" s="190"/>
      <c r="I1237" s="248" t="s">
        <v>4114</v>
      </c>
      <c r="J1237" s="190"/>
      <c r="K1237" s="190"/>
      <c r="L1237" s="190"/>
      <c r="M1237" s="190"/>
      <c r="N1237" s="268">
        <v>50</v>
      </c>
      <c r="O1237" s="268">
        <v>0</v>
      </c>
      <c r="P1237" s="190" t="s">
        <v>657</v>
      </c>
      <c r="Q1237" s="375"/>
    </row>
    <row r="1238" spans="1:17" ht="51">
      <c r="A1238" s="265">
        <v>119</v>
      </c>
      <c r="B1238" s="190"/>
      <c r="C1238" s="266" t="s">
        <v>62</v>
      </c>
      <c r="D1238" s="267">
        <v>43880</v>
      </c>
      <c r="E1238" s="237" t="s">
        <v>3464</v>
      </c>
      <c r="F1238" s="237" t="s">
        <v>11</v>
      </c>
      <c r="G1238" s="237">
        <v>979010</v>
      </c>
      <c r="H1238" s="190"/>
      <c r="I1238" s="248" t="s">
        <v>4115</v>
      </c>
      <c r="J1238" s="190"/>
      <c r="K1238" s="190"/>
      <c r="L1238" s="190"/>
      <c r="M1238" s="190"/>
      <c r="N1238" s="268">
        <v>50</v>
      </c>
      <c r="O1238" s="268">
        <v>0</v>
      </c>
      <c r="P1238" s="190" t="s">
        <v>657</v>
      </c>
      <c r="Q1238" s="375"/>
    </row>
    <row r="1239" spans="1:17" ht="51">
      <c r="A1239" s="265">
        <v>513</v>
      </c>
      <c r="B1239" s="190"/>
      <c r="C1239" s="266" t="s">
        <v>169</v>
      </c>
      <c r="D1239" s="267">
        <v>43880</v>
      </c>
      <c r="E1239" s="237" t="s">
        <v>3465</v>
      </c>
      <c r="F1239" s="237" t="s">
        <v>15</v>
      </c>
      <c r="G1239" s="237">
        <v>1279009</v>
      </c>
      <c r="H1239" s="190"/>
      <c r="I1239" s="248" t="s">
        <v>4116</v>
      </c>
      <c r="J1239" s="190"/>
      <c r="K1239" s="190"/>
      <c r="L1239" s="190"/>
      <c r="M1239" s="190"/>
      <c r="N1239" s="268">
        <v>50</v>
      </c>
      <c r="O1239" s="268">
        <v>0</v>
      </c>
      <c r="P1239" s="190" t="s">
        <v>657</v>
      </c>
      <c r="Q1239" s="375"/>
    </row>
    <row r="1240" spans="1:17" ht="51">
      <c r="A1240" s="265">
        <v>513</v>
      </c>
      <c r="B1240" s="190"/>
      <c r="C1240" s="266" t="s">
        <v>169</v>
      </c>
      <c r="D1240" s="267">
        <v>43880</v>
      </c>
      <c r="E1240" s="237" t="s">
        <v>3466</v>
      </c>
      <c r="F1240" s="237" t="s">
        <v>15</v>
      </c>
      <c r="G1240" s="237">
        <v>1279011</v>
      </c>
      <c r="H1240" s="190"/>
      <c r="I1240" s="248" t="s">
        <v>4117</v>
      </c>
      <c r="J1240" s="190"/>
      <c r="K1240" s="190"/>
      <c r="L1240" s="190"/>
      <c r="M1240" s="190"/>
      <c r="N1240" s="268">
        <v>50</v>
      </c>
      <c r="O1240" s="268">
        <v>0</v>
      </c>
      <c r="P1240" s="190" t="s">
        <v>657</v>
      </c>
      <c r="Q1240" s="375"/>
    </row>
    <row r="1241" spans="1:17" ht="51">
      <c r="A1241" s="265">
        <v>35</v>
      </c>
      <c r="B1241" s="190"/>
      <c r="C1241" s="266" t="s">
        <v>46</v>
      </c>
      <c r="D1241" s="267">
        <v>43881</v>
      </c>
      <c r="E1241" s="237" t="s">
        <v>3276</v>
      </c>
      <c r="F1241" s="237" t="s">
        <v>3</v>
      </c>
      <c r="G1241" s="237">
        <v>1826293</v>
      </c>
      <c r="H1241" s="190"/>
      <c r="I1241" s="248" t="s">
        <v>3941</v>
      </c>
      <c r="J1241" s="190"/>
      <c r="K1241" s="190"/>
      <c r="L1241" s="190"/>
      <c r="M1241" s="190"/>
      <c r="N1241" s="268">
        <v>0</v>
      </c>
      <c r="O1241" s="268">
        <v>1.93</v>
      </c>
      <c r="P1241" s="190" t="s">
        <v>657</v>
      </c>
      <c r="Q1241" s="375"/>
    </row>
    <row r="1242" spans="1:17" ht="51">
      <c r="A1242" s="265">
        <v>35</v>
      </c>
      <c r="B1242" s="190"/>
      <c r="C1242" s="266" t="s">
        <v>46</v>
      </c>
      <c r="D1242" s="267">
        <v>43881</v>
      </c>
      <c r="E1242" s="237" t="s">
        <v>3277</v>
      </c>
      <c r="F1242" s="237" t="s">
        <v>3</v>
      </c>
      <c r="G1242" s="237">
        <v>1826294</v>
      </c>
      <c r="H1242" s="190"/>
      <c r="I1242" s="248" t="s">
        <v>3942</v>
      </c>
      <c r="J1242" s="190"/>
      <c r="K1242" s="190"/>
      <c r="L1242" s="190"/>
      <c r="M1242" s="190"/>
      <c r="N1242" s="268">
        <v>0</v>
      </c>
      <c r="O1242" s="268">
        <v>3.05</v>
      </c>
      <c r="P1242" s="190" t="s">
        <v>657</v>
      </c>
      <c r="Q1242" s="375"/>
    </row>
    <row r="1243" spans="1:17" ht="63.75">
      <c r="A1243" s="265">
        <v>35</v>
      </c>
      <c r="B1243" s="190"/>
      <c r="C1243" s="266" t="s">
        <v>46</v>
      </c>
      <c r="D1243" s="267">
        <v>43881</v>
      </c>
      <c r="E1243" s="237" t="s">
        <v>3278</v>
      </c>
      <c r="F1243" s="237" t="s">
        <v>3</v>
      </c>
      <c r="G1243" s="237">
        <v>1826295</v>
      </c>
      <c r="H1243" s="190"/>
      <c r="I1243" s="248" t="s">
        <v>3943</v>
      </c>
      <c r="J1243" s="190"/>
      <c r="K1243" s="190"/>
      <c r="L1243" s="190"/>
      <c r="M1243" s="190"/>
      <c r="N1243" s="268">
        <v>0</v>
      </c>
      <c r="O1243" s="268">
        <v>9.2200000000000006</v>
      </c>
      <c r="P1243" s="190" t="s">
        <v>657</v>
      </c>
      <c r="Q1243" s="375"/>
    </row>
    <row r="1244" spans="1:17" ht="63.75">
      <c r="A1244" s="265">
        <v>35</v>
      </c>
      <c r="B1244" s="190"/>
      <c r="C1244" s="266" t="s">
        <v>46</v>
      </c>
      <c r="D1244" s="267">
        <v>43881</v>
      </c>
      <c r="E1244" s="237" t="s">
        <v>3279</v>
      </c>
      <c r="F1244" s="237" t="s">
        <v>3</v>
      </c>
      <c r="G1244" s="237">
        <v>1826298</v>
      </c>
      <c r="H1244" s="190"/>
      <c r="I1244" s="248" t="s">
        <v>3944</v>
      </c>
      <c r="J1244" s="190"/>
      <c r="K1244" s="190"/>
      <c r="L1244" s="190"/>
      <c r="M1244" s="190"/>
      <c r="N1244" s="268">
        <v>0</v>
      </c>
      <c r="O1244" s="268">
        <v>0.23</v>
      </c>
      <c r="P1244" s="190" t="s">
        <v>657</v>
      </c>
      <c r="Q1244" s="375"/>
    </row>
    <row r="1245" spans="1:17" ht="51">
      <c r="A1245" s="265">
        <v>35</v>
      </c>
      <c r="B1245" s="190"/>
      <c r="C1245" s="266" t="s">
        <v>46</v>
      </c>
      <c r="D1245" s="267">
        <v>43881</v>
      </c>
      <c r="E1245" s="237" t="s">
        <v>3280</v>
      </c>
      <c r="F1245" s="237" t="s">
        <v>3</v>
      </c>
      <c r="G1245" s="237">
        <v>1826300</v>
      </c>
      <c r="H1245" s="190"/>
      <c r="I1245" s="248" t="s">
        <v>3945</v>
      </c>
      <c r="J1245" s="190"/>
      <c r="K1245" s="190"/>
      <c r="L1245" s="190"/>
      <c r="M1245" s="190"/>
      <c r="N1245" s="268">
        <v>0</v>
      </c>
      <c r="O1245" s="268">
        <v>2.74</v>
      </c>
      <c r="P1245" s="190" t="s">
        <v>657</v>
      </c>
      <c r="Q1245" s="375"/>
    </row>
    <row r="1246" spans="1:17" ht="63.75">
      <c r="A1246" s="265">
        <v>35</v>
      </c>
      <c r="B1246" s="190"/>
      <c r="C1246" s="266" t="s">
        <v>46</v>
      </c>
      <c r="D1246" s="267">
        <v>43881</v>
      </c>
      <c r="E1246" s="237" t="s">
        <v>3281</v>
      </c>
      <c r="F1246" s="237" t="s">
        <v>3</v>
      </c>
      <c r="G1246" s="237">
        <v>1826303</v>
      </c>
      <c r="H1246" s="190"/>
      <c r="I1246" s="248" t="s">
        <v>3946</v>
      </c>
      <c r="J1246" s="190"/>
      <c r="K1246" s="190"/>
      <c r="L1246" s="190"/>
      <c r="M1246" s="190"/>
      <c r="N1246" s="268">
        <v>0</v>
      </c>
      <c r="O1246" s="268">
        <v>7.52</v>
      </c>
      <c r="P1246" s="190" t="s">
        <v>657</v>
      </c>
      <c r="Q1246" s="375"/>
    </row>
    <row r="1247" spans="1:17" ht="63.75">
      <c r="A1247" s="265">
        <v>35</v>
      </c>
      <c r="B1247" s="190"/>
      <c r="C1247" s="266" t="s">
        <v>46</v>
      </c>
      <c r="D1247" s="267">
        <v>43881</v>
      </c>
      <c r="E1247" s="237" t="s">
        <v>3282</v>
      </c>
      <c r="F1247" s="237" t="s">
        <v>3</v>
      </c>
      <c r="G1247" s="237">
        <v>1826306</v>
      </c>
      <c r="H1247" s="190"/>
      <c r="I1247" s="248" t="s">
        <v>3947</v>
      </c>
      <c r="J1247" s="190"/>
      <c r="K1247" s="190"/>
      <c r="L1247" s="190"/>
      <c r="M1247" s="190"/>
      <c r="N1247" s="268">
        <v>0</v>
      </c>
      <c r="O1247" s="268">
        <v>1.56</v>
      </c>
      <c r="P1247" s="190" t="s">
        <v>657</v>
      </c>
      <c r="Q1247" s="375"/>
    </row>
    <row r="1248" spans="1:17" ht="63.75">
      <c r="A1248" s="265">
        <v>35</v>
      </c>
      <c r="B1248" s="190"/>
      <c r="C1248" s="266" t="s">
        <v>46</v>
      </c>
      <c r="D1248" s="267">
        <v>43881</v>
      </c>
      <c r="E1248" s="237" t="s">
        <v>3283</v>
      </c>
      <c r="F1248" s="237" t="s">
        <v>3</v>
      </c>
      <c r="G1248" s="237">
        <v>1826307</v>
      </c>
      <c r="H1248" s="190"/>
      <c r="I1248" s="248" t="s">
        <v>3948</v>
      </c>
      <c r="J1248" s="190"/>
      <c r="K1248" s="190"/>
      <c r="L1248" s="190"/>
      <c r="M1248" s="190"/>
      <c r="N1248" s="268">
        <v>0</v>
      </c>
      <c r="O1248" s="268">
        <v>5.07</v>
      </c>
      <c r="P1248" s="190" t="s">
        <v>657</v>
      </c>
      <c r="Q1248" s="375"/>
    </row>
    <row r="1249" spans="1:17" ht="63.75">
      <c r="A1249" s="265">
        <v>35</v>
      </c>
      <c r="B1249" s="190"/>
      <c r="C1249" s="266" t="s">
        <v>46</v>
      </c>
      <c r="D1249" s="267">
        <v>43881</v>
      </c>
      <c r="E1249" s="237" t="s">
        <v>3284</v>
      </c>
      <c r="F1249" s="237" t="s">
        <v>3</v>
      </c>
      <c r="G1249" s="237">
        <v>1826308</v>
      </c>
      <c r="H1249" s="190"/>
      <c r="I1249" s="248" t="s">
        <v>3949</v>
      </c>
      <c r="J1249" s="190"/>
      <c r="K1249" s="190"/>
      <c r="L1249" s="190"/>
      <c r="M1249" s="190"/>
      <c r="N1249" s="268">
        <v>0</v>
      </c>
      <c r="O1249" s="268">
        <v>11.65</v>
      </c>
      <c r="P1249" s="190" t="s">
        <v>657</v>
      </c>
      <c r="Q1249" s="375"/>
    </row>
    <row r="1250" spans="1:17" ht="63.75">
      <c r="A1250" s="265">
        <v>35</v>
      </c>
      <c r="B1250" s="190"/>
      <c r="C1250" s="266" t="s">
        <v>46</v>
      </c>
      <c r="D1250" s="267">
        <v>43881</v>
      </c>
      <c r="E1250" s="237" t="s">
        <v>3285</v>
      </c>
      <c r="F1250" s="237" t="s">
        <v>3</v>
      </c>
      <c r="G1250" s="237">
        <v>1826309</v>
      </c>
      <c r="H1250" s="190"/>
      <c r="I1250" s="248" t="s">
        <v>3950</v>
      </c>
      <c r="J1250" s="190"/>
      <c r="K1250" s="190"/>
      <c r="L1250" s="190"/>
      <c r="M1250" s="190"/>
      <c r="N1250" s="268">
        <v>0</v>
      </c>
      <c r="O1250" s="268">
        <v>4.04</v>
      </c>
      <c r="P1250" s="190" t="s">
        <v>657</v>
      </c>
      <c r="Q1250" s="375"/>
    </row>
    <row r="1251" spans="1:17" ht="63.75">
      <c r="A1251" s="265">
        <v>35</v>
      </c>
      <c r="B1251" s="190"/>
      <c r="C1251" s="266" t="s">
        <v>46</v>
      </c>
      <c r="D1251" s="267">
        <v>43881</v>
      </c>
      <c r="E1251" s="237" t="s">
        <v>3286</v>
      </c>
      <c r="F1251" s="237" t="s">
        <v>3</v>
      </c>
      <c r="G1251" s="237">
        <v>1826311</v>
      </c>
      <c r="H1251" s="190"/>
      <c r="I1251" s="248" t="s">
        <v>3951</v>
      </c>
      <c r="J1251" s="190"/>
      <c r="K1251" s="190"/>
      <c r="L1251" s="190"/>
      <c r="M1251" s="190"/>
      <c r="N1251" s="268">
        <v>0</v>
      </c>
      <c r="O1251" s="268">
        <v>4.76</v>
      </c>
      <c r="P1251" s="190" t="s">
        <v>657</v>
      </c>
      <c r="Q1251" s="375"/>
    </row>
    <row r="1252" spans="1:17" ht="38.25">
      <c r="A1252" s="265">
        <v>35</v>
      </c>
      <c r="B1252" s="190"/>
      <c r="C1252" s="266" t="s">
        <v>46</v>
      </c>
      <c r="D1252" s="267">
        <v>43881</v>
      </c>
      <c r="E1252" s="237" t="s">
        <v>3287</v>
      </c>
      <c r="F1252" s="237" t="s">
        <v>3</v>
      </c>
      <c r="G1252" s="237">
        <v>1826327</v>
      </c>
      <c r="H1252" s="190"/>
      <c r="I1252" s="248" t="s">
        <v>3952</v>
      </c>
      <c r="J1252" s="190"/>
      <c r="K1252" s="190"/>
      <c r="L1252" s="190"/>
      <c r="M1252" s="190"/>
      <c r="N1252" s="268">
        <v>0</v>
      </c>
      <c r="O1252" s="268">
        <v>1.3</v>
      </c>
      <c r="P1252" s="190" t="s">
        <v>657</v>
      </c>
      <c r="Q1252" s="375"/>
    </row>
    <row r="1253" spans="1:17" ht="38.25">
      <c r="A1253" s="265" t="s">
        <v>562</v>
      </c>
      <c r="B1253" s="190"/>
      <c r="C1253" s="266" t="s">
        <v>604</v>
      </c>
      <c r="D1253" s="267">
        <v>43881</v>
      </c>
      <c r="E1253" s="237" t="s">
        <v>3288</v>
      </c>
      <c r="F1253" s="237" t="s">
        <v>3</v>
      </c>
      <c r="G1253" s="237">
        <v>1826330</v>
      </c>
      <c r="H1253" s="190"/>
      <c r="I1253" s="248" t="s">
        <v>3953</v>
      </c>
      <c r="J1253" s="190"/>
      <c r="K1253" s="190"/>
      <c r="L1253" s="190"/>
      <c r="M1253" s="190"/>
      <c r="N1253" s="268">
        <v>0</v>
      </c>
      <c r="O1253" s="268">
        <v>1</v>
      </c>
      <c r="P1253" s="190" t="s">
        <v>657</v>
      </c>
      <c r="Q1253" s="375"/>
    </row>
    <row r="1254" spans="1:17" ht="38.25">
      <c r="A1254" s="265">
        <v>35</v>
      </c>
      <c r="B1254" s="190"/>
      <c r="C1254" s="266" t="s">
        <v>46</v>
      </c>
      <c r="D1254" s="267">
        <v>43881</v>
      </c>
      <c r="E1254" s="237" t="s">
        <v>3289</v>
      </c>
      <c r="F1254" s="237" t="s">
        <v>3</v>
      </c>
      <c r="G1254" s="237">
        <v>1826331</v>
      </c>
      <c r="H1254" s="190"/>
      <c r="I1254" s="248" t="s">
        <v>3954</v>
      </c>
      <c r="J1254" s="190"/>
      <c r="K1254" s="190"/>
      <c r="L1254" s="190"/>
      <c r="M1254" s="190"/>
      <c r="N1254" s="268">
        <v>0</v>
      </c>
      <c r="O1254" s="268">
        <v>1.1000000000000001</v>
      </c>
      <c r="P1254" s="190" t="s">
        <v>657</v>
      </c>
      <c r="Q1254" s="375"/>
    </row>
    <row r="1255" spans="1:17" ht="51">
      <c r="A1255" s="265">
        <v>35</v>
      </c>
      <c r="B1255" s="190"/>
      <c r="C1255" s="266" t="s">
        <v>46</v>
      </c>
      <c r="D1255" s="267">
        <v>43881</v>
      </c>
      <c r="E1255" s="237" t="s">
        <v>3290</v>
      </c>
      <c r="F1255" s="237" t="s">
        <v>3</v>
      </c>
      <c r="G1255" s="237">
        <v>1826349</v>
      </c>
      <c r="H1255" s="190"/>
      <c r="I1255" s="248" t="s">
        <v>3955</v>
      </c>
      <c r="J1255" s="190"/>
      <c r="K1255" s="190"/>
      <c r="L1255" s="190"/>
      <c r="M1255" s="190"/>
      <c r="N1255" s="268">
        <v>0</v>
      </c>
      <c r="O1255" s="268">
        <v>1</v>
      </c>
      <c r="P1255" s="190" t="s">
        <v>657</v>
      </c>
      <c r="Q1255" s="375"/>
    </row>
    <row r="1256" spans="1:17" ht="51">
      <c r="A1256" s="265">
        <v>35</v>
      </c>
      <c r="B1256" s="190"/>
      <c r="C1256" s="266" t="s">
        <v>46</v>
      </c>
      <c r="D1256" s="267">
        <v>43881</v>
      </c>
      <c r="E1256" s="237" t="s">
        <v>3291</v>
      </c>
      <c r="F1256" s="237" t="s">
        <v>3</v>
      </c>
      <c r="G1256" s="237">
        <v>1826355</v>
      </c>
      <c r="H1256" s="190"/>
      <c r="I1256" s="248" t="s">
        <v>3956</v>
      </c>
      <c r="J1256" s="190"/>
      <c r="K1256" s="190"/>
      <c r="L1256" s="190"/>
      <c r="M1256" s="190"/>
      <c r="N1256" s="268">
        <v>0</v>
      </c>
      <c r="O1256" s="268">
        <v>2</v>
      </c>
      <c r="P1256" s="190" t="s">
        <v>657</v>
      </c>
      <c r="Q1256" s="375"/>
    </row>
    <row r="1257" spans="1:17" ht="51">
      <c r="A1257" s="265">
        <v>35</v>
      </c>
      <c r="B1257" s="190"/>
      <c r="C1257" s="266" t="s">
        <v>46</v>
      </c>
      <c r="D1257" s="267">
        <v>43881</v>
      </c>
      <c r="E1257" s="237" t="s">
        <v>3292</v>
      </c>
      <c r="F1257" s="237" t="s">
        <v>3</v>
      </c>
      <c r="G1257" s="237">
        <v>1826357</v>
      </c>
      <c r="H1257" s="190"/>
      <c r="I1257" s="248" t="s">
        <v>3957</v>
      </c>
      <c r="J1257" s="190"/>
      <c r="K1257" s="190"/>
      <c r="L1257" s="190"/>
      <c r="M1257" s="190"/>
      <c r="N1257" s="268">
        <v>0</v>
      </c>
      <c r="O1257" s="268">
        <v>2.8</v>
      </c>
      <c r="P1257" s="190" t="s">
        <v>657</v>
      </c>
      <c r="Q1257" s="375"/>
    </row>
    <row r="1258" spans="1:17" ht="51">
      <c r="A1258" s="265">
        <v>35</v>
      </c>
      <c r="B1258" s="190"/>
      <c r="C1258" s="266" t="s">
        <v>46</v>
      </c>
      <c r="D1258" s="267">
        <v>43881</v>
      </c>
      <c r="E1258" s="237" t="s">
        <v>3293</v>
      </c>
      <c r="F1258" s="237" t="s">
        <v>3</v>
      </c>
      <c r="G1258" s="237">
        <v>1826359</v>
      </c>
      <c r="H1258" s="190"/>
      <c r="I1258" s="248" t="s">
        <v>3958</v>
      </c>
      <c r="J1258" s="190"/>
      <c r="K1258" s="190"/>
      <c r="L1258" s="190"/>
      <c r="M1258" s="190"/>
      <c r="N1258" s="268">
        <v>0</v>
      </c>
      <c r="O1258" s="268">
        <v>1.1200000000000001</v>
      </c>
      <c r="P1258" s="190" t="s">
        <v>657</v>
      </c>
      <c r="Q1258" s="375"/>
    </row>
    <row r="1259" spans="1:17" ht="51">
      <c r="A1259" s="265">
        <v>35</v>
      </c>
      <c r="B1259" s="190"/>
      <c r="C1259" s="266" t="s">
        <v>46</v>
      </c>
      <c r="D1259" s="267">
        <v>43881</v>
      </c>
      <c r="E1259" s="237" t="s">
        <v>3294</v>
      </c>
      <c r="F1259" s="237" t="s">
        <v>3</v>
      </c>
      <c r="G1259" s="237">
        <v>1826360</v>
      </c>
      <c r="H1259" s="190"/>
      <c r="I1259" s="248" t="s">
        <v>3959</v>
      </c>
      <c r="J1259" s="190"/>
      <c r="K1259" s="190"/>
      <c r="L1259" s="190"/>
      <c r="M1259" s="190"/>
      <c r="N1259" s="268">
        <v>0</v>
      </c>
      <c r="O1259" s="268">
        <v>14.09</v>
      </c>
      <c r="P1259" s="190" t="s">
        <v>657</v>
      </c>
      <c r="Q1259" s="375"/>
    </row>
    <row r="1260" spans="1:17" ht="51">
      <c r="A1260" s="265">
        <v>35</v>
      </c>
      <c r="B1260" s="190"/>
      <c r="C1260" s="266" t="s">
        <v>46</v>
      </c>
      <c r="D1260" s="267">
        <v>43881</v>
      </c>
      <c r="E1260" s="237" t="s">
        <v>3295</v>
      </c>
      <c r="F1260" s="237" t="s">
        <v>3</v>
      </c>
      <c r="G1260" s="237">
        <v>1826361</v>
      </c>
      <c r="H1260" s="190"/>
      <c r="I1260" s="248" t="s">
        <v>3960</v>
      </c>
      <c r="J1260" s="190"/>
      <c r="K1260" s="190"/>
      <c r="L1260" s="190"/>
      <c r="M1260" s="190"/>
      <c r="N1260" s="268">
        <v>0</v>
      </c>
      <c r="O1260" s="268">
        <v>17.899999999999999</v>
      </c>
      <c r="P1260" s="190" t="s">
        <v>657</v>
      </c>
      <c r="Q1260" s="375"/>
    </row>
    <row r="1261" spans="1:17" ht="51">
      <c r="A1261" s="265">
        <v>35</v>
      </c>
      <c r="B1261" s="190"/>
      <c r="C1261" s="266" t="s">
        <v>46</v>
      </c>
      <c r="D1261" s="267">
        <v>43881</v>
      </c>
      <c r="E1261" s="237" t="s">
        <v>3296</v>
      </c>
      <c r="F1261" s="237" t="s">
        <v>3</v>
      </c>
      <c r="G1261" s="237">
        <v>1826362</v>
      </c>
      <c r="H1261" s="190"/>
      <c r="I1261" s="248" t="s">
        <v>3961</v>
      </c>
      <c r="J1261" s="190"/>
      <c r="K1261" s="190"/>
      <c r="L1261" s="190"/>
      <c r="M1261" s="190"/>
      <c r="N1261" s="268">
        <v>0</v>
      </c>
      <c r="O1261" s="268">
        <v>2.5499999999999998</v>
      </c>
      <c r="P1261" s="190" t="s">
        <v>657</v>
      </c>
      <c r="Q1261" s="375"/>
    </row>
    <row r="1262" spans="1:17" ht="51">
      <c r="A1262" s="265">
        <v>35</v>
      </c>
      <c r="B1262" s="190"/>
      <c r="C1262" s="266" t="s">
        <v>46</v>
      </c>
      <c r="D1262" s="267">
        <v>43881</v>
      </c>
      <c r="E1262" s="237" t="s">
        <v>3297</v>
      </c>
      <c r="F1262" s="237" t="s">
        <v>3</v>
      </c>
      <c r="G1262" s="237">
        <v>1826363</v>
      </c>
      <c r="H1262" s="190"/>
      <c r="I1262" s="248" t="s">
        <v>3962</v>
      </c>
      <c r="J1262" s="190"/>
      <c r="K1262" s="190"/>
      <c r="L1262" s="190"/>
      <c r="M1262" s="190"/>
      <c r="N1262" s="268">
        <v>0</v>
      </c>
      <c r="O1262" s="268">
        <v>2.5</v>
      </c>
      <c r="P1262" s="190" t="s">
        <v>657</v>
      </c>
      <c r="Q1262" s="375"/>
    </row>
    <row r="1263" spans="1:17" ht="63.75">
      <c r="A1263" s="265">
        <v>35</v>
      </c>
      <c r="B1263" s="190"/>
      <c r="C1263" s="266" t="s">
        <v>46</v>
      </c>
      <c r="D1263" s="267">
        <v>43881</v>
      </c>
      <c r="E1263" s="237" t="s">
        <v>3298</v>
      </c>
      <c r="F1263" s="237" t="s">
        <v>3</v>
      </c>
      <c r="G1263" s="237">
        <v>1826364</v>
      </c>
      <c r="H1263" s="190"/>
      <c r="I1263" s="248" t="s">
        <v>3963</v>
      </c>
      <c r="J1263" s="190"/>
      <c r="K1263" s="190"/>
      <c r="L1263" s="190"/>
      <c r="M1263" s="190"/>
      <c r="N1263" s="268">
        <v>0</v>
      </c>
      <c r="O1263" s="268">
        <v>9.2899999999999991</v>
      </c>
      <c r="P1263" s="190" t="s">
        <v>657</v>
      </c>
      <c r="Q1263" s="375"/>
    </row>
    <row r="1264" spans="1:17" ht="51">
      <c r="A1264" s="265">
        <v>35</v>
      </c>
      <c r="B1264" s="190"/>
      <c r="C1264" s="266" t="s">
        <v>46</v>
      </c>
      <c r="D1264" s="267">
        <v>43881</v>
      </c>
      <c r="E1264" s="237" t="s">
        <v>3299</v>
      </c>
      <c r="F1264" s="237" t="s">
        <v>3</v>
      </c>
      <c r="G1264" s="237">
        <v>1826375</v>
      </c>
      <c r="H1264" s="190"/>
      <c r="I1264" s="248" t="s">
        <v>3964</v>
      </c>
      <c r="J1264" s="190"/>
      <c r="K1264" s="190"/>
      <c r="L1264" s="190"/>
      <c r="M1264" s="190"/>
      <c r="N1264" s="268">
        <v>0</v>
      </c>
      <c r="O1264" s="268">
        <v>2.5</v>
      </c>
      <c r="P1264" s="190" t="s">
        <v>657</v>
      </c>
      <c r="Q1264" s="375"/>
    </row>
    <row r="1265" spans="1:17" ht="51">
      <c r="A1265" s="265">
        <v>580</v>
      </c>
      <c r="B1265" s="190"/>
      <c r="C1265" s="266" t="s">
        <v>178</v>
      </c>
      <c r="D1265" s="267">
        <v>43881</v>
      </c>
      <c r="E1265" s="237" t="s">
        <v>3300</v>
      </c>
      <c r="F1265" s="237" t="s">
        <v>3</v>
      </c>
      <c r="G1265" s="237">
        <v>1826376</v>
      </c>
      <c r="H1265" s="190"/>
      <c r="I1265" s="248" t="s">
        <v>3965</v>
      </c>
      <c r="J1265" s="190"/>
      <c r="K1265" s="190"/>
      <c r="L1265" s="190"/>
      <c r="M1265" s="190"/>
      <c r="N1265" s="268">
        <v>0</v>
      </c>
      <c r="O1265" s="268">
        <v>88</v>
      </c>
      <c r="P1265" s="190" t="s">
        <v>657</v>
      </c>
      <c r="Q1265" s="375"/>
    </row>
    <row r="1266" spans="1:17" ht="51">
      <c r="A1266" s="265">
        <v>47</v>
      </c>
      <c r="B1266" s="190"/>
      <c r="C1266" s="266" t="s">
        <v>49</v>
      </c>
      <c r="D1266" s="267">
        <v>43881</v>
      </c>
      <c r="E1266" s="237" t="s">
        <v>3301</v>
      </c>
      <c r="F1266" s="237" t="s">
        <v>3</v>
      </c>
      <c r="G1266" s="237">
        <v>1826395</v>
      </c>
      <c r="H1266" s="190"/>
      <c r="I1266" s="248" t="s">
        <v>3966</v>
      </c>
      <c r="J1266" s="190"/>
      <c r="K1266" s="190"/>
      <c r="L1266" s="190"/>
      <c r="M1266" s="190"/>
      <c r="N1266" s="268">
        <v>0</v>
      </c>
      <c r="O1266" s="268">
        <v>149.6</v>
      </c>
      <c r="P1266" s="190" t="s">
        <v>657</v>
      </c>
      <c r="Q1266" s="375"/>
    </row>
    <row r="1267" spans="1:17" ht="51">
      <c r="A1267" s="265">
        <v>35</v>
      </c>
      <c r="B1267" s="190"/>
      <c r="C1267" s="266" t="s">
        <v>46</v>
      </c>
      <c r="D1267" s="267">
        <v>43881</v>
      </c>
      <c r="E1267" s="237" t="s">
        <v>3302</v>
      </c>
      <c r="F1267" s="237" t="s">
        <v>3</v>
      </c>
      <c r="G1267" s="237">
        <v>1826409</v>
      </c>
      <c r="H1267" s="190"/>
      <c r="I1267" s="248" t="s">
        <v>3967</v>
      </c>
      <c r="J1267" s="190"/>
      <c r="K1267" s="190"/>
      <c r="L1267" s="190"/>
      <c r="M1267" s="190"/>
      <c r="N1267" s="268">
        <v>0</v>
      </c>
      <c r="O1267" s="268">
        <v>7.2</v>
      </c>
      <c r="P1267" s="190" t="s">
        <v>657</v>
      </c>
      <c r="Q1267" s="375"/>
    </row>
    <row r="1268" spans="1:17" ht="51">
      <c r="A1268" s="265">
        <v>47</v>
      </c>
      <c r="B1268" s="190"/>
      <c r="C1268" s="266" t="s">
        <v>49</v>
      </c>
      <c r="D1268" s="267">
        <v>43881</v>
      </c>
      <c r="E1268" s="237" t="s">
        <v>3303</v>
      </c>
      <c r="F1268" s="237" t="s">
        <v>3</v>
      </c>
      <c r="G1268" s="237">
        <v>1826417</v>
      </c>
      <c r="H1268" s="190"/>
      <c r="I1268" s="248" t="s">
        <v>3968</v>
      </c>
      <c r="J1268" s="190"/>
      <c r="K1268" s="190"/>
      <c r="L1268" s="190"/>
      <c r="M1268" s="190"/>
      <c r="N1268" s="268">
        <v>0</v>
      </c>
      <c r="O1268" s="268">
        <v>25</v>
      </c>
      <c r="P1268" s="190" t="s">
        <v>657</v>
      </c>
      <c r="Q1268" s="375"/>
    </row>
    <row r="1269" spans="1:17" ht="63.75">
      <c r="A1269" s="265">
        <v>383</v>
      </c>
      <c r="B1269" s="190"/>
      <c r="C1269" s="266" t="s">
        <v>1293</v>
      </c>
      <c r="D1269" s="267">
        <v>43881</v>
      </c>
      <c r="E1269" s="237" t="s">
        <v>3304</v>
      </c>
      <c r="F1269" s="237" t="s">
        <v>3</v>
      </c>
      <c r="G1269" s="237">
        <v>1826261</v>
      </c>
      <c r="H1269" s="190"/>
      <c r="I1269" s="248" t="s">
        <v>3969</v>
      </c>
      <c r="J1269" s="190"/>
      <c r="K1269" s="190"/>
      <c r="L1269" s="190"/>
      <c r="M1269" s="190"/>
      <c r="N1269" s="268">
        <v>0</v>
      </c>
      <c r="O1269" s="268">
        <v>7751.08</v>
      </c>
      <c r="P1269" s="190" t="s">
        <v>657</v>
      </c>
      <c r="Q1269" s="375"/>
    </row>
    <row r="1270" spans="1:17" ht="51">
      <c r="A1270" s="265">
        <v>578</v>
      </c>
      <c r="B1270" s="190"/>
      <c r="C1270" s="266" t="s">
        <v>177</v>
      </c>
      <c r="D1270" s="267">
        <v>43881</v>
      </c>
      <c r="E1270" s="237" t="s">
        <v>3305</v>
      </c>
      <c r="F1270" s="237" t="s">
        <v>3</v>
      </c>
      <c r="G1270" s="237">
        <v>1826358</v>
      </c>
      <c r="H1270" s="190"/>
      <c r="I1270" s="248" t="s">
        <v>3970</v>
      </c>
      <c r="J1270" s="190"/>
      <c r="K1270" s="190"/>
      <c r="L1270" s="190"/>
      <c r="M1270" s="190"/>
      <c r="N1270" s="268">
        <v>0</v>
      </c>
      <c r="O1270" s="268">
        <v>2205</v>
      </c>
      <c r="P1270" s="190" t="s">
        <v>657</v>
      </c>
      <c r="Q1270" s="375"/>
    </row>
    <row r="1271" spans="1:17" ht="63.75">
      <c r="A1271" s="265">
        <v>35</v>
      </c>
      <c r="B1271" s="190"/>
      <c r="C1271" s="266" t="s">
        <v>46</v>
      </c>
      <c r="D1271" s="267">
        <v>43881</v>
      </c>
      <c r="E1271" s="237" t="s">
        <v>3306</v>
      </c>
      <c r="F1271" s="237" t="s">
        <v>3</v>
      </c>
      <c r="G1271" s="237">
        <v>1826431</v>
      </c>
      <c r="H1271" s="190"/>
      <c r="I1271" s="248" t="s">
        <v>3971</v>
      </c>
      <c r="J1271" s="190"/>
      <c r="K1271" s="190"/>
      <c r="L1271" s="190"/>
      <c r="M1271" s="190"/>
      <c r="N1271" s="268">
        <v>0</v>
      </c>
      <c r="O1271" s="268">
        <v>6.4</v>
      </c>
      <c r="P1271" s="190" t="s">
        <v>657</v>
      </c>
      <c r="Q1271" s="375"/>
    </row>
    <row r="1272" spans="1:17" ht="63.75">
      <c r="A1272" s="265">
        <v>291</v>
      </c>
      <c r="B1272" s="190"/>
      <c r="C1272" s="266" t="s">
        <v>128</v>
      </c>
      <c r="D1272" s="267">
        <v>43881</v>
      </c>
      <c r="E1272" s="237" t="s">
        <v>3307</v>
      </c>
      <c r="F1272" s="237" t="s">
        <v>3</v>
      </c>
      <c r="G1272" s="237">
        <v>1826448</v>
      </c>
      <c r="H1272" s="190"/>
      <c r="I1272" s="248" t="s">
        <v>3972</v>
      </c>
      <c r="J1272" s="190"/>
      <c r="K1272" s="190"/>
      <c r="L1272" s="190"/>
      <c r="M1272" s="190"/>
      <c r="N1272" s="268">
        <v>0</v>
      </c>
      <c r="O1272" s="268">
        <v>70</v>
      </c>
      <c r="P1272" s="190" t="s">
        <v>657</v>
      </c>
      <c r="Q1272" s="375"/>
    </row>
    <row r="1273" spans="1:17" ht="63.75">
      <c r="A1273" s="265">
        <v>35</v>
      </c>
      <c r="B1273" s="190"/>
      <c r="C1273" s="266" t="s">
        <v>46</v>
      </c>
      <c r="D1273" s="267">
        <v>43881</v>
      </c>
      <c r="E1273" s="237" t="s">
        <v>3308</v>
      </c>
      <c r="F1273" s="237" t="s">
        <v>3</v>
      </c>
      <c r="G1273" s="237">
        <v>1826449</v>
      </c>
      <c r="H1273" s="190"/>
      <c r="I1273" s="248" t="s">
        <v>3973</v>
      </c>
      <c r="J1273" s="190"/>
      <c r="K1273" s="190"/>
      <c r="L1273" s="190"/>
      <c r="M1273" s="190"/>
      <c r="N1273" s="268">
        <v>0</v>
      </c>
      <c r="O1273" s="268">
        <v>11.45</v>
      </c>
      <c r="P1273" s="190" t="s">
        <v>657</v>
      </c>
      <c r="Q1273" s="375"/>
    </row>
    <row r="1274" spans="1:17" ht="63.75">
      <c r="A1274" s="265">
        <v>35</v>
      </c>
      <c r="B1274" s="190"/>
      <c r="C1274" s="266" t="s">
        <v>46</v>
      </c>
      <c r="D1274" s="267">
        <v>43881</v>
      </c>
      <c r="E1274" s="237" t="s">
        <v>3309</v>
      </c>
      <c r="F1274" s="237" t="s">
        <v>3</v>
      </c>
      <c r="G1274" s="237">
        <v>1826450</v>
      </c>
      <c r="H1274" s="190"/>
      <c r="I1274" s="248" t="s">
        <v>3974</v>
      </c>
      <c r="J1274" s="190"/>
      <c r="K1274" s="190"/>
      <c r="L1274" s="190"/>
      <c r="M1274" s="190"/>
      <c r="N1274" s="268">
        <v>0</v>
      </c>
      <c r="O1274" s="268">
        <v>3.22</v>
      </c>
      <c r="P1274" s="190" t="s">
        <v>657</v>
      </c>
      <c r="Q1274" s="375"/>
    </row>
    <row r="1275" spans="1:17" ht="63.75">
      <c r="A1275" s="265">
        <v>35</v>
      </c>
      <c r="B1275" s="190"/>
      <c r="C1275" s="266" t="s">
        <v>46</v>
      </c>
      <c r="D1275" s="267">
        <v>43881</v>
      </c>
      <c r="E1275" s="237" t="s">
        <v>3310</v>
      </c>
      <c r="F1275" s="237" t="s">
        <v>3</v>
      </c>
      <c r="G1275" s="237">
        <v>1826451</v>
      </c>
      <c r="H1275" s="190"/>
      <c r="I1275" s="248" t="s">
        <v>3975</v>
      </c>
      <c r="J1275" s="190"/>
      <c r="K1275" s="190"/>
      <c r="L1275" s="190"/>
      <c r="M1275" s="190"/>
      <c r="N1275" s="268">
        <v>0</v>
      </c>
      <c r="O1275" s="268">
        <v>1.41</v>
      </c>
      <c r="P1275" s="190" t="s">
        <v>657</v>
      </c>
      <c r="Q1275" s="375"/>
    </row>
    <row r="1276" spans="1:17" ht="51">
      <c r="A1276" s="265">
        <v>592</v>
      </c>
      <c r="B1276" s="190"/>
      <c r="C1276" s="266" t="s">
        <v>634</v>
      </c>
      <c r="D1276" s="267">
        <v>43881</v>
      </c>
      <c r="E1276" s="237" t="s">
        <v>3311</v>
      </c>
      <c r="F1276" s="237" t="s">
        <v>3</v>
      </c>
      <c r="G1276" s="237">
        <v>1826470</v>
      </c>
      <c r="H1276" s="190"/>
      <c r="I1276" s="248" t="s">
        <v>3976</v>
      </c>
      <c r="J1276" s="190"/>
      <c r="K1276" s="190"/>
      <c r="L1276" s="190"/>
      <c r="M1276" s="190"/>
      <c r="N1276" s="268">
        <v>0</v>
      </c>
      <c r="O1276" s="268">
        <v>242</v>
      </c>
      <c r="P1276" s="190" t="s">
        <v>657</v>
      </c>
      <c r="Q1276" s="375"/>
    </row>
    <row r="1277" spans="1:17" ht="76.5">
      <c r="A1277" s="265">
        <v>513</v>
      </c>
      <c r="B1277" s="190"/>
      <c r="C1277" s="266" t="s">
        <v>169</v>
      </c>
      <c r="D1277" s="267">
        <v>43881</v>
      </c>
      <c r="E1277" s="237" t="s">
        <v>3467</v>
      </c>
      <c r="F1277" s="237" t="s">
        <v>15</v>
      </c>
      <c r="G1277" s="237">
        <v>1279375</v>
      </c>
      <c r="H1277" s="190"/>
      <c r="I1277" s="248" t="s">
        <v>4118</v>
      </c>
      <c r="J1277" s="190"/>
      <c r="K1277" s="190"/>
      <c r="L1277" s="190"/>
      <c r="M1277" s="190"/>
      <c r="N1277" s="268">
        <v>50</v>
      </c>
      <c r="O1277" s="268">
        <v>0</v>
      </c>
      <c r="P1277" s="190" t="s">
        <v>657</v>
      </c>
      <c r="Q1277" s="375"/>
    </row>
    <row r="1278" spans="1:17" ht="63.75">
      <c r="A1278" s="265">
        <v>513</v>
      </c>
      <c r="B1278" s="190"/>
      <c r="C1278" s="266" t="s">
        <v>169</v>
      </c>
      <c r="D1278" s="267">
        <v>43881</v>
      </c>
      <c r="E1278" s="237" t="s">
        <v>3468</v>
      </c>
      <c r="F1278" s="237" t="s">
        <v>15</v>
      </c>
      <c r="G1278" s="237">
        <v>1279378</v>
      </c>
      <c r="H1278" s="190"/>
      <c r="I1278" s="248" t="s">
        <v>4119</v>
      </c>
      <c r="J1278" s="190"/>
      <c r="K1278" s="190"/>
      <c r="L1278" s="190"/>
      <c r="M1278" s="190"/>
      <c r="N1278" s="268">
        <v>50</v>
      </c>
      <c r="O1278" s="268">
        <v>0</v>
      </c>
      <c r="P1278" s="190" t="s">
        <v>657</v>
      </c>
      <c r="Q1278" s="375"/>
    </row>
    <row r="1279" spans="1:17" ht="76.5">
      <c r="A1279" s="265" t="s">
        <v>554</v>
      </c>
      <c r="B1279" s="190"/>
      <c r="C1279" s="266" t="s">
        <v>726</v>
      </c>
      <c r="D1279" s="267">
        <v>43881</v>
      </c>
      <c r="E1279" s="237" t="s">
        <v>3469</v>
      </c>
      <c r="F1279" s="237" t="s">
        <v>11</v>
      </c>
      <c r="G1279" s="237">
        <v>13287</v>
      </c>
      <c r="H1279" s="190"/>
      <c r="I1279" s="248" t="s">
        <v>4120</v>
      </c>
      <c r="J1279" s="190"/>
      <c r="K1279" s="190"/>
      <c r="L1279" s="190"/>
      <c r="M1279" s="190"/>
      <c r="N1279" s="268">
        <v>322.2</v>
      </c>
      <c r="O1279" s="268">
        <v>0</v>
      </c>
      <c r="P1279" s="190" t="s">
        <v>657</v>
      </c>
      <c r="Q1279" s="375"/>
    </row>
    <row r="1280" spans="1:17" ht="51">
      <c r="A1280" s="265" t="s">
        <v>553</v>
      </c>
      <c r="B1280" s="190"/>
      <c r="C1280" s="266" t="s">
        <v>605</v>
      </c>
      <c r="D1280" s="267">
        <v>43881</v>
      </c>
      <c r="E1280" s="237" t="s">
        <v>3470</v>
      </c>
      <c r="F1280" s="237" t="s">
        <v>6</v>
      </c>
      <c r="G1280" s="237">
        <v>979056</v>
      </c>
      <c r="H1280" s="190"/>
      <c r="I1280" s="248" t="s">
        <v>4121</v>
      </c>
      <c r="J1280" s="190"/>
      <c r="K1280" s="190"/>
      <c r="L1280" s="190"/>
      <c r="M1280" s="190"/>
      <c r="N1280" s="268">
        <v>0</v>
      </c>
      <c r="O1280" s="268">
        <v>29627080</v>
      </c>
      <c r="P1280" s="190" t="s">
        <v>657</v>
      </c>
      <c r="Q1280" s="375"/>
    </row>
    <row r="1281" spans="1:17" ht="76.5">
      <c r="A1281" s="265" t="s">
        <v>554</v>
      </c>
      <c r="B1281" s="190"/>
      <c r="C1281" s="266" t="s">
        <v>726</v>
      </c>
      <c r="D1281" s="267">
        <v>43881</v>
      </c>
      <c r="E1281" s="237" t="s">
        <v>3471</v>
      </c>
      <c r="F1281" s="237" t="s">
        <v>11</v>
      </c>
      <c r="G1281" s="237">
        <v>979046</v>
      </c>
      <c r="H1281" s="190"/>
      <c r="I1281" s="248" t="s">
        <v>4122</v>
      </c>
      <c r="J1281" s="190"/>
      <c r="K1281" s="190"/>
      <c r="L1281" s="190"/>
      <c r="M1281" s="190"/>
      <c r="N1281" s="268">
        <v>50</v>
      </c>
      <c r="O1281" s="268">
        <v>0</v>
      </c>
      <c r="P1281" s="190" t="s">
        <v>657</v>
      </c>
      <c r="Q1281" s="375"/>
    </row>
    <row r="1282" spans="1:17" ht="51">
      <c r="A1282" s="265">
        <v>513</v>
      </c>
      <c r="B1282" s="190"/>
      <c r="C1282" s="266" t="s">
        <v>169</v>
      </c>
      <c r="D1282" s="267">
        <v>43881</v>
      </c>
      <c r="E1282" s="237" t="s">
        <v>3472</v>
      </c>
      <c r="F1282" s="237" t="s">
        <v>15</v>
      </c>
      <c r="G1282" s="237">
        <v>1279497</v>
      </c>
      <c r="H1282" s="190"/>
      <c r="I1282" s="248" t="s">
        <v>707</v>
      </c>
      <c r="J1282" s="190"/>
      <c r="K1282" s="190"/>
      <c r="L1282" s="190"/>
      <c r="M1282" s="190"/>
      <c r="N1282" s="268">
        <v>50</v>
      </c>
      <c r="O1282" s="268">
        <v>0</v>
      </c>
      <c r="P1282" s="190" t="s">
        <v>657</v>
      </c>
      <c r="Q1282" s="375"/>
    </row>
    <row r="1283" spans="1:17" ht="76.5">
      <c r="A1283" s="265">
        <v>513</v>
      </c>
      <c r="B1283" s="190"/>
      <c r="C1283" s="266" t="s">
        <v>169</v>
      </c>
      <c r="D1283" s="267">
        <v>43881</v>
      </c>
      <c r="E1283" s="237" t="s">
        <v>3475</v>
      </c>
      <c r="F1283" s="237" t="s">
        <v>658</v>
      </c>
      <c r="G1283" s="237">
        <v>1264534</v>
      </c>
      <c r="H1283" s="190"/>
      <c r="I1283" s="248" t="s">
        <v>4125</v>
      </c>
      <c r="J1283" s="190"/>
      <c r="K1283" s="190"/>
      <c r="L1283" s="190"/>
      <c r="M1283" s="190"/>
      <c r="N1283" s="268">
        <v>0</v>
      </c>
      <c r="O1283" s="268">
        <v>14854.4</v>
      </c>
      <c r="P1283" s="190" t="s">
        <v>657</v>
      </c>
      <c r="Q1283" s="375"/>
    </row>
    <row r="1284" spans="1:17" ht="63.75">
      <c r="A1284" s="265" t="s">
        <v>554</v>
      </c>
      <c r="B1284" s="190"/>
      <c r="C1284" s="266" t="s">
        <v>726</v>
      </c>
      <c r="D1284" s="267">
        <v>43881</v>
      </c>
      <c r="E1284" s="237" t="s">
        <v>3477</v>
      </c>
      <c r="F1284" s="237" t="s">
        <v>11</v>
      </c>
      <c r="G1284" s="237">
        <v>979073</v>
      </c>
      <c r="H1284" s="190"/>
      <c r="I1284" s="248" t="s">
        <v>4127</v>
      </c>
      <c r="J1284" s="190"/>
      <c r="K1284" s="190"/>
      <c r="L1284" s="190"/>
      <c r="M1284" s="190"/>
      <c r="N1284" s="268">
        <v>349.3</v>
      </c>
      <c r="O1284" s="268">
        <v>0</v>
      </c>
      <c r="P1284" s="190" t="s">
        <v>657</v>
      </c>
      <c r="Q1284" s="375"/>
    </row>
    <row r="1285" spans="1:17" ht="63.75">
      <c r="A1285" s="265" t="s">
        <v>553</v>
      </c>
      <c r="B1285" s="190"/>
      <c r="C1285" s="266" t="s">
        <v>605</v>
      </c>
      <c r="D1285" s="267">
        <v>43882</v>
      </c>
      <c r="E1285" s="237" t="s">
        <v>3312</v>
      </c>
      <c r="F1285" s="237" t="s">
        <v>3</v>
      </c>
      <c r="G1285" s="237">
        <v>1826638</v>
      </c>
      <c r="H1285" s="190"/>
      <c r="I1285" s="248" t="s">
        <v>3977</v>
      </c>
      <c r="J1285" s="190"/>
      <c r="K1285" s="190"/>
      <c r="L1285" s="190"/>
      <c r="M1285" s="190"/>
      <c r="N1285" s="268">
        <v>0</v>
      </c>
      <c r="O1285" s="268">
        <v>10.95</v>
      </c>
      <c r="P1285" s="190" t="s">
        <v>657</v>
      </c>
      <c r="Q1285" s="375"/>
    </row>
    <row r="1286" spans="1:17" ht="51">
      <c r="A1286" s="265" t="s">
        <v>553</v>
      </c>
      <c r="B1286" s="190"/>
      <c r="C1286" s="266" t="s">
        <v>605</v>
      </c>
      <c r="D1286" s="267">
        <v>43882</v>
      </c>
      <c r="E1286" s="237" t="s">
        <v>3313</v>
      </c>
      <c r="F1286" s="237" t="s">
        <v>3</v>
      </c>
      <c r="G1286" s="237">
        <v>1826639</v>
      </c>
      <c r="H1286" s="190"/>
      <c r="I1286" s="248" t="s">
        <v>3978</v>
      </c>
      <c r="J1286" s="190"/>
      <c r="K1286" s="190"/>
      <c r="L1286" s="190"/>
      <c r="M1286" s="190"/>
      <c r="N1286" s="268">
        <v>0</v>
      </c>
      <c r="O1286" s="268">
        <v>100</v>
      </c>
      <c r="P1286" s="190" t="s">
        <v>657</v>
      </c>
      <c r="Q1286" s="375"/>
    </row>
    <row r="1287" spans="1:17" ht="63.75">
      <c r="A1287" s="265" t="s">
        <v>553</v>
      </c>
      <c r="B1287" s="190"/>
      <c r="C1287" s="266" t="s">
        <v>605</v>
      </c>
      <c r="D1287" s="267">
        <v>43882</v>
      </c>
      <c r="E1287" s="237" t="s">
        <v>3314</v>
      </c>
      <c r="F1287" s="237" t="s">
        <v>3</v>
      </c>
      <c r="G1287" s="237">
        <v>1826641</v>
      </c>
      <c r="H1287" s="190"/>
      <c r="I1287" s="248" t="s">
        <v>3979</v>
      </c>
      <c r="J1287" s="190"/>
      <c r="K1287" s="190"/>
      <c r="L1287" s="190"/>
      <c r="M1287" s="190"/>
      <c r="N1287" s="268">
        <v>0</v>
      </c>
      <c r="O1287" s="268">
        <v>179.66</v>
      </c>
      <c r="P1287" s="190" t="s">
        <v>657</v>
      </c>
      <c r="Q1287" s="375"/>
    </row>
    <row r="1288" spans="1:17" ht="51">
      <c r="A1288" s="265" t="s">
        <v>553</v>
      </c>
      <c r="B1288" s="190"/>
      <c r="C1288" s="266" t="s">
        <v>605</v>
      </c>
      <c r="D1288" s="267">
        <v>43882</v>
      </c>
      <c r="E1288" s="237" t="s">
        <v>3315</v>
      </c>
      <c r="F1288" s="237" t="s">
        <v>3</v>
      </c>
      <c r="G1288" s="237">
        <v>1826684</v>
      </c>
      <c r="H1288" s="190"/>
      <c r="I1288" s="248" t="s">
        <v>3980</v>
      </c>
      <c r="J1288" s="190"/>
      <c r="K1288" s="190"/>
      <c r="L1288" s="190"/>
      <c r="M1288" s="190"/>
      <c r="N1288" s="268">
        <v>0</v>
      </c>
      <c r="O1288" s="268">
        <v>557.84</v>
      </c>
      <c r="P1288" s="190" t="s">
        <v>657</v>
      </c>
      <c r="Q1288" s="375"/>
    </row>
    <row r="1289" spans="1:17" ht="51">
      <c r="A1289" s="265">
        <v>15</v>
      </c>
      <c r="B1289" s="190"/>
      <c r="C1289" s="266" t="s">
        <v>42</v>
      </c>
      <c r="D1289" s="267">
        <v>43882</v>
      </c>
      <c r="E1289" s="237" t="s">
        <v>3316</v>
      </c>
      <c r="F1289" s="237" t="s">
        <v>3</v>
      </c>
      <c r="G1289" s="237">
        <v>1826687</v>
      </c>
      <c r="H1289" s="190"/>
      <c r="I1289" s="248" t="s">
        <v>3981</v>
      </c>
      <c r="J1289" s="190"/>
      <c r="K1289" s="190"/>
      <c r="L1289" s="190"/>
      <c r="M1289" s="190"/>
      <c r="N1289" s="268">
        <v>0</v>
      </c>
      <c r="O1289" s="268">
        <v>328.57</v>
      </c>
      <c r="P1289" s="190" t="s">
        <v>657</v>
      </c>
      <c r="Q1289" s="375"/>
    </row>
    <row r="1290" spans="1:17" ht="51">
      <c r="A1290" s="265">
        <v>16</v>
      </c>
      <c r="B1290" s="190"/>
      <c r="C1290" s="266" t="s">
        <v>7133</v>
      </c>
      <c r="D1290" s="267">
        <v>43882</v>
      </c>
      <c r="E1290" s="237" t="s">
        <v>3317</v>
      </c>
      <c r="F1290" s="237" t="s">
        <v>3</v>
      </c>
      <c r="G1290" s="237">
        <v>1826706</v>
      </c>
      <c r="H1290" s="190"/>
      <c r="I1290" s="248" t="s">
        <v>8384</v>
      </c>
      <c r="J1290" s="190"/>
      <c r="K1290" s="190"/>
      <c r="L1290" s="190"/>
      <c r="M1290" s="190"/>
      <c r="N1290" s="268">
        <v>0</v>
      </c>
      <c r="O1290" s="268">
        <v>454.61</v>
      </c>
      <c r="P1290" s="190" t="s">
        <v>657</v>
      </c>
      <c r="Q1290" s="375"/>
    </row>
    <row r="1291" spans="1:17" ht="38.25">
      <c r="A1291" s="265">
        <v>35</v>
      </c>
      <c r="B1291" s="190"/>
      <c r="C1291" s="266" t="s">
        <v>46</v>
      </c>
      <c r="D1291" s="267">
        <v>43882</v>
      </c>
      <c r="E1291" s="237" t="s">
        <v>3318</v>
      </c>
      <c r="F1291" s="237" t="s">
        <v>3</v>
      </c>
      <c r="G1291" s="237">
        <v>1826722</v>
      </c>
      <c r="H1291" s="190"/>
      <c r="I1291" s="248" t="s">
        <v>3982</v>
      </c>
      <c r="J1291" s="190"/>
      <c r="K1291" s="190"/>
      <c r="L1291" s="190"/>
      <c r="M1291" s="190"/>
      <c r="N1291" s="268">
        <v>0</v>
      </c>
      <c r="O1291" s="268">
        <v>2968.42</v>
      </c>
      <c r="P1291" s="190" t="s">
        <v>657</v>
      </c>
      <c r="Q1291" s="375"/>
    </row>
    <row r="1292" spans="1:17" ht="63.75">
      <c r="A1292" s="265">
        <v>15</v>
      </c>
      <c r="B1292" s="190"/>
      <c r="C1292" s="266" t="s">
        <v>42</v>
      </c>
      <c r="D1292" s="267">
        <v>43882</v>
      </c>
      <c r="E1292" s="237" t="s">
        <v>3319</v>
      </c>
      <c r="F1292" s="237" t="s">
        <v>3</v>
      </c>
      <c r="G1292" s="237">
        <v>1826743</v>
      </c>
      <c r="H1292" s="190"/>
      <c r="I1292" s="248" t="s">
        <v>3983</v>
      </c>
      <c r="J1292" s="190"/>
      <c r="K1292" s="190"/>
      <c r="L1292" s="190"/>
      <c r="M1292" s="190"/>
      <c r="N1292" s="268">
        <v>0</v>
      </c>
      <c r="O1292" s="268">
        <v>21.65</v>
      </c>
      <c r="P1292" s="190" t="s">
        <v>657</v>
      </c>
      <c r="Q1292" s="375"/>
    </row>
    <row r="1293" spans="1:17" ht="63.75">
      <c r="A1293" s="265">
        <v>35</v>
      </c>
      <c r="B1293" s="190"/>
      <c r="C1293" s="266" t="s">
        <v>46</v>
      </c>
      <c r="D1293" s="267">
        <v>43882</v>
      </c>
      <c r="E1293" s="237" t="s">
        <v>3320</v>
      </c>
      <c r="F1293" s="237" t="s">
        <v>3</v>
      </c>
      <c r="G1293" s="237">
        <v>1826761</v>
      </c>
      <c r="H1293" s="190"/>
      <c r="I1293" s="248" t="s">
        <v>3984</v>
      </c>
      <c r="J1293" s="190"/>
      <c r="K1293" s="190"/>
      <c r="L1293" s="190"/>
      <c r="M1293" s="190"/>
      <c r="N1293" s="268">
        <v>0</v>
      </c>
      <c r="O1293" s="268">
        <v>192.7</v>
      </c>
      <c r="P1293" s="190" t="s">
        <v>657</v>
      </c>
      <c r="Q1293" s="375"/>
    </row>
    <row r="1294" spans="1:17" ht="63.75">
      <c r="A1294" s="265">
        <v>132</v>
      </c>
      <c r="B1294" s="190"/>
      <c r="C1294" s="266" t="s">
        <v>67</v>
      </c>
      <c r="D1294" s="267">
        <v>43882</v>
      </c>
      <c r="E1294" s="237" t="s">
        <v>3321</v>
      </c>
      <c r="F1294" s="237" t="s">
        <v>3</v>
      </c>
      <c r="G1294" s="237">
        <v>1826624</v>
      </c>
      <c r="H1294" s="190"/>
      <c r="I1294" s="248" t="s">
        <v>3985</v>
      </c>
      <c r="J1294" s="190"/>
      <c r="K1294" s="190"/>
      <c r="L1294" s="190"/>
      <c r="M1294" s="190"/>
      <c r="N1294" s="268">
        <v>0</v>
      </c>
      <c r="O1294" s="268">
        <v>18138.68</v>
      </c>
      <c r="P1294" s="190" t="s">
        <v>657</v>
      </c>
      <c r="Q1294" s="375"/>
    </row>
    <row r="1295" spans="1:17" ht="63.75">
      <c r="A1295" s="265" t="s">
        <v>553</v>
      </c>
      <c r="B1295" s="190"/>
      <c r="C1295" s="266" t="s">
        <v>605</v>
      </c>
      <c r="D1295" s="267">
        <v>43882</v>
      </c>
      <c r="E1295" s="237" t="s">
        <v>3322</v>
      </c>
      <c r="F1295" s="237" t="s">
        <v>3</v>
      </c>
      <c r="G1295" s="237">
        <v>1826640</v>
      </c>
      <c r="H1295" s="190"/>
      <c r="I1295" s="248" t="s">
        <v>3986</v>
      </c>
      <c r="J1295" s="190"/>
      <c r="K1295" s="190"/>
      <c r="L1295" s="190"/>
      <c r="M1295" s="190"/>
      <c r="N1295" s="268">
        <v>0</v>
      </c>
      <c r="O1295" s="268">
        <v>960</v>
      </c>
      <c r="P1295" s="190" t="s">
        <v>657</v>
      </c>
      <c r="Q1295" s="375"/>
    </row>
    <row r="1296" spans="1:17" ht="63.75">
      <c r="A1296" s="265">
        <v>76</v>
      </c>
      <c r="B1296" s="190"/>
      <c r="C1296" s="266" t="s">
        <v>54</v>
      </c>
      <c r="D1296" s="267">
        <v>43882</v>
      </c>
      <c r="E1296" s="237" t="s">
        <v>3323</v>
      </c>
      <c r="F1296" s="237" t="s">
        <v>3</v>
      </c>
      <c r="G1296" s="237">
        <v>1826692</v>
      </c>
      <c r="H1296" s="190"/>
      <c r="I1296" s="248" t="s">
        <v>3987</v>
      </c>
      <c r="J1296" s="190"/>
      <c r="K1296" s="190"/>
      <c r="L1296" s="190"/>
      <c r="M1296" s="190"/>
      <c r="N1296" s="268">
        <v>0</v>
      </c>
      <c r="O1296" s="268">
        <v>906</v>
      </c>
      <c r="P1296" s="190" t="s">
        <v>657</v>
      </c>
      <c r="Q1296" s="375"/>
    </row>
    <row r="1297" spans="1:17" ht="63.75">
      <c r="A1297" s="265">
        <v>513</v>
      </c>
      <c r="B1297" s="190"/>
      <c r="C1297" s="266" t="s">
        <v>169</v>
      </c>
      <c r="D1297" s="267">
        <v>43882</v>
      </c>
      <c r="E1297" s="237" t="s">
        <v>3478</v>
      </c>
      <c r="F1297" s="237" t="s">
        <v>15</v>
      </c>
      <c r="G1297" s="237">
        <v>1280474</v>
      </c>
      <c r="H1297" s="190"/>
      <c r="I1297" s="248" t="s">
        <v>4128</v>
      </c>
      <c r="J1297" s="190"/>
      <c r="K1297" s="190"/>
      <c r="L1297" s="190"/>
      <c r="M1297" s="190"/>
      <c r="N1297" s="268">
        <v>50</v>
      </c>
      <c r="O1297" s="268">
        <v>0</v>
      </c>
      <c r="P1297" s="190" t="s">
        <v>657</v>
      </c>
      <c r="Q1297" s="375"/>
    </row>
    <row r="1298" spans="1:17" ht="76.5">
      <c r="A1298" s="265">
        <v>513</v>
      </c>
      <c r="B1298" s="190"/>
      <c r="C1298" s="266" t="s">
        <v>169</v>
      </c>
      <c r="D1298" s="267">
        <v>43882</v>
      </c>
      <c r="E1298" s="237" t="s">
        <v>3480</v>
      </c>
      <c r="F1298" s="237" t="s">
        <v>15</v>
      </c>
      <c r="G1298" s="237">
        <v>1280342</v>
      </c>
      <c r="H1298" s="190"/>
      <c r="I1298" s="248" t="s">
        <v>4130</v>
      </c>
      <c r="J1298" s="190"/>
      <c r="K1298" s="190"/>
      <c r="L1298" s="190"/>
      <c r="M1298" s="190"/>
      <c r="N1298" s="268">
        <v>50</v>
      </c>
      <c r="O1298" s="268">
        <v>0</v>
      </c>
      <c r="P1298" s="190" t="s">
        <v>657</v>
      </c>
      <c r="Q1298" s="375"/>
    </row>
    <row r="1299" spans="1:17" ht="63.75">
      <c r="A1299" s="265" t="s">
        <v>553</v>
      </c>
      <c r="B1299" s="190"/>
      <c r="C1299" s="266" t="s">
        <v>605</v>
      </c>
      <c r="D1299" s="267">
        <v>43882</v>
      </c>
      <c r="E1299" s="237" t="s">
        <v>3481</v>
      </c>
      <c r="F1299" s="237" t="s">
        <v>6</v>
      </c>
      <c r="G1299" s="237">
        <v>1246079</v>
      </c>
      <c r="H1299" s="190"/>
      <c r="I1299" s="248" t="s">
        <v>4131</v>
      </c>
      <c r="J1299" s="190"/>
      <c r="K1299" s="190"/>
      <c r="L1299" s="190"/>
      <c r="M1299" s="190"/>
      <c r="N1299" s="268">
        <v>0</v>
      </c>
      <c r="O1299" s="268">
        <v>7078.18</v>
      </c>
      <c r="P1299" s="190" t="s">
        <v>657</v>
      </c>
      <c r="Q1299" s="375"/>
    </row>
    <row r="1300" spans="1:17" ht="76.5">
      <c r="A1300" s="265">
        <v>513</v>
      </c>
      <c r="B1300" s="190"/>
      <c r="C1300" s="266" t="s">
        <v>169</v>
      </c>
      <c r="D1300" s="267">
        <v>43882</v>
      </c>
      <c r="E1300" s="237" t="s">
        <v>3482</v>
      </c>
      <c r="F1300" s="237" t="s">
        <v>15</v>
      </c>
      <c r="G1300" s="237">
        <v>1280477</v>
      </c>
      <c r="H1300" s="190"/>
      <c r="I1300" s="248" t="s">
        <v>4132</v>
      </c>
      <c r="J1300" s="190"/>
      <c r="K1300" s="190"/>
      <c r="L1300" s="190"/>
      <c r="M1300" s="190"/>
      <c r="N1300" s="268">
        <v>50</v>
      </c>
      <c r="O1300" s="268">
        <v>0</v>
      </c>
      <c r="P1300" s="190" t="s">
        <v>657</v>
      </c>
      <c r="Q1300" s="375"/>
    </row>
    <row r="1301" spans="1:17" ht="51">
      <c r="A1301" s="265">
        <v>513</v>
      </c>
      <c r="B1301" s="190"/>
      <c r="C1301" s="266" t="s">
        <v>169</v>
      </c>
      <c r="D1301" s="267">
        <v>43882</v>
      </c>
      <c r="E1301" s="237" t="s">
        <v>3483</v>
      </c>
      <c r="F1301" s="237" t="s">
        <v>15</v>
      </c>
      <c r="G1301" s="237">
        <v>1280898</v>
      </c>
      <c r="H1301" s="190"/>
      <c r="I1301" s="248" t="s">
        <v>2448</v>
      </c>
      <c r="J1301" s="190"/>
      <c r="K1301" s="190"/>
      <c r="L1301" s="190"/>
      <c r="M1301" s="190"/>
      <c r="N1301" s="268">
        <v>50</v>
      </c>
      <c r="O1301" s="268">
        <v>0</v>
      </c>
      <c r="P1301" s="190" t="s">
        <v>657</v>
      </c>
      <c r="Q1301" s="375"/>
    </row>
    <row r="1302" spans="1:17" ht="76.5">
      <c r="A1302" s="265" t="s">
        <v>556</v>
      </c>
      <c r="B1302" s="190"/>
      <c r="C1302" s="266" t="s">
        <v>714</v>
      </c>
      <c r="D1302" s="267">
        <v>43882</v>
      </c>
      <c r="E1302" s="237" t="s">
        <v>3484</v>
      </c>
      <c r="F1302" s="237" t="s">
        <v>658</v>
      </c>
      <c r="G1302" s="237">
        <v>1228991</v>
      </c>
      <c r="H1302" s="190"/>
      <c r="I1302" s="248" t="s">
        <v>4133</v>
      </c>
      <c r="J1302" s="190"/>
      <c r="K1302" s="190"/>
      <c r="L1302" s="190"/>
      <c r="M1302" s="190"/>
      <c r="N1302" s="268">
        <v>39869</v>
      </c>
      <c r="O1302" s="268">
        <v>0</v>
      </c>
      <c r="P1302" s="190" t="s">
        <v>657</v>
      </c>
      <c r="Q1302" s="375"/>
    </row>
    <row r="1303" spans="1:17" ht="63.75">
      <c r="A1303" s="265" t="s">
        <v>562</v>
      </c>
      <c r="B1303" s="190"/>
      <c r="C1303" s="266" t="s">
        <v>604</v>
      </c>
      <c r="D1303" s="267">
        <v>43882</v>
      </c>
      <c r="E1303" s="237" t="s">
        <v>3485</v>
      </c>
      <c r="F1303" s="237" t="s">
        <v>6</v>
      </c>
      <c r="G1303" s="237">
        <v>1246340</v>
      </c>
      <c r="H1303" s="190"/>
      <c r="I1303" s="248" t="s">
        <v>4134</v>
      </c>
      <c r="J1303" s="190"/>
      <c r="K1303" s="190"/>
      <c r="L1303" s="190"/>
      <c r="M1303" s="190"/>
      <c r="N1303" s="268">
        <v>0</v>
      </c>
      <c r="O1303" s="268">
        <v>2800</v>
      </c>
      <c r="P1303" s="190" t="s">
        <v>657</v>
      </c>
      <c r="Q1303" s="375"/>
    </row>
    <row r="1304" spans="1:17" ht="51">
      <c r="A1304" s="265">
        <v>119</v>
      </c>
      <c r="B1304" s="190"/>
      <c r="C1304" s="266" t="s">
        <v>62</v>
      </c>
      <c r="D1304" s="267">
        <v>43882</v>
      </c>
      <c r="E1304" s="237" t="s">
        <v>3486</v>
      </c>
      <c r="F1304" s="237" t="s">
        <v>11</v>
      </c>
      <c r="G1304" s="237">
        <v>979250</v>
      </c>
      <c r="H1304" s="190"/>
      <c r="I1304" s="248" t="s">
        <v>4135</v>
      </c>
      <c r="J1304" s="190"/>
      <c r="K1304" s="190"/>
      <c r="L1304" s="190"/>
      <c r="M1304" s="190"/>
      <c r="N1304" s="268">
        <v>50</v>
      </c>
      <c r="O1304" s="268">
        <v>0</v>
      </c>
      <c r="P1304" s="190" t="s">
        <v>657</v>
      </c>
      <c r="Q1304" s="375"/>
    </row>
    <row r="1305" spans="1:17" ht="89.25">
      <c r="A1305" s="265">
        <v>132</v>
      </c>
      <c r="B1305" s="190"/>
      <c r="C1305" s="266" t="s">
        <v>67</v>
      </c>
      <c r="D1305" s="267">
        <v>43882</v>
      </c>
      <c r="E1305" s="237" t="s">
        <v>3487</v>
      </c>
      <c r="F1305" s="237" t="s">
        <v>11</v>
      </c>
      <c r="G1305" s="237">
        <v>979206</v>
      </c>
      <c r="H1305" s="190"/>
      <c r="I1305" s="248" t="s">
        <v>4136</v>
      </c>
      <c r="J1305" s="190"/>
      <c r="K1305" s="190"/>
      <c r="L1305" s="190"/>
      <c r="M1305" s="190"/>
      <c r="N1305" s="268">
        <v>708.22</v>
      </c>
      <c r="O1305" s="268">
        <v>0</v>
      </c>
      <c r="P1305" s="190" t="s">
        <v>657</v>
      </c>
      <c r="Q1305" s="375"/>
    </row>
    <row r="1306" spans="1:17" ht="51">
      <c r="A1306" s="265">
        <v>119</v>
      </c>
      <c r="B1306" s="190"/>
      <c r="C1306" s="266" t="s">
        <v>62</v>
      </c>
      <c r="D1306" s="267">
        <v>43882</v>
      </c>
      <c r="E1306" s="237" t="s">
        <v>3488</v>
      </c>
      <c r="F1306" s="237" t="s">
        <v>11</v>
      </c>
      <c r="G1306" s="237">
        <v>979249</v>
      </c>
      <c r="H1306" s="190"/>
      <c r="I1306" s="248" t="s">
        <v>4137</v>
      </c>
      <c r="J1306" s="190"/>
      <c r="K1306" s="190"/>
      <c r="L1306" s="190"/>
      <c r="M1306" s="190"/>
      <c r="N1306" s="268">
        <v>50</v>
      </c>
      <c r="O1306" s="268">
        <v>0</v>
      </c>
      <c r="P1306" s="190" t="s">
        <v>657</v>
      </c>
      <c r="Q1306" s="375"/>
    </row>
    <row r="1307" spans="1:17" ht="51">
      <c r="A1307" s="265">
        <v>291</v>
      </c>
      <c r="B1307" s="190"/>
      <c r="C1307" s="266" t="s">
        <v>128</v>
      </c>
      <c r="D1307" s="267">
        <v>43887</v>
      </c>
      <c r="E1307" s="237" t="s">
        <v>3324</v>
      </c>
      <c r="F1307" s="237" t="s">
        <v>3</v>
      </c>
      <c r="G1307" s="237">
        <v>1826930</v>
      </c>
      <c r="H1307" s="190"/>
      <c r="I1307" s="248" t="s">
        <v>3988</v>
      </c>
      <c r="J1307" s="190"/>
      <c r="K1307" s="190"/>
      <c r="L1307" s="190"/>
      <c r="M1307" s="190"/>
      <c r="N1307" s="268">
        <v>0</v>
      </c>
      <c r="O1307" s="268">
        <v>0.01</v>
      </c>
      <c r="P1307" s="190" t="s">
        <v>657</v>
      </c>
      <c r="Q1307" s="375"/>
    </row>
    <row r="1308" spans="1:17" ht="38.25">
      <c r="A1308" s="265">
        <v>15</v>
      </c>
      <c r="B1308" s="190"/>
      <c r="C1308" s="266" t="s">
        <v>42</v>
      </c>
      <c r="D1308" s="267">
        <v>43887</v>
      </c>
      <c r="E1308" s="237" t="s">
        <v>3325</v>
      </c>
      <c r="F1308" s="237" t="s">
        <v>3</v>
      </c>
      <c r="G1308" s="237">
        <v>1826983</v>
      </c>
      <c r="H1308" s="190"/>
      <c r="I1308" s="248" t="s">
        <v>3989</v>
      </c>
      <c r="J1308" s="190"/>
      <c r="K1308" s="190"/>
      <c r="L1308" s="190"/>
      <c r="M1308" s="190"/>
      <c r="N1308" s="268">
        <v>0</v>
      </c>
      <c r="O1308" s="268">
        <v>877.4</v>
      </c>
      <c r="P1308" s="190" t="s">
        <v>657</v>
      </c>
      <c r="Q1308" s="375"/>
    </row>
    <row r="1309" spans="1:17" ht="51">
      <c r="A1309" s="265">
        <v>15</v>
      </c>
      <c r="B1309" s="190"/>
      <c r="C1309" s="266" t="s">
        <v>42</v>
      </c>
      <c r="D1309" s="267">
        <v>43887</v>
      </c>
      <c r="E1309" s="237" t="s">
        <v>3326</v>
      </c>
      <c r="F1309" s="237" t="s">
        <v>3</v>
      </c>
      <c r="G1309" s="237">
        <v>1826985</v>
      </c>
      <c r="H1309" s="190"/>
      <c r="I1309" s="248" t="s">
        <v>3990</v>
      </c>
      <c r="J1309" s="190"/>
      <c r="K1309" s="190"/>
      <c r="L1309" s="190"/>
      <c r="M1309" s="190"/>
      <c r="N1309" s="268">
        <v>0</v>
      </c>
      <c r="O1309" s="268">
        <v>877.4</v>
      </c>
      <c r="P1309" s="190" t="s">
        <v>657</v>
      </c>
      <c r="Q1309" s="375"/>
    </row>
    <row r="1310" spans="1:17" ht="51">
      <c r="A1310" s="265">
        <v>15</v>
      </c>
      <c r="B1310" s="190"/>
      <c r="C1310" s="266" t="s">
        <v>42</v>
      </c>
      <c r="D1310" s="267">
        <v>43887</v>
      </c>
      <c r="E1310" s="237" t="s">
        <v>3327</v>
      </c>
      <c r="F1310" s="237" t="s">
        <v>3</v>
      </c>
      <c r="G1310" s="237">
        <v>1826986</v>
      </c>
      <c r="H1310" s="190"/>
      <c r="I1310" s="248" t="s">
        <v>3991</v>
      </c>
      <c r="J1310" s="190"/>
      <c r="K1310" s="190"/>
      <c r="L1310" s="190"/>
      <c r="M1310" s="190"/>
      <c r="N1310" s="268">
        <v>0</v>
      </c>
      <c r="O1310" s="268">
        <v>1008.5</v>
      </c>
      <c r="P1310" s="190" t="s">
        <v>657</v>
      </c>
      <c r="Q1310" s="375"/>
    </row>
    <row r="1311" spans="1:17" ht="38.25">
      <c r="A1311" s="265">
        <v>15</v>
      </c>
      <c r="B1311" s="190"/>
      <c r="C1311" s="266" t="s">
        <v>42</v>
      </c>
      <c r="D1311" s="267">
        <v>43887</v>
      </c>
      <c r="E1311" s="237" t="s">
        <v>3328</v>
      </c>
      <c r="F1311" s="237" t="s">
        <v>3</v>
      </c>
      <c r="G1311" s="237">
        <v>1826987</v>
      </c>
      <c r="H1311" s="190"/>
      <c r="I1311" s="248" t="s">
        <v>3992</v>
      </c>
      <c r="J1311" s="190"/>
      <c r="K1311" s="190"/>
      <c r="L1311" s="190"/>
      <c r="M1311" s="190"/>
      <c r="N1311" s="268">
        <v>0</v>
      </c>
      <c r="O1311" s="268">
        <v>877.4</v>
      </c>
      <c r="P1311" s="190" t="s">
        <v>657</v>
      </c>
      <c r="Q1311" s="375"/>
    </row>
    <row r="1312" spans="1:17" ht="38.25">
      <c r="A1312" s="265" t="s">
        <v>562</v>
      </c>
      <c r="B1312" s="190"/>
      <c r="C1312" s="266" t="s">
        <v>604</v>
      </c>
      <c r="D1312" s="267">
        <v>43887</v>
      </c>
      <c r="E1312" s="237" t="s">
        <v>3329</v>
      </c>
      <c r="F1312" s="237" t="s">
        <v>3</v>
      </c>
      <c r="G1312" s="237">
        <v>1827024</v>
      </c>
      <c r="H1312" s="190"/>
      <c r="I1312" s="248" t="s">
        <v>3993</v>
      </c>
      <c r="J1312" s="190"/>
      <c r="K1312" s="190"/>
      <c r="L1312" s="190"/>
      <c r="M1312" s="190"/>
      <c r="N1312" s="268">
        <v>0</v>
      </c>
      <c r="O1312" s="268">
        <v>2.73</v>
      </c>
      <c r="P1312" s="190" t="s">
        <v>657</v>
      </c>
      <c r="Q1312" s="375"/>
    </row>
    <row r="1313" spans="1:17" ht="38.25">
      <c r="A1313" s="265" t="s">
        <v>562</v>
      </c>
      <c r="B1313" s="190"/>
      <c r="C1313" s="266" t="s">
        <v>604</v>
      </c>
      <c r="D1313" s="267">
        <v>43887</v>
      </c>
      <c r="E1313" s="237" t="s">
        <v>3330</v>
      </c>
      <c r="F1313" s="237" t="s">
        <v>3</v>
      </c>
      <c r="G1313" s="237">
        <v>1827077</v>
      </c>
      <c r="H1313" s="190"/>
      <c r="I1313" s="248" t="s">
        <v>3994</v>
      </c>
      <c r="J1313" s="190"/>
      <c r="K1313" s="190"/>
      <c r="L1313" s="190"/>
      <c r="M1313" s="190"/>
      <c r="N1313" s="268">
        <v>0</v>
      </c>
      <c r="O1313" s="268">
        <v>293.64999999999998</v>
      </c>
      <c r="P1313" s="190" t="s">
        <v>657</v>
      </c>
      <c r="Q1313" s="375"/>
    </row>
    <row r="1314" spans="1:17" ht="51">
      <c r="A1314" s="265">
        <v>593</v>
      </c>
      <c r="B1314" s="190"/>
      <c r="C1314" s="266" t="s">
        <v>1389</v>
      </c>
      <c r="D1314" s="267">
        <v>43887</v>
      </c>
      <c r="E1314" s="237" t="s">
        <v>3331</v>
      </c>
      <c r="F1314" s="237" t="s">
        <v>3</v>
      </c>
      <c r="G1314" s="237">
        <v>1827127</v>
      </c>
      <c r="H1314" s="190"/>
      <c r="I1314" s="248" t="s">
        <v>3995</v>
      </c>
      <c r="J1314" s="190"/>
      <c r="K1314" s="190"/>
      <c r="L1314" s="190"/>
      <c r="M1314" s="190"/>
      <c r="N1314" s="268">
        <v>0</v>
      </c>
      <c r="O1314" s="268">
        <v>1767.66</v>
      </c>
      <c r="P1314" s="190" t="s">
        <v>657</v>
      </c>
      <c r="Q1314" s="375"/>
    </row>
    <row r="1315" spans="1:17" ht="63.75">
      <c r="A1315" s="265">
        <v>76</v>
      </c>
      <c r="B1315" s="190"/>
      <c r="C1315" s="266" t="s">
        <v>54</v>
      </c>
      <c r="D1315" s="267">
        <v>43887</v>
      </c>
      <c r="E1315" s="237" t="s">
        <v>3332</v>
      </c>
      <c r="F1315" s="237" t="s">
        <v>3</v>
      </c>
      <c r="G1315" s="237">
        <v>1826949</v>
      </c>
      <c r="H1315" s="190"/>
      <c r="I1315" s="248" t="s">
        <v>3996</v>
      </c>
      <c r="J1315" s="190"/>
      <c r="K1315" s="190"/>
      <c r="L1315" s="190"/>
      <c r="M1315" s="190"/>
      <c r="N1315" s="268">
        <v>0</v>
      </c>
      <c r="O1315" s="268">
        <v>567</v>
      </c>
      <c r="P1315" s="190" t="s">
        <v>657</v>
      </c>
      <c r="Q1315" s="375"/>
    </row>
    <row r="1316" spans="1:17" ht="63.75">
      <c r="A1316" s="265">
        <v>76</v>
      </c>
      <c r="B1316" s="190"/>
      <c r="C1316" s="266" t="s">
        <v>54</v>
      </c>
      <c r="D1316" s="267">
        <v>43887</v>
      </c>
      <c r="E1316" s="237" t="s">
        <v>3333</v>
      </c>
      <c r="F1316" s="237" t="s">
        <v>3</v>
      </c>
      <c r="G1316" s="237">
        <v>1826951</v>
      </c>
      <c r="H1316" s="190"/>
      <c r="I1316" s="248" t="s">
        <v>3997</v>
      </c>
      <c r="J1316" s="190"/>
      <c r="K1316" s="190"/>
      <c r="L1316" s="190"/>
      <c r="M1316" s="190"/>
      <c r="N1316" s="268">
        <v>0</v>
      </c>
      <c r="O1316" s="268">
        <v>567</v>
      </c>
      <c r="P1316" s="190" t="s">
        <v>657</v>
      </c>
      <c r="Q1316" s="375"/>
    </row>
    <row r="1317" spans="1:17" ht="51">
      <c r="A1317" s="265" t="s">
        <v>562</v>
      </c>
      <c r="B1317" s="190"/>
      <c r="C1317" s="266" t="s">
        <v>604</v>
      </c>
      <c r="D1317" s="267">
        <v>43887</v>
      </c>
      <c r="E1317" s="237" t="s">
        <v>3489</v>
      </c>
      <c r="F1317" s="237" t="s">
        <v>6</v>
      </c>
      <c r="G1317" s="237">
        <v>1247115</v>
      </c>
      <c r="H1317" s="190"/>
      <c r="I1317" s="248" t="s">
        <v>4138</v>
      </c>
      <c r="J1317" s="190"/>
      <c r="K1317" s="190"/>
      <c r="L1317" s="190"/>
      <c r="M1317" s="190"/>
      <c r="N1317" s="268">
        <v>0</v>
      </c>
      <c r="O1317" s="268">
        <v>244009.59</v>
      </c>
      <c r="P1317" s="190" t="s">
        <v>657</v>
      </c>
      <c r="Q1317" s="375"/>
    </row>
    <row r="1318" spans="1:17" ht="51">
      <c r="A1318" s="265">
        <v>513</v>
      </c>
      <c r="B1318" s="190"/>
      <c r="C1318" s="266" t="s">
        <v>169</v>
      </c>
      <c r="D1318" s="267">
        <v>43887</v>
      </c>
      <c r="E1318" s="237" t="s">
        <v>3490</v>
      </c>
      <c r="F1318" s="237" t="s">
        <v>15</v>
      </c>
      <c r="G1318" s="237">
        <v>1281504</v>
      </c>
      <c r="H1318" s="190"/>
      <c r="I1318" s="248" t="s">
        <v>1463</v>
      </c>
      <c r="J1318" s="190"/>
      <c r="K1318" s="190"/>
      <c r="L1318" s="190"/>
      <c r="M1318" s="190"/>
      <c r="N1318" s="268">
        <v>50</v>
      </c>
      <c r="O1318" s="268">
        <v>0</v>
      </c>
      <c r="P1318" s="190" t="s">
        <v>657</v>
      </c>
      <c r="Q1318" s="375"/>
    </row>
    <row r="1319" spans="1:17" ht="51">
      <c r="A1319" s="265">
        <v>513</v>
      </c>
      <c r="B1319" s="190"/>
      <c r="C1319" s="266" t="s">
        <v>169</v>
      </c>
      <c r="D1319" s="267">
        <v>43887</v>
      </c>
      <c r="E1319" s="237" t="s">
        <v>3491</v>
      </c>
      <c r="F1319" s="237" t="s">
        <v>15</v>
      </c>
      <c r="G1319" s="237">
        <v>1281508</v>
      </c>
      <c r="H1319" s="190"/>
      <c r="I1319" s="248" t="s">
        <v>2448</v>
      </c>
      <c r="J1319" s="190"/>
      <c r="K1319" s="190"/>
      <c r="L1319" s="190"/>
      <c r="M1319" s="190"/>
      <c r="N1319" s="268">
        <v>50</v>
      </c>
      <c r="O1319" s="268">
        <v>0</v>
      </c>
      <c r="P1319" s="190" t="s">
        <v>657</v>
      </c>
      <c r="Q1319" s="375"/>
    </row>
    <row r="1320" spans="1:17" ht="63.75">
      <c r="A1320" s="265">
        <v>513</v>
      </c>
      <c r="B1320" s="190"/>
      <c r="C1320" s="266" t="s">
        <v>169</v>
      </c>
      <c r="D1320" s="267">
        <v>43887</v>
      </c>
      <c r="E1320" s="237" t="s">
        <v>3492</v>
      </c>
      <c r="F1320" s="237" t="s">
        <v>15</v>
      </c>
      <c r="G1320" s="237">
        <v>1281521</v>
      </c>
      <c r="H1320" s="190"/>
      <c r="I1320" s="248" t="s">
        <v>4139</v>
      </c>
      <c r="J1320" s="190"/>
      <c r="K1320" s="190"/>
      <c r="L1320" s="190"/>
      <c r="M1320" s="190"/>
      <c r="N1320" s="268">
        <v>50</v>
      </c>
      <c r="O1320" s="268">
        <v>0</v>
      </c>
      <c r="P1320" s="190" t="s">
        <v>657</v>
      </c>
      <c r="Q1320" s="375"/>
    </row>
    <row r="1321" spans="1:17" ht="63.75">
      <c r="A1321" s="265">
        <v>513</v>
      </c>
      <c r="B1321" s="190"/>
      <c r="C1321" s="266" t="s">
        <v>169</v>
      </c>
      <c r="D1321" s="267">
        <v>43887</v>
      </c>
      <c r="E1321" s="237" t="s">
        <v>3493</v>
      </c>
      <c r="F1321" s="237" t="s">
        <v>15</v>
      </c>
      <c r="G1321" s="237">
        <v>1281523</v>
      </c>
      <c r="H1321" s="190"/>
      <c r="I1321" s="248" t="s">
        <v>4140</v>
      </c>
      <c r="J1321" s="190"/>
      <c r="K1321" s="190"/>
      <c r="L1321" s="190"/>
      <c r="M1321" s="190"/>
      <c r="N1321" s="268">
        <v>50</v>
      </c>
      <c r="O1321" s="268">
        <v>0</v>
      </c>
      <c r="P1321" s="190" t="s">
        <v>657</v>
      </c>
      <c r="Q1321" s="375"/>
    </row>
    <row r="1322" spans="1:17" ht="51">
      <c r="A1322" s="265">
        <v>119</v>
      </c>
      <c r="B1322" s="190"/>
      <c r="C1322" s="266" t="s">
        <v>62</v>
      </c>
      <c r="D1322" s="267">
        <v>43887</v>
      </c>
      <c r="E1322" s="237" t="s">
        <v>3494</v>
      </c>
      <c r="F1322" s="237" t="s">
        <v>11</v>
      </c>
      <c r="G1322" s="237">
        <v>979383</v>
      </c>
      <c r="H1322" s="190"/>
      <c r="I1322" s="248" t="s">
        <v>4141</v>
      </c>
      <c r="J1322" s="190"/>
      <c r="K1322" s="190"/>
      <c r="L1322" s="190"/>
      <c r="M1322" s="190"/>
      <c r="N1322" s="268">
        <v>50</v>
      </c>
      <c r="O1322" s="268">
        <v>0</v>
      </c>
      <c r="P1322" s="190" t="s">
        <v>657</v>
      </c>
      <c r="Q1322" s="375"/>
    </row>
    <row r="1323" spans="1:17" ht="51">
      <c r="A1323" s="265">
        <v>119</v>
      </c>
      <c r="B1323" s="190"/>
      <c r="C1323" s="266" t="s">
        <v>62</v>
      </c>
      <c r="D1323" s="267">
        <v>43887</v>
      </c>
      <c r="E1323" s="237" t="s">
        <v>3495</v>
      </c>
      <c r="F1323" s="237" t="s">
        <v>11</v>
      </c>
      <c r="G1323" s="237">
        <v>979384</v>
      </c>
      <c r="H1323" s="190"/>
      <c r="I1323" s="248" t="s">
        <v>4142</v>
      </c>
      <c r="J1323" s="190"/>
      <c r="K1323" s="190"/>
      <c r="L1323" s="190"/>
      <c r="M1323" s="190"/>
      <c r="N1323" s="268">
        <v>50</v>
      </c>
      <c r="O1323" s="268">
        <v>0</v>
      </c>
      <c r="P1323" s="190" t="s">
        <v>657</v>
      </c>
      <c r="Q1323" s="375"/>
    </row>
    <row r="1324" spans="1:17" ht="51">
      <c r="A1324" s="265" t="s">
        <v>553</v>
      </c>
      <c r="B1324" s="190"/>
      <c r="C1324" s="266" t="s">
        <v>605</v>
      </c>
      <c r="D1324" s="267">
        <v>43887</v>
      </c>
      <c r="E1324" s="237" t="s">
        <v>3496</v>
      </c>
      <c r="F1324" s="237" t="s">
        <v>6</v>
      </c>
      <c r="G1324" s="237">
        <v>1281767</v>
      </c>
      <c r="H1324" s="190"/>
      <c r="I1324" s="248" t="s">
        <v>4143</v>
      </c>
      <c r="J1324" s="190"/>
      <c r="K1324" s="190"/>
      <c r="L1324" s="190"/>
      <c r="M1324" s="190"/>
      <c r="N1324" s="268">
        <v>0</v>
      </c>
      <c r="O1324" s="268">
        <v>100089.46</v>
      </c>
      <c r="P1324" s="190" t="s">
        <v>657</v>
      </c>
      <c r="Q1324" s="375"/>
    </row>
    <row r="1325" spans="1:17" ht="76.5">
      <c r="A1325" s="265" t="s">
        <v>554</v>
      </c>
      <c r="B1325" s="190"/>
      <c r="C1325" s="266" t="s">
        <v>726</v>
      </c>
      <c r="D1325" s="267">
        <v>43887</v>
      </c>
      <c r="E1325" s="237" t="s">
        <v>3497</v>
      </c>
      <c r="F1325" s="237" t="s">
        <v>11</v>
      </c>
      <c r="G1325" s="237">
        <v>13202</v>
      </c>
      <c r="H1325" s="190"/>
      <c r="I1325" s="248" t="s">
        <v>4144</v>
      </c>
      <c r="J1325" s="190"/>
      <c r="K1325" s="190"/>
      <c r="L1325" s="190"/>
      <c r="M1325" s="190"/>
      <c r="N1325" s="268">
        <v>306.29000000000002</v>
      </c>
      <c r="O1325" s="268">
        <v>0</v>
      </c>
      <c r="P1325" s="190" t="s">
        <v>657</v>
      </c>
      <c r="Q1325" s="375"/>
    </row>
    <row r="1326" spans="1:17" ht="51">
      <c r="A1326" s="265">
        <v>513</v>
      </c>
      <c r="B1326" s="190"/>
      <c r="C1326" s="266" t="s">
        <v>169</v>
      </c>
      <c r="D1326" s="267">
        <v>43887</v>
      </c>
      <c r="E1326" s="237" t="s">
        <v>3498</v>
      </c>
      <c r="F1326" s="237" t="s">
        <v>15</v>
      </c>
      <c r="G1326" s="237">
        <v>1281762</v>
      </c>
      <c r="H1326" s="190"/>
      <c r="I1326" s="248" t="s">
        <v>4145</v>
      </c>
      <c r="J1326" s="190"/>
      <c r="K1326" s="190"/>
      <c r="L1326" s="190"/>
      <c r="M1326" s="190"/>
      <c r="N1326" s="268">
        <v>50</v>
      </c>
      <c r="O1326" s="268">
        <v>0</v>
      </c>
      <c r="P1326" s="190" t="s">
        <v>657</v>
      </c>
      <c r="Q1326" s="375"/>
    </row>
    <row r="1327" spans="1:17" ht="51">
      <c r="A1327" s="265">
        <v>513</v>
      </c>
      <c r="B1327" s="190"/>
      <c r="C1327" s="266" t="s">
        <v>169</v>
      </c>
      <c r="D1327" s="267">
        <v>43887</v>
      </c>
      <c r="E1327" s="237" t="s">
        <v>3499</v>
      </c>
      <c r="F1327" s="237" t="s">
        <v>15</v>
      </c>
      <c r="G1327" s="237">
        <v>1281764</v>
      </c>
      <c r="H1327" s="190"/>
      <c r="I1327" s="248" t="s">
        <v>4146</v>
      </c>
      <c r="J1327" s="190"/>
      <c r="K1327" s="190"/>
      <c r="L1327" s="190"/>
      <c r="M1327" s="190"/>
      <c r="N1327" s="268">
        <v>50</v>
      </c>
      <c r="O1327" s="268">
        <v>0</v>
      </c>
      <c r="P1327" s="190" t="s">
        <v>657</v>
      </c>
      <c r="Q1327" s="375"/>
    </row>
    <row r="1328" spans="1:17" ht="89.25">
      <c r="A1328" s="265">
        <v>132</v>
      </c>
      <c r="B1328" s="190"/>
      <c r="C1328" s="266" t="s">
        <v>67</v>
      </c>
      <c r="D1328" s="267">
        <v>43887</v>
      </c>
      <c r="E1328" s="237" t="s">
        <v>3500</v>
      </c>
      <c r="F1328" s="237" t="s">
        <v>11</v>
      </c>
      <c r="G1328" s="237">
        <v>979400</v>
      </c>
      <c r="H1328" s="190"/>
      <c r="I1328" s="248" t="s">
        <v>4147</v>
      </c>
      <c r="J1328" s="190"/>
      <c r="K1328" s="190"/>
      <c r="L1328" s="190"/>
      <c r="M1328" s="190"/>
      <c r="N1328" s="268">
        <v>398.49</v>
      </c>
      <c r="O1328" s="268">
        <v>0</v>
      </c>
      <c r="P1328" s="190" t="s">
        <v>657</v>
      </c>
      <c r="Q1328" s="375"/>
    </row>
    <row r="1329" spans="1:17" ht="38.25">
      <c r="A1329" s="265">
        <v>35</v>
      </c>
      <c r="B1329" s="190"/>
      <c r="C1329" s="266" t="s">
        <v>46</v>
      </c>
      <c r="D1329" s="267">
        <v>43888</v>
      </c>
      <c r="E1329" s="237" t="s">
        <v>3334</v>
      </c>
      <c r="F1329" s="237" t="s">
        <v>3</v>
      </c>
      <c r="G1329" s="237">
        <v>1827293</v>
      </c>
      <c r="H1329" s="190"/>
      <c r="I1329" s="248" t="s">
        <v>3998</v>
      </c>
      <c r="J1329" s="190"/>
      <c r="K1329" s="190"/>
      <c r="L1329" s="190"/>
      <c r="M1329" s="190"/>
      <c r="N1329" s="268">
        <v>0</v>
      </c>
      <c r="O1329" s="268">
        <v>18</v>
      </c>
      <c r="P1329" s="190" t="s">
        <v>657</v>
      </c>
      <c r="Q1329" s="375"/>
    </row>
    <row r="1330" spans="1:17" ht="38.25">
      <c r="A1330" s="265">
        <v>526</v>
      </c>
      <c r="B1330" s="190"/>
      <c r="C1330" s="266" t="s">
        <v>1360</v>
      </c>
      <c r="D1330" s="267">
        <v>43888</v>
      </c>
      <c r="E1330" s="237" t="s">
        <v>3335</v>
      </c>
      <c r="F1330" s="237" t="s">
        <v>3</v>
      </c>
      <c r="G1330" s="237">
        <v>1827342</v>
      </c>
      <c r="H1330" s="190"/>
      <c r="I1330" s="248" t="s">
        <v>3999</v>
      </c>
      <c r="J1330" s="190"/>
      <c r="K1330" s="190"/>
      <c r="L1330" s="190"/>
      <c r="M1330" s="190"/>
      <c r="N1330" s="268">
        <v>0</v>
      </c>
      <c r="O1330" s="268">
        <v>643</v>
      </c>
      <c r="P1330" s="190" t="s">
        <v>657</v>
      </c>
      <c r="Q1330" s="375"/>
    </row>
    <row r="1331" spans="1:17" ht="38.25">
      <c r="A1331" s="265">
        <v>526</v>
      </c>
      <c r="B1331" s="190"/>
      <c r="C1331" s="266" t="s">
        <v>1360</v>
      </c>
      <c r="D1331" s="267">
        <v>43888</v>
      </c>
      <c r="E1331" s="237" t="s">
        <v>3336</v>
      </c>
      <c r="F1331" s="237" t="s">
        <v>3</v>
      </c>
      <c r="G1331" s="237">
        <v>1827343</v>
      </c>
      <c r="H1331" s="190"/>
      <c r="I1331" s="248" t="s">
        <v>3999</v>
      </c>
      <c r="J1331" s="190"/>
      <c r="K1331" s="190"/>
      <c r="L1331" s="190"/>
      <c r="M1331" s="190"/>
      <c r="N1331" s="268">
        <v>0</v>
      </c>
      <c r="O1331" s="268">
        <v>220</v>
      </c>
      <c r="P1331" s="190" t="s">
        <v>657</v>
      </c>
      <c r="Q1331" s="375"/>
    </row>
    <row r="1332" spans="1:17" ht="63.75">
      <c r="A1332" s="265">
        <v>47</v>
      </c>
      <c r="B1332" s="190"/>
      <c r="C1332" s="266" t="s">
        <v>49</v>
      </c>
      <c r="D1332" s="267">
        <v>43888</v>
      </c>
      <c r="E1332" s="237" t="s">
        <v>3337</v>
      </c>
      <c r="F1332" s="237" t="s">
        <v>3</v>
      </c>
      <c r="G1332" s="237">
        <v>1827357</v>
      </c>
      <c r="H1332" s="190"/>
      <c r="I1332" s="248" t="s">
        <v>4000</v>
      </c>
      <c r="J1332" s="190"/>
      <c r="K1332" s="190"/>
      <c r="L1332" s="190"/>
      <c r="M1332" s="190"/>
      <c r="N1332" s="268">
        <v>0</v>
      </c>
      <c r="O1332" s="268">
        <v>10</v>
      </c>
      <c r="P1332" s="190" t="s">
        <v>657</v>
      </c>
      <c r="Q1332" s="375"/>
    </row>
    <row r="1333" spans="1:17" ht="63.75">
      <c r="A1333" s="265" t="s">
        <v>553</v>
      </c>
      <c r="B1333" s="190"/>
      <c r="C1333" s="266" t="s">
        <v>605</v>
      </c>
      <c r="D1333" s="267">
        <v>43888</v>
      </c>
      <c r="E1333" s="237" t="s">
        <v>3338</v>
      </c>
      <c r="F1333" s="237" t="s">
        <v>3</v>
      </c>
      <c r="G1333" s="237">
        <v>1827390</v>
      </c>
      <c r="H1333" s="190"/>
      <c r="I1333" s="248" t="s">
        <v>4001</v>
      </c>
      <c r="J1333" s="190"/>
      <c r="K1333" s="190"/>
      <c r="L1333" s="190"/>
      <c r="M1333" s="190"/>
      <c r="N1333" s="268">
        <v>0</v>
      </c>
      <c r="O1333" s="268">
        <v>69.7</v>
      </c>
      <c r="P1333" s="190" t="s">
        <v>657</v>
      </c>
      <c r="Q1333" s="375"/>
    </row>
    <row r="1334" spans="1:17" ht="51">
      <c r="A1334" s="265">
        <v>47</v>
      </c>
      <c r="B1334" s="190"/>
      <c r="C1334" s="266" t="s">
        <v>49</v>
      </c>
      <c r="D1334" s="267">
        <v>43888</v>
      </c>
      <c r="E1334" s="237" t="s">
        <v>3339</v>
      </c>
      <c r="F1334" s="237" t="s">
        <v>3</v>
      </c>
      <c r="G1334" s="237">
        <v>1827431</v>
      </c>
      <c r="H1334" s="190"/>
      <c r="I1334" s="248" t="s">
        <v>4002</v>
      </c>
      <c r="J1334" s="190"/>
      <c r="K1334" s="190"/>
      <c r="L1334" s="190"/>
      <c r="M1334" s="190"/>
      <c r="N1334" s="268">
        <v>0</v>
      </c>
      <c r="O1334" s="268">
        <v>10.199999999999999</v>
      </c>
      <c r="P1334" s="190" t="s">
        <v>657</v>
      </c>
      <c r="Q1334" s="375"/>
    </row>
    <row r="1335" spans="1:17" ht="51">
      <c r="A1335" s="265">
        <v>86</v>
      </c>
      <c r="B1335" s="190"/>
      <c r="C1335" s="266" t="s">
        <v>56</v>
      </c>
      <c r="D1335" s="267">
        <v>43888</v>
      </c>
      <c r="E1335" s="237" t="s">
        <v>3340</v>
      </c>
      <c r="F1335" s="237" t="s">
        <v>3</v>
      </c>
      <c r="G1335" s="237">
        <v>1827433</v>
      </c>
      <c r="H1335" s="190"/>
      <c r="I1335" s="248" t="s">
        <v>4003</v>
      </c>
      <c r="J1335" s="190"/>
      <c r="K1335" s="190"/>
      <c r="L1335" s="190"/>
      <c r="M1335" s="190"/>
      <c r="N1335" s="268">
        <v>0</v>
      </c>
      <c r="O1335" s="268">
        <v>53304.17</v>
      </c>
      <c r="P1335" s="190" t="s">
        <v>657</v>
      </c>
      <c r="Q1335" s="375"/>
    </row>
    <row r="1336" spans="1:17" ht="51">
      <c r="A1336" s="265">
        <v>153</v>
      </c>
      <c r="B1336" s="190"/>
      <c r="C1336" s="266" t="s">
        <v>82</v>
      </c>
      <c r="D1336" s="267">
        <v>43888</v>
      </c>
      <c r="E1336" s="237" t="s">
        <v>3341</v>
      </c>
      <c r="F1336" s="237" t="s">
        <v>3</v>
      </c>
      <c r="G1336" s="237">
        <v>1827442</v>
      </c>
      <c r="H1336" s="190"/>
      <c r="I1336" s="248" t="s">
        <v>4004</v>
      </c>
      <c r="J1336" s="190"/>
      <c r="K1336" s="190"/>
      <c r="L1336" s="190"/>
      <c r="M1336" s="190"/>
      <c r="N1336" s="268">
        <v>0</v>
      </c>
      <c r="O1336" s="268">
        <v>42.35</v>
      </c>
      <c r="P1336" s="190" t="s">
        <v>657</v>
      </c>
      <c r="Q1336" s="375"/>
    </row>
    <row r="1337" spans="1:17" ht="51">
      <c r="A1337" s="265">
        <v>47</v>
      </c>
      <c r="B1337" s="190"/>
      <c r="C1337" s="266" t="s">
        <v>49</v>
      </c>
      <c r="D1337" s="267">
        <v>43888</v>
      </c>
      <c r="E1337" s="237" t="s">
        <v>3342</v>
      </c>
      <c r="F1337" s="237" t="s">
        <v>3</v>
      </c>
      <c r="G1337" s="237">
        <v>1827445</v>
      </c>
      <c r="H1337" s="190"/>
      <c r="I1337" s="248" t="s">
        <v>4005</v>
      </c>
      <c r="J1337" s="190"/>
      <c r="K1337" s="190"/>
      <c r="L1337" s="190"/>
      <c r="M1337" s="190"/>
      <c r="N1337" s="268">
        <v>0</v>
      </c>
      <c r="O1337" s="268">
        <v>0.02</v>
      </c>
      <c r="P1337" s="190" t="s">
        <v>657</v>
      </c>
      <c r="Q1337" s="375"/>
    </row>
    <row r="1338" spans="1:17" ht="51">
      <c r="A1338" s="265" t="s">
        <v>553</v>
      </c>
      <c r="B1338" s="190"/>
      <c r="C1338" s="266" t="s">
        <v>605</v>
      </c>
      <c r="D1338" s="267">
        <v>43888</v>
      </c>
      <c r="E1338" s="237" t="s">
        <v>3343</v>
      </c>
      <c r="F1338" s="237" t="s">
        <v>3</v>
      </c>
      <c r="G1338" s="237">
        <v>1827454</v>
      </c>
      <c r="H1338" s="190"/>
      <c r="I1338" s="248" t="s">
        <v>4006</v>
      </c>
      <c r="J1338" s="190"/>
      <c r="K1338" s="190"/>
      <c r="L1338" s="190"/>
      <c r="M1338" s="190"/>
      <c r="N1338" s="268">
        <v>0</v>
      </c>
      <c r="O1338" s="268">
        <v>2399.4299999999998</v>
      </c>
      <c r="P1338" s="190" t="s">
        <v>657</v>
      </c>
      <c r="Q1338" s="375"/>
    </row>
    <row r="1339" spans="1:17" ht="51">
      <c r="A1339" s="265">
        <v>41</v>
      </c>
      <c r="B1339" s="190"/>
      <c r="C1339" s="266" t="s">
        <v>47</v>
      </c>
      <c r="D1339" s="267">
        <v>43888</v>
      </c>
      <c r="E1339" s="237" t="s">
        <v>3344</v>
      </c>
      <c r="F1339" s="237" t="s">
        <v>3</v>
      </c>
      <c r="G1339" s="237">
        <v>1827459</v>
      </c>
      <c r="H1339" s="190"/>
      <c r="I1339" s="248" t="s">
        <v>4007</v>
      </c>
      <c r="J1339" s="190"/>
      <c r="K1339" s="190"/>
      <c r="L1339" s="190"/>
      <c r="M1339" s="190"/>
      <c r="N1339" s="268">
        <v>0</v>
      </c>
      <c r="O1339" s="268">
        <v>200</v>
      </c>
      <c r="P1339" s="190" t="s">
        <v>657</v>
      </c>
      <c r="Q1339" s="375"/>
    </row>
    <row r="1340" spans="1:17" ht="51">
      <c r="A1340" s="265" t="s">
        <v>553</v>
      </c>
      <c r="B1340" s="190"/>
      <c r="C1340" s="266" t="s">
        <v>605</v>
      </c>
      <c r="D1340" s="267">
        <v>43888</v>
      </c>
      <c r="E1340" s="237" t="s">
        <v>3345</v>
      </c>
      <c r="F1340" s="237" t="s">
        <v>3</v>
      </c>
      <c r="G1340" s="237">
        <v>1827461</v>
      </c>
      <c r="H1340" s="190"/>
      <c r="I1340" s="248" t="s">
        <v>3817</v>
      </c>
      <c r="J1340" s="190"/>
      <c r="K1340" s="190"/>
      <c r="L1340" s="190"/>
      <c r="M1340" s="190"/>
      <c r="N1340" s="268">
        <v>0</v>
      </c>
      <c r="O1340" s="268">
        <v>1716.77</v>
      </c>
      <c r="P1340" s="190" t="s">
        <v>657</v>
      </c>
      <c r="Q1340" s="375"/>
    </row>
    <row r="1341" spans="1:17" ht="51">
      <c r="A1341" s="265">
        <v>35</v>
      </c>
      <c r="B1341" s="190"/>
      <c r="C1341" s="266" t="s">
        <v>46</v>
      </c>
      <c r="D1341" s="267">
        <v>43888</v>
      </c>
      <c r="E1341" s="237" t="s">
        <v>3346</v>
      </c>
      <c r="F1341" s="237" t="s">
        <v>3</v>
      </c>
      <c r="G1341" s="237">
        <v>1827508</v>
      </c>
      <c r="H1341" s="190"/>
      <c r="I1341" s="248" t="s">
        <v>4008</v>
      </c>
      <c r="J1341" s="190"/>
      <c r="K1341" s="190"/>
      <c r="L1341" s="190"/>
      <c r="M1341" s="190"/>
      <c r="N1341" s="268">
        <v>0</v>
      </c>
      <c r="O1341" s="268">
        <v>18</v>
      </c>
      <c r="P1341" s="190" t="s">
        <v>657</v>
      </c>
      <c r="Q1341" s="375"/>
    </row>
    <row r="1342" spans="1:17" ht="63.75">
      <c r="A1342" s="265">
        <v>513</v>
      </c>
      <c r="B1342" s="190"/>
      <c r="C1342" s="266" t="s">
        <v>169</v>
      </c>
      <c r="D1342" s="267">
        <v>43888</v>
      </c>
      <c r="E1342" s="237" t="s">
        <v>3501</v>
      </c>
      <c r="F1342" s="237" t="s">
        <v>15</v>
      </c>
      <c r="G1342" s="237">
        <v>1281879</v>
      </c>
      <c r="H1342" s="190"/>
      <c r="I1342" s="248" t="s">
        <v>4148</v>
      </c>
      <c r="J1342" s="190"/>
      <c r="K1342" s="190"/>
      <c r="L1342" s="190"/>
      <c r="M1342" s="190"/>
      <c r="N1342" s="268">
        <v>50</v>
      </c>
      <c r="O1342" s="268">
        <v>0</v>
      </c>
      <c r="P1342" s="190" t="s">
        <v>657</v>
      </c>
      <c r="Q1342" s="375"/>
    </row>
    <row r="1343" spans="1:17" ht="76.5">
      <c r="A1343" s="265">
        <v>513</v>
      </c>
      <c r="B1343" s="190"/>
      <c r="C1343" s="266" t="s">
        <v>169</v>
      </c>
      <c r="D1343" s="267">
        <v>43888</v>
      </c>
      <c r="E1343" s="237" t="s">
        <v>3502</v>
      </c>
      <c r="F1343" s="237" t="s">
        <v>15</v>
      </c>
      <c r="G1343" s="237">
        <v>1282145</v>
      </c>
      <c r="H1343" s="190"/>
      <c r="I1343" s="248" t="s">
        <v>4149</v>
      </c>
      <c r="J1343" s="190"/>
      <c r="K1343" s="190"/>
      <c r="L1343" s="190"/>
      <c r="M1343" s="190"/>
      <c r="N1343" s="268">
        <v>50</v>
      </c>
      <c r="O1343" s="268">
        <v>0</v>
      </c>
      <c r="P1343" s="190" t="s">
        <v>657</v>
      </c>
      <c r="Q1343" s="375"/>
    </row>
    <row r="1344" spans="1:17" ht="51">
      <c r="A1344" s="265" t="s">
        <v>553</v>
      </c>
      <c r="B1344" s="190"/>
      <c r="C1344" s="266" t="s">
        <v>605</v>
      </c>
      <c r="D1344" s="267">
        <v>43888</v>
      </c>
      <c r="E1344" s="237" t="s">
        <v>3503</v>
      </c>
      <c r="F1344" s="237" t="s">
        <v>6</v>
      </c>
      <c r="G1344" s="237">
        <v>1282587</v>
      </c>
      <c r="H1344" s="190"/>
      <c r="I1344" s="248" t="s">
        <v>4150</v>
      </c>
      <c r="J1344" s="190"/>
      <c r="K1344" s="190"/>
      <c r="L1344" s="190"/>
      <c r="M1344" s="190"/>
      <c r="N1344" s="268">
        <v>0</v>
      </c>
      <c r="O1344" s="268">
        <v>22506.84</v>
      </c>
      <c r="P1344" s="190" t="s">
        <v>657</v>
      </c>
      <c r="Q1344" s="375"/>
    </row>
    <row r="1345" spans="1:17" ht="51">
      <c r="A1345" s="265">
        <v>119</v>
      </c>
      <c r="B1345" s="190"/>
      <c r="C1345" s="266" t="s">
        <v>62</v>
      </c>
      <c r="D1345" s="267">
        <v>43888</v>
      </c>
      <c r="E1345" s="237" t="s">
        <v>3504</v>
      </c>
      <c r="F1345" s="237" t="s">
        <v>11</v>
      </c>
      <c r="G1345" s="237">
        <v>979550</v>
      </c>
      <c r="H1345" s="190"/>
      <c r="I1345" s="248" t="s">
        <v>4151</v>
      </c>
      <c r="J1345" s="190"/>
      <c r="K1345" s="190"/>
      <c r="L1345" s="190"/>
      <c r="M1345" s="190"/>
      <c r="N1345" s="268">
        <v>50</v>
      </c>
      <c r="O1345" s="268">
        <v>0</v>
      </c>
      <c r="P1345" s="190" t="s">
        <v>657</v>
      </c>
      <c r="Q1345" s="375"/>
    </row>
    <row r="1346" spans="1:17" ht="63.75">
      <c r="A1346" s="265">
        <v>513</v>
      </c>
      <c r="B1346" s="190"/>
      <c r="C1346" s="266" t="s">
        <v>169</v>
      </c>
      <c r="D1346" s="267">
        <v>43888</v>
      </c>
      <c r="E1346" s="237" t="s">
        <v>3505</v>
      </c>
      <c r="F1346" s="237" t="s">
        <v>15</v>
      </c>
      <c r="G1346" s="237">
        <v>1282592</v>
      </c>
      <c r="H1346" s="190"/>
      <c r="I1346" s="248" t="s">
        <v>4152</v>
      </c>
      <c r="J1346" s="190"/>
      <c r="K1346" s="190"/>
      <c r="L1346" s="190"/>
      <c r="M1346" s="190"/>
      <c r="N1346" s="268">
        <v>50</v>
      </c>
      <c r="O1346" s="268">
        <v>0</v>
      </c>
      <c r="P1346" s="190" t="s">
        <v>657</v>
      </c>
      <c r="Q1346" s="375"/>
    </row>
    <row r="1347" spans="1:17" ht="63.75">
      <c r="A1347" s="265" t="s">
        <v>554</v>
      </c>
      <c r="B1347" s="190"/>
      <c r="C1347" s="266" t="s">
        <v>726</v>
      </c>
      <c r="D1347" s="267">
        <v>43888</v>
      </c>
      <c r="E1347" s="237" t="s">
        <v>3506</v>
      </c>
      <c r="F1347" s="237" t="s">
        <v>11</v>
      </c>
      <c r="G1347" s="237">
        <v>13219</v>
      </c>
      <c r="H1347" s="190"/>
      <c r="I1347" s="248" t="s">
        <v>4153</v>
      </c>
      <c r="J1347" s="190"/>
      <c r="K1347" s="190"/>
      <c r="L1347" s="190"/>
      <c r="M1347" s="190"/>
      <c r="N1347" s="268">
        <v>4557.2299999999996</v>
      </c>
      <c r="O1347" s="268">
        <v>0</v>
      </c>
      <c r="P1347" s="190" t="s">
        <v>657</v>
      </c>
      <c r="Q1347" s="375"/>
    </row>
    <row r="1348" spans="1:17" ht="63.75">
      <c r="A1348" s="265">
        <v>513</v>
      </c>
      <c r="B1348" s="190"/>
      <c r="C1348" s="266" t="s">
        <v>169</v>
      </c>
      <c r="D1348" s="267">
        <v>43888</v>
      </c>
      <c r="E1348" s="237" t="s">
        <v>3507</v>
      </c>
      <c r="F1348" s="237" t="s">
        <v>15</v>
      </c>
      <c r="G1348" s="237">
        <v>1282938</v>
      </c>
      <c r="H1348" s="190"/>
      <c r="I1348" s="248" t="s">
        <v>4154</v>
      </c>
      <c r="J1348" s="190"/>
      <c r="K1348" s="190"/>
      <c r="L1348" s="190"/>
      <c r="M1348" s="190"/>
      <c r="N1348" s="268">
        <v>50</v>
      </c>
      <c r="O1348" s="268">
        <v>0</v>
      </c>
      <c r="P1348" s="190" t="s">
        <v>657</v>
      </c>
      <c r="Q1348" s="375"/>
    </row>
    <row r="1349" spans="1:17" ht="51">
      <c r="A1349" s="265" t="s">
        <v>562</v>
      </c>
      <c r="B1349" s="190"/>
      <c r="C1349" s="266" t="s">
        <v>604</v>
      </c>
      <c r="D1349" s="267">
        <v>43889</v>
      </c>
      <c r="E1349" s="237" t="s">
        <v>3347</v>
      </c>
      <c r="F1349" s="237" t="s">
        <v>3</v>
      </c>
      <c r="G1349" s="237">
        <v>1827663</v>
      </c>
      <c r="H1349" s="190"/>
      <c r="I1349" s="248" t="s">
        <v>3752</v>
      </c>
      <c r="J1349" s="190"/>
      <c r="K1349" s="190"/>
      <c r="L1349" s="190"/>
      <c r="M1349" s="190"/>
      <c r="N1349" s="268">
        <v>0</v>
      </c>
      <c r="O1349" s="268">
        <v>812.75</v>
      </c>
      <c r="P1349" s="190" t="s">
        <v>657</v>
      </c>
      <c r="Q1349" s="375"/>
    </row>
    <row r="1350" spans="1:17" ht="38.25">
      <c r="A1350" s="265" t="s">
        <v>562</v>
      </c>
      <c r="B1350" s="190"/>
      <c r="C1350" s="266" t="s">
        <v>604</v>
      </c>
      <c r="D1350" s="267">
        <v>43889</v>
      </c>
      <c r="E1350" s="237" t="s">
        <v>3348</v>
      </c>
      <c r="F1350" s="237" t="s">
        <v>3</v>
      </c>
      <c r="G1350" s="237">
        <v>1827669</v>
      </c>
      <c r="H1350" s="190"/>
      <c r="I1350" s="248" t="s">
        <v>3755</v>
      </c>
      <c r="J1350" s="190"/>
      <c r="K1350" s="190"/>
      <c r="L1350" s="190"/>
      <c r="M1350" s="190"/>
      <c r="N1350" s="268">
        <v>0</v>
      </c>
      <c r="O1350" s="268">
        <v>400</v>
      </c>
      <c r="P1350" s="190" t="s">
        <v>657</v>
      </c>
      <c r="Q1350" s="375"/>
    </row>
    <row r="1351" spans="1:17" ht="38.25">
      <c r="A1351" s="265" t="s">
        <v>562</v>
      </c>
      <c r="B1351" s="190"/>
      <c r="C1351" s="266" t="s">
        <v>604</v>
      </c>
      <c r="D1351" s="267">
        <v>43889</v>
      </c>
      <c r="E1351" s="237" t="s">
        <v>3349</v>
      </c>
      <c r="F1351" s="237" t="s">
        <v>3</v>
      </c>
      <c r="G1351" s="237">
        <v>1827674</v>
      </c>
      <c r="H1351" s="190"/>
      <c r="I1351" s="248" t="s">
        <v>3757</v>
      </c>
      <c r="J1351" s="190"/>
      <c r="K1351" s="190"/>
      <c r="L1351" s="190"/>
      <c r="M1351" s="190"/>
      <c r="N1351" s="268">
        <v>0</v>
      </c>
      <c r="O1351" s="268">
        <v>1000</v>
      </c>
      <c r="P1351" s="190" t="s">
        <v>657</v>
      </c>
      <c r="Q1351" s="375"/>
    </row>
    <row r="1352" spans="1:17" ht="51">
      <c r="A1352" s="265">
        <v>383</v>
      </c>
      <c r="B1352" s="190"/>
      <c r="C1352" s="266" t="s">
        <v>1293</v>
      </c>
      <c r="D1352" s="267">
        <v>43889</v>
      </c>
      <c r="E1352" s="237" t="s">
        <v>3350</v>
      </c>
      <c r="F1352" s="237" t="s">
        <v>3</v>
      </c>
      <c r="G1352" s="237">
        <v>1827688</v>
      </c>
      <c r="H1352" s="190"/>
      <c r="I1352" s="248" t="s">
        <v>4012</v>
      </c>
      <c r="J1352" s="190"/>
      <c r="K1352" s="190"/>
      <c r="L1352" s="190"/>
      <c r="M1352" s="190"/>
      <c r="N1352" s="268">
        <v>0</v>
      </c>
      <c r="O1352" s="268">
        <v>2.42</v>
      </c>
      <c r="P1352" s="190" t="s">
        <v>657</v>
      </c>
      <c r="Q1352" s="375"/>
    </row>
    <row r="1353" spans="1:17" ht="51">
      <c r="A1353" s="265">
        <v>46</v>
      </c>
      <c r="B1353" s="190"/>
      <c r="C1353" s="266" t="s">
        <v>48</v>
      </c>
      <c r="D1353" s="267">
        <v>43889</v>
      </c>
      <c r="E1353" s="237" t="s">
        <v>3351</v>
      </c>
      <c r="F1353" s="237" t="s">
        <v>3</v>
      </c>
      <c r="G1353" s="237">
        <v>1827797</v>
      </c>
      <c r="H1353" s="190"/>
      <c r="I1353" s="248" t="s">
        <v>4013</v>
      </c>
      <c r="J1353" s="190"/>
      <c r="K1353" s="190"/>
      <c r="L1353" s="190"/>
      <c r="M1353" s="190"/>
      <c r="N1353" s="268">
        <v>0</v>
      </c>
      <c r="O1353" s="268">
        <v>339.96</v>
      </c>
      <c r="P1353" s="190" t="s">
        <v>657</v>
      </c>
      <c r="Q1353" s="375"/>
    </row>
    <row r="1354" spans="1:17" ht="38.25">
      <c r="A1354" s="265">
        <v>86</v>
      </c>
      <c r="B1354" s="190"/>
      <c r="C1354" s="266" t="s">
        <v>56</v>
      </c>
      <c r="D1354" s="267">
        <v>43889</v>
      </c>
      <c r="E1354" s="237" t="s">
        <v>3352</v>
      </c>
      <c r="F1354" s="237" t="s">
        <v>3</v>
      </c>
      <c r="G1354" s="237">
        <v>1827822</v>
      </c>
      <c r="H1354" s="190"/>
      <c r="I1354" s="248" t="s">
        <v>4014</v>
      </c>
      <c r="J1354" s="190"/>
      <c r="K1354" s="190"/>
      <c r="L1354" s="190"/>
      <c r="M1354" s="190"/>
      <c r="N1354" s="268">
        <v>0</v>
      </c>
      <c r="O1354" s="268">
        <v>13566.4</v>
      </c>
      <c r="P1354" s="190" t="s">
        <v>657</v>
      </c>
      <c r="Q1354" s="375"/>
    </row>
    <row r="1355" spans="1:17" ht="63.75">
      <c r="A1355" s="265">
        <v>47</v>
      </c>
      <c r="B1355" s="190"/>
      <c r="C1355" s="266" t="s">
        <v>49</v>
      </c>
      <c r="D1355" s="267">
        <v>43889</v>
      </c>
      <c r="E1355" s="237" t="s">
        <v>3353</v>
      </c>
      <c r="F1355" s="237" t="s">
        <v>3</v>
      </c>
      <c r="G1355" s="237">
        <v>1827823</v>
      </c>
      <c r="H1355" s="190"/>
      <c r="I1355" s="248" t="s">
        <v>4015</v>
      </c>
      <c r="J1355" s="190"/>
      <c r="K1355" s="190"/>
      <c r="L1355" s="190"/>
      <c r="M1355" s="190"/>
      <c r="N1355" s="268">
        <v>0</v>
      </c>
      <c r="O1355" s="268">
        <v>5</v>
      </c>
      <c r="P1355" s="190" t="s">
        <v>657</v>
      </c>
      <c r="Q1355" s="375"/>
    </row>
    <row r="1356" spans="1:17" ht="51">
      <c r="A1356" s="265" t="s">
        <v>553</v>
      </c>
      <c r="B1356" s="190"/>
      <c r="C1356" s="266" t="s">
        <v>605</v>
      </c>
      <c r="D1356" s="267">
        <v>43889</v>
      </c>
      <c r="E1356" s="237" t="s">
        <v>3354</v>
      </c>
      <c r="F1356" s="237" t="s">
        <v>3</v>
      </c>
      <c r="G1356" s="237">
        <v>1827839</v>
      </c>
      <c r="H1356" s="190"/>
      <c r="I1356" s="248" t="s">
        <v>4016</v>
      </c>
      <c r="J1356" s="190"/>
      <c r="K1356" s="190"/>
      <c r="L1356" s="190"/>
      <c r="M1356" s="190"/>
      <c r="N1356" s="268">
        <v>0</v>
      </c>
      <c r="O1356" s="268">
        <v>3560</v>
      </c>
      <c r="P1356" s="190" t="s">
        <v>657</v>
      </c>
      <c r="Q1356" s="375"/>
    </row>
    <row r="1357" spans="1:17" ht="38.25">
      <c r="A1357" s="265" t="s">
        <v>562</v>
      </c>
      <c r="B1357" s="190"/>
      <c r="C1357" s="266" t="s">
        <v>604</v>
      </c>
      <c r="D1357" s="267">
        <v>43889</v>
      </c>
      <c r="E1357" s="237" t="s">
        <v>3355</v>
      </c>
      <c r="F1357" s="237" t="s">
        <v>3</v>
      </c>
      <c r="G1357" s="237">
        <v>1827840</v>
      </c>
      <c r="H1357" s="190"/>
      <c r="I1357" s="248" t="s">
        <v>4017</v>
      </c>
      <c r="J1357" s="190"/>
      <c r="K1357" s="190"/>
      <c r="L1357" s="190"/>
      <c r="M1357" s="190"/>
      <c r="N1357" s="268">
        <v>0</v>
      </c>
      <c r="O1357" s="268">
        <v>355</v>
      </c>
      <c r="P1357" s="190" t="s">
        <v>657</v>
      </c>
      <c r="Q1357" s="375"/>
    </row>
    <row r="1358" spans="1:17" ht="51">
      <c r="A1358" s="265">
        <v>76</v>
      </c>
      <c r="B1358" s="190"/>
      <c r="C1358" s="266" t="s">
        <v>54</v>
      </c>
      <c r="D1358" s="267">
        <v>43889</v>
      </c>
      <c r="E1358" s="237" t="s">
        <v>3356</v>
      </c>
      <c r="F1358" s="237" t="s">
        <v>3</v>
      </c>
      <c r="G1358" s="237">
        <v>1827863</v>
      </c>
      <c r="H1358" s="190"/>
      <c r="I1358" s="248" t="s">
        <v>4018</v>
      </c>
      <c r="J1358" s="190"/>
      <c r="K1358" s="190"/>
      <c r="L1358" s="190"/>
      <c r="M1358" s="190"/>
      <c r="N1358" s="268">
        <v>0</v>
      </c>
      <c r="O1358" s="268">
        <v>673.67</v>
      </c>
      <c r="P1358" s="190" t="s">
        <v>657</v>
      </c>
      <c r="Q1358" s="375"/>
    </row>
    <row r="1359" spans="1:17" ht="51">
      <c r="A1359" s="265" t="s">
        <v>553</v>
      </c>
      <c r="B1359" s="190"/>
      <c r="C1359" s="266" t="s">
        <v>605</v>
      </c>
      <c r="D1359" s="267">
        <v>43889</v>
      </c>
      <c r="E1359" s="237" t="s">
        <v>3357</v>
      </c>
      <c r="F1359" s="237" t="s">
        <v>3</v>
      </c>
      <c r="G1359" s="237">
        <v>1827869</v>
      </c>
      <c r="H1359" s="190"/>
      <c r="I1359" s="248" t="s">
        <v>4019</v>
      </c>
      <c r="J1359" s="190"/>
      <c r="K1359" s="190"/>
      <c r="L1359" s="190"/>
      <c r="M1359" s="190"/>
      <c r="N1359" s="268">
        <v>0</v>
      </c>
      <c r="O1359" s="268">
        <v>1726.05</v>
      </c>
      <c r="P1359" s="190" t="s">
        <v>657</v>
      </c>
      <c r="Q1359" s="375"/>
    </row>
    <row r="1360" spans="1:17" ht="63.75">
      <c r="A1360" s="265">
        <v>25</v>
      </c>
      <c r="B1360" s="190"/>
      <c r="C1360" s="266" t="s">
        <v>45</v>
      </c>
      <c r="D1360" s="267">
        <v>43889</v>
      </c>
      <c r="E1360" s="237" t="s">
        <v>3358</v>
      </c>
      <c r="F1360" s="237" t="s">
        <v>3</v>
      </c>
      <c r="G1360" s="237">
        <v>1827870</v>
      </c>
      <c r="H1360" s="190"/>
      <c r="I1360" s="248" t="s">
        <v>8385</v>
      </c>
      <c r="J1360" s="190"/>
      <c r="K1360" s="190"/>
      <c r="L1360" s="190"/>
      <c r="M1360" s="190"/>
      <c r="N1360" s="268">
        <v>0</v>
      </c>
      <c r="O1360" s="268">
        <v>1097</v>
      </c>
      <c r="P1360" s="190" t="s">
        <v>657</v>
      </c>
      <c r="Q1360" s="375"/>
    </row>
    <row r="1361" spans="1:17" ht="63.75">
      <c r="A1361" s="265">
        <v>595</v>
      </c>
      <c r="B1361" s="190"/>
      <c r="C1361" s="266" t="s">
        <v>629</v>
      </c>
      <c r="D1361" s="267">
        <v>43889</v>
      </c>
      <c r="E1361" s="237" t="s">
        <v>3359</v>
      </c>
      <c r="F1361" s="237" t="s">
        <v>3</v>
      </c>
      <c r="G1361" s="237">
        <v>1827675</v>
      </c>
      <c r="H1361" s="190"/>
      <c r="I1361" s="248" t="s">
        <v>4020</v>
      </c>
      <c r="J1361" s="190"/>
      <c r="K1361" s="190"/>
      <c r="L1361" s="190"/>
      <c r="M1361" s="190"/>
      <c r="N1361" s="268">
        <v>0</v>
      </c>
      <c r="O1361" s="268">
        <v>6977.87</v>
      </c>
      <c r="P1361" s="190" t="s">
        <v>657</v>
      </c>
      <c r="Q1361" s="375"/>
    </row>
    <row r="1362" spans="1:17" ht="51">
      <c r="A1362" s="265" t="s">
        <v>560</v>
      </c>
      <c r="B1362" s="190"/>
      <c r="C1362" s="266" t="s">
        <v>603</v>
      </c>
      <c r="D1362" s="267">
        <v>43889</v>
      </c>
      <c r="E1362" s="237" t="s">
        <v>3360</v>
      </c>
      <c r="F1362" s="237" t="s">
        <v>3</v>
      </c>
      <c r="G1362" s="237">
        <v>1827686</v>
      </c>
      <c r="H1362" s="190"/>
      <c r="I1362" s="248" t="s">
        <v>4021</v>
      </c>
      <c r="J1362" s="190"/>
      <c r="K1362" s="190"/>
      <c r="L1362" s="190"/>
      <c r="M1362" s="190"/>
      <c r="N1362" s="268">
        <v>0</v>
      </c>
      <c r="O1362" s="268">
        <v>273400.09000000003</v>
      </c>
      <c r="P1362" s="190" t="s">
        <v>657</v>
      </c>
      <c r="Q1362" s="375"/>
    </row>
    <row r="1363" spans="1:17" ht="51">
      <c r="A1363" s="265" t="s">
        <v>560</v>
      </c>
      <c r="B1363" s="190"/>
      <c r="C1363" s="266" t="s">
        <v>603</v>
      </c>
      <c r="D1363" s="267">
        <v>43889</v>
      </c>
      <c r="E1363" s="237" t="s">
        <v>3361</v>
      </c>
      <c r="F1363" s="237" t="s">
        <v>3</v>
      </c>
      <c r="G1363" s="237">
        <v>1827687</v>
      </c>
      <c r="H1363" s="190"/>
      <c r="I1363" s="248" t="s">
        <v>4022</v>
      </c>
      <c r="J1363" s="190"/>
      <c r="K1363" s="190"/>
      <c r="L1363" s="190"/>
      <c r="M1363" s="190"/>
      <c r="N1363" s="268">
        <v>0</v>
      </c>
      <c r="O1363" s="268">
        <v>14412.41</v>
      </c>
      <c r="P1363" s="190" t="s">
        <v>657</v>
      </c>
      <c r="Q1363" s="375"/>
    </row>
    <row r="1364" spans="1:17" ht="63.75">
      <c r="A1364" s="265">
        <v>46</v>
      </c>
      <c r="B1364" s="190"/>
      <c r="C1364" s="266" t="s">
        <v>48</v>
      </c>
      <c r="D1364" s="267">
        <v>43889</v>
      </c>
      <c r="E1364" s="237" t="s">
        <v>3362</v>
      </c>
      <c r="F1364" s="237" t="s">
        <v>3</v>
      </c>
      <c r="G1364" s="237">
        <v>1827731</v>
      </c>
      <c r="H1364" s="190"/>
      <c r="I1364" s="248" t="s">
        <v>4023</v>
      </c>
      <c r="J1364" s="190"/>
      <c r="K1364" s="190"/>
      <c r="L1364" s="190"/>
      <c r="M1364" s="190"/>
      <c r="N1364" s="268">
        <v>0</v>
      </c>
      <c r="O1364" s="268">
        <v>704455.17</v>
      </c>
      <c r="P1364" s="190" t="s">
        <v>657</v>
      </c>
      <c r="Q1364" s="375"/>
    </row>
    <row r="1365" spans="1:17" ht="63.75">
      <c r="A1365" s="265">
        <v>383</v>
      </c>
      <c r="B1365" s="190"/>
      <c r="C1365" s="266" t="s">
        <v>1293</v>
      </c>
      <c r="D1365" s="267">
        <v>43889</v>
      </c>
      <c r="E1365" s="237" t="s">
        <v>3363</v>
      </c>
      <c r="F1365" s="237" t="s">
        <v>3</v>
      </c>
      <c r="G1365" s="237">
        <v>1827762</v>
      </c>
      <c r="H1365" s="190"/>
      <c r="I1365" s="248" t="s">
        <v>4024</v>
      </c>
      <c r="J1365" s="190"/>
      <c r="K1365" s="190"/>
      <c r="L1365" s="190"/>
      <c r="M1365" s="190"/>
      <c r="N1365" s="268">
        <v>0</v>
      </c>
      <c r="O1365" s="268">
        <v>160.6</v>
      </c>
      <c r="P1365" s="190" t="s">
        <v>657</v>
      </c>
      <c r="Q1365" s="375"/>
    </row>
    <row r="1366" spans="1:17" ht="51">
      <c r="A1366" s="265">
        <v>593</v>
      </c>
      <c r="B1366" s="190"/>
      <c r="C1366" s="266" t="s">
        <v>1389</v>
      </c>
      <c r="D1366" s="267">
        <v>43889</v>
      </c>
      <c r="E1366" s="237" t="s">
        <v>3364</v>
      </c>
      <c r="F1366" s="237" t="s">
        <v>3</v>
      </c>
      <c r="G1366" s="237">
        <v>1827775</v>
      </c>
      <c r="H1366" s="190"/>
      <c r="I1366" s="248" t="s">
        <v>4025</v>
      </c>
      <c r="J1366" s="190"/>
      <c r="K1366" s="190"/>
      <c r="L1366" s="190"/>
      <c r="M1366" s="190"/>
      <c r="N1366" s="268">
        <v>0</v>
      </c>
      <c r="O1366" s="268">
        <v>131712.82</v>
      </c>
      <c r="P1366" s="190" t="s">
        <v>657</v>
      </c>
      <c r="Q1366" s="375"/>
    </row>
    <row r="1367" spans="1:17" ht="63.75">
      <c r="A1367" s="265">
        <v>513</v>
      </c>
      <c r="B1367" s="190"/>
      <c r="C1367" s="266" t="s">
        <v>169</v>
      </c>
      <c r="D1367" s="267">
        <v>43889</v>
      </c>
      <c r="E1367" s="237" t="s">
        <v>3508</v>
      </c>
      <c r="F1367" s="237" t="s">
        <v>15</v>
      </c>
      <c r="G1367" s="237">
        <v>1283232</v>
      </c>
      <c r="H1367" s="190"/>
      <c r="I1367" s="248" t="s">
        <v>4155</v>
      </c>
      <c r="J1367" s="190"/>
      <c r="K1367" s="190"/>
      <c r="L1367" s="190"/>
      <c r="M1367" s="190"/>
      <c r="N1367" s="268">
        <v>50</v>
      </c>
      <c r="O1367" s="268">
        <v>0</v>
      </c>
      <c r="P1367" s="190" t="s">
        <v>657</v>
      </c>
      <c r="Q1367" s="375"/>
    </row>
    <row r="1368" spans="1:17" ht="102">
      <c r="A1368" s="265">
        <v>41</v>
      </c>
      <c r="B1368" s="190"/>
      <c r="C1368" s="266" t="s">
        <v>47</v>
      </c>
      <c r="D1368" s="267">
        <v>43889</v>
      </c>
      <c r="E1368" s="237" t="s">
        <v>3509</v>
      </c>
      <c r="F1368" s="237" t="s">
        <v>618</v>
      </c>
      <c r="G1368" s="237">
        <v>10254</v>
      </c>
      <c r="H1368" s="190"/>
      <c r="I1368" s="248" t="s">
        <v>4156</v>
      </c>
      <c r="J1368" s="190"/>
      <c r="K1368" s="190"/>
      <c r="L1368" s="190"/>
      <c r="M1368" s="190"/>
      <c r="N1368" s="268">
        <v>82.84</v>
      </c>
      <c r="O1368" s="268">
        <v>0</v>
      </c>
      <c r="P1368" s="190" t="s">
        <v>657</v>
      </c>
      <c r="Q1368" s="375"/>
    </row>
    <row r="1369" spans="1:17" ht="51">
      <c r="A1369" s="265" t="s">
        <v>553</v>
      </c>
      <c r="B1369" s="190"/>
      <c r="C1369" s="266" t="s">
        <v>605</v>
      </c>
      <c r="D1369" s="267">
        <v>43889</v>
      </c>
      <c r="E1369" s="237" t="s">
        <v>3510</v>
      </c>
      <c r="F1369" s="237" t="s">
        <v>6</v>
      </c>
      <c r="G1369" s="237">
        <v>1283390</v>
      </c>
      <c r="H1369" s="190"/>
      <c r="I1369" s="248" t="s">
        <v>4157</v>
      </c>
      <c r="J1369" s="190"/>
      <c r="K1369" s="190"/>
      <c r="L1369" s="190"/>
      <c r="M1369" s="190"/>
      <c r="N1369" s="268">
        <v>0</v>
      </c>
      <c r="O1369" s="268">
        <v>16582.27</v>
      </c>
      <c r="P1369" s="190" t="s">
        <v>657</v>
      </c>
      <c r="Q1369" s="375"/>
    </row>
    <row r="1370" spans="1:17" ht="63.75">
      <c r="A1370" s="265" t="s">
        <v>553</v>
      </c>
      <c r="B1370" s="190"/>
      <c r="C1370" s="266" t="s">
        <v>605</v>
      </c>
      <c r="D1370" s="267">
        <v>43889</v>
      </c>
      <c r="E1370" s="237" t="s">
        <v>3511</v>
      </c>
      <c r="F1370" s="237" t="s">
        <v>6</v>
      </c>
      <c r="G1370" s="237">
        <v>1283555</v>
      </c>
      <c r="H1370" s="190"/>
      <c r="I1370" s="248" t="s">
        <v>4158</v>
      </c>
      <c r="J1370" s="190"/>
      <c r="K1370" s="190"/>
      <c r="L1370" s="190"/>
      <c r="M1370" s="190"/>
      <c r="N1370" s="268">
        <v>0</v>
      </c>
      <c r="O1370" s="268">
        <v>22117.599999999999</v>
      </c>
      <c r="P1370" s="190" t="s">
        <v>657</v>
      </c>
      <c r="Q1370" s="375"/>
    </row>
    <row r="1371" spans="1:17" ht="51">
      <c r="A1371" s="265" t="s">
        <v>553</v>
      </c>
      <c r="B1371" s="190"/>
      <c r="C1371" s="266" t="s">
        <v>605</v>
      </c>
      <c r="D1371" s="267">
        <v>43889</v>
      </c>
      <c r="E1371" s="237" t="s">
        <v>3512</v>
      </c>
      <c r="F1371" s="237" t="s">
        <v>6</v>
      </c>
      <c r="G1371" s="237">
        <v>1283559</v>
      </c>
      <c r="H1371" s="190"/>
      <c r="I1371" s="248" t="s">
        <v>4159</v>
      </c>
      <c r="J1371" s="190"/>
      <c r="K1371" s="190"/>
      <c r="L1371" s="190"/>
      <c r="M1371" s="190"/>
      <c r="N1371" s="268">
        <v>0</v>
      </c>
      <c r="O1371" s="268">
        <v>226569.61</v>
      </c>
      <c r="P1371" s="190" t="s">
        <v>657</v>
      </c>
      <c r="Q1371" s="375"/>
    </row>
    <row r="1372" spans="1:17" ht="51">
      <c r="A1372" s="265" t="s">
        <v>553</v>
      </c>
      <c r="B1372" s="190"/>
      <c r="C1372" s="266" t="s">
        <v>605</v>
      </c>
      <c r="D1372" s="267">
        <v>43889</v>
      </c>
      <c r="E1372" s="237" t="s">
        <v>3513</v>
      </c>
      <c r="F1372" s="237" t="s">
        <v>6</v>
      </c>
      <c r="G1372" s="237">
        <v>1283563</v>
      </c>
      <c r="H1372" s="190"/>
      <c r="I1372" s="248" t="s">
        <v>4160</v>
      </c>
      <c r="J1372" s="190"/>
      <c r="K1372" s="190"/>
      <c r="L1372" s="190"/>
      <c r="M1372" s="190"/>
      <c r="N1372" s="268">
        <v>0</v>
      </c>
      <c r="O1372" s="268">
        <v>6107.39</v>
      </c>
      <c r="P1372" s="190" t="s">
        <v>657</v>
      </c>
      <c r="Q1372" s="375"/>
    </row>
    <row r="1373" spans="1:17" ht="51">
      <c r="A1373" s="265" t="s">
        <v>553</v>
      </c>
      <c r="B1373" s="190"/>
      <c r="C1373" s="266" t="s">
        <v>605</v>
      </c>
      <c r="D1373" s="267">
        <v>43889</v>
      </c>
      <c r="E1373" s="237" t="s">
        <v>3514</v>
      </c>
      <c r="F1373" s="237" t="s">
        <v>6</v>
      </c>
      <c r="G1373" s="237">
        <v>1283565</v>
      </c>
      <c r="H1373" s="190"/>
      <c r="I1373" s="248" t="s">
        <v>4161</v>
      </c>
      <c r="J1373" s="190"/>
      <c r="K1373" s="190"/>
      <c r="L1373" s="190"/>
      <c r="M1373" s="190"/>
      <c r="N1373" s="268">
        <v>0</v>
      </c>
      <c r="O1373" s="268">
        <v>140394.91</v>
      </c>
      <c r="P1373" s="190" t="s">
        <v>657</v>
      </c>
      <c r="Q1373" s="375"/>
    </row>
    <row r="1374" spans="1:17" ht="63.75">
      <c r="A1374" s="265">
        <v>513</v>
      </c>
      <c r="B1374" s="190"/>
      <c r="C1374" s="266" t="s">
        <v>169</v>
      </c>
      <c r="D1374" s="267">
        <v>43889</v>
      </c>
      <c r="E1374" s="237" t="s">
        <v>3515</v>
      </c>
      <c r="F1374" s="237" t="s">
        <v>15</v>
      </c>
      <c r="G1374" s="237">
        <v>1283402</v>
      </c>
      <c r="H1374" s="190"/>
      <c r="I1374" s="248" t="s">
        <v>4162</v>
      </c>
      <c r="J1374" s="190"/>
      <c r="K1374" s="190"/>
      <c r="L1374" s="190"/>
      <c r="M1374" s="190"/>
      <c r="N1374" s="268">
        <v>50</v>
      </c>
      <c r="O1374" s="268">
        <v>0</v>
      </c>
      <c r="P1374" s="190" t="s">
        <v>657</v>
      </c>
      <c r="Q1374" s="375"/>
    </row>
    <row r="1375" spans="1:17" ht="63.75">
      <c r="A1375" s="265">
        <v>513</v>
      </c>
      <c r="B1375" s="190"/>
      <c r="C1375" s="266" t="s">
        <v>169</v>
      </c>
      <c r="D1375" s="267">
        <v>43889</v>
      </c>
      <c r="E1375" s="237" t="s">
        <v>3516</v>
      </c>
      <c r="F1375" s="237" t="s">
        <v>15</v>
      </c>
      <c r="G1375" s="237">
        <v>1283571</v>
      </c>
      <c r="H1375" s="190"/>
      <c r="I1375" s="248" t="s">
        <v>4163</v>
      </c>
      <c r="J1375" s="190"/>
      <c r="K1375" s="190"/>
      <c r="L1375" s="190"/>
      <c r="M1375" s="190"/>
      <c r="N1375" s="268">
        <v>50</v>
      </c>
      <c r="O1375" s="268">
        <v>0</v>
      </c>
      <c r="P1375" s="190" t="s">
        <v>657</v>
      </c>
      <c r="Q1375" s="375"/>
    </row>
    <row r="1376" spans="1:17" ht="63.75">
      <c r="A1376" s="265">
        <v>512</v>
      </c>
      <c r="B1376" s="190"/>
      <c r="C1376" s="266" t="s">
        <v>728</v>
      </c>
      <c r="D1376" s="267">
        <v>43889</v>
      </c>
      <c r="E1376" s="237" t="s">
        <v>3517</v>
      </c>
      <c r="F1376" s="237" t="s">
        <v>6</v>
      </c>
      <c r="G1376" s="237">
        <v>1248809</v>
      </c>
      <c r="H1376" s="190"/>
      <c r="I1376" s="248" t="s">
        <v>4164</v>
      </c>
      <c r="J1376" s="190"/>
      <c r="K1376" s="190"/>
      <c r="L1376" s="190"/>
      <c r="M1376" s="190"/>
      <c r="N1376" s="268">
        <v>0</v>
      </c>
      <c r="O1376" s="268">
        <v>6916</v>
      </c>
      <c r="P1376" s="190" t="s">
        <v>657</v>
      </c>
      <c r="Q1376" s="375"/>
    </row>
    <row r="1377" spans="1:17" ht="51">
      <c r="A1377" s="265" t="s">
        <v>553</v>
      </c>
      <c r="B1377" s="190"/>
      <c r="C1377" s="266" t="s">
        <v>605</v>
      </c>
      <c r="D1377" s="267">
        <v>43889</v>
      </c>
      <c r="E1377" s="237" t="s">
        <v>3518</v>
      </c>
      <c r="F1377" s="237" t="s">
        <v>6</v>
      </c>
      <c r="G1377" s="237">
        <v>1284081</v>
      </c>
      <c r="H1377" s="190"/>
      <c r="I1377" s="248" t="s">
        <v>4165</v>
      </c>
      <c r="J1377" s="190"/>
      <c r="K1377" s="190"/>
      <c r="L1377" s="190"/>
      <c r="M1377" s="190"/>
      <c r="N1377" s="268">
        <v>0</v>
      </c>
      <c r="O1377" s="268">
        <v>24066.05</v>
      </c>
      <c r="P1377" s="190" t="s">
        <v>657</v>
      </c>
      <c r="Q1377" s="375"/>
    </row>
    <row r="1378" spans="1:17" ht="51">
      <c r="A1378" s="265" t="s">
        <v>553</v>
      </c>
      <c r="B1378" s="190"/>
      <c r="C1378" s="266" t="s">
        <v>605</v>
      </c>
      <c r="D1378" s="267">
        <v>43889</v>
      </c>
      <c r="E1378" s="237" t="s">
        <v>3519</v>
      </c>
      <c r="F1378" s="237" t="s">
        <v>6</v>
      </c>
      <c r="G1378" s="237">
        <v>1284083</v>
      </c>
      <c r="H1378" s="190"/>
      <c r="I1378" s="248" t="s">
        <v>4166</v>
      </c>
      <c r="J1378" s="190"/>
      <c r="K1378" s="190"/>
      <c r="L1378" s="190"/>
      <c r="M1378" s="190"/>
      <c r="N1378" s="268">
        <v>0</v>
      </c>
      <c r="O1378" s="268">
        <v>314391.40000000002</v>
      </c>
      <c r="P1378" s="190" t="s">
        <v>657</v>
      </c>
      <c r="Q1378" s="375"/>
    </row>
    <row r="1379" spans="1:17" ht="76.5">
      <c r="A1379" s="265" t="s">
        <v>556</v>
      </c>
      <c r="B1379" s="190"/>
      <c r="C1379" s="266" t="s">
        <v>714</v>
      </c>
      <c r="D1379" s="267">
        <v>43889</v>
      </c>
      <c r="E1379" s="237" t="s">
        <v>3520</v>
      </c>
      <c r="F1379" s="237" t="s">
        <v>658</v>
      </c>
      <c r="G1379" s="237">
        <v>1284092</v>
      </c>
      <c r="H1379" s="190"/>
      <c r="I1379" s="248" t="s">
        <v>4167</v>
      </c>
      <c r="J1379" s="190"/>
      <c r="K1379" s="190"/>
      <c r="L1379" s="190"/>
      <c r="M1379" s="190"/>
      <c r="N1379" s="268">
        <v>6825</v>
      </c>
      <c r="O1379" s="268">
        <v>0</v>
      </c>
      <c r="P1379" s="190" t="s">
        <v>657</v>
      </c>
      <c r="Q1379" s="375"/>
    </row>
    <row r="1380" spans="1:17" ht="76.5">
      <c r="A1380" s="265" t="s">
        <v>556</v>
      </c>
      <c r="B1380" s="190"/>
      <c r="C1380" s="266" t="s">
        <v>714</v>
      </c>
      <c r="D1380" s="267">
        <v>43889</v>
      </c>
      <c r="E1380" s="237" t="s">
        <v>3520</v>
      </c>
      <c r="F1380" s="237" t="s">
        <v>658</v>
      </c>
      <c r="G1380" s="237">
        <v>1284067</v>
      </c>
      <c r="H1380" s="190"/>
      <c r="I1380" s="248" t="s">
        <v>4168</v>
      </c>
      <c r="J1380" s="190"/>
      <c r="K1380" s="190"/>
      <c r="L1380" s="190"/>
      <c r="M1380" s="190"/>
      <c r="N1380" s="268">
        <v>12787.5</v>
      </c>
      <c r="O1380" s="268">
        <v>0</v>
      </c>
      <c r="P1380" s="190" t="s">
        <v>657</v>
      </c>
      <c r="Q1380" s="375"/>
    </row>
    <row r="1381" spans="1:17" ht="76.5">
      <c r="A1381" s="265" t="s">
        <v>556</v>
      </c>
      <c r="B1381" s="190"/>
      <c r="C1381" s="266" t="s">
        <v>714</v>
      </c>
      <c r="D1381" s="267">
        <v>43889</v>
      </c>
      <c r="E1381" s="237" t="s">
        <v>3520</v>
      </c>
      <c r="F1381" s="237" t="s">
        <v>658</v>
      </c>
      <c r="G1381" s="237">
        <v>1284090</v>
      </c>
      <c r="H1381" s="190"/>
      <c r="I1381" s="248" t="s">
        <v>4169</v>
      </c>
      <c r="J1381" s="190"/>
      <c r="K1381" s="190"/>
      <c r="L1381" s="190"/>
      <c r="M1381" s="190"/>
      <c r="N1381" s="268">
        <v>14138</v>
      </c>
      <c r="O1381" s="268">
        <v>0</v>
      </c>
      <c r="P1381" s="190" t="s">
        <v>657</v>
      </c>
      <c r="Q1381" s="375"/>
    </row>
    <row r="1382" spans="1:17" ht="76.5">
      <c r="A1382" s="265" t="s">
        <v>556</v>
      </c>
      <c r="B1382" s="190"/>
      <c r="C1382" s="266" t="s">
        <v>714</v>
      </c>
      <c r="D1382" s="267">
        <v>43889</v>
      </c>
      <c r="E1382" s="237" t="s">
        <v>3520</v>
      </c>
      <c r="F1382" s="237" t="s">
        <v>658</v>
      </c>
      <c r="G1382" s="237">
        <v>1284065</v>
      </c>
      <c r="H1382" s="190"/>
      <c r="I1382" s="248" t="s">
        <v>4170</v>
      </c>
      <c r="J1382" s="190"/>
      <c r="K1382" s="190"/>
      <c r="L1382" s="190"/>
      <c r="M1382" s="190"/>
      <c r="N1382" s="268">
        <v>39000</v>
      </c>
      <c r="O1382" s="268">
        <v>0</v>
      </c>
      <c r="P1382" s="190" t="s">
        <v>657</v>
      </c>
      <c r="Q1382" s="375"/>
    </row>
    <row r="1383" spans="1:17" ht="76.5">
      <c r="A1383" s="265" t="s">
        <v>556</v>
      </c>
      <c r="B1383" s="190"/>
      <c r="C1383" s="266" t="s">
        <v>714</v>
      </c>
      <c r="D1383" s="267">
        <v>43889</v>
      </c>
      <c r="E1383" s="237" t="s">
        <v>3520</v>
      </c>
      <c r="F1383" s="237" t="s">
        <v>658</v>
      </c>
      <c r="G1383" s="237">
        <v>1284064</v>
      </c>
      <c r="H1383" s="190"/>
      <c r="I1383" s="248" t="s">
        <v>4171</v>
      </c>
      <c r="J1383" s="190"/>
      <c r="K1383" s="190"/>
      <c r="L1383" s="190"/>
      <c r="M1383" s="190"/>
      <c r="N1383" s="268">
        <v>21919</v>
      </c>
      <c r="O1383" s="268">
        <v>0</v>
      </c>
      <c r="P1383" s="190" t="s">
        <v>657</v>
      </c>
      <c r="Q1383" s="375"/>
    </row>
    <row r="1384" spans="1:17" ht="76.5">
      <c r="A1384" s="265" t="s">
        <v>556</v>
      </c>
      <c r="B1384" s="190"/>
      <c r="C1384" s="266" t="s">
        <v>714</v>
      </c>
      <c r="D1384" s="267">
        <v>43889</v>
      </c>
      <c r="E1384" s="237" t="s">
        <v>3520</v>
      </c>
      <c r="F1384" s="237" t="s">
        <v>658</v>
      </c>
      <c r="G1384" s="237">
        <v>1284093</v>
      </c>
      <c r="H1384" s="190"/>
      <c r="I1384" s="248" t="s">
        <v>4172</v>
      </c>
      <c r="J1384" s="190"/>
      <c r="K1384" s="190"/>
      <c r="L1384" s="190"/>
      <c r="M1384" s="190"/>
      <c r="N1384" s="268">
        <v>14850</v>
      </c>
      <c r="O1384" s="268">
        <v>0</v>
      </c>
      <c r="P1384" s="190" t="s">
        <v>657</v>
      </c>
      <c r="Q1384" s="375"/>
    </row>
    <row r="1385" spans="1:17" ht="76.5">
      <c r="A1385" s="265" t="s">
        <v>556</v>
      </c>
      <c r="B1385" s="190"/>
      <c r="C1385" s="266" t="s">
        <v>714</v>
      </c>
      <c r="D1385" s="267">
        <v>43889</v>
      </c>
      <c r="E1385" s="237" t="s">
        <v>3520</v>
      </c>
      <c r="F1385" s="237" t="s">
        <v>658</v>
      </c>
      <c r="G1385" s="237">
        <v>1284079</v>
      </c>
      <c r="H1385" s="190"/>
      <c r="I1385" s="248" t="s">
        <v>4173</v>
      </c>
      <c r="J1385" s="190"/>
      <c r="K1385" s="190"/>
      <c r="L1385" s="190"/>
      <c r="M1385" s="190"/>
      <c r="N1385" s="268">
        <v>13013</v>
      </c>
      <c r="O1385" s="268">
        <v>0</v>
      </c>
      <c r="P1385" s="190" t="s">
        <v>657</v>
      </c>
      <c r="Q1385" s="375"/>
    </row>
    <row r="1386" spans="1:17" ht="63.75">
      <c r="A1386" s="265" t="s">
        <v>556</v>
      </c>
      <c r="B1386" s="190"/>
      <c r="C1386" s="266" t="s">
        <v>714</v>
      </c>
      <c r="D1386" s="267">
        <v>43889</v>
      </c>
      <c r="E1386" s="237" t="s">
        <v>3520</v>
      </c>
      <c r="F1386" s="237" t="s">
        <v>658</v>
      </c>
      <c r="G1386" s="237">
        <v>1284095</v>
      </c>
      <c r="H1386" s="190"/>
      <c r="I1386" s="248" t="s">
        <v>4174</v>
      </c>
      <c r="J1386" s="190"/>
      <c r="K1386" s="190"/>
      <c r="L1386" s="190"/>
      <c r="M1386" s="190"/>
      <c r="N1386" s="268">
        <v>3150</v>
      </c>
      <c r="O1386" s="268">
        <v>0</v>
      </c>
      <c r="P1386" s="190" t="s">
        <v>657</v>
      </c>
      <c r="Q1386" s="375"/>
    </row>
    <row r="1387" spans="1:17" ht="76.5">
      <c r="A1387" s="265" t="s">
        <v>556</v>
      </c>
      <c r="B1387" s="190"/>
      <c r="C1387" s="266" t="s">
        <v>714</v>
      </c>
      <c r="D1387" s="267">
        <v>43889</v>
      </c>
      <c r="E1387" s="237" t="s">
        <v>3520</v>
      </c>
      <c r="F1387" s="237" t="s">
        <v>658</v>
      </c>
      <c r="G1387" s="237">
        <v>1284078</v>
      </c>
      <c r="H1387" s="190"/>
      <c r="I1387" s="248" t="s">
        <v>4175</v>
      </c>
      <c r="J1387" s="190"/>
      <c r="K1387" s="190"/>
      <c r="L1387" s="190"/>
      <c r="M1387" s="190"/>
      <c r="N1387" s="268">
        <v>8475</v>
      </c>
      <c r="O1387" s="268">
        <v>0</v>
      </c>
      <c r="P1387" s="190" t="s">
        <v>657</v>
      </c>
      <c r="Q1387" s="375"/>
    </row>
    <row r="1388" spans="1:17" ht="76.5">
      <c r="A1388" s="265" t="s">
        <v>556</v>
      </c>
      <c r="B1388" s="190"/>
      <c r="C1388" s="266" t="s">
        <v>714</v>
      </c>
      <c r="D1388" s="267">
        <v>43889</v>
      </c>
      <c r="E1388" s="237" t="s">
        <v>3520</v>
      </c>
      <c r="F1388" s="237" t="s">
        <v>658</v>
      </c>
      <c r="G1388" s="237">
        <v>1284094</v>
      </c>
      <c r="H1388" s="190"/>
      <c r="I1388" s="248" t="s">
        <v>4176</v>
      </c>
      <c r="J1388" s="190"/>
      <c r="K1388" s="190"/>
      <c r="L1388" s="190"/>
      <c r="M1388" s="190"/>
      <c r="N1388" s="268">
        <v>19425</v>
      </c>
      <c r="O1388" s="268">
        <v>0</v>
      </c>
      <c r="P1388" s="190" t="s">
        <v>657</v>
      </c>
      <c r="Q1388" s="375"/>
    </row>
    <row r="1389" spans="1:17" ht="76.5">
      <c r="A1389" s="265" t="s">
        <v>556</v>
      </c>
      <c r="B1389" s="190"/>
      <c r="C1389" s="266" t="s">
        <v>714</v>
      </c>
      <c r="D1389" s="267">
        <v>43889</v>
      </c>
      <c r="E1389" s="237" t="s">
        <v>3520</v>
      </c>
      <c r="F1389" s="237" t="s">
        <v>658</v>
      </c>
      <c r="G1389" s="237">
        <v>1284080</v>
      </c>
      <c r="H1389" s="190"/>
      <c r="I1389" s="248" t="s">
        <v>4177</v>
      </c>
      <c r="J1389" s="190"/>
      <c r="K1389" s="190"/>
      <c r="L1389" s="190"/>
      <c r="M1389" s="190"/>
      <c r="N1389" s="268">
        <v>15675</v>
      </c>
      <c r="O1389" s="268">
        <v>0</v>
      </c>
      <c r="P1389" s="190" t="s">
        <v>657</v>
      </c>
      <c r="Q1389" s="375"/>
    </row>
    <row r="1390" spans="1:17" ht="76.5">
      <c r="A1390" s="265" t="s">
        <v>556</v>
      </c>
      <c r="B1390" s="190"/>
      <c r="C1390" s="266" t="s">
        <v>714</v>
      </c>
      <c r="D1390" s="267">
        <v>43889</v>
      </c>
      <c r="E1390" s="237" t="s">
        <v>3520</v>
      </c>
      <c r="F1390" s="237" t="s">
        <v>658</v>
      </c>
      <c r="G1390" s="237">
        <v>1284097</v>
      </c>
      <c r="H1390" s="190"/>
      <c r="I1390" s="248" t="s">
        <v>4178</v>
      </c>
      <c r="J1390" s="190"/>
      <c r="K1390" s="190"/>
      <c r="L1390" s="190"/>
      <c r="M1390" s="190"/>
      <c r="N1390" s="268">
        <v>10837.5</v>
      </c>
      <c r="O1390" s="268">
        <v>0</v>
      </c>
      <c r="P1390" s="190" t="s">
        <v>657</v>
      </c>
      <c r="Q1390" s="375"/>
    </row>
    <row r="1391" spans="1:17" ht="76.5">
      <c r="A1391" s="265" t="s">
        <v>556</v>
      </c>
      <c r="B1391" s="190"/>
      <c r="C1391" s="266" t="s">
        <v>714</v>
      </c>
      <c r="D1391" s="267">
        <v>43889</v>
      </c>
      <c r="E1391" s="237" t="s">
        <v>3520</v>
      </c>
      <c r="F1391" s="237" t="s">
        <v>658</v>
      </c>
      <c r="G1391" s="237">
        <v>1284077</v>
      </c>
      <c r="H1391" s="190"/>
      <c r="I1391" s="248" t="s">
        <v>4179</v>
      </c>
      <c r="J1391" s="190"/>
      <c r="K1391" s="190"/>
      <c r="L1391" s="190"/>
      <c r="M1391" s="190"/>
      <c r="N1391" s="268">
        <v>7672</v>
      </c>
      <c r="O1391" s="268">
        <v>0</v>
      </c>
      <c r="P1391" s="190" t="s">
        <v>657</v>
      </c>
      <c r="Q1391" s="375"/>
    </row>
    <row r="1392" spans="1:17" ht="76.5">
      <c r="A1392" s="265" t="s">
        <v>556</v>
      </c>
      <c r="B1392" s="190"/>
      <c r="C1392" s="266" t="s">
        <v>714</v>
      </c>
      <c r="D1392" s="267">
        <v>43889</v>
      </c>
      <c r="E1392" s="237" t="s">
        <v>3520</v>
      </c>
      <c r="F1392" s="237" t="s">
        <v>658</v>
      </c>
      <c r="G1392" s="237">
        <v>1284098</v>
      </c>
      <c r="H1392" s="190"/>
      <c r="I1392" s="248" t="s">
        <v>4180</v>
      </c>
      <c r="J1392" s="190"/>
      <c r="K1392" s="190"/>
      <c r="L1392" s="190"/>
      <c r="M1392" s="190"/>
      <c r="N1392" s="268">
        <v>17850</v>
      </c>
      <c r="O1392" s="268">
        <v>0</v>
      </c>
      <c r="P1392" s="190" t="s">
        <v>657</v>
      </c>
      <c r="Q1392" s="375"/>
    </row>
    <row r="1393" spans="1:17" ht="76.5">
      <c r="A1393" s="265" t="s">
        <v>556</v>
      </c>
      <c r="B1393" s="190"/>
      <c r="C1393" s="266" t="s">
        <v>714</v>
      </c>
      <c r="D1393" s="267">
        <v>43889</v>
      </c>
      <c r="E1393" s="237" t="s">
        <v>3520</v>
      </c>
      <c r="F1393" s="237" t="s">
        <v>658</v>
      </c>
      <c r="G1393" s="237">
        <v>1284081</v>
      </c>
      <c r="H1393" s="190"/>
      <c r="I1393" s="248" t="s">
        <v>4181</v>
      </c>
      <c r="J1393" s="190"/>
      <c r="K1393" s="190"/>
      <c r="L1393" s="190"/>
      <c r="M1393" s="190"/>
      <c r="N1393" s="268">
        <v>2700</v>
      </c>
      <c r="O1393" s="268">
        <v>0</v>
      </c>
      <c r="P1393" s="190" t="s">
        <v>657</v>
      </c>
      <c r="Q1393" s="375"/>
    </row>
    <row r="1394" spans="1:17" ht="76.5">
      <c r="A1394" s="265" t="s">
        <v>556</v>
      </c>
      <c r="B1394" s="190"/>
      <c r="C1394" s="266" t="s">
        <v>714</v>
      </c>
      <c r="D1394" s="267">
        <v>43889</v>
      </c>
      <c r="E1394" s="237" t="s">
        <v>3520</v>
      </c>
      <c r="F1394" s="237" t="s">
        <v>658</v>
      </c>
      <c r="G1394" s="237">
        <v>1284149</v>
      </c>
      <c r="H1394" s="190"/>
      <c r="I1394" s="248" t="s">
        <v>4182</v>
      </c>
      <c r="J1394" s="190"/>
      <c r="K1394" s="190"/>
      <c r="L1394" s="190"/>
      <c r="M1394" s="190"/>
      <c r="N1394" s="268">
        <v>7688</v>
      </c>
      <c r="O1394" s="268">
        <v>0</v>
      </c>
      <c r="P1394" s="190" t="s">
        <v>657</v>
      </c>
      <c r="Q1394" s="375"/>
    </row>
    <row r="1395" spans="1:17" ht="76.5">
      <c r="A1395" s="265" t="s">
        <v>556</v>
      </c>
      <c r="B1395" s="190"/>
      <c r="C1395" s="266" t="s">
        <v>714</v>
      </c>
      <c r="D1395" s="267">
        <v>43889</v>
      </c>
      <c r="E1395" s="237" t="s">
        <v>3520</v>
      </c>
      <c r="F1395" s="237" t="s">
        <v>658</v>
      </c>
      <c r="G1395" s="237">
        <v>1284076</v>
      </c>
      <c r="H1395" s="190"/>
      <c r="I1395" s="248" t="s">
        <v>4183</v>
      </c>
      <c r="J1395" s="190"/>
      <c r="K1395" s="190"/>
      <c r="L1395" s="190"/>
      <c r="M1395" s="190"/>
      <c r="N1395" s="268">
        <v>10238</v>
      </c>
      <c r="O1395" s="268">
        <v>0</v>
      </c>
      <c r="P1395" s="190" t="s">
        <v>657</v>
      </c>
      <c r="Q1395" s="375"/>
    </row>
    <row r="1396" spans="1:17" ht="76.5">
      <c r="A1396" s="265" t="s">
        <v>556</v>
      </c>
      <c r="B1396" s="190"/>
      <c r="C1396" s="266" t="s">
        <v>714</v>
      </c>
      <c r="D1396" s="267">
        <v>43889</v>
      </c>
      <c r="E1396" s="237" t="s">
        <v>3520</v>
      </c>
      <c r="F1396" s="237" t="s">
        <v>658</v>
      </c>
      <c r="G1396" s="237">
        <v>1284324</v>
      </c>
      <c r="H1396" s="190"/>
      <c r="I1396" s="248" t="s">
        <v>4184</v>
      </c>
      <c r="J1396" s="190"/>
      <c r="K1396" s="190"/>
      <c r="L1396" s="190"/>
      <c r="M1396" s="190"/>
      <c r="N1396" s="268">
        <v>10181.5</v>
      </c>
      <c r="O1396" s="268">
        <v>0</v>
      </c>
      <c r="P1396" s="190" t="s">
        <v>657</v>
      </c>
      <c r="Q1396" s="375"/>
    </row>
    <row r="1397" spans="1:17" ht="63.75">
      <c r="A1397" s="265" t="s">
        <v>556</v>
      </c>
      <c r="B1397" s="190"/>
      <c r="C1397" s="266" t="s">
        <v>714</v>
      </c>
      <c r="D1397" s="267">
        <v>43889</v>
      </c>
      <c r="E1397" s="237" t="s">
        <v>3520</v>
      </c>
      <c r="F1397" s="237" t="s">
        <v>658</v>
      </c>
      <c r="G1397" s="237">
        <v>1284082</v>
      </c>
      <c r="H1397" s="190"/>
      <c r="I1397" s="248" t="s">
        <v>4185</v>
      </c>
      <c r="J1397" s="190"/>
      <c r="K1397" s="190"/>
      <c r="L1397" s="190"/>
      <c r="M1397" s="190"/>
      <c r="N1397" s="268">
        <v>18600</v>
      </c>
      <c r="O1397" s="268">
        <v>0</v>
      </c>
      <c r="P1397" s="190" t="s">
        <v>657</v>
      </c>
      <c r="Q1397" s="375"/>
    </row>
    <row r="1398" spans="1:17" ht="76.5">
      <c r="A1398" s="265" t="s">
        <v>556</v>
      </c>
      <c r="B1398" s="190"/>
      <c r="C1398" s="266" t="s">
        <v>714</v>
      </c>
      <c r="D1398" s="267">
        <v>43889</v>
      </c>
      <c r="E1398" s="237" t="s">
        <v>3520</v>
      </c>
      <c r="F1398" s="237" t="s">
        <v>658</v>
      </c>
      <c r="G1398" s="237">
        <v>1284325</v>
      </c>
      <c r="H1398" s="190"/>
      <c r="I1398" s="248" t="s">
        <v>4186</v>
      </c>
      <c r="J1398" s="190"/>
      <c r="K1398" s="190"/>
      <c r="L1398" s="190"/>
      <c r="M1398" s="190"/>
      <c r="N1398" s="268">
        <v>6638</v>
      </c>
      <c r="O1398" s="268">
        <v>0</v>
      </c>
      <c r="P1398" s="190" t="s">
        <v>657</v>
      </c>
      <c r="Q1398" s="375"/>
    </row>
    <row r="1399" spans="1:17" ht="76.5">
      <c r="A1399" s="265" t="s">
        <v>556</v>
      </c>
      <c r="B1399" s="190"/>
      <c r="C1399" s="266" t="s">
        <v>714</v>
      </c>
      <c r="D1399" s="267">
        <v>43889</v>
      </c>
      <c r="E1399" s="237" t="s">
        <v>3520</v>
      </c>
      <c r="F1399" s="237" t="s">
        <v>658</v>
      </c>
      <c r="G1399" s="237">
        <v>1284075</v>
      </c>
      <c r="H1399" s="190"/>
      <c r="I1399" s="248" t="s">
        <v>4187</v>
      </c>
      <c r="J1399" s="190"/>
      <c r="K1399" s="190"/>
      <c r="L1399" s="190"/>
      <c r="M1399" s="190"/>
      <c r="N1399" s="268">
        <v>8513</v>
      </c>
      <c r="O1399" s="268">
        <v>0</v>
      </c>
      <c r="P1399" s="190" t="s">
        <v>657</v>
      </c>
      <c r="Q1399" s="375"/>
    </row>
    <row r="1400" spans="1:17" ht="63.75">
      <c r="A1400" s="265" t="s">
        <v>556</v>
      </c>
      <c r="B1400" s="190"/>
      <c r="C1400" s="266" t="s">
        <v>714</v>
      </c>
      <c r="D1400" s="267">
        <v>43889</v>
      </c>
      <c r="E1400" s="237" t="s">
        <v>3520</v>
      </c>
      <c r="F1400" s="237" t="s">
        <v>658</v>
      </c>
      <c r="G1400" s="237">
        <v>1284326</v>
      </c>
      <c r="H1400" s="190"/>
      <c r="I1400" s="248" t="s">
        <v>4188</v>
      </c>
      <c r="J1400" s="190"/>
      <c r="K1400" s="190"/>
      <c r="L1400" s="190"/>
      <c r="M1400" s="190"/>
      <c r="N1400" s="268">
        <v>9250</v>
      </c>
      <c r="O1400" s="268">
        <v>0</v>
      </c>
      <c r="P1400" s="190" t="s">
        <v>657</v>
      </c>
      <c r="Q1400" s="375"/>
    </row>
    <row r="1401" spans="1:17" ht="76.5">
      <c r="A1401" s="265" t="s">
        <v>556</v>
      </c>
      <c r="B1401" s="190"/>
      <c r="C1401" s="266" t="s">
        <v>714</v>
      </c>
      <c r="D1401" s="267">
        <v>43889</v>
      </c>
      <c r="E1401" s="237" t="s">
        <v>3520</v>
      </c>
      <c r="F1401" s="237" t="s">
        <v>658</v>
      </c>
      <c r="G1401" s="237">
        <v>1284083</v>
      </c>
      <c r="H1401" s="190"/>
      <c r="I1401" s="248" t="s">
        <v>4189</v>
      </c>
      <c r="J1401" s="190"/>
      <c r="K1401" s="190"/>
      <c r="L1401" s="190"/>
      <c r="M1401" s="190"/>
      <c r="N1401" s="268">
        <v>5700</v>
      </c>
      <c r="O1401" s="268">
        <v>0</v>
      </c>
      <c r="P1401" s="190" t="s">
        <v>657</v>
      </c>
      <c r="Q1401" s="375"/>
    </row>
    <row r="1402" spans="1:17" ht="76.5">
      <c r="A1402" s="265" t="s">
        <v>556</v>
      </c>
      <c r="B1402" s="190"/>
      <c r="C1402" s="266" t="s">
        <v>714</v>
      </c>
      <c r="D1402" s="267">
        <v>43889</v>
      </c>
      <c r="E1402" s="237" t="s">
        <v>3520</v>
      </c>
      <c r="F1402" s="237" t="s">
        <v>658</v>
      </c>
      <c r="G1402" s="237">
        <v>1284327</v>
      </c>
      <c r="H1402" s="190"/>
      <c r="I1402" s="248" t="s">
        <v>4190</v>
      </c>
      <c r="J1402" s="190"/>
      <c r="K1402" s="190"/>
      <c r="L1402" s="190"/>
      <c r="M1402" s="190"/>
      <c r="N1402" s="268">
        <v>9413</v>
      </c>
      <c r="O1402" s="268">
        <v>0</v>
      </c>
      <c r="P1402" s="190" t="s">
        <v>657</v>
      </c>
      <c r="Q1402" s="375"/>
    </row>
    <row r="1403" spans="1:17" ht="76.5">
      <c r="A1403" s="265" t="s">
        <v>556</v>
      </c>
      <c r="B1403" s="190"/>
      <c r="C1403" s="266" t="s">
        <v>714</v>
      </c>
      <c r="D1403" s="267">
        <v>43889</v>
      </c>
      <c r="E1403" s="237" t="s">
        <v>3520</v>
      </c>
      <c r="F1403" s="237" t="s">
        <v>658</v>
      </c>
      <c r="G1403" s="237">
        <v>1284074</v>
      </c>
      <c r="H1403" s="190"/>
      <c r="I1403" s="248" t="s">
        <v>4191</v>
      </c>
      <c r="J1403" s="190"/>
      <c r="K1403" s="190"/>
      <c r="L1403" s="190"/>
      <c r="M1403" s="190"/>
      <c r="N1403" s="268">
        <v>12900</v>
      </c>
      <c r="O1403" s="268">
        <v>0</v>
      </c>
      <c r="P1403" s="190" t="s">
        <v>657</v>
      </c>
      <c r="Q1403" s="375"/>
    </row>
    <row r="1404" spans="1:17" ht="76.5">
      <c r="A1404" s="265" t="s">
        <v>556</v>
      </c>
      <c r="B1404" s="190"/>
      <c r="C1404" s="266" t="s">
        <v>714</v>
      </c>
      <c r="D1404" s="267">
        <v>43889</v>
      </c>
      <c r="E1404" s="237" t="s">
        <v>3520</v>
      </c>
      <c r="F1404" s="237" t="s">
        <v>658</v>
      </c>
      <c r="G1404" s="237">
        <v>1284329</v>
      </c>
      <c r="H1404" s="190"/>
      <c r="I1404" s="248" t="s">
        <v>4192</v>
      </c>
      <c r="J1404" s="190"/>
      <c r="K1404" s="190"/>
      <c r="L1404" s="190"/>
      <c r="M1404" s="190"/>
      <c r="N1404" s="268">
        <v>2750</v>
      </c>
      <c r="O1404" s="268">
        <v>0</v>
      </c>
      <c r="P1404" s="190" t="s">
        <v>657</v>
      </c>
      <c r="Q1404" s="375"/>
    </row>
    <row r="1405" spans="1:17" ht="76.5">
      <c r="A1405" s="265" t="s">
        <v>556</v>
      </c>
      <c r="B1405" s="190"/>
      <c r="C1405" s="266" t="s">
        <v>714</v>
      </c>
      <c r="D1405" s="267">
        <v>43889</v>
      </c>
      <c r="E1405" s="237" t="s">
        <v>3520</v>
      </c>
      <c r="F1405" s="237" t="s">
        <v>658</v>
      </c>
      <c r="G1405" s="237">
        <v>1284084</v>
      </c>
      <c r="H1405" s="190"/>
      <c r="I1405" s="248" t="s">
        <v>4193</v>
      </c>
      <c r="J1405" s="190"/>
      <c r="K1405" s="190"/>
      <c r="L1405" s="190"/>
      <c r="M1405" s="190"/>
      <c r="N1405" s="268">
        <v>9263</v>
      </c>
      <c r="O1405" s="268">
        <v>0</v>
      </c>
      <c r="P1405" s="190" t="s">
        <v>657</v>
      </c>
      <c r="Q1405" s="375"/>
    </row>
    <row r="1406" spans="1:17" ht="76.5">
      <c r="A1406" s="265" t="s">
        <v>556</v>
      </c>
      <c r="B1406" s="190"/>
      <c r="C1406" s="266" t="s">
        <v>714</v>
      </c>
      <c r="D1406" s="267">
        <v>43889</v>
      </c>
      <c r="E1406" s="237" t="s">
        <v>3520</v>
      </c>
      <c r="F1406" s="237" t="s">
        <v>658</v>
      </c>
      <c r="G1406" s="237">
        <v>1284330</v>
      </c>
      <c r="H1406" s="190"/>
      <c r="I1406" s="248" t="s">
        <v>4194</v>
      </c>
      <c r="J1406" s="190"/>
      <c r="K1406" s="190"/>
      <c r="L1406" s="190"/>
      <c r="M1406" s="190"/>
      <c r="N1406" s="268">
        <v>13650</v>
      </c>
      <c r="O1406" s="268">
        <v>0</v>
      </c>
      <c r="P1406" s="190" t="s">
        <v>657</v>
      </c>
      <c r="Q1406" s="375"/>
    </row>
    <row r="1407" spans="1:17" ht="63.75">
      <c r="A1407" s="265" t="s">
        <v>556</v>
      </c>
      <c r="B1407" s="190"/>
      <c r="C1407" s="266" t="s">
        <v>714</v>
      </c>
      <c r="D1407" s="267">
        <v>43889</v>
      </c>
      <c r="E1407" s="237" t="s">
        <v>3520</v>
      </c>
      <c r="F1407" s="237" t="s">
        <v>658</v>
      </c>
      <c r="G1407" s="237">
        <v>1284073</v>
      </c>
      <c r="H1407" s="190"/>
      <c r="I1407" s="248" t="s">
        <v>4195</v>
      </c>
      <c r="J1407" s="190"/>
      <c r="K1407" s="190"/>
      <c r="L1407" s="190"/>
      <c r="M1407" s="190"/>
      <c r="N1407" s="268">
        <v>11250</v>
      </c>
      <c r="O1407" s="268">
        <v>0</v>
      </c>
      <c r="P1407" s="190" t="s">
        <v>657</v>
      </c>
      <c r="Q1407" s="375"/>
    </row>
    <row r="1408" spans="1:17" ht="76.5">
      <c r="A1408" s="265" t="s">
        <v>556</v>
      </c>
      <c r="B1408" s="190"/>
      <c r="C1408" s="266" t="s">
        <v>714</v>
      </c>
      <c r="D1408" s="267">
        <v>43889</v>
      </c>
      <c r="E1408" s="237" t="s">
        <v>3520</v>
      </c>
      <c r="F1408" s="237" t="s">
        <v>658</v>
      </c>
      <c r="G1408" s="237">
        <v>1284328</v>
      </c>
      <c r="H1408" s="190"/>
      <c r="I1408" s="248" t="s">
        <v>4196</v>
      </c>
      <c r="J1408" s="190"/>
      <c r="K1408" s="190"/>
      <c r="L1408" s="190"/>
      <c r="M1408" s="190"/>
      <c r="N1408" s="268">
        <v>6000</v>
      </c>
      <c r="O1408" s="268">
        <v>0</v>
      </c>
      <c r="P1408" s="190" t="s">
        <v>657</v>
      </c>
      <c r="Q1408" s="375"/>
    </row>
    <row r="1409" spans="1:17" ht="76.5">
      <c r="A1409" s="265" t="s">
        <v>556</v>
      </c>
      <c r="B1409" s="190"/>
      <c r="C1409" s="266" t="s">
        <v>714</v>
      </c>
      <c r="D1409" s="267">
        <v>43889</v>
      </c>
      <c r="E1409" s="237" t="s">
        <v>3520</v>
      </c>
      <c r="F1409" s="237" t="s">
        <v>658</v>
      </c>
      <c r="G1409" s="237">
        <v>1284085</v>
      </c>
      <c r="H1409" s="190"/>
      <c r="I1409" s="248" t="s">
        <v>4197</v>
      </c>
      <c r="J1409" s="190"/>
      <c r="K1409" s="190"/>
      <c r="L1409" s="190"/>
      <c r="M1409" s="190"/>
      <c r="N1409" s="268">
        <v>3113</v>
      </c>
      <c r="O1409" s="268">
        <v>0</v>
      </c>
      <c r="P1409" s="190" t="s">
        <v>657</v>
      </c>
      <c r="Q1409" s="375"/>
    </row>
    <row r="1410" spans="1:17" ht="76.5">
      <c r="A1410" s="265" t="s">
        <v>556</v>
      </c>
      <c r="B1410" s="190"/>
      <c r="C1410" s="266" t="s">
        <v>714</v>
      </c>
      <c r="D1410" s="267">
        <v>43889</v>
      </c>
      <c r="E1410" s="237" t="s">
        <v>3520</v>
      </c>
      <c r="F1410" s="237" t="s">
        <v>658</v>
      </c>
      <c r="G1410" s="237">
        <v>1284331</v>
      </c>
      <c r="H1410" s="190"/>
      <c r="I1410" s="248" t="s">
        <v>4198</v>
      </c>
      <c r="J1410" s="190"/>
      <c r="K1410" s="190"/>
      <c r="L1410" s="190"/>
      <c r="M1410" s="190"/>
      <c r="N1410" s="268">
        <v>9900</v>
      </c>
      <c r="O1410" s="268">
        <v>0</v>
      </c>
      <c r="P1410" s="190" t="s">
        <v>657</v>
      </c>
      <c r="Q1410" s="375"/>
    </row>
    <row r="1411" spans="1:17" ht="76.5">
      <c r="A1411" s="265" t="s">
        <v>556</v>
      </c>
      <c r="B1411" s="190"/>
      <c r="C1411" s="266" t="s">
        <v>714</v>
      </c>
      <c r="D1411" s="267">
        <v>43889</v>
      </c>
      <c r="E1411" s="237" t="s">
        <v>3520</v>
      </c>
      <c r="F1411" s="237" t="s">
        <v>658</v>
      </c>
      <c r="G1411" s="237">
        <v>1284072</v>
      </c>
      <c r="H1411" s="190"/>
      <c r="I1411" s="248" t="s">
        <v>4199</v>
      </c>
      <c r="J1411" s="190"/>
      <c r="K1411" s="190"/>
      <c r="L1411" s="190"/>
      <c r="M1411" s="190"/>
      <c r="N1411" s="268">
        <v>13800</v>
      </c>
      <c r="O1411" s="268">
        <v>0</v>
      </c>
      <c r="P1411" s="190" t="s">
        <v>657</v>
      </c>
      <c r="Q1411" s="375"/>
    </row>
    <row r="1412" spans="1:17" ht="76.5">
      <c r="A1412" s="265" t="s">
        <v>556</v>
      </c>
      <c r="B1412" s="190"/>
      <c r="C1412" s="266" t="s">
        <v>714</v>
      </c>
      <c r="D1412" s="267">
        <v>43889</v>
      </c>
      <c r="E1412" s="237" t="s">
        <v>3520</v>
      </c>
      <c r="F1412" s="237" t="s">
        <v>658</v>
      </c>
      <c r="G1412" s="237">
        <v>1284554</v>
      </c>
      <c r="H1412" s="190"/>
      <c r="I1412" s="248" t="s">
        <v>4200</v>
      </c>
      <c r="J1412" s="190"/>
      <c r="K1412" s="190"/>
      <c r="L1412" s="190"/>
      <c r="M1412" s="190"/>
      <c r="N1412" s="268">
        <v>2625</v>
      </c>
      <c r="O1412" s="268">
        <v>0</v>
      </c>
      <c r="P1412" s="190" t="s">
        <v>657</v>
      </c>
      <c r="Q1412" s="375"/>
    </row>
    <row r="1413" spans="1:17" ht="76.5">
      <c r="A1413" s="265" t="s">
        <v>556</v>
      </c>
      <c r="B1413" s="190"/>
      <c r="C1413" s="266" t="s">
        <v>714</v>
      </c>
      <c r="D1413" s="267">
        <v>43889</v>
      </c>
      <c r="E1413" s="237" t="s">
        <v>3520</v>
      </c>
      <c r="F1413" s="237" t="s">
        <v>658</v>
      </c>
      <c r="G1413" s="237">
        <v>1284086</v>
      </c>
      <c r="H1413" s="190"/>
      <c r="I1413" s="248" t="s">
        <v>4201</v>
      </c>
      <c r="J1413" s="190"/>
      <c r="K1413" s="190"/>
      <c r="L1413" s="190"/>
      <c r="M1413" s="190"/>
      <c r="N1413" s="268">
        <v>9000</v>
      </c>
      <c r="O1413" s="268">
        <v>0</v>
      </c>
      <c r="P1413" s="190" t="s">
        <v>657</v>
      </c>
      <c r="Q1413" s="375"/>
    </row>
    <row r="1414" spans="1:17" ht="76.5">
      <c r="A1414" s="265" t="s">
        <v>556</v>
      </c>
      <c r="B1414" s="190"/>
      <c r="C1414" s="266" t="s">
        <v>714</v>
      </c>
      <c r="D1414" s="267">
        <v>43889</v>
      </c>
      <c r="E1414" s="237" t="s">
        <v>3520</v>
      </c>
      <c r="F1414" s="237" t="s">
        <v>658</v>
      </c>
      <c r="G1414" s="237">
        <v>1284332</v>
      </c>
      <c r="H1414" s="190"/>
      <c r="I1414" s="248" t="s">
        <v>4202</v>
      </c>
      <c r="J1414" s="190"/>
      <c r="K1414" s="190"/>
      <c r="L1414" s="190"/>
      <c r="M1414" s="190"/>
      <c r="N1414" s="268">
        <v>3188</v>
      </c>
      <c r="O1414" s="268">
        <v>0</v>
      </c>
      <c r="P1414" s="190" t="s">
        <v>657</v>
      </c>
      <c r="Q1414" s="375"/>
    </row>
    <row r="1415" spans="1:17" ht="76.5">
      <c r="A1415" s="265" t="s">
        <v>556</v>
      </c>
      <c r="B1415" s="190"/>
      <c r="C1415" s="266" t="s">
        <v>714</v>
      </c>
      <c r="D1415" s="267">
        <v>43889</v>
      </c>
      <c r="E1415" s="237" t="s">
        <v>3520</v>
      </c>
      <c r="F1415" s="237" t="s">
        <v>658</v>
      </c>
      <c r="G1415" s="237">
        <v>1284071</v>
      </c>
      <c r="H1415" s="190"/>
      <c r="I1415" s="248" t="s">
        <v>4203</v>
      </c>
      <c r="J1415" s="190"/>
      <c r="K1415" s="190"/>
      <c r="L1415" s="190"/>
      <c r="M1415" s="190"/>
      <c r="N1415" s="268">
        <v>16243</v>
      </c>
      <c r="O1415" s="268">
        <v>0</v>
      </c>
      <c r="P1415" s="190" t="s">
        <v>657</v>
      </c>
      <c r="Q1415" s="375"/>
    </row>
    <row r="1416" spans="1:17" ht="76.5">
      <c r="A1416" s="265" t="s">
        <v>556</v>
      </c>
      <c r="B1416" s="190"/>
      <c r="C1416" s="266" t="s">
        <v>714</v>
      </c>
      <c r="D1416" s="267">
        <v>43889</v>
      </c>
      <c r="E1416" s="237" t="s">
        <v>3520</v>
      </c>
      <c r="F1416" s="237" t="s">
        <v>658</v>
      </c>
      <c r="G1416" s="237">
        <v>1284333</v>
      </c>
      <c r="H1416" s="190"/>
      <c r="I1416" s="248" t="s">
        <v>4204</v>
      </c>
      <c r="J1416" s="190"/>
      <c r="K1416" s="190"/>
      <c r="L1416" s="190"/>
      <c r="M1416" s="190"/>
      <c r="N1416" s="268">
        <v>9091</v>
      </c>
      <c r="O1416" s="268">
        <v>0</v>
      </c>
      <c r="P1416" s="190" t="s">
        <v>657</v>
      </c>
      <c r="Q1416" s="375"/>
    </row>
    <row r="1417" spans="1:17" ht="76.5">
      <c r="A1417" s="265" t="s">
        <v>556</v>
      </c>
      <c r="B1417" s="190"/>
      <c r="C1417" s="266" t="s">
        <v>714</v>
      </c>
      <c r="D1417" s="267">
        <v>43889</v>
      </c>
      <c r="E1417" s="237" t="s">
        <v>3520</v>
      </c>
      <c r="F1417" s="237" t="s">
        <v>658</v>
      </c>
      <c r="G1417" s="237">
        <v>1284087</v>
      </c>
      <c r="H1417" s="190"/>
      <c r="I1417" s="248" t="s">
        <v>4205</v>
      </c>
      <c r="J1417" s="190"/>
      <c r="K1417" s="190"/>
      <c r="L1417" s="190"/>
      <c r="M1417" s="190"/>
      <c r="N1417" s="268">
        <v>3563</v>
      </c>
      <c r="O1417" s="268">
        <v>0</v>
      </c>
      <c r="P1417" s="190" t="s">
        <v>657</v>
      </c>
      <c r="Q1417" s="375"/>
    </row>
    <row r="1418" spans="1:17" ht="76.5">
      <c r="A1418" s="265" t="s">
        <v>556</v>
      </c>
      <c r="B1418" s="190"/>
      <c r="C1418" s="266" t="s">
        <v>714</v>
      </c>
      <c r="D1418" s="267">
        <v>43889</v>
      </c>
      <c r="E1418" s="237" t="s">
        <v>3520</v>
      </c>
      <c r="F1418" s="237" t="s">
        <v>658</v>
      </c>
      <c r="G1418" s="237">
        <v>1284781</v>
      </c>
      <c r="H1418" s="190"/>
      <c r="I1418" s="248" t="s">
        <v>4206</v>
      </c>
      <c r="J1418" s="190"/>
      <c r="K1418" s="190"/>
      <c r="L1418" s="190"/>
      <c r="M1418" s="190"/>
      <c r="N1418" s="268">
        <v>9713</v>
      </c>
      <c r="O1418" s="268">
        <v>0</v>
      </c>
      <c r="P1418" s="190" t="s">
        <v>657</v>
      </c>
      <c r="Q1418" s="375"/>
    </row>
    <row r="1419" spans="1:17" ht="76.5">
      <c r="A1419" s="265" t="s">
        <v>556</v>
      </c>
      <c r="B1419" s="190"/>
      <c r="C1419" s="266" t="s">
        <v>714</v>
      </c>
      <c r="D1419" s="267">
        <v>43889</v>
      </c>
      <c r="E1419" s="237" t="s">
        <v>3520</v>
      </c>
      <c r="F1419" s="237" t="s">
        <v>658</v>
      </c>
      <c r="G1419" s="237">
        <v>1284070</v>
      </c>
      <c r="H1419" s="190"/>
      <c r="I1419" s="248" t="s">
        <v>4207</v>
      </c>
      <c r="J1419" s="190"/>
      <c r="K1419" s="190"/>
      <c r="L1419" s="190"/>
      <c r="M1419" s="190"/>
      <c r="N1419" s="268">
        <v>14850</v>
      </c>
      <c r="O1419" s="268">
        <v>0</v>
      </c>
      <c r="P1419" s="190" t="s">
        <v>657</v>
      </c>
      <c r="Q1419" s="375"/>
    </row>
    <row r="1420" spans="1:17" ht="76.5">
      <c r="A1420" s="265" t="s">
        <v>556</v>
      </c>
      <c r="B1420" s="190"/>
      <c r="C1420" s="266" t="s">
        <v>714</v>
      </c>
      <c r="D1420" s="267">
        <v>43889</v>
      </c>
      <c r="E1420" s="237" t="s">
        <v>3520</v>
      </c>
      <c r="F1420" s="237" t="s">
        <v>658</v>
      </c>
      <c r="G1420" s="237">
        <v>1285193</v>
      </c>
      <c r="H1420" s="190"/>
      <c r="I1420" s="248" t="s">
        <v>4208</v>
      </c>
      <c r="J1420" s="190"/>
      <c r="K1420" s="190"/>
      <c r="L1420" s="190"/>
      <c r="M1420" s="190"/>
      <c r="N1420" s="268">
        <v>6300</v>
      </c>
      <c r="O1420" s="268">
        <v>0</v>
      </c>
      <c r="P1420" s="190" t="s">
        <v>657</v>
      </c>
      <c r="Q1420" s="375"/>
    </row>
    <row r="1421" spans="1:17" ht="76.5">
      <c r="A1421" s="265" t="s">
        <v>556</v>
      </c>
      <c r="B1421" s="190"/>
      <c r="C1421" s="266" t="s">
        <v>714</v>
      </c>
      <c r="D1421" s="267">
        <v>43889</v>
      </c>
      <c r="E1421" s="237" t="s">
        <v>3520</v>
      </c>
      <c r="F1421" s="237" t="s">
        <v>658</v>
      </c>
      <c r="G1421" s="237">
        <v>1284088</v>
      </c>
      <c r="H1421" s="190"/>
      <c r="I1421" s="248" t="s">
        <v>4209</v>
      </c>
      <c r="J1421" s="190"/>
      <c r="K1421" s="190"/>
      <c r="L1421" s="190"/>
      <c r="M1421" s="190"/>
      <c r="N1421" s="268">
        <v>5750</v>
      </c>
      <c r="O1421" s="268">
        <v>0</v>
      </c>
      <c r="P1421" s="190" t="s">
        <v>657</v>
      </c>
      <c r="Q1421" s="375"/>
    </row>
    <row r="1422" spans="1:17" ht="76.5">
      <c r="A1422" s="265" t="s">
        <v>556</v>
      </c>
      <c r="B1422" s="190"/>
      <c r="C1422" s="266" t="s">
        <v>714</v>
      </c>
      <c r="D1422" s="267">
        <v>43889</v>
      </c>
      <c r="E1422" s="237" t="s">
        <v>3520</v>
      </c>
      <c r="F1422" s="237" t="s">
        <v>658</v>
      </c>
      <c r="G1422" s="237">
        <v>1285194</v>
      </c>
      <c r="H1422" s="190"/>
      <c r="I1422" s="248" t="s">
        <v>4210</v>
      </c>
      <c r="J1422" s="190"/>
      <c r="K1422" s="190"/>
      <c r="L1422" s="190"/>
      <c r="M1422" s="190"/>
      <c r="N1422" s="268">
        <v>4425</v>
      </c>
      <c r="O1422" s="268">
        <v>0</v>
      </c>
      <c r="P1422" s="190" t="s">
        <v>657</v>
      </c>
      <c r="Q1422" s="375"/>
    </row>
    <row r="1423" spans="1:17" ht="63.75">
      <c r="A1423" s="265" t="s">
        <v>556</v>
      </c>
      <c r="B1423" s="190"/>
      <c r="C1423" s="266" t="s">
        <v>714</v>
      </c>
      <c r="D1423" s="267">
        <v>43889</v>
      </c>
      <c r="E1423" s="237" t="s">
        <v>3520</v>
      </c>
      <c r="F1423" s="237" t="s">
        <v>658</v>
      </c>
      <c r="G1423" s="237">
        <v>1284069</v>
      </c>
      <c r="H1423" s="190"/>
      <c r="I1423" s="248" t="s">
        <v>4211</v>
      </c>
      <c r="J1423" s="190"/>
      <c r="K1423" s="190"/>
      <c r="L1423" s="190"/>
      <c r="M1423" s="190"/>
      <c r="N1423" s="268">
        <v>12927</v>
      </c>
      <c r="O1423" s="268">
        <v>0</v>
      </c>
      <c r="P1423" s="190" t="s">
        <v>657</v>
      </c>
      <c r="Q1423" s="375"/>
    </row>
    <row r="1424" spans="1:17" ht="76.5">
      <c r="A1424" s="265" t="s">
        <v>556</v>
      </c>
      <c r="B1424" s="190"/>
      <c r="C1424" s="266" t="s">
        <v>714</v>
      </c>
      <c r="D1424" s="267">
        <v>43889</v>
      </c>
      <c r="E1424" s="237" t="s">
        <v>3520</v>
      </c>
      <c r="F1424" s="237" t="s">
        <v>658</v>
      </c>
      <c r="G1424" s="237">
        <v>1285195</v>
      </c>
      <c r="H1424" s="190"/>
      <c r="I1424" s="248" t="s">
        <v>4212</v>
      </c>
      <c r="J1424" s="190"/>
      <c r="K1424" s="190"/>
      <c r="L1424" s="190"/>
      <c r="M1424" s="190"/>
      <c r="N1424" s="268">
        <v>1275</v>
      </c>
      <c r="O1424" s="268">
        <v>0</v>
      </c>
      <c r="P1424" s="190" t="s">
        <v>657</v>
      </c>
      <c r="Q1424" s="375"/>
    </row>
    <row r="1425" spans="1:17" ht="76.5">
      <c r="A1425" s="265" t="s">
        <v>556</v>
      </c>
      <c r="B1425" s="190"/>
      <c r="C1425" s="266" t="s">
        <v>714</v>
      </c>
      <c r="D1425" s="267">
        <v>43889</v>
      </c>
      <c r="E1425" s="237" t="s">
        <v>3520</v>
      </c>
      <c r="F1425" s="237" t="s">
        <v>658</v>
      </c>
      <c r="G1425" s="237">
        <v>1284089</v>
      </c>
      <c r="H1425" s="190"/>
      <c r="I1425" s="248" t="s">
        <v>4213</v>
      </c>
      <c r="J1425" s="190"/>
      <c r="K1425" s="190"/>
      <c r="L1425" s="190"/>
      <c r="M1425" s="190"/>
      <c r="N1425" s="268">
        <v>6314</v>
      </c>
      <c r="O1425" s="268">
        <v>0</v>
      </c>
      <c r="P1425" s="190" t="s">
        <v>657</v>
      </c>
      <c r="Q1425" s="375"/>
    </row>
    <row r="1426" spans="1:17" ht="76.5">
      <c r="A1426" s="265" t="s">
        <v>556</v>
      </c>
      <c r="B1426" s="190"/>
      <c r="C1426" s="266" t="s">
        <v>714</v>
      </c>
      <c r="D1426" s="267">
        <v>43889</v>
      </c>
      <c r="E1426" s="237" t="s">
        <v>3520</v>
      </c>
      <c r="F1426" s="237" t="s">
        <v>658</v>
      </c>
      <c r="G1426" s="237">
        <v>1285196</v>
      </c>
      <c r="H1426" s="190"/>
      <c r="I1426" s="248" t="s">
        <v>4214</v>
      </c>
      <c r="J1426" s="190"/>
      <c r="K1426" s="190"/>
      <c r="L1426" s="190"/>
      <c r="M1426" s="190"/>
      <c r="N1426" s="268">
        <v>7463</v>
      </c>
      <c r="O1426" s="268">
        <v>0</v>
      </c>
      <c r="P1426" s="190" t="s">
        <v>657</v>
      </c>
      <c r="Q1426" s="375"/>
    </row>
    <row r="1427" spans="1:17" ht="76.5">
      <c r="A1427" s="265" t="s">
        <v>556</v>
      </c>
      <c r="B1427" s="190"/>
      <c r="C1427" s="266" t="s">
        <v>714</v>
      </c>
      <c r="D1427" s="267">
        <v>43889</v>
      </c>
      <c r="E1427" s="237" t="s">
        <v>3520</v>
      </c>
      <c r="F1427" s="237" t="s">
        <v>658</v>
      </c>
      <c r="G1427" s="237">
        <v>1284068</v>
      </c>
      <c r="H1427" s="190"/>
      <c r="I1427" s="248" t="s">
        <v>4215</v>
      </c>
      <c r="J1427" s="190"/>
      <c r="K1427" s="190"/>
      <c r="L1427" s="190"/>
      <c r="M1427" s="190"/>
      <c r="N1427" s="268">
        <v>16623</v>
      </c>
      <c r="O1427" s="268">
        <v>0</v>
      </c>
      <c r="P1427" s="190" t="s">
        <v>657</v>
      </c>
      <c r="Q1427" s="375"/>
    </row>
    <row r="1428" spans="1:17" ht="51">
      <c r="A1428" s="265">
        <v>513</v>
      </c>
      <c r="B1428" s="190"/>
      <c r="C1428" s="266" t="s">
        <v>169</v>
      </c>
      <c r="D1428" s="267">
        <v>43889</v>
      </c>
      <c r="E1428" s="237" t="s">
        <v>3521</v>
      </c>
      <c r="F1428" s="237" t="s">
        <v>15</v>
      </c>
      <c r="G1428" s="237">
        <v>1284088</v>
      </c>
      <c r="H1428" s="190"/>
      <c r="I1428" s="248" t="s">
        <v>4216</v>
      </c>
      <c r="J1428" s="190"/>
      <c r="K1428" s="190"/>
      <c r="L1428" s="190"/>
      <c r="M1428" s="190"/>
      <c r="N1428" s="268">
        <v>50</v>
      </c>
      <c r="O1428" s="268">
        <v>0</v>
      </c>
      <c r="P1428" s="190" t="s">
        <v>657</v>
      </c>
      <c r="Q1428" s="375"/>
    </row>
    <row r="1429" spans="1:17" ht="51">
      <c r="A1429" s="265">
        <v>513</v>
      </c>
      <c r="B1429" s="190"/>
      <c r="C1429" s="266" t="s">
        <v>169</v>
      </c>
      <c r="D1429" s="267">
        <v>43889</v>
      </c>
      <c r="E1429" s="237" t="s">
        <v>3522</v>
      </c>
      <c r="F1429" s="237" t="s">
        <v>15</v>
      </c>
      <c r="G1429" s="237">
        <v>1284222</v>
      </c>
      <c r="H1429" s="190"/>
      <c r="I1429" s="248" t="s">
        <v>4217</v>
      </c>
      <c r="J1429" s="190"/>
      <c r="K1429" s="190"/>
      <c r="L1429" s="190"/>
      <c r="M1429" s="190"/>
      <c r="N1429" s="268">
        <v>50</v>
      </c>
      <c r="O1429" s="268">
        <v>0</v>
      </c>
      <c r="P1429" s="190" t="s">
        <v>657</v>
      </c>
      <c r="Q1429" s="375"/>
    </row>
    <row r="1430" spans="1:17" ht="51">
      <c r="A1430" s="265">
        <v>513</v>
      </c>
      <c r="B1430" s="190"/>
      <c r="C1430" s="266" t="s">
        <v>169</v>
      </c>
      <c r="D1430" s="267">
        <v>43889</v>
      </c>
      <c r="E1430" s="237" t="s">
        <v>3523</v>
      </c>
      <c r="F1430" s="237" t="s">
        <v>15</v>
      </c>
      <c r="G1430" s="237">
        <v>1284415</v>
      </c>
      <c r="H1430" s="190"/>
      <c r="I1430" s="248" t="s">
        <v>4218</v>
      </c>
      <c r="J1430" s="190"/>
      <c r="K1430" s="190"/>
      <c r="L1430" s="190"/>
      <c r="M1430" s="190"/>
      <c r="N1430" s="268">
        <v>50</v>
      </c>
      <c r="O1430" s="268">
        <v>0</v>
      </c>
      <c r="P1430" s="190" t="s">
        <v>657</v>
      </c>
      <c r="Q1430" s="375"/>
    </row>
    <row r="1431" spans="1:17" ht="51">
      <c r="A1431" s="265" t="s">
        <v>553</v>
      </c>
      <c r="B1431" s="190"/>
      <c r="C1431" s="266" t="s">
        <v>605</v>
      </c>
      <c r="D1431" s="267">
        <v>43889</v>
      </c>
      <c r="E1431" s="237" t="s">
        <v>3524</v>
      </c>
      <c r="F1431" s="237" t="s">
        <v>11</v>
      </c>
      <c r="G1431" s="237">
        <v>979719</v>
      </c>
      <c r="H1431" s="190"/>
      <c r="I1431" s="248" t="s">
        <v>1465</v>
      </c>
      <c r="J1431" s="190"/>
      <c r="K1431" s="190"/>
      <c r="L1431" s="190"/>
      <c r="M1431" s="190"/>
      <c r="N1431" s="268">
        <v>50</v>
      </c>
      <c r="O1431" s="268">
        <v>0</v>
      </c>
      <c r="P1431" s="190" t="s">
        <v>657</v>
      </c>
      <c r="Q1431" s="375"/>
    </row>
    <row r="1432" spans="1:17" ht="51">
      <c r="A1432" s="265">
        <v>119</v>
      </c>
      <c r="B1432" s="190"/>
      <c r="C1432" s="266" t="s">
        <v>62</v>
      </c>
      <c r="D1432" s="267">
        <v>43889</v>
      </c>
      <c r="E1432" s="237" t="s">
        <v>3525</v>
      </c>
      <c r="F1432" s="237" t="s">
        <v>11</v>
      </c>
      <c r="G1432" s="237">
        <v>979742</v>
      </c>
      <c r="H1432" s="190"/>
      <c r="I1432" s="248" t="s">
        <v>4219</v>
      </c>
      <c r="J1432" s="190"/>
      <c r="K1432" s="190"/>
      <c r="L1432" s="190"/>
      <c r="M1432" s="190"/>
      <c r="N1432" s="268">
        <v>50</v>
      </c>
      <c r="O1432" s="268">
        <v>0</v>
      </c>
      <c r="P1432" s="190" t="s">
        <v>657</v>
      </c>
      <c r="Q1432" s="375"/>
    </row>
    <row r="1433" spans="1:17" ht="38.25">
      <c r="A1433" s="265" t="s">
        <v>691</v>
      </c>
      <c r="B1433" s="190"/>
      <c r="C1433" s="266" t="s">
        <v>1334</v>
      </c>
      <c r="D1433" s="267">
        <v>43889</v>
      </c>
      <c r="E1433" s="237" t="s">
        <v>3526</v>
      </c>
      <c r="F1433" s="237" t="s">
        <v>13</v>
      </c>
      <c r="G1433" s="237">
        <v>404857</v>
      </c>
      <c r="H1433" s="190"/>
      <c r="I1433" s="248" t="s">
        <v>692</v>
      </c>
      <c r="J1433" s="190"/>
      <c r="K1433" s="190"/>
      <c r="L1433" s="190"/>
      <c r="M1433" s="190"/>
      <c r="N1433" s="268">
        <v>6513874.2400000002</v>
      </c>
      <c r="O1433" s="268">
        <v>0</v>
      </c>
      <c r="P1433" s="190" t="s">
        <v>657</v>
      </c>
      <c r="Q1433" s="375"/>
    </row>
    <row r="1434" spans="1:17" ht="38.25">
      <c r="A1434" s="265" t="s">
        <v>691</v>
      </c>
      <c r="B1434" s="190"/>
      <c r="C1434" s="266" t="s">
        <v>1334</v>
      </c>
      <c r="D1434" s="267">
        <v>43889</v>
      </c>
      <c r="E1434" s="237" t="s">
        <v>3527</v>
      </c>
      <c r="F1434" s="237" t="s">
        <v>13</v>
      </c>
      <c r="G1434" s="237">
        <v>404859</v>
      </c>
      <c r="H1434" s="190"/>
      <c r="I1434" s="248" t="s">
        <v>692</v>
      </c>
      <c r="J1434" s="190"/>
      <c r="K1434" s="190"/>
      <c r="L1434" s="190"/>
      <c r="M1434" s="190"/>
      <c r="N1434" s="268">
        <v>12309506</v>
      </c>
      <c r="O1434" s="268">
        <v>0</v>
      </c>
      <c r="P1434" s="190" t="s">
        <v>657</v>
      </c>
      <c r="Q1434" s="375"/>
    </row>
    <row r="1435" spans="1:17" ht="38.25">
      <c r="A1435" s="265" t="s">
        <v>691</v>
      </c>
      <c r="B1435" s="190"/>
      <c r="C1435" s="266" t="s">
        <v>1334</v>
      </c>
      <c r="D1435" s="267">
        <v>43889</v>
      </c>
      <c r="E1435" s="237" t="s">
        <v>3528</v>
      </c>
      <c r="F1435" s="237" t="s">
        <v>13</v>
      </c>
      <c r="G1435" s="237">
        <v>404861</v>
      </c>
      <c r="H1435" s="190"/>
      <c r="I1435" s="248" t="s">
        <v>692</v>
      </c>
      <c r="J1435" s="190"/>
      <c r="K1435" s="190"/>
      <c r="L1435" s="190"/>
      <c r="M1435" s="190"/>
      <c r="N1435" s="268">
        <v>798833.07</v>
      </c>
      <c r="O1435" s="268">
        <v>0</v>
      </c>
      <c r="P1435" s="190" t="s">
        <v>657</v>
      </c>
      <c r="Q1435" s="375"/>
    </row>
    <row r="1436" spans="1:17" ht="38.25">
      <c r="A1436" s="265" t="s">
        <v>691</v>
      </c>
      <c r="B1436" s="190"/>
      <c r="C1436" s="266" t="s">
        <v>1334</v>
      </c>
      <c r="D1436" s="267">
        <v>43889</v>
      </c>
      <c r="E1436" s="237" t="s">
        <v>3529</v>
      </c>
      <c r="F1436" s="237" t="s">
        <v>13</v>
      </c>
      <c r="G1436" s="237">
        <v>404863</v>
      </c>
      <c r="H1436" s="190"/>
      <c r="I1436" s="248" t="s">
        <v>692</v>
      </c>
      <c r="J1436" s="190"/>
      <c r="K1436" s="190"/>
      <c r="L1436" s="190"/>
      <c r="M1436" s="190"/>
      <c r="N1436" s="268">
        <v>64067.6</v>
      </c>
      <c r="O1436" s="268">
        <v>0</v>
      </c>
      <c r="P1436" s="190" t="s">
        <v>657</v>
      </c>
      <c r="Q1436" s="375"/>
    </row>
    <row r="1437" spans="1:17" ht="38.25">
      <c r="A1437" s="265" t="s">
        <v>691</v>
      </c>
      <c r="B1437" s="190"/>
      <c r="C1437" s="266" t="s">
        <v>1334</v>
      </c>
      <c r="D1437" s="267">
        <v>43889</v>
      </c>
      <c r="E1437" s="237" t="s">
        <v>3530</v>
      </c>
      <c r="F1437" s="237" t="s">
        <v>13</v>
      </c>
      <c r="G1437" s="237">
        <v>404865</v>
      </c>
      <c r="H1437" s="190"/>
      <c r="I1437" s="248" t="s">
        <v>692</v>
      </c>
      <c r="J1437" s="190"/>
      <c r="K1437" s="190"/>
      <c r="L1437" s="190"/>
      <c r="M1437" s="190"/>
      <c r="N1437" s="268">
        <v>2264712.2400000002</v>
      </c>
      <c r="O1437" s="268">
        <v>0</v>
      </c>
      <c r="P1437" s="190" t="s">
        <v>657</v>
      </c>
      <c r="Q1437" s="375"/>
    </row>
    <row r="1438" spans="1:17" ht="38.25">
      <c r="A1438" s="265" t="s">
        <v>691</v>
      </c>
      <c r="B1438" s="190"/>
      <c r="C1438" s="266" t="s">
        <v>1334</v>
      </c>
      <c r="D1438" s="267">
        <v>43889</v>
      </c>
      <c r="E1438" s="237" t="s">
        <v>3531</v>
      </c>
      <c r="F1438" s="237" t="s">
        <v>13</v>
      </c>
      <c r="G1438" s="237">
        <v>404867</v>
      </c>
      <c r="H1438" s="190"/>
      <c r="I1438" s="248" t="s">
        <v>692</v>
      </c>
      <c r="J1438" s="190"/>
      <c r="K1438" s="190"/>
      <c r="L1438" s="190"/>
      <c r="M1438" s="190"/>
      <c r="N1438" s="268">
        <v>873428.78</v>
      </c>
      <c r="O1438" s="268">
        <v>0</v>
      </c>
      <c r="P1438" s="190" t="s">
        <v>657</v>
      </c>
      <c r="Q1438" s="375"/>
    </row>
    <row r="1439" spans="1:17" ht="38.25">
      <c r="A1439" s="265" t="s">
        <v>691</v>
      </c>
      <c r="B1439" s="190"/>
      <c r="C1439" s="266" t="s">
        <v>1334</v>
      </c>
      <c r="D1439" s="267">
        <v>43889</v>
      </c>
      <c r="E1439" s="237" t="s">
        <v>3532</v>
      </c>
      <c r="F1439" s="237" t="s">
        <v>13</v>
      </c>
      <c r="G1439" s="237">
        <v>404869</v>
      </c>
      <c r="H1439" s="190"/>
      <c r="I1439" s="248" t="s">
        <v>692</v>
      </c>
      <c r="J1439" s="190"/>
      <c r="K1439" s="190"/>
      <c r="L1439" s="190"/>
      <c r="M1439" s="190"/>
      <c r="N1439" s="268">
        <v>2120219.17</v>
      </c>
      <c r="O1439" s="268">
        <v>0</v>
      </c>
      <c r="P1439" s="190" t="s">
        <v>657</v>
      </c>
      <c r="Q1439" s="375"/>
    </row>
    <row r="1440" spans="1:17" ht="38.25">
      <c r="A1440" s="265" t="s">
        <v>691</v>
      </c>
      <c r="B1440" s="190"/>
      <c r="C1440" s="266" t="s">
        <v>1334</v>
      </c>
      <c r="D1440" s="267">
        <v>43889</v>
      </c>
      <c r="E1440" s="237" t="s">
        <v>3533</v>
      </c>
      <c r="F1440" s="237" t="s">
        <v>13</v>
      </c>
      <c r="G1440" s="237">
        <v>404871</v>
      </c>
      <c r="H1440" s="190"/>
      <c r="I1440" s="248" t="s">
        <v>692</v>
      </c>
      <c r="J1440" s="190"/>
      <c r="K1440" s="190"/>
      <c r="L1440" s="190"/>
      <c r="M1440" s="190"/>
      <c r="N1440" s="268">
        <v>5823430.9500000002</v>
      </c>
      <c r="O1440" s="268">
        <v>0</v>
      </c>
      <c r="P1440" s="190" t="s">
        <v>657</v>
      </c>
      <c r="Q1440" s="375"/>
    </row>
    <row r="1441" spans="1:17" ht="38.25">
      <c r="A1441" s="265" t="s">
        <v>691</v>
      </c>
      <c r="B1441" s="190"/>
      <c r="C1441" s="266" t="s">
        <v>1334</v>
      </c>
      <c r="D1441" s="267">
        <v>43889</v>
      </c>
      <c r="E1441" s="237" t="s">
        <v>3534</v>
      </c>
      <c r="F1441" s="237" t="s">
        <v>13</v>
      </c>
      <c r="G1441" s="237">
        <v>404873</v>
      </c>
      <c r="H1441" s="190"/>
      <c r="I1441" s="248" t="s">
        <v>692</v>
      </c>
      <c r="J1441" s="190"/>
      <c r="K1441" s="190"/>
      <c r="L1441" s="190"/>
      <c r="M1441" s="190"/>
      <c r="N1441" s="268">
        <v>7539924.4400000004</v>
      </c>
      <c r="O1441" s="268">
        <v>0</v>
      </c>
      <c r="P1441" s="190" t="s">
        <v>657</v>
      </c>
      <c r="Q1441" s="375"/>
    </row>
    <row r="1442" spans="1:17" ht="38.25">
      <c r="A1442" s="265" t="s">
        <v>691</v>
      </c>
      <c r="B1442" s="190"/>
      <c r="C1442" s="266" t="s">
        <v>1334</v>
      </c>
      <c r="D1442" s="267">
        <v>43889</v>
      </c>
      <c r="E1442" s="237" t="s">
        <v>3535</v>
      </c>
      <c r="F1442" s="237" t="s">
        <v>13</v>
      </c>
      <c r="G1442" s="237">
        <v>404875</v>
      </c>
      <c r="H1442" s="190"/>
      <c r="I1442" s="248" t="s">
        <v>692</v>
      </c>
      <c r="J1442" s="190"/>
      <c r="K1442" s="190"/>
      <c r="L1442" s="190"/>
      <c r="M1442" s="190"/>
      <c r="N1442" s="268">
        <v>4933043.22</v>
      </c>
      <c r="O1442" s="268">
        <v>0</v>
      </c>
      <c r="P1442" s="190" t="s">
        <v>657</v>
      </c>
      <c r="Q1442" s="375"/>
    </row>
    <row r="1443" spans="1:17" ht="38.25">
      <c r="A1443" s="265" t="s">
        <v>691</v>
      </c>
      <c r="B1443" s="190"/>
      <c r="C1443" s="266" t="s">
        <v>1334</v>
      </c>
      <c r="D1443" s="267">
        <v>43889</v>
      </c>
      <c r="E1443" s="237" t="s">
        <v>3536</v>
      </c>
      <c r="F1443" s="237" t="s">
        <v>13</v>
      </c>
      <c r="G1443" s="237">
        <v>404877</v>
      </c>
      <c r="H1443" s="190"/>
      <c r="I1443" s="248" t="s">
        <v>692</v>
      </c>
      <c r="J1443" s="190"/>
      <c r="K1443" s="190"/>
      <c r="L1443" s="190"/>
      <c r="M1443" s="190"/>
      <c r="N1443" s="268">
        <v>6387089.2300000004</v>
      </c>
      <c r="O1443" s="268">
        <v>0</v>
      </c>
      <c r="P1443" s="190" t="s">
        <v>657</v>
      </c>
      <c r="Q1443" s="375"/>
    </row>
    <row r="1444" spans="1:17" ht="38.25">
      <c r="A1444" s="265" t="s">
        <v>691</v>
      </c>
      <c r="B1444" s="190"/>
      <c r="C1444" s="266" t="s">
        <v>1334</v>
      </c>
      <c r="D1444" s="267">
        <v>43889</v>
      </c>
      <c r="E1444" s="237" t="s">
        <v>3537</v>
      </c>
      <c r="F1444" s="237" t="s">
        <v>13</v>
      </c>
      <c r="G1444" s="237">
        <v>404879</v>
      </c>
      <c r="H1444" s="190"/>
      <c r="I1444" s="248" t="s">
        <v>692</v>
      </c>
      <c r="J1444" s="190"/>
      <c r="K1444" s="190"/>
      <c r="L1444" s="190"/>
      <c r="M1444" s="190"/>
      <c r="N1444" s="268">
        <v>17542890.859999999</v>
      </c>
      <c r="O1444" s="268">
        <v>0</v>
      </c>
      <c r="P1444" s="190" t="s">
        <v>657</v>
      </c>
      <c r="Q1444" s="375"/>
    </row>
    <row r="1445" spans="1:17" ht="38.25">
      <c r="A1445" s="265" t="s">
        <v>691</v>
      </c>
      <c r="B1445" s="190"/>
      <c r="C1445" s="266" t="s">
        <v>1334</v>
      </c>
      <c r="D1445" s="267">
        <v>43889</v>
      </c>
      <c r="E1445" s="237" t="s">
        <v>3538</v>
      </c>
      <c r="F1445" s="237" t="s">
        <v>13</v>
      </c>
      <c r="G1445" s="237">
        <v>404881</v>
      </c>
      <c r="H1445" s="190"/>
      <c r="I1445" s="248" t="s">
        <v>692</v>
      </c>
      <c r="J1445" s="190"/>
      <c r="K1445" s="190"/>
      <c r="L1445" s="190"/>
      <c r="M1445" s="190"/>
      <c r="N1445" s="268">
        <v>5581614.7199999997</v>
      </c>
      <c r="O1445" s="268">
        <v>0</v>
      </c>
      <c r="P1445" s="190" t="s">
        <v>657</v>
      </c>
      <c r="Q1445" s="375"/>
    </row>
    <row r="1446" spans="1:17" ht="38.25">
      <c r="A1446" s="265" t="s">
        <v>691</v>
      </c>
      <c r="B1446" s="190"/>
      <c r="C1446" s="266" t="s">
        <v>1334</v>
      </c>
      <c r="D1446" s="267">
        <v>43889</v>
      </c>
      <c r="E1446" s="237" t="s">
        <v>3539</v>
      </c>
      <c r="F1446" s="237" t="s">
        <v>13</v>
      </c>
      <c r="G1446" s="237">
        <v>404883</v>
      </c>
      <c r="H1446" s="190"/>
      <c r="I1446" s="248" t="s">
        <v>692</v>
      </c>
      <c r="J1446" s="190"/>
      <c r="K1446" s="190"/>
      <c r="L1446" s="190"/>
      <c r="M1446" s="190"/>
      <c r="N1446" s="268">
        <v>13549182.640000001</v>
      </c>
      <c r="O1446" s="268">
        <v>0</v>
      </c>
      <c r="P1446" s="190" t="s">
        <v>657</v>
      </c>
      <c r="Q1446" s="375"/>
    </row>
    <row r="1447" spans="1:17" ht="38.25">
      <c r="A1447" s="265" t="s">
        <v>691</v>
      </c>
      <c r="B1447" s="190"/>
      <c r="C1447" s="266" t="s">
        <v>1334</v>
      </c>
      <c r="D1447" s="267">
        <v>43889</v>
      </c>
      <c r="E1447" s="237" t="s">
        <v>3540</v>
      </c>
      <c r="F1447" s="237" t="s">
        <v>13</v>
      </c>
      <c r="G1447" s="237">
        <v>404885</v>
      </c>
      <c r="H1447" s="190"/>
      <c r="I1447" s="248" t="s">
        <v>692</v>
      </c>
      <c r="J1447" s="190"/>
      <c r="K1447" s="190"/>
      <c r="L1447" s="190"/>
      <c r="M1447" s="190"/>
      <c r="N1447" s="268">
        <v>3227554.4</v>
      </c>
      <c r="O1447" s="268">
        <v>0</v>
      </c>
      <c r="P1447" s="190" t="s">
        <v>657</v>
      </c>
      <c r="Q1447" s="375"/>
    </row>
    <row r="1448" spans="1:17" ht="38.25">
      <c r="A1448" s="265" t="s">
        <v>691</v>
      </c>
      <c r="B1448" s="190"/>
      <c r="C1448" s="266" t="s">
        <v>1334</v>
      </c>
      <c r="D1448" s="267">
        <v>43889</v>
      </c>
      <c r="E1448" s="237" t="s">
        <v>3541</v>
      </c>
      <c r="F1448" s="237" t="s">
        <v>13</v>
      </c>
      <c r="G1448" s="237">
        <v>404887</v>
      </c>
      <c r="H1448" s="190"/>
      <c r="I1448" s="248" t="s">
        <v>692</v>
      </c>
      <c r="J1448" s="190"/>
      <c r="K1448" s="190"/>
      <c r="L1448" s="190"/>
      <c r="M1448" s="190"/>
      <c r="N1448" s="268">
        <v>1026909.69</v>
      </c>
      <c r="O1448" s="268">
        <v>0</v>
      </c>
      <c r="P1448" s="190" t="s">
        <v>657</v>
      </c>
      <c r="Q1448" s="375"/>
    </row>
    <row r="1449" spans="1:17" ht="38.25">
      <c r="A1449" s="265" t="s">
        <v>691</v>
      </c>
      <c r="B1449" s="190"/>
      <c r="C1449" s="266" t="s">
        <v>1334</v>
      </c>
      <c r="D1449" s="267">
        <v>43889</v>
      </c>
      <c r="E1449" s="237" t="s">
        <v>3542</v>
      </c>
      <c r="F1449" s="237" t="s">
        <v>13</v>
      </c>
      <c r="G1449" s="237">
        <v>404889</v>
      </c>
      <c r="H1449" s="190"/>
      <c r="I1449" s="248" t="s">
        <v>692</v>
      </c>
      <c r="J1449" s="190"/>
      <c r="K1449" s="190"/>
      <c r="L1449" s="190"/>
      <c r="M1449" s="190"/>
      <c r="N1449" s="268">
        <v>21365721.079999998</v>
      </c>
      <c r="O1449" s="268">
        <v>0</v>
      </c>
      <c r="P1449" s="190" t="s">
        <v>657</v>
      </c>
      <c r="Q1449" s="375"/>
    </row>
    <row r="1450" spans="1:17" ht="38.25">
      <c r="A1450" s="265" t="s">
        <v>691</v>
      </c>
      <c r="B1450" s="190"/>
      <c r="C1450" s="266" t="s">
        <v>1334</v>
      </c>
      <c r="D1450" s="267">
        <v>43889</v>
      </c>
      <c r="E1450" s="237" t="s">
        <v>3543</v>
      </c>
      <c r="F1450" s="237" t="s">
        <v>13</v>
      </c>
      <c r="G1450" s="237">
        <v>404891</v>
      </c>
      <c r="H1450" s="190"/>
      <c r="I1450" s="248" t="s">
        <v>692</v>
      </c>
      <c r="J1450" s="190"/>
      <c r="K1450" s="190"/>
      <c r="L1450" s="190"/>
      <c r="M1450" s="190"/>
      <c r="N1450" s="268">
        <v>26863567.989999998</v>
      </c>
      <c r="O1450" s="268">
        <v>0</v>
      </c>
      <c r="P1450" s="190" t="s">
        <v>657</v>
      </c>
      <c r="Q1450" s="375"/>
    </row>
    <row r="1451" spans="1:17" ht="38.25">
      <c r="A1451" s="265" t="s">
        <v>691</v>
      </c>
      <c r="B1451" s="190"/>
      <c r="C1451" s="266" t="s">
        <v>1334</v>
      </c>
      <c r="D1451" s="267">
        <v>43889</v>
      </c>
      <c r="E1451" s="237" t="s">
        <v>3544</v>
      </c>
      <c r="F1451" s="237" t="s">
        <v>13</v>
      </c>
      <c r="G1451" s="237">
        <v>404893</v>
      </c>
      <c r="H1451" s="190"/>
      <c r="I1451" s="248" t="s">
        <v>692</v>
      </c>
      <c r="J1451" s="190"/>
      <c r="K1451" s="190"/>
      <c r="L1451" s="190"/>
      <c r="M1451" s="190"/>
      <c r="N1451" s="268">
        <v>10346457.529999999</v>
      </c>
      <c r="O1451" s="268">
        <v>0</v>
      </c>
      <c r="P1451" s="190" t="s">
        <v>657</v>
      </c>
      <c r="Q1451" s="375"/>
    </row>
    <row r="1452" spans="1:17" ht="38.25">
      <c r="A1452" s="265" t="s">
        <v>691</v>
      </c>
      <c r="B1452" s="190"/>
      <c r="C1452" s="266" t="s">
        <v>1334</v>
      </c>
      <c r="D1452" s="267">
        <v>43889</v>
      </c>
      <c r="E1452" s="237" t="s">
        <v>3545</v>
      </c>
      <c r="F1452" s="237" t="s">
        <v>13</v>
      </c>
      <c r="G1452" s="237">
        <v>404895</v>
      </c>
      <c r="H1452" s="190"/>
      <c r="I1452" s="248" t="s">
        <v>692</v>
      </c>
      <c r="J1452" s="190"/>
      <c r="K1452" s="190"/>
      <c r="L1452" s="190"/>
      <c r="M1452" s="190"/>
      <c r="N1452" s="268">
        <v>123658752.05</v>
      </c>
      <c r="O1452" s="268">
        <v>0</v>
      </c>
      <c r="P1452" s="190" t="s">
        <v>657</v>
      </c>
      <c r="Q1452" s="375"/>
    </row>
    <row r="1453" spans="1:17" ht="38.25">
      <c r="A1453" s="265" t="s">
        <v>691</v>
      </c>
      <c r="B1453" s="190"/>
      <c r="C1453" s="266" t="s">
        <v>1334</v>
      </c>
      <c r="D1453" s="267">
        <v>43889</v>
      </c>
      <c r="E1453" s="237" t="s">
        <v>3546</v>
      </c>
      <c r="F1453" s="237" t="s">
        <v>13</v>
      </c>
      <c r="G1453" s="237">
        <v>404897</v>
      </c>
      <c r="H1453" s="190"/>
      <c r="I1453" s="248" t="s">
        <v>692</v>
      </c>
      <c r="J1453" s="190"/>
      <c r="K1453" s="190"/>
      <c r="L1453" s="190"/>
      <c r="M1453" s="190"/>
      <c r="N1453" s="268">
        <v>53148460.68</v>
      </c>
      <c r="O1453" s="268">
        <v>0</v>
      </c>
      <c r="P1453" s="190" t="s">
        <v>657</v>
      </c>
      <c r="Q1453" s="375"/>
    </row>
    <row r="1454" spans="1:17" ht="38.25">
      <c r="A1454" s="265" t="s">
        <v>691</v>
      </c>
      <c r="B1454" s="190"/>
      <c r="C1454" s="266" t="s">
        <v>1334</v>
      </c>
      <c r="D1454" s="267">
        <v>43889</v>
      </c>
      <c r="E1454" s="237" t="s">
        <v>3547</v>
      </c>
      <c r="F1454" s="237" t="s">
        <v>13</v>
      </c>
      <c r="G1454" s="237">
        <v>404899</v>
      </c>
      <c r="H1454" s="190"/>
      <c r="I1454" s="248" t="s">
        <v>692</v>
      </c>
      <c r="J1454" s="190"/>
      <c r="K1454" s="190"/>
      <c r="L1454" s="190"/>
      <c r="M1454" s="190"/>
      <c r="N1454" s="268">
        <v>12841.51</v>
      </c>
      <c r="O1454" s="268">
        <v>0</v>
      </c>
      <c r="P1454" s="190" t="s">
        <v>657</v>
      </c>
      <c r="Q1454" s="375"/>
    </row>
    <row r="1455" spans="1:17" ht="38.25">
      <c r="A1455" s="265" t="s">
        <v>691</v>
      </c>
      <c r="B1455" s="190"/>
      <c r="C1455" s="266" t="s">
        <v>1334</v>
      </c>
      <c r="D1455" s="267">
        <v>43889</v>
      </c>
      <c r="E1455" s="237" t="s">
        <v>3548</v>
      </c>
      <c r="F1455" s="237" t="s">
        <v>13</v>
      </c>
      <c r="G1455" s="237">
        <v>404901</v>
      </c>
      <c r="H1455" s="190"/>
      <c r="I1455" s="248" t="s">
        <v>692</v>
      </c>
      <c r="J1455" s="190"/>
      <c r="K1455" s="190"/>
      <c r="L1455" s="190"/>
      <c r="M1455" s="190"/>
      <c r="N1455" s="268">
        <v>19594.36</v>
      </c>
      <c r="O1455" s="268">
        <v>0</v>
      </c>
      <c r="P1455" s="190" t="s">
        <v>657</v>
      </c>
      <c r="Q1455" s="375"/>
    </row>
    <row r="1456" spans="1:17" ht="38.25">
      <c r="A1456" s="265" t="s">
        <v>691</v>
      </c>
      <c r="B1456" s="190"/>
      <c r="C1456" s="266" t="s">
        <v>1334</v>
      </c>
      <c r="D1456" s="267">
        <v>43889</v>
      </c>
      <c r="E1456" s="237" t="s">
        <v>3549</v>
      </c>
      <c r="F1456" s="237" t="s">
        <v>13</v>
      </c>
      <c r="G1456" s="237">
        <v>404903</v>
      </c>
      <c r="H1456" s="190"/>
      <c r="I1456" s="248" t="s">
        <v>692</v>
      </c>
      <c r="J1456" s="190"/>
      <c r="K1456" s="190"/>
      <c r="L1456" s="190"/>
      <c r="M1456" s="190"/>
      <c r="N1456" s="268">
        <v>4529.59</v>
      </c>
      <c r="O1456" s="268">
        <v>0</v>
      </c>
      <c r="P1456" s="190" t="s">
        <v>657</v>
      </c>
      <c r="Q1456" s="375"/>
    </row>
    <row r="1457" spans="1:17" ht="38.25">
      <c r="A1457" s="265" t="s">
        <v>691</v>
      </c>
      <c r="B1457" s="190"/>
      <c r="C1457" s="266" t="s">
        <v>1334</v>
      </c>
      <c r="D1457" s="267">
        <v>43889</v>
      </c>
      <c r="E1457" s="237" t="s">
        <v>3550</v>
      </c>
      <c r="F1457" s="237" t="s">
        <v>13</v>
      </c>
      <c r="G1457" s="237">
        <v>404905</v>
      </c>
      <c r="H1457" s="190"/>
      <c r="I1457" s="248" t="s">
        <v>692</v>
      </c>
      <c r="J1457" s="190"/>
      <c r="K1457" s="190"/>
      <c r="L1457" s="190"/>
      <c r="M1457" s="190"/>
      <c r="N1457" s="268">
        <v>18664.41</v>
      </c>
      <c r="O1457" s="268">
        <v>0</v>
      </c>
      <c r="P1457" s="190" t="s">
        <v>657</v>
      </c>
      <c r="Q1457" s="375"/>
    </row>
    <row r="1458" spans="1:17" ht="38.25">
      <c r="A1458" s="265" t="s">
        <v>691</v>
      </c>
      <c r="B1458" s="190"/>
      <c r="C1458" s="266" t="s">
        <v>1334</v>
      </c>
      <c r="D1458" s="267">
        <v>43889</v>
      </c>
      <c r="E1458" s="237" t="s">
        <v>3551</v>
      </c>
      <c r="F1458" s="237" t="s">
        <v>13</v>
      </c>
      <c r="G1458" s="237">
        <v>404907</v>
      </c>
      <c r="H1458" s="190"/>
      <c r="I1458" s="248" t="s">
        <v>692</v>
      </c>
      <c r="J1458" s="190"/>
      <c r="K1458" s="190"/>
      <c r="L1458" s="190"/>
      <c r="M1458" s="190"/>
      <c r="N1458" s="268">
        <v>18664.41</v>
      </c>
      <c r="O1458" s="268">
        <v>0</v>
      </c>
      <c r="P1458" s="190" t="s">
        <v>657</v>
      </c>
      <c r="Q1458" s="375"/>
    </row>
    <row r="1459" spans="1:17" ht="38.25">
      <c r="A1459" s="265" t="s">
        <v>691</v>
      </c>
      <c r="B1459" s="190"/>
      <c r="C1459" s="266" t="s">
        <v>1334</v>
      </c>
      <c r="D1459" s="267">
        <v>43889</v>
      </c>
      <c r="E1459" s="237" t="s">
        <v>3552</v>
      </c>
      <c r="F1459" s="237" t="s">
        <v>13</v>
      </c>
      <c r="G1459" s="237">
        <v>404909</v>
      </c>
      <c r="H1459" s="190"/>
      <c r="I1459" s="248" t="s">
        <v>692</v>
      </c>
      <c r="J1459" s="190"/>
      <c r="K1459" s="190"/>
      <c r="L1459" s="190"/>
      <c r="M1459" s="190"/>
      <c r="N1459" s="268">
        <v>18664.41</v>
      </c>
      <c r="O1459" s="268">
        <v>0</v>
      </c>
      <c r="P1459" s="190" t="s">
        <v>657</v>
      </c>
      <c r="Q1459" s="375"/>
    </row>
    <row r="1460" spans="1:17" ht="38.25">
      <c r="A1460" s="265" t="s">
        <v>691</v>
      </c>
      <c r="B1460" s="190"/>
      <c r="C1460" s="266" t="s">
        <v>1334</v>
      </c>
      <c r="D1460" s="267">
        <v>43889</v>
      </c>
      <c r="E1460" s="237" t="s">
        <v>3553</v>
      </c>
      <c r="F1460" s="237" t="s">
        <v>13</v>
      </c>
      <c r="G1460" s="237">
        <v>404911</v>
      </c>
      <c r="H1460" s="190"/>
      <c r="I1460" s="248" t="s">
        <v>692</v>
      </c>
      <c r="J1460" s="190"/>
      <c r="K1460" s="190"/>
      <c r="L1460" s="190"/>
      <c r="M1460" s="190"/>
      <c r="N1460" s="268">
        <v>18664.41</v>
      </c>
      <c r="O1460" s="268">
        <v>0</v>
      </c>
      <c r="P1460" s="190" t="s">
        <v>657</v>
      </c>
      <c r="Q1460" s="375"/>
    </row>
    <row r="1461" spans="1:17" ht="38.25">
      <c r="A1461" s="265" t="s">
        <v>691</v>
      </c>
      <c r="B1461" s="190"/>
      <c r="C1461" s="266" t="s">
        <v>1334</v>
      </c>
      <c r="D1461" s="267">
        <v>43889</v>
      </c>
      <c r="E1461" s="237" t="s">
        <v>3554</v>
      </c>
      <c r="F1461" s="237" t="s">
        <v>13</v>
      </c>
      <c r="G1461" s="237">
        <v>404913</v>
      </c>
      <c r="H1461" s="190"/>
      <c r="I1461" s="248" t="s">
        <v>692</v>
      </c>
      <c r="J1461" s="190"/>
      <c r="K1461" s="190"/>
      <c r="L1461" s="190"/>
      <c r="M1461" s="190"/>
      <c r="N1461" s="268">
        <v>354323.05</v>
      </c>
      <c r="O1461" s="268">
        <v>0</v>
      </c>
      <c r="P1461" s="190" t="s">
        <v>657</v>
      </c>
      <c r="Q1461" s="375"/>
    </row>
    <row r="1462" spans="1:17" ht="38.25">
      <c r="A1462" s="265" t="s">
        <v>691</v>
      </c>
      <c r="B1462" s="190"/>
      <c r="C1462" s="266" t="s">
        <v>1334</v>
      </c>
      <c r="D1462" s="267">
        <v>43889</v>
      </c>
      <c r="E1462" s="237" t="s">
        <v>3555</v>
      </c>
      <c r="F1462" s="237" t="s">
        <v>13</v>
      </c>
      <c r="G1462" s="237">
        <v>404915</v>
      </c>
      <c r="H1462" s="190"/>
      <c r="I1462" s="248" t="s">
        <v>692</v>
      </c>
      <c r="J1462" s="190"/>
      <c r="K1462" s="190"/>
      <c r="L1462" s="190"/>
      <c r="M1462" s="190"/>
      <c r="N1462" s="268">
        <v>6925.1</v>
      </c>
      <c r="O1462" s="268">
        <v>0</v>
      </c>
      <c r="P1462" s="190" t="s">
        <v>657</v>
      </c>
      <c r="Q1462" s="375"/>
    </row>
    <row r="1463" spans="1:17" ht="38.25">
      <c r="A1463" s="265" t="s">
        <v>691</v>
      </c>
      <c r="B1463" s="190"/>
      <c r="C1463" s="266" t="s">
        <v>1334</v>
      </c>
      <c r="D1463" s="267">
        <v>43889</v>
      </c>
      <c r="E1463" s="237" t="s">
        <v>3556</v>
      </c>
      <c r="F1463" s="237" t="s">
        <v>13</v>
      </c>
      <c r="G1463" s="237">
        <v>404917</v>
      </c>
      <c r="H1463" s="190"/>
      <c r="I1463" s="248" t="s">
        <v>692</v>
      </c>
      <c r="J1463" s="190"/>
      <c r="K1463" s="190"/>
      <c r="L1463" s="190"/>
      <c r="M1463" s="190"/>
      <c r="N1463" s="268">
        <v>128.41999999999999</v>
      </c>
      <c r="O1463" s="268">
        <v>0</v>
      </c>
      <c r="P1463" s="190" t="s">
        <v>657</v>
      </c>
      <c r="Q1463" s="375"/>
    </row>
    <row r="1464" spans="1:17" ht="38.25">
      <c r="A1464" s="265" t="s">
        <v>691</v>
      </c>
      <c r="B1464" s="190"/>
      <c r="C1464" s="266" t="s">
        <v>1334</v>
      </c>
      <c r="D1464" s="267">
        <v>43889</v>
      </c>
      <c r="E1464" s="237" t="s">
        <v>3557</v>
      </c>
      <c r="F1464" s="237" t="s">
        <v>13</v>
      </c>
      <c r="G1464" s="237">
        <v>404919</v>
      </c>
      <c r="H1464" s="190"/>
      <c r="I1464" s="248" t="s">
        <v>692</v>
      </c>
      <c r="J1464" s="190"/>
      <c r="K1464" s="190"/>
      <c r="L1464" s="190"/>
      <c r="M1464" s="190"/>
      <c r="N1464" s="268">
        <v>1600.85</v>
      </c>
      <c r="O1464" s="268">
        <v>0</v>
      </c>
      <c r="P1464" s="190" t="s">
        <v>657</v>
      </c>
      <c r="Q1464" s="375"/>
    </row>
    <row r="1465" spans="1:17" ht="38.25">
      <c r="A1465" s="265" t="s">
        <v>691</v>
      </c>
      <c r="B1465" s="190"/>
      <c r="C1465" s="266" t="s">
        <v>1334</v>
      </c>
      <c r="D1465" s="267">
        <v>43889</v>
      </c>
      <c r="E1465" s="237" t="s">
        <v>3558</v>
      </c>
      <c r="F1465" s="237" t="s">
        <v>13</v>
      </c>
      <c r="G1465" s="237">
        <v>404921</v>
      </c>
      <c r="H1465" s="190"/>
      <c r="I1465" s="248" t="s">
        <v>692</v>
      </c>
      <c r="J1465" s="190"/>
      <c r="K1465" s="190"/>
      <c r="L1465" s="190"/>
      <c r="M1465" s="190"/>
      <c r="N1465" s="268">
        <v>6596.44</v>
      </c>
      <c r="O1465" s="268">
        <v>0</v>
      </c>
      <c r="P1465" s="190" t="s">
        <v>657</v>
      </c>
      <c r="Q1465" s="375"/>
    </row>
    <row r="1466" spans="1:17" ht="38.25">
      <c r="A1466" s="265" t="s">
        <v>691</v>
      </c>
      <c r="B1466" s="190"/>
      <c r="C1466" s="266" t="s">
        <v>1334</v>
      </c>
      <c r="D1466" s="267">
        <v>43889</v>
      </c>
      <c r="E1466" s="237" t="s">
        <v>3559</v>
      </c>
      <c r="F1466" s="237" t="s">
        <v>13</v>
      </c>
      <c r="G1466" s="237">
        <v>404923</v>
      </c>
      <c r="H1466" s="190"/>
      <c r="I1466" s="248" t="s">
        <v>692</v>
      </c>
      <c r="J1466" s="190"/>
      <c r="K1466" s="190"/>
      <c r="L1466" s="190"/>
      <c r="M1466" s="190"/>
      <c r="N1466" s="268">
        <v>6596.44</v>
      </c>
      <c r="O1466" s="268">
        <v>0</v>
      </c>
      <c r="P1466" s="190" t="s">
        <v>657</v>
      </c>
      <c r="Q1466" s="375"/>
    </row>
    <row r="1467" spans="1:17" ht="38.25">
      <c r="A1467" s="265" t="s">
        <v>691</v>
      </c>
      <c r="B1467" s="190"/>
      <c r="C1467" s="266" t="s">
        <v>1334</v>
      </c>
      <c r="D1467" s="267">
        <v>43889</v>
      </c>
      <c r="E1467" s="237" t="s">
        <v>3560</v>
      </c>
      <c r="F1467" s="237" t="s">
        <v>13</v>
      </c>
      <c r="G1467" s="237">
        <v>404925</v>
      </c>
      <c r="H1467" s="190"/>
      <c r="I1467" s="248" t="s">
        <v>692</v>
      </c>
      <c r="J1467" s="190"/>
      <c r="K1467" s="190"/>
      <c r="L1467" s="190"/>
      <c r="M1467" s="190"/>
      <c r="N1467" s="268">
        <v>6596.44</v>
      </c>
      <c r="O1467" s="268">
        <v>0</v>
      </c>
      <c r="P1467" s="190" t="s">
        <v>657</v>
      </c>
      <c r="Q1467" s="375"/>
    </row>
    <row r="1468" spans="1:17" ht="38.25">
      <c r="A1468" s="265" t="s">
        <v>691</v>
      </c>
      <c r="B1468" s="190"/>
      <c r="C1468" s="266" t="s">
        <v>1334</v>
      </c>
      <c r="D1468" s="267">
        <v>43889</v>
      </c>
      <c r="E1468" s="237" t="s">
        <v>3561</v>
      </c>
      <c r="F1468" s="237" t="s">
        <v>13</v>
      </c>
      <c r="G1468" s="237">
        <v>404927</v>
      </c>
      <c r="H1468" s="190"/>
      <c r="I1468" s="248" t="s">
        <v>692</v>
      </c>
      <c r="J1468" s="190"/>
      <c r="K1468" s="190"/>
      <c r="L1468" s="190"/>
      <c r="M1468" s="190"/>
      <c r="N1468" s="268">
        <v>6596.44</v>
      </c>
      <c r="O1468" s="268">
        <v>0</v>
      </c>
      <c r="P1468" s="190" t="s">
        <v>657</v>
      </c>
      <c r="Q1468" s="375"/>
    </row>
    <row r="1469" spans="1:17" ht="38.25">
      <c r="A1469" s="265" t="s">
        <v>691</v>
      </c>
      <c r="B1469" s="190"/>
      <c r="C1469" s="266" t="s">
        <v>1334</v>
      </c>
      <c r="D1469" s="267">
        <v>43889</v>
      </c>
      <c r="E1469" s="237" t="s">
        <v>3562</v>
      </c>
      <c r="F1469" s="237" t="s">
        <v>13</v>
      </c>
      <c r="G1469" s="237">
        <v>404929</v>
      </c>
      <c r="H1469" s="190"/>
      <c r="I1469" s="248" t="s">
        <v>692</v>
      </c>
      <c r="J1469" s="190"/>
      <c r="K1469" s="190"/>
      <c r="L1469" s="190"/>
      <c r="M1469" s="190"/>
      <c r="N1469" s="268">
        <v>35270.76</v>
      </c>
      <c r="O1469" s="268">
        <v>0</v>
      </c>
      <c r="P1469" s="190" t="s">
        <v>657</v>
      </c>
      <c r="Q1469" s="375"/>
    </row>
    <row r="1470" spans="1:17" ht="38.25">
      <c r="A1470" s="265" t="s">
        <v>691</v>
      </c>
      <c r="B1470" s="190"/>
      <c r="C1470" s="266" t="s">
        <v>1334</v>
      </c>
      <c r="D1470" s="267">
        <v>43889</v>
      </c>
      <c r="E1470" s="237" t="s">
        <v>3563</v>
      </c>
      <c r="F1470" s="237" t="s">
        <v>13</v>
      </c>
      <c r="G1470" s="237">
        <v>404931</v>
      </c>
      <c r="H1470" s="190"/>
      <c r="I1470" s="248" t="s">
        <v>692</v>
      </c>
      <c r="J1470" s="190"/>
      <c r="K1470" s="190"/>
      <c r="L1470" s="190"/>
      <c r="M1470" s="190"/>
      <c r="N1470" s="268">
        <v>997.79</v>
      </c>
      <c r="O1470" s="268">
        <v>0</v>
      </c>
      <c r="P1470" s="190" t="s">
        <v>657</v>
      </c>
      <c r="Q1470" s="375"/>
    </row>
    <row r="1471" spans="1:17" ht="38.25">
      <c r="A1471" s="265" t="s">
        <v>691</v>
      </c>
      <c r="B1471" s="190"/>
      <c r="C1471" s="266" t="s">
        <v>1334</v>
      </c>
      <c r="D1471" s="267">
        <v>43889</v>
      </c>
      <c r="E1471" s="237" t="s">
        <v>3564</v>
      </c>
      <c r="F1471" s="237" t="s">
        <v>13</v>
      </c>
      <c r="G1471" s="237">
        <v>404933</v>
      </c>
      <c r="H1471" s="190"/>
      <c r="I1471" s="248" t="s">
        <v>692</v>
      </c>
      <c r="J1471" s="190"/>
      <c r="K1471" s="190"/>
      <c r="L1471" s="190"/>
      <c r="M1471" s="190"/>
      <c r="N1471" s="268">
        <v>12441.09</v>
      </c>
      <c r="O1471" s="268">
        <v>0</v>
      </c>
      <c r="P1471" s="190" t="s">
        <v>657</v>
      </c>
      <c r="Q1471" s="375"/>
    </row>
    <row r="1472" spans="1:17" ht="38.25">
      <c r="A1472" s="265" t="s">
        <v>691</v>
      </c>
      <c r="B1472" s="190"/>
      <c r="C1472" s="266" t="s">
        <v>1334</v>
      </c>
      <c r="D1472" s="267">
        <v>43889</v>
      </c>
      <c r="E1472" s="237" t="s">
        <v>3565</v>
      </c>
      <c r="F1472" s="237" t="s">
        <v>13</v>
      </c>
      <c r="G1472" s="237">
        <v>404935</v>
      </c>
      <c r="H1472" s="190"/>
      <c r="I1472" s="248" t="s">
        <v>692</v>
      </c>
      <c r="J1472" s="190"/>
      <c r="K1472" s="190"/>
      <c r="L1472" s="190"/>
      <c r="M1472" s="190"/>
      <c r="N1472" s="268">
        <v>51263.96</v>
      </c>
      <c r="O1472" s="268">
        <v>0</v>
      </c>
      <c r="P1472" s="190" t="s">
        <v>657</v>
      </c>
      <c r="Q1472" s="375"/>
    </row>
    <row r="1473" spans="1:17" ht="38.25">
      <c r="A1473" s="265" t="s">
        <v>691</v>
      </c>
      <c r="B1473" s="190"/>
      <c r="C1473" s="266" t="s">
        <v>1334</v>
      </c>
      <c r="D1473" s="267">
        <v>43889</v>
      </c>
      <c r="E1473" s="237" t="s">
        <v>3566</v>
      </c>
      <c r="F1473" s="237" t="s">
        <v>13</v>
      </c>
      <c r="G1473" s="237">
        <v>404937</v>
      </c>
      <c r="H1473" s="190"/>
      <c r="I1473" s="248" t="s">
        <v>692</v>
      </c>
      <c r="J1473" s="190"/>
      <c r="K1473" s="190"/>
      <c r="L1473" s="190"/>
      <c r="M1473" s="190"/>
      <c r="N1473" s="268">
        <v>51263.96</v>
      </c>
      <c r="O1473" s="268">
        <v>0</v>
      </c>
      <c r="P1473" s="190" t="s">
        <v>657</v>
      </c>
      <c r="Q1473" s="375"/>
    </row>
    <row r="1474" spans="1:17" ht="38.25">
      <c r="A1474" s="265" t="s">
        <v>691</v>
      </c>
      <c r="B1474" s="190"/>
      <c r="C1474" s="266" t="s">
        <v>1334</v>
      </c>
      <c r="D1474" s="267">
        <v>43889</v>
      </c>
      <c r="E1474" s="237" t="s">
        <v>3567</v>
      </c>
      <c r="F1474" s="237" t="s">
        <v>13</v>
      </c>
      <c r="G1474" s="237">
        <v>404939</v>
      </c>
      <c r="H1474" s="190"/>
      <c r="I1474" s="248" t="s">
        <v>692</v>
      </c>
      <c r="J1474" s="190"/>
      <c r="K1474" s="190"/>
      <c r="L1474" s="190"/>
      <c r="M1474" s="190"/>
      <c r="N1474" s="268">
        <v>51263.96</v>
      </c>
      <c r="O1474" s="268">
        <v>0</v>
      </c>
      <c r="P1474" s="190" t="s">
        <v>657</v>
      </c>
      <c r="Q1474" s="375"/>
    </row>
    <row r="1475" spans="1:17" ht="38.25">
      <c r="A1475" s="265" t="s">
        <v>691</v>
      </c>
      <c r="B1475" s="190"/>
      <c r="C1475" s="266" t="s">
        <v>1334</v>
      </c>
      <c r="D1475" s="267">
        <v>43889</v>
      </c>
      <c r="E1475" s="237" t="s">
        <v>3568</v>
      </c>
      <c r="F1475" s="237" t="s">
        <v>13</v>
      </c>
      <c r="G1475" s="237">
        <v>404941</v>
      </c>
      <c r="H1475" s="190"/>
      <c r="I1475" s="248" t="s">
        <v>692</v>
      </c>
      <c r="J1475" s="190"/>
      <c r="K1475" s="190"/>
      <c r="L1475" s="190"/>
      <c r="M1475" s="190"/>
      <c r="N1475" s="268">
        <v>51263.96</v>
      </c>
      <c r="O1475" s="268">
        <v>0</v>
      </c>
      <c r="P1475" s="190" t="s">
        <v>657</v>
      </c>
      <c r="Q1475" s="375"/>
    </row>
    <row r="1476" spans="1:17" ht="38.25">
      <c r="A1476" s="265" t="s">
        <v>691</v>
      </c>
      <c r="B1476" s="190"/>
      <c r="C1476" s="266" t="s">
        <v>1334</v>
      </c>
      <c r="D1476" s="267">
        <v>43889</v>
      </c>
      <c r="E1476" s="237" t="s">
        <v>3569</v>
      </c>
      <c r="F1476" s="237" t="s">
        <v>13</v>
      </c>
      <c r="G1476" s="237">
        <v>404943</v>
      </c>
      <c r="H1476" s="190"/>
      <c r="I1476" s="248" t="s">
        <v>692</v>
      </c>
      <c r="J1476" s="190"/>
      <c r="K1476" s="190"/>
      <c r="L1476" s="190"/>
      <c r="M1476" s="190"/>
      <c r="N1476" s="268">
        <v>4995.59</v>
      </c>
      <c r="O1476" s="268">
        <v>0</v>
      </c>
      <c r="P1476" s="190" t="s">
        <v>657</v>
      </c>
      <c r="Q1476" s="375"/>
    </row>
    <row r="1477" spans="1:17" ht="38.25">
      <c r="A1477" s="265" t="s">
        <v>691</v>
      </c>
      <c r="B1477" s="190"/>
      <c r="C1477" s="266" t="s">
        <v>1334</v>
      </c>
      <c r="D1477" s="267">
        <v>43889</v>
      </c>
      <c r="E1477" s="237" t="s">
        <v>3570</v>
      </c>
      <c r="F1477" s="237" t="s">
        <v>13</v>
      </c>
      <c r="G1477" s="237">
        <v>404945</v>
      </c>
      <c r="H1477" s="190"/>
      <c r="I1477" s="248" t="s">
        <v>692</v>
      </c>
      <c r="J1477" s="190"/>
      <c r="K1477" s="190"/>
      <c r="L1477" s="190"/>
      <c r="M1477" s="190"/>
      <c r="N1477" s="268">
        <v>6468.02</v>
      </c>
      <c r="O1477" s="268">
        <v>0</v>
      </c>
      <c r="P1477" s="190" t="s">
        <v>657</v>
      </c>
      <c r="Q1477" s="375"/>
    </row>
    <row r="1478" spans="1:17" ht="38.25">
      <c r="A1478" s="265" t="s">
        <v>691</v>
      </c>
      <c r="B1478" s="190"/>
      <c r="C1478" s="266" t="s">
        <v>1334</v>
      </c>
      <c r="D1478" s="267">
        <v>43889</v>
      </c>
      <c r="E1478" s="237" t="s">
        <v>3571</v>
      </c>
      <c r="F1478" s="237" t="s">
        <v>13</v>
      </c>
      <c r="G1478" s="237">
        <v>404947</v>
      </c>
      <c r="H1478" s="190"/>
      <c r="I1478" s="248" t="s">
        <v>692</v>
      </c>
      <c r="J1478" s="190"/>
      <c r="K1478" s="190"/>
      <c r="L1478" s="190"/>
      <c r="M1478" s="190"/>
      <c r="N1478" s="268">
        <v>18301.11</v>
      </c>
      <c r="O1478" s="268">
        <v>0</v>
      </c>
      <c r="P1478" s="190" t="s">
        <v>657</v>
      </c>
      <c r="Q1478" s="375"/>
    </row>
    <row r="1479" spans="1:17" ht="38.25">
      <c r="A1479" s="265" t="s">
        <v>691</v>
      </c>
      <c r="B1479" s="190"/>
      <c r="C1479" s="266" t="s">
        <v>1334</v>
      </c>
      <c r="D1479" s="267">
        <v>43889</v>
      </c>
      <c r="E1479" s="237" t="s">
        <v>3572</v>
      </c>
      <c r="F1479" s="237" t="s">
        <v>13</v>
      </c>
      <c r="G1479" s="237">
        <v>404949</v>
      </c>
      <c r="H1479" s="190"/>
      <c r="I1479" s="248" t="s">
        <v>692</v>
      </c>
      <c r="J1479" s="190"/>
      <c r="K1479" s="190"/>
      <c r="L1479" s="190"/>
      <c r="M1479" s="190"/>
      <c r="N1479" s="268">
        <v>5822.84</v>
      </c>
      <c r="O1479" s="268">
        <v>0</v>
      </c>
      <c r="P1479" s="190" t="s">
        <v>657</v>
      </c>
      <c r="Q1479" s="375"/>
    </row>
    <row r="1480" spans="1:17" ht="38.25">
      <c r="A1480" s="265" t="s">
        <v>691</v>
      </c>
      <c r="B1480" s="190"/>
      <c r="C1480" s="266" t="s">
        <v>1334</v>
      </c>
      <c r="D1480" s="267">
        <v>43889</v>
      </c>
      <c r="E1480" s="237" t="s">
        <v>3573</v>
      </c>
      <c r="F1480" s="237" t="s">
        <v>13</v>
      </c>
      <c r="G1480" s="237">
        <v>404951</v>
      </c>
      <c r="H1480" s="190"/>
      <c r="I1480" s="248" t="s">
        <v>692</v>
      </c>
      <c r="J1480" s="190"/>
      <c r="K1480" s="190"/>
      <c r="L1480" s="190"/>
      <c r="M1480" s="190"/>
      <c r="N1480" s="268">
        <v>14134.82</v>
      </c>
      <c r="O1480" s="268">
        <v>0</v>
      </c>
      <c r="P1480" s="190" t="s">
        <v>657</v>
      </c>
      <c r="Q1480" s="375"/>
    </row>
    <row r="1481" spans="1:17" ht="38.25">
      <c r="A1481" s="265" t="s">
        <v>691</v>
      </c>
      <c r="B1481" s="190"/>
      <c r="C1481" s="266" t="s">
        <v>1334</v>
      </c>
      <c r="D1481" s="267">
        <v>43889</v>
      </c>
      <c r="E1481" s="237" t="s">
        <v>3574</v>
      </c>
      <c r="F1481" s="237" t="s">
        <v>13</v>
      </c>
      <c r="G1481" s="237">
        <v>404953</v>
      </c>
      <c r="H1481" s="190"/>
      <c r="I1481" s="248" t="s">
        <v>692</v>
      </c>
      <c r="J1481" s="190"/>
      <c r="K1481" s="190"/>
      <c r="L1481" s="190"/>
      <c r="M1481" s="190"/>
      <c r="N1481" s="268">
        <v>38822.870000000003</v>
      </c>
      <c r="O1481" s="268">
        <v>0</v>
      </c>
      <c r="P1481" s="190" t="s">
        <v>657</v>
      </c>
      <c r="Q1481" s="375"/>
    </row>
    <row r="1482" spans="1:17" ht="38.25">
      <c r="A1482" s="265" t="s">
        <v>691</v>
      </c>
      <c r="B1482" s="190"/>
      <c r="C1482" s="266" t="s">
        <v>1334</v>
      </c>
      <c r="D1482" s="267">
        <v>43889</v>
      </c>
      <c r="E1482" s="237" t="s">
        <v>3575</v>
      </c>
      <c r="F1482" s="237" t="s">
        <v>13</v>
      </c>
      <c r="G1482" s="237">
        <v>404955</v>
      </c>
      <c r="H1482" s="190"/>
      <c r="I1482" s="248" t="s">
        <v>692</v>
      </c>
      <c r="J1482" s="190"/>
      <c r="K1482" s="190"/>
      <c r="L1482" s="190"/>
      <c r="M1482" s="190"/>
      <c r="N1482" s="268">
        <v>50266.17</v>
      </c>
      <c r="O1482" s="268">
        <v>0</v>
      </c>
      <c r="P1482" s="190" t="s">
        <v>657</v>
      </c>
      <c r="Q1482" s="375"/>
    </row>
    <row r="1483" spans="1:17" ht="38.25">
      <c r="A1483" s="265" t="s">
        <v>691</v>
      </c>
      <c r="B1483" s="190"/>
      <c r="C1483" s="266" t="s">
        <v>1334</v>
      </c>
      <c r="D1483" s="267">
        <v>43889</v>
      </c>
      <c r="E1483" s="237" t="s">
        <v>3576</v>
      </c>
      <c r="F1483" s="237" t="s">
        <v>13</v>
      </c>
      <c r="G1483" s="237">
        <v>404958</v>
      </c>
      <c r="H1483" s="190"/>
      <c r="I1483" s="248" t="s">
        <v>692</v>
      </c>
      <c r="J1483" s="190"/>
      <c r="K1483" s="190"/>
      <c r="L1483" s="190"/>
      <c r="M1483" s="190"/>
      <c r="N1483" s="268">
        <v>2799659.43</v>
      </c>
      <c r="O1483" s="268">
        <v>0</v>
      </c>
      <c r="P1483" s="190" t="s">
        <v>657</v>
      </c>
      <c r="Q1483" s="375"/>
    </row>
    <row r="1484" spans="1:17" ht="38.25">
      <c r="A1484" s="265" t="s">
        <v>691</v>
      </c>
      <c r="B1484" s="190"/>
      <c r="C1484" s="266" t="s">
        <v>1334</v>
      </c>
      <c r="D1484" s="267">
        <v>43889</v>
      </c>
      <c r="E1484" s="237" t="s">
        <v>3577</v>
      </c>
      <c r="F1484" s="237" t="s">
        <v>13</v>
      </c>
      <c r="G1484" s="237">
        <v>404960</v>
      </c>
      <c r="H1484" s="190"/>
      <c r="I1484" s="248" t="s">
        <v>692</v>
      </c>
      <c r="J1484" s="190"/>
      <c r="K1484" s="190"/>
      <c r="L1484" s="190"/>
      <c r="M1484" s="190"/>
      <c r="N1484" s="268">
        <v>2799659.43</v>
      </c>
      <c r="O1484" s="268">
        <v>0</v>
      </c>
      <c r="P1484" s="190" t="s">
        <v>657</v>
      </c>
      <c r="Q1484" s="375"/>
    </row>
    <row r="1485" spans="1:17" ht="38.25">
      <c r="A1485" s="265" t="s">
        <v>691</v>
      </c>
      <c r="B1485" s="190"/>
      <c r="C1485" s="266" t="s">
        <v>1334</v>
      </c>
      <c r="D1485" s="267">
        <v>43889</v>
      </c>
      <c r="E1485" s="237" t="s">
        <v>3578</v>
      </c>
      <c r="F1485" s="237" t="s">
        <v>13</v>
      </c>
      <c r="G1485" s="237">
        <v>404962</v>
      </c>
      <c r="H1485" s="190"/>
      <c r="I1485" s="248" t="s">
        <v>692</v>
      </c>
      <c r="J1485" s="190"/>
      <c r="K1485" s="190"/>
      <c r="L1485" s="190"/>
      <c r="M1485" s="190"/>
      <c r="N1485" s="268">
        <v>2799659.43</v>
      </c>
      <c r="O1485" s="268">
        <v>0</v>
      </c>
      <c r="P1485" s="190" t="s">
        <v>657</v>
      </c>
      <c r="Q1485" s="375"/>
    </row>
    <row r="1486" spans="1:17" ht="38.25">
      <c r="A1486" s="265" t="s">
        <v>691</v>
      </c>
      <c r="B1486" s="190"/>
      <c r="C1486" s="266" t="s">
        <v>1334</v>
      </c>
      <c r="D1486" s="267">
        <v>43889</v>
      </c>
      <c r="E1486" s="237" t="s">
        <v>3579</v>
      </c>
      <c r="F1486" s="237" t="s">
        <v>13</v>
      </c>
      <c r="G1486" s="237">
        <v>404964</v>
      </c>
      <c r="H1486" s="190"/>
      <c r="I1486" s="248" t="s">
        <v>692</v>
      </c>
      <c r="J1486" s="190"/>
      <c r="K1486" s="190"/>
      <c r="L1486" s="190"/>
      <c r="M1486" s="190"/>
      <c r="N1486" s="268">
        <v>2799659.43</v>
      </c>
      <c r="O1486" s="268">
        <v>0</v>
      </c>
      <c r="P1486" s="190" t="s">
        <v>657</v>
      </c>
      <c r="Q1486" s="375"/>
    </row>
    <row r="1487" spans="1:17" ht="38.25">
      <c r="A1487" s="265" t="s">
        <v>691</v>
      </c>
      <c r="B1487" s="190"/>
      <c r="C1487" s="266" t="s">
        <v>1334</v>
      </c>
      <c r="D1487" s="267">
        <v>43889</v>
      </c>
      <c r="E1487" s="237" t="s">
        <v>3580</v>
      </c>
      <c r="F1487" s="237" t="s">
        <v>13</v>
      </c>
      <c r="G1487" s="237">
        <v>404966</v>
      </c>
      <c r="H1487" s="190"/>
      <c r="I1487" s="248" t="s">
        <v>692</v>
      </c>
      <c r="J1487" s="190"/>
      <c r="K1487" s="190"/>
      <c r="L1487" s="190"/>
      <c r="M1487" s="190"/>
      <c r="N1487" s="268">
        <v>2799659.43</v>
      </c>
      <c r="O1487" s="268">
        <v>0</v>
      </c>
      <c r="P1487" s="190" t="s">
        <v>657</v>
      </c>
      <c r="Q1487" s="375"/>
    </row>
    <row r="1488" spans="1:17" ht="38.25">
      <c r="A1488" s="265" t="s">
        <v>691</v>
      </c>
      <c r="B1488" s="190"/>
      <c r="C1488" s="266" t="s">
        <v>1334</v>
      </c>
      <c r="D1488" s="267">
        <v>43889</v>
      </c>
      <c r="E1488" s="237" t="s">
        <v>3581</v>
      </c>
      <c r="F1488" s="237" t="s">
        <v>13</v>
      </c>
      <c r="G1488" s="237">
        <v>404968</v>
      </c>
      <c r="H1488" s="190"/>
      <c r="I1488" s="248" t="s">
        <v>692</v>
      </c>
      <c r="J1488" s="190"/>
      <c r="K1488" s="190"/>
      <c r="L1488" s="190"/>
      <c r="M1488" s="190"/>
      <c r="N1488" s="268">
        <v>7689593.3799999999</v>
      </c>
      <c r="O1488" s="268">
        <v>0</v>
      </c>
      <c r="P1488" s="190" t="s">
        <v>657</v>
      </c>
      <c r="Q1488" s="375"/>
    </row>
    <row r="1489" spans="1:17" ht="38.25">
      <c r="A1489" s="265" t="s">
        <v>691</v>
      </c>
      <c r="B1489" s="190"/>
      <c r="C1489" s="266" t="s">
        <v>1334</v>
      </c>
      <c r="D1489" s="267">
        <v>43889</v>
      </c>
      <c r="E1489" s="237" t="s">
        <v>3582</v>
      </c>
      <c r="F1489" s="237" t="s">
        <v>13</v>
      </c>
      <c r="G1489" s="237">
        <v>404970</v>
      </c>
      <c r="H1489" s="190"/>
      <c r="I1489" s="248" t="s">
        <v>692</v>
      </c>
      <c r="J1489" s="190"/>
      <c r="K1489" s="190"/>
      <c r="L1489" s="190"/>
      <c r="M1489" s="190"/>
      <c r="N1489" s="268">
        <v>7689593.3799999999</v>
      </c>
      <c r="O1489" s="268">
        <v>0</v>
      </c>
      <c r="P1489" s="190" t="s">
        <v>657</v>
      </c>
      <c r="Q1489" s="375"/>
    </row>
    <row r="1490" spans="1:17" ht="38.25">
      <c r="A1490" s="265" t="s">
        <v>691</v>
      </c>
      <c r="B1490" s="190"/>
      <c r="C1490" s="266" t="s">
        <v>1334</v>
      </c>
      <c r="D1490" s="267">
        <v>43889</v>
      </c>
      <c r="E1490" s="237" t="s">
        <v>3583</v>
      </c>
      <c r="F1490" s="237" t="s">
        <v>13</v>
      </c>
      <c r="G1490" s="237">
        <v>404972</v>
      </c>
      <c r="H1490" s="190"/>
      <c r="I1490" s="248" t="s">
        <v>692</v>
      </c>
      <c r="J1490" s="190"/>
      <c r="K1490" s="190"/>
      <c r="L1490" s="190"/>
      <c r="M1490" s="190"/>
      <c r="N1490" s="268">
        <v>7689593.3799999999</v>
      </c>
      <c r="O1490" s="268">
        <v>0</v>
      </c>
      <c r="P1490" s="190" t="s">
        <v>657</v>
      </c>
      <c r="Q1490" s="375"/>
    </row>
    <row r="1491" spans="1:17" ht="38.25">
      <c r="A1491" s="265" t="s">
        <v>691</v>
      </c>
      <c r="B1491" s="190"/>
      <c r="C1491" s="266" t="s">
        <v>1334</v>
      </c>
      <c r="D1491" s="267">
        <v>43889</v>
      </c>
      <c r="E1491" s="237" t="s">
        <v>3584</v>
      </c>
      <c r="F1491" s="237" t="s">
        <v>13</v>
      </c>
      <c r="G1491" s="237">
        <v>404974</v>
      </c>
      <c r="H1491" s="190"/>
      <c r="I1491" s="248" t="s">
        <v>692</v>
      </c>
      <c r="J1491" s="190"/>
      <c r="K1491" s="190"/>
      <c r="L1491" s="190"/>
      <c r="M1491" s="190"/>
      <c r="N1491" s="268">
        <v>7689593.3799999999</v>
      </c>
      <c r="O1491" s="268">
        <v>0</v>
      </c>
      <c r="P1491" s="190" t="s">
        <v>657</v>
      </c>
      <c r="Q1491" s="375"/>
    </row>
    <row r="1492" spans="1:17" ht="38.25">
      <c r="A1492" s="265" t="s">
        <v>691</v>
      </c>
      <c r="B1492" s="190"/>
      <c r="C1492" s="266" t="s">
        <v>1334</v>
      </c>
      <c r="D1492" s="267">
        <v>43889</v>
      </c>
      <c r="E1492" s="237" t="s">
        <v>3585</v>
      </c>
      <c r="F1492" s="237" t="s">
        <v>13</v>
      </c>
      <c r="G1492" s="237">
        <v>404976</v>
      </c>
      <c r="H1492" s="190"/>
      <c r="I1492" s="248" t="s">
        <v>692</v>
      </c>
      <c r="J1492" s="190"/>
      <c r="K1492" s="190"/>
      <c r="L1492" s="190"/>
      <c r="M1492" s="190"/>
      <c r="N1492" s="268">
        <v>7689593.3799999999</v>
      </c>
      <c r="O1492" s="268">
        <v>0</v>
      </c>
      <c r="P1492" s="190" t="s">
        <v>657</v>
      </c>
      <c r="Q1492" s="375"/>
    </row>
    <row r="1493" spans="1:17" ht="38.25">
      <c r="A1493" s="265" t="s">
        <v>691</v>
      </c>
      <c r="B1493" s="190"/>
      <c r="C1493" s="266" t="s">
        <v>1334</v>
      </c>
      <c r="D1493" s="267">
        <v>43889</v>
      </c>
      <c r="E1493" s="237" t="s">
        <v>3586</v>
      </c>
      <c r="F1493" s="237" t="s">
        <v>13</v>
      </c>
      <c r="G1493" s="237">
        <v>404978</v>
      </c>
      <c r="H1493" s="190"/>
      <c r="I1493" s="248" t="s">
        <v>692</v>
      </c>
      <c r="J1493" s="190"/>
      <c r="K1493" s="190"/>
      <c r="L1493" s="190"/>
      <c r="M1493" s="190"/>
      <c r="N1493" s="268">
        <v>6513874.2400000002</v>
      </c>
      <c r="O1493" s="268">
        <v>0</v>
      </c>
      <c r="P1493" s="190" t="s">
        <v>657</v>
      </c>
      <c r="Q1493" s="375"/>
    </row>
    <row r="1494" spans="1:17" ht="38.25">
      <c r="A1494" s="265" t="s">
        <v>691</v>
      </c>
      <c r="B1494" s="190"/>
      <c r="C1494" s="266" t="s">
        <v>1334</v>
      </c>
      <c r="D1494" s="267">
        <v>43889</v>
      </c>
      <c r="E1494" s="237" t="s">
        <v>3587</v>
      </c>
      <c r="F1494" s="237" t="s">
        <v>13</v>
      </c>
      <c r="G1494" s="237">
        <v>404980</v>
      </c>
      <c r="H1494" s="190"/>
      <c r="I1494" s="248" t="s">
        <v>692</v>
      </c>
      <c r="J1494" s="190"/>
      <c r="K1494" s="190"/>
      <c r="L1494" s="190"/>
      <c r="M1494" s="190"/>
      <c r="N1494" s="268">
        <v>6513874.2400000002</v>
      </c>
      <c r="O1494" s="268">
        <v>0</v>
      </c>
      <c r="P1494" s="190" t="s">
        <v>657</v>
      </c>
      <c r="Q1494" s="375"/>
    </row>
    <row r="1495" spans="1:17" ht="38.25">
      <c r="A1495" s="265" t="s">
        <v>691</v>
      </c>
      <c r="B1495" s="190"/>
      <c r="C1495" s="266" t="s">
        <v>1334</v>
      </c>
      <c r="D1495" s="267">
        <v>43889</v>
      </c>
      <c r="E1495" s="237" t="s">
        <v>3588</v>
      </c>
      <c r="F1495" s="237" t="s">
        <v>13</v>
      </c>
      <c r="G1495" s="237">
        <v>404982</v>
      </c>
      <c r="H1495" s="190"/>
      <c r="I1495" s="248" t="s">
        <v>692</v>
      </c>
      <c r="J1495" s="190"/>
      <c r="K1495" s="190"/>
      <c r="L1495" s="190"/>
      <c r="M1495" s="190"/>
      <c r="N1495" s="268">
        <v>6513874.2400000002</v>
      </c>
      <c r="O1495" s="268">
        <v>0</v>
      </c>
      <c r="P1495" s="190" t="s">
        <v>657</v>
      </c>
      <c r="Q1495" s="375"/>
    </row>
    <row r="1496" spans="1:17" ht="38.25">
      <c r="A1496" s="265" t="s">
        <v>691</v>
      </c>
      <c r="B1496" s="190"/>
      <c r="C1496" s="266" t="s">
        <v>1334</v>
      </c>
      <c r="D1496" s="267">
        <v>43889</v>
      </c>
      <c r="E1496" s="237" t="s">
        <v>3589</v>
      </c>
      <c r="F1496" s="237" t="s">
        <v>13</v>
      </c>
      <c r="G1496" s="237">
        <v>404984</v>
      </c>
      <c r="H1496" s="190"/>
      <c r="I1496" s="248" t="s">
        <v>692</v>
      </c>
      <c r="J1496" s="190"/>
      <c r="K1496" s="190"/>
      <c r="L1496" s="190"/>
      <c r="M1496" s="190"/>
      <c r="N1496" s="268">
        <v>6513874.2400000002</v>
      </c>
      <c r="O1496" s="268">
        <v>0</v>
      </c>
      <c r="P1496" s="190" t="s">
        <v>657</v>
      </c>
      <c r="Q1496" s="375"/>
    </row>
    <row r="1497" spans="1:17" ht="38.25">
      <c r="A1497" s="265" t="s">
        <v>691</v>
      </c>
      <c r="B1497" s="190"/>
      <c r="C1497" s="266" t="s">
        <v>1334</v>
      </c>
      <c r="D1497" s="267">
        <v>43889</v>
      </c>
      <c r="E1497" s="237" t="s">
        <v>3590</v>
      </c>
      <c r="F1497" s="237" t="s">
        <v>13</v>
      </c>
      <c r="G1497" s="237">
        <v>404986</v>
      </c>
      <c r="H1497" s="190"/>
      <c r="I1497" s="248" t="s">
        <v>692</v>
      </c>
      <c r="J1497" s="190"/>
      <c r="K1497" s="190"/>
      <c r="L1497" s="190"/>
      <c r="M1497" s="190"/>
      <c r="N1497" s="268">
        <v>17891120.649999999</v>
      </c>
      <c r="O1497" s="268">
        <v>0</v>
      </c>
      <c r="P1497" s="190" t="s">
        <v>657</v>
      </c>
      <c r="Q1497" s="375"/>
    </row>
    <row r="1498" spans="1:17" ht="38.25">
      <c r="A1498" s="265" t="s">
        <v>691</v>
      </c>
      <c r="B1498" s="190"/>
      <c r="C1498" s="266" t="s">
        <v>1334</v>
      </c>
      <c r="D1498" s="267">
        <v>43889</v>
      </c>
      <c r="E1498" s="237" t="s">
        <v>3591</v>
      </c>
      <c r="F1498" s="237" t="s">
        <v>13</v>
      </c>
      <c r="G1498" s="237">
        <v>404988</v>
      </c>
      <c r="H1498" s="190"/>
      <c r="I1498" s="248" t="s">
        <v>692</v>
      </c>
      <c r="J1498" s="190"/>
      <c r="K1498" s="190"/>
      <c r="L1498" s="190"/>
      <c r="M1498" s="190"/>
      <c r="N1498" s="268">
        <v>17891120.649999999</v>
      </c>
      <c r="O1498" s="268">
        <v>0</v>
      </c>
      <c r="P1498" s="190" t="s">
        <v>657</v>
      </c>
      <c r="Q1498" s="375"/>
    </row>
    <row r="1499" spans="1:17" ht="38.25">
      <c r="A1499" s="265" t="s">
        <v>691</v>
      </c>
      <c r="B1499" s="190"/>
      <c r="C1499" s="266" t="s">
        <v>1334</v>
      </c>
      <c r="D1499" s="267">
        <v>43889</v>
      </c>
      <c r="E1499" s="237" t="s">
        <v>3592</v>
      </c>
      <c r="F1499" s="237" t="s">
        <v>13</v>
      </c>
      <c r="G1499" s="237">
        <v>404990</v>
      </c>
      <c r="H1499" s="190"/>
      <c r="I1499" s="248" t="s">
        <v>692</v>
      </c>
      <c r="J1499" s="190"/>
      <c r="K1499" s="190"/>
      <c r="L1499" s="190"/>
      <c r="M1499" s="190"/>
      <c r="N1499" s="268">
        <v>17891120.649999999</v>
      </c>
      <c r="O1499" s="268">
        <v>0</v>
      </c>
      <c r="P1499" s="190" t="s">
        <v>657</v>
      </c>
      <c r="Q1499" s="375"/>
    </row>
    <row r="1500" spans="1:17" ht="38.25">
      <c r="A1500" s="265" t="s">
        <v>691</v>
      </c>
      <c r="B1500" s="190"/>
      <c r="C1500" s="266" t="s">
        <v>1334</v>
      </c>
      <c r="D1500" s="267">
        <v>43889</v>
      </c>
      <c r="E1500" s="237" t="s">
        <v>3593</v>
      </c>
      <c r="F1500" s="237" t="s">
        <v>13</v>
      </c>
      <c r="G1500" s="237">
        <v>404992</v>
      </c>
      <c r="H1500" s="190"/>
      <c r="I1500" s="248" t="s">
        <v>692</v>
      </c>
      <c r="J1500" s="190"/>
      <c r="K1500" s="190"/>
      <c r="L1500" s="190"/>
      <c r="M1500" s="190"/>
      <c r="N1500" s="268">
        <v>17891120.649999999</v>
      </c>
      <c r="O1500" s="268">
        <v>0</v>
      </c>
      <c r="P1500" s="190" t="s">
        <v>657</v>
      </c>
      <c r="Q1500" s="375"/>
    </row>
    <row r="1501" spans="1:17" ht="38.25">
      <c r="A1501" s="265" t="s">
        <v>691</v>
      </c>
      <c r="B1501" s="190"/>
      <c r="C1501" s="266" t="s">
        <v>1334</v>
      </c>
      <c r="D1501" s="267">
        <v>43889</v>
      </c>
      <c r="E1501" s="237" t="s">
        <v>3594</v>
      </c>
      <c r="F1501" s="237" t="s">
        <v>13</v>
      </c>
      <c r="G1501" s="237">
        <v>404994</v>
      </c>
      <c r="H1501" s="190"/>
      <c r="I1501" s="248" t="s">
        <v>692</v>
      </c>
      <c r="J1501" s="190"/>
      <c r="K1501" s="190"/>
      <c r="L1501" s="190"/>
      <c r="M1501" s="190"/>
      <c r="N1501" s="268">
        <v>17891120.649999999</v>
      </c>
      <c r="O1501" s="268">
        <v>0</v>
      </c>
      <c r="P1501" s="190" t="s">
        <v>657</v>
      </c>
      <c r="Q1501" s="375"/>
    </row>
    <row r="1502" spans="1:17" ht="38.25">
      <c r="A1502" s="265" t="s">
        <v>691</v>
      </c>
      <c r="B1502" s="190"/>
      <c r="C1502" s="266" t="s">
        <v>1334</v>
      </c>
      <c r="D1502" s="267">
        <v>43889</v>
      </c>
      <c r="E1502" s="237" t="s">
        <v>3595</v>
      </c>
      <c r="F1502" s="237" t="s">
        <v>13</v>
      </c>
      <c r="G1502" s="237">
        <v>404996</v>
      </c>
      <c r="H1502" s="190"/>
      <c r="I1502" s="248" t="s">
        <v>692</v>
      </c>
      <c r="J1502" s="190"/>
      <c r="K1502" s="190"/>
      <c r="L1502" s="190"/>
      <c r="M1502" s="190"/>
      <c r="N1502" s="268">
        <v>3291621.93</v>
      </c>
      <c r="O1502" s="268">
        <v>0</v>
      </c>
      <c r="P1502" s="190" t="s">
        <v>657</v>
      </c>
      <c r="Q1502" s="375"/>
    </row>
    <row r="1503" spans="1:17" ht="38.25">
      <c r="A1503" s="265" t="s">
        <v>691</v>
      </c>
      <c r="B1503" s="190"/>
      <c r="C1503" s="266" t="s">
        <v>1334</v>
      </c>
      <c r="D1503" s="267">
        <v>43889</v>
      </c>
      <c r="E1503" s="237" t="s">
        <v>3596</v>
      </c>
      <c r="F1503" s="237" t="s">
        <v>13</v>
      </c>
      <c r="G1503" s="237">
        <v>404998</v>
      </c>
      <c r="H1503" s="190"/>
      <c r="I1503" s="248" t="s">
        <v>692</v>
      </c>
      <c r="J1503" s="190"/>
      <c r="K1503" s="190"/>
      <c r="L1503" s="190"/>
      <c r="M1503" s="190"/>
      <c r="N1503" s="268">
        <v>3291621.93</v>
      </c>
      <c r="O1503" s="268">
        <v>0</v>
      </c>
      <c r="P1503" s="190" t="s">
        <v>657</v>
      </c>
      <c r="Q1503" s="375"/>
    </row>
    <row r="1504" spans="1:17" ht="38.25">
      <c r="A1504" s="265" t="s">
        <v>691</v>
      </c>
      <c r="B1504" s="190"/>
      <c r="C1504" s="266" t="s">
        <v>1334</v>
      </c>
      <c r="D1504" s="267">
        <v>43889</v>
      </c>
      <c r="E1504" s="237" t="s">
        <v>3597</v>
      </c>
      <c r="F1504" s="237" t="s">
        <v>13</v>
      </c>
      <c r="G1504" s="237">
        <v>405000</v>
      </c>
      <c r="H1504" s="190"/>
      <c r="I1504" s="248" t="s">
        <v>692</v>
      </c>
      <c r="J1504" s="190"/>
      <c r="K1504" s="190"/>
      <c r="L1504" s="190"/>
      <c r="M1504" s="190"/>
      <c r="N1504" s="268">
        <v>3291621.93</v>
      </c>
      <c r="O1504" s="268">
        <v>0</v>
      </c>
      <c r="P1504" s="190" t="s">
        <v>657</v>
      </c>
      <c r="Q1504" s="375"/>
    </row>
    <row r="1505" spans="1:17" ht="38.25">
      <c r="A1505" s="265" t="s">
        <v>691</v>
      </c>
      <c r="B1505" s="190"/>
      <c r="C1505" s="266" t="s">
        <v>1334</v>
      </c>
      <c r="D1505" s="267">
        <v>43889</v>
      </c>
      <c r="E1505" s="237" t="s">
        <v>3598</v>
      </c>
      <c r="F1505" s="237" t="s">
        <v>13</v>
      </c>
      <c r="G1505" s="237">
        <v>405002</v>
      </c>
      <c r="H1505" s="190"/>
      <c r="I1505" s="248" t="s">
        <v>692</v>
      </c>
      <c r="J1505" s="190"/>
      <c r="K1505" s="190"/>
      <c r="L1505" s="190"/>
      <c r="M1505" s="190"/>
      <c r="N1505" s="268">
        <v>3291621.93</v>
      </c>
      <c r="O1505" s="268">
        <v>0</v>
      </c>
      <c r="P1505" s="190" t="s">
        <v>657</v>
      </c>
      <c r="Q1505" s="375"/>
    </row>
    <row r="1506" spans="1:17" ht="38.25">
      <c r="A1506" s="265" t="s">
        <v>691</v>
      </c>
      <c r="B1506" s="190"/>
      <c r="C1506" s="266" t="s">
        <v>1334</v>
      </c>
      <c r="D1506" s="267">
        <v>43889</v>
      </c>
      <c r="E1506" s="237" t="s">
        <v>3599</v>
      </c>
      <c r="F1506" s="237" t="s">
        <v>13</v>
      </c>
      <c r="G1506" s="237">
        <v>405004</v>
      </c>
      <c r="H1506" s="190"/>
      <c r="I1506" s="248" t="s">
        <v>692</v>
      </c>
      <c r="J1506" s="190"/>
      <c r="K1506" s="190"/>
      <c r="L1506" s="190"/>
      <c r="M1506" s="190"/>
      <c r="N1506" s="268">
        <v>3291621.93</v>
      </c>
      <c r="O1506" s="268">
        <v>0</v>
      </c>
      <c r="P1506" s="190" t="s">
        <v>657</v>
      </c>
      <c r="Q1506" s="375"/>
    </row>
    <row r="1507" spans="1:17" ht="38.25">
      <c r="A1507" s="265" t="s">
        <v>691</v>
      </c>
      <c r="B1507" s="190"/>
      <c r="C1507" s="266" t="s">
        <v>1334</v>
      </c>
      <c r="D1507" s="267">
        <v>43889</v>
      </c>
      <c r="E1507" s="237" t="s">
        <v>3600</v>
      </c>
      <c r="F1507" s="237" t="s">
        <v>13</v>
      </c>
      <c r="G1507" s="237">
        <v>405006</v>
      </c>
      <c r="H1507" s="190"/>
      <c r="I1507" s="248" t="s">
        <v>692</v>
      </c>
      <c r="J1507" s="190"/>
      <c r="K1507" s="190"/>
      <c r="L1507" s="190"/>
      <c r="M1507" s="190"/>
      <c r="N1507" s="268">
        <v>1926230.58</v>
      </c>
      <c r="O1507" s="268">
        <v>0</v>
      </c>
      <c r="P1507" s="190" t="s">
        <v>657</v>
      </c>
      <c r="Q1507" s="375"/>
    </row>
    <row r="1508" spans="1:17" ht="38.25">
      <c r="A1508" s="265" t="s">
        <v>691</v>
      </c>
      <c r="B1508" s="190"/>
      <c r="C1508" s="266" t="s">
        <v>1334</v>
      </c>
      <c r="D1508" s="267">
        <v>43889</v>
      </c>
      <c r="E1508" s="237" t="s">
        <v>3601</v>
      </c>
      <c r="F1508" s="237" t="s">
        <v>13</v>
      </c>
      <c r="G1508" s="237">
        <v>405008</v>
      </c>
      <c r="H1508" s="190"/>
      <c r="I1508" s="248" t="s">
        <v>692</v>
      </c>
      <c r="J1508" s="190"/>
      <c r="K1508" s="190"/>
      <c r="L1508" s="190"/>
      <c r="M1508" s="190"/>
      <c r="N1508" s="268">
        <v>54492.14</v>
      </c>
      <c r="O1508" s="268">
        <v>0</v>
      </c>
      <c r="P1508" s="190" t="s">
        <v>657</v>
      </c>
      <c r="Q1508" s="375"/>
    </row>
    <row r="1509" spans="1:17" ht="38.25">
      <c r="A1509" s="265" t="s">
        <v>691</v>
      </c>
      <c r="B1509" s="190"/>
      <c r="C1509" s="266" t="s">
        <v>1334</v>
      </c>
      <c r="D1509" s="267">
        <v>43889</v>
      </c>
      <c r="E1509" s="237" t="s">
        <v>3602</v>
      </c>
      <c r="F1509" s="237" t="s">
        <v>13</v>
      </c>
      <c r="G1509" s="237">
        <v>405010</v>
      </c>
      <c r="H1509" s="190"/>
      <c r="I1509" s="248" t="s">
        <v>692</v>
      </c>
      <c r="J1509" s="190"/>
      <c r="K1509" s="190"/>
      <c r="L1509" s="190"/>
      <c r="M1509" s="190"/>
      <c r="N1509" s="268">
        <v>2939155.82</v>
      </c>
      <c r="O1509" s="268">
        <v>0</v>
      </c>
      <c r="P1509" s="190" t="s">
        <v>657</v>
      </c>
      <c r="Q1509" s="375"/>
    </row>
    <row r="1510" spans="1:17" ht="38.25">
      <c r="A1510" s="265" t="s">
        <v>691</v>
      </c>
      <c r="B1510" s="190"/>
      <c r="C1510" s="266" t="s">
        <v>1334</v>
      </c>
      <c r="D1510" s="267">
        <v>43889</v>
      </c>
      <c r="E1510" s="237" t="s">
        <v>3603</v>
      </c>
      <c r="F1510" s="237" t="s">
        <v>13</v>
      </c>
      <c r="G1510" s="237">
        <v>405012</v>
      </c>
      <c r="H1510" s="190"/>
      <c r="I1510" s="248" t="s">
        <v>692</v>
      </c>
      <c r="J1510" s="190"/>
      <c r="K1510" s="190"/>
      <c r="L1510" s="190"/>
      <c r="M1510" s="190"/>
      <c r="N1510" s="268">
        <v>679440.26</v>
      </c>
      <c r="O1510" s="268">
        <v>0</v>
      </c>
      <c r="P1510" s="190" t="s">
        <v>657</v>
      </c>
      <c r="Q1510" s="375"/>
    </row>
    <row r="1511" spans="1:17" ht="38.25">
      <c r="A1511" s="265" t="s">
        <v>691</v>
      </c>
      <c r="B1511" s="190"/>
      <c r="C1511" s="266" t="s">
        <v>1334</v>
      </c>
      <c r="D1511" s="267">
        <v>43889</v>
      </c>
      <c r="E1511" s="237" t="s">
        <v>3604</v>
      </c>
      <c r="F1511" s="237" t="s">
        <v>13</v>
      </c>
      <c r="G1511" s="237">
        <v>405014</v>
      </c>
      <c r="H1511" s="190"/>
      <c r="I1511" s="248" t="s">
        <v>692</v>
      </c>
      <c r="J1511" s="190"/>
      <c r="K1511" s="190"/>
      <c r="L1511" s="190"/>
      <c r="M1511" s="190"/>
      <c r="N1511" s="268">
        <v>5290618.59</v>
      </c>
      <c r="O1511" s="268">
        <v>0</v>
      </c>
      <c r="P1511" s="190" t="s">
        <v>657</v>
      </c>
      <c r="Q1511" s="375"/>
    </row>
    <row r="1512" spans="1:17" ht="38.25">
      <c r="A1512" s="265" t="s">
        <v>691</v>
      </c>
      <c r="B1512" s="190"/>
      <c r="C1512" s="266" t="s">
        <v>1334</v>
      </c>
      <c r="D1512" s="267">
        <v>43889</v>
      </c>
      <c r="E1512" s="237" t="s">
        <v>3605</v>
      </c>
      <c r="F1512" s="237" t="s">
        <v>13</v>
      </c>
      <c r="G1512" s="237">
        <v>405016</v>
      </c>
      <c r="H1512" s="190"/>
      <c r="I1512" s="248" t="s">
        <v>692</v>
      </c>
      <c r="J1512" s="190"/>
      <c r="K1512" s="190"/>
      <c r="L1512" s="190"/>
      <c r="M1512" s="190"/>
      <c r="N1512" s="268">
        <v>1866162.43</v>
      </c>
      <c r="O1512" s="268">
        <v>0</v>
      </c>
      <c r="P1512" s="190" t="s">
        <v>657</v>
      </c>
      <c r="Q1512" s="375"/>
    </row>
    <row r="1513" spans="1:17" ht="38.25">
      <c r="A1513" s="265" t="s">
        <v>691</v>
      </c>
      <c r="B1513" s="190"/>
      <c r="C1513" s="266" t="s">
        <v>1334</v>
      </c>
      <c r="D1513" s="267">
        <v>43889</v>
      </c>
      <c r="E1513" s="237" t="s">
        <v>3606</v>
      </c>
      <c r="F1513" s="237" t="s">
        <v>13</v>
      </c>
      <c r="G1513" s="237">
        <v>405018</v>
      </c>
      <c r="H1513" s="190"/>
      <c r="I1513" s="248" t="s">
        <v>692</v>
      </c>
      <c r="J1513" s="190"/>
      <c r="K1513" s="190"/>
      <c r="L1513" s="190"/>
      <c r="M1513" s="190"/>
      <c r="N1513" s="268">
        <v>8072736.7300000004</v>
      </c>
      <c r="O1513" s="268">
        <v>0</v>
      </c>
      <c r="P1513" s="190" t="s">
        <v>657</v>
      </c>
      <c r="Q1513" s="375"/>
    </row>
    <row r="1514" spans="1:17" ht="38.25">
      <c r="A1514" s="265" t="s">
        <v>691</v>
      </c>
      <c r="B1514" s="190"/>
      <c r="C1514" s="266" t="s">
        <v>1334</v>
      </c>
      <c r="D1514" s="267">
        <v>43889</v>
      </c>
      <c r="E1514" s="237" t="s">
        <v>3607</v>
      </c>
      <c r="F1514" s="237" t="s">
        <v>13</v>
      </c>
      <c r="G1514" s="237">
        <v>405020</v>
      </c>
      <c r="H1514" s="190"/>
      <c r="I1514" s="248" t="s">
        <v>692</v>
      </c>
      <c r="J1514" s="190"/>
      <c r="K1514" s="190"/>
      <c r="L1514" s="190"/>
      <c r="M1514" s="190"/>
      <c r="N1514" s="268">
        <v>149668.94</v>
      </c>
      <c r="O1514" s="268">
        <v>0</v>
      </c>
      <c r="P1514" s="190" t="s">
        <v>657</v>
      </c>
      <c r="Q1514" s="375"/>
    </row>
    <row r="1515" spans="1:17" ht="38.25">
      <c r="A1515" s="265" t="s">
        <v>691</v>
      </c>
      <c r="B1515" s="190"/>
      <c r="C1515" s="266" t="s">
        <v>1334</v>
      </c>
      <c r="D1515" s="267">
        <v>43889</v>
      </c>
      <c r="E1515" s="237" t="s">
        <v>3608</v>
      </c>
      <c r="F1515" s="237" t="s">
        <v>13</v>
      </c>
      <c r="G1515" s="237">
        <v>405022</v>
      </c>
      <c r="H1515" s="190"/>
      <c r="I1515" s="248" t="s">
        <v>692</v>
      </c>
      <c r="J1515" s="190"/>
      <c r="K1515" s="190"/>
      <c r="L1515" s="190"/>
      <c r="M1515" s="190"/>
      <c r="N1515" s="268">
        <v>1580831.02</v>
      </c>
      <c r="O1515" s="268">
        <v>0</v>
      </c>
      <c r="P1515" s="190" t="s">
        <v>657</v>
      </c>
      <c r="Q1515" s="375"/>
    </row>
    <row r="1516" spans="1:17" ht="38.25">
      <c r="A1516" s="265" t="s">
        <v>691</v>
      </c>
      <c r="B1516" s="190"/>
      <c r="C1516" s="266" t="s">
        <v>1334</v>
      </c>
      <c r="D1516" s="267">
        <v>43889</v>
      </c>
      <c r="E1516" s="237" t="s">
        <v>3609</v>
      </c>
      <c r="F1516" s="237" t="s">
        <v>13</v>
      </c>
      <c r="G1516" s="237">
        <v>405024</v>
      </c>
      <c r="H1516" s="190"/>
      <c r="I1516" s="248" t="s">
        <v>692</v>
      </c>
      <c r="J1516" s="190"/>
      <c r="K1516" s="190"/>
      <c r="L1516" s="190"/>
      <c r="M1516" s="190"/>
      <c r="N1516" s="268">
        <v>4481696.5199999996</v>
      </c>
      <c r="O1516" s="268">
        <v>0</v>
      </c>
      <c r="P1516" s="190" t="s">
        <v>657</v>
      </c>
      <c r="Q1516" s="375"/>
    </row>
    <row r="1517" spans="1:17" ht="38.25">
      <c r="A1517" s="265" t="s">
        <v>691</v>
      </c>
      <c r="B1517" s="190"/>
      <c r="C1517" s="266" t="s">
        <v>1334</v>
      </c>
      <c r="D1517" s="267">
        <v>43889</v>
      </c>
      <c r="E1517" s="237" t="s">
        <v>3610</v>
      </c>
      <c r="F1517" s="237" t="s">
        <v>13</v>
      </c>
      <c r="G1517" s="237">
        <v>405026</v>
      </c>
      <c r="H1517" s="190"/>
      <c r="I1517" s="248" t="s">
        <v>692</v>
      </c>
      <c r="J1517" s="190"/>
      <c r="K1517" s="190"/>
      <c r="L1517" s="190"/>
      <c r="M1517" s="190"/>
      <c r="N1517" s="268">
        <v>6838435.9299999997</v>
      </c>
      <c r="O1517" s="268">
        <v>0</v>
      </c>
      <c r="P1517" s="190" t="s">
        <v>657</v>
      </c>
      <c r="Q1517" s="375"/>
    </row>
    <row r="1518" spans="1:17" ht="38.25">
      <c r="A1518" s="265" t="s">
        <v>691</v>
      </c>
      <c r="B1518" s="190"/>
      <c r="C1518" s="266" t="s">
        <v>1334</v>
      </c>
      <c r="D1518" s="267">
        <v>43889</v>
      </c>
      <c r="E1518" s="237" t="s">
        <v>3611</v>
      </c>
      <c r="F1518" s="237" t="s">
        <v>13</v>
      </c>
      <c r="G1518" s="237">
        <v>405028</v>
      </c>
      <c r="H1518" s="190"/>
      <c r="I1518" s="248" t="s">
        <v>692</v>
      </c>
      <c r="J1518" s="190"/>
      <c r="K1518" s="190"/>
      <c r="L1518" s="190"/>
      <c r="M1518" s="190"/>
      <c r="N1518" s="268">
        <v>126784.94</v>
      </c>
      <c r="O1518" s="268">
        <v>0</v>
      </c>
      <c r="P1518" s="190" t="s">
        <v>657</v>
      </c>
      <c r="Q1518" s="375"/>
    </row>
    <row r="1519" spans="1:17" ht="38.25">
      <c r="A1519" s="265" t="s">
        <v>691</v>
      </c>
      <c r="B1519" s="190"/>
      <c r="C1519" s="266" t="s">
        <v>1334</v>
      </c>
      <c r="D1519" s="267">
        <v>43889</v>
      </c>
      <c r="E1519" s="237" t="s">
        <v>3612</v>
      </c>
      <c r="F1519" s="237" t="s">
        <v>13</v>
      </c>
      <c r="G1519" s="237">
        <v>405030</v>
      </c>
      <c r="H1519" s="190"/>
      <c r="I1519" s="248" t="s">
        <v>692</v>
      </c>
      <c r="J1519" s="190"/>
      <c r="K1519" s="190"/>
      <c r="L1519" s="190"/>
      <c r="M1519" s="190"/>
      <c r="N1519" s="268">
        <v>348229.79</v>
      </c>
      <c r="O1519" s="268">
        <v>0</v>
      </c>
      <c r="P1519" s="190" t="s">
        <v>657</v>
      </c>
      <c r="Q1519" s="375"/>
    </row>
    <row r="1520" spans="1:17" ht="38.25">
      <c r="A1520" s="265" t="s">
        <v>691</v>
      </c>
      <c r="B1520" s="190"/>
      <c r="C1520" s="266" t="s">
        <v>1334</v>
      </c>
      <c r="D1520" s="267">
        <v>43889</v>
      </c>
      <c r="E1520" s="237" t="s">
        <v>3613</v>
      </c>
      <c r="F1520" s="237" t="s">
        <v>13</v>
      </c>
      <c r="G1520" s="237">
        <v>405032</v>
      </c>
      <c r="H1520" s="190"/>
      <c r="I1520" s="248" t="s">
        <v>692</v>
      </c>
      <c r="J1520" s="190"/>
      <c r="K1520" s="190"/>
      <c r="L1520" s="190"/>
      <c r="M1520" s="190"/>
      <c r="N1520" s="268">
        <v>18782567.559999999</v>
      </c>
      <c r="O1520" s="268">
        <v>0</v>
      </c>
      <c r="P1520" s="190" t="s">
        <v>657</v>
      </c>
      <c r="Q1520" s="375"/>
    </row>
    <row r="1521" spans="1:17" ht="38.25">
      <c r="A1521" s="265" t="s">
        <v>691</v>
      </c>
      <c r="B1521" s="190"/>
      <c r="C1521" s="266" t="s">
        <v>1334</v>
      </c>
      <c r="D1521" s="267">
        <v>43889</v>
      </c>
      <c r="E1521" s="237" t="s">
        <v>3614</v>
      </c>
      <c r="F1521" s="237" t="s">
        <v>13</v>
      </c>
      <c r="G1521" s="237">
        <v>405034</v>
      </c>
      <c r="H1521" s="190"/>
      <c r="I1521" s="248" t="s">
        <v>692</v>
      </c>
      <c r="J1521" s="190"/>
      <c r="K1521" s="190"/>
      <c r="L1521" s="190"/>
      <c r="M1521" s="190"/>
      <c r="N1521" s="268">
        <v>4341938.01</v>
      </c>
      <c r="O1521" s="268">
        <v>0</v>
      </c>
      <c r="P1521" s="190" t="s">
        <v>657</v>
      </c>
      <c r="Q1521" s="375"/>
    </row>
    <row r="1522" spans="1:17" ht="38.25">
      <c r="A1522" s="265" t="s">
        <v>691</v>
      </c>
      <c r="B1522" s="190"/>
      <c r="C1522" s="266" t="s">
        <v>1334</v>
      </c>
      <c r="D1522" s="267">
        <v>43889</v>
      </c>
      <c r="E1522" s="237" t="s">
        <v>3615</v>
      </c>
      <c r="F1522" s="237" t="s">
        <v>13</v>
      </c>
      <c r="G1522" s="237">
        <v>405036</v>
      </c>
      <c r="H1522" s="190"/>
      <c r="I1522" s="248" t="s">
        <v>692</v>
      </c>
      <c r="J1522" s="190"/>
      <c r="K1522" s="190"/>
      <c r="L1522" s="190"/>
      <c r="M1522" s="190"/>
      <c r="N1522" s="268">
        <v>3455631.02</v>
      </c>
      <c r="O1522" s="268">
        <v>0</v>
      </c>
      <c r="P1522" s="190" t="s">
        <v>657</v>
      </c>
      <c r="Q1522" s="375"/>
    </row>
    <row r="1523" spans="1:17" ht="38.25">
      <c r="A1523" s="265" t="s">
        <v>691</v>
      </c>
      <c r="B1523" s="190"/>
      <c r="C1523" s="266" t="s">
        <v>1334</v>
      </c>
      <c r="D1523" s="267">
        <v>43889</v>
      </c>
      <c r="E1523" s="237" t="s">
        <v>3616</v>
      </c>
      <c r="F1523" s="237" t="s">
        <v>13</v>
      </c>
      <c r="G1523" s="237">
        <v>405038</v>
      </c>
      <c r="H1523" s="190"/>
      <c r="I1523" s="248" t="s">
        <v>692</v>
      </c>
      <c r="J1523" s="190"/>
      <c r="K1523" s="190"/>
      <c r="L1523" s="190"/>
      <c r="M1523" s="190"/>
      <c r="N1523" s="268">
        <v>2745167.3</v>
      </c>
      <c r="O1523" s="268">
        <v>0</v>
      </c>
      <c r="P1523" s="190" t="s">
        <v>657</v>
      </c>
      <c r="Q1523" s="375"/>
    </row>
    <row r="1524" spans="1:17" ht="38.25">
      <c r="A1524" s="265" t="s">
        <v>691</v>
      </c>
      <c r="B1524" s="190"/>
      <c r="C1524" s="266" t="s">
        <v>1334</v>
      </c>
      <c r="D1524" s="267">
        <v>43889</v>
      </c>
      <c r="E1524" s="237" t="s">
        <v>3617</v>
      </c>
      <c r="F1524" s="237" t="s">
        <v>13</v>
      </c>
      <c r="G1524" s="237">
        <v>405040</v>
      </c>
      <c r="H1524" s="190"/>
      <c r="I1524" s="248" t="s">
        <v>692</v>
      </c>
      <c r="J1524" s="190"/>
      <c r="K1524" s="190"/>
      <c r="L1524" s="190"/>
      <c r="M1524" s="190"/>
      <c r="N1524" s="268">
        <v>2398974.79</v>
      </c>
      <c r="O1524" s="268">
        <v>0</v>
      </c>
      <c r="P1524" s="190" t="s">
        <v>657</v>
      </c>
      <c r="Q1524" s="375"/>
    </row>
    <row r="1525" spans="1:17" ht="38.25">
      <c r="A1525" s="265" t="s">
        <v>691</v>
      </c>
      <c r="B1525" s="190"/>
      <c r="C1525" s="266" t="s">
        <v>1334</v>
      </c>
      <c r="D1525" s="267">
        <v>43889</v>
      </c>
      <c r="E1525" s="237" t="s">
        <v>3618</v>
      </c>
      <c r="F1525" s="237" t="s">
        <v>13</v>
      </c>
      <c r="G1525" s="237">
        <v>405042</v>
      </c>
      <c r="H1525" s="190"/>
      <c r="I1525" s="248" t="s">
        <v>692</v>
      </c>
      <c r="J1525" s="190"/>
      <c r="K1525" s="190"/>
      <c r="L1525" s="190"/>
      <c r="M1525" s="190"/>
      <c r="N1525" s="268">
        <v>2032177.66</v>
      </c>
      <c r="O1525" s="268">
        <v>0</v>
      </c>
      <c r="P1525" s="190" t="s">
        <v>657</v>
      </c>
      <c r="Q1525" s="375"/>
    </row>
    <row r="1526" spans="1:17" ht="38.25">
      <c r="A1526" s="265" t="s">
        <v>691</v>
      </c>
      <c r="B1526" s="190"/>
      <c r="C1526" s="266" t="s">
        <v>1334</v>
      </c>
      <c r="D1526" s="267">
        <v>43889</v>
      </c>
      <c r="E1526" s="237" t="s">
        <v>3619</v>
      </c>
      <c r="F1526" s="237" t="s">
        <v>13</v>
      </c>
      <c r="G1526" s="237">
        <v>405044</v>
      </c>
      <c r="H1526" s="190"/>
      <c r="I1526" s="248" t="s">
        <v>692</v>
      </c>
      <c r="J1526" s="190"/>
      <c r="K1526" s="190"/>
      <c r="L1526" s="190"/>
      <c r="M1526" s="190"/>
      <c r="N1526" s="268">
        <v>2492788.9300000002</v>
      </c>
      <c r="O1526" s="268">
        <v>0</v>
      </c>
      <c r="P1526" s="190" t="s">
        <v>657</v>
      </c>
      <c r="Q1526" s="375"/>
    </row>
    <row r="1527" spans="1:17" ht="38.25">
      <c r="A1527" s="265" t="s">
        <v>691</v>
      </c>
      <c r="B1527" s="190"/>
      <c r="C1527" s="266" t="s">
        <v>1334</v>
      </c>
      <c r="D1527" s="267">
        <v>43889</v>
      </c>
      <c r="E1527" s="237" t="s">
        <v>3620</v>
      </c>
      <c r="F1527" s="237" t="s">
        <v>13</v>
      </c>
      <c r="G1527" s="237">
        <v>405046</v>
      </c>
      <c r="H1527" s="190"/>
      <c r="I1527" s="248" t="s">
        <v>692</v>
      </c>
      <c r="J1527" s="190"/>
      <c r="K1527" s="190"/>
      <c r="L1527" s="190"/>
      <c r="M1527" s="190"/>
      <c r="N1527" s="268">
        <v>20948814.039999999</v>
      </c>
      <c r="O1527" s="268">
        <v>0</v>
      </c>
      <c r="P1527" s="190" t="s">
        <v>657</v>
      </c>
      <c r="Q1527" s="375"/>
    </row>
    <row r="1528" spans="1:17" ht="38.25">
      <c r="A1528" s="265" t="s">
        <v>691</v>
      </c>
      <c r="B1528" s="190"/>
      <c r="C1528" s="266" t="s">
        <v>1334</v>
      </c>
      <c r="D1528" s="267">
        <v>43889</v>
      </c>
      <c r="E1528" s="237" t="s">
        <v>3621</v>
      </c>
      <c r="F1528" s="237" t="s">
        <v>13</v>
      </c>
      <c r="G1528" s="237">
        <v>405048</v>
      </c>
      <c r="H1528" s="190"/>
      <c r="I1528" s="248" t="s">
        <v>692</v>
      </c>
      <c r="J1528" s="190"/>
      <c r="K1528" s="190"/>
      <c r="L1528" s="190"/>
      <c r="M1528" s="190"/>
      <c r="N1528" s="268">
        <v>9182974.6300000008</v>
      </c>
      <c r="O1528" s="268">
        <v>0</v>
      </c>
      <c r="P1528" s="190" t="s">
        <v>657</v>
      </c>
      <c r="Q1528" s="375"/>
    </row>
    <row r="1529" spans="1:17" ht="38.25">
      <c r="A1529" s="265" t="s">
        <v>691</v>
      </c>
      <c r="B1529" s="190"/>
      <c r="C1529" s="266" t="s">
        <v>1334</v>
      </c>
      <c r="D1529" s="267">
        <v>43889</v>
      </c>
      <c r="E1529" s="237" t="s">
        <v>3622</v>
      </c>
      <c r="F1529" s="237" t="s">
        <v>13</v>
      </c>
      <c r="G1529" s="237">
        <v>405050</v>
      </c>
      <c r="H1529" s="190"/>
      <c r="I1529" s="248" t="s">
        <v>692</v>
      </c>
      <c r="J1529" s="190"/>
      <c r="K1529" s="190"/>
      <c r="L1529" s="190"/>
      <c r="M1529" s="190"/>
      <c r="N1529" s="268">
        <v>363.31</v>
      </c>
      <c r="O1529" s="268">
        <v>0</v>
      </c>
      <c r="P1529" s="190" t="s">
        <v>657</v>
      </c>
      <c r="Q1529" s="375"/>
    </row>
    <row r="1530" spans="1:17" ht="38.25">
      <c r="A1530" s="265" t="s">
        <v>691</v>
      </c>
      <c r="B1530" s="190"/>
      <c r="C1530" s="266" t="s">
        <v>1334</v>
      </c>
      <c r="D1530" s="267">
        <v>43889</v>
      </c>
      <c r="E1530" s="237" t="s">
        <v>3623</v>
      </c>
      <c r="F1530" s="237" t="s">
        <v>13</v>
      </c>
      <c r="G1530" s="237">
        <v>405052</v>
      </c>
      <c r="H1530" s="190"/>
      <c r="I1530" s="248" t="s">
        <v>692</v>
      </c>
      <c r="J1530" s="190"/>
      <c r="K1530" s="190"/>
      <c r="L1530" s="190"/>
      <c r="M1530" s="190"/>
      <c r="N1530" s="268">
        <v>18664.41</v>
      </c>
      <c r="O1530" s="268">
        <v>0</v>
      </c>
      <c r="P1530" s="190" t="s">
        <v>657</v>
      </c>
      <c r="Q1530" s="375"/>
    </row>
    <row r="1531" spans="1:17" ht="38.25">
      <c r="A1531" s="265" t="s">
        <v>691</v>
      </c>
      <c r="B1531" s="190"/>
      <c r="C1531" s="266" t="s">
        <v>1334</v>
      </c>
      <c r="D1531" s="267">
        <v>43889</v>
      </c>
      <c r="E1531" s="237" t="s">
        <v>3624</v>
      </c>
      <c r="F1531" s="237" t="s">
        <v>13</v>
      </c>
      <c r="G1531" s="237">
        <v>405054</v>
      </c>
      <c r="H1531" s="190"/>
      <c r="I1531" s="248" t="s">
        <v>692</v>
      </c>
      <c r="J1531" s="190"/>
      <c r="K1531" s="190"/>
      <c r="L1531" s="190"/>
      <c r="M1531" s="190"/>
      <c r="N1531" s="268">
        <v>4538.51</v>
      </c>
      <c r="O1531" s="268">
        <v>0</v>
      </c>
      <c r="P1531" s="190" t="s">
        <v>657</v>
      </c>
      <c r="Q1531" s="375"/>
    </row>
    <row r="1532" spans="1:17" ht="38.25">
      <c r="A1532" s="265" t="s">
        <v>691</v>
      </c>
      <c r="B1532" s="190"/>
      <c r="C1532" s="266" t="s">
        <v>1334</v>
      </c>
      <c r="D1532" s="267">
        <v>43889</v>
      </c>
      <c r="E1532" s="237" t="s">
        <v>3625</v>
      </c>
      <c r="F1532" s="237" t="s">
        <v>13</v>
      </c>
      <c r="G1532" s="237">
        <v>405056</v>
      </c>
      <c r="H1532" s="190"/>
      <c r="I1532" s="248" t="s">
        <v>692</v>
      </c>
      <c r="J1532" s="190"/>
      <c r="K1532" s="190"/>
      <c r="L1532" s="190"/>
      <c r="M1532" s="190"/>
      <c r="N1532" s="268">
        <v>6596.44</v>
      </c>
      <c r="O1532" s="268">
        <v>0</v>
      </c>
      <c r="P1532" s="190" t="s">
        <v>657</v>
      </c>
      <c r="Q1532" s="375"/>
    </row>
    <row r="1533" spans="1:17" ht="38.25">
      <c r="A1533" s="265" t="s">
        <v>691</v>
      </c>
      <c r="B1533" s="190"/>
      <c r="C1533" s="266" t="s">
        <v>1334</v>
      </c>
      <c r="D1533" s="267">
        <v>43889</v>
      </c>
      <c r="E1533" s="237" t="s">
        <v>3626</v>
      </c>
      <c r="F1533" s="237" t="s">
        <v>13</v>
      </c>
      <c r="G1533" s="237">
        <v>405058</v>
      </c>
      <c r="H1533" s="190"/>
      <c r="I1533" s="248" t="s">
        <v>692</v>
      </c>
      <c r="J1533" s="190"/>
      <c r="K1533" s="190"/>
      <c r="L1533" s="190"/>
      <c r="M1533" s="190"/>
      <c r="N1533" s="268">
        <v>53818.28</v>
      </c>
      <c r="O1533" s="268">
        <v>0</v>
      </c>
      <c r="P1533" s="190" t="s">
        <v>657</v>
      </c>
      <c r="Q1533" s="375"/>
    </row>
    <row r="1534" spans="1:17" ht="38.25">
      <c r="A1534" s="265" t="s">
        <v>691</v>
      </c>
      <c r="B1534" s="190"/>
      <c r="C1534" s="266" t="s">
        <v>1334</v>
      </c>
      <c r="D1534" s="267">
        <v>43889</v>
      </c>
      <c r="E1534" s="237" t="s">
        <v>3627</v>
      </c>
      <c r="F1534" s="237" t="s">
        <v>13</v>
      </c>
      <c r="G1534" s="237">
        <v>405060</v>
      </c>
      <c r="H1534" s="190"/>
      <c r="I1534" s="248" t="s">
        <v>692</v>
      </c>
      <c r="J1534" s="190"/>
      <c r="K1534" s="190"/>
      <c r="L1534" s="190"/>
      <c r="M1534" s="190"/>
      <c r="N1534" s="268">
        <v>51263.96</v>
      </c>
      <c r="O1534" s="268">
        <v>0</v>
      </c>
      <c r="P1534" s="190" t="s">
        <v>657</v>
      </c>
      <c r="Q1534" s="375"/>
    </row>
    <row r="1535" spans="1:17" ht="38.25">
      <c r="A1535" s="265" t="s">
        <v>691</v>
      </c>
      <c r="B1535" s="190"/>
      <c r="C1535" s="266" t="s">
        <v>1334</v>
      </c>
      <c r="D1535" s="267">
        <v>43889</v>
      </c>
      <c r="E1535" s="237" t="s">
        <v>3628</v>
      </c>
      <c r="F1535" s="237" t="s">
        <v>13</v>
      </c>
      <c r="G1535" s="237">
        <v>405062</v>
      </c>
      <c r="H1535" s="190"/>
      <c r="I1535" s="248" t="s">
        <v>692</v>
      </c>
      <c r="J1535" s="190"/>
      <c r="K1535" s="190"/>
      <c r="L1535" s="190"/>
      <c r="M1535" s="190"/>
      <c r="N1535" s="268">
        <v>61219.81</v>
      </c>
      <c r="O1535" s="268">
        <v>0</v>
      </c>
      <c r="P1535" s="190" t="s">
        <v>657</v>
      </c>
      <c r="Q1535" s="375"/>
    </row>
    <row r="1536" spans="1:17" ht="38.25">
      <c r="A1536" s="265" t="s">
        <v>691</v>
      </c>
      <c r="B1536" s="190"/>
      <c r="C1536" s="266" t="s">
        <v>1334</v>
      </c>
      <c r="D1536" s="267">
        <v>43889</v>
      </c>
      <c r="E1536" s="237" t="s">
        <v>3629</v>
      </c>
      <c r="F1536" s="237" t="s">
        <v>13</v>
      </c>
      <c r="G1536" s="237">
        <v>405064</v>
      </c>
      <c r="H1536" s="190"/>
      <c r="I1536" s="248" t="s">
        <v>692</v>
      </c>
      <c r="J1536" s="190"/>
      <c r="K1536" s="190"/>
      <c r="L1536" s="190"/>
      <c r="M1536" s="190"/>
      <c r="N1536" s="268">
        <v>2057.9299999999998</v>
      </c>
      <c r="O1536" s="268">
        <v>0</v>
      </c>
      <c r="P1536" s="190" t="s">
        <v>657</v>
      </c>
      <c r="Q1536" s="375"/>
    </row>
    <row r="1537" spans="1:17" ht="38.25">
      <c r="A1537" s="265" t="s">
        <v>691</v>
      </c>
      <c r="B1537" s="190"/>
      <c r="C1537" s="266" t="s">
        <v>1334</v>
      </c>
      <c r="D1537" s="267">
        <v>43889</v>
      </c>
      <c r="E1537" s="237" t="s">
        <v>3630</v>
      </c>
      <c r="F1537" s="237" t="s">
        <v>13</v>
      </c>
      <c r="G1537" s="237">
        <v>405066</v>
      </c>
      <c r="H1537" s="190"/>
      <c r="I1537" s="248" t="s">
        <v>692</v>
      </c>
      <c r="J1537" s="190"/>
      <c r="K1537" s="190"/>
      <c r="L1537" s="190"/>
      <c r="M1537" s="190"/>
      <c r="N1537" s="268">
        <v>15993.2</v>
      </c>
      <c r="O1537" s="268">
        <v>0</v>
      </c>
      <c r="P1537" s="190" t="s">
        <v>657</v>
      </c>
      <c r="Q1537" s="375"/>
    </row>
    <row r="1538" spans="1:17" ht="38.25">
      <c r="A1538" s="265" t="s">
        <v>562</v>
      </c>
      <c r="B1538" s="190"/>
      <c r="C1538" s="266" t="s">
        <v>604</v>
      </c>
      <c r="D1538" s="267">
        <v>43892</v>
      </c>
      <c r="E1538" s="237" t="s">
        <v>4284</v>
      </c>
      <c r="F1538" s="237" t="s">
        <v>3</v>
      </c>
      <c r="G1538" s="237">
        <v>1828059</v>
      </c>
      <c r="H1538" s="190"/>
      <c r="I1538" s="248" t="s">
        <v>4965</v>
      </c>
      <c r="J1538" s="190"/>
      <c r="K1538" s="190"/>
      <c r="L1538" s="190"/>
      <c r="M1538" s="190"/>
      <c r="N1538" s="268">
        <v>0</v>
      </c>
      <c r="O1538" s="268">
        <v>450</v>
      </c>
      <c r="P1538" s="190" t="s">
        <v>657</v>
      </c>
      <c r="Q1538" s="375"/>
    </row>
    <row r="1539" spans="1:17" ht="51">
      <c r="A1539" s="265">
        <v>66</v>
      </c>
      <c r="B1539" s="190"/>
      <c r="C1539" s="266" t="s">
        <v>52</v>
      </c>
      <c r="D1539" s="267">
        <v>43892</v>
      </c>
      <c r="E1539" s="237" t="s">
        <v>4285</v>
      </c>
      <c r="F1539" s="237" t="s">
        <v>3</v>
      </c>
      <c r="G1539" s="237">
        <v>1828067</v>
      </c>
      <c r="H1539" s="190"/>
      <c r="I1539" s="248" t="s">
        <v>4966</v>
      </c>
      <c r="J1539" s="190"/>
      <c r="K1539" s="190"/>
      <c r="L1539" s="190"/>
      <c r="M1539" s="190"/>
      <c r="N1539" s="268">
        <v>0</v>
      </c>
      <c r="O1539" s="268">
        <v>30</v>
      </c>
      <c r="P1539" s="190" t="s">
        <v>657</v>
      </c>
      <c r="Q1539" s="375"/>
    </row>
    <row r="1540" spans="1:17" ht="51">
      <c r="A1540" s="265" t="s">
        <v>553</v>
      </c>
      <c r="B1540" s="190"/>
      <c r="C1540" s="266" t="s">
        <v>605</v>
      </c>
      <c r="D1540" s="267">
        <v>43892</v>
      </c>
      <c r="E1540" s="237" t="s">
        <v>4286</v>
      </c>
      <c r="F1540" s="237" t="s">
        <v>3</v>
      </c>
      <c r="G1540" s="237">
        <v>1828186</v>
      </c>
      <c r="H1540" s="190"/>
      <c r="I1540" s="248" t="s">
        <v>4967</v>
      </c>
      <c r="J1540" s="190"/>
      <c r="K1540" s="190"/>
      <c r="L1540" s="190"/>
      <c r="M1540" s="190"/>
      <c r="N1540" s="268">
        <v>0</v>
      </c>
      <c r="O1540" s="268">
        <v>1564.14</v>
      </c>
      <c r="P1540" s="190" t="s">
        <v>657</v>
      </c>
      <c r="Q1540" s="375"/>
    </row>
    <row r="1541" spans="1:17" ht="51">
      <c r="A1541" s="265">
        <v>86</v>
      </c>
      <c r="B1541" s="190"/>
      <c r="C1541" s="266" t="s">
        <v>56</v>
      </c>
      <c r="D1541" s="267">
        <v>43892</v>
      </c>
      <c r="E1541" s="237" t="s">
        <v>4287</v>
      </c>
      <c r="F1541" s="237" t="s">
        <v>3</v>
      </c>
      <c r="G1541" s="237">
        <v>1828203</v>
      </c>
      <c r="H1541" s="190"/>
      <c r="I1541" s="248" t="s">
        <v>4968</v>
      </c>
      <c r="J1541" s="190"/>
      <c r="K1541" s="190"/>
      <c r="L1541" s="190"/>
      <c r="M1541" s="190"/>
      <c r="N1541" s="268">
        <v>0</v>
      </c>
      <c r="O1541" s="268">
        <v>565.27</v>
      </c>
      <c r="P1541" s="190" t="s">
        <v>657</v>
      </c>
      <c r="Q1541" s="375"/>
    </row>
    <row r="1542" spans="1:17" ht="51">
      <c r="A1542" s="265" t="s">
        <v>553</v>
      </c>
      <c r="B1542" s="190"/>
      <c r="C1542" s="266" t="s">
        <v>605</v>
      </c>
      <c r="D1542" s="267">
        <v>43892</v>
      </c>
      <c r="E1542" s="237" t="s">
        <v>4288</v>
      </c>
      <c r="F1542" s="237" t="s">
        <v>3</v>
      </c>
      <c r="G1542" s="237">
        <v>1828210</v>
      </c>
      <c r="H1542" s="190"/>
      <c r="I1542" s="248" t="s">
        <v>4969</v>
      </c>
      <c r="J1542" s="190"/>
      <c r="K1542" s="190"/>
      <c r="L1542" s="190"/>
      <c r="M1542" s="190"/>
      <c r="N1542" s="268">
        <v>0</v>
      </c>
      <c r="O1542" s="268">
        <v>557.9</v>
      </c>
      <c r="P1542" s="190" t="s">
        <v>657</v>
      </c>
      <c r="Q1542" s="375"/>
    </row>
    <row r="1543" spans="1:17" ht="51">
      <c r="A1543" s="265">
        <v>133</v>
      </c>
      <c r="B1543" s="190"/>
      <c r="C1543" s="266" t="s">
        <v>68</v>
      </c>
      <c r="D1543" s="267">
        <v>43892</v>
      </c>
      <c r="E1543" s="237" t="s">
        <v>4289</v>
      </c>
      <c r="F1543" s="237" t="s">
        <v>3</v>
      </c>
      <c r="G1543" s="237">
        <v>1828213</v>
      </c>
      <c r="H1543" s="190"/>
      <c r="I1543" s="248" t="s">
        <v>4970</v>
      </c>
      <c r="J1543" s="190"/>
      <c r="K1543" s="190"/>
      <c r="L1543" s="190"/>
      <c r="M1543" s="190"/>
      <c r="N1543" s="268">
        <v>0</v>
      </c>
      <c r="O1543" s="268">
        <v>12600</v>
      </c>
      <c r="P1543" s="190" t="s">
        <v>657</v>
      </c>
      <c r="Q1543" s="375"/>
    </row>
    <row r="1544" spans="1:17" ht="51">
      <c r="A1544" s="265">
        <v>133</v>
      </c>
      <c r="B1544" s="190"/>
      <c r="C1544" s="266" t="s">
        <v>68</v>
      </c>
      <c r="D1544" s="267">
        <v>43892</v>
      </c>
      <c r="E1544" s="237" t="s">
        <v>4290</v>
      </c>
      <c r="F1544" s="237" t="s">
        <v>3</v>
      </c>
      <c r="G1544" s="237">
        <v>1828214</v>
      </c>
      <c r="H1544" s="190"/>
      <c r="I1544" s="248" t="s">
        <v>4971</v>
      </c>
      <c r="J1544" s="190"/>
      <c r="K1544" s="190"/>
      <c r="L1544" s="190"/>
      <c r="M1544" s="190"/>
      <c r="N1544" s="268">
        <v>0</v>
      </c>
      <c r="O1544" s="268">
        <v>329</v>
      </c>
      <c r="P1544" s="190" t="s">
        <v>657</v>
      </c>
      <c r="Q1544" s="375"/>
    </row>
    <row r="1545" spans="1:17" ht="38.25">
      <c r="A1545" s="265">
        <v>15</v>
      </c>
      <c r="B1545" s="190"/>
      <c r="C1545" s="266" t="s">
        <v>42</v>
      </c>
      <c r="D1545" s="267">
        <v>43892</v>
      </c>
      <c r="E1545" s="237" t="s">
        <v>4291</v>
      </c>
      <c r="F1545" s="237" t="s">
        <v>3</v>
      </c>
      <c r="G1545" s="237">
        <v>1828234</v>
      </c>
      <c r="H1545" s="190"/>
      <c r="I1545" s="248" t="s">
        <v>4972</v>
      </c>
      <c r="J1545" s="190"/>
      <c r="K1545" s="190"/>
      <c r="L1545" s="190"/>
      <c r="M1545" s="190"/>
      <c r="N1545" s="268">
        <v>0</v>
      </c>
      <c r="O1545" s="268">
        <v>2097.7600000000002</v>
      </c>
      <c r="P1545" s="190" t="s">
        <v>657</v>
      </c>
      <c r="Q1545" s="375"/>
    </row>
    <row r="1546" spans="1:17" ht="51">
      <c r="A1546" s="265" t="s">
        <v>553</v>
      </c>
      <c r="B1546" s="190"/>
      <c r="C1546" s="266" t="s">
        <v>605</v>
      </c>
      <c r="D1546" s="267">
        <v>43892</v>
      </c>
      <c r="E1546" s="237" t="s">
        <v>4292</v>
      </c>
      <c r="F1546" s="237" t="s">
        <v>3</v>
      </c>
      <c r="G1546" s="237">
        <v>1828293</v>
      </c>
      <c r="H1546" s="190"/>
      <c r="I1546" s="248" t="s">
        <v>4973</v>
      </c>
      <c r="J1546" s="190"/>
      <c r="K1546" s="190"/>
      <c r="L1546" s="190"/>
      <c r="M1546" s="190"/>
      <c r="N1546" s="268">
        <v>0</v>
      </c>
      <c r="O1546" s="268">
        <v>1285.5</v>
      </c>
      <c r="P1546" s="190" t="s">
        <v>657</v>
      </c>
      <c r="Q1546" s="375"/>
    </row>
    <row r="1547" spans="1:17" ht="38.25">
      <c r="A1547" s="265" t="s">
        <v>562</v>
      </c>
      <c r="B1547" s="190"/>
      <c r="C1547" s="266" t="s">
        <v>604</v>
      </c>
      <c r="D1547" s="267">
        <v>43892</v>
      </c>
      <c r="E1547" s="237" t="s">
        <v>4293</v>
      </c>
      <c r="F1547" s="237" t="s">
        <v>3</v>
      </c>
      <c r="G1547" s="237">
        <v>1828298</v>
      </c>
      <c r="H1547" s="190"/>
      <c r="I1547" s="248" t="s">
        <v>4974</v>
      </c>
      <c r="J1547" s="190"/>
      <c r="K1547" s="190"/>
      <c r="L1547" s="190"/>
      <c r="M1547" s="190"/>
      <c r="N1547" s="268">
        <v>0</v>
      </c>
      <c r="O1547" s="268">
        <v>5103.08</v>
      </c>
      <c r="P1547" s="190" t="s">
        <v>657</v>
      </c>
      <c r="Q1547" s="375"/>
    </row>
    <row r="1548" spans="1:17" ht="51">
      <c r="A1548" s="265" t="s">
        <v>553</v>
      </c>
      <c r="B1548" s="190"/>
      <c r="C1548" s="266" t="s">
        <v>605</v>
      </c>
      <c r="D1548" s="267">
        <v>43892</v>
      </c>
      <c r="E1548" s="237" t="s">
        <v>4294</v>
      </c>
      <c r="F1548" s="237" t="s">
        <v>3</v>
      </c>
      <c r="G1548" s="237">
        <v>1828300</v>
      </c>
      <c r="H1548" s="190"/>
      <c r="I1548" s="248" t="s">
        <v>4975</v>
      </c>
      <c r="J1548" s="190"/>
      <c r="K1548" s="190"/>
      <c r="L1548" s="190"/>
      <c r="M1548" s="190"/>
      <c r="N1548" s="268">
        <v>0</v>
      </c>
      <c r="O1548" s="268">
        <v>5692.86</v>
      </c>
      <c r="P1548" s="190" t="s">
        <v>657</v>
      </c>
      <c r="Q1548" s="375"/>
    </row>
    <row r="1549" spans="1:17" ht="38.25">
      <c r="A1549" s="265">
        <v>47</v>
      </c>
      <c r="B1549" s="190"/>
      <c r="C1549" s="266" t="s">
        <v>49</v>
      </c>
      <c r="D1549" s="267">
        <v>43892</v>
      </c>
      <c r="E1549" s="237" t="s">
        <v>4295</v>
      </c>
      <c r="F1549" s="237" t="s">
        <v>3</v>
      </c>
      <c r="G1549" s="237">
        <v>1828332</v>
      </c>
      <c r="H1549" s="190"/>
      <c r="I1549" s="248" t="s">
        <v>4976</v>
      </c>
      <c r="J1549" s="190"/>
      <c r="K1549" s="190"/>
      <c r="L1549" s="190"/>
      <c r="M1549" s="190"/>
      <c r="N1549" s="268">
        <v>0</v>
      </c>
      <c r="O1549" s="268">
        <v>176.1</v>
      </c>
      <c r="P1549" s="190" t="s">
        <v>657</v>
      </c>
      <c r="Q1549" s="375"/>
    </row>
    <row r="1550" spans="1:17" ht="51">
      <c r="A1550" s="265" t="s">
        <v>553</v>
      </c>
      <c r="B1550" s="190"/>
      <c r="C1550" s="266" t="s">
        <v>605</v>
      </c>
      <c r="D1550" s="267">
        <v>43892</v>
      </c>
      <c r="E1550" s="237" t="s">
        <v>4296</v>
      </c>
      <c r="F1550" s="237" t="s">
        <v>3</v>
      </c>
      <c r="G1550" s="237">
        <v>1828336</v>
      </c>
      <c r="H1550" s="190"/>
      <c r="I1550" s="248" t="s">
        <v>4977</v>
      </c>
      <c r="J1550" s="190"/>
      <c r="K1550" s="190"/>
      <c r="L1550" s="190"/>
      <c r="M1550" s="190"/>
      <c r="N1550" s="268">
        <v>0</v>
      </c>
      <c r="O1550" s="268">
        <v>10834.84</v>
      </c>
      <c r="P1550" s="190" t="s">
        <v>657</v>
      </c>
      <c r="Q1550" s="375"/>
    </row>
    <row r="1551" spans="1:17" ht="51">
      <c r="A1551" s="265">
        <v>117</v>
      </c>
      <c r="B1551" s="190"/>
      <c r="C1551" s="266" t="s">
        <v>61</v>
      </c>
      <c r="D1551" s="267">
        <v>43892</v>
      </c>
      <c r="E1551" s="237" t="s">
        <v>4297</v>
      </c>
      <c r="F1551" s="237" t="s">
        <v>11</v>
      </c>
      <c r="G1551" s="237">
        <v>979782</v>
      </c>
      <c r="H1551" s="190"/>
      <c r="I1551" s="248" t="s">
        <v>4978</v>
      </c>
      <c r="J1551" s="190"/>
      <c r="K1551" s="190"/>
      <c r="L1551" s="190"/>
      <c r="M1551" s="190"/>
      <c r="N1551" s="268">
        <v>50</v>
      </c>
      <c r="O1551" s="268">
        <v>0</v>
      </c>
      <c r="P1551" s="190" t="s">
        <v>657</v>
      </c>
      <c r="Q1551" s="375"/>
    </row>
    <row r="1552" spans="1:17" ht="63.75">
      <c r="A1552" s="265">
        <v>513</v>
      </c>
      <c r="B1552" s="190"/>
      <c r="C1552" s="266" t="s">
        <v>169</v>
      </c>
      <c r="D1552" s="267">
        <v>43892</v>
      </c>
      <c r="E1552" s="237" t="s">
        <v>4298</v>
      </c>
      <c r="F1552" s="237" t="s">
        <v>15</v>
      </c>
      <c r="G1552" s="237">
        <v>1285109</v>
      </c>
      <c r="H1552" s="190"/>
      <c r="I1552" s="248" t="s">
        <v>4979</v>
      </c>
      <c r="J1552" s="190"/>
      <c r="K1552" s="190"/>
      <c r="L1552" s="190"/>
      <c r="M1552" s="190"/>
      <c r="N1552" s="268">
        <v>50</v>
      </c>
      <c r="O1552" s="268">
        <v>0</v>
      </c>
      <c r="P1552" s="190" t="s">
        <v>657</v>
      </c>
      <c r="Q1552" s="375"/>
    </row>
    <row r="1553" spans="1:17" ht="63.75">
      <c r="A1553" s="265">
        <v>513</v>
      </c>
      <c r="B1553" s="190"/>
      <c r="C1553" s="266" t="s">
        <v>169</v>
      </c>
      <c r="D1553" s="267">
        <v>43892</v>
      </c>
      <c r="E1553" s="237" t="s">
        <v>4299</v>
      </c>
      <c r="F1553" s="237" t="s">
        <v>15</v>
      </c>
      <c r="G1553" s="237">
        <v>1285113</v>
      </c>
      <c r="H1553" s="190"/>
      <c r="I1553" s="248" t="s">
        <v>4980</v>
      </c>
      <c r="J1553" s="190"/>
      <c r="K1553" s="190"/>
      <c r="L1553" s="190"/>
      <c r="M1553" s="190"/>
      <c r="N1553" s="268">
        <v>50</v>
      </c>
      <c r="O1553" s="268">
        <v>0</v>
      </c>
      <c r="P1553" s="190" t="s">
        <v>657</v>
      </c>
      <c r="Q1553" s="375"/>
    </row>
    <row r="1554" spans="1:17" ht="76.5">
      <c r="A1554" s="265">
        <v>513</v>
      </c>
      <c r="B1554" s="190"/>
      <c r="C1554" s="266" t="s">
        <v>169</v>
      </c>
      <c r="D1554" s="267">
        <v>43892</v>
      </c>
      <c r="E1554" s="237" t="s">
        <v>4300</v>
      </c>
      <c r="F1554" s="237" t="s">
        <v>15</v>
      </c>
      <c r="G1554" s="237">
        <v>1285118</v>
      </c>
      <c r="H1554" s="190"/>
      <c r="I1554" s="248" t="s">
        <v>4981</v>
      </c>
      <c r="J1554" s="190"/>
      <c r="K1554" s="190"/>
      <c r="L1554" s="190"/>
      <c r="M1554" s="190"/>
      <c r="N1554" s="268">
        <v>50</v>
      </c>
      <c r="O1554" s="268">
        <v>0</v>
      </c>
      <c r="P1554" s="190" t="s">
        <v>657</v>
      </c>
      <c r="Q1554" s="375"/>
    </row>
    <row r="1555" spans="1:17" ht="63.75">
      <c r="A1555" s="265">
        <v>10</v>
      </c>
      <c r="B1555" s="190"/>
      <c r="C1555" s="266" t="s">
        <v>41</v>
      </c>
      <c r="D1555" s="267">
        <v>43892</v>
      </c>
      <c r="E1555" s="237" t="s">
        <v>4301</v>
      </c>
      <c r="F1555" s="237" t="s">
        <v>6</v>
      </c>
      <c r="G1555" s="237">
        <v>1285271</v>
      </c>
      <c r="H1555" s="190"/>
      <c r="I1555" s="248" t="s">
        <v>4982</v>
      </c>
      <c r="J1555" s="190"/>
      <c r="K1555" s="190"/>
      <c r="L1555" s="190"/>
      <c r="M1555" s="190"/>
      <c r="N1555" s="268">
        <v>0</v>
      </c>
      <c r="O1555" s="268">
        <v>18967.21</v>
      </c>
      <c r="P1555" s="190" t="s">
        <v>657</v>
      </c>
      <c r="Q1555" s="375"/>
    </row>
    <row r="1556" spans="1:17" ht="63.75">
      <c r="A1556" s="265">
        <v>10</v>
      </c>
      <c r="B1556" s="190"/>
      <c r="C1556" s="266" t="s">
        <v>41</v>
      </c>
      <c r="D1556" s="267">
        <v>43892</v>
      </c>
      <c r="E1556" s="237" t="s">
        <v>4302</v>
      </c>
      <c r="F1556" s="237" t="s">
        <v>6</v>
      </c>
      <c r="G1556" s="237">
        <v>1285397</v>
      </c>
      <c r="H1556" s="190"/>
      <c r="I1556" s="248" t="s">
        <v>4983</v>
      </c>
      <c r="J1556" s="190"/>
      <c r="K1556" s="190"/>
      <c r="L1556" s="190"/>
      <c r="M1556" s="190"/>
      <c r="N1556" s="268">
        <v>0</v>
      </c>
      <c r="O1556" s="268">
        <v>68713.600000000006</v>
      </c>
      <c r="P1556" s="190" t="s">
        <v>657</v>
      </c>
      <c r="Q1556" s="375"/>
    </row>
    <row r="1557" spans="1:17" ht="63.75">
      <c r="A1557" s="265">
        <v>10</v>
      </c>
      <c r="B1557" s="190"/>
      <c r="C1557" s="266" t="s">
        <v>41</v>
      </c>
      <c r="D1557" s="267">
        <v>43892</v>
      </c>
      <c r="E1557" s="237" t="s">
        <v>4303</v>
      </c>
      <c r="F1557" s="237" t="s">
        <v>6</v>
      </c>
      <c r="G1557" s="237">
        <v>1285400</v>
      </c>
      <c r="H1557" s="190"/>
      <c r="I1557" s="248" t="s">
        <v>4984</v>
      </c>
      <c r="J1557" s="190"/>
      <c r="K1557" s="190"/>
      <c r="L1557" s="190"/>
      <c r="M1557" s="190"/>
      <c r="N1557" s="268">
        <v>0</v>
      </c>
      <c r="O1557" s="268">
        <v>5683.85</v>
      </c>
      <c r="P1557" s="190" t="s">
        <v>657</v>
      </c>
      <c r="Q1557" s="375"/>
    </row>
    <row r="1558" spans="1:17" ht="63.75">
      <c r="A1558" s="265">
        <v>10</v>
      </c>
      <c r="B1558" s="190"/>
      <c r="C1558" s="266" t="s">
        <v>41</v>
      </c>
      <c r="D1558" s="267">
        <v>43892</v>
      </c>
      <c r="E1558" s="237" t="s">
        <v>4304</v>
      </c>
      <c r="F1558" s="237" t="s">
        <v>6</v>
      </c>
      <c r="G1558" s="237">
        <v>1285402</v>
      </c>
      <c r="H1558" s="190"/>
      <c r="I1558" s="248" t="s">
        <v>4985</v>
      </c>
      <c r="J1558" s="190"/>
      <c r="K1558" s="190"/>
      <c r="L1558" s="190"/>
      <c r="M1558" s="190"/>
      <c r="N1558" s="268">
        <v>0</v>
      </c>
      <c r="O1558" s="268">
        <v>32473.39</v>
      </c>
      <c r="P1558" s="190" t="s">
        <v>657</v>
      </c>
      <c r="Q1558" s="375"/>
    </row>
    <row r="1559" spans="1:17" ht="63.75">
      <c r="A1559" s="265">
        <v>10</v>
      </c>
      <c r="B1559" s="190"/>
      <c r="C1559" s="266" t="s">
        <v>41</v>
      </c>
      <c r="D1559" s="267">
        <v>43892</v>
      </c>
      <c r="E1559" s="237" t="s">
        <v>4305</v>
      </c>
      <c r="F1559" s="237" t="s">
        <v>6</v>
      </c>
      <c r="G1559" s="237">
        <v>1285404</v>
      </c>
      <c r="H1559" s="190"/>
      <c r="I1559" s="248" t="s">
        <v>4986</v>
      </c>
      <c r="J1559" s="190"/>
      <c r="K1559" s="190"/>
      <c r="L1559" s="190"/>
      <c r="M1559" s="190"/>
      <c r="N1559" s="268">
        <v>0</v>
      </c>
      <c r="O1559" s="268">
        <v>39219.31</v>
      </c>
      <c r="P1559" s="190" t="s">
        <v>657</v>
      </c>
      <c r="Q1559" s="375"/>
    </row>
    <row r="1560" spans="1:17" ht="63.75">
      <c r="A1560" s="265">
        <v>10</v>
      </c>
      <c r="B1560" s="190"/>
      <c r="C1560" s="266" t="s">
        <v>41</v>
      </c>
      <c r="D1560" s="267">
        <v>43892</v>
      </c>
      <c r="E1560" s="237" t="s">
        <v>4306</v>
      </c>
      <c r="F1560" s="237" t="s">
        <v>6</v>
      </c>
      <c r="G1560" s="237">
        <v>1285406</v>
      </c>
      <c r="H1560" s="190"/>
      <c r="I1560" s="248" t="s">
        <v>4987</v>
      </c>
      <c r="J1560" s="190"/>
      <c r="K1560" s="190"/>
      <c r="L1560" s="190"/>
      <c r="M1560" s="190"/>
      <c r="N1560" s="268">
        <v>0</v>
      </c>
      <c r="O1560" s="268">
        <v>5754.65</v>
      </c>
      <c r="P1560" s="190" t="s">
        <v>657</v>
      </c>
      <c r="Q1560" s="375"/>
    </row>
    <row r="1561" spans="1:17" ht="63.75">
      <c r="A1561" s="265">
        <v>10</v>
      </c>
      <c r="B1561" s="190"/>
      <c r="C1561" s="266" t="s">
        <v>41</v>
      </c>
      <c r="D1561" s="267">
        <v>43892</v>
      </c>
      <c r="E1561" s="237" t="s">
        <v>4307</v>
      </c>
      <c r="F1561" s="237" t="s">
        <v>6</v>
      </c>
      <c r="G1561" s="237">
        <v>1285520</v>
      </c>
      <c r="H1561" s="190"/>
      <c r="I1561" s="248" t="s">
        <v>4988</v>
      </c>
      <c r="J1561" s="190"/>
      <c r="K1561" s="190"/>
      <c r="L1561" s="190"/>
      <c r="M1561" s="190"/>
      <c r="N1561" s="268">
        <v>0</v>
      </c>
      <c r="O1561" s="268">
        <v>83626.490000000005</v>
      </c>
      <c r="P1561" s="190" t="s">
        <v>657</v>
      </c>
      <c r="Q1561" s="375"/>
    </row>
    <row r="1562" spans="1:17" ht="51">
      <c r="A1562" s="265">
        <v>10</v>
      </c>
      <c r="B1562" s="190"/>
      <c r="C1562" s="266" t="s">
        <v>41</v>
      </c>
      <c r="D1562" s="267">
        <v>43892</v>
      </c>
      <c r="E1562" s="237" t="s">
        <v>4308</v>
      </c>
      <c r="F1562" s="237" t="s">
        <v>6</v>
      </c>
      <c r="G1562" s="237">
        <v>1285524</v>
      </c>
      <c r="H1562" s="190"/>
      <c r="I1562" s="248" t="s">
        <v>4989</v>
      </c>
      <c r="J1562" s="190"/>
      <c r="K1562" s="190"/>
      <c r="L1562" s="190"/>
      <c r="M1562" s="190"/>
      <c r="N1562" s="268">
        <v>0</v>
      </c>
      <c r="O1562" s="268">
        <v>719.68</v>
      </c>
      <c r="P1562" s="190" t="s">
        <v>657</v>
      </c>
      <c r="Q1562" s="375"/>
    </row>
    <row r="1563" spans="1:17" ht="51">
      <c r="A1563" s="265">
        <v>10</v>
      </c>
      <c r="B1563" s="190"/>
      <c r="C1563" s="266" t="s">
        <v>41</v>
      </c>
      <c r="D1563" s="267">
        <v>43892</v>
      </c>
      <c r="E1563" s="237" t="s">
        <v>4309</v>
      </c>
      <c r="F1563" s="237" t="s">
        <v>6</v>
      </c>
      <c r="G1563" s="237">
        <v>1285526</v>
      </c>
      <c r="H1563" s="190"/>
      <c r="I1563" s="248" t="s">
        <v>4990</v>
      </c>
      <c r="J1563" s="190"/>
      <c r="K1563" s="190"/>
      <c r="L1563" s="190"/>
      <c r="M1563" s="190"/>
      <c r="N1563" s="268">
        <v>0</v>
      </c>
      <c r="O1563" s="268">
        <v>5356.43</v>
      </c>
      <c r="P1563" s="190" t="s">
        <v>657</v>
      </c>
      <c r="Q1563" s="375"/>
    </row>
    <row r="1564" spans="1:17" ht="51">
      <c r="A1564" s="265">
        <v>10</v>
      </c>
      <c r="B1564" s="190"/>
      <c r="C1564" s="266" t="s">
        <v>41</v>
      </c>
      <c r="D1564" s="267">
        <v>43892</v>
      </c>
      <c r="E1564" s="237" t="s">
        <v>4310</v>
      </c>
      <c r="F1564" s="237" t="s">
        <v>6</v>
      </c>
      <c r="G1564" s="237">
        <v>1285528</v>
      </c>
      <c r="H1564" s="190"/>
      <c r="I1564" s="248" t="s">
        <v>4991</v>
      </c>
      <c r="J1564" s="190"/>
      <c r="K1564" s="190"/>
      <c r="L1564" s="190"/>
      <c r="M1564" s="190"/>
      <c r="N1564" s="268">
        <v>0</v>
      </c>
      <c r="O1564" s="268">
        <v>17080.03</v>
      </c>
      <c r="P1564" s="190" t="s">
        <v>657</v>
      </c>
      <c r="Q1564" s="375"/>
    </row>
    <row r="1565" spans="1:17" ht="51">
      <c r="A1565" s="265" t="s">
        <v>554</v>
      </c>
      <c r="B1565" s="190"/>
      <c r="C1565" s="266" t="s">
        <v>726</v>
      </c>
      <c r="D1565" s="267">
        <v>43892</v>
      </c>
      <c r="E1565" s="237" t="s">
        <v>4311</v>
      </c>
      <c r="F1565" s="237" t="s">
        <v>15</v>
      </c>
      <c r="G1565" s="237">
        <v>1285407</v>
      </c>
      <c r="H1565" s="190"/>
      <c r="I1565" s="248" t="s">
        <v>4992</v>
      </c>
      <c r="J1565" s="190"/>
      <c r="K1565" s="190"/>
      <c r="L1565" s="190"/>
      <c r="M1565" s="190"/>
      <c r="N1565" s="268">
        <v>50</v>
      </c>
      <c r="O1565" s="268">
        <v>0</v>
      </c>
      <c r="P1565" s="190" t="s">
        <v>657</v>
      </c>
      <c r="Q1565" s="375"/>
    </row>
    <row r="1566" spans="1:17" ht="63.75">
      <c r="A1566" s="265" t="s">
        <v>554</v>
      </c>
      <c r="B1566" s="190"/>
      <c r="C1566" s="266" t="s">
        <v>726</v>
      </c>
      <c r="D1566" s="267">
        <v>43892</v>
      </c>
      <c r="E1566" s="237" t="s">
        <v>4312</v>
      </c>
      <c r="F1566" s="237" t="s">
        <v>15</v>
      </c>
      <c r="G1566" s="237">
        <v>1285521</v>
      </c>
      <c r="H1566" s="190"/>
      <c r="I1566" s="248" t="s">
        <v>4993</v>
      </c>
      <c r="J1566" s="190"/>
      <c r="K1566" s="190"/>
      <c r="L1566" s="190"/>
      <c r="M1566" s="190"/>
      <c r="N1566" s="268">
        <v>50</v>
      </c>
      <c r="O1566" s="268">
        <v>0</v>
      </c>
      <c r="P1566" s="190" t="s">
        <v>657</v>
      </c>
      <c r="Q1566" s="375"/>
    </row>
    <row r="1567" spans="1:17" ht="51">
      <c r="A1567" s="265" t="s">
        <v>554</v>
      </c>
      <c r="B1567" s="190"/>
      <c r="C1567" s="266" t="s">
        <v>726</v>
      </c>
      <c r="D1567" s="267">
        <v>43892</v>
      </c>
      <c r="E1567" s="237" t="s">
        <v>4313</v>
      </c>
      <c r="F1567" s="237" t="s">
        <v>15</v>
      </c>
      <c r="G1567" s="237">
        <v>1285525</v>
      </c>
      <c r="H1567" s="190"/>
      <c r="I1567" s="248" t="s">
        <v>4994</v>
      </c>
      <c r="J1567" s="190"/>
      <c r="K1567" s="190"/>
      <c r="L1567" s="190"/>
      <c r="M1567" s="190"/>
      <c r="N1567" s="268">
        <v>50</v>
      </c>
      <c r="O1567" s="268">
        <v>0</v>
      </c>
      <c r="P1567" s="190" t="s">
        <v>657</v>
      </c>
      <c r="Q1567" s="375"/>
    </row>
    <row r="1568" spans="1:17" ht="51">
      <c r="A1568" s="265" t="s">
        <v>554</v>
      </c>
      <c r="B1568" s="190"/>
      <c r="C1568" s="266" t="s">
        <v>726</v>
      </c>
      <c r="D1568" s="267">
        <v>43892</v>
      </c>
      <c r="E1568" s="237" t="s">
        <v>4314</v>
      </c>
      <c r="F1568" s="237" t="s">
        <v>15</v>
      </c>
      <c r="G1568" s="237">
        <v>1285527</v>
      </c>
      <c r="H1568" s="190"/>
      <c r="I1568" s="248" t="s">
        <v>4995</v>
      </c>
      <c r="J1568" s="190"/>
      <c r="K1568" s="190"/>
      <c r="L1568" s="190"/>
      <c r="M1568" s="190"/>
      <c r="N1568" s="268">
        <v>50</v>
      </c>
      <c r="O1568" s="268">
        <v>0</v>
      </c>
      <c r="P1568" s="190" t="s">
        <v>657</v>
      </c>
      <c r="Q1568" s="375"/>
    </row>
    <row r="1569" spans="1:17" ht="51">
      <c r="A1569" s="265">
        <v>25</v>
      </c>
      <c r="B1569" s="190"/>
      <c r="C1569" s="266" t="s">
        <v>45</v>
      </c>
      <c r="D1569" s="267">
        <v>43892</v>
      </c>
      <c r="E1569" s="237" t="s">
        <v>4315</v>
      </c>
      <c r="F1569" s="237" t="s">
        <v>6</v>
      </c>
      <c r="G1569" s="237">
        <v>979827</v>
      </c>
      <c r="H1569" s="190"/>
      <c r="I1569" s="248" t="s">
        <v>4996</v>
      </c>
      <c r="J1569" s="190"/>
      <c r="K1569" s="190"/>
      <c r="L1569" s="190"/>
      <c r="M1569" s="190"/>
      <c r="N1569" s="268">
        <v>0</v>
      </c>
      <c r="O1569" s="268">
        <v>1810.24</v>
      </c>
      <c r="P1569" s="190" t="s">
        <v>657</v>
      </c>
      <c r="Q1569" s="375"/>
    </row>
    <row r="1570" spans="1:17" ht="76.5">
      <c r="A1570" s="265" t="s">
        <v>556</v>
      </c>
      <c r="B1570" s="190"/>
      <c r="C1570" s="266" t="s">
        <v>714</v>
      </c>
      <c r="D1570" s="267">
        <v>43892</v>
      </c>
      <c r="E1570" s="237" t="s">
        <v>4316</v>
      </c>
      <c r="F1570" s="237" t="s">
        <v>658</v>
      </c>
      <c r="G1570" s="237">
        <v>1290184</v>
      </c>
      <c r="H1570" s="190"/>
      <c r="I1570" s="248" t="s">
        <v>4997</v>
      </c>
      <c r="J1570" s="190"/>
      <c r="K1570" s="190"/>
      <c r="L1570" s="190"/>
      <c r="M1570" s="190"/>
      <c r="N1570" s="268">
        <v>3000</v>
      </c>
      <c r="O1570" s="268">
        <v>0</v>
      </c>
      <c r="P1570" s="190" t="s">
        <v>657</v>
      </c>
      <c r="Q1570" s="375"/>
    </row>
    <row r="1571" spans="1:17" ht="76.5">
      <c r="A1571" s="265" t="s">
        <v>556</v>
      </c>
      <c r="B1571" s="190"/>
      <c r="C1571" s="266" t="s">
        <v>714</v>
      </c>
      <c r="D1571" s="267">
        <v>43892</v>
      </c>
      <c r="E1571" s="237" t="s">
        <v>4316</v>
      </c>
      <c r="F1571" s="237" t="s">
        <v>658</v>
      </c>
      <c r="G1571" s="237">
        <v>1290185</v>
      </c>
      <c r="H1571" s="190"/>
      <c r="I1571" s="248" t="s">
        <v>4998</v>
      </c>
      <c r="J1571" s="190"/>
      <c r="K1571" s="190"/>
      <c r="L1571" s="190"/>
      <c r="M1571" s="190"/>
      <c r="N1571" s="268">
        <v>14400</v>
      </c>
      <c r="O1571" s="268">
        <v>0</v>
      </c>
      <c r="P1571" s="190" t="s">
        <v>657</v>
      </c>
      <c r="Q1571" s="375"/>
    </row>
    <row r="1572" spans="1:17" ht="76.5">
      <c r="A1572" s="265" t="s">
        <v>556</v>
      </c>
      <c r="B1572" s="190"/>
      <c r="C1572" s="266" t="s">
        <v>714</v>
      </c>
      <c r="D1572" s="267">
        <v>43892</v>
      </c>
      <c r="E1572" s="237" t="s">
        <v>4316</v>
      </c>
      <c r="F1572" s="237" t="s">
        <v>658</v>
      </c>
      <c r="G1572" s="237">
        <v>1290186</v>
      </c>
      <c r="H1572" s="190"/>
      <c r="I1572" s="248" t="s">
        <v>4999</v>
      </c>
      <c r="J1572" s="190"/>
      <c r="K1572" s="190"/>
      <c r="L1572" s="190"/>
      <c r="M1572" s="190"/>
      <c r="N1572" s="268">
        <v>10789</v>
      </c>
      <c r="O1572" s="268">
        <v>0</v>
      </c>
      <c r="P1572" s="190" t="s">
        <v>657</v>
      </c>
      <c r="Q1572" s="375"/>
    </row>
    <row r="1573" spans="1:17" ht="63.75">
      <c r="A1573" s="265" t="s">
        <v>556</v>
      </c>
      <c r="B1573" s="190"/>
      <c r="C1573" s="266" t="s">
        <v>714</v>
      </c>
      <c r="D1573" s="267">
        <v>43892</v>
      </c>
      <c r="E1573" s="237" t="s">
        <v>4316</v>
      </c>
      <c r="F1573" s="237" t="s">
        <v>658</v>
      </c>
      <c r="G1573" s="237">
        <v>1293184</v>
      </c>
      <c r="H1573" s="190"/>
      <c r="I1573" s="248" t="s">
        <v>5000</v>
      </c>
      <c r="J1573" s="190"/>
      <c r="K1573" s="190"/>
      <c r="L1573" s="190"/>
      <c r="M1573" s="190"/>
      <c r="N1573" s="268">
        <v>3225</v>
      </c>
      <c r="O1573" s="268">
        <v>0</v>
      </c>
      <c r="P1573" s="190" t="s">
        <v>657</v>
      </c>
      <c r="Q1573" s="375"/>
    </row>
    <row r="1574" spans="1:17" ht="76.5">
      <c r="A1574" s="265" t="s">
        <v>556</v>
      </c>
      <c r="B1574" s="190"/>
      <c r="C1574" s="266" t="s">
        <v>714</v>
      </c>
      <c r="D1574" s="267">
        <v>43892</v>
      </c>
      <c r="E1574" s="237" t="s">
        <v>4316</v>
      </c>
      <c r="F1574" s="237" t="s">
        <v>658</v>
      </c>
      <c r="G1574" s="237">
        <v>1291011</v>
      </c>
      <c r="H1574" s="190"/>
      <c r="I1574" s="248" t="s">
        <v>5001</v>
      </c>
      <c r="J1574" s="190"/>
      <c r="K1574" s="190"/>
      <c r="L1574" s="190"/>
      <c r="M1574" s="190"/>
      <c r="N1574" s="268">
        <v>14750</v>
      </c>
      <c r="O1574" s="268">
        <v>0</v>
      </c>
      <c r="P1574" s="190" t="s">
        <v>657</v>
      </c>
      <c r="Q1574" s="375"/>
    </row>
    <row r="1575" spans="1:17" ht="76.5">
      <c r="A1575" s="265" t="s">
        <v>556</v>
      </c>
      <c r="B1575" s="190"/>
      <c r="C1575" s="266" t="s">
        <v>714</v>
      </c>
      <c r="D1575" s="267">
        <v>43892</v>
      </c>
      <c r="E1575" s="237" t="s">
        <v>4316</v>
      </c>
      <c r="F1575" s="237" t="s">
        <v>658</v>
      </c>
      <c r="G1575" s="237">
        <v>1293180</v>
      </c>
      <c r="H1575" s="190"/>
      <c r="I1575" s="248" t="s">
        <v>5002</v>
      </c>
      <c r="J1575" s="190"/>
      <c r="K1575" s="190"/>
      <c r="L1575" s="190"/>
      <c r="M1575" s="190"/>
      <c r="N1575" s="268">
        <v>7613</v>
      </c>
      <c r="O1575" s="268">
        <v>0</v>
      </c>
      <c r="P1575" s="190" t="s">
        <v>657</v>
      </c>
      <c r="Q1575" s="375"/>
    </row>
    <row r="1576" spans="1:17" ht="63.75">
      <c r="A1576" s="265" t="s">
        <v>556</v>
      </c>
      <c r="B1576" s="190"/>
      <c r="C1576" s="266" t="s">
        <v>714</v>
      </c>
      <c r="D1576" s="267">
        <v>43892</v>
      </c>
      <c r="E1576" s="237" t="s">
        <v>4316</v>
      </c>
      <c r="F1576" s="237" t="s">
        <v>658</v>
      </c>
      <c r="G1576" s="237">
        <v>1292031</v>
      </c>
      <c r="H1576" s="190"/>
      <c r="I1576" s="248" t="s">
        <v>5003</v>
      </c>
      <c r="J1576" s="190"/>
      <c r="K1576" s="190"/>
      <c r="L1576" s="190"/>
      <c r="M1576" s="190"/>
      <c r="N1576" s="268">
        <v>6338</v>
      </c>
      <c r="O1576" s="268">
        <v>0</v>
      </c>
      <c r="P1576" s="190" t="s">
        <v>657</v>
      </c>
      <c r="Q1576" s="375"/>
    </row>
    <row r="1577" spans="1:17" ht="63.75">
      <c r="A1577" s="265" t="s">
        <v>556</v>
      </c>
      <c r="B1577" s="190"/>
      <c r="C1577" s="266" t="s">
        <v>714</v>
      </c>
      <c r="D1577" s="267">
        <v>43892</v>
      </c>
      <c r="E1577" s="237" t="s">
        <v>4316</v>
      </c>
      <c r="F1577" s="237" t="s">
        <v>658</v>
      </c>
      <c r="G1577" s="237">
        <v>1292065</v>
      </c>
      <c r="H1577" s="190"/>
      <c r="I1577" s="248" t="s">
        <v>5004</v>
      </c>
      <c r="J1577" s="190"/>
      <c r="K1577" s="190"/>
      <c r="L1577" s="190"/>
      <c r="M1577" s="190"/>
      <c r="N1577" s="268">
        <v>10800</v>
      </c>
      <c r="O1577" s="268">
        <v>0</v>
      </c>
      <c r="P1577" s="190" t="s">
        <v>657</v>
      </c>
      <c r="Q1577" s="375"/>
    </row>
    <row r="1578" spans="1:17" ht="76.5">
      <c r="A1578" s="265" t="s">
        <v>556</v>
      </c>
      <c r="B1578" s="190"/>
      <c r="C1578" s="266" t="s">
        <v>714</v>
      </c>
      <c r="D1578" s="267">
        <v>43892</v>
      </c>
      <c r="E1578" s="237" t="s">
        <v>4316</v>
      </c>
      <c r="F1578" s="237" t="s">
        <v>658</v>
      </c>
      <c r="G1578" s="237">
        <v>1292032</v>
      </c>
      <c r="H1578" s="190"/>
      <c r="I1578" s="248" t="s">
        <v>5005</v>
      </c>
      <c r="J1578" s="190"/>
      <c r="K1578" s="190"/>
      <c r="L1578" s="190"/>
      <c r="M1578" s="190"/>
      <c r="N1578" s="268">
        <v>9000</v>
      </c>
      <c r="O1578" s="268">
        <v>0</v>
      </c>
      <c r="P1578" s="190" t="s">
        <v>657</v>
      </c>
      <c r="Q1578" s="375"/>
    </row>
    <row r="1579" spans="1:17" ht="76.5">
      <c r="A1579" s="265" t="s">
        <v>556</v>
      </c>
      <c r="B1579" s="190"/>
      <c r="C1579" s="266" t="s">
        <v>714</v>
      </c>
      <c r="D1579" s="267">
        <v>43892</v>
      </c>
      <c r="E1579" s="237" t="s">
        <v>4316</v>
      </c>
      <c r="F1579" s="237" t="s">
        <v>658</v>
      </c>
      <c r="G1579" s="237">
        <v>1289440</v>
      </c>
      <c r="H1579" s="190"/>
      <c r="I1579" s="248" t="s">
        <v>5006</v>
      </c>
      <c r="J1579" s="190"/>
      <c r="K1579" s="190"/>
      <c r="L1579" s="190"/>
      <c r="M1579" s="190"/>
      <c r="N1579" s="268">
        <v>13500</v>
      </c>
      <c r="O1579" s="268">
        <v>0</v>
      </c>
      <c r="P1579" s="190" t="s">
        <v>657</v>
      </c>
      <c r="Q1579" s="375"/>
    </row>
    <row r="1580" spans="1:17" ht="76.5">
      <c r="A1580" s="265" t="s">
        <v>556</v>
      </c>
      <c r="B1580" s="190"/>
      <c r="C1580" s="266" t="s">
        <v>714</v>
      </c>
      <c r="D1580" s="267">
        <v>43892</v>
      </c>
      <c r="E1580" s="237" t="s">
        <v>4316</v>
      </c>
      <c r="F1580" s="237" t="s">
        <v>658</v>
      </c>
      <c r="G1580" s="237">
        <v>1290180</v>
      </c>
      <c r="H1580" s="190"/>
      <c r="I1580" s="248" t="s">
        <v>5007</v>
      </c>
      <c r="J1580" s="190"/>
      <c r="K1580" s="190"/>
      <c r="L1580" s="190"/>
      <c r="M1580" s="190"/>
      <c r="N1580" s="268">
        <v>5813</v>
      </c>
      <c r="O1580" s="268">
        <v>0</v>
      </c>
      <c r="P1580" s="190" t="s">
        <v>657</v>
      </c>
      <c r="Q1580" s="375"/>
    </row>
    <row r="1581" spans="1:17" ht="76.5">
      <c r="A1581" s="265" t="s">
        <v>556</v>
      </c>
      <c r="B1581" s="190"/>
      <c r="C1581" s="266" t="s">
        <v>714</v>
      </c>
      <c r="D1581" s="267">
        <v>43892</v>
      </c>
      <c r="E1581" s="237" t="s">
        <v>4316</v>
      </c>
      <c r="F1581" s="237" t="s">
        <v>658</v>
      </c>
      <c r="G1581" s="237">
        <v>1290181</v>
      </c>
      <c r="H1581" s="190"/>
      <c r="I1581" s="248" t="s">
        <v>5008</v>
      </c>
      <c r="J1581" s="190"/>
      <c r="K1581" s="190"/>
      <c r="L1581" s="190"/>
      <c r="M1581" s="190"/>
      <c r="N1581" s="268">
        <v>7372</v>
      </c>
      <c r="O1581" s="268">
        <v>0</v>
      </c>
      <c r="P1581" s="190" t="s">
        <v>657</v>
      </c>
      <c r="Q1581" s="375"/>
    </row>
    <row r="1582" spans="1:17" ht="76.5">
      <c r="A1582" s="265" t="s">
        <v>556</v>
      </c>
      <c r="B1582" s="190"/>
      <c r="C1582" s="266" t="s">
        <v>714</v>
      </c>
      <c r="D1582" s="267">
        <v>43892</v>
      </c>
      <c r="E1582" s="237" t="s">
        <v>4316</v>
      </c>
      <c r="F1582" s="237" t="s">
        <v>658</v>
      </c>
      <c r="G1582" s="237">
        <v>1290182</v>
      </c>
      <c r="H1582" s="190"/>
      <c r="I1582" s="248" t="s">
        <v>5009</v>
      </c>
      <c r="J1582" s="190"/>
      <c r="K1582" s="190"/>
      <c r="L1582" s="190"/>
      <c r="M1582" s="190"/>
      <c r="N1582" s="268">
        <v>12038</v>
      </c>
      <c r="O1582" s="268">
        <v>0</v>
      </c>
      <c r="P1582" s="190" t="s">
        <v>657</v>
      </c>
      <c r="Q1582" s="375"/>
    </row>
    <row r="1583" spans="1:17" ht="76.5">
      <c r="A1583" s="265" t="s">
        <v>556</v>
      </c>
      <c r="B1583" s="190"/>
      <c r="C1583" s="266" t="s">
        <v>714</v>
      </c>
      <c r="D1583" s="267">
        <v>43892</v>
      </c>
      <c r="E1583" s="237" t="s">
        <v>4316</v>
      </c>
      <c r="F1583" s="237" t="s">
        <v>658</v>
      </c>
      <c r="G1583" s="237">
        <v>1290183</v>
      </c>
      <c r="H1583" s="190"/>
      <c r="I1583" s="248" t="s">
        <v>5010</v>
      </c>
      <c r="J1583" s="190"/>
      <c r="K1583" s="190"/>
      <c r="L1583" s="190"/>
      <c r="M1583" s="190"/>
      <c r="N1583" s="268">
        <v>9000</v>
      </c>
      <c r="O1583" s="268">
        <v>0</v>
      </c>
      <c r="P1583" s="190" t="s">
        <v>657</v>
      </c>
      <c r="Q1583" s="375"/>
    </row>
    <row r="1584" spans="1:17" ht="51">
      <c r="A1584" s="265">
        <v>117</v>
      </c>
      <c r="B1584" s="190"/>
      <c r="C1584" s="266" t="s">
        <v>61</v>
      </c>
      <c r="D1584" s="267">
        <v>43892</v>
      </c>
      <c r="E1584" s="237" t="s">
        <v>4317</v>
      </c>
      <c r="F1584" s="237" t="s">
        <v>11</v>
      </c>
      <c r="G1584" s="237">
        <v>979810</v>
      </c>
      <c r="H1584" s="190"/>
      <c r="I1584" s="248" t="s">
        <v>5011</v>
      </c>
      <c r="J1584" s="190"/>
      <c r="K1584" s="190"/>
      <c r="L1584" s="190"/>
      <c r="M1584" s="190"/>
      <c r="N1584" s="268">
        <v>50</v>
      </c>
      <c r="O1584" s="268">
        <v>0</v>
      </c>
      <c r="P1584" s="190" t="s">
        <v>657</v>
      </c>
      <c r="Q1584" s="375"/>
    </row>
    <row r="1585" spans="1:17" ht="51">
      <c r="A1585" s="265">
        <v>117</v>
      </c>
      <c r="B1585" s="190"/>
      <c r="C1585" s="266" t="s">
        <v>61</v>
      </c>
      <c r="D1585" s="267">
        <v>43892</v>
      </c>
      <c r="E1585" s="237" t="s">
        <v>4318</v>
      </c>
      <c r="F1585" s="237" t="s">
        <v>11</v>
      </c>
      <c r="G1585" s="237">
        <v>979825</v>
      </c>
      <c r="H1585" s="190"/>
      <c r="I1585" s="248" t="s">
        <v>5012</v>
      </c>
      <c r="J1585" s="190"/>
      <c r="K1585" s="190"/>
      <c r="L1585" s="190"/>
      <c r="M1585" s="190"/>
      <c r="N1585" s="268">
        <v>50</v>
      </c>
      <c r="O1585" s="268">
        <v>0</v>
      </c>
      <c r="P1585" s="190" t="s">
        <v>657</v>
      </c>
      <c r="Q1585" s="375"/>
    </row>
    <row r="1586" spans="1:17" ht="63.75">
      <c r="A1586" s="265">
        <v>287</v>
      </c>
      <c r="B1586" s="190"/>
      <c r="C1586" s="266" t="s">
        <v>125</v>
      </c>
      <c r="D1586" s="267">
        <v>43892</v>
      </c>
      <c r="E1586" s="237" t="s">
        <v>4319</v>
      </c>
      <c r="F1586" s="237" t="s">
        <v>11</v>
      </c>
      <c r="G1586" s="237">
        <v>979831</v>
      </c>
      <c r="H1586" s="190"/>
      <c r="I1586" s="248" t="s">
        <v>5013</v>
      </c>
      <c r="J1586" s="190"/>
      <c r="K1586" s="190"/>
      <c r="L1586" s="190"/>
      <c r="M1586" s="190"/>
      <c r="N1586" s="268">
        <v>50</v>
      </c>
      <c r="O1586" s="268">
        <v>0</v>
      </c>
      <c r="P1586" s="190" t="s">
        <v>657</v>
      </c>
      <c r="Q1586" s="375"/>
    </row>
    <row r="1587" spans="1:17" ht="76.5">
      <c r="A1587" s="265" t="s">
        <v>556</v>
      </c>
      <c r="B1587" s="190"/>
      <c r="C1587" s="266" t="s">
        <v>714</v>
      </c>
      <c r="D1587" s="267">
        <v>43892</v>
      </c>
      <c r="E1587" s="237" t="s">
        <v>4316</v>
      </c>
      <c r="F1587" s="237" t="s">
        <v>658</v>
      </c>
      <c r="G1587" s="237">
        <v>1295717</v>
      </c>
      <c r="H1587" s="190"/>
      <c r="I1587" s="248" t="s">
        <v>5014</v>
      </c>
      <c r="J1587" s="190"/>
      <c r="K1587" s="190"/>
      <c r="L1587" s="190"/>
      <c r="M1587" s="190"/>
      <c r="N1587" s="268">
        <v>6263</v>
      </c>
      <c r="O1587" s="268">
        <v>0</v>
      </c>
      <c r="P1587" s="190" t="s">
        <v>657</v>
      </c>
      <c r="Q1587" s="375"/>
    </row>
    <row r="1588" spans="1:17" ht="76.5">
      <c r="A1588" s="265" t="s">
        <v>556</v>
      </c>
      <c r="B1588" s="190"/>
      <c r="C1588" s="266" t="s">
        <v>714</v>
      </c>
      <c r="D1588" s="267">
        <v>43892</v>
      </c>
      <c r="E1588" s="237" t="s">
        <v>4316</v>
      </c>
      <c r="F1588" s="237" t="s">
        <v>658</v>
      </c>
      <c r="G1588" s="237">
        <v>1295718</v>
      </c>
      <c r="H1588" s="190"/>
      <c r="I1588" s="248" t="s">
        <v>5015</v>
      </c>
      <c r="J1588" s="190"/>
      <c r="K1588" s="190"/>
      <c r="L1588" s="190"/>
      <c r="M1588" s="190"/>
      <c r="N1588" s="268">
        <v>14662.5</v>
      </c>
      <c r="O1588" s="268">
        <v>0</v>
      </c>
      <c r="P1588" s="190" t="s">
        <v>657</v>
      </c>
      <c r="Q1588" s="375"/>
    </row>
    <row r="1589" spans="1:17" ht="76.5">
      <c r="A1589" s="265" t="s">
        <v>556</v>
      </c>
      <c r="B1589" s="190"/>
      <c r="C1589" s="266" t="s">
        <v>714</v>
      </c>
      <c r="D1589" s="267">
        <v>43892</v>
      </c>
      <c r="E1589" s="237" t="s">
        <v>4316</v>
      </c>
      <c r="F1589" s="237" t="s">
        <v>658</v>
      </c>
      <c r="G1589" s="237">
        <v>1294560</v>
      </c>
      <c r="H1589" s="190"/>
      <c r="I1589" s="248" t="s">
        <v>5016</v>
      </c>
      <c r="J1589" s="190"/>
      <c r="K1589" s="190"/>
      <c r="L1589" s="190"/>
      <c r="M1589" s="190"/>
      <c r="N1589" s="268">
        <v>10375</v>
      </c>
      <c r="O1589" s="268">
        <v>0</v>
      </c>
      <c r="P1589" s="190" t="s">
        <v>657</v>
      </c>
      <c r="Q1589" s="375"/>
    </row>
    <row r="1590" spans="1:17" ht="76.5">
      <c r="A1590" s="265" t="s">
        <v>556</v>
      </c>
      <c r="B1590" s="190"/>
      <c r="C1590" s="266" t="s">
        <v>714</v>
      </c>
      <c r="D1590" s="267">
        <v>43892</v>
      </c>
      <c r="E1590" s="237" t="s">
        <v>4316</v>
      </c>
      <c r="F1590" s="237" t="s">
        <v>658</v>
      </c>
      <c r="G1590" s="237">
        <v>1294556</v>
      </c>
      <c r="H1590" s="190"/>
      <c r="I1590" s="248" t="s">
        <v>5017</v>
      </c>
      <c r="J1590" s="190"/>
      <c r="K1590" s="190"/>
      <c r="L1590" s="190"/>
      <c r="M1590" s="190"/>
      <c r="N1590" s="268">
        <v>12250</v>
      </c>
      <c r="O1590" s="268">
        <v>0</v>
      </c>
      <c r="P1590" s="190" t="s">
        <v>657</v>
      </c>
      <c r="Q1590" s="375"/>
    </row>
    <row r="1591" spans="1:17" ht="76.5">
      <c r="A1591" s="265" t="s">
        <v>556</v>
      </c>
      <c r="B1591" s="190"/>
      <c r="C1591" s="266" t="s">
        <v>714</v>
      </c>
      <c r="D1591" s="267">
        <v>43892</v>
      </c>
      <c r="E1591" s="237" t="s">
        <v>4316</v>
      </c>
      <c r="F1591" s="237" t="s">
        <v>658</v>
      </c>
      <c r="G1591" s="237">
        <v>1295610</v>
      </c>
      <c r="H1591" s="190"/>
      <c r="I1591" s="248" t="s">
        <v>5018</v>
      </c>
      <c r="J1591" s="190"/>
      <c r="K1591" s="190"/>
      <c r="L1591" s="190"/>
      <c r="M1591" s="190"/>
      <c r="N1591" s="268">
        <v>8888</v>
      </c>
      <c r="O1591" s="268">
        <v>0</v>
      </c>
      <c r="P1591" s="190" t="s">
        <v>657</v>
      </c>
      <c r="Q1591" s="375"/>
    </row>
    <row r="1592" spans="1:17" ht="76.5">
      <c r="A1592" s="265" t="s">
        <v>556</v>
      </c>
      <c r="B1592" s="190"/>
      <c r="C1592" s="266" t="s">
        <v>714</v>
      </c>
      <c r="D1592" s="267">
        <v>43892</v>
      </c>
      <c r="E1592" s="237" t="s">
        <v>4316</v>
      </c>
      <c r="F1592" s="237" t="s">
        <v>658</v>
      </c>
      <c r="G1592" s="237">
        <v>1294555</v>
      </c>
      <c r="H1592" s="190"/>
      <c r="I1592" s="248" t="s">
        <v>5019</v>
      </c>
      <c r="J1592" s="190"/>
      <c r="K1592" s="190"/>
      <c r="L1592" s="190"/>
      <c r="M1592" s="190"/>
      <c r="N1592" s="268">
        <v>9600</v>
      </c>
      <c r="O1592" s="268">
        <v>0</v>
      </c>
      <c r="P1592" s="190" t="s">
        <v>657</v>
      </c>
      <c r="Q1592" s="375"/>
    </row>
    <row r="1593" spans="1:17" ht="76.5">
      <c r="A1593" s="265" t="s">
        <v>556</v>
      </c>
      <c r="B1593" s="190"/>
      <c r="C1593" s="266" t="s">
        <v>714</v>
      </c>
      <c r="D1593" s="267">
        <v>43892</v>
      </c>
      <c r="E1593" s="237" t="s">
        <v>4316</v>
      </c>
      <c r="F1593" s="237" t="s">
        <v>658</v>
      </c>
      <c r="G1593" s="237">
        <v>1295611</v>
      </c>
      <c r="H1593" s="190"/>
      <c r="I1593" s="248" t="s">
        <v>5020</v>
      </c>
      <c r="J1593" s="190"/>
      <c r="K1593" s="190"/>
      <c r="L1593" s="190"/>
      <c r="M1593" s="190"/>
      <c r="N1593" s="268">
        <v>16988</v>
      </c>
      <c r="O1593" s="268">
        <v>0</v>
      </c>
      <c r="P1593" s="190" t="s">
        <v>657</v>
      </c>
      <c r="Q1593" s="375"/>
    </row>
    <row r="1594" spans="1:17" ht="76.5">
      <c r="A1594" s="265" t="s">
        <v>556</v>
      </c>
      <c r="B1594" s="190"/>
      <c r="C1594" s="266" t="s">
        <v>714</v>
      </c>
      <c r="D1594" s="267">
        <v>43892</v>
      </c>
      <c r="E1594" s="237" t="s">
        <v>4316</v>
      </c>
      <c r="F1594" s="237" t="s">
        <v>658</v>
      </c>
      <c r="G1594" s="237">
        <v>1294554</v>
      </c>
      <c r="H1594" s="190"/>
      <c r="I1594" s="248" t="s">
        <v>5021</v>
      </c>
      <c r="J1594" s="190"/>
      <c r="K1594" s="190"/>
      <c r="L1594" s="190"/>
      <c r="M1594" s="190"/>
      <c r="N1594" s="268">
        <v>11750</v>
      </c>
      <c r="O1594" s="268">
        <v>0</v>
      </c>
      <c r="P1594" s="190" t="s">
        <v>657</v>
      </c>
      <c r="Q1594" s="375"/>
    </row>
    <row r="1595" spans="1:17" ht="63.75">
      <c r="A1595" s="265" t="s">
        <v>556</v>
      </c>
      <c r="B1595" s="190"/>
      <c r="C1595" s="266" t="s">
        <v>714</v>
      </c>
      <c r="D1595" s="267">
        <v>43892</v>
      </c>
      <c r="E1595" s="237" t="s">
        <v>4316</v>
      </c>
      <c r="F1595" s="237" t="s">
        <v>658</v>
      </c>
      <c r="G1595" s="237">
        <v>1295612</v>
      </c>
      <c r="H1595" s="190"/>
      <c r="I1595" s="248" t="s">
        <v>5022</v>
      </c>
      <c r="J1595" s="190"/>
      <c r="K1595" s="190"/>
      <c r="L1595" s="190"/>
      <c r="M1595" s="190"/>
      <c r="N1595" s="268">
        <v>4425</v>
      </c>
      <c r="O1595" s="268">
        <v>0</v>
      </c>
      <c r="P1595" s="190" t="s">
        <v>657</v>
      </c>
      <c r="Q1595" s="375"/>
    </row>
    <row r="1596" spans="1:17" ht="76.5">
      <c r="A1596" s="265" t="s">
        <v>556</v>
      </c>
      <c r="B1596" s="190"/>
      <c r="C1596" s="266" t="s">
        <v>714</v>
      </c>
      <c r="D1596" s="267">
        <v>43892</v>
      </c>
      <c r="E1596" s="237" t="s">
        <v>4316</v>
      </c>
      <c r="F1596" s="237" t="s">
        <v>658</v>
      </c>
      <c r="G1596" s="237">
        <v>1294540</v>
      </c>
      <c r="H1596" s="190"/>
      <c r="I1596" s="248" t="s">
        <v>5023</v>
      </c>
      <c r="J1596" s="190"/>
      <c r="K1596" s="190"/>
      <c r="L1596" s="190"/>
      <c r="M1596" s="190"/>
      <c r="N1596" s="268">
        <v>2738</v>
      </c>
      <c r="O1596" s="268">
        <v>0</v>
      </c>
      <c r="P1596" s="190" t="s">
        <v>657</v>
      </c>
      <c r="Q1596" s="375"/>
    </row>
    <row r="1597" spans="1:17" ht="76.5">
      <c r="A1597" s="265" t="s">
        <v>556</v>
      </c>
      <c r="B1597" s="190"/>
      <c r="C1597" s="266" t="s">
        <v>714</v>
      </c>
      <c r="D1597" s="267">
        <v>43892</v>
      </c>
      <c r="E1597" s="237" t="s">
        <v>4316</v>
      </c>
      <c r="F1597" s="237" t="s">
        <v>658</v>
      </c>
      <c r="G1597" s="237">
        <v>1295715</v>
      </c>
      <c r="H1597" s="190"/>
      <c r="I1597" s="248" t="s">
        <v>5024</v>
      </c>
      <c r="J1597" s="190"/>
      <c r="K1597" s="190"/>
      <c r="L1597" s="190"/>
      <c r="M1597" s="190"/>
      <c r="N1597" s="268">
        <v>26375</v>
      </c>
      <c r="O1597" s="268">
        <v>0</v>
      </c>
      <c r="P1597" s="190" t="s">
        <v>657</v>
      </c>
      <c r="Q1597" s="375"/>
    </row>
    <row r="1598" spans="1:17" ht="76.5">
      <c r="A1598" s="265" t="s">
        <v>556</v>
      </c>
      <c r="B1598" s="190"/>
      <c r="C1598" s="266" t="s">
        <v>714</v>
      </c>
      <c r="D1598" s="267">
        <v>43892</v>
      </c>
      <c r="E1598" s="237" t="s">
        <v>4316</v>
      </c>
      <c r="F1598" s="237" t="s">
        <v>658</v>
      </c>
      <c r="G1598" s="237">
        <v>1294539</v>
      </c>
      <c r="H1598" s="190"/>
      <c r="I1598" s="248" t="s">
        <v>5025</v>
      </c>
      <c r="J1598" s="190"/>
      <c r="K1598" s="190"/>
      <c r="L1598" s="190"/>
      <c r="M1598" s="190"/>
      <c r="N1598" s="268">
        <v>3000</v>
      </c>
      <c r="O1598" s="268">
        <v>0</v>
      </c>
      <c r="P1598" s="190" t="s">
        <v>657</v>
      </c>
      <c r="Q1598" s="375"/>
    </row>
    <row r="1599" spans="1:17" ht="76.5">
      <c r="A1599" s="265" t="s">
        <v>556</v>
      </c>
      <c r="B1599" s="190"/>
      <c r="C1599" s="266" t="s">
        <v>714</v>
      </c>
      <c r="D1599" s="267">
        <v>43892</v>
      </c>
      <c r="E1599" s="237" t="s">
        <v>4316</v>
      </c>
      <c r="F1599" s="237" t="s">
        <v>658</v>
      </c>
      <c r="G1599" s="237">
        <v>1295716</v>
      </c>
      <c r="H1599" s="190"/>
      <c r="I1599" s="248" t="s">
        <v>5026</v>
      </c>
      <c r="J1599" s="190"/>
      <c r="K1599" s="190"/>
      <c r="L1599" s="190"/>
      <c r="M1599" s="190"/>
      <c r="N1599" s="268">
        <v>5500</v>
      </c>
      <c r="O1599" s="268">
        <v>0</v>
      </c>
      <c r="P1599" s="190" t="s">
        <v>657</v>
      </c>
      <c r="Q1599" s="375"/>
    </row>
    <row r="1600" spans="1:17" ht="76.5">
      <c r="A1600" s="265" t="s">
        <v>556</v>
      </c>
      <c r="B1600" s="190"/>
      <c r="C1600" s="266" t="s">
        <v>714</v>
      </c>
      <c r="D1600" s="267">
        <v>43892</v>
      </c>
      <c r="E1600" s="237" t="s">
        <v>4316</v>
      </c>
      <c r="F1600" s="237" t="s">
        <v>658</v>
      </c>
      <c r="G1600" s="237">
        <v>1294535</v>
      </c>
      <c r="H1600" s="190"/>
      <c r="I1600" s="248" t="s">
        <v>5027</v>
      </c>
      <c r="J1600" s="190"/>
      <c r="K1600" s="190"/>
      <c r="L1600" s="190"/>
      <c r="M1600" s="190"/>
      <c r="N1600" s="268">
        <v>18000</v>
      </c>
      <c r="O1600" s="268">
        <v>0</v>
      </c>
      <c r="P1600" s="190" t="s">
        <v>657</v>
      </c>
      <c r="Q1600" s="375"/>
    </row>
    <row r="1601" spans="1:17" ht="76.5">
      <c r="A1601" s="265" t="s">
        <v>556</v>
      </c>
      <c r="B1601" s="190"/>
      <c r="C1601" s="266" t="s">
        <v>714</v>
      </c>
      <c r="D1601" s="267">
        <v>43892</v>
      </c>
      <c r="E1601" s="237" t="s">
        <v>4316</v>
      </c>
      <c r="F1601" s="237" t="s">
        <v>658</v>
      </c>
      <c r="G1601" s="237">
        <v>1294534</v>
      </c>
      <c r="H1601" s="190"/>
      <c r="I1601" s="248" t="s">
        <v>5028</v>
      </c>
      <c r="J1601" s="190"/>
      <c r="K1601" s="190"/>
      <c r="L1601" s="190"/>
      <c r="M1601" s="190"/>
      <c r="N1601" s="268">
        <v>9000</v>
      </c>
      <c r="O1601" s="268">
        <v>0</v>
      </c>
      <c r="P1601" s="190" t="s">
        <v>657</v>
      </c>
      <c r="Q1601" s="375"/>
    </row>
    <row r="1602" spans="1:17" ht="76.5">
      <c r="A1602" s="265" t="s">
        <v>556</v>
      </c>
      <c r="B1602" s="190"/>
      <c r="C1602" s="266" t="s">
        <v>714</v>
      </c>
      <c r="D1602" s="267">
        <v>43892</v>
      </c>
      <c r="E1602" s="237" t="s">
        <v>4316</v>
      </c>
      <c r="F1602" s="237" t="s">
        <v>658</v>
      </c>
      <c r="G1602" s="237">
        <v>1294533</v>
      </c>
      <c r="H1602" s="190"/>
      <c r="I1602" s="248" t="s">
        <v>5029</v>
      </c>
      <c r="J1602" s="190"/>
      <c r="K1602" s="190"/>
      <c r="L1602" s="190"/>
      <c r="M1602" s="190"/>
      <c r="N1602" s="268">
        <v>8138</v>
      </c>
      <c r="O1602" s="268">
        <v>0</v>
      </c>
      <c r="P1602" s="190" t="s">
        <v>657</v>
      </c>
      <c r="Q1602" s="375"/>
    </row>
    <row r="1603" spans="1:17" ht="63.75">
      <c r="A1603" s="265" t="s">
        <v>556</v>
      </c>
      <c r="B1603" s="190"/>
      <c r="C1603" s="266" t="s">
        <v>714</v>
      </c>
      <c r="D1603" s="267">
        <v>43892</v>
      </c>
      <c r="E1603" s="237" t="s">
        <v>4316</v>
      </c>
      <c r="F1603" s="237" t="s">
        <v>658</v>
      </c>
      <c r="G1603" s="237">
        <v>1294558</v>
      </c>
      <c r="H1603" s="190"/>
      <c r="I1603" s="248" t="s">
        <v>5030</v>
      </c>
      <c r="J1603" s="190"/>
      <c r="K1603" s="190"/>
      <c r="L1603" s="190"/>
      <c r="M1603" s="190"/>
      <c r="N1603" s="268">
        <v>5434</v>
      </c>
      <c r="O1603" s="268">
        <v>0</v>
      </c>
      <c r="P1603" s="190" t="s">
        <v>657</v>
      </c>
      <c r="Q1603" s="375"/>
    </row>
    <row r="1604" spans="1:17" ht="76.5">
      <c r="A1604" s="265" t="s">
        <v>556</v>
      </c>
      <c r="B1604" s="190"/>
      <c r="C1604" s="266" t="s">
        <v>714</v>
      </c>
      <c r="D1604" s="267">
        <v>43892</v>
      </c>
      <c r="E1604" s="237" t="s">
        <v>4316</v>
      </c>
      <c r="F1604" s="237" t="s">
        <v>658</v>
      </c>
      <c r="G1604" s="237">
        <v>1294559</v>
      </c>
      <c r="H1604" s="190"/>
      <c r="I1604" s="248" t="s">
        <v>5031</v>
      </c>
      <c r="J1604" s="190"/>
      <c r="K1604" s="190"/>
      <c r="L1604" s="190"/>
      <c r="M1604" s="190"/>
      <c r="N1604" s="268">
        <v>14850</v>
      </c>
      <c r="O1604" s="268">
        <v>0</v>
      </c>
      <c r="P1604" s="190" t="s">
        <v>657</v>
      </c>
      <c r="Q1604" s="375"/>
    </row>
    <row r="1605" spans="1:17" ht="76.5">
      <c r="A1605" s="265" t="s">
        <v>556</v>
      </c>
      <c r="B1605" s="190"/>
      <c r="C1605" s="266" t="s">
        <v>714</v>
      </c>
      <c r="D1605" s="267">
        <v>43892</v>
      </c>
      <c r="E1605" s="237" t="s">
        <v>4316</v>
      </c>
      <c r="F1605" s="237" t="s">
        <v>658</v>
      </c>
      <c r="G1605" s="237">
        <v>1294557</v>
      </c>
      <c r="H1605" s="190"/>
      <c r="I1605" s="248" t="s">
        <v>5032</v>
      </c>
      <c r="J1605" s="190"/>
      <c r="K1605" s="190"/>
      <c r="L1605" s="190"/>
      <c r="M1605" s="190"/>
      <c r="N1605" s="268">
        <v>11550</v>
      </c>
      <c r="O1605" s="268">
        <v>0</v>
      </c>
      <c r="P1605" s="190" t="s">
        <v>657</v>
      </c>
      <c r="Q1605" s="375"/>
    </row>
    <row r="1606" spans="1:17" ht="63.75">
      <c r="A1606" s="265" t="s">
        <v>556</v>
      </c>
      <c r="B1606" s="190"/>
      <c r="C1606" s="266" t="s">
        <v>714</v>
      </c>
      <c r="D1606" s="267">
        <v>43892</v>
      </c>
      <c r="E1606" s="237" t="s">
        <v>4316</v>
      </c>
      <c r="F1606" s="237" t="s">
        <v>658</v>
      </c>
      <c r="G1606" s="237">
        <v>1294493</v>
      </c>
      <c r="H1606" s="190"/>
      <c r="I1606" s="248" t="s">
        <v>5033</v>
      </c>
      <c r="J1606" s="190"/>
      <c r="K1606" s="190"/>
      <c r="L1606" s="190"/>
      <c r="M1606" s="190"/>
      <c r="N1606" s="268">
        <v>8625</v>
      </c>
      <c r="O1606" s="268">
        <v>0</v>
      </c>
      <c r="P1606" s="190" t="s">
        <v>657</v>
      </c>
      <c r="Q1606" s="375"/>
    </row>
    <row r="1607" spans="1:17" ht="76.5">
      <c r="A1607" s="265" t="s">
        <v>556</v>
      </c>
      <c r="B1607" s="190"/>
      <c r="C1607" s="266" t="s">
        <v>714</v>
      </c>
      <c r="D1607" s="267">
        <v>43892</v>
      </c>
      <c r="E1607" s="237" t="s">
        <v>4316</v>
      </c>
      <c r="F1607" s="237" t="s">
        <v>658</v>
      </c>
      <c r="G1607" s="237">
        <v>1294494</v>
      </c>
      <c r="H1607" s="190"/>
      <c r="I1607" s="248" t="s">
        <v>5034</v>
      </c>
      <c r="J1607" s="190"/>
      <c r="K1607" s="190"/>
      <c r="L1607" s="190"/>
      <c r="M1607" s="190"/>
      <c r="N1607" s="268">
        <v>9500</v>
      </c>
      <c r="O1607" s="268">
        <v>0</v>
      </c>
      <c r="P1607" s="190" t="s">
        <v>657</v>
      </c>
      <c r="Q1607" s="375"/>
    </row>
    <row r="1608" spans="1:17" ht="76.5">
      <c r="A1608" s="265" t="s">
        <v>556</v>
      </c>
      <c r="B1608" s="190"/>
      <c r="C1608" s="266" t="s">
        <v>714</v>
      </c>
      <c r="D1608" s="267">
        <v>43892</v>
      </c>
      <c r="E1608" s="237" t="s">
        <v>4316</v>
      </c>
      <c r="F1608" s="237" t="s">
        <v>658</v>
      </c>
      <c r="G1608" s="237">
        <v>1294495</v>
      </c>
      <c r="H1608" s="190"/>
      <c r="I1608" s="248" t="s">
        <v>5035</v>
      </c>
      <c r="J1608" s="190"/>
      <c r="K1608" s="190"/>
      <c r="L1608" s="190"/>
      <c r="M1608" s="190"/>
      <c r="N1608" s="268">
        <v>3000</v>
      </c>
      <c r="O1608" s="268">
        <v>0</v>
      </c>
      <c r="P1608" s="190" t="s">
        <v>657</v>
      </c>
      <c r="Q1608" s="375"/>
    </row>
    <row r="1609" spans="1:17" ht="76.5">
      <c r="A1609" s="265" t="s">
        <v>556</v>
      </c>
      <c r="B1609" s="190"/>
      <c r="C1609" s="266" t="s">
        <v>714</v>
      </c>
      <c r="D1609" s="267">
        <v>43892</v>
      </c>
      <c r="E1609" s="237" t="s">
        <v>4316</v>
      </c>
      <c r="F1609" s="237" t="s">
        <v>658</v>
      </c>
      <c r="G1609" s="237">
        <v>1294490</v>
      </c>
      <c r="H1609" s="190"/>
      <c r="I1609" s="248" t="s">
        <v>5036</v>
      </c>
      <c r="J1609" s="190"/>
      <c r="K1609" s="190"/>
      <c r="L1609" s="190"/>
      <c r="M1609" s="190"/>
      <c r="N1609" s="268">
        <v>10275</v>
      </c>
      <c r="O1609" s="268">
        <v>0</v>
      </c>
      <c r="P1609" s="190" t="s">
        <v>657</v>
      </c>
      <c r="Q1609" s="375"/>
    </row>
    <row r="1610" spans="1:17" ht="76.5">
      <c r="A1610" s="265" t="s">
        <v>556</v>
      </c>
      <c r="B1610" s="190"/>
      <c r="C1610" s="266" t="s">
        <v>714</v>
      </c>
      <c r="D1610" s="267">
        <v>43892</v>
      </c>
      <c r="E1610" s="237" t="s">
        <v>4316</v>
      </c>
      <c r="F1610" s="237" t="s">
        <v>658</v>
      </c>
      <c r="G1610" s="237">
        <v>1294491</v>
      </c>
      <c r="H1610" s="190"/>
      <c r="I1610" s="248" t="s">
        <v>5037</v>
      </c>
      <c r="J1610" s="190"/>
      <c r="K1610" s="190"/>
      <c r="L1610" s="190"/>
      <c r="M1610" s="190"/>
      <c r="N1610" s="268">
        <v>12250</v>
      </c>
      <c r="O1610" s="268">
        <v>0</v>
      </c>
      <c r="P1610" s="190" t="s">
        <v>657</v>
      </c>
      <c r="Q1610" s="375"/>
    </row>
    <row r="1611" spans="1:17" ht="76.5">
      <c r="A1611" s="265" t="s">
        <v>556</v>
      </c>
      <c r="B1611" s="190"/>
      <c r="C1611" s="266" t="s">
        <v>714</v>
      </c>
      <c r="D1611" s="267">
        <v>43892</v>
      </c>
      <c r="E1611" s="237" t="s">
        <v>4316</v>
      </c>
      <c r="F1611" s="237" t="s">
        <v>658</v>
      </c>
      <c r="G1611" s="237">
        <v>1294492</v>
      </c>
      <c r="H1611" s="190"/>
      <c r="I1611" s="248" t="s">
        <v>5038</v>
      </c>
      <c r="J1611" s="190"/>
      <c r="K1611" s="190"/>
      <c r="L1611" s="190"/>
      <c r="M1611" s="190"/>
      <c r="N1611" s="268">
        <v>23625</v>
      </c>
      <c r="O1611" s="268">
        <v>0</v>
      </c>
      <c r="P1611" s="190" t="s">
        <v>657</v>
      </c>
      <c r="Q1611" s="375"/>
    </row>
    <row r="1612" spans="1:17" ht="76.5">
      <c r="A1612" s="265" t="s">
        <v>556</v>
      </c>
      <c r="B1612" s="190"/>
      <c r="C1612" s="266" t="s">
        <v>714</v>
      </c>
      <c r="D1612" s="267">
        <v>43892</v>
      </c>
      <c r="E1612" s="237" t="s">
        <v>4316</v>
      </c>
      <c r="F1612" s="237" t="s">
        <v>658</v>
      </c>
      <c r="G1612" s="237">
        <v>1294496</v>
      </c>
      <c r="H1612" s="190"/>
      <c r="I1612" s="248" t="s">
        <v>5039</v>
      </c>
      <c r="J1612" s="190"/>
      <c r="K1612" s="190"/>
      <c r="L1612" s="190"/>
      <c r="M1612" s="190"/>
      <c r="N1612" s="268">
        <v>9000</v>
      </c>
      <c r="O1612" s="268">
        <v>0</v>
      </c>
      <c r="P1612" s="190" t="s">
        <v>657</v>
      </c>
      <c r="Q1612" s="375"/>
    </row>
    <row r="1613" spans="1:17" ht="76.5">
      <c r="A1613" s="265" t="s">
        <v>556</v>
      </c>
      <c r="B1613" s="190"/>
      <c r="C1613" s="266" t="s">
        <v>714</v>
      </c>
      <c r="D1613" s="267">
        <v>43892</v>
      </c>
      <c r="E1613" s="237" t="s">
        <v>4316</v>
      </c>
      <c r="F1613" s="237" t="s">
        <v>658</v>
      </c>
      <c r="G1613" s="237">
        <v>1293203</v>
      </c>
      <c r="H1613" s="190"/>
      <c r="I1613" s="248" t="s">
        <v>5040</v>
      </c>
      <c r="J1613" s="190"/>
      <c r="K1613" s="190"/>
      <c r="L1613" s="190"/>
      <c r="M1613" s="190"/>
      <c r="N1613" s="268">
        <v>11750</v>
      </c>
      <c r="O1613" s="268">
        <v>0</v>
      </c>
      <c r="P1613" s="190" t="s">
        <v>657</v>
      </c>
      <c r="Q1613" s="375"/>
    </row>
    <row r="1614" spans="1:17" ht="76.5">
      <c r="A1614" s="265" t="s">
        <v>556</v>
      </c>
      <c r="B1614" s="190"/>
      <c r="C1614" s="266" t="s">
        <v>714</v>
      </c>
      <c r="D1614" s="267">
        <v>43892</v>
      </c>
      <c r="E1614" s="237" t="s">
        <v>4316</v>
      </c>
      <c r="F1614" s="237" t="s">
        <v>658</v>
      </c>
      <c r="G1614" s="237">
        <v>1294488</v>
      </c>
      <c r="H1614" s="190"/>
      <c r="I1614" s="248" t="s">
        <v>5041</v>
      </c>
      <c r="J1614" s="190"/>
      <c r="K1614" s="190"/>
      <c r="L1614" s="190"/>
      <c r="M1614" s="190"/>
      <c r="N1614" s="268">
        <v>5438</v>
      </c>
      <c r="O1614" s="268">
        <v>0</v>
      </c>
      <c r="P1614" s="190" t="s">
        <v>657</v>
      </c>
      <c r="Q1614" s="375"/>
    </row>
    <row r="1615" spans="1:17" ht="76.5">
      <c r="A1615" s="265" t="s">
        <v>556</v>
      </c>
      <c r="B1615" s="190"/>
      <c r="C1615" s="266" t="s">
        <v>714</v>
      </c>
      <c r="D1615" s="267">
        <v>43892</v>
      </c>
      <c r="E1615" s="237" t="s">
        <v>4316</v>
      </c>
      <c r="F1615" s="237" t="s">
        <v>658</v>
      </c>
      <c r="G1615" s="237">
        <v>1294489</v>
      </c>
      <c r="H1615" s="190"/>
      <c r="I1615" s="248" t="s">
        <v>5042</v>
      </c>
      <c r="J1615" s="190"/>
      <c r="K1615" s="190"/>
      <c r="L1615" s="190"/>
      <c r="M1615" s="190"/>
      <c r="N1615" s="268">
        <v>4463</v>
      </c>
      <c r="O1615" s="268">
        <v>0</v>
      </c>
      <c r="P1615" s="190" t="s">
        <v>657</v>
      </c>
      <c r="Q1615" s="375"/>
    </row>
    <row r="1616" spans="1:17" ht="76.5">
      <c r="A1616" s="265" t="s">
        <v>556</v>
      </c>
      <c r="B1616" s="190"/>
      <c r="C1616" s="266" t="s">
        <v>714</v>
      </c>
      <c r="D1616" s="267">
        <v>43892</v>
      </c>
      <c r="E1616" s="237" t="s">
        <v>4316</v>
      </c>
      <c r="F1616" s="237" t="s">
        <v>658</v>
      </c>
      <c r="G1616" s="237">
        <v>1293187</v>
      </c>
      <c r="H1616" s="190"/>
      <c r="I1616" s="248" t="s">
        <v>5043</v>
      </c>
      <c r="J1616" s="190"/>
      <c r="K1616" s="190"/>
      <c r="L1616" s="190"/>
      <c r="M1616" s="190"/>
      <c r="N1616" s="268">
        <v>460</v>
      </c>
      <c r="O1616" s="268">
        <v>0</v>
      </c>
      <c r="P1616" s="190" t="s">
        <v>657</v>
      </c>
      <c r="Q1616" s="375"/>
    </row>
    <row r="1617" spans="1:17" ht="76.5">
      <c r="A1617" s="265" t="s">
        <v>556</v>
      </c>
      <c r="B1617" s="190"/>
      <c r="C1617" s="266" t="s">
        <v>714</v>
      </c>
      <c r="D1617" s="267">
        <v>43892</v>
      </c>
      <c r="E1617" s="237" t="s">
        <v>4316</v>
      </c>
      <c r="F1617" s="237" t="s">
        <v>658</v>
      </c>
      <c r="G1617" s="237">
        <v>1293198</v>
      </c>
      <c r="H1617" s="190"/>
      <c r="I1617" s="248" t="s">
        <v>5044</v>
      </c>
      <c r="J1617" s="190"/>
      <c r="K1617" s="190"/>
      <c r="L1617" s="190"/>
      <c r="M1617" s="190"/>
      <c r="N1617" s="268">
        <v>10500</v>
      </c>
      <c r="O1617" s="268">
        <v>0</v>
      </c>
      <c r="P1617" s="190" t="s">
        <v>657</v>
      </c>
      <c r="Q1617" s="375"/>
    </row>
    <row r="1618" spans="1:17" ht="76.5">
      <c r="A1618" s="265" t="s">
        <v>556</v>
      </c>
      <c r="B1618" s="190"/>
      <c r="C1618" s="266" t="s">
        <v>714</v>
      </c>
      <c r="D1618" s="267">
        <v>43892</v>
      </c>
      <c r="E1618" s="237" t="s">
        <v>4316</v>
      </c>
      <c r="F1618" s="237" t="s">
        <v>658</v>
      </c>
      <c r="G1618" s="237">
        <v>1293201</v>
      </c>
      <c r="H1618" s="190"/>
      <c r="I1618" s="248" t="s">
        <v>5045</v>
      </c>
      <c r="J1618" s="190"/>
      <c r="K1618" s="190"/>
      <c r="L1618" s="190"/>
      <c r="M1618" s="190"/>
      <c r="N1618" s="268">
        <v>16913</v>
      </c>
      <c r="O1618" s="268">
        <v>0</v>
      </c>
      <c r="P1618" s="190" t="s">
        <v>657</v>
      </c>
      <c r="Q1618" s="375"/>
    </row>
    <row r="1619" spans="1:17" ht="76.5">
      <c r="A1619" s="265" t="s">
        <v>556</v>
      </c>
      <c r="B1619" s="190"/>
      <c r="C1619" s="266" t="s">
        <v>714</v>
      </c>
      <c r="D1619" s="267">
        <v>43892</v>
      </c>
      <c r="E1619" s="237" t="s">
        <v>4316</v>
      </c>
      <c r="F1619" s="237" t="s">
        <v>658</v>
      </c>
      <c r="G1619" s="237">
        <v>1293191</v>
      </c>
      <c r="H1619" s="190"/>
      <c r="I1619" s="248" t="s">
        <v>5046</v>
      </c>
      <c r="J1619" s="190"/>
      <c r="K1619" s="190"/>
      <c r="L1619" s="190"/>
      <c r="M1619" s="190"/>
      <c r="N1619" s="268">
        <v>17222</v>
      </c>
      <c r="O1619" s="268">
        <v>0</v>
      </c>
      <c r="P1619" s="190" t="s">
        <v>657</v>
      </c>
      <c r="Q1619" s="375"/>
    </row>
    <row r="1620" spans="1:17" ht="76.5">
      <c r="A1620" s="265" t="s">
        <v>556</v>
      </c>
      <c r="B1620" s="190"/>
      <c r="C1620" s="266" t="s">
        <v>714</v>
      </c>
      <c r="D1620" s="267">
        <v>43892</v>
      </c>
      <c r="E1620" s="237" t="s">
        <v>4316</v>
      </c>
      <c r="F1620" s="237" t="s">
        <v>658</v>
      </c>
      <c r="G1620" s="237">
        <v>1293196</v>
      </c>
      <c r="H1620" s="190"/>
      <c r="I1620" s="248" t="s">
        <v>5047</v>
      </c>
      <c r="J1620" s="190"/>
      <c r="K1620" s="190"/>
      <c r="L1620" s="190"/>
      <c r="M1620" s="190"/>
      <c r="N1620" s="268">
        <v>18721</v>
      </c>
      <c r="O1620" s="268">
        <v>0</v>
      </c>
      <c r="P1620" s="190" t="s">
        <v>657</v>
      </c>
      <c r="Q1620" s="375"/>
    </row>
    <row r="1621" spans="1:17" ht="63.75">
      <c r="A1621" s="265" t="s">
        <v>556</v>
      </c>
      <c r="B1621" s="190"/>
      <c r="C1621" s="266" t="s">
        <v>714</v>
      </c>
      <c r="D1621" s="267">
        <v>43892</v>
      </c>
      <c r="E1621" s="237" t="s">
        <v>4316</v>
      </c>
      <c r="F1621" s="237" t="s">
        <v>658</v>
      </c>
      <c r="G1621" s="237">
        <v>1293202</v>
      </c>
      <c r="H1621" s="190"/>
      <c r="I1621" s="248" t="s">
        <v>5048</v>
      </c>
      <c r="J1621" s="190"/>
      <c r="K1621" s="190"/>
      <c r="L1621" s="190"/>
      <c r="M1621" s="190"/>
      <c r="N1621" s="268">
        <v>6563</v>
      </c>
      <c r="O1621" s="268">
        <v>0</v>
      </c>
      <c r="P1621" s="190" t="s">
        <v>657</v>
      </c>
      <c r="Q1621" s="375"/>
    </row>
    <row r="1622" spans="1:17" ht="51">
      <c r="A1622" s="265">
        <v>15</v>
      </c>
      <c r="B1622" s="190"/>
      <c r="C1622" s="266" t="s">
        <v>42</v>
      </c>
      <c r="D1622" s="267">
        <v>43893</v>
      </c>
      <c r="E1622" s="237" t="s">
        <v>4320</v>
      </c>
      <c r="F1622" s="237" t="s">
        <v>3</v>
      </c>
      <c r="G1622" s="237">
        <v>1828449</v>
      </c>
      <c r="H1622" s="190"/>
      <c r="I1622" s="248" t="s">
        <v>5049</v>
      </c>
      <c r="J1622" s="190"/>
      <c r="K1622" s="190"/>
      <c r="L1622" s="190"/>
      <c r="M1622" s="190"/>
      <c r="N1622" s="268">
        <v>0</v>
      </c>
      <c r="O1622" s="268">
        <v>965.25</v>
      </c>
      <c r="P1622" s="190" t="s">
        <v>657</v>
      </c>
      <c r="Q1622" s="375"/>
    </row>
    <row r="1623" spans="1:17" ht="51">
      <c r="A1623" s="265">
        <v>293</v>
      </c>
      <c r="B1623" s="190"/>
      <c r="C1623" s="266" t="s">
        <v>130</v>
      </c>
      <c r="D1623" s="267">
        <v>43893</v>
      </c>
      <c r="E1623" s="237" t="s">
        <v>4321</v>
      </c>
      <c r="F1623" s="237" t="s">
        <v>3</v>
      </c>
      <c r="G1623" s="237">
        <v>1828458</v>
      </c>
      <c r="H1623" s="190"/>
      <c r="I1623" s="248" t="s">
        <v>5050</v>
      </c>
      <c r="J1623" s="190"/>
      <c r="K1623" s="190"/>
      <c r="L1623" s="190"/>
      <c r="M1623" s="190"/>
      <c r="N1623" s="268">
        <v>0</v>
      </c>
      <c r="O1623" s="268">
        <v>261</v>
      </c>
      <c r="P1623" s="190" t="s">
        <v>657</v>
      </c>
      <c r="Q1623" s="375"/>
    </row>
    <row r="1624" spans="1:17" ht="51">
      <c r="A1624" s="265">
        <v>293</v>
      </c>
      <c r="B1624" s="190"/>
      <c r="C1624" s="266" t="s">
        <v>130</v>
      </c>
      <c r="D1624" s="267">
        <v>43893</v>
      </c>
      <c r="E1624" s="237" t="s">
        <v>4322</v>
      </c>
      <c r="F1624" s="237" t="s">
        <v>3</v>
      </c>
      <c r="G1624" s="237">
        <v>1828461</v>
      </c>
      <c r="H1624" s="190"/>
      <c r="I1624" s="248" t="s">
        <v>5051</v>
      </c>
      <c r="J1624" s="190"/>
      <c r="K1624" s="190"/>
      <c r="L1624" s="190"/>
      <c r="M1624" s="190"/>
      <c r="N1624" s="268">
        <v>0</v>
      </c>
      <c r="O1624" s="268">
        <v>252</v>
      </c>
      <c r="P1624" s="190" t="s">
        <v>657</v>
      </c>
      <c r="Q1624" s="375"/>
    </row>
    <row r="1625" spans="1:17" ht="51">
      <c r="A1625" s="265">
        <v>293</v>
      </c>
      <c r="B1625" s="190"/>
      <c r="C1625" s="266" t="s">
        <v>130</v>
      </c>
      <c r="D1625" s="267">
        <v>43893</v>
      </c>
      <c r="E1625" s="237" t="s">
        <v>4323</v>
      </c>
      <c r="F1625" s="237" t="s">
        <v>3</v>
      </c>
      <c r="G1625" s="237">
        <v>1828462</v>
      </c>
      <c r="H1625" s="190"/>
      <c r="I1625" s="248" t="s">
        <v>5052</v>
      </c>
      <c r="J1625" s="190"/>
      <c r="K1625" s="190"/>
      <c r="L1625" s="190"/>
      <c r="M1625" s="190"/>
      <c r="N1625" s="268">
        <v>0</v>
      </c>
      <c r="O1625" s="268">
        <v>9</v>
      </c>
      <c r="P1625" s="190" t="s">
        <v>657</v>
      </c>
      <c r="Q1625" s="375"/>
    </row>
    <row r="1626" spans="1:17" ht="51">
      <c r="A1626" s="265" t="s">
        <v>553</v>
      </c>
      <c r="B1626" s="190"/>
      <c r="C1626" s="266" t="s">
        <v>605</v>
      </c>
      <c r="D1626" s="267">
        <v>43893</v>
      </c>
      <c r="E1626" s="237" t="s">
        <v>4324</v>
      </c>
      <c r="F1626" s="237" t="s">
        <v>3</v>
      </c>
      <c r="G1626" s="237">
        <v>1828464</v>
      </c>
      <c r="H1626" s="190"/>
      <c r="I1626" s="248" t="s">
        <v>3817</v>
      </c>
      <c r="J1626" s="190"/>
      <c r="K1626" s="190"/>
      <c r="L1626" s="190"/>
      <c r="M1626" s="190"/>
      <c r="N1626" s="268">
        <v>0</v>
      </c>
      <c r="O1626" s="268">
        <v>86.94</v>
      </c>
      <c r="P1626" s="190" t="s">
        <v>657</v>
      </c>
      <c r="Q1626" s="375"/>
    </row>
    <row r="1627" spans="1:17" ht="51">
      <c r="A1627" s="265">
        <v>293</v>
      </c>
      <c r="B1627" s="190"/>
      <c r="C1627" s="266" t="s">
        <v>130</v>
      </c>
      <c r="D1627" s="267">
        <v>43893</v>
      </c>
      <c r="E1627" s="237" t="s">
        <v>4325</v>
      </c>
      <c r="F1627" s="237" t="s">
        <v>3</v>
      </c>
      <c r="G1627" s="237">
        <v>1828465</v>
      </c>
      <c r="H1627" s="190"/>
      <c r="I1627" s="248" t="s">
        <v>5053</v>
      </c>
      <c r="J1627" s="190"/>
      <c r="K1627" s="190"/>
      <c r="L1627" s="190"/>
      <c r="M1627" s="190"/>
      <c r="N1627" s="268">
        <v>0</v>
      </c>
      <c r="O1627" s="268">
        <v>374.92</v>
      </c>
      <c r="P1627" s="190" t="s">
        <v>657</v>
      </c>
      <c r="Q1627" s="375"/>
    </row>
    <row r="1628" spans="1:17" ht="51">
      <c r="A1628" s="265">
        <v>293</v>
      </c>
      <c r="B1628" s="190"/>
      <c r="C1628" s="266" t="s">
        <v>130</v>
      </c>
      <c r="D1628" s="267">
        <v>43893</v>
      </c>
      <c r="E1628" s="237" t="s">
        <v>4326</v>
      </c>
      <c r="F1628" s="237" t="s">
        <v>3</v>
      </c>
      <c r="G1628" s="237">
        <v>1828466</v>
      </c>
      <c r="H1628" s="190"/>
      <c r="I1628" s="248" t="s">
        <v>5053</v>
      </c>
      <c r="J1628" s="190"/>
      <c r="K1628" s="190"/>
      <c r="L1628" s="190"/>
      <c r="M1628" s="190"/>
      <c r="N1628" s="268">
        <v>0</v>
      </c>
      <c r="O1628" s="268">
        <v>262.12</v>
      </c>
      <c r="P1628" s="190" t="s">
        <v>657</v>
      </c>
      <c r="Q1628" s="375"/>
    </row>
    <row r="1629" spans="1:17" ht="51">
      <c r="A1629" s="265">
        <v>293</v>
      </c>
      <c r="B1629" s="190"/>
      <c r="C1629" s="266" t="s">
        <v>130</v>
      </c>
      <c r="D1629" s="267">
        <v>43893</v>
      </c>
      <c r="E1629" s="237" t="s">
        <v>4327</v>
      </c>
      <c r="F1629" s="237" t="s">
        <v>3</v>
      </c>
      <c r="G1629" s="237">
        <v>1828467</v>
      </c>
      <c r="H1629" s="190"/>
      <c r="I1629" s="248" t="s">
        <v>5054</v>
      </c>
      <c r="J1629" s="190"/>
      <c r="K1629" s="190"/>
      <c r="L1629" s="190"/>
      <c r="M1629" s="190"/>
      <c r="N1629" s="268">
        <v>0</v>
      </c>
      <c r="O1629" s="268">
        <v>262.12</v>
      </c>
      <c r="P1629" s="190" t="s">
        <v>657</v>
      </c>
      <c r="Q1629" s="375"/>
    </row>
    <row r="1630" spans="1:17" ht="51">
      <c r="A1630" s="265">
        <v>293</v>
      </c>
      <c r="B1630" s="190"/>
      <c r="C1630" s="266" t="s">
        <v>130</v>
      </c>
      <c r="D1630" s="267">
        <v>43893</v>
      </c>
      <c r="E1630" s="237" t="s">
        <v>4328</v>
      </c>
      <c r="F1630" s="237" t="s">
        <v>3</v>
      </c>
      <c r="G1630" s="237">
        <v>1828468</v>
      </c>
      <c r="H1630" s="190"/>
      <c r="I1630" s="248" t="s">
        <v>5054</v>
      </c>
      <c r="J1630" s="190"/>
      <c r="K1630" s="190"/>
      <c r="L1630" s="190"/>
      <c r="M1630" s="190"/>
      <c r="N1630" s="268">
        <v>0</v>
      </c>
      <c r="O1630" s="268">
        <v>262.12</v>
      </c>
      <c r="P1630" s="190" t="s">
        <v>657</v>
      </c>
      <c r="Q1630" s="375"/>
    </row>
    <row r="1631" spans="1:17" ht="51">
      <c r="A1631" s="265">
        <v>293</v>
      </c>
      <c r="B1631" s="190"/>
      <c r="C1631" s="266" t="s">
        <v>130</v>
      </c>
      <c r="D1631" s="267">
        <v>43893</v>
      </c>
      <c r="E1631" s="237" t="s">
        <v>4329</v>
      </c>
      <c r="F1631" s="237" t="s">
        <v>3</v>
      </c>
      <c r="G1631" s="237">
        <v>1828469</v>
      </c>
      <c r="H1631" s="190"/>
      <c r="I1631" s="248" t="s">
        <v>5055</v>
      </c>
      <c r="J1631" s="190"/>
      <c r="K1631" s="190"/>
      <c r="L1631" s="190"/>
      <c r="M1631" s="190"/>
      <c r="N1631" s="268">
        <v>0</v>
      </c>
      <c r="O1631" s="268">
        <v>600</v>
      </c>
      <c r="P1631" s="190" t="s">
        <v>657</v>
      </c>
      <c r="Q1631" s="375"/>
    </row>
    <row r="1632" spans="1:17" ht="51">
      <c r="A1632" s="265">
        <v>293</v>
      </c>
      <c r="B1632" s="190"/>
      <c r="C1632" s="266" t="s">
        <v>130</v>
      </c>
      <c r="D1632" s="267">
        <v>43893</v>
      </c>
      <c r="E1632" s="237" t="s">
        <v>4330</v>
      </c>
      <c r="F1632" s="237" t="s">
        <v>3</v>
      </c>
      <c r="G1632" s="237">
        <v>1828470</v>
      </c>
      <c r="H1632" s="190"/>
      <c r="I1632" s="248" t="s">
        <v>5054</v>
      </c>
      <c r="J1632" s="190"/>
      <c r="K1632" s="190"/>
      <c r="L1632" s="190"/>
      <c r="M1632" s="190"/>
      <c r="N1632" s="268">
        <v>0</v>
      </c>
      <c r="O1632" s="268">
        <v>260</v>
      </c>
      <c r="P1632" s="190" t="s">
        <v>657</v>
      </c>
      <c r="Q1632" s="375"/>
    </row>
    <row r="1633" spans="1:17" ht="51">
      <c r="A1633" s="265">
        <v>293</v>
      </c>
      <c r="B1633" s="190"/>
      <c r="C1633" s="266" t="s">
        <v>130</v>
      </c>
      <c r="D1633" s="267">
        <v>43893</v>
      </c>
      <c r="E1633" s="237" t="s">
        <v>4331</v>
      </c>
      <c r="F1633" s="237" t="s">
        <v>3</v>
      </c>
      <c r="G1633" s="237">
        <v>1828471</v>
      </c>
      <c r="H1633" s="190"/>
      <c r="I1633" s="248" t="s">
        <v>5056</v>
      </c>
      <c r="J1633" s="190"/>
      <c r="K1633" s="190"/>
      <c r="L1633" s="190"/>
      <c r="M1633" s="190"/>
      <c r="N1633" s="268">
        <v>0</v>
      </c>
      <c r="O1633" s="268">
        <v>260</v>
      </c>
      <c r="P1633" s="190" t="s">
        <v>657</v>
      </c>
      <c r="Q1633" s="375"/>
    </row>
    <row r="1634" spans="1:17" ht="38.25">
      <c r="A1634" s="265">
        <v>35</v>
      </c>
      <c r="B1634" s="190"/>
      <c r="C1634" s="266" t="s">
        <v>46</v>
      </c>
      <c r="D1634" s="267">
        <v>43893</v>
      </c>
      <c r="E1634" s="237" t="s">
        <v>4332</v>
      </c>
      <c r="F1634" s="237" t="s">
        <v>3</v>
      </c>
      <c r="G1634" s="237">
        <v>1828495</v>
      </c>
      <c r="H1634" s="190"/>
      <c r="I1634" s="248" t="s">
        <v>5057</v>
      </c>
      <c r="J1634" s="190"/>
      <c r="K1634" s="190"/>
      <c r="L1634" s="190"/>
      <c r="M1634" s="190"/>
      <c r="N1634" s="268">
        <v>0</v>
      </c>
      <c r="O1634" s="268">
        <v>2337.08</v>
      </c>
      <c r="P1634" s="190" t="s">
        <v>657</v>
      </c>
      <c r="Q1634" s="375"/>
    </row>
    <row r="1635" spans="1:17" ht="51">
      <c r="A1635" s="265" t="s">
        <v>562</v>
      </c>
      <c r="B1635" s="190"/>
      <c r="C1635" s="266" t="s">
        <v>604</v>
      </c>
      <c r="D1635" s="267">
        <v>43893</v>
      </c>
      <c r="E1635" s="237" t="s">
        <v>4333</v>
      </c>
      <c r="F1635" s="237" t="s">
        <v>3</v>
      </c>
      <c r="G1635" s="237">
        <v>1828546</v>
      </c>
      <c r="H1635" s="190"/>
      <c r="I1635" s="248" t="s">
        <v>5058</v>
      </c>
      <c r="J1635" s="190"/>
      <c r="K1635" s="190"/>
      <c r="L1635" s="190"/>
      <c r="M1635" s="190"/>
      <c r="N1635" s="268">
        <v>0</v>
      </c>
      <c r="O1635" s="268">
        <v>290</v>
      </c>
      <c r="P1635" s="190" t="s">
        <v>657</v>
      </c>
      <c r="Q1635" s="375"/>
    </row>
    <row r="1636" spans="1:17" ht="51">
      <c r="A1636" s="265">
        <v>86</v>
      </c>
      <c r="B1636" s="190"/>
      <c r="C1636" s="266" t="s">
        <v>56</v>
      </c>
      <c r="D1636" s="267">
        <v>43893</v>
      </c>
      <c r="E1636" s="237" t="s">
        <v>4334</v>
      </c>
      <c r="F1636" s="237" t="s">
        <v>3</v>
      </c>
      <c r="G1636" s="237">
        <v>1828592</v>
      </c>
      <c r="H1636" s="190"/>
      <c r="I1636" s="248" t="s">
        <v>5059</v>
      </c>
      <c r="J1636" s="190"/>
      <c r="K1636" s="190"/>
      <c r="L1636" s="190"/>
      <c r="M1636" s="190"/>
      <c r="N1636" s="268">
        <v>0</v>
      </c>
      <c r="O1636" s="268">
        <v>61.21</v>
      </c>
      <c r="P1636" s="190" t="s">
        <v>657</v>
      </c>
      <c r="Q1636" s="375"/>
    </row>
    <row r="1637" spans="1:17" ht="63.75">
      <c r="A1637" s="265">
        <v>35</v>
      </c>
      <c r="B1637" s="190"/>
      <c r="C1637" s="266" t="s">
        <v>46</v>
      </c>
      <c r="D1637" s="267">
        <v>43893</v>
      </c>
      <c r="E1637" s="237" t="s">
        <v>4335</v>
      </c>
      <c r="F1637" s="237" t="s">
        <v>3</v>
      </c>
      <c r="G1637" s="237">
        <v>1828535</v>
      </c>
      <c r="H1637" s="190"/>
      <c r="I1637" s="248" t="s">
        <v>5060</v>
      </c>
      <c r="J1637" s="190"/>
      <c r="K1637" s="190"/>
      <c r="L1637" s="190"/>
      <c r="M1637" s="190"/>
      <c r="N1637" s="268">
        <v>0</v>
      </c>
      <c r="O1637" s="268">
        <v>6516.9</v>
      </c>
      <c r="P1637" s="190" t="s">
        <v>657</v>
      </c>
      <c r="Q1637" s="375"/>
    </row>
    <row r="1638" spans="1:17" ht="51">
      <c r="A1638" s="265">
        <v>315</v>
      </c>
      <c r="B1638" s="190"/>
      <c r="C1638" s="266" t="s">
        <v>1290</v>
      </c>
      <c r="D1638" s="267">
        <v>43893</v>
      </c>
      <c r="E1638" s="237" t="s">
        <v>4336</v>
      </c>
      <c r="F1638" s="237" t="s">
        <v>3</v>
      </c>
      <c r="G1638" s="237">
        <v>1828555</v>
      </c>
      <c r="H1638" s="190"/>
      <c r="I1638" s="248" t="s">
        <v>5061</v>
      </c>
      <c r="J1638" s="190"/>
      <c r="K1638" s="190"/>
      <c r="L1638" s="190"/>
      <c r="M1638" s="190"/>
      <c r="N1638" s="268">
        <v>0</v>
      </c>
      <c r="O1638" s="268">
        <v>1665.28</v>
      </c>
      <c r="P1638" s="190" t="s">
        <v>657</v>
      </c>
      <c r="Q1638" s="375"/>
    </row>
    <row r="1639" spans="1:17" ht="51">
      <c r="A1639" s="265">
        <v>311</v>
      </c>
      <c r="B1639" s="190"/>
      <c r="C1639" s="266" t="s">
        <v>141</v>
      </c>
      <c r="D1639" s="267">
        <v>43893</v>
      </c>
      <c r="E1639" s="237" t="s">
        <v>4337</v>
      </c>
      <c r="F1639" s="237" t="s">
        <v>3</v>
      </c>
      <c r="G1639" s="237">
        <v>1828557</v>
      </c>
      <c r="H1639" s="190"/>
      <c r="I1639" s="248" t="s">
        <v>5062</v>
      </c>
      <c r="J1639" s="190"/>
      <c r="K1639" s="190"/>
      <c r="L1639" s="190"/>
      <c r="M1639" s="190"/>
      <c r="N1639" s="268">
        <v>0</v>
      </c>
      <c r="O1639" s="268">
        <v>2450.1</v>
      </c>
      <c r="P1639" s="190" t="s">
        <v>657</v>
      </c>
      <c r="Q1639" s="375"/>
    </row>
    <row r="1640" spans="1:17" ht="51">
      <c r="A1640" s="265" t="s">
        <v>553</v>
      </c>
      <c r="B1640" s="190"/>
      <c r="C1640" s="266" t="s">
        <v>605</v>
      </c>
      <c r="D1640" s="267">
        <v>43893</v>
      </c>
      <c r="E1640" s="237" t="s">
        <v>4338</v>
      </c>
      <c r="F1640" s="237" t="s">
        <v>3</v>
      </c>
      <c r="G1640" s="237">
        <v>1828561</v>
      </c>
      <c r="H1640" s="190"/>
      <c r="I1640" s="248" t="s">
        <v>5063</v>
      </c>
      <c r="J1640" s="190"/>
      <c r="K1640" s="190"/>
      <c r="L1640" s="190"/>
      <c r="M1640" s="190"/>
      <c r="N1640" s="268">
        <v>0</v>
      </c>
      <c r="O1640" s="268">
        <v>18194.2</v>
      </c>
      <c r="P1640" s="190" t="s">
        <v>657</v>
      </c>
      <c r="Q1640" s="375"/>
    </row>
    <row r="1641" spans="1:17" ht="51">
      <c r="A1641" s="265">
        <v>169</v>
      </c>
      <c r="B1641" s="190"/>
      <c r="C1641" s="266" t="s">
        <v>88</v>
      </c>
      <c r="D1641" s="267">
        <v>43893</v>
      </c>
      <c r="E1641" s="237" t="s">
        <v>4339</v>
      </c>
      <c r="F1641" s="237" t="s">
        <v>3</v>
      </c>
      <c r="G1641" s="237">
        <v>1828568</v>
      </c>
      <c r="H1641" s="190"/>
      <c r="I1641" s="248" t="s">
        <v>5064</v>
      </c>
      <c r="J1641" s="190"/>
      <c r="K1641" s="190"/>
      <c r="L1641" s="190"/>
      <c r="M1641" s="190"/>
      <c r="N1641" s="268">
        <v>0</v>
      </c>
      <c r="O1641" s="268">
        <v>29771.919999999998</v>
      </c>
      <c r="P1641" s="190" t="s">
        <v>657</v>
      </c>
      <c r="Q1641" s="375"/>
    </row>
    <row r="1642" spans="1:17" ht="51">
      <c r="A1642" s="265">
        <v>385</v>
      </c>
      <c r="B1642" s="190"/>
      <c r="C1642" s="266" t="s">
        <v>727</v>
      </c>
      <c r="D1642" s="267">
        <v>43893</v>
      </c>
      <c r="E1642" s="237" t="s">
        <v>4340</v>
      </c>
      <c r="F1642" s="237" t="s">
        <v>3</v>
      </c>
      <c r="G1642" s="237">
        <v>1828571</v>
      </c>
      <c r="H1642" s="190"/>
      <c r="I1642" s="248" t="s">
        <v>5065</v>
      </c>
      <c r="J1642" s="190"/>
      <c r="K1642" s="190"/>
      <c r="L1642" s="190"/>
      <c r="M1642" s="190"/>
      <c r="N1642" s="268">
        <v>0</v>
      </c>
      <c r="O1642" s="268">
        <v>9680.49</v>
      </c>
      <c r="P1642" s="190" t="s">
        <v>657</v>
      </c>
      <c r="Q1642" s="375"/>
    </row>
    <row r="1643" spans="1:17" ht="38.25">
      <c r="A1643" s="265" t="s">
        <v>562</v>
      </c>
      <c r="B1643" s="190"/>
      <c r="C1643" s="266" t="s">
        <v>604</v>
      </c>
      <c r="D1643" s="267">
        <v>43893</v>
      </c>
      <c r="E1643" s="237" t="s">
        <v>4341</v>
      </c>
      <c r="F1643" s="237" t="s">
        <v>3</v>
      </c>
      <c r="G1643" s="237">
        <v>1828609</v>
      </c>
      <c r="H1643" s="190"/>
      <c r="I1643" s="248" t="s">
        <v>1391</v>
      </c>
      <c r="J1643" s="190"/>
      <c r="K1643" s="190"/>
      <c r="L1643" s="190"/>
      <c r="M1643" s="190"/>
      <c r="N1643" s="268">
        <v>0</v>
      </c>
      <c r="O1643" s="268">
        <v>2635</v>
      </c>
      <c r="P1643" s="190" t="s">
        <v>657</v>
      </c>
      <c r="Q1643" s="375"/>
    </row>
    <row r="1644" spans="1:17" ht="38.25">
      <c r="A1644" s="265">
        <v>15</v>
      </c>
      <c r="B1644" s="190"/>
      <c r="C1644" s="266" t="s">
        <v>42</v>
      </c>
      <c r="D1644" s="267">
        <v>43893</v>
      </c>
      <c r="E1644" s="237" t="s">
        <v>4342</v>
      </c>
      <c r="F1644" s="237" t="s">
        <v>3</v>
      </c>
      <c r="G1644" s="237">
        <v>1828611</v>
      </c>
      <c r="H1644" s="190"/>
      <c r="I1644" s="248" t="s">
        <v>5066</v>
      </c>
      <c r="J1644" s="190"/>
      <c r="K1644" s="190"/>
      <c r="L1644" s="190"/>
      <c r="M1644" s="190"/>
      <c r="N1644" s="268">
        <v>0</v>
      </c>
      <c r="O1644" s="268">
        <v>576.05999999999995</v>
      </c>
      <c r="P1644" s="190" t="s">
        <v>657</v>
      </c>
      <c r="Q1644" s="375"/>
    </row>
    <row r="1645" spans="1:17" ht="51">
      <c r="A1645" s="265">
        <v>15</v>
      </c>
      <c r="B1645" s="190"/>
      <c r="C1645" s="266" t="s">
        <v>42</v>
      </c>
      <c r="D1645" s="267">
        <v>43893</v>
      </c>
      <c r="E1645" s="237" t="s">
        <v>4343</v>
      </c>
      <c r="F1645" s="237" t="s">
        <v>3</v>
      </c>
      <c r="G1645" s="237">
        <v>1828616</v>
      </c>
      <c r="H1645" s="190"/>
      <c r="I1645" s="248" t="s">
        <v>3663</v>
      </c>
      <c r="J1645" s="190"/>
      <c r="K1645" s="190"/>
      <c r="L1645" s="190"/>
      <c r="M1645" s="190"/>
      <c r="N1645" s="268">
        <v>0</v>
      </c>
      <c r="O1645" s="268">
        <v>628.78</v>
      </c>
      <c r="P1645" s="190" t="s">
        <v>657</v>
      </c>
      <c r="Q1645" s="375"/>
    </row>
    <row r="1646" spans="1:17" ht="51">
      <c r="A1646" s="265">
        <v>132</v>
      </c>
      <c r="B1646" s="190"/>
      <c r="C1646" s="266" t="s">
        <v>67</v>
      </c>
      <c r="D1646" s="267">
        <v>43893</v>
      </c>
      <c r="E1646" s="237" t="s">
        <v>4344</v>
      </c>
      <c r="F1646" s="237" t="s">
        <v>3</v>
      </c>
      <c r="G1646" s="237">
        <v>1828632</v>
      </c>
      <c r="H1646" s="190"/>
      <c r="I1646" s="248" t="s">
        <v>5067</v>
      </c>
      <c r="J1646" s="190"/>
      <c r="K1646" s="190"/>
      <c r="L1646" s="190"/>
      <c r="M1646" s="190"/>
      <c r="N1646" s="268">
        <v>0</v>
      </c>
      <c r="O1646" s="268">
        <v>0.7</v>
      </c>
      <c r="P1646" s="190" t="s">
        <v>657</v>
      </c>
      <c r="Q1646" s="375"/>
    </row>
    <row r="1647" spans="1:17" ht="51">
      <c r="A1647" s="265" t="s">
        <v>553</v>
      </c>
      <c r="B1647" s="190"/>
      <c r="C1647" s="266" t="s">
        <v>605</v>
      </c>
      <c r="D1647" s="267">
        <v>43893</v>
      </c>
      <c r="E1647" s="237" t="s">
        <v>4345</v>
      </c>
      <c r="F1647" s="237" t="s">
        <v>3</v>
      </c>
      <c r="G1647" s="237">
        <v>1828694</v>
      </c>
      <c r="H1647" s="190"/>
      <c r="I1647" s="248" t="s">
        <v>5068</v>
      </c>
      <c r="J1647" s="190"/>
      <c r="K1647" s="190"/>
      <c r="L1647" s="190"/>
      <c r="M1647" s="190"/>
      <c r="N1647" s="268">
        <v>0</v>
      </c>
      <c r="O1647" s="268">
        <v>489.67</v>
      </c>
      <c r="P1647" s="190" t="s">
        <v>657</v>
      </c>
      <c r="Q1647" s="375"/>
    </row>
    <row r="1648" spans="1:17" ht="38.25">
      <c r="A1648" s="265">
        <v>35</v>
      </c>
      <c r="B1648" s="190"/>
      <c r="C1648" s="266" t="s">
        <v>46</v>
      </c>
      <c r="D1648" s="267">
        <v>43893</v>
      </c>
      <c r="E1648" s="237" t="s">
        <v>4346</v>
      </c>
      <c r="F1648" s="237" t="s">
        <v>3</v>
      </c>
      <c r="G1648" s="237">
        <v>1828700</v>
      </c>
      <c r="H1648" s="190"/>
      <c r="I1648" s="248" t="s">
        <v>5069</v>
      </c>
      <c r="J1648" s="190"/>
      <c r="K1648" s="190"/>
      <c r="L1648" s="190"/>
      <c r="M1648" s="190"/>
      <c r="N1648" s="268">
        <v>0</v>
      </c>
      <c r="O1648" s="268">
        <v>1003.66</v>
      </c>
      <c r="P1648" s="190" t="s">
        <v>657</v>
      </c>
      <c r="Q1648" s="375"/>
    </row>
    <row r="1649" spans="1:17" ht="38.25">
      <c r="A1649" s="265">
        <v>46</v>
      </c>
      <c r="B1649" s="190"/>
      <c r="C1649" s="266" t="s">
        <v>48</v>
      </c>
      <c r="D1649" s="267">
        <v>43893</v>
      </c>
      <c r="E1649" s="237" t="s">
        <v>4347</v>
      </c>
      <c r="F1649" s="237" t="s">
        <v>3</v>
      </c>
      <c r="G1649" s="237">
        <v>1828706</v>
      </c>
      <c r="H1649" s="190"/>
      <c r="I1649" s="248" t="s">
        <v>5070</v>
      </c>
      <c r="J1649" s="190"/>
      <c r="K1649" s="190"/>
      <c r="L1649" s="190"/>
      <c r="M1649" s="190"/>
      <c r="N1649" s="268">
        <v>0</v>
      </c>
      <c r="O1649" s="268">
        <v>860.91</v>
      </c>
      <c r="P1649" s="190" t="s">
        <v>657</v>
      </c>
      <c r="Q1649" s="375"/>
    </row>
    <row r="1650" spans="1:17" ht="63.75">
      <c r="A1650" s="265">
        <v>661</v>
      </c>
      <c r="B1650" s="190"/>
      <c r="C1650" s="266" t="s">
        <v>186</v>
      </c>
      <c r="D1650" s="267">
        <v>43893</v>
      </c>
      <c r="E1650" s="237" t="s">
        <v>4348</v>
      </c>
      <c r="F1650" s="237" t="s">
        <v>3</v>
      </c>
      <c r="G1650" s="237">
        <v>1828708</v>
      </c>
      <c r="H1650" s="190"/>
      <c r="I1650" s="248" t="s">
        <v>5071</v>
      </c>
      <c r="J1650" s="190"/>
      <c r="K1650" s="190"/>
      <c r="L1650" s="190"/>
      <c r="M1650" s="190"/>
      <c r="N1650" s="268">
        <v>0</v>
      </c>
      <c r="O1650" s="268">
        <v>16522.39</v>
      </c>
      <c r="P1650" s="190" t="s">
        <v>657</v>
      </c>
      <c r="Q1650" s="375"/>
    </row>
    <row r="1651" spans="1:17" ht="63.75">
      <c r="A1651" s="265">
        <v>266</v>
      </c>
      <c r="B1651" s="190"/>
      <c r="C1651" s="266" t="s">
        <v>1368</v>
      </c>
      <c r="D1651" s="267">
        <v>43893</v>
      </c>
      <c r="E1651" s="237" t="s">
        <v>4349</v>
      </c>
      <c r="F1651" s="237" t="s">
        <v>3</v>
      </c>
      <c r="G1651" s="237">
        <v>1828712</v>
      </c>
      <c r="H1651" s="190"/>
      <c r="I1651" s="248" t="s">
        <v>5072</v>
      </c>
      <c r="J1651" s="190"/>
      <c r="K1651" s="190"/>
      <c r="L1651" s="190"/>
      <c r="M1651" s="190"/>
      <c r="N1651" s="268">
        <v>0</v>
      </c>
      <c r="O1651" s="268">
        <v>645</v>
      </c>
      <c r="P1651" s="190" t="s">
        <v>657</v>
      </c>
      <c r="Q1651" s="375"/>
    </row>
    <row r="1652" spans="1:17" ht="63.75">
      <c r="A1652" s="265">
        <v>266</v>
      </c>
      <c r="B1652" s="190"/>
      <c r="C1652" s="266" t="s">
        <v>1368</v>
      </c>
      <c r="D1652" s="267">
        <v>43893</v>
      </c>
      <c r="E1652" s="237" t="s">
        <v>4350</v>
      </c>
      <c r="F1652" s="237" t="s">
        <v>3</v>
      </c>
      <c r="G1652" s="237">
        <v>1828716</v>
      </c>
      <c r="H1652" s="190"/>
      <c r="I1652" s="248" t="s">
        <v>5073</v>
      </c>
      <c r="J1652" s="190"/>
      <c r="K1652" s="190"/>
      <c r="L1652" s="190"/>
      <c r="M1652" s="190"/>
      <c r="N1652" s="268">
        <v>0</v>
      </c>
      <c r="O1652" s="268">
        <v>4830</v>
      </c>
      <c r="P1652" s="190" t="s">
        <v>657</v>
      </c>
      <c r="Q1652" s="375"/>
    </row>
    <row r="1653" spans="1:17" ht="38.25">
      <c r="A1653" s="265" t="s">
        <v>562</v>
      </c>
      <c r="B1653" s="190"/>
      <c r="C1653" s="266" t="s">
        <v>604</v>
      </c>
      <c r="D1653" s="267">
        <v>43893</v>
      </c>
      <c r="E1653" s="237" t="s">
        <v>4351</v>
      </c>
      <c r="F1653" s="237" t="s">
        <v>3</v>
      </c>
      <c r="G1653" s="237">
        <v>1828728</v>
      </c>
      <c r="H1653" s="190"/>
      <c r="I1653" s="248" t="s">
        <v>5074</v>
      </c>
      <c r="J1653" s="190"/>
      <c r="K1653" s="190"/>
      <c r="L1653" s="190"/>
      <c r="M1653" s="190"/>
      <c r="N1653" s="268">
        <v>0</v>
      </c>
      <c r="O1653" s="268">
        <v>1000</v>
      </c>
      <c r="P1653" s="190" t="s">
        <v>657</v>
      </c>
      <c r="Q1653" s="375"/>
    </row>
    <row r="1654" spans="1:17" ht="38.25">
      <c r="A1654" s="265" t="s">
        <v>562</v>
      </c>
      <c r="B1654" s="190"/>
      <c r="C1654" s="266" t="s">
        <v>604</v>
      </c>
      <c r="D1654" s="267">
        <v>43893</v>
      </c>
      <c r="E1654" s="237" t="s">
        <v>4352</v>
      </c>
      <c r="F1654" s="237" t="s">
        <v>3</v>
      </c>
      <c r="G1654" s="237">
        <v>1828729</v>
      </c>
      <c r="H1654" s="190"/>
      <c r="I1654" s="248" t="s">
        <v>5075</v>
      </c>
      <c r="J1654" s="190"/>
      <c r="K1654" s="190"/>
      <c r="L1654" s="190"/>
      <c r="M1654" s="190"/>
      <c r="N1654" s="268">
        <v>0</v>
      </c>
      <c r="O1654" s="268">
        <v>3000</v>
      </c>
      <c r="P1654" s="190" t="s">
        <v>657</v>
      </c>
      <c r="Q1654" s="375"/>
    </row>
    <row r="1655" spans="1:17" ht="63.75">
      <c r="A1655" s="265">
        <v>10</v>
      </c>
      <c r="B1655" s="190"/>
      <c r="C1655" s="266" t="s">
        <v>41</v>
      </c>
      <c r="D1655" s="267">
        <v>43893</v>
      </c>
      <c r="E1655" s="237" t="s">
        <v>4353</v>
      </c>
      <c r="F1655" s="237" t="s">
        <v>6</v>
      </c>
      <c r="G1655" s="237">
        <v>1286635</v>
      </c>
      <c r="H1655" s="190"/>
      <c r="I1655" s="248" t="s">
        <v>5076</v>
      </c>
      <c r="J1655" s="190"/>
      <c r="K1655" s="190"/>
      <c r="L1655" s="190"/>
      <c r="M1655" s="190"/>
      <c r="N1655" s="268">
        <v>0</v>
      </c>
      <c r="O1655" s="268">
        <v>6411.15</v>
      </c>
      <c r="P1655" s="190" t="s">
        <v>657</v>
      </c>
      <c r="Q1655" s="375"/>
    </row>
    <row r="1656" spans="1:17" ht="51">
      <c r="A1656" s="265">
        <v>10</v>
      </c>
      <c r="B1656" s="190"/>
      <c r="C1656" s="266" t="s">
        <v>41</v>
      </c>
      <c r="D1656" s="267">
        <v>43893</v>
      </c>
      <c r="E1656" s="237" t="s">
        <v>4354</v>
      </c>
      <c r="F1656" s="237" t="s">
        <v>6</v>
      </c>
      <c r="G1656" s="237">
        <v>1286639</v>
      </c>
      <c r="H1656" s="190"/>
      <c r="I1656" s="248" t="s">
        <v>5077</v>
      </c>
      <c r="J1656" s="190"/>
      <c r="K1656" s="190"/>
      <c r="L1656" s="190"/>
      <c r="M1656" s="190"/>
      <c r="N1656" s="268">
        <v>0</v>
      </c>
      <c r="O1656" s="268">
        <v>4054.47</v>
      </c>
      <c r="P1656" s="190" t="s">
        <v>657</v>
      </c>
      <c r="Q1656" s="375"/>
    </row>
    <row r="1657" spans="1:17" ht="51">
      <c r="A1657" s="265">
        <v>10</v>
      </c>
      <c r="B1657" s="190"/>
      <c r="C1657" s="266" t="s">
        <v>41</v>
      </c>
      <c r="D1657" s="267">
        <v>43893</v>
      </c>
      <c r="E1657" s="237" t="s">
        <v>4355</v>
      </c>
      <c r="F1657" s="237" t="s">
        <v>6</v>
      </c>
      <c r="G1657" s="237">
        <v>1286643</v>
      </c>
      <c r="H1657" s="190"/>
      <c r="I1657" s="248" t="s">
        <v>5078</v>
      </c>
      <c r="J1657" s="190"/>
      <c r="K1657" s="190"/>
      <c r="L1657" s="190"/>
      <c r="M1657" s="190"/>
      <c r="N1657" s="268">
        <v>0</v>
      </c>
      <c r="O1657" s="268">
        <v>15344.72</v>
      </c>
      <c r="P1657" s="190" t="s">
        <v>657</v>
      </c>
      <c r="Q1657" s="375"/>
    </row>
    <row r="1658" spans="1:17" ht="51">
      <c r="A1658" s="265">
        <v>10</v>
      </c>
      <c r="B1658" s="190"/>
      <c r="C1658" s="266" t="s">
        <v>41</v>
      </c>
      <c r="D1658" s="267">
        <v>43893</v>
      </c>
      <c r="E1658" s="237" t="s">
        <v>4356</v>
      </c>
      <c r="F1658" s="237" t="s">
        <v>6</v>
      </c>
      <c r="G1658" s="237">
        <v>1286645</v>
      </c>
      <c r="H1658" s="190"/>
      <c r="I1658" s="248" t="s">
        <v>5079</v>
      </c>
      <c r="J1658" s="190"/>
      <c r="K1658" s="190"/>
      <c r="L1658" s="190"/>
      <c r="M1658" s="190"/>
      <c r="N1658" s="268">
        <v>0</v>
      </c>
      <c r="O1658" s="268">
        <v>59927.25</v>
      </c>
      <c r="P1658" s="190" t="s">
        <v>657</v>
      </c>
      <c r="Q1658" s="375"/>
    </row>
    <row r="1659" spans="1:17" ht="51">
      <c r="A1659" s="265">
        <v>10</v>
      </c>
      <c r="B1659" s="190"/>
      <c r="C1659" s="266" t="s">
        <v>41</v>
      </c>
      <c r="D1659" s="267">
        <v>43893</v>
      </c>
      <c r="E1659" s="237" t="s">
        <v>4357</v>
      </c>
      <c r="F1659" s="237" t="s">
        <v>6</v>
      </c>
      <c r="G1659" s="237">
        <v>1286647</v>
      </c>
      <c r="H1659" s="190"/>
      <c r="I1659" s="248" t="s">
        <v>5080</v>
      </c>
      <c r="J1659" s="190"/>
      <c r="K1659" s="190"/>
      <c r="L1659" s="190"/>
      <c r="M1659" s="190"/>
      <c r="N1659" s="268">
        <v>0</v>
      </c>
      <c r="O1659" s="268">
        <v>55231.16</v>
      </c>
      <c r="P1659" s="190" t="s">
        <v>657</v>
      </c>
      <c r="Q1659" s="375"/>
    </row>
    <row r="1660" spans="1:17" ht="51">
      <c r="A1660" s="265">
        <v>10</v>
      </c>
      <c r="B1660" s="190"/>
      <c r="C1660" s="266" t="s">
        <v>41</v>
      </c>
      <c r="D1660" s="267">
        <v>43893</v>
      </c>
      <c r="E1660" s="237" t="s">
        <v>4358</v>
      </c>
      <c r="F1660" s="237" t="s">
        <v>6</v>
      </c>
      <c r="G1660" s="237">
        <v>1286649</v>
      </c>
      <c r="H1660" s="190"/>
      <c r="I1660" s="248" t="s">
        <v>5081</v>
      </c>
      <c r="J1660" s="190"/>
      <c r="K1660" s="190"/>
      <c r="L1660" s="190"/>
      <c r="M1660" s="190"/>
      <c r="N1660" s="268">
        <v>0</v>
      </c>
      <c r="O1660" s="268">
        <v>15777.31</v>
      </c>
      <c r="P1660" s="190" t="s">
        <v>657</v>
      </c>
      <c r="Q1660" s="375"/>
    </row>
    <row r="1661" spans="1:17" ht="76.5">
      <c r="A1661" s="265">
        <v>16</v>
      </c>
      <c r="B1661" s="190"/>
      <c r="C1661" s="266" t="s">
        <v>7133</v>
      </c>
      <c r="D1661" s="267">
        <v>43893</v>
      </c>
      <c r="E1661" s="237" t="s">
        <v>4359</v>
      </c>
      <c r="F1661" s="237" t="s">
        <v>618</v>
      </c>
      <c r="G1661" s="237">
        <v>10376</v>
      </c>
      <c r="H1661" s="190"/>
      <c r="I1661" s="248" t="s">
        <v>5082</v>
      </c>
      <c r="J1661" s="190"/>
      <c r="K1661" s="190"/>
      <c r="L1661" s="190"/>
      <c r="M1661" s="190"/>
      <c r="N1661" s="268">
        <v>4753.99</v>
      </c>
      <c r="O1661" s="268">
        <v>0</v>
      </c>
      <c r="P1661" s="190" t="s">
        <v>657</v>
      </c>
      <c r="Q1661" s="375"/>
    </row>
    <row r="1662" spans="1:17" ht="76.5">
      <c r="A1662" s="265">
        <v>16</v>
      </c>
      <c r="B1662" s="190"/>
      <c r="C1662" s="266" t="s">
        <v>7133</v>
      </c>
      <c r="D1662" s="267">
        <v>43893</v>
      </c>
      <c r="E1662" s="237" t="s">
        <v>4360</v>
      </c>
      <c r="F1662" s="237" t="s">
        <v>618</v>
      </c>
      <c r="G1662" s="237">
        <v>10375</v>
      </c>
      <c r="H1662" s="190"/>
      <c r="I1662" s="248" t="s">
        <v>5083</v>
      </c>
      <c r="J1662" s="190"/>
      <c r="K1662" s="190"/>
      <c r="L1662" s="190"/>
      <c r="M1662" s="190"/>
      <c r="N1662" s="268">
        <v>3624.22</v>
      </c>
      <c r="O1662" s="268">
        <v>0</v>
      </c>
      <c r="P1662" s="190" t="s">
        <v>657</v>
      </c>
      <c r="Q1662" s="375"/>
    </row>
    <row r="1663" spans="1:17" ht="76.5">
      <c r="A1663" s="265">
        <v>16</v>
      </c>
      <c r="B1663" s="190"/>
      <c r="C1663" s="266" t="s">
        <v>7133</v>
      </c>
      <c r="D1663" s="267">
        <v>43893</v>
      </c>
      <c r="E1663" s="237" t="s">
        <v>4361</v>
      </c>
      <c r="F1663" s="237" t="s">
        <v>618</v>
      </c>
      <c r="G1663" s="237">
        <v>10374</v>
      </c>
      <c r="H1663" s="190"/>
      <c r="I1663" s="248" t="s">
        <v>5084</v>
      </c>
      <c r="J1663" s="190"/>
      <c r="K1663" s="190"/>
      <c r="L1663" s="190"/>
      <c r="M1663" s="190"/>
      <c r="N1663" s="268">
        <v>2553.04</v>
      </c>
      <c r="O1663" s="268">
        <v>0</v>
      </c>
      <c r="P1663" s="190" t="s">
        <v>657</v>
      </c>
      <c r="Q1663" s="375"/>
    </row>
    <row r="1664" spans="1:17" ht="51">
      <c r="A1664" s="265" t="s">
        <v>554</v>
      </c>
      <c r="B1664" s="190"/>
      <c r="C1664" s="266" t="s">
        <v>726</v>
      </c>
      <c r="D1664" s="267">
        <v>43893</v>
      </c>
      <c r="E1664" s="237" t="s">
        <v>4362</v>
      </c>
      <c r="F1664" s="237" t="s">
        <v>15</v>
      </c>
      <c r="G1664" s="237">
        <v>1286644</v>
      </c>
      <c r="H1664" s="190"/>
      <c r="I1664" s="248" t="s">
        <v>5085</v>
      </c>
      <c r="J1664" s="190"/>
      <c r="K1664" s="190"/>
      <c r="L1664" s="190"/>
      <c r="M1664" s="190"/>
      <c r="N1664" s="268">
        <v>50</v>
      </c>
      <c r="O1664" s="268">
        <v>0</v>
      </c>
      <c r="P1664" s="190" t="s">
        <v>657</v>
      </c>
      <c r="Q1664" s="375"/>
    </row>
    <row r="1665" spans="1:17" ht="51">
      <c r="A1665" s="265" t="s">
        <v>554</v>
      </c>
      <c r="B1665" s="190"/>
      <c r="C1665" s="266" t="s">
        <v>726</v>
      </c>
      <c r="D1665" s="267">
        <v>43893</v>
      </c>
      <c r="E1665" s="237" t="s">
        <v>4363</v>
      </c>
      <c r="F1665" s="237" t="s">
        <v>15</v>
      </c>
      <c r="G1665" s="237">
        <v>1286646</v>
      </c>
      <c r="H1665" s="190"/>
      <c r="I1665" s="248" t="s">
        <v>5085</v>
      </c>
      <c r="J1665" s="190"/>
      <c r="K1665" s="190"/>
      <c r="L1665" s="190"/>
      <c r="M1665" s="190"/>
      <c r="N1665" s="268">
        <v>50</v>
      </c>
      <c r="O1665" s="268">
        <v>0</v>
      </c>
      <c r="P1665" s="190" t="s">
        <v>657</v>
      </c>
      <c r="Q1665" s="375"/>
    </row>
    <row r="1666" spans="1:17" ht="63.75">
      <c r="A1666" s="265">
        <v>287</v>
      </c>
      <c r="B1666" s="190"/>
      <c r="C1666" s="266" t="s">
        <v>125</v>
      </c>
      <c r="D1666" s="267">
        <v>43893</v>
      </c>
      <c r="E1666" s="237" t="s">
        <v>4364</v>
      </c>
      <c r="F1666" s="237" t="s">
        <v>11</v>
      </c>
      <c r="G1666" s="237">
        <v>979876</v>
      </c>
      <c r="H1666" s="190"/>
      <c r="I1666" s="248" t="s">
        <v>5086</v>
      </c>
      <c r="J1666" s="190"/>
      <c r="K1666" s="190"/>
      <c r="L1666" s="190"/>
      <c r="M1666" s="190"/>
      <c r="N1666" s="268">
        <v>50</v>
      </c>
      <c r="O1666" s="268">
        <v>0</v>
      </c>
      <c r="P1666" s="190" t="s">
        <v>657</v>
      </c>
      <c r="Q1666" s="375"/>
    </row>
    <row r="1667" spans="1:17" ht="76.5">
      <c r="A1667" s="265" t="s">
        <v>556</v>
      </c>
      <c r="B1667" s="190"/>
      <c r="C1667" s="266" t="s">
        <v>714</v>
      </c>
      <c r="D1667" s="267">
        <v>43893</v>
      </c>
      <c r="E1667" s="237" t="s">
        <v>4365</v>
      </c>
      <c r="F1667" s="237" t="s">
        <v>658</v>
      </c>
      <c r="G1667" s="237">
        <v>1302905</v>
      </c>
      <c r="H1667" s="190"/>
      <c r="I1667" s="248" t="s">
        <v>5087</v>
      </c>
      <c r="J1667" s="190"/>
      <c r="K1667" s="190"/>
      <c r="L1667" s="190"/>
      <c r="M1667" s="190"/>
      <c r="N1667" s="268">
        <v>16800</v>
      </c>
      <c r="O1667" s="268">
        <v>0</v>
      </c>
      <c r="P1667" s="190" t="s">
        <v>657</v>
      </c>
      <c r="Q1667" s="375"/>
    </row>
    <row r="1668" spans="1:17" ht="76.5">
      <c r="A1668" s="265" t="s">
        <v>556</v>
      </c>
      <c r="B1668" s="190"/>
      <c r="C1668" s="266" t="s">
        <v>714</v>
      </c>
      <c r="D1668" s="267">
        <v>43893</v>
      </c>
      <c r="E1668" s="237" t="s">
        <v>4365</v>
      </c>
      <c r="F1668" s="237" t="s">
        <v>658</v>
      </c>
      <c r="G1668" s="237">
        <v>1302906</v>
      </c>
      <c r="H1668" s="190"/>
      <c r="I1668" s="248" t="s">
        <v>5088</v>
      </c>
      <c r="J1668" s="190"/>
      <c r="K1668" s="190"/>
      <c r="L1668" s="190"/>
      <c r="M1668" s="190"/>
      <c r="N1668" s="268">
        <v>13838</v>
      </c>
      <c r="O1668" s="268">
        <v>0</v>
      </c>
      <c r="P1668" s="190" t="s">
        <v>657</v>
      </c>
      <c r="Q1668" s="375"/>
    </row>
    <row r="1669" spans="1:17" ht="76.5">
      <c r="A1669" s="265" t="s">
        <v>556</v>
      </c>
      <c r="B1669" s="190"/>
      <c r="C1669" s="266" t="s">
        <v>714</v>
      </c>
      <c r="D1669" s="267">
        <v>43893</v>
      </c>
      <c r="E1669" s="237" t="s">
        <v>4365</v>
      </c>
      <c r="F1669" s="237" t="s">
        <v>658</v>
      </c>
      <c r="G1669" s="237">
        <v>1302907</v>
      </c>
      <c r="H1669" s="190"/>
      <c r="I1669" s="248" t="s">
        <v>5089</v>
      </c>
      <c r="J1669" s="190"/>
      <c r="K1669" s="190"/>
      <c r="L1669" s="190"/>
      <c r="M1669" s="190"/>
      <c r="N1669" s="268">
        <v>14775</v>
      </c>
      <c r="O1669" s="268">
        <v>0</v>
      </c>
      <c r="P1669" s="190" t="s">
        <v>657</v>
      </c>
      <c r="Q1669" s="375"/>
    </row>
    <row r="1670" spans="1:17" ht="76.5">
      <c r="A1670" s="265" t="s">
        <v>556</v>
      </c>
      <c r="B1670" s="190"/>
      <c r="C1670" s="266" t="s">
        <v>714</v>
      </c>
      <c r="D1670" s="267">
        <v>43893</v>
      </c>
      <c r="E1670" s="237" t="s">
        <v>4365</v>
      </c>
      <c r="F1670" s="237" t="s">
        <v>658</v>
      </c>
      <c r="G1670" s="237">
        <v>1302908</v>
      </c>
      <c r="H1670" s="190"/>
      <c r="I1670" s="248" t="s">
        <v>5090</v>
      </c>
      <c r="J1670" s="190"/>
      <c r="K1670" s="190"/>
      <c r="L1670" s="190"/>
      <c r="M1670" s="190"/>
      <c r="N1670" s="268">
        <v>8625</v>
      </c>
      <c r="O1670" s="268">
        <v>0</v>
      </c>
      <c r="P1670" s="190" t="s">
        <v>657</v>
      </c>
      <c r="Q1670" s="375"/>
    </row>
    <row r="1671" spans="1:17" ht="76.5">
      <c r="A1671" s="265" t="s">
        <v>556</v>
      </c>
      <c r="B1671" s="190"/>
      <c r="C1671" s="266" t="s">
        <v>714</v>
      </c>
      <c r="D1671" s="267">
        <v>43893</v>
      </c>
      <c r="E1671" s="237" t="s">
        <v>4365</v>
      </c>
      <c r="F1671" s="237" t="s">
        <v>658</v>
      </c>
      <c r="G1671" s="237">
        <v>1302909</v>
      </c>
      <c r="H1671" s="190"/>
      <c r="I1671" s="248" t="s">
        <v>5091</v>
      </c>
      <c r="J1671" s="190"/>
      <c r="K1671" s="190"/>
      <c r="L1671" s="190"/>
      <c r="M1671" s="190"/>
      <c r="N1671" s="268">
        <v>12975</v>
      </c>
      <c r="O1671" s="268">
        <v>0</v>
      </c>
      <c r="P1671" s="190" t="s">
        <v>657</v>
      </c>
      <c r="Q1671" s="375"/>
    </row>
    <row r="1672" spans="1:17" ht="76.5">
      <c r="A1672" s="265" t="s">
        <v>556</v>
      </c>
      <c r="B1672" s="190"/>
      <c r="C1672" s="266" t="s">
        <v>714</v>
      </c>
      <c r="D1672" s="267">
        <v>43893</v>
      </c>
      <c r="E1672" s="237" t="s">
        <v>4365</v>
      </c>
      <c r="F1672" s="237" t="s">
        <v>658</v>
      </c>
      <c r="G1672" s="237">
        <v>1302910</v>
      </c>
      <c r="H1672" s="190"/>
      <c r="I1672" s="248" t="s">
        <v>5092</v>
      </c>
      <c r="J1672" s="190"/>
      <c r="K1672" s="190"/>
      <c r="L1672" s="190"/>
      <c r="M1672" s="190"/>
      <c r="N1672" s="268">
        <v>6225</v>
      </c>
      <c r="O1672" s="268">
        <v>0</v>
      </c>
      <c r="P1672" s="190" t="s">
        <v>657</v>
      </c>
      <c r="Q1672" s="375"/>
    </row>
    <row r="1673" spans="1:17" ht="76.5">
      <c r="A1673" s="265" t="s">
        <v>556</v>
      </c>
      <c r="B1673" s="190"/>
      <c r="C1673" s="266" t="s">
        <v>714</v>
      </c>
      <c r="D1673" s="267">
        <v>43893</v>
      </c>
      <c r="E1673" s="237" t="s">
        <v>4365</v>
      </c>
      <c r="F1673" s="237" t="s">
        <v>658</v>
      </c>
      <c r="G1673" s="237">
        <v>1299944</v>
      </c>
      <c r="H1673" s="190"/>
      <c r="I1673" s="248" t="s">
        <v>5093</v>
      </c>
      <c r="J1673" s="190"/>
      <c r="K1673" s="190"/>
      <c r="L1673" s="190"/>
      <c r="M1673" s="190"/>
      <c r="N1673" s="268">
        <v>19360</v>
      </c>
      <c r="O1673" s="268">
        <v>0</v>
      </c>
      <c r="P1673" s="190" t="s">
        <v>657</v>
      </c>
      <c r="Q1673" s="375"/>
    </row>
    <row r="1674" spans="1:17" ht="76.5">
      <c r="A1674" s="265" t="s">
        <v>556</v>
      </c>
      <c r="B1674" s="190"/>
      <c r="C1674" s="266" t="s">
        <v>714</v>
      </c>
      <c r="D1674" s="267">
        <v>43893</v>
      </c>
      <c r="E1674" s="237" t="s">
        <v>4365</v>
      </c>
      <c r="F1674" s="237" t="s">
        <v>658</v>
      </c>
      <c r="G1674" s="237">
        <v>1302911</v>
      </c>
      <c r="H1674" s="190"/>
      <c r="I1674" s="248" t="s">
        <v>5094</v>
      </c>
      <c r="J1674" s="190"/>
      <c r="K1674" s="190"/>
      <c r="L1674" s="190"/>
      <c r="M1674" s="190"/>
      <c r="N1674" s="268">
        <v>4425</v>
      </c>
      <c r="O1674" s="268">
        <v>0</v>
      </c>
      <c r="P1674" s="190" t="s">
        <v>657</v>
      </c>
      <c r="Q1674" s="375"/>
    </row>
    <row r="1675" spans="1:17" ht="63.75">
      <c r="A1675" s="265" t="s">
        <v>556</v>
      </c>
      <c r="B1675" s="190"/>
      <c r="C1675" s="266" t="s">
        <v>714</v>
      </c>
      <c r="D1675" s="267">
        <v>43893</v>
      </c>
      <c r="E1675" s="237" t="s">
        <v>4365</v>
      </c>
      <c r="F1675" s="237" t="s">
        <v>658</v>
      </c>
      <c r="G1675" s="237">
        <v>1299945</v>
      </c>
      <c r="H1675" s="190"/>
      <c r="I1675" s="248" t="s">
        <v>5095</v>
      </c>
      <c r="J1675" s="190"/>
      <c r="K1675" s="190"/>
      <c r="L1675" s="190"/>
      <c r="M1675" s="190"/>
      <c r="N1675" s="268">
        <v>13350</v>
      </c>
      <c r="O1675" s="268">
        <v>0</v>
      </c>
      <c r="P1675" s="190" t="s">
        <v>657</v>
      </c>
      <c r="Q1675" s="375"/>
    </row>
    <row r="1676" spans="1:17" ht="76.5">
      <c r="A1676" s="265" t="s">
        <v>556</v>
      </c>
      <c r="B1676" s="190"/>
      <c r="C1676" s="266" t="s">
        <v>714</v>
      </c>
      <c r="D1676" s="267">
        <v>43893</v>
      </c>
      <c r="E1676" s="237" t="s">
        <v>4365</v>
      </c>
      <c r="F1676" s="237" t="s">
        <v>658</v>
      </c>
      <c r="G1676" s="237">
        <v>1302912</v>
      </c>
      <c r="H1676" s="190"/>
      <c r="I1676" s="248" t="s">
        <v>5096</v>
      </c>
      <c r="J1676" s="190"/>
      <c r="K1676" s="190"/>
      <c r="L1676" s="190"/>
      <c r="M1676" s="190"/>
      <c r="N1676" s="268">
        <v>17362.5</v>
      </c>
      <c r="O1676" s="268">
        <v>0</v>
      </c>
      <c r="P1676" s="190" t="s">
        <v>657</v>
      </c>
      <c r="Q1676" s="375"/>
    </row>
    <row r="1677" spans="1:17" ht="76.5">
      <c r="A1677" s="265" t="s">
        <v>556</v>
      </c>
      <c r="B1677" s="190"/>
      <c r="C1677" s="266" t="s">
        <v>714</v>
      </c>
      <c r="D1677" s="267">
        <v>43893</v>
      </c>
      <c r="E1677" s="237" t="s">
        <v>4365</v>
      </c>
      <c r="F1677" s="237" t="s">
        <v>658</v>
      </c>
      <c r="G1677" s="237">
        <v>1299942</v>
      </c>
      <c r="H1677" s="190"/>
      <c r="I1677" s="248" t="s">
        <v>5097</v>
      </c>
      <c r="J1677" s="190"/>
      <c r="K1677" s="190"/>
      <c r="L1677" s="190"/>
      <c r="M1677" s="190"/>
      <c r="N1677" s="268">
        <v>11088.5</v>
      </c>
      <c r="O1677" s="268">
        <v>0</v>
      </c>
      <c r="P1677" s="190" t="s">
        <v>657</v>
      </c>
      <c r="Q1677" s="375"/>
    </row>
    <row r="1678" spans="1:17" ht="76.5">
      <c r="A1678" s="265" t="s">
        <v>556</v>
      </c>
      <c r="B1678" s="190"/>
      <c r="C1678" s="266" t="s">
        <v>714</v>
      </c>
      <c r="D1678" s="267">
        <v>43893</v>
      </c>
      <c r="E1678" s="237" t="s">
        <v>4365</v>
      </c>
      <c r="F1678" s="237" t="s">
        <v>658</v>
      </c>
      <c r="G1678" s="237">
        <v>1302913</v>
      </c>
      <c r="H1678" s="190"/>
      <c r="I1678" s="248" t="s">
        <v>5098</v>
      </c>
      <c r="J1678" s="190"/>
      <c r="K1678" s="190"/>
      <c r="L1678" s="190"/>
      <c r="M1678" s="190"/>
      <c r="N1678" s="268">
        <v>18201</v>
      </c>
      <c r="O1678" s="268">
        <v>0</v>
      </c>
      <c r="P1678" s="190" t="s">
        <v>657</v>
      </c>
      <c r="Q1678" s="375"/>
    </row>
    <row r="1679" spans="1:17" ht="63.75">
      <c r="A1679" s="265" t="s">
        <v>556</v>
      </c>
      <c r="B1679" s="190"/>
      <c r="C1679" s="266" t="s">
        <v>714</v>
      </c>
      <c r="D1679" s="267">
        <v>43893</v>
      </c>
      <c r="E1679" s="237" t="s">
        <v>4365</v>
      </c>
      <c r="F1679" s="237" t="s">
        <v>658</v>
      </c>
      <c r="G1679" s="237">
        <v>1300505</v>
      </c>
      <c r="H1679" s="190"/>
      <c r="I1679" s="248" t="s">
        <v>5099</v>
      </c>
      <c r="J1679" s="190"/>
      <c r="K1679" s="190"/>
      <c r="L1679" s="190"/>
      <c r="M1679" s="190"/>
      <c r="N1679" s="268">
        <v>11925</v>
      </c>
      <c r="O1679" s="268">
        <v>0</v>
      </c>
      <c r="P1679" s="190" t="s">
        <v>657</v>
      </c>
      <c r="Q1679" s="375"/>
    </row>
    <row r="1680" spans="1:17" ht="76.5">
      <c r="A1680" s="265" t="s">
        <v>556</v>
      </c>
      <c r="B1680" s="190"/>
      <c r="C1680" s="266" t="s">
        <v>714</v>
      </c>
      <c r="D1680" s="267">
        <v>43893</v>
      </c>
      <c r="E1680" s="237" t="s">
        <v>4365</v>
      </c>
      <c r="F1680" s="237" t="s">
        <v>658</v>
      </c>
      <c r="G1680" s="237">
        <v>1302914</v>
      </c>
      <c r="H1680" s="190"/>
      <c r="I1680" s="248" t="s">
        <v>5100</v>
      </c>
      <c r="J1680" s="190"/>
      <c r="K1680" s="190"/>
      <c r="L1680" s="190"/>
      <c r="M1680" s="190"/>
      <c r="N1680" s="268">
        <v>12150</v>
      </c>
      <c r="O1680" s="268">
        <v>0</v>
      </c>
      <c r="P1680" s="190" t="s">
        <v>657</v>
      </c>
      <c r="Q1680" s="375"/>
    </row>
    <row r="1681" spans="1:17" ht="76.5">
      <c r="A1681" s="265" t="s">
        <v>556</v>
      </c>
      <c r="B1681" s="190"/>
      <c r="C1681" s="266" t="s">
        <v>714</v>
      </c>
      <c r="D1681" s="267">
        <v>43893</v>
      </c>
      <c r="E1681" s="237" t="s">
        <v>4365</v>
      </c>
      <c r="F1681" s="237" t="s">
        <v>658</v>
      </c>
      <c r="G1681" s="237">
        <v>1299940</v>
      </c>
      <c r="H1681" s="190"/>
      <c r="I1681" s="248" t="s">
        <v>5101</v>
      </c>
      <c r="J1681" s="190"/>
      <c r="K1681" s="190"/>
      <c r="L1681" s="190"/>
      <c r="M1681" s="190"/>
      <c r="N1681" s="268">
        <v>2700</v>
      </c>
      <c r="O1681" s="268">
        <v>0</v>
      </c>
      <c r="P1681" s="190" t="s">
        <v>657</v>
      </c>
      <c r="Q1681" s="375"/>
    </row>
    <row r="1682" spans="1:17" ht="76.5">
      <c r="A1682" s="265" t="s">
        <v>556</v>
      </c>
      <c r="B1682" s="190"/>
      <c r="C1682" s="266" t="s">
        <v>714</v>
      </c>
      <c r="D1682" s="267">
        <v>43893</v>
      </c>
      <c r="E1682" s="237" t="s">
        <v>4365</v>
      </c>
      <c r="F1682" s="237" t="s">
        <v>658</v>
      </c>
      <c r="G1682" s="237">
        <v>1302915</v>
      </c>
      <c r="H1682" s="190"/>
      <c r="I1682" s="248" t="s">
        <v>5102</v>
      </c>
      <c r="J1682" s="190"/>
      <c r="K1682" s="190"/>
      <c r="L1682" s="190"/>
      <c r="M1682" s="190"/>
      <c r="N1682" s="268">
        <v>17700</v>
      </c>
      <c r="O1682" s="268">
        <v>0</v>
      </c>
      <c r="P1682" s="190" t="s">
        <v>657</v>
      </c>
      <c r="Q1682" s="375"/>
    </row>
    <row r="1683" spans="1:17" ht="76.5">
      <c r="A1683" s="265" t="s">
        <v>556</v>
      </c>
      <c r="B1683" s="190"/>
      <c r="C1683" s="266" t="s">
        <v>714</v>
      </c>
      <c r="D1683" s="267">
        <v>43893</v>
      </c>
      <c r="E1683" s="237" t="s">
        <v>4365</v>
      </c>
      <c r="F1683" s="237" t="s">
        <v>658</v>
      </c>
      <c r="G1683" s="237">
        <v>1302473</v>
      </c>
      <c r="H1683" s="190"/>
      <c r="I1683" s="248" t="s">
        <v>5103</v>
      </c>
      <c r="J1683" s="190"/>
      <c r="K1683" s="190"/>
      <c r="L1683" s="190"/>
      <c r="M1683" s="190"/>
      <c r="N1683" s="268">
        <v>13125</v>
      </c>
      <c r="O1683" s="268">
        <v>0</v>
      </c>
      <c r="P1683" s="190" t="s">
        <v>657</v>
      </c>
      <c r="Q1683" s="375"/>
    </row>
    <row r="1684" spans="1:17" ht="76.5">
      <c r="A1684" s="265" t="s">
        <v>556</v>
      </c>
      <c r="B1684" s="190"/>
      <c r="C1684" s="266" t="s">
        <v>714</v>
      </c>
      <c r="D1684" s="267">
        <v>43893</v>
      </c>
      <c r="E1684" s="237" t="s">
        <v>4365</v>
      </c>
      <c r="F1684" s="237" t="s">
        <v>658</v>
      </c>
      <c r="G1684" s="237">
        <v>1302916</v>
      </c>
      <c r="H1684" s="190"/>
      <c r="I1684" s="248" t="s">
        <v>5104</v>
      </c>
      <c r="J1684" s="190"/>
      <c r="K1684" s="190"/>
      <c r="L1684" s="190"/>
      <c r="M1684" s="190"/>
      <c r="N1684" s="268">
        <v>15000</v>
      </c>
      <c r="O1684" s="268">
        <v>0</v>
      </c>
      <c r="P1684" s="190" t="s">
        <v>657</v>
      </c>
      <c r="Q1684" s="375"/>
    </row>
    <row r="1685" spans="1:17" ht="76.5">
      <c r="A1685" s="265" t="s">
        <v>556</v>
      </c>
      <c r="B1685" s="190"/>
      <c r="C1685" s="266" t="s">
        <v>714</v>
      </c>
      <c r="D1685" s="267">
        <v>43893</v>
      </c>
      <c r="E1685" s="237" t="s">
        <v>4365</v>
      </c>
      <c r="F1685" s="237" t="s">
        <v>658</v>
      </c>
      <c r="G1685" s="237">
        <v>1298491</v>
      </c>
      <c r="H1685" s="190"/>
      <c r="I1685" s="248" t="s">
        <v>5105</v>
      </c>
      <c r="J1685" s="190"/>
      <c r="K1685" s="190"/>
      <c r="L1685" s="190"/>
      <c r="M1685" s="190"/>
      <c r="N1685" s="268">
        <v>19838</v>
      </c>
      <c r="O1685" s="268">
        <v>0</v>
      </c>
      <c r="P1685" s="190" t="s">
        <v>657</v>
      </c>
      <c r="Q1685" s="375"/>
    </row>
    <row r="1686" spans="1:17" ht="76.5">
      <c r="A1686" s="265" t="s">
        <v>556</v>
      </c>
      <c r="B1686" s="190"/>
      <c r="C1686" s="266" t="s">
        <v>714</v>
      </c>
      <c r="D1686" s="267">
        <v>43893</v>
      </c>
      <c r="E1686" s="237" t="s">
        <v>4365</v>
      </c>
      <c r="F1686" s="237" t="s">
        <v>658</v>
      </c>
      <c r="G1686" s="237">
        <v>1302917</v>
      </c>
      <c r="H1686" s="190"/>
      <c r="I1686" s="248" t="s">
        <v>5106</v>
      </c>
      <c r="J1686" s="190"/>
      <c r="K1686" s="190"/>
      <c r="L1686" s="190"/>
      <c r="M1686" s="190"/>
      <c r="N1686" s="268">
        <v>18525</v>
      </c>
      <c r="O1686" s="268">
        <v>0</v>
      </c>
      <c r="P1686" s="190" t="s">
        <v>657</v>
      </c>
      <c r="Q1686" s="375"/>
    </row>
    <row r="1687" spans="1:17" ht="76.5">
      <c r="A1687" s="265" t="s">
        <v>556</v>
      </c>
      <c r="B1687" s="190"/>
      <c r="C1687" s="266" t="s">
        <v>714</v>
      </c>
      <c r="D1687" s="267">
        <v>43893</v>
      </c>
      <c r="E1687" s="237" t="s">
        <v>4365</v>
      </c>
      <c r="F1687" s="237" t="s">
        <v>658</v>
      </c>
      <c r="G1687" s="237">
        <v>1302474</v>
      </c>
      <c r="H1687" s="190"/>
      <c r="I1687" s="248" t="s">
        <v>5107</v>
      </c>
      <c r="J1687" s="190"/>
      <c r="K1687" s="190"/>
      <c r="L1687" s="190"/>
      <c r="M1687" s="190"/>
      <c r="N1687" s="268">
        <v>13388</v>
      </c>
      <c r="O1687" s="268">
        <v>0</v>
      </c>
      <c r="P1687" s="190" t="s">
        <v>657</v>
      </c>
      <c r="Q1687" s="375"/>
    </row>
    <row r="1688" spans="1:17" ht="76.5">
      <c r="A1688" s="265" t="s">
        <v>556</v>
      </c>
      <c r="B1688" s="190"/>
      <c r="C1688" s="266" t="s">
        <v>714</v>
      </c>
      <c r="D1688" s="267">
        <v>43893</v>
      </c>
      <c r="E1688" s="237" t="s">
        <v>4365</v>
      </c>
      <c r="F1688" s="237" t="s">
        <v>658</v>
      </c>
      <c r="G1688" s="237">
        <v>1302918</v>
      </c>
      <c r="H1688" s="190"/>
      <c r="I1688" s="248" t="s">
        <v>5108</v>
      </c>
      <c r="J1688" s="190"/>
      <c r="K1688" s="190"/>
      <c r="L1688" s="190"/>
      <c r="M1688" s="190"/>
      <c r="N1688" s="268">
        <v>14363</v>
      </c>
      <c r="O1688" s="268">
        <v>0</v>
      </c>
      <c r="P1688" s="190" t="s">
        <v>657</v>
      </c>
      <c r="Q1688" s="375"/>
    </row>
    <row r="1689" spans="1:17" ht="76.5">
      <c r="A1689" s="265" t="s">
        <v>556</v>
      </c>
      <c r="B1689" s="190"/>
      <c r="C1689" s="266" t="s">
        <v>714</v>
      </c>
      <c r="D1689" s="267">
        <v>43893</v>
      </c>
      <c r="E1689" s="237" t="s">
        <v>4365</v>
      </c>
      <c r="F1689" s="237" t="s">
        <v>658</v>
      </c>
      <c r="G1689" s="237">
        <v>1302919</v>
      </c>
      <c r="H1689" s="190"/>
      <c r="I1689" s="248" t="s">
        <v>5109</v>
      </c>
      <c r="J1689" s="190"/>
      <c r="K1689" s="190"/>
      <c r="L1689" s="190"/>
      <c r="M1689" s="190"/>
      <c r="N1689" s="268">
        <v>48750</v>
      </c>
      <c r="O1689" s="268">
        <v>0</v>
      </c>
      <c r="P1689" s="190" t="s">
        <v>657</v>
      </c>
      <c r="Q1689" s="375"/>
    </row>
    <row r="1690" spans="1:17" ht="76.5">
      <c r="A1690" s="265" t="s">
        <v>556</v>
      </c>
      <c r="B1690" s="190"/>
      <c r="C1690" s="266" t="s">
        <v>714</v>
      </c>
      <c r="D1690" s="267">
        <v>43893</v>
      </c>
      <c r="E1690" s="237" t="s">
        <v>4365</v>
      </c>
      <c r="F1690" s="237" t="s">
        <v>658</v>
      </c>
      <c r="G1690" s="237">
        <v>1302898</v>
      </c>
      <c r="H1690" s="190"/>
      <c r="I1690" s="248" t="s">
        <v>5110</v>
      </c>
      <c r="J1690" s="190"/>
      <c r="K1690" s="190"/>
      <c r="L1690" s="190"/>
      <c r="M1690" s="190"/>
      <c r="N1690" s="268">
        <v>34250</v>
      </c>
      <c r="O1690" s="268">
        <v>0</v>
      </c>
      <c r="P1690" s="190" t="s">
        <v>657</v>
      </c>
      <c r="Q1690" s="375"/>
    </row>
    <row r="1691" spans="1:17" ht="76.5">
      <c r="A1691" s="265" t="s">
        <v>556</v>
      </c>
      <c r="B1691" s="190"/>
      <c r="C1691" s="266" t="s">
        <v>714</v>
      </c>
      <c r="D1691" s="267">
        <v>43893</v>
      </c>
      <c r="E1691" s="237" t="s">
        <v>4365</v>
      </c>
      <c r="F1691" s="237" t="s">
        <v>658</v>
      </c>
      <c r="G1691" s="237">
        <v>1302920</v>
      </c>
      <c r="H1691" s="190"/>
      <c r="I1691" s="248" t="s">
        <v>5111</v>
      </c>
      <c r="J1691" s="190"/>
      <c r="K1691" s="190"/>
      <c r="L1691" s="190"/>
      <c r="M1691" s="190"/>
      <c r="N1691" s="268">
        <v>1800</v>
      </c>
      <c r="O1691" s="268">
        <v>0</v>
      </c>
      <c r="P1691" s="190" t="s">
        <v>657</v>
      </c>
      <c r="Q1691" s="375"/>
    </row>
    <row r="1692" spans="1:17" ht="76.5">
      <c r="A1692" s="265" t="s">
        <v>556</v>
      </c>
      <c r="B1692" s="190"/>
      <c r="C1692" s="266" t="s">
        <v>714</v>
      </c>
      <c r="D1692" s="267">
        <v>43893</v>
      </c>
      <c r="E1692" s="237" t="s">
        <v>4365</v>
      </c>
      <c r="F1692" s="237" t="s">
        <v>658</v>
      </c>
      <c r="G1692" s="237">
        <v>1302921</v>
      </c>
      <c r="H1692" s="190"/>
      <c r="I1692" s="248" t="s">
        <v>5112</v>
      </c>
      <c r="J1692" s="190"/>
      <c r="K1692" s="190"/>
      <c r="L1692" s="190"/>
      <c r="M1692" s="190"/>
      <c r="N1692" s="268">
        <v>10500</v>
      </c>
      <c r="O1692" s="268">
        <v>0</v>
      </c>
      <c r="P1692" s="190" t="s">
        <v>657</v>
      </c>
      <c r="Q1692" s="375"/>
    </row>
    <row r="1693" spans="1:17" ht="76.5">
      <c r="A1693" s="265" t="s">
        <v>556</v>
      </c>
      <c r="B1693" s="190"/>
      <c r="C1693" s="266" t="s">
        <v>714</v>
      </c>
      <c r="D1693" s="267">
        <v>43893</v>
      </c>
      <c r="E1693" s="237" t="s">
        <v>4365</v>
      </c>
      <c r="F1693" s="237" t="s">
        <v>658</v>
      </c>
      <c r="G1693" s="237">
        <v>1302899</v>
      </c>
      <c r="H1693" s="190"/>
      <c r="I1693" s="248" t="s">
        <v>5113</v>
      </c>
      <c r="J1693" s="190"/>
      <c r="K1693" s="190"/>
      <c r="L1693" s="190"/>
      <c r="M1693" s="190"/>
      <c r="N1693" s="268">
        <v>10294</v>
      </c>
      <c r="O1693" s="268">
        <v>0</v>
      </c>
      <c r="P1693" s="190" t="s">
        <v>657</v>
      </c>
      <c r="Q1693" s="375"/>
    </row>
    <row r="1694" spans="1:17" ht="76.5">
      <c r="A1694" s="265" t="s">
        <v>556</v>
      </c>
      <c r="B1694" s="190"/>
      <c r="C1694" s="266" t="s">
        <v>714</v>
      </c>
      <c r="D1694" s="267">
        <v>43893</v>
      </c>
      <c r="E1694" s="237" t="s">
        <v>4365</v>
      </c>
      <c r="F1694" s="237" t="s">
        <v>658</v>
      </c>
      <c r="G1694" s="237">
        <v>1302922</v>
      </c>
      <c r="H1694" s="190"/>
      <c r="I1694" s="248" t="s">
        <v>5114</v>
      </c>
      <c r="J1694" s="190"/>
      <c r="K1694" s="190"/>
      <c r="L1694" s="190"/>
      <c r="M1694" s="190"/>
      <c r="N1694" s="268">
        <v>5500</v>
      </c>
      <c r="O1694" s="268">
        <v>0</v>
      </c>
      <c r="P1694" s="190" t="s">
        <v>657</v>
      </c>
      <c r="Q1694" s="375"/>
    </row>
    <row r="1695" spans="1:17" ht="76.5">
      <c r="A1695" s="265" t="s">
        <v>556</v>
      </c>
      <c r="B1695" s="190"/>
      <c r="C1695" s="266" t="s">
        <v>714</v>
      </c>
      <c r="D1695" s="267">
        <v>43893</v>
      </c>
      <c r="E1695" s="237" t="s">
        <v>4365</v>
      </c>
      <c r="F1695" s="237" t="s">
        <v>658</v>
      </c>
      <c r="G1695" s="237">
        <v>1302923</v>
      </c>
      <c r="H1695" s="190"/>
      <c r="I1695" s="248" t="s">
        <v>5115</v>
      </c>
      <c r="J1695" s="190"/>
      <c r="K1695" s="190"/>
      <c r="L1695" s="190"/>
      <c r="M1695" s="190"/>
      <c r="N1695" s="268">
        <v>13050</v>
      </c>
      <c r="O1695" s="268">
        <v>0</v>
      </c>
      <c r="P1695" s="190" t="s">
        <v>657</v>
      </c>
      <c r="Q1695" s="375"/>
    </row>
    <row r="1696" spans="1:17" ht="76.5">
      <c r="A1696" s="265" t="s">
        <v>556</v>
      </c>
      <c r="B1696" s="190"/>
      <c r="C1696" s="266" t="s">
        <v>714</v>
      </c>
      <c r="D1696" s="267">
        <v>43893</v>
      </c>
      <c r="E1696" s="237" t="s">
        <v>4365</v>
      </c>
      <c r="F1696" s="237" t="s">
        <v>658</v>
      </c>
      <c r="G1696" s="237">
        <v>1302900</v>
      </c>
      <c r="H1696" s="190"/>
      <c r="I1696" s="248" t="s">
        <v>5116</v>
      </c>
      <c r="J1696" s="190"/>
      <c r="K1696" s="190"/>
      <c r="L1696" s="190"/>
      <c r="M1696" s="190"/>
      <c r="N1696" s="268">
        <v>15900</v>
      </c>
      <c r="O1696" s="268">
        <v>0</v>
      </c>
      <c r="P1696" s="190" t="s">
        <v>657</v>
      </c>
      <c r="Q1696" s="375"/>
    </row>
    <row r="1697" spans="1:17" ht="63.75">
      <c r="A1697" s="265" t="s">
        <v>556</v>
      </c>
      <c r="B1697" s="190"/>
      <c r="C1697" s="266" t="s">
        <v>714</v>
      </c>
      <c r="D1697" s="267">
        <v>43893</v>
      </c>
      <c r="E1697" s="237" t="s">
        <v>4365</v>
      </c>
      <c r="F1697" s="237" t="s">
        <v>658</v>
      </c>
      <c r="G1697" s="237">
        <v>1302961</v>
      </c>
      <c r="H1697" s="190"/>
      <c r="I1697" s="248" t="s">
        <v>5117</v>
      </c>
      <c r="J1697" s="190"/>
      <c r="K1697" s="190"/>
      <c r="L1697" s="190"/>
      <c r="M1697" s="190"/>
      <c r="N1697" s="268">
        <v>16013</v>
      </c>
      <c r="O1697" s="268">
        <v>0</v>
      </c>
      <c r="P1697" s="190" t="s">
        <v>657</v>
      </c>
      <c r="Q1697" s="375"/>
    </row>
    <row r="1698" spans="1:17" ht="76.5">
      <c r="A1698" s="265" t="s">
        <v>556</v>
      </c>
      <c r="B1698" s="190"/>
      <c r="C1698" s="266" t="s">
        <v>714</v>
      </c>
      <c r="D1698" s="267">
        <v>43893</v>
      </c>
      <c r="E1698" s="237" t="s">
        <v>4365</v>
      </c>
      <c r="F1698" s="237" t="s">
        <v>658</v>
      </c>
      <c r="G1698" s="237">
        <v>1302962</v>
      </c>
      <c r="H1698" s="190"/>
      <c r="I1698" s="248" t="s">
        <v>5118</v>
      </c>
      <c r="J1698" s="190"/>
      <c r="K1698" s="190"/>
      <c r="L1698" s="190"/>
      <c r="M1698" s="190"/>
      <c r="N1698" s="268">
        <v>8750</v>
      </c>
      <c r="O1698" s="268">
        <v>0</v>
      </c>
      <c r="P1698" s="190" t="s">
        <v>657</v>
      </c>
      <c r="Q1698" s="375"/>
    </row>
    <row r="1699" spans="1:17" ht="76.5">
      <c r="A1699" s="265" t="s">
        <v>556</v>
      </c>
      <c r="B1699" s="190"/>
      <c r="C1699" s="266" t="s">
        <v>714</v>
      </c>
      <c r="D1699" s="267">
        <v>43893</v>
      </c>
      <c r="E1699" s="237" t="s">
        <v>4365</v>
      </c>
      <c r="F1699" s="237" t="s">
        <v>658</v>
      </c>
      <c r="G1699" s="237">
        <v>1302901</v>
      </c>
      <c r="H1699" s="190"/>
      <c r="I1699" s="248" t="s">
        <v>5119</v>
      </c>
      <c r="J1699" s="190"/>
      <c r="K1699" s="190"/>
      <c r="L1699" s="190"/>
      <c r="M1699" s="190"/>
      <c r="N1699" s="268">
        <v>14850</v>
      </c>
      <c r="O1699" s="268">
        <v>0</v>
      </c>
      <c r="P1699" s="190" t="s">
        <v>657</v>
      </c>
      <c r="Q1699" s="375"/>
    </row>
    <row r="1700" spans="1:17" ht="76.5">
      <c r="A1700" s="265" t="s">
        <v>556</v>
      </c>
      <c r="B1700" s="190"/>
      <c r="C1700" s="266" t="s">
        <v>714</v>
      </c>
      <c r="D1700" s="267">
        <v>43893</v>
      </c>
      <c r="E1700" s="237" t="s">
        <v>4365</v>
      </c>
      <c r="F1700" s="237" t="s">
        <v>658</v>
      </c>
      <c r="G1700" s="237">
        <v>1302963</v>
      </c>
      <c r="H1700" s="190"/>
      <c r="I1700" s="248" t="s">
        <v>5120</v>
      </c>
      <c r="J1700" s="190"/>
      <c r="K1700" s="190"/>
      <c r="L1700" s="190"/>
      <c r="M1700" s="190"/>
      <c r="N1700" s="268">
        <v>15000</v>
      </c>
      <c r="O1700" s="268">
        <v>0</v>
      </c>
      <c r="P1700" s="190" t="s">
        <v>657</v>
      </c>
      <c r="Q1700" s="375"/>
    </row>
    <row r="1701" spans="1:17" ht="76.5">
      <c r="A1701" s="265" t="s">
        <v>556</v>
      </c>
      <c r="B1701" s="190"/>
      <c r="C1701" s="266" t="s">
        <v>714</v>
      </c>
      <c r="D1701" s="267">
        <v>43893</v>
      </c>
      <c r="E1701" s="237" t="s">
        <v>4365</v>
      </c>
      <c r="F1701" s="237" t="s">
        <v>658</v>
      </c>
      <c r="G1701" s="237">
        <v>1302964</v>
      </c>
      <c r="H1701" s="190"/>
      <c r="I1701" s="248" t="s">
        <v>5121</v>
      </c>
      <c r="J1701" s="190"/>
      <c r="K1701" s="190"/>
      <c r="L1701" s="190"/>
      <c r="M1701" s="190"/>
      <c r="N1701" s="268">
        <v>14250</v>
      </c>
      <c r="O1701" s="268">
        <v>0</v>
      </c>
      <c r="P1701" s="190" t="s">
        <v>657</v>
      </c>
      <c r="Q1701" s="375"/>
    </row>
    <row r="1702" spans="1:17" ht="76.5">
      <c r="A1702" s="265" t="s">
        <v>556</v>
      </c>
      <c r="B1702" s="190"/>
      <c r="C1702" s="266" t="s">
        <v>714</v>
      </c>
      <c r="D1702" s="267">
        <v>43893</v>
      </c>
      <c r="E1702" s="237" t="s">
        <v>4365</v>
      </c>
      <c r="F1702" s="237" t="s">
        <v>658</v>
      </c>
      <c r="G1702" s="237">
        <v>1302902</v>
      </c>
      <c r="H1702" s="190"/>
      <c r="I1702" s="248" t="s">
        <v>5122</v>
      </c>
      <c r="J1702" s="190"/>
      <c r="K1702" s="190"/>
      <c r="L1702" s="190"/>
      <c r="M1702" s="190"/>
      <c r="N1702" s="268">
        <v>13313</v>
      </c>
      <c r="O1702" s="268">
        <v>0</v>
      </c>
      <c r="P1702" s="190" t="s">
        <v>657</v>
      </c>
      <c r="Q1702" s="375"/>
    </row>
    <row r="1703" spans="1:17" ht="76.5">
      <c r="A1703" s="265" t="s">
        <v>556</v>
      </c>
      <c r="B1703" s="190"/>
      <c r="C1703" s="266" t="s">
        <v>714</v>
      </c>
      <c r="D1703" s="267">
        <v>43893</v>
      </c>
      <c r="E1703" s="237" t="s">
        <v>4365</v>
      </c>
      <c r="F1703" s="237" t="s">
        <v>658</v>
      </c>
      <c r="G1703" s="237">
        <v>1302965</v>
      </c>
      <c r="H1703" s="190"/>
      <c r="I1703" s="248" t="s">
        <v>5123</v>
      </c>
      <c r="J1703" s="190"/>
      <c r="K1703" s="190"/>
      <c r="L1703" s="190"/>
      <c r="M1703" s="190"/>
      <c r="N1703" s="268">
        <v>2063</v>
      </c>
      <c r="O1703" s="268">
        <v>0</v>
      </c>
      <c r="P1703" s="190" t="s">
        <v>657</v>
      </c>
      <c r="Q1703" s="375"/>
    </row>
    <row r="1704" spans="1:17" ht="76.5">
      <c r="A1704" s="265" t="s">
        <v>556</v>
      </c>
      <c r="B1704" s="190"/>
      <c r="C1704" s="266" t="s">
        <v>714</v>
      </c>
      <c r="D1704" s="267">
        <v>43893</v>
      </c>
      <c r="E1704" s="237" t="s">
        <v>4365</v>
      </c>
      <c r="F1704" s="237" t="s">
        <v>658</v>
      </c>
      <c r="G1704" s="237">
        <v>1302966</v>
      </c>
      <c r="H1704" s="190"/>
      <c r="I1704" s="248" t="s">
        <v>5124</v>
      </c>
      <c r="J1704" s="190"/>
      <c r="K1704" s="190"/>
      <c r="L1704" s="190"/>
      <c r="M1704" s="190"/>
      <c r="N1704" s="268">
        <v>12000</v>
      </c>
      <c r="O1704" s="268">
        <v>0</v>
      </c>
      <c r="P1704" s="190" t="s">
        <v>657</v>
      </c>
      <c r="Q1704" s="375"/>
    </row>
    <row r="1705" spans="1:17" ht="76.5">
      <c r="A1705" s="265" t="s">
        <v>556</v>
      </c>
      <c r="B1705" s="190"/>
      <c r="C1705" s="266" t="s">
        <v>714</v>
      </c>
      <c r="D1705" s="267">
        <v>43893</v>
      </c>
      <c r="E1705" s="237" t="s">
        <v>4365</v>
      </c>
      <c r="F1705" s="237" t="s">
        <v>658</v>
      </c>
      <c r="G1705" s="237">
        <v>1302903</v>
      </c>
      <c r="H1705" s="190"/>
      <c r="I1705" s="248" t="s">
        <v>5125</v>
      </c>
      <c r="J1705" s="190"/>
      <c r="K1705" s="190"/>
      <c r="L1705" s="190"/>
      <c r="M1705" s="190"/>
      <c r="N1705" s="268">
        <v>16650</v>
      </c>
      <c r="O1705" s="268">
        <v>0</v>
      </c>
      <c r="P1705" s="190" t="s">
        <v>657</v>
      </c>
      <c r="Q1705" s="375"/>
    </row>
    <row r="1706" spans="1:17" ht="76.5">
      <c r="A1706" s="265" t="s">
        <v>556</v>
      </c>
      <c r="B1706" s="190"/>
      <c r="C1706" s="266" t="s">
        <v>714</v>
      </c>
      <c r="D1706" s="267">
        <v>43893</v>
      </c>
      <c r="E1706" s="237" t="s">
        <v>4365</v>
      </c>
      <c r="F1706" s="237" t="s">
        <v>658</v>
      </c>
      <c r="G1706" s="237">
        <v>1302967</v>
      </c>
      <c r="H1706" s="190"/>
      <c r="I1706" s="248" t="s">
        <v>5126</v>
      </c>
      <c r="J1706" s="190"/>
      <c r="K1706" s="190"/>
      <c r="L1706" s="190"/>
      <c r="M1706" s="190"/>
      <c r="N1706" s="268">
        <v>14145</v>
      </c>
      <c r="O1706" s="268">
        <v>0</v>
      </c>
      <c r="P1706" s="190" t="s">
        <v>657</v>
      </c>
      <c r="Q1706" s="375"/>
    </row>
    <row r="1707" spans="1:17" ht="76.5">
      <c r="A1707" s="265" t="s">
        <v>556</v>
      </c>
      <c r="B1707" s="190"/>
      <c r="C1707" s="266" t="s">
        <v>714</v>
      </c>
      <c r="D1707" s="267">
        <v>43893</v>
      </c>
      <c r="E1707" s="237" t="s">
        <v>4365</v>
      </c>
      <c r="F1707" s="237" t="s">
        <v>658</v>
      </c>
      <c r="G1707" s="237">
        <v>1302904</v>
      </c>
      <c r="H1707" s="190"/>
      <c r="I1707" s="248" t="s">
        <v>5127</v>
      </c>
      <c r="J1707" s="190"/>
      <c r="K1707" s="190"/>
      <c r="L1707" s="190"/>
      <c r="M1707" s="190"/>
      <c r="N1707" s="268">
        <v>10200</v>
      </c>
      <c r="O1707" s="268">
        <v>0</v>
      </c>
      <c r="P1707" s="190" t="s">
        <v>657</v>
      </c>
      <c r="Q1707" s="375"/>
    </row>
    <row r="1708" spans="1:17" ht="76.5">
      <c r="A1708" s="265" t="s">
        <v>554</v>
      </c>
      <c r="B1708" s="190"/>
      <c r="C1708" s="266" t="s">
        <v>726</v>
      </c>
      <c r="D1708" s="267">
        <v>43893</v>
      </c>
      <c r="E1708" s="237" t="s">
        <v>4366</v>
      </c>
      <c r="F1708" s="237" t="s">
        <v>6</v>
      </c>
      <c r="G1708" s="237">
        <v>1250233</v>
      </c>
      <c r="H1708" s="190"/>
      <c r="I1708" s="248" t="s">
        <v>5128</v>
      </c>
      <c r="J1708" s="190"/>
      <c r="K1708" s="190"/>
      <c r="L1708" s="190"/>
      <c r="M1708" s="190"/>
      <c r="N1708" s="268">
        <v>0</v>
      </c>
      <c r="O1708" s="268">
        <v>9000</v>
      </c>
      <c r="P1708" s="190" t="s">
        <v>657</v>
      </c>
      <c r="Q1708" s="375"/>
    </row>
    <row r="1709" spans="1:17" ht="51">
      <c r="A1709" s="265">
        <v>117</v>
      </c>
      <c r="B1709" s="190"/>
      <c r="C1709" s="266" t="s">
        <v>61</v>
      </c>
      <c r="D1709" s="267">
        <v>43893</v>
      </c>
      <c r="E1709" s="237" t="s">
        <v>4367</v>
      </c>
      <c r="F1709" s="237" t="s">
        <v>11</v>
      </c>
      <c r="G1709" s="237">
        <v>979891</v>
      </c>
      <c r="H1709" s="190"/>
      <c r="I1709" s="248" t="s">
        <v>5129</v>
      </c>
      <c r="J1709" s="190"/>
      <c r="K1709" s="190"/>
      <c r="L1709" s="190"/>
      <c r="M1709" s="190"/>
      <c r="N1709" s="268">
        <v>50</v>
      </c>
      <c r="O1709" s="268">
        <v>0</v>
      </c>
      <c r="P1709" s="190" t="s">
        <v>657</v>
      </c>
      <c r="Q1709" s="375"/>
    </row>
    <row r="1710" spans="1:17" ht="63.75">
      <c r="A1710" s="265">
        <v>119</v>
      </c>
      <c r="B1710" s="190"/>
      <c r="C1710" s="266" t="s">
        <v>62</v>
      </c>
      <c r="D1710" s="267">
        <v>43893</v>
      </c>
      <c r="E1710" s="237" t="s">
        <v>4368</v>
      </c>
      <c r="F1710" s="237" t="s">
        <v>11</v>
      </c>
      <c r="G1710" s="237">
        <v>979893</v>
      </c>
      <c r="H1710" s="190"/>
      <c r="I1710" s="248" t="s">
        <v>5130</v>
      </c>
      <c r="J1710" s="190"/>
      <c r="K1710" s="190"/>
      <c r="L1710" s="190"/>
      <c r="M1710" s="190"/>
      <c r="N1710" s="268">
        <v>50</v>
      </c>
      <c r="O1710" s="268">
        <v>0</v>
      </c>
      <c r="P1710" s="190" t="s">
        <v>657</v>
      </c>
      <c r="Q1710" s="375"/>
    </row>
    <row r="1711" spans="1:17" ht="63.75">
      <c r="A1711" s="265">
        <v>383</v>
      </c>
      <c r="B1711" s="190"/>
      <c r="C1711" s="266" t="s">
        <v>1293</v>
      </c>
      <c r="D1711" s="267">
        <v>43893</v>
      </c>
      <c r="E1711" s="237" t="s">
        <v>4369</v>
      </c>
      <c r="F1711" s="237" t="s">
        <v>11</v>
      </c>
      <c r="G1711" s="237">
        <v>979921</v>
      </c>
      <c r="H1711" s="190"/>
      <c r="I1711" s="248" t="s">
        <v>5131</v>
      </c>
      <c r="J1711" s="190"/>
      <c r="K1711" s="190"/>
      <c r="L1711" s="190"/>
      <c r="M1711" s="190"/>
      <c r="N1711" s="268">
        <v>50</v>
      </c>
      <c r="O1711" s="268">
        <v>0</v>
      </c>
      <c r="P1711" s="190" t="s">
        <v>657</v>
      </c>
      <c r="Q1711" s="375"/>
    </row>
    <row r="1712" spans="1:17" ht="76.5">
      <c r="A1712" s="265" t="s">
        <v>556</v>
      </c>
      <c r="B1712" s="190"/>
      <c r="C1712" s="266" t="s">
        <v>714</v>
      </c>
      <c r="D1712" s="267">
        <v>43893</v>
      </c>
      <c r="E1712" s="237" t="s">
        <v>4370</v>
      </c>
      <c r="F1712" s="237" t="s">
        <v>658</v>
      </c>
      <c r="G1712" s="237">
        <v>1284063</v>
      </c>
      <c r="H1712" s="190"/>
      <c r="I1712" s="248" t="s">
        <v>5132</v>
      </c>
      <c r="J1712" s="190"/>
      <c r="K1712" s="190"/>
      <c r="L1712" s="190"/>
      <c r="M1712" s="190"/>
      <c r="N1712" s="268">
        <v>11700</v>
      </c>
      <c r="O1712" s="268">
        <v>0</v>
      </c>
      <c r="P1712" s="190" t="s">
        <v>657</v>
      </c>
      <c r="Q1712" s="375"/>
    </row>
    <row r="1713" spans="1:17" ht="76.5">
      <c r="A1713" s="265" t="s">
        <v>556</v>
      </c>
      <c r="B1713" s="190"/>
      <c r="C1713" s="266" t="s">
        <v>714</v>
      </c>
      <c r="D1713" s="267">
        <v>43893</v>
      </c>
      <c r="E1713" s="237" t="s">
        <v>4370</v>
      </c>
      <c r="F1713" s="237" t="s">
        <v>658</v>
      </c>
      <c r="G1713" s="237">
        <v>1295719</v>
      </c>
      <c r="H1713" s="190"/>
      <c r="I1713" s="248" t="s">
        <v>5133</v>
      </c>
      <c r="J1713" s="190"/>
      <c r="K1713" s="190"/>
      <c r="L1713" s="190"/>
      <c r="M1713" s="190"/>
      <c r="N1713" s="268">
        <v>19240</v>
      </c>
      <c r="O1713" s="268">
        <v>0</v>
      </c>
      <c r="P1713" s="190" t="s">
        <v>657</v>
      </c>
      <c r="Q1713" s="375"/>
    </row>
    <row r="1714" spans="1:17" ht="63.75">
      <c r="A1714" s="265">
        <v>513</v>
      </c>
      <c r="B1714" s="190"/>
      <c r="C1714" s="266" t="s">
        <v>169</v>
      </c>
      <c r="D1714" s="267">
        <v>43893</v>
      </c>
      <c r="E1714" s="237" t="s">
        <v>4371</v>
      </c>
      <c r="F1714" s="237" t="s">
        <v>15</v>
      </c>
      <c r="G1714" s="237">
        <v>1286890</v>
      </c>
      <c r="H1714" s="190"/>
      <c r="I1714" s="248" t="s">
        <v>5134</v>
      </c>
      <c r="J1714" s="190"/>
      <c r="K1714" s="190"/>
      <c r="L1714" s="190"/>
      <c r="M1714" s="190"/>
      <c r="N1714" s="268">
        <v>50</v>
      </c>
      <c r="O1714" s="268">
        <v>0</v>
      </c>
      <c r="P1714" s="190" t="s">
        <v>657</v>
      </c>
      <c r="Q1714" s="375"/>
    </row>
    <row r="1715" spans="1:17" ht="51">
      <c r="A1715" s="265">
        <v>513</v>
      </c>
      <c r="B1715" s="190"/>
      <c r="C1715" s="266" t="s">
        <v>169</v>
      </c>
      <c r="D1715" s="267">
        <v>43893</v>
      </c>
      <c r="E1715" s="237" t="s">
        <v>4372</v>
      </c>
      <c r="F1715" s="237" t="s">
        <v>15</v>
      </c>
      <c r="G1715" s="237">
        <v>1286897</v>
      </c>
      <c r="H1715" s="190"/>
      <c r="I1715" s="248" t="s">
        <v>5135</v>
      </c>
      <c r="J1715" s="190"/>
      <c r="K1715" s="190"/>
      <c r="L1715" s="190"/>
      <c r="M1715" s="190"/>
      <c r="N1715" s="268">
        <v>50</v>
      </c>
      <c r="O1715" s="268">
        <v>0</v>
      </c>
      <c r="P1715" s="190" t="s">
        <v>657</v>
      </c>
      <c r="Q1715" s="375"/>
    </row>
    <row r="1716" spans="1:17" ht="76.5">
      <c r="A1716" s="265">
        <v>16</v>
      </c>
      <c r="B1716" s="190"/>
      <c r="C1716" s="266" t="s">
        <v>7133</v>
      </c>
      <c r="D1716" s="267">
        <v>43893</v>
      </c>
      <c r="E1716" s="237" t="s">
        <v>4373</v>
      </c>
      <c r="F1716" s="237" t="s">
        <v>618</v>
      </c>
      <c r="G1716" s="237">
        <v>10373</v>
      </c>
      <c r="H1716" s="190"/>
      <c r="I1716" s="248" t="s">
        <v>5136</v>
      </c>
      <c r="J1716" s="190"/>
      <c r="K1716" s="190"/>
      <c r="L1716" s="190"/>
      <c r="M1716" s="190"/>
      <c r="N1716" s="268">
        <v>4683.6000000000004</v>
      </c>
      <c r="O1716" s="268">
        <v>0</v>
      </c>
      <c r="P1716" s="190" t="s">
        <v>657</v>
      </c>
      <c r="Q1716" s="375"/>
    </row>
    <row r="1717" spans="1:17" ht="51">
      <c r="A1717" s="265" t="s">
        <v>553</v>
      </c>
      <c r="B1717" s="190"/>
      <c r="C1717" s="266" t="s">
        <v>605</v>
      </c>
      <c r="D1717" s="267">
        <v>43894</v>
      </c>
      <c r="E1717" s="237" t="s">
        <v>4374</v>
      </c>
      <c r="F1717" s="237" t="s">
        <v>3</v>
      </c>
      <c r="G1717" s="237">
        <v>1828868</v>
      </c>
      <c r="H1717" s="190"/>
      <c r="I1717" s="248" t="s">
        <v>5137</v>
      </c>
      <c r="J1717" s="190"/>
      <c r="K1717" s="190"/>
      <c r="L1717" s="190"/>
      <c r="M1717" s="190"/>
      <c r="N1717" s="268">
        <v>0</v>
      </c>
      <c r="O1717" s="268">
        <v>355.24</v>
      </c>
      <c r="P1717" s="190" t="s">
        <v>657</v>
      </c>
      <c r="Q1717" s="375"/>
    </row>
    <row r="1718" spans="1:17" ht="51">
      <c r="A1718" s="265" t="s">
        <v>553</v>
      </c>
      <c r="B1718" s="190"/>
      <c r="C1718" s="266" t="s">
        <v>605</v>
      </c>
      <c r="D1718" s="267">
        <v>43894</v>
      </c>
      <c r="E1718" s="237" t="s">
        <v>4375</v>
      </c>
      <c r="F1718" s="237" t="s">
        <v>3</v>
      </c>
      <c r="G1718" s="237">
        <v>1828875</v>
      </c>
      <c r="H1718" s="190"/>
      <c r="I1718" s="248" t="s">
        <v>5138</v>
      </c>
      <c r="J1718" s="190"/>
      <c r="K1718" s="190"/>
      <c r="L1718" s="190"/>
      <c r="M1718" s="190"/>
      <c r="N1718" s="268">
        <v>0</v>
      </c>
      <c r="O1718" s="268">
        <v>2321.77</v>
      </c>
      <c r="P1718" s="190" t="s">
        <v>657</v>
      </c>
      <c r="Q1718" s="375"/>
    </row>
    <row r="1719" spans="1:17" ht="51">
      <c r="A1719" s="265">
        <v>311</v>
      </c>
      <c r="B1719" s="190"/>
      <c r="C1719" s="266" t="s">
        <v>141</v>
      </c>
      <c r="D1719" s="267">
        <v>43894</v>
      </c>
      <c r="E1719" s="237" t="s">
        <v>4376</v>
      </c>
      <c r="F1719" s="237" t="s">
        <v>3</v>
      </c>
      <c r="G1719" s="237">
        <v>1828876</v>
      </c>
      <c r="H1719" s="190"/>
      <c r="I1719" s="248" t="s">
        <v>5139</v>
      </c>
      <c r="J1719" s="190"/>
      <c r="K1719" s="190"/>
      <c r="L1719" s="190"/>
      <c r="M1719" s="190"/>
      <c r="N1719" s="268">
        <v>0</v>
      </c>
      <c r="O1719" s="268">
        <v>500</v>
      </c>
      <c r="P1719" s="190" t="s">
        <v>657</v>
      </c>
      <c r="Q1719" s="375"/>
    </row>
    <row r="1720" spans="1:17" ht="51">
      <c r="A1720" s="265">
        <v>595</v>
      </c>
      <c r="B1720" s="190"/>
      <c r="C1720" s="266" t="s">
        <v>629</v>
      </c>
      <c r="D1720" s="267">
        <v>43894</v>
      </c>
      <c r="E1720" s="237" t="s">
        <v>4377</v>
      </c>
      <c r="F1720" s="237" t="s">
        <v>3</v>
      </c>
      <c r="G1720" s="237">
        <v>1828890</v>
      </c>
      <c r="H1720" s="190"/>
      <c r="I1720" s="248" t="s">
        <v>5140</v>
      </c>
      <c r="J1720" s="190"/>
      <c r="K1720" s="190"/>
      <c r="L1720" s="190"/>
      <c r="M1720" s="190"/>
      <c r="N1720" s="268">
        <v>0</v>
      </c>
      <c r="O1720" s="268">
        <v>26</v>
      </c>
      <c r="P1720" s="190" t="s">
        <v>657</v>
      </c>
      <c r="Q1720" s="375"/>
    </row>
    <row r="1721" spans="1:17" ht="51">
      <c r="A1721" s="265" t="s">
        <v>553</v>
      </c>
      <c r="B1721" s="190"/>
      <c r="C1721" s="266" t="s">
        <v>605</v>
      </c>
      <c r="D1721" s="267">
        <v>43894</v>
      </c>
      <c r="E1721" s="237" t="s">
        <v>4378</v>
      </c>
      <c r="F1721" s="237" t="s">
        <v>3</v>
      </c>
      <c r="G1721" s="237">
        <v>1828893</v>
      </c>
      <c r="H1721" s="190"/>
      <c r="I1721" s="248" t="s">
        <v>1456</v>
      </c>
      <c r="J1721" s="190"/>
      <c r="K1721" s="190"/>
      <c r="L1721" s="190"/>
      <c r="M1721" s="190"/>
      <c r="N1721" s="268">
        <v>0</v>
      </c>
      <c r="O1721" s="268">
        <v>741</v>
      </c>
      <c r="P1721" s="190" t="s">
        <v>657</v>
      </c>
      <c r="Q1721" s="375"/>
    </row>
    <row r="1722" spans="1:17" ht="51">
      <c r="A1722" s="265" t="s">
        <v>553</v>
      </c>
      <c r="B1722" s="190"/>
      <c r="C1722" s="266" t="s">
        <v>605</v>
      </c>
      <c r="D1722" s="267">
        <v>43894</v>
      </c>
      <c r="E1722" s="237" t="s">
        <v>4379</v>
      </c>
      <c r="F1722" s="237" t="s">
        <v>3</v>
      </c>
      <c r="G1722" s="237">
        <v>1828903</v>
      </c>
      <c r="H1722" s="190"/>
      <c r="I1722" s="248" t="s">
        <v>5141</v>
      </c>
      <c r="J1722" s="190"/>
      <c r="K1722" s="190"/>
      <c r="L1722" s="190"/>
      <c r="M1722" s="190"/>
      <c r="N1722" s="268">
        <v>0</v>
      </c>
      <c r="O1722" s="268">
        <v>1347.2</v>
      </c>
      <c r="P1722" s="190" t="s">
        <v>657</v>
      </c>
      <c r="Q1722" s="375"/>
    </row>
    <row r="1723" spans="1:17" ht="51">
      <c r="A1723" s="265" t="s">
        <v>553</v>
      </c>
      <c r="B1723" s="190"/>
      <c r="C1723" s="266" t="s">
        <v>605</v>
      </c>
      <c r="D1723" s="267">
        <v>43894</v>
      </c>
      <c r="E1723" s="237" t="s">
        <v>4380</v>
      </c>
      <c r="F1723" s="237" t="s">
        <v>3</v>
      </c>
      <c r="G1723" s="237">
        <v>1828911</v>
      </c>
      <c r="H1723" s="190"/>
      <c r="I1723" s="248" t="s">
        <v>5142</v>
      </c>
      <c r="J1723" s="190"/>
      <c r="K1723" s="190"/>
      <c r="L1723" s="190"/>
      <c r="M1723" s="190"/>
      <c r="N1723" s="268">
        <v>0</v>
      </c>
      <c r="O1723" s="268">
        <v>1347.2</v>
      </c>
      <c r="P1723" s="190" t="s">
        <v>657</v>
      </c>
      <c r="Q1723" s="375"/>
    </row>
    <row r="1724" spans="1:17" ht="38.25">
      <c r="A1724" s="265" t="s">
        <v>562</v>
      </c>
      <c r="B1724" s="190"/>
      <c r="C1724" s="266" t="s">
        <v>604</v>
      </c>
      <c r="D1724" s="267">
        <v>43894</v>
      </c>
      <c r="E1724" s="237" t="s">
        <v>4381</v>
      </c>
      <c r="F1724" s="237" t="s">
        <v>3</v>
      </c>
      <c r="G1724" s="237">
        <v>1828913</v>
      </c>
      <c r="H1724" s="190"/>
      <c r="I1724" s="248" t="s">
        <v>708</v>
      </c>
      <c r="J1724" s="190"/>
      <c r="K1724" s="190"/>
      <c r="L1724" s="190"/>
      <c r="M1724" s="190"/>
      <c r="N1724" s="268">
        <v>0</v>
      </c>
      <c r="O1724" s="268">
        <v>6200</v>
      </c>
      <c r="P1724" s="190" t="s">
        <v>657</v>
      </c>
      <c r="Q1724" s="375"/>
    </row>
    <row r="1725" spans="1:17" ht="51">
      <c r="A1725" s="265" t="s">
        <v>553</v>
      </c>
      <c r="B1725" s="190"/>
      <c r="C1725" s="266" t="s">
        <v>605</v>
      </c>
      <c r="D1725" s="267">
        <v>43894</v>
      </c>
      <c r="E1725" s="237" t="s">
        <v>4382</v>
      </c>
      <c r="F1725" s="237" t="s">
        <v>3</v>
      </c>
      <c r="G1725" s="237">
        <v>1828914</v>
      </c>
      <c r="H1725" s="190"/>
      <c r="I1725" s="248" t="s">
        <v>5143</v>
      </c>
      <c r="J1725" s="190"/>
      <c r="K1725" s="190"/>
      <c r="L1725" s="190"/>
      <c r="M1725" s="190"/>
      <c r="N1725" s="268">
        <v>0</v>
      </c>
      <c r="O1725" s="268">
        <v>1347.2</v>
      </c>
      <c r="P1725" s="190" t="s">
        <v>657</v>
      </c>
      <c r="Q1725" s="375"/>
    </row>
    <row r="1726" spans="1:17" ht="51">
      <c r="A1726" s="265" t="s">
        <v>553</v>
      </c>
      <c r="B1726" s="190"/>
      <c r="C1726" s="266" t="s">
        <v>605</v>
      </c>
      <c r="D1726" s="267">
        <v>43894</v>
      </c>
      <c r="E1726" s="237" t="s">
        <v>4383</v>
      </c>
      <c r="F1726" s="237" t="s">
        <v>3</v>
      </c>
      <c r="G1726" s="237">
        <v>1828916</v>
      </c>
      <c r="H1726" s="190"/>
      <c r="I1726" s="248" t="s">
        <v>5144</v>
      </c>
      <c r="J1726" s="190"/>
      <c r="K1726" s="190"/>
      <c r="L1726" s="190"/>
      <c r="M1726" s="190"/>
      <c r="N1726" s="268">
        <v>0</v>
      </c>
      <c r="O1726" s="268">
        <v>1347.2</v>
      </c>
      <c r="P1726" s="190" t="s">
        <v>657</v>
      </c>
      <c r="Q1726" s="375"/>
    </row>
    <row r="1727" spans="1:17" ht="51">
      <c r="A1727" s="265" t="s">
        <v>553</v>
      </c>
      <c r="B1727" s="190"/>
      <c r="C1727" s="266" t="s">
        <v>605</v>
      </c>
      <c r="D1727" s="267">
        <v>43894</v>
      </c>
      <c r="E1727" s="237" t="s">
        <v>4384</v>
      </c>
      <c r="F1727" s="237" t="s">
        <v>3</v>
      </c>
      <c r="G1727" s="237">
        <v>1828917</v>
      </c>
      <c r="H1727" s="190"/>
      <c r="I1727" s="248" t="s">
        <v>5145</v>
      </c>
      <c r="J1727" s="190"/>
      <c r="K1727" s="190"/>
      <c r="L1727" s="190"/>
      <c r="M1727" s="190"/>
      <c r="N1727" s="268">
        <v>0</v>
      </c>
      <c r="O1727" s="268">
        <v>1861.21</v>
      </c>
      <c r="P1727" s="190" t="s">
        <v>657</v>
      </c>
      <c r="Q1727" s="375"/>
    </row>
    <row r="1728" spans="1:17" ht="51">
      <c r="A1728" s="265" t="s">
        <v>553</v>
      </c>
      <c r="B1728" s="190"/>
      <c r="C1728" s="266" t="s">
        <v>605</v>
      </c>
      <c r="D1728" s="267">
        <v>43894</v>
      </c>
      <c r="E1728" s="237" t="s">
        <v>4385</v>
      </c>
      <c r="F1728" s="237" t="s">
        <v>3</v>
      </c>
      <c r="G1728" s="237">
        <v>1828918</v>
      </c>
      <c r="H1728" s="190"/>
      <c r="I1728" s="248" t="s">
        <v>5146</v>
      </c>
      <c r="J1728" s="190"/>
      <c r="K1728" s="190"/>
      <c r="L1728" s="190"/>
      <c r="M1728" s="190"/>
      <c r="N1728" s="268">
        <v>0</v>
      </c>
      <c r="O1728" s="268">
        <v>1861.21</v>
      </c>
      <c r="P1728" s="190" t="s">
        <v>657</v>
      </c>
      <c r="Q1728" s="375"/>
    </row>
    <row r="1729" spans="1:17" ht="51">
      <c r="A1729" s="265" t="s">
        <v>553</v>
      </c>
      <c r="B1729" s="190"/>
      <c r="C1729" s="266" t="s">
        <v>605</v>
      </c>
      <c r="D1729" s="267">
        <v>43894</v>
      </c>
      <c r="E1729" s="237" t="s">
        <v>4386</v>
      </c>
      <c r="F1729" s="237" t="s">
        <v>3</v>
      </c>
      <c r="G1729" s="237">
        <v>1828921</v>
      </c>
      <c r="H1729" s="190"/>
      <c r="I1729" s="248" t="s">
        <v>5147</v>
      </c>
      <c r="J1729" s="190"/>
      <c r="K1729" s="190"/>
      <c r="L1729" s="190"/>
      <c r="M1729" s="190"/>
      <c r="N1729" s="268">
        <v>0</v>
      </c>
      <c r="O1729" s="268">
        <v>1861.21</v>
      </c>
      <c r="P1729" s="190" t="s">
        <v>657</v>
      </c>
      <c r="Q1729" s="375"/>
    </row>
    <row r="1730" spans="1:17" ht="51">
      <c r="A1730" s="265" t="s">
        <v>553</v>
      </c>
      <c r="B1730" s="190"/>
      <c r="C1730" s="266" t="s">
        <v>605</v>
      </c>
      <c r="D1730" s="267">
        <v>43894</v>
      </c>
      <c r="E1730" s="237" t="s">
        <v>4387</v>
      </c>
      <c r="F1730" s="237" t="s">
        <v>3</v>
      </c>
      <c r="G1730" s="237">
        <v>1828922</v>
      </c>
      <c r="H1730" s="190"/>
      <c r="I1730" s="248" t="s">
        <v>5148</v>
      </c>
      <c r="J1730" s="190"/>
      <c r="K1730" s="190"/>
      <c r="L1730" s="190"/>
      <c r="M1730" s="190"/>
      <c r="N1730" s="268">
        <v>0</v>
      </c>
      <c r="O1730" s="268">
        <v>1861.21</v>
      </c>
      <c r="P1730" s="190" t="s">
        <v>657</v>
      </c>
      <c r="Q1730" s="375"/>
    </row>
    <row r="1731" spans="1:17" ht="51">
      <c r="A1731" s="265" t="s">
        <v>553</v>
      </c>
      <c r="B1731" s="190"/>
      <c r="C1731" s="266" t="s">
        <v>605</v>
      </c>
      <c r="D1731" s="267">
        <v>43894</v>
      </c>
      <c r="E1731" s="237" t="s">
        <v>4388</v>
      </c>
      <c r="F1731" s="237" t="s">
        <v>3</v>
      </c>
      <c r="G1731" s="237">
        <v>1828924</v>
      </c>
      <c r="H1731" s="190"/>
      <c r="I1731" s="248" t="s">
        <v>5149</v>
      </c>
      <c r="J1731" s="190"/>
      <c r="K1731" s="190"/>
      <c r="L1731" s="190"/>
      <c r="M1731" s="190"/>
      <c r="N1731" s="268">
        <v>0</v>
      </c>
      <c r="O1731" s="268">
        <v>1888.1</v>
      </c>
      <c r="P1731" s="190" t="s">
        <v>657</v>
      </c>
      <c r="Q1731" s="375"/>
    </row>
    <row r="1732" spans="1:17" ht="51">
      <c r="A1732" s="265" t="s">
        <v>553</v>
      </c>
      <c r="B1732" s="190"/>
      <c r="C1732" s="266" t="s">
        <v>605</v>
      </c>
      <c r="D1732" s="267">
        <v>43894</v>
      </c>
      <c r="E1732" s="237" t="s">
        <v>4389</v>
      </c>
      <c r="F1732" s="237" t="s">
        <v>3</v>
      </c>
      <c r="G1732" s="237">
        <v>1828935</v>
      </c>
      <c r="H1732" s="190"/>
      <c r="I1732" s="248" t="s">
        <v>5150</v>
      </c>
      <c r="J1732" s="190"/>
      <c r="K1732" s="190"/>
      <c r="L1732" s="190"/>
      <c r="M1732" s="190"/>
      <c r="N1732" s="268">
        <v>0</v>
      </c>
      <c r="O1732" s="268">
        <v>300</v>
      </c>
      <c r="P1732" s="190" t="s">
        <v>657</v>
      </c>
      <c r="Q1732" s="375"/>
    </row>
    <row r="1733" spans="1:17" ht="51">
      <c r="A1733" s="265" t="s">
        <v>553</v>
      </c>
      <c r="B1733" s="190"/>
      <c r="C1733" s="266" t="s">
        <v>605</v>
      </c>
      <c r="D1733" s="267">
        <v>43894</v>
      </c>
      <c r="E1733" s="237" t="s">
        <v>4390</v>
      </c>
      <c r="F1733" s="237" t="s">
        <v>3</v>
      </c>
      <c r="G1733" s="237">
        <v>1828940</v>
      </c>
      <c r="H1733" s="190"/>
      <c r="I1733" s="248" t="s">
        <v>5151</v>
      </c>
      <c r="J1733" s="190"/>
      <c r="K1733" s="190"/>
      <c r="L1733" s="190"/>
      <c r="M1733" s="190"/>
      <c r="N1733" s="268">
        <v>0</v>
      </c>
      <c r="O1733" s="268">
        <v>1867.32</v>
      </c>
      <c r="P1733" s="190" t="s">
        <v>657</v>
      </c>
      <c r="Q1733" s="375"/>
    </row>
    <row r="1734" spans="1:17" ht="63.75">
      <c r="A1734" s="265">
        <v>512</v>
      </c>
      <c r="B1734" s="190"/>
      <c r="C1734" s="266" t="s">
        <v>728</v>
      </c>
      <c r="D1734" s="267">
        <v>43894</v>
      </c>
      <c r="E1734" s="237" t="s">
        <v>4391</v>
      </c>
      <c r="F1734" s="237" t="s">
        <v>3</v>
      </c>
      <c r="G1734" s="237">
        <v>1828955</v>
      </c>
      <c r="H1734" s="190"/>
      <c r="I1734" s="248" t="s">
        <v>5152</v>
      </c>
      <c r="J1734" s="190"/>
      <c r="K1734" s="190"/>
      <c r="L1734" s="190"/>
      <c r="M1734" s="190"/>
      <c r="N1734" s="268">
        <v>0</v>
      </c>
      <c r="O1734" s="268">
        <v>1370.94</v>
      </c>
      <c r="P1734" s="190" t="s">
        <v>657</v>
      </c>
      <c r="Q1734" s="375"/>
    </row>
    <row r="1735" spans="1:17" ht="38.25">
      <c r="A1735" s="265" t="s">
        <v>562</v>
      </c>
      <c r="B1735" s="190"/>
      <c r="C1735" s="266" t="s">
        <v>604</v>
      </c>
      <c r="D1735" s="267">
        <v>43894</v>
      </c>
      <c r="E1735" s="237" t="s">
        <v>4392</v>
      </c>
      <c r="F1735" s="237" t="s">
        <v>3</v>
      </c>
      <c r="G1735" s="237">
        <v>1828966</v>
      </c>
      <c r="H1735" s="190"/>
      <c r="I1735" s="248" t="s">
        <v>5153</v>
      </c>
      <c r="J1735" s="190"/>
      <c r="K1735" s="190"/>
      <c r="L1735" s="190"/>
      <c r="M1735" s="190"/>
      <c r="N1735" s="268">
        <v>0</v>
      </c>
      <c r="O1735" s="268">
        <v>400</v>
      </c>
      <c r="P1735" s="190" t="s">
        <v>657</v>
      </c>
      <c r="Q1735" s="375"/>
    </row>
    <row r="1736" spans="1:17" ht="51">
      <c r="A1736" s="265">
        <v>133</v>
      </c>
      <c r="B1736" s="190"/>
      <c r="C1736" s="266" t="s">
        <v>68</v>
      </c>
      <c r="D1736" s="267">
        <v>43894</v>
      </c>
      <c r="E1736" s="237" t="s">
        <v>4393</v>
      </c>
      <c r="F1736" s="237" t="s">
        <v>3</v>
      </c>
      <c r="G1736" s="237">
        <v>1828975</v>
      </c>
      <c r="H1736" s="190"/>
      <c r="I1736" s="248" t="s">
        <v>5154</v>
      </c>
      <c r="J1736" s="190"/>
      <c r="K1736" s="190"/>
      <c r="L1736" s="190"/>
      <c r="M1736" s="190"/>
      <c r="N1736" s="268">
        <v>0</v>
      </c>
      <c r="O1736" s="268">
        <v>129330.75</v>
      </c>
      <c r="P1736" s="190" t="s">
        <v>657</v>
      </c>
      <c r="Q1736" s="375"/>
    </row>
    <row r="1737" spans="1:17" ht="38.25">
      <c r="A1737" s="265">
        <v>580</v>
      </c>
      <c r="B1737" s="190"/>
      <c r="C1737" s="266" t="s">
        <v>178</v>
      </c>
      <c r="D1737" s="267">
        <v>43894</v>
      </c>
      <c r="E1737" s="237" t="s">
        <v>4394</v>
      </c>
      <c r="F1737" s="237" t="s">
        <v>3</v>
      </c>
      <c r="G1737" s="237">
        <v>1828982</v>
      </c>
      <c r="H1737" s="190"/>
      <c r="I1737" s="248" t="s">
        <v>5155</v>
      </c>
      <c r="J1737" s="190"/>
      <c r="K1737" s="190"/>
      <c r="L1737" s="190"/>
      <c r="M1737" s="190"/>
      <c r="N1737" s="268">
        <v>0</v>
      </c>
      <c r="O1737" s="268">
        <v>523</v>
      </c>
      <c r="P1737" s="190" t="s">
        <v>657</v>
      </c>
      <c r="Q1737" s="375"/>
    </row>
    <row r="1738" spans="1:17" ht="38.25">
      <c r="A1738" s="265">
        <v>580</v>
      </c>
      <c r="B1738" s="190"/>
      <c r="C1738" s="266" t="s">
        <v>178</v>
      </c>
      <c r="D1738" s="267">
        <v>43894</v>
      </c>
      <c r="E1738" s="237" t="s">
        <v>4395</v>
      </c>
      <c r="F1738" s="237" t="s">
        <v>3</v>
      </c>
      <c r="G1738" s="237">
        <v>1828988</v>
      </c>
      <c r="H1738" s="190"/>
      <c r="I1738" s="248" t="s">
        <v>5156</v>
      </c>
      <c r="J1738" s="190"/>
      <c r="K1738" s="190"/>
      <c r="L1738" s="190"/>
      <c r="M1738" s="190"/>
      <c r="N1738" s="268">
        <v>0</v>
      </c>
      <c r="O1738" s="268">
        <v>1166.3499999999999</v>
      </c>
      <c r="P1738" s="190" t="s">
        <v>657</v>
      </c>
      <c r="Q1738" s="375"/>
    </row>
    <row r="1739" spans="1:17" ht="51">
      <c r="A1739" s="265">
        <v>86</v>
      </c>
      <c r="B1739" s="190"/>
      <c r="C1739" s="266" t="s">
        <v>56</v>
      </c>
      <c r="D1739" s="267">
        <v>43894</v>
      </c>
      <c r="E1739" s="237" t="s">
        <v>4396</v>
      </c>
      <c r="F1739" s="237" t="s">
        <v>3</v>
      </c>
      <c r="G1739" s="237">
        <v>1829089</v>
      </c>
      <c r="H1739" s="190"/>
      <c r="I1739" s="248" t="s">
        <v>5157</v>
      </c>
      <c r="J1739" s="190"/>
      <c r="K1739" s="190"/>
      <c r="L1739" s="190"/>
      <c r="M1739" s="190"/>
      <c r="N1739" s="268">
        <v>0</v>
      </c>
      <c r="O1739" s="268">
        <v>50</v>
      </c>
      <c r="P1739" s="190" t="s">
        <v>657</v>
      </c>
      <c r="Q1739" s="375"/>
    </row>
    <row r="1740" spans="1:17" ht="63.75">
      <c r="A1740" s="265">
        <v>310</v>
      </c>
      <c r="B1740" s="190"/>
      <c r="C1740" s="266" t="s">
        <v>140</v>
      </c>
      <c r="D1740" s="267">
        <v>43894</v>
      </c>
      <c r="E1740" s="237" t="s">
        <v>4397</v>
      </c>
      <c r="F1740" s="237" t="s">
        <v>3</v>
      </c>
      <c r="G1740" s="237">
        <v>1828883</v>
      </c>
      <c r="H1740" s="190"/>
      <c r="I1740" s="248" t="s">
        <v>5158</v>
      </c>
      <c r="J1740" s="190"/>
      <c r="K1740" s="190"/>
      <c r="L1740" s="190"/>
      <c r="M1740" s="190"/>
      <c r="N1740" s="268">
        <v>0</v>
      </c>
      <c r="O1740" s="268">
        <v>893.99</v>
      </c>
      <c r="P1740" s="190" t="s">
        <v>657</v>
      </c>
      <c r="Q1740" s="375"/>
    </row>
    <row r="1741" spans="1:17" ht="51">
      <c r="A1741" s="265">
        <v>212</v>
      </c>
      <c r="B1741" s="190"/>
      <c r="C1741" s="266" t="s">
        <v>99</v>
      </c>
      <c r="D1741" s="267">
        <v>43894</v>
      </c>
      <c r="E1741" s="237" t="s">
        <v>4398</v>
      </c>
      <c r="F1741" s="237" t="s">
        <v>3</v>
      </c>
      <c r="G1741" s="237">
        <v>1828897</v>
      </c>
      <c r="H1741" s="190"/>
      <c r="I1741" s="248" t="s">
        <v>5159</v>
      </c>
      <c r="J1741" s="190"/>
      <c r="K1741" s="190"/>
      <c r="L1741" s="190"/>
      <c r="M1741" s="190"/>
      <c r="N1741" s="268">
        <v>0</v>
      </c>
      <c r="O1741" s="268">
        <v>35871.33</v>
      </c>
      <c r="P1741" s="190" t="s">
        <v>657</v>
      </c>
      <c r="Q1741" s="375"/>
    </row>
    <row r="1742" spans="1:17" ht="51">
      <c r="A1742" s="265">
        <v>212</v>
      </c>
      <c r="B1742" s="190"/>
      <c r="C1742" s="266" t="s">
        <v>99</v>
      </c>
      <c r="D1742" s="267">
        <v>43894</v>
      </c>
      <c r="E1742" s="237" t="s">
        <v>4399</v>
      </c>
      <c r="F1742" s="237" t="s">
        <v>3</v>
      </c>
      <c r="G1742" s="237">
        <v>1828899</v>
      </c>
      <c r="H1742" s="190"/>
      <c r="I1742" s="248" t="s">
        <v>5160</v>
      </c>
      <c r="J1742" s="190"/>
      <c r="K1742" s="190"/>
      <c r="L1742" s="190"/>
      <c r="M1742" s="190"/>
      <c r="N1742" s="268">
        <v>0</v>
      </c>
      <c r="O1742" s="268">
        <v>20536.64</v>
      </c>
      <c r="P1742" s="190" t="s">
        <v>657</v>
      </c>
      <c r="Q1742" s="375"/>
    </row>
    <row r="1743" spans="1:17" ht="63.75">
      <c r="A1743" s="265" t="s">
        <v>562</v>
      </c>
      <c r="B1743" s="190"/>
      <c r="C1743" s="266" t="s">
        <v>604</v>
      </c>
      <c r="D1743" s="267">
        <v>43894</v>
      </c>
      <c r="E1743" s="237" t="s">
        <v>4400</v>
      </c>
      <c r="F1743" s="237" t="s">
        <v>3</v>
      </c>
      <c r="G1743" s="237">
        <v>1828938</v>
      </c>
      <c r="H1743" s="190"/>
      <c r="I1743" s="248" t="s">
        <v>5161</v>
      </c>
      <c r="J1743" s="190"/>
      <c r="K1743" s="190"/>
      <c r="L1743" s="190"/>
      <c r="M1743" s="190"/>
      <c r="N1743" s="268">
        <v>0</v>
      </c>
      <c r="O1743" s="268">
        <v>105622.38</v>
      </c>
      <c r="P1743" s="190" t="s">
        <v>657</v>
      </c>
      <c r="Q1743" s="375"/>
    </row>
    <row r="1744" spans="1:17" ht="63.75">
      <c r="A1744" s="265">
        <v>20</v>
      </c>
      <c r="B1744" s="190"/>
      <c r="C1744" s="266" t="s">
        <v>44</v>
      </c>
      <c r="D1744" s="267">
        <v>43894</v>
      </c>
      <c r="E1744" s="237" t="s">
        <v>4401</v>
      </c>
      <c r="F1744" s="237" t="s">
        <v>3</v>
      </c>
      <c r="G1744" s="237">
        <v>1828959</v>
      </c>
      <c r="H1744" s="190"/>
      <c r="I1744" s="248" t="s">
        <v>5162</v>
      </c>
      <c r="J1744" s="190"/>
      <c r="K1744" s="190"/>
      <c r="L1744" s="190"/>
      <c r="M1744" s="190"/>
      <c r="N1744" s="268">
        <v>0</v>
      </c>
      <c r="O1744" s="268">
        <v>7683.02</v>
      </c>
      <c r="P1744" s="190" t="s">
        <v>657</v>
      </c>
      <c r="Q1744" s="375"/>
    </row>
    <row r="1745" spans="1:17" ht="51">
      <c r="A1745" s="265">
        <v>86</v>
      </c>
      <c r="B1745" s="190"/>
      <c r="C1745" s="266" t="s">
        <v>56</v>
      </c>
      <c r="D1745" s="267">
        <v>43894</v>
      </c>
      <c r="E1745" s="237" t="s">
        <v>4402</v>
      </c>
      <c r="F1745" s="237" t="s">
        <v>3</v>
      </c>
      <c r="G1745" s="237">
        <v>1829090</v>
      </c>
      <c r="H1745" s="190"/>
      <c r="I1745" s="248" t="s">
        <v>5163</v>
      </c>
      <c r="J1745" s="190"/>
      <c r="K1745" s="190"/>
      <c r="L1745" s="190"/>
      <c r="M1745" s="190"/>
      <c r="N1745" s="268">
        <v>0</v>
      </c>
      <c r="O1745" s="268">
        <v>50</v>
      </c>
      <c r="P1745" s="190" t="s">
        <v>657</v>
      </c>
      <c r="Q1745" s="375"/>
    </row>
    <row r="1746" spans="1:17" ht="51">
      <c r="A1746" s="265">
        <v>595</v>
      </c>
      <c r="B1746" s="190"/>
      <c r="C1746" s="266" t="s">
        <v>629</v>
      </c>
      <c r="D1746" s="267">
        <v>43894</v>
      </c>
      <c r="E1746" s="237" t="s">
        <v>4403</v>
      </c>
      <c r="F1746" s="237" t="s">
        <v>3</v>
      </c>
      <c r="G1746" s="237">
        <v>1829104</v>
      </c>
      <c r="H1746" s="190"/>
      <c r="I1746" s="248" t="s">
        <v>5164</v>
      </c>
      <c r="J1746" s="190"/>
      <c r="K1746" s="190"/>
      <c r="L1746" s="190"/>
      <c r="M1746" s="190"/>
      <c r="N1746" s="268">
        <v>0</v>
      </c>
      <c r="O1746" s="268">
        <v>1602.9</v>
      </c>
      <c r="P1746" s="190" t="s">
        <v>657</v>
      </c>
      <c r="Q1746" s="375"/>
    </row>
    <row r="1747" spans="1:17" ht="63.75">
      <c r="A1747" s="265">
        <v>132</v>
      </c>
      <c r="B1747" s="190"/>
      <c r="C1747" s="266" t="s">
        <v>67</v>
      </c>
      <c r="D1747" s="267">
        <v>43894</v>
      </c>
      <c r="E1747" s="237" t="s">
        <v>4404</v>
      </c>
      <c r="F1747" s="237" t="s">
        <v>3</v>
      </c>
      <c r="G1747" s="237">
        <v>1829127</v>
      </c>
      <c r="H1747" s="190"/>
      <c r="I1747" s="248" t="s">
        <v>5166</v>
      </c>
      <c r="J1747" s="190"/>
      <c r="K1747" s="190"/>
      <c r="L1747" s="190"/>
      <c r="M1747" s="190"/>
      <c r="N1747" s="268">
        <v>0</v>
      </c>
      <c r="O1747" s="268">
        <v>285.67</v>
      </c>
      <c r="P1747" s="190" t="s">
        <v>657</v>
      </c>
      <c r="Q1747" s="375"/>
    </row>
    <row r="1748" spans="1:17" ht="51">
      <c r="A1748" s="265">
        <v>35</v>
      </c>
      <c r="B1748" s="190"/>
      <c r="C1748" s="266" t="s">
        <v>46</v>
      </c>
      <c r="D1748" s="267">
        <v>43894</v>
      </c>
      <c r="E1748" s="237" t="s">
        <v>4405</v>
      </c>
      <c r="F1748" s="237" t="s">
        <v>3</v>
      </c>
      <c r="G1748" s="237">
        <v>1829135</v>
      </c>
      <c r="H1748" s="190"/>
      <c r="I1748" s="248" t="s">
        <v>5167</v>
      </c>
      <c r="J1748" s="190"/>
      <c r="K1748" s="190"/>
      <c r="L1748" s="190"/>
      <c r="M1748" s="190"/>
      <c r="N1748" s="268">
        <v>0</v>
      </c>
      <c r="O1748" s="268">
        <v>331</v>
      </c>
      <c r="P1748" s="190" t="s">
        <v>657</v>
      </c>
      <c r="Q1748" s="375"/>
    </row>
    <row r="1749" spans="1:17" ht="63.75">
      <c r="A1749" s="265">
        <v>340</v>
      </c>
      <c r="B1749" s="190"/>
      <c r="C1749" s="266" t="s">
        <v>145</v>
      </c>
      <c r="D1749" s="267">
        <v>43894</v>
      </c>
      <c r="E1749" s="237" t="s">
        <v>4406</v>
      </c>
      <c r="F1749" s="237" t="s">
        <v>6</v>
      </c>
      <c r="G1749" s="237">
        <v>1287543</v>
      </c>
      <c r="H1749" s="190"/>
      <c r="I1749" s="248" t="s">
        <v>5168</v>
      </c>
      <c r="J1749" s="190"/>
      <c r="K1749" s="190"/>
      <c r="L1749" s="190"/>
      <c r="M1749" s="190"/>
      <c r="N1749" s="268">
        <v>0</v>
      </c>
      <c r="O1749" s="268">
        <v>40422.959999999999</v>
      </c>
      <c r="P1749" s="190" t="s">
        <v>657</v>
      </c>
      <c r="Q1749" s="375"/>
    </row>
    <row r="1750" spans="1:17" ht="51">
      <c r="A1750" s="265">
        <v>340</v>
      </c>
      <c r="B1750" s="190"/>
      <c r="C1750" s="266" t="s">
        <v>145</v>
      </c>
      <c r="D1750" s="267">
        <v>43894</v>
      </c>
      <c r="E1750" s="237" t="s">
        <v>4407</v>
      </c>
      <c r="F1750" s="237" t="s">
        <v>15</v>
      </c>
      <c r="G1750" s="237">
        <v>1287544</v>
      </c>
      <c r="H1750" s="190"/>
      <c r="I1750" s="248" t="s">
        <v>5169</v>
      </c>
      <c r="J1750" s="190"/>
      <c r="K1750" s="190"/>
      <c r="L1750" s="190"/>
      <c r="M1750" s="190"/>
      <c r="N1750" s="268">
        <v>50</v>
      </c>
      <c r="O1750" s="268">
        <v>0</v>
      </c>
      <c r="P1750" s="190" t="s">
        <v>657</v>
      </c>
      <c r="Q1750" s="375"/>
    </row>
    <row r="1751" spans="1:17" ht="76.5">
      <c r="A1751" s="265">
        <v>513</v>
      </c>
      <c r="B1751" s="190"/>
      <c r="C1751" s="266" t="s">
        <v>169</v>
      </c>
      <c r="D1751" s="267">
        <v>43894</v>
      </c>
      <c r="E1751" s="237" t="s">
        <v>4408</v>
      </c>
      <c r="F1751" s="237" t="s">
        <v>15</v>
      </c>
      <c r="G1751" s="237">
        <v>1287677</v>
      </c>
      <c r="H1751" s="190"/>
      <c r="I1751" s="248" t="s">
        <v>5170</v>
      </c>
      <c r="J1751" s="190"/>
      <c r="K1751" s="190"/>
      <c r="L1751" s="190"/>
      <c r="M1751" s="190"/>
      <c r="N1751" s="268">
        <v>50</v>
      </c>
      <c r="O1751" s="268">
        <v>0</v>
      </c>
      <c r="P1751" s="190" t="s">
        <v>657</v>
      </c>
      <c r="Q1751" s="375"/>
    </row>
    <row r="1752" spans="1:17" ht="76.5">
      <c r="A1752" s="265">
        <v>16</v>
      </c>
      <c r="B1752" s="190"/>
      <c r="C1752" s="266" t="s">
        <v>7133</v>
      </c>
      <c r="D1752" s="267">
        <v>43894</v>
      </c>
      <c r="E1752" s="237" t="s">
        <v>4409</v>
      </c>
      <c r="F1752" s="237" t="s">
        <v>618</v>
      </c>
      <c r="G1752" s="237">
        <v>10453</v>
      </c>
      <c r="H1752" s="190"/>
      <c r="I1752" s="248" t="s">
        <v>5171</v>
      </c>
      <c r="J1752" s="190"/>
      <c r="K1752" s="190"/>
      <c r="L1752" s="190"/>
      <c r="M1752" s="190"/>
      <c r="N1752" s="268">
        <v>1521.1</v>
      </c>
      <c r="O1752" s="268">
        <v>0</v>
      </c>
      <c r="P1752" s="190" t="s">
        <v>657</v>
      </c>
      <c r="Q1752" s="375"/>
    </row>
    <row r="1753" spans="1:17" ht="76.5">
      <c r="A1753" s="265">
        <v>16</v>
      </c>
      <c r="B1753" s="190"/>
      <c r="C1753" s="266" t="s">
        <v>7133</v>
      </c>
      <c r="D1753" s="267">
        <v>43894</v>
      </c>
      <c r="E1753" s="237" t="s">
        <v>4410</v>
      </c>
      <c r="F1753" s="237" t="s">
        <v>618</v>
      </c>
      <c r="G1753" s="237">
        <v>10459</v>
      </c>
      <c r="H1753" s="190"/>
      <c r="I1753" s="248" t="s">
        <v>5172</v>
      </c>
      <c r="J1753" s="190"/>
      <c r="K1753" s="190"/>
      <c r="L1753" s="190"/>
      <c r="M1753" s="190"/>
      <c r="N1753" s="268">
        <v>1224.1500000000001</v>
      </c>
      <c r="O1753" s="268">
        <v>0</v>
      </c>
      <c r="P1753" s="190" t="s">
        <v>657</v>
      </c>
      <c r="Q1753" s="375"/>
    </row>
    <row r="1754" spans="1:17" ht="63.75">
      <c r="A1754" s="265">
        <v>16</v>
      </c>
      <c r="B1754" s="190"/>
      <c r="C1754" s="266" t="s">
        <v>7133</v>
      </c>
      <c r="D1754" s="267">
        <v>43894</v>
      </c>
      <c r="E1754" s="237" t="s">
        <v>4411</v>
      </c>
      <c r="F1754" s="237" t="s">
        <v>618</v>
      </c>
      <c r="G1754" s="237">
        <v>10460</v>
      </c>
      <c r="H1754" s="190"/>
      <c r="I1754" s="248" t="s">
        <v>5173</v>
      </c>
      <c r="J1754" s="190"/>
      <c r="K1754" s="190"/>
      <c r="L1754" s="190"/>
      <c r="M1754" s="190"/>
      <c r="N1754" s="268">
        <v>1199.04</v>
      </c>
      <c r="O1754" s="268">
        <v>0</v>
      </c>
      <c r="P1754" s="190" t="s">
        <v>657</v>
      </c>
      <c r="Q1754" s="375"/>
    </row>
    <row r="1755" spans="1:17" ht="63.75">
      <c r="A1755" s="265">
        <v>513</v>
      </c>
      <c r="B1755" s="190"/>
      <c r="C1755" s="266" t="s">
        <v>169</v>
      </c>
      <c r="D1755" s="267">
        <v>43894</v>
      </c>
      <c r="E1755" s="237" t="s">
        <v>4412</v>
      </c>
      <c r="F1755" s="237" t="s">
        <v>15</v>
      </c>
      <c r="G1755" s="237">
        <v>1287833</v>
      </c>
      <c r="H1755" s="190"/>
      <c r="I1755" s="248" t="s">
        <v>5174</v>
      </c>
      <c r="J1755" s="190"/>
      <c r="K1755" s="190"/>
      <c r="L1755" s="190"/>
      <c r="M1755" s="190"/>
      <c r="N1755" s="268">
        <v>50</v>
      </c>
      <c r="O1755" s="268">
        <v>0</v>
      </c>
      <c r="P1755" s="190" t="s">
        <v>657</v>
      </c>
      <c r="Q1755" s="375"/>
    </row>
    <row r="1756" spans="1:17" ht="51">
      <c r="A1756" s="265" t="s">
        <v>554</v>
      </c>
      <c r="B1756" s="190"/>
      <c r="C1756" s="266" t="s">
        <v>726</v>
      </c>
      <c r="D1756" s="267">
        <v>43894</v>
      </c>
      <c r="E1756" s="237" t="s">
        <v>4413</v>
      </c>
      <c r="F1756" s="237" t="s">
        <v>15</v>
      </c>
      <c r="G1756" s="237">
        <v>1287957</v>
      </c>
      <c r="H1756" s="190"/>
      <c r="I1756" s="248" t="s">
        <v>5175</v>
      </c>
      <c r="J1756" s="190"/>
      <c r="K1756" s="190"/>
      <c r="L1756" s="190"/>
      <c r="M1756" s="190"/>
      <c r="N1756" s="268">
        <v>50</v>
      </c>
      <c r="O1756" s="268">
        <v>0</v>
      </c>
      <c r="P1756" s="190" t="s">
        <v>657</v>
      </c>
      <c r="Q1756" s="375"/>
    </row>
    <row r="1757" spans="1:17" ht="102">
      <c r="A1757" s="265">
        <v>41</v>
      </c>
      <c r="B1757" s="190"/>
      <c r="C1757" s="266" t="s">
        <v>47</v>
      </c>
      <c r="D1757" s="267">
        <v>43894</v>
      </c>
      <c r="E1757" s="237" t="s">
        <v>4414</v>
      </c>
      <c r="F1757" s="237" t="s">
        <v>617</v>
      </c>
      <c r="G1757" s="237">
        <v>1306150</v>
      </c>
      <c r="H1757" s="190"/>
      <c r="I1757" s="248" t="s">
        <v>5176</v>
      </c>
      <c r="J1757" s="190"/>
      <c r="K1757" s="190"/>
      <c r="L1757" s="190"/>
      <c r="M1757" s="190"/>
      <c r="N1757" s="268">
        <v>0</v>
      </c>
      <c r="O1757" s="268">
        <v>48546</v>
      </c>
      <c r="P1757" s="190" t="s">
        <v>657</v>
      </c>
      <c r="Q1757" s="375"/>
    </row>
    <row r="1758" spans="1:17" ht="63.75">
      <c r="A1758" s="265" t="s">
        <v>562</v>
      </c>
      <c r="B1758" s="190"/>
      <c r="C1758" s="266" t="s">
        <v>604</v>
      </c>
      <c r="D1758" s="267">
        <v>43894</v>
      </c>
      <c r="E1758" s="237" t="s">
        <v>4415</v>
      </c>
      <c r="F1758" s="237" t="s">
        <v>6</v>
      </c>
      <c r="G1758" s="237">
        <v>1250906</v>
      </c>
      <c r="H1758" s="190"/>
      <c r="I1758" s="248" t="s">
        <v>5177</v>
      </c>
      <c r="J1758" s="190"/>
      <c r="K1758" s="190"/>
      <c r="L1758" s="190"/>
      <c r="M1758" s="190"/>
      <c r="N1758" s="268">
        <v>0</v>
      </c>
      <c r="O1758" s="268">
        <v>320.73</v>
      </c>
      <c r="P1758" s="190" t="s">
        <v>657</v>
      </c>
      <c r="Q1758" s="375"/>
    </row>
    <row r="1759" spans="1:17" ht="63.75">
      <c r="A1759" s="265">
        <v>513</v>
      </c>
      <c r="B1759" s="190"/>
      <c r="C1759" s="266" t="s">
        <v>169</v>
      </c>
      <c r="D1759" s="267">
        <v>43894</v>
      </c>
      <c r="E1759" s="237" t="s">
        <v>4416</v>
      </c>
      <c r="F1759" s="237" t="s">
        <v>616</v>
      </c>
      <c r="G1759" s="237">
        <v>979959</v>
      </c>
      <c r="H1759" s="190"/>
      <c r="I1759" s="248" t="s">
        <v>5178</v>
      </c>
      <c r="J1759" s="190"/>
      <c r="K1759" s="190"/>
      <c r="L1759" s="190"/>
      <c r="M1759" s="190"/>
      <c r="N1759" s="268">
        <v>0</v>
      </c>
      <c r="O1759" s="268">
        <v>1851514</v>
      </c>
      <c r="P1759" s="190" t="s">
        <v>657</v>
      </c>
      <c r="Q1759" s="375"/>
    </row>
    <row r="1760" spans="1:17" ht="51">
      <c r="A1760" s="265">
        <v>119</v>
      </c>
      <c r="B1760" s="190"/>
      <c r="C1760" s="266" t="s">
        <v>62</v>
      </c>
      <c r="D1760" s="267">
        <v>43894</v>
      </c>
      <c r="E1760" s="237" t="s">
        <v>4417</v>
      </c>
      <c r="F1760" s="237" t="s">
        <v>11</v>
      </c>
      <c r="G1760" s="237">
        <v>979984</v>
      </c>
      <c r="H1760" s="190"/>
      <c r="I1760" s="248" t="s">
        <v>5179</v>
      </c>
      <c r="J1760" s="190"/>
      <c r="K1760" s="190"/>
      <c r="L1760" s="190"/>
      <c r="M1760" s="190"/>
      <c r="N1760" s="268">
        <v>50</v>
      </c>
      <c r="O1760" s="268">
        <v>0</v>
      </c>
      <c r="P1760" s="190" t="s">
        <v>657</v>
      </c>
      <c r="Q1760" s="375"/>
    </row>
    <row r="1761" spans="1:17" ht="76.5">
      <c r="A1761" s="265">
        <v>513</v>
      </c>
      <c r="B1761" s="190"/>
      <c r="C1761" s="266" t="s">
        <v>169</v>
      </c>
      <c r="D1761" s="267">
        <v>43894</v>
      </c>
      <c r="E1761" s="237" t="s">
        <v>4418</v>
      </c>
      <c r="F1761" s="237" t="s">
        <v>11</v>
      </c>
      <c r="G1761" s="237">
        <v>979960</v>
      </c>
      <c r="H1761" s="190"/>
      <c r="I1761" s="248" t="s">
        <v>5180</v>
      </c>
      <c r="J1761" s="190"/>
      <c r="K1761" s="190"/>
      <c r="L1761" s="190"/>
      <c r="M1761" s="190"/>
      <c r="N1761" s="268">
        <v>50</v>
      </c>
      <c r="O1761" s="268">
        <v>0</v>
      </c>
      <c r="P1761" s="190" t="s">
        <v>657</v>
      </c>
      <c r="Q1761" s="375"/>
    </row>
    <row r="1762" spans="1:17" ht="51">
      <c r="A1762" s="265">
        <v>117</v>
      </c>
      <c r="B1762" s="190"/>
      <c r="C1762" s="266" t="s">
        <v>61</v>
      </c>
      <c r="D1762" s="267">
        <v>43894</v>
      </c>
      <c r="E1762" s="237" t="s">
        <v>4419</v>
      </c>
      <c r="F1762" s="237" t="s">
        <v>11</v>
      </c>
      <c r="G1762" s="237">
        <v>979967</v>
      </c>
      <c r="H1762" s="190"/>
      <c r="I1762" s="248" t="s">
        <v>5181</v>
      </c>
      <c r="J1762" s="190"/>
      <c r="K1762" s="190"/>
      <c r="L1762" s="190"/>
      <c r="M1762" s="190"/>
      <c r="N1762" s="268">
        <v>50</v>
      </c>
      <c r="O1762" s="268">
        <v>0</v>
      </c>
      <c r="P1762" s="190" t="s">
        <v>657</v>
      </c>
      <c r="Q1762" s="375"/>
    </row>
    <row r="1763" spans="1:17" ht="51">
      <c r="A1763" s="265">
        <v>119</v>
      </c>
      <c r="B1763" s="190"/>
      <c r="C1763" s="266" t="s">
        <v>62</v>
      </c>
      <c r="D1763" s="267">
        <v>43894</v>
      </c>
      <c r="E1763" s="237" t="s">
        <v>4420</v>
      </c>
      <c r="F1763" s="237" t="s">
        <v>11</v>
      </c>
      <c r="G1763" s="237">
        <v>979983</v>
      </c>
      <c r="H1763" s="190"/>
      <c r="I1763" s="248" t="s">
        <v>5182</v>
      </c>
      <c r="J1763" s="190"/>
      <c r="K1763" s="190"/>
      <c r="L1763" s="190"/>
      <c r="M1763" s="190"/>
      <c r="N1763" s="268">
        <v>50</v>
      </c>
      <c r="O1763" s="268">
        <v>0</v>
      </c>
      <c r="P1763" s="190" t="s">
        <v>657</v>
      </c>
      <c r="Q1763" s="375"/>
    </row>
    <row r="1764" spans="1:17" ht="51">
      <c r="A1764" s="265" t="s">
        <v>554</v>
      </c>
      <c r="B1764" s="190"/>
      <c r="C1764" s="266" t="s">
        <v>726</v>
      </c>
      <c r="D1764" s="267">
        <v>43894</v>
      </c>
      <c r="E1764" s="237" t="s">
        <v>4421</v>
      </c>
      <c r="F1764" s="237" t="s">
        <v>658</v>
      </c>
      <c r="G1764" s="237">
        <v>1292066</v>
      </c>
      <c r="H1764" s="190"/>
      <c r="I1764" s="248" t="s">
        <v>5183</v>
      </c>
      <c r="J1764" s="190"/>
      <c r="K1764" s="190"/>
      <c r="L1764" s="190"/>
      <c r="M1764" s="190"/>
      <c r="N1764" s="268">
        <v>0</v>
      </c>
      <c r="O1764" s="268">
        <v>609076.65</v>
      </c>
      <c r="P1764" s="190" t="s">
        <v>657</v>
      </c>
      <c r="Q1764" s="375"/>
    </row>
    <row r="1765" spans="1:17" ht="51">
      <c r="A1765" s="265" t="s">
        <v>554</v>
      </c>
      <c r="B1765" s="190"/>
      <c r="C1765" s="266" t="s">
        <v>726</v>
      </c>
      <c r="D1765" s="267">
        <v>43894</v>
      </c>
      <c r="E1765" s="237" t="s">
        <v>4421</v>
      </c>
      <c r="F1765" s="237" t="s">
        <v>658</v>
      </c>
      <c r="G1765" s="237">
        <v>1293192</v>
      </c>
      <c r="H1765" s="190"/>
      <c r="I1765" s="248" t="s">
        <v>5184</v>
      </c>
      <c r="J1765" s="190"/>
      <c r="K1765" s="190"/>
      <c r="L1765" s="190"/>
      <c r="M1765" s="190"/>
      <c r="N1765" s="268">
        <v>0</v>
      </c>
      <c r="O1765" s="268">
        <v>6036.77</v>
      </c>
      <c r="P1765" s="190" t="s">
        <v>657</v>
      </c>
      <c r="Q1765" s="375"/>
    </row>
    <row r="1766" spans="1:17" ht="51">
      <c r="A1766" s="265" t="s">
        <v>554</v>
      </c>
      <c r="B1766" s="190"/>
      <c r="C1766" s="266" t="s">
        <v>726</v>
      </c>
      <c r="D1766" s="267">
        <v>43894</v>
      </c>
      <c r="E1766" s="237" t="s">
        <v>4421</v>
      </c>
      <c r="F1766" s="237" t="s">
        <v>658</v>
      </c>
      <c r="G1766" s="237">
        <v>1293185</v>
      </c>
      <c r="H1766" s="190"/>
      <c r="I1766" s="248" t="s">
        <v>5185</v>
      </c>
      <c r="J1766" s="190"/>
      <c r="K1766" s="190"/>
      <c r="L1766" s="190"/>
      <c r="M1766" s="190"/>
      <c r="N1766" s="268">
        <v>0</v>
      </c>
      <c r="O1766" s="268">
        <v>20886.349999999999</v>
      </c>
      <c r="P1766" s="190" t="s">
        <v>657</v>
      </c>
      <c r="Q1766" s="375"/>
    </row>
    <row r="1767" spans="1:17" ht="51">
      <c r="A1767" s="265" t="s">
        <v>554</v>
      </c>
      <c r="B1767" s="190"/>
      <c r="C1767" s="266" t="s">
        <v>726</v>
      </c>
      <c r="D1767" s="267">
        <v>43894</v>
      </c>
      <c r="E1767" s="237" t="s">
        <v>4421</v>
      </c>
      <c r="F1767" s="237" t="s">
        <v>658</v>
      </c>
      <c r="G1767" s="237">
        <v>1293179</v>
      </c>
      <c r="H1767" s="190"/>
      <c r="I1767" s="248" t="s">
        <v>5186</v>
      </c>
      <c r="J1767" s="190"/>
      <c r="K1767" s="190"/>
      <c r="L1767" s="190"/>
      <c r="M1767" s="190"/>
      <c r="N1767" s="268">
        <v>0</v>
      </c>
      <c r="O1767" s="268">
        <v>4579.3100000000004</v>
      </c>
      <c r="P1767" s="190" t="s">
        <v>657</v>
      </c>
      <c r="Q1767" s="375"/>
    </row>
    <row r="1768" spans="1:17" ht="51">
      <c r="A1768" s="265" t="s">
        <v>554</v>
      </c>
      <c r="B1768" s="190"/>
      <c r="C1768" s="266" t="s">
        <v>726</v>
      </c>
      <c r="D1768" s="267">
        <v>43894</v>
      </c>
      <c r="E1768" s="237" t="s">
        <v>4421</v>
      </c>
      <c r="F1768" s="237" t="s">
        <v>658</v>
      </c>
      <c r="G1768" s="237">
        <v>1293182</v>
      </c>
      <c r="H1768" s="190"/>
      <c r="I1768" s="248" t="s">
        <v>5187</v>
      </c>
      <c r="J1768" s="190"/>
      <c r="K1768" s="190"/>
      <c r="L1768" s="190"/>
      <c r="M1768" s="190"/>
      <c r="N1768" s="268">
        <v>0</v>
      </c>
      <c r="O1768" s="268">
        <v>5827.59</v>
      </c>
      <c r="P1768" s="190" t="s">
        <v>657</v>
      </c>
      <c r="Q1768" s="375"/>
    </row>
    <row r="1769" spans="1:17" ht="63.75">
      <c r="A1769" s="265" t="s">
        <v>554</v>
      </c>
      <c r="B1769" s="190"/>
      <c r="C1769" s="266" t="s">
        <v>726</v>
      </c>
      <c r="D1769" s="267">
        <v>43894</v>
      </c>
      <c r="E1769" s="237" t="s">
        <v>4421</v>
      </c>
      <c r="F1769" s="237" t="s">
        <v>658</v>
      </c>
      <c r="G1769" s="237">
        <v>1293188</v>
      </c>
      <c r="H1769" s="190"/>
      <c r="I1769" s="248" t="s">
        <v>5188</v>
      </c>
      <c r="J1769" s="190"/>
      <c r="K1769" s="190"/>
      <c r="L1769" s="190"/>
      <c r="M1769" s="190"/>
      <c r="N1769" s="268">
        <v>0</v>
      </c>
      <c r="O1769" s="268">
        <v>50368.9</v>
      </c>
      <c r="P1769" s="190" t="s">
        <v>657</v>
      </c>
      <c r="Q1769" s="375"/>
    </row>
    <row r="1770" spans="1:17" ht="51">
      <c r="A1770" s="265" t="s">
        <v>554</v>
      </c>
      <c r="B1770" s="190"/>
      <c r="C1770" s="266" t="s">
        <v>726</v>
      </c>
      <c r="D1770" s="267">
        <v>43894</v>
      </c>
      <c r="E1770" s="237" t="s">
        <v>4421</v>
      </c>
      <c r="F1770" s="237" t="s">
        <v>658</v>
      </c>
      <c r="G1770" s="237">
        <v>1294561</v>
      </c>
      <c r="H1770" s="190"/>
      <c r="I1770" s="248" t="s">
        <v>5183</v>
      </c>
      <c r="J1770" s="190"/>
      <c r="K1770" s="190"/>
      <c r="L1770" s="190"/>
      <c r="M1770" s="190"/>
      <c r="N1770" s="268">
        <v>0</v>
      </c>
      <c r="O1770" s="268">
        <v>12145.34</v>
      </c>
      <c r="P1770" s="190" t="s">
        <v>657</v>
      </c>
      <c r="Q1770" s="375"/>
    </row>
    <row r="1771" spans="1:17" ht="38.25">
      <c r="A1771" s="265" t="s">
        <v>562</v>
      </c>
      <c r="B1771" s="190"/>
      <c r="C1771" s="266" t="s">
        <v>604</v>
      </c>
      <c r="D1771" s="267">
        <v>43895</v>
      </c>
      <c r="E1771" s="237" t="s">
        <v>4422</v>
      </c>
      <c r="F1771" s="237" t="s">
        <v>3</v>
      </c>
      <c r="G1771" s="237">
        <v>1829264</v>
      </c>
      <c r="H1771" s="190"/>
      <c r="I1771" s="248" t="s">
        <v>3665</v>
      </c>
      <c r="J1771" s="190"/>
      <c r="K1771" s="190"/>
      <c r="L1771" s="190"/>
      <c r="M1771" s="190"/>
      <c r="N1771" s="268">
        <v>0</v>
      </c>
      <c r="O1771" s="268">
        <v>300</v>
      </c>
      <c r="P1771" s="190" t="s">
        <v>657</v>
      </c>
      <c r="Q1771" s="375"/>
    </row>
    <row r="1772" spans="1:17" ht="38.25">
      <c r="A1772" s="265" t="s">
        <v>562</v>
      </c>
      <c r="B1772" s="190"/>
      <c r="C1772" s="266" t="s">
        <v>604</v>
      </c>
      <c r="D1772" s="267">
        <v>43895</v>
      </c>
      <c r="E1772" s="237" t="s">
        <v>4423</v>
      </c>
      <c r="F1772" s="237" t="s">
        <v>3</v>
      </c>
      <c r="G1772" s="237">
        <v>1829289</v>
      </c>
      <c r="H1772" s="190"/>
      <c r="I1772" s="248" t="s">
        <v>1348</v>
      </c>
      <c r="J1772" s="190"/>
      <c r="K1772" s="190"/>
      <c r="L1772" s="190"/>
      <c r="M1772" s="190"/>
      <c r="N1772" s="268">
        <v>0</v>
      </c>
      <c r="O1772" s="268">
        <v>800</v>
      </c>
      <c r="P1772" s="190" t="s">
        <v>657</v>
      </c>
      <c r="Q1772" s="375"/>
    </row>
    <row r="1773" spans="1:17" ht="38.25">
      <c r="A1773" s="265" t="s">
        <v>562</v>
      </c>
      <c r="B1773" s="190"/>
      <c r="C1773" s="266" t="s">
        <v>604</v>
      </c>
      <c r="D1773" s="267">
        <v>43895</v>
      </c>
      <c r="E1773" s="237" t="s">
        <v>4424</v>
      </c>
      <c r="F1773" s="237" t="s">
        <v>3</v>
      </c>
      <c r="G1773" s="237">
        <v>1829354</v>
      </c>
      <c r="H1773" s="190"/>
      <c r="I1773" s="248" t="s">
        <v>725</v>
      </c>
      <c r="J1773" s="190"/>
      <c r="K1773" s="190"/>
      <c r="L1773" s="190"/>
      <c r="M1773" s="190"/>
      <c r="N1773" s="268">
        <v>0</v>
      </c>
      <c r="O1773" s="268">
        <v>1360</v>
      </c>
      <c r="P1773" s="190" t="s">
        <v>657</v>
      </c>
      <c r="Q1773" s="375"/>
    </row>
    <row r="1774" spans="1:17" ht="38.25">
      <c r="A1774" s="265" t="s">
        <v>562</v>
      </c>
      <c r="B1774" s="190"/>
      <c r="C1774" s="266" t="s">
        <v>604</v>
      </c>
      <c r="D1774" s="267">
        <v>43895</v>
      </c>
      <c r="E1774" s="237" t="s">
        <v>4425</v>
      </c>
      <c r="F1774" s="237" t="s">
        <v>3</v>
      </c>
      <c r="G1774" s="237">
        <v>1829365</v>
      </c>
      <c r="H1774" s="190"/>
      <c r="I1774" s="248" t="s">
        <v>5189</v>
      </c>
      <c r="J1774" s="190"/>
      <c r="K1774" s="190"/>
      <c r="L1774" s="190"/>
      <c r="M1774" s="190"/>
      <c r="N1774" s="268">
        <v>0</v>
      </c>
      <c r="O1774" s="268">
        <v>1700</v>
      </c>
      <c r="P1774" s="190" t="s">
        <v>657</v>
      </c>
      <c r="Q1774" s="375"/>
    </row>
    <row r="1775" spans="1:17" ht="51">
      <c r="A1775" s="265" t="s">
        <v>553</v>
      </c>
      <c r="B1775" s="190"/>
      <c r="C1775" s="266" t="s">
        <v>605</v>
      </c>
      <c r="D1775" s="267">
        <v>43895</v>
      </c>
      <c r="E1775" s="237" t="s">
        <v>4426</v>
      </c>
      <c r="F1775" s="237" t="s">
        <v>3</v>
      </c>
      <c r="G1775" s="237">
        <v>1829370</v>
      </c>
      <c r="H1775" s="190"/>
      <c r="I1775" s="248" t="s">
        <v>5190</v>
      </c>
      <c r="J1775" s="190"/>
      <c r="K1775" s="190"/>
      <c r="L1775" s="190"/>
      <c r="M1775" s="190"/>
      <c r="N1775" s="268">
        <v>0</v>
      </c>
      <c r="O1775" s="268">
        <v>19694.64</v>
      </c>
      <c r="P1775" s="190" t="s">
        <v>657</v>
      </c>
      <c r="Q1775" s="375"/>
    </row>
    <row r="1776" spans="1:17" ht="51">
      <c r="A1776" s="265">
        <v>593</v>
      </c>
      <c r="B1776" s="190"/>
      <c r="C1776" s="266" t="s">
        <v>1389</v>
      </c>
      <c r="D1776" s="267">
        <v>43895</v>
      </c>
      <c r="E1776" s="237" t="s">
        <v>4427</v>
      </c>
      <c r="F1776" s="237" t="s">
        <v>3</v>
      </c>
      <c r="G1776" s="237">
        <v>1829399</v>
      </c>
      <c r="H1776" s="190"/>
      <c r="I1776" s="248" t="s">
        <v>5191</v>
      </c>
      <c r="J1776" s="190"/>
      <c r="K1776" s="190"/>
      <c r="L1776" s="190"/>
      <c r="M1776" s="190"/>
      <c r="N1776" s="268">
        <v>0</v>
      </c>
      <c r="O1776" s="268">
        <v>10</v>
      </c>
      <c r="P1776" s="190" t="s">
        <v>657</v>
      </c>
      <c r="Q1776" s="375"/>
    </row>
    <row r="1777" spans="1:17" ht="51">
      <c r="A1777" s="265" t="s">
        <v>562</v>
      </c>
      <c r="B1777" s="190"/>
      <c r="C1777" s="266" t="s">
        <v>604</v>
      </c>
      <c r="D1777" s="267">
        <v>43895</v>
      </c>
      <c r="E1777" s="237" t="s">
        <v>4428</v>
      </c>
      <c r="F1777" s="237" t="s">
        <v>3</v>
      </c>
      <c r="G1777" s="237">
        <v>1829400</v>
      </c>
      <c r="H1777" s="190"/>
      <c r="I1777" s="248" t="s">
        <v>1340</v>
      </c>
      <c r="J1777" s="190"/>
      <c r="K1777" s="190"/>
      <c r="L1777" s="190"/>
      <c r="M1777" s="190"/>
      <c r="N1777" s="268">
        <v>0</v>
      </c>
      <c r="O1777" s="268">
        <v>1726</v>
      </c>
      <c r="P1777" s="190" t="s">
        <v>657</v>
      </c>
      <c r="Q1777" s="375"/>
    </row>
    <row r="1778" spans="1:17" ht="51">
      <c r="A1778" s="265">
        <v>81</v>
      </c>
      <c r="B1778" s="190"/>
      <c r="C1778" s="266" t="s">
        <v>55</v>
      </c>
      <c r="D1778" s="267">
        <v>43895</v>
      </c>
      <c r="E1778" s="237" t="s">
        <v>4429</v>
      </c>
      <c r="F1778" s="237" t="s">
        <v>3</v>
      </c>
      <c r="G1778" s="237">
        <v>1829406</v>
      </c>
      <c r="H1778" s="190"/>
      <c r="I1778" s="248" t="s">
        <v>3734</v>
      </c>
      <c r="J1778" s="190"/>
      <c r="K1778" s="190"/>
      <c r="L1778" s="190"/>
      <c r="M1778" s="190"/>
      <c r="N1778" s="268">
        <v>0</v>
      </c>
      <c r="O1778" s="268">
        <v>800</v>
      </c>
      <c r="P1778" s="190" t="s">
        <v>657</v>
      </c>
      <c r="Q1778" s="375"/>
    </row>
    <row r="1779" spans="1:17" ht="51">
      <c r="A1779" s="265" t="s">
        <v>562</v>
      </c>
      <c r="B1779" s="190"/>
      <c r="C1779" s="266" t="s">
        <v>604</v>
      </c>
      <c r="D1779" s="267">
        <v>43895</v>
      </c>
      <c r="E1779" s="237" t="s">
        <v>4430</v>
      </c>
      <c r="F1779" s="237" t="s">
        <v>3</v>
      </c>
      <c r="G1779" s="237">
        <v>1829441</v>
      </c>
      <c r="H1779" s="190"/>
      <c r="I1779" s="248" t="s">
        <v>1345</v>
      </c>
      <c r="J1779" s="190"/>
      <c r="K1779" s="190"/>
      <c r="L1779" s="190"/>
      <c r="M1779" s="190"/>
      <c r="N1779" s="268">
        <v>0</v>
      </c>
      <c r="O1779" s="268">
        <v>4310</v>
      </c>
      <c r="P1779" s="190" t="s">
        <v>657</v>
      </c>
      <c r="Q1779" s="375"/>
    </row>
    <row r="1780" spans="1:17" ht="51">
      <c r="A1780" s="265">
        <v>595</v>
      </c>
      <c r="B1780" s="190"/>
      <c r="C1780" s="266" t="s">
        <v>629</v>
      </c>
      <c r="D1780" s="267">
        <v>43895</v>
      </c>
      <c r="E1780" s="237" t="s">
        <v>4431</v>
      </c>
      <c r="F1780" s="237" t="s">
        <v>3</v>
      </c>
      <c r="G1780" s="237">
        <v>1829455</v>
      </c>
      <c r="H1780" s="190"/>
      <c r="I1780" s="248" t="s">
        <v>5192</v>
      </c>
      <c r="J1780" s="190"/>
      <c r="K1780" s="190"/>
      <c r="L1780" s="190"/>
      <c r="M1780" s="190"/>
      <c r="N1780" s="268">
        <v>0</v>
      </c>
      <c r="O1780" s="268">
        <v>11</v>
      </c>
      <c r="P1780" s="190" t="s">
        <v>657</v>
      </c>
      <c r="Q1780" s="375"/>
    </row>
    <row r="1781" spans="1:17" ht="51">
      <c r="A1781" s="265">
        <v>287</v>
      </c>
      <c r="B1781" s="190"/>
      <c r="C1781" s="266" t="s">
        <v>125</v>
      </c>
      <c r="D1781" s="267">
        <v>43895</v>
      </c>
      <c r="E1781" s="237" t="s">
        <v>4432</v>
      </c>
      <c r="F1781" s="237" t="s">
        <v>3</v>
      </c>
      <c r="G1781" s="237">
        <v>1829327</v>
      </c>
      <c r="H1781" s="190"/>
      <c r="I1781" s="248" t="s">
        <v>5193</v>
      </c>
      <c r="J1781" s="190"/>
      <c r="K1781" s="190"/>
      <c r="L1781" s="190"/>
      <c r="M1781" s="190"/>
      <c r="N1781" s="268">
        <v>0</v>
      </c>
      <c r="O1781" s="268">
        <v>63660</v>
      </c>
      <c r="P1781" s="190" t="s">
        <v>657</v>
      </c>
      <c r="Q1781" s="375"/>
    </row>
    <row r="1782" spans="1:17" ht="51">
      <c r="A1782" s="265">
        <v>287</v>
      </c>
      <c r="B1782" s="190"/>
      <c r="C1782" s="266" t="s">
        <v>125</v>
      </c>
      <c r="D1782" s="267">
        <v>43895</v>
      </c>
      <c r="E1782" s="237" t="s">
        <v>4433</v>
      </c>
      <c r="F1782" s="237" t="s">
        <v>3</v>
      </c>
      <c r="G1782" s="237">
        <v>1829330</v>
      </c>
      <c r="H1782" s="190"/>
      <c r="I1782" s="248" t="s">
        <v>5194</v>
      </c>
      <c r="J1782" s="190"/>
      <c r="K1782" s="190"/>
      <c r="L1782" s="190"/>
      <c r="M1782" s="190"/>
      <c r="N1782" s="268">
        <v>0</v>
      </c>
      <c r="O1782" s="268">
        <v>21220</v>
      </c>
      <c r="P1782" s="190" t="s">
        <v>657</v>
      </c>
      <c r="Q1782" s="375"/>
    </row>
    <row r="1783" spans="1:17" ht="51">
      <c r="A1783" s="265">
        <v>287</v>
      </c>
      <c r="B1783" s="190"/>
      <c r="C1783" s="266" t="s">
        <v>125</v>
      </c>
      <c r="D1783" s="267">
        <v>43895</v>
      </c>
      <c r="E1783" s="237" t="s">
        <v>4434</v>
      </c>
      <c r="F1783" s="237" t="s">
        <v>3</v>
      </c>
      <c r="G1783" s="237">
        <v>1829335</v>
      </c>
      <c r="H1783" s="190"/>
      <c r="I1783" s="248" t="s">
        <v>5195</v>
      </c>
      <c r="J1783" s="190"/>
      <c r="K1783" s="190"/>
      <c r="L1783" s="190"/>
      <c r="M1783" s="190"/>
      <c r="N1783" s="268">
        <v>0</v>
      </c>
      <c r="O1783" s="268">
        <v>5040</v>
      </c>
      <c r="P1783" s="190" t="s">
        <v>657</v>
      </c>
      <c r="Q1783" s="375"/>
    </row>
    <row r="1784" spans="1:17" ht="51">
      <c r="A1784" s="265">
        <v>287</v>
      </c>
      <c r="B1784" s="190"/>
      <c r="C1784" s="266" t="s">
        <v>125</v>
      </c>
      <c r="D1784" s="267">
        <v>43895</v>
      </c>
      <c r="E1784" s="237" t="s">
        <v>4435</v>
      </c>
      <c r="F1784" s="237" t="s">
        <v>3</v>
      </c>
      <c r="G1784" s="237">
        <v>1829337</v>
      </c>
      <c r="H1784" s="190"/>
      <c r="I1784" s="248" t="s">
        <v>5196</v>
      </c>
      <c r="J1784" s="190"/>
      <c r="K1784" s="190"/>
      <c r="L1784" s="190"/>
      <c r="M1784" s="190"/>
      <c r="N1784" s="268">
        <v>0</v>
      </c>
      <c r="O1784" s="268">
        <v>50.01</v>
      </c>
      <c r="P1784" s="190" t="s">
        <v>657</v>
      </c>
      <c r="Q1784" s="375"/>
    </row>
    <row r="1785" spans="1:17" ht="51">
      <c r="A1785" s="265">
        <v>373</v>
      </c>
      <c r="B1785" s="190"/>
      <c r="C1785" s="266" t="s">
        <v>625</v>
      </c>
      <c r="D1785" s="267">
        <v>43895</v>
      </c>
      <c r="E1785" s="237" t="s">
        <v>4436</v>
      </c>
      <c r="F1785" s="237" t="s">
        <v>3</v>
      </c>
      <c r="G1785" s="237">
        <v>1829374</v>
      </c>
      <c r="H1785" s="190"/>
      <c r="I1785" s="248" t="s">
        <v>5197</v>
      </c>
      <c r="J1785" s="190"/>
      <c r="K1785" s="190"/>
      <c r="L1785" s="190"/>
      <c r="M1785" s="190"/>
      <c r="N1785" s="268">
        <v>0</v>
      </c>
      <c r="O1785" s="268">
        <v>6014.25</v>
      </c>
      <c r="P1785" s="190" t="s">
        <v>657</v>
      </c>
      <c r="Q1785" s="375"/>
    </row>
    <row r="1786" spans="1:17" ht="51">
      <c r="A1786" s="265">
        <v>902</v>
      </c>
      <c r="B1786" s="190"/>
      <c r="C1786" s="266" t="s">
        <v>200</v>
      </c>
      <c r="D1786" s="267">
        <v>43895</v>
      </c>
      <c r="E1786" s="237" t="s">
        <v>4437</v>
      </c>
      <c r="F1786" s="237" t="s">
        <v>3</v>
      </c>
      <c r="G1786" s="237">
        <v>1829376</v>
      </c>
      <c r="H1786" s="190"/>
      <c r="I1786" s="248" t="s">
        <v>5198</v>
      </c>
      <c r="J1786" s="190"/>
      <c r="K1786" s="190"/>
      <c r="L1786" s="190"/>
      <c r="M1786" s="190"/>
      <c r="N1786" s="268">
        <v>0</v>
      </c>
      <c r="O1786" s="268">
        <v>2006.68</v>
      </c>
      <c r="P1786" s="190" t="s">
        <v>657</v>
      </c>
      <c r="Q1786" s="375"/>
    </row>
    <row r="1787" spans="1:17" ht="51">
      <c r="A1787" s="265">
        <v>81</v>
      </c>
      <c r="B1787" s="190"/>
      <c r="C1787" s="266" t="s">
        <v>55</v>
      </c>
      <c r="D1787" s="267">
        <v>43895</v>
      </c>
      <c r="E1787" s="237" t="s">
        <v>4438</v>
      </c>
      <c r="F1787" s="237" t="s">
        <v>3</v>
      </c>
      <c r="G1787" s="237">
        <v>1829465</v>
      </c>
      <c r="H1787" s="190"/>
      <c r="I1787" s="248" t="s">
        <v>5199</v>
      </c>
      <c r="J1787" s="190"/>
      <c r="K1787" s="190"/>
      <c r="L1787" s="190"/>
      <c r="M1787" s="190"/>
      <c r="N1787" s="268">
        <v>0</v>
      </c>
      <c r="O1787" s="268">
        <v>25</v>
      </c>
      <c r="P1787" s="190" t="s">
        <v>657</v>
      </c>
      <c r="Q1787" s="375"/>
    </row>
    <row r="1788" spans="1:17" ht="51">
      <c r="A1788" s="265">
        <v>132</v>
      </c>
      <c r="B1788" s="190"/>
      <c r="C1788" s="266" t="s">
        <v>67</v>
      </c>
      <c r="D1788" s="267">
        <v>43895</v>
      </c>
      <c r="E1788" s="237" t="s">
        <v>4439</v>
      </c>
      <c r="F1788" s="237" t="s">
        <v>3</v>
      </c>
      <c r="G1788" s="237">
        <v>1829476</v>
      </c>
      <c r="H1788" s="190"/>
      <c r="I1788" s="248" t="s">
        <v>5200</v>
      </c>
      <c r="J1788" s="190"/>
      <c r="K1788" s="190"/>
      <c r="L1788" s="190"/>
      <c r="M1788" s="190"/>
      <c r="N1788" s="268">
        <v>0</v>
      </c>
      <c r="O1788" s="268">
        <v>6461.19</v>
      </c>
      <c r="P1788" s="190" t="s">
        <v>657</v>
      </c>
      <c r="Q1788" s="375"/>
    </row>
    <row r="1789" spans="1:17" ht="51">
      <c r="A1789" s="265">
        <v>41</v>
      </c>
      <c r="B1789" s="190"/>
      <c r="C1789" s="266" t="s">
        <v>47</v>
      </c>
      <c r="D1789" s="267">
        <v>43895</v>
      </c>
      <c r="E1789" s="237" t="s">
        <v>4440</v>
      </c>
      <c r="F1789" s="237" t="s">
        <v>3</v>
      </c>
      <c r="G1789" s="237">
        <v>1829478</v>
      </c>
      <c r="H1789" s="190"/>
      <c r="I1789" s="248" t="s">
        <v>5201</v>
      </c>
      <c r="J1789" s="190"/>
      <c r="K1789" s="190"/>
      <c r="L1789" s="190"/>
      <c r="M1789" s="190"/>
      <c r="N1789" s="268">
        <v>0</v>
      </c>
      <c r="O1789" s="268">
        <v>1114.51</v>
      </c>
      <c r="P1789" s="190" t="s">
        <v>657</v>
      </c>
      <c r="Q1789" s="375"/>
    </row>
    <row r="1790" spans="1:17" ht="63.75">
      <c r="A1790" s="265">
        <v>661</v>
      </c>
      <c r="B1790" s="190"/>
      <c r="C1790" s="266" t="s">
        <v>186</v>
      </c>
      <c r="D1790" s="267">
        <v>43895</v>
      </c>
      <c r="E1790" s="237" t="s">
        <v>4441</v>
      </c>
      <c r="F1790" s="237" t="s">
        <v>3</v>
      </c>
      <c r="G1790" s="237">
        <v>1829484</v>
      </c>
      <c r="H1790" s="190"/>
      <c r="I1790" s="248" t="s">
        <v>5202</v>
      </c>
      <c r="J1790" s="190"/>
      <c r="K1790" s="190"/>
      <c r="L1790" s="190"/>
      <c r="M1790" s="190"/>
      <c r="N1790" s="268">
        <v>0</v>
      </c>
      <c r="O1790" s="268">
        <v>12618.14</v>
      </c>
      <c r="P1790" s="190" t="s">
        <v>657</v>
      </c>
      <c r="Q1790" s="375"/>
    </row>
    <row r="1791" spans="1:17" ht="51">
      <c r="A1791" s="265">
        <v>20</v>
      </c>
      <c r="B1791" s="190"/>
      <c r="C1791" s="266" t="s">
        <v>44</v>
      </c>
      <c r="D1791" s="267">
        <v>43895</v>
      </c>
      <c r="E1791" s="237" t="s">
        <v>4442</v>
      </c>
      <c r="F1791" s="237" t="s">
        <v>3</v>
      </c>
      <c r="G1791" s="237">
        <v>1829498</v>
      </c>
      <c r="H1791" s="190"/>
      <c r="I1791" s="248" t="s">
        <v>5203</v>
      </c>
      <c r="J1791" s="190"/>
      <c r="K1791" s="190"/>
      <c r="L1791" s="190"/>
      <c r="M1791" s="190"/>
      <c r="N1791" s="268">
        <v>0</v>
      </c>
      <c r="O1791" s="268">
        <v>482</v>
      </c>
      <c r="P1791" s="190" t="s">
        <v>657</v>
      </c>
      <c r="Q1791" s="375"/>
    </row>
    <row r="1792" spans="1:17" ht="76.5">
      <c r="A1792" s="265">
        <v>16</v>
      </c>
      <c r="B1792" s="190"/>
      <c r="C1792" s="266" t="s">
        <v>7133</v>
      </c>
      <c r="D1792" s="267">
        <v>43895</v>
      </c>
      <c r="E1792" s="237" t="s">
        <v>4443</v>
      </c>
      <c r="F1792" s="237" t="s">
        <v>618</v>
      </c>
      <c r="G1792" s="237">
        <v>10452</v>
      </c>
      <c r="H1792" s="190"/>
      <c r="I1792" s="248" t="s">
        <v>5204</v>
      </c>
      <c r="J1792" s="190"/>
      <c r="K1792" s="190"/>
      <c r="L1792" s="190"/>
      <c r="M1792" s="190"/>
      <c r="N1792" s="268">
        <v>2532.69</v>
      </c>
      <c r="O1792" s="268">
        <v>0</v>
      </c>
      <c r="P1792" s="190" t="s">
        <v>657</v>
      </c>
      <c r="Q1792" s="375"/>
    </row>
    <row r="1793" spans="1:17" ht="76.5">
      <c r="A1793" s="265">
        <v>16</v>
      </c>
      <c r="B1793" s="190"/>
      <c r="C1793" s="266" t="s">
        <v>7133</v>
      </c>
      <c r="D1793" s="267">
        <v>43895</v>
      </c>
      <c r="E1793" s="237" t="s">
        <v>4444</v>
      </c>
      <c r="F1793" s="237" t="s">
        <v>618</v>
      </c>
      <c r="G1793" s="237">
        <v>10451</v>
      </c>
      <c r="H1793" s="190"/>
      <c r="I1793" s="248" t="s">
        <v>5205</v>
      </c>
      <c r="J1793" s="190"/>
      <c r="K1793" s="190"/>
      <c r="L1793" s="190"/>
      <c r="M1793" s="190"/>
      <c r="N1793" s="268">
        <v>2532.69</v>
      </c>
      <c r="O1793" s="268">
        <v>0</v>
      </c>
      <c r="P1793" s="190" t="s">
        <v>657</v>
      </c>
      <c r="Q1793" s="375"/>
    </row>
    <row r="1794" spans="1:17" ht="76.5">
      <c r="A1794" s="265">
        <v>16</v>
      </c>
      <c r="B1794" s="190"/>
      <c r="C1794" s="266" t="s">
        <v>7133</v>
      </c>
      <c r="D1794" s="267">
        <v>43895</v>
      </c>
      <c r="E1794" s="237" t="s">
        <v>4445</v>
      </c>
      <c r="F1794" s="237" t="s">
        <v>618</v>
      </c>
      <c r="G1794" s="237">
        <v>10455</v>
      </c>
      <c r="H1794" s="190"/>
      <c r="I1794" s="248" t="s">
        <v>5206</v>
      </c>
      <c r="J1794" s="190"/>
      <c r="K1794" s="190"/>
      <c r="L1794" s="190"/>
      <c r="M1794" s="190"/>
      <c r="N1794" s="268">
        <v>2913.71</v>
      </c>
      <c r="O1794" s="268">
        <v>0</v>
      </c>
      <c r="P1794" s="190" t="s">
        <v>657</v>
      </c>
      <c r="Q1794" s="375"/>
    </row>
    <row r="1795" spans="1:17" ht="76.5">
      <c r="A1795" s="265">
        <v>16</v>
      </c>
      <c r="B1795" s="190"/>
      <c r="C1795" s="266" t="s">
        <v>7133</v>
      </c>
      <c r="D1795" s="267">
        <v>43895</v>
      </c>
      <c r="E1795" s="237" t="s">
        <v>4446</v>
      </c>
      <c r="F1795" s="237" t="s">
        <v>618</v>
      </c>
      <c r="G1795" s="237">
        <v>10457</v>
      </c>
      <c r="H1795" s="190"/>
      <c r="I1795" s="248" t="s">
        <v>5207</v>
      </c>
      <c r="J1795" s="190"/>
      <c r="K1795" s="190"/>
      <c r="L1795" s="190"/>
      <c r="M1795" s="190"/>
      <c r="N1795" s="268">
        <v>2549.52</v>
      </c>
      <c r="O1795" s="268">
        <v>0</v>
      </c>
      <c r="P1795" s="190" t="s">
        <v>657</v>
      </c>
      <c r="Q1795" s="375"/>
    </row>
    <row r="1796" spans="1:17" ht="76.5">
      <c r="A1796" s="265">
        <v>16</v>
      </c>
      <c r="B1796" s="190"/>
      <c r="C1796" s="266" t="s">
        <v>7133</v>
      </c>
      <c r="D1796" s="267">
        <v>43895</v>
      </c>
      <c r="E1796" s="237" t="s">
        <v>4447</v>
      </c>
      <c r="F1796" s="237" t="s">
        <v>618</v>
      </c>
      <c r="G1796" s="237">
        <v>10458</v>
      </c>
      <c r="H1796" s="190"/>
      <c r="I1796" s="248" t="s">
        <v>5208</v>
      </c>
      <c r="J1796" s="190"/>
      <c r="K1796" s="190"/>
      <c r="L1796" s="190"/>
      <c r="M1796" s="190"/>
      <c r="N1796" s="268">
        <v>2545.0300000000002</v>
      </c>
      <c r="O1796" s="268">
        <v>0</v>
      </c>
      <c r="P1796" s="190" t="s">
        <v>657</v>
      </c>
      <c r="Q1796" s="375"/>
    </row>
    <row r="1797" spans="1:17" ht="76.5">
      <c r="A1797" s="265">
        <v>16</v>
      </c>
      <c r="B1797" s="190"/>
      <c r="C1797" s="266" t="s">
        <v>7133</v>
      </c>
      <c r="D1797" s="267">
        <v>43895</v>
      </c>
      <c r="E1797" s="237" t="s">
        <v>4448</v>
      </c>
      <c r="F1797" s="237" t="s">
        <v>618</v>
      </c>
      <c r="G1797" s="237">
        <v>10461</v>
      </c>
      <c r="H1797" s="190"/>
      <c r="I1797" s="248" t="s">
        <v>5209</v>
      </c>
      <c r="J1797" s="190"/>
      <c r="K1797" s="190"/>
      <c r="L1797" s="190"/>
      <c r="M1797" s="190"/>
      <c r="N1797" s="268">
        <v>2545.0300000000002</v>
      </c>
      <c r="O1797" s="268">
        <v>0</v>
      </c>
      <c r="P1797" s="190" t="s">
        <v>657</v>
      </c>
      <c r="Q1797" s="375"/>
    </row>
    <row r="1798" spans="1:17" ht="114.75">
      <c r="A1798" s="265">
        <v>291</v>
      </c>
      <c r="B1798" s="190"/>
      <c r="C1798" s="266" t="s">
        <v>128</v>
      </c>
      <c r="D1798" s="267">
        <v>43895</v>
      </c>
      <c r="E1798" s="237" t="s">
        <v>4449</v>
      </c>
      <c r="F1798" s="237" t="s">
        <v>658</v>
      </c>
      <c r="G1798" s="237">
        <v>1307588</v>
      </c>
      <c r="H1798" s="190"/>
      <c r="I1798" s="248" t="s">
        <v>5210</v>
      </c>
      <c r="J1798" s="190"/>
      <c r="K1798" s="190"/>
      <c r="L1798" s="190"/>
      <c r="M1798" s="190"/>
      <c r="N1798" s="268">
        <v>28715849.600000001</v>
      </c>
      <c r="O1798" s="268">
        <v>0</v>
      </c>
      <c r="P1798" s="190" t="s">
        <v>657</v>
      </c>
      <c r="Q1798" s="375"/>
    </row>
    <row r="1799" spans="1:17" ht="89.25">
      <c r="A1799" s="265">
        <v>599</v>
      </c>
      <c r="B1799" s="190"/>
      <c r="C1799" s="266" t="s">
        <v>1297</v>
      </c>
      <c r="D1799" s="267">
        <v>43895</v>
      </c>
      <c r="E1799" s="237" t="s">
        <v>4450</v>
      </c>
      <c r="F1799" s="237" t="s">
        <v>6</v>
      </c>
      <c r="G1799" s="237">
        <v>980025</v>
      </c>
      <c r="H1799" s="190"/>
      <c r="I1799" s="248" t="s">
        <v>5211</v>
      </c>
      <c r="J1799" s="190"/>
      <c r="K1799" s="190"/>
      <c r="L1799" s="190"/>
      <c r="M1799" s="190"/>
      <c r="N1799" s="268">
        <v>0</v>
      </c>
      <c r="O1799" s="268">
        <v>82320</v>
      </c>
      <c r="P1799" s="190" t="s">
        <v>657</v>
      </c>
      <c r="Q1799" s="375"/>
    </row>
    <row r="1800" spans="1:17" ht="89.25">
      <c r="A1800" s="265">
        <v>599</v>
      </c>
      <c r="B1800" s="190"/>
      <c r="C1800" s="266" t="s">
        <v>1297</v>
      </c>
      <c r="D1800" s="267">
        <v>43895</v>
      </c>
      <c r="E1800" s="237" t="s">
        <v>4451</v>
      </c>
      <c r="F1800" s="237" t="s">
        <v>11</v>
      </c>
      <c r="G1800" s="237">
        <v>980025</v>
      </c>
      <c r="H1800" s="190"/>
      <c r="I1800" s="248" t="s">
        <v>5212</v>
      </c>
      <c r="J1800" s="190"/>
      <c r="K1800" s="190"/>
      <c r="L1800" s="190"/>
      <c r="M1800" s="190"/>
      <c r="N1800" s="268">
        <v>50</v>
      </c>
      <c r="O1800" s="268">
        <v>0</v>
      </c>
      <c r="P1800" s="190" t="s">
        <v>657</v>
      </c>
      <c r="Q1800" s="375"/>
    </row>
    <row r="1801" spans="1:17" ht="63.75">
      <c r="A1801" s="265">
        <v>513</v>
      </c>
      <c r="B1801" s="190"/>
      <c r="C1801" s="266" t="s">
        <v>169</v>
      </c>
      <c r="D1801" s="267">
        <v>43895</v>
      </c>
      <c r="E1801" s="237" t="s">
        <v>4452</v>
      </c>
      <c r="F1801" s="237" t="s">
        <v>15</v>
      </c>
      <c r="G1801" s="237">
        <v>1289062</v>
      </c>
      <c r="H1801" s="190"/>
      <c r="I1801" s="248" t="s">
        <v>5213</v>
      </c>
      <c r="J1801" s="190"/>
      <c r="K1801" s="190"/>
      <c r="L1801" s="190"/>
      <c r="M1801" s="190"/>
      <c r="N1801" s="268">
        <v>50</v>
      </c>
      <c r="O1801" s="268">
        <v>0</v>
      </c>
      <c r="P1801" s="190" t="s">
        <v>657</v>
      </c>
      <c r="Q1801" s="375"/>
    </row>
    <row r="1802" spans="1:17" ht="63.75">
      <c r="A1802" s="265">
        <v>513</v>
      </c>
      <c r="B1802" s="190"/>
      <c r="C1802" s="266" t="s">
        <v>169</v>
      </c>
      <c r="D1802" s="267">
        <v>43895</v>
      </c>
      <c r="E1802" s="237" t="s">
        <v>4453</v>
      </c>
      <c r="F1802" s="237" t="s">
        <v>15</v>
      </c>
      <c r="G1802" s="237">
        <v>1289066</v>
      </c>
      <c r="H1802" s="190"/>
      <c r="I1802" s="248" t="s">
        <v>5214</v>
      </c>
      <c r="J1802" s="190"/>
      <c r="K1802" s="190"/>
      <c r="L1802" s="190"/>
      <c r="M1802" s="190"/>
      <c r="N1802" s="268">
        <v>50</v>
      </c>
      <c r="O1802" s="268">
        <v>0</v>
      </c>
      <c r="P1802" s="190" t="s">
        <v>657</v>
      </c>
      <c r="Q1802" s="375"/>
    </row>
    <row r="1803" spans="1:17" ht="63.75">
      <c r="A1803" s="265" t="s">
        <v>554</v>
      </c>
      <c r="B1803" s="190"/>
      <c r="C1803" s="266" t="s">
        <v>726</v>
      </c>
      <c r="D1803" s="267">
        <v>43895</v>
      </c>
      <c r="E1803" s="237" t="s">
        <v>4454</v>
      </c>
      <c r="F1803" s="237" t="s">
        <v>15</v>
      </c>
      <c r="G1803" s="237">
        <v>1289204</v>
      </c>
      <c r="H1803" s="190"/>
      <c r="I1803" s="248" t="s">
        <v>5215</v>
      </c>
      <c r="J1803" s="190"/>
      <c r="K1803" s="190"/>
      <c r="L1803" s="190"/>
      <c r="M1803" s="190"/>
      <c r="N1803" s="268">
        <v>50</v>
      </c>
      <c r="O1803" s="268">
        <v>0</v>
      </c>
      <c r="P1803" s="190" t="s">
        <v>657</v>
      </c>
      <c r="Q1803" s="375"/>
    </row>
    <row r="1804" spans="1:17" ht="63.75">
      <c r="A1804" s="265" t="s">
        <v>554</v>
      </c>
      <c r="B1804" s="190"/>
      <c r="C1804" s="266" t="s">
        <v>726</v>
      </c>
      <c r="D1804" s="267">
        <v>43895</v>
      </c>
      <c r="E1804" s="237" t="s">
        <v>4455</v>
      </c>
      <c r="F1804" s="237" t="s">
        <v>15</v>
      </c>
      <c r="G1804" s="237">
        <v>1289206</v>
      </c>
      <c r="H1804" s="190"/>
      <c r="I1804" s="248" t="s">
        <v>5216</v>
      </c>
      <c r="J1804" s="190"/>
      <c r="K1804" s="190"/>
      <c r="L1804" s="190"/>
      <c r="M1804" s="190"/>
      <c r="N1804" s="268">
        <v>50</v>
      </c>
      <c r="O1804" s="268">
        <v>0</v>
      </c>
      <c r="P1804" s="190" t="s">
        <v>657</v>
      </c>
      <c r="Q1804" s="375"/>
    </row>
    <row r="1805" spans="1:17" ht="63.75">
      <c r="A1805" s="265" t="s">
        <v>554</v>
      </c>
      <c r="B1805" s="190"/>
      <c r="C1805" s="266" t="s">
        <v>726</v>
      </c>
      <c r="D1805" s="267">
        <v>43895</v>
      </c>
      <c r="E1805" s="237" t="s">
        <v>4456</v>
      </c>
      <c r="F1805" s="237" t="s">
        <v>15</v>
      </c>
      <c r="G1805" s="237">
        <v>1289208</v>
      </c>
      <c r="H1805" s="190"/>
      <c r="I1805" s="248" t="s">
        <v>5217</v>
      </c>
      <c r="J1805" s="190"/>
      <c r="K1805" s="190"/>
      <c r="L1805" s="190"/>
      <c r="M1805" s="190"/>
      <c r="N1805" s="268">
        <v>50</v>
      </c>
      <c r="O1805" s="268">
        <v>0</v>
      </c>
      <c r="P1805" s="190" t="s">
        <v>657</v>
      </c>
      <c r="Q1805" s="375"/>
    </row>
    <row r="1806" spans="1:17" ht="63.75">
      <c r="A1806" s="265">
        <v>16</v>
      </c>
      <c r="B1806" s="190"/>
      <c r="C1806" s="266" t="s">
        <v>7133</v>
      </c>
      <c r="D1806" s="267">
        <v>43895</v>
      </c>
      <c r="E1806" s="237" t="s">
        <v>4457</v>
      </c>
      <c r="F1806" s="237" t="s">
        <v>618</v>
      </c>
      <c r="G1806" s="237">
        <v>10473</v>
      </c>
      <c r="H1806" s="190"/>
      <c r="I1806" s="248" t="s">
        <v>5218</v>
      </c>
      <c r="J1806" s="190"/>
      <c r="K1806" s="190"/>
      <c r="L1806" s="190"/>
      <c r="M1806" s="190"/>
      <c r="N1806" s="268">
        <v>1060.75</v>
      </c>
      <c r="O1806" s="268">
        <v>0</v>
      </c>
      <c r="P1806" s="190" t="s">
        <v>657</v>
      </c>
      <c r="Q1806" s="375"/>
    </row>
    <row r="1807" spans="1:17" ht="76.5">
      <c r="A1807" s="265">
        <v>16</v>
      </c>
      <c r="B1807" s="190"/>
      <c r="C1807" s="266" t="s">
        <v>7133</v>
      </c>
      <c r="D1807" s="267">
        <v>43895</v>
      </c>
      <c r="E1807" s="237" t="s">
        <v>4458</v>
      </c>
      <c r="F1807" s="237" t="s">
        <v>618</v>
      </c>
      <c r="G1807" s="237">
        <v>10474</v>
      </c>
      <c r="H1807" s="190"/>
      <c r="I1807" s="248" t="s">
        <v>5219</v>
      </c>
      <c r="J1807" s="190"/>
      <c r="K1807" s="190"/>
      <c r="L1807" s="190"/>
      <c r="M1807" s="190"/>
      <c r="N1807" s="268">
        <v>763.74</v>
      </c>
      <c r="O1807" s="268">
        <v>0</v>
      </c>
      <c r="P1807" s="190" t="s">
        <v>657</v>
      </c>
      <c r="Q1807" s="375"/>
    </row>
    <row r="1808" spans="1:17" ht="76.5">
      <c r="A1808" s="265">
        <v>16</v>
      </c>
      <c r="B1808" s="190"/>
      <c r="C1808" s="266" t="s">
        <v>7133</v>
      </c>
      <c r="D1808" s="267">
        <v>43895</v>
      </c>
      <c r="E1808" s="237" t="s">
        <v>4459</v>
      </c>
      <c r="F1808" s="237" t="s">
        <v>618</v>
      </c>
      <c r="G1808" s="237">
        <v>10477</v>
      </c>
      <c r="H1808" s="190"/>
      <c r="I1808" s="248" t="s">
        <v>5220</v>
      </c>
      <c r="J1808" s="190"/>
      <c r="K1808" s="190"/>
      <c r="L1808" s="190"/>
      <c r="M1808" s="190"/>
      <c r="N1808" s="268">
        <v>900.15</v>
      </c>
      <c r="O1808" s="268">
        <v>0</v>
      </c>
      <c r="P1808" s="190" t="s">
        <v>657</v>
      </c>
      <c r="Q1808" s="375"/>
    </row>
    <row r="1809" spans="1:17" ht="63.75">
      <c r="A1809" s="265">
        <v>16</v>
      </c>
      <c r="B1809" s="190"/>
      <c r="C1809" s="266" t="s">
        <v>7133</v>
      </c>
      <c r="D1809" s="267">
        <v>43895</v>
      </c>
      <c r="E1809" s="237" t="s">
        <v>4460</v>
      </c>
      <c r="F1809" s="237" t="s">
        <v>618</v>
      </c>
      <c r="G1809" s="237">
        <v>10471</v>
      </c>
      <c r="H1809" s="190"/>
      <c r="I1809" s="248" t="s">
        <v>5221</v>
      </c>
      <c r="J1809" s="190"/>
      <c r="K1809" s="190"/>
      <c r="L1809" s="190"/>
      <c r="M1809" s="190"/>
      <c r="N1809" s="268">
        <v>1272.9000000000001</v>
      </c>
      <c r="O1809" s="268">
        <v>0</v>
      </c>
      <c r="P1809" s="190" t="s">
        <v>657</v>
      </c>
      <c r="Q1809" s="375"/>
    </row>
    <row r="1810" spans="1:17" ht="63.75">
      <c r="A1810" s="265">
        <v>16</v>
      </c>
      <c r="B1810" s="190"/>
      <c r="C1810" s="266" t="s">
        <v>7133</v>
      </c>
      <c r="D1810" s="267">
        <v>43895</v>
      </c>
      <c r="E1810" s="237" t="s">
        <v>4461</v>
      </c>
      <c r="F1810" s="237" t="s">
        <v>618</v>
      </c>
      <c r="G1810" s="237">
        <v>10475</v>
      </c>
      <c r="H1810" s="190"/>
      <c r="I1810" s="248" t="s">
        <v>5222</v>
      </c>
      <c r="J1810" s="190"/>
      <c r="K1810" s="190"/>
      <c r="L1810" s="190"/>
      <c r="M1810" s="190"/>
      <c r="N1810" s="268">
        <v>1060.75</v>
      </c>
      <c r="O1810" s="268">
        <v>0</v>
      </c>
      <c r="P1810" s="190" t="s">
        <v>657</v>
      </c>
      <c r="Q1810" s="375"/>
    </row>
    <row r="1811" spans="1:17" ht="63.75">
      <c r="A1811" s="265">
        <v>16</v>
      </c>
      <c r="B1811" s="190"/>
      <c r="C1811" s="266" t="s">
        <v>7133</v>
      </c>
      <c r="D1811" s="267">
        <v>43895</v>
      </c>
      <c r="E1811" s="237" t="s">
        <v>4462</v>
      </c>
      <c r="F1811" s="237" t="s">
        <v>618</v>
      </c>
      <c r="G1811" s="237">
        <v>10468</v>
      </c>
      <c r="H1811" s="190"/>
      <c r="I1811" s="248" t="s">
        <v>5223</v>
      </c>
      <c r="J1811" s="190"/>
      <c r="K1811" s="190"/>
      <c r="L1811" s="190"/>
      <c r="M1811" s="190"/>
      <c r="N1811" s="268">
        <v>1272.9000000000001</v>
      </c>
      <c r="O1811" s="268">
        <v>0</v>
      </c>
      <c r="P1811" s="190" t="s">
        <v>657</v>
      </c>
      <c r="Q1811" s="375"/>
    </row>
    <row r="1812" spans="1:17" ht="76.5">
      <c r="A1812" s="265">
        <v>16</v>
      </c>
      <c r="B1812" s="190"/>
      <c r="C1812" s="266" t="s">
        <v>7133</v>
      </c>
      <c r="D1812" s="267">
        <v>43895</v>
      </c>
      <c r="E1812" s="237" t="s">
        <v>4463</v>
      </c>
      <c r="F1812" s="237" t="s">
        <v>618</v>
      </c>
      <c r="G1812" s="237">
        <v>10472</v>
      </c>
      <c r="H1812" s="190"/>
      <c r="I1812" s="248" t="s">
        <v>5224</v>
      </c>
      <c r="J1812" s="190"/>
      <c r="K1812" s="190"/>
      <c r="L1812" s="190"/>
      <c r="M1812" s="190"/>
      <c r="N1812" s="268">
        <v>900.15</v>
      </c>
      <c r="O1812" s="268">
        <v>0</v>
      </c>
      <c r="P1812" s="190" t="s">
        <v>657</v>
      </c>
      <c r="Q1812" s="375"/>
    </row>
    <row r="1813" spans="1:17" ht="51">
      <c r="A1813" s="265">
        <v>117</v>
      </c>
      <c r="B1813" s="190"/>
      <c r="C1813" s="266" t="s">
        <v>61</v>
      </c>
      <c r="D1813" s="267">
        <v>43895</v>
      </c>
      <c r="E1813" s="237" t="s">
        <v>4464</v>
      </c>
      <c r="F1813" s="237" t="s">
        <v>11</v>
      </c>
      <c r="G1813" s="237">
        <v>980012</v>
      </c>
      <c r="H1813" s="190"/>
      <c r="I1813" s="248" t="s">
        <v>5225</v>
      </c>
      <c r="J1813" s="190"/>
      <c r="K1813" s="190"/>
      <c r="L1813" s="190"/>
      <c r="M1813" s="190"/>
      <c r="N1813" s="268">
        <v>50</v>
      </c>
      <c r="O1813" s="268">
        <v>0</v>
      </c>
      <c r="P1813" s="190" t="s">
        <v>657</v>
      </c>
      <c r="Q1813" s="375"/>
    </row>
    <row r="1814" spans="1:17" ht="63.75">
      <c r="A1814" s="265">
        <v>513</v>
      </c>
      <c r="B1814" s="190"/>
      <c r="C1814" s="266" t="s">
        <v>169</v>
      </c>
      <c r="D1814" s="267">
        <v>43895</v>
      </c>
      <c r="E1814" s="237" t="s">
        <v>4465</v>
      </c>
      <c r="F1814" s="237" t="s">
        <v>15</v>
      </c>
      <c r="G1814" s="237">
        <v>1289505</v>
      </c>
      <c r="H1814" s="190"/>
      <c r="I1814" s="248" t="s">
        <v>5226</v>
      </c>
      <c r="J1814" s="190"/>
      <c r="K1814" s="190"/>
      <c r="L1814" s="190"/>
      <c r="M1814" s="190"/>
      <c r="N1814" s="268">
        <v>50</v>
      </c>
      <c r="O1814" s="268">
        <v>0</v>
      </c>
      <c r="P1814" s="190" t="s">
        <v>657</v>
      </c>
      <c r="Q1814" s="375"/>
    </row>
    <row r="1815" spans="1:17" ht="76.5">
      <c r="A1815" s="265">
        <v>117</v>
      </c>
      <c r="B1815" s="190"/>
      <c r="C1815" s="266" t="s">
        <v>61</v>
      </c>
      <c r="D1815" s="267">
        <v>43895</v>
      </c>
      <c r="E1815" s="237" t="s">
        <v>4466</v>
      </c>
      <c r="F1815" s="237" t="s">
        <v>11</v>
      </c>
      <c r="G1815" s="237">
        <v>980051</v>
      </c>
      <c r="H1815" s="190"/>
      <c r="I1815" s="248" t="s">
        <v>5227</v>
      </c>
      <c r="J1815" s="190"/>
      <c r="K1815" s="190"/>
      <c r="L1815" s="190"/>
      <c r="M1815" s="190"/>
      <c r="N1815" s="268">
        <v>50</v>
      </c>
      <c r="O1815" s="268">
        <v>0</v>
      </c>
      <c r="P1815" s="190" t="s">
        <v>657</v>
      </c>
      <c r="Q1815" s="375"/>
    </row>
    <row r="1816" spans="1:17" ht="51">
      <c r="A1816" s="265">
        <v>117</v>
      </c>
      <c r="B1816" s="190"/>
      <c r="C1816" s="266" t="s">
        <v>61</v>
      </c>
      <c r="D1816" s="267">
        <v>43895</v>
      </c>
      <c r="E1816" s="237" t="s">
        <v>4467</v>
      </c>
      <c r="F1816" s="237" t="s">
        <v>11</v>
      </c>
      <c r="G1816" s="237">
        <v>980048</v>
      </c>
      <c r="H1816" s="190"/>
      <c r="I1816" s="248" t="s">
        <v>5228</v>
      </c>
      <c r="J1816" s="190"/>
      <c r="K1816" s="190"/>
      <c r="L1816" s="190"/>
      <c r="M1816" s="190"/>
      <c r="N1816" s="268">
        <v>50</v>
      </c>
      <c r="O1816" s="268">
        <v>0</v>
      </c>
      <c r="P1816" s="190" t="s">
        <v>657</v>
      </c>
      <c r="Q1816" s="375"/>
    </row>
    <row r="1817" spans="1:17" ht="38.25">
      <c r="A1817" s="265" t="s">
        <v>554</v>
      </c>
      <c r="B1817" s="190"/>
      <c r="C1817" s="266" t="s">
        <v>726</v>
      </c>
      <c r="D1817" s="267">
        <v>43895</v>
      </c>
      <c r="E1817" s="237" t="s">
        <v>4468</v>
      </c>
      <c r="F1817" s="237" t="s">
        <v>658</v>
      </c>
      <c r="G1817" s="237">
        <v>1305752</v>
      </c>
      <c r="H1817" s="190"/>
      <c r="I1817" s="248" t="s">
        <v>5229</v>
      </c>
      <c r="J1817" s="190"/>
      <c r="K1817" s="190"/>
      <c r="L1817" s="190"/>
      <c r="M1817" s="190"/>
      <c r="N1817" s="268">
        <v>0</v>
      </c>
      <c r="O1817" s="268">
        <v>638.66999999999996</v>
      </c>
      <c r="P1817" s="190" t="s">
        <v>657</v>
      </c>
      <c r="Q1817" s="375"/>
    </row>
    <row r="1818" spans="1:17" ht="51">
      <c r="A1818" s="265" t="s">
        <v>562</v>
      </c>
      <c r="B1818" s="190"/>
      <c r="C1818" s="266" t="s">
        <v>604</v>
      </c>
      <c r="D1818" s="267">
        <v>43896</v>
      </c>
      <c r="E1818" s="237" t="s">
        <v>4469</v>
      </c>
      <c r="F1818" s="237" t="s">
        <v>3</v>
      </c>
      <c r="G1818" s="237">
        <v>1829624</v>
      </c>
      <c r="H1818" s="190"/>
      <c r="I1818" s="248" t="s">
        <v>5230</v>
      </c>
      <c r="J1818" s="190"/>
      <c r="K1818" s="190"/>
      <c r="L1818" s="190"/>
      <c r="M1818" s="190"/>
      <c r="N1818" s="268">
        <v>0</v>
      </c>
      <c r="O1818" s="268">
        <v>2928</v>
      </c>
      <c r="P1818" s="190" t="s">
        <v>657</v>
      </c>
      <c r="Q1818" s="375"/>
    </row>
    <row r="1819" spans="1:17" ht="51">
      <c r="A1819" s="265" t="s">
        <v>553</v>
      </c>
      <c r="B1819" s="190"/>
      <c r="C1819" s="266" t="s">
        <v>605</v>
      </c>
      <c r="D1819" s="267">
        <v>43896</v>
      </c>
      <c r="E1819" s="237" t="s">
        <v>4470</v>
      </c>
      <c r="F1819" s="237" t="s">
        <v>3</v>
      </c>
      <c r="G1819" s="237">
        <v>1829635</v>
      </c>
      <c r="H1819" s="190"/>
      <c r="I1819" s="248" t="s">
        <v>5231</v>
      </c>
      <c r="J1819" s="190"/>
      <c r="K1819" s="190"/>
      <c r="L1819" s="190"/>
      <c r="M1819" s="190"/>
      <c r="N1819" s="268">
        <v>0</v>
      </c>
      <c r="O1819" s="268">
        <v>6084.1</v>
      </c>
      <c r="P1819" s="190" t="s">
        <v>657</v>
      </c>
      <c r="Q1819" s="375"/>
    </row>
    <row r="1820" spans="1:17" ht="51">
      <c r="A1820" s="265">
        <v>192</v>
      </c>
      <c r="B1820" s="190"/>
      <c r="C1820" s="266" t="s">
        <v>92</v>
      </c>
      <c r="D1820" s="267">
        <v>43896</v>
      </c>
      <c r="E1820" s="237" t="s">
        <v>4471</v>
      </c>
      <c r="F1820" s="237" t="s">
        <v>3</v>
      </c>
      <c r="G1820" s="237">
        <v>1829656</v>
      </c>
      <c r="H1820" s="190"/>
      <c r="I1820" s="248" t="s">
        <v>5232</v>
      </c>
      <c r="J1820" s="190"/>
      <c r="K1820" s="190"/>
      <c r="L1820" s="190"/>
      <c r="M1820" s="190"/>
      <c r="N1820" s="268">
        <v>0</v>
      </c>
      <c r="O1820" s="268">
        <v>119.11</v>
      </c>
      <c r="P1820" s="190" t="s">
        <v>657</v>
      </c>
      <c r="Q1820" s="375"/>
    </row>
    <row r="1821" spans="1:17" ht="51">
      <c r="A1821" s="265">
        <v>192</v>
      </c>
      <c r="B1821" s="190"/>
      <c r="C1821" s="266" t="s">
        <v>92</v>
      </c>
      <c r="D1821" s="267">
        <v>43896</v>
      </c>
      <c r="E1821" s="237" t="s">
        <v>4472</v>
      </c>
      <c r="F1821" s="237" t="s">
        <v>3</v>
      </c>
      <c r="G1821" s="237">
        <v>1829658</v>
      </c>
      <c r="H1821" s="190"/>
      <c r="I1821" s="248" t="s">
        <v>5233</v>
      </c>
      <c r="J1821" s="190"/>
      <c r="K1821" s="190"/>
      <c r="L1821" s="190"/>
      <c r="M1821" s="190"/>
      <c r="N1821" s="268">
        <v>0</v>
      </c>
      <c r="O1821" s="268">
        <v>14.5</v>
      </c>
      <c r="P1821" s="190" t="s">
        <v>657</v>
      </c>
      <c r="Q1821" s="375"/>
    </row>
    <row r="1822" spans="1:17" ht="51">
      <c r="A1822" s="265">
        <v>192</v>
      </c>
      <c r="B1822" s="190"/>
      <c r="C1822" s="266" t="s">
        <v>92</v>
      </c>
      <c r="D1822" s="267">
        <v>43896</v>
      </c>
      <c r="E1822" s="237" t="s">
        <v>4473</v>
      </c>
      <c r="F1822" s="237" t="s">
        <v>3</v>
      </c>
      <c r="G1822" s="237">
        <v>1829659</v>
      </c>
      <c r="H1822" s="190"/>
      <c r="I1822" s="248" t="s">
        <v>5234</v>
      </c>
      <c r="J1822" s="190"/>
      <c r="K1822" s="190"/>
      <c r="L1822" s="190"/>
      <c r="M1822" s="190"/>
      <c r="N1822" s="268">
        <v>0</v>
      </c>
      <c r="O1822" s="268">
        <v>219.37</v>
      </c>
      <c r="P1822" s="190" t="s">
        <v>657</v>
      </c>
      <c r="Q1822" s="375"/>
    </row>
    <row r="1823" spans="1:17" ht="51">
      <c r="A1823" s="265">
        <v>192</v>
      </c>
      <c r="B1823" s="190"/>
      <c r="C1823" s="266" t="s">
        <v>92</v>
      </c>
      <c r="D1823" s="267">
        <v>43896</v>
      </c>
      <c r="E1823" s="237" t="s">
        <v>4474</v>
      </c>
      <c r="F1823" s="237" t="s">
        <v>3</v>
      </c>
      <c r="G1823" s="237">
        <v>1829661</v>
      </c>
      <c r="H1823" s="190"/>
      <c r="I1823" s="248" t="s">
        <v>5235</v>
      </c>
      <c r="J1823" s="190"/>
      <c r="K1823" s="190"/>
      <c r="L1823" s="190"/>
      <c r="M1823" s="190"/>
      <c r="N1823" s="268">
        <v>0</v>
      </c>
      <c r="O1823" s="268">
        <v>187</v>
      </c>
      <c r="P1823" s="190" t="s">
        <v>657</v>
      </c>
      <c r="Q1823" s="375"/>
    </row>
    <row r="1824" spans="1:17" ht="51">
      <c r="A1824" s="265">
        <v>192</v>
      </c>
      <c r="B1824" s="190"/>
      <c r="C1824" s="266" t="s">
        <v>92</v>
      </c>
      <c r="D1824" s="267">
        <v>43896</v>
      </c>
      <c r="E1824" s="237" t="s">
        <v>4475</v>
      </c>
      <c r="F1824" s="237" t="s">
        <v>3</v>
      </c>
      <c r="G1824" s="237">
        <v>1829662</v>
      </c>
      <c r="H1824" s="190"/>
      <c r="I1824" s="248" t="s">
        <v>5236</v>
      </c>
      <c r="J1824" s="190"/>
      <c r="K1824" s="190"/>
      <c r="L1824" s="190"/>
      <c r="M1824" s="190"/>
      <c r="N1824" s="268">
        <v>0</v>
      </c>
      <c r="O1824" s="268">
        <v>25</v>
      </c>
      <c r="P1824" s="190" t="s">
        <v>657</v>
      </c>
      <c r="Q1824" s="375"/>
    </row>
    <row r="1825" spans="1:17" ht="51">
      <c r="A1825" s="265">
        <v>192</v>
      </c>
      <c r="B1825" s="190"/>
      <c r="C1825" s="266" t="s">
        <v>92</v>
      </c>
      <c r="D1825" s="267">
        <v>43896</v>
      </c>
      <c r="E1825" s="237" t="s">
        <v>4476</v>
      </c>
      <c r="F1825" s="237" t="s">
        <v>3</v>
      </c>
      <c r="G1825" s="237">
        <v>1829663</v>
      </c>
      <c r="H1825" s="190"/>
      <c r="I1825" s="248" t="s">
        <v>5237</v>
      </c>
      <c r="J1825" s="190"/>
      <c r="K1825" s="190"/>
      <c r="L1825" s="190"/>
      <c r="M1825" s="190"/>
      <c r="N1825" s="268">
        <v>0</v>
      </c>
      <c r="O1825" s="268">
        <v>12</v>
      </c>
      <c r="P1825" s="190" t="s">
        <v>657</v>
      </c>
      <c r="Q1825" s="375"/>
    </row>
    <row r="1826" spans="1:17" ht="51">
      <c r="A1826" s="265">
        <v>10</v>
      </c>
      <c r="B1826" s="190"/>
      <c r="C1826" s="266" t="s">
        <v>41</v>
      </c>
      <c r="D1826" s="267">
        <v>43896</v>
      </c>
      <c r="E1826" s="237" t="s">
        <v>4477</v>
      </c>
      <c r="F1826" s="237" t="s">
        <v>3</v>
      </c>
      <c r="G1826" s="237">
        <v>1829675</v>
      </c>
      <c r="H1826" s="190"/>
      <c r="I1826" s="248" t="s">
        <v>5238</v>
      </c>
      <c r="J1826" s="190"/>
      <c r="K1826" s="190"/>
      <c r="L1826" s="190"/>
      <c r="M1826" s="190"/>
      <c r="N1826" s="268">
        <v>0</v>
      </c>
      <c r="O1826" s="268">
        <v>1210.55</v>
      </c>
      <c r="P1826" s="190" t="s">
        <v>657</v>
      </c>
      <c r="Q1826" s="375"/>
    </row>
    <row r="1827" spans="1:17" ht="38.25">
      <c r="A1827" s="265">
        <v>20</v>
      </c>
      <c r="B1827" s="190"/>
      <c r="C1827" s="266" t="s">
        <v>44</v>
      </c>
      <c r="D1827" s="267">
        <v>43896</v>
      </c>
      <c r="E1827" s="237" t="s">
        <v>4478</v>
      </c>
      <c r="F1827" s="237" t="s">
        <v>3</v>
      </c>
      <c r="G1827" s="237">
        <v>1829649</v>
      </c>
      <c r="H1827" s="190"/>
      <c r="I1827" s="248" t="s">
        <v>5239</v>
      </c>
      <c r="J1827" s="190"/>
      <c r="K1827" s="190"/>
      <c r="L1827" s="190"/>
      <c r="M1827" s="190"/>
      <c r="N1827" s="268">
        <v>0</v>
      </c>
      <c r="O1827" s="268">
        <v>250</v>
      </c>
      <c r="P1827" s="190" t="s">
        <v>657</v>
      </c>
      <c r="Q1827" s="375"/>
    </row>
    <row r="1828" spans="1:17" ht="38.25">
      <c r="A1828" s="265">
        <v>20</v>
      </c>
      <c r="B1828" s="190"/>
      <c r="C1828" s="266" t="s">
        <v>44</v>
      </c>
      <c r="D1828" s="267">
        <v>43896</v>
      </c>
      <c r="E1828" s="237" t="s">
        <v>4479</v>
      </c>
      <c r="F1828" s="237" t="s">
        <v>3</v>
      </c>
      <c r="G1828" s="237">
        <v>1829651</v>
      </c>
      <c r="H1828" s="190"/>
      <c r="I1828" s="248" t="s">
        <v>5240</v>
      </c>
      <c r="J1828" s="190"/>
      <c r="K1828" s="190"/>
      <c r="L1828" s="190"/>
      <c r="M1828" s="190"/>
      <c r="N1828" s="268">
        <v>0</v>
      </c>
      <c r="O1828" s="268">
        <v>250</v>
      </c>
      <c r="P1828" s="190" t="s">
        <v>657</v>
      </c>
      <c r="Q1828" s="375"/>
    </row>
    <row r="1829" spans="1:17" ht="51">
      <c r="A1829" s="265">
        <v>192</v>
      </c>
      <c r="B1829" s="190"/>
      <c r="C1829" s="266" t="s">
        <v>92</v>
      </c>
      <c r="D1829" s="267">
        <v>43896</v>
      </c>
      <c r="E1829" s="237" t="s">
        <v>4480</v>
      </c>
      <c r="F1829" s="237" t="s">
        <v>3</v>
      </c>
      <c r="G1829" s="237">
        <v>1829654</v>
      </c>
      <c r="H1829" s="190"/>
      <c r="I1829" s="248" t="s">
        <v>5241</v>
      </c>
      <c r="J1829" s="190"/>
      <c r="K1829" s="190"/>
      <c r="L1829" s="190"/>
      <c r="M1829" s="190"/>
      <c r="N1829" s="268">
        <v>0</v>
      </c>
      <c r="O1829" s="268">
        <v>258</v>
      </c>
      <c r="P1829" s="190" t="s">
        <v>657</v>
      </c>
      <c r="Q1829" s="375"/>
    </row>
    <row r="1830" spans="1:17" ht="51">
      <c r="A1830" s="265" t="s">
        <v>553</v>
      </c>
      <c r="B1830" s="190"/>
      <c r="C1830" s="266" t="s">
        <v>605</v>
      </c>
      <c r="D1830" s="267">
        <v>43896</v>
      </c>
      <c r="E1830" s="237" t="s">
        <v>4481</v>
      </c>
      <c r="F1830" s="237" t="s">
        <v>3</v>
      </c>
      <c r="G1830" s="237">
        <v>1829728</v>
      </c>
      <c r="H1830" s="190"/>
      <c r="I1830" s="248" t="s">
        <v>5242</v>
      </c>
      <c r="J1830" s="190"/>
      <c r="K1830" s="190"/>
      <c r="L1830" s="190"/>
      <c r="M1830" s="190"/>
      <c r="N1830" s="268">
        <v>0</v>
      </c>
      <c r="O1830" s="268">
        <v>1659.59</v>
      </c>
      <c r="P1830" s="190" t="s">
        <v>657</v>
      </c>
      <c r="Q1830" s="375"/>
    </row>
    <row r="1831" spans="1:17" ht="51">
      <c r="A1831" s="265" t="s">
        <v>553</v>
      </c>
      <c r="B1831" s="190"/>
      <c r="C1831" s="266" t="s">
        <v>605</v>
      </c>
      <c r="D1831" s="267">
        <v>43896</v>
      </c>
      <c r="E1831" s="237" t="s">
        <v>4482</v>
      </c>
      <c r="F1831" s="237" t="s">
        <v>3</v>
      </c>
      <c r="G1831" s="237">
        <v>1829737</v>
      </c>
      <c r="H1831" s="190"/>
      <c r="I1831" s="248" t="s">
        <v>5243</v>
      </c>
      <c r="J1831" s="190"/>
      <c r="K1831" s="190"/>
      <c r="L1831" s="190"/>
      <c r="M1831" s="190"/>
      <c r="N1831" s="268">
        <v>0</v>
      </c>
      <c r="O1831" s="268">
        <v>574.54999999999995</v>
      </c>
      <c r="P1831" s="190" t="s">
        <v>657</v>
      </c>
      <c r="Q1831" s="375"/>
    </row>
    <row r="1832" spans="1:17" ht="51">
      <c r="A1832" s="265" t="s">
        <v>553</v>
      </c>
      <c r="B1832" s="190"/>
      <c r="C1832" s="266" t="s">
        <v>605</v>
      </c>
      <c r="D1832" s="267">
        <v>43896</v>
      </c>
      <c r="E1832" s="237" t="s">
        <v>4483</v>
      </c>
      <c r="F1832" s="237" t="s">
        <v>3</v>
      </c>
      <c r="G1832" s="237">
        <v>1829756</v>
      </c>
      <c r="H1832" s="190"/>
      <c r="I1832" s="248" t="s">
        <v>5244</v>
      </c>
      <c r="J1832" s="190"/>
      <c r="K1832" s="190"/>
      <c r="L1832" s="190"/>
      <c r="M1832" s="190"/>
      <c r="N1832" s="268">
        <v>0</v>
      </c>
      <c r="O1832" s="268">
        <v>2614.6799999999998</v>
      </c>
      <c r="P1832" s="190" t="s">
        <v>657</v>
      </c>
      <c r="Q1832" s="375"/>
    </row>
    <row r="1833" spans="1:17" ht="51">
      <c r="A1833" s="265">
        <v>15</v>
      </c>
      <c r="B1833" s="190"/>
      <c r="C1833" s="266" t="s">
        <v>42</v>
      </c>
      <c r="D1833" s="267">
        <v>43896</v>
      </c>
      <c r="E1833" s="237" t="s">
        <v>4484</v>
      </c>
      <c r="F1833" s="237" t="s">
        <v>3</v>
      </c>
      <c r="G1833" s="237">
        <v>1829781</v>
      </c>
      <c r="H1833" s="190"/>
      <c r="I1833" s="248" t="s">
        <v>5245</v>
      </c>
      <c r="J1833" s="190"/>
      <c r="K1833" s="190"/>
      <c r="L1833" s="190"/>
      <c r="M1833" s="190"/>
      <c r="N1833" s="268">
        <v>0</v>
      </c>
      <c r="O1833" s="268">
        <v>5745</v>
      </c>
      <c r="P1833" s="190" t="s">
        <v>657</v>
      </c>
      <c r="Q1833" s="375"/>
    </row>
    <row r="1834" spans="1:17" ht="38.25">
      <c r="A1834" s="265">
        <v>514</v>
      </c>
      <c r="B1834" s="190"/>
      <c r="C1834" s="266" t="s">
        <v>170</v>
      </c>
      <c r="D1834" s="267">
        <v>43896</v>
      </c>
      <c r="E1834" s="237" t="s">
        <v>4485</v>
      </c>
      <c r="F1834" s="237" t="s">
        <v>3</v>
      </c>
      <c r="G1834" s="237">
        <v>1829794</v>
      </c>
      <c r="H1834" s="190"/>
      <c r="I1834" s="248" t="s">
        <v>5246</v>
      </c>
      <c r="J1834" s="190"/>
      <c r="K1834" s="190"/>
      <c r="L1834" s="190"/>
      <c r="M1834" s="190"/>
      <c r="N1834" s="268">
        <v>0</v>
      </c>
      <c r="O1834" s="268">
        <v>6.7</v>
      </c>
      <c r="P1834" s="190" t="s">
        <v>657</v>
      </c>
      <c r="Q1834" s="375"/>
    </row>
    <row r="1835" spans="1:17" ht="51">
      <c r="A1835" s="265">
        <v>132</v>
      </c>
      <c r="B1835" s="190"/>
      <c r="C1835" s="266" t="s">
        <v>67</v>
      </c>
      <c r="D1835" s="267">
        <v>43896</v>
      </c>
      <c r="E1835" s="237" t="s">
        <v>4486</v>
      </c>
      <c r="F1835" s="237" t="s">
        <v>3</v>
      </c>
      <c r="G1835" s="237">
        <v>1829811</v>
      </c>
      <c r="H1835" s="190"/>
      <c r="I1835" s="248" t="s">
        <v>5247</v>
      </c>
      <c r="J1835" s="190"/>
      <c r="K1835" s="190"/>
      <c r="L1835" s="190"/>
      <c r="M1835" s="190"/>
      <c r="N1835" s="268">
        <v>0</v>
      </c>
      <c r="O1835" s="268">
        <v>32988.400000000001</v>
      </c>
      <c r="P1835" s="190" t="s">
        <v>657</v>
      </c>
      <c r="Q1835" s="375"/>
    </row>
    <row r="1836" spans="1:17" ht="51">
      <c r="A1836" s="265">
        <v>132</v>
      </c>
      <c r="B1836" s="190"/>
      <c r="C1836" s="266" t="s">
        <v>67</v>
      </c>
      <c r="D1836" s="267">
        <v>43896</v>
      </c>
      <c r="E1836" s="237" t="s">
        <v>4487</v>
      </c>
      <c r="F1836" s="237" t="s">
        <v>3</v>
      </c>
      <c r="G1836" s="237">
        <v>1829815</v>
      </c>
      <c r="H1836" s="190"/>
      <c r="I1836" s="248" t="s">
        <v>5248</v>
      </c>
      <c r="J1836" s="190"/>
      <c r="K1836" s="190"/>
      <c r="L1836" s="190"/>
      <c r="M1836" s="190"/>
      <c r="N1836" s="268">
        <v>0</v>
      </c>
      <c r="O1836" s="268">
        <v>4819</v>
      </c>
      <c r="P1836" s="190" t="s">
        <v>657</v>
      </c>
      <c r="Q1836" s="375"/>
    </row>
    <row r="1837" spans="1:17" ht="51">
      <c r="A1837" s="265">
        <v>86</v>
      </c>
      <c r="B1837" s="190"/>
      <c r="C1837" s="266" t="s">
        <v>56</v>
      </c>
      <c r="D1837" s="267">
        <v>43896</v>
      </c>
      <c r="E1837" s="237" t="s">
        <v>4488</v>
      </c>
      <c r="F1837" s="237" t="s">
        <v>3</v>
      </c>
      <c r="G1837" s="237">
        <v>1829655</v>
      </c>
      <c r="H1837" s="190"/>
      <c r="I1837" s="248" t="s">
        <v>5249</v>
      </c>
      <c r="J1837" s="190"/>
      <c r="K1837" s="190"/>
      <c r="L1837" s="190"/>
      <c r="M1837" s="190"/>
      <c r="N1837" s="268">
        <v>0</v>
      </c>
      <c r="O1837" s="268">
        <v>60000</v>
      </c>
      <c r="P1837" s="190" t="s">
        <v>657</v>
      </c>
      <c r="Q1837" s="375"/>
    </row>
    <row r="1838" spans="1:17" ht="51">
      <c r="A1838" s="265">
        <v>86</v>
      </c>
      <c r="B1838" s="190"/>
      <c r="C1838" s="266" t="s">
        <v>56</v>
      </c>
      <c r="D1838" s="267">
        <v>43896</v>
      </c>
      <c r="E1838" s="237" t="s">
        <v>4489</v>
      </c>
      <c r="F1838" s="237" t="s">
        <v>3</v>
      </c>
      <c r="G1838" s="237">
        <v>1829657</v>
      </c>
      <c r="H1838" s="190"/>
      <c r="I1838" s="248" t="s">
        <v>5250</v>
      </c>
      <c r="J1838" s="190"/>
      <c r="K1838" s="190"/>
      <c r="L1838" s="190"/>
      <c r="M1838" s="190"/>
      <c r="N1838" s="268">
        <v>0</v>
      </c>
      <c r="O1838" s="268">
        <v>60000</v>
      </c>
      <c r="P1838" s="190" t="s">
        <v>657</v>
      </c>
      <c r="Q1838" s="375"/>
    </row>
    <row r="1839" spans="1:17" ht="51">
      <c r="A1839" s="265">
        <v>86</v>
      </c>
      <c r="B1839" s="190"/>
      <c r="C1839" s="266" t="s">
        <v>56</v>
      </c>
      <c r="D1839" s="267">
        <v>43896</v>
      </c>
      <c r="E1839" s="237" t="s">
        <v>4490</v>
      </c>
      <c r="F1839" s="237" t="s">
        <v>3</v>
      </c>
      <c r="G1839" s="237">
        <v>1829660</v>
      </c>
      <c r="H1839" s="190"/>
      <c r="I1839" s="248" t="s">
        <v>5251</v>
      </c>
      <c r="J1839" s="190"/>
      <c r="K1839" s="190"/>
      <c r="L1839" s="190"/>
      <c r="M1839" s="190"/>
      <c r="N1839" s="268">
        <v>0</v>
      </c>
      <c r="O1839" s="268">
        <v>60000</v>
      </c>
      <c r="P1839" s="190" t="s">
        <v>657</v>
      </c>
      <c r="Q1839" s="375"/>
    </row>
    <row r="1840" spans="1:17" ht="63.75">
      <c r="A1840" s="265">
        <v>15</v>
      </c>
      <c r="B1840" s="190"/>
      <c r="C1840" s="266" t="s">
        <v>42</v>
      </c>
      <c r="D1840" s="267">
        <v>43896</v>
      </c>
      <c r="E1840" s="237" t="s">
        <v>4491</v>
      </c>
      <c r="F1840" s="237" t="s">
        <v>3</v>
      </c>
      <c r="G1840" s="237">
        <v>1829703</v>
      </c>
      <c r="H1840" s="190"/>
      <c r="I1840" s="248" t="s">
        <v>5252</v>
      </c>
      <c r="J1840" s="190"/>
      <c r="K1840" s="190"/>
      <c r="L1840" s="190"/>
      <c r="M1840" s="190"/>
      <c r="N1840" s="268">
        <v>0</v>
      </c>
      <c r="O1840" s="268">
        <v>1795</v>
      </c>
      <c r="P1840" s="190" t="s">
        <v>657</v>
      </c>
      <c r="Q1840" s="375"/>
    </row>
    <row r="1841" spans="1:17" ht="51">
      <c r="A1841" s="265" t="s">
        <v>562</v>
      </c>
      <c r="B1841" s="190"/>
      <c r="C1841" s="266" t="s">
        <v>604</v>
      </c>
      <c r="D1841" s="267">
        <v>43896</v>
      </c>
      <c r="E1841" s="237" t="s">
        <v>4492</v>
      </c>
      <c r="F1841" s="237" t="s">
        <v>3</v>
      </c>
      <c r="G1841" s="237">
        <v>1829711</v>
      </c>
      <c r="H1841" s="190"/>
      <c r="I1841" s="248" t="s">
        <v>5253</v>
      </c>
      <c r="J1841" s="190"/>
      <c r="K1841" s="190"/>
      <c r="L1841" s="190"/>
      <c r="M1841" s="190"/>
      <c r="N1841" s="268">
        <v>0</v>
      </c>
      <c r="O1841" s="268">
        <v>3026.8</v>
      </c>
      <c r="P1841" s="190" t="s">
        <v>657</v>
      </c>
      <c r="Q1841" s="375"/>
    </row>
    <row r="1842" spans="1:17" ht="51">
      <c r="A1842" s="265">
        <v>138</v>
      </c>
      <c r="B1842" s="190"/>
      <c r="C1842" s="266" t="s">
        <v>71</v>
      </c>
      <c r="D1842" s="267">
        <v>43896</v>
      </c>
      <c r="E1842" s="237" t="s">
        <v>4493</v>
      </c>
      <c r="F1842" s="237" t="s">
        <v>3</v>
      </c>
      <c r="G1842" s="237">
        <v>1829714</v>
      </c>
      <c r="H1842" s="190"/>
      <c r="I1842" s="248" t="s">
        <v>5254</v>
      </c>
      <c r="J1842" s="190"/>
      <c r="K1842" s="190"/>
      <c r="L1842" s="190"/>
      <c r="M1842" s="190"/>
      <c r="N1842" s="268">
        <v>0</v>
      </c>
      <c r="O1842" s="268">
        <v>2978.38</v>
      </c>
      <c r="P1842" s="190" t="s">
        <v>657</v>
      </c>
      <c r="Q1842" s="375"/>
    </row>
    <row r="1843" spans="1:17" ht="63.75">
      <c r="A1843" s="265" t="s">
        <v>562</v>
      </c>
      <c r="B1843" s="190"/>
      <c r="C1843" s="266" t="s">
        <v>604</v>
      </c>
      <c r="D1843" s="267">
        <v>43896</v>
      </c>
      <c r="E1843" s="237" t="s">
        <v>4494</v>
      </c>
      <c r="F1843" s="237" t="s">
        <v>3</v>
      </c>
      <c r="G1843" s="237">
        <v>1829745</v>
      </c>
      <c r="H1843" s="190"/>
      <c r="I1843" s="248" t="s">
        <v>5255</v>
      </c>
      <c r="J1843" s="190"/>
      <c r="K1843" s="190"/>
      <c r="L1843" s="190"/>
      <c r="M1843" s="190"/>
      <c r="N1843" s="268">
        <v>0</v>
      </c>
      <c r="O1843" s="268">
        <v>52000.160000000003</v>
      </c>
      <c r="P1843" s="190" t="s">
        <v>657</v>
      </c>
      <c r="Q1843" s="375"/>
    </row>
    <row r="1844" spans="1:17" ht="38.25">
      <c r="A1844" s="265">
        <v>212</v>
      </c>
      <c r="B1844" s="190"/>
      <c r="C1844" s="266" t="s">
        <v>99</v>
      </c>
      <c r="D1844" s="267">
        <v>43896</v>
      </c>
      <c r="E1844" s="237" t="s">
        <v>4495</v>
      </c>
      <c r="F1844" s="237" t="s">
        <v>3</v>
      </c>
      <c r="G1844" s="237">
        <v>1829875</v>
      </c>
      <c r="H1844" s="190"/>
      <c r="I1844" s="248" t="s">
        <v>5256</v>
      </c>
      <c r="J1844" s="190"/>
      <c r="K1844" s="190"/>
      <c r="L1844" s="190"/>
      <c r="M1844" s="190"/>
      <c r="N1844" s="268">
        <v>0</v>
      </c>
      <c r="O1844" s="268">
        <v>7.46</v>
      </c>
      <c r="P1844" s="190" t="s">
        <v>657</v>
      </c>
      <c r="Q1844" s="375"/>
    </row>
    <row r="1845" spans="1:17" ht="38.25">
      <c r="A1845" s="265">
        <v>212</v>
      </c>
      <c r="B1845" s="190"/>
      <c r="C1845" s="266" t="s">
        <v>99</v>
      </c>
      <c r="D1845" s="267">
        <v>43896</v>
      </c>
      <c r="E1845" s="237" t="s">
        <v>4496</v>
      </c>
      <c r="F1845" s="237" t="s">
        <v>3</v>
      </c>
      <c r="G1845" s="237">
        <v>1829876</v>
      </c>
      <c r="H1845" s="190"/>
      <c r="I1845" s="248" t="s">
        <v>5257</v>
      </c>
      <c r="J1845" s="190"/>
      <c r="K1845" s="190"/>
      <c r="L1845" s="190"/>
      <c r="M1845" s="190"/>
      <c r="N1845" s="268">
        <v>0</v>
      </c>
      <c r="O1845" s="268">
        <v>16.170000000000002</v>
      </c>
      <c r="P1845" s="190" t="s">
        <v>657</v>
      </c>
      <c r="Q1845" s="375"/>
    </row>
    <row r="1846" spans="1:17" ht="51">
      <c r="A1846" s="265">
        <v>212</v>
      </c>
      <c r="B1846" s="190"/>
      <c r="C1846" s="266" t="s">
        <v>99</v>
      </c>
      <c r="D1846" s="267">
        <v>43896</v>
      </c>
      <c r="E1846" s="237" t="s">
        <v>4497</v>
      </c>
      <c r="F1846" s="237" t="s">
        <v>3</v>
      </c>
      <c r="G1846" s="237">
        <v>1829883</v>
      </c>
      <c r="H1846" s="190"/>
      <c r="I1846" s="248" t="s">
        <v>5258</v>
      </c>
      <c r="J1846" s="190"/>
      <c r="K1846" s="190"/>
      <c r="L1846" s="190"/>
      <c r="M1846" s="190"/>
      <c r="N1846" s="268">
        <v>0</v>
      </c>
      <c r="O1846" s="268">
        <v>13.62</v>
      </c>
      <c r="P1846" s="190" t="s">
        <v>657</v>
      </c>
      <c r="Q1846" s="375"/>
    </row>
    <row r="1847" spans="1:17" ht="51">
      <c r="A1847" s="265" t="s">
        <v>553</v>
      </c>
      <c r="B1847" s="190"/>
      <c r="C1847" s="266" t="s">
        <v>605</v>
      </c>
      <c r="D1847" s="267">
        <v>43896</v>
      </c>
      <c r="E1847" s="237" t="s">
        <v>4498</v>
      </c>
      <c r="F1847" s="237" t="s">
        <v>3</v>
      </c>
      <c r="G1847" s="237">
        <v>1829881</v>
      </c>
      <c r="H1847" s="190"/>
      <c r="I1847" s="248" t="s">
        <v>5259</v>
      </c>
      <c r="J1847" s="190"/>
      <c r="K1847" s="190"/>
      <c r="L1847" s="190"/>
      <c r="M1847" s="190"/>
      <c r="N1847" s="268">
        <v>0</v>
      </c>
      <c r="O1847" s="268">
        <v>96</v>
      </c>
      <c r="P1847" s="190" t="s">
        <v>4220</v>
      </c>
      <c r="Q1847" s="375"/>
    </row>
    <row r="1848" spans="1:17" ht="76.5">
      <c r="A1848" s="265">
        <v>16</v>
      </c>
      <c r="B1848" s="190"/>
      <c r="C1848" s="266" t="s">
        <v>7133</v>
      </c>
      <c r="D1848" s="267">
        <v>43896</v>
      </c>
      <c r="E1848" s="237" t="s">
        <v>4499</v>
      </c>
      <c r="F1848" s="237" t="s">
        <v>618</v>
      </c>
      <c r="G1848" s="237">
        <v>10469</v>
      </c>
      <c r="H1848" s="190"/>
      <c r="I1848" s="248" t="s">
        <v>5260</v>
      </c>
      <c r="J1848" s="190"/>
      <c r="K1848" s="190"/>
      <c r="L1848" s="190"/>
      <c r="M1848" s="190"/>
      <c r="N1848" s="268">
        <v>3089.67</v>
      </c>
      <c r="O1848" s="268">
        <v>0</v>
      </c>
      <c r="P1848" s="190" t="s">
        <v>657</v>
      </c>
      <c r="Q1848" s="375"/>
    </row>
    <row r="1849" spans="1:17" ht="76.5">
      <c r="A1849" s="265">
        <v>16</v>
      </c>
      <c r="B1849" s="190"/>
      <c r="C1849" s="266" t="s">
        <v>7133</v>
      </c>
      <c r="D1849" s="267">
        <v>43896</v>
      </c>
      <c r="E1849" s="237" t="s">
        <v>4500</v>
      </c>
      <c r="F1849" s="237" t="s">
        <v>618</v>
      </c>
      <c r="G1849" s="237">
        <v>10476</v>
      </c>
      <c r="H1849" s="190"/>
      <c r="I1849" s="248" t="s">
        <v>5261</v>
      </c>
      <c r="J1849" s="190"/>
      <c r="K1849" s="190"/>
      <c r="L1849" s="190"/>
      <c r="M1849" s="190"/>
      <c r="N1849" s="268">
        <v>3449.3</v>
      </c>
      <c r="O1849" s="268">
        <v>0</v>
      </c>
      <c r="P1849" s="190" t="s">
        <v>657</v>
      </c>
      <c r="Q1849" s="375"/>
    </row>
    <row r="1850" spans="1:17" ht="63.75">
      <c r="A1850" s="265">
        <v>513</v>
      </c>
      <c r="B1850" s="190"/>
      <c r="C1850" s="266" t="s">
        <v>169</v>
      </c>
      <c r="D1850" s="267">
        <v>43896</v>
      </c>
      <c r="E1850" s="237" t="s">
        <v>4501</v>
      </c>
      <c r="F1850" s="237" t="s">
        <v>15</v>
      </c>
      <c r="G1850" s="237">
        <v>1290227</v>
      </c>
      <c r="H1850" s="190"/>
      <c r="I1850" s="248" t="s">
        <v>5262</v>
      </c>
      <c r="J1850" s="190"/>
      <c r="K1850" s="190"/>
      <c r="L1850" s="190"/>
      <c r="M1850" s="190"/>
      <c r="N1850" s="268">
        <v>50</v>
      </c>
      <c r="O1850" s="268">
        <v>0</v>
      </c>
      <c r="P1850" s="190" t="s">
        <v>657</v>
      </c>
      <c r="Q1850" s="375"/>
    </row>
    <row r="1851" spans="1:17" ht="51">
      <c r="A1851" s="265">
        <v>513</v>
      </c>
      <c r="B1851" s="190"/>
      <c r="C1851" s="266" t="s">
        <v>169</v>
      </c>
      <c r="D1851" s="267">
        <v>43896</v>
      </c>
      <c r="E1851" s="237" t="s">
        <v>4502</v>
      </c>
      <c r="F1851" s="237" t="s">
        <v>15</v>
      </c>
      <c r="G1851" s="237">
        <v>1290223</v>
      </c>
      <c r="H1851" s="190"/>
      <c r="I1851" s="248" t="s">
        <v>4088</v>
      </c>
      <c r="J1851" s="190"/>
      <c r="K1851" s="190"/>
      <c r="L1851" s="190"/>
      <c r="M1851" s="190"/>
      <c r="N1851" s="268">
        <v>50</v>
      </c>
      <c r="O1851" s="268">
        <v>0</v>
      </c>
      <c r="P1851" s="190" t="s">
        <v>657</v>
      </c>
      <c r="Q1851" s="375"/>
    </row>
    <row r="1852" spans="1:17" ht="63.75">
      <c r="A1852" s="265">
        <v>513</v>
      </c>
      <c r="B1852" s="190"/>
      <c r="C1852" s="266" t="s">
        <v>169</v>
      </c>
      <c r="D1852" s="267">
        <v>43896</v>
      </c>
      <c r="E1852" s="237" t="s">
        <v>4503</v>
      </c>
      <c r="F1852" s="237" t="s">
        <v>15</v>
      </c>
      <c r="G1852" s="237">
        <v>1290221</v>
      </c>
      <c r="H1852" s="190"/>
      <c r="I1852" s="248" t="s">
        <v>5263</v>
      </c>
      <c r="J1852" s="190"/>
      <c r="K1852" s="190"/>
      <c r="L1852" s="190"/>
      <c r="M1852" s="190"/>
      <c r="N1852" s="268">
        <v>50</v>
      </c>
      <c r="O1852" s="268">
        <v>0</v>
      </c>
      <c r="P1852" s="190" t="s">
        <v>657</v>
      </c>
      <c r="Q1852" s="375"/>
    </row>
    <row r="1853" spans="1:17" ht="76.5">
      <c r="A1853" s="265">
        <v>16</v>
      </c>
      <c r="B1853" s="190"/>
      <c r="C1853" s="266" t="s">
        <v>7133</v>
      </c>
      <c r="D1853" s="267">
        <v>43896</v>
      </c>
      <c r="E1853" s="237" t="s">
        <v>4504</v>
      </c>
      <c r="F1853" s="237" t="s">
        <v>618</v>
      </c>
      <c r="G1853" s="237">
        <v>10478</v>
      </c>
      <c r="H1853" s="190"/>
      <c r="I1853" s="248" t="s">
        <v>5264</v>
      </c>
      <c r="J1853" s="190"/>
      <c r="K1853" s="190"/>
      <c r="L1853" s="190"/>
      <c r="M1853" s="190"/>
      <c r="N1853" s="268">
        <v>831.72</v>
      </c>
      <c r="O1853" s="268">
        <v>0</v>
      </c>
      <c r="P1853" s="190" t="s">
        <v>657</v>
      </c>
      <c r="Q1853" s="375"/>
    </row>
    <row r="1854" spans="1:17" ht="89.25">
      <c r="A1854" s="265">
        <v>224</v>
      </c>
      <c r="B1854" s="190"/>
      <c r="C1854" s="266" t="s">
        <v>104</v>
      </c>
      <c r="D1854" s="267">
        <v>43896</v>
      </c>
      <c r="E1854" s="237" t="s">
        <v>4505</v>
      </c>
      <c r="F1854" s="237" t="s">
        <v>11</v>
      </c>
      <c r="G1854" s="237">
        <v>980060</v>
      </c>
      <c r="H1854" s="190"/>
      <c r="I1854" s="248" t="s">
        <v>5265</v>
      </c>
      <c r="J1854" s="190"/>
      <c r="K1854" s="190"/>
      <c r="L1854" s="190"/>
      <c r="M1854" s="190"/>
      <c r="N1854" s="268">
        <v>920.19</v>
      </c>
      <c r="O1854" s="268">
        <v>0</v>
      </c>
      <c r="P1854" s="190" t="s">
        <v>657</v>
      </c>
      <c r="Q1854" s="375"/>
    </row>
    <row r="1855" spans="1:17" ht="76.5">
      <c r="A1855" s="265">
        <v>16</v>
      </c>
      <c r="B1855" s="190"/>
      <c r="C1855" s="266" t="s">
        <v>7133</v>
      </c>
      <c r="D1855" s="267">
        <v>43896</v>
      </c>
      <c r="E1855" s="237" t="s">
        <v>4507</v>
      </c>
      <c r="F1855" s="237" t="s">
        <v>618</v>
      </c>
      <c r="G1855" s="237">
        <v>10470</v>
      </c>
      <c r="H1855" s="190"/>
      <c r="I1855" s="248" t="s">
        <v>5267</v>
      </c>
      <c r="J1855" s="190"/>
      <c r="K1855" s="190"/>
      <c r="L1855" s="190"/>
      <c r="M1855" s="190"/>
      <c r="N1855" s="268">
        <v>3857.94</v>
      </c>
      <c r="O1855" s="268">
        <v>0</v>
      </c>
      <c r="P1855" s="190" t="s">
        <v>657</v>
      </c>
      <c r="Q1855" s="375"/>
    </row>
    <row r="1856" spans="1:17" ht="76.5">
      <c r="A1856" s="265" t="s">
        <v>554</v>
      </c>
      <c r="B1856" s="190"/>
      <c r="C1856" s="266" t="s">
        <v>726</v>
      </c>
      <c r="D1856" s="267">
        <v>43896</v>
      </c>
      <c r="E1856" s="237" t="s">
        <v>4508</v>
      </c>
      <c r="F1856" s="237" t="s">
        <v>11</v>
      </c>
      <c r="G1856" s="237">
        <v>1290718</v>
      </c>
      <c r="H1856" s="190"/>
      <c r="I1856" s="248" t="s">
        <v>5268</v>
      </c>
      <c r="J1856" s="190"/>
      <c r="K1856" s="190"/>
      <c r="L1856" s="190"/>
      <c r="M1856" s="190"/>
      <c r="N1856" s="268">
        <v>617.32000000000005</v>
      </c>
      <c r="O1856" s="268">
        <v>0</v>
      </c>
      <c r="P1856" s="190" t="s">
        <v>657</v>
      </c>
      <c r="Q1856" s="375"/>
    </row>
    <row r="1857" spans="1:17" ht="51">
      <c r="A1857" s="265">
        <v>513</v>
      </c>
      <c r="B1857" s="190"/>
      <c r="C1857" s="266" t="s">
        <v>169</v>
      </c>
      <c r="D1857" s="267">
        <v>43896</v>
      </c>
      <c r="E1857" s="237" t="s">
        <v>4509</v>
      </c>
      <c r="F1857" s="237" t="s">
        <v>11</v>
      </c>
      <c r="G1857" s="237">
        <v>980106</v>
      </c>
      <c r="H1857" s="190"/>
      <c r="I1857" s="248" t="s">
        <v>5269</v>
      </c>
      <c r="J1857" s="190"/>
      <c r="K1857" s="190"/>
      <c r="L1857" s="190"/>
      <c r="M1857" s="190"/>
      <c r="N1857" s="268">
        <v>50</v>
      </c>
      <c r="O1857" s="268">
        <v>0</v>
      </c>
      <c r="P1857" s="190" t="s">
        <v>657</v>
      </c>
      <c r="Q1857" s="375"/>
    </row>
    <row r="1858" spans="1:17" ht="63.75">
      <c r="A1858" s="265">
        <v>16</v>
      </c>
      <c r="B1858" s="190"/>
      <c r="C1858" s="266" t="s">
        <v>7133</v>
      </c>
      <c r="D1858" s="267">
        <v>43896</v>
      </c>
      <c r="E1858" s="237" t="s">
        <v>4510</v>
      </c>
      <c r="F1858" s="237" t="s">
        <v>13</v>
      </c>
      <c r="G1858" s="237">
        <v>980107</v>
      </c>
      <c r="H1858" s="190"/>
      <c r="I1858" s="248" t="s">
        <v>5270</v>
      </c>
      <c r="J1858" s="190"/>
      <c r="K1858" s="190"/>
      <c r="L1858" s="190"/>
      <c r="M1858" s="190"/>
      <c r="N1858" s="268">
        <v>95.35</v>
      </c>
      <c r="O1858" s="268">
        <v>0</v>
      </c>
      <c r="P1858" s="190" t="s">
        <v>657</v>
      </c>
      <c r="Q1858" s="375"/>
    </row>
    <row r="1859" spans="1:17" ht="63.75">
      <c r="A1859" s="265" t="s">
        <v>554</v>
      </c>
      <c r="B1859" s="190"/>
      <c r="C1859" s="266" t="s">
        <v>726</v>
      </c>
      <c r="D1859" s="267">
        <v>43896</v>
      </c>
      <c r="E1859" s="237" t="s">
        <v>4511</v>
      </c>
      <c r="F1859" s="237" t="s">
        <v>11</v>
      </c>
      <c r="G1859" s="237">
        <v>980114</v>
      </c>
      <c r="H1859" s="190"/>
      <c r="I1859" s="248" t="s">
        <v>5271</v>
      </c>
      <c r="J1859" s="190"/>
      <c r="K1859" s="190"/>
      <c r="L1859" s="190"/>
      <c r="M1859" s="190"/>
      <c r="N1859" s="268">
        <v>50</v>
      </c>
      <c r="O1859" s="268">
        <v>0</v>
      </c>
      <c r="P1859" s="190" t="s">
        <v>657</v>
      </c>
      <c r="Q1859" s="375"/>
    </row>
    <row r="1860" spans="1:17" ht="63.75">
      <c r="A1860" s="265">
        <v>16</v>
      </c>
      <c r="B1860" s="190"/>
      <c r="C1860" s="266" t="s">
        <v>7133</v>
      </c>
      <c r="D1860" s="267">
        <v>43896</v>
      </c>
      <c r="E1860" s="237" t="s">
        <v>4512</v>
      </c>
      <c r="F1860" s="237" t="s">
        <v>13</v>
      </c>
      <c r="G1860" s="237">
        <v>980108</v>
      </c>
      <c r="H1860" s="190"/>
      <c r="I1860" s="248" t="s">
        <v>5272</v>
      </c>
      <c r="J1860" s="190"/>
      <c r="K1860" s="190"/>
      <c r="L1860" s="190"/>
      <c r="M1860" s="190"/>
      <c r="N1860" s="268">
        <v>93.47</v>
      </c>
      <c r="O1860" s="268">
        <v>0</v>
      </c>
      <c r="P1860" s="190" t="s">
        <v>657</v>
      </c>
      <c r="Q1860" s="375"/>
    </row>
    <row r="1861" spans="1:17" ht="76.5">
      <c r="A1861" s="265">
        <v>16</v>
      </c>
      <c r="B1861" s="190"/>
      <c r="C1861" s="266" t="s">
        <v>7133</v>
      </c>
      <c r="D1861" s="267">
        <v>43896</v>
      </c>
      <c r="E1861" s="237" t="s">
        <v>4513</v>
      </c>
      <c r="F1861" s="237" t="s">
        <v>11</v>
      </c>
      <c r="G1861" s="237">
        <v>980108</v>
      </c>
      <c r="H1861" s="190"/>
      <c r="I1861" s="248" t="s">
        <v>5273</v>
      </c>
      <c r="J1861" s="190"/>
      <c r="K1861" s="190"/>
      <c r="L1861" s="190"/>
      <c r="M1861" s="190"/>
      <c r="N1861" s="268">
        <v>50</v>
      </c>
      <c r="O1861" s="268">
        <v>0</v>
      </c>
      <c r="P1861" s="190" t="s">
        <v>657</v>
      </c>
      <c r="Q1861" s="375"/>
    </row>
    <row r="1862" spans="1:17" ht="76.5">
      <c r="A1862" s="265">
        <v>41</v>
      </c>
      <c r="B1862" s="190"/>
      <c r="C1862" s="266" t="s">
        <v>47</v>
      </c>
      <c r="D1862" s="267">
        <v>43896</v>
      </c>
      <c r="E1862" s="237" t="s">
        <v>4514</v>
      </c>
      <c r="F1862" s="237" t="s">
        <v>13</v>
      </c>
      <c r="G1862" s="237">
        <v>980109</v>
      </c>
      <c r="H1862" s="190"/>
      <c r="I1862" s="248" t="s">
        <v>5274</v>
      </c>
      <c r="J1862" s="190"/>
      <c r="K1862" s="190"/>
      <c r="L1862" s="190"/>
      <c r="M1862" s="190"/>
      <c r="N1862" s="268">
        <v>77.95</v>
      </c>
      <c r="O1862" s="268">
        <v>0</v>
      </c>
      <c r="P1862" s="190" t="s">
        <v>657</v>
      </c>
      <c r="Q1862" s="375"/>
    </row>
    <row r="1863" spans="1:17" ht="76.5">
      <c r="A1863" s="265">
        <v>41</v>
      </c>
      <c r="B1863" s="190"/>
      <c r="C1863" s="266" t="s">
        <v>47</v>
      </c>
      <c r="D1863" s="267">
        <v>43896</v>
      </c>
      <c r="E1863" s="237" t="s">
        <v>4515</v>
      </c>
      <c r="F1863" s="237" t="s">
        <v>11</v>
      </c>
      <c r="G1863" s="237">
        <v>980109</v>
      </c>
      <c r="H1863" s="190"/>
      <c r="I1863" s="248" t="s">
        <v>5275</v>
      </c>
      <c r="J1863" s="190"/>
      <c r="K1863" s="190"/>
      <c r="L1863" s="190"/>
      <c r="M1863" s="190"/>
      <c r="N1863" s="268">
        <v>50</v>
      </c>
      <c r="O1863" s="268">
        <v>0</v>
      </c>
      <c r="P1863" s="190" t="s">
        <v>657</v>
      </c>
      <c r="Q1863" s="375"/>
    </row>
    <row r="1864" spans="1:17" ht="51">
      <c r="A1864" s="265">
        <v>119</v>
      </c>
      <c r="B1864" s="190"/>
      <c r="C1864" s="266" t="s">
        <v>62</v>
      </c>
      <c r="D1864" s="267">
        <v>43896</v>
      </c>
      <c r="E1864" s="237" t="s">
        <v>4516</v>
      </c>
      <c r="F1864" s="237" t="s">
        <v>11</v>
      </c>
      <c r="G1864" s="237">
        <v>980111</v>
      </c>
      <c r="H1864" s="190"/>
      <c r="I1864" s="248" t="s">
        <v>5276</v>
      </c>
      <c r="J1864" s="190"/>
      <c r="K1864" s="190"/>
      <c r="L1864" s="190"/>
      <c r="M1864" s="190"/>
      <c r="N1864" s="268">
        <v>50</v>
      </c>
      <c r="O1864" s="268">
        <v>0</v>
      </c>
      <c r="P1864" s="190" t="s">
        <v>657</v>
      </c>
      <c r="Q1864" s="375"/>
    </row>
    <row r="1865" spans="1:17" ht="51">
      <c r="A1865" s="265" t="s">
        <v>554</v>
      </c>
      <c r="B1865" s="190"/>
      <c r="C1865" s="266" t="s">
        <v>726</v>
      </c>
      <c r="D1865" s="267">
        <v>43896</v>
      </c>
      <c r="E1865" s="237" t="s">
        <v>4517</v>
      </c>
      <c r="F1865" s="237" t="s">
        <v>13</v>
      </c>
      <c r="G1865" s="237">
        <v>980114</v>
      </c>
      <c r="H1865" s="190"/>
      <c r="I1865" s="248" t="s">
        <v>5277</v>
      </c>
      <c r="J1865" s="190"/>
      <c r="K1865" s="190"/>
      <c r="L1865" s="190"/>
      <c r="M1865" s="190"/>
      <c r="N1865" s="268">
        <v>62.33</v>
      </c>
      <c r="O1865" s="268">
        <v>0</v>
      </c>
      <c r="P1865" s="190" t="s">
        <v>657</v>
      </c>
      <c r="Q1865" s="375"/>
    </row>
    <row r="1866" spans="1:17" ht="76.5">
      <c r="A1866" s="265">
        <v>16</v>
      </c>
      <c r="B1866" s="190"/>
      <c r="C1866" s="266" t="s">
        <v>7133</v>
      </c>
      <c r="D1866" s="267">
        <v>43896</v>
      </c>
      <c r="E1866" s="237" t="s">
        <v>4518</v>
      </c>
      <c r="F1866" s="237" t="s">
        <v>11</v>
      </c>
      <c r="G1866" s="237">
        <v>980107</v>
      </c>
      <c r="H1866" s="190"/>
      <c r="I1866" s="248" t="s">
        <v>5278</v>
      </c>
      <c r="J1866" s="190"/>
      <c r="K1866" s="190"/>
      <c r="L1866" s="190"/>
      <c r="M1866" s="190"/>
      <c r="N1866" s="268">
        <v>50</v>
      </c>
      <c r="O1866" s="268">
        <v>0</v>
      </c>
      <c r="P1866" s="190" t="s">
        <v>657</v>
      </c>
      <c r="Q1866" s="375"/>
    </row>
    <row r="1867" spans="1:17" ht="38.25">
      <c r="A1867" s="265" t="s">
        <v>562</v>
      </c>
      <c r="B1867" s="190"/>
      <c r="C1867" s="266" t="s">
        <v>604</v>
      </c>
      <c r="D1867" s="267">
        <v>43896</v>
      </c>
      <c r="E1867" s="237" t="s">
        <v>4519</v>
      </c>
      <c r="F1867" s="237" t="s">
        <v>6</v>
      </c>
      <c r="G1867" s="237">
        <v>1252269</v>
      </c>
      <c r="H1867" s="190"/>
      <c r="I1867" s="248" t="s">
        <v>5279</v>
      </c>
      <c r="J1867" s="190"/>
      <c r="K1867" s="190"/>
      <c r="L1867" s="190"/>
      <c r="M1867" s="190"/>
      <c r="N1867" s="268">
        <v>0</v>
      </c>
      <c r="O1867" s="268">
        <v>4678.7700000000004</v>
      </c>
      <c r="P1867" s="190" t="s">
        <v>657</v>
      </c>
      <c r="Q1867" s="375"/>
    </row>
    <row r="1868" spans="1:17" ht="51">
      <c r="A1868" s="265">
        <v>513</v>
      </c>
      <c r="B1868" s="190"/>
      <c r="C1868" s="266" t="s">
        <v>169</v>
      </c>
      <c r="D1868" s="267">
        <v>43896</v>
      </c>
      <c r="E1868" s="237" t="s">
        <v>4520</v>
      </c>
      <c r="F1868" s="237" t="s">
        <v>15</v>
      </c>
      <c r="G1868" s="237">
        <v>1290901</v>
      </c>
      <c r="H1868" s="190"/>
      <c r="I1868" s="248" t="s">
        <v>4067</v>
      </c>
      <c r="J1868" s="190"/>
      <c r="K1868" s="190"/>
      <c r="L1868" s="190"/>
      <c r="M1868" s="190"/>
      <c r="N1868" s="268">
        <v>50</v>
      </c>
      <c r="O1868" s="268">
        <v>0</v>
      </c>
      <c r="P1868" s="190" t="s">
        <v>657</v>
      </c>
      <c r="Q1868" s="375"/>
    </row>
    <row r="1869" spans="1:17" ht="51">
      <c r="A1869" s="265">
        <v>903</v>
      </c>
      <c r="B1869" s="190"/>
      <c r="C1869" s="266" t="s">
        <v>201</v>
      </c>
      <c r="D1869" s="267">
        <v>43899</v>
      </c>
      <c r="E1869" s="237" t="s">
        <v>4521</v>
      </c>
      <c r="F1869" s="237" t="s">
        <v>3</v>
      </c>
      <c r="G1869" s="237">
        <v>1830011</v>
      </c>
      <c r="H1869" s="190"/>
      <c r="I1869" s="248" t="s">
        <v>5280</v>
      </c>
      <c r="J1869" s="190"/>
      <c r="K1869" s="190"/>
      <c r="L1869" s="190"/>
      <c r="M1869" s="190"/>
      <c r="N1869" s="268">
        <v>0</v>
      </c>
      <c r="O1869" s="268">
        <v>30</v>
      </c>
      <c r="P1869" s="190" t="s">
        <v>657</v>
      </c>
      <c r="Q1869" s="375"/>
    </row>
    <row r="1870" spans="1:17" ht="38.25">
      <c r="A1870" s="265" t="s">
        <v>562</v>
      </c>
      <c r="B1870" s="190"/>
      <c r="C1870" s="266" t="s">
        <v>604</v>
      </c>
      <c r="D1870" s="267">
        <v>43899</v>
      </c>
      <c r="E1870" s="237" t="s">
        <v>4522</v>
      </c>
      <c r="F1870" s="237" t="s">
        <v>3</v>
      </c>
      <c r="G1870" s="237">
        <v>1830015</v>
      </c>
      <c r="H1870" s="190"/>
      <c r="I1870" s="248" t="s">
        <v>5281</v>
      </c>
      <c r="J1870" s="190"/>
      <c r="K1870" s="190"/>
      <c r="L1870" s="190"/>
      <c r="M1870" s="190"/>
      <c r="N1870" s="268">
        <v>0</v>
      </c>
      <c r="O1870" s="268">
        <v>1669</v>
      </c>
      <c r="P1870" s="190" t="s">
        <v>657</v>
      </c>
      <c r="Q1870" s="375"/>
    </row>
    <row r="1871" spans="1:17" ht="38.25">
      <c r="A1871" s="265">
        <v>373</v>
      </c>
      <c r="B1871" s="190"/>
      <c r="C1871" s="266" t="s">
        <v>625</v>
      </c>
      <c r="D1871" s="267">
        <v>43899</v>
      </c>
      <c r="E1871" s="237" t="s">
        <v>4523</v>
      </c>
      <c r="F1871" s="237" t="s">
        <v>3</v>
      </c>
      <c r="G1871" s="237">
        <v>1830189</v>
      </c>
      <c r="H1871" s="190"/>
      <c r="I1871" s="248" t="s">
        <v>5282</v>
      </c>
      <c r="J1871" s="190"/>
      <c r="K1871" s="190"/>
      <c r="L1871" s="190"/>
      <c r="M1871" s="190"/>
      <c r="N1871" s="268">
        <v>0</v>
      </c>
      <c r="O1871" s="268">
        <v>2145.09</v>
      </c>
      <c r="P1871" s="190" t="s">
        <v>657</v>
      </c>
      <c r="Q1871" s="375"/>
    </row>
    <row r="1872" spans="1:17" ht="63.75">
      <c r="A1872" s="265">
        <v>683</v>
      </c>
      <c r="B1872" s="190"/>
      <c r="C1872" s="266" t="s">
        <v>1299</v>
      </c>
      <c r="D1872" s="267">
        <v>43899</v>
      </c>
      <c r="E1872" s="237" t="s">
        <v>4524</v>
      </c>
      <c r="F1872" s="237" t="s">
        <v>3</v>
      </c>
      <c r="G1872" s="237">
        <v>1830190</v>
      </c>
      <c r="H1872" s="190"/>
      <c r="I1872" s="248" t="s">
        <v>5283</v>
      </c>
      <c r="J1872" s="190"/>
      <c r="K1872" s="190"/>
      <c r="L1872" s="190"/>
      <c r="M1872" s="190"/>
      <c r="N1872" s="268">
        <v>0</v>
      </c>
      <c r="O1872" s="268">
        <v>412.78</v>
      </c>
      <c r="P1872" s="190" t="s">
        <v>657</v>
      </c>
      <c r="Q1872" s="375"/>
    </row>
    <row r="1873" spans="1:17" ht="63.75">
      <c r="A1873" s="265">
        <v>212</v>
      </c>
      <c r="B1873" s="190"/>
      <c r="C1873" s="266" t="s">
        <v>99</v>
      </c>
      <c r="D1873" s="267">
        <v>43899</v>
      </c>
      <c r="E1873" s="237" t="s">
        <v>4525</v>
      </c>
      <c r="F1873" s="237" t="s">
        <v>3</v>
      </c>
      <c r="G1873" s="237">
        <v>1830062</v>
      </c>
      <c r="H1873" s="190"/>
      <c r="I1873" s="248" t="s">
        <v>5284</v>
      </c>
      <c r="J1873" s="190"/>
      <c r="K1873" s="190"/>
      <c r="L1873" s="190"/>
      <c r="M1873" s="190"/>
      <c r="N1873" s="268">
        <v>0</v>
      </c>
      <c r="O1873" s="268">
        <v>262511</v>
      </c>
      <c r="P1873" s="190" t="s">
        <v>657</v>
      </c>
      <c r="Q1873" s="375"/>
    </row>
    <row r="1874" spans="1:17" ht="51">
      <c r="A1874" s="265">
        <v>212</v>
      </c>
      <c r="B1874" s="190"/>
      <c r="C1874" s="266" t="s">
        <v>99</v>
      </c>
      <c r="D1874" s="267">
        <v>43899</v>
      </c>
      <c r="E1874" s="237" t="s">
        <v>4526</v>
      </c>
      <c r="F1874" s="237" t="s">
        <v>3</v>
      </c>
      <c r="G1874" s="237">
        <v>1830067</v>
      </c>
      <c r="H1874" s="190"/>
      <c r="I1874" s="248" t="s">
        <v>5285</v>
      </c>
      <c r="J1874" s="190"/>
      <c r="K1874" s="190"/>
      <c r="L1874" s="190"/>
      <c r="M1874" s="190"/>
      <c r="N1874" s="268">
        <v>0</v>
      </c>
      <c r="O1874" s="268">
        <v>226233.8</v>
      </c>
      <c r="P1874" s="190" t="s">
        <v>657</v>
      </c>
      <c r="Q1874" s="375"/>
    </row>
    <row r="1875" spans="1:17" ht="63.75">
      <c r="A1875" s="265">
        <v>254</v>
      </c>
      <c r="B1875" s="190"/>
      <c r="C1875" s="266" t="s">
        <v>114</v>
      </c>
      <c r="D1875" s="267">
        <v>43899</v>
      </c>
      <c r="E1875" s="237" t="s">
        <v>4527</v>
      </c>
      <c r="F1875" s="237" t="s">
        <v>3</v>
      </c>
      <c r="G1875" s="237">
        <v>1830080</v>
      </c>
      <c r="H1875" s="190"/>
      <c r="I1875" s="248" t="s">
        <v>5286</v>
      </c>
      <c r="J1875" s="190"/>
      <c r="K1875" s="190"/>
      <c r="L1875" s="190"/>
      <c r="M1875" s="190"/>
      <c r="N1875" s="268">
        <v>0</v>
      </c>
      <c r="O1875" s="268">
        <v>7335</v>
      </c>
      <c r="P1875" s="190" t="s">
        <v>657</v>
      </c>
      <c r="Q1875" s="375"/>
    </row>
    <row r="1876" spans="1:17" ht="63.75">
      <c r="A1876" s="265">
        <v>81</v>
      </c>
      <c r="B1876" s="190"/>
      <c r="C1876" s="266" t="s">
        <v>55</v>
      </c>
      <c r="D1876" s="267">
        <v>43899</v>
      </c>
      <c r="E1876" s="237" t="s">
        <v>4528</v>
      </c>
      <c r="F1876" s="237" t="s">
        <v>3</v>
      </c>
      <c r="G1876" s="237">
        <v>1830103</v>
      </c>
      <c r="H1876" s="190"/>
      <c r="I1876" s="248" t="s">
        <v>5287</v>
      </c>
      <c r="J1876" s="190"/>
      <c r="K1876" s="190"/>
      <c r="L1876" s="190"/>
      <c r="M1876" s="190"/>
      <c r="N1876" s="268">
        <v>0</v>
      </c>
      <c r="O1876" s="268">
        <v>3281.36</v>
      </c>
      <c r="P1876" s="190" t="s">
        <v>657</v>
      </c>
      <c r="Q1876" s="375"/>
    </row>
    <row r="1877" spans="1:17" ht="63.75">
      <c r="A1877" s="265">
        <v>310</v>
      </c>
      <c r="B1877" s="190"/>
      <c r="C1877" s="266" t="s">
        <v>140</v>
      </c>
      <c r="D1877" s="267">
        <v>43899</v>
      </c>
      <c r="E1877" s="237" t="s">
        <v>4529</v>
      </c>
      <c r="F1877" s="237" t="s">
        <v>3</v>
      </c>
      <c r="G1877" s="237">
        <v>1830104</v>
      </c>
      <c r="H1877" s="190"/>
      <c r="I1877" s="248" t="s">
        <v>5288</v>
      </c>
      <c r="J1877" s="190"/>
      <c r="K1877" s="190"/>
      <c r="L1877" s="190"/>
      <c r="M1877" s="190"/>
      <c r="N1877" s="268">
        <v>0</v>
      </c>
      <c r="O1877" s="268">
        <v>230.93</v>
      </c>
      <c r="P1877" s="190" t="s">
        <v>657</v>
      </c>
      <c r="Q1877" s="375"/>
    </row>
    <row r="1878" spans="1:17" ht="63.75">
      <c r="A1878" s="265">
        <v>86</v>
      </c>
      <c r="B1878" s="190"/>
      <c r="C1878" s="266" t="s">
        <v>56</v>
      </c>
      <c r="D1878" s="267">
        <v>43899</v>
      </c>
      <c r="E1878" s="237" t="s">
        <v>4530</v>
      </c>
      <c r="F1878" s="237" t="s">
        <v>3</v>
      </c>
      <c r="G1878" s="237">
        <v>1830106</v>
      </c>
      <c r="H1878" s="190"/>
      <c r="I1878" s="248" t="s">
        <v>5289</v>
      </c>
      <c r="J1878" s="190"/>
      <c r="K1878" s="190"/>
      <c r="L1878" s="190"/>
      <c r="M1878" s="190"/>
      <c r="N1878" s="268">
        <v>0</v>
      </c>
      <c r="O1878" s="268">
        <v>1963.34</v>
      </c>
      <c r="P1878" s="190" t="s">
        <v>657</v>
      </c>
      <c r="Q1878" s="375"/>
    </row>
    <row r="1879" spans="1:17" ht="63.75">
      <c r="A1879" s="265" t="s">
        <v>553</v>
      </c>
      <c r="B1879" s="190"/>
      <c r="C1879" s="266" t="s">
        <v>605</v>
      </c>
      <c r="D1879" s="267">
        <v>43899</v>
      </c>
      <c r="E1879" s="237" t="s">
        <v>4531</v>
      </c>
      <c r="F1879" s="237" t="s">
        <v>3</v>
      </c>
      <c r="G1879" s="237">
        <v>1830109</v>
      </c>
      <c r="H1879" s="190"/>
      <c r="I1879" s="248" t="s">
        <v>5290</v>
      </c>
      <c r="J1879" s="190"/>
      <c r="K1879" s="190"/>
      <c r="L1879" s="190"/>
      <c r="M1879" s="190"/>
      <c r="N1879" s="268">
        <v>0</v>
      </c>
      <c r="O1879" s="268">
        <v>26860.57</v>
      </c>
      <c r="P1879" s="190" t="s">
        <v>657</v>
      </c>
      <c r="Q1879" s="375"/>
    </row>
    <row r="1880" spans="1:17" ht="63.75">
      <c r="A1880" s="265">
        <v>592</v>
      </c>
      <c r="B1880" s="190"/>
      <c r="C1880" s="266" t="s">
        <v>634</v>
      </c>
      <c r="D1880" s="267">
        <v>43899</v>
      </c>
      <c r="E1880" s="237" t="s">
        <v>4532</v>
      </c>
      <c r="F1880" s="237" t="s">
        <v>3</v>
      </c>
      <c r="G1880" s="237">
        <v>1830111</v>
      </c>
      <c r="H1880" s="190"/>
      <c r="I1880" s="248" t="s">
        <v>5291</v>
      </c>
      <c r="J1880" s="190"/>
      <c r="K1880" s="190"/>
      <c r="L1880" s="190"/>
      <c r="M1880" s="190"/>
      <c r="N1880" s="268">
        <v>0</v>
      </c>
      <c r="O1880" s="268">
        <v>10616</v>
      </c>
      <c r="P1880" s="190" t="s">
        <v>657</v>
      </c>
      <c r="Q1880" s="375"/>
    </row>
    <row r="1881" spans="1:17" ht="51">
      <c r="A1881" s="265" t="s">
        <v>562</v>
      </c>
      <c r="B1881" s="190"/>
      <c r="C1881" s="266" t="s">
        <v>604</v>
      </c>
      <c r="D1881" s="267">
        <v>43899</v>
      </c>
      <c r="E1881" s="237" t="s">
        <v>4533</v>
      </c>
      <c r="F1881" s="237" t="s">
        <v>3</v>
      </c>
      <c r="G1881" s="237">
        <v>1830218</v>
      </c>
      <c r="H1881" s="190"/>
      <c r="I1881" s="248" t="s">
        <v>1366</v>
      </c>
      <c r="J1881" s="190"/>
      <c r="K1881" s="190"/>
      <c r="L1881" s="190"/>
      <c r="M1881" s="190"/>
      <c r="N1881" s="268">
        <v>0</v>
      </c>
      <c r="O1881" s="268">
        <v>2195</v>
      </c>
      <c r="P1881" s="190" t="s">
        <v>657</v>
      </c>
      <c r="Q1881" s="375"/>
    </row>
    <row r="1882" spans="1:17" ht="51">
      <c r="A1882" s="265">
        <v>41</v>
      </c>
      <c r="B1882" s="190"/>
      <c r="C1882" s="266" t="s">
        <v>47</v>
      </c>
      <c r="D1882" s="267">
        <v>43899</v>
      </c>
      <c r="E1882" s="237" t="s">
        <v>4534</v>
      </c>
      <c r="F1882" s="237" t="s">
        <v>3</v>
      </c>
      <c r="G1882" s="237">
        <v>1830267</v>
      </c>
      <c r="H1882" s="190"/>
      <c r="I1882" s="248" t="s">
        <v>5292</v>
      </c>
      <c r="J1882" s="190"/>
      <c r="K1882" s="190"/>
      <c r="L1882" s="190"/>
      <c r="M1882" s="190"/>
      <c r="N1882" s="268">
        <v>0</v>
      </c>
      <c r="O1882" s="268">
        <v>1074.27</v>
      </c>
      <c r="P1882" s="190" t="s">
        <v>657</v>
      </c>
      <c r="Q1882" s="375"/>
    </row>
    <row r="1883" spans="1:17" ht="63.75">
      <c r="A1883" s="265" t="s">
        <v>554</v>
      </c>
      <c r="B1883" s="190"/>
      <c r="C1883" s="266" t="s">
        <v>726</v>
      </c>
      <c r="D1883" s="267">
        <v>43899</v>
      </c>
      <c r="E1883" s="237" t="s">
        <v>4535</v>
      </c>
      <c r="F1883" s="237" t="s">
        <v>11</v>
      </c>
      <c r="G1883" s="237">
        <v>13244</v>
      </c>
      <c r="H1883" s="190"/>
      <c r="I1883" s="248" t="s">
        <v>5293</v>
      </c>
      <c r="J1883" s="190"/>
      <c r="K1883" s="190"/>
      <c r="L1883" s="190"/>
      <c r="M1883" s="190"/>
      <c r="N1883" s="268">
        <v>1450.4</v>
      </c>
      <c r="O1883" s="268">
        <v>0</v>
      </c>
      <c r="P1883" s="190" t="s">
        <v>657</v>
      </c>
      <c r="Q1883" s="375"/>
    </row>
    <row r="1884" spans="1:17" ht="63.75">
      <c r="A1884" s="265">
        <v>513</v>
      </c>
      <c r="B1884" s="190"/>
      <c r="C1884" s="266" t="s">
        <v>169</v>
      </c>
      <c r="D1884" s="267">
        <v>43899</v>
      </c>
      <c r="E1884" s="237" t="s">
        <v>4536</v>
      </c>
      <c r="F1884" s="237" t="s">
        <v>15</v>
      </c>
      <c r="G1884" s="237">
        <v>1291946</v>
      </c>
      <c r="H1884" s="190"/>
      <c r="I1884" s="248" t="s">
        <v>5294</v>
      </c>
      <c r="J1884" s="190"/>
      <c r="K1884" s="190"/>
      <c r="L1884" s="190"/>
      <c r="M1884" s="190"/>
      <c r="N1884" s="268">
        <v>50</v>
      </c>
      <c r="O1884" s="268">
        <v>0</v>
      </c>
      <c r="P1884" s="190" t="s">
        <v>657</v>
      </c>
      <c r="Q1884" s="375"/>
    </row>
    <row r="1885" spans="1:17" ht="89.25">
      <c r="A1885" s="265">
        <v>512</v>
      </c>
      <c r="B1885" s="190"/>
      <c r="C1885" s="266" t="s">
        <v>728</v>
      </c>
      <c r="D1885" s="267">
        <v>43899</v>
      </c>
      <c r="E1885" s="237" t="s">
        <v>4537</v>
      </c>
      <c r="F1885" s="237" t="s">
        <v>11</v>
      </c>
      <c r="G1885" s="237">
        <v>980134</v>
      </c>
      <c r="H1885" s="190"/>
      <c r="I1885" s="248" t="s">
        <v>5295</v>
      </c>
      <c r="J1885" s="190"/>
      <c r="K1885" s="190"/>
      <c r="L1885" s="190"/>
      <c r="M1885" s="190"/>
      <c r="N1885" s="268">
        <v>1323.42</v>
      </c>
      <c r="O1885" s="268">
        <v>0</v>
      </c>
      <c r="P1885" s="190" t="s">
        <v>657</v>
      </c>
      <c r="Q1885" s="375"/>
    </row>
    <row r="1886" spans="1:17" ht="51">
      <c r="A1886" s="265" t="s">
        <v>556</v>
      </c>
      <c r="B1886" s="190"/>
      <c r="C1886" s="266" t="s">
        <v>714</v>
      </c>
      <c r="D1886" s="267">
        <v>43899</v>
      </c>
      <c r="E1886" s="237" t="s">
        <v>4538</v>
      </c>
      <c r="F1886" s="237" t="s">
        <v>6</v>
      </c>
      <c r="G1886" s="237">
        <v>1252733</v>
      </c>
      <c r="H1886" s="190"/>
      <c r="I1886" s="248" t="s">
        <v>5296</v>
      </c>
      <c r="J1886" s="190"/>
      <c r="K1886" s="190"/>
      <c r="L1886" s="190"/>
      <c r="M1886" s="190"/>
      <c r="N1886" s="268">
        <v>0</v>
      </c>
      <c r="O1886" s="268">
        <v>716.51</v>
      </c>
      <c r="P1886" s="190" t="s">
        <v>657</v>
      </c>
      <c r="Q1886" s="375"/>
    </row>
    <row r="1887" spans="1:17" ht="63.75">
      <c r="A1887" s="265">
        <v>513</v>
      </c>
      <c r="B1887" s="190"/>
      <c r="C1887" s="266" t="s">
        <v>169</v>
      </c>
      <c r="D1887" s="267">
        <v>43899</v>
      </c>
      <c r="E1887" s="237" t="s">
        <v>4539</v>
      </c>
      <c r="F1887" s="237" t="s">
        <v>15</v>
      </c>
      <c r="G1887" s="237">
        <v>1292291</v>
      </c>
      <c r="H1887" s="190"/>
      <c r="I1887" s="248" t="s">
        <v>5297</v>
      </c>
      <c r="J1887" s="190"/>
      <c r="K1887" s="190"/>
      <c r="L1887" s="190"/>
      <c r="M1887" s="190"/>
      <c r="N1887" s="268">
        <v>50</v>
      </c>
      <c r="O1887" s="268">
        <v>0</v>
      </c>
      <c r="P1887" s="190" t="s">
        <v>657</v>
      </c>
      <c r="Q1887" s="375"/>
    </row>
    <row r="1888" spans="1:17" ht="63.75">
      <c r="A1888" s="265">
        <v>513</v>
      </c>
      <c r="B1888" s="190"/>
      <c r="C1888" s="266" t="s">
        <v>169</v>
      </c>
      <c r="D1888" s="267">
        <v>43899</v>
      </c>
      <c r="E1888" s="237" t="s">
        <v>4540</v>
      </c>
      <c r="F1888" s="237" t="s">
        <v>15</v>
      </c>
      <c r="G1888" s="237">
        <v>1292293</v>
      </c>
      <c r="H1888" s="190"/>
      <c r="I1888" s="248" t="s">
        <v>5298</v>
      </c>
      <c r="J1888" s="190"/>
      <c r="K1888" s="190"/>
      <c r="L1888" s="190"/>
      <c r="M1888" s="190"/>
      <c r="N1888" s="268">
        <v>50</v>
      </c>
      <c r="O1888" s="268">
        <v>0</v>
      </c>
      <c r="P1888" s="190" t="s">
        <v>657</v>
      </c>
      <c r="Q1888" s="375"/>
    </row>
    <row r="1889" spans="1:17" ht="51">
      <c r="A1889" s="265">
        <v>35</v>
      </c>
      <c r="B1889" s="190"/>
      <c r="C1889" s="266" t="s">
        <v>46</v>
      </c>
      <c r="D1889" s="267">
        <v>43900</v>
      </c>
      <c r="E1889" s="237" t="s">
        <v>4541</v>
      </c>
      <c r="F1889" s="237" t="s">
        <v>3</v>
      </c>
      <c r="G1889" s="237">
        <v>1830417</v>
      </c>
      <c r="H1889" s="190"/>
      <c r="I1889" s="248" t="s">
        <v>5299</v>
      </c>
      <c r="J1889" s="190"/>
      <c r="K1889" s="190"/>
      <c r="L1889" s="190"/>
      <c r="M1889" s="190"/>
      <c r="N1889" s="268">
        <v>0</v>
      </c>
      <c r="O1889" s="268">
        <v>424.76</v>
      </c>
      <c r="P1889" s="190" t="s">
        <v>657</v>
      </c>
      <c r="Q1889" s="375"/>
    </row>
    <row r="1890" spans="1:17" ht="51">
      <c r="A1890" s="265">
        <v>526</v>
      </c>
      <c r="B1890" s="190"/>
      <c r="C1890" s="266" t="s">
        <v>1360</v>
      </c>
      <c r="D1890" s="267">
        <v>43900</v>
      </c>
      <c r="E1890" s="237" t="s">
        <v>4542</v>
      </c>
      <c r="F1890" s="237" t="s">
        <v>3</v>
      </c>
      <c r="G1890" s="237">
        <v>1830423</v>
      </c>
      <c r="H1890" s="190"/>
      <c r="I1890" s="248" t="s">
        <v>5300</v>
      </c>
      <c r="J1890" s="190"/>
      <c r="K1890" s="190"/>
      <c r="L1890" s="190"/>
      <c r="M1890" s="190"/>
      <c r="N1890" s="268">
        <v>0</v>
      </c>
      <c r="O1890" s="268">
        <v>9733.61</v>
      </c>
      <c r="P1890" s="190" t="s">
        <v>657</v>
      </c>
      <c r="Q1890" s="375"/>
    </row>
    <row r="1891" spans="1:17" ht="51">
      <c r="A1891" s="265">
        <v>287</v>
      </c>
      <c r="B1891" s="190"/>
      <c r="C1891" s="266" t="s">
        <v>125</v>
      </c>
      <c r="D1891" s="267">
        <v>43900</v>
      </c>
      <c r="E1891" s="237" t="s">
        <v>4543</v>
      </c>
      <c r="F1891" s="237" t="s">
        <v>3</v>
      </c>
      <c r="G1891" s="237">
        <v>1830449</v>
      </c>
      <c r="H1891" s="190"/>
      <c r="I1891" s="248" t="s">
        <v>5301</v>
      </c>
      <c r="J1891" s="190"/>
      <c r="K1891" s="190"/>
      <c r="L1891" s="190"/>
      <c r="M1891" s="190"/>
      <c r="N1891" s="268">
        <v>0</v>
      </c>
      <c r="O1891" s="268">
        <v>3471.51</v>
      </c>
      <c r="P1891" s="190" t="s">
        <v>657</v>
      </c>
      <c r="Q1891" s="375"/>
    </row>
    <row r="1892" spans="1:17" ht="51">
      <c r="A1892" s="265">
        <v>378</v>
      </c>
      <c r="B1892" s="190"/>
      <c r="C1892" s="266" t="s">
        <v>628</v>
      </c>
      <c r="D1892" s="267">
        <v>43900</v>
      </c>
      <c r="E1892" s="237" t="s">
        <v>4544</v>
      </c>
      <c r="F1892" s="237" t="s">
        <v>3</v>
      </c>
      <c r="G1892" s="237">
        <v>1830455</v>
      </c>
      <c r="H1892" s="190"/>
      <c r="I1892" s="248" t="s">
        <v>5302</v>
      </c>
      <c r="J1892" s="190"/>
      <c r="K1892" s="190"/>
      <c r="L1892" s="190"/>
      <c r="M1892" s="190"/>
      <c r="N1892" s="268">
        <v>0</v>
      </c>
      <c r="O1892" s="268">
        <v>800</v>
      </c>
      <c r="P1892" s="190" t="s">
        <v>657</v>
      </c>
      <c r="Q1892" s="375"/>
    </row>
    <row r="1893" spans="1:17" ht="63.75">
      <c r="A1893" s="265">
        <v>15</v>
      </c>
      <c r="B1893" s="190"/>
      <c r="C1893" s="266" t="s">
        <v>42</v>
      </c>
      <c r="D1893" s="267">
        <v>43900</v>
      </c>
      <c r="E1893" s="237" t="s">
        <v>4545</v>
      </c>
      <c r="F1893" s="237" t="s">
        <v>3</v>
      </c>
      <c r="G1893" s="237">
        <v>1830471</v>
      </c>
      <c r="H1893" s="190"/>
      <c r="I1893" s="248" t="s">
        <v>5303</v>
      </c>
      <c r="J1893" s="190"/>
      <c r="K1893" s="190"/>
      <c r="L1893" s="190"/>
      <c r="M1893" s="190"/>
      <c r="N1893" s="268">
        <v>0</v>
      </c>
      <c r="O1893" s="268">
        <v>8425.25</v>
      </c>
      <c r="P1893" s="190" t="s">
        <v>657</v>
      </c>
      <c r="Q1893" s="375"/>
    </row>
    <row r="1894" spans="1:17" ht="63.75">
      <c r="A1894" s="265" t="s">
        <v>553</v>
      </c>
      <c r="B1894" s="190"/>
      <c r="C1894" s="266" t="s">
        <v>605</v>
      </c>
      <c r="D1894" s="267">
        <v>43900</v>
      </c>
      <c r="E1894" s="237" t="s">
        <v>4546</v>
      </c>
      <c r="F1894" s="237" t="s">
        <v>3</v>
      </c>
      <c r="G1894" s="237">
        <v>1830477</v>
      </c>
      <c r="H1894" s="190"/>
      <c r="I1894" s="248" t="s">
        <v>5304</v>
      </c>
      <c r="J1894" s="190"/>
      <c r="K1894" s="190"/>
      <c r="L1894" s="190"/>
      <c r="M1894" s="190"/>
      <c r="N1894" s="268">
        <v>0</v>
      </c>
      <c r="O1894" s="268">
        <v>27679.37</v>
      </c>
      <c r="P1894" s="190" t="s">
        <v>657</v>
      </c>
      <c r="Q1894" s="375"/>
    </row>
    <row r="1895" spans="1:17" ht="51">
      <c r="A1895" s="265" t="s">
        <v>562</v>
      </c>
      <c r="B1895" s="190"/>
      <c r="C1895" s="266" t="s">
        <v>604</v>
      </c>
      <c r="D1895" s="267">
        <v>43900</v>
      </c>
      <c r="E1895" s="237" t="s">
        <v>4547</v>
      </c>
      <c r="F1895" s="237" t="s">
        <v>3</v>
      </c>
      <c r="G1895" s="237">
        <v>1830491</v>
      </c>
      <c r="H1895" s="190"/>
      <c r="I1895" s="248" t="s">
        <v>706</v>
      </c>
      <c r="J1895" s="190"/>
      <c r="K1895" s="190"/>
      <c r="L1895" s="190"/>
      <c r="M1895" s="190"/>
      <c r="N1895" s="268">
        <v>0</v>
      </c>
      <c r="O1895" s="268">
        <v>1500</v>
      </c>
      <c r="P1895" s="190" t="s">
        <v>657</v>
      </c>
      <c r="Q1895" s="375"/>
    </row>
    <row r="1896" spans="1:17" ht="51">
      <c r="A1896" s="265">
        <v>119</v>
      </c>
      <c r="B1896" s="190"/>
      <c r="C1896" s="266" t="s">
        <v>62</v>
      </c>
      <c r="D1896" s="267">
        <v>43900</v>
      </c>
      <c r="E1896" s="237" t="s">
        <v>4548</v>
      </c>
      <c r="F1896" s="237" t="s">
        <v>3</v>
      </c>
      <c r="G1896" s="237">
        <v>1830494</v>
      </c>
      <c r="H1896" s="190"/>
      <c r="I1896" s="248" t="s">
        <v>5305</v>
      </c>
      <c r="J1896" s="190"/>
      <c r="K1896" s="190"/>
      <c r="L1896" s="190"/>
      <c r="M1896" s="190"/>
      <c r="N1896" s="268">
        <v>0</v>
      </c>
      <c r="O1896" s="268">
        <v>3092.25</v>
      </c>
      <c r="P1896" s="190" t="s">
        <v>657</v>
      </c>
      <c r="Q1896" s="375"/>
    </row>
    <row r="1897" spans="1:17" ht="51">
      <c r="A1897" s="265">
        <v>41</v>
      </c>
      <c r="B1897" s="190"/>
      <c r="C1897" s="266" t="s">
        <v>47</v>
      </c>
      <c r="D1897" s="267">
        <v>43900</v>
      </c>
      <c r="E1897" s="237" t="s">
        <v>4549</v>
      </c>
      <c r="F1897" s="237" t="s">
        <v>3</v>
      </c>
      <c r="G1897" s="237">
        <v>1830498</v>
      </c>
      <c r="H1897" s="190"/>
      <c r="I1897" s="248" t="s">
        <v>5306</v>
      </c>
      <c r="J1897" s="190"/>
      <c r="K1897" s="190"/>
      <c r="L1897" s="190"/>
      <c r="M1897" s="190"/>
      <c r="N1897" s="268">
        <v>0</v>
      </c>
      <c r="O1897" s="268">
        <v>510</v>
      </c>
      <c r="P1897" s="190" t="s">
        <v>657</v>
      </c>
      <c r="Q1897" s="375"/>
    </row>
    <row r="1898" spans="1:17" ht="51">
      <c r="A1898" s="265">
        <v>212</v>
      </c>
      <c r="B1898" s="190"/>
      <c r="C1898" s="266" t="s">
        <v>99</v>
      </c>
      <c r="D1898" s="267">
        <v>43900</v>
      </c>
      <c r="E1898" s="237" t="s">
        <v>4550</v>
      </c>
      <c r="F1898" s="237" t="s">
        <v>3</v>
      </c>
      <c r="G1898" s="237">
        <v>1830499</v>
      </c>
      <c r="H1898" s="190"/>
      <c r="I1898" s="248" t="s">
        <v>5307</v>
      </c>
      <c r="J1898" s="190"/>
      <c r="K1898" s="190"/>
      <c r="L1898" s="190"/>
      <c r="M1898" s="190"/>
      <c r="N1898" s="268">
        <v>0</v>
      </c>
      <c r="O1898" s="268">
        <v>60</v>
      </c>
      <c r="P1898" s="190" t="s">
        <v>657</v>
      </c>
      <c r="Q1898" s="375"/>
    </row>
    <row r="1899" spans="1:17" ht="51">
      <c r="A1899" s="265" t="s">
        <v>553</v>
      </c>
      <c r="B1899" s="190"/>
      <c r="C1899" s="266" t="s">
        <v>605</v>
      </c>
      <c r="D1899" s="267">
        <v>43900</v>
      </c>
      <c r="E1899" s="237" t="s">
        <v>4551</v>
      </c>
      <c r="F1899" s="237" t="s">
        <v>3</v>
      </c>
      <c r="G1899" s="237">
        <v>1830501</v>
      </c>
      <c r="H1899" s="190"/>
      <c r="I1899" s="248" t="s">
        <v>5308</v>
      </c>
      <c r="J1899" s="190"/>
      <c r="K1899" s="190"/>
      <c r="L1899" s="190"/>
      <c r="M1899" s="190"/>
      <c r="N1899" s="268">
        <v>0</v>
      </c>
      <c r="O1899" s="268">
        <v>1008.76</v>
      </c>
      <c r="P1899" s="190" t="s">
        <v>657</v>
      </c>
      <c r="Q1899" s="375"/>
    </row>
    <row r="1900" spans="1:17" ht="51">
      <c r="A1900" s="265">
        <v>35</v>
      </c>
      <c r="B1900" s="190"/>
      <c r="C1900" s="266" t="s">
        <v>46</v>
      </c>
      <c r="D1900" s="267">
        <v>43900</v>
      </c>
      <c r="E1900" s="237" t="s">
        <v>4552</v>
      </c>
      <c r="F1900" s="237" t="s">
        <v>3</v>
      </c>
      <c r="G1900" s="237">
        <v>1830502</v>
      </c>
      <c r="H1900" s="190"/>
      <c r="I1900" s="248" t="s">
        <v>5309</v>
      </c>
      <c r="J1900" s="190"/>
      <c r="K1900" s="190"/>
      <c r="L1900" s="190"/>
      <c r="M1900" s="190"/>
      <c r="N1900" s="268">
        <v>0</v>
      </c>
      <c r="O1900" s="268">
        <v>727.83</v>
      </c>
      <c r="P1900" s="190" t="s">
        <v>657</v>
      </c>
      <c r="Q1900" s="375"/>
    </row>
    <row r="1901" spans="1:17" ht="51">
      <c r="A1901" s="265">
        <v>16</v>
      </c>
      <c r="B1901" s="190"/>
      <c r="C1901" s="266" t="s">
        <v>7133</v>
      </c>
      <c r="D1901" s="267">
        <v>43900</v>
      </c>
      <c r="E1901" s="237" t="s">
        <v>4553</v>
      </c>
      <c r="F1901" s="237" t="s">
        <v>3</v>
      </c>
      <c r="G1901" s="237">
        <v>1830504</v>
      </c>
      <c r="H1901" s="190"/>
      <c r="I1901" s="248" t="s">
        <v>5310</v>
      </c>
      <c r="J1901" s="190"/>
      <c r="K1901" s="190"/>
      <c r="L1901" s="190"/>
      <c r="M1901" s="190"/>
      <c r="N1901" s="268">
        <v>0</v>
      </c>
      <c r="O1901" s="268">
        <v>1190</v>
      </c>
      <c r="P1901" s="190" t="s">
        <v>657</v>
      </c>
      <c r="Q1901" s="375"/>
    </row>
    <row r="1902" spans="1:17" ht="51">
      <c r="A1902" s="265">
        <v>590</v>
      </c>
      <c r="B1902" s="190"/>
      <c r="C1902" s="266" t="s">
        <v>1388</v>
      </c>
      <c r="D1902" s="267">
        <v>43900</v>
      </c>
      <c r="E1902" s="237" t="s">
        <v>4554</v>
      </c>
      <c r="F1902" s="237" t="s">
        <v>3</v>
      </c>
      <c r="G1902" s="237">
        <v>1830553</v>
      </c>
      <c r="H1902" s="190"/>
      <c r="I1902" s="248" t="s">
        <v>5311</v>
      </c>
      <c r="J1902" s="190"/>
      <c r="K1902" s="190"/>
      <c r="L1902" s="190"/>
      <c r="M1902" s="190"/>
      <c r="N1902" s="268">
        <v>0</v>
      </c>
      <c r="O1902" s="268">
        <v>0.03</v>
      </c>
      <c r="P1902" s="190" t="s">
        <v>4220</v>
      </c>
      <c r="Q1902" s="375"/>
    </row>
    <row r="1903" spans="1:17" ht="51">
      <c r="A1903" s="265" t="s">
        <v>562</v>
      </c>
      <c r="B1903" s="190"/>
      <c r="C1903" s="266" t="s">
        <v>604</v>
      </c>
      <c r="D1903" s="267">
        <v>43900</v>
      </c>
      <c r="E1903" s="237" t="s">
        <v>4555</v>
      </c>
      <c r="F1903" s="237" t="s">
        <v>3</v>
      </c>
      <c r="G1903" s="237">
        <v>1830424</v>
      </c>
      <c r="H1903" s="190"/>
      <c r="I1903" s="248" t="s">
        <v>5312</v>
      </c>
      <c r="J1903" s="190"/>
      <c r="K1903" s="190"/>
      <c r="L1903" s="190"/>
      <c r="M1903" s="190"/>
      <c r="N1903" s="268">
        <v>0</v>
      </c>
      <c r="O1903" s="268">
        <v>7999.85</v>
      </c>
      <c r="P1903" s="190" t="s">
        <v>657</v>
      </c>
      <c r="Q1903" s="375"/>
    </row>
    <row r="1904" spans="1:17" ht="51">
      <c r="A1904" s="265">
        <v>138</v>
      </c>
      <c r="B1904" s="190"/>
      <c r="C1904" s="266" t="s">
        <v>71</v>
      </c>
      <c r="D1904" s="267">
        <v>43900</v>
      </c>
      <c r="E1904" s="237" t="s">
        <v>4556</v>
      </c>
      <c r="F1904" s="237" t="s">
        <v>3</v>
      </c>
      <c r="G1904" s="237">
        <v>1830425</v>
      </c>
      <c r="H1904" s="190"/>
      <c r="I1904" s="248" t="s">
        <v>5313</v>
      </c>
      <c r="J1904" s="190"/>
      <c r="K1904" s="190"/>
      <c r="L1904" s="190"/>
      <c r="M1904" s="190"/>
      <c r="N1904" s="268">
        <v>0</v>
      </c>
      <c r="O1904" s="268">
        <v>13168.44</v>
      </c>
      <c r="P1904" s="190" t="s">
        <v>657</v>
      </c>
      <c r="Q1904" s="375"/>
    </row>
    <row r="1905" spans="1:17" ht="51">
      <c r="A1905" s="265">
        <v>287</v>
      </c>
      <c r="B1905" s="190"/>
      <c r="C1905" s="266" t="s">
        <v>125</v>
      </c>
      <c r="D1905" s="267">
        <v>43900</v>
      </c>
      <c r="E1905" s="237" t="s">
        <v>4557</v>
      </c>
      <c r="F1905" s="237" t="s">
        <v>3</v>
      </c>
      <c r="G1905" s="237">
        <v>1830434</v>
      </c>
      <c r="H1905" s="190"/>
      <c r="I1905" s="248" t="s">
        <v>5314</v>
      </c>
      <c r="J1905" s="190"/>
      <c r="K1905" s="190"/>
      <c r="L1905" s="190"/>
      <c r="M1905" s="190"/>
      <c r="N1905" s="268">
        <v>0</v>
      </c>
      <c r="O1905" s="268">
        <v>3581.33</v>
      </c>
      <c r="P1905" s="190" t="s">
        <v>657</v>
      </c>
      <c r="Q1905" s="375"/>
    </row>
    <row r="1906" spans="1:17" ht="63.75">
      <c r="A1906" s="265">
        <v>291</v>
      </c>
      <c r="B1906" s="190"/>
      <c r="C1906" s="266" t="s">
        <v>128</v>
      </c>
      <c r="D1906" s="267">
        <v>43900</v>
      </c>
      <c r="E1906" s="237" t="s">
        <v>4558</v>
      </c>
      <c r="F1906" s="237" t="s">
        <v>3</v>
      </c>
      <c r="G1906" s="237">
        <v>1830438</v>
      </c>
      <c r="H1906" s="190"/>
      <c r="I1906" s="248" t="s">
        <v>5315</v>
      </c>
      <c r="J1906" s="190"/>
      <c r="K1906" s="190"/>
      <c r="L1906" s="190"/>
      <c r="M1906" s="190"/>
      <c r="N1906" s="268">
        <v>0</v>
      </c>
      <c r="O1906" s="268">
        <v>276868.8</v>
      </c>
      <c r="P1906" s="190" t="s">
        <v>657</v>
      </c>
      <c r="Q1906" s="375"/>
    </row>
    <row r="1907" spans="1:17" ht="51">
      <c r="A1907" s="265">
        <v>578</v>
      </c>
      <c r="B1907" s="190"/>
      <c r="C1907" s="266" t="s">
        <v>177</v>
      </c>
      <c r="D1907" s="267">
        <v>43900</v>
      </c>
      <c r="E1907" s="237" t="s">
        <v>4559</v>
      </c>
      <c r="F1907" s="237" t="s">
        <v>3</v>
      </c>
      <c r="G1907" s="237">
        <v>1830443</v>
      </c>
      <c r="H1907" s="190"/>
      <c r="I1907" s="248" t="s">
        <v>5316</v>
      </c>
      <c r="J1907" s="190"/>
      <c r="K1907" s="190"/>
      <c r="L1907" s="190"/>
      <c r="M1907" s="190"/>
      <c r="N1907" s="268">
        <v>0</v>
      </c>
      <c r="O1907" s="268">
        <v>941.27</v>
      </c>
      <c r="P1907" s="190" t="s">
        <v>657</v>
      </c>
      <c r="Q1907" s="375"/>
    </row>
    <row r="1908" spans="1:17" ht="51">
      <c r="A1908" s="265" t="s">
        <v>560</v>
      </c>
      <c r="B1908" s="190"/>
      <c r="C1908" s="266" t="s">
        <v>603</v>
      </c>
      <c r="D1908" s="267">
        <v>43900</v>
      </c>
      <c r="E1908" s="237" t="s">
        <v>4560</v>
      </c>
      <c r="F1908" s="237" t="s">
        <v>3</v>
      </c>
      <c r="G1908" s="237">
        <v>1830444</v>
      </c>
      <c r="H1908" s="190"/>
      <c r="I1908" s="248" t="s">
        <v>5317</v>
      </c>
      <c r="J1908" s="190"/>
      <c r="K1908" s="190"/>
      <c r="L1908" s="190"/>
      <c r="M1908" s="190"/>
      <c r="N1908" s="268">
        <v>0</v>
      </c>
      <c r="O1908" s="268">
        <v>4205.47</v>
      </c>
      <c r="P1908" s="190" t="s">
        <v>657</v>
      </c>
      <c r="Q1908" s="375"/>
    </row>
    <row r="1909" spans="1:17" ht="51">
      <c r="A1909" s="265" t="s">
        <v>562</v>
      </c>
      <c r="B1909" s="190"/>
      <c r="C1909" s="266" t="s">
        <v>604</v>
      </c>
      <c r="D1909" s="267">
        <v>43900</v>
      </c>
      <c r="E1909" s="237" t="s">
        <v>4561</v>
      </c>
      <c r="F1909" s="237" t="s">
        <v>3</v>
      </c>
      <c r="G1909" s="237">
        <v>1830460</v>
      </c>
      <c r="H1909" s="190"/>
      <c r="I1909" s="248" t="s">
        <v>5318</v>
      </c>
      <c r="J1909" s="190"/>
      <c r="K1909" s="190"/>
      <c r="L1909" s="190"/>
      <c r="M1909" s="190"/>
      <c r="N1909" s="268">
        <v>0</v>
      </c>
      <c r="O1909" s="268">
        <v>198.71</v>
      </c>
      <c r="P1909" s="190" t="s">
        <v>657</v>
      </c>
      <c r="Q1909" s="375"/>
    </row>
    <row r="1910" spans="1:17" ht="76.5">
      <c r="A1910" s="265">
        <v>595</v>
      </c>
      <c r="B1910" s="190"/>
      <c r="C1910" s="266" t="s">
        <v>629</v>
      </c>
      <c r="D1910" s="267">
        <v>43900</v>
      </c>
      <c r="E1910" s="237" t="s">
        <v>4562</v>
      </c>
      <c r="F1910" s="237" t="s">
        <v>3</v>
      </c>
      <c r="G1910" s="237">
        <v>1830464</v>
      </c>
      <c r="H1910" s="190"/>
      <c r="I1910" s="248" t="s">
        <v>5319</v>
      </c>
      <c r="J1910" s="190"/>
      <c r="K1910" s="190"/>
      <c r="L1910" s="190"/>
      <c r="M1910" s="190"/>
      <c r="N1910" s="268">
        <v>0</v>
      </c>
      <c r="O1910" s="268">
        <v>5377.87</v>
      </c>
      <c r="P1910" s="190" t="s">
        <v>657</v>
      </c>
      <c r="Q1910" s="375"/>
    </row>
    <row r="1911" spans="1:17" ht="38.25">
      <c r="A1911" s="265" t="s">
        <v>562</v>
      </c>
      <c r="B1911" s="190"/>
      <c r="C1911" s="266" t="s">
        <v>604</v>
      </c>
      <c r="D1911" s="267">
        <v>43900</v>
      </c>
      <c r="E1911" s="237" t="s">
        <v>4563</v>
      </c>
      <c r="F1911" s="237" t="s">
        <v>3</v>
      </c>
      <c r="G1911" s="237">
        <v>1830575</v>
      </c>
      <c r="H1911" s="190"/>
      <c r="I1911" s="248" t="s">
        <v>5320</v>
      </c>
      <c r="J1911" s="190"/>
      <c r="K1911" s="190"/>
      <c r="L1911" s="190"/>
      <c r="M1911" s="190"/>
      <c r="N1911" s="268">
        <v>0</v>
      </c>
      <c r="O1911" s="268">
        <v>1000</v>
      </c>
      <c r="P1911" s="190" t="s">
        <v>657</v>
      </c>
      <c r="Q1911" s="375"/>
    </row>
    <row r="1912" spans="1:17" ht="51">
      <c r="A1912" s="265">
        <v>340</v>
      </c>
      <c r="B1912" s="190"/>
      <c r="C1912" s="266" t="s">
        <v>145</v>
      </c>
      <c r="D1912" s="267">
        <v>43900</v>
      </c>
      <c r="E1912" s="237" t="s">
        <v>4564</v>
      </c>
      <c r="F1912" s="237" t="s">
        <v>3</v>
      </c>
      <c r="G1912" s="237">
        <v>1830622</v>
      </c>
      <c r="H1912" s="190"/>
      <c r="I1912" s="248" t="s">
        <v>5321</v>
      </c>
      <c r="J1912" s="190"/>
      <c r="K1912" s="190"/>
      <c r="L1912" s="190"/>
      <c r="M1912" s="190"/>
      <c r="N1912" s="268">
        <v>0</v>
      </c>
      <c r="O1912" s="268">
        <v>9884.81</v>
      </c>
      <c r="P1912" s="190" t="s">
        <v>657</v>
      </c>
      <c r="Q1912" s="375"/>
    </row>
    <row r="1913" spans="1:17" ht="51">
      <c r="A1913" s="265">
        <v>81</v>
      </c>
      <c r="B1913" s="190"/>
      <c r="C1913" s="266" t="s">
        <v>55</v>
      </c>
      <c r="D1913" s="267">
        <v>43900</v>
      </c>
      <c r="E1913" s="237" t="s">
        <v>4565</v>
      </c>
      <c r="F1913" s="237" t="s">
        <v>3</v>
      </c>
      <c r="G1913" s="237">
        <v>1830612</v>
      </c>
      <c r="H1913" s="190"/>
      <c r="I1913" s="248" t="s">
        <v>5322</v>
      </c>
      <c r="J1913" s="190"/>
      <c r="K1913" s="190"/>
      <c r="L1913" s="190"/>
      <c r="M1913" s="190"/>
      <c r="N1913" s="268">
        <v>0</v>
      </c>
      <c r="O1913" s="268">
        <v>0.13</v>
      </c>
      <c r="P1913" s="190" t="s">
        <v>4220</v>
      </c>
      <c r="Q1913" s="375"/>
    </row>
    <row r="1914" spans="1:17" ht="63.75">
      <c r="A1914" s="265" t="s">
        <v>554</v>
      </c>
      <c r="B1914" s="190"/>
      <c r="C1914" s="266" t="s">
        <v>726</v>
      </c>
      <c r="D1914" s="267">
        <v>43900</v>
      </c>
      <c r="E1914" s="237" t="s">
        <v>4566</v>
      </c>
      <c r="F1914" s="237" t="s">
        <v>11</v>
      </c>
      <c r="G1914" s="237">
        <v>13264</v>
      </c>
      <c r="H1914" s="190"/>
      <c r="I1914" s="248" t="s">
        <v>5323</v>
      </c>
      <c r="J1914" s="190"/>
      <c r="K1914" s="190"/>
      <c r="L1914" s="190"/>
      <c r="M1914" s="190"/>
      <c r="N1914" s="268">
        <v>1368.08</v>
      </c>
      <c r="O1914" s="268">
        <v>0</v>
      </c>
      <c r="P1914" s="190" t="s">
        <v>657</v>
      </c>
      <c r="Q1914" s="375"/>
    </row>
    <row r="1915" spans="1:17" ht="63.75">
      <c r="A1915" s="265">
        <v>513</v>
      </c>
      <c r="B1915" s="190"/>
      <c r="C1915" s="266" t="s">
        <v>169</v>
      </c>
      <c r="D1915" s="267">
        <v>43900</v>
      </c>
      <c r="E1915" s="237" t="s">
        <v>4567</v>
      </c>
      <c r="F1915" s="237" t="s">
        <v>15</v>
      </c>
      <c r="G1915" s="237">
        <v>1293208</v>
      </c>
      <c r="H1915" s="190"/>
      <c r="I1915" s="248" t="s">
        <v>5324</v>
      </c>
      <c r="J1915" s="190"/>
      <c r="K1915" s="190"/>
      <c r="L1915" s="190"/>
      <c r="M1915" s="190"/>
      <c r="N1915" s="268">
        <v>50</v>
      </c>
      <c r="O1915" s="268">
        <v>0</v>
      </c>
      <c r="P1915" s="190" t="s">
        <v>657</v>
      </c>
      <c r="Q1915" s="375"/>
    </row>
    <row r="1916" spans="1:17" ht="76.5">
      <c r="A1916" s="265" t="s">
        <v>554</v>
      </c>
      <c r="B1916" s="190"/>
      <c r="C1916" s="266" t="s">
        <v>726</v>
      </c>
      <c r="D1916" s="267">
        <v>43900</v>
      </c>
      <c r="E1916" s="237" t="s">
        <v>4568</v>
      </c>
      <c r="F1916" s="237" t="s">
        <v>11</v>
      </c>
      <c r="G1916" s="237">
        <v>980311</v>
      </c>
      <c r="H1916" s="190"/>
      <c r="I1916" s="248" t="s">
        <v>5325</v>
      </c>
      <c r="J1916" s="190"/>
      <c r="K1916" s="190"/>
      <c r="L1916" s="190"/>
      <c r="M1916" s="190"/>
      <c r="N1916" s="268">
        <v>50</v>
      </c>
      <c r="O1916" s="268">
        <v>0</v>
      </c>
      <c r="P1916" s="190" t="s">
        <v>657</v>
      </c>
      <c r="Q1916" s="375"/>
    </row>
    <row r="1917" spans="1:17" ht="76.5">
      <c r="A1917" s="265">
        <v>16</v>
      </c>
      <c r="B1917" s="190"/>
      <c r="C1917" s="266" t="s">
        <v>7133</v>
      </c>
      <c r="D1917" s="267">
        <v>43900</v>
      </c>
      <c r="E1917" s="237" t="s">
        <v>4569</v>
      </c>
      <c r="F1917" s="237" t="s">
        <v>11</v>
      </c>
      <c r="G1917" s="237">
        <v>980447</v>
      </c>
      <c r="H1917" s="190"/>
      <c r="I1917" s="248" t="s">
        <v>5326</v>
      </c>
      <c r="J1917" s="190"/>
      <c r="K1917" s="190"/>
      <c r="L1917" s="190"/>
      <c r="M1917" s="190"/>
      <c r="N1917" s="268">
        <v>50</v>
      </c>
      <c r="O1917" s="268">
        <v>0</v>
      </c>
      <c r="P1917" s="190" t="s">
        <v>657</v>
      </c>
      <c r="Q1917" s="375"/>
    </row>
    <row r="1918" spans="1:17" ht="63.75">
      <c r="A1918" s="265">
        <v>16</v>
      </c>
      <c r="B1918" s="190"/>
      <c r="C1918" s="266" t="s">
        <v>7133</v>
      </c>
      <c r="D1918" s="267">
        <v>43900</v>
      </c>
      <c r="E1918" s="237" t="s">
        <v>4571</v>
      </c>
      <c r="F1918" s="237" t="s">
        <v>13</v>
      </c>
      <c r="G1918" s="237">
        <v>980441</v>
      </c>
      <c r="H1918" s="190"/>
      <c r="I1918" s="248" t="s">
        <v>5328</v>
      </c>
      <c r="J1918" s="190"/>
      <c r="K1918" s="190"/>
      <c r="L1918" s="190"/>
      <c r="M1918" s="190"/>
      <c r="N1918" s="268">
        <v>95.63</v>
      </c>
      <c r="O1918" s="268">
        <v>0</v>
      </c>
      <c r="P1918" s="190" t="s">
        <v>657</v>
      </c>
      <c r="Q1918" s="375"/>
    </row>
    <row r="1919" spans="1:17" ht="76.5">
      <c r="A1919" s="265">
        <v>16</v>
      </c>
      <c r="B1919" s="190"/>
      <c r="C1919" s="266" t="s">
        <v>7133</v>
      </c>
      <c r="D1919" s="267">
        <v>43900</v>
      </c>
      <c r="E1919" s="237" t="s">
        <v>4572</v>
      </c>
      <c r="F1919" s="237" t="s">
        <v>11</v>
      </c>
      <c r="G1919" s="237">
        <v>980441</v>
      </c>
      <c r="H1919" s="190"/>
      <c r="I1919" s="248" t="s">
        <v>5329</v>
      </c>
      <c r="J1919" s="190"/>
      <c r="K1919" s="190"/>
      <c r="L1919" s="190"/>
      <c r="M1919" s="190"/>
      <c r="N1919" s="268">
        <v>50</v>
      </c>
      <c r="O1919" s="268">
        <v>0</v>
      </c>
      <c r="P1919" s="190" t="s">
        <v>657</v>
      </c>
      <c r="Q1919" s="375"/>
    </row>
    <row r="1920" spans="1:17" ht="63.75">
      <c r="A1920" s="265">
        <v>16</v>
      </c>
      <c r="B1920" s="190"/>
      <c r="C1920" s="266" t="s">
        <v>7133</v>
      </c>
      <c r="D1920" s="267">
        <v>43900</v>
      </c>
      <c r="E1920" s="237" t="s">
        <v>4573</v>
      </c>
      <c r="F1920" s="237" t="s">
        <v>13</v>
      </c>
      <c r="G1920" s="237">
        <v>980447</v>
      </c>
      <c r="H1920" s="190"/>
      <c r="I1920" s="248" t="s">
        <v>5330</v>
      </c>
      <c r="J1920" s="190"/>
      <c r="K1920" s="190"/>
      <c r="L1920" s="190"/>
      <c r="M1920" s="190"/>
      <c r="N1920" s="268">
        <v>95.61</v>
      </c>
      <c r="O1920" s="268">
        <v>0</v>
      </c>
      <c r="P1920" s="190" t="s">
        <v>657</v>
      </c>
      <c r="Q1920" s="375"/>
    </row>
    <row r="1921" spans="1:17" ht="89.25">
      <c r="A1921" s="265" t="s">
        <v>562</v>
      </c>
      <c r="B1921" s="190"/>
      <c r="C1921" s="266" t="s">
        <v>604</v>
      </c>
      <c r="D1921" s="267">
        <v>43900</v>
      </c>
      <c r="E1921" s="237" t="s">
        <v>4574</v>
      </c>
      <c r="F1921" s="237" t="s">
        <v>6</v>
      </c>
      <c r="G1921" s="237">
        <v>980474</v>
      </c>
      <c r="H1921" s="190"/>
      <c r="I1921" s="248" t="s">
        <v>5331</v>
      </c>
      <c r="J1921" s="190"/>
      <c r="K1921" s="190"/>
      <c r="L1921" s="190"/>
      <c r="M1921" s="190"/>
      <c r="N1921" s="268">
        <v>0</v>
      </c>
      <c r="O1921" s="268">
        <v>5041.79</v>
      </c>
      <c r="P1921" s="190" t="s">
        <v>657</v>
      </c>
      <c r="Q1921" s="375"/>
    </row>
    <row r="1922" spans="1:17" ht="89.25">
      <c r="A1922" s="265" t="s">
        <v>562</v>
      </c>
      <c r="B1922" s="190"/>
      <c r="C1922" s="266" t="s">
        <v>604</v>
      </c>
      <c r="D1922" s="267">
        <v>43900</v>
      </c>
      <c r="E1922" s="237" t="s">
        <v>4575</v>
      </c>
      <c r="F1922" s="237" t="s">
        <v>6</v>
      </c>
      <c r="G1922" s="237">
        <v>980474</v>
      </c>
      <c r="H1922" s="190"/>
      <c r="I1922" s="248" t="s">
        <v>5332</v>
      </c>
      <c r="J1922" s="190"/>
      <c r="K1922" s="190"/>
      <c r="L1922" s="190"/>
      <c r="M1922" s="190"/>
      <c r="N1922" s="268">
        <v>0</v>
      </c>
      <c r="O1922" s="268">
        <v>2936.93</v>
      </c>
      <c r="P1922" s="190" t="s">
        <v>657</v>
      </c>
      <c r="Q1922" s="375"/>
    </row>
    <row r="1923" spans="1:17" ht="51">
      <c r="A1923" s="265">
        <v>513</v>
      </c>
      <c r="B1923" s="190"/>
      <c r="C1923" s="266" t="s">
        <v>169</v>
      </c>
      <c r="D1923" s="267">
        <v>43900</v>
      </c>
      <c r="E1923" s="237" t="s">
        <v>4576</v>
      </c>
      <c r="F1923" s="237" t="s">
        <v>15</v>
      </c>
      <c r="G1923" s="237">
        <v>1293645</v>
      </c>
      <c r="H1923" s="190"/>
      <c r="I1923" s="248" t="s">
        <v>5333</v>
      </c>
      <c r="J1923" s="190"/>
      <c r="K1923" s="190"/>
      <c r="L1923" s="190"/>
      <c r="M1923" s="190"/>
      <c r="N1923" s="268">
        <v>50</v>
      </c>
      <c r="O1923" s="268">
        <v>0</v>
      </c>
      <c r="P1923" s="190" t="s">
        <v>657</v>
      </c>
      <c r="Q1923" s="375"/>
    </row>
    <row r="1924" spans="1:17" ht="51">
      <c r="A1924" s="265">
        <v>513</v>
      </c>
      <c r="B1924" s="190"/>
      <c r="C1924" s="266" t="s">
        <v>169</v>
      </c>
      <c r="D1924" s="267">
        <v>43900</v>
      </c>
      <c r="E1924" s="237" t="s">
        <v>4577</v>
      </c>
      <c r="F1924" s="237" t="s">
        <v>15</v>
      </c>
      <c r="G1924" s="237">
        <v>1293636</v>
      </c>
      <c r="H1924" s="190"/>
      <c r="I1924" s="248" t="s">
        <v>5334</v>
      </c>
      <c r="J1924" s="190"/>
      <c r="K1924" s="190"/>
      <c r="L1924" s="190"/>
      <c r="M1924" s="190"/>
      <c r="N1924" s="268">
        <v>50</v>
      </c>
      <c r="O1924" s="268">
        <v>0</v>
      </c>
      <c r="P1924" s="190" t="s">
        <v>657</v>
      </c>
      <c r="Q1924" s="375"/>
    </row>
    <row r="1925" spans="1:17" ht="51">
      <c r="A1925" s="265">
        <v>117</v>
      </c>
      <c r="B1925" s="190"/>
      <c r="C1925" s="266" t="s">
        <v>61</v>
      </c>
      <c r="D1925" s="267">
        <v>43900</v>
      </c>
      <c r="E1925" s="237" t="s">
        <v>4578</v>
      </c>
      <c r="F1925" s="237" t="s">
        <v>11</v>
      </c>
      <c r="G1925" s="237">
        <v>980478</v>
      </c>
      <c r="H1925" s="190"/>
      <c r="I1925" s="248" t="s">
        <v>5335</v>
      </c>
      <c r="J1925" s="190"/>
      <c r="K1925" s="190"/>
      <c r="L1925" s="190"/>
      <c r="M1925" s="190"/>
      <c r="N1925" s="268">
        <v>50</v>
      </c>
      <c r="O1925" s="268">
        <v>0</v>
      </c>
      <c r="P1925" s="190" t="s">
        <v>657</v>
      </c>
      <c r="Q1925" s="375"/>
    </row>
    <row r="1926" spans="1:17" ht="51">
      <c r="A1926" s="265">
        <v>117</v>
      </c>
      <c r="B1926" s="190"/>
      <c r="C1926" s="266" t="s">
        <v>61</v>
      </c>
      <c r="D1926" s="267">
        <v>43900</v>
      </c>
      <c r="E1926" s="237" t="s">
        <v>4579</v>
      </c>
      <c r="F1926" s="237" t="s">
        <v>11</v>
      </c>
      <c r="G1926" s="237">
        <v>980481</v>
      </c>
      <c r="H1926" s="190"/>
      <c r="I1926" s="248" t="s">
        <v>5336</v>
      </c>
      <c r="J1926" s="190"/>
      <c r="K1926" s="190"/>
      <c r="L1926" s="190"/>
      <c r="M1926" s="190"/>
      <c r="N1926" s="268">
        <v>50</v>
      </c>
      <c r="O1926" s="268">
        <v>0</v>
      </c>
      <c r="P1926" s="190" t="s">
        <v>657</v>
      </c>
      <c r="Q1926" s="375"/>
    </row>
    <row r="1927" spans="1:17" ht="51">
      <c r="A1927" s="265">
        <v>513</v>
      </c>
      <c r="B1927" s="190"/>
      <c r="C1927" s="266" t="s">
        <v>169</v>
      </c>
      <c r="D1927" s="267">
        <v>43900</v>
      </c>
      <c r="E1927" s="237" t="s">
        <v>4580</v>
      </c>
      <c r="F1927" s="237" t="s">
        <v>15</v>
      </c>
      <c r="G1927" s="237">
        <v>1293786</v>
      </c>
      <c r="H1927" s="190"/>
      <c r="I1927" s="248" t="s">
        <v>5337</v>
      </c>
      <c r="J1927" s="190"/>
      <c r="K1927" s="190"/>
      <c r="L1927" s="190"/>
      <c r="M1927" s="190"/>
      <c r="N1927" s="268">
        <v>50</v>
      </c>
      <c r="O1927" s="268">
        <v>0</v>
      </c>
      <c r="P1927" s="190" t="s">
        <v>657</v>
      </c>
      <c r="Q1927" s="375"/>
    </row>
    <row r="1928" spans="1:17" ht="51">
      <c r="A1928" s="265">
        <v>599</v>
      </c>
      <c r="B1928" s="190"/>
      <c r="C1928" s="266" t="s">
        <v>1297</v>
      </c>
      <c r="D1928" s="267">
        <v>43900</v>
      </c>
      <c r="E1928" s="237" t="s">
        <v>4581</v>
      </c>
      <c r="F1928" s="237" t="s">
        <v>13</v>
      </c>
      <c r="G1928" s="237">
        <v>980501</v>
      </c>
      <c r="H1928" s="190"/>
      <c r="I1928" s="248" t="s">
        <v>5338</v>
      </c>
      <c r="J1928" s="190"/>
      <c r="K1928" s="190"/>
      <c r="L1928" s="190"/>
      <c r="M1928" s="190"/>
      <c r="N1928" s="268">
        <v>348</v>
      </c>
      <c r="O1928" s="268">
        <v>0</v>
      </c>
      <c r="P1928" s="190" t="s">
        <v>657</v>
      </c>
      <c r="Q1928" s="375"/>
    </row>
    <row r="1929" spans="1:17" ht="51">
      <c r="A1929" s="265">
        <v>599</v>
      </c>
      <c r="B1929" s="190"/>
      <c r="C1929" s="266" t="s">
        <v>1297</v>
      </c>
      <c r="D1929" s="267">
        <v>43900</v>
      </c>
      <c r="E1929" s="237" t="s">
        <v>4582</v>
      </c>
      <c r="F1929" s="237" t="s">
        <v>11</v>
      </c>
      <c r="G1929" s="237">
        <v>980501</v>
      </c>
      <c r="H1929" s="190"/>
      <c r="I1929" s="248" t="s">
        <v>5339</v>
      </c>
      <c r="J1929" s="190"/>
      <c r="K1929" s="190"/>
      <c r="L1929" s="190"/>
      <c r="M1929" s="190"/>
      <c r="N1929" s="268">
        <v>50</v>
      </c>
      <c r="O1929" s="268">
        <v>0</v>
      </c>
      <c r="P1929" s="190" t="s">
        <v>657</v>
      </c>
      <c r="Q1929" s="375"/>
    </row>
    <row r="1930" spans="1:17" ht="51">
      <c r="A1930" s="265">
        <v>599</v>
      </c>
      <c r="B1930" s="190"/>
      <c r="C1930" s="266" t="s">
        <v>1297</v>
      </c>
      <c r="D1930" s="267">
        <v>43900</v>
      </c>
      <c r="E1930" s="237" t="s">
        <v>4583</v>
      </c>
      <c r="F1930" s="237" t="s">
        <v>11</v>
      </c>
      <c r="G1930" s="237">
        <v>980506</v>
      </c>
      <c r="H1930" s="190"/>
      <c r="I1930" s="248" t="s">
        <v>5340</v>
      </c>
      <c r="J1930" s="190"/>
      <c r="K1930" s="190"/>
      <c r="L1930" s="190"/>
      <c r="M1930" s="190"/>
      <c r="N1930" s="268">
        <v>270</v>
      </c>
      <c r="O1930" s="268">
        <v>0</v>
      </c>
      <c r="P1930" s="190" t="s">
        <v>657</v>
      </c>
      <c r="Q1930" s="375"/>
    </row>
    <row r="1931" spans="1:17" ht="51">
      <c r="A1931" s="265">
        <v>551</v>
      </c>
      <c r="B1931" s="190"/>
      <c r="C1931" s="266" t="s">
        <v>174</v>
      </c>
      <c r="D1931" s="267">
        <v>43900</v>
      </c>
      <c r="E1931" s="237" t="s">
        <v>4584</v>
      </c>
      <c r="F1931" s="237" t="s">
        <v>6</v>
      </c>
      <c r="G1931" s="237">
        <v>980414</v>
      </c>
      <c r="H1931" s="190"/>
      <c r="I1931" s="248" t="s">
        <v>5341</v>
      </c>
      <c r="J1931" s="190"/>
      <c r="K1931" s="190"/>
      <c r="L1931" s="190"/>
      <c r="M1931" s="190"/>
      <c r="N1931" s="268">
        <v>0</v>
      </c>
      <c r="O1931" s="268">
        <v>98098.14</v>
      </c>
      <c r="P1931" s="190" t="s">
        <v>657</v>
      </c>
      <c r="Q1931" s="375"/>
    </row>
    <row r="1932" spans="1:17" ht="51">
      <c r="A1932" s="265">
        <v>551</v>
      </c>
      <c r="B1932" s="190"/>
      <c r="C1932" s="266" t="s">
        <v>174</v>
      </c>
      <c r="D1932" s="267">
        <v>43900</v>
      </c>
      <c r="E1932" s="237" t="s">
        <v>4585</v>
      </c>
      <c r="F1932" s="237" t="s">
        <v>11</v>
      </c>
      <c r="G1932" s="237">
        <v>980414</v>
      </c>
      <c r="H1932" s="190"/>
      <c r="I1932" s="248" t="s">
        <v>5342</v>
      </c>
      <c r="J1932" s="190"/>
      <c r="K1932" s="190"/>
      <c r="L1932" s="190"/>
      <c r="M1932" s="190"/>
      <c r="N1932" s="268">
        <v>50</v>
      </c>
      <c r="O1932" s="268">
        <v>0</v>
      </c>
      <c r="P1932" s="190" t="s">
        <v>657</v>
      </c>
      <c r="Q1932" s="375"/>
    </row>
    <row r="1933" spans="1:17" ht="51">
      <c r="A1933" s="265">
        <v>593</v>
      </c>
      <c r="B1933" s="190"/>
      <c r="C1933" s="266" t="s">
        <v>1389</v>
      </c>
      <c r="D1933" s="267">
        <v>43901</v>
      </c>
      <c r="E1933" s="237" t="s">
        <v>4586</v>
      </c>
      <c r="F1933" s="237" t="s">
        <v>3</v>
      </c>
      <c r="G1933" s="237">
        <v>1830777</v>
      </c>
      <c r="H1933" s="190"/>
      <c r="I1933" s="248" t="s">
        <v>5343</v>
      </c>
      <c r="J1933" s="190"/>
      <c r="K1933" s="190"/>
      <c r="L1933" s="190"/>
      <c r="M1933" s="190"/>
      <c r="N1933" s="268">
        <v>0</v>
      </c>
      <c r="O1933" s="268">
        <v>18</v>
      </c>
      <c r="P1933" s="190" t="s">
        <v>657</v>
      </c>
      <c r="Q1933" s="375"/>
    </row>
    <row r="1934" spans="1:17" ht="38.25">
      <c r="A1934" s="265">
        <v>6</v>
      </c>
      <c r="B1934" s="190"/>
      <c r="C1934" s="266" t="s">
        <v>40</v>
      </c>
      <c r="D1934" s="267">
        <v>43901</v>
      </c>
      <c r="E1934" s="237" t="s">
        <v>4587</v>
      </c>
      <c r="F1934" s="237" t="s">
        <v>3</v>
      </c>
      <c r="G1934" s="237">
        <v>1830814</v>
      </c>
      <c r="H1934" s="190"/>
      <c r="I1934" s="248" t="s">
        <v>5344</v>
      </c>
      <c r="J1934" s="190"/>
      <c r="K1934" s="190"/>
      <c r="L1934" s="190"/>
      <c r="M1934" s="190"/>
      <c r="N1934" s="268">
        <v>0</v>
      </c>
      <c r="O1934" s="268">
        <v>557.4</v>
      </c>
      <c r="P1934" s="190" t="s">
        <v>657</v>
      </c>
      <c r="Q1934" s="375"/>
    </row>
    <row r="1935" spans="1:17" ht="51">
      <c r="A1935" s="265">
        <v>266</v>
      </c>
      <c r="B1935" s="190"/>
      <c r="C1935" s="266" t="s">
        <v>1368</v>
      </c>
      <c r="D1935" s="267">
        <v>43901</v>
      </c>
      <c r="E1935" s="237" t="s">
        <v>4588</v>
      </c>
      <c r="F1935" s="237" t="s">
        <v>3</v>
      </c>
      <c r="G1935" s="237">
        <v>1830824</v>
      </c>
      <c r="H1935" s="190"/>
      <c r="I1935" s="248" t="s">
        <v>3749</v>
      </c>
      <c r="J1935" s="190"/>
      <c r="K1935" s="190"/>
      <c r="L1935" s="190"/>
      <c r="M1935" s="190"/>
      <c r="N1935" s="268">
        <v>0</v>
      </c>
      <c r="O1935" s="268">
        <v>1310</v>
      </c>
      <c r="P1935" s="190" t="s">
        <v>657</v>
      </c>
      <c r="Q1935" s="375"/>
    </row>
    <row r="1936" spans="1:17" ht="51">
      <c r="A1936" s="265">
        <v>86</v>
      </c>
      <c r="B1936" s="190"/>
      <c r="C1936" s="266" t="s">
        <v>56</v>
      </c>
      <c r="D1936" s="267">
        <v>43901</v>
      </c>
      <c r="E1936" s="237" t="s">
        <v>4589</v>
      </c>
      <c r="F1936" s="237" t="s">
        <v>3</v>
      </c>
      <c r="G1936" s="237">
        <v>1830747</v>
      </c>
      <c r="H1936" s="190"/>
      <c r="I1936" s="248" t="s">
        <v>5345</v>
      </c>
      <c r="J1936" s="190"/>
      <c r="K1936" s="190"/>
      <c r="L1936" s="190"/>
      <c r="M1936" s="190"/>
      <c r="N1936" s="268">
        <v>0</v>
      </c>
      <c r="O1936" s="268">
        <v>2720</v>
      </c>
      <c r="P1936" s="190" t="s">
        <v>657</v>
      </c>
      <c r="Q1936" s="375"/>
    </row>
    <row r="1937" spans="1:17" ht="51">
      <c r="A1937" s="265" t="s">
        <v>553</v>
      </c>
      <c r="B1937" s="190"/>
      <c r="C1937" s="266" t="s">
        <v>605</v>
      </c>
      <c r="D1937" s="267">
        <v>43901</v>
      </c>
      <c r="E1937" s="237" t="s">
        <v>4590</v>
      </c>
      <c r="F1937" s="237" t="s">
        <v>3</v>
      </c>
      <c r="G1937" s="237">
        <v>1830759</v>
      </c>
      <c r="H1937" s="190"/>
      <c r="I1937" s="248" t="s">
        <v>5346</v>
      </c>
      <c r="J1937" s="190"/>
      <c r="K1937" s="190"/>
      <c r="L1937" s="190"/>
      <c r="M1937" s="190"/>
      <c r="N1937" s="268">
        <v>0</v>
      </c>
      <c r="O1937" s="268">
        <v>2578</v>
      </c>
      <c r="P1937" s="190" t="s">
        <v>657</v>
      </c>
      <c r="Q1937" s="375"/>
    </row>
    <row r="1938" spans="1:17" ht="63.75">
      <c r="A1938" s="265" t="s">
        <v>553</v>
      </c>
      <c r="B1938" s="190"/>
      <c r="C1938" s="266" t="s">
        <v>605</v>
      </c>
      <c r="D1938" s="267">
        <v>43901</v>
      </c>
      <c r="E1938" s="237" t="s">
        <v>4591</v>
      </c>
      <c r="F1938" s="237" t="s">
        <v>3</v>
      </c>
      <c r="G1938" s="237">
        <v>1830760</v>
      </c>
      <c r="H1938" s="190"/>
      <c r="I1938" s="248" t="s">
        <v>5347</v>
      </c>
      <c r="J1938" s="190"/>
      <c r="K1938" s="190"/>
      <c r="L1938" s="190"/>
      <c r="M1938" s="190"/>
      <c r="N1938" s="268">
        <v>0</v>
      </c>
      <c r="O1938" s="268">
        <v>16647</v>
      </c>
      <c r="P1938" s="190" t="s">
        <v>657</v>
      </c>
      <c r="Q1938" s="375"/>
    </row>
    <row r="1939" spans="1:17" ht="51">
      <c r="A1939" s="265">
        <v>593</v>
      </c>
      <c r="B1939" s="190"/>
      <c r="C1939" s="266" t="s">
        <v>1389</v>
      </c>
      <c r="D1939" s="267">
        <v>43901</v>
      </c>
      <c r="E1939" s="237" t="s">
        <v>4592</v>
      </c>
      <c r="F1939" s="237" t="s">
        <v>3</v>
      </c>
      <c r="G1939" s="237">
        <v>1830772</v>
      </c>
      <c r="H1939" s="190"/>
      <c r="I1939" s="248" t="s">
        <v>5348</v>
      </c>
      <c r="J1939" s="190"/>
      <c r="K1939" s="190"/>
      <c r="L1939" s="190"/>
      <c r="M1939" s="190"/>
      <c r="N1939" s="268">
        <v>0</v>
      </c>
      <c r="O1939" s="268">
        <v>197654.98</v>
      </c>
      <c r="P1939" s="190" t="s">
        <v>657</v>
      </c>
      <c r="Q1939" s="375"/>
    </row>
    <row r="1940" spans="1:17" ht="51">
      <c r="A1940" s="265" t="s">
        <v>553</v>
      </c>
      <c r="B1940" s="190"/>
      <c r="C1940" s="266" t="s">
        <v>605</v>
      </c>
      <c r="D1940" s="267">
        <v>43901</v>
      </c>
      <c r="E1940" s="237" t="s">
        <v>4593</v>
      </c>
      <c r="F1940" s="237" t="s">
        <v>3</v>
      </c>
      <c r="G1940" s="237">
        <v>1830912</v>
      </c>
      <c r="H1940" s="190"/>
      <c r="I1940" s="248" t="s">
        <v>5349</v>
      </c>
      <c r="J1940" s="190"/>
      <c r="K1940" s="190"/>
      <c r="L1940" s="190"/>
      <c r="M1940" s="190"/>
      <c r="N1940" s="268">
        <v>0</v>
      </c>
      <c r="O1940" s="268">
        <v>2557</v>
      </c>
      <c r="P1940" s="190" t="s">
        <v>657</v>
      </c>
      <c r="Q1940" s="375"/>
    </row>
    <row r="1941" spans="1:17" ht="76.5">
      <c r="A1941" s="265">
        <v>513</v>
      </c>
      <c r="B1941" s="190"/>
      <c r="C1941" s="266" t="s">
        <v>169</v>
      </c>
      <c r="D1941" s="267">
        <v>43901</v>
      </c>
      <c r="E1941" s="237" t="s">
        <v>4594</v>
      </c>
      <c r="F1941" s="237" t="s">
        <v>15</v>
      </c>
      <c r="G1941" s="237">
        <v>1294102</v>
      </c>
      <c r="H1941" s="190"/>
      <c r="I1941" s="248" t="s">
        <v>5350</v>
      </c>
      <c r="J1941" s="190"/>
      <c r="K1941" s="190"/>
      <c r="L1941" s="190"/>
      <c r="M1941" s="190"/>
      <c r="N1941" s="268">
        <v>21337.81</v>
      </c>
      <c r="O1941" s="268">
        <v>0</v>
      </c>
      <c r="P1941" s="190" t="s">
        <v>657</v>
      </c>
      <c r="Q1941" s="375"/>
    </row>
    <row r="1942" spans="1:17" ht="51">
      <c r="A1942" s="265">
        <v>513</v>
      </c>
      <c r="B1942" s="190"/>
      <c r="C1942" s="266" t="s">
        <v>169</v>
      </c>
      <c r="D1942" s="267">
        <v>43901</v>
      </c>
      <c r="E1942" s="237" t="s">
        <v>4595</v>
      </c>
      <c r="F1942" s="237" t="s">
        <v>15</v>
      </c>
      <c r="G1942" s="237">
        <v>1294491</v>
      </c>
      <c r="H1942" s="190"/>
      <c r="I1942" s="248" t="s">
        <v>5351</v>
      </c>
      <c r="J1942" s="190"/>
      <c r="K1942" s="190"/>
      <c r="L1942" s="190"/>
      <c r="M1942" s="190"/>
      <c r="N1942" s="268">
        <v>50</v>
      </c>
      <c r="O1942" s="268">
        <v>0</v>
      </c>
      <c r="P1942" s="190" t="s">
        <v>657</v>
      </c>
      <c r="Q1942" s="375"/>
    </row>
    <row r="1943" spans="1:17" ht="51">
      <c r="A1943" s="265">
        <v>513</v>
      </c>
      <c r="B1943" s="190"/>
      <c r="C1943" s="266" t="s">
        <v>169</v>
      </c>
      <c r="D1943" s="267">
        <v>43901</v>
      </c>
      <c r="E1943" s="237" t="s">
        <v>4596</v>
      </c>
      <c r="F1943" s="237" t="s">
        <v>15</v>
      </c>
      <c r="G1943" s="237">
        <v>1294495</v>
      </c>
      <c r="H1943" s="190"/>
      <c r="I1943" s="248" t="s">
        <v>5352</v>
      </c>
      <c r="J1943" s="190"/>
      <c r="K1943" s="190"/>
      <c r="L1943" s="190"/>
      <c r="M1943" s="190"/>
      <c r="N1943" s="268">
        <v>50</v>
      </c>
      <c r="O1943" s="268">
        <v>0</v>
      </c>
      <c r="P1943" s="190" t="s">
        <v>657</v>
      </c>
      <c r="Q1943" s="375"/>
    </row>
    <row r="1944" spans="1:17" ht="51">
      <c r="A1944" s="265">
        <v>513</v>
      </c>
      <c r="B1944" s="190"/>
      <c r="C1944" s="266" t="s">
        <v>169</v>
      </c>
      <c r="D1944" s="267">
        <v>43901</v>
      </c>
      <c r="E1944" s="237" t="s">
        <v>4597</v>
      </c>
      <c r="F1944" s="237" t="s">
        <v>15</v>
      </c>
      <c r="G1944" s="237">
        <v>1294518</v>
      </c>
      <c r="H1944" s="190"/>
      <c r="I1944" s="248" t="s">
        <v>5353</v>
      </c>
      <c r="J1944" s="190"/>
      <c r="K1944" s="190"/>
      <c r="L1944" s="190"/>
      <c r="M1944" s="190"/>
      <c r="N1944" s="268">
        <v>50</v>
      </c>
      <c r="O1944" s="268">
        <v>0</v>
      </c>
      <c r="P1944" s="190" t="s">
        <v>657</v>
      </c>
      <c r="Q1944" s="375"/>
    </row>
    <row r="1945" spans="1:17" ht="63.75">
      <c r="A1945" s="265">
        <v>513</v>
      </c>
      <c r="B1945" s="190"/>
      <c r="C1945" s="266" t="s">
        <v>169</v>
      </c>
      <c r="D1945" s="267">
        <v>43901</v>
      </c>
      <c r="E1945" s="237" t="s">
        <v>4598</v>
      </c>
      <c r="F1945" s="237" t="s">
        <v>15</v>
      </c>
      <c r="G1945" s="237">
        <v>1294520</v>
      </c>
      <c r="H1945" s="190"/>
      <c r="I1945" s="248" t="s">
        <v>5354</v>
      </c>
      <c r="J1945" s="190"/>
      <c r="K1945" s="190"/>
      <c r="L1945" s="190"/>
      <c r="M1945" s="190"/>
      <c r="N1945" s="268">
        <v>50</v>
      </c>
      <c r="O1945" s="268">
        <v>0</v>
      </c>
      <c r="P1945" s="190" t="s">
        <v>657</v>
      </c>
      <c r="Q1945" s="375"/>
    </row>
    <row r="1946" spans="1:17" ht="63.75">
      <c r="A1946" s="265">
        <v>513</v>
      </c>
      <c r="B1946" s="190"/>
      <c r="C1946" s="266" t="s">
        <v>169</v>
      </c>
      <c r="D1946" s="267">
        <v>43901</v>
      </c>
      <c r="E1946" s="237" t="s">
        <v>4599</v>
      </c>
      <c r="F1946" s="237" t="s">
        <v>15</v>
      </c>
      <c r="G1946" s="237">
        <v>1294522</v>
      </c>
      <c r="H1946" s="190"/>
      <c r="I1946" s="248" t="s">
        <v>5355</v>
      </c>
      <c r="J1946" s="190"/>
      <c r="K1946" s="190"/>
      <c r="L1946" s="190"/>
      <c r="M1946" s="190"/>
      <c r="N1946" s="268">
        <v>50</v>
      </c>
      <c r="O1946" s="268">
        <v>0</v>
      </c>
      <c r="P1946" s="190" t="s">
        <v>657</v>
      </c>
      <c r="Q1946" s="375"/>
    </row>
    <row r="1947" spans="1:17" ht="63.75">
      <c r="A1947" s="265">
        <v>513</v>
      </c>
      <c r="B1947" s="190"/>
      <c r="C1947" s="266" t="s">
        <v>169</v>
      </c>
      <c r="D1947" s="267">
        <v>43901</v>
      </c>
      <c r="E1947" s="237" t="s">
        <v>4600</v>
      </c>
      <c r="F1947" s="237" t="s">
        <v>15</v>
      </c>
      <c r="G1947" s="237">
        <v>1294526</v>
      </c>
      <c r="H1947" s="190"/>
      <c r="I1947" s="248" t="s">
        <v>5356</v>
      </c>
      <c r="J1947" s="190"/>
      <c r="K1947" s="190"/>
      <c r="L1947" s="190"/>
      <c r="M1947" s="190"/>
      <c r="N1947" s="268">
        <v>50</v>
      </c>
      <c r="O1947" s="268">
        <v>0</v>
      </c>
      <c r="P1947" s="190" t="s">
        <v>657</v>
      </c>
      <c r="Q1947" s="375"/>
    </row>
    <row r="1948" spans="1:17" ht="51">
      <c r="A1948" s="265">
        <v>578</v>
      </c>
      <c r="B1948" s="190"/>
      <c r="C1948" s="266" t="s">
        <v>177</v>
      </c>
      <c r="D1948" s="267">
        <v>43901</v>
      </c>
      <c r="E1948" s="237" t="s">
        <v>4601</v>
      </c>
      <c r="F1948" s="237" t="s">
        <v>6</v>
      </c>
      <c r="G1948" s="237">
        <v>980538</v>
      </c>
      <c r="H1948" s="190"/>
      <c r="I1948" s="248" t="s">
        <v>5357</v>
      </c>
      <c r="J1948" s="190"/>
      <c r="K1948" s="190"/>
      <c r="L1948" s="190"/>
      <c r="M1948" s="190"/>
      <c r="N1948" s="268">
        <v>0</v>
      </c>
      <c r="O1948" s="268">
        <v>3258630.07</v>
      </c>
      <c r="P1948" s="190" t="s">
        <v>657</v>
      </c>
      <c r="Q1948" s="375"/>
    </row>
    <row r="1949" spans="1:17" ht="51">
      <c r="A1949" s="265" t="s">
        <v>554</v>
      </c>
      <c r="B1949" s="190"/>
      <c r="C1949" s="266" t="s">
        <v>726</v>
      </c>
      <c r="D1949" s="267">
        <v>43901</v>
      </c>
      <c r="E1949" s="237" t="s">
        <v>4602</v>
      </c>
      <c r="F1949" s="237" t="s">
        <v>15</v>
      </c>
      <c r="G1949" s="237">
        <v>1294790</v>
      </c>
      <c r="H1949" s="190"/>
      <c r="I1949" s="248" t="s">
        <v>5358</v>
      </c>
      <c r="J1949" s="190"/>
      <c r="K1949" s="190"/>
      <c r="L1949" s="190"/>
      <c r="M1949" s="190"/>
      <c r="N1949" s="268">
        <v>50</v>
      </c>
      <c r="O1949" s="268">
        <v>0</v>
      </c>
      <c r="P1949" s="190" t="s">
        <v>657</v>
      </c>
      <c r="Q1949" s="375"/>
    </row>
    <row r="1950" spans="1:17" ht="51">
      <c r="A1950" s="265">
        <v>117</v>
      </c>
      <c r="B1950" s="190"/>
      <c r="C1950" s="266" t="s">
        <v>61</v>
      </c>
      <c r="D1950" s="267">
        <v>43901</v>
      </c>
      <c r="E1950" s="237" t="s">
        <v>4603</v>
      </c>
      <c r="F1950" s="237" t="s">
        <v>11</v>
      </c>
      <c r="G1950" s="237">
        <v>980566</v>
      </c>
      <c r="H1950" s="190"/>
      <c r="I1950" s="248" t="s">
        <v>5359</v>
      </c>
      <c r="J1950" s="190"/>
      <c r="K1950" s="190"/>
      <c r="L1950" s="190"/>
      <c r="M1950" s="190"/>
      <c r="N1950" s="268">
        <v>50</v>
      </c>
      <c r="O1950" s="268">
        <v>0</v>
      </c>
      <c r="P1950" s="190" t="s">
        <v>657</v>
      </c>
      <c r="Q1950" s="375"/>
    </row>
    <row r="1951" spans="1:17" ht="51">
      <c r="A1951" s="265">
        <v>119</v>
      </c>
      <c r="B1951" s="190"/>
      <c r="C1951" s="266" t="s">
        <v>62</v>
      </c>
      <c r="D1951" s="267">
        <v>43901</v>
      </c>
      <c r="E1951" s="237" t="s">
        <v>4604</v>
      </c>
      <c r="F1951" s="237" t="s">
        <v>11</v>
      </c>
      <c r="G1951" s="237">
        <v>980558</v>
      </c>
      <c r="H1951" s="190"/>
      <c r="I1951" s="248" t="s">
        <v>5360</v>
      </c>
      <c r="J1951" s="190"/>
      <c r="K1951" s="190"/>
      <c r="L1951" s="190"/>
      <c r="M1951" s="190"/>
      <c r="N1951" s="268">
        <v>50</v>
      </c>
      <c r="O1951" s="268">
        <v>0</v>
      </c>
      <c r="P1951" s="190" t="s">
        <v>657</v>
      </c>
      <c r="Q1951" s="375"/>
    </row>
    <row r="1952" spans="1:17" ht="51">
      <c r="A1952" s="265">
        <v>119</v>
      </c>
      <c r="B1952" s="190"/>
      <c r="C1952" s="266" t="s">
        <v>62</v>
      </c>
      <c r="D1952" s="267">
        <v>43901</v>
      </c>
      <c r="E1952" s="237" t="s">
        <v>4605</v>
      </c>
      <c r="F1952" s="237" t="s">
        <v>11</v>
      </c>
      <c r="G1952" s="237">
        <v>980560</v>
      </c>
      <c r="H1952" s="190"/>
      <c r="I1952" s="248" t="s">
        <v>5361</v>
      </c>
      <c r="J1952" s="190"/>
      <c r="K1952" s="190"/>
      <c r="L1952" s="190"/>
      <c r="M1952" s="190"/>
      <c r="N1952" s="268">
        <v>50</v>
      </c>
      <c r="O1952" s="268">
        <v>0</v>
      </c>
      <c r="P1952" s="190" t="s">
        <v>657</v>
      </c>
      <c r="Q1952" s="375"/>
    </row>
    <row r="1953" spans="1:17" ht="51">
      <c r="A1953" s="265">
        <v>291</v>
      </c>
      <c r="B1953" s="190"/>
      <c r="C1953" s="266" t="s">
        <v>128</v>
      </c>
      <c r="D1953" s="267">
        <v>43902</v>
      </c>
      <c r="E1953" s="237" t="s">
        <v>4606</v>
      </c>
      <c r="F1953" s="237" t="s">
        <v>3</v>
      </c>
      <c r="G1953" s="237">
        <v>1831134</v>
      </c>
      <c r="H1953" s="190"/>
      <c r="I1953" s="248" t="s">
        <v>5362</v>
      </c>
      <c r="J1953" s="190"/>
      <c r="K1953" s="190"/>
      <c r="L1953" s="190"/>
      <c r="M1953" s="190"/>
      <c r="N1953" s="268">
        <v>0</v>
      </c>
      <c r="O1953" s="268">
        <v>679</v>
      </c>
      <c r="P1953" s="190" t="s">
        <v>657</v>
      </c>
      <c r="Q1953" s="375"/>
    </row>
    <row r="1954" spans="1:17" ht="51">
      <c r="A1954" s="265" t="s">
        <v>553</v>
      </c>
      <c r="B1954" s="190"/>
      <c r="C1954" s="266" t="s">
        <v>605</v>
      </c>
      <c r="D1954" s="267">
        <v>43902</v>
      </c>
      <c r="E1954" s="237" t="s">
        <v>4607</v>
      </c>
      <c r="F1954" s="237" t="s">
        <v>3</v>
      </c>
      <c r="G1954" s="237">
        <v>1831143</v>
      </c>
      <c r="H1954" s="190"/>
      <c r="I1954" s="248" t="s">
        <v>5363</v>
      </c>
      <c r="J1954" s="190"/>
      <c r="K1954" s="190"/>
      <c r="L1954" s="190"/>
      <c r="M1954" s="190"/>
      <c r="N1954" s="268">
        <v>0</v>
      </c>
      <c r="O1954" s="268">
        <v>1461.91</v>
      </c>
      <c r="P1954" s="190" t="s">
        <v>657</v>
      </c>
      <c r="Q1954" s="375"/>
    </row>
    <row r="1955" spans="1:17" ht="38.25">
      <c r="A1955" s="265">
        <v>266</v>
      </c>
      <c r="B1955" s="190"/>
      <c r="C1955" s="266" t="s">
        <v>1368</v>
      </c>
      <c r="D1955" s="267">
        <v>43902</v>
      </c>
      <c r="E1955" s="237" t="s">
        <v>4608</v>
      </c>
      <c r="F1955" s="237" t="s">
        <v>3</v>
      </c>
      <c r="G1955" s="237">
        <v>1831161</v>
      </c>
      <c r="H1955" s="190"/>
      <c r="I1955" s="248" t="s">
        <v>5364</v>
      </c>
      <c r="J1955" s="190"/>
      <c r="K1955" s="190"/>
      <c r="L1955" s="190"/>
      <c r="M1955" s="190"/>
      <c r="N1955" s="268">
        <v>0</v>
      </c>
      <c r="O1955" s="268">
        <v>1845.16</v>
      </c>
      <c r="P1955" s="190" t="s">
        <v>657</v>
      </c>
      <c r="Q1955" s="375"/>
    </row>
    <row r="1956" spans="1:17" ht="63.75">
      <c r="A1956" s="265">
        <v>25</v>
      </c>
      <c r="B1956" s="190"/>
      <c r="C1956" s="266" t="s">
        <v>45</v>
      </c>
      <c r="D1956" s="267">
        <v>43902</v>
      </c>
      <c r="E1956" s="237" t="s">
        <v>4609</v>
      </c>
      <c r="F1956" s="237" t="s">
        <v>3</v>
      </c>
      <c r="G1956" s="237">
        <v>1831206</v>
      </c>
      <c r="H1956" s="190"/>
      <c r="I1956" s="248" t="s">
        <v>5365</v>
      </c>
      <c r="J1956" s="190"/>
      <c r="K1956" s="190"/>
      <c r="L1956" s="190"/>
      <c r="M1956" s="190"/>
      <c r="N1956" s="268">
        <v>0</v>
      </c>
      <c r="O1956" s="268">
        <v>71.819999999999993</v>
      </c>
      <c r="P1956" s="190" t="s">
        <v>657</v>
      </c>
      <c r="Q1956" s="375"/>
    </row>
    <row r="1957" spans="1:17" ht="51">
      <c r="A1957" s="265">
        <v>15</v>
      </c>
      <c r="B1957" s="190"/>
      <c r="C1957" s="266" t="s">
        <v>42</v>
      </c>
      <c r="D1957" s="267">
        <v>43902</v>
      </c>
      <c r="E1957" s="237" t="s">
        <v>4610</v>
      </c>
      <c r="F1957" s="237" t="s">
        <v>3</v>
      </c>
      <c r="G1957" s="237">
        <v>1831207</v>
      </c>
      <c r="H1957" s="190"/>
      <c r="I1957" s="248" t="s">
        <v>5366</v>
      </c>
      <c r="J1957" s="190"/>
      <c r="K1957" s="190"/>
      <c r="L1957" s="190"/>
      <c r="M1957" s="190"/>
      <c r="N1957" s="268">
        <v>0</v>
      </c>
      <c r="O1957" s="268">
        <v>318.11</v>
      </c>
      <c r="P1957" s="190" t="s">
        <v>657</v>
      </c>
      <c r="Q1957" s="375"/>
    </row>
    <row r="1958" spans="1:17" ht="51">
      <c r="A1958" s="265">
        <v>593</v>
      </c>
      <c r="B1958" s="190"/>
      <c r="C1958" s="266" t="s">
        <v>1389</v>
      </c>
      <c r="D1958" s="267">
        <v>43902</v>
      </c>
      <c r="E1958" s="237" t="s">
        <v>4611</v>
      </c>
      <c r="F1958" s="237" t="s">
        <v>3</v>
      </c>
      <c r="G1958" s="237">
        <v>1831208</v>
      </c>
      <c r="H1958" s="190"/>
      <c r="I1958" s="248" t="s">
        <v>5367</v>
      </c>
      <c r="J1958" s="190"/>
      <c r="K1958" s="190"/>
      <c r="L1958" s="190"/>
      <c r="M1958" s="190"/>
      <c r="N1958" s="268">
        <v>0</v>
      </c>
      <c r="O1958" s="268">
        <v>71.94</v>
      </c>
      <c r="P1958" s="190" t="s">
        <v>657</v>
      </c>
      <c r="Q1958" s="375"/>
    </row>
    <row r="1959" spans="1:17" ht="51">
      <c r="A1959" s="265">
        <v>86</v>
      </c>
      <c r="B1959" s="190"/>
      <c r="C1959" s="266" t="s">
        <v>56</v>
      </c>
      <c r="D1959" s="267">
        <v>43902</v>
      </c>
      <c r="E1959" s="237" t="s">
        <v>4612</v>
      </c>
      <c r="F1959" s="237" t="s">
        <v>3</v>
      </c>
      <c r="G1959" s="237">
        <v>1831215</v>
      </c>
      <c r="H1959" s="190"/>
      <c r="I1959" s="248" t="s">
        <v>5368</v>
      </c>
      <c r="J1959" s="190"/>
      <c r="K1959" s="190"/>
      <c r="L1959" s="190"/>
      <c r="M1959" s="190"/>
      <c r="N1959" s="268">
        <v>0</v>
      </c>
      <c r="O1959" s="268">
        <v>252446</v>
      </c>
      <c r="P1959" s="190" t="s">
        <v>657</v>
      </c>
      <c r="Q1959" s="375"/>
    </row>
    <row r="1960" spans="1:17" ht="51">
      <c r="A1960" s="265">
        <v>46</v>
      </c>
      <c r="B1960" s="190"/>
      <c r="C1960" s="266" t="s">
        <v>48</v>
      </c>
      <c r="D1960" s="267">
        <v>43902</v>
      </c>
      <c r="E1960" s="237" t="s">
        <v>4613</v>
      </c>
      <c r="F1960" s="237" t="s">
        <v>3</v>
      </c>
      <c r="G1960" s="237">
        <v>1831237</v>
      </c>
      <c r="H1960" s="190"/>
      <c r="I1960" s="248" t="s">
        <v>5369</v>
      </c>
      <c r="J1960" s="190"/>
      <c r="K1960" s="190"/>
      <c r="L1960" s="190"/>
      <c r="M1960" s="190"/>
      <c r="N1960" s="268">
        <v>0</v>
      </c>
      <c r="O1960" s="268">
        <v>414</v>
      </c>
      <c r="P1960" s="190" t="s">
        <v>657</v>
      </c>
      <c r="Q1960" s="375"/>
    </row>
    <row r="1961" spans="1:17" ht="63.75">
      <c r="A1961" s="265">
        <v>597</v>
      </c>
      <c r="B1961" s="190"/>
      <c r="C1961" s="266" t="s">
        <v>704</v>
      </c>
      <c r="D1961" s="267">
        <v>43902</v>
      </c>
      <c r="E1961" s="237" t="s">
        <v>4614</v>
      </c>
      <c r="F1961" s="237" t="s">
        <v>3</v>
      </c>
      <c r="G1961" s="237">
        <v>1831249</v>
      </c>
      <c r="H1961" s="190"/>
      <c r="I1961" s="248" t="s">
        <v>5370</v>
      </c>
      <c r="J1961" s="190"/>
      <c r="K1961" s="190"/>
      <c r="L1961" s="190"/>
      <c r="M1961" s="190"/>
      <c r="N1961" s="268">
        <v>0</v>
      </c>
      <c r="O1961" s="268">
        <v>1589.84</v>
      </c>
      <c r="P1961" s="190" t="s">
        <v>657</v>
      </c>
      <c r="Q1961" s="375"/>
    </row>
    <row r="1962" spans="1:17" ht="51">
      <c r="A1962" s="265">
        <v>35</v>
      </c>
      <c r="B1962" s="190"/>
      <c r="C1962" s="266" t="s">
        <v>46</v>
      </c>
      <c r="D1962" s="267">
        <v>43902</v>
      </c>
      <c r="E1962" s="237" t="s">
        <v>4615</v>
      </c>
      <c r="F1962" s="237" t="s">
        <v>3</v>
      </c>
      <c r="G1962" s="237">
        <v>1831241</v>
      </c>
      <c r="H1962" s="190"/>
      <c r="I1962" s="248" t="s">
        <v>5371</v>
      </c>
      <c r="J1962" s="190"/>
      <c r="K1962" s="190"/>
      <c r="L1962" s="190"/>
      <c r="M1962" s="190"/>
      <c r="N1962" s="268">
        <v>0</v>
      </c>
      <c r="O1962" s="268">
        <v>613.08000000000004</v>
      </c>
      <c r="P1962" s="190" t="s">
        <v>657</v>
      </c>
      <c r="Q1962" s="375"/>
    </row>
    <row r="1963" spans="1:17" ht="51">
      <c r="A1963" s="265">
        <v>35</v>
      </c>
      <c r="B1963" s="190"/>
      <c r="C1963" s="266" t="s">
        <v>46</v>
      </c>
      <c r="D1963" s="267">
        <v>43902</v>
      </c>
      <c r="E1963" s="237" t="s">
        <v>4616</v>
      </c>
      <c r="F1963" s="237" t="s">
        <v>3</v>
      </c>
      <c r="G1963" s="237">
        <v>1831240</v>
      </c>
      <c r="H1963" s="190"/>
      <c r="I1963" s="248" t="s">
        <v>5372</v>
      </c>
      <c r="J1963" s="190"/>
      <c r="K1963" s="190"/>
      <c r="L1963" s="190"/>
      <c r="M1963" s="190"/>
      <c r="N1963" s="268">
        <v>0</v>
      </c>
      <c r="O1963" s="268">
        <v>111.16</v>
      </c>
      <c r="P1963" s="190" t="s">
        <v>657</v>
      </c>
      <c r="Q1963" s="375"/>
    </row>
    <row r="1964" spans="1:17" ht="51">
      <c r="A1964" s="265">
        <v>41</v>
      </c>
      <c r="B1964" s="190"/>
      <c r="C1964" s="266" t="s">
        <v>47</v>
      </c>
      <c r="D1964" s="267">
        <v>43902</v>
      </c>
      <c r="E1964" s="237" t="s">
        <v>4617</v>
      </c>
      <c r="F1964" s="237" t="s">
        <v>3</v>
      </c>
      <c r="G1964" s="237">
        <v>1831096</v>
      </c>
      <c r="H1964" s="190"/>
      <c r="I1964" s="248" t="s">
        <v>5373</v>
      </c>
      <c r="J1964" s="190"/>
      <c r="K1964" s="190"/>
      <c r="L1964" s="190"/>
      <c r="M1964" s="190"/>
      <c r="N1964" s="268">
        <v>0</v>
      </c>
      <c r="O1964" s="268">
        <v>626</v>
      </c>
      <c r="P1964" s="190" t="s">
        <v>657</v>
      </c>
      <c r="Q1964" s="375"/>
    </row>
    <row r="1965" spans="1:17" ht="51">
      <c r="A1965" s="265">
        <v>212</v>
      </c>
      <c r="B1965" s="190"/>
      <c r="C1965" s="266" t="s">
        <v>99</v>
      </c>
      <c r="D1965" s="267">
        <v>43902</v>
      </c>
      <c r="E1965" s="237" t="s">
        <v>4618</v>
      </c>
      <c r="F1965" s="237" t="s">
        <v>3</v>
      </c>
      <c r="G1965" s="237">
        <v>1831159</v>
      </c>
      <c r="H1965" s="190"/>
      <c r="I1965" s="248" t="s">
        <v>5374</v>
      </c>
      <c r="J1965" s="190"/>
      <c r="K1965" s="190"/>
      <c r="L1965" s="190"/>
      <c r="M1965" s="190"/>
      <c r="N1965" s="268">
        <v>0</v>
      </c>
      <c r="O1965" s="268">
        <v>108000</v>
      </c>
      <c r="P1965" s="190" t="s">
        <v>657</v>
      </c>
      <c r="Q1965" s="375"/>
    </row>
    <row r="1966" spans="1:17" ht="51">
      <c r="A1966" s="265">
        <v>163</v>
      </c>
      <c r="B1966" s="190"/>
      <c r="C1966" s="266" t="s">
        <v>87</v>
      </c>
      <c r="D1966" s="267">
        <v>43902</v>
      </c>
      <c r="E1966" s="237" t="s">
        <v>4619</v>
      </c>
      <c r="F1966" s="237" t="s">
        <v>3</v>
      </c>
      <c r="G1966" s="237">
        <v>1831174</v>
      </c>
      <c r="H1966" s="190"/>
      <c r="I1966" s="248" t="s">
        <v>5375</v>
      </c>
      <c r="J1966" s="190"/>
      <c r="K1966" s="190"/>
      <c r="L1966" s="190"/>
      <c r="M1966" s="190"/>
      <c r="N1966" s="268">
        <v>0</v>
      </c>
      <c r="O1966" s="268">
        <v>1589.53</v>
      </c>
      <c r="P1966" s="190" t="s">
        <v>657</v>
      </c>
      <c r="Q1966" s="375"/>
    </row>
    <row r="1967" spans="1:17" ht="51">
      <c r="A1967" s="265">
        <v>163</v>
      </c>
      <c r="B1967" s="190"/>
      <c r="C1967" s="266" t="s">
        <v>87</v>
      </c>
      <c r="D1967" s="267">
        <v>43902</v>
      </c>
      <c r="E1967" s="237" t="s">
        <v>4620</v>
      </c>
      <c r="F1967" s="237" t="s">
        <v>3</v>
      </c>
      <c r="G1967" s="237">
        <v>1831177</v>
      </c>
      <c r="H1967" s="190"/>
      <c r="I1967" s="248" t="s">
        <v>5376</v>
      </c>
      <c r="J1967" s="190"/>
      <c r="K1967" s="190"/>
      <c r="L1967" s="190"/>
      <c r="M1967" s="190"/>
      <c r="N1967" s="268">
        <v>0</v>
      </c>
      <c r="O1967" s="268">
        <v>800</v>
      </c>
      <c r="P1967" s="190" t="s">
        <v>657</v>
      </c>
      <c r="Q1967" s="375"/>
    </row>
    <row r="1968" spans="1:17" ht="51">
      <c r="A1968" s="265">
        <v>163</v>
      </c>
      <c r="B1968" s="190"/>
      <c r="C1968" s="266" t="s">
        <v>87</v>
      </c>
      <c r="D1968" s="267">
        <v>43902</v>
      </c>
      <c r="E1968" s="237" t="s">
        <v>4621</v>
      </c>
      <c r="F1968" s="237" t="s">
        <v>3</v>
      </c>
      <c r="G1968" s="237">
        <v>1831180</v>
      </c>
      <c r="H1968" s="190"/>
      <c r="I1968" s="248" t="s">
        <v>5377</v>
      </c>
      <c r="J1968" s="190"/>
      <c r="K1968" s="190"/>
      <c r="L1968" s="190"/>
      <c r="M1968" s="190"/>
      <c r="N1968" s="268">
        <v>0</v>
      </c>
      <c r="O1968" s="268">
        <v>3065.84</v>
      </c>
      <c r="P1968" s="190" t="s">
        <v>657</v>
      </c>
      <c r="Q1968" s="375"/>
    </row>
    <row r="1969" spans="1:17" ht="51">
      <c r="A1969" s="265" t="s">
        <v>560</v>
      </c>
      <c r="B1969" s="190"/>
      <c r="C1969" s="266" t="s">
        <v>603</v>
      </c>
      <c r="D1969" s="267">
        <v>43902</v>
      </c>
      <c r="E1969" s="237" t="s">
        <v>4622</v>
      </c>
      <c r="F1969" s="237" t="s">
        <v>3</v>
      </c>
      <c r="G1969" s="237">
        <v>1831202</v>
      </c>
      <c r="H1969" s="190"/>
      <c r="I1969" s="248" t="s">
        <v>5378</v>
      </c>
      <c r="J1969" s="190"/>
      <c r="K1969" s="190"/>
      <c r="L1969" s="190"/>
      <c r="M1969" s="190"/>
      <c r="N1969" s="268">
        <v>0</v>
      </c>
      <c r="O1969" s="268">
        <v>20019.7</v>
      </c>
      <c r="P1969" s="190" t="s">
        <v>657</v>
      </c>
      <c r="Q1969" s="375"/>
    </row>
    <row r="1970" spans="1:17" ht="51">
      <c r="A1970" s="265" t="s">
        <v>553</v>
      </c>
      <c r="B1970" s="190"/>
      <c r="C1970" s="266" t="s">
        <v>605</v>
      </c>
      <c r="D1970" s="267">
        <v>43902</v>
      </c>
      <c r="E1970" s="237" t="s">
        <v>4623</v>
      </c>
      <c r="F1970" s="237" t="s">
        <v>3</v>
      </c>
      <c r="G1970" s="237">
        <v>1831337</v>
      </c>
      <c r="H1970" s="190"/>
      <c r="I1970" s="248" t="s">
        <v>5379</v>
      </c>
      <c r="J1970" s="190"/>
      <c r="K1970" s="190"/>
      <c r="L1970" s="190"/>
      <c r="M1970" s="190"/>
      <c r="N1970" s="268">
        <v>0</v>
      </c>
      <c r="O1970" s="268">
        <v>3560</v>
      </c>
      <c r="P1970" s="190" t="s">
        <v>657</v>
      </c>
      <c r="Q1970" s="375"/>
    </row>
    <row r="1971" spans="1:17" ht="63.75">
      <c r="A1971" s="265">
        <v>599</v>
      </c>
      <c r="B1971" s="190"/>
      <c r="C1971" s="266" t="s">
        <v>1297</v>
      </c>
      <c r="D1971" s="267">
        <v>43902</v>
      </c>
      <c r="E1971" s="237" t="s">
        <v>4624</v>
      </c>
      <c r="F1971" s="237" t="s">
        <v>3</v>
      </c>
      <c r="G1971" s="237">
        <v>1831363</v>
      </c>
      <c r="H1971" s="190"/>
      <c r="I1971" s="248" t="s">
        <v>5380</v>
      </c>
      <c r="J1971" s="190"/>
      <c r="K1971" s="190"/>
      <c r="L1971" s="190"/>
      <c r="M1971" s="190"/>
      <c r="N1971" s="268">
        <v>0</v>
      </c>
      <c r="O1971" s="268">
        <v>71.27</v>
      </c>
      <c r="P1971" s="190" t="s">
        <v>657</v>
      </c>
      <c r="Q1971" s="375"/>
    </row>
    <row r="1972" spans="1:17" ht="51">
      <c r="A1972" s="265">
        <v>592</v>
      </c>
      <c r="B1972" s="190"/>
      <c r="C1972" s="266" t="s">
        <v>634</v>
      </c>
      <c r="D1972" s="267">
        <v>43902</v>
      </c>
      <c r="E1972" s="237" t="s">
        <v>4625</v>
      </c>
      <c r="F1972" s="237" t="s">
        <v>3</v>
      </c>
      <c r="G1972" s="237">
        <v>1831368</v>
      </c>
      <c r="H1972" s="190"/>
      <c r="I1972" s="248" t="s">
        <v>3830</v>
      </c>
      <c r="J1972" s="190"/>
      <c r="K1972" s="190"/>
      <c r="L1972" s="190"/>
      <c r="M1972" s="190"/>
      <c r="N1972" s="268">
        <v>0</v>
      </c>
      <c r="O1972" s="268">
        <v>6708</v>
      </c>
      <c r="P1972" s="190" t="s">
        <v>657</v>
      </c>
      <c r="Q1972" s="375"/>
    </row>
    <row r="1973" spans="1:17" ht="63.75">
      <c r="A1973" s="265">
        <v>592</v>
      </c>
      <c r="B1973" s="190"/>
      <c r="C1973" s="266" t="s">
        <v>634</v>
      </c>
      <c r="D1973" s="267">
        <v>43902</v>
      </c>
      <c r="E1973" s="237" t="s">
        <v>4626</v>
      </c>
      <c r="F1973" s="237" t="s">
        <v>3</v>
      </c>
      <c r="G1973" s="237">
        <v>1831369</v>
      </c>
      <c r="H1973" s="190"/>
      <c r="I1973" s="248" t="s">
        <v>5381</v>
      </c>
      <c r="J1973" s="190"/>
      <c r="K1973" s="190"/>
      <c r="L1973" s="190"/>
      <c r="M1973" s="190"/>
      <c r="N1973" s="268">
        <v>0</v>
      </c>
      <c r="O1973" s="268">
        <v>27602.7</v>
      </c>
      <c r="P1973" s="190" t="s">
        <v>657</v>
      </c>
      <c r="Q1973" s="375"/>
    </row>
    <row r="1974" spans="1:17" ht="51">
      <c r="A1974" s="265">
        <v>592</v>
      </c>
      <c r="B1974" s="190"/>
      <c r="C1974" s="266" t="s">
        <v>634</v>
      </c>
      <c r="D1974" s="267">
        <v>43902</v>
      </c>
      <c r="E1974" s="237" t="s">
        <v>4627</v>
      </c>
      <c r="F1974" s="237" t="s">
        <v>3</v>
      </c>
      <c r="G1974" s="237">
        <v>1831370</v>
      </c>
      <c r="H1974" s="190"/>
      <c r="I1974" s="248" t="s">
        <v>5382</v>
      </c>
      <c r="J1974" s="190"/>
      <c r="K1974" s="190"/>
      <c r="L1974" s="190"/>
      <c r="M1974" s="190"/>
      <c r="N1974" s="268">
        <v>0</v>
      </c>
      <c r="O1974" s="268">
        <v>0.2</v>
      </c>
      <c r="P1974" s="190" t="s">
        <v>657</v>
      </c>
      <c r="Q1974" s="375"/>
    </row>
    <row r="1975" spans="1:17" ht="63.75">
      <c r="A1975" s="265">
        <v>592</v>
      </c>
      <c r="B1975" s="190"/>
      <c r="C1975" s="266" t="s">
        <v>634</v>
      </c>
      <c r="D1975" s="267">
        <v>43902</v>
      </c>
      <c r="E1975" s="237" t="s">
        <v>4628</v>
      </c>
      <c r="F1975" s="237" t="s">
        <v>3</v>
      </c>
      <c r="G1975" s="237">
        <v>1831371</v>
      </c>
      <c r="H1975" s="190"/>
      <c r="I1975" s="248" t="s">
        <v>5383</v>
      </c>
      <c r="J1975" s="190"/>
      <c r="K1975" s="190"/>
      <c r="L1975" s="190"/>
      <c r="M1975" s="190"/>
      <c r="N1975" s="268">
        <v>0</v>
      </c>
      <c r="O1975" s="268">
        <v>11690</v>
      </c>
      <c r="P1975" s="190" t="s">
        <v>657</v>
      </c>
      <c r="Q1975" s="375"/>
    </row>
    <row r="1976" spans="1:17" ht="63.75">
      <c r="A1976" s="265">
        <v>513</v>
      </c>
      <c r="B1976" s="190"/>
      <c r="C1976" s="266" t="s">
        <v>169</v>
      </c>
      <c r="D1976" s="267">
        <v>43902</v>
      </c>
      <c r="E1976" s="237" t="s">
        <v>4629</v>
      </c>
      <c r="F1976" s="237" t="s">
        <v>15</v>
      </c>
      <c r="G1976" s="237">
        <v>1295474</v>
      </c>
      <c r="H1976" s="190"/>
      <c r="I1976" s="248" t="s">
        <v>5384</v>
      </c>
      <c r="J1976" s="190"/>
      <c r="K1976" s="190"/>
      <c r="L1976" s="190"/>
      <c r="M1976" s="190"/>
      <c r="N1976" s="268">
        <v>50</v>
      </c>
      <c r="O1976" s="268">
        <v>0</v>
      </c>
      <c r="P1976" s="190" t="s">
        <v>657</v>
      </c>
      <c r="Q1976" s="375"/>
    </row>
    <row r="1977" spans="1:17" ht="51">
      <c r="A1977" s="265">
        <v>117</v>
      </c>
      <c r="B1977" s="190"/>
      <c r="C1977" s="266" t="s">
        <v>61</v>
      </c>
      <c r="D1977" s="267">
        <v>43902</v>
      </c>
      <c r="E1977" s="237" t="s">
        <v>4630</v>
      </c>
      <c r="F1977" s="237" t="s">
        <v>11</v>
      </c>
      <c r="G1977" s="237">
        <v>980617</v>
      </c>
      <c r="H1977" s="190"/>
      <c r="I1977" s="248" t="s">
        <v>5385</v>
      </c>
      <c r="J1977" s="190"/>
      <c r="K1977" s="190"/>
      <c r="L1977" s="190"/>
      <c r="M1977" s="190"/>
      <c r="N1977" s="268">
        <v>50</v>
      </c>
      <c r="O1977" s="268">
        <v>0</v>
      </c>
      <c r="P1977" s="190" t="s">
        <v>657</v>
      </c>
      <c r="Q1977" s="375"/>
    </row>
    <row r="1978" spans="1:17" ht="76.5">
      <c r="A1978" s="265">
        <v>117</v>
      </c>
      <c r="B1978" s="190"/>
      <c r="C1978" s="266" t="s">
        <v>61</v>
      </c>
      <c r="D1978" s="267">
        <v>43902</v>
      </c>
      <c r="E1978" s="237" t="s">
        <v>4631</v>
      </c>
      <c r="F1978" s="237" t="s">
        <v>11</v>
      </c>
      <c r="G1978" s="237">
        <v>980609</v>
      </c>
      <c r="H1978" s="190"/>
      <c r="I1978" s="248" t="s">
        <v>5386</v>
      </c>
      <c r="J1978" s="190"/>
      <c r="K1978" s="190"/>
      <c r="L1978" s="190"/>
      <c r="M1978" s="190"/>
      <c r="N1978" s="268">
        <v>50</v>
      </c>
      <c r="O1978" s="268">
        <v>0</v>
      </c>
      <c r="P1978" s="190" t="s">
        <v>657</v>
      </c>
      <c r="Q1978" s="375"/>
    </row>
    <row r="1979" spans="1:17" ht="51">
      <c r="A1979" s="265">
        <v>117</v>
      </c>
      <c r="B1979" s="190"/>
      <c r="C1979" s="266" t="s">
        <v>61</v>
      </c>
      <c r="D1979" s="267">
        <v>43902</v>
      </c>
      <c r="E1979" s="237" t="s">
        <v>4632</v>
      </c>
      <c r="F1979" s="237" t="s">
        <v>11</v>
      </c>
      <c r="G1979" s="237">
        <v>980604</v>
      </c>
      <c r="H1979" s="190"/>
      <c r="I1979" s="248" t="s">
        <v>5387</v>
      </c>
      <c r="J1979" s="190"/>
      <c r="K1979" s="190"/>
      <c r="L1979" s="190"/>
      <c r="M1979" s="190"/>
      <c r="N1979" s="268">
        <v>50</v>
      </c>
      <c r="O1979" s="268">
        <v>0</v>
      </c>
      <c r="P1979" s="190" t="s">
        <v>657</v>
      </c>
      <c r="Q1979" s="375"/>
    </row>
    <row r="1980" spans="1:17" ht="51">
      <c r="A1980" s="265">
        <v>119</v>
      </c>
      <c r="B1980" s="190"/>
      <c r="C1980" s="266" t="s">
        <v>62</v>
      </c>
      <c r="D1980" s="267">
        <v>43902</v>
      </c>
      <c r="E1980" s="237" t="s">
        <v>4633</v>
      </c>
      <c r="F1980" s="237" t="s">
        <v>11</v>
      </c>
      <c r="G1980" s="237">
        <v>980602</v>
      </c>
      <c r="H1980" s="190"/>
      <c r="I1980" s="248" t="s">
        <v>5388</v>
      </c>
      <c r="J1980" s="190"/>
      <c r="K1980" s="190"/>
      <c r="L1980" s="190"/>
      <c r="M1980" s="190"/>
      <c r="N1980" s="268">
        <v>50</v>
      </c>
      <c r="O1980" s="268">
        <v>0</v>
      </c>
      <c r="P1980" s="190" t="s">
        <v>657</v>
      </c>
      <c r="Q1980" s="375"/>
    </row>
    <row r="1981" spans="1:17" ht="76.5">
      <c r="A1981" s="265">
        <v>16</v>
      </c>
      <c r="B1981" s="190"/>
      <c r="C1981" s="266" t="s">
        <v>7133</v>
      </c>
      <c r="D1981" s="267">
        <v>43902</v>
      </c>
      <c r="E1981" s="237" t="s">
        <v>4634</v>
      </c>
      <c r="F1981" s="237" t="s">
        <v>618</v>
      </c>
      <c r="G1981" s="237">
        <v>10456</v>
      </c>
      <c r="H1981" s="190"/>
      <c r="I1981" s="248" t="s">
        <v>5389</v>
      </c>
      <c r="J1981" s="190"/>
      <c r="K1981" s="190"/>
      <c r="L1981" s="190"/>
      <c r="M1981" s="190"/>
      <c r="N1981" s="268">
        <v>1585.24</v>
      </c>
      <c r="O1981" s="268">
        <v>0</v>
      </c>
      <c r="P1981" s="190" t="s">
        <v>657</v>
      </c>
      <c r="Q1981" s="375"/>
    </row>
    <row r="1982" spans="1:17" ht="51">
      <c r="A1982" s="265">
        <v>513</v>
      </c>
      <c r="B1982" s="190"/>
      <c r="C1982" s="266" t="s">
        <v>169</v>
      </c>
      <c r="D1982" s="267">
        <v>43902</v>
      </c>
      <c r="E1982" s="237" t="s">
        <v>4635</v>
      </c>
      <c r="F1982" s="237" t="s">
        <v>15</v>
      </c>
      <c r="G1982" s="237">
        <v>1295888</v>
      </c>
      <c r="H1982" s="190"/>
      <c r="I1982" s="248" t="s">
        <v>5390</v>
      </c>
      <c r="J1982" s="190"/>
      <c r="K1982" s="190"/>
      <c r="L1982" s="190"/>
      <c r="M1982" s="190"/>
      <c r="N1982" s="268">
        <v>50</v>
      </c>
      <c r="O1982" s="268">
        <v>0</v>
      </c>
      <c r="P1982" s="190" t="s">
        <v>657</v>
      </c>
      <c r="Q1982" s="375"/>
    </row>
    <row r="1983" spans="1:17" ht="51">
      <c r="A1983" s="265">
        <v>513</v>
      </c>
      <c r="B1983" s="190"/>
      <c r="C1983" s="266" t="s">
        <v>169</v>
      </c>
      <c r="D1983" s="267">
        <v>43902</v>
      </c>
      <c r="E1983" s="237" t="s">
        <v>4636</v>
      </c>
      <c r="F1983" s="237" t="s">
        <v>15</v>
      </c>
      <c r="G1983" s="237">
        <v>1295886</v>
      </c>
      <c r="H1983" s="190"/>
      <c r="I1983" s="248" t="s">
        <v>5391</v>
      </c>
      <c r="J1983" s="190"/>
      <c r="K1983" s="190"/>
      <c r="L1983" s="190"/>
      <c r="M1983" s="190"/>
      <c r="N1983" s="268">
        <v>50</v>
      </c>
      <c r="O1983" s="268">
        <v>0</v>
      </c>
      <c r="P1983" s="190" t="s">
        <v>657</v>
      </c>
      <c r="Q1983" s="375"/>
    </row>
    <row r="1984" spans="1:17" ht="51">
      <c r="A1984" s="265">
        <v>513</v>
      </c>
      <c r="B1984" s="190"/>
      <c r="C1984" s="266" t="s">
        <v>169</v>
      </c>
      <c r="D1984" s="267">
        <v>43902</v>
      </c>
      <c r="E1984" s="237" t="s">
        <v>4637</v>
      </c>
      <c r="F1984" s="237" t="s">
        <v>15</v>
      </c>
      <c r="G1984" s="237">
        <v>1295884</v>
      </c>
      <c r="H1984" s="190"/>
      <c r="I1984" s="248" t="s">
        <v>5392</v>
      </c>
      <c r="J1984" s="190"/>
      <c r="K1984" s="190"/>
      <c r="L1984" s="190"/>
      <c r="M1984" s="190"/>
      <c r="N1984" s="268">
        <v>50</v>
      </c>
      <c r="O1984" s="268">
        <v>0</v>
      </c>
      <c r="P1984" s="190" t="s">
        <v>657</v>
      </c>
      <c r="Q1984" s="375"/>
    </row>
    <row r="1985" spans="1:17" ht="51">
      <c r="A1985" s="265">
        <v>340</v>
      </c>
      <c r="B1985" s="190"/>
      <c r="C1985" s="266" t="s">
        <v>145</v>
      </c>
      <c r="D1985" s="267">
        <v>43902</v>
      </c>
      <c r="E1985" s="237" t="s">
        <v>4638</v>
      </c>
      <c r="F1985" s="237" t="s">
        <v>6</v>
      </c>
      <c r="G1985" s="237">
        <v>1295993</v>
      </c>
      <c r="H1985" s="190"/>
      <c r="I1985" s="248" t="s">
        <v>5393</v>
      </c>
      <c r="J1985" s="190"/>
      <c r="K1985" s="190"/>
      <c r="L1985" s="190"/>
      <c r="M1985" s="190"/>
      <c r="N1985" s="268">
        <v>0</v>
      </c>
      <c r="O1985" s="268">
        <v>71220.52</v>
      </c>
      <c r="P1985" s="190" t="s">
        <v>657</v>
      </c>
      <c r="Q1985" s="375"/>
    </row>
    <row r="1986" spans="1:17" ht="51">
      <c r="A1986" s="265">
        <v>340</v>
      </c>
      <c r="B1986" s="190"/>
      <c r="C1986" s="266" t="s">
        <v>145</v>
      </c>
      <c r="D1986" s="267">
        <v>43902</v>
      </c>
      <c r="E1986" s="237" t="s">
        <v>4639</v>
      </c>
      <c r="F1986" s="237" t="s">
        <v>15</v>
      </c>
      <c r="G1986" s="237">
        <v>1295994</v>
      </c>
      <c r="H1986" s="190"/>
      <c r="I1986" s="248" t="s">
        <v>2622</v>
      </c>
      <c r="J1986" s="190"/>
      <c r="K1986" s="190"/>
      <c r="L1986" s="190"/>
      <c r="M1986" s="190"/>
      <c r="N1986" s="268">
        <v>50</v>
      </c>
      <c r="O1986" s="268">
        <v>0</v>
      </c>
      <c r="P1986" s="190" t="s">
        <v>657</v>
      </c>
      <c r="Q1986" s="375"/>
    </row>
    <row r="1987" spans="1:17" ht="51">
      <c r="A1987" s="265">
        <v>513</v>
      </c>
      <c r="B1987" s="190"/>
      <c r="C1987" s="266" t="s">
        <v>169</v>
      </c>
      <c r="D1987" s="267">
        <v>43902</v>
      </c>
      <c r="E1987" s="237" t="s">
        <v>4640</v>
      </c>
      <c r="F1987" s="237" t="s">
        <v>15</v>
      </c>
      <c r="G1987" s="237">
        <v>1296018</v>
      </c>
      <c r="H1987" s="190"/>
      <c r="I1987" s="248" t="s">
        <v>5394</v>
      </c>
      <c r="J1987" s="190"/>
      <c r="K1987" s="190"/>
      <c r="L1987" s="190"/>
      <c r="M1987" s="190"/>
      <c r="N1987" s="268">
        <v>50</v>
      </c>
      <c r="O1987" s="268">
        <v>0</v>
      </c>
      <c r="P1987" s="190" t="s">
        <v>657</v>
      </c>
      <c r="Q1987" s="375"/>
    </row>
    <row r="1988" spans="1:17" ht="76.5">
      <c r="A1988" s="265">
        <v>16</v>
      </c>
      <c r="B1988" s="190"/>
      <c r="C1988" s="266" t="s">
        <v>7133</v>
      </c>
      <c r="D1988" s="267">
        <v>43902</v>
      </c>
      <c r="E1988" s="237" t="s">
        <v>4641</v>
      </c>
      <c r="F1988" s="237" t="s">
        <v>618</v>
      </c>
      <c r="G1988" s="237">
        <v>10454</v>
      </c>
      <c r="H1988" s="190"/>
      <c r="I1988" s="248" t="s">
        <v>5395</v>
      </c>
      <c r="J1988" s="190"/>
      <c r="K1988" s="190"/>
      <c r="L1988" s="190"/>
      <c r="M1988" s="190"/>
      <c r="N1988" s="268">
        <v>1585.24</v>
      </c>
      <c r="O1988" s="268">
        <v>0</v>
      </c>
      <c r="P1988" s="190" t="s">
        <v>657</v>
      </c>
      <c r="Q1988" s="375"/>
    </row>
    <row r="1989" spans="1:17" ht="51">
      <c r="A1989" s="265">
        <v>117</v>
      </c>
      <c r="B1989" s="190"/>
      <c r="C1989" s="266" t="s">
        <v>61</v>
      </c>
      <c r="D1989" s="267">
        <v>43902</v>
      </c>
      <c r="E1989" s="237" t="s">
        <v>4642</v>
      </c>
      <c r="F1989" s="237" t="s">
        <v>11</v>
      </c>
      <c r="G1989" s="237">
        <v>980647</v>
      </c>
      <c r="H1989" s="190"/>
      <c r="I1989" s="248" t="s">
        <v>5396</v>
      </c>
      <c r="J1989" s="190"/>
      <c r="K1989" s="190"/>
      <c r="L1989" s="190"/>
      <c r="M1989" s="190"/>
      <c r="N1989" s="268">
        <v>50</v>
      </c>
      <c r="O1989" s="268">
        <v>0</v>
      </c>
      <c r="P1989" s="190" t="s">
        <v>657</v>
      </c>
      <c r="Q1989" s="375"/>
    </row>
    <row r="1990" spans="1:17" ht="51">
      <c r="A1990" s="265">
        <v>526</v>
      </c>
      <c r="B1990" s="190"/>
      <c r="C1990" s="266" t="s">
        <v>1360</v>
      </c>
      <c r="D1990" s="267">
        <v>43903</v>
      </c>
      <c r="E1990" s="237" t="s">
        <v>4643</v>
      </c>
      <c r="F1990" s="237" t="s">
        <v>3</v>
      </c>
      <c r="G1990" s="237">
        <v>1831482</v>
      </c>
      <c r="H1990" s="190"/>
      <c r="I1990" s="248" t="s">
        <v>5397</v>
      </c>
      <c r="J1990" s="190"/>
      <c r="K1990" s="190"/>
      <c r="L1990" s="190"/>
      <c r="M1990" s="190"/>
      <c r="N1990" s="268">
        <v>0</v>
      </c>
      <c r="O1990" s="268">
        <v>8377</v>
      </c>
      <c r="P1990" s="190" t="s">
        <v>657</v>
      </c>
      <c r="Q1990" s="375"/>
    </row>
    <row r="1991" spans="1:17" ht="51">
      <c r="A1991" s="265" t="s">
        <v>553</v>
      </c>
      <c r="B1991" s="190"/>
      <c r="C1991" s="266" t="s">
        <v>605</v>
      </c>
      <c r="D1991" s="267">
        <v>43903</v>
      </c>
      <c r="E1991" s="237" t="s">
        <v>4644</v>
      </c>
      <c r="F1991" s="237" t="s">
        <v>3</v>
      </c>
      <c r="G1991" s="237">
        <v>1831501</v>
      </c>
      <c r="H1991" s="190"/>
      <c r="I1991" s="248" t="s">
        <v>1393</v>
      </c>
      <c r="J1991" s="190"/>
      <c r="K1991" s="190"/>
      <c r="L1991" s="190"/>
      <c r="M1991" s="190"/>
      <c r="N1991" s="268">
        <v>0</v>
      </c>
      <c r="O1991" s="268">
        <v>3480</v>
      </c>
      <c r="P1991" s="190" t="s">
        <v>657</v>
      </c>
      <c r="Q1991" s="375"/>
    </row>
    <row r="1992" spans="1:17" ht="51">
      <c r="A1992" s="265" t="s">
        <v>553</v>
      </c>
      <c r="B1992" s="190"/>
      <c r="C1992" s="266" t="s">
        <v>605</v>
      </c>
      <c r="D1992" s="267">
        <v>43903</v>
      </c>
      <c r="E1992" s="237" t="s">
        <v>4645</v>
      </c>
      <c r="F1992" s="237" t="s">
        <v>3</v>
      </c>
      <c r="G1992" s="237">
        <v>1831515</v>
      </c>
      <c r="H1992" s="190"/>
      <c r="I1992" s="248" t="s">
        <v>5398</v>
      </c>
      <c r="J1992" s="190"/>
      <c r="K1992" s="190"/>
      <c r="L1992" s="190"/>
      <c r="M1992" s="190"/>
      <c r="N1992" s="268">
        <v>0</v>
      </c>
      <c r="O1992" s="268">
        <v>290.5</v>
      </c>
      <c r="P1992" s="190" t="s">
        <v>657</v>
      </c>
      <c r="Q1992" s="375"/>
    </row>
    <row r="1993" spans="1:17" ht="51">
      <c r="A1993" s="265" t="s">
        <v>553</v>
      </c>
      <c r="B1993" s="190"/>
      <c r="C1993" s="266" t="s">
        <v>605</v>
      </c>
      <c r="D1993" s="267">
        <v>43903</v>
      </c>
      <c r="E1993" s="237" t="s">
        <v>4646</v>
      </c>
      <c r="F1993" s="237" t="s">
        <v>3</v>
      </c>
      <c r="G1993" s="237">
        <v>1831525</v>
      </c>
      <c r="H1993" s="190"/>
      <c r="I1993" s="248" t="s">
        <v>5399</v>
      </c>
      <c r="J1993" s="190"/>
      <c r="K1993" s="190"/>
      <c r="L1993" s="190"/>
      <c r="M1993" s="190"/>
      <c r="N1993" s="268">
        <v>0</v>
      </c>
      <c r="O1993" s="268">
        <v>1625.24</v>
      </c>
      <c r="P1993" s="190" t="s">
        <v>657</v>
      </c>
      <c r="Q1993" s="375"/>
    </row>
    <row r="1994" spans="1:17" ht="63.75">
      <c r="A1994" s="265">
        <v>35</v>
      </c>
      <c r="B1994" s="190"/>
      <c r="C1994" s="266" t="s">
        <v>46</v>
      </c>
      <c r="D1994" s="267">
        <v>43903</v>
      </c>
      <c r="E1994" s="237" t="s">
        <v>4647</v>
      </c>
      <c r="F1994" s="237" t="s">
        <v>3</v>
      </c>
      <c r="G1994" s="237">
        <v>1831526</v>
      </c>
      <c r="H1994" s="190"/>
      <c r="I1994" s="248" t="s">
        <v>5400</v>
      </c>
      <c r="J1994" s="190"/>
      <c r="K1994" s="190"/>
      <c r="L1994" s="190"/>
      <c r="M1994" s="190"/>
      <c r="N1994" s="268">
        <v>0</v>
      </c>
      <c r="O1994" s="268">
        <v>780</v>
      </c>
      <c r="P1994" s="190" t="s">
        <v>657</v>
      </c>
      <c r="Q1994" s="375"/>
    </row>
    <row r="1995" spans="1:17" ht="51">
      <c r="A1995" s="265">
        <v>35</v>
      </c>
      <c r="B1995" s="190"/>
      <c r="C1995" s="266" t="s">
        <v>46</v>
      </c>
      <c r="D1995" s="267">
        <v>43903</v>
      </c>
      <c r="E1995" s="237" t="s">
        <v>4648</v>
      </c>
      <c r="F1995" s="237" t="s">
        <v>3</v>
      </c>
      <c r="G1995" s="237">
        <v>1831527</v>
      </c>
      <c r="H1995" s="190"/>
      <c r="I1995" s="248" t="s">
        <v>5401</v>
      </c>
      <c r="J1995" s="190"/>
      <c r="K1995" s="190"/>
      <c r="L1995" s="190"/>
      <c r="M1995" s="190"/>
      <c r="N1995" s="268">
        <v>0</v>
      </c>
      <c r="O1995" s="268">
        <v>620</v>
      </c>
      <c r="P1995" s="190" t="s">
        <v>657</v>
      </c>
      <c r="Q1995" s="375"/>
    </row>
    <row r="1996" spans="1:17" ht="38.25">
      <c r="A1996" s="265">
        <v>25</v>
      </c>
      <c r="B1996" s="190"/>
      <c r="C1996" s="266" t="s">
        <v>45</v>
      </c>
      <c r="D1996" s="267">
        <v>43903</v>
      </c>
      <c r="E1996" s="237" t="s">
        <v>4649</v>
      </c>
      <c r="F1996" s="237" t="s">
        <v>3</v>
      </c>
      <c r="G1996" s="237">
        <v>1831539</v>
      </c>
      <c r="H1996" s="190"/>
      <c r="I1996" s="248" t="s">
        <v>5402</v>
      </c>
      <c r="J1996" s="190"/>
      <c r="K1996" s="190"/>
      <c r="L1996" s="190"/>
      <c r="M1996" s="190"/>
      <c r="N1996" s="268">
        <v>0</v>
      </c>
      <c r="O1996" s="268">
        <v>392.42</v>
      </c>
      <c r="P1996" s="190" t="s">
        <v>657</v>
      </c>
      <c r="Q1996" s="375"/>
    </row>
    <row r="1997" spans="1:17" ht="51">
      <c r="A1997" s="265" t="s">
        <v>553</v>
      </c>
      <c r="B1997" s="190"/>
      <c r="C1997" s="266" t="s">
        <v>605</v>
      </c>
      <c r="D1997" s="267">
        <v>43903</v>
      </c>
      <c r="E1997" s="237" t="s">
        <v>4650</v>
      </c>
      <c r="F1997" s="237" t="s">
        <v>3</v>
      </c>
      <c r="G1997" s="237">
        <v>1831548</v>
      </c>
      <c r="H1997" s="190"/>
      <c r="I1997" s="248" t="s">
        <v>5403</v>
      </c>
      <c r="J1997" s="190"/>
      <c r="K1997" s="190"/>
      <c r="L1997" s="190"/>
      <c r="M1997" s="190"/>
      <c r="N1997" s="268">
        <v>0</v>
      </c>
      <c r="O1997" s="268">
        <v>2559.8000000000002</v>
      </c>
      <c r="P1997" s="190" t="s">
        <v>657</v>
      </c>
      <c r="Q1997" s="375"/>
    </row>
    <row r="1998" spans="1:17" ht="51">
      <c r="A1998" s="265">
        <v>132</v>
      </c>
      <c r="B1998" s="190"/>
      <c r="C1998" s="266" t="s">
        <v>67</v>
      </c>
      <c r="D1998" s="267">
        <v>43903</v>
      </c>
      <c r="E1998" s="237" t="s">
        <v>4651</v>
      </c>
      <c r="F1998" s="237" t="s">
        <v>3</v>
      </c>
      <c r="G1998" s="237">
        <v>1831563</v>
      </c>
      <c r="H1998" s="190"/>
      <c r="I1998" s="248" t="s">
        <v>5404</v>
      </c>
      <c r="J1998" s="190"/>
      <c r="K1998" s="190"/>
      <c r="L1998" s="190"/>
      <c r="M1998" s="190"/>
      <c r="N1998" s="268">
        <v>0</v>
      </c>
      <c r="O1998" s="268">
        <v>352</v>
      </c>
      <c r="P1998" s="190" t="s">
        <v>657</v>
      </c>
      <c r="Q1998" s="375"/>
    </row>
    <row r="1999" spans="1:17" ht="51">
      <c r="A1999" s="265" t="s">
        <v>553</v>
      </c>
      <c r="B1999" s="190"/>
      <c r="C1999" s="266" t="s">
        <v>605</v>
      </c>
      <c r="D1999" s="267">
        <v>43903</v>
      </c>
      <c r="E1999" s="237" t="s">
        <v>4652</v>
      </c>
      <c r="F1999" s="237" t="s">
        <v>3</v>
      </c>
      <c r="G1999" s="237">
        <v>1831576</v>
      </c>
      <c r="H1999" s="190"/>
      <c r="I1999" s="248" t="s">
        <v>5405</v>
      </c>
      <c r="J1999" s="190"/>
      <c r="K1999" s="190"/>
      <c r="L1999" s="190"/>
      <c r="M1999" s="190"/>
      <c r="N1999" s="268">
        <v>0</v>
      </c>
      <c r="O1999" s="268">
        <v>8000</v>
      </c>
      <c r="P1999" s="190" t="s">
        <v>657</v>
      </c>
      <c r="Q1999" s="375"/>
    </row>
    <row r="2000" spans="1:17" ht="51">
      <c r="A2000" s="265">
        <v>291</v>
      </c>
      <c r="B2000" s="190"/>
      <c r="C2000" s="266" t="s">
        <v>128</v>
      </c>
      <c r="D2000" s="267">
        <v>43903</v>
      </c>
      <c r="E2000" s="237" t="s">
        <v>4653</v>
      </c>
      <c r="F2000" s="237" t="s">
        <v>3</v>
      </c>
      <c r="G2000" s="237">
        <v>1831577</v>
      </c>
      <c r="H2000" s="190"/>
      <c r="I2000" s="248" t="s">
        <v>5406</v>
      </c>
      <c r="J2000" s="190"/>
      <c r="K2000" s="190"/>
      <c r="L2000" s="190"/>
      <c r="M2000" s="190"/>
      <c r="N2000" s="268">
        <v>0</v>
      </c>
      <c r="O2000" s="268">
        <v>429.26</v>
      </c>
      <c r="P2000" s="190" t="s">
        <v>657</v>
      </c>
      <c r="Q2000" s="375"/>
    </row>
    <row r="2001" spans="1:17" ht="38.25">
      <c r="A2001" s="265">
        <v>580</v>
      </c>
      <c r="B2001" s="190"/>
      <c r="C2001" s="266" t="s">
        <v>178</v>
      </c>
      <c r="D2001" s="267">
        <v>43903</v>
      </c>
      <c r="E2001" s="237" t="s">
        <v>4654</v>
      </c>
      <c r="F2001" s="237" t="s">
        <v>3</v>
      </c>
      <c r="G2001" s="237">
        <v>1831597</v>
      </c>
      <c r="H2001" s="190"/>
      <c r="I2001" s="248" t="s">
        <v>5407</v>
      </c>
      <c r="J2001" s="190"/>
      <c r="K2001" s="190"/>
      <c r="L2001" s="190"/>
      <c r="M2001" s="190"/>
      <c r="N2001" s="268">
        <v>0</v>
      </c>
      <c r="O2001" s="268">
        <v>5</v>
      </c>
      <c r="P2001" s="190" t="s">
        <v>657</v>
      </c>
      <c r="Q2001" s="375"/>
    </row>
    <row r="2002" spans="1:17" ht="63.75">
      <c r="A2002" s="265">
        <v>340</v>
      </c>
      <c r="B2002" s="190"/>
      <c r="C2002" s="266" t="s">
        <v>145</v>
      </c>
      <c r="D2002" s="267">
        <v>43903</v>
      </c>
      <c r="E2002" s="237" t="s">
        <v>4655</v>
      </c>
      <c r="F2002" s="237" t="s">
        <v>3</v>
      </c>
      <c r="G2002" s="237">
        <v>1831606</v>
      </c>
      <c r="H2002" s="190"/>
      <c r="I2002" s="248" t="s">
        <v>5408</v>
      </c>
      <c r="J2002" s="190"/>
      <c r="K2002" s="190"/>
      <c r="L2002" s="190"/>
      <c r="M2002" s="190"/>
      <c r="N2002" s="268">
        <v>0</v>
      </c>
      <c r="O2002" s="268">
        <v>71.739999999999995</v>
      </c>
      <c r="P2002" s="190" t="s">
        <v>657</v>
      </c>
      <c r="Q2002" s="375"/>
    </row>
    <row r="2003" spans="1:17" ht="51">
      <c r="A2003" s="265">
        <v>340</v>
      </c>
      <c r="B2003" s="190"/>
      <c r="C2003" s="266" t="s">
        <v>145</v>
      </c>
      <c r="D2003" s="267">
        <v>43903</v>
      </c>
      <c r="E2003" s="237" t="s">
        <v>4656</v>
      </c>
      <c r="F2003" s="237" t="s">
        <v>3</v>
      </c>
      <c r="G2003" s="237">
        <v>1831607</v>
      </c>
      <c r="H2003" s="190"/>
      <c r="I2003" s="248" t="s">
        <v>5409</v>
      </c>
      <c r="J2003" s="190"/>
      <c r="K2003" s="190"/>
      <c r="L2003" s="190"/>
      <c r="M2003" s="190"/>
      <c r="N2003" s="268">
        <v>0</v>
      </c>
      <c r="O2003" s="268">
        <v>111.33</v>
      </c>
      <c r="P2003" s="190" t="s">
        <v>657</v>
      </c>
      <c r="Q2003" s="375"/>
    </row>
    <row r="2004" spans="1:17" ht="63.75">
      <c r="A2004" s="265">
        <v>340</v>
      </c>
      <c r="B2004" s="190"/>
      <c r="C2004" s="266" t="s">
        <v>145</v>
      </c>
      <c r="D2004" s="267">
        <v>43903</v>
      </c>
      <c r="E2004" s="237" t="s">
        <v>4657</v>
      </c>
      <c r="F2004" s="237" t="s">
        <v>3</v>
      </c>
      <c r="G2004" s="237">
        <v>1831608</v>
      </c>
      <c r="H2004" s="190"/>
      <c r="I2004" s="248" t="s">
        <v>5410</v>
      </c>
      <c r="J2004" s="190"/>
      <c r="K2004" s="190"/>
      <c r="L2004" s="190"/>
      <c r="M2004" s="190"/>
      <c r="N2004" s="268">
        <v>0</v>
      </c>
      <c r="O2004" s="268">
        <v>71.739999999999995</v>
      </c>
      <c r="P2004" s="190" t="s">
        <v>657</v>
      </c>
      <c r="Q2004" s="375"/>
    </row>
    <row r="2005" spans="1:17" ht="63.75">
      <c r="A2005" s="265">
        <v>340</v>
      </c>
      <c r="B2005" s="190"/>
      <c r="C2005" s="266" t="s">
        <v>145</v>
      </c>
      <c r="D2005" s="267">
        <v>43903</v>
      </c>
      <c r="E2005" s="237" t="s">
        <v>4658</v>
      </c>
      <c r="F2005" s="237" t="s">
        <v>3</v>
      </c>
      <c r="G2005" s="237">
        <v>1831610</v>
      </c>
      <c r="H2005" s="190"/>
      <c r="I2005" s="248" t="s">
        <v>5411</v>
      </c>
      <c r="J2005" s="190"/>
      <c r="K2005" s="190"/>
      <c r="L2005" s="190"/>
      <c r="M2005" s="190"/>
      <c r="N2005" s="268">
        <v>0</v>
      </c>
      <c r="O2005" s="268">
        <v>111.33</v>
      </c>
      <c r="P2005" s="190" t="s">
        <v>657</v>
      </c>
      <c r="Q2005" s="375"/>
    </row>
    <row r="2006" spans="1:17" ht="63.75">
      <c r="A2006" s="265">
        <v>340</v>
      </c>
      <c r="B2006" s="190"/>
      <c r="C2006" s="266" t="s">
        <v>145</v>
      </c>
      <c r="D2006" s="267">
        <v>43903</v>
      </c>
      <c r="E2006" s="237" t="s">
        <v>4659</v>
      </c>
      <c r="F2006" s="237" t="s">
        <v>3</v>
      </c>
      <c r="G2006" s="237">
        <v>1831611</v>
      </c>
      <c r="H2006" s="190"/>
      <c r="I2006" s="248" t="s">
        <v>5412</v>
      </c>
      <c r="J2006" s="190"/>
      <c r="K2006" s="190"/>
      <c r="L2006" s="190"/>
      <c r="M2006" s="190"/>
      <c r="N2006" s="268">
        <v>0</v>
      </c>
      <c r="O2006" s="268">
        <v>111.33</v>
      </c>
      <c r="P2006" s="190" t="s">
        <v>657</v>
      </c>
      <c r="Q2006" s="375"/>
    </row>
    <row r="2007" spans="1:17" ht="63.75">
      <c r="A2007" s="265">
        <v>340</v>
      </c>
      <c r="B2007" s="190"/>
      <c r="C2007" s="266" t="s">
        <v>145</v>
      </c>
      <c r="D2007" s="267">
        <v>43903</v>
      </c>
      <c r="E2007" s="237" t="s">
        <v>4660</v>
      </c>
      <c r="F2007" s="237" t="s">
        <v>3</v>
      </c>
      <c r="G2007" s="237">
        <v>1831612</v>
      </c>
      <c r="H2007" s="190"/>
      <c r="I2007" s="248" t="s">
        <v>5413</v>
      </c>
      <c r="J2007" s="190"/>
      <c r="K2007" s="190"/>
      <c r="L2007" s="190"/>
      <c r="M2007" s="190"/>
      <c r="N2007" s="268">
        <v>0</v>
      </c>
      <c r="O2007" s="268">
        <v>143.47</v>
      </c>
      <c r="P2007" s="190" t="s">
        <v>657</v>
      </c>
      <c r="Q2007" s="375"/>
    </row>
    <row r="2008" spans="1:17" ht="38.25">
      <c r="A2008" s="265">
        <v>590</v>
      </c>
      <c r="B2008" s="190"/>
      <c r="C2008" s="266" t="s">
        <v>1388</v>
      </c>
      <c r="D2008" s="267">
        <v>43903</v>
      </c>
      <c r="E2008" s="237" t="s">
        <v>4661</v>
      </c>
      <c r="F2008" s="237" t="s">
        <v>3</v>
      </c>
      <c r="G2008" s="237">
        <v>1831659</v>
      </c>
      <c r="H2008" s="190"/>
      <c r="I2008" s="248" t="s">
        <v>5414</v>
      </c>
      <c r="J2008" s="190"/>
      <c r="K2008" s="190"/>
      <c r="L2008" s="190"/>
      <c r="M2008" s="190"/>
      <c r="N2008" s="268">
        <v>0</v>
      </c>
      <c r="O2008" s="268">
        <v>541.5</v>
      </c>
      <c r="P2008" s="190" t="s">
        <v>657</v>
      </c>
      <c r="Q2008" s="375"/>
    </row>
    <row r="2009" spans="1:17" ht="51">
      <c r="A2009" s="265">
        <v>293</v>
      </c>
      <c r="B2009" s="190"/>
      <c r="C2009" s="266" t="s">
        <v>130</v>
      </c>
      <c r="D2009" s="267">
        <v>43903</v>
      </c>
      <c r="E2009" s="237" t="s">
        <v>4662</v>
      </c>
      <c r="F2009" s="237" t="s">
        <v>3</v>
      </c>
      <c r="G2009" s="237">
        <v>1831663</v>
      </c>
      <c r="H2009" s="190"/>
      <c r="I2009" s="248" t="s">
        <v>5415</v>
      </c>
      <c r="J2009" s="190"/>
      <c r="K2009" s="190"/>
      <c r="L2009" s="190"/>
      <c r="M2009" s="190"/>
      <c r="N2009" s="268">
        <v>0</v>
      </c>
      <c r="O2009" s="268">
        <v>81</v>
      </c>
      <c r="P2009" s="190" t="s">
        <v>657</v>
      </c>
      <c r="Q2009" s="375"/>
    </row>
    <row r="2010" spans="1:17" ht="51">
      <c r="A2010" s="265">
        <v>15</v>
      </c>
      <c r="B2010" s="190"/>
      <c r="C2010" s="266" t="s">
        <v>42</v>
      </c>
      <c r="D2010" s="267">
        <v>43903</v>
      </c>
      <c r="E2010" s="237" t="s">
        <v>4663</v>
      </c>
      <c r="F2010" s="237" t="s">
        <v>3</v>
      </c>
      <c r="G2010" s="237">
        <v>1831678</v>
      </c>
      <c r="H2010" s="190"/>
      <c r="I2010" s="248" t="s">
        <v>5416</v>
      </c>
      <c r="J2010" s="190"/>
      <c r="K2010" s="190"/>
      <c r="L2010" s="190"/>
      <c r="M2010" s="190"/>
      <c r="N2010" s="268">
        <v>0</v>
      </c>
      <c r="O2010" s="268">
        <v>30</v>
      </c>
      <c r="P2010" s="190" t="s">
        <v>657</v>
      </c>
      <c r="Q2010" s="375"/>
    </row>
    <row r="2011" spans="1:17" ht="63.75">
      <c r="A2011" s="265">
        <v>595</v>
      </c>
      <c r="B2011" s="190"/>
      <c r="C2011" s="266" t="s">
        <v>629</v>
      </c>
      <c r="D2011" s="267">
        <v>43903</v>
      </c>
      <c r="E2011" s="237" t="s">
        <v>4664</v>
      </c>
      <c r="F2011" s="237" t="s">
        <v>3</v>
      </c>
      <c r="G2011" s="237">
        <v>1831500</v>
      </c>
      <c r="H2011" s="190"/>
      <c r="I2011" s="248" t="s">
        <v>5417</v>
      </c>
      <c r="J2011" s="190"/>
      <c r="K2011" s="190"/>
      <c r="L2011" s="190"/>
      <c r="M2011" s="190"/>
      <c r="N2011" s="268">
        <v>0</v>
      </c>
      <c r="O2011" s="268">
        <v>500</v>
      </c>
      <c r="P2011" s="190" t="s">
        <v>657</v>
      </c>
      <c r="Q2011" s="375"/>
    </row>
    <row r="2012" spans="1:17" ht="51">
      <c r="A2012" s="265">
        <v>41</v>
      </c>
      <c r="B2012" s="190"/>
      <c r="C2012" s="266" t="s">
        <v>47</v>
      </c>
      <c r="D2012" s="267">
        <v>43903</v>
      </c>
      <c r="E2012" s="237" t="s">
        <v>4665</v>
      </c>
      <c r="F2012" s="237" t="s">
        <v>3</v>
      </c>
      <c r="G2012" s="237">
        <v>1831507</v>
      </c>
      <c r="H2012" s="190"/>
      <c r="I2012" s="248" t="s">
        <v>5418</v>
      </c>
      <c r="J2012" s="190"/>
      <c r="K2012" s="190"/>
      <c r="L2012" s="190"/>
      <c r="M2012" s="190"/>
      <c r="N2012" s="268">
        <v>0</v>
      </c>
      <c r="O2012" s="268">
        <v>979536.58</v>
      </c>
      <c r="P2012" s="190" t="s">
        <v>657</v>
      </c>
      <c r="Q2012" s="375"/>
    </row>
    <row r="2013" spans="1:17" ht="51">
      <c r="A2013" s="265">
        <v>41</v>
      </c>
      <c r="B2013" s="190"/>
      <c r="C2013" s="266" t="s">
        <v>47</v>
      </c>
      <c r="D2013" s="267">
        <v>43903</v>
      </c>
      <c r="E2013" s="237" t="s">
        <v>4666</v>
      </c>
      <c r="F2013" s="237" t="s">
        <v>3</v>
      </c>
      <c r="G2013" s="237">
        <v>1831509</v>
      </c>
      <c r="H2013" s="190"/>
      <c r="I2013" s="248" t="s">
        <v>5419</v>
      </c>
      <c r="J2013" s="190"/>
      <c r="K2013" s="190"/>
      <c r="L2013" s="190"/>
      <c r="M2013" s="190"/>
      <c r="N2013" s="268">
        <v>0</v>
      </c>
      <c r="O2013" s="268">
        <v>108510.3</v>
      </c>
      <c r="P2013" s="190" t="s">
        <v>657</v>
      </c>
      <c r="Q2013" s="375"/>
    </row>
    <row r="2014" spans="1:17" ht="51">
      <c r="A2014" s="265" t="s">
        <v>556</v>
      </c>
      <c r="B2014" s="190"/>
      <c r="C2014" s="266" t="s">
        <v>714</v>
      </c>
      <c r="D2014" s="267">
        <v>43903</v>
      </c>
      <c r="E2014" s="237" t="s">
        <v>4667</v>
      </c>
      <c r="F2014" s="237" t="s">
        <v>3</v>
      </c>
      <c r="G2014" s="237">
        <v>1831564</v>
      </c>
      <c r="H2014" s="190"/>
      <c r="I2014" s="248" t="s">
        <v>5420</v>
      </c>
      <c r="J2014" s="190"/>
      <c r="K2014" s="190"/>
      <c r="L2014" s="190"/>
      <c r="M2014" s="190"/>
      <c r="N2014" s="268">
        <v>0</v>
      </c>
      <c r="O2014" s="268">
        <v>5059928.33</v>
      </c>
      <c r="P2014" s="190" t="s">
        <v>657</v>
      </c>
      <c r="Q2014" s="375"/>
    </row>
    <row r="2015" spans="1:17" ht="63.75">
      <c r="A2015" s="265">
        <v>592</v>
      </c>
      <c r="B2015" s="190"/>
      <c r="C2015" s="266" t="s">
        <v>634</v>
      </c>
      <c r="D2015" s="267">
        <v>43903</v>
      </c>
      <c r="E2015" s="237" t="s">
        <v>4668</v>
      </c>
      <c r="F2015" s="237" t="s">
        <v>3</v>
      </c>
      <c r="G2015" s="237">
        <v>1831594</v>
      </c>
      <c r="H2015" s="190"/>
      <c r="I2015" s="248" t="s">
        <v>5421</v>
      </c>
      <c r="J2015" s="190"/>
      <c r="K2015" s="190"/>
      <c r="L2015" s="190"/>
      <c r="M2015" s="190"/>
      <c r="N2015" s="268">
        <v>0</v>
      </c>
      <c r="O2015" s="268">
        <v>35353</v>
      </c>
      <c r="P2015" s="190" t="s">
        <v>657</v>
      </c>
      <c r="Q2015" s="375"/>
    </row>
    <row r="2016" spans="1:17" ht="51">
      <c r="A2016" s="265">
        <v>522</v>
      </c>
      <c r="B2016" s="190"/>
      <c r="C2016" s="266" t="s">
        <v>172</v>
      </c>
      <c r="D2016" s="267">
        <v>43903</v>
      </c>
      <c r="E2016" s="237" t="s">
        <v>4669</v>
      </c>
      <c r="F2016" s="237" t="s">
        <v>3</v>
      </c>
      <c r="G2016" s="237">
        <v>1831713</v>
      </c>
      <c r="H2016" s="190"/>
      <c r="I2016" s="248" t="s">
        <v>3737</v>
      </c>
      <c r="J2016" s="190"/>
      <c r="K2016" s="190"/>
      <c r="L2016" s="190"/>
      <c r="M2016" s="190"/>
      <c r="N2016" s="268">
        <v>0</v>
      </c>
      <c r="O2016" s="268">
        <v>357.44</v>
      </c>
      <c r="P2016" s="190" t="s">
        <v>657</v>
      </c>
      <c r="Q2016" s="375"/>
    </row>
    <row r="2017" spans="1:17" ht="76.5">
      <c r="A2017" s="265">
        <v>513</v>
      </c>
      <c r="B2017" s="190"/>
      <c r="C2017" s="266" t="s">
        <v>169</v>
      </c>
      <c r="D2017" s="267">
        <v>43903</v>
      </c>
      <c r="E2017" s="237" t="s">
        <v>4670</v>
      </c>
      <c r="F2017" s="237" t="s">
        <v>15</v>
      </c>
      <c r="G2017" s="237">
        <v>1296675</v>
      </c>
      <c r="H2017" s="190"/>
      <c r="I2017" s="248" t="s">
        <v>5422</v>
      </c>
      <c r="J2017" s="190"/>
      <c r="K2017" s="190"/>
      <c r="L2017" s="190"/>
      <c r="M2017" s="190"/>
      <c r="N2017" s="268">
        <v>34566.839999999997</v>
      </c>
      <c r="O2017" s="268">
        <v>0</v>
      </c>
      <c r="P2017" s="190" t="s">
        <v>657</v>
      </c>
      <c r="Q2017" s="375"/>
    </row>
    <row r="2018" spans="1:17" ht="76.5">
      <c r="A2018" s="265">
        <v>513</v>
      </c>
      <c r="B2018" s="190"/>
      <c r="C2018" s="266" t="s">
        <v>169</v>
      </c>
      <c r="D2018" s="267">
        <v>43903</v>
      </c>
      <c r="E2018" s="237" t="s">
        <v>4671</v>
      </c>
      <c r="F2018" s="237" t="s">
        <v>15</v>
      </c>
      <c r="G2018" s="237">
        <v>1296677</v>
      </c>
      <c r="H2018" s="190"/>
      <c r="I2018" s="248" t="s">
        <v>5423</v>
      </c>
      <c r="J2018" s="190"/>
      <c r="K2018" s="190"/>
      <c r="L2018" s="190"/>
      <c r="M2018" s="190"/>
      <c r="N2018" s="268">
        <v>94570.99</v>
      </c>
      <c r="O2018" s="268">
        <v>0</v>
      </c>
      <c r="P2018" s="190" t="s">
        <v>657</v>
      </c>
      <c r="Q2018" s="375"/>
    </row>
    <row r="2019" spans="1:17" ht="63.75">
      <c r="A2019" s="265">
        <v>513</v>
      </c>
      <c r="B2019" s="190"/>
      <c r="C2019" s="266" t="s">
        <v>169</v>
      </c>
      <c r="D2019" s="267">
        <v>43903</v>
      </c>
      <c r="E2019" s="237" t="s">
        <v>4672</v>
      </c>
      <c r="F2019" s="237" t="s">
        <v>15</v>
      </c>
      <c r="G2019" s="237">
        <v>1297162</v>
      </c>
      <c r="H2019" s="190"/>
      <c r="I2019" s="248" t="s">
        <v>5424</v>
      </c>
      <c r="J2019" s="190"/>
      <c r="K2019" s="190"/>
      <c r="L2019" s="190"/>
      <c r="M2019" s="190"/>
      <c r="N2019" s="268">
        <v>50</v>
      </c>
      <c r="O2019" s="268">
        <v>0</v>
      </c>
      <c r="P2019" s="190" t="s">
        <v>657</v>
      </c>
      <c r="Q2019" s="375"/>
    </row>
    <row r="2020" spans="1:17" ht="76.5">
      <c r="A2020" s="265">
        <v>513</v>
      </c>
      <c r="B2020" s="190"/>
      <c r="C2020" s="266" t="s">
        <v>169</v>
      </c>
      <c r="D2020" s="267">
        <v>43903</v>
      </c>
      <c r="E2020" s="237" t="s">
        <v>4673</v>
      </c>
      <c r="F2020" s="237" t="s">
        <v>15</v>
      </c>
      <c r="G2020" s="237">
        <v>1297164</v>
      </c>
      <c r="H2020" s="190"/>
      <c r="I2020" s="248" t="s">
        <v>5425</v>
      </c>
      <c r="J2020" s="190"/>
      <c r="K2020" s="190"/>
      <c r="L2020" s="190"/>
      <c r="M2020" s="190"/>
      <c r="N2020" s="268">
        <v>50</v>
      </c>
      <c r="O2020" s="268">
        <v>0</v>
      </c>
      <c r="P2020" s="190" t="s">
        <v>657</v>
      </c>
      <c r="Q2020" s="375"/>
    </row>
    <row r="2021" spans="1:17" ht="51">
      <c r="A2021" s="265">
        <v>513</v>
      </c>
      <c r="B2021" s="190"/>
      <c r="C2021" s="266" t="s">
        <v>169</v>
      </c>
      <c r="D2021" s="267">
        <v>43903</v>
      </c>
      <c r="E2021" s="237" t="s">
        <v>4674</v>
      </c>
      <c r="F2021" s="237" t="s">
        <v>15</v>
      </c>
      <c r="G2021" s="237">
        <v>1297166</v>
      </c>
      <c r="H2021" s="190"/>
      <c r="I2021" s="248" t="s">
        <v>1367</v>
      </c>
      <c r="J2021" s="190"/>
      <c r="K2021" s="190"/>
      <c r="L2021" s="190"/>
      <c r="M2021" s="190"/>
      <c r="N2021" s="268">
        <v>50</v>
      </c>
      <c r="O2021" s="268">
        <v>0</v>
      </c>
      <c r="P2021" s="190" t="s">
        <v>657</v>
      </c>
      <c r="Q2021" s="375"/>
    </row>
    <row r="2022" spans="1:17" ht="51">
      <c r="A2022" s="265">
        <v>513</v>
      </c>
      <c r="B2022" s="190"/>
      <c r="C2022" s="266" t="s">
        <v>169</v>
      </c>
      <c r="D2022" s="267">
        <v>43903</v>
      </c>
      <c r="E2022" s="237" t="s">
        <v>4675</v>
      </c>
      <c r="F2022" s="237" t="s">
        <v>15</v>
      </c>
      <c r="G2022" s="237">
        <v>1297168</v>
      </c>
      <c r="H2022" s="190"/>
      <c r="I2022" s="248" t="s">
        <v>5426</v>
      </c>
      <c r="J2022" s="190"/>
      <c r="K2022" s="190"/>
      <c r="L2022" s="190"/>
      <c r="M2022" s="190"/>
      <c r="N2022" s="268">
        <v>50</v>
      </c>
      <c r="O2022" s="268">
        <v>0</v>
      </c>
      <c r="P2022" s="190" t="s">
        <v>657</v>
      </c>
      <c r="Q2022" s="375"/>
    </row>
    <row r="2023" spans="1:17" ht="76.5">
      <c r="A2023" s="265" t="s">
        <v>554</v>
      </c>
      <c r="B2023" s="190"/>
      <c r="C2023" s="266" t="s">
        <v>726</v>
      </c>
      <c r="D2023" s="267">
        <v>43903</v>
      </c>
      <c r="E2023" s="237" t="s">
        <v>4676</v>
      </c>
      <c r="F2023" s="237" t="s">
        <v>11</v>
      </c>
      <c r="G2023" s="237">
        <v>980723</v>
      </c>
      <c r="H2023" s="190"/>
      <c r="I2023" s="248" t="s">
        <v>5427</v>
      </c>
      <c r="J2023" s="190"/>
      <c r="K2023" s="190"/>
      <c r="L2023" s="190"/>
      <c r="M2023" s="190"/>
      <c r="N2023" s="268">
        <v>50</v>
      </c>
      <c r="O2023" s="268">
        <v>0</v>
      </c>
      <c r="P2023" s="190" t="s">
        <v>657</v>
      </c>
      <c r="Q2023" s="375"/>
    </row>
    <row r="2024" spans="1:17" ht="76.5">
      <c r="A2024" s="265" t="s">
        <v>554</v>
      </c>
      <c r="B2024" s="190"/>
      <c r="C2024" s="266" t="s">
        <v>726</v>
      </c>
      <c r="D2024" s="267">
        <v>43903</v>
      </c>
      <c r="E2024" s="237" t="s">
        <v>4677</v>
      </c>
      <c r="F2024" s="237" t="s">
        <v>13</v>
      </c>
      <c r="G2024" s="237">
        <v>980722</v>
      </c>
      <c r="H2024" s="190"/>
      <c r="I2024" s="248" t="s">
        <v>5428</v>
      </c>
      <c r="J2024" s="190"/>
      <c r="K2024" s="190"/>
      <c r="L2024" s="190"/>
      <c r="M2024" s="190"/>
      <c r="N2024" s="268">
        <v>557788.87</v>
      </c>
      <c r="O2024" s="268">
        <v>0</v>
      </c>
      <c r="P2024" s="190" t="s">
        <v>657</v>
      </c>
      <c r="Q2024" s="375"/>
    </row>
    <row r="2025" spans="1:17" ht="51">
      <c r="A2025" s="265">
        <v>904</v>
      </c>
      <c r="B2025" s="190"/>
      <c r="C2025" s="266" t="s">
        <v>202</v>
      </c>
      <c r="D2025" s="267">
        <v>43906</v>
      </c>
      <c r="E2025" s="237" t="s">
        <v>4678</v>
      </c>
      <c r="F2025" s="237" t="s">
        <v>3</v>
      </c>
      <c r="G2025" s="237">
        <v>1831904</v>
      </c>
      <c r="H2025" s="190"/>
      <c r="I2025" s="248" t="s">
        <v>5429</v>
      </c>
      <c r="J2025" s="190"/>
      <c r="K2025" s="190"/>
      <c r="L2025" s="190"/>
      <c r="M2025" s="190"/>
      <c r="N2025" s="268">
        <v>0</v>
      </c>
      <c r="O2025" s="268">
        <v>703.5</v>
      </c>
      <c r="P2025" s="190" t="s">
        <v>657</v>
      </c>
      <c r="Q2025" s="375"/>
    </row>
    <row r="2026" spans="1:17" ht="38.25">
      <c r="A2026" s="265">
        <v>15</v>
      </c>
      <c r="B2026" s="190"/>
      <c r="C2026" s="266" t="s">
        <v>42</v>
      </c>
      <c r="D2026" s="267">
        <v>43906</v>
      </c>
      <c r="E2026" s="237" t="s">
        <v>4679</v>
      </c>
      <c r="F2026" s="237" t="s">
        <v>3</v>
      </c>
      <c r="G2026" s="237">
        <v>1831912</v>
      </c>
      <c r="H2026" s="190"/>
      <c r="I2026" s="248" t="s">
        <v>5430</v>
      </c>
      <c r="J2026" s="190"/>
      <c r="K2026" s="190"/>
      <c r="L2026" s="190"/>
      <c r="M2026" s="190"/>
      <c r="N2026" s="268">
        <v>0</v>
      </c>
      <c r="O2026" s="268">
        <v>2248.39</v>
      </c>
      <c r="P2026" s="190" t="s">
        <v>657</v>
      </c>
      <c r="Q2026" s="375"/>
    </row>
    <row r="2027" spans="1:17" ht="38.25">
      <c r="A2027" s="265" t="s">
        <v>562</v>
      </c>
      <c r="B2027" s="190"/>
      <c r="C2027" s="266" t="s">
        <v>604</v>
      </c>
      <c r="D2027" s="267">
        <v>43906</v>
      </c>
      <c r="E2027" s="237" t="s">
        <v>4680</v>
      </c>
      <c r="F2027" s="237" t="s">
        <v>3</v>
      </c>
      <c r="G2027" s="237">
        <v>1831922</v>
      </c>
      <c r="H2027" s="190"/>
      <c r="I2027" s="248" t="s">
        <v>5431</v>
      </c>
      <c r="J2027" s="190"/>
      <c r="K2027" s="190"/>
      <c r="L2027" s="190"/>
      <c r="M2027" s="190"/>
      <c r="N2027" s="268">
        <v>0</v>
      </c>
      <c r="O2027" s="268">
        <v>141.80000000000001</v>
      </c>
      <c r="P2027" s="190" t="s">
        <v>657</v>
      </c>
      <c r="Q2027" s="375"/>
    </row>
    <row r="2028" spans="1:17" ht="51">
      <c r="A2028" s="265">
        <v>66</v>
      </c>
      <c r="B2028" s="190"/>
      <c r="C2028" s="266" t="s">
        <v>52</v>
      </c>
      <c r="D2028" s="267">
        <v>43906</v>
      </c>
      <c r="E2028" s="237" t="s">
        <v>4681</v>
      </c>
      <c r="F2028" s="237" t="s">
        <v>3</v>
      </c>
      <c r="G2028" s="237">
        <v>1831936</v>
      </c>
      <c r="H2028" s="190"/>
      <c r="I2028" s="248" t="s">
        <v>5432</v>
      </c>
      <c r="J2028" s="190"/>
      <c r="K2028" s="190"/>
      <c r="L2028" s="190"/>
      <c r="M2028" s="190"/>
      <c r="N2028" s="268">
        <v>0</v>
      </c>
      <c r="O2028" s="268">
        <v>30</v>
      </c>
      <c r="P2028" s="190" t="s">
        <v>657</v>
      </c>
      <c r="Q2028" s="375"/>
    </row>
    <row r="2029" spans="1:17" ht="51">
      <c r="A2029" s="265">
        <v>66</v>
      </c>
      <c r="B2029" s="190"/>
      <c r="C2029" s="266" t="s">
        <v>52</v>
      </c>
      <c r="D2029" s="267">
        <v>43906</v>
      </c>
      <c r="E2029" s="237" t="s">
        <v>4682</v>
      </c>
      <c r="F2029" s="237" t="s">
        <v>3</v>
      </c>
      <c r="G2029" s="237">
        <v>1831976</v>
      </c>
      <c r="H2029" s="190"/>
      <c r="I2029" s="248" t="s">
        <v>5433</v>
      </c>
      <c r="J2029" s="190"/>
      <c r="K2029" s="190"/>
      <c r="L2029" s="190"/>
      <c r="M2029" s="190"/>
      <c r="N2029" s="268">
        <v>0</v>
      </c>
      <c r="O2029" s="268">
        <v>30</v>
      </c>
      <c r="P2029" s="190" t="s">
        <v>657</v>
      </c>
      <c r="Q2029" s="375"/>
    </row>
    <row r="2030" spans="1:17" ht="51">
      <c r="A2030" s="265" t="s">
        <v>562</v>
      </c>
      <c r="B2030" s="190"/>
      <c r="C2030" s="266" t="s">
        <v>604</v>
      </c>
      <c r="D2030" s="267">
        <v>43906</v>
      </c>
      <c r="E2030" s="237" t="s">
        <v>4683</v>
      </c>
      <c r="F2030" s="237" t="s">
        <v>3</v>
      </c>
      <c r="G2030" s="237">
        <v>1831977</v>
      </c>
      <c r="H2030" s="190"/>
      <c r="I2030" s="248" t="s">
        <v>5434</v>
      </c>
      <c r="J2030" s="190"/>
      <c r="K2030" s="190"/>
      <c r="L2030" s="190"/>
      <c r="M2030" s="190"/>
      <c r="N2030" s="268">
        <v>0</v>
      </c>
      <c r="O2030" s="268">
        <v>7</v>
      </c>
      <c r="P2030" s="190" t="s">
        <v>657</v>
      </c>
      <c r="Q2030" s="375"/>
    </row>
    <row r="2031" spans="1:17" ht="51">
      <c r="A2031" s="265">
        <v>661</v>
      </c>
      <c r="B2031" s="190"/>
      <c r="C2031" s="266" t="s">
        <v>186</v>
      </c>
      <c r="D2031" s="267">
        <v>43906</v>
      </c>
      <c r="E2031" s="237" t="s">
        <v>4684</v>
      </c>
      <c r="F2031" s="237" t="s">
        <v>3</v>
      </c>
      <c r="G2031" s="237">
        <v>1831984</v>
      </c>
      <c r="H2031" s="190"/>
      <c r="I2031" s="248" t="s">
        <v>5435</v>
      </c>
      <c r="J2031" s="190"/>
      <c r="K2031" s="190"/>
      <c r="L2031" s="190"/>
      <c r="M2031" s="190"/>
      <c r="N2031" s="268">
        <v>0</v>
      </c>
      <c r="O2031" s="268">
        <v>462</v>
      </c>
      <c r="P2031" s="190" t="s">
        <v>657</v>
      </c>
      <c r="Q2031" s="375"/>
    </row>
    <row r="2032" spans="1:17" ht="63.75">
      <c r="A2032" s="265">
        <v>661</v>
      </c>
      <c r="B2032" s="190"/>
      <c r="C2032" s="266" t="s">
        <v>186</v>
      </c>
      <c r="D2032" s="267">
        <v>43906</v>
      </c>
      <c r="E2032" s="237" t="s">
        <v>4685</v>
      </c>
      <c r="F2032" s="237" t="s">
        <v>3</v>
      </c>
      <c r="G2032" s="237">
        <v>1831990</v>
      </c>
      <c r="H2032" s="190"/>
      <c r="I2032" s="248" t="s">
        <v>5436</v>
      </c>
      <c r="J2032" s="190"/>
      <c r="K2032" s="190"/>
      <c r="L2032" s="190"/>
      <c r="M2032" s="190"/>
      <c r="N2032" s="268">
        <v>0</v>
      </c>
      <c r="O2032" s="268">
        <v>2193</v>
      </c>
      <c r="P2032" s="190" t="s">
        <v>657</v>
      </c>
      <c r="Q2032" s="375"/>
    </row>
    <row r="2033" spans="1:17" ht="51">
      <c r="A2033" s="265">
        <v>35</v>
      </c>
      <c r="B2033" s="190"/>
      <c r="C2033" s="266" t="s">
        <v>46</v>
      </c>
      <c r="D2033" s="267">
        <v>43906</v>
      </c>
      <c r="E2033" s="237" t="s">
        <v>4686</v>
      </c>
      <c r="F2033" s="237" t="s">
        <v>3</v>
      </c>
      <c r="G2033" s="237">
        <v>1831998</v>
      </c>
      <c r="H2033" s="190"/>
      <c r="I2033" s="248" t="s">
        <v>5437</v>
      </c>
      <c r="J2033" s="190"/>
      <c r="K2033" s="190"/>
      <c r="L2033" s="190"/>
      <c r="M2033" s="190"/>
      <c r="N2033" s="268">
        <v>0</v>
      </c>
      <c r="O2033" s="268">
        <v>3232.3</v>
      </c>
      <c r="P2033" s="190" t="s">
        <v>657</v>
      </c>
      <c r="Q2033" s="375"/>
    </row>
    <row r="2034" spans="1:17" ht="63.75">
      <c r="A2034" s="265">
        <v>35</v>
      </c>
      <c r="B2034" s="190"/>
      <c r="C2034" s="266" t="s">
        <v>46</v>
      </c>
      <c r="D2034" s="267">
        <v>43906</v>
      </c>
      <c r="E2034" s="237" t="s">
        <v>4687</v>
      </c>
      <c r="F2034" s="237" t="s">
        <v>3</v>
      </c>
      <c r="G2034" s="237">
        <v>1832004</v>
      </c>
      <c r="H2034" s="190"/>
      <c r="I2034" s="248" t="s">
        <v>5438</v>
      </c>
      <c r="J2034" s="190"/>
      <c r="K2034" s="190"/>
      <c r="L2034" s="190"/>
      <c r="M2034" s="190"/>
      <c r="N2034" s="268">
        <v>0</v>
      </c>
      <c r="O2034" s="268">
        <v>13084.44</v>
      </c>
      <c r="P2034" s="190" t="s">
        <v>657</v>
      </c>
      <c r="Q2034" s="375"/>
    </row>
    <row r="2035" spans="1:17" ht="63.75">
      <c r="A2035" s="265" t="s">
        <v>553</v>
      </c>
      <c r="B2035" s="190"/>
      <c r="C2035" s="266" t="s">
        <v>605</v>
      </c>
      <c r="D2035" s="267">
        <v>43906</v>
      </c>
      <c r="E2035" s="237" t="s">
        <v>4688</v>
      </c>
      <c r="F2035" s="237" t="s">
        <v>3</v>
      </c>
      <c r="G2035" s="237">
        <v>1831928</v>
      </c>
      <c r="H2035" s="190"/>
      <c r="I2035" s="248" t="s">
        <v>5439</v>
      </c>
      <c r="J2035" s="190"/>
      <c r="K2035" s="190"/>
      <c r="L2035" s="190"/>
      <c r="M2035" s="190"/>
      <c r="N2035" s="268">
        <v>0</v>
      </c>
      <c r="O2035" s="268">
        <v>520</v>
      </c>
      <c r="P2035" s="190" t="s">
        <v>657</v>
      </c>
      <c r="Q2035" s="375"/>
    </row>
    <row r="2036" spans="1:17" ht="63.75">
      <c r="A2036" s="265">
        <v>291</v>
      </c>
      <c r="B2036" s="190"/>
      <c r="C2036" s="266" t="s">
        <v>128</v>
      </c>
      <c r="D2036" s="267">
        <v>43906</v>
      </c>
      <c r="E2036" s="237" t="s">
        <v>4689</v>
      </c>
      <c r="F2036" s="237" t="s">
        <v>6</v>
      </c>
      <c r="G2036" s="237">
        <v>1255452</v>
      </c>
      <c r="H2036" s="190"/>
      <c r="I2036" s="248" t="s">
        <v>5440</v>
      </c>
      <c r="J2036" s="190"/>
      <c r="K2036" s="190"/>
      <c r="L2036" s="190"/>
      <c r="M2036" s="190"/>
      <c r="N2036" s="268">
        <v>0</v>
      </c>
      <c r="O2036" s="268">
        <v>10161.6</v>
      </c>
      <c r="P2036" s="190" t="s">
        <v>657</v>
      </c>
      <c r="Q2036" s="375"/>
    </row>
    <row r="2037" spans="1:17" ht="51">
      <c r="A2037" s="265">
        <v>117</v>
      </c>
      <c r="B2037" s="190"/>
      <c r="C2037" s="266" t="s">
        <v>61</v>
      </c>
      <c r="D2037" s="267">
        <v>43906</v>
      </c>
      <c r="E2037" s="237" t="s">
        <v>4690</v>
      </c>
      <c r="F2037" s="237" t="s">
        <v>11</v>
      </c>
      <c r="G2037" s="237">
        <v>980733</v>
      </c>
      <c r="H2037" s="190"/>
      <c r="I2037" s="248" t="s">
        <v>5441</v>
      </c>
      <c r="J2037" s="190"/>
      <c r="K2037" s="190"/>
      <c r="L2037" s="190"/>
      <c r="M2037" s="190"/>
      <c r="N2037" s="268">
        <v>50</v>
      </c>
      <c r="O2037" s="268">
        <v>0</v>
      </c>
      <c r="P2037" s="190" t="s">
        <v>657</v>
      </c>
      <c r="Q2037" s="375"/>
    </row>
    <row r="2038" spans="1:17" ht="51">
      <c r="A2038" s="265">
        <v>117</v>
      </c>
      <c r="B2038" s="190"/>
      <c r="C2038" s="266" t="s">
        <v>61</v>
      </c>
      <c r="D2038" s="267">
        <v>43906</v>
      </c>
      <c r="E2038" s="237" t="s">
        <v>4691</v>
      </c>
      <c r="F2038" s="237" t="s">
        <v>11</v>
      </c>
      <c r="G2038" s="237">
        <v>980739</v>
      </c>
      <c r="H2038" s="190"/>
      <c r="I2038" s="248" t="s">
        <v>5442</v>
      </c>
      <c r="J2038" s="190"/>
      <c r="K2038" s="190"/>
      <c r="L2038" s="190"/>
      <c r="M2038" s="190"/>
      <c r="N2038" s="268">
        <v>50</v>
      </c>
      <c r="O2038" s="268">
        <v>0</v>
      </c>
      <c r="P2038" s="190" t="s">
        <v>657</v>
      </c>
      <c r="Q2038" s="375"/>
    </row>
    <row r="2039" spans="1:17" ht="63.75">
      <c r="A2039" s="265">
        <v>591</v>
      </c>
      <c r="B2039" s="190"/>
      <c r="C2039" s="266" t="s">
        <v>701</v>
      </c>
      <c r="D2039" s="267">
        <v>43906</v>
      </c>
      <c r="E2039" s="237" t="s">
        <v>4692</v>
      </c>
      <c r="F2039" s="237" t="s">
        <v>6</v>
      </c>
      <c r="G2039" s="237">
        <v>1255706</v>
      </c>
      <c r="H2039" s="190"/>
      <c r="I2039" s="248" t="s">
        <v>5443</v>
      </c>
      <c r="J2039" s="190"/>
      <c r="K2039" s="190"/>
      <c r="L2039" s="190"/>
      <c r="M2039" s="190"/>
      <c r="N2039" s="268">
        <v>0</v>
      </c>
      <c r="O2039" s="268">
        <v>3130</v>
      </c>
      <c r="P2039" s="190" t="s">
        <v>657</v>
      </c>
      <c r="Q2039" s="375"/>
    </row>
    <row r="2040" spans="1:17" ht="63.75">
      <c r="A2040" s="265" t="s">
        <v>554</v>
      </c>
      <c r="B2040" s="190"/>
      <c r="C2040" s="266" t="s">
        <v>726</v>
      </c>
      <c r="D2040" s="267">
        <v>43906</v>
      </c>
      <c r="E2040" s="237" t="s">
        <v>4693</v>
      </c>
      <c r="F2040" s="237" t="s">
        <v>11</v>
      </c>
      <c r="G2040" s="237">
        <v>13252</v>
      </c>
      <c r="H2040" s="190"/>
      <c r="I2040" s="248" t="s">
        <v>5444</v>
      </c>
      <c r="J2040" s="190"/>
      <c r="K2040" s="190"/>
      <c r="L2040" s="190"/>
      <c r="M2040" s="190"/>
      <c r="N2040" s="268">
        <v>2343.92</v>
      </c>
      <c r="O2040" s="268">
        <v>0</v>
      </c>
      <c r="P2040" s="190" t="s">
        <v>657</v>
      </c>
      <c r="Q2040" s="375"/>
    </row>
    <row r="2041" spans="1:17" ht="63.75">
      <c r="A2041" s="265" t="s">
        <v>554</v>
      </c>
      <c r="B2041" s="190"/>
      <c r="C2041" s="266" t="s">
        <v>726</v>
      </c>
      <c r="D2041" s="267">
        <v>43906</v>
      </c>
      <c r="E2041" s="237" t="s">
        <v>4694</v>
      </c>
      <c r="F2041" s="237" t="s">
        <v>11</v>
      </c>
      <c r="G2041" s="237">
        <v>13260</v>
      </c>
      <c r="H2041" s="190"/>
      <c r="I2041" s="248" t="s">
        <v>5445</v>
      </c>
      <c r="J2041" s="190"/>
      <c r="K2041" s="190"/>
      <c r="L2041" s="190"/>
      <c r="M2041" s="190"/>
      <c r="N2041" s="268">
        <v>1152.1300000000001</v>
      </c>
      <c r="O2041" s="268">
        <v>0</v>
      </c>
      <c r="P2041" s="190" t="s">
        <v>657</v>
      </c>
      <c r="Q2041" s="375"/>
    </row>
    <row r="2042" spans="1:17" ht="63.75">
      <c r="A2042" s="265">
        <v>287</v>
      </c>
      <c r="B2042" s="190"/>
      <c r="C2042" s="266" t="s">
        <v>125</v>
      </c>
      <c r="D2042" s="267">
        <v>43906</v>
      </c>
      <c r="E2042" s="237" t="s">
        <v>4695</v>
      </c>
      <c r="F2042" s="237" t="s">
        <v>11</v>
      </c>
      <c r="G2042" s="237">
        <v>1298490</v>
      </c>
      <c r="H2042" s="190"/>
      <c r="I2042" s="248" t="s">
        <v>5446</v>
      </c>
      <c r="J2042" s="190"/>
      <c r="K2042" s="190"/>
      <c r="L2042" s="190"/>
      <c r="M2042" s="190"/>
      <c r="N2042" s="268">
        <v>50</v>
      </c>
      <c r="O2042" s="268">
        <v>0</v>
      </c>
      <c r="P2042" s="190" t="s">
        <v>657</v>
      </c>
      <c r="Q2042" s="375"/>
    </row>
    <row r="2043" spans="1:17" ht="51">
      <c r="A2043" s="265">
        <v>342</v>
      </c>
      <c r="B2043" s="190"/>
      <c r="C2043" s="266" t="s">
        <v>146</v>
      </c>
      <c r="D2043" s="267">
        <v>43906</v>
      </c>
      <c r="E2043" s="237" t="s">
        <v>4696</v>
      </c>
      <c r="F2043" s="237" t="s">
        <v>6</v>
      </c>
      <c r="G2043" s="237">
        <v>1255808</v>
      </c>
      <c r="H2043" s="190"/>
      <c r="I2043" s="248" t="s">
        <v>5447</v>
      </c>
      <c r="J2043" s="190"/>
      <c r="K2043" s="190"/>
      <c r="L2043" s="190"/>
      <c r="M2043" s="190"/>
      <c r="N2043" s="268">
        <v>0</v>
      </c>
      <c r="O2043" s="268">
        <v>8697474.7200000007</v>
      </c>
      <c r="P2043" s="190" t="s">
        <v>657</v>
      </c>
      <c r="Q2043" s="375"/>
    </row>
    <row r="2044" spans="1:17" ht="63.75">
      <c r="A2044" s="265" t="s">
        <v>554</v>
      </c>
      <c r="B2044" s="190"/>
      <c r="C2044" s="266" t="s">
        <v>726</v>
      </c>
      <c r="D2044" s="267">
        <v>43906</v>
      </c>
      <c r="E2044" s="237" t="s">
        <v>4697</v>
      </c>
      <c r="F2044" s="237" t="s">
        <v>6</v>
      </c>
      <c r="G2044" s="237">
        <v>980776</v>
      </c>
      <c r="H2044" s="190"/>
      <c r="I2044" s="248" t="s">
        <v>5448</v>
      </c>
      <c r="J2044" s="190"/>
      <c r="K2044" s="190"/>
      <c r="L2044" s="190"/>
      <c r="M2044" s="190"/>
      <c r="N2044" s="268">
        <v>0</v>
      </c>
      <c r="O2044" s="268">
        <v>1385733.29</v>
      </c>
      <c r="P2044" s="190" t="s">
        <v>657</v>
      </c>
      <c r="Q2044" s="375"/>
    </row>
    <row r="2045" spans="1:17" ht="51">
      <c r="A2045" s="265" t="s">
        <v>554</v>
      </c>
      <c r="B2045" s="190"/>
      <c r="C2045" s="266" t="s">
        <v>726</v>
      </c>
      <c r="D2045" s="267">
        <v>43906</v>
      </c>
      <c r="E2045" s="237" t="s">
        <v>4698</v>
      </c>
      <c r="F2045" s="237" t="s">
        <v>11</v>
      </c>
      <c r="G2045" s="237">
        <v>13305</v>
      </c>
      <c r="H2045" s="190"/>
      <c r="I2045" s="248" t="s">
        <v>5449</v>
      </c>
      <c r="J2045" s="190"/>
      <c r="K2045" s="190"/>
      <c r="L2045" s="190"/>
      <c r="M2045" s="190"/>
      <c r="N2045" s="268">
        <v>540.08000000000004</v>
      </c>
      <c r="O2045" s="268">
        <v>0</v>
      </c>
      <c r="P2045" s="190" t="s">
        <v>657</v>
      </c>
      <c r="Q2045" s="375"/>
    </row>
    <row r="2046" spans="1:17" ht="51">
      <c r="A2046" s="265">
        <v>117</v>
      </c>
      <c r="B2046" s="190"/>
      <c r="C2046" s="266" t="s">
        <v>61</v>
      </c>
      <c r="D2046" s="267">
        <v>43906</v>
      </c>
      <c r="E2046" s="237" t="s">
        <v>4699</v>
      </c>
      <c r="F2046" s="237" t="s">
        <v>11</v>
      </c>
      <c r="G2046" s="237">
        <v>980807</v>
      </c>
      <c r="H2046" s="190"/>
      <c r="I2046" s="248" t="s">
        <v>5450</v>
      </c>
      <c r="J2046" s="190"/>
      <c r="K2046" s="190"/>
      <c r="L2046" s="190"/>
      <c r="M2046" s="190"/>
      <c r="N2046" s="268">
        <v>50</v>
      </c>
      <c r="O2046" s="268">
        <v>0</v>
      </c>
      <c r="P2046" s="190" t="s">
        <v>657</v>
      </c>
      <c r="Q2046" s="375"/>
    </row>
    <row r="2047" spans="1:17" ht="63.75">
      <c r="A2047" s="265">
        <v>513</v>
      </c>
      <c r="B2047" s="190"/>
      <c r="C2047" s="266" t="s">
        <v>169</v>
      </c>
      <c r="D2047" s="267">
        <v>43906</v>
      </c>
      <c r="E2047" s="237" t="s">
        <v>4700</v>
      </c>
      <c r="F2047" s="237" t="s">
        <v>15</v>
      </c>
      <c r="G2047" s="237">
        <v>1298512</v>
      </c>
      <c r="H2047" s="190"/>
      <c r="I2047" s="248" t="s">
        <v>5451</v>
      </c>
      <c r="J2047" s="190"/>
      <c r="K2047" s="190"/>
      <c r="L2047" s="190"/>
      <c r="M2047" s="190"/>
      <c r="N2047" s="268">
        <v>50</v>
      </c>
      <c r="O2047" s="268">
        <v>0</v>
      </c>
      <c r="P2047" s="190" t="s">
        <v>657</v>
      </c>
      <c r="Q2047" s="375"/>
    </row>
    <row r="2048" spans="1:17" ht="51">
      <c r="A2048" s="265">
        <v>117</v>
      </c>
      <c r="B2048" s="190"/>
      <c r="C2048" s="266" t="s">
        <v>61</v>
      </c>
      <c r="D2048" s="267">
        <v>43906</v>
      </c>
      <c r="E2048" s="237" t="s">
        <v>4701</v>
      </c>
      <c r="F2048" s="237" t="s">
        <v>11</v>
      </c>
      <c r="G2048" s="237">
        <v>980806</v>
      </c>
      <c r="H2048" s="190"/>
      <c r="I2048" s="248" t="s">
        <v>5452</v>
      </c>
      <c r="J2048" s="190"/>
      <c r="K2048" s="190"/>
      <c r="L2048" s="190"/>
      <c r="M2048" s="190"/>
      <c r="N2048" s="268">
        <v>50</v>
      </c>
      <c r="O2048" s="268">
        <v>0</v>
      </c>
      <c r="P2048" s="190" t="s">
        <v>657</v>
      </c>
      <c r="Q2048" s="375"/>
    </row>
    <row r="2049" spans="1:17" ht="76.5">
      <c r="A2049" s="265" t="s">
        <v>556</v>
      </c>
      <c r="B2049" s="190"/>
      <c r="C2049" s="266" t="s">
        <v>714</v>
      </c>
      <c r="D2049" s="267">
        <v>43906</v>
      </c>
      <c r="E2049" s="237" t="s">
        <v>4702</v>
      </c>
      <c r="F2049" s="237" t="s">
        <v>617</v>
      </c>
      <c r="G2049" s="237">
        <v>1332017</v>
      </c>
      <c r="H2049" s="190"/>
      <c r="I2049" s="248" t="s">
        <v>5453</v>
      </c>
      <c r="J2049" s="190"/>
      <c r="K2049" s="190"/>
      <c r="L2049" s="190"/>
      <c r="M2049" s="190"/>
      <c r="N2049" s="268">
        <v>0</v>
      </c>
      <c r="O2049" s="268">
        <v>100856.59</v>
      </c>
      <c r="P2049" s="190" t="s">
        <v>657</v>
      </c>
      <c r="Q2049" s="375"/>
    </row>
    <row r="2050" spans="1:17" ht="63.75">
      <c r="A2050" s="265" t="s">
        <v>562</v>
      </c>
      <c r="B2050" s="190"/>
      <c r="C2050" s="266" t="s">
        <v>604</v>
      </c>
      <c r="D2050" s="267">
        <v>43906</v>
      </c>
      <c r="E2050" s="237" t="s">
        <v>4703</v>
      </c>
      <c r="F2050" s="237" t="s">
        <v>6</v>
      </c>
      <c r="G2050" s="237">
        <v>1255943</v>
      </c>
      <c r="H2050" s="190"/>
      <c r="I2050" s="248" t="s">
        <v>5454</v>
      </c>
      <c r="J2050" s="190"/>
      <c r="K2050" s="190"/>
      <c r="L2050" s="190"/>
      <c r="M2050" s="190"/>
      <c r="N2050" s="268">
        <v>0</v>
      </c>
      <c r="O2050" s="268">
        <v>2633.31</v>
      </c>
      <c r="P2050" s="190" t="s">
        <v>657</v>
      </c>
      <c r="Q2050" s="375"/>
    </row>
    <row r="2051" spans="1:17" ht="51">
      <c r="A2051" s="265">
        <v>513</v>
      </c>
      <c r="B2051" s="190"/>
      <c r="C2051" s="266" t="s">
        <v>169</v>
      </c>
      <c r="D2051" s="267">
        <v>43906</v>
      </c>
      <c r="E2051" s="237" t="s">
        <v>4704</v>
      </c>
      <c r="F2051" s="237" t="s">
        <v>15</v>
      </c>
      <c r="G2051" s="237">
        <v>1298734</v>
      </c>
      <c r="H2051" s="190"/>
      <c r="I2051" s="248" t="s">
        <v>5455</v>
      </c>
      <c r="J2051" s="190"/>
      <c r="K2051" s="190"/>
      <c r="L2051" s="190"/>
      <c r="M2051" s="190"/>
      <c r="N2051" s="268">
        <v>50</v>
      </c>
      <c r="O2051" s="268">
        <v>0</v>
      </c>
      <c r="P2051" s="190" t="s">
        <v>657</v>
      </c>
      <c r="Q2051" s="375"/>
    </row>
    <row r="2052" spans="1:17" ht="51">
      <c r="A2052" s="265" t="s">
        <v>553</v>
      </c>
      <c r="B2052" s="190"/>
      <c r="C2052" s="266" t="s">
        <v>605</v>
      </c>
      <c r="D2052" s="267">
        <v>43907</v>
      </c>
      <c r="E2052" s="237" t="s">
        <v>4705</v>
      </c>
      <c r="F2052" s="237" t="s">
        <v>3</v>
      </c>
      <c r="G2052" s="237">
        <v>1832208</v>
      </c>
      <c r="H2052" s="190"/>
      <c r="I2052" s="248" t="s">
        <v>5456</v>
      </c>
      <c r="J2052" s="190"/>
      <c r="K2052" s="190"/>
      <c r="L2052" s="190"/>
      <c r="M2052" s="190"/>
      <c r="N2052" s="268">
        <v>0</v>
      </c>
      <c r="O2052" s="268">
        <v>436.8</v>
      </c>
      <c r="P2052" s="190" t="s">
        <v>657</v>
      </c>
      <c r="Q2052" s="375"/>
    </row>
    <row r="2053" spans="1:17" ht="51">
      <c r="A2053" s="265">
        <v>117</v>
      </c>
      <c r="B2053" s="190"/>
      <c r="C2053" s="266" t="s">
        <v>61</v>
      </c>
      <c r="D2053" s="267">
        <v>43907</v>
      </c>
      <c r="E2053" s="237" t="s">
        <v>4706</v>
      </c>
      <c r="F2053" s="237" t="s">
        <v>3</v>
      </c>
      <c r="G2053" s="237">
        <v>1832223</v>
      </c>
      <c r="H2053" s="190"/>
      <c r="I2053" s="248" t="s">
        <v>5457</v>
      </c>
      <c r="J2053" s="190"/>
      <c r="K2053" s="190"/>
      <c r="L2053" s="190"/>
      <c r="M2053" s="190"/>
      <c r="N2053" s="268">
        <v>0</v>
      </c>
      <c r="O2053" s="268">
        <v>3424</v>
      </c>
      <c r="P2053" s="190" t="s">
        <v>657</v>
      </c>
      <c r="Q2053" s="375"/>
    </row>
    <row r="2054" spans="1:17" ht="38.25">
      <c r="A2054" s="265">
        <v>20</v>
      </c>
      <c r="B2054" s="190"/>
      <c r="C2054" s="266" t="s">
        <v>44</v>
      </c>
      <c r="D2054" s="267">
        <v>43907</v>
      </c>
      <c r="E2054" s="237" t="s">
        <v>4707</v>
      </c>
      <c r="F2054" s="237" t="s">
        <v>3</v>
      </c>
      <c r="G2054" s="237">
        <v>1832282</v>
      </c>
      <c r="H2054" s="190"/>
      <c r="I2054" s="248" t="s">
        <v>5458</v>
      </c>
      <c r="J2054" s="190"/>
      <c r="K2054" s="190"/>
      <c r="L2054" s="190"/>
      <c r="M2054" s="190"/>
      <c r="N2054" s="268">
        <v>0</v>
      </c>
      <c r="O2054" s="268">
        <v>439.34</v>
      </c>
      <c r="P2054" s="190" t="s">
        <v>657</v>
      </c>
      <c r="Q2054" s="375"/>
    </row>
    <row r="2055" spans="1:17" ht="51">
      <c r="A2055" s="265">
        <v>47</v>
      </c>
      <c r="B2055" s="190"/>
      <c r="C2055" s="266" t="s">
        <v>49</v>
      </c>
      <c r="D2055" s="267">
        <v>43907</v>
      </c>
      <c r="E2055" s="237" t="s">
        <v>4708</v>
      </c>
      <c r="F2055" s="237" t="s">
        <v>3</v>
      </c>
      <c r="G2055" s="237">
        <v>1832296</v>
      </c>
      <c r="H2055" s="190"/>
      <c r="I2055" s="248" t="s">
        <v>5459</v>
      </c>
      <c r="J2055" s="190"/>
      <c r="K2055" s="190"/>
      <c r="L2055" s="190"/>
      <c r="M2055" s="190"/>
      <c r="N2055" s="268">
        <v>0</v>
      </c>
      <c r="O2055" s="268">
        <v>0.85</v>
      </c>
      <c r="P2055" s="190" t="s">
        <v>657</v>
      </c>
      <c r="Q2055" s="375"/>
    </row>
    <row r="2056" spans="1:17" ht="51">
      <c r="A2056" s="265">
        <v>20</v>
      </c>
      <c r="B2056" s="190"/>
      <c r="C2056" s="266" t="s">
        <v>44</v>
      </c>
      <c r="D2056" s="267">
        <v>43907</v>
      </c>
      <c r="E2056" s="237" t="s">
        <v>4709</v>
      </c>
      <c r="F2056" s="237" t="s">
        <v>3</v>
      </c>
      <c r="G2056" s="237">
        <v>1832318</v>
      </c>
      <c r="H2056" s="190"/>
      <c r="I2056" s="248" t="s">
        <v>5460</v>
      </c>
      <c r="J2056" s="190"/>
      <c r="K2056" s="190"/>
      <c r="L2056" s="190"/>
      <c r="M2056" s="190"/>
      <c r="N2056" s="268">
        <v>0</v>
      </c>
      <c r="O2056" s="268">
        <v>38</v>
      </c>
      <c r="P2056" s="190" t="s">
        <v>657</v>
      </c>
      <c r="Q2056" s="375"/>
    </row>
    <row r="2057" spans="1:17" ht="51">
      <c r="A2057" s="265">
        <v>287</v>
      </c>
      <c r="B2057" s="190"/>
      <c r="C2057" s="266" t="s">
        <v>125</v>
      </c>
      <c r="D2057" s="267">
        <v>43907</v>
      </c>
      <c r="E2057" s="237" t="s">
        <v>4710</v>
      </c>
      <c r="F2057" s="237" t="s">
        <v>3</v>
      </c>
      <c r="G2057" s="237">
        <v>1832334</v>
      </c>
      <c r="H2057" s="190"/>
      <c r="I2057" s="248" t="s">
        <v>5461</v>
      </c>
      <c r="J2057" s="190"/>
      <c r="K2057" s="190"/>
      <c r="L2057" s="190"/>
      <c r="M2057" s="190"/>
      <c r="N2057" s="268">
        <v>0</v>
      </c>
      <c r="O2057" s="268">
        <v>303.5</v>
      </c>
      <c r="P2057" s="190" t="s">
        <v>657</v>
      </c>
      <c r="Q2057" s="375"/>
    </row>
    <row r="2058" spans="1:17" ht="51">
      <c r="A2058" s="265">
        <v>593</v>
      </c>
      <c r="B2058" s="190"/>
      <c r="C2058" s="266" t="s">
        <v>1389</v>
      </c>
      <c r="D2058" s="267">
        <v>43907</v>
      </c>
      <c r="E2058" s="237" t="s">
        <v>4711</v>
      </c>
      <c r="F2058" s="237" t="s">
        <v>3</v>
      </c>
      <c r="G2058" s="237">
        <v>1832376</v>
      </c>
      <c r="H2058" s="190"/>
      <c r="I2058" s="248" t="s">
        <v>5462</v>
      </c>
      <c r="J2058" s="190"/>
      <c r="K2058" s="190"/>
      <c r="L2058" s="190"/>
      <c r="M2058" s="190"/>
      <c r="N2058" s="268">
        <v>0</v>
      </c>
      <c r="O2058" s="268">
        <v>387.54</v>
      </c>
      <c r="P2058" s="190" t="s">
        <v>657</v>
      </c>
      <c r="Q2058" s="375"/>
    </row>
    <row r="2059" spans="1:17" ht="38.25">
      <c r="A2059" s="265">
        <v>580</v>
      </c>
      <c r="B2059" s="190"/>
      <c r="C2059" s="266" t="s">
        <v>178</v>
      </c>
      <c r="D2059" s="267">
        <v>43907</v>
      </c>
      <c r="E2059" s="237" t="s">
        <v>4712</v>
      </c>
      <c r="F2059" s="237" t="s">
        <v>3</v>
      </c>
      <c r="G2059" s="237">
        <v>1832379</v>
      </c>
      <c r="H2059" s="190"/>
      <c r="I2059" s="248" t="s">
        <v>5463</v>
      </c>
      <c r="J2059" s="190"/>
      <c r="K2059" s="190"/>
      <c r="L2059" s="190"/>
      <c r="M2059" s="190"/>
      <c r="N2059" s="268">
        <v>0</v>
      </c>
      <c r="O2059" s="268">
        <v>20</v>
      </c>
      <c r="P2059" s="190" t="s">
        <v>657</v>
      </c>
      <c r="Q2059" s="375"/>
    </row>
    <row r="2060" spans="1:17" ht="38.25">
      <c r="A2060" s="265">
        <v>580</v>
      </c>
      <c r="B2060" s="190"/>
      <c r="C2060" s="266" t="s">
        <v>178</v>
      </c>
      <c r="D2060" s="267">
        <v>43907</v>
      </c>
      <c r="E2060" s="237" t="s">
        <v>4713</v>
      </c>
      <c r="F2060" s="237" t="s">
        <v>3</v>
      </c>
      <c r="G2060" s="237">
        <v>1832380</v>
      </c>
      <c r="H2060" s="190"/>
      <c r="I2060" s="248" t="s">
        <v>5464</v>
      </c>
      <c r="J2060" s="190"/>
      <c r="K2060" s="190"/>
      <c r="L2060" s="190"/>
      <c r="M2060" s="190"/>
      <c r="N2060" s="268">
        <v>0</v>
      </c>
      <c r="O2060" s="268">
        <v>2642</v>
      </c>
      <c r="P2060" s="190" t="s">
        <v>657</v>
      </c>
      <c r="Q2060" s="375"/>
    </row>
    <row r="2061" spans="1:17" ht="63.75">
      <c r="A2061" s="265">
        <v>342</v>
      </c>
      <c r="B2061" s="190"/>
      <c r="C2061" s="266" t="s">
        <v>146</v>
      </c>
      <c r="D2061" s="267">
        <v>43907</v>
      </c>
      <c r="E2061" s="237" t="s">
        <v>4714</v>
      </c>
      <c r="F2061" s="237" t="s">
        <v>3</v>
      </c>
      <c r="G2061" s="237">
        <v>1832419</v>
      </c>
      <c r="H2061" s="190"/>
      <c r="I2061" s="248" t="s">
        <v>5465</v>
      </c>
      <c r="J2061" s="190"/>
      <c r="K2061" s="190"/>
      <c r="L2061" s="190"/>
      <c r="M2061" s="190"/>
      <c r="N2061" s="268">
        <v>0</v>
      </c>
      <c r="O2061" s="268">
        <v>29037.599999999999</v>
      </c>
      <c r="P2061" s="190" t="s">
        <v>657</v>
      </c>
      <c r="Q2061" s="375"/>
    </row>
    <row r="2062" spans="1:17" ht="51">
      <c r="A2062" s="265">
        <v>660</v>
      </c>
      <c r="B2062" s="190"/>
      <c r="C2062" s="266" t="s">
        <v>185</v>
      </c>
      <c r="D2062" s="267">
        <v>43907</v>
      </c>
      <c r="E2062" s="237" t="s">
        <v>4715</v>
      </c>
      <c r="F2062" s="237" t="s">
        <v>3</v>
      </c>
      <c r="G2062" s="237">
        <v>1832196</v>
      </c>
      <c r="H2062" s="190"/>
      <c r="I2062" s="248" t="s">
        <v>5466</v>
      </c>
      <c r="J2062" s="190"/>
      <c r="K2062" s="190"/>
      <c r="L2062" s="190"/>
      <c r="M2062" s="190"/>
      <c r="N2062" s="268">
        <v>0</v>
      </c>
      <c r="O2062" s="268">
        <v>1135</v>
      </c>
      <c r="P2062" s="190" t="s">
        <v>657</v>
      </c>
      <c r="Q2062" s="375"/>
    </row>
    <row r="2063" spans="1:17" ht="51">
      <c r="A2063" s="265" t="s">
        <v>562</v>
      </c>
      <c r="B2063" s="190"/>
      <c r="C2063" s="266" t="s">
        <v>604</v>
      </c>
      <c r="D2063" s="267">
        <v>43907</v>
      </c>
      <c r="E2063" s="237" t="s">
        <v>4716</v>
      </c>
      <c r="F2063" s="237" t="s">
        <v>3</v>
      </c>
      <c r="G2063" s="237">
        <v>1832199</v>
      </c>
      <c r="H2063" s="190"/>
      <c r="I2063" s="248" t="s">
        <v>5467</v>
      </c>
      <c r="J2063" s="190"/>
      <c r="K2063" s="190"/>
      <c r="L2063" s="190"/>
      <c r="M2063" s="190"/>
      <c r="N2063" s="268">
        <v>0</v>
      </c>
      <c r="O2063" s="268">
        <v>15808.51</v>
      </c>
      <c r="P2063" s="190" t="s">
        <v>657</v>
      </c>
      <c r="Q2063" s="375"/>
    </row>
    <row r="2064" spans="1:17" ht="51">
      <c r="A2064" s="265">
        <v>578</v>
      </c>
      <c r="B2064" s="190"/>
      <c r="C2064" s="266" t="s">
        <v>177</v>
      </c>
      <c r="D2064" s="267">
        <v>43907</v>
      </c>
      <c r="E2064" s="237" t="s">
        <v>4717</v>
      </c>
      <c r="F2064" s="237" t="s">
        <v>3</v>
      </c>
      <c r="G2064" s="237">
        <v>1832249</v>
      </c>
      <c r="H2064" s="190"/>
      <c r="I2064" s="248" t="s">
        <v>5468</v>
      </c>
      <c r="J2064" s="190"/>
      <c r="K2064" s="190"/>
      <c r="L2064" s="190"/>
      <c r="M2064" s="190"/>
      <c r="N2064" s="268">
        <v>0</v>
      </c>
      <c r="O2064" s="268">
        <v>108.51</v>
      </c>
      <c r="P2064" s="190" t="s">
        <v>657</v>
      </c>
      <c r="Q2064" s="375"/>
    </row>
    <row r="2065" spans="1:17" ht="51">
      <c r="A2065" s="265">
        <v>578</v>
      </c>
      <c r="B2065" s="190"/>
      <c r="C2065" s="266" t="s">
        <v>177</v>
      </c>
      <c r="D2065" s="267">
        <v>43907</v>
      </c>
      <c r="E2065" s="237" t="s">
        <v>4718</v>
      </c>
      <c r="F2065" s="237" t="s">
        <v>3</v>
      </c>
      <c r="G2065" s="237">
        <v>1832251</v>
      </c>
      <c r="H2065" s="190"/>
      <c r="I2065" s="248" t="s">
        <v>5469</v>
      </c>
      <c r="J2065" s="190"/>
      <c r="K2065" s="190"/>
      <c r="L2065" s="190"/>
      <c r="M2065" s="190"/>
      <c r="N2065" s="268">
        <v>0</v>
      </c>
      <c r="O2065" s="268">
        <v>1008.5</v>
      </c>
      <c r="P2065" s="190" t="s">
        <v>657</v>
      </c>
      <c r="Q2065" s="375"/>
    </row>
    <row r="2066" spans="1:17" ht="63.75">
      <c r="A2066" s="265">
        <v>16</v>
      </c>
      <c r="B2066" s="190"/>
      <c r="C2066" s="266" t="s">
        <v>7133</v>
      </c>
      <c r="D2066" s="267">
        <v>43907</v>
      </c>
      <c r="E2066" s="237" t="s">
        <v>4719</v>
      </c>
      <c r="F2066" s="237" t="s">
        <v>618</v>
      </c>
      <c r="G2066" s="237">
        <v>10562</v>
      </c>
      <c r="H2066" s="190"/>
      <c r="I2066" s="248" t="s">
        <v>5470</v>
      </c>
      <c r="J2066" s="190"/>
      <c r="K2066" s="190"/>
      <c r="L2066" s="190"/>
      <c r="M2066" s="190"/>
      <c r="N2066" s="268">
        <v>212.3</v>
      </c>
      <c r="O2066" s="268">
        <v>0</v>
      </c>
      <c r="P2066" s="190" t="s">
        <v>657</v>
      </c>
      <c r="Q2066" s="375"/>
    </row>
    <row r="2067" spans="1:17" ht="63.75">
      <c r="A2067" s="265">
        <v>119</v>
      </c>
      <c r="B2067" s="190"/>
      <c r="C2067" s="266" t="s">
        <v>62</v>
      </c>
      <c r="D2067" s="267">
        <v>43907</v>
      </c>
      <c r="E2067" s="237" t="s">
        <v>4720</v>
      </c>
      <c r="F2067" s="237" t="s">
        <v>11</v>
      </c>
      <c r="G2067" s="237">
        <v>980863</v>
      </c>
      <c r="H2067" s="190"/>
      <c r="I2067" s="248" t="s">
        <v>5471</v>
      </c>
      <c r="J2067" s="190"/>
      <c r="K2067" s="190"/>
      <c r="L2067" s="190"/>
      <c r="M2067" s="190"/>
      <c r="N2067" s="268">
        <v>50</v>
      </c>
      <c r="O2067" s="268">
        <v>0</v>
      </c>
      <c r="P2067" s="190" t="s">
        <v>657</v>
      </c>
      <c r="Q2067" s="375"/>
    </row>
    <row r="2068" spans="1:17" ht="63.75">
      <c r="A2068" s="265">
        <v>16</v>
      </c>
      <c r="B2068" s="190"/>
      <c r="C2068" s="266" t="s">
        <v>7133</v>
      </c>
      <c r="D2068" s="267">
        <v>43907</v>
      </c>
      <c r="E2068" s="237" t="s">
        <v>4721</v>
      </c>
      <c r="F2068" s="237" t="s">
        <v>618</v>
      </c>
      <c r="G2068" s="237">
        <v>10573</v>
      </c>
      <c r="H2068" s="190"/>
      <c r="I2068" s="248" t="s">
        <v>5472</v>
      </c>
      <c r="J2068" s="190"/>
      <c r="K2068" s="190"/>
      <c r="L2068" s="190"/>
      <c r="M2068" s="190"/>
      <c r="N2068" s="268">
        <v>126.08</v>
      </c>
      <c r="O2068" s="268">
        <v>0</v>
      </c>
      <c r="P2068" s="190" t="s">
        <v>657</v>
      </c>
      <c r="Q2068" s="375"/>
    </row>
    <row r="2069" spans="1:17" ht="76.5">
      <c r="A2069" s="265">
        <v>16</v>
      </c>
      <c r="B2069" s="190"/>
      <c r="C2069" s="266" t="s">
        <v>7133</v>
      </c>
      <c r="D2069" s="267">
        <v>43907</v>
      </c>
      <c r="E2069" s="237" t="s">
        <v>4722</v>
      </c>
      <c r="F2069" s="237" t="s">
        <v>618</v>
      </c>
      <c r="G2069" s="237">
        <v>10571</v>
      </c>
      <c r="H2069" s="190"/>
      <c r="I2069" s="248" t="s">
        <v>5473</v>
      </c>
      <c r="J2069" s="190"/>
      <c r="K2069" s="190"/>
      <c r="L2069" s="190"/>
      <c r="M2069" s="190"/>
      <c r="N2069" s="268">
        <v>118.84</v>
      </c>
      <c r="O2069" s="268">
        <v>0</v>
      </c>
      <c r="P2069" s="190" t="s">
        <v>657</v>
      </c>
      <c r="Q2069" s="375"/>
    </row>
    <row r="2070" spans="1:17" ht="51">
      <c r="A2070" s="265">
        <v>117</v>
      </c>
      <c r="B2070" s="190"/>
      <c r="C2070" s="266" t="s">
        <v>61</v>
      </c>
      <c r="D2070" s="267">
        <v>43907</v>
      </c>
      <c r="E2070" s="237" t="s">
        <v>4723</v>
      </c>
      <c r="F2070" s="237" t="s">
        <v>11</v>
      </c>
      <c r="G2070" s="237">
        <v>980881</v>
      </c>
      <c r="H2070" s="190"/>
      <c r="I2070" s="248" t="s">
        <v>5474</v>
      </c>
      <c r="J2070" s="190"/>
      <c r="K2070" s="190"/>
      <c r="L2070" s="190"/>
      <c r="M2070" s="190"/>
      <c r="N2070" s="268">
        <v>50</v>
      </c>
      <c r="O2070" s="268">
        <v>0</v>
      </c>
      <c r="P2070" s="190" t="s">
        <v>657</v>
      </c>
      <c r="Q2070" s="375"/>
    </row>
    <row r="2071" spans="1:17" ht="63.75">
      <c r="A2071" s="265" t="s">
        <v>562</v>
      </c>
      <c r="B2071" s="190"/>
      <c r="C2071" s="266" t="s">
        <v>604</v>
      </c>
      <c r="D2071" s="267">
        <v>43907</v>
      </c>
      <c r="E2071" s="237" t="s">
        <v>4724</v>
      </c>
      <c r="F2071" s="237" t="s">
        <v>6</v>
      </c>
      <c r="G2071" s="237">
        <v>1256299</v>
      </c>
      <c r="H2071" s="190"/>
      <c r="I2071" s="248" t="s">
        <v>5475</v>
      </c>
      <c r="J2071" s="190"/>
      <c r="K2071" s="190"/>
      <c r="L2071" s="190"/>
      <c r="M2071" s="190"/>
      <c r="N2071" s="268">
        <v>0</v>
      </c>
      <c r="O2071" s="268">
        <v>2075.96</v>
      </c>
      <c r="P2071" s="190" t="s">
        <v>657</v>
      </c>
      <c r="Q2071" s="375"/>
    </row>
    <row r="2072" spans="1:17" ht="76.5">
      <c r="A2072" s="265" t="s">
        <v>562</v>
      </c>
      <c r="B2072" s="190"/>
      <c r="C2072" s="266" t="s">
        <v>604</v>
      </c>
      <c r="D2072" s="267">
        <v>43907</v>
      </c>
      <c r="E2072" s="237" t="s">
        <v>4725</v>
      </c>
      <c r="F2072" s="237" t="s">
        <v>6</v>
      </c>
      <c r="G2072" s="237">
        <v>1256301</v>
      </c>
      <c r="H2072" s="190"/>
      <c r="I2072" s="248" t="s">
        <v>5476</v>
      </c>
      <c r="J2072" s="190"/>
      <c r="K2072" s="190"/>
      <c r="L2072" s="190"/>
      <c r="M2072" s="190"/>
      <c r="N2072" s="268">
        <v>0</v>
      </c>
      <c r="O2072" s="268">
        <v>1149.98</v>
      </c>
      <c r="P2072" s="190" t="s">
        <v>657</v>
      </c>
      <c r="Q2072" s="375"/>
    </row>
    <row r="2073" spans="1:17" ht="51">
      <c r="A2073" s="265" t="s">
        <v>562</v>
      </c>
      <c r="B2073" s="190"/>
      <c r="C2073" s="266" t="s">
        <v>604</v>
      </c>
      <c r="D2073" s="267">
        <v>43907</v>
      </c>
      <c r="E2073" s="237" t="s">
        <v>4726</v>
      </c>
      <c r="F2073" s="237" t="s">
        <v>6</v>
      </c>
      <c r="G2073" s="237">
        <v>1256322</v>
      </c>
      <c r="H2073" s="190"/>
      <c r="I2073" s="248" t="s">
        <v>5477</v>
      </c>
      <c r="J2073" s="190"/>
      <c r="K2073" s="190"/>
      <c r="L2073" s="190"/>
      <c r="M2073" s="190"/>
      <c r="N2073" s="268">
        <v>0</v>
      </c>
      <c r="O2073" s="268">
        <v>256.16000000000003</v>
      </c>
      <c r="P2073" s="190" t="s">
        <v>657</v>
      </c>
      <c r="Q2073" s="375"/>
    </row>
    <row r="2074" spans="1:17" ht="51">
      <c r="A2074" s="265" t="s">
        <v>554</v>
      </c>
      <c r="B2074" s="190"/>
      <c r="C2074" s="266" t="s">
        <v>726</v>
      </c>
      <c r="D2074" s="267">
        <v>43907</v>
      </c>
      <c r="E2074" s="237" t="s">
        <v>4728</v>
      </c>
      <c r="F2074" s="237" t="s">
        <v>15</v>
      </c>
      <c r="G2074" s="237">
        <v>1299291</v>
      </c>
      <c r="H2074" s="190"/>
      <c r="I2074" s="248" t="s">
        <v>5479</v>
      </c>
      <c r="J2074" s="190"/>
      <c r="K2074" s="190"/>
      <c r="L2074" s="190"/>
      <c r="M2074" s="190"/>
      <c r="N2074" s="268">
        <v>50</v>
      </c>
      <c r="O2074" s="268">
        <v>0</v>
      </c>
      <c r="P2074" s="190" t="s">
        <v>657</v>
      </c>
      <c r="Q2074" s="375"/>
    </row>
    <row r="2075" spans="1:17" ht="51">
      <c r="A2075" s="265" t="s">
        <v>554</v>
      </c>
      <c r="B2075" s="190"/>
      <c r="C2075" s="266" t="s">
        <v>726</v>
      </c>
      <c r="D2075" s="267">
        <v>43907</v>
      </c>
      <c r="E2075" s="237" t="s">
        <v>4729</v>
      </c>
      <c r="F2075" s="237" t="s">
        <v>15</v>
      </c>
      <c r="G2075" s="237">
        <v>1299293</v>
      </c>
      <c r="H2075" s="190"/>
      <c r="I2075" s="248" t="s">
        <v>5479</v>
      </c>
      <c r="J2075" s="190"/>
      <c r="K2075" s="190"/>
      <c r="L2075" s="190"/>
      <c r="M2075" s="190"/>
      <c r="N2075" s="268">
        <v>50</v>
      </c>
      <c r="O2075" s="268">
        <v>0</v>
      </c>
      <c r="P2075" s="190" t="s">
        <v>657</v>
      </c>
      <c r="Q2075" s="375"/>
    </row>
    <row r="2076" spans="1:17" ht="51">
      <c r="A2076" s="265" t="s">
        <v>554</v>
      </c>
      <c r="B2076" s="190"/>
      <c r="C2076" s="266" t="s">
        <v>726</v>
      </c>
      <c r="D2076" s="267">
        <v>43907</v>
      </c>
      <c r="E2076" s="237" t="s">
        <v>4730</v>
      </c>
      <c r="F2076" s="237" t="s">
        <v>15</v>
      </c>
      <c r="G2076" s="237">
        <v>1299295</v>
      </c>
      <c r="H2076" s="190"/>
      <c r="I2076" s="248" t="s">
        <v>5480</v>
      </c>
      <c r="J2076" s="190"/>
      <c r="K2076" s="190"/>
      <c r="L2076" s="190"/>
      <c r="M2076" s="190"/>
      <c r="N2076" s="268">
        <v>50</v>
      </c>
      <c r="O2076" s="268">
        <v>0</v>
      </c>
      <c r="P2076" s="190" t="s">
        <v>657</v>
      </c>
      <c r="Q2076" s="375"/>
    </row>
    <row r="2077" spans="1:17" ht="63.75">
      <c r="A2077" s="265" t="s">
        <v>554</v>
      </c>
      <c r="B2077" s="190"/>
      <c r="C2077" s="266" t="s">
        <v>726</v>
      </c>
      <c r="D2077" s="267">
        <v>43907</v>
      </c>
      <c r="E2077" s="237" t="s">
        <v>4731</v>
      </c>
      <c r="F2077" s="237" t="s">
        <v>15</v>
      </c>
      <c r="G2077" s="237">
        <v>1299297</v>
      </c>
      <c r="H2077" s="190"/>
      <c r="I2077" s="248" t="s">
        <v>5481</v>
      </c>
      <c r="J2077" s="190"/>
      <c r="K2077" s="190"/>
      <c r="L2077" s="190"/>
      <c r="M2077" s="190"/>
      <c r="N2077" s="268">
        <v>50</v>
      </c>
      <c r="O2077" s="268">
        <v>0</v>
      </c>
      <c r="P2077" s="190" t="s">
        <v>657</v>
      </c>
      <c r="Q2077" s="375"/>
    </row>
    <row r="2078" spans="1:17" ht="51">
      <c r="A2078" s="265" t="s">
        <v>554</v>
      </c>
      <c r="B2078" s="190"/>
      <c r="C2078" s="266" t="s">
        <v>726</v>
      </c>
      <c r="D2078" s="267">
        <v>43907</v>
      </c>
      <c r="E2078" s="237" t="s">
        <v>4732</v>
      </c>
      <c r="F2078" s="237" t="s">
        <v>15</v>
      </c>
      <c r="G2078" s="237">
        <v>1299301</v>
      </c>
      <c r="H2078" s="190"/>
      <c r="I2078" s="248" t="s">
        <v>5482</v>
      </c>
      <c r="J2078" s="190"/>
      <c r="K2078" s="190"/>
      <c r="L2078" s="190"/>
      <c r="M2078" s="190"/>
      <c r="N2078" s="268">
        <v>50</v>
      </c>
      <c r="O2078" s="268">
        <v>0</v>
      </c>
      <c r="P2078" s="190" t="s">
        <v>657</v>
      </c>
      <c r="Q2078" s="375"/>
    </row>
    <row r="2079" spans="1:17" ht="51">
      <c r="A2079" s="265">
        <v>340</v>
      </c>
      <c r="B2079" s="190"/>
      <c r="C2079" s="266" t="s">
        <v>145</v>
      </c>
      <c r="D2079" s="267">
        <v>43907</v>
      </c>
      <c r="E2079" s="237" t="s">
        <v>4733</v>
      </c>
      <c r="F2079" s="237" t="s">
        <v>6</v>
      </c>
      <c r="G2079" s="237">
        <v>1299592</v>
      </c>
      <c r="H2079" s="190"/>
      <c r="I2079" s="248" t="s">
        <v>5483</v>
      </c>
      <c r="J2079" s="190"/>
      <c r="K2079" s="190"/>
      <c r="L2079" s="190"/>
      <c r="M2079" s="190"/>
      <c r="N2079" s="268">
        <v>0</v>
      </c>
      <c r="O2079" s="268">
        <v>11147.5</v>
      </c>
      <c r="P2079" s="190" t="s">
        <v>657</v>
      </c>
      <c r="Q2079" s="375"/>
    </row>
    <row r="2080" spans="1:17" ht="51">
      <c r="A2080" s="265">
        <v>340</v>
      </c>
      <c r="B2080" s="190"/>
      <c r="C2080" s="266" t="s">
        <v>145</v>
      </c>
      <c r="D2080" s="267">
        <v>43907</v>
      </c>
      <c r="E2080" s="237" t="s">
        <v>4734</v>
      </c>
      <c r="F2080" s="237" t="s">
        <v>15</v>
      </c>
      <c r="G2080" s="237">
        <v>1299593</v>
      </c>
      <c r="H2080" s="190"/>
      <c r="I2080" s="248" t="s">
        <v>5484</v>
      </c>
      <c r="J2080" s="190"/>
      <c r="K2080" s="190"/>
      <c r="L2080" s="190"/>
      <c r="M2080" s="190"/>
      <c r="N2080" s="268">
        <v>50</v>
      </c>
      <c r="O2080" s="268">
        <v>0</v>
      </c>
      <c r="P2080" s="190" t="s">
        <v>657</v>
      </c>
      <c r="Q2080" s="375"/>
    </row>
    <row r="2081" spans="1:17" ht="51">
      <c r="A2081" s="265">
        <v>513</v>
      </c>
      <c r="B2081" s="190"/>
      <c r="C2081" s="266" t="s">
        <v>169</v>
      </c>
      <c r="D2081" s="267">
        <v>43907</v>
      </c>
      <c r="E2081" s="237" t="s">
        <v>4735</v>
      </c>
      <c r="F2081" s="237" t="s">
        <v>15</v>
      </c>
      <c r="G2081" s="237">
        <v>1299648</v>
      </c>
      <c r="H2081" s="190"/>
      <c r="I2081" s="248" t="s">
        <v>4146</v>
      </c>
      <c r="J2081" s="190"/>
      <c r="K2081" s="190"/>
      <c r="L2081" s="190"/>
      <c r="M2081" s="190"/>
      <c r="N2081" s="268">
        <v>50</v>
      </c>
      <c r="O2081" s="268">
        <v>0</v>
      </c>
      <c r="P2081" s="190" t="s">
        <v>657</v>
      </c>
      <c r="Q2081" s="375"/>
    </row>
    <row r="2082" spans="1:17" ht="51">
      <c r="A2082" s="265">
        <v>513</v>
      </c>
      <c r="B2082" s="190"/>
      <c r="C2082" s="266" t="s">
        <v>169</v>
      </c>
      <c r="D2082" s="267">
        <v>43907</v>
      </c>
      <c r="E2082" s="237" t="s">
        <v>4736</v>
      </c>
      <c r="F2082" s="237" t="s">
        <v>15</v>
      </c>
      <c r="G2082" s="237">
        <v>1299650</v>
      </c>
      <c r="H2082" s="190"/>
      <c r="I2082" s="248" t="s">
        <v>5485</v>
      </c>
      <c r="J2082" s="190"/>
      <c r="K2082" s="190"/>
      <c r="L2082" s="190"/>
      <c r="M2082" s="190"/>
      <c r="N2082" s="268">
        <v>50</v>
      </c>
      <c r="O2082" s="268">
        <v>0</v>
      </c>
      <c r="P2082" s="190" t="s">
        <v>657</v>
      </c>
      <c r="Q2082" s="375"/>
    </row>
    <row r="2083" spans="1:17" ht="51">
      <c r="A2083" s="265">
        <v>513</v>
      </c>
      <c r="B2083" s="190"/>
      <c r="C2083" s="266" t="s">
        <v>169</v>
      </c>
      <c r="D2083" s="267">
        <v>43907</v>
      </c>
      <c r="E2083" s="237" t="s">
        <v>4737</v>
      </c>
      <c r="F2083" s="237" t="s">
        <v>15</v>
      </c>
      <c r="G2083" s="237">
        <v>1299682</v>
      </c>
      <c r="H2083" s="190"/>
      <c r="I2083" s="248" t="s">
        <v>5486</v>
      </c>
      <c r="J2083" s="190"/>
      <c r="K2083" s="190"/>
      <c r="L2083" s="190"/>
      <c r="M2083" s="190"/>
      <c r="N2083" s="268">
        <v>50</v>
      </c>
      <c r="O2083" s="268">
        <v>0</v>
      </c>
      <c r="P2083" s="190" t="s">
        <v>657</v>
      </c>
      <c r="Q2083" s="375"/>
    </row>
    <row r="2084" spans="1:17" ht="63.75">
      <c r="A2084" s="265">
        <v>513</v>
      </c>
      <c r="B2084" s="190"/>
      <c r="C2084" s="266" t="s">
        <v>169</v>
      </c>
      <c r="D2084" s="267">
        <v>43907</v>
      </c>
      <c r="E2084" s="237" t="s">
        <v>4738</v>
      </c>
      <c r="F2084" s="237" t="s">
        <v>15</v>
      </c>
      <c r="G2084" s="237">
        <v>1299441</v>
      </c>
      <c r="H2084" s="190"/>
      <c r="I2084" s="248" t="s">
        <v>5487</v>
      </c>
      <c r="J2084" s="190"/>
      <c r="K2084" s="190"/>
      <c r="L2084" s="190"/>
      <c r="M2084" s="190"/>
      <c r="N2084" s="268">
        <v>50</v>
      </c>
      <c r="O2084" s="268">
        <v>0</v>
      </c>
      <c r="P2084" s="190" t="s">
        <v>657</v>
      </c>
      <c r="Q2084" s="375"/>
    </row>
    <row r="2085" spans="1:17" ht="63.75">
      <c r="A2085" s="265">
        <v>86</v>
      </c>
      <c r="B2085" s="190"/>
      <c r="C2085" s="266" t="s">
        <v>56</v>
      </c>
      <c r="D2085" s="267">
        <v>43908</v>
      </c>
      <c r="E2085" s="237" t="s">
        <v>4739</v>
      </c>
      <c r="F2085" s="237" t="s">
        <v>3</v>
      </c>
      <c r="G2085" s="237">
        <v>1832608</v>
      </c>
      <c r="H2085" s="190"/>
      <c r="I2085" s="248" t="s">
        <v>5488</v>
      </c>
      <c r="J2085" s="190"/>
      <c r="K2085" s="190"/>
      <c r="L2085" s="190"/>
      <c r="M2085" s="190"/>
      <c r="N2085" s="268">
        <v>0</v>
      </c>
      <c r="O2085" s="268">
        <v>1250</v>
      </c>
      <c r="P2085" s="190" t="s">
        <v>657</v>
      </c>
      <c r="Q2085" s="375"/>
    </row>
    <row r="2086" spans="1:17" ht="63.75">
      <c r="A2086" s="265" t="s">
        <v>553</v>
      </c>
      <c r="B2086" s="190"/>
      <c r="C2086" s="266" t="s">
        <v>605</v>
      </c>
      <c r="D2086" s="267">
        <v>43908</v>
      </c>
      <c r="E2086" s="237" t="s">
        <v>4740</v>
      </c>
      <c r="F2086" s="237" t="s">
        <v>3</v>
      </c>
      <c r="G2086" s="237">
        <v>1832678</v>
      </c>
      <c r="H2086" s="190"/>
      <c r="I2086" s="248" t="s">
        <v>5489</v>
      </c>
      <c r="J2086" s="190"/>
      <c r="K2086" s="190"/>
      <c r="L2086" s="190"/>
      <c r="M2086" s="190"/>
      <c r="N2086" s="268">
        <v>0</v>
      </c>
      <c r="O2086" s="268">
        <v>179.66</v>
      </c>
      <c r="P2086" s="190" t="s">
        <v>657</v>
      </c>
      <c r="Q2086" s="375"/>
    </row>
    <row r="2087" spans="1:17" ht="63.75">
      <c r="A2087" s="265">
        <v>46</v>
      </c>
      <c r="B2087" s="190"/>
      <c r="C2087" s="266" t="s">
        <v>48</v>
      </c>
      <c r="D2087" s="267">
        <v>43908</v>
      </c>
      <c r="E2087" s="237" t="s">
        <v>4741</v>
      </c>
      <c r="F2087" s="237" t="s">
        <v>3</v>
      </c>
      <c r="G2087" s="237">
        <v>1832679</v>
      </c>
      <c r="H2087" s="190"/>
      <c r="I2087" s="248" t="s">
        <v>5490</v>
      </c>
      <c r="J2087" s="190"/>
      <c r="K2087" s="190"/>
      <c r="L2087" s="190"/>
      <c r="M2087" s="190"/>
      <c r="N2087" s="268">
        <v>0</v>
      </c>
      <c r="O2087" s="268">
        <v>79.44</v>
      </c>
      <c r="P2087" s="190" t="s">
        <v>657</v>
      </c>
      <c r="Q2087" s="375"/>
    </row>
    <row r="2088" spans="1:17" ht="63.75">
      <c r="A2088" s="265" t="s">
        <v>553</v>
      </c>
      <c r="B2088" s="190"/>
      <c r="C2088" s="266" t="s">
        <v>605</v>
      </c>
      <c r="D2088" s="267">
        <v>43908</v>
      </c>
      <c r="E2088" s="237" t="s">
        <v>4742</v>
      </c>
      <c r="F2088" s="237" t="s">
        <v>3</v>
      </c>
      <c r="G2088" s="237">
        <v>1832686</v>
      </c>
      <c r="H2088" s="190"/>
      <c r="I2088" s="248" t="s">
        <v>5491</v>
      </c>
      <c r="J2088" s="190"/>
      <c r="K2088" s="190"/>
      <c r="L2088" s="190"/>
      <c r="M2088" s="190"/>
      <c r="N2088" s="268">
        <v>0</v>
      </c>
      <c r="O2088" s="268">
        <v>125.65</v>
      </c>
      <c r="P2088" s="190" t="s">
        <v>657</v>
      </c>
      <c r="Q2088" s="375"/>
    </row>
    <row r="2089" spans="1:17" ht="51">
      <c r="A2089" s="265">
        <v>283</v>
      </c>
      <c r="B2089" s="190"/>
      <c r="C2089" s="266" t="s">
        <v>124</v>
      </c>
      <c r="D2089" s="267">
        <v>43908</v>
      </c>
      <c r="E2089" s="237" t="s">
        <v>4743</v>
      </c>
      <c r="F2089" s="237" t="s">
        <v>3</v>
      </c>
      <c r="G2089" s="237">
        <v>1832689</v>
      </c>
      <c r="H2089" s="190"/>
      <c r="I2089" s="248" t="s">
        <v>5492</v>
      </c>
      <c r="J2089" s="190"/>
      <c r="K2089" s="190"/>
      <c r="L2089" s="190"/>
      <c r="M2089" s="190"/>
      <c r="N2089" s="268">
        <v>0</v>
      </c>
      <c r="O2089" s="268">
        <v>257</v>
      </c>
      <c r="P2089" s="190" t="s">
        <v>657</v>
      </c>
      <c r="Q2089" s="375"/>
    </row>
    <row r="2090" spans="1:17" ht="51">
      <c r="A2090" s="265">
        <v>41</v>
      </c>
      <c r="B2090" s="190"/>
      <c r="C2090" s="266" t="s">
        <v>47</v>
      </c>
      <c r="D2090" s="267">
        <v>43908</v>
      </c>
      <c r="E2090" s="237" t="s">
        <v>4744</v>
      </c>
      <c r="F2090" s="237" t="s">
        <v>3</v>
      </c>
      <c r="G2090" s="237">
        <v>1832721</v>
      </c>
      <c r="H2090" s="190"/>
      <c r="I2090" s="248" t="s">
        <v>5493</v>
      </c>
      <c r="J2090" s="190"/>
      <c r="K2090" s="190"/>
      <c r="L2090" s="190"/>
      <c r="M2090" s="190"/>
      <c r="N2090" s="268">
        <v>0</v>
      </c>
      <c r="O2090" s="268">
        <v>1100</v>
      </c>
      <c r="P2090" s="190" t="s">
        <v>657</v>
      </c>
      <c r="Q2090" s="375"/>
    </row>
    <row r="2091" spans="1:17" ht="51">
      <c r="A2091" s="265">
        <v>41</v>
      </c>
      <c r="B2091" s="190"/>
      <c r="C2091" s="266" t="s">
        <v>47</v>
      </c>
      <c r="D2091" s="267">
        <v>43908</v>
      </c>
      <c r="E2091" s="237" t="s">
        <v>4745</v>
      </c>
      <c r="F2091" s="237" t="s">
        <v>3</v>
      </c>
      <c r="G2091" s="237">
        <v>1832724</v>
      </c>
      <c r="H2091" s="190"/>
      <c r="I2091" s="248" t="s">
        <v>5493</v>
      </c>
      <c r="J2091" s="190"/>
      <c r="K2091" s="190"/>
      <c r="L2091" s="190"/>
      <c r="M2091" s="190"/>
      <c r="N2091" s="268">
        <v>0</v>
      </c>
      <c r="O2091" s="268">
        <v>900</v>
      </c>
      <c r="P2091" s="190" t="s">
        <v>657</v>
      </c>
      <c r="Q2091" s="375"/>
    </row>
    <row r="2092" spans="1:17" ht="38.25">
      <c r="A2092" s="265">
        <v>86</v>
      </c>
      <c r="B2092" s="190"/>
      <c r="C2092" s="266" t="s">
        <v>56</v>
      </c>
      <c r="D2092" s="267">
        <v>43908</v>
      </c>
      <c r="E2092" s="237" t="s">
        <v>4746</v>
      </c>
      <c r="F2092" s="237" t="s">
        <v>3</v>
      </c>
      <c r="G2092" s="237">
        <v>1832752</v>
      </c>
      <c r="H2092" s="190"/>
      <c r="I2092" s="248" t="s">
        <v>5494</v>
      </c>
      <c r="J2092" s="190"/>
      <c r="K2092" s="190"/>
      <c r="L2092" s="190"/>
      <c r="M2092" s="190"/>
      <c r="N2092" s="268">
        <v>0</v>
      </c>
      <c r="O2092" s="268">
        <v>64913.47</v>
      </c>
      <c r="P2092" s="190" t="s">
        <v>657</v>
      </c>
      <c r="Q2092" s="375"/>
    </row>
    <row r="2093" spans="1:17" ht="51">
      <c r="A2093" s="265">
        <v>16</v>
      </c>
      <c r="B2093" s="190"/>
      <c r="C2093" s="266" t="s">
        <v>7133</v>
      </c>
      <c r="D2093" s="267">
        <v>43908</v>
      </c>
      <c r="E2093" s="237" t="s">
        <v>4747</v>
      </c>
      <c r="F2093" s="237" t="s">
        <v>3</v>
      </c>
      <c r="G2093" s="237">
        <v>1832755</v>
      </c>
      <c r="H2093" s="190"/>
      <c r="I2093" s="248" t="s">
        <v>5495</v>
      </c>
      <c r="J2093" s="190"/>
      <c r="K2093" s="190"/>
      <c r="L2093" s="190"/>
      <c r="M2093" s="190"/>
      <c r="N2093" s="268">
        <v>0</v>
      </c>
      <c r="O2093" s="268">
        <v>210</v>
      </c>
      <c r="P2093" s="190" t="s">
        <v>657</v>
      </c>
      <c r="Q2093" s="375"/>
    </row>
    <row r="2094" spans="1:17" ht="51">
      <c r="A2094" s="265">
        <v>47</v>
      </c>
      <c r="B2094" s="190"/>
      <c r="C2094" s="266" t="s">
        <v>49</v>
      </c>
      <c r="D2094" s="267">
        <v>43908</v>
      </c>
      <c r="E2094" s="237" t="s">
        <v>4748</v>
      </c>
      <c r="F2094" s="237" t="s">
        <v>3</v>
      </c>
      <c r="G2094" s="237">
        <v>1832757</v>
      </c>
      <c r="H2094" s="190"/>
      <c r="I2094" s="248" t="s">
        <v>5496</v>
      </c>
      <c r="J2094" s="190"/>
      <c r="K2094" s="190"/>
      <c r="L2094" s="190"/>
      <c r="M2094" s="190"/>
      <c r="N2094" s="268">
        <v>0</v>
      </c>
      <c r="O2094" s="268">
        <v>309.39999999999998</v>
      </c>
      <c r="P2094" s="190" t="s">
        <v>657</v>
      </c>
      <c r="Q2094" s="375"/>
    </row>
    <row r="2095" spans="1:17" ht="63.75">
      <c r="A2095" s="265">
        <v>46</v>
      </c>
      <c r="B2095" s="190"/>
      <c r="C2095" s="266" t="s">
        <v>48</v>
      </c>
      <c r="D2095" s="267">
        <v>43908</v>
      </c>
      <c r="E2095" s="237" t="s">
        <v>4749</v>
      </c>
      <c r="F2095" s="237" t="s">
        <v>3</v>
      </c>
      <c r="G2095" s="237">
        <v>1832579</v>
      </c>
      <c r="H2095" s="190"/>
      <c r="I2095" s="248" t="s">
        <v>5497</v>
      </c>
      <c r="J2095" s="190"/>
      <c r="K2095" s="190"/>
      <c r="L2095" s="190"/>
      <c r="M2095" s="190"/>
      <c r="N2095" s="268">
        <v>0</v>
      </c>
      <c r="O2095" s="268">
        <v>9503.7800000000007</v>
      </c>
      <c r="P2095" s="190" t="s">
        <v>657</v>
      </c>
      <c r="Q2095" s="375"/>
    </row>
    <row r="2096" spans="1:17" ht="63.75">
      <c r="A2096" s="265" t="s">
        <v>562</v>
      </c>
      <c r="B2096" s="190"/>
      <c r="C2096" s="266" t="s">
        <v>604</v>
      </c>
      <c r="D2096" s="267">
        <v>43908</v>
      </c>
      <c r="E2096" s="237" t="s">
        <v>4750</v>
      </c>
      <c r="F2096" s="237" t="s">
        <v>3</v>
      </c>
      <c r="G2096" s="237">
        <v>1832580</v>
      </c>
      <c r="H2096" s="190"/>
      <c r="I2096" s="248" t="s">
        <v>5498</v>
      </c>
      <c r="J2096" s="190"/>
      <c r="K2096" s="190"/>
      <c r="L2096" s="190"/>
      <c r="M2096" s="190"/>
      <c r="N2096" s="268">
        <v>0</v>
      </c>
      <c r="O2096" s="268">
        <v>816745.92</v>
      </c>
      <c r="P2096" s="190" t="s">
        <v>657</v>
      </c>
      <c r="Q2096" s="375"/>
    </row>
    <row r="2097" spans="1:17" ht="63.75">
      <c r="A2097" s="265">
        <v>46</v>
      </c>
      <c r="B2097" s="190"/>
      <c r="C2097" s="266" t="s">
        <v>48</v>
      </c>
      <c r="D2097" s="267">
        <v>43908</v>
      </c>
      <c r="E2097" s="237" t="s">
        <v>4751</v>
      </c>
      <c r="F2097" s="237" t="s">
        <v>3</v>
      </c>
      <c r="G2097" s="237">
        <v>1832584</v>
      </c>
      <c r="H2097" s="190"/>
      <c r="I2097" s="248" t="s">
        <v>5499</v>
      </c>
      <c r="J2097" s="190"/>
      <c r="K2097" s="190"/>
      <c r="L2097" s="190"/>
      <c r="M2097" s="190"/>
      <c r="N2097" s="268">
        <v>0</v>
      </c>
      <c r="O2097" s="268">
        <v>5031.83</v>
      </c>
      <c r="P2097" s="190" t="s">
        <v>657</v>
      </c>
      <c r="Q2097" s="375"/>
    </row>
    <row r="2098" spans="1:17" ht="63.75">
      <c r="A2098" s="265">
        <v>314</v>
      </c>
      <c r="B2098" s="190"/>
      <c r="C2098" s="266" t="s">
        <v>1382</v>
      </c>
      <c r="D2098" s="267">
        <v>43908</v>
      </c>
      <c r="E2098" s="237" t="s">
        <v>4752</v>
      </c>
      <c r="F2098" s="237" t="s">
        <v>3</v>
      </c>
      <c r="G2098" s="237">
        <v>1832602</v>
      </c>
      <c r="H2098" s="190"/>
      <c r="I2098" s="248" t="s">
        <v>5500</v>
      </c>
      <c r="J2098" s="190"/>
      <c r="K2098" s="190"/>
      <c r="L2098" s="190"/>
      <c r="M2098" s="190"/>
      <c r="N2098" s="268">
        <v>0</v>
      </c>
      <c r="O2098" s="268">
        <v>651.80999999999995</v>
      </c>
      <c r="P2098" s="190" t="s">
        <v>657</v>
      </c>
      <c r="Q2098" s="375"/>
    </row>
    <row r="2099" spans="1:17" ht="51">
      <c r="A2099" s="265">
        <v>342</v>
      </c>
      <c r="B2099" s="190"/>
      <c r="C2099" s="266" t="s">
        <v>146</v>
      </c>
      <c r="D2099" s="267">
        <v>43908</v>
      </c>
      <c r="E2099" s="237" t="s">
        <v>4753</v>
      </c>
      <c r="F2099" s="237" t="s">
        <v>3</v>
      </c>
      <c r="G2099" s="237">
        <v>1832642</v>
      </c>
      <c r="H2099" s="190"/>
      <c r="I2099" s="248" t="s">
        <v>5501</v>
      </c>
      <c r="J2099" s="190"/>
      <c r="K2099" s="190"/>
      <c r="L2099" s="190"/>
      <c r="M2099" s="190"/>
      <c r="N2099" s="268">
        <v>0</v>
      </c>
      <c r="O2099" s="268">
        <v>500</v>
      </c>
      <c r="P2099" s="190" t="s">
        <v>657</v>
      </c>
      <c r="Q2099" s="375"/>
    </row>
    <row r="2100" spans="1:17" ht="51">
      <c r="A2100" s="265">
        <v>86</v>
      </c>
      <c r="B2100" s="190"/>
      <c r="C2100" s="266" t="s">
        <v>56</v>
      </c>
      <c r="D2100" s="267">
        <v>43908</v>
      </c>
      <c r="E2100" s="237" t="s">
        <v>4754</v>
      </c>
      <c r="F2100" s="237" t="s">
        <v>3</v>
      </c>
      <c r="G2100" s="237">
        <v>1832766</v>
      </c>
      <c r="H2100" s="190"/>
      <c r="I2100" s="248" t="s">
        <v>5502</v>
      </c>
      <c r="J2100" s="190"/>
      <c r="K2100" s="190"/>
      <c r="L2100" s="190"/>
      <c r="M2100" s="190"/>
      <c r="N2100" s="268">
        <v>0</v>
      </c>
      <c r="O2100" s="268">
        <v>294</v>
      </c>
      <c r="P2100" s="190" t="s">
        <v>657</v>
      </c>
      <c r="Q2100" s="375"/>
    </row>
    <row r="2101" spans="1:17" ht="51">
      <c r="A2101" s="265">
        <v>513</v>
      </c>
      <c r="B2101" s="190"/>
      <c r="C2101" s="266" t="s">
        <v>169</v>
      </c>
      <c r="D2101" s="267">
        <v>43908</v>
      </c>
      <c r="E2101" s="237" t="s">
        <v>4755</v>
      </c>
      <c r="F2101" s="237" t="s">
        <v>15</v>
      </c>
      <c r="G2101" s="237">
        <v>1299942</v>
      </c>
      <c r="H2101" s="190"/>
      <c r="I2101" s="248" t="s">
        <v>5503</v>
      </c>
      <c r="J2101" s="190"/>
      <c r="K2101" s="190"/>
      <c r="L2101" s="190"/>
      <c r="M2101" s="190"/>
      <c r="N2101" s="268">
        <v>50</v>
      </c>
      <c r="O2101" s="268">
        <v>0</v>
      </c>
      <c r="P2101" s="190" t="s">
        <v>657</v>
      </c>
      <c r="Q2101" s="375"/>
    </row>
    <row r="2102" spans="1:17" ht="63.75">
      <c r="A2102" s="265">
        <v>513</v>
      </c>
      <c r="B2102" s="190"/>
      <c r="C2102" s="266" t="s">
        <v>169</v>
      </c>
      <c r="D2102" s="267">
        <v>43908</v>
      </c>
      <c r="E2102" s="237" t="s">
        <v>4756</v>
      </c>
      <c r="F2102" s="237" t="s">
        <v>15</v>
      </c>
      <c r="G2102" s="237">
        <v>1299944</v>
      </c>
      <c r="H2102" s="190"/>
      <c r="I2102" s="248" t="s">
        <v>5504</v>
      </c>
      <c r="J2102" s="190"/>
      <c r="K2102" s="190"/>
      <c r="L2102" s="190"/>
      <c r="M2102" s="190"/>
      <c r="N2102" s="268">
        <v>50</v>
      </c>
      <c r="O2102" s="268">
        <v>0</v>
      </c>
      <c r="P2102" s="190" t="s">
        <v>657</v>
      </c>
      <c r="Q2102" s="375"/>
    </row>
    <row r="2103" spans="1:17" ht="76.5">
      <c r="A2103" s="265" t="s">
        <v>554</v>
      </c>
      <c r="B2103" s="190"/>
      <c r="C2103" s="266" t="s">
        <v>726</v>
      </c>
      <c r="D2103" s="267">
        <v>43908</v>
      </c>
      <c r="E2103" s="237" t="s">
        <v>4757</v>
      </c>
      <c r="F2103" s="237" t="s">
        <v>6</v>
      </c>
      <c r="G2103" s="237">
        <v>1256829</v>
      </c>
      <c r="H2103" s="190"/>
      <c r="I2103" s="248" t="s">
        <v>5505</v>
      </c>
      <c r="J2103" s="190"/>
      <c r="K2103" s="190"/>
      <c r="L2103" s="190"/>
      <c r="M2103" s="190"/>
      <c r="N2103" s="268">
        <v>0</v>
      </c>
      <c r="O2103" s="268">
        <v>37416221.840000004</v>
      </c>
      <c r="P2103" s="190" t="s">
        <v>657</v>
      </c>
      <c r="Q2103" s="375"/>
    </row>
    <row r="2104" spans="1:17" ht="76.5">
      <c r="A2104" s="265" t="s">
        <v>554</v>
      </c>
      <c r="B2104" s="190"/>
      <c r="C2104" s="266" t="s">
        <v>726</v>
      </c>
      <c r="D2104" s="267">
        <v>43908</v>
      </c>
      <c r="E2104" s="237" t="s">
        <v>4758</v>
      </c>
      <c r="F2104" s="237" t="s">
        <v>6</v>
      </c>
      <c r="G2104" s="237">
        <v>980922</v>
      </c>
      <c r="H2104" s="190"/>
      <c r="I2104" s="248" t="s">
        <v>5506</v>
      </c>
      <c r="J2104" s="190"/>
      <c r="K2104" s="190"/>
      <c r="L2104" s="190"/>
      <c r="M2104" s="190"/>
      <c r="N2104" s="268">
        <v>0</v>
      </c>
      <c r="O2104" s="268">
        <v>1000000000</v>
      </c>
      <c r="P2104" s="190" t="s">
        <v>657</v>
      </c>
      <c r="Q2104" s="375"/>
    </row>
    <row r="2105" spans="1:17" ht="51">
      <c r="A2105" s="265" t="s">
        <v>554</v>
      </c>
      <c r="B2105" s="190"/>
      <c r="C2105" s="266" t="s">
        <v>726</v>
      </c>
      <c r="D2105" s="267">
        <v>43908</v>
      </c>
      <c r="E2105" s="237" t="s">
        <v>4760</v>
      </c>
      <c r="F2105" s="237" t="s">
        <v>15</v>
      </c>
      <c r="G2105" s="237">
        <v>1300400</v>
      </c>
      <c r="H2105" s="190"/>
      <c r="I2105" s="248" t="s">
        <v>5482</v>
      </c>
      <c r="J2105" s="190"/>
      <c r="K2105" s="190"/>
      <c r="L2105" s="190"/>
      <c r="M2105" s="190"/>
      <c r="N2105" s="268">
        <v>50</v>
      </c>
      <c r="O2105" s="268">
        <v>0</v>
      </c>
      <c r="P2105" s="190" t="s">
        <v>657</v>
      </c>
      <c r="Q2105" s="375"/>
    </row>
    <row r="2106" spans="1:17" ht="51">
      <c r="A2106" s="265" t="s">
        <v>553</v>
      </c>
      <c r="B2106" s="190"/>
      <c r="C2106" s="266" t="s">
        <v>605</v>
      </c>
      <c r="D2106" s="267">
        <v>43908</v>
      </c>
      <c r="E2106" s="237" t="s">
        <v>4761</v>
      </c>
      <c r="F2106" s="237" t="s">
        <v>11</v>
      </c>
      <c r="G2106" s="237">
        <v>980937</v>
      </c>
      <c r="H2106" s="190"/>
      <c r="I2106" s="248" t="s">
        <v>5508</v>
      </c>
      <c r="J2106" s="190"/>
      <c r="K2106" s="190"/>
      <c r="L2106" s="190"/>
      <c r="M2106" s="190"/>
      <c r="N2106" s="268">
        <v>50</v>
      </c>
      <c r="O2106" s="268">
        <v>0</v>
      </c>
      <c r="P2106" s="190" t="s">
        <v>657</v>
      </c>
      <c r="Q2106" s="375"/>
    </row>
    <row r="2107" spans="1:17" ht="51">
      <c r="A2107" s="265">
        <v>119</v>
      </c>
      <c r="B2107" s="190"/>
      <c r="C2107" s="266" t="s">
        <v>62</v>
      </c>
      <c r="D2107" s="267">
        <v>43908</v>
      </c>
      <c r="E2107" s="237" t="s">
        <v>4762</v>
      </c>
      <c r="F2107" s="237" t="s">
        <v>11</v>
      </c>
      <c r="G2107" s="237">
        <v>980952</v>
      </c>
      <c r="H2107" s="190"/>
      <c r="I2107" s="248" t="s">
        <v>5509</v>
      </c>
      <c r="J2107" s="190"/>
      <c r="K2107" s="190"/>
      <c r="L2107" s="190"/>
      <c r="M2107" s="190"/>
      <c r="N2107" s="268">
        <v>50</v>
      </c>
      <c r="O2107" s="268">
        <v>0</v>
      </c>
      <c r="P2107" s="190" t="s">
        <v>657</v>
      </c>
      <c r="Q2107" s="375"/>
    </row>
    <row r="2108" spans="1:17" ht="51">
      <c r="A2108" s="265">
        <v>513</v>
      </c>
      <c r="B2108" s="190"/>
      <c r="C2108" s="266" t="s">
        <v>169</v>
      </c>
      <c r="D2108" s="267">
        <v>43908</v>
      </c>
      <c r="E2108" s="237" t="s">
        <v>4763</v>
      </c>
      <c r="F2108" s="237" t="s">
        <v>11</v>
      </c>
      <c r="G2108" s="237">
        <v>980958</v>
      </c>
      <c r="H2108" s="190"/>
      <c r="I2108" s="248" t="s">
        <v>5510</v>
      </c>
      <c r="J2108" s="190"/>
      <c r="K2108" s="190"/>
      <c r="L2108" s="190"/>
      <c r="M2108" s="190"/>
      <c r="N2108" s="268">
        <v>50</v>
      </c>
      <c r="O2108" s="268">
        <v>0</v>
      </c>
      <c r="P2108" s="190" t="s">
        <v>657</v>
      </c>
      <c r="Q2108" s="375"/>
    </row>
    <row r="2109" spans="1:17" ht="63.75">
      <c r="A2109" s="265" t="s">
        <v>554</v>
      </c>
      <c r="B2109" s="190"/>
      <c r="C2109" s="266" t="s">
        <v>726</v>
      </c>
      <c r="D2109" s="267">
        <v>43908</v>
      </c>
      <c r="E2109" s="237" t="s">
        <v>4764</v>
      </c>
      <c r="F2109" s="237" t="s">
        <v>6</v>
      </c>
      <c r="G2109" s="237">
        <v>1300410</v>
      </c>
      <c r="H2109" s="190"/>
      <c r="I2109" s="248" t="s">
        <v>5511</v>
      </c>
      <c r="J2109" s="190"/>
      <c r="K2109" s="190"/>
      <c r="L2109" s="190"/>
      <c r="M2109" s="190"/>
      <c r="N2109" s="268">
        <v>0</v>
      </c>
      <c r="O2109" s="268">
        <v>426717.8</v>
      </c>
      <c r="P2109" s="190" t="s">
        <v>657</v>
      </c>
      <c r="Q2109" s="375"/>
    </row>
    <row r="2110" spans="1:17" ht="51">
      <c r="A2110" s="265">
        <v>203</v>
      </c>
      <c r="B2110" s="190"/>
      <c r="C2110" s="266" t="s">
        <v>95</v>
      </c>
      <c r="D2110" s="267">
        <v>43909</v>
      </c>
      <c r="E2110" s="237" t="s">
        <v>4765</v>
      </c>
      <c r="F2110" s="237" t="s">
        <v>3</v>
      </c>
      <c r="G2110" s="237">
        <v>1832956</v>
      </c>
      <c r="H2110" s="190"/>
      <c r="I2110" s="248" t="s">
        <v>5512</v>
      </c>
      <c r="J2110" s="190"/>
      <c r="K2110" s="190"/>
      <c r="L2110" s="190"/>
      <c r="M2110" s="190"/>
      <c r="N2110" s="268">
        <v>0</v>
      </c>
      <c r="O2110" s="268">
        <v>0.01</v>
      </c>
      <c r="P2110" s="190" t="s">
        <v>4220</v>
      </c>
      <c r="Q2110" s="375"/>
    </row>
    <row r="2111" spans="1:17" ht="63.75">
      <c r="A2111" s="265">
        <v>340</v>
      </c>
      <c r="B2111" s="190"/>
      <c r="C2111" s="266" t="s">
        <v>145</v>
      </c>
      <c r="D2111" s="267">
        <v>43909</v>
      </c>
      <c r="E2111" s="237" t="s">
        <v>4766</v>
      </c>
      <c r="F2111" s="237" t="s">
        <v>3</v>
      </c>
      <c r="G2111" s="237">
        <v>1832978</v>
      </c>
      <c r="H2111" s="190"/>
      <c r="I2111" s="248" t="s">
        <v>5513</v>
      </c>
      <c r="J2111" s="190"/>
      <c r="K2111" s="190"/>
      <c r="L2111" s="190"/>
      <c r="M2111" s="190"/>
      <c r="N2111" s="268">
        <v>0</v>
      </c>
      <c r="O2111" s="268">
        <v>1855</v>
      </c>
      <c r="P2111" s="190" t="s">
        <v>657</v>
      </c>
      <c r="Q2111" s="375"/>
    </row>
    <row r="2112" spans="1:17" ht="51">
      <c r="A2112" s="265">
        <v>340</v>
      </c>
      <c r="B2112" s="190"/>
      <c r="C2112" s="266" t="s">
        <v>145</v>
      </c>
      <c r="D2112" s="267">
        <v>43909</v>
      </c>
      <c r="E2112" s="237" t="s">
        <v>4767</v>
      </c>
      <c r="F2112" s="237" t="s">
        <v>3</v>
      </c>
      <c r="G2112" s="237">
        <v>1832981</v>
      </c>
      <c r="H2112" s="190"/>
      <c r="I2112" s="248" t="s">
        <v>5514</v>
      </c>
      <c r="J2112" s="190"/>
      <c r="K2112" s="190"/>
      <c r="L2112" s="190"/>
      <c r="M2112" s="190"/>
      <c r="N2112" s="268">
        <v>0</v>
      </c>
      <c r="O2112" s="268">
        <v>1855</v>
      </c>
      <c r="P2112" s="190" t="s">
        <v>657</v>
      </c>
      <c r="Q2112" s="375"/>
    </row>
    <row r="2113" spans="1:17" ht="51">
      <c r="A2113" s="265">
        <v>46</v>
      </c>
      <c r="B2113" s="190"/>
      <c r="C2113" s="266" t="s">
        <v>48</v>
      </c>
      <c r="D2113" s="267">
        <v>43909</v>
      </c>
      <c r="E2113" s="237" t="s">
        <v>4768</v>
      </c>
      <c r="F2113" s="237" t="s">
        <v>3</v>
      </c>
      <c r="G2113" s="237">
        <v>1832984</v>
      </c>
      <c r="H2113" s="190"/>
      <c r="I2113" s="248" t="s">
        <v>5515</v>
      </c>
      <c r="J2113" s="190"/>
      <c r="K2113" s="190"/>
      <c r="L2113" s="190"/>
      <c r="M2113" s="190"/>
      <c r="N2113" s="268">
        <v>0</v>
      </c>
      <c r="O2113" s="268">
        <v>7195.26</v>
      </c>
      <c r="P2113" s="190" t="s">
        <v>657</v>
      </c>
      <c r="Q2113" s="375"/>
    </row>
    <row r="2114" spans="1:17" ht="51">
      <c r="A2114" s="265">
        <v>66</v>
      </c>
      <c r="B2114" s="190"/>
      <c r="C2114" s="266" t="s">
        <v>52</v>
      </c>
      <c r="D2114" s="267">
        <v>43909</v>
      </c>
      <c r="E2114" s="237" t="s">
        <v>4769</v>
      </c>
      <c r="F2114" s="237" t="s">
        <v>3</v>
      </c>
      <c r="G2114" s="237">
        <v>1833009</v>
      </c>
      <c r="H2114" s="190"/>
      <c r="I2114" s="248" t="s">
        <v>5516</v>
      </c>
      <c r="J2114" s="190"/>
      <c r="K2114" s="190"/>
      <c r="L2114" s="190"/>
      <c r="M2114" s="190"/>
      <c r="N2114" s="268">
        <v>0</v>
      </c>
      <c r="O2114" s="268">
        <v>712.39</v>
      </c>
      <c r="P2114" s="190" t="s">
        <v>657</v>
      </c>
      <c r="Q2114" s="375"/>
    </row>
    <row r="2115" spans="1:17" ht="63.75">
      <c r="A2115" s="265">
        <v>596</v>
      </c>
      <c r="B2115" s="190"/>
      <c r="C2115" s="266" t="s">
        <v>1296</v>
      </c>
      <c r="D2115" s="267">
        <v>43909</v>
      </c>
      <c r="E2115" s="237" t="s">
        <v>4770</v>
      </c>
      <c r="F2115" s="237" t="s">
        <v>3</v>
      </c>
      <c r="G2115" s="237">
        <v>1832931</v>
      </c>
      <c r="H2115" s="190"/>
      <c r="I2115" s="248" t="s">
        <v>5517</v>
      </c>
      <c r="J2115" s="190"/>
      <c r="K2115" s="190"/>
      <c r="L2115" s="190"/>
      <c r="M2115" s="190"/>
      <c r="N2115" s="268">
        <v>0</v>
      </c>
      <c r="O2115" s="268">
        <v>621.20000000000005</v>
      </c>
      <c r="P2115" s="190" t="s">
        <v>657</v>
      </c>
      <c r="Q2115" s="375"/>
    </row>
    <row r="2116" spans="1:17" ht="63.75">
      <c r="A2116" s="265">
        <v>35</v>
      </c>
      <c r="B2116" s="190"/>
      <c r="C2116" s="266" t="s">
        <v>46</v>
      </c>
      <c r="D2116" s="267">
        <v>43909</v>
      </c>
      <c r="E2116" s="237" t="s">
        <v>4771</v>
      </c>
      <c r="F2116" s="237" t="s">
        <v>3</v>
      </c>
      <c r="G2116" s="237">
        <v>1832940</v>
      </c>
      <c r="H2116" s="190"/>
      <c r="I2116" s="248" t="s">
        <v>5518</v>
      </c>
      <c r="J2116" s="190"/>
      <c r="K2116" s="190"/>
      <c r="L2116" s="190"/>
      <c r="M2116" s="190"/>
      <c r="N2116" s="268">
        <v>0</v>
      </c>
      <c r="O2116" s="268">
        <v>119106.4</v>
      </c>
      <c r="P2116" s="190" t="s">
        <v>657</v>
      </c>
      <c r="Q2116" s="375"/>
    </row>
    <row r="2117" spans="1:17" ht="63.75">
      <c r="A2117" s="265" t="s">
        <v>556</v>
      </c>
      <c r="B2117" s="190"/>
      <c r="C2117" s="266" t="s">
        <v>714</v>
      </c>
      <c r="D2117" s="267">
        <v>43909</v>
      </c>
      <c r="E2117" s="237" t="s">
        <v>4772</v>
      </c>
      <c r="F2117" s="237" t="s">
        <v>3</v>
      </c>
      <c r="G2117" s="237">
        <v>1832972</v>
      </c>
      <c r="H2117" s="190"/>
      <c r="I2117" s="248" t="s">
        <v>5519</v>
      </c>
      <c r="J2117" s="190"/>
      <c r="K2117" s="190"/>
      <c r="L2117" s="190"/>
      <c r="M2117" s="190"/>
      <c r="N2117" s="268">
        <v>0</v>
      </c>
      <c r="O2117" s="268">
        <v>64649.78</v>
      </c>
      <c r="P2117" s="190" t="s">
        <v>657</v>
      </c>
      <c r="Q2117" s="375"/>
    </row>
    <row r="2118" spans="1:17" ht="63.75">
      <c r="A2118" s="265">
        <v>512</v>
      </c>
      <c r="B2118" s="190"/>
      <c r="C2118" s="266" t="s">
        <v>728</v>
      </c>
      <c r="D2118" s="267">
        <v>43909</v>
      </c>
      <c r="E2118" s="237" t="s">
        <v>4773</v>
      </c>
      <c r="F2118" s="237" t="s">
        <v>3</v>
      </c>
      <c r="G2118" s="237">
        <v>1833026</v>
      </c>
      <c r="H2118" s="190"/>
      <c r="I2118" s="248" t="s">
        <v>5520</v>
      </c>
      <c r="J2118" s="190"/>
      <c r="K2118" s="190"/>
      <c r="L2118" s="190"/>
      <c r="M2118" s="190"/>
      <c r="N2118" s="268">
        <v>0</v>
      </c>
      <c r="O2118" s="268">
        <v>0.67</v>
      </c>
      <c r="P2118" s="190" t="s">
        <v>657</v>
      </c>
      <c r="Q2118" s="375"/>
    </row>
    <row r="2119" spans="1:17" ht="38.25">
      <c r="A2119" s="265" t="s">
        <v>562</v>
      </c>
      <c r="B2119" s="190"/>
      <c r="C2119" s="266" t="s">
        <v>604</v>
      </c>
      <c r="D2119" s="267">
        <v>43909</v>
      </c>
      <c r="E2119" s="237" t="s">
        <v>4774</v>
      </c>
      <c r="F2119" s="237" t="s">
        <v>3</v>
      </c>
      <c r="G2119" s="237">
        <v>1833038</v>
      </c>
      <c r="H2119" s="190"/>
      <c r="I2119" s="248" t="s">
        <v>5521</v>
      </c>
      <c r="J2119" s="190"/>
      <c r="K2119" s="190"/>
      <c r="L2119" s="190"/>
      <c r="M2119" s="190"/>
      <c r="N2119" s="268">
        <v>0</v>
      </c>
      <c r="O2119" s="268">
        <v>6048.03</v>
      </c>
      <c r="P2119" s="190" t="s">
        <v>657</v>
      </c>
      <c r="Q2119" s="375"/>
    </row>
    <row r="2120" spans="1:17" ht="51">
      <c r="A2120" s="265" t="s">
        <v>553</v>
      </c>
      <c r="B2120" s="190"/>
      <c r="C2120" s="266" t="s">
        <v>605</v>
      </c>
      <c r="D2120" s="267">
        <v>43909</v>
      </c>
      <c r="E2120" s="237" t="s">
        <v>4775</v>
      </c>
      <c r="F2120" s="237" t="s">
        <v>3</v>
      </c>
      <c r="G2120" s="237">
        <v>1833040</v>
      </c>
      <c r="H2120" s="190"/>
      <c r="I2120" s="248" t="s">
        <v>5522</v>
      </c>
      <c r="J2120" s="190"/>
      <c r="K2120" s="190"/>
      <c r="L2120" s="190"/>
      <c r="M2120" s="190"/>
      <c r="N2120" s="268">
        <v>0</v>
      </c>
      <c r="O2120" s="268">
        <v>0.56999999999999995</v>
      </c>
      <c r="P2120" s="190" t="s">
        <v>657</v>
      </c>
      <c r="Q2120" s="375"/>
    </row>
    <row r="2121" spans="1:17" ht="51">
      <c r="A2121" s="265">
        <v>347</v>
      </c>
      <c r="B2121" s="190"/>
      <c r="C2121" s="266" t="s">
        <v>151</v>
      </c>
      <c r="D2121" s="267">
        <v>43909</v>
      </c>
      <c r="E2121" s="237" t="s">
        <v>4776</v>
      </c>
      <c r="F2121" s="237" t="s">
        <v>3</v>
      </c>
      <c r="G2121" s="237">
        <v>1833068</v>
      </c>
      <c r="H2121" s="190"/>
      <c r="I2121" s="248" t="s">
        <v>5523</v>
      </c>
      <c r="J2121" s="190"/>
      <c r="K2121" s="190"/>
      <c r="L2121" s="190"/>
      <c r="M2121" s="190"/>
      <c r="N2121" s="268">
        <v>0</v>
      </c>
      <c r="O2121" s="268">
        <v>800</v>
      </c>
      <c r="P2121" s="190" t="s">
        <v>657</v>
      </c>
      <c r="Q2121" s="375"/>
    </row>
    <row r="2122" spans="1:17" ht="51">
      <c r="A2122" s="265">
        <v>132</v>
      </c>
      <c r="B2122" s="190"/>
      <c r="C2122" s="266" t="s">
        <v>67</v>
      </c>
      <c r="D2122" s="267">
        <v>43909</v>
      </c>
      <c r="E2122" s="237" t="s">
        <v>4777</v>
      </c>
      <c r="F2122" s="237" t="s">
        <v>3</v>
      </c>
      <c r="G2122" s="237">
        <v>1833069</v>
      </c>
      <c r="H2122" s="190"/>
      <c r="I2122" s="248" t="s">
        <v>5524</v>
      </c>
      <c r="J2122" s="190"/>
      <c r="K2122" s="190"/>
      <c r="L2122" s="190"/>
      <c r="M2122" s="190"/>
      <c r="N2122" s="268">
        <v>0</v>
      </c>
      <c r="O2122" s="268">
        <v>400</v>
      </c>
      <c r="P2122" s="190" t="s">
        <v>657</v>
      </c>
      <c r="Q2122" s="375"/>
    </row>
    <row r="2123" spans="1:17" ht="51">
      <c r="A2123" s="265">
        <v>132</v>
      </c>
      <c r="B2123" s="190"/>
      <c r="C2123" s="266" t="s">
        <v>67</v>
      </c>
      <c r="D2123" s="267">
        <v>43909</v>
      </c>
      <c r="E2123" s="237" t="s">
        <v>4778</v>
      </c>
      <c r="F2123" s="237" t="s">
        <v>3</v>
      </c>
      <c r="G2123" s="237">
        <v>1833071</v>
      </c>
      <c r="H2123" s="190"/>
      <c r="I2123" s="248" t="s">
        <v>5525</v>
      </c>
      <c r="J2123" s="190"/>
      <c r="K2123" s="190"/>
      <c r="L2123" s="190"/>
      <c r="M2123" s="190"/>
      <c r="N2123" s="268">
        <v>0</v>
      </c>
      <c r="O2123" s="268">
        <v>400</v>
      </c>
      <c r="P2123" s="190" t="s">
        <v>657</v>
      </c>
      <c r="Q2123" s="375"/>
    </row>
    <row r="2124" spans="1:17" ht="51">
      <c r="A2124" s="265">
        <v>132</v>
      </c>
      <c r="B2124" s="190"/>
      <c r="C2124" s="266" t="s">
        <v>67</v>
      </c>
      <c r="D2124" s="267">
        <v>43909</v>
      </c>
      <c r="E2124" s="237" t="s">
        <v>4779</v>
      </c>
      <c r="F2124" s="237" t="s">
        <v>3</v>
      </c>
      <c r="G2124" s="237">
        <v>1833072</v>
      </c>
      <c r="H2124" s="190"/>
      <c r="I2124" s="248" t="s">
        <v>5526</v>
      </c>
      <c r="J2124" s="190"/>
      <c r="K2124" s="190"/>
      <c r="L2124" s="190"/>
      <c r="M2124" s="190"/>
      <c r="N2124" s="268">
        <v>0</v>
      </c>
      <c r="O2124" s="268">
        <v>400</v>
      </c>
      <c r="P2124" s="190" t="s">
        <v>657</v>
      </c>
      <c r="Q2124" s="375"/>
    </row>
    <row r="2125" spans="1:17" ht="51">
      <c r="A2125" s="265">
        <v>117</v>
      </c>
      <c r="B2125" s="190"/>
      <c r="C2125" s="266" t="s">
        <v>61</v>
      </c>
      <c r="D2125" s="267">
        <v>43909</v>
      </c>
      <c r="E2125" s="237" t="s">
        <v>4780</v>
      </c>
      <c r="F2125" s="237" t="s">
        <v>11</v>
      </c>
      <c r="G2125" s="237">
        <v>981018</v>
      </c>
      <c r="H2125" s="190"/>
      <c r="I2125" s="248" t="s">
        <v>5527</v>
      </c>
      <c r="J2125" s="190"/>
      <c r="K2125" s="190"/>
      <c r="L2125" s="190"/>
      <c r="M2125" s="190"/>
      <c r="N2125" s="268">
        <v>50</v>
      </c>
      <c r="O2125" s="268">
        <v>0</v>
      </c>
      <c r="P2125" s="190" t="s">
        <v>657</v>
      </c>
      <c r="Q2125" s="375"/>
    </row>
    <row r="2126" spans="1:17" ht="51">
      <c r="A2126" s="265">
        <v>117</v>
      </c>
      <c r="B2126" s="190"/>
      <c r="C2126" s="266" t="s">
        <v>61</v>
      </c>
      <c r="D2126" s="267">
        <v>43909</v>
      </c>
      <c r="E2126" s="237" t="s">
        <v>4781</v>
      </c>
      <c r="F2126" s="237" t="s">
        <v>11</v>
      </c>
      <c r="G2126" s="237">
        <v>981019</v>
      </c>
      <c r="H2126" s="190"/>
      <c r="I2126" s="248" t="s">
        <v>5528</v>
      </c>
      <c r="J2126" s="190"/>
      <c r="K2126" s="190"/>
      <c r="L2126" s="190"/>
      <c r="M2126" s="190"/>
      <c r="N2126" s="268">
        <v>50</v>
      </c>
      <c r="O2126" s="268">
        <v>0</v>
      </c>
      <c r="P2126" s="190" t="s">
        <v>657</v>
      </c>
      <c r="Q2126" s="375"/>
    </row>
    <row r="2127" spans="1:17" ht="51">
      <c r="A2127" s="265">
        <v>119</v>
      </c>
      <c r="B2127" s="190"/>
      <c r="C2127" s="266" t="s">
        <v>62</v>
      </c>
      <c r="D2127" s="267">
        <v>43909</v>
      </c>
      <c r="E2127" s="237" t="s">
        <v>4782</v>
      </c>
      <c r="F2127" s="237" t="s">
        <v>11</v>
      </c>
      <c r="G2127" s="237">
        <v>981020</v>
      </c>
      <c r="H2127" s="190"/>
      <c r="I2127" s="248" t="s">
        <v>5529</v>
      </c>
      <c r="J2127" s="190"/>
      <c r="K2127" s="190"/>
      <c r="L2127" s="190"/>
      <c r="M2127" s="190"/>
      <c r="N2127" s="268">
        <v>50</v>
      </c>
      <c r="O2127" s="268">
        <v>0</v>
      </c>
      <c r="P2127" s="190" t="s">
        <v>657</v>
      </c>
      <c r="Q2127" s="375"/>
    </row>
    <row r="2128" spans="1:17" ht="51">
      <c r="A2128" s="265">
        <v>513</v>
      </c>
      <c r="B2128" s="190"/>
      <c r="C2128" s="266" t="s">
        <v>169</v>
      </c>
      <c r="D2128" s="267">
        <v>43909</v>
      </c>
      <c r="E2128" s="237" t="s">
        <v>4785</v>
      </c>
      <c r="F2128" s="237" t="s">
        <v>15</v>
      </c>
      <c r="G2128" s="237">
        <v>1300919</v>
      </c>
      <c r="H2128" s="190"/>
      <c r="I2128" s="248" t="s">
        <v>5532</v>
      </c>
      <c r="J2128" s="190"/>
      <c r="K2128" s="190"/>
      <c r="L2128" s="190"/>
      <c r="M2128" s="190"/>
      <c r="N2128" s="268">
        <v>50</v>
      </c>
      <c r="O2128" s="268">
        <v>0</v>
      </c>
      <c r="P2128" s="190" t="s">
        <v>657</v>
      </c>
      <c r="Q2128" s="375"/>
    </row>
    <row r="2129" spans="1:17" ht="76.5">
      <c r="A2129" s="265">
        <v>513</v>
      </c>
      <c r="B2129" s="190"/>
      <c r="C2129" s="266" t="s">
        <v>169</v>
      </c>
      <c r="D2129" s="267">
        <v>43909</v>
      </c>
      <c r="E2129" s="237" t="s">
        <v>4786</v>
      </c>
      <c r="F2129" s="237" t="s">
        <v>15</v>
      </c>
      <c r="G2129" s="237">
        <v>1300922</v>
      </c>
      <c r="H2129" s="190"/>
      <c r="I2129" s="248" t="s">
        <v>5533</v>
      </c>
      <c r="J2129" s="190"/>
      <c r="K2129" s="190"/>
      <c r="L2129" s="190"/>
      <c r="M2129" s="190"/>
      <c r="N2129" s="268">
        <v>50</v>
      </c>
      <c r="O2129" s="268">
        <v>0</v>
      </c>
      <c r="P2129" s="190" t="s">
        <v>657</v>
      </c>
      <c r="Q2129" s="375"/>
    </row>
    <row r="2130" spans="1:17" ht="51">
      <c r="A2130" s="265">
        <v>203</v>
      </c>
      <c r="B2130" s="190"/>
      <c r="C2130" s="266" t="s">
        <v>95</v>
      </c>
      <c r="D2130" s="267">
        <v>43910</v>
      </c>
      <c r="E2130" s="237" t="s">
        <v>4787</v>
      </c>
      <c r="F2130" s="237" t="s">
        <v>3</v>
      </c>
      <c r="G2130" s="237">
        <v>1833205</v>
      </c>
      <c r="H2130" s="190"/>
      <c r="I2130" s="248" t="s">
        <v>5534</v>
      </c>
      <c r="J2130" s="190"/>
      <c r="K2130" s="190"/>
      <c r="L2130" s="190"/>
      <c r="M2130" s="190"/>
      <c r="N2130" s="268">
        <v>0</v>
      </c>
      <c r="O2130" s="268">
        <v>0.01</v>
      </c>
      <c r="P2130" s="190" t="s">
        <v>4220</v>
      </c>
      <c r="Q2130" s="375"/>
    </row>
    <row r="2131" spans="1:17" ht="63.75">
      <c r="A2131" s="265" t="s">
        <v>562</v>
      </c>
      <c r="B2131" s="190"/>
      <c r="C2131" s="266" t="s">
        <v>604</v>
      </c>
      <c r="D2131" s="267">
        <v>43910</v>
      </c>
      <c r="E2131" s="237" t="s">
        <v>4788</v>
      </c>
      <c r="F2131" s="237" t="s">
        <v>3</v>
      </c>
      <c r="G2131" s="237">
        <v>1833233</v>
      </c>
      <c r="H2131" s="190"/>
      <c r="I2131" s="248" t="s">
        <v>5535</v>
      </c>
      <c r="J2131" s="190"/>
      <c r="K2131" s="190"/>
      <c r="L2131" s="190"/>
      <c r="M2131" s="190"/>
      <c r="N2131" s="268">
        <v>0</v>
      </c>
      <c r="O2131" s="268">
        <v>576</v>
      </c>
      <c r="P2131" s="190" t="s">
        <v>657</v>
      </c>
      <c r="Q2131" s="375"/>
    </row>
    <row r="2132" spans="1:17" ht="51">
      <c r="A2132" s="265" t="s">
        <v>562</v>
      </c>
      <c r="B2132" s="190"/>
      <c r="C2132" s="266" t="s">
        <v>604</v>
      </c>
      <c r="D2132" s="267">
        <v>43910</v>
      </c>
      <c r="E2132" s="237" t="s">
        <v>4789</v>
      </c>
      <c r="F2132" s="237" t="s">
        <v>3</v>
      </c>
      <c r="G2132" s="237">
        <v>1833260</v>
      </c>
      <c r="H2132" s="190"/>
      <c r="I2132" s="248" t="s">
        <v>5536</v>
      </c>
      <c r="J2132" s="190"/>
      <c r="K2132" s="190"/>
      <c r="L2132" s="190"/>
      <c r="M2132" s="190"/>
      <c r="N2132" s="268">
        <v>0</v>
      </c>
      <c r="O2132" s="268">
        <v>450</v>
      </c>
      <c r="P2132" s="190" t="s">
        <v>657</v>
      </c>
      <c r="Q2132" s="375"/>
    </row>
    <row r="2133" spans="1:17" ht="51">
      <c r="A2133" s="265" t="s">
        <v>553</v>
      </c>
      <c r="B2133" s="190"/>
      <c r="C2133" s="266" t="s">
        <v>605</v>
      </c>
      <c r="D2133" s="267">
        <v>43910</v>
      </c>
      <c r="E2133" s="237" t="s">
        <v>4790</v>
      </c>
      <c r="F2133" s="237" t="s">
        <v>3</v>
      </c>
      <c r="G2133" s="237">
        <v>1833266</v>
      </c>
      <c r="H2133" s="190"/>
      <c r="I2133" s="248" t="s">
        <v>5537</v>
      </c>
      <c r="J2133" s="190"/>
      <c r="K2133" s="190"/>
      <c r="L2133" s="190"/>
      <c r="M2133" s="190"/>
      <c r="N2133" s="268">
        <v>0</v>
      </c>
      <c r="O2133" s="268">
        <v>286.42</v>
      </c>
      <c r="P2133" s="190" t="s">
        <v>657</v>
      </c>
      <c r="Q2133" s="375"/>
    </row>
    <row r="2134" spans="1:17" ht="51">
      <c r="A2134" s="265" t="s">
        <v>553</v>
      </c>
      <c r="B2134" s="190"/>
      <c r="C2134" s="266" t="s">
        <v>605</v>
      </c>
      <c r="D2134" s="267">
        <v>43910</v>
      </c>
      <c r="E2134" s="237" t="s">
        <v>4791</v>
      </c>
      <c r="F2134" s="237" t="s">
        <v>3</v>
      </c>
      <c r="G2134" s="237">
        <v>1833270</v>
      </c>
      <c r="H2134" s="190"/>
      <c r="I2134" s="248" t="s">
        <v>5538</v>
      </c>
      <c r="J2134" s="190"/>
      <c r="K2134" s="190"/>
      <c r="L2134" s="190"/>
      <c r="M2134" s="190"/>
      <c r="N2134" s="268">
        <v>0</v>
      </c>
      <c r="O2134" s="268">
        <v>2276.39</v>
      </c>
      <c r="P2134" s="190" t="s">
        <v>657</v>
      </c>
      <c r="Q2134" s="375"/>
    </row>
    <row r="2135" spans="1:17" ht="51">
      <c r="A2135" s="265">
        <v>660</v>
      </c>
      <c r="B2135" s="190"/>
      <c r="C2135" s="266" t="s">
        <v>185</v>
      </c>
      <c r="D2135" s="267">
        <v>43910</v>
      </c>
      <c r="E2135" s="237" t="s">
        <v>4792</v>
      </c>
      <c r="F2135" s="237" t="s">
        <v>3</v>
      </c>
      <c r="G2135" s="237">
        <v>1833303</v>
      </c>
      <c r="H2135" s="190"/>
      <c r="I2135" s="248" t="s">
        <v>5539</v>
      </c>
      <c r="J2135" s="190"/>
      <c r="K2135" s="190"/>
      <c r="L2135" s="190"/>
      <c r="M2135" s="190"/>
      <c r="N2135" s="268">
        <v>0</v>
      </c>
      <c r="O2135" s="268">
        <v>1581.2</v>
      </c>
      <c r="P2135" s="190" t="s">
        <v>657</v>
      </c>
      <c r="Q2135" s="375"/>
    </row>
    <row r="2136" spans="1:17" ht="51">
      <c r="A2136" s="265" t="s">
        <v>553</v>
      </c>
      <c r="B2136" s="190"/>
      <c r="C2136" s="266" t="s">
        <v>605</v>
      </c>
      <c r="D2136" s="267">
        <v>43910</v>
      </c>
      <c r="E2136" s="237" t="s">
        <v>4793</v>
      </c>
      <c r="F2136" s="237" t="s">
        <v>3</v>
      </c>
      <c r="G2136" s="237">
        <v>1833231</v>
      </c>
      <c r="H2136" s="190"/>
      <c r="I2136" s="248" t="s">
        <v>5540</v>
      </c>
      <c r="J2136" s="190"/>
      <c r="K2136" s="190"/>
      <c r="L2136" s="190"/>
      <c r="M2136" s="190"/>
      <c r="N2136" s="268">
        <v>0</v>
      </c>
      <c r="O2136" s="268">
        <v>90</v>
      </c>
      <c r="P2136" s="190" t="s">
        <v>657</v>
      </c>
      <c r="Q2136" s="375"/>
    </row>
    <row r="2137" spans="1:17" ht="51">
      <c r="A2137" s="265" t="s">
        <v>562</v>
      </c>
      <c r="B2137" s="190"/>
      <c r="C2137" s="266" t="s">
        <v>604</v>
      </c>
      <c r="D2137" s="267">
        <v>43910</v>
      </c>
      <c r="E2137" s="237" t="s">
        <v>4794</v>
      </c>
      <c r="F2137" s="237" t="s">
        <v>3</v>
      </c>
      <c r="G2137" s="237">
        <v>1833263</v>
      </c>
      <c r="H2137" s="190"/>
      <c r="I2137" s="248" t="s">
        <v>5541</v>
      </c>
      <c r="J2137" s="190"/>
      <c r="K2137" s="190"/>
      <c r="L2137" s="190"/>
      <c r="M2137" s="190"/>
      <c r="N2137" s="268">
        <v>0</v>
      </c>
      <c r="O2137" s="268">
        <v>2825.57</v>
      </c>
      <c r="P2137" s="190" t="s">
        <v>657</v>
      </c>
      <c r="Q2137" s="375"/>
    </row>
    <row r="2138" spans="1:17" ht="63.75">
      <c r="A2138" s="265">
        <v>315</v>
      </c>
      <c r="B2138" s="190"/>
      <c r="C2138" s="266" t="s">
        <v>1290</v>
      </c>
      <c r="D2138" s="267">
        <v>43910</v>
      </c>
      <c r="E2138" s="237" t="s">
        <v>4795</v>
      </c>
      <c r="F2138" s="237" t="s">
        <v>3</v>
      </c>
      <c r="G2138" s="237">
        <v>1833278</v>
      </c>
      <c r="H2138" s="190"/>
      <c r="I2138" s="248" t="s">
        <v>5542</v>
      </c>
      <c r="J2138" s="190"/>
      <c r="K2138" s="190"/>
      <c r="L2138" s="190"/>
      <c r="M2138" s="190"/>
      <c r="N2138" s="268">
        <v>0</v>
      </c>
      <c r="O2138" s="268">
        <v>427.73</v>
      </c>
      <c r="P2138" s="190" t="s">
        <v>657</v>
      </c>
      <c r="Q2138" s="375"/>
    </row>
    <row r="2139" spans="1:17" ht="38.25">
      <c r="A2139" s="265">
        <v>266</v>
      </c>
      <c r="B2139" s="190"/>
      <c r="C2139" s="266" t="s">
        <v>1368</v>
      </c>
      <c r="D2139" s="267">
        <v>43910</v>
      </c>
      <c r="E2139" s="237" t="s">
        <v>4796</v>
      </c>
      <c r="F2139" s="237" t="s">
        <v>3</v>
      </c>
      <c r="G2139" s="237">
        <v>1833327</v>
      </c>
      <c r="H2139" s="190"/>
      <c r="I2139" s="248" t="s">
        <v>5543</v>
      </c>
      <c r="J2139" s="190"/>
      <c r="K2139" s="190"/>
      <c r="L2139" s="190"/>
      <c r="M2139" s="190"/>
      <c r="N2139" s="268">
        <v>0</v>
      </c>
      <c r="O2139" s="268">
        <v>1049.28</v>
      </c>
      <c r="P2139" s="190" t="s">
        <v>657</v>
      </c>
      <c r="Q2139" s="375"/>
    </row>
    <row r="2140" spans="1:17" ht="51">
      <c r="A2140" s="265">
        <v>234</v>
      </c>
      <c r="B2140" s="190"/>
      <c r="C2140" s="266" t="s">
        <v>633</v>
      </c>
      <c r="D2140" s="267">
        <v>43910</v>
      </c>
      <c r="E2140" s="237" t="s">
        <v>4797</v>
      </c>
      <c r="F2140" s="237" t="s">
        <v>3</v>
      </c>
      <c r="G2140" s="237">
        <v>1833333</v>
      </c>
      <c r="H2140" s="190"/>
      <c r="I2140" s="248" t="s">
        <v>5544</v>
      </c>
      <c r="J2140" s="190"/>
      <c r="K2140" s="190"/>
      <c r="L2140" s="190"/>
      <c r="M2140" s="190"/>
      <c r="N2140" s="268">
        <v>0</v>
      </c>
      <c r="O2140" s="268">
        <v>2337.3000000000002</v>
      </c>
      <c r="P2140" s="190" t="s">
        <v>657</v>
      </c>
      <c r="Q2140" s="375"/>
    </row>
    <row r="2141" spans="1:17" ht="51">
      <c r="A2141" s="265">
        <v>234</v>
      </c>
      <c r="B2141" s="190"/>
      <c r="C2141" s="266" t="s">
        <v>633</v>
      </c>
      <c r="D2141" s="267">
        <v>43910</v>
      </c>
      <c r="E2141" s="237" t="s">
        <v>4798</v>
      </c>
      <c r="F2141" s="237" t="s">
        <v>3</v>
      </c>
      <c r="G2141" s="237">
        <v>1833338</v>
      </c>
      <c r="H2141" s="190"/>
      <c r="I2141" s="248" t="s">
        <v>5545</v>
      </c>
      <c r="J2141" s="190"/>
      <c r="K2141" s="190"/>
      <c r="L2141" s="190"/>
      <c r="M2141" s="190"/>
      <c r="N2141" s="268">
        <v>0</v>
      </c>
      <c r="O2141" s="268">
        <v>2337.3000000000002</v>
      </c>
      <c r="P2141" s="190" t="s">
        <v>657</v>
      </c>
      <c r="Q2141" s="375"/>
    </row>
    <row r="2142" spans="1:17" ht="51">
      <c r="A2142" s="265">
        <v>526</v>
      </c>
      <c r="B2142" s="190"/>
      <c r="C2142" s="266" t="s">
        <v>1360</v>
      </c>
      <c r="D2142" s="267">
        <v>43910</v>
      </c>
      <c r="E2142" s="237" t="s">
        <v>4799</v>
      </c>
      <c r="F2142" s="237" t="s">
        <v>3</v>
      </c>
      <c r="G2142" s="237">
        <v>1833349</v>
      </c>
      <c r="H2142" s="190"/>
      <c r="I2142" s="248" t="s">
        <v>5546</v>
      </c>
      <c r="J2142" s="190"/>
      <c r="K2142" s="190"/>
      <c r="L2142" s="190"/>
      <c r="M2142" s="190"/>
      <c r="N2142" s="268">
        <v>0</v>
      </c>
      <c r="O2142" s="268">
        <v>15</v>
      </c>
      <c r="P2142" s="190" t="s">
        <v>657</v>
      </c>
      <c r="Q2142" s="375"/>
    </row>
    <row r="2143" spans="1:17" ht="38.25">
      <c r="A2143" s="265">
        <v>376</v>
      </c>
      <c r="B2143" s="190"/>
      <c r="C2143" s="266" t="s">
        <v>627</v>
      </c>
      <c r="D2143" s="267">
        <v>43910</v>
      </c>
      <c r="E2143" s="237" t="s">
        <v>4800</v>
      </c>
      <c r="F2143" s="237" t="s">
        <v>3</v>
      </c>
      <c r="G2143" s="237">
        <v>1833354</v>
      </c>
      <c r="H2143" s="190"/>
      <c r="I2143" s="248" t="s">
        <v>5547</v>
      </c>
      <c r="J2143" s="190"/>
      <c r="K2143" s="190"/>
      <c r="L2143" s="190"/>
      <c r="M2143" s="190"/>
      <c r="N2143" s="268">
        <v>0</v>
      </c>
      <c r="O2143" s="268">
        <v>40</v>
      </c>
      <c r="P2143" s="190" t="s">
        <v>657</v>
      </c>
      <c r="Q2143" s="375"/>
    </row>
    <row r="2144" spans="1:17" ht="63.75">
      <c r="A2144" s="265">
        <v>513</v>
      </c>
      <c r="B2144" s="190"/>
      <c r="C2144" s="266" t="s">
        <v>169</v>
      </c>
      <c r="D2144" s="267">
        <v>43910</v>
      </c>
      <c r="E2144" s="237" t="s">
        <v>4801</v>
      </c>
      <c r="F2144" s="237" t="s">
        <v>15</v>
      </c>
      <c r="G2144" s="237">
        <v>1301310</v>
      </c>
      <c r="H2144" s="190"/>
      <c r="I2144" s="248" t="s">
        <v>5548</v>
      </c>
      <c r="J2144" s="190"/>
      <c r="K2144" s="190"/>
      <c r="L2144" s="190"/>
      <c r="M2144" s="190"/>
      <c r="N2144" s="268">
        <v>50</v>
      </c>
      <c r="O2144" s="268">
        <v>0</v>
      </c>
      <c r="P2144" s="190" t="s">
        <v>657</v>
      </c>
      <c r="Q2144" s="375"/>
    </row>
    <row r="2145" spans="1:17" ht="51">
      <c r="A2145" s="265">
        <v>513</v>
      </c>
      <c r="B2145" s="190"/>
      <c r="C2145" s="266" t="s">
        <v>169</v>
      </c>
      <c r="D2145" s="267">
        <v>43910</v>
      </c>
      <c r="E2145" s="237" t="s">
        <v>4802</v>
      </c>
      <c r="F2145" s="237" t="s">
        <v>15</v>
      </c>
      <c r="G2145" s="237">
        <v>1301312</v>
      </c>
      <c r="H2145" s="190"/>
      <c r="I2145" s="248" t="s">
        <v>5549</v>
      </c>
      <c r="J2145" s="190"/>
      <c r="K2145" s="190"/>
      <c r="L2145" s="190"/>
      <c r="M2145" s="190"/>
      <c r="N2145" s="268">
        <v>50</v>
      </c>
      <c r="O2145" s="268">
        <v>0</v>
      </c>
      <c r="P2145" s="190" t="s">
        <v>657</v>
      </c>
      <c r="Q2145" s="375"/>
    </row>
    <row r="2146" spans="1:17" ht="102">
      <c r="A2146" s="265">
        <v>599</v>
      </c>
      <c r="B2146" s="190"/>
      <c r="C2146" s="266" t="s">
        <v>1297</v>
      </c>
      <c r="D2146" s="267">
        <v>43910</v>
      </c>
      <c r="E2146" s="237" t="s">
        <v>4803</v>
      </c>
      <c r="F2146" s="237" t="s">
        <v>11</v>
      </c>
      <c r="G2146" s="237">
        <v>981078</v>
      </c>
      <c r="H2146" s="190"/>
      <c r="I2146" s="248" t="s">
        <v>5550</v>
      </c>
      <c r="J2146" s="190"/>
      <c r="K2146" s="190"/>
      <c r="L2146" s="190"/>
      <c r="M2146" s="190"/>
      <c r="N2146" s="268">
        <v>50</v>
      </c>
      <c r="O2146" s="268">
        <v>0</v>
      </c>
      <c r="P2146" s="190" t="s">
        <v>657</v>
      </c>
      <c r="Q2146" s="375"/>
    </row>
    <row r="2147" spans="1:17" ht="76.5">
      <c r="A2147" s="265">
        <v>513</v>
      </c>
      <c r="B2147" s="190"/>
      <c r="C2147" s="266" t="s">
        <v>169</v>
      </c>
      <c r="D2147" s="267">
        <v>43910</v>
      </c>
      <c r="E2147" s="237" t="s">
        <v>4804</v>
      </c>
      <c r="F2147" s="237" t="s">
        <v>11</v>
      </c>
      <c r="G2147" s="237">
        <v>13354</v>
      </c>
      <c r="H2147" s="190"/>
      <c r="I2147" s="248" t="s">
        <v>5551</v>
      </c>
      <c r="J2147" s="190"/>
      <c r="K2147" s="190"/>
      <c r="L2147" s="190"/>
      <c r="M2147" s="190"/>
      <c r="N2147" s="268">
        <v>5306.06</v>
      </c>
      <c r="O2147" s="268">
        <v>0</v>
      </c>
      <c r="P2147" s="190" t="s">
        <v>657</v>
      </c>
      <c r="Q2147" s="375"/>
    </row>
    <row r="2148" spans="1:17" ht="63.75">
      <c r="A2148" s="265" t="s">
        <v>554</v>
      </c>
      <c r="B2148" s="190"/>
      <c r="C2148" s="266" t="s">
        <v>726</v>
      </c>
      <c r="D2148" s="267">
        <v>43910</v>
      </c>
      <c r="E2148" s="237" t="s">
        <v>4805</v>
      </c>
      <c r="F2148" s="237" t="s">
        <v>11</v>
      </c>
      <c r="G2148" s="237">
        <v>13361</v>
      </c>
      <c r="H2148" s="190"/>
      <c r="I2148" s="248" t="s">
        <v>5552</v>
      </c>
      <c r="J2148" s="190"/>
      <c r="K2148" s="190"/>
      <c r="L2148" s="190"/>
      <c r="M2148" s="190"/>
      <c r="N2148" s="268">
        <v>1950.43</v>
      </c>
      <c r="O2148" s="268">
        <v>0</v>
      </c>
      <c r="P2148" s="190" t="s">
        <v>657</v>
      </c>
      <c r="Q2148" s="375"/>
    </row>
    <row r="2149" spans="1:17" ht="63.75">
      <c r="A2149" s="265">
        <v>513</v>
      </c>
      <c r="B2149" s="190"/>
      <c r="C2149" s="266" t="s">
        <v>169</v>
      </c>
      <c r="D2149" s="267">
        <v>43910</v>
      </c>
      <c r="E2149" s="237" t="s">
        <v>4806</v>
      </c>
      <c r="F2149" s="237" t="s">
        <v>13</v>
      </c>
      <c r="G2149" s="237">
        <v>13358</v>
      </c>
      <c r="H2149" s="190"/>
      <c r="I2149" s="248" t="s">
        <v>5553</v>
      </c>
      <c r="J2149" s="190"/>
      <c r="K2149" s="190"/>
      <c r="L2149" s="190"/>
      <c r="M2149" s="190"/>
      <c r="N2149" s="268">
        <v>15331849.640000001</v>
      </c>
      <c r="O2149" s="268">
        <v>0</v>
      </c>
      <c r="P2149" s="190" t="s">
        <v>657</v>
      </c>
      <c r="Q2149" s="375"/>
    </row>
    <row r="2150" spans="1:17" ht="63.75">
      <c r="A2150" s="265">
        <v>513</v>
      </c>
      <c r="B2150" s="190"/>
      <c r="C2150" s="266" t="s">
        <v>169</v>
      </c>
      <c r="D2150" s="267">
        <v>43910</v>
      </c>
      <c r="E2150" s="237" t="s">
        <v>4807</v>
      </c>
      <c r="F2150" s="237" t="s">
        <v>11</v>
      </c>
      <c r="G2150" s="237">
        <v>13358</v>
      </c>
      <c r="H2150" s="190"/>
      <c r="I2150" s="248" t="s">
        <v>5554</v>
      </c>
      <c r="J2150" s="190"/>
      <c r="K2150" s="190"/>
      <c r="L2150" s="190"/>
      <c r="M2150" s="190"/>
      <c r="N2150" s="268">
        <v>10848.05</v>
      </c>
      <c r="O2150" s="268">
        <v>0</v>
      </c>
      <c r="P2150" s="190" t="s">
        <v>657</v>
      </c>
      <c r="Q2150" s="375"/>
    </row>
    <row r="2151" spans="1:17" ht="89.25">
      <c r="A2151" s="265">
        <v>599</v>
      </c>
      <c r="B2151" s="190"/>
      <c r="C2151" s="266" t="s">
        <v>1297</v>
      </c>
      <c r="D2151" s="267">
        <v>43910</v>
      </c>
      <c r="E2151" s="237" t="s">
        <v>4808</v>
      </c>
      <c r="F2151" s="237" t="s">
        <v>13</v>
      </c>
      <c r="G2151" s="237">
        <v>981075</v>
      </c>
      <c r="H2151" s="190"/>
      <c r="I2151" s="248" t="s">
        <v>5555</v>
      </c>
      <c r="J2151" s="190"/>
      <c r="K2151" s="190"/>
      <c r="L2151" s="190"/>
      <c r="M2151" s="190"/>
      <c r="N2151" s="268">
        <v>7352992.2300000004</v>
      </c>
      <c r="O2151" s="268">
        <v>0</v>
      </c>
      <c r="P2151" s="190" t="s">
        <v>657</v>
      </c>
      <c r="Q2151" s="375"/>
    </row>
    <row r="2152" spans="1:17" ht="63.75">
      <c r="A2152" s="265">
        <v>513</v>
      </c>
      <c r="B2152" s="190"/>
      <c r="C2152" s="266" t="s">
        <v>169</v>
      </c>
      <c r="D2152" s="267">
        <v>43910</v>
      </c>
      <c r="E2152" s="237" t="s">
        <v>4809</v>
      </c>
      <c r="F2152" s="237" t="s">
        <v>13</v>
      </c>
      <c r="G2152" s="237">
        <v>13354</v>
      </c>
      <c r="H2152" s="190"/>
      <c r="I2152" s="248" t="s">
        <v>5556</v>
      </c>
      <c r="J2152" s="190"/>
      <c r="K2152" s="190"/>
      <c r="L2152" s="190"/>
      <c r="M2152" s="190"/>
      <c r="N2152" s="268">
        <v>7299340.79</v>
      </c>
      <c r="O2152" s="268">
        <v>0</v>
      </c>
      <c r="P2152" s="190" t="s">
        <v>657</v>
      </c>
      <c r="Q2152" s="375"/>
    </row>
    <row r="2153" spans="1:17" ht="51">
      <c r="A2153" s="265">
        <v>117</v>
      </c>
      <c r="B2153" s="190"/>
      <c r="C2153" s="266" t="s">
        <v>61</v>
      </c>
      <c r="D2153" s="267">
        <v>43910</v>
      </c>
      <c r="E2153" s="237" t="s">
        <v>4810</v>
      </c>
      <c r="F2153" s="237" t="s">
        <v>11</v>
      </c>
      <c r="G2153" s="237">
        <v>981095</v>
      </c>
      <c r="H2153" s="190"/>
      <c r="I2153" s="248" t="s">
        <v>5557</v>
      </c>
      <c r="J2153" s="190"/>
      <c r="K2153" s="190"/>
      <c r="L2153" s="190"/>
      <c r="M2153" s="190"/>
      <c r="N2153" s="268">
        <v>50</v>
      </c>
      <c r="O2153" s="268">
        <v>0</v>
      </c>
      <c r="P2153" s="190" t="s">
        <v>657</v>
      </c>
      <c r="Q2153" s="375"/>
    </row>
    <row r="2154" spans="1:17" ht="51">
      <c r="A2154" s="265">
        <v>119</v>
      </c>
      <c r="B2154" s="190"/>
      <c r="C2154" s="266" t="s">
        <v>62</v>
      </c>
      <c r="D2154" s="267">
        <v>43910</v>
      </c>
      <c r="E2154" s="237" t="s">
        <v>4811</v>
      </c>
      <c r="F2154" s="237" t="s">
        <v>11</v>
      </c>
      <c r="G2154" s="237">
        <v>981090</v>
      </c>
      <c r="H2154" s="190"/>
      <c r="I2154" s="248" t="s">
        <v>5558</v>
      </c>
      <c r="J2154" s="190"/>
      <c r="K2154" s="190"/>
      <c r="L2154" s="190"/>
      <c r="M2154" s="190"/>
      <c r="N2154" s="268">
        <v>50</v>
      </c>
      <c r="O2154" s="268">
        <v>0</v>
      </c>
      <c r="P2154" s="190" t="s">
        <v>657</v>
      </c>
      <c r="Q2154" s="375"/>
    </row>
    <row r="2155" spans="1:17" ht="63.75">
      <c r="A2155" s="265">
        <v>513</v>
      </c>
      <c r="B2155" s="190"/>
      <c r="C2155" s="266" t="s">
        <v>169</v>
      </c>
      <c r="D2155" s="267">
        <v>43910</v>
      </c>
      <c r="E2155" s="237" t="s">
        <v>4812</v>
      </c>
      <c r="F2155" s="237" t="s">
        <v>15</v>
      </c>
      <c r="G2155" s="237">
        <v>1301746</v>
      </c>
      <c r="H2155" s="190"/>
      <c r="I2155" s="248" t="s">
        <v>5559</v>
      </c>
      <c r="J2155" s="190"/>
      <c r="K2155" s="190"/>
      <c r="L2155" s="190"/>
      <c r="M2155" s="190"/>
      <c r="N2155" s="268">
        <v>50</v>
      </c>
      <c r="O2155" s="268">
        <v>0</v>
      </c>
      <c r="P2155" s="190" t="s">
        <v>657</v>
      </c>
      <c r="Q2155" s="375"/>
    </row>
    <row r="2156" spans="1:17" ht="63.75">
      <c r="A2156" s="265" t="s">
        <v>554</v>
      </c>
      <c r="B2156" s="190"/>
      <c r="C2156" s="266" t="s">
        <v>726</v>
      </c>
      <c r="D2156" s="267">
        <v>43910</v>
      </c>
      <c r="E2156" s="237" t="s">
        <v>4813</v>
      </c>
      <c r="F2156" s="237" t="s">
        <v>11</v>
      </c>
      <c r="G2156" s="237">
        <v>981098</v>
      </c>
      <c r="H2156" s="190"/>
      <c r="I2156" s="248" t="s">
        <v>5560</v>
      </c>
      <c r="J2156" s="190"/>
      <c r="K2156" s="190"/>
      <c r="L2156" s="190"/>
      <c r="M2156" s="190"/>
      <c r="N2156" s="268">
        <v>3223.16</v>
      </c>
      <c r="O2156" s="268">
        <v>0</v>
      </c>
      <c r="P2156" s="190" t="s">
        <v>657</v>
      </c>
      <c r="Q2156" s="375"/>
    </row>
    <row r="2157" spans="1:17" ht="76.5">
      <c r="A2157" s="265">
        <v>513</v>
      </c>
      <c r="B2157" s="190"/>
      <c r="C2157" s="266" t="s">
        <v>169</v>
      </c>
      <c r="D2157" s="267">
        <v>43910</v>
      </c>
      <c r="E2157" s="237" t="s">
        <v>4814</v>
      </c>
      <c r="F2157" s="237" t="s">
        <v>15</v>
      </c>
      <c r="G2157" s="237">
        <v>1301755</v>
      </c>
      <c r="H2157" s="190"/>
      <c r="I2157" s="248" t="s">
        <v>5561</v>
      </c>
      <c r="J2157" s="190"/>
      <c r="K2157" s="190"/>
      <c r="L2157" s="190"/>
      <c r="M2157" s="190"/>
      <c r="N2157" s="268">
        <v>50</v>
      </c>
      <c r="O2157" s="268">
        <v>0</v>
      </c>
      <c r="P2157" s="190" t="s">
        <v>657</v>
      </c>
      <c r="Q2157" s="375"/>
    </row>
    <row r="2158" spans="1:17" ht="76.5">
      <c r="A2158" s="265">
        <v>513</v>
      </c>
      <c r="B2158" s="190"/>
      <c r="C2158" s="266" t="s">
        <v>169</v>
      </c>
      <c r="D2158" s="267">
        <v>43910</v>
      </c>
      <c r="E2158" s="237" t="s">
        <v>4815</v>
      </c>
      <c r="F2158" s="237" t="s">
        <v>15</v>
      </c>
      <c r="G2158" s="237">
        <v>1301758</v>
      </c>
      <c r="H2158" s="190"/>
      <c r="I2158" s="248" t="s">
        <v>5562</v>
      </c>
      <c r="J2158" s="190"/>
      <c r="K2158" s="190"/>
      <c r="L2158" s="190"/>
      <c r="M2158" s="190"/>
      <c r="N2158" s="268">
        <v>50</v>
      </c>
      <c r="O2158" s="268">
        <v>0</v>
      </c>
      <c r="P2158" s="190" t="s">
        <v>657</v>
      </c>
      <c r="Q2158" s="375"/>
    </row>
    <row r="2159" spans="1:17" ht="76.5">
      <c r="A2159" s="265">
        <v>513</v>
      </c>
      <c r="B2159" s="190"/>
      <c r="C2159" s="266" t="s">
        <v>169</v>
      </c>
      <c r="D2159" s="267">
        <v>43910</v>
      </c>
      <c r="E2159" s="237" t="s">
        <v>4816</v>
      </c>
      <c r="F2159" s="237" t="s">
        <v>15</v>
      </c>
      <c r="G2159" s="237">
        <v>1301761</v>
      </c>
      <c r="H2159" s="190"/>
      <c r="I2159" s="248" t="s">
        <v>5563</v>
      </c>
      <c r="J2159" s="190"/>
      <c r="K2159" s="190"/>
      <c r="L2159" s="190"/>
      <c r="M2159" s="190"/>
      <c r="N2159" s="268">
        <v>50</v>
      </c>
      <c r="O2159" s="268">
        <v>0</v>
      </c>
      <c r="P2159" s="190" t="s">
        <v>657</v>
      </c>
      <c r="Q2159" s="375"/>
    </row>
    <row r="2160" spans="1:17" ht="63.75">
      <c r="A2160" s="265">
        <v>513</v>
      </c>
      <c r="B2160" s="190"/>
      <c r="C2160" s="266" t="s">
        <v>169</v>
      </c>
      <c r="D2160" s="267">
        <v>43910</v>
      </c>
      <c r="E2160" s="237" t="s">
        <v>4817</v>
      </c>
      <c r="F2160" s="237" t="s">
        <v>15</v>
      </c>
      <c r="G2160" s="237">
        <v>1301764</v>
      </c>
      <c r="H2160" s="190"/>
      <c r="I2160" s="248" t="s">
        <v>5564</v>
      </c>
      <c r="J2160" s="190"/>
      <c r="K2160" s="190"/>
      <c r="L2160" s="190"/>
      <c r="M2160" s="190"/>
      <c r="N2160" s="268">
        <v>50</v>
      </c>
      <c r="O2160" s="268">
        <v>0</v>
      </c>
      <c r="P2160" s="190" t="s">
        <v>657</v>
      </c>
      <c r="Q2160" s="375"/>
    </row>
    <row r="2161" spans="1:17" ht="51">
      <c r="A2161" s="265">
        <v>513</v>
      </c>
      <c r="B2161" s="190"/>
      <c r="C2161" s="266" t="s">
        <v>169</v>
      </c>
      <c r="D2161" s="267">
        <v>43910</v>
      </c>
      <c r="E2161" s="237" t="s">
        <v>4818</v>
      </c>
      <c r="F2161" s="237" t="s">
        <v>11</v>
      </c>
      <c r="G2161" s="237">
        <v>981101</v>
      </c>
      <c r="H2161" s="190"/>
      <c r="I2161" s="248" t="s">
        <v>5565</v>
      </c>
      <c r="J2161" s="190"/>
      <c r="K2161" s="190"/>
      <c r="L2161" s="190"/>
      <c r="M2161" s="190"/>
      <c r="N2161" s="268">
        <v>50</v>
      </c>
      <c r="O2161" s="268">
        <v>0</v>
      </c>
      <c r="P2161" s="190" t="s">
        <v>657</v>
      </c>
      <c r="Q2161" s="375"/>
    </row>
    <row r="2162" spans="1:17" ht="38.25">
      <c r="A2162" s="265">
        <v>291</v>
      </c>
      <c r="B2162" s="190"/>
      <c r="C2162" s="266" t="s">
        <v>128</v>
      </c>
      <c r="D2162" s="267">
        <v>43913</v>
      </c>
      <c r="E2162" s="237" t="s">
        <v>4819</v>
      </c>
      <c r="F2162" s="237" t="s">
        <v>3</v>
      </c>
      <c r="G2162" s="237">
        <v>1833506</v>
      </c>
      <c r="H2162" s="190"/>
      <c r="I2162" s="248" t="s">
        <v>5566</v>
      </c>
      <c r="J2162" s="190"/>
      <c r="K2162" s="190"/>
      <c r="L2162" s="190"/>
      <c r="M2162" s="190"/>
      <c r="N2162" s="268">
        <v>0</v>
      </c>
      <c r="O2162" s="268">
        <v>1085.8499999999999</v>
      </c>
      <c r="P2162" s="190" t="s">
        <v>657</v>
      </c>
      <c r="Q2162" s="375"/>
    </row>
    <row r="2163" spans="1:17" ht="51">
      <c r="A2163" s="265">
        <v>513</v>
      </c>
      <c r="B2163" s="190"/>
      <c r="C2163" s="266" t="s">
        <v>169</v>
      </c>
      <c r="D2163" s="267">
        <v>43913</v>
      </c>
      <c r="E2163" s="237" t="s">
        <v>4820</v>
      </c>
      <c r="F2163" s="237" t="s">
        <v>15</v>
      </c>
      <c r="G2163" s="237">
        <v>1302087</v>
      </c>
      <c r="H2163" s="190"/>
      <c r="I2163" s="248" t="s">
        <v>5567</v>
      </c>
      <c r="J2163" s="190"/>
      <c r="K2163" s="190"/>
      <c r="L2163" s="190"/>
      <c r="M2163" s="190"/>
      <c r="N2163" s="268">
        <v>50</v>
      </c>
      <c r="O2163" s="268">
        <v>0</v>
      </c>
      <c r="P2163" s="190" t="s">
        <v>657</v>
      </c>
      <c r="Q2163" s="375"/>
    </row>
    <row r="2164" spans="1:17" ht="51">
      <c r="A2164" s="265">
        <v>513</v>
      </c>
      <c r="B2164" s="190"/>
      <c r="C2164" s="266" t="s">
        <v>169</v>
      </c>
      <c r="D2164" s="267">
        <v>43913</v>
      </c>
      <c r="E2164" s="237" t="s">
        <v>4821</v>
      </c>
      <c r="F2164" s="237" t="s">
        <v>15</v>
      </c>
      <c r="G2164" s="237">
        <v>1302273</v>
      </c>
      <c r="H2164" s="190"/>
      <c r="I2164" s="248" t="s">
        <v>5568</v>
      </c>
      <c r="J2164" s="190"/>
      <c r="K2164" s="190"/>
      <c r="L2164" s="190"/>
      <c r="M2164" s="190"/>
      <c r="N2164" s="268">
        <v>50</v>
      </c>
      <c r="O2164" s="268">
        <v>0</v>
      </c>
      <c r="P2164" s="190" t="s">
        <v>657</v>
      </c>
      <c r="Q2164" s="375"/>
    </row>
    <row r="2165" spans="1:17" ht="51">
      <c r="A2165" s="265">
        <v>16</v>
      </c>
      <c r="B2165" s="190"/>
      <c r="C2165" s="266" t="s">
        <v>7133</v>
      </c>
      <c r="D2165" s="267">
        <v>43913</v>
      </c>
      <c r="E2165" s="237" t="s">
        <v>4822</v>
      </c>
      <c r="F2165" s="237" t="s">
        <v>13</v>
      </c>
      <c r="G2165" s="237">
        <v>981163</v>
      </c>
      <c r="H2165" s="190"/>
      <c r="I2165" s="248" t="s">
        <v>5569</v>
      </c>
      <c r="J2165" s="190"/>
      <c r="K2165" s="190"/>
      <c r="L2165" s="190"/>
      <c r="M2165" s="190"/>
      <c r="N2165" s="268">
        <v>92.85</v>
      </c>
      <c r="O2165" s="268">
        <v>0</v>
      </c>
      <c r="P2165" s="190" t="s">
        <v>657</v>
      </c>
      <c r="Q2165" s="375"/>
    </row>
    <row r="2166" spans="1:17" ht="63.75">
      <c r="A2166" s="265">
        <v>16</v>
      </c>
      <c r="B2166" s="190"/>
      <c r="C2166" s="266" t="s">
        <v>7133</v>
      </c>
      <c r="D2166" s="267">
        <v>43913</v>
      </c>
      <c r="E2166" s="237" t="s">
        <v>4823</v>
      </c>
      <c r="F2166" s="237" t="s">
        <v>11</v>
      </c>
      <c r="G2166" s="237">
        <v>981163</v>
      </c>
      <c r="H2166" s="190"/>
      <c r="I2166" s="248" t="s">
        <v>5570</v>
      </c>
      <c r="J2166" s="190"/>
      <c r="K2166" s="190"/>
      <c r="L2166" s="190"/>
      <c r="M2166" s="190"/>
      <c r="N2166" s="268">
        <v>50</v>
      </c>
      <c r="O2166" s="268">
        <v>0</v>
      </c>
      <c r="P2166" s="190" t="s">
        <v>657</v>
      </c>
      <c r="Q2166" s="375"/>
    </row>
    <row r="2167" spans="1:17" ht="51">
      <c r="A2167" s="265">
        <v>119</v>
      </c>
      <c r="B2167" s="190"/>
      <c r="C2167" s="266" t="s">
        <v>62</v>
      </c>
      <c r="D2167" s="267">
        <v>43913</v>
      </c>
      <c r="E2167" s="237" t="s">
        <v>4824</v>
      </c>
      <c r="F2167" s="237" t="s">
        <v>11</v>
      </c>
      <c r="G2167" s="237">
        <v>981165</v>
      </c>
      <c r="H2167" s="190"/>
      <c r="I2167" s="248" t="s">
        <v>5571</v>
      </c>
      <c r="J2167" s="190"/>
      <c r="K2167" s="190"/>
      <c r="L2167" s="190"/>
      <c r="M2167" s="190"/>
      <c r="N2167" s="268">
        <v>50</v>
      </c>
      <c r="O2167" s="268">
        <v>0</v>
      </c>
      <c r="P2167" s="190" t="s">
        <v>657</v>
      </c>
      <c r="Q2167" s="375"/>
    </row>
    <row r="2168" spans="1:17" ht="63.75">
      <c r="A2168" s="265" t="s">
        <v>562</v>
      </c>
      <c r="B2168" s="190"/>
      <c r="C2168" s="266" t="s">
        <v>604</v>
      </c>
      <c r="D2168" s="267">
        <v>43915</v>
      </c>
      <c r="E2168" s="237" t="s">
        <v>4825</v>
      </c>
      <c r="F2168" s="237" t="s">
        <v>3</v>
      </c>
      <c r="G2168" s="237">
        <v>1833780</v>
      </c>
      <c r="H2168" s="190"/>
      <c r="I2168" s="248" t="s">
        <v>5572</v>
      </c>
      <c r="J2168" s="190"/>
      <c r="K2168" s="190"/>
      <c r="L2168" s="190"/>
      <c r="M2168" s="190"/>
      <c r="N2168" s="268">
        <v>0</v>
      </c>
      <c r="O2168" s="268">
        <v>49652</v>
      </c>
      <c r="P2168" s="190" t="s">
        <v>657</v>
      </c>
      <c r="Q2168" s="375"/>
    </row>
    <row r="2169" spans="1:17" ht="63.75">
      <c r="A2169" s="265">
        <v>417</v>
      </c>
      <c r="B2169" s="190"/>
      <c r="C2169" s="266" t="s">
        <v>156</v>
      </c>
      <c r="D2169" s="267">
        <v>43915</v>
      </c>
      <c r="E2169" s="237" t="s">
        <v>4826</v>
      </c>
      <c r="F2169" s="237" t="s">
        <v>3</v>
      </c>
      <c r="G2169" s="237">
        <v>1833791</v>
      </c>
      <c r="H2169" s="190"/>
      <c r="I2169" s="248" t="s">
        <v>5573</v>
      </c>
      <c r="J2169" s="190"/>
      <c r="K2169" s="190"/>
      <c r="L2169" s="190"/>
      <c r="M2169" s="190"/>
      <c r="N2169" s="268">
        <v>0</v>
      </c>
      <c r="O2169" s="268">
        <v>65509</v>
      </c>
      <c r="P2169" s="190" t="s">
        <v>657</v>
      </c>
      <c r="Q2169" s="375"/>
    </row>
    <row r="2170" spans="1:17" ht="51">
      <c r="A2170" s="265">
        <v>117</v>
      </c>
      <c r="B2170" s="190"/>
      <c r="C2170" s="266" t="s">
        <v>61</v>
      </c>
      <c r="D2170" s="267">
        <v>43915</v>
      </c>
      <c r="E2170" s="237" t="s">
        <v>4827</v>
      </c>
      <c r="F2170" s="237" t="s">
        <v>11</v>
      </c>
      <c r="G2170" s="237">
        <v>981301</v>
      </c>
      <c r="H2170" s="190"/>
      <c r="I2170" s="248" t="s">
        <v>5574</v>
      </c>
      <c r="J2170" s="190"/>
      <c r="K2170" s="190"/>
      <c r="L2170" s="190"/>
      <c r="M2170" s="190"/>
      <c r="N2170" s="268">
        <v>50</v>
      </c>
      <c r="O2170" s="268">
        <v>0</v>
      </c>
      <c r="P2170" s="190" t="s">
        <v>657</v>
      </c>
      <c r="Q2170" s="375"/>
    </row>
    <row r="2171" spans="1:17" ht="63.75">
      <c r="A2171" s="265">
        <v>513</v>
      </c>
      <c r="B2171" s="190"/>
      <c r="C2171" s="266" t="s">
        <v>169</v>
      </c>
      <c r="D2171" s="267">
        <v>43915</v>
      </c>
      <c r="E2171" s="237" t="s">
        <v>4828</v>
      </c>
      <c r="F2171" s="237" t="s">
        <v>15</v>
      </c>
      <c r="G2171" s="237">
        <v>1302845</v>
      </c>
      <c r="H2171" s="190"/>
      <c r="I2171" s="248" t="s">
        <v>5575</v>
      </c>
      <c r="J2171" s="190"/>
      <c r="K2171" s="190"/>
      <c r="L2171" s="190"/>
      <c r="M2171" s="190"/>
      <c r="N2171" s="268">
        <v>50</v>
      </c>
      <c r="O2171" s="268">
        <v>0</v>
      </c>
      <c r="P2171" s="190" t="s">
        <v>657</v>
      </c>
      <c r="Q2171" s="375"/>
    </row>
    <row r="2172" spans="1:17" ht="51">
      <c r="A2172" s="265">
        <v>117</v>
      </c>
      <c r="B2172" s="190"/>
      <c r="C2172" s="266" t="s">
        <v>61</v>
      </c>
      <c r="D2172" s="267">
        <v>43915</v>
      </c>
      <c r="E2172" s="237" t="s">
        <v>4831</v>
      </c>
      <c r="F2172" s="237" t="s">
        <v>11</v>
      </c>
      <c r="G2172" s="237">
        <v>981300</v>
      </c>
      <c r="H2172" s="190"/>
      <c r="I2172" s="248" t="s">
        <v>5578</v>
      </c>
      <c r="J2172" s="190"/>
      <c r="K2172" s="190"/>
      <c r="L2172" s="190"/>
      <c r="M2172" s="190"/>
      <c r="N2172" s="268">
        <v>50</v>
      </c>
      <c r="O2172" s="268">
        <v>0</v>
      </c>
      <c r="P2172" s="190" t="s">
        <v>657</v>
      </c>
      <c r="Q2172" s="375"/>
    </row>
    <row r="2173" spans="1:17" ht="63.75">
      <c r="A2173" s="265" t="s">
        <v>554</v>
      </c>
      <c r="B2173" s="190"/>
      <c r="C2173" s="266" t="s">
        <v>726</v>
      </c>
      <c r="D2173" s="267">
        <v>43915</v>
      </c>
      <c r="E2173" s="237" t="s">
        <v>4832</v>
      </c>
      <c r="F2173" s="237" t="s">
        <v>6</v>
      </c>
      <c r="G2173" s="237">
        <v>981327</v>
      </c>
      <c r="H2173" s="190"/>
      <c r="I2173" s="248" t="s">
        <v>5579</v>
      </c>
      <c r="J2173" s="190"/>
      <c r="K2173" s="190"/>
      <c r="L2173" s="190"/>
      <c r="M2173" s="190"/>
      <c r="N2173" s="268">
        <v>0</v>
      </c>
      <c r="O2173" s="268">
        <v>76961.25</v>
      </c>
      <c r="P2173" s="190" t="s">
        <v>657</v>
      </c>
      <c r="Q2173" s="375"/>
    </row>
    <row r="2174" spans="1:17" ht="63.75">
      <c r="A2174" s="265">
        <v>513</v>
      </c>
      <c r="B2174" s="190"/>
      <c r="C2174" s="266" t="s">
        <v>169</v>
      </c>
      <c r="D2174" s="267">
        <v>43916</v>
      </c>
      <c r="E2174" s="237" t="s">
        <v>4833</v>
      </c>
      <c r="F2174" s="237" t="s">
        <v>15</v>
      </c>
      <c r="G2174" s="237">
        <v>1303207</v>
      </c>
      <c r="H2174" s="190"/>
      <c r="I2174" s="248" t="s">
        <v>5580</v>
      </c>
      <c r="J2174" s="190"/>
      <c r="K2174" s="190"/>
      <c r="L2174" s="190"/>
      <c r="M2174" s="190"/>
      <c r="N2174" s="268">
        <v>50</v>
      </c>
      <c r="O2174" s="268">
        <v>0</v>
      </c>
      <c r="P2174" s="190" t="s">
        <v>657</v>
      </c>
      <c r="Q2174" s="375"/>
    </row>
    <row r="2175" spans="1:17" ht="51">
      <c r="A2175" s="265">
        <v>119</v>
      </c>
      <c r="B2175" s="190"/>
      <c r="C2175" s="266" t="s">
        <v>62</v>
      </c>
      <c r="D2175" s="267">
        <v>43916</v>
      </c>
      <c r="E2175" s="237" t="s">
        <v>4834</v>
      </c>
      <c r="F2175" s="237" t="s">
        <v>11</v>
      </c>
      <c r="G2175" s="237">
        <v>981334</v>
      </c>
      <c r="H2175" s="190"/>
      <c r="I2175" s="248" t="s">
        <v>5581</v>
      </c>
      <c r="J2175" s="190"/>
      <c r="K2175" s="190"/>
      <c r="L2175" s="190"/>
      <c r="M2175" s="190"/>
      <c r="N2175" s="268">
        <v>50</v>
      </c>
      <c r="O2175" s="268">
        <v>0</v>
      </c>
      <c r="P2175" s="190" t="s">
        <v>657</v>
      </c>
      <c r="Q2175" s="375"/>
    </row>
    <row r="2176" spans="1:17" ht="51">
      <c r="A2176" s="265">
        <v>117</v>
      </c>
      <c r="B2176" s="190"/>
      <c r="C2176" s="266" t="s">
        <v>61</v>
      </c>
      <c r="D2176" s="267">
        <v>43916</v>
      </c>
      <c r="E2176" s="237" t="s">
        <v>4835</v>
      </c>
      <c r="F2176" s="237" t="s">
        <v>11</v>
      </c>
      <c r="G2176" s="237">
        <v>981336</v>
      </c>
      <c r="H2176" s="190"/>
      <c r="I2176" s="248" t="s">
        <v>5582</v>
      </c>
      <c r="J2176" s="190"/>
      <c r="K2176" s="190"/>
      <c r="L2176" s="190"/>
      <c r="M2176" s="190"/>
      <c r="N2176" s="268">
        <v>50</v>
      </c>
      <c r="O2176" s="268">
        <v>0</v>
      </c>
      <c r="P2176" s="190" t="s">
        <v>657</v>
      </c>
      <c r="Q2176" s="375"/>
    </row>
    <row r="2177" spans="1:17" ht="51">
      <c r="A2177" s="265">
        <v>119</v>
      </c>
      <c r="B2177" s="190"/>
      <c r="C2177" s="266" t="s">
        <v>62</v>
      </c>
      <c r="D2177" s="267">
        <v>43916</v>
      </c>
      <c r="E2177" s="237" t="s">
        <v>4836</v>
      </c>
      <c r="F2177" s="237" t="s">
        <v>11</v>
      </c>
      <c r="G2177" s="237">
        <v>981337</v>
      </c>
      <c r="H2177" s="190"/>
      <c r="I2177" s="248" t="s">
        <v>5583</v>
      </c>
      <c r="J2177" s="190"/>
      <c r="K2177" s="190"/>
      <c r="L2177" s="190"/>
      <c r="M2177" s="190"/>
      <c r="N2177" s="268">
        <v>50</v>
      </c>
      <c r="O2177" s="268">
        <v>0</v>
      </c>
      <c r="P2177" s="190" t="s">
        <v>657</v>
      </c>
      <c r="Q2177" s="375"/>
    </row>
    <row r="2178" spans="1:17" ht="63.75">
      <c r="A2178" s="265" t="s">
        <v>554</v>
      </c>
      <c r="B2178" s="190"/>
      <c r="C2178" s="266" t="s">
        <v>726</v>
      </c>
      <c r="D2178" s="267">
        <v>43916</v>
      </c>
      <c r="E2178" s="237" t="s">
        <v>4837</v>
      </c>
      <c r="F2178" s="237" t="s">
        <v>11</v>
      </c>
      <c r="G2178" s="237">
        <v>981346</v>
      </c>
      <c r="H2178" s="190"/>
      <c r="I2178" s="248" t="s">
        <v>5584</v>
      </c>
      <c r="J2178" s="190"/>
      <c r="K2178" s="190"/>
      <c r="L2178" s="190"/>
      <c r="M2178" s="190"/>
      <c r="N2178" s="268">
        <v>50</v>
      </c>
      <c r="O2178" s="268">
        <v>0</v>
      </c>
      <c r="P2178" s="190" t="s">
        <v>657</v>
      </c>
      <c r="Q2178" s="375"/>
    </row>
    <row r="2179" spans="1:17" ht="63.75">
      <c r="A2179" s="265">
        <v>513</v>
      </c>
      <c r="B2179" s="190"/>
      <c r="C2179" s="266" t="s">
        <v>169</v>
      </c>
      <c r="D2179" s="267">
        <v>43917</v>
      </c>
      <c r="E2179" s="237" t="s">
        <v>4838</v>
      </c>
      <c r="F2179" s="237" t="s">
        <v>15</v>
      </c>
      <c r="G2179" s="237">
        <v>1303343</v>
      </c>
      <c r="H2179" s="190"/>
      <c r="I2179" s="248" t="s">
        <v>5585</v>
      </c>
      <c r="J2179" s="190"/>
      <c r="K2179" s="190"/>
      <c r="L2179" s="190"/>
      <c r="M2179" s="190"/>
      <c r="N2179" s="268">
        <v>50</v>
      </c>
      <c r="O2179" s="268">
        <v>0</v>
      </c>
      <c r="P2179" s="190" t="s">
        <v>657</v>
      </c>
      <c r="Q2179" s="375"/>
    </row>
    <row r="2180" spans="1:17" ht="76.5">
      <c r="A2180" s="265" t="s">
        <v>553</v>
      </c>
      <c r="B2180" s="190"/>
      <c r="C2180" s="266" t="s">
        <v>605</v>
      </c>
      <c r="D2180" s="267">
        <v>43917</v>
      </c>
      <c r="E2180" s="237" t="s">
        <v>4839</v>
      </c>
      <c r="F2180" s="237" t="s">
        <v>15</v>
      </c>
      <c r="G2180" s="237">
        <v>1303357</v>
      </c>
      <c r="H2180" s="190"/>
      <c r="I2180" s="248" t="s">
        <v>5586</v>
      </c>
      <c r="J2180" s="190"/>
      <c r="K2180" s="190"/>
      <c r="L2180" s="190"/>
      <c r="M2180" s="190"/>
      <c r="N2180" s="268">
        <v>50</v>
      </c>
      <c r="O2180" s="268">
        <v>0</v>
      </c>
      <c r="P2180" s="190" t="s">
        <v>657</v>
      </c>
      <c r="Q2180" s="375"/>
    </row>
    <row r="2181" spans="1:17" ht="63.75">
      <c r="A2181" s="265">
        <v>513</v>
      </c>
      <c r="B2181" s="190"/>
      <c r="C2181" s="266" t="s">
        <v>169</v>
      </c>
      <c r="D2181" s="267">
        <v>43917</v>
      </c>
      <c r="E2181" s="237" t="s">
        <v>4840</v>
      </c>
      <c r="F2181" s="237" t="s">
        <v>15</v>
      </c>
      <c r="G2181" s="237">
        <v>1303432</v>
      </c>
      <c r="H2181" s="190"/>
      <c r="I2181" s="248" t="s">
        <v>5587</v>
      </c>
      <c r="J2181" s="190"/>
      <c r="K2181" s="190"/>
      <c r="L2181" s="190"/>
      <c r="M2181" s="190"/>
      <c r="N2181" s="268">
        <v>50</v>
      </c>
      <c r="O2181" s="268">
        <v>0</v>
      </c>
      <c r="P2181" s="190" t="s">
        <v>657</v>
      </c>
      <c r="Q2181" s="375"/>
    </row>
    <row r="2182" spans="1:17" ht="63.75">
      <c r="A2182" s="265">
        <v>513</v>
      </c>
      <c r="B2182" s="190"/>
      <c r="C2182" s="266" t="s">
        <v>169</v>
      </c>
      <c r="D2182" s="267">
        <v>43917</v>
      </c>
      <c r="E2182" s="237" t="s">
        <v>4841</v>
      </c>
      <c r="F2182" s="237" t="s">
        <v>15</v>
      </c>
      <c r="G2182" s="237">
        <v>1303434</v>
      </c>
      <c r="H2182" s="190"/>
      <c r="I2182" s="248" t="s">
        <v>5588</v>
      </c>
      <c r="J2182" s="190"/>
      <c r="K2182" s="190"/>
      <c r="L2182" s="190"/>
      <c r="M2182" s="190"/>
      <c r="N2182" s="268">
        <v>50</v>
      </c>
      <c r="O2182" s="268">
        <v>0</v>
      </c>
      <c r="P2182" s="190" t="s">
        <v>657</v>
      </c>
      <c r="Q2182" s="375"/>
    </row>
    <row r="2183" spans="1:17" ht="63.75">
      <c r="A2183" s="265">
        <v>513</v>
      </c>
      <c r="B2183" s="190"/>
      <c r="C2183" s="266" t="s">
        <v>169</v>
      </c>
      <c r="D2183" s="267">
        <v>43917</v>
      </c>
      <c r="E2183" s="237" t="s">
        <v>4842</v>
      </c>
      <c r="F2183" s="237" t="s">
        <v>15</v>
      </c>
      <c r="G2183" s="237">
        <v>1303436</v>
      </c>
      <c r="H2183" s="190"/>
      <c r="I2183" s="248" t="s">
        <v>5589</v>
      </c>
      <c r="J2183" s="190"/>
      <c r="K2183" s="190"/>
      <c r="L2183" s="190"/>
      <c r="M2183" s="190"/>
      <c r="N2183" s="268">
        <v>50</v>
      </c>
      <c r="O2183" s="268">
        <v>0</v>
      </c>
      <c r="P2183" s="190" t="s">
        <v>657</v>
      </c>
      <c r="Q2183" s="375"/>
    </row>
    <row r="2184" spans="1:17" ht="102">
      <c r="A2184" s="265">
        <v>310</v>
      </c>
      <c r="B2184" s="190"/>
      <c r="C2184" s="266" t="s">
        <v>140</v>
      </c>
      <c r="D2184" s="267">
        <v>43917</v>
      </c>
      <c r="E2184" s="237" t="s">
        <v>4843</v>
      </c>
      <c r="F2184" s="237" t="s">
        <v>618</v>
      </c>
      <c r="G2184" s="237">
        <v>10666</v>
      </c>
      <c r="H2184" s="190"/>
      <c r="I2184" s="248" t="s">
        <v>5590</v>
      </c>
      <c r="J2184" s="190"/>
      <c r="K2184" s="190"/>
      <c r="L2184" s="190"/>
      <c r="M2184" s="190"/>
      <c r="N2184" s="268">
        <v>28509.94</v>
      </c>
      <c r="O2184" s="268">
        <v>0</v>
      </c>
      <c r="P2184" s="190" t="s">
        <v>657</v>
      </c>
      <c r="Q2184" s="375"/>
    </row>
    <row r="2185" spans="1:17" ht="76.5">
      <c r="A2185" s="265">
        <v>47</v>
      </c>
      <c r="B2185" s="190"/>
      <c r="C2185" s="266" t="s">
        <v>49</v>
      </c>
      <c r="D2185" s="267">
        <v>43917</v>
      </c>
      <c r="E2185" s="237" t="s">
        <v>4844</v>
      </c>
      <c r="F2185" s="237" t="s">
        <v>11</v>
      </c>
      <c r="G2185" s="237">
        <v>981385</v>
      </c>
      <c r="H2185" s="190"/>
      <c r="I2185" s="248" t="s">
        <v>5591</v>
      </c>
      <c r="J2185" s="190"/>
      <c r="K2185" s="190"/>
      <c r="L2185" s="190"/>
      <c r="M2185" s="190"/>
      <c r="N2185" s="268">
        <v>57976.25</v>
      </c>
      <c r="O2185" s="268">
        <v>0</v>
      </c>
      <c r="P2185" s="190" t="s">
        <v>657</v>
      </c>
      <c r="Q2185" s="375"/>
    </row>
    <row r="2186" spans="1:17" ht="38.25">
      <c r="A2186" s="265">
        <v>15</v>
      </c>
      <c r="B2186" s="190"/>
      <c r="C2186" s="266" t="s">
        <v>42</v>
      </c>
      <c r="D2186" s="267">
        <v>43920</v>
      </c>
      <c r="E2186" s="237" t="s">
        <v>4845</v>
      </c>
      <c r="F2186" s="237" t="s">
        <v>3</v>
      </c>
      <c r="G2186" s="237">
        <v>1834150</v>
      </c>
      <c r="H2186" s="190"/>
      <c r="I2186" s="248" t="s">
        <v>5592</v>
      </c>
      <c r="J2186" s="190"/>
      <c r="K2186" s="190"/>
      <c r="L2186" s="190"/>
      <c r="M2186" s="190"/>
      <c r="N2186" s="268">
        <v>0</v>
      </c>
      <c r="O2186" s="268">
        <v>2097.7600000000002</v>
      </c>
      <c r="P2186" s="190" t="s">
        <v>657</v>
      </c>
      <c r="Q2186" s="375"/>
    </row>
    <row r="2187" spans="1:17" ht="63.75">
      <c r="A2187" s="265">
        <v>513</v>
      </c>
      <c r="B2187" s="190"/>
      <c r="C2187" s="266" t="s">
        <v>169</v>
      </c>
      <c r="D2187" s="267">
        <v>43920</v>
      </c>
      <c r="E2187" s="237" t="s">
        <v>4846</v>
      </c>
      <c r="F2187" s="237" t="s">
        <v>15</v>
      </c>
      <c r="G2187" s="237">
        <v>1303856</v>
      </c>
      <c r="H2187" s="190"/>
      <c r="I2187" s="248" t="s">
        <v>5593</v>
      </c>
      <c r="J2187" s="190"/>
      <c r="K2187" s="190"/>
      <c r="L2187" s="190"/>
      <c r="M2187" s="190"/>
      <c r="N2187" s="268">
        <v>50</v>
      </c>
      <c r="O2187" s="268">
        <v>0</v>
      </c>
      <c r="P2187" s="190" t="s">
        <v>657</v>
      </c>
      <c r="Q2187" s="375"/>
    </row>
    <row r="2188" spans="1:17" ht="38.25">
      <c r="A2188" s="265" t="s">
        <v>691</v>
      </c>
      <c r="B2188" s="190"/>
      <c r="C2188" s="266" t="s">
        <v>1334</v>
      </c>
      <c r="D2188" s="267">
        <v>43920</v>
      </c>
      <c r="E2188" s="237" t="s">
        <v>4847</v>
      </c>
      <c r="F2188" s="237" t="s">
        <v>13</v>
      </c>
      <c r="G2188" s="237">
        <v>405841</v>
      </c>
      <c r="H2188" s="190"/>
      <c r="I2188" s="248" t="s">
        <v>692</v>
      </c>
      <c r="J2188" s="190"/>
      <c r="K2188" s="190"/>
      <c r="L2188" s="190"/>
      <c r="M2188" s="190"/>
      <c r="N2188" s="268">
        <v>2121465.7000000002</v>
      </c>
      <c r="O2188" s="268">
        <v>0</v>
      </c>
      <c r="P2188" s="190" t="s">
        <v>657</v>
      </c>
      <c r="Q2188" s="375"/>
    </row>
    <row r="2189" spans="1:17" ht="38.25">
      <c r="A2189" s="265" t="s">
        <v>691</v>
      </c>
      <c r="B2189" s="190"/>
      <c r="C2189" s="266" t="s">
        <v>1334</v>
      </c>
      <c r="D2189" s="267">
        <v>43920</v>
      </c>
      <c r="E2189" s="237" t="s">
        <v>4848</v>
      </c>
      <c r="F2189" s="237" t="s">
        <v>13</v>
      </c>
      <c r="G2189" s="237">
        <v>405843</v>
      </c>
      <c r="H2189" s="190"/>
      <c r="I2189" s="248" t="s">
        <v>692</v>
      </c>
      <c r="J2189" s="190"/>
      <c r="K2189" s="190"/>
      <c r="L2189" s="190"/>
      <c r="M2189" s="190"/>
      <c r="N2189" s="268">
        <v>2121465.7000000002</v>
      </c>
      <c r="O2189" s="268">
        <v>0</v>
      </c>
      <c r="P2189" s="190" t="s">
        <v>657</v>
      </c>
      <c r="Q2189" s="375"/>
    </row>
    <row r="2190" spans="1:17" ht="38.25">
      <c r="A2190" s="265" t="s">
        <v>691</v>
      </c>
      <c r="B2190" s="190"/>
      <c r="C2190" s="266" t="s">
        <v>1334</v>
      </c>
      <c r="D2190" s="267">
        <v>43920</v>
      </c>
      <c r="E2190" s="237" t="s">
        <v>4849</v>
      </c>
      <c r="F2190" s="237" t="s">
        <v>13</v>
      </c>
      <c r="G2190" s="237">
        <v>405845</v>
      </c>
      <c r="H2190" s="190"/>
      <c r="I2190" s="248" t="s">
        <v>692</v>
      </c>
      <c r="J2190" s="190"/>
      <c r="K2190" s="190"/>
      <c r="L2190" s="190"/>
      <c r="M2190" s="190"/>
      <c r="N2190" s="268">
        <v>2121465.7000000002</v>
      </c>
      <c r="O2190" s="268">
        <v>0</v>
      </c>
      <c r="P2190" s="190" t="s">
        <v>657</v>
      </c>
      <c r="Q2190" s="375"/>
    </row>
    <row r="2191" spans="1:17" ht="38.25">
      <c r="A2191" s="265" t="s">
        <v>691</v>
      </c>
      <c r="B2191" s="190"/>
      <c r="C2191" s="266" t="s">
        <v>1334</v>
      </c>
      <c r="D2191" s="267">
        <v>43920</v>
      </c>
      <c r="E2191" s="237" t="s">
        <v>4850</v>
      </c>
      <c r="F2191" s="237" t="s">
        <v>13</v>
      </c>
      <c r="G2191" s="237">
        <v>405847</v>
      </c>
      <c r="H2191" s="190"/>
      <c r="I2191" s="248" t="s">
        <v>692</v>
      </c>
      <c r="J2191" s="190"/>
      <c r="K2191" s="190"/>
      <c r="L2191" s="190"/>
      <c r="M2191" s="190"/>
      <c r="N2191" s="268">
        <v>2121465.7000000002</v>
      </c>
      <c r="O2191" s="268">
        <v>0</v>
      </c>
      <c r="P2191" s="190" t="s">
        <v>657</v>
      </c>
      <c r="Q2191" s="375"/>
    </row>
    <row r="2192" spans="1:17" ht="38.25">
      <c r="A2192" s="265" t="s">
        <v>691</v>
      </c>
      <c r="B2192" s="190"/>
      <c r="C2192" s="266" t="s">
        <v>1334</v>
      </c>
      <c r="D2192" s="267">
        <v>43920</v>
      </c>
      <c r="E2192" s="237" t="s">
        <v>4851</v>
      </c>
      <c r="F2192" s="237" t="s">
        <v>13</v>
      </c>
      <c r="G2192" s="237">
        <v>405849</v>
      </c>
      <c r="H2192" s="190"/>
      <c r="I2192" s="248" t="s">
        <v>692</v>
      </c>
      <c r="J2192" s="190"/>
      <c r="K2192" s="190"/>
      <c r="L2192" s="190"/>
      <c r="M2192" s="190"/>
      <c r="N2192" s="268">
        <v>2121465.7000000002</v>
      </c>
      <c r="O2192" s="268">
        <v>0</v>
      </c>
      <c r="P2192" s="190" t="s">
        <v>657</v>
      </c>
      <c r="Q2192" s="375"/>
    </row>
    <row r="2193" spans="1:17" ht="38.25">
      <c r="A2193" s="265" t="s">
        <v>691</v>
      </c>
      <c r="B2193" s="190"/>
      <c r="C2193" s="266" t="s">
        <v>1334</v>
      </c>
      <c r="D2193" s="267">
        <v>43920</v>
      </c>
      <c r="E2193" s="237" t="s">
        <v>4852</v>
      </c>
      <c r="F2193" s="237" t="s">
        <v>13</v>
      </c>
      <c r="G2193" s="237">
        <v>405851</v>
      </c>
      <c r="H2193" s="190"/>
      <c r="I2193" s="248" t="s">
        <v>692</v>
      </c>
      <c r="J2193" s="190"/>
      <c r="K2193" s="190"/>
      <c r="L2193" s="190"/>
      <c r="M2193" s="190"/>
      <c r="N2193" s="268">
        <v>5826854.7800000003</v>
      </c>
      <c r="O2193" s="268">
        <v>0</v>
      </c>
      <c r="P2193" s="190" t="s">
        <v>657</v>
      </c>
      <c r="Q2193" s="375"/>
    </row>
    <row r="2194" spans="1:17" ht="38.25">
      <c r="A2194" s="265" t="s">
        <v>691</v>
      </c>
      <c r="B2194" s="190"/>
      <c r="C2194" s="266" t="s">
        <v>1334</v>
      </c>
      <c r="D2194" s="267">
        <v>43920</v>
      </c>
      <c r="E2194" s="237" t="s">
        <v>4853</v>
      </c>
      <c r="F2194" s="237" t="s">
        <v>13</v>
      </c>
      <c r="G2194" s="237">
        <v>405853</v>
      </c>
      <c r="H2194" s="190"/>
      <c r="I2194" s="248" t="s">
        <v>692</v>
      </c>
      <c r="J2194" s="190"/>
      <c r="K2194" s="190"/>
      <c r="L2194" s="190"/>
      <c r="M2194" s="190"/>
      <c r="N2194" s="268">
        <v>5826854.7800000003</v>
      </c>
      <c r="O2194" s="268">
        <v>0</v>
      </c>
      <c r="P2194" s="190" t="s">
        <v>657</v>
      </c>
      <c r="Q2194" s="375"/>
    </row>
    <row r="2195" spans="1:17" ht="38.25">
      <c r="A2195" s="265" t="s">
        <v>691</v>
      </c>
      <c r="B2195" s="190"/>
      <c r="C2195" s="266" t="s">
        <v>1334</v>
      </c>
      <c r="D2195" s="267">
        <v>43920</v>
      </c>
      <c r="E2195" s="237" t="s">
        <v>4854</v>
      </c>
      <c r="F2195" s="237" t="s">
        <v>13</v>
      </c>
      <c r="G2195" s="237">
        <v>405855</v>
      </c>
      <c r="H2195" s="190"/>
      <c r="I2195" s="248" t="s">
        <v>692</v>
      </c>
      <c r="J2195" s="190"/>
      <c r="K2195" s="190"/>
      <c r="L2195" s="190"/>
      <c r="M2195" s="190"/>
      <c r="N2195" s="268">
        <v>5826854.7800000003</v>
      </c>
      <c r="O2195" s="268">
        <v>0</v>
      </c>
      <c r="P2195" s="190" t="s">
        <v>657</v>
      </c>
      <c r="Q2195" s="375"/>
    </row>
    <row r="2196" spans="1:17" ht="38.25">
      <c r="A2196" s="265" t="s">
        <v>691</v>
      </c>
      <c r="B2196" s="190"/>
      <c r="C2196" s="266" t="s">
        <v>1334</v>
      </c>
      <c r="D2196" s="267">
        <v>43920</v>
      </c>
      <c r="E2196" s="237" t="s">
        <v>4855</v>
      </c>
      <c r="F2196" s="237" t="s">
        <v>13</v>
      </c>
      <c r="G2196" s="237">
        <v>405857</v>
      </c>
      <c r="H2196" s="190"/>
      <c r="I2196" s="248" t="s">
        <v>692</v>
      </c>
      <c r="J2196" s="190"/>
      <c r="K2196" s="190"/>
      <c r="L2196" s="190"/>
      <c r="M2196" s="190"/>
      <c r="N2196" s="268">
        <v>5826854.7800000003</v>
      </c>
      <c r="O2196" s="268">
        <v>0</v>
      </c>
      <c r="P2196" s="190" t="s">
        <v>657</v>
      </c>
      <c r="Q2196" s="375"/>
    </row>
    <row r="2197" spans="1:17" ht="38.25">
      <c r="A2197" s="265" t="s">
        <v>691</v>
      </c>
      <c r="B2197" s="190"/>
      <c r="C2197" s="266" t="s">
        <v>1334</v>
      </c>
      <c r="D2197" s="267">
        <v>43920</v>
      </c>
      <c r="E2197" s="237" t="s">
        <v>4856</v>
      </c>
      <c r="F2197" s="237" t="s">
        <v>13</v>
      </c>
      <c r="G2197" s="237">
        <v>405859</v>
      </c>
      <c r="H2197" s="190"/>
      <c r="I2197" s="248" t="s">
        <v>692</v>
      </c>
      <c r="J2197" s="190"/>
      <c r="K2197" s="190"/>
      <c r="L2197" s="190"/>
      <c r="M2197" s="190"/>
      <c r="N2197" s="268">
        <v>5826854.7800000003</v>
      </c>
      <c r="O2197" s="268">
        <v>0</v>
      </c>
      <c r="P2197" s="190" t="s">
        <v>657</v>
      </c>
      <c r="Q2197" s="375"/>
    </row>
    <row r="2198" spans="1:17" ht="38.25">
      <c r="A2198" s="265" t="s">
        <v>691</v>
      </c>
      <c r="B2198" s="190"/>
      <c r="C2198" s="266" t="s">
        <v>1334</v>
      </c>
      <c r="D2198" s="267">
        <v>43920</v>
      </c>
      <c r="E2198" s="237" t="s">
        <v>4857</v>
      </c>
      <c r="F2198" s="237" t="s">
        <v>13</v>
      </c>
      <c r="G2198" s="237">
        <v>405861</v>
      </c>
      <c r="H2198" s="190"/>
      <c r="I2198" s="248" t="s">
        <v>692</v>
      </c>
      <c r="J2198" s="190"/>
      <c r="K2198" s="190"/>
      <c r="L2198" s="190"/>
      <c r="M2198" s="190"/>
      <c r="N2198" s="268">
        <v>4935943.5599999996</v>
      </c>
      <c r="O2198" s="268">
        <v>0</v>
      </c>
      <c r="P2198" s="190" t="s">
        <v>657</v>
      </c>
      <c r="Q2198" s="375"/>
    </row>
    <row r="2199" spans="1:17" ht="38.25">
      <c r="A2199" s="265" t="s">
        <v>691</v>
      </c>
      <c r="B2199" s="190"/>
      <c r="C2199" s="266" t="s">
        <v>1334</v>
      </c>
      <c r="D2199" s="267">
        <v>43920</v>
      </c>
      <c r="E2199" s="237" t="s">
        <v>4858</v>
      </c>
      <c r="F2199" s="237" t="s">
        <v>13</v>
      </c>
      <c r="G2199" s="237">
        <v>405863</v>
      </c>
      <c r="H2199" s="190"/>
      <c r="I2199" s="248" t="s">
        <v>692</v>
      </c>
      <c r="J2199" s="190"/>
      <c r="K2199" s="190"/>
      <c r="L2199" s="190"/>
      <c r="M2199" s="190"/>
      <c r="N2199" s="268">
        <v>4935943.5599999996</v>
      </c>
      <c r="O2199" s="268">
        <v>0</v>
      </c>
      <c r="P2199" s="190" t="s">
        <v>657</v>
      </c>
      <c r="Q2199" s="375"/>
    </row>
    <row r="2200" spans="1:17" ht="38.25">
      <c r="A2200" s="265" t="s">
        <v>691</v>
      </c>
      <c r="B2200" s="190"/>
      <c r="C2200" s="266" t="s">
        <v>1334</v>
      </c>
      <c r="D2200" s="267">
        <v>43920</v>
      </c>
      <c r="E2200" s="237" t="s">
        <v>4859</v>
      </c>
      <c r="F2200" s="237" t="s">
        <v>13</v>
      </c>
      <c r="G2200" s="237">
        <v>405865</v>
      </c>
      <c r="H2200" s="190"/>
      <c r="I2200" s="248" t="s">
        <v>692</v>
      </c>
      <c r="J2200" s="190"/>
      <c r="K2200" s="190"/>
      <c r="L2200" s="190"/>
      <c r="M2200" s="190"/>
      <c r="N2200" s="268">
        <v>4935943.5599999996</v>
      </c>
      <c r="O2200" s="268">
        <v>0</v>
      </c>
      <c r="P2200" s="190" t="s">
        <v>657</v>
      </c>
      <c r="Q2200" s="375"/>
    </row>
    <row r="2201" spans="1:17" ht="38.25">
      <c r="A2201" s="265" t="s">
        <v>691</v>
      </c>
      <c r="B2201" s="190"/>
      <c r="C2201" s="266" t="s">
        <v>1334</v>
      </c>
      <c r="D2201" s="267">
        <v>43920</v>
      </c>
      <c r="E2201" s="237" t="s">
        <v>4860</v>
      </c>
      <c r="F2201" s="237" t="s">
        <v>13</v>
      </c>
      <c r="G2201" s="237">
        <v>405867</v>
      </c>
      <c r="H2201" s="190"/>
      <c r="I2201" s="248" t="s">
        <v>692</v>
      </c>
      <c r="J2201" s="190"/>
      <c r="K2201" s="190"/>
      <c r="L2201" s="190"/>
      <c r="M2201" s="190"/>
      <c r="N2201" s="268">
        <v>4935943.5599999996</v>
      </c>
      <c r="O2201" s="268">
        <v>0</v>
      </c>
      <c r="P2201" s="190" t="s">
        <v>657</v>
      </c>
      <c r="Q2201" s="375"/>
    </row>
    <row r="2202" spans="1:17" ht="38.25">
      <c r="A2202" s="265" t="s">
        <v>691</v>
      </c>
      <c r="B2202" s="190"/>
      <c r="C2202" s="266" t="s">
        <v>1334</v>
      </c>
      <c r="D2202" s="267">
        <v>43920</v>
      </c>
      <c r="E2202" s="237" t="s">
        <v>4861</v>
      </c>
      <c r="F2202" s="237" t="s">
        <v>13</v>
      </c>
      <c r="G2202" s="237">
        <v>405869</v>
      </c>
      <c r="H2202" s="190"/>
      <c r="I2202" s="248" t="s">
        <v>692</v>
      </c>
      <c r="J2202" s="190"/>
      <c r="K2202" s="190"/>
      <c r="L2202" s="190"/>
      <c r="M2202" s="190"/>
      <c r="N2202" s="268">
        <v>4935943.5599999996</v>
      </c>
      <c r="O2202" s="268">
        <v>0</v>
      </c>
      <c r="P2202" s="190" t="s">
        <v>657</v>
      </c>
      <c r="Q2202" s="375"/>
    </row>
    <row r="2203" spans="1:17" ht="38.25">
      <c r="A2203" s="265" t="s">
        <v>691</v>
      </c>
      <c r="B2203" s="190"/>
      <c r="C2203" s="266" t="s">
        <v>1334</v>
      </c>
      <c r="D2203" s="267">
        <v>43920</v>
      </c>
      <c r="E2203" s="237" t="s">
        <v>4862</v>
      </c>
      <c r="F2203" s="237" t="s">
        <v>13</v>
      </c>
      <c r="G2203" s="237">
        <v>405871</v>
      </c>
      <c r="H2203" s="190"/>
      <c r="I2203" s="248" t="s">
        <v>692</v>
      </c>
      <c r="J2203" s="190"/>
      <c r="K2203" s="190"/>
      <c r="L2203" s="190"/>
      <c r="M2203" s="190"/>
      <c r="N2203" s="268">
        <v>13557148.810000001</v>
      </c>
      <c r="O2203" s="268">
        <v>0</v>
      </c>
      <c r="P2203" s="190" t="s">
        <v>657</v>
      </c>
      <c r="Q2203" s="375"/>
    </row>
    <row r="2204" spans="1:17" ht="38.25">
      <c r="A2204" s="265" t="s">
        <v>691</v>
      </c>
      <c r="B2204" s="190"/>
      <c r="C2204" s="266" t="s">
        <v>1334</v>
      </c>
      <c r="D2204" s="267">
        <v>43920</v>
      </c>
      <c r="E2204" s="237" t="s">
        <v>4863</v>
      </c>
      <c r="F2204" s="237" t="s">
        <v>13</v>
      </c>
      <c r="G2204" s="237">
        <v>405873</v>
      </c>
      <c r="H2204" s="190"/>
      <c r="I2204" s="248" t="s">
        <v>692</v>
      </c>
      <c r="J2204" s="190"/>
      <c r="K2204" s="190"/>
      <c r="L2204" s="190"/>
      <c r="M2204" s="190"/>
      <c r="N2204" s="268">
        <v>13557148.810000001</v>
      </c>
      <c r="O2204" s="268">
        <v>0</v>
      </c>
      <c r="P2204" s="190" t="s">
        <v>657</v>
      </c>
      <c r="Q2204" s="375"/>
    </row>
    <row r="2205" spans="1:17" ht="38.25">
      <c r="A2205" s="265" t="s">
        <v>691</v>
      </c>
      <c r="B2205" s="190"/>
      <c r="C2205" s="266" t="s">
        <v>1334</v>
      </c>
      <c r="D2205" s="267">
        <v>43920</v>
      </c>
      <c r="E2205" s="237" t="s">
        <v>4864</v>
      </c>
      <c r="F2205" s="237" t="s">
        <v>13</v>
      </c>
      <c r="G2205" s="237">
        <v>405875</v>
      </c>
      <c r="H2205" s="190"/>
      <c r="I2205" s="248" t="s">
        <v>692</v>
      </c>
      <c r="J2205" s="190"/>
      <c r="K2205" s="190"/>
      <c r="L2205" s="190"/>
      <c r="M2205" s="190"/>
      <c r="N2205" s="268">
        <v>2494254.5</v>
      </c>
      <c r="O2205" s="268">
        <v>0</v>
      </c>
      <c r="P2205" s="190" t="s">
        <v>657</v>
      </c>
      <c r="Q2205" s="375"/>
    </row>
    <row r="2206" spans="1:17" ht="38.25">
      <c r="A2206" s="265" t="s">
        <v>691</v>
      </c>
      <c r="B2206" s="190"/>
      <c r="C2206" s="266" t="s">
        <v>1334</v>
      </c>
      <c r="D2206" s="267">
        <v>43920</v>
      </c>
      <c r="E2206" s="237" t="s">
        <v>4865</v>
      </c>
      <c r="F2206" s="237" t="s">
        <v>13</v>
      </c>
      <c r="G2206" s="237">
        <v>405877</v>
      </c>
      <c r="H2206" s="190"/>
      <c r="I2206" s="248" t="s">
        <v>692</v>
      </c>
      <c r="J2206" s="190"/>
      <c r="K2206" s="190"/>
      <c r="L2206" s="190"/>
      <c r="M2206" s="190"/>
      <c r="N2206" s="268">
        <v>122839.14</v>
      </c>
      <c r="O2206" s="268">
        <v>0</v>
      </c>
      <c r="P2206" s="190" t="s">
        <v>657</v>
      </c>
      <c r="Q2206" s="375"/>
    </row>
    <row r="2207" spans="1:17" ht="38.25">
      <c r="A2207" s="265" t="s">
        <v>691</v>
      </c>
      <c r="B2207" s="190"/>
      <c r="C2207" s="266" t="s">
        <v>1334</v>
      </c>
      <c r="D2207" s="267">
        <v>43920</v>
      </c>
      <c r="E2207" s="237" t="s">
        <v>4866</v>
      </c>
      <c r="F2207" s="237" t="s">
        <v>13</v>
      </c>
      <c r="G2207" s="237">
        <v>405879</v>
      </c>
      <c r="H2207" s="190"/>
      <c r="I2207" s="248" t="s">
        <v>692</v>
      </c>
      <c r="J2207" s="190"/>
      <c r="K2207" s="190"/>
      <c r="L2207" s="190"/>
      <c r="M2207" s="190"/>
      <c r="N2207" s="268">
        <v>1319565.8600000001</v>
      </c>
      <c r="O2207" s="268">
        <v>0</v>
      </c>
      <c r="P2207" s="190" t="s">
        <v>657</v>
      </c>
      <c r="Q2207" s="375"/>
    </row>
    <row r="2208" spans="1:17" ht="38.25">
      <c r="A2208" s="265" t="s">
        <v>691</v>
      </c>
      <c r="B2208" s="190"/>
      <c r="C2208" s="266" t="s">
        <v>1334</v>
      </c>
      <c r="D2208" s="267">
        <v>43920</v>
      </c>
      <c r="E2208" s="237" t="s">
        <v>4867</v>
      </c>
      <c r="F2208" s="237" t="s">
        <v>13</v>
      </c>
      <c r="G2208" s="237">
        <v>405881</v>
      </c>
      <c r="H2208" s="190"/>
      <c r="I2208" s="248" t="s">
        <v>692</v>
      </c>
      <c r="J2208" s="190"/>
      <c r="K2208" s="190"/>
      <c r="L2208" s="190"/>
      <c r="M2208" s="190"/>
      <c r="N2208" s="268">
        <v>3442064.96</v>
      </c>
      <c r="O2208" s="268">
        <v>0</v>
      </c>
      <c r="P2208" s="190" t="s">
        <v>657</v>
      </c>
      <c r="Q2208" s="375"/>
    </row>
    <row r="2209" spans="1:17" ht="38.25">
      <c r="A2209" s="265" t="s">
        <v>691</v>
      </c>
      <c r="B2209" s="190"/>
      <c r="C2209" s="266" t="s">
        <v>1334</v>
      </c>
      <c r="D2209" s="267">
        <v>43920</v>
      </c>
      <c r="E2209" s="237" t="s">
        <v>4868</v>
      </c>
      <c r="F2209" s="237" t="s">
        <v>13</v>
      </c>
      <c r="G2209" s="237">
        <v>405883</v>
      </c>
      <c r="H2209" s="190"/>
      <c r="I2209" s="248" t="s">
        <v>692</v>
      </c>
      <c r="J2209" s="190"/>
      <c r="K2209" s="190"/>
      <c r="L2209" s="190"/>
      <c r="M2209" s="190"/>
      <c r="N2209" s="268">
        <v>13805073.189999999</v>
      </c>
      <c r="O2209" s="268">
        <v>0</v>
      </c>
      <c r="P2209" s="190" t="s">
        <v>657</v>
      </c>
      <c r="Q2209" s="375"/>
    </row>
    <row r="2210" spans="1:17" ht="38.25">
      <c r="A2210" s="265" t="s">
        <v>691</v>
      </c>
      <c r="B2210" s="190"/>
      <c r="C2210" s="266" t="s">
        <v>1334</v>
      </c>
      <c r="D2210" s="267">
        <v>43920</v>
      </c>
      <c r="E2210" s="237" t="s">
        <v>4869</v>
      </c>
      <c r="F2210" s="237" t="s">
        <v>13</v>
      </c>
      <c r="G2210" s="237">
        <v>405885</v>
      </c>
      <c r="H2210" s="190"/>
      <c r="I2210" s="248" t="s">
        <v>692</v>
      </c>
      <c r="J2210" s="190"/>
      <c r="K2210" s="190"/>
      <c r="L2210" s="190"/>
      <c r="M2210" s="190"/>
      <c r="N2210" s="268">
        <v>564855.9</v>
      </c>
      <c r="O2210" s="268">
        <v>0</v>
      </c>
      <c r="P2210" s="190" t="s">
        <v>657</v>
      </c>
      <c r="Q2210" s="375"/>
    </row>
    <row r="2211" spans="1:17" ht="38.25">
      <c r="A2211" s="265" t="s">
        <v>691</v>
      </c>
      <c r="B2211" s="190"/>
      <c r="C2211" s="266" t="s">
        <v>1334</v>
      </c>
      <c r="D2211" s="267">
        <v>43920</v>
      </c>
      <c r="E2211" s="237" t="s">
        <v>4870</v>
      </c>
      <c r="F2211" s="237" t="s">
        <v>13</v>
      </c>
      <c r="G2211" s="237">
        <v>405887</v>
      </c>
      <c r="H2211" s="190"/>
      <c r="I2211" s="248" t="s">
        <v>692</v>
      </c>
      <c r="J2211" s="190"/>
      <c r="K2211" s="190"/>
      <c r="L2211" s="190"/>
      <c r="M2211" s="190"/>
      <c r="N2211" s="268">
        <v>642068.15</v>
      </c>
      <c r="O2211" s="268">
        <v>0</v>
      </c>
      <c r="P2211" s="190" t="s">
        <v>657</v>
      </c>
      <c r="Q2211" s="375"/>
    </row>
    <row r="2212" spans="1:17" ht="38.25">
      <c r="A2212" s="265" t="s">
        <v>691</v>
      </c>
      <c r="B2212" s="190"/>
      <c r="C2212" s="266" t="s">
        <v>1334</v>
      </c>
      <c r="D2212" s="267">
        <v>43920</v>
      </c>
      <c r="E2212" s="237" t="s">
        <v>4871</v>
      </c>
      <c r="F2212" s="237" t="s">
        <v>13</v>
      </c>
      <c r="G2212" s="237">
        <v>405889</v>
      </c>
      <c r="H2212" s="190"/>
      <c r="I2212" s="248" t="s">
        <v>692</v>
      </c>
      <c r="J2212" s="190"/>
      <c r="K2212" s="190"/>
      <c r="L2212" s="190"/>
      <c r="M2212" s="190"/>
      <c r="N2212" s="268">
        <v>5489462.7599999998</v>
      </c>
      <c r="O2212" s="268">
        <v>0</v>
      </c>
      <c r="P2212" s="190" t="s">
        <v>657</v>
      </c>
      <c r="Q2212" s="375"/>
    </row>
    <row r="2213" spans="1:17" ht="38.25">
      <c r="A2213" s="265" t="s">
        <v>691</v>
      </c>
      <c r="B2213" s="190"/>
      <c r="C2213" s="266" t="s">
        <v>1334</v>
      </c>
      <c r="D2213" s="267">
        <v>43920</v>
      </c>
      <c r="E2213" s="237" t="s">
        <v>4872</v>
      </c>
      <c r="F2213" s="237" t="s">
        <v>13</v>
      </c>
      <c r="G2213" s="237">
        <v>405891</v>
      </c>
      <c r="H2213" s="190"/>
      <c r="I2213" s="248" t="s">
        <v>692</v>
      </c>
      <c r="J2213" s="190"/>
      <c r="K2213" s="190"/>
      <c r="L2213" s="190"/>
      <c r="M2213" s="190"/>
      <c r="N2213" s="268">
        <v>1493878.6</v>
      </c>
      <c r="O2213" s="268">
        <v>0</v>
      </c>
      <c r="P2213" s="190" t="s">
        <v>657</v>
      </c>
      <c r="Q2213" s="375"/>
    </row>
    <row r="2214" spans="1:17" ht="38.25">
      <c r="A2214" s="265" t="s">
        <v>691</v>
      </c>
      <c r="B2214" s="190"/>
      <c r="C2214" s="266" t="s">
        <v>1334</v>
      </c>
      <c r="D2214" s="267">
        <v>43920</v>
      </c>
      <c r="E2214" s="237" t="s">
        <v>4873</v>
      </c>
      <c r="F2214" s="237" t="s">
        <v>13</v>
      </c>
      <c r="G2214" s="237">
        <v>405893</v>
      </c>
      <c r="H2214" s="190"/>
      <c r="I2214" s="248" t="s">
        <v>692</v>
      </c>
      <c r="J2214" s="190"/>
      <c r="K2214" s="190"/>
      <c r="L2214" s="190"/>
      <c r="M2214" s="190"/>
      <c r="N2214" s="268">
        <v>2349829.8199999998</v>
      </c>
      <c r="O2214" s="268">
        <v>0</v>
      </c>
      <c r="P2214" s="190" t="s">
        <v>657</v>
      </c>
      <c r="Q2214" s="375"/>
    </row>
    <row r="2215" spans="1:17" ht="38.25">
      <c r="A2215" s="265" t="s">
        <v>691</v>
      </c>
      <c r="B2215" s="190"/>
      <c r="C2215" s="266" t="s">
        <v>1334</v>
      </c>
      <c r="D2215" s="267">
        <v>43920</v>
      </c>
      <c r="E2215" s="237" t="s">
        <v>4874</v>
      </c>
      <c r="F2215" s="237" t="s">
        <v>13</v>
      </c>
      <c r="G2215" s="237">
        <v>405895</v>
      </c>
      <c r="H2215" s="190"/>
      <c r="I2215" s="248" t="s">
        <v>692</v>
      </c>
      <c r="J2215" s="190"/>
      <c r="K2215" s="190"/>
      <c r="L2215" s="190"/>
      <c r="M2215" s="190"/>
      <c r="N2215" s="268">
        <v>20356097.079999998</v>
      </c>
      <c r="O2215" s="268">
        <v>0</v>
      </c>
      <c r="P2215" s="190" t="s">
        <v>657</v>
      </c>
      <c r="Q2215" s="375"/>
    </row>
    <row r="2216" spans="1:17" ht="38.25">
      <c r="A2216" s="265" t="s">
        <v>691</v>
      </c>
      <c r="B2216" s="190"/>
      <c r="C2216" s="266" t="s">
        <v>1334</v>
      </c>
      <c r="D2216" s="267">
        <v>43920</v>
      </c>
      <c r="E2216" s="237" t="s">
        <v>4875</v>
      </c>
      <c r="F2216" s="237" t="s">
        <v>13</v>
      </c>
      <c r="G2216" s="237">
        <v>405897</v>
      </c>
      <c r="H2216" s="190"/>
      <c r="I2216" s="248" t="s">
        <v>692</v>
      </c>
      <c r="J2216" s="190"/>
      <c r="K2216" s="190"/>
      <c r="L2216" s="190"/>
      <c r="M2216" s="190"/>
      <c r="N2216" s="268">
        <v>6958477.1500000004</v>
      </c>
      <c r="O2216" s="268">
        <v>0</v>
      </c>
      <c r="P2216" s="190" t="s">
        <v>657</v>
      </c>
      <c r="Q2216" s="375"/>
    </row>
    <row r="2217" spans="1:17" ht="38.25">
      <c r="A2217" s="265" t="s">
        <v>691</v>
      </c>
      <c r="B2217" s="190"/>
      <c r="C2217" s="266" t="s">
        <v>1334</v>
      </c>
      <c r="D2217" s="267">
        <v>43920</v>
      </c>
      <c r="E2217" s="237" t="s">
        <v>4876</v>
      </c>
      <c r="F2217" s="237" t="s">
        <v>13</v>
      </c>
      <c r="G2217" s="237">
        <v>405899</v>
      </c>
      <c r="H2217" s="190"/>
      <c r="I2217" s="248" t="s">
        <v>692</v>
      </c>
      <c r="J2217" s="190"/>
      <c r="K2217" s="190"/>
      <c r="L2217" s="190"/>
      <c r="M2217" s="190"/>
      <c r="N2217" s="268">
        <v>3202.87</v>
      </c>
      <c r="O2217" s="268">
        <v>0</v>
      </c>
      <c r="P2217" s="190" t="s">
        <v>657</v>
      </c>
      <c r="Q2217" s="375"/>
    </row>
    <row r="2218" spans="1:17" ht="38.25">
      <c r="A2218" s="265" t="s">
        <v>691</v>
      </c>
      <c r="B2218" s="190"/>
      <c r="C2218" s="266" t="s">
        <v>1334</v>
      </c>
      <c r="D2218" s="267">
        <v>43920</v>
      </c>
      <c r="E2218" s="237" t="s">
        <v>4877</v>
      </c>
      <c r="F2218" s="237" t="s">
        <v>13</v>
      </c>
      <c r="G2218" s="237">
        <v>405901</v>
      </c>
      <c r="H2218" s="190"/>
      <c r="I2218" s="248" t="s">
        <v>692</v>
      </c>
      <c r="J2218" s="190"/>
      <c r="K2218" s="190"/>
      <c r="L2218" s="190"/>
      <c r="M2218" s="190"/>
      <c r="N2218" s="268">
        <v>14143.12</v>
      </c>
      <c r="O2218" s="268">
        <v>0</v>
      </c>
      <c r="P2218" s="190" t="s">
        <v>657</v>
      </c>
      <c r="Q2218" s="375"/>
    </row>
    <row r="2219" spans="1:17" ht="38.25">
      <c r="A2219" s="265" t="s">
        <v>691</v>
      </c>
      <c r="B2219" s="190"/>
      <c r="C2219" s="266" t="s">
        <v>1334</v>
      </c>
      <c r="D2219" s="267">
        <v>43920</v>
      </c>
      <c r="E2219" s="237" t="s">
        <v>4878</v>
      </c>
      <c r="F2219" s="237" t="s">
        <v>13</v>
      </c>
      <c r="G2219" s="237">
        <v>405903</v>
      </c>
      <c r="H2219" s="190"/>
      <c r="I2219" s="248" t="s">
        <v>692</v>
      </c>
      <c r="J2219" s="190"/>
      <c r="K2219" s="190"/>
      <c r="L2219" s="190"/>
      <c r="M2219" s="190"/>
      <c r="N2219" s="268">
        <v>3485.7</v>
      </c>
      <c r="O2219" s="268">
        <v>0</v>
      </c>
      <c r="P2219" s="190" t="s">
        <v>657</v>
      </c>
      <c r="Q2219" s="375"/>
    </row>
    <row r="2220" spans="1:17" ht="38.25">
      <c r="A2220" s="265" t="s">
        <v>691</v>
      </c>
      <c r="B2220" s="190"/>
      <c r="C2220" s="266" t="s">
        <v>1334</v>
      </c>
      <c r="D2220" s="267">
        <v>43920</v>
      </c>
      <c r="E2220" s="237" t="s">
        <v>4879</v>
      </c>
      <c r="F2220" s="237" t="s">
        <v>13</v>
      </c>
      <c r="G2220" s="237">
        <v>405905</v>
      </c>
      <c r="H2220" s="190"/>
      <c r="I2220" s="248" t="s">
        <v>692</v>
      </c>
      <c r="J2220" s="190"/>
      <c r="K2220" s="190"/>
      <c r="L2220" s="190"/>
      <c r="M2220" s="190"/>
      <c r="N2220" s="268">
        <v>4998.54</v>
      </c>
      <c r="O2220" s="268">
        <v>0</v>
      </c>
      <c r="P2220" s="190" t="s">
        <v>657</v>
      </c>
      <c r="Q2220" s="375"/>
    </row>
    <row r="2221" spans="1:17" ht="38.25">
      <c r="A2221" s="265" t="s">
        <v>691</v>
      </c>
      <c r="B2221" s="190"/>
      <c r="C2221" s="266" t="s">
        <v>1334</v>
      </c>
      <c r="D2221" s="267">
        <v>43920</v>
      </c>
      <c r="E2221" s="237" t="s">
        <v>4880</v>
      </c>
      <c r="F2221" s="237" t="s">
        <v>13</v>
      </c>
      <c r="G2221" s="237">
        <v>405907</v>
      </c>
      <c r="H2221" s="190"/>
      <c r="I2221" s="248" t="s">
        <v>692</v>
      </c>
      <c r="J2221" s="190"/>
      <c r="K2221" s="190"/>
      <c r="L2221" s="190"/>
      <c r="M2221" s="190"/>
      <c r="N2221" s="268">
        <v>27088.91</v>
      </c>
      <c r="O2221" s="268">
        <v>0</v>
      </c>
      <c r="P2221" s="190" t="s">
        <v>657</v>
      </c>
      <c r="Q2221" s="375"/>
    </row>
    <row r="2222" spans="1:17" ht="38.25">
      <c r="A2222" s="265" t="s">
        <v>691</v>
      </c>
      <c r="B2222" s="190"/>
      <c r="C2222" s="266" t="s">
        <v>1334</v>
      </c>
      <c r="D2222" s="267">
        <v>43920</v>
      </c>
      <c r="E2222" s="237" t="s">
        <v>4881</v>
      </c>
      <c r="F2222" s="237" t="s">
        <v>13</v>
      </c>
      <c r="G2222" s="237">
        <v>405909</v>
      </c>
      <c r="H2222" s="190"/>
      <c r="I2222" s="248" t="s">
        <v>692</v>
      </c>
      <c r="J2222" s="190"/>
      <c r="K2222" s="190"/>
      <c r="L2222" s="190"/>
      <c r="M2222" s="190"/>
      <c r="N2222" s="268">
        <v>38845.71</v>
      </c>
      <c r="O2222" s="268">
        <v>0</v>
      </c>
      <c r="P2222" s="190" t="s">
        <v>657</v>
      </c>
      <c r="Q2222" s="375"/>
    </row>
    <row r="2223" spans="1:17" ht="38.25">
      <c r="A2223" s="265" t="s">
        <v>691</v>
      </c>
      <c r="B2223" s="190"/>
      <c r="C2223" s="266" t="s">
        <v>1334</v>
      </c>
      <c r="D2223" s="267">
        <v>43920</v>
      </c>
      <c r="E2223" s="237" t="s">
        <v>4882</v>
      </c>
      <c r="F2223" s="237" t="s">
        <v>13</v>
      </c>
      <c r="G2223" s="237">
        <v>405911</v>
      </c>
      <c r="H2223" s="190"/>
      <c r="I2223" s="248" t="s">
        <v>692</v>
      </c>
      <c r="J2223" s="190"/>
      <c r="K2223" s="190"/>
      <c r="L2223" s="190"/>
      <c r="M2223" s="190"/>
      <c r="N2223" s="268">
        <v>3866.5</v>
      </c>
      <c r="O2223" s="268">
        <v>0</v>
      </c>
      <c r="P2223" s="190" t="s">
        <v>657</v>
      </c>
      <c r="Q2223" s="375"/>
    </row>
    <row r="2224" spans="1:17" ht="38.25">
      <c r="A2224" s="265" t="s">
        <v>691</v>
      </c>
      <c r="B2224" s="190"/>
      <c r="C2224" s="266" t="s">
        <v>1334</v>
      </c>
      <c r="D2224" s="267">
        <v>43920</v>
      </c>
      <c r="E2224" s="237" t="s">
        <v>4883</v>
      </c>
      <c r="F2224" s="237" t="s">
        <v>13</v>
      </c>
      <c r="G2224" s="237">
        <v>405913</v>
      </c>
      <c r="H2224" s="190"/>
      <c r="I2224" s="248" t="s">
        <v>692</v>
      </c>
      <c r="J2224" s="190"/>
      <c r="K2224" s="190"/>
      <c r="L2224" s="190"/>
      <c r="M2224" s="190"/>
      <c r="N2224" s="268">
        <v>13324.18</v>
      </c>
      <c r="O2224" s="268">
        <v>0</v>
      </c>
      <c r="P2224" s="190" t="s">
        <v>657</v>
      </c>
      <c r="Q2224" s="375"/>
    </row>
    <row r="2225" spans="1:17" ht="38.25">
      <c r="A2225" s="265" t="s">
        <v>691</v>
      </c>
      <c r="B2225" s="190"/>
      <c r="C2225" s="266" t="s">
        <v>1334</v>
      </c>
      <c r="D2225" s="267">
        <v>43920</v>
      </c>
      <c r="E2225" s="237" t="s">
        <v>4884</v>
      </c>
      <c r="F2225" s="237" t="s">
        <v>13</v>
      </c>
      <c r="G2225" s="237">
        <v>405915</v>
      </c>
      <c r="H2225" s="190"/>
      <c r="I2225" s="248" t="s">
        <v>692</v>
      </c>
      <c r="J2225" s="190"/>
      <c r="K2225" s="190"/>
      <c r="L2225" s="190"/>
      <c r="M2225" s="190"/>
      <c r="N2225" s="268">
        <v>30048.58</v>
      </c>
      <c r="O2225" s="268">
        <v>0</v>
      </c>
      <c r="P2225" s="190" t="s">
        <v>657</v>
      </c>
      <c r="Q2225" s="375"/>
    </row>
    <row r="2226" spans="1:17" ht="38.25">
      <c r="A2226" s="265" t="s">
        <v>691</v>
      </c>
      <c r="B2226" s="190"/>
      <c r="C2226" s="266" t="s">
        <v>1334</v>
      </c>
      <c r="D2226" s="267">
        <v>43920</v>
      </c>
      <c r="E2226" s="237" t="s">
        <v>4885</v>
      </c>
      <c r="F2226" s="237" t="s">
        <v>13</v>
      </c>
      <c r="G2226" s="237">
        <v>405917</v>
      </c>
      <c r="H2226" s="190"/>
      <c r="I2226" s="248" t="s">
        <v>692</v>
      </c>
      <c r="J2226" s="190"/>
      <c r="K2226" s="190"/>
      <c r="L2226" s="190"/>
      <c r="M2226" s="190"/>
      <c r="N2226" s="268">
        <v>36596.39</v>
      </c>
      <c r="O2226" s="268">
        <v>0</v>
      </c>
      <c r="P2226" s="190" t="s">
        <v>657</v>
      </c>
      <c r="Q2226" s="375"/>
    </row>
    <row r="2227" spans="1:17" ht="38.25">
      <c r="A2227" s="265" t="s">
        <v>691</v>
      </c>
      <c r="B2227" s="190"/>
      <c r="C2227" s="266" t="s">
        <v>1334</v>
      </c>
      <c r="D2227" s="267">
        <v>43920</v>
      </c>
      <c r="E2227" s="237" t="s">
        <v>4886</v>
      </c>
      <c r="F2227" s="237" t="s">
        <v>13</v>
      </c>
      <c r="G2227" s="237">
        <v>405920</v>
      </c>
      <c r="H2227" s="190"/>
      <c r="I2227" s="248" t="s">
        <v>692</v>
      </c>
      <c r="J2227" s="190"/>
      <c r="K2227" s="190"/>
      <c r="L2227" s="190"/>
      <c r="M2227" s="190"/>
      <c r="N2227" s="268">
        <v>13557148.810000001</v>
      </c>
      <c r="O2227" s="268">
        <v>0</v>
      </c>
      <c r="P2227" s="190" t="s">
        <v>657</v>
      </c>
      <c r="Q2227" s="375"/>
    </row>
    <row r="2228" spans="1:17" ht="38.25">
      <c r="A2228" s="265" t="s">
        <v>691</v>
      </c>
      <c r="B2228" s="190"/>
      <c r="C2228" s="266" t="s">
        <v>1334</v>
      </c>
      <c r="D2228" s="267">
        <v>43920</v>
      </c>
      <c r="E2228" s="237" t="s">
        <v>4887</v>
      </c>
      <c r="F2228" s="237" t="s">
        <v>13</v>
      </c>
      <c r="G2228" s="237">
        <v>405922</v>
      </c>
      <c r="H2228" s="190"/>
      <c r="I2228" s="248" t="s">
        <v>692</v>
      </c>
      <c r="J2228" s="190"/>
      <c r="K2228" s="190"/>
      <c r="L2228" s="190"/>
      <c r="M2228" s="190"/>
      <c r="N2228" s="268">
        <v>13557148.810000001</v>
      </c>
      <c r="O2228" s="268">
        <v>0</v>
      </c>
      <c r="P2228" s="190" t="s">
        <v>657</v>
      </c>
      <c r="Q2228" s="375"/>
    </row>
    <row r="2229" spans="1:17" ht="38.25">
      <c r="A2229" s="265" t="s">
        <v>691</v>
      </c>
      <c r="B2229" s="190"/>
      <c r="C2229" s="266" t="s">
        <v>1334</v>
      </c>
      <c r="D2229" s="267">
        <v>43920</v>
      </c>
      <c r="E2229" s="237" t="s">
        <v>4888</v>
      </c>
      <c r="F2229" s="237" t="s">
        <v>13</v>
      </c>
      <c r="G2229" s="237">
        <v>405924</v>
      </c>
      <c r="H2229" s="190"/>
      <c r="I2229" s="248" t="s">
        <v>692</v>
      </c>
      <c r="J2229" s="190"/>
      <c r="K2229" s="190"/>
      <c r="L2229" s="190"/>
      <c r="M2229" s="190"/>
      <c r="N2229" s="268">
        <v>13557148.810000001</v>
      </c>
      <c r="O2229" s="268">
        <v>0</v>
      </c>
      <c r="P2229" s="190" t="s">
        <v>657</v>
      </c>
      <c r="Q2229" s="375"/>
    </row>
    <row r="2230" spans="1:17" ht="38.25">
      <c r="A2230" s="265" t="s">
        <v>691</v>
      </c>
      <c r="B2230" s="190"/>
      <c r="C2230" s="266" t="s">
        <v>1334</v>
      </c>
      <c r="D2230" s="267">
        <v>43920</v>
      </c>
      <c r="E2230" s="237" t="s">
        <v>4889</v>
      </c>
      <c r="F2230" s="237" t="s">
        <v>13</v>
      </c>
      <c r="G2230" s="237">
        <v>405926</v>
      </c>
      <c r="H2230" s="190"/>
      <c r="I2230" s="248" t="s">
        <v>692</v>
      </c>
      <c r="J2230" s="190"/>
      <c r="K2230" s="190"/>
      <c r="L2230" s="190"/>
      <c r="M2230" s="190"/>
      <c r="N2230" s="268">
        <v>2494254.5</v>
      </c>
      <c r="O2230" s="268">
        <v>0</v>
      </c>
      <c r="P2230" s="190" t="s">
        <v>657</v>
      </c>
      <c r="Q2230" s="375"/>
    </row>
    <row r="2231" spans="1:17" ht="38.25">
      <c r="A2231" s="265" t="s">
        <v>691</v>
      </c>
      <c r="B2231" s="190"/>
      <c r="C2231" s="266" t="s">
        <v>1334</v>
      </c>
      <c r="D2231" s="267">
        <v>43920</v>
      </c>
      <c r="E2231" s="237" t="s">
        <v>4890</v>
      </c>
      <c r="F2231" s="237" t="s">
        <v>13</v>
      </c>
      <c r="G2231" s="237">
        <v>405928</v>
      </c>
      <c r="H2231" s="190"/>
      <c r="I2231" s="248" t="s">
        <v>692</v>
      </c>
      <c r="J2231" s="190"/>
      <c r="K2231" s="190"/>
      <c r="L2231" s="190"/>
      <c r="M2231" s="190"/>
      <c r="N2231" s="268">
        <v>2494254.5</v>
      </c>
      <c r="O2231" s="268">
        <v>0</v>
      </c>
      <c r="P2231" s="190" t="s">
        <v>657</v>
      </c>
      <c r="Q2231" s="375"/>
    </row>
    <row r="2232" spans="1:17" ht="38.25">
      <c r="A2232" s="265" t="s">
        <v>691</v>
      </c>
      <c r="B2232" s="190"/>
      <c r="C2232" s="266" t="s">
        <v>1334</v>
      </c>
      <c r="D2232" s="267">
        <v>43920</v>
      </c>
      <c r="E2232" s="237" t="s">
        <v>4891</v>
      </c>
      <c r="F2232" s="237" t="s">
        <v>13</v>
      </c>
      <c r="G2232" s="237">
        <v>405930</v>
      </c>
      <c r="H2232" s="190"/>
      <c r="I2232" s="248" t="s">
        <v>692</v>
      </c>
      <c r="J2232" s="190"/>
      <c r="K2232" s="190"/>
      <c r="L2232" s="190"/>
      <c r="M2232" s="190"/>
      <c r="N2232" s="268">
        <v>2494254.5</v>
      </c>
      <c r="O2232" s="268">
        <v>0</v>
      </c>
      <c r="P2232" s="190" t="s">
        <v>657</v>
      </c>
      <c r="Q2232" s="375"/>
    </row>
    <row r="2233" spans="1:17" ht="38.25">
      <c r="A2233" s="265" t="s">
        <v>691</v>
      </c>
      <c r="B2233" s="190"/>
      <c r="C2233" s="266" t="s">
        <v>1334</v>
      </c>
      <c r="D2233" s="267">
        <v>43920</v>
      </c>
      <c r="E2233" s="237" t="s">
        <v>4892</v>
      </c>
      <c r="F2233" s="237" t="s">
        <v>13</v>
      </c>
      <c r="G2233" s="237">
        <v>405932</v>
      </c>
      <c r="H2233" s="190"/>
      <c r="I2233" s="248" t="s">
        <v>692</v>
      </c>
      <c r="J2233" s="190"/>
      <c r="K2233" s="190"/>
      <c r="L2233" s="190"/>
      <c r="M2233" s="190"/>
      <c r="N2233" s="268">
        <v>2494254.5</v>
      </c>
      <c r="O2233" s="268">
        <v>0</v>
      </c>
      <c r="P2233" s="190" t="s">
        <v>657</v>
      </c>
      <c r="Q2233" s="375"/>
    </row>
    <row r="2234" spans="1:17" ht="38.25">
      <c r="A2234" s="265" t="s">
        <v>691</v>
      </c>
      <c r="B2234" s="190"/>
      <c r="C2234" s="266" t="s">
        <v>1334</v>
      </c>
      <c r="D2234" s="267">
        <v>43920</v>
      </c>
      <c r="E2234" s="237" t="s">
        <v>4893</v>
      </c>
      <c r="F2234" s="237" t="s">
        <v>13</v>
      </c>
      <c r="G2234" s="237">
        <v>405934</v>
      </c>
      <c r="H2234" s="190"/>
      <c r="I2234" s="248" t="s">
        <v>692</v>
      </c>
      <c r="J2234" s="190"/>
      <c r="K2234" s="190"/>
      <c r="L2234" s="190"/>
      <c r="M2234" s="190"/>
      <c r="N2234" s="268">
        <v>1479397.55</v>
      </c>
      <c r="O2234" s="268">
        <v>0</v>
      </c>
      <c r="P2234" s="190" t="s">
        <v>657</v>
      </c>
      <c r="Q2234" s="375"/>
    </row>
    <row r="2235" spans="1:17" ht="38.25">
      <c r="A2235" s="265" t="s">
        <v>691</v>
      </c>
      <c r="B2235" s="190"/>
      <c r="C2235" s="266" t="s">
        <v>1334</v>
      </c>
      <c r="D2235" s="267">
        <v>43920</v>
      </c>
      <c r="E2235" s="237" t="s">
        <v>4894</v>
      </c>
      <c r="F2235" s="237" t="s">
        <v>13</v>
      </c>
      <c r="G2235" s="237">
        <v>405936</v>
      </c>
      <c r="H2235" s="190"/>
      <c r="I2235" s="248" t="s">
        <v>692</v>
      </c>
      <c r="J2235" s="190"/>
      <c r="K2235" s="190"/>
      <c r="L2235" s="190"/>
      <c r="M2235" s="190"/>
      <c r="N2235" s="268">
        <v>2160261.6800000002</v>
      </c>
      <c r="O2235" s="268">
        <v>0</v>
      </c>
      <c r="P2235" s="190" t="s">
        <v>657</v>
      </c>
      <c r="Q2235" s="375"/>
    </row>
    <row r="2236" spans="1:17" ht="38.25">
      <c r="A2236" s="265" t="s">
        <v>691</v>
      </c>
      <c r="B2236" s="190"/>
      <c r="C2236" s="266" t="s">
        <v>1334</v>
      </c>
      <c r="D2236" s="267">
        <v>43920</v>
      </c>
      <c r="E2236" s="237" t="s">
        <v>4895</v>
      </c>
      <c r="F2236" s="237" t="s">
        <v>13</v>
      </c>
      <c r="G2236" s="237">
        <v>405938</v>
      </c>
      <c r="H2236" s="190"/>
      <c r="I2236" s="248" t="s">
        <v>692</v>
      </c>
      <c r="J2236" s="190"/>
      <c r="K2236" s="190"/>
      <c r="L2236" s="190"/>
      <c r="M2236" s="190"/>
      <c r="N2236" s="268">
        <v>480433.1</v>
      </c>
      <c r="O2236" s="268">
        <v>0</v>
      </c>
      <c r="P2236" s="190" t="s">
        <v>657</v>
      </c>
      <c r="Q2236" s="375"/>
    </row>
    <row r="2237" spans="1:17" ht="38.25">
      <c r="A2237" s="265" t="s">
        <v>691</v>
      </c>
      <c r="B2237" s="190"/>
      <c r="C2237" s="266" t="s">
        <v>1334</v>
      </c>
      <c r="D2237" s="267">
        <v>43920</v>
      </c>
      <c r="E2237" s="237" t="s">
        <v>4896</v>
      </c>
      <c r="F2237" s="237" t="s">
        <v>13</v>
      </c>
      <c r="G2237" s="237">
        <v>405940</v>
      </c>
      <c r="H2237" s="190"/>
      <c r="I2237" s="248" t="s">
        <v>692</v>
      </c>
      <c r="J2237" s="190"/>
      <c r="K2237" s="190"/>
      <c r="L2237" s="190"/>
      <c r="M2237" s="190"/>
      <c r="N2237" s="268">
        <v>4063339.14</v>
      </c>
      <c r="O2237" s="268">
        <v>0</v>
      </c>
      <c r="P2237" s="190" t="s">
        <v>657</v>
      </c>
      <c r="Q2237" s="375"/>
    </row>
    <row r="2238" spans="1:17" ht="63.75">
      <c r="A2238" s="265">
        <v>513</v>
      </c>
      <c r="B2238" s="190"/>
      <c r="C2238" s="266" t="s">
        <v>169</v>
      </c>
      <c r="D2238" s="267">
        <v>43920</v>
      </c>
      <c r="E2238" s="237" t="s">
        <v>4897</v>
      </c>
      <c r="F2238" s="237" t="s">
        <v>15</v>
      </c>
      <c r="G2238" s="237">
        <v>1303984</v>
      </c>
      <c r="H2238" s="190"/>
      <c r="I2238" s="248" t="s">
        <v>5594</v>
      </c>
      <c r="J2238" s="190"/>
      <c r="K2238" s="190"/>
      <c r="L2238" s="190"/>
      <c r="M2238" s="190"/>
      <c r="N2238" s="268">
        <v>50</v>
      </c>
      <c r="O2238" s="268">
        <v>0</v>
      </c>
      <c r="P2238" s="190" t="s">
        <v>657</v>
      </c>
      <c r="Q2238" s="375"/>
    </row>
    <row r="2239" spans="1:17" ht="38.25">
      <c r="A2239" s="265" t="s">
        <v>691</v>
      </c>
      <c r="B2239" s="190"/>
      <c r="C2239" s="266" t="s">
        <v>1334</v>
      </c>
      <c r="D2239" s="267">
        <v>43920</v>
      </c>
      <c r="E2239" s="237" t="s">
        <v>4898</v>
      </c>
      <c r="F2239" s="237" t="s">
        <v>13</v>
      </c>
      <c r="G2239" s="237">
        <v>405942</v>
      </c>
      <c r="H2239" s="190"/>
      <c r="I2239" s="248" t="s">
        <v>692</v>
      </c>
      <c r="J2239" s="190"/>
      <c r="K2239" s="190"/>
      <c r="L2239" s="190"/>
      <c r="M2239" s="190"/>
      <c r="N2239" s="268">
        <v>5933412.5300000003</v>
      </c>
      <c r="O2239" s="268">
        <v>0</v>
      </c>
      <c r="P2239" s="190" t="s">
        <v>657</v>
      </c>
      <c r="Q2239" s="375"/>
    </row>
    <row r="2240" spans="1:17" ht="38.25">
      <c r="A2240" s="265" t="s">
        <v>691</v>
      </c>
      <c r="B2240" s="190"/>
      <c r="C2240" s="266" t="s">
        <v>1334</v>
      </c>
      <c r="D2240" s="267">
        <v>43920</v>
      </c>
      <c r="E2240" s="237" t="s">
        <v>4899</v>
      </c>
      <c r="F2240" s="237" t="s">
        <v>13</v>
      </c>
      <c r="G2240" s="237">
        <v>405982</v>
      </c>
      <c r="H2240" s="190"/>
      <c r="I2240" s="248" t="s">
        <v>692</v>
      </c>
      <c r="J2240" s="190"/>
      <c r="K2240" s="190"/>
      <c r="L2240" s="190"/>
      <c r="M2240" s="190"/>
      <c r="N2240" s="268">
        <v>1929398.67</v>
      </c>
      <c r="O2240" s="268">
        <v>0</v>
      </c>
      <c r="P2240" s="190" t="s">
        <v>657</v>
      </c>
      <c r="Q2240" s="375"/>
    </row>
    <row r="2241" spans="1:17" ht="38.25">
      <c r="A2241" s="265" t="s">
        <v>691</v>
      </c>
      <c r="B2241" s="190"/>
      <c r="C2241" s="266" t="s">
        <v>1334</v>
      </c>
      <c r="D2241" s="267">
        <v>43920</v>
      </c>
      <c r="E2241" s="237" t="s">
        <v>4900</v>
      </c>
      <c r="F2241" s="237" t="s">
        <v>13</v>
      </c>
      <c r="G2241" s="237">
        <v>405980</v>
      </c>
      <c r="H2241" s="190"/>
      <c r="I2241" s="248" t="s">
        <v>692</v>
      </c>
      <c r="J2241" s="190"/>
      <c r="K2241" s="190"/>
      <c r="L2241" s="190"/>
      <c r="M2241" s="190"/>
      <c r="N2241" s="268">
        <v>10486958.83</v>
      </c>
      <c r="O2241" s="268">
        <v>0</v>
      </c>
      <c r="P2241" s="190" t="s">
        <v>657</v>
      </c>
      <c r="Q2241" s="375"/>
    </row>
    <row r="2242" spans="1:17" ht="38.25">
      <c r="A2242" s="265" t="s">
        <v>691</v>
      </c>
      <c r="B2242" s="190"/>
      <c r="C2242" s="266" t="s">
        <v>1334</v>
      </c>
      <c r="D2242" s="267">
        <v>43920</v>
      </c>
      <c r="E2242" s="237" t="s">
        <v>4901</v>
      </c>
      <c r="F2242" s="237" t="s">
        <v>13</v>
      </c>
      <c r="G2242" s="237">
        <v>405978</v>
      </c>
      <c r="H2242" s="190"/>
      <c r="I2242" s="248" t="s">
        <v>692</v>
      </c>
      <c r="J2242" s="190"/>
      <c r="K2242" s="190"/>
      <c r="L2242" s="190"/>
      <c r="M2242" s="190"/>
      <c r="N2242" s="268">
        <v>4103113.15</v>
      </c>
      <c r="O2242" s="268">
        <v>0</v>
      </c>
      <c r="P2242" s="190" t="s">
        <v>657</v>
      </c>
      <c r="Q2242" s="375"/>
    </row>
    <row r="2243" spans="1:17" ht="38.25">
      <c r="A2243" s="265" t="s">
        <v>691</v>
      </c>
      <c r="B2243" s="190"/>
      <c r="C2243" s="266" t="s">
        <v>1334</v>
      </c>
      <c r="D2243" s="267">
        <v>43920</v>
      </c>
      <c r="E2243" s="237" t="s">
        <v>4902</v>
      </c>
      <c r="F2243" s="237" t="s">
        <v>13</v>
      </c>
      <c r="G2243" s="237">
        <v>405976</v>
      </c>
      <c r="H2243" s="190"/>
      <c r="I2243" s="248" t="s">
        <v>692</v>
      </c>
      <c r="J2243" s="190"/>
      <c r="K2243" s="190"/>
      <c r="L2243" s="190"/>
      <c r="M2243" s="190"/>
      <c r="N2243" s="268">
        <v>12772149.960000001</v>
      </c>
      <c r="O2243" s="268">
        <v>0</v>
      </c>
      <c r="P2243" s="190" t="s">
        <v>657</v>
      </c>
      <c r="Q2243" s="375"/>
    </row>
    <row r="2244" spans="1:17" ht="38.25">
      <c r="A2244" s="265" t="s">
        <v>691</v>
      </c>
      <c r="B2244" s="190"/>
      <c r="C2244" s="266" t="s">
        <v>1334</v>
      </c>
      <c r="D2244" s="267">
        <v>43920</v>
      </c>
      <c r="E2244" s="237" t="s">
        <v>4903</v>
      </c>
      <c r="F2244" s="237" t="s">
        <v>13</v>
      </c>
      <c r="G2244" s="237">
        <v>405974</v>
      </c>
      <c r="H2244" s="190"/>
      <c r="I2244" s="248" t="s">
        <v>692</v>
      </c>
      <c r="J2244" s="190"/>
      <c r="K2244" s="190"/>
      <c r="L2244" s="190"/>
      <c r="M2244" s="190"/>
      <c r="N2244" s="268">
        <v>4650137.92</v>
      </c>
      <c r="O2244" s="268">
        <v>0</v>
      </c>
      <c r="P2244" s="190" t="s">
        <v>657</v>
      </c>
      <c r="Q2244" s="375"/>
    </row>
    <row r="2245" spans="1:17" ht="38.25">
      <c r="A2245" s="265" t="s">
        <v>691</v>
      </c>
      <c r="B2245" s="190"/>
      <c r="C2245" s="266" t="s">
        <v>1334</v>
      </c>
      <c r="D2245" s="267">
        <v>43920</v>
      </c>
      <c r="E2245" s="237" t="s">
        <v>4904</v>
      </c>
      <c r="F2245" s="237" t="s">
        <v>13</v>
      </c>
      <c r="G2245" s="237">
        <v>405972</v>
      </c>
      <c r="H2245" s="190"/>
      <c r="I2245" s="248" t="s">
        <v>692</v>
      </c>
      <c r="J2245" s="190"/>
      <c r="K2245" s="190"/>
      <c r="L2245" s="190"/>
      <c r="M2245" s="190"/>
      <c r="N2245" s="268">
        <v>3818135.92</v>
      </c>
      <c r="O2245" s="268">
        <v>0</v>
      </c>
      <c r="P2245" s="190" t="s">
        <v>657</v>
      </c>
      <c r="Q2245" s="375"/>
    </row>
    <row r="2246" spans="1:17" ht="38.25">
      <c r="A2246" s="265" t="s">
        <v>691</v>
      </c>
      <c r="B2246" s="190"/>
      <c r="C2246" s="266" t="s">
        <v>1334</v>
      </c>
      <c r="D2246" s="267">
        <v>43920</v>
      </c>
      <c r="E2246" s="237" t="s">
        <v>4905</v>
      </c>
      <c r="F2246" s="237" t="s">
        <v>13</v>
      </c>
      <c r="G2246" s="237">
        <v>405970</v>
      </c>
      <c r="H2246" s="190"/>
      <c r="I2246" s="248" t="s">
        <v>692</v>
      </c>
      <c r="J2246" s="190"/>
      <c r="K2246" s="190"/>
      <c r="L2246" s="190"/>
      <c r="M2246" s="190"/>
      <c r="N2246" s="268">
        <v>1763515.7</v>
      </c>
      <c r="O2246" s="268">
        <v>0</v>
      </c>
      <c r="P2246" s="190" t="s">
        <v>657</v>
      </c>
      <c r="Q2246" s="375"/>
    </row>
    <row r="2247" spans="1:17" ht="38.25">
      <c r="A2247" s="265" t="s">
        <v>691</v>
      </c>
      <c r="B2247" s="190"/>
      <c r="C2247" s="266" t="s">
        <v>1334</v>
      </c>
      <c r="D2247" s="267">
        <v>43920</v>
      </c>
      <c r="E2247" s="237" t="s">
        <v>4906</v>
      </c>
      <c r="F2247" s="237" t="s">
        <v>13</v>
      </c>
      <c r="G2247" s="237">
        <v>405968</v>
      </c>
      <c r="H2247" s="190"/>
      <c r="I2247" s="248" t="s">
        <v>692</v>
      </c>
      <c r="J2247" s="190"/>
      <c r="K2247" s="190"/>
      <c r="L2247" s="190"/>
      <c r="M2247" s="190"/>
      <c r="N2247" s="268">
        <v>4507288.91</v>
      </c>
      <c r="O2247" s="268">
        <v>0</v>
      </c>
      <c r="P2247" s="190" t="s">
        <v>657</v>
      </c>
      <c r="Q2247" s="375"/>
    </row>
    <row r="2248" spans="1:17" ht="38.25">
      <c r="A2248" s="265" t="s">
        <v>691</v>
      </c>
      <c r="B2248" s="190"/>
      <c r="C2248" s="266" t="s">
        <v>1334</v>
      </c>
      <c r="D2248" s="267">
        <v>43920</v>
      </c>
      <c r="E2248" s="237" t="s">
        <v>4907</v>
      </c>
      <c r="F2248" s="237" t="s">
        <v>13</v>
      </c>
      <c r="G2248" s="237">
        <v>405966</v>
      </c>
      <c r="H2248" s="190"/>
      <c r="I2248" s="248" t="s">
        <v>692</v>
      </c>
      <c r="J2248" s="190"/>
      <c r="K2248" s="190"/>
      <c r="L2248" s="190"/>
      <c r="M2248" s="190"/>
      <c r="N2248" s="268">
        <v>1641032.67</v>
      </c>
      <c r="O2248" s="268">
        <v>0</v>
      </c>
      <c r="P2248" s="190" t="s">
        <v>657</v>
      </c>
      <c r="Q2248" s="375"/>
    </row>
    <row r="2249" spans="1:17" ht="38.25">
      <c r="A2249" s="265" t="s">
        <v>691</v>
      </c>
      <c r="B2249" s="190"/>
      <c r="C2249" s="266" t="s">
        <v>1334</v>
      </c>
      <c r="D2249" s="267">
        <v>43920</v>
      </c>
      <c r="E2249" s="237" t="s">
        <v>4908</v>
      </c>
      <c r="F2249" s="237" t="s">
        <v>13</v>
      </c>
      <c r="G2249" s="237">
        <v>405964</v>
      </c>
      <c r="H2249" s="190"/>
      <c r="I2249" s="248" t="s">
        <v>692</v>
      </c>
      <c r="J2249" s="190"/>
      <c r="K2249" s="190"/>
      <c r="L2249" s="190"/>
      <c r="M2249" s="190"/>
      <c r="N2249" s="268">
        <v>1998626.63</v>
      </c>
      <c r="O2249" s="268">
        <v>0</v>
      </c>
      <c r="P2249" s="190" t="s">
        <v>657</v>
      </c>
      <c r="Q2249" s="375"/>
    </row>
    <row r="2250" spans="1:17" ht="38.25">
      <c r="A2250" s="265" t="s">
        <v>691</v>
      </c>
      <c r="B2250" s="190"/>
      <c r="C2250" s="266" t="s">
        <v>1334</v>
      </c>
      <c r="D2250" s="267">
        <v>43920</v>
      </c>
      <c r="E2250" s="237" t="s">
        <v>4909</v>
      </c>
      <c r="F2250" s="237" t="s">
        <v>13</v>
      </c>
      <c r="G2250" s="237">
        <v>405962</v>
      </c>
      <c r="H2250" s="190"/>
      <c r="I2250" s="248" t="s">
        <v>692</v>
      </c>
      <c r="J2250" s="190"/>
      <c r="K2250" s="190"/>
      <c r="L2250" s="190"/>
      <c r="M2250" s="190"/>
      <c r="N2250" s="268">
        <v>1739360.68</v>
      </c>
      <c r="O2250" s="268">
        <v>0</v>
      </c>
      <c r="P2250" s="190" t="s">
        <v>657</v>
      </c>
      <c r="Q2250" s="375"/>
    </row>
    <row r="2251" spans="1:17" ht="38.25">
      <c r="A2251" s="265" t="s">
        <v>691</v>
      </c>
      <c r="B2251" s="190"/>
      <c r="C2251" s="266" t="s">
        <v>1334</v>
      </c>
      <c r="D2251" s="267">
        <v>43920</v>
      </c>
      <c r="E2251" s="237" t="s">
        <v>4910</v>
      </c>
      <c r="F2251" s="237" t="s">
        <v>13</v>
      </c>
      <c r="G2251" s="237">
        <v>405944</v>
      </c>
      <c r="H2251" s="190"/>
      <c r="I2251" s="248" t="s">
        <v>692</v>
      </c>
      <c r="J2251" s="190"/>
      <c r="K2251" s="190"/>
      <c r="L2251" s="190"/>
      <c r="M2251" s="190"/>
      <c r="N2251" s="268">
        <v>337392.02</v>
      </c>
      <c r="O2251" s="268">
        <v>0</v>
      </c>
      <c r="P2251" s="190" t="s">
        <v>657</v>
      </c>
      <c r="Q2251" s="375"/>
    </row>
    <row r="2252" spans="1:17" ht="38.25">
      <c r="A2252" s="265" t="s">
        <v>691</v>
      </c>
      <c r="B2252" s="190"/>
      <c r="C2252" s="266" t="s">
        <v>1334</v>
      </c>
      <c r="D2252" s="267">
        <v>43920</v>
      </c>
      <c r="E2252" s="237" t="s">
        <v>4911</v>
      </c>
      <c r="F2252" s="237" t="s">
        <v>13</v>
      </c>
      <c r="G2252" s="237">
        <v>405946</v>
      </c>
      <c r="H2252" s="190"/>
      <c r="I2252" s="248" t="s">
        <v>692</v>
      </c>
      <c r="J2252" s="190"/>
      <c r="K2252" s="190"/>
      <c r="L2252" s="190"/>
      <c r="M2252" s="190"/>
      <c r="N2252" s="268">
        <v>1117807.6399999999</v>
      </c>
      <c r="O2252" s="268">
        <v>0</v>
      </c>
      <c r="P2252" s="190" t="s">
        <v>657</v>
      </c>
      <c r="Q2252" s="375"/>
    </row>
    <row r="2253" spans="1:17" ht="38.25">
      <c r="A2253" s="265" t="s">
        <v>691</v>
      </c>
      <c r="B2253" s="190"/>
      <c r="C2253" s="266" t="s">
        <v>1334</v>
      </c>
      <c r="D2253" s="267">
        <v>43920</v>
      </c>
      <c r="E2253" s="237" t="s">
        <v>4912</v>
      </c>
      <c r="F2253" s="237" t="s">
        <v>13</v>
      </c>
      <c r="G2253" s="237">
        <v>405948</v>
      </c>
      <c r="H2253" s="190"/>
      <c r="I2253" s="248" t="s">
        <v>692</v>
      </c>
      <c r="J2253" s="190"/>
      <c r="K2253" s="190"/>
      <c r="L2253" s="190"/>
      <c r="M2253" s="190"/>
      <c r="N2253" s="268">
        <v>5026208.88</v>
      </c>
      <c r="O2253" s="268">
        <v>0</v>
      </c>
      <c r="P2253" s="190" t="s">
        <v>657</v>
      </c>
      <c r="Q2253" s="375"/>
    </row>
    <row r="2254" spans="1:17" ht="38.25">
      <c r="A2254" s="265" t="s">
        <v>691</v>
      </c>
      <c r="B2254" s="190"/>
      <c r="C2254" s="266" t="s">
        <v>1334</v>
      </c>
      <c r="D2254" s="267">
        <v>43920</v>
      </c>
      <c r="E2254" s="237" t="s">
        <v>4913</v>
      </c>
      <c r="F2254" s="237" t="s">
        <v>13</v>
      </c>
      <c r="G2254" s="237">
        <v>405950</v>
      </c>
      <c r="H2254" s="190"/>
      <c r="I2254" s="248" t="s">
        <v>692</v>
      </c>
      <c r="J2254" s="190"/>
      <c r="K2254" s="190"/>
      <c r="L2254" s="190"/>
      <c r="M2254" s="190"/>
      <c r="N2254" s="268">
        <v>285805.64</v>
      </c>
      <c r="O2254" s="268">
        <v>0</v>
      </c>
      <c r="P2254" s="190" t="s">
        <v>657</v>
      </c>
      <c r="Q2254" s="375"/>
    </row>
    <row r="2255" spans="1:17" ht="38.25">
      <c r="A2255" s="265" t="s">
        <v>691</v>
      </c>
      <c r="B2255" s="190"/>
      <c r="C2255" s="266" t="s">
        <v>1334</v>
      </c>
      <c r="D2255" s="267">
        <v>43920</v>
      </c>
      <c r="E2255" s="237" t="s">
        <v>4914</v>
      </c>
      <c r="F2255" s="237" t="s">
        <v>13</v>
      </c>
      <c r="G2255" s="237">
        <v>405952</v>
      </c>
      <c r="H2255" s="190"/>
      <c r="I2255" s="248" t="s">
        <v>692</v>
      </c>
      <c r="J2255" s="190"/>
      <c r="K2255" s="190"/>
      <c r="L2255" s="190"/>
      <c r="M2255" s="190"/>
      <c r="N2255" s="268">
        <v>784998.86</v>
      </c>
      <c r="O2255" s="268">
        <v>0</v>
      </c>
      <c r="P2255" s="190" t="s">
        <v>657</v>
      </c>
      <c r="Q2255" s="375"/>
    </row>
    <row r="2256" spans="1:17" ht="38.25">
      <c r="A2256" s="265" t="s">
        <v>691</v>
      </c>
      <c r="B2256" s="190"/>
      <c r="C2256" s="266" t="s">
        <v>1334</v>
      </c>
      <c r="D2256" s="267">
        <v>43920</v>
      </c>
      <c r="E2256" s="237" t="s">
        <v>4915</v>
      </c>
      <c r="F2256" s="237" t="s">
        <v>13</v>
      </c>
      <c r="G2256" s="237">
        <v>405954</v>
      </c>
      <c r="H2256" s="190"/>
      <c r="I2256" s="248" t="s">
        <v>692</v>
      </c>
      <c r="J2256" s="190"/>
      <c r="K2256" s="190"/>
      <c r="L2256" s="190"/>
      <c r="M2256" s="190"/>
      <c r="N2256" s="268">
        <v>3070189.98</v>
      </c>
      <c r="O2256" s="268">
        <v>0</v>
      </c>
      <c r="P2256" s="190" t="s">
        <v>657</v>
      </c>
      <c r="Q2256" s="375"/>
    </row>
    <row r="2257" spans="1:17" ht="38.25">
      <c r="A2257" s="265" t="s">
        <v>691</v>
      </c>
      <c r="B2257" s="190"/>
      <c r="C2257" s="266" t="s">
        <v>1334</v>
      </c>
      <c r="D2257" s="267">
        <v>43920</v>
      </c>
      <c r="E2257" s="237" t="s">
        <v>4916</v>
      </c>
      <c r="F2257" s="237" t="s">
        <v>13</v>
      </c>
      <c r="G2257" s="237">
        <v>405956</v>
      </c>
      <c r="H2257" s="190"/>
      <c r="I2257" s="248" t="s">
        <v>692</v>
      </c>
      <c r="J2257" s="190"/>
      <c r="K2257" s="190"/>
      <c r="L2257" s="190"/>
      <c r="M2257" s="190"/>
      <c r="N2257" s="268">
        <v>9454035.6699999999</v>
      </c>
      <c r="O2257" s="268">
        <v>0</v>
      </c>
      <c r="P2257" s="190" t="s">
        <v>657</v>
      </c>
      <c r="Q2257" s="375"/>
    </row>
    <row r="2258" spans="1:17" ht="38.25">
      <c r="A2258" s="265" t="s">
        <v>691</v>
      </c>
      <c r="B2258" s="190"/>
      <c r="C2258" s="266" t="s">
        <v>1334</v>
      </c>
      <c r="D2258" s="267">
        <v>43920</v>
      </c>
      <c r="E2258" s="237" t="s">
        <v>4917</v>
      </c>
      <c r="F2258" s="237" t="s">
        <v>13</v>
      </c>
      <c r="G2258" s="237">
        <v>405958</v>
      </c>
      <c r="H2258" s="190"/>
      <c r="I2258" s="248" t="s">
        <v>692</v>
      </c>
      <c r="J2258" s="190"/>
      <c r="K2258" s="190"/>
      <c r="L2258" s="190"/>
      <c r="M2258" s="190"/>
      <c r="N2258" s="268">
        <v>2539867.87</v>
      </c>
      <c r="O2258" s="268">
        <v>0</v>
      </c>
      <c r="P2258" s="190" t="s">
        <v>657</v>
      </c>
      <c r="Q2258" s="375"/>
    </row>
    <row r="2259" spans="1:17" ht="38.25">
      <c r="A2259" s="265" t="s">
        <v>691</v>
      </c>
      <c r="B2259" s="190"/>
      <c r="C2259" s="266" t="s">
        <v>1334</v>
      </c>
      <c r="D2259" s="267">
        <v>43920</v>
      </c>
      <c r="E2259" s="237" t="s">
        <v>4918</v>
      </c>
      <c r="F2259" s="237" t="s">
        <v>13</v>
      </c>
      <c r="G2259" s="237">
        <v>405960</v>
      </c>
      <c r="H2259" s="190"/>
      <c r="I2259" s="248" t="s">
        <v>692</v>
      </c>
      <c r="J2259" s="190"/>
      <c r="K2259" s="190"/>
      <c r="L2259" s="190"/>
      <c r="M2259" s="190"/>
      <c r="N2259" s="268">
        <v>144424.68</v>
      </c>
      <c r="O2259" s="268">
        <v>0</v>
      </c>
      <c r="P2259" s="190" t="s">
        <v>657</v>
      </c>
      <c r="Q2259" s="375"/>
    </row>
    <row r="2260" spans="1:17" ht="38.25">
      <c r="A2260" s="265" t="s">
        <v>691</v>
      </c>
      <c r="B2260" s="190"/>
      <c r="C2260" s="266" t="s">
        <v>1334</v>
      </c>
      <c r="D2260" s="267">
        <v>43920</v>
      </c>
      <c r="E2260" s="237" t="s">
        <v>4919</v>
      </c>
      <c r="F2260" s="237" t="s">
        <v>13</v>
      </c>
      <c r="G2260" s="237">
        <v>405990</v>
      </c>
      <c r="H2260" s="190"/>
      <c r="I2260" s="248" t="s">
        <v>692</v>
      </c>
      <c r="J2260" s="190"/>
      <c r="K2260" s="190"/>
      <c r="L2260" s="190"/>
      <c r="M2260" s="190"/>
      <c r="N2260" s="268">
        <v>7840116.1900000004</v>
      </c>
      <c r="O2260" s="268">
        <v>0</v>
      </c>
      <c r="P2260" s="190" t="s">
        <v>657</v>
      </c>
      <c r="Q2260" s="375"/>
    </row>
    <row r="2261" spans="1:17" ht="38.25">
      <c r="A2261" s="265" t="s">
        <v>691</v>
      </c>
      <c r="B2261" s="190"/>
      <c r="C2261" s="266" t="s">
        <v>1334</v>
      </c>
      <c r="D2261" s="267">
        <v>43920</v>
      </c>
      <c r="E2261" s="237" t="s">
        <v>4920</v>
      </c>
      <c r="F2261" s="237" t="s">
        <v>13</v>
      </c>
      <c r="G2261" s="237">
        <v>405992</v>
      </c>
      <c r="H2261" s="190"/>
      <c r="I2261" s="248" t="s">
        <v>692</v>
      </c>
      <c r="J2261" s="190"/>
      <c r="K2261" s="190"/>
      <c r="L2261" s="190"/>
      <c r="M2261" s="190"/>
      <c r="N2261" s="268">
        <v>94341740.659999996</v>
      </c>
      <c r="O2261" s="268">
        <v>0</v>
      </c>
      <c r="P2261" s="190" t="s">
        <v>657</v>
      </c>
      <c r="Q2261" s="375"/>
    </row>
    <row r="2262" spans="1:17" ht="38.25">
      <c r="A2262" s="265" t="s">
        <v>691</v>
      </c>
      <c r="B2262" s="190"/>
      <c r="C2262" s="266" t="s">
        <v>1334</v>
      </c>
      <c r="D2262" s="267">
        <v>43920</v>
      </c>
      <c r="E2262" s="237" t="s">
        <v>4921</v>
      </c>
      <c r="F2262" s="237" t="s">
        <v>13</v>
      </c>
      <c r="G2262" s="237">
        <v>405994</v>
      </c>
      <c r="H2262" s="190"/>
      <c r="I2262" s="248" t="s">
        <v>692</v>
      </c>
      <c r="J2262" s="190"/>
      <c r="K2262" s="190"/>
      <c r="L2262" s="190"/>
      <c r="M2262" s="190"/>
      <c r="N2262" s="268">
        <v>40548026.049999997</v>
      </c>
      <c r="O2262" s="268">
        <v>0</v>
      </c>
      <c r="P2262" s="190" t="s">
        <v>657</v>
      </c>
      <c r="Q2262" s="375"/>
    </row>
    <row r="2263" spans="1:17" ht="38.25">
      <c r="A2263" s="265" t="s">
        <v>691</v>
      </c>
      <c r="B2263" s="190"/>
      <c r="C2263" s="266" t="s">
        <v>1334</v>
      </c>
      <c r="D2263" s="267">
        <v>43920</v>
      </c>
      <c r="E2263" s="237" t="s">
        <v>4922</v>
      </c>
      <c r="F2263" s="237" t="s">
        <v>13</v>
      </c>
      <c r="G2263" s="237">
        <v>405996</v>
      </c>
      <c r="H2263" s="190"/>
      <c r="I2263" s="248" t="s">
        <v>692</v>
      </c>
      <c r="J2263" s="190"/>
      <c r="K2263" s="190"/>
      <c r="L2263" s="190"/>
      <c r="M2263" s="190"/>
      <c r="N2263" s="268">
        <v>9862.6200000000008</v>
      </c>
      <c r="O2263" s="268">
        <v>0</v>
      </c>
      <c r="P2263" s="190" t="s">
        <v>657</v>
      </c>
      <c r="Q2263" s="375"/>
    </row>
    <row r="2264" spans="1:17" ht="38.25">
      <c r="A2264" s="265" t="s">
        <v>691</v>
      </c>
      <c r="B2264" s="190"/>
      <c r="C2264" s="266" t="s">
        <v>1334</v>
      </c>
      <c r="D2264" s="267">
        <v>43920</v>
      </c>
      <c r="E2264" s="237" t="s">
        <v>4923</v>
      </c>
      <c r="F2264" s="237" t="s">
        <v>13</v>
      </c>
      <c r="G2264" s="237">
        <v>405998</v>
      </c>
      <c r="H2264" s="190"/>
      <c r="I2264" s="248" t="s">
        <v>692</v>
      </c>
      <c r="J2264" s="190"/>
      <c r="K2264" s="190"/>
      <c r="L2264" s="190"/>
      <c r="M2264" s="190"/>
      <c r="N2264" s="268">
        <v>14401.75</v>
      </c>
      <c r="O2264" s="268">
        <v>0</v>
      </c>
      <c r="P2264" s="190" t="s">
        <v>657</v>
      </c>
      <c r="Q2264" s="375"/>
    </row>
    <row r="2265" spans="1:17" ht="38.25">
      <c r="A2265" s="265" t="s">
        <v>691</v>
      </c>
      <c r="B2265" s="190"/>
      <c r="C2265" s="266" t="s">
        <v>1334</v>
      </c>
      <c r="D2265" s="267">
        <v>43920</v>
      </c>
      <c r="E2265" s="237" t="s">
        <v>4924</v>
      </c>
      <c r="F2265" s="237" t="s">
        <v>13</v>
      </c>
      <c r="G2265" s="237">
        <v>406000</v>
      </c>
      <c r="H2265" s="190"/>
      <c r="I2265" s="248" t="s">
        <v>692</v>
      </c>
      <c r="J2265" s="190"/>
      <c r="K2265" s="190"/>
      <c r="L2265" s="190"/>
      <c r="M2265" s="190"/>
      <c r="N2265" s="268">
        <v>818.95</v>
      </c>
      <c r="O2265" s="268">
        <v>0</v>
      </c>
      <c r="P2265" s="190" t="s">
        <v>657</v>
      </c>
      <c r="Q2265" s="375"/>
    </row>
    <row r="2266" spans="1:17" ht="38.25">
      <c r="A2266" s="265" t="s">
        <v>691</v>
      </c>
      <c r="B2266" s="190"/>
      <c r="C2266" s="266" t="s">
        <v>1334</v>
      </c>
      <c r="D2266" s="267">
        <v>43920</v>
      </c>
      <c r="E2266" s="237" t="s">
        <v>4925</v>
      </c>
      <c r="F2266" s="237" t="s">
        <v>13</v>
      </c>
      <c r="G2266" s="237">
        <v>406002</v>
      </c>
      <c r="H2266" s="190"/>
      <c r="I2266" s="248" t="s">
        <v>692</v>
      </c>
      <c r="J2266" s="190"/>
      <c r="K2266" s="190"/>
      <c r="L2266" s="190"/>
      <c r="M2266" s="190"/>
      <c r="N2266" s="268">
        <v>14143.12</v>
      </c>
      <c r="O2266" s="268">
        <v>0</v>
      </c>
      <c r="P2266" s="190" t="s">
        <v>657</v>
      </c>
      <c r="Q2266" s="375"/>
    </row>
    <row r="2267" spans="1:17" ht="38.25">
      <c r="A2267" s="265" t="s">
        <v>691</v>
      </c>
      <c r="B2267" s="190"/>
      <c r="C2267" s="266" t="s">
        <v>1334</v>
      </c>
      <c r="D2267" s="267">
        <v>43920</v>
      </c>
      <c r="E2267" s="237" t="s">
        <v>4926</v>
      </c>
      <c r="F2267" s="237" t="s">
        <v>13</v>
      </c>
      <c r="G2267" s="237">
        <v>406004</v>
      </c>
      <c r="H2267" s="190"/>
      <c r="I2267" s="248" t="s">
        <v>692</v>
      </c>
      <c r="J2267" s="190"/>
      <c r="K2267" s="190"/>
      <c r="L2267" s="190"/>
      <c r="M2267" s="190"/>
      <c r="N2267" s="268">
        <v>14143.12</v>
      </c>
      <c r="O2267" s="268">
        <v>0</v>
      </c>
      <c r="P2267" s="190" t="s">
        <v>657</v>
      </c>
      <c r="Q2267" s="375"/>
    </row>
    <row r="2268" spans="1:17" ht="38.25">
      <c r="A2268" s="265" t="s">
        <v>691</v>
      </c>
      <c r="B2268" s="190"/>
      <c r="C2268" s="266" t="s">
        <v>1334</v>
      </c>
      <c r="D2268" s="267">
        <v>43920</v>
      </c>
      <c r="E2268" s="237" t="s">
        <v>4927</v>
      </c>
      <c r="F2268" s="237" t="s">
        <v>13</v>
      </c>
      <c r="G2268" s="237">
        <v>406006</v>
      </c>
      <c r="H2268" s="190"/>
      <c r="I2268" s="248" t="s">
        <v>692</v>
      </c>
      <c r="J2268" s="190"/>
      <c r="K2268" s="190"/>
      <c r="L2268" s="190"/>
      <c r="M2268" s="190"/>
      <c r="N2268" s="268">
        <v>14143.12</v>
      </c>
      <c r="O2268" s="268">
        <v>0</v>
      </c>
      <c r="P2268" s="190" t="s">
        <v>657</v>
      </c>
      <c r="Q2268" s="375"/>
    </row>
    <row r="2269" spans="1:17" ht="38.25">
      <c r="A2269" s="265" t="s">
        <v>691</v>
      </c>
      <c r="B2269" s="190"/>
      <c r="C2269" s="266" t="s">
        <v>1334</v>
      </c>
      <c r="D2269" s="267">
        <v>43920</v>
      </c>
      <c r="E2269" s="237" t="s">
        <v>4928</v>
      </c>
      <c r="F2269" s="237" t="s">
        <v>13</v>
      </c>
      <c r="G2269" s="237">
        <v>406008</v>
      </c>
      <c r="H2269" s="190"/>
      <c r="I2269" s="248" t="s">
        <v>692</v>
      </c>
      <c r="J2269" s="190"/>
      <c r="K2269" s="190"/>
      <c r="L2269" s="190"/>
      <c r="M2269" s="190"/>
      <c r="N2269" s="268">
        <v>14143.12</v>
      </c>
      <c r="O2269" s="268">
        <v>0</v>
      </c>
      <c r="P2269" s="190" t="s">
        <v>657</v>
      </c>
      <c r="Q2269" s="375"/>
    </row>
    <row r="2270" spans="1:17" ht="38.25">
      <c r="A2270" s="265" t="s">
        <v>691</v>
      </c>
      <c r="B2270" s="190"/>
      <c r="C2270" s="266" t="s">
        <v>1334</v>
      </c>
      <c r="D2270" s="267">
        <v>43920</v>
      </c>
      <c r="E2270" s="237" t="s">
        <v>4929</v>
      </c>
      <c r="F2270" s="237" t="s">
        <v>13</v>
      </c>
      <c r="G2270" s="237">
        <v>406010</v>
      </c>
      <c r="H2270" s="190"/>
      <c r="I2270" s="248" t="s">
        <v>692</v>
      </c>
      <c r="J2270" s="190"/>
      <c r="K2270" s="190"/>
      <c r="L2270" s="190"/>
      <c r="M2270" s="190"/>
      <c r="N2270" s="268">
        <v>270320.15000000002</v>
      </c>
      <c r="O2270" s="268">
        <v>0</v>
      </c>
      <c r="P2270" s="190" t="s">
        <v>657</v>
      </c>
      <c r="Q2270" s="375"/>
    </row>
    <row r="2271" spans="1:17" ht="38.25">
      <c r="A2271" s="265" t="s">
        <v>691</v>
      </c>
      <c r="B2271" s="190"/>
      <c r="C2271" s="266" t="s">
        <v>1334</v>
      </c>
      <c r="D2271" s="267">
        <v>43920</v>
      </c>
      <c r="E2271" s="237" t="s">
        <v>4930</v>
      </c>
      <c r="F2271" s="237" t="s">
        <v>13</v>
      </c>
      <c r="G2271" s="237">
        <v>406050</v>
      </c>
      <c r="H2271" s="190"/>
      <c r="I2271" s="248" t="s">
        <v>692</v>
      </c>
      <c r="J2271" s="190"/>
      <c r="K2271" s="190"/>
      <c r="L2271" s="190"/>
      <c r="M2271" s="190"/>
      <c r="N2271" s="268">
        <v>11756.81</v>
      </c>
      <c r="O2271" s="268">
        <v>0</v>
      </c>
      <c r="P2271" s="190" t="s">
        <v>657</v>
      </c>
      <c r="Q2271" s="375"/>
    </row>
    <row r="2272" spans="1:17" ht="38.25">
      <c r="A2272" s="265" t="s">
        <v>691</v>
      </c>
      <c r="B2272" s="190"/>
      <c r="C2272" s="266" t="s">
        <v>1334</v>
      </c>
      <c r="D2272" s="267">
        <v>43920</v>
      </c>
      <c r="E2272" s="237" t="s">
        <v>4931</v>
      </c>
      <c r="F2272" s="237" t="s">
        <v>13</v>
      </c>
      <c r="G2272" s="237">
        <v>406014</v>
      </c>
      <c r="H2272" s="190"/>
      <c r="I2272" s="248" t="s">
        <v>692</v>
      </c>
      <c r="J2272" s="190"/>
      <c r="K2272" s="190"/>
      <c r="L2272" s="190"/>
      <c r="M2272" s="190"/>
      <c r="N2272" s="268">
        <v>289.42</v>
      </c>
      <c r="O2272" s="268">
        <v>0</v>
      </c>
      <c r="P2272" s="190" t="s">
        <v>657</v>
      </c>
      <c r="Q2272" s="375"/>
    </row>
    <row r="2273" spans="1:17" ht="38.25">
      <c r="A2273" s="265" t="s">
        <v>691</v>
      </c>
      <c r="B2273" s="190"/>
      <c r="C2273" s="266" t="s">
        <v>1334</v>
      </c>
      <c r="D2273" s="267">
        <v>43920</v>
      </c>
      <c r="E2273" s="237" t="s">
        <v>4932</v>
      </c>
      <c r="F2273" s="237" t="s">
        <v>13</v>
      </c>
      <c r="G2273" s="237">
        <v>406016</v>
      </c>
      <c r="H2273" s="190"/>
      <c r="I2273" s="248" t="s">
        <v>692</v>
      </c>
      <c r="J2273" s="190"/>
      <c r="K2273" s="190"/>
      <c r="L2273" s="190"/>
      <c r="M2273" s="190"/>
      <c r="N2273" s="268">
        <v>1131.97</v>
      </c>
      <c r="O2273" s="268">
        <v>0</v>
      </c>
      <c r="P2273" s="190" t="s">
        <v>657</v>
      </c>
      <c r="Q2273" s="375"/>
    </row>
    <row r="2274" spans="1:17" ht="38.25">
      <c r="A2274" s="265" t="s">
        <v>691</v>
      </c>
      <c r="B2274" s="190"/>
      <c r="C2274" s="266" t="s">
        <v>1334</v>
      </c>
      <c r="D2274" s="267">
        <v>43920</v>
      </c>
      <c r="E2274" s="237" t="s">
        <v>4933</v>
      </c>
      <c r="F2274" s="237" t="s">
        <v>13</v>
      </c>
      <c r="G2274" s="237">
        <v>406018</v>
      </c>
      <c r="H2274" s="190"/>
      <c r="I2274" s="248" t="s">
        <v>692</v>
      </c>
      <c r="J2274" s="190"/>
      <c r="K2274" s="190"/>
      <c r="L2274" s="190"/>
      <c r="M2274" s="190"/>
      <c r="N2274" s="268">
        <v>4998.54</v>
      </c>
      <c r="O2274" s="268">
        <v>0</v>
      </c>
      <c r="P2274" s="190" t="s">
        <v>657</v>
      </c>
      <c r="Q2274" s="375"/>
    </row>
    <row r="2275" spans="1:17" ht="38.25">
      <c r="A2275" s="265" t="s">
        <v>691</v>
      </c>
      <c r="B2275" s="190"/>
      <c r="C2275" s="266" t="s">
        <v>1334</v>
      </c>
      <c r="D2275" s="267">
        <v>43920</v>
      </c>
      <c r="E2275" s="237" t="s">
        <v>4934</v>
      </c>
      <c r="F2275" s="237" t="s">
        <v>13</v>
      </c>
      <c r="G2275" s="237">
        <v>406020</v>
      </c>
      <c r="H2275" s="190"/>
      <c r="I2275" s="248" t="s">
        <v>692</v>
      </c>
      <c r="J2275" s="190"/>
      <c r="K2275" s="190"/>
      <c r="L2275" s="190"/>
      <c r="M2275" s="190"/>
      <c r="N2275" s="268">
        <v>4998.54</v>
      </c>
      <c r="O2275" s="268">
        <v>0</v>
      </c>
      <c r="P2275" s="190" t="s">
        <v>657</v>
      </c>
      <c r="Q2275" s="375"/>
    </row>
    <row r="2276" spans="1:17" ht="38.25">
      <c r="A2276" s="265" t="s">
        <v>691</v>
      </c>
      <c r="B2276" s="190"/>
      <c r="C2276" s="266" t="s">
        <v>1334</v>
      </c>
      <c r="D2276" s="267">
        <v>43920</v>
      </c>
      <c r="E2276" s="237" t="s">
        <v>4935</v>
      </c>
      <c r="F2276" s="237" t="s">
        <v>13</v>
      </c>
      <c r="G2276" s="237">
        <v>406022</v>
      </c>
      <c r="H2276" s="190"/>
      <c r="I2276" s="248" t="s">
        <v>692</v>
      </c>
      <c r="J2276" s="190"/>
      <c r="K2276" s="190"/>
      <c r="L2276" s="190"/>
      <c r="M2276" s="190"/>
      <c r="N2276" s="268">
        <v>4998.54</v>
      </c>
      <c r="O2276" s="268">
        <v>0</v>
      </c>
      <c r="P2276" s="190" t="s">
        <v>657</v>
      </c>
      <c r="Q2276" s="375"/>
    </row>
    <row r="2277" spans="1:17" ht="38.25">
      <c r="A2277" s="265" t="s">
        <v>691</v>
      </c>
      <c r="B2277" s="190"/>
      <c r="C2277" s="266" t="s">
        <v>1334</v>
      </c>
      <c r="D2277" s="267">
        <v>43920</v>
      </c>
      <c r="E2277" s="237" t="s">
        <v>4936</v>
      </c>
      <c r="F2277" s="237" t="s">
        <v>13</v>
      </c>
      <c r="G2277" s="237">
        <v>406024</v>
      </c>
      <c r="H2277" s="190"/>
      <c r="I2277" s="248" t="s">
        <v>692</v>
      </c>
      <c r="J2277" s="190"/>
      <c r="K2277" s="190"/>
      <c r="L2277" s="190"/>
      <c r="M2277" s="190"/>
      <c r="N2277" s="268">
        <v>4998.54</v>
      </c>
      <c r="O2277" s="268">
        <v>0</v>
      </c>
      <c r="P2277" s="190" t="s">
        <v>657</v>
      </c>
      <c r="Q2277" s="375"/>
    </row>
    <row r="2278" spans="1:17" ht="38.25">
      <c r="A2278" s="265" t="s">
        <v>691</v>
      </c>
      <c r="B2278" s="190"/>
      <c r="C2278" s="266" t="s">
        <v>1334</v>
      </c>
      <c r="D2278" s="267">
        <v>43920</v>
      </c>
      <c r="E2278" s="237" t="s">
        <v>4937</v>
      </c>
      <c r="F2278" s="237" t="s">
        <v>13</v>
      </c>
      <c r="G2278" s="237">
        <v>406026</v>
      </c>
      <c r="H2278" s="190"/>
      <c r="I2278" s="248" t="s">
        <v>692</v>
      </c>
      <c r="J2278" s="190"/>
      <c r="K2278" s="190"/>
      <c r="L2278" s="190"/>
      <c r="M2278" s="190"/>
      <c r="N2278" s="268">
        <v>39556.06</v>
      </c>
      <c r="O2278" s="268">
        <v>0</v>
      </c>
      <c r="P2278" s="190" t="s">
        <v>657</v>
      </c>
      <c r="Q2278" s="375"/>
    </row>
    <row r="2279" spans="1:17" ht="38.25">
      <c r="A2279" s="265" t="s">
        <v>691</v>
      </c>
      <c r="B2279" s="190"/>
      <c r="C2279" s="266" t="s">
        <v>1334</v>
      </c>
      <c r="D2279" s="267">
        <v>43920</v>
      </c>
      <c r="E2279" s="237" t="s">
        <v>4938</v>
      </c>
      <c r="F2279" s="237" t="s">
        <v>13</v>
      </c>
      <c r="G2279" s="237">
        <v>406028</v>
      </c>
      <c r="H2279" s="190"/>
      <c r="I2279" s="248" t="s">
        <v>692</v>
      </c>
      <c r="J2279" s="190"/>
      <c r="K2279" s="190"/>
      <c r="L2279" s="190"/>
      <c r="M2279" s="190"/>
      <c r="N2279" s="268">
        <v>2249.2600000000002</v>
      </c>
      <c r="O2279" s="268">
        <v>0</v>
      </c>
      <c r="P2279" s="190" t="s">
        <v>657</v>
      </c>
      <c r="Q2279" s="375"/>
    </row>
    <row r="2280" spans="1:17" ht="38.25">
      <c r="A2280" s="265" t="s">
        <v>691</v>
      </c>
      <c r="B2280" s="190"/>
      <c r="C2280" s="266" t="s">
        <v>1334</v>
      </c>
      <c r="D2280" s="267">
        <v>43920</v>
      </c>
      <c r="E2280" s="237" t="s">
        <v>4939</v>
      </c>
      <c r="F2280" s="237" t="s">
        <v>13</v>
      </c>
      <c r="G2280" s="237">
        <v>406030</v>
      </c>
      <c r="H2280" s="190"/>
      <c r="I2280" s="248" t="s">
        <v>692</v>
      </c>
      <c r="J2280" s="190"/>
      <c r="K2280" s="190"/>
      <c r="L2280" s="190"/>
      <c r="M2280" s="190"/>
      <c r="N2280" s="268">
        <v>8797.1299999999992</v>
      </c>
      <c r="O2280" s="268">
        <v>0</v>
      </c>
      <c r="P2280" s="190" t="s">
        <v>657</v>
      </c>
      <c r="Q2280" s="375"/>
    </row>
    <row r="2281" spans="1:17" ht="38.25">
      <c r="A2281" s="265" t="s">
        <v>691</v>
      </c>
      <c r="B2281" s="190"/>
      <c r="C2281" s="266" t="s">
        <v>1334</v>
      </c>
      <c r="D2281" s="267">
        <v>43920</v>
      </c>
      <c r="E2281" s="237" t="s">
        <v>4940</v>
      </c>
      <c r="F2281" s="237" t="s">
        <v>13</v>
      </c>
      <c r="G2281" s="237">
        <v>406032</v>
      </c>
      <c r="H2281" s="190"/>
      <c r="I2281" s="248" t="s">
        <v>692</v>
      </c>
      <c r="J2281" s="190"/>
      <c r="K2281" s="190"/>
      <c r="L2281" s="190"/>
      <c r="M2281" s="190"/>
      <c r="N2281" s="268">
        <v>38845.71</v>
      </c>
      <c r="O2281" s="268">
        <v>0</v>
      </c>
      <c r="P2281" s="190" t="s">
        <v>657</v>
      </c>
      <c r="Q2281" s="375"/>
    </row>
    <row r="2282" spans="1:17" ht="38.25">
      <c r="A2282" s="265" t="s">
        <v>691</v>
      </c>
      <c r="B2282" s="190"/>
      <c r="C2282" s="266" t="s">
        <v>1334</v>
      </c>
      <c r="D2282" s="267">
        <v>43920</v>
      </c>
      <c r="E2282" s="237" t="s">
        <v>4941</v>
      </c>
      <c r="F2282" s="237" t="s">
        <v>13</v>
      </c>
      <c r="G2282" s="237">
        <v>406034</v>
      </c>
      <c r="H2282" s="190"/>
      <c r="I2282" s="248" t="s">
        <v>692</v>
      </c>
      <c r="J2282" s="190"/>
      <c r="K2282" s="190"/>
      <c r="L2282" s="190"/>
      <c r="M2282" s="190"/>
      <c r="N2282" s="268">
        <v>38845.71</v>
      </c>
      <c r="O2282" s="268">
        <v>0</v>
      </c>
      <c r="P2282" s="190" t="s">
        <v>657</v>
      </c>
      <c r="Q2282" s="375"/>
    </row>
    <row r="2283" spans="1:17" ht="38.25">
      <c r="A2283" s="265" t="s">
        <v>691</v>
      </c>
      <c r="B2283" s="190"/>
      <c r="C2283" s="266" t="s">
        <v>1334</v>
      </c>
      <c r="D2283" s="267">
        <v>43920</v>
      </c>
      <c r="E2283" s="237" t="s">
        <v>4942</v>
      </c>
      <c r="F2283" s="237" t="s">
        <v>13</v>
      </c>
      <c r="G2283" s="237">
        <v>406036</v>
      </c>
      <c r="H2283" s="190"/>
      <c r="I2283" s="248" t="s">
        <v>692</v>
      </c>
      <c r="J2283" s="190"/>
      <c r="K2283" s="190"/>
      <c r="L2283" s="190"/>
      <c r="M2283" s="190"/>
      <c r="N2283" s="268">
        <v>38845.71</v>
      </c>
      <c r="O2283" s="268">
        <v>0</v>
      </c>
      <c r="P2283" s="190" t="s">
        <v>657</v>
      </c>
      <c r="Q2283" s="375"/>
    </row>
    <row r="2284" spans="1:17" ht="38.25">
      <c r="A2284" s="265" t="s">
        <v>691</v>
      </c>
      <c r="B2284" s="190"/>
      <c r="C2284" s="266" t="s">
        <v>1334</v>
      </c>
      <c r="D2284" s="267">
        <v>43920</v>
      </c>
      <c r="E2284" s="237" t="s">
        <v>4943</v>
      </c>
      <c r="F2284" s="237" t="s">
        <v>13</v>
      </c>
      <c r="G2284" s="237">
        <v>406038</v>
      </c>
      <c r="H2284" s="190"/>
      <c r="I2284" s="248" t="s">
        <v>692</v>
      </c>
      <c r="J2284" s="190"/>
      <c r="K2284" s="190"/>
      <c r="L2284" s="190"/>
      <c r="M2284" s="190"/>
      <c r="N2284" s="268">
        <v>38845.71</v>
      </c>
      <c r="O2284" s="268">
        <v>0</v>
      </c>
      <c r="P2284" s="190" t="s">
        <v>657</v>
      </c>
      <c r="Q2284" s="375"/>
    </row>
    <row r="2285" spans="1:17" ht="38.25">
      <c r="A2285" s="265" t="s">
        <v>691</v>
      </c>
      <c r="B2285" s="190"/>
      <c r="C2285" s="266" t="s">
        <v>1334</v>
      </c>
      <c r="D2285" s="267">
        <v>43920</v>
      </c>
      <c r="E2285" s="237" t="s">
        <v>4944</v>
      </c>
      <c r="F2285" s="237" t="s">
        <v>13</v>
      </c>
      <c r="G2285" s="237">
        <v>406040</v>
      </c>
      <c r="H2285" s="190"/>
      <c r="I2285" s="248" t="s">
        <v>692</v>
      </c>
      <c r="J2285" s="190"/>
      <c r="K2285" s="190"/>
      <c r="L2285" s="190"/>
      <c r="M2285" s="190"/>
      <c r="N2285" s="268">
        <v>46389.86</v>
      </c>
      <c r="O2285" s="268">
        <v>0</v>
      </c>
      <c r="P2285" s="190" t="s">
        <v>657</v>
      </c>
      <c r="Q2285" s="375"/>
    </row>
    <row r="2286" spans="1:17" ht="38.25">
      <c r="A2286" s="265" t="s">
        <v>691</v>
      </c>
      <c r="B2286" s="190"/>
      <c r="C2286" s="266" t="s">
        <v>1334</v>
      </c>
      <c r="D2286" s="267">
        <v>43920</v>
      </c>
      <c r="E2286" s="237" t="s">
        <v>4945</v>
      </c>
      <c r="F2286" s="237" t="s">
        <v>13</v>
      </c>
      <c r="G2286" s="237">
        <v>406042</v>
      </c>
      <c r="H2286" s="190"/>
      <c r="I2286" s="248" t="s">
        <v>692</v>
      </c>
      <c r="J2286" s="190"/>
      <c r="K2286" s="190"/>
      <c r="L2286" s="190"/>
      <c r="M2286" s="190"/>
      <c r="N2286" s="268">
        <v>4709.05</v>
      </c>
      <c r="O2286" s="268">
        <v>0</v>
      </c>
      <c r="P2286" s="190" t="s">
        <v>657</v>
      </c>
      <c r="Q2286" s="375"/>
    </row>
    <row r="2287" spans="1:17" ht="38.25">
      <c r="A2287" s="265" t="s">
        <v>691</v>
      </c>
      <c r="B2287" s="190"/>
      <c r="C2287" s="266" t="s">
        <v>1334</v>
      </c>
      <c r="D2287" s="267">
        <v>43920</v>
      </c>
      <c r="E2287" s="237" t="s">
        <v>4946</v>
      </c>
      <c r="F2287" s="237" t="s">
        <v>13</v>
      </c>
      <c r="G2287" s="237">
        <v>406044</v>
      </c>
      <c r="H2287" s="190"/>
      <c r="I2287" s="248" t="s">
        <v>692</v>
      </c>
      <c r="J2287" s="190"/>
      <c r="K2287" s="190"/>
      <c r="L2287" s="190"/>
      <c r="M2287" s="190"/>
      <c r="N2287" s="268">
        <v>1512.84</v>
      </c>
      <c r="O2287" s="268">
        <v>0</v>
      </c>
      <c r="P2287" s="190" t="s">
        <v>657</v>
      </c>
      <c r="Q2287" s="375"/>
    </row>
    <row r="2288" spans="1:17" ht="38.25">
      <c r="A2288" s="265" t="s">
        <v>691</v>
      </c>
      <c r="B2288" s="190"/>
      <c r="C2288" s="266" t="s">
        <v>1334</v>
      </c>
      <c r="D2288" s="267">
        <v>43920</v>
      </c>
      <c r="E2288" s="237" t="s">
        <v>4947</v>
      </c>
      <c r="F2288" s="237" t="s">
        <v>13</v>
      </c>
      <c r="G2288" s="237">
        <v>406046</v>
      </c>
      <c r="H2288" s="190"/>
      <c r="I2288" s="248" t="s">
        <v>692</v>
      </c>
      <c r="J2288" s="190"/>
      <c r="K2288" s="190"/>
      <c r="L2288" s="190"/>
      <c r="M2288" s="190"/>
      <c r="N2288" s="268">
        <v>4280.43</v>
      </c>
      <c r="O2288" s="268">
        <v>0</v>
      </c>
      <c r="P2288" s="190" t="s">
        <v>657</v>
      </c>
      <c r="Q2288" s="375"/>
    </row>
    <row r="2289" spans="1:17" ht="38.25">
      <c r="A2289" s="265" t="s">
        <v>691</v>
      </c>
      <c r="B2289" s="190"/>
      <c r="C2289" s="266" t="s">
        <v>1334</v>
      </c>
      <c r="D2289" s="267">
        <v>43920</v>
      </c>
      <c r="E2289" s="237" t="s">
        <v>4948</v>
      </c>
      <c r="F2289" s="237" t="s">
        <v>13</v>
      </c>
      <c r="G2289" s="237">
        <v>406048</v>
      </c>
      <c r="H2289" s="190"/>
      <c r="I2289" s="248" t="s">
        <v>692</v>
      </c>
      <c r="J2289" s="190"/>
      <c r="K2289" s="190"/>
      <c r="L2289" s="190"/>
      <c r="M2289" s="190"/>
      <c r="N2289" s="268">
        <v>10940.19</v>
      </c>
      <c r="O2289" s="268">
        <v>0</v>
      </c>
      <c r="P2289" s="190" t="s">
        <v>657</v>
      </c>
      <c r="Q2289" s="375"/>
    </row>
    <row r="2290" spans="1:17" ht="38.25">
      <c r="A2290" s="265" t="s">
        <v>691</v>
      </c>
      <c r="B2290" s="190"/>
      <c r="C2290" s="266" t="s">
        <v>1334</v>
      </c>
      <c r="D2290" s="267">
        <v>43920</v>
      </c>
      <c r="E2290" s="237" t="s">
        <v>4949</v>
      </c>
      <c r="F2290" s="237" t="s">
        <v>13</v>
      </c>
      <c r="G2290" s="237">
        <v>405988</v>
      </c>
      <c r="H2290" s="190"/>
      <c r="I2290" s="248" t="s">
        <v>692</v>
      </c>
      <c r="J2290" s="190"/>
      <c r="K2290" s="190"/>
      <c r="L2290" s="190"/>
      <c r="M2290" s="190"/>
      <c r="N2290" s="268">
        <v>15874141.939999999</v>
      </c>
      <c r="O2290" s="268">
        <v>0</v>
      </c>
      <c r="P2290" s="190" t="s">
        <v>657</v>
      </c>
      <c r="Q2290" s="375"/>
    </row>
    <row r="2291" spans="1:17" ht="38.25">
      <c r="A2291" s="265" t="s">
        <v>691</v>
      </c>
      <c r="B2291" s="190"/>
      <c r="C2291" s="266" t="s">
        <v>1334</v>
      </c>
      <c r="D2291" s="267">
        <v>43920</v>
      </c>
      <c r="E2291" s="237" t="s">
        <v>4950</v>
      </c>
      <c r="F2291" s="237" t="s">
        <v>13</v>
      </c>
      <c r="G2291" s="237">
        <v>405986</v>
      </c>
      <c r="H2291" s="190"/>
      <c r="I2291" s="248" t="s">
        <v>692</v>
      </c>
      <c r="J2291" s="190"/>
      <c r="K2291" s="190"/>
      <c r="L2291" s="190"/>
      <c r="M2291" s="190"/>
      <c r="N2291" s="268">
        <v>16190056.810000001</v>
      </c>
      <c r="O2291" s="268">
        <v>0</v>
      </c>
      <c r="P2291" s="190" t="s">
        <v>657</v>
      </c>
      <c r="Q2291" s="375"/>
    </row>
    <row r="2292" spans="1:17" ht="38.25">
      <c r="A2292" s="265" t="s">
        <v>691</v>
      </c>
      <c r="B2292" s="190"/>
      <c r="C2292" s="266" t="s">
        <v>1334</v>
      </c>
      <c r="D2292" s="267">
        <v>43920</v>
      </c>
      <c r="E2292" s="237" t="s">
        <v>4951</v>
      </c>
      <c r="F2292" s="237" t="s">
        <v>13</v>
      </c>
      <c r="G2292" s="237">
        <v>405984</v>
      </c>
      <c r="H2292" s="190"/>
      <c r="I2292" s="248" t="s">
        <v>692</v>
      </c>
      <c r="J2292" s="190"/>
      <c r="K2292" s="190"/>
      <c r="L2292" s="190"/>
      <c r="M2292" s="190"/>
      <c r="N2292" s="268">
        <v>754893.88</v>
      </c>
      <c r="O2292" s="268">
        <v>0</v>
      </c>
      <c r="P2292" s="190" t="s">
        <v>657</v>
      </c>
      <c r="Q2292" s="375"/>
    </row>
    <row r="2293" spans="1:17" ht="51">
      <c r="A2293" s="265" t="s">
        <v>553</v>
      </c>
      <c r="B2293" s="190"/>
      <c r="C2293" s="266" t="s">
        <v>605</v>
      </c>
      <c r="D2293" s="267">
        <v>43920</v>
      </c>
      <c r="E2293" s="237" t="s">
        <v>4952</v>
      </c>
      <c r="F2293" s="237" t="s">
        <v>11</v>
      </c>
      <c r="G2293" s="237">
        <v>981436</v>
      </c>
      <c r="H2293" s="190"/>
      <c r="I2293" s="248" t="s">
        <v>1465</v>
      </c>
      <c r="J2293" s="190"/>
      <c r="K2293" s="190"/>
      <c r="L2293" s="190"/>
      <c r="M2293" s="190"/>
      <c r="N2293" s="268">
        <v>50</v>
      </c>
      <c r="O2293" s="268">
        <v>0</v>
      </c>
      <c r="P2293" s="190" t="s">
        <v>657</v>
      </c>
      <c r="Q2293" s="375"/>
    </row>
    <row r="2294" spans="1:17" ht="38.25">
      <c r="A2294" s="265" t="s">
        <v>691</v>
      </c>
      <c r="B2294" s="190"/>
      <c r="C2294" s="266" t="s">
        <v>1334</v>
      </c>
      <c r="D2294" s="267">
        <v>43920</v>
      </c>
      <c r="E2294" s="237" t="s">
        <v>4953</v>
      </c>
      <c r="F2294" s="237" t="s">
        <v>13</v>
      </c>
      <c r="G2294" s="237">
        <v>406012</v>
      </c>
      <c r="H2294" s="190"/>
      <c r="I2294" s="248" t="s">
        <v>692</v>
      </c>
      <c r="J2294" s="190"/>
      <c r="K2294" s="190"/>
      <c r="L2294" s="190"/>
      <c r="M2294" s="190"/>
      <c r="N2294" s="268">
        <v>5089.91</v>
      </c>
      <c r="O2294" s="268">
        <v>0</v>
      </c>
      <c r="P2294" s="190" t="s">
        <v>657</v>
      </c>
      <c r="Q2294" s="375"/>
    </row>
    <row r="2295" spans="1:17" ht="76.5">
      <c r="A2295" s="265">
        <v>513</v>
      </c>
      <c r="B2295" s="190"/>
      <c r="C2295" s="266" t="s">
        <v>169</v>
      </c>
      <c r="D2295" s="267">
        <v>43921</v>
      </c>
      <c r="E2295" s="237" t="s">
        <v>4954</v>
      </c>
      <c r="F2295" s="237" t="s">
        <v>15</v>
      </c>
      <c r="G2295" s="237">
        <v>1304073</v>
      </c>
      <c r="H2295" s="190"/>
      <c r="I2295" s="248" t="s">
        <v>5595</v>
      </c>
      <c r="J2295" s="190"/>
      <c r="K2295" s="190"/>
      <c r="L2295" s="190"/>
      <c r="M2295" s="190"/>
      <c r="N2295" s="268">
        <v>50</v>
      </c>
      <c r="O2295" s="268">
        <v>0</v>
      </c>
      <c r="P2295" s="190" t="s">
        <v>657</v>
      </c>
      <c r="Q2295" s="375"/>
    </row>
    <row r="2296" spans="1:17" ht="63.75">
      <c r="A2296" s="265">
        <v>513</v>
      </c>
      <c r="B2296" s="190"/>
      <c r="C2296" s="266" t="s">
        <v>169</v>
      </c>
      <c r="D2296" s="267">
        <v>43921</v>
      </c>
      <c r="E2296" s="237" t="s">
        <v>4955</v>
      </c>
      <c r="F2296" s="237" t="s">
        <v>15</v>
      </c>
      <c r="G2296" s="237">
        <v>1304078</v>
      </c>
      <c r="H2296" s="190"/>
      <c r="I2296" s="248" t="s">
        <v>5596</v>
      </c>
      <c r="J2296" s="190"/>
      <c r="K2296" s="190"/>
      <c r="L2296" s="190"/>
      <c r="M2296" s="190"/>
      <c r="N2296" s="268">
        <v>50</v>
      </c>
      <c r="O2296" s="268">
        <v>0</v>
      </c>
      <c r="P2296" s="190" t="s">
        <v>657</v>
      </c>
      <c r="Q2296" s="375"/>
    </row>
    <row r="2297" spans="1:17" ht="63.75">
      <c r="A2297" s="265">
        <v>513</v>
      </c>
      <c r="B2297" s="190"/>
      <c r="C2297" s="266" t="s">
        <v>169</v>
      </c>
      <c r="D2297" s="267">
        <v>43921</v>
      </c>
      <c r="E2297" s="237" t="s">
        <v>4956</v>
      </c>
      <c r="F2297" s="237" t="s">
        <v>15</v>
      </c>
      <c r="G2297" s="237">
        <v>1304083</v>
      </c>
      <c r="H2297" s="190"/>
      <c r="I2297" s="248" t="s">
        <v>5597</v>
      </c>
      <c r="J2297" s="190"/>
      <c r="K2297" s="190"/>
      <c r="L2297" s="190"/>
      <c r="M2297" s="190"/>
      <c r="N2297" s="268">
        <v>50</v>
      </c>
      <c r="O2297" s="268">
        <v>0</v>
      </c>
      <c r="P2297" s="190" t="s">
        <v>657</v>
      </c>
      <c r="Q2297" s="375"/>
    </row>
    <row r="2298" spans="1:17" ht="63.75">
      <c r="A2298" s="265">
        <v>513</v>
      </c>
      <c r="B2298" s="190"/>
      <c r="C2298" s="266" t="s">
        <v>169</v>
      </c>
      <c r="D2298" s="267">
        <v>43921</v>
      </c>
      <c r="E2298" s="237" t="s">
        <v>4957</v>
      </c>
      <c r="F2298" s="237" t="s">
        <v>15</v>
      </c>
      <c r="G2298" s="237">
        <v>1304171</v>
      </c>
      <c r="H2298" s="190"/>
      <c r="I2298" s="248" t="s">
        <v>5598</v>
      </c>
      <c r="J2298" s="190"/>
      <c r="K2298" s="190"/>
      <c r="L2298" s="190"/>
      <c r="M2298" s="190"/>
      <c r="N2298" s="268">
        <v>50</v>
      </c>
      <c r="O2298" s="268">
        <v>0</v>
      </c>
      <c r="P2298" s="190" t="s">
        <v>657</v>
      </c>
      <c r="Q2298" s="375"/>
    </row>
    <row r="2299" spans="1:17" ht="63.75">
      <c r="A2299" s="265">
        <v>513</v>
      </c>
      <c r="B2299" s="190"/>
      <c r="C2299" s="266" t="s">
        <v>169</v>
      </c>
      <c r="D2299" s="267">
        <v>43921</v>
      </c>
      <c r="E2299" s="237" t="s">
        <v>4958</v>
      </c>
      <c r="F2299" s="237" t="s">
        <v>15</v>
      </c>
      <c r="G2299" s="237">
        <v>1304176</v>
      </c>
      <c r="H2299" s="190"/>
      <c r="I2299" s="248" t="s">
        <v>5599</v>
      </c>
      <c r="J2299" s="190"/>
      <c r="K2299" s="190"/>
      <c r="L2299" s="190"/>
      <c r="M2299" s="190"/>
      <c r="N2299" s="268">
        <v>50</v>
      </c>
      <c r="O2299" s="268">
        <v>0</v>
      </c>
      <c r="P2299" s="190" t="s">
        <v>657</v>
      </c>
      <c r="Q2299" s="375"/>
    </row>
    <row r="2300" spans="1:17" ht="76.5">
      <c r="A2300" s="265">
        <v>599</v>
      </c>
      <c r="B2300" s="190"/>
      <c r="C2300" s="266" t="s">
        <v>1297</v>
      </c>
      <c r="D2300" s="267">
        <v>43921</v>
      </c>
      <c r="E2300" s="237" t="s">
        <v>4959</v>
      </c>
      <c r="F2300" s="237" t="s">
        <v>11</v>
      </c>
      <c r="G2300" s="237">
        <v>981546</v>
      </c>
      <c r="H2300" s="190"/>
      <c r="I2300" s="248" t="s">
        <v>5600</v>
      </c>
      <c r="J2300" s="190"/>
      <c r="K2300" s="190"/>
      <c r="L2300" s="190"/>
      <c r="M2300" s="190"/>
      <c r="N2300" s="268">
        <v>50</v>
      </c>
      <c r="O2300" s="268">
        <v>0</v>
      </c>
      <c r="P2300" s="190" t="s">
        <v>657</v>
      </c>
      <c r="Q2300" s="375"/>
    </row>
    <row r="2301" spans="1:17" ht="63.75">
      <c r="A2301" s="265" t="s">
        <v>554</v>
      </c>
      <c r="B2301" s="190"/>
      <c r="C2301" s="266" t="s">
        <v>726</v>
      </c>
      <c r="D2301" s="267">
        <v>43921</v>
      </c>
      <c r="E2301" s="237" t="s">
        <v>4960</v>
      </c>
      <c r="F2301" s="237" t="s">
        <v>11</v>
      </c>
      <c r="G2301" s="237">
        <v>13371</v>
      </c>
      <c r="H2301" s="190"/>
      <c r="I2301" s="248" t="s">
        <v>5601</v>
      </c>
      <c r="J2301" s="190"/>
      <c r="K2301" s="190"/>
      <c r="L2301" s="190"/>
      <c r="M2301" s="190"/>
      <c r="N2301" s="268">
        <v>970.54</v>
      </c>
      <c r="O2301" s="268">
        <v>0</v>
      </c>
      <c r="P2301" s="190" t="s">
        <v>657</v>
      </c>
      <c r="Q2301" s="375"/>
    </row>
    <row r="2302" spans="1:17" ht="76.5">
      <c r="A2302" s="265">
        <v>599</v>
      </c>
      <c r="B2302" s="190"/>
      <c r="C2302" s="266" t="s">
        <v>1297</v>
      </c>
      <c r="D2302" s="267">
        <v>43921</v>
      </c>
      <c r="E2302" s="237" t="s">
        <v>4961</v>
      </c>
      <c r="F2302" s="237" t="s">
        <v>13</v>
      </c>
      <c r="G2302" s="237">
        <v>981544</v>
      </c>
      <c r="H2302" s="190"/>
      <c r="I2302" s="248" t="s">
        <v>5602</v>
      </c>
      <c r="J2302" s="190"/>
      <c r="K2302" s="190"/>
      <c r="L2302" s="190"/>
      <c r="M2302" s="190"/>
      <c r="N2302" s="268">
        <v>12390177.800000001</v>
      </c>
      <c r="O2302" s="268">
        <v>0</v>
      </c>
      <c r="P2302" s="190" t="s">
        <v>657</v>
      </c>
      <c r="Q2302" s="375"/>
    </row>
    <row r="2303" spans="1:17" ht="51">
      <c r="A2303" s="265">
        <v>513</v>
      </c>
      <c r="B2303" s="190"/>
      <c r="C2303" s="266" t="s">
        <v>169</v>
      </c>
      <c r="D2303" s="267">
        <v>43921</v>
      </c>
      <c r="E2303" s="237" t="s">
        <v>4962</v>
      </c>
      <c r="F2303" s="237" t="s">
        <v>15</v>
      </c>
      <c r="G2303" s="237">
        <v>1304411</v>
      </c>
      <c r="H2303" s="190"/>
      <c r="I2303" s="248" t="s">
        <v>5567</v>
      </c>
      <c r="J2303" s="190"/>
      <c r="K2303" s="190"/>
      <c r="L2303" s="190"/>
      <c r="M2303" s="190"/>
      <c r="N2303" s="268">
        <v>50</v>
      </c>
      <c r="O2303" s="268">
        <v>0</v>
      </c>
      <c r="P2303" s="190" t="s">
        <v>657</v>
      </c>
      <c r="Q2303" s="375"/>
    </row>
    <row r="2304" spans="1:17" ht="51">
      <c r="A2304" s="265" t="s">
        <v>554</v>
      </c>
      <c r="B2304" s="190"/>
      <c r="C2304" s="266" t="s">
        <v>726</v>
      </c>
      <c r="D2304" s="267">
        <v>43921</v>
      </c>
      <c r="E2304" s="237" t="s">
        <v>4963</v>
      </c>
      <c r="F2304" s="237" t="s">
        <v>6</v>
      </c>
      <c r="G2304" s="237">
        <v>1304417</v>
      </c>
      <c r="H2304" s="190"/>
      <c r="I2304" s="248" t="s">
        <v>5603</v>
      </c>
      <c r="J2304" s="190"/>
      <c r="K2304" s="190"/>
      <c r="L2304" s="190"/>
      <c r="M2304" s="190"/>
      <c r="N2304" s="268">
        <v>0</v>
      </c>
      <c r="O2304" s="268">
        <v>4948.63</v>
      </c>
      <c r="P2304" s="190" t="s">
        <v>657</v>
      </c>
      <c r="Q2304" s="375"/>
    </row>
    <row r="2305" spans="1:17" ht="51">
      <c r="A2305" s="265" t="s">
        <v>554</v>
      </c>
      <c r="B2305" s="190"/>
      <c r="C2305" s="266" t="s">
        <v>726</v>
      </c>
      <c r="D2305" s="267">
        <v>43921</v>
      </c>
      <c r="E2305" s="237" t="s">
        <v>4964</v>
      </c>
      <c r="F2305" s="237" t="s">
        <v>6</v>
      </c>
      <c r="G2305" s="237">
        <v>1304418</v>
      </c>
      <c r="H2305" s="190"/>
      <c r="I2305" s="248" t="s">
        <v>5604</v>
      </c>
      <c r="J2305" s="190"/>
      <c r="K2305" s="190"/>
      <c r="L2305" s="190"/>
      <c r="M2305" s="190"/>
      <c r="N2305" s="268">
        <v>0</v>
      </c>
      <c r="O2305" s="268">
        <v>10484.76</v>
      </c>
      <c r="P2305" s="190" t="s">
        <v>657</v>
      </c>
      <c r="Q2305" s="375"/>
    </row>
    <row r="2306" spans="1:17" ht="51">
      <c r="A2306" s="265" t="s">
        <v>562</v>
      </c>
      <c r="B2306" s="190"/>
      <c r="C2306" s="266" t="s">
        <v>604</v>
      </c>
      <c r="D2306" s="267">
        <v>43923</v>
      </c>
      <c r="E2306" s="237" t="s">
        <v>5761</v>
      </c>
      <c r="F2306" s="237" t="s">
        <v>3</v>
      </c>
      <c r="G2306" s="237">
        <v>1834504</v>
      </c>
      <c r="H2306" s="190"/>
      <c r="I2306" s="248" t="s">
        <v>6044</v>
      </c>
      <c r="J2306" s="190"/>
      <c r="K2306" s="190"/>
      <c r="L2306" s="190"/>
      <c r="M2306" s="190"/>
      <c r="N2306" s="268">
        <v>0</v>
      </c>
      <c r="O2306" s="268">
        <v>1700</v>
      </c>
      <c r="P2306" s="190" t="s">
        <v>657</v>
      </c>
      <c r="Q2306" s="375"/>
    </row>
    <row r="2307" spans="1:17" ht="38.25">
      <c r="A2307" s="265" t="s">
        <v>562</v>
      </c>
      <c r="B2307" s="190"/>
      <c r="C2307" s="266" t="s">
        <v>604</v>
      </c>
      <c r="D2307" s="267">
        <v>43923</v>
      </c>
      <c r="E2307" s="237" t="s">
        <v>5762</v>
      </c>
      <c r="F2307" s="237" t="s">
        <v>3</v>
      </c>
      <c r="G2307" s="237">
        <v>1834512</v>
      </c>
      <c r="H2307" s="190"/>
      <c r="I2307" s="248" t="s">
        <v>725</v>
      </c>
      <c r="J2307" s="190"/>
      <c r="K2307" s="190"/>
      <c r="L2307" s="190"/>
      <c r="M2307" s="190"/>
      <c r="N2307" s="268">
        <v>0</v>
      </c>
      <c r="O2307" s="268">
        <v>1360</v>
      </c>
      <c r="P2307" s="190" t="s">
        <v>657</v>
      </c>
      <c r="Q2307" s="375"/>
    </row>
    <row r="2308" spans="1:17" ht="51">
      <c r="A2308" s="265">
        <v>593</v>
      </c>
      <c r="B2308" s="190"/>
      <c r="C2308" s="266" t="s">
        <v>1389</v>
      </c>
      <c r="D2308" s="267">
        <v>43930</v>
      </c>
      <c r="E2308" s="237" t="s">
        <v>5763</v>
      </c>
      <c r="F2308" s="237" t="s">
        <v>3</v>
      </c>
      <c r="G2308" s="237">
        <v>1835181</v>
      </c>
      <c r="H2308" s="190"/>
      <c r="I2308" s="248" t="s">
        <v>6045</v>
      </c>
      <c r="J2308" s="190"/>
      <c r="K2308" s="190"/>
      <c r="L2308" s="190"/>
      <c r="M2308" s="190"/>
      <c r="N2308" s="268">
        <v>0</v>
      </c>
      <c r="O2308" s="268">
        <v>369</v>
      </c>
      <c r="P2308" s="190" t="s">
        <v>657</v>
      </c>
      <c r="Q2308" s="375"/>
    </row>
    <row r="2309" spans="1:17" ht="51">
      <c r="A2309" s="265">
        <v>599</v>
      </c>
      <c r="B2309" s="190"/>
      <c r="C2309" s="266" t="s">
        <v>1297</v>
      </c>
      <c r="D2309" s="267">
        <v>43937</v>
      </c>
      <c r="E2309" s="237" t="s">
        <v>5764</v>
      </c>
      <c r="F2309" s="237" t="s">
        <v>3</v>
      </c>
      <c r="G2309" s="237">
        <v>1835714</v>
      </c>
      <c r="H2309" s="190"/>
      <c r="I2309" s="248" t="s">
        <v>6046</v>
      </c>
      <c r="J2309" s="190"/>
      <c r="K2309" s="190"/>
      <c r="L2309" s="190"/>
      <c r="M2309" s="190"/>
      <c r="N2309" s="268">
        <v>0</v>
      </c>
      <c r="O2309" s="268">
        <v>869</v>
      </c>
      <c r="P2309" s="190" t="s">
        <v>657</v>
      </c>
      <c r="Q2309" s="375"/>
    </row>
    <row r="2310" spans="1:17" ht="51">
      <c r="A2310" s="265">
        <v>46</v>
      </c>
      <c r="B2310" s="190"/>
      <c r="C2310" s="266" t="s">
        <v>48</v>
      </c>
      <c r="D2310" s="267">
        <v>43938</v>
      </c>
      <c r="E2310" s="237" t="s">
        <v>5765</v>
      </c>
      <c r="F2310" s="237" t="s">
        <v>3</v>
      </c>
      <c r="G2310" s="237">
        <v>1835842</v>
      </c>
      <c r="H2310" s="190"/>
      <c r="I2310" s="248" t="s">
        <v>6047</v>
      </c>
      <c r="J2310" s="190"/>
      <c r="K2310" s="190"/>
      <c r="L2310" s="190"/>
      <c r="M2310" s="190"/>
      <c r="N2310" s="268">
        <v>0</v>
      </c>
      <c r="O2310" s="268">
        <v>8830.42</v>
      </c>
      <c r="P2310" s="190" t="s">
        <v>657</v>
      </c>
      <c r="Q2310" s="375"/>
    </row>
    <row r="2311" spans="1:17" ht="63.75">
      <c r="A2311" s="265">
        <v>46</v>
      </c>
      <c r="B2311" s="190"/>
      <c r="C2311" s="266" t="s">
        <v>48</v>
      </c>
      <c r="D2311" s="267">
        <v>43943</v>
      </c>
      <c r="E2311" s="237" t="s">
        <v>5766</v>
      </c>
      <c r="F2311" s="237" t="s">
        <v>3</v>
      </c>
      <c r="G2311" s="237">
        <v>1836261</v>
      </c>
      <c r="H2311" s="190"/>
      <c r="I2311" s="248" t="s">
        <v>6048</v>
      </c>
      <c r="J2311" s="190"/>
      <c r="K2311" s="190"/>
      <c r="L2311" s="190"/>
      <c r="M2311" s="190"/>
      <c r="N2311" s="268">
        <v>0</v>
      </c>
      <c r="O2311" s="268">
        <v>250</v>
      </c>
      <c r="P2311" s="190" t="s">
        <v>657</v>
      </c>
      <c r="Q2311" s="375"/>
    </row>
    <row r="2312" spans="1:17" ht="63.75">
      <c r="A2312" s="265">
        <v>599</v>
      </c>
      <c r="B2312" s="190"/>
      <c r="C2312" s="266" t="s">
        <v>1297</v>
      </c>
      <c r="D2312" s="267">
        <v>43943</v>
      </c>
      <c r="E2312" s="237" t="s">
        <v>5767</v>
      </c>
      <c r="F2312" s="237" t="s">
        <v>3</v>
      </c>
      <c r="G2312" s="237">
        <v>1836273</v>
      </c>
      <c r="H2312" s="190"/>
      <c r="I2312" s="248" t="s">
        <v>6049</v>
      </c>
      <c r="J2312" s="190"/>
      <c r="K2312" s="190"/>
      <c r="L2312" s="190"/>
      <c r="M2312" s="190"/>
      <c r="N2312" s="268">
        <v>0</v>
      </c>
      <c r="O2312" s="268">
        <v>9303.3700000000008</v>
      </c>
      <c r="P2312" s="190" t="s">
        <v>657</v>
      </c>
      <c r="Q2312" s="375"/>
    </row>
    <row r="2313" spans="1:17" ht="63.75">
      <c r="A2313" s="265">
        <v>599</v>
      </c>
      <c r="B2313" s="190"/>
      <c r="C2313" s="266" t="s">
        <v>1297</v>
      </c>
      <c r="D2313" s="267">
        <v>43943</v>
      </c>
      <c r="E2313" s="237" t="s">
        <v>5768</v>
      </c>
      <c r="F2313" s="237" t="s">
        <v>3</v>
      </c>
      <c r="G2313" s="237">
        <v>1836274</v>
      </c>
      <c r="H2313" s="190"/>
      <c r="I2313" s="248" t="s">
        <v>6050</v>
      </c>
      <c r="J2313" s="190"/>
      <c r="K2313" s="190"/>
      <c r="L2313" s="190"/>
      <c r="M2313" s="190"/>
      <c r="N2313" s="268">
        <v>0</v>
      </c>
      <c r="O2313" s="268">
        <v>9303.3700000000008</v>
      </c>
      <c r="P2313" s="190" t="s">
        <v>657</v>
      </c>
      <c r="Q2313" s="375"/>
    </row>
    <row r="2314" spans="1:17" ht="51">
      <c r="A2314" s="265">
        <v>30</v>
      </c>
      <c r="B2314" s="190"/>
      <c r="C2314" s="266" t="s">
        <v>662</v>
      </c>
      <c r="D2314" s="267">
        <v>43944</v>
      </c>
      <c r="E2314" s="237" t="s">
        <v>5769</v>
      </c>
      <c r="F2314" s="237" t="s">
        <v>3</v>
      </c>
      <c r="G2314" s="237">
        <v>1836418</v>
      </c>
      <c r="H2314" s="190"/>
      <c r="I2314" s="248" t="s">
        <v>6051</v>
      </c>
      <c r="J2314" s="190"/>
      <c r="K2314" s="190"/>
      <c r="L2314" s="190"/>
      <c r="M2314" s="190"/>
      <c r="N2314" s="268">
        <v>0</v>
      </c>
      <c r="O2314" s="268">
        <v>6884</v>
      </c>
      <c r="P2314" s="190" t="s">
        <v>657</v>
      </c>
      <c r="Q2314" s="375"/>
    </row>
    <row r="2315" spans="1:17" ht="38.25">
      <c r="A2315" s="265" t="s">
        <v>562</v>
      </c>
      <c r="B2315" s="190"/>
      <c r="C2315" s="266" t="s">
        <v>604</v>
      </c>
      <c r="D2315" s="267">
        <v>43944</v>
      </c>
      <c r="E2315" s="237" t="s">
        <v>5770</v>
      </c>
      <c r="F2315" s="237" t="s">
        <v>3</v>
      </c>
      <c r="G2315" s="237">
        <v>1836446</v>
      </c>
      <c r="H2315" s="190"/>
      <c r="I2315" s="248" t="s">
        <v>6052</v>
      </c>
      <c r="J2315" s="190"/>
      <c r="K2315" s="190"/>
      <c r="L2315" s="190"/>
      <c r="M2315" s="190"/>
      <c r="N2315" s="268">
        <v>0</v>
      </c>
      <c r="O2315" s="268">
        <v>0.2</v>
      </c>
      <c r="P2315" s="190" t="s">
        <v>657</v>
      </c>
      <c r="Q2315" s="375"/>
    </row>
    <row r="2316" spans="1:17" ht="51">
      <c r="A2316" s="265">
        <v>15</v>
      </c>
      <c r="B2316" s="190"/>
      <c r="C2316" s="266" t="s">
        <v>42</v>
      </c>
      <c r="D2316" s="267">
        <v>43949</v>
      </c>
      <c r="E2316" s="237" t="s">
        <v>5771</v>
      </c>
      <c r="F2316" s="237" t="s">
        <v>3</v>
      </c>
      <c r="G2316" s="237">
        <v>1836930</v>
      </c>
      <c r="H2316" s="190"/>
      <c r="I2316" s="248" t="s">
        <v>6053</v>
      </c>
      <c r="J2316" s="190"/>
      <c r="K2316" s="190"/>
      <c r="L2316" s="190"/>
      <c r="M2316" s="190"/>
      <c r="N2316" s="268">
        <v>0</v>
      </c>
      <c r="O2316" s="268">
        <v>549.4</v>
      </c>
      <c r="P2316" s="190" t="s">
        <v>657</v>
      </c>
      <c r="Q2316" s="375"/>
    </row>
    <row r="2317" spans="1:17" ht="38.25">
      <c r="A2317" s="265">
        <v>593</v>
      </c>
      <c r="B2317" s="190"/>
      <c r="C2317" s="266" t="s">
        <v>1389</v>
      </c>
      <c r="D2317" s="267">
        <v>43950</v>
      </c>
      <c r="E2317" s="237" t="s">
        <v>5772</v>
      </c>
      <c r="F2317" s="237" t="s">
        <v>3</v>
      </c>
      <c r="G2317" s="237">
        <v>1837086</v>
      </c>
      <c r="H2317" s="190"/>
      <c r="I2317" s="248" t="s">
        <v>6054</v>
      </c>
      <c r="J2317" s="190"/>
      <c r="K2317" s="190"/>
      <c r="L2317" s="190"/>
      <c r="M2317" s="190"/>
      <c r="N2317" s="268">
        <v>0</v>
      </c>
      <c r="O2317" s="268">
        <v>0.35</v>
      </c>
      <c r="P2317" s="190" t="s">
        <v>657</v>
      </c>
      <c r="Q2317" s="375"/>
    </row>
    <row r="2318" spans="1:17" ht="38.25">
      <c r="A2318" s="265">
        <v>593</v>
      </c>
      <c r="B2318" s="190"/>
      <c r="C2318" s="266" t="s">
        <v>1389</v>
      </c>
      <c r="D2318" s="267">
        <v>43950</v>
      </c>
      <c r="E2318" s="237" t="s">
        <v>5773</v>
      </c>
      <c r="F2318" s="237" t="s">
        <v>3</v>
      </c>
      <c r="G2318" s="237">
        <v>1837087</v>
      </c>
      <c r="H2318" s="190"/>
      <c r="I2318" s="248" t="s">
        <v>6055</v>
      </c>
      <c r="J2318" s="190"/>
      <c r="K2318" s="190"/>
      <c r="L2318" s="190"/>
      <c r="M2318" s="190"/>
      <c r="N2318" s="268">
        <v>0</v>
      </c>
      <c r="O2318" s="268">
        <v>0.7</v>
      </c>
      <c r="P2318" s="190" t="s">
        <v>657</v>
      </c>
      <c r="Q2318" s="375"/>
    </row>
    <row r="2319" spans="1:17" ht="51">
      <c r="A2319" s="265" t="s">
        <v>553</v>
      </c>
      <c r="B2319" s="190"/>
      <c r="C2319" s="266" t="s">
        <v>605</v>
      </c>
      <c r="D2319" s="267">
        <v>43950</v>
      </c>
      <c r="E2319" s="237" t="s">
        <v>5774</v>
      </c>
      <c r="F2319" s="237" t="s">
        <v>3</v>
      </c>
      <c r="G2319" s="237">
        <v>1837107</v>
      </c>
      <c r="H2319" s="190"/>
      <c r="I2319" s="248" t="s">
        <v>6056</v>
      </c>
      <c r="J2319" s="190"/>
      <c r="K2319" s="190"/>
      <c r="L2319" s="190"/>
      <c r="M2319" s="190"/>
      <c r="N2319" s="268">
        <v>0</v>
      </c>
      <c r="O2319" s="268">
        <v>6286.63</v>
      </c>
      <c r="P2319" s="190" t="s">
        <v>657</v>
      </c>
      <c r="Q2319" s="375"/>
    </row>
    <row r="2320" spans="1:17" ht="51">
      <c r="A2320" s="265" t="s">
        <v>553</v>
      </c>
      <c r="B2320" s="190"/>
      <c r="C2320" s="266" t="s">
        <v>605</v>
      </c>
      <c r="D2320" s="267">
        <v>43950</v>
      </c>
      <c r="E2320" s="237" t="s">
        <v>5775</v>
      </c>
      <c r="F2320" s="237" t="s">
        <v>3</v>
      </c>
      <c r="G2320" s="237">
        <v>1837108</v>
      </c>
      <c r="H2320" s="190"/>
      <c r="I2320" s="248" t="s">
        <v>6057</v>
      </c>
      <c r="J2320" s="190"/>
      <c r="K2320" s="190"/>
      <c r="L2320" s="190"/>
      <c r="M2320" s="190"/>
      <c r="N2320" s="268">
        <v>0</v>
      </c>
      <c r="O2320" s="268">
        <v>10986.78</v>
      </c>
      <c r="P2320" s="190" t="s">
        <v>657</v>
      </c>
      <c r="Q2320" s="375"/>
    </row>
    <row r="2321" spans="1:17" ht="51">
      <c r="A2321" s="265">
        <v>513</v>
      </c>
      <c r="B2321" s="190"/>
      <c r="C2321" s="266" t="s">
        <v>169</v>
      </c>
      <c r="D2321" s="267">
        <v>43951</v>
      </c>
      <c r="E2321" s="237" t="s">
        <v>5776</v>
      </c>
      <c r="F2321" s="237" t="s">
        <v>3</v>
      </c>
      <c r="G2321" s="237">
        <v>1837221</v>
      </c>
      <c r="H2321" s="190"/>
      <c r="I2321" s="248" t="s">
        <v>6058</v>
      </c>
      <c r="J2321" s="190"/>
      <c r="K2321" s="190"/>
      <c r="L2321" s="190"/>
      <c r="M2321" s="190"/>
      <c r="N2321" s="268">
        <v>0</v>
      </c>
      <c r="O2321" s="268">
        <v>10440</v>
      </c>
      <c r="P2321" s="190" t="s">
        <v>657</v>
      </c>
      <c r="Q2321" s="375"/>
    </row>
    <row r="2322" spans="1:17" ht="51">
      <c r="A2322" s="265">
        <v>15</v>
      </c>
      <c r="B2322" s="190"/>
      <c r="C2322" s="266" t="s">
        <v>42</v>
      </c>
      <c r="D2322" s="267">
        <v>43951</v>
      </c>
      <c r="E2322" s="237" t="s">
        <v>5777</v>
      </c>
      <c r="F2322" s="237" t="s">
        <v>3</v>
      </c>
      <c r="G2322" s="237">
        <v>1837222</v>
      </c>
      <c r="H2322" s="190"/>
      <c r="I2322" s="248" t="s">
        <v>6059</v>
      </c>
      <c r="J2322" s="190"/>
      <c r="K2322" s="190"/>
      <c r="L2322" s="190"/>
      <c r="M2322" s="190"/>
      <c r="N2322" s="268">
        <v>0</v>
      </c>
      <c r="O2322" s="268">
        <v>846</v>
      </c>
      <c r="P2322" s="190" t="s">
        <v>657</v>
      </c>
      <c r="Q2322" s="375"/>
    </row>
    <row r="2323" spans="1:17" ht="38.25">
      <c r="A2323" s="265" t="s">
        <v>562</v>
      </c>
      <c r="B2323" s="190"/>
      <c r="C2323" s="266" t="s">
        <v>604</v>
      </c>
      <c r="D2323" s="267">
        <v>43951</v>
      </c>
      <c r="E2323" s="237" t="s">
        <v>5778</v>
      </c>
      <c r="F2323" s="237" t="s">
        <v>3</v>
      </c>
      <c r="G2323" s="237">
        <v>1837246</v>
      </c>
      <c r="H2323" s="190"/>
      <c r="I2323" s="248" t="s">
        <v>725</v>
      </c>
      <c r="J2323" s="190"/>
      <c r="K2323" s="190"/>
      <c r="L2323" s="190"/>
      <c r="M2323" s="190"/>
      <c r="N2323" s="268">
        <v>0</v>
      </c>
      <c r="O2323" s="268">
        <v>1360</v>
      </c>
      <c r="P2323" s="190" t="s">
        <v>657</v>
      </c>
      <c r="Q2323" s="375"/>
    </row>
    <row r="2324" spans="1:17" ht="76.5">
      <c r="A2324" s="265">
        <v>513</v>
      </c>
      <c r="B2324" s="190"/>
      <c r="C2324" s="266" t="s">
        <v>169</v>
      </c>
      <c r="D2324" s="267">
        <v>43922</v>
      </c>
      <c r="E2324" s="237" t="s">
        <v>5779</v>
      </c>
      <c r="F2324" s="237" t="s">
        <v>15</v>
      </c>
      <c r="G2324" s="237">
        <v>1304500</v>
      </c>
      <c r="H2324" s="190"/>
      <c r="I2324" s="248" t="s">
        <v>6060</v>
      </c>
      <c r="J2324" s="190"/>
      <c r="K2324" s="190"/>
      <c r="L2324" s="190"/>
      <c r="M2324" s="190"/>
      <c r="N2324" s="268">
        <v>24853.02</v>
      </c>
      <c r="O2324" s="268">
        <v>0</v>
      </c>
      <c r="P2324" s="190" t="s">
        <v>657</v>
      </c>
      <c r="Q2324" s="375"/>
    </row>
    <row r="2325" spans="1:17" ht="51">
      <c r="A2325" s="265" t="s">
        <v>554</v>
      </c>
      <c r="B2325" s="190"/>
      <c r="C2325" s="266" t="s">
        <v>726</v>
      </c>
      <c r="D2325" s="267">
        <v>43922</v>
      </c>
      <c r="E2325" s="237" t="s">
        <v>5780</v>
      </c>
      <c r="F2325" s="237" t="s">
        <v>6</v>
      </c>
      <c r="G2325" s="237">
        <v>1304519</v>
      </c>
      <c r="H2325" s="190"/>
      <c r="I2325" s="248" t="s">
        <v>6061</v>
      </c>
      <c r="J2325" s="190"/>
      <c r="K2325" s="190"/>
      <c r="L2325" s="190"/>
      <c r="M2325" s="190"/>
      <c r="N2325" s="268">
        <v>0</v>
      </c>
      <c r="O2325" s="268">
        <v>1006546.5</v>
      </c>
      <c r="P2325" s="190" t="s">
        <v>657</v>
      </c>
      <c r="Q2325" s="375"/>
    </row>
    <row r="2326" spans="1:17" ht="51">
      <c r="A2326" s="265" t="s">
        <v>553</v>
      </c>
      <c r="B2326" s="190"/>
      <c r="C2326" s="266" t="s">
        <v>605</v>
      </c>
      <c r="D2326" s="267">
        <v>43922</v>
      </c>
      <c r="E2326" s="237" t="s">
        <v>5781</v>
      </c>
      <c r="F2326" s="237" t="s">
        <v>11</v>
      </c>
      <c r="G2326" s="237">
        <v>981605</v>
      </c>
      <c r="H2326" s="190"/>
      <c r="I2326" s="248" t="s">
        <v>6062</v>
      </c>
      <c r="J2326" s="190"/>
      <c r="K2326" s="190"/>
      <c r="L2326" s="190"/>
      <c r="M2326" s="190"/>
      <c r="N2326" s="268">
        <v>50</v>
      </c>
      <c r="O2326" s="268">
        <v>0</v>
      </c>
      <c r="P2326" s="190" t="s">
        <v>657</v>
      </c>
      <c r="Q2326" s="375"/>
    </row>
    <row r="2327" spans="1:17" ht="51">
      <c r="A2327" s="265">
        <v>117</v>
      </c>
      <c r="B2327" s="190"/>
      <c r="C2327" s="266" t="s">
        <v>61</v>
      </c>
      <c r="D2327" s="267">
        <v>43922</v>
      </c>
      <c r="E2327" s="237" t="s">
        <v>5782</v>
      </c>
      <c r="F2327" s="237" t="s">
        <v>11</v>
      </c>
      <c r="G2327" s="237">
        <v>981599</v>
      </c>
      <c r="H2327" s="190"/>
      <c r="I2327" s="248" t="s">
        <v>6063</v>
      </c>
      <c r="J2327" s="190"/>
      <c r="K2327" s="190"/>
      <c r="L2327" s="190"/>
      <c r="M2327" s="190"/>
      <c r="N2327" s="268">
        <v>50</v>
      </c>
      <c r="O2327" s="268">
        <v>0</v>
      </c>
      <c r="P2327" s="190" t="s">
        <v>657</v>
      </c>
      <c r="Q2327" s="375"/>
    </row>
    <row r="2328" spans="1:17" ht="51">
      <c r="A2328" s="265">
        <v>117</v>
      </c>
      <c r="B2328" s="190"/>
      <c r="C2328" s="266" t="s">
        <v>61</v>
      </c>
      <c r="D2328" s="267">
        <v>43922</v>
      </c>
      <c r="E2328" s="237" t="s">
        <v>5783</v>
      </c>
      <c r="F2328" s="237" t="s">
        <v>11</v>
      </c>
      <c r="G2328" s="237">
        <v>981597</v>
      </c>
      <c r="H2328" s="190"/>
      <c r="I2328" s="248" t="s">
        <v>6064</v>
      </c>
      <c r="J2328" s="190"/>
      <c r="K2328" s="190"/>
      <c r="L2328" s="190"/>
      <c r="M2328" s="190"/>
      <c r="N2328" s="268">
        <v>50</v>
      </c>
      <c r="O2328" s="268">
        <v>0</v>
      </c>
      <c r="P2328" s="190" t="s">
        <v>657</v>
      </c>
      <c r="Q2328" s="375"/>
    </row>
    <row r="2329" spans="1:17" ht="51">
      <c r="A2329" s="265">
        <v>117</v>
      </c>
      <c r="B2329" s="190"/>
      <c r="C2329" s="266" t="s">
        <v>61</v>
      </c>
      <c r="D2329" s="267">
        <v>43922</v>
      </c>
      <c r="E2329" s="237" t="s">
        <v>5784</v>
      </c>
      <c r="F2329" s="237" t="s">
        <v>11</v>
      </c>
      <c r="G2329" s="237">
        <v>981578</v>
      </c>
      <c r="H2329" s="190"/>
      <c r="I2329" s="248" t="s">
        <v>6065</v>
      </c>
      <c r="J2329" s="190"/>
      <c r="K2329" s="190"/>
      <c r="L2329" s="190"/>
      <c r="M2329" s="190"/>
      <c r="N2329" s="268">
        <v>50</v>
      </c>
      <c r="O2329" s="268">
        <v>0</v>
      </c>
      <c r="P2329" s="190" t="s">
        <v>657</v>
      </c>
      <c r="Q2329" s="375"/>
    </row>
    <row r="2330" spans="1:17" ht="51">
      <c r="A2330" s="265" t="s">
        <v>553</v>
      </c>
      <c r="B2330" s="190"/>
      <c r="C2330" s="266" t="s">
        <v>605</v>
      </c>
      <c r="D2330" s="267">
        <v>43922</v>
      </c>
      <c r="E2330" s="237" t="s">
        <v>5785</v>
      </c>
      <c r="F2330" s="237" t="s">
        <v>6</v>
      </c>
      <c r="G2330" s="237">
        <v>88744</v>
      </c>
      <c r="H2330" s="190"/>
      <c r="I2330" s="248" t="s">
        <v>6066</v>
      </c>
      <c r="J2330" s="190"/>
      <c r="K2330" s="190"/>
      <c r="L2330" s="190"/>
      <c r="M2330" s="190"/>
      <c r="N2330" s="268">
        <v>0</v>
      </c>
      <c r="O2330" s="268">
        <v>37774500</v>
      </c>
      <c r="P2330" s="190" t="s">
        <v>657</v>
      </c>
      <c r="Q2330" s="375"/>
    </row>
    <row r="2331" spans="1:17" ht="63.75">
      <c r="A2331" s="265">
        <v>16</v>
      </c>
      <c r="B2331" s="190"/>
      <c r="C2331" s="266" t="s">
        <v>7133</v>
      </c>
      <c r="D2331" s="267">
        <v>43923</v>
      </c>
      <c r="E2331" s="237" t="s">
        <v>5786</v>
      </c>
      <c r="F2331" s="237" t="s">
        <v>618</v>
      </c>
      <c r="G2331" s="237">
        <v>10680</v>
      </c>
      <c r="H2331" s="190"/>
      <c r="I2331" s="248" t="s">
        <v>6067</v>
      </c>
      <c r="J2331" s="190"/>
      <c r="K2331" s="190"/>
      <c r="L2331" s="190"/>
      <c r="M2331" s="190"/>
      <c r="N2331" s="268">
        <v>126.58</v>
      </c>
      <c r="O2331" s="268">
        <v>0</v>
      </c>
      <c r="P2331" s="190" t="s">
        <v>657</v>
      </c>
      <c r="Q2331" s="375"/>
    </row>
    <row r="2332" spans="1:17" ht="76.5">
      <c r="A2332" s="265">
        <v>16</v>
      </c>
      <c r="B2332" s="190"/>
      <c r="C2332" s="266" t="s">
        <v>7133</v>
      </c>
      <c r="D2332" s="267">
        <v>43923</v>
      </c>
      <c r="E2332" s="237" t="s">
        <v>5787</v>
      </c>
      <c r="F2332" s="237" t="s">
        <v>618</v>
      </c>
      <c r="G2332" s="237">
        <v>10681</v>
      </c>
      <c r="H2332" s="190"/>
      <c r="I2332" s="248" t="s">
        <v>6068</v>
      </c>
      <c r="J2332" s="190"/>
      <c r="K2332" s="190"/>
      <c r="L2332" s="190"/>
      <c r="M2332" s="190"/>
      <c r="N2332" s="268">
        <v>105.44</v>
      </c>
      <c r="O2332" s="268">
        <v>0</v>
      </c>
      <c r="P2332" s="190" t="s">
        <v>657</v>
      </c>
      <c r="Q2332" s="375"/>
    </row>
    <row r="2333" spans="1:17" ht="63.75">
      <c r="A2333" s="265">
        <v>16</v>
      </c>
      <c r="B2333" s="190"/>
      <c r="C2333" s="266" t="s">
        <v>7133</v>
      </c>
      <c r="D2333" s="267">
        <v>43923</v>
      </c>
      <c r="E2333" s="237" t="s">
        <v>5788</v>
      </c>
      <c r="F2333" s="237" t="s">
        <v>618</v>
      </c>
      <c r="G2333" s="237">
        <v>10693</v>
      </c>
      <c r="H2333" s="190"/>
      <c r="I2333" s="248" t="s">
        <v>6069</v>
      </c>
      <c r="J2333" s="190"/>
      <c r="K2333" s="190"/>
      <c r="L2333" s="190"/>
      <c r="M2333" s="190"/>
      <c r="N2333" s="268">
        <v>20.18</v>
      </c>
      <c r="O2333" s="268">
        <v>0</v>
      </c>
      <c r="P2333" s="190" t="s">
        <v>657</v>
      </c>
      <c r="Q2333" s="375"/>
    </row>
    <row r="2334" spans="1:17" ht="76.5">
      <c r="A2334" s="265">
        <v>16</v>
      </c>
      <c r="B2334" s="190"/>
      <c r="C2334" s="266" t="s">
        <v>7133</v>
      </c>
      <c r="D2334" s="267">
        <v>43923</v>
      </c>
      <c r="E2334" s="237" t="s">
        <v>5789</v>
      </c>
      <c r="F2334" s="237" t="s">
        <v>618</v>
      </c>
      <c r="G2334" s="237">
        <v>10694</v>
      </c>
      <c r="H2334" s="190"/>
      <c r="I2334" s="248" t="s">
        <v>6070</v>
      </c>
      <c r="J2334" s="190"/>
      <c r="K2334" s="190"/>
      <c r="L2334" s="190"/>
      <c r="M2334" s="190"/>
      <c r="N2334" s="268">
        <v>74.33</v>
      </c>
      <c r="O2334" s="268">
        <v>0</v>
      </c>
      <c r="P2334" s="190" t="s">
        <v>657</v>
      </c>
      <c r="Q2334" s="375"/>
    </row>
    <row r="2335" spans="1:17" ht="76.5">
      <c r="A2335" s="265">
        <v>16</v>
      </c>
      <c r="B2335" s="190"/>
      <c r="C2335" s="266" t="s">
        <v>7133</v>
      </c>
      <c r="D2335" s="267">
        <v>43923</v>
      </c>
      <c r="E2335" s="237" t="s">
        <v>5790</v>
      </c>
      <c r="F2335" s="237" t="s">
        <v>618</v>
      </c>
      <c r="G2335" s="237">
        <v>10697</v>
      </c>
      <c r="H2335" s="190"/>
      <c r="I2335" s="248" t="s">
        <v>6071</v>
      </c>
      <c r="J2335" s="190"/>
      <c r="K2335" s="190"/>
      <c r="L2335" s="190"/>
      <c r="M2335" s="190"/>
      <c r="N2335" s="268">
        <v>61.5</v>
      </c>
      <c r="O2335" s="268">
        <v>0</v>
      </c>
      <c r="P2335" s="190" t="s">
        <v>657</v>
      </c>
      <c r="Q2335" s="375"/>
    </row>
    <row r="2336" spans="1:17" ht="76.5">
      <c r="A2336" s="265">
        <v>16</v>
      </c>
      <c r="B2336" s="190"/>
      <c r="C2336" s="266" t="s">
        <v>7133</v>
      </c>
      <c r="D2336" s="267">
        <v>43923</v>
      </c>
      <c r="E2336" s="237" t="s">
        <v>5791</v>
      </c>
      <c r="F2336" s="237" t="s">
        <v>618</v>
      </c>
      <c r="G2336" s="237">
        <v>10698</v>
      </c>
      <c r="H2336" s="190"/>
      <c r="I2336" s="248" t="s">
        <v>6072</v>
      </c>
      <c r="J2336" s="190"/>
      <c r="K2336" s="190"/>
      <c r="L2336" s="190"/>
      <c r="M2336" s="190"/>
      <c r="N2336" s="268">
        <v>1415.02</v>
      </c>
      <c r="O2336" s="268">
        <v>0</v>
      </c>
      <c r="P2336" s="190" t="s">
        <v>657</v>
      </c>
      <c r="Q2336" s="375"/>
    </row>
    <row r="2337" spans="1:17" ht="63.75">
      <c r="A2337" s="265">
        <v>513</v>
      </c>
      <c r="B2337" s="190"/>
      <c r="C2337" s="266" t="s">
        <v>169</v>
      </c>
      <c r="D2337" s="267">
        <v>43923</v>
      </c>
      <c r="E2337" s="237" t="s">
        <v>5792</v>
      </c>
      <c r="F2337" s="237" t="s">
        <v>15</v>
      </c>
      <c r="G2337" s="237">
        <v>1304980</v>
      </c>
      <c r="H2337" s="190"/>
      <c r="I2337" s="248" t="s">
        <v>6073</v>
      </c>
      <c r="J2337" s="190"/>
      <c r="K2337" s="190"/>
      <c r="L2337" s="190"/>
      <c r="M2337" s="190"/>
      <c r="N2337" s="268">
        <v>50</v>
      </c>
      <c r="O2337" s="268">
        <v>0</v>
      </c>
      <c r="P2337" s="190" t="s">
        <v>657</v>
      </c>
      <c r="Q2337" s="375"/>
    </row>
    <row r="2338" spans="1:17" ht="63.75">
      <c r="A2338" s="265">
        <v>119</v>
      </c>
      <c r="B2338" s="190"/>
      <c r="C2338" s="266" t="s">
        <v>62</v>
      </c>
      <c r="D2338" s="267">
        <v>43923</v>
      </c>
      <c r="E2338" s="237" t="s">
        <v>5793</v>
      </c>
      <c r="F2338" s="237" t="s">
        <v>11</v>
      </c>
      <c r="G2338" s="237">
        <v>981628</v>
      </c>
      <c r="H2338" s="190"/>
      <c r="I2338" s="248" t="s">
        <v>6074</v>
      </c>
      <c r="J2338" s="190"/>
      <c r="K2338" s="190"/>
      <c r="L2338" s="190"/>
      <c r="M2338" s="190"/>
      <c r="N2338" s="268">
        <v>50</v>
      </c>
      <c r="O2338" s="268">
        <v>0</v>
      </c>
      <c r="P2338" s="190" t="s">
        <v>657</v>
      </c>
      <c r="Q2338" s="375"/>
    </row>
    <row r="2339" spans="1:17" ht="51">
      <c r="A2339" s="265">
        <v>117</v>
      </c>
      <c r="B2339" s="190"/>
      <c r="C2339" s="266" t="s">
        <v>61</v>
      </c>
      <c r="D2339" s="267">
        <v>43923</v>
      </c>
      <c r="E2339" s="237" t="s">
        <v>5794</v>
      </c>
      <c r="F2339" s="237" t="s">
        <v>11</v>
      </c>
      <c r="G2339" s="237">
        <v>981629</v>
      </c>
      <c r="H2339" s="190"/>
      <c r="I2339" s="248" t="s">
        <v>6075</v>
      </c>
      <c r="J2339" s="190"/>
      <c r="K2339" s="190"/>
      <c r="L2339" s="190"/>
      <c r="M2339" s="190"/>
      <c r="N2339" s="268">
        <v>50</v>
      </c>
      <c r="O2339" s="268">
        <v>0</v>
      </c>
      <c r="P2339" s="190" t="s">
        <v>657</v>
      </c>
      <c r="Q2339" s="375"/>
    </row>
    <row r="2340" spans="1:17" ht="51">
      <c r="A2340" s="265">
        <v>117</v>
      </c>
      <c r="B2340" s="190"/>
      <c r="C2340" s="266" t="s">
        <v>61</v>
      </c>
      <c r="D2340" s="267">
        <v>43923</v>
      </c>
      <c r="E2340" s="237" t="s">
        <v>5795</v>
      </c>
      <c r="F2340" s="237" t="s">
        <v>11</v>
      </c>
      <c r="G2340" s="237">
        <v>981630</v>
      </c>
      <c r="H2340" s="190"/>
      <c r="I2340" s="248" t="s">
        <v>6076</v>
      </c>
      <c r="J2340" s="190"/>
      <c r="K2340" s="190"/>
      <c r="L2340" s="190"/>
      <c r="M2340" s="190"/>
      <c r="N2340" s="268">
        <v>50</v>
      </c>
      <c r="O2340" s="268">
        <v>0</v>
      </c>
      <c r="P2340" s="190" t="s">
        <v>657</v>
      </c>
      <c r="Q2340" s="375"/>
    </row>
    <row r="2341" spans="1:17" ht="51">
      <c r="A2341" s="265" t="s">
        <v>556</v>
      </c>
      <c r="B2341" s="190"/>
      <c r="C2341" s="266" t="s">
        <v>714</v>
      </c>
      <c r="D2341" s="267">
        <v>43924</v>
      </c>
      <c r="E2341" s="237" t="s">
        <v>5796</v>
      </c>
      <c r="F2341" s="237" t="s">
        <v>617</v>
      </c>
      <c r="G2341" s="237">
        <v>1373518</v>
      </c>
      <c r="H2341" s="190"/>
      <c r="I2341" s="248" t="s">
        <v>6077</v>
      </c>
      <c r="J2341" s="190"/>
      <c r="K2341" s="190"/>
      <c r="L2341" s="190"/>
      <c r="M2341" s="190"/>
      <c r="N2341" s="268">
        <v>0</v>
      </c>
      <c r="O2341" s="268">
        <v>10800.67</v>
      </c>
      <c r="P2341" s="190" t="s">
        <v>657</v>
      </c>
      <c r="Q2341" s="375"/>
    </row>
    <row r="2342" spans="1:17" ht="63.75">
      <c r="A2342" s="265">
        <v>660</v>
      </c>
      <c r="B2342" s="190"/>
      <c r="C2342" s="266" t="s">
        <v>185</v>
      </c>
      <c r="D2342" s="267">
        <v>43924</v>
      </c>
      <c r="E2342" s="237" t="s">
        <v>5797</v>
      </c>
      <c r="F2342" s="237" t="s">
        <v>658</v>
      </c>
      <c r="G2342" s="237">
        <v>1365298</v>
      </c>
      <c r="H2342" s="190"/>
      <c r="I2342" s="248" t="s">
        <v>6078</v>
      </c>
      <c r="J2342" s="190"/>
      <c r="K2342" s="190"/>
      <c r="L2342" s="190"/>
      <c r="M2342" s="190"/>
      <c r="N2342" s="268">
        <v>3087</v>
      </c>
      <c r="O2342" s="268">
        <v>0</v>
      </c>
      <c r="P2342" s="190" t="s">
        <v>657</v>
      </c>
      <c r="Q2342" s="375"/>
    </row>
    <row r="2343" spans="1:17" ht="63.75">
      <c r="A2343" s="265">
        <v>660</v>
      </c>
      <c r="B2343" s="190"/>
      <c r="C2343" s="266" t="s">
        <v>185</v>
      </c>
      <c r="D2343" s="267">
        <v>43924</v>
      </c>
      <c r="E2343" s="237" t="s">
        <v>5797</v>
      </c>
      <c r="F2343" s="237" t="s">
        <v>658</v>
      </c>
      <c r="G2343" s="237">
        <v>1365299</v>
      </c>
      <c r="H2343" s="190"/>
      <c r="I2343" s="248" t="s">
        <v>6078</v>
      </c>
      <c r="J2343" s="190"/>
      <c r="K2343" s="190"/>
      <c r="L2343" s="190"/>
      <c r="M2343" s="190"/>
      <c r="N2343" s="268">
        <v>771.75</v>
      </c>
      <c r="O2343" s="268">
        <v>0</v>
      </c>
      <c r="P2343" s="190" t="s">
        <v>657</v>
      </c>
      <c r="Q2343" s="375"/>
    </row>
    <row r="2344" spans="1:17" ht="63.75">
      <c r="A2344" s="265">
        <v>513</v>
      </c>
      <c r="B2344" s="190"/>
      <c r="C2344" s="266" t="s">
        <v>169</v>
      </c>
      <c r="D2344" s="267">
        <v>43924</v>
      </c>
      <c r="E2344" s="237" t="s">
        <v>5798</v>
      </c>
      <c r="F2344" s="237" t="s">
        <v>15</v>
      </c>
      <c r="G2344" s="237">
        <v>1305132</v>
      </c>
      <c r="H2344" s="190"/>
      <c r="I2344" s="248" t="s">
        <v>6079</v>
      </c>
      <c r="J2344" s="190"/>
      <c r="K2344" s="190"/>
      <c r="L2344" s="190"/>
      <c r="M2344" s="190"/>
      <c r="N2344" s="268">
        <v>50</v>
      </c>
      <c r="O2344" s="268">
        <v>0</v>
      </c>
      <c r="P2344" s="190" t="s">
        <v>657</v>
      </c>
      <c r="Q2344" s="375"/>
    </row>
    <row r="2345" spans="1:17" ht="63.75">
      <c r="A2345" s="265">
        <v>513</v>
      </c>
      <c r="B2345" s="190"/>
      <c r="C2345" s="266" t="s">
        <v>169</v>
      </c>
      <c r="D2345" s="267">
        <v>43924</v>
      </c>
      <c r="E2345" s="237" t="s">
        <v>5799</v>
      </c>
      <c r="F2345" s="237" t="s">
        <v>15</v>
      </c>
      <c r="G2345" s="237">
        <v>1305134</v>
      </c>
      <c r="H2345" s="190"/>
      <c r="I2345" s="248" t="s">
        <v>6080</v>
      </c>
      <c r="J2345" s="190"/>
      <c r="K2345" s="190"/>
      <c r="L2345" s="190"/>
      <c r="M2345" s="190"/>
      <c r="N2345" s="268">
        <v>50</v>
      </c>
      <c r="O2345" s="268">
        <v>0</v>
      </c>
      <c r="P2345" s="190" t="s">
        <v>657</v>
      </c>
      <c r="Q2345" s="375"/>
    </row>
    <row r="2346" spans="1:17" ht="51">
      <c r="A2346" s="265">
        <v>117</v>
      </c>
      <c r="B2346" s="190"/>
      <c r="C2346" s="266" t="s">
        <v>61</v>
      </c>
      <c r="D2346" s="267">
        <v>43924</v>
      </c>
      <c r="E2346" s="237" t="s">
        <v>5801</v>
      </c>
      <c r="F2346" s="237" t="s">
        <v>11</v>
      </c>
      <c r="G2346" s="237">
        <v>981676</v>
      </c>
      <c r="H2346" s="190"/>
      <c r="I2346" s="248" t="s">
        <v>6082</v>
      </c>
      <c r="J2346" s="190"/>
      <c r="K2346" s="190"/>
      <c r="L2346" s="190"/>
      <c r="M2346" s="190"/>
      <c r="N2346" s="268">
        <v>50</v>
      </c>
      <c r="O2346" s="268">
        <v>0</v>
      </c>
      <c r="P2346" s="190" t="s">
        <v>657</v>
      </c>
      <c r="Q2346" s="375"/>
    </row>
    <row r="2347" spans="1:17" ht="63.75">
      <c r="A2347" s="265">
        <v>16</v>
      </c>
      <c r="B2347" s="190"/>
      <c r="C2347" s="266" t="s">
        <v>7133</v>
      </c>
      <c r="D2347" s="267">
        <v>43924</v>
      </c>
      <c r="E2347" s="237" t="s">
        <v>5802</v>
      </c>
      <c r="F2347" s="237" t="s">
        <v>618</v>
      </c>
      <c r="G2347" s="237">
        <v>10676</v>
      </c>
      <c r="H2347" s="190"/>
      <c r="I2347" s="248" t="s">
        <v>6083</v>
      </c>
      <c r="J2347" s="190"/>
      <c r="K2347" s="190"/>
      <c r="L2347" s="190"/>
      <c r="M2347" s="190"/>
      <c r="N2347" s="268">
        <v>864.34</v>
      </c>
      <c r="O2347" s="268">
        <v>0</v>
      </c>
      <c r="P2347" s="190" t="s">
        <v>657</v>
      </c>
      <c r="Q2347" s="375"/>
    </row>
    <row r="2348" spans="1:17" ht="76.5">
      <c r="A2348" s="265">
        <v>16</v>
      </c>
      <c r="B2348" s="190"/>
      <c r="C2348" s="266" t="s">
        <v>7133</v>
      </c>
      <c r="D2348" s="267">
        <v>43924</v>
      </c>
      <c r="E2348" s="237" t="s">
        <v>5803</v>
      </c>
      <c r="F2348" s="237" t="s">
        <v>618</v>
      </c>
      <c r="G2348" s="237">
        <v>10699</v>
      </c>
      <c r="H2348" s="190"/>
      <c r="I2348" s="248" t="s">
        <v>6084</v>
      </c>
      <c r="J2348" s="190"/>
      <c r="K2348" s="190"/>
      <c r="L2348" s="190"/>
      <c r="M2348" s="190"/>
      <c r="N2348" s="268">
        <v>5389.24</v>
      </c>
      <c r="O2348" s="268">
        <v>0</v>
      </c>
      <c r="P2348" s="190" t="s">
        <v>657</v>
      </c>
      <c r="Q2348" s="375"/>
    </row>
    <row r="2349" spans="1:17" ht="76.5">
      <c r="A2349" s="265">
        <v>16</v>
      </c>
      <c r="B2349" s="190"/>
      <c r="C2349" s="266" t="s">
        <v>7133</v>
      </c>
      <c r="D2349" s="267">
        <v>43924</v>
      </c>
      <c r="E2349" s="237" t="s">
        <v>5804</v>
      </c>
      <c r="F2349" s="237" t="s">
        <v>618</v>
      </c>
      <c r="G2349" s="237">
        <v>10696</v>
      </c>
      <c r="H2349" s="190"/>
      <c r="I2349" s="248" t="s">
        <v>6085</v>
      </c>
      <c r="J2349" s="190"/>
      <c r="K2349" s="190"/>
      <c r="L2349" s="190"/>
      <c r="M2349" s="190"/>
      <c r="N2349" s="268">
        <v>1709.41</v>
      </c>
      <c r="O2349" s="268">
        <v>0</v>
      </c>
      <c r="P2349" s="190" t="s">
        <v>657</v>
      </c>
      <c r="Q2349" s="375"/>
    </row>
    <row r="2350" spans="1:17" ht="76.5">
      <c r="A2350" s="265">
        <v>16</v>
      </c>
      <c r="B2350" s="190"/>
      <c r="C2350" s="266" t="s">
        <v>7133</v>
      </c>
      <c r="D2350" s="267">
        <v>43924</v>
      </c>
      <c r="E2350" s="237" t="s">
        <v>5805</v>
      </c>
      <c r="F2350" s="237" t="s">
        <v>618</v>
      </c>
      <c r="G2350" s="237">
        <v>10692</v>
      </c>
      <c r="H2350" s="190"/>
      <c r="I2350" s="248" t="s">
        <v>6086</v>
      </c>
      <c r="J2350" s="190"/>
      <c r="K2350" s="190"/>
      <c r="L2350" s="190"/>
      <c r="M2350" s="190"/>
      <c r="N2350" s="268">
        <v>1235.1099999999999</v>
      </c>
      <c r="O2350" s="268">
        <v>0</v>
      </c>
      <c r="P2350" s="190" t="s">
        <v>657</v>
      </c>
      <c r="Q2350" s="375"/>
    </row>
    <row r="2351" spans="1:17" ht="63.75">
      <c r="A2351" s="265">
        <v>16</v>
      </c>
      <c r="B2351" s="190"/>
      <c r="C2351" s="266" t="s">
        <v>7133</v>
      </c>
      <c r="D2351" s="267">
        <v>43924</v>
      </c>
      <c r="E2351" s="237" t="s">
        <v>5806</v>
      </c>
      <c r="F2351" s="237" t="s">
        <v>618</v>
      </c>
      <c r="G2351" s="237">
        <v>10686</v>
      </c>
      <c r="H2351" s="190"/>
      <c r="I2351" s="248" t="s">
        <v>6087</v>
      </c>
      <c r="J2351" s="190"/>
      <c r="K2351" s="190"/>
      <c r="L2351" s="190"/>
      <c r="M2351" s="190"/>
      <c r="N2351" s="268">
        <v>344.35</v>
      </c>
      <c r="O2351" s="268">
        <v>0</v>
      </c>
      <c r="P2351" s="190" t="s">
        <v>657</v>
      </c>
      <c r="Q2351" s="375"/>
    </row>
    <row r="2352" spans="1:17" ht="63.75">
      <c r="A2352" s="265">
        <v>16</v>
      </c>
      <c r="B2352" s="190"/>
      <c r="C2352" s="266" t="s">
        <v>7133</v>
      </c>
      <c r="D2352" s="267">
        <v>43924</v>
      </c>
      <c r="E2352" s="237" t="s">
        <v>5807</v>
      </c>
      <c r="F2352" s="237" t="s">
        <v>618</v>
      </c>
      <c r="G2352" s="237">
        <v>10685</v>
      </c>
      <c r="H2352" s="190"/>
      <c r="I2352" s="248" t="s">
        <v>6088</v>
      </c>
      <c r="J2352" s="190"/>
      <c r="K2352" s="190"/>
      <c r="L2352" s="190"/>
      <c r="M2352" s="190"/>
      <c r="N2352" s="268">
        <v>1430.66</v>
      </c>
      <c r="O2352" s="268">
        <v>0</v>
      </c>
      <c r="P2352" s="190" t="s">
        <v>657</v>
      </c>
      <c r="Q2352" s="375"/>
    </row>
    <row r="2353" spans="1:17" ht="76.5">
      <c r="A2353" s="265">
        <v>16</v>
      </c>
      <c r="B2353" s="190"/>
      <c r="C2353" s="266" t="s">
        <v>7133</v>
      </c>
      <c r="D2353" s="267">
        <v>43924</v>
      </c>
      <c r="E2353" s="237" t="s">
        <v>5808</v>
      </c>
      <c r="F2353" s="237" t="s">
        <v>618</v>
      </c>
      <c r="G2353" s="237">
        <v>10684</v>
      </c>
      <c r="H2353" s="190"/>
      <c r="I2353" s="248" t="s">
        <v>6089</v>
      </c>
      <c r="J2353" s="190"/>
      <c r="K2353" s="190"/>
      <c r="L2353" s="190"/>
      <c r="M2353" s="190"/>
      <c r="N2353" s="268">
        <v>1430.66</v>
      </c>
      <c r="O2353" s="268">
        <v>0</v>
      </c>
      <c r="P2353" s="190" t="s">
        <v>657</v>
      </c>
      <c r="Q2353" s="375"/>
    </row>
    <row r="2354" spans="1:17" ht="63.75">
      <c r="A2354" s="265">
        <v>16</v>
      </c>
      <c r="B2354" s="190"/>
      <c r="C2354" s="266" t="s">
        <v>7133</v>
      </c>
      <c r="D2354" s="267">
        <v>43924</v>
      </c>
      <c r="E2354" s="237" t="s">
        <v>5809</v>
      </c>
      <c r="F2354" s="237" t="s">
        <v>618</v>
      </c>
      <c r="G2354" s="237">
        <v>10675</v>
      </c>
      <c r="H2354" s="190"/>
      <c r="I2354" s="248" t="s">
        <v>6090</v>
      </c>
      <c r="J2354" s="190"/>
      <c r="K2354" s="190"/>
      <c r="L2354" s="190"/>
      <c r="M2354" s="190"/>
      <c r="N2354" s="268">
        <v>1098.6400000000001</v>
      </c>
      <c r="O2354" s="268">
        <v>0</v>
      </c>
      <c r="P2354" s="190" t="s">
        <v>657</v>
      </c>
      <c r="Q2354" s="375"/>
    </row>
    <row r="2355" spans="1:17" ht="63.75">
      <c r="A2355" s="265">
        <v>16</v>
      </c>
      <c r="B2355" s="190"/>
      <c r="C2355" s="266" t="s">
        <v>7133</v>
      </c>
      <c r="D2355" s="267">
        <v>43924</v>
      </c>
      <c r="E2355" s="237" t="s">
        <v>5810</v>
      </c>
      <c r="F2355" s="237" t="s">
        <v>618</v>
      </c>
      <c r="G2355" s="237">
        <v>10677</v>
      </c>
      <c r="H2355" s="190"/>
      <c r="I2355" s="248" t="s">
        <v>6091</v>
      </c>
      <c r="J2355" s="190"/>
      <c r="K2355" s="190"/>
      <c r="L2355" s="190"/>
      <c r="M2355" s="190"/>
      <c r="N2355" s="268">
        <v>742.12</v>
      </c>
      <c r="O2355" s="268">
        <v>0</v>
      </c>
      <c r="P2355" s="190" t="s">
        <v>657</v>
      </c>
      <c r="Q2355" s="375"/>
    </row>
    <row r="2356" spans="1:17" ht="76.5">
      <c r="A2356" s="265">
        <v>16</v>
      </c>
      <c r="B2356" s="190"/>
      <c r="C2356" s="266" t="s">
        <v>7133</v>
      </c>
      <c r="D2356" s="267">
        <v>43924</v>
      </c>
      <c r="E2356" s="237" t="s">
        <v>5811</v>
      </c>
      <c r="F2356" s="237" t="s">
        <v>618</v>
      </c>
      <c r="G2356" s="237">
        <v>10678</v>
      </c>
      <c r="H2356" s="190"/>
      <c r="I2356" s="248" t="s">
        <v>6092</v>
      </c>
      <c r="J2356" s="190"/>
      <c r="K2356" s="190"/>
      <c r="L2356" s="190"/>
      <c r="M2356" s="190"/>
      <c r="N2356" s="268">
        <v>1430.66</v>
      </c>
      <c r="O2356" s="268">
        <v>0</v>
      </c>
      <c r="P2356" s="190" t="s">
        <v>657</v>
      </c>
      <c r="Q2356" s="375"/>
    </row>
    <row r="2357" spans="1:17" ht="76.5">
      <c r="A2357" s="265">
        <v>16</v>
      </c>
      <c r="B2357" s="190"/>
      <c r="C2357" s="266" t="s">
        <v>7133</v>
      </c>
      <c r="D2357" s="267">
        <v>43924</v>
      </c>
      <c r="E2357" s="237" t="s">
        <v>5812</v>
      </c>
      <c r="F2357" s="237" t="s">
        <v>618</v>
      </c>
      <c r="G2357" s="237">
        <v>10679</v>
      </c>
      <c r="H2357" s="190"/>
      <c r="I2357" s="248" t="s">
        <v>6093</v>
      </c>
      <c r="J2357" s="190"/>
      <c r="K2357" s="190"/>
      <c r="L2357" s="190"/>
      <c r="M2357" s="190"/>
      <c r="N2357" s="268">
        <v>295.77999999999997</v>
      </c>
      <c r="O2357" s="268">
        <v>0</v>
      </c>
      <c r="P2357" s="190" t="s">
        <v>657</v>
      </c>
      <c r="Q2357" s="375"/>
    </row>
    <row r="2358" spans="1:17" ht="76.5">
      <c r="A2358" s="265">
        <v>16</v>
      </c>
      <c r="B2358" s="190"/>
      <c r="C2358" s="266" t="s">
        <v>7133</v>
      </c>
      <c r="D2358" s="267">
        <v>43924</v>
      </c>
      <c r="E2358" s="237" t="s">
        <v>5813</v>
      </c>
      <c r="F2358" s="237" t="s">
        <v>618</v>
      </c>
      <c r="G2358" s="237">
        <v>10682</v>
      </c>
      <c r="H2358" s="190"/>
      <c r="I2358" s="248" t="s">
        <v>6094</v>
      </c>
      <c r="J2358" s="190"/>
      <c r="K2358" s="190"/>
      <c r="L2358" s="190"/>
      <c r="M2358" s="190"/>
      <c r="N2358" s="268">
        <v>1144.52</v>
      </c>
      <c r="O2358" s="268">
        <v>0</v>
      </c>
      <c r="P2358" s="190" t="s">
        <v>657</v>
      </c>
      <c r="Q2358" s="375"/>
    </row>
    <row r="2359" spans="1:17" ht="76.5">
      <c r="A2359" s="265">
        <v>16</v>
      </c>
      <c r="B2359" s="190"/>
      <c r="C2359" s="266" t="s">
        <v>7133</v>
      </c>
      <c r="D2359" s="267">
        <v>43924</v>
      </c>
      <c r="E2359" s="237" t="s">
        <v>5814</v>
      </c>
      <c r="F2359" s="237" t="s">
        <v>618</v>
      </c>
      <c r="G2359" s="237">
        <v>10683</v>
      </c>
      <c r="H2359" s="190"/>
      <c r="I2359" s="248" t="s">
        <v>6095</v>
      </c>
      <c r="J2359" s="190"/>
      <c r="K2359" s="190"/>
      <c r="L2359" s="190"/>
      <c r="M2359" s="190"/>
      <c r="N2359" s="268">
        <v>1430.66</v>
      </c>
      <c r="O2359" s="268">
        <v>0</v>
      </c>
      <c r="P2359" s="190" t="s">
        <v>657</v>
      </c>
      <c r="Q2359" s="375"/>
    </row>
    <row r="2360" spans="1:17" ht="51">
      <c r="A2360" s="265">
        <v>86</v>
      </c>
      <c r="B2360" s="190"/>
      <c r="C2360" s="266" t="s">
        <v>56</v>
      </c>
      <c r="D2360" s="267">
        <v>43927</v>
      </c>
      <c r="E2360" s="237" t="s">
        <v>5815</v>
      </c>
      <c r="F2360" s="237" t="s">
        <v>658</v>
      </c>
      <c r="G2360" s="237">
        <v>1375859</v>
      </c>
      <c r="H2360" s="190"/>
      <c r="I2360" s="248" t="s">
        <v>6096</v>
      </c>
      <c r="J2360" s="190"/>
      <c r="K2360" s="190"/>
      <c r="L2360" s="190"/>
      <c r="M2360" s="190"/>
      <c r="N2360" s="268">
        <v>0</v>
      </c>
      <c r="O2360" s="268">
        <v>554645.63</v>
      </c>
      <c r="P2360" s="190" t="s">
        <v>657</v>
      </c>
      <c r="Q2360" s="375"/>
    </row>
    <row r="2361" spans="1:17" ht="51">
      <c r="A2361" s="265">
        <v>117</v>
      </c>
      <c r="B2361" s="190"/>
      <c r="C2361" s="266" t="s">
        <v>61</v>
      </c>
      <c r="D2361" s="267">
        <v>43927</v>
      </c>
      <c r="E2361" s="237" t="s">
        <v>5816</v>
      </c>
      <c r="F2361" s="237" t="s">
        <v>11</v>
      </c>
      <c r="G2361" s="237">
        <v>981687</v>
      </c>
      <c r="H2361" s="190"/>
      <c r="I2361" s="248" t="s">
        <v>6097</v>
      </c>
      <c r="J2361" s="190"/>
      <c r="K2361" s="190"/>
      <c r="L2361" s="190"/>
      <c r="M2361" s="190"/>
      <c r="N2361" s="268">
        <v>50</v>
      </c>
      <c r="O2361" s="268">
        <v>0</v>
      </c>
      <c r="P2361" s="190" t="s">
        <v>657</v>
      </c>
      <c r="Q2361" s="375"/>
    </row>
    <row r="2362" spans="1:17" ht="51">
      <c r="A2362" s="265" t="s">
        <v>554</v>
      </c>
      <c r="B2362" s="190"/>
      <c r="C2362" s="266" t="s">
        <v>726</v>
      </c>
      <c r="D2362" s="267">
        <v>43927</v>
      </c>
      <c r="E2362" s="237" t="s">
        <v>5817</v>
      </c>
      <c r="F2362" s="237" t="s">
        <v>11</v>
      </c>
      <c r="G2362" s="237">
        <v>13469</v>
      </c>
      <c r="H2362" s="190"/>
      <c r="I2362" s="248" t="s">
        <v>6098</v>
      </c>
      <c r="J2362" s="190"/>
      <c r="K2362" s="190"/>
      <c r="L2362" s="190"/>
      <c r="M2362" s="190"/>
      <c r="N2362" s="268">
        <v>273.83999999999997</v>
      </c>
      <c r="O2362" s="268">
        <v>0</v>
      </c>
      <c r="P2362" s="190" t="s">
        <v>657</v>
      </c>
      <c r="Q2362" s="375"/>
    </row>
    <row r="2363" spans="1:17" ht="63.75">
      <c r="A2363" s="265" t="s">
        <v>554</v>
      </c>
      <c r="B2363" s="190"/>
      <c r="C2363" s="266" t="s">
        <v>726</v>
      </c>
      <c r="D2363" s="267">
        <v>43927</v>
      </c>
      <c r="E2363" s="237" t="s">
        <v>5818</v>
      </c>
      <c r="F2363" s="237" t="s">
        <v>11</v>
      </c>
      <c r="G2363" s="237">
        <v>13443</v>
      </c>
      <c r="H2363" s="190"/>
      <c r="I2363" s="248" t="s">
        <v>6099</v>
      </c>
      <c r="J2363" s="190"/>
      <c r="K2363" s="190"/>
      <c r="L2363" s="190"/>
      <c r="M2363" s="190"/>
      <c r="N2363" s="268">
        <v>1615.38</v>
      </c>
      <c r="O2363" s="268">
        <v>0</v>
      </c>
      <c r="P2363" s="190" t="s">
        <v>657</v>
      </c>
      <c r="Q2363" s="375"/>
    </row>
    <row r="2364" spans="1:17" ht="63.75">
      <c r="A2364" s="265">
        <v>513</v>
      </c>
      <c r="B2364" s="190"/>
      <c r="C2364" s="266" t="s">
        <v>169</v>
      </c>
      <c r="D2364" s="267">
        <v>43927</v>
      </c>
      <c r="E2364" s="237" t="s">
        <v>5819</v>
      </c>
      <c r="F2364" s="237" t="s">
        <v>15</v>
      </c>
      <c r="G2364" s="237">
        <v>1305711</v>
      </c>
      <c r="H2364" s="190"/>
      <c r="I2364" s="248" t="s">
        <v>6100</v>
      </c>
      <c r="J2364" s="190"/>
      <c r="K2364" s="190"/>
      <c r="L2364" s="190"/>
      <c r="M2364" s="190"/>
      <c r="N2364" s="268">
        <v>50</v>
      </c>
      <c r="O2364" s="268">
        <v>0</v>
      </c>
      <c r="P2364" s="190" t="s">
        <v>657</v>
      </c>
      <c r="Q2364" s="375"/>
    </row>
    <row r="2365" spans="1:17" ht="76.5">
      <c r="A2365" s="265">
        <v>16</v>
      </c>
      <c r="B2365" s="190"/>
      <c r="C2365" s="266" t="s">
        <v>7133</v>
      </c>
      <c r="D2365" s="267">
        <v>43927</v>
      </c>
      <c r="E2365" s="237" t="s">
        <v>5820</v>
      </c>
      <c r="F2365" s="237" t="s">
        <v>13</v>
      </c>
      <c r="G2365" s="237">
        <v>981712</v>
      </c>
      <c r="H2365" s="190"/>
      <c r="I2365" s="248" t="s">
        <v>6101</v>
      </c>
      <c r="J2365" s="190"/>
      <c r="K2365" s="190"/>
      <c r="L2365" s="190"/>
      <c r="M2365" s="190"/>
      <c r="N2365" s="268">
        <v>37.51</v>
      </c>
      <c r="O2365" s="268">
        <v>0</v>
      </c>
      <c r="P2365" s="190" t="s">
        <v>657</v>
      </c>
      <c r="Q2365" s="375"/>
    </row>
    <row r="2366" spans="1:17" ht="76.5">
      <c r="A2366" s="265">
        <v>16</v>
      </c>
      <c r="B2366" s="190"/>
      <c r="C2366" s="266" t="s">
        <v>7133</v>
      </c>
      <c r="D2366" s="267">
        <v>43927</v>
      </c>
      <c r="E2366" s="237" t="s">
        <v>5821</v>
      </c>
      <c r="F2366" s="237" t="s">
        <v>11</v>
      </c>
      <c r="G2366" s="237">
        <v>981712</v>
      </c>
      <c r="H2366" s="190"/>
      <c r="I2366" s="248" t="s">
        <v>6102</v>
      </c>
      <c r="J2366" s="190"/>
      <c r="K2366" s="190"/>
      <c r="L2366" s="190"/>
      <c r="M2366" s="190"/>
      <c r="N2366" s="268">
        <v>50</v>
      </c>
      <c r="O2366" s="268">
        <v>0</v>
      </c>
      <c r="P2366" s="190" t="s">
        <v>657</v>
      </c>
      <c r="Q2366" s="375"/>
    </row>
    <row r="2367" spans="1:17" ht="89.25">
      <c r="A2367" s="265">
        <v>16</v>
      </c>
      <c r="B2367" s="190"/>
      <c r="C2367" s="266" t="s">
        <v>7133</v>
      </c>
      <c r="D2367" s="267">
        <v>43927</v>
      </c>
      <c r="E2367" s="237" t="s">
        <v>5822</v>
      </c>
      <c r="F2367" s="237" t="s">
        <v>11</v>
      </c>
      <c r="G2367" s="237">
        <v>981714</v>
      </c>
      <c r="H2367" s="190"/>
      <c r="I2367" s="248" t="s">
        <v>6103</v>
      </c>
      <c r="J2367" s="190"/>
      <c r="K2367" s="190"/>
      <c r="L2367" s="190"/>
      <c r="M2367" s="190"/>
      <c r="N2367" s="268">
        <v>50</v>
      </c>
      <c r="O2367" s="268">
        <v>0</v>
      </c>
      <c r="P2367" s="190" t="s">
        <v>657</v>
      </c>
      <c r="Q2367" s="375"/>
    </row>
    <row r="2368" spans="1:17" ht="89.25">
      <c r="A2368" s="265">
        <v>16</v>
      </c>
      <c r="B2368" s="190"/>
      <c r="C2368" s="266" t="s">
        <v>7133</v>
      </c>
      <c r="D2368" s="267">
        <v>43927</v>
      </c>
      <c r="E2368" s="237" t="s">
        <v>5823</v>
      </c>
      <c r="F2368" s="237" t="s">
        <v>11</v>
      </c>
      <c r="G2368" s="237">
        <v>981713</v>
      </c>
      <c r="H2368" s="190"/>
      <c r="I2368" s="248" t="s">
        <v>6104</v>
      </c>
      <c r="J2368" s="190"/>
      <c r="K2368" s="190"/>
      <c r="L2368" s="190"/>
      <c r="M2368" s="190"/>
      <c r="N2368" s="268">
        <v>50</v>
      </c>
      <c r="O2368" s="268">
        <v>0</v>
      </c>
      <c r="P2368" s="190" t="s">
        <v>657</v>
      </c>
      <c r="Q2368" s="375"/>
    </row>
    <row r="2369" spans="1:17" ht="76.5">
      <c r="A2369" s="265">
        <v>16</v>
      </c>
      <c r="B2369" s="190"/>
      <c r="C2369" s="266" t="s">
        <v>7133</v>
      </c>
      <c r="D2369" s="267">
        <v>43927</v>
      </c>
      <c r="E2369" s="237" t="s">
        <v>5824</v>
      </c>
      <c r="F2369" s="237" t="s">
        <v>13</v>
      </c>
      <c r="G2369" s="237">
        <v>981714</v>
      </c>
      <c r="H2369" s="190"/>
      <c r="I2369" s="248" t="s">
        <v>6105</v>
      </c>
      <c r="J2369" s="190"/>
      <c r="K2369" s="190"/>
      <c r="L2369" s="190"/>
      <c r="M2369" s="190"/>
      <c r="N2369" s="268">
        <v>187.71</v>
      </c>
      <c r="O2369" s="268">
        <v>0</v>
      </c>
      <c r="P2369" s="190" t="s">
        <v>657</v>
      </c>
      <c r="Q2369" s="375"/>
    </row>
    <row r="2370" spans="1:17" ht="76.5">
      <c r="A2370" s="265">
        <v>16</v>
      </c>
      <c r="B2370" s="190"/>
      <c r="C2370" s="266" t="s">
        <v>7133</v>
      </c>
      <c r="D2370" s="267">
        <v>43927</v>
      </c>
      <c r="E2370" s="237" t="s">
        <v>5825</v>
      </c>
      <c r="F2370" s="237" t="s">
        <v>13</v>
      </c>
      <c r="G2370" s="237">
        <v>981713</v>
      </c>
      <c r="H2370" s="190"/>
      <c r="I2370" s="248" t="s">
        <v>6106</v>
      </c>
      <c r="J2370" s="190"/>
      <c r="K2370" s="190"/>
      <c r="L2370" s="190"/>
      <c r="M2370" s="190"/>
      <c r="N2370" s="268">
        <v>75.099999999999994</v>
      </c>
      <c r="O2370" s="268">
        <v>0</v>
      </c>
      <c r="P2370" s="190" t="s">
        <v>657</v>
      </c>
      <c r="Q2370" s="375"/>
    </row>
    <row r="2371" spans="1:17" ht="51">
      <c r="A2371" s="265">
        <v>513</v>
      </c>
      <c r="B2371" s="190"/>
      <c r="C2371" s="266" t="s">
        <v>169</v>
      </c>
      <c r="D2371" s="267">
        <v>43928</v>
      </c>
      <c r="E2371" s="237" t="s">
        <v>5826</v>
      </c>
      <c r="F2371" s="237" t="s">
        <v>15</v>
      </c>
      <c r="G2371" s="237">
        <v>1306074</v>
      </c>
      <c r="H2371" s="190"/>
      <c r="I2371" s="248" t="s">
        <v>6107</v>
      </c>
      <c r="J2371" s="190"/>
      <c r="K2371" s="190"/>
      <c r="L2371" s="190"/>
      <c r="M2371" s="190"/>
      <c r="N2371" s="268">
        <v>50</v>
      </c>
      <c r="O2371" s="268">
        <v>0</v>
      </c>
      <c r="P2371" s="190" t="s">
        <v>657</v>
      </c>
      <c r="Q2371" s="375"/>
    </row>
    <row r="2372" spans="1:17" ht="63.75">
      <c r="A2372" s="265">
        <v>16</v>
      </c>
      <c r="B2372" s="190"/>
      <c r="C2372" s="266" t="s">
        <v>7133</v>
      </c>
      <c r="D2372" s="267">
        <v>43928</v>
      </c>
      <c r="E2372" s="237" t="s">
        <v>5827</v>
      </c>
      <c r="F2372" s="237" t="s">
        <v>618</v>
      </c>
      <c r="G2372" s="237">
        <v>10700</v>
      </c>
      <c r="H2372" s="190"/>
      <c r="I2372" s="248" t="s">
        <v>6108</v>
      </c>
      <c r="J2372" s="190"/>
      <c r="K2372" s="190"/>
      <c r="L2372" s="190"/>
      <c r="M2372" s="190"/>
      <c r="N2372" s="268">
        <v>1037.25</v>
      </c>
      <c r="O2372" s="268">
        <v>0</v>
      </c>
      <c r="P2372" s="190" t="s">
        <v>657</v>
      </c>
      <c r="Q2372" s="375"/>
    </row>
    <row r="2373" spans="1:17" ht="51">
      <c r="A2373" s="265">
        <v>117</v>
      </c>
      <c r="B2373" s="190"/>
      <c r="C2373" s="266" t="s">
        <v>61</v>
      </c>
      <c r="D2373" s="267">
        <v>43929</v>
      </c>
      <c r="E2373" s="237" t="s">
        <v>5828</v>
      </c>
      <c r="F2373" s="237" t="s">
        <v>11</v>
      </c>
      <c r="G2373" s="237">
        <v>981756</v>
      </c>
      <c r="H2373" s="190"/>
      <c r="I2373" s="248" t="s">
        <v>6109</v>
      </c>
      <c r="J2373" s="190"/>
      <c r="K2373" s="190"/>
      <c r="L2373" s="190"/>
      <c r="M2373" s="190"/>
      <c r="N2373" s="268">
        <v>50</v>
      </c>
      <c r="O2373" s="268">
        <v>0</v>
      </c>
      <c r="P2373" s="190" t="s">
        <v>657</v>
      </c>
      <c r="Q2373" s="375"/>
    </row>
    <row r="2374" spans="1:17" ht="51">
      <c r="A2374" s="265">
        <v>117</v>
      </c>
      <c r="B2374" s="190"/>
      <c r="C2374" s="266" t="s">
        <v>61</v>
      </c>
      <c r="D2374" s="267">
        <v>43929</v>
      </c>
      <c r="E2374" s="237" t="s">
        <v>5830</v>
      </c>
      <c r="F2374" s="237" t="s">
        <v>11</v>
      </c>
      <c r="G2374" s="237">
        <v>981779</v>
      </c>
      <c r="H2374" s="190"/>
      <c r="I2374" s="248" t="s">
        <v>6111</v>
      </c>
      <c r="J2374" s="190"/>
      <c r="K2374" s="190"/>
      <c r="L2374" s="190"/>
      <c r="M2374" s="190"/>
      <c r="N2374" s="268">
        <v>50</v>
      </c>
      <c r="O2374" s="268">
        <v>0</v>
      </c>
      <c r="P2374" s="190" t="s">
        <v>657</v>
      </c>
      <c r="Q2374" s="375"/>
    </row>
    <row r="2375" spans="1:17" ht="63.75">
      <c r="A2375" s="265">
        <v>16</v>
      </c>
      <c r="B2375" s="190"/>
      <c r="C2375" s="266" t="s">
        <v>7133</v>
      </c>
      <c r="D2375" s="267">
        <v>43929</v>
      </c>
      <c r="E2375" s="237" t="s">
        <v>5831</v>
      </c>
      <c r="F2375" s="237" t="s">
        <v>618</v>
      </c>
      <c r="G2375" s="237">
        <v>10704</v>
      </c>
      <c r="H2375" s="190"/>
      <c r="I2375" s="248" t="s">
        <v>6112</v>
      </c>
      <c r="J2375" s="190"/>
      <c r="K2375" s="190"/>
      <c r="L2375" s="190"/>
      <c r="M2375" s="190"/>
      <c r="N2375" s="268">
        <v>83.22</v>
      </c>
      <c r="O2375" s="268">
        <v>0</v>
      </c>
      <c r="P2375" s="190" t="s">
        <v>657</v>
      </c>
      <c r="Q2375" s="375"/>
    </row>
    <row r="2376" spans="1:17" ht="51">
      <c r="A2376" s="265">
        <v>513</v>
      </c>
      <c r="B2376" s="190"/>
      <c r="C2376" s="266" t="s">
        <v>169</v>
      </c>
      <c r="D2376" s="267">
        <v>43929</v>
      </c>
      <c r="E2376" s="237" t="s">
        <v>5832</v>
      </c>
      <c r="F2376" s="237" t="s">
        <v>15</v>
      </c>
      <c r="G2376" s="237">
        <v>1306415</v>
      </c>
      <c r="H2376" s="190"/>
      <c r="I2376" s="248" t="s">
        <v>6113</v>
      </c>
      <c r="J2376" s="190"/>
      <c r="K2376" s="190"/>
      <c r="L2376" s="190"/>
      <c r="M2376" s="190"/>
      <c r="N2376" s="268">
        <v>50</v>
      </c>
      <c r="O2376" s="268">
        <v>0</v>
      </c>
      <c r="P2376" s="190" t="s">
        <v>657</v>
      </c>
      <c r="Q2376" s="375"/>
    </row>
    <row r="2377" spans="1:17" ht="51">
      <c r="A2377" s="265">
        <v>513</v>
      </c>
      <c r="B2377" s="190"/>
      <c r="C2377" s="266" t="s">
        <v>169</v>
      </c>
      <c r="D2377" s="267">
        <v>43929</v>
      </c>
      <c r="E2377" s="237" t="s">
        <v>5833</v>
      </c>
      <c r="F2377" s="237" t="s">
        <v>15</v>
      </c>
      <c r="G2377" s="237">
        <v>1306417</v>
      </c>
      <c r="H2377" s="190"/>
      <c r="I2377" s="248" t="s">
        <v>6114</v>
      </c>
      <c r="J2377" s="190"/>
      <c r="K2377" s="190"/>
      <c r="L2377" s="190"/>
      <c r="M2377" s="190"/>
      <c r="N2377" s="268">
        <v>50</v>
      </c>
      <c r="O2377" s="268">
        <v>0</v>
      </c>
      <c r="P2377" s="190" t="s">
        <v>657</v>
      </c>
      <c r="Q2377" s="375"/>
    </row>
    <row r="2378" spans="1:17" ht="51">
      <c r="A2378" s="265">
        <v>117</v>
      </c>
      <c r="B2378" s="190"/>
      <c r="C2378" s="266" t="s">
        <v>61</v>
      </c>
      <c r="D2378" s="267">
        <v>43929</v>
      </c>
      <c r="E2378" s="237" t="s">
        <v>5834</v>
      </c>
      <c r="F2378" s="237" t="s">
        <v>11</v>
      </c>
      <c r="G2378" s="237">
        <v>981778</v>
      </c>
      <c r="H2378" s="190"/>
      <c r="I2378" s="248" t="s">
        <v>6115</v>
      </c>
      <c r="J2378" s="190"/>
      <c r="K2378" s="190"/>
      <c r="L2378" s="190"/>
      <c r="M2378" s="190"/>
      <c r="N2378" s="268">
        <v>50</v>
      </c>
      <c r="O2378" s="268">
        <v>0</v>
      </c>
      <c r="P2378" s="190" t="s">
        <v>657</v>
      </c>
      <c r="Q2378" s="375"/>
    </row>
    <row r="2379" spans="1:17" ht="63.75">
      <c r="A2379" s="265">
        <v>16</v>
      </c>
      <c r="B2379" s="190"/>
      <c r="C2379" s="266" t="s">
        <v>7133</v>
      </c>
      <c r="D2379" s="267">
        <v>43929</v>
      </c>
      <c r="E2379" s="237" t="s">
        <v>5835</v>
      </c>
      <c r="F2379" s="237" t="s">
        <v>618</v>
      </c>
      <c r="G2379" s="237">
        <v>10703</v>
      </c>
      <c r="H2379" s="190"/>
      <c r="I2379" s="248" t="s">
        <v>6116</v>
      </c>
      <c r="J2379" s="190"/>
      <c r="K2379" s="190"/>
      <c r="L2379" s="190"/>
      <c r="M2379" s="190"/>
      <c r="N2379" s="268">
        <v>145.5</v>
      </c>
      <c r="O2379" s="268">
        <v>0</v>
      </c>
      <c r="P2379" s="190" t="s">
        <v>657</v>
      </c>
      <c r="Q2379" s="375"/>
    </row>
    <row r="2380" spans="1:17" ht="51">
      <c r="A2380" s="265">
        <v>513</v>
      </c>
      <c r="B2380" s="190"/>
      <c r="C2380" s="266" t="s">
        <v>169</v>
      </c>
      <c r="D2380" s="267">
        <v>43929</v>
      </c>
      <c r="E2380" s="237" t="s">
        <v>5836</v>
      </c>
      <c r="F2380" s="237" t="s">
        <v>15</v>
      </c>
      <c r="G2380" s="237">
        <v>1306428</v>
      </c>
      <c r="H2380" s="190"/>
      <c r="I2380" s="248" t="s">
        <v>6117</v>
      </c>
      <c r="J2380" s="190"/>
      <c r="K2380" s="190"/>
      <c r="L2380" s="190"/>
      <c r="M2380" s="190"/>
      <c r="N2380" s="268">
        <v>50</v>
      </c>
      <c r="O2380" s="268">
        <v>0</v>
      </c>
      <c r="P2380" s="190" t="s">
        <v>657</v>
      </c>
      <c r="Q2380" s="375"/>
    </row>
    <row r="2381" spans="1:17" ht="51">
      <c r="A2381" s="265">
        <v>117</v>
      </c>
      <c r="B2381" s="190"/>
      <c r="C2381" s="266" t="s">
        <v>61</v>
      </c>
      <c r="D2381" s="267">
        <v>43930</v>
      </c>
      <c r="E2381" s="237" t="s">
        <v>5837</v>
      </c>
      <c r="F2381" s="237" t="s">
        <v>11</v>
      </c>
      <c r="G2381" s="237">
        <v>981892</v>
      </c>
      <c r="H2381" s="190"/>
      <c r="I2381" s="248" t="s">
        <v>6118</v>
      </c>
      <c r="J2381" s="190"/>
      <c r="K2381" s="190"/>
      <c r="L2381" s="190"/>
      <c r="M2381" s="190"/>
      <c r="N2381" s="268">
        <v>50</v>
      </c>
      <c r="O2381" s="268">
        <v>0</v>
      </c>
      <c r="P2381" s="190" t="s">
        <v>657</v>
      </c>
      <c r="Q2381" s="375"/>
    </row>
    <row r="2382" spans="1:17" ht="51">
      <c r="A2382" s="265">
        <v>117</v>
      </c>
      <c r="B2382" s="190"/>
      <c r="C2382" s="266" t="s">
        <v>61</v>
      </c>
      <c r="D2382" s="267">
        <v>43930</v>
      </c>
      <c r="E2382" s="237" t="s">
        <v>5838</v>
      </c>
      <c r="F2382" s="237" t="s">
        <v>11</v>
      </c>
      <c r="G2382" s="237">
        <v>981895</v>
      </c>
      <c r="H2382" s="190"/>
      <c r="I2382" s="248" t="s">
        <v>6119</v>
      </c>
      <c r="J2382" s="190"/>
      <c r="K2382" s="190"/>
      <c r="L2382" s="190"/>
      <c r="M2382" s="190"/>
      <c r="N2382" s="268">
        <v>50</v>
      </c>
      <c r="O2382" s="268">
        <v>0</v>
      </c>
      <c r="P2382" s="190" t="s">
        <v>657</v>
      </c>
      <c r="Q2382" s="375"/>
    </row>
    <row r="2383" spans="1:17" ht="63.75">
      <c r="A2383" s="265">
        <v>513</v>
      </c>
      <c r="B2383" s="190"/>
      <c r="C2383" s="266" t="s">
        <v>169</v>
      </c>
      <c r="D2383" s="267">
        <v>43930</v>
      </c>
      <c r="E2383" s="237" t="s">
        <v>5839</v>
      </c>
      <c r="F2383" s="237" t="s">
        <v>15</v>
      </c>
      <c r="G2383" s="237">
        <v>1306807</v>
      </c>
      <c r="H2383" s="190"/>
      <c r="I2383" s="248" t="s">
        <v>6120</v>
      </c>
      <c r="J2383" s="190"/>
      <c r="K2383" s="190"/>
      <c r="L2383" s="190"/>
      <c r="M2383" s="190"/>
      <c r="N2383" s="268">
        <v>50</v>
      </c>
      <c r="O2383" s="268">
        <v>0</v>
      </c>
      <c r="P2383" s="190" t="s">
        <v>657</v>
      </c>
      <c r="Q2383" s="375"/>
    </row>
    <row r="2384" spans="1:17" ht="63.75">
      <c r="A2384" s="265">
        <v>513</v>
      </c>
      <c r="B2384" s="190"/>
      <c r="C2384" s="266" t="s">
        <v>169</v>
      </c>
      <c r="D2384" s="267">
        <v>43930</v>
      </c>
      <c r="E2384" s="237" t="s">
        <v>5840</v>
      </c>
      <c r="F2384" s="237" t="s">
        <v>15</v>
      </c>
      <c r="G2384" s="237">
        <v>1306809</v>
      </c>
      <c r="H2384" s="190"/>
      <c r="I2384" s="248" t="s">
        <v>6121</v>
      </c>
      <c r="J2384" s="190"/>
      <c r="K2384" s="190"/>
      <c r="L2384" s="190"/>
      <c r="M2384" s="190"/>
      <c r="N2384" s="268">
        <v>50</v>
      </c>
      <c r="O2384" s="268">
        <v>0</v>
      </c>
      <c r="P2384" s="190" t="s">
        <v>657</v>
      </c>
      <c r="Q2384" s="375"/>
    </row>
    <row r="2385" spans="1:17" ht="51">
      <c r="A2385" s="265">
        <v>513</v>
      </c>
      <c r="B2385" s="190"/>
      <c r="C2385" s="266" t="s">
        <v>169</v>
      </c>
      <c r="D2385" s="267">
        <v>43930</v>
      </c>
      <c r="E2385" s="237" t="s">
        <v>5841</v>
      </c>
      <c r="F2385" s="237" t="s">
        <v>15</v>
      </c>
      <c r="G2385" s="237">
        <v>1306811</v>
      </c>
      <c r="H2385" s="190"/>
      <c r="I2385" s="248" t="s">
        <v>6122</v>
      </c>
      <c r="J2385" s="190"/>
      <c r="K2385" s="190"/>
      <c r="L2385" s="190"/>
      <c r="M2385" s="190"/>
      <c r="N2385" s="268">
        <v>50</v>
      </c>
      <c r="O2385" s="268">
        <v>0</v>
      </c>
      <c r="P2385" s="190" t="s">
        <v>657</v>
      </c>
      <c r="Q2385" s="375"/>
    </row>
    <row r="2386" spans="1:17" ht="89.25">
      <c r="A2386" s="265">
        <v>47</v>
      </c>
      <c r="B2386" s="190"/>
      <c r="C2386" s="266" t="s">
        <v>49</v>
      </c>
      <c r="D2386" s="267">
        <v>43930</v>
      </c>
      <c r="E2386" s="237" t="s">
        <v>5842</v>
      </c>
      <c r="F2386" s="237" t="s">
        <v>11</v>
      </c>
      <c r="G2386" s="237">
        <v>981933</v>
      </c>
      <c r="H2386" s="190"/>
      <c r="I2386" s="248" t="s">
        <v>6123</v>
      </c>
      <c r="J2386" s="190"/>
      <c r="K2386" s="190"/>
      <c r="L2386" s="190"/>
      <c r="M2386" s="190"/>
      <c r="N2386" s="268">
        <v>17819.25</v>
      </c>
      <c r="O2386" s="268">
        <v>0</v>
      </c>
      <c r="P2386" s="190" t="s">
        <v>657</v>
      </c>
      <c r="Q2386" s="375"/>
    </row>
    <row r="2387" spans="1:17" ht="89.25">
      <c r="A2387" s="265" t="s">
        <v>553</v>
      </c>
      <c r="B2387" s="190"/>
      <c r="C2387" s="266" t="s">
        <v>605</v>
      </c>
      <c r="D2387" s="267">
        <v>43930</v>
      </c>
      <c r="E2387" s="237" t="s">
        <v>5843</v>
      </c>
      <c r="F2387" s="237" t="s">
        <v>6</v>
      </c>
      <c r="G2387" s="237">
        <v>981949</v>
      </c>
      <c r="H2387" s="190"/>
      <c r="I2387" s="248" t="s">
        <v>6124</v>
      </c>
      <c r="J2387" s="190"/>
      <c r="K2387" s="190"/>
      <c r="L2387" s="190"/>
      <c r="M2387" s="190"/>
      <c r="N2387" s="268">
        <v>0</v>
      </c>
      <c r="O2387" s="268">
        <v>2936.93</v>
      </c>
      <c r="P2387" s="190" t="s">
        <v>657</v>
      </c>
      <c r="Q2387" s="375"/>
    </row>
    <row r="2388" spans="1:17" ht="89.25">
      <c r="A2388" s="265" t="s">
        <v>553</v>
      </c>
      <c r="B2388" s="190"/>
      <c r="C2388" s="266" t="s">
        <v>605</v>
      </c>
      <c r="D2388" s="267">
        <v>43930</v>
      </c>
      <c r="E2388" s="237" t="s">
        <v>5844</v>
      </c>
      <c r="F2388" s="237" t="s">
        <v>6</v>
      </c>
      <c r="G2388" s="237">
        <v>981949</v>
      </c>
      <c r="H2388" s="190"/>
      <c r="I2388" s="248" t="s">
        <v>6125</v>
      </c>
      <c r="J2388" s="190"/>
      <c r="K2388" s="190"/>
      <c r="L2388" s="190"/>
      <c r="M2388" s="190"/>
      <c r="N2388" s="268">
        <v>0</v>
      </c>
      <c r="O2388" s="268">
        <v>5025.45</v>
      </c>
      <c r="P2388" s="190" t="s">
        <v>657</v>
      </c>
      <c r="Q2388" s="375"/>
    </row>
    <row r="2389" spans="1:17" ht="51">
      <c r="A2389" s="265">
        <v>513</v>
      </c>
      <c r="B2389" s="190"/>
      <c r="C2389" s="266" t="s">
        <v>169</v>
      </c>
      <c r="D2389" s="267">
        <v>43934</v>
      </c>
      <c r="E2389" s="237" t="s">
        <v>5846</v>
      </c>
      <c r="F2389" s="237" t="s">
        <v>15</v>
      </c>
      <c r="G2389" s="237">
        <v>1307259</v>
      </c>
      <c r="H2389" s="190"/>
      <c r="I2389" s="248" t="s">
        <v>6127</v>
      </c>
      <c r="J2389" s="190"/>
      <c r="K2389" s="190"/>
      <c r="L2389" s="190"/>
      <c r="M2389" s="190"/>
      <c r="N2389" s="268">
        <v>50</v>
      </c>
      <c r="O2389" s="268">
        <v>0</v>
      </c>
      <c r="P2389" s="190" t="s">
        <v>657</v>
      </c>
      <c r="Q2389" s="375"/>
    </row>
    <row r="2390" spans="1:17" ht="51">
      <c r="A2390" s="265">
        <v>513</v>
      </c>
      <c r="B2390" s="190"/>
      <c r="C2390" s="266" t="s">
        <v>169</v>
      </c>
      <c r="D2390" s="267">
        <v>43934</v>
      </c>
      <c r="E2390" s="237" t="s">
        <v>5847</v>
      </c>
      <c r="F2390" s="237" t="s">
        <v>15</v>
      </c>
      <c r="G2390" s="237">
        <v>1307261</v>
      </c>
      <c r="H2390" s="190"/>
      <c r="I2390" s="248" t="s">
        <v>6128</v>
      </c>
      <c r="J2390" s="190"/>
      <c r="K2390" s="190"/>
      <c r="L2390" s="190"/>
      <c r="M2390" s="190"/>
      <c r="N2390" s="268">
        <v>50</v>
      </c>
      <c r="O2390" s="268">
        <v>0</v>
      </c>
      <c r="P2390" s="190" t="s">
        <v>657</v>
      </c>
      <c r="Q2390" s="375"/>
    </row>
    <row r="2391" spans="1:17" ht="51">
      <c r="A2391" s="265">
        <v>513</v>
      </c>
      <c r="B2391" s="190"/>
      <c r="C2391" s="266" t="s">
        <v>169</v>
      </c>
      <c r="D2391" s="267">
        <v>43934</v>
      </c>
      <c r="E2391" s="237" t="s">
        <v>5848</v>
      </c>
      <c r="F2391" s="237" t="s">
        <v>15</v>
      </c>
      <c r="G2391" s="237">
        <v>1307263</v>
      </c>
      <c r="H2391" s="190"/>
      <c r="I2391" s="248" t="s">
        <v>6129</v>
      </c>
      <c r="J2391" s="190"/>
      <c r="K2391" s="190"/>
      <c r="L2391" s="190"/>
      <c r="M2391" s="190"/>
      <c r="N2391" s="268">
        <v>50</v>
      </c>
      <c r="O2391" s="268">
        <v>0</v>
      </c>
      <c r="P2391" s="190" t="s">
        <v>657</v>
      </c>
      <c r="Q2391" s="375"/>
    </row>
    <row r="2392" spans="1:17" ht="51">
      <c r="A2392" s="265">
        <v>513</v>
      </c>
      <c r="B2392" s="190"/>
      <c r="C2392" s="266" t="s">
        <v>169</v>
      </c>
      <c r="D2392" s="267">
        <v>43934</v>
      </c>
      <c r="E2392" s="237" t="s">
        <v>5849</v>
      </c>
      <c r="F2392" s="237" t="s">
        <v>15</v>
      </c>
      <c r="G2392" s="237">
        <v>1307265</v>
      </c>
      <c r="H2392" s="190"/>
      <c r="I2392" s="248" t="s">
        <v>6130</v>
      </c>
      <c r="J2392" s="190"/>
      <c r="K2392" s="190"/>
      <c r="L2392" s="190"/>
      <c r="M2392" s="190"/>
      <c r="N2392" s="268">
        <v>50</v>
      </c>
      <c r="O2392" s="268">
        <v>0</v>
      </c>
      <c r="P2392" s="190" t="s">
        <v>657</v>
      </c>
      <c r="Q2392" s="375"/>
    </row>
    <row r="2393" spans="1:17" ht="51">
      <c r="A2393" s="265">
        <v>119</v>
      </c>
      <c r="B2393" s="190"/>
      <c r="C2393" s="266" t="s">
        <v>62</v>
      </c>
      <c r="D2393" s="267">
        <v>43934</v>
      </c>
      <c r="E2393" s="237" t="s">
        <v>5850</v>
      </c>
      <c r="F2393" s="237" t="s">
        <v>11</v>
      </c>
      <c r="G2393" s="237">
        <v>982103</v>
      </c>
      <c r="H2393" s="190"/>
      <c r="I2393" s="248" t="s">
        <v>6131</v>
      </c>
      <c r="J2393" s="190"/>
      <c r="K2393" s="190"/>
      <c r="L2393" s="190"/>
      <c r="M2393" s="190"/>
      <c r="N2393" s="268">
        <v>50</v>
      </c>
      <c r="O2393" s="268">
        <v>0</v>
      </c>
      <c r="P2393" s="190" t="s">
        <v>657</v>
      </c>
      <c r="Q2393" s="375"/>
    </row>
    <row r="2394" spans="1:17" ht="51">
      <c r="A2394" s="265">
        <v>513</v>
      </c>
      <c r="B2394" s="190"/>
      <c r="C2394" s="266" t="s">
        <v>169</v>
      </c>
      <c r="D2394" s="267">
        <v>43934</v>
      </c>
      <c r="E2394" s="237" t="s">
        <v>5851</v>
      </c>
      <c r="F2394" s="237" t="s">
        <v>11</v>
      </c>
      <c r="G2394" s="237">
        <v>982111</v>
      </c>
      <c r="H2394" s="190"/>
      <c r="I2394" s="248" t="s">
        <v>6132</v>
      </c>
      <c r="J2394" s="190"/>
      <c r="K2394" s="190"/>
      <c r="L2394" s="190"/>
      <c r="M2394" s="190"/>
      <c r="N2394" s="268">
        <v>50</v>
      </c>
      <c r="O2394" s="268">
        <v>0</v>
      </c>
      <c r="P2394" s="190" t="s">
        <v>657</v>
      </c>
      <c r="Q2394" s="375"/>
    </row>
    <row r="2395" spans="1:17" ht="51">
      <c r="A2395" s="265">
        <v>513</v>
      </c>
      <c r="B2395" s="190"/>
      <c r="C2395" s="266" t="s">
        <v>169</v>
      </c>
      <c r="D2395" s="267">
        <v>43934</v>
      </c>
      <c r="E2395" s="237" t="s">
        <v>5852</v>
      </c>
      <c r="F2395" s="237" t="s">
        <v>15</v>
      </c>
      <c r="G2395" s="237">
        <v>1307286</v>
      </c>
      <c r="H2395" s="190"/>
      <c r="I2395" s="248" t="s">
        <v>6133</v>
      </c>
      <c r="J2395" s="190"/>
      <c r="K2395" s="190"/>
      <c r="L2395" s="190"/>
      <c r="M2395" s="190"/>
      <c r="N2395" s="268">
        <v>50</v>
      </c>
      <c r="O2395" s="268">
        <v>0</v>
      </c>
      <c r="P2395" s="190" t="s">
        <v>657</v>
      </c>
      <c r="Q2395" s="375"/>
    </row>
    <row r="2396" spans="1:17" ht="51">
      <c r="A2396" s="265">
        <v>513</v>
      </c>
      <c r="B2396" s="190"/>
      <c r="C2396" s="266" t="s">
        <v>169</v>
      </c>
      <c r="D2396" s="267">
        <v>43934</v>
      </c>
      <c r="E2396" s="237" t="s">
        <v>5853</v>
      </c>
      <c r="F2396" s="237" t="s">
        <v>15</v>
      </c>
      <c r="G2396" s="237">
        <v>1307288</v>
      </c>
      <c r="H2396" s="190"/>
      <c r="I2396" s="248" t="s">
        <v>6134</v>
      </c>
      <c r="J2396" s="190"/>
      <c r="K2396" s="190"/>
      <c r="L2396" s="190"/>
      <c r="M2396" s="190"/>
      <c r="N2396" s="268">
        <v>50</v>
      </c>
      <c r="O2396" s="268">
        <v>0</v>
      </c>
      <c r="P2396" s="190" t="s">
        <v>657</v>
      </c>
      <c r="Q2396" s="375"/>
    </row>
    <row r="2397" spans="1:17" ht="51">
      <c r="A2397" s="265">
        <v>513</v>
      </c>
      <c r="B2397" s="190"/>
      <c r="C2397" s="266" t="s">
        <v>169</v>
      </c>
      <c r="D2397" s="267">
        <v>43934</v>
      </c>
      <c r="E2397" s="237" t="s">
        <v>5854</v>
      </c>
      <c r="F2397" s="237" t="s">
        <v>15</v>
      </c>
      <c r="G2397" s="237">
        <v>1307290</v>
      </c>
      <c r="H2397" s="190"/>
      <c r="I2397" s="248" t="s">
        <v>6135</v>
      </c>
      <c r="J2397" s="190"/>
      <c r="K2397" s="190"/>
      <c r="L2397" s="190"/>
      <c r="M2397" s="190"/>
      <c r="N2397" s="268">
        <v>50</v>
      </c>
      <c r="O2397" s="268">
        <v>0</v>
      </c>
      <c r="P2397" s="190" t="s">
        <v>657</v>
      </c>
      <c r="Q2397" s="375"/>
    </row>
    <row r="2398" spans="1:17" ht="51">
      <c r="A2398" s="265">
        <v>117</v>
      </c>
      <c r="B2398" s="190"/>
      <c r="C2398" s="266" t="s">
        <v>61</v>
      </c>
      <c r="D2398" s="267">
        <v>43935</v>
      </c>
      <c r="E2398" s="237" t="s">
        <v>5855</v>
      </c>
      <c r="F2398" s="237" t="s">
        <v>11</v>
      </c>
      <c r="G2398" s="237">
        <v>982127</v>
      </c>
      <c r="H2398" s="190"/>
      <c r="I2398" s="248" t="s">
        <v>6136</v>
      </c>
      <c r="J2398" s="190"/>
      <c r="K2398" s="190"/>
      <c r="L2398" s="190"/>
      <c r="M2398" s="190"/>
      <c r="N2398" s="268">
        <v>50</v>
      </c>
      <c r="O2398" s="268">
        <v>0</v>
      </c>
      <c r="P2398" s="190" t="s">
        <v>657</v>
      </c>
      <c r="Q2398" s="375"/>
    </row>
    <row r="2399" spans="1:17" ht="51">
      <c r="A2399" s="265">
        <v>513</v>
      </c>
      <c r="B2399" s="190"/>
      <c r="C2399" s="266" t="s">
        <v>169</v>
      </c>
      <c r="D2399" s="267">
        <v>43935</v>
      </c>
      <c r="E2399" s="237" t="s">
        <v>5856</v>
      </c>
      <c r="F2399" s="237" t="s">
        <v>15</v>
      </c>
      <c r="G2399" s="237">
        <v>1307649</v>
      </c>
      <c r="H2399" s="190"/>
      <c r="I2399" s="248" t="s">
        <v>6137</v>
      </c>
      <c r="J2399" s="190"/>
      <c r="K2399" s="190"/>
      <c r="L2399" s="190"/>
      <c r="M2399" s="190"/>
      <c r="N2399" s="268">
        <v>50</v>
      </c>
      <c r="O2399" s="268">
        <v>0</v>
      </c>
      <c r="P2399" s="190" t="s">
        <v>657</v>
      </c>
      <c r="Q2399" s="375"/>
    </row>
    <row r="2400" spans="1:17" ht="51">
      <c r="A2400" s="265">
        <v>117</v>
      </c>
      <c r="B2400" s="190"/>
      <c r="C2400" s="266" t="s">
        <v>61</v>
      </c>
      <c r="D2400" s="267">
        <v>43935</v>
      </c>
      <c r="E2400" s="237" t="s">
        <v>5857</v>
      </c>
      <c r="F2400" s="237" t="s">
        <v>11</v>
      </c>
      <c r="G2400" s="237">
        <v>982146</v>
      </c>
      <c r="H2400" s="190"/>
      <c r="I2400" s="248" t="s">
        <v>6138</v>
      </c>
      <c r="J2400" s="190"/>
      <c r="K2400" s="190"/>
      <c r="L2400" s="190"/>
      <c r="M2400" s="190"/>
      <c r="N2400" s="268">
        <v>50</v>
      </c>
      <c r="O2400" s="268">
        <v>0</v>
      </c>
      <c r="P2400" s="190" t="s">
        <v>657</v>
      </c>
      <c r="Q2400" s="375"/>
    </row>
    <row r="2401" spans="1:17" ht="51">
      <c r="A2401" s="265">
        <v>513</v>
      </c>
      <c r="B2401" s="190"/>
      <c r="C2401" s="266" t="s">
        <v>169</v>
      </c>
      <c r="D2401" s="267">
        <v>43935</v>
      </c>
      <c r="E2401" s="237" t="s">
        <v>5858</v>
      </c>
      <c r="F2401" s="237" t="s">
        <v>15</v>
      </c>
      <c r="G2401" s="237">
        <v>1307724</v>
      </c>
      <c r="H2401" s="190"/>
      <c r="I2401" s="248" t="s">
        <v>6139</v>
      </c>
      <c r="J2401" s="190"/>
      <c r="K2401" s="190"/>
      <c r="L2401" s="190"/>
      <c r="M2401" s="190"/>
      <c r="N2401" s="268">
        <v>50</v>
      </c>
      <c r="O2401" s="268">
        <v>0</v>
      </c>
      <c r="P2401" s="190" t="s">
        <v>657</v>
      </c>
      <c r="Q2401" s="375"/>
    </row>
    <row r="2402" spans="1:17" ht="51">
      <c r="A2402" s="265">
        <v>291</v>
      </c>
      <c r="B2402" s="190"/>
      <c r="C2402" s="266" t="s">
        <v>128</v>
      </c>
      <c r="D2402" s="267">
        <v>43935</v>
      </c>
      <c r="E2402" s="237" t="s">
        <v>5859</v>
      </c>
      <c r="F2402" s="237" t="s">
        <v>13</v>
      </c>
      <c r="G2402" s="237">
        <v>982151</v>
      </c>
      <c r="H2402" s="190"/>
      <c r="I2402" s="248" t="s">
        <v>6140</v>
      </c>
      <c r="J2402" s="190"/>
      <c r="K2402" s="190"/>
      <c r="L2402" s="190"/>
      <c r="M2402" s="190"/>
      <c r="N2402" s="268">
        <v>20098589.25</v>
      </c>
      <c r="O2402" s="268">
        <v>0</v>
      </c>
      <c r="P2402" s="190" t="s">
        <v>657</v>
      </c>
      <c r="Q2402" s="375"/>
    </row>
    <row r="2403" spans="1:17" ht="63.75">
      <c r="A2403" s="265">
        <v>291</v>
      </c>
      <c r="B2403" s="190"/>
      <c r="C2403" s="266" t="s">
        <v>128</v>
      </c>
      <c r="D2403" s="267">
        <v>43935</v>
      </c>
      <c r="E2403" s="237" t="s">
        <v>5860</v>
      </c>
      <c r="F2403" s="237" t="s">
        <v>11</v>
      </c>
      <c r="G2403" s="237">
        <v>982151</v>
      </c>
      <c r="H2403" s="190"/>
      <c r="I2403" s="248" t="s">
        <v>6141</v>
      </c>
      <c r="J2403" s="190"/>
      <c r="K2403" s="190"/>
      <c r="L2403" s="190"/>
      <c r="M2403" s="190"/>
      <c r="N2403" s="268">
        <v>20079.830000000002</v>
      </c>
      <c r="O2403" s="268">
        <v>0</v>
      </c>
      <c r="P2403" s="190" t="s">
        <v>657</v>
      </c>
      <c r="Q2403" s="375"/>
    </row>
    <row r="2404" spans="1:17" ht="51">
      <c r="A2404" s="265">
        <v>513</v>
      </c>
      <c r="B2404" s="190"/>
      <c r="C2404" s="266" t="s">
        <v>169</v>
      </c>
      <c r="D2404" s="267">
        <v>43936</v>
      </c>
      <c r="E2404" s="237" t="s">
        <v>5861</v>
      </c>
      <c r="F2404" s="237" t="s">
        <v>15</v>
      </c>
      <c r="G2404" s="237">
        <v>1308031</v>
      </c>
      <c r="H2404" s="190"/>
      <c r="I2404" s="248" t="s">
        <v>6142</v>
      </c>
      <c r="J2404" s="190"/>
      <c r="K2404" s="190"/>
      <c r="L2404" s="190"/>
      <c r="M2404" s="190"/>
      <c r="N2404" s="268">
        <v>50</v>
      </c>
      <c r="O2404" s="268">
        <v>0</v>
      </c>
      <c r="P2404" s="190" t="s">
        <v>657</v>
      </c>
      <c r="Q2404" s="375"/>
    </row>
    <row r="2405" spans="1:17" ht="51">
      <c r="A2405" s="265">
        <v>513</v>
      </c>
      <c r="B2405" s="190"/>
      <c r="C2405" s="266" t="s">
        <v>169</v>
      </c>
      <c r="D2405" s="267">
        <v>43936</v>
      </c>
      <c r="E2405" s="237" t="s">
        <v>5862</v>
      </c>
      <c r="F2405" s="237" t="s">
        <v>15</v>
      </c>
      <c r="G2405" s="237">
        <v>1308029</v>
      </c>
      <c r="H2405" s="190"/>
      <c r="I2405" s="248" t="s">
        <v>6142</v>
      </c>
      <c r="J2405" s="190"/>
      <c r="K2405" s="190"/>
      <c r="L2405" s="190"/>
      <c r="M2405" s="190"/>
      <c r="N2405" s="268">
        <v>50</v>
      </c>
      <c r="O2405" s="268">
        <v>0</v>
      </c>
      <c r="P2405" s="190" t="s">
        <v>657</v>
      </c>
      <c r="Q2405" s="375"/>
    </row>
    <row r="2406" spans="1:17" ht="63.75">
      <c r="A2406" s="265">
        <v>513</v>
      </c>
      <c r="B2406" s="190"/>
      <c r="C2406" s="266" t="s">
        <v>169</v>
      </c>
      <c r="D2406" s="267">
        <v>43936</v>
      </c>
      <c r="E2406" s="237" t="s">
        <v>5863</v>
      </c>
      <c r="F2406" s="237" t="s">
        <v>15</v>
      </c>
      <c r="G2406" s="237">
        <v>1308027</v>
      </c>
      <c r="H2406" s="190"/>
      <c r="I2406" s="248" t="s">
        <v>6143</v>
      </c>
      <c r="J2406" s="190"/>
      <c r="K2406" s="190"/>
      <c r="L2406" s="190"/>
      <c r="M2406" s="190"/>
      <c r="N2406" s="268">
        <v>50</v>
      </c>
      <c r="O2406" s="268">
        <v>0</v>
      </c>
      <c r="P2406" s="190" t="s">
        <v>657</v>
      </c>
      <c r="Q2406" s="375"/>
    </row>
    <row r="2407" spans="1:17" ht="51">
      <c r="A2407" s="265">
        <v>513</v>
      </c>
      <c r="B2407" s="190"/>
      <c r="C2407" s="266" t="s">
        <v>169</v>
      </c>
      <c r="D2407" s="267">
        <v>43936</v>
      </c>
      <c r="E2407" s="237" t="s">
        <v>5864</v>
      </c>
      <c r="F2407" s="237" t="s">
        <v>15</v>
      </c>
      <c r="G2407" s="237">
        <v>1308033</v>
      </c>
      <c r="H2407" s="190"/>
      <c r="I2407" s="248" t="s">
        <v>6142</v>
      </c>
      <c r="J2407" s="190"/>
      <c r="K2407" s="190"/>
      <c r="L2407" s="190"/>
      <c r="M2407" s="190"/>
      <c r="N2407" s="268">
        <v>50</v>
      </c>
      <c r="O2407" s="268">
        <v>0</v>
      </c>
      <c r="P2407" s="190" t="s">
        <v>657</v>
      </c>
      <c r="Q2407" s="375"/>
    </row>
    <row r="2408" spans="1:17" ht="63.75">
      <c r="A2408" s="265" t="s">
        <v>554</v>
      </c>
      <c r="B2408" s="190"/>
      <c r="C2408" s="266" t="s">
        <v>726</v>
      </c>
      <c r="D2408" s="267">
        <v>43936</v>
      </c>
      <c r="E2408" s="237" t="s">
        <v>5866</v>
      </c>
      <c r="F2408" s="237" t="s">
        <v>11</v>
      </c>
      <c r="G2408" s="237">
        <v>13387</v>
      </c>
      <c r="H2408" s="190"/>
      <c r="I2408" s="248" t="s">
        <v>6145</v>
      </c>
      <c r="J2408" s="190"/>
      <c r="K2408" s="190"/>
      <c r="L2408" s="190"/>
      <c r="M2408" s="190"/>
      <c r="N2408" s="268">
        <v>1521.13</v>
      </c>
      <c r="O2408" s="268">
        <v>0</v>
      </c>
      <c r="P2408" s="190" t="s">
        <v>657</v>
      </c>
      <c r="Q2408" s="375"/>
    </row>
    <row r="2409" spans="1:17" ht="63.75">
      <c r="A2409" s="265" t="s">
        <v>554</v>
      </c>
      <c r="B2409" s="190"/>
      <c r="C2409" s="266" t="s">
        <v>726</v>
      </c>
      <c r="D2409" s="267">
        <v>43936</v>
      </c>
      <c r="E2409" s="237" t="s">
        <v>5867</v>
      </c>
      <c r="F2409" s="237" t="s">
        <v>11</v>
      </c>
      <c r="G2409" s="237">
        <v>13404</v>
      </c>
      <c r="H2409" s="190"/>
      <c r="I2409" s="248" t="s">
        <v>6146</v>
      </c>
      <c r="J2409" s="190"/>
      <c r="K2409" s="190"/>
      <c r="L2409" s="190"/>
      <c r="M2409" s="190"/>
      <c r="N2409" s="268">
        <v>2944.03</v>
      </c>
      <c r="O2409" s="268">
        <v>0</v>
      </c>
      <c r="P2409" s="190" t="s">
        <v>657</v>
      </c>
      <c r="Q2409" s="375"/>
    </row>
    <row r="2410" spans="1:17" ht="51">
      <c r="A2410" s="265" t="s">
        <v>554</v>
      </c>
      <c r="B2410" s="190"/>
      <c r="C2410" s="266" t="s">
        <v>726</v>
      </c>
      <c r="D2410" s="267">
        <v>43936</v>
      </c>
      <c r="E2410" s="237" t="s">
        <v>5868</v>
      </c>
      <c r="F2410" s="237" t="s">
        <v>11</v>
      </c>
      <c r="G2410" s="237">
        <v>13456</v>
      </c>
      <c r="H2410" s="190"/>
      <c r="I2410" s="248" t="s">
        <v>6147</v>
      </c>
      <c r="J2410" s="190"/>
      <c r="K2410" s="190"/>
      <c r="L2410" s="190"/>
      <c r="M2410" s="190"/>
      <c r="N2410" s="268">
        <v>298.88</v>
      </c>
      <c r="O2410" s="268">
        <v>0</v>
      </c>
      <c r="P2410" s="190" t="s">
        <v>657</v>
      </c>
      <c r="Q2410" s="375"/>
    </row>
    <row r="2411" spans="1:17" ht="63.75">
      <c r="A2411" s="265" t="s">
        <v>554</v>
      </c>
      <c r="B2411" s="190"/>
      <c r="C2411" s="266" t="s">
        <v>726</v>
      </c>
      <c r="D2411" s="267">
        <v>43936</v>
      </c>
      <c r="E2411" s="237" t="s">
        <v>5869</v>
      </c>
      <c r="F2411" s="237" t="s">
        <v>11</v>
      </c>
      <c r="G2411" s="237">
        <v>13405</v>
      </c>
      <c r="H2411" s="190"/>
      <c r="I2411" s="248" t="s">
        <v>6148</v>
      </c>
      <c r="J2411" s="190"/>
      <c r="K2411" s="190"/>
      <c r="L2411" s="190"/>
      <c r="M2411" s="190"/>
      <c r="N2411" s="268">
        <v>903.86</v>
      </c>
      <c r="O2411" s="268">
        <v>0</v>
      </c>
      <c r="P2411" s="190" t="s">
        <v>657</v>
      </c>
      <c r="Q2411" s="375"/>
    </row>
    <row r="2412" spans="1:17" ht="63.75">
      <c r="A2412" s="265">
        <v>383</v>
      </c>
      <c r="B2412" s="190"/>
      <c r="C2412" s="266" t="s">
        <v>1293</v>
      </c>
      <c r="D2412" s="267">
        <v>43936</v>
      </c>
      <c r="E2412" s="237" t="s">
        <v>5870</v>
      </c>
      <c r="F2412" s="237" t="s">
        <v>11</v>
      </c>
      <c r="G2412" s="237">
        <v>982187</v>
      </c>
      <c r="H2412" s="190"/>
      <c r="I2412" s="248" t="s">
        <v>6149</v>
      </c>
      <c r="J2412" s="190"/>
      <c r="K2412" s="190"/>
      <c r="L2412" s="190"/>
      <c r="M2412" s="190"/>
      <c r="N2412" s="268">
        <v>50</v>
      </c>
      <c r="O2412" s="268">
        <v>0</v>
      </c>
      <c r="P2412" s="190" t="s">
        <v>657</v>
      </c>
      <c r="Q2412" s="375"/>
    </row>
    <row r="2413" spans="1:17" ht="51">
      <c r="A2413" s="265">
        <v>119</v>
      </c>
      <c r="B2413" s="190"/>
      <c r="C2413" s="266" t="s">
        <v>62</v>
      </c>
      <c r="D2413" s="267">
        <v>43936</v>
      </c>
      <c r="E2413" s="237" t="s">
        <v>5871</v>
      </c>
      <c r="F2413" s="237" t="s">
        <v>11</v>
      </c>
      <c r="G2413" s="237">
        <v>982190</v>
      </c>
      <c r="H2413" s="190"/>
      <c r="I2413" s="248" t="s">
        <v>6150</v>
      </c>
      <c r="J2413" s="190"/>
      <c r="K2413" s="190"/>
      <c r="L2413" s="190"/>
      <c r="M2413" s="190"/>
      <c r="N2413" s="268">
        <v>50</v>
      </c>
      <c r="O2413" s="268">
        <v>0</v>
      </c>
      <c r="P2413" s="190" t="s">
        <v>657</v>
      </c>
      <c r="Q2413" s="375"/>
    </row>
    <row r="2414" spans="1:17" ht="51">
      <c r="A2414" s="265" t="s">
        <v>554</v>
      </c>
      <c r="B2414" s="190"/>
      <c r="C2414" s="266" t="s">
        <v>726</v>
      </c>
      <c r="D2414" s="267">
        <v>43936</v>
      </c>
      <c r="E2414" s="237" t="s">
        <v>5872</v>
      </c>
      <c r="F2414" s="237" t="s">
        <v>6</v>
      </c>
      <c r="G2414" s="237">
        <v>1308080</v>
      </c>
      <c r="H2414" s="190"/>
      <c r="I2414" s="248" t="s">
        <v>6151</v>
      </c>
      <c r="J2414" s="190"/>
      <c r="K2414" s="190"/>
      <c r="L2414" s="190"/>
      <c r="M2414" s="190"/>
      <c r="N2414" s="268">
        <v>0</v>
      </c>
      <c r="O2414" s="268">
        <v>2776719.56</v>
      </c>
      <c r="P2414" s="190" t="s">
        <v>657</v>
      </c>
      <c r="Q2414" s="375"/>
    </row>
    <row r="2415" spans="1:17" ht="63.75">
      <c r="A2415" s="265" t="s">
        <v>554</v>
      </c>
      <c r="B2415" s="190"/>
      <c r="C2415" s="266" t="s">
        <v>726</v>
      </c>
      <c r="D2415" s="267">
        <v>43936</v>
      </c>
      <c r="E2415" s="237" t="s">
        <v>5873</v>
      </c>
      <c r="F2415" s="237" t="s">
        <v>11</v>
      </c>
      <c r="G2415" s="237">
        <v>13383</v>
      </c>
      <c r="H2415" s="190"/>
      <c r="I2415" s="248" t="s">
        <v>6152</v>
      </c>
      <c r="J2415" s="190"/>
      <c r="K2415" s="190"/>
      <c r="L2415" s="190"/>
      <c r="M2415" s="190"/>
      <c r="N2415" s="268">
        <v>1611.75</v>
      </c>
      <c r="O2415" s="268">
        <v>0</v>
      </c>
      <c r="P2415" s="190" t="s">
        <v>657</v>
      </c>
      <c r="Q2415" s="375"/>
    </row>
    <row r="2416" spans="1:17" ht="51">
      <c r="A2416" s="265" t="s">
        <v>554</v>
      </c>
      <c r="B2416" s="190"/>
      <c r="C2416" s="266" t="s">
        <v>726</v>
      </c>
      <c r="D2416" s="267">
        <v>43936</v>
      </c>
      <c r="E2416" s="237" t="s">
        <v>5874</v>
      </c>
      <c r="F2416" s="237" t="s">
        <v>11</v>
      </c>
      <c r="G2416" s="237">
        <v>13412</v>
      </c>
      <c r="H2416" s="190"/>
      <c r="I2416" s="248" t="s">
        <v>6153</v>
      </c>
      <c r="J2416" s="190"/>
      <c r="K2416" s="190"/>
      <c r="L2416" s="190"/>
      <c r="M2416" s="190"/>
      <c r="N2416" s="268">
        <v>279.95</v>
      </c>
      <c r="O2416" s="268">
        <v>0</v>
      </c>
      <c r="P2416" s="190" t="s">
        <v>657</v>
      </c>
      <c r="Q2416" s="375"/>
    </row>
    <row r="2417" spans="1:17" ht="63.75">
      <c r="A2417" s="265" t="s">
        <v>554</v>
      </c>
      <c r="B2417" s="190"/>
      <c r="C2417" s="266" t="s">
        <v>726</v>
      </c>
      <c r="D2417" s="267">
        <v>43936</v>
      </c>
      <c r="E2417" s="237" t="s">
        <v>5875</v>
      </c>
      <c r="F2417" s="237" t="s">
        <v>11</v>
      </c>
      <c r="G2417" s="237">
        <v>13411</v>
      </c>
      <c r="H2417" s="190"/>
      <c r="I2417" s="248" t="s">
        <v>6154</v>
      </c>
      <c r="J2417" s="190"/>
      <c r="K2417" s="190"/>
      <c r="L2417" s="190"/>
      <c r="M2417" s="190"/>
      <c r="N2417" s="268">
        <v>1425.36</v>
      </c>
      <c r="O2417" s="268">
        <v>0</v>
      </c>
      <c r="P2417" s="190" t="s">
        <v>657</v>
      </c>
      <c r="Q2417" s="375"/>
    </row>
    <row r="2418" spans="1:17" ht="51">
      <c r="A2418" s="265" t="s">
        <v>554</v>
      </c>
      <c r="B2418" s="190"/>
      <c r="C2418" s="266" t="s">
        <v>726</v>
      </c>
      <c r="D2418" s="267">
        <v>43936</v>
      </c>
      <c r="E2418" s="237" t="s">
        <v>5876</v>
      </c>
      <c r="F2418" s="237" t="s">
        <v>11</v>
      </c>
      <c r="G2418" s="237">
        <v>13410</v>
      </c>
      <c r="H2418" s="190"/>
      <c r="I2418" s="248" t="s">
        <v>6155</v>
      </c>
      <c r="J2418" s="190"/>
      <c r="K2418" s="190"/>
      <c r="L2418" s="190"/>
      <c r="M2418" s="190"/>
      <c r="N2418" s="268">
        <v>270.89</v>
      </c>
      <c r="O2418" s="268">
        <v>0</v>
      </c>
      <c r="P2418" s="190" t="s">
        <v>657</v>
      </c>
      <c r="Q2418" s="375"/>
    </row>
    <row r="2419" spans="1:17" ht="63.75">
      <c r="A2419" s="265" t="s">
        <v>554</v>
      </c>
      <c r="B2419" s="190"/>
      <c r="C2419" s="266" t="s">
        <v>726</v>
      </c>
      <c r="D2419" s="267">
        <v>43936</v>
      </c>
      <c r="E2419" s="237" t="s">
        <v>5877</v>
      </c>
      <c r="F2419" s="237" t="s">
        <v>11</v>
      </c>
      <c r="G2419" s="237">
        <v>13408</v>
      </c>
      <c r="H2419" s="190"/>
      <c r="I2419" s="248" t="s">
        <v>6156</v>
      </c>
      <c r="J2419" s="190"/>
      <c r="K2419" s="190"/>
      <c r="L2419" s="190"/>
      <c r="M2419" s="190"/>
      <c r="N2419" s="268">
        <v>382.37</v>
      </c>
      <c r="O2419" s="268">
        <v>0</v>
      </c>
      <c r="P2419" s="190" t="s">
        <v>657</v>
      </c>
      <c r="Q2419" s="375"/>
    </row>
    <row r="2420" spans="1:17" ht="51">
      <c r="A2420" s="265" t="s">
        <v>554</v>
      </c>
      <c r="B2420" s="190"/>
      <c r="C2420" s="266" t="s">
        <v>726</v>
      </c>
      <c r="D2420" s="267">
        <v>43936</v>
      </c>
      <c r="E2420" s="237" t="s">
        <v>5878</v>
      </c>
      <c r="F2420" s="237" t="s">
        <v>11</v>
      </c>
      <c r="G2420" s="237">
        <v>13407</v>
      </c>
      <c r="H2420" s="190"/>
      <c r="I2420" s="248" t="s">
        <v>6157</v>
      </c>
      <c r="J2420" s="190"/>
      <c r="K2420" s="190"/>
      <c r="L2420" s="190"/>
      <c r="M2420" s="190"/>
      <c r="N2420" s="268">
        <v>392.25</v>
      </c>
      <c r="O2420" s="268">
        <v>0</v>
      </c>
      <c r="P2420" s="190" t="s">
        <v>657</v>
      </c>
      <c r="Q2420" s="375"/>
    </row>
    <row r="2421" spans="1:17" ht="51">
      <c r="A2421" s="265" t="s">
        <v>554</v>
      </c>
      <c r="B2421" s="190"/>
      <c r="C2421" s="266" t="s">
        <v>726</v>
      </c>
      <c r="D2421" s="267">
        <v>43936</v>
      </c>
      <c r="E2421" s="237" t="s">
        <v>5879</v>
      </c>
      <c r="F2421" s="237" t="s">
        <v>11</v>
      </c>
      <c r="G2421" s="237">
        <v>13406</v>
      </c>
      <c r="H2421" s="190"/>
      <c r="I2421" s="248" t="s">
        <v>6158</v>
      </c>
      <c r="J2421" s="190"/>
      <c r="K2421" s="190"/>
      <c r="L2421" s="190"/>
      <c r="M2421" s="190"/>
      <c r="N2421" s="268">
        <v>279.39999999999998</v>
      </c>
      <c r="O2421" s="268">
        <v>0</v>
      </c>
      <c r="P2421" s="190" t="s">
        <v>657</v>
      </c>
      <c r="Q2421" s="375"/>
    </row>
    <row r="2422" spans="1:17" ht="51">
      <c r="A2422" s="265">
        <v>513</v>
      </c>
      <c r="B2422" s="190"/>
      <c r="C2422" s="266" t="s">
        <v>169</v>
      </c>
      <c r="D2422" s="267">
        <v>43936</v>
      </c>
      <c r="E2422" s="237" t="s">
        <v>5880</v>
      </c>
      <c r="F2422" s="237" t="s">
        <v>15</v>
      </c>
      <c r="G2422" s="237">
        <v>1308083</v>
      </c>
      <c r="H2422" s="190"/>
      <c r="I2422" s="248" t="s">
        <v>6159</v>
      </c>
      <c r="J2422" s="190"/>
      <c r="K2422" s="190"/>
      <c r="L2422" s="190"/>
      <c r="M2422" s="190"/>
      <c r="N2422" s="268">
        <v>50</v>
      </c>
      <c r="O2422" s="268">
        <v>0</v>
      </c>
      <c r="P2422" s="190" t="s">
        <v>657</v>
      </c>
      <c r="Q2422" s="375"/>
    </row>
    <row r="2423" spans="1:17" ht="51">
      <c r="A2423" s="265">
        <v>117</v>
      </c>
      <c r="B2423" s="190"/>
      <c r="C2423" s="266" t="s">
        <v>61</v>
      </c>
      <c r="D2423" s="267">
        <v>43937</v>
      </c>
      <c r="E2423" s="237" t="s">
        <v>5881</v>
      </c>
      <c r="F2423" s="237" t="s">
        <v>11</v>
      </c>
      <c r="G2423" s="237">
        <v>982213</v>
      </c>
      <c r="H2423" s="190"/>
      <c r="I2423" s="248" t="s">
        <v>6160</v>
      </c>
      <c r="J2423" s="190"/>
      <c r="K2423" s="190"/>
      <c r="L2423" s="190"/>
      <c r="M2423" s="190"/>
      <c r="N2423" s="268">
        <v>50</v>
      </c>
      <c r="O2423" s="268">
        <v>0</v>
      </c>
      <c r="P2423" s="190" t="s">
        <v>657</v>
      </c>
      <c r="Q2423" s="375"/>
    </row>
    <row r="2424" spans="1:17" ht="76.5">
      <c r="A2424" s="265">
        <v>16</v>
      </c>
      <c r="B2424" s="190"/>
      <c r="C2424" s="266" t="s">
        <v>7133</v>
      </c>
      <c r="D2424" s="267">
        <v>43937</v>
      </c>
      <c r="E2424" s="237" t="s">
        <v>5882</v>
      </c>
      <c r="F2424" s="237" t="s">
        <v>13</v>
      </c>
      <c r="G2424" s="237">
        <v>982254</v>
      </c>
      <c r="H2424" s="190"/>
      <c r="I2424" s="248" t="s">
        <v>6161</v>
      </c>
      <c r="J2424" s="190"/>
      <c r="K2424" s="190"/>
      <c r="L2424" s="190"/>
      <c r="M2424" s="190"/>
      <c r="N2424" s="268">
        <v>113.94</v>
      </c>
      <c r="O2424" s="268">
        <v>0</v>
      </c>
      <c r="P2424" s="190" t="s">
        <v>657</v>
      </c>
      <c r="Q2424" s="375"/>
    </row>
    <row r="2425" spans="1:17" ht="89.25">
      <c r="A2425" s="265">
        <v>16</v>
      </c>
      <c r="B2425" s="190"/>
      <c r="C2425" s="266" t="s">
        <v>7133</v>
      </c>
      <c r="D2425" s="267">
        <v>43937</v>
      </c>
      <c r="E2425" s="237" t="s">
        <v>5883</v>
      </c>
      <c r="F2425" s="237" t="s">
        <v>11</v>
      </c>
      <c r="G2425" s="237">
        <v>982254</v>
      </c>
      <c r="H2425" s="190"/>
      <c r="I2425" s="248" t="s">
        <v>6162</v>
      </c>
      <c r="J2425" s="190"/>
      <c r="K2425" s="190"/>
      <c r="L2425" s="190"/>
      <c r="M2425" s="190"/>
      <c r="N2425" s="268">
        <v>50</v>
      </c>
      <c r="O2425" s="268">
        <v>0</v>
      </c>
      <c r="P2425" s="190" t="s">
        <v>657</v>
      </c>
      <c r="Q2425" s="375"/>
    </row>
    <row r="2426" spans="1:17" ht="76.5">
      <c r="A2426" s="265">
        <v>16</v>
      </c>
      <c r="B2426" s="190"/>
      <c r="C2426" s="266" t="s">
        <v>7133</v>
      </c>
      <c r="D2426" s="267">
        <v>43937</v>
      </c>
      <c r="E2426" s="237" t="s">
        <v>5884</v>
      </c>
      <c r="F2426" s="237" t="s">
        <v>13</v>
      </c>
      <c r="G2426" s="237">
        <v>982258</v>
      </c>
      <c r="H2426" s="190"/>
      <c r="I2426" s="248" t="s">
        <v>6163</v>
      </c>
      <c r="J2426" s="190"/>
      <c r="K2426" s="190"/>
      <c r="L2426" s="190"/>
      <c r="M2426" s="190"/>
      <c r="N2426" s="268">
        <v>53.17</v>
      </c>
      <c r="O2426" s="268">
        <v>0</v>
      </c>
      <c r="P2426" s="190" t="s">
        <v>657</v>
      </c>
      <c r="Q2426" s="375"/>
    </row>
    <row r="2427" spans="1:17" ht="76.5">
      <c r="A2427" s="265">
        <v>16</v>
      </c>
      <c r="B2427" s="190"/>
      <c r="C2427" s="266" t="s">
        <v>7133</v>
      </c>
      <c r="D2427" s="267">
        <v>43937</v>
      </c>
      <c r="E2427" s="237" t="s">
        <v>5885</v>
      </c>
      <c r="F2427" s="237" t="s">
        <v>13</v>
      </c>
      <c r="G2427" s="237">
        <v>982260</v>
      </c>
      <c r="H2427" s="190"/>
      <c r="I2427" s="248" t="s">
        <v>6164</v>
      </c>
      <c r="J2427" s="190"/>
      <c r="K2427" s="190"/>
      <c r="L2427" s="190"/>
      <c r="M2427" s="190"/>
      <c r="N2427" s="268">
        <v>19</v>
      </c>
      <c r="O2427" s="268">
        <v>0</v>
      </c>
      <c r="P2427" s="190" t="s">
        <v>657</v>
      </c>
      <c r="Q2427" s="375"/>
    </row>
    <row r="2428" spans="1:17" ht="89.25">
      <c r="A2428" s="265">
        <v>16</v>
      </c>
      <c r="B2428" s="190"/>
      <c r="C2428" s="266" t="s">
        <v>7133</v>
      </c>
      <c r="D2428" s="267">
        <v>43937</v>
      </c>
      <c r="E2428" s="237" t="s">
        <v>5886</v>
      </c>
      <c r="F2428" s="237" t="s">
        <v>11</v>
      </c>
      <c r="G2428" s="237">
        <v>982260</v>
      </c>
      <c r="H2428" s="190"/>
      <c r="I2428" s="248" t="s">
        <v>6165</v>
      </c>
      <c r="J2428" s="190"/>
      <c r="K2428" s="190"/>
      <c r="L2428" s="190"/>
      <c r="M2428" s="190"/>
      <c r="N2428" s="268">
        <v>50</v>
      </c>
      <c r="O2428" s="268">
        <v>0</v>
      </c>
      <c r="P2428" s="190" t="s">
        <v>657</v>
      </c>
      <c r="Q2428" s="375"/>
    </row>
    <row r="2429" spans="1:17" ht="89.25">
      <c r="A2429" s="265">
        <v>16</v>
      </c>
      <c r="B2429" s="190"/>
      <c r="C2429" s="266" t="s">
        <v>7133</v>
      </c>
      <c r="D2429" s="267">
        <v>43937</v>
      </c>
      <c r="E2429" s="237" t="s">
        <v>5887</v>
      </c>
      <c r="F2429" s="237" t="s">
        <v>11</v>
      </c>
      <c r="G2429" s="237">
        <v>982258</v>
      </c>
      <c r="H2429" s="190"/>
      <c r="I2429" s="248" t="s">
        <v>6166</v>
      </c>
      <c r="J2429" s="190"/>
      <c r="K2429" s="190"/>
      <c r="L2429" s="190"/>
      <c r="M2429" s="190"/>
      <c r="N2429" s="268">
        <v>50</v>
      </c>
      <c r="O2429" s="268">
        <v>0</v>
      </c>
      <c r="P2429" s="190" t="s">
        <v>657</v>
      </c>
      <c r="Q2429" s="375"/>
    </row>
    <row r="2430" spans="1:17" ht="51">
      <c r="A2430" s="265">
        <v>513</v>
      </c>
      <c r="B2430" s="190"/>
      <c r="C2430" s="266" t="s">
        <v>169</v>
      </c>
      <c r="D2430" s="267">
        <v>43937</v>
      </c>
      <c r="E2430" s="237" t="s">
        <v>5888</v>
      </c>
      <c r="F2430" s="237" t="s">
        <v>15</v>
      </c>
      <c r="G2430" s="237">
        <v>1308419</v>
      </c>
      <c r="H2430" s="190"/>
      <c r="I2430" s="248" t="s">
        <v>6167</v>
      </c>
      <c r="J2430" s="190"/>
      <c r="K2430" s="190"/>
      <c r="L2430" s="190"/>
      <c r="M2430" s="190"/>
      <c r="N2430" s="268">
        <v>50</v>
      </c>
      <c r="O2430" s="268">
        <v>0</v>
      </c>
      <c r="P2430" s="190" t="s">
        <v>657</v>
      </c>
      <c r="Q2430" s="375"/>
    </row>
    <row r="2431" spans="1:17" ht="51">
      <c r="A2431" s="265">
        <v>513</v>
      </c>
      <c r="B2431" s="190"/>
      <c r="C2431" s="266" t="s">
        <v>169</v>
      </c>
      <c r="D2431" s="267">
        <v>43938</v>
      </c>
      <c r="E2431" s="237" t="s">
        <v>5889</v>
      </c>
      <c r="F2431" s="237" t="s">
        <v>15</v>
      </c>
      <c r="G2431" s="237">
        <v>1308683</v>
      </c>
      <c r="H2431" s="190"/>
      <c r="I2431" s="248" t="s">
        <v>6168</v>
      </c>
      <c r="J2431" s="190"/>
      <c r="K2431" s="190"/>
      <c r="L2431" s="190"/>
      <c r="M2431" s="190"/>
      <c r="N2431" s="268">
        <v>50</v>
      </c>
      <c r="O2431" s="268">
        <v>0</v>
      </c>
      <c r="P2431" s="190" t="s">
        <v>657</v>
      </c>
      <c r="Q2431" s="375"/>
    </row>
    <row r="2432" spans="1:17" ht="51">
      <c r="A2432" s="265">
        <v>513</v>
      </c>
      <c r="B2432" s="190"/>
      <c r="C2432" s="266" t="s">
        <v>169</v>
      </c>
      <c r="D2432" s="267">
        <v>43938</v>
      </c>
      <c r="E2432" s="237" t="s">
        <v>5890</v>
      </c>
      <c r="F2432" s="237" t="s">
        <v>15</v>
      </c>
      <c r="G2432" s="237">
        <v>1308687</v>
      </c>
      <c r="H2432" s="190"/>
      <c r="I2432" s="248" t="s">
        <v>6169</v>
      </c>
      <c r="J2432" s="190"/>
      <c r="K2432" s="190"/>
      <c r="L2432" s="190"/>
      <c r="M2432" s="190"/>
      <c r="N2432" s="268">
        <v>50</v>
      </c>
      <c r="O2432" s="268">
        <v>0</v>
      </c>
      <c r="P2432" s="190" t="s">
        <v>657</v>
      </c>
      <c r="Q2432" s="375"/>
    </row>
    <row r="2433" spans="1:17" ht="63.75">
      <c r="A2433" s="265">
        <v>513</v>
      </c>
      <c r="B2433" s="190"/>
      <c r="C2433" s="266" t="s">
        <v>169</v>
      </c>
      <c r="D2433" s="267">
        <v>43938</v>
      </c>
      <c r="E2433" s="237" t="s">
        <v>5894</v>
      </c>
      <c r="F2433" s="237" t="s">
        <v>15</v>
      </c>
      <c r="G2433" s="237">
        <v>1308685</v>
      </c>
      <c r="H2433" s="190"/>
      <c r="I2433" s="248" t="s">
        <v>6173</v>
      </c>
      <c r="J2433" s="190"/>
      <c r="K2433" s="190"/>
      <c r="L2433" s="190"/>
      <c r="M2433" s="190"/>
      <c r="N2433" s="268">
        <v>50</v>
      </c>
      <c r="O2433" s="268">
        <v>0</v>
      </c>
      <c r="P2433" s="190" t="s">
        <v>657</v>
      </c>
      <c r="Q2433" s="375"/>
    </row>
    <row r="2434" spans="1:17" ht="63.75">
      <c r="A2434" s="265">
        <v>287</v>
      </c>
      <c r="B2434" s="190"/>
      <c r="C2434" s="266" t="s">
        <v>125</v>
      </c>
      <c r="D2434" s="267">
        <v>43938</v>
      </c>
      <c r="E2434" s="237" t="s">
        <v>5895</v>
      </c>
      <c r="F2434" s="237" t="s">
        <v>11</v>
      </c>
      <c r="G2434" s="237">
        <v>982327</v>
      </c>
      <c r="H2434" s="190"/>
      <c r="I2434" s="248" t="s">
        <v>6174</v>
      </c>
      <c r="J2434" s="190"/>
      <c r="K2434" s="190"/>
      <c r="L2434" s="190"/>
      <c r="M2434" s="190"/>
      <c r="N2434" s="268">
        <v>50</v>
      </c>
      <c r="O2434" s="268">
        <v>0</v>
      </c>
      <c r="P2434" s="190" t="s">
        <v>657</v>
      </c>
      <c r="Q2434" s="375"/>
    </row>
    <row r="2435" spans="1:17" ht="51">
      <c r="A2435" s="265">
        <v>119</v>
      </c>
      <c r="B2435" s="190"/>
      <c r="C2435" s="266" t="s">
        <v>62</v>
      </c>
      <c r="D2435" s="267">
        <v>43938</v>
      </c>
      <c r="E2435" s="237" t="s">
        <v>5896</v>
      </c>
      <c r="F2435" s="237" t="s">
        <v>11</v>
      </c>
      <c r="G2435" s="237">
        <v>982330</v>
      </c>
      <c r="H2435" s="190"/>
      <c r="I2435" s="248" t="s">
        <v>6175</v>
      </c>
      <c r="J2435" s="190"/>
      <c r="K2435" s="190"/>
      <c r="L2435" s="190"/>
      <c r="M2435" s="190"/>
      <c r="N2435" s="268">
        <v>50</v>
      </c>
      <c r="O2435" s="268">
        <v>0</v>
      </c>
      <c r="P2435" s="190" t="s">
        <v>657</v>
      </c>
      <c r="Q2435" s="375"/>
    </row>
    <row r="2436" spans="1:17" ht="51">
      <c r="A2436" s="265">
        <v>513</v>
      </c>
      <c r="B2436" s="190"/>
      <c r="C2436" s="266" t="s">
        <v>169</v>
      </c>
      <c r="D2436" s="267">
        <v>43938</v>
      </c>
      <c r="E2436" s="237" t="s">
        <v>5897</v>
      </c>
      <c r="F2436" s="237" t="s">
        <v>15</v>
      </c>
      <c r="G2436" s="237">
        <v>1308751</v>
      </c>
      <c r="H2436" s="190"/>
      <c r="I2436" s="248" t="s">
        <v>6176</v>
      </c>
      <c r="J2436" s="190"/>
      <c r="K2436" s="190"/>
      <c r="L2436" s="190"/>
      <c r="M2436" s="190"/>
      <c r="N2436" s="268">
        <v>50</v>
      </c>
      <c r="O2436" s="268">
        <v>0</v>
      </c>
      <c r="P2436" s="190" t="s">
        <v>657</v>
      </c>
      <c r="Q2436" s="375"/>
    </row>
    <row r="2437" spans="1:17" ht="51">
      <c r="A2437" s="265" t="s">
        <v>554</v>
      </c>
      <c r="B2437" s="190"/>
      <c r="C2437" s="266" t="s">
        <v>726</v>
      </c>
      <c r="D2437" s="267">
        <v>43941</v>
      </c>
      <c r="E2437" s="237" t="s">
        <v>5898</v>
      </c>
      <c r="F2437" s="237" t="s">
        <v>11</v>
      </c>
      <c r="G2437" s="237">
        <v>13416</v>
      </c>
      <c r="H2437" s="190"/>
      <c r="I2437" s="248" t="s">
        <v>6177</v>
      </c>
      <c r="J2437" s="190"/>
      <c r="K2437" s="190"/>
      <c r="L2437" s="190"/>
      <c r="M2437" s="190"/>
      <c r="N2437" s="268">
        <v>322.14</v>
      </c>
      <c r="O2437" s="268">
        <v>0</v>
      </c>
      <c r="P2437" s="190" t="s">
        <v>657</v>
      </c>
      <c r="Q2437" s="375"/>
    </row>
    <row r="2438" spans="1:17" ht="63.75">
      <c r="A2438" s="265" t="s">
        <v>554</v>
      </c>
      <c r="B2438" s="190"/>
      <c r="C2438" s="266" t="s">
        <v>726</v>
      </c>
      <c r="D2438" s="267">
        <v>43941</v>
      </c>
      <c r="E2438" s="237" t="s">
        <v>5899</v>
      </c>
      <c r="F2438" s="237" t="s">
        <v>11</v>
      </c>
      <c r="G2438" s="237">
        <v>13414</v>
      </c>
      <c r="H2438" s="190"/>
      <c r="I2438" s="248" t="s">
        <v>6178</v>
      </c>
      <c r="J2438" s="190"/>
      <c r="K2438" s="190"/>
      <c r="L2438" s="190"/>
      <c r="M2438" s="190"/>
      <c r="N2438" s="268">
        <v>7129.45</v>
      </c>
      <c r="O2438" s="268">
        <v>0</v>
      </c>
      <c r="P2438" s="190" t="s">
        <v>657</v>
      </c>
      <c r="Q2438" s="375"/>
    </row>
    <row r="2439" spans="1:17" ht="51">
      <c r="A2439" s="265" t="s">
        <v>554</v>
      </c>
      <c r="B2439" s="190"/>
      <c r="C2439" s="266" t="s">
        <v>726</v>
      </c>
      <c r="D2439" s="267">
        <v>43941</v>
      </c>
      <c r="E2439" s="237" t="s">
        <v>5900</v>
      </c>
      <c r="F2439" s="237" t="s">
        <v>11</v>
      </c>
      <c r="G2439" s="237">
        <v>982348</v>
      </c>
      <c r="H2439" s="190"/>
      <c r="I2439" s="248" t="s">
        <v>6179</v>
      </c>
      <c r="J2439" s="190"/>
      <c r="K2439" s="190"/>
      <c r="L2439" s="190"/>
      <c r="M2439" s="190"/>
      <c r="N2439" s="268">
        <v>50</v>
      </c>
      <c r="O2439" s="268">
        <v>0</v>
      </c>
      <c r="P2439" s="190" t="s">
        <v>657</v>
      </c>
      <c r="Q2439" s="375"/>
    </row>
    <row r="2440" spans="1:17" ht="76.5">
      <c r="A2440" s="265" t="s">
        <v>554</v>
      </c>
      <c r="B2440" s="190"/>
      <c r="C2440" s="266" t="s">
        <v>726</v>
      </c>
      <c r="D2440" s="267">
        <v>43942</v>
      </c>
      <c r="E2440" s="237" t="s">
        <v>5901</v>
      </c>
      <c r="F2440" s="237" t="s">
        <v>6</v>
      </c>
      <c r="G2440" s="237">
        <v>982385</v>
      </c>
      <c r="H2440" s="190"/>
      <c r="I2440" s="248" t="s">
        <v>6180</v>
      </c>
      <c r="J2440" s="190"/>
      <c r="K2440" s="190"/>
      <c r="L2440" s="190"/>
      <c r="M2440" s="190"/>
      <c r="N2440" s="268">
        <v>0</v>
      </c>
      <c r="O2440" s="268">
        <v>1121710799.74</v>
      </c>
      <c r="P2440" s="190" t="s">
        <v>657</v>
      </c>
      <c r="Q2440" s="375"/>
    </row>
    <row r="2441" spans="1:17" ht="76.5">
      <c r="A2441" s="265" t="s">
        <v>554</v>
      </c>
      <c r="B2441" s="190"/>
      <c r="C2441" s="266" t="s">
        <v>726</v>
      </c>
      <c r="D2441" s="267">
        <v>43942</v>
      </c>
      <c r="E2441" s="237" t="s">
        <v>5902</v>
      </c>
      <c r="F2441" s="237" t="s">
        <v>6</v>
      </c>
      <c r="G2441" s="237">
        <v>982386</v>
      </c>
      <c r="H2441" s="190"/>
      <c r="I2441" s="248" t="s">
        <v>6181</v>
      </c>
      <c r="J2441" s="190"/>
      <c r="K2441" s="190"/>
      <c r="L2441" s="190"/>
      <c r="M2441" s="190"/>
      <c r="N2441" s="268">
        <v>0</v>
      </c>
      <c r="O2441" s="268">
        <v>1122645558.71</v>
      </c>
      <c r="P2441" s="190" t="s">
        <v>657</v>
      </c>
      <c r="Q2441" s="375"/>
    </row>
    <row r="2442" spans="1:17" ht="102">
      <c r="A2442" s="265" t="s">
        <v>554</v>
      </c>
      <c r="B2442" s="190"/>
      <c r="C2442" s="266" t="s">
        <v>726</v>
      </c>
      <c r="D2442" s="267">
        <v>43942</v>
      </c>
      <c r="E2442" s="237" t="s">
        <v>5903</v>
      </c>
      <c r="F2442" s="237" t="s">
        <v>11</v>
      </c>
      <c r="G2442" s="237">
        <v>982390</v>
      </c>
      <c r="H2442" s="190"/>
      <c r="I2442" s="248" t="s">
        <v>6182</v>
      </c>
      <c r="J2442" s="190"/>
      <c r="K2442" s="190"/>
      <c r="L2442" s="190"/>
      <c r="M2442" s="190"/>
      <c r="N2442" s="268">
        <v>50</v>
      </c>
      <c r="O2442" s="268">
        <v>0</v>
      </c>
      <c r="P2442" s="190" t="s">
        <v>657</v>
      </c>
      <c r="Q2442" s="375"/>
    </row>
    <row r="2443" spans="1:17" ht="76.5">
      <c r="A2443" s="265" t="s">
        <v>554</v>
      </c>
      <c r="B2443" s="190"/>
      <c r="C2443" s="266" t="s">
        <v>726</v>
      </c>
      <c r="D2443" s="267">
        <v>43942</v>
      </c>
      <c r="E2443" s="237" t="s">
        <v>5904</v>
      </c>
      <c r="F2443" s="237" t="s">
        <v>11</v>
      </c>
      <c r="G2443" s="237">
        <v>982393</v>
      </c>
      <c r="H2443" s="190"/>
      <c r="I2443" s="248" t="s">
        <v>6183</v>
      </c>
      <c r="J2443" s="190"/>
      <c r="K2443" s="190"/>
      <c r="L2443" s="190"/>
      <c r="M2443" s="190"/>
      <c r="N2443" s="268">
        <v>50</v>
      </c>
      <c r="O2443" s="268">
        <v>0</v>
      </c>
      <c r="P2443" s="190" t="s">
        <v>657</v>
      </c>
      <c r="Q2443" s="375"/>
    </row>
    <row r="2444" spans="1:17" ht="51">
      <c r="A2444" s="265" t="s">
        <v>556</v>
      </c>
      <c r="B2444" s="190"/>
      <c r="C2444" s="266" t="s">
        <v>714</v>
      </c>
      <c r="D2444" s="267">
        <v>43943</v>
      </c>
      <c r="E2444" s="237" t="s">
        <v>5905</v>
      </c>
      <c r="F2444" s="237" t="s">
        <v>617</v>
      </c>
      <c r="G2444" s="237">
        <v>1389162</v>
      </c>
      <c r="H2444" s="190"/>
      <c r="I2444" s="248" t="s">
        <v>6184</v>
      </c>
      <c r="J2444" s="190"/>
      <c r="K2444" s="190"/>
      <c r="L2444" s="190"/>
      <c r="M2444" s="190"/>
      <c r="N2444" s="268">
        <v>0</v>
      </c>
      <c r="O2444" s="268">
        <v>451849.6</v>
      </c>
      <c r="P2444" s="190" t="s">
        <v>657</v>
      </c>
      <c r="Q2444" s="375"/>
    </row>
    <row r="2445" spans="1:17" ht="51">
      <c r="A2445" s="265">
        <v>117</v>
      </c>
      <c r="B2445" s="190"/>
      <c r="C2445" s="266" t="s">
        <v>61</v>
      </c>
      <c r="D2445" s="267">
        <v>43943</v>
      </c>
      <c r="E2445" s="237" t="s">
        <v>5906</v>
      </c>
      <c r="F2445" s="237" t="s">
        <v>11</v>
      </c>
      <c r="G2445" s="237">
        <v>982475</v>
      </c>
      <c r="H2445" s="190"/>
      <c r="I2445" s="248" t="s">
        <v>6185</v>
      </c>
      <c r="J2445" s="190"/>
      <c r="K2445" s="190"/>
      <c r="L2445" s="190"/>
      <c r="M2445" s="190"/>
      <c r="N2445" s="268">
        <v>50</v>
      </c>
      <c r="O2445" s="268">
        <v>0</v>
      </c>
      <c r="P2445" s="190" t="s">
        <v>657</v>
      </c>
      <c r="Q2445" s="375"/>
    </row>
    <row r="2446" spans="1:17" ht="51">
      <c r="A2446" s="265">
        <v>513</v>
      </c>
      <c r="B2446" s="190"/>
      <c r="C2446" s="266" t="s">
        <v>169</v>
      </c>
      <c r="D2446" s="267">
        <v>43943</v>
      </c>
      <c r="E2446" s="237" t="s">
        <v>5907</v>
      </c>
      <c r="F2446" s="237" t="s">
        <v>15</v>
      </c>
      <c r="G2446" s="237">
        <v>1309769</v>
      </c>
      <c r="H2446" s="190"/>
      <c r="I2446" s="248" t="s">
        <v>6186</v>
      </c>
      <c r="J2446" s="190"/>
      <c r="K2446" s="190"/>
      <c r="L2446" s="190"/>
      <c r="M2446" s="190"/>
      <c r="N2446" s="268">
        <v>50</v>
      </c>
      <c r="O2446" s="268">
        <v>0</v>
      </c>
      <c r="P2446" s="190" t="s">
        <v>657</v>
      </c>
      <c r="Q2446" s="375"/>
    </row>
    <row r="2447" spans="1:17" ht="51">
      <c r="A2447" s="265">
        <v>117</v>
      </c>
      <c r="B2447" s="190"/>
      <c r="C2447" s="266" t="s">
        <v>61</v>
      </c>
      <c r="D2447" s="267">
        <v>43944</v>
      </c>
      <c r="E2447" s="237" t="s">
        <v>5908</v>
      </c>
      <c r="F2447" s="237" t="s">
        <v>11</v>
      </c>
      <c r="G2447" s="237">
        <v>982496</v>
      </c>
      <c r="H2447" s="190"/>
      <c r="I2447" s="248" t="s">
        <v>6187</v>
      </c>
      <c r="J2447" s="190"/>
      <c r="K2447" s="190"/>
      <c r="L2447" s="190"/>
      <c r="M2447" s="190"/>
      <c r="N2447" s="268">
        <v>50</v>
      </c>
      <c r="O2447" s="268">
        <v>0</v>
      </c>
      <c r="P2447" s="190" t="s">
        <v>657</v>
      </c>
      <c r="Q2447" s="375"/>
    </row>
    <row r="2448" spans="1:17" ht="51">
      <c r="A2448" s="265">
        <v>117</v>
      </c>
      <c r="B2448" s="190"/>
      <c r="C2448" s="266" t="s">
        <v>61</v>
      </c>
      <c r="D2448" s="267">
        <v>43945</v>
      </c>
      <c r="E2448" s="237" t="s">
        <v>5909</v>
      </c>
      <c r="F2448" s="237" t="s">
        <v>11</v>
      </c>
      <c r="G2448" s="237">
        <v>982509</v>
      </c>
      <c r="H2448" s="190"/>
      <c r="I2448" s="248" t="s">
        <v>6188</v>
      </c>
      <c r="J2448" s="190"/>
      <c r="K2448" s="190"/>
      <c r="L2448" s="190"/>
      <c r="M2448" s="190"/>
      <c r="N2448" s="268">
        <v>50</v>
      </c>
      <c r="O2448" s="268">
        <v>0</v>
      </c>
      <c r="P2448" s="190" t="s">
        <v>657</v>
      </c>
      <c r="Q2448" s="375"/>
    </row>
    <row r="2449" spans="1:17" ht="51">
      <c r="A2449" s="265">
        <v>117</v>
      </c>
      <c r="B2449" s="190"/>
      <c r="C2449" s="266" t="s">
        <v>61</v>
      </c>
      <c r="D2449" s="267">
        <v>43945</v>
      </c>
      <c r="E2449" s="237" t="s">
        <v>5910</v>
      </c>
      <c r="F2449" s="237" t="s">
        <v>11</v>
      </c>
      <c r="G2449" s="237">
        <v>982524</v>
      </c>
      <c r="H2449" s="190"/>
      <c r="I2449" s="248" t="s">
        <v>6189</v>
      </c>
      <c r="J2449" s="190"/>
      <c r="K2449" s="190"/>
      <c r="L2449" s="190"/>
      <c r="M2449" s="190"/>
      <c r="N2449" s="268">
        <v>50</v>
      </c>
      <c r="O2449" s="268">
        <v>0</v>
      </c>
      <c r="P2449" s="190" t="s">
        <v>657</v>
      </c>
      <c r="Q2449" s="375"/>
    </row>
    <row r="2450" spans="1:17" ht="63.75">
      <c r="A2450" s="265">
        <v>513</v>
      </c>
      <c r="B2450" s="190"/>
      <c r="C2450" s="266" t="s">
        <v>169</v>
      </c>
      <c r="D2450" s="267">
        <v>43945</v>
      </c>
      <c r="E2450" s="237" t="s">
        <v>5912</v>
      </c>
      <c r="F2450" s="237" t="s">
        <v>15</v>
      </c>
      <c r="G2450" s="237">
        <v>1310369</v>
      </c>
      <c r="H2450" s="190"/>
      <c r="I2450" s="248" t="s">
        <v>6191</v>
      </c>
      <c r="J2450" s="190"/>
      <c r="K2450" s="190"/>
      <c r="L2450" s="190"/>
      <c r="M2450" s="190"/>
      <c r="N2450" s="268">
        <v>50</v>
      </c>
      <c r="O2450" s="268">
        <v>0</v>
      </c>
      <c r="P2450" s="190" t="s">
        <v>657</v>
      </c>
      <c r="Q2450" s="375"/>
    </row>
    <row r="2451" spans="1:17" ht="63.75">
      <c r="A2451" s="265" t="s">
        <v>554</v>
      </c>
      <c r="B2451" s="190"/>
      <c r="C2451" s="266" t="s">
        <v>726</v>
      </c>
      <c r="D2451" s="267">
        <v>43945</v>
      </c>
      <c r="E2451" s="237" t="s">
        <v>5913</v>
      </c>
      <c r="F2451" s="237" t="s">
        <v>11</v>
      </c>
      <c r="G2451" s="237">
        <v>13472</v>
      </c>
      <c r="H2451" s="190"/>
      <c r="I2451" s="248" t="s">
        <v>6192</v>
      </c>
      <c r="J2451" s="190"/>
      <c r="K2451" s="190"/>
      <c r="L2451" s="190"/>
      <c r="M2451" s="190"/>
      <c r="N2451" s="268">
        <v>610.66999999999996</v>
      </c>
      <c r="O2451" s="268">
        <v>0</v>
      </c>
      <c r="P2451" s="190" t="s">
        <v>657</v>
      </c>
      <c r="Q2451" s="375"/>
    </row>
    <row r="2452" spans="1:17" ht="76.5">
      <c r="A2452" s="265">
        <v>513</v>
      </c>
      <c r="B2452" s="190"/>
      <c r="C2452" s="266" t="s">
        <v>169</v>
      </c>
      <c r="D2452" s="267">
        <v>43948</v>
      </c>
      <c r="E2452" s="237" t="s">
        <v>5914</v>
      </c>
      <c r="F2452" s="237" t="s">
        <v>15</v>
      </c>
      <c r="G2452" s="237">
        <v>1310746</v>
      </c>
      <c r="H2452" s="190"/>
      <c r="I2452" s="248" t="s">
        <v>6193</v>
      </c>
      <c r="J2452" s="190"/>
      <c r="K2452" s="190"/>
      <c r="L2452" s="190"/>
      <c r="M2452" s="190"/>
      <c r="N2452" s="268">
        <v>50</v>
      </c>
      <c r="O2452" s="268">
        <v>0</v>
      </c>
      <c r="P2452" s="190" t="s">
        <v>657</v>
      </c>
      <c r="Q2452" s="375"/>
    </row>
    <row r="2453" spans="1:17" ht="63.75">
      <c r="A2453" s="265" t="s">
        <v>556</v>
      </c>
      <c r="B2453" s="190"/>
      <c r="C2453" s="266" t="s">
        <v>714</v>
      </c>
      <c r="D2453" s="267">
        <v>43948</v>
      </c>
      <c r="E2453" s="237" t="s">
        <v>5915</v>
      </c>
      <c r="F2453" s="237" t="s">
        <v>617</v>
      </c>
      <c r="G2453" s="237">
        <v>1396861</v>
      </c>
      <c r="H2453" s="190"/>
      <c r="I2453" s="248" t="s">
        <v>6194</v>
      </c>
      <c r="J2453" s="190"/>
      <c r="K2453" s="190"/>
      <c r="L2453" s="190"/>
      <c r="M2453" s="190"/>
      <c r="N2453" s="268">
        <v>0</v>
      </c>
      <c r="O2453" s="268">
        <v>1736009.76</v>
      </c>
      <c r="P2453" s="190" t="s">
        <v>657</v>
      </c>
      <c r="Q2453" s="375"/>
    </row>
    <row r="2454" spans="1:17" ht="76.5">
      <c r="A2454" s="265">
        <v>16</v>
      </c>
      <c r="B2454" s="190"/>
      <c r="C2454" s="266" t="s">
        <v>7133</v>
      </c>
      <c r="D2454" s="267">
        <v>43948</v>
      </c>
      <c r="E2454" s="237" t="s">
        <v>5916</v>
      </c>
      <c r="F2454" s="237" t="s">
        <v>618</v>
      </c>
      <c r="G2454" s="237">
        <v>10748</v>
      </c>
      <c r="H2454" s="190"/>
      <c r="I2454" s="248" t="s">
        <v>6195</v>
      </c>
      <c r="J2454" s="190"/>
      <c r="K2454" s="190"/>
      <c r="L2454" s="190"/>
      <c r="M2454" s="190"/>
      <c r="N2454" s="268">
        <v>105.24</v>
      </c>
      <c r="O2454" s="268">
        <v>0</v>
      </c>
      <c r="P2454" s="190" t="s">
        <v>657</v>
      </c>
      <c r="Q2454" s="375"/>
    </row>
    <row r="2455" spans="1:17" ht="76.5">
      <c r="A2455" s="265">
        <v>16</v>
      </c>
      <c r="B2455" s="190"/>
      <c r="C2455" s="266" t="s">
        <v>7133</v>
      </c>
      <c r="D2455" s="267">
        <v>43948</v>
      </c>
      <c r="E2455" s="237" t="s">
        <v>5917</v>
      </c>
      <c r="F2455" s="237" t="s">
        <v>618</v>
      </c>
      <c r="G2455" s="237">
        <v>10741</v>
      </c>
      <c r="H2455" s="190"/>
      <c r="I2455" s="248" t="s">
        <v>6196</v>
      </c>
      <c r="J2455" s="190"/>
      <c r="K2455" s="190"/>
      <c r="L2455" s="190"/>
      <c r="M2455" s="190"/>
      <c r="N2455" s="268">
        <v>168.02</v>
      </c>
      <c r="O2455" s="268">
        <v>0</v>
      </c>
      <c r="P2455" s="190" t="s">
        <v>657</v>
      </c>
      <c r="Q2455" s="375"/>
    </row>
    <row r="2456" spans="1:17" ht="76.5">
      <c r="A2456" s="265">
        <v>16</v>
      </c>
      <c r="B2456" s="190"/>
      <c r="C2456" s="266" t="s">
        <v>7133</v>
      </c>
      <c r="D2456" s="267">
        <v>43948</v>
      </c>
      <c r="E2456" s="237" t="s">
        <v>5918</v>
      </c>
      <c r="F2456" s="237" t="s">
        <v>618</v>
      </c>
      <c r="G2456" s="237">
        <v>10742</v>
      </c>
      <c r="H2456" s="190"/>
      <c r="I2456" s="248" t="s">
        <v>6197</v>
      </c>
      <c r="J2456" s="190"/>
      <c r="K2456" s="190"/>
      <c r="L2456" s="190"/>
      <c r="M2456" s="190"/>
      <c r="N2456" s="268">
        <v>174.76</v>
      </c>
      <c r="O2456" s="268">
        <v>0</v>
      </c>
      <c r="P2456" s="190" t="s">
        <v>657</v>
      </c>
      <c r="Q2456" s="375"/>
    </row>
    <row r="2457" spans="1:17" ht="63.75">
      <c r="A2457" s="265">
        <v>16</v>
      </c>
      <c r="B2457" s="190"/>
      <c r="C2457" s="266" t="s">
        <v>7133</v>
      </c>
      <c r="D2457" s="267">
        <v>43948</v>
      </c>
      <c r="E2457" s="237" t="s">
        <v>5919</v>
      </c>
      <c r="F2457" s="237" t="s">
        <v>618</v>
      </c>
      <c r="G2457" s="237">
        <v>10736</v>
      </c>
      <c r="H2457" s="190"/>
      <c r="I2457" s="248" t="s">
        <v>6198</v>
      </c>
      <c r="J2457" s="190"/>
      <c r="K2457" s="190"/>
      <c r="L2457" s="190"/>
      <c r="M2457" s="190"/>
      <c r="N2457" s="268">
        <v>48.41</v>
      </c>
      <c r="O2457" s="268">
        <v>0</v>
      </c>
      <c r="P2457" s="190" t="s">
        <v>657</v>
      </c>
      <c r="Q2457" s="375"/>
    </row>
    <row r="2458" spans="1:17" ht="63.75">
      <c r="A2458" s="265">
        <v>16</v>
      </c>
      <c r="B2458" s="190"/>
      <c r="C2458" s="266" t="s">
        <v>7133</v>
      </c>
      <c r="D2458" s="267">
        <v>43948</v>
      </c>
      <c r="E2458" s="237" t="s">
        <v>5920</v>
      </c>
      <c r="F2458" s="237" t="s">
        <v>618</v>
      </c>
      <c r="G2458" s="237">
        <v>10743</v>
      </c>
      <c r="H2458" s="190"/>
      <c r="I2458" s="248" t="s">
        <v>6199</v>
      </c>
      <c r="J2458" s="190"/>
      <c r="K2458" s="190"/>
      <c r="L2458" s="190"/>
      <c r="M2458" s="190"/>
      <c r="N2458" s="268">
        <v>161.29</v>
      </c>
      <c r="O2458" s="268">
        <v>0</v>
      </c>
      <c r="P2458" s="190" t="s">
        <v>657</v>
      </c>
      <c r="Q2458" s="375"/>
    </row>
    <row r="2459" spans="1:17" ht="63.75">
      <c r="A2459" s="265">
        <v>16</v>
      </c>
      <c r="B2459" s="190"/>
      <c r="C2459" s="266" t="s">
        <v>7133</v>
      </c>
      <c r="D2459" s="267">
        <v>43948</v>
      </c>
      <c r="E2459" s="237" t="s">
        <v>5921</v>
      </c>
      <c r="F2459" s="237" t="s">
        <v>618</v>
      </c>
      <c r="G2459" s="237">
        <v>10744</v>
      </c>
      <c r="H2459" s="190"/>
      <c r="I2459" s="248" t="s">
        <v>6200</v>
      </c>
      <c r="J2459" s="190"/>
      <c r="K2459" s="190"/>
      <c r="L2459" s="190"/>
      <c r="M2459" s="190"/>
      <c r="N2459" s="268">
        <v>134.44999999999999</v>
      </c>
      <c r="O2459" s="268">
        <v>0</v>
      </c>
      <c r="P2459" s="190" t="s">
        <v>657</v>
      </c>
      <c r="Q2459" s="375"/>
    </row>
    <row r="2460" spans="1:17" ht="63.75">
      <c r="A2460" s="265">
        <v>16</v>
      </c>
      <c r="B2460" s="190"/>
      <c r="C2460" s="266" t="s">
        <v>7133</v>
      </c>
      <c r="D2460" s="267">
        <v>43948</v>
      </c>
      <c r="E2460" s="237" t="s">
        <v>5922</v>
      </c>
      <c r="F2460" s="237" t="s">
        <v>618</v>
      </c>
      <c r="G2460" s="237">
        <v>10745</v>
      </c>
      <c r="H2460" s="190"/>
      <c r="I2460" s="248" t="s">
        <v>6201</v>
      </c>
      <c r="J2460" s="190"/>
      <c r="K2460" s="190"/>
      <c r="L2460" s="190"/>
      <c r="M2460" s="190"/>
      <c r="N2460" s="268">
        <v>168.02</v>
      </c>
      <c r="O2460" s="268">
        <v>0</v>
      </c>
      <c r="P2460" s="190" t="s">
        <v>657</v>
      </c>
      <c r="Q2460" s="375"/>
    </row>
    <row r="2461" spans="1:17" ht="76.5">
      <c r="A2461" s="265" t="s">
        <v>554</v>
      </c>
      <c r="B2461" s="190"/>
      <c r="C2461" s="266" t="s">
        <v>726</v>
      </c>
      <c r="D2461" s="267">
        <v>43948</v>
      </c>
      <c r="E2461" s="237" t="s">
        <v>5923</v>
      </c>
      <c r="F2461" s="237" t="s">
        <v>11</v>
      </c>
      <c r="G2461" s="237">
        <v>982604</v>
      </c>
      <c r="H2461" s="190"/>
      <c r="I2461" s="248" t="s">
        <v>6202</v>
      </c>
      <c r="J2461" s="190"/>
      <c r="K2461" s="190"/>
      <c r="L2461" s="190"/>
      <c r="M2461" s="190"/>
      <c r="N2461" s="268">
        <v>8107</v>
      </c>
      <c r="O2461" s="268">
        <v>0</v>
      </c>
      <c r="P2461" s="190" t="s">
        <v>657</v>
      </c>
      <c r="Q2461" s="375"/>
    </row>
    <row r="2462" spans="1:17" ht="63.75">
      <c r="A2462" s="265">
        <v>513</v>
      </c>
      <c r="B2462" s="190"/>
      <c r="C2462" s="266" t="s">
        <v>169</v>
      </c>
      <c r="D2462" s="267">
        <v>43949</v>
      </c>
      <c r="E2462" s="237" t="s">
        <v>5924</v>
      </c>
      <c r="F2462" s="237" t="s">
        <v>15</v>
      </c>
      <c r="G2462" s="237">
        <v>1311294</v>
      </c>
      <c r="H2462" s="190"/>
      <c r="I2462" s="248" t="s">
        <v>6203</v>
      </c>
      <c r="J2462" s="190"/>
      <c r="K2462" s="190"/>
      <c r="L2462" s="190"/>
      <c r="M2462" s="190"/>
      <c r="N2462" s="268">
        <v>50</v>
      </c>
      <c r="O2462" s="268">
        <v>0</v>
      </c>
      <c r="P2462" s="190" t="s">
        <v>657</v>
      </c>
      <c r="Q2462" s="375"/>
    </row>
    <row r="2463" spans="1:17" ht="63.75">
      <c r="A2463" s="265">
        <v>513</v>
      </c>
      <c r="B2463" s="190"/>
      <c r="C2463" s="266" t="s">
        <v>169</v>
      </c>
      <c r="D2463" s="267">
        <v>43950</v>
      </c>
      <c r="E2463" s="237" t="s">
        <v>5925</v>
      </c>
      <c r="F2463" s="237" t="s">
        <v>15</v>
      </c>
      <c r="G2463" s="237">
        <v>1311446</v>
      </c>
      <c r="H2463" s="190"/>
      <c r="I2463" s="248" t="s">
        <v>6204</v>
      </c>
      <c r="J2463" s="190"/>
      <c r="K2463" s="190"/>
      <c r="L2463" s="190"/>
      <c r="M2463" s="190"/>
      <c r="N2463" s="268">
        <v>50</v>
      </c>
      <c r="O2463" s="268">
        <v>0</v>
      </c>
      <c r="P2463" s="190" t="s">
        <v>657</v>
      </c>
      <c r="Q2463" s="375"/>
    </row>
    <row r="2464" spans="1:17" ht="76.5">
      <c r="A2464" s="265" t="s">
        <v>553</v>
      </c>
      <c r="B2464" s="190"/>
      <c r="C2464" s="266" t="s">
        <v>605</v>
      </c>
      <c r="D2464" s="267">
        <v>43950</v>
      </c>
      <c r="E2464" s="237" t="s">
        <v>5926</v>
      </c>
      <c r="F2464" s="237" t="s">
        <v>15</v>
      </c>
      <c r="G2464" s="237">
        <v>1311540</v>
      </c>
      <c r="H2464" s="190"/>
      <c r="I2464" s="248" t="s">
        <v>6205</v>
      </c>
      <c r="J2464" s="190"/>
      <c r="K2464" s="190"/>
      <c r="L2464" s="190"/>
      <c r="M2464" s="190"/>
      <c r="N2464" s="268">
        <v>50</v>
      </c>
      <c r="O2464" s="268">
        <v>0</v>
      </c>
      <c r="P2464" s="190" t="s">
        <v>657</v>
      </c>
      <c r="Q2464" s="375"/>
    </row>
    <row r="2465" spans="1:17" ht="76.5">
      <c r="A2465" s="265">
        <v>16</v>
      </c>
      <c r="B2465" s="190"/>
      <c r="C2465" s="266" t="s">
        <v>7133</v>
      </c>
      <c r="D2465" s="267">
        <v>43950</v>
      </c>
      <c r="E2465" s="237" t="s">
        <v>5927</v>
      </c>
      <c r="F2465" s="237" t="s">
        <v>13</v>
      </c>
      <c r="G2465" s="237">
        <v>982741</v>
      </c>
      <c r="H2465" s="190"/>
      <c r="I2465" s="248" t="s">
        <v>6206</v>
      </c>
      <c r="J2465" s="190"/>
      <c r="K2465" s="190"/>
      <c r="L2465" s="190"/>
      <c r="M2465" s="190"/>
      <c r="N2465" s="268">
        <v>37.72</v>
      </c>
      <c r="O2465" s="268">
        <v>0</v>
      </c>
      <c r="P2465" s="190" t="s">
        <v>657</v>
      </c>
      <c r="Q2465" s="375"/>
    </row>
    <row r="2466" spans="1:17" ht="76.5">
      <c r="A2466" s="265">
        <v>16</v>
      </c>
      <c r="B2466" s="190"/>
      <c r="C2466" s="266" t="s">
        <v>7133</v>
      </c>
      <c r="D2466" s="267">
        <v>43950</v>
      </c>
      <c r="E2466" s="237" t="s">
        <v>5928</v>
      </c>
      <c r="F2466" s="237" t="s">
        <v>11</v>
      </c>
      <c r="G2466" s="237">
        <v>982741</v>
      </c>
      <c r="H2466" s="190"/>
      <c r="I2466" s="248" t="s">
        <v>6207</v>
      </c>
      <c r="J2466" s="190"/>
      <c r="K2466" s="190"/>
      <c r="L2466" s="190"/>
      <c r="M2466" s="190"/>
      <c r="N2466" s="268">
        <v>50</v>
      </c>
      <c r="O2466" s="268">
        <v>0</v>
      </c>
      <c r="P2466" s="190" t="s">
        <v>657</v>
      </c>
      <c r="Q2466" s="375"/>
    </row>
    <row r="2467" spans="1:17" ht="76.5">
      <c r="A2467" s="265">
        <v>16</v>
      </c>
      <c r="B2467" s="190"/>
      <c r="C2467" s="266" t="s">
        <v>7133</v>
      </c>
      <c r="D2467" s="267">
        <v>43950</v>
      </c>
      <c r="E2467" s="237" t="s">
        <v>5929</v>
      </c>
      <c r="F2467" s="237" t="s">
        <v>13</v>
      </c>
      <c r="G2467" s="237">
        <v>982742</v>
      </c>
      <c r="H2467" s="190"/>
      <c r="I2467" s="248" t="s">
        <v>6208</v>
      </c>
      <c r="J2467" s="190"/>
      <c r="K2467" s="190"/>
      <c r="L2467" s="190"/>
      <c r="M2467" s="190"/>
      <c r="N2467" s="268">
        <v>94.24</v>
      </c>
      <c r="O2467" s="268">
        <v>0</v>
      </c>
      <c r="P2467" s="190" t="s">
        <v>657</v>
      </c>
      <c r="Q2467" s="375"/>
    </row>
    <row r="2468" spans="1:17" ht="89.25">
      <c r="A2468" s="265">
        <v>16</v>
      </c>
      <c r="B2468" s="190"/>
      <c r="C2468" s="266" t="s">
        <v>7133</v>
      </c>
      <c r="D2468" s="267">
        <v>43950</v>
      </c>
      <c r="E2468" s="237" t="s">
        <v>5930</v>
      </c>
      <c r="F2468" s="237" t="s">
        <v>11</v>
      </c>
      <c r="G2468" s="237">
        <v>982742</v>
      </c>
      <c r="H2468" s="190"/>
      <c r="I2468" s="248" t="s">
        <v>6209</v>
      </c>
      <c r="J2468" s="190"/>
      <c r="K2468" s="190"/>
      <c r="L2468" s="190"/>
      <c r="M2468" s="190"/>
      <c r="N2468" s="268">
        <v>50</v>
      </c>
      <c r="O2468" s="268">
        <v>0</v>
      </c>
      <c r="P2468" s="190" t="s">
        <v>657</v>
      </c>
      <c r="Q2468" s="375"/>
    </row>
    <row r="2469" spans="1:17" ht="76.5">
      <c r="A2469" s="265">
        <v>16</v>
      </c>
      <c r="B2469" s="190"/>
      <c r="C2469" s="266" t="s">
        <v>7133</v>
      </c>
      <c r="D2469" s="267">
        <v>43950</v>
      </c>
      <c r="E2469" s="237" t="s">
        <v>5931</v>
      </c>
      <c r="F2469" s="237" t="s">
        <v>13</v>
      </c>
      <c r="G2469" s="237">
        <v>982740</v>
      </c>
      <c r="H2469" s="190"/>
      <c r="I2469" s="248" t="s">
        <v>6210</v>
      </c>
      <c r="J2469" s="190"/>
      <c r="K2469" s="190"/>
      <c r="L2469" s="190"/>
      <c r="M2469" s="190"/>
      <c r="N2469" s="268">
        <v>60.34</v>
      </c>
      <c r="O2469" s="268">
        <v>0</v>
      </c>
      <c r="P2469" s="190" t="s">
        <v>657</v>
      </c>
      <c r="Q2469" s="375"/>
    </row>
    <row r="2470" spans="1:17" ht="76.5">
      <c r="A2470" s="265">
        <v>16</v>
      </c>
      <c r="B2470" s="190"/>
      <c r="C2470" s="266" t="s">
        <v>7133</v>
      </c>
      <c r="D2470" s="267">
        <v>43950</v>
      </c>
      <c r="E2470" s="237" t="s">
        <v>5932</v>
      </c>
      <c r="F2470" s="237" t="s">
        <v>11</v>
      </c>
      <c r="G2470" s="237">
        <v>982739</v>
      </c>
      <c r="H2470" s="190"/>
      <c r="I2470" s="248" t="s">
        <v>6211</v>
      </c>
      <c r="J2470" s="190"/>
      <c r="K2470" s="190"/>
      <c r="L2470" s="190"/>
      <c r="M2470" s="190"/>
      <c r="N2470" s="268">
        <v>50</v>
      </c>
      <c r="O2470" s="268">
        <v>0</v>
      </c>
      <c r="P2470" s="190" t="s">
        <v>657</v>
      </c>
      <c r="Q2470" s="375"/>
    </row>
    <row r="2471" spans="1:17" ht="76.5">
      <c r="A2471" s="265">
        <v>16</v>
      </c>
      <c r="B2471" s="190"/>
      <c r="C2471" s="266" t="s">
        <v>7133</v>
      </c>
      <c r="D2471" s="267">
        <v>43950</v>
      </c>
      <c r="E2471" s="237" t="s">
        <v>5933</v>
      </c>
      <c r="F2471" s="237" t="s">
        <v>13</v>
      </c>
      <c r="G2471" s="237">
        <v>982739</v>
      </c>
      <c r="H2471" s="190"/>
      <c r="I2471" s="248" t="s">
        <v>6212</v>
      </c>
      <c r="J2471" s="190"/>
      <c r="K2471" s="190"/>
      <c r="L2471" s="190"/>
      <c r="M2471" s="190"/>
      <c r="N2471" s="268">
        <v>26.38</v>
      </c>
      <c r="O2471" s="268">
        <v>0</v>
      </c>
      <c r="P2471" s="190" t="s">
        <v>657</v>
      </c>
      <c r="Q2471" s="375"/>
    </row>
    <row r="2472" spans="1:17" ht="89.25">
      <c r="A2472" s="265">
        <v>16</v>
      </c>
      <c r="B2472" s="190"/>
      <c r="C2472" s="266" t="s">
        <v>7133</v>
      </c>
      <c r="D2472" s="267">
        <v>43950</v>
      </c>
      <c r="E2472" s="237" t="s">
        <v>5934</v>
      </c>
      <c r="F2472" s="237" t="s">
        <v>11</v>
      </c>
      <c r="G2472" s="237">
        <v>982740</v>
      </c>
      <c r="H2472" s="190"/>
      <c r="I2472" s="248" t="s">
        <v>6213</v>
      </c>
      <c r="J2472" s="190"/>
      <c r="K2472" s="190"/>
      <c r="L2472" s="190"/>
      <c r="M2472" s="190"/>
      <c r="N2472" s="268">
        <v>50</v>
      </c>
      <c r="O2472" s="268">
        <v>0</v>
      </c>
      <c r="P2472" s="190" t="s">
        <v>657</v>
      </c>
      <c r="Q2472" s="375"/>
    </row>
    <row r="2473" spans="1:17" ht="76.5">
      <c r="A2473" s="265">
        <v>513</v>
      </c>
      <c r="B2473" s="190"/>
      <c r="C2473" s="266" t="s">
        <v>169</v>
      </c>
      <c r="D2473" s="267">
        <v>43951</v>
      </c>
      <c r="E2473" s="237" t="s">
        <v>5935</v>
      </c>
      <c r="F2473" s="237" t="s">
        <v>15</v>
      </c>
      <c r="G2473" s="237">
        <v>1311953</v>
      </c>
      <c r="H2473" s="190"/>
      <c r="I2473" s="248" t="s">
        <v>6214</v>
      </c>
      <c r="J2473" s="190"/>
      <c r="K2473" s="190"/>
      <c r="L2473" s="190"/>
      <c r="M2473" s="190"/>
      <c r="N2473" s="268">
        <v>50</v>
      </c>
      <c r="O2473" s="268">
        <v>0</v>
      </c>
      <c r="P2473" s="190" t="s">
        <v>657</v>
      </c>
      <c r="Q2473" s="375"/>
    </row>
    <row r="2474" spans="1:17" ht="63.75">
      <c r="A2474" s="265">
        <v>513</v>
      </c>
      <c r="B2474" s="190"/>
      <c r="C2474" s="266" t="s">
        <v>169</v>
      </c>
      <c r="D2474" s="267">
        <v>43951</v>
      </c>
      <c r="E2474" s="237" t="s">
        <v>5936</v>
      </c>
      <c r="F2474" s="237" t="s">
        <v>15</v>
      </c>
      <c r="G2474" s="237">
        <v>1311956</v>
      </c>
      <c r="H2474" s="190"/>
      <c r="I2474" s="248" t="s">
        <v>6215</v>
      </c>
      <c r="J2474" s="190"/>
      <c r="K2474" s="190"/>
      <c r="L2474" s="190"/>
      <c r="M2474" s="190"/>
      <c r="N2474" s="268">
        <v>50</v>
      </c>
      <c r="O2474" s="268">
        <v>0</v>
      </c>
      <c r="P2474" s="190" t="s">
        <v>657</v>
      </c>
      <c r="Q2474" s="375"/>
    </row>
    <row r="2475" spans="1:17" ht="76.5">
      <c r="A2475" s="265">
        <v>16</v>
      </c>
      <c r="B2475" s="190"/>
      <c r="C2475" s="266" t="s">
        <v>7133</v>
      </c>
      <c r="D2475" s="267">
        <v>43951</v>
      </c>
      <c r="E2475" s="237" t="s">
        <v>5937</v>
      </c>
      <c r="F2475" s="237" t="s">
        <v>618</v>
      </c>
      <c r="G2475" s="237">
        <v>10746</v>
      </c>
      <c r="H2475" s="190"/>
      <c r="I2475" s="248" t="s">
        <v>6216</v>
      </c>
      <c r="J2475" s="190"/>
      <c r="K2475" s="190"/>
      <c r="L2475" s="190"/>
      <c r="M2475" s="190"/>
      <c r="N2475" s="268">
        <v>9526.32</v>
      </c>
      <c r="O2475" s="268">
        <v>0</v>
      </c>
      <c r="P2475" s="190" t="s">
        <v>657</v>
      </c>
      <c r="Q2475" s="375"/>
    </row>
    <row r="2476" spans="1:17" ht="51">
      <c r="A2476" s="265" t="s">
        <v>553</v>
      </c>
      <c r="B2476" s="190"/>
      <c r="C2476" s="266" t="s">
        <v>605</v>
      </c>
      <c r="D2476" s="267">
        <v>43951</v>
      </c>
      <c r="E2476" s="237" t="s">
        <v>5938</v>
      </c>
      <c r="F2476" s="237" t="s">
        <v>11</v>
      </c>
      <c r="G2476" s="237">
        <v>982801</v>
      </c>
      <c r="H2476" s="190"/>
      <c r="I2476" s="248" t="s">
        <v>1465</v>
      </c>
      <c r="J2476" s="190"/>
      <c r="K2476" s="190"/>
      <c r="L2476" s="190"/>
      <c r="M2476" s="190"/>
      <c r="N2476" s="268">
        <v>50</v>
      </c>
      <c r="O2476" s="268">
        <v>0</v>
      </c>
      <c r="P2476" s="190" t="s">
        <v>657</v>
      </c>
      <c r="Q2476" s="375"/>
    </row>
    <row r="2477" spans="1:17" ht="38.25">
      <c r="A2477" s="265" t="s">
        <v>691</v>
      </c>
      <c r="B2477" s="190"/>
      <c r="C2477" s="266" t="s">
        <v>1334</v>
      </c>
      <c r="D2477" s="267">
        <v>43951</v>
      </c>
      <c r="E2477" s="237" t="s">
        <v>5939</v>
      </c>
      <c r="F2477" s="237" t="s">
        <v>13</v>
      </c>
      <c r="G2477" s="237">
        <v>406760</v>
      </c>
      <c r="H2477" s="190"/>
      <c r="I2477" s="248" t="s">
        <v>692</v>
      </c>
      <c r="J2477" s="190"/>
      <c r="K2477" s="190"/>
      <c r="L2477" s="190"/>
      <c r="M2477" s="190"/>
      <c r="N2477" s="268">
        <v>2519464.52</v>
      </c>
      <c r="O2477" s="268">
        <v>0</v>
      </c>
      <c r="P2477" s="190" t="s">
        <v>657</v>
      </c>
      <c r="Q2477" s="375"/>
    </row>
    <row r="2478" spans="1:17" ht="38.25">
      <c r="A2478" s="265" t="s">
        <v>691</v>
      </c>
      <c r="B2478" s="190"/>
      <c r="C2478" s="266" t="s">
        <v>1334</v>
      </c>
      <c r="D2478" s="267">
        <v>43951</v>
      </c>
      <c r="E2478" s="237" t="s">
        <v>5940</v>
      </c>
      <c r="F2478" s="237" t="s">
        <v>13</v>
      </c>
      <c r="G2478" s="237">
        <v>406762</v>
      </c>
      <c r="H2478" s="190"/>
      <c r="I2478" s="248" t="s">
        <v>692</v>
      </c>
      <c r="J2478" s="190"/>
      <c r="K2478" s="190"/>
      <c r="L2478" s="190"/>
      <c r="M2478" s="190"/>
      <c r="N2478" s="268">
        <v>16100545.609999999</v>
      </c>
      <c r="O2478" s="268">
        <v>0</v>
      </c>
      <c r="P2478" s="190" t="s">
        <v>657</v>
      </c>
      <c r="Q2478" s="375"/>
    </row>
    <row r="2479" spans="1:17" ht="38.25">
      <c r="A2479" s="265" t="s">
        <v>691</v>
      </c>
      <c r="B2479" s="190"/>
      <c r="C2479" s="266" t="s">
        <v>1334</v>
      </c>
      <c r="D2479" s="267">
        <v>43951</v>
      </c>
      <c r="E2479" s="237" t="s">
        <v>5941</v>
      </c>
      <c r="F2479" s="237" t="s">
        <v>13</v>
      </c>
      <c r="G2479" s="237">
        <v>406764</v>
      </c>
      <c r="H2479" s="190"/>
      <c r="I2479" s="248" t="s">
        <v>692</v>
      </c>
      <c r="J2479" s="190"/>
      <c r="K2479" s="190"/>
      <c r="L2479" s="190"/>
      <c r="M2479" s="190"/>
      <c r="N2479" s="268">
        <v>16100545.609999999</v>
      </c>
      <c r="O2479" s="268">
        <v>0</v>
      </c>
      <c r="P2479" s="190" t="s">
        <v>657</v>
      </c>
      <c r="Q2479" s="375"/>
    </row>
    <row r="2480" spans="1:17" ht="38.25">
      <c r="A2480" s="265" t="s">
        <v>691</v>
      </c>
      <c r="B2480" s="190"/>
      <c r="C2480" s="266" t="s">
        <v>1334</v>
      </c>
      <c r="D2480" s="267">
        <v>43951</v>
      </c>
      <c r="E2480" s="237" t="s">
        <v>5942</v>
      </c>
      <c r="F2480" s="237" t="s">
        <v>13</v>
      </c>
      <c r="G2480" s="237">
        <v>406766</v>
      </c>
      <c r="H2480" s="190"/>
      <c r="I2480" s="248" t="s">
        <v>692</v>
      </c>
      <c r="J2480" s="190"/>
      <c r="K2480" s="190"/>
      <c r="L2480" s="190"/>
      <c r="M2480" s="190"/>
      <c r="N2480" s="268">
        <v>16100545.609999999</v>
      </c>
      <c r="O2480" s="268">
        <v>0</v>
      </c>
      <c r="P2480" s="190" t="s">
        <v>657</v>
      </c>
      <c r="Q2480" s="375"/>
    </row>
    <row r="2481" spans="1:17" ht="38.25">
      <c r="A2481" s="265" t="s">
        <v>691</v>
      </c>
      <c r="B2481" s="190"/>
      <c r="C2481" s="266" t="s">
        <v>1334</v>
      </c>
      <c r="D2481" s="267">
        <v>43951</v>
      </c>
      <c r="E2481" s="237" t="s">
        <v>5943</v>
      </c>
      <c r="F2481" s="237" t="s">
        <v>13</v>
      </c>
      <c r="G2481" s="237">
        <v>406768</v>
      </c>
      <c r="H2481" s="190"/>
      <c r="I2481" s="248" t="s">
        <v>692</v>
      </c>
      <c r="J2481" s="190"/>
      <c r="K2481" s="190"/>
      <c r="L2481" s="190"/>
      <c r="M2481" s="190"/>
      <c r="N2481" s="268">
        <v>2962190.6</v>
      </c>
      <c r="O2481" s="268">
        <v>0</v>
      </c>
      <c r="P2481" s="190" t="s">
        <v>657</v>
      </c>
      <c r="Q2481" s="375"/>
    </row>
    <row r="2482" spans="1:17" ht="38.25">
      <c r="A2482" s="265" t="s">
        <v>691</v>
      </c>
      <c r="B2482" s="190"/>
      <c r="C2482" s="266" t="s">
        <v>1334</v>
      </c>
      <c r="D2482" s="267">
        <v>43951</v>
      </c>
      <c r="E2482" s="237" t="s">
        <v>5944</v>
      </c>
      <c r="F2482" s="237" t="s">
        <v>13</v>
      </c>
      <c r="G2482" s="237">
        <v>406770</v>
      </c>
      <c r="H2482" s="190"/>
      <c r="I2482" s="248" t="s">
        <v>692</v>
      </c>
      <c r="J2482" s="190"/>
      <c r="K2482" s="190"/>
      <c r="L2482" s="190"/>
      <c r="M2482" s="190"/>
      <c r="N2482" s="268">
        <v>2962190.6</v>
      </c>
      <c r="O2482" s="268">
        <v>0</v>
      </c>
      <c r="P2482" s="190" t="s">
        <v>657</v>
      </c>
      <c r="Q2482" s="375"/>
    </row>
    <row r="2483" spans="1:17" ht="38.25">
      <c r="A2483" s="265" t="s">
        <v>691</v>
      </c>
      <c r="B2483" s="190"/>
      <c r="C2483" s="266" t="s">
        <v>1334</v>
      </c>
      <c r="D2483" s="267">
        <v>43951</v>
      </c>
      <c r="E2483" s="237" t="s">
        <v>5945</v>
      </c>
      <c r="F2483" s="237" t="s">
        <v>13</v>
      </c>
      <c r="G2483" s="237">
        <v>406772</v>
      </c>
      <c r="H2483" s="190"/>
      <c r="I2483" s="248" t="s">
        <v>692</v>
      </c>
      <c r="J2483" s="190"/>
      <c r="K2483" s="190"/>
      <c r="L2483" s="190"/>
      <c r="M2483" s="190"/>
      <c r="N2483" s="268">
        <v>2962190.6</v>
      </c>
      <c r="O2483" s="268">
        <v>0</v>
      </c>
      <c r="P2483" s="190" t="s">
        <v>657</v>
      </c>
      <c r="Q2483" s="375"/>
    </row>
    <row r="2484" spans="1:17" ht="38.25">
      <c r="A2484" s="265" t="s">
        <v>691</v>
      </c>
      <c r="B2484" s="190"/>
      <c r="C2484" s="266" t="s">
        <v>1334</v>
      </c>
      <c r="D2484" s="267">
        <v>43951</v>
      </c>
      <c r="E2484" s="237" t="s">
        <v>5946</v>
      </c>
      <c r="F2484" s="237" t="s">
        <v>13</v>
      </c>
      <c r="G2484" s="237">
        <v>406774</v>
      </c>
      <c r="H2484" s="190"/>
      <c r="I2484" s="248" t="s">
        <v>692</v>
      </c>
      <c r="J2484" s="190"/>
      <c r="K2484" s="190"/>
      <c r="L2484" s="190"/>
      <c r="M2484" s="190"/>
      <c r="N2484" s="268">
        <v>2962190.6</v>
      </c>
      <c r="O2484" s="268">
        <v>0</v>
      </c>
      <c r="P2484" s="190" t="s">
        <v>657</v>
      </c>
      <c r="Q2484" s="375"/>
    </row>
    <row r="2485" spans="1:17" ht="38.25">
      <c r="A2485" s="265" t="s">
        <v>691</v>
      </c>
      <c r="B2485" s="190"/>
      <c r="C2485" s="266" t="s">
        <v>1334</v>
      </c>
      <c r="D2485" s="267">
        <v>43951</v>
      </c>
      <c r="E2485" s="237" t="s">
        <v>5947</v>
      </c>
      <c r="F2485" s="237" t="s">
        <v>13</v>
      </c>
      <c r="G2485" s="237">
        <v>406776</v>
      </c>
      <c r="H2485" s="190"/>
      <c r="I2485" s="248" t="s">
        <v>692</v>
      </c>
      <c r="J2485" s="190"/>
      <c r="K2485" s="190"/>
      <c r="L2485" s="190"/>
      <c r="M2485" s="190"/>
      <c r="N2485" s="268">
        <v>2962190.6</v>
      </c>
      <c r="O2485" s="268">
        <v>0</v>
      </c>
      <c r="P2485" s="190" t="s">
        <v>657</v>
      </c>
      <c r="Q2485" s="375"/>
    </row>
    <row r="2486" spans="1:17" ht="38.25">
      <c r="A2486" s="265" t="s">
        <v>691</v>
      </c>
      <c r="B2486" s="190"/>
      <c r="C2486" s="266" t="s">
        <v>1334</v>
      </c>
      <c r="D2486" s="267">
        <v>43951</v>
      </c>
      <c r="E2486" s="237" t="s">
        <v>5948</v>
      </c>
      <c r="F2486" s="237" t="s">
        <v>13</v>
      </c>
      <c r="G2486" s="237">
        <v>406778</v>
      </c>
      <c r="H2486" s="190"/>
      <c r="I2486" s="248" t="s">
        <v>692</v>
      </c>
      <c r="J2486" s="190"/>
      <c r="K2486" s="190"/>
      <c r="L2486" s="190"/>
      <c r="M2486" s="190"/>
      <c r="N2486" s="268">
        <v>1806042.22</v>
      </c>
      <c r="O2486" s="268">
        <v>0</v>
      </c>
      <c r="P2486" s="190" t="s">
        <v>657</v>
      </c>
      <c r="Q2486" s="375"/>
    </row>
    <row r="2487" spans="1:17" ht="38.25">
      <c r="A2487" s="265" t="s">
        <v>691</v>
      </c>
      <c r="B2487" s="190"/>
      <c r="C2487" s="266" t="s">
        <v>1334</v>
      </c>
      <c r="D2487" s="267">
        <v>43951</v>
      </c>
      <c r="E2487" s="237" t="s">
        <v>5949</v>
      </c>
      <c r="F2487" s="237" t="s">
        <v>13</v>
      </c>
      <c r="G2487" s="237">
        <v>406780</v>
      </c>
      <c r="H2487" s="190"/>
      <c r="I2487" s="248" t="s">
        <v>692</v>
      </c>
      <c r="J2487" s="190"/>
      <c r="K2487" s="190"/>
      <c r="L2487" s="190"/>
      <c r="M2487" s="190"/>
      <c r="N2487" s="268">
        <v>132511.12</v>
      </c>
      <c r="O2487" s="268">
        <v>0</v>
      </c>
      <c r="P2487" s="190" t="s">
        <v>657</v>
      </c>
      <c r="Q2487" s="375"/>
    </row>
    <row r="2488" spans="1:17" ht="38.25">
      <c r="A2488" s="265" t="s">
        <v>691</v>
      </c>
      <c r="B2488" s="190"/>
      <c r="C2488" s="266" t="s">
        <v>1334</v>
      </c>
      <c r="D2488" s="267">
        <v>43951</v>
      </c>
      <c r="E2488" s="237" t="s">
        <v>5950</v>
      </c>
      <c r="F2488" s="237" t="s">
        <v>13</v>
      </c>
      <c r="G2488" s="237">
        <v>406782</v>
      </c>
      <c r="H2488" s="190"/>
      <c r="I2488" s="248" t="s">
        <v>692</v>
      </c>
      <c r="J2488" s="190"/>
      <c r="K2488" s="190"/>
      <c r="L2488" s="190"/>
      <c r="M2488" s="190"/>
      <c r="N2488" s="268">
        <v>2541291.7999999998</v>
      </c>
      <c r="O2488" s="268">
        <v>0</v>
      </c>
      <c r="P2488" s="190" t="s">
        <v>657</v>
      </c>
      <c r="Q2488" s="375"/>
    </row>
    <row r="2489" spans="1:17" ht="38.25">
      <c r="A2489" s="265" t="s">
        <v>691</v>
      </c>
      <c r="B2489" s="190"/>
      <c r="C2489" s="266" t="s">
        <v>1334</v>
      </c>
      <c r="D2489" s="267">
        <v>43951</v>
      </c>
      <c r="E2489" s="237" t="s">
        <v>5951</v>
      </c>
      <c r="F2489" s="237" t="s">
        <v>13</v>
      </c>
      <c r="G2489" s="237">
        <v>406784</v>
      </c>
      <c r="H2489" s="190"/>
      <c r="I2489" s="248" t="s">
        <v>692</v>
      </c>
      <c r="J2489" s="190"/>
      <c r="K2489" s="190"/>
      <c r="L2489" s="190"/>
      <c r="M2489" s="190"/>
      <c r="N2489" s="268">
        <v>559083.89</v>
      </c>
      <c r="O2489" s="268">
        <v>0</v>
      </c>
      <c r="P2489" s="190" t="s">
        <v>657</v>
      </c>
      <c r="Q2489" s="375"/>
    </row>
    <row r="2490" spans="1:17" ht="38.25">
      <c r="A2490" s="265" t="s">
        <v>691</v>
      </c>
      <c r="B2490" s="190"/>
      <c r="C2490" s="266" t="s">
        <v>1334</v>
      </c>
      <c r="D2490" s="267">
        <v>43951</v>
      </c>
      <c r="E2490" s="237" t="s">
        <v>5952</v>
      </c>
      <c r="F2490" s="237" t="s">
        <v>13</v>
      </c>
      <c r="G2490" s="237">
        <v>406786</v>
      </c>
      <c r="H2490" s="190"/>
      <c r="I2490" s="248" t="s">
        <v>692</v>
      </c>
      <c r="J2490" s="190"/>
      <c r="K2490" s="190"/>
      <c r="L2490" s="190"/>
      <c r="M2490" s="190"/>
      <c r="N2490" s="268">
        <v>4960507.09</v>
      </c>
      <c r="O2490" s="268">
        <v>0</v>
      </c>
      <c r="P2490" s="190" t="s">
        <v>657</v>
      </c>
      <c r="Q2490" s="375"/>
    </row>
    <row r="2491" spans="1:17" ht="38.25">
      <c r="A2491" s="265" t="s">
        <v>691</v>
      </c>
      <c r="B2491" s="190"/>
      <c r="C2491" s="266" t="s">
        <v>1334</v>
      </c>
      <c r="D2491" s="267">
        <v>43951</v>
      </c>
      <c r="E2491" s="237" t="s">
        <v>5953</v>
      </c>
      <c r="F2491" s="237" t="s">
        <v>13</v>
      </c>
      <c r="G2491" s="237">
        <v>406788</v>
      </c>
      <c r="H2491" s="190"/>
      <c r="I2491" s="248" t="s">
        <v>692</v>
      </c>
      <c r="J2491" s="190"/>
      <c r="K2491" s="190"/>
      <c r="L2491" s="190"/>
      <c r="M2491" s="190"/>
      <c r="N2491" s="268">
        <v>1535589.6</v>
      </c>
      <c r="O2491" s="268">
        <v>0</v>
      </c>
      <c r="P2491" s="190" t="s">
        <v>657</v>
      </c>
      <c r="Q2491" s="375"/>
    </row>
    <row r="2492" spans="1:17" ht="38.25">
      <c r="A2492" s="265" t="s">
        <v>691</v>
      </c>
      <c r="B2492" s="190"/>
      <c r="C2492" s="266" t="s">
        <v>1334</v>
      </c>
      <c r="D2492" s="267">
        <v>43951</v>
      </c>
      <c r="E2492" s="237" t="s">
        <v>5954</v>
      </c>
      <c r="F2492" s="237" t="s">
        <v>13</v>
      </c>
      <c r="G2492" s="237">
        <v>406790</v>
      </c>
      <c r="H2492" s="190"/>
      <c r="I2492" s="248" t="s">
        <v>692</v>
      </c>
      <c r="J2492" s="190"/>
      <c r="K2492" s="190"/>
      <c r="L2492" s="190"/>
      <c r="M2492" s="190"/>
      <c r="N2492" s="268">
        <v>6979956.5</v>
      </c>
      <c r="O2492" s="268">
        <v>0</v>
      </c>
      <c r="P2492" s="190" t="s">
        <v>657</v>
      </c>
      <c r="Q2492" s="375"/>
    </row>
    <row r="2493" spans="1:17" ht="38.25">
      <c r="A2493" s="265" t="s">
        <v>691</v>
      </c>
      <c r="B2493" s="190"/>
      <c r="C2493" s="266" t="s">
        <v>1334</v>
      </c>
      <c r="D2493" s="267">
        <v>43951</v>
      </c>
      <c r="E2493" s="237" t="s">
        <v>5955</v>
      </c>
      <c r="F2493" s="237" t="s">
        <v>13</v>
      </c>
      <c r="G2493" s="237">
        <v>406792</v>
      </c>
      <c r="H2493" s="190"/>
      <c r="I2493" s="248" t="s">
        <v>692</v>
      </c>
      <c r="J2493" s="190"/>
      <c r="K2493" s="190"/>
      <c r="L2493" s="190"/>
      <c r="M2493" s="190"/>
      <c r="N2493" s="268">
        <v>363957.37</v>
      </c>
      <c r="O2493" s="268">
        <v>0</v>
      </c>
      <c r="P2493" s="190" t="s">
        <v>657</v>
      </c>
      <c r="Q2493" s="375"/>
    </row>
    <row r="2494" spans="1:17" ht="38.25">
      <c r="A2494" s="265" t="s">
        <v>691</v>
      </c>
      <c r="B2494" s="190"/>
      <c r="C2494" s="266" t="s">
        <v>1334</v>
      </c>
      <c r="D2494" s="267">
        <v>43951</v>
      </c>
      <c r="E2494" s="237" t="s">
        <v>5956</v>
      </c>
      <c r="F2494" s="237" t="s">
        <v>13</v>
      </c>
      <c r="G2494" s="237">
        <v>406794</v>
      </c>
      <c r="H2494" s="190"/>
      <c r="I2494" s="248" t="s">
        <v>692</v>
      </c>
      <c r="J2494" s="190"/>
      <c r="K2494" s="190"/>
      <c r="L2494" s="190"/>
      <c r="M2494" s="190"/>
      <c r="N2494" s="268">
        <v>1300801.8400000001</v>
      </c>
      <c r="O2494" s="268">
        <v>0</v>
      </c>
      <c r="P2494" s="190" t="s">
        <v>657</v>
      </c>
      <c r="Q2494" s="375"/>
    </row>
    <row r="2495" spans="1:17" ht="38.25">
      <c r="A2495" s="265" t="s">
        <v>691</v>
      </c>
      <c r="B2495" s="190"/>
      <c r="C2495" s="266" t="s">
        <v>1334</v>
      </c>
      <c r="D2495" s="267">
        <v>43951</v>
      </c>
      <c r="E2495" s="237" t="s">
        <v>5957</v>
      </c>
      <c r="F2495" s="237" t="s">
        <v>13</v>
      </c>
      <c r="G2495" s="237">
        <v>406796</v>
      </c>
      <c r="H2495" s="190"/>
      <c r="I2495" s="248" t="s">
        <v>692</v>
      </c>
      <c r="J2495" s="190"/>
      <c r="K2495" s="190"/>
      <c r="L2495" s="190"/>
      <c r="M2495" s="190"/>
      <c r="N2495" s="268">
        <v>4202058.22</v>
      </c>
      <c r="O2495" s="268">
        <v>0</v>
      </c>
      <c r="P2495" s="190" t="s">
        <v>657</v>
      </c>
      <c r="Q2495" s="375"/>
    </row>
    <row r="2496" spans="1:17" ht="38.25">
      <c r="A2496" s="265" t="s">
        <v>691</v>
      </c>
      <c r="B2496" s="190"/>
      <c r="C2496" s="266" t="s">
        <v>1334</v>
      </c>
      <c r="D2496" s="267">
        <v>43951</v>
      </c>
      <c r="E2496" s="237" t="s">
        <v>5958</v>
      </c>
      <c r="F2496" s="237" t="s">
        <v>13</v>
      </c>
      <c r="G2496" s="237">
        <v>406798</v>
      </c>
      <c r="H2496" s="190"/>
      <c r="I2496" s="248" t="s">
        <v>692</v>
      </c>
      <c r="J2496" s="190"/>
      <c r="K2496" s="190"/>
      <c r="L2496" s="190"/>
      <c r="M2496" s="190"/>
      <c r="N2496" s="268">
        <v>5912738.96</v>
      </c>
      <c r="O2496" s="268">
        <v>0</v>
      </c>
      <c r="P2496" s="190" t="s">
        <v>657</v>
      </c>
      <c r="Q2496" s="375"/>
    </row>
    <row r="2497" spans="1:17" ht="38.25">
      <c r="A2497" s="265" t="s">
        <v>691</v>
      </c>
      <c r="B2497" s="190"/>
      <c r="C2497" s="266" t="s">
        <v>1334</v>
      </c>
      <c r="D2497" s="267">
        <v>43951</v>
      </c>
      <c r="E2497" s="237" t="s">
        <v>5959</v>
      </c>
      <c r="F2497" s="237" t="s">
        <v>13</v>
      </c>
      <c r="G2497" s="237">
        <v>406800</v>
      </c>
      <c r="H2497" s="190"/>
      <c r="I2497" s="248" t="s">
        <v>692</v>
      </c>
      <c r="J2497" s="190"/>
      <c r="K2497" s="190"/>
      <c r="L2497" s="190"/>
      <c r="M2497" s="190"/>
      <c r="N2497" s="268">
        <v>308309.25</v>
      </c>
      <c r="O2497" s="268">
        <v>0</v>
      </c>
      <c r="P2497" s="190" t="s">
        <v>657</v>
      </c>
      <c r="Q2497" s="375"/>
    </row>
    <row r="2498" spans="1:17" ht="38.25">
      <c r="A2498" s="265" t="s">
        <v>691</v>
      </c>
      <c r="B2498" s="190"/>
      <c r="C2498" s="266" t="s">
        <v>1334</v>
      </c>
      <c r="D2498" s="267">
        <v>43951</v>
      </c>
      <c r="E2498" s="237" t="s">
        <v>5960</v>
      </c>
      <c r="F2498" s="237" t="s">
        <v>13</v>
      </c>
      <c r="G2498" s="237">
        <v>406808</v>
      </c>
      <c r="H2498" s="190"/>
      <c r="I2498" s="248" t="s">
        <v>692</v>
      </c>
      <c r="J2498" s="190"/>
      <c r="K2498" s="190"/>
      <c r="L2498" s="190"/>
      <c r="M2498" s="190"/>
      <c r="N2498" s="268">
        <v>2519464.52</v>
      </c>
      <c r="O2498" s="268">
        <v>0</v>
      </c>
      <c r="P2498" s="190" t="s">
        <v>657</v>
      </c>
      <c r="Q2498" s="375"/>
    </row>
    <row r="2499" spans="1:17" ht="38.25">
      <c r="A2499" s="265" t="s">
        <v>691</v>
      </c>
      <c r="B2499" s="190"/>
      <c r="C2499" s="266" t="s">
        <v>1334</v>
      </c>
      <c r="D2499" s="267">
        <v>43951</v>
      </c>
      <c r="E2499" s="237" t="s">
        <v>5961</v>
      </c>
      <c r="F2499" s="237" t="s">
        <v>13</v>
      </c>
      <c r="G2499" s="237">
        <v>406802</v>
      </c>
      <c r="H2499" s="190"/>
      <c r="I2499" s="248" t="s">
        <v>692</v>
      </c>
      <c r="J2499" s="190"/>
      <c r="K2499" s="190"/>
      <c r="L2499" s="190"/>
      <c r="M2499" s="190"/>
      <c r="N2499" s="268">
        <v>846807.52</v>
      </c>
      <c r="O2499" s="268">
        <v>0</v>
      </c>
      <c r="P2499" s="190" t="s">
        <v>657</v>
      </c>
      <c r="Q2499" s="375"/>
    </row>
    <row r="2500" spans="1:17" ht="38.25">
      <c r="A2500" s="265" t="s">
        <v>691</v>
      </c>
      <c r="B2500" s="190"/>
      <c r="C2500" s="266" t="s">
        <v>1334</v>
      </c>
      <c r="D2500" s="267">
        <v>43951</v>
      </c>
      <c r="E2500" s="237" t="s">
        <v>5962</v>
      </c>
      <c r="F2500" s="237" t="s">
        <v>13</v>
      </c>
      <c r="G2500" s="237">
        <v>406804</v>
      </c>
      <c r="H2500" s="190"/>
      <c r="I2500" s="248" t="s">
        <v>692</v>
      </c>
      <c r="J2500" s="190"/>
      <c r="K2500" s="190"/>
      <c r="L2500" s="190"/>
      <c r="M2500" s="190"/>
      <c r="N2500" s="268">
        <v>2519464.52</v>
      </c>
      <c r="O2500" s="268">
        <v>0</v>
      </c>
      <c r="P2500" s="190" t="s">
        <v>657</v>
      </c>
      <c r="Q2500" s="375"/>
    </row>
    <row r="2501" spans="1:17" ht="38.25">
      <c r="A2501" s="265" t="s">
        <v>691</v>
      </c>
      <c r="B2501" s="190"/>
      <c r="C2501" s="266" t="s">
        <v>1334</v>
      </c>
      <c r="D2501" s="267">
        <v>43951</v>
      </c>
      <c r="E2501" s="237" t="s">
        <v>5963</v>
      </c>
      <c r="F2501" s="237" t="s">
        <v>13</v>
      </c>
      <c r="G2501" s="237">
        <v>406806</v>
      </c>
      <c r="H2501" s="190"/>
      <c r="I2501" s="248" t="s">
        <v>692</v>
      </c>
      <c r="J2501" s="190"/>
      <c r="K2501" s="190"/>
      <c r="L2501" s="190"/>
      <c r="M2501" s="190"/>
      <c r="N2501" s="268">
        <v>2519464.52</v>
      </c>
      <c r="O2501" s="268">
        <v>0</v>
      </c>
      <c r="P2501" s="190" t="s">
        <v>657</v>
      </c>
      <c r="Q2501" s="375"/>
    </row>
    <row r="2502" spans="1:17" ht="38.25">
      <c r="A2502" s="265" t="s">
        <v>691</v>
      </c>
      <c r="B2502" s="190"/>
      <c r="C2502" s="266" t="s">
        <v>1334</v>
      </c>
      <c r="D2502" s="267">
        <v>43951</v>
      </c>
      <c r="E2502" s="237" t="s">
        <v>5964</v>
      </c>
      <c r="F2502" s="237" t="s">
        <v>13</v>
      </c>
      <c r="G2502" s="237">
        <v>406810</v>
      </c>
      <c r="H2502" s="190"/>
      <c r="I2502" s="248" t="s">
        <v>692</v>
      </c>
      <c r="J2502" s="190"/>
      <c r="K2502" s="190"/>
      <c r="L2502" s="190"/>
      <c r="M2502" s="190"/>
      <c r="N2502" s="268">
        <v>2519464.52</v>
      </c>
      <c r="O2502" s="268">
        <v>0</v>
      </c>
      <c r="P2502" s="190" t="s">
        <v>657</v>
      </c>
      <c r="Q2502" s="375"/>
    </row>
    <row r="2503" spans="1:17" ht="38.25">
      <c r="A2503" s="265" t="s">
        <v>691</v>
      </c>
      <c r="B2503" s="190"/>
      <c r="C2503" s="266" t="s">
        <v>1334</v>
      </c>
      <c r="D2503" s="267">
        <v>43951</v>
      </c>
      <c r="E2503" s="237" t="s">
        <v>5965</v>
      </c>
      <c r="F2503" s="237" t="s">
        <v>13</v>
      </c>
      <c r="G2503" s="237">
        <v>406812</v>
      </c>
      <c r="H2503" s="190"/>
      <c r="I2503" s="248" t="s">
        <v>692</v>
      </c>
      <c r="J2503" s="190"/>
      <c r="K2503" s="190"/>
      <c r="L2503" s="190"/>
      <c r="M2503" s="190"/>
      <c r="N2503" s="268">
        <v>6920005.2400000002</v>
      </c>
      <c r="O2503" s="268">
        <v>0</v>
      </c>
      <c r="P2503" s="190" t="s">
        <v>657</v>
      </c>
      <c r="Q2503" s="375"/>
    </row>
    <row r="2504" spans="1:17" ht="38.25">
      <c r="A2504" s="265" t="s">
        <v>691</v>
      </c>
      <c r="B2504" s="190"/>
      <c r="C2504" s="266" t="s">
        <v>1334</v>
      </c>
      <c r="D2504" s="267">
        <v>43951</v>
      </c>
      <c r="E2504" s="237" t="s">
        <v>5966</v>
      </c>
      <c r="F2504" s="237" t="s">
        <v>13</v>
      </c>
      <c r="G2504" s="237">
        <v>406814</v>
      </c>
      <c r="H2504" s="190"/>
      <c r="I2504" s="248" t="s">
        <v>692</v>
      </c>
      <c r="J2504" s="190"/>
      <c r="K2504" s="190"/>
      <c r="L2504" s="190"/>
      <c r="M2504" s="190"/>
      <c r="N2504" s="268">
        <v>6920005.2400000002</v>
      </c>
      <c r="O2504" s="268">
        <v>0</v>
      </c>
      <c r="P2504" s="190" t="s">
        <v>657</v>
      </c>
      <c r="Q2504" s="375"/>
    </row>
    <row r="2505" spans="1:17" ht="38.25">
      <c r="A2505" s="265" t="s">
        <v>691</v>
      </c>
      <c r="B2505" s="190"/>
      <c r="C2505" s="266" t="s">
        <v>1334</v>
      </c>
      <c r="D2505" s="267">
        <v>43951</v>
      </c>
      <c r="E2505" s="237" t="s">
        <v>5967</v>
      </c>
      <c r="F2505" s="237" t="s">
        <v>13</v>
      </c>
      <c r="G2505" s="237">
        <v>406816</v>
      </c>
      <c r="H2505" s="190"/>
      <c r="I2505" s="248" t="s">
        <v>692</v>
      </c>
      <c r="J2505" s="190"/>
      <c r="K2505" s="190"/>
      <c r="L2505" s="190"/>
      <c r="M2505" s="190"/>
      <c r="N2505" s="268">
        <v>6920005.2400000002</v>
      </c>
      <c r="O2505" s="268">
        <v>0</v>
      </c>
      <c r="P2505" s="190" t="s">
        <v>657</v>
      </c>
      <c r="Q2505" s="375"/>
    </row>
    <row r="2506" spans="1:17" ht="38.25">
      <c r="A2506" s="265" t="s">
        <v>691</v>
      </c>
      <c r="B2506" s="190"/>
      <c r="C2506" s="266" t="s">
        <v>1334</v>
      </c>
      <c r="D2506" s="267">
        <v>43951</v>
      </c>
      <c r="E2506" s="237" t="s">
        <v>5968</v>
      </c>
      <c r="F2506" s="237" t="s">
        <v>13</v>
      </c>
      <c r="G2506" s="237">
        <v>406818</v>
      </c>
      <c r="H2506" s="190"/>
      <c r="I2506" s="248" t="s">
        <v>692</v>
      </c>
      <c r="J2506" s="190"/>
      <c r="K2506" s="190"/>
      <c r="L2506" s="190"/>
      <c r="M2506" s="190"/>
      <c r="N2506" s="268">
        <v>6920005.2400000002</v>
      </c>
      <c r="O2506" s="268">
        <v>0</v>
      </c>
      <c r="P2506" s="190" t="s">
        <v>657</v>
      </c>
      <c r="Q2506" s="375"/>
    </row>
    <row r="2507" spans="1:17" ht="38.25">
      <c r="A2507" s="265" t="s">
        <v>691</v>
      </c>
      <c r="B2507" s="190"/>
      <c r="C2507" s="266" t="s">
        <v>1334</v>
      </c>
      <c r="D2507" s="267">
        <v>43951</v>
      </c>
      <c r="E2507" s="237" t="s">
        <v>5969</v>
      </c>
      <c r="F2507" s="237" t="s">
        <v>13</v>
      </c>
      <c r="G2507" s="237">
        <v>406820</v>
      </c>
      <c r="H2507" s="190"/>
      <c r="I2507" s="248" t="s">
        <v>692</v>
      </c>
      <c r="J2507" s="190"/>
      <c r="K2507" s="190"/>
      <c r="L2507" s="190"/>
      <c r="M2507" s="190"/>
      <c r="N2507" s="268">
        <v>6920005.2400000002</v>
      </c>
      <c r="O2507" s="268">
        <v>0</v>
      </c>
      <c r="P2507" s="190" t="s">
        <v>657</v>
      </c>
      <c r="Q2507" s="375"/>
    </row>
    <row r="2508" spans="1:17" ht="38.25">
      <c r="A2508" s="265" t="s">
        <v>691</v>
      </c>
      <c r="B2508" s="190"/>
      <c r="C2508" s="266" t="s">
        <v>1334</v>
      </c>
      <c r="D2508" s="267">
        <v>43951</v>
      </c>
      <c r="E2508" s="237" t="s">
        <v>5970</v>
      </c>
      <c r="F2508" s="237" t="s">
        <v>13</v>
      </c>
      <c r="G2508" s="237">
        <v>406822</v>
      </c>
      <c r="H2508" s="190"/>
      <c r="I2508" s="248" t="s">
        <v>692</v>
      </c>
      <c r="J2508" s="190"/>
      <c r="K2508" s="190"/>
      <c r="L2508" s="190"/>
      <c r="M2508" s="190"/>
      <c r="N2508" s="268">
        <v>5861954.0999999996</v>
      </c>
      <c r="O2508" s="268">
        <v>0</v>
      </c>
      <c r="P2508" s="190" t="s">
        <v>657</v>
      </c>
      <c r="Q2508" s="375"/>
    </row>
    <row r="2509" spans="1:17" ht="38.25">
      <c r="A2509" s="265" t="s">
        <v>691</v>
      </c>
      <c r="B2509" s="190"/>
      <c r="C2509" s="266" t="s">
        <v>1334</v>
      </c>
      <c r="D2509" s="267">
        <v>43951</v>
      </c>
      <c r="E2509" s="237" t="s">
        <v>5971</v>
      </c>
      <c r="F2509" s="237" t="s">
        <v>13</v>
      </c>
      <c r="G2509" s="237">
        <v>406824</v>
      </c>
      <c r="H2509" s="190"/>
      <c r="I2509" s="248" t="s">
        <v>692</v>
      </c>
      <c r="J2509" s="190"/>
      <c r="K2509" s="190"/>
      <c r="L2509" s="190"/>
      <c r="M2509" s="190"/>
      <c r="N2509" s="268">
        <v>5861954.0999999996</v>
      </c>
      <c r="O2509" s="268">
        <v>0</v>
      </c>
      <c r="P2509" s="190" t="s">
        <v>657</v>
      </c>
      <c r="Q2509" s="375"/>
    </row>
    <row r="2510" spans="1:17" ht="38.25">
      <c r="A2510" s="265" t="s">
        <v>691</v>
      </c>
      <c r="B2510" s="190"/>
      <c r="C2510" s="266" t="s">
        <v>1334</v>
      </c>
      <c r="D2510" s="267">
        <v>43951</v>
      </c>
      <c r="E2510" s="237" t="s">
        <v>5972</v>
      </c>
      <c r="F2510" s="237" t="s">
        <v>13</v>
      </c>
      <c r="G2510" s="237">
        <v>406826</v>
      </c>
      <c r="H2510" s="190"/>
      <c r="I2510" s="248" t="s">
        <v>692</v>
      </c>
      <c r="J2510" s="190"/>
      <c r="K2510" s="190"/>
      <c r="L2510" s="190"/>
      <c r="M2510" s="190"/>
      <c r="N2510" s="268">
        <v>5861954.0999999996</v>
      </c>
      <c r="O2510" s="268">
        <v>0</v>
      </c>
      <c r="P2510" s="190" t="s">
        <v>657</v>
      </c>
      <c r="Q2510" s="375"/>
    </row>
    <row r="2511" spans="1:17" ht="38.25">
      <c r="A2511" s="265" t="s">
        <v>691</v>
      </c>
      <c r="B2511" s="190"/>
      <c r="C2511" s="266" t="s">
        <v>1334</v>
      </c>
      <c r="D2511" s="267">
        <v>43951</v>
      </c>
      <c r="E2511" s="237" t="s">
        <v>5973</v>
      </c>
      <c r="F2511" s="237" t="s">
        <v>13</v>
      </c>
      <c r="G2511" s="237">
        <v>406828</v>
      </c>
      <c r="H2511" s="190"/>
      <c r="I2511" s="248" t="s">
        <v>692</v>
      </c>
      <c r="J2511" s="190"/>
      <c r="K2511" s="190"/>
      <c r="L2511" s="190"/>
      <c r="M2511" s="190"/>
      <c r="N2511" s="268">
        <v>5861954.0999999996</v>
      </c>
      <c r="O2511" s="268">
        <v>0</v>
      </c>
      <c r="P2511" s="190" t="s">
        <v>657</v>
      </c>
      <c r="Q2511" s="375"/>
    </row>
    <row r="2512" spans="1:17" ht="38.25">
      <c r="A2512" s="265" t="s">
        <v>691</v>
      </c>
      <c r="B2512" s="190"/>
      <c r="C2512" s="266" t="s">
        <v>1334</v>
      </c>
      <c r="D2512" s="267">
        <v>43951</v>
      </c>
      <c r="E2512" s="237" t="s">
        <v>5974</v>
      </c>
      <c r="F2512" s="237" t="s">
        <v>13</v>
      </c>
      <c r="G2512" s="237">
        <v>406830</v>
      </c>
      <c r="H2512" s="190"/>
      <c r="I2512" s="248" t="s">
        <v>692</v>
      </c>
      <c r="J2512" s="190"/>
      <c r="K2512" s="190"/>
      <c r="L2512" s="190"/>
      <c r="M2512" s="190"/>
      <c r="N2512" s="268">
        <v>5861954.0999999996</v>
      </c>
      <c r="O2512" s="268">
        <v>0</v>
      </c>
      <c r="P2512" s="190" t="s">
        <v>657</v>
      </c>
      <c r="Q2512" s="375"/>
    </row>
    <row r="2513" spans="1:17" ht="38.25">
      <c r="A2513" s="265" t="s">
        <v>691</v>
      </c>
      <c r="B2513" s="190"/>
      <c r="C2513" s="266" t="s">
        <v>1334</v>
      </c>
      <c r="D2513" s="267">
        <v>43951</v>
      </c>
      <c r="E2513" s="237" t="s">
        <v>5975</v>
      </c>
      <c r="F2513" s="237" t="s">
        <v>13</v>
      </c>
      <c r="G2513" s="237">
        <v>406832</v>
      </c>
      <c r="H2513" s="190"/>
      <c r="I2513" s="248" t="s">
        <v>692</v>
      </c>
      <c r="J2513" s="190"/>
      <c r="K2513" s="190"/>
      <c r="L2513" s="190"/>
      <c r="M2513" s="190"/>
      <c r="N2513" s="268">
        <v>16100545.609999999</v>
      </c>
      <c r="O2513" s="268">
        <v>0</v>
      </c>
      <c r="P2513" s="190" t="s">
        <v>657</v>
      </c>
      <c r="Q2513" s="375"/>
    </row>
    <row r="2514" spans="1:17" ht="38.25">
      <c r="A2514" s="265" t="s">
        <v>691</v>
      </c>
      <c r="B2514" s="190"/>
      <c r="C2514" s="266" t="s">
        <v>1334</v>
      </c>
      <c r="D2514" s="267">
        <v>43951</v>
      </c>
      <c r="E2514" s="237" t="s">
        <v>5976</v>
      </c>
      <c r="F2514" s="237" t="s">
        <v>13</v>
      </c>
      <c r="G2514" s="237">
        <v>406834</v>
      </c>
      <c r="H2514" s="190"/>
      <c r="I2514" s="248" t="s">
        <v>692</v>
      </c>
      <c r="J2514" s="190"/>
      <c r="K2514" s="190"/>
      <c r="L2514" s="190"/>
      <c r="M2514" s="190"/>
      <c r="N2514" s="268">
        <v>16100545.609999999</v>
      </c>
      <c r="O2514" s="268">
        <v>0</v>
      </c>
      <c r="P2514" s="190" t="s">
        <v>657</v>
      </c>
      <c r="Q2514" s="375"/>
    </row>
    <row r="2515" spans="1:17" ht="38.25">
      <c r="A2515" s="265" t="s">
        <v>691</v>
      </c>
      <c r="B2515" s="190"/>
      <c r="C2515" s="266" t="s">
        <v>1334</v>
      </c>
      <c r="D2515" s="267">
        <v>43951</v>
      </c>
      <c r="E2515" s="237" t="s">
        <v>5977</v>
      </c>
      <c r="F2515" s="237" t="s">
        <v>13</v>
      </c>
      <c r="G2515" s="237">
        <v>406836</v>
      </c>
      <c r="H2515" s="190"/>
      <c r="I2515" s="248" t="s">
        <v>692</v>
      </c>
      <c r="J2515" s="190"/>
      <c r="K2515" s="190"/>
      <c r="L2515" s="190"/>
      <c r="M2515" s="190"/>
      <c r="N2515" s="268">
        <v>16240032.109999999</v>
      </c>
      <c r="O2515" s="268">
        <v>0</v>
      </c>
      <c r="P2515" s="190" t="s">
        <v>657</v>
      </c>
      <c r="Q2515" s="375"/>
    </row>
    <row r="2516" spans="1:17" ht="38.25">
      <c r="A2516" s="265" t="s">
        <v>691</v>
      </c>
      <c r="B2516" s="190"/>
      <c r="C2516" s="266" t="s">
        <v>1334</v>
      </c>
      <c r="D2516" s="267">
        <v>43951</v>
      </c>
      <c r="E2516" s="237" t="s">
        <v>5978</v>
      </c>
      <c r="F2516" s="237" t="s">
        <v>13</v>
      </c>
      <c r="G2516" s="237">
        <v>406838</v>
      </c>
      <c r="H2516" s="190"/>
      <c r="I2516" s="248" t="s">
        <v>692</v>
      </c>
      <c r="J2516" s="190"/>
      <c r="K2516" s="190"/>
      <c r="L2516" s="190"/>
      <c r="M2516" s="190"/>
      <c r="N2516" s="268">
        <v>3572805.17</v>
      </c>
      <c r="O2516" s="268">
        <v>0</v>
      </c>
      <c r="P2516" s="190" t="s">
        <v>657</v>
      </c>
      <c r="Q2516" s="375"/>
    </row>
    <row r="2517" spans="1:17" ht="38.25">
      <c r="A2517" s="265" t="s">
        <v>691</v>
      </c>
      <c r="B2517" s="190"/>
      <c r="C2517" s="266" t="s">
        <v>1334</v>
      </c>
      <c r="D2517" s="267">
        <v>43951</v>
      </c>
      <c r="E2517" s="237" t="s">
        <v>5979</v>
      </c>
      <c r="F2517" s="237" t="s">
        <v>13</v>
      </c>
      <c r="G2517" s="237">
        <v>406840</v>
      </c>
      <c r="H2517" s="190"/>
      <c r="I2517" s="248" t="s">
        <v>692</v>
      </c>
      <c r="J2517" s="190"/>
      <c r="K2517" s="190"/>
      <c r="L2517" s="190"/>
      <c r="M2517" s="190"/>
      <c r="N2517" s="268">
        <v>11541446.41</v>
      </c>
      <c r="O2517" s="268">
        <v>0</v>
      </c>
      <c r="P2517" s="190" t="s">
        <v>657</v>
      </c>
      <c r="Q2517" s="375"/>
    </row>
    <row r="2518" spans="1:17" ht="38.25">
      <c r="A2518" s="265" t="s">
        <v>691</v>
      </c>
      <c r="B2518" s="190"/>
      <c r="C2518" s="266" t="s">
        <v>1334</v>
      </c>
      <c r="D2518" s="267">
        <v>43951</v>
      </c>
      <c r="E2518" s="237" t="s">
        <v>5980</v>
      </c>
      <c r="F2518" s="237" t="s">
        <v>13</v>
      </c>
      <c r="G2518" s="237">
        <v>406842</v>
      </c>
      <c r="H2518" s="190"/>
      <c r="I2518" s="248" t="s">
        <v>692</v>
      </c>
      <c r="J2518" s="190"/>
      <c r="K2518" s="190"/>
      <c r="L2518" s="190"/>
      <c r="M2518" s="190"/>
      <c r="N2518" s="268">
        <v>2987853.45</v>
      </c>
      <c r="O2518" s="268">
        <v>0</v>
      </c>
      <c r="P2518" s="190" t="s">
        <v>657</v>
      </c>
      <c r="Q2518" s="375"/>
    </row>
    <row r="2519" spans="1:17" ht="38.25">
      <c r="A2519" s="265" t="s">
        <v>691</v>
      </c>
      <c r="B2519" s="190"/>
      <c r="C2519" s="266" t="s">
        <v>1334</v>
      </c>
      <c r="D2519" s="267">
        <v>43951</v>
      </c>
      <c r="E2519" s="237" t="s">
        <v>5981</v>
      </c>
      <c r="F2519" s="237" t="s">
        <v>13</v>
      </c>
      <c r="G2519" s="237">
        <v>406844</v>
      </c>
      <c r="H2519" s="190"/>
      <c r="I2519" s="248" t="s">
        <v>692</v>
      </c>
      <c r="J2519" s="190"/>
      <c r="K2519" s="190"/>
      <c r="L2519" s="190"/>
      <c r="M2519" s="190"/>
      <c r="N2519" s="268">
        <v>657327.4</v>
      </c>
      <c r="O2519" s="268">
        <v>0</v>
      </c>
      <c r="P2519" s="190" t="s">
        <v>657</v>
      </c>
      <c r="Q2519" s="375"/>
    </row>
    <row r="2520" spans="1:17" ht="38.25">
      <c r="A2520" s="265" t="s">
        <v>691</v>
      </c>
      <c r="B2520" s="190"/>
      <c r="C2520" s="266" t="s">
        <v>1334</v>
      </c>
      <c r="D2520" s="267">
        <v>43951</v>
      </c>
      <c r="E2520" s="237" t="s">
        <v>5982</v>
      </c>
      <c r="F2520" s="237" t="s">
        <v>13</v>
      </c>
      <c r="G2520" s="237">
        <v>406846</v>
      </c>
      <c r="H2520" s="190"/>
      <c r="I2520" s="248" t="s">
        <v>692</v>
      </c>
      <c r="J2520" s="190"/>
      <c r="K2520" s="190"/>
      <c r="L2520" s="190"/>
      <c r="M2520" s="190"/>
      <c r="N2520" s="268">
        <v>155796.29</v>
      </c>
      <c r="O2520" s="268">
        <v>0</v>
      </c>
      <c r="P2520" s="190" t="s">
        <v>657</v>
      </c>
      <c r="Q2520" s="375"/>
    </row>
    <row r="2521" spans="1:17" ht="38.25">
      <c r="A2521" s="265" t="s">
        <v>691</v>
      </c>
      <c r="B2521" s="190"/>
      <c r="C2521" s="266" t="s">
        <v>1334</v>
      </c>
      <c r="D2521" s="267">
        <v>43951</v>
      </c>
      <c r="E2521" s="237" t="s">
        <v>5983</v>
      </c>
      <c r="F2521" s="237" t="s">
        <v>13</v>
      </c>
      <c r="G2521" s="237">
        <v>406848</v>
      </c>
      <c r="H2521" s="190"/>
      <c r="I2521" s="248" t="s">
        <v>692</v>
      </c>
      <c r="J2521" s="190"/>
      <c r="K2521" s="190"/>
      <c r="L2521" s="190"/>
      <c r="M2521" s="190"/>
      <c r="N2521" s="268">
        <v>2123404.06</v>
      </c>
      <c r="O2521" s="268">
        <v>0</v>
      </c>
      <c r="P2521" s="190" t="s">
        <v>657</v>
      </c>
      <c r="Q2521" s="375"/>
    </row>
    <row r="2522" spans="1:17" ht="38.25">
      <c r="A2522" s="265" t="s">
        <v>691</v>
      </c>
      <c r="B2522" s="190"/>
      <c r="C2522" s="266" t="s">
        <v>1334</v>
      </c>
      <c r="D2522" s="267">
        <v>43951</v>
      </c>
      <c r="E2522" s="237" t="s">
        <v>5984</v>
      </c>
      <c r="F2522" s="237" t="s">
        <v>13</v>
      </c>
      <c r="G2522" s="237">
        <v>406850</v>
      </c>
      <c r="H2522" s="190"/>
      <c r="I2522" s="248" t="s">
        <v>692</v>
      </c>
      <c r="J2522" s="190"/>
      <c r="K2522" s="190"/>
      <c r="L2522" s="190"/>
      <c r="M2522" s="190"/>
      <c r="N2522" s="268">
        <v>2386953.4</v>
      </c>
      <c r="O2522" s="268">
        <v>0</v>
      </c>
      <c r="P2522" s="190" t="s">
        <v>657</v>
      </c>
      <c r="Q2522" s="375"/>
    </row>
    <row r="2523" spans="1:17" ht="38.25">
      <c r="A2523" s="265" t="s">
        <v>691</v>
      </c>
      <c r="B2523" s="190"/>
      <c r="C2523" s="266" t="s">
        <v>1334</v>
      </c>
      <c r="D2523" s="267">
        <v>43951</v>
      </c>
      <c r="E2523" s="237" t="s">
        <v>5985</v>
      </c>
      <c r="F2523" s="237" t="s">
        <v>13</v>
      </c>
      <c r="G2523" s="237">
        <v>406852</v>
      </c>
      <c r="H2523" s="190"/>
      <c r="I2523" s="248" t="s">
        <v>692</v>
      </c>
      <c r="J2523" s="190"/>
      <c r="K2523" s="190"/>
      <c r="L2523" s="190"/>
      <c r="M2523" s="190"/>
      <c r="N2523" s="268">
        <v>713422.3</v>
      </c>
      <c r="O2523" s="268">
        <v>0</v>
      </c>
      <c r="P2523" s="190" t="s">
        <v>657</v>
      </c>
      <c r="Q2523" s="375"/>
    </row>
    <row r="2524" spans="1:17" ht="38.25">
      <c r="A2524" s="265" t="s">
        <v>691</v>
      </c>
      <c r="B2524" s="190"/>
      <c r="C2524" s="266" t="s">
        <v>1334</v>
      </c>
      <c r="D2524" s="267">
        <v>43951</v>
      </c>
      <c r="E2524" s="237" t="s">
        <v>5986</v>
      </c>
      <c r="F2524" s="237" t="s">
        <v>13</v>
      </c>
      <c r="G2524" s="237">
        <v>406854</v>
      </c>
      <c r="H2524" s="190"/>
      <c r="I2524" s="248" t="s">
        <v>692</v>
      </c>
      <c r="J2524" s="190"/>
      <c r="K2524" s="190"/>
      <c r="L2524" s="190"/>
      <c r="M2524" s="190"/>
      <c r="N2524" s="268">
        <v>1960380.62</v>
      </c>
      <c r="O2524" s="268">
        <v>0</v>
      </c>
      <c r="P2524" s="190" t="s">
        <v>657</v>
      </c>
      <c r="Q2524" s="375"/>
    </row>
    <row r="2525" spans="1:17" ht="38.25">
      <c r="A2525" s="265" t="s">
        <v>691</v>
      </c>
      <c r="B2525" s="190"/>
      <c r="C2525" s="266" t="s">
        <v>1334</v>
      </c>
      <c r="D2525" s="267">
        <v>43951</v>
      </c>
      <c r="E2525" s="237" t="s">
        <v>5987</v>
      </c>
      <c r="F2525" s="237" t="s">
        <v>13</v>
      </c>
      <c r="G2525" s="237">
        <v>406856</v>
      </c>
      <c r="H2525" s="190"/>
      <c r="I2525" s="248" t="s">
        <v>692</v>
      </c>
      <c r="J2525" s="190"/>
      <c r="K2525" s="190"/>
      <c r="L2525" s="190"/>
      <c r="M2525" s="190"/>
      <c r="N2525" s="268">
        <v>5384415.6500000004</v>
      </c>
      <c r="O2525" s="268">
        <v>0</v>
      </c>
      <c r="P2525" s="190" t="s">
        <v>657</v>
      </c>
      <c r="Q2525" s="375"/>
    </row>
    <row r="2526" spans="1:17" ht="38.25">
      <c r="A2526" s="265" t="s">
        <v>691</v>
      </c>
      <c r="B2526" s="190"/>
      <c r="C2526" s="266" t="s">
        <v>1334</v>
      </c>
      <c r="D2526" s="267">
        <v>43951</v>
      </c>
      <c r="E2526" s="237" t="s">
        <v>5988</v>
      </c>
      <c r="F2526" s="237" t="s">
        <v>13</v>
      </c>
      <c r="G2526" s="237">
        <v>406858</v>
      </c>
      <c r="H2526" s="190"/>
      <c r="I2526" s="248" t="s">
        <v>692</v>
      </c>
      <c r="J2526" s="190"/>
      <c r="K2526" s="190"/>
      <c r="L2526" s="190"/>
      <c r="M2526" s="190"/>
      <c r="N2526" s="268">
        <v>1959498.22</v>
      </c>
      <c r="O2526" s="268">
        <v>0</v>
      </c>
      <c r="P2526" s="190" t="s">
        <v>657</v>
      </c>
      <c r="Q2526" s="375"/>
    </row>
    <row r="2527" spans="1:17" ht="38.25">
      <c r="A2527" s="265" t="s">
        <v>691</v>
      </c>
      <c r="B2527" s="190"/>
      <c r="C2527" s="266" t="s">
        <v>1334</v>
      </c>
      <c r="D2527" s="267">
        <v>43951</v>
      </c>
      <c r="E2527" s="237" t="s">
        <v>5989</v>
      </c>
      <c r="F2527" s="237" t="s">
        <v>13</v>
      </c>
      <c r="G2527" s="237">
        <v>406860</v>
      </c>
      <c r="H2527" s="190"/>
      <c r="I2527" s="248" t="s">
        <v>692</v>
      </c>
      <c r="J2527" s="190"/>
      <c r="K2527" s="190"/>
      <c r="L2527" s="190"/>
      <c r="M2527" s="190"/>
      <c r="N2527" s="268">
        <v>6556047.8700000001</v>
      </c>
      <c r="O2527" s="268">
        <v>0</v>
      </c>
      <c r="P2527" s="190" t="s">
        <v>657</v>
      </c>
      <c r="Q2527" s="375"/>
    </row>
    <row r="2528" spans="1:17" ht="38.25">
      <c r="A2528" s="265" t="s">
        <v>691</v>
      </c>
      <c r="B2528" s="190"/>
      <c r="C2528" s="266" t="s">
        <v>1334</v>
      </c>
      <c r="D2528" s="267">
        <v>43951</v>
      </c>
      <c r="E2528" s="237" t="s">
        <v>5990</v>
      </c>
      <c r="F2528" s="237" t="s">
        <v>13</v>
      </c>
      <c r="G2528" s="237">
        <v>406862</v>
      </c>
      <c r="H2528" s="190"/>
      <c r="I2528" s="248" t="s">
        <v>692</v>
      </c>
      <c r="J2528" s="190"/>
      <c r="K2528" s="190"/>
      <c r="L2528" s="190"/>
      <c r="M2528" s="190"/>
      <c r="N2528" s="268">
        <v>4561152.26</v>
      </c>
      <c r="O2528" s="268">
        <v>0</v>
      </c>
      <c r="P2528" s="190" t="s">
        <v>657</v>
      </c>
      <c r="Q2528" s="375"/>
    </row>
    <row r="2529" spans="1:17" ht="38.25">
      <c r="A2529" s="265" t="s">
        <v>691</v>
      </c>
      <c r="B2529" s="190"/>
      <c r="C2529" s="266" t="s">
        <v>1334</v>
      </c>
      <c r="D2529" s="267">
        <v>43951</v>
      </c>
      <c r="E2529" s="237" t="s">
        <v>5991</v>
      </c>
      <c r="F2529" s="237" t="s">
        <v>13</v>
      </c>
      <c r="G2529" s="237">
        <v>406864</v>
      </c>
      <c r="H2529" s="190"/>
      <c r="I2529" s="248" t="s">
        <v>692</v>
      </c>
      <c r="J2529" s="190"/>
      <c r="K2529" s="190"/>
      <c r="L2529" s="190"/>
      <c r="M2529" s="190"/>
      <c r="N2529" s="268">
        <v>5553644.9199999999</v>
      </c>
      <c r="O2529" s="268">
        <v>0</v>
      </c>
      <c r="P2529" s="190" t="s">
        <v>657</v>
      </c>
      <c r="Q2529" s="375"/>
    </row>
    <row r="2530" spans="1:17" ht="38.25">
      <c r="A2530" s="265" t="s">
        <v>691</v>
      </c>
      <c r="B2530" s="190"/>
      <c r="C2530" s="266" t="s">
        <v>1334</v>
      </c>
      <c r="D2530" s="267">
        <v>43951</v>
      </c>
      <c r="E2530" s="237" t="s">
        <v>5992</v>
      </c>
      <c r="F2530" s="237" t="s">
        <v>13</v>
      </c>
      <c r="G2530" s="237">
        <v>406866</v>
      </c>
      <c r="H2530" s="190"/>
      <c r="I2530" s="248" t="s">
        <v>692</v>
      </c>
      <c r="J2530" s="190"/>
      <c r="K2530" s="190"/>
      <c r="L2530" s="190"/>
      <c r="M2530" s="190"/>
      <c r="N2530" s="268">
        <v>1659895.95</v>
      </c>
      <c r="O2530" s="268">
        <v>0</v>
      </c>
      <c r="P2530" s="190" t="s">
        <v>657</v>
      </c>
      <c r="Q2530" s="375"/>
    </row>
    <row r="2531" spans="1:17" ht="38.25">
      <c r="A2531" s="265" t="s">
        <v>691</v>
      </c>
      <c r="B2531" s="190"/>
      <c r="C2531" s="266" t="s">
        <v>1334</v>
      </c>
      <c r="D2531" s="267">
        <v>43951</v>
      </c>
      <c r="E2531" s="237" t="s">
        <v>5993</v>
      </c>
      <c r="F2531" s="237" t="s">
        <v>13</v>
      </c>
      <c r="G2531" s="237">
        <v>406868</v>
      </c>
      <c r="H2531" s="190"/>
      <c r="I2531" s="248" t="s">
        <v>692</v>
      </c>
      <c r="J2531" s="190"/>
      <c r="K2531" s="190"/>
      <c r="L2531" s="190"/>
      <c r="M2531" s="190"/>
      <c r="N2531" s="268">
        <v>15253738.08</v>
      </c>
      <c r="O2531" s="268">
        <v>0</v>
      </c>
      <c r="P2531" s="190" t="s">
        <v>657</v>
      </c>
      <c r="Q2531" s="375"/>
    </row>
    <row r="2532" spans="1:17" ht="38.25">
      <c r="A2532" s="265" t="s">
        <v>691</v>
      </c>
      <c r="B2532" s="190"/>
      <c r="C2532" s="266" t="s">
        <v>1334</v>
      </c>
      <c r="D2532" s="267">
        <v>43951</v>
      </c>
      <c r="E2532" s="237" t="s">
        <v>5994</v>
      </c>
      <c r="F2532" s="237" t="s">
        <v>13</v>
      </c>
      <c r="G2532" s="237">
        <v>406876</v>
      </c>
      <c r="H2532" s="190"/>
      <c r="I2532" s="248" t="s">
        <v>692</v>
      </c>
      <c r="J2532" s="190"/>
      <c r="K2532" s="190"/>
      <c r="L2532" s="190"/>
      <c r="M2532" s="190"/>
      <c r="N2532" s="268">
        <v>2806394.31</v>
      </c>
      <c r="O2532" s="268">
        <v>0</v>
      </c>
      <c r="P2532" s="190" t="s">
        <v>657</v>
      </c>
      <c r="Q2532" s="375"/>
    </row>
    <row r="2533" spans="1:17" ht="38.25">
      <c r="A2533" s="265" t="s">
        <v>691</v>
      </c>
      <c r="B2533" s="190"/>
      <c r="C2533" s="266" t="s">
        <v>1334</v>
      </c>
      <c r="D2533" s="267">
        <v>43951</v>
      </c>
      <c r="E2533" s="237" t="s">
        <v>5995</v>
      </c>
      <c r="F2533" s="237" t="s">
        <v>13</v>
      </c>
      <c r="G2533" s="237">
        <v>406870</v>
      </c>
      <c r="H2533" s="190"/>
      <c r="I2533" s="248" t="s">
        <v>692</v>
      </c>
      <c r="J2533" s="190"/>
      <c r="K2533" s="190"/>
      <c r="L2533" s="190"/>
      <c r="M2533" s="190"/>
      <c r="N2533" s="268">
        <v>4559099.2</v>
      </c>
      <c r="O2533" s="268">
        <v>0</v>
      </c>
      <c r="P2533" s="190" t="s">
        <v>657</v>
      </c>
      <c r="Q2533" s="375"/>
    </row>
    <row r="2534" spans="1:17" ht="38.25">
      <c r="A2534" s="265" t="s">
        <v>691</v>
      </c>
      <c r="B2534" s="190"/>
      <c r="C2534" s="266" t="s">
        <v>1334</v>
      </c>
      <c r="D2534" s="267">
        <v>43951</v>
      </c>
      <c r="E2534" s="237" t="s">
        <v>5996</v>
      </c>
      <c r="F2534" s="237" t="s">
        <v>13</v>
      </c>
      <c r="G2534" s="237">
        <v>406872</v>
      </c>
      <c r="H2534" s="190"/>
      <c r="I2534" s="248" t="s">
        <v>692</v>
      </c>
      <c r="J2534" s="190"/>
      <c r="K2534" s="190"/>
      <c r="L2534" s="190"/>
      <c r="M2534" s="190"/>
      <c r="N2534" s="268">
        <v>12527740.439999999</v>
      </c>
      <c r="O2534" s="268">
        <v>0</v>
      </c>
      <c r="P2534" s="190" t="s">
        <v>657</v>
      </c>
      <c r="Q2534" s="375"/>
    </row>
    <row r="2535" spans="1:17" ht="38.25">
      <c r="A2535" s="265" t="s">
        <v>691</v>
      </c>
      <c r="B2535" s="190"/>
      <c r="C2535" s="266" t="s">
        <v>1334</v>
      </c>
      <c r="D2535" s="267">
        <v>43951</v>
      </c>
      <c r="E2535" s="237" t="s">
        <v>5997</v>
      </c>
      <c r="F2535" s="237" t="s">
        <v>13</v>
      </c>
      <c r="G2535" s="237">
        <v>406874</v>
      </c>
      <c r="H2535" s="190"/>
      <c r="I2535" s="248" t="s">
        <v>692</v>
      </c>
      <c r="J2535" s="190"/>
      <c r="K2535" s="190"/>
      <c r="L2535" s="190"/>
      <c r="M2535" s="190"/>
      <c r="N2535" s="268">
        <v>2304863.21</v>
      </c>
      <c r="O2535" s="268">
        <v>0</v>
      </c>
      <c r="P2535" s="190" t="s">
        <v>657</v>
      </c>
      <c r="Q2535" s="375"/>
    </row>
    <row r="2536" spans="1:17" ht="38.25">
      <c r="A2536" s="265" t="s">
        <v>691</v>
      </c>
      <c r="B2536" s="190"/>
      <c r="C2536" s="266" t="s">
        <v>1334</v>
      </c>
      <c r="D2536" s="267">
        <v>43951</v>
      </c>
      <c r="E2536" s="237" t="s">
        <v>5998</v>
      </c>
      <c r="F2536" s="237" t="s">
        <v>13</v>
      </c>
      <c r="G2536" s="237">
        <v>406878</v>
      </c>
      <c r="H2536" s="190"/>
      <c r="I2536" s="248" t="s">
        <v>692</v>
      </c>
      <c r="J2536" s="190"/>
      <c r="K2536" s="190"/>
      <c r="L2536" s="190"/>
      <c r="M2536" s="190"/>
      <c r="N2536" s="268">
        <v>19227401.859999999</v>
      </c>
      <c r="O2536" s="268">
        <v>0</v>
      </c>
      <c r="P2536" s="190" t="s">
        <v>657</v>
      </c>
      <c r="Q2536" s="375"/>
    </row>
    <row r="2537" spans="1:17" ht="38.25">
      <c r="A2537" s="265" t="s">
        <v>691</v>
      </c>
      <c r="B2537" s="190"/>
      <c r="C2537" s="266" t="s">
        <v>1334</v>
      </c>
      <c r="D2537" s="267">
        <v>43951</v>
      </c>
      <c r="E2537" s="237" t="s">
        <v>5999</v>
      </c>
      <c r="F2537" s="237" t="s">
        <v>13</v>
      </c>
      <c r="G2537" s="237">
        <v>406880</v>
      </c>
      <c r="H2537" s="190"/>
      <c r="I2537" s="248" t="s">
        <v>692</v>
      </c>
      <c r="J2537" s="190"/>
      <c r="K2537" s="190"/>
      <c r="L2537" s="190"/>
      <c r="M2537" s="190"/>
      <c r="N2537" s="268">
        <v>112272081.44</v>
      </c>
      <c r="O2537" s="268">
        <v>0</v>
      </c>
      <c r="P2537" s="190" t="s">
        <v>657</v>
      </c>
      <c r="Q2537" s="375"/>
    </row>
    <row r="2538" spans="1:17" ht="38.25">
      <c r="A2538" s="265" t="s">
        <v>691</v>
      </c>
      <c r="B2538" s="190"/>
      <c r="C2538" s="266" t="s">
        <v>1334</v>
      </c>
      <c r="D2538" s="267">
        <v>43951</v>
      </c>
      <c r="E2538" s="237" t="s">
        <v>6000</v>
      </c>
      <c r="F2538" s="237" t="s">
        <v>13</v>
      </c>
      <c r="G2538" s="237">
        <v>406882</v>
      </c>
      <c r="H2538" s="190"/>
      <c r="I2538" s="248" t="s">
        <v>692</v>
      </c>
      <c r="J2538" s="190"/>
      <c r="K2538" s="190"/>
      <c r="L2538" s="190"/>
      <c r="M2538" s="190"/>
      <c r="N2538" s="268">
        <v>883.43</v>
      </c>
      <c r="O2538" s="268">
        <v>0</v>
      </c>
      <c r="P2538" s="190" t="s">
        <v>657</v>
      </c>
      <c r="Q2538" s="375"/>
    </row>
    <row r="2539" spans="1:17" ht="38.25">
      <c r="A2539" s="265" t="s">
        <v>691</v>
      </c>
      <c r="B2539" s="190"/>
      <c r="C2539" s="266" t="s">
        <v>1334</v>
      </c>
      <c r="D2539" s="267">
        <v>43951</v>
      </c>
      <c r="E2539" s="237" t="s">
        <v>6001</v>
      </c>
      <c r="F2539" s="237" t="s">
        <v>13</v>
      </c>
      <c r="G2539" s="237">
        <v>406884</v>
      </c>
      <c r="H2539" s="190"/>
      <c r="I2539" s="248" t="s">
        <v>692</v>
      </c>
      <c r="J2539" s="190"/>
      <c r="K2539" s="190"/>
      <c r="L2539" s="190"/>
      <c r="M2539" s="190"/>
      <c r="N2539" s="268">
        <v>16796.439999999999</v>
      </c>
      <c r="O2539" s="268">
        <v>0</v>
      </c>
      <c r="P2539" s="190" t="s">
        <v>657</v>
      </c>
      <c r="Q2539" s="375"/>
    </row>
    <row r="2540" spans="1:17" ht="38.25">
      <c r="A2540" s="265" t="s">
        <v>691</v>
      </c>
      <c r="B2540" s="190"/>
      <c r="C2540" s="266" t="s">
        <v>1334</v>
      </c>
      <c r="D2540" s="267">
        <v>43951</v>
      </c>
      <c r="E2540" s="237" t="s">
        <v>6002</v>
      </c>
      <c r="F2540" s="237" t="s">
        <v>13</v>
      </c>
      <c r="G2540" s="237">
        <v>406886</v>
      </c>
      <c r="H2540" s="190"/>
      <c r="I2540" s="248" t="s">
        <v>692</v>
      </c>
      <c r="J2540" s="190"/>
      <c r="K2540" s="190"/>
      <c r="L2540" s="190"/>
      <c r="M2540" s="190"/>
      <c r="N2540" s="268">
        <v>5987.68</v>
      </c>
      <c r="O2540" s="268">
        <v>0</v>
      </c>
      <c r="P2540" s="190" t="s">
        <v>657</v>
      </c>
      <c r="Q2540" s="375"/>
    </row>
    <row r="2541" spans="1:17" ht="38.25">
      <c r="A2541" s="265" t="s">
        <v>691</v>
      </c>
      <c r="B2541" s="190"/>
      <c r="C2541" s="266" t="s">
        <v>1334</v>
      </c>
      <c r="D2541" s="267">
        <v>43951</v>
      </c>
      <c r="E2541" s="237" t="s">
        <v>6003</v>
      </c>
      <c r="F2541" s="237" t="s">
        <v>13</v>
      </c>
      <c r="G2541" s="237">
        <v>406888</v>
      </c>
      <c r="H2541" s="190"/>
      <c r="I2541" s="248" t="s">
        <v>692</v>
      </c>
      <c r="J2541" s="190"/>
      <c r="K2541" s="190"/>
      <c r="L2541" s="190"/>
      <c r="M2541" s="190"/>
      <c r="N2541" s="268">
        <v>5936.23</v>
      </c>
      <c r="O2541" s="268">
        <v>0</v>
      </c>
      <c r="P2541" s="190" t="s">
        <v>657</v>
      </c>
      <c r="Q2541" s="375"/>
    </row>
    <row r="2542" spans="1:17" ht="38.25">
      <c r="A2542" s="265" t="s">
        <v>691</v>
      </c>
      <c r="B2542" s="190"/>
      <c r="C2542" s="266" t="s">
        <v>1334</v>
      </c>
      <c r="D2542" s="267">
        <v>43951</v>
      </c>
      <c r="E2542" s="237" t="s">
        <v>6004</v>
      </c>
      <c r="F2542" s="237" t="s">
        <v>13</v>
      </c>
      <c r="G2542" s="237">
        <v>406890</v>
      </c>
      <c r="H2542" s="190"/>
      <c r="I2542" s="248" t="s">
        <v>692</v>
      </c>
      <c r="J2542" s="190"/>
      <c r="K2542" s="190"/>
      <c r="L2542" s="190"/>
      <c r="M2542" s="190"/>
      <c r="N2542" s="268">
        <v>46533.03</v>
      </c>
      <c r="O2542" s="268">
        <v>0</v>
      </c>
      <c r="P2542" s="190" t="s">
        <v>657</v>
      </c>
      <c r="Q2542" s="375"/>
    </row>
    <row r="2543" spans="1:17" ht="38.25">
      <c r="A2543" s="265" t="s">
        <v>691</v>
      </c>
      <c r="B2543" s="190"/>
      <c r="C2543" s="266" t="s">
        <v>1334</v>
      </c>
      <c r="D2543" s="267">
        <v>43951</v>
      </c>
      <c r="E2543" s="237" t="s">
        <v>6005</v>
      </c>
      <c r="F2543" s="237" t="s">
        <v>13</v>
      </c>
      <c r="G2543" s="237">
        <v>406892</v>
      </c>
      <c r="H2543" s="190"/>
      <c r="I2543" s="248" t="s">
        <v>692</v>
      </c>
      <c r="J2543" s="190"/>
      <c r="K2543" s="190"/>
      <c r="L2543" s="190"/>
      <c r="M2543" s="190"/>
      <c r="N2543" s="268">
        <v>46133.36</v>
      </c>
      <c r="O2543" s="268">
        <v>0</v>
      </c>
      <c r="P2543" s="190" t="s">
        <v>657</v>
      </c>
      <c r="Q2543" s="375"/>
    </row>
    <row r="2544" spans="1:17" ht="38.25">
      <c r="A2544" s="265" t="s">
        <v>691</v>
      </c>
      <c r="B2544" s="190"/>
      <c r="C2544" s="266" t="s">
        <v>1334</v>
      </c>
      <c r="D2544" s="267">
        <v>43951</v>
      </c>
      <c r="E2544" s="237" t="s">
        <v>6006</v>
      </c>
      <c r="F2544" s="237" t="s">
        <v>13</v>
      </c>
      <c r="G2544" s="237">
        <v>406894</v>
      </c>
      <c r="H2544" s="190"/>
      <c r="I2544" s="248" t="s">
        <v>692</v>
      </c>
      <c r="J2544" s="190"/>
      <c r="K2544" s="190"/>
      <c r="L2544" s="190"/>
      <c r="M2544" s="190"/>
      <c r="N2544" s="268">
        <v>46133.36</v>
      </c>
      <c r="O2544" s="268">
        <v>0</v>
      </c>
      <c r="P2544" s="190" t="s">
        <v>657</v>
      </c>
      <c r="Q2544" s="375"/>
    </row>
    <row r="2545" spans="1:17" ht="38.25">
      <c r="A2545" s="265" t="s">
        <v>691</v>
      </c>
      <c r="B2545" s="190"/>
      <c r="C2545" s="266" t="s">
        <v>1334</v>
      </c>
      <c r="D2545" s="267">
        <v>43951</v>
      </c>
      <c r="E2545" s="237" t="s">
        <v>6007</v>
      </c>
      <c r="F2545" s="237" t="s">
        <v>13</v>
      </c>
      <c r="G2545" s="237">
        <v>406896</v>
      </c>
      <c r="H2545" s="190"/>
      <c r="I2545" s="248" t="s">
        <v>692</v>
      </c>
      <c r="J2545" s="190"/>
      <c r="K2545" s="190"/>
      <c r="L2545" s="190"/>
      <c r="M2545" s="190"/>
      <c r="N2545" s="268">
        <v>1680.91</v>
      </c>
      <c r="O2545" s="268">
        <v>0</v>
      </c>
      <c r="P2545" s="190" t="s">
        <v>657</v>
      </c>
      <c r="Q2545" s="375"/>
    </row>
    <row r="2546" spans="1:17" ht="38.25">
      <c r="A2546" s="265" t="s">
        <v>691</v>
      </c>
      <c r="B2546" s="190"/>
      <c r="C2546" s="266" t="s">
        <v>1334</v>
      </c>
      <c r="D2546" s="267">
        <v>43951</v>
      </c>
      <c r="E2546" s="237" t="s">
        <v>6008</v>
      </c>
      <c r="F2546" s="237" t="s">
        <v>13</v>
      </c>
      <c r="G2546" s="237">
        <v>406898</v>
      </c>
      <c r="H2546" s="190"/>
      <c r="I2546" s="248" t="s">
        <v>692</v>
      </c>
      <c r="J2546" s="190"/>
      <c r="K2546" s="190"/>
      <c r="L2546" s="190"/>
      <c r="M2546" s="190"/>
      <c r="N2546" s="268">
        <v>13063.29</v>
      </c>
      <c r="O2546" s="268">
        <v>0</v>
      </c>
      <c r="P2546" s="190" t="s">
        <v>657</v>
      </c>
      <c r="Q2546" s="375"/>
    </row>
    <row r="2547" spans="1:17" ht="38.25">
      <c r="A2547" s="265" t="s">
        <v>691</v>
      </c>
      <c r="B2547" s="190"/>
      <c r="C2547" s="266" t="s">
        <v>1334</v>
      </c>
      <c r="D2547" s="267">
        <v>43951</v>
      </c>
      <c r="E2547" s="237" t="s">
        <v>6009</v>
      </c>
      <c r="F2547" s="237" t="s">
        <v>13</v>
      </c>
      <c r="G2547" s="237">
        <v>406900</v>
      </c>
      <c r="H2547" s="190"/>
      <c r="I2547" s="248" t="s">
        <v>692</v>
      </c>
      <c r="J2547" s="190"/>
      <c r="K2547" s="190"/>
      <c r="L2547" s="190"/>
      <c r="M2547" s="190"/>
      <c r="N2547" s="268">
        <v>35896.120000000003</v>
      </c>
      <c r="O2547" s="268">
        <v>0</v>
      </c>
      <c r="P2547" s="190" t="s">
        <v>657</v>
      </c>
      <c r="Q2547" s="375"/>
    </row>
    <row r="2548" spans="1:17" ht="38.25">
      <c r="A2548" s="265" t="s">
        <v>691</v>
      </c>
      <c r="B2548" s="190"/>
      <c r="C2548" s="266" t="s">
        <v>1334</v>
      </c>
      <c r="D2548" s="267">
        <v>43951</v>
      </c>
      <c r="E2548" s="237" t="s">
        <v>6010</v>
      </c>
      <c r="F2548" s="237" t="s">
        <v>13</v>
      </c>
      <c r="G2548" s="237">
        <v>406902</v>
      </c>
      <c r="H2548" s="190"/>
      <c r="I2548" s="248" t="s">
        <v>692</v>
      </c>
      <c r="J2548" s="190"/>
      <c r="K2548" s="190"/>
      <c r="L2548" s="190"/>
      <c r="M2548" s="190"/>
      <c r="N2548" s="268">
        <v>43706.98</v>
      </c>
      <c r="O2548" s="268">
        <v>0</v>
      </c>
      <c r="P2548" s="190" t="s">
        <v>657</v>
      </c>
      <c r="Q2548" s="375"/>
    </row>
    <row r="2549" spans="1:17" ht="38.25">
      <c r="A2549" s="265" t="s">
        <v>691</v>
      </c>
      <c r="B2549" s="190"/>
      <c r="C2549" s="266" t="s">
        <v>1334</v>
      </c>
      <c r="D2549" s="267">
        <v>43951</v>
      </c>
      <c r="E2549" s="237" t="s">
        <v>6011</v>
      </c>
      <c r="F2549" s="237" t="s">
        <v>13</v>
      </c>
      <c r="G2549" s="237">
        <v>406905</v>
      </c>
      <c r="H2549" s="190"/>
      <c r="I2549" s="248" t="s">
        <v>692</v>
      </c>
      <c r="J2549" s="190"/>
      <c r="K2549" s="190"/>
      <c r="L2549" s="190"/>
      <c r="M2549" s="190"/>
      <c r="N2549" s="268">
        <v>838786.54</v>
      </c>
      <c r="O2549" s="268">
        <v>0</v>
      </c>
      <c r="P2549" s="190" t="s">
        <v>657</v>
      </c>
      <c r="Q2549" s="375"/>
    </row>
    <row r="2550" spans="1:17" ht="38.25">
      <c r="A2550" s="265" t="s">
        <v>691</v>
      </c>
      <c r="B2550" s="190"/>
      <c r="C2550" s="266" t="s">
        <v>1334</v>
      </c>
      <c r="D2550" s="267">
        <v>43951</v>
      </c>
      <c r="E2550" s="237" t="s">
        <v>6012</v>
      </c>
      <c r="F2550" s="237" t="s">
        <v>13</v>
      </c>
      <c r="G2550" s="237">
        <v>406907</v>
      </c>
      <c r="H2550" s="190"/>
      <c r="I2550" s="248" t="s">
        <v>692</v>
      </c>
      <c r="J2550" s="190"/>
      <c r="K2550" s="190"/>
      <c r="L2550" s="190"/>
      <c r="M2550" s="190"/>
      <c r="N2550" s="268">
        <v>18852219.550000001</v>
      </c>
      <c r="O2550" s="268">
        <v>0</v>
      </c>
      <c r="P2550" s="190" t="s">
        <v>657</v>
      </c>
      <c r="Q2550" s="375"/>
    </row>
    <row r="2551" spans="1:17" ht="38.25">
      <c r="A2551" s="265" t="s">
        <v>691</v>
      </c>
      <c r="B2551" s="190"/>
      <c r="C2551" s="266" t="s">
        <v>1334</v>
      </c>
      <c r="D2551" s="267">
        <v>43951</v>
      </c>
      <c r="E2551" s="237" t="s">
        <v>6013</v>
      </c>
      <c r="F2551" s="237" t="s">
        <v>13</v>
      </c>
      <c r="G2551" s="237">
        <v>406909</v>
      </c>
      <c r="H2551" s="190"/>
      <c r="I2551" s="248" t="s">
        <v>692</v>
      </c>
      <c r="J2551" s="190"/>
      <c r="K2551" s="190"/>
      <c r="L2551" s="190"/>
      <c r="M2551" s="190"/>
      <c r="N2551" s="268">
        <v>24175014.489999998</v>
      </c>
      <c r="O2551" s="268">
        <v>0</v>
      </c>
      <c r="P2551" s="190" t="s">
        <v>657</v>
      </c>
      <c r="Q2551" s="375"/>
    </row>
    <row r="2552" spans="1:17" ht="38.25">
      <c r="A2552" s="265" t="s">
        <v>691</v>
      </c>
      <c r="B2552" s="190"/>
      <c r="C2552" s="266" t="s">
        <v>1334</v>
      </c>
      <c r="D2552" s="267">
        <v>43951</v>
      </c>
      <c r="E2552" s="237" t="s">
        <v>6014</v>
      </c>
      <c r="F2552" s="237" t="s">
        <v>13</v>
      </c>
      <c r="G2552" s="237">
        <v>406911</v>
      </c>
      <c r="H2552" s="190"/>
      <c r="I2552" s="248" t="s">
        <v>692</v>
      </c>
      <c r="J2552" s="190"/>
      <c r="K2552" s="190"/>
      <c r="L2552" s="190"/>
      <c r="M2552" s="190"/>
      <c r="N2552" s="268">
        <v>9310965.7699999996</v>
      </c>
      <c r="O2552" s="268">
        <v>0</v>
      </c>
      <c r="P2552" s="190" t="s">
        <v>657</v>
      </c>
      <c r="Q2552" s="375"/>
    </row>
    <row r="2553" spans="1:17" ht="38.25">
      <c r="A2553" s="265" t="s">
        <v>691</v>
      </c>
      <c r="B2553" s="190"/>
      <c r="C2553" s="266" t="s">
        <v>1334</v>
      </c>
      <c r="D2553" s="267">
        <v>43951</v>
      </c>
      <c r="E2553" s="237" t="s">
        <v>6015</v>
      </c>
      <c r="F2553" s="237" t="s">
        <v>13</v>
      </c>
      <c r="G2553" s="237">
        <v>406913</v>
      </c>
      <c r="H2553" s="190"/>
      <c r="I2553" s="248" t="s">
        <v>692</v>
      </c>
      <c r="J2553" s="190"/>
      <c r="K2553" s="190"/>
      <c r="L2553" s="190"/>
      <c r="M2553" s="190"/>
      <c r="N2553" s="268">
        <v>48254476.030000001</v>
      </c>
      <c r="O2553" s="268">
        <v>0</v>
      </c>
      <c r="P2553" s="190" t="s">
        <v>657</v>
      </c>
      <c r="Q2553" s="375"/>
    </row>
    <row r="2554" spans="1:17" ht="38.25">
      <c r="A2554" s="265" t="s">
        <v>691</v>
      </c>
      <c r="B2554" s="190"/>
      <c r="C2554" s="266" t="s">
        <v>1334</v>
      </c>
      <c r="D2554" s="267">
        <v>43951</v>
      </c>
      <c r="E2554" s="237" t="s">
        <v>6016</v>
      </c>
      <c r="F2554" s="237" t="s">
        <v>13</v>
      </c>
      <c r="G2554" s="237">
        <v>406915</v>
      </c>
      <c r="H2554" s="190"/>
      <c r="I2554" s="248" t="s">
        <v>692</v>
      </c>
      <c r="J2554" s="190"/>
      <c r="K2554" s="190"/>
      <c r="L2554" s="190"/>
      <c r="M2554" s="190"/>
      <c r="N2554" s="268">
        <v>8263926.2999999998</v>
      </c>
      <c r="O2554" s="268">
        <v>0</v>
      </c>
      <c r="P2554" s="190" t="s">
        <v>657</v>
      </c>
      <c r="Q2554" s="375"/>
    </row>
    <row r="2555" spans="1:17" ht="38.25">
      <c r="A2555" s="265" t="s">
        <v>691</v>
      </c>
      <c r="B2555" s="190"/>
      <c r="C2555" s="266" t="s">
        <v>1334</v>
      </c>
      <c r="D2555" s="267">
        <v>43951</v>
      </c>
      <c r="E2555" s="237" t="s">
        <v>6017</v>
      </c>
      <c r="F2555" s="237" t="s">
        <v>13</v>
      </c>
      <c r="G2555" s="237">
        <v>406917</v>
      </c>
      <c r="H2555" s="190"/>
      <c r="I2555" s="248" t="s">
        <v>692</v>
      </c>
      <c r="J2555" s="190"/>
      <c r="K2555" s="190"/>
      <c r="L2555" s="190"/>
      <c r="M2555" s="190"/>
      <c r="N2555" s="268">
        <v>12040.26</v>
      </c>
      <c r="O2555" s="268">
        <v>0</v>
      </c>
      <c r="P2555" s="190" t="s">
        <v>657</v>
      </c>
      <c r="Q2555" s="375"/>
    </row>
    <row r="2556" spans="1:17" ht="38.25">
      <c r="A2556" s="265" t="s">
        <v>691</v>
      </c>
      <c r="B2556" s="190"/>
      <c r="C2556" s="266" t="s">
        <v>1334</v>
      </c>
      <c r="D2556" s="267">
        <v>43951</v>
      </c>
      <c r="E2556" s="237" t="s">
        <v>6018</v>
      </c>
      <c r="F2556" s="237" t="s">
        <v>13</v>
      </c>
      <c r="G2556" s="237">
        <v>406919</v>
      </c>
      <c r="H2556" s="190"/>
      <c r="I2556" s="248" t="s">
        <v>692</v>
      </c>
      <c r="J2556" s="190"/>
      <c r="K2556" s="190"/>
      <c r="L2556" s="190"/>
      <c r="M2556" s="190"/>
      <c r="N2556" s="268">
        <v>16941.939999999999</v>
      </c>
      <c r="O2556" s="268">
        <v>0</v>
      </c>
      <c r="P2556" s="190" t="s">
        <v>657</v>
      </c>
      <c r="Q2556" s="375"/>
    </row>
    <row r="2557" spans="1:17" ht="38.25">
      <c r="A2557" s="265" t="s">
        <v>691</v>
      </c>
      <c r="B2557" s="190"/>
      <c r="C2557" s="266" t="s">
        <v>1334</v>
      </c>
      <c r="D2557" s="267">
        <v>43951</v>
      </c>
      <c r="E2557" s="237" t="s">
        <v>6019</v>
      </c>
      <c r="F2557" s="237" t="s">
        <v>13</v>
      </c>
      <c r="G2557" s="237">
        <v>406921</v>
      </c>
      <c r="H2557" s="190"/>
      <c r="I2557" s="248" t="s">
        <v>692</v>
      </c>
      <c r="J2557" s="190"/>
      <c r="K2557" s="190"/>
      <c r="L2557" s="190"/>
      <c r="M2557" s="190"/>
      <c r="N2557" s="268">
        <v>3727.24</v>
      </c>
      <c r="O2557" s="268">
        <v>0</v>
      </c>
      <c r="P2557" s="190" t="s">
        <v>657</v>
      </c>
      <c r="Q2557" s="375"/>
    </row>
    <row r="2558" spans="1:17" ht="38.25">
      <c r="A2558" s="265" t="s">
        <v>691</v>
      </c>
      <c r="B2558" s="190"/>
      <c r="C2558" s="266" t="s">
        <v>1334</v>
      </c>
      <c r="D2558" s="267">
        <v>43951</v>
      </c>
      <c r="E2558" s="237" t="s">
        <v>6020</v>
      </c>
      <c r="F2558" s="237" t="s">
        <v>13</v>
      </c>
      <c r="G2558" s="237">
        <v>406923</v>
      </c>
      <c r="H2558" s="190"/>
      <c r="I2558" s="248" t="s">
        <v>692</v>
      </c>
      <c r="J2558" s="190"/>
      <c r="K2558" s="190"/>
      <c r="L2558" s="190"/>
      <c r="M2558" s="190"/>
      <c r="N2558" s="268">
        <v>16796.439999999999</v>
      </c>
      <c r="O2558" s="268">
        <v>0</v>
      </c>
      <c r="P2558" s="190" t="s">
        <v>657</v>
      </c>
      <c r="Q2558" s="375"/>
    </row>
    <row r="2559" spans="1:17" ht="38.25">
      <c r="A2559" s="265" t="s">
        <v>691</v>
      </c>
      <c r="B2559" s="190"/>
      <c r="C2559" s="266" t="s">
        <v>1334</v>
      </c>
      <c r="D2559" s="267">
        <v>43951</v>
      </c>
      <c r="E2559" s="237" t="s">
        <v>6021</v>
      </c>
      <c r="F2559" s="237" t="s">
        <v>13</v>
      </c>
      <c r="G2559" s="237">
        <v>406925</v>
      </c>
      <c r="H2559" s="190"/>
      <c r="I2559" s="248" t="s">
        <v>692</v>
      </c>
      <c r="J2559" s="190"/>
      <c r="K2559" s="190"/>
      <c r="L2559" s="190"/>
      <c r="M2559" s="190"/>
      <c r="N2559" s="268">
        <v>16796.439999999999</v>
      </c>
      <c r="O2559" s="268">
        <v>0</v>
      </c>
      <c r="P2559" s="190" t="s">
        <v>657</v>
      </c>
      <c r="Q2559" s="375"/>
    </row>
    <row r="2560" spans="1:17" ht="38.25">
      <c r="A2560" s="265" t="s">
        <v>691</v>
      </c>
      <c r="B2560" s="190"/>
      <c r="C2560" s="266" t="s">
        <v>1334</v>
      </c>
      <c r="D2560" s="267">
        <v>43951</v>
      </c>
      <c r="E2560" s="237" t="s">
        <v>6022</v>
      </c>
      <c r="F2560" s="237" t="s">
        <v>13</v>
      </c>
      <c r="G2560" s="237">
        <v>406927</v>
      </c>
      <c r="H2560" s="190"/>
      <c r="I2560" s="248" t="s">
        <v>692</v>
      </c>
      <c r="J2560" s="190"/>
      <c r="K2560" s="190"/>
      <c r="L2560" s="190"/>
      <c r="M2560" s="190"/>
      <c r="N2560" s="268">
        <v>16796.439999999999</v>
      </c>
      <c r="O2560" s="268">
        <v>0</v>
      </c>
      <c r="P2560" s="190" t="s">
        <v>657</v>
      </c>
      <c r="Q2560" s="375"/>
    </row>
    <row r="2561" spans="1:17" ht="38.25">
      <c r="A2561" s="265" t="s">
        <v>691</v>
      </c>
      <c r="B2561" s="190"/>
      <c r="C2561" s="266" t="s">
        <v>1334</v>
      </c>
      <c r="D2561" s="267">
        <v>43951</v>
      </c>
      <c r="E2561" s="237" t="s">
        <v>6023</v>
      </c>
      <c r="F2561" s="237" t="s">
        <v>13</v>
      </c>
      <c r="G2561" s="237">
        <v>406929</v>
      </c>
      <c r="H2561" s="190"/>
      <c r="I2561" s="248" t="s">
        <v>692</v>
      </c>
      <c r="J2561" s="190"/>
      <c r="K2561" s="190"/>
      <c r="L2561" s="190"/>
      <c r="M2561" s="190"/>
      <c r="N2561" s="268">
        <v>16796.439999999999</v>
      </c>
      <c r="O2561" s="268">
        <v>0</v>
      </c>
      <c r="P2561" s="190" t="s">
        <v>657</v>
      </c>
      <c r="Q2561" s="375"/>
    </row>
    <row r="2562" spans="1:17" ht="38.25">
      <c r="A2562" s="265" t="s">
        <v>691</v>
      </c>
      <c r="B2562" s="190"/>
      <c r="C2562" s="266" t="s">
        <v>1334</v>
      </c>
      <c r="D2562" s="267">
        <v>43951</v>
      </c>
      <c r="E2562" s="237" t="s">
        <v>6024</v>
      </c>
      <c r="F2562" s="237" t="s">
        <v>13</v>
      </c>
      <c r="G2562" s="237">
        <v>406931</v>
      </c>
      <c r="H2562" s="190"/>
      <c r="I2562" s="248" t="s">
        <v>692</v>
      </c>
      <c r="J2562" s="190"/>
      <c r="K2562" s="190"/>
      <c r="L2562" s="190"/>
      <c r="M2562" s="190"/>
      <c r="N2562" s="268">
        <v>321696.48</v>
      </c>
      <c r="O2562" s="268">
        <v>0</v>
      </c>
      <c r="P2562" s="190" t="s">
        <v>657</v>
      </c>
      <c r="Q2562" s="375"/>
    </row>
    <row r="2563" spans="1:17" ht="38.25">
      <c r="A2563" s="265" t="s">
        <v>691</v>
      </c>
      <c r="B2563" s="190"/>
      <c r="C2563" s="266" t="s">
        <v>1334</v>
      </c>
      <c r="D2563" s="267">
        <v>43951</v>
      </c>
      <c r="E2563" s="237" t="s">
        <v>6025</v>
      </c>
      <c r="F2563" s="237" t="s">
        <v>13</v>
      </c>
      <c r="G2563" s="237">
        <v>406933</v>
      </c>
      <c r="H2563" s="190"/>
      <c r="I2563" s="248" t="s">
        <v>692</v>
      </c>
      <c r="J2563" s="190"/>
      <c r="K2563" s="190"/>
      <c r="L2563" s="190"/>
      <c r="M2563" s="190"/>
      <c r="N2563" s="268">
        <v>4255.33</v>
      </c>
      <c r="O2563" s="268">
        <v>0</v>
      </c>
      <c r="P2563" s="190" t="s">
        <v>657</v>
      </c>
      <c r="Q2563" s="375"/>
    </row>
    <row r="2564" spans="1:17" ht="38.25">
      <c r="A2564" s="265" t="s">
        <v>691</v>
      </c>
      <c r="B2564" s="190"/>
      <c r="C2564" s="266" t="s">
        <v>1334</v>
      </c>
      <c r="D2564" s="267">
        <v>43951</v>
      </c>
      <c r="E2564" s="237" t="s">
        <v>6026</v>
      </c>
      <c r="F2564" s="237" t="s">
        <v>13</v>
      </c>
      <c r="G2564" s="237">
        <v>406935</v>
      </c>
      <c r="H2564" s="190"/>
      <c r="I2564" s="248" t="s">
        <v>692</v>
      </c>
      <c r="J2564" s="190"/>
      <c r="K2564" s="190"/>
      <c r="L2564" s="190"/>
      <c r="M2564" s="190"/>
      <c r="N2564" s="268">
        <v>312.2</v>
      </c>
      <c r="O2564" s="268">
        <v>0</v>
      </c>
      <c r="P2564" s="190" t="s">
        <v>657</v>
      </c>
      <c r="Q2564" s="375"/>
    </row>
    <row r="2565" spans="1:17" ht="38.25">
      <c r="A2565" s="265" t="s">
        <v>691</v>
      </c>
      <c r="B2565" s="190"/>
      <c r="C2565" s="266" t="s">
        <v>1334</v>
      </c>
      <c r="D2565" s="267">
        <v>43951</v>
      </c>
      <c r="E2565" s="237" t="s">
        <v>6027</v>
      </c>
      <c r="F2565" s="237" t="s">
        <v>13</v>
      </c>
      <c r="G2565" s="237">
        <v>406937</v>
      </c>
      <c r="H2565" s="190"/>
      <c r="I2565" s="248" t="s">
        <v>692</v>
      </c>
      <c r="J2565" s="190"/>
      <c r="K2565" s="190"/>
      <c r="L2565" s="190"/>
      <c r="M2565" s="190"/>
      <c r="N2565" s="268">
        <v>1317.26</v>
      </c>
      <c r="O2565" s="268">
        <v>0</v>
      </c>
      <c r="P2565" s="190" t="s">
        <v>657</v>
      </c>
      <c r="Q2565" s="375"/>
    </row>
    <row r="2566" spans="1:17" ht="38.25">
      <c r="A2566" s="265" t="s">
        <v>691</v>
      </c>
      <c r="B2566" s="190"/>
      <c r="C2566" s="266" t="s">
        <v>1334</v>
      </c>
      <c r="D2566" s="267">
        <v>43951</v>
      </c>
      <c r="E2566" s="237" t="s">
        <v>6028</v>
      </c>
      <c r="F2566" s="237" t="s">
        <v>13</v>
      </c>
      <c r="G2566" s="237">
        <v>406939</v>
      </c>
      <c r="H2566" s="190"/>
      <c r="I2566" s="248" t="s">
        <v>692</v>
      </c>
      <c r="J2566" s="190"/>
      <c r="K2566" s="190"/>
      <c r="L2566" s="190"/>
      <c r="M2566" s="190"/>
      <c r="N2566" s="268">
        <v>5936.23</v>
      </c>
      <c r="O2566" s="268">
        <v>0</v>
      </c>
      <c r="P2566" s="190" t="s">
        <v>657</v>
      </c>
      <c r="Q2566" s="375"/>
    </row>
    <row r="2567" spans="1:17" ht="38.25">
      <c r="A2567" s="265" t="s">
        <v>691</v>
      </c>
      <c r="B2567" s="190"/>
      <c r="C2567" s="266" t="s">
        <v>1334</v>
      </c>
      <c r="D2567" s="267">
        <v>43951</v>
      </c>
      <c r="E2567" s="237" t="s">
        <v>6029</v>
      </c>
      <c r="F2567" s="237" t="s">
        <v>13</v>
      </c>
      <c r="G2567" s="237">
        <v>406947</v>
      </c>
      <c r="H2567" s="190"/>
      <c r="I2567" s="248" t="s">
        <v>692</v>
      </c>
      <c r="J2567" s="190"/>
      <c r="K2567" s="190"/>
      <c r="L2567" s="190"/>
      <c r="M2567" s="190"/>
      <c r="N2567" s="268">
        <v>33070.07</v>
      </c>
      <c r="O2567" s="268">
        <v>0</v>
      </c>
      <c r="P2567" s="190" t="s">
        <v>657</v>
      </c>
      <c r="Q2567" s="375"/>
    </row>
    <row r="2568" spans="1:17" ht="38.25">
      <c r="A2568" s="265" t="s">
        <v>691</v>
      </c>
      <c r="B2568" s="190"/>
      <c r="C2568" s="266" t="s">
        <v>1334</v>
      </c>
      <c r="D2568" s="267">
        <v>43951</v>
      </c>
      <c r="E2568" s="237" t="s">
        <v>6030</v>
      </c>
      <c r="F2568" s="237" t="s">
        <v>13</v>
      </c>
      <c r="G2568" s="237">
        <v>406941</v>
      </c>
      <c r="H2568" s="190"/>
      <c r="I2568" s="248" t="s">
        <v>692</v>
      </c>
      <c r="J2568" s="190"/>
      <c r="K2568" s="190"/>
      <c r="L2568" s="190"/>
      <c r="M2568" s="190"/>
      <c r="N2568" s="268">
        <v>5936.23</v>
      </c>
      <c r="O2568" s="268">
        <v>0</v>
      </c>
      <c r="P2568" s="190" t="s">
        <v>657</v>
      </c>
      <c r="Q2568" s="375"/>
    </row>
    <row r="2569" spans="1:17" ht="38.25">
      <c r="A2569" s="265" t="s">
        <v>691</v>
      </c>
      <c r="B2569" s="190"/>
      <c r="C2569" s="266" t="s">
        <v>1334</v>
      </c>
      <c r="D2569" s="267">
        <v>43951</v>
      </c>
      <c r="E2569" s="237" t="s">
        <v>6031</v>
      </c>
      <c r="F2569" s="237" t="s">
        <v>13</v>
      </c>
      <c r="G2569" s="237">
        <v>406943</v>
      </c>
      <c r="H2569" s="190"/>
      <c r="I2569" s="248" t="s">
        <v>692</v>
      </c>
      <c r="J2569" s="190"/>
      <c r="K2569" s="190"/>
      <c r="L2569" s="190"/>
      <c r="M2569" s="190"/>
      <c r="N2569" s="268">
        <v>5936.23</v>
      </c>
      <c r="O2569" s="268">
        <v>0</v>
      </c>
      <c r="P2569" s="190" t="s">
        <v>657</v>
      </c>
      <c r="Q2569" s="375"/>
    </row>
    <row r="2570" spans="1:17" ht="38.25">
      <c r="A2570" s="265" t="s">
        <v>691</v>
      </c>
      <c r="B2570" s="190"/>
      <c r="C2570" s="266" t="s">
        <v>1334</v>
      </c>
      <c r="D2570" s="267">
        <v>43951</v>
      </c>
      <c r="E2570" s="237" t="s">
        <v>6032</v>
      </c>
      <c r="F2570" s="237" t="s">
        <v>13</v>
      </c>
      <c r="G2570" s="237">
        <v>406945</v>
      </c>
      <c r="H2570" s="190"/>
      <c r="I2570" s="248" t="s">
        <v>692</v>
      </c>
      <c r="J2570" s="190"/>
      <c r="K2570" s="190"/>
      <c r="L2570" s="190"/>
      <c r="M2570" s="190"/>
      <c r="N2570" s="268">
        <v>5936.23</v>
      </c>
      <c r="O2570" s="268">
        <v>0</v>
      </c>
      <c r="P2570" s="190" t="s">
        <v>657</v>
      </c>
      <c r="Q2570" s="375"/>
    </row>
    <row r="2571" spans="1:17" ht="38.25">
      <c r="A2571" s="265" t="s">
        <v>691</v>
      </c>
      <c r="B2571" s="190"/>
      <c r="C2571" s="266" t="s">
        <v>1334</v>
      </c>
      <c r="D2571" s="267">
        <v>43951</v>
      </c>
      <c r="E2571" s="237" t="s">
        <v>6033</v>
      </c>
      <c r="F2571" s="237" t="s">
        <v>13</v>
      </c>
      <c r="G2571" s="237">
        <v>406949</v>
      </c>
      <c r="H2571" s="190"/>
      <c r="I2571" s="248" t="s">
        <v>692</v>
      </c>
      <c r="J2571" s="190"/>
      <c r="K2571" s="190"/>
      <c r="L2571" s="190"/>
      <c r="M2571" s="190"/>
      <c r="N2571" s="268">
        <v>2426.38</v>
      </c>
      <c r="O2571" s="268">
        <v>0</v>
      </c>
      <c r="P2571" s="190" t="s">
        <v>657</v>
      </c>
      <c r="Q2571" s="375"/>
    </row>
    <row r="2572" spans="1:17" ht="38.25">
      <c r="A2572" s="265" t="s">
        <v>691</v>
      </c>
      <c r="B2572" s="190"/>
      <c r="C2572" s="266" t="s">
        <v>1334</v>
      </c>
      <c r="D2572" s="267">
        <v>43951</v>
      </c>
      <c r="E2572" s="237" t="s">
        <v>6034</v>
      </c>
      <c r="F2572" s="237" t="s">
        <v>13</v>
      </c>
      <c r="G2572" s="237">
        <v>406951</v>
      </c>
      <c r="H2572" s="190"/>
      <c r="I2572" s="248" t="s">
        <v>692</v>
      </c>
      <c r="J2572" s="190"/>
      <c r="K2572" s="190"/>
      <c r="L2572" s="190"/>
      <c r="M2572" s="190"/>
      <c r="N2572" s="268">
        <v>10237.25</v>
      </c>
      <c r="O2572" s="268">
        <v>0</v>
      </c>
      <c r="P2572" s="190" t="s">
        <v>657</v>
      </c>
      <c r="Q2572" s="375"/>
    </row>
    <row r="2573" spans="1:17" ht="38.25">
      <c r="A2573" s="265" t="s">
        <v>691</v>
      </c>
      <c r="B2573" s="190"/>
      <c r="C2573" s="266" t="s">
        <v>1334</v>
      </c>
      <c r="D2573" s="267">
        <v>43951</v>
      </c>
      <c r="E2573" s="237" t="s">
        <v>6035</v>
      </c>
      <c r="F2573" s="237" t="s">
        <v>13</v>
      </c>
      <c r="G2573" s="237">
        <v>406953</v>
      </c>
      <c r="H2573" s="190"/>
      <c r="I2573" s="248" t="s">
        <v>692</v>
      </c>
      <c r="J2573" s="190"/>
      <c r="K2573" s="190"/>
      <c r="L2573" s="190"/>
      <c r="M2573" s="190"/>
      <c r="N2573" s="268">
        <v>46133.36</v>
      </c>
      <c r="O2573" s="268">
        <v>0</v>
      </c>
      <c r="P2573" s="190" t="s">
        <v>657</v>
      </c>
      <c r="Q2573" s="375"/>
    </row>
    <row r="2574" spans="1:17" ht="38.25">
      <c r="A2574" s="265" t="s">
        <v>691</v>
      </c>
      <c r="B2574" s="190"/>
      <c r="C2574" s="266" t="s">
        <v>1334</v>
      </c>
      <c r="D2574" s="267">
        <v>43951</v>
      </c>
      <c r="E2574" s="237" t="s">
        <v>6036</v>
      </c>
      <c r="F2574" s="237" t="s">
        <v>13</v>
      </c>
      <c r="G2574" s="237">
        <v>406955</v>
      </c>
      <c r="H2574" s="190"/>
      <c r="I2574" s="248" t="s">
        <v>692</v>
      </c>
      <c r="J2574" s="190"/>
      <c r="K2574" s="190"/>
      <c r="L2574" s="190"/>
      <c r="M2574" s="190"/>
      <c r="N2574" s="268">
        <v>46133.36</v>
      </c>
      <c r="O2574" s="268">
        <v>0</v>
      </c>
      <c r="P2574" s="190" t="s">
        <v>657</v>
      </c>
      <c r="Q2574" s="375"/>
    </row>
    <row r="2575" spans="1:17" ht="38.25">
      <c r="A2575" s="265" t="s">
        <v>691</v>
      </c>
      <c r="B2575" s="190"/>
      <c r="C2575" s="266" t="s">
        <v>1334</v>
      </c>
      <c r="D2575" s="267">
        <v>43951</v>
      </c>
      <c r="E2575" s="237" t="s">
        <v>6037</v>
      </c>
      <c r="F2575" s="237" t="s">
        <v>13</v>
      </c>
      <c r="G2575" s="237">
        <v>406957</v>
      </c>
      <c r="H2575" s="190"/>
      <c r="I2575" s="248" t="s">
        <v>692</v>
      </c>
      <c r="J2575" s="190"/>
      <c r="K2575" s="190"/>
      <c r="L2575" s="190"/>
      <c r="M2575" s="190"/>
      <c r="N2575" s="268">
        <v>46133.36</v>
      </c>
      <c r="O2575" s="268">
        <v>0</v>
      </c>
      <c r="P2575" s="190" t="s">
        <v>657</v>
      </c>
      <c r="Q2575" s="375"/>
    </row>
    <row r="2576" spans="1:17" ht="38.25">
      <c r="A2576" s="265" t="s">
        <v>691</v>
      </c>
      <c r="B2576" s="190"/>
      <c r="C2576" s="266" t="s">
        <v>1334</v>
      </c>
      <c r="D2576" s="267">
        <v>43951</v>
      </c>
      <c r="E2576" s="237" t="s">
        <v>6038</v>
      </c>
      <c r="F2576" s="237" t="s">
        <v>13</v>
      </c>
      <c r="G2576" s="237">
        <v>406959</v>
      </c>
      <c r="H2576" s="190"/>
      <c r="I2576" s="248" t="s">
        <v>692</v>
      </c>
      <c r="J2576" s="190"/>
      <c r="K2576" s="190"/>
      <c r="L2576" s="190"/>
      <c r="M2576" s="190"/>
      <c r="N2576" s="268">
        <v>55092.87</v>
      </c>
      <c r="O2576" s="268">
        <v>0</v>
      </c>
      <c r="P2576" s="190" t="s">
        <v>657</v>
      </c>
      <c r="Q2576" s="375"/>
    </row>
    <row r="2577" spans="1:17" ht="38.25">
      <c r="A2577" s="265" t="s">
        <v>691</v>
      </c>
      <c r="B2577" s="190"/>
      <c r="C2577" s="266" t="s">
        <v>1334</v>
      </c>
      <c r="D2577" s="267">
        <v>43951</v>
      </c>
      <c r="E2577" s="237" t="s">
        <v>6039</v>
      </c>
      <c r="F2577" s="237" t="s">
        <v>13</v>
      </c>
      <c r="G2577" s="237">
        <v>406961</v>
      </c>
      <c r="H2577" s="190"/>
      <c r="I2577" s="248" t="s">
        <v>692</v>
      </c>
      <c r="J2577" s="190"/>
      <c r="K2577" s="190"/>
      <c r="L2577" s="190"/>
      <c r="M2577" s="190"/>
      <c r="N2577" s="268">
        <v>4618.9799999999996</v>
      </c>
      <c r="O2577" s="268">
        <v>0</v>
      </c>
      <c r="P2577" s="190" t="s">
        <v>657</v>
      </c>
      <c r="Q2577" s="375"/>
    </row>
    <row r="2578" spans="1:17" ht="38.25">
      <c r="A2578" s="265" t="s">
        <v>691</v>
      </c>
      <c r="B2578" s="190"/>
      <c r="C2578" s="266" t="s">
        <v>1334</v>
      </c>
      <c r="D2578" s="267">
        <v>43951</v>
      </c>
      <c r="E2578" s="237" t="s">
        <v>6040</v>
      </c>
      <c r="F2578" s="237" t="s">
        <v>13</v>
      </c>
      <c r="G2578" s="237">
        <v>406963</v>
      </c>
      <c r="H2578" s="190"/>
      <c r="I2578" s="248" t="s">
        <v>692</v>
      </c>
      <c r="J2578" s="190"/>
      <c r="K2578" s="190"/>
      <c r="L2578" s="190"/>
      <c r="M2578" s="190"/>
      <c r="N2578" s="268">
        <v>5624.03</v>
      </c>
      <c r="O2578" s="268">
        <v>0</v>
      </c>
      <c r="P2578" s="190" t="s">
        <v>657</v>
      </c>
      <c r="Q2578" s="375"/>
    </row>
    <row r="2579" spans="1:17" ht="38.25">
      <c r="A2579" s="265" t="s">
        <v>691</v>
      </c>
      <c r="B2579" s="190"/>
      <c r="C2579" s="266" t="s">
        <v>1334</v>
      </c>
      <c r="D2579" s="267">
        <v>43951</v>
      </c>
      <c r="E2579" s="237" t="s">
        <v>6041</v>
      </c>
      <c r="F2579" s="237" t="s">
        <v>13</v>
      </c>
      <c r="G2579" s="237">
        <v>406965</v>
      </c>
      <c r="H2579" s="190"/>
      <c r="I2579" s="248" t="s">
        <v>692</v>
      </c>
      <c r="J2579" s="190"/>
      <c r="K2579" s="190"/>
      <c r="L2579" s="190"/>
      <c r="M2579" s="190"/>
      <c r="N2579" s="268">
        <v>15913</v>
      </c>
      <c r="O2579" s="268">
        <v>0</v>
      </c>
      <c r="P2579" s="190" t="s">
        <v>657</v>
      </c>
      <c r="Q2579" s="375"/>
    </row>
    <row r="2580" spans="1:17" ht="38.25">
      <c r="A2580" s="265" t="s">
        <v>691</v>
      </c>
      <c r="B2580" s="190"/>
      <c r="C2580" s="266" t="s">
        <v>1334</v>
      </c>
      <c r="D2580" s="267">
        <v>43951</v>
      </c>
      <c r="E2580" s="237" t="s">
        <v>6042</v>
      </c>
      <c r="F2580" s="237" t="s">
        <v>13</v>
      </c>
      <c r="G2580" s="237">
        <v>406967</v>
      </c>
      <c r="H2580" s="190"/>
      <c r="I2580" s="248" t="s">
        <v>692</v>
      </c>
      <c r="J2580" s="190"/>
      <c r="K2580" s="190"/>
      <c r="L2580" s="190"/>
      <c r="M2580" s="190"/>
      <c r="N2580" s="268">
        <v>4756.18</v>
      </c>
      <c r="O2580" s="268">
        <v>0</v>
      </c>
      <c r="P2580" s="190" t="s">
        <v>657</v>
      </c>
      <c r="Q2580" s="375"/>
    </row>
    <row r="2581" spans="1:17" ht="38.25">
      <c r="A2581" s="265" t="s">
        <v>691</v>
      </c>
      <c r="B2581" s="190"/>
      <c r="C2581" s="266" t="s">
        <v>1334</v>
      </c>
      <c r="D2581" s="267">
        <v>43951</v>
      </c>
      <c r="E2581" s="237" t="s">
        <v>6043</v>
      </c>
      <c r="F2581" s="237" t="s">
        <v>13</v>
      </c>
      <c r="G2581" s="237">
        <v>406969</v>
      </c>
      <c r="H2581" s="190"/>
      <c r="I2581" s="248" t="s">
        <v>692</v>
      </c>
      <c r="J2581" s="190"/>
      <c r="K2581" s="190"/>
      <c r="L2581" s="190"/>
      <c r="M2581" s="190"/>
      <c r="N2581" s="268">
        <v>13069.19</v>
      </c>
      <c r="O2581" s="268">
        <v>0</v>
      </c>
      <c r="P2581" s="190" t="s">
        <v>657</v>
      </c>
      <c r="Q2581" s="375"/>
    </row>
    <row r="2582" spans="1:17" ht="51">
      <c r="A2582" s="265">
        <v>15</v>
      </c>
      <c r="B2582" s="190"/>
      <c r="C2582" s="266" t="s">
        <v>42</v>
      </c>
      <c r="D2582" s="267">
        <v>43955</v>
      </c>
      <c r="E2582" s="237" t="s">
        <v>6347</v>
      </c>
      <c r="F2582" s="237" t="s">
        <v>3</v>
      </c>
      <c r="G2582" s="237">
        <v>1837401</v>
      </c>
      <c r="H2582" s="190"/>
      <c r="I2582" s="248" t="s">
        <v>6766</v>
      </c>
      <c r="J2582" s="190"/>
      <c r="K2582" s="190"/>
      <c r="L2582" s="190"/>
      <c r="M2582" s="190"/>
      <c r="N2582" s="268">
        <v>0</v>
      </c>
      <c r="O2582" s="268">
        <v>2097.7600000000002</v>
      </c>
      <c r="P2582" s="190" t="s">
        <v>657</v>
      </c>
      <c r="Q2582" s="375"/>
    </row>
    <row r="2583" spans="1:17" ht="51">
      <c r="A2583" s="265" t="s">
        <v>562</v>
      </c>
      <c r="B2583" s="190"/>
      <c r="C2583" s="266" t="s">
        <v>604</v>
      </c>
      <c r="D2583" s="267">
        <v>43955</v>
      </c>
      <c r="E2583" s="237" t="s">
        <v>6348</v>
      </c>
      <c r="F2583" s="237" t="s">
        <v>3</v>
      </c>
      <c r="G2583" s="237">
        <v>1837402</v>
      </c>
      <c r="H2583" s="190"/>
      <c r="I2583" s="248" t="s">
        <v>6044</v>
      </c>
      <c r="J2583" s="190"/>
      <c r="K2583" s="190"/>
      <c r="L2583" s="190"/>
      <c r="M2583" s="190"/>
      <c r="N2583" s="268">
        <v>0</v>
      </c>
      <c r="O2583" s="268">
        <v>1700</v>
      </c>
      <c r="P2583" s="190" t="s">
        <v>657</v>
      </c>
      <c r="Q2583" s="375"/>
    </row>
    <row r="2584" spans="1:17" ht="38.25">
      <c r="A2584" s="265">
        <v>46</v>
      </c>
      <c r="B2584" s="190"/>
      <c r="C2584" s="266" t="s">
        <v>48</v>
      </c>
      <c r="D2584" s="267">
        <v>43955</v>
      </c>
      <c r="E2584" s="237" t="s">
        <v>6349</v>
      </c>
      <c r="F2584" s="237" t="s">
        <v>3</v>
      </c>
      <c r="G2584" s="237">
        <v>1837436</v>
      </c>
      <c r="H2584" s="190"/>
      <c r="I2584" s="248" t="s">
        <v>6767</v>
      </c>
      <c r="J2584" s="190"/>
      <c r="K2584" s="190"/>
      <c r="L2584" s="190"/>
      <c r="M2584" s="190"/>
      <c r="N2584" s="268">
        <v>0</v>
      </c>
      <c r="O2584" s="268">
        <v>249</v>
      </c>
      <c r="P2584" s="190" t="s">
        <v>657</v>
      </c>
      <c r="Q2584" s="375"/>
    </row>
    <row r="2585" spans="1:17" ht="38.25">
      <c r="A2585" s="265">
        <v>35</v>
      </c>
      <c r="B2585" s="190"/>
      <c r="C2585" s="266" t="s">
        <v>46</v>
      </c>
      <c r="D2585" s="267">
        <v>43955</v>
      </c>
      <c r="E2585" s="237" t="s">
        <v>6350</v>
      </c>
      <c r="F2585" s="237" t="s">
        <v>3</v>
      </c>
      <c r="G2585" s="237">
        <v>1837438</v>
      </c>
      <c r="H2585" s="190"/>
      <c r="I2585" s="248" t="s">
        <v>6768</v>
      </c>
      <c r="J2585" s="190"/>
      <c r="K2585" s="190"/>
      <c r="L2585" s="190"/>
      <c r="M2585" s="190"/>
      <c r="N2585" s="268">
        <v>0</v>
      </c>
      <c r="O2585" s="268">
        <v>1278</v>
      </c>
      <c r="P2585" s="190" t="s">
        <v>657</v>
      </c>
      <c r="Q2585" s="375"/>
    </row>
    <row r="2586" spans="1:17" ht="51">
      <c r="A2586" s="265">
        <v>20</v>
      </c>
      <c r="B2586" s="190"/>
      <c r="C2586" s="266" t="s">
        <v>44</v>
      </c>
      <c r="D2586" s="267">
        <v>43956</v>
      </c>
      <c r="E2586" s="237" t="s">
        <v>6351</v>
      </c>
      <c r="F2586" s="237" t="s">
        <v>3</v>
      </c>
      <c r="G2586" s="237">
        <v>1837597</v>
      </c>
      <c r="H2586" s="190"/>
      <c r="I2586" s="248" t="s">
        <v>6769</v>
      </c>
      <c r="J2586" s="190"/>
      <c r="K2586" s="190"/>
      <c r="L2586" s="190"/>
      <c r="M2586" s="190"/>
      <c r="N2586" s="268">
        <v>0</v>
      </c>
      <c r="O2586" s="268">
        <v>0.4</v>
      </c>
      <c r="P2586" s="190" t="s">
        <v>657</v>
      </c>
      <c r="Q2586" s="375"/>
    </row>
    <row r="2587" spans="1:17" ht="51">
      <c r="A2587" s="265">
        <v>20</v>
      </c>
      <c r="B2587" s="190"/>
      <c r="C2587" s="266" t="s">
        <v>44</v>
      </c>
      <c r="D2587" s="267">
        <v>43956</v>
      </c>
      <c r="E2587" s="237" t="s">
        <v>6352</v>
      </c>
      <c r="F2587" s="237" t="s">
        <v>3</v>
      </c>
      <c r="G2587" s="237">
        <v>1837598</v>
      </c>
      <c r="H2587" s="190"/>
      <c r="I2587" s="248" t="s">
        <v>6770</v>
      </c>
      <c r="J2587" s="190"/>
      <c r="K2587" s="190"/>
      <c r="L2587" s="190"/>
      <c r="M2587" s="190"/>
      <c r="N2587" s="268">
        <v>0</v>
      </c>
      <c r="O2587" s="268">
        <v>400</v>
      </c>
      <c r="P2587" s="190" t="s">
        <v>657</v>
      </c>
      <c r="Q2587" s="375"/>
    </row>
    <row r="2588" spans="1:17" ht="51">
      <c r="A2588" s="265">
        <v>20</v>
      </c>
      <c r="B2588" s="190"/>
      <c r="C2588" s="266" t="s">
        <v>44</v>
      </c>
      <c r="D2588" s="267">
        <v>43956</v>
      </c>
      <c r="E2588" s="237" t="s">
        <v>6353</v>
      </c>
      <c r="F2588" s="237" t="s">
        <v>3</v>
      </c>
      <c r="G2588" s="237">
        <v>1837599</v>
      </c>
      <c r="H2588" s="190"/>
      <c r="I2588" s="248" t="s">
        <v>6771</v>
      </c>
      <c r="J2588" s="190"/>
      <c r="K2588" s="190"/>
      <c r="L2588" s="190"/>
      <c r="M2588" s="190"/>
      <c r="N2588" s="268">
        <v>0</v>
      </c>
      <c r="O2588" s="268">
        <v>5040</v>
      </c>
      <c r="P2588" s="190" t="s">
        <v>657</v>
      </c>
      <c r="Q2588" s="375"/>
    </row>
    <row r="2589" spans="1:17" ht="51">
      <c r="A2589" s="265">
        <v>20</v>
      </c>
      <c r="B2589" s="190"/>
      <c r="C2589" s="266" t="s">
        <v>44</v>
      </c>
      <c r="D2589" s="267">
        <v>43956</v>
      </c>
      <c r="E2589" s="237" t="s">
        <v>6354</v>
      </c>
      <c r="F2589" s="237" t="s">
        <v>3</v>
      </c>
      <c r="G2589" s="237">
        <v>1837600</v>
      </c>
      <c r="H2589" s="190"/>
      <c r="I2589" s="248" t="s">
        <v>6772</v>
      </c>
      <c r="J2589" s="190"/>
      <c r="K2589" s="190"/>
      <c r="L2589" s="190"/>
      <c r="M2589" s="190"/>
      <c r="N2589" s="268">
        <v>0</v>
      </c>
      <c r="O2589" s="268">
        <v>18.39</v>
      </c>
      <c r="P2589" s="190" t="s">
        <v>657</v>
      </c>
      <c r="Q2589" s="375"/>
    </row>
    <row r="2590" spans="1:17" ht="51">
      <c r="A2590" s="265">
        <v>20</v>
      </c>
      <c r="B2590" s="190"/>
      <c r="C2590" s="266" t="s">
        <v>44</v>
      </c>
      <c r="D2590" s="267">
        <v>43956</v>
      </c>
      <c r="E2590" s="237" t="s">
        <v>6355</v>
      </c>
      <c r="F2590" s="237" t="s">
        <v>3</v>
      </c>
      <c r="G2590" s="237">
        <v>1837601</v>
      </c>
      <c r="H2590" s="190"/>
      <c r="I2590" s="248" t="s">
        <v>6773</v>
      </c>
      <c r="J2590" s="190"/>
      <c r="K2590" s="190"/>
      <c r="L2590" s="190"/>
      <c r="M2590" s="190"/>
      <c r="N2590" s="268">
        <v>0</v>
      </c>
      <c r="O2590" s="268">
        <v>950</v>
      </c>
      <c r="P2590" s="190" t="s">
        <v>657</v>
      </c>
      <c r="Q2590" s="375"/>
    </row>
    <row r="2591" spans="1:17" ht="51">
      <c r="A2591" s="265">
        <v>16</v>
      </c>
      <c r="B2591" s="190"/>
      <c r="C2591" s="266" t="s">
        <v>7133</v>
      </c>
      <c r="D2591" s="267">
        <v>43957</v>
      </c>
      <c r="E2591" s="237" t="s">
        <v>6356</v>
      </c>
      <c r="F2591" s="237" t="s">
        <v>3</v>
      </c>
      <c r="G2591" s="237">
        <v>1837713</v>
      </c>
      <c r="H2591" s="190"/>
      <c r="I2591" s="248" t="s">
        <v>6774</v>
      </c>
      <c r="J2591" s="190"/>
      <c r="K2591" s="190"/>
      <c r="L2591" s="190"/>
      <c r="M2591" s="190"/>
      <c r="N2591" s="268">
        <v>0</v>
      </c>
      <c r="O2591" s="268">
        <v>9.08</v>
      </c>
      <c r="P2591" s="190" t="s">
        <v>657</v>
      </c>
      <c r="Q2591" s="375"/>
    </row>
    <row r="2592" spans="1:17" ht="51">
      <c r="A2592" s="265" t="s">
        <v>553</v>
      </c>
      <c r="B2592" s="190"/>
      <c r="C2592" s="266" t="s">
        <v>605</v>
      </c>
      <c r="D2592" s="267">
        <v>43957</v>
      </c>
      <c r="E2592" s="237" t="s">
        <v>6357</v>
      </c>
      <c r="F2592" s="237" t="s">
        <v>3</v>
      </c>
      <c r="G2592" s="237">
        <v>1837742</v>
      </c>
      <c r="H2592" s="190"/>
      <c r="I2592" s="248" t="s">
        <v>6775</v>
      </c>
      <c r="J2592" s="190"/>
      <c r="K2592" s="190"/>
      <c r="L2592" s="190"/>
      <c r="M2592" s="190"/>
      <c r="N2592" s="268">
        <v>0</v>
      </c>
      <c r="O2592" s="268">
        <v>13.1</v>
      </c>
      <c r="P2592" s="190" t="s">
        <v>657</v>
      </c>
      <c r="Q2592" s="375"/>
    </row>
    <row r="2593" spans="1:17" ht="51">
      <c r="A2593" s="265">
        <v>15</v>
      </c>
      <c r="B2593" s="190"/>
      <c r="C2593" s="266" t="s">
        <v>42</v>
      </c>
      <c r="D2593" s="267">
        <v>43957</v>
      </c>
      <c r="E2593" s="237" t="s">
        <v>6358</v>
      </c>
      <c r="F2593" s="237" t="s">
        <v>3</v>
      </c>
      <c r="G2593" s="237">
        <v>1837745</v>
      </c>
      <c r="H2593" s="190"/>
      <c r="I2593" s="248" t="s">
        <v>6776</v>
      </c>
      <c r="J2593" s="190"/>
      <c r="K2593" s="190"/>
      <c r="L2593" s="190"/>
      <c r="M2593" s="190"/>
      <c r="N2593" s="268">
        <v>0</v>
      </c>
      <c r="O2593" s="268">
        <v>63.54</v>
      </c>
      <c r="P2593" s="190" t="s">
        <v>657</v>
      </c>
      <c r="Q2593" s="375"/>
    </row>
    <row r="2594" spans="1:17" ht="51">
      <c r="A2594" s="265">
        <v>599</v>
      </c>
      <c r="B2594" s="190"/>
      <c r="C2594" s="266" t="s">
        <v>1297</v>
      </c>
      <c r="D2594" s="267">
        <v>43957</v>
      </c>
      <c r="E2594" s="237" t="s">
        <v>6359</v>
      </c>
      <c r="F2594" s="237" t="s">
        <v>3</v>
      </c>
      <c r="G2594" s="237">
        <v>1837748</v>
      </c>
      <c r="H2594" s="190"/>
      <c r="I2594" s="248" t="s">
        <v>6777</v>
      </c>
      <c r="J2594" s="190"/>
      <c r="K2594" s="190"/>
      <c r="L2594" s="190"/>
      <c r="M2594" s="190"/>
      <c r="N2594" s="268">
        <v>0</v>
      </c>
      <c r="O2594" s="268">
        <v>1540</v>
      </c>
      <c r="P2594" s="190" t="s">
        <v>657</v>
      </c>
      <c r="Q2594" s="375"/>
    </row>
    <row r="2595" spans="1:17" ht="51">
      <c r="A2595" s="265">
        <v>867</v>
      </c>
      <c r="B2595" s="190"/>
      <c r="C2595" s="266" t="s">
        <v>198</v>
      </c>
      <c r="D2595" s="267">
        <v>43958</v>
      </c>
      <c r="E2595" s="237" t="s">
        <v>6360</v>
      </c>
      <c r="F2595" s="237" t="s">
        <v>3</v>
      </c>
      <c r="G2595" s="237">
        <v>1837877</v>
      </c>
      <c r="H2595" s="190"/>
      <c r="I2595" s="248" t="s">
        <v>6778</v>
      </c>
      <c r="J2595" s="190"/>
      <c r="K2595" s="190"/>
      <c r="L2595" s="190"/>
      <c r="M2595" s="190"/>
      <c r="N2595" s="268">
        <v>0</v>
      </c>
      <c r="O2595" s="268">
        <v>0.14000000000000001</v>
      </c>
      <c r="P2595" s="190" t="s">
        <v>4220</v>
      </c>
      <c r="Q2595" s="375"/>
    </row>
    <row r="2596" spans="1:17" ht="51">
      <c r="A2596" s="265">
        <v>35</v>
      </c>
      <c r="B2596" s="190"/>
      <c r="C2596" s="266" t="s">
        <v>46</v>
      </c>
      <c r="D2596" s="267">
        <v>43958</v>
      </c>
      <c r="E2596" s="237" t="s">
        <v>6361</v>
      </c>
      <c r="F2596" s="237" t="s">
        <v>3</v>
      </c>
      <c r="G2596" s="237">
        <v>1837891</v>
      </c>
      <c r="H2596" s="190"/>
      <c r="I2596" s="248" t="s">
        <v>6779</v>
      </c>
      <c r="J2596" s="190"/>
      <c r="K2596" s="190"/>
      <c r="L2596" s="190"/>
      <c r="M2596" s="190"/>
      <c r="N2596" s="268">
        <v>0</v>
      </c>
      <c r="O2596" s="268">
        <v>732.19</v>
      </c>
      <c r="P2596" s="190" t="s">
        <v>657</v>
      </c>
      <c r="Q2596" s="375"/>
    </row>
    <row r="2597" spans="1:17" ht="51">
      <c r="A2597" s="265">
        <v>46</v>
      </c>
      <c r="B2597" s="190"/>
      <c r="C2597" s="266" t="s">
        <v>48</v>
      </c>
      <c r="D2597" s="267">
        <v>43958</v>
      </c>
      <c r="E2597" s="237" t="s">
        <v>6362</v>
      </c>
      <c r="F2597" s="237" t="s">
        <v>3</v>
      </c>
      <c r="G2597" s="237">
        <v>1837909</v>
      </c>
      <c r="H2597" s="190"/>
      <c r="I2597" s="248" t="s">
        <v>6780</v>
      </c>
      <c r="J2597" s="190"/>
      <c r="K2597" s="190"/>
      <c r="L2597" s="190"/>
      <c r="M2597" s="190"/>
      <c r="N2597" s="268">
        <v>0</v>
      </c>
      <c r="O2597" s="268">
        <v>10.14</v>
      </c>
      <c r="P2597" s="190" t="s">
        <v>657</v>
      </c>
      <c r="Q2597" s="375"/>
    </row>
    <row r="2598" spans="1:17" ht="51">
      <c r="A2598" s="265">
        <v>203</v>
      </c>
      <c r="B2598" s="190"/>
      <c r="C2598" s="266" t="s">
        <v>95</v>
      </c>
      <c r="D2598" s="267">
        <v>43959</v>
      </c>
      <c r="E2598" s="237" t="s">
        <v>6363</v>
      </c>
      <c r="F2598" s="237" t="s">
        <v>3</v>
      </c>
      <c r="G2598" s="237">
        <v>1838035</v>
      </c>
      <c r="H2598" s="190"/>
      <c r="I2598" s="248" t="s">
        <v>6781</v>
      </c>
      <c r="J2598" s="190"/>
      <c r="K2598" s="190"/>
      <c r="L2598" s="190"/>
      <c r="M2598" s="190"/>
      <c r="N2598" s="268">
        <v>0</v>
      </c>
      <c r="O2598" s="268">
        <v>206.13</v>
      </c>
      <c r="P2598" s="190" t="s">
        <v>657</v>
      </c>
      <c r="Q2598" s="375"/>
    </row>
    <row r="2599" spans="1:17" ht="51">
      <c r="A2599" s="265">
        <v>6</v>
      </c>
      <c r="B2599" s="190"/>
      <c r="C2599" s="266" t="s">
        <v>40</v>
      </c>
      <c r="D2599" s="267">
        <v>43959</v>
      </c>
      <c r="E2599" s="237" t="s">
        <v>6364</v>
      </c>
      <c r="F2599" s="237" t="s">
        <v>3</v>
      </c>
      <c r="G2599" s="237">
        <v>1838036</v>
      </c>
      <c r="H2599" s="190"/>
      <c r="I2599" s="248" t="s">
        <v>6782</v>
      </c>
      <c r="J2599" s="190"/>
      <c r="K2599" s="190"/>
      <c r="L2599" s="190"/>
      <c r="M2599" s="190"/>
      <c r="N2599" s="268">
        <v>0</v>
      </c>
      <c r="O2599" s="268">
        <v>24269.54</v>
      </c>
      <c r="P2599" s="190" t="s">
        <v>657</v>
      </c>
      <c r="Q2599" s="375"/>
    </row>
    <row r="2600" spans="1:17" ht="51">
      <c r="A2600" s="265">
        <v>20</v>
      </c>
      <c r="B2600" s="190"/>
      <c r="C2600" s="266" t="s">
        <v>44</v>
      </c>
      <c r="D2600" s="267">
        <v>43959</v>
      </c>
      <c r="E2600" s="237" t="s">
        <v>6365</v>
      </c>
      <c r="F2600" s="237" t="s">
        <v>3</v>
      </c>
      <c r="G2600" s="237">
        <v>1838037</v>
      </c>
      <c r="H2600" s="190"/>
      <c r="I2600" s="248" t="s">
        <v>6783</v>
      </c>
      <c r="J2600" s="190"/>
      <c r="K2600" s="190"/>
      <c r="L2600" s="190"/>
      <c r="M2600" s="190"/>
      <c r="N2600" s="268">
        <v>0</v>
      </c>
      <c r="O2600" s="268">
        <v>133</v>
      </c>
      <c r="P2600" s="190" t="s">
        <v>657</v>
      </c>
      <c r="Q2600" s="375"/>
    </row>
    <row r="2601" spans="1:17" ht="51">
      <c r="A2601" s="265">
        <v>46</v>
      </c>
      <c r="B2601" s="190"/>
      <c r="C2601" s="266" t="s">
        <v>48</v>
      </c>
      <c r="D2601" s="267">
        <v>43959</v>
      </c>
      <c r="E2601" s="237" t="s">
        <v>6366</v>
      </c>
      <c r="F2601" s="237" t="s">
        <v>3</v>
      </c>
      <c r="G2601" s="237">
        <v>1838048</v>
      </c>
      <c r="H2601" s="190"/>
      <c r="I2601" s="248" t="s">
        <v>6784</v>
      </c>
      <c r="J2601" s="190"/>
      <c r="K2601" s="190"/>
      <c r="L2601" s="190"/>
      <c r="M2601" s="190"/>
      <c r="N2601" s="268">
        <v>0</v>
      </c>
      <c r="O2601" s="268">
        <v>162</v>
      </c>
      <c r="P2601" s="190" t="s">
        <v>657</v>
      </c>
      <c r="Q2601" s="375"/>
    </row>
    <row r="2602" spans="1:17" ht="63.75">
      <c r="A2602" s="265">
        <v>6</v>
      </c>
      <c r="B2602" s="190"/>
      <c r="C2602" s="266" t="s">
        <v>40</v>
      </c>
      <c r="D2602" s="267">
        <v>43959</v>
      </c>
      <c r="E2602" s="237" t="s">
        <v>6367</v>
      </c>
      <c r="F2602" s="237" t="s">
        <v>3</v>
      </c>
      <c r="G2602" s="237">
        <v>1838055</v>
      </c>
      <c r="H2602" s="190"/>
      <c r="I2602" s="248" t="s">
        <v>6785</v>
      </c>
      <c r="J2602" s="190"/>
      <c r="K2602" s="190"/>
      <c r="L2602" s="190"/>
      <c r="M2602" s="190"/>
      <c r="N2602" s="268">
        <v>0</v>
      </c>
      <c r="O2602" s="268">
        <v>7853</v>
      </c>
      <c r="P2602" s="190" t="s">
        <v>657</v>
      </c>
      <c r="Q2602" s="375"/>
    </row>
    <row r="2603" spans="1:17" ht="38.25">
      <c r="A2603" s="265" t="s">
        <v>562</v>
      </c>
      <c r="B2603" s="190"/>
      <c r="C2603" s="266" t="s">
        <v>604</v>
      </c>
      <c r="D2603" s="267">
        <v>43959</v>
      </c>
      <c r="E2603" s="237" t="s">
        <v>6368</v>
      </c>
      <c r="F2603" s="237" t="s">
        <v>3</v>
      </c>
      <c r="G2603" s="237">
        <v>1838066</v>
      </c>
      <c r="H2603" s="190"/>
      <c r="I2603" s="248" t="s">
        <v>6786</v>
      </c>
      <c r="J2603" s="190"/>
      <c r="K2603" s="190"/>
      <c r="L2603" s="190"/>
      <c r="M2603" s="190"/>
      <c r="N2603" s="268">
        <v>0</v>
      </c>
      <c r="O2603" s="268">
        <v>709.32</v>
      </c>
      <c r="P2603" s="190" t="s">
        <v>657</v>
      </c>
      <c r="Q2603" s="375"/>
    </row>
    <row r="2604" spans="1:17" ht="51">
      <c r="A2604" s="265">
        <v>15</v>
      </c>
      <c r="B2604" s="190"/>
      <c r="C2604" s="266" t="s">
        <v>42</v>
      </c>
      <c r="D2604" s="267">
        <v>43962</v>
      </c>
      <c r="E2604" s="237" t="s">
        <v>6369</v>
      </c>
      <c r="F2604" s="237" t="s">
        <v>3</v>
      </c>
      <c r="G2604" s="237">
        <v>1838242</v>
      </c>
      <c r="H2604" s="190"/>
      <c r="I2604" s="248" t="s">
        <v>6787</v>
      </c>
      <c r="J2604" s="190"/>
      <c r="K2604" s="190"/>
      <c r="L2604" s="190"/>
      <c r="M2604" s="190"/>
      <c r="N2604" s="268">
        <v>0</v>
      </c>
      <c r="O2604" s="268">
        <v>138.4</v>
      </c>
      <c r="P2604" s="190" t="s">
        <v>657</v>
      </c>
      <c r="Q2604" s="375"/>
    </row>
    <row r="2605" spans="1:17" ht="38.25">
      <c r="A2605" s="265">
        <v>46</v>
      </c>
      <c r="B2605" s="190"/>
      <c r="C2605" s="266" t="s">
        <v>48</v>
      </c>
      <c r="D2605" s="267">
        <v>43962</v>
      </c>
      <c r="E2605" s="237" t="s">
        <v>6370</v>
      </c>
      <c r="F2605" s="237" t="s">
        <v>3</v>
      </c>
      <c r="G2605" s="237">
        <v>1838255</v>
      </c>
      <c r="H2605" s="190"/>
      <c r="I2605" s="248" t="s">
        <v>6788</v>
      </c>
      <c r="J2605" s="190"/>
      <c r="K2605" s="190"/>
      <c r="L2605" s="190"/>
      <c r="M2605" s="190"/>
      <c r="N2605" s="268">
        <v>0</v>
      </c>
      <c r="O2605" s="268">
        <v>300</v>
      </c>
      <c r="P2605" s="190" t="s">
        <v>657</v>
      </c>
      <c r="Q2605" s="375"/>
    </row>
    <row r="2606" spans="1:17" ht="51">
      <c r="A2606" s="265">
        <v>132</v>
      </c>
      <c r="B2606" s="190"/>
      <c r="C2606" s="266" t="s">
        <v>67</v>
      </c>
      <c r="D2606" s="267">
        <v>43962</v>
      </c>
      <c r="E2606" s="237" t="s">
        <v>6371</v>
      </c>
      <c r="F2606" s="237" t="s">
        <v>3</v>
      </c>
      <c r="G2606" s="237">
        <v>1838265</v>
      </c>
      <c r="H2606" s="190"/>
      <c r="I2606" s="248" t="s">
        <v>6789</v>
      </c>
      <c r="J2606" s="190"/>
      <c r="K2606" s="190"/>
      <c r="L2606" s="190"/>
      <c r="M2606" s="190"/>
      <c r="N2606" s="268">
        <v>0</v>
      </c>
      <c r="O2606" s="268">
        <v>220</v>
      </c>
      <c r="P2606" s="190" t="s">
        <v>657</v>
      </c>
      <c r="Q2606" s="375"/>
    </row>
    <row r="2607" spans="1:17" ht="51">
      <c r="A2607" s="265">
        <v>70</v>
      </c>
      <c r="B2607" s="190"/>
      <c r="C2607" s="266" t="s">
        <v>53</v>
      </c>
      <c r="D2607" s="267">
        <v>43962</v>
      </c>
      <c r="E2607" s="237" t="s">
        <v>6372</v>
      </c>
      <c r="F2607" s="237" t="s">
        <v>3</v>
      </c>
      <c r="G2607" s="237">
        <v>1838271</v>
      </c>
      <c r="H2607" s="190"/>
      <c r="I2607" s="248" t="s">
        <v>6790</v>
      </c>
      <c r="J2607" s="190"/>
      <c r="K2607" s="190"/>
      <c r="L2607" s="190"/>
      <c r="M2607" s="190"/>
      <c r="N2607" s="268">
        <v>0</v>
      </c>
      <c r="O2607" s="268">
        <v>242.25</v>
      </c>
      <c r="P2607" s="190" t="s">
        <v>657</v>
      </c>
      <c r="Q2607" s="375"/>
    </row>
    <row r="2608" spans="1:17" ht="51">
      <c r="A2608" s="265">
        <v>20</v>
      </c>
      <c r="B2608" s="190"/>
      <c r="C2608" s="266" t="s">
        <v>44</v>
      </c>
      <c r="D2608" s="267">
        <v>43962</v>
      </c>
      <c r="E2608" s="237" t="s">
        <v>6373</v>
      </c>
      <c r="F2608" s="237" t="s">
        <v>3</v>
      </c>
      <c r="G2608" s="237">
        <v>1838273</v>
      </c>
      <c r="H2608" s="190"/>
      <c r="I2608" s="248" t="s">
        <v>6791</v>
      </c>
      <c r="J2608" s="190"/>
      <c r="K2608" s="190"/>
      <c r="L2608" s="190"/>
      <c r="M2608" s="190"/>
      <c r="N2608" s="268">
        <v>0</v>
      </c>
      <c r="O2608" s="268">
        <v>18</v>
      </c>
      <c r="P2608" s="190" t="s">
        <v>657</v>
      </c>
      <c r="Q2608" s="375"/>
    </row>
    <row r="2609" spans="1:17" ht="51">
      <c r="A2609" s="265">
        <v>20</v>
      </c>
      <c r="B2609" s="190"/>
      <c r="C2609" s="266" t="s">
        <v>44</v>
      </c>
      <c r="D2609" s="267">
        <v>43962</v>
      </c>
      <c r="E2609" s="237" t="s">
        <v>6374</v>
      </c>
      <c r="F2609" s="237" t="s">
        <v>3</v>
      </c>
      <c r="G2609" s="237">
        <v>1838274</v>
      </c>
      <c r="H2609" s="190"/>
      <c r="I2609" s="248" t="s">
        <v>6792</v>
      </c>
      <c r="J2609" s="190"/>
      <c r="K2609" s="190"/>
      <c r="L2609" s="190"/>
      <c r="M2609" s="190"/>
      <c r="N2609" s="268">
        <v>0</v>
      </c>
      <c r="O2609" s="268">
        <v>27.33</v>
      </c>
      <c r="P2609" s="190" t="s">
        <v>657</v>
      </c>
      <c r="Q2609" s="375"/>
    </row>
    <row r="2610" spans="1:17" ht="51">
      <c r="A2610" s="265">
        <v>20</v>
      </c>
      <c r="B2610" s="190"/>
      <c r="C2610" s="266" t="s">
        <v>44</v>
      </c>
      <c r="D2610" s="267">
        <v>43962</v>
      </c>
      <c r="E2610" s="237" t="s">
        <v>6375</v>
      </c>
      <c r="F2610" s="237" t="s">
        <v>3</v>
      </c>
      <c r="G2610" s="237">
        <v>1838275</v>
      </c>
      <c r="H2610" s="190"/>
      <c r="I2610" s="248" t="s">
        <v>6793</v>
      </c>
      <c r="J2610" s="190"/>
      <c r="K2610" s="190"/>
      <c r="L2610" s="190"/>
      <c r="M2610" s="190"/>
      <c r="N2610" s="268">
        <v>0</v>
      </c>
      <c r="O2610" s="268">
        <v>540</v>
      </c>
      <c r="P2610" s="190" t="s">
        <v>657</v>
      </c>
      <c r="Q2610" s="375"/>
    </row>
    <row r="2611" spans="1:17" ht="63.75">
      <c r="A2611" s="265">
        <v>35</v>
      </c>
      <c r="B2611" s="190"/>
      <c r="C2611" s="266" t="s">
        <v>46</v>
      </c>
      <c r="D2611" s="267">
        <v>43963</v>
      </c>
      <c r="E2611" s="237" t="s">
        <v>6376</v>
      </c>
      <c r="F2611" s="237" t="s">
        <v>3</v>
      </c>
      <c r="G2611" s="237">
        <v>1838401</v>
      </c>
      <c r="H2611" s="190"/>
      <c r="I2611" s="248" t="s">
        <v>6794</v>
      </c>
      <c r="J2611" s="190"/>
      <c r="K2611" s="190"/>
      <c r="L2611" s="190"/>
      <c r="M2611" s="190"/>
      <c r="N2611" s="268">
        <v>0</v>
      </c>
      <c r="O2611" s="268">
        <v>5</v>
      </c>
      <c r="P2611" s="190" t="s">
        <v>657</v>
      </c>
      <c r="Q2611" s="375"/>
    </row>
    <row r="2612" spans="1:17" ht="51">
      <c r="A2612" s="265" t="s">
        <v>553</v>
      </c>
      <c r="B2612" s="190"/>
      <c r="C2612" s="266" t="s">
        <v>605</v>
      </c>
      <c r="D2612" s="267">
        <v>43963</v>
      </c>
      <c r="E2612" s="237" t="s">
        <v>6377</v>
      </c>
      <c r="F2612" s="237" t="s">
        <v>3</v>
      </c>
      <c r="G2612" s="237">
        <v>1838413</v>
      </c>
      <c r="H2612" s="190"/>
      <c r="I2612" s="248" t="s">
        <v>6795</v>
      </c>
      <c r="J2612" s="190"/>
      <c r="K2612" s="190"/>
      <c r="L2612" s="190"/>
      <c r="M2612" s="190"/>
      <c r="N2612" s="268">
        <v>0</v>
      </c>
      <c r="O2612" s="268">
        <v>290</v>
      </c>
      <c r="P2612" s="190" t="s">
        <v>657</v>
      </c>
      <c r="Q2612" s="375"/>
    </row>
    <row r="2613" spans="1:17" ht="51">
      <c r="A2613" s="265" t="s">
        <v>553</v>
      </c>
      <c r="B2613" s="190"/>
      <c r="C2613" s="266" t="s">
        <v>605</v>
      </c>
      <c r="D2613" s="267">
        <v>43963</v>
      </c>
      <c r="E2613" s="237" t="s">
        <v>6378</v>
      </c>
      <c r="F2613" s="237" t="s">
        <v>3</v>
      </c>
      <c r="G2613" s="237">
        <v>1838414</v>
      </c>
      <c r="H2613" s="190"/>
      <c r="I2613" s="248" t="s">
        <v>6795</v>
      </c>
      <c r="J2613" s="190"/>
      <c r="K2613" s="190"/>
      <c r="L2613" s="190"/>
      <c r="M2613" s="190"/>
      <c r="N2613" s="268">
        <v>0</v>
      </c>
      <c r="O2613" s="268">
        <v>290</v>
      </c>
      <c r="P2613" s="190" t="s">
        <v>657</v>
      </c>
      <c r="Q2613" s="375"/>
    </row>
    <row r="2614" spans="1:17" ht="51">
      <c r="A2614" s="265">
        <v>46</v>
      </c>
      <c r="B2614" s="190"/>
      <c r="C2614" s="266" t="s">
        <v>48</v>
      </c>
      <c r="D2614" s="267">
        <v>43963</v>
      </c>
      <c r="E2614" s="237" t="s">
        <v>6379</v>
      </c>
      <c r="F2614" s="237" t="s">
        <v>3</v>
      </c>
      <c r="G2614" s="237">
        <v>1838423</v>
      </c>
      <c r="H2614" s="190"/>
      <c r="I2614" s="248" t="s">
        <v>6796</v>
      </c>
      <c r="J2614" s="190"/>
      <c r="K2614" s="190"/>
      <c r="L2614" s="190"/>
      <c r="M2614" s="190"/>
      <c r="N2614" s="268">
        <v>0</v>
      </c>
      <c r="O2614" s="268">
        <v>6028.25</v>
      </c>
      <c r="P2614" s="190" t="s">
        <v>657</v>
      </c>
      <c r="Q2614" s="375"/>
    </row>
    <row r="2615" spans="1:17" ht="38.25">
      <c r="A2615" s="265" t="s">
        <v>562</v>
      </c>
      <c r="B2615" s="190"/>
      <c r="C2615" s="266" t="s">
        <v>604</v>
      </c>
      <c r="D2615" s="267">
        <v>43963</v>
      </c>
      <c r="E2615" s="237" t="s">
        <v>6380</v>
      </c>
      <c r="F2615" s="237" t="s">
        <v>3</v>
      </c>
      <c r="G2615" s="237">
        <v>1838427</v>
      </c>
      <c r="H2615" s="190"/>
      <c r="I2615" s="248" t="s">
        <v>6797</v>
      </c>
      <c r="J2615" s="190"/>
      <c r="K2615" s="190"/>
      <c r="L2615" s="190"/>
      <c r="M2615" s="190"/>
      <c r="N2615" s="268">
        <v>0</v>
      </c>
      <c r="O2615" s="268">
        <v>1752.33</v>
      </c>
      <c r="P2615" s="190" t="s">
        <v>657</v>
      </c>
      <c r="Q2615" s="375"/>
    </row>
    <row r="2616" spans="1:17" ht="51">
      <c r="A2616" s="265">
        <v>222</v>
      </c>
      <c r="B2616" s="190"/>
      <c r="C2616" s="266" t="s">
        <v>102</v>
      </c>
      <c r="D2616" s="267">
        <v>43964</v>
      </c>
      <c r="E2616" s="237" t="s">
        <v>6381</v>
      </c>
      <c r="F2616" s="237" t="s">
        <v>3</v>
      </c>
      <c r="G2616" s="237">
        <v>1838571</v>
      </c>
      <c r="H2616" s="190"/>
      <c r="I2616" s="248" t="s">
        <v>6798</v>
      </c>
      <c r="J2616" s="190"/>
      <c r="K2616" s="190"/>
      <c r="L2616" s="190"/>
      <c r="M2616" s="190"/>
      <c r="N2616" s="268">
        <v>0</v>
      </c>
      <c r="O2616" s="268">
        <v>0.31</v>
      </c>
      <c r="P2616" s="190" t="s">
        <v>657</v>
      </c>
      <c r="Q2616" s="375"/>
    </row>
    <row r="2617" spans="1:17" ht="51">
      <c r="A2617" s="265">
        <v>132</v>
      </c>
      <c r="B2617" s="190"/>
      <c r="C2617" s="266" t="s">
        <v>67</v>
      </c>
      <c r="D2617" s="267">
        <v>43964</v>
      </c>
      <c r="E2617" s="237" t="s">
        <v>6382</v>
      </c>
      <c r="F2617" s="237" t="s">
        <v>3</v>
      </c>
      <c r="G2617" s="237">
        <v>1838579</v>
      </c>
      <c r="H2617" s="190"/>
      <c r="I2617" s="248" t="s">
        <v>6799</v>
      </c>
      <c r="J2617" s="190"/>
      <c r="K2617" s="190"/>
      <c r="L2617" s="190"/>
      <c r="M2617" s="190"/>
      <c r="N2617" s="268">
        <v>0</v>
      </c>
      <c r="O2617" s="268">
        <v>300</v>
      </c>
      <c r="P2617" s="190" t="s">
        <v>657</v>
      </c>
      <c r="Q2617" s="375"/>
    </row>
    <row r="2618" spans="1:17" ht="51">
      <c r="A2618" s="265">
        <v>132</v>
      </c>
      <c r="B2618" s="190"/>
      <c r="C2618" s="266" t="s">
        <v>67</v>
      </c>
      <c r="D2618" s="267">
        <v>43964</v>
      </c>
      <c r="E2618" s="237" t="s">
        <v>6383</v>
      </c>
      <c r="F2618" s="237" t="s">
        <v>3</v>
      </c>
      <c r="G2618" s="237">
        <v>1838580</v>
      </c>
      <c r="H2618" s="190"/>
      <c r="I2618" s="248" t="s">
        <v>5200</v>
      </c>
      <c r="J2618" s="190"/>
      <c r="K2618" s="190"/>
      <c r="L2618" s="190"/>
      <c r="M2618" s="190"/>
      <c r="N2618" s="268">
        <v>0</v>
      </c>
      <c r="O2618" s="268">
        <v>34</v>
      </c>
      <c r="P2618" s="190" t="s">
        <v>657</v>
      </c>
      <c r="Q2618" s="375"/>
    </row>
    <row r="2619" spans="1:17" ht="51">
      <c r="A2619" s="265">
        <v>132</v>
      </c>
      <c r="B2619" s="190"/>
      <c r="C2619" s="266" t="s">
        <v>67</v>
      </c>
      <c r="D2619" s="267">
        <v>43964</v>
      </c>
      <c r="E2619" s="237" t="s">
        <v>6384</v>
      </c>
      <c r="F2619" s="237" t="s">
        <v>3</v>
      </c>
      <c r="G2619" s="237">
        <v>1838581</v>
      </c>
      <c r="H2619" s="190"/>
      <c r="I2619" s="248" t="s">
        <v>5200</v>
      </c>
      <c r="J2619" s="190"/>
      <c r="K2619" s="190"/>
      <c r="L2619" s="190"/>
      <c r="M2619" s="190"/>
      <c r="N2619" s="268">
        <v>0</v>
      </c>
      <c r="O2619" s="268">
        <v>300</v>
      </c>
      <c r="P2619" s="190" t="s">
        <v>657</v>
      </c>
      <c r="Q2619" s="375"/>
    </row>
    <row r="2620" spans="1:17" ht="51">
      <c r="A2620" s="265">
        <v>599</v>
      </c>
      <c r="B2620" s="190"/>
      <c r="C2620" s="266" t="s">
        <v>1297</v>
      </c>
      <c r="D2620" s="267">
        <v>43964</v>
      </c>
      <c r="E2620" s="237" t="s">
        <v>6385</v>
      </c>
      <c r="F2620" s="237" t="s">
        <v>3</v>
      </c>
      <c r="G2620" s="237">
        <v>1838587</v>
      </c>
      <c r="H2620" s="190"/>
      <c r="I2620" s="248" t="s">
        <v>6800</v>
      </c>
      <c r="J2620" s="190"/>
      <c r="K2620" s="190"/>
      <c r="L2620" s="190"/>
      <c r="M2620" s="190"/>
      <c r="N2620" s="268">
        <v>0</v>
      </c>
      <c r="O2620" s="268">
        <v>0.64</v>
      </c>
      <c r="P2620" s="190" t="s">
        <v>4220</v>
      </c>
      <c r="Q2620" s="375"/>
    </row>
    <row r="2621" spans="1:17" ht="51">
      <c r="A2621" s="265">
        <v>46</v>
      </c>
      <c r="B2621" s="190"/>
      <c r="C2621" s="266" t="s">
        <v>48</v>
      </c>
      <c r="D2621" s="267">
        <v>43964</v>
      </c>
      <c r="E2621" s="237" t="s">
        <v>6386</v>
      </c>
      <c r="F2621" s="237" t="s">
        <v>3</v>
      </c>
      <c r="G2621" s="237">
        <v>1838594</v>
      </c>
      <c r="H2621" s="190"/>
      <c r="I2621" s="248" t="s">
        <v>6801</v>
      </c>
      <c r="J2621" s="190"/>
      <c r="K2621" s="190"/>
      <c r="L2621" s="190"/>
      <c r="M2621" s="190"/>
      <c r="N2621" s="268">
        <v>0</v>
      </c>
      <c r="O2621" s="268">
        <v>1855</v>
      </c>
      <c r="P2621" s="190" t="s">
        <v>657</v>
      </c>
      <c r="Q2621" s="375"/>
    </row>
    <row r="2622" spans="1:17" ht="38.25">
      <c r="A2622" s="265">
        <v>35</v>
      </c>
      <c r="B2622" s="190"/>
      <c r="C2622" s="266" t="s">
        <v>46</v>
      </c>
      <c r="D2622" s="267">
        <v>43965</v>
      </c>
      <c r="E2622" s="237" t="s">
        <v>6387</v>
      </c>
      <c r="F2622" s="237" t="s">
        <v>3</v>
      </c>
      <c r="G2622" s="237">
        <v>1838725</v>
      </c>
      <c r="H2622" s="190"/>
      <c r="I2622" s="248" t="s">
        <v>6802</v>
      </c>
      <c r="J2622" s="190"/>
      <c r="K2622" s="190"/>
      <c r="L2622" s="190"/>
      <c r="M2622" s="190"/>
      <c r="N2622" s="268">
        <v>0</v>
      </c>
      <c r="O2622" s="268">
        <v>3542</v>
      </c>
      <c r="P2622" s="190" t="s">
        <v>657</v>
      </c>
      <c r="Q2622" s="375"/>
    </row>
    <row r="2623" spans="1:17" ht="51">
      <c r="A2623" s="265">
        <v>20</v>
      </c>
      <c r="B2623" s="190"/>
      <c r="C2623" s="266" t="s">
        <v>44</v>
      </c>
      <c r="D2623" s="267">
        <v>43965</v>
      </c>
      <c r="E2623" s="237" t="s">
        <v>6388</v>
      </c>
      <c r="F2623" s="237" t="s">
        <v>3</v>
      </c>
      <c r="G2623" s="237">
        <v>1838781</v>
      </c>
      <c r="H2623" s="190"/>
      <c r="I2623" s="248" t="s">
        <v>6803</v>
      </c>
      <c r="J2623" s="190"/>
      <c r="K2623" s="190"/>
      <c r="L2623" s="190"/>
      <c r="M2623" s="190"/>
      <c r="N2623" s="268">
        <v>0</v>
      </c>
      <c r="O2623" s="268">
        <v>7889.1</v>
      </c>
      <c r="P2623" s="190" t="s">
        <v>657</v>
      </c>
      <c r="Q2623" s="375"/>
    </row>
    <row r="2624" spans="1:17" ht="51">
      <c r="A2624" s="265">
        <v>20</v>
      </c>
      <c r="B2624" s="190"/>
      <c r="C2624" s="266" t="s">
        <v>44</v>
      </c>
      <c r="D2624" s="267">
        <v>43965</v>
      </c>
      <c r="E2624" s="237" t="s">
        <v>6389</v>
      </c>
      <c r="F2624" s="237" t="s">
        <v>3</v>
      </c>
      <c r="G2624" s="237">
        <v>1838782</v>
      </c>
      <c r="H2624" s="190"/>
      <c r="I2624" s="248" t="s">
        <v>6804</v>
      </c>
      <c r="J2624" s="190"/>
      <c r="K2624" s="190"/>
      <c r="L2624" s="190"/>
      <c r="M2624" s="190"/>
      <c r="N2624" s="268">
        <v>0</v>
      </c>
      <c r="O2624" s="268">
        <v>1190.7</v>
      </c>
      <c r="P2624" s="190" t="s">
        <v>657</v>
      </c>
      <c r="Q2624" s="375"/>
    </row>
    <row r="2625" spans="1:17" ht="38.25">
      <c r="A2625" s="265">
        <v>20</v>
      </c>
      <c r="B2625" s="190"/>
      <c r="C2625" s="266" t="s">
        <v>44</v>
      </c>
      <c r="D2625" s="267">
        <v>43965</v>
      </c>
      <c r="E2625" s="237" t="s">
        <v>6390</v>
      </c>
      <c r="F2625" s="237" t="s">
        <v>3</v>
      </c>
      <c r="G2625" s="237">
        <v>1838784</v>
      </c>
      <c r="H2625" s="190"/>
      <c r="I2625" s="248" t="s">
        <v>6805</v>
      </c>
      <c r="J2625" s="190"/>
      <c r="K2625" s="190"/>
      <c r="L2625" s="190"/>
      <c r="M2625" s="190"/>
      <c r="N2625" s="268">
        <v>0</v>
      </c>
      <c r="O2625" s="268">
        <v>143.63</v>
      </c>
      <c r="P2625" s="190" t="s">
        <v>657</v>
      </c>
      <c r="Q2625" s="375"/>
    </row>
    <row r="2626" spans="1:17" ht="63.75">
      <c r="A2626" s="265">
        <v>25</v>
      </c>
      <c r="B2626" s="190"/>
      <c r="C2626" s="266" t="s">
        <v>45</v>
      </c>
      <c r="D2626" s="267">
        <v>43965</v>
      </c>
      <c r="E2626" s="237" t="s">
        <v>6391</v>
      </c>
      <c r="F2626" s="237" t="s">
        <v>3</v>
      </c>
      <c r="G2626" s="237">
        <v>1838786</v>
      </c>
      <c r="H2626" s="190"/>
      <c r="I2626" s="248" t="s">
        <v>8386</v>
      </c>
      <c r="J2626" s="190"/>
      <c r="K2626" s="190"/>
      <c r="L2626" s="190"/>
      <c r="M2626" s="190"/>
      <c r="N2626" s="268">
        <v>0</v>
      </c>
      <c r="O2626" s="268">
        <v>50</v>
      </c>
      <c r="P2626" s="190" t="s">
        <v>657</v>
      </c>
      <c r="Q2626" s="375"/>
    </row>
    <row r="2627" spans="1:17" ht="51">
      <c r="A2627" s="265">
        <v>35</v>
      </c>
      <c r="B2627" s="190"/>
      <c r="C2627" s="266" t="s">
        <v>46</v>
      </c>
      <c r="D2627" s="267">
        <v>43965</v>
      </c>
      <c r="E2627" s="237" t="s">
        <v>6392</v>
      </c>
      <c r="F2627" s="237" t="s">
        <v>3</v>
      </c>
      <c r="G2627" s="237">
        <v>1838795</v>
      </c>
      <c r="H2627" s="190"/>
      <c r="I2627" s="248" t="s">
        <v>6806</v>
      </c>
      <c r="J2627" s="190"/>
      <c r="K2627" s="190"/>
      <c r="L2627" s="190"/>
      <c r="M2627" s="190"/>
      <c r="N2627" s="268">
        <v>0</v>
      </c>
      <c r="O2627" s="268">
        <v>6716</v>
      </c>
      <c r="P2627" s="190" t="s">
        <v>657</v>
      </c>
      <c r="Q2627" s="375"/>
    </row>
    <row r="2628" spans="1:17" ht="51">
      <c r="A2628" s="265" t="s">
        <v>562</v>
      </c>
      <c r="B2628" s="190"/>
      <c r="C2628" s="266" t="s">
        <v>604</v>
      </c>
      <c r="D2628" s="267">
        <v>43965</v>
      </c>
      <c r="E2628" s="237" t="s">
        <v>6393</v>
      </c>
      <c r="F2628" s="237" t="s">
        <v>3</v>
      </c>
      <c r="G2628" s="237">
        <v>1838796</v>
      </c>
      <c r="H2628" s="190"/>
      <c r="I2628" s="248" t="s">
        <v>6807</v>
      </c>
      <c r="J2628" s="190"/>
      <c r="K2628" s="190"/>
      <c r="L2628" s="190"/>
      <c r="M2628" s="190"/>
      <c r="N2628" s="268">
        <v>0</v>
      </c>
      <c r="O2628" s="268">
        <v>713</v>
      </c>
      <c r="P2628" s="190" t="s">
        <v>657</v>
      </c>
      <c r="Q2628" s="375"/>
    </row>
    <row r="2629" spans="1:17" ht="51">
      <c r="A2629" s="265">
        <v>25</v>
      </c>
      <c r="B2629" s="190"/>
      <c r="C2629" s="266" t="s">
        <v>45</v>
      </c>
      <c r="D2629" s="267">
        <v>43965</v>
      </c>
      <c r="E2629" s="237" t="s">
        <v>6394</v>
      </c>
      <c r="F2629" s="237" t="s">
        <v>3</v>
      </c>
      <c r="G2629" s="237">
        <v>1838798</v>
      </c>
      <c r="H2629" s="190"/>
      <c r="I2629" s="248" t="s">
        <v>8387</v>
      </c>
      <c r="J2629" s="190"/>
      <c r="K2629" s="190"/>
      <c r="L2629" s="190"/>
      <c r="M2629" s="190"/>
      <c r="N2629" s="268">
        <v>0</v>
      </c>
      <c r="O2629" s="268">
        <v>295</v>
      </c>
      <c r="P2629" s="190" t="s">
        <v>657</v>
      </c>
      <c r="Q2629" s="375"/>
    </row>
    <row r="2630" spans="1:17" ht="51">
      <c r="A2630" s="265" t="s">
        <v>553</v>
      </c>
      <c r="B2630" s="190"/>
      <c r="C2630" s="266" t="s">
        <v>605</v>
      </c>
      <c r="D2630" s="267">
        <v>43965</v>
      </c>
      <c r="E2630" s="237" t="s">
        <v>6395</v>
      </c>
      <c r="F2630" s="237" t="s">
        <v>3</v>
      </c>
      <c r="G2630" s="237">
        <v>1838799</v>
      </c>
      <c r="H2630" s="190"/>
      <c r="I2630" s="248" t="s">
        <v>6808</v>
      </c>
      <c r="J2630" s="190"/>
      <c r="K2630" s="190"/>
      <c r="L2630" s="190"/>
      <c r="M2630" s="190"/>
      <c r="N2630" s="268">
        <v>0</v>
      </c>
      <c r="O2630" s="268">
        <v>7182.24</v>
      </c>
      <c r="P2630" s="190" t="s">
        <v>657</v>
      </c>
      <c r="Q2630" s="375"/>
    </row>
    <row r="2631" spans="1:17" ht="51">
      <c r="A2631" s="265">
        <v>902</v>
      </c>
      <c r="B2631" s="190"/>
      <c r="C2631" s="266" t="s">
        <v>200</v>
      </c>
      <c r="D2631" s="267">
        <v>43966</v>
      </c>
      <c r="E2631" s="237" t="s">
        <v>6396</v>
      </c>
      <c r="F2631" s="237" t="s">
        <v>3</v>
      </c>
      <c r="G2631" s="237">
        <v>1838916</v>
      </c>
      <c r="H2631" s="190"/>
      <c r="I2631" s="248" t="s">
        <v>6809</v>
      </c>
      <c r="J2631" s="190"/>
      <c r="K2631" s="190"/>
      <c r="L2631" s="190"/>
      <c r="M2631" s="190"/>
      <c r="N2631" s="268">
        <v>0</v>
      </c>
      <c r="O2631" s="268">
        <v>0.44</v>
      </c>
      <c r="P2631" s="190" t="s">
        <v>657</v>
      </c>
      <c r="Q2631" s="375"/>
    </row>
    <row r="2632" spans="1:17" ht="51">
      <c r="A2632" s="265" t="s">
        <v>553</v>
      </c>
      <c r="B2632" s="190"/>
      <c r="C2632" s="266" t="s">
        <v>605</v>
      </c>
      <c r="D2632" s="267">
        <v>43966</v>
      </c>
      <c r="E2632" s="237" t="s">
        <v>6397</v>
      </c>
      <c r="F2632" s="237" t="s">
        <v>3</v>
      </c>
      <c r="G2632" s="237">
        <v>1838917</v>
      </c>
      <c r="H2632" s="190"/>
      <c r="I2632" s="248" t="s">
        <v>6810</v>
      </c>
      <c r="J2632" s="190"/>
      <c r="K2632" s="190"/>
      <c r="L2632" s="190"/>
      <c r="M2632" s="190"/>
      <c r="N2632" s="268">
        <v>0</v>
      </c>
      <c r="O2632" s="268">
        <v>60.78</v>
      </c>
      <c r="P2632" s="190" t="s">
        <v>657</v>
      </c>
      <c r="Q2632" s="375"/>
    </row>
    <row r="2633" spans="1:17" ht="51">
      <c r="A2633" s="265">
        <v>291</v>
      </c>
      <c r="B2633" s="190"/>
      <c r="C2633" s="266" t="s">
        <v>128</v>
      </c>
      <c r="D2633" s="267">
        <v>43966</v>
      </c>
      <c r="E2633" s="237" t="s">
        <v>6398</v>
      </c>
      <c r="F2633" s="237" t="s">
        <v>3</v>
      </c>
      <c r="G2633" s="237">
        <v>1838931</v>
      </c>
      <c r="H2633" s="190"/>
      <c r="I2633" s="248" t="s">
        <v>6811</v>
      </c>
      <c r="J2633" s="190"/>
      <c r="K2633" s="190"/>
      <c r="L2633" s="190"/>
      <c r="M2633" s="190"/>
      <c r="N2633" s="268">
        <v>0</v>
      </c>
      <c r="O2633" s="268">
        <v>70</v>
      </c>
      <c r="P2633" s="190" t="s">
        <v>657</v>
      </c>
      <c r="Q2633" s="375"/>
    </row>
    <row r="2634" spans="1:17" ht="51">
      <c r="A2634" s="265">
        <v>81</v>
      </c>
      <c r="B2634" s="190"/>
      <c r="C2634" s="266" t="s">
        <v>55</v>
      </c>
      <c r="D2634" s="267">
        <v>43966</v>
      </c>
      <c r="E2634" s="237" t="s">
        <v>6399</v>
      </c>
      <c r="F2634" s="237" t="s">
        <v>3</v>
      </c>
      <c r="G2634" s="237">
        <v>1838938</v>
      </c>
      <c r="H2634" s="190"/>
      <c r="I2634" s="248" t="s">
        <v>3734</v>
      </c>
      <c r="J2634" s="190"/>
      <c r="K2634" s="190"/>
      <c r="L2634" s="190"/>
      <c r="M2634" s="190"/>
      <c r="N2634" s="268">
        <v>0</v>
      </c>
      <c r="O2634" s="268">
        <v>800</v>
      </c>
      <c r="P2634" s="190" t="s">
        <v>657</v>
      </c>
      <c r="Q2634" s="375"/>
    </row>
    <row r="2635" spans="1:17" ht="51">
      <c r="A2635" s="265">
        <v>81</v>
      </c>
      <c r="B2635" s="190"/>
      <c r="C2635" s="266" t="s">
        <v>55</v>
      </c>
      <c r="D2635" s="267">
        <v>43966</v>
      </c>
      <c r="E2635" s="237" t="s">
        <v>6400</v>
      </c>
      <c r="F2635" s="237" t="s">
        <v>3</v>
      </c>
      <c r="G2635" s="237">
        <v>1838939</v>
      </c>
      <c r="H2635" s="190"/>
      <c r="I2635" s="248" t="s">
        <v>3734</v>
      </c>
      <c r="J2635" s="190"/>
      <c r="K2635" s="190"/>
      <c r="L2635" s="190"/>
      <c r="M2635" s="190"/>
      <c r="N2635" s="268">
        <v>0</v>
      </c>
      <c r="O2635" s="268">
        <v>800</v>
      </c>
      <c r="P2635" s="190" t="s">
        <v>657</v>
      </c>
      <c r="Q2635" s="375"/>
    </row>
    <row r="2636" spans="1:17" ht="51">
      <c r="A2636" s="265">
        <v>132</v>
      </c>
      <c r="B2636" s="190"/>
      <c r="C2636" s="266" t="s">
        <v>67</v>
      </c>
      <c r="D2636" s="267">
        <v>43966</v>
      </c>
      <c r="E2636" s="237" t="s">
        <v>6401</v>
      </c>
      <c r="F2636" s="237" t="s">
        <v>3</v>
      </c>
      <c r="G2636" s="237">
        <v>1838964</v>
      </c>
      <c r="H2636" s="190"/>
      <c r="I2636" s="248" t="s">
        <v>6812</v>
      </c>
      <c r="J2636" s="190"/>
      <c r="K2636" s="190"/>
      <c r="L2636" s="190"/>
      <c r="M2636" s="190"/>
      <c r="N2636" s="268">
        <v>0</v>
      </c>
      <c r="O2636" s="268">
        <v>200</v>
      </c>
      <c r="P2636" s="190" t="s">
        <v>4220</v>
      </c>
      <c r="Q2636" s="375"/>
    </row>
    <row r="2637" spans="1:17" ht="51">
      <c r="A2637" s="265" t="s">
        <v>553</v>
      </c>
      <c r="B2637" s="190"/>
      <c r="C2637" s="266" t="s">
        <v>605</v>
      </c>
      <c r="D2637" s="267">
        <v>43966</v>
      </c>
      <c r="E2637" s="237" t="s">
        <v>6402</v>
      </c>
      <c r="F2637" s="237" t="s">
        <v>3</v>
      </c>
      <c r="G2637" s="237">
        <v>1838977</v>
      </c>
      <c r="H2637" s="190"/>
      <c r="I2637" s="248" t="s">
        <v>6813</v>
      </c>
      <c r="J2637" s="190"/>
      <c r="K2637" s="190"/>
      <c r="L2637" s="190"/>
      <c r="M2637" s="190"/>
      <c r="N2637" s="268">
        <v>0</v>
      </c>
      <c r="O2637" s="268">
        <v>5021.0600000000004</v>
      </c>
      <c r="P2637" s="190" t="s">
        <v>657</v>
      </c>
      <c r="Q2637" s="375"/>
    </row>
    <row r="2638" spans="1:17" ht="51">
      <c r="A2638" s="265">
        <v>163</v>
      </c>
      <c r="B2638" s="190"/>
      <c r="C2638" s="266" t="s">
        <v>87</v>
      </c>
      <c r="D2638" s="267">
        <v>43969</v>
      </c>
      <c r="E2638" s="237" t="s">
        <v>6403</v>
      </c>
      <c r="F2638" s="237" t="s">
        <v>3</v>
      </c>
      <c r="G2638" s="237">
        <v>1839112</v>
      </c>
      <c r="H2638" s="190"/>
      <c r="I2638" s="248" t="s">
        <v>6814</v>
      </c>
      <c r="J2638" s="190"/>
      <c r="K2638" s="190"/>
      <c r="L2638" s="190"/>
      <c r="M2638" s="190"/>
      <c r="N2638" s="268">
        <v>0</v>
      </c>
      <c r="O2638" s="268">
        <v>10</v>
      </c>
      <c r="P2638" s="190" t="s">
        <v>657</v>
      </c>
      <c r="Q2638" s="375"/>
    </row>
    <row r="2639" spans="1:17" ht="89.25">
      <c r="A2639" s="265">
        <v>587</v>
      </c>
      <c r="B2639" s="190"/>
      <c r="C2639" s="266" t="s">
        <v>700</v>
      </c>
      <c r="D2639" s="267">
        <v>43969</v>
      </c>
      <c r="E2639" s="237" t="s">
        <v>6404</v>
      </c>
      <c r="F2639" s="237" t="s">
        <v>3</v>
      </c>
      <c r="G2639" s="237">
        <v>1839129</v>
      </c>
      <c r="H2639" s="190"/>
      <c r="I2639" s="248" t="s">
        <v>6815</v>
      </c>
      <c r="J2639" s="190"/>
      <c r="K2639" s="190"/>
      <c r="L2639" s="190"/>
      <c r="M2639" s="190"/>
      <c r="N2639" s="268">
        <v>0</v>
      </c>
      <c r="O2639" s="268">
        <v>682.5</v>
      </c>
      <c r="P2639" s="190" t="s">
        <v>657</v>
      </c>
      <c r="Q2639" s="375"/>
    </row>
    <row r="2640" spans="1:17" ht="63.75">
      <c r="A2640" s="265">
        <v>660</v>
      </c>
      <c r="B2640" s="190"/>
      <c r="C2640" s="266" t="s">
        <v>185</v>
      </c>
      <c r="D2640" s="267">
        <v>43969</v>
      </c>
      <c r="E2640" s="237" t="s">
        <v>6405</v>
      </c>
      <c r="F2640" s="237" t="s">
        <v>3</v>
      </c>
      <c r="G2640" s="237">
        <v>1839145</v>
      </c>
      <c r="H2640" s="190"/>
      <c r="I2640" s="248" t="s">
        <v>6816</v>
      </c>
      <c r="J2640" s="190"/>
      <c r="K2640" s="190"/>
      <c r="L2640" s="190"/>
      <c r="M2640" s="190"/>
      <c r="N2640" s="268">
        <v>0</v>
      </c>
      <c r="O2640" s="268">
        <v>170.3</v>
      </c>
      <c r="P2640" s="190" t="s">
        <v>657</v>
      </c>
      <c r="Q2640" s="375"/>
    </row>
    <row r="2641" spans="1:17" ht="51">
      <c r="A2641" s="265">
        <v>86</v>
      </c>
      <c r="B2641" s="190"/>
      <c r="C2641" s="266" t="s">
        <v>56</v>
      </c>
      <c r="D2641" s="267">
        <v>43969</v>
      </c>
      <c r="E2641" s="237" t="s">
        <v>6406</v>
      </c>
      <c r="F2641" s="237" t="s">
        <v>3</v>
      </c>
      <c r="G2641" s="237">
        <v>1839147</v>
      </c>
      <c r="H2641" s="190"/>
      <c r="I2641" s="248" t="s">
        <v>6817</v>
      </c>
      <c r="J2641" s="190"/>
      <c r="K2641" s="190"/>
      <c r="L2641" s="190"/>
      <c r="M2641" s="190"/>
      <c r="N2641" s="268">
        <v>0</v>
      </c>
      <c r="O2641" s="268">
        <v>640</v>
      </c>
      <c r="P2641" s="190" t="s">
        <v>657</v>
      </c>
      <c r="Q2641" s="375"/>
    </row>
    <row r="2642" spans="1:17" ht="63.75">
      <c r="A2642" s="265">
        <v>221</v>
      </c>
      <c r="B2642" s="190"/>
      <c r="C2642" s="266" t="s">
        <v>101</v>
      </c>
      <c r="D2642" s="267">
        <v>43969</v>
      </c>
      <c r="E2642" s="237" t="s">
        <v>6407</v>
      </c>
      <c r="F2642" s="237" t="s">
        <v>3</v>
      </c>
      <c r="G2642" s="237">
        <v>1839151</v>
      </c>
      <c r="H2642" s="190"/>
      <c r="I2642" s="248" t="s">
        <v>6818</v>
      </c>
      <c r="J2642" s="190"/>
      <c r="K2642" s="190"/>
      <c r="L2642" s="190"/>
      <c r="M2642" s="190"/>
      <c r="N2642" s="268">
        <v>0</v>
      </c>
      <c r="O2642" s="268">
        <v>25</v>
      </c>
      <c r="P2642" s="190" t="s">
        <v>657</v>
      </c>
      <c r="Q2642" s="375"/>
    </row>
    <row r="2643" spans="1:17" ht="63.75">
      <c r="A2643" s="265">
        <v>221</v>
      </c>
      <c r="B2643" s="190"/>
      <c r="C2643" s="266" t="s">
        <v>101</v>
      </c>
      <c r="D2643" s="267">
        <v>43969</v>
      </c>
      <c r="E2643" s="237" t="s">
        <v>6408</v>
      </c>
      <c r="F2643" s="237" t="s">
        <v>3</v>
      </c>
      <c r="G2643" s="237">
        <v>1839152</v>
      </c>
      <c r="H2643" s="190"/>
      <c r="I2643" s="248" t="s">
        <v>6819</v>
      </c>
      <c r="J2643" s="190"/>
      <c r="K2643" s="190"/>
      <c r="L2643" s="190"/>
      <c r="M2643" s="190"/>
      <c r="N2643" s="268">
        <v>0</v>
      </c>
      <c r="O2643" s="268">
        <v>7.65</v>
      </c>
      <c r="P2643" s="190" t="s">
        <v>657</v>
      </c>
      <c r="Q2643" s="375"/>
    </row>
    <row r="2644" spans="1:17" ht="63.75">
      <c r="A2644" s="265">
        <v>20</v>
      </c>
      <c r="B2644" s="190"/>
      <c r="C2644" s="266" t="s">
        <v>44</v>
      </c>
      <c r="D2644" s="267">
        <v>43969</v>
      </c>
      <c r="E2644" s="237" t="s">
        <v>6409</v>
      </c>
      <c r="F2644" s="237" t="s">
        <v>3</v>
      </c>
      <c r="G2644" s="237">
        <v>1839160</v>
      </c>
      <c r="H2644" s="190"/>
      <c r="I2644" s="248" t="s">
        <v>6820</v>
      </c>
      <c r="J2644" s="190"/>
      <c r="K2644" s="190"/>
      <c r="L2644" s="190"/>
      <c r="M2644" s="190"/>
      <c r="N2644" s="268">
        <v>0</v>
      </c>
      <c r="O2644" s="268">
        <v>1541.16</v>
      </c>
      <c r="P2644" s="190" t="s">
        <v>657</v>
      </c>
      <c r="Q2644" s="375"/>
    </row>
    <row r="2645" spans="1:17" ht="51">
      <c r="A2645" s="265">
        <v>86</v>
      </c>
      <c r="B2645" s="190"/>
      <c r="C2645" s="266" t="s">
        <v>56</v>
      </c>
      <c r="D2645" s="267">
        <v>43970</v>
      </c>
      <c r="E2645" s="237" t="s">
        <v>6410</v>
      </c>
      <c r="F2645" s="237" t="s">
        <v>3</v>
      </c>
      <c r="G2645" s="237">
        <v>1839290</v>
      </c>
      <c r="H2645" s="190"/>
      <c r="I2645" s="248" t="s">
        <v>6821</v>
      </c>
      <c r="J2645" s="190"/>
      <c r="K2645" s="190"/>
      <c r="L2645" s="190"/>
      <c r="M2645" s="190"/>
      <c r="N2645" s="268">
        <v>0</v>
      </c>
      <c r="O2645" s="268">
        <v>50</v>
      </c>
      <c r="P2645" s="190" t="s">
        <v>657</v>
      </c>
      <c r="Q2645" s="375"/>
    </row>
    <row r="2646" spans="1:17" ht="63.75">
      <c r="A2646" s="265">
        <v>6</v>
      </c>
      <c r="B2646" s="190"/>
      <c r="C2646" s="266" t="s">
        <v>40</v>
      </c>
      <c r="D2646" s="267">
        <v>43970</v>
      </c>
      <c r="E2646" s="237" t="s">
        <v>6411</v>
      </c>
      <c r="F2646" s="237" t="s">
        <v>3</v>
      </c>
      <c r="G2646" s="237">
        <v>1839296</v>
      </c>
      <c r="H2646" s="190"/>
      <c r="I2646" s="248" t="s">
        <v>6822</v>
      </c>
      <c r="J2646" s="190"/>
      <c r="K2646" s="190"/>
      <c r="L2646" s="190"/>
      <c r="M2646" s="190"/>
      <c r="N2646" s="268">
        <v>0</v>
      </c>
      <c r="O2646" s="268">
        <v>945</v>
      </c>
      <c r="P2646" s="190" t="s">
        <v>657</v>
      </c>
      <c r="Q2646" s="375"/>
    </row>
    <row r="2647" spans="1:17" ht="63.75">
      <c r="A2647" s="265">
        <v>10</v>
      </c>
      <c r="B2647" s="190"/>
      <c r="C2647" s="266" t="s">
        <v>41</v>
      </c>
      <c r="D2647" s="267">
        <v>43970</v>
      </c>
      <c r="E2647" s="237" t="s">
        <v>6412</v>
      </c>
      <c r="F2647" s="237" t="s">
        <v>3</v>
      </c>
      <c r="G2647" s="237">
        <v>1839304</v>
      </c>
      <c r="H2647" s="190"/>
      <c r="I2647" s="248" t="s">
        <v>6823</v>
      </c>
      <c r="J2647" s="190"/>
      <c r="K2647" s="190"/>
      <c r="L2647" s="190"/>
      <c r="M2647" s="190"/>
      <c r="N2647" s="268">
        <v>0</v>
      </c>
      <c r="O2647" s="268">
        <v>34.450000000000003</v>
      </c>
      <c r="P2647" s="190" t="s">
        <v>657</v>
      </c>
      <c r="Q2647" s="375"/>
    </row>
    <row r="2648" spans="1:17" ht="63.75">
      <c r="A2648" s="265">
        <v>10</v>
      </c>
      <c r="B2648" s="190"/>
      <c r="C2648" s="266" t="s">
        <v>41</v>
      </c>
      <c r="D2648" s="267">
        <v>43970</v>
      </c>
      <c r="E2648" s="237" t="s">
        <v>6413</v>
      </c>
      <c r="F2648" s="237" t="s">
        <v>3</v>
      </c>
      <c r="G2648" s="237">
        <v>1839330</v>
      </c>
      <c r="H2648" s="190"/>
      <c r="I2648" s="248" t="s">
        <v>6823</v>
      </c>
      <c r="J2648" s="190"/>
      <c r="K2648" s="190"/>
      <c r="L2648" s="190"/>
      <c r="M2648" s="190"/>
      <c r="N2648" s="268">
        <v>0</v>
      </c>
      <c r="O2648" s="268">
        <v>34.450000000000003</v>
      </c>
      <c r="P2648" s="190" t="s">
        <v>657</v>
      </c>
      <c r="Q2648" s="375"/>
    </row>
    <row r="2649" spans="1:17" ht="63.75">
      <c r="A2649" s="265">
        <v>15</v>
      </c>
      <c r="B2649" s="190"/>
      <c r="C2649" s="266" t="s">
        <v>42</v>
      </c>
      <c r="D2649" s="267">
        <v>43970</v>
      </c>
      <c r="E2649" s="237" t="s">
        <v>6414</v>
      </c>
      <c r="F2649" s="237" t="s">
        <v>3</v>
      </c>
      <c r="G2649" s="237">
        <v>1839333</v>
      </c>
      <c r="H2649" s="190"/>
      <c r="I2649" s="248" t="s">
        <v>6824</v>
      </c>
      <c r="J2649" s="190"/>
      <c r="K2649" s="190"/>
      <c r="L2649" s="190"/>
      <c r="M2649" s="190"/>
      <c r="N2649" s="268">
        <v>0</v>
      </c>
      <c r="O2649" s="268">
        <v>153</v>
      </c>
      <c r="P2649" s="190" t="s">
        <v>657</v>
      </c>
      <c r="Q2649" s="375"/>
    </row>
    <row r="2650" spans="1:17" ht="51">
      <c r="A2650" s="265">
        <v>599</v>
      </c>
      <c r="B2650" s="190"/>
      <c r="C2650" s="266" t="s">
        <v>1297</v>
      </c>
      <c r="D2650" s="267">
        <v>43971</v>
      </c>
      <c r="E2650" s="237" t="s">
        <v>6415</v>
      </c>
      <c r="F2650" s="237" t="s">
        <v>3</v>
      </c>
      <c r="G2650" s="237">
        <v>1839478</v>
      </c>
      <c r="H2650" s="190"/>
      <c r="I2650" s="248" t="s">
        <v>6825</v>
      </c>
      <c r="J2650" s="190"/>
      <c r="K2650" s="190"/>
      <c r="L2650" s="190"/>
      <c r="M2650" s="190"/>
      <c r="N2650" s="268">
        <v>0</v>
      </c>
      <c r="O2650" s="268">
        <v>3059</v>
      </c>
      <c r="P2650" s="190" t="s">
        <v>657</v>
      </c>
      <c r="Q2650" s="375"/>
    </row>
    <row r="2651" spans="1:17" ht="51">
      <c r="A2651" s="265">
        <v>81</v>
      </c>
      <c r="B2651" s="190"/>
      <c r="C2651" s="266" t="s">
        <v>55</v>
      </c>
      <c r="D2651" s="267">
        <v>43971</v>
      </c>
      <c r="E2651" s="237" t="s">
        <v>6416</v>
      </c>
      <c r="F2651" s="237" t="s">
        <v>3</v>
      </c>
      <c r="G2651" s="237">
        <v>1839483</v>
      </c>
      <c r="H2651" s="190"/>
      <c r="I2651" s="248" t="s">
        <v>6826</v>
      </c>
      <c r="J2651" s="190"/>
      <c r="K2651" s="190"/>
      <c r="L2651" s="190"/>
      <c r="M2651" s="190"/>
      <c r="N2651" s="268">
        <v>0</v>
      </c>
      <c r="O2651" s="268">
        <v>420</v>
      </c>
      <c r="P2651" s="190" t="s">
        <v>657</v>
      </c>
      <c r="Q2651" s="375"/>
    </row>
    <row r="2652" spans="1:17" ht="51">
      <c r="A2652" s="265">
        <v>222</v>
      </c>
      <c r="B2652" s="190"/>
      <c r="C2652" s="266" t="s">
        <v>102</v>
      </c>
      <c r="D2652" s="267">
        <v>43971</v>
      </c>
      <c r="E2652" s="237" t="s">
        <v>6417</v>
      </c>
      <c r="F2652" s="237" t="s">
        <v>3</v>
      </c>
      <c r="G2652" s="237">
        <v>1839484</v>
      </c>
      <c r="H2652" s="190"/>
      <c r="I2652" s="248" t="s">
        <v>6827</v>
      </c>
      <c r="J2652" s="190"/>
      <c r="K2652" s="190"/>
      <c r="L2652" s="190"/>
      <c r="M2652" s="190"/>
      <c r="N2652" s="268">
        <v>0</v>
      </c>
      <c r="O2652" s="268">
        <v>1363.26</v>
      </c>
      <c r="P2652" s="190" t="s">
        <v>657</v>
      </c>
      <c r="Q2652" s="375"/>
    </row>
    <row r="2653" spans="1:17" ht="63.75">
      <c r="A2653" s="265">
        <v>132</v>
      </c>
      <c r="B2653" s="190"/>
      <c r="C2653" s="266" t="s">
        <v>67</v>
      </c>
      <c r="D2653" s="267">
        <v>43971</v>
      </c>
      <c r="E2653" s="237" t="s">
        <v>6418</v>
      </c>
      <c r="F2653" s="237" t="s">
        <v>3</v>
      </c>
      <c r="G2653" s="237">
        <v>1839510</v>
      </c>
      <c r="H2653" s="190"/>
      <c r="I2653" s="248" t="s">
        <v>6828</v>
      </c>
      <c r="J2653" s="190"/>
      <c r="K2653" s="190"/>
      <c r="L2653" s="190"/>
      <c r="M2653" s="190"/>
      <c r="N2653" s="268">
        <v>0</v>
      </c>
      <c r="O2653" s="268">
        <v>44.5</v>
      </c>
      <c r="P2653" s="190" t="s">
        <v>657</v>
      </c>
      <c r="Q2653" s="375"/>
    </row>
    <row r="2654" spans="1:17" ht="51">
      <c r="A2654" s="265">
        <v>132</v>
      </c>
      <c r="B2654" s="190"/>
      <c r="C2654" s="266" t="s">
        <v>67</v>
      </c>
      <c r="D2654" s="267">
        <v>43971</v>
      </c>
      <c r="E2654" s="237" t="s">
        <v>6419</v>
      </c>
      <c r="F2654" s="237" t="s">
        <v>3</v>
      </c>
      <c r="G2654" s="237">
        <v>1839511</v>
      </c>
      <c r="H2654" s="190"/>
      <c r="I2654" s="248" t="s">
        <v>6829</v>
      </c>
      <c r="J2654" s="190"/>
      <c r="K2654" s="190"/>
      <c r="L2654" s="190"/>
      <c r="M2654" s="190"/>
      <c r="N2654" s="268">
        <v>0</v>
      </c>
      <c r="O2654" s="268">
        <v>1160</v>
      </c>
      <c r="P2654" s="190" t="s">
        <v>657</v>
      </c>
      <c r="Q2654" s="375"/>
    </row>
    <row r="2655" spans="1:17" ht="51">
      <c r="A2655" s="265">
        <v>132</v>
      </c>
      <c r="B2655" s="190"/>
      <c r="C2655" s="266" t="s">
        <v>67</v>
      </c>
      <c r="D2655" s="267">
        <v>43971</v>
      </c>
      <c r="E2655" s="237" t="s">
        <v>6420</v>
      </c>
      <c r="F2655" s="237" t="s">
        <v>3</v>
      </c>
      <c r="G2655" s="237">
        <v>1839512</v>
      </c>
      <c r="H2655" s="190"/>
      <c r="I2655" s="248" t="s">
        <v>6830</v>
      </c>
      <c r="J2655" s="190"/>
      <c r="K2655" s="190"/>
      <c r="L2655" s="190"/>
      <c r="M2655" s="190"/>
      <c r="N2655" s="268">
        <v>0</v>
      </c>
      <c r="O2655" s="268">
        <v>210</v>
      </c>
      <c r="P2655" s="190" t="s">
        <v>657</v>
      </c>
      <c r="Q2655" s="375"/>
    </row>
    <row r="2656" spans="1:17" ht="51">
      <c r="A2656" s="265">
        <v>132</v>
      </c>
      <c r="B2656" s="190"/>
      <c r="C2656" s="266" t="s">
        <v>67</v>
      </c>
      <c r="D2656" s="267">
        <v>43971</v>
      </c>
      <c r="E2656" s="237" t="s">
        <v>6421</v>
      </c>
      <c r="F2656" s="237" t="s">
        <v>3</v>
      </c>
      <c r="G2656" s="237">
        <v>1839513</v>
      </c>
      <c r="H2656" s="190"/>
      <c r="I2656" s="248" t="s">
        <v>6831</v>
      </c>
      <c r="J2656" s="190"/>
      <c r="K2656" s="190"/>
      <c r="L2656" s="190"/>
      <c r="M2656" s="190"/>
      <c r="N2656" s="268">
        <v>0</v>
      </c>
      <c r="O2656" s="268">
        <v>425</v>
      </c>
      <c r="P2656" s="190" t="s">
        <v>657</v>
      </c>
      <c r="Q2656" s="375"/>
    </row>
    <row r="2657" spans="1:17" ht="51">
      <c r="A2657" s="265">
        <v>132</v>
      </c>
      <c r="B2657" s="190"/>
      <c r="C2657" s="266" t="s">
        <v>67</v>
      </c>
      <c r="D2657" s="267">
        <v>43971</v>
      </c>
      <c r="E2657" s="237" t="s">
        <v>6422</v>
      </c>
      <c r="F2657" s="237" t="s">
        <v>3</v>
      </c>
      <c r="G2657" s="237">
        <v>1839514</v>
      </c>
      <c r="H2657" s="190"/>
      <c r="I2657" s="248" t="s">
        <v>6832</v>
      </c>
      <c r="J2657" s="190"/>
      <c r="K2657" s="190"/>
      <c r="L2657" s="190"/>
      <c r="M2657" s="190"/>
      <c r="N2657" s="268">
        <v>0</v>
      </c>
      <c r="O2657" s="268">
        <v>26.21</v>
      </c>
      <c r="P2657" s="190" t="s">
        <v>657</v>
      </c>
      <c r="Q2657" s="375"/>
    </row>
    <row r="2658" spans="1:17" ht="51">
      <c r="A2658" s="265">
        <v>132</v>
      </c>
      <c r="B2658" s="190"/>
      <c r="C2658" s="266" t="s">
        <v>67</v>
      </c>
      <c r="D2658" s="267">
        <v>43971</v>
      </c>
      <c r="E2658" s="237" t="s">
        <v>6423</v>
      </c>
      <c r="F2658" s="237" t="s">
        <v>3</v>
      </c>
      <c r="G2658" s="237">
        <v>1839515</v>
      </c>
      <c r="H2658" s="190"/>
      <c r="I2658" s="248" t="s">
        <v>6833</v>
      </c>
      <c r="J2658" s="190"/>
      <c r="K2658" s="190"/>
      <c r="L2658" s="190"/>
      <c r="M2658" s="190"/>
      <c r="N2658" s="268">
        <v>0</v>
      </c>
      <c r="O2658" s="268">
        <v>1353.2</v>
      </c>
      <c r="P2658" s="190" t="s">
        <v>657</v>
      </c>
      <c r="Q2658" s="375"/>
    </row>
    <row r="2659" spans="1:17" ht="51">
      <c r="A2659" s="265">
        <v>132</v>
      </c>
      <c r="B2659" s="190"/>
      <c r="C2659" s="266" t="s">
        <v>67</v>
      </c>
      <c r="D2659" s="267">
        <v>43972</v>
      </c>
      <c r="E2659" s="237" t="s">
        <v>6424</v>
      </c>
      <c r="F2659" s="237" t="s">
        <v>3</v>
      </c>
      <c r="G2659" s="237">
        <v>1839697</v>
      </c>
      <c r="H2659" s="190"/>
      <c r="I2659" s="248" t="s">
        <v>6834</v>
      </c>
      <c r="J2659" s="190"/>
      <c r="K2659" s="190"/>
      <c r="L2659" s="190"/>
      <c r="M2659" s="190"/>
      <c r="N2659" s="268">
        <v>0</v>
      </c>
      <c r="O2659" s="268">
        <v>995.16</v>
      </c>
      <c r="P2659" s="190" t="s">
        <v>657</v>
      </c>
      <c r="Q2659" s="375"/>
    </row>
    <row r="2660" spans="1:17" ht="51">
      <c r="A2660" s="265">
        <v>132</v>
      </c>
      <c r="B2660" s="190"/>
      <c r="C2660" s="266" t="s">
        <v>67</v>
      </c>
      <c r="D2660" s="267">
        <v>43972</v>
      </c>
      <c r="E2660" s="237" t="s">
        <v>6425</v>
      </c>
      <c r="F2660" s="237" t="s">
        <v>3</v>
      </c>
      <c r="G2660" s="237">
        <v>1839698</v>
      </c>
      <c r="H2660" s="190"/>
      <c r="I2660" s="248" t="s">
        <v>6834</v>
      </c>
      <c r="J2660" s="190"/>
      <c r="K2660" s="190"/>
      <c r="L2660" s="190"/>
      <c r="M2660" s="190"/>
      <c r="N2660" s="268">
        <v>0</v>
      </c>
      <c r="O2660" s="268">
        <v>2883.63</v>
      </c>
      <c r="P2660" s="190" t="s">
        <v>657</v>
      </c>
      <c r="Q2660" s="375"/>
    </row>
    <row r="2661" spans="1:17" ht="63.75">
      <c r="A2661" s="265">
        <v>513</v>
      </c>
      <c r="B2661" s="190"/>
      <c r="C2661" s="266" t="s">
        <v>169</v>
      </c>
      <c r="D2661" s="267">
        <v>43973</v>
      </c>
      <c r="E2661" s="237" t="s">
        <v>6426</v>
      </c>
      <c r="F2661" s="237" t="s">
        <v>3</v>
      </c>
      <c r="G2661" s="237">
        <v>1839848</v>
      </c>
      <c r="H2661" s="190"/>
      <c r="I2661" s="248" t="s">
        <v>6835</v>
      </c>
      <c r="J2661" s="190"/>
      <c r="K2661" s="190"/>
      <c r="L2661" s="190"/>
      <c r="M2661" s="190"/>
      <c r="N2661" s="268">
        <v>0</v>
      </c>
      <c r="O2661" s="268">
        <v>1990.41</v>
      </c>
      <c r="P2661" s="190" t="s">
        <v>657</v>
      </c>
      <c r="Q2661" s="375"/>
    </row>
    <row r="2662" spans="1:17" ht="51">
      <c r="A2662" s="265">
        <v>20</v>
      </c>
      <c r="B2662" s="190"/>
      <c r="C2662" s="266" t="s">
        <v>44</v>
      </c>
      <c r="D2662" s="267">
        <v>43973</v>
      </c>
      <c r="E2662" s="237" t="s">
        <v>6427</v>
      </c>
      <c r="F2662" s="237" t="s">
        <v>3</v>
      </c>
      <c r="G2662" s="237">
        <v>1839904</v>
      </c>
      <c r="H2662" s="190"/>
      <c r="I2662" s="248" t="s">
        <v>6836</v>
      </c>
      <c r="J2662" s="190"/>
      <c r="K2662" s="190"/>
      <c r="L2662" s="190"/>
      <c r="M2662" s="190"/>
      <c r="N2662" s="268">
        <v>0</v>
      </c>
      <c r="O2662" s="268">
        <v>371</v>
      </c>
      <c r="P2662" s="190" t="s">
        <v>657</v>
      </c>
      <c r="Q2662" s="375"/>
    </row>
    <row r="2663" spans="1:17" ht="51">
      <c r="A2663" s="265">
        <v>86</v>
      </c>
      <c r="B2663" s="190"/>
      <c r="C2663" s="266" t="s">
        <v>56</v>
      </c>
      <c r="D2663" s="267">
        <v>43973</v>
      </c>
      <c r="E2663" s="237" t="s">
        <v>6428</v>
      </c>
      <c r="F2663" s="237" t="s">
        <v>3</v>
      </c>
      <c r="G2663" s="237">
        <v>1839905</v>
      </c>
      <c r="H2663" s="190"/>
      <c r="I2663" s="248" t="s">
        <v>6837</v>
      </c>
      <c r="J2663" s="190"/>
      <c r="K2663" s="190"/>
      <c r="L2663" s="190"/>
      <c r="M2663" s="190"/>
      <c r="N2663" s="268">
        <v>0</v>
      </c>
      <c r="O2663" s="268">
        <v>1882</v>
      </c>
      <c r="P2663" s="190" t="s">
        <v>657</v>
      </c>
      <c r="Q2663" s="375"/>
    </row>
    <row r="2664" spans="1:17" ht="51">
      <c r="A2664" s="265">
        <v>15</v>
      </c>
      <c r="B2664" s="190"/>
      <c r="C2664" s="266" t="s">
        <v>42</v>
      </c>
      <c r="D2664" s="267">
        <v>43973</v>
      </c>
      <c r="E2664" s="237" t="s">
        <v>6429</v>
      </c>
      <c r="F2664" s="237" t="s">
        <v>3</v>
      </c>
      <c r="G2664" s="237">
        <v>1839907</v>
      </c>
      <c r="H2664" s="190"/>
      <c r="I2664" s="248" t="s">
        <v>6838</v>
      </c>
      <c r="J2664" s="190"/>
      <c r="K2664" s="190"/>
      <c r="L2664" s="190"/>
      <c r="M2664" s="190"/>
      <c r="N2664" s="268">
        <v>0</v>
      </c>
      <c r="O2664" s="268">
        <v>37360</v>
      </c>
      <c r="P2664" s="190" t="s">
        <v>657</v>
      </c>
      <c r="Q2664" s="375"/>
    </row>
    <row r="2665" spans="1:17" ht="63.75">
      <c r="A2665" s="265">
        <v>20</v>
      </c>
      <c r="B2665" s="190"/>
      <c r="C2665" s="266" t="s">
        <v>44</v>
      </c>
      <c r="D2665" s="267">
        <v>43973</v>
      </c>
      <c r="E2665" s="237" t="s">
        <v>6430</v>
      </c>
      <c r="F2665" s="237" t="s">
        <v>3</v>
      </c>
      <c r="G2665" s="237">
        <v>1839908</v>
      </c>
      <c r="H2665" s="190"/>
      <c r="I2665" s="248" t="s">
        <v>6839</v>
      </c>
      <c r="J2665" s="190"/>
      <c r="K2665" s="190"/>
      <c r="L2665" s="190"/>
      <c r="M2665" s="190"/>
      <c r="N2665" s="268">
        <v>0</v>
      </c>
      <c r="O2665" s="268">
        <v>421.47</v>
      </c>
      <c r="P2665" s="190" t="s">
        <v>657</v>
      </c>
      <c r="Q2665" s="375"/>
    </row>
    <row r="2666" spans="1:17" ht="51">
      <c r="A2666" s="265">
        <v>20</v>
      </c>
      <c r="B2666" s="190"/>
      <c r="C2666" s="266" t="s">
        <v>44</v>
      </c>
      <c r="D2666" s="267">
        <v>43976</v>
      </c>
      <c r="E2666" s="237" t="s">
        <v>6431</v>
      </c>
      <c r="F2666" s="237" t="s">
        <v>3</v>
      </c>
      <c r="G2666" s="237">
        <v>1840045</v>
      </c>
      <c r="H2666" s="190"/>
      <c r="I2666" s="248" t="s">
        <v>6840</v>
      </c>
      <c r="J2666" s="190"/>
      <c r="K2666" s="190"/>
      <c r="L2666" s="190"/>
      <c r="M2666" s="190"/>
      <c r="N2666" s="268">
        <v>0</v>
      </c>
      <c r="O2666" s="268">
        <v>322</v>
      </c>
      <c r="P2666" s="190" t="s">
        <v>657</v>
      </c>
      <c r="Q2666" s="375"/>
    </row>
    <row r="2667" spans="1:17" ht="51">
      <c r="A2667" s="265">
        <v>20</v>
      </c>
      <c r="B2667" s="190"/>
      <c r="C2667" s="266" t="s">
        <v>44</v>
      </c>
      <c r="D2667" s="267">
        <v>43976</v>
      </c>
      <c r="E2667" s="237" t="s">
        <v>6432</v>
      </c>
      <c r="F2667" s="237" t="s">
        <v>3</v>
      </c>
      <c r="G2667" s="237">
        <v>1840046</v>
      </c>
      <c r="H2667" s="190"/>
      <c r="I2667" s="248" t="s">
        <v>6841</v>
      </c>
      <c r="J2667" s="190"/>
      <c r="K2667" s="190"/>
      <c r="L2667" s="190"/>
      <c r="M2667" s="190"/>
      <c r="N2667" s="268">
        <v>0</v>
      </c>
      <c r="O2667" s="268">
        <v>612</v>
      </c>
      <c r="P2667" s="190" t="s">
        <v>657</v>
      </c>
      <c r="Q2667" s="375"/>
    </row>
    <row r="2668" spans="1:17" ht="51">
      <c r="A2668" s="265">
        <v>20</v>
      </c>
      <c r="B2668" s="190"/>
      <c r="C2668" s="266" t="s">
        <v>44</v>
      </c>
      <c r="D2668" s="267">
        <v>43976</v>
      </c>
      <c r="E2668" s="237" t="s">
        <v>6433</v>
      </c>
      <c r="F2668" s="237" t="s">
        <v>3</v>
      </c>
      <c r="G2668" s="237">
        <v>1840047</v>
      </c>
      <c r="H2668" s="190"/>
      <c r="I2668" s="248" t="s">
        <v>6842</v>
      </c>
      <c r="J2668" s="190"/>
      <c r="K2668" s="190"/>
      <c r="L2668" s="190"/>
      <c r="M2668" s="190"/>
      <c r="N2668" s="268">
        <v>0</v>
      </c>
      <c r="O2668" s="268">
        <v>22.5</v>
      </c>
      <c r="P2668" s="190" t="s">
        <v>657</v>
      </c>
      <c r="Q2668" s="375"/>
    </row>
    <row r="2669" spans="1:17" ht="51">
      <c r="A2669" s="265">
        <v>46</v>
      </c>
      <c r="B2669" s="190"/>
      <c r="C2669" s="266" t="s">
        <v>48</v>
      </c>
      <c r="D2669" s="267">
        <v>43976</v>
      </c>
      <c r="E2669" s="237" t="s">
        <v>6434</v>
      </c>
      <c r="F2669" s="237" t="s">
        <v>3</v>
      </c>
      <c r="G2669" s="237">
        <v>1840079</v>
      </c>
      <c r="H2669" s="190"/>
      <c r="I2669" s="248" t="s">
        <v>6843</v>
      </c>
      <c r="J2669" s="190"/>
      <c r="K2669" s="190"/>
      <c r="L2669" s="190"/>
      <c r="M2669" s="190"/>
      <c r="N2669" s="268">
        <v>0</v>
      </c>
      <c r="O2669" s="268">
        <v>346.92</v>
      </c>
      <c r="P2669" s="190" t="s">
        <v>657</v>
      </c>
      <c r="Q2669" s="375"/>
    </row>
    <row r="2670" spans="1:17" ht="38.25">
      <c r="A2670" s="265">
        <v>86</v>
      </c>
      <c r="B2670" s="190"/>
      <c r="C2670" s="266" t="s">
        <v>56</v>
      </c>
      <c r="D2670" s="267">
        <v>43976</v>
      </c>
      <c r="E2670" s="237" t="s">
        <v>6435</v>
      </c>
      <c r="F2670" s="237" t="s">
        <v>3</v>
      </c>
      <c r="G2670" s="237">
        <v>1840093</v>
      </c>
      <c r="H2670" s="190"/>
      <c r="I2670" s="248" t="s">
        <v>6844</v>
      </c>
      <c r="J2670" s="190"/>
      <c r="K2670" s="190"/>
      <c r="L2670" s="190"/>
      <c r="M2670" s="190"/>
      <c r="N2670" s="268">
        <v>0</v>
      </c>
      <c r="O2670" s="268">
        <v>50</v>
      </c>
      <c r="P2670" s="190" t="s">
        <v>657</v>
      </c>
      <c r="Q2670" s="375"/>
    </row>
    <row r="2671" spans="1:17" ht="63.75">
      <c r="A2671" s="265">
        <v>20</v>
      </c>
      <c r="B2671" s="190"/>
      <c r="C2671" s="266" t="s">
        <v>44</v>
      </c>
      <c r="D2671" s="267">
        <v>43976</v>
      </c>
      <c r="E2671" s="237" t="s">
        <v>6436</v>
      </c>
      <c r="F2671" s="237" t="s">
        <v>3</v>
      </c>
      <c r="G2671" s="237">
        <v>1840109</v>
      </c>
      <c r="H2671" s="190"/>
      <c r="I2671" s="248" t="s">
        <v>6845</v>
      </c>
      <c r="J2671" s="190"/>
      <c r="K2671" s="190"/>
      <c r="L2671" s="190"/>
      <c r="M2671" s="190"/>
      <c r="N2671" s="268">
        <v>0</v>
      </c>
      <c r="O2671" s="268">
        <v>800</v>
      </c>
      <c r="P2671" s="190" t="s">
        <v>657</v>
      </c>
      <c r="Q2671" s="375"/>
    </row>
    <row r="2672" spans="1:17" ht="51">
      <c r="A2672" s="265">
        <v>20</v>
      </c>
      <c r="B2672" s="190"/>
      <c r="C2672" s="266" t="s">
        <v>44</v>
      </c>
      <c r="D2672" s="267">
        <v>43977</v>
      </c>
      <c r="E2672" s="237" t="s">
        <v>6437</v>
      </c>
      <c r="F2672" s="237" t="s">
        <v>3</v>
      </c>
      <c r="G2672" s="237">
        <v>1840270</v>
      </c>
      <c r="H2672" s="190"/>
      <c r="I2672" s="248" t="s">
        <v>6846</v>
      </c>
      <c r="J2672" s="190"/>
      <c r="K2672" s="190"/>
      <c r="L2672" s="190"/>
      <c r="M2672" s="190"/>
      <c r="N2672" s="268">
        <v>0</v>
      </c>
      <c r="O2672" s="268">
        <v>511.5</v>
      </c>
      <c r="P2672" s="190" t="s">
        <v>657</v>
      </c>
      <c r="Q2672" s="375"/>
    </row>
    <row r="2673" spans="1:17" ht="63.75">
      <c r="A2673" s="265">
        <v>20</v>
      </c>
      <c r="B2673" s="190"/>
      <c r="C2673" s="266" t="s">
        <v>44</v>
      </c>
      <c r="D2673" s="267">
        <v>43977</v>
      </c>
      <c r="E2673" s="237" t="s">
        <v>6438</v>
      </c>
      <c r="F2673" s="237" t="s">
        <v>3</v>
      </c>
      <c r="G2673" s="237">
        <v>1840271</v>
      </c>
      <c r="H2673" s="190"/>
      <c r="I2673" s="248" t="s">
        <v>6847</v>
      </c>
      <c r="J2673" s="190"/>
      <c r="K2673" s="190"/>
      <c r="L2673" s="190"/>
      <c r="M2673" s="190"/>
      <c r="N2673" s="268">
        <v>0</v>
      </c>
      <c r="O2673" s="268">
        <v>558</v>
      </c>
      <c r="P2673" s="190" t="s">
        <v>657</v>
      </c>
      <c r="Q2673" s="375"/>
    </row>
    <row r="2674" spans="1:17" ht="51">
      <c r="A2674" s="265">
        <v>20</v>
      </c>
      <c r="B2674" s="190"/>
      <c r="C2674" s="266" t="s">
        <v>44</v>
      </c>
      <c r="D2674" s="267">
        <v>43977</v>
      </c>
      <c r="E2674" s="237" t="s">
        <v>6439</v>
      </c>
      <c r="F2674" s="237" t="s">
        <v>3</v>
      </c>
      <c r="G2674" s="237">
        <v>1840272</v>
      </c>
      <c r="H2674" s="190"/>
      <c r="I2674" s="248" t="s">
        <v>6848</v>
      </c>
      <c r="J2674" s="190"/>
      <c r="K2674" s="190"/>
      <c r="L2674" s="190"/>
      <c r="M2674" s="190"/>
      <c r="N2674" s="268">
        <v>0</v>
      </c>
      <c r="O2674" s="268">
        <v>10</v>
      </c>
      <c r="P2674" s="190" t="s">
        <v>657</v>
      </c>
      <c r="Q2674" s="375"/>
    </row>
    <row r="2675" spans="1:17" ht="51">
      <c r="A2675" s="265">
        <v>20</v>
      </c>
      <c r="B2675" s="190"/>
      <c r="C2675" s="266" t="s">
        <v>44</v>
      </c>
      <c r="D2675" s="267">
        <v>43977</v>
      </c>
      <c r="E2675" s="237" t="s">
        <v>6440</v>
      </c>
      <c r="F2675" s="237" t="s">
        <v>3</v>
      </c>
      <c r="G2675" s="237">
        <v>1840273</v>
      </c>
      <c r="H2675" s="190"/>
      <c r="I2675" s="248" t="s">
        <v>6849</v>
      </c>
      <c r="J2675" s="190"/>
      <c r="K2675" s="190"/>
      <c r="L2675" s="190"/>
      <c r="M2675" s="190"/>
      <c r="N2675" s="268">
        <v>0</v>
      </c>
      <c r="O2675" s="268">
        <v>1</v>
      </c>
      <c r="P2675" s="190" t="s">
        <v>657</v>
      </c>
      <c r="Q2675" s="375"/>
    </row>
    <row r="2676" spans="1:17" ht="51">
      <c r="A2676" s="265">
        <v>20</v>
      </c>
      <c r="B2676" s="190"/>
      <c r="C2676" s="266" t="s">
        <v>44</v>
      </c>
      <c r="D2676" s="267">
        <v>43977</v>
      </c>
      <c r="E2676" s="237" t="s">
        <v>6441</v>
      </c>
      <c r="F2676" s="237" t="s">
        <v>3</v>
      </c>
      <c r="G2676" s="237">
        <v>1840274</v>
      </c>
      <c r="H2676" s="190"/>
      <c r="I2676" s="248" t="s">
        <v>6850</v>
      </c>
      <c r="J2676" s="190"/>
      <c r="K2676" s="190"/>
      <c r="L2676" s="190"/>
      <c r="M2676" s="190"/>
      <c r="N2676" s="268">
        <v>0</v>
      </c>
      <c r="O2676" s="268">
        <v>8</v>
      </c>
      <c r="P2676" s="190" t="s">
        <v>657</v>
      </c>
      <c r="Q2676" s="375"/>
    </row>
    <row r="2677" spans="1:17" ht="51">
      <c r="A2677" s="265">
        <v>20</v>
      </c>
      <c r="B2677" s="190"/>
      <c r="C2677" s="266" t="s">
        <v>44</v>
      </c>
      <c r="D2677" s="267">
        <v>43977</v>
      </c>
      <c r="E2677" s="237" t="s">
        <v>6442</v>
      </c>
      <c r="F2677" s="237" t="s">
        <v>3</v>
      </c>
      <c r="G2677" s="237">
        <v>1840275</v>
      </c>
      <c r="H2677" s="190"/>
      <c r="I2677" s="248" t="s">
        <v>6851</v>
      </c>
      <c r="J2677" s="190"/>
      <c r="K2677" s="190"/>
      <c r="L2677" s="190"/>
      <c r="M2677" s="190"/>
      <c r="N2677" s="268">
        <v>0</v>
      </c>
      <c r="O2677" s="268">
        <v>63.28</v>
      </c>
      <c r="P2677" s="190" t="s">
        <v>657</v>
      </c>
      <c r="Q2677" s="375"/>
    </row>
    <row r="2678" spans="1:17" ht="51">
      <c r="A2678" s="265">
        <v>20</v>
      </c>
      <c r="B2678" s="190"/>
      <c r="C2678" s="266" t="s">
        <v>44</v>
      </c>
      <c r="D2678" s="267">
        <v>43977</v>
      </c>
      <c r="E2678" s="237" t="s">
        <v>6443</v>
      </c>
      <c r="F2678" s="237" t="s">
        <v>3</v>
      </c>
      <c r="G2678" s="237">
        <v>1840276</v>
      </c>
      <c r="H2678" s="190"/>
      <c r="I2678" s="248" t="s">
        <v>6852</v>
      </c>
      <c r="J2678" s="190"/>
      <c r="K2678" s="190"/>
      <c r="L2678" s="190"/>
      <c r="M2678" s="190"/>
      <c r="N2678" s="268">
        <v>0</v>
      </c>
      <c r="O2678" s="268">
        <v>9.7200000000000006</v>
      </c>
      <c r="P2678" s="190" t="s">
        <v>657</v>
      </c>
      <c r="Q2678" s="375"/>
    </row>
    <row r="2679" spans="1:17" ht="51">
      <c r="A2679" s="265">
        <v>378</v>
      </c>
      <c r="B2679" s="190"/>
      <c r="C2679" s="266" t="s">
        <v>628</v>
      </c>
      <c r="D2679" s="267">
        <v>43977</v>
      </c>
      <c r="E2679" s="237" t="s">
        <v>6444</v>
      </c>
      <c r="F2679" s="237" t="s">
        <v>3</v>
      </c>
      <c r="G2679" s="237">
        <v>1840313</v>
      </c>
      <c r="H2679" s="190"/>
      <c r="I2679" s="248" t="s">
        <v>6853</v>
      </c>
      <c r="J2679" s="190"/>
      <c r="K2679" s="190"/>
      <c r="L2679" s="190"/>
      <c r="M2679" s="190"/>
      <c r="N2679" s="268">
        <v>0</v>
      </c>
      <c r="O2679" s="268">
        <v>1600</v>
      </c>
      <c r="P2679" s="190" t="s">
        <v>657</v>
      </c>
      <c r="Q2679" s="375"/>
    </row>
    <row r="2680" spans="1:17" ht="38.25">
      <c r="A2680" s="265">
        <v>580</v>
      </c>
      <c r="B2680" s="190"/>
      <c r="C2680" s="266" t="s">
        <v>178</v>
      </c>
      <c r="D2680" s="267">
        <v>43977</v>
      </c>
      <c r="E2680" s="237" t="s">
        <v>6445</v>
      </c>
      <c r="F2680" s="237" t="s">
        <v>3</v>
      </c>
      <c r="G2680" s="237">
        <v>1840322</v>
      </c>
      <c r="H2680" s="190"/>
      <c r="I2680" s="248" t="s">
        <v>6854</v>
      </c>
      <c r="J2680" s="190"/>
      <c r="K2680" s="190"/>
      <c r="L2680" s="190"/>
      <c r="M2680" s="190"/>
      <c r="N2680" s="268">
        <v>0</v>
      </c>
      <c r="O2680" s="268">
        <v>1065.31</v>
      </c>
      <c r="P2680" s="190" t="s">
        <v>657</v>
      </c>
      <c r="Q2680" s="375"/>
    </row>
    <row r="2681" spans="1:17" ht="51">
      <c r="A2681" s="265">
        <v>20</v>
      </c>
      <c r="B2681" s="190"/>
      <c r="C2681" s="266" t="s">
        <v>44</v>
      </c>
      <c r="D2681" s="267">
        <v>43977</v>
      </c>
      <c r="E2681" s="237" t="s">
        <v>6446</v>
      </c>
      <c r="F2681" s="237" t="s">
        <v>3</v>
      </c>
      <c r="G2681" s="237">
        <v>1840323</v>
      </c>
      <c r="H2681" s="190"/>
      <c r="I2681" s="248" t="s">
        <v>6855</v>
      </c>
      <c r="J2681" s="190"/>
      <c r="K2681" s="190"/>
      <c r="L2681" s="190"/>
      <c r="M2681" s="190"/>
      <c r="N2681" s="268">
        <v>0</v>
      </c>
      <c r="O2681" s="268">
        <v>150</v>
      </c>
      <c r="P2681" s="190" t="s">
        <v>657</v>
      </c>
      <c r="Q2681" s="375"/>
    </row>
    <row r="2682" spans="1:17" ht="51">
      <c r="A2682" s="265" t="s">
        <v>562</v>
      </c>
      <c r="B2682" s="190"/>
      <c r="C2682" s="266" t="s">
        <v>604</v>
      </c>
      <c r="D2682" s="267">
        <v>43977</v>
      </c>
      <c r="E2682" s="237" t="s">
        <v>6447</v>
      </c>
      <c r="F2682" s="237" t="s">
        <v>3</v>
      </c>
      <c r="G2682" s="237">
        <v>1840331</v>
      </c>
      <c r="H2682" s="190"/>
      <c r="I2682" s="248" t="s">
        <v>6856</v>
      </c>
      <c r="J2682" s="190"/>
      <c r="K2682" s="190"/>
      <c r="L2682" s="190"/>
      <c r="M2682" s="190"/>
      <c r="N2682" s="268">
        <v>0</v>
      </c>
      <c r="O2682" s="268">
        <v>292</v>
      </c>
      <c r="P2682" s="190" t="s">
        <v>657</v>
      </c>
      <c r="Q2682" s="375"/>
    </row>
    <row r="2683" spans="1:17" ht="38.25">
      <c r="A2683" s="265">
        <v>20</v>
      </c>
      <c r="B2683" s="190"/>
      <c r="C2683" s="266" t="s">
        <v>44</v>
      </c>
      <c r="D2683" s="267">
        <v>43978</v>
      </c>
      <c r="E2683" s="237" t="s">
        <v>6448</v>
      </c>
      <c r="F2683" s="237" t="s">
        <v>3</v>
      </c>
      <c r="G2683" s="237">
        <v>1840451</v>
      </c>
      <c r="H2683" s="190"/>
      <c r="I2683" s="248" t="s">
        <v>6857</v>
      </c>
      <c r="J2683" s="190"/>
      <c r="K2683" s="190"/>
      <c r="L2683" s="190"/>
      <c r="M2683" s="190"/>
      <c r="N2683" s="268">
        <v>0</v>
      </c>
      <c r="O2683" s="268">
        <v>3258</v>
      </c>
      <c r="P2683" s="190" t="s">
        <v>657</v>
      </c>
      <c r="Q2683" s="375"/>
    </row>
    <row r="2684" spans="1:17" ht="51">
      <c r="A2684" s="265">
        <v>1201</v>
      </c>
      <c r="B2684" s="190"/>
      <c r="C2684" s="266" t="s">
        <v>238</v>
      </c>
      <c r="D2684" s="267">
        <v>43978</v>
      </c>
      <c r="E2684" s="237" t="s">
        <v>6449</v>
      </c>
      <c r="F2684" s="237" t="s">
        <v>3</v>
      </c>
      <c r="G2684" s="237">
        <v>1840470</v>
      </c>
      <c r="H2684" s="190"/>
      <c r="I2684" s="248" t="s">
        <v>6858</v>
      </c>
      <c r="J2684" s="190"/>
      <c r="K2684" s="190"/>
      <c r="L2684" s="190"/>
      <c r="M2684" s="190"/>
      <c r="N2684" s="268">
        <v>0</v>
      </c>
      <c r="O2684" s="268">
        <v>5280.61</v>
      </c>
      <c r="P2684" s="190" t="s">
        <v>657</v>
      </c>
      <c r="Q2684" s="375"/>
    </row>
    <row r="2685" spans="1:17" ht="51">
      <c r="A2685" s="265">
        <v>66</v>
      </c>
      <c r="B2685" s="190"/>
      <c r="C2685" s="266" t="s">
        <v>52</v>
      </c>
      <c r="D2685" s="267">
        <v>43978</v>
      </c>
      <c r="E2685" s="237" t="s">
        <v>6450</v>
      </c>
      <c r="F2685" s="237" t="s">
        <v>3</v>
      </c>
      <c r="G2685" s="237">
        <v>1840471</v>
      </c>
      <c r="H2685" s="190"/>
      <c r="I2685" s="248" t="s">
        <v>6859</v>
      </c>
      <c r="J2685" s="190"/>
      <c r="K2685" s="190"/>
      <c r="L2685" s="190"/>
      <c r="M2685" s="190"/>
      <c r="N2685" s="268">
        <v>0</v>
      </c>
      <c r="O2685" s="268">
        <v>1978.04</v>
      </c>
      <c r="P2685" s="190" t="s">
        <v>657</v>
      </c>
      <c r="Q2685" s="375"/>
    </row>
    <row r="2686" spans="1:17" ht="51">
      <c r="A2686" s="265" t="s">
        <v>553</v>
      </c>
      <c r="B2686" s="190"/>
      <c r="C2686" s="266" t="s">
        <v>605</v>
      </c>
      <c r="D2686" s="267">
        <v>43978</v>
      </c>
      <c r="E2686" s="237" t="s">
        <v>6451</v>
      </c>
      <c r="F2686" s="237" t="s">
        <v>3</v>
      </c>
      <c r="G2686" s="237">
        <v>1840472</v>
      </c>
      <c r="H2686" s="190"/>
      <c r="I2686" s="248" t="s">
        <v>6860</v>
      </c>
      <c r="J2686" s="190"/>
      <c r="K2686" s="190"/>
      <c r="L2686" s="190"/>
      <c r="M2686" s="190"/>
      <c r="N2686" s="268">
        <v>0</v>
      </c>
      <c r="O2686" s="268">
        <v>3914.2</v>
      </c>
      <c r="P2686" s="190" t="s">
        <v>657</v>
      </c>
      <c r="Q2686" s="375"/>
    </row>
    <row r="2687" spans="1:17" ht="51">
      <c r="A2687" s="265">
        <v>25</v>
      </c>
      <c r="B2687" s="190"/>
      <c r="C2687" s="266" t="s">
        <v>45</v>
      </c>
      <c r="D2687" s="267">
        <v>43978</v>
      </c>
      <c r="E2687" s="237" t="s">
        <v>6452</v>
      </c>
      <c r="F2687" s="237" t="s">
        <v>3</v>
      </c>
      <c r="G2687" s="237">
        <v>1840488</v>
      </c>
      <c r="H2687" s="190"/>
      <c r="I2687" s="248" t="s">
        <v>6861</v>
      </c>
      <c r="J2687" s="190"/>
      <c r="K2687" s="190"/>
      <c r="L2687" s="190"/>
      <c r="M2687" s="190"/>
      <c r="N2687" s="268">
        <v>0</v>
      </c>
      <c r="O2687" s="268">
        <v>31100</v>
      </c>
      <c r="P2687" s="190" t="s">
        <v>657</v>
      </c>
      <c r="Q2687" s="375"/>
    </row>
    <row r="2688" spans="1:17" ht="63.75">
      <c r="A2688" s="265" t="s">
        <v>553</v>
      </c>
      <c r="B2688" s="190"/>
      <c r="C2688" s="266" t="s">
        <v>605</v>
      </c>
      <c r="D2688" s="267">
        <v>43978</v>
      </c>
      <c r="E2688" s="237" t="s">
        <v>6453</v>
      </c>
      <c r="F2688" s="237" t="s">
        <v>3</v>
      </c>
      <c r="G2688" s="237">
        <v>1840495</v>
      </c>
      <c r="H2688" s="190"/>
      <c r="I2688" s="248" t="s">
        <v>6862</v>
      </c>
      <c r="J2688" s="190"/>
      <c r="K2688" s="190"/>
      <c r="L2688" s="190"/>
      <c r="M2688" s="190"/>
      <c r="N2688" s="268">
        <v>0</v>
      </c>
      <c r="O2688" s="268">
        <v>132.36000000000001</v>
      </c>
      <c r="P2688" s="190" t="s">
        <v>657</v>
      </c>
      <c r="Q2688" s="375"/>
    </row>
    <row r="2689" spans="1:17" ht="51">
      <c r="A2689" s="265">
        <v>46</v>
      </c>
      <c r="B2689" s="190"/>
      <c r="C2689" s="266" t="s">
        <v>48</v>
      </c>
      <c r="D2689" s="267">
        <v>43978</v>
      </c>
      <c r="E2689" s="237" t="s">
        <v>6454</v>
      </c>
      <c r="F2689" s="237" t="s">
        <v>3</v>
      </c>
      <c r="G2689" s="237">
        <v>1840502</v>
      </c>
      <c r="H2689" s="190"/>
      <c r="I2689" s="248" t="s">
        <v>6863</v>
      </c>
      <c r="J2689" s="190"/>
      <c r="K2689" s="190"/>
      <c r="L2689" s="190"/>
      <c r="M2689" s="190"/>
      <c r="N2689" s="268">
        <v>0</v>
      </c>
      <c r="O2689" s="268">
        <v>800</v>
      </c>
      <c r="P2689" s="190" t="s">
        <v>657</v>
      </c>
      <c r="Q2689" s="375"/>
    </row>
    <row r="2690" spans="1:17" ht="51">
      <c r="A2690" s="265">
        <v>47</v>
      </c>
      <c r="B2690" s="190"/>
      <c r="C2690" s="266" t="s">
        <v>49</v>
      </c>
      <c r="D2690" s="267">
        <v>43978</v>
      </c>
      <c r="E2690" s="237" t="s">
        <v>6455</v>
      </c>
      <c r="F2690" s="237" t="s">
        <v>3</v>
      </c>
      <c r="G2690" s="237">
        <v>1840517</v>
      </c>
      <c r="H2690" s="190"/>
      <c r="I2690" s="248" t="s">
        <v>6864</v>
      </c>
      <c r="J2690" s="190"/>
      <c r="K2690" s="190"/>
      <c r="L2690" s="190"/>
      <c r="M2690" s="190"/>
      <c r="N2690" s="268">
        <v>0</v>
      </c>
      <c r="O2690" s="268">
        <v>1112.8800000000001</v>
      </c>
      <c r="P2690" s="190" t="s">
        <v>657</v>
      </c>
      <c r="Q2690" s="375"/>
    </row>
    <row r="2691" spans="1:17" ht="51">
      <c r="A2691" s="265">
        <v>212</v>
      </c>
      <c r="B2691" s="190"/>
      <c r="C2691" s="266" t="s">
        <v>99</v>
      </c>
      <c r="D2691" s="267">
        <v>43979</v>
      </c>
      <c r="E2691" s="237" t="s">
        <v>6456</v>
      </c>
      <c r="F2691" s="237" t="s">
        <v>3</v>
      </c>
      <c r="G2691" s="237">
        <v>1840638</v>
      </c>
      <c r="H2691" s="190"/>
      <c r="I2691" s="248" t="s">
        <v>6865</v>
      </c>
      <c r="J2691" s="190"/>
      <c r="K2691" s="190"/>
      <c r="L2691" s="190"/>
      <c r="M2691" s="190"/>
      <c r="N2691" s="268">
        <v>0</v>
      </c>
      <c r="O2691" s="268">
        <v>60</v>
      </c>
      <c r="P2691" s="190" t="s">
        <v>657</v>
      </c>
      <c r="Q2691" s="375"/>
    </row>
    <row r="2692" spans="1:17" ht="38.25">
      <c r="A2692" s="265" t="s">
        <v>562</v>
      </c>
      <c r="B2692" s="190"/>
      <c r="C2692" s="266" t="s">
        <v>604</v>
      </c>
      <c r="D2692" s="267">
        <v>43979</v>
      </c>
      <c r="E2692" s="237" t="s">
        <v>6457</v>
      </c>
      <c r="F2692" s="237" t="s">
        <v>3</v>
      </c>
      <c r="G2692" s="237">
        <v>1840639</v>
      </c>
      <c r="H2692" s="190"/>
      <c r="I2692" s="248" t="s">
        <v>6866</v>
      </c>
      <c r="J2692" s="190"/>
      <c r="K2692" s="190"/>
      <c r="L2692" s="190"/>
      <c r="M2692" s="190"/>
      <c r="N2692" s="268">
        <v>0</v>
      </c>
      <c r="O2692" s="268">
        <v>1</v>
      </c>
      <c r="P2692" s="190" t="s">
        <v>657</v>
      </c>
      <c r="Q2692" s="375"/>
    </row>
    <row r="2693" spans="1:17" ht="38.25">
      <c r="A2693" s="265">
        <v>20</v>
      </c>
      <c r="B2693" s="190"/>
      <c r="C2693" s="266" t="s">
        <v>44</v>
      </c>
      <c r="D2693" s="267">
        <v>43979</v>
      </c>
      <c r="E2693" s="237" t="s">
        <v>6458</v>
      </c>
      <c r="F2693" s="237" t="s">
        <v>3</v>
      </c>
      <c r="G2693" s="237">
        <v>1840640</v>
      </c>
      <c r="H2693" s="190"/>
      <c r="I2693" s="248" t="s">
        <v>6867</v>
      </c>
      <c r="J2693" s="190"/>
      <c r="K2693" s="190"/>
      <c r="L2693" s="190"/>
      <c r="M2693" s="190"/>
      <c r="N2693" s="268">
        <v>0</v>
      </c>
      <c r="O2693" s="268">
        <v>1</v>
      </c>
      <c r="P2693" s="190" t="s">
        <v>657</v>
      </c>
      <c r="Q2693" s="375"/>
    </row>
    <row r="2694" spans="1:17" ht="51">
      <c r="A2694" s="265" t="s">
        <v>562</v>
      </c>
      <c r="B2694" s="190"/>
      <c r="C2694" s="266" t="s">
        <v>604</v>
      </c>
      <c r="D2694" s="267">
        <v>43979</v>
      </c>
      <c r="E2694" s="237" t="s">
        <v>6459</v>
      </c>
      <c r="F2694" s="237" t="s">
        <v>3</v>
      </c>
      <c r="G2694" s="237">
        <v>1840642</v>
      </c>
      <c r="H2694" s="190"/>
      <c r="I2694" s="248" t="s">
        <v>6868</v>
      </c>
      <c r="J2694" s="190"/>
      <c r="K2694" s="190"/>
      <c r="L2694" s="190"/>
      <c r="M2694" s="190"/>
      <c r="N2694" s="268">
        <v>0</v>
      </c>
      <c r="O2694" s="268">
        <v>51.2</v>
      </c>
      <c r="P2694" s="190" t="s">
        <v>657</v>
      </c>
      <c r="Q2694" s="375"/>
    </row>
    <row r="2695" spans="1:17" ht="51">
      <c r="A2695" s="265">
        <v>132</v>
      </c>
      <c r="B2695" s="190"/>
      <c r="C2695" s="266" t="s">
        <v>67</v>
      </c>
      <c r="D2695" s="267">
        <v>43979</v>
      </c>
      <c r="E2695" s="237" t="s">
        <v>6460</v>
      </c>
      <c r="F2695" s="237" t="s">
        <v>3</v>
      </c>
      <c r="G2695" s="237">
        <v>1840655</v>
      </c>
      <c r="H2695" s="190"/>
      <c r="I2695" s="248" t="s">
        <v>6869</v>
      </c>
      <c r="J2695" s="190"/>
      <c r="K2695" s="190"/>
      <c r="L2695" s="190"/>
      <c r="M2695" s="190"/>
      <c r="N2695" s="268">
        <v>0</v>
      </c>
      <c r="O2695" s="268">
        <v>7563.96</v>
      </c>
      <c r="P2695" s="190" t="s">
        <v>657</v>
      </c>
      <c r="Q2695" s="375"/>
    </row>
    <row r="2696" spans="1:17" ht="51">
      <c r="A2696" s="265">
        <v>132</v>
      </c>
      <c r="B2696" s="190"/>
      <c r="C2696" s="266" t="s">
        <v>67</v>
      </c>
      <c r="D2696" s="267">
        <v>43979</v>
      </c>
      <c r="E2696" s="237" t="s">
        <v>6461</v>
      </c>
      <c r="F2696" s="237" t="s">
        <v>3</v>
      </c>
      <c r="G2696" s="237">
        <v>1840657</v>
      </c>
      <c r="H2696" s="190"/>
      <c r="I2696" s="248" t="s">
        <v>6869</v>
      </c>
      <c r="J2696" s="190"/>
      <c r="K2696" s="190"/>
      <c r="L2696" s="190"/>
      <c r="M2696" s="190"/>
      <c r="N2696" s="268">
        <v>0</v>
      </c>
      <c r="O2696" s="268">
        <v>565</v>
      </c>
      <c r="P2696" s="190" t="s">
        <v>657</v>
      </c>
      <c r="Q2696" s="375"/>
    </row>
    <row r="2697" spans="1:17" ht="51">
      <c r="A2697" s="265">
        <v>132</v>
      </c>
      <c r="B2697" s="190"/>
      <c r="C2697" s="266" t="s">
        <v>67</v>
      </c>
      <c r="D2697" s="267">
        <v>43979</v>
      </c>
      <c r="E2697" s="237" t="s">
        <v>6462</v>
      </c>
      <c r="F2697" s="237" t="s">
        <v>3</v>
      </c>
      <c r="G2697" s="237">
        <v>1840658</v>
      </c>
      <c r="H2697" s="190"/>
      <c r="I2697" s="248" t="s">
        <v>6869</v>
      </c>
      <c r="J2697" s="190"/>
      <c r="K2697" s="190"/>
      <c r="L2697" s="190"/>
      <c r="M2697" s="190"/>
      <c r="N2697" s="268">
        <v>0</v>
      </c>
      <c r="O2697" s="268">
        <v>10661</v>
      </c>
      <c r="P2697" s="190" t="s">
        <v>657</v>
      </c>
      <c r="Q2697" s="375"/>
    </row>
    <row r="2698" spans="1:17" ht="51">
      <c r="A2698" s="265">
        <v>222</v>
      </c>
      <c r="B2698" s="190"/>
      <c r="C2698" s="266" t="s">
        <v>102</v>
      </c>
      <c r="D2698" s="267">
        <v>43979</v>
      </c>
      <c r="E2698" s="237" t="s">
        <v>6463</v>
      </c>
      <c r="F2698" s="237" t="s">
        <v>3</v>
      </c>
      <c r="G2698" s="237">
        <v>1840673</v>
      </c>
      <c r="H2698" s="190"/>
      <c r="I2698" s="248" t="s">
        <v>6870</v>
      </c>
      <c r="J2698" s="190"/>
      <c r="K2698" s="190"/>
      <c r="L2698" s="190"/>
      <c r="M2698" s="190"/>
      <c r="N2698" s="268">
        <v>0</v>
      </c>
      <c r="O2698" s="268">
        <v>1363.26</v>
      </c>
      <c r="P2698" s="190" t="s">
        <v>657</v>
      </c>
      <c r="Q2698" s="375"/>
    </row>
    <row r="2699" spans="1:17" ht="51">
      <c r="A2699" s="265">
        <v>20</v>
      </c>
      <c r="B2699" s="190"/>
      <c r="C2699" s="266" t="s">
        <v>44</v>
      </c>
      <c r="D2699" s="267">
        <v>43979</v>
      </c>
      <c r="E2699" s="237" t="s">
        <v>6464</v>
      </c>
      <c r="F2699" s="237" t="s">
        <v>3</v>
      </c>
      <c r="G2699" s="237">
        <v>1840681</v>
      </c>
      <c r="H2699" s="190"/>
      <c r="I2699" s="248" t="s">
        <v>6872</v>
      </c>
      <c r="J2699" s="190"/>
      <c r="K2699" s="190"/>
      <c r="L2699" s="190"/>
      <c r="M2699" s="190"/>
      <c r="N2699" s="268">
        <v>0</v>
      </c>
      <c r="O2699" s="268">
        <v>25</v>
      </c>
      <c r="P2699" s="190" t="s">
        <v>657</v>
      </c>
      <c r="Q2699" s="375"/>
    </row>
    <row r="2700" spans="1:17" ht="51">
      <c r="A2700" s="265">
        <v>46</v>
      </c>
      <c r="B2700" s="190"/>
      <c r="C2700" s="266" t="s">
        <v>48</v>
      </c>
      <c r="D2700" s="267">
        <v>43979</v>
      </c>
      <c r="E2700" s="237" t="s">
        <v>6465</v>
      </c>
      <c r="F2700" s="237" t="s">
        <v>3</v>
      </c>
      <c r="G2700" s="237">
        <v>1840691</v>
      </c>
      <c r="H2700" s="190"/>
      <c r="I2700" s="248" t="s">
        <v>6873</v>
      </c>
      <c r="J2700" s="190"/>
      <c r="K2700" s="190"/>
      <c r="L2700" s="190"/>
      <c r="M2700" s="190"/>
      <c r="N2700" s="268">
        <v>0</v>
      </c>
      <c r="O2700" s="268">
        <v>228.4</v>
      </c>
      <c r="P2700" s="190" t="s">
        <v>657</v>
      </c>
      <c r="Q2700" s="375"/>
    </row>
    <row r="2701" spans="1:17" ht="51">
      <c r="A2701" s="265" t="s">
        <v>553</v>
      </c>
      <c r="B2701" s="190"/>
      <c r="C2701" s="266" t="s">
        <v>605</v>
      </c>
      <c r="D2701" s="267">
        <v>43980</v>
      </c>
      <c r="E2701" s="237" t="s">
        <v>6466</v>
      </c>
      <c r="F2701" s="237" t="s">
        <v>3</v>
      </c>
      <c r="G2701" s="237">
        <v>1840818</v>
      </c>
      <c r="H2701" s="190"/>
      <c r="I2701" s="248" t="s">
        <v>6874</v>
      </c>
      <c r="J2701" s="190"/>
      <c r="K2701" s="190"/>
      <c r="L2701" s="190"/>
      <c r="M2701" s="190"/>
      <c r="N2701" s="268">
        <v>0</v>
      </c>
      <c r="O2701" s="268">
        <v>800</v>
      </c>
      <c r="P2701" s="190" t="s">
        <v>657</v>
      </c>
      <c r="Q2701" s="375"/>
    </row>
    <row r="2702" spans="1:17" ht="51">
      <c r="A2702" s="265">
        <v>20</v>
      </c>
      <c r="B2702" s="190"/>
      <c r="C2702" s="266" t="s">
        <v>44</v>
      </c>
      <c r="D2702" s="267">
        <v>43980</v>
      </c>
      <c r="E2702" s="237" t="s">
        <v>6467</v>
      </c>
      <c r="F2702" s="237" t="s">
        <v>3</v>
      </c>
      <c r="G2702" s="237">
        <v>1840819</v>
      </c>
      <c r="H2702" s="190"/>
      <c r="I2702" s="248" t="s">
        <v>6875</v>
      </c>
      <c r="J2702" s="190"/>
      <c r="K2702" s="190"/>
      <c r="L2702" s="190"/>
      <c r="M2702" s="190"/>
      <c r="N2702" s="268">
        <v>0</v>
      </c>
      <c r="O2702" s="268">
        <v>37.1</v>
      </c>
      <c r="P2702" s="190" t="s">
        <v>657</v>
      </c>
      <c r="Q2702" s="375"/>
    </row>
    <row r="2703" spans="1:17" ht="51">
      <c r="A2703" s="265">
        <v>20</v>
      </c>
      <c r="B2703" s="190"/>
      <c r="C2703" s="266" t="s">
        <v>44</v>
      </c>
      <c r="D2703" s="267">
        <v>43980</v>
      </c>
      <c r="E2703" s="237" t="s">
        <v>6468</v>
      </c>
      <c r="F2703" s="237" t="s">
        <v>3</v>
      </c>
      <c r="G2703" s="237">
        <v>1840849</v>
      </c>
      <c r="H2703" s="190"/>
      <c r="I2703" s="248" t="s">
        <v>6876</v>
      </c>
      <c r="J2703" s="190"/>
      <c r="K2703" s="190"/>
      <c r="L2703" s="190"/>
      <c r="M2703" s="190"/>
      <c r="N2703" s="268">
        <v>0</v>
      </c>
      <c r="O2703" s="268">
        <v>45</v>
      </c>
      <c r="P2703" s="190" t="s">
        <v>657</v>
      </c>
      <c r="Q2703" s="375"/>
    </row>
    <row r="2704" spans="1:17" ht="51">
      <c r="A2704" s="265">
        <v>20</v>
      </c>
      <c r="B2704" s="190"/>
      <c r="C2704" s="266" t="s">
        <v>44</v>
      </c>
      <c r="D2704" s="267">
        <v>43980</v>
      </c>
      <c r="E2704" s="237" t="s">
        <v>6469</v>
      </c>
      <c r="F2704" s="237" t="s">
        <v>3</v>
      </c>
      <c r="G2704" s="237">
        <v>1840851</v>
      </c>
      <c r="H2704" s="190"/>
      <c r="I2704" s="248" t="s">
        <v>6877</v>
      </c>
      <c r="J2704" s="190"/>
      <c r="K2704" s="190"/>
      <c r="L2704" s="190"/>
      <c r="M2704" s="190"/>
      <c r="N2704" s="268">
        <v>0</v>
      </c>
      <c r="O2704" s="268">
        <v>440</v>
      </c>
      <c r="P2704" s="190" t="s">
        <v>657</v>
      </c>
      <c r="Q2704" s="375"/>
    </row>
    <row r="2705" spans="1:17" ht="51">
      <c r="A2705" s="265">
        <v>20</v>
      </c>
      <c r="B2705" s="190"/>
      <c r="C2705" s="266" t="s">
        <v>44</v>
      </c>
      <c r="D2705" s="267">
        <v>43980</v>
      </c>
      <c r="E2705" s="237" t="s">
        <v>6470</v>
      </c>
      <c r="F2705" s="237" t="s">
        <v>3</v>
      </c>
      <c r="G2705" s="237">
        <v>1840852</v>
      </c>
      <c r="H2705" s="190"/>
      <c r="I2705" s="248" t="s">
        <v>6878</v>
      </c>
      <c r="J2705" s="190"/>
      <c r="K2705" s="190"/>
      <c r="L2705" s="190"/>
      <c r="M2705" s="190"/>
      <c r="N2705" s="268">
        <v>0</v>
      </c>
      <c r="O2705" s="268">
        <v>15</v>
      </c>
      <c r="P2705" s="190" t="s">
        <v>657</v>
      </c>
      <c r="Q2705" s="375"/>
    </row>
    <row r="2706" spans="1:17" ht="51">
      <c r="A2706" s="265">
        <v>580</v>
      </c>
      <c r="B2706" s="190"/>
      <c r="C2706" s="266" t="s">
        <v>178</v>
      </c>
      <c r="D2706" s="267">
        <v>43980</v>
      </c>
      <c r="E2706" s="237" t="s">
        <v>6471</v>
      </c>
      <c r="F2706" s="237" t="s">
        <v>3</v>
      </c>
      <c r="G2706" s="237">
        <v>1840857</v>
      </c>
      <c r="H2706" s="190"/>
      <c r="I2706" s="248" t="s">
        <v>6879</v>
      </c>
      <c r="J2706" s="190"/>
      <c r="K2706" s="190"/>
      <c r="L2706" s="190"/>
      <c r="M2706" s="190"/>
      <c r="N2706" s="268">
        <v>0</v>
      </c>
      <c r="O2706" s="268">
        <v>1500</v>
      </c>
      <c r="P2706" s="190" t="s">
        <v>657</v>
      </c>
      <c r="Q2706" s="375"/>
    </row>
    <row r="2707" spans="1:17" ht="51">
      <c r="A2707" s="265">
        <v>15</v>
      </c>
      <c r="B2707" s="190"/>
      <c r="C2707" s="266" t="s">
        <v>42</v>
      </c>
      <c r="D2707" s="267">
        <v>43980</v>
      </c>
      <c r="E2707" s="237" t="s">
        <v>6472</v>
      </c>
      <c r="F2707" s="237" t="s">
        <v>3</v>
      </c>
      <c r="G2707" s="237">
        <v>1840859</v>
      </c>
      <c r="H2707" s="190"/>
      <c r="I2707" s="248" t="s">
        <v>4009</v>
      </c>
      <c r="J2707" s="190"/>
      <c r="K2707" s="190"/>
      <c r="L2707" s="190"/>
      <c r="M2707" s="190"/>
      <c r="N2707" s="268">
        <v>0</v>
      </c>
      <c r="O2707" s="268">
        <v>900.4</v>
      </c>
      <c r="P2707" s="190" t="s">
        <v>657</v>
      </c>
      <c r="Q2707" s="375"/>
    </row>
    <row r="2708" spans="1:17" ht="51">
      <c r="A2708" s="265" t="s">
        <v>562</v>
      </c>
      <c r="B2708" s="190"/>
      <c r="C2708" s="266" t="s">
        <v>604</v>
      </c>
      <c r="D2708" s="267">
        <v>43980</v>
      </c>
      <c r="E2708" s="237" t="s">
        <v>6473</v>
      </c>
      <c r="F2708" s="237" t="s">
        <v>3</v>
      </c>
      <c r="G2708" s="237">
        <v>1840860</v>
      </c>
      <c r="H2708" s="190"/>
      <c r="I2708" s="248" t="s">
        <v>3752</v>
      </c>
      <c r="J2708" s="190"/>
      <c r="K2708" s="190"/>
      <c r="L2708" s="190"/>
      <c r="M2708" s="190"/>
      <c r="N2708" s="268">
        <v>0</v>
      </c>
      <c r="O2708" s="268">
        <v>812.75</v>
      </c>
      <c r="P2708" s="190" t="s">
        <v>657</v>
      </c>
      <c r="Q2708" s="375"/>
    </row>
    <row r="2709" spans="1:17" ht="51">
      <c r="A2709" s="265">
        <v>15</v>
      </c>
      <c r="B2709" s="190"/>
      <c r="C2709" s="266" t="s">
        <v>42</v>
      </c>
      <c r="D2709" s="267">
        <v>43980</v>
      </c>
      <c r="E2709" s="237" t="s">
        <v>6474</v>
      </c>
      <c r="F2709" s="237" t="s">
        <v>3</v>
      </c>
      <c r="G2709" s="237">
        <v>1840861</v>
      </c>
      <c r="H2709" s="190"/>
      <c r="I2709" s="248" t="s">
        <v>3753</v>
      </c>
      <c r="J2709" s="190"/>
      <c r="K2709" s="190"/>
      <c r="L2709" s="190"/>
      <c r="M2709" s="190"/>
      <c r="N2709" s="268">
        <v>0</v>
      </c>
      <c r="O2709" s="268">
        <v>600.20000000000005</v>
      </c>
      <c r="P2709" s="190" t="s">
        <v>657</v>
      </c>
      <c r="Q2709" s="375"/>
    </row>
    <row r="2710" spans="1:17" ht="51">
      <c r="A2710" s="265">
        <v>15</v>
      </c>
      <c r="B2710" s="190"/>
      <c r="C2710" s="266" t="s">
        <v>42</v>
      </c>
      <c r="D2710" s="267">
        <v>43980</v>
      </c>
      <c r="E2710" s="237" t="s">
        <v>6475</v>
      </c>
      <c r="F2710" s="237" t="s">
        <v>3</v>
      </c>
      <c r="G2710" s="237">
        <v>1840862</v>
      </c>
      <c r="H2710" s="190"/>
      <c r="I2710" s="248" t="s">
        <v>3754</v>
      </c>
      <c r="J2710" s="190"/>
      <c r="K2710" s="190"/>
      <c r="L2710" s="190"/>
      <c r="M2710" s="190"/>
      <c r="N2710" s="268">
        <v>0</v>
      </c>
      <c r="O2710" s="268">
        <v>850</v>
      </c>
      <c r="P2710" s="190" t="s">
        <v>657</v>
      </c>
      <c r="Q2710" s="375"/>
    </row>
    <row r="2711" spans="1:17" ht="38.25">
      <c r="A2711" s="265" t="s">
        <v>562</v>
      </c>
      <c r="B2711" s="190"/>
      <c r="C2711" s="266" t="s">
        <v>604</v>
      </c>
      <c r="D2711" s="267">
        <v>43980</v>
      </c>
      <c r="E2711" s="237" t="s">
        <v>6476</v>
      </c>
      <c r="F2711" s="237" t="s">
        <v>3</v>
      </c>
      <c r="G2711" s="237">
        <v>1840863</v>
      </c>
      <c r="H2711" s="190"/>
      <c r="I2711" s="248" t="s">
        <v>3755</v>
      </c>
      <c r="J2711" s="190"/>
      <c r="K2711" s="190"/>
      <c r="L2711" s="190"/>
      <c r="M2711" s="190"/>
      <c r="N2711" s="268">
        <v>0</v>
      </c>
      <c r="O2711" s="268">
        <v>400</v>
      </c>
      <c r="P2711" s="190" t="s">
        <v>657</v>
      </c>
      <c r="Q2711" s="375"/>
    </row>
    <row r="2712" spans="1:17" ht="51">
      <c r="A2712" s="265">
        <v>15</v>
      </c>
      <c r="B2712" s="190"/>
      <c r="C2712" s="266" t="s">
        <v>42</v>
      </c>
      <c r="D2712" s="267">
        <v>43980</v>
      </c>
      <c r="E2712" s="237" t="s">
        <v>6477</v>
      </c>
      <c r="F2712" s="237" t="s">
        <v>3</v>
      </c>
      <c r="G2712" s="237">
        <v>1840864</v>
      </c>
      <c r="H2712" s="190"/>
      <c r="I2712" s="248" t="s">
        <v>3756</v>
      </c>
      <c r="J2712" s="190"/>
      <c r="K2712" s="190"/>
      <c r="L2712" s="190"/>
      <c r="M2712" s="190"/>
      <c r="N2712" s="268">
        <v>0</v>
      </c>
      <c r="O2712" s="268">
        <v>1000</v>
      </c>
      <c r="P2712" s="190" t="s">
        <v>657</v>
      </c>
      <c r="Q2712" s="375"/>
    </row>
    <row r="2713" spans="1:17" ht="38.25">
      <c r="A2713" s="265" t="s">
        <v>562</v>
      </c>
      <c r="B2713" s="190"/>
      <c r="C2713" s="266" t="s">
        <v>604</v>
      </c>
      <c r="D2713" s="267">
        <v>43980</v>
      </c>
      <c r="E2713" s="237" t="s">
        <v>6478</v>
      </c>
      <c r="F2713" s="237" t="s">
        <v>3</v>
      </c>
      <c r="G2713" s="237">
        <v>1840865</v>
      </c>
      <c r="H2713" s="190"/>
      <c r="I2713" s="248" t="s">
        <v>3757</v>
      </c>
      <c r="J2713" s="190"/>
      <c r="K2713" s="190"/>
      <c r="L2713" s="190"/>
      <c r="M2713" s="190"/>
      <c r="N2713" s="268">
        <v>0</v>
      </c>
      <c r="O2713" s="268">
        <v>1000</v>
      </c>
      <c r="P2713" s="190" t="s">
        <v>657</v>
      </c>
      <c r="Q2713" s="375"/>
    </row>
    <row r="2714" spans="1:17" ht="51">
      <c r="A2714" s="265">
        <v>15</v>
      </c>
      <c r="B2714" s="190"/>
      <c r="C2714" s="266" t="s">
        <v>42</v>
      </c>
      <c r="D2714" s="267">
        <v>43980</v>
      </c>
      <c r="E2714" s="237" t="s">
        <v>6479</v>
      </c>
      <c r="F2714" s="237" t="s">
        <v>3</v>
      </c>
      <c r="G2714" s="237">
        <v>1840866</v>
      </c>
      <c r="H2714" s="190"/>
      <c r="I2714" s="248" t="s">
        <v>3758</v>
      </c>
      <c r="J2714" s="190"/>
      <c r="K2714" s="190"/>
      <c r="L2714" s="190"/>
      <c r="M2714" s="190"/>
      <c r="N2714" s="268">
        <v>0</v>
      </c>
      <c r="O2714" s="268">
        <v>700.3</v>
      </c>
      <c r="P2714" s="190" t="s">
        <v>657</v>
      </c>
      <c r="Q2714" s="375"/>
    </row>
    <row r="2715" spans="1:17" ht="51">
      <c r="A2715" s="265">
        <v>15</v>
      </c>
      <c r="B2715" s="190"/>
      <c r="C2715" s="266" t="s">
        <v>42</v>
      </c>
      <c r="D2715" s="267">
        <v>43980</v>
      </c>
      <c r="E2715" s="237" t="s">
        <v>6480</v>
      </c>
      <c r="F2715" s="237" t="s">
        <v>3</v>
      </c>
      <c r="G2715" s="237">
        <v>1840867</v>
      </c>
      <c r="H2715" s="190"/>
      <c r="I2715" s="248" t="s">
        <v>4010</v>
      </c>
      <c r="J2715" s="190"/>
      <c r="K2715" s="190"/>
      <c r="L2715" s="190"/>
      <c r="M2715" s="190"/>
      <c r="N2715" s="268">
        <v>0</v>
      </c>
      <c r="O2715" s="268">
        <v>1012.1</v>
      </c>
      <c r="P2715" s="190" t="s">
        <v>657</v>
      </c>
      <c r="Q2715" s="375"/>
    </row>
    <row r="2716" spans="1:17" ht="51">
      <c r="A2716" s="265">
        <v>15</v>
      </c>
      <c r="B2716" s="190"/>
      <c r="C2716" s="266" t="s">
        <v>42</v>
      </c>
      <c r="D2716" s="267">
        <v>43980</v>
      </c>
      <c r="E2716" s="237" t="s">
        <v>6481</v>
      </c>
      <c r="F2716" s="237" t="s">
        <v>3</v>
      </c>
      <c r="G2716" s="237">
        <v>1840868</v>
      </c>
      <c r="H2716" s="190"/>
      <c r="I2716" s="248" t="s">
        <v>3750</v>
      </c>
      <c r="J2716" s="190"/>
      <c r="K2716" s="190"/>
      <c r="L2716" s="190"/>
      <c r="M2716" s="190"/>
      <c r="N2716" s="268">
        <v>0</v>
      </c>
      <c r="O2716" s="268">
        <v>1125.4000000000001</v>
      </c>
      <c r="P2716" s="190" t="s">
        <v>657</v>
      </c>
      <c r="Q2716" s="375"/>
    </row>
    <row r="2717" spans="1:17" ht="51">
      <c r="A2717" s="265">
        <v>15</v>
      </c>
      <c r="B2717" s="190"/>
      <c r="C2717" s="266" t="s">
        <v>42</v>
      </c>
      <c r="D2717" s="267">
        <v>43980</v>
      </c>
      <c r="E2717" s="237" t="s">
        <v>6482</v>
      </c>
      <c r="F2717" s="237" t="s">
        <v>3</v>
      </c>
      <c r="G2717" s="237">
        <v>1840869</v>
      </c>
      <c r="H2717" s="190"/>
      <c r="I2717" s="248" t="s">
        <v>4011</v>
      </c>
      <c r="J2717" s="190"/>
      <c r="K2717" s="190"/>
      <c r="L2717" s="190"/>
      <c r="M2717" s="190"/>
      <c r="N2717" s="268">
        <v>0</v>
      </c>
      <c r="O2717" s="268">
        <v>612.5</v>
      </c>
      <c r="P2717" s="190" t="s">
        <v>657</v>
      </c>
      <c r="Q2717" s="375"/>
    </row>
    <row r="2718" spans="1:17" ht="51">
      <c r="A2718" s="265">
        <v>15</v>
      </c>
      <c r="B2718" s="190"/>
      <c r="C2718" s="266" t="s">
        <v>42</v>
      </c>
      <c r="D2718" s="267">
        <v>43980</v>
      </c>
      <c r="E2718" s="237" t="s">
        <v>6483</v>
      </c>
      <c r="F2718" s="237" t="s">
        <v>3</v>
      </c>
      <c r="G2718" s="237">
        <v>1840870</v>
      </c>
      <c r="H2718" s="190"/>
      <c r="I2718" s="248" t="s">
        <v>3751</v>
      </c>
      <c r="J2718" s="190"/>
      <c r="K2718" s="190"/>
      <c r="L2718" s="190"/>
      <c r="M2718" s="190"/>
      <c r="N2718" s="268">
        <v>0</v>
      </c>
      <c r="O2718" s="268">
        <v>935</v>
      </c>
      <c r="P2718" s="190" t="s">
        <v>657</v>
      </c>
      <c r="Q2718" s="375"/>
    </row>
    <row r="2719" spans="1:17" ht="51">
      <c r="A2719" s="265">
        <v>15</v>
      </c>
      <c r="B2719" s="190"/>
      <c r="C2719" s="266" t="s">
        <v>42</v>
      </c>
      <c r="D2719" s="267">
        <v>43980</v>
      </c>
      <c r="E2719" s="237" t="s">
        <v>6484</v>
      </c>
      <c r="F2719" s="237" t="s">
        <v>3</v>
      </c>
      <c r="G2719" s="237">
        <v>1840874</v>
      </c>
      <c r="H2719" s="190"/>
      <c r="I2719" s="248" t="s">
        <v>4009</v>
      </c>
      <c r="J2719" s="190"/>
      <c r="K2719" s="190"/>
      <c r="L2719" s="190"/>
      <c r="M2719" s="190"/>
      <c r="N2719" s="268">
        <v>0</v>
      </c>
      <c r="O2719" s="268">
        <v>900.4</v>
      </c>
      <c r="P2719" s="190" t="s">
        <v>657</v>
      </c>
      <c r="Q2719" s="375"/>
    </row>
    <row r="2720" spans="1:17" ht="51">
      <c r="A2720" s="265" t="s">
        <v>562</v>
      </c>
      <c r="B2720" s="190"/>
      <c r="C2720" s="266" t="s">
        <v>604</v>
      </c>
      <c r="D2720" s="267">
        <v>43980</v>
      </c>
      <c r="E2720" s="237" t="s">
        <v>6485</v>
      </c>
      <c r="F2720" s="237" t="s">
        <v>3</v>
      </c>
      <c r="G2720" s="237">
        <v>1840878</v>
      </c>
      <c r="H2720" s="190"/>
      <c r="I2720" s="248" t="s">
        <v>3752</v>
      </c>
      <c r="J2720" s="190"/>
      <c r="K2720" s="190"/>
      <c r="L2720" s="190"/>
      <c r="M2720" s="190"/>
      <c r="N2720" s="268">
        <v>0</v>
      </c>
      <c r="O2720" s="268">
        <v>812.75</v>
      </c>
      <c r="P2720" s="190" t="s">
        <v>657</v>
      </c>
      <c r="Q2720" s="375"/>
    </row>
    <row r="2721" spans="1:17" ht="51">
      <c r="A2721" s="265">
        <v>15</v>
      </c>
      <c r="B2721" s="190"/>
      <c r="C2721" s="266" t="s">
        <v>42</v>
      </c>
      <c r="D2721" s="267">
        <v>43980</v>
      </c>
      <c r="E2721" s="237" t="s">
        <v>6486</v>
      </c>
      <c r="F2721" s="237" t="s">
        <v>3</v>
      </c>
      <c r="G2721" s="237">
        <v>1840879</v>
      </c>
      <c r="H2721" s="190"/>
      <c r="I2721" s="248" t="s">
        <v>3753</v>
      </c>
      <c r="J2721" s="190"/>
      <c r="K2721" s="190"/>
      <c r="L2721" s="190"/>
      <c r="M2721" s="190"/>
      <c r="N2721" s="268">
        <v>0</v>
      </c>
      <c r="O2721" s="268">
        <v>600.20000000000005</v>
      </c>
      <c r="P2721" s="190" t="s">
        <v>657</v>
      </c>
      <c r="Q2721" s="375"/>
    </row>
    <row r="2722" spans="1:17" ht="38.25">
      <c r="A2722" s="265" t="s">
        <v>562</v>
      </c>
      <c r="B2722" s="190"/>
      <c r="C2722" s="266" t="s">
        <v>604</v>
      </c>
      <c r="D2722" s="267">
        <v>43980</v>
      </c>
      <c r="E2722" s="237" t="s">
        <v>6487</v>
      </c>
      <c r="F2722" s="237" t="s">
        <v>3</v>
      </c>
      <c r="G2722" s="237">
        <v>1840880</v>
      </c>
      <c r="H2722" s="190"/>
      <c r="I2722" s="248" t="s">
        <v>3755</v>
      </c>
      <c r="J2722" s="190"/>
      <c r="K2722" s="190"/>
      <c r="L2722" s="190"/>
      <c r="M2722" s="190"/>
      <c r="N2722" s="268">
        <v>0</v>
      </c>
      <c r="O2722" s="268">
        <v>400</v>
      </c>
      <c r="P2722" s="190" t="s">
        <v>657</v>
      </c>
      <c r="Q2722" s="375"/>
    </row>
    <row r="2723" spans="1:17" ht="51">
      <c r="A2723" s="265">
        <v>15</v>
      </c>
      <c r="B2723" s="190"/>
      <c r="C2723" s="266" t="s">
        <v>42</v>
      </c>
      <c r="D2723" s="267">
        <v>43980</v>
      </c>
      <c r="E2723" s="237" t="s">
        <v>6488</v>
      </c>
      <c r="F2723" s="237" t="s">
        <v>3</v>
      </c>
      <c r="G2723" s="237">
        <v>1840881</v>
      </c>
      <c r="H2723" s="190"/>
      <c r="I2723" s="248" t="s">
        <v>3758</v>
      </c>
      <c r="J2723" s="190"/>
      <c r="K2723" s="190"/>
      <c r="L2723" s="190"/>
      <c r="M2723" s="190"/>
      <c r="N2723" s="268">
        <v>0</v>
      </c>
      <c r="O2723" s="268">
        <v>700.3</v>
      </c>
      <c r="P2723" s="190" t="s">
        <v>657</v>
      </c>
      <c r="Q2723" s="375"/>
    </row>
    <row r="2724" spans="1:17" ht="51">
      <c r="A2724" s="265">
        <v>15</v>
      </c>
      <c r="B2724" s="190"/>
      <c r="C2724" s="266" t="s">
        <v>42</v>
      </c>
      <c r="D2724" s="267">
        <v>43980</v>
      </c>
      <c r="E2724" s="237" t="s">
        <v>6489</v>
      </c>
      <c r="F2724" s="237" t="s">
        <v>3</v>
      </c>
      <c r="G2724" s="237">
        <v>1840882</v>
      </c>
      <c r="H2724" s="190"/>
      <c r="I2724" s="248" t="s">
        <v>4010</v>
      </c>
      <c r="J2724" s="190"/>
      <c r="K2724" s="190"/>
      <c r="L2724" s="190"/>
      <c r="M2724" s="190"/>
      <c r="N2724" s="268">
        <v>0</v>
      </c>
      <c r="O2724" s="268">
        <v>1012.1</v>
      </c>
      <c r="P2724" s="190" t="s">
        <v>657</v>
      </c>
      <c r="Q2724" s="375"/>
    </row>
    <row r="2725" spans="1:17" ht="51">
      <c r="A2725" s="265">
        <v>15</v>
      </c>
      <c r="B2725" s="190"/>
      <c r="C2725" s="266" t="s">
        <v>42</v>
      </c>
      <c r="D2725" s="267">
        <v>43980</v>
      </c>
      <c r="E2725" s="237" t="s">
        <v>6490</v>
      </c>
      <c r="F2725" s="237" t="s">
        <v>3</v>
      </c>
      <c r="G2725" s="237">
        <v>1840883</v>
      </c>
      <c r="H2725" s="190"/>
      <c r="I2725" s="248" t="s">
        <v>3750</v>
      </c>
      <c r="J2725" s="190"/>
      <c r="K2725" s="190"/>
      <c r="L2725" s="190"/>
      <c r="M2725" s="190"/>
      <c r="N2725" s="268">
        <v>0</v>
      </c>
      <c r="O2725" s="268">
        <v>1125.4000000000001</v>
      </c>
      <c r="P2725" s="190" t="s">
        <v>657</v>
      </c>
      <c r="Q2725" s="375"/>
    </row>
    <row r="2726" spans="1:17" ht="51">
      <c r="A2726" s="265">
        <v>15</v>
      </c>
      <c r="B2726" s="190"/>
      <c r="C2726" s="266" t="s">
        <v>42</v>
      </c>
      <c r="D2726" s="267">
        <v>43980</v>
      </c>
      <c r="E2726" s="237" t="s">
        <v>6491</v>
      </c>
      <c r="F2726" s="237" t="s">
        <v>3</v>
      </c>
      <c r="G2726" s="237">
        <v>1840884</v>
      </c>
      <c r="H2726" s="190"/>
      <c r="I2726" s="248" t="s">
        <v>4011</v>
      </c>
      <c r="J2726" s="190"/>
      <c r="K2726" s="190"/>
      <c r="L2726" s="190"/>
      <c r="M2726" s="190"/>
      <c r="N2726" s="268">
        <v>0</v>
      </c>
      <c r="O2726" s="268">
        <v>612.5</v>
      </c>
      <c r="P2726" s="190" t="s">
        <v>657</v>
      </c>
      <c r="Q2726" s="375"/>
    </row>
    <row r="2727" spans="1:17" ht="51">
      <c r="A2727" s="265">
        <v>15</v>
      </c>
      <c r="B2727" s="190"/>
      <c r="C2727" s="266" t="s">
        <v>42</v>
      </c>
      <c r="D2727" s="267">
        <v>43980</v>
      </c>
      <c r="E2727" s="237" t="s">
        <v>6492</v>
      </c>
      <c r="F2727" s="237" t="s">
        <v>3</v>
      </c>
      <c r="G2727" s="237">
        <v>1840885</v>
      </c>
      <c r="H2727" s="190"/>
      <c r="I2727" s="248" t="s">
        <v>3751</v>
      </c>
      <c r="J2727" s="190"/>
      <c r="K2727" s="190"/>
      <c r="L2727" s="190"/>
      <c r="M2727" s="190"/>
      <c r="N2727" s="268">
        <v>0</v>
      </c>
      <c r="O2727" s="268">
        <v>935</v>
      </c>
      <c r="P2727" s="190" t="s">
        <v>657</v>
      </c>
      <c r="Q2727" s="375"/>
    </row>
    <row r="2728" spans="1:17" ht="51">
      <c r="A2728" s="265" t="s">
        <v>556</v>
      </c>
      <c r="B2728" s="190"/>
      <c r="C2728" s="266" t="s">
        <v>714</v>
      </c>
      <c r="D2728" s="267">
        <v>43955</v>
      </c>
      <c r="E2728" s="237" t="s">
        <v>6493</v>
      </c>
      <c r="F2728" s="237" t="s">
        <v>617</v>
      </c>
      <c r="G2728" s="237">
        <v>1410962</v>
      </c>
      <c r="H2728" s="190"/>
      <c r="I2728" s="248" t="s">
        <v>6880</v>
      </c>
      <c r="J2728" s="190"/>
      <c r="K2728" s="190"/>
      <c r="L2728" s="190"/>
      <c r="M2728" s="190"/>
      <c r="N2728" s="268">
        <v>0</v>
      </c>
      <c r="O2728" s="268">
        <v>3738131.37</v>
      </c>
      <c r="P2728" s="190" t="s">
        <v>657</v>
      </c>
      <c r="Q2728" s="375"/>
    </row>
    <row r="2729" spans="1:17" ht="63.75">
      <c r="A2729" s="265">
        <v>513</v>
      </c>
      <c r="B2729" s="190"/>
      <c r="C2729" s="266" t="s">
        <v>169</v>
      </c>
      <c r="D2729" s="267">
        <v>43955</v>
      </c>
      <c r="E2729" s="237" t="s">
        <v>6494</v>
      </c>
      <c r="F2729" s="237" t="s">
        <v>15</v>
      </c>
      <c r="G2729" s="237">
        <v>1312606</v>
      </c>
      <c r="H2729" s="190"/>
      <c r="I2729" s="248" t="s">
        <v>6881</v>
      </c>
      <c r="J2729" s="190"/>
      <c r="K2729" s="190"/>
      <c r="L2729" s="190"/>
      <c r="M2729" s="190"/>
      <c r="N2729" s="268">
        <v>50</v>
      </c>
      <c r="O2729" s="268">
        <v>0</v>
      </c>
      <c r="P2729" s="190" t="s">
        <v>657</v>
      </c>
      <c r="Q2729" s="375"/>
    </row>
    <row r="2730" spans="1:17" ht="63.75">
      <c r="A2730" s="265">
        <v>513</v>
      </c>
      <c r="B2730" s="190"/>
      <c r="C2730" s="266" t="s">
        <v>169</v>
      </c>
      <c r="D2730" s="267">
        <v>43955</v>
      </c>
      <c r="E2730" s="237" t="s">
        <v>6495</v>
      </c>
      <c r="F2730" s="237" t="s">
        <v>15</v>
      </c>
      <c r="G2730" s="237">
        <v>1312609</v>
      </c>
      <c r="H2730" s="190"/>
      <c r="I2730" s="248" t="s">
        <v>6882</v>
      </c>
      <c r="J2730" s="190"/>
      <c r="K2730" s="190"/>
      <c r="L2730" s="190"/>
      <c r="M2730" s="190"/>
      <c r="N2730" s="268">
        <v>50</v>
      </c>
      <c r="O2730" s="268">
        <v>0</v>
      </c>
      <c r="P2730" s="190" t="s">
        <v>657</v>
      </c>
      <c r="Q2730" s="375"/>
    </row>
    <row r="2731" spans="1:17" ht="63.75">
      <c r="A2731" s="265">
        <v>513</v>
      </c>
      <c r="B2731" s="190"/>
      <c r="C2731" s="266" t="s">
        <v>169</v>
      </c>
      <c r="D2731" s="267">
        <v>43955</v>
      </c>
      <c r="E2731" s="237" t="s">
        <v>6496</v>
      </c>
      <c r="F2731" s="237" t="s">
        <v>15</v>
      </c>
      <c r="G2731" s="237">
        <v>1312616</v>
      </c>
      <c r="H2731" s="190"/>
      <c r="I2731" s="248" t="s">
        <v>6883</v>
      </c>
      <c r="J2731" s="190"/>
      <c r="K2731" s="190"/>
      <c r="L2731" s="190"/>
      <c r="M2731" s="190"/>
      <c r="N2731" s="268">
        <v>50</v>
      </c>
      <c r="O2731" s="268">
        <v>0</v>
      </c>
      <c r="P2731" s="190" t="s">
        <v>657</v>
      </c>
      <c r="Q2731" s="375"/>
    </row>
    <row r="2732" spans="1:17" ht="76.5">
      <c r="A2732" s="265">
        <v>513</v>
      </c>
      <c r="B2732" s="190"/>
      <c r="C2732" s="266" t="s">
        <v>169</v>
      </c>
      <c r="D2732" s="267">
        <v>43955</v>
      </c>
      <c r="E2732" s="237" t="s">
        <v>6497</v>
      </c>
      <c r="F2732" s="237" t="s">
        <v>15</v>
      </c>
      <c r="G2732" s="237">
        <v>1312694</v>
      </c>
      <c r="H2732" s="190"/>
      <c r="I2732" s="248" t="s">
        <v>6884</v>
      </c>
      <c r="J2732" s="190"/>
      <c r="K2732" s="190"/>
      <c r="L2732" s="190"/>
      <c r="M2732" s="190"/>
      <c r="N2732" s="268">
        <v>50</v>
      </c>
      <c r="O2732" s="268">
        <v>0</v>
      </c>
      <c r="P2732" s="190" t="s">
        <v>657</v>
      </c>
      <c r="Q2732" s="375"/>
    </row>
    <row r="2733" spans="1:17" ht="63.75">
      <c r="A2733" s="265">
        <v>117</v>
      </c>
      <c r="B2733" s="190"/>
      <c r="C2733" s="266" t="s">
        <v>61</v>
      </c>
      <c r="D2733" s="267">
        <v>43955</v>
      </c>
      <c r="E2733" s="237" t="s">
        <v>6500</v>
      </c>
      <c r="F2733" s="237" t="s">
        <v>11</v>
      </c>
      <c r="G2733" s="237">
        <v>982864</v>
      </c>
      <c r="H2733" s="190"/>
      <c r="I2733" s="248" t="s">
        <v>6887</v>
      </c>
      <c r="J2733" s="190"/>
      <c r="K2733" s="190"/>
      <c r="L2733" s="190"/>
      <c r="M2733" s="190"/>
      <c r="N2733" s="268">
        <v>50</v>
      </c>
      <c r="O2733" s="268">
        <v>0</v>
      </c>
      <c r="P2733" s="190" t="s">
        <v>657</v>
      </c>
      <c r="Q2733" s="375"/>
    </row>
    <row r="2734" spans="1:17" ht="63.75">
      <c r="A2734" s="265">
        <v>287</v>
      </c>
      <c r="B2734" s="190"/>
      <c r="C2734" s="266" t="s">
        <v>125</v>
      </c>
      <c r="D2734" s="267">
        <v>43955</v>
      </c>
      <c r="E2734" s="237" t="s">
        <v>6501</v>
      </c>
      <c r="F2734" s="237" t="s">
        <v>11</v>
      </c>
      <c r="G2734" s="237">
        <v>982880</v>
      </c>
      <c r="H2734" s="190"/>
      <c r="I2734" s="248" t="s">
        <v>6888</v>
      </c>
      <c r="J2734" s="190"/>
      <c r="K2734" s="190"/>
      <c r="L2734" s="190"/>
      <c r="M2734" s="190"/>
      <c r="N2734" s="268">
        <v>50</v>
      </c>
      <c r="O2734" s="268">
        <v>0</v>
      </c>
      <c r="P2734" s="190" t="s">
        <v>657</v>
      </c>
      <c r="Q2734" s="375"/>
    </row>
    <row r="2735" spans="1:17" ht="51">
      <c r="A2735" s="265">
        <v>117</v>
      </c>
      <c r="B2735" s="190"/>
      <c r="C2735" s="266" t="s">
        <v>61</v>
      </c>
      <c r="D2735" s="267">
        <v>43956</v>
      </c>
      <c r="E2735" s="237" t="s">
        <v>6502</v>
      </c>
      <c r="F2735" s="237" t="s">
        <v>11</v>
      </c>
      <c r="G2735" s="237">
        <v>982914</v>
      </c>
      <c r="H2735" s="190"/>
      <c r="I2735" s="248" t="s">
        <v>6889</v>
      </c>
      <c r="J2735" s="190"/>
      <c r="K2735" s="190"/>
      <c r="L2735" s="190"/>
      <c r="M2735" s="190"/>
      <c r="N2735" s="268">
        <v>50</v>
      </c>
      <c r="O2735" s="268">
        <v>0</v>
      </c>
      <c r="P2735" s="190" t="s">
        <v>657</v>
      </c>
      <c r="Q2735" s="375"/>
    </row>
    <row r="2736" spans="1:17" ht="51">
      <c r="A2736" s="265">
        <v>117</v>
      </c>
      <c r="B2736" s="190"/>
      <c r="C2736" s="266" t="s">
        <v>61</v>
      </c>
      <c r="D2736" s="267">
        <v>43956</v>
      </c>
      <c r="E2736" s="237" t="s">
        <v>6503</v>
      </c>
      <c r="F2736" s="237" t="s">
        <v>11</v>
      </c>
      <c r="G2736" s="237">
        <v>982921</v>
      </c>
      <c r="H2736" s="190"/>
      <c r="I2736" s="248" t="s">
        <v>6890</v>
      </c>
      <c r="J2736" s="190"/>
      <c r="K2736" s="190"/>
      <c r="L2736" s="190"/>
      <c r="M2736" s="190"/>
      <c r="N2736" s="268">
        <v>50</v>
      </c>
      <c r="O2736" s="268">
        <v>0</v>
      </c>
      <c r="P2736" s="190" t="s">
        <v>657</v>
      </c>
      <c r="Q2736" s="375"/>
    </row>
    <row r="2737" spans="1:17" ht="51">
      <c r="A2737" s="265">
        <v>119</v>
      </c>
      <c r="B2737" s="190"/>
      <c r="C2737" s="266" t="s">
        <v>62</v>
      </c>
      <c r="D2737" s="267">
        <v>43956</v>
      </c>
      <c r="E2737" s="237" t="s">
        <v>6504</v>
      </c>
      <c r="F2737" s="237" t="s">
        <v>11</v>
      </c>
      <c r="G2737" s="237">
        <v>982929</v>
      </c>
      <c r="H2737" s="190"/>
      <c r="I2737" s="248" t="s">
        <v>6891</v>
      </c>
      <c r="J2737" s="190"/>
      <c r="K2737" s="190"/>
      <c r="L2737" s="190"/>
      <c r="M2737" s="190"/>
      <c r="N2737" s="268">
        <v>50</v>
      </c>
      <c r="O2737" s="268">
        <v>0</v>
      </c>
      <c r="P2737" s="190" t="s">
        <v>657</v>
      </c>
      <c r="Q2737" s="375"/>
    </row>
    <row r="2738" spans="1:17" ht="102">
      <c r="A2738" s="265">
        <v>599</v>
      </c>
      <c r="B2738" s="190"/>
      <c r="C2738" s="266" t="s">
        <v>1297</v>
      </c>
      <c r="D2738" s="267">
        <v>43956</v>
      </c>
      <c r="E2738" s="237" t="s">
        <v>6505</v>
      </c>
      <c r="F2738" s="237" t="s">
        <v>618</v>
      </c>
      <c r="G2738" s="237">
        <v>10763</v>
      </c>
      <c r="H2738" s="190"/>
      <c r="I2738" s="248" t="s">
        <v>6892</v>
      </c>
      <c r="J2738" s="190"/>
      <c r="K2738" s="190"/>
      <c r="L2738" s="190"/>
      <c r="M2738" s="190"/>
      <c r="N2738" s="268">
        <v>143.18</v>
      </c>
      <c r="O2738" s="268">
        <v>0</v>
      </c>
      <c r="P2738" s="190" t="s">
        <v>657</v>
      </c>
      <c r="Q2738" s="375"/>
    </row>
    <row r="2739" spans="1:17" ht="63.75">
      <c r="A2739" s="265">
        <v>117</v>
      </c>
      <c r="B2739" s="190"/>
      <c r="C2739" s="266" t="s">
        <v>61</v>
      </c>
      <c r="D2739" s="267">
        <v>43956</v>
      </c>
      <c r="E2739" s="237" t="s">
        <v>6506</v>
      </c>
      <c r="F2739" s="237" t="s">
        <v>11</v>
      </c>
      <c r="G2739" s="237">
        <v>982938</v>
      </c>
      <c r="H2739" s="190"/>
      <c r="I2739" s="248" t="s">
        <v>6893</v>
      </c>
      <c r="J2739" s="190"/>
      <c r="K2739" s="190"/>
      <c r="L2739" s="190"/>
      <c r="M2739" s="190"/>
      <c r="N2739" s="268">
        <v>50</v>
      </c>
      <c r="O2739" s="268">
        <v>0</v>
      </c>
      <c r="P2739" s="190" t="s">
        <v>657</v>
      </c>
      <c r="Q2739" s="375"/>
    </row>
    <row r="2740" spans="1:17" ht="76.5">
      <c r="A2740" s="265">
        <v>66</v>
      </c>
      <c r="B2740" s="190"/>
      <c r="C2740" s="266" t="s">
        <v>52</v>
      </c>
      <c r="D2740" s="267">
        <v>43957</v>
      </c>
      <c r="E2740" s="237" t="s">
        <v>6507</v>
      </c>
      <c r="F2740" s="237" t="s">
        <v>658</v>
      </c>
      <c r="G2740" s="237">
        <v>1405079</v>
      </c>
      <c r="H2740" s="190"/>
      <c r="I2740" s="248" t="s">
        <v>6894</v>
      </c>
      <c r="J2740" s="190"/>
      <c r="K2740" s="190"/>
      <c r="L2740" s="190"/>
      <c r="M2740" s="190"/>
      <c r="N2740" s="268">
        <v>0</v>
      </c>
      <c r="O2740" s="268">
        <v>77416.3</v>
      </c>
      <c r="P2740" s="190" t="s">
        <v>657</v>
      </c>
      <c r="Q2740" s="375"/>
    </row>
    <row r="2741" spans="1:17" ht="76.5">
      <c r="A2741" s="265">
        <v>66</v>
      </c>
      <c r="B2741" s="190"/>
      <c r="C2741" s="266" t="s">
        <v>52</v>
      </c>
      <c r="D2741" s="267">
        <v>43957</v>
      </c>
      <c r="E2741" s="237" t="s">
        <v>6507</v>
      </c>
      <c r="F2741" s="237" t="s">
        <v>658</v>
      </c>
      <c r="G2741" s="237">
        <v>1404874</v>
      </c>
      <c r="H2741" s="190"/>
      <c r="I2741" s="248" t="s">
        <v>6895</v>
      </c>
      <c r="J2741" s="190"/>
      <c r="K2741" s="190"/>
      <c r="L2741" s="190"/>
      <c r="M2741" s="190"/>
      <c r="N2741" s="268">
        <v>0</v>
      </c>
      <c r="O2741" s="268">
        <v>124664.1</v>
      </c>
      <c r="P2741" s="190" t="s">
        <v>657</v>
      </c>
      <c r="Q2741" s="375"/>
    </row>
    <row r="2742" spans="1:17" ht="76.5">
      <c r="A2742" s="265">
        <v>66</v>
      </c>
      <c r="B2742" s="190"/>
      <c r="C2742" s="266" t="s">
        <v>52</v>
      </c>
      <c r="D2742" s="267">
        <v>43957</v>
      </c>
      <c r="E2742" s="237" t="s">
        <v>6507</v>
      </c>
      <c r="F2742" s="237" t="s">
        <v>658</v>
      </c>
      <c r="G2742" s="237">
        <v>1402775</v>
      </c>
      <c r="H2742" s="190"/>
      <c r="I2742" s="248" t="s">
        <v>6896</v>
      </c>
      <c r="J2742" s="190"/>
      <c r="K2742" s="190"/>
      <c r="L2742" s="190"/>
      <c r="M2742" s="190"/>
      <c r="N2742" s="268">
        <v>0</v>
      </c>
      <c r="O2742" s="268">
        <v>28650.400000000001</v>
      </c>
      <c r="P2742" s="190" t="s">
        <v>657</v>
      </c>
      <c r="Q2742" s="375"/>
    </row>
    <row r="2743" spans="1:17" ht="76.5">
      <c r="A2743" s="265">
        <v>66</v>
      </c>
      <c r="B2743" s="190"/>
      <c r="C2743" s="266" t="s">
        <v>52</v>
      </c>
      <c r="D2743" s="267">
        <v>43957</v>
      </c>
      <c r="E2743" s="237" t="s">
        <v>6507</v>
      </c>
      <c r="F2743" s="237" t="s">
        <v>658</v>
      </c>
      <c r="G2743" s="237">
        <v>1405051</v>
      </c>
      <c r="H2743" s="190"/>
      <c r="I2743" s="248" t="s">
        <v>6897</v>
      </c>
      <c r="J2743" s="190"/>
      <c r="K2743" s="190"/>
      <c r="L2743" s="190"/>
      <c r="M2743" s="190"/>
      <c r="N2743" s="268">
        <v>0</v>
      </c>
      <c r="O2743" s="268">
        <v>943979.62</v>
      </c>
      <c r="P2743" s="190" t="s">
        <v>657</v>
      </c>
      <c r="Q2743" s="375"/>
    </row>
    <row r="2744" spans="1:17" ht="76.5">
      <c r="A2744" s="265">
        <v>66</v>
      </c>
      <c r="B2744" s="190"/>
      <c r="C2744" s="266" t="s">
        <v>52</v>
      </c>
      <c r="D2744" s="267">
        <v>43957</v>
      </c>
      <c r="E2744" s="237" t="s">
        <v>6507</v>
      </c>
      <c r="F2744" s="237" t="s">
        <v>658</v>
      </c>
      <c r="G2744" s="237">
        <v>1410934</v>
      </c>
      <c r="H2744" s="190"/>
      <c r="I2744" s="248" t="s">
        <v>6898</v>
      </c>
      <c r="J2744" s="190"/>
      <c r="K2744" s="190"/>
      <c r="L2744" s="190"/>
      <c r="M2744" s="190"/>
      <c r="N2744" s="268">
        <v>0</v>
      </c>
      <c r="O2744" s="268">
        <v>6668.3</v>
      </c>
      <c r="P2744" s="190" t="s">
        <v>657</v>
      </c>
      <c r="Q2744" s="375"/>
    </row>
    <row r="2745" spans="1:17" ht="76.5">
      <c r="A2745" s="265">
        <v>66</v>
      </c>
      <c r="B2745" s="190"/>
      <c r="C2745" s="266" t="s">
        <v>52</v>
      </c>
      <c r="D2745" s="267">
        <v>43957</v>
      </c>
      <c r="E2745" s="237" t="s">
        <v>6507</v>
      </c>
      <c r="F2745" s="237" t="s">
        <v>658</v>
      </c>
      <c r="G2745" s="237">
        <v>1405083</v>
      </c>
      <c r="H2745" s="190"/>
      <c r="I2745" s="248" t="s">
        <v>6899</v>
      </c>
      <c r="J2745" s="190"/>
      <c r="K2745" s="190"/>
      <c r="L2745" s="190"/>
      <c r="M2745" s="190"/>
      <c r="N2745" s="268">
        <v>0</v>
      </c>
      <c r="O2745" s="268">
        <v>8450.7099999999991</v>
      </c>
      <c r="P2745" s="190" t="s">
        <v>657</v>
      </c>
      <c r="Q2745" s="375"/>
    </row>
    <row r="2746" spans="1:17" ht="76.5">
      <c r="A2746" s="265">
        <v>66</v>
      </c>
      <c r="B2746" s="190"/>
      <c r="C2746" s="266" t="s">
        <v>52</v>
      </c>
      <c r="D2746" s="267">
        <v>43957</v>
      </c>
      <c r="E2746" s="237" t="s">
        <v>6507</v>
      </c>
      <c r="F2746" s="237" t="s">
        <v>658</v>
      </c>
      <c r="G2746" s="237">
        <v>1410932</v>
      </c>
      <c r="H2746" s="190"/>
      <c r="I2746" s="248" t="s">
        <v>6900</v>
      </c>
      <c r="J2746" s="190"/>
      <c r="K2746" s="190"/>
      <c r="L2746" s="190"/>
      <c r="M2746" s="190"/>
      <c r="N2746" s="268">
        <v>0</v>
      </c>
      <c r="O2746" s="268">
        <v>26038.11</v>
      </c>
      <c r="P2746" s="190" t="s">
        <v>657</v>
      </c>
      <c r="Q2746" s="375"/>
    </row>
    <row r="2747" spans="1:17" ht="76.5">
      <c r="A2747" s="265">
        <v>66</v>
      </c>
      <c r="B2747" s="190"/>
      <c r="C2747" s="266" t="s">
        <v>52</v>
      </c>
      <c r="D2747" s="267">
        <v>43957</v>
      </c>
      <c r="E2747" s="237" t="s">
        <v>6507</v>
      </c>
      <c r="F2747" s="237" t="s">
        <v>658</v>
      </c>
      <c r="G2747" s="237">
        <v>1410954</v>
      </c>
      <c r="H2747" s="190"/>
      <c r="I2747" s="248" t="s">
        <v>6901</v>
      </c>
      <c r="J2747" s="190"/>
      <c r="K2747" s="190"/>
      <c r="L2747" s="190"/>
      <c r="M2747" s="190"/>
      <c r="N2747" s="268">
        <v>0</v>
      </c>
      <c r="O2747" s="268">
        <v>8088.23</v>
      </c>
      <c r="P2747" s="190" t="s">
        <v>657</v>
      </c>
      <c r="Q2747" s="375"/>
    </row>
    <row r="2748" spans="1:17" ht="76.5">
      <c r="A2748" s="265">
        <v>66</v>
      </c>
      <c r="B2748" s="190"/>
      <c r="C2748" s="266" t="s">
        <v>52</v>
      </c>
      <c r="D2748" s="267">
        <v>43957</v>
      </c>
      <c r="E2748" s="237" t="s">
        <v>6507</v>
      </c>
      <c r="F2748" s="237" t="s">
        <v>658</v>
      </c>
      <c r="G2748" s="237">
        <v>1415263</v>
      </c>
      <c r="H2748" s="190"/>
      <c r="I2748" s="248" t="s">
        <v>6902</v>
      </c>
      <c r="J2748" s="190"/>
      <c r="K2748" s="190"/>
      <c r="L2748" s="190"/>
      <c r="M2748" s="190"/>
      <c r="N2748" s="268">
        <v>0</v>
      </c>
      <c r="O2748" s="268">
        <v>5137.28</v>
      </c>
      <c r="P2748" s="190" t="s">
        <v>657</v>
      </c>
      <c r="Q2748" s="375"/>
    </row>
    <row r="2749" spans="1:17" ht="89.25">
      <c r="A2749" s="265">
        <v>66</v>
      </c>
      <c r="B2749" s="190"/>
      <c r="C2749" s="266" t="s">
        <v>52</v>
      </c>
      <c r="D2749" s="267">
        <v>43957</v>
      </c>
      <c r="E2749" s="237" t="s">
        <v>6507</v>
      </c>
      <c r="F2749" s="237" t="s">
        <v>658</v>
      </c>
      <c r="G2749" s="237">
        <v>1405075</v>
      </c>
      <c r="H2749" s="190"/>
      <c r="I2749" s="248" t="s">
        <v>6903</v>
      </c>
      <c r="J2749" s="190"/>
      <c r="K2749" s="190"/>
      <c r="L2749" s="190"/>
      <c r="M2749" s="190"/>
      <c r="N2749" s="268">
        <v>0</v>
      </c>
      <c r="O2749" s="268">
        <v>28881.41</v>
      </c>
      <c r="P2749" s="190" t="s">
        <v>657</v>
      </c>
      <c r="Q2749" s="375"/>
    </row>
    <row r="2750" spans="1:17" ht="76.5">
      <c r="A2750" s="265">
        <v>66</v>
      </c>
      <c r="B2750" s="190"/>
      <c r="C2750" s="266" t="s">
        <v>52</v>
      </c>
      <c r="D2750" s="267">
        <v>43957</v>
      </c>
      <c r="E2750" s="237" t="s">
        <v>6507</v>
      </c>
      <c r="F2750" s="237" t="s">
        <v>658</v>
      </c>
      <c r="G2750" s="237">
        <v>1405063</v>
      </c>
      <c r="H2750" s="190"/>
      <c r="I2750" s="248" t="s">
        <v>6904</v>
      </c>
      <c r="J2750" s="190"/>
      <c r="K2750" s="190"/>
      <c r="L2750" s="190"/>
      <c r="M2750" s="190"/>
      <c r="N2750" s="268">
        <v>0</v>
      </c>
      <c r="O2750" s="268">
        <v>6948.7</v>
      </c>
      <c r="P2750" s="190" t="s">
        <v>657</v>
      </c>
      <c r="Q2750" s="375"/>
    </row>
    <row r="2751" spans="1:17" ht="76.5">
      <c r="A2751" s="265">
        <v>66</v>
      </c>
      <c r="B2751" s="190"/>
      <c r="C2751" s="266" t="s">
        <v>52</v>
      </c>
      <c r="D2751" s="267">
        <v>43957</v>
      </c>
      <c r="E2751" s="237" t="s">
        <v>6507</v>
      </c>
      <c r="F2751" s="237" t="s">
        <v>658</v>
      </c>
      <c r="G2751" s="237">
        <v>1403301</v>
      </c>
      <c r="H2751" s="190"/>
      <c r="I2751" s="248" t="s">
        <v>6905</v>
      </c>
      <c r="J2751" s="190"/>
      <c r="K2751" s="190"/>
      <c r="L2751" s="190"/>
      <c r="M2751" s="190"/>
      <c r="N2751" s="268">
        <v>0</v>
      </c>
      <c r="O2751" s="268">
        <v>9245.16</v>
      </c>
      <c r="P2751" s="190" t="s">
        <v>657</v>
      </c>
      <c r="Q2751" s="375"/>
    </row>
    <row r="2752" spans="1:17" ht="76.5">
      <c r="A2752" s="265">
        <v>66</v>
      </c>
      <c r="B2752" s="190"/>
      <c r="C2752" s="266" t="s">
        <v>52</v>
      </c>
      <c r="D2752" s="267">
        <v>43957</v>
      </c>
      <c r="E2752" s="237" t="s">
        <v>6507</v>
      </c>
      <c r="F2752" s="237" t="s">
        <v>658</v>
      </c>
      <c r="G2752" s="237">
        <v>1410952</v>
      </c>
      <c r="H2752" s="190"/>
      <c r="I2752" s="248" t="s">
        <v>6906</v>
      </c>
      <c r="J2752" s="190"/>
      <c r="K2752" s="190"/>
      <c r="L2752" s="190"/>
      <c r="M2752" s="190"/>
      <c r="N2752" s="268">
        <v>0</v>
      </c>
      <c r="O2752" s="268">
        <v>23919.599999999999</v>
      </c>
      <c r="P2752" s="190" t="s">
        <v>657</v>
      </c>
      <c r="Q2752" s="375"/>
    </row>
    <row r="2753" spans="1:17" ht="76.5">
      <c r="A2753" s="265">
        <v>66</v>
      </c>
      <c r="B2753" s="190"/>
      <c r="C2753" s="266" t="s">
        <v>52</v>
      </c>
      <c r="D2753" s="267">
        <v>43957</v>
      </c>
      <c r="E2753" s="237" t="s">
        <v>6507</v>
      </c>
      <c r="F2753" s="237" t="s">
        <v>658</v>
      </c>
      <c r="G2753" s="237">
        <v>1410946</v>
      </c>
      <c r="H2753" s="190"/>
      <c r="I2753" s="248" t="s">
        <v>6907</v>
      </c>
      <c r="J2753" s="190"/>
      <c r="K2753" s="190"/>
      <c r="L2753" s="190"/>
      <c r="M2753" s="190"/>
      <c r="N2753" s="268">
        <v>0</v>
      </c>
      <c r="O2753" s="268">
        <v>113926.34</v>
      </c>
      <c r="P2753" s="190" t="s">
        <v>657</v>
      </c>
      <c r="Q2753" s="375"/>
    </row>
    <row r="2754" spans="1:17" ht="76.5">
      <c r="A2754" s="265">
        <v>66</v>
      </c>
      <c r="B2754" s="190"/>
      <c r="C2754" s="266" t="s">
        <v>52</v>
      </c>
      <c r="D2754" s="267">
        <v>43957</v>
      </c>
      <c r="E2754" s="237" t="s">
        <v>6507</v>
      </c>
      <c r="F2754" s="237" t="s">
        <v>658</v>
      </c>
      <c r="G2754" s="237">
        <v>1402731</v>
      </c>
      <c r="H2754" s="190"/>
      <c r="I2754" s="248" t="s">
        <v>6908</v>
      </c>
      <c r="J2754" s="190"/>
      <c r="K2754" s="190"/>
      <c r="L2754" s="190"/>
      <c r="M2754" s="190"/>
      <c r="N2754" s="268">
        <v>0</v>
      </c>
      <c r="O2754" s="268">
        <v>2409.79</v>
      </c>
      <c r="P2754" s="190" t="s">
        <v>657</v>
      </c>
      <c r="Q2754" s="375"/>
    </row>
    <row r="2755" spans="1:17" ht="76.5">
      <c r="A2755" s="265">
        <v>66</v>
      </c>
      <c r="B2755" s="190"/>
      <c r="C2755" s="266" t="s">
        <v>52</v>
      </c>
      <c r="D2755" s="267">
        <v>43957</v>
      </c>
      <c r="E2755" s="237" t="s">
        <v>6507</v>
      </c>
      <c r="F2755" s="237" t="s">
        <v>658</v>
      </c>
      <c r="G2755" s="237">
        <v>1410948</v>
      </c>
      <c r="H2755" s="190"/>
      <c r="I2755" s="248" t="s">
        <v>6909</v>
      </c>
      <c r="J2755" s="190"/>
      <c r="K2755" s="190"/>
      <c r="L2755" s="190"/>
      <c r="M2755" s="190"/>
      <c r="N2755" s="268">
        <v>0</v>
      </c>
      <c r="O2755" s="268">
        <v>21039.78</v>
      </c>
      <c r="P2755" s="190" t="s">
        <v>657</v>
      </c>
      <c r="Q2755" s="375"/>
    </row>
    <row r="2756" spans="1:17" ht="76.5">
      <c r="A2756" s="265">
        <v>66</v>
      </c>
      <c r="B2756" s="190"/>
      <c r="C2756" s="266" t="s">
        <v>52</v>
      </c>
      <c r="D2756" s="267">
        <v>43957</v>
      </c>
      <c r="E2756" s="237" t="s">
        <v>6507</v>
      </c>
      <c r="F2756" s="237" t="s">
        <v>658</v>
      </c>
      <c r="G2756" s="237">
        <v>1402729</v>
      </c>
      <c r="H2756" s="190"/>
      <c r="I2756" s="248" t="s">
        <v>6910</v>
      </c>
      <c r="J2756" s="190"/>
      <c r="K2756" s="190"/>
      <c r="L2756" s="190"/>
      <c r="M2756" s="190"/>
      <c r="N2756" s="268">
        <v>0</v>
      </c>
      <c r="O2756" s="268">
        <v>2022.22</v>
      </c>
      <c r="P2756" s="190" t="s">
        <v>657</v>
      </c>
      <c r="Q2756" s="375"/>
    </row>
    <row r="2757" spans="1:17" ht="76.5">
      <c r="A2757" s="265">
        <v>66</v>
      </c>
      <c r="B2757" s="190"/>
      <c r="C2757" s="266" t="s">
        <v>52</v>
      </c>
      <c r="D2757" s="267">
        <v>43957</v>
      </c>
      <c r="E2757" s="237" t="s">
        <v>6507</v>
      </c>
      <c r="F2757" s="237" t="s">
        <v>658</v>
      </c>
      <c r="G2757" s="237">
        <v>1404496</v>
      </c>
      <c r="H2757" s="190"/>
      <c r="I2757" s="248" t="s">
        <v>6911</v>
      </c>
      <c r="J2757" s="190"/>
      <c r="K2757" s="190"/>
      <c r="L2757" s="190"/>
      <c r="M2757" s="190"/>
      <c r="N2757" s="268">
        <v>0</v>
      </c>
      <c r="O2757" s="268">
        <v>4621.8</v>
      </c>
      <c r="P2757" s="190" t="s">
        <v>657</v>
      </c>
      <c r="Q2757" s="375"/>
    </row>
    <row r="2758" spans="1:17" ht="76.5">
      <c r="A2758" s="265">
        <v>66</v>
      </c>
      <c r="B2758" s="190"/>
      <c r="C2758" s="266" t="s">
        <v>52</v>
      </c>
      <c r="D2758" s="267">
        <v>43957</v>
      </c>
      <c r="E2758" s="237" t="s">
        <v>6507</v>
      </c>
      <c r="F2758" s="237" t="s">
        <v>658</v>
      </c>
      <c r="G2758" s="237">
        <v>1405085</v>
      </c>
      <c r="H2758" s="190"/>
      <c r="I2758" s="248" t="s">
        <v>6912</v>
      </c>
      <c r="J2758" s="190"/>
      <c r="K2758" s="190"/>
      <c r="L2758" s="190"/>
      <c r="M2758" s="190"/>
      <c r="N2758" s="268">
        <v>0</v>
      </c>
      <c r="O2758" s="268">
        <v>4586.99</v>
      </c>
      <c r="P2758" s="190" t="s">
        <v>657</v>
      </c>
      <c r="Q2758" s="375"/>
    </row>
    <row r="2759" spans="1:17" ht="76.5">
      <c r="A2759" s="265">
        <v>66</v>
      </c>
      <c r="B2759" s="190"/>
      <c r="C2759" s="266" t="s">
        <v>52</v>
      </c>
      <c r="D2759" s="267">
        <v>43957</v>
      </c>
      <c r="E2759" s="237" t="s">
        <v>6507</v>
      </c>
      <c r="F2759" s="237" t="s">
        <v>658</v>
      </c>
      <c r="G2759" s="237">
        <v>1415261</v>
      </c>
      <c r="H2759" s="190"/>
      <c r="I2759" s="248" t="s">
        <v>6913</v>
      </c>
      <c r="J2759" s="190"/>
      <c r="K2759" s="190"/>
      <c r="L2759" s="190"/>
      <c r="M2759" s="190"/>
      <c r="N2759" s="268">
        <v>0</v>
      </c>
      <c r="O2759" s="268">
        <v>38023.839999999997</v>
      </c>
      <c r="P2759" s="190" t="s">
        <v>657</v>
      </c>
      <c r="Q2759" s="375"/>
    </row>
    <row r="2760" spans="1:17" ht="76.5">
      <c r="A2760" s="265">
        <v>66</v>
      </c>
      <c r="B2760" s="190"/>
      <c r="C2760" s="266" t="s">
        <v>52</v>
      </c>
      <c r="D2760" s="267">
        <v>43957</v>
      </c>
      <c r="E2760" s="237" t="s">
        <v>6507</v>
      </c>
      <c r="F2760" s="237" t="s">
        <v>658</v>
      </c>
      <c r="G2760" s="237">
        <v>1410938</v>
      </c>
      <c r="H2760" s="190"/>
      <c r="I2760" s="248" t="s">
        <v>6914</v>
      </c>
      <c r="J2760" s="190"/>
      <c r="K2760" s="190"/>
      <c r="L2760" s="190"/>
      <c r="M2760" s="190"/>
      <c r="N2760" s="268">
        <v>0</v>
      </c>
      <c r="O2760" s="268">
        <v>70344.289999999994</v>
      </c>
      <c r="P2760" s="190" t="s">
        <v>657</v>
      </c>
      <c r="Q2760" s="375"/>
    </row>
    <row r="2761" spans="1:17" ht="76.5">
      <c r="A2761" s="265">
        <v>66</v>
      </c>
      <c r="B2761" s="190"/>
      <c r="C2761" s="266" t="s">
        <v>52</v>
      </c>
      <c r="D2761" s="267">
        <v>43957</v>
      </c>
      <c r="E2761" s="237" t="s">
        <v>6507</v>
      </c>
      <c r="F2761" s="237" t="s">
        <v>658</v>
      </c>
      <c r="G2761" s="237">
        <v>1405073</v>
      </c>
      <c r="H2761" s="190"/>
      <c r="I2761" s="248" t="s">
        <v>6915</v>
      </c>
      <c r="J2761" s="190"/>
      <c r="K2761" s="190"/>
      <c r="L2761" s="190"/>
      <c r="M2761" s="190"/>
      <c r="N2761" s="268">
        <v>0</v>
      </c>
      <c r="O2761" s="268">
        <v>5149.2</v>
      </c>
      <c r="P2761" s="190" t="s">
        <v>657</v>
      </c>
      <c r="Q2761" s="375"/>
    </row>
    <row r="2762" spans="1:17" ht="76.5">
      <c r="A2762" s="265">
        <v>66</v>
      </c>
      <c r="B2762" s="190"/>
      <c r="C2762" s="266" t="s">
        <v>52</v>
      </c>
      <c r="D2762" s="267">
        <v>43957</v>
      </c>
      <c r="E2762" s="237" t="s">
        <v>6507</v>
      </c>
      <c r="F2762" s="237" t="s">
        <v>658</v>
      </c>
      <c r="G2762" s="237">
        <v>1405087</v>
      </c>
      <c r="H2762" s="190"/>
      <c r="I2762" s="248" t="s">
        <v>6916</v>
      </c>
      <c r="J2762" s="190"/>
      <c r="K2762" s="190"/>
      <c r="L2762" s="190"/>
      <c r="M2762" s="190"/>
      <c r="N2762" s="268">
        <v>0</v>
      </c>
      <c r="O2762" s="268">
        <v>22573.66</v>
      </c>
      <c r="P2762" s="190" t="s">
        <v>657</v>
      </c>
      <c r="Q2762" s="375"/>
    </row>
    <row r="2763" spans="1:17" ht="76.5">
      <c r="A2763" s="265">
        <v>66</v>
      </c>
      <c r="B2763" s="190"/>
      <c r="C2763" s="266" t="s">
        <v>52</v>
      </c>
      <c r="D2763" s="267">
        <v>43957</v>
      </c>
      <c r="E2763" s="237" t="s">
        <v>6507</v>
      </c>
      <c r="F2763" s="237" t="s">
        <v>658</v>
      </c>
      <c r="G2763" s="237">
        <v>1410940</v>
      </c>
      <c r="H2763" s="190"/>
      <c r="I2763" s="248" t="s">
        <v>6917</v>
      </c>
      <c r="J2763" s="190"/>
      <c r="K2763" s="190"/>
      <c r="L2763" s="190"/>
      <c r="M2763" s="190"/>
      <c r="N2763" s="268">
        <v>0</v>
      </c>
      <c r="O2763" s="268">
        <v>17793.53</v>
      </c>
      <c r="P2763" s="190" t="s">
        <v>657</v>
      </c>
      <c r="Q2763" s="375"/>
    </row>
    <row r="2764" spans="1:17" ht="76.5">
      <c r="A2764" s="265">
        <v>66</v>
      </c>
      <c r="B2764" s="190"/>
      <c r="C2764" s="266" t="s">
        <v>52</v>
      </c>
      <c r="D2764" s="267">
        <v>43957</v>
      </c>
      <c r="E2764" s="237" t="s">
        <v>6507</v>
      </c>
      <c r="F2764" s="237" t="s">
        <v>658</v>
      </c>
      <c r="G2764" s="237">
        <v>1404103</v>
      </c>
      <c r="H2764" s="190"/>
      <c r="I2764" s="248" t="s">
        <v>6905</v>
      </c>
      <c r="J2764" s="190"/>
      <c r="K2764" s="190"/>
      <c r="L2764" s="190"/>
      <c r="M2764" s="190"/>
      <c r="N2764" s="268">
        <v>0</v>
      </c>
      <c r="O2764" s="268">
        <v>19318.64</v>
      </c>
      <c r="P2764" s="190" t="s">
        <v>657</v>
      </c>
      <c r="Q2764" s="375"/>
    </row>
    <row r="2765" spans="1:17" ht="76.5">
      <c r="A2765" s="265">
        <v>66</v>
      </c>
      <c r="B2765" s="190"/>
      <c r="C2765" s="266" t="s">
        <v>52</v>
      </c>
      <c r="D2765" s="267">
        <v>43957</v>
      </c>
      <c r="E2765" s="237" t="s">
        <v>6507</v>
      </c>
      <c r="F2765" s="237" t="s">
        <v>658</v>
      </c>
      <c r="G2765" s="237">
        <v>1402339</v>
      </c>
      <c r="H2765" s="190"/>
      <c r="I2765" s="248" t="s">
        <v>6918</v>
      </c>
      <c r="J2765" s="190"/>
      <c r="K2765" s="190"/>
      <c r="L2765" s="190"/>
      <c r="M2765" s="190"/>
      <c r="N2765" s="268">
        <v>0</v>
      </c>
      <c r="O2765" s="268">
        <v>8211.57</v>
      </c>
      <c r="P2765" s="190" t="s">
        <v>657</v>
      </c>
      <c r="Q2765" s="375"/>
    </row>
    <row r="2766" spans="1:17" ht="76.5">
      <c r="A2766" s="265">
        <v>66</v>
      </c>
      <c r="B2766" s="190"/>
      <c r="C2766" s="266" t="s">
        <v>52</v>
      </c>
      <c r="D2766" s="267">
        <v>43957</v>
      </c>
      <c r="E2766" s="237" t="s">
        <v>6507</v>
      </c>
      <c r="F2766" s="237" t="s">
        <v>658</v>
      </c>
      <c r="G2766" s="237">
        <v>1402733</v>
      </c>
      <c r="H2766" s="190"/>
      <c r="I2766" s="248" t="s">
        <v>6919</v>
      </c>
      <c r="J2766" s="190"/>
      <c r="K2766" s="190"/>
      <c r="L2766" s="190"/>
      <c r="M2766" s="190"/>
      <c r="N2766" s="268">
        <v>0</v>
      </c>
      <c r="O2766" s="268">
        <v>6194.24</v>
      </c>
      <c r="P2766" s="190" t="s">
        <v>657</v>
      </c>
      <c r="Q2766" s="375"/>
    </row>
    <row r="2767" spans="1:17" ht="76.5">
      <c r="A2767" s="265">
        <v>66</v>
      </c>
      <c r="B2767" s="190"/>
      <c r="C2767" s="266" t="s">
        <v>52</v>
      </c>
      <c r="D2767" s="267">
        <v>43957</v>
      </c>
      <c r="E2767" s="237" t="s">
        <v>6507</v>
      </c>
      <c r="F2767" s="237" t="s">
        <v>658</v>
      </c>
      <c r="G2767" s="237">
        <v>1402773</v>
      </c>
      <c r="H2767" s="190"/>
      <c r="I2767" s="248" t="s">
        <v>6920</v>
      </c>
      <c r="J2767" s="190"/>
      <c r="K2767" s="190"/>
      <c r="L2767" s="190"/>
      <c r="M2767" s="190"/>
      <c r="N2767" s="268">
        <v>0</v>
      </c>
      <c r="O2767" s="268">
        <v>2441631.84</v>
      </c>
      <c r="P2767" s="190" t="s">
        <v>657</v>
      </c>
      <c r="Q2767" s="375"/>
    </row>
    <row r="2768" spans="1:17" ht="76.5">
      <c r="A2768" s="265">
        <v>66</v>
      </c>
      <c r="B2768" s="190"/>
      <c r="C2768" s="266" t="s">
        <v>52</v>
      </c>
      <c r="D2768" s="267">
        <v>43957</v>
      </c>
      <c r="E2768" s="237" t="s">
        <v>6507</v>
      </c>
      <c r="F2768" s="237" t="s">
        <v>658</v>
      </c>
      <c r="G2768" s="237">
        <v>1410942</v>
      </c>
      <c r="H2768" s="190"/>
      <c r="I2768" s="248" t="s">
        <v>6921</v>
      </c>
      <c r="J2768" s="190"/>
      <c r="K2768" s="190"/>
      <c r="L2768" s="190"/>
      <c r="M2768" s="190"/>
      <c r="N2768" s="268">
        <v>0</v>
      </c>
      <c r="O2768" s="268">
        <v>3231661.21</v>
      </c>
      <c r="P2768" s="190" t="s">
        <v>657</v>
      </c>
      <c r="Q2768" s="375"/>
    </row>
    <row r="2769" spans="1:17" ht="76.5">
      <c r="A2769" s="265">
        <v>66</v>
      </c>
      <c r="B2769" s="190"/>
      <c r="C2769" s="266" t="s">
        <v>52</v>
      </c>
      <c r="D2769" s="267">
        <v>43957</v>
      </c>
      <c r="E2769" s="237" t="s">
        <v>6507</v>
      </c>
      <c r="F2769" s="237" t="s">
        <v>658</v>
      </c>
      <c r="G2769" s="237">
        <v>1410956</v>
      </c>
      <c r="H2769" s="190"/>
      <c r="I2769" s="248" t="s">
        <v>6922</v>
      </c>
      <c r="J2769" s="190"/>
      <c r="K2769" s="190"/>
      <c r="L2769" s="190"/>
      <c r="M2769" s="190"/>
      <c r="N2769" s="268">
        <v>0</v>
      </c>
      <c r="O2769" s="268">
        <v>2946056.08</v>
      </c>
      <c r="P2769" s="190" t="s">
        <v>657</v>
      </c>
      <c r="Q2769" s="375"/>
    </row>
    <row r="2770" spans="1:17" ht="76.5">
      <c r="A2770" s="265">
        <v>66</v>
      </c>
      <c r="B2770" s="190"/>
      <c r="C2770" s="266" t="s">
        <v>52</v>
      </c>
      <c r="D2770" s="267">
        <v>43957</v>
      </c>
      <c r="E2770" s="237" t="s">
        <v>6507</v>
      </c>
      <c r="F2770" s="237" t="s">
        <v>658</v>
      </c>
      <c r="G2770" s="237">
        <v>1410950</v>
      </c>
      <c r="H2770" s="190"/>
      <c r="I2770" s="248" t="s">
        <v>6922</v>
      </c>
      <c r="J2770" s="190"/>
      <c r="K2770" s="190"/>
      <c r="L2770" s="190"/>
      <c r="M2770" s="190"/>
      <c r="N2770" s="268">
        <v>0</v>
      </c>
      <c r="O2770" s="268">
        <v>3741842.14</v>
      </c>
      <c r="P2770" s="190" t="s">
        <v>657</v>
      </c>
      <c r="Q2770" s="375"/>
    </row>
    <row r="2771" spans="1:17" ht="76.5">
      <c r="A2771" s="265">
        <v>66</v>
      </c>
      <c r="B2771" s="190"/>
      <c r="C2771" s="266" t="s">
        <v>52</v>
      </c>
      <c r="D2771" s="267">
        <v>43957</v>
      </c>
      <c r="E2771" s="237" t="s">
        <v>6507</v>
      </c>
      <c r="F2771" s="237" t="s">
        <v>658</v>
      </c>
      <c r="G2771" s="237">
        <v>1402727</v>
      </c>
      <c r="H2771" s="190"/>
      <c r="I2771" s="248" t="s">
        <v>6923</v>
      </c>
      <c r="J2771" s="190"/>
      <c r="K2771" s="190"/>
      <c r="L2771" s="190"/>
      <c r="M2771" s="190"/>
      <c r="N2771" s="268">
        <v>0</v>
      </c>
      <c r="O2771" s="268">
        <v>63494.47</v>
      </c>
      <c r="P2771" s="190" t="s">
        <v>657</v>
      </c>
      <c r="Q2771" s="375"/>
    </row>
    <row r="2772" spans="1:17" ht="76.5">
      <c r="A2772" s="265">
        <v>66</v>
      </c>
      <c r="B2772" s="190"/>
      <c r="C2772" s="266" t="s">
        <v>52</v>
      </c>
      <c r="D2772" s="267">
        <v>43957</v>
      </c>
      <c r="E2772" s="237" t="s">
        <v>6507</v>
      </c>
      <c r="F2772" s="237" t="s">
        <v>658</v>
      </c>
      <c r="G2772" s="237">
        <v>1405077</v>
      </c>
      <c r="H2772" s="190"/>
      <c r="I2772" s="248" t="s">
        <v>6894</v>
      </c>
      <c r="J2772" s="190"/>
      <c r="K2772" s="190"/>
      <c r="L2772" s="190"/>
      <c r="M2772" s="190"/>
      <c r="N2772" s="268">
        <v>0</v>
      </c>
      <c r="O2772" s="268">
        <v>128825.11</v>
      </c>
      <c r="P2772" s="190" t="s">
        <v>657</v>
      </c>
      <c r="Q2772" s="375"/>
    </row>
    <row r="2773" spans="1:17" ht="76.5">
      <c r="A2773" s="265">
        <v>66</v>
      </c>
      <c r="B2773" s="190"/>
      <c r="C2773" s="266" t="s">
        <v>52</v>
      </c>
      <c r="D2773" s="267">
        <v>43957</v>
      </c>
      <c r="E2773" s="237" t="s">
        <v>6507</v>
      </c>
      <c r="F2773" s="237" t="s">
        <v>658</v>
      </c>
      <c r="G2773" s="237">
        <v>1405081</v>
      </c>
      <c r="H2773" s="190"/>
      <c r="I2773" s="248" t="s">
        <v>6924</v>
      </c>
      <c r="J2773" s="190"/>
      <c r="K2773" s="190"/>
      <c r="L2773" s="190"/>
      <c r="M2773" s="190"/>
      <c r="N2773" s="268">
        <v>0</v>
      </c>
      <c r="O2773" s="268">
        <v>102604.71</v>
      </c>
      <c r="P2773" s="190" t="s">
        <v>657</v>
      </c>
      <c r="Q2773" s="375"/>
    </row>
    <row r="2774" spans="1:17" ht="76.5">
      <c r="A2774" s="265">
        <v>66</v>
      </c>
      <c r="B2774" s="190"/>
      <c r="C2774" s="266" t="s">
        <v>52</v>
      </c>
      <c r="D2774" s="267">
        <v>43957</v>
      </c>
      <c r="E2774" s="237" t="s">
        <v>6507</v>
      </c>
      <c r="F2774" s="237" t="s">
        <v>658</v>
      </c>
      <c r="G2774" s="237">
        <v>1402771</v>
      </c>
      <c r="H2774" s="190"/>
      <c r="I2774" s="248" t="s">
        <v>6925</v>
      </c>
      <c r="J2774" s="190"/>
      <c r="K2774" s="190"/>
      <c r="L2774" s="190"/>
      <c r="M2774" s="190"/>
      <c r="N2774" s="268">
        <v>0</v>
      </c>
      <c r="O2774" s="268">
        <v>283127.86</v>
      </c>
      <c r="P2774" s="190" t="s">
        <v>657</v>
      </c>
      <c r="Q2774" s="375"/>
    </row>
    <row r="2775" spans="1:17" ht="76.5">
      <c r="A2775" s="265">
        <v>66</v>
      </c>
      <c r="B2775" s="190"/>
      <c r="C2775" s="266" t="s">
        <v>52</v>
      </c>
      <c r="D2775" s="267">
        <v>43957</v>
      </c>
      <c r="E2775" s="237" t="s">
        <v>6507</v>
      </c>
      <c r="F2775" s="237" t="s">
        <v>658</v>
      </c>
      <c r="G2775" s="237">
        <v>1410936</v>
      </c>
      <c r="H2775" s="190"/>
      <c r="I2775" s="248" t="s">
        <v>6926</v>
      </c>
      <c r="J2775" s="190"/>
      <c r="K2775" s="190"/>
      <c r="L2775" s="190"/>
      <c r="M2775" s="190"/>
      <c r="N2775" s="268">
        <v>0</v>
      </c>
      <c r="O2775" s="268">
        <v>264255.15000000002</v>
      </c>
      <c r="P2775" s="190" t="s">
        <v>657</v>
      </c>
      <c r="Q2775" s="375"/>
    </row>
    <row r="2776" spans="1:17" ht="76.5">
      <c r="A2776" s="265">
        <v>66</v>
      </c>
      <c r="B2776" s="190"/>
      <c r="C2776" s="266" t="s">
        <v>52</v>
      </c>
      <c r="D2776" s="267">
        <v>43957</v>
      </c>
      <c r="E2776" s="237" t="s">
        <v>6507</v>
      </c>
      <c r="F2776" s="237" t="s">
        <v>658</v>
      </c>
      <c r="G2776" s="237">
        <v>1410944</v>
      </c>
      <c r="H2776" s="190"/>
      <c r="I2776" s="248" t="s">
        <v>6927</v>
      </c>
      <c r="J2776" s="190"/>
      <c r="K2776" s="190"/>
      <c r="L2776" s="190"/>
      <c r="M2776" s="190"/>
      <c r="N2776" s="268">
        <v>0</v>
      </c>
      <c r="O2776" s="268">
        <v>300916.65000000002</v>
      </c>
      <c r="P2776" s="190" t="s">
        <v>657</v>
      </c>
      <c r="Q2776" s="375"/>
    </row>
    <row r="2777" spans="1:17" ht="63.75">
      <c r="A2777" s="265">
        <v>10</v>
      </c>
      <c r="B2777" s="190"/>
      <c r="C2777" s="266" t="s">
        <v>41</v>
      </c>
      <c r="D2777" s="267">
        <v>43957</v>
      </c>
      <c r="E2777" s="237" t="s">
        <v>6508</v>
      </c>
      <c r="F2777" s="237" t="s">
        <v>15</v>
      </c>
      <c r="G2777" s="237">
        <v>1313220</v>
      </c>
      <c r="H2777" s="190"/>
      <c r="I2777" s="248" t="s">
        <v>6928</v>
      </c>
      <c r="J2777" s="190"/>
      <c r="K2777" s="190"/>
      <c r="L2777" s="190"/>
      <c r="M2777" s="190"/>
      <c r="N2777" s="268">
        <v>50</v>
      </c>
      <c r="O2777" s="268">
        <v>0</v>
      </c>
      <c r="P2777" s="190" t="s">
        <v>657</v>
      </c>
      <c r="Q2777" s="375"/>
    </row>
    <row r="2778" spans="1:17" ht="63.75">
      <c r="A2778" s="265">
        <v>513</v>
      </c>
      <c r="B2778" s="190"/>
      <c r="C2778" s="266" t="s">
        <v>169</v>
      </c>
      <c r="D2778" s="267">
        <v>43957</v>
      </c>
      <c r="E2778" s="237" t="s">
        <v>6509</v>
      </c>
      <c r="F2778" s="237" t="s">
        <v>15</v>
      </c>
      <c r="G2778" s="237">
        <v>1313218</v>
      </c>
      <c r="H2778" s="190"/>
      <c r="I2778" s="248" t="s">
        <v>6929</v>
      </c>
      <c r="J2778" s="190"/>
      <c r="K2778" s="190"/>
      <c r="L2778" s="190"/>
      <c r="M2778" s="190"/>
      <c r="N2778" s="268">
        <v>50</v>
      </c>
      <c r="O2778" s="268">
        <v>0</v>
      </c>
      <c r="P2778" s="190" t="s">
        <v>657</v>
      </c>
      <c r="Q2778" s="375"/>
    </row>
    <row r="2779" spans="1:17" ht="51">
      <c r="A2779" s="265">
        <v>513</v>
      </c>
      <c r="B2779" s="190"/>
      <c r="C2779" s="266" t="s">
        <v>169</v>
      </c>
      <c r="D2779" s="267">
        <v>43957</v>
      </c>
      <c r="E2779" s="237" t="s">
        <v>6510</v>
      </c>
      <c r="F2779" s="237" t="s">
        <v>15</v>
      </c>
      <c r="G2779" s="237">
        <v>1313291</v>
      </c>
      <c r="H2779" s="190"/>
      <c r="I2779" s="248" t="s">
        <v>6930</v>
      </c>
      <c r="J2779" s="190"/>
      <c r="K2779" s="190"/>
      <c r="L2779" s="190"/>
      <c r="M2779" s="190"/>
      <c r="N2779" s="268">
        <v>50</v>
      </c>
      <c r="O2779" s="268">
        <v>0</v>
      </c>
      <c r="P2779" s="190" t="s">
        <v>657</v>
      </c>
      <c r="Q2779" s="375"/>
    </row>
    <row r="2780" spans="1:17" ht="63.75">
      <c r="A2780" s="265">
        <v>383</v>
      </c>
      <c r="B2780" s="190"/>
      <c r="C2780" s="266" t="s">
        <v>1293</v>
      </c>
      <c r="D2780" s="267">
        <v>43958</v>
      </c>
      <c r="E2780" s="237" t="s">
        <v>6511</v>
      </c>
      <c r="F2780" s="237" t="s">
        <v>11</v>
      </c>
      <c r="G2780" s="237">
        <v>983002</v>
      </c>
      <c r="H2780" s="190"/>
      <c r="I2780" s="248" t="s">
        <v>6931</v>
      </c>
      <c r="J2780" s="190"/>
      <c r="K2780" s="190"/>
      <c r="L2780" s="190"/>
      <c r="M2780" s="190"/>
      <c r="N2780" s="268">
        <v>50</v>
      </c>
      <c r="O2780" s="268">
        <v>0</v>
      </c>
      <c r="P2780" s="190" t="s">
        <v>657</v>
      </c>
      <c r="Q2780" s="375"/>
    </row>
    <row r="2781" spans="1:17" ht="63.75">
      <c r="A2781" s="265">
        <v>10</v>
      </c>
      <c r="B2781" s="190"/>
      <c r="C2781" s="266" t="s">
        <v>41</v>
      </c>
      <c r="D2781" s="267">
        <v>43958</v>
      </c>
      <c r="E2781" s="237" t="s">
        <v>6512</v>
      </c>
      <c r="F2781" s="237" t="s">
        <v>15</v>
      </c>
      <c r="G2781" s="237">
        <v>1313763</v>
      </c>
      <c r="H2781" s="190"/>
      <c r="I2781" s="248" t="s">
        <v>6932</v>
      </c>
      <c r="J2781" s="190"/>
      <c r="K2781" s="190"/>
      <c r="L2781" s="190"/>
      <c r="M2781" s="190"/>
      <c r="N2781" s="268">
        <v>50</v>
      </c>
      <c r="O2781" s="268">
        <v>0</v>
      </c>
      <c r="P2781" s="190" t="s">
        <v>657</v>
      </c>
      <c r="Q2781" s="375"/>
    </row>
    <row r="2782" spans="1:17" ht="76.5">
      <c r="A2782" s="265">
        <v>16</v>
      </c>
      <c r="B2782" s="190"/>
      <c r="C2782" s="266" t="s">
        <v>7133</v>
      </c>
      <c r="D2782" s="267">
        <v>43958</v>
      </c>
      <c r="E2782" s="237" t="s">
        <v>6513</v>
      </c>
      <c r="F2782" s="237" t="s">
        <v>618</v>
      </c>
      <c r="G2782" s="237">
        <v>10790</v>
      </c>
      <c r="H2782" s="190"/>
      <c r="I2782" s="248" t="s">
        <v>6933</v>
      </c>
      <c r="J2782" s="190"/>
      <c r="K2782" s="190"/>
      <c r="L2782" s="190"/>
      <c r="M2782" s="190"/>
      <c r="N2782" s="268">
        <v>147.80000000000001</v>
      </c>
      <c r="O2782" s="268">
        <v>0</v>
      </c>
      <c r="P2782" s="190" t="s">
        <v>657</v>
      </c>
      <c r="Q2782" s="375"/>
    </row>
    <row r="2783" spans="1:17" ht="63.75">
      <c r="A2783" s="265">
        <v>16</v>
      </c>
      <c r="B2783" s="190"/>
      <c r="C2783" s="266" t="s">
        <v>7133</v>
      </c>
      <c r="D2783" s="267">
        <v>43958</v>
      </c>
      <c r="E2783" s="237" t="s">
        <v>6514</v>
      </c>
      <c r="F2783" s="237" t="s">
        <v>618</v>
      </c>
      <c r="G2783" s="237">
        <v>10789</v>
      </c>
      <c r="H2783" s="190"/>
      <c r="I2783" s="248" t="s">
        <v>6934</v>
      </c>
      <c r="J2783" s="190"/>
      <c r="K2783" s="190"/>
      <c r="L2783" s="190"/>
      <c r="M2783" s="190"/>
      <c r="N2783" s="268">
        <v>147.80000000000001</v>
      </c>
      <c r="O2783" s="268">
        <v>0</v>
      </c>
      <c r="P2783" s="190" t="s">
        <v>657</v>
      </c>
      <c r="Q2783" s="375"/>
    </row>
    <row r="2784" spans="1:17" ht="76.5">
      <c r="A2784" s="265">
        <v>16</v>
      </c>
      <c r="B2784" s="190"/>
      <c r="C2784" s="266" t="s">
        <v>7133</v>
      </c>
      <c r="D2784" s="267">
        <v>43958</v>
      </c>
      <c r="E2784" s="237" t="s">
        <v>6515</v>
      </c>
      <c r="F2784" s="237" t="s">
        <v>618</v>
      </c>
      <c r="G2784" s="237">
        <v>10787</v>
      </c>
      <c r="H2784" s="190"/>
      <c r="I2784" s="248" t="s">
        <v>6935</v>
      </c>
      <c r="J2784" s="190"/>
      <c r="K2784" s="190"/>
      <c r="L2784" s="190"/>
      <c r="M2784" s="190"/>
      <c r="N2784" s="268">
        <v>177.35</v>
      </c>
      <c r="O2784" s="268">
        <v>0</v>
      </c>
      <c r="P2784" s="190" t="s">
        <v>657</v>
      </c>
      <c r="Q2784" s="375"/>
    </row>
    <row r="2785" spans="1:17" ht="76.5">
      <c r="A2785" s="265">
        <v>16</v>
      </c>
      <c r="B2785" s="190"/>
      <c r="C2785" s="266" t="s">
        <v>7133</v>
      </c>
      <c r="D2785" s="267">
        <v>43958</v>
      </c>
      <c r="E2785" s="237" t="s">
        <v>6516</v>
      </c>
      <c r="F2785" s="237" t="s">
        <v>618</v>
      </c>
      <c r="G2785" s="237">
        <v>10788</v>
      </c>
      <c r="H2785" s="190"/>
      <c r="I2785" s="248" t="s">
        <v>6936</v>
      </c>
      <c r="J2785" s="190"/>
      <c r="K2785" s="190"/>
      <c r="L2785" s="190"/>
      <c r="M2785" s="190"/>
      <c r="N2785" s="268">
        <v>73.900000000000006</v>
      </c>
      <c r="O2785" s="268">
        <v>0</v>
      </c>
      <c r="P2785" s="190" t="s">
        <v>657</v>
      </c>
      <c r="Q2785" s="375"/>
    </row>
    <row r="2786" spans="1:17" ht="63.75">
      <c r="A2786" s="265">
        <v>16</v>
      </c>
      <c r="B2786" s="190"/>
      <c r="C2786" s="266" t="s">
        <v>7133</v>
      </c>
      <c r="D2786" s="267">
        <v>43958</v>
      </c>
      <c r="E2786" s="237" t="s">
        <v>6517</v>
      </c>
      <c r="F2786" s="237" t="s">
        <v>618</v>
      </c>
      <c r="G2786" s="237">
        <v>10786</v>
      </c>
      <c r="H2786" s="190"/>
      <c r="I2786" s="248" t="s">
        <v>6937</v>
      </c>
      <c r="J2786" s="190"/>
      <c r="K2786" s="190"/>
      <c r="L2786" s="190"/>
      <c r="M2786" s="190"/>
      <c r="N2786" s="268">
        <v>92.39</v>
      </c>
      <c r="O2786" s="268">
        <v>0</v>
      </c>
      <c r="P2786" s="190" t="s">
        <v>657</v>
      </c>
      <c r="Q2786" s="375"/>
    </row>
    <row r="2787" spans="1:17" ht="63.75">
      <c r="A2787" s="265">
        <v>16</v>
      </c>
      <c r="B2787" s="190"/>
      <c r="C2787" s="266" t="s">
        <v>7133</v>
      </c>
      <c r="D2787" s="267">
        <v>43958</v>
      </c>
      <c r="E2787" s="237" t="s">
        <v>6518</v>
      </c>
      <c r="F2787" s="237" t="s">
        <v>618</v>
      </c>
      <c r="G2787" s="237">
        <v>10785</v>
      </c>
      <c r="H2787" s="190"/>
      <c r="I2787" s="248" t="s">
        <v>6938</v>
      </c>
      <c r="J2787" s="190"/>
      <c r="K2787" s="190"/>
      <c r="L2787" s="190"/>
      <c r="M2787" s="190"/>
      <c r="N2787" s="268">
        <v>52.82</v>
      </c>
      <c r="O2787" s="268">
        <v>0</v>
      </c>
      <c r="P2787" s="190" t="s">
        <v>657</v>
      </c>
      <c r="Q2787" s="375"/>
    </row>
    <row r="2788" spans="1:17" ht="63.75">
      <c r="A2788" s="265">
        <v>16</v>
      </c>
      <c r="B2788" s="190"/>
      <c r="C2788" s="266" t="s">
        <v>7133</v>
      </c>
      <c r="D2788" s="267">
        <v>43958</v>
      </c>
      <c r="E2788" s="237" t="s">
        <v>6519</v>
      </c>
      <c r="F2788" s="237" t="s">
        <v>618</v>
      </c>
      <c r="G2788" s="237">
        <v>10784</v>
      </c>
      <c r="H2788" s="190"/>
      <c r="I2788" s="248" t="s">
        <v>6939</v>
      </c>
      <c r="J2788" s="190"/>
      <c r="K2788" s="190"/>
      <c r="L2788" s="190"/>
      <c r="M2788" s="190"/>
      <c r="N2788" s="268">
        <v>88.67</v>
      </c>
      <c r="O2788" s="268">
        <v>0</v>
      </c>
      <c r="P2788" s="190" t="s">
        <v>657</v>
      </c>
      <c r="Q2788" s="375"/>
    </row>
    <row r="2789" spans="1:17" ht="63.75">
      <c r="A2789" s="265">
        <v>16</v>
      </c>
      <c r="B2789" s="190"/>
      <c r="C2789" s="266" t="s">
        <v>7133</v>
      </c>
      <c r="D2789" s="267">
        <v>43958</v>
      </c>
      <c r="E2789" s="237" t="s">
        <v>6520</v>
      </c>
      <c r="F2789" s="237" t="s">
        <v>618</v>
      </c>
      <c r="G2789" s="237">
        <v>10781</v>
      </c>
      <c r="H2789" s="190"/>
      <c r="I2789" s="248" t="s">
        <v>6940</v>
      </c>
      <c r="J2789" s="190"/>
      <c r="K2789" s="190"/>
      <c r="L2789" s="190"/>
      <c r="M2789" s="190"/>
      <c r="N2789" s="268">
        <v>18.690000000000001</v>
      </c>
      <c r="O2789" s="268">
        <v>0</v>
      </c>
      <c r="P2789" s="190" t="s">
        <v>657</v>
      </c>
      <c r="Q2789" s="375"/>
    </row>
    <row r="2790" spans="1:17" ht="51">
      <c r="A2790" s="265">
        <v>513</v>
      </c>
      <c r="B2790" s="190"/>
      <c r="C2790" s="266" t="s">
        <v>169</v>
      </c>
      <c r="D2790" s="267">
        <v>43958</v>
      </c>
      <c r="E2790" s="237" t="s">
        <v>6521</v>
      </c>
      <c r="F2790" s="237" t="s">
        <v>15</v>
      </c>
      <c r="G2790" s="237">
        <v>1313779</v>
      </c>
      <c r="H2790" s="190"/>
      <c r="I2790" s="248" t="s">
        <v>6941</v>
      </c>
      <c r="J2790" s="190"/>
      <c r="K2790" s="190"/>
      <c r="L2790" s="190"/>
      <c r="M2790" s="190"/>
      <c r="N2790" s="268">
        <v>50</v>
      </c>
      <c r="O2790" s="268">
        <v>0</v>
      </c>
      <c r="P2790" s="190" t="s">
        <v>657</v>
      </c>
      <c r="Q2790" s="375"/>
    </row>
    <row r="2791" spans="1:17" ht="76.5">
      <c r="A2791" s="265">
        <v>16</v>
      </c>
      <c r="B2791" s="190"/>
      <c r="C2791" s="266" t="s">
        <v>7133</v>
      </c>
      <c r="D2791" s="267">
        <v>43958</v>
      </c>
      <c r="E2791" s="237" t="s">
        <v>6522</v>
      </c>
      <c r="F2791" s="237" t="s">
        <v>13</v>
      </c>
      <c r="G2791" s="237">
        <v>983058</v>
      </c>
      <c r="H2791" s="190"/>
      <c r="I2791" s="248" t="s">
        <v>6942</v>
      </c>
      <c r="J2791" s="190"/>
      <c r="K2791" s="190"/>
      <c r="L2791" s="190"/>
      <c r="M2791" s="190"/>
      <c r="N2791" s="268">
        <v>112.75</v>
      </c>
      <c r="O2791" s="268">
        <v>0</v>
      </c>
      <c r="P2791" s="190" t="s">
        <v>657</v>
      </c>
      <c r="Q2791" s="375"/>
    </row>
    <row r="2792" spans="1:17" ht="76.5">
      <c r="A2792" s="265">
        <v>16</v>
      </c>
      <c r="B2792" s="190"/>
      <c r="C2792" s="266" t="s">
        <v>7133</v>
      </c>
      <c r="D2792" s="267">
        <v>43958</v>
      </c>
      <c r="E2792" s="237" t="s">
        <v>6523</v>
      </c>
      <c r="F2792" s="237" t="s">
        <v>11</v>
      </c>
      <c r="G2792" s="237">
        <v>983058</v>
      </c>
      <c r="H2792" s="190"/>
      <c r="I2792" s="248" t="s">
        <v>6943</v>
      </c>
      <c r="J2792" s="190"/>
      <c r="K2792" s="190"/>
      <c r="L2792" s="190"/>
      <c r="M2792" s="190"/>
      <c r="N2792" s="268">
        <v>50</v>
      </c>
      <c r="O2792" s="268">
        <v>0</v>
      </c>
      <c r="P2792" s="190" t="s">
        <v>657</v>
      </c>
      <c r="Q2792" s="375"/>
    </row>
    <row r="2793" spans="1:17" ht="76.5">
      <c r="A2793" s="265">
        <v>66</v>
      </c>
      <c r="B2793" s="190"/>
      <c r="C2793" s="266" t="s">
        <v>52</v>
      </c>
      <c r="D2793" s="267">
        <v>43959</v>
      </c>
      <c r="E2793" s="237" t="s">
        <v>6524</v>
      </c>
      <c r="F2793" s="237" t="s">
        <v>658</v>
      </c>
      <c r="G2793" s="237">
        <v>1410960</v>
      </c>
      <c r="H2793" s="190"/>
      <c r="I2793" s="248" t="s">
        <v>6944</v>
      </c>
      <c r="J2793" s="190"/>
      <c r="K2793" s="190"/>
      <c r="L2793" s="190"/>
      <c r="M2793" s="190"/>
      <c r="N2793" s="268">
        <v>0</v>
      </c>
      <c r="O2793" s="268">
        <v>16650.560000000001</v>
      </c>
      <c r="P2793" s="190" t="s">
        <v>657</v>
      </c>
      <c r="Q2793" s="375"/>
    </row>
    <row r="2794" spans="1:17" ht="76.5">
      <c r="A2794" s="265">
        <v>66</v>
      </c>
      <c r="B2794" s="190"/>
      <c r="C2794" s="266" t="s">
        <v>52</v>
      </c>
      <c r="D2794" s="267">
        <v>43959</v>
      </c>
      <c r="E2794" s="237" t="s">
        <v>6524</v>
      </c>
      <c r="F2794" s="237" t="s">
        <v>658</v>
      </c>
      <c r="G2794" s="237">
        <v>1410958</v>
      </c>
      <c r="H2794" s="190"/>
      <c r="I2794" s="248" t="s">
        <v>6945</v>
      </c>
      <c r="J2794" s="190"/>
      <c r="K2794" s="190"/>
      <c r="L2794" s="190"/>
      <c r="M2794" s="190"/>
      <c r="N2794" s="268">
        <v>0</v>
      </c>
      <c r="O2794" s="268">
        <v>475111.87</v>
      </c>
      <c r="P2794" s="190" t="s">
        <v>657</v>
      </c>
      <c r="Q2794" s="375"/>
    </row>
    <row r="2795" spans="1:17" ht="76.5">
      <c r="A2795" s="265">
        <v>66</v>
      </c>
      <c r="B2795" s="190"/>
      <c r="C2795" s="266" t="s">
        <v>52</v>
      </c>
      <c r="D2795" s="267">
        <v>43959</v>
      </c>
      <c r="E2795" s="237" t="s">
        <v>6524</v>
      </c>
      <c r="F2795" s="237" t="s">
        <v>658</v>
      </c>
      <c r="G2795" s="237">
        <v>1405123</v>
      </c>
      <c r="H2795" s="190"/>
      <c r="I2795" s="248" t="s">
        <v>6946</v>
      </c>
      <c r="J2795" s="190"/>
      <c r="K2795" s="190"/>
      <c r="L2795" s="190"/>
      <c r="M2795" s="190"/>
      <c r="N2795" s="268">
        <v>0</v>
      </c>
      <c r="O2795" s="268">
        <v>413450.64</v>
      </c>
      <c r="P2795" s="190" t="s">
        <v>657</v>
      </c>
      <c r="Q2795" s="375"/>
    </row>
    <row r="2796" spans="1:17" ht="76.5">
      <c r="A2796" s="265">
        <v>66</v>
      </c>
      <c r="B2796" s="190"/>
      <c r="C2796" s="266" t="s">
        <v>52</v>
      </c>
      <c r="D2796" s="267">
        <v>43959</v>
      </c>
      <c r="E2796" s="237" t="s">
        <v>6524</v>
      </c>
      <c r="F2796" s="237" t="s">
        <v>658</v>
      </c>
      <c r="G2796" s="237">
        <v>1405121</v>
      </c>
      <c r="H2796" s="190"/>
      <c r="I2796" s="248" t="s">
        <v>6947</v>
      </c>
      <c r="J2796" s="190"/>
      <c r="K2796" s="190"/>
      <c r="L2796" s="190"/>
      <c r="M2796" s="190"/>
      <c r="N2796" s="268">
        <v>0</v>
      </c>
      <c r="O2796" s="268">
        <v>333981.28000000003</v>
      </c>
      <c r="P2796" s="190" t="s">
        <v>657</v>
      </c>
      <c r="Q2796" s="375"/>
    </row>
    <row r="2797" spans="1:17" ht="89.25">
      <c r="A2797" s="265" t="s">
        <v>553</v>
      </c>
      <c r="B2797" s="190"/>
      <c r="C2797" s="266" t="s">
        <v>605</v>
      </c>
      <c r="D2797" s="267">
        <v>43959</v>
      </c>
      <c r="E2797" s="237" t="s">
        <v>6525</v>
      </c>
      <c r="F2797" s="237" t="s">
        <v>6</v>
      </c>
      <c r="G2797" s="237">
        <v>983111</v>
      </c>
      <c r="H2797" s="190"/>
      <c r="I2797" s="248" t="s">
        <v>6948</v>
      </c>
      <c r="J2797" s="190"/>
      <c r="K2797" s="190"/>
      <c r="L2797" s="190"/>
      <c r="M2797" s="190"/>
      <c r="N2797" s="268">
        <v>0</v>
      </c>
      <c r="O2797" s="268">
        <v>5025.45</v>
      </c>
      <c r="P2797" s="190" t="s">
        <v>657</v>
      </c>
      <c r="Q2797" s="375"/>
    </row>
    <row r="2798" spans="1:17" ht="51">
      <c r="A2798" s="265">
        <v>117</v>
      </c>
      <c r="B2798" s="190"/>
      <c r="C2798" s="266" t="s">
        <v>61</v>
      </c>
      <c r="D2798" s="267">
        <v>43959</v>
      </c>
      <c r="E2798" s="237" t="s">
        <v>6526</v>
      </c>
      <c r="F2798" s="237" t="s">
        <v>11</v>
      </c>
      <c r="G2798" s="237">
        <v>983212</v>
      </c>
      <c r="H2798" s="190"/>
      <c r="I2798" s="248" t="s">
        <v>6949</v>
      </c>
      <c r="J2798" s="190"/>
      <c r="K2798" s="190"/>
      <c r="L2798" s="190"/>
      <c r="M2798" s="190"/>
      <c r="N2798" s="268">
        <v>50</v>
      </c>
      <c r="O2798" s="268">
        <v>0</v>
      </c>
      <c r="P2798" s="190" t="s">
        <v>657</v>
      </c>
      <c r="Q2798" s="375"/>
    </row>
    <row r="2799" spans="1:17" ht="63.75">
      <c r="A2799" s="265">
        <v>117</v>
      </c>
      <c r="B2799" s="190"/>
      <c r="C2799" s="266" t="s">
        <v>61</v>
      </c>
      <c r="D2799" s="267">
        <v>43959</v>
      </c>
      <c r="E2799" s="237" t="s">
        <v>6527</v>
      </c>
      <c r="F2799" s="237" t="s">
        <v>11</v>
      </c>
      <c r="G2799" s="237">
        <v>983226</v>
      </c>
      <c r="H2799" s="190"/>
      <c r="I2799" s="248" t="s">
        <v>6950</v>
      </c>
      <c r="J2799" s="190"/>
      <c r="K2799" s="190"/>
      <c r="L2799" s="190"/>
      <c r="M2799" s="190"/>
      <c r="N2799" s="268">
        <v>50</v>
      </c>
      <c r="O2799" s="268">
        <v>0</v>
      </c>
      <c r="P2799" s="190" t="s">
        <v>657</v>
      </c>
      <c r="Q2799" s="375"/>
    </row>
    <row r="2800" spans="1:17" ht="63.75">
      <c r="A2800" s="265">
        <v>10</v>
      </c>
      <c r="B2800" s="190"/>
      <c r="C2800" s="266" t="s">
        <v>41</v>
      </c>
      <c r="D2800" s="267">
        <v>43959</v>
      </c>
      <c r="E2800" s="237" t="s">
        <v>6528</v>
      </c>
      <c r="F2800" s="237" t="s">
        <v>15</v>
      </c>
      <c r="G2800" s="237">
        <v>1314039</v>
      </c>
      <c r="H2800" s="190"/>
      <c r="I2800" s="248" t="s">
        <v>6951</v>
      </c>
      <c r="J2800" s="190"/>
      <c r="K2800" s="190"/>
      <c r="L2800" s="190"/>
      <c r="M2800" s="190"/>
      <c r="N2800" s="268">
        <v>50</v>
      </c>
      <c r="O2800" s="268">
        <v>0</v>
      </c>
      <c r="P2800" s="190" t="s">
        <v>657</v>
      </c>
      <c r="Q2800" s="375"/>
    </row>
    <row r="2801" spans="1:17" ht="63.75">
      <c r="A2801" s="265">
        <v>16</v>
      </c>
      <c r="B2801" s="190"/>
      <c r="C2801" s="266" t="s">
        <v>7133</v>
      </c>
      <c r="D2801" s="267">
        <v>43959</v>
      </c>
      <c r="E2801" s="237" t="s">
        <v>6529</v>
      </c>
      <c r="F2801" s="237" t="s">
        <v>618</v>
      </c>
      <c r="G2801" s="237">
        <v>10778</v>
      </c>
      <c r="H2801" s="190"/>
      <c r="I2801" s="248" t="s">
        <v>6952</v>
      </c>
      <c r="J2801" s="190"/>
      <c r="K2801" s="190"/>
      <c r="L2801" s="190"/>
      <c r="M2801" s="190"/>
      <c r="N2801" s="268">
        <v>58.98</v>
      </c>
      <c r="O2801" s="268">
        <v>0</v>
      </c>
      <c r="P2801" s="190" t="s">
        <v>657</v>
      </c>
      <c r="Q2801" s="375"/>
    </row>
    <row r="2802" spans="1:17" ht="63.75">
      <c r="A2802" s="265">
        <v>16</v>
      </c>
      <c r="B2802" s="190"/>
      <c r="C2802" s="266" t="s">
        <v>7133</v>
      </c>
      <c r="D2802" s="267">
        <v>43959</v>
      </c>
      <c r="E2802" s="237" t="s">
        <v>6530</v>
      </c>
      <c r="F2802" s="237" t="s">
        <v>618</v>
      </c>
      <c r="G2802" s="237">
        <v>10779</v>
      </c>
      <c r="H2802" s="190"/>
      <c r="I2802" s="248" t="s">
        <v>6953</v>
      </c>
      <c r="J2802" s="190"/>
      <c r="K2802" s="190"/>
      <c r="L2802" s="190"/>
      <c r="M2802" s="190"/>
      <c r="N2802" s="268">
        <v>72.099999999999994</v>
      </c>
      <c r="O2802" s="268">
        <v>0</v>
      </c>
      <c r="P2802" s="190" t="s">
        <v>657</v>
      </c>
      <c r="Q2802" s="375"/>
    </row>
    <row r="2803" spans="1:17" ht="51">
      <c r="A2803" s="265" t="s">
        <v>554</v>
      </c>
      <c r="B2803" s="190"/>
      <c r="C2803" s="266" t="s">
        <v>726</v>
      </c>
      <c r="D2803" s="267">
        <v>43962</v>
      </c>
      <c r="E2803" s="237" t="s">
        <v>6531</v>
      </c>
      <c r="F2803" s="237" t="s">
        <v>11</v>
      </c>
      <c r="G2803" s="237">
        <v>13543</v>
      </c>
      <c r="H2803" s="190"/>
      <c r="I2803" s="248" t="s">
        <v>6954</v>
      </c>
      <c r="J2803" s="190"/>
      <c r="K2803" s="190"/>
      <c r="L2803" s="190"/>
      <c r="M2803" s="190"/>
      <c r="N2803" s="268">
        <v>414.27</v>
      </c>
      <c r="O2803" s="268">
        <v>0</v>
      </c>
      <c r="P2803" s="190" t="s">
        <v>657</v>
      </c>
      <c r="Q2803" s="375"/>
    </row>
    <row r="2804" spans="1:17" ht="51">
      <c r="A2804" s="265">
        <v>117</v>
      </c>
      <c r="B2804" s="190"/>
      <c r="C2804" s="266" t="s">
        <v>61</v>
      </c>
      <c r="D2804" s="267">
        <v>43962</v>
      </c>
      <c r="E2804" s="237" t="s">
        <v>6532</v>
      </c>
      <c r="F2804" s="237" t="s">
        <v>11</v>
      </c>
      <c r="G2804" s="237">
        <v>983356</v>
      </c>
      <c r="H2804" s="190"/>
      <c r="I2804" s="248" t="s">
        <v>6955</v>
      </c>
      <c r="J2804" s="190"/>
      <c r="K2804" s="190"/>
      <c r="L2804" s="190"/>
      <c r="M2804" s="190"/>
      <c r="N2804" s="268">
        <v>50</v>
      </c>
      <c r="O2804" s="268">
        <v>0</v>
      </c>
      <c r="P2804" s="190" t="s">
        <v>657</v>
      </c>
      <c r="Q2804" s="375"/>
    </row>
    <row r="2805" spans="1:17" ht="51">
      <c r="A2805" s="265">
        <v>119</v>
      </c>
      <c r="B2805" s="190"/>
      <c r="C2805" s="266" t="s">
        <v>62</v>
      </c>
      <c r="D2805" s="267">
        <v>43962</v>
      </c>
      <c r="E2805" s="237" t="s">
        <v>6533</v>
      </c>
      <c r="F2805" s="237" t="s">
        <v>11</v>
      </c>
      <c r="G2805" s="237">
        <v>983358</v>
      </c>
      <c r="H2805" s="190"/>
      <c r="I2805" s="248" t="s">
        <v>6956</v>
      </c>
      <c r="J2805" s="190"/>
      <c r="K2805" s="190"/>
      <c r="L2805" s="190"/>
      <c r="M2805" s="190"/>
      <c r="N2805" s="268">
        <v>50</v>
      </c>
      <c r="O2805" s="268">
        <v>0</v>
      </c>
      <c r="P2805" s="190" t="s">
        <v>657</v>
      </c>
      <c r="Q2805" s="375"/>
    </row>
    <row r="2806" spans="1:17" ht="51">
      <c r="A2806" s="265">
        <v>119</v>
      </c>
      <c r="B2806" s="190"/>
      <c r="C2806" s="266" t="s">
        <v>62</v>
      </c>
      <c r="D2806" s="267">
        <v>43962</v>
      </c>
      <c r="E2806" s="237" t="s">
        <v>6534</v>
      </c>
      <c r="F2806" s="237" t="s">
        <v>11</v>
      </c>
      <c r="G2806" s="237">
        <v>983361</v>
      </c>
      <c r="H2806" s="190"/>
      <c r="I2806" s="248" t="s">
        <v>6957</v>
      </c>
      <c r="J2806" s="190"/>
      <c r="K2806" s="190"/>
      <c r="L2806" s="190"/>
      <c r="M2806" s="190"/>
      <c r="N2806" s="268">
        <v>50</v>
      </c>
      <c r="O2806" s="268">
        <v>0</v>
      </c>
      <c r="P2806" s="190" t="s">
        <v>657</v>
      </c>
      <c r="Q2806" s="375"/>
    </row>
    <row r="2807" spans="1:17" ht="63.75">
      <c r="A2807" s="265">
        <v>513</v>
      </c>
      <c r="B2807" s="190"/>
      <c r="C2807" s="266" t="s">
        <v>169</v>
      </c>
      <c r="D2807" s="267">
        <v>43962</v>
      </c>
      <c r="E2807" s="237" t="s">
        <v>6535</v>
      </c>
      <c r="F2807" s="237" t="s">
        <v>15</v>
      </c>
      <c r="G2807" s="237">
        <v>1314547</v>
      </c>
      <c r="H2807" s="190"/>
      <c r="I2807" s="248" t="s">
        <v>6958</v>
      </c>
      <c r="J2807" s="190"/>
      <c r="K2807" s="190"/>
      <c r="L2807" s="190"/>
      <c r="M2807" s="190"/>
      <c r="N2807" s="268">
        <v>50</v>
      </c>
      <c r="O2807" s="268">
        <v>0</v>
      </c>
      <c r="P2807" s="190" t="s">
        <v>657</v>
      </c>
      <c r="Q2807" s="375"/>
    </row>
    <row r="2808" spans="1:17" ht="63.75">
      <c r="A2808" s="265">
        <v>16</v>
      </c>
      <c r="B2808" s="190"/>
      <c r="C2808" s="266" t="s">
        <v>7133</v>
      </c>
      <c r="D2808" s="267">
        <v>43962</v>
      </c>
      <c r="E2808" s="237" t="s">
        <v>6536</v>
      </c>
      <c r="F2808" s="237" t="s">
        <v>618</v>
      </c>
      <c r="G2808" s="237">
        <v>10772</v>
      </c>
      <c r="H2808" s="190"/>
      <c r="I2808" s="248" t="s">
        <v>6959</v>
      </c>
      <c r="J2808" s="190"/>
      <c r="K2808" s="190"/>
      <c r="L2808" s="190"/>
      <c r="M2808" s="190"/>
      <c r="N2808" s="268">
        <v>245.84</v>
      </c>
      <c r="O2808" s="268">
        <v>0</v>
      </c>
      <c r="P2808" s="190" t="s">
        <v>657</v>
      </c>
      <c r="Q2808" s="375"/>
    </row>
    <row r="2809" spans="1:17" ht="63.75">
      <c r="A2809" s="265">
        <v>16</v>
      </c>
      <c r="B2809" s="190"/>
      <c r="C2809" s="266" t="s">
        <v>7133</v>
      </c>
      <c r="D2809" s="267">
        <v>43962</v>
      </c>
      <c r="E2809" s="237" t="s">
        <v>6537</v>
      </c>
      <c r="F2809" s="237" t="s">
        <v>618</v>
      </c>
      <c r="G2809" s="237">
        <v>10773</v>
      </c>
      <c r="H2809" s="190"/>
      <c r="I2809" s="248" t="s">
        <v>6960</v>
      </c>
      <c r="J2809" s="190"/>
      <c r="K2809" s="190"/>
      <c r="L2809" s="190"/>
      <c r="M2809" s="190"/>
      <c r="N2809" s="268">
        <v>122.88</v>
      </c>
      <c r="O2809" s="268">
        <v>0</v>
      </c>
      <c r="P2809" s="190" t="s">
        <v>657</v>
      </c>
      <c r="Q2809" s="375"/>
    </row>
    <row r="2810" spans="1:17" ht="63.75">
      <c r="A2810" s="265">
        <v>16</v>
      </c>
      <c r="B2810" s="190"/>
      <c r="C2810" s="266" t="s">
        <v>7133</v>
      </c>
      <c r="D2810" s="267">
        <v>43962</v>
      </c>
      <c r="E2810" s="237" t="s">
        <v>6538</v>
      </c>
      <c r="F2810" s="237" t="s">
        <v>618</v>
      </c>
      <c r="G2810" s="237">
        <v>10797</v>
      </c>
      <c r="H2810" s="190"/>
      <c r="I2810" s="248" t="s">
        <v>6961</v>
      </c>
      <c r="J2810" s="190"/>
      <c r="K2810" s="190"/>
      <c r="L2810" s="190"/>
      <c r="M2810" s="190"/>
      <c r="N2810" s="268">
        <v>245.84</v>
      </c>
      <c r="O2810" s="268">
        <v>0</v>
      </c>
      <c r="P2810" s="190" t="s">
        <v>657</v>
      </c>
      <c r="Q2810" s="375"/>
    </row>
    <row r="2811" spans="1:17" ht="76.5">
      <c r="A2811" s="265">
        <v>16</v>
      </c>
      <c r="B2811" s="190"/>
      <c r="C2811" s="266" t="s">
        <v>7133</v>
      </c>
      <c r="D2811" s="267">
        <v>43962</v>
      </c>
      <c r="E2811" s="237" t="s">
        <v>6539</v>
      </c>
      <c r="F2811" s="237" t="s">
        <v>618</v>
      </c>
      <c r="G2811" s="237">
        <v>10798</v>
      </c>
      <c r="H2811" s="190"/>
      <c r="I2811" s="248" t="s">
        <v>6962</v>
      </c>
      <c r="J2811" s="190"/>
      <c r="K2811" s="190"/>
      <c r="L2811" s="190"/>
      <c r="M2811" s="190"/>
      <c r="N2811" s="268">
        <v>122.88</v>
      </c>
      <c r="O2811" s="268">
        <v>0</v>
      </c>
      <c r="P2811" s="190" t="s">
        <v>657</v>
      </c>
      <c r="Q2811" s="375"/>
    </row>
    <row r="2812" spans="1:17" ht="76.5">
      <c r="A2812" s="265">
        <v>16</v>
      </c>
      <c r="B2812" s="190"/>
      <c r="C2812" s="266" t="s">
        <v>7133</v>
      </c>
      <c r="D2812" s="267">
        <v>43962</v>
      </c>
      <c r="E2812" s="237" t="s">
        <v>6540</v>
      </c>
      <c r="F2812" s="237" t="s">
        <v>618</v>
      </c>
      <c r="G2812" s="237">
        <v>10800</v>
      </c>
      <c r="H2812" s="190"/>
      <c r="I2812" s="248" t="s">
        <v>6963</v>
      </c>
      <c r="J2812" s="190"/>
      <c r="K2812" s="190"/>
      <c r="L2812" s="190"/>
      <c r="M2812" s="190"/>
      <c r="N2812" s="268">
        <v>122.88</v>
      </c>
      <c r="O2812" s="268">
        <v>0</v>
      </c>
      <c r="P2812" s="190" t="s">
        <v>657</v>
      </c>
      <c r="Q2812" s="375"/>
    </row>
    <row r="2813" spans="1:17" ht="76.5">
      <c r="A2813" s="265">
        <v>16</v>
      </c>
      <c r="B2813" s="190"/>
      <c r="C2813" s="266" t="s">
        <v>7133</v>
      </c>
      <c r="D2813" s="267">
        <v>43962</v>
      </c>
      <c r="E2813" s="237" t="s">
        <v>6541</v>
      </c>
      <c r="F2813" s="237" t="s">
        <v>618</v>
      </c>
      <c r="G2813" s="237">
        <v>10799</v>
      </c>
      <c r="H2813" s="190"/>
      <c r="I2813" s="248" t="s">
        <v>6964</v>
      </c>
      <c r="J2813" s="190"/>
      <c r="K2813" s="190"/>
      <c r="L2813" s="190"/>
      <c r="M2813" s="190"/>
      <c r="N2813" s="268">
        <v>245.84</v>
      </c>
      <c r="O2813" s="268">
        <v>0</v>
      </c>
      <c r="P2813" s="190" t="s">
        <v>657</v>
      </c>
      <c r="Q2813" s="375"/>
    </row>
    <row r="2814" spans="1:17" ht="76.5">
      <c r="A2814" s="265">
        <v>16</v>
      </c>
      <c r="B2814" s="190"/>
      <c r="C2814" s="266" t="s">
        <v>7133</v>
      </c>
      <c r="D2814" s="267">
        <v>43962</v>
      </c>
      <c r="E2814" s="237" t="s">
        <v>6542</v>
      </c>
      <c r="F2814" s="237" t="s">
        <v>618</v>
      </c>
      <c r="G2814" s="237">
        <v>10796</v>
      </c>
      <c r="H2814" s="190"/>
      <c r="I2814" s="248" t="s">
        <v>6965</v>
      </c>
      <c r="J2814" s="190"/>
      <c r="K2814" s="190"/>
      <c r="L2814" s="190"/>
      <c r="M2814" s="190"/>
      <c r="N2814" s="268">
        <v>100.54</v>
      </c>
      <c r="O2814" s="268">
        <v>0</v>
      </c>
      <c r="P2814" s="190" t="s">
        <v>657</v>
      </c>
      <c r="Q2814" s="375"/>
    </row>
    <row r="2815" spans="1:17" ht="63.75">
      <c r="A2815" s="265">
        <v>16</v>
      </c>
      <c r="B2815" s="190"/>
      <c r="C2815" s="266" t="s">
        <v>7133</v>
      </c>
      <c r="D2815" s="267">
        <v>43962</v>
      </c>
      <c r="E2815" s="237" t="s">
        <v>6543</v>
      </c>
      <c r="F2815" s="237" t="s">
        <v>618</v>
      </c>
      <c r="G2815" s="237">
        <v>10818</v>
      </c>
      <c r="H2815" s="190"/>
      <c r="I2815" s="248" t="s">
        <v>6966</v>
      </c>
      <c r="J2815" s="190"/>
      <c r="K2815" s="190"/>
      <c r="L2815" s="190"/>
      <c r="M2815" s="190"/>
      <c r="N2815" s="268">
        <v>245.84</v>
      </c>
      <c r="O2815" s="268">
        <v>0</v>
      </c>
      <c r="P2815" s="190" t="s">
        <v>657</v>
      </c>
      <c r="Q2815" s="375"/>
    </row>
    <row r="2816" spans="1:17" ht="76.5">
      <c r="A2816" s="265">
        <v>16</v>
      </c>
      <c r="B2816" s="190"/>
      <c r="C2816" s="266" t="s">
        <v>7133</v>
      </c>
      <c r="D2816" s="267">
        <v>43962</v>
      </c>
      <c r="E2816" s="237" t="s">
        <v>6544</v>
      </c>
      <c r="F2816" s="237" t="s">
        <v>618</v>
      </c>
      <c r="G2816" s="237">
        <v>10780</v>
      </c>
      <c r="H2816" s="190"/>
      <c r="I2816" s="248" t="s">
        <v>6967</v>
      </c>
      <c r="J2816" s="190"/>
      <c r="K2816" s="190"/>
      <c r="L2816" s="190"/>
      <c r="M2816" s="190"/>
      <c r="N2816" s="268">
        <v>124.39</v>
      </c>
      <c r="O2816" s="268">
        <v>0</v>
      </c>
      <c r="P2816" s="190" t="s">
        <v>657</v>
      </c>
      <c r="Q2816" s="375"/>
    </row>
    <row r="2817" spans="1:17" ht="76.5">
      <c r="A2817" s="265">
        <v>16</v>
      </c>
      <c r="B2817" s="190"/>
      <c r="C2817" s="266" t="s">
        <v>7133</v>
      </c>
      <c r="D2817" s="267">
        <v>43962</v>
      </c>
      <c r="E2817" s="237" t="s">
        <v>6545</v>
      </c>
      <c r="F2817" s="237" t="s">
        <v>618</v>
      </c>
      <c r="G2817" s="237">
        <v>10775</v>
      </c>
      <c r="H2817" s="190"/>
      <c r="I2817" s="248" t="s">
        <v>6968</v>
      </c>
      <c r="J2817" s="190"/>
      <c r="K2817" s="190"/>
      <c r="L2817" s="190"/>
      <c r="M2817" s="190"/>
      <c r="N2817" s="268">
        <v>245.84</v>
      </c>
      <c r="O2817" s="268">
        <v>0</v>
      </c>
      <c r="P2817" s="190" t="s">
        <v>657</v>
      </c>
      <c r="Q2817" s="375"/>
    </row>
    <row r="2818" spans="1:17" ht="63.75">
      <c r="A2818" s="265">
        <v>16</v>
      </c>
      <c r="B2818" s="190"/>
      <c r="C2818" s="266" t="s">
        <v>7133</v>
      </c>
      <c r="D2818" s="267">
        <v>43962</v>
      </c>
      <c r="E2818" s="237" t="s">
        <v>6546</v>
      </c>
      <c r="F2818" s="237" t="s">
        <v>618</v>
      </c>
      <c r="G2818" s="237">
        <v>10774</v>
      </c>
      <c r="H2818" s="190"/>
      <c r="I2818" s="248" t="s">
        <v>6969</v>
      </c>
      <c r="J2818" s="190"/>
      <c r="K2818" s="190"/>
      <c r="L2818" s="190"/>
      <c r="M2818" s="190"/>
      <c r="N2818" s="268">
        <v>122.88</v>
      </c>
      <c r="O2818" s="268">
        <v>0</v>
      </c>
      <c r="P2818" s="190" t="s">
        <v>657</v>
      </c>
      <c r="Q2818" s="375"/>
    </row>
    <row r="2819" spans="1:17" ht="63.75">
      <c r="A2819" s="265">
        <v>10</v>
      </c>
      <c r="B2819" s="190"/>
      <c r="C2819" s="266" t="s">
        <v>41</v>
      </c>
      <c r="D2819" s="267">
        <v>43962</v>
      </c>
      <c r="E2819" s="237" t="s">
        <v>6547</v>
      </c>
      <c r="F2819" s="237" t="s">
        <v>15</v>
      </c>
      <c r="G2819" s="237">
        <v>1314713</v>
      </c>
      <c r="H2819" s="190"/>
      <c r="I2819" s="248" t="s">
        <v>6970</v>
      </c>
      <c r="J2819" s="190"/>
      <c r="K2819" s="190"/>
      <c r="L2819" s="190"/>
      <c r="M2819" s="190"/>
      <c r="N2819" s="268">
        <v>50</v>
      </c>
      <c r="O2819" s="268">
        <v>0</v>
      </c>
      <c r="P2819" s="190" t="s">
        <v>657</v>
      </c>
      <c r="Q2819" s="375"/>
    </row>
    <row r="2820" spans="1:17" ht="76.5">
      <c r="A2820" s="265">
        <v>10</v>
      </c>
      <c r="B2820" s="190"/>
      <c r="C2820" s="266" t="s">
        <v>41</v>
      </c>
      <c r="D2820" s="267">
        <v>43962</v>
      </c>
      <c r="E2820" s="237" t="s">
        <v>6548</v>
      </c>
      <c r="F2820" s="237" t="s">
        <v>15</v>
      </c>
      <c r="G2820" s="237">
        <v>1314715</v>
      </c>
      <c r="H2820" s="190"/>
      <c r="I2820" s="248" t="s">
        <v>6971</v>
      </c>
      <c r="J2820" s="190"/>
      <c r="K2820" s="190"/>
      <c r="L2820" s="190"/>
      <c r="M2820" s="190"/>
      <c r="N2820" s="268">
        <v>50</v>
      </c>
      <c r="O2820" s="268">
        <v>0</v>
      </c>
      <c r="P2820" s="190" t="s">
        <v>657</v>
      </c>
      <c r="Q2820" s="375"/>
    </row>
    <row r="2821" spans="1:17" ht="63.75">
      <c r="A2821" s="265">
        <v>10</v>
      </c>
      <c r="B2821" s="190"/>
      <c r="C2821" s="266" t="s">
        <v>41</v>
      </c>
      <c r="D2821" s="267">
        <v>43962</v>
      </c>
      <c r="E2821" s="237" t="s">
        <v>6549</v>
      </c>
      <c r="F2821" s="237" t="s">
        <v>15</v>
      </c>
      <c r="G2821" s="237">
        <v>1314717</v>
      </c>
      <c r="H2821" s="190"/>
      <c r="I2821" s="248" t="s">
        <v>6972</v>
      </c>
      <c r="J2821" s="190"/>
      <c r="K2821" s="190"/>
      <c r="L2821" s="190"/>
      <c r="M2821" s="190"/>
      <c r="N2821" s="268">
        <v>50</v>
      </c>
      <c r="O2821" s="268">
        <v>0</v>
      </c>
      <c r="P2821" s="190" t="s">
        <v>657</v>
      </c>
      <c r="Q2821" s="375"/>
    </row>
    <row r="2822" spans="1:17" ht="63.75">
      <c r="A2822" s="265">
        <v>10</v>
      </c>
      <c r="B2822" s="190"/>
      <c r="C2822" s="266" t="s">
        <v>41</v>
      </c>
      <c r="D2822" s="267">
        <v>43962</v>
      </c>
      <c r="E2822" s="237" t="s">
        <v>6550</v>
      </c>
      <c r="F2822" s="237" t="s">
        <v>15</v>
      </c>
      <c r="G2822" s="237">
        <v>1314719</v>
      </c>
      <c r="H2822" s="190"/>
      <c r="I2822" s="248" t="s">
        <v>6973</v>
      </c>
      <c r="J2822" s="190"/>
      <c r="K2822" s="190"/>
      <c r="L2822" s="190"/>
      <c r="M2822" s="190"/>
      <c r="N2822" s="268">
        <v>50</v>
      </c>
      <c r="O2822" s="268">
        <v>0</v>
      </c>
      <c r="P2822" s="190" t="s">
        <v>657</v>
      </c>
      <c r="Q2822" s="375"/>
    </row>
    <row r="2823" spans="1:17" ht="63.75">
      <c r="A2823" s="265">
        <v>10</v>
      </c>
      <c r="B2823" s="190"/>
      <c r="C2823" s="266" t="s">
        <v>41</v>
      </c>
      <c r="D2823" s="267">
        <v>43962</v>
      </c>
      <c r="E2823" s="237" t="s">
        <v>6551</v>
      </c>
      <c r="F2823" s="237" t="s">
        <v>15</v>
      </c>
      <c r="G2823" s="237">
        <v>1314721</v>
      </c>
      <c r="H2823" s="190"/>
      <c r="I2823" s="248" t="s">
        <v>6974</v>
      </c>
      <c r="J2823" s="190"/>
      <c r="K2823" s="190"/>
      <c r="L2823" s="190"/>
      <c r="M2823" s="190"/>
      <c r="N2823" s="268">
        <v>50</v>
      </c>
      <c r="O2823" s="268">
        <v>0</v>
      </c>
      <c r="P2823" s="190" t="s">
        <v>657</v>
      </c>
      <c r="Q2823" s="375"/>
    </row>
    <row r="2824" spans="1:17" ht="63.75">
      <c r="A2824" s="265">
        <v>10</v>
      </c>
      <c r="B2824" s="190"/>
      <c r="C2824" s="266" t="s">
        <v>41</v>
      </c>
      <c r="D2824" s="267">
        <v>43962</v>
      </c>
      <c r="E2824" s="237" t="s">
        <v>6552</v>
      </c>
      <c r="F2824" s="237" t="s">
        <v>15</v>
      </c>
      <c r="G2824" s="237">
        <v>1314723</v>
      </c>
      <c r="H2824" s="190"/>
      <c r="I2824" s="248" t="s">
        <v>6975</v>
      </c>
      <c r="J2824" s="190"/>
      <c r="K2824" s="190"/>
      <c r="L2824" s="190"/>
      <c r="M2824" s="190"/>
      <c r="N2824" s="268">
        <v>50</v>
      </c>
      <c r="O2824" s="268">
        <v>0</v>
      </c>
      <c r="P2824" s="190" t="s">
        <v>657</v>
      </c>
      <c r="Q2824" s="375"/>
    </row>
    <row r="2825" spans="1:17" ht="63.75">
      <c r="A2825" s="265">
        <v>10</v>
      </c>
      <c r="B2825" s="190"/>
      <c r="C2825" s="266" t="s">
        <v>41</v>
      </c>
      <c r="D2825" s="267">
        <v>43962</v>
      </c>
      <c r="E2825" s="237" t="s">
        <v>6553</v>
      </c>
      <c r="F2825" s="237" t="s">
        <v>15</v>
      </c>
      <c r="G2825" s="237">
        <v>1314780</v>
      </c>
      <c r="H2825" s="190"/>
      <c r="I2825" s="248" t="s">
        <v>6976</v>
      </c>
      <c r="J2825" s="190"/>
      <c r="K2825" s="190"/>
      <c r="L2825" s="190"/>
      <c r="M2825" s="190"/>
      <c r="N2825" s="268">
        <v>50</v>
      </c>
      <c r="O2825" s="268">
        <v>0</v>
      </c>
      <c r="P2825" s="190" t="s">
        <v>657</v>
      </c>
      <c r="Q2825" s="375"/>
    </row>
    <row r="2826" spans="1:17" ht="63.75">
      <c r="A2826" s="265">
        <v>10</v>
      </c>
      <c r="B2826" s="190"/>
      <c r="C2826" s="266" t="s">
        <v>41</v>
      </c>
      <c r="D2826" s="267">
        <v>43962</v>
      </c>
      <c r="E2826" s="237" t="s">
        <v>6554</v>
      </c>
      <c r="F2826" s="237" t="s">
        <v>15</v>
      </c>
      <c r="G2826" s="237">
        <v>1314782</v>
      </c>
      <c r="H2826" s="190"/>
      <c r="I2826" s="248" t="s">
        <v>6977</v>
      </c>
      <c r="J2826" s="190"/>
      <c r="K2826" s="190"/>
      <c r="L2826" s="190"/>
      <c r="M2826" s="190"/>
      <c r="N2826" s="268">
        <v>50</v>
      </c>
      <c r="O2826" s="268">
        <v>0</v>
      </c>
      <c r="P2826" s="190" t="s">
        <v>657</v>
      </c>
      <c r="Q2826" s="375"/>
    </row>
    <row r="2827" spans="1:17" ht="63.75">
      <c r="A2827" s="265">
        <v>10</v>
      </c>
      <c r="B2827" s="190"/>
      <c r="C2827" s="266" t="s">
        <v>41</v>
      </c>
      <c r="D2827" s="267">
        <v>43962</v>
      </c>
      <c r="E2827" s="237" t="s">
        <v>6555</v>
      </c>
      <c r="F2827" s="237" t="s">
        <v>15</v>
      </c>
      <c r="G2827" s="237">
        <v>1314784</v>
      </c>
      <c r="H2827" s="190"/>
      <c r="I2827" s="248" t="s">
        <v>6978</v>
      </c>
      <c r="J2827" s="190"/>
      <c r="K2827" s="190"/>
      <c r="L2827" s="190"/>
      <c r="M2827" s="190"/>
      <c r="N2827" s="268">
        <v>50</v>
      </c>
      <c r="O2827" s="268">
        <v>0</v>
      </c>
      <c r="P2827" s="190" t="s">
        <v>657</v>
      </c>
      <c r="Q2827" s="375"/>
    </row>
    <row r="2828" spans="1:17" ht="76.5">
      <c r="A2828" s="265">
        <v>513</v>
      </c>
      <c r="B2828" s="190"/>
      <c r="C2828" s="266" t="s">
        <v>169</v>
      </c>
      <c r="D2828" s="267">
        <v>43962</v>
      </c>
      <c r="E2828" s="237" t="s">
        <v>6556</v>
      </c>
      <c r="F2828" s="237" t="s">
        <v>15</v>
      </c>
      <c r="G2828" s="237">
        <v>1314788</v>
      </c>
      <c r="H2828" s="190"/>
      <c r="I2828" s="248" t="s">
        <v>6979</v>
      </c>
      <c r="J2828" s="190"/>
      <c r="K2828" s="190"/>
      <c r="L2828" s="190"/>
      <c r="M2828" s="190"/>
      <c r="N2828" s="268">
        <v>50</v>
      </c>
      <c r="O2828" s="268">
        <v>0</v>
      </c>
      <c r="P2828" s="190" t="s">
        <v>657</v>
      </c>
      <c r="Q2828" s="375"/>
    </row>
    <row r="2829" spans="1:17" ht="51">
      <c r="A2829" s="265">
        <v>513</v>
      </c>
      <c r="B2829" s="190"/>
      <c r="C2829" s="266" t="s">
        <v>169</v>
      </c>
      <c r="D2829" s="267">
        <v>43962</v>
      </c>
      <c r="E2829" s="237" t="s">
        <v>6557</v>
      </c>
      <c r="F2829" s="237" t="s">
        <v>15</v>
      </c>
      <c r="G2829" s="237">
        <v>1314790</v>
      </c>
      <c r="H2829" s="190"/>
      <c r="I2829" s="248" t="s">
        <v>6980</v>
      </c>
      <c r="J2829" s="190"/>
      <c r="K2829" s="190"/>
      <c r="L2829" s="190"/>
      <c r="M2829" s="190"/>
      <c r="N2829" s="268">
        <v>50</v>
      </c>
      <c r="O2829" s="268">
        <v>0</v>
      </c>
      <c r="P2829" s="190" t="s">
        <v>657</v>
      </c>
      <c r="Q2829" s="375"/>
    </row>
    <row r="2830" spans="1:17" ht="76.5">
      <c r="A2830" s="265">
        <v>16</v>
      </c>
      <c r="B2830" s="190"/>
      <c r="C2830" s="266" t="s">
        <v>7133</v>
      </c>
      <c r="D2830" s="267">
        <v>43962</v>
      </c>
      <c r="E2830" s="237" t="s">
        <v>6558</v>
      </c>
      <c r="F2830" s="237" t="s">
        <v>13</v>
      </c>
      <c r="G2830" s="237">
        <v>983379</v>
      </c>
      <c r="H2830" s="190"/>
      <c r="I2830" s="248" t="s">
        <v>6981</v>
      </c>
      <c r="J2830" s="190"/>
      <c r="K2830" s="190"/>
      <c r="L2830" s="190"/>
      <c r="M2830" s="190"/>
      <c r="N2830" s="268">
        <v>26.45</v>
      </c>
      <c r="O2830" s="268">
        <v>0</v>
      </c>
      <c r="P2830" s="190" t="s">
        <v>657</v>
      </c>
      <c r="Q2830" s="375"/>
    </row>
    <row r="2831" spans="1:17" ht="89.25">
      <c r="A2831" s="265">
        <v>16</v>
      </c>
      <c r="B2831" s="190"/>
      <c r="C2831" s="266" t="s">
        <v>7133</v>
      </c>
      <c r="D2831" s="267">
        <v>43962</v>
      </c>
      <c r="E2831" s="237" t="s">
        <v>6559</v>
      </c>
      <c r="F2831" s="237" t="s">
        <v>11</v>
      </c>
      <c r="G2831" s="237">
        <v>983379</v>
      </c>
      <c r="H2831" s="190"/>
      <c r="I2831" s="248" t="s">
        <v>6982</v>
      </c>
      <c r="J2831" s="190"/>
      <c r="K2831" s="190"/>
      <c r="L2831" s="190"/>
      <c r="M2831" s="190"/>
      <c r="N2831" s="268">
        <v>50</v>
      </c>
      <c r="O2831" s="268">
        <v>0</v>
      </c>
      <c r="P2831" s="190" t="s">
        <v>657</v>
      </c>
      <c r="Q2831" s="375"/>
    </row>
    <row r="2832" spans="1:17" ht="76.5">
      <c r="A2832" s="265">
        <v>16</v>
      </c>
      <c r="B2832" s="190"/>
      <c r="C2832" s="266" t="s">
        <v>7133</v>
      </c>
      <c r="D2832" s="267">
        <v>43962</v>
      </c>
      <c r="E2832" s="237" t="s">
        <v>6560</v>
      </c>
      <c r="F2832" s="237" t="s">
        <v>13</v>
      </c>
      <c r="G2832" s="237">
        <v>983380</v>
      </c>
      <c r="H2832" s="190"/>
      <c r="I2832" s="248" t="s">
        <v>6983</v>
      </c>
      <c r="J2832" s="190"/>
      <c r="K2832" s="190"/>
      <c r="L2832" s="190"/>
      <c r="M2832" s="190"/>
      <c r="N2832" s="268">
        <v>60.41</v>
      </c>
      <c r="O2832" s="268">
        <v>0</v>
      </c>
      <c r="P2832" s="190" t="s">
        <v>657</v>
      </c>
      <c r="Q2832" s="375"/>
    </row>
    <row r="2833" spans="1:17" ht="76.5">
      <c r="A2833" s="265">
        <v>16</v>
      </c>
      <c r="B2833" s="190"/>
      <c r="C2833" s="266" t="s">
        <v>7133</v>
      </c>
      <c r="D2833" s="267">
        <v>43962</v>
      </c>
      <c r="E2833" s="237" t="s">
        <v>6561</v>
      </c>
      <c r="F2833" s="237" t="s">
        <v>11</v>
      </c>
      <c r="G2833" s="237">
        <v>983380</v>
      </c>
      <c r="H2833" s="190"/>
      <c r="I2833" s="248" t="s">
        <v>6984</v>
      </c>
      <c r="J2833" s="190"/>
      <c r="K2833" s="190"/>
      <c r="L2833" s="190"/>
      <c r="M2833" s="190"/>
      <c r="N2833" s="268">
        <v>50</v>
      </c>
      <c r="O2833" s="268">
        <v>0</v>
      </c>
      <c r="P2833" s="190" t="s">
        <v>657</v>
      </c>
      <c r="Q2833" s="375"/>
    </row>
    <row r="2834" spans="1:17" ht="76.5">
      <c r="A2834" s="265">
        <v>16</v>
      </c>
      <c r="B2834" s="190"/>
      <c r="C2834" s="266" t="s">
        <v>7133</v>
      </c>
      <c r="D2834" s="267">
        <v>43962</v>
      </c>
      <c r="E2834" s="237" t="s">
        <v>6562</v>
      </c>
      <c r="F2834" s="237" t="s">
        <v>11</v>
      </c>
      <c r="G2834" s="237">
        <v>983385</v>
      </c>
      <c r="H2834" s="190"/>
      <c r="I2834" s="248" t="s">
        <v>6985</v>
      </c>
      <c r="J2834" s="190"/>
      <c r="K2834" s="190"/>
      <c r="L2834" s="190"/>
      <c r="M2834" s="190"/>
      <c r="N2834" s="268">
        <v>50</v>
      </c>
      <c r="O2834" s="268">
        <v>0</v>
      </c>
      <c r="P2834" s="190" t="s">
        <v>657</v>
      </c>
      <c r="Q2834" s="375"/>
    </row>
    <row r="2835" spans="1:17" ht="76.5">
      <c r="A2835" s="265">
        <v>16</v>
      </c>
      <c r="B2835" s="190"/>
      <c r="C2835" s="266" t="s">
        <v>7133</v>
      </c>
      <c r="D2835" s="267">
        <v>43962</v>
      </c>
      <c r="E2835" s="237" t="s">
        <v>6563</v>
      </c>
      <c r="F2835" s="237" t="s">
        <v>11</v>
      </c>
      <c r="G2835" s="237">
        <v>983381</v>
      </c>
      <c r="H2835" s="190"/>
      <c r="I2835" s="248" t="s">
        <v>6986</v>
      </c>
      <c r="J2835" s="190"/>
      <c r="K2835" s="190"/>
      <c r="L2835" s="190"/>
      <c r="M2835" s="190"/>
      <c r="N2835" s="268">
        <v>50</v>
      </c>
      <c r="O2835" s="268">
        <v>0</v>
      </c>
      <c r="P2835" s="190" t="s">
        <v>657</v>
      </c>
      <c r="Q2835" s="375"/>
    </row>
    <row r="2836" spans="1:17" ht="76.5">
      <c r="A2836" s="265">
        <v>16</v>
      </c>
      <c r="B2836" s="190"/>
      <c r="C2836" s="266" t="s">
        <v>7133</v>
      </c>
      <c r="D2836" s="267">
        <v>43962</v>
      </c>
      <c r="E2836" s="237" t="s">
        <v>6564</v>
      </c>
      <c r="F2836" s="237" t="s">
        <v>13</v>
      </c>
      <c r="G2836" s="237">
        <v>983383</v>
      </c>
      <c r="H2836" s="190"/>
      <c r="I2836" s="248" t="s">
        <v>6987</v>
      </c>
      <c r="J2836" s="190"/>
      <c r="K2836" s="190"/>
      <c r="L2836" s="190"/>
      <c r="M2836" s="190"/>
      <c r="N2836" s="268">
        <v>75.52</v>
      </c>
      <c r="O2836" s="268">
        <v>0</v>
      </c>
      <c r="P2836" s="190" t="s">
        <v>657</v>
      </c>
      <c r="Q2836" s="375"/>
    </row>
    <row r="2837" spans="1:17" ht="89.25">
      <c r="A2837" s="265">
        <v>16</v>
      </c>
      <c r="B2837" s="190"/>
      <c r="C2837" s="266" t="s">
        <v>7133</v>
      </c>
      <c r="D2837" s="267">
        <v>43962</v>
      </c>
      <c r="E2837" s="237" t="s">
        <v>6565</v>
      </c>
      <c r="F2837" s="237" t="s">
        <v>11</v>
      </c>
      <c r="G2837" s="237">
        <v>983383</v>
      </c>
      <c r="H2837" s="190"/>
      <c r="I2837" s="248" t="s">
        <v>6988</v>
      </c>
      <c r="J2837" s="190"/>
      <c r="K2837" s="190"/>
      <c r="L2837" s="190"/>
      <c r="M2837" s="190"/>
      <c r="N2837" s="268">
        <v>50</v>
      </c>
      <c r="O2837" s="268">
        <v>0</v>
      </c>
      <c r="P2837" s="190" t="s">
        <v>657</v>
      </c>
      <c r="Q2837" s="375"/>
    </row>
    <row r="2838" spans="1:17" ht="76.5">
      <c r="A2838" s="265">
        <v>16</v>
      </c>
      <c r="B2838" s="190"/>
      <c r="C2838" s="266" t="s">
        <v>7133</v>
      </c>
      <c r="D2838" s="267">
        <v>43962</v>
      </c>
      <c r="E2838" s="237" t="s">
        <v>6566</v>
      </c>
      <c r="F2838" s="237" t="s">
        <v>13</v>
      </c>
      <c r="G2838" s="237">
        <v>983385</v>
      </c>
      <c r="H2838" s="190"/>
      <c r="I2838" s="248" t="s">
        <v>6989</v>
      </c>
      <c r="J2838" s="190"/>
      <c r="K2838" s="190"/>
      <c r="L2838" s="190"/>
      <c r="M2838" s="190"/>
      <c r="N2838" s="268">
        <v>37.72</v>
      </c>
      <c r="O2838" s="268">
        <v>0</v>
      </c>
      <c r="P2838" s="190" t="s">
        <v>657</v>
      </c>
      <c r="Q2838" s="375"/>
    </row>
    <row r="2839" spans="1:17" ht="76.5">
      <c r="A2839" s="265">
        <v>16</v>
      </c>
      <c r="B2839" s="190"/>
      <c r="C2839" s="266" t="s">
        <v>7133</v>
      </c>
      <c r="D2839" s="267">
        <v>43962</v>
      </c>
      <c r="E2839" s="237" t="s">
        <v>6567</v>
      </c>
      <c r="F2839" s="237" t="s">
        <v>13</v>
      </c>
      <c r="G2839" s="237">
        <v>983381</v>
      </c>
      <c r="H2839" s="190"/>
      <c r="I2839" s="248" t="s">
        <v>6990</v>
      </c>
      <c r="J2839" s="190"/>
      <c r="K2839" s="190"/>
      <c r="L2839" s="190"/>
      <c r="M2839" s="190"/>
      <c r="N2839" s="268">
        <v>60.41</v>
      </c>
      <c r="O2839" s="268">
        <v>0</v>
      </c>
      <c r="P2839" s="190" t="s">
        <v>657</v>
      </c>
      <c r="Q2839" s="375"/>
    </row>
    <row r="2840" spans="1:17" ht="63.75">
      <c r="A2840" s="265">
        <v>10</v>
      </c>
      <c r="B2840" s="190"/>
      <c r="C2840" s="266" t="s">
        <v>41</v>
      </c>
      <c r="D2840" s="267">
        <v>43962</v>
      </c>
      <c r="E2840" s="237" t="s">
        <v>6568</v>
      </c>
      <c r="F2840" s="237" t="s">
        <v>15</v>
      </c>
      <c r="G2840" s="237">
        <v>1314804</v>
      </c>
      <c r="H2840" s="190"/>
      <c r="I2840" s="248" t="s">
        <v>6991</v>
      </c>
      <c r="J2840" s="190"/>
      <c r="K2840" s="190"/>
      <c r="L2840" s="190"/>
      <c r="M2840" s="190"/>
      <c r="N2840" s="268">
        <v>50</v>
      </c>
      <c r="O2840" s="268">
        <v>0</v>
      </c>
      <c r="P2840" s="190" t="s">
        <v>657</v>
      </c>
      <c r="Q2840" s="375"/>
    </row>
    <row r="2841" spans="1:17" ht="63.75">
      <c r="A2841" s="265">
        <v>222</v>
      </c>
      <c r="B2841" s="190"/>
      <c r="C2841" s="266" t="s">
        <v>102</v>
      </c>
      <c r="D2841" s="267">
        <v>43963</v>
      </c>
      <c r="E2841" s="237" t="s">
        <v>6569</v>
      </c>
      <c r="F2841" s="237" t="s">
        <v>6</v>
      </c>
      <c r="G2841" s="237">
        <v>1274052</v>
      </c>
      <c r="H2841" s="190"/>
      <c r="I2841" s="248" t="s">
        <v>6992</v>
      </c>
      <c r="J2841" s="190"/>
      <c r="K2841" s="190"/>
      <c r="L2841" s="190"/>
      <c r="M2841" s="190"/>
      <c r="N2841" s="268">
        <v>0</v>
      </c>
      <c r="O2841" s="268">
        <v>2929</v>
      </c>
      <c r="P2841" s="190" t="s">
        <v>657</v>
      </c>
      <c r="Q2841" s="375"/>
    </row>
    <row r="2842" spans="1:17" ht="51">
      <c r="A2842" s="265" t="s">
        <v>556</v>
      </c>
      <c r="B2842" s="190"/>
      <c r="C2842" s="266" t="s">
        <v>714</v>
      </c>
      <c r="D2842" s="267">
        <v>43963</v>
      </c>
      <c r="E2842" s="237" t="s">
        <v>6570</v>
      </c>
      <c r="F2842" s="237" t="s">
        <v>617</v>
      </c>
      <c r="G2842" s="237">
        <v>1427334</v>
      </c>
      <c r="H2842" s="190"/>
      <c r="I2842" s="248" t="s">
        <v>6993</v>
      </c>
      <c r="J2842" s="190"/>
      <c r="K2842" s="190"/>
      <c r="L2842" s="190"/>
      <c r="M2842" s="190"/>
      <c r="N2842" s="268">
        <v>0</v>
      </c>
      <c r="O2842" s="268">
        <v>661210.23</v>
      </c>
      <c r="P2842" s="190" t="s">
        <v>657</v>
      </c>
      <c r="Q2842" s="375"/>
    </row>
    <row r="2843" spans="1:17" ht="51">
      <c r="A2843" s="265">
        <v>117</v>
      </c>
      <c r="B2843" s="190"/>
      <c r="C2843" s="266" t="s">
        <v>61</v>
      </c>
      <c r="D2843" s="267">
        <v>43963</v>
      </c>
      <c r="E2843" s="237" t="s">
        <v>6571</v>
      </c>
      <c r="F2843" s="237" t="s">
        <v>11</v>
      </c>
      <c r="G2843" s="237">
        <v>983418</v>
      </c>
      <c r="H2843" s="190"/>
      <c r="I2843" s="248" t="s">
        <v>6994</v>
      </c>
      <c r="J2843" s="190"/>
      <c r="K2843" s="190"/>
      <c r="L2843" s="190"/>
      <c r="M2843" s="190"/>
      <c r="N2843" s="268">
        <v>50</v>
      </c>
      <c r="O2843" s="268">
        <v>0</v>
      </c>
      <c r="P2843" s="190" t="s">
        <v>657</v>
      </c>
      <c r="Q2843" s="375"/>
    </row>
    <row r="2844" spans="1:17" ht="51">
      <c r="A2844" s="265">
        <v>513</v>
      </c>
      <c r="B2844" s="190"/>
      <c r="C2844" s="266" t="s">
        <v>169</v>
      </c>
      <c r="D2844" s="267">
        <v>43963</v>
      </c>
      <c r="E2844" s="237" t="s">
        <v>6572</v>
      </c>
      <c r="F2844" s="237" t="s">
        <v>15</v>
      </c>
      <c r="G2844" s="237">
        <v>1315150</v>
      </c>
      <c r="H2844" s="190"/>
      <c r="I2844" s="248" t="s">
        <v>6995</v>
      </c>
      <c r="J2844" s="190"/>
      <c r="K2844" s="190"/>
      <c r="L2844" s="190"/>
      <c r="M2844" s="190"/>
      <c r="N2844" s="268">
        <v>50</v>
      </c>
      <c r="O2844" s="268">
        <v>0</v>
      </c>
      <c r="P2844" s="190" t="s">
        <v>657</v>
      </c>
      <c r="Q2844" s="375"/>
    </row>
    <row r="2845" spans="1:17" ht="51">
      <c r="A2845" s="265">
        <v>513</v>
      </c>
      <c r="B2845" s="190"/>
      <c r="C2845" s="266" t="s">
        <v>169</v>
      </c>
      <c r="D2845" s="267">
        <v>43963</v>
      </c>
      <c r="E2845" s="237" t="s">
        <v>6573</v>
      </c>
      <c r="F2845" s="237" t="s">
        <v>15</v>
      </c>
      <c r="G2845" s="237">
        <v>1315148</v>
      </c>
      <c r="H2845" s="190"/>
      <c r="I2845" s="248" t="s">
        <v>6995</v>
      </c>
      <c r="J2845" s="190"/>
      <c r="K2845" s="190"/>
      <c r="L2845" s="190"/>
      <c r="M2845" s="190"/>
      <c r="N2845" s="268">
        <v>50</v>
      </c>
      <c r="O2845" s="268">
        <v>0</v>
      </c>
      <c r="P2845" s="190" t="s">
        <v>657</v>
      </c>
      <c r="Q2845" s="375"/>
    </row>
    <row r="2846" spans="1:17" ht="51">
      <c r="A2846" s="265">
        <v>513</v>
      </c>
      <c r="B2846" s="190"/>
      <c r="C2846" s="266" t="s">
        <v>169</v>
      </c>
      <c r="D2846" s="267">
        <v>43963</v>
      </c>
      <c r="E2846" s="237" t="s">
        <v>6574</v>
      </c>
      <c r="F2846" s="237" t="s">
        <v>15</v>
      </c>
      <c r="G2846" s="237">
        <v>1315226</v>
      </c>
      <c r="H2846" s="190"/>
      <c r="I2846" s="248" t="s">
        <v>6995</v>
      </c>
      <c r="J2846" s="190"/>
      <c r="K2846" s="190"/>
      <c r="L2846" s="190"/>
      <c r="M2846" s="190"/>
      <c r="N2846" s="268">
        <v>50</v>
      </c>
      <c r="O2846" s="268">
        <v>0</v>
      </c>
      <c r="P2846" s="190" t="s">
        <v>657</v>
      </c>
      <c r="Q2846" s="375"/>
    </row>
    <row r="2847" spans="1:17" ht="51">
      <c r="A2847" s="265">
        <v>513</v>
      </c>
      <c r="B2847" s="190"/>
      <c r="C2847" s="266" t="s">
        <v>169</v>
      </c>
      <c r="D2847" s="267">
        <v>43963</v>
      </c>
      <c r="E2847" s="237" t="s">
        <v>6575</v>
      </c>
      <c r="F2847" s="237" t="s">
        <v>15</v>
      </c>
      <c r="G2847" s="237">
        <v>1315228</v>
      </c>
      <c r="H2847" s="190"/>
      <c r="I2847" s="248" t="s">
        <v>6996</v>
      </c>
      <c r="J2847" s="190"/>
      <c r="K2847" s="190"/>
      <c r="L2847" s="190"/>
      <c r="M2847" s="190"/>
      <c r="N2847" s="268">
        <v>50</v>
      </c>
      <c r="O2847" s="268">
        <v>0</v>
      </c>
      <c r="P2847" s="190" t="s">
        <v>657</v>
      </c>
      <c r="Q2847" s="375"/>
    </row>
    <row r="2848" spans="1:17" ht="76.5">
      <c r="A2848" s="265">
        <v>66</v>
      </c>
      <c r="B2848" s="190"/>
      <c r="C2848" s="266" t="s">
        <v>52</v>
      </c>
      <c r="D2848" s="267">
        <v>43964</v>
      </c>
      <c r="E2848" s="237" t="s">
        <v>6576</v>
      </c>
      <c r="F2848" s="237" t="s">
        <v>658</v>
      </c>
      <c r="G2848" s="237">
        <v>1426199</v>
      </c>
      <c r="H2848" s="190"/>
      <c r="I2848" s="248" t="s">
        <v>6997</v>
      </c>
      <c r="J2848" s="190"/>
      <c r="K2848" s="190"/>
      <c r="L2848" s="190"/>
      <c r="M2848" s="190"/>
      <c r="N2848" s="268">
        <v>0</v>
      </c>
      <c r="O2848" s="268">
        <v>4948.03</v>
      </c>
      <c r="P2848" s="190" t="s">
        <v>657</v>
      </c>
      <c r="Q2848" s="375"/>
    </row>
    <row r="2849" spans="1:17" ht="76.5">
      <c r="A2849" s="265">
        <v>66</v>
      </c>
      <c r="B2849" s="190"/>
      <c r="C2849" s="266" t="s">
        <v>52</v>
      </c>
      <c r="D2849" s="267">
        <v>43964</v>
      </c>
      <c r="E2849" s="237" t="s">
        <v>6576</v>
      </c>
      <c r="F2849" s="237" t="s">
        <v>658</v>
      </c>
      <c r="G2849" s="237">
        <v>1426192</v>
      </c>
      <c r="H2849" s="190"/>
      <c r="I2849" s="248" t="s">
        <v>6998</v>
      </c>
      <c r="J2849" s="190"/>
      <c r="K2849" s="190"/>
      <c r="L2849" s="190"/>
      <c r="M2849" s="190"/>
      <c r="N2849" s="268">
        <v>0</v>
      </c>
      <c r="O2849" s="268">
        <v>29535.73</v>
      </c>
      <c r="P2849" s="190" t="s">
        <v>657</v>
      </c>
      <c r="Q2849" s="375"/>
    </row>
    <row r="2850" spans="1:17" ht="76.5">
      <c r="A2850" s="265">
        <v>66</v>
      </c>
      <c r="B2850" s="190"/>
      <c r="C2850" s="266" t="s">
        <v>52</v>
      </c>
      <c r="D2850" s="267">
        <v>43964</v>
      </c>
      <c r="E2850" s="237" t="s">
        <v>6576</v>
      </c>
      <c r="F2850" s="237" t="s">
        <v>658</v>
      </c>
      <c r="G2850" s="237">
        <v>1426196</v>
      </c>
      <c r="H2850" s="190"/>
      <c r="I2850" s="248" t="s">
        <v>6999</v>
      </c>
      <c r="J2850" s="190"/>
      <c r="K2850" s="190"/>
      <c r="L2850" s="190"/>
      <c r="M2850" s="190"/>
      <c r="N2850" s="268">
        <v>0</v>
      </c>
      <c r="O2850" s="268">
        <v>9473.65</v>
      </c>
      <c r="P2850" s="190" t="s">
        <v>657</v>
      </c>
      <c r="Q2850" s="375"/>
    </row>
    <row r="2851" spans="1:17" ht="76.5">
      <c r="A2851" s="265">
        <v>66</v>
      </c>
      <c r="B2851" s="190"/>
      <c r="C2851" s="266" t="s">
        <v>52</v>
      </c>
      <c r="D2851" s="267">
        <v>43964</v>
      </c>
      <c r="E2851" s="237" t="s">
        <v>6576</v>
      </c>
      <c r="F2851" s="237" t="s">
        <v>658</v>
      </c>
      <c r="G2851" s="237">
        <v>1426194</v>
      </c>
      <c r="H2851" s="190"/>
      <c r="I2851" s="248" t="s">
        <v>7000</v>
      </c>
      <c r="J2851" s="190"/>
      <c r="K2851" s="190"/>
      <c r="L2851" s="190"/>
      <c r="M2851" s="190"/>
      <c r="N2851" s="268">
        <v>0</v>
      </c>
      <c r="O2851" s="268">
        <v>22761.18</v>
      </c>
      <c r="P2851" s="190" t="s">
        <v>657</v>
      </c>
      <c r="Q2851" s="375"/>
    </row>
    <row r="2852" spans="1:17" ht="51">
      <c r="A2852" s="265">
        <v>513</v>
      </c>
      <c r="B2852" s="190"/>
      <c r="C2852" s="266" t="s">
        <v>169</v>
      </c>
      <c r="D2852" s="267">
        <v>43964</v>
      </c>
      <c r="E2852" s="237" t="s">
        <v>6577</v>
      </c>
      <c r="F2852" s="237" t="s">
        <v>15</v>
      </c>
      <c r="G2852" s="237">
        <v>1315453</v>
      </c>
      <c r="H2852" s="190"/>
      <c r="I2852" s="248" t="s">
        <v>7001</v>
      </c>
      <c r="J2852" s="190"/>
      <c r="K2852" s="190"/>
      <c r="L2852" s="190"/>
      <c r="M2852" s="190"/>
      <c r="N2852" s="268">
        <v>50</v>
      </c>
      <c r="O2852" s="268">
        <v>0</v>
      </c>
      <c r="P2852" s="190" t="s">
        <v>657</v>
      </c>
      <c r="Q2852" s="375"/>
    </row>
    <row r="2853" spans="1:17" ht="63.75">
      <c r="A2853" s="265">
        <v>513</v>
      </c>
      <c r="B2853" s="190"/>
      <c r="C2853" s="266" t="s">
        <v>169</v>
      </c>
      <c r="D2853" s="267">
        <v>43964</v>
      </c>
      <c r="E2853" s="237" t="s">
        <v>6578</v>
      </c>
      <c r="F2853" s="237" t="s">
        <v>15</v>
      </c>
      <c r="G2853" s="237">
        <v>1315455</v>
      </c>
      <c r="H2853" s="190"/>
      <c r="I2853" s="248" t="s">
        <v>7002</v>
      </c>
      <c r="J2853" s="190"/>
      <c r="K2853" s="190"/>
      <c r="L2853" s="190"/>
      <c r="M2853" s="190"/>
      <c r="N2853" s="268">
        <v>50</v>
      </c>
      <c r="O2853" s="268">
        <v>0</v>
      </c>
      <c r="P2853" s="190" t="s">
        <v>657</v>
      </c>
      <c r="Q2853" s="375"/>
    </row>
    <row r="2854" spans="1:17" ht="51">
      <c r="A2854" s="265">
        <v>513</v>
      </c>
      <c r="B2854" s="190"/>
      <c r="C2854" s="266" t="s">
        <v>169</v>
      </c>
      <c r="D2854" s="267">
        <v>43964</v>
      </c>
      <c r="E2854" s="237" t="s">
        <v>6579</v>
      </c>
      <c r="F2854" s="237" t="s">
        <v>15</v>
      </c>
      <c r="G2854" s="237">
        <v>1315457</v>
      </c>
      <c r="H2854" s="190"/>
      <c r="I2854" s="248" t="s">
        <v>7003</v>
      </c>
      <c r="J2854" s="190"/>
      <c r="K2854" s="190"/>
      <c r="L2854" s="190"/>
      <c r="M2854" s="190"/>
      <c r="N2854" s="268">
        <v>50</v>
      </c>
      <c r="O2854" s="268">
        <v>0</v>
      </c>
      <c r="P2854" s="190" t="s">
        <v>657</v>
      </c>
      <c r="Q2854" s="375"/>
    </row>
    <row r="2855" spans="1:17" ht="51">
      <c r="A2855" s="265">
        <v>513</v>
      </c>
      <c r="B2855" s="190"/>
      <c r="C2855" s="266" t="s">
        <v>169</v>
      </c>
      <c r="D2855" s="267">
        <v>43964</v>
      </c>
      <c r="E2855" s="237" t="s">
        <v>6580</v>
      </c>
      <c r="F2855" s="237" t="s">
        <v>15</v>
      </c>
      <c r="G2855" s="237">
        <v>1315459</v>
      </c>
      <c r="H2855" s="190"/>
      <c r="I2855" s="248" t="s">
        <v>7003</v>
      </c>
      <c r="J2855" s="190"/>
      <c r="K2855" s="190"/>
      <c r="L2855" s="190"/>
      <c r="M2855" s="190"/>
      <c r="N2855" s="268">
        <v>50</v>
      </c>
      <c r="O2855" s="268">
        <v>0</v>
      </c>
      <c r="P2855" s="190" t="s">
        <v>657</v>
      </c>
      <c r="Q2855" s="375"/>
    </row>
    <row r="2856" spans="1:17" ht="51">
      <c r="A2856" s="265">
        <v>513</v>
      </c>
      <c r="B2856" s="190"/>
      <c r="C2856" s="266" t="s">
        <v>169</v>
      </c>
      <c r="D2856" s="267">
        <v>43964</v>
      </c>
      <c r="E2856" s="237" t="s">
        <v>6581</v>
      </c>
      <c r="F2856" s="237" t="s">
        <v>15</v>
      </c>
      <c r="G2856" s="237">
        <v>1315461</v>
      </c>
      <c r="H2856" s="190"/>
      <c r="I2856" s="248" t="s">
        <v>7003</v>
      </c>
      <c r="J2856" s="190"/>
      <c r="K2856" s="190"/>
      <c r="L2856" s="190"/>
      <c r="M2856" s="190"/>
      <c r="N2856" s="268">
        <v>50</v>
      </c>
      <c r="O2856" s="268">
        <v>0</v>
      </c>
      <c r="P2856" s="190" t="s">
        <v>657</v>
      </c>
      <c r="Q2856" s="375"/>
    </row>
    <row r="2857" spans="1:17" ht="38.25">
      <c r="A2857" s="265" t="s">
        <v>554</v>
      </c>
      <c r="B2857" s="190"/>
      <c r="C2857" s="266" t="s">
        <v>726</v>
      </c>
      <c r="D2857" s="267">
        <v>43964</v>
      </c>
      <c r="E2857" s="237" t="s">
        <v>6582</v>
      </c>
      <c r="F2857" s="237" t="s">
        <v>6</v>
      </c>
      <c r="G2857" s="237">
        <v>1315526</v>
      </c>
      <c r="H2857" s="190"/>
      <c r="I2857" s="248" t="s">
        <v>7004</v>
      </c>
      <c r="J2857" s="190"/>
      <c r="K2857" s="190"/>
      <c r="L2857" s="190"/>
      <c r="M2857" s="190"/>
      <c r="N2857" s="268">
        <v>0</v>
      </c>
      <c r="O2857" s="268">
        <v>1855895.2</v>
      </c>
      <c r="P2857" s="190" t="s">
        <v>657</v>
      </c>
      <c r="Q2857" s="375"/>
    </row>
    <row r="2858" spans="1:17" ht="51">
      <c r="A2858" s="265">
        <v>513</v>
      </c>
      <c r="B2858" s="190"/>
      <c r="C2858" s="266" t="s">
        <v>169</v>
      </c>
      <c r="D2858" s="267">
        <v>43964</v>
      </c>
      <c r="E2858" s="237" t="s">
        <v>6583</v>
      </c>
      <c r="F2858" s="237" t="s">
        <v>11</v>
      </c>
      <c r="G2858" s="237">
        <v>983466</v>
      </c>
      <c r="H2858" s="190"/>
      <c r="I2858" s="248" t="s">
        <v>7005</v>
      </c>
      <c r="J2858" s="190"/>
      <c r="K2858" s="190"/>
      <c r="L2858" s="190"/>
      <c r="M2858" s="190"/>
      <c r="N2858" s="268">
        <v>50</v>
      </c>
      <c r="O2858" s="268">
        <v>0</v>
      </c>
      <c r="P2858" s="190" t="s">
        <v>657</v>
      </c>
      <c r="Q2858" s="375"/>
    </row>
    <row r="2859" spans="1:17" ht="51">
      <c r="A2859" s="265">
        <v>513</v>
      </c>
      <c r="B2859" s="190"/>
      <c r="C2859" s="266" t="s">
        <v>169</v>
      </c>
      <c r="D2859" s="267">
        <v>43964</v>
      </c>
      <c r="E2859" s="237" t="s">
        <v>6584</v>
      </c>
      <c r="F2859" s="237" t="s">
        <v>15</v>
      </c>
      <c r="G2859" s="237">
        <v>1315916</v>
      </c>
      <c r="H2859" s="190"/>
      <c r="I2859" s="248" t="s">
        <v>5567</v>
      </c>
      <c r="J2859" s="190"/>
      <c r="K2859" s="190"/>
      <c r="L2859" s="190"/>
      <c r="M2859" s="190"/>
      <c r="N2859" s="268">
        <v>50</v>
      </c>
      <c r="O2859" s="268">
        <v>0</v>
      </c>
      <c r="P2859" s="190" t="s">
        <v>657</v>
      </c>
      <c r="Q2859" s="375"/>
    </row>
    <row r="2860" spans="1:17" ht="89.25">
      <c r="A2860" s="265" t="s">
        <v>554</v>
      </c>
      <c r="B2860" s="190"/>
      <c r="C2860" s="266" t="s">
        <v>726</v>
      </c>
      <c r="D2860" s="267">
        <v>43964</v>
      </c>
      <c r="E2860" s="237" t="s">
        <v>6585</v>
      </c>
      <c r="F2860" s="237" t="s">
        <v>11</v>
      </c>
      <c r="G2860" s="237">
        <v>983477</v>
      </c>
      <c r="H2860" s="190"/>
      <c r="I2860" s="248" t="s">
        <v>7006</v>
      </c>
      <c r="J2860" s="190"/>
      <c r="K2860" s="190"/>
      <c r="L2860" s="190"/>
      <c r="M2860" s="190"/>
      <c r="N2860" s="268">
        <v>270.69</v>
      </c>
      <c r="O2860" s="268">
        <v>0</v>
      </c>
      <c r="P2860" s="190" t="s">
        <v>657</v>
      </c>
      <c r="Q2860" s="375"/>
    </row>
    <row r="2861" spans="1:17" ht="76.5">
      <c r="A2861" s="265" t="s">
        <v>556</v>
      </c>
      <c r="B2861" s="190"/>
      <c r="C2861" s="266" t="s">
        <v>714</v>
      </c>
      <c r="D2861" s="267">
        <v>43965</v>
      </c>
      <c r="E2861" s="237" t="s">
        <v>6586</v>
      </c>
      <c r="F2861" s="237" t="s">
        <v>617</v>
      </c>
      <c r="G2861" s="237">
        <v>1429134</v>
      </c>
      <c r="H2861" s="190"/>
      <c r="I2861" s="248" t="s">
        <v>7007</v>
      </c>
      <c r="J2861" s="190"/>
      <c r="K2861" s="190"/>
      <c r="L2861" s="190"/>
      <c r="M2861" s="190"/>
      <c r="N2861" s="268">
        <v>0</v>
      </c>
      <c r="O2861" s="268">
        <v>5797.26</v>
      </c>
      <c r="P2861" s="190" t="s">
        <v>657</v>
      </c>
      <c r="Q2861" s="375"/>
    </row>
    <row r="2862" spans="1:17" ht="63.75">
      <c r="A2862" s="265">
        <v>16</v>
      </c>
      <c r="B2862" s="190"/>
      <c r="C2862" s="266" t="s">
        <v>7133</v>
      </c>
      <c r="D2862" s="267">
        <v>43965</v>
      </c>
      <c r="E2862" s="237" t="s">
        <v>6587</v>
      </c>
      <c r="F2862" s="237" t="s">
        <v>6</v>
      </c>
      <c r="G2862" s="237">
        <v>1275196</v>
      </c>
      <c r="H2862" s="190"/>
      <c r="I2862" s="248" t="s">
        <v>7008</v>
      </c>
      <c r="J2862" s="190"/>
      <c r="K2862" s="190"/>
      <c r="L2862" s="190"/>
      <c r="M2862" s="190"/>
      <c r="N2862" s="268">
        <v>0</v>
      </c>
      <c r="O2862" s="268">
        <v>130928.56</v>
      </c>
      <c r="P2862" s="190" t="s">
        <v>657</v>
      </c>
      <c r="Q2862" s="375"/>
    </row>
    <row r="2863" spans="1:17" ht="63.75">
      <c r="A2863" s="265">
        <v>16</v>
      </c>
      <c r="B2863" s="190"/>
      <c r="C2863" s="266" t="s">
        <v>7133</v>
      </c>
      <c r="D2863" s="267">
        <v>43965</v>
      </c>
      <c r="E2863" s="237" t="s">
        <v>6588</v>
      </c>
      <c r="F2863" s="237" t="s">
        <v>6</v>
      </c>
      <c r="G2863" s="237">
        <v>1275197</v>
      </c>
      <c r="H2863" s="190"/>
      <c r="I2863" s="248" t="s">
        <v>7008</v>
      </c>
      <c r="J2863" s="190"/>
      <c r="K2863" s="190"/>
      <c r="L2863" s="190"/>
      <c r="M2863" s="190"/>
      <c r="N2863" s="268">
        <v>0</v>
      </c>
      <c r="O2863" s="268">
        <v>3850.45</v>
      </c>
      <c r="P2863" s="190" t="s">
        <v>657</v>
      </c>
      <c r="Q2863" s="375"/>
    </row>
    <row r="2864" spans="1:17" ht="76.5">
      <c r="A2864" s="265">
        <v>10</v>
      </c>
      <c r="B2864" s="190"/>
      <c r="C2864" s="266" t="s">
        <v>41</v>
      </c>
      <c r="D2864" s="267">
        <v>43965</v>
      </c>
      <c r="E2864" s="237" t="s">
        <v>6589</v>
      </c>
      <c r="F2864" s="237" t="s">
        <v>15</v>
      </c>
      <c r="G2864" s="237">
        <v>1316427</v>
      </c>
      <c r="H2864" s="190"/>
      <c r="I2864" s="248" t="s">
        <v>7009</v>
      </c>
      <c r="J2864" s="190"/>
      <c r="K2864" s="190"/>
      <c r="L2864" s="190"/>
      <c r="M2864" s="190"/>
      <c r="N2864" s="268">
        <v>50</v>
      </c>
      <c r="O2864" s="268">
        <v>0</v>
      </c>
      <c r="P2864" s="190" t="s">
        <v>657</v>
      </c>
      <c r="Q2864" s="375"/>
    </row>
    <row r="2865" spans="1:17" ht="51">
      <c r="A2865" s="265">
        <v>342</v>
      </c>
      <c r="B2865" s="190"/>
      <c r="C2865" s="266" t="s">
        <v>146</v>
      </c>
      <c r="D2865" s="267">
        <v>43966</v>
      </c>
      <c r="E2865" s="237" t="s">
        <v>6590</v>
      </c>
      <c r="F2865" s="237" t="s">
        <v>6</v>
      </c>
      <c r="G2865" s="237">
        <v>1275243</v>
      </c>
      <c r="H2865" s="190"/>
      <c r="I2865" s="248" t="s">
        <v>7010</v>
      </c>
      <c r="J2865" s="190"/>
      <c r="K2865" s="190"/>
      <c r="L2865" s="190"/>
      <c r="M2865" s="190"/>
      <c r="N2865" s="268">
        <v>0</v>
      </c>
      <c r="O2865" s="268">
        <v>8265033.7999999998</v>
      </c>
      <c r="P2865" s="190" t="s">
        <v>657</v>
      </c>
      <c r="Q2865" s="375"/>
    </row>
    <row r="2866" spans="1:17" ht="63.75">
      <c r="A2866" s="265">
        <v>10</v>
      </c>
      <c r="B2866" s="190"/>
      <c r="C2866" s="266" t="s">
        <v>41</v>
      </c>
      <c r="D2866" s="267">
        <v>43966</v>
      </c>
      <c r="E2866" s="237" t="s">
        <v>6591</v>
      </c>
      <c r="F2866" s="237" t="s">
        <v>15</v>
      </c>
      <c r="G2866" s="237">
        <v>1316628</v>
      </c>
      <c r="H2866" s="190"/>
      <c r="I2866" s="248" t="s">
        <v>7011</v>
      </c>
      <c r="J2866" s="190"/>
      <c r="K2866" s="190"/>
      <c r="L2866" s="190"/>
      <c r="M2866" s="190"/>
      <c r="N2866" s="268">
        <v>50</v>
      </c>
      <c r="O2866" s="268">
        <v>0</v>
      </c>
      <c r="P2866" s="190" t="s">
        <v>657</v>
      </c>
      <c r="Q2866" s="375"/>
    </row>
    <row r="2867" spans="1:17" ht="63.75">
      <c r="A2867" s="265">
        <v>513</v>
      </c>
      <c r="B2867" s="190"/>
      <c r="C2867" s="266" t="s">
        <v>169</v>
      </c>
      <c r="D2867" s="267">
        <v>43966</v>
      </c>
      <c r="E2867" s="237" t="s">
        <v>6592</v>
      </c>
      <c r="F2867" s="237" t="s">
        <v>15</v>
      </c>
      <c r="G2867" s="237">
        <v>1316866</v>
      </c>
      <c r="H2867" s="190"/>
      <c r="I2867" s="248" t="s">
        <v>7012</v>
      </c>
      <c r="J2867" s="190"/>
      <c r="K2867" s="190"/>
      <c r="L2867" s="190"/>
      <c r="M2867" s="190"/>
      <c r="N2867" s="268">
        <v>50</v>
      </c>
      <c r="O2867" s="268">
        <v>0</v>
      </c>
      <c r="P2867" s="190" t="s">
        <v>657</v>
      </c>
      <c r="Q2867" s="375"/>
    </row>
    <row r="2868" spans="1:17" ht="51">
      <c r="A2868" s="265">
        <v>117</v>
      </c>
      <c r="B2868" s="190"/>
      <c r="C2868" s="266" t="s">
        <v>61</v>
      </c>
      <c r="D2868" s="267">
        <v>43969</v>
      </c>
      <c r="E2868" s="237" t="s">
        <v>6593</v>
      </c>
      <c r="F2868" s="237" t="s">
        <v>11</v>
      </c>
      <c r="G2868" s="237">
        <v>983540</v>
      </c>
      <c r="H2868" s="190"/>
      <c r="I2868" s="248" t="s">
        <v>7013</v>
      </c>
      <c r="J2868" s="190"/>
      <c r="K2868" s="190"/>
      <c r="L2868" s="190"/>
      <c r="M2868" s="190"/>
      <c r="N2868" s="268">
        <v>50</v>
      </c>
      <c r="O2868" s="268">
        <v>0</v>
      </c>
      <c r="P2868" s="190" t="s">
        <v>657</v>
      </c>
      <c r="Q2868" s="375"/>
    </row>
    <row r="2869" spans="1:17" ht="63.75">
      <c r="A2869" s="265">
        <v>10</v>
      </c>
      <c r="B2869" s="190"/>
      <c r="C2869" s="266" t="s">
        <v>41</v>
      </c>
      <c r="D2869" s="267">
        <v>43969</v>
      </c>
      <c r="E2869" s="237" t="s">
        <v>6594</v>
      </c>
      <c r="F2869" s="237" t="s">
        <v>15</v>
      </c>
      <c r="G2869" s="237">
        <v>1317383</v>
      </c>
      <c r="H2869" s="190"/>
      <c r="I2869" s="248" t="s">
        <v>7014</v>
      </c>
      <c r="J2869" s="190"/>
      <c r="K2869" s="190"/>
      <c r="L2869" s="190"/>
      <c r="M2869" s="190"/>
      <c r="N2869" s="268">
        <v>50</v>
      </c>
      <c r="O2869" s="268">
        <v>0</v>
      </c>
      <c r="P2869" s="190" t="s">
        <v>657</v>
      </c>
      <c r="Q2869" s="375"/>
    </row>
    <row r="2870" spans="1:17" ht="51">
      <c r="A2870" s="265">
        <v>513</v>
      </c>
      <c r="B2870" s="190"/>
      <c r="C2870" s="266" t="s">
        <v>169</v>
      </c>
      <c r="D2870" s="267">
        <v>43969</v>
      </c>
      <c r="E2870" s="237" t="s">
        <v>6595</v>
      </c>
      <c r="F2870" s="237" t="s">
        <v>15</v>
      </c>
      <c r="G2870" s="237">
        <v>1317389</v>
      </c>
      <c r="H2870" s="190"/>
      <c r="I2870" s="248" t="s">
        <v>7015</v>
      </c>
      <c r="J2870" s="190"/>
      <c r="K2870" s="190"/>
      <c r="L2870" s="190"/>
      <c r="M2870" s="190"/>
      <c r="N2870" s="268">
        <v>50</v>
      </c>
      <c r="O2870" s="268">
        <v>0</v>
      </c>
      <c r="P2870" s="190" t="s">
        <v>657</v>
      </c>
      <c r="Q2870" s="375"/>
    </row>
    <row r="2871" spans="1:17" ht="63.75">
      <c r="A2871" s="265">
        <v>513</v>
      </c>
      <c r="B2871" s="190"/>
      <c r="C2871" s="266" t="s">
        <v>169</v>
      </c>
      <c r="D2871" s="267">
        <v>43969</v>
      </c>
      <c r="E2871" s="237" t="s">
        <v>6597</v>
      </c>
      <c r="F2871" s="237" t="s">
        <v>15</v>
      </c>
      <c r="G2871" s="237">
        <v>1317623</v>
      </c>
      <c r="H2871" s="190"/>
      <c r="I2871" s="248" t="s">
        <v>7017</v>
      </c>
      <c r="J2871" s="190"/>
      <c r="K2871" s="190"/>
      <c r="L2871" s="190"/>
      <c r="M2871" s="190"/>
      <c r="N2871" s="268">
        <v>50</v>
      </c>
      <c r="O2871" s="268">
        <v>0</v>
      </c>
      <c r="P2871" s="190" t="s">
        <v>657</v>
      </c>
      <c r="Q2871" s="375"/>
    </row>
    <row r="2872" spans="1:17" ht="63.75">
      <c r="A2872" s="265">
        <v>10</v>
      </c>
      <c r="B2872" s="190"/>
      <c r="C2872" s="266" t="s">
        <v>41</v>
      </c>
      <c r="D2872" s="267">
        <v>43969</v>
      </c>
      <c r="E2872" s="237" t="s">
        <v>6598</v>
      </c>
      <c r="F2872" s="237" t="s">
        <v>15</v>
      </c>
      <c r="G2872" s="237">
        <v>1317651</v>
      </c>
      <c r="H2872" s="190"/>
      <c r="I2872" s="248" t="s">
        <v>7018</v>
      </c>
      <c r="J2872" s="190"/>
      <c r="K2872" s="190"/>
      <c r="L2872" s="190"/>
      <c r="M2872" s="190"/>
      <c r="N2872" s="268">
        <v>50</v>
      </c>
      <c r="O2872" s="268">
        <v>0</v>
      </c>
      <c r="P2872" s="190" t="s">
        <v>657</v>
      </c>
      <c r="Q2872" s="375"/>
    </row>
    <row r="2873" spans="1:17" ht="63.75">
      <c r="A2873" s="265">
        <v>513</v>
      </c>
      <c r="B2873" s="190"/>
      <c r="C2873" s="266" t="s">
        <v>169</v>
      </c>
      <c r="D2873" s="267">
        <v>43969</v>
      </c>
      <c r="E2873" s="237" t="s">
        <v>6599</v>
      </c>
      <c r="F2873" s="237" t="s">
        <v>15</v>
      </c>
      <c r="G2873" s="237">
        <v>1317704</v>
      </c>
      <c r="H2873" s="190"/>
      <c r="I2873" s="248" t="s">
        <v>7019</v>
      </c>
      <c r="J2873" s="190"/>
      <c r="K2873" s="190"/>
      <c r="L2873" s="190"/>
      <c r="M2873" s="190"/>
      <c r="N2873" s="268">
        <v>50</v>
      </c>
      <c r="O2873" s="268">
        <v>0</v>
      </c>
      <c r="P2873" s="190" t="s">
        <v>657</v>
      </c>
      <c r="Q2873" s="375"/>
    </row>
    <row r="2874" spans="1:17" ht="51">
      <c r="A2874" s="265">
        <v>513</v>
      </c>
      <c r="B2874" s="190"/>
      <c r="C2874" s="266" t="s">
        <v>169</v>
      </c>
      <c r="D2874" s="267">
        <v>43969</v>
      </c>
      <c r="E2874" s="237" t="s">
        <v>6600</v>
      </c>
      <c r="F2874" s="237" t="s">
        <v>15</v>
      </c>
      <c r="G2874" s="237">
        <v>1317742</v>
      </c>
      <c r="H2874" s="190"/>
      <c r="I2874" s="248" t="s">
        <v>7020</v>
      </c>
      <c r="J2874" s="190"/>
      <c r="K2874" s="190"/>
      <c r="L2874" s="190"/>
      <c r="M2874" s="190"/>
      <c r="N2874" s="268">
        <v>50</v>
      </c>
      <c r="O2874" s="268">
        <v>0</v>
      </c>
      <c r="P2874" s="190" t="s">
        <v>657</v>
      </c>
      <c r="Q2874" s="375"/>
    </row>
    <row r="2875" spans="1:17" ht="51">
      <c r="A2875" s="265">
        <v>373</v>
      </c>
      <c r="B2875" s="190"/>
      <c r="C2875" s="266" t="s">
        <v>625</v>
      </c>
      <c r="D2875" s="267">
        <v>43970</v>
      </c>
      <c r="E2875" s="237" t="s">
        <v>6601</v>
      </c>
      <c r="F2875" s="237" t="s">
        <v>658</v>
      </c>
      <c r="G2875" s="237">
        <v>1431296</v>
      </c>
      <c r="H2875" s="190"/>
      <c r="I2875" s="248" t="s">
        <v>7021</v>
      </c>
      <c r="J2875" s="190"/>
      <c r="K2875" s="190"/>
      <c r="L2875" s="190"/>
      <c r="M2875" s="190"/>
      <c r="N2875" s="268">
        <v>0</v>
      </c>
      <c r="O2875" s="268">
        <v>4591487.33</v>
      </c>
      <c r="P2875" s="190" t="s">
        <v>657</v>
      </c>
      <c r="Q2875" s="375"/>
    </row>
    <row r="2876" spans="1:17" ht="51">
      <c r="A2876" s="265">
        <v>373</v>
      </c>
      <c r="B2876" s="190"/>
      <c r="C2876" s="266" t="s">
        <v>625</v>
      </c>
      <c r="D2876" s="267">
        <v>43970</v>
      </c>
      <c r="E2876" s="237" t="s">
        <v>6602</v>
      </c>
      <c r="F2876" s="237" t="s">
        <v>658</v>
      </c>
      <c r="G2876" s="237">
        <v>1431295</v>
      </c>
      <c r="H2876" s="190"/>
      <c r="I2876" s="248" t="s">
        <v>7022</v>
      </c>
      <c r="J2876" s="190"/>
      <c r="K2876" s="190"/>
      <c r="L2876" s="190"/>
      <c r="M2876" s="190"/>
      <c r="N2876" s="268">
        <v>0</v>
      </c>
      <c r="O2876" s="268">
        <v>1377446.2</v>
      </c>
      <c r="P2876" s="190" t="s">
        <v>657</v>
      </c>
      <c r="Q2876" s="375"/>
    </row>
    <row r="2877" spans="1:17" ht="51">
      <c r="A2877" s="265">
        <v>513</v>
      </c>
      <c r="B2877" s="190"/>
      <c r="C2877" s="266" t="s">
        <v>169</v>
      </c>
      <c r="D2877" s="267">
        <v>43970</v>
      </c>
      <c r="E2877" s="237" t="s">
        <v>6603</v>
      </c>
      <c r="F2877" s="237" t="s">
        <v>15</v>
      </c>
      <c r="G2877" s="237">
        <v>1318152</v>
      </c>
      <c r="H2877" s="190"/>
      <c r="I2877" s="248" t="s">
        <v>7023</v>
      </c>
      <c r="J2877" s="190"/>
      <c r="K2877" s="190"/>
      <c r="L2877" s="190"/>
      <c r="M2877" s="190"/>
      <c r="N2877" s="268">
        <v>50</v>
      </c>
      <c r="O2877" s="268">
        <v>0</v>
      </c>
      <c r="P2877" s="190" t="s">
        <v>657</v>
      </c>
      <c r="Q2877" s="375"/>
    </row>
    <row r="2878" spans="1:17" ht="63.75">
      <c r="A2878" s="265">
        <v>513</v>
      </c>
      <c r="B2878" s="190"/>
      <c r="C2878" s="266" t="s">
        <v>169</v>
      </c>
      <c r="D2878" s="267">
        <v>43971</v>
      </c>
      <c r="E2878" s="237" t="s">
        <v>6605</v>
      </c>
      <c r="F2878" s="237" t="s">
        <v>15</v>
      </c>
      <c r="G2878" s="237">
        <v>1318510</v>
      </c>
      <c r="H2878" s="190"/>
      <c r="I2878" s="248" t="s">
        <v>7025</v>
      </c>
      <c r="J2878" s="190"/>
      <c r="K2878" s="190"/>
      <c r="L2878" s="190"/>
      <c r="M2878" s="190"/>
      <c r="N2878" s="268">
        <v>50</v>
      </c>
      <c r="O2878" s="268">
        <v>0</v>
      </c>
      <c r="P2878" s="190" t="s">
        <v>657</v>
      </c>
      <c r="Q2878" s="375"/>
    </row>
    <row r="2879" spans="1:17" ht="63.75">
      <c r="A2879" s="265">
        <v>10</v>
      </c>
      <c r="B2879" s="190"/>
      <c r="C2879" s="266" t="s">
        <v>41</v>
      </c>
      <c r="D2879" s="267">
        <v>43971</v>
      </c>
      <c r="E2879" s="237" t="s">
        <v>6606</v>
      </c>
      <c r="F2879" s="237" t="s">
        <v>15</v>
      </c>
      <c r="G2879" s="237">
        <v>1318421</v>
      </c>
      <c r="H2879" s="190"/>
      <c r="I2879" s="248" t="s">
        <v>7026</v>
      </c>
      <c r="J2879" s="190"/>
      <c r="K2879" s="190"/>
      <c r="L2879" s="190"/>
      <c r="M2879" s="190"/>
      <c r="N2879" s="268">
        <v>50</v>
      </c>
      <c r="O2879" s="268">
        <v>0</v>
      </c>
      <c r="P2879" s="190" t="s">
        <v>657</v>
      </c>
      <c r="Q2879" s="375"/>
    </row>
    <row r="2880" spans="1:17" ht="76.5">
      <c r="A2880" s="265">
        <v>287</v>
      </c>
      <c r="B2880" s="190"/>
      <c r="C2880" s="266" t="s">
        <v>125</v>
      </c>
      <c r="D2880" s="267">
        <v>43971</v>
      </c>
      <c r="E2880" s="237" t="s">
        <v>6607</v>
      </c>
      <c r="F2880" s="237" t="s">
        <v>6</v>
      </c>
      <c r="G2880" s="237">
        <v>983641</v>
      </c>
      <c r="H2880" s="190"/>
      <c r="I2880" s="248" t="s">
        <v>7027</v>
      </c>
      <c r="J2880" s="190"/>
      <c r="K2880" s="190"/>
      <c r="L2880" s="190"/>
      <c r="M2880" s="190"/>
      <c r="N2880" s="268">
        <v>0</v>
      </c>
      <c r="O2880" s="268">
        <v>749801</v>
      </c>
      <c r="P2880" s="190" t="s">
        <v>657</v>
      </c>
      <c r="Q2880" s="375"/>
    </row>
    <row r="2881" spans="1:17" ht="76.5">
      <c r="A2881" s="265">
        <v>287</v>
      </c>
      <c r="B2881" s="190"/>
      <c r="C2881" s="266" t="s">
        <v>125</v>
      </c>
      <c r="D2881" s="267">
        <v>43971</v>
      </c>
      <c r="E2881" s="237" t="s">
        <v>6608</v>
      </c>
      <c r="F2881" s="237" t="s">
        <v>11</v>
      </c>
      <c r="G2881" s="237">
        <v>983641</v>
      </c>
      <c r="H2881" s="190"/>
      <c r="I2881" s="248" t="s">
        <v>7028</v>
      </c>
      <c r="J2881" s="190"/>
      <c r="K2881" s="190"/>
      <c r="L2881" s="190"/>
      <c r="M2881" s="190"/>
      <c r="N2881" s="268">
        <v>50</v>
      </c>
      <c r="O2881" s="268">
        <v>0</v>
      </c>
      <c r="P2881" s="190" t="s">
        <v>657</v>
      </c>
      <c r="Q2881" s="375"/>
    </row>
    <row r="2882" spans="1:17" ht="63.75">
      <c r="A2882" s="265">
        <v>513</v>
      </c>
      <c r="B2882" s="190"/>
      <c r="C2882" s="266" t="s">
        <v>169</v>
      </c>
      <c r="D2882" s="267">
        <v>43971</v>
      </c>
      <c r="E2882" s="237" t="s">
        <v>6609</v>
      </c>
      <c r="F2882" s="237" t="s">
        <v>15</v>
      </c>
      <c r="G2882" s="237">
        <v>1318705</v>
      </c>
      <c r="H2882" s="190"/>
      <c r="I2882" s="248" t="s">
        <v>7029</v>
      </c>
      <c r="J2882" s="190"/>
      <c r="K2882" s="190"/>
      <c r="L2882" s="190"/>
      <c r="M2882" s="190"/>
      <c r="N2882" s="268">
        <v>50</v>
      </c>
      <c r="O2882" s="268">
        <v>0</v>
      </c>
      <c r="P2882" s="190" t="s">
        <v>657</v>
      </c>
      <c r="Q2882" s="375"/>
    </row>
    <row r="2883" spans="1:17" ht="51">
      <c r="A2883" s="265">
        <v>513</v>
      </c>
      <c r="B2883" s="190"/>
      <c r="C2883" s="266" t="s">
        <v>169</v>
      </c>
      <c r="D2883" s="267">
        <v>43971</v>
      </c>
      <c r="E2883" s="237" t="s">
        <v>6610</v>
      </c>
      <c r="F2883" s="237" t="s">
        <v>15</v>
      </c>
      <c r="G2883" s="237">
        <v>1318707</v>
      </c>
      <c r="H2883" s="190"/>
      <c r="I2883" s="248" t="s">
        <v>7030</v>
      </c>
      <c r="J2883" s="190"/>
      <c r="K2883" s="190"/>
      <c r="L2883" s="190"/>
      <c r="M2883" s="190"/>
      <c r="N2883" s="268">
        <v>50</v>
      </c>
      <c r="O2883" s="268">
        <v>0</v>
      </c>
      <c r="P2883" s="190" t="s">
        <v>657</v>
      </c>
      <c r="Q2883" s="375"/>
    </row>
    <row r="2884" spans="1:17" ht="51">
      <c r="A2884" s="265">
        <v>117</v>
      </c>
      <c r="B2884" s="190"/>
      <c r="C2884" s="266" t="s">
        <v>61</v>
      </c>
      <c r="D2884" s="267">
        <v>43971</v>
      </c>
      <c r="E2884" s="237" t="s">
        <v>6611</v>
      </c>
      <c r="F2884" s="237" t="s">
        <v>11</v>
      </c>
      <c r="G2884" s="237">
        <v>983647</v>
      </c>
      <c r="H2884" s="190"/>
      <c r="I2884" s="248" t="s">
        <v>7031</v>
      </c>
      <c r="J2884" s="190"/>
      <c r="K2884" s="190"/>
      <c r="L2884" s="190"/>
      <c r="M2884" s="190"/>
      <c r="N2884" s="268">
        <v>50</v>
      </c>
      <c r="O2884" s="268">
        <v>0</v>
      </c>
      <c r="P2884" s="190" t="s">
        <v>657</v>
      </c>
      <c r="Q2884" s="375"/>
    </row>
    <row r="2885" spans="1:17" ht="63.75">
      <c r="A2885" s="265">
        <v>10</v>
      </c>
      <c r="B2885" s="190"/>
      <c r="C2885" s="266" t="s">
        <v>41</v>
      </c>
      <c r="D2885" s="267">
        <v>43972</v>
      </c>
      <c r="E2885" s="237" t="s">
        <v>6612</v>
      </c>
      <c r="F2885" s="237" t="s">
        <v>15</v>
      </c>
      <c r="G2885" s="237">
        <v>1319098</v>
      </c>
      <c r="H2885" s="190"/>
      <c r="I2885" s="248" t="s">
        <v>7032</v>
      </c>
      <c r="J2885" s="190"/>
      <c r="K2885" s="190"/>
      <c r="L2885" s="190"/>
      <c r="M2885" s="190"/>
      <c r="N2885" s="268">
        <v>50</v>
      </c>
      <c r="O2885" s="268">
        <v>0</v>
      </c>
      <c r="P2885" s="190" t="s">
        <v>657</v>
      </c>
      <c r="Q2885" s="375"/>
    </row>
    <row r="2886" spans="1:17" ht="63.75">
      <c r="A2886" s="265">
        <v>513</v>
      </c>
      <c r="B2886" s="190"/>
      <c r="C2886" s="266" t="s">
        <v>169</v>
      </c>
      <c r="D2886" s="267">
        <v>43972</v>
      </c>
      <c r="E2886" s="237" t="s">
        <v>6613</v>
      </c>
      <c r="F2886" s="237" t="s">
        <v>15</v>
      </c>
      <c r="G2886" s="237">
        <v>1319100</v>
      </c>
      <c r="H2886" s="190"/>
      <c r="I2886" s="248" t="s">
        <v>7033</v>
      </c>
      <c r="J2886" s="190"/>
      <c r="K2886" s="190"/>
      <c r="L2886" s="190"/>
      <c r="M2886" s="190"/>
      <c r="N2886" s="268">
        <v>50</v>
      </c>
      <c r="O2886" s="268">
        <v>0</v>
      </c>
      <c r="P2886" s="190" t="s">
        <v>657</v>
      </c>
      <c r="Q2886" s="375"/>
    </row>
    <row r="2887" spans="1:17" ht="63.75">
      <c r="A2887" s="265">
        <v>383</v>
      </c>
      <c r="B2887" s="190"/>
      <c r="C2887" s="266" t="s">
        <v>1293</v>
      </c>
      <c r="D2887" s="267">
        <v>43972</v>
      </c>
      <c r="E2887" s="237" t="s">
        <v>6614</v>
      </c>
      <c r="F2887" s="237" t="s">
        <v>11</v>
      </c>
      <c r="G2887" s="237">
        <v>983655</v>
      </c>
      <c r="H2887" s="190"/>
      <c r="I2887" s="248" t="s">
        <v>7034</v>
      </c>
      <c r="J2887" s="190"/>
      <c r="K2887" s="190"/>
      <c r="L2887" s="190"/>
      <c r="M2887" s="190"/>
      <c r="N2887" s="268">
        <v>50</v>
      </c>
      <c r="O2887" s="268">
        <v>0</v>
      </c>
      <c r="P2887" s="190" t="s">
        <v>657</v>
      </c>
      <c r="Q2887" s="375"/>
    </row>
    <row r="2888" spans="1:17" ht="76.5">
      <c r="A2888" s="265">
        <v>597</v>
      </c>
      <c r="B2888" s="190"/>
      <c r="C2888" s="266" t="s">
        <v>704</v>
      </c>
      <c r="D2888" s="267">
        <v>43972</v>
      </c>
      <c r="E2888" s="237" t="s">
        <v>6615</v>
      </c>
      <c r="F2888" s="237" t="s">
        <v>11</v>
      </c>
      <c r="G2888" s="237">
        <v>983668</v>
      </c>
      <c r="H2888" s="190"/>
      <c r="I2888" s="248" t="s">
        <v>7035</v>
      </c>
      <c r="J2888" s="190"/>
      <c r="K2888" s="190"/>
      <c r="L2888" s="190"/>
      <c r="M2888" s="190"/>
      <c r="N2888" s="268">
        <v>150</v>
      </c>
      <c r="O2888" s="268">
        <v>0</v>
      </c>
      <c r="P2888" s="190" t="s">
        <v>657</v>
      </c>
      <c r="Q2888" s="375"/>
    </row>
    <row r="2889" spans="1:17" ht="63.75">
      <c r="A2889" s="265">
        <v>10</v>
      </c>
      <c r="B2889" s="190"/>
      <c r="C2889" s="266" t="s">
        <v>41</v>
      </c>
      <c r="D2889" s="267">
        <v>43972</v>
      </c>
      <c r="E2889" s="237" t="s">
        <v>6616</v>
      </c>
      <c r="F2889" s="237" t="s">
        <v>15</v>
      </c>
      <c r="G2889" s="237">
        <v>1319245</v>
      </c>
      <c r="H2889" s="190"/>
      <c r="I2889" s="248" t="s">
        <v>7036</v>
      </c>
      <c r="J2889" s="190"/>
      <c r="K2889" s="190"/>
      <c r="L2889" s="190"/>
      <c r="M2889" s="190"/>
      <c r="N2889" s="268">
        <v>50</v>
      </c>
      <c r="O2889" s="268">
        <v>0</v>
      </c>
      <c r="P2889" s="190" t="s">
        <v>657</v>
      </c>
      <c r="Q2889" s="375"/>
    </row>
    <row r="2890" spans="1:17" ht="76.5">
      <c r="A2890" s="265">
        <v>66</v>
      </c>
      <c r="B2890" s="190"/>
      <c r="C2890" s="266" t="s">
        <v>52</v>
      </c>
      <c r="D2890" s="267">
        <v>43973</v>
      </c>
      <c r="E2890" s="237" t="s">
        <v>6617</v>
      </c>
      <c r="F2890" s="237" t="s">
        <v>658</v>
      </c>
      <c r="G2890" s="237">
        <v>1435478</v>
      </c>
      <c r="H2890" s="190"/>
      <c r="I2890" s="248" t="s">
        <v>7037</v>
      </c>
      <c r="J2890" s="190"/>
      <c r="K2890" s="190"/>
      <c r="L2890" s="190"/>
      <c r="M2890" s="190"/>
      <c r="N2890" s="268">
        <v>0</v>
      </c>
      <c r="O2890" s="268">
        <v>1566646.12</v>
      </c>
      <c r="P2890" s="190" t="s">
        <v>657</v>
      </c>
      <c r="Q2890" s="375"/>
    </row>
    <row r="2891" spans="1:17" ht="51">
      <c r="A2891" s="265">
        <v>340</v>
      </c>
      <c r="B2891" s="190"/>
      <c r="C2891" s="266" t="s">
        <v>145</v>
      </c>
      <c r="D2891" s="267">
        <v>43973</v>
      </c>
      <c r="E2891" s="237" t="s">
        <v>6618</v>
      </c>
      <c r="F2891" s="237" t="s">
        <v>6</v>
      </c>
      <c r="G2891" s="237">
        <v>1319322</v>
      </c>
      <c r="H2891" s="190"/>
      <c r="I2891" s="248" t="s">
        <v>7038</v>
      </c>
      <c r="J2891" s="190"/>
      <c r="K2891" s="190"/>
      <c r="L2891" s="190"/>
      <c r="M2891" s="190"/>
      <c r="N2891" s="268">
        <v>0</v>
      </c>
      <c r="O2891" s="268">
        <v>22706.05</v>
      </c>
      <c r="P2891" s="190" t="s">
        <v>657</v>
      </c>
      <c r="Q2891" s="375"/>
    </row>
    <row r="2892" spans="1:17" ht="63.75">
      <c r="A2892" s="265">
        <v>340</v>
      </c>
      <c r="B2892" s="190"/>
      <c r="C2892" s="266" t="s">
        <v>145</v>
      </c>
      <c r="D2892" s="267">
        <v>43973</v>
      </c>
      <c r="E2892" s="237" t="s">
        <v>6619</v>
      </c>
      <c r="F2892" s="237" t="s">
        <v>6</v>
      </c>
      <c r="G2892" s="237">
        <v>1319324</v>
      </c>
      <c r="H2892" s="190"/>
      <c r="I2892" s="248" t="s">
        <v>7039</v>
      </c>
      <c r="J2892" s="190"/>
      <c r="K2892" s="190"/>
      <c r="L2892" s="190"/>
      <c r="M2892" s="190"/>
      <c r="N2892" s="268">
        <v>0</v>
      </c>
      <c r="O2892" s="268">
        <v>9526.34</v>
      </c>
      <c r="P2892" s="190" t="s">
        <v>657</v>
      </c>
      <c r="Q2892" s="375"/>
    </row>
    <row r="2893" spans="1:17" ht="51">
      <c r="A2893" s="265">
        <v>340</v>
      </c>
      <c r="B2893" s="190"/>
      <c r="C2893" s="266" t="s">
        <v>145</v>
      </c>
      <c r="D2893" s="267">
        <v>43973</v>
      </c>
      <c r="E2893" s="237" t="s">
        <v>6620</v>
      </c>
      <c r="F2893" s="237" t="s">
        <v>15</v>
      </c>
      <c r="G2893" s="237">
        <v>1319323</v>
      </c>
      <c r="H2893" s="190"/>
      <c r="I2893" s="248" t="s">
        <v>7040</v>
      </c>
      <c r="J2893" s="190"/>
      <c r="K2893" s="190"/>
      <c r="L2893" s="190"/>
      <c r="M2893" s="190"/>
      <c r="N2893" s="268">
        <v>50</v>
      </c>
      <c r="O2893" s="268">
        <v>0</v>
      </c>
      <c r="P2893" s="190" t="s">
        <v>657</v>
      </c>
      <c r="Q2893" s="375"/>
    </row>
    <row r="2894" spans="1:17" ht="51">
      <c r="A2894" s="265">
        <v>340</v>
      </c>
      <c r="B2894" s="190"/>
      <c r="C2894" s="266" t="s">
        <v>145</v>
      </c>
      <c r="D2894" s="267">
        <v>43973</v>
      </c>
      <c r="E2894" s="237" t="s">
        <v>6621</v>
      </c>
      <c r="F2894" s="237" t="s">
        <v>15</v>
      </c>
      <c r="G2894" s="237">
        <v>1319325</v>
      </c>
      <c r="H2894" s="190"/>
      <c r="I2894" s="248" t="s">
        <v>7041</v>
      </c>
      <c r="J2894" s="190"/>
      <c r="K2894" s="190"/>
      <c r="L2894" s="190"/>
      <c r="M2894" s="190"/>
      <c r="N2894" s="268">
        <v>50</v>
      </c>
      <c r="O2894" s="268">
        <v>0</v>
      </c>
      <c r="P2894" s="190" t="s">
        <v>657</v>
      </c>
      <c r="Q2894" s="375"/>
    </row>
    <row r="2895" spans="1:17" ht="51">
      <c r="A2895" s="265">
        <v>119</v>
      </c>
      <c r="B2895" s="190"/>
      <c r="C2895" s="266" t="s">
        <v>62</v>
      </c>
      <c r="D2895" s="267">
        <v>43973</v>
      </c>
      <c r="E2895" s="237" t="s">
        <v>6622</v>
      </c>
      <c r="F2895" s="237" t="s">
        <v>11</v>
      </c>
      <c r="G2895" s="237">
        <v>983704</v>
      </c>
      <c r="H2895" s="190"/>
      <c r="I2895" s="248" t="s">
        <v>7042</v>
      </c>
      <c r="J2895" s="190"/>
      <c r="K2895" s="190"/>
      <c r="L2895" s="190"/>
      <c r="M2895" s="190"/>
      <c r="N2895" s="268">
        <v>50</v>
      </c>
      <c r="O2895" s="268">
        <v>0</v>
      </c>
      <c r="P2895" s="190" t="s">
        <v>657</v>
      </c>
      <c r="Q2895" s="375"/>
    </row>
    <row r="2896" spans="1:17" ht="63.75">
      <c r="A2896" s="265" t="s">
        <v>556</v>
      </c>
      <c r="B2896" s="190"/>
      <c r="C2896" s="266" t="s">
        <v>714</v>
      </c>
      <c r="D2896" s="267">
        <v>43976</v>
      </c>
      <c r="E2896" s="237" t="s">
        <v>6623</v>
      </c>
      <c r="F2896" s="237" t="s">
        <v>617</v>
      </c>
      <c r="G2896" s="237">
        <v>1438515</v>
      </c>
      <c r="H2896" s="190"/>
      <c r="I2896" s="248" t="s">
        <v>7043</v>
      </c>
      <c r="J2896" s="190"/>
      <c r="K2896" s="190"/>
      <c r="L2896" s="190"/>
      <c r="M2896" s="190"/>
      <c r="N2896" s="268">
        <v>0</v>
      </c>
      <c r="O2896" s="268">
        <v>307671.53000000003</v>
      </c>
      <c r="P2896" s="190" t="s">
        <v>657</v>
      </c>
      <c r="Q2896" s="375"/>
    </row>
    <row r="2897" spans="1:17" ht="76.5">
      <c r="A2897" s="265" t="s">
        <v>554</v>
      </c>
      <c r="B2897" s="190"/>
      <c r="C2897" s="266" t="s">
        <v>726</v>
      </c>
      <c r="D2897" s="267">
        <v>43976</v>
      </c>
      <c r="E2897" s="237" t="s">
        <v>6624</v>
      </c>
      <c r="F2897" s="237" t="s">
        <v>6</v>
      </c>
      <c r="G2897" s="237">
        <v>1278454</v>
      </c>
      <c r="H2897" s="190"/>
      <c r="I2897" s="248" t="s">
        <v>7044</v>
      </c>
      <c r="J2897" s="190"/>
      <c r="K2897" s="190"/>
      <c r="L2897" s="190"/>
      <c r="M2897" s="190"/>
      <c r="N2897" s="268">
        <v>0</v>
      </c>
      <c r="O2897" s="268">
        <v>50000</v>
      </c>
      <c r="P2897" s="190" t="s">
        <v>657</v>
      </c>
      <c r="Q2897" s="375"/>
    </row>
    <row r="2898" spans="1:17" ht="63.75">
      <c r="A2898" s="265">
        <v>513</v>
      </c>
      <c r="B2898" s="190"/>
      <c r="C2898" s="266" t="s">
        <v>169</v>
      </c>
      <c r="D2898" s="267">
        <v>43976</v>
      </c>
      <c r="E2898" s="237" t="s">
        <v>6625</v>
      </c>
      <c r="F2898" s="237" t="s">
        <v>15</v>
      </c>
      <c r="G2898" s="237">
        <v>1319797</v>
      </c>
      <c r="H2898" s="190"/>
      <c r="I2898" s="248" t="s">
        <v>7045</v>
      </c>
      <c r="J2898" s="190"/>
      <c r="K2898" s="190"/>
      <c r="L2898" s="190"/>
      <c r="M2898" s="190"/>
      <c r="N2898" s="268">
        <v>50</v>
      </c>
      <c r="O2898" s="268">
        <v>0</v>
      </c>
      <c r="P2898" s="190" t="s">
        <v>657</v>
      </c>
      <c r="Q2898" s="375"/>
    </row>
    <row r="2899" spans="1:17" ht="63.75">
      <c r="A2899" s="265">
        <v>513</v>
      </c>
      <c r="B2899" s="190"/>
      <c r="C2899" s="266" t="s">
        <v>169</v>
      </c>
      <c r="D2899" s="267">
        <v>43976</v>
      </c>
      <c r="E2899" s="237" t="s">
        <v>6626</v>
      </c>
      <c r="F2899" s="237" t="s">
        <v>15</v>
      </c>
      <c r="G2899" s="237">
        <v>1319955</v>
      </c>
      <c r="H2899" s="190"/>
      <c r="I2899" s="248" t="s">
        <v>7046</v>
      </c>
      <c r="J2899" s="190"/>
      <c r="K2899" s="190"/>
      <c r="L2899" s="190"/>
      <c r="M2899" s="190"/>
      <c r="N2899" s="268">
        <v>50</v>
      </c>
      <c r="O2899" s="268">
        <v>0</v>
      </c>
      <c r="P2899" s="190" t="s">
        <v>657</v>
      </c>
      <c r="Q2899" s="375"/>
    </row>
    <row r="2900" spans="1:17" ht="63.75">
      <c r="A2900" s="265">
        <v>513</v>
      </c>
      <c r="B2900" s="190"/>
      <c r="C2900" s="266" t="s">
        <v>169</v>
      </c>
      <c r="D2900" s="267">
        <v>43976</v>
      </c>
      <c r="E2900" s="237" t="s">
        <v>6627</v>
      </c>
      <c r="F2900" s="237" t="s">
        <v>15</v>
      </c>
      <c r="G2900" s="237">
        <v>1319957</v>
      </c>
      <c r="H2900" s="190"/>
      <c r="I2900" s="248" t="s">
        <v>7047</v>
      </c>
      <c r="J2900" s="190"/>
      <c r="K2900" s="190"/>
      <c r="L2900" s="190"/>
      <c r="M2900" s="190"/>
      <c r="N2900" s="268">
        <v>50</v>
      </c>
      <c r="O2900" s="268">
        <v>0</v>
      </c>
      <c r="P2900" s="190" t="s">
        <v>657</v>
      </c>
      <c r="Q2900" s="375"/>
    </row>
    <row r="2901" spans="1:17" ht="63.75">
      <c r="A2901" s="265">
        <v>513</v>
      </c>
      <c r="B2901" s="190"/>
      <c r="C2901" s="266" t="s">
        <v>169</v>
      </c>
      <c r="D2901" s="267">
        <v>43976</v>
      </c>
      <c r="E2901" s="237" t="s">
        <v>6628</v>
      </c>
      <c r="F2901" s="237" t="s">
        <v>15</v>
      </c>
      <c r="G2901" s="237">
        <v>1319872</v>
      </c>
      <c r="H2901" s="190"/>
      <c r="I2901" s="248" t="s">
        <v>7048</v>
      </c>
      <c r="J2901" s="190"/>
      <c r="K2901" s="190"/>
      <c r="L2901" s="190"/>
      <c r="M2901" s="190"/>
      <c r="N2901" s="268">
        <v>50</v>
      </c>
      <c r="O2901" s="268">
        <v>0</v>
      </c>
      <c r="P2901" s="190" t="s">
        <v>657</v>
      </c>
      <c r="Q2901" s="375"/>
    </row>
    <row r="2902" spans="1:17" ht="63.75">
      <c r="A2902" s="265" t="s">
        <v>554</v>
      </c>
      <c r="B2902" s="190"/>
      <c r="C2902" s="266" t="s">
        <v>726</v>
      </c>
      <c r="D2902" s="267">
        <v>43976</v>
      </c>
      <c r="E2902" s="237" t="s">
        <v>6629</v>
      </c>
      <c r="F2902" s="237" t="s">
        <v>6</v>
      </c>
      <c r="G2902" s="237">
        <v>983818</v>
      </c>
      <c r="H2902" s="190"/>
      <c r="I2902" s="248" t="s">
        <v>7049</v>
      </c>
      <c r="J2902" s="190"/>
      <c r="K2902" s="190"/>
      <c r="L2902" s="190"/>
      <c r="M2902" s="190"/>
      <c r="N2902" s="268">
        <v>0</v>
      </c>
      <c r="O2902" s="268">
        <v>447757.2</v>
      </c>
      <c r="P2902" s="190" t="s">
        <v>657</v>
      </c>
      <c r="Q2902" s="375"/>
    </row>
    <row r="2903" spans="1:17" ht="76.5">
      <c r="A2903" s="265" t="s">
        <v>554</v>
      </c>
      <c r="B2903" s="190"/>
      <c r="C2903" s="266" t="s">
        <v>726</v>
      </c>
      <c r="D2903" s="267">
        <v>43976</v>
      </c>
      <c r="E2903" s="237" t="s">
        <v>6630</v>
      </c>
      <c r="F2903" s="237" t="s">
        <v>11</v>
      </c>
      <c r="G2903" s="237">
        <v>983815</v>
      </c>
      <c r="H2903" s="190"/>
      <c r="I2903" s="248" t="s">
        <v>7050</v>
      </c>
      <c r="J2903" s="190"/>
      <c r="K2903" s="190"/>
      <c r="L2903" s="190"/>
      <c r="M2903" s="190"/>
      <c r="N2903" s="268">
        <v>345.05</v>
      </c>
      <c r="O2903" s="268">
        <v>0</v>
      </c>
      <c r="P2903" s="190" t="s">
        <v>657</v>
      </c>
      <c r="Q2903" s="375"/>
    </row>
    <row r="2904" spans="1:17" ht="51">
      <c r="A2904" s="265" t="s">
        <v>556</v>
      </c>
      <c r="B2904" s="190"/>
      <c r="C2904" s="266" t="s">
        <v>714</v>
      </c>
      <c r="D2904" s="267">
        <v>43977</v>
      </c>
      <c r="E2904" s="237" t="s">
        <v>6631</v>
      </c>
      <c r="F2904" s="237" t="s">
        <v>617</v>
      </c>
      <c r="G2904" s="237">
        <v>1440301</v>
      </c>
      <c r="H2904" s="190"/>
      <c r="I2904" s="248" t="s">
        <v>7051</v>
      </c>
      <c r="J2904" s="190"/>
      <c r="K2904" s="190"/>
      <c r="L2904" s="190"/>
      <c r="M2904" s="190"/>
      <c r="N2904" s="268">
        <v>0</v>
      </c>
      <c r="O2904" s="268">
        <v>21454.9</v>
      </c>
      <c r="P2904" s="190" t="s">
        <v>657</v>
      </c>
      <c r="Q2904" s="375"/>
    </row>
    <row r="2905" spans="1:17" ht="51">
      <c r="A2905" s="265" t="s">
        <v>554</v>
      </c>
      <c r="B2905" s="190"/>
      <c r="C2905" s="266" t="s">
        <v>726</v>
      </c>
      <c r="D2905" s="267">
        <v>43977</v>
      </c>
      <c r="E2905" s="237" t="s">
        <v>6632</v>
      </c>
      <c r="F2905" s="237" t="s">
        <v>11</v>
      </c>
      <c r="G2905" s="237">
        <v>13495</v>
      </c>
      <c r="H2905" s="190"/>
      <c r="I2905" s="248" t="s">
        <v>7052</v>
      </c>
      <c r="J2905" s="190"/>
      <c r="K2905" s="190"/>
      <c r="L2905" s="190"/>
      <c r="M2905" s="190"/>
      <c r="N2905" s="268">
        <v>314.11</v>
      </c>
      <c r="O2905" s="268">
        <v>0</v>
      </c>
      <c r="P2905" s="190" t="s">
        <v>657</v>
      </c>
      <c r="Q2905" s="375"/>
    </row>
    <row r="2906" spans="1:17" ht="51">
      <c r="A2906" s="265">
        <v>513</v>
      </c>
      <c r="B2906" s="190"/>
      <c r="C2906" s="266" t="s">
        <v>169</v>
      </c>
      <c r="D2906" s="267">
        <v>43977</v>
      </c>
      <c r="E2906" s="237" t="s">
        <v>6633</v>
      </c>
      <c r="F2906" s="237" t="s">
        <v>15</v>
      </c>
      <c r="G2906" s="237">
        <v>1320667</v>
      </c>
      <c r="H2906" s="190"/>
      <c r="I2906" s="248" t="s">
        <v>7053</v>
      </c>
      <c r="J2906" s="190"/>
      <c r="K2906" s="190"/>
      <c r="L2906" s="190"/>
      <c r="M2906" s="190"/>
      <c r="N2906" s="268">
        <v>50</v>
      </c>
      <c r="O2906" s="268">
        <v>0</v>
      </c>
      <c r="P2906" s="190" t="s">
        <v>657</v>
      </c>
      <c r="Q2906" s="375"/>
    </row>
    <row r="2907" spans="1:17" ht="63.75">
      <c r="A2907" s="265">
        <v>513</v>
      </c>
      <c r="B2907" s="190"/>
      <c r="C2907" s="266" t="s">
        <v>169</v>
      </c>
      <c r="D2907" s="267">
        <v>43977</v>
      </c>
      <c r="E2907" s="237" t="s">
        <v>6636</v>
      </c>
      <c r="F2907" s="237" t="s">
        <v>15</v>
      </c>
      <c r="G2907" s="237">
        <v>1320738</v>
      </c>
      <c r="H2907" s="190"/>
      <c r="I2907" s="248" t="s">
        <v>7056</v>
      </c>
      <c r="J2907" s="190"/>
      <c r="K2907" s="190"/>
      <c r="L2907" s="190"/>
      <c r="M2907" s="190"/>
      <c r="N2907" s="268">
        <v>50</v>
      </c>
      <c r="O2907" s="268">
        <v>0</v>
      </c>
      <c r="P2907" s="190" t="s">
        <v>657</v>
      </c>
      <c r="Q2907" s="375"/>
    </row>
    <row r="2908" spans="1:17" ht="63.75">
      <c r="A2908" s="265" t="s">
        <v>553</v>
      </c>
      <c r="B2908" s="190"/>
      <c r="C2908" s="266" t="s">
        <v>605</v>
      </c>
      <c r="D2908" s="267">
        <v>43978</v>
      </c>
      <c r="E2908" s="237" t="s">
        <v>6637</v>
      </c>
      <c r="F2908" s="237" t="s">
        <v>6</v>
      </c>
      <c r="G2908" s="237">
        <v>1279083</v>
      </c>
      <c r="H2908" s="190"/>
      <c r="I2908" s="248" t="s">
        <v>7057</v>
      </c>
      <c r="J2908" s="190"/>
      <c r="K2908" s="190"/>
      <c r="L2908" s="190"/>
      <c r="M2908" s="190"/>
      <c r="N2908" s="268">
        <v>0</v>
      </c>
      <c r="O2908" s="268">
        <v>846442.17</v>
      </c>
      <c r="P2908" s="190" t="s">
        <v>657</v>
      </c>
      <c r="Q2908" s="375"/>
    </row>
    <row r="2909" spans="1:17" ht="51">
      <c r="A2909" s="265">
        <v>244</v>
      </c>
      <c r="B2909" s="190"/>
      <c r="C2909" s="266" t="s">
        <v>109</v>
      </c>
      <c r="D2909" s="267">
        <v>43978</v>
      </c>
      <c r="E2909" s="237" t="s">
        <v>6638</v>
      </c>
      <c r="F2909" s="237" t="s">
        <v>11</v>
      </c>
      <c r="G2909" s="237">
        <v>983907</v>
      </c>
      <c r="H2909" s="190"/>
      <c r="I2909" s="248" t="s">
        <v>7058</v>
      </c>
      <c r="J2909" s="190"/>
      <c r="K2909" s="190"/>
      <c r="L2909" s="190"/>
      <c r="M2909" s="190"/>
      <c r="N2909" s="268">
        <v>50</v>
      </c>
      <c r="O2909" s="268">
        <v>0</v>
      </c>
      <c r="P2909" s="190" t="s">
        <v>657</v>
      </c>
      <c r="Q2909" s="375"/>
    </row>
    <row r="2910" spans="1:17" ht="76.5">
      <c r="A2910" s="265" t="s">
        <v>554</v>
      </c>
      <c r="B2910" s="190"/>
      <c r="C2910" s="266" t="s">
        <v>726</v>
      </c>
      <c r="D2910" s="267">
        <v>43979</v>
      </c>
      <c r="E2910" s="237" t="s">
        <v>6639</v>
      </c>
      <c r="F2910" s="237" t="s">
        <v>6</v>
      </c>
      <c r="G2910" s="237">
        <v>1279610</v>
      </c>
      <c r="H2910" s="190"/>
      <c r="I2910" s="248" t="s">
        <v>7059</v>
      </c>
      <c r="J2910" s="190"/>
      <c r="K2910" s="190"/>
      <c r="L2910" s="190"/>
      <c r="M2910" s="190"/>
      <c r="N2910" s="268">
        <v>0</v>
      </c>
      <c r="O2910" s="268">
        <v>50000</v>
      </c>
      <c r="P2910" s="190" t="s">
        <v>657</v>
      </c>
      <c r="Q2910" s="375"/>
    </row>
    <row r="2911" spans="1:17" ht="63.75">
      <c r="A2911" s="265">
        <v>513</v>
      </c>
      <c r="B2911" s="190"/>
      <c r="C2911" s="266" t="s">
        <v>169</v>
      </c>
      <c r="D2911" s="267">
        <v>43979</v>
      </c>
      <c r="E2911" s="237" t="s">
        <v>6640</v>
      </c>
      <c r="F2911" s="237" t="s">
        <v>15</v>
      </c>
      <c r="G2911" s="237">
        <v>1321489</v>
      </c>
      <c r="H2911" s="190"/>
      <c r="I2911" s="248" t="s">
        <v>7060</v>
      </c>
      <c r="J2911" s="190"/>
      <c r="K2911" s="190"/>
      <c r="L2911" s="190"/>
      <c r="M2911" s="190"/>
      <c r="N2911" s="268">
        <v>50</v>
      </c>
      <c r="O2911" s="268">
        <v>0</v>
      </c>
      <c r="P2911" s="190" t="s">
        <v>657</v>
      </c>
      <c r="Q2911" s="375"/>
    </row>
    <row r="2912" spans="1:17" ht="63.75">
      <c r="A2912" s="265">
        <v>287</v>
      </c>
      <c r="B2912" s="190"/>
      <c r="C2912" s="266" t="s">
        <v>125</v>
      </c>
      <c r="D2912" s="267">
        <v>43979</v>
      </c>
      <c r="E2912" s="237" t="s">
        <v>6641</v>
      </c>
      <c r="F2912" s="237" t="s">
        <v>11</v>
      </c>
      <c r="G2912" s="237">
        <v>1321573</v>
      </c>
      <c r="H2912" s="190"/>
      <c r="I2912" s="248" t="s">
        <v>7061</v>
      </c>
      <c r="J2912" s="190"/>
      <c r="K2912" s="190"/>
      <c r="L2912" s="190"/>
      <c r="M2912" s="190"/>
      <c r="N2912" s="268">
        <v>50</v>
      </c>
      <c r="O2912" s="268">
        <v>0</v>
      </c>
      <c r="P2912" s="190" t="s">
        <v>657</v>
      </c>
      <c r="Q2912" s="375"/>
    </row>
    <row r="2913" spans="1:17" ht="51">
      <c r="A2913" s="265" t="s">
        <v>562</v>
      </c>
      <c r="B2913" s="190"/>
      <c r="C2913" s="266" t="s">
        <v>604</v>
      </c>
      <c r="D2913" s="267">
        <v>43979</v>
      </c>
      <c r="E2913" s="237" t="s">
        <v>6642</v>
      </c>
      <c r="F2913" s="237" t="s">
        <v>6</v>
      </c>
      <c r="G2913" s="237">
        <v>1279865</v>
      </c>
      <c r="H2913" s="190"/>
      <c r="I2913" s="248" t="s">
        <v>7062</v>
      </c>
      <c r="J2913" s="190"/>
      <c r="K2913" s="190"/>
      <c r="L2913" s="190"/>
      <c r="M2913" s="190"/>
      <c r="N2913" s="268">
        <v>0</v>
      </c>
      <c r="O2913" s="268">
        <v>162</v>
      </c>
      <c r="P2913" s="190" t="s">
        <v>657</v>
      </c>
      <c r="Q2913" s="375"/>
    </row>
    <row r="2914" spans="1:17" ht="63.75">
      <c r="A2914" s="265">
        <v>513</v>
      </c>
      <c r="B2914" s="190"/>
      <c r="C2914" s="266" t="s">
        <v>169</v>
      </c>
      <c r="D2914" s="267">
        <v>43979</v>
      </c>
      <c r="E2914" s="237" t="s">
        <v>6643</v>
      </c>
      <c r="F2914" s="237" t="s">
        <v>15</v>
      </c>
      <c r="G2914" s="237">
        <v>1321639</v>
      </c>
      <c r="H2914" s="190"/>
      <c r="I2914" s="248" t="s">
        <v>7063</v>
      </c>
      <c r="J2914" s="190"/>
      <c r="K2914" s="190"/>
      <c r="L2914" s="190"/>
      <c r="M2914" s="190"/>
      <c r="N2914" s="268">
        <v>50</v>
      </c>
      <c r="O2914" s="268">
        <v>0</v>
      </c>
      <c r="P2914" s="190" t="s">
        <v>657</v>
      </c>
      <c r="Q2914" s="375"/>
    </row>
    <row r="2915" spans="1:17" ht="89.25">
      <c r="A2915" s="265">
        <v>291</v>
      </c>
      <c r="B2915" s="190"/>
      <c r="C2915" s="266" t="s">
        <v>128</v>
      </c>
      <c r="D2915" s="267">
        <v>43979</v>
      </c>
      <c r="E2915" s="237" t="s">
        <v>6644</v>
      </c>
      <c r="F2915" s="237" t="s">
        <v>11</v>
      </c>
      <c r="G2915" s="237">
        <v>983973</v>
      </c>
      <c r="H2915" s="190"/>
      <c r="I2915" s="248" t="s">
        <v>7064</v>
      </c>
      <c r="J2915" s="190"/>
      <c r="K2915" s="190"/>
      <c r="L2915" s="190"/>
      <c r="M2915" s="190"/>
      <c r="N2915" s="268">
        <v>270</v>
      </c>
      <c r="O2915" s="268">
        <v>0</v>
      </c>
      <c r="P2915" s="190" t="s">
        <v>657</v>
      </c>
      <c r="Q2915" s="375"/>
    </row>
    <row r="2916" spans="1:17" ht="63.75">
      <c r="A2916" s="265" t="s">
        <v>554</v>
      </c>
      <c r="B2916" s="190"/>
      <c r="C2916" s="266" t="s">
        <v>726</v>
      </c>
      <c r="D2916" s="267">
        <v>43979</v>
      </c>
      <c r="E2916" s="237" t="s">
        <v>6645</v>
      </c>
      <c r="F2916" s="237" t="s">
        <v>11</v>
      </c>
      <c r="G2916" s="237">
        <v>13566</v>
      </c>
      <c r="H2916" s="190"/>
      <c r="I2916" s="248" t="s">
        <v>7065</v>
      </c>
      <c r="J2916" s="190"/>
      <c r="K2916" s="190"/>
      <c r="L2916" s="190"/>
      <c r="M2916" s="190"/>
      <c r="N2916" s="268">
        <v>2585.52</v>
      </c>
      <c r="O2916" s="268">
        <v>0</v>
      </c>
      <c r="P2916" s="190" t="s">
        <v>657</v>
      </c>
      <c r="Q2916" s="375"/>
    </row>
    <row r="2917" spans="1:17" ht="76.5">
      <c r="A2917" s="265" t="s">
        <v>553</v>
      </c>
      <c r="B2917" s="190"/>
      <c r="C2917" s="266" t="s">
        <v>605</v>
      </c>
      <c r="D2917" s="267">
        <v>43979</v>
      </c>
      <c r="E2917" s="237" t="s">
        <v>6646</v>
      </c>
      <c r="F2917" s="237" t="s">
        <v>15</v>
      </c>
      <c r="G2917" s="237">
        <v>1321742</v>
      </c>
      <c r="H2917" s="190"/>
      <c r="I2917" s="248" t="s">
        <v>7066</v>
      </c>
      <c r="J2917" s="190"/>
      <c r="K2917" s="190"/>
      <c r="L2917" s="190"/>
      <c r="M2917" s="190"/>
      <c r="N2917" s="268">
        <v>50</v>
      </c>
      <c r="O2917" s="268">
        <v>0</v>
      </c>
      <c r="P2917" s="190" t="s">
        <v>657</v>
      </c>
      <c r="Q2917" s="375"/>
    </row>
    <row r="2918" spans="1:17" ht="89.25">
      <c r="A2918" s="265">
        <v>20</v>
      </c>
      <c r="B2918" s="190"/>
      <c r="C2918" s="266" t="s">
        <v>44</v>
      </c>
      <c r="D2918" s="267">
        <v>43979</v>
      </c>
      <c r="E2918" s="237" t="s">
        <v>6647</v>
      </c>
      <c r="F2918" s="237" t="s">
        <v>11</v>
      </c>
      <c r="G2918" s="237">
        <v>983960</v>
      </c>
      <c r="H2918" s="190"/>
      <c r="I2918" s="248" t="s">
        <v>7067</v>
      </c>
      <c r="J2918" s="190"/>
      <c r="K2918" s="190"/>
      <c r="L2918" s="190"/>
      <c r="M2918" s="190"/>
      <c r="N2918" s="268">
        <v>1098.69</v>
      </c>
      <c r="O2918" s="268">
        <v>0</v>
      </c>
      <c r="P2918" s="190" t="s">
        <v>657</v>
      </c>
      <c r="Q2918" s="375"/>
    </row>
    <row r="2919" spans="1:17" ht="89.25">
      <c r="A2919" s="265">
        <v>20</v>
      </c>
      <c r="B2919" s="190"/>
      <c r="C2919" s="266" t="s">
        <v>44</v>
      </c>
      <c r="D2919" s="267">
        <v>43979</v>
      </c>
      <c r="E2919" s="237" t="s">
        <v>6648</v>
      </c>
      <c r="F2919" s="237" t="s">
        <v>11</v>
      </c>
      <c r="G2919" s="237">
        <v>983962</v>
      </c>
      <c r="H2919" s="190"/>
      <c r="I2919" s="248" t="s">
        <v>7068</v>
      </c>
      <c r="J2919" s="190"/>
      <c r="K2919" s="190"/>
      <c r="L2919" s="190"/>
      <c r="M2919" s="190"/>
      <c r="N2919" s="268">
        <v>1864.88</v>
      </c>
      <c r="O2919" s="268">
        <v>0</v>
      </c>
      <c r="P2919" s="190" t="s">
        <v>657</v>
      </c>
      <c r="Q2919" s="375"/>
    </row>
    <row r="2920" spans="1:17" ht="63.75">
      <c r="A2920" s="265">
        <v>20</v>
      </c>
      <c r="B2920" s="190"/>
      <c r="C2920" s="266" t="s">
        <v>44</v>
      </c>
      <c r="D2920" s="267">
        <v>43979</v>
      </c>
      <c r="E2920" s="237" t="s">
        <v>6650</v>
      </c>
      <c r="F2920" s="237" t="s">
        <v>11</v>
      </c>
      <c r="G2920" s="237">
        <v>984002</v>
      </c>
      <c r="H2920" s="190"/>
      <c r="I2920" s="248" t="s">
        <v>7070</v>
      </c>
      <c r="J2920" s="190"/>
      <c r="K2920" s="190"/>
      <c r="L2920" s="190"/>
      <c r="M2920" s="190"/>
      <c r="N2920" s="268">
        <v>2281.6999999999998</v>
      </c>
      <c r="O2920" s="268">
        <v>0</v>
      </c>
      <c r="P2920" s="190" t="s">
        <v>657</v>
      </c>
      <c r="Q2920" s="375"/>
    </row>
    <row r="2921" spans="1:17" ht="89.25">
      <c r="A2921" s="265">
        <v>20</v>
      </c>
      <c r="B2921" s="190"/>
      <c r="C2921" s="266" t="s">
        <v>44</v>
      </c>
      <c r="D2921" s="267">
        <v>43979</v>
      </c>
      <c r="E2921" s="237" t="s">
        <v>6651</v>
      </c>
      <c r="F2921" s="237" t="s">
        <v>11</v>
      </c>
      <c r="G2921" s="237">
        <v>984007</v>
      </c>
      <c r="H2921" s="190"/>
      <c r="I2921" s="248" t="s">
        <v>7071</v>
      </c>
      <c r="J2921" s="190"/>
      <c r="K2921" s="190"/>
      <c r="L2921" s="190"/>
      <c r="M2921" s="190"/>
      <c r="N2921" s="268">
        <v>1086.2</v>
      </c>
      <c r="O2921" s="268">
        <v>0</v>
      </c>
      <c r="P2921" s="190" t="s">
        <v>657</v>
      </c>
      <c r="Q2921" s="375"/>
    </row>
    <row r="2922" spans="1:17" ht="63.75">
      <c r="A2922" s="265">
        <v>513</v>
      </c>
      <c r="B2922" s="190"/>
      <c r="C2922" s="266" t="s">
        <v>169</v>
      </c>
      <c r="D2922" s="267">
        <v>43979</v>
      </c>
      <c r="E2922" s="237" t="s">
        <v>6652</v>
      </c>
      <c r="F2922" s="237" t="s">
        <v>15</v>
      </c>
      <c r="G2922" s="237">
        <v>1321950</v>
      </c>
      <c r="H2922" s="190"/>
      <c r="I2922" s="248" t="s">
        <v>7072</v>
      </c>
      <c r="J2922" s="190"/>
      <c r="K2922" s="190"/>
      <c r="L2922" s="190"/>
      <c r="M2922" s="190"/>
      <c r="N2922" s="268">
        <v>50</v>
      </c>
      <c r="O2922" s="268">
        <v>0</v>
      </c>
      <c r="P2922" s="190" t="s">
        <v>657</v>
      </c>
      <c r="Q2922" s="375"/>
    </row>
    <row r="2923" spans="1:17" ht="51">
      <c r="A2923" s="265" t="s">
        <v>556</v>
      </c>
      <c r="B2923" s="190"/>
      <c r="C2923" s="266" t="s">
        <v>714</v>
      </c>
      <c r="D2923" s="267">
        <v>43980</v>
      </c>
      <c r="E2923" s="237" t="s">
        <v>6653</v>
      </c>
      <c r="F2923" s="237" t="s">
        <v>617</v>
      </c>
      <c r="G2923" s="237">
        <v>1444574</v>
      </c>
      <c r="H2923" s="190"/>
      <c r="I2923" s="248" t="s">
        <v>7073</v>
      </c>
      <c r="J2923" s="190"/>
      <c r="K2923" s="190"/>
      <c r="L2923" s="190"/>
      <c r="M2923" s="190"/>
      <c r="N2923" s="268">
        <v>0</v>
      </c>
      <c r="O2923" s="268">
        <v>940365.58</v>
      </c>
      <c r="P2923" s="190" t="s">
        <v>657</v>
      </c>
      <c r="Q2923" s="375"/>
    </row>
    <row r="2924" spans="1:17" ht="63.75">
      <c r="A2924" s="265">
        <v>513</v>
      </c>
      <c r="B2924" s="190"/>
      <c r="C2924" s="266" t="s">
        <v>169</v>
      </c>
      <c r="D2924" s="267">
        <v>43980</v>
      </c>
      <c r="E2924" s="237" t="s">
        <v>6654</v>
      </c>
      <c r="F2924" s="237" t="s">
        <v>15</v>
      </c>
      <c r="G2924" s="237">
        <v>1322236</v>
      </c>
      <c r="H2924" s="190"/>
      <c r="I2924" s="248" t="s">
        <v>7074</v>
      </c>
      <c r="J2924" s="190"/>
      <c r="K2924" s="190"/>
      <c r="L2924" s="190"/>
      <c r="M2924" s="190"/>
      <c r="N2924" s="268">
        <v>50</v>
      </c>
      <c r="O2924" s="268">
        <v>0</v>
      </c>
      <c r="P2924" s="190" t="s">
        <v>657</v>
      </c>
      <c r="Q2924" s="375"/>
    </row>
    <row r="2925" spans="1:17" ht="63.75">
      <c r="A2925" s="265">
        <v>513</v>
      </c>
      <c r="B2925" s="190"/>
      <c r="C2925" s="266" t="s">
        <v>169</v>
      </c>
      <c r="D2925" s="267">
        <v>43980</v>
      </c>
      <c r="E2925" s="237" t="s">
        <v>6655</v>
      </c>
      <c r="F2925" s="237" t="s">
        <v>15</v>
      </c>
      <c r="G2925" s="237">
        <v>1322243</v>
      </c>
      <c r="H2925" s="190"/>
      <c r="I2925" s="248" t="s">
        <v>7075</v>
      </c>
      <c r="J2925" s="190"/>
      <c r="K2925" s="190"/>
      <c r="L2925" s="190"/>
      <c r="M2925" s="190"/>
      <c r="N2925" s="268">
        <v>50</v>
      </c>
      <c r="O2925" s="268">
        <v>0</v>
      </c>
      <c r="P2925" s="190" t="s">
        <v>657</v>
      </c>
      <c r="Q2925" s="375"/>
    </row>
    <row r="2926" spans="1:17" ht="76.5">
      <c r="A2926" s="265">
        <v>513</v>
      </c>
      <c r="B2926" s="190"/>
      <c r="C2926" s="266" t="s">
        <v>169</v>
      </c>
      <c r="D2926" s="267">
        <v>43980</v>
      </c>
      <c r="E2926" s="237" t="s">
        <v>6656</v>
      </c>
      <c r="F2926" s="237" t="s">
        <v>15</v>
      </c>
      <c r="G2926" s="237">
        <v>1322248</v>
      </c>
      <c r="H2926" s="190"/>
      <c r="I2926" s="248" t="s">
        <v>7076</v>
      </c>
      <c r="J2926" s="190"/>
      <c r="K2926" s="190"/>
      <c r="L2926" s="190"/>
      <c r="M2926" s="190"/>
      <c r="N2926" s="268">
        <v>50</v>
      </c>
      <c r="O2926" s="268">
        <v>0</v>
      </c>
      <c r="P2926" s="190" t="s">
        <v>657</v>
      </c>
      <c r="Q2926" s="375"/>
    </row>
    <row r="2927" spans="1:17" ht="63.75">
      <c r="A2927" s="265">
        <v>513</v>
      </c>
      <c r="B2927" s="190"/>
      <c r="C2927" s="266" t="s">
        <v>169</v>
      </c>
      <c r="D2927" s="267">
        <v>43980</v>
      </c>
      <c r="E2927" s="237" t="s">
        <v>6657</v>
      </c>
      <c r="F2927" s="237" t="s">
        <v>15</v>
      </c>
      <c r="G2927" s="237">
        <v>1322249</v>
      </c>
      <c r="H2927" s="190"/>
      <c r="I2927" s="248" t="s">
        <v>7077</v>
      </c>
      <c r="J2927" s="190"/>
      <c r="K2927" s="190"/>
      <c r="L2927" s="190"/>
      <c r="M2927" s="190"/>
      <c r="N2927" s="268">
        <v>50</v>
      </c>
      <c r="O2927" s="268">
        <v>0</v>
      </c>
      <c r="P2927" s="190" t="s">
        <v>657</v>
      </c>
      <c r="Q2927" s="375"/>
    </row>
    <row r="2928" spans="1:17" ht="89.25">
      <c r="A2928" s="265" t="s">
        <v>554</v>
      </c>
      <c r="B2928" s="190"/>
      <c r="C2928" s="266" t="s">
        <v>726</v>
      </c>
      <c r="D2928" s="267">
        <v>43980</v>
      </c>
      <c r="E2928" s="237" t="s">
        <v>6658</v>
      </c>
      <c r="F2928" s="237" t="s">
        <v>6</v>
      </c>
      <c r="G2928" s="237">
        <v>984095</v>
      </c>
      <c r="H2928" s="190"/>
      <c r="I2928" s="248" t="s">
        <v>7078</v>
      </c>
      <c r="J2928" s="190"/>
      <c r="K2928" s="190"/>
      <c r="L2928" s="190"/>
      <c r="M2928" s="190"/>
      <c r="N2928" s="268">
        <v>0</v>
      </c>
      <c r="O2928" s="268">
        <v>1800000000</v>
      </c>
      <c r="P2928" s="190" t="s">
        <v>657</v>
      </c>
      <c r="Q2928" s="375"/>
    </row>
    <row r="2929" spans="1:17" ht="38.25">
      <c r="A2929" s="265" t="s">
        <v>691</v>
      </c>
      <c r="B2929" s="190"/>
      <c r="C2929" s="266" t="s">
        <v>1334</v>
      </c>
      <c r="D2929" s="267">
        <v>43980</v>
      </c>
      <c r="E2929" s="237" t="s">
        <v>6659</v>
      </c>
      <c r="F2929" s="237" t="s">
        <v>13</v>
      </c>
      <c r="G2929" s="237">
        <v>407857</v>
      </c>
      <c r="H2929" s="190"/>
      <c r="I2929" s="248" t="s">
        <v>692</v>
      </c>
      <c r="J2929" s="190"/>
      <c r="K2929" s="190"/>
      <c r="L2929" s="190"/>
      <c r="M2929" s="190"/>
      <c r="N2929" s="268">
        <v>2203742.14</v>
      </c>
      <c r="O2929" s="268">
        <v>0</v>
      </c>
      <c r="P2929" s="190" t="s">
        <v>657</v>
      </c>
      <c r="Q2929" s="375"/>
    </row>
    <row r="2930" spans="1:17" ht="38.25">
      <c r="A2930" s="265" t="s">
        <v>691</v>
      </c>
      <c r="B2930" s="190"/>
      <c r="C2930" s="266" t="s">
        <v>1334</v>
      </c>
      <c r="D2930" s="267">
        <v>43980</v>
      </c>
      <c r="E2930" s="237" t="s">
        <v>6660</v>
      </c>
      <c r="F2930" s="237" t="s">
        <v>13</v>
      </c>
      <c r="G2930" s="237">
        <v>407859</v>
      </c>
      <c r="H2930" s="190"/>
      <c r="I2930" s="248" t="s">
        <v>692</v>
      </c>
      <c r="J2930" s="190"/>
      <c r="K2930" s="190"/>
      <c r="L2930" s="190"/>
      <c r="M2930" s="190"/>
      <c r="N2930" s="268">
        <v>2203742.14</v>
      </c>
      <c r="O2930" s="268">
        <v>0</v>
      </c>
      <c r="P2930" s="190" t="s">
        <v>657</v>
      </c>
      <c r="Q2930" s="375"/>
    </row>
    <row r="2931" spans="1:17" ht="38.25">
      <c r="A2931" s="265" t="s">
        <v>691</v>
      </c>
      <c r="B2931" s="190"/>
      <c r="C2931" s="266" t="s">
        <v>1334</v>
      </c>
      <c r="D2931" s="267">
        <v>43980</v>
      </c>
      <c r="E2931" s="237" t="s">
        <v>6661</v>
      </c>
      <c r="F2931" s="237" t="s">
        <v>13</v>
      </c>
      <c r="G2931" s="237">
        <v>407861</v>
      </c>
      <c r="H2931" s="190"/>
      <c r="I2931" s="248" t="s">
        <v>692</v>
      </c>
      <c r="J2931" s="190"/>
      <c r="K2931" s="190"/>
      <c r="L2931" s="190"/>
      <c r="M2931" s="190"/>
      <c r="N2931" s="268">
        <v>1277230.6100000001</v>
      </c>
      <c r="O2931" s="268">
        <v>0</v>
      </c>
      <c r="P2931" s="190" t="s">
        <v>657</v>
      </c>
      <c r="Q2931" s="375"/>
    </row>
    <row r="2932" spans="1:17" ht="38.25">
      <c r="A2932" s="265" t="s">
        <v>691</v>
      </c>
      <c r="B2932" s="190"/>
      <c r="C2932" s="266" t="s">
        <v>1334</v>
      </c>
      <c r="D2932" s="267">
        <v>43980</v>
      </c>
      <c r="E2932" s="237" t="s">
        <v>6662</v>
      </c>
      <c r="F2932" s="237" t="s">
        <v>13</v>
      </c>
      <c r="G2932" s="237">
        <v>407863</v>
      </c>
      <c r="H2932" s="190"/>
      <c r="I2932" s="248" t="s">
        <v>692</v>
      </c>
      <c r="J2932" s="190"/>
      <c r="K2932" s="190"/>
      <c r="L2932" s="190"/>
      <c r="M2932" s="190"/>
      <c r="N2932" s="268">
        <v>121207.42</v>
      </c>
      <c r="O2932" s="268">
        <v>0</v>
      </c>
      <c r="P2932" s="190" t="s">
        <v>657</v>
      </c>
      <c r="Q2932" s="375"/>
    </row>
    <row r="2933" spans="1:17" ht="38.25">
      <c r="A2933" s="265" t="s">
        <v>691</v>
      </c>
      <c r="B2933" s="190"/>
      <c r="C2933" s="266" t="s">
        <v>1334</v>
      </c>
      <c r="D2933" s="267">
        <v>43980</v>
      </c>
      <c r="E2933" s="237" t="s">
        <v>6663</v>
      </c>
      <c r="F2933" s="237" t="s">
        <v>13</v>
      </c>
      <c r="G2933" s="237">
        <v>407865</v>
      </c>
      <c r="H2933" s="190"/>
      <c r="I2933" s="248" t="s">
        <v>692</v>
      </c>
      <c r="J2933" s="190"/>
      <c r="K2933" s="190"/>
      <c r="L2933" s="190"/>
      <c r="M2933" s="190"/>
      <c r="N2933" s="268">
        <v>451134.66</v>
      </c>
      <c r="O2933" s="268">
        <v>0</v>
      </c>
      <c r="P2933" s="190" t="s">
        <v>657</v>
      </c>
      <c r="Q2933" s="375"/>
    </row>
    <row r="2934" spans="1:17" ht="38.25">
      <c r="A2934" s="265" t="s">
        <v>691</v>
      </c>
      <c r="B2934" s="190"/>
      <c r="C2934" s="266" t="s">
        <v>1334</v>
      </c>
      <c r="D2934" s="267">
        <v>43980</v>
      </c>
      <c r="E2934" s="237" t="s">
        <v>6664</v>
      </c>
      <c r="F2934" s="237" t="s">
        <v>13</v>
      </c>
      <c r="G2934" s="237">
        <v>407867</v>
      </c>
      <c r="H2934" s="190"/>
      <c r="I2934" s="248" t="s">
        <v>692</v>
      </c>
      <c r="J2934" s="190"/>
      <c r="K2934" s="190"/>
      <c r="L2934" s="190"/>
      <c r="M2934" s="190"/>
      <c r="N2934" s="268">
        <v>3508063.92</v>
      </c>
      <c r="O2934" s="268">
        <v>0</v>
      </c>
      <c r="P2934" s="190" t="s">
        <v>657</v>
      </c>
      <c r="Q2934" s="375"/>
    </row>
    <row r="2935" spans="1:17" ht="38.25">
      <c r="A2935" s="265" t="s">
        <v>691</v>
      </c>
      <c r="B2935" s="190"/>
      <c r="C2935" s="266" t="s">
        <v>1334</v>
      </c>
      <c r="D2935" s="267">
        <v>43980</v>
      </c>
      <c r="E2935" s="237" t="s">
        <v>6665</v>
      </c>
      <c r="F2935" s="237" t="s">
        <v>13</v>
      </c>
      <c r="G2935" s="237">
        <v>407869</v>
      </c>
      <c r="H2935" s="190"/>
      <c r="I2935" s="248" t="s">
        <v>692</v>
      </c>
      <c r="J2935" s="190"/>
      <c r="K2935" s="190"/>
      <c r="L2935" s="190"/>
      <c r="M2935" s="190"/>
      <c r="N2935" s="268">
        <v>5216302.7</v>
      </c>
      <c r="O2935" s="268">
        <v>0</v>
      </c>
      <c r="P2935" s="190" t="s">
        <v>657</v>
      </c>
      <c r="Q2935" s="375"/>
    </row>
    <row r="2936" spans="1:17" ht="38.25">
      <c r="A2936" s="265" t="s">
        <v>691</v>
      </c>
      <c r="B2936" s="190"/>
      <c r="C2936" s="266" t="s">
        <v>1334</v>
      </c>
      <c r="D2936" s="267">
        <v>43980</v>
      </c>
      <c r="E2936" s="237" t="s">
        <v>6666</v>
      </c>
      <c r="F2936" s="237" t="s">
        <v>13</v>
      </c>
      <c r="G2936" s="237">
        <v>407871</v>
      </c>
      <c r="H2936" s="190"/>
      <c r="I2936" s="248" t="s">
        <v>692</v>
      </c>
      <c r="J2936" s="190"/>
      <c r="K2936" s="190"/>
      <c r="L2936" s="190"/>
      <c r="M2936" s="190"/>
      <c r="N2936" s="268">
        <v>332910.45</v>
      </c>
      <c r="O2936" s="268">
        <v>0</v>
      </c>
      <c r="P2936" s="190" t="s">
        <v>657</v>
      </c>
      <c r="Q2936" s="375"/>
    </row>
    <row r="2937" spans="1:17" ht="38.25">
      <c r="A2937" s="265" t="s">
        <v>691</v>
      </c>
      <c r="B2937" s="190"/>
      <c r="C2937" s="266" t="s">
        <v>1334</v>
      </c>
      <c r="D2937" s="267">
        <v>43980</v>
      </c>
      <c r="E2937" s="237" t="s">
        <v>6667</v>
      </c>
      <c r="F2937" s="237" t="s">
        <v>13</v>
      </c>
      <c r="G2937" s="237">
        <v>407873</v>
      </c>
      <c r="H2937" s="190"/>
      <c r="I2937" s="248" t="s">
        <v>692</v>
      </c>
      <c r="J2937" s="190"/>
      <c r="K2937" s="190"/>
      <c r="L2937" s="190"/>
      <c r="M2937" s="190"/>
      <c r="N2937" s="268">
        <v>2971689.92</v>
      </c>
      <c r="O2937" s="268">
        <v>0</v>
      </c>
      <c r="P2937" s="190" t="s">
        <v>657</v>
      </c>
      <c r="Q2937" s="375"/>
    </row>
    <row r="2938" spans="1:17" ht="38.25">
      <c r="A2938" s="265" t="s">
        <v>691</v>
      </c>
      <c r="B2938" s="190"/>
      <c r="C2938" s="266" t="s">
        <v>1334</v>
      </c>
      <c r="D2938" s="267">
        <v>43980</v>
      </c>
      <c r="E2938" s="237" t="s">
        <v>6668</v>
      </c>
      <c r="F2938" s="237" t="s">
        <v>13</v>
      </c>
      <c r="G2938" s="237">
        <v>407875</v>
      </c>
      <c r="H2938" s="190"/>
      <c r="I2938" s="248" t="s">
        <v>692</v>
      </c>
      <c r="J2938" s="190"/>
      <c r="K2938" s="190"/>
      <c r="L2938" s="190"/>
      <c r="M2938" s="190"/>
      <c r="N2938" s="268">
        <v>4418743.32</v>
      </c>
      <c r="O2938" s="268">
        <v>0</v>
      </c>
      <c r="P2938" s="190" t="s">
        <v>657</v>
      </c>
      <c r="Q2938" s="375"/>
    </row>
    <row r="2939" spans="1:17" ht="38.25">
      <c r="A2939" s="265" t="s">
        <v>691</v>
      </c>
      <c r="B2939" s="190"/>
      <c r="C2939" s="266" t="s">
        <v>1334</v>
      </c>
      <c r="D2939" s="267">
        <v>43980</v>
      </c>
      <c r="E2939" s="237" t="s">
        <v>6669</v>
      </c>
      <c r="F2939" s="237" t="s">
        <v>13</v>
      </c>
      <c r="G2939" s="237">
        <v>407877</v>
      </c>
      <c r="H2939" s="190"/>
      <c r="I2939" s="248" t="s">
        <v>692</v>
      </c>
      <c r="J2939" s="190"/>
      <c r="K2939" s="190"/>
      <c r="L2939" s="190"/>
      <c r="M2939" s="190"/>
      <c r="N2939" s="268">
        <v>774571.72</v>
      </c>
      <c r="O2939" s="268">
        <v>0</v>
      </c>
      <c r="P2939" s="190" t="s">
        <v>657</v>
      </c>
      <c r="Q2939" s="375"/>
    </row>
    <row r="2940" spans="1:17" ht="38.25">
      <c r="A2940" s="265" t="s">
        <v>691</v>
      </c>
      <c r="B2940" s="190"/>
      <c r="C2940" s="266" t="s">
        <v>1334</v>
      </c>
      <c r="D2940" s="267">
        <v>43980</v>
      </c>
      <c r="E2940" s="237" t="s">
        <v>6670</v>
      </c>
      <c r="F2940" s="237" t="s">
        <v>13</v>
      </c>
      <c r="G2940" s="237">
        <v>407879</v>
      </c>
      <c r="H2940" s="190"/>
      <c r="I2940" s="248" t="s">
        <v>692</v>
      </c>
      <c r="J2940" s="190"/>
      <c r="K2940" s="190"/>
      <c r="L2940" s="190"/>
      <c r="M2940" s="190"/>
      <c r="N2940" s="268">
        <v>12136597.58</v>
      </c>
      <c r="O2940" s="268">
        <v>0</v>
      </c>
      <c r="P2940" s="190" t="s">
        <v>657</v>
      </c>
      <c r="Q2940" s="375"/>
    </row>
    <row r="2941" spans="1:17" ht="38.25">
      <c r="A2941" s="265" t="s">
        <v>691</v>
      </c>
      <c r="B2941" s="190"/>
      <c r="C2941" s="266" t="s">
        <v>1334</v>
      </c>
      <c r="D2941" s="267">
        <v>43980</v>
      </c>
      <c r="E2941" s="237" t="s">
        <v>6671</v>
      </c>
      <c r="F2941" s="237" t="s">
        <v>13</v>
      </c>
      <c r="G2941" s="237">
        <v>407887</v>
      </c>
      <c r="H2941" s="190"/>
      <c r="I2941" s="248" t="s">
        <v>692</v>
      </c>
      <c r="J2941" s="190"/>
      <c r="K2941" s="190"/>
      <c r="L2941" s="190"/>
      <c r="M2941" s="190"/>
      <c r="N2941" s="268">
        <v>1501668.47</v>
      </c>
      <c r="O2941" s="268">
        <v>0</v>
      </c>
      <c r="P2941" s="190" t="s">
        <v>657</v>
      </c>
      <c r="Q2941" s="375"/>
    </row>
    <row r="2942" spans="1:17" ht="38.25">
      <c r="A2942" s="265" t="s">
        <v>691</v>
      </c>
      <c r="B2942" s="190"/>
      <c r="C2942" s="266" t="s">
        <v>1334</v>
      </c>
      <c r="D2942" s="267">
        <v>43980</v>
      </c>
      <c r="E2942" s="237" t="s">
        <v>6672</v>
      </c>
      <c r="F2942" s="237" t="s">
        <v>13</v>
      </c>
      <c r="G2942" s="237">
        <v>407881</v>
      </c>
      <c r="H2942" s="190"/>
      <c r="I2942" s="248" t="s">
        <v>692</v>
      </c>
      <c r="J2942" s="190"/>
      <c r="K2942" s="190"/>
      <c r="L2942" s="190"/>
      <c r="M2942" s="190"/>
      <c r="N2942" s="268">
        <v>8162095.3700000001</v>
      </c>
      <c r="O2942" s="268">
        <v>0</v>
      </c>
      <c r="P2942" s="190" t="s">
        <v>657</v>
      </c>
      <c r="Q2942" s="375"/>
    </row>
    <row r="2943" spans="1:17" ht="38.25">
      <c r="A2943" s="265" t="s">
        <v>691</v>
      </c>
      <c r="B2943" s="190"/>
      <c r="C2943" s="266" t="s">
        <v>1334</v>
      </c>
      <c r="D2943" s="267">
        <v>43980</v>
      </c>
      <c r="E2943" s="237" t="s">
        <v>6673</v>
      </c>
      <c r="F2943" s="237" t="s">
        <v>13</v>
      </c>
      <c r="G2943" s="237">
        <v>407883</v>
      </c>
      <c r="H2943" s="190"/>
      <c r="I2943" s="248" t="s">
        <v>692</v>
      </c>
      <c r="J2943" s="190"/>
      <c r="K2943" s="190"/>
      <c r="L2943" s="190"/>
      <c r="M2943" s="190"/>
      <c r="N2943" s="268">
        <v>2232900.4300000002</v>
      </c>
      <c r="O2943" s="268">
        <v>0</v>
      </c>
      <c r="P2943" s="190" t="s">
        <v>657</v>
      </c>
      <c r="Q2943" s="375"/>
    </row>
    <row r="2944" spans="1:17" ht="38.25">
      <c r="A2944" s="265" t="s">
        <v>691</v>
      </c>
      <c r="B2944" s="190"/>
      <c r="C2944" s="266" t="s">
        <v>1334</v>
      </c>
      <c r="D2944" s="267">
        <v>43980</v>
      </c>
      <c r="E2944" s="237" t="s">
        <v>6674</v>
      </c>
      <c r="F2944" s="237" t="s">
        <v>13</v>
      </c>
      <c r="G2944" s="237">
        <v>407885</v>
      </c>
      <c r="H2944" s="190"/>
      <c r="I2944" s="248" t="s">
        <v>692</v>
      </c>
      <c r="J2944" s="190"/>
      <c r="K2944" s="190"/>
      <c r="L2944" s="190"/>
      <c r="M2944" s="190"/>
      <c r="N2944" s="268">
        <v>530409.09</v>
      </c>
      <c r="O2944" s="268">
        <v>0</v>
      </c>
      <c r="P2944" s="190" t="s">
        <v>657</v>
      </c>
      <c r="Q2944" s="375"/>
    </row>
    <row r="2945" spans="1:17" ht="38.25">
      <c r="A2945" s="265" t="s">
        <v>691</v>
      </c>
      <c r="B2945" s="190"/>
      <c r="C2945" s="266" t="s">
        <v>1334</v>
      </c>
      <c r="D2945" s="267">
        <v>43980</v>
      </c>
      <c r="E2945" s="237" t="s">
        <v>6675</v>
      </c>
      <c r="F2945" s="237" t="s">
        <v>13</v>
      </c>
      <c r="G2945" s="237">
        <v>407889</v>
      </c>
      <c r="H2945" s="190"/>
      <c r="I2945" s="248" t="s">
        <v>692</v>
      </c>
      <c r="J2945" s="190"/>
      <c r="K2945" s="190"/>
      <c r="L2945" s="190"/>
      <c r="M2945" s="190"/>
      <c r="N2945" s="268">
        <v>1753165.61</v>
      </c>
      <c r="O2945" s="268">
        <v>0</v>
      </c>
      <c r="P2945" s="190" t="s">
        <v>657</v>
      </c>
      <c r="Q2945" s="375"/>
    </row>
    <row r="2946" spans="1:17" ht="51">
      <c r="A2946" s="265" t="s">
        <v>553</v>
      </c>
      <c r="B2946" s="190"/>
      <c r="C2946" s="266" t="s">
        <v>605</v>
      </c>
      <c r="D2946" s="267">
        <v>43980</v>
      </c>
      <c r="E2946" s="237" t="s">
        <v>6676</v>
      </c>
      <c r="F2946" s="237" t="s">
        <v>11</v>
      </c>
      <c r="G2946" s="237">
        <v>984093</v>
      </c>
      <c r="H2946" s="190"/>
      <c r="I2946" s="248" t="s">
        <v>1465</v>
      </c>
      <c r="J2946" s="190"/>
      <c r="K2946" s="190"/>
      <c r="L2946" s="190"/>
      <c r="M2946" s="190"/>
      <c r="N2946" s="268">
        <v>50</v>
      </c>
      <c r="O2946" s="268">
        <v>0</v>
      </c>
      <c r="P2946" s="190" t="s">
        <v>657</v>
      </c>
      <c r="Q2946" s="375"/>
    </row>
    <row r="2947" spans="1:17" ht="51">
      <c r="A2947" s="265" t="s">
        <v>554</v>
      </c>
      <c r="B2947" s="190"/>
      <c r="C2947" s="266" t="s">
        <v>726</v>
      </c>
      <c r="D2947" s="267">
        <v>43980</v>
      </c>
      <c r="E2947" s="237" t="s">
        <v>6677</v>
      </c>
      <c r="F2947" s="237" t="s">
        <v>11</v>
      </c>
      <c r="G2947" s="237">
        <v>984098</v>
      </c>
      <c r="H2947" s="190"/>
      <c r="I2947" s="248" t="s">
        <v>7079</v>
      </c>
      <c r="J2947" s="190"/>
      <c r="K2947" s="190"/>
      <c r="L2947" s="190"/>
      <c r="M2947" s="190"/>
      <c r="N2947" s="268">
        <v>50</v>
      </c>
      <c r="O2947" s="268">
        <v>0</v>
      </c>
      <c r="P2947" s="190" t="s">
        <v>657</v>
      </c>
      <c r="Q2947" s="375"/>
    </row>
    <row r="2948" spans="1:17" ht="38.25">
      <c r="A2948" s="265" t="s">
        <v>691</v>
      </c>
      <c r="B2948" s="190"/>
      <c r="C2948" s="266" t="s">
        <v>1334</v>
      </c>
      <c r="D2948" s="267">
        <v>43980</v>
      </c>
      <c r="E2948" s="237" t="s">
        <v>6678</v>
      </c>
      <c r="F2948" s="237" t="s">
        <v>13</v>
      </c>
      <c r="G2948" s="237">
        <v>407714</v>
      </c>
      <c r="H2948" s="190"/>
      <c r="I2948" s="248" t="s">
        <v>692</v>
      </c>
      <c r="J2948" s="190"/>
      <c r="K2948" s="190"/>
      <c r="L2948" s="190"/>
      <c r="M2948" s="190"/>
      <c r="N2948" s="268">
        <v>1874373.03</v>
      </c>
      <c r="O2948" s="268">
        <v>0</v>
      </c>
      <c r="P2948" s="190" t="s">
        <v>657</v>
      </c>
      <c r="Q2948" s="375"/>
    </row>
    <row r="2949" spans="1:17" ht="38.25">
      <c r="A2949" s="265" t="s">
        <v>691</v>
      </c>
      <c r="B2949" s="190"/>
      <c r="C2949" s="266" t="s">
        <v>1334</v>
      </c>
      <c r="D2949" s="267">
        <v>43980</v>
      </c>
      <c r="E2949" s="237" t="s">
        <v>6679</v>
      </c>
      <c r="F2949" s="237" t="s">
        <v>13</v>
      </c>
      <c r="G2949" s="237">
        <v>407716</v>
      </c>
      <c r="H2949" s="190"/>
      <c r="I2949" s="248" t="s">
        <v>692</v>
      </c>
      <c r="J2949" s="190"/>
      <c r="K2949" s="190"/>
      <c r="L2949" s="190"/>
      <c r="M2949" s="190"/>
      <c r="N2949" s="268">
        <v>5148185.72</v>
      </c>
      <c r="O2949" s="268">
        <v>0</v>
      </c>
      <c r="P2949" s="190" t="s">
        <v>657</v>
      </c>
      <c r="Q2949" s="375"/>
    </row>
    <row r="2950" spans="1:17" ht="38.25">
      <c r="A2950" s="265" t="s">
        <v>691</v>
      </c>
      <c r="B2950" s="190"/>
      <c r="C2950" s="266" t="s">
        <v>1334</v>
      </c>
      <c r="D2950" s="267">
        <v>43980</v>
      </c>
      <c r="E2950" s="237" t="s">
        <v>6680</v>
      </c>
      <c r="F2950" s="237" t="s">
        <v>13</v>
      </c>
      <c r="G2950" s="237">
        <v>407718</v>
      </c>
      <c r="H2950" s="190"/>
      <c r="I2950" s="248" t="s">
        <v>692</v>
      </c>
      <c r="J2950" s="190"/>
      <c r="K2950" s="190"/>
      <c r="L2950" s="190"/>
      <c r="M2950" s="190"/>
      <c r="N2950" s="268">
        <v>5148185.72</v>
      </c>
      <c r="O2950" s="268">
        <v>0</v>
      </c>
      <c r="P2950" s="190" t="s">
        <v>657</v>
      </c>
      <c r="Q2950" s="375"/>
    </row>
    <row r="2951" spans="1:17" ht="38.25">
      <c r="A2951" s="265" t="s">
        <v>691</v>
      </c>
      <c r="B2951" s="190"/>
      <c r="C2951" s="266" t="s">
        <v>1334</v>
      </c>
      <c r="D2951" s="267">
        <v>43980</v>
      </c>
      <c r="E2951" s="237" t="s">
        <v>6681</v>
      </c>
      <c r="F2951" s="237" t="s">
        <v>13</v>
      </c>
      <c r="G2951" s="237">
        <v>407720</v>
      </c>
      <c r="H2951" s="190"/>
      <c r="I2951" s="248" t="s">
        <v>692</v>
      </c>
      <c r="J2951" s="190"/>
      <c r="K2951" s="190"/>
      <c r="L2951" s="190"/>
      <c r="M2951" s="190"/>
      <c r="N2951" s="268">
        <v>4361041.26</v>
      </c>
      <c r="O2951" s="268">
        <v>0</v>
      </c>
      <c r="P2951" s="190" t="s">
        <v>657</v>
      </c>
      <c r="Q2951" s="375"/>
    </row>
    <row r="2952" spans="1:17" ht="38.25">
      <c r="A2952" s="265" t="s">
        <v>691</v>
      </c>
      <c r="B2952" s="190"/>
      <c r="C2952" s="266" t="s">
        <v>1334</v>
      </c>
      <c r="D2952" s="267">
        <v>43980</v>
      </c>
      <c r="E2952" s="237" t="s">
        <v>6682</v>
      </c>
      <c r="F2952" s="237" t="s">
        <v>13</v>
      </c>
      <c r="G2952" s="237">
        <v>407722</v>
      </c>
      <c r="H2952" s="190"/>
      <c r="I2952" s="248" t="s">
        <v>692</v>
      </c>
      <c r="J2952" s="190"/>
      <c r="K2952" s="190"/>
      <c r="L2952" s="190"/>
      <c r="M2952" s="190"/>
      <c r="N2952" s="268">
        <v>11978112.09</v>
      </c>
      <c r="O2952" s="268">
        <v>0</v>
      </c>
      <c r="P2952" s="190" t="s">
        <v>657</v>
      </c>
      <c r="Q2952" s="375"/>
    </row>
    <row r="2953" spans="1:17" ht="38.25">
      <c r="A2953" s="265" t="s">
        <v>691</v>
      </c>
      <c r="B2953" s="190"/>
      <c r="C2953" s="266" t="s">
        <v>1334</v>
      </c>
      <c r="D2953" s="267">
        <v>43980</v>
      </c>
      <c r="E2953" s="237" t="s">
        <v>6683</v>
      </c>
      <c r="F2953" s="237" t="s">
        <v>13</v>
      </c>
      <c r="G2953" s="237">
        <v>407724</v>
      </c>
      <c r="H2953" s="190"/>
      <c r="I2953" s="248" t="s">
        <v>692</v>
      </c>
      <c r="J2953" s="190"/>
      <c r="K2953" s="190"/>
      <c r="L2953" s="190"/>
      <c r="M2953" s="190"/>
      <c r="N2953" s="268">
        <v>2203742.14</v>
      </c>
      <c r="O2953" s="268">
        <v>0</v>
      </c>
      <c r="P2953" s="190" t="s">
        <v>657</v>
      </c>
      <c r="Q2953" s="375"/>
    </row>
    <row r="2954" spans="1:17" ht="38.25">
      <c r="A2954" s="265" t="s">
        <v>691</v>
      </c>
      <c r="B2954" s="190"/>
      <c r="C2954" s="266" t="s">
        <v>1334</v>
      </c>
      <c r="D2954" s="267">
        <v>43980</v>
      </c>
      <c r="E2954" s="237" t="s">
        <v>6684</v>
      </c>
      <c r="F2954" s="237" t="s">
        <v>13</v>
      </c>
      <c r="G2954" s="237">
        <v>407726</v>
      </c>
      <c r="H2954" s="190"/>
      <c r="I2954" s="248" t="s">
        <v>692</v>
      </c>
      <c r="J2954" s="190"/>
      <c r="K2954" s="190"/>
      <c r="L2954" s="190"/>
      <c r="M2954" s="190"/>
      <c r="N2954" s="268">
        <v>2203742.14</v>
      </c>
      <c r="O2954" s="268">
        <v>0</v>
      </c>
      <c r="P2954" s="190" t="s">
        <v>657</v>
      </c>
      <c r="Q2954" s="375"/>
    </row>
    <row r="2955" spans="1:17" ht="38.25">
      <c r="A2955" s="265" t="s">
        <v>691</v>
      </c>
      <c r="B2955" s="190"/>
      <c r="C2955" s="266" t="s">
        <v>1334</v>
      </c>
      <c r="D2955" s="267">
        <v>43980</v>
      </c>
      <c r="E2955" s="237" t="s">
        <v>6685</v>
      </c>
      <c r="F2955" s="237" t="s">
        <v>13</v>
      </c>
      <c r="G2955" s="237">
        <v>407728</v>
      </c>
      <c r="H2955" s="190"/>
      <c r="I2955" s="248" t="s">
        <v>692</v>
      </c>
      <c r="J2955" s="190"/>
      <c r="K2955" s="190"/>
      <c r="L2955" s="190"/>
      <c r="M2955" s="190"/>
      <c r="N2955" s="268">
        <v>1899173.37</v>
      </c>
      <c r="O2955" s="268">
        <v>0</v>
      </c>
      <c r="P2955" s="190" t="s">
        <v>657</v>
      </c>
      <c r="Q2955" s="375"/>
    </row>
    <row r="2956" spans="1:17" ht="38.25">
      <c r="A2956" s="265" t="s">
        <v>691</v>
      </c>
      <c r="B2956" s="190"/>
      <c r="C2956" s="266" t="s">
        <v>1334</v>
      </c>
      <c r="D2956" s="267">
        <v>43980</v>
      </c>
      <c r="E2956" s="237" t="s">
        <v>6686</v>
      </c>
      <c r="F2956" s="237" t="s">
        <v>13</v>
      </c>
      <c r="G2956" s="237">
        <v>407730</v>
      </c>
      <c r="H2956" s="190"/>
      <c r="I2956" s="248" t="s">
        <v>692</v>
      </c>
      <c r="J2956" s="190"/>
      <c r="K2956" s="190"/>
      <c r="L2956" s="190"/>
      <c r="M2956" s="190"/>
      <c r="N2956" s="268">
        <v>1239094.3600000001</v>
      </c>
      <c r="O2956" s="268">
        <v>0</v>
      </c>
      <c r="P2956" s="190" t="s">
        <v>657</v>
      </c>
      <c r="Q2956" s="375"/>
    </row>
    <row r="2957" spans="1:17" ht="38.25">
      <c r="A2957" s="265" t="s">
        <v>691</v>
      </c>
      <c r="B2957" s="190"/>
      <c r="C2957" s="266" t="s">
        <v>1334</v>
      </c>
      <c r="D2957" s="267">
        <v>43980</v>
      </c>
      <c r="E2957" s="237" t="s">
        <v>6687</v>
      </c>
      <c r="F2957" s="237" t="s">
        <v>13</v>
      </c>
      <c r="G2957" s="237">
        <v>407732</v>
      </c>
      <c r="H2957" s="190"/>
      <c r="I2957" s="248" t="s">
        <v>692</v>
      </c>
      <c r="J2957" s="190"/>
      <c r="K2957" s="190"/>
      <c r="L2957" s="190"/>
      <c r="M2957" s="190"/>
      <c r="N2957" s="268">
        <v>1049640.03</v>
      </c>
      <c r="O2957" s="268">
        <v>0</v>
      </c>
      <c r="P2957" s="190" t="s">
        <v>657</v>
      </c>
      <c r="Q2957" s="375"/>
    </row>
    <row r="2958" spans="1:17" ht="38.25">
      <c r="A2958" s="265" t="s">
        <v>691</v>
      </c>
      <c r="B2958" s="190"/>
      <c r="C2958" s="266" t="s">
        <v>1334</v>
      </c>
      <c r="D2958" s="267">
        <v>43980</v>
      </c>
      <c r="E2958" s="237" t="s">
        <v>6688</v>
      </c>
      <c r="F2958" s="237" t="s">
        <v>13</v>
      </c>
      <c r="G2958" s="237">
        <v>407734</v>
      </c>
      <c r="H2958" s="190"/>
      <c r="I2958" s="248" t="s">
        <v>692</v>
      </c>
      <c r="J2958" s="190"/>
      <c r="K2958" s="190"/>
      <c r="L2958" s="190"/>
      <c r="M2958" s="190"/>
      <c r="N2958" s="268">
        <v>282009.32</v>
      </c>
      <c r="O2958" s="268">
        <v>0</v>
      </c>
      <c r="P2958" s="190" t="s">
        <v>657</v>
      </c>
      <c r="Q2958" s="375"/>
    </row>
    <row r="2959" spans="1:17" ht="38.25">
      <c r="A2959" s="265" t="s">
        <v>691</v>
      </c>
      <c r="B2959" s="190"/>
      <c r="C2959" s="266" t="s">
        <v>1334</v>
      </c>
      <c r="D2959" s="267">
        <v>43980</v>
      </c>
      <c r="E2959" s="237" t="s">
        <v>6689</v>
      </c>
      <c r="F2959" s="237" t="s">
        <v>13</v>
      </c>
      <c r="G2959" s="237">
        <v>407736</v>
      </c>
      <c r="H2959" s="190"/>
      <c r="I2959" s="248" t="s">
        <v>692</v>
      </c>
      <c r="J2959" s="190"/>
      <c r="K2959" s="190"/>
      <c r="L2959" s="190"/>
      <c r="M2959" s="190"/>
      <c r="N2959" s="268">
        <v>2882959.59</v>
      </c>
      <c r="O2959" s="268">
        <v>0</v>
      </c>
      <c r="P2959" s="190" t="s">
        <v>657</v>
      </c>
      <c r="Q2959" s="375"/>
    </row>
    <row r="2960" spans="1:17" ht="38.25">
      <c r="A2960" s="265" t="s">
        <v>691</v>
      </c>
      <c r="B2960" s="190"/>
      <c r="C2960" s="266" t="s">
        <v>1334</v>
      </c>
      <c r="D2960" s="267">
        <v>43980</v>
      </c>
      <c r="E2960" s="237" t="s">
        <v>6690</v>
      </c>
      <c r="F2960" s="237" t="s">
        <v>13</v>
      </c>
      <c r="G2960" s="237">
        <v>407738</v>
      </c>
      <c r="H2960" s="190"/>
      <c r="I2960" s="248" t="s">
        <v>692</v>
      </c>
      <c r="J2960" s="190"/>
      <c r="K2960" s="190"/>
      <c r="L2960" s="190"/>
      <c r="M2960" s="190"/>
      <c r="N2960" s="268">
        <v>142506.28</v>
      </c>
      <c r="O2960" s="268">
        <v>0</v>
      </c>
      <c r="P2960" s="190" t="s">
        <v>657</v>
      </c>
      <c r="Q2960" s="375"/>
    </row>
    <row r="2961" spans="1:17" ht="38.25">
      <c r="A2961" s="265" t="s">
        <v>691</v>
      </c>
      <c r="B2961" s="190"/>
      <c r="C2961" s="266" t="s">
        <v>1334</v>
      </c>
      <c r="D2961" s="267">
        <v>43980</v>
      </c>
      <c r="E2961" s="237" t="s">
        <v>6691</v>
      </c>
      <c r="F2961" s="237" t="s">
        <v>13</v>
      </c>
      <c r="G2961" s="237">
        <v>407740</v>
      </c>
      <c r="H2961" s="190"/>
      <c r="I2961" s="248" t="s">
        <v>692</v>
      </c>
      <c r="J2961" s="190"/>
      <c r="K2961" s="190"/>
      <c r="L2961" s="190"/>
      <c r="M2961" s="190"/>
      <c r="N2961" s="268">
        <v>597142.42000000004</v>
      </c>
      <c r="O2961" s="268">
        <v>0</v>
      </c>
      <c r="P2961" s="190" t="s">
        <v>657</v>
      </c>
      <c r="Q2961" s="375"/>
    </row>
    <row r="2962" spans="1:17" ht="38.25">
      <c r="A2962" s="265" t="s">
        <v>691</v>
      </c>
      <c r="B2962" s="190"/>
      <c r="C2962" s="266" t="s">
        <v>1334</v>
      </c>
      <c r="D2962" s="267">
        <v>43980</v>
      </c>
      <c r="E2962" s="237" t="s">
        <v>6692</v>
      </c>
      <c r="F2962" s="237" t="s">
        <v>13</v>
      </c>
      <c r="G2962" s="237">
        <v>407748</v>
      </c>
      <c r="H2962" s="190"/>
      <c r="I2962" s="248" t="s">
        <v>692</v>
      </c>
      <c r="J2962" s="190"/>
      <c r="K2962" s="190"/>
      <c r="L2962" s="190"/>
      <c r="M2962" s="190"/>
      <c r="N2962" s="268">
        <v>2061235.86</v>
      </c>
      <c r="O2962" s="268">
        <v>0</v>
      </c>
      <c r="P2962" s="190" t="s">
        <v>657</v>
      </c>
      <c r="Q2962" s="375"/>
    </row>
    <row r="2963" spans="1:17" ht="38.25">
      <c r="A2963" s="265" t="s">
        <v>691</v>
      </c>
      <c r="B2963" s="190"/>
      <c r="C2963" s="266" t="s">
        <v>1334</v>
      </c>
      <c r="D2963" s="267">
        <v>43980</v>
      </c>
      <c r="E2963" s="237" t="s">
        <v>6693</v>
      </c>
      <c r="F2963" s="237" t="s">
        <v>13</v>
      </c>
      <c r="G2963" s="237">
        <v>407742</v>
      </c>
      <c r="H2963" s="190"/>
      <c r="I2963" s="248" t="s">
        <v>692</v>
      </c>
      <c r="J2963" s="190"/>
      <c r="K2963" s="190"/>
      <c r="L2963" s="190"/>
      <c r="M2963" s="190"/>
      <c r="N2963" s="268">
        <v>1640121.8</v>
      </c>
      <c r="O2963" s="268">
        <v>0</v>
      </c>
      <c r="P2963" s="190" t="s">
        <v>657</v>
      </c>
      <c r="Q2963" s="375"/>
    </row>
    <row r="2964" spans="1:17" ht="38.25">
      <c r="A2964" s="265" t="s">
        <v>691</v>
      </c>
      <c r="B2964" s="190"/>
      <c r="C2964" s="266" t="s">
        <v>1334</v>
      </c>
      <c r="D2964" s="267">
        <v>43980</v>
      </c>
      <c r="E2964" s="237" t="s">
        <v>6694</v>
      </c>
      <c r="F2964" s="237" t="s">
        <v>13</v>
      </c>
      <c r="G2964" s="237">
        <v>407744</v>
      </c>
      <c r="H2964" s="190"/>
      <c r="I2964" s="248" t="s">
        <v>692</v>
      </c>
      <c r="J2964" s="190"/>
      <c r="K2964" s="190"/>
      <c r="L2964" s="190"/>
      <c r="M2964" s="190"/>
      <c r="N2964" s="268">
        <v>4079031.94</v>
      </c>
      <c r="O2964" s="268">
        <v>0</v>
      </c>
      <c r="P2964" s="190" t="s">
        <v>657</v>
      </c>
      <c r="Q2964" s="375"/>
    </row>
    <row r="2965" spans="1:17" ht="38.25">
      <c r="A2965" s="265" t="s">
        <v>691</v>
      </c>
      <c r="B2965" s="190"/>
      <c r="C2965" s="266" t="s">
        <v>1334</v>
      </c>
      <c r="D2965" s="267">
        <v>43980</v>
      </c>
      <c r="E2965" s="237" t="s">
        <v>6695</v>
      </c>
      <c r="F2965" s="237" t="s">
        <v>13</v>
      </c>
      <c r="G2965" s="237">
        <v>407746</v>
      </c>
      <c r="H2965" s="190"/>
      <c r="I2965" s="248" t="s">
        <v>692</v>
      </c>
      <c r="J2965" s="190"/>
      <c r="K2965" s="190"/>
      <c r="L2965" s="190"/>
      <c r="M2965" s="190"/>
      <c r="N2965" s="268">
        <v>3816016.73</v>
      </c>
      <c r="O2965" s="268">
        <v>0</v>
      </c>
      <c r="P2965" s="190" t="s">
        <v>657</v>
      </c>
      <c r="Q2965" s="375"/>
    </row>
    <row r="2966" spans="1:17" ht="38.25">
      <c r="A2966" s="265" t="s">
        <v>691</v>
      </c>
      <c r="B2966" s="190"/>
      <c r="C2966" s="266" t="s">
        <v>1334</v>
      </c>
      <c r="D2966" s="267">
        <v>43980</v>
      </c>
      <c r="E2966" s="237" t="s">
        <v>6696</v>
      </c>
      <c r="F2966" s="237" t="s">
        <v>13</v>
      </c>
      <c r="G2966" s="237">
        <v>407750</v>
      </c>
      <c r="H2966" s="190"/>
      <c r="I2966" s="248" t="s">
        <v>692</v>
      </c>
      <c r="J2966" s="190"/>
      <c r="K2966" s="190"/>
      <c r="L2966" s="190"/>
      <c r="M2966" s="190"/>
      <c r="N2966" s="268">
        <v>17985168.989999998</v>
      </c>
      <c r="O2966" s="268">
        <v>0</v>
      </c>
      <c r="P2966" s="190" t="s">
        <v>657</v>
      </c>
      <c r="Q2966" s="375"/>
    </row>
    <row r="2967" spans="1:17" ht="38.25">
      <c r="A2967" s="265" t="s">
        <v>691</v>
      </c>
      <c r="B2967" s="190"/>
      <c r="C2967" s="266" t="s">
        <v>1334</v>
      </c>
      <c r="D2967" s="267">
        <v>43980</v>
      </c>
      <c r="E2967" s="237" t="s">
        <v>6697</v>
      </c>
      <c r="F2967" s="237" t="s">
        <v>13</v>
      </c>
      <c r="G2967" s="237">
        <v>407752</v>
      </c>
      <c r="H2967" s="190"/>
      <c r="I2967" s="248" t="s">
        <v>692</v>
      </c>
      <c r="J2967" s="190"/>
      <c r="K2967" s="190"/>
      <c r="L2967" s="190"/>
      <c r="M2967" s="190"/>
      <c r="N2967" s="268">
        <v>35864147.229999997</v>
      </c>
      <c r="O2967" s="268">
        <v>0</v>
      </c>
      <c r="P2967" s="190" t="s">
        <v>657</v>
      </c>
      <c r="Q2967" s="375"/>
    </row>
    <row r="2968" spans="1:17" ht="38.25">
      <c r="A2968" s="265" t="s">
        <v>691</v>
      </c>
      <c r="B2968" s="190"/>
      <c r="C2968" s="266" t="s">
        <v>1334</v>
      </c>
      <c r="D2968" s="267">
        <v>43980</v>
      </c>
      <c r="E2968" s="237" t="s">
        <v>6698</v>
      </c>
      <c r="F2968" s="237" t="s">
        <v>13</v>
      </c>
      <c r="G2968" s="237">
        <v>407754</v>
      </c>
      <c r="H2968" s="190"/>
      <c r="I2968" s="248" t="s">
        <v>692</v>
      </c>
      <c r="J2968" s="190"/>
      <c r="K2968" s="190"/>
      <c r="L2968" s="190"/>
      <c r="M2968" s="190"/>
      <c r="N2968" s="268">
        <v>12661.16</v>
      </c>
      <c r="O2968" s="268">
        <v>0</v>
      </c>
      <c r="P2968" s="190" t="s">
        <v>657</v>
      </c>
      <c r="Q2968" s="375"/>
    </row>
    <row r="2969" spans="1:17" ht="38.25">
      <c r="A2969" s="265" t="s">
        <v>691</v>
      </c>
      <c r="B2969" s="190"/>
      <c r="C2969" s="266" t="s">
        <v>1334</v>
      </c>
      <c r="D2969" s="267">
        <v>43980</v>
      </c>
      <c r="E2969" s="237" t="s">
        <v>6699</v>
      </c>
      <c r="F2969" s="237" t="s">
        <v>13</v>
      </c>
      <c r="G2969" s="237">
        <v>407756</v>
      </c>
      <c r="H2969" s="190"/>
      <c r="I2969" s="248" t="s">
        <v>692</v>
      </c>
      <c r="J2969" s="190"/>
      <c r="K2969" s="190"/>
      <c r="L2969" s="190"/>
      <c r="M2969" s="190"/>
      <c r="N2969" s="268">
        <v>12495.83</v>
      </c>
      <c r="O2969" s="268">
        <v>0</v>
      </c>
      <c r="P2969" s="190" t="s">
        <v>657</v>
      </c>
      <c r="Q2969" s="375"/>
    </row>
    <row r="2970" spans="1:17" ht="38.25">
      <c r="A2970" s="265" t="s">
        <v>691</v>
      </c>
      <c r="B2970" s="190"/>
      <c r="C2970" s="266" t="s">
        <v>1334</v>
      </c>
      <c r="D2970" s="267">
        <v>43980</v>
      </c>
      <c r="E2970" s="237" t="s">
        <v>6700</v>
      </c>
      <c r="F2970" s="237" t="s">
        <v>13</v>
      </c>
      <c r="G2970" s="237">
        <v>407758</v>
      </c>
      <c r="H2970" s="190"/>
      <c r="I2970" s="248" t="s">
        <v>692</v>
      </c>
      <c r="J2970" s="190"/>
      <c r="K2970" s="190"/>
      <c r="L2970" s="190"/>
      <c r="M2970" s="190"/>
      <c r="N2970" s="268">
        <v>12495.83</v>
      </c>
      <c r="O2970" s="268">
        <v>0</v>
      </c>
      <c r="P2970" s="190" t="s">
        <v>657</v>
      </c>
      <c r="Q2970" s="375"/>
    </row>
    <row r="2971" spans="1:17" ht="38.25">
      <c r="A2971" s="265" t="s">
        <v>691</v>
      </c>
      <c r="B2971" s="190"/>
      <c r="C2971" s="266" t="s">
        <v>1334</v>
      </c>
      <c r="D2971" s="267">
        <v>43980</v>
      </c>
      <c r="E2971" s="237" t="s">
        <v>6701</v>
      </c>
      <c r="F2971" s="237" t="s">
        <v>13</v>
      </c>
      <c r="G2971" s="237">
        <v>407760</v>
      </c>
      <c r="H2971" s="190"/>
      <c r="I2971" s="248" t="s">
        <v>692</v>
      </c>
      <c r="J2971" s="190"/>
      <c r="K2971" s="190"/>
      <c r="L2971" s="190"/>
      <c r="M2971" s="190"/>
      <c r="N2971" s="268">
        <v>12495.83</v>
      </c>
      <c r="O2971" s="268">
        <v>0</v>
      </c>
      <c r="P2971" s="190" t="s">
        <v>657</v>
      </c>
      <c r="Q2971" s="375"/>
    </row>
    <row r="2972" spans="1:17" ht="38.25">
      <c r="A2972" s="265" t="s">
        <v>691</v>
      </c>
      <c r="B2972" s="190"/>
      <c r="C2972" s="266" t="s">
        <v>1334</v>
      </c>
      <c r="D2972" s="267">
        <v>43980</v>
      </c>
      <c r="E2972" s="237" t="s">
        <v>6702</v>
      </c>
      <c r="F2972" s="237" t="s">
        <v>13</v>
      </c>
      <c r="G2972" s="237">
        <v>407891</v>
      </c>
      <c r="H2972" s="190"/>
      <c r="I2972" s="248" t="s">
        <v>692</v>
      </c>
      <c r="J2972" s="190"/>
      <c r="K2972" s="190"/>
      <c r="L2972" s="190"/>
      <c r="M2972" s="190"/>
      <c r="N2972" s="268">
        <v>1423238.37</v>
      </c>
      <c r="O2972" s="268">
        <v>0</v>
      </c>
      <c r="P2972" s="190" t="s">
        <v>657</v>
      </c>
      <c r="Q2972" s="375"/>
    </row>
    <row r="2973" spans="1:17" ht="38.25">
      <c r="A2973" s="265" t="s">
        <v>691</v>
      </c>
      <c r="B2973" s="190"/>
      <c r="C2973" s="266" t="s">
        <v>1334</v>
      </c>
      <c r="D2973" s="267">
        <v>43980</v>
      </c>
      <c r="E2973" s="237" t="s">
        <v>6703</v>
      </c>
      <c r="F2973" s="237" t="s">
        <v>13</v>
      </c>
      <c r="G2973" s="237">
        <v>407893</v>
      </c>
      <c r="H2973" s="190"/>
      <c r="I2973" s="248" t="s">
        <v>692</v>
      </c>
      <c r="J2973" s="190"/>
      <c r="K2973" s="190"/>
      <c r="L2973" s="190"/>
      <c r="M2973" s="190"/>
      <c r="N2973" s="268">
        <v>3909091.36</v>
      </c>
      <c r="O2973" s="268">
        <v>0</v>
      </c>
      <c r="P2973" s="190" t="s">
        <v>657</v>
      </c>
      <c r="Q2973" s="375"/>
    </row>
    <row r="2974" spans="1:17" ht="38.25">
      <c r="A2974" s="265" t="s">
        <v>691</v>
      </c>
      <c r="B2974" s="190"/>
      <c r="C2974" s="266" t="s">
        <v>1334</v>
      </c>
      <c r="D2974" s="267">
        <v>43980</v>
      </c>
      <c r="E2974" s="237" t="s">
        <v>6704</v>
      </c>
      <c r="F2974" s="237" t="s">
        <v>13</v>
      </c>
      <c r="G2974" s="237">
        <v>407895</v>
      </c>
      <c r="H2974" s="190"/>
      <c r="I2974" s="248" t="s">
        <v>692</v>
      </c>
      <c r="J2974" s="190"/>
      <c r="K2974" s="190"/>
      <c r="L2974" s="190"/>
      <c r="M2974" s="190"/>
      <c r="N2974" s="268">
        <v>4815275.2699999996</v>
      </c>
      <c r="O2974" s="268">
        <v>0</v>
      </c>
      <c r="P2974" s="190" t="s">
        <v>657</v>
      </c>
      <c r="Q2974" s="375"/>
    </row>
    <row r="2975" spans="1:17" ht="38.25">
      <c r="A2975" s="265" t="s">
        <v>691</v>
      </c>
      <c r="B2975" s="190"/>
      <c r="C2975" s="266" t="s">
        <v>1334</v>
      </c>
      <c r="D2975" s="267">
        <v>43980</v>
      </c>
      <c r="E2975" s="237" t="s">
        <v>6705</v>
      </c>
      <c r="F2975" s="237" t="s">
        <v>13</v>
      </c>
      <c r="G2975" s="237">
        <v>407897</v>
      </c>
      <c r="H2975" s="190"/>
      <c r="I2975" s="248" t="s">
        <v>692</v>
      </c>
      <c r="J2975" s="190"/>
      <c r="K2975" s="190"/>
      <c r="L2975" s="190"/>
      <c r="M2975" s="190"/>
      <c r="N2975" s="268">
        <v>3311401.23</v>
      </c>
      <c r="O2975" s="268">
        <v>0</v>
      </c>
      <c r="P2975" s="190" t="s">
        <v>657</v>
      </c>
      <c r="Q2975" s="375"/>
    </row>
    <row r="2976" spans="1:17" ht="38.25">
      <c r="A2976" s="265" t="s">
        <v>691</v>
      </c>
      <c r="B2976" s="190"/>
      <c r="C2976" s="266" t="s">
        <v>1334</v>
      </c>
      <c r="D2976" s="267">
        <v>43980</v>
      </c>
      <c r="E2976" s="237" t="s">
        <v>6706</v>
      </c>
      <c r="F2976" s="237" t="s">
        <v>13</v>
      </c>
      <c r="G2976" s="237">
        <v>407899</v>
      </c>
      <c r="H2976" s="190"/>
      <c r="I2976" s="248" t="s">
        <v>692</v>
      </c>
      <c r="J2976" s="190"/>
      <c r="K2976" s="190"/>
      <c r="L2976" s="190"/>
      <c r="M2976" s="190"/>
      <c r="N2976" s="268">
        <v>1389351.41</v>
      </c>
      <c r="O2976" s="268">
        <v>0</v>
      </c>
      <c r="P2976" s="190" t="s">
        <v>657</v>
      </c>
      <c r="Q2976" s="375"/>
    </row>
    <row r="2977" spans="1:17" ht="38.25">
      <c r="A2977" s="265" t="s">
        <v>691</v>
      </c>
      <c r="B2977" s="190"/>
      <c r="C2977" s="266" t="s">
        <v>1334</v>
      </c>
      <c r="D2977" s="267">
        <v>43980</v>
      </c>
      <c r="E2977" s="237" t="s">
        <v>6707</v>
      </c>
      <c r="F2977" s="237" t="s">
        <v>13</v>
      </c>
      <c r="G2977" s="237">
        <v>407901</v>
      </c>
      <c r="H2977" s="190"/>
      <c r="I2977" s="248" t="s">
        <v>692</v>
      </c>
      <c r="J2977" s="190"/>
      <c r="K2977" s="190"/>
      <c r="L2977" s="190"/>
      <c r="M2977" s="190"/>
      <c r="N2977" s="268">
        <v>11203540.369999999</v>
      </c>
      <c r="O2977" s="268">
        <v>0</v>
      </c>
      <c r="P2977" s="190" t="s">
        <v>657</v>
      </c>
      <c r="Q2977" s="375"/>
    </row>
    <row r="2978" spans="1:17" ht="38.25">
      <c r="A2978" s="265" t="s">
        <v>691</v>
      </c>
      <c r="B2978" s="190"/>
      <c r="C2978" s="266" t="s">
        <v>1334</v>
      </c>
      <c r="D2978" s="267">
        <v>43980</v>
      </c>
      <c r="E2978" s="237" t="s">
        <v>6708</v>
      </c>
      <c r="F2978" s="237" t="s">
        <v>13</v>
      </c>
      <c r="G2978" s="237">
        <v>407903</v>
      </c>
      <c r="H2978" s="190"/>
      <c r="I2978" s="248" t="s">
        <v>692</v>
      </c>
      <c r="J2978" s="190"/>
      <c r="K2978" s="190"/>
      <c r="L2978" s="190"/>
      <c r="M2978" s="190"/>
      <c r="N2978" s="268">
        <v>9095152.5700000003</v>
      </c>
      <c r="O2978" s="268">
        <v>0</v>
      </c>
      <c r="P2978" s="190" t="s">
        <v>657</v>
      </c>
      <c r="Q2978" s="375"/>
    </row>
    <row r="2979" spans="1:17" ht="38.25">
      <c r="A2979" s="265" t="s">
        <v>691</v>
      </c>
      <c r="B2979" s="190"/>
      <c r="C2979" s="266" t="s">
        <v>1334</v>
      </c>
      <c r="D2979" s="267">
        <v>43980</v>
      </c>
      <c r="E2979" s="237" t="s">
        <v>6709</v>
      </c>
      <c r="F2979" s="237" t="s">
        <v>13</v>
      </c>
      <c r="G2979" s="237">
        <v>407905</v>
      </c>
      <c r="H2979" s="190"/>
      <c r="I2979" s="248" t="s">
        <v>692</v>
      </c>
      <c r="J2979" s="190"/>
      <c r="K2979" s="190"/>
      <c r="L2979" s="190"/>
      <c r="M2979" s="190"/>
      <c r="N2979" s="268">
        <v>1673333.05</v>
      </c>
      <c r="O2979" s="268">
        <v>0</v>
      </c>
      <c r="P2979" s="190" t="s">
        <v>657</v>
      </c>
      <c r="Q2979" s="375"/>
    </row>
    <row r="2980" spans="1:17" ht="38.25">
      <c r="A2980" s="265" t="s">
        <v>691</v>
      </c>
      <c r="B2980" s="190"/>
      <c r="C2980" s="266" t="s">
        <v>1334</v>
      </c>
      <c r="D2980" s="267">
        <v>43980</v>
      </c>
      <c r="E2980" s="237" t="s">
        <v>6710</v>
      </c>
      <c r="F2980" s="237" t="s">
        <v>13</v>
      </c>
      <c r="G2980" s="237">
        <v>407907</v>
      </c>
      <c r="H2980" s="190"/>
      <c r="I2980" s="248" t="s">
        <v>692</v>
      </c>
      <c r="J2980" s="190"/>
      <c r="K2980" s="190"/>
      <c r="L2980" s="190"/>
      <c r="M2980" s="190"/>
      <c r="N2980" s="268">
        <v>702073.67</v>
      </c>
      <c r="O2980" s="268">
        <v>0</v>
      </c>
      <c r="P2980" s="190" t="s">
        <v>657</v>
      </c>
      <c r="Q2980" s="375"/>
    </row>
    <row r="2981" spans="1:17" ht="38.25">
      <c r="A2981" s="265" t="s">
        <v>691</v>
      </c>
      <c r="B2981" s="190"/>
      <c r="C2981" s="266" t="s">
        <v>1334</v>
      </c>
      <c r="D2981" s="267">
        <v>43980</v>
      </c>
      <c r="E2981" s="237" t="s">
        <v>6711</v>
      </c>
      <c r="F2981" s="237" t="s">
        <v>13</v>
      </c>
      <c r="G2981" s="237">
        <v>407909</v>
      </c>
      <c r="H2981" s="190"/>
      <c r="I2981" s="248" t="s">
        <v>692</v>
      </c>
      <c r="J2981" s="190"/>
      <c r="K2981" s="190"/>
      <c r="L2981" s="190"/>
      <c r="M2981" s="190"/>
      <c r="N2981" s="268">
        <v>14304358.4</v>
      </c>
      <c r="O2981" s="268">
        <v>0</v>
      </c>
      <c r="P2981" s="190" t="s">
        <v>657</v>
      </c>
      <c r="Q2981" s="375"/>
    </row>
    <row r="2982" spans="1:17" ht="38.25">
      <c r="A2982" s="265" t="s">
        <v>691</v>
      </c>
      <c r="B2982" s="190"/>
      <c r="C2982" s="266" t="s">
        <v>1334</v>
      </c>
      <c r="D2982" s="267">
        <v>43980</v>
      </c>
      <c r="E2982" s="237" t="s">
        <v>6712</v>
      </c>
      <c r="F2982" s="237" t="s">
        <v>13</v>
      </c>
      <c r="G2982" s="237">
        <v>407911</v>
      </c>
      <c r="H2982" s="190"/>
      <c r="I2982" s="248" t="s">
        <v>692</v>
      </c>
      <c r="J2982" s="190"/>
      <c r="K2982" s="190"/>
      <c r="L2982" s="190"/>
      <c r="M2982" s="190"/>
      <c r="N2982" s="268">
        <v>14025238.99</v>
      </c>
      <c r="O2982" s="268">
        <v>0</v>
      </c>
      <c r="P2982" s="190" t="s">
        <v>657</v>
      </c>
      <c r="Q2982" s="375"/>
    </row>
    <row r="2983" spans="1:17" ht="38.25">
      <c r="A2983" s="265" t="s">
        <v>691</v>
      </c>
      <c r="B2983" s="190"/>
      <c r="C2983" s="266" t="s">
        <v>1334</v>
      </c>
      <c r="D2983" s="267">
        <v>43980</v>
      </c>
      <c r="E2983" s="237" t="s">
        <v>6713</v>
      </c>
      <c r="F2983" s="237" t="s">
        <v>13</v>
      </c>
      <c r="G2983" s="237">
        <v>407913</v>
      </c>
      <c r="H2983" s="190"/>
      <c r="I2983" s="248" t="s">
        <v>692</v>
      </c>
      <c r="J2983" s="190"/>
      <c r="K2983" s="190"/>
      <c r="L2983" s="190"/>
      <c r="M2983" s="190"/>
      <c r="N2983" s="268">
        <v>6926957.2999999998</v>
      </c>
      <c r="O2983" s="268">
        <v>0</v>
      </c>
      <c r="P2983" s="190" t="s">
        <v>657</v>
      </c>
      <c r="Q2983" s="375"/>
    </row>
    <row r="2984" spans="1:17" ht="38.25">
      <c r="A2984" s="265" t="s">
        <v>691</v>
      </c>
      <c r="B2984" s="190"/>
      <c r="C2984" s="266" t="s">
        <v>1334</v>
      </c>
      <c r="D2984" s="267">
        <v>43980</v>
      </c>
      <c r="E2984" s="237" t="s">
        <v>6714</v>
      </c>
      <c r="F2984" s="237" t="s">
        <v>13</v>
      </c>
      <c r="G2984" s="237">
        <v>407915</v>
      </c>
      <c r="H2984" s="190"/>
      <c r="I2984" s="248" t="s">
        <v>692</v>
      </c>
      <c r="J2984" s="190"/>
      <c r="K2984" s="190"/>
      <c r="L2984" s="190"/>
      <c r="M2984" s="190"/>
      <c r="N2984" s="268">
        <v>83443915.650000006</v>
      </c>
      <c r="O2984" s="268">
        <v>0</v>
      </c>
      <c r="P2984" s="190" t="s">
        <v>657</v>
      </c>
      <c r="Q2984" s="375"/>
    </row>
    <row r="2985" spans="1:17" ht="38.25">
      <c r="A2985" s="265" t="s">
        <v>691</v>
      </c>
      <c r="B2985" s="190"/>
      <c r="C2985" s="266" t="s">
        <v>1334</v>
      </c>
      <c r="D2985" s="267">
        <v>43980</v>
      </c>
      <c r="E2985" s="237" t="s">
        <v>6715</v>
      </c>
      <c r="F2985" s="237" t="s">
        <v>13</v>
      </c>
      <c r="G2985" s="237">
        <v>407917</v>
      </c>
      <c r="H2985" s="190"/>
      <c r="I2985" s="248" t="s">
        <v>692</v>
      </c>
      <c r="J2985" s="190"/>
      <c r="K2985" s="190"/>
      <c r="L2985" s="190"/>
      <c r="M2985" s="190"/>
      <c r="N2985" s="268">
        <v>6148005.0599999996</v>
      </c>
      <c r="O2985" s="268">
        <v>0</v>
      </c>
      <c r="P2985" s="190" t="s">
        <v>657</v>
      </c>
      <c r="Q2985" s="375"/>
    </row>
    <row r="2986" spans="1:17" ht="38.25">
      <c r="A2986" s="265" t="s">
        <v>691</v>
      </c>
      <c r="B2986" s="190"/>
      <c r="C2986" s="266" t="s">
        <v>1334</v>
      </c>
      <c r="D2986" s="267">
        <v>43980</v>
      </c>
      <c r="E2986" s="237" t="s">
        <v>6716</v>
      </c>
      <c r="F2986" s="237" t="s">
        <v>13</v>
      </c>
      <c r="G2986" s="237">
        <v>407919</v>
      </c>
      <c r="H2986" s="190"/>
      <c r="I2986" s="248" t="s">
        <v>692</v>
      </c>
      <c r="J2986" s="190"/>
      <c r="K2986" s="190"/>
      <c r="L2986" s="190"/>
      <c r="M2986" s="190"/>
      <c r="N2986" s="268">
        <v>8514.84</v>
      </c>
      <c r="O2986" s="268">
        <v>0</v>
      </c>
      <c r="P2986" s="190" t="s">
        <v>657</v>
      </c>
      <c r="Q2986" s="375"/>
    </row>
    <row r="2987" spans="1:17" ht="38.25">
      <c r="A2987" s="265" t="s">
        <v>691</v>
      </c>
      <c r="B2987" s="190"/>
      <c r="C2987" s="266" t="s">
        <v>1334</v>
      </c>
      <c r="D2987" s="267">
        <v>43980</v>
      </c>
      <c r="E2987" s="237" t="s">
        <v>6717</v>
      </c>
      <c r="F2987" s="237" t="s">
        <v>13</v>
      </c>
      <c r="G2987" s="237">
        <v>407921</v>
      </c>
      <c r="H2987" s="190"/>
      <c r="I2987" s="248" t="s">
        <v>692</v>
      </c>
      <c r="J2987" s="190"/>
      <c r="K2987" s="190"/>
      <c r="L2987" s="190"/>
      <c r="M2987" s="190"/>
      <c r="N2987" s="268">
        <v>808.04</v>
      </c>
      <c r="O2987" s="268">
        <v>0</v>
      </c>
      <c r="P2987" s="190" t="s">
        <v>657</v>
      </c>
      <c r="Q2987" s="375"/>
    </row>
    <row r="2988" spans="1:17" ht="38.25">
      <c r="A2988" s="265" t="s">
        <v>691</v>
      </c>
      <c r="B2988" s="190"/>
      <c r="C2988" s="266" t="s">
        <v>1334</v>
      </c>
      <c r="D2988" s="267">
        <v>43980</v>
      </c>
      <c r="E2988" s="237" t="s">
        <v>6718</v>
      </c>
      <c r="F2988" s="237" t="s">
        <v>13</v>
      </c>
      <c r="G2988" s="237">
        <v>407923</v>
      </c>
      <c r="H2988" s="190"/>
      <c r="I2988" s="248" t="s">
        <v>692</v>
      </c>
      <c r="J2988" s="190"/>
      <c r="K2988" s="190"/>
      <c r="L2988" s="190"/>
      <c r="M2988" s="190"/>
      <c r="N2988" s="268">
        <v>3007.56</v>
      </c>
      <c r="O2988" s="268">
        <v>0</v>
      </c>
      <c r="P2988" s="190" t="s">
        <v>657</v>
      </c>
      <c r="Q2988" s="375"/>
    </row>
    <row r="2989" spans="1:17" ht="38.25">
      <c r="A2989" s="265" t="s">
        <v>691</v>
      </c>
      <c r="B2989" s="190"/>
      <c r="C2989" s="266" t="s">
        <v>1334</v>
      </c>
      <c r="D2989" s="267">
        <v>43980</v>
      </c>
      <c r="E2989" s="237" t="s">
        <v>6719</v>
      </c>
      <c r="F2989" s="237" t="s">
        <v>13</v>
      </c>
      <c r="G2989" s="237">
        <v>407762</v>
      </c>
      <c r="H2989" s="190"/>
      <c r="I2989" s="248" t="s">
        <v>692</v>
      </c>
      <c r="J2989" s="190"/>
      <c r="K2989" s="190"/>
      <c r="L2989" s="190"/>
      <c r="M2989" s="190"/>
      <c r="N2989" s="268">
        <v>12495.83</v>
      </c>
      <c r="O2989" s="268">
        <v>0</v>
      </c>
      <c r="P2989" s="190" t="s">
        <v>657</v>
      </c>
      <c r="Q2989" s="375"/>
    </row>
    <row r="2990" spans="1:17" ht="38.25">
      <c r="A2990" s="265" t="s">
        <v>691</v>
      </c>
      <c r="B2990" s="190"/>
      <c r="C2990" s="266" t="s">
        <v>1334</v>
      </c>
      <c r="D2990" s="267">
        <v>43980</v>
      </c>
      <c r="E2990" s="237" t="s">
        <v>6720</v>
      </c>
      <c r="F2990" s="237" t="s">
        <v>13</v>
      </c>
      <c r="G2990" s="237">
        <v>407764</v>
      </c>
      <c r="H2990" s="190"/>
      <c r="I2990" s="248" t="s">
        <v>692</v>
      </c>
      <c r="J2990" s="190"/>
      <c r="K2990" s="190"/>
      <c r="L2990" s="190"/>
      <c r="M2990" s="190"/>
      <c r="N2990" s="268">
        <v>12495.83</v>
      </c>
      <c r="O2990" s="268">
        <v>0</v>
      </c>
      <c r="P2990" s="190" t="s">
        <v>657</v>
      </c>
      <c r="Q2990" s="375"/>
    </row>
    <row r="2991" spans="1:17" ht="38.25">
      <c r="A2991" s="265" t="s">
        <v>691</v>
      </c>
      <c r="B2991" s="190"/>
      <c r="C2991" s="266" t="s">
        <v>1334</v>
      </c>
      <c r="D2991" s="267">
        <v>43980</v>
      </c>
      <c r="E2991" s="237" t="s">
        <v>6721</v>
      </c>
      <c r="F2991" s="237" t="s">
        <v>13</v>
      </c>
      <c r="G2991" s="237">
        <v>407766</v>
      </c>
      <c r="H2991" s="190"/>
      <c r="I2991" s="248" t="s">
        <v>692</v>
      </c>
      <c r="J2991" s="190"/>
      <c r="K2991" s="190"/>
      <c r="L2991" s="190"/>
      <c r="M2991" s="190"/>
      <c r="N2991" s="268">
        <v>239094.32</v>
      </c>
      <c r="O2991" s="268">
        <v>0</v>
      </c>
      <c r="P2991" s="190" t="s">
        <v>657</v>
      </c>
      <c r="Q2991" s="375"/>
    </row>
    <row r="2992" spans="1:17" ht="38.25">
      <c r="A2992" s="265" t="s">
        <v>691</v>
      </c>
      <c r="B2992" s="190"/>
      <c r="C2992" s="266" t="s">
        <v>1334</v>
      </c>
      <c r="D2992" s="267">
        <v>43980</v>
      </c>
      <c r="E2992" s="237" t="s">
        <v>6722</v>
      </c>
      <c r="F2992" s="237" t="s">
        <v>13</v>
      </c>
      <c r="G2992" s="237">
        <v>407768</v>
      </c>
      <c r="H2992" s="190"/>
      <c r="I2992" s="248" t="s">
        <v>692</v>
      </c>
      <c r="J2992" s="190"/>
      <c r="K2992" s="190"/>
      <c r="L2992" s="190"/>
      <c r="M2992" s="190"/>
      <c r="N2992" s="268">
        <v>4474.78</v>
      </c>
      <c r="O2992" s="268">
        <v>0</v>
      </c>
      <c r="P2992" s="190" t="s">
        <v>657</v>
      </c>
      <c r="Q2992" s="375"/>
    </row>
    <row r="2993" spans="1:17" ht="38.25">
      <c r="A2993" s="265" t="s">
        <v>691</v>
      </c>
      <c r="B2993" s="190"/>
      <c r="C2993" s="266" t="s">
        <v>1334</v>
      </c>
      <c r="D2993" s="267">
        <v>43980</v>
      </c>
      <c r="E2993" s="237" t="s">
        <v>6723</v>
      </c>
      <c r="F2993" s="237" t="s">
        <v>13</v>
      </c>
      <c r="G2993" s="237">
        <v>407770</v>
      </c>
      <c r="H2993" s="190"/>
      <c r="I2993" s="248" t="s">
        <v>692</v>
      </c>
      <c r="J2993" s="190"/>
      <c r="K2993" s="190"/>
      <c r="L2993" s="190"/>
      <c r="M2993" s="190"/>
      <c r="N2993" s="268">
        <v>3009.34</v>
      </c>
      <c r="O2993" s="268">
        <v>0</v>
      </c>
      <c r="P2993" s="190" t="s">
        <v>657</v>
      </c>
      <c r="Q2993" s="375"/>
    </row>
    <row r="2994" spans="1:17" ht="38.25">
      <c r="A2994" s="265" t="s">
        <v>691</v>
      </c>
      <c r="B2994" s="190"/>
      <c r="C2994" s="266" t="s">
        <v>1334</v>
      </c>
      <c r="D2994" s="267">
        <v>43980</v>
      </c>
      <c r="E2994" s="237" t="s">
        <v>6724</v>
      </c>
      <c r="F2994" s="237" t="s">
        <v>13</v>
      </c>
      <c r="G2994" s="237">
        <v>407772</v>
      </c>
      <c r="H2994" s="190"/>
      <c r="I2994" s="248" t="s">
        <v>692</v>
      </c>
      <c r="J2994" s="190"/>
      <c r="K2994" s="190"/>
      <c r="L2994" s="190"/>
      <c r="M2994" s="190"/>
      <c r="N2994" s="268">
        <v>285.58</v>
      </c>
      <c r="O2994" s="268">
        <v>0</v>
      </c>
      <c r="P2994" s="190" t="s">
        <v>657</v>
      </c>
      <c r="Q2994" s="375"/>
    </row>
    <row r="2995" spans="1:17" ht="38.25">
      <c r="A2995" s="265" t="s">
        <v>691</v>
      </c>
      <c r="B2995" s="190"/>
      <c r="C2995" s="266" t="s">
        <v>1334</v>
      </c>
      <c r="D2995" s="267">
        <v>43980</v>
      </c>
      <c r="E2995" s="237" t="s">
        <v>6725</v>
      </c>
      <c r="F2995" s="237" t="s">
        <v>13</v>
      </c>
      <c r="G2995" s="237">
        <v>407774</v>
      </c>
      <c r="H2995" s="190"/>
      <c r="I2995" s="248" t="s">
        <v>692</v>
      </c>
      <c r="J2995" s="190"/>
      <c r="K2995" s="190"/>
      <c r="L2995" s="190"/>
      <c r="M2995" s="190"/>
      <c r="N2995" s="268">
        <v>1062.96</v>
      </c>
      <c r="O2995" s="268">
        <v>0</v>
      </c>
      <c r="P2995" s="190" t="s">
        <v>657</v>
      </c>
      <c r="Q2995" s="375"/>
    </row>
    <row r="2996" spans="1:17" ht="38.25">
      <c r="A2996" s="265" t="s">
        <v>691</v>
      </c>
      <c r="B2996" s="190"/>
      <c r="C2996" s="266" t="s">
        <v>1334</v>
      </c>
      <c r="D2996" s="267">
        <v>43980</v>
      </c>
      <c r="E2996" s="237" t="s">
        <v>6726</v>
      </c>
      <c r="F2996" s="237" t="s">
        <v>13</v>
      </c>
      <c r="G2996" s="237">
        <v>407776</v>
      </c>
      <c r="H2996" s="190"/>
      <c r="I2996" s="248" t="s">
        <v>692</v>
      </c>
      <c r="J2996" s="190"/>
      <c r="K2996" s="190"/>
      <c r="L2996" s="190"/>
      <c r="M2996" s="190"/>
      <c r="N2996" s="268">
        <v>4416.33</v>
      </c>
      <c r="O2996" s="268">
        <v>0</v>
      </c>
      <c r="P2996" s="190" t="s">
        <v>657</v>
      </c>
      <c r="Q2996" s="375"/>
    </row>
    <row r="2997" spans="1:17" ht="38.25">
      <c r="A2997" s="265" t="s">
        <v>691</v>
      </c>
      <c r="B2997" s="190"/>
      <c r="C2997" s="266" t="s">
        <v>1334</v>
      </c>
      <c r="D2997" s="267">
        <v>43980</v>
      </c>
      <c r="E2997" s="237" t="s">
        <v>6727</v>
      </c>
      <c r="F2997" s="237" t="s">
        <v>13</v>
      </c>
      <c r="G2997" s="237">
        <v>407778</v>
      </c>
      <c r="H2997" s="190"/>
      <c r="I2997" s="248" t="s">
        <v>692</v>
      </c>
      <c r="J2997" s="190"/>
      <c r="K2997" s="190"/>
      <c r="L2997" s="190"/>
      <c r="M2997" s="190"/>
      <c r="N2997" s="268">
        <v>4416.33</v>
      </c>
      <c r="O2997" s="268">
        <v>0</v>
      </c>
      <c r="P2997" s="190" t="s">
        <v>657</v>
      </c>
      <c r="Q2997" s="375"/>
    </row>
    <row r="2998" spans="1:17" ht="38.25">
      <c r="A2998" s="265" t="s">
        <v>691</v>
      </c>
      <c r="B2998" s="190"/>
      <c r="C2998" s="266" t="s">
        <v>1334</v>
      </c>
      <c r="D2998" s="267">
        <v>43980</v>
      </c>
      <c r="E2998" s="237" t="s">
        <v>6728</v>
      </c>
      <c r="F2998" s="237" t="s">
        <v>13</v>
      </c>
      <c r="G2998" s="237">
        <v>407780</v>
      </c>
      <c r="H2998" s="190"/>
      <c r="I2998" s="248" t="s">
        <v>692</v>
      </c>
      <c r="J2998" s="190"/>
      <c r="K2998" s="190"/>
      <c r="L2998" s="190"/>
      <c r="M2998" s="190"/>
      <c r="N2998" s="268">
        <v>4416.33</v>
      </c>
      <c r="O2998" s="268">
        <v>0</v>
      </c>
      <c r="P2998" s="190" t="s">
        <v>657</v>
      </c>
      <c r="Q2998" s="375"/>
    </row>
    <row r="2999" spans="1:17" ht="38.25">
      <c r="A2999" s="265" t="s">
        <v>691</v>
      </c>
      <c r="B2999" s="190"/>
      <c r="C2999" s="266" t="s">
        <v>1334</v>
      </c>
      <c r="D2999" s="267">
        <v>43980</v>
      </c>
      <c r="E2999" s="237" t="s">
        <v>6729</v>
      </c>
      <c r="F2999" s="237" t="s">
        <v>13</v>
      </c>
      <c r="G2999" s="237">
        <v>407782</v>
      </c>
      <c r="H2999" s="190"/>
      <c r="I2999" s="248" t="s">
        <v>692</v>
      </c>
      <c r="J2999" s="190"/>
      <c r="K2999" s="190"/>
      <c r="L2999" s="190"/>
      <c r="M2999" s="190"/>
      <c r="N2999" s="268">
        <v>4416.33</v>
      </c>
      <c r="O2999" s="268">
        <v>0</v>
      </c>
      <c r="P2999" s="190" t="s">
        <v>657</v>
      </c>
      <c r="Q2999" s="375"/>
    </row>
    <row r="3000" spans="1:17" ht="38.25">
      <c r="A3000" s="265" t="s">
        <v>691</v>
      </c>
      <c r="B3000" s="190"/>
      <c r="C3000" s="266" t="s">
        <v>1334</v>
      </c>
      <c r="D3000" s="267">
        <v>43980</v>
      </c>
      <c r="E3000" s="237" t="s">
        <v>6730</v>
      </c>
      <c r="F3000" s="237" t="s">
        <v>13</v>
      </c>
      <c r="G3000" s="237">
        <v>407784</v>
      </c>
      <c r="H3000" s="190"/>
      <c r="I3000" s="248" t="s">
        <v>692</v>
      </c>
      <c r="J3000" s="190"/>
      <c r="K3000" s="190"/>
      <c r="L3000" s="190"/>
      <c r="M3000" s="190"/>
      <c r="N3000" s="268">
        <v>4416.33</v>
      </c>
      <c r="O3000" s="268">
        <v>0</v>
      </c>
      <c r="P3000" s="190" t="s">
        <v>657</v>
      </c>
      <c r="Q3000" s="375"/>
    </row>
    <row r="3001" spans="1:17" ht="38.25">
      <c r="A3001" s="265" t="s">
        <v>691</v>
      </c>
      <c r="B3001" s="190"/>
      <c r="C3001" s="266" t="s">
        <v>1334</v>
      </c>
      <c r="D3001" s="267">
        <v>43980</v>
      </c>
      <c r="E3001" s="237" t="s">
        <v>6731</v>
      </c>
      <c r="F3001" s="237" t="s">
        <v>13</v>
      </c>
      <c r="G3001" s="237">
        <v>407786</v>
      </c>
      <c r="H3001" s="190"/>
      <c r="I3001" s="248" t="s">
        <v>692</v>
      </c>
      <c r="J3001" s="190"/>
      <c r="K3001" s="190"/>
      <c r="L3001" s="190"/>
      <c r="M3001" s="190"/>
      <c r="N3001" s="268">
        <v>34775.33</v>
      </c>
      <c r="O3001" s="268">
        <v>0</v>
      </c>
      <c r="P3001" s="190" t="s">
        <v>657</v>
      </c>
      <c r="Q3001" s="375"/>
    </row>
    <row r="3002" spans="1:17" ht="38.25">
      <c r="A3002" s="265" t="s">
        <v>691</v>
      </c>
      <c r="B3002" s="190"/>
      <c r="C3002" s="266" t="s">
        <v>1334</v>
      </c>
      <c r="D3002" s="267">
        <v>43980</v>
      </c>
      <c r="E3002" s="237" t="s">
        <v>6732</v>
      </c>
      <c r="F3002" s="237" t="s">
        <v>13</v>
      </c>
      <c r="G3002" s="237">
        <v>407788</v>
      </c>
      <c r="H3002" s="190"/>
      <c r="I3002" s="248" t="s">
        <v>692</v>
      </c>
      <c r="J3002" s="190"/>
      <c r="K3002" s="190"/>
      <c r="L3002" s="190"/>
      <c r="M3002" s="190"/>
      <c r="N3002" s="268">
        <v>23387.11</v>
      </c>
      <c r="O3002" s="268">
        <v>0</v>
      </c>
      <c r="P3002" s="190" t="s">
        <v>657</v>
      </c>
      <c r="Q3002" s="375"/>
    </row>
    <row r="3003" spans="1:17" ht="38.25">
      <c r="A3003" s="265" t="s">
        <v>691</v>
      </c>
      <c r="B3003" s="190"/>
      <c r="C3003" s="266" t="s">
        <v>1334</v>
      </c>
      <c r="D3003" s="267">
        <v>43980</v>
      </c>
      <c r="E3003" s="237" t="s">
        <v>6733</v>
      </c>
      <c r="F3003" s="237" t="s">
        <v>13</v>
      </c>
      <c r="G3003" s="237">
        <v>407790</v>
      </c>
      <c r="H3003" s="190"/>
      <c r="I3003" s="248" t="s">
        <v>692</v>
      </c>
      <c r="J3003" s="190"/>
      <c r="K3003" s="190"/>
      <c r="L3003" s="190"/>
      <c r="M3003" s="190"/>
      <c r="N3003" s="268">
        <v>2219.42</v>
      </c>
      <c r="O3003" s="268">
        <v>0</v>
      </c>
      <c r="P3003" s="190" t="s">
        <v>657</v>
      </c>
      <c r="Q3003" s="375"/>
    </row>
    <row r="3004" spans="1:17" ht="38.25">
      <c r="A3004" s="265" t="s">
        <v>691</v>
      </c>
      <c r="B3004" s="190"/>
      <c r="C3004" s="266" t="s">
        <v>1334</v>
      </c>
      <c r="D3004" s="267">
        <v>43980</v>
      </c>
      <c r="E3004" s="237" t="s">
        <v>6734</v>
      </c>
      <c r="F3004" s="237" t="s">
        <v>13</v>
      </c>
      <c r="G3004" s="237">
        <v>407792</v>
      </c>
      <c r="H3004" s="190"/>
      <c r="I3004" s="248" t="s">
        <v>692</v>
      </c>
      <c r="J3004" s="190"/>
      <c r="K3004" s="190"/>
      <c r="L3004" s="190"/>
      <c r="M3004" s="190"/>
      <c r="N3004" s="268">
        <v>8260.61</v>
      </c>
      <c r="O3004" s="268">
        <v>0</v>
      </c>
      <c r="P3004" s="190" t="s">
        <v>657</v>
      </c>
      <c r="Q3004" s="375"/>
    </row>
    <row r="3005" spans="1:17" ht="38.25">
      <c r="A3005" s="265" t="s">
        <v>691</v>
      </c>
      <c r="B3005" s="190"/>
      <c r="C3005" s="266" t="s">
        <v>1334</v>
      </c>
      <c r="D3005" s="267">
        <v>43980</v>
      </c>
      <c r="E3005" s="237" t="s">
        <v>6735</v>
      </c>
      <c r="F3005" s="237" t="s">
        <v>13</v>
      </c>
      <c r="G3005" s="237">
        <v>407794</v>
      </c>
      <c r="H3005" s="190"/>
      <c r="I3005" s="248" t="s">
        <v>692</v>
      </c>
      <c r="J3005" s="190"/>
      <c r="K3005" s="190"/>
      <c r="L3005" s="190"/>
      <c r="M3005" s="190"/>
      <c r="N3005" s="268">
        <v>34321.269999999997</v>
      </c>
      <c r="O3005" s="268">
        <v>0</v>
      </c>
      <c r="P3005" s="190" t="s">
        <v>657</v>
      </c>
      <c r="Q3005" s="375"/>
    </row>
    <row r="3006" spans="1:17" ht="38.25">
      <c r="A3006" s="265" t="s">
        <v>691</v>
      </c>
      <c r="B3006" s="190"/>
      <c r="C3006" s="266" t="s">
        <v>1334</v>
      </c>
      <c r="D3006" s="267">
        <v>43980</v>
      </c>
      <c r="E3006" s="237" t="s">
        <v>6736</v>
      </c>
      <c r="F3006" s="237" t="s">
        <v>13</v>
      </c>
      <c r="G3006" s="237">
        <v>407796</v>
      </c>
      <c r="H3006" s="190"/>
      <c r="I3006" s="248" t="s">
        <v>692</v>
      </c>
      <c r="J3006" s="190"/>
      <c r="K3006" s="190"/>
      <c r="L3006" s="190"/>
      <c r="M3006" s="190"/>
      <c r="N3006" s="268">
        <v>34321.269999999997</v>
      </c>
      <c r="O3006" s="268">
        <v>0</v>
      </c>
      <c r="P3006" s="190" t="s">
        <v>657</v>
      </c>
      <c r="Q3006" s="375"/>
    </row>
    <row r="3007" spans="1:17" ht="38.25">
      <c r="A3007" s="265" t="s">
        <v>691</v>
      </c>
      <c r="B3007" s="190"/>
      <c r="C3007" s="266" t="s">
        <v>1334</v>
      </c>
      <c r="D3007" s="267">
        <v>43980</v>
      </c>
      <c r="E3007" s="237" t="s">
        <v>6737</v>
      </c>
      <c r="F3007" s="237" t="s">
        <v>13</v>
      </c>
      <c r="G3007" s="237">
        <v>407798</v>
      </c>
      <c r="H3007" s="190"/>
      <c r="I3007" s="248" t="s">
        <v>692</v>
      </c>
      <c r="J3007" s="190"/>
      <c r="K3007" s="190"/>
      <c r="L3007" s="190"/>
      <c r="M3007" s="190"/>
      <c r="N3007" s="268">
        <v>34321.269999999997</v>
      </c>
      <c r="O3007" s="268">
        <v>0</v>
      </c>
      <c r="P3007" s="190" t="s">
        <v>657</v>
      </c>
      <c r="Q3007" s="375"/>
    </row>
    <row r="3008" spans="1:17" ht="38.25">
      <c r="A3008" s="265" t="s">
        <v>691</v>
      </c>
      <c r="B3008" s="190"/>
      <c r="C3008" s="266" t="s">
        <v>1334</v>
      </c>
      <c r="D3008" s="267">
        <v>43980</v>
      </c>
      <c r="E3008" s="237" t="s">
        <v>6738</v>
      </c>
      <c r="F3008" s="237" t="s">
        <v>13</v>
      </c>
      <c r="G3008" s="237">
        <v>407800</v>
      </c>
      <c r="H3008" s="190"/>
      <c r="I3008" s="248" t="s">
        <v>692</v>
      </c>
      <c r="J3008" s="190"/>
      <c r="K3008" s="190"/>
      <c r="L3008" s="190"/>
      <c r="M3008" s="190"/>
      <c r="N3008" s="268">
        <v>34321.269999999997</v>
      </c>
      <c r="O3008" s="268">
        <v>0</v>
      </c>
      <c r="P3008" s="190" t="s">
        <v>657</v>
      </c>
      <c r="Q3008" s="375"/>
    </row>
    <row r="3009" spans="1:17" ht="38.25">
      <c r="A3009" s="265" t="s">
        <v>691</v>
      </c>
      <c r="B3009" s="190"/>
      <c r="C3009" s="266" t="s">
        <v>1334</v>
      </c>
      <c r="D3009" s="267">
        <v>43980</v>
      </c>
      <c r="E3009" s="237" t="s">
        <v>6739</v>
      </c>
      <c r="F3009" s="237" t="s">
        <v>13</v>
      </c>
      <c r="G3009" s="237">
        <v>407802</v>
      </c>
      <c r="H3009" s="190"/>
      <c r="I3009" s="248" t="s">
        <v>692</v>
      </c>
      <c r="J3009" s="190"/>
      <c r="K3009" s="190"/>
      <c r="L3009" s="190"/>
      <c r="M3009" s="190"/>
      <c r="N3009" s="268">
        <v>34321.269999999997</v>
      </c>
      <c r="O3009" s="268">
        <v>0</v>
      </c>
      <c r="P3009" s="190" t="s">
        <v>657</v>
      </c>
      <c r="Q3009" s="375"/>
    </row>
    <row r="3010" spans="1:17" ht="38.25">
      <c r="A3010" s="265" t="s">
        <v>691</v>
      </c>
      <c r="B3010" s="190"/>
      <c r="C3010" s="266" t="s">
        <v>1334</v>
      </c>
      <c r="D3010" s="267">
        <v>43980</v>
      </c>
      <c r="E3010" s="237" t="s">
        <v>6740</v>
      </c>
      <c r="F3010" s="237" t="s">
        <v>13</v>
      </c>
      <c r="G3010" s="237">
        <v>407804</v>
      </c>
      <c r="H3010" s="190"/>
      <c r="I3010" s="248" t="s">
        <v>692</v>
      </c>
      <c r="J3010" s="190"/>
      <c r="K3010" s="190"/>
      <c r="L3010" s="190"/>
      <c r="M3010" s="190"/>
      <c r="N3010" s="268">
        <v>40986.720000000001</v>
      </c>
      <c r="O3010" s="268">
        <v>0</v>
      </c>
      <c r="P3010" s="190" t="s">
        <v>657</v>
      </c>
      <c r="Q3010" s="375"/>
    </row>
    <row r="3011" spans="1:17" ht="38.25">
      <c r="A3011" s="265" t="s">
        <v>691</v>
      </c>
      <c r="B3011" s="190"/>
      <c r="C3011" s="266" t="s">
        <v>1334</v>
      </c>
      <c r="D3011" s="267">
        <v>43980</v>
      </c>
      <c r="E3011" s="237" t="s">
        <v>6741</v>
      </c>
      <c r="F3011" s="237" t="s">
        <v>13</v>
      </c>
      <c r="G3011" s="237">
        <v>407806</v>
      </c>
      <c r="H3011" s="190"/>
      <c r="I3011" s="248" t="s">
        <v>692</v>
      </c>
      <c r="J3011" s="190"/>
      <c r="K3011" s="190"/>
      <c r="L3011" s="190"/>
      <c r="M3011" s="190"/>
      <c r="N3011" s="268">
        <v>3353.37</v>
      </c>
      <c r="O3011" s="268">
        <v>0</v>
      </c>
      <c r="P3011" s="190" t="s">
        <v>657</v>
      </c>
      <c r="Q3011" s="375"/>
    </row>
    <row r="3012" spans="1:17" ht="38.25">
      <c r="A3012" s="265" t="s">
        <v>691</v>
      </c>
      <c r="B3012" s="190"/>
      <c r="C3012" s="266" t="s">
        <v>1334</v>
      </c>
      <c r="D3012" s="267">
        <v>43980</v>
      </c>
      <c r="E3012" s="237" t="s">
        <v>6742</v>
      </c>
      <c r="F3012" s="237" t="s">
        <v>13</v>
      </c>
      <c r="G3012" s="237">
        <v>407808</v>
      </c>
      <c r="H3012" s="190"/>
      <c r="I3012" s="248" t="s">
        <v>692</v>
      </c>
      <c r="J3012" s="190"/>
      <c r="K3012" s="190"/>
      <c r="L3012" s="190"/>
      <c r="M3012" s="190"/>
      <c r="N3012" s="268">
        <v>4130.75</v>
      </c>
      <c r="O3012" s="268">
        <v>0</v>
      </c>
      <c r="P3012" s="190" t="s">
        <v>657</v>
      </c>
      <c r="Q3012" s="375"/>
    </row>
    <row r="3013" spans="1:17" ht="38.25">
      <c r="A3013" s="265" t="s">
        <v>691</v>
      </c>
      <c r="B3013" s="190"/>
      <c r="C3013" s="266" t="s">
        <v>1334</v>
      </c>
      <c r="D3013" s="267">
        <v>43980</v>
      </c>
      <c r="E3013" s="237" t="s">
        <v>6743</v>
      </c>
      <c r="F3013" s="237" t="s">
        <v>13</v>
      </c>
      <c r="G3013" s="237">
        <v>407810</v>
      </c>
      <c r="H3013" s="190"/>
      <c r="I3013" s="248" t="s">
        <v>692</v>
      </c>
      <c r="J3013" s="190"/>
      <c r="K3013" s="190"/>
      <c r="L3013" s="190"/>
      <c r="M3013" s="190"/>
      <c r="N3013" s="268">
        <v>1406.99</v>
      </c>
      <c r="O3013" s="268">
        <v>0</v>
      </c>
      <c r="P3013" s="190" t="s">
        <v>657</v>
      </c>
      <c r="Q3013" s="375"/>
    </row>
    <row r="3014" spans="1:17" ht="38.25">
      <c r="A3014" s="265" t="s">
        <v>691</v>
      </c>
      <c r="B3014" s="190"/>
      <c r="C3014" s="266" t="s">
        <v>1334</v>
      </c>
      <c r="D3014" s="267">
        <v>43980</v>
      </c>
      <c r="E3014" s="237" t="s">
        <v>6744</v>
      </c>
      <c r="F3014" s="237" t="s">
        <v>13</v>
      </c>
      <c r="G3014" s="237">
        <v>407818</v>
      </c>
      <c r="H3014" s="190"/>
      <c r="I3014" s="248" t="s">
        <v>692</v>
      </c>
      <c r="J3014" s="190"/>
      <c r="K3014" s="190"/>
      <c r="L3014" s="190"/>
      <c r="M3014" s="190"/>
      <c r="N3014" s="268">
        <v>10934.15</v>
      </c>
      <c r="O3014" s="268">
        <v>0</v>
      </c>
      <c r="P3014" s="190" t="s">
        <v>657</v>
      </c>
      <c r="Q3014" s="375"/>
    </row>
    <row r="3015" spans="1:17" ht="38.25">
      <c r="A3015" s="265" t="s">
        <v>691</v>
      </c>
      <c r="B3015" s="190"/>
      <c r="C3015" s="266" t="s">
        <v>1334</v>
      </c>
      <c r="D3015" s="267">
        <v>43980</v>
      </c>
      <c r="E3015" s="237" t="s">
        <v>6745</v>
      </c>
      <c r="F3015" s="237" t="s">
        <v>13</v>
      </c>
      <c r="G3015" s="237">
        <v>407812</v>
      </c>
      <c r="H3015" s="190"/>
      <c r="I3015" s="248" t="s">
        <v>692</v>
      </c>
      <c r="J3015" s="190"/>
      <c r="K3015" s="190"/>
      <c r="L3015" s="190"/>
      <c r="M3015" s="190"/>
      <c r="N3015" s="268">
        <v>11687.79</v>
      </c>
      <c r="O3015" s="268">
        <v>0</v>
      </c>
      <c r="P3015" s="190" t="s">
        <v>657</v>
      </c>
      <c r="Q3015" s="375"/>
    </row>
    <row r="3016" spans="1:17" ht="38.25">
      <c r="A3016" s="265" t="s">
        <v>691</v>
      </c>
      <c r="B3016" s="190"/>
      <c r="C3016" s="266" t="s">
        <v>1334</v>
      </c>
      <c r="D3016" s="267">
        <v>43980</v>
      </c>
      <c r="E3016" s="237" t="s">
        <v>6746</v>
      </c>
      <c r="F3016" s="237" t="s">
        <v>13</v>
      </c>
      <c r="G3016" s="237">
        <v>407814</v>
      </c>
      <c r="H3016" s="190"/>
      <c r="I3016" s="248" t="s">
        <v>692</v>
      </c>
      <c r="J3016" s="190"/>
      <c r="K3016" s="190"/>
      <c r="L3016" s="190"/>
      <c r="M3016" s="190"/>
      <c r="N3016" s="268">
        <v>3980.93</v>
      </c>
      <c r="O3016" s="268">
        <v>0</v>
      </c>
      <c r="P3016" s="190" t="s">
        <v>657</v>
      </c>
      <c r="Q3016" s="375"/>
    </row>
    <row r="3017" spans="1:17" ht="38.25">
      <c r="A3017" s="265" t="s">
        <v>691</v>
      </c>
      <c r="B3017" s="190"/>
      <c r="C3017" s="266" t="s">
        <v>1334</v>
      </c>
      <c r="D3017" s="267">
        <v>43980</v>
      </c>
      <c r="E3017" s="237" t="s">
        <v>6747</v>
      </c>
      <c r="F3017" s="237" t="s">
        <v>13</v>
      </c>
      <c r="G3017" s="237">
        <v>407816</v>
      </c>
      <c r="H3017" s="190"/>
      <c r="I3017" s="248" t="s">
        <v>692</v>
      </c>
      <c r="J3017" s="190"/>
      <c r="K3017" s="190"/>
      <c r="L3017" s="190"/>
      <c r="M3017" s="190"/>
      <c r="N3017" s="268">
        <v>9488.27</v>
      </c>
      <c r="O3017" s="268">
        <v>0</v>
      </c>
      <c r="P3017" s="190" t="s">
        <v>657</v>
      </c>
      <c r="Q3017" s="375"/>
    </row>
    <row r="3018" spans="1:17" ht="38.25">
      <c r="A3018" s="265" t="s">
        <v>691</v>
      </c>
      <c r="B3018" s="190"/>
      <c r="C3018" s="266" t="s">
        <v>1334</v>
      </c>
      <c r="D3018" s="267">
        <v>43980</v>
      </c>
      <c r="E3018" s="237" t="s">
        <v>6748</v>
      </c>
      <c r="F3018" s="237" t="s">
        <v>13</v>
      </c>
      <c r="G3018" s="237">
        <v>407820</v>
      </c>
      <c r="H3018" s="190"/>
      <c r="I3018" s="248" t="s">
        <v>692</v>
      </c>
      <c r="J3018" s="190"/>
      <c r="K3018" s="190"/>
      <c r="L3018" s="190"/>
      <c r="M3018" s="190"/>
      <c r="N3018" s="268">
        <v>26060.59</v>
      </c>
      <c r="O3018" s="268">
        <v>0</v>
      </c>
      <c r="P3018" s="190" t="s">
        <v>657</v>
      </c>
      <c r="Q3018" s="375"/>
    </row>
    <row r="3019" spans="1:17" ht="38.25">
      <c r="A3019" s="265" t="s">
        <v>691</v>
      </c>
      <c r="B3019" s="190"/>
      <c r="C3019" s="266" t="s">
        <v>1334</v>
      </c>
      <c r="D3019" s="267">
        <v>43980</v>
      </c>
      <c r="E3019" s="237" t="s">
        <v>6749</v>
      </c>
      <c r="F3019" s="237" t="s">
        <v>13</v>
      </c>
      <c r="G3019" s="237">
        <v>407822</v>
      </c>
      <c r="H3019" s="190"/>
      <c r="I3019" s="248" t="s">
        <v>692</v>
      </c>
      <c r="J3019" s="190"/>
      <c r="K3019" s="190"/>
      <c r="L3019" s="190"/>
      <c r="M3019" s="190"/>
      <c r="N3019" s="268">
        <v>32101.85</v>
      </c>
      <c r="O3019" s="268">
        <v>0</v>
      </c>
      <c r="P3019" s="190" t="s">
        <v>657</v>
      </c>
      <c r="Q3019" s="375"/>
    </row>
    <row r="3020" spans="1:17" ht="38.25">
      <c r="A3020" s="265" t="s">
        <v>691</v>
      </c>
      <c r="B3020" s="190"/>
      <c r="C3020" s="266" t="s">
        <v>1334</v>
      </c>
      <c r="D3020" s="267">
        <v>43980</v>
      </c>
      <c r="E3020" s="237" t="s">
        <v>6750</v>
      </c>
      <c r="F3020" s="237" t="s">
        <v>13</v>
      </c>
      <c r="G3020" s="237">
        <v>407825</v>
      </c>
      <c r="H3020" s="190"/>
      <c r="I3020" s="248" t="s">
        <v>692</v>
      </c>
      <c r="J3020" s="190"/>
      <c r="K3020" s="190"/>
      <c r="L3020" s="190"/>
      <c r="M3020" s="190"/>
      <c r="N3020" s="268">
        <v>1874373.03</v>
      </c>
      <c r="O3020" s="268">
        <v>0</v>
      </c>
      <c r="P3020" s="190" t="s">
        <v>657</v>
      </c>
      <c r="Q3020" s="375"/>
    </row>
    <row r="3021" spans="1:17" ht="38.25">
      <c r="A3021" s="265" t="s">
        <v>691</v>
      </c>
      <c r="B3021" s="190"/>
      <c r="C3021" s="266" t="s">
        <v>1334</v>
      </c>
      <c r="D3021" s="267">
        <v>43980</v>
      </c>
      <c r="E3021" s="237" t="s">
        <v>6751</v>
      </c>
      <c r="F3021" s="237" t="s">
        <v>13</v>
      </c>
      <c r="G3021" s="237">
        <v>407827</v>
      </c>
      <c r="H3021" s="190"/>
      <c r="I3021" s="248" t="s">
        <v>692</v>
      </c>
      <c r="J3021" s="190"/>
      <c r="K3021" s="190"/>
      <c r="L3021" s="190"/>
      <c r="M3021" s="190"/>
      <c r="N3021" s="268">
        <v>1874373.03</v>
      </c>
      <c r="O3021" s="268">
        <v>0</v>
      </c>
      <c r="P3021" s="190" t="s">
        <v>657</v>
      </c>
      <c r="Q3021" s="375"/>
    </row>
    <row r="3022" spans="1:17" ht="38.25">
      <c r="A3022" s="265" t="s">
        <v>691</v>
      </c>
      <c r="B3022" s="190"/>
      <c r="C3022" s="266" t="s">
        <v>1334</v>
      </c>
      <c r="D3022" s="267">
        <v>43980</v>
      </c>
      <c r="E3022" s="237" t="s">
        <v>6752</v>
      </c>
      <c r="F3022" s="237" t="s">
        <v>13</v>
      </c>
      <c r="G3022" s="237">
        <v>407829</v>
      </c>
      <c r="H3022" s="190"/>
      <c r="I3022" s="248" t="s">
        <v>692</v>
      </c>
      <c r="J3022" s="190"/>
      <c r="K3022" s="190"/>
      <c r="L3022" s="190"/>
      <c r="M3022" s="190"/>
      <c r="N3022" s="268">
        <v>1874373.03</v>
      </c>
      <c r="O3022" s="268">
        <v>0</v>
      </c>
      <c r="P3022" s="190" t="s">
        <v>657</v>
      </c>
      <c r="Q3022" s="375"/>
    </row>
    <row r="3023" spans="1:17" ht="38.25">
      <c r="A3023" s="265" t="s">
        <v>691</v>
      </c>
      <c r="B3023" s="190"/>
      <c r="C3023" s="266" t="s">
        <v>1334</v>
      </c>
      <c r="D3023" s="267">
        <v>43980</v>
      </c>
      <c r="E3023" s="237" t="s">
        <v>6753</v>
      </c>
      <c r="F3023" s="237" t="s">
        <v>13</v>
      </c>
      <c r="G3023" s="237">
        <v>407831</v>
      </c>
      <c r="H3023" s="190"/>
      <c r="I3023" s="248" t="s">
        <v>692</v>
      </c>
      <c r="J3023" s="190"/>
      <c r="K3023" s="190"/>
      <c r="L3023" s="190"/>
      <c r="M3023" s="190"/>
      <c r="N3023" s="268">
        <v>1874373.03</v>
      </c>
      <c r="O3023" s="268">
        <v>0</v>
      </c>
      <c r="P3023" s="190" t="s">
        <v>657</v>
      </c>
      <c r="Q3023" s="375"/>
    </row>
    <row r="3024" spans="1:17" ht="38.25">
      <c r="A3024" s="265" t="s">
        <v>691</v>
      </c>
      <c r="B3024" s="190"/>
      <c r="C3024" s="266" t="s">
        <v>1334</v>
      </c>
      <c r="D3024" s="267">
        <v>43980</v>
      </c>
      <c r="E3024" s="237" t="s">
        <v>6754</v>
      </c>
      <c r="F3024" s="237" t="s">
        <v>13</v>
      </c>
      <c r="G3024" s="237">
        <v>407833</v>
      </c>
      <c r="H3024" s="190"/>
      <c r="I3024" s="248" t="s">
        <v>692</v>
      </c>
      <c r="J3024" s="190"/>
      <c r="K3024" s="190"/>
      <c r="L3024" s="190"/>
      <c r="M3024" s="190"/>
      <c r="N3024" s="268">
        <v>5148185.72</v>
      </c>
      <c r="O3024" s="268">
        <v>0</v>
      </c>
      <c r="P3024" s="190" t="s">
        <v>657</v>
      </c>
      <c r="Q3024" s="375"/>
    </row>
    <row r="3025" spans="1:17" ht="38.25">
      <c r="A3025" s="265" t="s">
        <v>691</v>
      </c>
      <c r="B3025" s="190"/>
      <c r="C3025" s="266" t="s">
        <v>1334</v>
      </c>
      <c r="D3025" s="267">
        <v>43980</v>
      </c>
      <c r="E3025" s="237" t="s">
        <v>6755</v>
      </c>
      <c r="F3025" s="237" t="s">
        <v>13</v>
      </c>
      <c r="G3025" s="237">
        <v>407835</v>
      </c>
      <c r="H3025" s="190"/>
      <c r="I3025" s="248" t="s">
        <v>692</v>
      </c>
      <c r="J3025" s="190"/>
      <c r="K3025" s="190"/>
      <c r="L3025" s="190"/>
      <c r="M3025" s="190"/>
      <c r="N3025" s="268">
        <v>5148185.72</v>
      </c>
      <c r="O3025" s="268">
        <v>0</v>
      </c>
      <c r="P3025" s="190" t="s">
        <v>657</v>
      </c>
      <c r="Q3025" s="375"/>
    </row>
    <row r="3026" spans="1:17" ht="38.25">
      <c r="A3026" s="265" t="s">
        <v>691</v>
      </c>
      <c r="B3026" s="190"/>
      <c r="C3026" s="266" t="s">
        <v>1334</v>
      </c>
      <c r="D3026" s="267">
        <v>43980</v>
      </c>
      <c r="E3026" s="237" t="s">
        <v>6756</v>
      </c>
      <c r="F3026" s="237" t="s">
        <v>13</v>
      </c>
      <c r="G3026" s="237">
        <v>407837</v>
      </c>
      <c r="H3026" s="190"/>
      <c r="I3026" s="248" t="s">
        <v>692</v>
      </c>
      <c r="J3026" s="190"/>
      <c r="K3026" s="190"/>
      <c r="L3026" s="190"/>
      <c r="M3026" s="190"/>
      <c r="N3026" s="268">
        <v>5148185.72</v>
      </c>
      <c r="O3026" s="268">
        <v>0</v>
      </c>
      <c r="P3026" s="190" t="s">
        <v>657</v>
      </c>
      <c r="Q3026" s="375"/>
    </row>
    <row r="3027" spans="1:17" ht="38.25">
      <c r="A3027" s="265" t="s">
        <v>691</v>
      </c>
      <c r="B3027" s="190"/>
      <c r="C3027" s="266" t="s">
        <v>1334</v>
      </c>
      <c r="D3027" s="267">
        <v>43980</v>
      </c>
      <c r="E3027" s="237" t="s">
        <v>6757</v>
      </c>
      <c r="F3027" s="237" t="s">
        <v>13</v>
      </c>
      <c r="G3027" s="237">
        <v>407839</v>
      </c>
      <c r="H3027" s="190"/>
      <c r="I3027" s="248" t="s">
        <v>692</v>
      </c>
      <c r="J3027" s="190"/>
      <c r="K3027" s="190"/>
      <c r="L3027" s="190"/>
      <c r="M3027" s="190"/>
      <c r="N3027" s="268">
        <v>4361041.26</v>
      </c>
      <c r="O3027" s="268">
        <v>0</v>
      </c>
      <c r="P3027" s="190" t="s">
        <v>657</v>
      </c>
      <c r="Q3027" s="375"/>
    </row>
    <row r="3028" spans="1:17" ht="38.25">
      <c r="A3028" s="265" t="s">
        <v>691</v>
      </c>
      <c r="B3028" s="190"/>
      <c r="C3028" s="266" t="s">
        <v>1334</v>
      </c>
      <c r="D3028" s="267">
        <v>43980</v>
      </c>
      <c r="E3028" s="237" t="s">
        <v>6758</v>
      </c>
      <c r="F3028" s="237" t="s">
        <v>13</v>
      </c>
      <c r="G3028" s="237">
        <v>407841</v>
      </c>
      <c r="H3028" s="190"/>
      <c r="I3028" s="248" t="s">
        <v>692</v>
      </c>
      <c r="J3028" s="190"/>
      <c r="K3028" s="190"/>
      <c r="L3028" s="190"/>
      <c r="M3028" s="190"/>
      <c r="N3028" s="268">
        <v>4361041.26</v>
      </c>
      <c r="O3028" s="268">
        <v>0</v>
      </c>
      <c r="P3028" s="190" t="s">
        <v>657</v>
      </c>
      <c r="Q3028" s="375"/>
    </row>
    <row r="3029" spans="1:17" ht="38.25">
      <c r="A3029" s="265" t="s">
        <v>691</v>
      </c>
      <c r="B3029" s="190"/>
      <c r="C3029" s="266" t="s">
        <v>1334</v>
      </c>
      <c r="D3029" s="267">
        <v>43980</v>
      </c>
      <c r="E3029" s="237" t="s">
        <v>6759</v>
      </c>
      <c r="F3029" s="237" t="s">
        <v>13</v>
      </c>
      <c r="G3029" s="237">
        <v>407843</v>
      </c>
      <c r="H3029" s="190"/>
      <c r="I3029" s="248" t="s">
        <v>692</v>
      </c>
      <c r="J3029" s="190"/>
      <c r="K3029" s="190"/>
      <c r="L3029" s="190"/>
      <c r="M3029" s="190"/>
      <c r="N3029" s="268">
        <v>4361041.26</v>
      </c>
      <c r="O3029" s="268">
        <v>0</v>
      </c>
      <c r="P3029" s="190" t="s">
        <v>657</v>
      </c>
      <c r="Q3029" s="375"/>
    </row>
    <row r="3030" spans="1:17" ht="38.25">
      <c r="A3030" s="265" t="s">
        <v>691</v>
      </c>
      <c r="B3030" s="190"/>
      <c r="C3030" s="266" t="s">
        <v>1334</v>
      </c>
      <c r="D3030" s="267">
        <v>43980</v>
      </c>
      <c r="E3030" s="237" t="s">
        <v>6760</v>
      </c>
      <c r="F3030" s="237" t="s">
        <v>13</v>
      </c>
      <c r="G3030" s="237">
        <v>407845</v>
      </c>
      <c r="H3030" s="190"/>
      <c r="I3030" s="248" t="s">
        <v>692</v>
      </c>
      <c r="J3030" s="190"/>
      <c r="K3030" s="190"/>
      <c r="L3030" s="190"/>
      <c r="M3030" s="190"/>
      <c r="N3030" s="268">
        <v>4361041.26</v>
      </c>
      <c r="O3030" s="268">
        <v>0</v>
      </c>
      <c r="P3030" s="190" t="s">
        <v>657</v>
      </c>
      <c r="Q3030" s="375"/>
    </row>
    <row r="3031" spans="1:17" ht="38.25">
      <c r="A3031" s="265" t="s">
        <v>691</v>
      </c>
      <c r="B3031" s="190"/>
      <c r="C3031" s="266" t="s">
        <v>1334</v>
      </c>
      <c r="D3031" s="267">
        <v>43980</v>
      </c>
      <c r="E3031" s="237" t="s">
        <v>6761</v>
      </c>
      <c r="F3031" s="237" t="s">
        <v>13</v>
      </c>
      <c r="G3031" s="237">
        <v>407847</v>
      </c>
      <c r="H3031" s="190"/>
      <c r="I3031" s="248" t="s">
        <v>692</v>
      </c>
      <c r="J3031" s="190"/>
      <c r="K3031" s="190"/>
      <c r="L3031" s="190"/>
      <c r="M3031" s="190"/>
      <c r="N3031" s="268">
        <v>11978112.09</v>
      </c>
      <c r="O3031" s="268">
        <v>0</v>
      </c>
      <c r="P3031" s="190" t="s">
        <v>657</v>
      </c>
      <c r="Q3031" s="375"/>
    </row>
    <row r="3032" spans="1:17" ht="38.25">
      <c r="A3032" s="265" t="s">
        <v>691</v>
      </c>
      <c r="B3032" s="190"/>
      <c r="C3032" s="266" t="s">
        <v>1334</v>
      </c>
      <c r="D3032" s="267">
        <v>43980</v>
      </c>
      <c r="E3032" s="237" t="s">
        <v>6762</v>
      </c>
      <c r="F3032" s="237" t="s">
        <v>13</v>
      </c>
      <c r="G3032" s="237">
        <v>407849</v>
      </c>
      <c r="H3032" s="190"/>
      <c r="I3032" s="248" t="s">
        <v>692</v>
      </c>
      <c r="J3032" s="190"/>
      <c r="K3032" s="190"/>
      <c r="L3032" s="190"/>
      <c r="M3032" s="190"/>
      <c r="N3032" s="268">
        <v>11978112.09</v>
      </c>
      <c r="O3032" s="268">
        <v>0</v>
      </c>
      <c r="P3032" s="190" t="s">
        <v>657</v>
      </c>
      <c r="Q3032" s="375"/>
    </row>
    <row r="3033" spans="1:17" ht="38.25">
      <c r="A3033" s="265" t="s">
        <v>691</v>
      </c>
      <c r="B3033" s="190"/>
      <c r="C3033" s="266" t="s">
        <v>1334</v>
      </c>
      <c r="D3033" s="267">
        <v>43980</v>
      </c>
      <c r="E3033" s="237" t="s">
        <v>6763</v>
      </c>
      <c r="F3033" s="237" t="s">
        <v>13</v>
      </c>
      <c r="G3033" s="237">
        <v>407851</v>
      </c>
      <c r="H3033" s="190"/>
      <c r="I3033" s="248" t="s">
        <v>692</v>
      </c>
      <c r="J3033" s="190"/>
      <c r="K3033" s="190"/>
      <c r="L3033" s="190"/>
      <c r="M3033" s="190"/>
      <c r="N3033" s="268">
        <v>11978112.09</v>
      </c>
      <c r="O3033" s="268">
        <v>0</v>
      </c>
      <c r="P3033" s="190" t="s">
        <v>657</v>
      </c>
      <c r="Q3033" s="375"/>
    </row>
    <row r="3034" spans="1:17" ht="38.25">
      <c r="A3034" s="265" t="s">
        <v>691</v>
      </c>
      <c r="B3034" s="190"/>
      <c r="C3034" s="266" t="s">
        <v>1334</v>
      </c>
      <c r="D3034" s="267">
        <v>43980</v>
      </c>
      <c r="E3034" s="237" t="s">
        <v>6764</v>
      </c>
      <c r="F3034" s="237" t="s">
        <v>13</v>
      </c>
      <c r="G3034" s="237">
        <v>407853</v>
      </c>
      <c r="H3034" s="190"/>
      <c r="I3034" s="248" t="s">
        <v>692</v>
      </c>
      <c r="J3034" s="190"/>
      <c r="K3034" s="190"/>
      <c r="L3034" s="190"/>
      <c r="M3034" s="190"/>
      <c r="N3034" s="268">
        <v>11978112.09</v>
      </c>
      <c r="O3034" s="268">
        <v>0</v>
      </c>
      <c r="P3034" s="190" t="s">
        <v>657</v>
      </c>
      <c r="Q3034" s="375"/>
    </row>
    <row r="3035" spans="1:17" ht="38.25">
      <c r="A3035" s="265" t="s">
        <v>691</v>
      </c>
      <c r="B3035" s="190"/>
      <c r="C3035" s="266" t="s">
        <v>1334</v>
      </c>
      <c r="D3035" s="267">
        <v>43980</v>
      </c>
      <c r="E3035" s="237" t="s">
        <v>6765</v>
      </c>
      <c r="F3035" s="237" t="s">
        <v>13</v>
      </c>
      <c r="G3035" s="237">
        <v>407855</v>
      </c>
      <c r="H3035" s="190"/>
      <c r="I3035" s="248" t="s">
        <v>692</v>
      </c>
      <c r="J3035" s="190"/>
      <c r="K3035" s="190"/>
      <c r="L3035" s="190"/>
      <c r="M3035" s="190"/>
      <c r="N3035" s="268">
        <v>2203742.14</v>
      </c>
      <c r="O3035" s="268">
        <v>0</v>
      </c>
      <c r="P3035" s="190" t="s">
        <v>657</v>
      </c>
      <c r="Q3035" s="375"/>
    </row>
    <row r="3036" spans="1:17" ht="63.75">
      <c r="A3036" s="265">
        <v>379</v>
      </c>
      <c r="B3036" s="190"/>
      <c r="C3036" s="266" t="s">
        <v>1291</v>
      </c>
      <c r="D3036" s="267">
        <v>43983</v>
      </c>
      <c r="E3036" s="237" t="s">
        <v>7134</v>
      </c>
      <c r="F3036" s="237" t="s">
        <v>3</v>
      </c>
      <c r="G3036" s="237">
        <v>1841023</v>
      </c>
      <c r="H3036" s="190"/>
      <c r="I3036" s="248" t="s">
        <v>8388</v>
      </c>
      <c r="J3036" s="190"/>
      <c r="K3036" s="190"/>
      <c r="L3036" s="190"/>
      <c r="M3036" s="190"/>
      <c r="N3036" s="268">
        <v>0</v>
      </c>
      <c r="O3036" s="268">
        <v>825.5</v>
      </c>
      <c r="P3036" s="190" t="s">
        <v>657</v>
      </c>
      <c r="Q3036" s="375"/>
    </row>
    <row r="3037" spans="1:17" ht="38.25">
      <c r="A3037" s="265">
        <v>70</v>
      </c>
      <c r="B3037" s="190"/>
      <c r="C3037" s="266" t="s">
        <v>53</v>
      </c>
      <c r="D3037" s="267">
        <v>43983</v>
      </c>
      <c r="E3037" s="237" t="s">
        <v>7135</v>
      </c>
      <c r="F3037" s="237" t="s">
        <v>3</v>
      </c>
      <c r="G3037" s="237">
        <v>1841057</v>
      </c>
      <c r="H3037" s="190"/>
      <c r="I3037" s="248" t="s">
        <v>8389</v>
      </c>
      <c r="J3037" s="190"/>
      <c r="K3037" s="190"/>
      <c r="L3037" s="190"/>
      <c r="M3037" s="190"/>
      <c r="N3037" s="268">
        <v>0</v>
      </c>
      <c r="O3037" s="268">
        <v>553</v>
      </c>
      <c r="P3037" s="190" t="s">
        <v>657</v>
      </c>
      <c r="Q3037" s="375"/>
    </row>
    <row r="3038" spans="1:17" ht="38.25">
      <c r="A3038" s="265">
        <v>70</v>
      </c>
      <c r="B3038" s="190"/>
      <c r="C3038" s="266" t="s">
        <v>53</v>
      </c>
      <c r="D3038" s="267">
        <v>43983</v>
      </c>
      <c r="E3038" s="237" t="s">
        <v>7136</v>
      </c>
      <c r="F3038" s="237" t="s">
        <v>3</v>
      </c>
      <c r="G3038" s="237">
        <v>1841055</v>
      </c>
      <c r="H3038" s="190"/>
      <c r="I3038" s="248" t="s">
        <v>8390</v>
      </c>
      <c r="J3038" s="190"/>
      <c r="K3038" s="190"/>
      <c r="L3038" s="190"/>
      <c r="M3038" s="190"/>
      <c r="N3038" s="268">
        <v>0</v>
      </c>
      <c r="O3038" s="268">
        <v>323</v>
      </c>
      <c r="P3038" s="190" t="s">
        <v>657</v>
      </c>
      <c r="Q3038" s="375"/>
    </row>
    <row r="3039" spans="1:17" ht="38.25">
      <c r="A3039" s="265">
        <v>70</v>
      </c>
      <c r="B3039" s="190"/>
      <c r="C3039" s="266" t="s">
        <v>53</v>
      </c>
      <c r="D3039" s="267">
        <v>43983</v>
      </c>
      <c r="E3039" s="237" t="s">
        <v>7137</v>
      </c>
      <c r="F3039" s="237" t="s">
        <v>3</v>
      </c>
      <c r="G3039" s="237">
        <v>1841056</v>
      </c>
      <c r="H3039" s="190"/>
      <c r="I3039" s="248" t="s">
        <v>8391</v>
      </c>
      <c r="J3039" s="190"/>
      <c r="K3039" s="190"/>
      <c r="L3039" s="190"/>
      <c r="M3039" s="190"/>
      <c r="N3039" s="268">
        <v>0</v>
      </c>
      <c r="O3039" s="268">
        <v>323</v>
      </c>
      <c r="P3039" s="190" t="s">
        <v>657</v>
      </c>
      <c r="Q3039" s="375"/>
    </row>
    <row r="3040" spans="1:17" ht="51">
      <c r="A3040" s="265">
        <v>46</v>
      </c>
      <c r="B3040" s="190"/>
      <c r="C3040" s="266" t="s">
        <v>48</v>
      </c>
      <c r="D3040" s="267">
        <v>43983</v>
      </c>
      <c r="E3040" s="237" t="s">
        <v>7138</v>
      </c>
      <c r="F3040" s="237" t="s">
        <v>3</v>
      </c>
      <c r="G3040" s="237">
        <v>1841146</v>
      </c>
      <c r="H3040" s="190"/>
      <c r="I3040" s="248" t="s">
        <v>8392</v>
      </c>
      <c r="J3040" s="190"/>
      <c r="K3040" s="190"/>
      <c r="L3040" s="190"/>
      <c r="M3040" s="190"/>
      <c r="N3040" s="268">
        <v>0</v>
      </c>
      <c r="O3040" s="268">
        <v>2229.09</v>
      </c>
      <c r="P3040" s="190" t="s">
        <v>657</v>
      </c>
      <c r="Q3040" s="375"/>
    </row>
    <row r="3041" spans="1:17" ht="51">
      <c r="A3041" s="265">
        <v>35</v>
      </c>
      <c r="B3041" s="190"/>
      <c r="C3041" s="266" t="s">
        <v>46</v>
      </c>
      <c r="D3041" s="267">
        <v>43983</v>
      </c>
      <c r="E3041" s="237" t="s">
        <v>7139</v>
      </c>
      <c r="F3041" s="237" t="s">
        <v>3</v>
      </c>
      <c r="G3041" s="237">
        <v>1841168</v>
      </c>
      <c r="H3041" s="190"/>
      <c r="I3041" s="248" t="s">
        <v>8393</v>
      </c>
      <c r="J3041" s="190"/>
      <c r="K3041" s="190"/>
      <c r="L3041" s="190"/>
      <c r="M3041" s="190"/>
      <c r="N3041" s="268">
        <v>0</v>
      </c>
      <c r="O3041" s="268">
        <v>1413.6</v>
      </c>
      <c r="P3041" s="190" t="s">
        <v>657</v>
      </c>
      <c r="Q3041" s="375"/>
    </row>
    <row r="3042" spans="1:17" ht="51">
      <c r="A3042" s="265">
        <v>20</v>
      </c>
      <c r="B3042" s="190"/>
      <c r="C3042" s="266" t="s">
        <v>44</v>
      </c>
      <c r="D3042" s="267">
        <v>43983</v>
      </c>
      <c r="E3042" s="237" t="s">
        <v>7140</v>
      </c>
      <c r="F3042" s="237" t="s">
        <v>3</v>
      </c>
      <c r="G3042" s="237">
        <v>1841199</v>
      </c>
      <c r="H3042" s="190"/>
      <c r="I3042" s="248" t="s">
        <v>8394</v>
      </c>
      <c r="J3042" s="190"/>
      <c r="K3042" s="190"/>
      <c r="L3042" s="190"/>
      <c r="M3042" s="190"/>
      <c r="N3042" s="268">
        <v>0</v>
      </c>
      <c r="O3042" s="268">
        <v>306.7</v>
      </c>
      <c r="P3042" s="190" t="s">
        <v>657</v>
      </c>
      <c r="Q3042" s="375"/>
    </row>
    <row r="3043" spans="1:17" ht="51">
      <c r="A3043" s="265">
        <v>35</v>
      </c>
      <c r="B3043" s="190"/>
      <c r="C3043" s="266" t="s">
        <v>46</v>
      </c>
      <c r="D3043" s="267">
        <v>43984</v>
      </c>
      <c r="E3043" s="237" t="s">
        <v>7141</v>
      </c>
      <c r="F3043" s="237" t="s">
        <v>3</v>
      </c>
      <c r="G3043" s="237">
        <v>1841363</v>
      </c>
      <c r="H3043" s="190"/>
      <c r="I3043" s="248" t="s">
        <v>8395</v>
      </c>
      <c r="J3043" s="190"/>
      <c r="K3043" s="190"/>
      <c r="L3043" s="190"/>
      <c r="M3043" s="190"/>
      <c r="N3043" s="268">
        <v>0</v>
      </c>
      <c r="O3043" s="268">
        <v>925</v>
      </c>
      <c r="P3043" s="190" t="s">
        <v>657</v>
      </c>
      <c r="Q3043" s="375"/>
    </row>
    <row r="3044" spans="1:17" ht="51">
      <c r="A3044" s="265" t="s">
        <v>562</v>
      </c>
      <c r="B3044" s="190"/>
      <c r="C3044" s="266" t="s">
        <v>604</v>
      </c>
      <c r="D3044" s="267">
        <v>43984</v>
      </c>
      <c r="E3044" s="237" t="s">
        <v>7142</v>
      </c>
      <c r="F3044" s="237" t="s">
        <v>3</v>
      </c>
      <c r="G3044" s="237">
        <v>1841364</v>
      </c>
      <c r="H3044" s="190"/>
      <c r="I3044" s="248" t="s">
        <v>1340</v>
      </c>
      <c r="J3044" s="190"/>
      <c r="K3044" s="190"/>
      <c r="L3044" s="190"/>
      <c r="M3044" s="190"/>
      <c r="N3044" s="268">
        <v>0</v>
      </c>
      <c r="O3044" s="268">
        <v>1726</v>
      </c>
      <c r="P3044" s="190" t="s">
        <v>657</v>
      </c>
      <c r="Q3044" s="375"/>
    </row>
    <row r="3045" spans="1:17" ht="38.25">
      <c r="A3045" s="265">
        <v>15</v>
      </c>
      <c r="B3045" s="190"/>
      <c r="C3045" s="266" t="s">
        <v>42</v>
      </c>
      <c r="D3045" s="267">
        <v>43984</v>
      </c>
      <c r="E3045" s="237" t="s">
        <v>7143</v>
      </c>
      <c r="F3045" s="237" t="s">
        <v>3</v>
      </c>
      <c r="G3045" s="237">
        <v>1841411</v>
      </c>
      <c r="H3045" s="190"/>
      <c r="I3045" s="248" t="s">
        <v>8396</v>
      </c>
      <c r="J3045" s="190"/>
      <c r="K3045" s="190"/>
      <c r="L3045" s="190"/>
      <c r="M3045" s="190"/>
      <c r="N3045" s="268">
        <v>0</v>
      </c>
      <c r="O3045" s="268">
        <v>2097.7600000000002</v>
      </c>
      <c r="P3045" s="190" t="s">
        <v>657</v>
      </c>
      <c r="Q3045" s="375"/>
    </row>
    <row r="3046" spans="1:17" ht="51">
      <c r="A3046" s="265">
        <v>15</v>
      </c>
      <c r="B3046" s="190"/>
      <c r="C3046" s="266" t="s">
        <v>42</v>
      </c>
      <c r="D3046" s="267">
        <v>43984</v>
      </c>
      <c r="E3046" s="237" t="s">
        <v>7144</v>
      </c>
      <c r="F3046" s="237" t="s">
        <v>3</v>
      </c>
      <c r="G3046" s="237">
        <v>1841414</v>
      </c>
      <c r="H3046" s="190"/>
      <c r="I3046" s="248" t="s">
        <v>8397</v>
      </c>
      <c r="J3046" s="190"/>
      <c r="K3046" s="190"/>
      <c r="L3046" s="190"/>
      <c r="M3046" s="190"/>
      <c r="N3046" s="268">
        <v>0</v>
      </c>
      <c r="O3046" s="268">
        <v>1269.99</v>
      </c>
      <c r="P3046" s="190" t="s">
        <v>657</v>
      </c>
      <c r="Q3046" s="375"/>
    </row>
    <row r="3047" spans="1:17" ht="63.75">
      <c r="A3047" s="265">
        <v>132</v>
      </c>
      <c r="B3047" s="190"/>
      <c r="C3047" s="266" t="s">
        <v>67</v>
      </c>
      <c r="D3047" s="267">
        <v>43984</v>
      </c>
      <c r="E3047" s="237" t="s">
        <v>7145</v>
      </c>
      <c r="F3047" s="237" t="s">
        <v>3</v>
      </c>
      <c r="G3047" s="237">
        <v>1841422</v>
      </c>
      <c r="H3047" s="190"/>
      <c r="I3047" s="248" t="s">
        <v>8398</v>
      </c>
      <c r="J3047" s="190"/>
      <c r="K3047" s="190"/>
      <c r="L3047" s="190"/>
      <c r="M3047" s="190"/>
      <c r="N3047" s="268">
        <v>0</v>
      </c>
      <c r="O3047" s="268">
        <v>686</v>
      </c>
      <c r="P3047" s="190" t="s">
        <v>657</v>
      </c>
      <c r="Q3047" s="375"/>
    </row>
    <row r="3048" spans="1:17" ht="51">
      <c r="A3048" s="265">
        <v>35</v>
      </c>
      <c r="B3048" s="190"/>
      <c r="C3048" s="266" t="s">
        <v>46</v>
      </c>
      <c r="D3048" s="267">
        <v>43984</v>
      </c>
      <c r="E3048" s="237" t="s">
        <v>7146</v>
      </c>
      <c r="F3048" s="237" t="s">
        <v>3</v>
      </c>
      <c r="G3048" s="237">
        <v>1841446</v>
      </c>
      <c r="H3048" s="190"/>
      <c r="I3048" s="248" t="s">
        <v>8399</v>
      </c>
      <c r="J3048" s="190"/>
      <c r="K3048" s="190"/>
      <c r="L3048" s="190"/>
      <c r="M3048" s="190"/>
      <c r="N3048" s="268">
        <v>0</v>
      </c>
      <c r="O3048" s="268">
        <v>476.43</v>
      </c>
      <c r="P3048" s="190" t="s">
        <v>657</v>
      </c>
      <c r="Q3048" s="375"/>
    </row>
    <row r="3049" spans="1:17" ht="38.25">
      <c r="A3049" s="265">
        <v>340</v>
      </c>
      <c r="B3049" s="190"/>
      <c r="C3049" s="266" t="s">
        <v>145</v>
      </c>
      <c r="D3049" s="267">
        <v>43984</v>
      </c>
      <c r="E3049" s="237" t="s">
        <v>7147</v>
      </c>
      <c r="F3049" s="237" t="s">
        <v>3</v>
      </c>
      <c r="G3049" s="237">
        <v>1841447</v>
      </c>
      <c r="H3049" s="190"/>
      <c r="I3049" s="248" t="s">
        <v>8400</v>
      </c>
      <c r="J3049" s="190"/>
      <c r="K3049" s="190"/>
      <c r="L3049" s="190"/>
      <c r="M3049" s="190"/>
      <c r="N3049" s="268">
        <v>0</v>
      </c>
      <c r="O3049" s="268">
        <v>927.5</v>
      </c>
      <c r="P3049" s="190" t="s">
        <v>657</v>
      </c>
      <c r="Q3049" s="375"/>
    </row>
    <row r="3050" spans="1:17" ht="51">
      <c r="A3050" s="265">
        <v>20</v>
      </c>
      <c r="B3050" s="190"/>
      <c r="C3050" s="266" t="s">
        <v>44</v>
      </c>
      <c r="D3050" s="267">
        <v>43984</v>
      </c>
      <c r="E3050" s="237" t="s">
        <v>7148</v>
      </c>
      <c r="F3050" s="237" t="s">
        <v>3</v>
      </c>
      <c r="G3050" s="237">
        <v>1841463</v>
      </c>
      <c r="H3050" s="190"/>
      <c r="I3050" s="248" t="s">
        <v>8401</v>
      </c>
      <c r="J3050" s="190"/>
      <c r="K3050" s="190"/>
      <c r="L3050" s="190"/>
      <c r="M3050" s="190"/>
      <c r="N3050" s="268">
        <v>0</v>
      </c>
      <c r="O3050" s="268">
        <v>90</v>
      </c>
      <c r="P3050" s="190" t="s">
        <v>657</v>
      </c>
      <c r="Q3050" s="375"/>
    </row>
    <row r="3051" spans="1:17" ht="51">
      <c r="A3051" s="265">
        <v>373</v>
      </c>
      <c r="B3051" s="190"/>
      <c r="C3051" s="266" t="s">
        <v>625</v>
      </c>
      <c r="D3051" s="267">
        <v>43984</v>
      </c>
      <c r="E3051" s="237" t="s">
        <v>7149</v>
      </c>
      <c r="F3051" s="237" t="s">
        <v>3</v>
      </c>
      <c r="G3051" s="237">
        <v>1841464</v>
      </c>
      <c r="H3051" s="190"/>
      <c r="I3051" s="248" t="s">
        <v>8402</v>
      </c>
      <c r="J3051" s="190"/>
      <c r="K3051" s="190"/>
      <c r="L3051" s="190"/>
      <c r="M3051" s="190"/>
      <c r="N3051" s="268">
        <v>0</v>
      </c>
      <c r="O3051" s="268">
        <v>112.04</v>
      </c>
      <c r="P3051" s="190" t="s">
        <v>657</v>
      </c>
      <c r="Q3051" s="375"/>
    </row>
    <row r="3052" spans="1:17" ht="51">
      <c r="A3052" s="265">
        <v>373</v>
      </c>
      <c r="B3052" s="190"/>
      <c r="C3052" s="266" t="s">
        <v>625</v>
      </c>
      <c r="D3052" s="267">
        <v>43984</v>
      </c>
      <c r="E3052" s="237" t="s">
        <v>7150</v>
      </c>
      <c r="F3052" s="237" t="s">
        <v>3</v>
      </c>
      <c r="G3052" s="237">
        <v>1841466</v>
      </c>
      <c r="H3052" s="190"/>
      <c r="I3052" s="248" t="s">
        <v>8402</v>
      </c>
      <c r="J3052" s="190"/>
      <c r="K3052" s="190"/>
      <c r="L3052" s="190"/>
      <c r="M3052" s="190"/>
      <c r="N3052" s="268">
        <v>0</v>
      </c>
      <c r="O3052" s="268">
        <v>420.16</v>
      </c>
      <c r="P3052" s="190" t="s">
        <v>657</v>
      </c>
      <c r="Q3052" s="375"/>
    </row>
    <row r="3053" spans="1:17" ht="51">
      <c r="A3053" s="265">
        <v>234</v>
      </c>
      <c r="B3053" s="190"/>
      <c r="C3053" s="266" t="s">
        <v>633</v>
      </c>
      <c r="D3053" s="267">
        <v>43984</v>
      </c>
      <c r="E3053" s="237" t="s">
        <v>7151</v>
      </c>
      <c r="F3053" s="237" t="s">
        <v>3</v>
      </c>
      <c r="G3053" s="237">
        <v>1841511</v>
      </c>
      <c r="H3053" s="190"/>
      <c r="I3053" s="248" t="s">
        <v>8403</v>
      </c>
      <c r="J3053" s="190"/>
      <c r="K3053" s="190"/>
      <c r="L3053" s="190"/>
      <c r="M3053" s="190"/>
      <c r="N3053" s="268">
        <v>0</v>
      </c>
      <c r="O3053" s="268">
        <v>371</v>
      </c>
      <c r="P3053" s="190" t="s">
        <v>657</v>
      </c>
      <c r="Q3053" s="375"/>
    </row>
    <row r="3054" spans="1:17" ht="51">
      <c r="A3054" s="265">
        <v>234</v>
      </c>
      <c r="B3054" s="190"/>
      <c r="C3054" s="266" t="s">
        <v>633</v>
      </c>
      <c r="D3054" s="267">
        <v>43984</v>
      </c>
      <c r="E3054" s="237" t="s">
        <v>7152</v>
      </c>
      <c r="F3054" s="237" t="s">
        <v>3</v>
      </c>
      <c r="G3054" s="237">
        <v>1841512</v>
      </c>
      <c r="H3054" s="190"/>
      <c r="I3054" s="248" t="s">
        <v>8404</v>
      </c>
      <c r="J3054" s="190"/>
      <c r="K3054" s="190"/>
      <c r="L3054" s="190"/>
      <c r="M3054" s="190"/>
      <c r="N3054" s="268">
        <v>0</v>
      </c>
      <c r="O3054" s="268">
        <v>258</v>
      </c>
      <c r="P3054" s="190" t="s">
        <v>657</v>
      </c>
      <c r="Q3054" s="375"/>
    </row>
    <row r="3055" spans="1:17" ht="51">
      <c r="A3055" s="265">
        <v>20</v>
      </c>
      <c r="B3055" s="190"/>
      <c r="C3055" s="266" t="s">
        <v>44</v>
      </c>
      <c r="D3055" s="267">
        <v>43984</v>
      </c>
      <c r="E3055" s="237" t="s">
        <v>7153</v>
      </c>
      <c r="F3055" s="237" t="s">
        <v>3</v>
      </c>
      <c r="G3055" s="237">
        <v>1841554</v>
      </c>
      <c r="H3055" s="190"/>
      <c r="I3055" s="248" t="s">
        <v>8405</v>
      </c>
      <c r="J3055" s="190"/>
      <c r="K3055" s="190"/>
      <c r="L3055" s="190"/>
      <c r="M3055" s="190"/>
      <c r="N3055" s="268">
        <v>0</v>
      </c>
      <c r="O3055" s="268">
        <v>374</v>
      </c>
      <c r="P3055" s="190" t="s">
        <v>657</v>
      </c>
      <c r="Q3055" s="375"/>
    </row>
    <row r="3056" spans="1:17" ht="38.25">
      <c r="A3056" s="265">
        <v>551</v>
      </c>
      <c r="B3056" s="190"/>
      <c r="C3056" s="266" t="s">
        <v>174</v>
      </c>
      <c r="D3056" s="267">
        <v>43984</v>
      </c>
      <c r="E3056" s="237" t="s">
        <v>7154</v>
      </c>
      <c r="F3056" s="237" t="s">
        <v>3</v>
      </c>
      <c r="G3056" s="237">
        <v>1841576</v>
      </c>
      <c r="H3056" s="190"/>
      <c r="I3056" s="248" t="s">
        <v>8406</v>
      </c>
      <c r="J3056" s="190"/>
      <c r="K3056" s="190"/>
      <c r="L3056" s="190"/>
      <c r="M3056" s="190"/>
      <c r="N3056" s="268">
        <v>0</v>
      </c>
      <c r="O3056" s="268">
        <v>7200</v>
      </c>
      <c r="P3056" s="190" t="s">
        <v>657</v>
      </c>
      <c r="Q3056" s="375"/>
    </row>
    <row r="3057" spans="1:17" ht="51">
      <c r="A3057" s="265">
        <v>224</v>
      </c>
      <c r="B3057" s="190"/>
      <c r="C3057" s="266" t="s">
        <v>104</v>
      </c>
      <c r="D3057" s="267">
        <v>43984</v>
      </c>
      <c r="E3057" s="237" t="s">
        <v>7155</v>
      </c>
      <c r="F3057" s="237" t="s">
        <v>3</v>
      </c>
      <c r="G3057" s="237">
        <v>1841376</v>
      </c>
      <c r="H3057" s="190"/>
      <c r="I3057" s="248" t="s">
        <v>8407</v>
      </c>
      <c r="J3057" s="190"/>
      <c r="K3057" s="190"/>
      <c r="L3057" s="190"/>
      <c r="M3057" s="190"/>
      <c r="N3057" s="268">
        <v>0</v>
      </c>
      <c r="O3057" s="268">
        <v>3000000</v>
      </c>
      <c r="P3057" s="190" t="s">
        <v>657</v>
      </c>
      <c r="Q3057" s="375"/>
    </row>
    <row r="3058" spans="1:17" ht="51">
      <c r="A3058" s="265">
        <v>224</v>
      </c>
      <c r="B3058" s="190"/>
      <c r="C3058" s="266" t="s">
        <v>104</v>
      </c>
      <c r="D3058" s="267">
        <v>43984</v>
      </c>
      <c r="E3058" s="237" t="s">
        <v>7156</v>
      </c>
      <c r="F3058" s="237" t="s">
        <v>3</v>
      </c>
      <c r="G3058" s="237">
        <v>1841379</v>
      </c>
      <c r="H3058" s="190"/>
      <c r="I3058" s="248" t="s">
        <v>8408</v>
      </c>
      <c r="J3058" s="190"/>
      <c r="K3058" s="190"/>
      <c r="L3058" s="190"/>
      <c r="M3058" s="190"/>
      <c r="N3058" s="268">
        <v>0</v>
      </c>
      <c r="O3058" s="268">
        <v>1000000</v>
      </c>
      <c r="P3058" s="190" t="s">
        <v>657</v>
      </c>
      <c r="Q3058" s="375"/>
    </row>
    <row r="3059" spans="1:17" ht="63.75">
      <c r="A3059" s="265">
        <v>132</v>
      </c>
      <c r="B3059" s="190"/>
      <c r="C3059" s="266" t="s">
        <v>67</v>
      </c>
      <c r="D3059" s="267">
        <v>43984</v>
      </c>
      <c r="E3059" s="237" t="s">
        <v>7157</v>
      </c>
      <c r="F3059" s="237" t="s">
        <v>3</v>
      </c>
      <c r="G3059" s="237">
        <v>1841413</v>
      </c>
      <c r="H3059" s="190"/>
      <c r="I3059" s="248" t="s">
        <v>8409</v>
      </c>
      <c r="J3059" s="190"/>
      <c r="K3059" s="190"/>
      <c r="L3059" s="190"/>
      <c r="M3059" s="190"/>
      <c r="N3059" s="268">
        <v>0</v>
      </c>
      <c r="O3059" s="268">
        <v>1134.92</v>
      </c>
      <c r="P3059" s="190" t="s">
        <v>657</v>
      </c>
      <c r="Q3059" s="375"/>
    </row>
    <row r="3060" spans="1:17" ht="63.75">
      <c r="A3060" s="265">
        <v>132</v>
      </c>
      <c r="B3060" s="190"/>
      <c r="C3060" s="266" t="s">
        <v>67</v>
      </c>
      <c r="D3060" s="267">
        <v>43984</v>
      </c>
      <c r="E3060" s="237" t="s">
        <v>7158</v>
      </c>
      <c r="F3060" s="237" t="s">
        <v>3</v>
      </c>
      <c r="G3060" s="237">
        <v>1841415</v>
      </c>
      <c r="H3060" s="190"/>
      <c r="I3060" s="248" t="s">
        <v>8410</v>
      </c>
      <c r="J3060" s="190"/>
      <c r="K3060" s="190"/>
      <c r="L3060" s="190"/>
      <c r="M3060" s="190"/>
      <c r="N3060" s="268">
        <v>0</v>
      </c>
      <c r="O3060" s="268">
        <v>3689.47</v>
      </c>
      <c r="P3060" s="190" t="s">
        <v>657</v>
      </c>
      <c r="Q3060" s="375"/>
    </row>
    <row r="3061" spans="1:17" ht="63.75">
      <c r="A3061" s="265">
        <v>132</v>
      </c>
      <c r="B3061" s="190"/>
      <c r="C3061" s="266" t="s">
        <v>67</v>
      </c>
      <c r="D3061" s="267">
        <v>43984</v>
      </c>
      <c r="E3061" s="237" t="s">
        <v>7159</v>
      </c>
      <c r="F3061" s="237" t="s">
        <v>3</v>
      </c>
      <c r="G3061" s="237">
        <v>1841416</v>
      </c>
      <c r="H3061" s="190"/>
      <c r="I3061" s="248" t="s">
        <v>8411</v>
      </c>
      <c r="J3061" s="190"/>
      <c r="K3061" s="190"/>
      <c r="L3061" s="190"/>
      <c r="M3061" s="190"/>
      <c r="N3061" s="268">
        <v>0</v>
      </c>
      <c r="O3061" s="268">
        <v>516</v>
      </c>
      <c r="P3061" s="190" t="s">
        <v>657</v>
      </c>
      <c r="Q3061" s="375"/>
    </row>
    <row r="3062" spans="1:17" ht="51">
      <c r="A3062" s="265">
        <v>16</v>
      </c>
      <c r="B3062" s="190"/>
      <c r="C3062" s="266" t="s">
        <v>7133</v>
      </c>
      <c r="D3062" s="267">
        <v>43984</v>
      </c>
      <c r="E3062" s="237" t="s">
        <v>7160</v>
      </c>
      <c r="F3062" s="237" t="s">
        <v>3</v>
      </c>
      <c r="G3062" s="237">
        <v>1841598</v>
      </c>
      <c r="H3062" s="190"/>
      <c r="I3062" s="248" t="s">
        <v>8412</v>
      </c>
      <c r="J3062" s="190"/>
      <c r="K3062" s="190"/>
      <c r="L3062" s="190"/>
      <c r="M3062" s="190"/>
      <c r="N3062" s="268">
        <v>0</v>
      </c>
      <c r="O3062" s="268">
        <v>32</v>
      </c>
      <c r="P3062" s="190" t="s">
        <v>657</v>
      </c>
      <c r="Q3062" s="375"/>
    </row>
    <row r="3063" spans="1:17" ht="38.25">
      <c r="A3063" s="265" t="s">
        <v>562</v>
      </c>
      <c r="B3063" s="190"/>
      <c r="C3063" s="266" t="s">
        <v>604</v>
      </c>
      <c r="D3063" s="267">
        <v>43984</v>
      </c>
      <c r="E3063" s="237" t="s">
        <v>7161</v>
      </c>
      <c r="F3063" s="237" t="s">
        <v>3</v>
      </c>
      <c r="G3063" s="237">
        <v>1841609</v>
      </c>
      <c r="H3063" s="190"/>
      <c r="I3063" s="248" t="s">
        <v>1346</v>
      </c>
      <c r="J3063" s="190"/>
      <c r="K3063" s="190"/>
      <c r="L3063" s="190"/>
      <c r="M3063" s="190"/>
      <c r="N3063" s="268">
        <v>0</v>
      </c>
      <c r="O3063" s="268">
        <v>500</v>
      </c>
      <c r="P3063" s="190" t="s">
        <v>657</v>
      </c>
      <c r="Q3063" s="375"/>
    </row>
    <row r="3064" spans="1:17" ht="38.25">
      <c r="A3064" s="265">
        <v>35</v>
      </c>
      <c r="B3064" s="190"/>
      <c r="C3064" s="266" t="s">
        <v>46</v>
      </c>
      <c r="D3064" s="267">
        <v>43985</v>
      </c>
      <c r="E3064" s="237" t="s">
        <v>7162</v>
      </c>
      <c r="F3064" s="237" t="s">
        <v>3</v>
      </c>
      <c r="G3064" s="237">
        <v>1841802</v>
      </c>
      <c r="H3064" s="190"/>
      <c r="I3064" s="248" t="s">
        <v>8413</v>
      </c>
      <c r="J3064" s="190"/>
      <c r="K3064" s="190"/>
      <c r="L3064" s="190"/>
      <c r="M3064" s="190"/>
      <c r="N3064" s="268">
        <v>0</v>
      </c>
      <c r="O3064" s="268">
        <v>1278</v>
      </c>
      <c r="P3064" s="190" t="s">
        <v>657</v>
      </c>
      <c r="Q3064" s="375"/>
    </row>
    <row r="3065" spans="1:17" ht="51">
      <c r="A3065" s="265" t="s">
        <v>553</v>
      </c>
      <c r="B3065" s="190"/>
      <c r="C3065" s="266" t="s">
        <v>605</v>
      </c>
      <c r="D3065" s="267">
        <v>43985</v>
      </c>
      <c r="E3065" s="237" t="s">
        <v>7163</v>
      </c>
      <c r="F3065" s="237" t="s">
        <v>3</v>
      </c>
      <c r="G3065" s="237">
        <v>1841833</v>
      </c>
      <c r="H3065" s="190"/>
      <c r="I3065" s="248" t="s">
        <v>8414</v>
      </c>
      <c r="J3065" s="190"/>
      <c r="K3065" s="190"/>
      <c r="L3065" s="190"/>
      <c r="M3065" s="190"/>
      <c r="N3065" s="268">
        <v>0</v>
      </c>
      <c r="O3065" s="268">
        <v>917.16</v>
      </c>
      <c r="P3065" s="190" t="s">
        <v>657</v>
      </c>
      <c r="Q3065" s="375"/>
    </row>
    <row r="3066" spans="1:17" ht="38.25">
      <c r="A3066" s="265">
        <v>46</v>
      </c>
      <c r="B3066" s="190"/>
      <c r="C3066" s="266" t="s">
        <v>48</v>
      </c>
      <c r="D3066" s="267">
        <v>43985</v>
      </c>
      <c r="E3066" s="237" t="s">
        <v>7164</v>
      </c>
      <c r="F3066" s="237" t="s">
        <v>3</v>
      </c>
      <c r="G3066" s="237">
        <v>1841835</v>
      </c>
      <c r="H3066" s="190"/>
      <c r="I3066" s="248" t="s">
        <v>8415</v>
      </c>
      <c r="J3066" s="190"/>
      <c r="K3066" s="190"/>
      <c r="L3066" s="190"/>
      <c r="M3066" s="190"/>
      <c r="N3066" s="268">
        <v>0</v>
      </c>
      <c r="O3066" s="268">
        <v>1250</v>
      </c>
      <c r="P3066" s="190" t="s">
        <v>657</v>
      </c>
      <c r="Q3066" s="375"/>
    </row>
    <row r="3067" spans="1:17" ht="63.75">
      <c r="A3067" s="265">
        <v>86</v>
      </c>
      <c r="B3067" s="190"/>
      <c r="C3067" s="266" t="s">
        <v>56</v>
      </c>
      <c r="D3067" s="267">
        <v>43985</v>
      </c>
      <c r="E3067" s="237" t="s">
        <v>7165</v>
      </c>
      <c r="F3067" s="237" t="s">
        <v>3</v>
      </c>
      <c r="G3067" s="237">
        <v>1841942</v>
      </c>
      <c r="H3067" s="190"/>
      <c r="I3067" s="248" t="s">
        <v>8416</v>
      </c>
      <c r="J3067" s="190"/>
      <c r="K3067" s="190"/>
      <c r="L3067" s="190"/>
      <c r="M3067" s="190"/>
      <c r="N3067" s="268">
        <v>0</v>
      </c>
      <c r="O3067" s="268">
        <v>1617.3</v>
      </c>
      <c r="P3067" s="190" t="s">
        <v>657</v>
      </c>
      <c r="Q3067" s="375"/>
    </row>
    <row r="3068" spans="1:17" ht="38.25">
      <c r="A3068" s="265" t="s">
        <v>562</v>
      </c>
      <c r="B3068" s="190"/>
      <c r="C3068" s="266" t="s">
        <v>604</v>
      </c>
      <c r="D3068" s="267">
        <v>43985</v>
      </c>
      <c r="E3068" s="237" t="s">
        <v>7166</v>
      </c>
      <c r="F3068" s="237" t="s">
        <v>3</v>
      </c>
      <c r="G3068" s="237">
        <v>1841945</v>
      </c>
      <c r="H3068" s="190"/>
      <c r="I3068" s="248" t="s">
        <v>5153</v>
      </c>
      <c r="J3068" s="190"/>
      <c r="K3068" s="190"/>
      <c r="L3068" s="190"/>
      <c r="M3068" s="190"/>
      <c r="N3068" s="268">
        <v>0</v>
      </c>
      <c r="O3068" s="268">
        <v>800</v>
      </c>
      <c r="P3068" s="190" t="s">
        <v>657</v>
      </c>
      <c r="Q3068" s="375"/>
    </row>
    <row r="3069" spans="1:17" ht="51">
      <c r="A3069" s="265">
        <v>212</v>
      </c>
      <c r="B3069" s="190"/>
      <c r="C3069" s="266" t="s">
        <v>99</v>
      </c>
      <c r="D3069" s="267">
        <v>43985</v>
      </c>
      <c r="E3069" s="237" t="s">
        <v>7167</v>
      </c>
      <c r="F3069" s="237" t="s">
        <v>3</v>
      </c>
      <c r="G3069" s="237">
        <v>1841961</v>
      </c>
      <c r="H3069" s="190"/>
      <c r="I3069" s="248" t="s">
        <v>8417</v>
      </c>
      <c r="J3069" s="190"/>
      <c r="K3069" s="190"/>
      <c r="L3069" s="190"/>
      <c r="M3069" s="190"/>
      <c r="N3069" s="268">
        <v>0</v>
      </c>
      <c r="O3069" s="268">
        <v>675</v>
      </c>
      <c r="P3069" s="190" t="s">
        <v>657</v>
      </c>
      <c r="Q3069" s="375"/>
    </row>
    <row r="3070" spans="1:17" ht="51">
      <c r="A3070" s="265">
        <v>385</v>
      </c>
      <c r="B3070" s="190"/>
      <c r="C3070" s="266" t="s">
        <v>727</v>
      </c>
      <c r="D3070" s="267">
        <v>43985</v>
      </c>
      <c r="E3070" s="237" t="s">
        <v>7168</v>
      </c>
      <c r="F3070" s="237" t="s">
        <v>3</v>
      </c>
      <c r="G3070" s="237">
        <v>1841964</v>
      </c>
      <c r="H3070" s="190"/>
      <c r="I3070" s="248" t="s">
        <v>8418</v>
      </c>
      <c r="J3070" s="190"/>
      <c r="K3070" s="190"/>
      <c r="L3070" s="190"/>
      <c r="M3070" s="190"/>
      <c r="N3070" s="268">
        <v>0</v>
      </c>
      <c r="O3070" s="268">
        <v>248.98</v>
      </c>
      <c r="P3070" s="190" t="s">
        <v>657</v>
      </c>
      <c r="Q3070" s="375"/>
    </row>
    <row r="3071" spans="1:17" ht="63.75">
      <c r="A3071" s="265">
        <v>35</v>
      </c>
      <c r="B3071" s="190"/>
      <c r="C3071" s="266" t="s">
        <v>46</v>
      </c>
      <c r="D3071" s="267">
        <v>43985</v>
      </c>
      <c r="E3071" s="237" t="s">
        <v>7169</v>
      </c>
      <c r="F3071" s="237" t="s">
        <v>3</v>
      </c>
      <c r="G3071" s="237">
        <v>1841968</v>
      </c>
      <c r="H3071" s="190"/>
      <c r="I3071" s="248" t="s">
        <v>8419</v>
      </c>
      <c r="J3071" s="190"/>
      <c r="K3071" s="190"/>
      <c r="L3071" s="190"/>
      <c r="M3071" s="190"/>
      <c r="N3071" s="268">
        <v>0</v>
      </c>
      <c r="O3071" s="268">
        <v>100</v>
      </c>
      <c r="P3071" s="190" t="s">
        <v>657</v>
      </c>
      <c r="Q3071" s="375"/>
    </row>
    <row r="3072" spans="1:17" ht="63.75">
      <c r="A3072" s="265">
        <v>35</v>
      </c>
      <c r="B3072" s="190"/>
      <c r="C3072" s="266" t="s">
        <v>46</v>
      </c>
      <c r="D3072" s="267">
        <v>43985</v>
      </c>
      <c r="E3072" s="237" t="s">
        <v>7170</v>
      </c>
      <c r="F3072" s="237" t="s">
        <v>3</v>
      </c>
      <c r="G3072" s="237">
        <v>1841969</v>
      </c>
      <c r="H3072" s="190"/>
      <c r="I3072" s="248" t="s">
        <v>8420</v>
      </c>
      <c r="J3072" s="190"/>
      <c r="K3072" s="190"/>
      <c r="L3072" s="190"/>
      <c r="M3072" s="190"/>
      <c r="N3072" s="268">
        <v>0</v>
      </c>
      <c r="O3072" s="268">
        <v>280</v>
      </c>
      <c r="P3072" s="190" t="s">
        <v>657</v>
      </c>
      <c r="Q3072" s="375"/>
    </row>
    <row r="3073" spans="1:17" ht="51">
      <c r="A3073" s="265">
        <v>46</v>
      </c>
      <c r="B3073" s="190"/>
      <c r="C3073" s="266" t="s">
        <v>48</v>
      </c>
      <c r="D3073" s="267">
        <v>43985</v>
      </c>
      <c r="E3073" s="237" t="s">
        <v>7171</v>
      </c>
      <c r="F3073" s="237" t="s">
        <v>3</v>
      </c>
      <c r="G3073" s="237">
        <v>1841981</v>
      </c>
      <c r="H3073" s="190"/>
      <c r="I3073" s="248" t="s">
        <v>8421</v>
      </c>
      <c r="J3073" s="190"/>
      <c r="K3073" s="190"/>
      <c r="L3073" s="190"/>
      <c r="M3073" s="190"/>
      <c r="N3073" s="268">
        <v>0</v>
      </c>
      <c r="O3073" s="268">
        <v>9617.7199999999993</v>
      </c>
      <c r="P3073" s="190" t="s">
        <v>657</v>
      </c>
      <c r="Q3073" s="375"/>
    </row>
    <row r="3074" spans="1:17" ht="51">
      <c r="A3074" s="265" t="s">
        <v>562</v>
      </c>
      <c r="B3074" s="190"/>
      <c r="C3074" s="266" t="s">
        <v>604</v>
      </c>
      <c r="D3074" s="267">
        <v>43985</v>
      </c>
      <c r="E3074" s="237" t="s">
        <v>7172</v>
      </c>
      <c r="F3074" s="237" t="s">
        <v>3</v>
      </c>
      <c r="G3074" s="237">
        <v>1841975</v>
      </c>
      <c r="H3074" s="190"/>
      <c r="I3074" s="248" t="s">
        <v>1345</v>
      </c>
      <c r="J3074" s="190"/>
      <c r="K3074" s="190"/>
      <c r="L3074" s="190"/>
      <c r="M3074" s="190"/>
      <c r="N3074" s="268">
        <v>0</v>
      </c>
      <c r="O3074" s="268">
        <v>4310</v>
      </c>
      <c r="P3074" s="190" t="s">
        <v>657</v>
      </c>
      <c r="Q3074" s="375"/>
    </row>
    <row r="3075" spans="1:17" ht="51">
      <c r="A3075" s="265">
        <v>234</v>
      </c>
      <c r="B3075" s="190"/>
      <c r="C3075" s="266" t="s">
        <v>633</v>
      </c>
      <c r="D3075" s="267">
        <v>43985</v>
      </c>
      <c r="E3075" s="237" t="s">
        <v>7173</v>
      </c>
      <c r="F3075" s="237" t="s">
        <v>3</v>
      </c>
      <c r="G3075" s="237">
        <v>1841983</v>
      </c>
      <c r="H3075" s="190"/>
      <c r="I3075" s="248" t="s">
        <v>8422</v>
      </c>
      <c r="J3075" s="190"/>
      <c r="K3075" s="190"/>
      <c r="L3075" s="190"/>
      <c r="M3075" s="190"/>
      <c r="N3075" s="268">
        <v>0</v>
      </c>
      <c r="O3075" s="268">
        <v>371</v>
      </c>
      <c r="P3075" s="190" t="s">
        <v>657</v>
      </c>
      <c r="Q3075" s="375"/>
    </row>
    <row r="3076" spans="1:17" ht="51">
      <c r="A3076" s="265" t="s">
        <v>553</v>
      </c>
      <c r="B3076" s="190"/>
      <c r="C3076" s="266" t="s">
        <v>605</v>
      </c>
      <c r="D3076" s="267">
        <v>43985</v>
      </c>
      <c r="E3076" s="237" t="s">
        <v>7174</v>
      </c>
      <c r="F3076" s="237" t="s">
        <v>3</v>
      </c>
      <c r="G3076" s="237">
        <v>1841987</v>
      </c>
      <c r="H3076" s="190"/>
      <c r="I3076" s="248" t="s">
        <v>8423</v>
      </c>
      <c r="J3076" s="190"/>
      <c r="K3076" s="190"/>
      <c r="L3076" s="190"/>
      <c r="M3076" s="190"/>
      <c r="N3076" s="268">
        <v>0</v>
      </c>
      <c r="O3076" s="268">
        <v>2334.87</v>
      </c>
      <c r="P3076" s="190" t="s">
        <v>657</v>
      </c>
      <c r="Q3076" s="375"/>
    </row>
    <row r="3077" spans="1:17" ht="51">
      <c r="A3077" s="265">
        <v>287</v>
      </c>
      <c r="B3077" s="190"/>
      <c r="C3077" s="266" t="s">
        <v>125</v>
      </c>
      <c r="D3077" s="267">
        <v>43985</v>
      </c>
      <c r="E3077" s="237" t="s">
        <v>7175</v>
      </c>
      <c r="F3077" s="237" t="s">
        <v>3</v>
      </c>
      <c r="G3077" s="237">
        <v>1841730</v>
      </c>
      <c r="H3077" s="190"/>
      <c r="I3077" s="248" t="s">
        <v>8424</v>
      </c>
      <c r="J3077" s="190"/>
      <c r="K3077" s="190"/>
      <c r="L3077" s="190"/>
      <c r="M3077" s="190"/>
      <c r="N3077" s="268">
        <v>0</v>
      </c>
      <c r="O3077" s="268">
        <v>9556</v>
      </c>
      <c r="P3077" s="190" t="s">
        <v>657</v>
      </c>
      <c r="Q3077" s="375"/>
    </row>
    <row r="3078" spans="1:17" ht="51">
      <c r="A3078" s="265">
        <v>86</v>
      </c>
      <c r="B3078" s="190"/>
      <c r="C3078" s="266" t="s">
        <v>56</v>
      </c>
      <c r="D3078" s="267">
        <v>43985</v>
      </c>
      <c r="E3078" s="237" t="s">
        <v>7176</v>
      </c>
      <c r="F3078" s="237" t="s">
        <v>3</v>
      </c>
      <c r="G3078" s="237">
        <v>1841734</v>
      </c>
      <c r="H3078" s="190"/>
      <c r="I3078" s="248" t="s">
        <v>8425</v>
      </c>
      <c r="J3078" s="190"/>
      <c r="K3078" s="190"/>
      <c r="L3078" s="190"/>
      <c r="M3078" s="190"/>
      <c r="N3078" s="268">
        <v>0</v>
      </c>
      <c r="O3078" s="268">
        <v>4561.3599999999997</v>
      </c>
      <c r="P3078" s="190" t="s">
        <v>657</v>
      </c>
      <c r="Q3078" s="375"/>
    </row>
    <row r="3079" spans="1:17" ht="51">
      <c r="A3079" s="265">
        <v>287</v>
      </c>
      <c r="B3079" s="190"/>
      <c r="C3079" s="266" t="s">
        <v>125</v>
      </c>
      <c r="D3079" s="267">
        <v>43985</v>
      </c>
      <c r="E3079" s="237" t="s">
        <v>7177</v>
      </c>
      <c r="F3079" s="237" t="s">
        <v>3</v>
      </c>
      <c r="G3079" s="237">
        <v>1841739</v>
      </c>
      <c r="H3079" s="190"/>
      <c r="I3079" s="248" t="s">
        <v>8426</v>
      </c>
      <c r="J3079" s="190"/>
      <c r="K3079" s="190"/>
      <c r="L3079" s="190"/>
      <c r="M3079" s="190"/>
      <c r="N3079" s="268">
        <v>0</v>
      </c>
      <c r="O3079" s="268">
        <v>1478.75</v>
      </c>
      <c r="P3079" s="190" t="s">
        <v>657</v>
      </c>
      <c r="Q3079" s="375"/>
    </row>
    <row r="3080" spans="1:17" ht="63.75">
      <c r="A3080" s="265">
        <v>70</v>
      </c>
      <c r="B3080" s="190"/>
      <c r="C3080" s="266" t="s">
        <v>53</v>
      </c>
      <c r="D3080" s="267">
        <v>43985</v>
      </c>
      <c r="E3080" s="237" t="s">
        <v>7178</v>
      </c>
      <c r="F3080" s="237" t="s">
        <v>3</v>
      </c>
      <c r="G3080" s="237">
        <v>1841778</v>
      </c>
      <c r="H3080" s="190"/>
      <c r="I3080" s="248" t="s">
        <v>8427</v>
      </c>
      <c r="J3080" s="190"/>
      <c r="K3080" s="190"/>
      <c r="L3080" s="190"/>
      <c r="M3080" s="190"/>
      <c r="N3080" s="268">
        <v>0</v>
      </c>
      <c r="O3080" s="268">
        <v>1327</v>
      </c>
      <c r="P3080" s="190" t="s">
        <v>4220</v>
      </c>
      <c r="Q3080" s="375"/>
    </row>
    <row r="3081" spans="1:17" ht="63.75">
      <c r="A3081" s="265">
        <v>35</v>
      </c>
      <c r="B3081" s="190"/>
      <c r="C3081" s="266" t="s">
        <v>46</v>
      </c>
      <c r="D3081" s="267">
        <v>43985</v>
      </c>
      <c r="E3081" s="237" t="s">
        <v>7179</v>
      </c>
      <c r="F3081" s="237" t="s">
        <v>3</v>
      </c>
      <c r="G3081" s="237">
        <v>1841855</v>
      </c>
      <c r="H3081" s="190"/>
      <c r="I3081" s="248" t="s">
        <v>8428</v>
      </c>
      <c r="J3081" s="190"/>
      <c r="K3081" s="190"/>
      <c r="L3081" s="190"/>
      <c r="M3081" s="190"/>
      <c r="N3081" s="268">
        <v>0</v>
      </c>
      <c r="O3081" s="268">
        <v>1027.3499999999999</v>
      </c>
      <c r="P3081" s="190" t="s">
        <v>657</v>
      </c>
      <c r="Q3081" s="375"/>
    </row>
    <row r="3082" spans="1:17" ht="63.75">
      <c r="A3082" s="265">
        <v>6</v>
      </c>
      <c r="B3082" s="190"/>
      <c r="C3082" s="266" t="s">
        <v>40</v>
      </c>
      <c r="D3082" s="267">
        <v>43985</v>
      </c>
      <c r="E3082" s="237" t="s">
        <v>7180</v>
      </c>
      <c r="F3082" s="237" t="s">
        <v>3</v>
      </c>
      <c r="G3082" s="237">
        <v>1841990</v>
      </c>
      <c r="H3082" s="190"/>
      <c r="I3082" s="248" t="s">
        <v>8429</v>
      </c>
      <c r="J3082" s="190"/>
      <c r="K3082" s="190"/>
      <c r="L3082" s="190"/>
      <c r="M3082" s="190"/>
      <c r="N3082" s="268">
        <v>0</v>
      </c>
      <c r="O3082" s="268">
        <v>35</v>
      </c>
      <c r="P3082" s="190" t="s">
        <v>657</v>
      </c>
      <c r="Q3082" s="375"/>
    </row>
    <row r="3083" spans="1:17" ht="51">
      <c r="A3083" s="265">
        <v>234</v>
      </c>
      <c r="B3083" s="190"/>
      <c r="C3083" s="266" t="s">
        <v>633</v>
      </c>
      <c r="D3083" s="267">
        <v>43986</v>
      </c>
      <c r="E3083" s="237" t="s">
        <v>7181</v>
      </c>
      <c r="F3083" s="237" t="s">
        <v>3</v>
      </c>
      <c r="G3083" s="237">
        <v>1842207</v>
      </c>
      <c r="H3083" s="190"/>
      <c r="I3083" s="248" t="s">
        <v>8430</v>
      </c>
      <c r="J3083" s="190"/>
      <c r="K3083" s="190"/>
      <c r="L3083" s="190"/>
      <c r="M3083" s="190"/>
      <c r="N3083" s="268">
        <v>0</v>
      </c>
      <c r="O3083" s="268">
        <v>2830.5</v>
      </c>
      <c r="P3083" s="190" t="s">
        <v>657</v>
      </c>
      <c r="Q3083" s="375"/>
    </row>
    <row r="3084" spans="1:17" ht="38.25">
      <c r="A3084" s="265" t="s">
        <v>562</v>
      </c>
      <c r="B3084" s="190"/>
      <c r="C3084" s="266" t="s">
        <v>604</v>
      </c>
      <c r="D3084" s="267">
        <v>43986</v>
      </c>
      <c r="E3084" s="237" t="s">
        <v>7182</v>
      </c>
      <c r="F3084" s="237" t="s">
        <v>3</v>
      </c>
      <c r="G3084" s="237">
        <v>1842213</v>
      </c>
      <c r="H3084" s="190"/>
      <c r="I3084" s="248" t="s">
        <v>3665</v>
      </c>
      <c r="J3084" s="190"/>
      <c r="K3084" s="190"/>
      <c r="L3084" s="190"/>
      <c r="M3084" s="190"/>
      <c r="N3084" s="268">
        <v>0</v>
      </c>
      <c r="O3084" s="268">
        <v>600</v>
      </c>
      <c r="P3084" s="190" t="s">
        <v>657</v>
      </c>
      <c r="Q3084" s="375"/>
    </row>
    <row r="3085" spans="1:17" ht="51">
      <c r="A3085" s="265">
        <v>81</v>
      </c>
      <c r="B3085" s="190"/>
      <c r="C3085" s="266" t="s">
        <v>55</v>
      </c>
      <c r="D3085" s="267">
        <v>43986</v>
      </c>
      <c r="E3085" s="237" t="s">
        <v>7183</v>
      </c>
      <c r="F3085" s="237" t="s">
        <v>3</v>
      </c>
      <c r="G3085" s="237">
        <v>1842229</v>
      </c>
      <c r="H3085" s="190"/>
      <c r="I3085" s="248" t="s">
        <v>8431</v>
      </c>
      <c r="J3085" s="190"/>
      <c r="K3085" s="190"/>
      <c r="L3085" s="190"/>
      <c r="M3085" s="190"/>
      <c r="N3085" s="268">
        <v>0</v>
      </c>
      <c r="O3085" s="268">
        <v>25</v>
      </c>
      <c r="P3085" s="190" t="s">
        <v>657</v>
      </c>
      <c r="Q3085" s="375"/>
    </row>
    <row r="3086" spans="1:17" ht="38.25">
      <c r="A3086" s="265">
        <v>86</v>
      </c>
      <c r="B3086" s="190"/>
      <c r="C3086" s="266" t="s">
        <v>56</v>
      </c>
      <c r="D3086" s="267">
        <v>43986</v>
      </c>
      <c r="E3086" s="237" t="s">
        <v>7184</v>
      </c>
      <c r="F3086" s="237" t="s">
        <v>3</v>
      </c>
      <c r="G3086" s="237">
        <v>1842232</v>
      </c>
      <c r="H3086" s="190"/>
      <c r="I3086" s="248" t="s">
        <v>8432</v>
      </c>
      <c r="J3086" s="190"/>
      <c r="K3086" s="190"/>
      <c r="L3086" s="190"/>
      <c r="M3086" s="190"/>
      <c r="N3086" s="268">
        <v>0</v>
      </c>
      <c r="O3086" s="268">
        <v>6602</v>
      </c>
      <c r="P3086" s="190" t="s">
        <v>657</v>
      </c>
      <c r="Q3086" s="375"/>
    </row>
    <row r="3087" spans="1:17" ht="51">
      <c r="A3087" s="265">
        <v>86</v>
      </c>
      <c r="B3087" s="190"/>
      <c r="C3087" s="266" t="s">
        <v>56</v>
      </c>
      <c r="D3087" s="267">
        <v>43986</v>
      </c>
      <c r="E3087" s="237" t="s">
        <v>7185</v>
      </c>
      <c r="F3087" s="237" t="s">
        <v>3</v>
      </c>
      <c r="G3087" s="237">
        <v>1842246</v>
      </c>
      <c r="H3087" s="190"/>
      <c r="I3087" s="248" t="s">
        <v>8433</v>
      </c>
      <c r="J3087" s="190"/>
      <c r="K3087" s="190"/>
      <c r="L3087" s="190"/>
      <c r="M3087" s="190"/>
      <c r="N3087" s="268">
        <v>0</v>
      </c>
      <c r="O3087" s="268">
        <v>1400</v>
      </c>
      <c r="P3087" s="190" t="s">
        <v>657</v>
      </c>
      <c r="Q3087" s="375"/>
    </row>
    <row r="3088" spans="1:17" ht="63.75">
      <c r="A3088" s="265">
        <v>46</v>
      </c>
      <c r="B3088" s="190"/>
      <c r="C3088" s="266" t="s">
        <v>48</v>
      </c>
      <c r="D3088" s="267">
        <v>43986</v>
      </c>
      <c r="E3088" s="237" t="s">
        <v>7186</v>
      </c>
      <c r="F3088" s="237" t="s">
        <v>3</v>
      </c>
      <c r="G3088" s="237">
        <v>1842279</v>
      </c>
      <c r="H3088" s="190"/>
      <c r="I3088" s="248" t="s">
        <v>8434</v>
      </c>
      <c r="J3088" s="190"/>
      <c r="K3088" s="190"/>
      <c r="L3088" s="190"/>
      <c r="M3088" s="190"/>
      <c r="N3088" s="268">
        <v>0</v>
      </c>
      <c r="O3088" s="268">
        <v>15000</v>
      </c>
      <c r="P3088" s="190" t="s">
        <v>657</v>
      </c>
      <c r="Q3088" s="375"/>
    </row>
    <row r="3089" spans="1:17" ht="38.25">
      <c r="A3089" s="265">
        <v>650</v>
      </c>
      <c r="B3089" s="190"/>
      <c r="C3089" s="266" t="s">
        <v>184</v>
      </c>
      <c r="D3089" s="267">
        <v>43986</v>
      </c>
      <c r="E3089" s="237" t="s">
        <v>7187</v>
      </c>
      <c r="F3089" s="237" t="s">
        <v>3</v>
      </c>
      <c r="G3089" s="237">
        <v>1842280</v>
      </c>
      <c r="H3089" s="190"/>
      <c r="I3089" s="248" t="s">
        <v>8435</v>
      </c>
      <c r="J3089" s="190"/>
      <c r="K3089" s="190"/>
      <c r="L3089" s="190"/>
      <c r="M3089" s="190"/>
      <c r="N3089" s="268">
        <v>0</v>
      </c>
      <c r="O3089" s="268">
        <v>12193.46</v>
      </c>
      <c r="P3089" s="190" t="s">
        <v>657</v>
      </c>
      <c r="Q3089" s="375"/>
    </row>
    <row r="3090" spans="1:17" ht="51">
      <c r="A3090" s="265">
        <v>46</v>
      </c>
      <c r="B3090" s="190"/>
      <c r="C3090" s="266" t="s">
        <v>48</v>
      </c>
      <c r="D3090" s="267">
        <v>43986</v>
      </c>
      <c r="E3090" s="237" t="s">
        <v>7188</v>
      </c>
      <c r="F3090" s="237" t="s">
        <v>3</v>
      </c>
      <c r="G3090" s="237">
        <v>1842299</v>
      </c>
      <c r="H3090" s="190"/>
      <c r="I3090" s="248" t="s">
        <v>8436</v>
      </c>
      <c r="J3090" s="190"/>
      <c r="K3090" s="190"/>
      <c r="L3090" s="190"/>
      <c r="M3090" s="190"/>
      <c r="N3090" s="268">
        <v>0</v>
      </c>
      <c r="O3090" s="268">
        <v>32.26</v>
      </c>
      <c r="P3090" s="190" t="s">
        <v>657</v>
      </c>
      <c r="Q3090" s="375"/>
    </row>
    <row r="3091" spans="1:17" ht="63.75">
      <c r="A3091" s="265">
        <v>66</v>
      </c>
      <c r="B3091" s="190"/>
      <c r="C3091" s="266" t="s">
        <v>52</v>
      </c>
      <c r="D3091" s="267">
        <v>43986</v>
      </c>
      <c r="E3091" s="237" t="s">
        <v>7189</v>
      </c>
      <c r="F3091" s="237" t="s">
        <v>3</v>
      </c>
      <c r="G3091" s="237">
        <v>1842332</v>
      </c>
      <c r="H3091" s="190"/>
      <c r="I3091" s="248" t="s">
        <v>8437</v>
      </c>
      <c r="J3091" s="190"/>
      <c r="K3091" s="190"/>
      <c r="L3091" s="190"/>
      <c r="M3091" s="190"/>
      <c r="N3091" s="268">
        <v>0</v>
      </c>
      <c r="O3091" s="268">
        <v>663.13</v>
      </c>
      <c r="P3091" s="190" t="s">
        <v>657</v>
      </c>
      <c r="Q3091" s="375"/>
    </row>
    <row r="3092" spans="1:17" ht="51">
      <c r="A3092" s="265" t="s">
        <v>562</v>
      </c>
      <c r="B3092" s="190"/>
      <c r="C3092" s="266" t="s">
        <v>604</v>
      </c>
      <c r="D3092" s="267">
        <v>43986</v>
      </c>
      <c r="E3092" s="237" t="s">
        <v>7190</v>
      </c>
      <c r="F3092" s="237" t="s">
        <v>3</v>
      </c>
      <c r="G3092" s="237">
        <v>1842342</v>
      </c>
      <c r="H3092" s="190"/>
      <c r="I3092" s="248" t="s">
        <v>8438</v>
      </c>
      <c r="J3092" s="190"/>
      <c r="K3092" s="190"/>
      <c r="L3092" s="190"/>
      <c r="M3092" s="190"/>
      <c r="N3092" s="268">
        <v>0</v>
      </c>
      <c r="O3092" s="268">
        <v>1360</v>
      </c>
      <c r="P3092" s="190" t="s">
        <v>657</v>
      </c>
      <c r="Q3092" s="375"/>
    </row>
    <row r="3093" spans="1:17" ht="51">
      <c r="A3093" s="265">
        <v>132</v>
      </c>
      <c r="B3093" s="190"/>
      <c r="C3093" s="266" t="s">
        <v>67</v>
      </c>
      <c r="D3093" s="267">
        <v>43986</v>
      </c>
      <c r="E3093" s="237" t="s">
        <v>7191</v>
      </c>
      <c r="F3093" s="237" t="s">
        <v>3</v>
      </c>
      <c r="G3093" s="237">
        <v>1842344</v>
      </c>
      <c r="H3093" s="190"/>
      <c r="I3093" s="248" t="s">
        <v>8439</v>
      </c>
      <c r="J3093" s="190"/>
      <c r="K3093" s="190"/>
      <c r="L3093" s="190"/>
      <c r="M3093" s="190"/>
      <c r="N3093" s="268">
        <v>0</v>
      </c>
      <c r="O3093" s="268">
        <v>345.78</v>
      </c>
      <c r="P3093" s="190" t="s">
        <v>657</v>
      </c>
      <c r="Q3093" s="375"/>
    </row>
    <row r="3094" spans="1:17" ht="63.75">
      <c r="A3094" s="265">
        <v>16</v>
      </c>
      <c r="B3094" s="190"/>
      <c r="C3094" s="266" t="s">
        <v>7133</v>
      </c>
      <c r="D3094" s="267">
        <v>43986</v>
      </c>
      <c r="E3094" s="237" t="s">
        <v>7192</v>
      </c>
      <c r="F3094" s="237" t="s">
        <v>3</v>
      </c>
      <c r="G3094" s="237">
        <v>1842345</v>
      </c>
      <c r="H3094" s="190"/>
      <c r="I3094" s="248" t="s">
        <v>8440</v>
      </c>
      <c r="J3094" s="190"/>
      <c r="K3094" s="190"/>
      <c r="L3094" s="190"/>
      <c r="M3094" s="190"/>
      <c r="N3094" s="268">
        <v>0</v>
      </c>
      <c r="O3094" s="268">
        <v>259.7</v>
      </c>
      <c r="P3094" s="190" t="s">
        <v>657</v>
      </c>
      <c r="Q3094" s="375"/>
    </row>
    <row r="3095" spans="1:17" ht="51">
      <c r="A3095" s="265">
        <v>592</v>
      </c>
      <c r="B3095" s="190"/>
      <c r="C3095" s="266" t="s">
        <v>634</v>
      </c>
      <c r="D3095" s="267">
        <v>43986</v>
      </c>
      <c r="E3095" s="237" t="s">
        <v>7193</v>
      </c>
      <c r="F3095" s="237" t="s">
        <v>3</v>
      </c>
      <c r="G3095" s="237">
        <v>1842346</v>
      </c>
      <c r="H3095" s="190"/>
      <c r="I3095" s="248" t="s">
        <v>8441</v>
      </c>
      <c r="J3095" s="190"/>
      <c r="K3095" s="190"/>
      <c r="L3095" s="190"/>
      <c r="M3095" s="190"/>
      <c r="N3095" s="268">
        <v>0</v>
      </c>
      <c r="O3095" s="268">
        <v>0.3</v>
      </c>
      <c r="P3095" s="190" t="s">
        <v>657</v>
      </c>
      <c r="Q3095" s="375"/>
    </row>
    <row r="3096" spans="1:17" ht="51">
      <c r="A3096" s="265">
        <v>592</v>
      </c>
      <c r="B3096" s="190"/>
      <c r="C3096" s="266" t="s">
        <v>634</v>
      </c>
      <c r="D3096" s="267">
        <v>43986</v>
      </c>
      <c r="E3096" s="237" t="s">
        <v>7194</v>
      </c>
      <c r="F3096" s="237" t="s">
        <v>3</v>
      </c>
      <c r="G3096" s="237">
        <v>1842347</v>
      </c>
      <c r="H3096" s="190"/>
      <c r="I3096" s="248" t="s">
        <v>8442</v>
      </c>
      <c r="J3096" s="190"/>
      <c r="K3096" s="190"/>
      <c r="L3096" s="190"/>
      <c r="M3096" s="190"/>
      <c r="N3096" s="268">
        <v>0</v>
      </c>
      <c r="O3096" s="268">
        <v>9747</v>
      </c>
      <c r="P3096" s="190" t="s">
        <v>657</v>
      </c>
      <c r="Q3096" s="375"/>
    </row>
    <row r="3097" spans="1:17" ht="63.75">
      <c r="A3097" s="265">
        <v>20</v>
      </c>
      <c r="B3097" s="190"/>
      <c r="C3097" s="266" t="s">
        <v>44</v>
      </c>
      <c r="D3097" s="267">
        <v>43986</v>
      </c>
      <c r="E3097" s="237" t="s">
        <v>7195</v>
      </c>
      <c r="F3097" s="237" t="s">
        <v>3</v>
      </c>
      <c r="G3097" s="237">
        <v>1842349</v>
      </c>
      <c r="H3097" s="190"/>
      <c r="I3097" s="248" t="s">
        <v>8443</v>
      </c>
      <c r="J3097" s="190"/>
      <c r="K3097" s="190"/>
      <c r="L3097" s="190"/>
      <c r="M3097" s="190"/>
      <c r="N3097" s="268">
        <v>0</v>
      </c>
      <c r="O3097" s="268">
        <v>968.31</v>
      </c>
      <c r="P3097" s="190" t="s">
        <v>657</v>
      </c>
      <c r="Q3097" s="375"/>
    </row>
    <row r="3098" spans="1:17" ht="51">
      <c r="A3098" s="265">
        <v>592</v>
      </c>
      <c r="B3098" s="190"/>
      <c r="C3098" s="266" t="s">
        <v>634</v>
      </c>
      <c r="D3098" s="267">
        <v>43986</v>
      </c>
      <c r="E3098" s="237" t="s">
        <v>7196</v>
      </c>
      <c r="F3098" s="237" t="s">
        <v>3</v>
      </c>
      <c r="G3098" s="237">
        <v>1842350</v>
      </c>
      <c r="H3098" s="190"/>
      <c r="I3098" s="248" t="s">
        <v>8444</v>
      </c>
      <c r="J3098" s="190"/>
      <c r="K3098" s="190"/>
      <c r="L3098" s="190"/>
      <c r="M3098" s="190"/>
      <c r="N3098" s="268">
        <v>0</v>
      </c>
      <c r="O3098" s="268">
        <v>37329</v>
      </c>
      <c r="P3098" s="190" t="s">
        <v>657</v>
      </c>
      <c r="Q3098" s="375"/>
    </row>
    <row r="3099" spans="1:17" ht="51">
      <c r="A3099" s="265">
        <v>592</v>
      </c>
      <c r="B3099" s="190"/>
      <c r="C3099" s="266" t="s">
        <v>634</v>
      </c>
      <c r="D3099" s="267">
        <v>43986</v>
      </c>
      <c r="E3099" s="237" t="s">
        <v>7197</v>
      </c>
      <c r="F3099" s="237" t="s">
        <v>3</v>
      </c>
      <c r="G3099" s="237">
        <v>1842351</v>
      </c>
      <c r="H3099" s="190"/>
      <c r="I3099" s="248" t="s">
        <v>8445</v>
      </c>
      <c r="J3099" s="190"/>
      <c r="K3099" s="190"/>
      <c r="L3099" s="190"/>
      <c r="M3099" s="190"/>
      <c r="N3099" s="268">
        <v>0</v>
      </c>
      <c r="O3099" s="268">
        <v>3747</v>
      </c>
      <c r="P3099" s="190" t="s">
        <v>657</v>
      </c>
      <c r="Q3099" s="375"/>
    </row>
    <row r="3100" spans="1:17" ht="63.75">
      <c r="A3100" s="265">
        <v>592</v>
      </c>
      <c r="B3100" s="190"/>
      <c r="C3100" s="266" t="s">
        <v>634</v>
      </c>
      <c r="D3100" s="267">
        <v>43986</v>
      </c>
      <c r="E3100" s="237" t="s">
        <v>7198</v>
      </c>
      <c r="F3100" s="237" t="s">
        <v>3</v>
      </c>
      <c r="G3100" s="237">
        <v>1842356</v>
      </c>
      <c r="H3100" s="190"/>
      <c r="I3100" s="248" t="s">
        <v>8446</v>
      </c>
      <c r="J3100" s="190"/>
      <c r="K3100" s="190"/>
      <c r="L3100" s="190"/>
      <c r="M3100" s="190"/>
      <c r="N3100" s="268">
        <v>0</v>
      </c>
      <c r="O3100" s="268">
        <v>136</v>
      </c>
      <c r="P3100" s="190" t="s">
        <v>657</v>
      </c>
      <c r="Q3100" s="375"/>
    </row>
    <row r="3101" spans="1:17" ht="63.75">
      <c r="A3101" s="265">
        <v>20</v>
      </c>
      <c r="B3101" s="190"/>
      <c r="C3101" s="266" t="s">
        <v>44</v>
      </c>
      <c r="D3101" s="267">
        <v>43986</v>
      </c>
      <c r="E3101" s="237" t="s">
        <v>7199</v>
      </c>
      <c r="F3101" s="237" t="s">
        <v>3</v>
      </c>
      <c r="G3101" s="237">
        <v>1842353</v>
      </c>
      <c r="H3101" s="190"/>
      <c r="I3101" s="248" t="s">
        <v>8443</v>
      </c>
      <c r="J3101" s="190"/>
      <c r="K3101" s="190"/>
      <c r="L3101" s="190"/>
      <c r="M3101" s="190"/>
      <c r="N3101" s="268">
        <v>0</v>
      </c>
      <c r="O3101" s="268">
        <v>1859</v>
      </c>
      <c r="P3101" s="190" t="s">
        <v>657</v>
      </c>
      <c r="Q3101" s="375"/>
    </row>
    <row r="3102" spans="1:17" ht="63.75">
      <c r="A3102" s="265">
        <v>592</v>
      </c>
      <c r="B3102" s="190"/>
      <c r="C3102" s="266" t="s">
        <v>634</v>
      </c>
      <c r="D3102" s="267">
        <v>43986</v>
      </c>
      <c r="E3102" s="237" t="s">
        <v>7200</v>
      </c>
      <c r="F3102" s="237" t="s">
        <v>3</v>
      </c>
      <c r="G3102" s="237">
        <v>1842354</v>
      </c>
      <c r="H3102" s="190"/>
      <c r="I3102" s="248" t="s">
        <v>8447</v>
      </c>
      <c r="J3102" s="190"/>
      <c r="K3102" s="190"/>
      <c r="L3102" s="190"/>
      <c r="M3102" s="190"/>
      <c r="N3102" s="268">
        <v>0</v>
      </c>
      <c r="O3102" s="268">
        <v>348</v>
      </c>
      <c r="P3102" s="190" t="s">
        <v>657</v>
      </c>
      <c r="Q3102" s="375"/>
    </row>
    <row r="3103" spans="1:17" ht="63.75">
      <c r="A3103" s="265">
        <v>20</v>
      </c>
      <c r="B3103" s="190"/>
      <c r="C3103" s="266" t="s">
        <v>44</v>
      </c>
      <c r="D3103" s="267">
        <v>43986</v>
      </c>
      <c r="E3103" s="237" t="s">
        <v>7201</v>
      </c>
      <c r="F3103" s="237" t="s">
        <v>3</v>
      </c>
      <c r="G3103" s="237">
        <v>1842355</v>
      </c>
      <c r="H3103" s="190"/>
      <c r="I3103" s="248" t="s">
        <v>8448</v>
      </c>
      <c r="J3103" s="190"/>
      <c r="K3103" s="190"/>
      <c r="L3103" s="190"/>
      <c r="M3103" s="190"/>
      <c r="N3103" s="268">
        <v>0</v>
      </c>
      <c r="O3103" s="268">
        <v>968.31</v>
      </c>
      <c r="P3103" s="190" t="s">
        <v>657</v>
      </c>
      <c r="Q3103" s="375"/>
    </row>
    <row r="3104" spans="1:17" ht="63.75">
      <c r="A3104" s="265">
        <v>20</v>
      </c>
      <c r="B3104" s="190"/>
      <c r="C3104" s="266" t="s">
        <v>44</v>
      </c>
      <c r="D3104" s="267">
        <v>43986</v>
      </c>
      <c r="E3104" s="237" t="s">
        <v>7202</v>
      </c>
      <c r="F3104" s="237" t="s">
        <v>3</v>
      </c>
      <c r="G3104" s="237">
        <v>1842358</v>
      </c>
      <c r="H3104" s="190"/>
      <c r="I3104" s="248" t="s">
        <v>8448</v>
      </c>
      <c r="J3104" s="190"/>
      <c r="K3104" s="190"/>
      <c r="L3104" s="190"/>
      <c r="M3104" s="190"/>
      <c r="N3104" s="268">
        <v>0</v>
      </c>
      <c r="O3104" s="268">
        <v>1745</v>
      </c>
      <c r="P3104" s="190" t="s">
        <v>657</v>
      </c>
      <c r="Q3104" s="375"/>
    </row>
    <row r="3105" spans="1:17" ht="51">
      <c r="A3105" s="265">
        <v>592</v>
      </c>
      <c r="B3105" s="190"/>
      <c r="C3105" s="266" t="s">
        <v>634</v>
      </c>
      <c r="D3105" s="267">
        <v>43986</v>
      </c>
      <c r="E3105" s="237" t="s">
        <v>7203</v>
      </c>
      <c r="F3105" s="237" t="s">
        <v>3</v>
      </c>
      <c r="G3105" s="237">
        <v>1842360</v>
      </c>
      <c r="H3105" s="190"/>
      <c r="I3105" s="248" t="s">
        <v>8449</v>
      </c>
      <c r="J3105" s="190"/>
      <c r="K3105" s="190"/>
      <c r="L3105" s="190"/>
      <c r="M3105" s="190"/>
      <c r="N3105" s="268">
        <v>0</v>
      </c>
      <c r="O3105" s="268">
        <v>324</v>
      </c>
      <c r="P3105" s="190" t="s">
        <v>657</v>
      </c>
      <c r="Q3105" s="375"/>
    </row>
    <row r="3106" spans="1:17" ht="51">
      <c r="A3106" s="265">
        <v>234</v>
      </c>
      <c r="B3106" s="190"/>
      <c r="C3106" s="266" t="s">
        <v>633</v>
      </c>
      <c r="D3106" s="267">
        <v>43986</v>
      </c>
      <c r="E3106" s="237" t="s">
        <v>7204</v>
      </c>
      <c r="F3106" s="237" t="s">
        <v>3</v>
      </c>
      <c r="G3106" s="237">
        <v>1842391</v>
      </c>
      <c r="H3106" s="190"/>
      <c r="I3106" s="248" t="s">
        <v>8450</v>
      </c>
      <c r="J3106" s="190"/>
      <c r="K3106" s="190"/>
      <c r="L3106" s="190"/>
      <c r="M3106" s="190"/>
      <c r="N3106" s="268">
        <v>0</v>
      </c>
      <c r="O3106" s="268">
        <v>4340.7</v>
      </c>
      <c r="P3106" s="190" t="s">
        <v>657</v>
      </c>
      <c r="Q3106" s="375"/>
    </row>
    <row r="3107" spans="1:17" ht="51">
      <c r="A3107" s="265">
        <v>35</v>
      </c>
      <c r="B3107" s="190"/>
      <c r="C3107" s="266" t="s">
        <v>46</v>
      </c>
      <c r="D3107" s="267">
        <v>43986</v>
      </c>
      <c r="E3107" s="237" t="s">
        <v>7205</v>
      </c>
      <c r="F3107" s="237" t="s">
        <v>3</v>
      </c>
      <c r="G3107" s="237">
        <v>1842396</v>
      </c>
      <c r="H3107" s="190"/>
      <c r="I3107" s="248" t="s">
        <v>8451</v>
      </c>
      <c r="J3107" s="190"/>
      <c r="K3107" s="190"/>
      <c r="L3107" s="190"/>
      <c r="M3107" s="190"/>
      <c r="N3107" s="268">
        <v>0</v>
      </c>
      <c r="O3107" s="268">
        <v>1402.76</v>
      </c>
      <c r="P3107" s="190" t="s">
        <v>657</v>
      </c>
      <c r="Q3107" s="375"/>
    </row>
    <row r="3108" spans="1:17" ht="51">
      <c r="A3108" s="265">
        <v>15</v>
      </c>
      <c r="B3108" s="190"/>
      <c r="C3108" s="266" t="s">
        <v>42</v>
      </c>
      <c r="D3108" s="267">
        <v>43986</v>
      </c>
      <c r="E3108" s="237" t="s">
        <v>7206</v>
      </c>
      <c r="F3108" s="237" t="s">
        <v>3</v>
      </c>
      <c r="G3108" s="237">
        <v>1842170</v>
      </c>
      <c r="H3108" s="190"/>
      <c r="I3108" s="248" t="s">
        <v>8452</v>
      </c>
      <c r="J3108" s="190"/>
      <c r="K3108" s="190"/>
      <c r="L3108" s="190"/>
      <c r="M3108" s="190"/>
      <c r="N3108" s="268">
        <v>0</v>
      </c>
      <c r="O3108" s="268">
        <v>92912.5</v>
      </c>
      <c r="P3108" s="190" t="s">
        <v>657</v>
      </c>
      <c r="Q3108" s="375"/>
    </row>
    <row r="3109" spans="1:17" ht="51">
      <c r="A3109" s="265">
        <v>15</v>
      </c>
      <c r="B3109" s="190"/>
      <c r="C3109" s="266" t="s">
        <v>42</v>
      </c>
      <c r="D3109" s="267">
        <v>43986</v>
      </c>
      <c r="E3109" s="237" t="s">
        <v>7207</v>
      </c>
      <c r="F3109" s="237" t="s">
        <v>3</v>
      </c>
      <c r="G3109" s="237">
        <v>1842172</v>
      </c>
      <c r="H3109" s="190"/>
      <c r="I3109" s="248" t="s">
        <v>8453</v>
      </c>
      <c r="J3109" s="190"/>
      <c r="K3109" s="190"/>
      <c r="L3109" s="190"/>
      <c r="M3109" s="190"/>
      <c r="N3109" s="268">
        <v>0</v>
      </c>
      <c r="O3109" s="268">
        <v>877</v>
      </c>
      <c r="P3109" s="190" t="s">
        <v>657</v>
      </c>
      <c r="Q3109" s="375"/>
    </row>
    <row r="3110" spans="1:17" ht="51">
      <c r="A3110" s="265">
        <v>15</v>
      </c>
      <c r="B3110" s="190"/>
      <c r="C3110" s="266" t="s">
        <v>42</v>
      </c>
      <c r="D3110" s="267">
        <v>43986</v>
      </c>
      <c r="E3110" s="237" t="s">
        <v>7208</v>
      </c>
      <c r="F3110" s="237" t="s">
        <v>3</v>
      </c>
      <c r="G3110" s="237">
        <v>1842174</v>
      </c>
      <c r="H3110" s="190"/>
      <c r="I3110" s="248" t="s">
        <v>8454</v>
      </c>
      <c r="J3110" s="190"/>
      <c r="K3110" s="190"/>
      <c r="L3110" s="190"/>
      <c r="M3110" s="190"/>
      <c r="N3110" s="268">
        <v>0</v>
      </c>
      <c r="O3110" s="268">
        <v>1000</v>
      </c>
      <c r="P3110" s="190" t="s">
        <v>657</v>
      </c>
      <c r="Q3110" s="375"/>
    </row>
    <row r="3111" spans="1:17" ht="51">
      <c r="A3111" s="265">
        <v>15</v>
      </c>
      <c r="B3111" s="190"/>
      <c r="C3111" s="266" t="s">
        <v>42</v>
      </c>
      <c r="D3111" s="267">
        <v>43986</v>
      </c>
      <c r="E3111" s="237" t="s">
        <v>7209</v>
      </c>
      <c r="F3111" s="237" t="s">
        <v>3</v>
      </c>
      <c r="G3111" s="237">
        <v>1842184</v>
      </c>
      <c r="H3111" s="190"/>
      <c r="I3111" s="248" t="s">
        <v>8455</v>
      </c>
      <c r="J3111" s="190"/>
      <c r="K3111" s="190"/>
      <c r="L3111" s="190"/>
      <c r="M3111" s="190"/>
      <c r="N3111" s="268">
        <v>0</v>
      </c>
      <c r="O3111" s="268">
        <v>401</v>
      </c>
      <c r="P3111" s="190" t="s">
        <v>657</v>
      </c>
      <c r="Q3111" s="375"/>
    </row>
    <row r="3112" spans="1:17" ht="51">
      <c r="A3112" s="265">
        <v>15</v>
      </c>
      <c r="B3112" s="190"/>
      <c r="C3112" s="266" t="s">
        <v>42</v>
      </c>
      <c r="D3112" s="267">
        <v>43986</v>
      </c>
      <c r="E3112" s="237" t="s">
        <v>7210</v>
      </c>
      <c r="F3112" s="237" t="s">
        <v>3</v>
      </c>
      <c r="G3112" s="237">
        <v>1842191</v>
      </c>
      <c r="H3112" s="190"/>
      <c r="I3112" s="248" t="s">
        <v>8456</v>
      </c>
      <c r="J3112" s="190"/>
      <c r="K3112" s="190"/>
      <c r="L3112" s="190"/>
      <c r="M3112" s="190"/>
      <c r="N3112" s="268">
        <v>0</v>
      </c>
      <c r="O3112" s="268">
        <v>352.7</v>
      </c>
      <c r="P3112" s="190" t="s">
        <v>657</v>
      </c>
      <c r="Q3112" s="375"/>
    </row>
    <row r="3113" spans="1:17" ht="51">
      <c r="A3113" s="265">
        <v>206</v>
      </c>
      <c r="B3113" s="190"/>
      <c r="C3113" s="266" t="s">
        <v>96</v>
      </c>
      <c r="D3113" s="267">
        <v>43986</v>
      </c>
      <c r="E3113" s="237" t="s">
        <v>7211</v>
      </c>
      <c r="F3113" s="237" t="s">
        <v>3</v>
      </c>
      <c r="G3113" s="237">
        <v>1842197</v>
      </c>
      <c r="H3113" s="190"/>
      <c r="I3113" s="248" t="s">
        <v>8457</v>
      </c>
      <c r="J3113" s="190"/>
      <c r="K3113" s="190"/>
      <c r="L3113" s="190"/>
      <c r="M3113" s="190"/>
      <c r="N3113" s="268">
        <v>0</v>
      </c>
      <c r="O3113" s="268">
        <v>2</v>
      </c>
      <c r="P3113" s="190" t="s">
        <v>657</v>
      </c>
      <c r="Q3113" s="375"/>
    </row>
    <row r="3114" spans="1:17" ht="63.75">
      <c r="A3114" s="265">
        <v>35</v>
      </c>
      <c r="B3114" s="190"/>
      <c r="C3114" s="266" t="s">
        <v>46</v>
      </c>
      <c r="D3114" s="267">
        <v>43986</v>
      </c>
      <c r="E3114" s="237" t="s">
        <v>7212</v>
      </c>
      <c r="F3114" s="237" t="s">
        <v>3</v>
      </c>
      <c r="G3114" s="237">
        <v>1842242</v>
      </c>
      <c r="H3114" s="190"/>
      <c r="I3114" s="248" t="s">
        <v>8458</v>
      </c>
      <c r="J3114" s="190"/>
      <c r="K3114" s="190"/>
      <c r="L3114" s="190"/>
      <c r="M3114" s="190"/>
      <c r="N3114" s="268">
        <v>0</v>
      </c>
      <c r="O3114" s="268">
        <v>1027.3499999999999</v>
      </c>
      <c r="P3114" s="190" t="s">
        <v>657</v>
      </c>
      <c r="Q3114" s="375"/>
    </row>
    <row r="3115" spans="1:17" ht="51">
      <c r="A3115" s="265">
        <v>283</v>
      </c>
      <c r="B3115" s="190"/>
      <c r="C3115" s="266" t="s">
        <v>124</v>
      </c>
      <c r="D3115" s="267">
        <v>43986</v>
      </c>
      <c r="E3115" s="237" t="s">
        <v>7213</v>
      </c>
      <c r="F3115" s="237" t="s">
        <v>3</v>
      </c>
      <c r="G3115" s="237">
        <v>1842248</v>
      </c>
      <c r="H3115" s="190"/>
      <c r="I3115" s="248" t="s">
        <v>8459</v>
      </c>
      <c r="J3115" s="190"/>
      <c r="K3115" s="190"/>
      <c r="L3115" s="190"/>
      <c r="M3115" s="190"/>
      <c r="N3115" s="268">
        <v>0</v>
      </c>
      <c r="O3115" s="268">
        <v>2215.92</v>
      </c>
      <c r="P3115" s="190" t="s">
        <v>657</v>
      </c>
      <c r="Q3115" s="375"/>
    </row>
    <row r="3116" spans="1:17" ht="51">
      <c r="A3116" s="265">
        <v>283</v>
      </c>
      <c r="B3116" s="190"/>
      <c r="C3116" s="266" t="s">
        <v>124</v>
      </c>
      <c r="D3116" s="267">
        <v>43986</v>
      </c>
      <c r="E3116" s="237" t="s">
        <v>7214</v>
      </c>
      <c r="F3116" s="237" t="s">
        <v>3</v>
      </c>
      <c r="G3116" s="237">
        <v>1842249</v>
      </c>
      <c r="H3116" s="190"/>
      <c r="I3116" s="248" t="s">
        <v>8460</v>
      </c>
      <c r="J3116" s="190"/>
      <c r="K3116" s="190"/>
      <c r="L3116" s="190"/>
      <c r="M3116" s="190"/>
      <c r="N3116" s="268">
        <v>0</v>
      </c>
      <c r="O3116" s="268">
        <v>995</v>
      </c>
      <c r="P3116" s="190" t="s">
        <v>657</v>
      </c>
      <c r="Q3116" s="375"/>
    </row>
    <row r="3117" spans="1:17" ht="51">
      <c r="A3117" s="265">
        <v>283</v>
      </c>
      <c r="B3117" s="190"/>
      <c r="C3117" s="266" t="s">
        <v>124</v>
      </c>
      <c r="D3117" s="267">
        <v>43986</v>
      </c>
      <c r="E3117" s="237" t="s">
        <v>7215</v>
      </c>
      <c r="F3117" s="237" t="s">
        <v>3</v>
      </c>
      <c r="G3117" s="237">
        <v>1842252</v>
      </c>
      <c r="H3117" s="190"/>
      <c r="I3117" s="248" t="s">
        <v>8461</v>
      </c>
      <c r="J3117" s="190"/>
      <c r="K3117" s="190"/>
      <c r="L3117" s="190"/>
      <c r="M3117" s="190"/>
      <c r="N3117" s="268">
        <v>0</v>
      </c>
      <c r="O3117" s="268">
        <v>18027.47</v>
      </c>
      <c r="P3117" s="190" t="s">
        <v>657</v>
      </c>
      <c r="Q3117" s="375"/>
    </row>
    <row r="3118" spans="1:17" ht="51">
      <c r="A3118" s="265">
        <v>283</v>
      </c>
      <c r="B3118" s="190"/>
      <c r="C3118" s="266" t="s">
        <v>124</v>
      </c>
      <c r="D3118" s="267">
        <v>43986</v>
      </c>
      <c r="E3118" s="237" t="s">
        <v>7216</v>
      </c>
      <c r="F3118" s="237" t="s">
        <v>3</v>
      </c>
      <c r="G3118" s="237">
        <v>1842254</v>
      </c>
      <c r="H3118" s="190"/>
      <c r="I3118" s="248" t="s">
        <v>8462</v>
      </c>
      <c r="J3118" s="190"/>
      <c r="K3118" s="190"/>
      <c r="L3118" s="190"/>
      <c r="M3118" s="190"/>
      <c r="N3118" s="268">
        <v>0</v>
      </c>
      <c r="O3118" s="268">
        <v>1800</v>
      </c>
      <c r="P3118" s="190" t="s">
        <v>657</v>
      </c>
      <c r="Q3118" s="375"/>
    </row>
    <row r="3119" spans="1:17" ht="51">
      <c r="A3119" s="265">
        <v>283</v>
      </c>
      <c r="B3119" s="190"/>
      <c r="C3119" s="266" t="s">
        <v>124</v>
      </c>
      <c r="D3119" s="267">
        <v>43986</v>
      </c>
      <c r="E3119" s="237" t="s">
        <v>7217</v>
      </c>
      <c r="F3119" s="237" t="s">
        <v>3</v>
      </c>
      <c r="G3119" s="237">
        <v>1842256</v>
      </c>
      <c r="H3119" s="190"/>
      <c r="I3119" s="248" t="s">
        <v>8463</v>
      </c>
      <c r="J3119" s="190"/>
      <c r="K3119" s="190"/>
      <c r="L3119" s="190"/>
      <c r="M3119" s="190"/>
      <c r="N3119" s="268">
        <v>0</v>
      </c>
      <c r="O3119" s="268">
        <v>1800</v>
      </c>
      <c r="P3119" s="190" t="s">
        <v>657</v>
      </c>
      <c r="Q3119" s="375"/>
    </row>
    <row r="3120" spans="1:17" ht="51">
      <c r="A3120" s="265">
        <v>594</v>
      </c>
      <c r="B3120" s="190"/>
      <c r="C3120" s="266" t="s">
        <v>97</v>
      </c>
      <c r="D3120" s="267">
        <v>43986</v>
      </c>
      <c r="E3120" s="237" t="s">
        <v>7218</v>
      </c>
      <c r="F3120" s="237" t="s">
        <v>3</v>
      </c>
      <c r="G3120" s="237">
        <v>1842431</v>
      </c>
      <c r="H3120" s="190"/>
      <c r="I3120" s="248" t="s">
        <v>8464</v>
      </c>
      <c r="J3120" s="190"/>
      <c r="K3120" s="190"/>
      <c r="L3120" s="190"/>
      <c r="M3120" s="190"/>
      <c r="N3120" s="268">
        <v>0</v>
      </c>
      <c r="O3120" s="268">
        <v>347.77</v>
      </c>
      <c r="P3120" s="190" t="s">
        <v>657</v>
      </c>
      <c r="Q3120" s="375"/>
    </row>
    <row r="3121" spans="1:17" ht="38.25">
      <c r="A3121" s="265">
        <v>526</v>
      </c>
      <c r="B3121" s="190"/>
      <c r="C3121" s="266" t="s">
        <v>1360</v>
      </c>
      <c r="D3121" s="267">
        <v>43987</v>
      </c>
      <c r="E3121" s="237" t="s">
        <v>7219</v>
      </c>
      <c r="F3121" s="237" t="s">
        <v>3</v>
      </c>
      <c r="G3121" s="237">
        <v>1842562</v>
      </c>
      <c r="H3121" s="190"/>
      <c r="I3121" s="248" t="s">
        <v>8465</v>
      </c>
      <c r="J3121" s="190"/>
      <c r="K3121" s="190"/>
      <c r="L3121" s="190"/>
      <c r="M3121" s="190"/>
      <c r="N3121" s="268">
        <v>0</v>
      </c>
      <c r="O3121" s="268">
        <v>961.82</v>
      </c>
      <c r="P3121" s="190" t="s">
        <v>657</v>
      </c>
      <c r="Q3121" s="375"/>
    </row>
    <row r="3122" spans="1:17" ht="51">
      <c r="A3122" s="265" t="s">
        <v>553</v>
      </c>
      <c r="B3122" s="190"/>
      <c r="C3122" s="266" t="s">
        <v>605</v>
      </c>
      <c r="D3122" s="267">
        <v>43987</v>
      </c>
      <c r="E3122" s="237" t="s">
        <v>7220</v>
      </c>
      <c r="F3122" s="237" t="s">
        <v>3</v>
      </c>
      <c r="G3122" s="237">
        <v>1842594</v>
      </c>
      <c r="H3122" s="190"/>
      <c r="I3122" s="248" t="s">
        <v>8466</v>
      </c>
      <c r="J3122" s="190"/>
      <c r="K3122" s="190"/>
      <c r="L3122" s="190"/>
      <c r="M3122" s="190"/>
      <c r="N3122" s="268">
        <v>0</v>
      </c>
      <c r="O3122" s="268">
        <v>1802.85</v>
      </c>
      <c r="P3122" s="190" t="s">
        <v>657</v>
      </c>
      <c r="Q3122" s="375"/>
    </row>
    <row r="3123" spans="1:17" ht="38.25">
      <c r="A3123" s="265" t="s">
        <v>562</v>
      </c>
      <c r="B3123" s="190"/>
      <c r="C3123" s="266" t="s">
        <v>604</v>
      </c>
      <c r="D3123" s="267">
        <v>43987</v>
      </c>
      <c r="E3123" s="237" t="s">
        <v>7221</v>
      </c>
      <c r="F3123" s="237" t="s">
        <v>3</v>
      </c>
      <c r="G3123" s="237">
        <v>1842606</v>
      </c>
      <c r="H3123" s="190"/>
      <c r="I3123" s="248" t="s">
        <v>1348</v>
      </c>
      <c r="J3123" s="190"/>
      <c r="K3123" s="190"/>
      <c r="L3123" s="190"/>
      <c r="M3123" s="190"/>
      <c r="N3123" s="268">
        <v>0</v>
      </c>
      <c r="O3123" s="268">
        <v>800</v>
      </c>
      <c r="P3123" s="190" t="s">
        <v>657</v>
      </c>
      <c r="Q3123" s="375"/>
    </row>
    <row r="3124" spans="1:17" ht="38.25">
      <c r="A3124" s="265" t="s">
        <v>562</v>
      </c>
      <c r="B3124" s="190"/>
      <c r="C3124" s="266" t="s">
        <v>604</v>
      </c>
      <c r="D3124" s="267">
        <v>43987</v>
      </c>
      <c r="E3124" s="237" t="s">
        <v>7222</v>
      </c>
      <c r="F3124" s="237" t="s">
        <v>3</v>
      </c>
      <c r="G3124" s="237">
        <v>1842608</v>
      </c>
      <c r="H3124" s="190"/>
      <c r="I3124" s="248" t="s">
        <v>1348</v>
      </c>
      <c r="J3124" s="190"/>
      <c r="K3124" s="190"/>
      <c r="L3124" s="190"/>
      <c r="M3124" s="190"/>
      <c r="N3124" s="268">
        <v>0</v>
      </c>
      <c r="O3124" s="268">
        <v>800</v>
      </c>
      <c r="P3124" s="190" t="s">
        <v>657</v>
      </c>
      <c r="Q3124" s="375"/>
    </row>
    <row r="3125" spans="1:17" ht="38.25">
      <c r="A3125" s="265" t="s">
        <v>562</v>
      </c>
      <c r="B3125" s="190"/>
      <c r="C3125" s="266" t="s">
        <v>604</v>
      </c>
      <c r="D3125" s="267">
        <v>43987</v>
      </c>
      <c r="E3125" s="237" t="s">
        <v>7223</v>
      </c>
      <c r="F3125" s="237" t="s">
        <v>3</v>
      </c>
      <c r="G3125" s="237">
        <v>1842610</v>
      </c>
      <c r="H3125" s="190"/>
      <c r="I3125" s="248" t="s">
        <v>1348</v>
      </c>
      <c r="J3125" s="190"/>
      <c r="K3125" s="190"/>
      <c r="L3125" s="190"/>
      <c r="M3125" s="190"/>
      <c r="N3125" s="268">
        <v>0</v>
      </c>
      <c r="O3125" s="268">
        <v>800</v>
      </c>
      <c r="P3125" s="190" t="s">
        <v>657</v>
      </c>
      <c r="Q3125" s="375"/>
    </row>
    <row r="3126" spans="1:17" ht="51">
      <c r="A3126" s="265" t="s">
        <v>553</v>
      </c>
      <c r="B3126" s="190"/>
      <c r="C3126" s="266" t="s">
        <v>605</v>
      </c>
      <c r="D3126" s="267">
        <v>43987</v>
      </c>
      <c r="E3126" s="237" t="s">
        <v>7224</v>
      </c>
      <c r="F3126" s="237" t="s">
        <v>3</v>
      </c>
      <c r="G3126" s="237">
        <v>1842640</v>
      </c>
      <c r="H3126" s="190"/>
      <c r="I3126" s="248" t="s">
        <v>6795</v>
      </c>
      <c r="J3126" s="190"/>
      <c r="K3126" s="190"/>
      <c r="L3126" s="190"/>
      <c r="M3126" s="190"/>
      <c r="N3126" s="268">
        <v>0</v>
      </c>
      <c r="O3126" s="268">
        <v>290</v>
      </c>
      <c r="P3126" s="190" t="s">
        <v>657</v>
      </c>
      <c r="Q3126" s="375"/>
    </row>
    <row r="3127" spans="1:17" ht="51">
      <c r="A3127" s="265">
        <v>670</v>
      </c>
      <c r="B3127" s="190"/>
      <c r="C3127" s="266" t="s">
        <v>187</v>
      </c>
      <c r="D3127" s="267">
        <v>43987</v>
      </c>
      <c r="E3127" s="237" t="s">
        <v>7225</v>
      </c>
      <c r="F3127" s="237" t="s">
        <v>3</v>
      </c>
      <c r="G3127" s="237">
        <v>1842642</v>
      </c>
      <c r="H3127" s="190"/>
      <c r="I3127" s="248" t="s">
        <v>8467</v>
      </c>
      <c r="J3127" s="190"/>
      <c r="K3127" s="190"/>
      <c r="L3127" s="190"/>
      <c r="M3127" s="190"/>
      <c r="N3127" s="268">
        <v>0</v>
      </c>
      <c r="O3127" s="268">
        <v>1800</v>
      </c>
      <c r="P3127" s="190" t="s">
        <v>657</v>
      </c>
      <c r="Q3127" s="375"/>
    </row>
    <row r="3128" spans="1:17" ht="38.25">
      <c r="A3128" s="265" t="s">
        <v>562</v>
      </c>
      <c r="B3128" s="190"/>
      <c r="C3128" s="266" t="s">
        <v>604</v>
      </c>
      <c r="D3128" s="267">
        <v>43987</v>
      </c>
      <c r="E3128" s="237" t="s">
        <v>7226</v>
      </c>
      <c r="F3128" s="237" t="s">
        <v>3</v>
      </c>
      <c r="G3128" s="237">
        <v>1842646</v>
      </c>
      <c r="H3128" s="190"/>
      <c r="I3128" s="248" t="s">
        <v>8468</v>
      </c>
      <c r="J3128" s="190"/>
      <c r="K3128" s="190"/>
      <c r="L3128" s="190"/>
      <c r="M3128" s="190"/>
      <c r="N3128" s="268">
        <v>0</v>
      </c>
      <c r="O3128" s="268">
        <v>6200</v>
      </c>
      <c r="P3128" s="190" t="s">
        <v>657</v>
      </c>
      <c r="Q3128" s="375"/>
    </row>
    <row r="3129" spans="1:17" ht="51">
      <c r="A3129" s="265">
        <v>35</v>
      </c>
      <c r="B3129" s="190"/>
      <c r="C3129" s="266" t="s">
        <v>46</v>
      </c>
      <c r="D3129" s="267">
        <v>43987</v>
      </c>
      <c r="E3129" s="237" t="s">
        <v>7227</v>
      </c>
      <c r="F3129" s="237" t="s">
        <v>3</v>
      </c>
      <c r="G3129" s="237">
        <v>1842665</v>
      </c>
      <c r="H3129" s="190"/>
      <c r="I3129" s="248" t="s">
        <v>8469</v>
      </c>
      <c r="J3129" s="190"/>
      <c r="K3129" s="190"/>
      <c r="L3129" s="190"/>
      <c r="M3129" s="190"/>
      <c r="N3129" s="268">
        <v>0</v>
      </c>
      <c r="O3129" s="268">
        <v>1023.86</v>
      </c>
      <c r="P3129" s="190" t="s">
        <v>657</v>
      </c>
      <c r="Q3129" s="375"/>
    </row>
    <row r="3130" spans="1:17" ht="51">
      <c r="A3130" s="265" t="s">
        <v>562</v>
      </c>
      <c r="B3130" s="190"/>
      <c r="C3130" s="266" t="s">
        <v>604</v>
      </c>
      <c r="D3130" s="267">
        <v>43987</v>
      </c>
      <c r="E3130" s="237" t="s">
        <v>7228</v>
      </c>
      <c r="F3130" s="237" t="s">
        <v>3</v>
      </c>
      <c r="G3130" s="237">
        <v>1842673</v>
      </c>
      <c r="H3130" s="190"/>
      <c r="I3130" s="248" t="s">
        <v>6044</v>
      </c>
      <c r="J3130" s="190"/>
      <c r="K3130" s="190"/>
      <c r="L3130" s="190"/>
      <c r="M3130" s="190"/>
      <c r="N3130" s="268">
        <v>0</v>
      </c>
      <c r="O3130" s="268">
        <v>1700</v>
      </c>
      <c r="P3130" s="190" t="s">
        <v>657</v>
      </c>
      <c r="Q3130" s="375"/>
    </row>
    <row r="3131" spans="1:17" ht="51">
      <c r="A3131" s="265">
        <v>81</v>
      </c>
      <c r="B3131" s="190"/>
      <c r="C3131" s="266" t="s">
        <v>55</v>
      </c>
      <c r="D3131" s="267">
        <v>43987</v>
      </c>
      <c r="E3131" s="237" t="s">
        <v>7229</v>
      </c>
      <c r="F3131" s="237" t="s">
        <v>3</v>
      </c>
      <c r="G3131" s="237">
        <v>1842674</v>
      </c>
      <c r="H3131" s="190"/>
      <c r="I3131" s="248" t="s">
        <v>8470</v>
      </c>
      <c r="J3131" s="190"/>
      <c r="K3131" s="190"/>
      <c r="L3131" s="190"/>
      <c r="M3131" s="190"/>
      <c r="N3131" s="268">
        <v>0</v>
      </c>
      <c r="O3131" s="268">
        <v>800</v>
      </c>
      <c r="P3131" s="190" t="s">
        <v>657</v>
      </c>
      <c r="Q3131" s="375"/>
    </row>
    <row r="3132" spans="1:17" ht="51">
      <c r="A3132" s="265">
        <v>222</v>
      </c>
      <c r="B3132" s="190"/>
      <c r="C3132" s="266" t="s">
        <v>102</v>
      </c>
      <c r="D3132" s="267">
        <v>43987</v>
      </c>
      <c r="E3132" s="237" t="s">
        <v>7230</v>
      </c>
      <c r="F3132" s="237" t="s">
        <v>3</v>
      </c>
      <c r="G3132" s="237">
        <v>1842692</v>
      </c>
      <c r="H3132" s="190"/>
      <c r="I3132" s="248" t="s">
        <v>8471</v>
      </c>
      <c r="J3132" s="190"/>
      <c r="K3132" s="190"/>
      <c r="L3132" s="190"/>
      <c r="M3132" s="190"/>
      <c r="N3132" s="268">
        <v>0</v>
      </c>
      <c r="O3132" s="268">
        <v>68.72</v>
      </c>
      <c r="P3132" s="190" t="s">
        <v>657</v>
      </c>
      <c r="Q3132" s="375"/>
    </row>
    <row r="3133" spans="1:17" ht="51">
      <c r="A3133" s="265">
        <v>222</v>
      </c>
      <c r="B3133" s="190"/>
      <c r="C3133" s="266" t="s">
        <v>102</v>
      </c>
      <c r="D3133" s="267">
        <v>43987</v>
      </c>
      <c r="E3133" s="237" t="s">
        <v>7231</v>
      </c>
      <c r="F3133" s="237" t="s">
        <v>3</v>
      </c>
      <c r="G3133" s="237">
        <v>1842706</v>
      </c>
      <c r="H3133" s="190"/>
      <c r="I3133" s="248" t="s">
        <v>8472</v>
      </c>
      <c r="J3133" s="190"/>
      <c r="K3133" s="190"/>
      <c r="L3133" s="190"/>
      <c r="M3133" s="190"/>
      <c r="N3133" s="268">
        <v>0</v>
      </c>
      <c r="O3133" s="268">
        <v>0.01</v>
      </c>
      <c r="P3133" s="190" t="s">
        <v>657</v>
      </c>
      <c r="Q3133" s="375"/>
    </row>
    <row r="3134" spans="1:17" ht="51">
      <c r="A3134" s="265">
        <v>222</v>
      </c>
      <c r="B3134" s="190"/>
      <c r="C3134" s="266" t="s">
        <v>102</v>
      </c>
      <c r="D3134" s="267">
        <v>43987</v>
      </c>
      <c r="E3134" s="237" t="s">
        <v>7232</v>
      </c>
      <c r="F3134" s="237" t="s">
        <v>3</v>
      </c>
      <c r="G3134" s="237">
        <v>1842694</v>
      </c>
      <c r="H3134" s="190"/>
      <c r="I3134" s="248" t="s">
        <v>8473</v>
      </c>
      <c r="J3134" s="190"/>
      <c r="K3134" s="190"/>
      <c r="L3134" s="190"/>
      <c r="M3134" s="190"/>
      <c r="N3134" s="268">
        <v>0</v>
      </c>
      <c r="O3134" s="268">
        <v>30.8</v>
      </c>
      <c r="P3134" s="190" t="s">
        <v>657</v>
      </c>
      <c r="Q3134" s="375"/>
    </row>
    <row r="3135" spans="1:17" ht="51">
      <c r="A3135" s="265">
        <v>222</v>
      </c>
      <c r="B3135" s="190"/>
      <c r="C3135" s="266" t="s">
        <v>102</v>
      </c>
      <c r="D3135" s="267">
        <v>43987</v>
      </c>
      <c r="E3135" s="237" t="s">
        <v>7233</v>
      </c>
      <c r="F3135" s="237" t="s">
        <v>3</v>
      </c>
      <c r="G3135" s="237">
        <v>1842699</v>
      </c>
      <c r="H3135" s="190"/>
      <c r="I3135" s="248" t="s">
        <v>8474</v>
      </c>
      <c r="J3135" s="190"/>
      <c r="K3135" s="190"/>
      <c r="L3135" s="190"/>
      <c r="M3135" s="190"/>
      <c r="N3135" s="268">
        <v>0</v>
      </c>
      <c r="O3135" s="268">
        <v>18</v>
      </c>
      <c r="P3135" s="190" t="s">
        <v>657</v>
      </c>
      <c r="Q3135" s="375"/>
    </row>
    <row r="3136" spans="1:17" ht="51">
      <c r="A3136" s="265">
        <v>222</v>
      </c>
      <c r="B3136" s="190"/>
      <c r="C3136" s="266" t="s">
        <v>102</v>
      </c>
      <c r="D3136" s="267">
        <v>43987</v>
      </c>
      <c r="E3136" s="237" t="s">
        <v>7234</v>
      </c>
      <c r="F3136" s="237" t="s">
        <v>3</v>
      </c>
      <c r="G3136" s="237">
        <v>1842703</v>
      </c>
      <c r="H3136" s="190"/>
      <c r="I3136" s="248" t="s">
        <v>8475</v>
      </c>
      <c r="J3136" s="190"/>
      <c r="K3136" s="190"/>
      <c r="L3136" s="190"/>
      <c r="M3136" s="190"/>
      <c r="N3136" s="268">
        <v>0</v>
      </c>
      <c r="O3136" s="268">
        <v>1.9</v>
      </c>
      <c r="P3136" s="190" t="s">
        <v>657</v>
      </c>
      <c r="Q3136" s="375"/>
    </row>
    <row r="3137" spans="1:17" ht="51">
      <c r="A3137" s="265">
        <v>222</v>
      </c>
      <c r="B3137" s="190"/>
      <c r="C3137" s="266" t="s">
        <v>102</v>
      </c>
      <c r="D3137" s="267">
        <v>43987</v>
      </c>
      <c r="E3137" s="237" t="s">
        <v>7235</v>
      </c>
      <c r="F3137" s="237" t="s">
        <v>3</v>
      </c>
      <c r="G3137" s="237">
        <v>1842707</v>
      </c>
      <c r="H3137" s="190"/>
      <c r="I3137" s="248" t="s">
        <v>8476</v>
      </c>
      <c r="J3137" s="190"/>
      <c r="K3137" s="190"/>
      <c r="L3137" s="190"/>
      <c r="M3137" s="190"/>
      <c r="N3137" s="268">
        <v>0</v>
      </c>
      <c r="O3137" s="268">
        <v>651.15</v>
      </c>
      <c r="P3137" s="190" t="s">
        <v>657</v>
      </c>
      <c r="Q3137" s="375"/>
    </row>
    <row r="3138" spans="1:17" ht="38.25">
      <c r="A3138" s="265" t="s">
        <v>562</v>
      </c>
      <c r="B3138" s="190"/>
      <c r="C3138" s="266" t="s">
        <v>604</v>
      </c>
      <c r="D3138" s="267">
        <v>43987</v>
      </c>
      <c r="E3138" s="237" t="s">
        <v>7236</v>
      </c>
      <c r="F3138" s="237" t="s">
        <v>3</v>
      </c>
      <c r="G3138" s="237">
        <v>1842711</v>
      </c>
      <c r="H3138" s="190"/>
      <c r="I3138" s="248" t="s">
        <v>8477</v>
      </c>
      <c r="J3138" s="190"/>
      <c r="K3138" s="190"/>
      <c r="L3138" s="190"/>
      <c r="M3138" s="190"/>
      <c r="N3138" s="268">
        <v>0</v>
      </c>
      <c r="O3138" s="268">
        <v>60</v>
      </c>
      <c r="P3138" s="190" t="s">
        <v>657</v>
      </c>
      <c r="Q3138" s="375"/>
    </row>
    <row r="3139" spans="1:17" ht="51">
      <c r="A3139" s="265">
        <v>35</v>
      </c>
      <c r="B3139" s="190"/>
      <c r="C3139" s="266" t="s">
        <v>46</v>
      </c>
      <c r="D3139" s="267">
        <v>43987</v>
      </c>
      <c r="E3139" s="237" t="s">
        <v>7237</v>
      </c>
      <c r="F3139" s="237" t="s">
        <v>3</v>
      </c>
      <c r="G3139" s="237">
        <v>1842712</v>
      </c>
      <c r="H3139" s="190"/>
      <c r="I3139" s="248" t="s">
        <v>8478</v>
      </c>
      <c r="J3139" s="190"/>
      <c r="K3139" s="190"/>
      <c r="L3139" s="190"/>
      <c r="M3139" s="190"/>
      <c r="N3139" s="268">
        <v>0</v>
      </c>
      <c r="O3139" s="268">
        <v>50</v>
      </c>
      <c r="P3139" s="190" t="s">
        <v>657</v>
      </c>
      <c r="Q3139" s="375"/>
    </row>
    <row r="3140" spans="1:17" ht="51">
      <c r="A3140" s="265">
        <v>234</v>
      </c>
      <c r="B3140" s="190"/>
      <c r="C3140" s="266" t="s">
        <v>633</v>
      </c>
      <c r="D3140" s="267">
        <v>43987</v>
      </c>
      <c r="E3140" s="237" t="s">
        <v>7238</v>
      </c>
      <c r="F3140" s="237" t="s">
        <v>3</v>
      </c>
      <c r="G3140" s="237">
        <v>1842728</v>
      </c>
      <c r="H3140" s="190"/>
      <c r="I3140" s="248" t="s">
        <v>8479</v>
      </c>
      <c r="J3140" s="190"/>
      <c r="K3140" s="190"/>
      <c r="L3140" s="190"/>
      <c r="M3140" s="190"/>
      <c r="N3140" s="268">
        <v>0</v>
      </c>
      <c r="O3140" s="268">
        <v>2597.4</v>
      </c>
      <c r="P3140" s="190" t="s">
        <v>657</v>
      </c>
      <c r="Q3140" s="375"/>
    </row>
    <row r="3141" spans="1:17" ht="51">
      <c r="A3141" s="265">
        <v>234</v>
      </c>
      <c r="B3141" s="190"/>
      <c r="C3141" s="266" t="s">
        <v>633</v>
      </c>
      <c r="D3141" s="267">
        <v>43987</v>
      </c>
      <c r="E3141" s="237" t="s">
        <v>7239</v>
      </c>
      <c r="F3141" s="237" t="s">
        <v>3</v>
      </c>
      <c r="G3141" s="237">
        <v>1842730</v>
      </c>
      <c r="H3141" s="190"/>
      <c r="I3141" s="248" t="s">
        <v>8480</v>
      </c>
      <c r="J3141" s="190"/>
      <c r="K3141" s="190"/>
      <c r="L3141" s="190"/>
      <c r="M3141" s="190"/>
      <c r="N3141" s="268">
        <v>0</v>
      </c>
      <c r="O3141" s="268">
        <v>261</v>
      </c>
      <c r="P3141" s="190" t="s">
        <v>657</v>
      </c>
      <c r="Q3141" s="375"/>
    </row>
    <row r="3142" spans="1:17" ht="51">
      <c r="A3142" s="265">
        <v>81</v>
      </c>
      <c r="B3142" s="190"/>
      <c r="C3142" s="266" t="s">
        <v>55</v>
      </c>
      <c r="D3142" s="267">
        <v>43987</v>
      </c>
      <c r="E3142" s="237" t="s">
        <v>7240</v>
      </c>
      <c r="F3142" s="237" t="s">
        <v>3</v>
      </c>
      <c r="G3142" s="237">
        <v>1842741</v>
      </c>
      <c r="H3142" s="190"/>
      <c r="I3142" s="248" t="s">
        <v>8481</v>
      </c>
      <c r="J3142" s="190"/>
      <c r="K3142" s="190"/>
      <c r="L3142" s="190"/>
      <c r="M3142" s="190"/>
      <c r="N3142" s="268">
        <v>0</v>
      </c>
      <c r="O3142" s="268">
        <v>500</v>
      </c>
      <c r="P3142" s="190" t="s">
        <v>657</v>
      </c>
      <c r="Q3142" s="375"/>
    </row>
    <row r="3143" spans="1:17" ht="51">
      <c r="A3143" s="265">
        <v>35</v>
      </c>
      <c r="B3143" s="190"/>
      <c r="C3143" s="266" t="s">
        <v>46</v>
      </c>
      <c r="D3143" s="267">
        <v>43987</v>
      </c>
      <c r="E3143" s="237" t="s">
        <v>7241</v>
      </c>
      <c r="F3143" s="237" t="s">
        <v>3</v>
      </c>
      <c r="G3143" s="237">
        <v>1842750</v>
      </c>
      <c r="H3143" s="190"/>
      <c r="I3143" s="248" t="s">
        <v>8482</v>
      </c>
      <c r="J3143" s="190"/>
      <c r="K3143" s="190"/>
      <c r="L3143" s="190"/>
      <c r="M3143" s="190"/>
      <c r="N3143" s="268">
        <v>0</v>
      </c>
      <c r="O3143" s="268">
        <v>1203.3900000000001</v>
      </c>
      <c r="P3143" s="190" t="s">
        <v>657</v>
      </c>
      <c r="Q3143" s="375"/>
    </row>
    <row r="3144" spans="1:17" ht="51">
      <c r="A3144" s="265">
        <v>35</v>
      </c>
      <c r="B3144" s="190"/>
      <c r="C3144" s="266" t="s">
        <v>46</v>
      </c>
      <c r="D3144" s="267">
        <v>43987</v>
      </c>
      <c r="E3144" s="237" t="s">
        <v>7242</v>
      </c>
      <c r="F3144" s="237" t="s">
        <v>3</v>
      </c>
      <c r="G3144" s="237">
        <v>1842757</v>
      </c>
      <c r="H3144" s="190"/>
      <c r="I3144" s="248" t="s">
        <v>8483</v>
      </c>
      <c r="J3144" s="190"/>
      <c r="K3144" s="190"/>
      <c r="L3144" s="190"/>
      <c r="M3144" s="190"/>
      <c r="N3144" s="268">
        <v>0</v>
      </c>
      <c r="O3144" s="268">
        <v>1203</v>
      </c>
      <c r="P3144" s="190" t="s">
        <v>657</v>
      </c>
      <c r="Q3144" s="375"/>
    </row>
    <row r="3145" spans="1:17" ht="51">
      <c r="A3145" s="265">
        <v>35</v>
      </c>
      <c r="B3145" s="190"/>
      <c r="C3145" s="266" t="s">
        <v>46</v>
      </c>
      <c r="D3145" s="267">
        <v>43987</v>
      </c>
      <c r="E3145" s="237" t="s">
        <v>7243</v>
      </c>
      <c r="F3145" s="237" t="s">
        <v>3</v>
      </c>
      <c r="G3145" s="237">
        <v>1842753</v>
      </c>
      <c r="H3145" s="190"/>
      <c r="I3145" s="248" t="s">
        <v>8484</v>
      </c>
      <c r="J3145" s="190"/>
      <c r="K3145" s="190"/>
      <c r="L3145" s="190"/>
      <c r="M3145" s="190"/>
      <c r="N3145" s="268">
        <v>0</v>
      </c>
      <c r="O3145" s="268">
        <v>1203.3900000000001</v>
      </c>
      <c r="P3145" s="190" t="s">
        <v>657</v>
      </c>
      <c r="Q3145" s="375"/>
    </row>
    <row r="3146" spans="1:17" ht="51">
      <c r="A3146" s="265">
        <v>190</v>
      </c>
      <c r="B3146" s="190"/>
      <c r="C3146" s="266" t="s">
        <v>91</v>
      </c>
      <c r="D3146" s="267">
        <v>43987</v>
      </c>
      <c r="E3146" s="237" t="s">
        <v>7244</v>
      </c>
      <c r="F3146" s="237" t="s">
        <v>3</v>
      </c>
      <c r="G3146" s="237">
        <v>1842758</v>
      </c>
      <c r="H3146" s="190"/>
      <c r="I3146" s="248" t="s">
        <v>8485</v>
      </c>
      <c r="J3146" s="190"/>
      <c r="K3146" s="190"/>
      <c r="L3146" s="190"/>
      <c r="M3146" s="190"/>
      <c r="N3146" s="268">
        <v>0</v>
      </c>
      <c r="O3146" s="268">
        <v>30.4</v>
      </c>
      <c r="P3146" s="190" t="s">
        <v>657</v>
      </c>
      <c r="Q3146" s="375"/>
    </row>
    <row r="3147" spans="1:17" ht="51">
      <c r="A3147" s="265">
        <v>951</v>
      </c>
      <c r="B3147" s="190"/>
      <c r="C3147" s="266" t="s">
        <v>208</v>
      </c>
      <c r="D3147" s="267">
        <v>43987</v>
      </c>
      <c r="E3147" s="237" t="s">
        <v>7245</v>
      </c>
      <c r="F3147" s="237" t="s">
        <v>3</v>
      </c>
      <c r="G3147" s="237">
        <v>1842784</v>
      </c>
      <c r="H3147" s="190"/>
      <c r="I3147" s="248" t="s">
        <v>8486</v>
      </c>
      <c r="J3147" s="190"/>
      <c r="K3147" s="190"/>
      <c r="L3147" s="190"/>
      <c r="M3147" s="190"/>
      <c r="N3147" s="268">
        <v>0</v>
      </c>
      <c r="O3147" s="268">
        <v>15949.08</v>
      </c>
      <c r="P3147" s="190" t="s">
        <v>657</v>
      </c>
      <c r="Q3147" s="375"/>
    </row>
    <row r="3148" spans="1:17" ht="51">
      <c r="A3148" s="265">
        <v>378</v>
      </c>
      <c r="B3148" s="190"/>
      <c r="C3148" s="266" t="s">
        <v>628</v>
      </c>
      <c r="D3148" s="267">
        <v>43987</v>
      </c>
      <c r="E3148" s="237" t="s">
        <v>7246</v>
      </c>
      <c r="F3148" s="237" t="s">
        <v>3</v>
      </c>
      <c r="G3148" s="237">
        <v>1842792</v>
      </c>
      <c r="H3148" s="190"/>
      <c r="I3148" s="248" t="s">
        <v>8487</v>
      </c>
      <c r="J3148" s="190"/>
      <c r="K3148" s="190"/>
      <c r="L3148" s="190"/>
      <c r="M3148" s="190"/>
      <c r="N3148" s="268">
        <v>0</v>
      </c>
      <c r="O3148" s="268">
        <v>785</v>
      </c>
      <c r="P3148" s="190" t="s">
        <v>657</v>
      </c>
      <c r="Q3148" s="375"/>
    </row>
    <row r="3149" spans="1:17" ht="51">
      <c r="A3149" s="265">
        <v>46</v>
      </c>
      <c r="B3149" s="190"/>
      <c r="C3149" s="266" t="s">
        <v>48</v>
      </c>
      <c r="D3149" s="267">
        <v>43987</v>
      </c>
      <c r="E3149" s="237" t="s">
        <v>7247</v>
      </c>
      <c r="F3149" s="237" t="s">
        <v>3</v>
      </c>
      <c r="G3149" s="237">
        <v>1842797</v>
      </c>
      <c r="H3149" s="190"/>
      <c r="I3149" s="248" t="s">
        <v>8488</v>
      </c>
      <c r="J3149" s="190"/>
      <c r="K3149" s="190"/>
      <c r="L3149" s="190"/>
      <c r="M3149" s="190"/>
      <c r="N3149" s="268">
        <v>0</v>
      </c>
      <c r="O3149" s="268">
        <v>180</v>
      </c>
      <c r="P3149" s="190" t="s">
        <v>657</v>
      </c>
      <c r="Q3149" s="375"/>
    </row>
    <row r="3150" spans="1:17" ht="51">
      <c r="A3150" s="265">
        <v>81</v>
      </c>
      <c r="B3150" s="190"/>
      <c r="C3150" s="266" t="s">
        <v>55</v>
      </c>
      <c r="D3150" s="267">
        <v>43987</v>
      </c>
      <c r="E3150" s="237" t="s">
        <v>7248</v>
      </c>
      <c r="F3150" s="237" t="s">
        <v>3</v>
      </c>
      <c r="G3150" s="237">
        <v>1842800</v>
      </c>
      <c r="H3150" s="190"/>
      <c r="I3150" s="248" t="s">
        <v>8489</v>
      </c>
      <c r="J3150" s="190"/>
      <c r="K3150" s="190"/>
      <c r="L3150" s="190"/>
      <c r="M3150" s="190"/>
      <c r="N3150" s="268">
        <v>0</v>
      </c>
      <c r="O3150" s="268">
        <v>9809</v>
      </c>
      <c r="P3150" s="190" t="s">
        <v>657</v>
      </c>
      <c r="Q3150" s="375"/>
    </row>
    <row r="3151" spans="1:17" ht="51">
      <c r="A3151" s="265">
        <v>342</v>
      </c>
      <c r="B3151" s="190"/>
      <c r="C3151" s="266" t="s">
        <v>146</v>
      </c>
      <c r="D3151" s="267">
        <v>43987</v>
      </c>
      <c r="E3151" s="237" t="s">
        <v>7249</v>
      </c>
      <c r="F3151" s="237" t="s">
        <v>3</v>
      </c>
      <c r="G3151" s="237">
        <v>1842802</v>
      </c>
      <c r="H3151" s="190"/>
      <c r="I3151" s="248" t="s">
        <v>8490</v>
      </c>
      <c r="J3151" s="190"/>
      <c r="K3151" s="190"/>
      <c r="L3151" s="190"/>
      <c r="M3151" s="190"/>
      <c r="N3151" s="268">
        <v>0</v>
      </c>
      <c r="O3151" s="268">
        <v>1044</v>
      </c>
      <c r="P3151" s="190" t="s">
        <v>657</v>
      </c>
      <c r="Q3151" s="375"/>
    </row>
    <row r="3152" spans="1:17" ht="63.75">
      <c r="A3152" s="265">
        <v>46</v>
      </c>
      <c r="B3152" s="190"/>
      <c r="C3152" s="266" t="s">
        <v>48</v>
      </c>
      <c r="D3152" s="267">
        <v>43987</v>
      </c>
      <c r="E3152" s="237" t="s">
        <v>7250</v>
      </c>
      <c r="F3152" s="237" t="s">
        <v>3</v>
      </c>
      <c r="G3152" s="237">
        <v>1842806</v>
      </c>
      <c r="H3152" s="190"/>
      <c r="I3152" s="248" t="s">
        <v>8491</v>
      </c>
      <c r="J3152" s="190"/>
      <c r="K3152" s="190"/>
      <c r="L3152" s="190"/>
      <c r="M3152" s="190"/>
      <c r="N3152" s="268">
        <v>0</v>
      </c>
      <c r="O3152" s="268">
        <v>6528.41</v>
      </c>
      <c r="P3152" s="190" t="s">
        <v>657</v>
      </c>
      <c r="Q3152" s="375"/>
    </row>
    <row r="3153" spans="1:17" ht="38.25">
      <c r="A3153" s="265" t="s">
        <v>562</v>
      </c>
      <c r="B3153" s="190"/>
      <c r="C3153" s="266" t="s">
        <v>604</v>
      </c>
      <c r="D3153" s="267">
        <v>43987</v>
      </c>
      <c r="E3153" s="237" t="s">
        <v>7251</v>
      </c>
      <c r="F3153" s="237" t="s">
        <v>3</v>
      </c>
      <c r="G3153" s="237">
        <v>1842807</v>
      </c>
      <c r="H3153" s="190"/>
      <c r="I3153" s="248" t="s">
        <v>8492</v>
      </c>
      <c r="J3153" s="190"/>
      <c r="K3153" s="190"/>
      <c r="L3153" s="190"/>
      <c r="M3153" s="190"/>
      <c r="N3153" s="268">
        <v>0</v>
      </c>
      <c r="O3153" s="268">
        <v>391.36</v>
      </c>
      <c r="P3153" s="190" t="s">
        <v>657</v>
      </c>
      <c r="Q3153" s="375"/>
    </row>
    <row r="3154" spans="1:17" ht="51">
      <c r="A3154" s="265">
        <v>580</v>
      </c>
      <c r="B3154" s="190"/>
      <c r="C3154" s="266" t="s">
        <v>178</v>
      </c>
      <c r="D3154" s="267">
        <v>43987</v>
      </c>
      <c r="E3154" s="237" t="s">
        <v>7252</v>
      </c>
      <c r="F3154" s="237" t="s">
        <v>3</v>
      </c>
      <c r="G3154" s="237">
        <v>1842820</v>
      </c>
      <c r="H3154" s="190"/>
      <c r="I3154" s="248" t="s">
        <v>8493</v>
      </c>
      <c r="J3154" s="190"/>
      <c r="K3154" s="190"/>
      <c r="L3154" s="190"/>
      <c r="M3154" s="190"/>
      <c r="N3154" s="268">
        <v>0</v>
      </c>
      <c r="O3154" s="268">
        <v>45</v>
      </c>
      <c r="P3154" s="190" t="s">
        <v>657</v>
      </c>
      <c r="Q3154" s="375"/>
    </row>
    <row r="3155" spans="1:17" ht="63.75">
      <c r="A3155" s="265">
        <v>592</v>
      </c>
      <c r="B3155" s="190"/>
      <c r="C3155" s="266" t="s">
        <v>634</v>
      </c>
      <c r="D3155" s="267">
        <v>43987</v>
      </c>
      <c r="E3155" s="237" t="s">
        <v>7253</v>
      </c>
      <c r="F3155" s="237" t="s">
        <v>3</v>
      </c>
      <c r="G3155" s="237">
        <v>1842585</v>
      </c>
      <c r="H3155" s="190"/>
      <c r="I3155" s="248" t="s">
        <v>8494</v>
      </c>
      <c r="J3155" s="190"/>
      <c r="K3155" s="190"/>
      <c r="L3155" s="190"/>
      <c r="M3155" s="190"/>
      <c r="N3155" s="268">
        <v>0</v>
      </c>
      <c r="O3155" s="268">
        <v>382</v>
      </c>
      <c r="P3155" s="190" t="s">
        <v>657</v>
      </c>
      <c r="Q3155" s="375"/>
    </row>
    <row r="3156" spans="1:17" ht="63.75">
      <c r="A3156" s="265">
        <v>592</v>
      </c>
      <c r="B3156" s="190"/>
      <c r="C3156" s="266" t="s">
        <v>634</v>
      </c>
      <c r="D3156" s="267">
        <v>43987</v>
      </c>
      <c r="E3156" s="237" t="s">
        <v>7254</v>
      </c>
      <c r="F3156" s="237" t="s">
        <v>3</v>
      </c>
      <c r="G3156" s="237">
        <v>1842588</v>
      </c>
      <c r="H3156" s="190"/>
      <c r="I3156" s="248" t="s">
        <v>8495</v>
      </c>
      <c r="J3156" s="190"/>
      <c r="K3156" s="190"/>
      <c r="L3156" s="190"/>
      <c r="M3156" s="190"/>
      <c r="N3156" s="268">
        <v>0</v>
      </c>
      <c r="O3156" s="268">
        <v>566</v>
      </c>
      <c r="P3156" s="190" t="s">
        <v>657</v>
      </c>
      <c r="Q3156" s="375"/>
    </row>
    <row r="3157" spans="1:17" ht="63.75">
      <c r="A3157" s="265">
        <v>254</v>
      </c>
      <c r="B3157" s="190"/>
      <c r="C3157" s="266" t="s">
        <v>114</v>
      </c>
      <c r="D3157" s="267">
        <v>43987</v>
      </c>
      <c r="E3157" s="237" t="s">
        <v>7255</v>
      </c>
      <c r="F3157" s="237" t="s">
        <v>3</v>
      </c>
      <c r="G3157" s="237">
        <v>1842627</v>
      </c>
      <c r="H3157" s="190"/>
      <c r="I3157" s="248" t="s">
        <v>8496</v>
      </c>
      <c r="J3157" s="190"/>
      <c r="K3157" s="190"/>
      <c r="L3157" s="190"/>
      <c r="M3157" s="190"/>
      <c r="N3157" s="268">
        <v>0</v>
      </c>
      <c r="O3157" s="268">
        <v>59152</v>
      </c>
      <c r="P3157" s="190" t="s">
        <v>657</v>
      </c>
      <c r="Q3157" s="375"/>
    </row>
    <row r="3158" spans="1:17" ht="63.75">
      <c r="A3158" s="265">
        <v>254</v>
      </c>
      <c r="B3158" s="190"/>
      <c r="C3158" s="266" t="s">
        <v>114</v>
      </c>
      <c r="D3158" s="267">
        <v>43987</v>
      </c>
      <c r="E3158" s="237" t="s">
        <v>7256</v>
      </c>
      <c r="F3158" s="237" t="s">
        <v>3</v>
      </c>
      <c r="G3158" s="237">
        <v>1842628</v>
      </c>
      <c r="H3158" s="190"/>
      <c r="I3158" s="248" t="s">
        <v>8497</v>
      </c>
      <c r="J3158" s="190"/>
      <c r="K3158" s="190"/>
      <c r="L3158" s="190"/>
      <c r="M3158" s="190"/>
      <c r="N3158" s="268">
        <v>0</v>
      </c>
      <c r="O3158" s="268">
        <v>20235</v>
      </c>
      <c r="P3158" s="190" t="s">
        <v>657</v>
      </c>
      <c r="Q3158" s="375"/>
    </row>
    <row r="3159" spans="1:17" ht="63.75">
      <c r="A3159" s="265">
        <v>254</v>
      </c>
      <c r="B3159" s="190"/>
      <c r="C3159" s="266" t="s">
        <v>114</v>
      </c>
      <c r="D3159" s="267">
        <v>43987</v>
      </c>
      <c r="E3159" s="237" t="s">
        <v>7257</v>
      </c>
      <c r="F3159" s="237" t="s">
        <v>3</v>
      </c>
      <c r="G3159" s="237">
        <v>1842629</v>
      </c>
      <c r="H3159" s="190"/>
      <c r="I3159" s="248" t="s">
        <v>8498</v>
      </c>
      <c r="J3159" s="190"/>
      <c r="K3159" s="190"/>
      <c r="L3159" s="190"/>
      <c r="M3159" s="190"/>
      <c r="N3159" s="268">
        <v>0</v>
      </c>
      <c r="O3159" s="268">
        <v>167740</v>
      </c>
      <c r="P3159" s="190" t="s">
        <v>657</v>
      </c>
      <c r="Q3159" s="375"/>
    </row>
    <row r="3160" spans="1:17" ht="63.75">
      <c r="A3160" s="265">
        <v>254</v>
      </c>
      <c r="B3160" s="190"/>
      <c r="C3160" s="266" t="s">
        <v>114</v>
      </c>
      <c r="D3160" s="267">
        <v>43987</v>
      </c>
      <c r="E3160" s="237" t="s">
        <v>7258</v>
      </c>
      <c r="F3160" s="237" t="s">
        <v>3</v>
      </c>
      <c r="G3160" s="237">
        <v>1842632</v>
      </c>
      <c r="H3160" s="190"/>
      <c r="I3160" s="248" t="s">
        <v>8499</v>
      </c>
      <c r="J3160" s="190"/>
      <c r="K3160" s="190"/>
      <c r="L3160" s="190"/>
      <c r="M3160" s="190"/>
      <c r="N3160" s="268">
        <v>0</v>
      </c>
      <c r="O3160" s="268">
        <v>100523</v>
      </c>
      <c r="P3160" s="190" t="s">
        <v>657</v>
      </c>
      <c r="Q3160" s="375"/>
    </row>
    <row r="3161" spans="1:17" ht="63.75">
      <c r="A3161" s="265">
        <v>254</v>
      </c>
      <c r="B3161" s="190"/>
      <c r="C3161" s="266" t="s">
        <v>114</v>
      </c>
      <c r="D3161" s="267">
        <v>43987</v>
      </c>
      <c r="E3161" s="237" t="s">
        <v>7259</v>
      </c>
      <c r="F3161" s="237" t="s">
        <v>3</v>
      </c>
      <c r="G3161" s="237">
        <v>1842635</v>
      </c>
      <c r="H3161" s="190"/>
      <c r="I3161" s="248" t="s">
        <v>8500</v>
      </c>
      <c r="J3161" s="190"/>
      <c r="K3161" s="190"/>
      <c r="L3161" s="190"/>
      <c r="M3161" s="190"/>
      <c r="N3161" s="268">
        <v>0</v>
      </c>
      <c r="O3161" s="268">
        <v>213845</v>
      </c>
      <c r="P3161" s="190" t="s">
        <v>657</v>
      </c>
      <c r="Q3161" s="375"/>
    </row>
    <row r="3162" spans="1:17" ht="51">
      <c r="A3162" s="265">
        <v>254</v>
      </c>
      <c r="B3162" s="190"/>
      <c r="C3162" s="266" t="s">
        <v>114</v>
      </c>
      <c r="D3162" s="267">
        <v>43987</v>
      </c>
      <c r="E3162" s="237" t="s">
        <v>7260</v>
      </c>
      <c r="F3162" s="237" t="s">
        <v>3</v>
      </c>
      <c r="G3162" s="237">
        <v>1842638</v>
      </c>
      <c r="H3162" s="190"/>
      <c r="I3162" s="248" t="s">
        <v>8501</v>
      </c>
      <c r="J3162" s="190"/>
      <c r="K3162" s="190"/>
      <c r="L3162" s="190"/>
      <c r="M3162" s="190"/>
      <c r="N3162" s="268">
        <v>0</v>
      </c>
      <c r="O3162" s="268">
        <v>187396</v>
      </c>
      <c r="P3162" s="190" t="s">
        <v>657</v>
      </c>
      <c r="Q3162" s="375"/>
    </row>
    <row r="3163" spans="1:17" ht="51">
      <c r="A3163" s="265">
        <v>283</v>
      </c>
      <c r="B3163" s="190"/>
      <c r="C3163" s="266" t="s">
        <v>124</v>
      </c>
      <c r="D3163" s="267">
        <v>43987</v>
      </c>
      <c r="E3163" s="237" t="s">
        <v>7261</v>
      </c>
      <c r="F3163" s="237" t="s">
        <v>3</v>
      </c>
      <c r="G3163" s="237">
        <v>1842639</v>
      </c>
      <c r="H3163" s="190"/>
      <c r="I3163" s="248" t="s">
        <v>8502</v>
      </c>
      <c r="J3163" s="190"/>
      <c r="K3163" s="190"/>
      <c r="L3163" s="190"/>
      <c r="M3163" s="190"/>
      <c r="N3163" s="268">
        <v>0</v>
      </c>
      <c r="O3163" s="268">
        <v>380.01</v>
      </c>
      <c r="P3163" s="190" t="s">
        <v>657</v>
      </c>
      <c r="Q3163" s="375"/>
    </row>
    <row r="3164" spans="1:17" ht="63.75">
      <c r="A3164" s="265">
        <v>254</v>
      </c>
      <c r="B3164" s="190"/>
      <c r="C3164" s="266" t="s">
        <v>114</v>
      </c>
      <c r="D3164" s="267">
        <v>43987</v>
      </c>
      <c r="E3164" s="237" t="s">
        <v>7262</v>
      </c>
      <c r="F3164" s="237" t="s">
        <v>3</v>
      </c>
      <c r="G3164" s="237">
        <v>1842641</v>
      </c>
      <c r="H3164" s="190"/>
      <c r="I3164" s="248" t="s">
        <v>8503</v>
      </c>
      <c r="J3164" s="190"/>
      <c r="K3164" s="190"/>
      <c r="L3164" s="190"/>
      <c r="M3164" s="190"/>
      <c r="N3164" s="268">
        <v>0</v>
      </c>
      <c r="O3164" s="268">
        <v>47628</v>
      </c>
      <c r="P3164" s="190" t="s">
        <v>657</v>
      </c>
      <c r="Q3164" s="375"/>
    </row>
    <row r="3165" spans="1:17" ht="63.75">
      <c r="A3165" s="265">
        <v>254</v>
      </c>
      <c r="B3165" s="190"/>
      <c r="C3165" s="266" t="s">
        <v>114</v>
      </c>
      <c r="D3165" s="267">
        <v>43987</v>
      </c>
      <c r="E3165" s="237" t="s">
        <v>7263</v>
      </c>
      <c r="F3165" s="237" t="s">
        <v>3</v>
      </c>
      <c r="G3165" s="237">
        <v>1842644</v>
      </c>
      <c r="H3165" s="190"/>
      <c r="I3165" s="248" t="s">
        <v>8504</v>
      </c>
      <c r="J3165" s="190"/>
      <c r="K3165" s="190"/>
      <c r="L3165" s="190"/>
      <c r="M3165" s="190"/>
      <c r="N3165" s="268">
        <v>0</v>
      </c>
      <c r="O3165" s="268">
        <v>36311</v>
      </c>
      <c r="P3165" s="190" t="s">
        <v>657</v>
      </c>
      <c r="Q3165" s="375"/>
    </row>
    <row r="3166" spans="1:17" ht="63.75">
      <c r="A3166" s="265">
        <v>254</v>
      </c>
      <c r="B3166" s="190"/>
      <c r="C3166" s="266" t="s">
        <v>114</v>
      </c>
      <c r="D3166" s="267">
        <v>43987</v>
      </c>
      <c r="E3166" s="237" t="s">
        <v>7264</v>
      </c>
      <c r="F3166" s="237" t="s">
        <v>3</v>
      </c>
      <c r="G3166" s="237">
        <v>1842645</v>
      </c>
      <c r="H3166" s="190"/>
      <c r="I3166" s="248" t="s">
        <v>8505</v>
      </c>
      <c r="J3166" s="190"/>
      <c r="K3166" s="190"/>
      <c r="L3166" s="190"/>
      <c r="M3166" s="190"/>
      <c r="N3166" s="268">
        <v>0</v>
      </c>
      <c r="O3166" s="268">
        <v>43163</v>
      </c>
      <c r="P3166" s="190" t="s">
        <v>657</v>
      </c>
      <c r="Q3166" s="375"/>
    </row>
    <row r="3167" spans="1:17" ht="51">
      <c r="A3167" s="265">
        <v>254</v>
      </c>
      <c r="B3167" s="190"/>
      <c r="C3167" s="266" t="s">
        <v>114</v>
      </c>
      <c r="D3167" s="267">
        <v>43987</v>
      </c>
      <c r="E3167" s="237" t="s">
        <v>7265</v>
      </c>
      <c r="F3167" s="237" t="s">
        <v>3</v>
      </c>
      <c r="G3167" s="237">
        <v>1842647</v>
      </c>
      <c r="H3167" s="190"/>
      <c r="I3167" s="248" t="s">
        <v>8506</v>
      </c>
      <c r="J3167" s="190"/>
      <c r="K3167" s="190"/>
      <c r="L3167" s="190"/>
      <c r="M3167" s="190"/>
      <c r="N3167" s="268">
        <v>0</v>
      </c>
      <c r="O3167" s="268">
        <v>9771</v>
      </c>
      <c r="P3167" s="190" t="s">
        <v>657</v>
      </c>
      <c r="Q3167" s="375"/>
    </row>
    <row r="3168" spans="1:17" ht="63.75">
      <c r="A3168" s="265">
        <v>254</v>
      </c>
      <c r="B3168" s="190"/>
      <c r="C3168" s="266" t="s">
        <v>114</v>
      </c>
      <c r="D3168" s="267">
        <v>43987</v>
      </c>
      <c r="E3168" s="237" t="s">
        <v>7266</v>
      </c>
      <c r="F3168" s="237" t="s">
        <v>3</v>
      </c>
      <c r="G3168" s="237">
        <v>1842649</v>
      </c>
      <c r="H3168" s="190"/>
      <c r="I3168" s="248" t="s">
        <v>8507</v>
      </c>
      <c r="J3168" s="190"/>
      <c r="K3168" s="190"/>
      <c r="L3168" s="190"/>
      <c r="M3168" s="190"/>
      <c r="N3168" s="268">
        <v>0</v>
      </c>
      <c r="O3168" s="268">
        <v>63062</v>
      </c>
      <c r="P3168" s="190" t="s">
        <v>657</v>
      </c>
      <c r="Q3168" s="375"/>
    </row>
    <row r="3169" spans="1:17" ht="63.75">
      <c r="A3169" s="265">
        <v>254</v>
      </c>
      <c r="B3169" s="190"/>
      <c r="C3169" s="266" t="s">
        <v>114</v>
      </c>
      <c r="D3169" s="267">
        <v>43987</v>
      </c>
      <c r="E3169" s="237" t="s">
        <v>7267</v>
      </c>
      <c r="F3169" s="237" t="s">
        <v>3</v>
      </c>
      <c r="G3169" s="237">
        <v>1842651</v>
      </c>
      <c r="H3169" s="190"/>
      <c r="I3169" s="248" t="s">
        <v>8508</v>
      </c>
      <c r="J3169" s="190"/>
      <c r="K3169" s="190"/>
      <c r="L3169" s="190"/>
      <c r="M3169" s="190"/>
      <c r="N3169" s="268">
        <v>0</v>
      </c>
      <c r="O3169" s="268">
        <v>161364</v>
      </c>
      <c r="P3169" s="190" t="s">
        <v>657</v>
      </c>
      <c r="Q3169" s="375"/>
    </row>
    <row r="3170" spans="1:17" ht="63.75">
      <c r="A3170" s="265">
        <v>254</v>
      </c>
      <c r="B3170" s="190"/>
      <c r="C3170" s="266" t="s">
        <v>114</v>
      </c>
      <c r="D3170" s="267">
        <v>43987</v>
      </c>
      <c r="E3170" s="237" t="s">
        <v>7268</v>
      </c>
      <c r="F3170" s="237" t="s">
        <v>3</v>
      </c>
      <c r="G3170" s="237">
        <v>1842652</v>
      </c>
      <c r="H3170" s="190"/>
      <c r="I3170" s="248" t="s">
        <v>8509</v>
      </c>
      <c r="J3170" s="190"/>
      <c r="K3170" s="190"/>
      <c r="L3170" s="190"/>
      <c r="M3170" s="190"/>
      <c r="N3170" s="268">
        <v>0</v>
      </c>
      <c r="O3170" s="268">
        <v>68010</v>
      </c>
      <c r="P3170" s="190" t="s">
        <v>657</v>
      </c>
      <c r="Q3170" s="375"/>
    </row>
    <row r="3171" spans="1:17" ht="63.75">
      <c r="A3171" s="265">
        <v>254</v>
      </c>
      <c r="B3171" s="190"/>
      <c r="C3171" s="266" t="s">
        <v>114</v>
      </c>
      <c r="D3171" s="267">
        <v>43987</v>
      </c>
      <c r="E3171" s="237" t="s">
        <v>7269</v>
      </c>
      <c r="F3171" s="237" t="s">
        <v>3</v>
      </c>
      <c r="G3171" s="237">
        <v>1842654</v>
      </c>
      <c r="H3171" s="190"/>
      <c r="I3171" s="248" t="s">
        <v>8510</v>
      </c>
      <c r="J3171" s="190"/>
      <c r="K3171" s="190"/>
      <c r="L3171" s="190"/>
      <c r="M3171" s="190"/>
      <c r="N3171" s="268">
        <v>0</v>
      </c>
      <c r="O3171" s="268">
        <v>70514</v>
      </c>
      <c r="P3171" s="190" t="s">
        <v>657</v>
      </c>
      <c r="Q3171" s="375"/>
    </row>
    <row r="3172" spans="1:17" ht="63.75">
      <c r="A3172" s="265">
        <v>132</v>
      </c>
      <c r="B3172" s="190"/>
      <c r="C3172" s="266" t="s">
        <v>67</v>
      </c>
      <c r="D3172" s="267">
        <v>43987</v>
      </c>
      <c r="E3172" s="237" t="s">
        <v>7270</v>
      </c>
      <c r="F3172" s="237" t="s">
        <v>3</v>
      </c>
      <c r="G3172" s="237">
        <v>1842658</v>
      </c>
      <c r="H3172" s="190"/>
      <c r="I3172" s="248" t="s">
        <v>8511</v>
      </c>
      <c r="J3172" s="190"/>
      <c r="K3172" s="190"/>
      <c r="L3172" s="190"/>
      <c r="M3172" s="190"/>
      <c r="N3172" s="268">
        <v>0</v>
      </c>
      <c r="O3172" s="268">
        <v>274.95999999999998</v>
      </c>
      <c r="P3172" s="190" t="s">
        <v>657</v>
      </c>
      <c r="Q3172" s="375"/>
    </row>
    <row r="3173" spans="1:17" ht="63.75">
      <c r="A3173" s="265">
        <v>132</v>
      </c>
      <c r="B3173" s="190"/>
      <c r="C3173" s="266" t="s">
        <v>67</v>
      </c>
      <c r="D3173" s="267">
        <v>43987</v>
      </c>
      <c r="E3173" s="237" t="s">
        <v>7271</v>
      </c>
      <c r="F3173" s="237" t="s">
        <v>3</v>
      </c>
      <c r="G3173" s="237">
        <v>1842660</v>
      </c>
      <c r="H3173" s="190"/>
      <c r="I3173" s="248" t="s">
        <v>8512</v>
      </c>
      <c r="J3173" s="190"/>
      <c r="K3173" s="190"/>
      <c r="L3173" s="190"/>
      <c r="M3173" s="190"/>
      <c r="N3173" s="268">
        <v>0</v>
      </c>
      <c r="O3173" s="268">
        <v>280</v>
      </c>
      <c r="P3173" s="190" t="s">
        <v>657</v>
      </c>
      <c r="Q3173" s="375"/>
    </row>
    <row r="3174" spans="1:17" ht="51">
      <c r="A3174" s="265">
        <v>20</v>
      </c>
      <c r="B3174" s="190"/>
      <c r="C3174" s="266" t="s">
        <v>44</v>
      </c>
      <c r="D3174" s="267">
        <v>43987</v>
      </c>
      <c r="E3174" s="237" t="s">
        <v>7272</v>
      </c>
      <c r="F3174" s="237" t="s">
        <v>3</v>
      </c>
      <c r="G3174" s="237">
        <v>1842833</v>
      </c>
      <c r="H3174" s="190"/>
      <c r="I3174" s="248" t="s">
        <v>8513</v>
      </c>
      <c r="J3174" s="190"/>
      <c r="K3174" s="190"/>
      <c r="L3174" s="190"/>
      <c r="M3174" s="190"/>
      <c r="N3174" s="268">
        <v>0</v>
      </c>
      <c r="O3174" s="268">
        <v>62.41</v>
      </c>
      <c r="P3174" s="190" t="s">
        <v>657</v>
      </c>
      <c r="Q3174" s="375"/>
    </row>
    <row r="3175" spans="1:17" ht="51">
      <c r="A3175" s="265">
        <v>20</v>
      </c>
      <c r="B3175" s="190"/>
      <c r="C3175" s="266" t="s">
        <v>44</v>
      </c>
      <c r="D3175" s="267">
        <v>43987</v>
      </c>
      <c r="E3175" s="237" t="s">
        <v>7273</v>
      </c>
      <c r="F3175" s="237" t="s">
        <v>3</v>
      </c>
      <c r="G3175" s="237">
        <v>1842834</v>
      </c>
      <c r="H3175" s="190"/>
      <c r="I3175" s="248" t="s">
        <v>8514</v>
      </c>
      <c r="J3175" s="190"/>
      <c r="K3175" s="190"/>
      <c r="L3175" s="190"/>
      <c r="M3175" s="190"/>
      <c r="N3175" s="268">
        <v>0</v>
      </c>
      <c r="O3175" s="268">
        <v>62.22</v>
      </c>
      <c r="P3175" s="190" t="s">
        <v>657</v>
      </c>
      <c r="Q3175" s="375"/>
    </row>
    <row r="3176" spans="1:17" ht="51">
      <c r="A3176" s="265" t="s">
        <v>553</v>
      </c>
      <c r="B3176" s="190"/>
      <c r="C3176" s="266" t="s">
        <v>605</v>
      </c>
      <c r="D3176" s="267">
        <v>43987</v>
      </c>
      <c r="E3176" s="237" t="s">
        <v>7274</v>
      </c>
      <c r="F3176" s="237" t="s">
        <v>3</v>
      </c>
      <c r="G3176" s="237">
        <v>1842835</v>
      </c>
      <c r="H3176" s="190"/>
      <c r="I3176" s="248" t="s">
        <v>8515</v>
      </c>
      <c r="J3176" s="190"/>
      <c r="K3176" s="190"/>
      <c r="L3176" s="190"/>
      <c r="M3176" s="190"/>
      <c r="N3176" s="268">
        <v>0</v>
      </c>
      <c r="O3176" s="268">
        <v>485.53</v>
      </c>
      <c r="P3176" s="190" t="s">
        <v>657</v>
      </c>
      <c r="Q3176" s="375"/>
    </row>
    <row r="3177" spans="1:17" ht="63.75">
      <c r="A3177" s="265">
        <v>25</v>
      </c>
      <c r="B3177" s="190"/>
      <c r="C3177" s="266" t="s">
        <v>45</v>
      </c>
      <c r="D3177" s="267">
        <v>43987</v>
      </c>
      <c r="E3177" s="237" t="s">
        <v>7275</v>
      </c>
      <c r="F3177" s="237" t="s">
        <v>3</v>
      </c>
      <c r="G3177" s="237">
        <v>1842841</v>
      </c>
      <c r="H3177" s="190"/>
      <c r="I3177" s="248" t="s">
        <v>8516</v>
      </c>
      <c r="J3177" s="190"/>
      <c r="K3177" s="190"/>
      <c r="L3177" s="190"/>
      <c r="M3177" s="190"/>
      <c r="N3177" s="268">
        <v>0</v>
      </c>
      <c r="O3177" s="268">
        <v>1063</v>
      </c>
      <c r="P3177" s="190" t="s">
        <v>657</v>
      </c>
      <c r="Q3177" s="375"/>
    </row>
    <row r="3178" spans="1:17" ht="51">
      <c r="A3178" s="265">
        <v>86</v>
      </c>
      <c r="B3178" s="190"/>
      <c r="C3178" s="266" t="s">
        <v>56</v>
      </c>
      <c r="D3178" s="267">
        <v>43990</v>
      </c>
      <c r="E3178" s="237" t="s">
        <v>7276</v>
      </c>
      <c r="F3178" s="237" t="s">
        <v>3</v>
      </c>
      <c r="G3178" s="237">
        <v>1843065</v>
      </c>
      <c r="H3178" s="190"/>
      <c r="I3178" s="248" t="s">
        <v>8517</v>
      </c>
      <c r="J3178" s="190"/>
      <c r="K3178" s="190"/>
      <c r="L3178" s="190"/>
      <c r="M3178" s="190"/>
      <c r="N3178" s="268">
        <v>0</v>
      </c>
      <c r="O3178" s="268">
        <v>50</v>
      </c>
      <c r="P3178" s="190" t="s">
        <v>657</v>
      </c>
      <c r="Q3178" s="375"/>
    </row>
    <row r="3179" spans="1:17" ht="51">
      <c r="A3179" s="265">
        <v>599</v>
      </c>
      <c r="B3179" s="190"/>
      <c r="C3179" s="266" t="s">
        <v>1297</v>
      </c>
      <c r="D3179" s="267">
        <v>43990</v>
      </c>
      <c r="E3179" s="237" t="s">
        <v>7277</v>
      </c>
      <c r="F3179" s="237" t="s">
        <v>3</v>
      </c>
      <c r="G3179" s="237">
        <v>1843101</v>
      </c>
      <c r="H3179" s="190"/>
      <c r="I3179" s="248" t="s">
        <v>8518</v>
      </c>
      <c r="J3179" s="190"/>
      <c r="K3179" s="190"/>
      <c r="L3179" s="190"/>
      <c r="M3179" s="190"/>
      <c r="N3179" s="268">
        <v>0</v>
      </c>
      <c r="O3179" s="268">
        <v>371</v>
      </c>
      <c r="P3179" s="190" t="s">
        <v>657</v>
      </c>
      <c r="Q3179" s="375"/>
    </row>
    <row r="3180" spans="1:17" ht="51">
      <c r="A3180" s="265">
        <v>599</v>
      </c>
      <c r="B3180" s="190"/>
      <c r="C3180" s="266" t="s">
        <v>1297</v>
      </c>
      <c r="D3180" s="267">
        <v>43990</v>
      </c>
      <c r="E3180" s="237" t="s">
        <v>7278</v>
      </c>
      <c r="F3180" s="237" t="s">
        <v>3</v>
      </c>
      <c r="G3180" s="237">
        <v>1843098</v>
      </c>
      <c r="H3180" s="190"/>
      <c r="I3180" s="248" t="s">
        <v>8519</v>
      </c>
      <c r="J3180" s="190"/>
      <c r="K3180" s="190"/>
      <c r="L3180" s="190"/>
      <c r="M3180" s="190"/>
      <c r="N3180" s="268">
        <v>0</v>
      </c>
      <c r="O3180" s="268">
        <v>371</v>
      </c>
      <c r="P3180" s="190" t="s">
        <v>657</v>
      </c>
      <c r="Q3180" s="375"/>
    </row>
    <row r="3181" spans="1:17" ht="38.25">
      <c r="A3181" s="265">
        <v>46</v>
      </c>
      <c r="B3181" s="190"/>
      <c r="C3181" s="266" t="s">
        <v>48</v>
      </c>
      <c r="D3181" s="267">
        <v>43990</v>
      </c>
      <c r="E3181" s="237" t="s">
        <v>7279</v>
      </c>
      <c r="F3181" s="237" t="s">
        <v>3</v>
      </c>
      <c r="G3181" s="237">
        <v>1843096</v>
      </c>
      <c r="H3181" s="190"/>
      <c r="I3181" s="248" t="s">
        <v>8520</v>
      </c>
      <c r="J3181" s="190"/>
      <c r="K3181" s="190"/>
      <c r="L3181" s="190"/>
      <c r="M3181" s="190"/>
      <c r="N3181" s="268">
        <v>0</v>
      </c>
      <c r="O3181" s="268">
        <v>774.38</v>
      </c>
      <c r="P3181" s="190" t="s">
        <v>657</v>
      </c>
      <c r="Q3181" s="375"/>
    </row>
    <row r="3182" spans="1:17" ht="51">
      <c r="A3182" s="265">
        <v>234</v>
      </c>
      <c r="B3182" s="190"/>
      <c r="C3182" s="266" t="s">
        <v>633</v>
      </c>
      <c r="D3182" s="267">
        <v>43990</v>
      </c>
      <c r="E3182" s="237" t="s">
        <v>7280</v>
      </c>
      <c r="F3182" s="237" t="s">
        <v>3</v>
      </c>
      <c r="G3182" s="237">
        <v>1843094</v>
      </c>
      <c r="H3182" s="190"/>
      <c r="I3182" s="248" t="s">
        <v>8521</v>
      </c>
      <c r="J3182" s="190"/>
      <c r="K3182" s="190"/>
      <c r="L3182" s="190"/>
      <c r="M3182" s="190"/>
      <c r="N3182" s="268">
        <v>0</v>
      </c>
      <c r="O3182" s="268">
        <v>371</v>
      </c>
      <c r="P3182" s="190" t="s">
        <v>657</v>
      </c>
      <c r="Q3182" s="375"/>
    </row>
    <row r="3183" spans="1:17" ht="63.75">
      <c r="A3183" s="265">
        <v>20</v>
      </c>
      <c r="B3183" s="190"/>
      <c r="C3183" s="266" t="s">
        <v>44</v>
      </c>
      <c r="D3183" s="267">
        <v>43990</v>
      </c>
      <c r="E3183" s="237" t="s">
        <v>7281</v>
      </c>
      <c r="F3183" s="237" t="s">
        <v>3</v>
      </c>
      <c r="G3183" s="237">
        <v>1843139</v>
      </c>
      <c r="H3183" s="190"/>
      <c r="I3183" s="248" t="s">
        <v>8522</v>
      </c>
      <c r="J3183" s="190"/>
      <c r="K3183" s="190"/>
      <c r="L3183" s="190"/>
      <c r="M3183" s="190"/>
      <c r="N3183" s="268">
        <v>0</v>
      </c>
      <c r="O3183" s="268">
        <v>840</v>
      </c>
      <c r="P3183" s="190" t="s">
        <v>657</v>
      </c>
      <c r="Q3183" s="375"/>
    </row>
    <row r="3184" spans="1:17" ht="38.25">
      <c r="A3184" s="265">
        <v>47</v>
      </c>
      <c r="B3184" s="190"/>
      <c r="C3184" s="266" t="s">
        <v>49</v>
      </c>
      <c r="D3184" s="267">
        <v>43990</v>
      </c>
      <c r="E3184" s="237" t="s">
        <v>7282</v>
      </c>
      <c r="F3184" s="237" t="s">
        <v>3</v>
      </c>
      <c r="G3184" s="237">
        <v>1843134</v>
      </c>
      <c r="H3184" s="190"/>
      <c r="I3184" s="248" t="s">
        <v>8523</v>
      </c>
      <c r="J3184" s="190"/>
      <c r="K3184" s="190"/>
      <c r="L3184" s="190"/>
      <c r="M3184" s="190"/>
      <c r="N3184" s="268">
        <v>0</v>
      </c>
      <c r="O3184" s="268">
        <v>1640.2</v>
      </c>
      <c r="P3184" s="190" t="s">
        <v>657</v>
      </c>
      <c r="Q3184" s="375"/>
    </row>
    <row r="3185" spans="1:17" ht="51">
      <c r="A3185" s="265" t="s">
        <v>562</v>
      </c>
      <c r="B3185" s="190"/>
      <c r="C3185" s="266" t="s">
        <v>604</v>
      </c>
      <c r="D3185" s="267">
        <v>43990</v>
      </c>
      <c r="E3185" s="237" t="s">
        <v>7283</v>
      </c>
      <c r="F3185" s="237" t="s">
        <v>3</v>
      </c>
      <c r="G3185" s="237">
        <v>1843119</v>
      </c>
      <c r="H3185" s="190"/>
      <c r="I3185" s="248" t="s">
        <v>8524</v>
      </c>
      <c r="J3185" s="190"/>
      <c r="K3185" s="190"/>
      <c r="L3185" s="190"/>
      <c r="M3185" s="190"/>
      <c r="N3185" s="268">
        <v>0</v>
      </c>
      <c r="O3185" s="268">
        <v>1063</v>
      </c>
      <c r="P3185" s="190" t="s">
        <v>657</v>
      </c>
      <c r="Q3185" s="375"/>
    </row>
    <row r="3186" spans="1:17" ht="63.75">
      <c r="A3186" s="265">
        <v>25</v>
      </c>
      <c r="B3186" s="190"/>
      <c r="C3186" s="266" t="s">
        <v>45</v>
      </c>
      <c r="D3186" s="267">
        <v>43990</v>
      </c>
      <c r="E3186" s="237" t="s">
        <v>7284</v>
      </c>
      <c r="F3186" s="237" t="s">
        <v>3</v>
      </c>
      <c r="G3186" s="237">
        <v>1843109</v>
      </c>
      <c r="H3186" s="190"/>
      <c r="I3186" s="248" t="s">
        <v>8525</v>
      </c>
      <c r="J3186" s="190"/>
      <c r="K3186" s="190"/>
      <c r="L3186" s="190"/>
      <c r="M3186" s="190"/>
      <c r="N3186" s="268">
        <v>0</v>
      </c>
      <c r="O3186" s="268">
        <v>536</v>
      </c>
      <c r="P3186" s="190" t="s">
        <v>657</v>
      </c>
      <c r="Q3186" s="375"/>
    </row>
    <row r="3187" spans="1:17" ht="63.75">
      <c r="A3187" s="265">
        <v>25</v>
      </c>
      <c r="B3187" s="190"/>
      <c r="C3187" s="266" t="s">
        <v>45</v>
      </c>
      <c r="D3187" s="267">
        <v>43990</v>
      </c>
      <c r="E3187" s="237" t="s">
        <v>7285</v>
      </c>
      <c r="F3187" s="237" t="s">
        <v>3</v>
      </c>
      <c r="G3187" s="237">
        <v>1843105</v>
      </c>
      <c r="H3187" s="190"/>
      <c r="I3187" s="248" t="s">
        <v>8525</v>
      </c>
      <c r="J3187" s="190"/>
      <c r="K3187" s="190"/>
      <c r="L3187" s="190"/>
      <c r="M3187" s="190"/>
      <c r="N3187" s="268">
        <v>0</v>
      </c>
      <c r="O3187" s="268">
        <v>82</v>
      </c>
      <c r="P3187" s="190" t="s">
        <v>657</v>
      </c>
      <c r="Q3187" s="375"/>
    </row>
    <row r="3188" spans="1:17" ht="38.25">
      <c r="A3188" s="265">
        <v>292</v>
      </c>
      <c r="B3188" s="190"/>
      <c r="C3188" s="266" t="s">
        <v>129</v>
      </c>
      <c r="D3188" s="267">
        <v>43990</v>
      </c>
      <c r="E3188" s="237" t="s">
        <v>7286</v>
      </c>
      <c r="F3188" s="237" t="s">
        <v>3</v>
      </c>
      <c r="G3188" s="237">
        <v>1843147</v>
      </c>
      <c r="H3188" s="190"/>
      <c r="I3188" s="248" t="s">
        <v>8526</v>
      </c>
      <c r="J3188" s="190"/>
      <c r="K3188" s="190"/>
      <c r="L3188" s="190"/>
      <c r="M3188" s="190"/>
      <c r="N3188" s="268">
        <v>0</v>
      </c>
      <c r="O3188" s="268">
        <v>6</v>
      </c>
      <c r="P3188" s="190" t="s">
        <v>657</v>
      </c>
      <c r="Q3188" s="375"/>
    </row>
    <row r="3189" spans="1:17" ht="63.75">
      <c r="A3189" s="265">
        <v>342</v>
      </c>
      <c r="B3189" s="190"/>
      <c r="C3189" s="266" t="s">
        <v>146</v>
      </c>
      <c r="D3189" s="267">
        <v>43990</v>
      </c>
      <c r="E3189" s="237" t="s">
        <v>7287</v>
      </c>
      <c r="F3189" s="237" t="s">
        <v>3</v>
      </c>
      <c r="G3189" s="237">
        <v>1843180</v>
      </c>
      <c r="H3189" s="190"/>
      <c r="I3189" s="248" t="s">
        <v>8527</v>
      </c>
      <c r="J3189" s="190"/>
      <c r="K3189" s="190"/>
      <c r="L3189" s="190"/>
      <c r="M3189" s="190"/>
      <c r="N3189" s="268">
        <v>0</v>
      </c>
      <c r="O3189" s="268">
        <v>22399.8</v>
      </c>
      <c r="P3189" s="190" t="s">
        <v>657</v>
      </c>
      <c r="Q3189" s="375"/>
    </row>
    <row r="3190" spans="1:17" ht="63.75">
      <c r="A3190" s="265">
        <v>16</v>
      </c>
      <c r="B3190" s="190"/>
      <c r="C3190" s="266" t="s">
        <v>7133</v>
      </c>
      <c r="D3190" s="267">
        <v>43990</v>
      </c>
      <c r="E3190" s="237" t="s">
        <v>7288</v>
      </c>
      <c r="F3190" s="237" t="s">
        <v>3</v>
      </c>
      <c r="G3190" s="237">
        <v>1843182</v>
      </c>
      <c r="H3190" s="190"/>
      <c r="I3190" s="248" t="s">
        <v>8528</v>
      </c>
      <c r="J3190" s="190"/>
      <c r="K3190" s="190"/>
      <c r="L3190" s="190"/>
      <c r="M3190" s="190"/>
      <c r="N3190" s="268">
        <v>0</v>
      </c>
      <c r="O3190" s="268">
        <v>3239</v>
      </c>
      <c r="P3190" s="190" t="s">
        <v>657</v>
      </c>
      <c r="Q3190" s="375"/>
    </row>
    <row r="3191" spans="1:17" ht="63.75">
      <c r="A3191" s="265">
        <v>16</v>
      </c>
      <c r="B3191" s="190"/>
      <c r="C3191" s="266" t="s">
        <v>7133</v>
      </c>
      <c r="D3191" s="267">
        <v>43990</v>
      </c>
      <c r="E3191" s="237" t="s">
        <v>7289</v>
      </c>
      <c r="F3191" s="237" t="s">
        <v>3</v>
      </c>
      <c r="G3191" s="237">
        <v>1843183</v>
      </c>
      <c r="H3191" s="190"/>
      <c r="I3191" s="248" t="s">
        <v>8529</v>
      </c>
      <c r="J3191" s="190"/>
      <c r="K3191" s="190"/>
      <c r="L3191" s="190"/>
      <c r="M3191" s="190"/>
      <c r="N3191" s="268">
        <v>0</v>
      </c>
      <c r="O3191" s="268">
        <v>0.02</v>
      </c>
      <c r="P3191" s="190" t="s">
        <v>657</v>
      </c>
      <c r="Q3191" s="375"/>
    </row>
    <row r="3192" spans="1:17" ht="51">
      <c r="A3192" s="265">
        <v>595</v>
      </c>
      <c r="B3192" s="190"/>
      <c r="C3192" s="266" t="s">
        <v>629</v>
      </c>
      <c r="D3192" s="267">
        <v>43990</v>
      </c>
      <c r="E3192" s="237" t="s">
        <v>7290</v>
      </c>
      <c r="F3192" s="237" t="s">
        <v>3</v>
      </c>
      <c r="G3192" s="237">
        <v>1843188</v>
      </c>
      <c r="H3192" s="190"/>
      <c r="I3192" s="248" t="s">
        <v>8530</v>
      </c>
      <c r="J3192" s="190"/>
      <c r="K3192" s="190"/>
      <c r="L3192" s="190"/>
      <c r="M3192" s="190"/>
      <c r="N3192" s="268">
        <v>0</v>
      </c>
      <c r="O3192" s="268">
        <v>316.67</v>
      </c>
      <c r="P3192" s="190" t="s">
        <v>4220</v>
      </c>
      <c r="Q3192" s="375"/>
    </row>
    <row r="3193" spans="1:17" ht="51">
      <c r="A3193" s="265">
        <v>66</v>
      </c>
      <c r="B3193" s="190"/>
      <c r="C3193" s="266" t="s">
        <v>52</v>
      </c>
      <c r="D3193" s="267">
        <v>43990</v>
      </c>
      <c r="E3193" s="237" t="s">
        <v>7291</v>
      </c>
      <c r="F3193" s="237" t="s">
        <v>3</v>
      </c>
      <c r="G3193" s="237">
        <v>1843195</v>
      </c>
      <c r="H3193" s="190"/>
      <c r="I3193" s="248" t="s">
        <v>8531</v>
      </c>
      <c r="J3193" s="190"/>
      <c r="K3193" s="190"/>
      <c r="L3193" s="190"/>
      <c r="M3193" s="190"/>
      <c r="N3193" s="268">
        <v>0</v>
      </c>
      <c r="O3193" s="268">
        <v>15608.1</v>
      </c>
      <c r="P3193" s="190" t="s">
        <v>657</v>
      </c>
      <c r="Q3193" s="375"/>
    </row>
    <row r="3194" spans="1:17" ht="51">
      <c r="A3194" s="265">
        <v>132</v>
      </c>
      <c r="B3194" s="190"/>
      <c r="C3194" s="266" t="s">
        <v>67</v>
      </c>
      <c r="D3194" s="267">
        <v>43990</v>
      </c>
      <c r="E3194" s="237" t="s">
        <v>7292</v>
      </c>
      <c r="F3194" s="237" t="s">
        <v>3</v>
      </c>
      <c r="G3194" s="237">
        <v>1843217</v>
      </c>
      <c r="H3194" s="190"/>
      <c r="I3194" s="248" t="s">
        <v>8532</v>
      </c>
      <c r="J3194" s="190"/>
      <c r="K3194" s="190"/>
      <c r="L3194" s="190"/>
      <c r="M3194" s="190"/>
      <c r="N3194" s="268">
        <v>0</v>
      </c>
      <c r="O3194" s="268">
        <v>460</v>
      </c>
      <c r="P3194" s="190" t="s">
        <v>657</v>
      </c>
      <c r="Q3194" s="375"/>
    </row>
    <row r="3195" spans="1:17" ht="38.25">
      <c r="A3195" s="265">
        <v>593</v>
      </c>
      <c r="B3195" s="190"/>
      <c r="C3195" s="266" t="s">
        <v>1389</v>
      </c>
      <c r="D3195" s="267">
        <v>43990</v>
      </c>
      <c r="E3195" s="237" t="s">
        <v>7293</v>
      </c>
      <c r="F3195" s="237" t="s">
        <v>3</v>
      </c>
      <c r="G3195" s="237">
        <v>1843242</v>
      </c>
      <c r="H3195" s="190"/>
      <c r="I3195" s="248" t="s">
        <v>8533</v>
      </c>
      <c r="J3195" s="190"/>
      <c r="K3195" s="190"/>
      <c r="L3195" s="190"/>
      <c r="M3195" s="190"/>
      <c r="N3195" s="268">
        <v>0</v>
      </c>
      <c r="O3195" s="268">
        <v>21</v>
      </c>
      <c r="P3195" s="190" t="s">
        <v>657</v>
      </c>
      <c r="Q3195" s="375"/>
    </row>
    <row r="3196" spans="1:17" ht="51">
      <c r="A3196" s="265">
        <v>292</v>
      </c>
      <c r="B3196" s="190"/>
      <c r="C3196" s="266" t="s">
        <v>129</v>
      </c>
      <c r="D3196" s="267">
        <v>43990</v>
      </c>
      <c r="E3196" s="237" t="s">
        <v>7294</v>
      </c>
      <c r="F3196" s="237" t="s">
        <v>3</v>
      </c>
      <c r="G3196" s="237">
        <v>1843218</v>
      </c>
      <c r="H3196" s="190"/>
      <c r="I3196" s="248" t="s">
        <v>8534</v>
      </c>
      <c r="J3196" s="190"/>
      <c r="K3196" s="190"/>
      <c r="L3196" s="190"/>
      <c r="M3196" s="190"/>
      <c r="N3196" s="268">
        <v>0</v>
      </c>
      <c r="O3196" s="268">
        <v>90</v>
      </c>
      <c r="P3196" s="190" t="s">
        <v>657</v>
      </c>
      <c r="Q3196" s="375"/>
    </row>
    <row r="3197" spans="1:17" ht="63.75">
      <c r="A3197" s="265">
        <v>25</v>
      </c>
      <c r="B3197" s="190"/>
      <c r="C3197" s="266" t="s">
        <v>45</v>
      </c>
      <c r="D3197" s="267">
        <v>43990</v>
      </c>
      <c r="E3197" s="237" t="s">
        <v>7295</v>
      </c>
      <c r="F3197" s="237" t="s">
        <v>3</v>
      </c>
      <c r="G3197" s="237">
        <v>1843225</v>
      </c>
      <c r="H3197" s="190"/>
      <c r="I3197" s="248" t="s">
        <v>8535</v>
      </c>
      <c r="J3197" s="190"/>
      <c r="K3197" s="190"/>
      <c r="L3197" s="190"/>
      <c r="M3197" s="190"/>
      <c r="N3197" s="268">
        <v>0</v>
      </c>
      <c r="O3197" s="268">
        <v>375</v>
      </c>
      <c r="P3197" s="190" t="s">
        <v>657</v>
      </c>
      <c r="Q3197" s="375"/>
    </row>
    <row r="3198" spans="1:17" ht="76.5">
      <c r="A3198" s="265">
        <v>16</v>
      </c>
      <c r="B3198" s="190"/>
      <c r="C3198" s="266" t="s">
        <v>7133</v>
      </c>
      <c r="D3198" s="267">
        <v>43990</v>
      </c>
      <c r="E3198" s="237" t="s">
        <v>7296</v>
      </c>
      <c r="F3198" s="237" t="s">
        <v>3</v>
      </c>
      <c r="G3198" s="237">
        <v>1843233</v>
      </c>
      <c r="H3198" s="190"/>
      <c r="I3198" s="248" t="s">
        <v>8536</v>
      </c>
      <c r="J3198" s="190"/>
      <c r="K3198" s="190"/>
      <c r="L3198" s="190"/>
      <c r="M3198" s="190"/>
      <c r="N3198" s="268">
        <v>0</v>
      </c>
      <c r="O3198" s="268">
        <v>1800</v>
      </c>
      <c r="P3198" s="190" t="s">
        <v>657</v>
      </c>
      <c r="Q3198" s="375"/>
    </row>
    <row r="3199" spans="1:17" ht="38.25">
      <c r="A3199" s="265">
        <v>593</v>
      </c>
      <c r="B3199" s="190"/>
      <c r="C3199" s="266" t="s">
        <v>1389</v>
      </c>
      <c r="D3199" s="267">
        <v>43990</v>
      </c>
      <c r="E3199" s="237" t="s">
        <v>7297</v>
      </c>
      <c r="F3199" s="237" t="s">
        <v>3</v>
      </c>
      <c r="G3199" s="237">
        <v>1843243</v>
      </c>
      <c r="H3199" s="190"/>
      <c r="I3199" s="248" t="s">
        <v>8537</v>
      </c>
      <c r="J3199" s="190"/>
      <c r="K3199" s="190"/>
      <c r="L3199" s="190"/>
      <c r="M3199" s="190"/>
      <c r="N3199" s="268">
        <v>0</v>
      </c>
      <c r="O3199" s="268">
        <v>28</v>
      </c>
      <c r="P3199" s="190" t="s">
        <v>657</v>
      </c>
      <c r="Q3199" s="375"/>
    </row>
    <row r="3200" spans="1:17" ht="51">
      <c r="A3200" s="265">
        <v>25</v>
      </c>
      <c r="B3200" s="190"/>
      <c r="C3200" s="266" t="s">
        <v>45</v>
      </c>
      <c r="D3200" s="267">
        <v>43990</v>
      </c>
      <c r="E3200" s="237" t="s">
        <v>7298</v>
      </c>
      <c r="F3200" s="237" t="s">
        <v>3</v>
      </c>
      <c r="G3200" s="237">
        <v>1843245</v>
      </c>
      <c r="H3200" s="190"/>
      <c r="I3200" s="248" t="s">
        <v>8538</v>
      </c>
      <c r="J3200" s="190"/>
      <c r="K3200" s="190"/>
      <c r="L3200" s="190"/>
      <c r="M3200" s="190"/>
      <c r="N3200" s="268">
        <v>0</v>
      </c>
      <c r="O3200" s="268">
        <v>100</v>
      </c>
      <c r="P3200" s="190" t="s">
        <v>657</v>
      </c>
      <c r="Q3200" s="375"/>
    </row>
    <row r="3201" spans="1:17" ht="63.75">
      <c r="A3201" s="265">
        <v>16</v>
      </c>
      <c r="B3201" s="190"/>
      <c r="C3201" s="266" t="s">
        <v>7133</v>
      </c>
      <c r="D3201" s="267">
        <v>43990</v>
      </c>
      <c r="E3201" s="237" t="s">
        <v>7299</v>
      </c>
      <c r="F3201" s="237" t="s">
        <v>3</v>
      </c>
      <c r="G3201" s="237">
        <v>1843246</v>
      </c>
      <c r="H3201" s="190"/>
      <c r="I3201" s="248" t="s">
        <v>8539</v>
      </c>
      <c r="J3201" s="190"/>
      <c r="K3201" s="190"/>
      <c r="L3201" s="190"/>
      <c r="M3201" s="190"/>
      <c r="N3201" s="268">
        <v>0</v>
      </c>
      <c r="O3201" s="268">
        <v>12050</v>
      </c>
      <c r="P3201" s="190" t="s">
        <v>657</v>
      </c>
      <c r="Q3201" s="375"/>
    </row>
    <row r="3202" spans="1:17" ht="63.75">
      <c r="A3202" s="265">
        <v>16</v>
      </c>
      <c r="B3202" s="190"/>
      <c r="C3202" s="266" t="s">
        <v>7133</v>
      </c>
      <c r="D3202" s="267">
        <v>43990</v>
      </c>
      <c r="E3202" s="237" t="s">
        <v>7300</v>
      </c>
      <c r="F3202" s="237" t="s">
        <v>3</v>
      </c>
      <c r="G3202" s="237">
        <v>1843247</v>
      </c>
      <c r="H3202" s="190"/>
      <c r="I3202" s="248" t="s">
        <v>8540</v>
      </c>
      <c r="J3202" s="190"/>
      <c r="K3202" s="190"/>
      <c r="L3202" s="190"/>
      <c r="M3202" s="190"/>
      <c r="N3202" s="268">
        <v>0</v>
      </c>
      <c r="O3202" s="268">
        <v>931</v>
      </c>
      <c r="P3202" s="190" t="s">
        <v>657</v>
      </c>
      <c r="Q3202" s="375"/>
    </row>
    <row r="3203" spans="1:17" ht="38.25">
      <c r="A3203" s="265" t="s">
        <v>562</v>
      </c>
      <c r="B3203" s="190"/>
      <c r="C3203" s="266" t="s">
        <v>604</v>
      </c>
      <c r="D3203" s="267">
        <v>43990</v>
      </c>
      <c r="E3203" s="237" t="s">
        <v>7301</v>
      </c>
      <c r="F3203" s="237" t="s">
        <v>3</v>
      </c>
      <c r="G3203" s="237">
        <v>1843250</v>
      </c>
      <c r="H3203" s="190"/>
      <c r="I3203" s="248" t="s">
        <v>8541</v>
      </c>
      <c r="J3203" s="190"/>
      <c r="K3203" s="190"/>
      <c r="L3203" s="190"/>
      <c r="M3203" s="190"/>
      <c r="N3203" s="268">
        <v>0</v>
      </c>
      <c r="O3203" s="268">
        <v>556.5</v>
      </c>
      <c r="P3203" s="190" t="s">
        <v>657</v>
      </c>
      <c r="Q3203" s="375"/>
    </row>
    <row r="3204" spans="1:17" ht="63.75">
      <c r="A3204" s="265">
        <v>212</v>
      </c>
      <c r="B3204" s="190"/>
      <c r="C3204" s="266" t="s">
        <v>99</v>
      </c>
      <c r="D3204" s="267">
        <v>43990</v>
      </c>
      <c r="E3204" s="237" t="s">
        <v>7302</v>
      </c>
      <c r="F3204" s="237" t="s">
        <v>3</v>
      </c>
      <c r="G3204" s="237">
        <v>1842990</v>
      </c>
      <c r="H3204" s="190"/>
      <c r="I3204" s="248" t="s">
        <v>8542</v>
      </c>
      <c r="J3204" s="190"/>
      <c r="K3204" s="190"/>
      <c r="L3204" s="190"/>
      <c r="M3204" s="190"/>
      <c r="N3204" s="268">
        <v>0</v>
      </c>
      <c r="O3204" s="268">
        <v>80990.7</v>
      </c>
      <c r="P3204" s="190" t="s">
        <v>657</v>
      </c>
      <c r="Q3204" s="375"/>
    </row>
    <row r="3205" spans="1:17" ht="51">
      <c r="A3205" s="265">
        <v>15</v>
      </c>
      <c r="B3205" s="190"/>
      <c r="C3205" s="266" t="s">
        <v>42</v>
      </c>
      <c r="D3205" s="267">
        <v>43990</v>
      </c>
      <c r="E3205" s="237" t="s">
        <v>7303</v>
      </c>
      <c r="F3205" s="237" t="s">
        <v>3</v>
      </c>
      <c r="G3205" s="237">
        <v>1843015</v>
      </c>
      <c r="H3205" s="190"/>
      <c r="I3205" s="248" t="s">
        <v>8543</v>
      </c>
      <c r="J3205" s="190"/>
      <c r="K3205" s="190"/>
      <c r="L3205" s="190"/>
      <c r="M3205" s="190"/>
      <c r="N3205" s="268">
        <v>0</v>
      </c>
      <c r="O3205" s="268">
        <v>330</v>
      </c>
      <c r="P3205" s="190" t="s">
        <v>657</v>
      </c>
      <c r="Q3205" s="375"/>
    </row>
    <row r="3206" spans="1:17" ht="51">
      <c r="A3206" s="265">
        <v>15</v>
      </c>
      <c r="B3206" s="190"/>
      <c r="C3206" s="266" t="s">
        <v>42</v>
      </c>
      <c r="D3206" s="267">
        <v>43990</v>
      </c>
      <c r="E3206" s="237" t="s">
        <v>7304</v>
      </c>
      <c r="F3206" s="237" t="s">
        <v>3</v>
      </c>
      <c r="G3206" s="237">
        <v>1843020</v>
      </c>
      <c r="H3206" s="190"/>
      <c r="I3206" s="248" t="s">
        <v>8544</v>
      </c>
      <c r="J3206" s="190"/>
      <c r="K3206" s="190"/>
      <c r="L3206" s="190"/>
      <c r="M3206" s="190"/>
      <c r="N3206" s="268">
        <v>0</v>
      </c>
      <c r="O3206" s="268">
        <v>1822</v>
      </c>
      <c r="P3206" s="190" t="s">
        <v>657</v>
      </c>
      <c r="Q3206" s="375"/>
    </row>
    <row r="3207" spans="1:17" ht="51">
      <c r="A3207" s="265">
        <v>15</v>
      </c>
      <c r="B3207" s="190"/>
      <c r="C3207" s="266" t="s">
        <v>42</v>
      </c>
      <c r="D3207" s="267">
        <v>43990</v>
      </c>
      <c r="E3207" s="237" t="s">
        <v>7305</v>
      </c>
      <c r="F3207" s="237" t="s">
        <v>3</v>
      </c>
      <c r="G3207" s="237">
        <v>1843024</v>
      </c>
      <c r="H3207" s="190"/>
      <c r="I3207" s="248" t="s">
        <v>8545</v>
      </c>
      <c r="J3207" s="190"/>
      <c r="K3207" s="190"/>
      <c r="L3207" s="190"/>
      <c r="M3207" s="190"/>
      <c r="N3207" s="268">
        <v>0</v>
      </c>
      <c r="O3207" s="268">
        <v>1962</v>
      </c>
      <c r="P3207" s="190" t="s">
        <v>657</v>
      </c>
      <c r="Q3207" s="375"/>
    </row>
    <row r="3208" spans="1:17" ht="51">
      <c r="A3208" s="265">
        <v>15</v>
      </c>
      <c r="B3208" s="190"/>
      <c r="C3208" s="266" t="s">
        <v>42</v>
      </c>
      <c r="D3208" s="267">
        <v>43990</v>
      </c>
      <c r="E3208" s="237" t="s">
        <v>7306</v>
      </c>
      <c r="F3208" s="237" t="s">
        <v>3</v>
      </c>
      <c r="G3208" s="237">
        <v>1843026</v>
      </c>
      <c r="H3208" s="190"/>
      <c r="I3208" s="248" t="s">
        <v>8546</v>
      </c>
      <c r="J3208" s="190"/>
      <c r="K3208" s="190"/>
      <c r="L3208" s="190"/>
      <c r="M3208" s="190"/>
      <c r="N3208" s="268">
        <v>0</v>
      </c>
      <c r="O3208" s="268">
        <v>12600</v>
      </c>
      <c r="P3208" s="190" t="s">
        <v>657</v>
      </c>
      <c r="Q3208" s="375"/>
    </row>
    <row r="3209" spans="1:17" ht="63.75">
      <c r="A3209" s="265">
        <v>16</v>
      </c>
      <c r="B3209" s="190"/>
      <c r="C3209" s="266" t="s">
        <v>7133</v>
      </c>
      <c r="D3209" s="267">
        <v>43990</v>
      </c>
      <c r="E3209" s="237" t="s">
        <v>7307</v>
      </c>
      <c r="F3209" s="237" t="s">
        <v>3</v>
      </c>
      <c r="G3209" s="237">
        <v>1843265</v>
      </c>
      <c r="H3209" s="190"/>
      <c r="I3209" s="248" t="s">
        <v>8547</v>
      </c>
      <c r="J3209" s="190"/>
      <c r="K3209" s="190"/>
      <c r="L3209" s="190"/>
      <c r="M3209" s="190"/>
      <c r="N3209" s="268">
        <v>0</v>
      </c>
      <c r="O3209" s="268">
        <v>95.47</v>
      </c>
      <c r="P3209" s="190" t="s">
        <v>657</v>
      </c>
      <c r="Q3209" s="375"/>
    </row>
    <row r="3210" spans="1:17" ht="63.75">
      <c r="A3210" s="265">
        <v>16</v>
      </c>
      <c r="B3210" s="190"/>
      <c r="C3210" s="266" t="s">
        <v>7133</v>
      </c>
      <c r="D3210" s="267">
        <v>43990</v>
      </c>
      <c r="E3210" s="237" t="s">
        <v>7308</v>
      </c>
      <c r="F3210" s="237" t="s">
        <v>3</v>
      </c>
      <c r="G3210" s="237">
        <v>1843272</v>
      </c>
      <c r="H3210" s="190"/>
      <c r="I3210" s="248" t="s">
        <v>8548</v>
      </c>
      <c r="J3210" s="190"/>
      <c r="K3210" s="190"/>
      <c r="L3210" s="190"/>
      <c r="M3210" s="190"/>
      <c r="N3210" s="268">
        <v>0</v>
      </c>
      <c r="O3210" s="268">
        <v>4457.2</v>
      </c>
      <c r="P3210" s="190" t="s">
        <v>657</v>
      </c>
      <c r="Q3210" s="375"/>
    </row>
    <row r="3211" spans="1:17" ht="63.75">
      <c r="A3211" s="265">
        <v>16</v>
      </c>
      <c r="B3211" s="190"/>
      <c r="C3211" s="266" t="s">
        <v>7133</v>
      </c>
      <c r="D3211" s="267">
        <v>43990</v>
      </c>
      <c r="E3211" s="237" t="s">
        <v>7309</v>
      </c>
      <c r="F3211" s="237" t="s">
        <v>3</v>
      </c>
      <c r="G3211" s="237">
        <v>1843273</v>
      </c>
      <c r="H3211" s="190"/>
      <c r="I3211" s="248" t="s">
        <v>8549</v>
      </c>
      <c r="J3211" s="190"/>
      <c r="K3211" s="190"/>
      <c r="L3211" s="190"/>
      <c r="M3211" s="190"/>
      <c r="N3211" s="268">
        <v>0</v>
      </c>
      <c r="O3211" s="268">
        <v>95392</v>
      </c>
      <c r="P3211" s="190" t="s">
        <v>657</v>
      </c>
      <c r="Q3211" s="375"/>
    </row>
    <row r="3212" spans="1:17" ht="76.5">
      <c r="A3212" s="265">
        <v>16</v>
      </c>
      <c r="B3212" s="190"/>
      <c r="C3212" s="266" t="s">
        <v>7133</v>
      </c>
      <c r="D3212" s="267">
        <v>43990</v>
      </c>
      <c r="E3212" s="237" t="s">
        <v>7310</v>
      </c>
      <c r="F3212" s="237" t="s">
        <v>3</v>
      </c>
      <c r="G3212" s="237">
        <v>1843274</v>
      </c>
      <c r="H3212" s="190"/>
      <c r="I3212" s="248" t="s">
        <v>8550</v>
      </c>
      <c r="J3212" s="190"/>
      <c r="K3212" s="190"/>
      <c r="L3212" s="190"/>
      <c r="M3212" s="190"/>
      <c r="N3212" s="268">
        <v>0</v>
      </c>
      <c r="O3212" s="268">
        <v>2880.3</v>
      </c>
      <c r="P3212" s="190" t="s">
        <v>657</v>
      </c>
      <c r="Q3212" s="375"/>
    </row>
    <row r="3213" spans="1:17" ht="51">
      <c r="A3213" s="265">
        <v>16</v>
      </c>
      <c r="B3213" s="190"/>
      <c r="C3213" s="266" t="s">
        <v>7133</v>
      </c>
      <c r="D3213" s="267">
        <v>43990</v>
      </c>
      <c r="E3213" s="237" t="s">
        <v>7311</v>
      </c>
      <c r="F3213" s="237" t="s">
        <v>3</v>
      </c>
      <c r="G3213" s="237">
        <v>1843275</v>
      </c>
      <c r="H3213" s="190"/>
      <c r="I3213" s="248" t="s">
        <v>8551</v>
      </c>
      <c r="J3213" s="190"/>
      <c r="K3213" s="190"/>
      <c r="L3213" s="190"/>
      <c r="M3213" s="190"/>
      <c r="N3213" s="268">
        <v>0</v>
      </c>
      <c r="O3213" s="268">
        <v>80</v>
      </c>
      <c r="P3213" s="190" t="s">
        <v>657</v>
      </c>
      <c r="Q3213" s="375"/>
    </row>
    <row r="3214" spans="1:17" ht="51">
      <c r="A3214" s="265">
        <v>16</v>
      </c>
      <c r="B3214" s="190"/>
      <c r="C3214" s="266" t="s">
        <v>7133</v>
      </c>
      <c r="D3214" s="267">
        <v>43990</v>
      </c>
      <c r="E3214" s="237" t="s">
        <v>7312</v>
      </c>
      <c r="F3214" s="237" t="s">
        <v>3</v>
      </c>
      <c r="G3214" s="237">
        <v>1843276</v>
      </c>
      <c r="H3214" s="190"/>
      <c r="I3214" s="248" t="s">
        <v>8551</v>
      </c>
      <c r="J3214" s="190"/>
      <c r="K3214" s="190"/>
      <c r="L3214" s="190"/>
      <c r="M3214" s="190"/>
      <c r="N3214" s="268">
        <v>0</v>
      </c>
      <c r="O3214" s="268">
        <v>26</v>
      </c>
      <c r="P3214" s="190" t="s">
        <v>657</v>
      </c>
      <c r="Q3214" s="375"/>
    </row>
    <row r="3215" spans="1:17" ht="76.5">
      <c r="A3215" s="265">
        <v>16</v>
      </c>
      <c r="B3215" s="190"/>
      <c r="C3215" s="266" t="s">
        <v>7133</v>
      </c>
      <c r="D3215" s="267">
        <v>43991</v>
      </c>
      <c r="E3215" s="237" t="s">
        <v>7313</v>
      </c>
      <c r="F3215" s="237" t="s">
        <v>3</v>
      </c>
      <c r="G3215" s="237">
        <v>1843450</v>
      </c>
      <c r="H3215" s="190"/>
      <c r="I3215" s="248" t="s">
        <v>8552</v>
      </c>
      <c r="J3215" s="190"/>
      <c r="K3215" s="190"/>
      <c r="L3215" s="190"/>
      <c r="M3215" s="190"/>
      <c r="N3215" s="268">
        <v>0</v>
      </c>
      <c r="O3215" s="268">
        <v>15000</v>
      </c>
      <c r="P3215" s="190" t="s">
        <v>657</v>
      </c>
      <c r="Q3215" s="375"/>
    </row>
    <row r="3216" spans="1:17" ht="38.25">
      <c r="A3216" s="265">
        <v>86</v>
      </c>
      <c r="B3216" s="190"/>
      <c r="C3216" s="266" t="s">
        <v>56</v>
      </c>
      <c r="D3216" s="267">
        <v>43991</v>
      </c>
      <c r="E3216" s="237" t="s">
        <v>7314</v>
      </c>
      <c r="F3216" s="237" t="s">
        <v>3</v>
      </c>
      <c r="G3216" s="237">
        <v>1843499</v>
      </c>
      <c r="H3216" s="190"/>
      <c r="I3216" s="248" t="s">
        <v>8553</v>
      </c>
      <c r="J3216" s="190"/>
      <c r="K3216" s="190"/>
      <c r="L3216" s="190"/>
      <c r="M3216" s="190"/>
      <c r="N3216" s="268">
        <v>0</v>
      </c>
      <c r="O3216" s="268">
        <v>1000</v>
      </c>
      <c r="P3216" s="190" t="s">
        <v>657</v>
      </c>
      <c r="Q3216" s="375"/>
    </row>
    <row r="3217" spans="1:17" ht="38.25">
      <c r="A3217" s="265">
        <v>86</v>
      </c>
      <c r="B3217" s="190"/>
      <c r="C3217" s="266" t="s">
        <v>56</v>
      </c>
      <c r="D3217" s="267">
        <v>43991</v>
      </c>
      <c r="E3217" s="237" t="s">
        <v>7315</v>
      </c>
      <c r="F3217" s="237" t="s">
        <v>3</v>
      </c>
      <c r="G3217" s="237">
        <v>1843501</v>
      </c>
      <c r="H3217" s="190"/>
      <c r="I3217" s="248" t="s">
        <v>8554</v>
      </c>
      <c r="J3217" s="190"/>
      <c r="K3217" s="190"/>
      <c r="L3217" s="190"/>
      <c r="M3217" s="190"/>
      <c r="N3217" s="268">
        <v>0</v>
      </c>
      <c r="O3217" s="268">
        <v>1000</v>
      </c>
      <c r="P3217" s="190" t="s">
        <v>657</v>
      </c>
      <c r="Q3217" s="375"/>
    </row>
    <row r="3218" spans="1:17" ht="51">
      <c r="A3218" s="265">
        <v>592</v>
      </c>
      <c r="B3218" s="190"/>
      <c r="C3218" s="266" t="s">
        <v>634</v>
      </c>
      <c r="D3218" s="267">
        <v>43991</v>
      </c>
      <c r="E3218" s="237" t="s">
        <v>7316</v>
      </c>
      <c r="F3218" s="237" t="s">
        <v>3</v>
      </c>
      <c r="G3218" s="237">
        <v>1843508</v>
      </c>
      <c r="H3218" s="190"/>
      <c r="I3218" s="248" t="s">
        <v>8555</v>
      </c>
      <c r="J3218" s="190"/>
      <c r="K3218" s="190"/>
      <c r="L3218" s="190"/>
      <c r="M3218" s="190"/>
      <c r="N3218" s="268">
        <v>0</v>
      </c>
      <c r="O3218" s="268">
        <v>817</v>
      </c>
      <c r="P3218" s="190" t="s">
        <v>657</v>
      </c>
      <c r="Q3218" s="375"/>
    </row>
    <row r="3219" spans="1:17" ht="63.75">
      <c r="A3219" s="265">
        <v>592</v>
      </c>
      <c r="B3219" s="190"/>
      <c r="C3219" s="266" t="s">
        <v>634</v>
      </c>
      <c r="D3219" s="267">
        <v>43991</v>
      </c>
      <c r="E3219" s="237" t="s">
        <v>7317</v>
      </c>
      <c r="F3219" s="237" t="s">
        <v>3</v>
      </c>
      <c r="G3219" s="237">
        <v>1843510</v>
      </c>
      <c r="H3219" s="190"/>
      <c r="I3219" s="248" t="s">
        <v>8556</v>
      </c>
      <c r="J3219" s="190"/>
      <c r="K3219" s="190"/>
      <c r="L3219" s="190"/>
      <c r="M3219" s="190"/>
      <c r="N3219" s="268">
        <v>0</v>
      </c>
      <c r="O3219" s="268">
        <v>30</v>
      </c>
      <c r="P3219" s="190" t="s">
        <v>657</v>
      </c>
      <c r="Q3219" s="375"/>
    </row>
    <row r="3220" spans="1:17" ht="51">
      <c r="A3220" s="265" t="s">
        <v>553</v>
      </c>
      <c r="B3220" s="190"/>
      <c r="C3220" s="266" t="s">
        <v>605</v>
      </c>
      <c r="D3220" s="267">
        <v>43991</v>
      </c>
      <c r="E3220" s="237" t="s">
        <v>7318</v>
      </c>
      <c r="F3220" s="237" t="s">
        <v>3</v>
      </c>
      <c r="G3220" s="237">
        <v>1843511</v>
      </c>
      <c r="H3220" s="190"/>
      <c r="I3220" s="248" t="s">
        <v>1393</v>
      </c>
      <c r="J3220" s="190"/>
      <c r="K3220" s="190"/>
      <c r="L3220" s="190"/>
      <c r="M3220" s="190"/>
      <c r="N3220" s="268">
        <v>0</v>
      </c>
      <c r="O3220" s="268">
        <v>3480</v>
      </c>
      <c r="P3220" s="190" t="s">
        <v>657</v>
      </c>
      <c r="Q3220" s="375"/>
    </row>
    <row r="3221" spans="1:17" ht="63.75">
      <c r="A3221" s="265">
        <v>16</v>
      </c>
      <c r="B3221" s="190"/>
      <c r="C3221" s="266" t="s">
        <v>7133</v>
      </c>
      <c r="D3221" s="267">
        <v>43991</v>
      </c>
      <c r="E3221" s="237" t="s">
        <v>7319</v>
      </c>
      <c r="F3221" s="237" t="s">
        <v>3</v>
      </c>
      <c r="G3221" s="237">
        <v>1843492</v>
      </c>
      <c r="H3221" s="190"/>
      <c r="I3221" s="248" t="s">
        <v>8557</v>
      </c>
      <c r="J3221" s="190"/>
      <c r="K3221" s="190"/>
      <c r="L3221" s="190"/>
      <c r="M3221" s="190"/>
      <c r="N3221" s="268">
        <v>0</v>
      </c>
      <c r="O3221" s="268">
        <v>38018</v>
      </c>
      <c r="P3221" s="190" t="s">
        <v>657</v>
      </c>
      <c r="Q3221" s="375"/>
    </row>
    <row r="3222" spans="1:17" ht="51">
      <c r="A3222" s="265">
        <v>47</v>
      </c>
      <c r="B3222" s="190"/>
      <c r="C3222" s="266" t="s">
        <v>49</v>
      </c>
      <c r="D3222" s="267">
        <v>43991</v>
      </c>
      <c r="E3222" s="237" t="s">
        <v>7320</v>
      </c>
      <c r="F3222" s="237" t="s">
        <v>3</v>
      </c>
      <c r="G3222" s="237">
        <v>1843502</v>
      </c>
      <c r="H3222" s="190"/>
      <c r="I3222" s="248" t="s">
        <v>8558</v>
      </c>
      <c r="J3222" s="190"/>
      <c r="K3222" s="190"/>
      <c r="L3222" s="190"/>
      <c r="M3222" s="190"/>
      <c r="N3222" s="268">
        <v>0</v>
      </c>
      <c r="O3222" s="268">
        <v>4847.2</v>
      </c>
      <c r="P3222" s="190" t="s">
        <v>657</v>
      </c>
      <c r="Q3222" s="375"/>
    </row>
    <row r="3223" spans="1:17" ht="51">
      <c r="A3223" s="265">
        <v>599</v>
      </c>
      <c r="B3223" s="190"/>
      <c r="C3223" s="266" t="s">
        <v>1297</v>
      </c>
      <c r="D3223" s="267">
        <v>43991</v>
      </c>
      <c r="E3223" s="237" t="s">
        <v>7321</v>
      </c>
      <c r="F3223" s="237" t="s">
        <v>3</v>
      </c>
      <c r="G3223" s="237">
        <v>1843559</v>
      </c>
      <c r="H3223" s="190"/>
      <c r="I3223" s="248" t="s">
        <v>8559</v>
      </c>
      <c r="J3223" s="190"/>
      <c r="K3223" s="190"/>
      <c r="L3223" s="190"/>
      <c r="M3223" s="190"/>
      <c r="N3223" s="268">
        <v>0</v>
      </c>
      <c r="O3223" s="268">
        <v>11065</v>
      </c>
      <c r="P3223" s="190" t="s">
        <v>657</v>
      </c>
      <c r="Q3223" s="375"/>
    </row>
    <row r="3224" spans="1:17" ht="51">
      <c r="A3224" s="265" t="s">
        <v>553</v>
      </c>
      <c r="B3224" s="190"/>
      <c r="C3224" s="266" t="s">
        <v>605</v>
      </c>
      <c r="D3224" s="267">
        <v>43991</v>
      </c>
      <c r="E3224" s="237" t="s">
        <v>7322</v>
      </c>
      <c r="F3224" s="237" t="s">
        <v>3</v>
      </c>
      <c r="G3224" s="237">
        <v>1843609</v>
      </c>
      <c r="H3224" s="190"/>
      <c r="I3224" s="248" t="s">
        <v>8560</v>
      </c>
      <c r="J3224" s="190"/>
      <c r="K3224" s="190"/>
      <c r="L3224" s="190"/>
      <c r="M3224" s="190"/>
      <c r="N3224" s="268">
        <v>0</v>
      </c>
      <c r="O3224" s="268">
        <v>1254.24</v>
      </c>
      <c r="P3224" s="190" t="s">
        <v>657</v>
      </c>
      <c r="Q3224" s="375"/>
    </row>
    <row r="3225" spans="1:17" ht="51">
      <c r="A3225" s="265">
        <v>35</v>
      </c>
      <c r="B3225" s="190"/>
      <c r="C3225" s="266" t="s">
        <v>46</v>
      </c>
      <c r="D3225" s="267">
        <v>43991</v>
      </c>
      <c r="E3225" s="237" t="s">
        <v>7323</v>
      </c>
      <c r="F3225" s="237" t="s">
        <v>3</v>
      </c>
      <c r="G3225" s="237">
        <v>1843618</v>
      </c>
      <c r="H3225" s="190"/>
      <c r="I3225" s="248" t="s">
        <v>8561</v>
      </c>
      <c r="J3225" s="190"/>
      <c r="K3225" s="190"/>
      <c r="L3225" s="190"/>
      <c r="M3225" s="190"/>
      <c r="N3225" s="268">
        <v>0</v>
      </c>
      <c r="O3225" s="268">
        <v>3513.93</v>
      </c>
      <c r="P3225" s="190" t="s">
        <v>657</v>
      </c>
      <c r="Q3225" s="375"/>
    </row>
    <row r="3226" spans="1:17" ht="51">
      <c r="A3226" s="265">
        <v>35</v>
      </c>
      <c r="B3226" s="190"/>
      <c r="C3226" s="266" t="s">
        <v>46</v>
      </c>
      <c r="D3226" s="267">
        <v>43991</v>
      </c>
      <c r="E3226" s="237" t="s">
        <v>7324</v>
      </c>
      <c r="F3226" s="237" t="s">
        <v>3</v>
      </c>
      <c r="G3226" s="237">
        <v>1843679</v>
      </c>
      <c r="H3226" s="190"/>
      <c r="I3226" s="248" t="s">
        <v>8562</v>
      </c>
      <c r="J3226" s="190"/>
      <c r="K3226" s="190"/>
      <c r="L3226" s="190"/>
      <c r="M3226" s="190"/>
      <c r="N3226" s="268">
        <v>0</v>
      </c>
      <c r="O3226" s="268">
        <v>1500</v>
      </c>
      <c r="P3226" s="190" t="s">
        <v>657</v>
      </c>
      <c r="Q3226" s="375"/>
    </row>
    <row r="3227" spans="1:17" ht="51">
      <c r="A3227" s="265">
        <v>25</v>
      </c>
      <c r="B3227" s="190"/>
      <c r="C3227" s="266" t="s">
        <v>45</v>
      </c>
      <c r="D3227" s="267">
        <v>43991</v>
      </c>
      <c r="E3227" s="237" t="s">
        <v>7325</v>
      </c>
      <c r="F3227" s="237" t="s">
        <v>3</v>
      </c>
      <c r="G3227" s="237">
        <v>1843683</v>
      </c>
      <c r="H3227" s="190"/>
      <c r="I3227" s="248" t="s">
        <v>8563</v>
      </c>
      <c r="J3227" s="190"/>
      <c r="K3227" s="190"/>
      <c r="L3227" s="190"/>
      <c r="M3227" s="190"/>
      <c r="N3227" s="268">
        <v>0</v>
      </c>
      <c r="O3227" s="268">
        <v>50</v>
      </c>
      <c r="P3227" s="190" t="s">
        <v>657</v>
      </c>
      <c r="Q3227" s="375"/>
    </row>
    <row r="3228" spans="1:17" ht="89.25">
      <c r="A3228" s="265">
        <v>16</v>
      </c>
      <c r="B3228" s="190"/>
      <c r="C3228" s="266" t="s">
        <v>7133</v>
      </c>
      <c r="D3228" s="267">
        <v>43991</v>
      </c>
      <c r="E3228" s="237" t="s">
        <v>7326</v>
      </c>
      <c r="F3228" s="237" t="s">
        <v>3</v>
      </c>
      <c r="G3228" s="237">
        <v>1843684</v>
      </c>
      <c r="H3228" s="190"/>
      <c r="I3228" s="248" t="s">
        <v>8564</v>
      </c>
      <c r="J3228" s="190"/>
      <c r="K3228" s="190"/>
      <c r="L3228" s="190"/>
      <c r="M3228" s="190"/>
      <c r="N3228" s="268">
        <v>0</v>
      </c>
      <c r="O3228" s="268">
        <v>65</v>
      </c>
      <c r="P3228" s="190" t="s">
        <v>657</v>
      </c>
      <c r="Q3228" s="375"/>
    </row>
    <row r="3229" spans="1:17" ht="89.25">
      <c r="A3229" s="265">
        <v>41</v>
      </c>
      <c r="B3229" s="190"/>
      <c r="C3229" s="266" t="s">
        <v>47</v>
      </c>
      <c r="D3229" s="267">
        <v>43991</v>
      </c>
      <c r="E3229" s="237" t="s">
        <v>7326</v>
      </c>
      <c r="F3229" s="237" t="s">
        <v>3</v>
      </c>
      <c r="G3229" s="237">
        <v>1843684</v>
      </c>
      <c r="H3229" s="190"/>
      <c r="I3229" s="248" t="s">
        <v>8564</v>
      </c>
      <c r="J3229" s="190"/>
      <c r="K3229" s="190"/>
      <c r="L3229" s="190"/>
      <c r="M3229" s="190"/>
      <c r="N3229" s="268">
        <v>0</v>
      </c>
      <c r="O3229" s="268">
        <v>65</v>
      </c>
      <c r="P3229" s="190" t="s">
        <v>657</v>
      </c>
      <c r="Q3229" s="375"/>
    </row>
    <row r="3230" spans="1:17" ht="89.25">
      <c r="A3230" s="265">
        <v>30</v>
      </c>
      <c r="B3230" s="190"/>
      <c r="C3230" s="266" t="s">
        <v>662</v>
      </c>
      <c r="D3230" s="267">
        <v>43991</v>
      </c>
      <c r="E3230" s="237" t="s">
        <v>7326</v>
      </c>
      <c r="F3230" s="237" t="s">
        <v>3</v>
      </c>
      <c r="G3230" s="237">
        <v>1843684</v>
      </c>
      <c r="H3230" s="190"/>
      <c r="I3230" s="248" t="s">
        <v>8564</v>
      </c>
      <c r="J3230" s="190"/>
      <c r="K3230" s="190"/>
      <c r="L3230" s="190"/>
      <c r="M3230" s="190"/>
      <c r="N3230" s="268">
        <v>0</v>
      </c>
      <c r="O3230" s="268">
        <v>65</v>
      </c>
      <c r="P3230" s="190" t="s">
        <v>657</v>
      </c>
      <c r="Q3230" s="375"/>
    </row>
    <row r="3231" spans="1:17" ht="38.25">
      <c r="A3231" s="265">
        <v>86</v>
      </c>
      <c r="B3231" s="190"/>
      <c r="C3231" s="266" t="s">
        <v>56</v>
      </c>
      <c r="D3231" s="267">
        <v>43991</v>
      </c>
      <c r="E3231" s="237" t="s">
        <v>7327</v>
      </c>
      <c r="F3231" s="237" t="s">
        <v>3</v>
      </c>
      <c r="G3231" s="237">
        <v>1843687</v>
      </c>
      <c r="H3231" s="190"/>
      <c r="I3231" s="248" t="s">
        <v>8565</v>
      </c>
      <c r="J3231" s="190"/>
      <c r="K3231" s="190"/>
      <c r="L3231" s="190"/>
      <c r="M3231" s="190"/>
      <c r="N3231" s="268">
        <v>0</v>
      </c>
      <c r="O3231" s="268">
        <v>50</v>
      </c>
      <c r="P3231" s="190" t="s">
        <v>657</v>
      </c>
      <c r="Q3231" s="375"/>
    </row>
    <row r="3232" spans="1:17" ht="63.75">
      <c r="A3232" s="265">
        <v>25</v>
      </c>
      <c r="B3232" s="190"/>
      <c r="C3232" s="266" t="s">
        <v>45</v>
      </c>
      <c r="D3232" s="267">
        <v>43991</v>
      </c>
      <c r="E3232" s="237" t="s">
        <v>7328</v>
      </c>
      <c r="F3232" s="237" t="s">
        <v>3</v>
      </c>
      <c r="G3232" s="237">
        <v>1843688</v>
      </c>
      <c r="H3232" s="190"/>
      <c r="I3232" s="248" t="s">
        <v>8566</v>
      </c>
      <c r="J3232" s="190"/>
      <c r="K3232" s="190"/>
      <c r="L3232" s="190"/>
      <c r="M3232" s="190"/>
      <c r="N3232" s="268">
        <v>0</v>
      </c>
      <c r="O3232" s="268">
        <v>371</v>
      </c>
      <c r="P3232" s="190" t="s">
        <v>657</v>
      </c>
      <c r="Q3232" s="375"/>
    </row>
    <row r="3233" spans="1:17" ht="51">
      <c r="A3233" s="265">
        <v>20</v>
      </c>
      <c r="B3233" s="190"/>
      <c r="C3233" s="266" t="s">
        <v>44</v>
      </c>
      <c r="D3233" s="267">
        <v>43991</v>
      </c>
      <c r="E3233" s="237" t="s">
        <v>7329</v>
      </c>
      <c r="F3233" s="237" t="s">
        <v>3</v>
      </c>
      <c r="G3233" s="237">
        <v>1843696</v>
      </c>
      <c r="H3233" s="190"/>
      <c r="I3233" s="248" t="s">
        <v>8567</v>
      </c>
      <c r="J3233" s="190"/>
      <c r="K3233" s="190"/>
      <c r="L3233" s="190"/>
      <c r="M3233" s="190"/>
      <c r="N3233" s="268">
        <v>0</v>
      </c>
      <c r="O3233" s="268">
        <v>6</v>
      </c>
      <c r="P3233" s="190" t="s">
        <v>657</v>
      </c>
      <c r="Q3233" s="375"/>
    </row>
    <row r="3234" spans="1:17" ht="89.25">
      <c r="A3234" s="265">
        <v>16</v>
      </c>
      <c r="B3234" s="190"/>
      <c r="C3234" s="266" t="s">
        <v>7133</v>
      </c>
      <c r="D3234" s="267">
        <v>43991</v>
      </c>
      <c r="E3234" s="237" t="s">
        <v>7330</v>
      </c>
      <c r="F3234" s="237" t="s">
        <v>3</v>
      </c>
      <c r="G3234" s="237">
        <v>1843693</v>
      </c>
      <c r="H3234" s="190"/>
      <c r="I3234" s="248" t="s">
        <v>8568</v>
      </c>
      <c r="J3234" s="190"/>
      <c r="K3234" s="190"/>
      <c r="L3234" s="190"/>
      <c r="M3234" s="190"/>
      <c r="N3234" s="268">
        <v>0</v>
      </c>
      <c r="O3234" s="268">
        <v>2688</v>
      </c>
      <c r="P3234" s="190" t="s">
        <v>657</v>
      </c>
      <c r="Q3234" s="375"/>
    </row>
    <row r="3235" spans="1:17" ht="89.25">
      <c r="A3235" s="265">
        <v>41</v>
      </c>
      <c r="B3235" s="190"/>
      <c r="C3235" s="266" t="s">
        <v>47</v>
      </c>
      <c r="D3235" s="267">
        <v>43991</v>
      </c>
      <c r="E3235" s="237" t="s">
        <v>7330</v>
      </c>
      <c r="F3235" s="237" t="s">
        <v>3</v>
      </c>
      <c r="G3235" s="237">
        <v>1843693</v>
      </c>
      <c r="H3235" s="190"/>
      <c r="I3235" s="248" t="s">
        <v>8568</v>
      </c>
      <c r="J3235" s="190"/>
      <c r="K3235" s="190"/>
      <c r="L3235" s="190"/>
      <c r="M3235" s="190"/>
      <c r="N3235" s="268">
        <v>0</v>
      </c>
      <c r="O3235" s="268">
        <v>2688</v>
      </c>
      <c r="P3235" s="190" t="s">
        <v>657</v>
      </c>
      <c r="Q3235" s="375"/>
    </row>
    <row r="3236" spans="1:17" ht="89.25">
      <c r="A3236" s="265">
        <v>30</v>
      </c>
      <c r="B3236" s="190"/>
      <c r="C3236" s="266" t="s">
        <v>662</v>
      </c>
      <c r="D3236" s="267">
        <v>43991</v>
      </c>
      <c r="E3236" s="237" t="s">
        <v>7330</v>
      </c>
      <c r="F3236" s="237" t="s">
        <v>3</v>
      </c>
      <c r="G3236" s="237">
        <v>1843693</v>
      </c>
      <c r="H3236" s="190"/>
      <c r="I3236" s="248" t="s">
        <v>8568</v>
      </c>
      <c r="J3236" s="190"/>
      <c r="K3236" s="190"/>
      <c r="L3236" s="190"/>
      <c r="M3236" s="190"/>
      <c r="N3236" s="268">
        <v>0</v>
      </c>
      <c r="O3236" s="268">
        <v>2688</v>
      </c>
      <c r="P3236" s="190" t="s">
        <v>657</v>
      </c>
      <c r="Q3236" s="375"/>
    </row>
    <row r="3237" spans="1:17" ht="89.25">
      <c r="A3237" s="265">
        <v>16</v>
      </c>
      <c r="B3237" s="190"/>
      <c r="C3237" s="266" t="s">
        <v>7133</v>
      </c>
      <c r="D3237" s="267">
        <v>43991</v>
      </c>
      <c r="E3237" s="237" t="s">
        <v>7331</v>
      </c>
      <c r="F3237" s="237" t="s">
        <v>3</v>
      </c>
      <c r="G3237" s="237">
        <v>1843694</v>
      </c>
      <c r="H3237" s="190"/>
      <c r="I3237" s="248" t="s">
        <v>8569</v>
      </c>
      <c r="J3237" s="190"/>
      <c r="K3237" s="190"/>
      <c r="L3237" s="190"/>
      <c r="M3237" s="190"/>
      <c r="N3237" s="268">
        <v>0</v>
      </c>
      <c r="O3237" s="268">
        <v>7511</v>
      </c>
      <c r="P3237" s="190" t="s">
        <v>657</v>
      </c>
      <c r="Q3237" s="375"/>
    </row>
    <row r="3238" spans="1:17" ht="89.25">
      <c r="A3238" s="265">
        <v>41</v>
      </c>
      <c r="B3238" s="190"/>
      <c r="C3238" s="266" t="s">
        <v>47</v>
      </c>
      <c r="D3238" s="267">
        <v>43991</v>
      </c>
      <c r="E3238" s="237" t="s">
        <v>7331</v>
      </c>
      <c r="F3238" s="237" t="s">
        <v>3</v>
      </c>
      <c r="G3238" s="237">
        <v>1843694</v>
      </c>
      <c r="H3238" s="190"/>
      <c r="I3238" s="248" t="s">
        <v>8569</v>
      </c>
      <c r="J3238" s="190"/>
      <c r="K3238" s="190"/>
      <c r="L3238" s="190"/>
      <c r="M3238" s="190"/>
      <c r="N3238" s="268">
        <v>0</v>
      </c>
      <c r="O3238" s="268">
        <v>7511</v>
      </c>
      <c r="P3238" s="190" t="s">
        <v>657</v>
      </c>
      <c r="Q3238" s="375"/>
    </row>
    <row r="3239" spans="1:17" ht="89.25">
      <c r="A3239" s="265">
        <v>30</v>
      </c>
      <c r="B3239" s="190"/>
      <c r="C3239" s="266" t="s">
        <v>662</v>
      </c>
      <c r="D3239" s="267">
        <v>43991</v>
      </c>
      <c r="E3239" s="237" t="s">
        <v>7331</v>
      </c>
      <c r="F3239" s="237" t="s">
        <v>3</v>
      </c>
      <c r="G3239" s="237">
        <v>1843694</v>
      </c>
      <c r="H3239" s="190"/>
      <c r="I3239" s="248" t="s">
        <v>8569</v>
      </c>
      <c r="J3239" s="190"/>
      <c r="K3239" s="190"/>
      <c r="L3239" s="190"/>
      <c r="M3239" s="190"/>
      <c r="N3239" s="268">
        <v>0</v>
      </c>
      <c r="O3239" s="268">
        <v>7511</v>
      </c>
      <c r="P3239" s="190" t="s">
        <v>657</v>
      </c>
      <c r="Q3239" s="375"/>
    </row>
    <row r="3240" spans="1:17" ht="89.25">
      <c r="A3240" s="265">
        <v>16</v>
      </c>
      <c r="B3240" s="190"/>
      <c r="C3240" s="266" t="s">
        <v>7133</v>
      </c>
      <c r="D3240" s="267">
        <v>43991</v>
      </c>
      <c r="E3240" s="237" t="s">
        <v>7332</v>
      </c>
      <c r="F3240" s="237" t="s">
        <v>3</v>
      </c>
      <c r="G3240" s="237">
        <v>1843695</v>
      </c>
      <c r="H3240" s="190"/>
      <c r="I3240" s="248" t="s">
        <v>8568</v>
      </c>
      <c r="J3240" s="190"/>
      <c r="K3240" s="190"/>
      <c r="L3240" s="190"/>
      <c r="M3240" s="190"/>
      <c r="N3240" s="268">
        <v>0</v>
      </c>
      <c r="O3240" s="268">
        <v>6332</v>
      </c>
      <c r="P3240" s="190" t="s">
        <v>657</v>
      </c>
      <c r="Q3240" s="375"/>
    </row>
    <row r="3241" spans="1:17" ht="89.25">
      <c r="A3241" s="265">
        <v>41</v>
      </c>
      <c r="B3241" s="190"/>
      <c r="C3241" s="266" t="s">
        <v>47</v>
      </c>
      <c r="D3241" s="267">
        <v>43991</v>
      </c>
      <c r="E3241" s="237" t="s">
        <v>7332</v>
      </c>
      <c r="F3241" s="237" t="s">
        <v>3</v>
      </c>
      <c r="G3241" s="237">
        <v>1843695</v>
      </c>
      <c r="H3241" s="190"/>
      <c r="I3241" s="248" t="s">
        <v>8568</v>
      </c>
      <c r="J3241" s="190"/>
      <c r="K3241" s="190"/>
      <c r="L3241" s="190"/>
      <c r="M3241" s="190"/>
      <c r="N3241" s="268">
        <v>0</v>
      </c>
      <c r="O3241" s="268">
        <v>6332</v>
      </c>
      <c r="P3241" s="190" t="s">
        <v>657</v>
      </c>
      <c r="Q3241" s="375"/>
    </row>
    <row r="3242" spans="1:17" ht="89.25">
      <c r="A3242" s="265">
        <v>30</v>
      </c>
      <c r="B3242" s="190"/>
      <c r="C3242" s="266" t="s">
        <v>662</v>
      </c>
      <c r="D3242" s="267">
        <v>43991</v>
      </c>
      <c r="E3242" s="237" t="s">
        <v>7332</v>
      </c>
      <c r="F3242" s="237" t="s">
        <v>3</v>
      </c>
      <c r="G3242" s="237">
        <v>1843695</v>
      </c>
      <c r="H3242" s="190"/>
      <c r="I3242" s="248" t="s">
        <v>8568</v>
      </c>
      <c r="J3242" s="190"/>
      <c r="K3242" s="190"/>
      <c r="L3242" s="190"/>
      <c r="M3242" s="190"/>
      <c r="N3242" s="268">
        <v>0</v>
      </c>
      <c r="O3242" s="268">
        <v>6332</v>
      </c>
      <c r="P3242" s="190" t="s">
        <v>657</v>
      </c>
      <c r="Q3242" s="375"/>
    </row>
    <row r="3243" spans="1:17" ht="89.25">
      <c r="A3243" s="265">
        <v>16</v>
      </c>
      <c r="B3243" s="190"/>
      <c r="C3243" s="266" t="s">
        <v>7133</v>
      </c>
      <c r="D3243" s="267">
        <v>43991</v>
      </c>
      <c r="E3243" s="237" t="s">
        <v>7333</v>
      </c>
      <c r="F3243" s="237" t="s">
        <v>3</v>
      </c>
      <c r="G3243" s="237">
        <v>1843697</v>
      </c>
      <c r="H3243" s="190"/>
      <c r="I3243" s="248" t="s">
        <v>8568</v>
      </c>
      <c r="J3243" s="190"/>
      <c r="K3243" s="190"/>
      <c r="L3243" s="190"/>
      <c r="M3243" s="190"/>
      <c r="N3243" s="268">
        <v>0</v>
      </c>
      <c r="O3243" s="268">
        <v>864</v>
      </c>
      <c r="P3243" s="190" t="s">
        <v>657</v>
      </c>
      <c r="Q3243" s="375"/>
    </row>
    <row r="3244" spans="1:17" ht="89.25">
      <c r="A3244" s="265">
        <v>41</v>
      </c>
      <c r="B3244" s="190"/>
      <c r="C3244" s="266" t="s">
        <v>47</v>
      </c>
      <c r="D3244" s="267">
        <v>43991</v>
      </c>
      <c r="E3244" s="237" t="s">
        <v>7333</v>
      </c>
      <c r="F3244" s="237" t="s">
        <v>3</v>
      </c>
      <c r="G3244" s="237">
        <v>1843697</v>
      </c>
      <c r="H3244" s="190"/>
      <c r="I3244" s="248" t="s">
        <v>8568</v>
      </c>
      <c r="J3244" s="190"/>
      <c r="K3244" s="190"/>
      <c r="L3244" s="190"/>
      <c r="M3244" s="190"/>
      <c r="N3244" s="268">
        <v>0</v>
      </c>
      <c r="O3244" s="268">
        <v>864</v>
      </c>
      <c r="P3244" s="190" t="s">
        <v>657</v>
      </c>
      <c r="Q3244" s="375"/>
    </row>
    <row r="3245" spans="1:17" ht="89.25">
      <c r="A3245" s="265">
        <v>30</v>
      </c>
      <c r="B3245" s="190"/>
      <c r="C3245" s="266" t="s">
        <v>662</v>
      </c>
      <c r="D3245" s="267">
        <v>43991</v>
      </c>
      <c r="E3245" s="237" t="s">
        <v>7333</v>
      </c>
      <c r="F3245" s="237" t="s">
        <v>3</v>
      </c>
      <c r="G3245" s="237">
        <v>1843697</v>
      </c>
      <c r="H3245" s="190"/>
      <c r="I3245" s="248" t="s">
        <v>8568</v>
      </c>
      <c r="J3245" s="190"/>
      <c r="K3245" s="190"/>
      <c r="L3245" s="190"/>
      <c r="M3245" s="190"/>
      <c r="N3245" s="268">
        <v>0</v>
      </c>
      <c r="O3245" s="268">
        <v>864</v>
      </c>
      <c r="P3245" s="190" t="s">
        <v>657</v>
      </c>
      <c r="Q3245" s="375"/>
    </row>
    <row r="3246" spans="1:17" ht="51">
      <c r="A3246" s="265">
        <v>266</v>
      </c>
      <c r="B3246" s="190"/>
      <c r="C3246" s="266" t="s">
        <v>1368</v>
      </c>
      <c r="D3246" s="267">
        <v>43991</v>
      </c>
      <c r="E3246" s="237" t="s">
        <v>7334</v>
      </c>
      <c r="F3246" s="237" t="s">
        <v>3</v>
      </c>
      <c r="G3246" s="237">
        <v>1843699</v>
      </c>
      <c r="H3246" s="190"/>
      <c r="I3246" s="248" t="s">
        <v>8570</v>
      </c>
      <c r="J3246" s="190"/>
      <c r="K3246" s="190"/>
      <c r="L3246" s="190"/>
      <c r="M3246" s="190"/>
      <c r="N3246" s="268">
        <v>0</v>
      </c>
      <c r="O3246" s="268">
        <v>3320</v>
      </c>
      <c r="P3246" s="190" t="s">
        <v>657</v>
      </c>
      <c r="Q3246" s="375"/>
    </row>
    <row r="3247" spans="1:17" ht="51">
      <c r="A3247" s="265">
        <v>129</v>
      </c>
      <c r="B3247" s="190"/>
      <c r="C3247" s="266" t="s">
        <v>65</v>
      </c>
      <c r="D3247" s="267">
        <v>43991</v>
      </c>
      <c r="E3247" s="237" t="s">
        <v>7335</v>
      </c>
      <c r="F3247" s="237" t="s">
        <v>3</v>
      </c>
      <c r="G3247" s="237">
        <v>1843700</v>
      </c>
      <c r="H3247" s="190"/>
      <c r="I3247" s="248" t="s">
        <v>8571</v>
      </c>
      <c r="J3247" s="190"/>
      <c r="K3247" s="190"/>
      <c r="L3247" s="190"/>
      <c r="M3247" s="190"/>
      <c r="N3247" s="268">
        <v>0</v>
      </c>
      <c r="O3247" s="268">
        <v>2905.12</v>
      </c>
      <c r="P3247" s="190" t="s">
        <v>657</v>
      </c>
      <c r="Q3247" s="375"/>
    </row>
    <row r="3248" spans="1:17" ht="51">
      <c r="A3248" s="265">
        <v>266</v>
      </c>
      <c r="B3248" s="190"/>
      <c r="C3248" s="266" t="s">
        <v>1368</v>
      </c>
      <c r="D3248" s="267">
        <v>43991</v>
      </c>
      <c r="E3248" s="237" t="s">
        <v>7336</v>
      </c>
      <c r="F3248" s="237" t="s">
        <v>3</v>
      </c>
      <c r="G3248" s="237">
        <v>1843701</v>
      </c>
      <c r="H3248" s="190"/>
      <c r="I3248" s="248" t="s">
        <v>8572</v>
      </c>
      <c r="J3248" s="190"/>
      <c r="K3248" s="190"/>
      <c r="L3248" s="190"/>
      <c r="M3248" s="190"/>
      <c r="N3248" s="268">
        <v>0</v>
      </c>
      <c r="O3248" s="268">
        <v>3148</v>
      </c>
      <c r="P3248" s="190" t="s">
        <v>657</v>
      </c>
      <c r="Q3248" s="375"/>
    </row>
    <row r="3249" spans="1:17" ht="51">
      <c r="A3249" s="265">
        <v>15</v>
      </c>
      <c r="B3249" s="190"/>
      <c r="C3249" s="266" t="s">
        <v>42</v>
      </c>
      <c r="D3249" s="267">
        <v>43991</v>
      </c>
      <c r="E3249" s="237" t="s">
        <v>7337</v>
      </c>
      <c r="F3249" s="237" t="s">
        <v>3</v>
      </c>
      <c r="G3249" s="237">
        <v>1843702</v>
      </c>
      <c r="H3249" s="190"/>
      <c r="I3249" s="248" t="s">
        <v>8573</v>
      </c>
      <c r="J3249" s="190"/>
      <c r="K3249" s="190"/>
      <c r="L3249" s="190"/>
      <c r="M3249" s="190"/>
      <c r="N3249" s="268">
        <v>0</v>
      </c>
      <c r="O3249" s="268">
        <v>6300</v>
      </c>
      <c r="P3249" s="190" t="s">
        <v>657</v>
      </c>
      <c r="Q3249" s="375"/>
    </row>
    <row r="3250" spans="1:17" ht="63.75">
      <c r="A3250" s="265">
        <v>35</v>
      </c>
      <c r="B3250" s="190"/>
      <c r="C3250" s="266" t="s">
        <v>46</v>
      </c>
      <c r="D3250" s="267">
        <v>43991</v>
      </c>
      <c r="E3250" s="237" t="s">
        <v>7338</v>
      </c>
      <c r="F3250" s="237" t="s">
        <v>3</v>
      </c>
      <c r="G3250" s="237">
        <v>1843711</v>
      </c>
      <c r="H3250" s="190"/>
      <c r="I3250" s="248" t="s">
        <v>8574</v>
      </c>
      <c r="J3250" s="190"/>
      <c r="K3250" s="190"/>
      <c r="L3250" s="190"/>
      <c r="M3250" s="190"/>
      <c r="N3250" s="268">
        <v>0</v>
      </c>
      <c r="O3250" s="268">
        <v>475</v>
      </c>
      <c r="P3250" s="190" t="s">
        <v>657</v>
      </c>
      <c r="Q3250" s="375"/>
    </row>
    <row r="3251" spans="1:17" ht="51">
      <c r="A3251" s="265">
        <v>132</v>
      </c>
      <c r="B3251" s="190"/>
      <c r="C3251" s="266" t="s">
        <v>67</v>
      </c>
      <c r="D3251" s="267">
        <v>43991</v>
      </c>
      <c r="E3251" s="237" t="s">
        <v>7339</v>
      </c>
      <c r="F3251" s="237" t="s">
        <v>3</v>
      </c>
      <c r="G3251" s="237">
        <v>1843722</v>
      </c>
      <c r="H3251" s="190"/>
      <c r="I3251" s="248" t="s">
        <v>8575</v>
      </c>
      <c r="J3251" s="190"/>
      <c r="K3251" s="190"/>
      <c r="L3251" s="190"/>
      <c r="M3251" s="190"/>
      <c r="N3251" s="268">
        <v>0</v>
      </c>
      <c r="O3251" s="268">
        <v>356.2</v>
      </c>
      <c r="P3251" s="190" t="s">
        <v>657</v>
      </c>
      <c r="Q3251" s="375"/>
    </row>
    <row r="3252" spans="1:17" ht="51">
      <c r="A3252" s="265">
        <v>46</v>
      </c>
      <c r="B3252" s="190"/>
      <c r="C3252" s="266" t="s">
        <v>48</v>
      </c>
      <c r="D3252" s="267">
        <v>43991</v>
      </c>
      <c r="E3252" s="237" t="s">
        <v>7340</v>
      </c>
      <c r="F3252" s="237" t="s">
        <v>3</v>
      </c>
      <c r="G3252" s="237">
        <v>1843727</v>
      </c>
      <c r="H3252" s="190"/>
      <c r="I3252" s="248" t="s">
        <v>8576</v>
      </c>
      <c r="J3252" s="190"/>
      <c r="K3252" s="190"/>
      <c r="L3252" s="190"/>
      <c r="M3252" s="190"/>
      <c r="N3252" s="268">
        <v>0</v>
      </c>
      <c r="O3252" s="268">
        <v>2471.5700000000002</v>
      </c>
      <c r="P3252" s="190" t="s">
        <v>657</v>
      </c>
      <c r="Q3252" s="375"/>
    </row>
    <row r="3253" spans="1:17" ht="63.75">
      <c r="A3253" s="265">
        <v>253</v>
      </c>
      <c r="B3253" s="190"/>
      <c r="C3253" s="266" t="s">
        <v>113</v>
      </c>
      <c r="D3253" s="267">
        <v>43991</v>
      </c>
      <c r="E3253" s="237" t="s">
        <v>7341</v>
      </c>
      <c r="F3253" s="237" t="s">
        <v>3</v>
      </c>
      <c r="G3253" s="237">
        <v>1843423</v>
      </c>
      <c r="H3253" s="190"/>
      <c r="I3253" s="248" t="s">
        <v>8577</v>
      </c>
      <c r="J3253" s="190"/>
      <c r="K3253" s="190"/>
      <c r="L3253" s="190"/>
      <c r="M3253" s="190"/>
      <c r="N3253" s="268">
        <v>0</v>
      </c>
      <c r="O3253" s="268">
        <v>100</v>
      </c>
      <c r="P3253" s="190" t="s">
        <v>657</v>
      </c>
      <c r="Q3253" s="375"/>
    </row>
    <row r="3254" spans="1:17" ht="51">
      <c r="A3254" s="265">
        <v>378</v>
      </c>
      <c r="B3254" s="190"/>
      <c r="C3254" s="266" t="s">
        <v>628</v>
      </c>
      <c r="D3254" s="267">
        <v>43991</v>
      </c>
      <c r="E3254" s="237" t="s">
        <v>7342</v>
      </c>
      <c r="F3254" s="237" t="s">
        <v>3</v>
      </c>
      <c r="G3254" s="237">
        <v>1843433</v>
      </c>
      <c r="H3254" s="190"/>
      <c r="I3254" s="248" t="s">
        <v>8578</v>
      </c>
      <c r="J3254" s="190"/>
      <c r="K3254" s="190"/>
      <c r="L3254" s="190"/>
      <c r="M3254" s="190"/>
      <c r="N3254" s="268">
        <v>0</v>
      </c>
      <c r="O3254" s="268">
        <v>7991809.4199999999</v>
      </c>
      <c r="P3254" s="190" t="s">
        <v>657</v>
      </c>
      <c r="Q3254" s="375"/>
    </row>
    <row r="3255" spans="1:17" ht="51">
      <c r="A3255" s="265">
        <v>35</v>
      </c>
      <c r="B3255" s="190"/>
      <c r="C3255" s="266" t="s">
        <v>46</v>
      </c>
      <c r="D3255" s="267">
        <v>43991</v>
      </c>
      <c r="E3255" s="237" t="s">
        <v>7343</v>
      </c>
      <c r="F3255" s="237" t="s">
        <v>3</v>
      </c>
      <c r="G3255" s="237">
        <v>1843470</v>
      </c>
      <c r="H3255" s="190"/>
      <c r="I3255" s="248" t="s">
        <v>8579</v>
      </c>
      <c r="J3255" s="190"/>
      <c r="K3255" s="190"/>
      <c r="L3255" s="190"/>
      <c r="M3255" s="190"/>
      <c r="N3255" s="268">
        <v>0</v>
      </c>
      <c r="O3255" s="268">
        <v>12330</v>
      </c>
      <c r="P3255" s="190" t="s">
        <v>657</v>
      </c>
      <c r="Q3255" s="375"/>
    </row>
    <row r="3256" spans="1:17" ht="51">
      <c r="A3256" s="265">
        <v>35</v>
      </c>
      <c r="B3256" s="190"/>
      <c r="C3256" s="266" t="s">
        <v>46</v>
      </c>
      <c r="D3256" s="267">
        <v>43991</v>
      </c>
      <c r="E3256" s="237" t="s">
        <v>7344</v>
      </c>
      <c r="F3256" s="237" t="s">
        <v>3</v>
      </c>
      <c r="G3256" s="237">
        <v>1843474</v>
      </c>
      <c r="H3256" s="190"/>
      <c r="I3256" s="248" t="s">
        <v>8580</v>
      </c>
      <c r="J3256" s="190"/>
      <c r="K3256" s="190"/>
      <c r="L3256" s="190"/>
      <c r="M3256" s="190"/>
      <c r="N3256" s="268">
        <v>0</v>
      </c>
      <c r="O3256" s="268">
        <v>16500</v>
      </c>
      <c r="P3256" s="190" t="s">
        <v>657</v>
      </c>
      <c r="Q3256" s="375"/>
    </row>
    <row r="3257" spans="1:17" ht="63.75">
      <c r="A3257" s="265">
        <v>35</v>
      </c>
      <c r="B3257" s="190"/>
      <c r="C3257" s="266" t="s">
        <v>46</v>
      </c>
      <c r="D3257" s="267">
        <v>43991</v>
      </c>
      <c r="E3257" s="237" t="s">
        <v>7345</v>
      </c>
      <c r="F3257" s="237" t="s">
        <v>3</v>
      </c>
      <c r="G3257" s="237">
        <v>1843476</v>
      </c>
      <c r="H3257" s="190"/>
      <c r="I3257" s="248" t="s">
        <v>8581</v>
      </c>
      <c r="J3257" s="190"/>
      <c r="K3257" s="190"/>
      <c r="L3257" s="190"/>
      <c r="M3257" s="190"/>
      <c r="N3257" s="268">
        <v>0</v>
      </c>
      <c r="O3257" s="268">
        <v>16500</v>
      </c>
      <c r="P3257" s="190" t="s">
        <v>657</v>
      </c>
      <c r="Q3257" s="375"/>
    </row>
    <row r="3258" spans="1:17" ht="63.75">
      <c r="A3258" s="265">
        <v>35</v>
      </c>
      <c r="B3258" s="190"/>
      <c r="C3258" s="266" t="s">
        <v>46</v>
      </c>
      <c r="D3258" s="267">
        <v>43991</v>
      </c>
      <c r="E3258" s="237" t="s">
        <v>7346</v>
      </c>
      <c r="F3258" s="237" t="s">
        <v>3</v>
      </c>
      <c r="G3258" s="237">
        <v>1843477</v>
      </c>
      <c r="H3258" s="190"/>
      <c r="I3258" s="248" t="s">
        <v>8582</v>
      </c>
      <c r="J3258" s="190"/>
      <c r="K3258" s="190"/>
      <c r="L3258" s="190"/>
      <c r="M3258" s="190"/>
      <c r="N3258" s="268">
        <v>0</v>
      </c>
      <c r="O3258" s="268">
        <v>24180</v>
      </c>
      <c r="P3258" s="190" t="s">
        <v>657</v>
      </c>
      <c r="Q3258" s="375"/>
    </row>
    <row r="3259" spans="1:17" ht="63.75">
      <c r="A3259" s="265">
        <v>35</v>
      </c>
      <c r="B3259" s="190"/>
      <c r="C3259" s="266" t="s">
        <v>46</v>
      </c>
      <c r="D3259" s="267">
        <v>43991</v>
      </c>
      <c r="E3259" s="237" t="s">
        <v>7347</v>
      </c>
      <c r="F3259" s="237" t="s">
        <v>3</v>
      </c>
      <c r="G3259" s="237">
        <v>1843478</v>
      </c>
      <c r="H3259" s="190"/>
      <c r="I3259" s="248" t="s">
        <v>8583</v>
      </c>
      <c r="J3259" s="190"/>
      <c r="K3259" s="190"/>
      <c r="L3259" s="190"/>
      <c r="M3259" s="190"/>
      <c r="N3259" s="268">
        <v>0</v>
      </c>
      <c r="O3259" s="268">
        <v>7570</v>
      </c>
      <c r="P3259" s="190" t="s">
        <v>657</v>
      </c>
      <c r="Q3259" s="375"/>
    </row>
    <row r="3260" spans="1:17" ht="51">
      <c r="A3260" s="265">
        <v>222</v>
      </c>
      <c r="B3260" s="190"/>
      <c r="C3260" s="266" t="s">
        <v>102</v>
      </c>
      <c r="D3260" s="267">
        <v>43991</v>
      </c>
      <c r="E3260" s="237" t="s">
        <v>7348</v>
      </c>
      <c r="F3260" s="237" t="s">
        <v>3</v>
      </c>
      <c r="G3260" s="237">
        <v>1843480</v>
      </c>
      <c r="H3260" s="190"/>
      <c r="I3260" s="248" t="s">
        <v>8584</v>
      </c>
      <c r="J3260" s="190"/>
      <c r="K3260" s="190"/>
      <c r="L3260" s="190"/>
      <c r="M3260" s="190"/>
      <c r="N3260" s="268">
        <v>0</v>
      </c>
      <c r="O3260" s="268">
        <v>698.68</v>
      </c>
      <c r="P3260" s="190" t="s">
        <v>657</v>
      </c>
      <c r="Q3260" s="375"/>
    </row>
    <row r="3261" spans="1:17" ht="63.75">
      <c r="A3261" s="265">
        <v>35</v>
      </c>
      <c r="B3261" s="190"/>
      <c r="C3261" s="266" t="s">
        <v>46</v>
      </c>
      <c r="D3261" s="267">
        <v>43991</v>
      </c>
      <c r="E3261" s="237" t="s">
        <v>7349</v>
      </c>
      <c r="F3261" s="237" t="s">
        <v>3</v>
      </c>
      <c r="G3261" s="237">
        <v>1843481</v>
      </c>
      <c r="H3261" s="190"/>
      <c r="I3261" s="248" t="s">
        <v>8585</v>
      </c>
      <c r="J3261" s="190"/>
      <c r="K3261" s="190"/>
      <c r="L3261" s="190"/>
      <c r="M3261" s="190"/>
      <c r="N3261" s="268">
        <v>0</v>
      </c>
      <c r="O3261" s="268">
        <v>9700</v>
      </c>
      <c r="P3261" s="190" t="s">
        <v>657</v>
      </c>
      <c r="Q3261" s="375"/>
    </row>
    <row r="3262" spans="1:17" ht="63.75">
      <c r="A3262" s="265">
        <v>35</v>
      </c>
      <c r="B3262" s="190"/>
      <c r="C3262" s="266" t="s">
        <v>46</v>
      </c>
      <c r="D3262" s="267">
        <v>43991</v>
      </c>
      <c r="E3262" s="237" t="s">
        <v>7350</v>
      </c>
      <c r="F3262" s="237" t="s">
        <v>3</v>
      </c>
      <c r="G3262" s="237">
        <v>1843483</v>
      </c>
      <c r="H3262" s="190"/>
      <c r="I3262" s="248" t="s">
        <v>8586</v>
      </c>
      <c r="J3262" s="190"/>
      <c r="K3262" s="190"/>
      <c r="L3262" s="190"/>
      <c r="M3262" s="190"/>
      <c r="N3262" s="268">
        <v>0</v>
      </c>
      <c r="O3262" s="268">
        <v>262146</v>
      </c>
      <c r="P3262" s="190" t="s">
        <v>657</v>
      </c>
      <c r="Q3262" s="375"/>
    </row>
    <row r="3263" spans="1:17" ht="51">
      <c r="A3263" s="265">
        <v>222</v>
      </c>
      <c r="B3263" s="190"/>
      <c r="C3263" s="266" t="s">
        <v>102</v>
      </c>
      <c r="D3263" s="267">
        <v>43991</v>
      </c>
      <c r="E3263" s="237" t="s">
        <v>7351</v>
      </c>
      <c r="F3263" s="237" t="s">
        <v>3</v>
      </c>
      <c r="G3263" s="237">
        <v>1843485</v>
      </c>
      <c r="H3263" s="190"/>
      <c r="I3263" s="248" t="s">
        <v>8587</v>
      </c>
      <c r="J3263" s="190"/>
      <c r="K3263" s="190"/>
      <c r="L3263" s="190"/>
      <c r="M3263" s="190"/>
      <c r="N3263" s="268">
        <v>0</v>
      </c>
      <c r="O3263" s="268">
        <v>3833.4</v>
      </c>
      <c r="P3263" s="190" t="s">
        <v>657</v>
      </c>
      <c r="Q3263" s="375"/>
    </row>
    <row r="3264" spans="1:17" ht="63.75">
      <c r="A3264" s="265">
        <v>222</v>
      </c>
      <c r="B3264" s="190"/>
      <c r="C3264" s="266" t="s">
        <v>102</v>
      </c>
      <c r="D3264" s="267">
        <v>43991</v>
      </c>
      <c r="E3264" s="237" t="s">
        <v>7352</v>
      </c>
      <c r="F3264" s="237" t="s">
        <v>3</v>
      </c>
      <c r="G3264" s="237">
        <v>1843487</v>
      </c>
      <c r="H3264" s="190"/>
      <c r="I3264" s="248" t="s">
        <v>8588</v>
      </c>
      <c r="J3264" s="190"/>
      <c r="K3264" s="190"/>
      <c r="L3264" s="190"/>
      <c r="M3264" s="190"/>
      <c r="N3264" s="268">
        <v>0</v>
      </c>
      <c r="O3264" s="268">
        <v>1307.5</v>
      </c>
      <c r="P3264" s="190" t="s">
        <v>657</v>
      </c>
      <c r="Q3264" s="375"/>
    </row>
    <row r="3265" spans="1:17" ht="51">
      <c r="A3265" s="265">
        <v>222</v>
      </c>
      <c r="B3265" s="190"/>
      <c r="C3265" s="266" t="s">
        <v>102</v>
      </c>
      <c r="D3265" s="267">
        <v>43991</v>
      </c>
      <c r="E3265" s="237" t="s">
        <v>7353</v>
      </c>
      <c r="F3265" s="237" t="s">
        <v>3</v>
      </c>
      <c r="G3265" s="237">
        <v>1843489</v>
      </c>
      <c r="H3265" s="190"/>
      <c r="I3265" s="248" t="s">
        <v>8589</v>
      </c>
      <c r="J3265" s="190"/>
      <c r="K3265" s="190"/>
      <c r="L3265" s="190"/>
      <c r="M3265" s="190"/>
      <c r="N3265" s="268">
        <v>0</v>
      </c>
      <c r="O3265" s="268">
        <v>33800</v>
      </c>
      <c r="P3265" s="190" t="s">
        <v>657</v>
      </c>
      <c r="Q3265" s="375"/>
    </row>
    <row r="3266" spans="1:17" ht="51">
      <c r="A3266" s="265">
        <v>222</v>
      </c>
      <c r="B3266" s="190"/>
      <c r="C3266" s="266" t="s">
        <v>102</v>
      </c>
      <c r="D3266" s="267">
        <v>43991</v>
      </c>
      <c r="E3266" s="237" t="s">
        <v>7354</v>
      </c>
      <c r="F3266" s="237" t="s">
        <v>3</v>
      </c>
      <c r="G3266" s="237">
        <v>1843491</v>
      </c>
      <c r="H3266" s="190"/>
      <c r="I3266" s="248" t="s">
        <v>8590</v>
      </c>
      <c r="J3266" s="190"/>
      <c r="K3266" s="190"/>
      <c r="L3266" s="190"/>
      <c r="M3266" s="190"/>
      <c r="N3266" s="268">
        <v>0</v>
      </c>
      <c r="O3266" s="268">
        <v>347.4</v>
      </c>
      <c r="P3266" s="190" t="s">
        <v>657</v>
      </c>
      <c r="Q3266" s="375"/>
    </row>
    <row r="3267" spans="1:17" ht="89.25">
      <c r="A3267" s="265">
        <v>587</v>
      </c>
      <c r="B3267" s="190"/>
      <c r="C3267" s="266" t="s">
        <v>700</v>
      </c>
      <c r="D3267" s="267">
        <v>43991</v>
      </c>
      <c r="E3267" s="237" t="s">
        <v>7355</v>
      </c>
      <c r="F3267" s="237" t="s">
        <v>3</v>
      </c>
      <c r="G3267" s="237">
        <v>1843493</v>
      </c>
      <c r="H3267" s="190"/>
      <c r="I3267" s="248" t="s">
        <v>8591</v>
      </c>
      <c r="J3267" s="190"/>
      <c r="K3267" s="190"/>
      <c r="L3267" s="190"/>
      <c r="M3267" s="190"/>
      <c r="N3267" s="268">
        <v>0</v>
      </c>
      <c r="O3267" s="268">
        <v>18900</v>
      </c>
      <c r="P3267" s="190" t="s">
        <v>657</v>
      </c>
      <c r="Q3267" s="375"/>
    </row>
    <row r="3268" spans="1:17" ht="89.25">
      <c r="A3268" s="265">
        <v>587</v>
      </c>
      <c r="B3268" s="190"/>
      <c r="C3268" s="266" t="s">
        <v>700</v>
      </c>
      <c r="D3268" s="267">
        <v>43991</v>
      </c>
      <c r="E3268" s="237" t="s">
        <v>7356</v>
      </c>
      <c r="F3268" s="237" t="s">
        <v>3</v>
      </c>
      <c r="G3268" s="237">
        <v>1843494</v>
      </c>
      <c r="H3268" s="190"/>
      <c r="I3268" s="248" t="s">
        <v>8592</v>
      </c>
      <c r="J3268" s="190"/>
      <c r="K3268" s="190"/>
      <c r="L3268" s="190"/>
      <c r="M3268" s="190"/>
      <c r="N3268" s="268">
        <v>0</v>
      </c>
      <c r="O3268" s="268">
        <v>3784</v>
      </c>
      <c r="P3268" s="190" t="s">
        <v>657</v>
      </c>
      <c r="Q3268" s="375"/>
    </row>
    <row r="3269" spans="1:17" ht="89.25">
      <c r="A3269" s="265">
        <v>587</v>
      </c>
      <c r="B3269" s="190"/>
      <c r="C3269" s="266" t="s">
        <v>700</v>
      </c>
      <c r="D3269" s="267">
        <v>43991</v>
      </c>
      <c r="E3269" s="237" t="s">
        <v>7357</v>
      </c>
      <c r="F3269" s="237" t="s">
        <v>3</v>
      </c>
      <c r="G3269" s="237">
        <v>1843496</v>
      </c>
      <c r="H3269" s="190"/>
      <c r="I3269" s="248" t="s">
        <v>8593</v>
      </c>
      <c r="J3269" s="190"/>
      <c r="K3269" s="190"/>
      <c r="L3269" s="190"/>
      <c r="M3269" s="190"/>
      <c r="N3269" s="268">
        <v>0</v>
      </c>
      <c r="O3269" s="268">
        <v>13995</v>
      </c>
      <c r="P3269" s="190" t="s">
        <v>657</v>
      </c>
      <c r="Q3269" s="375"/>
    </row>
    <row r="3270" spans="1:17" ht="63.75">
      <c r="A3270" s="265">
        <v>15</v>
      </c>
      <c r="B3270" s="190"/>
      <c r="C3270" s="266" t="s">
        <v>42</v>
      </c>
      <c r="D3270" s="267">
        <v>43991</v>
      </c>
      <c r="E3270" s="237" t="s">
        <v>7358</v>
      </c>
      <c r="F3270" s="237" t="s">
        <v>3</v>
      </c>
      <c r="G3270" s="237">
        <v>1843509</v>
      </c>
      <c r="H3270" s="190"/>
      <c r="I3270" s="248" t="s">
        <v>8594</v>
      </c>
      <c r="J3270" s="190"/>
      <c r="K3270" s="190"/>
      <c r="L3270" s="190"/>
      <c r="M3270" s="190"/>
      <c r="N3270" s="268">
        <v>0</v>
      </c>
      <c r="O3270" s="268">
        <v>153940.49</v>
      </c>
      <c r="P3270" s="190" t="s">
        <v>657</v>
      </c>
      <c r="Q3270" s="375"/>
    </row>
    <row r="3271" spans="1:17" ht="63.75">
      <c r="A3271" s="265">
        <v>599</v>
      </c>
      <c r="B3271" s="190"/>
      <c r="C3271" s="266" t="s">
        <v>1297</v>
      </c>
      <c r="D3271" s="267">
        <v>43991</v>
      </c>
      <c r="E3271" s="237" t="s">
        <v>7359</v>
      </c>
      <c r="F3271" s="237" t="s">
        <v>3</v>
      </c>
      <c r="G3271" s="237">
        <v>1843525</v>
      </c>
      <c r="H3271" s="190"/>
      <c r="I3271" s="248" t="s">
        <v>8595</v>
      </c>
      <c r="J3271" s="190"/>
      <c r="K3271" s="190"/>
      <c r="L3271" s="190"/>
      <c r="M3271" s="190"/>
      <c r="N3271" s="268">
        <v>0</v>
      </c>
      <c r="O3271" s="268">
        <v>300</v>
      </c>
      <c r="P3271" s="190" t="s">
        <v>657</v>
      </c>
      <c r="Q3271" s="375"/>
    </row>
    <row r="3272" spans="1:17" ht="51">
      <c r="A3272" s="265">
        <v>599</v>
      </c>
      <c r="B3272" s="190"/>
      <c r="C3272" s="266" t="s">
        <v>1297</v>
      </c>
      <c r="D3272" s="267">
        <v>43991</v>
      </c>
      <c r="E3272" s="237" t="s">
        <v>7360</v>
      </c>
      <c r="F3272" s="237" t="s">
        <v>3</v>
      </c>
      <c r="G3272" s="237">
        <v>1843546</v>
      </c>
      <c r="H3272" s="190"/>
      <c r="I3272" s="248" t="s">
        <v>8596</v>
      </c>
      <c r="J3272" s="190"/>
      <c r="K3272" s="190"/>
      <c r="L3272" s="190"/>
      <c r="M3272" s="190"/>
      <c r="N3272" s="268">
        <v>0</v>
      </c>
      <c r="O3272" s="268">
        <v>5.32</v>
      </c>
      <c r="P3272" s="190" t="s">
        <v>657</v>
      </c>
      <c r="Q3272" s="375"/>
    </row>
    <row r="3273" spans="1:17" ht="51">
      <c r="A3273" s="265">
        <v>41</v>
      </c>
      <c r="B3273" s="190"/>
      <c r="C3273" s="266" t="s">
        <v>47</v>
      </c>
      <c r="D3273" s="267">
        <v>43992</v>
      </c>
      <c r="E3273" s="237" t="s">
        <v>7361</v>
      </c>
      <c r="F3273" s="237" t="s">
        <v>3</v>
      </c>
      <c r="G3273" s="237">
        <v>1843868</v>
      </c>
      <c r="H3273" s="190"/>
      <c r="I3273" s="248" t="s">
        <v>8597</v>
      </c>
      <c r="J3273" s="190"/>
      <c r="K3273" s="190"/>
      <c r="L3273" s="190"/>
      <c r="M3273" s="190"/>
      <c r="N3273" s="268">
        <v>0</v>
      </c>
      <c r="O3273" s="268">
        <v>1624</v>
      </c>
      <c r="P3273" s="190" t="s">
        <v>657</v>
      </c>
      <c r="Q3273" s="375"/>
    </row>
    <row r="3274" spans="1:17" ht="51">
      <c r="A3274" s="265">
        <v>10</v>
      </c>
      <c r="B3274" s="190"/>
      <c r="C3274" s="266" t="s">
        <v>41</v>
      </c>
      <c r="D3274" s="267">
        <v>43992</v>
      </c>
      <c r="E3274" s="237" t="s">
        <v>7362</v>
      </c>
      <c r="F3274" s="237" t="s">
        <v>3</v>
      </c>
      <c r="G3274" s="237">
        <v>1843947</v>
      </c>
      <c r="H3274" s="190"/>
      <c r="I3274" s="248" t="s">
        <v>8598</v>
      </c>
      <c r="J3274" s="190"/>
      <c r="K3274" s="190"/>
      <c r="L3274" s="190"/>
      <c r="M3274" s="190"/>
      <c r="N3274" s="268">
        <v>0</v>
      </c>
      <c r="O3274" s="268">
        <v>15</v>
      </c>
      <c r="P3274" s="190" t="s">
        <v>657</v>
      </c>
      <c r="Q3274" s="375"/>
    </row>
    <row r="3275" spans="1:17" ht="51">
      <c r="A3275" s="265">
        <v>10</v>
      </c>
      <c r="B3275" s="190"/>
      <c r="C3275" s="266" t="s">
        <v>41</v>
      </c>
      <c r="D3275" s="267">
        <v>43992</v>
      </c>
      <c r="E3275" s="237" t="s">
        <v>7363</v>
      </c>
      <c r="F3275" s="237" t="s">
        <v>3</v>
      </c>
      <c r="G3275" s="237">
        <v>1843949</v>
      </c>
      <c r="H3275" s="190"/>
      <c r="I3275" s="248" t="s">
        <v>8599</v>
      </c>
      <c r="J3275" s="190"/>
      <c r="K3275" s="190"/>
      <c r="L3275" s="190"/>
      <c r="M3275" s="190"/>
      <c r="N3275" s="268">
        <v>0</v>
      </c>
      <c r="O3275" s="268">
        <v>30</v>
      </c>
      <c r="P3275" s="190" t="s">
        <v>657</v>
      </c>
      <c r="Q3275" s="375"/>
    </row>
    <row r="3276" spans="1:17" ht="51">
      <c r="A3276" s="265">
        <v>10</v>
      </c>
      <c r="B3276" s="190"/>
      <c r="C3276" s="266" t="s">
        <v>41</v>
      </c>
      <c r="D3276" s="267">
        <v>43992</v>
      </c>
      <c r="E3276" s="237" t="s">
        <v>7364</v>
      </c>
      <c r="F3276" s="237" t="s">
        <v>3</v>
      </c>
      <c r="G3276" s="237">
        <v>1843952</v>
      </c>
      <c r="H3276" s="190"/>
      <c r="I3276" s="248" t="s">
        <v>8600</v>
      </c>
      <c r="J3276" s="190"/>
      <c r="K3276" s="190"/>
      <c r="L3276" s="190"/>
      <c r="M3276" s="190"/>
      <c r="N3276" s="268">
        <v>0</v>
      </c>
      <c r="O3276" s="268">
        <v>30</v>
      </c>
      <c r="P3276" s="190" t="s">
        <v>657</v>
      </c>
      <c r="Q3276" s="375"/>
    </row>
    <row r="3277" spans="1:17" ht="51">
      <c r="A3277" s="265">
        <v>10</v>
      </c>
      <c r="B3277" s="190"/>
      <c r="C3277" s="266" t="s">
        <v>41</v>
      </c>
      <c r="D3277" s="267">
        <v>43992</v>
      </c>
      <c r="E3277" s="237" t="s">
        <v>7365</v>
      </c>
      <c r="F3277" s="237" t="s">
        <v>3</v>
      </c>
      <c r="G3277" s="237">
        <v>1843953</v>
      </c>
      <c r="H3277" s="190"/>
      <c r="I3277" s="248" t="s">
        <v>8601</v>
      </c>
      <c r="J3277" s="190"/>
      <c r="K3277" s="190"/>
      <c r="L3277" s="190"/>
      <c r="M3277" s="190"/>
      <c r="N3277" s="268">
        <v>0</v>
      </c>
      <c r="O3277" s="268">
        <v>30</v>
      </c>
      <c r="P3277" s="190" t="s">
        <v>657</v>
      </c>
      <c r="Q3277" s="375"/>
    </row>
    <row r="3278" spans="1:17" ht="51">
      <c r="A3278" s="265">
        <v>10</v>
      </c>
      <c r="B3278" s="190"/>
      <c r="C3278" s="266" t="s">
        <v>41</v>
      </c>
      <c r="D3278" s="267">
        <v>43992</v>
      </c>
      <c r="E3278" s="237" t="s">
        <v>7366</v>
      </c>
      <c r="F3278" s="237" t="s">
        <v>3</v>
      </c>
      <c r="G3278" s="237">
        <v>1843955</v>
      </c>
      <c r="H3278" s="190"/>
      <c r="I3278" s="248" t="s">
        <v>8602</v>
      </c>
      <c r="J3278" s="190"/>
      <c r="K3278" s="190"/>
      <c r="L3278" s="190"/>
      <c r="M3278" s="190"/>
      <c r="N3278" s="268">
        <v>0</v>
      </c>
      <c r="O3278" s="268">
        <v>30</v>
      </c>
      <c r="P3278" s="190" t="s">
        <v>657</v>
      </c>
      <c r="Q3278" s="375"/>
    </row>
    <row r="3279" spans="1:17" ht="51">
      <c r="A3279" s="265">
        <v>35</v>
      </c>
      <c r="B3279" s="190"/>
      <c r="C3279" s="266" t="s">
        <v>46</v>
      </c>
      <c r="D3279" s="267">
        <v>43992</v>
      </c>
      <c r="E3279" s="237" t="s">
        <v>7367</v>
      </c>
      <c r="F3279" s="237" t="s">
        <v>3</v>
      </c>
      <c r="G3279" s="237">
        <v>1843987</v>
      </c>
      <c r="H3279" s="190"/>
      <c r="I3279" s="248" t="s">
        <v>8603</v>
      </c>
      <c r="J3279" s="190"/>
      <c r="K3279" s="190"/>
      <c r="L3279" s="190"/>
      <c r="M3279" s="190"/>
      <c r="N3279" s="268">
        <v>0</v>
      </c>
      <c r="O3279" s="268">
        <v>1277</v>
      </c>
      <c r="P3279" s="190" t="s">
        <v>657</v>
      </c>
      <c r="Q3279" s="375"/>
    </row>
    <row r="3280" spans="1:17" ht="51">
      <c r="A3280" s="265" t="s">
        <v>553</v>
      </c>
      <c r="B3280" s="190"/>
      <c r="C3280" s="266" t="s">
        <v>605</v>
      </c>
      <c r="D3280" s="267">
        <v>43992</v>
      </c>
      <c r="E3280" s="237" t="s">
        <v>7368</v>
      </c>
      <c r="F3280" s="237" t="s">
        <v>3</v>
      </c>
      <c r="G3280" s="237">
        <v>1843998</v>
      </c>
      <c r="H3280" s="190"/>
      <c r="I3280" s="248" t="s">
        <v>8604</v>
      </c>
      <c r="J3280" s="190"/>
      <c r="K3280" s="190"/>
      <c r="L3280" s="190"/>
      <c r="M3280" s="190"/>
      <c r="N3280" s="268">
        <v>0</v>
      </c>
      <c r="O3280" s="268">
        <v>84.04</v>
      </c>
      <c r="P3280" s="190" t="s">
        <v>657</v>
      </c>
      <c r="Q3280" s="375"/>
    </row>
    <row r="3281" spans="1:17" ht="51">
      <c r="A3281" s="265">
        <v>190</v>
      </c>
      <c r="B3281" s="190"/>
      <c r="C3281" s="266" t="s">
        <v>91</v>
      </c>
      <c r="D3281" s="267">
        <v>43992</v>
      </c>
      <c r="E3281" s="237" t="s">
        <v>7369</v>
      </c>
      <c r="F3281" s="237" t="s">
        <v>3</v>
      </c>
      <c r="G3281" s="237">
        <v>1844022</v>
      </c>
      <c r="H3281" s="190"/>
      <c r="I3281" s="248" t="s">
        <v>8605</v>
      </c>
      <c r="J3281" s="190"/>
      <c r="K3281" s="190"/>
      <c r="L3281" s="190"/>
      <c r="M3281" s="190"/>
      <c r="N3281" s="268">
        <v>0</v>
      </c>
      <c r="O3281" s="268">
        <v>1701</v>
      </c>
      <c r="P3281" s="190" t="s">
        <v>657</v>
      </c>
      <c r="Q3281" s="375"/>
    </row>
    <row r="3282" spans="1:17" ht="51">
      <c r="A3282" s="265" t="s">
        <v>562</v>
      </c>
      <c r="B3282" s="190"/>
      <c r="C3282" s="266" t="s">
        <v>604</v>
      </c>
      <c r="D3282" s="267">
        <v>43992</v>
      </c>
      <c r="E3282" s="237" t="s">
        <v>7370</v>
      </c>
      <c r="F3282" s="237" t="s">
        <v>3</v>
      </c>
      <c r="G3282" s="237">
        <v>1844043</v>
      </c>
      <c r="H3282" s="190"/>
      <c r="I3282" s="248" t="s">
        <v>8606</v>
      </c>
      <c r="J3282" s="190"/>
      <c r="K3282" s="190"/>
      <c r="L3282" s="190"/>
      <c r="M3282" s="190"/>
      <c r="N3282" s="268">
        <v>0</v>
      </c>
      <c r="O3282" s="268">
        <v>3201.87</v>
      </c>
      <c r="P3282" s="190" t="s">
        <v>657</v>
      </c>
      <c r="Q3282" s="375"/>
    </row>
    <row r="3283" spans="1:17" ht="63.75">
      <c r="A3283" s="265">
        <v>597</v>
      </c>
      <c r="B3283" s="190"/>
      <c r="C3283" s="266" t="s">
        <v>704</v>
      </c>
      <c r="D3283" s="267">
        <v>43992</v>
      </c>
      <c r="E3283" s="237" t="s">
        <v>7371</v>
      </c>
      <c r="F3283" s="237" t="s">
        <v>3</v>
      </c>
      <c r="G3283" s="237">
        <v>1844057</v>
      </c>
      <c r="H3283" s="190"/>
      <c r="I3283" s="248" t="s">
        <v>8607</v>
      </c>
      <c r="J3283" s="190"/>
      <c r="K3283" s="190"/>
      <c r="L3283" s="190"/>
      <c r="M3283" s="190"/>
      <c r="N3283" s="268">
        <v>0</v>
      </c>
      <c r="O3283" s="268">
        <v>6</v>
      </c>
      <c r="P3283" s="190" t="s">
        <v>657</v>
      </c>
      <c r="Q3283" s="375"/>
    </row>
    <row r="3284" spans="1:17" ht="63.75">
      <c r="A3284" s="265">
        <v>597</v>
      </c>
      <c r="B3284" s="190"/>
      <c r="C3284" s="266" t="s">
        <v>704</v>
      </c>
      <c r="D3284" s="267">
        <v>43992</v>
      </c>
      <c r="E3284" s="237" t="s">
        <v>7372</v>
      </c>
      <c r="F3284" s="237" t="s">
        <v>3</v>
      </c>
      <c r="G3284" s="237">
        <v>1844061</v>
      </c>
      <c r="H3284" s="190"/>
      <c r="I3284" s="248" t="s">
        <v>8608</v>
      </c>
      <c r="J3284" s="190"/>
      <c r="K3284" s="190"/>
      <c r="L3284" s="190"/>
      <c r="M3284" s="190"/>
      <c r="N3284" s="268">
        <v>0</v>
      </c>
      <c r="O3284" s="268">
        <v>6</v>
      </c>
      <c r="P3284" s="190" t="s">
        <v>657</v>
      </c>
      <c r="Q3284" s="375"/>
    </row>
    <row r="3285" spans="1:17" ht="76.5">
      <c r="A3285" s="265">
        <v>6</v>
      </c>
      <c r="B3285" s="190"/>
      <c r="C3285" s="266" t="s">
        <v>40</v>
      </c>
      <c r="D3285" s="267">
        <v>43992</v>
      </c>
      <c r="E3285" s="237" t="s">
        <v>7373</v>
      </c>
      <c r="F3285" s="237" t="s">
        <v>3</v>
      </c>
      <c r="G3285" s="237">
        <v>1844066</v>
      </c>
      <c r="H3285" s="190"/>
      <c r="I3285" s="248" t="s">
        <v>8609</v>
      </c>
      <c r="J3285" s="190"/>
      <c r="K3285" s="190"/>
      <c r="L3285" s="190"/>
      <c r="M3285" s="190"/>
      <c r="N3285" s="268">
        <v>0</v>
      </c>
      <c r="O3285" s="268">
        <v>35</v>
      </c>
      <c r="P3285" s="190" t="s">
        <v>657</v>
      </c>
      <c r="Q3285" s="375"/>
    </row>
    <row r="3286" spans="1:17" ht="51">
      <c r="A3286" s="265">
        <v>15</v>
      </c>
      <c r="B3286" s="190"/>
      <c r="C3286" s="266" t="s">
        <v>42</v>
      </c>
      <c r="D3286" s="267">
        <v>43992</v>
      </c>
      <c r="E3286" s="237" t="s">
        <v>7374</v>
      </c>
      <c r="F3286" s="237" t="s">
        <v>3</v>
      </c>
      <c r="G3286" s="237">
        <v>1844070</v>
      </c>
      <c r="H3286" s="190"/>
      <c r="I3286" s="248" t="s">
        <v>8610</v>
      </c>
      <c r="J3286" s="190"/>
      <c r="K3286" s="190"/>
      <c r="L3286" s="190"/>
      <c r="M3286" s="190"/>
      <c r="N3286" s="268">
        <v>0</v>
      </c>
      <c r="O3286" s="268">
        <v>16</v>
      </c>
      <c r="P3286" s="190" t="s">
        <v>657</v>
      </c>
      <c r="Q3286" s="375"/>
    </row>
    <row r="3287" spans="1:17" ht="51">
      <c r="A3287" s="265">
        <v>591</v>
      </c>
      <c r="B3287" s="190"/>
      <c r="C3287" s="266" t="s">
        <v>701</v>
      </c>
      <c r="D3287" s="267">
        <v>43992</v>
      </c>
      <c r="E3287" s="237" t="s">
        <v>7375</v>
      </c>
      <c r="F3287" s="237" t="s">
        <v>3</v>
      </c>
      <c r="G3287" s="237">
        <v>1844071</v>
      </c>
      <c r="H3287" s="190"/>
      <c r="I3287" s="248" t="s">
        <v>8611</v>
      </c>
      <c r="J3287" s="190"/>
      <c r="K3287" s="190"/>
      <c r="L3287" s="190"/>
      <c r="M3287" s="190"/>
      <c r="N3287" s="268">
        <v>0</v>
      </c>
      <c r="O3287" s="268">
        <v>75.48</v>
      </c>
      <c r="P3287" s="190" t="s">
        <v>657</v>
      </c>
      <c r="Q3287" s="375"/>
    </row>
    <row r="3288" spans="1:17" ht="38.25">
      <c r="A3288" s="265">
        <v>46</v>
      </c>
      <c r="B3288" s="190"/>
      <c r="C3288" s="266" t="s">
        <v>48</v>
      </c>
      <c r="D3288" s="267">
        <v>43992</v>
      </c>
      <c r="E3288" s="237" t="s">
        <v>7376</v>
      </c>
      <c r="F3288" s="237" t="s">
        <v>3</v>
      </c>
      <c r="G3288" s="237">
        <v>1844087</v>
      </c>
      <c r="H3288" s="190"/>
      <c r="I3288" s="248" t="s">
        <v>8612</v>
      </c>
      <c r="J3288" s="190"/>
      <c r="K3288" s="190"/>
      <c r="L3288" s="190"/>
      <c r="M3288" s="190"/>
      <c r="N3288" s="268">
        <v>0</v>
      </c>
      <c r="O3288" s="268">
        <v>8500</v>
      </c>
      <c r="P3288" s="190" t="s">
        <v>657</v>
      </c>
      <c r="Q3288" s="375"/>
    </row>
    <row r="3289" spans="1:17" ht="51">
      <c r="A3289" s="265">
        <v>46</v>
      </c>
      <c r="B3289" s="190"/>
      <c r="C3289" s="266" t="s">
        <v>48</v>
      </c>
      <c r="D3289" s="267">
        <v>43992</v>
      </c>
      <c r="E3289" s="237" t="s">
        <v>7377</v>
      </c>
      <c r="F3289" s="237" t="s">
        <v>3</v>
      </c>
      <c r="G3289" s="237">
        <v>1844091</v>
      </c>
      <c r="H3289" s="190"/>
      <c r="I3289" s="248" t="s">
        <v>8613</v>
      </c>
      <c r="J3289" s="190"/>
      <c r="K3289" s="190"/>
      <c r="L3289" s="190"/>
      <c r="M3289" s="190"/>
      <c r="N3289" s="268">
        <v>0</v>
      </c>
      <c r="O3289" s="268">
        <v>1250</v>
      </c>
      <c r="P3289" s="190" t="s">
        <v>657</v>
      </c>
      <c r="Q3289" s="375"/>
    </row>
    <row r="3290" spans="1:17" ht="51">
      <c r="A3290" s="265" t="s">
        <v>560</v>
      </c>
      <c r="B3290" s="190"/>
      <c r="C3290" s="266" t="s">
        <v>603</v>
      </c>
      <c r="D3290" s="267">
        <v>43992</v>
      </c>
      <c r="E3290" s="237" t="s">
        <v>7378</v>
      </c>
      <c r="F3290" s="237" t="s">
        <v>3</v>
      </c>
      <c r="G3290" s="237">
        <v>1843875</v>
      </c>
      <c r="H3290" s="190"/>
      <c r="I3290" s="248" t="s">
        <v>8614</v>
      </c>
      <c r="J3290" s="190"/>
      <c r="K3290" s="190"/>
      <c r="L3290" s="190"/>
      <c r="M3290" s="190"/>
      <c r="N3290" s="268">
        <v>0</v>
      </c>
      <c r="O3290" s="268">
        <v>673.87</v>
      </c>
      <c r="P3290" s="190" t="s">
        <v>4220</v>
      </c>
      <c r="Q3290" s="375"/>
    </row>
    <row r="3291" spans="1:17" ht="51">
      <c r="A3291" s="265" t="s">
        <v>562</v>
      </c>
      <c r="B3291" s="190"/>
      <c r="C3291" s="266" t="s">
        <v>604</v>
      </c>
      <c r="D3291" s="267">
        <v>43992</v>
      </c>
      <c r="E3291" s="237" t="s">
        <v>7379</v>
      </c>
      <c r="F3291" s="237" t="s">
        <v>3</v>
      </c>
      <c r="G3291" s="237">
        <v>1843897</v>
      </c>
      <c r="H3291" s="190"/>
      <c r="I3291" s="248" t="s">
        <v>8615</v>
      </c>
      <c r="J3291" s="190"/>
      <c r="K3291" s="190"/>
      <c r="L3291" s="190"/>
      <c r="M3291" s="190"/>
      <c r="N3291" s="268">
        <v>0</v>
      </c>
      <c r="O3291" s="268">
        <v>8417.75</v>
      </c>
      <c r="P3291" s="190" t="s">
        <v>657</v>
      </c>
      <c r="Q3291" s="375"/>
    </row>
    <row r="3292" spans="1:17" ht="51">
      <c r="A3292" s="265" t="s">
        <v>562</v>
      </c>
      <c r="B3292" s="190"/>
      <c r="C3292" s="266" t="s">
        <v>604</v>
      </c>
      <c r="D3292" s="267">
        <v>43992</v>
      </c>
      <c r="E3292" s="237" t="s">
        <v>7380</v>
      </c>
      <c r="F3292" s="237" t="s">
        <v>3</v>
      </c>
      <c r="G3292" s="237">
        <v>1843899</v>
      </c>
      <c r="H3292" s="190"/>
      <c r="I3292" s="248" t="s">
        <v>8616</v>
      </c>
      <c r="J3292" s="190"/>
      <c r="K3292" s="190"/>
      <c r="L3292" s="190"/>
      <c r="M3292" s="190"/>
      <c r="N3292" s="268">
        <v>0</v>
      </c>
      <c r="O3292" s="268">
        <v>8417.75</v>
      </c>
      <c r="P3292" s="190" t="s">
        <v>657</v>
      </c>
      <c r="Q3292" s="375"/>
    </row>
    <row r="3293" spans="1:17" ht="63.75">
      <c r="A3293" s="265" t="s">
        <v>553</v>
      </c>
      <c r="B3293" s="190"/>
      <c r="C3293" s="266" t="s">
        <v>605</v>
      </c>
      <c r="D3293" s="267">
        <v>43992</v>
      </c>
      <c r="E3293" s="237" t="s">
        <v>7381</v>
      </c>
      <c r="F3293" s="237" t="s">
        <v>3</v>
      </c>
      <c r="G3293" s="237">
        <v>1843945</v>
      </c>
      <c r="H3293" s="190"/>
      <c r="I3293" s="248" t="s">
        <v>8617</v>
      </c>
      <c r="J3293" s="190"/>
      <c r="K3293" s="190"/>
      <c r="L3293" s="190"/>
      <c r="M3293" s="190"/>
      <c r="N3293" s="268">
        <v>0</v>
      </c>
      <c r="O3293" s="268">
        <v>228406.69</v>
      </c>
      <c r="P3293" s="190" t="s">
        <v>657</v>
      </c>
      <c r="Q3293" s="375"/>
    </row>
    <row r="3294" spans="1:17" ht="63.75">
      <c r="A3294" s="265" t="s">
        <v>553</v>
      </c>
      <c r="B3294" s="190"/>
      <c r="C3294" s="266" t="s">
        <v>605</v>
      </c>
      <c r="D3294" s="267">
        <v>43992</v>
      </c>
      <c r="E3294" s="237" t="s">
        <v>7382</v>
      </c>
      <c r="F3294" s="237" t="s">
        <v>3</v>
      </c>
      <c r="G3294" s="237">
        <v>1843954</v>
      </c>
      <c r="H3294" s="190"/>
      <c r="I3294" s="248" t="s">
        <v>8618</v>
      </c>
      <c r="J3294" s="190"/>
      <c r="K3294" s="190"/>
      <c r="L3294" s="190"/>
      <c r="M3294" s="190"/>
      <c r="N3294" s="268">
        <v>0</v>
      </c>
      <c r="O3294" s="268">
        <v>134063.60999999999</v>
      </c>
      <c r="P3294" s="190" t="s">
        <v>657</v>
      </c>
      <c r="Q3294" s="375"/>
    </row>
    <row r="3295" spans="1:17" ht="63.75">
      <c r="A3295" s="265" t="s">
        <v>553</v>
      </c>
      <c r="B3295" s="190"/>
      <c r="C3295" s="266" t="s">
        <v>605</v>
      </c>
      <c r="D3295" s="267">
        <v>43992</v>
      </c>
      <c r="E3295" s="237" t="s">
        <v>7383</v>
      </c>
      <c r="F3295" s="237" t="s">
        <v>3</v>
      </c>
      <c r="G3295" s="237">
        <v>1843946</v>
      </c>
      <c r="H3295" s="190"/>
      <c r="I3295" s="248" t="s">
        <v>8619</v>
      </c>
      <c r="J3295" s="190"/>
      <c r="K3295" s="190"/>
      <c r="L3295" s="190"/>
      <c r="M3295" s="190"/>
      <c r="N3295" s="268">
        <v>0</v>
      </c>
      <c r="O3295" s="268">
        <v>117057.58</v>
      </c>
      <c r="P3295" s="190" t="s">
        <v>657</v>
      </c>
      <c r="Q3295" s="375"/>
    </row>
    <row r="3296" spans="1:17" ht="63.75">
      <c r="A3296" s="265" t="s">
        <v>553</v>
      </c>
      <c r="B3296" s="190"/>
      <c r="C3296" s="266" t="s">
        <v>605</v>
      </c>
      <c r="D3296" s="267">
        <v>43992</v>
      </c>
      <c r="E3296" s="237" t="s">
        <v>7384</v>
      </c>
      <c r="F3296" s="237" t="s">
        <v>3</v>
      </c>
      <c r="G3296" s="237">
        <v>1843948</v>
      </c>
      <c r="H3296" s="190"/>
      <c r="I3296" s="248" t="s">
        <v>8620</v>
      </c>
      <c r="J3296" s="190"/>
      <c r="K3296" s="190"/>
      <c r="L3296" s="190"/>
      <c r="M3296" s="190"/>
      <c r="N3296" s="268">
        <v>0</v>
      </c>
      <c r="O3296" s="268">
        <v>271537.32</v>
      </c>
      <c r="P3296" s="190" t="s">
        <v>657</v>
      </c>
      <c r="Q3296" s="375"/>
    </row>
    <row r="3297" spans="1:17" ht="63.75">
      <c r="A3297" s="265" t="s">
        <v>553</v>
      </c>
      <c r="B3297" s="190"/>
      <c r="C3297" s="266" t="s">
        <v>605</v>
      </c>
      <c r="D3297" s="267">
        <v>43992</v>
      </c>
      <c r="E3297" s="237" t="s">
        <v>7385</v>
      </c>
      <c r="F3297" s="237" t="s">
        <v>3</v>
      </c>
      <c r="G3297" s="237">
        <v>1843951</v>
      </c>
      <c r="H3297" s="190"/>
      <c r="I3297" s="248" t="s">
        <v>8621</v>
      </c>
      <c r="J3297" s="190"/>
      <c r="K3297" s="190"/>
      <c r="L3297" s="190"/>
      <c r="M3297" s="190"/>
      <c r="N3297" s="268">
        <v>0</v>
      </c>
      <c r="O3297" s="268">
        <v>50177.72</v>
      </c>
      <c r="P3297" s="190" t="s">
        <v>657</v>
      </c>
      <c r="Q3297" s="375"/>
    </row>
    <row r="3298" spans="1:17" ht="63.75">
      <c r="A3298" s="265" t="s">
        <v>553</v>
      </c>
      <c r="B3298" s="190"/>
      <c r="C3298" s="266" t="s">
        <v>605</v>
      </c>
      <c r="D3298" s="267">
        <v>43992</v>
      </c>
      <c r="E3298" s="237" t="s">
        <v>7386</v>
      </c>
      <c r="F3298" s="237" t="s">
        <v>3</v>
      </c>
      <c r="G3298" s="237">
        <v>1843956</v>
      </c>
      <c r="H3298" s="190"/>
      <c r="I3298" s="248" t="s">
        <v>8622</v>
      </c>
      <c r="J3298" s="190"/>
      <c r="K3298" s="190"/>
      <c r="L3298" s="190"/>
      <c r="M3298" s="190"/>
      <c r="N3298" s="268">
        <v>0</v>
      </c>
      <c r="O3298" s="268">
        <v>117455.84</v>
      </c>
      <c r="P3298" s="190" t="s">
        <v>657</v>
      </c>
      <c r="Q3298" s="375"/>
    </row>
    <row r="3299" spans="1:17" ht="63.75">
      <c r="A3299" s="265" t="s">
        <v>553</v>
      </c>
      <c r="B3299" s="190"/>
      <c r="C3299" s="266" t="s">
        <v>605</v>
      </c>
      <c r="D3299" s="267">
        <v>43992</v>
      </c>
      <c r="E3299" s="237" t="s">
        <v>7387</v>
      </c>
      <c r="F3299" s="237" t="s">
        <v>3</v>
      </c>
      <c r="G3299" s="237">
        <v>1843957</v>
      </c>
      <c r="H3299" s="190"/>
      <c r="I3299" s="248" t="s">
        <v>8623</v>
      </c>
      <c r="J3299" s="190"/>
      <c r="K3299" s="190"/>
      <c r="L3299" s="190"/>
      <c r="M3299" s="190"/>
      <c r="N3299" s="268">
        <v>0</v>
      </c>
      <c r="O3299" s="268">
        <v>95351.57</v>
      </c>
      <c r="P3299" s="190" t="s">
        <v>657</v>
      </c>
      <c r="Q3299" s="375"/>
    </row>
    <row r="3300" spans="1:17" ht="63.75">
      <c r="A3300" s="265" t="s">
        <v>553</v>
      </c>
      <c r="B3300" s="190"/>
      <c r="C3300" s="266" t="s">
        <v>605</v>
      </c>
      <c r="D3300" s="267">
        <v>43992</v>
      </c>
      <c r="E3300" s="237" t="s">
        <v>7388</v>
      </c>
      <c r="F3300" s="237" t="s">
        <v>3</v>
      </c>
      <c r="G3300" s="237">
        <v>1843959</v>
      </c>
      <c r="H3300" s="190"/>
      <c r="I3300" s="248" t="s">
        <v>8624</v>
      </c>
      <c r="J3300" s="190"/>
      <c r="K3300" s="190"/>
      <c r="L3300" s="190"/>
      <c r="M3300" s="190"/>
      <c r="N3300" s="268">
        <v>0</v>
      </c>
      <c r="O3300" s="268">
        <v>96952.68</v>
      </c>
      <c r="P3300" s="190" t="s">
        <v>657</v>
      </c>
      <c r="Q3300" s="375"/>
    </row>
    <row r="3301" spans="1:17" ht="63.75">
      <c r="A3301" s="265" t="s">
        <v>553</v>
      </c>
      <c r="B3301" s="190"/>
      <c r="C3301" s="266" t="s">
        <v>605</v>
      </c>
      <c r="D3301" s="267">
        <v>43992</v>
      </c>
      <c r="E3301" s="237" t="s">
        <v>7389</v>
      </c>
      <c r="F3301" s="237" t="s">
        <v>3</v>
      </c>
      <c r="G3301" s="237">
        <v>1843960</v>
      </c>
      <c r="H3301" s="190"/>
      <c r="I3301" s="248" t="s">
        <v>8625</v>
      </c>
      <c r="J3301" s="190"/>
      <c r="K3301" s="190"/>
      <c r="L3301" s="190"/>
      <c r="M3301" s="190"/>
      <c r="N3301" s="268">
        <v>0</v>
      </c>
      <c r="O3301" s="268">
        <v>83754.17</v>
      </c>
      <c r="P3301" s="190" t="s">
        <v>657</v>
      </c>
      <c r="Q3301" s="375"/>
    </row>
    <row r="3302" spans="1:17" ht="63.75">
      <c r="A3302" s="265" t="s">
        <v>553</v>
      </c>
      <c r="B3302" s="190"/>
      <c r="C3302" s="266" t="s">
        <v>605</v>
      </c>
      <c r="D3302" s="267">
        <v>43992</v>
      </c>
      <c r="E3302" s="237" t="s">
        <v>7390</v>
      </c>
      <c r="F3302" s="237" t="s">
        <v>3</v>
      </c>
      <c r="G3302" s="237">
        <v>1843961</v>
      </c>
      <c r="H3302" s="190"/>
      <c r="I3302" s="248" t="s">
        <v>8626</v>
      </c>
      <c r="J3302" s="190"/>
      <c r="K3302" s="190"/>
      <c r="L3302" s="190"/>
      <c r="M3302" s="190"/>
      <c r="N3302" s="268">
        <v>0</v>
      </c>
      <c r="O3302" s="268">
        <v>1217986.1499999999</v>
      </c>
      <c r="P3302" s="190" t="s">
        <v>657</v>
      </c>
      <c r="Q3302" s="375"/>
    </row>
    <row r="3303" spans="1:17" ht="63.75">
      <c r="A3303" s="265" t="s">
        <v>553</v>
      </c>
      <c r="B3303" s="190"/>
      <c r="C3303" s="266" t="s">
        <v>605</v>
      </c>
      <c r="D3303" s="267">
        <v>43992</v>
      </c>
      <c r="E3303" s="237" t="s">
        <v>7391</v>
      </c>
      <c r="F3303" s="237" t="s">
        <v>3</v>
      </c>
      <c r="G3303" s="237">
        <v>1843963</v>
      </c>
      <c r="H3303" s="190"/>
      <c r="I3303" s="248" t="s">
        <v>8627</v>
      </c>
      <c r="J3303" s="190"/>
      <c r="K3303" s="190"/>
      <c r="L3303" s="190"/>
      <c r="M3303" s="190"/>
      <c r="N3303" s="268">
        <v>0</v>
      </c>
      <c r="O3303" s="268">
        <v>1427403</v>
      </c>
      <c r="P3303" s="190" t="s">
        <v>657</v>
      </c>
      <c r="Q3303" s="375"/>
    </row>
    <row r="3304" spans="1:17" ht="63.75">
      <c r="A3304" s="265" t="s">
        <v>553</v>
      </c>
      <c r="B3304" s="190"/>
      <c r="C3304" s="266" t="s">
        <v>605</v>
      </c>
      <c r="D3304" s="267">
        <v>43992</v>
      </c>
      <c r="E3304" s="237" t="s">
        <v>7392</v>
      </c>
      <c r="F3304" s="237" t="s">
        <v>3</v>
      </c>
      <c r="G3304" s="237">
        <v>1843965</v>
      </c>
      <c r="H3304" s="190"/>
      <c r="I3304" s="248" t="s">
        <v>8628</v>
      </c>
      <c r="J3304" s="190"/>
      <c r="K3304" s="190"/>
      <c r="L3304" s="190"/>
      <c r="M3304" s="190"/>
      <c r="N3304" s="268">
        <v>0</v>
      </c>
      <c r="O3304" s="268">
        <v>181336.21</v>
      </c>
      <c r="P3304" s="190" t="s">
        <v>657</v>
      </c>
      <c r="Q3304" s="375"/>
    </row>
    <row r="3305" spans="1:17" ht="63.75">
      <c r="A3305" s="265" t="s">
        <v>553</v>
      </c>
      <c r="B3305" s="190"/>
      <c r="C3305" s="266" t="s">
        <v>605</v>
      </c>
      <c r="D3305" s="267">
        <v>43992</v>
      </c>
      <c r="E3305" s="237" t="s">
        <v>7393</v>
      </c>
      <c r="F3305" s="237" t="s">
        <v>3</v>
      </c>
      <c r="G3305" s="237">
        <v>1843966</v>
      </c>
      <c r="H3305" s="190"/>
      <c r="I3305" s="248" t="s">
        <v>8629</v>
      </c>
      <c r="J3305" s="190"/>
      <c r="K3305" s="190"/>
      <c r="L3305" s="190"/>
      <c r="M3305" s="190"/>
      <c r="N3305" s="268">
        <v>0</v>
      </c>
      <c r="O3305" s="268">
        <v>141570.4</v>
      </c>
      <c r="P3305" s="190" t="s">
        <v>657</v>
      </c>
      <c r="Q3305" s="375"/>
    </row>
    <row r="3306" spans="1:17" ht="63.75">
      <c r="A3306" s="265" t="s">
        <v>553</v>
      </c>
      <c r="B3306" s="190"/>
      <c r="C3306" s="266" t="s">
        <v>605</v>
      </c>
      <c r="D3306" s="267">
        <v>43992</v>
      </c>
      <c r="E3306" s="237" t="s">
        <v>7394</v>
      </c>
      <c r="F3306" s="237" t="s">
        <v>3</v>
      </c>
      <c r="G3306" s="237">
        <v>1843968</v>
      </c>
      <c r="H3306" s="190"/>
      <c r="I3306" s="248" t="s">
        <v>8630</v>
      </c>
      <c r="J3306" s="190"/>
      <c r="K3306" s="190"/>
      <c r="L3306" s="190"/>
      <c r="M3306" s="190"/>
      <c r="N3306" s="268">
        <v>0</v>
      </c>
      <c r="O3306" s="268">
        <v>69532.17</v>
      </c>
      <c r="P3306" s="190" t="s">
        <v>657</v>
      </c>
      <c r="Q3306" s="375"/>
    </row>
    <row r="3307" spans="1:17" ht="63.75">
      <c r="A3307" s="265" t="s">
        <v>553</v>
      </c>
      <c r="B3307" s="190"/>
      <c r="C3307" s="266" t="s">
        <v>605</v>
      </c>
      <c r="D3307" s="267">
        <v>43992</v>
      </c>
      <c r="E3307" s="237" t="s">
        <v>7395</v>
      </c>
      <c r="F3307" s="237" t="s">
        <v>3</v>
      </c>
      <c r="G3307" s="237">
        <v>1843970</v>
      </c>
      <c r="H3307" s="190"/>
      <c r="I3307" s="248" t="s">
        <v>8631</v>
      </c>
      <c r="J3307" s="190"/>
      <c r="K3307" s="190"/>
      <c r="L3307" s="190"/>
      <c r="M3307" s="190"/>
      <c r="N3307" s="268">
        <v>0</v>
      </c>
      <c r="O3307" s="268">
        <v>87961.08</v>
      </c>
      <c r="P3307" s="190" t="s">
        <v>657</v>
      </c>
      <c r="Q3307" s="375"/>
    </row>
    <row r="3308" spans="1:17" ht="63.75">
      <c r="A3308" s="265" t="s">
        <v>553</v>
      </c>
      <c r="B3308" s="190"/>
      <c r="C3308" s="266" t="s">
        <v>605</v>
      </c>
      <c r="D3308" s="267">
        <v>43992</v>
      </c>
      <c r="E3308" s="237" t="s">
        <v>7396</v>
      </c>
      <c r="F3308" s="237" t="s">
        <v>3</v>
      </c>
      <c r="G3308" s="237">
        <v>1843973</v>
      </c>
      <c r="H3308" s="190"/>
      <c r="I3308" s="248" t="s">
        <v>8632</v>
      </c>
      <c r="J3308" s="190"/>
      <c r="K3308" s="190"/>
      <c r="L3308" s="190"/>
      <c r="M3308" s="190"/>
      <c r="N3308" s="268">
        <v>0</v>
      </c>
      <c r="O3308" s="268">
        <v>289689.2</v>
      </c>
      <c r="P3308" s="190" t="s">
        <v>657</v>
      </c>
      <c r="Q3308" s="375"/>
    </row>
    <row r="3309" spans="1:17" ht="63.75">
      <c r="A3309" s="265" t="s">
        <v>553</v>
      </c>
      <c r="B3309" s="190"/>
      <c r="C3309" s="266" t="s">
        <v>605</v>
      </c>
      <c r="D3309" s="267">
        <v>43992</v>
      </c>
      <c r="E3309" s="237" t="s">
        <v>7397</v>
      </c>
      <c r="F3309" s="237" t="s">
        <v>3</v>
      </c>
      <c r="G3309" s="237">
        <v>1843975</v>
      </c>
      <c r="H3309" s="190"/>
      <c r="I3309" s="248" t="s">
        <v>8633</v>
      </c>
      <c r="J3309" s="190"/>
      <c r="K3309" s="190"/>
      <c r="L3309" s="190"/>
      <c r="M3309" s="190"/>
      <c r="N3309" s="268">
        <v>0</v>
      </c>
      <c r="O3309" s="268">
        <v>106803.16</v>
      </c>
      <c r="P3309" s="190" t="s">
        <v>657</v>
      </c>
      <c r="Q3309" s="375"/>
    </row>
    <row r="3310" spans="1:17" ht="63.75">
      <c r="A3310" s="265" t="s">
        <v>553</v>
      </c>
      <c r="B3310" s="190"/>
      <c r="C3310" s="266" t="s">
        <v>605</v>
      </c>
      <c r="D3310" s="267">
        <v>43992</v>
      </c>
      <c r="E3310" s="237" t="s">
        <v>7398</v>
      </c>
      <c r="F3310" s="237" t="s">
        <v>3</v>
      </c>
      <c r="G3310" s="237">
        <v>1843976</v>
      </c>
      <c r="H3310" s="190"/>
      <c r="I3310" s="248" t="s">
        <v>8634</v>
      </c>
      <c r="J3310" s="190"/>
      <c r="K3310" s="190"/>
      <c r="L3310" s="190"/>
      <c r="M3310" s="190"/>
      <c r="N3310" s="268">
        <v>0</v>
      </c>
      <c r="O3310" s="268">
        <v>264672.32</v>
      </c>
      <c r="P3310" s="190" t="s">
        <v>657</v>
      </c>
      <c r="Q3310" s="375"/>
    </row>
    <row r="3311" spans="1:17" ht="51">
      <c r="A3311" s="265">
        <v>578</v>
      </c>
      <c r="B3311" s="190"/>
      <c r="C3311" s="266" t="s">
        <v>177</v>
      </c>
      <c r="D3311" s="267">
        <v>43992</v>
      </c>
      <c r="E3311" s="237" t="s">
        <v>7399</v>
      </c>
      <c r="F3311" s="237" t="s">
        <v>3</v>
      </c>
      <c r="G3311" s="237">
        <v>1843979</v>
      </c>
      <c r="H3311" s="190"/>
      <c r="I3311" s="248" t="s">
        <v>8635</v>
      </c>
      <c r="J3311" s="190"/>
      <c r="K3311" s="190"/>
      <c r="L3311" s="190"/>
      <c r="M3311" s="190"/>
      <c r="N3311" s="268">
        <v>0</v>
      </c>
      <c r="O3311" s="268">
        <v>1795</v>
      </c>
      <c r="P3311" s="190" t="s">
        <v>657</v>
      </c>
      <c r="Q3311" s="375"/>
    </row>
    <row r="3312" spans="1:17" ht="63.75">
      <c r="A3312" s="265" t="s">
        <v>553</v>
      </c>
      <c r="B3312" s="190"/>
      <c r="C3312" s="266" t="s">
        <v>605</v>
      </c>
      <c r="D3312" s="267">
        <v>43992</v>
      </c>
      <c r="E3312" s="237" t="s">
        <v>7400</v>
      </c>
      <c r="F3312" s="237" t="s">
        <v>3</v>
      </c>
      <c r="G3312" s="237">
        <v>1843984</v>
      </c>
      <c r="H3312" s="190"/>
      <c r="I3312" s="248" t="s">
        <v>8636</v>
      </c>
      <c r="J3312" s="190"/>
      <c r="K3312" s="190"/>
      <c r="L3312" s="190"/>
      <c r="M3312" s="190"/>
      <c r="N3312" s="268">
        <v>0</v>
      </c>
      <c r="O3312" s="268">
        <v>84331.42</v>
      </c>
      <c r="P3312" s="190" t="s">
        <v>657</v>
      </c>
      <c r="Q3312" s="375"/>
    </row>
    <row r="3313" spans="1:17" ht="63.75">
      <c r="A3313" s="265" t="s">
        <v>553</v>
      </c>
      <c r="B3313" s="190"/>
      <c r="C3313" s="266" t="s">
        <v>605</v>
      </c>
      <c r="D3313" s="267">
        <v>43992</v>
      </c>
      <c r="E3313" s="237" t="s">
        <v>7401</v>
      </c>
      <c r="F3313" s="237" t="s">
        <v>3</v>
      </c>
      <c r="G3313" s="237">
        <v>1843980</v>
      </c>
      <c r="H3313" s="190"/>
      <c r="I3313" s="248" t="s">
        <v>8637</v>
      </c>
      <c r="J3313" s="190"/>
      <c r="K3313" s="190"/>
      <c r="L3313" s="190"/>
      <c r="M3313" s="190"/>
      <c r="N3313" s="268">
        <v>0</v>
      </c>
      <c r="O3313" s="268">
        <v>109481.13</v>
      </c>
      <c r="P3313" s="190" t="s">
        <v>657</v>
      </c>
      <c r="Q3313" s="375"/>
    </row>
    <row r="3314" spans="1:17" ht="63.75">
      <c r="A3314" s="265" t="s">
        <v>553</v>
      </c>
      <c r="B3314" s="190"/>
      <c r="C3314" s="266" t="s">
        <v>605</v>
      </c>
      <c r="D3314" s="267">
        <v>43992</v>
      </c>
      <c r="E3314" s="237" t="s">
        <v>7402</v>
      </c>
      <c r="F3314" s="237" t="s">
        <v>3</v>
      </c>
      <c r="G3314" s="237">
        <v>1843981</v>
      </c>
      <c r="H3314" s="190"/>
      <c r="I3314" s="248" t="s">
        <v>8638</v>
      </c>
      <c r="J3314" s="190"/>
      <c r="K3314" s="190"/>
      <c r="L3314" s="190"/>
      <c r="M3314" s="190"/>
      <c r="N3314" s="268">
        <v>0</v>
      </c>
      <c r="O3314" s="268">
        <v>241713.72</v>
      </c>
      <c r="P3314" s="190" t="s">
        <v>657</v>
      </c>
      <c r="Q3314" s="375"/>
    </row>
    <row r="3315" spans="1:17" ht="51">
      <c r="A3315" s="265">
        <v>578</v>
      </c>
      <c r="B3315" s="190"/>
      <c r="C3315" s="266" t="s">
        <v>177</v>
      </c>
      <c r="D3315" s="267">
        <v>43992</v>
      </c>
      <c r="E3315" s="237" t="s">
        <v>7403</v>
      </c>
      <c r="F3315" s="237" t="s">
        <v>3</v>
      </c>
      <c r="G3315" s="237">
        <v>1843983</v>
      </c>
      <c r="H3315" s="190"/>
      <c r="I3315" s="248" t="s">
        <v>8639</v>
      </c>
      <c r="J3315" s="190"/>
      <c r="K3315" s="190"/>
      <c r="L3315" s="190"/>
      <c r="M3315" s="190"/>
      <c r="N3315" s="268">
        <v>0</v>
      </c>
      <c r="O3315" s="268">
        <v>31442.17</v>
      </c>
      <c r="P3315" s="190" t="s">
        <v>657</v>
      </c>
      <c r="Q3315" s="375"/>
    </row>
    <row r="3316" spans="1:17" ht="51">
      <c r="A3316" s="265">
        <v>578</v>
      </c>
      <c r="B3316" s="190"/>
      <c r="C3316" s="266" t="s">
        <v>177</v>
      </c>
      <c r="D3316" s="267">
        <v>43992</v>
      </c>
      <c r="E3316" s="237" t="s">
        <v>7404</v>
      </c>
      <c r="F3316" s="237" t="s">
        <v>3</v>
      </c>
      <c r="G3316" s="237">
        <v>1843985</v>
      </c>
      <c r="H3316" s="190"/>
      <c r="I3316" s="248" t="s">
        <v>8640</v>
      </c>
      <c r="J3316" s="190"/>
      <c r="K3316" s="190"/>
      <c r="L3316" s="190"/>
      <c r="M3316" s="190"/>
      <c r="N3316" s="268">
        <v>0</v>
      </c>
      <c r="O3316" s="268">
        <v>2920.75</v>
      </c>
      <c r="P3316" s="190" t="s">
        <v>657</v>
      </c>
      <c r="Q3316" s="375"/>
    </row>
    <row r="3317" spans="1:17" ht="63.75">
      <c r="A3317" s="265" t="s">
        <v>553</v>
      </c>
      <c r="B3317" s="190"/>
      <c r="C3317" s="266" t="s">
        <v>605</v>
      </c>
      <c r="D3317" s="267">
        <v>43992</v>
      </c>
      <c r="E3317" s="237" t="s">
        <v>7405</v>
      </c>
      <c r="F3317" s="237" t="s">
        <v>3</v>
      </c>
      <c r="G3317" s="237">
        <v>1843986</v>
      </c>
      <c r="H3317" s="190"/>
      <c r="I3317" s="248" t="s">
        <v>8641</v>
      </c>
      <c r="J3317" s="190"/>
      <c r="K3317" s="190"/>
      <c r="L3317" s="190"/>
      <c r="M3317" s="190"/>
      <c r="N3317" s="268">
        <v>0</v>
      </c>
      <c r="O3317" s="268">
        <v>233019.25</v>
      </c>
      <c r="P3317" s="190" t="s">
        <v>657</v>
      </c>
      <c r="Q3317" s="375"/>
    </row>
    <row r="3318" spans="1:17" ht="51">
      <c r="A3318" s="265">
        <v>578</v>
      </c>
      <c r="B3318" s="190"/>
      <c r="C3318" s="266" t="s">
        <v>177</v>
      </c>
      <c r="D3318" s="267">
        <v>43992</v>
      </c>
      <c r="E3318" s="237" t="s">
        <v>7406</v>
      </c>
      <c r="F3318" s="237" t="s">
        <v>3</v>
      </c>
      <c r="G3318" s="237">
        <v>1843990</v>
      </c>
      <c r="H3318" s="190"/>
      <c r="I3318" s="248" t="s">
        <v>8642</v>
      </c>
      <c r="J3318" s="190"/>
      <c r="K3318" s="190"/>
      <c r="L3318" s="190"/>
      <c r="M3318" s="190"/>
      <c r="N3318" s="268">
        <v>0</v>
      </c>
      <c r="O3318" s="268">
        <v>3937.75</v>
      </c>
      <c r="P3318" s="190" t="s">
        <v>657</v>
      </c>
      <c r="Q3318" s="375"/>
    </row>
    <row r="3319" spans="1:17" ht="63.75">
      <c r="A3319" s="265" t="s">
        <v>553</v>
      </c>
      <c r="B3319" s="190"/>
      <c r="C3319" s="266" t="s">
        <v>605</v>
      </c>
      <c r="D3319" s="267">
        <v>43992</v>
      </c>
      <c r="E3319" s="237" t="s">
        <v>7407</v>
      </c>
      <c r="F3319" s="237" t="s">
        <v>3</v>
      </c>
      <c r="G3319" s="237">
        <v>1843991</v>
      </c>
      <c r="H3319" s="190"/>
      <c r="I3319" s="248" t="s">
        <v>8643</v>
      </c>
      <c r="J3319" s="190"/>
      <c r="K3319" s="190"/>
      <c r="L3319" s="190"/>
      <c r="M3319" s="190"/>
      <c r="N3319" s="268">
        <v>0</v>
      </c>
      <c r="O3319" s="268">
        <v>171647.6</v>
      </c>
      <c r="P3319" s="190" t="s">
        <v>657</v>
      </c>
      <c r="Q3319" s="375"/>
    </row>
    <row r="3320" spans="1:17" ht="51">
      <c r="A3320" s="265">
        <v>578</v>
      </c>
      <c r="B3320" s="190"/>
      <c r="C3320" s="266" t="s">
        <v>177</v>
      </c>
      <c r="D3320" s="267">
        <v>43992</v>
      </c>
      <c r="E3320" s="237" t="s">
        <v>7408</v>
      </c>
      <c r="F3320" s="237" t="s">
        <v>3</v>
      </c>
      <c r="G3320" s="237">
        <v>1843992</v>
      </c>
      <c r="H3320" s="190"/>
      <c r="I3320" s="248" t="s">
        <v>8644</v>
      </c>
      <c r="J3320" s="190"/>
      <c r="K3320" s="190"/>
      <c r="L3320" s="190"/>
      <c r="M3320" s="190"/>
      <c r="N3320" s="268">
        <v>0</v>
      </c>
      <c r="O3320" s="268">
        <v>62.13</v>
      </c>
      <c r="P3320" s="190" t="s">
        <v>657</v>
      </c>
      <c r="Q3320" s="375"/>
    </row>
    <row r="3321" spans="1:17" ht="63.75">
      <c r="A3321" s="265" t="s">
        <v>553</v>
      </c>
      <c r="B3321" s="190"/>
      <c r="C3321" s="266" t="s">
        <v>605</v>
      </c>
      <c r="D3321" s="267">
        <v>43992</v>
      </c>
      <c r="E3321" s="237" t="s">
        <v>7409</v>
      </c>
      <c r="F3321" s="237" t="s">
        <v>3</v>
      </c>
      <c r="G3321" s="237">
        <v>1843995</v>
      </c>
      <c r="H3321" s="190"/>
      <c r="I3321" s="248" t="s">
        <v>8645</v>
      </c>
      <c r="J3321" s="190"/>
      <c r="K3321" s="190"/>
      <c r="L3321" s="190"/>
      <c r="M3321" s="190"/>
      <c r="N3321" s="268">
        <v>0</v>
      </c>
      <c r="O3321" s="268">
        <v>81699.55</v>
      </c>
      <c r="P3321" s="190" t="s">
        <v>657</v>
      </c>
      <c r="Q3321" s="375"/>
    </row>
    <row r="3322" spans="1:17" ht="63.75">
      <c r="A3322" s="265" t="s">
        <v>553</v>
      </c>
      <c r="B3322" s="190"/>
      <c r="C3322" s="266" t="s">
        <v>605</v>
      </c>
      <c r="D3322" s="267">
        <v>43992</v>
      </c>
      <c r="E3322" s="237" t="s">
        <v>7410</v>
      </c>
      <c r="F3322" s="237" t="s">
        <v>3</v>
      </c>
      <c r="G3322" s="237">
        <v>1843999</v>
      </c>
      <c r="H3322" s="190"/>
      <c r="I3322" s="248" t="s">
        <v>8646</v>
      </c>
      <c r="J3322" s="190"/>
      <c r="K3322" s="190"/>
      <c r="L3322" s="190"/>
      <c r="M3322" s="190"/>
      <c r="N3322" s="268">
        <v>0</v>
      </c>
      <c r="O3322" s="268">
        <v>261361.24</v>
      </c>
      <c r="P3322" s="190" t="s">
        <v>657</v>
      </c>
      <c r="Q3322" s="375"/>
    </row>
    <row r="3323" spans="1:17" ht="63.75">
      <c r="A3323" s="265" t="s">
        <v>553</v>
      </c>
      <c r="B3323" s="190"/>
      <c r="C3323" s="266" t="s">
        <v>605</v>
      </c>
      <c r="D3323" s="267">
        <v>43992</v>
      </c>
      <c r="E3323" s="237" t="s">
        <v>7411</v>
      </c>
      <c r="F3323" s="237" t="s">
        <v>3</v>
      </c>
      <c r="G3323" s="237">
        <v>1844004</v>
      </c>
      <c r="H3323" s="190"/>
      <c r="I3323" s="248" t="s">
        <v>8647</v>
      </c>
      <c r="J3323" s="190"/>
      <c r="K3323" s="190"/>
      <c r="L3323" s="190"/>
      <c r="M3323" s="190"/>
      <c r="N3323" s="268">
        <v>0</v>
      </c>
      <c r="O3323" s="268">
        <v>278908.98</v>
      </c>
      <c r="P3323" s="190" t="s">
        <v>657</v>
      </c>
      <c r="Q3323" s="375"/>
    </row>
    <row r="3324" spans="1:17" ht="51">
      <c r="A3324" s="265">
        <v>20</v>
      </c>
      <c r="B3324" s="190"/>
      <c r="C3324" s="266" t="s">
        <v>44</v>
      </c>
      <c r="D3324" s="267">
        <v>43992</v>
      </c>
      <c r="E3324" s="237" t="s">
        <v>7412</v>
      </c>
      <c r="F3324" s="237" t="s">
        <v>3</v>
      </c>
      <c r="G3324" s="237">
        <v>1844005</v>
      </c>
      <c r="H3324" s="190"/>
      <c r="I3324" s="248" t="s">
        <v>8648</v>
      </c>
      <c r="J3324" s="190"/>
      <c r="K3324" s="190"/>
      <c r="L3324" s="190"/>
      <c r="M3324" s="190"/>
      <c r="N3324" s="268">
        <v>0</v>
      </c>
      <c r="O3324" s="268">
        <v>490.95</v>
      </c>
      <c r="P3324" s="190" t="s">
        <v>657</v>
      </c>
      <c r="Q3324" s="375"/>
    </row>
    <row r="3325" spans="1:17" ht="38.25">
      <c r="A3325" s="265">
        <v>20</v>
      </c>
      <c r="B3325" s="190"/>
      <c r="C3325" s="266" t="s">
        <v>44</v>
      </c>
      <c r="D3325" s="267">
        <v>43992</v>
      </c>
      <c r="E3325" s="237" t="s">
        <v>7413</v>
      </c>
      <c r="F3325" s="237" t="s">
        <v>3</v>
      </c>
      <c r="G3325" s="237">
        <v>1844119</v>
      </c>
      <c r="H3325" s="190"/>
      <c r="I3325" s="248" t="s">
        <v>8649</v>
      </c>
      <c r="J3325" s="190"/>
      <c r="K3325" s="190"/>
      <c r="L3325" s="190"/>
      <c r="M3325" s="190"/>
      <c r="N3325" s="268">
        <v>0</v>
      </c>
      <c r="O3325" s="268">
        <v>183.47</v>
      </c>
      <c r="P3325" s="190" t="s">
        <v>657</v>
      </c>
      <c r="Q3325" s="375"/>
    </row>
    <row r="3326" spans="1:17" ht="63.75">
      <c r="A3326" s="265">
        <v>20</v>
      </c>
      <c r="B3326" s="190"/>
      <c r="C3326" s="266" t="s">
        <v>44</v>
      </c>
      <c r="D3326" s="267">
        <v>43992</v>
      </c>
      <c r="E3326" s="237" t="s">
        <v>7414</v>
      </c>
      <c r="F3326" s="237" t="s">
        <v>3</v>
      </c>
      <c r="G3326" s="237">
        <v>1844120</v>
      </c>
      <c r="H3326" s="190"/>
      <c r="I3326" s="248" t="s">
        <v>8650</v>
      </c>
      <c r="J3326" s="190"/>
      <c r="K3326" s="190"/>
      <c r="L3326" s="190"/>
      <c r="M3326" s="190"/>
      <c r="N3326" s="268">
        <v>0</v>
      </c>
      <c r="O3326" s="268">
        <v>676.74</v>
      </c>
      <c r="P3326" s="190" t="s">
        <v>657</v>
      </c>
      <c r="Q3326" s="375"/>
    </row>
    <row r="3327" spans="1:17" ht="51">
      <c r="A3327" s="265">
        <v>20</v>
      </c>
      <c r="B3327" s="190"/>
      <c r="C3327" s="266" t="s">
        <v>44</v>
      </c>
      <c r="D3327" s="267">
        <v>43992</v>
      </c>
      <c r="E3327" s="237" t="s">
        <v>7415</v>
      </c>
      <c r="F3327" s="237" t="s">
        <v>3</v>
      </c>
      <c r="G3327" s="237">
        <v>1844121</v>
      </c>
      <c r="H3327" s="190"/>
      <c r="I3327" s="248" t="s">
        <v>8651</v>
      </c>
      <c r="J3327" s="190"/>
      <c r="K3327" s="190"/>
      <c r="L3327" s="190"/>
      <c r="M3327" s="190"/>
      <c r="N3327" s="268">
        <v>0</v>
      </c>
      <c r="O3327" s="268">
        <v>51.37</v>
      </c>
      <c r="P3327" s="190" t="s">
        <v>657</v>
      </c>
      <c r="Q3327" s="375"/>
    </row>
    <row r="3328" spans="1:17" ht="51">
      <c r="A3328" s="265">
        <v>16</v>
      </c>
      <c r="B3328" s="190"/>
      <c r="C3328" s="266" t="s">
        <v>7133</v>
      </c>
      <c r="D3328" s="267">
        <v>43992</v>
      </c>
      <c r="E3328" s="237" t="s">
        <v>7416</v>
      </c>
      <c r="F3328" s="237" t="s">
        <v>3</v>
      </c>
      <c r="G3328" s="237">
        <v>1844134</v>
      </c>
      <c r="H3328" s="190"/>
      <c r="I3328" s="248" t="s">
        <v>8652</v>
      </c>
      <c r="J3328" s="190"/>
      <c r="K3328" s="190"/>
      <c r="L3328" s="190"/>
      <c r="M3328" s="190"/>
      <c r="N3328" s="268">
        <v>0</v>
      </c>
      <c r="O3328" s="268">
        <v>2861.89</v>
      </c>
      <c r="P3328" s="190" t="s">
        <v>657</v>
      </c>
      <c r="Q3328" s="375"/>
    </row>
    <row r="3329" spans="1:17" ht="51">
      <c r="A3329" s="265">
        <v>266</v>
      </c>
      <c r="B3329" s="190"/>
      <c r="C3329" s="266" t="s">
        <v>1368</v>
      </c>
      <c r="D3329" s="267">
        <v>43992</v>
      </c>
      <c r="E3329" s="237" t="s">
        <v>7417</v>
      </c>
      <c r="F3329" s="237" t="s">
        <v>3</v>
      </c>
      <c r="G3329" s="237">
        <v>1844144</v>
      </c>
      <c r="H3329" s="190"/>
      <c r="I3329" s="248" t="s">
        <v>8653</v>
      </c>
      <c r="J3329" s="190"/>
      <c r="K3329" s="190"/>
      <c r="L3329" s="190"/>
      <c r="M3329" s="190"/>
      <c r="N3329" s="268">
        <v>0</v>
      </c>
      <c r="O3329" s="268">
        <v>1310</v>
      </c>
      <c r="P3329" s="190" t="s">
        <v>657</v>
      </c>
      <c r="Q3329" s="375"/>
    </row>
    <row r="3330" spans="1:17" ht="51">
      <c r="A3330" s="265">
        <v>266</v>
      </c>
      <c r="B3330" s="190"/>
      <c r="C3330" s="266" t="s">
        <v>1368</v>
      </c>
      <c r="D3330" s="267">
        <v>43992</v>
      </c>
      <c r="E3330" s="237" t="s">
        <v>7418</v>
      </c>
      <c r="F3330" s="237" t="s">
        <v>3</v>
      </c>
      <c r="G3330" s="237">
        <v>1844145</v>
      </c>
      <c r="H3330" s="190"/>
      <c r="I3330" s="248" t="s">
        <v>8653</v>
      </c>
      <c r="J3330" s="190"/>
      <c r="K3330" s="190"/>
      <c r="L3330" s="190"/>
      <c r="M3330" s="190"/>
      <c r="N3330" s="268">
        <v>0</v>
      </c>
      <c r="O3330" s="268">
        <v>1310</v>
      </c>
      <c r="P3330" s="190" t="s">
        <v>657</v>
      </c>
      <c r="Q3330" s="375"/>
    </row>
    <row r="3331" spans="1:17" ht="51">
      <c r="A3331" s="265">
        <v>266</v>
      </c>
      <c r="B3331" s="190"/>
      <c r="C3331" s="266" t="s">
        <v>1368</v>
      </c>
      <c r="D3331" s="267">
        <v>43992</v>
      </c>
      <c r="E3331" s="237" t="s">
        <v>7419</v>
      </c>
      <c r="F3331" s="237" t="s">
        <v>3</v>
      </c>
      <c r="G3331" s="237">
        <v>1844146</v>
      </c>
      <c r="H3331" s="190"/>
      <c r="I3331" s="248" t="s">
        <v>8653</v>
      </c>
      <c r="J3331" s="190"/>
      <c r="K3331" s="190"/>
      <c r="L3331" s="190"/>
      <c r="M3331" s="190"/>
      <c r="N3331" s="268">
        <v>0</v>
      </c>
      <c r="O3331" s="268">
        <v>1310</v>
      </c>
      <c r="P3331" s="190" t="s">
        <v>657</v>
      </c>
      <c r="Q3331" s="375"/>
    </row>
    <row r="3332" spans="1:17" ht="51">
      <c r="A3332" s="265">
        <v>16</v>
      </c>
      <c r="B3332" s="190"/>
      <c r="C3332" s="266" t="s">
        <v>7133</v>
      </c>
      <c r="D3332" s="267">
        <v>43992</v>
      </c>
      <c r="E3332" s="237" t="s">
        <v>7420</v>
      </c>
      <c r="F3332" s="237" t="s">
        <v>3</v>
      </c>
      <c r="G3332" s="237">
        <v>1844147</v>
      </c>
      <c r="H3332" s="190"/>
      <c r="I3332" s="248" t="s">
        <v>8654</v>
      </c>
      <c r="J3332" s="190"/>
      <c r="K3332" s="190"/>
      <c r="L3332" s="190"/>
      <c r="M3332" s="190"/>
      <c r="N3332" s="268">
        <v>0</v>
      </c>
      <c r="O3332" s="268">
        <v>3900</v>
      </c>
      <c r="P3332" s="190" t="s">
        <v>657</v>
      </c>
      <c r="Q3332" s="375"/>
    </row>
    <row r="3333" spans="1:17" ht="76.5">
      <c r="A3333" s="265">
        <v>16</v>
      </c>
      <c r="B3333" s="190"/>
      <c r="C3333" s="266" t="s">
        <v>7133</v>
      </c>
      <c r="D3333" s="267">
        <v>43992</v>
      </c>
      <c r="E3333" s="237" t="s">
        <v>7421</v>
      </c>
      <c r="F3333" s="237" t="s">
        <v>3</v>
      </c>
      <c r="G3333" s="237">
        <v>1844157</v>
      </c>
      <c r="H3333" s="190"/>
      <c r="I3333" s="248" t="s">
        <v>8655</v>
      </c>
      <c r="J3333" s="190"/>
      <c r="K3333" s="190"/>
      <c r="L3333" s="190"/>
      <c r="M3333" s="190"/>
      <c r="N3333" s="268">
        <v>0</v>
      </c>
      <c r="O3333" s="268">
        <v>15900</v>
      </c>
      <c r="P3333" s="190" t="s">
        <v>657</v>
      </c>
      <c r="Q3333" s="375"/>
    </row>
    <row r="3334" spans="1:17" ht="63.75">
      <c r="A3334" s="265">
        <v>6</v>
      </c>
      <c r="B3334" s="190"/>
      <c r="C3334" s="266" t="s">
        <v>40</v>
      </c>
      <c r="D3334" s="267">
        <v>43992</v>
      </c>
      <c r="E3334" s="237" t="s">
        <v>7422</v>
      </c>
      <c r="F3334" s="237" t="s">
        <v>3</v>
      </c>
      <c r="G3334" s="237">
        <v>1844149</v>
      </c>
      <c r="H3334" s="190"/>
      <c r="I3334" s="248" t="s">
        <v>8656</v>
      </c>
      <c r="J3334" s="190"/>
      <c r="K3334" s="190"/>
      <c r="L3334" s="190"/>
      <c r="M3334" s="190"/>
      <c r="N3334" s="268">
        <v>0</v>
      </c>
      <c r="O3334" s="268">
        <v>35</v>
      </c>
      <c r="P3334" s="190" t="s">
        <v>657</v>
      </c>
      <c r="Q3334" s="375"/>
    </row>
    <row r="3335" spans="1:17" ht="38.25">
      <c r="A3335" s="265">
        <v>86</v>
      </c>
      <c r="B3335" s="190"/>
      <c r="C3335" s="266" t="s">
        <v>56</v>
      </c>
      <c r="D3335" s="267">
        <v>43992</v>
      </c>
      <c r="E3335" s="237" t="s">
        <v>7423</v>
      </c>
      <c r="F3335" s="237" t="s">
        <v>3</v>
      </c>
      <c r="G3335" s="237">
        <v>1844153</v>
      </c>
      <c r="H3335" s="190"/>
      <c r="I3335" s="248" t="s">
        <v>8657</v>
      </c>
      <c r="J3335" s="190"/>
      <c r="K3335" s="190"/>
      <c r="L3335" s="190"/>
      <c r="M3335" s="190"/>
      <c r="N3335" s="268">
        <v>0</v>
      </c>
      <c r="O3335" s="268">
        <v>1999.6</v>
      </c>
      <c r="P3335" s="190" t="s">
        <v>657</v>
      </c>
      <c r="Q3335" s="375"/>
    </row>
    <row r="3336" spans="1:17" ht="51">
      <c r="A3336" s="265">
        <v>47</v>
      </c>
      <c r="B3336" s="190"/>
      <c r="C3336" s="266" t="s">
        <v>49</v>
      </c>
      <c r="D3336" s="267">
        <v>43992</v>
      </c>
      <c r="E3336" s="237" t="s">
        <v>7424</v>
      </c>
      <c r="F3336" s="237" t="s">
        <v>3</v>
      </c>
      <c r="G3336" s="237">
        <v>1844156</v>
      </c>
      <c r="H3336" s="190"/>
      <c r="I3336" s="248" t="s">
        <v>8658</v>
      </c>
      <c r="J3336" s="190"/>
      <c r="K3336" s="190"/>
      <c r="L3336" s="190"/>
      <c r="M3336" s="190"/>
      <c r="N3336" s="268">
        <v>0</v>
      </c>
      <c r="O3336" s="268">
        <v>0.3</v>
      </c>
      <c r="P3336" s="190" t="s">
        <v>657</v>
      </c>
      <c r="Q3336" s="375"/>
    </row>
    <row r="3337" spans="1:17" ht="51">
      <c r="A3337" s="265">
        <v>47</v>
      </c>
      <c r="B3337" s="190"/>
      <c r="C3337" s="266" t="s">
        <v>49</v>
      </c>
      <c r="D3337" s="267">
        <v>43992</v>
      </c>
      <c r="E3337" s="237" t="s">
        <v>7425</v>
      </c>
      <c r="F3337" s="237" t="s">
        <v>3</v>
      </c>
      <c r="G3337" s="237">
        <v>1844158</v>
      </c>
      <c r="H3337" s="190"/>
      <c r="I3337" s="248" t="s">
        <v>8659</v>
      </c>
      <c r="J3337" s="190"/>
      <c r="K3337" s="190"/>
      <c r="L3337" s="190"/>
      <c r="M3337" s="190"/>
      <c r="N3337" s="268">
        <v>0</v>
      </c>
      <c r="O3337" s="268">
        <v>3248.89</v>
      </c>
      <c r="P3337" s="190" t="s">
        <v>657</v>
      </c>
      <c r="Q3337" s="375"/>
    </row>
    <row r="3338" spans="1:17" ht="51">
      <c r="A3338" s="265">
        <v>47</v>
      </c>
      <c r="B3338" s="190"/>
      <c r="C3338" s="266" t="s">
        <v>49</v>
      </c>
      <c r="D3338" s="267">
        <v>43992</v>
      </c>
      <c r="E3338" s="237" t="s">
        <v>7426</v>
      </c>
      <c r="F3338" s="237" t="s">
        <v>3</v>
      </c>
      <c r="G3338" s="237">
        <v>1844159</v>
      </c>
      <c r="H3338" s="190"/>
      <c r="I3338" s="248" t="s">
        <v>8660</v>
      </c>
      <c r="J3338" s="190"/>
      <c r="K3338" s="190"/>
      <c r="L3338" s="190"/>
      <c r="M3338" s="190"/>
      <c r="N3338" s="268">
        <v>0</v>
      </c>
      <c r="O3338" s="268">
        <v>3248.89</v>
      </c>
      <c r="P3338" s="190" t="s">
        <v>657</v>
      </c>
      <c r="Q3338" s="375"/>
    </row>
    <row r="3339" spans="1:17" ht="51">
      <c r="A3339" s="265">
        <v>47</v>
      </c>
      <c r="B3339" s="190"/>
      <c r="C3339" s="266" t="s">
        <v>49</v>
      </c>
      <c r="D3339" s="267">
        <v>43992</v>
      </c>
      <c r="E3339" s="237" t="s">
        <v>7427</v>
      </c>
      <c r="F3339" s="237" t="s">
        <v>3</v>
      </c>
      <c r="G3339" s="237">
        <v>1844160</v>
      </c>
      <c r="H3339" s="190"/>
      <c r="I3339" s="248" t="s">
        <v>8661</v>
      </c>
      <c r="J3339" s="190"/>
      <c r="K3339" s="190"/>
      <c r="L3339" s="190"/>
      <c r="M3339" s="190"/>
      <c r="N3339" s="268">
        <v>0</v>
      </c>
      <c r="O3339" s="268">
        <v>3248.89</v>
      </c>
      <c r="P3339" s="190" t="s">
        <v>657</v>
      </c>
      <c r="Q3339" s="375"/>
    </row>
    <row r="3340" spans="1:17" ht="51">
      <c r="A3340" s="265">
        <v>47</v>
      </c>
      <c r="B3340" s="190"/>
      <c r="C3340" s="266" t="s">
        <v>49</v>
      </c>
      <c r="D3340" s="267">
        <v>43992</v>
      </c>
      <c r="E3340" s="237" t="s">
        <v>7428</v>
      </c>
      <c r="F3340" s="237" t="s">
        <v>3</v>
      </c>
      <c r="G3340" s="237">
        <v>1844161</v>
      </c>
      <c r="H3340" s="190"/>
      <c r="I3340" s="248" t="s">
        <v>8662</v>
      </c>
      <c r="J3340" s="190"/>
      <c r="K3340" s="190"/>
      <c r="L3340" s="190"/>
      <c r="M3340" s="190"/>
      <c r="N3340" s="268">
        <v>0</v>
      </c>
      <c r="O3340" s="268">
        <v>3248.89</v>
      </c>
      <c r="P3340" s="190" t="s">
        <v>657</v>
      </c>
      <c r="Q3340" s="375"/>
    </row>
    <row r="3341" spans="1:17" ht="89.25">
      <c r="A3341" s="265">
        <v>16</v>
      </c>
      <c r="B3341" s="190"/>
      <c r="C3341" s="266" t="s">
        <v>7133</v>
      </c>
      <c r="D3341" s="267">
        <v>43992</v>
      </c>
      <c r="E3341" s="237" t="s">
        <v>7429</v>
      </c>
      <c r="F3341" s="237" t="s">
        <v>3</v>
      </c>
      <c r="G3341" s="237">
        <v>1844162</v>
      </c>
      <c r="H3341" s="190"/>
      <c r="I3341" s="248" t="s">
        <v>8663</v>
      </c>
      <c r="J3341" s="190"/>
      <c r="K3341" s="190"/>
      <c r="L3341" s="190"/>
      <c r="M3341" s="190"/>
      <c r="N3341" s="268">
        <v>0</v>
      </c>
      <c r="O3341" s="268">
        <v>3698</v>
      </c>
      <c r="P3341" s="190" t="s">
        <v>657</v>
      </c>
      <c r="Q3341" s="375"/>
    </row>
    <row r="3342" spans="1:17" ht="89.25">
      <c r="A3342" s="265">
        <v>41</v>
      </c>
      <c r="B3342" s="190"/>
      <c r="C3342" s="266" t="s">
        <v>47</v>
      </c>
      <c r="D3342" s="267">
        <v>43992</v>
      </c>
      <c r="E3342" s="237" t="s">
        <v>7429</v>
      </c>
      <c r="F3342" s="237" t="s">
        <v>3</v>
      </c>
      <c r="G3342" s="237">
        <v>1844162</v>
      </c>
      <c r="H3342" s="190"/>
      <c r="I3342" s="248" t="s">
        <v>8663</v>
      </c>
      <c r="J3342" s="190"/>
      <c r="K3342" s="190"/>
      <c r="L3342" s="190"/>
      <c r="M3342" s="190"/>
      <c r="N3342" s="268">
        <v>0</v>
      </c>
      <c r="O3342" s="268">
        <v>3698</v>
      </c>
      <c r="P3342" s="190" t="s">
        <v>657</v>
      </c>
      <c r="Q3342" s="375"/>
    </row>
    <row r="3343" spans="1:17" ht="89.25">
      <c r="A3343" s="265">
        <v>30</v>
      </c>
      <c r="B3343" s="190"/>
      <c r="C3343" s="266" t="s">
        <v>662</v>
      </c>
      <c r="D3343" s="267">
        <v>43992</v>
      </c>
      <c r="E3343" s="237" t="s">
        <v>7429</v>
      </c>
      <c r="F3343" s="237" t="s">
        <v>3</v>
      </c>
      <c r="G3343" s="237">
        <v>1844162</v>
      </c>
      <c r="H3343" s="190"/>
      <c r="I3343" s="248" t="s">
        <v>8663</v>
      </c>
      <c r="J3343" s="190"/>
      <c r="K3343" s="190"/>
      <c r="L3343" s="190"/>
      <c r="M3343" s="190"/>
      <c r="N3343" s="268">
        <v>0</v>
      </c>
      <c r="O3343" s="268">
        <v>3698</v>
      </c>
      <c r="P3343" s="190" t="s">
        <v>657</v>
      </c>
      <c r="Q3343" s="375"/>
    </row>
    <row r="3344" spans="1:17" ht="51">
      <c r="A3344" s="265" t="s">
        <v>562</v>
      </c>
      <c r="B3344" s="190"/>
      <c r="C3344" s="266" t="s">
        <v>604</v>
      </c>
      <c r="D3344" s="267">
        <v>43994</v>
      </c>
      <c r="E3344" s="237" t="s">
        <v>7430</v>
      </c>
      <c r="F3344" s="237" t="s">
        <v>3</v>
      </c>
      <c r="G3344" s="237">
        <v>1844331</v>
      </c>
      <c r="H3344" s="190"/>
      <c r="I3344" s="248" t="s">
        <v>8664</v>
      </c>
      <c r="J3344" s="190"/>
      <c r="K3344" s="190"/>
      <c r="L3344" s="190"/>
      <c r="M3344" s="190"/>
      <c r="N3344" s="268">
        <v>0</v>
      </c>
      <c r="O3344" s="268">
        <v>800</v>
      </c>
      <c r="P3344" s="190" t="s">
        <v>657</v>
      </c>
      <c r="Q3344" s="375"/>
    </row>
    <row r="3345" spans="1:17" ht="63.75">
      <c r="A3345" s="265">
        <v>598</v>
      </c>
      <c r="B3345" s="190"/>
      <c r="C3345" s="266" t="s">
        <v>699</v>
      </c>
      <c r="D3345" s="267">
        <v>43994</v>
      </c>
      <c r="E3345" s="237" t="s">
        <v>7431</v>
      </c>
      <c r="F3345" s="237" t="s">
        <v>3</v>
      </c>
      <c r="G3345" s="237">
        <v>1844328</v>
      </c>
      <c r="H3345" s="190"/>
      <c r="I3345" s="248" t="s">
        <v>8665</v>
      </c>
      <c r="J3345" s="190"/>
      <c r="K3345" s="190"/>
      <c r="L3345" s="190"/>
      <c r="M3345" s="190"/>
      <c r="N3345" s="268">
        <v>0</v>
      </c>
      <c r="O3345" s="268">
        <v>100</v>
      </c>
      <c r="P3345" s="190" t="s">
        <v>657</v>
      </c>
      <c r="Q3345" s="375"/>
    </row>
    <row r="3346" spans="1:17" ht="63.75">
      <c r="A3346" s="265">
        <v>576</v>
      </c>
      <c r="B3346" s="190"/>
      <c r="C3346" s="266" t="s">
        <v>1295</v>
      </c>
      <c r="D3346" s="267">
        <v>43994</v>
      </c>
      <c r="E3346" s="237" t="s">
        <v>7432</v>
      </c>
      <c r="F3346" s="237" t="s">
        <v>3</v>
      </c>
      <c r="G3346" s="237">
        <v>1844357</v>
      </c>
      <c r="H3346" s="190"/>
      <c r="I3346" s="248" t="s">
        <v>8666</v>
      </c>
      <c r="J3346" s="190"/>
      <c r="K3346" s="190"/>
      <c r="L3346" s="190"/>
      <c r="M3346" s="190"/>
      <c r="N3346" s="268">
        <v>0</v>
      </c>
      <c r="O3346" s="268">
        <v>1390.79</v>
      </c>
      <c r="P3346" s="190" t="s">
        <v>657</v>
      </c>
      <c r="Q3346" s="375"/>
    </row>
    <row r="3347" spans="1:17" ht="63.75">
      <c r="A3347" s="265" t="s">
        <v>553</v>
      </c>
      <c r="B3347" s="190"/>
      <c r="C3347" s="266" t="s">
        <v>605</v>
      </c>
      <c r="D3347" s="267">
        <v>43994</v>
      </c>
      <c r="E3347" s="237" t="s">
        <v>7433</v>
      </c>
      <c r="F3347" s="237" t="s">
        <v>3</v>
      </c>
      <c r="G3347" s="237">
        <v>1844392</v>
      </c>
      <c r="H3347" s="190"/>
      <c r="I3347" s="248" t="s">
        <v>8667</v>
      </c>
      <c r="J3347" s="190"/>
      <c r="K3347" s="190"/>
      <c r="L3347" s="190"/>
      <c r="M3347" s="190"/>
      <c r="N3347" s="268">
        <v>0</v>
      </c>
      <c r="O3347" s="268">
        <v>960.94</v>
      </c>
      <c r="P3347" s="190" t="s">
        <v>657</v>
      </c>
      <c r="Q3347" s="375"/>
    </row>
    <row r="3348" spans="1:17" ht="38.25">
      <c r="A3348" s="265" t="s">
        <v>562</v>
      </c>
      <c r="B3348" s="190"/>
      <c r="C3348" s="266" t="s">
        <v>604</v>
      </c>
      <c r="D3348" s="267">
        <v>43994</v>
      </c>
      <c r="E3348" s="237" t="s">
        <v>7434</v>
      </c>
      <c r="F3348" s="237" t="s">
        <v>3</v>
      </c>
      <c r="G3348" s="237">
        <v>1844400</v>
      </c>
      <c r="H3348" s="190"/>
      <c r="I3348" s="248" t="s">
        <v>1391</v>
      </c>
      <c r="J3348" s="190"/>
      <c r="K3348" s="190"/>
      <c r="L3348" s="190"/>
      <c r="M3348" s="190"/>
      <c r="N3348" s="268">
        <v>0</v>
      </c>
      <c r="O3348" s="268">
        <v>2635</v>
      </c>
      <c r="P3348" s="190" t="s">
        <v>657</v>
      </c>
      <c r="Q3348" s="375"/>
    </row>
    <row r="3349" spans="1:17" ht="51">
      <c r="A3349" s="265" t="s">
        <v>553</v>
      </c>
      <c r="B3349" s="190"/>
      <c r="C3349" s="266" t="s">
        <v>605</v>
      </c>
      <c r="D3349" s="267">
        <v>43994</v>
      </c>
      <c r="E3349" s="237" t="s">
        <v>7435</v>
      </c>
      <c r="F3349" s="237" t="s">
        <v>3</v>
      </c>
      <c r="G3349" s="237">
        <v>1844406</v>
      </c>
      <c r="H3349" s="190"/>
      <c r="I3349" s="248" t="s">
        <v>8668</v>
      </c>
      <c r="J3349" s="190"/>
      <c r="K3349" s="190"/>
      <c r="L3349" s="190"/>
      <c r="M3349" s="190"/>
      <c r="N3349" s="268">
        <v>0</v>
      </c>
      <c r="O3349" s="268">
        <v>534</v>
      </c>
      <c r="P3349" s="190" t="s">
        <v>657</v>
      </c>
      <c r="Q3349" s="375"/>
    </row>
    <row r="3350" spans="1:17" ht="51">
      <c r="A3350" s="265">
        <v>599</v>
      </c>
      <c r="B3350" s="190"/>
      <c r="C3350" s="266" t="s">
        <v>1297</v>
      </c>
      <c r="D3350" s="267">
        <v>43994</v>
      </c>
      <c r="E3350" s="237" t="s">
        <v>7436</v>
      </c>
      <c r="F3350" s="237" t="s">
        <v>3</v>
      </c>
      <c r="G3350" s="237">
        <v>1844443</v>
      </c>
      <c r="H3350" s="190"/>
      <c r="I3350" s="248" t="s">
        <v>8669</v>
      </c>
      <c r="J3350" s="190"/>
      <c r="K3350" s="190"/>
      <c r="L3350" s="190"/>
      <c r="M3350" s="190"/>
      <c r="N3350" s="268">
        <v>0</v>
      </c>
      <c r="O3350" s="268">
        <v>109.2</v>
      </c>
      <c r="P3350" s="190" t="s">
        <v>657</v>
      </c>
      <c r="Q3350" s="375"/>
    </row>
    <row r="3351" spans="1:17" ht="51">
      <c r="A3351" s="265">
        <v>599</v>
      </c>
      <c r="B3351" s="190"/>
      <c r="C3351" s="266" t="s">
        <v>1297</v>
      </c>
      <c r="D3351" s="267">
        <v>43994</v>
      </c>
      <c r="E3351" s="237" t="s">
        <v>7437</v>
      </c>
      <c r="F3351" s="237" t="s">
        <v>3</v>
      </c>
      <c r="G3351" s="237">
        <v>1844454</v>
      </c>
      <c r="H3351" s="190"/>
      <c r="I3351" s="248" t="s">
        <v>8670</v>
      </c>
      <c r="J3351" s="190"/>
      <c r="K3351" s="190"/>
      <c r="L3351" s="190"/>
      <c r="M3351" s="190"/>
      <c r="N3351" s="268">
        <v>0</v>
      </c>
      <c r="O3351" s="268">
        <v>11.5</v>
      </c>
      <c r="P3351" s="190" t="s">
        <v>657</v>
      </c>
      <c r="Q3351" s="375"/>
    </row>
    <row r="3352" spans="1:17" ht="51">
      <c r="A3352" s="265">
        <v>592</v>
      </c>
      <c r="B3352" s="190"/>
      <c r="C3352" s="266" t="s">
        <v>634</v>
      </c>
      <c r="D3352" s="267">
        <v>43994</v>
      </c>
      <c r="E3352" s="237" t="s">
        <v>7438</v>
      </c>
      <c r="F3352" s="237" t="s">
        <v>3</v>
      </c>
      <c r="G3352" s="237">
        <v>1844469</v>
      </c>
      <c r="H3352" s="190"/>
      <c r="I3352" s="248" t="s">
        <v>8671</v>
      </c>
      <c r="J3352" s="190"/>
      <c r="K3352" s="190"/>
      <c r="L3352" s="190"/>
      <c r="M3352" s="190"/>
      <c r="N3352" s="268">
        <v>0</v>
      </c>
      <c r="O3352" s="268">
        <v>158</v>
      </c>
      <c r="P3352" s="190" t="s">
        <v>657</v>
      </c>
      <c r="Q3352" s="375"/>
    </row>
    <row r="3353" spans="1:17" ht="51">
      <c r="A3353" s="265">
        <v>20</v>
      </c>
      <c r="B3353" s="190"/>
      <c r="C3353" s="266" t="s">
        <v>44</v>
      </c>
      <c r="D3353" s="267">
        <v>43994</v>
      </c>
      <c r="E3353" s="237" t="s">
        <v>7439</v>
      </c>
      <c r="F3353" s="237" t="s">
        <v>3</v>
      </c>
      <c r="G3353" s="237">
        <v>1844488</v>
      </c>
      <c r="H3353" s="190"/>
      <c r="I3353" s="248" t="s">
        <v>8672</v>
      </c>
      <c r="J3353" s="190"/>
      <c r="K3353" s="190"/>
      <c r="L3353" s="190"/>
      <c r="M3353" s="190"/>
      <c r="N3353" s="268">
        <v>0</v>
      </c>
      <c r="O3353" s="268">
        <v>25</v>
      </c>
      <c r="P3353" s="190" t="s">
        <v>657</v>
      </c>
      <c r="Q3353" s="375"/>
    </row>
    <row r="3354" spans="1:17" ht="51">
      <c r="A3354" s="265">
        <v>20</v>
      </c>
      <c r="B3354" s="190"/>
      <c r="C3354" s="266" t="s">
        <v>44</v>
      </c>
      <c r="D3354" s="267">
        <v>43994</v>
      </c>
      <c r="E3354" s="237" t="s">
        <v>7440</v>
      </c>
      <c r="F3354" s="237" t="s">
        <v>3</v>
      </c>
      <c r="G3354" s="237">
        <v>1844494</v>
      </c>
      <c r="H3354" s="190"/>
      <c r="I3354" s="248" t="s">
        <v>8673</v>
      </c>
      <c r="J3354" s="190"/>
      <c r="K3354" s="190"/>
      <c r="L3354" s="190"/>
      <c r="M3354" s="190"/>
      <c r="N3354" s="268">
        <v>0</v>
      </c>
      <c r="O3354" s="268">
        <v>5295.3</v>
      </c>
      <c r="P3354" s="190" t="s">
        <v>657</v>
      </c>
      <c r="Q3354" s="375"/>
    </row>
    <row r="3355" spans="1:17" ht="51">
      <c r="A3355" s="265">
        <v>20</v>
      </c>
      <c r="B3355" s="190"/>
      <c r="C3355" s="266" t="s">
        <v>44</v>
      </c>
      <c r="D3355" s="267">
        <v>43994</v>
      </c>
      <c r="E3355" s="237" t="s">
        <v>7441</v>
      </c>
      <c r="F3355" s="237" t="s">
        <v>3</v>
      </c>
      <c r="G3355" s="237">
        <v>1844495</v>
      </c>
      <c r="H3355" s="190"/>
      <c r="I3355" s="248" t="s">
        <v>8674</v>
      </c>
      <c r="J3355" s="190"/>
      <c r="K3355" s="190"/>
      <c r="L3355" s="190"/>
      <c r="M3355" s="190"/>
      <c r="N3355" s="268">
        <v>0</v>
      </c>
      <c r="O3355" s="268">
        <v>69.3</v>
      </c>
      <c r="P3355" s="190" t="s">
        <v>657</v>
      </c>
      <c r="Q3355" s="375"/>
    </row>
    <row r="3356" spans="1:17" ht="51">
      <c r="A3356" s="265">
        <v>20</v>
      </c>
      <c r="B3356" s="190"/>
      <c r="C3356" s="266" t="s">
        <v>44</v>
      </c>
      <c r="D3356" s="267">
        <v>43994</v>
      </c>
      <c r="E3356" s="237" t="s">
        <v>7442</v>
      </c>
      <c r="F3356" s="237" t="s">
        <v>3</v>
      </c>
      <c r="G3356" s="237">
        <v>1844497</v>
      </c>
      <c r="H3356" s="190"/>
      <c r="I3356" s="248" t="s">
        <v>8675</v>
      </c>
      <c r="J3356" s="190"/>
      <c r="K3356" s="190"/>
      <c r="L3356" s="190"/>
      <c r="M3356" s="190"/>
      <c r="N3356" s="268">
        <v>0</v>
      </c>
      <c r="O3356" s="268">
        <v>1086.6300000000001</v>
      </c>
      <c r="P3356" s="190" t="s">
        <v>657</v>
      </c>
      <c r="Q3356" s="375"/>
    </row>
    <row r="3357" spans="1:17" ht="51">
      <c r="A3357" s="265">
        <v>15</v>
      </c>
      <c r="B3357" s="190"/>
      <c r="C3357" s="266" t="s">
        <v>42</v>
      </c>
      <c r="D3357" s="267">
        <v>43994</v>
      </c>
      <c r="E3357" s="237" t="s">
        <v>7443</v>
      </c>
      <c r="F3357" s="237" t="s">
        <v>3</v>
      </c>
      <c r="G3357" s="237">
        <v>1844499</v>
      </c>
      <c r="H3357" s="190"/>
      <c r="I3357" s="248" t="s">
        <v>8676</v>
      </c>
      <c r="J3357" s="190"/>
      <c r="K3357" s="190"/>
      <c r="L3357" s="190"/>
      <c r="M3357" s="190"/>
      <c r="N3357" s="268">
        <v>0</v>
      </c>
      <c r="O3357" s="268">
        <v>302.86</v>
      </c>
      <c r="P3357" s="190" t="s">
        <v>657</v>
      </c>
      <c r="Q3357" s="375"/>
    </row>
    <row r="3358" spans="1:17" ht="51">
      <c r="A3358" s="265" t="s">
        <v>553</v>
      </c>
      <c r="B3358" s="190"/>
      <c r="C3358" s="266" t="s">
        <v>605</v>
      </c>
      <c r="D3358" s="267">
        <v>43994</v>
      </c>
      <c r="E3358" s="237" t="s">
        <v>7444</v>
      </c>
      <c r="F3358" s="237" t="s">
        <v>3</v>
      </c>
      <c r="G3358" s="237">
        <v>1844507</v>
      </c>
      <c r="H3358" s="190"/>
      <c r="I3358" s="248" t="s">
        <v>8677</v>
      </c>
      <c r="J3358" s="190"/>
      <c r="K3358" s="190"/>
      <c r="L3358" s="190"/>
      <c r="M3358" s="190"/>
      <c r="N3358" s="268">
        <v>0</v>
      </c>
      <c r="O3358" s="268">
        <v>6101.71</v>
      </c>
      <c r="P3358" s="190" t="s">
        <v>657</v>
      </c>
      <c r="Q3358" s="375"/>
    </row>
    <row r="3359" spans="1:17" ht="38.25">
      <c r="A3359" s="265">
        <v>70</v>
      </c>
      <c r="B3359" s="190"/>
      <c r="C3359" s="266" t="s">
        <v>53</v>
      </c>
      <c r="D3359" s="267">
        <v>43994</v>
      </c>
      <c r="E3359" s="237" t="s">
        <v>7445</v>
      </c>
      <c r="F3359" s="237" t="s">
        <v>3</v>
      </c>
      <c r="G3359" s="237">
        <v>1844511</v>
      </c>
      <c r="H3359" s="190"/>
      <c r="I3359" s="248" t="s">
        <v>8678</v>
      </c>
      <c r="J3359" s="190"/>
      <c r="K3359" s="190"/>
      <c r="L3359" s="190"/>
      <c r="M3359" s="190"/>
      <c r="N3359" s="268">
        <v>0</v>
      </c>
      <c r="O3359" s="268">
        <v>4819.16</v>
      </c>
      <c r="P3359" s="190" t="s">
        <v>657</v>
      </c>
      <c r="Q3359" s="375"/>
    </row>
    <row r="3360" spans="1:17" ht="51">
      <c r="A3360" s="265">
        <v>591</v>
      </c>
      <c r="B3360" s="190"/>
      <c r="C3360" s="266" t="s">
        <v>701</v>
      </c>
      <c r="D3360" s="267">
        <v>43994</v>
      </c>
      <c r="E3360" s="237" t="s">
        <v>7446</v>
      </c>
      <c r="F3360" s="237" t="s">
        <v>3</v>
      </c>
      <c r="G3360" s="237">
        <v>1844546</v>
      </c>
      <c r="H3360" s="190"/>
      <c r="I3360" s="248" t="s">
        <v>1363</v>
      </c>
      <c r="J3360" s="190"/>
      <c r="K3360" s="190"/>
      <c r="L3360" s="190"/>
      <c r="M3360" s="190"/>
      <c r="N3360" s="268">
        <v>0</v>
      </c>
      <c r="O3360" s="268">
        <v>117.68</v>
      </c>
      <c r="P3360" s="190" t="s">
        <v>657</v>
      </c>
      <c r="Q3360" s="375"/>
    </row>
    <row r="3361" spans="1:17" ht="63.75">
      <c r="A3361" s="265">
        <v>132</v>
      </c>
      <c r="B3361" s="190"/>
      <c r="C3361" s="266" t="s">
        <v>67</v>
      </c>
      <c r="D3361" s="267">
        <v>43994</v>
      </c>
      <c r="E3361" s="237" t="s">
        <v>7447</v>
      </c>
      <c r="F3361" s="237" t="s">
        <v>3</v>
      </c>
      <c r="G3361" s="237">
        <v>1844558</v>
      </c>
      <c r="H3361" s="190"/>
      <c r="I3361" s="248" t="s">
        <v>8679</v>
      </c>
      <c r="J3361" s="190"/>
      <c r="K3361" s="190"/>
      <c r="L3361" s="190"/>
      <c r="M3361" s="190"/>
      <c r="N3361" s="268">
        <v>0</v>
      </c>
      <c r="O3361" s="268">
        <v>378</v>
      </c>
      <c r="P3361" s="190" t="s">
        <v>657</v>
      </c>
      <c r="Q3361" s="375"/>
    </row>
    <row r="3362" spans="1:17" ht="63.75">
      <c r="A3362" s="265">
        <v>132</v>
      </c>
      <c r="B3362" s="190"/>
      <c r="C3362" s="266" t="s">
        <v>67</v>
      </c>
      <c r="D3362" s="267">
        <v>43994</v>
      </c>
      <c r="E3362" s="237" t="s">
        <v>7448</v>
      </c>
      <c r="F3362" s="237" t="s">
        <v>3</v>
      </c>
      <c r="G3362" s="237">
        <v>1844559</v>
      </c>
      <c r="H3362" s="190"/>
      <c r="I3362" s="248" t="s">
        <v>8680</v>
      </c>
      <c r="J3362" s="190"/>
      <c r="K3362" s="190"/>
      <c r="L3362" s="190"/>
      <c r="M3362" s="190"/>
      <c r="N3362" s="268">
        <v>0</v>
      </c>
      <c r="O3362" s="268">
        <v>378</v>
      </c>
      <c r="P3362" s="190" t="s">
        <v>657</v>
      </c>
      <c r="Q3362" s="375"/>
    </row>
    <row r="3363" spans="1:17" ht="51">
      <c r="A3363" s="265">
        <v>20</v>
      </c>
      <c r="B3363" s="190"/>
      <c r="C3363" s="266" t="s">
        <v>44</v>
      </c>
      <c r="D3363" s="267">
        <v>43994</v>
      </c>
      <c r="E3363" s="237" t="s">
        <v>7449</v>
      </c>
      <c r="F3363" s="237" t="s">
        <v>3</v>
      </c>
      <c r="G3363" s="237">
        <v>1844560</v>
      </c>
      <c r="H3363" s="190"/>
      <c r="I3363" s="248" t="s">
        <v>8681</v>
      </c>
      <c r="J3363" s="190"/>
      <c r="K3363" s="190"/>
      <c r="L3363" s="190"/>
      <c r="M3363" s="190"/>
      <c r="N3363" s="268">
        <v>0</v>
      </c>
      <c r="O3363" s="268">
        <v>280.98</v>
      </c>
      <c r="P3363" s="190" t="s">
        <v>657</v>
      </c>
      <c r="Q3363" s="375"/>
    </row>
    <row r="3364" spans="1:17" ht="51">
      <c r="A3364" s="265">
        <v>1205</v>
      </c>
      <c r="B3364" s="190"/>
      <c r="C3364" s="266" t="s">
        <v>242</v>
      </c>
      <c r="D3364" s="267">
        <v>43994</v>
      </c>
      <c r="E3364" s="237" t="s">
        <v>7450</v>
      </c>
      <c r="F3364" s="237" t="s">
        <v>3</v>
      </c>
      <c r="G3364" s="237">
        <v>1844572</v>
      </c>
      <c r="H3364" s="190"/>
      <c r="I3364" s="248" t="s">
        <v>8682</v>
      </c>
      <c r="J3364" s="190"/>
      <c r="K3364" s="190"/>
      <c r="L3364" s="190"/>
      <c r="M3364" s="190"/>
      <c r="N3364" s="268">
        <v>0</v>
      </c>
      <c r="O3364" s="268">
        <v>4251.2</v>
      </c>
      <c r="P3364" s="190" t="s">
        <v>657</v>
      </c>
      <c r="Q3364" s="375"/>
    </row>
    <row r="3365" spans="1:17" ht="51">
      <c r="A3365" s="265">
        <v>86</v>
      </c>
      <c r="B3365" s="190"/>
      <c r="C3365" s="266" t="s">
        <v>56</v>
      </c>
      <c r="D3365" s="267">
        <v>43994</v>
      </c>
      <c r="E3365" s="237" t="s">
        <v>7451</v>
      </c>
      <c r="F3365" s="237" t="s">
        <v>3</v>
      </c>
      <c r="G3365" s="237">
        <v>1844562</v>
      </c>
      <c r="H3365" s="190"/>
      <c r="I3365" s="248" t="s">
        <v>8683</v>
      </c>
      <c r="J3365" s="190"/>
      <c r="K3365" s="190"/>
      <c r="L3365" s="190"/>
      <c r="M3365" s="190"/>
      <c r="N3365" s="268">
        <v>0</v>
      </c>
      <c r="O3365" s="268">
        <v>289.75</v>
      </c>
      <c r="P3365" s="190" t="s">
        <v>657</v>
      </c>
      <c r="Q3365" s="375"/>
    </row>
    <row r="3366" spans="1:17" ht="51">
      <c r="A3366" s="265" t="s">
        <v>562</v>
      </c>
      <c r="B3366" s="190"/>
      <c r="C3366" s="266" t="s">
        <v>604</v>
      </c>
      <c r="D3366" s="267">
        <v>43994</v>
      </c>
      <c r="E3366" s="237" t="s">
        <v>7452</v>
      </c>
      <c r="F3366" s="237" t="s">
        <v>3</v>
      </c>
      <c r="G3366" s="237">
        <v>1844564</v>
      </c>
      <c r="H3366" s="190"/>
      <c r="I3366" s="248" t="s">
        <v>8684</v>
      </c>
      <c r="J3366" s="190"/>
      <c r="K3366" s="190"/>
      <c r="L3366" s="190"/>
      <c r="M3366" s="190"/>
      <c r="N3366" s="268">
        <v>0</v>
      </c>
      <c r="O3366" s="268">
        <v>568.92999999999995</v>
      </c>
      <c r="P3366" s="190" t="s">
        <v>657</v>
      </c>
      <c r="Q3366" s="375"/>
    </row>
    <row r="3367" spans="1:17" ht="38.25">
      <c r="A3367" s="265">
        <v>293</v>
      </c>
      <c r="B3367" s="190"/>
      <c r="C3367" s="266" t="s">
        <v>130</v>
      </c>
      <c r="D3367" s="267">
        <v>43994</v>
      </c>
      <c r="E3367" s="237" t="s">
        <v>7453</v>
      </c>
      <c r="F3367" s="237" t="s">
        <v>3</v>
      </c>
      <c r="G3367" s="237">
        <v>1844575</v>
      </c>
      <c r="H3367" s="190"/>
      <c r="I3367" s="248" t="s">
        <v>8685</v>
      </c>
      <c r="J3367" s="190"/>
      <c r="K3367" s="190"/>
      <c r="L3367" s="190"/>
      <c r="M3367" s="190"/>
      <c r="N3367" s="268">
        <v>0</v>
      </c>
      <c r="O3367" s="268">
        <v>751.31</v>
      </c>
      <c r="P3367" s="190" t="s">
        <v>657</v>
      </c>
      <c r="Q3367" s="375"/>
    </row>
    <row r="3368" spans="1:17" ht="51">
      <c r="A3368" s="265">
        <v>10</v>
      </c>
      <c r="B3368" s="190"/>
      <c r="C3368" s="266" t="s">
        <v>41</v>
      </c>
      <c r="D3368" s="267">
        <v>43994</v>
      </c>
      <c r="E3368" s="237" t="s">
        <v>7454</v>
      </c>
      <c r="F3368" s="237" t="s">
        <v>3</v>
      </c>
      <c r="G3368" s="237">
        <v>1844576</v>
      </c>
      <c r="H3368" s="190"/>
      <c r="I3368" s="248" t="s">
        <v>8686</v>
      </c>
      <c r="J3368" s="190"/>
      <c r="K3368" s="190"/>
      <c r="L3368" s="190"/>
      <c r="M3368" s="190"/>
      <c r="N3368" s="268">
        <v>0</v>
      </c>
      <c r="O3368" s="268">
        <v>487.2</v>
      </c>
      <c r="P3368" s="190" t="s">
        <v>657</v>
      </c>
      <c r="Q3368" s="375"/>
    </row>
    <row r="3369" spans="1:17" ht="51">
      <c r="A3369" s="265">
        <v>584</v>
      </c>
      <c r="B3369" s="190"/>
      <c r="C3369" s="266" t="s">
        <v>179</v>
      </c>
      <c r="D3369" s="267">
        <v>43994</v>
      </c>
      <c r="E3369" s="237" t="s">
        <v>7455</v>
      </c>
      <c r="F3369" s="237" t="s">
        <v>3</v>
      </c>
      <c r="G3369" s="237">
        <v>1844586</v>
      </c>
      <c r="H3369" s="190"/>
      <c r="I3369" s="248" t="s">
        <v>8687</v>
      </c>
      <c r="J3369" s="190"/>
      <c r="K3369" s="190"/>
      <c r="L3369" s="190"/>
      <c r="M3369" s="190"/>
      <c r="N3369" s="268">
        <v>0</v>
      </c>
      <c r="O3369" s="268">
        <v>300</v>
      </c>
      <c r="P3369" s="190" t="s">
        <v>657</v>
      </c>
      <c r="Q3369" s="375"/>
    </row>
    <row r="3370" spans="1:17" ht="63.75">
      <c r="A3370" s="265">
        <v>592</v>
      </c>
      <c r="B3370" s="190"/>
      <c r="C3370" s="266" t="s">
        <v>634</v>
      </c>
      <c r="D3370" s="267">
        <v>43994</v>
      </c>
      <c r="E3370" s="237" t="s">
        <v>7456</v>
      </c>
      <c r="F3370" s="237" t="s">
        <v>3</v>
      </c>
      <c r="G3370" s="237">
        <v>1844350</v>
      </c>
      <c r="H3370" s="190"/>
      <c r="I3370" s="248" t="s">
        <v>8688</v>
      </c>
      <c r="J3370" s="190"/>
      <c r="K3370" s="190"/>
      <c r="L3370" s="190"/>
      <c r="M3370" s="190"/>
      <c r="N3370" s="268">
        <v>0</v>
      </c>
      <c r="O3370" s="268">
        <v>3338.9</v>
      </c>
      <c r="P3370" s="190" t="s">
        <v>657</v>
      </c>
      <c r="Q3370" s="375"/>
    </row>
    <row r="3371" spans="1:17" ht="51">
      <c r="A3371" s="265">
        <v>141</v>
      </c>
      <c r="B3371" s="190"/>
      <c r="C3371" s="266" t="s">
        <v>73</v>
      </c>
      <c r="D3371" s="267">
        <v>43994</v>
      </c>
      <c r="E3371" s="237" t="s">
        <v>7457</v>
      </c>
      <c r="F3371" s="237" t="s">
        <v>3</v>
      </c>
      <c r="G3371" s="237">
        <v>1844416</v>
      </c>
      <c r="H3371" s="190"/>
      <c r="I3371" s="248" t="s">
        <v>8689</v>
      </c>
      <c r="J3371" s="190"/>
      <c r="K3371" s="190"/>
      <c r="L3371" s="190"/>
      <c r="M3371" s="190"/>
      <c r="N3371" s="268">
        <v>0</v>
      </c>
      <c r="O3371" s="268">
        <v>730.2</v>
      </c>
      <c r="P3371" s="190" t="s">
        <v>657</v>
      </c>
      <c r="Q3371" s="375"/>
    </row>
    <row r="3372" spans="1:17" ht="51">
      <c r="A3372" s="265">
        <v>86</v>
      </c>
      <c r="B3372" s="190"/>
      <c r="C3372" s="266" t="s">
        <v>56</v>
      </c>
      <c r="D3372" s="267">
        <v>43994</v>
      </c>
      <c r="E3372" s="237" t="s">
        <v>7458</v>
      </c>
      <c r="F3372" s="237" t="s">
        <v>3</v>
      </c>
      <c r="G3372" s="237">
        <v>1844418</v>
      </c>
      <c r="H3372" s="190"/>
      <c r="I3372" s="248" t="s">
        <v>8690</v>
      </c>
      <c r="J3372" s="190"/>
      <c r="K3372" s="190"/>
      <c r="L3372" s="190"/>
      <c r="M3372" s="190"/>
      <c r="N3372" s="268">
        <v>0</v>
      </c>
      <c r="O3372" s="268">
        <v>6000000</v>
      </c>
      <c r="P3372" s="190" t="s">
        <v>657</v>
      </c>
      <c r="Q3372" s="375"/>
    </row>
    <row r="3373" spans="1:17" ht="51">
      <c r="A3373" s="265">
        <v>901</v>
      </c>
      <c r="B3373" s="190"/>
      <c r="C3373" s="266" t="s">
        <v>199</v>
      </c>
      <c r="D3373" s="267">
        <v>43994</v>
      </c>
      <c r="E3373" s="237" t="s">
        <v>7459</v>
      </c>
      <c r="F3373" s="237" t="s">
        <v>3</v>
      </c>
      <c r="G3373" s="237">
        <v>1844419</v>
      </c>
      <c r="H3373" s="190"/>
      <c r="I3373" s="248" t="s">
        <v>8691</v>
      </c>
      <c r="J3373" s="190"/>
      <c r="K3373" s="190"/>
      <c r="L3373" s="190"/>
      <c r="M3373" s="190"/>
      <c r="N3373" s="268">
        <v>0</v>
      </c>
      <c r="O3373" s="268">
        <v>5113.32</v>
      </c>
      <c r="P3373" s="190" t="s">
        <v>657</v>
      </c>
      <c r="Q3373" s="375"/>
    </row>
    <row r="3374" spans="1:17" ht="63.75">
      <c r="A3374" s="265">
        <v>599</v>
      </c>
      <c r="B3374" s="190"/>
      <c r="C3374" s="266" t="s">
        <v>1297</v>
      </c>
      <c r="D3374" s="267">
        <v>43994</v>
      </c>
      <c r="E3374" s="237" t="s">
        <v>7460</v>
      </c>
      <c r="F3374" s="237" t="s">
        <v>3</v>
      </c>
      <c r="G3374" s="237">
        <v>1844433</v>
      </c>
      <c r="H3374" s="190"/>
      <c r="I3374" s="248" t="s">
        <v>8692</v>
      </c>
      <c r="J3374" s="190"/>
      <c r="K3374" s="190"/>
      <c r="L3374" s="190"/>
      <c r="M3374" s="190"/>
      <c r="N3374" s="268">
        <v>0</v>
      </c>
      <c r="O3374" s="268">
        <v>49.34</v>
      </c>
      <c r="P3374" s="190" t="s">
        <v>657</v>
      </c>
      <c r="Q3374" s="375"/>
    </row>
    <row r="3375" spans="1:17" ht="51">
      <c r="A3375" s="265">
        <v>599</v>
      </c>
      <c r="B3375" s="190"/>
      <c r="C3375" s="266" t="s">
        <v>1297</v>
      </c>
      <c r="D3375" s="267">
        <v>43994</v>
      </c>
      <c r="E3375" s="237" t="s">
        <v>7461</v>
      </c>
      <c r="F3375" s="237" t="s">
        <v>3</v>
      </c>
      <c r="G3375" s="237">
        <v>1844438</v>
      </c>
      <c r="H3375" s="190"/>
      <c r="I3375" s="248" t="s">
        <v>8693</v>
      </c>
      <c r="J3375" s="190"/>
      <c r="K3375" s="190"/>
      <c r="L3375" s="190"/>
      <c r="M3375" s="190"/>
      <c r="N3375" s="268">
        <v>0</v>
      </c>
      <c r="O3375" s="268">
        <v>26</v>
      </c>
      <c r="P3375" s="190" t="s">
        <v>657</v>
      </c>
      <c r="Q3375" s="375"/>
    </row>
    <row r="3376" spans="1:17" ht="63.75">
      <c r="A3376" s="265">
        <v>20</v>
      </c>
      <c r="B3376" s="190"/>
      <c r="C3376" s="266" t="s">
        <v>44</v>
      </c>
      <c r="D3376" s="267">
        <v>43997</v>
      </c>
      <c r="E3376" s="237" t="s">
        <v>7462</v>
      </c>
      <c r="F3376" s="237" t="s">
        <v>3</v>
      </c>
      <c r="G3376" s="237">
        <v>1844765</v>
      </c>
      <c r="H3376" s="190"/>
      <c r="I3376" s="248" t="s">
        <v>8694</v>
      </c>
      <c r="J3376" s="190"/>
      <c r="K3376" s="190"/>
      <c r="L3376" s="190"/>
      <c r="M3376" s="190"/>
      <c r="N3376" s="268">
        <v>0</v>
      </c>
      <c r="O3376" s="268">
        <v>62742</v>
      </c>
      <c r="P3376" s="190" t="s">
        <v>657</v>
      </c>
      <c r="Q3376" s="375"/>
    </row>
    <row r="3377" spans="1:17" ht="63.75">
      <c r="A3377" s="265">
        <v>41</v>
      </c>
      <c r="B3377" s="190"/>
      <c r="C3377" s="266" t="s">
        <v>47</v>
      </c>
      <c r="D3377" s="267">
        <v>43997</v>
      </c>
      <c r="E3377" s="237" t="s">
        <v>7463</v>
      </c>
      <c r="F3377" s="237" t="s">
        <v>3</v>
      </c>
      <c r="G3377" s="237">
        <v>1844759</v>
      </c>
      <c r="H3377" s="190"/>
      <c r="I3377" s="248" t="s">
        <v>8695</v>
      </c>
      <c r="J3377" s="190"/>
      <c r="K3377" s="190"/>
      <c r="L3377" s="190"/>
      <c r="M3377" s="190"/>
      <c r="N3377" s="268">
        <v>0</v>
      </c>
      <c r="O3377" s="268">
        <v>410.9</v>
      </c>
      <c r="P3377" s="190" t="s">
        <v>657</v>
      </c>
      <c r="Q3377" s="375"/>
    </row>
    <row r="3378" spans="1:17" ht="63.75">
      <c r="A3378" s="265">
        <v>41</v>
      </c>
      <c r="B3378" s="190"/>
      <c r="C3378" s="266" t="s">
        <v>47</v>
      </c>
      <c r="D3378" s="267">
        <v>43997</v>
      </c>
      <c r="E3378" s="237" t="s">
        <v>7464</v>
      </c>
      <c r="F3378" s="237" t="s">
        <v>3</v>
      </c>
      <c r="G3378" s="237">
        <v>1844758</v>
      </c>
      <c r="H3378" s="190"/>
      <c r="I3378" s="248" t="s">
        <v>8696</v>
      </c>
      <c r="J3378" s="190"/>
      <c r="K3378" s="190"/>
      <c r="L3378" s="190"/>
      <c r="M3378" s="190"/>
      <c r="N3378" s="268">
        <v>0</v>
      </c>
      <c r="O3378" s="268">
        <v>460.4</v>
      </c>
      <c r="P3378" s="190" t="s">
        <v>657</v>
      </c>
      <c r="Q3378" s="375"/>
    </row>
    <row r="3379" spans="1:17" ht="63.75">
      <c r="A3379" s="265">
        <v>20</v>
      </c>
      <c r="B3379" s="190"/>
      <c r="C3379" s="266" t="s">
        <v>44</v>
      </c>
      <c r="D3379" s="267">
        <v>43997</v>
      </c>
      <c r="E3379" s="237" t="s">
        <v>7465</v>
      </c>
      <c r="F3379" s="237" t="s">
        <v>3</v>
      </c>
      <c r="G3379" s="237">
        <v>1844828</v>
      </c>
      <c r="H3379" s="190"/>
      <c r="I3379" s="248" t="s">
        <v>8697</v>
      </c>
      <c r="J3379" s="190"/>
      <c r="K3379" s="190"/>
      <c r="L3379" s="190"/>
      <c r="M3379" s="190"/>
      <c r="N3379" s="268">
        <v>0</v>
      </c>
      <c r="O3379" s="268">
        <v>390.6</v>
      </c>
      <c r="P3379" s="190" t="s">
        <v>657</v>
      </c>
      <c r="Q3379" s="375"/>
    </row>
    <row r="3380" spans="1:17" ht="51">
      <c r="A3380" s="265">
        <v>35</v>
      </c>
      <c r="B3380" s="190"/>
      <c r="C3380" s="266" t="s">
        <v>46</v>
      </c>
      <c r="D3380" s="267">
        <v>43997</v>
      </c>
      <c r="E3380" s="237" t="s">
        <v>7466</v>
      </c>
      <c r="F3380" s="237" t="s">
        <v>3</v>
      </c>
      <c r="G3380" s="237">
        <v>1844825</v>
      </c>
      <c r="H3380" s="190"/>
      <c r="I3380" s="248" t="s">
        <v>8698</v>
      </c>
      <c r="J3380" s="190"/>
      <c r="K3380" s="190"/>
      <c r="L3380" s="190"/>
      <c r="M3380" s="190"/>
      <c r="N3380" s="268">
        <v>0</v>
      </c>
      <c r="O3380" s="268">
        <v>78</v>
      </c>
      <c r="P3380" s="190" t="s">
        <v>657</v>
      </c>
      <c r="Q3380" s="375"/>
    </row>
    <row r="3381" spans="1:17" ht="38.25">
      <c r="A3381" s="265">
        <v>551</v>
      </c>
      <c r="B3381" s="190"/>
      <c r="C3381" s="266" t="s">
        <v>174</v>
      </c>
      <c r="D3381" s="267">
        <v>43997</v>
      </c>
      <c r="E3381" s="237" t="s">
        <v>7467</v>
      </c>
      <c r="F3381" s="237" t="s">
        <v>3</v>
      </c>
      <c r="G3381" s="237">
        <v>1844827</v>
      </c>
      <c r="H3381" s="190"/>
      <c r="I3381" s="248" t="s">
        <v>8699</v>
      </c>
      <c r="J3381" s="190"/>
      <c r="K3381" s="190"/>
      <c r="L3381" s="190"/>
      <c r="M3381" s="190"/>
      <c r="N3381" s="268">
        <v>0</v>
      </c>
      <c r="O3381" s="268">
        <v>7200</v>
      </c>
      <c r="P3381" s="190" t="s">
        <v>657</v>
      </c>
      <c r="Q3381" s="375"/>
    </row>
    <row r="3382" spans="1:17" ht="63.75">
      <c r="A3382" s="265">
        <v>597</v>
      </c>
      <c r="B3382" s="190"/>
      <c r="C3382" s="266" t="s">
        <v>704</v>
      </c>
      <c r="D3382" s="267">
        <v>43997</v>
      </c>
      <c r="E3382" s="237" t="s">
        <v>7468</v>
      </c>
      <c r="F3382" s="237" t="s">
        <v>3</v>
      </c>
      <c r="G3382" s="237">
        <v>1844855</v>
      </c>
      <c r="H3382" s="190"/>
      <c r="I3382" s="248" t="s">
        <v>8700</v>
      </c>
      <c r="J3382" s="190"/>
      <c r="K3382" s="190"/>
      <c r="L3382" s="190"/>
      <c r="M3382" s="190"/>
      <c r="N3382" s="268">
        <v>0</v>
      </c>
      <c r="O3382" s="268">
        <v>429</v>
      </c>
      <c r="P3382" s="190" t="s">
        <v>657</v>
      </c>
      <c r="Q3382" s="375"/>
    </row>
    <row r="3383" spans="1:17" ht="51">
      <c r="A3383" s="265">
        <v>47</v>
      </c>
      <c r="B3383" s="190"/>
      <c r="C3383" s="266" t="s">
        <v>49</v>
      </c>
      <c r="D3383" s="267">
        <v>43997</v>
      </c>
      <c r="E3383" s="237" t="s">
        <v>7469</v>
      </c>
      <c r="F3383" s="237" t="s">
        <v>3</v>
      </c>
      <c r="G3383" s="237">
        <v>1844872</v>
      </c>
      <c r="H3383" s="190"/>
      <c r="I3383" s="248" t="s">
        <v>8701</v>
      </c>
      <c r="J3383" s="190"/>
      <c r="K3383" s="190"/>
      <c r="L3383" s="190"/>
      <c r="M3383" s="190"/>
      <c r="N3383" s="268">
        <v>0</v>
      </c>
      <c r="O3383" s="268">
        <v>2824.8</v>
      </c>
      <c r="P3383" s="190" t="s">
        <v>657</v>
      </c>
      <c r="Q3383" s="375"/>
    </row>
    <row r="3384" spans="1:17" ht="51">
      <c r="A3384" s="265">
        <v>35</v>
      </c>
      <c r="B3384" s="190"/>
      <c r="C3384" s="266" t="s">
        <v>46</v>
      </c>
      <c r="D3384" s="267">
        <v>43997</v>
      </c>
      <c r="E3384" s="237" t="s">
        <v>7470</v>
      </c>
      <c r="F3384" s="237" t="s">
        <v>3</v>
      </c>
      <c r="G3384" s="237">
        <v>1844899</v>
      </c>
      <c r="H3384" s="190"/>
      <c r="I3384" s="248" t="s">
        <v>8702</v>
      </c>
      <c r="J3384" s="190"/>
      <c r="K3384" s="190"/>
      <c r="L3384" s="190"/>
      <c r="M3384" s="190"/>
      <c r="N3384" s="268">
        <v>0</v>
      </c>
      <c r="O3384" s="268">
        <v>50</v>
      </c>
      <c r="P3384" s="190" t="s">
        <v>657</v>
      </c>
      <c r="Q3384" s="375"/>
    </row>
    <row r="3385" spans="1:17" ht="51">
      <c r="A3385" s="265">
        <v>680</v>
      </c>
      <c r="B3385" s="190"/>
      <c r="C3385" s="266" t="s">
        <v>188</v>
      </c>
      <c r="D3385" s="267">
        <v>43997</v>
      </c>
      <c r="E3385" s="237" t="s">
        <v>7471</v>
      </c>
      <c r="F3385" s="237" t="s">
        <v>3</v>
      </c>
      <c r="G3385" s="237">
        <v>1844730</v>
      </c>
      <c r="H3385" s="190"/>
      <c r="I3385" s="248" t="s">
        <v>8703</v>
      </c>
      <c r="J3385" s="190"/>
      <c r="K3385" s="190"/>
      <c r="L3385" s="190"/>
      <c r="M3385" s="190"/>
      <c r="N3385" s="268">
        <v>0</v>
      </c>
      <c r="O3385" s="268">
        <v>40</v>
      </c>
      <c r="P3385" s="190" t="s">
        <v>657</v>
      </c>
      <c r="Q3385" s="375"/>
    </row>
    <row r="3386" spans="1:17" ht="51">
      <c r="A3386" s="265">
        <v>591</v>
      </c>
      <c r="B3386" s="190"/>
      <c r="C3386" s="266" t="s">
        <v>701</v>
      </c>
      <c r="D3386" s="267">
        <v>43997</v>
      </c>
      <c r="E3386" s="237" t="s">
        <v>7472</v>
      </c>
      <c r="F3386" s="237" t="s">
        <v>3</v>
      </c>
      <c r="G3386" s="237">
        <v>1844737</v>
      </c>
      <c r="H3386" s="190"/>
      <c r="I3386" s="248" t="s">
        <v>8704</v>
      </c>
      <c r="J3386" s="190"/>
      <c r="K3386" s="190"/>
      <c r="L3386" s="190"/>
      <c r="M3386" s="190"/>
      <c r="N3386" s="268">
        <v>0</v>
      </c>
      <c r="O3386" s="268">
        <v>2235</v>
      </c>
      <c r="P3386" s="190" t="s">
        <v>657</v>
      </c>
      <c r="Q3386" s="375"/>
    </row>
    <row r="3387" spans="1:17" ht="51">
      <c r="A3387" s="265">
        <v>591</v>
      </c>
      <c r="B3387" s="190"/>
      <c r="C3387" s="266" t="s">
        <v>701</v>
      </c>
      <c r="D3387" s="267">
        <v>43997</v>
      </c>
      <c r="E3387" s="237" t="s">
        <v>7473</v>
      </c>
      <c r="F3387" s="237" t="s">
        <v>3</v>
      </c>
      <c r="G3387" s="237">
        <v>1844738</v>
      </c>
      <c r="H3387" s="190"/>
      <c r="I3387" s="248" t="s">
        <v>8705</v>
      </c>
      <c r="J3387" s="190"/>
      <c r="K3387" s="190"/>
      <c r="L3387" s="190"/>
      <c r="M3387" s="190"/>
      <c r="N3387" s="268">
        <v>0</v>
      </c>
      <c r="O3387" s="268">
        <v>834.76</v>
      </c>
      <c r="P3387" s="190" t="s">
        <v>657</v>
      </c>
      <c r="Q3387" s="375"/>
    </row>
    <row r="3388" spans="1:17" ht="51">
      <c r="A3388" s="265">
        <v>591</v>
      </c>
      <c r="B3388" s="190"/>
      <c r="C3388" s="266" t="s">
        <v>701</v>
      </c>
      <c r="D3388" s="267">
        <v>43997</v>
      </c>
      <c r="E3388" s="237" t="s">
        <v>7474</v>
      </c>
      <c r="F3388" s="237" t="s">
        <v>3</v>
      </c>
      <c r="G3388" s="237">
        <v>1844743</v>
      </c>
      <c r="H3388" s="190"/>
      <c r="I3388" s="248" t="s">
        <v>8706</v>
      </c>
      <c r="J3388" s="190"/>
      <c r="K3388" s="190"/>
      <c r="L3388" s="190"/>
      <c r="M3388" s="190"/>
      <c r="N3388" s="268">
        <v>0</v>
      </c>
      <c r="O3388" s="268">
        <v>637325.39</v>
      </c>
      <c r="P3388" s="190" t="s">
        <v>657</v>
      </c>
      <c r="Q3388" s="375"/>
    </row>
    <row r="3389" spans="1:17" ht="51">
      <c r="A3389" s="265">
        <v>591</v>
      </c>
      <c r="B3389" s="190"/>
      <c r="C3389" s="266" t="s">
        <v>701</v>
      </c>
      <c r="D3389" s="267">
        <v>43997</v>
      </c>
      <c r="E3389" s="237" t="s">
        <v>7475</v>
      </c>
      <c r="F3389" s="237" t="s">
        <v>3</v>
      </c>
      <c r="G3389" s="237">
        <v>1844745</v>
      </c>
      <c r="H3389" s="190"/>
      <c r="I3389" s="248" t="s">
        <v>8707</v>
      </c>
      <c r="J3389" s="190"/>
      <c r="K3389" s="190"/>
      <c r="L3389" s="190"/>
      <c r="M3389" s="190"/>
      <c r="N3389" s="268">
        <v>0</v>
      </c>
      <c r="O3389" s="268">
        <v>1312133.43</v>
      </c>
      <c r="P3389" s="190" t="s">
        <v>657</v>
      </c>
      <c r="Q3389" s="375"/>
    </row>
    <row r="3390" spans="1:17" ht="51">
      <c r="A3390" s="265">
        <v>41</v>
      </c>
      <c r="B3390" s="190"/>
      <c r="C3390" s="266" t="s">
        <v>47</v>
      </c>
      <c r="D3390" s="267">
        <v>43997</v>
      </c>
      <c r="E3390" s="237" t="s">
        <v>7476</v>
      </c>
      <c r="F3390" s="237" t="s">
        <v>3</v>
      </c>
      <c r="G3390" s="237">
        <v>1844760</v>
      </c>
      <c r="H3390" s="190"/>
      <c r="I3390" s="248" t="s">
        <v>8708</v>
      </c>
      <c r="J3390" s="190"/>
      <c r="K3390" s="190"/>
      <c r="L3390" s="190"/>
      <c r="M3390" s="190"/>
      <c r="N3390" s="268">
        <v>0</v>
      </c>
      <c r="O3390" s="268">
        <v>130616.45</v>
      </c>
      <c r="P3390" s="190" t="s">
        <v>657</v>
      </c>
      <c r="Q3390" s="375"/>
    </row>
    <row r="3391" spans="1:17" ht="51">
      <c r="A3391" s="265">
        <v>41</v>
      </c>
      <c r="B3391" s="190"/>
      <c r="C3391" s="266" t="s">
        <v>47</v>
      </c>
      <c r="D3391" s="267">
        <v>43997</v>
      </c>
      <c r="E3391" s="237" t="s">
        <v>7477</v>
      </c>
      <c r="F3391" s="237" t="s">
        <v>3</v>
      </c>
      <c r="G3391" s="237">
        <v>1844761</v>
      </c>
      <c r="H3391" s="190"/>
      <c r="I3391" s="248" t="s">
        <v>8709</v>
      </c>
      <c r="J3391" s="190"/>
      <c r="K3391" s="190"/>
      <c r="L3391" s="190"/>
      <c r="M3391" s="190"/>
      <c r="N3391" s="268">
        <v>0</v>
      </c>
      <c r="O3391" s="268">
        <v>853461.08</v>
      </c>
      <c r="P3391" s="190" t="s">
        <v>657</v>
      </c>
      <c r="Q3391" s="375"/>
    </row>
    <row r="3392" spans="1:17" ht="63.75">
      <c r="A3392" s="265">
        <v>660</v>
      </c>
      <c r="B3392" s="190"/>
      <c r="C3392" s="266" t="s">
        <v>185</v>
      </c>
      <c r="D3392" s="267">
        <v>43997</v>
      </c>
      <c r="E3392" s="237" t="s">
        <v>7478</v>
      </c>
      <c r="F3392" s="237" t="s">
        <v>3</v>
      </c>
      <c r="G3392" s="237">
        <v>1844784</v>
      </c>
      <c r="H3392" s="190"/>
      <c r="I3392" s="248" t="s">
        <v>8710</v>
      </c>
      <c r="J3392" s="190"/>
      <c r="K3392" s="190"/>
      <c r="L3392" s="190"/>
      <c r="M3392" s="190"/>
      <c r="N3392" s="268">
        <v>0</v>
      </c>
      <c r="O3392" s="268">
        <v>371</v>
      </c>
      <c r="P3392" s="190" t="s">
        <v>657</v>
      </c>
      <c r="Q3392" s="375"/>
    </row>
    <row r="3393" spans="1:17" ht="63.75">
      <c r="A3393" s="265">
        <v>660</v>
      </c>
      <c r="B3393" s="190"/>
      <c r="C3393" s="266" t="s">
        <v>185</v>
      </c>
      <c r="D3393" s="267">
        <v>43997</v>
      </c>
      <c r="E3393" s="237" t="s">
        <v>7479</v>
      </c>
      <c r="F3393" s="237" t="s">
        <v>3</v>
      </c>
      <c r="G3393" s="237">
        <v>1844785</v>
      </c>
      <c r="H3393" s="190"/>
      <c r="I3393" s="248" t="s">
        <v>8711</v>
      </c>
      <c r="J3393" s="190"/>
      <c r="K3393" s="190"/>
      <c r="L3393" s="190"/>
      <c r="M3393" s="190"/>
      <c r="N3393" s="268">
        <v>0</v>
      </c>
      <c r="O3393" s="268">
        <v>646</v>
      </c>
      <c r="P3393" s="190" t="s">
        <v>657</v>
      </c>
      <c r="Q3393" s="375"/>
    </row>
    <row r="3394" spans="1:17" ht="63.75">
      <c r="A3394" s="265">
        <v>660</v>
      </c>
      <c r="B3394" s="190"/>
      <c r="C3394" s="266" t="s">
        <v>185</v>
      </c>
      <c r="D3394" s="267">
        <v>43997</v>
      </c>
      <c r="E3394" s="237" t="s">
        <v>7480</v>
      </c>
      <c r="F3394" s="237" t="s">
        <v>3</v>
      </c>
      <c r="G3394" s="237">
        <v>1844791</v>
      </c>
      <c r="H3394" s="190"/>
      <c r="I3394" s="248" t="s">
        <v>8712</v>
      </c>
      <c r="J3394" s="190"/>
      <c r="K3394" s="190"/>
      <c r="L3394" s="190"/>
      <c r="M3394" s="190"/>
      <c r="N3394" s="268">
        <v>0</v>
      </c>
      <c r="O3394" s="268">
        <v>12305.37</v>
      </c>
      <c r="P3394" s="190" t="s">
        <v>657</v>
      </c>
      <c r="Q3394" s="375"/>
    </row>
    <row r="3395" spans="1:17" ht="51">
      <c r="A3395" s="265">
        <v>660</v>
      </c>
      <c r="B3395" s="190"/>
      <c r="C3395" s="266" t="s">
        <v>185</v>
      </c>
      <c r="D3395" s="267">
        <v>43997</v>
      </c>
      <c r="E3395" s="237" t="s">
        <v>7481</v>
      </c>
      <c r="F3395" s="237" t="s">
        <v>3</v>
      </c>
      <c r="G3395" s="237">
        <v>1844797</v>
      </c>
      <c r="H3395" s="190"/>
      <c r="I3395" s="248" t="s">
        <v>8713</v>
      </c>
      <c r="J3395" s="190"/>
      <c r="K3395" s="190"/>
      <c r="L3395" s="190"/>
      <c r="M3395" s="190"/>
      <c r="N3395" s="268">
        <v>0</v>
      </c>
      <c r="O3395" s="268">
        <v>7458.2</v>
      </c>
      <c r="P3395" s="190" t="s">
        <v>657</v>
      </c>
      <c r="Q3395" s="375"/>
    </row>
    <row r="3396" spans="1:17" ht="51">
      <c r="A3396" s="265">
        <v>660</v>
      </c>
      <c r="B3396" s="190"/>
      <c r="C3396" s="266" t="s">
        <v>185</v>
      </c>
      <c r="D3396" s="267">
        <v>43997</v>
      </c>
      <c r="E3396" s="237" t="s">
        <v>7482</v>
      </c>
      <c r="F3396" s="237" t="s">
        <v>3</v>
      </c>
      <c r="G3396" s="237">
        <v>1844799</v>
      </c>
      <c r="H3396" s="190"/>
      <c r="I3396" s="248" t="s">
        <v>8714</v>
      </c>
      <c r="J3396" s="190"/>
      <c r="K3396" s="190"/>
      <c r="L3396" s="190"/>
      <c r="M3396" s="190"/>
      <c r="N3396" s="268">
        <v>0</v>
      </c>
      <c r="O3396" s="268">
        <v>4141.74</v>
      </c>
      <c r="P3396" s="190" t="s">
        <v>657</v>
      </c>
      <c r="Q3396" s="375"/>
    </row>
    <row r="3397" spans="1:17" ht="51">
      <c r="A3397" s="265">
        <v>599</v>
      </c>
      <c r="B3397" s="190"/>
      <c r="C3397" s="266" t="s">
        <v>1297</v>
      </c>
      <c r="D3397" s="267">
        <v>43997</v>
      </c>
      <c r="E3397" s="237" t="s">
        <v>7483</v>
      </c>
      <c r="F3397" s="237" t="s">
        <v>3</v>
      </c>
      <c r="G3397" s="237">
        <v>1844906</v>
      </c>
      <c r="H3397" s="190"/>
      <c r="I3397" s="248" t="s">
        <v>8715</v>
      </c>
      <c r="J3397" s="190"/>
      <c r="K3397" s="190"/>
      <c r="L3397" s="190"/>
      <c r="M3397" s="190"/>
      <c r="N3397" s="268">
        <v>0</v>
      </c>
      <c r="O3397" s="268">
        <v>3224</v>
      </c>
      <c r="P3397" s="190" t="s">
        <v>657</v>
      </c>
      <c r="Q3397" s="375"/>
    </row>
    <row r="3398" spans="1:17" ht="63.75">
      <c r="A3398" s="265">
        <v>16</v>
      </c>
      <c r="B3398" s="190"/>
      <c r="C3398" s="266" t="s">
        <v>7133</v>
      </c>
      <c r="D3398" s="267">
        <v>43997</v>
      </c>
      <c r="E3398" s="237" t="s">
        <v>7484</v>
      </c>
      <c r="F3398" s="237" t="s">
        <v>3</v>
      </c>
      <c r="G3398" s="237">
        <v>1844908</v>
      </c>
      <c r="H3398" s="190"/>
      <c r="I3398" s="248" t="s">
        <v>8716</v>
      </c>
      <c r="J3398" s="190"/>
      <c r="K3398" s="190"/>
      <c r="L3398" s="190"/>
      <c r="M3398" s="190"/>
      <c r="N3398" s="268">
        <v>0</v>
      </c>
      <c r="O3398" s="268">
        <v>20913</v>
      </c>
      <c r="P3398" s="190" t="s">
        <v>657</v>
      </c>
      <c r="Q3398" s="375"/>
    </row>
    <row r="3399" spans="1:17" ht="63.75">
      <c r="A3399" s="265">
        <v>20</v>
      </c>
      <c r="B3399" s="190"/>
      <c r="C3399" s="266" t="s">
        <v>44</v>
      </c>
      <c r="D3399" s="267">
        <v>43997</v>
      </c>
      <c r="E3399" s="237" t="s">
        <v>7485</v>
      </c>
      <c r="F3399" s="237" t="s">
        <v>3</v>
      </c>
      <c r="G3399" s="237">
        <v>1844912</v>
      </c>
      <c r="H3399" s="190"/>
      <c r="I3399" s="248" t="s">
        <v>8717</v>
      </c>
      <c r="J3399" s="190"/>
      <c r="K3399" s="190"/>
      <c r="L3399" s="190"/>
      <c r="M3399" s="190"/>
      <c r="N3399" s="268">
        <v>0</v>
      </c>
      <c r="O3399" s="268">
        <v>161.66</v>
      </c>
      <c r="P3399" s="190" t="s">
        <v>657</v>
      </c>
      <c r="Q3399" s="375"/>
    </row>
    <row r="3400" spans="1:17" ht="63.75">
      <c r="A3400" s="265">
        <v>35</v>
      </c>
      <c r="B3400" s="190"/>
      <c r="C3400" s="266" t="s">
        <v>46</v>
      </c>
      <c r="D3400" s="267">
        <v>43997</v>
      </c>
      <c r="E3400" s="237" t="s">
        <v>7486</v>
      </c>
      <c r="F3400" s="237" t="s">
        <v>3</v>
      </c>
      <c r="G3400" s="237">
        <v>1844915</v>
      </c>
      <c r="H3400" s="190"/>
      <c r="I3400" s="248" t="s">
        <v>8718</v>
      </c>
      <c r="J3400" s="190"/>
      <c r="K3400" s="190"/>
      <c r="L3400" s="190"/>
      <c r="M3400" s="190"/>
      <c r="N3400" s="268">
        <v>0</v>
      </c>
      <c r="O3400" s="268">
        <v>74.5</v>
      </c>
      <c r="P3400" s="190" t="s">
        <v>657</v>
      </c>
      <c r="Q3400" s="375"/>
    </row>
    <row r="3401" spans="1:17" ht="63.75">
      <c r="A3401" s="265">
        <v>597</v>
      </c>
      <c r="B3401" s="190"/>
      <c r="C3401" s="266" t="s">
        <v>704</v>
      </c>
      <c r="D3401" s="267">
        <v>43997</v>
      </c>
      <c r="E3401" s="237" t="s">
        <v>7487</v>
      </c>
      <c r="F3401" s="237" t="s">
        <v>3</v>
      </c>
      <c r="G3401" s="237">
        <v>1844918</v>
      </c>
      <c r="H3401" s="190"/>
      <c r="I3401" s="248" t="s">
        <v>8719</v>
      </c>
      <c r="J3401" s="190"/>
      <c r="K3401" s="190"/>
      <c r="L3401" s="190"/>
      <c r="M3401" s="190"/>
      <c r="N3401" s="268">
        <v>0</v>
      </c>
      <c r="O3401" s="268">
        <v>1395</v>
      </c>
      <c r="P3401" s="190" t="s">
        <v>657</v>
      </c>
      <c r="Q3401" s="375"/>
    </row>
    <row r="3402" spans="1:17" ht="63.75">
      <c r="A3402" s="265">
        <v>597</v>
      </c>
      <c r="B3402" s="190"/>
      <c r="C3402" s="266" t="s">
        <v>704</v>
      </c>
      <c r="D3402" s="267">
        <v>43997</v>
      </c>
      <c r="E3402" s="237" t="s">
        <v>7488</v>
      </c>
      <c r="F3402" s="237" t="s">
        <v>3</v>
      </c>
      <c r="G3402" s="237">
        <v>1844920</v>
      </c>
      <c r="H3402" s="190"/>
      <c r="I3402" s="248" t="s">
        <v>8720</v>
      </c>
      <c r="J3402" s="190"/>
      <c r="K3402" s="190"/>
      <c r="L3402" s="190"/>
      <c r="M3402" s="190"/>
      <c r="N3402" s="268">
        <v>0</v>
      </c>
      <c r="O3402" s="268">
        <v>1113</v>
      </c>
      <c r="P3402" s="190" t="s">
        <v>657</v>
      </c>
      <c r="Q3402" s="375"/>
    </row>
    <row r="3403" spans="1:17" ht="63.75">
      <c r="A3403" s="265">
        <v>597</v>
      </c>
      <c r="B3403" s="190"/>
      <c r="C3403" s="266" t="s">
        <v>704</v>
      </c>
      <c r="D3403" s="267">
        <v>43997</v>
      </c>
      <c r="E3403" s="237" t="s">
        <v>7489</v>
      </c>
      <c r="F3403" s="237" t="s">
        <v>3</v>
      </c>
      <c r="G3403" s="237">
        <v>1844924</v>
      </c>
      <c r="H3403" s="190"/>
      <c r="I3403" s="248" t="s">
        <v>8721</v>
      </c>
      <c r="J3403" s="190"/>
      <c r="K3403" s="190"/>
      <c r="L3403" s="190"/>
      <c r="M3403" s="190"/>
      <c r="N3403" s="268">
        <v>0</v>
      </c>
      <c r="O3403" s="268">
        <v>1113</v>
      </c>
      <c r="P3403" s="190" t="s">
        <v>657</v>
      </c>
      <c r="Q3403" s="375"/>
    </row>
    <row r="3404" spans="1:17" ht="51">
      <c r="A3404" s="265" t="s">
        <v>553</v>
      </c>
      <c r="B3404" s="190"/>
      <c r="C3404" s="266" t="s">
        <v>605</v>
      </c>
      <c r="D3404" s="267">
        <v>43997</v>
      </c>
      <c r="E3404" s="237" t="s">
        <v>7490</v>
      </c>
      <c r="F3404" s="237" t="s">
        <v>3</v>
      </c>
      <c r="G3404" s="237">
        <v>1844951</v>
      </c>
      <c r="H3404" s="190"/>
      <c r="I3404" s="248" t="s">
        <v>8722</v>
      </c>
      <c r="J3404" s="190"/>
      <c r="K3404" s="190"/>
      <c r="L3404" s="190"/>
      <c r="M3404" s="190"/>
      <c r="N3404" s="268">
        <v>0</v>
      </c>
      <c r="O3404" s="268">
        <v>7824.22</v>
      </c>
      <c r="P3404" s="190" t="s">
        <v>657</v>
      </c>
      <c r="Q3404" s="375"/>
    </row>
    <row r="3405" spans="1:17" ht="51">
      <c r="A3405" s="265" t="s">
        <v>553</v>
      </c>
      <c r="B3405" s="190"/>
      <c r="C3405" s="266" t="s">
        <v>605</v>
      </c>
      <c r="D3405" s="267">
        <v>43997</v>
      </c>
      <c r="E3405" s="237" t="s">
        <v>7491</v>
      </c>
      <c r="F3405" s="237" t="s">
        <v>3</v>
      </c>
      <c r="G3405" s="237">
        <v>1844952</v>
      </c>
      <c r="H3405" s="190"/>
      <c r="I3405" s="248" t="s">
        <v>8723</v>
      </c>
      <c r="J3405" s="190"/>
      <c r="K3405" s="190"/>
      <c r="L3405" s="190"/>
      <c r="M3405" s="190"/>
      <c r="N3405" s="268">
        <v>0</v>
      </c>
      <c r="O3405" s="268">
        <v>7824.22</v>
      </c>
      <c r="P3405" s="190" t="s">
        <v>657</v>
      </c>
      <c r="Q3405" s="375"/>
    </row>
    <row r="3406" spans="1:17" ht="51">
      <c r="A3406" s="265" t="s">
        <v>553</v>
      </c>
      <c r="B3406" s="190"/>
      <c r="C3406" s="266" t="s">
        <v>605</v>
      </c>
      <c r="D3406" s="267">
        <v>43997</v>
      </c>
      <c r="E3406" s="237" t="s">
        <v>7492</v>
      </c>
      <c r="F3406" s="237" t="s">
        <v>3</v>
      </c>
      <c r="G3406" s="237">
        <v>1844953</v>
      </c>
      <c r="H3406" s="190"/>
      <c r="I3406" s="248" t="s">
        <v>8724</v>
      </c>
      <c r="J3406" s="190"/>
      <c r="K3406" s="190"/>
      <c r="L3406" s="190"/>
      <c r="M3406" s="190"/>
      <c r="N3406" s="268">
        <v>0</v>
      </c>
      <c r="O3406" s="268">
        <v>7824.22</v>
      </c>
      <c r="P3406" s="190" t="s">
        <v>657</v>
      </c>
      <c r="Q3406" s="375"/>
    </row>
    <row r="3407" spans="1:17" ht="51">
      <c r="A3407" s="265">
        <v>599</v>
      </c>
      <c r="B3407" s="190"/>
      <c r="C3407" s="266" t="s">
        <v>1297</v>
      </c>
      <c r="D3407" s="267">
        <v>43998</v>
      </c>
      <c r="E3407" s="237" t="s">
        <v>7493</v>
      </c>
      <c r="F3407" s="237" t="s">
        <v>3</v>
      </c>
      <c r="G3407" s="237">
        <v>1845170</v>
      </c>
      <c r="H3407" s="190"/>
      <c r="I3407" s="248" t="s">
        <v>8725</v>
      </c>
      <c r="J3407" s="190"/>
      <c r="K3407" s="190"/>
      <c r="L3407" s="190"/>
      <c r="M3407" s="190"/>
      <c r="N3407" s="268">
        <v>0</v>
      </c>
      <c r="O3407" s="268">
        <v>13.4</v>
      </c>
      <c r="P3407" s="190" t="s">
        <v>657</v>
      </c>
      <c r="Q3407" s="375"/>
    </row>
    <row r="3408" spans="1:17" ht="51">
      <c r="A3408" s="265">
        <v>15</v>
      </c>
      <c r="B3408" s="190"/>
      <c r="C3408" s="266" t="s">
        <v>42</v>
      </c>
      <c r="D3408" s="267">
        <v>43998</v>
      </c>
      <c r="E3408" s="237" t="s">
        <v>7494</v>
      </c>
      <c r="F3408" s="237" t="s">
        <v>3</v>
      </c>
      <c r="G3408" s="237">
        <v>1845145</v>
      </c>
      <c r="H3408" s="190"/>
      <c r="I3408" s="248" t="s">
        <v>8610</v>
      </c>
      <c r="J3408" s="190"/>
      <c r="K3408" s="190"/>
      <c r="L3408" s="190"/>
      <c r="M3408" s="190"/>
      <c r="N3408" s="268">
        <v>0</v>
      </c>
      <c r="O3408" s="268">
        <v>5</v>
      </c>
      <c r="P3408" s="190" t="s">
        <v>657</v>
      </c>
      <c r="Q3408" s="375"/>
    </row>
    <row r="3409" spans="1:17" ht="38.25">
      <c r="A3409" s="265">
        <v>212</v>
      </c>
      <c r="B3409" s="190"/>
      <c r="C3409" s="266" t="s">
        <v>99</v>
      </c>
      <c r="D3409" s="267">
        <v>43998</v>
      </c>
      <c r="E3409" s="237" t="s">
        <v>7495</v>
      </c>
      <c r="F3409" s="237" t="s">
        <v>3</v>
      </c>
      <c r="G3409" s="237">
        <v>1845134</v>
      </c>
      <c r="H3409" s="190"/>
      <c r="I3409" s="248" t="s">
        <v>8726</v>
      </c>
      <c r="J3409" s="190"/>
      <c r="K3409" s="190"/>
      <c r="L3409" s="190"/>
      <c r="M3409" s="190"/>
      <c r="N3409" s="268">
        <v>0</v>
      </c>
      <c r="O3409" s="268">
        <v>60</v>
      </c>
      <c r="P3409" s="190" t="s">
        <v>657</v>
      </c>
      <c r="Q3409" s="375"/>
    </row>
    <row r="3410" spans="1:17" ht="51">
      <c r="A3410" s="265">
        <v>15</v>
      </c>
      <c r="B3410" s="190"/>
      <c r="C3410" s="266" t="s">
        <v>42</v>
      </c>
      <c r="D3410" s="267">
        <v>43998</v>
      </c>
      <c r="E3410" s="237" t="s">
        <v>7496</v>
      </c>
      <c r="F3410" s="237" t="s">
        <v>3</v>
      </c>
      <c r="G3410" s="237">
        <v>1845203</v>
      </c>
      <c r="H3410" s="190"/>
      <c r="I3410" s="248" t="s">
        <v>8727</v>
      </c>
      <c r="J3410" s="190"/>
      <c r="K3410" s="190"/>
      <c r="L3410" s="190"/>
      <c r="M3410" s="190"/>
      <c r="N3410" s="268">
        <v>0</v>
      </c>
      <c r="O3410" s="268">
        <v>3079.2</v>
      </c>
      <c r="P3410" s="190" t="s">
        <v>657</v>
      </c>
      <c r="Q3410" s="375"/>
    </row>
    <row r="3411" spans="1:17" ht="38.25">
      <c r="A3411" s="265" t="s">
        <v>562</v>
      </c>
      <c r="B3411" s="190"/>
      <c r="C3411" s="266" t="s">
        <v>604</v>
      </c>
      <c r="D3411" s="267">
        <v>43998</v>
      </c>
      <c r="E3411" s="237" t="s">
        <v>7497</v>
      </c>
      <c r="F3411" s="237" t="s">
        <v>3</v>
      </c>
      <c r="G3411" s="237">
        <v>1845213</v>
      </c>
      <c r="H3411" s="190"/>
      <c r="I3411" s="248" t="s">
        <v>3665</v>
      </c>
      <c r="J3411" s="190"/>
      <c r="K3411" s="190"/>
      <c r="L3411" s="190"/>
      <c r="M3411" s="190"/>
      <c r="N3411" s="268">
        <v>0</v>
      </c>
      <c r="O3411" s="268">
        <v>300</v>
      </c>
      <c r="P3411" s="190" t="s">
        <v>657</v>
      </c>
      <c r="Q3411" s="375"/>
    </row>
    <row r="3412" spans="1:17" ht="51">
      <c r="A3412" s="265" t="s">
        <v>562</v>
      </c>
      <c r="B3412" s="190"/>
      <c r="C3412" s="266" t="s">
        <v>604</v>
      </c>
      <c r="D3412" s="267">
        <v>43998</v>
      </c>
      <c r="E3412" s="237" t="s">
        <v>7498</v>
      </c>
      <c r="F3412" s="237" t="s">
        <v>3</v>
      </c>
      <c r="G3412" s="237">
        <v>1845226</v>
      </c>
      <c r="H3412" s="190"/>
      <c r="I3412" s="248" t="s">
        <v>8728</v>
      </c>
      <c r="J3412" s="190"/>
      <c r="K3412" s="190"/>
      <c r="L3412" s="190"/>
      <c r="M3412" s="190"/>
      <c r="N3412" s="268">
        <v>0</v>
      </c>
      <c r="O3412" s="268">
        <v>110.2</v>
      </c>
      <c r="P3412" s="190" t="s">
        <v>657</v>
      </c>
      <c r="Q3412" s="375"/>
    </row>
    <row r="3413" spans="1:17" ht="51">
      <c r="A3413" s="265" t="s">
        <v>562</v>
      </c>
      <c r="B3413" s="190"/>
      <c r="C3413" s="266" t="s">
        <v>604</v>
      </c>
      <c r="D3413" s="267">
        <v>43998</v>
      </c>
      <c r="E3413" s="237" t="s">
        <v>7499</v>
      </c>
      <c r="F3413" s="237" t="s">
        <v>3</v>
      </c>
      <c r="G3413" s="237">
        <v>1845229</v>
      </c>
      <c r="H3413" s="190"/>
      <c r="I3413" s="248" t="s">
        <v>8728</v>
      </c>
      <c r="J3413" s="190"/>
      <c r="K3413" s="190"/>
      <c r="L3413" s="190"/>
      <c r="M3413" s="190"/>
      <c r="N3413" s="268">
        <v>0</v>
      </c>
      <c r="O3413" s="268">
        <v>137.80000000000001</v>
      </c>
      <c r="P3413" s="190" t="s">
        <v>657</v>
      </c>
      <c r="Q3413" s="375"/>
    </row>
    <row r="3414" spans="1:17" ht="51">
      <c r="A3414" s="265" t="s">
        <v>553</v>
      </c>
      <c r="B3414" s="190"/>
      <c r="C3414" s="266" t="s">
        <v>605</v>
      </c>
      <c r="D3414" s="267">
        <v>43998</v>
      </c>
      <c r="E3414" s="237" t="s">
        <v>7500</v>
      </c>
      <c r="F3414" s="237" t="s">
        <v>3</v>
      </c>
      <c r="G3414" s="237">
        <v>1845249</v>
      </c>
      <c r="H3414" s="190"/>
      <c r="I3414" s="248" t="s">
        <v>8729</v>
      </c>
      <c r="J3414" s="190"/>
      <c r="K3414" s="190"/>
      <c r="L3414" s="190"/>
      <c r="M3414" s="190"/>
      <c r="N3414" s="268">
        <v>0</v>
      </c>
      <c r="O3414" s="268">
        <v>883.72</v>
      </c>
      <c r="P3414" s="190" t="s">
        <v>657</v>
      </c>
      <c r="Q3414" s="375"/>
    </row>
    <row r="3415" spans="1:17" ht="38.25">
      <c r="A3415" s="265">
        <v>20</v>
      </c>
      <c r="B3415" s="190"/>
      <c r="C3415" s="266" t="s">
        <v>44</v>
      </c>
      <c r="D3415" s="267">
        <v>43998</v>
      </c>
      <c r="E3415" s="237" t="s">
        <v>7501</v>
      </c>
      <c r="F3415" s="237" t="s">
        <v>3</v>
      </c>
      <c r="G3415" s="237">
        <v>1845254</v>
      </c>
      <c r="H3415" s="190"/>
      <c r="I3415" s="248" t="s">
        <v>8730</v>
      </c>
      <c r="J3415" s="190"/>
      <c r="K3415" s="190"/>
      <c r="L3415" s="190"/>
      <c r="M3415" s="190"/>
      <c r="N3415" s="268">
        <v>0</v>
      </c>
      <c r="O3415" s="268">
        <v>3</v>
      </c>
      <c r="P3415" s="190" t="s">
        <v>657</v>
      </c>
      <c r="Q3415" s="375"/>
    </row>
    <row r="3416" spans="1:17" ht="63.75">
      <c r="A3416" s="265">
        <v>76</v>
      </c>
      <c r="B3416" s="190"/>
      <c r="C3416" s="266" t="s">
        <v>54</v>
      </c>
      <c r="D3416" s="267">
        <v>43998</v>
      </c>
      <c r="E3416" s="237" t="s">
        <v>7502</v>
      </c>
      <c r="F3416" s="237" t="s">
        <v>3</v>
      </c>
      <c r="G3416" s="237">
        <v>1845256</v>
      </c>
      <c r="H3416" s="190"/>
      <c r="I3416" s="248" t="s">
        <v>8731</v>
      </c>
      <c r="J3416" s="190"/>
      <c r="K3416" s="190"/>
      <c r="L3416" s="190"/>
      <c r="M3416" s="190"/>
      <c r="N3416" s="268">
        <v>0</v>
      </c>
      <c r="O3416" s="268">
        <v>4.8</v>
      </c>
      <c r="P3416" s="190" t="s">
        <v>657</v>
      </c>
      <c r="Q3416" s="375"/>
    </row>
    <row r="3417" spans="1:17" ht="51">
      <c r="A3417" s="265">
        <v>35</v>
      </c>
      <c r="B3417" s="190"/>
      <c r="C3417" s="266" t="s">
        <v>46</v>
      </c>
      <c r="D3417" s="267">
        <v>43998</v>
      </c>
      <c r="E3417" s="237" t="s">
        <v>7503</v>
      </c>
      <c r="F3417" s="237" t="s">
        <v>3</v>
      </c>
      <c r="G3417" s="237">
        <v>1845263</v>
      </c>
      <c r="H3417" s="190"/>
      <c r="I3417" s="248" t="s">
        <v>8732</v>
      </c>
      <c r="J3417" s="190"/>
      <c r="K3417" s="190"/>
      <c r="L3417" s="190"/>
      <c r="M3417" s="190"/>
      <c r="N3417" s="268">
        <v>0</v>
      </c>
      <c r="O3417" s="268">
        <v>20</v>
      </c>
      <c r="P3417" s="190" t="s">
        <v>657</v>
      </c>
      <c r="Q3417" s="375"/>
    </row>
    <row r="3418" spans="1:17" ht="51">
      <c r="A3418" s="265">
        <v>16</v>
      </c>
      <c r="B3418" s="190"/>
      <c r="C3418" s="266" t="s">
        <v>7133</v>
      </c>
      <c r="D3418" s="267">
        <v>43998</v>
      </c>
      <c r="E3418" s="237" t="s">
        <v>7504</v>
      </c>
      <c r="F3418" s="237" t="s">
        <v>3</v>
      </c>
      <c r="G3418" s="237">
        <v>1845282</v>
      </c>
      <c r="H3418" s="190"/>
      <c r="I3418" s="248" t="s">
        <v>8733</v>
      </c>
      <c r="J3418" s="190"/>
      <c r="K3418" s="190"/>
      <c r="L3418" s="190"/>
      <c r="M3418" s="190"/>
      <c r="N3418" s="268">
        <v>0</v>
      </c>
      <c r="O3418" s="268">
        <v>7675</v>
      </c>
      <c r="P3418" s="190" t="s">
        <v>657</v>
      </c>
      <c r="Q3418" s="375"/>
    </row>
    <row r="3419" spans="1:17" ht="51">
      <c r="A3419" s="265">
        <v>15</v>
      </c>
      <c r="B3419" s="190"/>
      <c r="C3419" s="266" t="s">
        <v>42</v>
      </c>
      <c r="D3419" s="267">
        <v>43998</v>
      </c>
      <c r="E3419" s="237" t="s">
        <v>7505</v>
      </c>
      <c r="F3419" s="237" t="s">
        <v>3</v>
      </c>
      <c r="G3419" s="237">
        <v>1845294</v>
      </c>
      <c r="H3419" s="190"/>
      <c r="I3419" s="248" t="s">
        <v>8734</v>
      </c>
      <c r="J3419" s="190"/>
      <c r="K3419" s="190"/>
      <c r="L3419" s="190"/>
      <c r="M3419" s="190"/>
      <c r="N3419" s="268">
        <v>0</v>
      </c>
      <c r="O3419" s="268">
        <v>0.7</v>
      </c>
      <c r="P3419" s="190" t="s">
        <v>657</v>
      </c>
      <c r="Q3419" s="375"/>
    </row>
    <row r="3420" spans="1:17" ht="51">
      <c r="A3420" s="265">
        <v>283</v>
      </c>
      <c r="B3420" s="190"/>
      <c r="C3420" s="266" t="s">
        <v>124</v>
      </c>
      <c r="D3420" s="267">
        <v>43998</v>
      </c>
      <c r="E3420" s="237" t="s">
        <v>7506</v>
      </c>
      <c r="F3420" s="237" t="s">
        <v>3</v>
      </c>
      <c r="G3420" s="237">
        <v>1845105</v>
      </c>
      <c r="H3420" s="190"/>
      <c r="I3420" s="248" t="s">
        <v>8735</v>
      </c>
      <c r="J3420" s="190"/>
      <c r="K3420" s="190"/>
      <c r="L3420" s="190"/>
      <c r="M3420" s="190"/>
      <c r="N3420" s="268">
        <v>0</v>
      </c>
      <c r="O3420" s="268">
        <v>33.5</v>
      </c>
      <c r="P3420" s="190" t="s">
        <v>657</v>
      </c>
      <c r="Q3420" s="375"/>
    </row>
    <row r="3421" spans="1:17" ht="63.75">
      <c r="A3421" s="265">
        <v>16</v>
      </c>
      <c r="B3421" s="190"/>
      <c r="C3421" s="266" t="s">
        <v>7133</v>
      </c>
      <c r="D3421" s="267">
        <v>43998</v>
      </c>
      <c r="E3421" s="237" t="s">
        <v>7507</v>
      </c>
      <c r="F3421" s="237" t="s">
        <v>3</v>
      </c>
      <c r="G3421" s="237">
        <v>1845186</v>
      </c>
      <c r="H3421" s="190"/>
      <c r="I3421" s="248" t="s">
        <v>8736</v>
      </c>
      <c r="J3421" s="190"/>
      <c r="K3421" s="190"/>
      <c r="L3421" s="190"/>
      <c r="M3421" s="190"/>
      <c r="N3421" s="268">
        <v>0</v>
      </c>
      <c r="O3421" s="268">
        <v>32600.959999999999</v>
      </c>
      <c r="P3421" s="190" t="s">
        <v>657</v>
      </c>
      <c r="Q3421" s="375"/>
    </row>
    <row r="3422" spans="1:17" ht="63.75">
      <c r="A3422" s="265">
        <v>310</v>
      </c>
      <c r="B3422" s="190"/>
      <c r="C3422" s="266" t="s">
        <v>140</v>
      </c>
      <c r="D3422" s="267">
        <v>43998</v>
      </c>
      <c r="E3422" s="237" t="s">
        <v>7508</v>
      </c>
      <c r="F3422" s="237" t="s">
        <v>3</v>
      </c>
      <c r="G3422" s="237">
        <v>1845183</v>
      </c>
      <c r="H3422" s="190"/>
      <c r="I3422" s="248" t="s">
        <v>8737</v>
      </c>
      <c r="J3422" s="190"/>
      <c r="K3422" s="190"/>
      <c r="L3422" s="190"/>
      <c r="M3422" s="190"/>
      <c r="N3422" s="268">
        <v>0</v>
      </c>
      <c r="O3422" s="268">
        <v>125422.23</v>
      </c>
      <c r="P3422" s="190" t="s">
        <v>657</v>
      </c>
      <c r="Q3422" s="375"/>
    </row>
    <row r="3423" spans="1:17" ht="51">
      <c r="A3423" s="265">
        <v>283</v>
      </c>
      <c r="B3423" s="190"/>
      <c r="C3423" s="266" t="s">
        <v>124</v>
      </c>
      <c r="D3423" s="267">
        <v>43998</v>
      </c>
      <c r="E3423" s="237" t="s">
        <v>7509</v>
      </c>
      <c r="F3423" s="237" t="s">
        <v>3</v>
      </c>
      <c r="G3423" s="237">
        <v>1845106</v>
      </c>
      <c r="H3423" s="190"/>
      <c r="I3423" s="248" t="s">
        <v>8738</v>
      </c>
      <c r="J3423" s="190"/>
      <c r="K3423" s="190"/>
      <c r="L3423" s="190"/>
      <c r="M3423" s="190"/>
      <c r="N3423" s="268">
        <v>0</v>
      </c>
      <c r="O3423" s="268">
        <v>650</v>
      </c>
      <c r="P3423" s="190" t="s">
        <v>657</v>
      </c>
      <c r="Q3423" s="375"/>
    </row>
    <row r="3424" spans="1:17" ht="51">
      <c r="A3424" s="265">
        <v>35</v>
      </c>
      <c r="B3424" s="190"/>
      <c r="C3424" s="266" t="s">
        <v>46</v>
      </c>
      <c r="D3424" s="267">
        <v>43998</v>
      </c>
      <c r="E3424" s="237" t="s">
        <v>7510</v>
      </c>
      <c r="F3424" s="237" t="s">
        <v>3</v>
      </c>
      <c r="G3424" s="237">
        <v>1845108</v>
      </c>
      <c r="H3424" s="190"/>
      <c r="I3424" s="248" t="s">
        <v>8739</v>
      </c>
      <c r="J3424" s="190"/>
      <c r="K3424" s="190"/>
      <c r="L3424" s="190"/>
      <c r="M3424" s="190"/>
      <c r="N3424" s="268">
        <v>0</v>
      </c>
      <c r="O3424" s="268">
        <v>25</v>
      </c>
      <c r="P3424" s="190" t="s">
        <v>657</v>
      </c>
      <c r="Q3424" s="375"/>
    </row>
    <row r="3425" spans="1:17" ht="51">
      <c r="A3425" s="265">
        <v>580</v>
      </c>
      <c r="B3425" s="190"/>
      <c r="C3425" s="266" t="s">
        <v>178</v>
      </c>
      <c r="D3425" s="267">
        <v>43998</v>
      </c>
      <c r="E3425" s="237" t="s">
        <v>7511</v>
      </c>
      <c r="F3425" s="237" t="s">
        <v>3</v>
      </c>
      <c r="G3425" s="237">
        <v>1845125</v>
      </c>
      <c r="H3425" s="190"/>
      <c r="I3425" s="248" t="s">
        <v>8740</v>
      </c>
      <c r="J3425" s="190"/>
      <c r="K3425" s="190"/>
      <c r="L3425" s="190"/>
      <c r="M3425" s="190"/>
      <c r="N3425" s="268">
        <v>0</v>
      </c>
      <c r="O3425" s="268">
        <v>129.69999999999999</v>
      </c>
      <c r="P3425" s="190" t="s">
        <v>657</v>
      </c>
      <c r="Q3425" s="375"/>
    </row>
    <row r="3426" spans="1:17" ht="51">
      <c r="A3426" s="265">
        <v>86</v>
      </c>
      <c r="B3426" s="190"/>
      <c r="C3426" s="266" t="s">
        <v>56</v>
      </c>
      <c r="D3426" s="267">
        <v>43998</v>
      </c>
      <c r="E3426" s="237" t="s">
        <v>7512</v>
      </c>
      <c r="F3426" s="237" t="s">
        <v>3</v>
      </c>
      <c r="G3426" s="237">
        <v>1845161</v>
      </c>
      <c r="H3426" s="190"/>
      <c r="I3426" s="248" t="s">
        <v>8741</v>
      </c>
      <c r="J3426" s="190"/>
      <c r="K3426" s="190"/>
      <c r="L3426" s="190"/>
      <c r="M3426" s="190"/>
      <c r="N3426" s="268">
        <v>0</v>
      </c>
      <c r="O3426" s="268">
        <v>86707</v>
      </c>
      <c r="P3426" s="190" t="s">
        <v>657</v>
      </c>
      <c r="Q3426" s="375"/>
    </row>
    <row r="3427" spans="1:17" ht="51">
      <c r="A3427" s="265">
        <v>86</v>
      </c>
      <c r="B3427" s="190"/>
      <c r="C3427" s="266" t="s">
        <v>56</v>
      </c>
      <c r="D3427" s="267">
        <v>43998</v>
      </c>
      <c r="E3427" s="237" t="s">
        <v>7513</v>
      </c>
      <c r="F3427" s="237" t="s">
        <v>3</v>
      </c>
      <c r="G3427" s="237">
        <v>1845162</v>
      </c>
      <c r="H3427" s="190"/>
      <c r="I3427" s="248" t="s">
        <v>8742</v>
      </c>
      <c r="J3427" s="190"/>
      <c r="K3427" s="190"/>
      <c r="L3427" s="190"/>
      <c r="M3427" s="190"/>
      <c r="N3427" s="268">
        <v>0</v>
      </c>
      <c r="O3427" s="268">
        <v>32914</v>
      </c>
      <c r="P3427" s="190" t="s">
        <v>657</v>
      </c>
      <c r="Q3427" s="375"/>
    </row>
    <row r="3428" spans="1:17" ht="63.75">
      <c r="A3428" s="265">
        <v>592</v>
      </c>
      <c r="B3428" s="190"/>
      <c r="C3428" s="266" t="s">
        <v>634</v>
      </c>
      <c r="D3428" s="267">
        <v>43998</v>
      </c>
      <c r="E3428" s="237" t="s">
        <v>7514</v>
      </c>
      <c r="F3428" s="237" t="s">
        <v>3</v>
      </c>
      <c r="G3428" s="237">
        <v>1845169</v>
      </c>
      <c r="H3428" s="190"/>
      <c r="I3428" s="248" t="s">
        <v>8743</v>
      </c>
      <c r="J3428" s="190"/>
      <c r="K3428" s="190"/>
      <c r="L3428" s="190"/>
      <c r="M3428" s="190"/>
      <c r="N3428" s="268">
        <v>0</v>
      </c>
      <c r="O3428" s="268">
        <v>4390</v>
      </c>
      <c r="P3428" s="190" t="s">
        <v>657</v>
      </c>
      <c r="Q3428" s="375"/>
    </row>
    <row r="3429" spans="1:17" ht="38.25">
      <c r="A3429" s="265" t="s">
        <v>562</v>
      </c>
      <c r="B3429" s="190"/>
      <c r="C3429" s="266" t="s">
        <v>604</v>
      </c>
      <c r="D3429" s="267">
        <v>43999</v>
      </c>
      <c r="E3429" s="237" t="s">
        <v>7515</v>
      </c>
      <c r="F3429" s="237" t="s">
        <v>3</v>
      </c>
      <c r="G3429" s="237">
        <v>1845417</v>
      </c>
      <c r="H3429" s="190"/>
      <c r="I3429" s="248" t="s">
        <v>8744</v>
      </c>
      <c r="J3429" s="190"/>
      <c r="K3429" s="190"/>
      <c r="L3429" s="190"/>
      <c r="M3429" s="190"/>
      <c r="N3429" s="268">
        <v>0</v>
      </c>
      <c r="O3429" s="268">
        <v>518.28</v>
      </c>
      <c r="P3429" s="190" t="s">
        <v>657</v>
      </c>
      <c r="Q3429" s="375"/>
    </row>
    <row r="3430" spans="1:17" ht="38.25">
      <c r="A3430" s="265">
        <v>47</v>
      </c>
      <c r="B3430" s="190"/>
      <c r="C3430" s="266" t="s">
        <v>49</v>
      </c>
      <c r="D3430" s="267">
        <v>43999</v>
      </c>
      <c r="E3430" s="237" t="s">
        <v>7516</v>
      </c>
      <c r="F3430" s="237" t="s">
        <v>3</v>
      </c>
      <c r="G3430" s="237">
        <v>1845513</v>
      </c>
      <c r="H3430" s="190"/>
      <c r="I3430" s="248" t="s">
        <v>8745</v>
      </c>
      <c r="J3430" s="190"/>
      <c r="K3430" s="190"/>
      <c r="L3430" s="190"/>
      <c r="M3430" s="190"/>
      <c r="N3430" s="268">
        <v>0</v>
      </c>
      <c r="O3430" s="268">
        <v>3252.94</v>
      </c>
      <c r="P3430" s="190" t="s">
        <v>657</v>
      </c>
      <c r="Q3430" s="375"/>
    </row>
    <row r="3431" spans="1:17" ht="51">
      <c r="A3431" s="265">
        <v>20</v>
      </c>
      <c r="B3431" s="190"/>
      <c r="C3431" s="266" t="s">
        <v>44</v>
      </c>
      <c r="D3431" s="267">
        <v>43999</v>
      </c>
      <c r="E3431" s="237" t="s">
        <v>7517</v>
      </c>
      <c r="F3431" s="237" t="s">
        <v>3</v>
      </c>
      <c r="G3431" s="237">
        <v>1845509</v>
      </c>
      <c r="H3431" s="190"/>
      <c r="I3431" s="248" t="s">
        <v>8746</v>
      </c>
      <c r="J3431" s="190"/>
      <c r="K3431" s="190"/>
      <c r="L3431" s="190"/>
      <c r="M3431" s="190"/>
      <c r="N3431" s="268">
        <v>0</v>
      </c>
      <c r="O3431" s="268">
        <v>100</v>
      </c>
      <c r="P3431" s="190" t="s">
        <v>657</v>
      </c>
      <c r="Q3431" s="375"/>
    </row>
    <row r="3432" spans="1:17" ht="51">
      <c r="A3432" s="265">
        <v>599</v>
      </c>
      <c r="B3432" s="190"/>
      <c r="C3432" s="266" t="s">
        <v>1297</v>
      </c>
      <c r="D3432" s="267">
        <v>43999</v>
      </c>
      <c r="E3432" s="237" t="s">
        <v>7518</v>
      </c>
      <c r="F3432" s="237" t="s">
        <v>3</v>
      </c>
      <c r="G3432" s="237">
        <v>1845514</v>
      </c>
      <c r="H3432" s="190"/>
      <c r="I3432" s="248" t="s">
        <v>8559</v>
      </c>
      <c r="J3432" s="190"/>
      <c r="K3432" s="190"/>
      <c r="L3432" s="190"/>
      <c r="M3432" s="190"/>
      <c r="N3432" s="268">
        <v>0</v>
      </c>
      <c r="O3432" s="268">
        <v>0.65</v>
      </c>
      <c r="P3432" s="190" t="s">
        <v>657</v>
      </c>
      <c r="Q3432" s="375"/>
    </row>
    <row r="3433" spans="1:17" ht="51">
      <c r="A3433" s="265">
        <v>20</v>
      </c>
      <c r="B3433" s="190"/>
      <c r="C3433" s="266" t="s">
        <v>44</v>
      </c>
      <c r="D3433" s="267">
        <v>43999</v>
      </c>
      <c r="E3433" s="237" t="s">
        <v>7519</v>
      </c>
      <c r="F3433" s="237" t="s">
        <v>3</v>
      </c>
      <c r="G3433" s="237">
        <v>1845561</v>
      </c>
      <c r="H3433" s="190"/>
      <c r="I3433" s="248" t="s">
        <v>8747</v>
      </c>
      <c r="J3433" s="190"/>
      <c r="K3433" s="190"/>
      <c r="L3433" s="190"/>
      <c r="M3433" s="190"/>
      <c r="N3433" s="268">
        <v>0</v>
      </c>
      <c r="O3433" s="268">
        <v>906.7</v>
      </c>
      <c r="P3433" s="190" t="s">
        <v>657</v>
      </c>
      <c r="Q3433" s="375"/>
    </row>
    <row r="3434" spans="1:17" ht="51">
      <c r="A3434" s="265">
        <v>20</v>
      </c>
      <c r="B3434" s="190"/>
      <c r="C3434" s="266" t="s">
        <v>44</v>
      </c>
      <c r="D3434" s="267">
        <v>43999</v>
      </c>
      <c r="E3434" s="237" t="s">
        <v>7520</v>
      </c>
      <c r="F3434" s="237" t="s">
        <v>3</v>
      </c>
      <c r="G3434" s="237">
        <v>1845562</v>
      </c>
      <c r="H3434" s="190"/>
      <c r="I3434" s="248" t="s">
        <v>8748</v>
      </c>
      <c r="J3434" s="190"/>
      <c r="K3434" s="190"/>
      <c r="L3434" s="190"/>
      <c r="M3434" s="190"/>
      <c r="N3434" s="268">
        <v>0</v>
      </c>
      <c r="O3434" s="268">
        <v>73</v>
      </c>
      <c r="P3434" s="190" t="s">
        <v>657</v>
      </c>
      <c r="Q3434" s="375"/>
    </row>
    <row r="3435" spans="1:17" ht="51">
      <c r="A3435" s="265">
        <v>670</v>
      </c>
      <c r="B3435" s="190"/>
      <c r="C3435" s="266" t="s">
        <v>187</v>
      </c>
      <c r="D3435" s="267">
        <v>43999</v>
      </c>
      <c r="E3435" s="237" t="s">
        <v>7521</v>
      </c>
      <c r="F3435" s="237" t="s">
        <v>3</v>
      </c>
      <c r="G3435" s="237">
        <v>1845617</v>
      </c>
      <c r="H3435" s="190"/>
      <c r="I3435" s="248" t="s">
        <v>8749</v>
      </c>
      <c r="J3435" s="190"/>
      <c r="K3435" s="190"/>
      <c r="L3435" s="190"/>
      <c r="M3435" s="190"/>
      <c r="N3435" s="268">
        <v>0</v>
      </c>
      <c r="O3435" s="268">
        <v>30</v>
      </c>
      <c r="P3435" s="190" t="s">
        <v>657</v>
      </c>
      <c r="Q3435" s="375"/>
    </row>
    <row r="3436" spans="1:17" ht="51">
      <c r="A3436" s="265">
        <v>683</v>
      </c>
      <c r="B3436" s="190"/>
      <c r="C3436" s="266" t="s">
        <v>1299</v>
      </c>
      <c r="D3436" s="267">
        <v>43999</v>
      </c>
      <c r="E3436" s="237" t="s">
        <v>7522</v>
      </c>
      <c r="F3436" s="237" t="s">
        <v>3</v>
      </c>
      <c r="G3436" s="237">
        <v>1845606</v>
      </c>
      <c r="H3436" s="190"/>
      <c r="I3436" s="248" t="s">
        <v>8750</v>
      </c>
      <c r="J3436" s="190"/>
      <c r="K3436" s="190"/>
      <c r="L3436" s="190"/>
      <c r="M3436" s="190"/>
      <c r="N3436" s="268">
        <v>0</v>
      </c>
      <c r="O3436" s="268">
        <v>284.39999999999998</v>
      </c>
      <c r="P3436" s="190" t="s">
        <v>657</v>
      </c>
      <c r="Q3436" s="375"/>
    </row>
    <row r="3437" spans="1:17" ht="51">
      <c r="A3437" s="265" t="s">
        <v>553</v>
      </c>
      <c r="B3437" s="190"/>
      <c r="C3437" s="266" t="s">
        <v>605</v>
      </c>
      <c r="D3437" s="267">
        <v>43999</v>
      </c>
      <c r="E3437" s="237" t="s">
        <v>7523</v>
      </c>
      <c r="F3437" s="237" t="s">
        <v>3</v>
      </c>
      <c r="G3437" s="237">
        <v>1845589</v>
      </c>
      <c r="H3437" s="190"/>
      <c r="I3437" s="248" t="s">
        <v>8751</v>
      </c>
      <c r="J3437" s="190"/>
      <c r="K3437" s="190"/>
      <c r="L3437" s="190"/>
      <c r="M3437" s="190"/>
      <c r="N3437" s="268">
        <v>0</v>
      </c>
      <c r="O3437" s="268">
        <v>2177.66</v>
      </c>
      <c r="P3437" s="190" t="s">
        <v>657</v>
      </c>
      <c r="Q3437" s="375"/>
    </row>
    <row r="3438" spans="1:17" ht="51">
      <c r="A3438" s="265">
        <v>212</v>
      </c>
      <c r="B3438" s="190"/>
      <c r="C3438" s="266" t="s">
        <v>99</v>
      </c>
      <c r="D3438" s="267">
        <v>43999</v>
      </c>
      <c r="E3438" s="237" t="s">
        <v>7524</v>
      </c>
      <c r="F3438" s="237" t="s">
        <v>3</v>
      </c>
      <c r="G3438" s="237">
        <v>1845584</v>
      </c>
      <c r="H3438" s="190"/>
      <c r="I3438" s="248" t="s">
        <v>8752</v>
      </c>
      <c r="J3438" s="190"/>
      <c r="K3438" s="190"/>
      <c r="L3438" s="190"/>
      <c r="M3438" s="190"/>
      <c r="N3438" s="268">
        <v>0</v>
      </c>
      <c r="O3438" s="268">
        <v>60</v>
      </c>
      <c r="P3438" s="190" t="s">
        <v>657</v>
      </c>
      <c r="Q3438" s="375"/>
    </row>
    <row r="3439" spans="1:17" ht="51">
      <c r="A3439" s="265" t="s">
        <v>562</v>
      </c>
      <c r="B3439" s="190"/>
      <c r="C3439" s="266" t="s">
        <v>604</v>
      </c>
      <c r="D3439" s="267">
        <v>43999</v>
      </c>
      <c r="E3439" s="237" t="s">
        <v>7525</v>
      </c>
      <c r="F3439" s="237" t="s">
        <v>3</v>
      </c>
      <c r="G3439" s="237">
        <v>1845581</v>
      </c>
      <c r="H3439" s="190"/>
      <c r="I3439" s="248" t="s">
        <v>8753</v>
      </c>
      <c r="J3439" s="190"/>
      <c r="K3439" s="190"/>
      <c r="L3439" s="190"/>
      <c r="M3439" s="190"/>
      <c r="N3439" s="268">
        <v>0</v>
      </c>
      <c r="O3439" s="268">
        <v>220.5</v>
      </c>
      <c r="P3439" s="190" t="s">
        <v>657</v>
      </c>
      <c r="Q3439" s="375"/>
    </row>
    <row r="3440" spans="1:17" ht="51">
      <c r="A3440" s="265" t="s">
        <v>553</v>
      </c>
      <c r="B3440" s="190"/>
      <c r="C3440" s="266" t="s">
        <v>605</v>
      </c>
      <c r="D3440" s="267">
        <v>43999</v>
      </c>
      <c r="E3440" s="237" t="s">
        <v>7526</v>
      </c>
      <c r="F3440" s="237" t="s">
        <v>3</v>
      </c>
      <c r="G3440" s="237">
        <v>1845629</v>
      </c>
      <c r="H3440" s="190"/>
      <c r="I3440" s="248" t="s">
        <v>8754</v>
      </c>
      <c r="J3440" s="190"/>
      <c r="K3440" s="190"/>
      <c r="L3440" s="190"/>
      <c r="M3440" s="190"/>
      <c r="N3440" s="268">
        <v>0</v>
      </c>
      <c r="O3440" s="268">
        <v>686.67</v>
      </c>
      <c r="P3440" s="190" t="s">
        <v>657</v>
      </c>
      <c r="Q3440" s="375"/>
    </row>
    <row r="3441" spans="1:17" ht="38.25">
      <c r="A3441" s="265">
        <v>20</v>
      </c>
      <c r="B3441" s="190"/>
      <c r="C3441" s="266" t="s">
        <v>44</v>
      </c>
      <c r="D3441" s="267">
        <v>43999</v>
      </c>
      <c r="E3441" s="237" t="s">
        <v>7527</v>
      </c>
      <c r="F3441" s="237" t="s">
        <v>3</v>
      </c>
      <c r="G3441" s="237">
        <v>1845630</v>
      </c>
      <c r="H3441" s="190"/>
      <c r="I3441" s="248" t="s">
        <v>8755</v>
      </c>
      <c r="J3441" s="190"/>
      <c r="K3441" s="190"/>
      <c r="L3441" s="190"/>
      <c r="M3441" s="190"/>
      <c r="N3441" s="268">
        <v>0</v>
      </c>
      <c r="O3441" s="268">
        <v>27</v>
      </c>
      <c r="P3441" s="190" t="s">
        <v>657</v>
      </c>
      <c r="Q3441" s="375"/>
    </row>
    <row r="3442" spans="1:17" ht="51">
      <c r="A3442" s="265" t="s">
        <v>562</v>
      </c>
      <c r="B3442" s="190"/>
      <c r="C3442" s="266" t="s">
        <v>604</v>
      </c>
      <c r="D3442" s="267">
        <v>43999</v>
      </c>
      <c r="E3442" s="237" t="s">
        <v>7528</v>
      </c>
      <c r="F3442" s="237" t="s">
        <v>3</v>
      </c>
      <c r="G3442" s="237">
        <v>1845640</v>
      </c>
      <c r="H3442" s="190"/>
      <c r="I3442" s="248" t="s">
        <v>8756</v>
      </c>
      <c r="J3442" s="190"/>
      <c r="K3442" s="190"/>
      <c r="L3442" s="190"/>
      <c r="M3442" s="190"/>
      <c r="N3442" s="268">
        <v>0</v>
      </c>
      <c r="O3442" s="268">
        <v>220.6</v>
      </c>
      <c r="P3442" s="190" t="s">
        <v>657</v>
      </c>
      <c r="Q3442" s="375"/>
    </row>
    <row r="3443" spans="1:17" ht="63.75">
      <c r="A3443" s="265">
        <v>597</v>
      </c>
      <c r="B3443" s="190"/>
      <c r="C3443" s="266" t="s">
        <v>704</v>
      </c>
      <c r="D3443" s="267">
        <v>43999</v>
      </c>
      <c r="E3443" s="237" t="s">
        <v>7529</v>
      </c>
      <c r="F3443" s="237" t="s">
        <v>3</v>
      </c>
      <c r="G3443" s="237">
        <v>1845655</v>
      </c>
      <c r="H3443" s="190"/>
      <c r="I3443" s="248" t="s">
        <v>8757</v>
      </c>
      <c r="J3443" s="190"/>
      <c r="K3443" s="190"/>
      <c r="L3443" s="190"/>
      <c r="M3443" s="190"/>
      <c r="N3443" s="268">
        <v>0</v>
      </c>
      <c r="O3443" s="268">
        <v>1113</v>
      </c>
      <c r="P3443" s="190" t="s">
        <v>657</v>
      </c>
      <c r="Q3443" s="375"/>
    </row>
    <row r="3444" spans="1:17" ht="63.75">
      <c r="A3444" s="265">
        <v>6</v>
      </c>
      <c r="B3444" s="190"/>
      <c r="C3444" s="266" t="s">
        <v>40</v>
      </c>
      <c r="D3444" s="267">
        <v>43999</v>
      </c>
      <c r="E3444" s="237" t="s">
        <v>7530</v>
      </c>
      <c r="F3444" s="237" t="s">
        <v>3</v>
      </c>
      <c r="G3444" s="237">
        <v>1845668</v>
      </c>
      <c r="H3444" s="190"/>
      <c r="I3444" s="248" t="s">
        <v>8758</v>
      </c>
      <c r="J3444" s="190"/>
      <c r="K3444" s="190"/>
      <c r="L3444" s="190"/>
      <c r="M3444" s="190"/>
      <c r="N3444" s="268">
        <v>0</v>
      </c>
      <c r="O3444" s="268">
        <v>481.11</v>
      </c>
      <c r="P3444" s="190" t="s">
        <v>657</v>
      </c>
      <c r="Q3444" s="375"/>
    </row>
    <row r="3445" spans="1:17" ht="51">
      <c r="A3445" s="265" t="s">
        <v>553</v>
      </c>
      <c r="B3445" s="190"/>
      <c r="C3445" s="266" t="s">
        <v>605</v>
      </c>
      <c r="D3445" s="267">
        <v>43999</v>
      </c>
      <c r="E3445" s="237" t="s">
        <v>7531</v>
      </c>
      <c r="F3445" s="237" t="s">
        <v>3</v>
      </c>
      <c r="G3445" s="237">
        <v>1845672</v>
      </c>
      <c r="H3445" s="190"/>
      <c r="I3445" s="248" t="s">
        <v>8759</v>
      </c>
      <c r="J3445" s="190"/>
      <c r="K3445" s="190"/>
      <c r="L3445" s="190"/>
      <c r="M3445" s="190"/>
      <c r="N3445" s="268">
        <v>0</v>
      </c>
      <c r="O3445" s="268">
        <v>1067</v>
      </c>
      <c r="P3445" s="190" t="s">
        <v>657</v>
      </c>
      <c r="Q3445" s="375"/>
    </row>
    <row r="3446" spans="1:17" ht="51">
      <c r="A3446" s="265" t="s">
        <v>553</v>
      </c>
      <c r="B3446" s="190"/>
      <c r="C3446" s="266" t="s">
        <v>605</v>
      </c>
      <c r="D3446" s="267">
        <v>43999</v>
      </c>
      <c r="E3446" s="237" t="s">
        <v>7532</v>
      </c>
      <c r="F3446" s="237" t="s">
        <v>3</v>
      </c>
      <c r="G3446" s="237">
        <v>1845675</v>
      </c>
      <c r="H3446" s="190"/>
      <c r="I3446" s="248" t="s">
        <v>8759</v>
      </c>
      <c r="J3446" s="190"/>
      <c r="K3446" s="190"/>
      <c r="L3446" s="190"/>
      <c r="M3446" s="190"/>
      <c r="N3446" s="268">
        <v>0</v>
      </c>
      <c r="O3446" s="268">
        <v>1146</v>
      </c>
      <c r="P3446" s="190" t="s">
        <v>657</v>
      </c>
      <c r="Q3446" s="375"/>
    </row>
    <row r="3447" spans="1:17" ht="51">
      <c r="A3447" s="265" t="s">
        <v>553</v>
      </c>
      <c r="B3447" s="190"/>
      <c r="C3447" s="266" t="s">
        <v>605</v>
      </c>
      <c r="D3447" s="267">
        <v>43999</v>
      </c>
      <c r="E3447" s="237" t="s">
        <v>7533</v>
      </c>
      <c r="F3447" s="237" t="s">
        <v>3</v>
      </c>
      <c r="G3447" s="237">
        <v>1845676</v>
      </c>
      <c r="H3447" s="190"/>
      <c r="I3447" s="248" t="s">
        <v>8760</v>
      </c>
      <c r="J3447" s="190"/>
      <c r="K3447" s="190"/>
      <c r="L3447" s="190"/>
      <c r="M3447" s="190"/>
      <c r="N3447" s="268">
        <v>0</v>
      </c>
      <c r="O3447" s="268">
        <v>3458.89</v>
      </c>
      <c r="P3447" s="190" t="s">
        <v>657</v>
      </c>
      <c r="Q3447" s="375"/>
    </row>
    <row r="3448" spans="1:17" ht="51">
      <c r="A3448" s="265">
        <v>580</v>
      </c>
      <c r="B3448" s="190"/>
      <c r="C3448" s="266" t="s">
        <v>178</v>
      </c>
      <c r="D3448" s="267">
        <v>43999</v>
      </c>
      <c r="E3448" s="237" t="s">
        <v>7534</v>
      </c>
      <c r="F3448" s="237" t="s">
        <v>3</v>
      </c>
      <c r="G3448" s="237">
        <v>1845433</v>
      </c>
      <c r="H3448" s="190"/>
      <c r="I3448" s="248" t="s">
        <v>8761</v>
      </c>
      <c r="J3448" s="190"/>
      <c r="K3448" s="190"/>
      <c r="L3448" s="190"/>
      <c r="M3448" s="190"/>
      <c r="N3448" s="268">
        <v>0</v>
      </c>
      <c r="O3448" s="268">
        <v>3783.16</v>
      </c>
      <c r="P3448" s="190" t="s">
        <v>657</v>
      </c>
      <c r="Q3448" s="375"/>
    </row>
    <row r="3449" spans="1:17" ht="51">
      <c r="A3449" s="265">
        <v>283</v>
      </c>
      <c r="B3449" s="190"/>
      <c r="C3449" s="266" t="s">
        <v>124</v>
      </c>
      <c r="D3449" s="267">
        <v>43999</v>
      </c>
      <c r="E3449" s="237" t="s">
        <v>7535</v>
      </c>
      <c r="F3449" s="237" t="s">
        <v>3</v>
      </c>
      <c r="G3449" s="237">
        <v>1845455</v>
      </c>
      <c r="H3449" s="190"/>
      <c r="I3449" s="248" t="s">
        <v>8762</v>
      </c>
      <c r="J3449" s="190"/>
      <c r="K3449" s="190"/>
      <c r="L3449" s="190"/>
      <c r="M3449" s="190"/>
      <c r="N3449" s="268">
        <v>0</v>
      </c>
      <c r="O3449" s="268">
        <v>371</v>
      </c>
      <c r="P3449" s="190" t="s">
        <v>657</v>
      </c>
      <c r="Q3449" s="375"/>
    </row>
    <row r="3450" spans="1:17" ht="51">
      <c r="A3450" s="265">
        <v>283</v>
      </c>
      <c r="B3450" s="190"/>
      <c r="C3450" s="266" t="s">
        <v>124</v>
      </c>
      <c r="D3450" s="267">
        <v>43999</v>
      </c>
      <c r="E3450" s="237" t="s">
        <v>7536</v>
      </c>
      <c r="F3450" s="237" t="s">
        <v>3</v>
      </c>
      <c r="G3450" s="237">
        <v>1845457</v>
      </c>
      <c r="H3450" s="190"/>
      <c r="I3450" s="248" t="s">
        <v>8763</v>
      </c>
      <c r="J3450" s="190"/>
      <c r="K3450" s="190"/>
      <c r="L3450" s="190"/>
      <c r="M3450" s="190"/>
      <c r="N3450" s="268">
        <v>0</v>
      </c>
      <c r="O3450" s="268">
        <v>16771036.5</v>
      </c>
      <c r="P3450" s="190" t="s">
        <v>657</v>
      </c>
      <c r="Q3450" s="375"/>
    </row>
    <row r="3451" spans="1:17" ht="51">
      <c r="A3451" s="265">
        <v>283</v>
      </c>
      <c r="B3451" s="190"/>
      <c r="C3451" s="266" t="s">
        <v>124</v>
      </c>
      <c r="D3451" s="267">
        <v>43999</v>
      </c>
      <c r="E3451" s="237" t="s">
        <v>7537</v>
      </c>
      <c r="F3451" s="237" t="s">
        <v>3</v>
      </c>
      <c r="G3451" s="237">
        <v>1845458</v>
      </c>
      <c r="H3451" s="190"/>
      <c r="I3451" s="248" t="s">
        <v>8764</v>
      </c>
      <c r="J3451" s="190"/>
      <c r="K3451" s="190"/>
      <c r="L3451" s="190"/>
      <c r="M3451" s="190"/>
      <c r="N3451" s="268">
        <v>0</v>
      </c>
      <c r="O3451" s="268">
        <v>11237</v>
      </c>
      <c r="P3451" s="190" t="s">
        <v>657</v>
      </c>
      <c r="Q3451" s="375"/>
    </row>
    <row r="3452" spans="1:17" ht="51">
      <c r="A3452" s="265">
        <v>283</v>
      </c>
      <c r="B3452" s="190"/>
      <c r="C3452" s="266" t="s">
        <v>124</v>
      </c>
      <c r="D3452" s="267">
        <v>43999</v>
      </c>
      <c r="E3452" s="237" t="s">
        <v>7538</v>
      </c>
      <c r="F3452" s="237" t="s">
        <v>3</v>
      </c>
      <c r="G3452" s="237">
        <v>1845459</v>
      </c>
      <c r="H3452" s="190"/>
      <c r="I3452" s="248" t="s">
        <v>8765</v>
      </c>
      <c r="J3452" s="190"/>
      <c r="K3452" s="190"/>
      <c r="L3452" s="190"/>
      <c r="M3452" s="190"/>
      <c r="N3452" s="268">
        <v>0</v>
      </c>
      <c r="O3452" s="268">
        <v>1800</v>
      </c>
      <c r="P3452" s="190" t="s">
        <v>657</v>
      </c>
      <c r="Q3452" s="375"/>
    </row>
    <row r="3453" spans="1:17" ht="51">
      <c r="A3453" s="265">
        <v>287</v>
      </c>
      <c r="B3453" s="190"/>
      <c r="C3453" s="266" t="s">
        <v>125</v>
      </c>
      <c r="D3453" s="267">
        <v>43999</v>
      </c>
      <c r="E3453" s="237" t="s">
        <v>7539</v>
      </c>
      <c r="F3453" s="237" t="s">
        <v>3</v>
      </c>
      <c r="G3453" s="237">
        <v>1845460</v>
      </c>
      <c r="H3453" s="190"/>
      <c r="I3453" s="248" t="s">
        <v>8766</v>
      </c>
      <c r="J3453" s="190"/>
      <c r="K3453" s="190"/>
      <c r="L3453" s="190"/>
      <c r="M3453" s="190"/>
      <c r="N3453" s="268">
        <v>0</v>
      </c>
      <c r="O3453" s="268">
        <v>116281.45</v>
      </c>
      <c r="P3453" s="190" t="s">
        <v>657</v>
      </c>
      <c r="Q3453" s="375"/>
    </row>
    <row r="3454" spans="1:17" ht="51">
      <c r="A3454" s="265">
        <v>287</v>
      </c>
      <c r="B3454" s="190"/>
      <c r="C3454" s="266" t="s">
        <v>125</v>
      </c>
      <c r="D3454" s="267">
        <v>43999</v>
      </c>
      <c r="E3454" s="237" t="s">
        <v>7540</v>
      </c>
      <c r="F3454" s="237" t="s">
        <v>3</v>
      </c>
      <c r="G3454" s="237">
        <v>1845462</v>
      </c>
      <c r="H3454" s="190"/>
      <c r="I3454" s="248" t="s">
        <v>8767</v>
      </c>
      <c r="J3454" s="190"/>
      <c r="K3454" s="190"/>
      <c r="L3454" s="190"/>
      <c r="M3454" s="190"/>
      <c r="N3454" s="268">
        <v>0</v>
      </c>
      <c r="O3454" s="268">
        <v>116281.45</v>
      </c>
      <c r="P3454" s="190" t="s">
        <v>657</v>
      </c>
      <c r="Q3454" s="375"/>
    </row>
    <row r="3455" spans="1:17" ht="63.75">
      <c r="A3455" s="265">
        <v>287</v>
      </c>
      <c r="B3455" s="190"/>
      <c r="C3455" s="266" t="s">
        <v>125</v>
      </c>
      <c r="D3455" s="267">
        <v>43999</v>
      </c>
      <c r="E3455" s="237" t="s">
        <v>7541</v>
      </c>
      <c r="F3455" s="237" t="s">
        <v>3</v>
      </c>
      <c r="G3455" s="237">
        <v>1845468</v>
      </c>
      <c r="H3455" s="190"/>
      <c r="I3455" s="248" t="s">
        <v>8768</v>
      </c>
      <c r="J3455" s="190"/>
      <c r="K3455" s="190"/>
      <c r="L3455" s="190"/>
      <c r="M3455" s="190"/>
      <c r="N3455" s="268">
        <v>0</v>
      </c>
      <c r="O3455" s="268">
        <v>3877.33</v>
      </c>
      <c r="P3455" s="190" t="s">
        <v>657</v>
      </c>
      <c r="Q3455" s="375"/>
    </row>
    <row r="3456" spans="1:17" ht="63.75">
      <c r="A3456" s="265">
        <v>15</v>
      </c>
      <c r="B3456" s="190"/>
      <c r="C3456" s="266" t="s">
        <v>42</v>
      </c>
      <c r="D3456" s="267">
        <v>43999</v>
      </c>
      <c r="E3456" s="237" t="s">
        <v>7542</v>
      </c>
      <c r="F3456" s="237" t="s">
        <v>3</v>
      </c>
      <c r="G3456" s="237">
        <v>1845492</v>
      </c>
      <c r="H3456" s="190"/>
      <c r="I3456" s="248" t="s">
        <v>8769</v>
      </c>
      <c r="J3456" s="190"/>
      <c r="K3456" s="190"/>
      <c r="L3456" s="190"/>
      <c r="M3456" s="190"/>
      <c r="N3456" s="268">
        <v>0</v>
      </c>
      <c r="O3456" s="268">
        <v>81468.259999999995</v>
      </c>
      <c r="P3456" s="190" t="s">
        <v>657</v>
      </c>
      <c r="Q3456" s="375"/>
    </row>
    <row r="3457" spans="1:17" ht="51">
      <c r="A3457" s="265">
        <v>254</v>
      </c>
      <c r="B3457" s="190"/>
      <c r="C3457" s="266" t="s">
        <v>114</v>
      </c>
      <c r="D3457" s="267">
        <v>43999</v>
      </c>
      <c r="E3457" s="237" t="s">
        <v>7543</v>
      </c>
      <c r="F3457" s="237" t="s">
        <v>3</v>
      </c>
      <c r="G3457" s="237">
        <v>1845494</v>
      </c>
      <c r="H3457" s="190"/>
      <c r="I3457" s="248" t="s">
        <v>8770</v>
      </c>
      <c r="J3457" s="190"/>
      <c r="K3457" s="190"/>
      <c r="L3457" s="190"/>
      <c r="M3457" s="190"/>
      <c r="N3457" s="268">
        <v>0</v>
      </c>
      <c r="O3457" s="268">
        <v>261.81</v>
      </c>
      <c r="P3457" s="190" t="s">
        <v>657</v>
      </c>
      <c r="Q3457" s="375"/>
    </row>
    <row r="3458" spans="1:17" ht="63.75">
      <c r="A3458" s="265">
        <v>15</v>
      </c>
      <c r="B3458" s="190"/>
      <c r="C3458" s="266" t="s">
        <v>42</v>
      </c>
      <c r="D3458" s="267">
        <v>43999</v>
      </c>
      <c r="E3458" s="237" t="s">
        <v>7544</v>
      </c>
      <c r="F3458" s="237" t="s">
        <v>3</v>
      </c>
      <c r="G3458" s="237">
        <v>1845496</v>
      </c>
      <c r="H3458" s="190"/>
      <c r="I3458" s="248" t="s">
        <v>8771</v>
      </c>
      <c r="J3458" s="190"/>
      <c r="K3458" s="190"/>
      <c r="L3458" s="190"/>
      <c r="M3458" s="190"/>
      <c r="N3458" s="268">
        <v>0</v>
      </c>
      <c r="O3458" s="268">
        <v>152364.91</v>
      </c>
      <c r="P3458" s="190" t="s">
        <v>657</v>
      </c>
      <c r="Q3458" s="375"/>
    </row>
    <row r="3459" spans="1:17" ht="63.75">
      <c r="A3459" s="265">
        <v>85</v>
      </c>
      <c r="B3459" s="190"/>
      <c r="C3459" s="266" t="s">
        <v>705</v>
      </c>
      <c r="D3459" s="267">
        <v>43999</v>
      </c>
      <c r="E3459" s="237" t="s">
        <v>7545</v>
      </c>
      <c r="F3459" s="237" t="s">
        <v>3</v>
      </c>
      <c r="G3459" s="237">
        <v>1845539</v>
      </c>
      <c r="H3459" s="190"/>
      <c r="I3459" s="248" t="s">
        <v>8772</v>
      </c>
      <c r="J3459" s="190"/>
      <c r="K3459" s="190"/>
      <c r="L3459" s="190"/>
      <c r="M3459" s="190"/>
      <c r="N3459" s="268">
        <v>0</v>
      </c>
      <c r="O3459" s="268">
        <v>55543.11</v>
      </c>
      <c r="P3459" s="190" t="s">
        <v>657</v>
      </c>
      <c r="Q3459" s="375"/>
    </row>
    <row r="3460" spans="1:17" ht="63.75">
      <c r="A3460" s="265">
        <v>35</v>
      </c>
      <c r="B3460" s="190"/>
      <c r="C3460" s="266" t="s">
        <v>46</v>
      </c>
      <c r="D3460" s="267">
        <v>43999</v>
      </c>
      <c r="E3460" s="237" t="s">
        <v>7546</v>
      </c>
      <c r="F3460" s="237" t="s">
        <v>3</v>
      </c>
      <c r="G3460" s="237">
        <v>1845542</v>
      </c>
      <c r="H3460" s="190"/>
      <c r="I3460" s="248" t="s">
        <v>8773</v>
      </c>
      <c r="J3460" s="190"/>
      <c r="K3460" s="190"/>
      <c r="L3460" s="190"/>
      <c r="M3460" s="190"/>
      <c r="N3460" s="268">
        <v>0</v>
      </c>
      <c r="O3460" s="268">
        <v>497.1</v>
      </c>
      <c r="P3460" s="190" t="s">
        <v>657</v>
      </c>
      <c r="Q3460" s="375"/>
    </row>
    <row r="3461" spans="1:17" ht="63.75">
      <c r="A3461" s="265">
        <v>310</v>
      </c>
      <c r="B3461" s="190"/>
      <c r="C3461" s="266" t="s">
        <v>140</v>
      </c>
      <c r="D3461" s="267">
        <v>43999</v>
      </c>
      <c r="E3461" s="237" t="s">
        <v>7547</v>
      </c>
      <c r="F3461" s="237" t="s">
        <v>3</v>
      </c>
      <c r="G3461" s="237">
        <v>1845686</v>
      </c>
      <c r="H3461" s="190"/>
      <c r="I3461" s="248" t="s">
        <v>8774</v>
      </c>
      <c r="J3461" s="190"/>
      <c r="K3461" s="190"/>
      <c r="L3461" s="190"/>
      <c r="M3461" s="190"/>
      <c r="N3461" s="268">
        <v>0</v>
      </c>
      <c r="O3461" s="268">
        <v>501.3</v>
      </c>
      <c r="P3461" s="190" t="s">
        <v>657</v>
      </c>
      <c r="Q3461" s="375"/>
    </row>
    <row r="3462" spans="1:17" ht="38.25">
      <c r="A3462" s="265">
        <v>266</v>
      </c>
      <c r="B3462" s="190"/>
      <c r="C3462" s="266" t="s">
        <v>1368</v>
      </c>
      <c r="D3462" s="267">
        <v>44000</v>
      </c>
      <c r="E3462" s="237" t="s">
        <v>7548</v>
      </c>
      <c r="F3462" s="237" t="s">
        <v>3</v>
      </c>
      <c r="G3462" s="237">
        <v>1845846</v>
      </c>
      <c r="H3462" s="190"/>
      <c r="I3462" s="248" t="s">
        <v>8775</v>
      </c>
      <c r="J3462" s="190"/>
      <c r="K3462" s="190"/>
      <c r="L3462" s="190"/>
      <c r="M3462" s="190"/>
      <c r="N3462" s="268">
        <v>0</v>
      </c>
      <c r="O3462" s="268">
        <v>626.16</v>
      </c>
      <c r="P3462" s="190" t="s">
        <v>657</v>
      </c>
      <c r="Q3462" s="375"/>
    </row>
    <row r="3463" spans="1:17" ht="51">
      <c r="A3463" s="265">
        <v>132</v>
      </c>
      <c r="B3463" s="190"/>
      <c r="C3463" s="266" t="s">
        <v>67</v>
      </c>
      <c r="D3463" s="267">
        <v>44000</v>
      </c>
      <c r="E3463" s="237" t="s">
        <v>7549</v>
      </c>
      <c r="F3463" s="237" t="s">
        <v>3</v>
      </c>
      <c r="G3463" s="237">
        <v>1845882</v>
      </c>
      <c r="H3463" s="190"/>
      <c r="I3463" s="248" t="s">
        <v>8776</v>
      </c>
      <c r="J3463" s="190"/>
      <c r="K3463" s="190"/>
      <c r="L3463" s="190"/>
      <c r="M3463" s="190"/>
      <c r="N3463" s="268">
        <v>0</v>
      </c>
      <c r="O3463" s="268">
        <v>225</v>
      </c>
      <c r="P3463" s="190" t="s">
        <v>657</v>
      </c>
      <c r="Q3463" s="375"/>
    </row>
    <row r="3464" spans="1:17" ht="76.5">
      <c r="A3464" s="265">
        <v>16</v>
      </c>
      <c r="B3464" s="190"/>
      <c r="C3464" s="266" t="s">
        <v>7133</v>
      </c>
      <c r="D3464" s="267">
        <v>44000</v>
      </c>
      <c r="E3464" s="237" t="s">
        <v>7550</v>
      </c>
      <c r="F3464" s="237" t="s">
        <v>3</v>
      </c>
      <c r="G3464" s="237">
        <v>1845926</v>
      </c>
      <c r="H3464" s="190"/>
      <c r="I3464" s="248" t="s">
        <v>8777</v>
      </c>
      <c r="J3464" s="190"/>
      <c r="K3464" s="190"/>
      <c r="L3464" s="190"/>
      <c r="M3464" s="190"/>
      <c r="N3464" s="268">
        <v>0</v>
      </c>
      <c r="O3464" s="268">
        <v>166</v>
      </c>
      <c r="P3464" s="190" t="s">
        <v>657</v>
      </c>
      <c r="Q3464" s="375"/>
    </row>
    <row r="3465" spans="1:17" ht="38.25">
      <c r="A3465" s="265">
        <v>66</v>
      </c>
      <c r="B3465" s="190"/>
      <c r="C3465" s="266" t="s">
        <v>52</v>
      </c>
      <c r="D3465" s="267">
        <v>44000</v>
      </c>
      <c r="E3465" s="237" t="s">
        <v>7551</v>
      </c>
      <c r="F3465" s="237" t="s">
        <v>3</v>
      </c>
      <c r="G3465" s="237">
        <v>1845931</v>
      </c>
      <c r="H3465" s="190"/>
      <c r="I3465" s="248" t="s">
        <v>8778</v>
      </c>
      <c r="J3465" s="190"/>
      <c r="K3465" s="190"/>
      <c r="L3465" s="190"/>
      <c r="M3465" s="190"/>
      <c r="N3465" s="268">
        <v>0</v>
      </c>
      <c r="O3465" s="268">
        <v>30</v>
      </c>
      <c r="P3465" s="190" t="s">
        <v>657</v>
      </c>
      <c r="Q3465" s="375"/>
    </row>
    <row r="3466" spans="1:17" ht="51">
      <c r="A3466" s="265">
        <v>46</v>
      </c>
      <c r="B3466" s="190"/>
      <c r="C3466" s="266" t="s">
        <v>48</v>
      </c>
      <c r="D3466" s="267">
        <v>44000</v>
      </c>
      <c r="E3466" s="237" t="s">
        <v>7552</v>
      </c>
      <c r="F3466" s="237" t="s">
        <v>3</v>
      </c>
      <c r="G3466" s="237">
        <v>1845944</v>
      </c>
      <c r="H3466" s="190"/>
      <c r="I3466" s="248" t="s">
        <v>8779</v>
      </c>
      <c r="J3466" s="190"/>
      <c r="K3466" s="190"/>
      <c r="L3466" s="190"/>
      <c r="M3466" s="190"/>
      <c r="N3466" s="268">
        <v>0</v>
      </c>
      <c r="O3466" s="268">
        <v>1276.32</v>
      </c>
      <c r="P3466" s="190" t="s">
        <v>657</v>
      </c>
      <c r="Q3466" s="375"/>
    </row>
    <row r="3467" spans="1:17" ht="51">
      <c r="A3467" s="265">
        <v>15</v>
      </c>
      <c r="B3467" s="190"/>
      <c r="C3467" s="266" t="s">
        <v>42</v>
      </c>
      <c r="D3467" s="267">
        <v>44000</v>
      </c>
      <c r="E3467" s="237" t="s">
        <v>7553</v>
      </c>
      <c r="F3467" s="237" t="s">
        <v>3</v>
      </c>
      <c r="G3467" s="237">
        <v>1845962</v>
      </c>
      <c r="H3467" s="190"/>
      <c r="I3467" s="248" t="s">
        <v>8780</v>
      </c>
      <c r="J3467" s="190"/>
      <c r="K3467" s="190"/>
      <c r="L3467" s="190"/>
      <c r="M3467" s="190"/>
      <c r="N3467" s="268">
        <v>0</v>
      </c>
      <c r="O3467" s="268">
        <v>11458</v>
      </c>
      <c r="P3467" s="190" t="s">
        <v>657</v>
      </c>
      <c r="Q3467" s="375"/>
    </row>
    <row r="3468" spans="1:17" ht="51">
      <c r="A3468" s="265">
        <v>311</v>
      </c>
      <c r="B3468" s="190"/>
      <c r="C3468" s="266" t="s">
        <v>141</v>
      </c>
      <c r="D3468" s="267">
        <v>44000</v>
      </c>
      <c r="E3468" s="237" t="s">
        <v>7554</v>
      </c>
      <c r="F3468" s="237" t="s">
        <v>3</v>
      </c>
      <c r="G3468" s="237">
        <v>1845964</v>
      </c>
      <c r="H3468" s="190"/>
      <c r="I3468" s="248" t="s">
        <v>8781</v>
      </c>
      <c r="J3468" s="190"/>
      <c r="K3468" s="190"/>
      <c r="L3468" s="190"/>
      <c r="M3468" s="190"/>
      <c r="N3468" s="268">
        <v>0</v>
      </c>
      <c r="O3468" s="268">
        <v>185.5</v>
      </c>
      <c r="P3468" s="190" t="s">
        <v>657</v>
      </c>
      <c r="Q3468" s="375"/>
    </row>
    <row r="3469" spans="1:17" ht="63.75">
      <c r="A3469" s="265">
        <v>512</v>
      </c>
      <c r="B3469" s="190"/>
      <c r="C3469" s="266" t="s">
        <v>728</v>
      </c>
      <c r="D3469" s="267">
        <v>44000</v>
      </c>
      <c r="E3469" s="237" t="s">
        <v>7555</v>
      </c>
      <c r="F3469" s="237" t="s">
        <v>3</v>
      </c>
      <c r="G3469" s="237">
        <v>1845987</v>
      </c>
      <c r="H3469" s="190"/>
      <c r="I3469" s="248" t="s">
        <v>8782</v>
      </c>
      <c r="J3469" s="190"/>
      <c r="K3469" s="190"/>
      <c r="L3469" s="190"/>
      <c r="M3469" s="190"/>
      <c r="N3469" s="268">
        <v>0</v>
      </c>
      <c r="O3469" s="268">
        <v>1785</v>
      </c>
      <c r="P3469" s="190" t="s">
        <v>657</v>
      </c>
      <c r="Q3469" s="375"/>
    </row>
    <row r="3470" spans="1:17" ht="63.75">
      <c r="A3470" s="265">
        <v>512</v>
      </c>
      <c r="B3470" s="190"/>
      <c r="C3470" s="266" t="s">
        <v>728</v>
      </c>
      <c r="D3470" s="267">
        <v>44000</v>
      </c>
      <c r="E3470" s="237" t="s">
        <v>7556</v>
      </c>
      <c r="F3470" s="237" t="s">
        <v>3</v>
      </c>
      <c r="G3470" s="237">
        <v>1845989</v>
      </c>
      <c r="H3470" s="190"/>
      <c r="I3470" s="248" t="s">
        <v>8783</v>
      </c>
      <c r="J3470" s="190"/>
      <c r="K3470" s="190"/>
      <c r="L3470" s="190"/>
      <c r="M3470" s="190"/>
      <c r="N3470" s="268">
        <v>0</v>
      </c>
      <c r="O3470" s="268">
        <v>20</v>
      </c>
      <c r="P3470" s="190" t="s">
        <v>657</v>
      </c>
      <c r="Q3470" s="375"/>
    </row>
    <row r="3471" spans="1:17" ht="63.75">
      <c r="A3471" s="265">
        <v>597</v>
      </c>
      <c r="B3471" s="190"/>
      <c r="C3471" s="266" t="s">
        <v>704</v>
      </c>
      <c r="D3471" s="267">
        <v>44000</v>
      </c>
      <c r="E3471" s="237" t="s">
        <v>7557</v>
      </c>
      <c r="F3471" s="237" t="s">
        <v>3</v>
      </c>
      <c r="G3471" s="237">
        <v>1846049</v>
      </c>
      <c r="H3471" s="190"/>
      <c r="I3471" s="248" t="s">
        <v>8784</v>
      </c>
      <c r="J3471" s="190"/>
      <c r="K3471" s="190"/>
      <c r="L3471" s="190"/>
      <c r="M3471" s="190"/>
      <c r="N3471" s="268">
        <v>0</v>
      </c>
      <c r="O3471" s="268">
        <v>1113</v>
      </c>
      <c r="P3471" s="190" t="s">
        <v>657</v>
      </c>
      <c r="Q3471" s="375"/>
    </row>
    <row r="3472" spans="1:17" ht="63.75">
      <c r="A3472" s="265">
        <v>599</v>
      </c>
      <c r="B3472" s="190"/>
      <c r="C3472" s="266" t="s">
        <v>1297</v>
      </c>
      <c r="D3472" s="267">
        <v>44000</v>
      </c>
      <c r="E3472" s="237" t="s">
        <v>7558</v>
      </c>
      <c r="F3472" s="237" t="s">
        <v>3</v>
      </c>
      <c r="G3472" s="237">
        <v>1846045</v>
      </c>
      <c r="H3472" s="190"/>
      <c r="I3472" s="248" t="s">
        <v>8785</v>
      </c>
      <c r="J3472" s="190"/>
      <c r="K3472" s="190"/>
      <c r="L3472" s="190"/>
      <c r="M3472" s="190"/>
      <c r="N3472" s="268">
        <v>0</v>
      </c>
      <c r="O3472" s="268">
        <v>560</v>
      </c>
      <c r="P3472" s="190" t="s">
        <v>657</v>
      </c>
      <c r="Q3472" s="375"/>
    </row>
    <row r="3473" spans="1:17" ht="51">
      <c r="A3473" s="265">
        <v>70</v>
      </c>
      <c r="B3473" s="190"/>
      <c r="C3473" s="266" t="s">
        <v>53</v>
      </c>
      <c r="D3473" s="267">
        <v>44000</v>
      </c>
      <c r="E3473" s="237" t="s">
        <v>7559</v>
      </c>
      <c r="F3473" s="237" t="s">
        <v>3</v>
      </c>
      <c r="G3473" s="237">
        <v>1846040</v>
      </c>
      <c r="H3473" s="190"/>
      <c r="I3473" s="248" t="s">
        <v>8786</v>
      </c>
      <c r="J3473" s="190"/>
      <c r="K3473" s="190"/>
      <c r="L3473" s="190"/>
      <c r="M3473" s="190"/>
      <c r="N3473" s="268">
        <v>0</v>
      </c>
      <c r="O3473" s="268">
        <v>781.36</v>
      </c>
      <c r="P3473" s="190" t="s">
        <v>657</v>
      </c>
      <c r="Q3473" s="375"/>
    </row>
    <row r="3474" spans="1:17" ht="51">
      <c r="A3474" s="265">
        <v>35</v>
      </c>
      <c r="B3474" s="190"/>
      <c r="C3474" s="266" t="s">
        <v>46</v>
      </c>
      <c r="D3474" s="267">
        <v>44000</v>
      </c>
      <c r="E3474" s="237" t="s">
        <v>7560</v>
      </c>
      <c r="F3474" s="237" t="s">
        <v>3</v>
      </c>
      <c r="G3474" s="237">
        <v>1846039</v>
      </c>
      <c r="H3474" s="190"/>
      <c r="I3474" s="248" t="s">
        <v>8787</v>
      </c>
      <c r="J3474" s="190"/>
      <c r="K3474" s="190"/>
      <c r="L3474" s="190"/>
      <c r="M3474" s="190"/>
      <c r="N3474" s="268">
        <v>0</v>
      </c>
      <c r="O3474" s="268">
        <v>11138.18</v>
      </c>
      <c r="P3474" s="190" t="s">
        <v>657</v>
      </c>
      <c r="Q3474" s="375"/>
    </row>
    <row r="3475" spans="1:17" ht="89.25">
      <c r="A3475" s="265">
        <v>587</v>
      </c>
      <c r="B3475" s="190"/>
      <c r="C3475" s="266" t="s">
        <v>700</v>
      </c>
      <c r="D3475" s="267">
        <v>44000</v>
      </c>
      <c r="E3475" s="237" t="s">
        <v>7561</v>
      </c>
      <c r="F3475" s="237" t="s">
        <v>3</v>
      </c>
      <c r="G3475" s="237">
        <v>1845994</v>
      </c>
      <c r="H3475" s="190"/>
      <c r="I3475" s="248" t="s">
        <v>8788</v>
      </c>
      <c r="J3475" s="190"/>
      <c r="K3475" s="190"/>
      <c r="L3475" s="190"/>
      <c r="M3475" s="190"/>
      <c r="N3475" s="268">
        <v>0</v>
      </c>
      <c r="O3475" s="268">
        <v>47.93</v>
      </c>
      <c r="P3475" s="190" t="s">
        <v>657</v>
      </c>
      <c r="Q3475" s="375"/>
    </row>
    <row r="3476" spans="1:17" ht="51">
      <c r="A3476" s="265">
        <v>66</v>
      </c>
      <c r="B3476" s="190"/>
      <c r="C3476" s="266" t="s">
        <v>52</v>
      </c>
      <c r="D3476" s="267">
        <v>44000</v>
      </c>
      <c r="E3476" s="237" t="s">
        <v>7562</v>
      </c>
      <c r="F3476" s="237" t="s">
        <v>3</v>
      </c>
      <c r="G3476" s="237">
        <v>1846066</v>
      </c>
      <c r="H3476" s="190"/>
      <c r="I3476" s="248" t="s">
        <v>8789</v>
      </c>
      <c r="J3476" s="190"/>
      <c r="K3476" s="190"/>
      <c r="L3476" s="190"/>
      <c r="M3476" s="190"/>
      <c r="N3476" s="268">
        <v>0</v>
      </c>
      <c r="O3476" s="268">
        <v>248</v>
      </c>
      <c r="P3476" s="190" t="s">
        <v>657</v>
      </c>
      <c r="Q3476" s="375"/>
    </row>
    <row r="3477" spans="1:17" ht="51">
      <c r="A3477" s="265">
        <v>591</v>
      </c>
      <c r="B3477" s="190"/>
      <c r="C3477" s="266" t="s">
        <v>701</v>
      </c>
      <c r="D3477" s="267">
        <v>44000</v>
      </c>
      <c r="E3477" s="237" t="s">
        <v>7563</v>
      </c>
      <c r="F3477" s="237" t="s">
        <v>3</v>
      </c>
      <c r="G3477" s="237">
        <v>1846079</v>
      </c>
      <c r="H3477" s="190"/>
      <c r="I3477" s="248" t="s">
        <v>8790</v>
      </c>
      <c r="J3477" s="190"/>
      <c r="K3477" s="190"/>
      <c r="L3477" s="190"/>
      <c r="M3477" s="190"/>
      <c r="N3477" s="268">
        <v>0</v>
      </c>
      <c r="O3477" s="268">
        <v>97.86</v>
      </c>
      <c r="P3477" s="190" t="s">
        <v>657</v>
      </c>
      <c r="Q3477" s="375"/>
    </row>
    <row r="3478" spans="1:17" ht="51">
      <c r="A3478" s="265">
        <v>47</v>
      </c>
      <c r="B3478" s="190"/>
      <c r="C3478" s="266" t="s">
        <v>49</v>
      </c>
      <c r="D3478" s="267">
        <v>44000</v>
      </c>
      <c r="E3478" s="237" t="s">
        <v>7564</v>
      </c>
      <c r="F3478" s="237" t="s">
        <v>3</v>
      </c>
      <c r="G3478" s="237">
        <v>1846104</v>
      </c>
      <c r="H3478" s="190"/>
      <c r="I3478" s="248" t="s">
        <v>8791</v>
      </c>
      <c r="J3478" s="190"/>
      <c r="K3478" s="190"/>
      <c r="L3478" s="190"/>
      <c r="M3478" s="190"/>
      <c r="N3478" s="268">
        <v>0</v>
      </c>
      <c r="O3478" s="268">
        <v>2799.2</v>
      </c>
      <c r="P3478" s="190" t="s">
        <v>657</v>
      </c>
      <c r="Q3478" s="375"/>
    </row>
    <row r="3479" spans="1:17" ht="51">
      <c r="A3479" s="265" t="s">
        <v>562</v>
      </c>
      <c r="B3479" s="190"/>
      <c r="C3479" s="266" t="s">
        <v>604</v>
      </c>
      <c r="D3479" s="267">
        <v>44000</v>
      </c>
      <c r="E3479" s="237" t="s">
        <v>7565</v>
      </c>
      <c r="F3479" s="237" t="s">
        <v>3</v>
      </c>
      <c r="G3479" s="237">
        <v>1846113</v>
      </c>
      <c r="H3479" s="190"/>
      <c r="I3479" s="248" t="s">
        <v>8792</v>
      </c>
      <c r="J3479" s="190"/>
      <c r="K3479" s="190"/>
      <c r="L3479" s="190"/>
      <c r="M3479" s="190"/>
      <c r="N3479" s="268">
        <v>0</v>
      </c>
      <c r="O3479" s="268">
        <v>120</v>
      </c>
      <c r="P3479" s="190" t="s">
        <v>657</v>
      </c>
      <c r="Q3479" s="375"/>
    </row>
    <row r="3480" spans="1:17" ht="51">
      <c r="A3480" s="265" t="s">
        <v>562</v>
      </c>
      <c r="B3480" s="190"/>
      <c r="C3480" s="266" t="s">
        <v>604</v>
      </c>
      <c r="D3480" s="267">
        <v>44000</v>
      </c>
      <c r="E3480" s="237" t="s">
        <v>7566</v>
      </c>
      <c r="F3480" s="237" t="s">
        <v>3</v>
      </c>
      <c r="G3480" s="237">
        <v>1846116</v>
      </c>
      <c r="H3480" s="190"/>
      <c r="I3480" s="248" t="s">
        <v>8793</v>
      </c>
      <c r="J3480" s="190"/>
      <c r="K3480" s="190"/>
      <c r="L3480" s="190"/>
      <c r="M3480" s="190"/>
      <c r="N3480" s="268">
        <v>0</v>
      </c>
      <c r="O3480" s="268">
        <v>198.22</v>
      </c>
      <c r="P3480" s="190" t="s">
        <v>657</v>
      </c>
      <c r="Q3480" s="375"/>
    </row>
    <row r="3481" spans="1:17" ht="51">
      <c r="A3481" s="265">
        <v>15</v>
      </c>
      <c r="B3481" s="190"/>
      <c r="C3481" s="266" t="s">
        <v>42</v>
      </c>
      <c r="D3481" s="267">
        <v>44000</v>
      </c>
      <c r="E3481" s="237" t="s">
        <v>7567</v>
      </c>
      <c r="F3481" s="237" t="s">
        <v>3</v>
      </c>
      <c r="G3481" s="237">
        <v>1846117</v>
      </c>
      <c r="H3481" s="190"/>
      <c r="I3481" s="248" t="s">
        <v>8794</v>
      </c>
      <c r="J3481" s="190"/>
      <c r="K3481" s="190"/>
      <c r="L3481" s="190"/>
      <c r="M3481" s="190"/>
      <c r="N3481" s="268">
        <v>0</v>
      </c>
      <c r="O3481" s="268">
        <v>0.6</v>
      </c>
      <c r="P3481" s="190" t="s">
        <v>657</v>
      </c>
      <c r="Q3481" s="375"/>
    </row>
    <row r="3482" spans="1:17" ht="51">
      <c r="A3482" s="265">
        <v>15</v>
      </c>
      <c r="B3482" s="190"/>
      <c r="C3482" s="266" t="s">
        <v>42</v>
      </c>
      <c r="D3482" s="267">
        <v>44000</v>
      </c>
      <c r="E3482" s="237" t="s">
        <v>7568</v>
      </c>
      <c r="F3482" s="237" t="s">
        <v>3</v>
      </c>
      <c r="G3482" s="237">
        <v>1846118</v>
      </c>
      <c r="H3482" s="190"/>
      <c r="I3482" s="248" t="s">
        <v>8795</v>
      </c>
      <c r="J3482" s="190"/>
      <c r="K3482" s="190"/>
      <c r="L3482" s="190"/>
      <c r="M3482" s="190"/>
      <c r="N3482" s="268">
        <v>0</v>
      </c>
      <c r="O3482" s="268">
        <v>1.08</v>
      </c>
      <c r="P3482" s="190" t="s">
        <v>657</v>
      </c>
      <c r="Q3482" s="375"/>
    </row>
    <row r="3483" spans="1:17" ht="51">
      <c r="A3483" s="265">
        <v>234</v>
      </c>
      <c r="B3483" s="190"/>
      <c r="C3483" s="266" t="s">
        <v>633</v>
      </c>
      <c r="D3483" s="267">
        <v>44000</v>
      </c>
      <c r="E3483" s="237" t="s">
        <v>7569</v>
      </c>
      <c r="F3483" s="237" t="s">
        <v>3</v>
      </c>
      <c r="G3483" s="237">
        <v>1846122</v>
      </c>
      <c r="H3483" s="190"/>
      <c r="I3483" s="248" t="s">
        <v>8796</v>
      </c>
      <c r="J3483" s="190"/>
      <c r="K3483" s="190"/>
      <c r="L3483" s="190"/>
      <c r="M3483" s="190"/>
      <c r="N3483" s="268">
        <v>0</v>
      </c>
      <c r="O3483" s="268">
        <v>18</v>
      </c>
      <c r="P3483" s="190" t="s">
        <v>657</v>
      </c>
      <c r="Q3483" s="375"/>
    </row>
    <row r="3484" spans="1:17" ht="51">
      <c r="A3484" s="265">
        <v>591</v>
      </c>
      <c r="B3484" s="190"/>
      <c r="C3484" s="266" t="s">
        <v>701</v>
      </c>
      <c r="D3484" s="267">
        <v>44000</v>
      </c>
      <c r="E3484" s="237" t="s">
        <v>7570</v>
      </c>
      <c r="F3484" s="237" t="s">
        <v>3</v>
      </c>
      <c r="G3484" s="237">
        <v>1845849</v>
      </c>
      <c r="H3484" s="190"/>
      <c r="I3484" s="248" t="s">
        <v>8797</v>
      </c>
      <c r="J3484" s="190"/>
      <c r="K3484" s="190"/>
      <c r="L3484" s="190"/>
      <c r="M3484" s="190"/>
      <c r="N3484" s="268">
        <v>0</v>
      </c>
      <c r="O3484" s="268">
        <v>1160</v>
      </c>
      <c r="P3484" s="190" t="s">
        <v>657</v>
      </c>
      <c r="Q3484" s="375"/>
    </row>
    <row r="3485" spans="1:17" ht="63.75">
      <c r="A3485" s="265">
        <v>591</v>
      </c>
      <c r="B3485" s="190"/>
      <c r="C3485" s="266" t="s">
        <v>701</v>
      </c>
      <c r="D3485" s="267">
        <v>44000</v>
      </c>
      <c r="E3485" s="237" t="s">
        <v>7571</v>
      </c>
      <c r="F3485" s="237" t="s">
        <v>3</v>
      </c>
      <c r="G3485" s="237">
        <v>1845851</v>
      </c>
      <c r="H3485" s="190"/>
      <c r="I3485" s="248" t="s">
        <v>8798</v>
      </c>
      <c r="J3485" s="190"/>
      <c r="K3485" s="190"/>
      <c r="L3485" s="190"/>
      <c r="M3485" s="190"/>
      <c r="N3485" s="268">
        <v>0</v>
      </c>
      <c r="O3485" s="268">
        <v>7429.5</v>
      </c>
      <c r="P3485" s="190" t="s">
        <v>657</v>
      </c>
      <c r="Q3485" s="375"/>
    </row>
    <row r="3486" spans="1:17" ht="51">
      <c r="A3486" s="265">
        <v>591</v>
      </c>
      <c r="B3486" s="190"/>
      <c r="C3486" s="266" t="s">
        <v>701</v>
      </c>
      <c r="D3486" s="267">
        <v>44000</v>
      </c>
      <c r="E3486" s="237" t="s">
        <v>7572</v>
      </c>
      <c r="F3486" s="237" t="s">
        <v>3</v>
      </c>
      <c r="G3486" s="237">
        <v>1845854</v>
      </c>
      <c r="H3486" s="190"/>
      <c r="I3486" s="248" t="s">
        <v>8799</v>
      </c>
      <c r="J3486" s="190"/>
      <c r="K3486" s="190"/>
      <c r="L3486" s="190"/>
      <c r="M3486" s="190"/>
      <c r="N3486" s="268">
        <v>0</v>
      </c>
      <c r="O3486" s="268">
        <v>1324023.95</v>
      </c>
      <c r="P3486" s="190" t="s">
        <v>657</v>
      </c>
      <c r="Q3486" s="375"/>
    </row>
    <row r="3487" spans="1:17" ht="51">
      <c r="A3487" s="265">
        <v>16</v>
      </c>
      <c r="B3487" s="190"/>
      <c r="C3487" s="266" t="s">
        <v>7133</v>
      </c>
      <c r="D3487" s="267">
        <v>44000</v>
      </c>
      <c r="E3487" s="237" t="s">
        <v>7573</v>
      </c>
      <c r="F3487" s="237" t="s">
        <v>3</v>
      </c>
      <c r="G3487" s="237">
        <v>1845858</v>
      </c>
      <c r="H3487" s="190"/>
      <c r="I3487" s="248" t="s">
        <v>8800</v>
      </c>
      <c r="J3487" s="190"/>
      <c r="K3487" s="190"/>
      <c r="L3487" s="190"/>
      <c r="M3487" s="190"/>
      <c r="N3487" s="268">
        <v>0</v>
      </c>
      <c r="O3487" s="268">
        <v>994</v>
      </c>
      <c r="P3487" s="190" t="s">
        <v>657</v>
      </c>
      <c r="Q3487" s="375"/>
    </row>
    <row r="3488" spans="1:17" ht="51">
      <c r="A3488" s="265">
        <v>16</v>
      </c>
      <c r="B3488" s="190"/>
      <c r="C3488" s="266" t="s">
        <v>7133</v>
      </c>
      <c r="D3488" s="267">
        <v>44000</v>
      </c>
      <c r="E3488" s="237" t="s">
        <v>7574</v>
      </c>
      <c r="F3488" s="237" t="s">
        <v>3</v>
      </c>
      <c r="G3488" s="237">
        <v>1845860</v>
      </c>
      <c r="H3488" s="190"/>
      <c r="I3488" s="248" t="s">
        <v>8801</v>
      </c>
      <c r="J3488" s="190"/>
      <c r="K3488" s="190"/>
      <c r="L3488" s="190"/>
      <c r="M3488" s="190"/>
      <c r="N3488" s="268">
        <v>0</v>
      </c>
      <c r="O3488" s="268">
        <v>967</v>
      </c>
      <c r="P3488" s="190" t="s">
        <v>657</v>
      </c>
      <c r="Q3488" s="375"/>
    </row>
    <row r="3489" spans="1:17" ht="51">
      <c r="A3489" s="265">
        <v>16</v>
      </c>
      <c r="B3489" s="190"/>
      <c r="C3489" s="266" t="s">
        <v>7133</v>
      </c>
      <c r="D3489" s="267">
        <v>44000</v>
      </c>
      <c r="E3489" s="237" t="s">
        <v>7575</v>
      </c>
      <c r="F3489" s="237" t="s">
        <v>3</v>
      </c>
      <c r="G3489" s="237">
        <v>1845863</v>
      </c>
      <c r="H3489" s="190"/>
      <c r="I3489" s="248" t="s">
        <v>8802</v>
      </c>
      <c r="J3489" s="190"/>
      <c r="K3489" s="190"/>
      <c r="L3489" s="190"/>
      <c r="M3489" s="190"/>
      <c r="N3489" s="268">
        <v>0</v>
      </c>
      <c r="O3489" s="268">
        <v>857</v>
      </c>
      <c r="P3489" s="190" t="s">
        <v>657</v>
      </c>
      <c r="Q3489" s="375"/>
    </row>
    <row r="3490" spans="1:17" ht="63.75">
      <c r="A3490" s="265">
        <v>46</v>
      </c>
      <c r="B3490" s="190"/>
      <c r="C3490" s="266" t="s">
        <v>48</v>
      </c>
      <c r="D3490" s="267">
        <v>44000</v>
      </c>
      <c r="E3490" s="237" t="s">
        <v>7576</v>
      </c>
      <c r="F3490" s="237" t="s">
        <v>3</v>
      </c>
      <c r="G3490" s="237">
        <v>1845864</v>
      </c>
      <c r="H3490" s="190"/>
      <c r="I3490" s="248" t="s">
        <v>8803</v>
      </c>
      <c r="J3490" s="190"/>
      <c r="K3490" s="190"/>
      <c r="L3490" s="190"/>
      <c r="M3490" s="190"/>
      <c r="N3490" s="268">
        <v>0</v>
      </c>
      <c r="O3490" s="268">
        <v>769612.33</v>
      </c>
      <c r="P3490" s="190" t="s">
        <v>657</v>
      </c>
      <c r="Q3490" s="375"/>
    </row>
    <row r="3491" spans="1:17" ht="63.75">
      <c r="A3491" s="265">
        <v>46</v>
      </c>
      <c r="B3491" s="190"/>
      <c r="C3491" s="266" t="s">
        <v>48</v>
      </c>
      <c r="D3491" s="267">
        <v>44000</v>
      </c>
      <c r="E3491" s="237" t="s">
        <v>7577</v>
      </c>
      <c r="F3491" s="237" t="s">
        <v>3</v>
      </c>
      <c r="G3491" s="237">
        <v>1845866</v>
      </c>
      <c r="H3491" s="190"/>
      <c r="I3491" s="248" t="s">
        <v>8804</v>
      </c>
      <c r="J3491" s="190"/>
      <c r="K3491" s="190"/>
      <c r="L3491" s="190"/>
      <c r="M3491" s="190"/>
      <c r="N3491" s="268">
        <v>0</v>
      </c>
      <c r="O3491" s="268">
        <v>1344.24</v>
      </c>
      <c r="P3491" s="190" t="s">
        <v>657</v>
      </c>
      <c r="Q3491" s="375"/>
    </row>
    <row r="3492" spans="1:17" ht="63.75">
      <c r="A3492" s="265">
        <v>46</v>
      </c>
      <c r="B3492" s="190"/>
      <c r="C3492" s="266" t="s">
        <v>48</v>
      </c>
      <c r="D3492" s="267">
        <v>44000</v>
      </c>
      <c r="E3492" s="237" t="s">
        <v>7578</v>
      </c>
      <c r="F3492" s="237" t="s">
        <v>3</v>
      </c>
      <c r="G3492" s="237">
        <v>1845867</v>
      </c>
      <c r="H3492" s="190"/>
      <c r="I3492" s="248" t="s">
        <v>8805</v>
      </c>
      <c r="J3492" s="190"/>
      <c r="K3492" s="190"/>
      <c r="L3492" s="190"/>
      <c r="M3492" s="190"/>
      <c r="N3492" s="268">
        <v>0</v>
      </c>
      <c r="O3492" s="268">
        <v>9051.9599999999991</v>
      </c>
      <c r="P3492" s="190" t="s">
        <v>657</v>
      </c>
      <c r="Q3492" s="375"/>
    </row>
    <row r="3493" spans="1:17" ht="63.75">
      <c r="A3493" s="265">
        <v>46</v>
      </c>
      <c r="B3493" s="190"/>
      <c r="C3493" s="266" t="s">
        <v>48</v>
      </c>
      <c r="D3493" s="267">
        <v>44000</v>
      </c>
      <c r="E3493" s="237" t="s">
        <v>7579</v>
      </c>
      <c r="F3493" s="237" t="s">
        <v>3</v>
      </c>
      <c r="G3493" s="237">
        <v>1845870</v>
      </c>
      <c r="H3493" s="190"/>
      <c r="I3493" s="248" t="s">
        <v>8806</v>
      </c>
      <c r="J3493" s="190"/>
      <c r="K3493" s="190"/>
      <c r="L3493" s="190"/>
      <c r="M3493" s="190"/>
      <c r="N3493" s="268">
        <v>0</v>
      </c>
      <c r="O3493" s="268">
        <v>718465.58</v>
      </c>
      <c r="P3493" s="190" t="s">
        <v>657</v>
      </c>
      <c r="Q3493" s="375"/>
    </row>
    <row r="3494" spans="1:17" ht="63.75">
      <c r="A3494" s="265">
        <v>46</v>
      </c>
      <c r="B3494" s="190"/>
      <c r="C3494" s="266" t="s">
        <v>48</v>
      </c>
      <c r="D3494" s="267">
        <v>44000</v>
      </c>
      <c r="E3494" s="237" t="s">
        <v>7580</v>
      </c>
      <c r="F3494" s="237" t="s">
        <v>3</v>
      </c>
      <c r="G3494" s="237">
        <v>1845875</v>
      </c>
      <c r="H3494" s="190"/>
      <c r="I3494" s="248" t="s">
        <v>8807</v>
      </c>
      <c r="J3494" s="190"/>
      <c r="K3494" s="190"/>
      <c r="L3494" s="190"/>
      <c r="M3494" s="190"/>
      <c r="N3494" s="268">
        <v>0</v>
      </c>
      <c r="O3494" s="268">
        <v>7503.14</v>
      </c>
      <c r="P3494" s="190" t="s">
        <v>657</v>
      </c>
      <c r="Q3494" s="375"/>
    </row>
    <row r="3495" spans="1:17" ht="63.75">
      <c r="A3495" s="265">
        <v>46</v>
      </c>
      <c r="B3495" s="190"/>
      <c r="C3495" s="266" t="s">
        <v>48</v>
      </c>
      <c r="D3495" s="267">
        <v>44000</v>
      </c>
      <c r="E3495" s="237" t="s">
        <v>7581</v>
      </c>
      <c r="F3495" s="237" t="s">
        <v>3</v>
      </c>
      <c r="G3495" s="237">
        <v>1845877</v>
      </c>
      <c r="H3495" s="190"/>
      <c r="I3495" s="248" t="s">
        <v>8808</v>
      </c>
      <c r="J3495" s="190"/>
      <c r="K3495" s="190"/>
      <c r="L3495" s="190"/>
      <c r="M3495" s="190"/>
      <c r="N3495" s="268">
        <v>0</v>
      </c>
      <c r="O3495" s="268">
        <v>11308.17</v>
      </c>
      <c r="P3495" s="190" t="s">
        <v>657</v>
      </c>
      <c r="Q3495" s="375"/>
    </row>
    <row r="3496" spans="1:17" ht="51">
      <c r="A3496" s="265">
        <v>169</v>
      </c>
      <c r="B3496" s="190"/>
      <c r="C3496" s="266" t="s">
        <v>88</v>
      </c>
      <c r="D3496" s="267">
        <v>44000</v>
      </c>
      <c r="E3496" s="237" t="s">
        <v>7582</v>
      </c>
      <c r="F3496" s="237" t="s">
        <v>3</v>
      </c>
      <c r="G3496" s="237">
        <v>1845900</v>
      </c>
      <c r="H3496" s="190"/>
      <c r="I3496" s="248" t="s">
        <v>8809</v>
      </c>
      <c r="J3496" s="190"/>
      <c r="K3496" s="190"/>
      <c r="L3496" s="190"/>
      <c r="M3496" s="190"/>
      <c r="N3496" s="268">
        <v>0</v>
      </c>
      <c r="O3496" s="268">
        <v>14581.79</v>
      </c>
      <c r="P3496" s="190" t="s">
        <v>657</v>
      </c>
      <c r="Q3496" s="375"/>
    </row>
    <row r="3497" spans="1:17" ht="63.75">
      <c r="A3497" s="265">
        <v>597</v>
      </c>
      <c r="B3497" s="190"/>
      <c r="C3497" s="266" t="s">
        <v>704</v>
      </c>
      <c r="D3497" s="267">
        <v>44000</v>
      </c>
      <c r="E3497" s="237" t="s">
        <v>7583</v>
      </c>
      <c r="F3497" s="237" t="s">
        <v>3</v>
      </c>
      <c r="G3497" s="237">
        <v>1845905</v>
      </c>
      <c r="H3497" s="190"/>
      <c r="I3497" s="248" t="s">
        <v>8810</v>
      </c>
      <c r="J3497" s="190"/>
      <c r="K3497" s="190"/>
      <c r="L3497" s="190"/>
      <c r="M3497" s="190"/>
      <c r="N3497" s="268">
        <v>0</v>
      </c>
      <c r="O3497" s="268">
        <v>31133.16</v>
      </c>
      <c r="P3497" s="190" t="s">
        <v>657</v>
      </c>
      <c r="Q3497" s="375"/>
    </row>
    <row r="3498" spans="1:17" ht="51">
      <c r="A3498" s="265">
        <v>650</v>
      </c>
      <c r="B3498" s="190"/>
      <c r="C3498" s="266" t="s">
        <v>184</v>
      </c>
      <c r="D3498" s="267">
        <v>44000</v>
      </c>
      <c r="E3498" s="237" t="s">
        <v>7584</v>
      </c>
      <c r="F3498" s="237" t="s">
        <v>3</v>
      </c>
      <c r="G3498" s="237">
        <v>1845909</v>
      </c>
      <c r="H3498" s="190"/>
      <c r="I3498" s="248" t="s">
        <v>8811</v>
      </c>
      <c r="J3498" s="190"/>
      <c r="K3498" s="190"/>
      <c r="L3498" s="190"/>
      <c r="M3498" s="190"/>
      <c r="N3498" s="268">
        <v>0</v>
      </c>
      <c r="O3498" s="268">
        <v>12133.27</v>
      </c>
      <c r="P3498" s="190" t="s">
        <v>657</v>
      </c>
      <c r="Q3498" s="375"/>
    </row>
    <row r="3499" spans="1:17" ht="51">
      <c r="A3499" s="265">
        <v>385</v>
      </c>
      <c r="B3499" s="190"/>
      <c r="C3499" s="266" t="s">
        <v>727</v>
      </c>
      <c r="D3499" s="267">
        <v>44000</v>
      </c>
      <c r="E3499" s="237" t="s">
        <v>7585</v>
      </c>
      <c r="F3499" s="237" t="s">
        <v>3</v>
      </c>
      <c r="G3499" s="237">
        <v>1845911</v>
      </c>
      <c r="H3499" s="190"/>
      <c r="I3499" s="248" t="s">
        <v>8812</v>
      </c>
      <c r="J3499" s="190"/>
      <c r="K3499" s="190"/>
      <c r="L3499" s="190"/>
      <c r="M3499" s="190"/>
      <c r="N3499" s="268">
        <v>0</v>
      </c>
      <c r="O3499" s="268">
        <v>3226.83</v>
      </c>
      <c r="P3499" s="190" t="s">
        <v>657</v>
      </c>
      <c r="Q3499" s="375"/>
    </row>
    <row r="3500" spans="1:17" ht="51">
      <c r="A3500" s="265">
        <v>46</v>
      </c>
      <c r="B3500" s="190"/>
      <c r="C3500" s="266" t="s">
        <v>48</v>
      </c>
      <c r="D3500" s="267">
        <v>44000</v>
      </c>
      <c r="E3500" s="237" t="s">
        <v>7586</v>
      </c>
      <c r="F3500" s="237" t="s">
        <v>3</v>
      </c>
      <c r="G3500" s="237">
        <v>1845919</v>
      </c>
      <c r="H3500" s="190"/>
      <c r="I3500" s="248" t="s">
        <v>8813</v>
      </c>
      <c r="J3500" s="190"/>
      <c r="K3500" s="190"/>
      <c r="L3500" s="190"/>
      <c r="M3500" s="190"/>
      <c r="N3500" s="268">
        <v>0</v>
      </c>
      <c r="O3500" s="268">
        <v>4459.22</v>
      </c>
      <c r="P3500" s="190" t="s">
        <v>657</v>
      </c>
      <c r="Q3500" s="375"/>
    </row>
    <row r="3501" spans="1:17" ht="63.75">
      <c r="A3501" s="265">
        <v>25</v>
      </c>
      <c r="B3501" s="190"/>
      <c r="C3501" s="266" t="s">
        <v>45</v>
      </c>
      <c r="D3501" s="267">
        <v>44000</v>
      </c>
      <c r="E3501" s="237" t="s">
        <v>7587</v>
      </c>
      <c r="F3501" s="237" t="s">
        <v>3</v>
      </c>
      <c r="G3501" s="237">
        <v>1845925</v>
      </c>
      <c r="H3501" s="190"/>
      <c r="I3501" s="248" t="s">
        <v>8814</v>
      </c>
      <c r="J3501" s="190"/>
      <c r="K3501" s="190"/>
      <c r="L3501" s="190"/>
      <c r="M3501" s="190"/>
      <c r="N3501" s="268">
        <v>0</v>
      </c>
      <c r="O3501" s="268">
        <v>15751.78</v>
      </c>
      <c r="P3501" s="190" t="s">
        <v>657</v>
      </c>
      <c r="Q3501" s="375"/>
    </row>
    <row r="3502" spans="1:17" ht="51">
      <c r="A3502" s="265">
        <v>862</v>
      </c>
      <c r="B3502" s="190"/>
      <c r="C3502" s="266" t="s">
        <v>196</v>
      </c>
      <c r="D3502" s="267">
        <v>44000</v>
      </c>
      <c r="E3502" s="237" t="s">
        <v>7588</v>
      </c>
      <c r="F3502" s="237" t="s">
        <v>3</v>
      </c>
      <c r="G3502" s="237">
        <v>1845930</v>
      </c>
      <c r="H3502" s="190"/>
      <c r="I3502" s="248" t="s">
        <v>8815</v>
      </c>
      <c r="J3502" s="190"/>
      <c r="K3502" s="190"/>
      <c r="L3502" s="190"/>
      <c r="M3502" s="190"/>
      <c r="N3502" s="268">
        <v>0</v>
      </c>
      <c r="O3502" s="268">
        <v>1629.32</v>
      </c>
      <c r="P3502" s="190" t="s">
        <v>657</v>
      </c>
      <c r="Q3502" s="375"/>
    </row>
    <row r="3503" spans="1:17" ht="51">
      <c r="A3503" s="265">
        <v>155</v>
      </c>
      <c r="B3503" s="190"/>
      <c r="C3503" s="266" t="s">
        <v>84</v>
      </c>
      <c r="D3503" s="267">
        <v>44000</v>
      </c>
      <c r="E3503" s="237" t="s">
        <v>7589</v>
      </c>
      <c r="F3503" s="237" t="s">
        <v>3</v>
      </c>
      <c r="G3503" s="237">
        <v>1845934</v>
      </c>
      <c r="H3503" s="190"/>
      <c r="I3503" s="248" t="s">
        <v>8816</v>
      </c>
      <c r="J3503" s="190"/>
      <c r="K3503" s="190"/>
      <c r="L3503" s="190"/>
      <c r="M3503" s="190"/>
      <c r="N3503" s="268">
        <v>0</v>
      </c>
      <c r="O3503" s="268">
        <v>6692.12</v>
      </c>
      <c r="P3503" s="190" t="s">
        <v>657</v>
      </c>
      <c r="Q3503" s="375"/>
    </row>
    <row r="3504" spans="1:17" ht="51">
      <c r="A3504" s="265">
        <v>650</v>
      </c>
      <c r="B3504" s="190"/>
      <c r="C3504" s="266" t="s">
        <v>184</v>
      </c>
      <c r="D3504" s="267">
        <v>44000</v>
      </c>
      <c r="E3504" s="237" t="s">
        <v>7590</v>
      </c>
      <c r="F3504" s="237" t="s">
        <v>3</v>
      </c>
      <c r="G3504" s="237">
        <v>1845935</v>
      </c>
      <c r="H3504" s="190"/>
      <c r="I3504" s="248" t="s">
        <v>8817</v>
      </c>
      <c r="J3504" s="190"/>
      <c r="K3504" s="190"/>
      <c r="L3504" s="190"/>
      <c r="M3504" s="190"/>
      <c r="N3504" s="268">
        <v>0</v>
      </c>
      <c r="O3504" s="268">
        <v>754.4</v>
      </c>
      <c r="P3504" s="190" t="s">
        <v>657</v>
      </c>
      <c r="Q3504" s="375"/>
    </row>
    <row r="3505" spans="1:17" ht="51">
      <c r="A3505" s="265">
        <v>311</v>
      </c>
      <c r="B3505" s="190"/>
      <c r="C3505" s="266" t="s">
        <v>141</v>
      </c>
      <c r="D3505" s="267">
        <v>44000</v>
      </c>
      <c r="E3505" s="237" t="s">
        <v>7591</v>
      </c>
      <c r="F3505" s="237" t="s">
        <v>3</v>
      </c>
      <c r="G3505" s="237">
        <v>1845937</v>
      </c>
      <c r="H3505" s="190"/>
      <c r="I3505" s="248" t="s">
        <v>8818</v>
      </c>
      <c r="J3505" s="190"/>
      <c r="K3505" s="190"/>
      <c r="L3505" s="190"/>
      <c r="M3505" s="190"/>
      <c r="N3505" s="268">
        <v>0</v>
      </c>
      <c r="O3505" s="268">
        <v>11533.83</v>
      </c>
      <c r="P3505" s="190" t="s">
        <v>657</v>
      </c>
      <c r="Q3505" s="375"/>
    </row>
    <row r="3506" spans="1:17" ht="51">
      <c r="A3506" s="265">
        <v>20</v>
      </c>
      <c r="B3506" s="190"/>
      <c r="C3506" s="266" t="s">
        <v>44</v>
      </c>
      <c r="D3506" s="267">
        <v>44000</v>
      </c>
      <c r="E3506" s="237" t="s">
        <v>7592</v>
      </c>
      <c r="F3506" s="237" t="s">
        <v>3</v>
      </c>
      <c r="G3506" s="237">
        <v>1846131</v>
      </c>
      <c r="H3506" s="190"/>
      <c r="I3506" s="248" t="s">
        <v>8819</v>
      </c>
      <c r="J3506" s="190"/>
      <c r="K3506" s="190"/>
      <c r="L3506" s="190"/>
      <c r="M3506" s="190"/>
      <c r="N3506" s="268">
        <v>0</v>
      </c>
      <c r="O3506" s="268">
        <v>192</v>
      </c>
      <c r="P3506" s="190" t="s">
        <v>657</v>
      </c>
      <c r="Q3506" s="375"/>
    </row>
    <row r="3507" spans="1:17" ht="51">
      <c r="A3507" s="265">
        <v>20</v>
      </c>
      <c r="B3507" s="190"/>
      <c r="C3507" s="266" t="s">
        <v>44</v>
      </c>
      <c r="D3507" s="267">
        <v>44000</v>
      </c>
      <c r="E3507" s="237" t="s">
        <v>7593</v>
      </c>
      <c r="F3507" s="237" t="s">
        <v>3</v>
      </c>
      <c r="G3507" s="237">
        <v>1846133</v>
      </c>
      <c r="H3507" s="190"/>
      <c r="I3507" s="248" t="s">
        <v>8820</v>
      </c>
      <c r="J3507" s="190"/>
      <c r="K3507" s="190"/>
      <c r="L3507" s="190"/>
      <c r="M3507" s="190"/>
      <c r="N3507" s="268">
        <v>0</v>
      </c>
      <c r="O3507" s="268">
        <v>0.6</v>
      </c>
      <c r="P3507" s="190" t="s">
        <v>657</v>
      </c>
      <c r="Q3507" s="375"/>
    </row>
    <row r="3508" spans="1:17" ht="51">
      <c r="A3508" s="265">
        <v>20</v>
      </c>
      <c r="B3508" s="190"/>
      <c r="C3508" s="266" t="s">
        <v>44</v>
      </c>
      <c r="D3508" s="267">
        <v>44001</v>
      </c>
      <c r="E3508" s="237" t="s">
        <v>7594</v>
      </c>
      <c r="F3508" s="237" t="s">
        <v>3</v>
      </c>
      <c r="G3508" s="237">
        <v>1846312</v>
      </c>
      <c r="H3508" s="190"/>
      <c r="I3508" s="248" t="s">
        <v>8821</v>
      </c>
      <c r="J3508" s="190"/>
      <c r="K3508" s="190"/>
      <c r="L3508" s="190"/>
      <c r="M3508" s="190"/>
      <c r="N3508" s="268">
        <v>0</v>
      </c>
      <c r="O3508" s="268">
        <v>10</v>
      </c>
      <c r="P3508" s="190" t="s">
        <v>657</v>
      </c>
      <c r="Q3508" s="375"/>
    </row>
    <row r="3509" spans="1:17" ht="51">
      <c r="A3509" s="265">
        <v>513</v>
      </c>
      <c r="B3509" s="190"/>
      <c r="C3509" s="266" t="s">
        <v>169</v>
      </c>
      <c r="D3509" s="267">
        <v>44001</v>
      </c>
      <c r="E3509" s="237" t="s">
        <v>7595</v>
      </c>
      <c r="F3509" s="237" t="s">
        <v>3</v>
      </c>
      <c r="G3509" s="237">
        <v>1846314</v>
      </c>
      <c r="H3509" s="190"/>
      <c r="I3509" s="248" t="s">
        <v>8822</v>
      </c>
      <c r="J3509" s="190"/>
      <c r="K3509" s="190"/>
      <c r="L3509" s="190"/>
      <c r="M3509" s="190"/>
      <c r="N3509" s="268">
        <v>0</v>
      </c>
      <c r="O3509" s="268">
        <v>50</v>
      </c>
      <c r="P3509" s="190" t="s">
        <v>657</v>
      </c>
      <c r="Q3509" s="375"/>
    </row>
    <row r="3510" spans="1:17" ht="51">
      <c r="A3510" s="265">
        <v>15</v>
      </c>
      <c r="B3510" s="190"/>
      <c r="C3510" s="266" t="s">
        <v>42</v>
      </c>
      <c r="D3510" s="267">
        <v>44001</v>
      </c>
      <c r="E3510" s="237" t="s">
        <v>7596</v>
      </c>
      <c r="F3510" s="237" t="s">
        <v>3</v>
      </c>
      <c r="G3510" s="237">
        <v>1846317</v>
      </c>
      <c r="H3510" s="190"/>
      <c r="I3510" s="248" t="s">
        <v>8823</v>
      </c>
      <c r="J3510" s="190"/>
      <c r="K3510" s="190"/>
      <c r="L3510" s="190"/>
      <c r="M3510" s="190"/>
      <c r="N3510" s="268">
        <v>0</v>
      </c>
      <c r="O3510" s="268">
        <v>560.57000000000005</v>
      </c>
      <c r="P3510" s="190" t="s">
        <v>657</v>
      </c>
      <c r="Q3510" s="375"/>
    </row>
    <row r="3511" spans="1:17" ht="51">
      <c r="A3511" s="265">
        <v>378</v>
      </c>
      <c r="B3511" s="190"/>
      <c r="C3511" s="266" t="s">
        <v>628</v>
      </c>
      <c r="D3511" s="267">
        <v>44001</v>
      </c>
      <c r="E3511" s="237" t="s">
        <v>7597</v>
      </c>
      <c r="F3511" s="237" t="s">
        <v>3</v>
      </c>
      <c r="G3511" s="237">
        <v>1846325</v>
      </c>
      <c r="H3511" s="190"/>
      <c r="I3511" s="248" t="s">
        <v>8824</v>
      </c>
      <c r="J3511" s="190"/>
      <c r="K3511" s="190"/>
      <c r="L3511" s="190"/>
      <c r="M3511" s="190"/>
      <c r="N3511" s="268">
        <v>0</v>
      </c>
      <c r="O3511" s="268">
        <v>792</v>
      </c>
      <c r="P3511" s="190" t="s">
        <v>657</v>
      </c>
      <c r="Q3511" s="375"/>
    </row>
    <row r="3512" spans="1:17" ht="51">
      <c r="A3512" s="265">
        <v>599</v>
      </c>
      <c r="B3512" s="190"/>
      <c r="C3512" s="266" t="s">
        <v>1297</v>
      </c>
      <c r="D3512" s="267">
        <v>44001</v>
      </c>
      <c r="E3512" s="237" t="s">
        <v>7598</v>
      </c>
      <c r="F3512" s="237" t="s">
        <v>3</v>
      </c>
      <c r="G3512" s="237">
        <v>1846352</v>
      </c>
      <c r="H3512" s="190"/>
      <c r="I3512" s="248" t="s">
        <v>5165</v>
      </c>
      <c r="J3512" s="190"/>
      <c r="K3512" s="190"/>
      <c r="L3512" s="190"/>
      <c r="M3512" s="190"/>
      <c r="N3512" s="268">
        <v>0</v>
      </c>
      <c r="O3512" s="268">
        <v>324</v>
      </c>
      <c r="P3512" s="190" t="s">
        <v>657</v>
      </c>
      <c r="Q3512" s="375"/>
    </row>
    <row r="3513" spans="1:17" ht="38.25">
      <c r="A3513" s="265">
        <v>670</v>
      </c>
      <c r="B3513" s="190"/>
      <c r="C3513" s="266" t="s">
        <v>187</v>
      </c>
      <c r="D3513" s="267">
        <v>44001</v>
      </c>
      <c r="E3513" s="237" t="s">
        <v>7599</v>
      </c>
      <c r="F3513" s="237" t="s">
        <v>3</v>
      </c>
      <c r="G3513" s="237">
        <v>1846343</v>
      </c>
      <c r="H3513" s="190"/>
      <c r="I3513" s="248" t="s">
        <v>8825</v>
      </c>
      <c r="J3513" s="190"/>
      <c r="K3513" s="190"/>
      <c r="L3513" s="190"/>
      <c r="M3513" s="190"/>
      <c r="N3513" s="268">
        <v>0</v>
      </c>
      <c r="O3513" s="268">
        <v>606</v>
      </c>
      <c r="P3513" s="190" t="s">
        <v>657</v>
      </c>
      <c r="Q3513" s="375"/>
    </row>
    <row r="3514" spans="1:17" ht="51">
      <c r="A3514" s="265" t="s">
        <v>553</v>
      </c>
      <c r="B3514" s="190"/>
      <c r="C3514" s="266" t="s">
        <v>605</v>
      </c>
      <c r="D3514" s="267">
        <v>44001</v>
      </c>
      <c r="E3514" s="237" t="s">
        <v>7600</v>
      </c>
      <c r="F3514" s="237" t="s">
        <v>3</v>
      </c>
      <c r="G3514" s="237">
        <v>1846332</v>
      </c>
      <c r="H3514" s="190"/>
      <c r="I3514" s="248" t="s">
        <v>8826</v>
      </c>
      <c r="J3514" s="190"/>
      <c r="K3514" s="190"/>
      <c r="L3514" s="190"/>
      <c r="M3514" s="190"/>
      <c r="N3514" s="268">
        <v>0</v>
      </c>
      <c r="O3514" s="268">
        <v>4456</v>
      </c>
      <c r="P3514" s="190" t="s">
        <v>657</v>
      </c>
      <c r="Q3514" s="375"/>
    </row>
    <row r="3515" spans="1:17" ht="51">
      <c r="A3515" s="265">
        <v>86</v>
      </c>
      <c r="B3515" s="190"/>
      <c r="C3515" s="266" t="s">
        <v>56</v>
      </c>
      <c r="D3515" s="267">
        <v>44001</v>
      </c>
      <c r="E3515" s="237" t="s">
        <v>7601</v>
      </c>
      <c r="F3515" s="237" t="s">
        <v>3</v>
      </c>
      <c r="G3515" s="237">
        <v>1846423</v>
      </c>
      <c r="H3515" s="190"/>
      <c r="I3515" s="248" t="s">
        <v>8827</v>
      </c>
      <c r="J3515" s="190"/>
      <c r="K3515" s="190"/>
      <c r="L3515" s="190"/>
      <c r="M3515" s="190"/>
      <c r="N3515" s="268">
        <v>0</v>
      </c>
      <c r="O3515" s="268">
        <v>145.6</v>
      </c>
      <c r="P3515" s="190" t="s">
        <v>657</v>
      </c>
      <c r="Q3515" s="375"/>
    </row>
    <row r="3516" spans="1:17" ht="51">
      <c r="A3516" s="265">
        <v>902</v>
      </c>
      <c r="B3516" s="190"/>
      <c r="C3516" s="266" t="s">
        <v>200</v>
      </c>
      <c r="D3516" s="267">
        <v>44001</v>
      </c>
      <c r="E3516" s="237" t="s">
        <v>7602</v>
      </c>
      <c r="F3516" s="237" t="s">
        <v>3</v>
      </c>
      <c r="G3516" s="237">
        <v>1846428</v>
      </c>
      <c r="H3516" s="190"/>
      <c r="I3516" s="248" t="s">
        <v>8828</v>
      </c>
      <c r="J3516" s="190"/>
      <c r="K3516" s="190"/>
      <c r="L3516" s="190"/>
      <c r="M3516" s="190"/>
      <c r="N3516" s="268">
        <v>0</v>
      </c>
      <c r="O3516" s="268">
        <v>17313.71</v>
      </c>
      <c r="P3516" s="190" t="s">
        <v>657</v>
      </c>
      <c r="Q3516" s="375"/>
    </row>
    <row r="3517" spans="1:17" ht="51">
      <c r="A3517" s="265">
        <v>902</v>
      </c>
      <c r="B3517" s="190"/>
      <c r="C3517" s="266" t="s">
        <v>200</v>
      </c>
      <c r="D3517" s="267">
        <v>44001</v>
      </c>
      <c r="E3517" s="237" t="s">
        <v>7603</v>
      </c>
      <c r="F3517" s="237" t="s">
        <v>3</v>
      </c>
      <c r="G3517" s="237">
        <v>1846429</v>
      </c>
      <c r="H3517" s="190"/>
      <c r="I3517" s="248" t="s">
        <v>8828</v>
      </c>
      <c r="J3517" s="190"/>
      <c r="K3517" s="190"/>
      <c r="L3517" s="190"/>
      <c r="M3517" s="190"/>
      <c r="N3517" s="268">
        <v>0</v>
      </c>
      <c r="O3517" s="268">
        <v>228.33</v>
      </c>
      <c r="P3517" s="190" t="s">
        <v>657</v>
      </c>
      <c r="Q3517" s="375"/>
    </row>
    <row r="3518" spans="1:17" ht="38.25">
      <c r="A3518" s="265">
        <v>46</v>
      </c>
      <c r="B3518" s="190"/>
      <c r="C3518" s="266" t="s">
        <v>48</v>
      </c>
      <c r="D3518" s="267">
        <v>44001</v>
      </c>
      <c r="E3518" s="237" t="s">
        <v>7604</v>
      </c>
      <c r="F3518" s="237" t="s">
        <v>3</v>
      </c>
      <c r="G3518" s="237">
        <v>1846463</v>
      </c>
      <c r="H3518" s="190"/>
      <c r="I3518" s="248" t="s">
        <v>8829</v>
      </c>
      <c r="J3518" s="190"/>
      <c r="K3518" s="190"/>
      <c r="L3518" s="190"/>
      <c r="M3518" s="190"/>
      <c r="N3518" s="268">
        <v>0</v>
      </c>
      <c r="O3518" s="268">
        <v>1110</v>
      </c>
      <c r="P3518" s="190" t="s">
        <v>657</v>
      </c>
      <c r="Q3518" s="375"/>
    </row>
    <row r="3519" spans="1:17" ht="38.25">
      <c r="A3519" s="265">
        <v>266</v>
      </c>
      <c r="B3519" s="190"/>
      <c r="C3519" s="266" t="s">
        <v>1368</v>
      </c>
      <c r="D3519" s="267">
        <v>44001</v>
      </c>
      <c r="E3519" s="237" t="s">
        <v>7605</v>
      </c>
      <c r="F3519" s="237" t="s">
        <v>3</v>
      </c>
      <c r="G3519" s="237">
        <v>1846449</v>
      </c>
      <c r="H3519" s="190"/>
      <c r="I3519" s="248" t="s">
        <v>8830</v>
      </c>
      <c r="J3519" s="190"/>
      <c r="K3519" s="190"/>
      <c r="L3519" s="190"/>
      <c r="M3519" s="190"/>
      <c r="N3519" s="268">
        <v>0</v>
      </c>
      <c r="O3519" s="268">
        <v>1212.98</v>
      </c>
      <c r="P3519" s="190" t="s">
        <v>657</v>
      </c>
      <c r="Q3519" s="375"/>
    </row>
    <row r="3520" spans="1:17" ht="51">
      <c r="A3520" s="265">
        <v>1201</v>
      </c>
      <c r="B3520" s="190"/>
      <c r="C3520" s="266" t="s">
        <v>238</v>
      </c>
      <c r="D3520" s="267">
        <v>44001</v>
      </c>
      <c r="E3520" s="237" t="s">
        <v>7606</v>
      </c>
      <c r="F3520" s="237" t="s">
        <v>3</v>
      </c>
      <c r="G3520" s="237">
        <v>1846461</v>
      </c>
      <c r="H3520" s="190"/>
      <c r="I3520" s="248" t="s">
        <v>8831</v>
      </c>
      <c r="J3520" s="190"/>
      <c r="K3520" s="190"/>
      <c r="L3520" s="190"/>
      <c r="M3520" s="190"/>
      <c r="N3520" s="268">
        <v>0</v>
      </c>
      <c r="O3520" s="268">
        <v>10913.51</v>
      </c>
      <c r="P3520" s="190" t="s">
        <v>657</v>
      </c>
      <c r="Q3520" s="375"/>
    </row>
    <row r="3521" spans="1:17" ht="38.25">
      <c r="A3521" s="265">
        <v>46</v>
      </c>
      <c r="B3521" s="190"/>
      <c r="C3521" s="266" t="s">
        <v>48</v>
      </c>
      <c r="D3521" s="267">
        <v>44001</v>
      </c>
      <c r="E3521" s="237" t="s">
        <v>7607</v>
      </c>
      <c r="F3521" s="237" t="s">
        <v>3</v>
      </c>
      <c r="G3521" s="237">
        <v>1846465</v>
      </c>
      <c r="H3521" s="190"/>
      <c r="I3521" s="248" t="s">
        <v>8832</v>
      </c>
      <c r="J3521" s="190"/>
      <c r="K3521" s="190"/>
      <c r="L3521" s="190"/>
      <c r="M3521" s="190"/>
      <c r="N3521" s="268">
        <v>0</v>
      </c>
      <c r="O3521" s="268">
        <v>100</v>
      </c>
      <c r="P3521" s="190" t="s">
        <v>657</v>
      </c>
      <c r="Q3521" s="375"/>
    </row>
    <row r="3522" spans="1:17" ht="63.75">
      <c r="A3522" s="265">
        <v>35</v>
      </c>
      <c r="B3522" s="190"/>
      <c r="C3522" s="266" t="s">
        <v>46</v>
      </c>
      <c r="D3522" s="267">
        <v>44001</v>
      </c>
      <c r="E3522" s="237" t="s">
        <v>7608</v>
      </c>
      <c r="F3522" s="237" t="s">
        <v>3</v>
      </c>
      <c r="G3522" s="237">
        <v>1846469</v>
      </c>
      <c r="H3522" s="190"/>
      <c r="I3522" s="248" t="s">
        <v>8833</v>
      </c>
      <c r="J3522" s="190"/>
      <c r="K3522" s="190"/>
      <c r="L3522" s="190"/>
      <c r="M3522" s="190"/>
      <c r="N3522" s="268">
        <v>0</v>
      </c>
      <c r="O3522" s="268">
        <v>20</v>
      </c>
      <c r="P3522" s="190" t="s">
        <v>657</v>
      </c>
      <c r="Q3522" s="375"/>
    </row>
    <row r="3523" spans="1:17" ht="51">
      <c r="A3523" s="265">
        <v>132</v>
      </c>
      <c r="B3523" s="190"/>
      <c r="C3523" s="266" t="s">
        <v>67</v>
      </c>
      <c r="D3523" s="267">
        <v>44001</v>
      </c>
      <c r="E3523" s="237" t="s">
        <v>7609</v>
      </c>
      <c r="F3523" s="237" t="s">
        <v>3</v>
      </c>
      <c r="G3523" s="237">
        <v>1846473</v>
      </c>
      <c r="H3523" s="190"/>
      <c r="I3523" s="248" t="s">
        <v>8834</v>
      </c>
      <c r="J3523" s="190"/>
      <c r="K3523" s="190"/>
      <c r="L3523" s="190"/>
      <c r="M3523" s="190"/>
      <c r="N3523" s="268">
        <v>0</v>
      </c>
      <c r="O3523" s="268">
        <v>260</v>
      </c>
      <c r="P3523" s="190" t="s">
        <v>657</v>
      </c>
      <c r="Q3523" s="375"/>
    </row>
    <row r="3524" spans="1:17" ht="51">
      <c r="A3524" s="265" t="s">
        <v>562</v>
      </c>
      <c r="B3524" s="190"/>
      <c r="C3524" s="266" t="s">
        <v>604</v>
      </c>
      <c r="D3524" s="267">
        <v>44001</v>
      </c>
      <c r="E3524" s="237" t="s">
        <v>7610</v>
      </c>
      <c r="F3524" s="237" t="s">
        <v>3</v>
      </c>
      <c r="G3524" s="237">
        <v>1846476</v>
      </c>
      <c r="H3524" s="190"/>
      <c r="I3524" s="248" t="s">
        <v>8835</v>
      </c>
      <c r="J3524" s="190"/>
      <c r="K3524" s="190"/>
      <c r="L3524" s="190"/>
      <c r="M3524" s="190"/>
      <c r="N3524" s="268">
        <v>0</v>
      </c>
      <c r="O3524" s="268">
        <v>500</v>
      </c>
      <c r="P3524" s="190" t="s">
        <v>657</v>
      </c>
      <c r="Q3524" s="375"/>
    </row>
    <row r="3525" spans="1:17" ht="51">
      <c r="A3525" s="265">
        <v>599</v>
      </c>
      <c r="B3525" s="190"/>
      <c r="C3525" s="266" t="s">
        <v>1297</v>
      </c>
      <c r="D3525" s="267">
        <v>44001</v>
      </c>
      <c r="E3525" s="237" t="s">
        <v>7611</v>
      </c>
      <c r="F3525" s="237" t="s">
        <v>3</v>
      </c>
      <c r="G3525" s="237">
        <v>1846487</v>
      </c>
      <c r="H3525" s="190"/>
      <c r="I3525" s="248" t="s">
        <v>8836</v>
      </c>
      <c r="J3525" s="190"/>
      <c r="K3525" s="190"/>
      <c r="L3525" s="190"/>
      <c r="M3525" s="190"/>
      <c r="N3525" s="268">
        <v>0</v>
      </c>
      <c r="O3525" s="268">
        <v>18812.5</v>
      </c>
      <c r="P3525" s="190" t="s">
        <v>657</v>
      </c>
      <c r="Q3525" s="375"/>
    </row>
    <row r="3526" spans="1:17" ht="63.75">
      <c r="A3526" s="265">
        <v>595</v>
      </c>
      <c r="B3526" s="190"/>
      <c r="C3526" s="266" t="s">
        <v>629</v>
      </c>
      <c r="D3526" s="267">
        <v>44001</v>
      </c>
      <c r="E3526" s="237" t="s">
        <v>7612</v>
      </c>
      <c r="F3526" s="237" t="s">
        <v>3</v>
      </c>
      <c r="G3526" s="237">
        <v>1846281</v>
      </c>
      <c r="H3526" s="190"/>
      <c r="I3526" s="248" t="s">
        <v>8837</v>
      </c>
      <c r="J3526" s="190"/>
      <c r="K3526" s="190"/>
      <c r="L3526" s="190"/>
      <c r="M3526" s="190"/>
      <c r="N3526" s="268">
        <v>0</v>
      </c>
      <c r="O3526" s="268">
        <v>500</v>
      </c>
      <c r="P3526" s="190" t="s">
        <v>657</v>
      </c>
      <c r="Q3526" s="375"/>
    </row>
    <row r="3527" spans="1:17" ht="51">
      <c r="A3527" s="265" t="s">
        <v>562</v>
      </c>
      <c r="B3527" s="190"/>
      <c r="C3527" s="266" t="s">
        <v>604</v>
      </c>
      <c r="D3527" s="267">
        <v>44001</v>
      </c>
      <c r="E3527" s="237" t="s">
        <v>7613</v>
      </c>
      <c r="F3527" s="237" t="s">
        <v>3</v>
      </c>
      <c r="G3527" s="237">
        <v>1846283</v>
      </c>
      <c r="H3527" s="190"/>
      <c r="I3527" s="248" t="s">
        <v>8838</v>
      </c>
      <c r="J3527" s="190"/>
      <c r="K3527" s="190"/>
      <c r="L3527" s="190"/>
      <c r="M3527" s="190"/>
      <c r="N3527" s="268">
        <v>0</v>
      </c>
      <c r="O3527" s="268">
        <v>8417.75</v>
      </c>
      <c r="P3527" s="190" t="s">
        <v>657</v>
      </c>
      <c r="Q3527" s="375"/>
    </row>
    <row r="3528" spans="1:17" ht="51">
      <c r="A3528" s="265">
        <v>591</v>
      </c>
      <c r="B3528" s="190"/>
      <c r="C3528" s="266" t="s">
        <v>701</v>
      </c>
      <c r="D3528" s="267">
        <v>44001</v>
      </c>
      <c r="E3528" s="237" t="s">
        <v>7614</v>
      </c>
      <c r="F3528" s="237" t="s">
        <v>3</v>
      </c>
      <c r="G3528" s="237">
        <v>1846315</v>
      </c>
      <c r="H3528" s="190"/>
      <c r="I3528" s="248" t="s">
        <v>8839</v>
      </c>
      <c r="J3528" s="190"/>
      <c r="K3528" s="190"/>
      <c r="L3528" s="190"/>
      <c r="M3528" s="190"/>
      <c r="N3528" s="268">
        <v>0</v>
      </c>
      <c r="O3528" s="268">
        <v>212.84</v>
      </c>
      <c r="P3528" s="190" t="s">
        <v>657</v>
      </c>
      <c r="Q3528" s="375"/>
    </row>
    <row r="3529" spans="1:17" ht="63.75">
      <c r="A3529" s="265">
        <v>599</v>
      </c>
      <c r="B3529" s="190"/>
      <c r="C3529" s="266" t="s">
        <v>1297</v>
      </c>
      <c r="D3529" s="267">
        <v>44001</v>
      </c>
      <c r="E3529" s="237" t="s">
        <v>7615</v>
      </c>
      <c r="F3529" s="237" t="s">
        <v>3</v>
      </c>
      <c r="G3529" s="237">
        <v>1846333</v>
      </c>
      <c r="H3529" s="190"/>
      <c r="I3529" s="248" t="s">
        <v>8840</v>
      </c>
      <c r="J3529" s="190"/>
      <c r="K3529" s="190"/>
      <c r="L3529" s="190"/>
      <c r="M3529" s="190"/>
      <c r="N3529" s="268">
        <v>0</v>
      </c>
      <c r="O3529" s="268">
        <v>3876</v>
      </c>
      <c r="P3529" s="190" t="s">
        <v>657</v>
      </c>
      <c r="Q3529" s="375"/>
    </row>
    <row r="3530" spans="1:17" ht="51">
      <c r="A3530" s="265">
        <v>599</v>
      </c>
      <c r="B3530" s="190"/>
      <c r="C3530" s="266" t="s">
        <v>1297</v>
      </c>
      <c r="D3530" s="267">
        <v>44001</v>
      </c>
      <c r="E3530" s="237" t="s">
        <v>7616</v>
      </c>
      <c r="F3530" s="237" t="s">
        <v>3</v>
      </c>
      <c r="G3530" s="237">
        <v>1846335</v>
      </c>
      <c r="H3530" s="190"/>
      <c r="I3530" s="248" t="s">
        <v>8841</v>
      </c>
      <c r="J3530" s="190"/>
      <c r="K3530" s="190"/>
      <c r="L3530" s="190"/>
      <c r="M3530" s="190"/>
      <c r="N3530" s="268">
        <v>0</v>
      </c>
      <c r="O3530" s="268">
        <v>16793.59</v>
      </c>
      <c r="P3530" s="190" t="s">
        <v>657</v>
      </c>
      <c r="Q3530" s="375"/>
    </row>
    <row r="3531" spans="1:17" ht="51">
      <c r="A3531" s="265">
        <v>599</v>
      </c>
      <c r="B3531" s="190"/>
      <c r="C3531" s="266" t="s">
        <v>1297</v>
      </c>
      <c r="D3531" s="267">
        <v>44001</v>
      </c>
      <c r="E3531" s="237" t="s">
        <v>7617</v>
      </c>
      <c r="F3531" s="237" t="s">
        <v>3</v>
      </c>
      <c r="G3531" s="237">
        <v>1846336</v>
      </c>
      <c r="H3531" s="190"/>
      <c r="I3531" s="248" t="s">
        <v>8842</v>
      </c>
      <c r="J3531" s="190"/>
      <c r="K3531" s="190"/>
      <c r="L3531" s="190"/>
      <c r="M3531" s="190"/>
      <c r="N3531" s="268">
        <v>0</v>
      </c>
      <c r="O3531" s="268">
        <v>13109.9</v>
      </c>
      <c r="P3531" s="190" t="s">
        <v>657</v>
      </c>
      <c r="Q3531" s="375"/>
    </row>
    <row r="3532" spans="1:17" ht="51">
      <c r="A3532" s="265">
        <v>599</v>
      </c>
      <c r="B3532" s="190"/>
      <c r="C3532" s="266" t="s">
        <v>1297</v>
      </c>
      <c r="D3532" s="267">
        <v>44001</v>
      </c>
      <c r="E3532" s="237" t="s">
        <v>7618</v>
      </c>
      <c r="F3532" s="237" t="s">
        <v>3</v>
      </c>
      <c r="G3532" s="237">
        <v>1846337</v>
      </c>
      <c r="H3532" s="190"/>
      <c r="I3532" s="248" t="s">
        <v>8843</v>
      </c>
      <c r="J3532" s="190"/>
      <c r="K3532" s="190"/>
      <c r="L3532" s="190"/>
      <c r="M3532" s="190"/>
      <c r="N3532" s="268">
        <v>0</v>
      </c>
      <c r="O3532" s="268">
        <v>3992</v>
      </c>
      <c r="P3532" s="190" t="s">
        <v>657</v>
      </c>
      <c r="Q3532" s="375"/>
    </row>
    <row r="3533" spans="1:17" ht="76.5">
      <c r="A3533" s="265">
        <v>16</v>
      </c>
      <c r="B3533" s="190"/>
      <c r="C3533" s="266" t="s">
        <v>7133</v>
      </c>
      <c r="D3533" s="267">
        <v>44001</v>
      </c>
      <c r="E3533" s="237" t="s">
        <v>7619</v>
      </c>
      <c r="F3533" s="237" t="s">
        <v>3</v>
      </c>
      <c r="G3533" s="237">
        <v>1846494</v>
      </c>
      <c r="H3533" s="190"/>
      <c r="I3533" s="248" t="s">
        <v>8844</v>
      </c>
      <c r="J3533" s="190"/>
      <c r="K3533" s="190"/>
      <c r="L3533" s="190"/>
      <c r="M3533" s="190"/>
      <c r="N3533" s="268">
        <v>0</v>
      </c>
      <c r="O3533" s="268">
        <v>24</v>
      </c>
      <c r="P3533" s="190" t="s">
        <v>657</v>
      </c>
      <c r="Q3533" s="375"/>
    </row>
    <row r="3534" spans="1:17" ht="76.5">
      <c r="A3534" s="265">
        <v>16</v>
      </c>
      <c r="B3534" s="190"/>
      <c r="C3534" s="266" t="s">
        <v>7133</v>
      </c>
      <c r="D3534" s="267">
        <v>44001</v>
      </c>
      <c r="E3534" s="237" t="s">
        <v>7620</v>
      </c>
      <c r="F3534" s="237" t="s">
        <v>3</v>
      </c>
      <c r="G3534" s="237">
        <v>1846495</v>
      </c>
      <c r="H3534" s="190"/>
      <c r="I3534" s="248" t="s">
        <v>8845</v>
      </c>
      <c r="J3534" s="190"/>
      <c r="K3534" s="190"/>
      <c r="L3534" s="190"/>
      <c r="M3534" s="190"/>
      <c r="N3534" s="268">
        <v>0</v>
      </c>
      <c r="O3534" s="268">
        <v>7</v>
      </c>
      <c r="P3534" s="190" t="s">
        <v>657</v>
      </c>
      <c r="Q3534" s="375"/>
    </row>
    <row r="3535" spans="1:17" ht="63.75">
      <c r="A3535" s="265">
        <v>35</v>
      </c>
      <c r="B3535" s="190"/>
      <c r="C3535" s="266" t="s">
        <v>46</v>
      </c>
      <c r="D3535" s="267">
        <v>44001</v>
      </c>
      <c r="E3535" s="237" t="s">
        <v>7621</v>
      </c>
      <c r="F3535" s="237" t="s">
        <v>3</v>
      </c>
      <c r="G3535" s="237">
        <v>1846498</v>
      </c>
      <c r="H3535" s="190"/>
      <c r="I3535" s="248" t="s">
        <v>8846</v>
      </c>
      <c r="J3535" s="190"/>
      <c r="K3535" s="190"/>
      <c r="L3535" s="190"/>
      <c r="M3535" s="190"/>
      <c r="N3535" s="268">
        <v>0</v>
      </c>
      <c r="O3535" s="268">
        <v>20</v>
      </c>
      <c r="P3535" s="190" t="s">
        <v>657</v>
      </c>
      <c r="Q3535" s="375"/>
    </row>
    <row r="3536" spans="1:17" ht="63.75">
      <c r="A3536" s="265">
        <v>35</v>
      </c>
      <c r="B3536" s="190"/>
      <c r="C3536" s="266" t="s">
        <v>46</v>
      </c>
      <c r="D3536" s="267">
        <v>44001</v>
      </c>
      <c r="E3536" s="237" t="s">
        <v>7622</v>
      </c>
      <c r="F3536" s="237" t="s">
        <v>3</v>
      </c>
      <c r="G3536" s="237">
        <v>1846501</v>
      </c>
      <c r="H3536" s="190"/>
      <c r="I3536" s="248" t="s">
        <v>8847</v>
      </c>
      <c r="J3536" s="190"/>
      <c r="K3536" s="190"/>
      <c r="L3536" s="190"/>
      <c r="M3536" s="190"/>
      <c r="N3536" s="268">
        <v>0</v>
      </c>
      <c r="O3536" s="268">
        <v>20</v>
      </c>
      <c r="P3536" s="190" t="s">
        <v>657</v>
      </c>
      <c r="Q3536" s="375"/>
    </row>
    <row r="3537" spans="1:17" ht="51">
      <c r="A3537" s="265">
        <v>592</v>
      </c>
      <c r="B3537" s="190"/>
      <c r="C3537" s="266" t="s">
        <v>634</v>
      </c>
      <c r="D3537" s="267">
        <v>44005</v>
      </c>
      <c r="E3537" s="237" t="s">
        <v>7623</v>
      </c>
      <c r="F3537" s="237" t="s">
        <v>3</v>
      </c>
      <c r="G3537" s="237">
        <v>1846684</v>
      </c>
      <c r="H3537" s="190"/>
      <c r="I3537" s="248" t="s">
        <v>8848</v>
      </c>
      <c r="J3537" s="190"/>
      <c r="K3537" s="190"/>
      <c r="L3537" s="190"/>
      <c r="M3537" s="190"/>
      <c r="N3537" s="268">
        <v>0</v>
      </c>
      <c r="O3537" s="268">
        <v>1388</v>
      </c>
      <c r="P3537" s="190" t="s">
        <v>657</v>
      </c>
      <c r="Q3537" s="375"/>
    </row>
    <row r="3538" spans="1:17" ht="51">
      <c r="A3538" s="265">
        <v>592</v>
      </c>
      <c r="B3538" s="190"/>
      <c r="C3538" s="266" t="s">
        <v>634</v>
      </c>
      <c r="D3538" s="267">
        <v>44005</v>
      </c>
      <c r="E3538" s="237" t="s">
        <v>7624</v>
      </c>
      <c r="F3538" s="237" t="s">
        <v>3</v>
      </c>
      <c r="G3538" s="237">
        <v>1846685</v>
      </c>
      <c r="H3538" s="190"/>
      <c r="I3538" s="248" t="s">
        <v>8849</v>
      </c>
      <c r="J3538" s="190"/>
      <c r="K3538" s="190"/>
      <c r="L3538" s="190"/>
      <c r="M3538" s="190"/>
      <c r="N3538" s="268">
        <v>0</v>
      </c>
      <c r="O3538" s="268">
        <v>13581</v>
      </c>
      <c r="P3538" s="190" t="s">
        <v>657</v>
      </c>
      <c r="Q3538" s="375"/>
    </row>
    <row r="3539" spans="1:17" ht="38.25">
      <c r="A3539" s="265">
        <v>66</v>
      </c>
      <c r="B3539" s="190"/>
      <c r="C3539" s="266" t="s">
        <v>52</v>
      </c>
      <c r="D3539" s="267">
        <v>44005</v>
      </c>
      <c r="E3539" s="237" t="s">
        <v>7625</v>
      </c>
      <c r="F3539" s="237" t="s">
        <v>3</v>
      </c>
      <c r="G3539" s="237">
        <v>1846692</v>
      </c>
      <c r="H3539" s="190"/>
      <c r="I3539" s="248" t="s">
        <v>8850</v>
      </c>
      <c r="J3539" s="190"/>
      <c r="K3539" s="190"/>
      <c r="L3539" s="190"/>
      <c r="M3539" s="190"/>
      <c r="N3539" s="268">
        <v>0</v>
      </c>
      <c r="O3539" s="268">
        <v>30</v>
      </c>
      <c r="P3539" s="190" t="s">
        <v>657</v>
      </c>
      <c r="Q3539" s="375"/>
    </row>
    <row r="3540" spans="1:17" ht="38.25">
      <c r="A3540" s="265" t="s">
        <v>562</v>
      </c>
      <c r="B3540" s="190"/>
      <c r="C3540" s="266" t="s">
        <v>604</v>
      </c>
      <c r="D3540" s="267">
        <v>44005</v>
      </c>
      <c r="E3540" s="237" t="s">
        <v>7626</v>
      </c>
      <c r="F3540" s="237" t="s">
        <v>3</v>
      </c>
      <c r="G3540" s="237">
        <v>1846705</v>
      </c>
      <c r="H3540" s="190"/>
      <c r="I3540" s="248" t="s">
        <v>8851</v>
      </c>
      <c r="J3540" s="190"/>
      <c r="K3540" s="190"/>
      <c r="L3540" s="190"/>
      <c r="M3540" s="190"/>
      <c r="N3540" s="268">
        <v>0</v>
      </c>
      <c r="O3540" s="268">
        <v>817.7</v>
      </c>
      <c r="P3540" s="190" t="s">
        <v>657</v>
      </c>
      <c r="Q3540" s="375"/>
    </row>
    <row r="3541" spans="1:17" ht="63.75">
      <c r="A3541" s="265">
        <v>76</v>
      </c>
      <c r="B3541" s="190"/>
      <c r="C3541" s="266" t="s">
        <v>54</v>
      </c>
      <c r="D3541" s="267">
        <v>44005</v>
      </c>
      <c r="E3541" s="237" t="s">
        <v>7627</v>
      </c>
      <c r="F3541" s="237" t="s">
        <v>3</v>
      </c>
      <c r="G3541" s="237">
        <v>1846649</v>
      </c>
      <c r="H3541" s="190"/>
      <c r="I3541" s="248" t="s">
        <v>8852</v>
      </c>
      <c r="J3541" s="190"/>
      <c r="K3541" s="190"/>
      <c r="L3541" s="190"/>
      <c r="M3541" s="190"/>
      <c r="N3541" s="268">
        <v>0</v>
      </c>
      <c r="O3541" s="268">
        <v>952</v>
      </c>
      <c r="P3541" s="190" t="s">
        <v>657</v>
      </c>
      <c r="Q3541" s="375"/>
    </row>
    <row r="3542" spans="1:17" ht="63.75">
      <c r="A3542" s="265">
        <v>76</v>
      </c>
      <c r="B3542" s="190"/>
      <c r="C3542" s="266" t="s">
        <v>54</v>
      </c>
      <c r="D3542" s="267">
        <v>44005</v>
      </c>
      <c r="E3542" s="237" t="s">
        <v>7628</v>
      </c>
      <c r="F3542" s="237" t="s">
        <v>3</v>
      </c>
      <c r="G3542" s="237">
        <v>1846651</v>
      </c>
      <c r="H3542" s="190"/>
      <c r="I3542" s="248" t="s">
        <v>8853</v>
      </c>
      <c r="J3542" s="190"/>
      <c r="K3542" s="190"/>
      <c r="L3542" s="190"/>
      <c r="M3542" s="190"/>
      <c r="N3542" s="268">
        <v>0</v>
      </c>
      <c r="O3542" s="268">
        <v>337</v>
      </c>
      <c r="P3542" s="190" t="s">
        <v>657</v>
      </c>
      <c r="Q3542" s="375"/>
    </row>
    <row r="3543" spans="1:17" ht="63.75">
      <c r="A3543" s="265">
        <v>76</v>
      </c>
      <c r="B3543" s="190"/>
      <c r="C3543" s="266" t="s">
        <v>54</v>
      </c>
      <c r="D3543" s="267">
        <v>44005</v>
      </c>
      <c r="E3543" s="237" t="s">
        <v>7629</v>
      </c>
      <c r="F3543" s="237" t="s">
        <v>3</v>
      </c>
      <c r="G3543" s="237">
        <v>1846652</v>
      </c>
      <c r="H3543" s="190"/>
      <c r="I3543" s="248" t="s">
        <v>8854</v>
      </c>
      <c r="J3543" s="190"/>
      <c r="K3543" s="190"/>
      <c r="L3543" s="190"/>
      <c r="M3543" s="190"/>
      <c r="N3543" s="268">
        <v>0</v>
      </c>
      <c r="O3543" s="268">
        <v>140</v>
      </c>
      <c r="P3543" s="190" t="s">
        <v>657</v>
      </c>
      <c r="Q3543" s="375"/>
    </row>
    <row r="3544" spans="1:17" ht="38.25">
      <c r="A3544" s="265">
        <v>130</v>
      </c>
      <c r="B3544" s="190"/>
      <c r="C3544" s="266" t="s">
        <v>66</v>
      </c>
      <c r="D3544" s="267">
        <v>44005</v>
      </c>
      <c r="E3544" s="237" t="s">
        <v>7630</v>
      </c>
      <c r="F3544" s="237" t="s">
        <v>3</v>
      </c>
      <c r="G3544" s="237">
        <v>1846711</v>
      </c>
      <c r="H3544" s="190"/>
      <c r="I3544" s="248" t="s">
        <v>8855</v>
      </c>
      <c r="J3544" s="190"/>
      <c r="K3544" s="190"/>
      <c r="L3544" s="190"/>
      <c r="M3544" s="190"/>
      <c r="N3544" s="268">
        <v>0</v>
      </c>
      <c r="O3544" s="268">
        <v>1</v>
      </c>
      <c r="P3544" s="190" t="s">
        <v>657</v>
      </c>
      <c r="Q3544" s="375"/>
    </row>
    <row r="3545" spans="1:17" ht="51">
      <c r="A3545" s="265">
        <v>130</v>
      </c>
      <c r="B3545" s="190"/>
      <c r="C3545" s="266" t="s">
        <v>66</v>
      </c>
      <c r="D3545" s="267">
        <v>44005</v>
      </c>
      <c r="E3545" s="237" t="s">
        <v>7631</v>
      </c>
      <c r="F3545" s="237" t="s">
        <v>3</v>
      </c>
      <c r="G3545" s="237">
        <v>1846712</v>
      </c>
      <c r="H3545" s="190"/>
      <c r="I3545" s="248" t="s">
        <v>8856</v>
      </c>
      <c r="J3545" s="190"/>
      <c r="K3545" s="190"/>
      <c r="L3545" s="190"/>
      <c r="M3545" s="190"/>
      <c r="N3545" s="268">
        <v>0</v>
      </c>
      <c r="O3545" s="268">
        <v>113</v>
      </c>
      <c r="P3545" s="190" t="s">
        <v>657</v>
      </c>
      <c r="Q3545" s="375"/>
    </row>
    <row r="3546" spans="1:17" ht="38.25">
      <c r="A3546" s="265">
        <v>20</v>
      </c>
      <c r="B3546" s="190"/>
      <c r="C3546" s="266" t="s">
        <v>44</v>
      </c>
      <c r="D3546" s="267">
        <v>44005</v>
      </c>
      <c r="E3546" s="237" t="s">
        <v>7632</v>
      </c>
      <c r="F3546" s="237" t="s">
        <v>3</v>
      </c>
      <c r="G3546" s="237">
        <v>1846719</v>
      </c>
      <c r="H3546" s="190"/>
      <c r="I3546" s="248" t="s">
        <v>8857</v>
      </c>
      <c r="J3546" s="190"/>
      <c r="K3546" s="190"/>
      <c r="L3546" s="190"/>
      <c r="M3546" s="190"/>
      <c r="N3546" s="268">
        <v>0</v>
      </c>
      <c r="O3546" s="268">
        <v>23</v>
      </c>
      <c r="P3546" s="190" t="s">
        <v>657</v>
      </c>
      <c r="Q3546" s="375"/>
    </row>
    <row r="3547" spans="1:17" ht="38.25">
      <c r="A3547" s="265">
        <v>20</v>
      </c>
      <c r="B3547" s="190"/>
      <c r="C3547" s="266" t="s">
        <v>44</v>
      </c>
      <c r="D3547" s="267">
        <v>44005</v>
      </c>
      <c r="E3547" s="237" t="s">
        <v>7633</v>
      </c>
      <c r="F3547" s="237" t="s">
        <v>3</v>
      </c>
      <c r="G3547" s="237">
        <v>1846722</v>
      </c>
      <c r="H3547" s="190"/>
      <c r="I3547" s="248" t="s">
        <v>8858</v>
      </c>
      <c r="J3547" s="190"/>
      <c r="K3547" s="190"/>
      <c r="L3547" s="190"/>
      <c r="M3547" s="190"/>
      <c r="N3547" s="268">
        <v>0</v>
      </c>
      <c r="O3547" s="268">
        <v>89</v>
      </c>
      <c r="P3547" s="190" t="s">
        <v>657</v>
      </c>
      <c r="Q3547" s="375"/>
    </row>
    <row r="3548" spans="1:17" ht="51">
      <c r="A3548" s="265">
        <v>15</v>
      </c>
      <c r="B3548" s="190"/>
      <c r="C3548" s="266" t="s">
        <v>42</v>
      </c>
      <c r="D3548" s="267">
        <v>44005</v>
      </c>
      <c r="E3548" s="237" t="s">
        <v>7634</v>
      </c>
      <c r="F3548" s="237" t="s">
        <v>3</v>
      </c>
      <c r="G3548" s="237">
        <v>1846733</v>
      </c>
      <c r="H3548" s="190"/>
      <c r="I3548" s="248" t="s">
        <v>8859</v>
      </c>
      <c r="J3548" s="190"/>
      <c r="K3548" s="190"/>
      <c r="L3548" s="190"/>
      <c r="M3548" s="190"/>
      <c r="N3548" s="268">
        <v>0</v>
      </c>
      <c r="O3548" s="268">
        <v>20</v>
      </c>
      <c r="P3548" s="190" t="s">
        <v>657</v>
      </c>
      <c r="Q3548" s="375"/>
    </row>
    <row r="3549" spans="1:17" ht="63.75">
      <c r="A3549" s="265">
        <v>35</v>
      </c>
      <c r="B3549" s="190"/>
      <c r="C3549" s="266" t="s">
        <v>46</v>
      </c>
      <c r="D3549" s="267">
        <v>44005</v>
      </c>
      <c r="E3549" s="237" t="s">
        <v>7635</v>
      </c>
      <c r="F3549" s="237" t="s">
        <v>3</v>
      </c>
      <c r="G3549" s="237">
        <v>1846760</v>
      </c>
      <c r="H3549" s="190"/>
      <c r="I3549" s="248" t="s">
        <v>8860</v>
      </c>
      <c r="J3549" s="190"/>
      <c r="K3549" s="190"/>
      <c r="L3549" s="190"/>
      <c r="M3549" s="190"/>
      <c r="N3549" s="268">
        <v>0</v>
      </c>
      <c r="O3549" s="268">
        <v>13084.44</v>
      </c>
      <c r="P3549" s="190" t="s">
        <v>657</v>
      </c>
      <c r="Q3549" s="375"/>
    </row>
    <row r="3550" spans="1:17" ht="51">
      <c r="A3550" s="265">
        <v>10</v>
      </c>
      <c r="B3550" s="190"/>
      <c r="C3550" s="266" t="s">
        <v>41</v>
      </c>
      <c r="D3550" s="267">
        <v>44005</v>
      </c>
      <c r="E3550" s="237" t="s">
        <v>7636</v>
      </c>
      <c r="F3550" s="237" t="s">
        <v>3</v>
      </c>
      <c r="G3550" s="237">
        <v>1846772</v>
      </c>
      <c r="H3550" s="190"/>
      <c r="I3550" s="248" t="s">
        <v>8861</v>
      </c>
      <c r="J3550" s="190"/>
      <c r="K3550" s="190"/>
      <c r="L3550" s="190"/>
      <c r="M3550" s="190"/>
      <c r="N3550" s="268">
        <v>0</v>
      </c>
      <c r="O3550" s="268">
        <v>4456.1400000000003</v>
      </c>
      <c r="P3550" s="190" t="s">
        <v>657</v>
      </c>
      <c r="Q3550" s="375"/>
    </row>
    <row r="3551" spans="1:17" ht="51">
      <c r="A3551" s="265">
        <v>10</v>
      </c>
      <c r="B3551" s="190"/>
      <c r="C3551" s="266" t="s">
        <v>41</v>
      </c>
      <c r="D3551" s="267">
        <v>44005</v>
      </c>
      <c r="E3551" s="237" t="s">
        <v>7637</v>
      </c>
      <c r="F3551" s="237" t="s">
        <v>3</v>
      </c>
      <c r="G3551" s="237">
        <v>1846773</v>
      </c>
      <c r="H3551" s="190"/>
      <c r="I3551" s="248" t="s">
        <v>8861</v>
      </c>
      <c r="J3551" s="190"/>
      <c r="K3551" s="190"/>
      <c r="L3551" s="190"/>
      <c r="M3551" s="190"/>
      <c r="N3551" s="268">
        <v>0</v>
      </c>
      <c r="O3551" s="268">
        <v>402.96</v>
      </c>
      <c r="P3551" s="190" t="s">
        <v>657</v>
      </c>
      <c r="Q3551" s="375"/>
    </row>
    <row r="3552" spans="1:17" ht="51">
      <c r="A3552" s="265">
        <v>599</v>
      </c>
      <c r="B3552" s="190"/>
      <c r="C3552" s="266" t="s">
        <v>1297</v>
      </c>
      <c r="D3552" s="267">
        <v>44006</v>
      </c>
      <c r="E3552" s="237" t="s">
        <v>7638</v>
      </c>
      <c r="F3552" s="237" t="s">
        <v>3</v>
      </c>
      <c r="G3552" s="237">
        <v>1846911</v>
      </c>
      <c r="H3552" s="190"/>
      <c r="I3552" s="248" t="s">
        <v>8862</v>
      </c>
      <c r="J3552" s="190"/>
      <c r="K3552" s="190"/>
      <c r="L3552" s="190"/>
      <c r="M3552" s="190"/>
      <c r="N3552" s="268">
        <v>0</v>
      </c>
      <c r="O3552" s="268">
        <v>1795.4</v>
      </c>
      <c r="P3552" s="190" t="s">
        <v>657</v>
      </c>
      <c r="Q3552" s="375"/>
    </row>
    <row r="3553" spans="1:17" ht="51">
      <c r="A3553" s="265">
        <v>86</v>
      </c>
      <c r="B3553" s="190"/>
      <c r="C3553" s="266" t="s">
        <v>56</v>
      </c>
      <c r="D3553" s="267">
        <v>44006</v>
      </c>
      <c r="E3553" s="237" t="s">
        <v>7639</v>
      </c>
      <c r="F3553" s="237" t="s">
        <v>3</v>
      </c>
      <c r="G3553" s="237">
        <v>1846935</v>
      </c>
      <c r="H3553" s="190"/>
      <c r="I3553" s="248" t="s">
        <v>8863</v>
      </c>
      <c r="J3553" s="190"/>
      <c r="K3553" s="190"/>
      <c r="L3553" s="190"/>
      <c r="M3553" s="190"/>
      <c r="N3553" s="268">
        <v>0</v>
      </c>
      <c r="O3553" s="268">
        <v>195.5</v>
      </c>
      <c r="P3553" s="190" t="s">
        <v>657</v>
      </c>
      <c r="Q3553" s="375"/>
    </row>
    <row r="3554" spans="1:17" ht="63.75">
      <c r="A3554" s="265">
        <v>16</v>
      </c>
      <c r="B3554" s="190"/>
      <c r="C3554" s="266" t="s">
        <v>7133</v>
      </c>
      <c r="D3554" s="267">
        <v>44006</v>
      </c>
      <c r="E3554" s="237" t="s">
        <v>7640</v>
      </c>
      <c r="F3554" s="237" t="s">
        <v>3</v>
      </c>
      <c r="G3554" s="237">
        <v>1846972</v>
      </c>
      <c r="H3554" s="190"/>
      <c r="I3554" s="248" t="s">
        <v>8864</v>
      </c>
      <c r="J3554" s="190"/>
      <c r="K3554" s="190"/>
      <c r="L3554" s="190"/>
      <c r="M3554" s="190"/>
      <c r="N3554" s="268">
        <v>0</v>
      </c>
      <c r="O3554" s="268">
        <v>40.700000000000003</v>
      </c>
      <c r="P3554" s="190" t="s">
        <v>657</v>
      </c>
      <c r="Q3554" s="375"/>
    </row>
    <row r="3555" spans="1:17" ht="63.75">
      <c r="A3555" s="265">
        <v>16</v>
      </c>
      <c r="B3555" s="190"/>
      <c r="C3555" s="266" t="s">
        <v>7133</v>
      </c>
      <c r="D3555" s="267">
        <v>44006</v>
      </c>
      <c r="E3555" s="237" t="s">
        <v>7641</v>
      </c>
      <c r="F3555" s="237" t="s">
        <v>3</v>
      </c>
      <c r="G3555" s="237">
        <v>1846971</v>
      </c>
      <c r="H3555" s="190"/>
      <c r="I3555" s="248" t="s">
        <v>8865</v>
      </c>
      <c r="J3555" s="190"/>
      <c r="K3555" s="190"/>
      <c r="L3555" s="190"/>
      <c r="M3555" s="190"/>
      <c r="N3555" s="268">
        <v>0</v>
      </c>
      <c r="O3555" s="268">
        <v>675.72</v>
      </c>
      <c r="P3555" s="190" t="s">
        <v>657</v>
      </c>
      <c r="Q3555" s="375"/>
    </row>
    <row r="3556" spans="1:17" ht="51">
      <c r="A3556" s="265">
        <v>70</v>
      </c>
      <c r="B3556" s="190"/>
      <c r="C3556" s="266" t="s">
        <v>53</v>
      </c>
      <c r="D3556" s="267">
        <v>44006</v>
      </c>
      <c r="E3556" s="237" t="s">
        <v>7642</v>
      </c>
      <c r="F3556" s="237" t="s">
        <v>3</v>
      </c>
      <c r="G3556" s="237">
        <v>1846968</v>
      </c>
      <c r="H3556" s="190"/>
      <c r="I3556" s="248" t="s">
        <v>8866</v>
      </c>
      <c r="J3556" s="190"/>
      <c r="K3556" s="190"/>
      <c r="L3556" s="190"/>
      <c r="M3556" s="190"/>
      <c r="N3556" s="268">
        <v>0</v>
      </c>
      <c r="O3556" s="268">
        <v>20</v>
      </c>
      <c r="P3556" s="190" t="s">
        <v>657</v>
      </c>
      <c r="Q3556" s="375"/>
    </row>
    <row r="3557" spans="1:17" ht="51">
      <c r="A3557" s="265">
        <v>10</v>
      </c>
      <c r="B3557" s="190"/>
      <c r="C3557" s="266" t="s">
        <v>41</v>
      </c>
      <c r="D3557" s="267">
        <v>44006</v>
      </c>
      <c r="E3557" s="237" t="s">
        <v>7643</v>
      </c>
      <c r="F3557" s="237" t="s">
        <v>3</v>
      </c>
      <c r="G3557" s="237">
        <v>1846977</v>
      </c>
      <c r="H3557" s="190"/>
      <c r="I3557" s="248" t="s">
        <v>8867</v>
      </c>
      <c r="J3557" s="190"/>
      <c r="K3557" s="190"/>
      <c r="L3557" s="190"/>
      <c r="M3557" s="190"/>
      <c r="N3557" s="268">
        <v>0</v>
      </c>
      <c r="O3557" s="268">
        <v>172.87</v>
      </c>
      <c r="P3557" s="190" t="s">
        <v>657</v>
      </c>
      <c r="Q3557" s="375"/>
    </row>
    <row r="3558" spans="1:17" ht="51">
      <c r="A3558" s="265">
        <v>526</v>
      </c>
      <c r="B3558" s="190"/>
      <c r="C3558" s="266" t="s">
        <v>1360</v>
      </c>
      <c r="D3558" s="267">
        <v>44006</v>
      </c>
      <c r="E3558" s="237" t="s">
        <v>7644</v>
      </c>
      <c r="F3558" s="237" t="s">
        <v>3</v>
      </c>
      <c r="G3558" s="237">
        <v>1846963</v>
      </c>
      <c r="H3558" s="190"/>
      <c r="I3558" s="248" t="s">
        <v>8868</v>
      </c>
      <c r="J3558" s="190"/>
      <c r="K3558" s="190"/>
      <c r="L3558" s="190"/>
      <c r="M3558" s="190"/>
      <c r="N3558" s="268">
        <v>0</v>
      </c>
      <c r="O3558" s="268">
        <v>1254.96</v>
      </c>
      <c r="P3558" s="190" t="s">
        <v>657</v>
      </c>
      <c r="Q3558" s="375"/>
    </row>
    <row r="3559" spans="1:17" ht="63.75">
      <c r="A3559" s="265">
        <v>86</v>
      </c>
      <c r="B3559" s="190"/>
      <c r="C3559" s="266" t="s">
        <v>56</v>
      </c>
      <c r="D3559" s="267">
        <v>44006</v>
      </c>
      <c r="E3559" s="237" t="s">
        <v>7645</v>
      </c>
      <c r="F3559" s="237" t="s">
        <v>3</v>
      </c>
      <c r="G3559" s="237">
        <v>1846959</v>
      </c>
      <c r="H3559" s="190"/>
      <c r="I3559" s="248" t="s">
        <v>8869</v>
      </c>
      <c r="J3559" s="190"/>
      <c r="K3559" s="190"/>
      <c r="L3559" s="190"/>
      <c r="M3559" s="190"/>
      <c r="N3559" s="268">
        <v>0</v>
      </c>
      <c r="O3559" s="268">
        <v>408.1</v>
      </c>
      <c r="P3559" s="190" t="s">
        <v>657</v>
      </c>
      <c r="Q3559" s="375"/>
    </row>
    <row r="3560" spans="1:17" ht="63.75">
      <c r="A3560" s="265">
        <v>86</v>
      </c>
      <c r="B3560" s="190"/>
      <c r="C3560" s="266" t="s">
        <v>56</v>
      </c>
      <c r="D3560" s="267">
        <v>44006</v>
      </c>
      <c r="E3560" s="237" t="s">
        <v>7646</v>
      </c>
      <c r="F3560" s="237" t="s">
        <v>3</v>
      </c>
      <c r="G3560" s="237">
        <v>1846957</v>
      </c>
      <c r="H3560" s="190"/>
      <c r="I3560" s="248" t="s">
        <v>8870</v>
      </c>
      <c r="J3560" s="190"/>
      <c r="K3560" s="190"/>
      <c r="L3560" s="190"/>
      <c r="M3560" s="190"/>
      <c r="N3560" s="268">
        <v>0</v>
      </c>
      <c r="O3560" s="268">
        <v>2448.6</v>
      </c>
      <c r="P3560" s="190" t="s">
        <v>657</v>
      </c>
      <c r="Q3560" s="375"/>
    </row>
    <row r="3561" spans="1:17" ht="63.75">
      <c r="A3561" s="265">
        <v>86</v>
      </c>
      <c r="B3561" s="190"/>
      <c r="C3561" s="266" t="s">
        <v>56</v>
      </c>
      <c r="D3561" s="267">
        <v>44006</v>
      </c>
      <c r="E3561" s="237" t="s">
        <v>7647</v>
      </c>
      <c r="F3561" s="237" t="s">
        <v>3</v>
      </c>
      <c r="G3561" s="237">
        <v>1846953</v>
      </c>
      <c r="H3561" s="190"/>
      <c r="I3561" s="248" t="s">
        <v>8871</v>
      </c>
      <c r="J3561" s="190"/>
      <c r="K3561" s="190"/>
      <c r="L3561" s="190"/>
      <c r="M3561" s="190"/>
      <c r="N3561" s="268">
        <v>0</v>
      </c>
      <c r="O3561" s="268">
        <v>2040.5</v>
      </c>
      <c r="P3561" s="190" t="s">
        <v>657</v>
      </c>
      <c r="Q3561" s="375"/>
    </row>
    <row r="3562" spans="1:17" ht="51">
      <c r="A3562" s="265">
        <v>526</v>
      </c>
      <c r="B3562" s="190"/>
      <c r="C3562" s="266" t="s">
        <v>1360</v>
      </c>
      <c r="D3562" s="267">
        <v>44006</v>
      </c>
      <c r="E3562" s="237" t="s">
        <v>7648</v>
      </c>
      <c r="F3562" s="237" t="s">
        <v>3</v>
      </c>
      <c r="G3562" s="237">
        <v>1846965</v>
      </c>
      <c r="H3562" s="190"/>
      <c r="I3562" s="248" t="s">
        <v>8868</v>
      </c>
      <c r="J3562" s="190"/>
      <c r="K3562" s="190"/>
      <c r="L3562" s="190"/>
      <c r="M3562" s="190"/>
      <c r="N3562" s="268">
        <v>0</v>
      </c>
      <c r="O3562" s="268">
        <v>93</v>
      </c>
      <c r="P3562" s="190" t="s">
        <v>657</v>
      </c>
      <c r="Q3562" s="375"/>
    </row>
    <row r="3563" spans="1:17" ht="51">
      <c r="A3563" s="265">
        <v>46</v>
      </c>
      <c r="B3563" s="190"/>
      <c r="C3563" s="266" t="s">
        <v>48</v>
      </c>
      <c r="D3563" s="267">
        <v>44006</v>
      </c>
      <c r="E3563" s="237" t="s">
        <v>7649</v>
      </c>
      <c r="F3563" s="237" t="s">
        <v>3</v>
      </c>
      <c r="G3563" s="237">
        <v>1846981</v>
      </c>
      <c r="H3563" s="190"/>
      <c r="I3563" s="248" t="s">
        <v>8872</v>
      </c>
      <c r="J3563" s="190"/>
      <c r="K3563" s="190"/>
      <c r="L3563" s="190"/>
      <c r="M3563" s="190"/>
      <c r="N3563" s="268">
        <v>0</v>
      </c>
      <c r="O3563" s="268">
        <v>7779.98</v>
      </c>
      <c r="P3563" s="190" t="s">
        <v>657</v>
      </c>
      <c r="Q3563" s="375"/>
    </row>
    <row r="3564" spans="1:17" ht="51">
      <c r="A3564" s="265">
        <v>46</v>
      </c>
      <c r="B3564" s="190"/>
      <c r="C3564" s="266" t="s">
        <v>48</v>
      </c>
      <c r="D3564" s="267">
        <v>44006</v>
      </c>
      <c r="E3564" s="237" t="s">
        <v>7650</v>
      </c>
      <c r="F3564" s="237" t="s">
        <v>3</v>
      </c>
      <c r="G3564" s="237">
        <v>1847034</v>
      </c>
      <c r="H3564" s="190"/>
      <c r="I3564" s="248" t="s">
        <v>8873</v>
      </c>
      <c r="J3564" s="190"/>
      <c r="K3564" s="190"/>
      <c r="L3564" s="190"/>
      <c r="M3564" s="190"/>
      <c r="N3564" s="268">
        <v>0</v>
      </c>
      <c r="O3564" s="268">
        <v>371</v>
      </c>
      <c r="P3564" s="190" t="s">
        <v>657</v>
      </c>
      <c r="Q3564" s="375"/>
    </row>
    <row r="3565" spans="1:17" ht="63.75">
      <c r="A3565" s="265">
        <v>221</v>
      </c>
      <c r="B3565" s="190"/>
      <c r="C3565" s="266" t="s">
        <v>101</v>
      </c>
      <c r="D3565" s="267">
        <v>44006</v>
      </c>
      <c r="E3565" s="237" t="s">
        <v>7651</v>
      </c>
      <c r="F3565" s="237" t="s">
        <v>3</v>
      </c>
      <c r="G3565" s="237">
        <v>1847036</v>
      </c>
      <c r="H3565" s="190"/>
      <c r="I3565" s="248" t="s">
        <v>8874</v>
      </c>
      <c r="J3565" s="190"/>
      <c r="K3565" s="190"/>
      <c r="L3565" s="190"/>
      <c r="M3565" s="190"/>
      <c r="N3565" s="268">
        <v>0</v>
      </c>
      <c r="O3565" s="268">
        <v>2.33</v>
      </c>
      <c r="P3565" s="190" t="s">
        <v>657</v>
      </c>
      <c r="Q3565" s="375"/>
    </row>
    <row r="3566" spans="1:17" ht="51">
      <c r="A3566" s="265">
        <v>599</v>
      </c>
      <c r="B3566" s="190"/>
      <c r="C3566" s="266" t="s">
        <v>1297</v>
      </c>
      <c r="D3566" s="267">
        <v>44006</v>
      </c>
      <c r="E3566" s="237" t="s">
        <v>7652</v>
      </c>
      <c r="F3566" s="237" t="s">
        <v>3</v>
      </c>
      <c r="G3566" s="237">
        <v>1846932</v>
      </c>
      <c r="H3566" s="190"/>
      <c r="I3566" s="248" t="s">
        <v>8875</v>
      </c>
      <c r="J3566" s="190"/>
      <c r="K3566" s="190"/>
      <c r="L3566" s="190"/>
      <c r="M3566" s="190"/>
      <c r="N3566" s="268">
        <v>0</v>
      </c>
      <c r="O3566" s="268">
        <v>1664</v>
      </c>
      <c r="P3566" s="190" t="s">
        <v>657</v>
      </c>
      <c r="Q3566" s="375"/>
    </row>
    <row r="3567" spans="1:17" ht="51">
      <c r="A3567" s="265">
        <v>599</v>
      </c>
      <c r="B3567" s="190"/>
      <c r="C3567" s="266" t="s">
        <v>1297</v>
      </c>
      <c r="D3567" s="267">
        <v>44006</v>
      </c>
      <c r="E3567" s="237" t="s">
        <v>7653</v>
      </c>
      <c r="F3567" s="237" t="s">
        <v>3</v>
      </c>
      <c r="G3567" s="237">
        <v>1846934</v>
      </c>
      <c r="H3567" s="190"/>
      <c r="I3567" s="248" t="s">
        <v>8876</v>
      </c>
      <c r="J3567" s="190"/>
      <c r="K3567" s="190"/>
      <c r="L3567" s="190"/>
      <c r="M3567" s="190"/>
      <c r="N3567" s="268">
        <v>0</v>
      </c>
      <c r="O3567" s="268">
        <v>2709.26</v>
      </c>
      <c r="P3567" s="190" t="s">
        <v>657</v>
      </c>
      <c r="Q3567" s="375"/>
    </row>
    <row r="3568" spans="1:17" ht="51">
      <c r="A3568" s="265">
        <v>599</v>
      </c>
      <c r="B3568" s="190"/>
      <c r="C3568" s="266" t="s">
        <v>1297</v>
      </c>
      <c r="D3568" s="267">
        <v>44006</v>
      </c>
      <c r="E3568" s="237" t="s">
        <v>7654</v>
      </c>
      <c r="F3568" s="237" t="s">
        <v>3</v>
      </c>
      <c r="G3568" s="237">
        <v>1846937</v>
      </c>
      <c r="H3568" s="190"/>
      <c r="I3568" s="248" t="s">
        <v>8877</v>
      </c>
      <c r="J3568" s="190"/>
      <c r="K3568" s="190"/>
      <c r="L3568" s="190"/>
      <c r="M3568" s="190"/>
      <c r="N3568" s="268">
        <v>0</v>
      </c>
      <c r="O3568" s="268">
        <v>1690</v>
      </c>
      <c r="P3568" s="190" t="s">
        <v>657</v>
      </c>
      <c r="Q3568" s="375"/>
    </row>
    <row r="3569" spans="1:17" ht="38.25">
      <c r="A3569" s="265">
        <v>15</v>
      </c>
      <c r="B3569" s="190"/>
      <c r="C3569" s="266" t="s">
        <v>42</v>
      </c>
      <c r="D3569" s="267">
        <v>44006</v>
      </c>
      <c r="E3569" s="237" t="s">
        <v>7655</v>
      </c>
      <c r="F3569" s="237" t="s">
        <v>3</v>
      </c>
      <c r="G3569" s="237">
        <v>1846940</v>
      </c>
      <c r="H3569" s="190"/>
      <c r="I3569" s="248" t="s">
        <v>8878</v>
      </c>
      <c r="J3569" s="190"/>
      <c r="K3569" s="190"/>
      <c r="L3569" s="190"/>
      <c r="M3569" s="190"/>
      <c r="N3569" s="268">
        <v>0</v>
      </c>
      <c r="O3569" s="268">
        <v>239022.07999999999</v>
      </c>
      <c r="P3569" s="190" t="s">
        <v>657</v>
      </c>
      <c r="Q3569" s="375"/>
    </row>
    <row r="3570" spans="1:17" ht="51">
      <c r="A3570" s="265">
        <v>578</v>
      </c>
      <c r="B3570" s="190"/>
      <c r="C3570" s="266" t="s">
        <v>177</v>
      </c>
      <c r="D3570" s="267">
        <v>44006</v>
      </c>
      <c r="E3570" s="237" t="s">
        <v>7656</v>
      </c>
      <c r="F3570" s="237" t="s">
        <v>3</v>
      </c>
      <c r="G3570" s="237">
        <v>1846941</v>
      </c>
      <c r="H3570" s="190"/>
      <c r="I3570" s="248" t="s">
        <v>8879</v>
      </c>
      <c r="J3570" s="190"/>
      <c r="K3570" s="190"/>
      <c r="L3570" s="190"/>
      <c r="M3570" s="190"/>
      <c r="N3570" s="268">
        <v>0</v>
      </c>
      <c r="O3570" s="268">
        <v>22969.59</v>
      </c>
      <c r="P3570" s="190" t="s">
        <v>657</v>
      </c>
      <c r="Q3570" s="375"/>
    </row>
    <row r="3571" spans="1:17" ht="51">
      <c r="A3571" s="265">
        <v>578</v>
      </c>
      <c r="B3571" s="190"/>
      <c r="C3571" s="266" t="s">
        <v>177</v>
      </c>
      <c r="D3571" s="267">
        <v>44006</v>
      </c>
      <c r="E3571" s="237" t="s">
        <v>7657</v>
      </c>
      <c r="F3571" s="237" t="s">
        <v>3</v>
      </c>
      <c r="G3571" s="237">
        <v>1846945</v>
      </c>
      <c r="H3571" s="190"/>
      <c r="I3571" s="248" t="s">
        <v>8880</v>
      </c>
      <c r="J3571" s="190"/>
      <c r="K3571" s="190"/>
      <c r="L3571" s="190"/>
      <c r="M3571" s="190"/>
      <c r="N3571" s="268">
        <v>0</v>
      </c>
      <c r="O3571" s="268">
        <v>78803.12</v>
      </c>
      <c r="P3571" s="190" t="s">
        <v>657</v>
      </c>
      <c r="Q3571" s="375"/>
    </row>
    <row r="3572" spans="1:17" ht="51">
      <c r="A3572" s="265">
        <v>591</v>
      </c>
      <c r="B3572" s="190"/>
      <c r="C3572" s="266" t="s">
        <v>701</v>
      </c>
      <c r="D3572" s="267">
        <v>44006</v>
      </c>
      <c r="E3572" s="237" t="s">
        <v>7658</v>
      </c>
      <c r="F3572" s="237" t="s">
        <v>3</v>
      </c>
      <c r="G3572" s="237">
        <v>1846942</v>
      </c>
      <c r="H3572" s="190"/>
      <c r="I3572" s="248" t="s">
        <v>8881</v>
      </c>
      <c r="J3572" s="190"/>
      <c r="K3572" s="190"/>
      <c r="L3572" s="190"/>
      <c r="M3572" s="190"/>
      <c r="N3572" s="268">
        <v>0</v>
      </c>
      <c r="O3572" s="268">
        <v>229.9</v>
      </c>
      <c r="P3572" s="190" t="s">
        <v>657</v>
      </c>
      <c r="Q3572" s="375"/>
    </row>
    <row r="3573" spans="1:17" ht="51">
      <c r="A3573" s="265">
        <v>578</v>
      </c>
      <c r="B3573" s="190"/>
      <c r="C3573" s="266" t="s">
        <v>177</v>
      </c>
      <c r="D3573" s="267">
        <v>44006</v>
      </c>
      <c r="E3573" s="237" t="s">
        <v>7659</v>
      </c>
      <c r="F3573" s="237" t="s">
        <v>3</v>
      </c>
      <c r="G3573" s="237">
        <v>1846943</v>
      </c>
      <c r="H3573" s="190"/>
      <c r="I3573" s="248" t="s">
        <v>8882</v>
      </c>
      <c r="J3573" s="190"/>
      <c r="K3573" s="190"/>
      <c r="L3573" s="190"/>
      <c r="M3573" s="190"/>
      <c r="N3573" s="268">
        <v>0</v>
      </c>
      <c r="O3573" s="268">
        <v>76337.820000000007</v>
      </c>
      <c r="P3573" s="190" t="s">
        <v>657</v>
      </c>
      <c r="Q3573" s="375"/>
    </row>
    <row r="3574" spans="1:17" ht="51">
      <c r="A3574" s="265">
        <v>578</v>
      </c>
      <c r="B3574" s="190"/>
      <c r="C3574" s="266" t="s">
        <v>177</v>
      </c>
      <c r="D3574" s="267">
        <v>44006</v>
      </c>
      <c r="E3574" s="237" t="s">
        <v>7660</v>
      </c>
      <c r="F3574" s="237" t="s">
        <v>3</v>
      </c>
      <c r="G3574" s="237">
        <v>1846944</v>
      </c>
      <c r="H3574" s="190"/>
      <c r="I3574" s="248" t="s">
        <v>8883</v>
      </c>
      <c r="J3574" s="190"/>
      <c r="K3574" s="190"/>
      <c r="L3574" s="190"/>
      <c r="M3574" s="190"/>
      <c r="N3574" s="268">
        <v>0</v>
      </c>
      <c r="O3574" s="268">
        <v>80197.11</v>
      </c>
      <c r="P3574" s="190" t="s">
        <v>657</v>
      </c>
      <c r="Q3574" s="375"/>
    </row>
    <row r="3575" spans="1:17" ht="51">
      <c r="A3575" s="265">
        <v>578</v>
      </c>
      <c r="B3575" s="190"/>
      <c r="C3575" s="266" t="s">
        <v>177</v>
      </c>
      <c r="D3575" s="267">
        <v>44006</v>
      </c>
      <c r="E3575" s="237" t="s">
        <v>7661</v>
      </c>
      <c r="F3575" s="237" t="s">
        <v>3</v>
      </c>
      <c r="G3575" s="237">
        <v>1846947</v>
      </c>
      <c r="H3575" s="190"/>
      <c r="I3575" s="248" t="s">
        <v>8884</v>
      </c>
      <c r="J3575" s="190"/>
      <c r="K3575" s="190"/>
      <c r="L3575" s="190"/>
      <c r="M3575" s="190"/>
      <c r="N3575" s="268">
        <v>0</v>
      </c>
      <c r="O3575" s="268">
        <v>30565.56</v>
      </c>
      <c r="P3575" s="190" t="s">
        <v>657</v>
      </c>
      <c r="Q3575" s="375"/>
    </row>
    <row r="3576" spans="1:17" ht="51">
      <c r="A3576" s="265">
        <v>578</v>
      </c>
      <c r="B3576" s="190"/>
      <c r="C3576" s="266" t="s">
        <v>177</v>
      </c>
      <c r="D3576" s="267">
        <v>44006</v>
      </c>
      <c r="E3576" s="237" t="s">
        <v>7662</v>
      </c>
      <c r="F3576" s="237" t="s">
        <v>3</v>
      </c>
      <c r="G3576" s="237">
        <v>1846948</v>
      </c>
      <c r="H3576" s="190"/>
      <c r="I3576" s="248" t="s">
        <v>8885</v>
      </c>
      <c r="J3576" s="190"/>
      <c r="K3576" s="190"/>
      <c r="L3576" s="190"/>
      <c r="M3576" s="190"/>
      <c r="N3576" s="268">
        <v>0</v>
      </c>
      <c r="O3576" s="268">
        <v>60571.23</v>
      </c>
      <c r="P3576" s="190" t="s">
        <v>657</v>
      </c>
      <c r="Q3576" s="375"/>
    </row>
    <row r="3577" spans="1:17" ht="51">
      <c r="A3577" s="265">
        <v>902</v>
      </c>
      <c r="B3577" s="190"/>
      <c r="C3577" s="266" t="s">
        <v>200</v>
      </c>
      <c r="D3577" s="267">
        <v>44006</v>
      </c>
      <c r="E3577" s="237" t="s">
        <v>7663</v>
      </c>
      <c r="F3577" s="237" t="s">
        <v>3</v>
      </c>
      <c r="G3577" s="237">
        <v>1847053</v>
      </c>
      <c r="H3577" s="190"/>
      <c r="I3577" s="248" t="s">
        <v>8886</v>
      </c>
      <c r="J3577" s="190"/>
      <c r="K3577" s="190"/>
      <c r="L3577" s="190"/>
      <c r="M3577" s="190"/>
      <c r="N3577" s="268">
        <v>0</v>
      </c>
      <c r="O3577" s="268">
        <v>51</v>
      </c>
      <c r="P3577" s="190" t="s">
        <v>657</v>
      </c>
      <c r="Q3577" s="375"/>
    </row>
    <row r="3578" spans="1:17" ht="51">
      <c r="A3578" s="265" t="s">
        <v>553</v>
      </c>
      <c r="B3578" s="190"/>
      <c r="C3578" s="266" t="s">
        <v>605</v>
      </c>
      <c r="D3578" s="267">
        <v>44006</v>
      </c>
      <c r="E3578" s="237" t="s">
        <v>7664</v>
      </c>
      <c r="F3578" s="237" t="s">
        <v>3</v>
      </c>
      <c r="G3578" s="237">
        <v>1847057</v>
      </c>
      <c r="H3578" s="190"/>
      <c r="I3578" s="248" t="s">
        <v>8887</v>
      </c>
      <c r="J3578" s="190"/>
      <c r="K3578" s="190"/>
      <c r="L3578" s="190"/>
      <c r="M3578" s="190"/>
      <c r="N3578" s="268">
        <v>0</v>
      </c>
      <c r="O3578" s="268">
        <v>4854.84</v>
      </c>
      <c r="P3578" s="190" t="s">
        <v>657</v>
      </c>
      <c r="Q3578" s="375"/>
    </row>
    <row r="3579" spans="1:17" ht="38.25">
      <c r="A3579" s="265" t="s">
        <v>562</v>
      </c>
      <c r="B3579" s="190"/>
      <c r="C3579" s="266" t="s">
        <v>604</v>
      </c>
      <c r="D3579" s="267">
        <v>44006</v>
      </c>
      <c r="E3579" s="237" t="s">
        <v>7665</v>
      </c>
      <c r="F3579" s="237" t="s">
        <v>3</v>
      </c>
      <c r="G3579" s="237">
        <v>1847066</v>
      </c>
      <c r="H3579" s="190"/>
      <c r="I3579" s="248" t="s">
        <v>4965</v>
      </c>
      <c r="J3579" s="190"/>
      <c r="K3579" s="190"/>
      <c r="L3579" s="190"/>
      <c r="M3579" s="190"/>
      <c r="N3579" s="268">
        <v>0</v>
      </c>
      <c r="O3579" s="268">
        <v>450</v>
      </c>
      <c r="P3579" s="190" t="s">
        <v>657</v>
      </c>
      <c r="Q3579" s="375"/>
    </row>
    <row r="3580" spans="1:17" ht="51">
      <c r="A3580" s="265">
        <v>46</v>
      </c>
      <c r="B3580" s="190"/>
      <c r="C3580" s="266" t="s">
        <v>48</v>
      </c>
      <c r="D3580" s="267">
        <v>44007</v>
      </c>
      <c r="E3580" s="237" t="s">
        <v>7666</v>
      </c>
      <c r="F3580" s="237" t="s">
        <v>3</v>
      </c>
      <c r="G3580" s="237">
        <v>1847203</v>
      </c>
      <c r="H3580" s="190"/>
      <c r="I3580" s="248" t="s">
        <v>8888</v>
      </c>
      <c r="J3580" s="190"/>
      <c r="K3580" s="190"/>
      <c r="L3580" s="190"/>
      <c r="M3580" s="190"/>
      <c r="N3580" s="268">
        <v>0</v>
      </c>
      <c r="O3580" s="268">
        <v>850</v>
      </c>
      <c r="P3580" s="190" t="s">
        <v>657</v>
      </c>
      <c r="Q3580" s="375"/>
    </row>
    <row r="3581" spans="1:17" ht="51">
      <c r="A3581" s="265">
        <v>222</v>
      </c>
      <c r="B3581" s="190"/>
      <c r="C3581" s="266" t="s">
        <v>102</v>
      </c>
      <c r="D3581" s="267">
        <v>44007</v>
      </c>
      <c r="E3581" s="237" t="s">
        <v>7667</v>
      </c>
      <c r="F3581" s="237" t="s">
        <v>3</v>
      </c>
      <c r="G3581" s="237">
        <v>1847214</v>
      </c>
      <c r="H3581" s="190"/>
      <c r="I3581" s="248" t="s">
        <v>8889</v>
      </c>
      <c r="J3581" s="190"/>
      <c r="K3581" s="190"/>
      <c r="L3581" s="190"/>
      <c r="M3581" s="190"/>
      <c r="N3581" s="268">
        <v>0</v>
      </c>
      <c r="O3581" s="268">
        <v>237.5</v>
      </c>
      <c r="P3581" s="190" t="s">
        <v>657</v>
      </c>
      <c r="Q3581" s="375"/>
    </row>
    <row r="3582" spans="1:17" ht="51">
      <c r="A3582" s="265">
        <v>222</v>
      </c>
      <c r="B3582" s="190"/>
      <c r="C3582" s="266" t="s">
        <v>102</v>
      </c>
      <c r="D3582" s="267">
        <v>44007</v>
      </c>
      <c r="E3582" s="237" t="s">
        <v>7668</v>
      </c>
      <c r="F3582" s="237" t="s">
        <v>3</v>
      </c>
      <c r="G3582" s="237">
        <v>1847215</v>
      </c>
      <c r="H3582" s="190"/>
      <c r="I3582" s="248" t="s">
        <v>8890</v>
      </c>
      <c r="J3582" s="190"/>
      <c r="K3582" s="190"/>
      <c r="L3582" s="190"/>
      <c r="M3582" s="190"/>
      <c r="N3582" s="268">
        <v>0</v>
      </c>
      <c r="O3582" s="268">
        <v>57.5</v>
      </c>
      <c r="P3582" s="190" t="s">
        <v>657</v>
      </c>
      <c r="Q3582" s="375"/>
    </row>
    <row r="3583" spans="1:17" ht="51">
      <c r="A3583" s="265">
        <v>222</v>
      </c>
      <c r="B3583" s="190"/>
      <c r="C3583" s="266" t="s">
        <v>102</v>
      </c>
      <c r="D3583" s="267">
        <v>44007</v>
      </c>
      <c r="E3583" s="237" t="s">
        <v>7669</v>
      </c>
      <c r="F3583" s="237" t="s">
        <v>3</v>
      </c>
      <c r="G3583" s="237">
        <v>1847217</v>
      </c>
      <c r="H3583" s="190"/>
      <c r="I3583" s="248" t="s">
        <v>8891</v>
      </c>
      <c r="J3583" s="190"/>
      <c r="K3583" s="190"/>
      <c r="L3583" s="190"/>
      <c r="M3583" s="190"/>
      <c r="N3583" s="268">
        <v>0</v>
      </c>
      <c r="O3583" s="268">
        <v>172.5</v>
      </c>
      <c r="P3583" s="190" t="s">
        <v>657</v>
      </c>
      <c r="Q3583" s="375"/>
    </row>
    <row r="3584" spans="1:17" ht="51">
      <c r="A3584" s="265">
        <v>155</v>
      </c>
      <c r="B3584" s="190"/>
      <c r="C3584" s="266" t="s">
        <v>84</v>
      </c>
      <c r="D3584" s="267">
        <v>44007</v>
      </c>
      <c r="E3584" s="237" t="s">
        <v>7670</v>
      </c>
      <c r="F3584" s="237" t="s">
        <v>3</v>
      </c>
      <c r="G3584" s="237">
        <v>1847218</v>
      </c>
      <c r="H3584" s="190"/>
      <c r="I3584" s="248" t="s">
        <v>8892</v>
      </c>
      <c r="J3584" s="190"/>
      <c r="K3584" s="190"/>
      <c r="L3584" s="190"/>
      <c r="M3584" s="190"/>
      <c r="N3584" s="268">
        <v>0</v>
      </c>
      <c r="O3584" s="268">
        <v>6253</v>
      </c>
      <c r="P3584" s="190" t="s">
        <v>657</v>
      </c>
      <c r="Q3584" s="375"/>
    </row>
    <row r="3585" spans="1:17" ht="38.25">
      <c r="A3585" s="265" t="s">
        <v>562</v>
      </c>
      <c r="B3585" s="190"/>
      <c r="C3585" s="266" t="s">
        <v>604</v>
      </c>
      <c r="D3585" s="267">
        <v>44007</v>
      </c>
      <c r="E3585" s="237" t="s">
        <v>7671</v>
      </c>
      <c r="F3585" s="237" t="s">
        <v>3</v>
      </c>
      <c r="G3585" s="237">
        <v>1847219</v>
      </c>
      <c r="H3585" s="190"/>
      <c r="I3585" s="248" t="s">
        <v>8893</v>
      </c>
      <c r="J3585" s="190"/>
      <c r="K3585" s="190"/>
      <c r="L3585" s="190"/>
      <c r="M3585" s="190"/>
      <c r="N3585" s="268">
        <v>0</v>
      </c>
      <c r="O3585" s="268">
        <v>470</v>
      </c>
      <c r="P3585" s="190" t="s">
        <v>657</v>
      </c>
      <c r="Q3585" s="375"/>
    </row>
    <row r="3586" spans="1:17" ht="51">
      <c r="A3586" s="265">
        <v>222</v>
      </c>
      <c r="B3586" s="190"/>
      <c r="C3586" s="266" t="s">
        <v>102</v>
      </c>
      <c r="D3586" s="267">
        <v>44007</v>
      </c>
      <c r="E3586" s="237" t="s">
        <v>7672</v>
      </c>
      <c r="F3586" s="237" t="s">
        <v>3</v>
      </c>
      <c r="G3586" s="237">
        <v>1847220</v>
      </c>
      <c r="H3586" s="190"/>
      <c r="I3586" s="248" t="s">
        <v>8894</v>
      </c>
      <c r="J3586" s="190"/>
      <c r="K3586" s="190"/>
      <c r="L3586" s="190"/>
      <c r="M3586" s="190"/>
      <c r="N3586" s="268">
        <v>0</v>
      </c>
      <c r="O3586" s="268">
        <v>616</v>
      </c>
      <c r="P3586" s="190" t="s">
        <v>657</v>
      </c>
      <c r="Q3586" s="375"/>
    </row>
    <row r="3587" spans="1:17" ht="38.25">
      <c r="A3587" s="265">
        <v>35</v>
      </c>
      <c r="B3587" s="190"/>
      <c r="C3587" s="266" t="s">
        <v>46</v>
      </c>
      <c r="D3587" s="267">
        <v>44007</v>
      </c>
      <c r="E3587" s="237" t="s">
        <v>7673</v>
      </c>
      <c r="F3587" s="237" t="s">
        <v>3</v>
      </c>
      <c r="G3587" s="237">
        <v>1847272</v>
      </c>
      <c r="H3587" s="190"/>
      <c r="I3587" s="248" t="s">
        <v>8895</v>
      </c>
      <c r="J3587" s="190"/>
      <c r="K3587" s="190"/>
      <c r="L3587" s="190"/>
      <c r="M3587" s="190"/>
      <c r="N3587" s="268">
        <v>0</v>
      </c>
      <c r="O3587" s="268">
        <v>1200</v>
      </c>
      <c r="P3587" s="190" t="s">
        <v>657</v>
      </c>
      <c r="Q3587" s="375"/>
    </row>
    <row r="3588" spans="1:17" ht="38.25">
      <c r="A3588" s="265">
        <v>35</v>
      </c>
      <c r="B3588" s="190"/>
      <c r="C3588" s="266" t="s">
        <v>46</v>
      </c>
      <c r="D3588" s="267">
        <v>44007</v>
      </c>
      <c r="E3588" s="237" t="s">
        <v>7674</v>
      </c>
      <c r="F3588" s="237" t="s">
        <v>3</v>
      </c>
      <c r="G3588" s="237">
        <v>1847273</v>
      </c>
      <c r="H3588" s="190"/>
      <c r="I3588" s="248" t="s">
        <v>8895</v>
      </c>
      <c r="J3588" s="190"/>
      <c r="K3588" s="190"/>
      <c r="L3588" s="190"/>
      <c r="M3588" s="190"/>
      <c r="N3588" s="268">
        <v>0</v>
      </c>
      <c r="O3588" s="268">
        <v>1200</v>
      </c>
      <c r="P3588" s="190" t="s">
        <v>657</v>
      </c>
      <c r="Q3588" s="375"/>
    </row>
    <row r="3589" spans="1:17" ht="51">
      <c r="A3589" s="265">
        <v>591</v>
      </c>
      <c r="B3589" s="190"/>
      <c r="C3589" s="266" t="s">
        <v>701</v>
      </c>
      <c r="D3589" s="267">
        <v>44007</v>
      </c>
      <c r="E3589" s="237" t="s">
        <v>7675</v>
      </c>
      <c r="F3589" s="237" t="s">
        <v>3</v>
      </c>
      <c r="G3589" s="237">
        <v>1847269</v>
      </c>
      <c r="H3589" s="190"/>
      <c r="I3589" s="248" t="s">
        <v>8896</v>
      </c>
      <c r="J3589" s="190"/>
      <c r="K3589" s="190"/>
      <c r="L3589" s="190"/>
      <c r="M3589" s="190"/>
      <c r="N3589" s="268">
        <v>0</v>
      </c>
      <c r="O3589" s="268">
        <v>43.22</v>
      </c>
      <c r="P3589" s="190" t="s">
        <v>657</v>
      </c>
      <c r="Q3589" s="375"/>
    </row>
    <row r="3590" spans="1:17" ht="51">
      <c r="A3590" s="265">
        <v>591</v>
      </c>
      <c r="B3590" s="190"/>
      <c r="C3590" s="266" t="s">
        <v>701</v>
      </c>
      <c r="D3590" s="267">
        <v>44007</v>
      </c>
      <c r="E3590" s="237" t="s">
        <v>7676</v>
      </c>
      <c r="F3590" s="237" t="s">
        <v>3</v>
      </c>
      <c r="G3590" s="237">
        <v>1847265</v>
      </c>
      <c r="H3590" s="190"/>
      <c r="I3590" s="248" t="s">
        <v>8897</v>
      </c>
      <c r="J3590" s="190"/>
      <c r="K3590" s="190"/>
      <c r="L3590" s="190"/>
      <c r="M3590" s="190"/>
      <c r="N3590" s="268">
        <v>0</v>
      </c>
      <c r="O3590" s="268">
        <v>116.61</v>
      </c>
      <c r="P3590" s="190" t="s">
        <v>657</v>
      </c>
      <c r="Q3590" s="375"/>
    </row>
    <row r="3591" spans="1:17" ht="51">
      <c r="A3591" s="265">
        <v>591</v>
      </c>
      <c r="B3591" s="190"/>
      <c r="C3591" s="266" t="s">
        <v>701</v>
      </c>
      <c r="D3591" s="267">
        <v>44007</v>
      </c>
      <c r="E3591" s="237" t="s">
        <v>7677</v>
      </c>
      <c r="F3591" s="237" t="s">
        <v>3</v>
      </c>
      <c r="G3591" s="237">
        <v>1847267</v>
      </c>
      <c r="H3591" s="190"/>
      <c r="I3591" s="248" t="s">
        <v>8896</v>
      </c>
      <c r="J3591" s="190"/>
      <c r="K3591" s="190"/>
      <c r="L3591" s="190"/>
      <c r="M3591" s="190"/>
      <c r="N3591" s="268">
        <v>0</v>
      </c>
      <c r="O3591" s="268">
        <v>43.22</v>
      </c>
      <c r="P3591" s="190" t="s">
        <v>657</v>
      </c>
      <c r="Q3591" s="375"/>
    </row>
    <row r="3592" spans="1:17" ht="51">
      <c r="A3592" s="265">
        <v>591</v>
      </c>
      <c r="B3592" s="190"/>
      <c r="C3592" s="266" t="s">
        <v>701</v>
      </c>
      <c r="D3592" s="267">
        <v>44007</v>
      </c>
      <c r="E3592" s="237" t="s">
        <v>7678</v>
      </c>
      <c r="F3592" s="237" t="s">
        <v>3</v>
      </c>
      <c r="G3592" s="237">
        <v>1847271</v>
      </c>
      <c r="H3592" s="190"/>
      <c r="I3592" s="248" t="s">
        <v>8897</v>
      </c>
      <c r="J3592" s="190"/>
      <c r="K3592" s="190"/>
      <c r="L3592" s="190"/>
      <c r="M3592" s="190"/>
      <c r="N3592" s="268">
        <v>0</v>
      </c>
      <c r="O3592" s="268">
        <v>12.61</v>
      </c>
      <c r="P3592" s="190" t="s">
        <v>657</v>
      </c>
      <c r="Q3592" s="375"/>
    </row>
    <row r="3593" spans="1:17" ht="51">
      <c r="A3593" s="265">
        <v>20</v>
      </c>
      <c r="B3593" s="190"/>
      <c r="C3593" s="266" t="s">
        <v>44</v>
      </c>
      <c r="D3593" s="267">
        <v>44007</v>
      </c>
      <c r="E3593" s="237" t="s">
        <v>7679</v>
      </c>
      <c r="F3593" s="237" t="s">
        <v>3</v>
      </c>
      <c r="G3593" s="237">
        <v>1847365</v>
      </c>
      <c r="H3593" s="190"/>
      <c r="I3593" s="248" t="s">
        <v>8898</v>
      </c>
      <c r="J3593" s="190"/>
      <c r="K3593" s="190"/>
      <c r="L3593" s="190"/>
      <c r="M3593" s="190"/>
      <c r="N3593" s="268">
        <v>0</v>
      </c>
      <c r="O3593" s="268">
        <v>80</v>
      </c>
      <c r="P3593" s="190" t="s">
        <v>657</v>
      </c>
      <c r="Q3593" s="375"/>
    </row>
    <row r="3594" spans="1:17" ht="51">
      <c r="A3594" s="265">
        <v>86</v>
      </c>
      <c r="B3594" s="190"/>
      <c r="C3594" s="266" t="s">
        <v>56</v>
      </c>
      <c r="D3594" s="267">
        <v>44007</v>
      </c>
      <c r="E3594" s="237" t="s">
        <v>7680</v>
      </c>
      <c r="F3594" s="237" t="s">
        <v>3</v>
      </c>
      <c r="G3594" s="237">
        <v>1847287</v>
      </c>
      <c r="H3594" s="190"/>
      <c r="I3594" s="248" t="s">
        <v>8899</v>
      </c>
      <c r="J3594" s="190"/>
      <c r="K3594" s="190"/>
      <c r="L3594" s="190"/>
      <c r="M3594" s="190"/>
      <c r="N3594" s="268">
        <v>0</v>
      </c>
      <c r="O3594" s="268">
        <v>22.95</v>
      </c>
      <c r="P3594" s="190" t="s">
        <v>657</v>
      </c>
      <c r="Q3594" s="375"/>
    </row>
    <row r="3595" spans="1:17" ht="51">
      <c r="A3595" s="265">
        <v>20</v>
      </c>
      <c r="B3595" s="190"/>
      <c r="C3595" s="266" t="s">
        <v>44</v>
      </c>
      <c r="D3595" s="267">
        <v>44007</v>
      </c>
      <c r="E3595" s="237" t="s">
        <v>7681</v>
      </c>
      <c r="F3595" s="237" t="s">
        <v>3</v>
      </c>
      <c r="G3595" s="237">
        <v>1847285</v>
      </c>
      <c r="H3595" s="190"/>
      <c r="I3595" s="248" t="s">
        <v>8900</v>
      </c>
      <c r="J3595" s="190"/>
      <c r="K3595" s="190"/>
      <c r="L3595" s="190"/>
      <c r="M3595" s="190"/>
      <c r="N3595" s="268">
        <v>0</v>
      </c>
      <c r="O3595" s="268">
        <v>100</v>
      </c>
      <c r="P3595" s="190" t="s">
        <v>657</v>
      </c>
      <c r="Q3595" s="375"/>
    </row>
    <row r="3596" spans="1:17" ht="51">
      <c r="A3596" s="265">
        <v>86</v>
      </c>
      <c r="B3596" s="190"/>
      <c r="C3596" s="266" t="s">
        <v>56</v>
      </c>
      <c r="D3596" s="267">
        <v>44007</v>
      </c>
      <c r="E3596" s="237" t="s">
        <v>7682</v>
      </c>
      <c r="F3596" s="237" t="s">
        <v>3</v>
      </c>
      <c r="G3596" s="237">
        <v>1847289</v>
      </c>
      <c r="H3596" s="190"/>
      <c r="I3596" s="248" t="s">
        <v>8901</v>
      </c>
      <c r="J3596" s="190"/>
      <c r="K3596" s="190"/>
      <c r="L3596" s="190"/>
      <c r="M3596" s="190"/>
      <c r="N3596" s="268">
        <v>0</v>
      </c>
      <c r="O3596" s="268">
        <v>28.54</v>
      </c>
      <c r="P3596" s="190" t="s">
        <v>657</v>
      </c>
      <c r="Q3596" s="375"/>
    </row>
    <row r="3597" spans="1:17" ht="51">
      <c r="A3597" s="265" t="s">
        <v>562</v>
      </c>
      <c r="B3597" s="190"/>
      <c r="C3597" s="266" t="s">
        <v>604</v>
      </c>
      <c r="D3597" s="267">
        <v>44007</v>
      </c>
      <c r="E3597" s="237" t="s">
        <v>7683</v>
      </c>
      <c r="F3597" s="237" t="s">
        <v>3</v>
      </c>
      <c r="G3597" s="237">
        <v>1847297</v>
      </c>
      <c r="H3597" s="190"/>
      <c r="I3597" s="248" t="s">
        <v>3752</v>
      </c>
      <c r="J3597" s="190"/>
      <c r="K3597" s="190"/>
      <c r="L3597" s="190"/>
      <c r="M3597" s="190"/>
      <c r="N3597" s="268">
        <v>0</v>
      </c>
      <c r="O3597" s="268">
        <v>812.75</v>
      </c>
      <c r="P3597" s="190" t="s">
        <v>657</v>
      </c>
      <c r="Q3597" s="375"/>
    </row>
    <row r="3598" spans="1:17" ht="51">
      <c r="A3598" s="265">
        <v>15</v>
      </c>
      <c r="B3598" s="190"/>
      <c r="C3598" s="266" t="s">
        <v>42</v>
      </c>
      <c r="D3598" s="267">
        <v>44007</v>
      </c>
      <c r="E3598" s="237" t="s">
        <v>7684</v>
      </c>
      <c r="F3598" s="237" t="s">
        <v>3</v>
      </c>
      <c r="G3598" s="237">
        <v>1847298</v>
      </c>
      <c r="H3598" s="190"/>
      <c r="I3598" s="248" t="s">
        <v>8902</v>
      </c>
      <c r="J3598" s="190"/>
      <c r="K3598" s="190"/>
      <c r="L3598" s="190"/>
      <c r="M3598" s="190"/>
      <c r="N3598" s="268">
        <v>0</v>
      </c>
      <c r="O3598" s="268">
        <v>400</v>
      </c>
      <c r="P3598" s="190" t="s">
        <v>657</v>
      </c>
      <c r="Q3598" s="375"/>
    </row>
    <row r="3599" spans="1:17" ht="51">
      <c r="A3599" s="265">
        <v>15</v>
      </c>
      <c r="B3599" s="190"/>
      <c r="C3599" s="266" t="s">
        <v>42</v>
      </c>
      <c r="D3599" s="267">
        <v>44007</v>
      </c>
      <c r="E3599" s="237" t="s">
        <v>7685</v>
      </c>
      <c r="F3599" s="237" t="s">
        <v>3</v>
      </c>
      <c r="G3599" s="237">
        <v>1847300</v>
      </c>
      <c r="H3599" s="190"/>
      <c r="I3599" s="248" t="s">
        <v>8903</v>
      </c>
      <c r="J3599" s="190"/>
      <c r="K3599" s="190"/>
      <c r="L3599" s="190"/>
      <c r="M3599" s="190"/>
      <c r="N3599" s="268">
        <v>0</v>
      </c>
      <c r="O3599" s="268">
        <v>4065</v>
      </c>
      <c r="P3599" s="190" t="s">
        <v>657</v>
      </c>
      <c r="Q3599" s="375"/>
    </row>
    <row r="3600" spans="1:17" ht="51">
      <c r="A3600" s="265">
        <v>15</v>
      </c>
      <c r="B3600" s="190"/>
      <c r="C3600" s="266" t="s">
        <v>42</v>
      </c>
      <c r="D3600" s="267">
        <v>44007</v>
      </c>
      <c r="E3600" s="237" t="s">
        <v>7686</v>
      </c>
      <c r="F3600" s="237" t="s">
        <v>3</v>
      </c>
      <c r="G3600" s="237">
        <v>1847301</v>
      </c>
      <c r="H3600" s="190"/>
      <c r="I3600" s="248" t="s">
        <v>8904</v>
      </c>
      <c r="J3600" s="190"/>
      <c r="K3600" s="190"/>
      <c r="L3600" s="190"/>
      <c r="M3600" s="190"/>
      <c r="N3600" s="268">
        <v>0</v>
      </c>
      <c r="O3600" s="268">
        <v>700.3</v>
      </c>
      <c r="P3600" s="190" t="s">
        <v>657</v>
      </c>
      <c r="Q3600" s="375"/>
    </row>
    <row r="3601" spans="1:17" ht="51">
      <c r="A3601" s="265">
        <v>15</v>
      </c>
      <c r="B3601" s="190"/>
      <c r="C3601" s="266" t="s">
        <v>42</v>
      </c>
      <c r="D3601" s="267">
        <v>44007</v>
      </c>
      <c r="E3601" s="237" t="s">
        <v>7687</v>
      </c>
      <c r="F3601" s="237" t="s">
        <v>3</v>
      </c>
      <c r="G3601" s="237">
        <v>1847302</v>
      </c>
      <c r="H3601" s="190"/>
      <c r="I3601" s="248" t="s">
        <v>8905</v>
      </c>
      <c r="J3601" s="190"/>
      <c r="K3601" s="190"/>
      <c r="L3601" s="190"/>
      <c r="M3601" s="190"/>
      <c r="N3601" s="268">
        <v>0</v>
      </c>
      <c r="O3601" s="268">
        <v>1012.1</v>
      </c>
      <c r="P3601" s="190" t="s">
        <v>657</v>
      </c>
      <c r="Q3601" s="375"/>
    </row>
    <row r="3602" spans="1:17" ht="51">
      <c r="A3602" s="265">
        <v>15</v>
      </c>
      <c r="B3602" s="190"/>
      <c r="C3602" s="266" t="s">
        <v>42</v>
      </c>
      <c r="D3602" s="267">
        <v>44007</v>
      </c>
      <c r="E3602" s="237" t="s">
        <v>7688</v>
      </c>
      <c r="F3602" s="237" t="s">
        <v>3</v>
      </c>
      <c r="G3602" s="237">
        <v>1847303</v>
      </c>
      <c r="H3602" s="190"/>
      <c r="I3602" s="248" t="s">
        <v>8906</v>
      </c>
      <c r="J3602" s="190"/>
      <c r="K3602" s="190"/>
      <c r="L3602" s="190"/>
      <c r="M3602" s="190"/>
      <c r="N3602" s="268">
        <v>0</v>
      </c>
      <c r="O3602" s="268">
        <v>1125.4000000000001</v>
      </c>
      <c r="P3602" s="190" t="s">
        <v>657</v>
      </c>
      <c r="Q3602" s="375"/>
    </row>
    <row r="3603" spans="1:17" ht="51">
      <c r="A3603" s="265">
        <v>15</v>
      </c>
      <c r="B3603" s="190"/>
      <c r="C3603" s="266" t="s">
        <v>42</v>
      </c>
      <c r="D3603" s="267">
        <v>44007</v>
      </c>
      <c r="E3603" s="237" t="s">
        <v>7689</v>
      </c>
      <c r="F3603" s="237" t="s">
        <v>3</v>
      </c>
      <c r="G3603" s="237">
        <v>1847305</v>
      </c>
      <c r="H3603" s="190"/>
      <c r="I3603" s="248" t="s">
        <v>8907</v>
      </c>
      <c r="J3603" s="190"/>
      <c r="K3603" s="190"/>
      <c r="L3603" s="190"/>
      <c r="M3603" s="190"/>
      <c r="N3603" s="268">
        <v>0</v>
      </c>
      <c r="O3603" s="268">
        <v>612.5</v>
      </c>
      <c r="P3603" s="190" t="s">
        <v>657</v>
      </c>
      <c r="Q3603" s="375"/>
    </row>
    <row r="3604" spans="1:17" ht="51">
      <c r="A3604" s="265">
        <v>15</v>
      </c>
      <c r="B3604" s="190"/>
      <c r="C3604" s="266" t="s">
        <v>42</v>
      </c>
      <c r="D3604" s="267">
        <v>44007</v>
      </c>
      <c r="E3604" s="237" t="s">
        <v>7690</v>
      </c>
      <c r="F3604" s="237" t="s">
        <v>3</v>
      </c>
      <c r="G3604" s="237">
        <v>1847306</v>
      </c>
      <c r="H3604" s="190"/>
      <c r="I3604" s="248" t="s">
        <v>8908</v>
      </c>
      <c r="J3604" s="190"/>
      <c r="K3604" s="190"/>
      <c r="L3604" s="190"/>
      <c r="M3604" s="190"/>
      <c r="N3604" s="268">
        <v>0</v>
      </c>
      <c r="O3604" s="268">
        <v>935</v>
      </c>
      <c r="P3604" s="190" t="s">
        <v>657</v>
      </c>
      <c r="Q3604" s="375"/>
    </row>
    <row r="3605" spans="1:17" ht="51">
      <c r="A3605" s="265" t="s">
        <v>562</v>
      </c>
      <c r="B3605" s="190"/>
      <c r="C3605" s="266" t="s">
        <v>604</v>
      </c>
      <c r="D3605" s="267">
        <v>44007</v>
      </c>
      <c r="E3605" s="237" t="s">
        <v>7691</v>
      </c>
      <c r="F3605" s="237" t="s">
        <v>3</v>
      </c>
      <c r="G3605" s="237">
        <v>1847307</v>
      </c>
      <c r="H3605" s="190"/>
      <c r="I3605" s="248" t="s">
        <v>3752</v>
      </c>
      <c r="J3605" s="190"/>
      <c r="K3605" s="190"/>
      <c r="L3605" s="190"/>
      <c r="M3605" s="190"/>
      <c r="N3605" s="268">
        <v>0</v>
      </c>
      <c r="O3605" s="268">
        <v>812.75</v>
      </c>
      <c r="P3605" s="190" t="s">
        <v>657</v>
      </c>
      <c r="Q3605" s="375"/>
    </row>
    <row r="3606" spans="1:17" ht="51">
      <c r="A3606" s="265">
        <v>15</v>
      </c>
      <c r="B3606" s="190"/>
      <c r="C3606" s="266" t="s">
        <v>42</v>
      </c>
      <c r="D3606" s="267">
        <v>44007</v>
      </c>
      <c r="E3606" s="237" t="s">
        <v>7692</v>
      </c>
      <c r="F3606" s="237" t="s">
        <v>3</v>
      </c>
      <c r="G3606" s="237">
        <v>1847308</v>
      </c>
      <c r="H3606" s="190"/>
      <c r="I3606" s="248" t="s">
        <v>8902</v>
      </c>
      <c r="J3606" s="190"/>
      <c r="K3606" s="190"/>
      <c r="L3606" s="190"/>
      <c r="M3606" s="190"/>
      <c r="N3606" s="268">
        <v>0</v>
      </c>
      <c r="O3606" s="268">
        <v>400</v>
      </c>
      <c r="P3606" s="190" t="s">
        <v>657</v>
      </c>
      <c r="Q3606" s="375"/>
    </row>
    <row r="3607" spans="1:17" ht="51">
      <c r="A3607" s="265">
        <v>15</v>
      </c>
      <c r="B3607" s="190"/>
      <c r="C3607" s="266" t="s">
        <v>42</v>
      </c>
      <c r="D3607" s="267">
        <v>44007</v>
      </c>
      <c r="E3607" s="237" t="s">
        <v>7693</v>
      </c>
      <c r="F3607" s="237" t="s">
        <v>3</v>
      </c>
      <c r="G3607" s="237">
        <v>1847309</v>
      </c>
      <c r="H3607" s="190"/>
      <c r="I3607" s="248" t="s">
        <v>8904</v>
      </c>
      <c r="J3607" s="190"/>
      <c r="K3607" s="190"/>
      <c r="L3607" s="190"/>
      <c r="M3607" s="190"/>
      <c r="N3607" s="268">
        <v>0</v>
      </c>
      <c r="O3607" s="268">
        <v>700.3</v>
      </c>
      <c r="P3607" s="190" t="s">
        <v>657</v>
      </c>
      <c r="Q3607" s="375"/>
    </row>
    <row r="3608" spans="1:17" ht="51">
      <c r="A3608" s="265">
        <v>15</v>
      </c>
      <c r="B3608" s="190"/>
      <c r="C3608" s="266" t="s">
        <v>42</v>
      </c>
      <c r="D3608" s="267">
        <v>44007</v>
      </c>
      <c r="E3608" s="237" t="s">
        <v>7694</v>
      </c>
      <c r="F3608" s="237" t="s">
        <v>3</v>
      </c>
      <c r="G3608" s="237">
        <v>1847310</v>
      </c>
      <c r="H3608" s="190"/>
      <c r="I3608" s="248" t="s">
        <v>8905</v>
      </c>
      <c r="J3608" s="190"/>
      <c r="K3608" s="190"/>
      <c r="L3608" s="190"/>
      <c r="M3608" s="190"/>
      <c r="N3608" s="268">
        <v>0</v>
      </c>
      <c r="O3608" s="268">
        <v>1012.1</v>
      </c>
      <c r="P3608" s="190" t="s">
        <v>657</v>
      </c>
      <c r="Q3608" s="375"/>
    </row>
    <row r="3609" spans="1:17" ht="51">
      <c r="A3609" s="265">
        <v>15</v>
      </c>
      <c r="B3609" s="190"/>
      <c r="C3609" s="266" t="s">
        <v>42</v>
      </c>
      <c r="D3609" s="267">
        <v>44007</v>
      </c>
      <c r="E3609" s="237" t="s">
        <v>7695</v>
      </c>
      <c r="F3609" s="237" t="s">
        <v>3</v>
      </c>
      <c r="G3609" s="237">
        <v>1847311</v>
      </c>
      <c r="H3609" s="190"/>
      <c r="I3609" s="248" t="s">
        <v>8906</v>
      </c>
      <c r="J3609" s="190"/>
      <c r="K3609" s="190"/>
      <c r="L3609" s="190"/>
      <c r="M3609" s="190"/>
      <c r="N3609" s="268">
        <v>0</v>
      </c>
      <c r="O3609" s="268">
        <v>1125.4000000000001</v>
      </c>
      <c r="P3609" s="190" t="s">
        <v>657</v>
      </c>
      <c r="Q3609" s="375"/>
    </row>
    <row r="3610" spans="1:17" ht="51">
      <c r="A3610" s="265">
        <v>15</v>
      </c>
      <c r="B3610" s="190"/>
      <c r="C3610" s="266" t="s">
        <v>42</v>
      </c>
      <c r="D3610" s="267">
        <v>44007</v>
      </c>
      <c r="E3610" s="237" t="s">
        <v>7696</v>
      </c>
      <c r="F3610" s="237" t="s">
        <v>3</v>
      </c>
      <c r="G3610" s="237">
        <v>1847313</v>
      </c>
      <c r="H3610" s="190"/>
      <c r="I3610" s="248" t="s">
        <v>8907</v>
      </c>
      <c r="J3610" s="190"/>
      <c r="K3610" s="190"/>
      <c r="L3610" s="190"/>
      <c r="M3610" s="190"/>
      <c r="N3610" s="268">
        <v>0</v>
      </c>
      <c r="O3610" s="268">
        <v>612.5</v>
      </c>
      <c r="P3610" s="190" t="s">
        <v>657</v>
      </c>
      <c r="Q3610" s="375"/>
    </row>
    <row r="3611" spans="1:17" ht="51">
      <c r="A3611" s="265">
        <v>15</v>
      </c>
      <c r="B3611" s="190"/>
      <c r="C3611" s="266" t="s">
        <v>42</v>
      </c>
      <c r="D3611" s="267">
        <v>44007</v>
      </c>
      <c r="E3611" s="237" t="s">
        <v>7697</v>
      </c>
      <c r="F3611" s="237" t="s">
        <v>3</v>
      </c>
      <c r="G3611" s="237">
        <v>1847315</v>
      </c>
      <c r="H3611" s="190"/>
      <c r="I3611" s="248" t="s">
        <v>8908</v>
      </c>
      <c r="J3611" s="190"/>
      <c r="K3611" s="190"/>
      <c r="L3611" s="190"/>
      <c r="M3611" s="190"/>
      <c r="N3611" s="268">
        <v>0</v>
      </c>
      <c r="O3611" s="268">
        <v>935</v>
      </c>
      <c r="P3611" s="190" t="s">
        <v>657</v>
      </c>
      <c r="Q3611" s="375"/>
    </row>
    <row r="3612" spans="1:17" ht="51">
      <c r="A3612" s="265">
        <v>347</v>
      </c>
      <c r="B3612" s="190"/>
      <c r="C3612" s="266" t="s">
        <v>151</v>
      </c>
      <c r="D3612" s="267">
        <v>44007</v>
      </c>
      <c r="E3612" s="237" t="s">
        <v>7698</v>
      </c>
      <c r="F3612" s="237" t="s">
        <v>3</v>
      </c>
      <c r="G3612" s="237">
        <v>1847321</v>
      </c>
      <c r="H3612" s="190"/>
      <c r="I3612" s="248" t="s">
        <v>8909</v>
      </c>
      <c r="J3612" s="190"/>
      <c r="K3612" s="190"/>
      <c r="L3612" s="190"/>
      <c r="M3612" s="190"/>
      <c r="N3612" s="268">
        <v>0</v>
      </c>
      <c r="O3612" s="268">
        <v>35.1</v>
      </c>
      <c r="P3612" s="190" t="s">
        <v>657</v>
      </c>
      <c r="Q3612" s="375"/>
    </row>
    <row r="3613" spans="1:17" ht="51">
      <c r="A3613" s="265">
        <v>25</v>
      </c>
      <c r="B3613" s="190"/>
      <c r="C3613" s="266" t="s">
        <v>45</v>
      </c>
      <c r="D3613" s="267">
        <v>44007</v>
      </c>
      <c r="E3613" s="237" t="s">
        <v>7699</v>
      </c>
      <c r="F3613" s="237" t="s">
        <v>3</v>
      </c>
      <c r="G3613" s="237">
        <v>1847325</v>
      </c>
      <c r="H3613" s="190"/>
      <c r="I3613" s="248" t="s">
        <v>8910</v>
      </c>
      <c r="J3613" s="190"/>
      <c r="K3613" s="190"/>
      <c r="L3613" s="190"/>
      <c r="M3613" s="190"/>
      <c r="N3613" s="268">
        <v>0</v>
      </c>
      <c r="O3613" s="268">
        <v>83</v>
      </c>
      <c r="P3613" s="190" t="s">
        <v>657</v>
      </c>
      <c r="Q3613" s="375"/>
    </row>
    <row r="3614" spans="1:17" ht="51">
      <c r="A3614" s="265">
        <v>309</v>
      </c>
      <c r="B3614" s="190"/>
      <c r="C3614" s="266" t="s">
        <v>1289</v>
      </c>
      <c r="D3614" s="267">
        <v>44007</v>
      </c>
      <c r="E3614" s="237" t="s">
        <v>7700</v>
      </c>
      <c r="F3614" s="237" t="s">
        <v>3</v>
      </c>
      <c r="G3614" s="237">
        <v>1847341</v>
      </c>
      <c r="H3614" s="190"/>
      <c r="I3614" s="248" t="s">
        <v>8911</v>
      </c>
      <c r="J3614" s="190"/>
      <c r="K3614" s="190"/>
      <c r="L3614" s="190"/>
      <c r="M3614" s="190"/>
      <c r="N3614" s="268">
        <v>0</v>
      </c>
      <c r="O3614" s="268">
        <v>207</v>
      </c>
      <c r="P3614" s="190" t="s">
        <v>657</v>
      </c>
      <c r="Q3614" s="375"/>
    </row>
    <row r="3615" spans="1:17" ht="51">
      <c r="A3615" s="265">
        <v>46</v>
      </c>
      <c r="B3615" s="190"/>
      <c r="C3615" s="266" t="s">
        <v>48</v>
      </c>
      <c r="D3615" s="267">
        <v>44007</v>
      </c>
      <c r="E3615" s="237" t="s">
        <v>7701</v>
      </c>
      <c r="F3615" s="237" t="s">
        <v>3</v>
      </c>
      <c r="G3615" s="237">
        <v>1847328</v>
      </c>
      <c r="H3615" s="190"/>
      <c r="I3615" s="248" t="s">
        <v>8912</v>
      </c>
      <c r="J3615" s="190"/>
      <c r="K3615" s="190"/>
      <c r="L3615" s="190"/>
      <c r="M3615" s="190"/>
      <c r="N3615" s="268">
        <v>0</v>
      </c>
      <c r="O3615" s="268">
        <v>96404</v>
      </c>
      <c r="P3615" s="190" t="s">
        <v>657</v>
      </c>
      <c r="Q3615" s="375"/>
    </row>
    <row r="3616" spans="1:17" ht="51">
      <c r="A3616" s="265">
        <v>309</v>
      </c>
      <c r="B3616" s="190"/>
      <c r="C3616" s="266" t="s">
        <v>1289</v>
      </c>
      <c r="D3616" s="267">
        <v>44007</v>
      </c>
      <c r="E3616" s="237" t="s">
        <v>7702</v>
      </c>
      <c r="F3616" s="237" t="s">
        <v>3</v>
      </c>
      <c r="G3616" s="237">
        <v>1847333</v>
      </c>
      <c r="H3616" s="190"/>
      <c r="I3616" s="248" t="s">
        <v>8913</v>
      </c>
      <c r="J3616" s="190"/>
      <c r="K3616" s="190"/>
      <c r="L3616" s="190"/>
      <c r="M3616" s="190"/>
      <c r="N3616" s="268">
        <v>0</v>
      </c>
      <c r="O3616" s="268">
        <v>742</v>
      </c>
      <c r="P3616" s="190" t="s">
        <v>657</v>
      </c>
      <c r="Q3616" s="375"/>
    </row>
    <row r="3617" spans="1:17" ht="51">
      <c r="A3617" s="265">
        <v>309</v>
      </c>
      <c r="B3617" s="190"/>
      <c r="C3617" s="266" t="s">
        <v>1289</v>
      </c>
      <c r="D3617" s="267">
        <v>44007</v>
      </c>
      <c r="E3617" s="237" t="s">
        <v>7703</v>
      </c>
      <c r="F3617" s="237" t="s">
        <v>3</v>
      </c>
      <c r="G3617" s="237">
        <v>1847336</v>
      </c>
      <c r="H3617" s="190"/>
      <c r="I3617" s="248" t="s">
        <v>8911</v>
      </c>
      <c r="J3617" s="190"/>
      <c r="K3617" s="190"/>
      <c r="L3617" s="190"/>
      <c r="M3617" s="190"/>
      <c r="N3617" s="268">
        <v>0</v>
      </c>
      <c r="O3617" s="268">
        <v>359</v>
      </c>
      <c r="P3617" s="190" t="s">
        <v>657</v>
      </c>
      <c r="Q3617" s="375"/>
    </row>
    <row r="3618" spans="1:17" ht="51">
      <c r="A3618" s="265">
        <v>309</v>
      </c>
      <c r="B3618" s="190"/>
      <c r="C3618" s="266" t="s">
        <v>1289</v>
      </c>
      <c r="D3618" s="267">
        <v>44007</v>
      </c>
      <c r="E3618" s="237" t="s">
        <v>7704</v>
      </c>
      <c r="F3618" s="237" t="s">
        <v>3</v>
      </c>
      <c r="G3618" s="237">
        <v>1847342</v>
      </c>
      <c r="H3618" s="190"/>
      <c r="I3618" s="248" t="s">
        <v>8911</v>
      </c>
      <c r="J3618" s="190"/>
      <c r="K3618" s="190"/>
      <c r="L3618" s="190"/>
      <c r="M3618" s="190"/>
      <c r="N3618" s="268">
        <v>0</v>
      </c>
      <c r="O3618" s="268">
        <v>60</v>
      </c>
      <c r="P3618" s="190" t="s">
        <v>657</v>
      </c>
      <c r="Q3618" s="375"/>
    </row>
    <row r="3619" spans="1:17" ht="63.75">
      <c r="A3619" s="265">
        <v>16</v>
      </c>
      <c r="B3619" s="190"/>
      <c r="C3619" s="266" t="s">
        <v>7133</v>
      </c>
      <c r="D3619" s="267">
        <v>44007</v>
      </c>
      <c r="E3619" s="237" t="s">
        <v>7705</v>
      </c>
      <c r="F3619" s="237" t="s">
        <v>3</v>
      </c>
      <c r="G3619" s="237">
        <v>1847344</v>
      </c>
      <c r="H3619" s="190"/>
      <c r="I3619" s="248" t="s">
        <v>8914</v>
      </c>
      <c r="J3619" s="190"/>
      <c r="K3619" s="190"/>
      <c r="L3619" s="190"/>
      <c r="M3619" s="190"/>
      <c r="N3619" s="268">
        <v>0</v>
      </c>
      <c r="O3619" s="268">
        <v>48</v>
      </c>
      <c r="P3619" s="190" t="s">
        <v>657</v>
      </c>
      <c r="Q3619" s="375"/>
    </row>
    <row r="3620" spans="1:17" ht="51">
      <c r="A3620" s="265">
        <v>309</v>
      </c>
      <c r="B3620" s="190"/>
      <c r="C3620" s="266" t="s">
        <v>1289</v>
      </c>
      <c r="D3620" s="267">
        <v>44007</v>
      </c>
      <c r="E3620" s="237" t="s">
        <v>7706</v>
      </c>
      <c r="F3620" s="237" t="s">
        <v>3</v>
      </c>
      <c r="G3620" s="237">
        <v>1847355</v>
      </c>
      <c r="H3620" s="190"/>
      <c r="I3620" s="248" t="s">
        <v>8915</v>
      </c>
      <c r="J3620" s="190"/>
      <c r="K3620" s="190"/>
      <c r="L3620" s="190"/>
      <c r="M3620" s="190"/>
      <c r="N3620" s="268">
        <v>0</v>
      </c>
      <c r="O3620" s="268">
        <v>122</v>
      </c>
      <c r="P3620" s="190" t="s">
        <v>657</v>
      </c>
      <c r="Q3620" s="375"/>
    </row>
    <row r="3621" spans="1:17" ht="38.25">
      <c r="A3621" s="265">
        <v>86</v>
      </c>
      <c r="B3621" s="190"/>
      <c r="C3621" s="266" t="s">
        <v>56</v>
      </c>
      <c r="D3621" s="267">
        <v>44007</v>
      </c>
      <c r="E3621" s="237" t="s">
        <v>7707</v>
      </c>
      <c r="F3621" s="237" t="s">
        <v>3</v>
      </c>
      <c r="G3621" s="237">
        <v>1847362</v>
      </c>
      <c r="H3621" s="190"/>
      <c r="I3621" s="248" t="s">
        <v>8916</v>
      </c>
      <c r="J3621" s="190"/>
      <c r="K3621" s="190"/>
      <c r="L3621" s="190"/>
      <c r="M3621" s="190"/>
      <c r="N3621" s="268">
        <v>0</v>
      </c>
      <c r="O3621" s="268">
        <v>0.36</v>
      </c>
      <c r="P3621" s="190" t="s">
        <v>657</v>
      </c>
      <c r="Q3621" s="375"/>
    </row>
    <row r="3622" spans="1:17" ht="38.25">
      <c r="A3622" s="265">
        <v>163</v>
      </c>
      <c r="B3622" s="190"/>
      <c r="C3622" s="266" t="s">
        <v>87</v>
      </c>
      <c r="D3622" s="267">
        <v>44007</v>
      </c>
      <c r="E3622" s="237" t="s">
        <v>7708</v>
      </c>
      <c r="F3622" s="237" t="s">
        <v>3</v>
      </c>
      <c r="G3622" s="237">
        <v>1847363</v>
      </c>
      <c r="H3622" s="190"/>
      <c r="I3622" s="248" t="s">
        <v>8917</v>
      </c>
      <c r="J3622" s="190"/>
      <c r="K3622" s="190"/>
      <c r="L3622" s="190"/>
      <c r="M3622" s="190"/>
      <c r="N3622" s="268">
        <v>0</v>
      </c>
      <c r="O3622" s="268">
        <v>3.74</v>
      </c>
      <c r="P3622" s="190" t="s">
        <v>657</v>
      </c>
      <c r="Q3622" s="375"/>
    </row>
    <row r="3623" spans="1:17" ht="51">
      <c r="A3623" s="265">
        <v>288</v>
      </c>
      <c r="B3623" s="190"/>
      <c r="C3623" s="266" t="s">
        <v>126</v>
      </c>
      <c r="D3623" s="267">
        <v>44007</v>
      </c>
      <c r="E3623" s="237" t="s">
        <v>7709</v>
      </c>
      <c r="F3623" s="237" t="s">
        <v>3</v>
      </c>
      <c r="G3623" s="237">
        <v>1847364</v>
      </c>
      <c r="H3623" s="190"/>
      <c r="I3623" s="248" t="s">
        <v>8918</v>
      </c>
      <c r="J3623" s="190"/>
      <c r="K3623" s="190"/>
      <c r="L3623" s="190"/>
      <c r="M3623" s="190"/>
      <c r="N3623" s="268">
        <v>0</v>
      </c>
      <c r="O3623" s="268">
        <v>178</v>
      </c>
      <c r="P3623" s="190" t="s">
        <v>657</v>
      </c>
      <c r="Q3623" s="375"/>
    </row>
    <row r="3624" spans="1:17" ht="38.25">
      <c r="A3624" s="265">
        <v>86</v>
      </c>
      <c r="B3624" s="190"/>
      <c r="C3624" s="266" t="s">
        <v>56</v>
      </c>
      <c r="D3624" s="267">
        <v>44007</v>
      </c>
      <c r="E3624" s="237" t="s">
        <v>7710</v>
      </c>
      <c r="F3624" s="237" t="s">
        <v>3</v>
      </c>
      <c r="G3624" s="237">
        <v>1847367</v>
      </c>
      <c r="H3624" s="190"/>
      <c r="I3624" s="248" t="s">
        <v>8919</v>
      </c>
      <c r="J3624" s="190"/>
      <c r="K3624" s="190"/>
      <c r="L3624" s="190"/>
      <c r="M3624" s="190"/>
      <c r="N3624" s="268">
        <v>0</v>
      </c>
      <c r="O3624" s="268">
        <v>50</v>
      </c>
      <c r="P3624" s="190" t="s">
        <v>657</v>
      </c>
      <c r="Q3624" s="375"/>
    </row>
    <row r="3625" spans="1:17" ht="51">
      <c r="A3625" s="265">
        <v>35</v>
      </c>
      <c r="B3625" s="190"/>
      <c r="C3625" s="266" t="s">
        <v>46</v>
      </c>
      <c r="D3625" s="267">
        <v>44007</v>
      </c>
      <c r="E3625" s="237" t="s">
        <v>7711</v>
      </c>
      <c r="F3625" s="237" t="s">
        <v>3</v>
      </c>
      <c r="G3625" s="237">
        <v>1847370</v>
      </c>
      <c r="H3625" s="190"/>
      <c r="I3625" s="248" t="s">
        <v>8920</v>
      </c>
      <c r="J3625" s="190"/>
      <c r="K3625" s="190"/>
      <c r="L3625" s="190"/>
      <c r="M3625" s="190"/>
      <c r="N3625" s="268">
        <v>0</v>
      </c>
      <c r="O3625" s="268">
        <v>2470</v>
      </c>
      <c r="P3625" s="190" t="s">
        <v>657</v>
      </c>
      <c r="Q3625" s="375"/>
    </row>
    <row r="3626" spans="1:17" ht="51">
      <c r="A3626" s="265">
        <v>85</v>
      </c>
      <c r="B3626" s="190"/>
      <c r="C3626" s="266" t="s">
        <v>705</v>
      </c>
      <c r="D3626" s="267">
        <v>44007</v>
      </c>
      <c r="E3626" s="237" t="s">
        <v>7712</v>
      </c>
      <c r="F3626" s="237" t="s">
        <v>3</v>
      </c>
      <c r="G3626" s="237">
        <v>1847244</v>
      </c>
      <c r="H3626" s="190"/>
      <c r="I3626" s="248" t="s">
        <v>8921</v>
      </c>
      <c r="J3626" s="190"/>
      <c r="K3626" s="190"/>
      <c r="L3626" s="190"/>
      <c r="M3626" s="190"/>
      <c r="N3626" s="268">
        <v>0</v>
      </c>
      <c r="O3626" s="268">
        <v>2536</v>
      </c>
      <c r="P3626" s="190" t="s">
        <v>657</v>
      </c>
      <c r="Q3626" s="375"/>
    </row>
    <row r="3627" spans="1:17" ht="51">
      <c r="A3627" s="265">
        <v>15</v>
      </c>
      <c r="B3627" s="190"/>
      <c r="C3627" s="266" t="s">
        <v>42</v>
      </c>
      <c r="D3627" s="267">
        <v>44007</v>
      </c>
      <c r="E3627" s="237" t="s">
        <v>7713</v>
      </c>
      <c r="F3627" s="237" t="s">
        <v>3</v>
      </c>
      <c r="G3627" s="237">
        <v>1847249</v>
      </c>
      <c r="H3627" s="190"/>
      <c r="I3627" s="248" t="s">
        <v>8922</v>
      </c>
      <c r="J3627" s="190"/>
      <c r="K3627" s="190"/>
      <c r="L3627" s="190"/>
      <c r="M3627" s="190"/>
      <c r="N3627" s="268">
        <v>0</v>
      </c>
      <c r="O3627" s="268">
        <v>2200</v>
      </c>
      <c r="P3627" s="190" t="s">
        <v>657</v>
      </c>
      <c r="Q3627" s="375"/>
    </row>
    <row r="3628" spans="1:17" ht="51">
      <c r="A3628" s="265">
        <v>15</v>
      </c>
      <c r="B3628" s="190"/>
      <c r="C3628" s="266" t="s">
        <v>42</v>
      </c>
      <c r="D3628" s="267">
        <v>44007</v>
      </c>
      <c r="E3628" s="237" t="s">
        <v>7714</v>
      </c>
      <c r="F3628" s="237" t="s">
        <v>3</v>
      </c>
      <c r="G3628" s="237">
        <v>1847251</v>
      </c>
      <c r="H3628" s="190"/>
      <c r="I3628" s="248" t="s">
        <v>8923</v>
      </c>
      <c r="J3628" s="190"/>
      <c r="K3628" s="190"/>
      <c r="L3628" s="190"/>
      <c r="M3628" s="190"/>
      <c r="N3628" s="268">
        <v>0</v>
      </c>
      <c r="O3628" s="268">
        <v>399</v>
      </c>
      <c r="P3628" s="190" t="s">
        <v>657</v>
      </c>
      <c r="Q3628" s="375"/>
    </row>
    <row r="3629" spans="1:17" ht="51">
      <c r="A3629" s="265">
        <v>15</v>
      </c>
      <c r="B3629" s="190"/>
      <c r="C3629" s="266" t="s">
        <v>42</v>
      </c>
      <c r="D3629" s="267">
        <v>44007</v>
      </c>
      <c r="E3629" s="237" t="s">
        <v>7715</v>
      </c>
      <c r="F3629" s="237" t="s">
        <v>3</v>
      </c>
      <c r="G3629" s="237">
        <v>1847252</v>
      </c>
      <c r="H3629" s="190"/>
      <c r="I3629" s="248" t="s">
        <v>8924</v>
      </c>
      <c r="J3629" s="190"/>
      <c r="K3629" s="190"/>
      <c r="L3629" s="190"/>
      <c r="M3629" s="190"/>
      <c r="N3629" s="268">
        <v>0</v>
      </c>
      <c r="O3629" s="268">
        <v>3044</v>
      </c>
      <c r="P3629" s="190" t="s">
        <v>657</v>
      </c>
      <c r="Q3629" s="375"/>
    </row>
    <row r="3630" spans="1:17" ht="51">
      <c r="A3630" s="265">
        <v>15</v>
      </c>
      <c r="B3630" s="190"/>
      <c r="C3630" s="266" t="s">
        <v>42</v>
      </c>
      <c r="D3630" s="267">
        <v>44007</v>
      </c>
      <c r="E3630" s="237" t="s">
        <v>7716</v>
      </c>
      <c r="F3630" s="237" t="s">
        <v>3</v>
      </c>
      <c r="G3630" s="237">
        <v>1847253</v>
      </c>
      <c r="H3630" s="190"/>
      <c r="I3630" s="248" t="s">
        <v>8925</v>
      </c>
      <c r="J3630" s="190"/>
      <c r="K3630" s="190"/>
      <c r="L3630" s="190"/>
      <c r="M3630" s="190"/>
      <c r="N3630" s="268">
        <v>0</v>
      </c>
      <c r="O3630" s="268">
        <v>555</v>
      </c>
      <c r="P3630" s="190" t="s">
        <v>657</v>
      </c>
      <c r="Q3630" s="375"/>
    </row>
    <row r="3631" spans="1:17" ht="51">
      <c r="A3631" s="265">
        <v>132</v>
      </c>
      <c r="B3631" s="190"/>
      <c r="C3631" s="266" t="s">
        <v>67</v>
      </c>
      <c r="D3631" s="267">
        <v>44007</v>
      </c>
      <c r="E3631" s="237" t="s">
        <v>7717</v>
      </c>
      <c r="F3631" s="237" t="s">
        <v>3</v>
      </c>
      <c r="G3631" s="237">
        <v>1847260</v>
      </c>
      <c r="H3631" s="190"/>
      <c r="I3631" s="248" t="s">
        <v>8926</v>
      </c>
      <c r="J3631" s="190"/>
      <c r="K3631" s="190"/>
      <c r="L3631" s="190"/>
      <c r="M3631" s="190"/>
      <c r="N3631" s="268">
        <v>0</v>
      </c>
      <c r="O3631" s="268">
        <v>15.35</v>
      </c>
      <c r="P3631" s="190" t="s">
        <v>657</v>
      </c>
      <c r="Q3631" s="375"/>
    </row>
    <row r="3632" spans="1:17" ht="63.75">
      <c r="A3632" s="265">
        <v>86</v>
      </c>
      <c r="B3632" s="190"/>
      <c r="C3632" s="266" t="s">
        <v>56</v>
      </c>
      <c r="D3632" s="267">
        <v>44007</v>
      </c>
      <c r="E3632" s="237" t="s">
        <v>7718</v>
      </c>
      <c r="F3632" s="237" t="s">
        <v>3</v>
      </c>
      <c r="G3632" s="237">
        <v>1847282</v>
      </c>
      <c r="H3632" s="190"/>
      <c r="I3632" s="248" t="s">
        <v>8927</v>
      </c>
      <c r="J3632" s="190"/>
      <c r="K3632" s="190"/>
      <c r="L3632" s="190"/>
      <c r="M3632" s="190"/>
      <c r="N3632" s="268">
        <v>0</v>
      </c>
      <c r="O3632" s="268">
        <v>5887.6</v>
      </c>
      <c r="P3632" s="190" t="s">
        <v>657</v>
      </c>
      <c r="Q3632" s="375"/>
    </row>
    <row r="3633" spans="1:17" ht="38.25">
      <c r="A3633" s="265">
        <v>592</v>
      </c>
      <c r="B3633" s="190"/>
      <c r="C3633" s="266" t="s">
        <v>634</v>
      </c>
      <c r="D3633" s="267">
        <v>44007</v>
      </c>
      <c r="E3633" s="237" t="s">
        <v>7719</v>
      </c>
      <c r="F3633" s="237" t="s">
        <v>3</v>
      </c>
      <c r="G3633" s="237">
        <v>1847411</v>
      </c>
      <c r="H3633" s="190"/>
      <c r="I3633" s="248" t="s">
        <v>8928</v>
      </c>
      <c r="J3633" s="190"/>
      <c r="K3633" s="190"/>
      <c r="L3633" s="190"/>
      <c r="M3633" s="190"/>
      <c r="N3633" s="268">
        <v>0</v>
      </c>
      <c r="O3633" s="268">
        <v>720</v>
      </c>
      <c r="P3633" s="190" t="s">
        <v>657</v>
      </c>
      <c r="Q3633" s="375"/>
    </row>
    <row r="3634" spans="1:17" ht="38.25">
      <c r="A3634" s="265">
        <v>592</v>
      </c>
      <c r="B3634" s="190"/>
      <c r="C3634" s="266" t="s">
        <v>634</v>
      </c>
      <c r="D3634" s="267">
        <v>44007</v>
      </c>
      <c r="E3634" s="237" t="s">
        <v>7720</v>
      </c>
      <c r="F3634" s="237" t="s">
        <v>3</v>
      </c>
      <c r="G3634" s="237">
        <v>1847412</v>
      </c>
      <c r="H3634" s="190"/>
      <c r="I3634" s="248" t="s">
        <v>8929</v>
      </c>
      <c r="J3634" s="190"/>
      <c r="K3634" s="190"/>
      <c r="L3634" s="190"/>
      <c r="M3634" s="190"/>
      <c r="N3634" s="268">
        <v>0</v>
      </c>
      <c r="O3634" s="268">
        <v>30</v>
      </c>
      <c r="P3634" s="190" t="s">
        <v>657</v>
      </c>
      <c r="Q3634" s="375"/>
    </row>
    <row r="3635" spans="1:17" ht="38.25">
      <c r="A3635" s="265">
        <v>70</v>
      </c>
      <c r="B3635" s="190"/>
      <c r="C3635" s="266" t="s">
        <v>53</v>
      </c>
      <c r="D3635" s="267">
        <v>44007</v>
      </c>
      <c r="E3635" s="237" t="s">
        <v>7721</v>
      </c>
      <c r="F3635" s="237" t="s">
        <v>3</v>
      </c>
      <c r="G3635" s="237">
        <v>1847414</v>
      </c>
      <c r="H3635" s="190"/>
      <c r="I3635" s="248" t="s">
        <v>8930</v>
      </c>
      <c r="J3635" s="190"/>
      <c r="K3635" s="190"/>
      <c r="L3635" s="190"/>
      <c r="M3635" s="190"/>
      <c r="N3635" s="268">
        <v>0</v>
      </c>
      <c r="O3635" s="268">
        <v>278.25</v>
      </c>
      <c r="P3635" s="190" t="s">
        <v>657</v>
      </c>
      <c r="Q3635" s="375"/>
    </row>
    <row r="3636" spans="1:17" ht="51">
      <c r="A3636" s="265">
        <v>132</v>
      </c>
      <c r="B3636" s="190"/>
      <c r="C3636" s="266" t="s">
        <v>67</v>
      </c>
      <c r="D3636" s="267">
        <v>44007</v>
      </c>
      <c r="E3636" s="237" t="s">
        <v>7722</v>
      </c>
      <c r="F3636" s="237" t="s">
        <v>3</v>
      </c>
      <c r="G3636" s="237">
        <v>1847418</v>
      </c>
      <c r="H3636" s="190"/>
      <c r="I3636" s="248" t="s">
        <v>8931</v>
      </c>
      <c r="J3636" s="190"/>
      <c r="K3636" s="190"/>
      <c r="L3636" s="190"/>
      <c r="M3636" s="190"/>
      <c r="N3636" s="268">
        <v>0</v>
      </c>
      <c r="O3636" s="268">
        <v>6.4</v>
      </c>
      <c r="P3636" s="190" t="s">
        <v>657</v>
      </c>
      <c r="Q3636" s="375"/>
    </row>
    <row r="3637" spans="1:17" ht="51">
      <c r="A3637" s="265">
        <v>16</v>
      </c>
      <c r="B3637" s="190"/>
      <c r="C3637" s="266" t="s">
        <v>7133</v>
      </c>
      <c r="D3637" s="267">
        <v>44008</v>
      </c>
      <c r="E3637" s="237" t="s">
        <v>7723</v>
      </c>
      <c r="F3637" s="237" t="s">
        <v>3</v>
      </c>
      <c r="G3637" s="237">
        <v>1847566</v>
      </c>
      <c r="H3637" s="190"/>
      <c r="I3637" s="248" t="s">
        <v>8932</v>
      </c>
      <c r="J3637" s="190"/>
      <c r="K3637" s="190"/>
      <c r="L3637" s="190"/>
      <c r="M3637" s="190"/>
      <c r="N3637" s="268">
        <v>0</v>
      </c>
      <c r="O3637" s="268">
        <v>1261.4000000000001</v>
      </c>
      <c r="P3637" s="190" t="s">
        <v>657</v>
      </c>
      <c r="Q3637" s="375"/>
    </row>
    <row r="3638" spans="1:17" ht="51">
      <c r="A3638" s="265">
        <v>15</v>
      </c>
      <c r="B3638" s="190"/>
      <c r="C3638" s="266" t="s">
        <v>42</v>
      </c>
      <c r="D3638" s="267">
        <v>44008</v>
      </c>
      <c r="E3638" s="237" t="s">
        <v>7724</v>
      </c>
      <c r="F3638" s="237" t="s">
        <v>3</v>
      </c>
      <c r="G3638" s="237">
        <v>1847590</v>
      </c>
      <c r="H3638" s="190"/>
      <c r="I3638" s="248" t="s">
        <v>8610</v>
      </c>
      <c r="J3638" s="190"/>
      <c r="K3638" s="190"/>
      <c r="L3638" s="190"/>
      <c r="M3638" s="190"/>
      <c r="N3638" s="268">
        <v>0</v>
      </c>
      <c r="O3638" s="268">
        <v>24</v>
      </c>
      <c r="P3638" s="190" t="s">
        <v>657</v>
      </c>
      <c r="Q3638" s="375"/>
    </row>
    <row r="3639" spans="1:17" ht="51">
      <c r="A3639" s="265">
        <v>16</v>
      </c>
      <c r="B3639" s="190"/>
      <c r="C3639" s="266" t="s">
        <v>7133</v>
      </c>
      <c r="D3639" s="267">
        <v>44008</v>
      </c>
      <c r="E3639" s="237" t="s">
        <v>7725</v>
      </c>
      <c r="F3639" s="237" t="s">
        <v>3</v>
      </c>
      <c r="G3639" s="237">
        <v>1847631</v>
      </c>
      <c r="H3639" s="190"/>
      <c r="I3639" s="248" t="s">
        <v>8933</v>
      </c>
      <c r="J3639" s="190"/>
      <c r="K3639" s="190"/>
      <c r="L3639" s="190"/>
      <c r="M3639" s="190"/>
      <c r="N3639" s="268">
        <v>0</v>
      </c>
      <c r="O3639" s="268">
        <v>1261.4000000000001</v>
      </c>
      <c r="P3639" s="190" t="s">
        <v>657</v>
      </c>
      <c r="Q3639" s="375"/>
    </row>
    <row r="3640" spans="1:17" ht="51">
      <c r="A3640" s="265">
        <v>46</v>
      </c>
      <c r="B3640" s="190"/>
      <c r="C3640" s="266" t="s">
        <v>48</v>
      </c>
      <c r="D3640" s="267">
        <v>44008</v>
      </c>
      <c r="E3640" s="237" t="s">
        <v>7726</v>
      </c>
      <c r="F3640" s="237" t="s">
        <v>3</v>
      </c>
      <c r="G3640" s="237">
        <v>1847646</v>
      </c>
      <c r="H3640" s="190"/>
      <c r="I3640" s="248" t="s">
        <v>8934</v>
      </c>
      <c r="J3640" s="190"/>
      <c r="K3640" s="190"/>
      <c r="L3640" s="190"/>
      <c r="M3640" s="190"/>
      <c r="N3640" s="268">
        <v>0</v>
      </c>
      <c r="O3640" s="268">
        <v>235</v>
      </c>
      <c r="P3640" s="190" t="s">
        <v>657</v>
      </c>
      <c r="Q3640" s="375"/>
    </row>
    <row r="3641" spans="1:17" ht="63.75">
      <c r="A3641" s="265">
        <v>66</v>
      </c>
      <c r="B3641" s="190"/>
      <c r="C3641" s="266" t="s">
        <v>52</v>
      </c>
      <c r="D3641" s="267">
        <v>44008</v>
      </c>
      <c r="E3641" s="237" t="s">
        <v>7727</v>
      </c>
      <c r="F3641" s="237" t="s">
        <v>3</v>
      </c>
      <c r="G3641" s="237">
        <v>1847670</v>
      </c>
      <c r="H3641" s="190"/>
      <c r="I3641" s="248" t="s">
        <v>8935</v>
      </c>
      <c r="J3641" s="190"/>
      <c r="K3641" s="190"/>
      <c r="L3641" s="190"/>
      <c r="M3641" s="190"/>
      <c r="N3641" s="268">
        <v>0</v>
      </c>
      <c r="O3641" s="268">
        <v>153.4</v>
      </c>
      <c r="P3641" s="190" t="s">
        <v>657</v>
      </c>
      <c r="Q3641" s="375"/>
    </row>
    <row r="3642" spans="1:17" ht="51">
      <c r="A3642" s="265">
        <v>15</v>
      </c>
      <c r="B3642" s="190"/>
      <c r="C3642" s="266" t="s">
        <v>42</v>
      </c>
      <c r="D3642" s="267">
        <v>44008</v>
      </c>
      <c r="E3642" s="237" t="s">
        <v>7728</v>
      </c>
      <c r="F3642" s="237" t="s">
        <v>3</v>
      </c>
      <c r="G3642" s="237">
        <v>1847673</v>
      </c>
      <c r="H3642" s="190"/>
      <c r="I3642" s="248" t="s">
        <v>8936</v>
      </c>
      <c r="J3642" s="190"/>
      <c r="K3642" s="190"/>
      <c r="L3642" s="190"/>
      <c r="M3642" s="190"/>
      <c r="N3642" s="268">
        <v>0</v>
      </c>
      <c r="O3642" s="268">
        <v>224.4</v>
      </c>
      <c r="P3642" s="190" t="s">
        <v>657</v>
      </c>
      <c r="Q3642" s="375"/>
    </row>
    <row r="3643" spans="1:17" ht="63.75">
      <c r="A3643" s="265">
        <v>16</v>
      </c>
      <c r="B3643" s="190"/>
      <c r="C3643" s="266" t="s">
        <v>7133</v>
      </c>
      <c r="D3643" s="267">
        <v>44008</v>
      </c>
      <c r="E3643" s="237" t="s">
        <v>7729</v>
      </c>
      <c r="F3643" s="237" t="s">
        <v>3</v>
      </c>
      <c r="G3643" s="237">
        <v>1847682</v>
      </c>
      <c r="H3643" s="190"/>
      <c r="I3643" s="248" t="s">
        <v>8937</v>
      </c>
      <c r="J3643" s="190"/>
      <c r="K3643" s="190"/>
      <c r="L3643" s="190"/>
      <c r="M3643" s="190"/>
      <c r="N3643" s="268">
        <v>0</v>
      </c>
      <c r="O3643" s="268">
        <v>1261.4000000000001</v>
      </c>
      <c r="P3643" s="190" t="s">
        <v>657</v>
      </c>
      <c r="Q3643" s="375"/>
    </row>
    <row r="3644" spans="1:17" ht="51">
      <c r="A3644" s="265">
        <v>155</v>
      </c>
      <c r="B3644" s="190"/>
      <c r="C3644" s="266" t="s">
        <v>84</v>
      </c>
      <c r="D3644" s="267">
        <v>44008</v>
      </c>
      <c r="E3644" s="237" t="s">
        <v>7730</v>
      </c>
      <c r="F3644" s="237" t="s">
        <v>3</v>
      </c>
      <c r="G3644" s="237">
        <v>1847684</v>
      </c>
      <c r="H3644" s="190"/>
      <c r="I3644" s="248" t="s">
        <v>8938</v>
      </c>
      <c r="J3644" s="190"/>
      <c r="K3644" s="190"/>
      <c r="L3644" s="190"/>
      <c r="M3644" s="190"/>
      <c r="N3644" s="268">
        <v>0</v>
      </c>
      <c r="O3644" s="268">
        <v>19500</v>
      </c>
      <c r="P3644" s="190" t="s">
        <v>657</v>
      </c>
      <c r="Q3644" s="375"/>
    </row>
    <row r="3645" spans="1:17" ht="51">
      <c r="A3645" s="265">
        <v>132</v>
      </c>
      <c r="B3645" s="190"/>
      <c r="C3645" s="266" t="s">
        <v>67</v>
      </c>
      <c r="D3645" s="267">
        <v>44008</v>
      </c>
      <c r="E3645" s="237" t="s">
        <v>7731</v>
      </c>
      <c r="F3645" s="237" t="s">
        <v>3</v>
      </c>
      <c r="G3645" s="237">
        <v>1847693</v>
      </c>
      <c r="H3645" s="190"/>
      <c r="I3645" s="248" t="s">
        <v>8939</v>
      </c>
      <c r="J3645" s="190"/>
      <c r="K3645" s="190"/>
      <c r="L3645" s="190"/>
      <c r="M3645" s="190"/>
      <c r="N3645" s="268">
        <v>0</v>
      </c>
      <c r="O3645" s="268">
        <v>849.93</v>
      </c>
      <c r="P3645" s="190" t="s">
        <v>657</v>
      </c>
      <c r="Q3645" s="375"/>
    </row>
    <row r="3646" spans="1:17" ht="51">
      <c r="A3646" s="265">
        <v>20</v>
      </c>
      <c r="B3646" s="190"/>
      <c r="C3646" s="266" t="s">
        <v>44</v>
      </c>
      <c r="D3646" s="267">
        <v>44008</v>
      </c>
      <c r="E3646" s="237" t="s">
        <v>7732</v>
      </c>
      <c r="F3646" s="237" t="s">
        <v>3</v>
      </c>
      <c r="G3646" s="237">
        <v>1847696</v>
      </c>
      <c r="H3646" s="190"/>
      <c r="I3646" s="248" t="s">
        <v>8940</v>
      </c>
      <c r="J3646" s="190"/>
      <c r="K3646" s="190"/>
      <c r="L3646" s="190"/>
      <c r="M3646" s="190"/>
      <c r="N3646" s="268">
        <v>0</v>
      </c>
      <c r="O3646" s="268">
        <v>2782.58</v>
      </c>
      <c r="P3646" s="190" t="s">
        <v>657</v>
      </c>
      <c r="Q3646" s="375"/>
    </row>
    <row r="3647" spans="1:17" ht="63.75">
      <c r="A3647" s="265">
        <v>20</v>
      </c>
      <c r="B3647" s="190"/>
      <c r="C3647" s="266" t="s">
        <v>44</v>
      </c>
      <c r="D3647" s="267">
        <v>44008</v>
      </c>
      <c r="E3647" s="237" t="s">
        <v>7733</v>
      </c>
      <c r="F3647" s="237" t="s">
        <v>3</v>
      </c>
      <c r="G3647" s="237">
        <v>1847699</v>
      </c>
      <c r="H3647" s="190"/>
      <c r="I3647" s="248" t="s">
        <v>8941</v>
      </c>
      <c r="J3647" s="190"/>
      <c r="K3647" s="190"/>
      <c r="L3647" s="190"/>
      <c r="M3647" s="190"/>
      <c r="N3647" s="268">
        <v>0</v>
      </c>
      <c r="O3647" s="268">
        <v>565</v>
      </c>
      <c r="P3647" s="190" t="s">
        <v>657</v>
      </c>
      <c r="Q3647" s="375"/>
    </row>
    <row r="3648" spans="1:17" ht="51">
      <c r="A3648" s="265">
        <v>20</v>
      </c>
      <c r="B3648" s="190"/>
      <c r="C3648" s="266" t="s">
        <v>44</v>
      </c>
      <c r="D3648" s="267">
        <v>44008</v>
      </c>
      <c r="E3648" s="237" t="s">
        <v>7734</v>
      </c>
      <c r="F3648" s="237" t="s">
        <v>3</v>
      </c>
      <c r="G3648" s="237">
        <v>1847702</v>
      </c>
      <c r="H3648" s="190"/>
      <c r="I3648" s="248" t="s">
        <v>8942</v>
      </c>
      <c r="J3648" s="190"/>
      <c r="K3648" s="190"/>
      <c r="L3648" s="190"/>
      <c r="M3648" s="190"/>
      <c r="N3648" s="268">
        <v>0</v>
      </c>
      <c r="O3648" s="268">
        <v>284.44</v>
      </c>
      <c r="P3648" s="190" t="s">
        <v>657</v>
      </c>
      <c r="Q3648" s="375"/>
    </row>
    <row r="3649" spans="1:17" ht="63.75">
      <c r="A3649" s="265">
        <v>20</v>
      </c>
      <c r="B3649" s="190"/>
      <c r="C3649" s="266" t="s">
        <v>44</v>
      </c>
      <c r="D3649" s="267">
        <v>44008</v>
      </c>
      <c r="E3649" s="237" t="s">
        <v>7735</v>
      </c>
      <c r="F3649" s="237" t="s">
        <v>3</v>
      </c>
      <c r="G3649" s="237">
        <v>1847704</v>
      </c>
      <c r="H3649" s="190"/>
      <c r="I3649" s="248" t="s">
        <v>8943</v>
      </c>
      <c r="J3649" s="190"/>
      <c r="K3649" s="190"/>
      <c r="L3649" s="190"/>
      <c r="M3649" s="190"/>
      <c r="N3649" s="268">
        <v>0</v>
      </c>
      <c r="O3649" s="268">
        <v>230</v>
      </c>
      <c r="P3649" s="190" t="s">
        <v>657</v>
      </c>
      <c r="Q3649" s="375"/>
    </row>
    <row r="3650" spans="1:17" ht="51">
      <c r="A3650" s="265">
        <v>20</v>
      </c>
      <c r="B3650" s="190"/>
      <c r="C3650" s="266" t="s">
        <v>44</v>
      </c>
      <c r="D3650" s="267">
        <v>44008</v>
      </c>
      <c r="E3650" s="237" t="s">
        <v>7736</v>
      </c>
      <c r="F3650" s="237" t="s">
        <v>3</v>
      </c>
      <c r="G3650" s="237">
        <v>1847708</v>
      </c>
      <c r="H3650" s="190"/>
      <c r="I3650" s="248" t="s">
        <v>8944</v>
      </c>
      <c r="J3650" s="190"/>
      <c r="K3650" s="190"/>
      <c r="L3650" s="190"/>
      <c r="M3650" s="190"/>
      <c r="N3650" s="268">
        <v>0</v>
      </c>
      <c r="O3650" s="268">
        <v>2660</v>
      </c>
      <c r="P3650" s="190" t="s">
        <v>657</v>
      </c>
      <c r="Q3650" s="375"/>
    </row>
    <row r="3651" spans="1:17" ht="38.25">
      <c r="A3651" s="265">
        <v>46</v>
      </c>
      <c r="B3651" s="190"/>
      <c r="C3651" s="266" t="s">
        <v>48</v>
      </c>
      <c r="D3651" s="267">
        <v>44008</v>
      </c>
      <c r="E3651" s="237" t="s">
        <v>7737</v>
      </c>
      <c r="F3651" s="237" t="s">
        <v>3</v>
      </c>
      <c r="G3651" s="237">
        <v>1847733</v>
      </c>
      <c r="H3651" s="190"/>
      <c r="I3651" s="248" t="s">
        <v>8945</v>
      </c>
      <c r="J3651" s="190"/>
      <c r="K3651" s="190"/>
      <c r="L3651" s="190"/>
      <c r="M3651" s="190"/>
      <c r="N3651" s="268">
        <v>0</v>
      </c>
      <c r="O3651" s="268">
        <v>3792.69</v>
      </c>
      <c r="P3651" s="190" t="s">
        <v>657</v>
      </c>
      <c r="Q3651" s="375"/>
    </row>
    <row r="3652" spans="1:17" ht="51">
      <c r="A3652" s="265">
        <v>580</v>
      </c>
      <c r="B3652" s="190"/>
      <c r="C3652" s="266" t="s">
        <v>178</v>
      </c>
      <c r="D3652" s="267">
        <v>44008</v>
      </c>
      <c r="E3652" s="237" t="s">
        <v>7738</v>
      </c>
      <c r="F3652" s="237" t="s">
        <v>3</v>
      </c>
      <c r="G3652" s="237">
        <v>1847710</v>
      </c>
      <c r="H3652" s="190"/>
      <c r="I3652" s="248" t="s">
        <v>8946</v>
      </c>
      <c r="J3652" s="190"/>
      <c r="K3652" s="190"/>
      <c r="L3652" s="190"/>
      <c r="M3652" s="190"/>
      <c r="N3652" s="268">
        <v>0</v>
      </c>
      <c r="O3652" s="268">
        <v>2.75</v>
      </c>
      <c r="P3652" s="190" t="s">
        <v>657</v>
      </c>
      <c r="Q3652" s="375"/>
    </row>
    <row r="3653" spans="1:17" ht="51">
      <c r="A3653" s="265" t="s">
        <v>553</v>
      </c>
      <c r="B3653" s="190"/>
      <c r="C3653" s="266" t="s">
        <v>605</v>
      </c>
      <c r="D3653" s="267">
        <v>44008</v>
      </c>
      <c r="E3653" s="237" t="s">
        <v>7739</v>
      </c>
      <c r="F3653" s="237" t="s">
        <v>3</v>
      </c>
      <c r="G3653" s="237">
        <v>1847719</v>
      </c>
      <c r="H3653" s="190"/>
      <c r="I3653" s="248" t="s">
        <v>8947</v>
      </c>
      <c r="J3653" s="190"/>
      <c r="K3653" s="190"/>
      <c r="L3653" s="190"/>
      <c r="M3653" s="190"/>
      <c r="N3653" s="268">
        <v>0</v>
      </c>
      <c r="O3653" s="268">
        <v>573.26</v>
      </c>
      <c r="P3653" s="190" t="s">
        <v>657</v>
      </c>
      <c r="Q3653" s="375"/>
    </row>
    <row r="3654" spans="1:17" ht="51">
      <c r="A3654" s="265">
        <v>599</v>
      </c>
      <c r="B3654" s="190"/>
      <c r="C3654" s="266" t="s">
        <v>1297</v>
      </c>
      <c r="D3654" s="267">
        <v>44008</v>
      </c>
      <c r="E3654" s="237" t="s">
        <v>7740</v>
      </c>
      <c r="F3654" s="237" t="s">
        <v>3</v>
      </c>
      <c r="G3654" s="237">
        <v>1847727</v>
      </c>
      <c r="H3654" s="190"/>
      <c r="I3654" s="248" t="s">
        <v>8948</v>
      </c>
      <c r="J3654" s="190"/>
      <c r="K3654" s="190"/>
      <c r="L3654" s="190"/>
      <c r="M3654" s="190"/>
      <c r="N3654" s="268">
        <v>0</v>
      </c>
      <c r="O3654" s="268">
        <v>6.5</v>
      </c>
      <c r="P3654" s="190" t="s">
        <v>657</v>
      </c>
      <c r="Q3654" s="375"/>
    </row>
    <row r="3655" spans="1:17" ht="51">
      <c r="A3655" s="265">
        <v>132</v>
      </c>
      <c r="B3655" s="190"/>
      <c r="C3655" s="266" t="s">
        <v>67</v>
      </c>
      <c r="D3655" s="267">
        <v>44008</v>
      </c>
      <c r="E3655" s="237" t="s">
        <v>7741</v>
      </c>
      <c r="F3655" s="237" t="s">
        <v>3</v>
      </c>
      <c r="G3655" s="237">
        <v>1847754</v>
      </c>
      <c r="H3655" s="190"/>
      <c r="I3655" s="248" t="s">
        <v>8949</v>
      </c>
      <c r="J3655" s="190"/>
      <c r="K3655" s="190"/>
      <c r="L3655" s="190"/>
      <c r="M3655" s="190"/>
      <c r="N3655" s="268">
        <v>0</v>
      </c>
      <c r="O3655" s="268">
        <v>378</v>
      </c>
      <c r="P3655" s="190" t="s">
        <v>657</v>
      </c>
      <c r="Q3655" s="375"/>
    </row>
    <row r="3656" spans="1:17" ht="63.75">
      <c r="A3656" s="265">
        <v>660</v>
      </c>
      <c r="B3656" s="190"/>
      <c r="C3656" s="266" t="s">
        <v>185</v>
      </c>
      <c r="D3656" s="267">
        <v>44008</v>
      </c>
      <c r="E3656" s="237" t="s">
        <v>7742</v>
      </c>
      <c r="F3656" s="237" t="s">
        <v>3</v>
      </c>
      <c r="G3656" s="237">
        <v>1847562</v>
      </c>
      <c r="H3656" s="190"/>
      <c r="I3656" s="248" t="s">
        <v>8950</v>
      </c>
      <c r="J3656" s="190"/>
      <c r="K3656" s="190"/>
      <c r="L3656" s="190"/>
      <c r="M3656" s="190"/>
      <c r="N3656" s="268">
        <v>0</v>
      </c>
      <c r="O3656" s="268">
        <v>584.6</v>
      </c>
      <c r="P3656" s="190" t="s">
        <v>657</v>
      </c>
      <c r="Q3656" s="375"/>
    </row>
    <row r="3657" spans="1:17" ht="63.75">
      <c r="A3657" s="265">
        <v>660</v>
      </c>
      <c r="B3657" s="190"/>
      <c r="C3657" s="266" t="s">
        <v>185</v>
      </c>
      <c r="D3657" s="267">
        <v>44008</v>
      </c>
      <c r="E3657" s="237" t="s">
        <v>7743</v>
      </c>
      <c r="F3657" s="237" t="s">
        <v>3</v>
      </c>
      <c r="G3657" s="237">
        <v>1847564</v>
      </c>
      <c r="H3657" s="190"/>
      <c r="I3657" s="248" t="s">
        <v>8951</v>
      </c>
      <c r="J3657" s="190"/>
      <c r="K3657" s="190"/>
      <c r="L3657" s="190"/>
      <c r="M3657" s="190"/>
      <c r="N3657" s="268">
        <v>0</v>
      </c>
      <c r="O3657" s="268">
        <v>222</v>
      </c>
      <c r="P3657" s="190" t="s">
        <v>657</v>
      </c>
      <c r="Q3657" s="375"/>
    </row>
    <row r="3658" spans="1:17" ht="63.75">
      <c r="A3658" s="265">
        <v>287</v>
      </c>
      <c r="B3658" s="190"/>
      <c r="C3658" s="266" t="s">
        <v>125</v>
      </c>
      <c r="D3658" s="267">
        <v>44008</v>
      </c>
      <c r="E3658" s="237" t="s">
        <v>7744</v>
      </c>
      <c r="F3658" s="237" t="s">
        <v>3</v>
      </c>
      <c r="G3658" s="237">
        <v>1847579</v>
      </c>
      <c r="H3658" s="190"/>
      <c r="I3658" s="248" t="s">
        <v>8952</v>
      </c>
      <c r="J3658" s="190"/>
      <c r="K3658" s="190"/>
      <c r="L3658" s="190"/>
      <c r="M3658" s="190"/>
      <c r="N3658" s="268">
        <v>0</v>
      </c>
      <c r="O3658" s="268">
        <v>259839.66</v>
      </c>
      <c r="P3658" s="190" t="s">
        <v>657</v>
      </c>
      <c r="Q3658" s="375"/>
    </row>
    <row r="3659" spans="1:17" ht="51">
      <c r="A3659" s="265">
        <v>287</v>
      </c>
      <c r="B3659" s="190"/>
      <c r="C3659" s="266" t="s">
        <v>125</v>
      </c>
      <c r="D3659" s="267">
        <v>44008</v>
      </c>
      <c r="E3659" s="237" t="s">
        <v>7745</v>
      </c>
      <c r="F3659" s="237" t="s">
        <v>3</v>
      </c>
      <c r="G3659" s="237">
        <v>1847580</v>
      </c>
      <c r="H3659" s="190"/>
      <c r="I3659" s="248" t="s">
        <v>8953</v>
      </c>
      <c r="J3659" s="190"/>
      <c r="K3659" s="190"/>
      <c r="L3659" s="190"/>
      <c r="M3659" s="190"/>
      <c r="N3659" s="268">
        <v>0</v>
      </c>
      <c r="O3659" s="268">
        <v>283427.45</v>
      </c>
      <c r="P3659" s="190" t="s">
        <v>657</v>
      </c>
      <c r="Q3659" s="375"/>
    </row>
    <row r="3660" spans="1:17" ht="63.75">
      <c r="A3660" s="265">
        <v>287</v>
      </c>
      <c r="B3660" s="190"/>
      <c r="C3660" s="266" t="s">
        <v>125</v>
      </c>
      <c r="D3660" s="267">
        <v>44008</v>
      </c>
      <c r="E3660" s="237" t="s">
        <v>7746</v>
      </c>
      <c r="F3660" s="237" t="s">
        <v>3</v>
      </c>
      <c r="G3660" s="237">
        <v>1847582</v>
      </c>
      <c r="H3660" s="190"/>
      <c r="I3660" s="248" t="s">
        <v>8954</v>
      </c>
      <c r="J3660" s="190"/>
      <c r="K3660" s="190"/>
      <c r="L3660" s="190"/>
      <c r="M3660" s="190"/>
      <c r="N3660" s="268">
        <v>0</v>
      </c>
      <c r="O3660" s="268">
        <v>58553.32</v>
      </c>
      <c r="P3660" s="190" t="s">
        <v>657</v>
      </c>
      <c r="Q3660" s="375"/>
    </row>
    <row r="3661" spans="1:17" ht="63.75">
      <c r="A3661" s="265">
        <v>287</v>
      </c>
      <c r="B3661" s="190"/>
      <c r="C3661" s="266" t="s">
        <v>125</v>
      </c>
      <c r="D3661" s="267">
        <v>44008</v>
      </c>
      <c r="E3661" s="237" t="s">
        <v>7747</v>
      </c>
      <c r="F3661" s="237" t="s">
        <v>3</v>
      </c>
      <c r="G3661" s="237">
        <v>1847583</v>
      </c>
      <c r="H3661" s="190"/>
      <c r="I3661" s="248" t="s">
        <v>8955</v>
      </c>
      <c r="J3661" s="190"/>
      <c r="K3661" s="190"/>
      <c r="L3661" s="190"/>
      <c r="M3661" s="190"/>
      <c r="N3661" s="268">
        <v>0</v>
      </c>
      <c r="O3661" s="268">
        <v>24451.01</v>
      </c>
      <c r="P3661" s="190" t="s">
        <v>657</v>
      </c>
      <c r="Q3661" s="375"/>
    </row>
    <row r="3662" spans="1:17" ht="63.75">
      <c r="A3662" s="265">
        <v>287</v>
      </c>
      <c r="B3662" s="190"/>
      <c r="C3662" s="266" t="s">
        <v>125</v>
      </c>
      <c r="D3662" s="267">
        <v>44008</v>
      </c>
      <c r="E3662" s="237" t="s">
        <v>7748</v>
      </c>
      <c r="F3662" s="237" t="s">
        <v>3</v>
      </c>
      <c r="G3662" s="237">
        <v>1847584</v>
      </c>
      <c r="H3662" s="190"/>
      <c r="I3662" s="248" t="s">
        <v>8956</v>
      </c>
      <c r="J3662" s="190"/>
      <c r="K3662" s="190"/>
      <c r="L3662" s="190"/>
      <c r="M3662" s="190"/>
      <c r="N3662" s="268">
        <v>0</v>
      </c>
      <c r="O3662" s="268">
        <v>32158.69</v>
      </c>
      <c r="P3662" s="190" t="s">
        <v>657</v>
      </c>
      <c r="Q3662" s="375"/>
    </row>
    <row r="3663" spans="1:17" ht="63.75">
      <c r="A3663" s="265">
        <v>287</v>
      </c>
      <c r="B3663" s="190"/>
      <c r="C3663" s="266" t="s">
        <v>125</v>
      </c>
      <c r="D3663" s="267">
        <v>44008</v>
      </c>
      <c r="E3663" s="237" t="s">
        <v>7749</v>
      </c>
      <c r="F3663" s="237" t="s">
        <v>3</v>
      </c>
      <c r="G3663" s="237">
        <v>1847585</v>
      </c>
      <c r="H3663" s="190"/>
      <c r="I3663" s="248" t="s">
        <v>8957</v>
      </c>
      <c r="J3663" s="190"/>
      <c r="K3663" s="190"/>
      <c r="L3663" s="190"/>
      <c r="M3663" s="190"/>
      <c r="N3663" s="268">
        <v>0</v>
      </c>
      <c r="O3663" s="268">
        <v>15805.76</v>
      </c>
      <c r="P3663" s="190" t="s">
        <v>657</v>
      </c>
      <c r="Q3663" s="375"/>
    </row>
    <row r="3664" spans="1:17" ht="63.75">
      <c r="A3664" s="265">
        <v>287</v>
      </c>
      <c r="B3664" s="190"/>
      <c r="C3664" s="266" t="s">
        <v>125</v>
      </c>
      <c r="D3664" s="267">
        <v>44008</v>
      </c>
      <c r="E3664" s="237" t="s">
        <v>7750</v>
      </c>
      <c r="F3664" s="237" t="s">
        <v>3</v>
      </c>
      <c r="G3664" s="237">
        <v>1847586</v>
      </c>
      <c r="H3664" s="190"/>
      <c r="I3664" s="248" t="s">
        <v>8958</v>
      </c>
      <c r="J3664" s="190"/>
      <c r="K3664" s="190"/>
      <c r="L3664" s="190"/>
      <c r="M3664" s="190"/>
      <c r="N3664" s="268">
        <v>0</v>
      </c>
      <c r="O3664" s="268">
        <v>81283.89</v>
      </c>
      <c r="P3664" s="190" t="s">
        <v>657</v>
      </c>
      <c r="Q3664" s="375"/>
    </row>
    <row r="3665" spans="1:17" ht="63.75">
      <c r="A3665" s="265">
        <v>287</v>
      </c>
      <c r="B3665" s="190"/>
      <c r="C3665" s="266" t="s">
        <v>125</v>
      </c>
      <c r="D3665" s="267">
        <v>44008</v>
      </c>
      <c r="E3665" s="237" t="s">
        <v>7751</v>
      </c>
      <c r="F3665" s="237" t="s">
        <v>3</v>
      </c>
      <c r="G3665" s="237">
        <v>1847588</v>
      </c>
      <c r="H3665" s="190"/>
      <c r="I3665" s="248" t="s">
        <v>8959</v>
      </c>
      <c r="J3665" s="190"/>
      <c r="K3665" s="190"/>
      <c r="L3665" s="190"/>
      <c r="M3665" s="190"/>
      <c r="N3665" s="268">
        <v>0</v>
      </c>
      <c r="O3665" s="268">
        <v>7501.48</v>
      </c>
      <c r="P3665" s="190" t="s">
        <v>657</v>
      </c>
      <c r="Q3665" s="375"/>
    </row>
    <row r="3666" spans="1:17" ht="51">
      <c r="A3666" s="265">
        <v>283</v>
      </c>
      <c r="B3666" s="190"/>
      <c r="C3666" s="266" t="s">
        <v>124</v>
      </c>
      <c r="D3666" s="267">
        <v>44008</v>
      </c>
      <c r="E3666" s="237" t="s">
        <v>7752</v>
      </c>
      <c r="F3666" s="237" t="s">
        <v>3</v>
      </c>
      <c r="G3666" s="237">
        <v>1847602</v>
      </c>
      <c r="H3666" s="190"/>
      <c r="I3666" s="248" t="s">
        <v>8960</v>
      </c>
      <c r="J3666" s="190"/>
      <c r="K3666" s="190"/>
      <c r="L3666" s="190"/>
      <c r="M3666" s="190"/>
      <c r="N3666" s="268">
        <v>0</v>
      </c>
      <c r="O3666" s="268">
        <v>164.29</v>
      </c>
      <c r="P3666" s="190" t="s">
        <v>657</v>
      </c>
      <c r="Q3666" s="375"/>
    </row>
    <row r="3667" spans="1:17" ht="51">
      <c r="A3667" s="265">
        <v>283</v>
      </c>
      <c r="B3667" s="190"/>
      <c r="C3667" s="266" t="s">
        <v>124</v>
      </c>
      <c r="D3667" s="267">
        <v>44008</v>
      </c>
      <c r="E3667" s="237" t="s">
        <v>7753</v>
      </c>
      <c r="F3667" s="237" t="s">
        <v>3</v>
      </c>
      <c r="G3667" s="237">
        <v>1847605</v>
      </c>
      <c r="H3667" s="190"/>
      <c r="I3667" s="248" t="s">
        <v>8961</v>
      </c>
      <c r="J3667" s="190"/>
      <c r="K3667" s="190"/>
      <c r="L3667" s="190"/>
      <c r="M3667" s="190"/>
      <c r="N3667" s="268">
        <v>0</v>
      </c>
      <c r="O3667" s="268">
        <v>2000</v>
      </c>
      <c r="P3667" s="190" t="s">
        <v>657</v>
      </c>
      <c r="Q3667" s="375"/>
    </row>
    <row r="3668" spans="1:17" ht="63.75">
      <c r="A3668" s="265" t="s">
        <v>553</v>
      </c>
      <c r="B3668" s="190"/>
      <c r="C3668" s="266" t="s">
        <v>605</v>
      </c>
      <c r="D3668" s="267">
        <v>44008</v>
      </c>
      <c r="E3668" s="237" t="s">
        <v>7754</v>
      </c>
      <c r="F3668" s="237" t="s">
        <v>3</v>
      </c>
      <c r="G3668" s="237">
        <v>1847607</v>
      </c>
      <c r="H3668" s="190"/>
      <c r="I3668" s="248" t="s">
        <v>8962</v>
      </c>
      <c r="J3668" s="190"/>
      <c r="K3668" s="190"/>
      <c r="L3668" s="190"/>
      <c r="M3668" s="190"/>
      <c r="N3668" s="268">
        <v>0</v>
      </c>
      <c r="O3668" s="268">
        <v>29371.38</v>
      </c>
      <c r="P3668" s="190" t="s">
        <v>657</v>
      </c>
      <c r="Q3668" s="375"/>
    </row>
    <row r="3669" spans="1:17" ht="63.75">
      <c r="A3669" s="265" t="s">
        <v>553</v>
      </c>
      <c r="B3669" s="190"/>
      <c r="C3669" s="266" t="s">
        <v>605</v>
      </c>
      <c r="D3669" s="267">
        <v>44008</v>
      </c>
      <c r="E3669" s="237" t="s">
        <v>7755</v>
      </c>
      <c r="F3669" s="237" t="s">
        <v>3</v>
      </c>
      <c r="G3669" s="237">
        <v>1847610</v>
      </c>
      <c r="H3669" s="190"/>
      <c r="I3669" s="248" t="s">
        <v>8963</v>
      </c>
      <c r="J3669" s="190"/>
      <c r="K3669" s="190"/>
      <c r="L3669" s="190"/>
      <c r="M3669" s="190"/>
      <c r="N3669" s="268">
        <v>0</v>
      </c>
      <c r="O3669" s="268">
        <v>43500.53</v>
      </c>
      <c r="P3669" s="190" t="s">
        <v>657</v>
      </c>
      <c r="Q3669" s="375"/>
    </row>
    <row r="3670" spans="1:17" ht="63.75">
      <c r="A3670" s="265" t="s">
        <v>553</v>
      </c>
      <c r="B3670" s="190"/>
      <c r="C3670" s="266" t="s">
        <v>605</v>
      </c>
      <c r="D3670" s="267">
        <v>44008</v>
      </c>
      <c r="E3670" s="237" t="s">
        <v>7756</v>
      </c>
      <c r="F3670" s="237" t="s">
        <v>3</v>
      </c>
      <c r="G3670" s="237">
        <v>1847611</v>
      </c>
      <c r="H3670" s="190"/>
      <c r="I3670" s="248" t="s">
        <v>8964</v>
      </c>
      <c r="J3670" s="190"/>
      <c r="K3670" s="190"/>
      <c r="L3670" s="190"/>
      <c r="M3670" s="190"/>
      <c r="N3670" s="268">
        <v>0</v>
      </c>
      <c r="O3670" s="268">
        <v>42480.34</v>
      </c>
      <c r="P3670" s="190" t="s">
        <v>657</v>
      </c>
      <c r="Q3670" s="375"/>
    </row>
    <row r="3671" spans="1:17" ht="63.75">
      <c r="A3671" s="265" t="s">
        <v>553</v>
      </c>
      <c r="B3671" s="190"/>
      <c r="C3671" s="266" t="s">
        <v>605</v>
      </c>
      <c r="D3671" s="267">
        <v>44008</v>
      </c>
      <c r="E3671" s="237" t="s">
        <v>7757</v>
      </c>
      <c r="F3671" s="237" t="s">
        <v>3</v>
      </c>
      <c r="G3671" s="237">
        <v>1847613</v>
      </c>
      <c r="H3671" s="190"/>
      <c r="I3671" s="248" t="s">
        <v>8965</v>
      </c>
      <c r="J3671" s="190"/>
      <c r="K3671" s="190"/>
      <c r="L3671" s="190"/>
      <c r="M3671" s="190"/>
      <c r="N3671" s="268">
        <v>0</v>
      </c>
      <c r="O3671" s="268">
        <v>116251.58</v>
      </c>
      <c r="P3671" s="190" t="s">
        <v>657</v>
      </c>
      <c r="Q3671" s="375"/>
    </row>
    <row r="3672" spans="1:17" ht="63.75">
      <c r="A3672" s="265" t="s">
        <v>553</v>
      </c>
      <c r="B3672" s="190"/>
      <c r="C3672" s="266" t="s">
        <v>605</v>
      </c>
      <c r="D3672" s="267">
        <v>44008</v>
      </c>
      <c r="E3672" s="237" t="s">
        <v>7758</v>
      </c>
      <c r="F3672" s="237" t="s">
        <v>3</v>
      </c>
      <c r="G3672" s="237">
        <v>1847615</v>
      </c>
      <c r="H3672" s="190"/>
      <c r="I3672" s="248" t="s">
        <v>8966</v>
      </c>
      <c r="J3672" s="190"/>
      <c r="K3672" s="190"/>
      <c r="L3672" s="190"/>
      <c r="M3672" s="190"/>
      <c r="N3672" s="268">
        <v>0</v>
      </c>
      <c r="O3672" s="268">
        <v>180849.67</v>
      </c>
      <c r="P3672" s="190" t="s">
        <v>657</v>
      </c>
      <c r="Q3672" s="375"/>
    </row>
    <row r="3673" spans="1:17" ht="63.75">
      <c r="A3673" s="265" t="s">
        <v>553</v>
      </c>
      <c r="B3673" s="190"/>
      <c r="C3673" s="266" t="s">
        <v>605</v>
      </c>
      <c r="D3673" s="267">
        <v>44008</v>
      </c>
      <c r="E3673" s="237" t="s">
        <v>7759</v>
      </c>
      <c r="F3673" s="237" t="s">
        <v>3</v>
      </c>
      <c r="G3673" s="237">
        <v>1847616</v>
      </c>
      <c r="H3673" s="190"/>
      <c r="I3673" s="248" t="s">
        <v>8967</v>
      </c>
      <c r="J3673" s="190"/>
      <c r="K3673" s="190"/>
      <c r="L3673" s="190"/>
      <c r="M3673" s="190"/>
      <c r="N3673" s="268">
        <v>0</v>
      </c>
      <c r="O3673" s="268">
        <v>290406.84000000003</v>
      </c>
      <c r="P3673" s="190" t="s">
        <v>657</v>
      </c>
      <c r="Q3673" s="375"/>
    </row>
    <row r="3674" spans="1:17" ht="63.75">
      <c r="A3674" s="265" t="s">
        <v>553</v>
      </c>
      <c r="B3674" s="190"/>
      <c r="C3674" s="266" t="s">
        <v>605</v>
      </c>
      <c r="D3674" s="267">
        <v>44008</v>
      </c>
      <c r="E3674" s="237" t="s">
        <v>7760</v>
      </c>
      <c r="F3674" s="237" t="s">
        <v>3</v>
      </c>
      <c r="G3674" s="237">
        <v>1847618</v>
      </c>
      <c r="H3674" s="190"/>
      <c r="I3674" s="248" t="s">
        <v>8968</v>
      </c>
      <c r="J3674" s="190"/>
      <c r="K3674" s="190"/>
      <c r="L3674" s="190"/>
      <c r="M3674" s="190"/>
      <c r="N3674" s="268">
        <v>0</v>
      </c>
      <c r="O3674" s="268">
        <v>236434.05</v>
      </c>
      <c r="P3674" s="190" t="s">
        <v>657</v>
      </c>
      <c r="Q3674" s="375"/>
    </row>
    <row r="3675" spans="1:17" ht="63.75">
      <c r="A3675" s="265" t="s">
        <v>553</v>
      </c>
      <c r="B3675" s="190"/>
      <c r="C3675" s="266" t="s">
        <v>605</v>
      </c>
      <c r="D3675" s="267">
        <v>44008</v>
      </c>
      <c r="E3675" s="237" t="s">
        <v>7761</v>
      </c>
      <c r="F3675" s="237" t="s">
        <v>3</v>
      </c>
      <c r="G3675" s="237">
        <v>1847619</v>
      </c>
      <c r="H3675" s="190"/>
      <c r="I3675" s="248" t="s">
        <v>8969</v>
      </c>
      <c r="J3675" s="190"/>
      <c r="K3675" s="190"/>
      <c r="L3675" s="190"/>
      <c r="M3675" s="190"/>
      <c r="N3675" s="268">
        <v>0</v>
      </c>
      <c r="O3675" s="268">
        <v>46104.51</v>
      </c>
      <c r="P3675" s="190" t="s">
        <v>657</v>
      </c>
      <c r="Q3675" s="375"/>
    </row>
    <row r="3676" spans="1:17" ht="63.75">
      <c r="A3676" s="265" t="s">
        <v>553</v>
      </c>
      <c r="B3676" s="190"/>
      <c r="C3676" s="266" t="s">
        <v>605</v>
      </c>
      <c r="D3676" s="267">
        <v>44008</v>
      </c>
      <c r="E3676" s="237" t="s">
        <v>7762</v>
      </c>
      <c r="F3676" s="237" t="s">
        <v>3</v>
      </c>
      <c r="G3676" s="237">
        <v>1847623</v>
      </c>
      <c r="H3676" s="190"/>
      <c r="I3676" s="248" t="s">
        <v>8970</v>
      </c>
      <c r="J3676" s="190"/>
      <c r="K3676" s="190"/>
      <c r="L3676" s="190"/>
      <c r="M3676" s="190"/>
      <c r="N3676" s="268">
        <v>0</v>
      </c>
      <c r="O3676" s="268">
        <v>174361.07</v>
      </c>
      <c r="P3676" s="190" t="s">
        <v>657</v>
      </c>
      <c r="Q3676" s="375"/>
    </row>
    <row r="3677" spans="1:17" ht="63.75">
      <c r="A3677" s="265" t="s">
        <v>553</v>
      </c>
      <c r="B3677" s="190"/>
      <c r="C3677" s="266" t="s">
        <v>605</v>
      </c>
      <c r="D3677" s="267">
        <v>44008</v>
      </c>
      <c r="E3677" s="237" t="s">
        <v>7763</v>
      </c>
      <c r="F3677" s="237" t="s">
        <v>3</v>
      </c>
      <c r="G3677" s="237">
        <v>1847624</v>
      </c>
      <c r="H3677" s="190"/>
      <c r="I3677" s="248" t="s">
        <v>8971</v>
      </c>
      <c r="J3677" s="190"/>
      <c r="K3677" s="190"/>
      <c r="L3677" s="190"/>
      <c r="M3677" s="190"/>
      <c r="N3677" s="268">
        <v>0</v>
      </c>
      <c r="O3677" s="268">
        <v>325550.84000000003</v>
      </c>
      <c r="P3677" s="190" t="s">
        <v>657</v>
      </c>
      <c r="Q3677" s="375"/>
    </row>
    <row r="3678" spans="1:17" ht="63.75">
      <c r="A3678" s="265" t="s">
        <v>553</v>
      </c>
      <c r="B3678" s="190"/>
      <c r="C3678" s="266" t="s">
        <v>605</v>
      </c>
      <c r="D3678" s="267">
        <v>44008</v>
      </c>
      <c r="E3678" s="237" t="s">
        <v>7764</v>
      </c>
      <c r="F3678" s="237" t="s">
        <v>3</v>
      </c>
      <c r="G3678" s="237">
        <v>1847627</v>
      </c>
      <c r="H3678" s="190"/>
      <c r="I3678" s="248" t="s">
        <v>8972</v>
      </c>
      <c r="J3678" s="190"/>
      <c r="K3678" s="190"/>
      <c r="L3678" s="190"/>
      <c r="M3678" s="190"/>
      <c r="N3678" s="268">
        <v>0</v>
      </c>
      <c r="O3678" s="268">
        <v>73587.41</v>
      </c>
      <c r="P3678" s="190" t="s">
        <v>657</v>
      </c>
      <c r="Q3678" s="375"/>
    </row>
    <row r="3679" spans="1:17" ht="63.75">
      <c r="A3679" s="265" t="s">
        <v>553</v>
      </c>
      <c r="B3679" s="190"/>
      <c r="C3679" s="266" t="s">
        <v>605</v>
      </c>
      <c r="D3679" s="267">
        <v>44008</v>
      </c>
      <c r="E3679" s="237" t="s">
        <v>7765</v>
      </c>
      <c r="F3679" s="237" t="s">
        <v>3</v>
      </c>
      <c r="G3679" s="237">
        <v>1847633</v>
      </c>
      <c r="H3679" s="190"/>
      <c r="I3679" s="248" t="s">
        <v>8973</v>
      </c>
      <c r="J3679" s="190"/>
      <c r="K3679" s="190"/>
      <c r="L3679" s="190"/>
      <c r="M3679" s="190"/>
      <c r="N3679" s="268">
        <v>0</v>
      </c>
      <c r="O3679" s="268">
        <v>174200.17</v>
      </c>
      <c r="P3679" s="190" t="s">
        <v>657</v>
      </c>
      <c r="Q3679" s="375"/>
    </row>
    <row r="3680" spans="1:17" ht="63.75">
      <c r="A3680" s="265" t="s">
        <v>553</v>
      </c>
      <c r="B3680" s="190"/>
      <c r="C3680" s="266" t="s">
        <v>605</v>
      </c>
      <c r="D3680" s="267">
        <v>44008</v>
      </c>
      <c r="E3680" s="237" t="s">
        <v>7766</v>
      </c>
      <c r="F3680" s="237" t="s">
        <v>3</v>
      </c>
      <c r="G3680" s="237">
        <v>1847629</v>
      </c>
      <c r="H3680" s="190"/>
      <c r="I3680" s="248" t="s">
        <v>8974</v>
      </c>
      <c r="J3680" s="190"/>
      <c r="K3680" s="190"/>
      <c r="L3680" s="190"/>
      <c r="M3680" s="190"/>
      <c r="N3680" s="268">
        <v>0</v>
      </c>
      <c r="O3680" s="268">
        <v>88080.87</v>
      </c>
      <c r="P3680" s="190" t="s">
        <v>657</v>
      </c>
      <c r="Q3680" s="375"/>
    </row>
    <row r="3681" spans="1:17" ht="63.75">
      <c r="A3681" s="265" t="s">
        <v>553</v>
      </c>
      <c r="B3681" s="190"/>
      <c r="C3681" s="266" t="s">
        <v>605</v>
      </c>
      <c r="D3681" s="267">
        <v>44008</v>
      </c>
      <c r="E3681" s="237" t="s">
        <v>7767</v>
      </c>
      <c r="F3681" s="237" t="s">
        <v>3</v>
      </c>
      <c r="G3681" s="237">
        <v>1847630</v>
      </c>
      <c r="H3681" s="190"/>
      <c r="I3681" s="248" t="s">
        <v>8975</v>
      </c>
      <c r="J3681" s="190"/>
      <c r="K3681" s="190"/>
      <c r="L3681" s="190"/>
      <c r="M3681" s="190"/>
      <c r="N3681" s="268">
        <v>0</v>
      </c>
      <c r="O3681" s="268">
        <v>180505.92</v>
      </c>
      <c r="P3681" s="190" t="s">
        <v>657</v>
      </c>
      <c r="Q3681" s="375"/>
    </row>
    <row r="3682" spans="1:17" ht="63.75">
      <c r="A3682" s="265" t="s">
        <v>553</v>
      </c>
      <c r="B3682" s="190"/>
      <c r="C3682" s="266" t="s">
        <v>605</v>
      </c>
      <c r="D3682" s="267">
        <v>44008</v>
      </c>
      <c r="E3682" s="237" t="s">
        <v>7768</v>
      </c>
      <c r="F3682" s="237" t="s">
        <v>3</v>
      </c>
      <c r="G3682" s="237">
        <v>1847632</v>
      </c>
      <c r="H3682" s="190"/>
      <c r="I3682" s="248" t="s">
        <v>8976</v>
      </c>
      <c r="J3682" s="190"/>
      <c r="K3682" s="190"/>
      <c r="L3682" s="190"/>
      <c r="M3682" s="190"/>
      <c r="N3682" s="268">
        <v>0</v>
      </c>
      <c r="O3682" s="268">
        <v>77750.05</v>
      </c>
      <c r="P3682" s="190" t="s">
        <v>657</v>
      </c>
      <c r="Q3682" s="375"/>
    </row>
    <row r="3683" spans="1:17" ht="63.75">
      <c r="A3683" s="265" t="s">
        <v>553</v>
      </c>
      <c r="B3683" s="190"/>
      <c r="C3683" s="266" t="s">
        <v>605</v>
      </c>
      <c r="D3683" s="267">
        <v>44008</v>
      </c>
      <c r="E3683" s="237" t="s">
        <v>7769</v>
      </c>
      <c r="F3683" s="237" t="s">
        <v>3</v>
      </c>
      <c r="G3683" s="237">
        <v>1847638</v>
      </c>
      <c r="H3683" s="190"/>
      <c r="I3683" s="248" t="s">
        <v>8977</v>
      </c>
      <c r="J3683" s="190"/>
      <c r="K3683" s="190"/>
      <c r="L3683" s="190"/>
      <c r="M3683" s="190"/>
      <c r="N3683" s="268">
        <v>0</v>
      </c>
      <c r="O3683" s="268">
        <v>209779.41</v>
      </c>
      <c r="P3683" s="190" t="s">
        <v>657</v>
      </c>
      <c r="Q3683" s="375"/>
    </row>
    <row r="3684" spans="1:17" ht="63.75">
      <c r="A3684" s="265" t="s">
        <v>553</v>
      </c>
      <c r="B3684" s="190"/>
      <c r="C3684" s="266" t="s">
        <v>605</v>
      </c>
      <c r="D3684" s="267">
        <v>44008</v>
      </c>
      <c r="E3684" s="237" t="s">
        <v>7770</v>
      </c>
      <c r="F3684" s="237" t="s">
        <v>3</v>
      </c>
      <c r="G3684" s="237">
        <v>1847640</v>
      </c>
      <c r="H3684" s="190"/>
      <c r="I3684" s="248" t="s">
        <v>8978</v>
      </c>
      <c r="J3684" s="190"/>
      <c r="K3684" s="190"/>
      <c r="L3684" s="190"/>
      <c r="M3684" s="190"/>
      <c r="N3684" s="268">
        <v>0</v>
      </c>
      <c r="O3684" s="268">
        <v>55809.86</v>
      </c>
      <c r="P3684" s="190" t="s">
        <v>657</v>
      </c>
      <c r="Q3684" s="375"/>
    </row>
    <row r="3685" spans="1:17" ht="63.75">
      <c r="A3685" s="265" t="s">
        <v>553</v>
      </c>
      <c r="B3685" s="190"/>
      <c r="C3685" s="266" t="s">
        <v>605</v>
      </c>
      <c r="D3685" s="267">
        <v>44008</v>
      </c>
      <c r="E3685" s="237" t="s">
        <v>7771</v>
      </c>
      <c r="F3685" s="237" t="s">
        <v>3</v>
      </c>
      <c r="G3685" s="237">
        <v>1847642</v>
      </c>
      <c r="H3685" s="190"/>
      <c r="I3685" s="248" t="s">
        <v>8979</v>
      </c>
      <c r="J3685" s="190"/>
      <c r="K3685" s="190"/>
      <c r="L3685" s="190"/>
      <c r="M3685" s="190"/>
      <c r="N3685" s="268">
        <v>0</v>
      </c>
      <c r="O3685" s="268">
        <v>108603.15</v>
      </c>
      <c r="P3685" s="190" t="s">
        <v>657</v>
      </c>
      <c r="Q3685" s="375"/>
    </row>
    <row r="3686" spans="1:17" ht="63.75">
      <c r="A3686" s="265" t="s">
        <v>553</v>
      </c>
      <c r="B3686" s="190"/>
      <c r="C3686" s="266" t="s">
        <v>605</v>
      </c>
      <c r="D3686" s="267">
        <v>44008</v>
      </c>
      <c r="E3686" s="237" t="s">
        <v>7772</v>
      </c>
      <c r="F3686" s="237" t="s">
        <v>3</v>
      </c>
      <c r="G3686" s="237">
        <v>1847644</v>
      </c>
      <c r="H3686" s="190"/>
      <c r="I3686" s="248" t="s">
        <v>8980</v>
      </c>
      <c r="J3686" s="190"/>
      <c r="K3686" s="190"/>
      <c r="L3686" s="190"/>
      <c r="M3686" s="190"/>
      <c r="N3686" s="268">
        <v>0</v>
      </c>
      <c r="O3686" s="268">
        <v>169251.79</v>
      </c>
      <c r="P3686" s="190" t="s">
        <v>657</v>
      </c>
      <c r="Q3686" s="375"/>
    </row>
    <row r="3687" spans="1:17" ht="51">
      <c r="A3687" s="265">
        <v>599</v>
      </c>
      <c r="B3687" s="190"/>
      <c r="C3687" s="266" t="s">
        <v>1297</v>
      </c>
      <c r="D3687" s="267">
        <v>44008</v>
      </c>
      <c r="E3687" s="237" t="s">
        <v>7773</v>
      </c>
      <c r="F3687" s="237" t="s">
        <v>3</v>
      </c>
      <c r="G3687" s="237">
        <v>1847775</v>
      </c>
      <c r="H3687" s="190"/>
      <c r="I3687" s="248" t="s">
        <v>8981</v>
      </c>
      <c r="J3687" s="190"/>
      <c r="K3687" s="190"/>
      <c r="L3687" s="190"/>
      <c r="M3687" s="190"/>
      <c r="N3687" s="268">
        <v>0</v>
      </c>
      <c r="O3687" s="268">
        <v>22</v>
      </c>
      <c r="P3687" s="190" t="s">
        <v>657</v>
      </c>
      <c r="Q3687" s="375"/>
    </row>
    <row r="3688" spans="1:17" ht="51">
      <c r="A3688" s="265" t="s">
        <v>562</v>
      </c>
      <c r="B3688" s="190"/>
      <c r="C3688" s="266" t="s">
        <v>604</v>
      </c>
      <c r="D3688" s="267">
        <v>44008</v>
      </c>
      <c r="E3688" s="237" t="s">
        <v>7774</v>
      </c>
      <c r="F3688" s="237" t="s">
        <v>3</v>
      </c>
      <c r="G3688" s="237">
        <v>1847779</v>
      </c>
      <c r="H3688" s="190"/>
      <c r="I3688" s="248" t="s">
        <v>8982</v>
      </c>
      <c r="J3688" s="190"/>
      <c r="K3688" s="190"/>
      <c r="L3688" s="190"/>
      <c r="M3688" s="190"/>
      <c r="N3688" s="268">
        <v>0</v>
      </c>
      <c r="O3688" s="268">
        <v>465</v>
      </c>
      <c r="P3688" s="190" t="s">
        <v>657</v>
      </c>
      <c r="Q3688" s="375"/>
    </row>
    <row r="3689" spans="1:17" ht="38.25">
      <c r="A3689" s="265">
        <v>47</v>
      </c>
      <c r="B3689" s="190"/>
      <c r="C3689" s="266" t="s">
        <v>49</v>
      </c>
      <c r="D3689" s="267">
        <v>44008</v>
      </c>
      <c r="E3689" s="237" t="s">
        <v>7775</v>
      </c>
      <c r="F3689" s="237" t="s">
        <v>3</v>
      </c>
      <c r="G3689" s="237">
        <v>1847781</v>
      </c>
      <c r="H3689" s="190"/>
      <c r="I3689" s="248" t="s">
        <v>8983</v>
      </c>
      <c r="J3689" s="190"/>
      <c r="K3689" s="190"/>
      <c r="L3689" s="190"/>
      <c r="M3689" s="190"/>
      <c r="N3689" s="268">
        <v>0</v>
      </c>
      <c r="O3689" s="268">
        <v>0.08</v>
      </c>
      <c r="P3689" s="190" t="s">
        <v>657</v>
      </c>
      <c r="Q3689" s="375"/>
    </row>
    <row r="3690" spans="1:17" ht="38.25">
      <c r="A3690" s="265">
        <v>15</v>
      </c>
      <c r="B3690" s="190"/>
      <c r="C3690" s="266" t="s">
        <v>42</v>
      </c>
      <c r="D3690" s="267">
        <v>44008</v>
      </c>
      <c r="E3690" s="237" t="s">
        <v>7776</v>
      </c>
      <c r="F3690" s="237" t="s">
        <v>3</v>
      </c>
      <c r="G3690" s="237">
        <v>1847782</v>
      </c>
      <c r="H3690" s="190"/>
      <c r="I3690" s="248" t="s">
        <v>8984</v>
      </c>
      <c r="J3690" s="190"/>
      <c r="K3690" s="190"/>
      <c r="L3690" s="190"/>
      <c r="M3690" s="190"/>
      <c r="N3690" s="268">
        <v>0</v>
      </c>
      <c r="O3690" s="268">
        <v>52</v>
      </c>
      <c r="P3690" s="190" t="s">
        <v>657</v>
      </c>
      <c r="Q3690" s="375"/>
    </row>
    <row r="3691" spans="1:17" ht="38.25">
      <c r="A3691" s="265">
        <v>526</v>
      </c>
      <c r="B3691" s="190"/>
      <c r="C3691" s="266" t="s">
        <v>1360</v>
      </c>
      <c r="D3691" s="267">
        <v>44008</v>
      </c>
      <c r="E3691" s="237" t="s">
        <v>7777</v>
      </c>
      <c r="F3691" s="237" t="s">
        <v>3</v>
      </c>
      <c r="G3691" s="237">
        <v>1847783</v>
      </c>
      <c r="H3691" s="190"/>
      <c r="I3691" s="248" t="s">
        <v>8985</v>
      </c>
      <c r="J3691" s="190"/>
      <c r="K3691" s="190"/>
      <c r="L3691" s="190"/>
      <c r="M3691" s="190"/>
      <c r="N3691" s="268">
        <v>0</v>
      </c>
      <c r="O3691" s="268">
        <v>263</v>
      </c>
      <c r="P3691" s="190" t="s">
        <v>657</v>
      </c>
      <c r="Q3691" s="375"/>
    </row>
    <row r="3692" spans="1:17" ht="38.25">
      <c r="A3692" s="265">
        <v>526</v>
      </c>
      <c r="B3692" s="190"/>
      <c r="C3692" s="266" t="s">
        <v>1360</v>
      </c>
      <c r="D3692" s="267">
        <v>44008</v>
      </c>
      <c r="E3692" s="237" t="s">
        <v>7778</v>
      </c>
      <c r="F3692" s="237" t="s">
        <v>3</v>
      </c>
      <c r="G3692" s="237">
        <v>1847784</v>
      </c>
      <c r="H3692" s="190"/>
      <c r="I3692" s="248" t="s">
        <v>8986</v>
      </c>
      <c r="J3692" s="190"/>
      <c r="K3692" s="190"/>
      <c r="L3692" s="190"/>
      <c r="M3692" s="190"/>
      <c r="N3692" s="268">
        <v>0</v>
      </c>
      <c r="O3692" s="268">
        <v>438</v>
      </c>
      <c r="P3692" s="190" t="s">
        <v>657</v>
      </c>
      <c r="Q3692" s="375"/>
    </row>
    <row r="3693" spans="1:17" ht="51">
      <c r="A3693" s="265">
        <v>20</v>
      </c>
      <c r="B3693" s="190"/>
      <c r="C3693" s="266" t="s">
        <v>44</v>
      </c>
      <c r="D3693" s="267">
        <v>44011</v>
      </c>
      <c r="E3693" s="237" t="s">
        <v>7779</v>
      </c>
      <c r="F3693" s="237" t="s">
        <v>3</v>
      </c>
      <c r="G3693" s="237">
        <v>1847954</v>
      </c>
      <c r="H3693" s="190"/>
      <c r="I3693" s="248" t="s">
        <v>8987</v>
      </c>
      <c r="J3693" s="190"/>
      <c r="K3693" s="190"/>
      <c r="L3693" s="190"/>
      <c r="M3693" s="190"/>
      <c r="N3693" s="268">
        <v>0</v>
      </c>
      <c r="O3693" s="268">
        <v>51.31</v>
      </c>
      <c r="P3693" s="190" t="s">
        <v>657</v>
      </c>
      <c r="Q3693" s="375"/>
    </row>
    <row r="3694" spans="1:17" ht="38.25">
      <c r="A3694" s="265">
        <v>20</v>
      </c>
      <c r="B3694" s="190"/>
      <c r="C3694" s="266" t="s">
        <v>44</v>
      </c>
      <c r="D3694" s="267">
        <v>44011</v>
      </c>
      <c r="E3694" s="237" t="s">
        <v>7780</v>
      </c>
      <c r="F3694" s="237" t="s">
        <v>3</v>
      </c>
      <c r="G3694" s="237">
        <v>1847982</v>
      </c>
      <c r="H3694" s="190"/>
      <c r="I3694" s="248" t="s">
        <v>8988</v>
      </c>
      <c r="J3694" s="190"/>
      <c r="K3694" s="190"/>
      <c r="L3694" s="190"/>
      <c r="M3694" s="190"/>
      <c r="N3694" s="268">
        <v>0</v>
      </c>
      <c r="O3694" s="268">
        <v>15</v>
      </c>
      <c r="P3694" s="190" t="s">
        <v>657</v>
      </c>
      <c r="Q3694" s="375"/>
    </row>
    <row r="3695" spans="1:17" ht="38.25">
      <c r="A3695" s="265">
        <v>20</v>
      </c>
      <c r="B3695" s="190"/>
      <c r="C3695" s="266" t="s">
        <v>44</v>
      </c>
      <c r="D3695" s="267">
        <v>44011</v>
      </c>
      <c r="E3695" s="237" t="s">
        <v>7781</v>
      </c>
      <c r="F3695" s="237" t="s">
        <v>3</v>
      </c>
      <c r="G3695" s="237">
        <v>1847984</v>
      </c>
      <c r="H3695" s="190"/>
      <c r="I3695" s="248" t="s">
        <v>8989</v>
      </c>
      <c r="J3695" s="190"/>
      <c r="K3695" s="190"/>
      <c r="L3695" s="190"/>
      <c r="M3695" s="190"/>
      <c r="N3695" s="268">
        <v>0</v>
      </c>
      <c r="O3695" s="268">
        <v>73</v>
      </c>
      <c r="P3695" s="190" t="s">
        <v>657</v>
      </c>
      <c r="Q3695" s="375"/>
    </row>
    <row r="3696" spans="1:17" ht="38.25">
      <c r="A3696" s="265">
        <v>20</v>
      </c>
      <c r="B3696" s="190"/>
      <c r="C3696" s="266" t="s">
        <v>44</v>
      </c>
      <c r="D3696" s="267">
        <v>44011</v>
      </c>
      <c r="E3696" s="237" t="s">
        <v>7782</v>
      </c>
      <c r="F3696" s="237" t="s">
        <v>3</v>
      </c>
      <c r="G3696" s="237">
        <v>1847986</v>
      </c>
      <c r="H3696" s="190"/>
      <c r="I3696" s="248" t="s">
        <v>8990</v>
      </c>
      <c r="J3696" s="190"/>
      <c r="K3696" s="190"/>
      <c r="L3696" s="190"/>
      <c r="M3696" s="190"/>
      <c r="N3696" s="268">
        <v>0</v>
      </c>
      <c r="O3696" s="268">
        <v>165</v>
      </c>
      <c r="P3696" s="190" t="s">
        <v>657</v>
      </c>
      <c r="Q3696" s="375"/>
    </row>
    <row r="3697" spans="1:17" ht="51">
      <c r="A3697" s="265">
        <v>650</v>
      </c>
      <c r="B3697" s="190"/>
      <c r="C3697" s="266" t="s">
        <v>184</v>
      </c>
      <c r="D3697" s="267">
        <v>44011</v>
      </c>
      <c r="E3697" s="237" t="s">
        <v>7783</v>
      </c>
      <c r="F3697" s="237" t="s">
        <v>3</v>
      </c>
      <c r="G3697" s="237">
        <v>1848006</v>
      </c>
      <c r="H3697" s="190"/>
      <c r="I3697" s="248" t="s">
        <v>8991</v>
      </c>
      <c r="J3697" s="190"/>
      <c r="K3697" s="190"/>
      <c r="L3697" s="190"/>
      <c r="M3697" s="190"/>
      <c r="N3697" s="268">
        <v>0</v>
      </c>
      <c r="O3697" s="268">
        <v>9342</v>
      </c>
      <c r="P3697" s="190" t="s">
        <v>657</v>
      </c>
      <c r="Q3697" s="375"/>
    </row>
    <row r="3698" spans="1:17" ht="51">
      <c r="A3698" s="265">
        <v>132</v>
      </c>
      <c r="B3698" s="190"/>
      <c r="C3698" s="266" t="s">
        <v>67</v>
      </c>
      <c r="D3698" s="267">
        <v>44011</v>
      </c>
      <c r="E3698" s="237" t="s">
        <v>7784</v>
      </c>
      <c r="F3698" s="237" t="s">
        <v>3</v>
      </c>
      <c r="G3698" s="237">
        <v>1847999</v>
      </c>
      <c r="H3698" s="190"/>
      <c r="I3698" s="248" t="s">
        <v>8992</v>
      </c>
      <c r="J3698" s="190"/>
      <c r="K3698" s="190"/>
      <c r="L3698" s="190"/>
      <c r="M3698" s="190"/>
      <c r="N3698" s="268">
        <v>0</v>
      </c>
      <c r="O3698" s="268">
        <v>378</v>
      </c>
      <c r="P3698" s="190" t="s">
        <v>657</v>
      </c>
      <c r="Q3698" s="375"/>
    </row>
    <row r="3699" spans="1:17" ht="51">
      <c r="A3699" s="265" t="s">
        <v>553</v>
      </c>
      <c r="B3699" s="190"/>
      <c r="C3699" s="266" t="s">
        <v>605</v>
      </c>
      <c r="D3699" s="267">
        <v>44011</v>
      </c>
      <c r="E3699" s="237" t="s">
        <v>7785</v>
      </c>
      <c r="F3699" s="237" t="s">
        <v>3</v>
      </c>
      <c r="G3699" s="237">
        <v>1847995</v>
      </c>
      <c r="H3699" s="190"/>
      <c r="I3699" s="248" t="s">
        <v>8993</v>
      </c>
      <c r="J3699" s="190"/>
      <c r="K3699" s="190"/>
      <c r="L3699" s="190"/>
      <c r="M3699" s="190"/>
      <c r="N3699" s="268">
        <v>0</v>
      </c>
      <c r="O3699" s="268">
        <v>1277.44</v>
      </c>
      <c r="P3699" s="190" t="s">
        <v>657</v>
      </c>
      <c r="Q3699" s="375"/>
    </row>
    <row r="3700" spans="1:17" ht="63.75">
      <c r="A3700" s="265">
        <v>683</v>
      </c>
      <c r="B3700" s="190"/>
      <c r="C3700" s="266" t="s">
        <v>1299</v>
      </c>
      <c r="D3700" s="267">
        <v>44011</v>
      </c>
      <c r="E3700" s="237" t="s">
        <v>7786</v>
      </c>
      <c r="F3700" s="237" t="s">
        <v>3</v>
      </c>
      <c r="G3700" s="237">
        <v>1847993</v>
      </c>
      <c r="H3700" s="190"/>
      <c r="I3700" s="248" t="s">
        <v>8994</v>
      </c>
      <c r="J3700" s="190"/>
      <c r="K3700" s="190"/>
      <c r="L3700" s="190"/>
      <c r="M3700" s="190"/>
      <c r="N3700" s="268">
        <v>0</v>
      </c>
      <c r="O3700" s="268">
        <v>537</v>
      </c>
      <c r="P3700" s="190" t="s">
        <v>657</v>
      </c>
      <c r="Q3700" s="375"/>
    </row>
    <row r="3701" spans="1:17" ht="51">
      <c r="A3701" s="265">
        <v>70</v>
      </c>
      <c r="B3701" s="190"/>
      <c r="C3701" s="266" t="s">
        <v>53</v>
      </c>
      <c r="D3701" s="267">
        <v>44011</v>
      </c>
      <c r="E3701" s="237" t="s">
        <v>7787</v>
      </c>
      <c r="F3701" s="237" t="s">
        <v>3</v>
      </c>
      <c r="G3701" s="237">
        <v>1848000</v>
      </c>
      <c r="H3701" s="190"/>
      <c r="I3701" s="248" t="s">
        <v>8995</v>
      </c>
      <c r="J3701" s="190"/>
      <c r="K3701" s="190"/>
      <c r="L3701" s="190"/>
      <c r="M3701" s="190"/>
      <c r="N3701" s="268">
        <v>0</v>
      </c>
      <c r="O3701" s="268">
        <v>1613.53</v>
      </c>
      <c r="P3701" s="190" t="s">
        <v>657</v>
      </c>
      <c r="Q3701" s="375"/>
    </row>
    <row r="3702" spans="1:17" ht="51">
      <c r="A3702" s="265">
        <v>599</v>
      </c>
      <c r="B3702" s="190"/>
      <c r="C3702" s="266" t="s">
        <v>1297</v>
      </c>
      <c r="D3702" s="267">
        <v>44011</v>
      </c>
      <c r="E3702" s="237" t="s">
        <v>7788</v>
      </c>
      <c r="F3702" s="237" t="s">
        <v>3</v>
      </c>
      <c r="G3702" s="237">
        <v>1848013</v>
      </c>
      <c r="H3702" s="190"/>
      <c r="I3702" s="248" t="s">
        <v>8996</v>
      </c>
      <c r="J3702" s="190"/>
      <c r="K3702" s="190"/>
      <c r="L3702" s="190"/>
      <c r="M3702" s="190"/>
      <c r="N3702" s="268">
        <v>0</v>
      </c>
      <c r="O3702" s="268">
        <v>990</v>
      </c>
      <c r="P3702" s="190" t="s">
        <v>657</v>
      </c>
      <c r="Q3702" s="375"/>
    </row>
    <row r="3703" spans="1:17" ht="51">
      <c r="A3703" s="265" t="s">
        <v>553</v>
      </c>
      <c r="B3703" s="190"/>
      <c r="C3703" s="266" t="s">
        <v>605</v>
      </c>
      <c r="D3703" s="267">
        <v>44011</v>
      </c>
      <c r="E3703" s="237" t="s">
        <v>7789</v>
      </c>
      <c r="F3703" s="237" t="s">
        <v>3</v>
      </c>
      <c r="G3703" s="237">
        <v>1848034</v>
      </c>
      <c r="H3703" s="190"/>
      <c r="I3703" s="248" t="s">
        <v>8997</v>
      </c>
      <c r="J3703" s="190"/>
      <c r="K3703" s="190"/>
      <c r="L3703" s="190"/>
      <c r="M3703" s="190"/>
      <c r="N3703" s="268">
        <v>0</v>
      </c>
      <c r="O3703" s="268">
        <v>3174.08</v>
      </c>
      <c r="P3703" s="190" t="s">
        <v>657</v>
      </c>
      <c r="Q3703" s="375"/>
    </row>
    <row r="3704" spans="1:17" ht="51">
      <c r="A3704" s="265">
        <v>266</v>
      </c>
      <c r="B3704" s="190"/>
      <c r="C3704" s="266" t="s">
        <v>1368</v>
      </c>
      <c r="D3704" s="267">
        <v>44011</v>
      </c>
      <c r="E3704" s="237" t="s">
        <v>7790</v>
      </c>
      <c r="F3704" s="237" t="s">
        <v>3</v>
      </c>
      <c r="G3704" s="237">
        <v>1848032</v>
      </c>
      <c r="H3704" s="190"/>
      <c r="I3704" s="248" t="s">
        <v>8998</v>
      </c>
      <c r="J3704" s="190"/>
      <c r="K3704" s="190"/>
      <c r="L3704" s="190"/>
      <c r="M3704" s="190"/>
      <c r="N3704" s="268">
        <v>0</v>
      </c>
      <c r="O3704" s="268">
        <v>3622.08</v>
      </c>
      <c r="P3704" s="190" t="s">
        <v>657</v>
      </c>
      <c r="Q3704" s="375"/>
    </row>
    <row r="3705" spans="1:17" ht="63.75">
      <c r="A3705" s="265">
        <v>683</v>
      </c>
      <c r="B3705" s="190"/>
      <c r="C3705" s="266" t="s">
        <v>1299</v>
      </c>
      <c r="D3705" s="267">
        <v>44011</v>
      </c>
      <c r="E3705" s="237" t="s">
        <v>7791</v>
      </c>
      <c r="F3705" s="237" t="s">
        <v>3</v>
      </c>
      <c r="G3705" s="237">
        <v>1848047</v>
      </c>
      <c r="H3705" s="190"/>
      <c r="I3705" s="248" t="s">
        <v>8999</v>
      </c>
      <c r="J3705" s="190"/>
      <c r="K3705" s="190"/>
      <c r="L3705" s="190"/>
      <c r="M3705" s="190"/>
      <c r="N3705" s="268">
        <v>0</v>
      </c>
      <c r="O3705" s="268">
        <v>386.42</v>
      </c>
      <c r="P3705" s="190" t="s">
        <v>657</v>
      </c>
      <c r="Q3705" s="375"/>
    </row>
    <row r="3706" spans="1:17" ht="38.25">
      <c r="A3706" s="265">
        <v>20</v>
      </c>
      <c r="B3706" s="190"/>
      <c r="C3706" s="266" t="s">
        <v>44</v>
      </c>
      <c r="D3706" s="267">
        <v>44011</v>
      </c>
      <c r="E3706" s="237" t="s">
        <v>7792</v>
      </c>
      <c r="F3706" s="237" t="s">
        <v>3</v>
      </c>
      <c r="G3706" s="237">
        <v>1848066</v>
      </c>
      <c r="H3706" s="190"/>
      <c r="I3706" s="248" t="s">
        <v>9000</v>
      </c>
      <c r="J3706" s="190"/>
      <c r="K3706" s="190"/>
      <c r="L3706" s="190"/>
      <c r="M3706" s="190"/>
      <c r="N3706" s="268">
        <v>0</v>
      </c>
      <c r="O3706" s="268">
        <v>55</v>
      </c>
      <c r="P3706" s="190" t="s">
        <v>657</v>
      </c>
      <c r="Q3706" s="375"/>
    </row>
    <row r="3707" spans="1:17" ht="51">
      <c r="A3707" s="265">
        <v>20</v>
      </c>
      <c r="B3707" s="190"/>
      <c r="C3707" s="266" t="s">
        <v>44</v>
      </c>
      <c r="D3707" s="267">
        <v>44011</v>
      </c>
      <c r="E3707" s="237" t="s">
        <v>7793</v>
      </c>
      <c r="F3707" s="237" t="s">
        <v>3</v>
      </c>
      <c r="G3707" s="237">
        <v>1848078</v>
      </c>
      <c r="H3707" s="190"/>
      <c r="I3707" s="248" t="s">
        <v>9001</v>
      </c>
      <c r="J3707" s="190"/>
      <c r="K3707" s="190"/>
      <c r="L3707" s="190"/>
      <c r="M3707" s="190"/>
      <c r="N3707" s="268">
        <v>0</v>
      </c>
      <c r="O3707" s="268">
        <v>80</v>
      </c>
      <c r="P3707" s="190" t="s">
        <v>657</v>
      </c>
      <c r="Q3707" s="375"/>
    </row>
    <row r="3708" spans="1:17" ht="51">
      <c r="A3708" s="265">
        <v>20</v>
      </c>
      <c r="B3708" s="190"/>
      <c r="C3708" s="266" t="s">
        <v>44</v>
      </c>
      <c r="D3708" s="267">
        <v>44011</v>
      </c>
      <c r="E3708" s="237" t="s">
        <v>7794</v>
      </c>
      <c r="F3708" s="237" t="s">
        <v>3</v>
      </c>
      <c r="G3708" s="237">
        <v>1848085</v>
      </c>
      <c r="H3708" s="190"/>
      <c r="I3708" s="248" t="s">
        <v>9002</v>
      </c>
      <c r="J3708" s="190"/>
      <c r="K3708" s="190"/>
      <c r="L3708" s="190"/>
      <c r="M3708" s="190"/>
      <c r="N3708" s="268">
        <v>0</v>
      </c>
      <c r="O3708" s="268">
        <v>23</v>
      </c>
      <c r="P3708" s="190" t="s">
        <v>657</v>
      </c>
      <c r="Q3708" s="375"/>
    </row>
    <row r="3709" spans="1:17" ht="63.75">
      <c r="A3709" s="265">
        <v>597</v>
      </c>
      <c r="B3709" s="190"/>
      <c r="C3709" s="266" t="s">
        <v>704</v>
      </c>
      <c r="D3709" s="267">
        <v>44011</v>
      </c>
      <c r="E3709" s="237" t="s">
        <v>7795</v>
      </c>
      <c r="F3709" s="237" t="s">
        <v>3</v>
      </c>
      <c r="G3709" s="237">
        <v>1848090</v>
      </c>
      <c r="H3709" s="190"/>
      <c r="I3709" s="248" t="s">
        <v>9003</v>
      </c>
      <c r="J3709" s="190"/>
      <c r="K3709" s="190"/>
      <c r="L3709" s="190"/>
      <c r="M3709" s="190"/>
      <c r="N3709" s="268">
        <v>0</v>
      </c>
      <c r="O3709" s="268">
        <v>100</v>
      </c>
      <c r="P3709" s="190" t="s">
        <v>657</v>
      </c>
      <c r="Q3709" s="375"/>
    </row>
    <row r="3710" spans="1:17" ht="51">
      <c r="A3710" s="265">
        <v>30</v>
      </c>
      <c r="B3710" s="190"/>
      <c r="C3710" s="266" t="s">
        <v>662</v>
      </c>
      <c r="D3710" s="267">
        <v>44011</v>
      </c>
      <c r="E3710" s="237" t="s">
        <v>7796</v>
      </c>
      <c r="F3710" s="237" t="s">
        <v>3</v>
      </c>
      <c r="G3710" s="237">
        <v>1848094</v>
      </c>
      <c r="H3710" s="190"/>
      <c r="I3710" s="248" t="s">
        <v>9004</v>
      </c>
      <c r="J3710" s="190"/>
      <c r="K3710" s="190"/>
      <c r="L3710" s="190"/>
      <c r="M3710" s="190"/>
      <c r="N3710" s="268">
        <v>0</v>
      </c>
      <c r="O3710" s="268">
        <v>192</v>
      </c>
      <c r="P3710" s="190" t="s">
        <v>657</v>
      </c>
      <c r="Q3710" s="375"/>
    </row>
    <row r="3711" spans="1:17" ht="51">
      <c r="A3711" s="265">
        <v>526</v>
      </c>
      <c r="B3711" s="190"/>
      <c r="C3711" s="266" t="s">
        <v>1360</v>
      </c>
      <c r="D3711" s="267">
        <v>44011</v>
      </c>
      <c r="E3711" s="237" t="s">
        <v>7797</v>
      </c>
      <c r="F3711" s="237" t="s">
        <v>3</v>
      </c>
      <c r="G3711" s="237">
        <v>1848099</v>
      </c>
      <c r="H3711" s="190"/>
      <c r="I3711" s="248" t="s">
        <v>9005</v>
      </c>
      <c r="J3711" s="190"/>
      <c r="K3711" s="190"/>
      <c r="L3711" s="190"/>
      <c r="M3711" s="190"/>
      <c r="N3711" s="268">
        <v>0</v>
      </c>
      <c r="O3711" s="268">
        <v>1300</v>
      </c>
      <c r="P3711" s="190" t="s">
        <v>657</v>
      </c>
      <c r="Q3711" s="375"/>
    </row>
    <row r="3712" spans="1:17" ht="51">
      <c r="A3712" s="265" t="s">
        <v>560</v>
      </c>
      <c r="B3712" s="190"/>
      <c r="C3712" s="266" t="s">
        <v>603</v>
      </c>
      <c r="D3712" s="267">
        <v>44011</v>
      </c>
      <c r="E3712" s="237" t="s">
        <v>7798</v>
      </c>
      <c r="F3712" s="237" t="s">
        <v>3</v>
      </c>
      <c r="G3712" s="237">
        <v>1847957</v>
      </c>
      <c r="H3712" s="190"/>
      <c r="I3712" s="248" t="s">
        <v>9006</v>
      </c>
      <c r="J3712" s="190"/>
      <c r="K3712" s="190"/>
      <c r="L3712" s="190"/>
      <c r="M3712" s="190"/>
      <c r="N3712" s="268">
        <v>0</v>
      </c>
      <c r="O3712" s="268">
        <v>40917.74</v>
      </c>
      <c r="P3712" s="190" t="s">
        <v>657</v>
      </c>
      <c r="Q3712" s="375"/>
    </row>
    <row r="3713" spans="1:17" ht="51">
      <c r="A3713" s="265" t="s">
        <v>560</v>
      </c>
      <c r="B3713" s="190"/>
      <c r="C3713" s="266" t="s">
        <v>603</v>
      </c>
      <c r="D3713" s="267">
        <v>44011</v>
      </c>
      <c r="E3713" s="237" t="s">
        <v>7799</v>
      </c>
      <c r="F3713" s="237" t="s">
        <v>3</v>
      </c>
      <c r="G3713" s="237">
        <v>1847958</v>
      </c>
      <c r="H3713" s="190"/>
      <c r="I3713" s="248" t="s">
        <v>9007</v>
      </c>
      <c r="J3713" s="190"/>
      <c r="K3713" s="190"/>
      <c r="L3713" s="190"/>
      <c r="M3713" s="190"/>
      <c r="N3713" s="268">
        <v>0</v>
      </c>
      <c r="O3713" s="268">
        <v>537400.82999999996</v>
      </c>
      <c r="P3713" s="190" t="s">
        <v>657</v>
      </c>
      <c r="Q3713" s="375"/>
    </row>
    <row r="3714" spans="1:17" ht="63.75">
      <c r="A3714" s="265">
        <v>86</v>
      </c>
      <c r="B3714" s="190"/>
      <c r="C3714" s="266" t="s">
        <v>56</v>
      </c>
      <c r="D3714" s="267">
        <v>44011</v>
      </c>
      <c r="E3714" s="237" t="s">
        <v>7800</v>
      </c>
      <c r="F3714" s="237" t="s">
        <v>3</v>
      </c>
      <c r="G3714" s="237">
        <v>1847990</v>
      </c>
      <c r="H3714" s="190"/>
      <c r="I3714" s="248" t="s">
        <v>9008</v>
      </c>
      <c r="J3714" s="190"/>
      <c r="K3714" s="190"/>
      <c r="L3714" s="190"/>
      <c r="M3714" s="190"/>
      <c r="N3714" s="268">
        <v>0</v>
      </c>
      <c r="O3714" s="268">
        <v>3844.93</v>
      </c>
      <c r="P3714" s="190" t="s">
        <v>657</v>
      </c>
      <c r="Q3714" s="375"/>
    </row>
    <row r="3715" spans="1:17" ht="63.75">
      <c r="A3715" s="265">
        <v>20</v>
      </c>
      <c r="B3715" s="190"/>
      <c r="C3715" s="266" t="s">
        <v>44</v>
      </c>
      <c r="D3715" s="267">
        <v>44011</v>
      </c>
      <c r="E3715" s="237" t="s">
        <v>7801</v>
      </c>
      <c r="F3715" s="237" t="s">
        <v>3</v>
      </c>
      <c r="G3715" s="237">
        <v>1847992</v>
      </c>
      <c r="H3715" s="190"/>
      <c r="I3715" s="248" t="s">
        <v>9009</v>
      </c>
      <c r="J3715" s="190"/>
      <c r="K3715" s="190"/>
      <c r="L3715" s="190"/>
      <c r="M3715" s="190"/>
      <c r="N3715" s="268">
        <v>0</v>
      </c>
      <c r="O3715" s="268">
        <v>3856.32</v>
      </c>
      <c r="P3715" s="190" t="s">
        <v>657</v>
      </c>
      <c r="Q3715" s="375"/>
    </row>
    <row r="3716" spans="1:17" ht="51">
      <c r="A3716" s="265" t="s">
        <v>553</v>
      </c>
      <c r="B3716" s="190"/>
      <c r="C3716" s="266" t="s">
        <v>605</v>
      </c>
      <c r="D3716" s="267">
        <v>44012</v>
      </c>
      <c r="E3716" s="237" t="s">
        <v>7802</v>
      </c>
      <c r="F3716" s="237" t="s">
        <v>3</v>
      </c>
      <c r="G3716" s="237">
        <v>1848241</v>
      </c>
      <c r="H3716" s="190"/>
      <c r="I3716" s="248" t="s">
        <v>9010</v>
      </c>
      <c r="J3716" s="190"/>
      <c r="K3716" s="190"/>
      <c r="L3716" s="190"/>
      <c r="M3716" s="190"/>
      <c r="N3716" s="268">
        <v>0</v>
      </c>
      <c r="O3716" s="268">
        <v>2637.12</v>
      </c>
      <c r="P3716" s="190" t="s">
        <v>657</v>
      </c>
      <c r="Q3716" s="375"/>
    </row>
    <row r="3717" spans="1:17" ht="38.25">
      <c r="A3717" s="265">
        <v>680</v>
      </c>
      <c r="B3717" s="190"/>
      <c r="C3717" s="266" t="s">
        <v>188</v>
      </c>
      <c r="D3717" s="267">
        <v>44012</v>
      </c>
      <c r="E3717" s="237" t="s">
        <v>7803</v>
      </c>
      <c r="F3717" s="237" t="s">
        <v>3</v>
      </c>
      <c r="G3717" s="237">
        <v>1848285</v>
      </c>
      <c r="H3717" s="190"/>
      <c r="I3717" s="248" t="s">
        <v>9011</v>
      </c>
      <c r="J3717" s="190"/>
      <c r="K3717" s="190"/>
      <c r="L3717" s="190"/>
      <c r="M3717" s="190"/>
      <c r="N3717" s="268">
        <v>0</v>
      </c>
      <c r="O3717" s="268">
        <v>3000</v>
      </c>
      <c r="P3717" s="190" t="s">
        <v>657</v>
      </c>
      <c r="Q3717" s="375"/>
    </row>
    <row r="3718" spans="1:17" ht="51">
      <c r="A3718" s="265">
        <v>47</v>
      </c>
      <c r="B3718" s="190"/>
      <c r="C3718" s="266" t="s">
        <v>49</v>
      </c>
      <c r="D3718" s="267">
        <v>44012</v>
      </c>
      <c r="E3718" s="237" t="s">
        <v>7804</v>
      </c>
      <c r="F3718" s="237" t="s">
        <v>3</v>
      </c>
      <c r="G3718" s="237">
        <v>1848286</v>
      </c>
      <c r="H3718" s="190"/>
      <c r="I3718" s="248" t="s">
        <v>9012</v>
      </c>
      <c r="J3718" s="190"/>
      <c r="K3718" s="190"/>
      <c r="L3718" s="190"/>
      <c r="M3718" s="190"/>
      <c r="N3718" s="268">
        <v>0</v>
      </c>
      <c r="O3718" s="268">
        <v>367.12</v>
      </c>
      <c r="P3718" s="190" t="s">
        <v>657</v>
      </c>
      <c r="Q3718" s="375"/>
    </row>
    <row r="3719" spans="1:17" ht="38.25">
      <c r="A3719" s="265">
        <v>70</v>
      </c>
      <c r="B3719" s="190"/>
      <c r="C3719" s="266" t="s">
        <v>53</v>
      </c>
      <c r="D3719" s="267">
        <v>44012</v>
      </c>
      <c r="E3719" s="237" t="s">
        <v>7805</v>
      </c>
      <c r="F3719" s="237" t="s">
        <v>3</v>
      </c>
      <c r="G3719" s="237">
        <v>1848275</v>
      </c>
      <c r="H3719" s="190"/>
      <c r="I3719" s="248" t="s">
        <v>9013</v>
      </c>
      <c r="J3719" s="190"/>
      <c r="K3719" s="190"/>
      <c r="L3719" s="190"/>
      <c r="M3719" s="190"/>
      <c r="N3719" s="268">
        <v>0</v>
      </c>
      <c r="O3719" s="268">
        <v>371</v>
      </c>
      <c r="P3719" s="190" t="s">
        <v>657</v>
      </c>
      <c r="Q3719" s="375"/>
    </row>
    <row r="3720" spans="1:17" ht="51">
      <c r="A3720" s="265">
        <v>378</v>
      </c>
      <c r="B3720" s="190"/>
      <c r="C3720" s="266" t="s">
        <v>628</v>
      </c>
      <c r="D3720" s="267">
        <v>44012</v>
      </c>
      <c r="E3720" s="237" t="s">
        <v>7806</v>
      </c>
      <c r="F3720" s="237" t="s">
        <v>3</v>
      </c>
      <c r="G3720" s="237">
        <v>1848277</v>
      </c>
      <c r="H3720" s="190"/>
      <c r="I3720" s="248" t="s">
        <v>9014</v>
      </c>
      <c r="J3720" s="190"/>
      <c r="K3720" s="190"/>
      <c r="L3720" s="190"/>
      <c r="M3720" s="190"/>
      <c r="N3720" s="268">
        <v>0</v>
      </c>
      <c r="O3720" s="268">
        <v>4770</v>
      </c>
      <c r="P3720" s="190" t="s">
        <v>657</v>
      </c>
      <c r="Q3720" s="375"/>
    </row>
    <row r="3721" spans="1:17" ht="63.75">
      <c r="A3721" s="265">
        <v>344</v>
      </c>
      <c r="B3721" s="190"/>
      <c r="C3721" s="266" t="s">
        <v>148</v>
      </c>
      <c r="D3721" s="267">
        <v>44012</v>
      </c>
      <c r="E3721" s="237" t="s">
        <v>7807</v>
      </c>
      <c r="F3721" s="237" t="s">
        <v>3</v>
      </c>
      <c r="G3721" s="237">
        <v>1848312</v>
      </c>
      <c r="H3721" s="190"/>
      <c r="I3721" s="248" t="s">
        <v>9015</v>
      </c>
      <c r="J3721" s="190"/>
      <c r="K3721" s="190"/>
      <c r="L3721" s="190"/>
      <c r="M3721" s="190"/>
      <c r="N3721" s="268">
        <v>0</v>
      </c>
      <c r="O3721" s="268">
        <v>1144.92</v>
      </c>
      <c r="P3721" s="190" t="s">
        <v>657</v>
      </c>
      <c r="Q3721" s="375"/>
    </row>
    <row r="3722" spans="1:17" ht="51">
      <c r="A3722" s="265">
        <v>47</v>
      </c>
      <c r="B3722" s="190"/>
      <c r="C3722" s="266" t="s">
        <v>49</v>
      </c>
      <c r="D3722" s="267">
        <v>44012</v>
      </c>
      <c r="E3722" s="237" t="s">
        <v>7808</v>
      </c>
      <c r="F3722" s="237" t="s">
        <v>3</v>
      </c>
      <c r="G3722" s="237">
        <v>1848306</v>
      </c>
      <c r="H3722" s="190"/>
      <c r="I3722" s="248" t="s">
        <v>9016</v>
      </c>
      <c r="J3722" s="190"/>
      <c r="K3722" s="190"/>
      <c r="L3722" s="190"/>
      <c r="M3722" s="190"/>
      <c r="N3722" s="268">
        <v>0</v>
      </c>
      <c r="O3722" s="268">
        <v>1.1299999999999999</v>
      </c>
      <c r="P3722" s="190" t="s">
        <v>657</v>
      </c>
      <c r="Q3722" s="375"/>
    </row>
    <row r="3723" spans="1:17" ht="51">
      <c r="A3723" s="265">
        <v>47</v>
      </c>
      <c r="B3723" s="190"/>
      <c r="C3723" s="266" t="s">
        <v>49</v>
      </c>
      <c r="D3723" s="267">
        <v>44012</v>
      </c>
      <c r="E3723" s="237" t="s">
        <v>7809</v>
      </c>
      <c r="F3723" s="237" t="s">
        <v>3</v>
      </c>
      <c r="G3723" s="237">
        <v>1848307</v>
      </c>
      <c r="H3723" s="190"/>
      <c r="I3723" s="248" t="s">
        <v>9017</v>
      </c>
      <c r="J3723" s="190"/>
      <c r="K3723" s="190"/>
      <c r="L3723" s="190"/>
      <c r="M3723" s="190"/>
      <c r="N3723" s="268">
        <v>0</v>
      </c>
      <c r="O3723" s="268">
        <v>217</v>
      </c>
      <c r="P3723" s="190" t="s">
        <v>657</v>
      </c>
      <c r="Q3723" s="375"/>
    </row>
    <row r="3724" spans="1:17" ht="51">
      <c r="A3724" s="265">
        <v>46</v>
      </c>
      <c r="B3724" s="190"/>
      <c r="C3724" s="266" t="s">
        <v>48</v>
      </c>
      <c r="D3724" s="267">
        <v>44012</v>
      </c>
      <c r="E3724" s="237" t="s">
        <v>7810</v>
      </c>
      <c r="F3724" s="237" t="s">
        <v>3</v>
      </c>
      <c r="G3724" s="237">
        <v>1848313</v>
      </c>
      <c r="H3724" s="190"/>
      <c r="I3724" s="248" t="s">
        <v>9018</v>
      </c>
      <c r="J3724" s="190"/>
      <c r="K3724" s="190"/>
      <c r="L3724" s="190"/>
      <c r="M3724" s="190"/>
      <c r="N3724" s="268">
        <v>0</v>
      </c>
      <c r="O3724" s="268">
        <v>202.15</v>
      </c>
      <c r="P3724" s="190" t="s">
        <v>657</v>
      </c>
      <c r="Q3724" s="375"/>
    </row>
    <row r="3725" spans="1:17" ht="51">
      <c r="A3725" s="265" t="s">
        <v>562</v>
      </c>
      <c r="B3725" s="190"/>
      <c r="C3725" s="266" t="s">
        <v>604</v>
      </c>
      <c r="D3725" s="267">
        <v>44012</v>
      </c>
      <c r="E3725" s="237" t="s">
        <v>7811</v>
      </c>
      <c r="F3725" s="237" t="s">
        <v>3</v>
      </c>
      <c r="G3725" s="237">
        <v>1848316</v>
      </c>
      <c r="H3725" s="190"/>
      <c r="I3725" s="248" t="s">
        <v>9019</v>
      </c>
      <c r="J3725" s="190"/>
      <c r="K3725" s="190"/>
      <c r="L3725" s="190"/>
      <c r="M3725" s="190"/>
      <c r="N3725" s="268">
        <v>0</v>
      </c>
      <c r="O3725" s="268">
        <v>3645.9</v>
      </c>
      <c r="P3725" s="190" t="s">
        <v>657</v>
      </c>
      <c r="Q3725" s="375"/>
    </row>
    <row r="3726" spans="1:17" ht="63.75">
      <c r="A3726" s="265" t="s">
        <v>553</v>
      </c>
      <c r="B3726" s="190"/>
      <c r="C3726" s="266" t="s">
        <v>605</v>
      </c>
      <c r="D3726" s="267">
        <v>44012</v>
      </c>
      <c r="E3726" s="237" t="s">
        <v>7812</v>
      </c>
      <c r="F3726" s="237" t="s">
        <v>3</v>
      </c>
      <c r="G3726" s="237">
        <v>1848327</v>
      </c>
      <c r="H3726" s="190"/>
      <c r="I3726" s="248" t="s">
        <v>9020</v>
      </c>
      <c r="J3726" s="190"/>
      <c r="K3726" s="190"/>
      <c r="L3726" s="190"/>
      <c r="M3726" s="190"/>
      <c r="N3726" s="268">
        <v>0</v>
      </c>
      <c r="O3726" s="268">
        <v>132.36000000000001</v>
      </c>
      <c r="P3726" s="190" t="s">
        <v>657</v>
      </c>
      <c r="Q3726" s="375"/>
    </row>
    <row r="3727" spans="1:17" ht="63.75">
      <c r="A3727" s="265" t="s">
        <v>553</v>
      </c>
      <c r="B3727" s="190"/>
      <c r="C3727" s="266" t="s">
        <v>605</v>
      </c>
      <c r="D3727" s="267">
        <v>44012</v>
      </c>
      <c r="E3727" s="237" t="s">
        <v>7813</v>
      </c>
      <c r="F3727" s="237" t="s">
        <v>3</v>
      </c>
      <c r="G3727" s="237">
        <v>1848331</v>
      </c>
      <c r="H3727" s="190"/>
      <c r="I3727" s="248" t="s">
        <v>9021</v>
      </c>
      <c r="J3727" s="190"/>
      <c r="K3727" s="190"/>
      <c r="L3727" s="190"/>
      <c r="M3727" s="190"/>
      <c r="N3727" s="268">
        <v>0</v>
      </c>
      <c r="O3727" s="268">
        <v>23.05</v>
      </c>
      <c r="P3727" s="190" t="s">
        <v>657</v>
      </c>
      <c r="Q3727" s="375"/>
    </row>
    <row r="3728" spans="1:17" ht="63.75">
      <c r="A3728" s="265" t="s">
        <v>553</v>
      </c>
      <c r="B3728" s="190"/>
      <c r="C3728" s="266" t="s">
        <v>605</v>
      </c>
      <c r="D3728" s="267">
        <v>44012</v>
      </c>
      <c r="E3728" s="237" t="s">
        <v>7814</v>
      </c>
      <c r="F3728" s="237" t="s">
        <v>3</v>
      </c>
      <c r="G3728" s="237">
        <v>1848334</v>
      </c>
      <c r="H3728" s="190"/>
      <c r="I3728" s="248" t="s">
        <v>9022</v>
      </c>
      <c r="J3728" s="190"/>
      <c r="K3728" s="190"/>
      <c r="L3728" s="190"/>
      <c r="M3728" s="190"/>
      <c r="N3728" s="268">
        <v>0</v>
      </c>
      <c r="O3728" s="268">
        <v>23.05</v>
      </c>
      <c r="P3728" s="190" t="s">
        <v>657</v>
      </c>
      <c r="Q3728" s="375"/>
    </row>
    <row r="3729" spans="1:17" ht="51">
      <c r="A3729" s="265">
        <v>287</v>
      </c>
      <c r="B3729" s="190"/>
      <c r="C3729" s="266" t="s">
        <v>125</v>
      </c>
      <c r="D3729" s="267">
        <v>44012</v>
      </c>
      <c r="E3729" s="237" t="s">
        <v>7815</v>
      </c>
      <c r="F3729" s="237" t="s">
        <v>3</v>
      </c>
      <c r="G3729" s="237">
        <v>1848349</v>
      </c>
      <c r="H3729" s="190"/>
      <c r="I3729" s="248" t="s">
        <v>9023</v>
      </c>
      <c r="J3729" s="190"/>
      <c r="K3729" s="190"/>
      <c r="L3729" s="190"/>
      <c r="M3729" s="190"/>
      <c r="N3729" s="268">
        <v>0</v>
      </c>
      <c r="O3729" s="268">
        <v>283.31</v>
      </c>
      <c r="P3729" s="190" t="s">
        <v>657</v>
      </c>
      <c r="Q3729" s="375"/>
    </row>
    <row r="3730" spans="1:17" ht="51">
      <c r="A3730" s="265">
        <v>592</v>
      </c>
      <c r="B3730" s="190"/>
      <c r="C3730" s="266" t="s">
        <v>634</v>
      </c>
      <c r="D3730" s="267">
        <v>44012</v>
      </c>
      <c r="E3730" s="237" t="s">
        <v>7816</v>
      </c>
      <c r="F3730" s="237" t="s">
        <v>3</v>
      </c>
      <c r="G3730" s="237">
        <v>1848351</v>
      </c>
      <c r="H3730" s="190"/>
      <c r="I3730" s="248" t="s">
        <v>9024</v>
      </c>
      <c r="J3730" s="190"/>
      <c r="K3730" s="190"/>
      <c r="L3730" s="190"/>
      <c r="M3730" s="190"/>
      <c r="N3730" s="268">
        <v>0</v>
      </c>
      <c r="O3730" s="268">
        <v>251</v>
      </c>
      <c r="P3730" s="190" t="s">
        <v>657</v>
      </c>
      <c r="Q3730" s="375"/>
    </row>
    <row r="3731" spans="1:17" ht="38.25">
      <c r="A3731" s="265">
        <v>15</v>
      </c>
      <c r="B3731" s="190"/>
      <c r="C3731" s="266" t="s">
        <v>42</v>
      </c>
      <c r="D3731" s="267">
        <v>44012</v>
      </c>
      <c r="E3731" s="237" t="s">
        <v>7817</v>
      </c>
      <c r="F3731" s="237" t="s">
        <v>3</v>
      </c>
      <c r="G3731" s="237">
        <v>1848360</v>
      </c>
      <c r="H3731" s="190"/>
      <c r="I3731" s="248" t="s">
        <v>9025</v>
      </c>
      <c r="J3731" s="190"/>
      <c r="K3731" s="190"/>
      <c r="L3731" s="190"/>
      <c r="M3731" s="190"/>
      <c r="N3731" s="268">
        <v>0</v>
      </c>
      <c r="O3731" s="268">
        <v>3.68</v>
      </c>
      <c r="P3731" s="190" t="s">
        <v>657</v>
      </c>
      <c r="Q3731" s="375"/>
    </row>
    <row r="3732" spans="1:17" ht="51">
      <c r="A3732" s="265">
        <v>287</v>
      </c>
      <c r="B3732" s="190"/>
      <c r="C3732" s="266" t="s">
        <v>125</v>
      </c>
      <c r="D3732" s="267">
        <v>44012</v>
      </c>
      <c r="E3732" s="237" t="s">
        <v>7818</v>
      </c>
      <c r="F3732" s="237" t="s">
        <v>3</v>
      </c>
      <c r="G3732" s="237">
        <v>1848353</v>
      </c>
      <c r="H3732" s="190"/>
      <c r="I3732" s="248" t="s">
        <v>9026</v>
      </c>
      <c r="J3732" s="190"/>
      <c r="K3732" s="190"/>
      <c r="L3732" s="190"/>
      <c r="M3732" s="190"/>
      <c r="N3732" s="268">
        <v>0</v>
      </c>
      <c r="O3732" s="268">
        <v>7.34</v>
      </c>
      <c r="P3732" s="190" t="s">
        <v>657</v>
      </c>
      <c r="Q3732" s="375"/>
    </row>
    <row r="3733" spans="1:17" ht="51">
      <c r="A3733" s="265">
        <v>287</v>
      </c>
      <c r="B3733" s="190"/>
      <c r="C3733" s="266" t="s">
        <v>125</v>
      </c>
      <c r="D3733" s="267">
        <v>44012</v>
      </c>
      <c r="E3733" s="237" t="s">
        <v>7819</v>
      </c>
      <c r="F3733" s="237" t="s">
        <v>3</v>
      </c>
      <c r="G3733" s="237">
        <v>1848355</v>
      </c>
      <c r="H3733" s="190"/>
      <c r="I3733" s="248" t="s">
        <v>9027</v>
      </c>
      <c r="J3733" s="190"/>
      <c r="K3733" s="190"/>
      <c r="L3733" s="190"/>
      <c r="M3733" s="190"/>
      <c r="N3733" s="268">
        <v>0</v>
      </c>
      <c r="O3733" s="268">
        <v>74</v>
      </c>
      <c r="P3733" s="190" t="s">
        <v>657</v>
      </c>
      <c r="Q3733" s="375"/>
    </row>
    <row r="3734" spans="1:17" ht="51">
      <c r="A3734" s="265">
        <v>287</v>
      </c>
      <c r="B3734" s="190"/>
      <c r="C3734" s="266" t="s">
        <v>125</v>
      </c>
      <c r="D3734" s="267">
        <v>44012</v>
      </c>
      <c r="E3734" s="237" t="s">
        <v>7820</v>
      </c>
      <c r="F3734" s="237" t="s">
        <v>3</v>
      </c>
      <c r="G3734" s="237">
        <v>1848357</v>
      </c>
      <c r="H3734" s="190"/>
      <c r="I3734" s="248" t="s">
        <v>9028</v>
      </c>
      <c r="J3734" s="190"/>
      <c r="K3734" s="190"/>
      <c r="L3734" s="190"/>
      <c r="M3734" s="190"/>
      <c r="N3734" s="268">
        <v>0</v>
      </c>
      <c r="O3734" s="268">
        <v>1290</v>
      </c>
      <c r="P3734" s="190" t="s">
        <v>657</v>
      </c>
      <c r="Q3734" s="375"/>
    </row>
    <row r="3735" spans="1:17" ht="51">
      <c r="A3735" s="265" t="s">
        <v>553</v>
      </c>
      <c r="B3735" s="190"/>
      <c r="C3735" s="266" t="s">
        <v>605</v>
      </c>
      <c r="D3735" s="267">
        <v>44012</v>
      </c>
      <c r="E3735" s="237" t="s">
        <v>7821</v>
      </c>
      <c r="F3735" s="237" t="s">
        <v>3</v>
      </c>
      <c r="G3735" s="237">
        <v>1848373</v>
      </c>
      <c r="H3735" s="190"/>
      <c r="I3735" s="248" t="s">
        <v>9029</v>
      </c>
      <c r="J3735" s="190"/>
      <c r="K3735" s="190"/>
      <c r="L3735" s="190"/>
      <c r="M3735" s="190"/>
      <c r="N3735" s="268">
        <v>0</v>
      </c>
      <c r="O3735" s="268">
        <v>3000</v>
      </c>
      <c r="P3735" s="190" t="s">
        <v>657</v>
      </c>
      <c r="Q3735" s="375"/>
    </row>
    <row r="3736" spans="1:17" ht="51">
      <c r="A3736" s="265">
        <v>15</v>
      </c>
      <c r="B3736" s="190"/>
      <c r="C3736" s="266" t="s">
        <v>42</v>
      </c>
      <c r="D3736" s="267">
        <v>44012</v>
      </c>
      <c r="E3736" s="237" t="s">
        <v>7822</v>
      </c>
      <c r="F3736" s="237" t="s">
        <v>3</v>
      </c>
      <c r="G3736" s="237">
        <v>1848385</v>
      </c>
      <c r="H3736" s="190"/>
      <c r="I3736" s="248" t="s">
        <v>6871</v>
      </c>
      <c r="J3736" s="190"/>
      <c r="K3736" s="190"/>
      <c r="L3736" s="190"/>
      <c r="M3736" s="190"/>
      <c r="N3736" s="268">
        <v>0</v>
      </c>
      <c r="O3736" s="268">
        <v>4000</v>
      </c>
      <c r="P3736" s="190" t="s">
        <v>657</v>
      </c>
      <c r="Q3736" s="375"/>
    </row>
    <row r="3737" spans="1:17" ht="51">
      <c r="A3737" s="265">
        <v>20</v>
      </c>
      <c r="B3737" s="190"/>
      <c r="C3737" s="266" t="s">
        <v>44</v>
      </c>
      <c r="D3737" s="267">
        <v>44012</v>
      </c>
      <c r="E3737" s="237" t="s">
        <v>7823</v>
      </c>
      <c r="F3737" s="237" t="s">
        <v>3</v>
      </c>
      <c r="G3737" s="237">
        <v>1848407</v>
      </c>
      <c r="H3737" s="190"/>
      <c r="I3737" s="248" t="s">
        <v>9030</v>
      </c>
      <c r="J3737" s="190"/>
      <c r="K3737" s="190"/>
      <c r="L3737" s="190"/>
      <c r="M3737" s="190"/>
      <c r="N3737" s="268">
        <v>0</v>
      </c>
      <c r="O3737" s="268">
        <v>1291.08</v>
      </c>
      <c r="P3737" s="190" t="s">
        <v>657</v>
      </c>
      <c r="Q3737" s="375"/>
    </row>
    <row r="3738" spans="1:17" ht="51">
      <c r="A3738" s="265">
        <v>16</v>
      </c>
      <c r="B3738" s="190"/>
      <c r="C3738" s="266" t="s">
        <v>7133</v>
      </c>
      <c r="D3738" s="267">
        <v>44012</v>
      </c>
      <c r="E3738" s="237" t="s">
        <v>7824</v>
      </c>
      <c r="F3738" s="237" t="s">
        <v>3</v>
      </c>
      <c r="G3738" s="237">
        <v>1848419</v>
      </c>
      <c r="H3738" s="190"/>
      <c r="I3738" s="248" t="s">
        <v>9031</v>
      </c>
      <c r="J3738" s="190"/>
      <c r="K3738" s="190"/>
      <c r="L3738" s="190"/>
      <c r="M3738" s="190"/>
      <c r="N3738" s="268">
        <v>0</v>
      </c>
      <c r="O3738" s="268">
        <v>358.22</v>
      </c>
      <c r="P3738" s="190" t="s">
        <v>657</v>
      </c>
      <c r="Q3738" s="375"/>
    </row>
    <row r="3739" spans="1:17" ht="51">
      <c r="A3739" s="265">
        <v>592</v>
      </c>
      <c r="B3739" s="190"/>
      <c r="C3739" s="266" t="s">
        <v>634</v>
      </c>
      <c r="D3739" s="267">
        <v>44012</v>
      </c>
      <c r="E3739" s="237" t="s">
        <v>7825</v>
      </c>
      <c r="F3739" s="237" t="s">
        <v>3</v>
      </c>
      <c r="G3739" s="237">
        <v>1848347</v>
      </c>
      <c r="H3739" s="190"/>
      <c r="I3739" s="248" t="s">
        <v>9032</v>
      </c>
      <c r="J3739" s="190"/>
      <c r="K3739" s="190"/>
      <c r="L3739" s="190"/>
      <c r="M3739" s="190"/>
      <c r="N3739" s="268">
        <v>0</v>
      </c>
      <c r="O3739" s="268">
        <v>27</v>
      </c>
      <c r="P3739" s="190" t="s">
        <v>657</v>
      </c>
      <c r="Q3739" s="375"/>
    </row>
    <row r="3740" spans="1:17" ht="51">
      <c r="A3740" s="265" t="s">
        <v>562</v>
      </c>
      <c r="B3740" s="190"/>
      <c r="C3740" s="266" t="s">
        <v>604</v>
      </c>
      <c r="D3740" s="267">
        <v>44012</v>
      </c>
      <c r="E3740" s="237" t="s">
        <v>7826</v>
      </c>
      <c r="F3740" s="237" t="s">
        <v>3</v>
      </c>
      <c r="G3740" s="237">
        <v>1848268</v>
      </c>
      <c r="H3740" s="190"/>
      <c r="I3740" s="248" t="s">
        <v>9033</v>
      </c>
      <c r="J3740" s="190"/>
      <c r="K3740" s="190"/>
      <c r="L3740" s="190"/>
      <c r="M3740" s="190"/>
      <c r="N3740" s="268">
        <v>0</v>
      </c>
      <c r="O3740" s="268">
        <v>247</v>
      </c>
      <c r="P3740" s="190" t="s">
        <v>657</v>
      </c>
      <c r="Q3740" s="375"/>
    </row>
    <row r="3741" spans="1:17" ht="63.75">
      <c r="A3741" s="265">
        <v>35</v>
      </c>
      <c r="B3741" s="190"/>
      <c r="C3741" s="266" t="s">
        <v>46</v>
      </c>
      <c r="D3741" s="267">
        <v>44012</v>
      </c>
      <c r="E3741" s="237" t="s">
        <v>7827</v>
      </c>
      <c r="F3741" s="237" t="s">
        <v>3</v>
      </c>
      <c r="G3741" s="237">
        <v>1848269</v>
      </c>
      <c r="H3741" s="190"/>
      <c r="I3741" s="248" t="s">
        <v>9034</v>
      </c>
      <c r="J3741" s="190"/>
      <c r="K3741" s="190"/>
      <c r="L3741" s="190"/>
      <c r="M3741" s="190"/>
      <c r="N3741" s="268">
        <v>0</v>
      </c>
      <c r="O3741" s="268">
        <v>1027.3499999999999</v>
      </c>
      <c r="P3741" s="190" t="s">
        <v>657</v>
      </c>
      <c r="Q3741" s="375"/>
    </row>
    <row r="3742" spans="1:17" ht="63.75">
      <c r="A3742" s="265">
        <v>385</v>
      </c>
      <c r="B3742" s="190"/>
      <c r="C3742" s="266" t="s">
        <v>727</v>
      </c>
      <c r="D3742" s="267">
        <v>44012</v>
      </c>
      <c r="E3742" s="237" t="s">
        <v>7828</v>
      </c>
      <c r="F3742" s="237" t="s">
        <v>3</v>
      </c>
      <c r="G3742" s="237">
        <v>1848274</v>
      </c>
      <c r="H3742" s="190"/>
      <c r="I3742" s="248" t="s">
        <v>9035</v>
      </c>
      <c r="J3742" s="190"/>
      <c r="K3742" s="190"/>
      <c r="L3742" s="190"/>
      <c r="M3742" s="190"/>
      <c r="N3742" s="268">
        <v>0</v>
      </c>
      <c r="O3742" s="268">
        <v>1109.07</v>
      </c>
      <c r="P3742" s="190" t="s">
        <v>657</v>
      </c>
      <c r="Q3742" s="375"/>
    </row>
    <row r="3743" spans="1:17" ht="63.75">
      <c r="A3743" s="265">
        <v>253</v>
      </c>
      <c r="B3743" s="190"/>
      <c r="C3743" s="266" t="s">
        <v>113</v>
      </c>
      <c r="D3743" s="267">
        <v>44012</v>
      </c>
      <c r="E3743" s="237" t="s">
        <v>7829</v>
      </c>
      <c r="F3743" s="237" t="s">
        <v>3</v>
      </c>
      <c r="G3743" s="237">
        <v>1848276</v>
      </c>
      <c r="H3743" s="190"/>
      <c r="I3743" s="248" t="s">
        <v>9036</v>
      </c>
      <c r="J3743" s="190"/>
      <c r="K3743" s="190"/>
      <c r="L3743" s="190"/>
      <c r="M3743" s="190"/>
      <c r="N3743" s="268">
        <v>0</v>
      </c>
      <c r="O3743" s="268">
        <v>4290160</v>
      </c>
      <c r="P3743" s="190" t="s">
        <v>657</v>
      </c>
      <c r="Q3743" s="375"/>
    </row>
    <row r="3744" spans="1:17" ht="51">
      <c r="A3744" s="265">
        <v>650</v>
      </c>
      <c r="B3744" s="190"/>
      <c r="C3744" s="266" t="s">
        <v>184</v>
      </c>
      <c r="D3744" s="267">
        <v>44012</v>
      </c>
      <c r="E3744" s="237" t="s">
        <v>7830</v>
      </c>
      <c r="F3744" s="237" t="s">
        <v>3</v>
      </c>
      <c r="G3744" s="237">
        <v>1848284</v>
      </c>
      <c r="H3744" s="190"/>
      <c r="I3744" s="248" t="s">
        <v>9037</v>
      </c>
      <c r="J3744" s="190"/>
      <c r="K3744" s="190"/>
      <c r="L3744" s="190"/>
      <c r="M3744" s="190"/>
      <c r="N3744" s="268">
        <v>0</v>
      </c>
      <c r="O3744" s="268">
        <v>9135</v>
      </c>
      <c r="P3744" s="190" t="s">
        <v>657</v>
      </c>
      <c r="Q3744" s="375"/>
    </row>
    <row r="3745" spans="1:17" ht="51">
      <c r="A3745" s="265">
        <v>650</v>
      </c>
      <c r="B3745" s="190"/>
      <c r="C3745" s="266" t="s">
        <v>184</v>
      </c>
      <c r="D3745" s="267">
        <v>44012</v>
      </c>
      <c r="E3745" s="237" t="s">
        <v>7831</v>
      </c>
      <c r="F3745" s="237" t="s">
        <v>3</v>
      </c>
      <c r="G3745" s="237">
        <v>1848287</v>
      </c>
      <c r="H3745" s="190"/>
      <c r="I3745" s="248" t="s">
        <v>9038</v>
      </c>
      <c r="J3745" s="190"/>
      <c r="K3745" s="190"/>
      <c r="L3745" s="190"/>
      <c r="M3745" s="190"/>
      <c r="N3745" s="268">
        <v>0</v>
      </c>
      <c r="O3745" s="268">
        <v>371</v>
      </c>
      <c r="P3745" s="190" t="s">
        <v>657</v>
      </c>
      <c r="Q3745" s="375"/>
    </row>
    <row r="3746" spans="1:17" ht="51">
      <c r="A3746" s="265">
        <v>283</v>
      </c>
      <c r="B3746" s="190"/>
      <c r="C3746" s="266" t="s">
        <v>124</v>
      </c>
      <c r="D3746" s="267">
        <v>44012</v>
      </c>
      <c r="E3746" s="237" t="s">
        <v>7832</v>
      </c>
      <c r="F3746" s="237" t="s">
        <v>3</v>
      </c>
      <c r="G3746" s="237">
        <v>1848288</v>
      </c>
      <c r="H3746" s="190"/>
      <c r="I3746" s="248" t="s">
        <v>9039</v>
      </c>
      <c r="J3746" s="190"/>
      <c r="K3746" s="190"/>
      <c r="L3746" s="190"/>
      <c r="M3746" s="190"/>
      <c r="N3746" s="268">
        <v>0</v>
      </c>
      <c r="O3746" s="268">
        <v>1727.37</v>
      </c>
      <c r="P3746" s="190" t="s">
        <v>657</v>
      </c>
      <c r="Q3746" s="375"/>
    </row>
    <row r="3747" spans="1:17" ht="63.75">
      <c r="A3747" s="265">
        <v>660</v>
      </c>
      <c r="B3747" s="190"/>
      <c r="C3747" s="266" t="s">
        <v>185</v>
      </c>
      <c r="D3747" s="267">
        <v>44012</v>
      </c>
      <c r="E3747" s="237" t="s">
        <v>7833</v>
      </c>
      <c r="F3747" s="237" t="s">
        <v>3</v>
      </c>
      <c r="G3747" s="237">
        <v>1848305</v>
      </c>
      <c r="H3747" s="190"/>
      <c r="I3747" s="248" t="s">
        <v>9040</v>
      </c>
      <c r="J3747" s="190"/>
      <c r="K3747" s="190"/>
      <c r="L3747" s="190"/>
      <c r="M3747" s="190"/>
      <c r="N3747" s="268">
        <v>0</v>
      </c>
      <c r="O3747" s="268">
        <v>205.57</v>
      </c>
      <c r="P3747" s="190" t="s">
        <v>657</v>
      </c>
      <c r="Q3747" s="375"/>
    </row>
    <row r="3748" spans="1:17" ht="51">
      <c r="A3748" s="265">
        <v>212</v>
      </c>
      <c r="B3748" s="190"/>
      <c r="C3748" s="266" t="s">
        <v>99</v>
      </c>
      <c r="D3748" s="267">
        <v>44012</v>
      </c>
      <c r="E3748" s="237" t="s">
        <v>7834</v>
      </c>
      <c r="F3748" s="237" t="s">
        <v>3</v>
      </c>
      <c r="G3748" s="237">
        <v>1848436</v>
      </c>
      <c r="H3748" s="190"/>
      <c r="I3748" s="248" t="s">
        <v>9041</v>
      </c>
      <c r="J3748" s="190"/>
      <c r="K3748" s="190"/>
      <c r="L3748" s="190"/>
      <c r="M3748" s="190"/>
      <c r="N3748" s="268">
        <v>0</v>
      </c>
      <c r="O3748" s="268">
        <v>60</v>
      </c>
      <c r="P3748" s="190" t="s">
        <v>657</v>
      </c>
      <c r="Q3748" s="375"/>
    </row>
    <row r="3749" spans="1:17" ht="63.75">
      <c r="A3749" s="265">
        <v>513</v>
      </c>
      <c r="B3749" s="190"/>
      <c r="C3749" s="266" t="s">
        <v>169</v>
      </c>
      <c r="D3749" s="267">
        <v>43983</v>
      </c>
      <c r="E3749" s="237" t="s">
        <v>7835</v>
      </c>
      <c r="F3749" s="237" t="s">
        <v>15</v>
      </c>
      <c r="G3749" s="237">
        <v>1322875</v>
      </c>
      <c r="H3749" s="190"/>
      <c r="I3749" s="248" t="s">
        <v>9042</v>
      </c>
      <c r="J3749" s="190"/>
      <c r="K3749" s="190"/>
      <c r="L3749" s="190"/>
      <c r="M3749" s="190"/>
      <c r="N3749" s="268">
        <v>50</v>
      </c>
      <c r="O3749" s="268">
        <v>0</v>
      </c>
      <c r="P3749" s="190" t="s">
        <v>657</v>
      </c>
      <c r="Q3749" s="375"/>
    </row>
    <row r="3750" spans="1:17" ht="63.75">
      <c r="A3750" s="265">
        <v>513</v>
      </c>
      <c r="B3750" s="190"/>
      <c r="C3750" s="266" t="s">
        <v>169</v>
      </c>
      <c r="D3750" s="267">
        <v>43983</v>
      </c>
      <c r="E3750" s="237" t="s">
        <v>7836</v>
      </c>
      <c r="F3750" s="237" t="s">
        <v>15</v>
      </c>
      <c r="G3750" s="237">
        <v>1322878</v>
      </c>
      <c r="H3750" s="190"/>
      <c r="I3750" s="248" t="s">
        <v>9043</v>
      </c>
      <c r="J3750" s="190"/>
      <c r="K3750" s="190"/>
      <c r="L3750" s="190"/>
      <c r="M3750" s="190"/>
      <c r="N3750" s="268">
        <v>50</v>
      </c>
      <c r="O3750" s="268">
        <v>0</v>
      </c>
      <c r="P3750" s="190" t="s">
        <v>657</v>
      </c>
      <c r="Q3750" s="375"/>
    </row>
    <row r="3751" spans="1:17" ht="51">
      <c r="A3751" s="265" t="s">
        <v>554</v>
      </c>
      <c r="B3751" s="190"/>
      <c r="C3751" s="266" t="s">
        <v>726</v>
      </c>
      <c r="D3751" s="267">
        <v>43983</v>
      </c>
      <c r="E3751" s="237" t="s">
        <v>7837</v>
      </c>
      <c r="F3751" s="237" t="s">
        <v>11</v>
      </c>
      <c r="G3751" s="237">
        <v>13580</v>
      </c>
      <c r="H3751" s="190"/>
      <c r="I3751" s="248" t="s">
        <v>9044</v>
      </c>
      <c r="J3751" s="190"/>
      <c r="K3751" s="190"/>
      <c r="L3751" s="190"/>
      <c r="M3751" s="190"/>
      <c r="N3751" s="268">
        <v>1221.8900000000001</v>
      </c>
      <c r="O3751" s="268">
        <v>0</v>
      </c>
      <c r="P3751" s="190" t="s">
        <v>657</v>
      </c>
      <c r="Q3751" s="375"/>
    </row>
    <row r="3752" spans="1:17" ht="51">
      <c r="A3752" s="265">
        <v>373</v>
      </c>
      <c r="B3752" s="190"/>
      <c r="C3752" s="266" t="s">
        <v>625</v>
      </c>
      <c r="D3752" s="267">
        <v>43983</v>
      </c>
      <c r="E3752" s="237" t="s">
        <v>7838</v>
      </c>
      <c r="F3752" s="237" t="s">
        <v>658</v>
      </c>
      <c r="G3752" s="237">
        <v>1448775</v>
      </c>
      <c r="H3752" s="190"/>
      <c r="I3752" s="248" t="s">
        <v>9045</v>
      </c>
      <c r="J3752" s="190"/>
      <c r="K3752" s="190"/>
      <c r="L3752" s="190"/>
      <c r="M3752" s="190"/>
      <c r="N3752" s="268">
        <v>0</v>
      </c>
      <c r="O3752" s="268">
        <v>1043771.57</v>
      </c>
      <c r="P3752" s="190" t="s">
        <v>657</v>
      </c>
      <c r="Q3752" s="375"/>
    </row>
    <row r="3753" spans="1:17" ht="51">
      <c r="A3753" s="265">
        <v>373</v>
      </c>
      <c r="B3753" s="190"/>
      <c r="C3753" s="266" t="s">
        <v>625</v>
      </c>
      <c r="D3753" s="267">
        <v>43983</v>
      </c>
      <c r="E3753" s="237" t="s">
        <v>7839</v>
      </c>
      <c r="F3753" s="237" t="s">
        <v>658</v>
      </c>
      <c r="G3753" s="237">
        <v>1448774</v>
      </c>
      <c r="H3753" s="190"/>
      <c r="I3753" s="248" t="s">
        <v>9046</v>
      </c>
      <c r="J3753" s="190"/>
      <c r="K3753" s="190"/>
      <c r="L3753" s="190"/>
      <c r="M3753" s="190"/>
      <c r="N3753" s="268">
        <v>0</v>
      </c>
      <c r="O3753" s="268">
        <v>3479238.57</v>
      </c>
      <c r="P3753" s="190" t="s">
        <v>657</v>
      </c>
      <c r="Q3753" s="375"/>
    </row>
    <row r="3754" spans="1:17" ht="51">
      <c r="A3754" s="265" t="s">
        <v>556</v>
      </c>
      <c r="B3754" s="190"/>
      <c r="C3754" s="266" t="s">
        <v>714</v>
      </c>
      <c r="D3754" s="267">
        <v>43984</v>
      </c>
      <c r="E3754" s="237" t="s">
        <v>7840</v>
      </c>
      <c r="F3754" s="237" t="s">
        <v>6</v>
      </c>
      <c r="G3754" s="237">
        <v>1281510</v>
      </c>
      <c r="H3754" s="190"/>
      <c r="I3754" s="248" t="s">
        <v>9047</v>
      </c>
      <c r="J3754" s="190"/>
      <c r="K3754" s="190"/>
      <c r="L3754" s="190"/>
      <c r="M3754" s="190"/>
      <c r="N3754" s="268">
        <v>0</v>
      </c>
      <c r="O3754" s="268">
        <v>8687.42</v>
      </c>
      <c r="P3754" s="190" t="s">
        <v>657</v>
      </c>
      <c r="Q3754" s="375"/>
    </row>
    <row r="3755" spans="1:17" ht="63.75">
      <c r="A3755" s="265">
        <v>513</v>
      </c>
      <c r="B3755" s="190"/>
      <c r="C3755" s="266" t="s">
        <v>169</v>
      </c>
      <c r="D3755" s="267">
        <v>43984</v>
      </c>
      <c r="E3755" s="237" t="s">
        <v>7841</v>
      </c>
      <c r="F3755" s="237" t="s">
        <v>15</v>
      </c>
      <c r="G3755" s="237">
        <v>1323325</v>
      </c>
      <c r="H3755" s="190"/>
      <c r="I3755" s="248" t="s">
        <v>9048</v>
      </c>
      <c r="J3755" s="190"/>
      <c r="K3755" s="190"/>
      <c r="L3755" s="190"/>
      <c r="M3755" s="190"/>
      <c r="N3755" s="268">
        <v>50</v>
      </c>
      <c r="O3755" s="268">
        <v>0</v>
      </c>
      <c r="P3755" s="190" t="s">
        <v>657</v>
      </c>
      <c r="Q3755" s="375"/>
    </row>
    <row r="3756" spans="1:17" ht="63.75">
      <c r="A3756" s="265">
        <v>513</v>
      </c>
      <c r="B3756" s="190"/>
      <c r="C3756" s="266" t="s">
        <v>169</v>
      </c>
      <c r="D3756" s="267">
        <v>43984</v>
      </c>
      <c r="E3756" s="237" t="s">
        <v>7842</v>
      </c>
      <c r="F3756" s="237" t="s">
        <v>15</v>
      </c>
      <c r="G3756" s="237">
        <v>1323471</v>
      </c>
      <c r="H3756" s="190"/>
      <c r="I3756" s="248" t="s">
        <v>9049</v>
      </c>
      <c r="J3756" s="190"/>
      <c r="K3756" s="190"/>
      <c r="L3756" s="190"/>
      <c r="M3756" s="190"/>
      <c r="N3756" s="268">
        <v>50</v>
      </c>
      <c r="O3756" s="268">
        <v>0</v>
      </c>
      <c r="P3756" s="190" t="s">
        <v>657</v>
      </c>
      <c r="Q3756" s="375"/>
    </row>
    <row r="3757" spans="1:17" ht="51">
      <c r="A3757" s="265">
        <v>513</v>
      </c>
      <c r="B3757" s="190"/>
      <c r="C3757" s="266" t="s">
        <v>169</v>
      </c>
      <c r="D3757" s="267">
        <v>43984</v>
      </c>
      <c r="E3757" s="237" t="s">
        <v>7843</v>
      </c>
      <c r="F3757" s="237" t="s">
        <v>15</v>
      </c>
      <c r="G3757" s="237">
        <v>1323528</v>
      </c>
      <c r="H3757" s="190"/>
      <c r="I3757" s="248" t="s">
        <v>9050</v>
      </c>
      <c r="J3757" s="190"/>
      <c r="K3757" s="190"/>
      <c r="L3757" s="190"/>
      <c r="M3757" s="190"/>
      <c r="N3757" s="268">
        <v>50</v>
      </c>
      <c r="O3757" s="268">
        <v>0</v>
      </c>
      <c r="P3757" s="190" t="s">
        <v>657</v>
      </c>
      <c r="Q3757" s="375"/>
    </row>
    <row r="3758" spans="1:17" ht="51">
      <c r="A3758" s="265">
        <v>383</v>
      </c>
      <c r="B3758" s="190"/>
      <c r="C3758" s="266" t="s">
        <v>1293</v>
      </c>
      <c r="D3758" s="267">
        <v>43984</v>
      </c>
      <c r="E3758" s="237" t="s">
        <v>7844</v>
      </c>
      <c r="F3758" s="237" t="s">
        <v>11</v>
      </c>
      <c r="G3758" s="237">
        <v>984184</v>
      </c>
      <c r="H3758" s="190"/>
      <c r="I3758" s="248" t="s">
        <v>9051</v>
      </c>
      <c r="J3758" s="190"/>
      <c r="K3758" s="190"/>
      <c r="L3758" s="190"/>
      <c r="M3758" s="190"/>
      <c r="N3758" s="268">
        <v>50</v>
      </c>
      <c r="O3758" s="268">
        <v>0</v>
      </c>
      <c r="P3758" s="190" t="s">
        <v>657</v>
      </c>
      <c r="Q3758" s="375"/>
    </row>
    <row r="3759" spans="1:17" ht="51">
      <c r="A3759" s="265">
        <v>119</v>
      </c>
      <c r="B3759" s="190"/>
      <c r="C3759" s="266" t="s">
        <v>62</v>
      </c>
      <c r="D3759" s="267">
        <v>43984</v>
      </c>
      <c r="E3759" s="237" t="s">
        <v>7845</v>
      </c>
      <c r="F3759" s="237" t="s">
        <v>11</v>
      </c>
      <c r="G3759" s="237">
        <v>984176</v>
      </c>
      <c r="H3759" s="190"/>
      <c r="I3759" s="248" t="s">
        <v>9052</v>
      </c>
      <c r="J3759" s="190"/>
      <c r="K3759" s="190"/>
      <c r="L3759" s="190"/>
      <c r="M3759" s="190"/>
      <c r="N3759" s="268">
        <v>50</v>
      </c>
      <c r="O3759" s="268">
        <v>0</v>
      </c>
      <c r="P3759" s="190" t="s">
        <v>657</v>
      </c>
      <c r="Q3759" s="375"/>
    </row>
    <row r="3760" spans="1:17" ht="51">
      <c r="A3760" s="265">
        <v>25</v>
      </c>
      <c r="B3760" s="190"/>
      <c r="C3760" s="266" t="s">
        <v>45</v>
      </c>
      <c r="D3760" s="267">
        <v>43984</v>
      </c>
      <c r="E3760" s="237" t="s">
        <v>7846</v>
      </c>
      <c r="F3760" s="237" t="s">
        <v>6</v>
      </c>
      <c r="G3760" s="237">
        <v>984177</v>
      </c>
      <c r="H3760" s="190"/>
      <c r="I3760" s="248" t="s">
        <v>9053</v>
      </c>
      <c r="J3760" s="190"/>
      <c r="K3760" s="190"/>
      <c r="L3760" s="190"/>
      <c r="M3760" s="190"/>
      <c r="N3760" s="268">
        <v>0</v>
      </c>
      <c r="O3760" s="268">
        <v>664988.71</v>
      </c>
      <c r="P3760" s="190" t="s">
        <v>657</v>
      </c>
      <c r="Q3760" s="375"/>
    </row>
    <row r="3761" spans="1:17" ht="51">
      <c r="A3761" s="265">
        <v>25</v>
      </c>
      <c r="B3761" s="190"/>
      <c r="C3761" s="266" t="s">
        <v>45</v>
      </c>
      <c r="D3761" s="267">
        <v>43984</v>
      </c>
      <c r="E3761" s="237" t="s">
        <v>7847</v>
      </c>
      <c r="F3761" s="237" t="s">
        <v>11</v>
      </c>
      <c r="G3761" s="237">
        <v>984177</v>
      </c>
      <c r="H3761" s="190"/>
      <c r="I3761" s="248" t="s">
        <v>9054</v>
      </c>
      <c r="J3761" s="190"/>
      <c r="K3761" s="190"/>
      <c r="L3761" s="190"/>
      <c r="M3761" s="190"/>
      <c r="N3761" s="268">
        <v>50</v>
      </c>
      <c r="O3761" s="268">
        <v>0</v>
      </c>
      <c r="P3761" s="190" t="s">
        <v>657</v>
      </c>
      <c r="Q3761" s="375"/>
    </row>
    <row r="3762" spans="1:17" ht="63.75">
      <c r="A3762" s="265">
        <v>287</v>
      </c>
      <c r="B3762" s="190"/>
      <c r="C3762" s="266" t="s">
        <v>125</v>
      </c>
      <c r="D3762" s="267">
        <v>43984</v>
      </c>
      <c r="E3762" s="237" t="s">
        <v>7848</v>
      </c>
      <c r="F3762" s="237" t="s">
        <v>11</v>
      </c>
      <c r="G3762" s="237">
        <v>1323791</v>
      </c>
      <c r="H3762" s="190"/>
      <c r="I3762" s="248" t="s">
        <v>9055</v>
      </c>
      <c r="J3762" s="190"/>
      <c r="K3762" s="190"/>
      <c r="L3762" s="190"/>
      <c r="M3762" s="190"/>
      <c r="N3762" s="268">
        <v>50</v>
      </c>
      <c r="O3762" s="268">
        <v>0</v>
      </c>
      <c r="P3762" s="190" t="s">
        <v>657</v>
      </c>
      <c r="Q3762" s="375"/>
    </row>
    <row r="3763" spans="1:17" ht="63.75">
      <c r="A3763" s="265">
        <v>513</v>
      </c>
      <c r="B3763" s="190"/>
      <c r="C3763" s="266" t="s">
        <v>169</v>
      </c>
      <c r="D3763" s="267">
        <v>43985</v>
      </c>
      <c r="E3763" s="237" t="s">
        <v>7849</v>
      </c>
      <c r="F3763" s="237" t="s">
        <v>15</v>
      </c>
      <c r="G3763" s="237">
        <v>1324047</v>
      </c>
      <c r="H3763" s="190"/>
      <c r="I3763" s="248" t="s">
        <v>9056</v>
      </c>
      <c r="J3763" s="190"/>
      <c r="K3763" s="190"/>
      <c r="L3763" s="190"/>
      <c r="M3763" s="190"/>
      <c r="N3763" s="268">
        <v>50</v>
      </c>
      <c r="O3763" s="268">
        <v>0</v>
      </c>
      <c r="P3763" s="190" t="s">
        <v>657</v>
      </c>
      <c r="Q3763" s="375"/>
    </row>
    <row r="3764" spans="1:17" ht="63.75">
      <c r="A3764" s="265">
        <v>513</v>
      </c>
      <c r="B3764" s="190"/>
      <c r="C3764" s="266" t="s">
        <v>169</v>
      </c>
      <c r="D3764" s="267">
        <v>43985</v>
      </c>
      <c r="E3764" s="237" t="s">
        <v>7850</v>
      </c>
      <c r="F3764" s="237" t="s">
        <v>15</v>
      </c>
      <c r="G3764" s="237">
        <v>1324049</v>
      </c>
      <c r="H3764" s="190"/>
      <c r="I3764" s="248" t="s">
        <v>9057</v>
      </c>
      <c r="J3764" s="190"/>
      <c r="K3764" s="190"/>
      <c r="L3764" s="190"/>
      <c r="M3764" s="190"/>
      <c r="N3764" s="268">
        <v>50</v>
      </c>
      <c r="O3764" s="268">
        <v>0</v>
      </c>
      <c r="P3764" s="190" t="s">
        <v>657</v>
      </c>
      <c r="Q3764" s="375"/>
    </row>
    <row r="3765" spans="1:17" ht="51">
      <c r="A3765" s="265">
        <v>117</v>
      </c>
      <c r="B3765" s="190"/>
      <c r="C3765" s="266" t="s">
        <v>61</v>
      </c>
      <c r="D3765" s="267">
        <v>43985</v>
      </c>
      <c r="E3765" s="237" t="s">
        <v>7851</v>
      </c>
      <c r="F3765" s="237" t="s">
        <v>11</v>
      </c>
      <c r="G3765" s="237">
        <v>984239</v>
      </c>
      <c r="H3765" s="190"/>
      <c r="I3765" s="248" t="s">
        <v>9058</v>
      </c>
      <c r="J3765" s="190"/>
      <c r="K3765" s="190"/>
      <c r="L3765" s="190"/>
      <c r="M3765" s="190"/>
      <c r="N3765" s="268">
        <v>50</v>
      </c>
      <c r="O3765" s="268">
        <v>0</v>
      </c>
      <c r="P3765" s="190" t="s">
        <v>657</v>
      </c>
      <c r="Q3765" s="375"/>
    </row>
    <row r="3766" spans="1:17" ht="102">
      <c r="A3766" s="265" t="s">
        <v>554</v>
      </c>
      <c r="B3766" s="190"/>
      <c r="C3766" s="266" t="s">
        <v>726</v>
      </c>
      <c r="D3766" s="267">
        <v>43985</v>
      </c>
      <c r="E3766" s="237" t="s">
        <v>7852</v>
      </c>
      <c r="F3766" s="237" t="s">
        <v>11</v>
      </c>
      <c r="G3766" s="237">
        <v>984249</v>
      </c>
      <c r="H3766" s="190"/>
      <c r="I3766" s="248" t="s">
        <v>9059</v>
      </c>
      <c r="J3766" s="190"/>
      <c r="K3766" s="190"/>
      <c r="L3766" s="190"/>
      <c r="M3766" s="190"/>
      <c r="N3766" s="268">
        <v>50</v>
      </c>
      <c r="O3766" s="268">
        <v>0</v>
      </c>
      <c r="P3766" s="190" t="s">
        <v>657</v>
      </c>
      <c r="Q3766" s="375"/>
    </row>
    <row r="3767" spans="1:17" ht="76.5">
      <c r="A3767" s="265">
        <v>383</v>
      </c>
      <c r="B3767" s="190"/>
      <c r="C3767" s="266" t="s">
        <v>1293</v>
      </c>
      <c r="D3767" s="267">
        <v>43985</v>
      </c>
      <c r="E3767" s="237" t="s">
        <v>7853</v>
      </c>
      <c r="F3767" s="237" t="s">
        <v>11</v>
      </c>
      <c r="G3767" s="237">
        <v>984272</v>
      </c>
      <c r="H3767" s="190"/>
      <c r="I3767" s="248" t="s">
        <v>9060</v>
      </c>
      <c r="J3767" s="190"/>
      <c r="K3767" s="190"/>
      <c r="L3767" s="190"/>
      <c r="M3767" s="190"/>
      <c r="N3767" s="268">
        <v>50</v>
      </c>
      <c r="O3767" s="268">
        <v>0</v>
      </c>
      <c r="P3767" s="190" t="s">
        <v>657</v>
      </c>
      <c r="Q3767" s="375"/>
    </row>
    <row r="3768" spans="1:17" ht="89.25">
      <c r="A3768" s="265" t="s">
        <v>554</v>
      </c>
      <c r="B3768" s="190"/>
      <c r="C3768" s="266" t="s">
        <v>726</v>
      </c>
      <c r="D3768" s="267">
        <v>43985</v>
      </c>
      <c r="E3768" s="237" t="s">
        <v>7854</v>
      </c>
      <c r="F3768" s="237" t="s">
        <v>11</v>
      </c>
      <c r="G3768" s="237">
        <v>984253</v>
      </c>
      <c r="H3768" s="190"/>
      <c r="I3768" s="248" t="s">
        <v>9061</v>
      </c>
      <c r="J3768" s="190"/>
      <c r="K3768" s="190"/>
      <c r="L3768" s="190"/>
      <c r="M3768" s="190"/>
      <c r="N3768" s="268">
        <v>50</v>
      </c>
      <c r="O3768" s="268">
        <v>0</v>
      </c>
      <c r="P3768" s="190" t="s">
        <v>657</v>
      </c>
      <c r="Q3768" s="375"/>
    </row>
    <row r="3769" spans="1:17" ht="63.75">
      <c r="A3769" s="265">
        <v>513</v>
      </c>
      <c r="B3769" s="190"/>
      <c r="C3769" s="266" t="s">
        <v>169</v>
      </c>
      <c r="D3769" s="267">
        <v>43985</v>
      </c>
      <c r="E3769" s="237" t="s">
        <v>7855</v>
      </c>
      <c r="F3769" s="237" t="s">
        <v>15</v>
      </c>
      <c r="G3769" s="237">
        <v>1324511</v>
      </c>
      <c r="H3769" s="190"/>
      <c r="I3769" s="248" t="s">
        <v>9062</v>
      </c>
      <c r="J3769" s="190"/>
      <c r="K3769" s="190"/>
      <c r="L3769" s="190"/>
      <c r="M3769" s="190"/>
      <c r="N3769" s="268">
        <v>50</v>
      </c>
      <c r="O3769" s="268">
        <v>0</v>
      </c>
      <c r="P3769" s="190" t="s">
        <v>657</v>
      </c>
      <c r="Q3769" s="375"/>
    </row>
    <row r="3770" spans="1:17" ht="76.5">
      <c r="A3770" s="265">
        <v>16</v>
      </c>
      <c r="B3770" s="190"/>
      <c r="C3770" s="266" t="s">
        <v>7133</v>
      </c>
      <c r="D3770" s="267">
        <v>43985</v>
      </c>
      <c r="E3770" s="237" t="s">
        <v>7856</v>
      </c>
      <c r="F3770" s="237" t="s">
        <v>13</v>
      </c>
      <c r="G3770" s="237">
        <v>984266</v>
      </c>
      <c r="H3770" s="190"/>
      <c r="I3770" s="248" t="s">
        <v>9063</v>
      </c>
      <c r="J3770" s="190"/>
      <c r="K3770" s="190"/>
      <c r="L3770" s="190"/>
      <c r="M3770" s="190"/>
      <c r="N3770" s="268">
        <v>19.420000000000002</v>
      </c>
      <c r="O3770" s="268">
        <v>0</v>
      </c>
      <c r="P3770" s="190" t="s">
        <v>657</v>
      </c>
      <c r="Q3770" s="375"/>
    </row>
    <row r="3771" spans="1:17" ht="63.75">
      <c r="A3771" s="265">
        <v>16</v>
      </c>
      <c r="B3771" s="190"/>
      <c r="C3771" s="266" t="s">
        <v>7133</v>
      </c>
      <c r="D3771" s="267">
        <v>43985</v>
      </c>
      <c r="E3771" s="237" t="s">
        <v>7857</v>
      </c>
      <c r="F3771" s="237" t="s">
        <v>11</v>
      </c>
      <c r="G3771" s="237">
        <v>984266</v>
      </c>
      <c r="H3771" s="190"/>
      <c r="I3771" s="248" t="s">
        <v>9064</v>
      </c>
      <c r="J3771" s="190"/>
      <c r="K3771" s="190"/>
      <c r="L3771" s="190"/>
      <c r="M3771" s="190"/>
      <c r="N3771" s="268">
        <v>50</v>
      </c>
      <c r="O3771" s="268">
        <v>0</v>
      </c>
      <c r="P3771" s="190" t="s">
        <v>657</v>
      </c>
      <c r="Q3771" s="375"/>
    </row>
    <row r="3772" spans="1:17" ht="89.25">
      <c r="A3772" s="265">
        <v>35</v>
      </c>
      <c r="B3772" s="190"/>
      <c r="C3772" s="266" t="s">
        <v>46</v>
      </c>
      <c r="D3772" s="267">
        <v>43986</v>
      </c>
      <c r="E3772" s="237" t="s">
        <v>7858</v>
      </c>
      <c r="F3772" s="237" t="s">
        <v>658</v>
      </c>
      <c r="G3772" s="237">
        <v>1453379</v>
      </c>
      <c r="H3772" s="190"/>
      <c r="I3772" s="248" t="s">
        <v>9065</v>
      </c>
      <c r="J3772" s="190"/>
      <c r="K3772" s="190"/>
      <c r="L3772" s="190"/>
      <c r="M3772" s="190"/>
      <c r="N3772" s="268">
        <v>0</v>
      </c>
      <c r="O3772" s="268">
        <v>423766</v>
      </c>
      <c r="P3772" s="190" t="s">
        <v>657</v>
      </c>
      <c r="Q3772" s="375"/>
    </row>
    <row r="3773" spans="1:17" ht="51">
      <c r="A3773" s="265">
        <v>119</v>
      </c>
      <c r="B3773" s="190"/>
      <c r="C3773" s="266" t="s">
        <v>62</v>
      </c>
      <c r="D3773" s="267">
        <v>43986</v>
      </c>
      <c r="E3773" s="237" t="s">
        <v>7859</v>
      </c>
      <c r="F3773" s="237" t="s">
        <v>11</v>
      </c>
      <c r="G3773" s="237">
        <v>984276</v>
      </c>
      <c r="H3773" s="190"/>
      <c r="I3773" s="248" t="s">
        <v>9066</v>
      </c>
      <c r="J3773" s="190"/>
      <c r="K3773" s="190"/>
      <c r="L3773" s="190"/>
      <c r="M3773" s="190"/>
      <c r="N3773" s="268">
        <v>50</v>
      </c>
      <c r="O3773" s="268">
        <v>0</v>
      </c>
      <c r="P3773" s="190" t="s">
        <v>657</v>
      </c>
      <c r="Q3773" s="375"/>
    </row>
    <row r="3774" spans="1:17" ht="51">
      <c r="A3774" s="265">
        <v>117</v>
      </c>
      <c r="B3774" s="190"/>
      <c r="C3774" s="266" t="s">
        <v>61</v>
      </c>
      <c r="D3774" s="267">
        <v>43986</v>
      </c>
      <c r="E3774" s="237" t="s">
        <v>7860</v>
      </c>
      <c r="F3774" s="237" t="s">
        <v>11</v>
      </c>
      <c r="G3774" s="237">
        <v>984275</v>
      </c>
      <c r="H3774" s="190"/>
      <c r="I3774" s="248" t="s">
        <v>9067</v>
      </c>
      <c r="J3774" s="190"/>
      <c r="K3774" s="190"/>
      <c r="L3774" s="190"/>
      <c r="M3774" s="190"/>
      <c r="N3774" s="268">
        <v>50</v>
      </c>
      <c r="O3774" s="268">
        <v>0</v>
      </c>
      <c r="P3774" s="190" t="s">
        <v>657</v>
      </c>
      <c r="Q3774" s="375"/>
    </row>
    <row r="3775" spans="1:17" ht="63.75">
      <c r="A3775" s="265">
        <v>10</v>
      </c>
      <c r="B3775" s="190"/>
      <c r="C3775" s="266" t="s">
        <v>41</v>
      </c>
      <c r="D3775" s="267">
        <v>43986</v>
      </c>
      <c r="E3775" s="237" t="s">
        <v>7861</v>
      </c>
      <c r="F3775" s="237" t="s">
        <v>6</v>
      </c>
      <c r="G3775" s="237">
        <v>1325089</v>
      </c>
      <c r="H3775" s="190"/>
      <c r="I3775" s="248" t="s">
        <v>9068</v>
      </c>
      <c r="J3775" s="190"/>
      <c r="K3775" s="190"/>
      <c r="L3775" s="190"/>
      <c r="M3775" s="190"/>
      <c r="N3775" s="268">
        <v>0</v>
      </c>
      <c r="O3775" s="268">
        <v>16326.8</v>
      </c>
      <c r="P3775" s="190" t="s">
        <v>657</v>
      </c>
      <c r="Q3775" s="375"/>
    </row>
    <row r="3776" spans="1:17" ht="63.75">
      <c r="A3776" s="265">
        <v>513</v>
      </c>
      <c r="B3776" s="190"/>
      <c r="C3776" s="266" t="s">
        <v>169</v>
      </c>
      <c r="D3776" s="267">
        <v>43986</v>
      </c>
      <c r="E3776" s="237" t="s">
        <v>7862</v>
      </c>
      <c r="F3776" s="237" t="s">
        <v>15</v>
      </c>
      <c r="G3776" s="237">
        <v>1325088</v>
      </c>
      <c r="H3776" s="190"/>
      <c r="I3776" s="248" t="s">
        <v>9069</v>
      </c>
      <c r="J3776" s="190"/>
      <c r="K3776" s="190"/>
      <c r="L3776" s="190"/>
      <c r="M3776" s="190"/>
      <c r="N3776" s="268">
        <v>50</v>
      </c>
      <c r="O3776" s="268">
        <v>0</v>
      </c>
      <c r="P3776" s="190" t="s">
        <v>657</v>
      </c>
      <c r="Q3776" s="375"/>
    </row>
    <row r="3777" spans="1:17" ht="63.75">
      <c r="A3777" s="265">
        <v>10</v>
      </c>
      <c r="B3777" s="190"/>
      <c r="C3777" s="266" t="s">
        <v>41</v>
      </c>
      <c r="D3777" s="267">
        <v>43986</v>
      </c>
      <c r="E3777" s="237" t="s">
        <v>7863</v>
      </c>
      <c r="F3777" s="237" t="s">
        <v>15</v>
      </c>
      <c r="G3777" s="237">
        <v>1325090</v>
      </c>
      <c r="H3777" s="190"/>
      <c r="I3777" s="248" t="s">
        <v>9070</v>
      </c>
      <c r="J3777" s="190"/>
      <c r="K3777" s="190"/>
      <c r="L3777" s="190"/>
      <c r="M3777" s="190"/>
      <c r="N3777" s="268">
        <v>50</v>
      </c>
      <c r="O3777" s="268">
        <v>0</v>
      </c>
      <c r="P3777" s="190" t="s">
        <v>657</v>
      </c>
      <c r="Q3777" s="375"/>
    </row>
    <row r="3778" spans="1:17" ht="51">
      <c r="A3778" s="265">
        <v>10</v>
      </c>
      <c r="B3778" s="190"/>
      <c r="C3778" s="266" t="s">
        <v>41</v>
      </c>
      <c r="D3778" s="267">
        <v>43986</v>
      </c>
      <c r="E3778" s="237" t="s">
        <v>7864</v>
      </c>
      <c r="F3778" s="237" t="s">
        <v>15</v>
      </c>
      <c r="G3778" s="237">
        <v>1325092</v>
      </c>
      <c r="H3778" s="190"/>
      <c r="I3778" s="248" t="s">
        <v>9071</v>
      </c>
      <c r="J3778" s="190"/>
      <c r="K3778" s="190"/>
      <c r="L3778" s="190"/>
      <c r="M3778" s="190"/>
      <c r="N3778" s="268">
        <v>50</v>
      </c>
      <c r="O3778" s="268">
        <v>0</v>
      </c>
      <c r="P3778" s="190" t="s">
        <v>657</v>
      </c>
      <c r="Q3778" s="375"/>
    </row>
    <row r="3779" spans="1:17" ht="38.25">
      <c r="A3779" s="265" t="s">
        <v>554</v>
      </c>
      <c r="B3779" s="190"/>
      <c r="C3779" s="266" t="s">
        <v>726</v>
      </c>
      <c r="D3779" s="267">
        <v>43986</v>
      </c>
      <c r="E3779" s="237" t="s">
        <v>7865</v>
      </c>
      <c r="F3779" s="237" t="s">
        <v>11</v>
      </c>
      <c r="G3779" s="237">
        <v>984315</v>
      </c>
      <c r="H3779" s="190"/>
      <c r="I3779" s="248" t="s">
        <v>9072</v>
      </c>
      <c r="J3779" s="190"/>
      <c r="K3779" s="190"/>
      <c r="L3779" s="190"/>
      <c r="M3779" s="190"/>
      <c r="N3779" s="268">
        <v>24000</v>
      </c>
      <c r="O3779" s="268">
        <v>0</v>
      </c>
      <c r="P3779" s="190" t="s">
        <v>657</v>
      </c>
      <c r="Q3779" s="375"/>
    </row>
    <row r="3780" spans="1:17" ht="38.25">
      <c r="A3780" s="265">
        <v>283</v>
      </c>
      <c r="B3780" s="190"/>
      <c r="C3780" s="266" t="s">
        <v>124</v>
      </c>
      <c r="D3780" s="267">
        <v>43987</v>
      </c>
      <c r="E3780" s="237" t="s">
        <v>7866</v>
      </c>
      <c r="F3780" s="237" t="s">
        <v>6</v>
      </c>
      <c r="G3780" s="237">
        <v>1282970</v>
      </c>
      <c r="H3780" s="190"/>
      <c r="I3780" s="248" t="s">
        <v>9073</v>
      </c>
      <c r="J3780" s="190"/>
      <c r="K3780" s="190"/>
      <c r="L3780" s="190"/>
      <c r="M3780" s="190"/>
      <c r="N3780" s="268">
        <v>0</v>
      </c>
      <c r="O3780" s="268">
        <v>279986.88</v>
      </c>
      <c r="P3780" s="190" t="s">
        <v>657</v>
      </c>
      <c r="Q3780" s="375"/>
    </row>
    <row r="3781" spans="1:17" ht="89.25">
      <c r="A3781" s="265">
        <v>249</v>
      </c>
      <c r="B3781" s="190"/>
      <c r="C3781" s="266" t="s">
        <v>111</v>
      </c>
      <c r="D3781" s="267">
        <v>43987</v>
      </c>
      <c r="E3781" s="237" t="s">
        <v>7867</v>
      </c>
      <c r="F3781" s="237" t="s">
        <v>11</v>
      </c>
      <c r="G3781" s="237">
        <v>984327</v>
      </c>
      <c r="H3781" s="190"/>
      <c r="I3781" s="248" t="s">
        <v>9074</v>
      </c>
      <c r="J3781" s="190"/>
      <c r="K3781" s="190"/>
      <c r="L3781" s="190"/>
      <c r="M3781" s="190"/>
      <c r="N3781" s="268">
        <v>822.78</v>
      </c>
      <c r="O3781" s="268">
        <v>0</v>
      </c>
      <c r="P3781" s="190" t="s">
        <v>657</v>
      </c>
      <c r="Q3781" s="375"/>
    </row>
    <row r="3782" spans="1:17" ht="76.5">
      <c r="A3782" s="265">
        <v>513</v>
      </c>
      <c r="B3782" s="190"/>
      <c r="C3782" s="266" t="s">
        <v>169</v>
      </c>
      <c r="D3782" s="267">
        <v>43987</v>
      </c>
      <c r="E3782" s="237" t="s">
        <v>7868</v>
      </c>
      <c r="F3782" s="237" t="s">
        <v>15</v>
      </c>
      <c r="G3782" s="237">
        <v>1325598</v>
      </c>
      <c r="H3782" s="190"/>
      <c r="I3782" s="248" t="s">
        <v>9075</v>
      </c>
      <c r="J3782" s="190"/>
      <c r="K3782" s="190"/>
      <c r="L3782" s="190"/>
      <c r="M3782" s="190"/>
      <c r="N3782" s="268">
        <v>50</v>
      </c>
      <c r="O3782" s="268">
        <v>0</v>
      </c>
      <c r="P3782" s="190" t="s">
        <v>657</v>
      </c>
      <c r="Q3782" s="375"/>
    </row>
    <row r="3783" spans="1:17" ht="63.75">
      <c r="A3783" s="265">
        <v>291</v>
      </c>
      <c r="B3783" s="190"/>
      <c r="C3783" s="266" t="s">
        <v>128</v>
      </c>
      <c r="D3783" s="267">
        <v>43987</v>
      </c>
      <c r="E3783" s="237" t="s">
        <v>7870</v>
      </c>
      <c r="F3783" s="237" t="s">
        <v>11</v>
      </c>
      <c r="G3783" s="237">
        <v>1325815</v>
      </c>
      <c r="H3783" s="190"/>
      <c r="I3783" s="248" t="s">
        <v>9077</v>
      </c>
      <c r="J3783" s="190"/>
      <c r="K3783" s="190"/>
      <c r="L3783" s="190"/>
      <c r="M3783" s="190"/>
      <c r="N3783" s="268">
        <v>50</v>
      </c>
      <c r="O3783" s="268">
        <v>0</v>
      </c>
      <c r="P3783" s="190" t="s">
        <v>657</v>
      </c>
      <c r="Q3783" s="375"/>
    </row>
    <row r="3784" spans="1:17" ht="51">
      <c r="A3784" s="265">
        <v>117</v>
      </c>
      <c r="B3784" s="190"/>
      <c r="C3784" s="266" t="s">
        <v>61</v>
      </c>
      <c r="D3784" s="267">
        <v>43987</v>
      </c>
      <c r="E3784" s="237" t="s">
        <v>7872</v>
      </c>
      <c r="F3784" s="237" t="s">
        <v>11</v>
      </c>
      <c r="G3784" s="237">
        <v>984472</v>
      </c>
      <c r="H3784" s="190"/>
      <c r="I3784" s="248" t="s">
        <v>9079</v>
      </c>
      <c r="J3784" s="190"/>
      <c r="K3784" s="190"/>
      <c r="L3784" s="190"/>
      <c r="M3784" s="190"/>
      <c r="N3784" s="268">
        <v>50</v>
      </c>
      <c r="O3784" s="268">
        <v>0</v>
      </c>
      <c r="P3784" s="190" t="s">
        <v>657</v>
      </c>
      <c r="Q3784" s="375"/>
    </row>
    <row r="3785" spans="1:17" ht="51">
      <c r="A3785" s="265">
        <v>117</v>
      </c>
      <c r="B3785" s="190"/>
      <c r="C3785" s="266" t="s">
        <v>61</v>
      </c>
      <c r="D3785" s="267">
        <v>43987</v>
      </c>
      <c r="E3785" s="237" t="s">
        <v>7873</v>
      </c>
      <c r="F3785" s="237" t="s">
        <v>11</v>
      </c>
      <c r="G3785" s="237">
        <v>984471</v>
      </c>
      <c r="H3785" s="190"/>
      <c r="I3785" s="248" t="s">
        <v>9080</v>
      </c>
      <c r="J3785" s="190"/>
      <c r="K3785" s="190"/>
      <c r="L3785" s="190"/>
      <c r="M3785" s="190"/>
      <c r="N3785" s="268">
        <v>50</v>
      </c>
      <c r="O3785" s="268">
        <v>0</v>
      </c>
      <c r="P3785" s="190" t="s">
        <v>657</v>
      </c>
      <c r="Q3785" s="375"/>
    </row>
    <row r="3786" spans="1:17" ht="89.25">
      <c r="A3786" s="265">
        <v>249</v>
      </c>
      <c r="B3786" s="190"/>
      <c r="C3786" s="266" t="s">
        <v>111</v>
      </c>
      <c r="D3786" s="267">
        <v>43987</v>
      </c>
      <c r="E3786" s="237" t="s">
        <v>7874</v>
      </c>
      <c r="F3786" s="237" t="s">
        <v>11</v>
      </c>
      <c r="G3786" s="237">
        <v>984413</v>
      </c>
      <c r="H3786" s="190"/>
      <c r="I3786" s="248" t="s">
        <v>9081</v>
      </c>
      <c r="J3786" s="190"/>
      <c r="K3786" s="190"/>
      <c r="L3786" s="190"/>
      <c r="M3786" s="190"/>
      <c r="N3786" s="268">
        <v>830.19</v>
      </c>
      <c r="O3786" s="268">
        <v>0</v>
      </c>
      <c r="P3786" s="190" t="s">
        <v>657</v>
      </c>
      <c r="Q3786" s="375"/>
    </row>
    <row r="3787" spans="1:17" ht="89.25">
      <c r="A3787" s="265">
        <v>249</v>
      </c>
      <c r="B3787" s="190"/>
      <c r="C3787" s="266" t="s">
        <v>111</v>
      </c>
      <c r="D3787" s="267">
        <v>43987</v>
      </c>
      <c r="E3787" s="237" t="s">
        <v>7875</v>
      </c>
      <c r="F3787" s="237" t="s">
        <v>11</v>
      </c>
      <c r="G3787" s="237">
        <v>984411</v>
      </c>
      <c r="H3787" s="190"/>
      <c r="I3787" s="248" t="s">
        <v>9082</v>
      </c>
      <c r="J3787" s="190"/>
      <c r="K3787" s="190"/>
      <c r="L3787" s="190"/>
      <c r="M3787" s="190"/>
      <c r="N3787" s="268">
        <v>586.86</v>
      </c>
      <c r="O3787" s="268">
        <v>0</v>
      </c>
      <c r="P3787" s="190" t="s">
        <v>657</v>
      </c>
      <c r="Q3787" s="375"/>
    </row>
    <row r="3788" spans="1:17" ht="89.25">
      <c r="A3788" s="265">
        <v>249</v>
      </c>
      <c r="B3788" s="190"/>
      <c r="C3788" s="266" t="s">
        <v>111</v>
      </c>
      <c r="D3788" s="267">
        <v>43987</v>
      </c>
      <c r="E3788" s="237" t="s">
        <v>7876</v>
      </c>
      <c r="F3788" s="237" t="s">
        <v>11</v>
      </c>
      <c r="G3788" s="237">
        <v>984408</v>
      </c>
      <c r="H3788" s="190"/>
      <c r="I3788" s="248" t="s">
        <v>9083</v>
      </c>
      <c r="J3788" s="190"/>
      <c r="K3788" s="190"/>
      <c r="L3788" s="190"/>
      <c r="M3788" s="190"/>
      <c r="N3788" s="268">
        <v>1461.93</v>
      </c>
      <c r="O3788" s="268">
        <v>0</v>
      </c>
      <c r="P3788" s="190" t="s">
        <v>657</v>
      </c>
      <c r="Q3788" s="375"/>
    </row>
    <row r="3789" spans="1:17" ht="89.25">
      <c r="A3789" s="265">
        <v>249</v>
      </c>
      <c r="B3789" s="190"/>
      <c r="C3789" s="266" t="s">
        <v>111</v>
      </c>
      <c r="D3789" s="267">
        <v>43987</v>
      </c>
      <c r="E3789" s="237" t="s">
        <v>7877</v>
      </c>
      <c r="F3789" s="237" t="s">
        <v>11</v>
      </c>
      <c r="G3789" s="237">
        <v>984406</v>
      </c>
      <c r="H3789" s="190"/>
      <c r="I3789" s="248" t="s">
        <v>9084</v>
      </c>
      <c r="J3789" s="190"/>
      <c r="K3789" s="190"/>
      <c r="L3789" s="190"/>
      <c r="M3789" s="190"/>
      <c r="N3789" s="268">
        <v>423.46</v>
      </c>
      <c r="O3789" s="268">
        <v>0</v>
      </c>
      <c r="P3789" s="190" t="s">
        <v>657</v>
      </c>
      <c r="Q3789" s="375"/>
    </row>
    <row r="3790" spans="1:17" ht="89.25">
      <c r="A3790" s="265">
        <v>249</v>
      </c>
      <c r="B3790" s="190"/>
      <c r="C3790" s="266" t="s">
        <v>111</v>
      </c>
      <c r="D3790" s="267">
        <v>43987</v>
      </c>
      <c r="E3790" s="237" t="s">
        <v>7878</v>
      </c>
      <c r="F3790" s="237" t="s">
        <v>11</v>
      </c>
      <c r="G3790" s="237">
        <v>984403</v>
      </c>
      <c r="H3790" s="190"/>
      <c r="I3790" s="248" t="s">
        <v>9085</v>
      </c>
      <c r="J3790" s="190"/>
      <c r="K3790" s="190"/>
      <c r="L3790" s="190"/>
      <c r="M3790" s="190"/>
      <c r="N3790" s="268">
        <v>962.59</v>
      </c>
      <c r="O3790" s="268">
        <v>0</v>
      </c>
      <c r="P3790" s="190" t="s">
        <v>657</v>
      </c>
      <c r="Q3790" s="375"/>
    </row>
    <row r="3791" spans="1:17" ht="89.25">
      <c r="A3791" s="265">
        <v>249</v>
      </c>
      <c r="B3791" s="190"/>
      <c r="C3791" s="266" t="s">
        <v>111</v>
      </c>
      <c r="D3791" s="267">
        <v>43987</v>
      </c>
      <c r="E3791" s="237" t="s">
        <v>7879</v>
      </c>
      <c r="F3791" s="237" t="s">
        <v>11</v>
      </c>
      <c r="G3791" s="237">
        <v>984400</v>
      </c>
      <c r="H3791" s="190"/>
      <c r="I3791" s="248" t="s">
        <v>9086</v>
      </c>
      <c r="J3791" s="190"/>
      <c r="K3791" s="190"/>
      <c r="L3791" s="190"/>
      <c r="M3791" s="190"/>
      <c r="N3791" s="268">
        <v>788.48</v>
      </c>
      <c r="O3791" s="268">
        <v>0</v>
      </c>
      <c r="P3791" s="190" t="s">
        <v>657</v>
      </c>
      <c r="Q3791" s="375"/>
    </row>
    <row r="3792" spans="1:17" ht="89.25">
      <c r="A3792" s="265">
        <v>249</v>
      </c>
      <c r="B3792" s="190"/>
      <c r="C3792" s="266" t="s">
        <v>111</v>
      </c>
      <c r="D3792" s="267">
        <v>43987</v>
      </c>
      <c r="E3792" s="237" t="s">
        <v>7880</v>
      </c>
      <c r="F3792" s="237" t="s">
        <v>11</v>
      </c>
      <c r="G3792" s="237">
        <v>984397</v>
      </c>
      <c r="H3792" s="190"/>
      <c r="I3792" s="248" t="s">
        <v>9087</v>
      </c>
      <c r="J3792" s="190"/>
      <c r="K3792" s="190"/>
      <c r="L3792" s="190"/>
      <c r="M3792" s="190"/>
      <c r="N3792" s="268">
        <v>910.86</v>
      </c>
      <c r="O3792" s="268">
        <v>0</v>
      </c>
      <c r="P3792" s="190" t="s">
        <v>657</v>
      </c>
      <c r="Q3792" s="375"/>
    </row>
    <row r="3793" spans="1:17" ht="89.25">
      <c r="A3793" s="265">
        <v>249</v>
      </c>
      <c r="B3793" s="190"/>
      <c r="C3793" s="266" t="s">
        <v>111</v>
      </c>
      <c r="D3793" s="267">
        <v>43987</v>
      </c>
      <c r="E3793" s="237" t="s">
        <v>7881</v>
      </c>
      <c r="F3793" s="237" t="s">
        <v>11</v>
      </c>
      <c r="G3793" s="237">
        <v>984395</v>
      </c>
      <c r="H3793" s="190"/>
      <c r="I3793" s="248" t="s">
        <v>9088</v>
      </c>
      <c r="J3793" s="190"/>
      <c r="K3793" s="190"/>
      <c r="L3793" s="190"/>
      <c r="M3793" s="190"/>
      <c r="N3793" s="268">
        <v>745.33</v>
      </c>
      <c r="O3793" s="268">
        <v>0</v>
      </c>
      <c r="P3793" s="190" t="s">
        <v>657</v>
      </c>
      <c r="Q3793" s="375"/>
    </row>
    <row r="3794" spans="1:17" ht="89.25">
      <c r="A3794" s="265">
        <v>249</v>
      </c>
      <c r="B3794" s="190"/>
      <c r="C3794" s="266" t="s">
        <v>111</v>
      </c>
      <c r="D3794" s="267">
        <v>43987</v>
      </c>
      <c r="E3794" s="237" t="s">
        <v>7882</v>
      </c>
      <c r="F3794" s="237" t="s">
        <v>11</v>
      </c>
      <c r="G3794" s="237">
        <v>984390</v>
      </c>
      <c r="H3794" s="190"/>
      <c r="I3794" s="248" t="s">
        <v>9089</v>
      </c>
      <c r="J3794" s="190"/>
      <c r="K3794" s="190"/>
      <c r="L3794" s="190"/>
      <c r="M3794" s="190"/>
      <c r="N3794" s="268">
        <v>351.5</v>
      </c>
      <c r="O3794" s="268">
        <v>0</v>
      </c>
      <c r="P3794" s="190" t="s">
        <v>657</v>
      </c>
      <c r="Q3794" s="375"/>
    </row>
    <row r="3795" spans="1:17" ht="63.75">
      <c r="A3795" s="265">
        <v>513</v>
      </c>
      <c r="B3795" s="190"/>
      <c r="C3795" s="266" t="s">
        <v>169</v>
      </c>
      <c r="D3795" s="267">
        <v>43987</v>
      </c>
      <c r="E3795" s="237" t="s">
        <v>7883</v>
      </c>
      <c r="F3795" s="237" t="s">
        <v>15</v>
      </c>
      <c r="G3795" s="237">
        <v>1326121</v>
      </c>
      <c r="H3795" s="190"/>
      <c r="I3795" s="248" t="s">
        <v>9090</v>
      </c>
      <c r="J3795" s="190"/>
      <c r="K3795" s="190"/>
      <c r="L3795" s="190"/>
      <c r="M3795" s="190"/>
      <c r="N3795" s="268">
        <v>50</v>
      </c>
      <c r="O3795" s="268">
        <v>0</v>
      </c>
      <c r="P3795" s="190" t="s">
        <v>657</v>
      </c>
      <c r="Q3795" s="375"/>
    </row>
    <row r="3796" spans="1:17" ht="63.75">
      <c r="A3796" s="265">
        <v>513</v>
      </c>
      <c r="B3796" s="190"/>
      <c r="C3796" s="266" t="s">
        <v>169</v>
      </c>
      <c r="D3796" s="267">
        <v>43987</v>
      </c>
      <c r="E3796" s="237" t="s">
        <v>7884</v>
      </c>
      <c r="F3796" s="237" t="s">
        <v>15</v>
      </c>
      <c r="G3796" s="237">
        <v>1326123</v>
      </c>
      <c r="H3796" s="190"/>
      <c r="I3796" s="248" t="s">
        <v>9091</v>
      </c>
      <c r="J3796" s="190"/>
      <c r="K3796" s="190"/>
      <c r="L3796" s="190"/>
      <c r="M3796" s="190"/>
      <c r="N3796" s="268">
        <v>50</v>
      </c>
      <c r="O3796" s="268">
        <v>0</v>
      </c>
      <c r="P3796" s="190" t="s">
        <v>657</v>
      </c>
      <c r="Q3796" s="375"/>
    </row>
    <row r="3797" spans="1:17" ht="51">
      <c r="A3797" s="265">
        <v>513</v>
      </c>
      <c r="B3797" s="190"/>
      <c r="C3797" s="266" t="s">
        <v>169</v>
      </c>
      <c r="D3797" s="267">
        <v>43987</v>
      </c>
      <c r="E3797" s="237" t="s">
        <v>7885</v>
      </c>
      <c r="F3797" s="237" t="s">
        <v>15</v>
      </c>
      <c r="G3797" s="237">
        <v>1326127</v>
      </c>
      <c r="H3797" s="190"/>
      <c r="I3797" s="248" t="s">
        <v>9092</v>
      </c>
      <c r="J3797" s="190"/>
      <c r="K3797" s="190"/>
      <c r="L3797" s="190"/>
      <c r="M3797" s="190"/>
      <c r="N3797" s="268">
        <v>50</v>
      </c>
      <c r="O3797" s="268">
        <v>0</v>
      </c>
      <c r="P3797" s="190" t="s">
        <v>657</v>
      </c>
      <c r="Q3797" s="375"/>
    </row>
    <row r="3798" spans="1:17" ht="63.75">
      <c r="A3798" s="265" t="s">
        <v>556</v>
      </c>
      <c r="B3798" s="190"/>
      <c r="C3798" s="266" t="s">
        <v>714</v>
      </c>
      <c r="D3798" s="267">
        <v>43990</v>
      </c>
      <c r="E3798" s="237" t="s">
        <v>7886</v>
      </c>
      <c r="F3798" s="237" t="s">
        <v>617</v>
      </c>
      <c r="G3798" s="237">
        <v>1457492</v>
      </c>
      <c r="H3798" s="190"/>
      <c r="I3798" s="248" t="s">
        <v>9093</v>
      </c>
      <c r="J3798" s="190"/>
      <c r="K3798" s="190"/>
      <c r="L3798" s="190"/>
      <c r="M3798" s="190"/>
      <c r="N3798" s="268">
        <v>0</v>
      </c>
      <c r="O3798" s="268">
        <v>73401.78</v>
      </c>
      <c r="P3798" s="190" t="s">
        <v>657</v>
      </c>
      <c r="Q3798" s="375"/>
    </row>
    <row r="3799" spans="1:17" ht="51">
      <c r="A3799" s="265" t="s">
        <v>554</v>
      </c>
      <c r="B3799" s="190"/>
      <c r="C3799" s="266" t="s">
        <v>726</v>
      </c>
      <c r="D3799" s="267">
        <v>43990</v>
      </c>
      <c r="E3799" s="237" t="s">
        <v>7887</v>
      </c>
      <c r="F3799" s="237" t="s">
        <v>11</v>
      </c>
      <c r="G3799" s="237">
        <v>984483</v>
      </c>
      <c r="H3799" s="190"/>
      <c r="I3799" s="248" t="s">
        <v>9094</v>
      </c>
      <c r="J3799" s="190"/>
      <c r="K3799" s="190"/>
      <c r="L3799" s="190"/>
      <c r="M3799" s="190"/>
      <c r="N3799" s="268">
        <v>0</v>
      </c>
      <c r="O3799" s="268">
        <v>24000</v>
      </c>
      <c r="P3799" s="190" t="s">
        <v>657</v>
      </c>
      <c r="Q3799" s="375"/>
    </row>
    <row r="3800" spans="1:17" ht="63.75">
      <c r="A3800" s="265">
        <v>16</v>
      </c>
      <c r="B3800" s="190"/>
      <c r="C3800" s="266" t="s">
        <v>7133</v>
      </c>
      <c r="D3800" s="267">
        <v>43990</v>
      </c>
      <c r="E3800" s="237" t="s">
        <v>7888</v>
      </c>
      <c r="F3800" s="237" t="s">
        <v>618</v>
      </c>
      <c r="G3800" s="237">
        <v>10870</v>
      </c>
      <c r="H3800" s="190"/>
      <c r="I3800" s="248" t="s">
        <v>9095</v>
      </c>
      <c r="J3800" s="190"/>
      <c r="K3800" s="190"/>
      <c r="L3800" s="190"/>
      <c r="M3800" s="190"/>
      <c r="N3800" s="268">
        <v>3.89</v>
      </c>
      <c r="O3800" s="268">
        <v>0</v>
      </c>
      <c r="P3800" s="190" t="s">
        <v>657</v>
      </c>
      <c r="Q3800" s="375"/>
    </row>
    <row r="3801" spans="1:17" ht="63.75">
      <c r="A3801" s="265">
        <v>10</v>
      </c>
      <c r="B3801" s="190"/>
      <c r="C3801" s="266" t="s">
        <v>41</v>
      </c>
      <c r="D3801" s="267">
        <v>43990</v>
      </c>
      <c r="E3801" s="237" t="s">
        <v>7889</v>
      </c>
      <c r="F3801" s="237" t="s">
        <v>6</v>
      </c>
      <c r="G3801" s="237">
        <v>1326729</v>
      </c>
      <c r="H3801" s="190"/>
      <c r="I3801" s="248" t="s">
        <v>9096</v>
      </c>
      <c r="J3801" s="190"/>
      <c r="K3801" s="190"/>
      <c r="L3801" s="190"/>
      <c r="M3801" s="190"/>
      <c r="N3801" s="268">
        <v>0</v>
      </c>
      <c r="O3801" s="268">
        <v>9375.36</v>
      </c>
      <c r="P3801" s="190" t="s">
        <v>657</v>
      </c>
      <c r="Q3801" s="375"/>
    </row>
    <row r="3802" spans="1:17" ht="38.25">
      <c r="A3802" s="265">
        <v>283</v>
      </c>
      <c r="B3802" s="190"/>
      <c r="C3802" s="266" t="s">
        <v>124</v>
      </c>
      <c r="D3802" s="267">
        <v>43990</v>
      </c>
      <c r="E3802" s="237" t="s">
        <v>7890</v>
      </c>
      <c r="F3802" s="237" t="s">
        <v>6</v>
      </c>
      <c r="G3802" s="237">
        <v>1283381</v>
      </c>
      <c r="H3802" s="190"/>
      <c r="I3802" s="248" t="s">
        <v>9097</v>
      </c>
      <c r="J3802" s="190"/>
      <c r="K3802" s="190"/>
      <c r="L3802" s="190"/>
      <c r="M3802" s="190"/>
      <c r="N3802" s="268">
        <v>0</v>
      </c>
      <c r="O3802" s="268">
        <v>51954.97</v>
      </c>
      <c r="P3802" s="190" t="s">
        <v>657</v>
      </c>
      <c r="Q3802" s="375"/>
    </row>
    <row r="3803" spans="1:17" ht="51">
      <c r="A3803" s="265">
        <v>513</v>
      </c>
      <c r="B3803" s="190"/>
      <c r="C3803" s="266" t="s">
        <v>169</v>
      </c>
      <c r="D3803" s="267">
        <v>43990</v>
      </c>
      <c r="E3803" s="237" t="s">
        <v>7891</v>
      </c>
      <c r="F3803" s="237" t="s">
        <v>15</v>
      </c>
      <c r="G3803" s="237">
        <v>1326728</v>
      </c>
      <c r="H3803" s="190"/>
      <c r="I3803" s="248" t="s">
        <v>9098</v>
      </c>
      <c r="J3803" s="190"/>
      <c r="K3803" s="190"/>
      <c r="L3803" s="190"/>
      <c r="M3803" s="190"/>
      <c r="N3803" s="268">
        <v>50</v>
      </c>
      <c r="O3803" s="268">
        <v>0</v>
      </c>
      <c r="P3803" s="190" t="s">
        <v>657</v>
      </c>
      <c r="Q3803" s="375"/>
    </row>
    <row r="3804" spans="1:17" ht="63.75">
      <c r="A3804" s="265">
        <v>10</v>
      </c>
      <c r="B3804" s="190"/>
      <c r="C3804" s="266" t="s">
        <v>41</v>
      </c>
      <c r="D3804" s="267">
        <v>43990</v>
      </c>
      <c r="E3804" s="237" t="s">
        <v>7892</v>
      </c>
      <c r="F3804" s="237" t="s">
        <v>15</v>
      </c>
      <c r="G3804" s="237">
        <v>1326730</v>
      </c>
      <c r="H3804" s="190"/>
      <c r="I3804" s="248" t="s">
        <v>9099</v>
      </c>
      <c r="J3804" s="190"/>
      <c r="K3804" s="190"/>
      <c r="L3804" s="190"/>
      <c r="M3804" s="190"/>
      <c r="N3804" s="268">
        <v>50</v>
      </c>
      <c r="O3804" s="268">
        <v>0</v>
      </c>
      <c r="P3804" s="190" t="s">
        <v>657</v>
      </c>
      <c r="Q3804" s="375"/>
    </row>
    <row r="3805" spans="1:17" ht="63.75">
      <c r="A3805" s="265" t="s">
        <v>554</v>
      </c>
      <c r="B3805" s="190"/>
      <c r="C3805" s="266" t="s">
        <v>726</v>
      </c>
      <c r="D3805" s="267">
        <v>43990</v>
      </c>
      <c r="E3805" s="237" t="s">
        <v>7894</v>
      </c>
      <c r="F3805" s="237" t="s">
        <v>6</v>
      </c>
      <c r="G3805" s="237">
        <v>1326943</v>
      </c>
      <c r="H3805" s="190"/>
      <c r="I3805" s="248" t="s">
        <v>9101</v>
      </c>
      <c r="J3805" s="190"/>
      <c r="K3805" s="190"/>
      <c r="L3805" s="190"/>
      <c r="M3805" s="190"/>
      <c r="N3805" s="268">
        <v>0</v>
      </c>
      <c r="O3805" s="268">
        <v>3195427.81</v>
      </c>
      <c r="P3805" s="190" t="s">
        <v>657</v>
      </c>
      <c r="Q3805" s="375"/>
    </row>
    <row r="3806" spans="1:17" ht="76.5">
      <c r="A3806" s="265">
        <v>10</v>
      </c>
      <c r="B3806" s="190"/>
      <c r="C3806" s="266" t="s">
        <v>41</v>
      </c>
      <c r="D3806" s="267">
        <v>43990</v>
      </c>
      <c r="E3806" s="237" t="s">
        <v>7895</v>
      </c>
      <c r="F3806" s="237" t="s">
        <v>6</v>
      </c>
      <c r="G3806" s="237">
        <v>1326944</v>
      </c>
      <c r="H3806" s="190"/>
      <c r="I3806" s="248" t="s">
        <v>9102</v>
      </c>
      <c r="J3806" s="190"/>
      <c r="K3806" s="190"/>
      <c r="L3806" s="190"/>
      <c r="M3806" s="190"/>
      <c r="N3806" s="268">
        <v>0</v>
      </c>
      <c r="O3806" s="268">
        <v>52779.47</v>
      </c>
      <c r="P3806" s="190" t="s">
        <v>657</v>
      </c>
      <c r="Q3806" s="375"/>
    </row>
    <row r="3807" spans="1:17" ht="63.75">
      <c r="A3807" s="265">
        <v>10</v>
      </c>
      <c r="B3807" s="190"/>
      <c r="C3807" s="266" t="s">
        <v>41</v>
      </c>
      <c r="D3807" s="267">
        <v>43990</v>
      </c>
      <c r="E3807" s="237" t="s">
        <v>7896</v>
      </c>
      <c r="F3807" s="237" t="s">
        <v>15</v>
      </c>
      <c r="G3807" s="237">
        <v>1326945</v>
      </c>
      <c r="H3807" s="190"/>
      <c r="I3807" s="248" t="s">
        <v>9103</v>
      </c>
      <c r="J3807" s="190"/>
      <c r="K3807" s="190"/>
      <c r="L3807" s="190"/>
      <c r="M3807" s="190"/>
      <c r="N3807" s="268">
        <v>50</v>
      </c>
      <c r="O3807" s="268">
        <v>0</v>
      </c>
      <c r="P3807" s="190" t="s">
        <v>657</v>
      </c>
      <c r="Q3807" s="375"/>
    </row>
    <row r="3808" spans="1:17" ht="51">
      <c r="A3808" s="265">
        <v>117</v>
      </c>
      <c r="B3808" s="190"/>
      <c r="C3808" s="266" t="s">
        <v>61</v>
      </c>
      <c r="D3808" s="267">
        <v>43990</v>
      </c>
      <c r="E3808" s="237" t="s">
        <v>7897</v>
      </c>
      <c r="F3808" s="237" t="s">
        <v>11</v>
      </c>
      <c r="G3808" s="237">
        <v>984528</v>
      </c>
      <c r="H3808" s="190"/>
      <c r="I3808" s="248" t="s">
        <v>9104</v>
      </c>
      <c r="J3808" s="190"/>
      <c r="K3808" s="190"/>
      <c r="L3808" s="190"/>
      <c r="M3808" s="190"/>
      <c r="N3808" s="268">
        <v>50</v>
      </c>
      <c r="O3808" s="268">
        <v>0</v>
      </c>
      <c r="P3808" s="190" t="s">
        <v>657</v>
      </c>
      <c r="Q3808" s="375"/>
    </row>
    <row r="3809" spans="1:17" ht="63.75">
      <c r="A3809" s="265" t="s">
        <v>554</v>
      </c>
      <c r="B3809" s="190"/>
      <c r="C3809" s="266" t="s">
        <v>726</v>
      </c>
      <c r="D3809" s="267">
        <v>43991</v>
      </c>
      <c r="E3809" s="237" t="s">
        <v>7898</v>
      </c>
      <c r="F3809" s="237" t="s">
        <v>11</v>
      </c>
      <c r="G3809" s="237">
        <v>13563</v>
      </c>
      <c r="H3809" s="190"/>
      <c r="I3809" s="248" t="s">
        <v>9105</v>
      </c>
      <c r="J3809" s="190"/>
      <c r="K3809" s="190"/>
      <c r="L3809" s="190"/>
      <c r="M3809" s="190"/>
      <c r="N3809" s="268">
        <v>639.34</v>
      </c>
      <c r="O3809" s="268">
        <v>0</v>
      </c>
      <c r="P3809" s="190" t="s">
        <v>657</v>
      </c>
      <c r="Q3809" s="375"/>
    </row>
    <row r="3810" spans="1:17" ht="63.75">
      <c r="A3810" s="265" t="s">
        <v>554</v>
      </c>
      <c r="B3810" s="190"/>
      <c r="C3810" s="266" t="s">
        <v>726</v>
      </c>
      <c r="D3810" s="267">
        <v>43991</v>
      </c>
      <c r="E3810" s="237" t="s">
        <v>7899</v>
      </c>
      <c r="F3810" s="237" t="s">
        <v>11</v>
      </c>
      <c r="G3810" s="237">
        <v>13562</v>
      </c>
      <c r="H3810" s="190"/>
      <c r="I3810" s="248" t="s">
        <v>9106</v>
      </c>
      <c r="J3810" s="190"/>
      <c r="K3810" s="190"/>
      <c r="L3810" s="190"/>
      <c r="M3810" s="190"/>
      <c r="N3810" s="268">
        <v>1007.72</v>
      </c>
      <c r="O3810" s="268">
        <v>0</v>
      </c>
      <c r="P3810" s="190" t="s">
        <v>657</v>
      </c>
      <c r="Q3810" s="375"/>
    </row>
    <row r="3811" spans="1:17" ht="63.75">
      <c r="A3811" s="265" t="s">
        <v>554</v>
      </c>
      <c r="B3811" s="190"/>
      <c r="C3811" s="266" t="s">
        <v>726</v>
      </c>
      <c r="D3811" s="267">
        <v>43991</v>
      </c>
      <c r="E3811" s="237" t="s">
        <v>7900</v>
      </c>
      <c r="F3811" s="237" t="s">
        <v>11</v>
      </c>
      <c r="G3811" s="237">
        <v>13679</v>
      </c>
      <c r="H3811" s="190"/>
      <c r="I3811" s="248" t="s">
        <v>9107</v>
      </c>
      <c r="J3811" s="190"/>
      <c r="K3811" s="190"/>
      <c r="L3811" s="190"/>
      <c r="M3811" s="190"/>
      <c r="N3811" s="268">
        <v>66495.62</v>
      </c>
      <c r="O3811" s="268">
        <v>0</v>
      </c>
      <c r="P3811" s="190" t="s">
        <v>657</v>
      </c>
      <c r="Q3811" s="375"/>
    </row>
    <row r="3812" spans="1:17" ht="63.75">
      <c r="A3812" s="265" t="s">
        <v>554</v>
      </c>
      <c r="B3812" s="190"/>
      <c r="C3812" s="266" t="s">
        <v>726</v>
      </c>
      <c r="D3812" s="267">
        <v>43991</v>
      </c>
      <c r="E3812" s="237" t="s">
        <v>7901</v>
      </c>
      <c r="F3812" s="237" t="s">
        <v>11</v>
      </c>
      <c r="G3812" s="237">
        <v>13588</v>
      </c>
      <c r="H3812" s="190"/>
      <c r="I3812" s="248" t="s">
        <v>9108</v>
      </c>
      <c r="J3812" s="190"/>
      <c r="K3812" s="190"/>
      <c r="L3812" s="190"/>
      <c r="M3812" s="190"/>
      <c r="N3812" s="268">
        <v>673.99</v>
      </c>
      <c r="O3812" s="268">
        <v>0</v>
      </c>
      <c r="P3812" s="190" t="s">
        <v>657</v>
      </c>
      <c r="Q3812" s="375"/>
    </row>
    <row r="3813" spans="1:17" ht="51">
      <c r="A3813" s="265">
        <v>373</v>
      </c>
      <c r="B3813" s="190"/>
      <c r="C3813" s="266" t="s">
        <v>625</v>
      </c>
      <c r="D3813" s="267">
        <v>43991</v>
      </c>
      <c r="E3813" s="237" t="s">
        <v>7902</v>
      </c>
      <c r="F3813" s="237" t="s">
        <v>658</v>
      </c>
      <c r="G3813" s="237">
        <v>1458278</v>
      </c>
      <c r="H3813" s="190"/>
      <c r="I3813" s="248" t="s">
        <v>9109</v>
      </c>
      <c r="J3813" s="190"/>
      <c r="K3813" s="190"/>
      <c r="L3813" s="190"/>
      <c r="M3813" s="190"/>
      <c r="N3813" s="268">
        <v>0</v>
      </c>
      <c r="O3813" s="268">
        <v>1239588.95</v>
      </c>
      <c r="P3813" s="190" t="s">
        <v>657</v>
      </c>
      <c r="Q3813" s="375"/>
    </row>
    <row r="3814" spans="1:17" ht="63.75">
      <c r="A3814" s="265">
        <v>660</v>
      </c>
      <c r="B3814" s="190"/>
      <c r="C3814" s="266" t="s">
        <v>185</v>
      </c>
      <c r="D3814" s="267">
        <v>43991</v>
      </c>
      <c r="E3814" s="237" t="s">
        <v>7903</v>
      </c>
      <c r="F3814" s="237" t="s">
        <v>658</v>
      </c>
      <c r="G3814" s="237">
        <v>1453423</v>
      </c>
      <c r="H3814" s="190"/>
      <c r="I3814" s="248" t="s">
        <v>9110</v>
      </c>
      <c r="J3814" s="190"/>
      <c r="K3814" s="190"/>
      <c r="L3814" s="190"/>
      <c r="M3814" s="190"/>
      <c r="N3814" s="268">
        <v>19984.62</v>
      </c>
      <c r="O3814" s="268">
        <v>0</v>
      </c>
      <c r="P3814" s="190" t="s">
        <v>657</v>
      </c>
      <c r="Q3814" s="375"/>
    </row>
    <row r="3815" spans="1:17" ht="51">
      <c r="A3815" s="265">
        <v>117</v>
      </c>
      <c r="B3815" s="190"/>
      <c r="C3815" s="266" t="s">
        <v>61</v>
      </c>
      <c r="D3815" s="267">
        <v>43991</v>
      </c>
      <c r="E3815" s="237" t="s">
        <v>7904</v>
      </c>
      <c r="F3815" s="237" t="s">
        <v>11</v>
      </c>
      <c r="G3815" s="237">
        <v>984640</v>
      </c>
      <c r="H3815" s="190"/>
      <c r="I3815" s="248" t="s">
        <v>9111</v>
      </c>
      <c r="J3815" s="190"/>
      <c r="K3815" s="190"/>
      <c r="L3815" s="190"/>
      <c r="M3815" s="190"/>
      <c r="N3815" s="268">
        <v>50</v>
      </c>
      <c r="O3815" s="268">
        <v>0</v>
      </c>
      <c r="P3815" s="190" t="s">
        <v>657</v>
      </c>
      <c r="Q3815" s="375"/>
    </row>
    <row r="3816" spans="1:17" ht="51">
      <c r="A3816" s="265">
        <v>513</v>
      </c>
      <c r="B3816" s="190"/>
      <c r="C3816" s="266" t="s">
        <v>169</v>
      </c>
      <c r="D3816" s="267">
        <v>43991</v>
      </c>
      <c r="E3816" s="237" t="s">
        <v>7905</v>
      </c>
      <c r="F3816" s="237" t="s">
        <v>15</v>
      </c>
      <c r="G3816" s="237">
        <v>1327410</v>
      </c>
      <c r="H3816" s="190"/>
      <c r="I3816" s="248" t="s">
        <v>9112</v>
      </c>
      <c r="J3816" s="190"/>
      <c r="K3816" s="190"/>
      <c r="L3816" s="190"/>
      <c r="M3816" s="190"/>
      <c r="N3816" s="268">
        <v>50</v>
      </c>
      <c r="O3816" s="268">
        <v>0</v>
      </c>
      <c r="P3816" s="190" t="s">
        <v>657</v>
      </c>
      <c r="Q3816" s="375"/>
    </row>
    <row r="3817" spans="1:17" ht="51">
      <c r="A3817" s="265">
        <v>513</v>
      </c>
      <c r="B3817" s="190"/>
      <c r="C3817" s="266" t="s">
        <v>169</v>
      </c>
      <c r="D3817" s="267">
        <v>43991</v>
      </c>
      <c r="E3817" s="237" t="s">
        <v>7906</v>
      </c>
      <c r="F3817" s="237" t="s">
        <v>15</v>
      </c>
      <c r="G3817" s="237">
        <v>1327412</v>
      </c>
      <c r="H3817" s="190"/>
      <c r="I3817" s="248" t="s">
        <v>9112</v>
      </c>
      <c r="J3817" s="190"/>
      <c r="K3817" s="190"/>
      <c r="L3817" s="190"/>
      <c r="M3817" s="190"/>
      <c r="N3817" s="268">
        <v>50</v>
      </c>
      <c r="O3817" s="268">
        <v>0</v>
      </c>
      <c r="P3817" s="190" t="s">
        <v>657</v>
      </c>
      <c r="Q3817" s="375"/>
    </row>
    <row r="3818" spans="1:17" ht="51">
      <c r="A3818" s="265">
        <v>513</v>
      </c>
      <c r="B3818" s="190"/>
      <c r="C3818" s="266" t="s">
        <v>169</v>
      </c>
      <c r="D3818" s="267">
        <v>43991</v>
      </c>
      <c r="E3818" s="237" t="s">
        <v>7907</v>
      </c>
      <c r="F3818" s="237" t="s">
        <v>15</v>
      </c>
      <c r="G3818" s="237">
        <v>1327418</v>
      </c>
      <c r="H3818" s="190"/>
      <c r="I3818" s="248" t="s">
        <v>9113</v>
      </c>
      <c r="J3818" s="190"/>
      <c r="K3818" s="190"/>
      <c r="L3818" s="190"/>
      <c r="M3818" s="190"/>
      <c r="N3818" s="268">
        <v>50</v>
      </c>
      <c r="O3818" s="268">
        <v>0</v>
      </c>
      <c r="P3818" s="190" t="s">
        <v>657</v>
      </c>
      <c r="Q3818" s="375"/>
    </row>
    <row r="3819" spans="1:17" ht="63.75">
      <c r="A3819" s="265">
        <v>16</v>
      </c>
      <c r="B3819" s="190"/>
      <c r="C3819" s="266" t="s">
        <v>7133</v>
      </c>
      <c r="D3819" s="267">
        <v>43991</v>
      </c>
      <c r="E3819" s="237" t="s">
        <v>7908</v>
      </c>
      <c r="F3819" s="237" t="s">
        <v>618</v>
      </c>
      <c r="G3819" s="237">
        <v>10868</v>
      </c>
      <c r="H3819" s="190"/>
      <c r="I3819" s="248" t="s">
        <v>9114</v>
      </c>
      <c r="J3819" s="190"/>
      <c r="K3819" s="190"/>
      <c r="L3819" s="190"/>
      <c r="M3819" s="190"/>
      <c r="N3819" s="268">
        <v>162.78</v>
      </c>
      <c r="O3819" s="268">
        <v>0</v>
      </c>
      <c r="P3819" s="190" t="s">
        <v>657</v>
      </c>
      <c r="Q3819" s="375"/>
    </row>
    <row r="3820" spans="1:17" ht="63.75">
      <c r="A3820" s="265">
        <v>16</v>
      </c>
      <c r="B3820" s="190"/>
      <c r="C3820" s="266" t="s">
        <v>7133</v>
      </c>
      <c r="D3820" s="267">
        <v>43991</v>
      </c>
      <c r="E3820" s="237" t="s">
        <v>7909</v>
      </c>
      <c r="F3820" s="237" t="s">
        <v>618</v>
      </c>
      <c r="G3820" s="237">
        <v>10863</v>
      </c>
      <c r="H3820" s="190"/>
      <c r="I3820" s="248" t="s">
        <v>9115</v>
      </c>
      <c r="J3820" s="190"/>
      <c r="K3820" s="190"/>
      <c r="L3820" s="190"/>
      <c r="M3820" s="190"/>
      <c r="N3820" s="268">
        <v>3512.2</v>
      </c>
      <c r="O3820" s="268">
        <v>0</v>
      </c>
      <c r="P3820" s="190" t="s">
        <v>657</v>
      </c>
      <c r="Q3820" s="375"/>
    </row>
    <row r="3821" spans="1:17" ht="51">
      <c r="A3821" s="265">
        <v>513</v>
      </c>
      <c r="B3821" s="190"/>
      <c r="C3821" s="266" t="s">
        <v>169</v>
      </c>
      <c r="D3821" s="267">
        <v>43991</v>
      </c>
      <c r="E3821" s="237" t="s">
        <v>7910</v>
      </c>
      <c r="F3821" s="237" t="s">
        <v>15</v>
      </c>
      <c r="G3821" s="237">
        <v>1327739</v>
      </c>
      <c r="H3821" s="190"/>
      <c r="I3821" s="248" t="s">
        <v>9116</v>
      </c>
      <c r="J3821" s="190"/>
      <c r="K3821" s="190"/>
      <c r="L3821" s="190"/>
      <c r="M3821" s="190"/>
      <c r="N3821" s="268">
        <v>50</v>
      </c>
      <c r="O3821" s="268">
        <v>0</v>
      </c>
      <c r="P3821" s="190" t="s">
        <v>657</v>
      </c>
      <c r="Q3821" s="375"/>
    </row>
    <row r="3822" spans="1:17" ht="76.5">
      <c r="A3822" s="265">
        <v>16</v>
      </c>
      <c r="B3822" s="190"/>
      <c r="C3822" s="266" t="s">
        <v>7133</v>
      </c>
      <c r="D3822" s="267">
        <v>43991</v>
      </c>
      <c r="E3822" s="237" t="s">
        <v>7911</v>
      </c>
      <c r="F3822" s="237" t="s">
        <v>13</v>
      </c>
      <c r="G3822" s="237">
        <v>984693</v>
      </c>
      <c r="H3822" s="190"/>
      <c r="I3822" s="248" t="s">
        <v>9117</v>
      </c>
      <c r="J3822" s="190"/>
      <c r="K3822" s="190"/>
      <c r="L3822" s="190"/>
      <c r="M3822" s="190"/>
      <c r="N3822" s="268">
        <v>118.04</v>
      </c>
      <c r="O3822" s="268">
        <v>0</v>
      </c>
      <c r="P3822" s="190" t="s">
        <v>657</v>
      </c>
      <c r="Q3822" s="375"/>
    </row>
    <row r="3823" spans="1:17" ht="76.5">
      <c r="A3823" s="265">
        <v>16</v>
      </c>
      <c r="B3823" s="190"/>
      <c r="C3823" s="266" t="s">
        <v>7133</v>
      </c>
      <c r="D3823" s="267">
        <v>43991</v>
      </c>
      <c r="E3823" s="237" t="s">
        <v>7912</v>
      </c>
      <c r="F3823" s="237" t="s">
        <v>11</v>
      </c>
      <c r="G3823" s="237">
        <v>984693</v>
      </c>
      <c r="H3823" s="190"/>
      <c r="I3823" s="248" t="s">
        <v>9118</v>
      </c>
      <c r="J3823" s="190"/>
      <c r="K3823" s="190"/>
      <c r="L3823" s="190"/>
      <c r="M3823" s="190"/>
      <c r="N3823" s="268">
        <v>50</v>
      </c>
      <c r="O3823" s="268">
        <v>0</v>
      </c>
      <c r="P3823" s="190" t="s">
        <v>657</v>
      </c>
      <c r="Q3823" s="375"/>
    </row>
    <row r="3824" spans="1:17" ht="51">
      <c r="A3824" s="265">
        <v>513</v>
      </c>
      <c r="B3824" s="190"/>
      <c r="C3824" s="266" t="s">
        <v>169</v>
      </c>
      <c r="D3824" s="267">
        <v>43991</v>
      </c>
      <c r="E3824" s="237" t="s">
        <v>7913</v>
      </c>
      <c r="F3824" s="237" t="s">
        <v>15</v>
      </c>
      <c r="G3824" s="237">
        <v>1327797</v>
      </c>
      <c r="H3824" s="190"/>
      <c r="I3824" s="248" t="s">
        <v>9119</v>
      </c>
      <c r="J3824" s="190"/>
      <c r="K3824" s="190"/>
      <c r="L3824" s="190"/>
      <c r="M3824" s="190"/>
      <c r="N3824" s="268">
        <v>50</v>
      </c>
      <c r="O3824" s="268">
        <v>0</v>
      </c>
      <c r="P3824" s="190" t="s">
        <v>657</v>
      </c>
      <c r="Q3824" s="375"/>
    </row>
    <row r="3825" spans="1:17" ht="63.75">
      <c r="A3825" s="265" t="s">
        <v>556</v>
      </c>
      <c r="B3825" s="190"/>
      <c r="C3825" s="266" t="s">
        <v>714</v>
      </c>
      <c r="D3825" s="267">
        <v>43992</v>
      </c>
      <c r="E3825" s="237" t="s">
        <v>7914</v>
      </c>
      <c r="F3825" s="237" t="s">
        <v>617</v>
      </c>
      <c r="G3825" s="237">
        <v>1460792</v>
      </c>
      <c r="H3825" s="190"/>
      <c r="I3825" s="248" t="s">
        <v>9120</v>
      </c>
      <c r="J3825" s="190"/>
      <c r="K3825" s="190"/>
      <c r="L3825" s="190"/>
      <c r="M3825" s="190"/>
      <c r="N3825" s="268">
        <v>0</v>
      </c>
      <c r="O3825" s="268">
        <v>14136.34</v>
      </c>
      <c r="P3825" s="190" t="s">
        <v>657</v>
      </c>
      <c r="Q3825" s="375"/>
    </row>
    <row r="3826" spans="1:17" ht="63.75">
      <c r="A3826" s="265">
        <v>597</v>
      </c>
      <c r="B3826" s="190"/>
      <c r="C3826" s="266" t="s">
        <v>704</v>
      </c>
      <c r="D3826" s="267">
        <v>43992</v>
      </c>
      <c r="E3826" s="237" t="s">
        <v>7915</v>
      </c>
      <c r="F3826" s="237" t="s">
        <v>15</v>
      </c>
      <c r="G3826" s="237">
        <v>1328168</v>
      </c>
      <c r="H3826" s="190"/>
      <c r="I3826" s="248" t="s">
        <v>9121</v>
      </c>
      <c r="J3826" s="190"/>
      <c r="K3826" s="190"/>
      <c r="L3826" s="190"/>
      <c r="M3826" s="190"/>
      <c r="N3826" s="268">
        <v>50</v>
      </c>
      <c r="O3826" s="268">
        <v>0</v>
      </c>
      <c r="P3826" s="190" t="s">
        <v>657</v>
      </c>
      <c r="Q3826" s="375"/>
    </row>
    <row r="3827" spans="1:17" ht="51">
      <c r="A3827" s="265">
        <v>513</v>
      </c>
      <c r="B3827" s="190"/>
      <c r="C3827" s="266" t="s">
        <v>169</v>
      </c>
      <c r="D3827" s="267">
        <v>43992</v>
      </c>
      <c r="E3827" s="237" t="s">
        <v>7916</v>
      </c>
      <c r="F3827" s="237" t="s">
        <v>15</v>
      </c>
      <c r="G3827" s="237">
        <v>1328176</v>
      </c>
      <c r="H3827" s="190"/>
      <c r="I3827" s="248" t="s">
        <v>9122</v>
      </c>
      <c r="J3827" s="190"/>
      <c r="K3827" s="190"/>
      <c r="L3827" s="190"/>
      <c r="M3827" s="190"/>
      <c r="N3827" s="268">
        <v>50</v>
      </c>
      <c r="O3827" s="268">
        <v>0</v>
      </c>
      <c r="P3827" s="190" t="s">
        <v>657</v>
      </c>
      <c r="Q3827" s="375"/>
    </row>
    <row r="3828" spans="1:17" ht="51">
      <c r="A3828" s="265">
        <v>513</v>
      </c>
      <c r="B3828" s="190"/>
      <c r="C3828" s="266" t="s">
        <v>169</v>
      </c>
      <c r="D3828" s="267">
        <v>43992</v>
      </c>
      <c r="E3828" s="237" t="s">
        <v>7917</v>
      </c>
      <c r="F3828" s="237" t="s">
        <v>15</v>
      </c>
      <c r="G3828" s="237">
        <v>1328174</v>
      </c>
      <c r="H3828" s="190"/>
      <c r="I3828" s="248" t="s">
        <v>9123</v>
      </c>
      <c r="J3828" s="190"/>
      <c r="K3828" s="190"/>
      <c r="L3828" s="190"/>
      <c r="M3828" s="190"/>
      <c r="N3828" s="268">
        <v>50</v>
      </c>
      <c r="O3828" s="268">
        <v>0</v>
      </c>
      <c r="P3828" s="190" t="s">
        <v>657</v>
      </c>
      <c r="Q3828" s="375"/>
    </row>
    <row r="3829" spans="1:17" ht="51">
      <c r="A3829" s="265">
        <v>513</v>
      </c>
      <c r="B3829" s="190"/>
      <c r="C3829" s="266" t="s">
        <v>169</v>
      </c>
      <c r="D3829" s="267">
        <v>43992</v>
      </c>
      <c r="E3829" s="237" t="s">
        <v>7918</v>
      </c>
      <c r="F3829" s="237" t="s">
        <v>15</v>
      </c>
      <c r="G3829" s="237">
        <v>1328170</v>
      </c>
      <c r="H3829" s="190"/>
      <c r="I3829" s="248" t="s">
        <v>9124</v>
      </c>
      <c r="J3829" s="190"/>
      <c r="K3829" s="190"/>
      <c r="L3829" s="190"/>
      <c r="M3829" s="190"/>
      <c r="N3829" s="268">
        <v>50</v>
      </c>
      <c r="O3829" s="268">
        <v>0</v>
      </c>
      <c r="P3829" s="190" t="s">
        <v>657</v>
      </c>
      <c r="Q3829" s="375"/>
    </row>
    <row r="3830" spans="1:17" ht="63.75">
      <c r="A3830" s="265">
        <v>16</v>
      </c>
      <c r="B3830" s="190"/>
      <c r="C3830" s="266" t="s">
        <v>7133</v>
      </c>
      <c r="D3830" s="267">
        <v>43992</v>
      </c>
      <c r="E3830" s="237" t="s">
        <v>7919</v>
      </c>
      <c r="F3830" s="237" t="s">
        <v>618</v>
      </c>
      <c r="G3830" s="237">
        <v>10777</v>
      </c>
      <c r="H3830" s="190"/>
      <c r="I3830" s="248" t="s">
        <v>9125</v>
      </c>
      <c r="J3830" s="190"/>
      <c r="K3830" s="190"/>
      <c r="L3830" s="190"/>
      <c r="M3830" s="190"/>
      <c r="N3830" s="268">
        <v>922.5</v>
      </c>
      <c r="O3830" s="268">
        <v>0</v>
      </c>
      <c r="P3830" s="190" t="s">
        <v>657</v>
      </c>
      <c r="Q3830" s="375"/>
    </row>
    <row r="3831" spans="1:17" ht="63.75">
      <c r="A3831" s="265">
        <v>16</v>
      </c>
      <c r="B3831" s="190"/>
      <c r="C3831" s="266" t="s">
        <v>7133</v>
      </c>
      <c r="D3831" s="267">
        <v>43992</v>
      </c>
      <c r="E3831" s="237" t="s">
        <v>7920</v>
      </c>
      <c r="F3831" s="237" t="s">
        <v>618</v>
      </c>
      <c r="G3831" s="237">
        <v>10776</v>
      </c>
      <c r="H3831" s="190"/>
      <c r="I3831" s="248" t="s">
        <v>9126</v>
      </c>
      <c r="J3831" s="190"/>
      <c r="K3831" s="190"/>
      <c r="L3831" s="190"/>
      <c r="M3831" s="190"/>
      <c r="N3831" s="268">
        <v>1188.98</v>
      </c>
      <c r="O3831" s="268">
        <v>0</v>
      </c>
      <c r="P3831" s="190" t="s">
        <v>657</v>
      </c>
      <c r="Q3831" s="375"/>
    </row>
    <row r="3832" spans="1:17" ht="114.75">
      <c r="A3832" s="265">
        <v>70</v>
      </c>
      <c r="B3832" s="190"/>
      <c r="C3832" s="266" t="s">
        <v>53</v>
      </c>
      <c r="D3832" s="267">
        <v>43992</v>
      </c>
      <c r="E3832" s="237" t="s">
        <v>7921</v>
      </c>
      <c r="F3832" s="237" t="s">
        <v>617</v>
      </c>
      <c r="G3832" s="237">
        <v>1461206</v>
      </c>
      <c r="H3832" s="190"/>
      <c r="I3832" s="248" t="s">
        <v>9127</v>
      </c>
      <c r="J3832" s="190"/>
      <c r="K3832" s="190"/>
      <c r="L3832" s="190"/>
      <c r="M3832" s="190"/>
      <c r="N3832" s="268">
        <v>0</v>
      </c>
      <c r="O3832" s="268">
        <v>20575</v>
      </c>
      <c r="P3832" s="190" t="s">
        <v>657</v>
      </c>
      <c r="Q3832" s="375"/>
    </row>
    <row r="3833" spans="1:17" ht="89.25">
      <c r="A3833" s="265" t="s">
        <v>553</v>
      </c>
      <c r="B3833" s="190"/>
      <c r="C3833" s="266" t="s">
        <v>605</v>
      </c>
      <c r="D3833" s="267">
        <v>43992</v>
      </c>
      <c r="E3833" s="237" t="s">
        <v>7922</v>
      </c>
      <c r="F3833" s="237" t="s">
        <v>6</v>
      </c>
      <c r="G3833" s="237">
        <v>984757</v>
      </c>
      <c r="H3833" s="190"/>
      <c r="I3833" s="248" t="s">
        <v>9128</v>
      </c>
      <c r="J3833" s="190"/>
      <c r="K3833" s="190"/>
      <c r="L3833" s="190"/>
      <c r="M3833" s="190"/>
      <c r="N3833" s="268">
        <v>0</v>
      </c>
      <c r="O3833" s="268">
        <v>5025.45</v>
      </c>
      <c r="P3833" s="190" t="s">
        <v>657</v>
      </c>
      <c r="Q3833" s="375"/>
    </row>
    <row r="3834" spans="1:17" ht="51">
      <c r="A3834" s="265">
        <v>117</v>
      </c>
      <c r="B3834" s="190"/>
      <c r="C3834" s="266" t="s">
        <v>61</v>
      </c>
      <c r="D3834" s="267">
        <v>43992</v>
      </c>
      <c r="E3834" s="237" t="s">
        <v>7923</v>
      </c>
      <c r="F3834" s="237" t="s">
        <v>11</v>
      </c>
      <c r="G3834" s="237">
        <v>984872</v>
      </c>
      <c r="H3834" s="190"/>
      <c r="I3834" s="248" t="s">
        <v>9129</v>
      </c>
      <c r="J3834" s="190"/>
      <c r="K3834" s="190"/>
      <c r="L3834" s="190"/>
      <c r="M3834" s="190"/>
      <c r="N3834" s="268">
        <v>50</v>
      </c>
      <c r="O3834" s="268">
        <v>0</v>
      </c>
      <c r="P3834" s="190" t="s">
        <v>657</v>
      </c>
      <c r="Q3834" s="375"/>
    </row>
    <row r="3835" spans="1:17" ht="51">
      <c r="A3835" s="265">
        <v>117</v>
      </c>
      <c r="B3835" s="190"/>
      <c r="C3835" s="266" t="s">
        <v>61</v>
      </c>
      <c r="D3835" s="267">
        <v>43992</v>
      </c>
      <c r="E3835" s="237" t="s">
        <v>7924</v>
      </c>
      <c r="F3835" s="237" t="s">
        <v>11</v>
      </c>
      <c r="G3835" s="237">
        <v>984876</v>
      </c>
      <c r="H3835" s="190"/>
      <c r="I3835" s="248" t="s">
        <v>9130</v>
      </c>
      <c r="J3835" s="190"/>
      <c r="K3835" s="190"/>
      <c r="L3835" s="190"/>
      <c r="M3835" s="190"/>
      <c r="N3835" s="268">
        <v>50</v>
      </c>
      <c r="O3835" s="268">
        <v>0</v>
      </c>
      <c r="P3835" s="190" t="s">
        <v>657</v>
      </c>
      <c r="Q3835" s="375"/>
    </row>
    <row r="3836" spans="1:17" ht="89.25">
      <c r="A3836" s="265">
        <v>597</v>
      </c>
      <c r="B3836" s="190"/>
      <c r="C3836" s="266" t="s">
        <v>704</v>
      </c>
      <c r="D3836" s="267">
        <v>43992</v>
      </c>
      <c r="E3836" s="237" t="s">
        <v>7925</v>
      </c>
      <c r="F3836" s="237" t="s">
        <v>11</v>
      </c>
      <c r="G3836" s="237">
        <v>984854</v>
      </c>
      <c r="H3836" s="190"/>
      <c r="I3836" s="248" t="s">
        <v>9131</v>
      </c>
      <c r="J3836" s="190"/>
      <c r="K3836" s="190"/>
      <c r="L3836" s="190"/>
      <c r="M3836" s="190"/>
      <c r="N3836" s="268">
        <v>250</v>
      </c>
      <c r="O3836" s="268">
        <v>0</v>
      </c>
      <c r="P3836" s="190" t="s">
        <v>657</v>
      </c>
      <c r="Q3836" s="375"/>
    </row>
    <row r="3837" spans="1:17" ht="89.25">
      <c r="A3837" s="265">
        <v>597</v>
      </c>
      <c r="B3837" s="190"/>
      <c r="C3837" s="266" t="s">
        <v>704</v>
      </c>
      <c r="D3837" s="267">
        <v>43992</v>
      </c>
      <c r="E3837" s="237" t="s">
        <v>7926</v>
      </c>
      <c r="F3837" s="237" t="s">
        <v>11</v>
      </c>
      <c r="G3837" s="237">
        <v>984863</v>
      </c>
      <c r="H3837" s="190"/>
      <c r="I3837" s="248" t="s">
        <v>9132</v>
      </c>
      <c r="J3837" s="190"/>
      <c r="K3837" s="190"/>
      <c r="L3837" s="190"/>
      <c r="M3837" s="190"/>
      <c r="N3837" s="268">
        <v>150</v>
      </c>
      <c r="O3837" s="268">
        <v>0</v>
      </c>
      <c r="P3837" s="190" t="s">
        <v>657</v>
      </c>
      <c r="Q3837" s="375"/>
    </row>
    <row r="3838" spans="1:17" ht="63.75">
      <c r="A3838" s="265" t="s">
        <v>554</v>
      </c>
      <c r="B3838" s="190"/>
      <c r="C3838" s="266" t="s">
        <v>726</v>
      </c>
      <c r="D3838" s="267">
        <v>43994</v>
      </c>
      <c r="E3838" s="237" t="s">
        <v>7927</v>
      </c>
      <c r="F3838" s="237" t="s">
        <v>11</v>
      </c>
      <c r="G3838" s="237">
        <v>13673</v>
      </c>
      <c r="H3838" s="190"/>
      <c r="I3838" s="248" t="s">
        <v>9133</v>
      </c>
      <c r="J3838" s="190"/>
      <c r="K3838" s="190"/>
      <c r="L3838" s="190"/>
      <c r="M3838" s="190"/>
      <c r="N3838" s="268">
        <v>4742.72</v>
      </c>
      <c r="O3838" s="268">
        <v>0</v>
      </c>
      <c r="P3838" s="190" t="s">
        <v>657</v>
      </c>
      <c r="Q3838" s="375"/>
    </row>
    <row r="3839" spans="1:17" ht="76.5">
      <c r="A3839" s="265" t="s">
        <v>556</v>
      </c>
      <c r="B3839" s="190"/>
      <c r="C3839" s="266" t="s">
        <v>714</v>
      </c>
      <c r="D3839" s="267">
        <v>43994</v>
      </c>
      <c r="E3839" s="237" t="s">
        <v>7928</v>
      </c>
      <c r="F3839" s="237" t="s">
        <v>6</v>
      </c>
      <c r="G3839" s="237">
        <v>1284850</v>
      </c>
      <c r="H3839" s="190"/>
      <c r="I3839" s="248" t="s">
        <v>9134</v>
      </c>
      <c r="J3839" s="190"/>
      <c r="K3839" s="190"/>
      <c r="L3839" s="190"/>
      <c r="M3839" s="190"/>
      <c r="N3839" s="268">
        <v>0</v>
      </c>
      <c r="O3839" s="268">
        <v>10148.02</v>
      </c>
      <c r="P3839" s="190" t="s">
        <v>657</v>
      </c>
      <c r="Q3839" s="375"/>
    </row>
    <row r="3840" spans="1:17" ht="63.75">
      <c r="A3840" s="265">
        <v>513</v>
      </c>
      <c r="B3840" s="190"/>
      <c r="C3840" s="266" t="s">
        <v>169</v>
      </c>
      <c r="D3840" s="267">
        <v>43994</v>
      </c>
      <c r="E3840" s="237" t="s">
        <v>7929</v>
      </c>
      <c r="F3840" s="237" t="s">
        <v>15</v>
      </c>
      <c r="G3840" s="237">
        <v>1329121</v>
      </c>
      <c r="H3840" s="190"/>
      <c r="I3840" s="248" t="s">
        <v>9135</v>
      </c>
      <c r="J3840" s="190"/>
      <c r="K3840" s="190"/>
      <c r="L3840" s="190"/>
      <c r="M3840" s="190"/>
      <c r="N3840" s="268">
        <v>50</v>
      </c>
      <c r="O3840" s="268">
        <v>0</v>
      </c>
      <c r="P3840" s="190" t="s">
        <v>657</v>
      </c>
      <c r="Q3840" s="375"/>
    </row>
    <row r="3841" spans="1:17" ht="89.25">
      <c r="A3841" s="265">
        <v>584</v>
      </c>
      <c r="B3841" s="190"/>
      <c r="C3841" s="266" t="s">
        <v>179</v>
      </c>
      <c r="D3841" s="267">
        <v>43994</v>
      </c>
      <c r="E3841" s="237" t="s">
        <v>7930</v>
      </c>
      <c r="F3841" s="237" t="s">
        <v>11</v>
      </c>
      <c r="G3841" s="237">
        <v>984933</v>
      </c>
      <c r="H3841" s="190"/>
      <c r="I3841" s="248" t="s">
        <v>9136</v>
      </c>
      <c r="J3841" s="190"/>
      <c r="K3841" s="190"/>
      <c r="L3841" s="190"/>
      <c r="M3841" s="190"/>
      <c r="N3841" s="268">
        <v>51.68</v>
      </c>
      <c r="O3841" s="268">
        <v>0</v>
      </c>
      <c r="P3841" s="190" t="s">
        <v>657</v>
      </c>
      <c r="Q3841" s="375"/>
    </row>
    <row r="3842" spans="1:17" ht="63.75">
      <c r="A3842" s="265">
        <v>513</v>
      </c>
      <c r="B3842" s="190"/>
      <c r="C3842" s="266" t="s">
        <v>169</v>
      </c>
      <c r="D3842" s="267">
        <v>43994</v>
      </c>
      <c r="E3842" s="237" t="s">
        <v>7931</v>
      </c>
      <c r="F3842" s="237" t="s">
        <v>15</v>
      </c>
      <c r="G3842" s="237">
        <v>1329125</v>
      </c>
      <c r="H3842" s="190"/>
      <c r="I3842" s="248" t="s">
        <v>9137</v>
      </c>
      <c r="J3842" s="190"/>
      <c r="K3842" s="190"/>
      <c r="L3842" s="190"/>
      <c r="M3842" s="190"/>
      <c r="N3842" s="268">
        <v>50</v>
      </c>
      <c r="O3842" s="268">
        <v>0</v>
      </c>
      <c r="P3842" s="190" t="s">
        <v>657</v>
      </c>
      <c r="Q3842" s="375"/>
    </row>
    <row r="3843" spans="1:17" ht="51">
      <c r="A3843" s="265">
        <v>117</v>
      </c>
      <c r="B3843" s="190"/>
      <c r="C3843" s="266" t="s">
        <v>61</v>
      </c>
      <c r="D3843" s="267">
        <v>43994</v>
      </c>
      <c r="E3843" s="237" t="s">
        <v>7932</v>
      </c>
      <c r="F3843" s="237" t="s">
        <v>11</v>
      </c>
      <c r="G3843" s="237">
        <v>984900</v>
      </c>
      <c r="H3843" s="190"/>
      <c r="I3843" s="248" t="s">
        <v>9138</v>
      </c>
      <c r="J3843" s="190"/>
      <c r="K3843" s="190"/>
      <c r="L3843" s="190"/>
      <c r="M3843" s="190"/>
      <c r="N3843" s="268">
        <v>50</v>
      </c>
      <c r="O3843" s="268">
        <v>0</v>
      </c>
      <c r="P3843" s="190" t="s">
        <v>657</v>
      </c>
      <c r="Q3843" s="375"/>
    </row>
    <row r="3844" spans="1:17" ht="63.75">
      <c r="A3844" s="265">
        <v>287</v>
      </c>
      <c r="B3844" s="190"/>
      <c r="C3844" s="266" t="s">
        <v>125</v>
      </c>
      <c r="D3844" s="267">
        <v>43994</v>
      </c>
      <c r="E3844" s="237" t="s">
        <v>7933</v>
      </c>
      <c r="F3844" s="237" t="s">
        <v>11</v>
      </c>
      <c r="G3844" s="237">
        <v>984906</v>
      </c>
      <c r="H3844" s="190"/>
      <c r="I3844" s="248" t="s">
        <v>9139</v>
      </c>
      <c r="J3844" s="190"/>
      <c r="K3844" s="190"/>
      <c r="L3844" s="190"/>
      <c r="M3844" s="190"/>
      <c r="N3844" s="268">
        <v>50</v>
      </c>
      <c r="O3844" s="268">
        <v>0</v>
      </c>
      <c r="P3844" s="190" t="s">
        <v>657</v>
      </c>
      <c r="Q3844" s="375"/>
    </row>
    <row r="3845" spans="1:17" ht="89.25">
      <c r="A3845" s="265">
        <v>584</v>
      </c>
      <c r="B3845" s="190"/>
      <c r="C3845" s="266" t="s">
        <v>179</v>
      </c>
      <c r="D3845" s="267">
        <v>43994</v>
      </c>
      <c r="E3845" s="237" t="s">
        <v>7934</v>
      </c>
      <c r="F3845" s="237" t="s">
        <v>13</v>
      </c>
      <c r="G3845" s="237">
        <v>984928</v>
      </c>
      <c r="H3845" s="190"/>
      <c r="I3845" s="248" t="s">
        <v>9140</v>
      </c>
      <c r="J3845" s="190"/>
      <c r="K3845" s="190"/>
      <c r="L3845" s="190"/>
      <c r="M3845" s="190"/>
      <c r="N3845" s="268">
        <v>4484.2299999999996</v>
      </c>
      <c r="O3845" s="268">
        <v>0</v>
      </c>
      <c r="P3845" s="190" t="s">
        <v>657</v>
      </c>
      <c r="Q3845" s="375"/>
    </row>
    <row r="3846" spans="1:17" ht="63.75">
      <c r="A3846" s="265">
        <v>513</v>
      </c>
      <c r="B3846" s="190"/>
      <c r="C3846" s="266" t="s">
        <v>169</v>
      </c>
      <c r="D3846" s="267">
        <v>43994</v>
      </c>
      <c r="E3846" s="237" t="s">
        <v>7935</v>
      </c>
      <c r="F3846" s="237" t="s">
        <v>15</v>
      </c>
      <c r="G3846" s="237">
        <v>1329123</v>
      </c>
      <c r="H3846" s="190"/>
      <c r="I3846" s="248" t="s">
        <v>9141</v>
      </c>
      <c r="J3846" s="190"/>
      <c r="K3846" s="190"/>
      <c r="L3846" s="190"/>
      <c r="M3846" s="190"/>
      <c r="N3846" s="268">
        <v>50</v>
      </c>
      <c r="O3846" s="268">
        <v>0</v>
      </c>
      <c r="P3846" s="190" t="s">
        <v>657</v>
      </c>
      <c r="Q3846" s="375"/>
    </row>
    <row r="3847" spans="1:17" ht="51">
      <c r="A3847" s="265">
        <v>513</v>
      </c>
      <c r="B3847" s="190"/>
      <c r="C3847" s="266" t="s">
        <v>169</v>
      </c>
      <c r="D3847" s="267">
        <v>43994</v>
      </c>
      <c r="E3847" s="237" t="s">
        <v>7936</v>
      </c>
      <c r="F3847" s="237" t="s">
        <v>15</v>
      </c>
      <c r="G3847" s="237">
        <v>1329443</v>
      </c>
      <c r="H3847" s="190"/>
      <c r="I3847" s="248" t="s">
        <v>9142</v>
      </c>
      <c r="J3847" s="190"/>
      <c r="K3847" s="190"/>
      <c r="L3847" s="190"/>
      <c r="M3847" s="190"/>
      <c r="N3847" s="268">
        <v>50</v>
      </c>
      <c r="O3847" s="268">
        <v>0</v>
      </c>
      <c r="P3847" s="190" t="s">
        <v>657</v>
      </c>
      <c r="Q3847" s="375"/>
    </row>
    <row r="3848" spans="1:17" ht="63.75">
      <c r="A3848" s="265" t="s">
        <v>554</v>
      </c>
      <c r="B3848" s="190"/>
      <c r="C3848" s="266" t="s">
        <v>726</v>
      </c>
      <c r="D3848" s="267">
        <v>43997</v>
      </c>
      <c r="E3848" s="237" t="s">
        <v>7937</v>
      </c>
      <c r="F3848" s="237" t="s">
        <v>11</v>
      </c>
      <c r="G3848" s="237">
        <v>13665</v>
      </c>
      <c r="H3848" s="190"/>
      <c r="I3848" s="248" t="s">
        <v>9143</v>
      </c>
      <c r="J3848" s="190"/>
      <c r="K3848" s="190"/>
      <c r="L3848" s="190"/>
      <c r="M3848" s="190"/>
      <c r="N3848" s="268">
        <v>32675.47</v>
      </c>
      <c r="O3848" s="268">
        <v>0</v>
      </c>
      <c r="P3848" s="190" t="s">
        <v>657</v>
      </c>
      <c r="Q3848" s="375"/>
    </row>
    <row r="3849" spans="1:17" ht="63.75">
      <c r="A3849" s="265" t="s">
        <v>554</v>
      </c>
      <c r="B3849" s="190"/>
      <c r="C3849" s="266" t="s">
        <v>726</v>
      </c>
      <c r="D3849" s="267">
        <v>43997</v>
      </c>
      <c r="E3849" s="237" t="s">
        <v>7938</v>
      </c>
      <c r="F3849" s="237" t="s">
        <v>11</v>
      </c>
      <c r="G3849" s="237">
        <v>13666</v>
      </c>
      <c r="H3849" s="190"/>
      <c r="I3849" s="248" t="s">
        <v>9144</v>
      </c>
      <c r="J3849" s="190"/>
      <c r="K3849" s="190"/>
      <c r="L3849" s="190"/>
      <c r="M3849" s="190"/>
      <c r="N3849" s="268">
        <v>5870.16</v>
      </c>
      <c r="O3849" s="268">
        <v>0</v>
      </c>
      <c r="P3849" s="190" t="s">
        <v>657</v>
      </c>
      <c r="Q3849" s="375"/>
    </row>
    <row r="3850" spans="1:17" ht="63.75">
      <c r="A3850" s="265" t="s">
        <v>554</v>
      </c>
      <c r="B3850" s="190"/>
      <c r="C3850" s="266" t="s">
        <v>726</v>
      </c>
      <c r="D3850" s="267">
        <v>43997</v>
      </c>
      <c r="E3850" s="237" t="s">
        <v>7939</v>
      </c>
      <c r="F3850" s="237" t="s">
        <v>11</v>
      </c>
      <c r="G3850" s="237">
        <v>13623</v>
      </c>
      <c r="H3850" s="190"/>
      <c r="I3850" s="248" t="s">
        <v>9145</v>
      </c>
      <c r="J3850" s="190"/>
      <c r="K3850" s="190"/>
      <c r="L3850" s="190"/>
      <c r="M3850" s="190"/>
      <c r="N3850" s="268">
        <v>1217.3699999999999</v>
      </c>
      <c r="O3850" s="268">
        <v>0</v>
      </c>
      <c r="P3850" s="190" t="s">
        <v>657</v>
      </c>
      <c r="Q3850" s="375"/>
    </row>
    <row r="3851" spans="1:17" ht="51">
      <c r="A3851" s="265" t="s">
        <v>554</v>
      </c>
      <c r="B3851" s="190"/>
      <c r="C3851" s="266" t="s">
        <v>726</v>
      </c>
      <c r="D3851" s="267">
        <v>43997</v>
      </c>
      <c r="E3851" s="237" t="s">
        <v>7940</v>
      </c>
      <c r="F3851" s="237" t="s">
        <v>11</v>
      </c>
      <c r="G3851" s="237">
        <v>13622</v>
      </c>
      <c r="H3851" s="190"/>
      <c r="I3851" s="248" t="s">
        <v>9146</v>
      </c>
      <c r="J3851" s="190"/>
      <c r="K3851" s="190"/>
      <c r="L3851" s="190"/>
      <c r="M3851" s="190"/>
      <c r="N3851" s="268">
        <v>278.99</v>
      </c>
      <c r="O3851" s="268">
        <v>0</v>
      </c>
      <c r="P3851" s="190" t="s">
        <v>657</v>
      </c>
      <c r="Q3851" s="375"/>
    </row>
    <row r="3852" spans="1:17" ht="63.75">
      <c r="A3852" s="265" t="s">
        <v>554</v>
      </c>
      <c r="B3852" s="190"/>
      <c r="C3852" s="266" t="s">
        <v>726</v>
      </c>
      <c r="D3852" s="267">
        <v>43997</v>
      </c>
      <c r="E3852" s="237" t="s">
        <v>7941</v>
      </c>
      <c r="F3852" s="237" t="s">
        <v>11</v>
      </c>
      <c r="G3852" s="237">
        <v>13579</v>
      </c>
      <c r="H3852" s="190"/>
      <c r="I3852" s="248" t="s">
        <v>9147</v>
      </c>
      <c r="J3852" s="190"/>
      <c r="K3852" s="190"/>
      <c r="L3852" s="190"/>
      <c r="M3852" s="190"/>
      <c r="N3852" s="268">
        <v>1578.34</v>
      </c>
      <c r="O3852" s="268">
        <v>0</v>
      </c>
      <c r="P3852" s="190" t="s">
        <v>657</v>
      </c>
      <c r="Q3852" s="375"/>
    </row>
    <row r="3853" spans="1:17" ht="51">
      <c r="A3853" s="265" t="s">
        <v>554</v>
      </c>
      <c r="B3853" s="190"/>
      <c r="C3853" s="266" t="s">
        <v>726</v>
      </c>
      <c r="D3853" s="267">
        <v>43997</v>
      </c>
      <c r="E3853" s="237" t="s">
        <v>7942</v>
      </c>
      <c r="F3853" s="237" t="s">
        <v>11</v>
      </c>
      <c r="G3853" s="237">
        <v>13578</v>
      </c>
      <c r="H3853" s="190"/>
      <c r="I3853" s="248" t="s">
        <v>9148</v>
      </c>
      <c r="J3853" s="190"/>
      <c r="K3853" s="190"/>
      <c r="L3853" s="190"/>
      <c r="M3853" s="190"/>
      <c r="N3853" s="268">
        <v>283.51</v>
      </c>
      <c r="O3853" s="268">
        <v>0</v>
      </c>
      <c r="P3853" s="190" t="s">
        <v>657</v>
      </c>
      <c r="Q3853" s="375"/>
    </row>
    <row r="3854" spans="1:17" ht="63.75">
      <c r="A3854" s="265" t="s">
        <v>554</v>
      </c>
      <c r="B3854" s="190"/>
      <c r="C3854" s="266" t="s">
        <v>726</v>
      </c>
      <c r="D3854" s="267">
        <v>43997</v>
      </c>
      <c r="E3854" s="237" t="s">
        <v>7943</v>
      </c>
      <c r="F3854" s="237" t="s">
        <v>11</v>
      </c>
      <c r="G3854" s="237">
        <v>13571</v>
      </c>
      <c r="H3854" s="190"/>
      <c r="I3854" s="248" t="s">
        <v>9149</v>
      </c>
      <c r="J3854" s="190"/>
      <c r="K3854" s="190"/>
      <c r="L3854" s="190"/>
      <c r="M3854" s="190"/>
      <c r="N3854" s="268">
        <v>360.35</v>
      </c>
      <c r="O3854" s="268">
        <v>0</v>
      </c>
      <c r="P3854" s="190" t="s">
        <v>657</v>
      </c>
      <c r="Q3854" s="375"/>
    </row>
    <row r="3855" spans="1:17" ht="51">
      <c r="A3855" s="265" t="s">
        <v>554</v>
      </c>
      <c r="B3855" s="190"/>
      <c r="C3855" s="266" t="s">
        <v>726</v>
      </c>
      <c r="D3855" s="267">
        <v>43997</v>
      </c>
      <c r="E3855" s="237" t="s">
        <v>7944</v>
      </c>
      <c r="F3855" s="237" t="s">
        <v>11</v>
      </c>
      <c r="G3855" s="237">
        <v>13574</v>
      </c>
      <c r="H3855" s="190"/>
      <c r="I3855" s="248" t="s">
        <v>9150</v>
      </c>
      <c r="J3855" s="190"/>
      <c r="K3855" s="190"/>
      <c r="L3855" s="190"/>
      <c r="M3855" s="190"/>
      <c r="N3855" s="268">
        <v>1061.8499999999999</v>
      </c>
      <c r="O3855" s="268">
        <v>0</v>
      </c>
      <c r="P3855" s="190" t="s">
        <v>657</v>
      </c>
      <c r="Q3855" s="375"/>
    </row>
    <row r="3856" spans="1:17" ht="63.75">
      <c r="A3856" s="265" t="s">
        <v>554</v>
      </c>
      <c r="B3856" s="190"/>
      <c r="C3856" s="266" t="s">
        <v>726</v>
      </c>
      <c r="D3856" s="267">
        <v>43997</v>
      </c>
      <c r="E3856" s="237" t="s">
        <v>7945</v>
      </c>
      <c r="F3856" s="237" t="s">
        <v>11</v>
      </c>
      <c r="G3856" s="237">
        <v>13570</v>
      </c>
      <c r="H3856" s="190"/>
      <c r="I3856" s="248" t="s">
        <v>9151</v>
      </c>
      <c r="J3856" s="190"/>
      <c r="K3856" s="190"/>
      <c r="L3856" s="190"/>
      <c r="M3856" s="190"/>
      <c r="N3856" s="268">
        <v>353.69</v>
      </c>
      <c r="O3856" s="268">
        <v>0</v>
      </c>
      <c r="P3856" s="190" t="s">
        <v>657</v>
      </c>
      <c r="Q3856" s="375"/>
    </row>
    <row r="3857" spans="1:17" ht="63.75">
      <c r="A3857" s="265" t="s">
        <v>554</v>
      </c>
      <c r="B3857" s="190"/>
      <c r="C3857" s="266" t="s">
        <v>726</v>
      </c>
      <c r="D3857" s="267">
        <v>43997</v>
      </c>
      <c r="E3857" s="237" t="s">
        <v>7946</v>
      </c>
      <c r="F3857" s="237" t="s">
        <v>11</v>
      </c>
      <c r="G3857" s="237">
        <v>13569</v>
      </c>
      <c r="H3857" s="190"/>
      <c r="I3857" s="248" t="s">
        <v>9152</v>
      </c>
      <c r="J3857" s="190"/>
      <c r="K3857" s="190"/>
      <c r="L3857" s="190"/>
      <c r="M3857" s="190"/>
      <c r="N3857" s="268">
        <v>408.43</v>
      </c>
      <c r="O3857" s="268">
        <v>0</v>
      </c>
      <c r="P3857" s="190" t="s">
        <v>657</v>
      </c>
      <c r="Q3857" s="375"/>
    </row>
    <row r="3858" spans="1:17" ht="63.75">
      <c r="A3858" s="265" t="s">
        <v>554</v>
      </c>
      <c r="B3858" s="190"/>
      <c r="C3858" s="266" t="s">
        <v>726</v>
      </c>
      <c r="D3858" s="267">
        <v>43997</v>
      </c>
      <c r="E3858" s="237" t="s">
        <v>7947</v>
      </c>
      <c r="F3858" s="237" t="s">
        <v>11</v>
      </c>
      <c r="G3858" s="237">
        <v>13572</v>
      </c>
      <c r="H3858" s="190"/>
      <c r="I3858" s="248" t="s">
        <v>9153</v>
      </c>
      <c r="J3858" s="190"/>
      <c r="K3858" s="190"/>
      <c r="L3858" s="190"/>
      <c r="M3858" s="190"/>
      <c r="N3858" s="268">
        <v>2231.62</v>
      </c>
      <c r="O3858" s="268">
        <v>0</v>
      </c>
      <c r="P3858" s="190" t="s">
        <v>657</v>
      </c>
      <c r="Q3858" s="375"/>
    </row>
    <row r="3859" spans="1:17" ht="51">
      <c r="A3859" s="265" t="s">
        <v>554</v>
      </c>
      <c r="B3859" s="190"/>
      <c r="C3859" s="266" t="s">
        <v>726</v>
      </c>
      <c r="D3859" s="267">
        <v>43997</v>
      </c>
      <c r="E3859" s="237" t="s">
        <v>7948</v>
      </c>
      <c r="F3859" s="237" t="s">
        <v>11</v>
      </c>
      <c r="G3859" s="237">
        <v>13577</v>
      </c>
      <c r="H3859" s="190"/>
      <c r="I3859" s="248" t="s">
        <v>9154</v>
      </c>
      <c r="J3859" s="190"/>
      <c r="K3859" s="190"/>
      <c r="L3859" s="190"/>
      <c r="M3859" s="190"/>
      <c r="N3859" s="268">
        <v>1207.01</v>
      </c>
      <c r="O3859" s="268">
        <v>0</v>
      </c>
      <c r="P3859" s="190" t="s">
        <v>657</v>
      </c>
      <c r="Q3859" s="375"/>
    </row>
    <row r="3860" spans="1:17" ht="63.75">
      <c r="A3860" s="265" t="s">
        <v>554</v>
      </c>
      <c r="B3860" s="190"/>
      <c r="C3860" s="266" t="s">
        <v>726</v>
      </c>
      <c r="D3860" s="267">
        <v>43997</v>
      </c>
      <c r="E3860" s="237" t="s">
        <v>7949</v>
      </c>
      <c r="F3860" s="237" t="s">
        <v>11</v>
      </c>
      <c r="G3860" s="237">
        <v>13565</v>
      </c>
      <c r="H3860" s="190"/>
      <c r="I3860" s="248" t="s">
        <v>9155</v>
      </c>
      <c r="J3860" s="190"/>
      <c r="K3860" s="190"/>
      <c r="L3860" s="190"/>
      <c r="M3860" s="190"/>
      <c r="N3860" s="268">
        <v>691.82</v>
      </c>
      <c r="O3860" s="268">
        <v>0</v>
      </c>
      <c r="P3860" s="190" t="s">
        <v>657</v>
      </c>
      <c r="Q3860" s="375"/>
    </row>
    <row r="3861" spans="1:17" ht="63.75">
      <c r="A3861" s="265" t="s">
        <v>554</v>
      </c>
      <c r="B3861" s="190"/>
      <c r="C3861" s="266" t="s">
        <v>726</v>
      </c>
      <c r="D3861" s="267">
        <v>43997</v>
      </c>
      <c r="E3861" s="237" t="s">
        <v>7950</v>
      </c>
      <c r="F3861" s="237" t="s">
        <v>11</v>
      </c>
      <c r="G3861" s="237">
        <v>13576</v>
      </c>
      <c r="H3861" s="190"/>
      <c r="I3861" s="248" t="s">
        <v>9156</v>
      </c>
      <c r="J3861" s="190"/>
      <c r="K3861" s="190"/>
      <c r="L3861" s="190"/>
      <c r="M3861" s="190"/>
      <c r="N3861" s="268">
        <v>1849.52</v>
      </c>
      <c r="O3861" s="268">
        <v>0</v>
      </c>
      <c r="P3861" s="190" t="s">
        <v>657</v>
      </c>
      <c r="Q3861" s="375"/>
    </row>
    <row r="3862" spans="1:17" ht="63.75">
      <c r="A3862" s="265" t="s">
        <v>554</v>
      </c>
      <c r="B3862" s="190"/>
      <c r="C3862" s="266" t="s">
        <v>726</v>
      </c>
      <c r="D3862" s="267">
        <v>43997</v>
      </c>
      <c r="E3862" s="237" t="s">
        <v>7951</v>
      </c>
      <c r="F3862" s="237" t="s">
        <v>11</v>
      </c>
      <c r="G3862" s="237">
        <v>13564</v>
      </c>
      <c r="H3862" s="190"/>
      <c r="I3862" s="248" t="s">
        <v>9157</v>
      </c>
      <c r="J3862" s="190"/>
      <c r="K3862" s="190"/>
      <c r="L3862" s="190"/>
      <c r="M3862" s="190"/>
      <c r="N3862" s="268">
        <v>2259.19</v>
      </c>
      <c r="O3862" s="268">
        <v>0</v>
      </c>
      <c r="P3862" s="190" t="s">
        <v>657</v>
      </c>
      <c r="Q3862" s="375"/>
    </row>
    <row r="3863" spans="1:17" ht="63.75">
      <c r="A3863" s="265">
        <v>46</v>
      </c>
      <c r="B3863" s="190"/>
      <c r="C3863" s="266" t="s">
        <v>48</v>
      </c>
      <c r="D3863" s="267">
        <v>43997</v>
      </c>
      <c r="E3863" s="237" t="s">
        <v>7952</v>
      </c>
      <c r="F3863" s="237" t="s">
        <v>6</v>
      </c>
      <c r="G3863" s="237">
        <v>1285319</v>
      </c>
      <c r="H3863" s="190"/>
      <c r="I3863" s="248" t="s">
        <v>9158</v>
      </c>
      <c r="J3863" s="190"/>
      <c r="K3863" s="190"/>
      <c r="L3863" s="190"/>
      <c r="M3863" s="190"/>
      <c r="N3863" s="268">
        <v>0</v>
      </c>
      <c r="O3863" s="268">
        <v>9080.61</v>
      </c>
      <c r="P3863" s="190" t="s">
        <v>657</v>
      </c>
      <c r="Q3863" s="375"/>
    </row>
    <row r="3864" spans="1:17" ht="51">
      <c r="A3864" s="265">
        <v>119</v>
      </c>
      <c r="B3864" s="190"/>
      <c r="C3864" s="266" t="s">
        <v>62</v>
      </c>
      <c r="D3864" s="267">
        <v>43997</v>
      </c>
      <c r="E3864" s="237" t="s">
        <v>7953</v>
      </c>
      <c r="F3864" s="237" t="s">
        <v>11</v>
      </c>
      <c r="G3864" s="237">
        <v>984957</v>
      </c>
      <c r="H3864" s="190"/>
      <c r="I3864" s="248" t="s">
        <v>9159</v>
      </c>
      <c r="J3864" s="190"/>
      <c r="K3864" s="190"/>
      <c r="L3864" s="190"/>
      <c r="M3864" s="190"/>
      <c r="N3864" s="268">
        <v>50</v>
      </c>
      <c r="O3864" s="268">
        <v>0</v>
      </c>
      <c r="P3864" s="190" t="s">
        <v>657</v>
      </c>
      <c r="Q3864" s="375"/>
    </row>
    <row r="3865" spans="1:17" ht="51">
      <c r="A3865" s="265">
        <v>342</v>
      </c>
      <c r="B3865" s="190"/>
      <c r="C3865" s="266" t="s">
        <v>146</v>
      </c>
      <c r="D3865" s="267">
        <v>43997</v>
      </c>
      <c r="E3865" s="237" t="s">
        <v>7954</v>
      </c>
      <c r="F3865" s="237" t="s">
        <v>6</v>
      </c>
      <c r="G3865" s="237">
        <v>1285410</v>
      </c>
      <c r="H3865" s="190"/>
      <c r="I3865" s="248" t="s">
        <v>5447</v>
      </c>
      <c r="J3865" s="190"/>
      <c r="K3865" s="190"/>
      <c r="L3865" s="190"/>
      <c r="M3865" s="190"/>
      <c r="N3865" s="268">
        <v>0</v>
      </c>
      <c r="O3865" s="268">
        <v>3373650.26</v>
      </c>
      <c r="P3865" s="190" t="s">
        <v>657</v>
      </c>
      <c r="Q3865" s="375"/>
    </row>
    <row r="3866" spans="1:17" ht="63.75">
      <c r="A3866" s="265" t="s">
        <v>554</v>
      </c>
      <c r="B3866" s="190"/>
      <c r="C3866" s="266" t="s">
        <v>726</v>
      </c>
      <c r="D3866" s="267">
        <v>43997</v>
      </c>
      <c r="E3866" s="237" t="s">
        <v>7955</v>
      </c>
      <c r="F3866" s="237" t="s">
        <v>11</v>
      </c>
      <c r="G3866" s="237">
        <v>13615</v>
      </c>
      <c r="H3866" s="190"/>
      <c r="I3866" s="248" t="s">
        <v>9160</v>
      </c>
      <c r="J3866" s="190"/>
      <c r="K3866" s="190"/>
      <c r="L3866" s="190"/>
      <c r="M3866" s="190"/>
      <c r="N3866" s="268">
        <v>2613.44</v>
      </c>
      <c r="O3866" s="268">
        <v>0</v>
      </c>
      <c r="P3866" s="190" t="s">
        <v>657</v>
      </c>
      <c r="Q3866" s="375"/>
    </row>
    <row r="3867" spans="1:17" ht="63.75">
      <c r="A3867" s="265" t="s">
        <v>554</v>
      </c>
      <c r="B3867" s="190"/>
      <c r="C3867" s="266" t="s">
        <v>726</v>
      </c>
      <c r="D3867" s="267">
        <v>43997</v>
      </c>
      <c r="E3867" s="237" t="s">
        <v>7956</v>
      </c>
      <c r="F3867" s="237" t="s">
        <v>11</v>
      </c>
      <c r="G3867" s="237">
        <v>13591</v>
      </c>
      <c r="H3867" s="190"/>
      <c r="I3867" s="248" t="s">
        <v>9161</v>
      </c>
      <c r="J3867" s="190"/>
      <c r="K3867" s="190"/>
      <c r="L3867" s="190"/>
      <c r="M3867" s="190"/>
      <c r="N3867" s="268">
        <v>1551.52</v>
      </c>
      <c r="O3867" s="268">
        <v>0</v>
      </c>
      <c r="P3867" s="190" t="s">
        <v>657</v>
      </c>
      <c r="Q3867" s="375"/>
    </row>
    <row r="3868" spans="1:17" ht="63.75">
      <c r="A3868" s="265" t="s">
        <v>554</v>
      </c>
      <c r="B3868" s="190"/>
      <c r="C3868" s="266" t="s">
        <v>726</v>
      </c>
      <c r="D3868" s="267">
        <v>43997</v>
      </c>
      <c r="E3868" s="237" t="s">
        <v>7957</v>
      </c>
      <c r="F3868" s="237" t="s">
        <v>11</v>
      </c>
      <c r="G3868" s="237">
        <v>13592</v>
      </c>
      <c r="H3868" s="190"/>
      <c r="I3868" s="248" t="s">
        <v>9162</v>
      </c>
      <c r="J3868" s="190"/>
      <c r="K3868" s="190"/>
      <c r="L3868" s="190"/>
      <c r="M3868" s="190"/>
      <c r="N3868" s="268">
        <v>1835.18</v>
      </c>
      <c r="O3868" s="268">
        <v>0</v>
      </c>
      <c r="P3868" s="190" t="s">
        <v>657</v>
      </c>
      <c r="Q3868" s="375"/>
    </row>
    <row r="3869" spans="1:17" ht="63.75">
      <c r="A3869" s="265" t="s">
        <v>554</v>
      </c>
      <c r="B3869" s="190"/>
      <c r="C3869" s="266" t="s">
        <v>726</v>
      </c>
      <c r="D3869" s="267">
        <v>43997</v>
      </c>
      <c r="E3869" s="237" t="s">
        <v>7958</v>
      </c>
      <c r="F3869" s="237" t="s">
        <v>11</v>
      </c>
      <c r="G3869" s="237">
        <v>13593</v>
      </c>
      <c r="H3869" s="190"/>
      <c r="I3869" s="248" t="s">
        <v>9163</v>
      </c>
      <c r="J3869" s="190"/>
      <c r="K3869" s="190"/>
      <c r="L3869" s="190"/>
      <c r="M3869" s="190"/>
      <c r="N3869" s="268">
        <v>1211.26</v>
      </c>
      <c r="O3869" s="268">
        <v>0</v>
      </c>
      <c r="P3869" s="190" t="s">
        <v>657</v>
      </c>
      <c r="Q3869" s="375"/>
    </row>
    <row r="3870" spans="1:17" ht="51">
      <c r="A3870" s="265" t="s">
        <v>554</v>
      </c>
      <c r="B3870" s="190"/>
      <c r="C3870" s="266" t="s">
        <v>726</v>
      </c>
      <c r="D3870" s="267">
        <v>43997</v>
      </c>
      <c r="E3870" s="237" t="s">
        <v>7959</v>
      </c>
      <c r="F3870" s="237" t="s">
        <v>11</v>
      </c>
      <c r="G3870" s="237">
        <v>13616</v>
      </c>
      <c r="H3870" s="190"/>
      <c r="I3870" s="248" t="s">
        <v>9164</v>
      </c>
      <c r="J3870" s="190"/>
      <c r="K3870" s="190"/>
      <c r="L3870" s="190"/>
      <c r="M3870" s="190"/>
      <c r="N3870" s="268">
        <v>281.8</v>
      </c>
      <c r="O3870" s="268">
        <v>0</v>
      </c>
      <c r="P3870" s="190" t="s">
        <v>657</v>
      </c>
      <c r="Q3870" s="375"/>
    </row>
    <row r="3871" spans="1:17" ht="63.75">
      <c r="A3871" s="265" t="s">
        <v>554</v>
      </c>
      <c r="B3871" s="190"/>
      <c r="C3871" s="266" t="s">
        <v>726</v>
      </c>
      <c r="D3871" s="267">
        <v>43997</v>
      </c>
      <c r="E3871" s="237" t="s">
        <v>7960</v>
      </c>
      <c r="F3871" s="237" t="s">
        <v>11</v>
      </c>
      <c r="G3871" s="237">
        <v>13596</v>
      </c>
      <c r="H3871" s="190"/>
      <c r="I3871" s="248" t="s">
        <v>9165</v>
      </c>
      <c r="J3871" s="190"/>
      <c r="K3871" s="190"/>
      <c r="L3871" s="190"/>
      <c r="M3871" s="190"/>
      <c r="N3871" s="268">
        <v>624.94000000000005</v>
      </c>
      <c r="O3871" s="268">
        <v>0</v>
      </c>
      <c r="P3871" s="190" t="s">
        <v>657</v>
      </c>
      <c r="Q3871" s="375"/>
    </row>
    <row r="3872" spans="1:17" ht="63.75">
      <c r="A3872" s="265" t="s">
        <v>554</v>
      </c>
      <c r="B3872" s="190"/>
      <c r="C3872" s="266" t="s">
        <v>726</v>
      </c>
      <c r="D3872" s="267">
        <v>43997</v>
      </c>
      <c r="E3872" s="237" t="s">
        <v>7961</v>
      </c>
      <c r="F3872" s="237" t="s">
        <v>11</v>
      </c>
      <c r="G3872" s="237">
        <v>13597</v>
      </c>
      <c r="H3872" s="190"/>
      <c r="I3872" s="248" t="s">
        <v>9166</v>
      </c>
      <c r="J3872" s="190"/>
      <c r="K3872" s="190"/>
      <c r="L3872" s="190"/>
      <c r="M3872" s="190"/>
      <c r="N3872" s="268">
        <v>292.23</v>
      </c>
      <c r="O3872" s="268">
        <v>0</v>
      </c>
      <c r="P3872" s="190" t="s">
        <v>657</v>
      </c>
      <c r="Q3872" s="375"/>
    </row>
    <row r="3873" spans="1:17" ht="63.75">
      <c r="A3873" s="265" t="s">
        <v>554</v>
      </c>
      <c r="B3873" s="190"/>
      <c r="C3873" s="266" t="s">
        <v>726</v>
      </c>
      <c r="D3873" s="267">
        <v>43997</v>
      </c>
      <c r="E3873" s="237" t="s">
        <v>7962</v>
      </c>
      <c r="F3873" s="237" t="s">
        <v>11</v>
      </c>
      <c r="G3873" s="237">
        <v>13598</v>
      </c>
      <c r="H3873" s="190"/>
      <c r="I3873" s="248" t="s">
        <v>9167</v>
      </c>
      <c r="J3873" s="190"/>
      <c r="K3873" s="190"/>
      <c r="L3873" s="190"/>
      <c r="M3873" s="190"/>
      <c r="N3873" s="268">
        <v>493.84</v>
      </c>
      <c r="O3873" s="268">
        <v>0</v>
      </c>
      <c r="P3873" s="190" t="s">
        <v>657</v>
      </c>
      <c r="Q3873" s="375"/>
    </row>
    <row r="3874" spans="1:17" ht="63.75">
      <c r="A3874" s="265" t="s">
        <v>554</v>
      </c>
      <c r="B3874" s="190"/>
      <c r="C3874" s="266" t="s">
        <v>726</v>
      </c>
      <c r="D3874" s="267">
        <v>43997</v>
      </c>
      <c r="E3874" s="237" t="s">
        <v>7963</v>
      </c>
      <c r="F3874" s="237" t="s">
        <v>11</v>
      </c>
      <c r="G3874" s="237">
        <v>13599</v>
      </c>
      <c r="H3874" s="190"/>
      <c r="I3874" s="248" t="s">
        <v>9168</v>
      </c>
      <c r="J3874" s="190"/>
      <c r="K3874" s="190"/>
      <c r="L3874" s="190"/>
      <c r="M3874" s="190"/>
      <c r="N3874" s="268">
        <v>2205.21</v>
      </c>
      <c r="O3874" s="268">
        <v>0</v>
      </c>
      <c r="P3874" s="190" t="s">
        <v>657</v>
      </c>
      <c r="Q3874" s="375"/>
    </row>
    <row r="3875" spans="1:17" ht="63.75">
      <c r="A3875" s="265" t="s">
        <v>554</v>
      </c>
      <c r="B3875" s="190"/>
      <c r="C3875" s="266" t="s">
        <v>726</v>
      </c>
      <c r="D3875" s="267">
        <v>43997</v>
      </c>
      <c r="E3875" s="237" t="s">
        <v>7964</v>
      </c>
      <c r="F3875" s="237" t="s">
        <v>11</v>
      </c>
      <c r="G3875" s="237">
        <v>13601</v>
      </c>
      <c r="H3875" s="190"/>
      <c r="I3875" s="248" t="s">
        <v>9169</v>
      </c>
      <c r="J3875" s="190"/>
      <c r="K3875" s="190"/>
      <c r="L3875" s="190"/>
      <c r="M3875" s="190"/>
      <c r="N3875" s="268">
        <v>407.27</v>
      </c>
      <c r="O3875" s="268">
        <v>0</v>
      </c>
      <c r="P3875" s="190" t="s">
        <v>657</v>
      </c>
      <c r="Q3875" s="375"/>
    </row>
    <row r="3876" spans="1:17" ht="63.75">
      <c r="A3876" s="265" t="s">
        <v>554</v>
      </c>
      <c r="B3876" s="190"/>
      <c r="C3876" s="266" t="s">
        <v>726</v>
      </c>
      <c r="D3876" s="267">
        <v>43997</v>
      </c>
      <c r="E3876" s="237" t="s">
        <v>7965</v>
      </c>
      <c r="F3876" s="237" t="s">
        <v>11</v>
      </c>
      <c r="G3876" s="237">
        <v>13602</v>
      </c>
      <c r="H3876" s="190"/>
      <c r="I3876" s="248" t="s">
        <v>9170</v>
      </c>
      <c r="J3876" s="190"/>
      <c r="K3876" s="190"/>
      <c r="L3876" s="190"/>
      <c r="M3876" s="190"/>
      <c r="N3876" s="268">
        <v>1390.24</v>
      </c>
      <c r="O3876" s="268">
        <v>0</v>
      </c>
      <c r="P3876" s="190" t="s">
        <v>657</v>
      </c>
      <c r="Q3876" s="375"/>
    </row>
    <row r="3877" spans="1:17" ht="63.75">
      <c r="A3877" s="265" t="s">
        <v>554</v>
      </c>
      <c r="B3877" s="190"/>
      <c r="C3877" s="266" t="s">
        <v>726</v>
      </c>
      <c r="D3877" s="267">
        <v>43997</v>
      </c>
      <c r="E3877" s="237" t="s">
        <v>7966</v>
      </c>
      <c r="F3877" s="237" t="s">
        <v>11</v>
      </c>
      <c r="G3877" s="237">
        <v>13606</v>
      </c>
      <c r="H3877" s="190"/>
      <c r="I3877" s="248" t="s">
        <v>9171</v>
      </c>
      <c r="J3877" s="190"/>
      <c r="K3877" s="190"/>
      <c r="L3877" s="190"/>
      <c r="M3877" s="190"/>
      <c r="N3877" s="268">
        <v>5557.76</v>
      </c>
      <c r="O3877" s="268">
        <v>0</v>
      </c>
      <c r="P3877" s="190" t="s">
        <v>657</v>
      </c>
      <c r="Q3877" s="375"/>
    </row>
    <row r="3878" spans="1:17" ht="51">
      <c r="A3878" s="265" t="s">
        <v>554</v>
      </c>
      <c r="B3878" s="190"/>
      <c r="C3878" s="266" t="s">
        <v>726</v>
      </c>
      <c r="D3878" s="267">
        <v>43997</v>
      </c>
      <c r="E3878" s="237" t="s">
        <v>7967</v>
      </c>
      <c r="F3878" s="237" t="s">
        <v>11</v>
      </c>
      <c r="G3878" s="237">
        <v>13585</v>
      </c>
      <c r="H3878" s="190"/>
      <c r="I3878" s="248" t="s">
        <v>9172</v>
      </c>
      <c r="J3878" s="190"/>
      <c r="K3878" s="190"/>
      <c r="L3878" s="190"/>
      <c r="M3878" s="190"/>
      <c r="N3878" s="268">
        <v>312.05</v>
      </c>
      <c r="O3878" s="268">
        <v>0</v>
      </c>
      <c r="P3878" s="190" t="s">
        <v>657</v>
      </c>
      <c r="Q3878" s="375"/>
    </row>
    <row r="3879" spans="1:17" ht="63.75">
      <c r="A3879" s="265" t="s">
        <v>554</v>
      </c>
      <c r="B3879" s="190"/>
      <c r="C3879" s="266" t="s">
        <v>726</v>
      </c>
      <c r="D3879" s="267">
        <v>43997</v>
      </c>
      <c r="E3879" s="237" t="s">
        <v>7968</v>
      </c>
      <c r="F3879" s="237" t="s">
        <v>11</v>
      </c>
      <c r="G3879" s="237">
        <v>13610</v>
      </c>
      <c r="H3879" s="190"/>
      <c r="I3879" s="248" t="s">
        <v>9173</v>
      </c>
      <c r="J3879" s="190"/>
      <c r="K3879" s="190"/>
      <c r="L3879" s="190"/>
      <c r="M3879" s="190"/>
      <c r="N3879" s="268">
        <v>8657.7199999999993</v>
      </c>
      <c r="O3879" s="268">
        <v>0</v>
      </c>
      <c r="P3879" s="190" t="s">
        <v>657</v>
      </c>
      <c r="Q3879" s="375"/>
    </row>
    <row r="3880" spans="1:17" ht="51">
      <c r="A3880" s="265" t="s">
        <v>554</v>
      </c>
      <c r="B3880" s="190"/>
      <c r="C3880" s="266" t="s">
        <v>726</v>
      </c>
      <c r="D3880" s="267">
        <v>43997</v>
      </c>
      <c r="E3880" s="237" t="s">
        <v>7969</v>
      </c>
      <c r="F3880" s="237" t="s">
        <v>11</v>
      </c>
      <c r="G3880" s="237">
        <v>13589</v>
      </c>
      <c r="H3880" s="190"/>
      <c r="I3880" s="248" t="s">
        <v>9174</v>
      </c>
      <c r="J3880" s="190"/>
      <c r="K3880" s="190"/>
      <c r="L3880" s="190"/>
      <c r="M3880" s="190"/>
      <c r="N3880" s="268">
        <v>363.09</v>
      </c>
      <c r="O3880" s="268">
        <v>0</v>
      </c>
      <c r="P3880" s="190" t="s">
        <v>657</v>
      </c>
      <c r="Q3880" s="375"/>
    </row>
    <row r="3881" spans="1:17" ht="63.75">
      <c r="A3881" s="265" t="s">
        <v>554</v>
      </c>
      <c r="B3881" s="190"/>
      <c r="C3881" s="266" t="s">
        <v>726</v>
      </c>
      <c r="D3881" s="267">
        <v>43997</v>
      </c>
      <c r="E3881" s="237" t="s">
        <v>7970</v>
      </c>
      <c r="F3881" s="237" t="s">
        <v>11</v>
      </c>
      <c r="G3881" s="237">
        <v>13607</v>
      </c>
      <c r="H3881" s="190"/>
      <c r="I3881" s="248" t="s">
        <v>9175</v>
      </c>
      <c r="J3881" s="190"/>
      <c r="K3881" s="190"/>
      <c r="L3881" s="190"/>
      <c r="M3881" s="190"/>
      <c r="N3881" s="268">
        <v>1165.02</v>
      </c>
      <c r="O3881" s="268">
        <v>0</v>
      </c>
      <c r="P3881" s="190" t="s">
        <v>657</v>
      </c>
      <c r="Q3881" s="375"/>
    </row>
    <row r="3882" spans="1:17" ht="51">
      <c r="A3882" s="265" t="s">
        <v>554</v>
      </c>
      <c r="B3882" s="190"/>
      <c r="C3882" s="266" t="s">
        <v>726</v>
      </c>
      <c r="D3882" s="267">
        <v>43997</v>
      </c>
      <c r="E3882" s="237" t="s">
        <v>7971</v>
      </c>
      <c r="F3882" s="237" t="s">
        <v>11</v>
      </c>
      <c r="G3882" s="237">
        <v>13618</v>
      </c>
      <c r="H3882" s="190"/>
      <c r="I3882" s="248" t="s">
        <v>9176</v>
      </c>
      <c r="J3882" s="190"/>
      <c r="K3882" s="190"/>
      <c r="L3882" s="190"/>
      <c r="M3882" s="190"/>
      <c r="N3882" s="268">
        <v>284.2</v>
      </c>
      <c r="O3882" s="268">
        <v>0</v>
      </c>
      <c r="P3882" s="190" t="s">
        <v>657</v>
      </c>
      <c r="Q3882" s="375"/>
    </row>
    <row r="3883" spans="1:17" ht="63.75">
      <c r="A3883" s="265" t="s">
        <v>554</v>
      </c>
      <c r="B3883" s="190"/>
      <c r="C3883" s="266" t="s">
        <v>726</v>
      </c>
      <c r="D3883" s="267">
        <v>43997</v>
      </c>
      <c r="E3883" s="237" t="s">
        <v>7972</v>
      </c>
      <c r="F3883" s="237" t="s">
        <v>11</v>
      </c>
      <c r="G3883" s="237">
        <v>13608</v>
      </c>
      <c r="H3883" s="190"/>
      <c r="I3883" s="248" t="s">
        <v>9177</v>
      </c>
      <c r="J3883" s="190"/>
      <c r="K3883" s="190"/>
      <c r="L3883" s="190"/>
      <c r="M3883" s="190"/>
      <c r="N3883" s="268">
        <v>1052.5899999999999</v>
      </c>
      <c r="O3883" s="268">
        <v>0</v>
      </c>
      <c r="P3883" s="190" t="s">
        <v>657</v>
      </c>
      <c r="Q3883" s="375"/>
    </row>
    <row r="3884" spans="1:17" ht="51">
      <c r="A3884" s="265" t="s">
        <v>554</v>
      </c>
      <c r="B3884" s="190"/>
      <c r="C3884" s="266" t="s">
        <v>726</v>
      </c>
      <c r="D3884" s="267">
        <v>43997</v>
      </c>
      <c r="E3884" s="237" t="s">
        <v>7973</v>
      </c>
      <c r="F3884" s="237" t="s">
        <v>11</v>
      </c>
      <c r="G3884" s="237">
        <v>13619</v>
      </c>
      <c r="H3884" s="190"/>
      <c r="I3884" s="248" t="s">
        <v>9178</v>
      </c>
      <c r="J3884" s="190"/>
      <c r="K3884" s="190"/>
      <c r="L3884" s="190"/>
      <c r="M3884" s="190"/>
      <c r="N3884" s="268">
        <v>277.48</v>
      </c>
      <c r="O3884" s="268">
        <v>0</v>
      </c>
      <c r="P3884" s="190" t="s">
        <v>657</v>
      </c>
      <c r="Q3884" s="375"/>
    </row>
    <row r="3885" spans="1:17" ht="51">
      <c r="A3885" s="265">
        <v>373</v>
      </c>
      <c r="B3885" s="190"/>
      <c r="C3885" s="266" t="s">
        <v>625</v>
      </c>
      <c r="D3885" s="267">
        <v>43997</v>
      </c>
      <c r="E3885" s="237" t="s">
        <v>7974</v>
      </c>
      <c r="F3885" s="237" t="s">
        <v>658</v>
      </c>
      <c r="G3885" s="237">
        <v>1462711</v>
      </c>
      <c r="H3885" s="190"/>
      <c r="I3885" s="248" t="s">
        <v>9179</v>
      </c>
      <c r="J3885" s="190"/>
      <c r="K3885" s="190"/>
      <c r="L3885" s="190"/>
      <c r="M3885" s="190"/>
      <c r="N3885" s="268">
        <v>0</v>
      </c>
      <c r="O3885" s="268">
        <v>4131963.15</v>
      </c>
      <c r="P3885" s="190" t="s">
        <v>657</v>
      </c>
      <c r="Q3885" s="375"/>
    </row>
    <row r="3886" spans="1:17" ht="63.75">
      <c r="A3886" s="265">
        <v>513</v>
      </c>
      <c r="B3886" s="190"/>
      <c r="C3886" s="266" t="s">
        <v>169</v>
      </c>
      <c r="D3886" s="267">
        <v>43997</v>
      </c>
      <c r="E3886" s="237" t="s">
        <v>7975</v>
      </c>
      <c r="F3886" s="237" t="s">
        <v>15</v>
      </c>
      <c r="G3886" s="237">
        <v>1330219</v>
      </c>
      <c r="H3886" s="190"/>
      <c r="I3886" s="248" t="s">
        <v>9180</v>
      </c>
      <c r="J3886" s="190"/>
      <c r="K3886" s="190"/>
      <c r="L3886" s="190"/>
      <c r="M3886" s="190"/>
      <c r="N3886" s="268">
        <v>3487.55</v>
      </c>
      <c r="O3886" s="268">
        <v>0</v>
      </c>
      <c r="P3886" s="190" t="s">
        <v>657</v>
      </c>
      <c r="Q3886" s="375"/>
    </row>
    <row r="3887" spans="1:17" ht="76.5">
      <c r="A3887" s="265">
        <v>16</v>
      </c>
      <c r="B3887" s="190"/>
      <c r="C3887" s="266" t="s">
        <v>7133</v>
      </c>
      <c r="D3887" s="267">
        <v>43997</v>
      </c>
      <c r="E3887" s="237" t="s">
        <v>7976</v>
      </c>
      <c r="F3887" s="237" t="s">
        <v>618</v>
      </c>
      <c r="G3887" s="237">
        <v>10884</v>
      </c>
      <c r="H3887" s="190"/>
      <c r="I3887" s="248" t="s">
        <v>9181</v>
      </c>
      <c r="J3887" s="190"/>
      <c r="K3887" s="190"/>
      <c r="L3887" s="190"/>
      <c r="M3887" s="190"/>
      <c r="N3887" s="268">
        <v>575.85</v>
      </c>
      <c r="O3887" s="268">
        <v>0</v>
      </c>
      <c r="P3887" s="190" t="s">
        <v>657</v>
      </c>
      <c r="Q3887" s="375"/>
    </row>
    <row r="3888" spans="1:17" ht="51">
      <c r="A3888" s="265">
        <v>117</v>
      </c>
      <c r="B3888" s="190"/>
      <c r="C3888" s="266" t="s">
        <v>61</v>
      </c>
      <c r="D3888" s="267">
        <v>43997</v>
      </c>
      <c r="E3888" s="237" t="s">
        <v>7978</v>
      </c>
      <c r="F3888" s="237" t="s">
        <v>11</v>
      </c>
      <c r="G3888" s="237">
        <v>984989</v>
      </c>
      <c r="H3888" s="190"/>
      <c r="I3888" s="248" t="s">
        <v>9183</v>
      </c>
      <c r="J3888" s="190"/>
      <c r="K3888" s="190"/>
      <c r="L3888" s="190"/>
      <c r="M3888" s="190"/>
      <c r="N3888" s="268">
        <v>50</v>
      </c>
      <c r="O3888" s="268">
        <v>0</v>
      </c>
      <c r="P3888" s="190" t="s">
        <v>657</v>
      </c>
      <c r="Q3888" s="375"/>
    </row>
    <row r="3889" spans="1:17" ht="38.25">
      <c r="A3889" s="265">
        <v>283</v>
      </c>
      <c r="B3889" s="190"/>
      <c r="C3889" s="266" t="s">
        <v>124</v>
      </c>
      <c r="D3889" s="267">
        <v>43998</v>
      </c>
      <c r="E3889" s="237" t="s">
        <v>7979</v>
      </c>
      <c r="F3889" s="237" t="s">
        <v>6</v>
      </c>
      <c r="G3889" s="237">
        <v>1285738</v>
      </c>
      <c r="H3889" s="190"/>
      <c r="I3889" s="248" t="s">
        <v>9184</v>
      </c>
      <c r="J3889" s="190"/>
      <c r="K3889" s="190"/>
      <c r="L3889" s="190"/>
      <c r="M3889" s="190"/>
      <c r="N3889" s="268">
        <v>0</v>
      </c>
      <c r="O3889" s="268">
        <v>279986.88</v>
      </c>
      <c r="P3889" s="190" t="s">
        <v>657</v>
      </c>
      <c r="Q3889" s="375"/>
    </row>
    <row r="3890" spans="1:17" ht="38.25">
      <c r="A3890" s="265">
        <v>283</v>
      </c>
      <c r="B3890" s="190"/>
      <c r="C3890" s="266" t="s">
        <v>124</v>
      </c>
      <c r="D3890" s="267">
        <v>43998</v>
      </c>
      <c r="E3890" s="237" t="s">
        <v>7980</v>
      </c>
      <c r="F3890" s="237" t="s">
        <v>6</v>
      </c>
      <c r="G3890" s="237">
        <v>1285737</v>
      </c>
      <c r="H3890" s="190"/>
      <c r="I3890" s="248" t="s">
        <v>9185</v>
      </c>
      <c r="J3890" s="190"/>
      <c r="K3890" s="190"/>
      <c r="L3890" s="190"/>
      <c r="M3890" s="190"/>
      <c r="N3890" s="268">
        <v>0</v>
      </c>
      <c r="O3890" s="268">
        <v>279986.88</v>
      </c>
      <c r="P3890" s="190" t="s">
        <v>657</v>
      </c>
      <c r="Q3890" s="375"/>
    </row>
    <row r="3891" spans="1:17" ht="63.75">
      <c r="A3891" s="265" t="s">
        <v>554</v>
      </c>
      <c r="B3891" s="190"/>
      <c r="C3891" s="266" t="s">
        <v>726</v>
      </c>
      <c r="D3891" s="267">
        <v>43998</v>
      </c>
      <c r="E3891" s="237" t="s">
        <v>7981</v>
      </c>
      <c r="F3891" s="237" t="s">
        <v>11</v>
      </c>
      <c r="G3891" s="237">
        <v>13671</v>
      </c>
      <c r="H3891" s="190"/>
      <c r="I3891" s="248" t="s">
        <v>9186</v>
      </c>
      <c r="J3891" s="190"/>
      <c r="K3891" s="190"/>
      <c r="L3891" s="190"/>
      <c r="M3891" s="190"/>
      <c r="N3891" s="268">
        <v>21178.66</v>
      </c>
      <c r="O3891" s="268">
        <v>0</v>
      </c>
      <c r="P3891" s="190" t="s">
        <v>657</v>
      </c>
      <c r="Q3891" s="375"/>
    </row>
    <row r="3892" spans="1:17" ht="51">
      <c r="A3892" s="265">
        <v>513</v>
      </c>
      <c r="B3892" s="190"/>
      <c r="C3892" s="266" t="s">
        <v>169</v>
      </c>
      <c r="D3892" s="267">
        <v>43998</v>
      </c>
      <c r="E3892" s="237" t="s">
        <v>7982</v>
      </c>
      <c r="F3892" s="237" t="s">
        <v>15</v>
      </c>
      <c r="G3892" s="237">
        <v>1330424</v>
      </c>
      <c r="H3892" s="190"/>
      <c r="I3892" s="248" t="s">
        <v>9187</v>
      </c>
      <c r="J3892" s="190"/>
      <c r="K3892" s="190"/>
      <c r="L3892" s="190"/>
      <c r="M3892" s="190"/>
      <c r="N3892" s="268">
        <v>50</v>
      </c>
      <c r="O3892" s="268">
        <v>0</v>
      </c>
      <c r="P3892" s="190" t="s">
        <v>657</v>
      </c>
      <c r="Q3892" s="375"/>
    </row>
    <row r="3893" spans="1:17" ht="63.75">
      <c r="A3893" s="265">
        <v>10</v>
      </c>
      <c r="B3893" s="190"/>
      <c r="C3893" s="266" t="s">
        <v>41</v>
      </c>
      <c r="D3893" s="267">
        <v>43998</v>
      </c>
      <c r="E3893" s="237" t="s">
        <v>7983</v>
      </c>
      <c r="F3893" s="237" t="s">
        <v>6</v>
      </c>
      <c r="G3893" s="237">
        <v>1330427</v>
      </c>
      <c r="H3893" s="190"/>
      <c r="I3893" s="248" t="s">
        <v>9188</v>
      </c>
      <c r="J3893" s="190"/>
      <c r="K3893" s="190"/>
      <c r="L3893" s="190"/>
      <c r="M3893" s="190"/>
      <c r="N3893" s="268">
        <v>0</v>
      </c>
      <c r="O3893" s="268">
        <v>74563.47</v>
      </c>
      <c r="P3893" s="190" t="s">
        <v>657</v>
      </c>
      <c r="Q3893" s="375"/>
    </row>
    <row r="3894" spans="1:17" ht="63.75">
      <c r="A3894" s="265">
        <v>10</v>
      </c>
      <c r="B3894" s="190"/>
      <c r="C3894" s="266" t="s">
        <v>41</v>
      </c>
      <c r="D3894" s="267">
        <v>43998</v>
      </c>
      <c r="E3894" s="237" t="s">
        <v>7985</v>
      </c>
      <c r="F3894" s="237" t="s">
        <v>15</v>
      </c>
      <c r="G3894" s="237">
        <v>1330428</v>
      </c>
      <c r="H3894" s="190"/>
      <c r="I3894" s="248" t="s">
        <v>9190</v>
      </c>
      <c r="J3894" s="190"/>
      <c r="K3894" s="190"/>
      <c r="L3894" s="190"/>
      <c r="M3894" s="190"/>
      <c r="N3894" s="268">
        <v>50</v>
      </c>
      <c r="O3894" s="268">
        <v>0</v>
      </c>
      <c r="P3894" s="190" t="s">
        <v>657</v>
      </c>
      <c r="Q3894" s="375"/>
    </row>
    <row r="3895" spans="1:17" ht="51">
      <c r="A3895" s="265">
        <v>513</v>
      </c>
      <c r="B3895" s="190"/>
      <c r="C3895" s="266" t="s">
        <v>169</v>
      </c>
      <c r="D3895" s="267">
        <v>43998</v>
      </c>
      <c r="E3895" s="237" t="s">
        <v>7986</v>
      </c>
      <c r="F3895" s="237" t="s">
        <v>15</v>
      </c>
      <c r="G3895" s="237">
        <v>1330716</v>
      </c>
      <c r="H3895" s="190"/>
      <c r="I3895" s="248" t="s">
        <v>5567</v>
      </c>
      <c r="J3895" s="190"/>
      <c r="K3895" s="190"/>
      <c r="L3895" s="190"/>
      <c r="M3895" s="190"/>
      <c r="N3895" s="268">
        <v>50</v>
      </c>
      <c r="O3895" s="268">
        <v>0</v>
      </c>
      <c r="P3895" s="190" t="s">
        <v>657</v>
      </c>
      <c r="Q3895" s="375"/>
    </row>
    <row r="3896" spans="1:17" ht="51">
      <c r="A3896" s="265">
        <v>513</v>
      </c>
      <c r="B3896" s="190"/>
      <c r="C3896" s="266" t="s">
        <v>169</v>
      </c>
      <c r="D3896" s="267">
        <v>43998</v>
      </c>
      <c r="E3896" s="237" t="s">
        <v>7987</v>
      </c>
      <c r="F3896" s="237" t="s">
        <v>15</v>
      </c>
      <c r="G3896" s="237">
        <v>1331083</v>
      </c>
      <c r="H3896" s="190"/>
      <c r="I3896" s="248" t="s">
        <v>9191</v>
      </c>
      <c r="J3896" s="190"/>
      <c r="K3896" s="190"/>
      <c r="L3896" s="190"/>
      <c r="M3896" s="190"/>
      <c r="N3896" s="268">
        <v>50</v>
      </c>
      <c r="O3896" s="268">
        <v>0</v>
      </c>
      <c r="P3896" s="190" t="s">
        <v>657</v>
      </c>
      <c r="Q3896" s="375"/>
    </row>
    <row r="3897" spans="1:17" ht="63.75">
      <c r="A3897" s="265" t="s">
        <v>554</v>
      </c>
      <c r="B3897" s="190"/>
      <c r="C3897" s="266" t="s">
        <v>726</v>
      </c>
      <c r="D3897" s="267">
        <v>43999</v>
      </c>
      <c r="E3897" s="237" t="s">
        <v>7988</v>
      </c>
      <c r="F3897" s="237" t="s">
        <v>11</v>
      </c>
      <c r="G3897" s="237">
        <v>13674</v>
      </c>
      <c r="H3897" s="190"/>
      <c r="I3897" s="248" t="s">
        <v>9192</v>
      </c>
      <c r="J3897" s="190"/>
      <c r="K3897" s="190"/>
      <c r="L3897" s="190"/>
      <c r="M3897" s="190"/>
      <c r="N3897" s="268">
        <v>22147.02</v>
      </c>
      <c r="O3897" s="268">
        <v>0</v>
      </c>
      <c r="P3897" s="190" t="s">
        <v>657</v>
      </c>
      <c r="Q3897" s="375"/>
    </row>
    <row r="3898" spans="1:17" ht="63.75">
      <c r="A3898" s="265" t="s">
        <v>554</v>
      </c>
      <c r="B3898" s="190"/>
      <c r="C3898" s="266" t="s">
        <v>726</v>
      </c>
      <c r="D3898" s="267">
        <v>43999</v>
      </c>
      <c r="E3898" s="237" t="s">
        <v>7989</v>
      </c>
      <c r="F3898" s="237" t="s">
        <v>11</v>
      </c>
      <c r="G3898" s="237">
        <v>13672</v>
      </c>
      <c r="H3898" s="190"/>
      <c r="I3898" s="248" t="s">
        <v>9193</v>
      </c>
      <c r="J3898" s="190"/>
      <c r="K3898" s="190"/>
      <c r="L3898" s="190"/>
      <c r="M3898" s="190"/>
      <c r="N3898" s="268">
        <v>24311.21</v>
      </c>
      <c r="O3898" s="268">
        <v>0</v>
      </c>
      <c r="P3898" s="190" t="s">
        <v>657</v>
      </c>
      <c r="Q3898" s="375"/>
    </row>
    <row r="3899" spans="1:17" ht="76.5">
      <c r="A3899" s="265">
        <v>46</v>
      </c>
      <c r="B3899" s="190"/>
      <c r="C3899" s="266" t="s">
        <v>48</v>
      </c>
      <c r="D3899" s="267">
        <v>43999</v>
      </c>
      <c r="E3899" s="237" t="s">
        <v>7991</v>
      </c>
      <c r="F3899" s="237" t="s">
        <v>6</v>
      </c>
      <c r="G3899" s="237">
        <v>1286435</v>
      </c>
      <c r="H3899" s="190"/>
      <c r="I3899" s="248" t="s">
        <v>9195</v>
      </c>
      <c r="J3899" s="190"/>
      <c r="K3899" s="190"/>
      <c r="L3899" s="190"/>
      <c r="M3899" s="190"/>
      <c r="N3899" s="268">
        <v>0</v>
      </c>
      <c r="O3899" s="268">
        <v>14809</v>
      </c>
      <c r="P3899" s="190" t="s">
        <v>657</v>
      </c>
      <c r="Q3899" s="375"/>
    </row>
    <row r="3900" spans="1:17" ht="63.75">
      <c r="A3900" s="265">
        <v>10</v>
      </c>
      <c r="B3900" s="190"/>
      <c r="C3900" s="266" t="s">
        <v>41</v>
      </c>
      <c r="D3900" s="267">
        <v>43999</v>
      </c>
      <c r="E3900" s="237" t="s">
        <v>7992</v>
      </c>
      <c r="F3900" s="237" t="s">
        <v>6</v>
      </c>
      <c r="G3900" s="237">
        <v>1331752</v>
      </c>
      <c r="H3900" s="190"/>
      <c r="I3900" s="248" t="s">
        <v>9196</v>
      </c>
      <c r="J3900" s="190"/>
      <c r="K3900" s="190"/>
      <c r="L3900" s="190"/>
      <c r="M3900" s="190"/>
      <c r="N3900" s="268">
        <v>0</v>
      </c>
      <c r="O3900" s="268">
        <v>86847.6</v>
      </c>
      <c r="P3900" s="190" t="s">
        <v>657</v>
      </c>
      <c r="Q3900" s="375"/>
    </row>
    <row r="3901" spans="1:17" ht="63.75">
      <c r="A3901" s="265">
        <v>10</v>
      </c>
      <c r="B3901" s="190"/>
      <c r="C3901" s="266" t="s">
        <v>41</v>
      </c>
      <c r="D3901" s="267">
        <v>43999</v>
      </c>
      <c r="E3901" s="237" t="s">
        <v>7993</v>
      </c>
      <c r="F3901" s="237" t="s">
        <v>6</v>
      </c>
      <c r="G3901" s="237">
        <v>1331754</v>
      </c>
      <c r="H3901" s="190"/>
      <c r="I3901" s="248" t="s">
        <v>9197</v>
      </c>
      <c r="J3901" s="190"/>
      <c r="K3901" s="190"/>
      <c r="L3901" s="190"/>
      <c r="M3901" s="190"/>
      <c r="N3901" s="268">
        <v>0</v>
      </c>
      <c r="O3901" s="268">
        <v>38793.300000000003</v>
      </c>
      <c r="P3901" s="190" t="s">
        <v>657</v>
      </c>
      <c r="Q3901" s="375"/>
    </row>
    <row r="3902" spans="1:17" ht="63.75">
      <c r="A3902" s="265">
        <v>10</v>
      </c>
      <c r="B3902" s="190"/>
      <c r="C3902" s="266" t="s">
        <v>41</v>
      </c>
      <c r="D3902" s="267">
        <v>43999</v>
      </c>
      <c r="E3902" s="237" t="s">
        <v>7994</v>
      </c>
      <c r="F3902" s="237" t="s">
        <v>6</v>
      </c>
      <c r="G3902" s="237">
        <v>1331756</v>
      </c>
      <c r="H3902" s="190"/>
      <c r="I3902" s="248" t="s">
        <v>9198</v>
      </c>
      <c r="J3902" s="190"/>
      <c r="K3902" s="190"/>
      <c r="L3902" s="190"/>
      <c r="M3902" s="190"/>
      <c r="N3902" s="268">
        <v>0</v>
      </c>
      <c r="O3902" s="268">
        <v>20272.810000000001</v>
      </c>
      <c r="P3902" s="190" t="s">
        <v>657</v>
      </c>
      <c r="Q3902" s="375"/>
    </row>
    <row r="3903" spans="1:17" ht="63.75">
      <c r="A3903" s="265">
        <v>20</v>
      </c>
      <c r="B3903" s="190"/>
      <c r="C3903" s="266" t="s">
        <v>44</v>
      </c>
      <c r="D3903" s="267">
        <v>43999</v>
      </c>
      <c r="E3903" s="237" t="s">
        <v>7995</v>
      </c>
      <c r="F3903" s="237" t="s">
        <v>6</v>
      </c>
      <c r="G3903" s="237">
        <v>985096</v>
      </c>
      <c r="H3903" s="190"/>
      <c r="I3903" s="248" t="s">
        <v>9199</v>
      </c>
      <c r="J3903" s="190"/>
      <c r="K3903" s="190"/>
      <c r="L3903" s="190"/>
      <c r="M3903" s="190"/>
      <c r="N3903" s="268">
        <v>0</v>
      </c>
      <c r="O3903" s="268">
        <v>24012.2</v>
      </c>
      <c r="P3903" s="190" t="s">
        <v>657</v>
      </c>
      <c r="Q3903" s="375"/>
    </row>
    <row r="3904" spans="1:17" ht="89.25">
      <c r="A3904" s="265">
        <v>20</v>
      </c>
      <c r="B3904" s="190"/>
      <c r="C3904" s="266" t="s">
        <v>44</v>
      </c>
      <c r="D3904" s="267">
        <v>43999</v>
      </c>
      <c r="E3904" s="237" t="s">
        <v>7996</v>
      </c>
      <c r="F3904" s="237" t="s">
        <v>11</v>
      </c>
      <c r="G3904" s="237">
        <v>985095</v>
      </c>
      <c r="H3904" s="190"/>
      <c r="I3904" s="248" t="s">
        <v>9200</v>
      </c>
      <c r="J3904" s="190"/>
      <c r="K3904" s="190"/>
      <c r="L3904" s="190"/>
      <c r="M3904" s="190"/>
      <c r="N3904" s="268">
        <v>2217.2800000000002</v>
      </c>
      <c r="O3904" s="268">
        <v>0</v>
      </c>
      <c r="P3904" s="190" t="s">
        <v>657</v>
      </c>
      <c r="Q3904" s="375"/>
    </row>
    <row r="3905" spans="1:17" ht="63.75">
      <c r="A3905" s="265">
        <v>10</v>
      </c>
      <c r="B3905" s="190"/>
      <c r="C3905" s="266" t="s">
        <v>41</v>
      </c>
      <c r="D3905" s="267">
        <v>43999</v>
      </c>
      <c r="E3905" s="237" t="s">
        <v>7997</v>
      </c>
      <c r="F3905" s="237" t="s">
        <v>15</v>
      </c>
      <c r="G3905" s="237">
        <v>1331753</v>
      </c>
      <c r="H3905" s="190"/>
      <c r="I3905" s="248" t="s">
        <v>9201</v>
      </c>
      <c r="J3905" s="190"/>
      <c r="K3905" s="190"/>
      <c r="L3905" s="190"/>
      <c r="M3905" s="190"/>
      <c r="N3905" s="268">
        <v>50</v>
      </c>
      <c r="O3905" s="268">
        <v>0</v>
      </c>
      <c r="P3905" s="190" t="s">
        <v>657</v>
      </c>
      <c r="Q3905" s="375"/>
    </row>
    <row r="3906" spans="1:17" ht="63.75">
      <c r="A3906" s="265">
        <v>10</v>
      </c>
      <c r="B3906" s="190"/>
      <c r="C3906" s="266" t="s">
        <v>41</v>
      </c>
      <c r="D3906" s="267">
        <v>43999</v>
      </c>
      <c r="E3906" s="237" t="s">
        <v>7998</v>
      </c>
      <c r="F3906" s="237" t="s">
        <v>15</v>
      </c>
      <c r="G3906" s="237">
        <v>1331755</v>
      </c>
      <c r="H3906" s="190"/>
      <c r="I3906" s="248" t="s">
        <v>9202</v>
      </c>
      <c r="J3906" s="190"/>
      <c r="K3906" s="190"/>
      <c r="L3906" s="190"/>
      <c r="M3906" s="190"/>
      <c r="N3906" s="268">
        <v>50</v>
      </c>
      <c r="O3906" s="268">
        <v>0</v>
      </c>
      <c r="P3906" s="190" t="s">
        <v>657</v>
      </c>
      <c r="Q3906" s="375"/>
    </row>
    <row r="3907" spans="1:17" ht="63.75">
      <c r="A3907" s="265">
        <v>10</v>
      </c>
      <c r="B3907" s="190"/>
      <c r="C3907" s="266" t="s">
        <v>41</v>
      </c>
      <c r="D3907" s="267">
        <v>43999</v>
      </c>
      <c r="E3907" s="237" t="s">
        <v>7999</v>
      </c>
      <c r="F3907" s="237" t="s">
        <v>15</v>
      </c>
      <c r="G3907" s="237">
        <v>1331757</v>
      </c>
      <c r="H3907" s="190"/>
      <c r="I3907" s="248" t="s">
        <v>9203</v>
      </c>
      <c r="J3907" s="190"/>
      <c r="K3907" s="190"/>
      <c r="L3907" s="190"/>
      <c r="M3907" s="190"/>
      <c r="N3907" s="268">
        <v>50</v>
      </c>
      <c r="O3907" s="268">
        <v>0</v>
      </c>
      <c r="P3907" s="190" t="s">
        <v>657</v>
      </c>
      <c r="Q3907" s="375"/>
    </row>
    <row r="3908" spans="1:17" ht="51">
      <c r="A3908" s="265">
        <v>10</v>
      </c>
      <c r="B3908" s="190"/>
      <c r="C3908" s="266" t="s">
        <v>41</v>
      </c>
      <c r="D3908" s="267">
        <v>43999</v>
      </c>
      <c r="E3908" s="237" t="s">
        <v>8000</v>
      </c>
      <c r="F3908" s="237" t="s">
        <v>15</v>
      </c>
      <c r="G3908" s="237">
        <v>1331759</v>
      </c>
      <c r="H3908" s="190"/>
      <c r="I3908" s="248" t="s">
        <v>9204</v>
      </c>
      <c r="J3908" s="190"/>
      <c r="K3908" s="190"/>
      <c r="L3908" s="190"/>
      <c r="M3908" s="190"/>
      <c r="N3908" s="268">
        <v>50</v>
      </c>
      <c r="O3908" s="268">
        <v>0</v>
      </c>
      <c r="P3908" s="190" t="s">
        <v>657</v>
      </c>
      <c r="Q3908" s="375"/>
    </row>
    <row r="3909" spans="1:17" ht="51">
      <c r="A3909" s="265">
        <v>10</v>
      </c>
      <c r="B3909" s="190"/>
      <c r="C3909" s="266" t="s">
        <v>41</v>
      </c>
      <c r="D3909" s="267">
        <v>43999</v>
      </c>
      <c r="E3909" s="237" t="s">
        <v>8001</v>
      </c>
      <c r="F3909" s="237" t="s">
        <v>15</v>
      </c>
      <c r="G3909" s="237">
        <v>1331761</v>
      </c>
      <c r="H3909" s="190"/>
      <c r="I3909" s="248" t="s">
        <v>9205</v>
      </c>
      <c r="J3909" s="190"/>
      <c r="K3909" s="190"/>
      <c r="L3909" s="190"/>
      <c r="M3909" s="190"/>
      <c r="N3909" s="268">
        <v>50</v>
      </c>
      <c r="O3909" s="268">
        <v>0</v>
      </c>
      <c r="P3909" s="190" t="s">
        <v>657</v>
      </c>
      <c r="Q3909" s="375"/>
    </row>
    <row r="3910" spans="1:17" ht="51">
      <c r="A3910" s="265">
        <v>10</v>
      </c>
      <c r="B3910" s="190"/>
      <c r="C3910" s="266" t="s">
        <v>41</v>
      </c>
      <c r="D3910" s="267">
        <v>43999</v>
      </c>
      <c r="E3910" s="237" t="s">
        <v>8002</v>
      </c>
      <c r="F3910" s="237" t="s">
        <v>6</v>
      </c>
      <c r="G3910" s="237">
        <v>1331762</v>
      </c>
      <c r="H3910" s="190"/>
      <c r="I3910" s="248" t="s">
        <v>9206</v>
      </c>
      <c r="J3910" s="190"/>
      <c r="K3910" s="190"/>
      <c r="L3910" s="190"/>
      <c r="M3910" s="190"/>
      <c r="N3910" s="268">
        <v>0</v>
      </c>
      <c r="O3910" s="268">
        <v>6928.6</v>
      </c>
      <c r="P3910" s="190" t="s">
        <v>657</v>
      </c>
      <c r="Q3910" s="375"/>
    </row>
    <row r="3911" spans="1:17" ht="63.75">
      <c r="A3911" s="265">
        <v>10</v>
      </c>
      <c r="B3911" s="190"/>
      <c r="C3911" s="266" t="s">
        <v>41</v>
      </c>
      <c r="D3911" s="267">
        <v>43999</v>
      </c>
      <c r="E3911" s="237" t="s">
        <v>8003</v>
      </c>
      <c r="F3911" s="237" t="s">
        <v>6</v>
      </c>
      <c r="G3911" s="237">
        <v>1331764</v>
      </c>
      <c r="H3911" s="190"/>
      <c r="I3911" s="248" t="s">
        <v>9207</v>
      </c>
      <c r="J3911" s="190"/>
      <c r="K3911" s="190"/>
      <c r="L3911" s="190"/>
      <c r="M3911" s="190"/>
      <c r="N3911" s="268">
        <v>0</v>
      </c>
      <c r="O3911" s="268">
        <v>22349.88</v>
      </c>
      <c r="P3911" s="190" t="s">
        <v>657</v>
      </c>
      <c r="Q3911" s="375"/>
    </row>
    <row r="3912" spans="1:17" ht="51">
      <c r="A3912" s="265">
        <v>340</v>
      </c>
      <c r="B3912" s="190"/>
      <c r="C3912" s="266" t="s">
        <v>145</v>
      </c>
      <c r="D3912" s="267">
        <v>43999</v>
      </c>
      <c r="E3912" s="237" t="s">
        <v>8004</v>
      </c>
      <c r="F3912" s="237" t="s">
        <v>6</v>
      </c>
      <c r="G3912" s="237">
        <v>1331766</v>
      </c>
      <c r="H3912" s="190"/>
      <c r="I3912" s="248" t="s">
        <v>9208</v>
      </c>
      <c r="J3912" s="190"/>
      <c r="K3912" s="190"/>
      <c r="L3912" s="190"/>
      <c r="M3912" s="190"/>
      <c r="N3912" s="268">
        <v>0</v>
      </c>
      <c r="O3912" s="268">
        <v>4733.3999999999996</v>
      </c>
      <c r="P3912" s="190" t="s">
        <v>657</v>
      </c>
      <c r="Q3912" s="375"/>
    </row>
    <row r="3913" spans="1:17" ht="51">
      <c r="A3913" s="265">
        <v>340</v>
      </c>
      <c r="B3913" s="190"/>
      <c r="C3913" s="266" t="s">
        <v>145</v>
      </c>
      <c r="D3913" s="267">
        <v>43999</v>
      </c>
      <c r="E3913" s="237" t="s">
        <v>8005</v>
      </c>
      <c r="F3913" s="237" t="s">
        <v>6</v>
      </c>
      <c r="G3913" s="237">
        <v>1331768</v>
      </c>
      <c r="H3913" s="190"/>
      <c r="I3913" s="248" t="s">
        <v>9209</v>
      </c>
      <c r="J3913" s="190"/>
      <c r="K3913" s="190"/>
      <c r="L3913" s="190"/>
      <c r="M3913" s="190"/>
      <c r="N3913" s="268">
        <v>0</v>
      </c>
      <c r="O3913" s="268">
        <v>617.4</v>
      </c>
      <c r="P3913" s="190" t="s">
        <v>657</v>
      </c>
      <c r="Q3913" s="375"/>
    </row>
    <row r="3914" spans="1:17" ht="51">
      <c r="A3914" s="265">
        <v>340</v>
      </c>
      <c r="B3914" s="190"/>
      <c r="C3914" s="266" t="s">
        <v>145</v>
      </c>
      <c r="D3914" s="267">
        <v>43999</v>
      </c>
      <c r="E3914" s="237" t="s">
        <v>8006</v>
      </c>
      <c r="F3914" s="237" t="s">
        <v>6</v>
      </c>
      <c r="G3914" s="237">
        <v>1331770</v>
      </c>
      <c r="H3914" s="190"/>
      <c r="I3914" s="248" t="s">
        <v>9210</v>
      </c>
      <c r="J3914" s="190"/>
      <c r="K3914" s="190"/>
      <c r="L3914" s="190"/>
      <c r="M3914" s="190"/>
      <c r="N3914" s="268">
        <v>0</v>
      </c>
      <c r="O3914" s="268">
        <v>62858.18</v>
      </c>
      <c r="P3914" s="190" t="s">
        <v>657</v>
      </c>
      <c r="Q3914" s="375"/>
    </row>
    <row r="3915" spans="1:17" ht="51">
      <c r="A3915" s="265">
        <v>340</v>
      </c>
      <c r="B3915" s="190"/>
      <c r="C3915" s="266" t="s">
        <v>145</v>
      </c>
      <c r="D3915" s="267">
        <v>43999</v>
      </c>
      <c r="E3915" s="237" t="s">
        <v>8007</v>
      </c>
      <c r="F3915" s="237" t="s">
        <v>6</v>
      </c>
      <c r="G3915" s="237">
        <v>1331772</v>
      </c>
      <c r="H3915" s="190"/>
      <c r="I3915" s="248" t="s">
        <v>9211</v>
      </c>
      <c r="J3915" s="190"/>
      <c r="K3915" s="190"/>
      <c r="L3915" s="190"/>
      <c r="M3915" s="190"/>
      <c r="N3915" s="268">
        <v>0</v>
      </c>
      <c r="O3915" s="268">
        <v>28071.119999999999</v>
      </c>
      <c r="P3915" s="190" t="s">
        <v>657</v>
      </c>
      <c r="Q3915" s="375"/>
    </row>
    <row r="3916" spans="1:17" ht="51">
      <c r="A3916" s="265">
        <v>340</v>
      </c>
      <c r="B3916" s="190"/>
      <c r="C3916" s="266" t="s">
        <v>145</v>
      </c>
      <c r="D3916" s="267">
        <v>43999</v>
      </c>
      <c r="E3916" s="237" t="s">
        <v>8008</v>
      </c>
      <c r="F3916" s="237" t="s">
        <v>6</v>
      </c>
      <c r="G3916" s="237">
        <v>1331774</v>
      </c>
      <c r="H3916" s="190"/>
      <c r="I3916" s="248" t="s">
        <v>9212</v>
      </c>
      <c r="J3916" s="190"/>
      <c r="K3916" s="190"/>
      <c r="L3916" s="190"/>
      <c r="M3916" s="190"/>
      <c r="N3916" s="268">
        <v>0</v>
      </c>
      <c r="O3916" s="268">
        <v>4733.3999999999996</v>
      </c>
      <c r="P3916" s="190" t="s">
        <v>657</v>
      </c>
      <c r="Q3916" s="375"/>
    </row>
    <row r="3917" spans="1:17" ht="51">
      <c r="A3917" s="265">
        <v>340</v>
      </c>
      <c r="B3917" s="190"/>
      <c r="C3917" s="266" t="s">
        <v>145</v>
      </c>
      <c r="D3917" s="267">
        <v>43999</v>
      </c>
      <c r="E3917" s="237" t="s">
        <v>8009</v>
      </c>
      <c r="F3917" s="237" t="s">
        <v>6</v>
      </c>
      <c r="G3917" s="237">
        <v>1331776</v>
      </c>
      <c r="H3917" s="190"/>
      <c r="I3917" s="248" t="s">
        <v>9213</v>
      </c>
      <c r="J3917" s="190"/>
      <c r="K3917" s="190"/>
      <c r="L3917" s="190"/>
      <c r="M3917" s="190"/>
      <c r="N3917" s="268">
        <v>0</v>
      </c>
      <c r="O3917" s="268">
        <v>3128.16</v>
      </c>
      <c r="P3917" s="190" t="s">
        <v>657</v>
      </c>
      <c r="Q3917" s="375"/>
    </row>
    <row r="3918" spans="1:17" ht="51">
      <c r="A3918" s="265">
        <v>340</v>
      </c>
      <c r="B3918" s="190"/>
      <c r="C3918" s="266" t="s">
        <v>145</v>
      </c>
      <c r="D3918" s="267">
        <v>43999</v>
      </c>
      <c r="E3918" s="237" t="s">
        <v>8010</v>
      </c>
      <c r="F3918" s="237" t="s">
        <v>6</v>
      </c>
      <c r="G3918" s="237">
        <v>1331782</v>
      </c>
      <c r="H3918" s="190"/>
      <c r="I3918" s="248" t="s">
        <v>9214</v>
      </c>
      <c r="J3918" s="190"/>
      <c r="K3918" s="190"/>
      <c r="L3918" s="190"/>
      <c r="M3918" s="190"/>
      <c r="N3918" s="268">
        <v>0</v>
      </c>
      <c r="O3918" s="268">
        <v>2524.48</v>
      </c>
      <c r="P3918" s="190" t="s">
        <v>657</v>
      </c>
      <c r="Q3918" s="375"/>
    </row>
    <row r="3919" spans="1:17" ht="51">
      <c r="A3919" s="265">
        <v>340</v>
      </c>
      <c r="B3919" s="190"/>
      <c r="C3919" s="266" t="s">
        <v>145</v>
      </c>
      <c r="D3919" s="267">
        <v>43999</v>
      </c>
      <c r="E3919" s="237" t="s">
        <v>8011</v>
      </c>
      <c r="F3919" s="237" t="s">
        <v>6</v>
      </c>
      <c r="G3919" s="237">
        <v>1331784</v>
      </c>
      <c r="H3919" s="190"/>
      <c r="I3919" s="248" t="s">
        <v>9215</v>
      </c>
      <c r="J3919" s="190"/>
      <c r="K3919" s="190"/>
      <c r="L3919" s="190"/>
      <c r="M3919" s="190"/>
      <c r="N3919" s="268">
        <v>0</v>
      </c>
      <c r="O3919" s="268">
        <v>6318.06</v>
      </c>
      <c r="P3919" s="190" t="s">
        <v>657</v>
      </c>
      <c r="Q3919" s="375"/>
    </row>
    <row r="3920" spans="1:17" ht="51">
      <c r="A3920" s="265">
        <v>340</v>
      </c>
      <c r="B3920" s="190"/>
      <c r="C3920" s="266" t="s">
        <v>145</v>
      </c>
      <c r="D3920" s="267">
        <v>43999</v>
      </c>
      <c r="E3920" s="237" t="s">
        <v>8012</v>
      </c>
      <c r="F3920" s="237" t="s">
        <v>6</v>
      </c>
      <c r="G3920" s="237">
        <v>1331786</v>
      </c>
      <c r="H3920" s="190"/>
      <c r="I3920" s="248" t="s">
        <v>9216</v>
      </c>
      <c r="J3920" s="190"/>
      <c r="K3920" s="190"/>
      <c r="L3920" s="190"/>
      <c r="M3920" s="190"/>
      <c r="N3920" s="268">
        <v>0</v>
      </c>
      <c r="O3920" s="268">
        <v>13726.86</v>
      </c>
      <c r="P3920" s="190" t="s">
        <v>657</v>
      </c>
      <c r="Q3920" s="375"/>
    </row>
    <row r="3921" spans="1:17" ht="76.5">
      <c r="A3921" s="265">
        <v>303</v>
      </c>
      <c r="B3921" s="190"/>
      <c r="C3921" s="266" t="s">
        <v>139</v>
      </c>
      <c r="D3921" s="267">
        <v>43999</v>
      </c>
      <c r="E3921" s="237" t="s">
        <v>8013</v>
      </c>
      <c r="F3921" s="237" t="s">
        <v>6</v>
      </c>
      <c r="G3921" s="237">
        <v>1286832</v>
      </c>
      <c r="H3921" s="190"/>
      <c r="I3921" s="248" t="s">
        <v>9217</v>
      </c>
      <c r="J3921" s="190"/>
      <c r="K3921" s="190"/>
      <c r="L3921" s="190"/>
      <c r="M3921" s="190"/>
      <c r="N3921" s="268">
        <v>0</v>
      </c>
      <c r="O3921" s="268">
        <v>150000</v>
      </c>
      <c r="P3921" s="190" t="s">
        <v>657</v>
      </c>
      <c r="Q3921" s="375"/>
    </row>
    <row r="3922" spans="1:17" ht="51">
      <c r="A3922" s="265">
        <v>10</v>
      </c>
      <c r="B3922" s="190"/>
      <c r="C3922" s="266" t="s">
        <v>41</v>
      </c>
      <c r="D3922" s="267">
        <v>43999</v>
      </c>
      <c r="E3922" s="237" t="s">
        <v>8014</v>
      </c>
      <c r="F3922" s="237" t="s">
        <v>15</v>
      </c>
      <c r="G3922" s="237">
        <v>1331763</v>
      </c>
      <c r="H3922" s="190"/>
      <c r="I3922" s="248" t="s">
        <v>9218</v>
      </c>
      <c r="J3922" s="190"/>
      <c r="K3922" s="190"/>
      <c r="L3922" s="190"/>
      <c r="M3922" s="190"/>
      <c r="N3922" s="268">
        <v>50</v>
      </c>
      <c r="O3922" s="268">
        <v>0</v>
      </c>
      <c r="P3922" s="190" t="s">
        <v>657</v>
      </c>
      <c r="Q3922" s="375"/>
    </row>
    <row r="3923" spans="1:17" ht="51">
      <c r="A3923" s="265">
        <v>10</v>
      </c>
      <c r="B3923" s="190"/>
      <c r="C3923" s="266" t="s">
        <v>41</v>
      </c>
      <c r="D3923" s="267">
        <v>43999</v>
      </c>
      <c r="E3923" s="237" t="s">
        <v>8015</v>
      </c>
      <c r="F3923" s="237" t="s">
        <v>15</v>
      </c>
      <c r="G3923" s="237">
        <v>1331765</v>
      </c>
      <c r="H3923" s="190"/>
      <c r="I3923" s="248" t="s">
        <v>9219</v>
      </c>
      <c r="J3923" s="190"/>
      <c r="K3923" s="190"/>
      <c r="L3923" s="190"/>
      <c r="M3923" s="190"/>
      <c r="N3923" s="268">
        <v>50</v>
      </c>
      <c r="O3923" s="268">
        <v>0</v>
      </c>
      <c r="P3923" s="190" t="s">
        <v>657</v>
      </c>
      <c r="Q3923" s="375"/>
    </row>
    <row r="3924" spans="1:17" ht="63.75">
      <c r="A3924" s="265">
        <v>244</v>
      </c>
      <c r="B3924" s="190"/>
      <c r="C3924" s="266" t="s">
        <v>109</v>
      </c>
      <c r="D3924" s="267">
        <v>43999</v>
      </c>
      <c r="E3924" s="237" t="s">
        <v>8016</v>
      </c>
      <c r="F3924" s="237" t="s">
        <v>11</v>
      </c>
      <c r="G3924" s="237">
        <v>985126</v>
      </c>
      <c r="H3924" s="190"/>
      <c r="I3924" s="248" t="s">
        <v>9220</v>
      </c>
      <c r="J3924" s="190"/>
      <c r="K3924" s="190"/>
      <c r="L3924" s="190"/>
      <c r="M3924" s="190"/>
      <c r="N3924" s="268">
        <v>50</v>
      </c>
      <c r="O3924" s="268">
        <v>0</v>
      </c>
      <c r="P3924" s="190" t="s">
        <v>657</v>
      </c>
      <c r="Q3924" s="375"/>
    </row>
    <row r="3925" spans="1:17" ht="51">
      <c r="A3925" s="265">
        <v>513</v>
      </c>
      <c r="B3925" s="190"/>
      <c r="C3925" s="266" t="s">
        <v>169</v>
      </c>
      <c r="D3925" s="267">
        <v>43999</v>
      </c>
      <c r="E3925" s="237" t="s">
        <v>8017</v>
      </c>
      <c r="F3925" s="237" t="s">
        <v>15</v>
      </c>
      <c r="G3925" s="237">
        <v>1331867</v>
      </c>
      <c r="H3925" s="190"/>
      <c r="I3925" s="248" t="s">
        <v>9221</v>
      </c>
      <c r="J3925" s="190"/>
      <c r="K3925" s="190"/>
      <c r="L3925" s="190"/>
      <c r="M3925" s="190"/>
      <c r="N3925" s="268">
        <v>50</v>
      </c>
      <c r="O3925" s="268">
        <v>0</v>
      </c>
      <c r="P3925" s="190" t="s">
        <v>657</v>
      </c>
      <c r="Q3925" s="375"/>
    </row>
    <row r="3926" spans="1:17" ht="51">
      <c r="A3926" s="265">
        <v>340</v>
      </c>
      <c r="B3926" s="190"/>
      <c r="C3926" s="266" t="s">
        <v>145</v>
      </c>
      <c r="D3926" s="267">
        <v>43999</v>
      </c>
      <c r="E3926" s="237" t="s">
        <v>8018</v>
      </c>
      <c r="F3926" s="237" t="s">
        <v>15</v>
      </c>
      <c r="G3926" s="237">
        <v>1331787</v>
      </c>
      <c r="H3926" s="190"/>
      <c r="I3926" s="248" t="s">
        <v>2621</v>
      </c>
      <c r="J3926" s="190"/>
      <c r="K3926" s="190"/>
      <c r="L3926" s="190"/>
      <c r="M3926" s="190"/>
      <c r="N3926" s="268">
        <v>50</v>
      </c>
      <c r="O3926" s="268">
        <v>0</v>
      </c>
      <c r="P3926" s="190" t="s">
        <v>657</v>
      </c>
      <c r="Q3926" s="375"/>
    </row>
    <row r="3927" spans="1:17" ht="51">
      <c r="A3927" s="265">
        <v>340</v>
      </c>
      <c r="B3927" s="190"/>
      <c r="C3927" s="266" t="s">
        <v>145</v>
      </c>
      <c r="D3927" s="267">
        <v>43999</v>
      </c>
      <c r="E3927" s="237" t="s">
        <v>8019</v>
      </c>
      <c r="F3927" s="237" t="s">
        <v>15</v>
      </c>
      <c r="G3927" s="237">
        <v>1331785</v>
      </c>
      <c r="H3927" s="190"/>
      <c r="I3927" s="248" t="s">
        <v>2621</v>
      </c>
      <c r="J3927" s="190"/>
      <c r="K3927" s="190"/>
      <c r="L3927" s="190"/>
      <c r="M3927" s="190"/>
      <c r="N3927" s="268">
        <v>50</v>
      </c>
      <c r="O3927" s="268">
        <v>0</v>
      </c>
      <c r="P3927" s="190" t="s">
        <v>657</v>
      </c>
      <c r="Q3927" s="375"/>
    </row>
    <row r="3928" spans="1:17" ht="51">
      <c r="A3928" s="265">
        <v>340</v>
      </c>
      <c r="B3928" s="190"/>
      <c r="C3928" s="266" t="s">
        <v>145</v>
      </c>
      <c r="D3928" s="267">
        <v>43999</v>
      </c>
      <c r="E3928" s="237" t="s">
        <v>8020</v>
      </c>
      <c r="F3928" s="237" t="s">
        <v>15</v>
      </c>
      <c r="G3928" s="237">
        <v>1331783</v>
      </c>
      <c r="H3928" s="190"/>
      <c r="I3928" s="248" t="s">
        <v>2621</v>
      </c>
      <c r="J3928" s="190"/>
      <c r="K3928" s="190"/>
      <c r="L3928" s="190"/>
      <c r="M3928" s="190"/>
      <c r="N3928" s="268">
        <v>50</v>
      </c>
      <c r="O3928" s="268">
        <v>0</v>
      </c>
      <c r="P3928" s="190" t="s">
        <v>657</v>
      </c>
      <c r="Q3928" s="375"/>
    </row>
    <row r="3929" spans="1:17" ht="51">
      <c r="A3929" s="265">
        <v>340</v>
      </c>
      <c r="B3929" s="190"/>
      <c r="C3929" s="266" t="s">
        <v>145</v>
      </c>
      <c r="D3929" s="267">
        <v>43999</v>
      </c>
      <c r="E3929" s="237" t="s">
        <v>8021</v>
      </c>
      <c r="F3929" s="237" t="s">
        <v>15</v>
      </c>
      <c r="G3929" s="237">
        <v>1331767</v>
      </c>
      <c r="H3929" s="190"/>
      <c r="I3929" s="248" t="s">
        <v>9222</v>
      </c>
      <c r="J3929" s="190"/>
      <c r="K3929" s="190"/>
      <c r="L3929" s="190"/>
      <c r="M3929" s="190"/>
      <c r="N3929" s="268">
        <v>50</v>
      </c>
      <c r="O3929" s="268">
        <v>0</v>
      </c>
      <c r="P3929" s="190" t="s">
        <v>657</v>
      </c>
      <c r="Q3929" s="375"/>
    </row>
    <row r="3930" spans="1:17" ht="51">
      <c r="A3930" s="265">
        <v>340</v>
      </c>
      <c r="B3930" s="190"/>
      <c r="C3930" s="266" t="s">
        <v>145</v>
      </c>
      <c r="D3930" s="267">
        <v>43999</v>
      </c>
      <c r="E3930" s="237" t="s">
        <v>8022</v>
      </c>
      <c r="F3930" s="237" t="s">
        <v>15</v>
      </c>
      <c r="G3930" s="237">
        <v>1331769</v>
      </c>
      <c r="H3930" s="190"/>
      <c r="I3930" s="248" t="s">
        <v>9222</v>
      </c>
      <c r="J3930" s="190"/>
      <c r="K3930" s="190"/>
      <c r="L3930" s="190"/>
      <c r="M3930" s="190"/>
      <c r="N3930" s="268">
        <v>50</v>
      </c>
      <c r="O3930" s="268">
        <v>0</v>
      </c>
      <c r="P3930" s="190" t="s">
        <v>657</v>
      </c>
      <c r="Q3930" s="375"/>
    </row>
    <row r="3931" spans="1:17" ht="51">
      <c r="A3931" s="265">
        <v>340</v>
      </c>
      <c r="B3931" s="190"/>
      <c r="C3931" s="266" t="s">
        <v>145</v>
      </c>
      <c r="D3931" s="267">
        <v>43999</v>
      </c>
      <c r="E3931" s="237" t="s">
        <v>8023</v>
      </c>
      <c r="F3931" s="237" t="s">
        <v>15</v>
      </c>
      <c r="G3931" s="237">
        <v>1331771</v>
      </c>
      <c r="H3931" s="190"/>
      <c r="I3931" s="248" t="s">
        <v>9222</v>
      </c>
      <c r="J3931" s="190"/>
      <c r="K3931" s="190"/>
      <c r="L3931" s="190"/>
      <c r="M3931" s="190"/>
      <c r="N3931" s="268">
        <v>50</v>
      </c>
      <c r="O3931" s="268">
        <v>0</v>
      </c>
      <c r="P3931" s="190" t="s">
        <v>657</v>
      </c>
      <c r="Q3931" s="375"/>
    </row>
    <row r="3932" spans="1:17" ht="51">
      <c r="A3932" s="265">
        <v>340</v>
      </c>
      <c r="B3932" s="190"/>
      <c r="C3932" s="266" t="s">
        <v>145</v>
      </c>
      <c r="D3932" s="267">
        <v>43999</v>
      </c>
      <c r="E3932" s="237" t="s">
        <v>8024</v>
      </c>
      <c r="F3932" s="237" t="s">
        <v>15</v>
      </c>
      <c r="G3932" s="237">
        <v>1331773</v>
      </c>
      <c r="H3932" s="190"/>
      <c r="I3932" s="248" t="s">
        <v>9222</v>
      </c>
      <c r="J3932" s="190"/>
      <c r="K3932" s="190"/>
      <c r="L3932" s="190"/>
      <c r="M3932" s="190"/>
      <c r="N3932" s="268">
        <v>50</v>
      </c>
      <c r="O3932" s="268">
        <v>0</v>
      </c>
      <c r="P3932" s="190" t="s">
        <v>657</v>
      </c>
      <c r="Q3932" s="375"/>
    </row>
    <row r="3933" spans="1:17" ht="51">
      <c r="A3933" s="265">
        <v>340</v>
      </c>
      <c r="B3933" s="190"/>
      <c r="C3933" s="266" t="s">
        <v>145</v>
      </c>
      <c r="D3933" s="267">
        <v>43999</v>
      </c>
      <c r="E3933" s="237" t="s">
        <v>8025</v>
      </c>
      <c r="F3933" s="237" t="s">
        <v>15</v>
      </c>
      <c r="G3933" s="237">
        <v>1331775</v>
      </c>
      <c r="H3933" s="190"/>
      <c r="I3933" s="248" t="s">
        <v>9222</v>
      </c>
      <c r="J3933" s="190"/>
      <c r="K3933" s="190"/>
      <c r="L3933" s="190"/>
      <c r="M3933" s="190"/>
      <c r="N3933" s="268">
        <v>50</v>
      </c>
      <c r="O3933" s="268">
        <v>0</v>
      </c>
      <c r="P3933" s="190" t="s">
        <v>657</v>
      </c>
      <c r="Q3933" s="375"/>
    </row>
    <row r="3934" spans="1:17" ht="51">
      <c r="A3934" s="265">
        <v>340</v>
      </c>
      <c r="B3934" s="190"/>
      <c r="C3934" s="266" t="s">
        <v>145</v>
      </c>
      <c r="D3934" s="267">
        <v>43999</v>
      </c>
      <c r="E3934" s="237" t="s">
        <v>8026</v>
      </c>
      <c r="F3934" s="237" t="s">
        <v>15</v>
      </c>
      <c r="G3934" s="237">
        <v>1331777</v>
      </c>
      <c r="H3934" s="190"/>
      <c r="I3934" s="248" t="s">
        <v>9222</v>
      </c>
      <c r="J3934" s="190"/>
      <c r="K3934" s="190"/>
      <c r="L3934" s="190"/>
      <c r="M3934" s="190"/>
      <c r="N3934" s="268">
        <v>50</v>
      </c>
      <c r="O3934" s="268">
        <v>0</v>
      </c>
      <c r="P3934" s="190" t="s">
        <v>657</v>
      </c>
      <c r="Q3934" s="375"/>
    </row>
    <row r="3935" spans="1:17" ht="63.75">
      <c r="A3935" s="265">
        <v>16</v>
      </c>
      <c r="B3935" s="190"/>
      <c r="C3935" s="266" t="s">
        <v>7133</v>
      </c>
      <c r="D3935" s="267">
        <v>43999</v>
      </c>
      <c r="E3935" s="237" t="s">
        <v>8027</v>
      </c>
      <c r="F3935" s="237" t="s">
        <v>618</v>
      </c>
      <c r="G3935" s="237">
        <v>10886</v>
      </c>
      <c r="H3935" s="190"/>
      <c r="I3935" s="248" t="s">
        <v>9223</v>
      </c>
      <c r="J3935" s="190"/>
      <c r="K3935" s="190"/>
      <c r="L3935" s="190"/>
      <c r="M3935" s="190"/>
      <c r="N3935" s="268">
        <v>275.22000000000003</v>
      </c>
      <c r="O3935" s="268">
        <v>0</v>
      </c>
      <c r="P3935" s="190" t="s">
        <v>657</v>
      </c>
      <c r="Q3935" s="375"/>
    </row>
    <row r="3936" spans="1:17" ht="63.75">
      <c r="A3936" s="265">
        <v>41</v>
      </c>
      <c r="B3936" s="190"/>
      <c r="C3936" s="266" t="s">
        <v>47</v>
      </c>
      <c r="D3936" s="267">
        <v>43999</v>
      </c>
      <c r="E3936" s="237" t="s">
        <v>8028</v>
      </c>
      <c r="F3936" s="237" t="s">
        <v>6</v>
      </c>
      <c r="G3936" s="237">
        <v>985127</v>
      </c>
      <c r="H3936" s="190"/>
      <c r="I3936" s="248" t="s">
        <v>9224</v>
      </c>
      <c r="J3936" s="190"/>
      <c r="K3936" s="190"/>
      <c r="L3936" s="190"/>
      <c r="M3936" s="190"/>
      <c r="N3936" s="268">
        <v>0</v>
      </c>
      <c r="O3936" s="268">
        <v>7000.01</v>
      </c>
      <c r="P3936" s="190" t="s">
        <v>657</v>
      </c>
      <c r="Q3936" s="375"/>
    </row>
    <row r="3937" spans="1:17" ht="89.25">
      <c r="A3937" s="265">
        <v>222</v>
      </c>
      <c r="B3937" s="190"/>
      <c r="C3937" s="266" t="s">
        <v>102</v>
      </c>
      <c r="D3937" s="267">
        <v>43999</v>
      </c>
      <c r="E3937" s="237" t="s">
        <v>8029</v>
      </c>
      <c r="F3937" s="237" t="s">
        <v>6</v>
      </c>
      <c r="G3937" s="237">
        <v>985131</v>
      </c>
      <c r="H3937" s="190"/>
      <c r="I3937" s="248" t="s">
        <v>9225</v>
      </c>
      <c r="J3937" s="190"/>
      <c r="K3937" s="190"/>
      <c r="L3937" s="190"/>
      <c r="M3937" s="190"/>
      <c r="N3937" s="268">
        <v>0</v>
      </c>
      <c r="O3937" s="268">
        <v>102900</v>
      </c>
      <c r="P3937" s="190" t="s">
        <v>657</v>
      </c>
      <c r="Q3937" s="375"/>
    </row>
    <row r="3938" spans="1:17" ht="63.75">
      <c r="A3938" s="265">
        <v>10</v>
      </c>
      <c r="B3938" s="190"/>
      <c r="C3938" s="266" t="s">
        <v>41</v>
      </c>
      <c r="D3938" s="267">
        <v>44000</v>
      </c>
      <c r="E3938" s="237" t="s">
        <v>8030</v>
      </c>
      <c r="F3938" s="237" t="s">
        <v>6</v>
      </c>
      <c r="G3938" s="237">
        <v>1332209</v>
      </c>
      <c r="H3938" s="190"/>
      <c r="I3938" s="248" t="s">
        <v>9226</v>
      </c>
      <c r="J3938" s="190"/>
      <c r="K3938" s="190"/>
      <c r="L3938" s="190"/>
      <c r="M3938" s="190"/>
      <c r="N3938" s="268">
        <v>0</v>
      </c>
      <c r="O3938" s="268">
        <v>29978.2</v>
      </c>
      <c r="P3938" s="190" t="s">
        <v>657</v>
      </c>
      <c r="Q3938" s="375"/>
    </row>
    <row r="3939" spans="1:17" ht="76.5">
      <c r="A3939" s="265">
        <v>10</v>
      </c>
      <c r="B3939" s="190"/>
      <c r="C3939" s="266" t="s">
        <v>41</v>
      </c>
      <c r="D3939" s="267">
        <v>44000</v>
      </c>
      <c r="E3939" s="237" t="s">
        <v>8031</v>
      </c>
      <c r="F3939" s="237" t="s">
        <v>6</v>
      </c>
      <c r="G3939" s="237">
        <v>1332211</v>
      </c>
      <c r="H3939" s="190"/>
      <c r="I3939" s="248" t="s">
        <v>9227</v>
      </c>
      <c r="J3939" s="190"/>
      <c r="K3939" s="190"/>
      <c r="L3939" s="190"/>
      <c r="M3939" s="190"/>
      <c r="N3939" s="268">
        <v>0</v>
      </c>
      <c r="O3939" s="268">
        <v>35873.269999999997</v>
      </c>
      <c r="P3939" s="190" t="s">
        <v>657</v>
      </c>
      <c r="Q3939" s="375"/>
    </row>
    <row r="3940" spans="1:17" ht="63.75">
      <c r="A3940" s="265" t="s">
        <v>554</v>
      </c>
      <c r="B3940" s="190"/>
      <c r="C3940" s="266" t="s">
        <v>726</v>
      </c>
      <c r="D3940" s="267">
        <v>44000</v>
      </c>
      <c r="E3940" s="237" t="s">
        <v>8032</v>
      </c>
      <c r="F3940" s="237" t="s">
        <v>11</v>
      </c>
      <c r="G3940" s="237">
        <v>13670</v>
      </c>
      <c r="H3940" s="190"/>
      <c r="I3940" s="248" t="s">
        <v>9228</v>
      </c>
      <c r="J3940" s="190"/>
      <c r="K3940" s="190"/>
      <c r="L3940" s="190"/>
      <c r="M3940" s="190"/>
      <c r="N3940" s="268">
        <v>11513.88</v>
      </c>
      <c r="O3940" s="268">
        <v>0</v>
      </c>
      <c r="P3940" s="190" t="s">
        <v>657</v>
      </c>
      <c r="Q3940" s="375"/>
    </row>
    <row r="3941" spans="1:17" ht="63.75">
      <c r="A3941" s="265">
        <v>10</v>
      </c>
      <c r="B3941" s="190"/>
      <c r="C3941" s="266" t="s">
        <v>41</v>
      </c>
      <c r="D3941" s="267">
        <v>44000</v>
      </c>
      <c r="E3941" s="237" t="s">
        <v>8033</v>
      </c>
      <c r="F3941" s="237" t="s">
        <v>15</v>
      </c>
      <c r="G3941" s="237">
        <v>1332210</v>
      </c>
      <c r="H3941" s="190"/>
      <c r="I3941" s="248" t="s">
        <v>9229</v>
      </c>
      <c r="J3941" s="190"/>
      <c r="K3941" s="190"/>
      <c r="L3941" s="190"/>
      <c r="M3941" s="190"/>
      <c r="N3941" s="268">
        <v>50</v>
      </c>
      <c r="O3941" s="268">
        <v>0</v>
      </c>
      <c r="P3941" s="190" t="s">
        <v>657</v>
      </c>
      <c r="Q3941" s="375"/>
    </row>
    <row r="3942" spans="1:17" ht="76.5">
      <c r="A3942" s="265">
        <v>10</v>
      </c>
      <c r="B3942" s="190"/>
      <c r="C3942" s="266" t="s">
        <v>41</v>
      </c>
      <c r="D3942" s="267">
        <v>44000</v>
      </c>
      <c r="E3942" s="237" t="s">
        <v>8034</v>
      </c>
      <c r="F3942" s="237" t="s">
        <v>15</v>
      </c>
      <c r="G3942" s="237">
        <v>1332212</v>
      </c>
      <c r="H3942" s="190"/>
      <c r="I3942" s="248" t="s">
        <v>9230</v>
      </c>
      <c r="J3942" s="190"/>
      <c r="K3942" s="190"/>
      <c r="L3942" s="190"/>
      <c r="M3942" s="190"/>
      <c r="N3942" s="268">
        <v>50</v>
      </c>
      <c r="O3942" s="268">
        <v>0</v>
      </c>
      <c r="P3942" s="190" t="s">
        <v>657</v>
      </c>
      <c r="Q3942" s="375"/>
    </row>
    <row r="3943" spans="1:17" ht="51">
      <c r="A3943" s="265">
        <v>513</v>
      </c>
      <c r="B3943" s="190"/>
      <c r="C3943" s="266" t="s">
        <v>169</v>
      </c>
      <c r="D3943" s="267">
        <v>44000</v>
      </c>
      <c r="E3943" s="237" t="s">
        <v>8035</v>
      </c>
      <c r="F3943" s="237" t="s">
        <v>15</v>
      </c>
      <c r="G3943" s="237">
        <v>1332216</v>
      </c>
      <c r="H3943" s="190"/>
      <c r="I3943" s="248" t="s">
        <v>9231</v>
      </c>
      <c r="J3943" s="190"/>
      <c r="K3943" s="190"/>
      <c r="L3943" s="190"/>
      <c r="M3943" s="190"/>
      <c r="N3943" s="268">
        <v>50</v>
      </c>
      <c r="O3943" s="268">
        <v>0</v>
      </c>
      <c r="P3943" s="190" t="s">
        <v>657</v>
      </c>
      <c r="Q3943" s="375"/>
    </row>
    <row r="3944" spans="1:17" ht="51">
      <c r="A3944" s="265">
        <v>117</v>
      </c>
      <c r="B3944" s="190"/>
      <c r="C3944" s="266" t="s">
        <v>61</v>
      </c>
      <c r="D3944" s="267">
        <v>44000</v>
      </c>
      <c r="E3944" s="237" t="s">
        <v>8036</v>
      </c>
      <c r="F3944" s="237" t="s">
        <v>11</v>
      </c>
      <c r="G3944" s="237">
        <v>985166</v>
      </c>
      <c r="H3944" s="190"/>
      <c r="I3944" s="248" t="s">
        <v>9232</v>
      </c>
      <c r="J3944" s="190"/>
      <c r="K3944" s="190"/>
      <c r="L3944" s="190"/>
      <c r="M3944" s="190"/>
      <c r="N3944" s="268">
        <v>50</v>
      </c>
      <c r="O3944" s="268">
        <v>0</v>
      </c>
      <c r="P3944" s="190" t="s">
        <v>657</v>
      </c>
      <c r="Q3944" s="375"/>
    </row>
    <row r="3945" spans="1:17" ht="51">
      <c r="A3945" s="265">
        <v>117</v>
      </c>
      <c r="B3945" s="190"/>
      <c r="C3945" s="266" t="s">
        <v>61</v>
      </c>
      <c r="D3945" s="267">
        <v>44000</v>
      </c>
      <c r="E3945" s="237" t="s">
        <v>8037</v>
      </c>
      <c r="F3945" s="237" t="s">
        <v>11</v>
      </c>
      <c r="G3945" s="237">
        <v>985168</v>
      </c>
      <c r="H3945" s="190"/>
      <c r="I3945" s="248" t="s">
        <v>9233</v>
      </c>
      <c r="J3945" s="190"/>
      <c r="K3945" s="190"/>
      <c r="L3945" s="190"/>
      <c r="M3945" s="190"/>
      <c r="N3945" s="268">
        <v>50</v>
      </c>
      <c r="O3945" s="268">
        <v>0</v>
      </c>
      <c r="P3945" s="190" t="s">
        <v>657</v>
      </c>
      <c r="Q3945" s="375"/>
    </row>
    <row r="3946" spans="1:17" ht="63.75">
      <c r="A3946" s="265">
        <v>10</v>
      </c>
      <c r="B3946" s="190"/>
      <c r="C3946" s="266" t="s">
        <v>41</v>
      </c>
      <c r="D3946" s="267">
        <v>44000</v>
      </c>
      <c r="E3946" s="237" t="s">
        <v>8038</v>
      </c>
      <c r="F3946" s="237" t="s">
        <v>6</v>
      </c>
      <c r="G3946" s="237">
        <v>1332603</v>
      </c>
      <c r="H3946" s="190"/>
      <c r="I3946" s="248" t="s">
        <v>9234</v>
      </c>
      <c r="J3946" s="190"/>
      <c r="K3946" s="190"/>
      <c r="L3946" s="190"/>
      <c r="M3946" s="190"/>
      <c r="N3946" s="268">
        <v>0</v>
      </c>
      <c r="O3946" s="268">
        <v>6942.59</v>
      </c>
      <c r="P3946" s="190" t="s">
        <v>657</v>
      </c>
      <c r="Q3946" s="375"/>
    </row>
    <row r="3947" spans="1:17" ht="76.5">
      <c r="A3947" s="265">
        <v>10</v>
      </c>
      <c r="B3947" s="190"/>
      <c r="C3947" s="266" t="s">
        <v>41</v>
      </c>
      <c r="D3947" s="267">
        <v>44000</v>
      </c>
      <c r="E3947" s="237" t="s">
        <v>8039</v>
      </c>
      <c r="F3947" s="237" t="s">
        <v>6</v>
      </c>
      <c r="G3947" s="237">
        <v>1332620</v>
      </c>
      <c r="H3947" s="190"/>
      <c r="I3947" s="248" t="s">
        <v>9235</v>
      </c>
      <c r="J3947" s="190"/>
      <c r="K3947" s="190"/>
      <c r="L3947" s="190"/>
      <c r="M3947" s="190"/>
      <c r="N3947" s="268">
        <v>0</v>
      </c>
      <c r="O3947" s="268">
        <v>6299.61</v>
      </c>
      <c r="P3947" s="190" t="s">
        <v>657</v>
      </c>
      <c r="Q3947" s="375"/>
    </row>
    <row r="3948" spans="1:17" ht="89.25">
      <c r="A3948" s="265">
        <v>35</v>
      </c>
      <c r="B3948" s="190"/>
      <c r="C3948" s="266" t="s">
        <v>46</v>
      </c>
      <c r="D3948" s="267">
        <v>44000</v>
      </c>
      <c r="E3948" s="237" t="s">
        <v>8040</v>
      </c>
      <c r="F3948" s="237" t="s">
        <v>658</v>
      </c>
      <c r="G3948" s="237">
        <v>1463336</v>
      </c>
      <c r="H3948" s="190"/>
      <c r="I3948" s="248" t="s">
        <v>9236</v>
      </c>
      <c r="J3948" s="190"/>
      <c r="K3948" s="190"/>
      <c r="L3948" s="190"/>
      <c r="M3948" s="190"/>
      <c r="N3948" s="268">
        <v>0</v>
      </c>
      <c r="O3948" s="268">
        <v>37467</v>
      </c>
      <c r="P3948" s="190" t="s">
        <v>657</v>
      </c>
      <c r="Q3948" s="375"/>
    </row>
    <row r="3949" spans="1:17" ht="89.25">
      <c r="A3949" s="265">
        <v>35</v>
      </c>
      <c r="B3949" s="190"/>
      <c r="C3949" s="266" t="s">
        <v>46</v>
      </c>
      <c r="D3949" s="267">
        <v>44000</v>
      </c>
      <c r="E3949" s="237" t="s">
        <v>8041</v>
      </c>
      <c r="F3949" s="237" t="s">
        <v>658</v>
      </c>
      <c r="G3949" s="237">
        <v>1463337</v>
      </c>
      <c r="H3949" s="190"/>
      <c r="I3949" s="248" t="s">
        <v>9237</v>
      </c>
      <c r="J3949" s="190"/>
      <c r="K3949" s="190"/>
      <c r="L3949" s="190"/>
      <c r="M3949" s="190"/>
      <c r="N3949" s="268">
        <v>0</v>
      </c>
      <c r="O3949" s="268">
        <v>281383</v>
      </c>
      <c r="P3949" s="190" t="s">
        <v>657</v>
      </c>
      <c r="Q3949" s="375"/>
    </row>
    <row r="3950" spans="1:17" ht="63.75">
      <c r="A3950" s="265">
        <v>10</v>
      </c>
      <c r="B3950" s="190"/>
      <c r="C3950" s="266" t="s">
        <v>41</v>
      </c>
      <c r="D3950" s="267">
        <v>44000</v>
      </c>
      <c r="E3950" s="237" t="s">
        <v>8042</v>
      </c>
      <c r="F3950" s="237" t="s">
        <v>15</v>
      </c>
      <c r="G3950" s="237">
        <v>1332604</v>
      </c>
      <c r="H3950" s="190"/>
      <c r="I3950" s="248" t="s">
        <v>9238</v>
      </c>
      <c r="J3950" s="190"/>
      <c r="K3950" s="190"/>
      <c r="L3950" s="190"/>
      <c r="M3950" s="190"/>
      <c r="N3950" s="268">
        <v>50</v>
      </c>
      <c r="O3950" s="268">
        <v>0</v>
      </c>
      <c r="P3950" s="190" t="s">
        <v>657</v>
      </c>
      <c r="Q3950" s="375"/>
    </row>
    <row r="3951" spans="1:17" ht="63.75">
      <c r="A3951" s="265">
        <v>10</v>
      </c>
      <c r="B3951" s="190"/>
      <c r="C3951" s="266" t="s">
        <v>41</v>
      </c>
      <c r="D3951" s="267">
        <v>44000</v>
      </c>
      <c r="E3951" s="237" t="s">
        <v>8043</v>
      </c>
      <c r="F3951" s="237" t="s">
        <v>15</v>
      </c>
      <c r="G3951" s="237">
        <v>1332602</v>
      </c>
      <c r="H3951" s="190"/>
      <c r="I3951" s="248" t="s">
        <v>9239</v>
      </c>
      <c r="J3951" s="190"/>
      <c r="K3951" s="190"/>
      <c r="L3951" s="190"/>
      <c r="M3951" s="190"/>
      <c r="N3951" s="268">
        <v>50</v>
      </c>
      <c r="O3951" s="268">
        <v>0</v>
      </c>
      <c r="P3951" s="190" t="s">
        <v>657</v>
      </c>
      <c r="Q3951" s="375"/>
    </row>
    <row r="3952" spans="1:17" ht="51">
      <c r="A3952" s="265">
        <v>117</v>
      </c>
      <c r="B3952" s="190"/>
      <c r="C3952" s="266" t="s">
        <v>61</v>
      </c>
      <c r="D3952" s="267">
        <v>44000</v>
      </c>
      <c r="E3952" s="237" t="s">
        <v>8044</v>
      </c>
      <c r="F3952" s="237" t="s">
        <v>11</v>
      </c>
      <c r="G3952" s="237">
        <v>985184</v>
      </c>
      <c r="H3952" s="190"/>
      <c r="I3952" s="248" t="s">
        <v>9240</v>
      </c>
      <c r="J3952" s="190"/>
      <c r="K3952" s="190"/>
      <c r="L3952" s="190"/>
      <c r="M3952" s="190"/>
      <c r="N3952" s="268">
        <v>50</v>
      </c>
      <c r="O3952" s="268">
        <v>0</v>
      </c>
      <c r="P3952" s="190" t="s">
        <v>657</v>
      </c>
      <c r="Q3952" s="375"/>
    </row>
    <row r="3953" spans="1:17" ht="63.75">
      <c r="A3953" s="265">
        <v>10</v>
      </c>
      <c r="B3953" s="190"/>
      <c r="C3953" s="266" t="s">
        <v>41</v>
      </c>
      <c r="D3953" s="267">
        <v>44000</v>
      </c>
      <c r="E3953" s="237" t="s">
        <v>8045</v>
      </c>
      <c r="F3953" s="237" t="s">
        <v>15</v>
      </c>
      <c r="G3953" s="237">
        <v>1332606</v>
      </c>
      <c r="H3953" s="190"/>
      <c r="I3953" s="248" t="s">
        <v>9241</v>
      </c>
      <c r="J3953" s="190"/>
      <c r="K3953" s="190"/>
      <c r="L3953" s="190"/>
      <c r="M3953" s="190"/>
      <c r="N3953" s="268">
        <v>50</v>
      </c>
      <c r="O3953" s="268">
        <v>0</v>
      </c>
      <c r="P3953" s="190" t="s">
        <v>657</v>
      </c>
      <c r="Q3953" s="375"/>
    </row>
    <row r="3954" spans="1:17" ht="51">
      <c r="A3954" s="265">
        <v>513</v>
      </c>
      <c r="B3954" s="190"/>
      <c r="C3954" s="266" t="s">
        <v>169</v>
      </c>
      <c r="D3954" s="267">
        <v>44000</v>
      </c>
      <c r="E3954" s="237" t="s">
        <v>8046</v>
      </c>
      <c r="F3954" s="237" t="s">
        <v>15</v>
      </c>
      <c r="G3954" s="237">
        <v>1332608</v>
      </c>
      <c r="H3954" s="190"/>
      <c r="I3954" s="248" t="s">
        <v>9242</v>
      </c>
      <c r="J3954" s="190"/>
      <c r="K3954" s="190"/>
      <c r="L3954" s="190"/>
      <c r="M3954" s="190"/>
      <c r="N3954" s="268">
        <v>50</v>
      </c>
      <c r="O3954" s="268">
        <v>0</v>
      </c>
      <c r="P3954" s="190" t="s">
        <v>657</v>
      </c>
      <c r="Q3954" s="375"/>
    </row>
    <row r="3955" spans="1:17" ht="63.75">
      <c r="A3955" s="265">
        <v>513</v>
      </c>
      <c r="B3955" s="190"/>
      <c r="C3955" s="266" t="s">
        <v>169</v>
      </c>
      <c r="D3955" s="267">
        <v>44000</v>
      </c>
      <c r="E3955" s="237" t="s">
        <v>8047</v>
      </c>
      <c r="F3955" s="237" t="s">
        <v>15</v>
      </c>
      <c r="G3955" s="237">
        <v>1332610</v>
      </c>
      <c r="H3955" s="190"/>
      <c r="I3955" s="248" t="s">
        <v>9243</v>
      </c>
      <c r="J3955" s="190"/>
      <c r="K3955" s="190"/>
      <c r="L3955" s="190"/>
      <c r="M3955" s="190"/>
      <c r="N3955" s="268">
        <v>50</v>
      </c>
      <c r="O3955" s="268">
        <v>0</v>
      </c>
      <c r="P3955" s="190" t="s">
        <v>657</v>
      </c>
      <c r="Q3955" s="375"/>
    </row>
    <row r="3956" spans="1:17" ht="63.75">
      <c r="A3956" s="265">
        <v>513</v>
      </c>
      <c r="B3956" s="190"/>
      <c r="C3956" s="266" t="s">
        <v>169</v>
      </c>
      <c r="D3956" s="267">
        <v>44000</v>
      </c>
      <c r="E3956" s="237" t="s">
        <v>8048</v>
      </c>
      <c r="F3956" s="237" t="s">
        <v>15</v>
      </c>
      <c r="G3956" s="237">
        <v>1332614</v>
      </c>
      <c r="H3956" s="190"/>
      <c r="I3956" s="248" t="s">
        <v>9244</v>
      </c>
      <c r="J3956" s="190"/>
      <c r="K3956" s="190"/>
      <c r="L3956" s="190"/>
      <c r="M3956" s="190"/>
      <c r="N3956" s="268">
        <v>50</v>
      </c>
      <c r="O3956" s="268">
        <v>0</v>
      </c>
      <c r="P3956" s="190" t="s">
        <v>657</v>
      </c>
      <c r="Q3956" s="375"/>
    </row>
    <row r="3957" spans="1:17" ht="76.5">
      <c r="A3957" s="265">
        <v>287</v>
      </c>
      <c r="B3957" s="190"/>
      <c r="C3957" s="266" t="s">
        <v>125</v>
      </c>
      <c r="D3957" s="267">
        <v>44000</v>
      </c>
      <c r="E3957" s="237" t="s">
        <v>8049</v>
      </c>
      <c r="F3957" s="237" t="s">
        <v>11</v>
      </c>
      <c r="G3957" s="237">
        <v>1332619</v>
      </c>
      <c r="H3957" s="190"/>
      <c r="I3957" s="248" t="s">
        <v>9245</v>
      </c>
      <c r="J3957" s="190"/>
      <c r="K3957" s="190"/>
      <c r="L3957" s="190"/>
      <c r="M3957" s="190"/>
      <c r="N3957" s="268">
        <v>50</v>
      </c>
      <c r="O3957" s="268">
        <v>0</v>
      </c>
      <c r="P3957" s="190" t="s">
        <v>657</v>
      </c>
      <c r="Q3957" s="375"/>
    </row>
    <row r="3958" spans="1:17" ht="63.75">
      <c r="A3958" s="265">
        <v>10</v>
      </c>
      <c r="B3958" s="190"/>
      <c r="C3958" s="266" t="s">
        <v>41</v>
      </c>
      <c r="D3958" s="267">
        <v>44000</v>
      </c>
      <c r="E3958" s="237" t="s">
        <v>8050</v>
      </c>
      <c r="F3958" s="237" t="s">
        <v>15</v>
      </c>
      <c r="G3958" s="237">
        <v>1332621</v>
      </c>
      <c r="H3958" s="190"/>
      <c r="I3958" s="248" t="s">
        <v>9246</v>
      </c>
      <c r="J3958" s="190"/>
      <c r="K3958" s="190"/>
      <c r="L3958" s="190"/>
      <c r="M3958" s="190"/>
      <c r="N3958" s="268">
        <v>50</v>
      </c>
      <c r="O3958" s="268">
        <v>0</v>
      </c>
      <c r="P3958" s="190" t="s">
        <v>657</v>
      </c>
      <c r="Q3958" s="375"/>
    </row>
    <row r="3959" spans="1:17" ht="51">
      <c r="A3959" s="265">
        <v>513</v>
      </c>
      <c r="B3959" s="190"/>
      <c r="C3959" s="266" t="s">
        <v>169</v>
      </c>
      <c r="D3959" s="267">
        <v>44000</v>
      </c>
      <c r="E3959" s="237" t="s">
        <v>8051</v>
      </c>
      <c r="F3959" s="237" t="s">
        <v>15</v>
      </c>
      <c r="G3959" s="237">
        <v>1332623</v>
      </c>
      <c r="H3959" s="190"/>
      <c r="I3959" s="248" t="s">
        <v>5532</v>
      </c>
      <c r="J3959" s="190"/>
      <c r="K3959" s="190"/>
      <c r="L3959" s="190"/>
      <c r="M3959" s="190"/>
      <c r="N3959" s="268">
        <v>50</v>
      </c>
      <c r="O3959" s="268">
        <v>0</v>
      </c>
      <c r="P3959" s="190" t="s">
        <v>657</v>
      </c>
      <c r="Q3959" s="375"/>
    </row>
    <row r="3960" spans="1:17" ht="63.75">
      <c r="A3960" s="265" t="s">
        <v>554</v>
      </c>
      <c r="B3960" s="190"/>
      <c r="C3960" s="266" t="s">
        <v>726</v>
      </c>
      <c r="D3960" s="267">
        <v>44001</v>
      </c>
      <c r="E3960" s="237" t="s">
        <v>8052</v>
      </c>
      <c r="F3960" s="237" t="s">
        <v>11</v>
      </c>
      <c r="G3960" s="237">
        <v>13669</v>
      </c>
      <c r="H3960" s="190"/>
      <c r="I3960" s="248" t="s">
        <v>9247</v>
      </c>
      <c r="J3960" s="190"/>
      <c r="K3960" s="190"/>
      <c r="L3960" s="190"/>
      <c r="M3960" s="190"/>
      <c r="N3960" s="268">
        <v>3766.82</v>
      </c>
      <c r="O3960" s="268">
        <v>0</v>
      </c>
      <c r="P3960" s="190" t="s">
        <v>657</v>
      </c>
      <c r="Q3960" s="375"/>
    </row>
    <row r="3961" spans="1:17" ht="63.75">
      <c r="A3961" s="265" t="s">
        <v>554</v>
      </c>
      <c r="B3961" s="190"/>
      <c r="C3961" s="266" t="s">
        <v>726</v>
      </c>
      <c r="D3961" s="267">
        <v>44001</v>
      </c>
      <c r="E3961" s="237" t="s">
        <v>8053</v>
      </c>
      <c r="F3961" s="237" t="s">
        <v>11</v>
      </c>
      <c r="G3961" s="237">
        <v>13663</v>
      </c>
      <c r="H3961" s="190"/>
      <c r="I3961" s="248" t="s">
        <v>9248</v>
      </c>
      <c r="J3961" s="190"/>
      <c r="K3961" s="190"/>
      <c r="L3961" s="190"/>
      <c r="M3961" s="190"/>
      <c r="N3961" s="268">
        <v>3299.17</v>
      </c>
      <c r="O3961" s="268">
        <v>0</v>
      </c>
      <c r="P3961" s="190" t="s">
        <v>657</v>
      </c>
      <c r="Q3961" s="375"/>
    </row>
    <row r="3962" spans="1:17" ht="63.75">
      <c r="A3962" s="265">
        <v>41</v>
      </c>
      <c r="B3962" s="190"/>
      <c r="C3962" s="266" t="s">
        <v>47</v>
      </c>
      <c r="D3962" s="267">
        <v>44001</v>
      </c>
      <c r="E3962" s="237" t="s">
        <v>8054</v>
      </c>
      <c r="F3962" s="237" t="s">
        <v>6</v>
      </c>
      <c r="G3962" s="237">
        <v>1287705</v>
      </c>
      <c r="H3962" s="190"/>
      <c r="I3962" s="248" t="s">
        <v>9249</v>
      </c>
      <c r="J3962" s="190"/>
      <c r="K3962" s="190"/>
      <c r="L3962" s="190"/>
      <c r="M3962" s="190"/>
      <c r="N3962" s="268">
        <v>0</v>
      </c>
      <c r="O3962" s="268">
        <v>22185.1</v>
      </c>
      <c r="P3962" s="190" t="s">
        <v>657</v>
      </c>
      <c r="Q3962" s="375"/>
    </row>
    <row r="3963" spans="1:17" ht="76.5">
      <c r="A3963" s="265" t="s">
        <v>562</v>
      </c>
      <c r="B3963" s="190"/>
      <c r="C3963" s="266" t="s">
        <v>604</v>
      </c>
      <c r="D3963" s="267">
        <v>44001</v>
      </c>
      <c r="E3963" s="237" t="s">
        <v>8055</v>
      </c>
      <c r="F3963" s="237" t="s">
        <v>6</v>
      </c>
      <c r="G3963" s="237">
        <v>1333047</v>
      </c>
      <c r="H3963" s="190"/>
      <c r="I3963" s="248" t="s">
        <v>9250</v>
      </c>
      <c r="J3963" s="190"/>
      <c r="K3963" s="190"/>
      <c r="L3963" s="190"/>
      <c r="M3963" s="190"/>
      <c r="N3963" s="268">
        <v>0</v>
      </c>
      <c r="O3963" s="268">
        <v>370.03</v>
      </c>
      <c r="P3963" s="190" t="s">
        <v>657</v>
      </c>
      <c r="Q3963" s="375"/>
    </row>
    <row r="3964" spans="1:17" ht="76.5">
      <c r="A3964" s="265">
        <v>46</v>
      </c>
      <c r="B3964" s="190"/>
      <c r="C3964" s="266" t="s">
        <v>48</v>
      </c>
      <c r="D3964" s="267">
        <v>44001</v>
      </c>
      <c r="E3964" s="237" t="s">
        <v>8056</v>
      </c>
      <c r="F3964" s="237" t="s">
        <v>6</v>
      </c>
      <c r="G3964" s="237">
        <v>1287901</v>
      </c>
      <c r="H3964" s="190"/>
      <c r="I3964" s="248" t="s">
        <v>9251</v>
      </c>
      <c r="J3964" s="190"/>
      <c r="K3964" s="190"/>
      <c r="L3964" s="190"/>
      <c r="M3964" s="190"/>
      <c r="N3964" s="268">
        <v>0</v>
      </c>
      <c r="O3964" s="268">
        <v>9143.2800000000007</v>
      </c>
      <c r="P3964" s="190" t="s">
        <v>657</v>
      </c>
      <c r="Q3964" s="375"/>
    </row>
    <row r="3965" spans="1:17" ht="76.5">
      <c r="A3965" s="265" t="s">
        <v>553</v>
      </c>
      <c r="B3965" s="190"/>
      <c r="C3965" s="266" t="s">
        <v>605</v>
      </c>
      <c r="D3965" s="267">
        <v>44001</v>
      </c>
      <c r="E3965" s="237" t="s">
        <v>8057</v>
      </c>
      <c r="F3965" s="237" t="s">
        <v>15</v>
      </c>
      <c r="G3965" s="237">
        <v>1333048</v>
      </c>
      <c r="H3965" s="190"/>
      <c r="I3965" s="248" t="s">
        <v>9252</v>
      </c>
      <c r="J3965" s="190"/>
      <c r="K3965" s="190"/>
      <c r="L3965" s="190"/>
      <c r="M3965" s="190"/>
      <c r="N3965" s="268">
        <v>50</v>
      </c>
      <c r="O3965" s="268">
        <v>0</v>
      </c>
      <c r="P3965" s="190" t="s">
        <v>657</v>
      </c>
      <c r="Q3965" s="375"/>
    </row>
    <row r="3966" spans="1:17" ht="51">
      <c r="A3966" s="265">
        <v>117</v>
      </c>
      <c r="B3966" s="190"/>
      <c r="C3966" s="266" t="s">
        <v>61</v>
      </c>
      <c r="D3966" s="267">
        <v>44001</v>
      </c>
      <c r="E3966" s="237" t="s">
        <v>8058</v>
      </c>
      <c r="F3966" s="237" t="s">
        <v>11</v>
      </c>
      <c r="G3966" s="237">
        <v>985233</v>
      </c>
      <c r="H3966" s="190"/>
      <c r="I3966" s="248" t="s">
        <v>9253</v>
      </c>
      <c r="J3966" s="190"/>
      <c r="K3966" s="190"/>
      <c r="L3966" s="190"/>
      <c r="M3966" s="190"/>
      <c r="N3966" s="268">
        <v>50</v>
      </c>
      <c r="O3966" s="268">
        <v>0</v>
      </c>
      <c r="P3966" s="190" t="s">
        <v>657</v>
      </c>
      <c r="Q3966" s="375"/>
    </row>
    <row r="3967" spans="1:17" ht="63.75">
      <c r="A3967" s="265">
        <v>513</v>
      </c>
      <c r="B3967" s="190"/>
      <c r="C3967" s="266" t="s">
        <v>169</v>
      </c>
      <c r="D3967" s="267">
        <v>44001</v>
      </c>
      <c r="E3967" s="237" t="s">
        <v>8059</v>
      </c>
      <c r="F3967" s="237" t="s">
        <v>15</v>
      </c>
      <c r="G3967" s="237">
        <v>1333052</v>
      </c>
      <c r="H3967" s="190"/>
      <c r="I3967" s="248" t="s">
        <v>9254</v>
      </c>
      <c r="J3967" s="190"/>
      <c r="K3967" s="190"/>
      <c r="L3967" s="190"/>
      <c r="M3967" s="190"/>
      <c r="N3967" s="268">
        <v>50</v>
      </c>
      <c r="O3967" s="268">
        <v>0</v>
      </c>
      <c r="P3967" s="190" t="s">
        <v>657</v>
      </c>
      <c r="Q3967" s="375"/>
    </row>
    <row r="3968" spans="1:17" ht="51">
      <c r="A3968" s="265">
        <v>513</v>
      </c>
      <c r="B3968" s="190"/>
      <c r="C3968" s="266" t="s">
        <v>169</v>
      </c>
      <c r="D3968" s="267">
        <v>44001</v>
      </c>
      <c r="E3968" s="237" t="s">
        <v>8060</v>
      </c>
      <c r="F3968" s="237" t="s">
        <v>15</v>
      </c>
      <c r="G3968" s="237">
        <v>1333054</v>
      </c>
      <c r="H3968" s="190"/>
      <c r="I3968" s="248" t="s">
        <v>9255</v>
      </c>
      <c r="J3968" s="190"/>
      <c r="K3968" s="190"/>
      <c r="L3968" s="190"/>
      <c r="M3968" s="190"/>
      <c r="N3968" s="268">
        <v>50</v>
      </c>
      <c r="O3968" s="268">
        <v>0</v>
      </c>
      <c r="P3968" s="190" t="s">
        <v>657</v>
      </c>
      <c r="Q3968" s="375"/>
    </row>
    <row r="3969" spans="1:17" ht="38.25">
      <c r="A3969" s="265">
        <v>10</v>
      </c>
      <c r="B3969" s="190"/>
      <c r="C3969" s="266" t="s">
        <v>41</v>
      </c>
      <c r="D3969" s="267">
        <v>44001</v>
      </c>
      <c r="E3969" s="237" t="s">
        <v>8061</v>
      </c>
      <c r="F3969" s="237" t="s">
        <v>15</v>
      </c>
      <c r="G3969" s="237">
        <v>1333056</v>
      </c>
      <c r="H3969" s="190"/>
      <c r="I3969" s="248" t="s">
        <v>9256</v>
      </c>
      <c r="J3969" s="190"/>
      <c r="K3969" s="190"/>
      <c r="L3969" s="190"/>
      <c r="M3969" s="190"/>
      <c r="N3969" s="268">
        <v>50</v>
      </c>
      <c r="O3969" s="268">
        <v>0</v>
      </c>
      <c r="P3969" s="190" t="s">
        <v>657</v>
      </c>
      <c r="Q3969" s="375"/>
    </row>
    <row r="3970" spans="1:17" ht="51">
      <c r="A3970" s="265">
        <v>10</v>
      </c>
      <c r="B3970" s="190"/>
      <c r="C3970" s="266" t="s">
        <v>41</v>
      </c>
      <c r="D3970" s="267">
        <v>44001</v>
      </c>
      <c r="E3970" s="237" t="s">
        <v>8062</v>
      </c>
      <c r="F3970" s="237" t="s">
        <v>15</v>
      </c>
      <c r="G3970" s="237">
        <v>1333058</v>
      </c>
      <c r="H3970" s="190"/>
      <c r="I3970" s="248" t="s">
        <v>9257</v>
      </c>
      <c r="J3970" s="190"/>
      <c r="K3970" s="190"/>
      <c r="L3970" s="190"/>
      <c r="M3970" s="190"/>
      <c r="N3970" s="268">
        <v>50</v>
      </c>
      <c r="O3970" s="268">
        <v>0</v>
      </c>
      <c r="P3970" s="190" t="s">
        <v>657</v>
      </c>
      <c r="Q3970" s="375"/>
    </row>
    <row r="3971" spans="1:17" ht="51">
      <c r="A3971" s="265">
        <v>117</v>
      </c>
      <c r="B3971" s="190"/>
      <c r="C3971" s="266" t="s">
        <v>61</v>
      </c>
      <c r="D3971" s="267">
        <v>44001</v>
      </c>
      <c r="E3971" s="237" t="s">
        <v>8063</v>
      </c>
      <c r="F3971" s="237" t="s">
        <v>11</v>
      </c>
      <c r="G3971" s="237">
        <v>985231</v>
      </c>
      <c r="H3971" s="190"/>
      <c r="I3971" s="248" t="s">
        <v>9258</v>
      </c>
      <c r="J3971" s="190"/>
      <c r="K3971" s="190"/>
      <c r="L3971" s="190"/>
      <c r="M3971" s="190"/>
      <c r="N3971" s="268">
        <v>50</v>
      </c>
      <c r="O3971" s="268">
        <v>0</v>
      </c>
      <c r="P3971" s="190" t="s">
        <v>657</v>
      </c>
      <c r="Q3971" s="375"/>
    </row>
    <row r="3972" spans="1:17" ht="51">
      <c r="A3972" s="265">
        <v>513</v>
      </c>
      <c r="B3972" s="190"/>
      <c r="C3972" s="266" t="s">
        <v>169</v>
      </c>
      <c r="D3972" s="267">
        <v>44001</v>
      </c>
      <c r="E3972" s="237" t="s">
        <v>8064</v>
      </c>
      <c r="F3972" s="237" t="s">
        <v>15</v>
      </c>
      <c r="G3972" s="237">
        <v>1333050</v>
      </c>
      <c r="H3972" s="190"/>
      <c r="I3972" s="248" t="s">
        <v>9259</v>
      </c>
      <c r="J3972" s="190"/>
      <c r="K3972" s="190"/>
      <c r="L3972" s="190"/>
      <c r="M3972" s="190"/>
      <c r="N3972" s="268">
        <v>50</v>
      </c>
      <c r="O3972" s="268">
        <v>0</v>
      </c>
      <c r="P3972" s="190" t="s">
        <v>657</v>
      </c>
      <c r="Q3972" s="375"/>
    </row>
    <row r="3973" spans="1:17" ht="63.75">
      <c r="A3973" s="265">
        <v>10</v>
      </c>
      <c r="B3973" s="190"/>
      <c r="C3973" s="266" t="s">
        <v>41</v>
      </c>
      <c r="D3973" s="267">
        <v>44001</v>
      </c>
      <c r="E3973" s="237" t="s">
        <v>8065</v>
      </c>
      <c r="F3973" s="237" t="s">
        <v>6</v>
      </c>
      <c r="G3973" s="237">
        <v>1333327</v>
      </c>
      <c r="H3973" s="190"/>
      <c r="I3973" s="248" t="s">
        <v>9260</v>
      </c>
      <c r="J3973" s="190"/>
      <c r="K3973" s="190"/>
      <c r="L3973" s="190"/>
      <c r="M3973" s="190"/>
      <c r="N3973" s="268">
        <v>0</v>
      </c>
      <c r="O3973" s="268">
        <v>8246.41</v>
      </c>
      <c r="P3973" s="190" t="s">
        <v>657</v>
      </c>
      <c r="Q3973" s="375"/>
    </row>
    <row r="3974" spans="1:17" ht="38.25">
      <c r="A3974" s="265">
        <v>283</v>
      </c>
      <c r="B3974" s="190"/>
      <c r="C3974" s="266" t="s">
        <v>124</v>
      </c>
      <c r="D3974" s="267">
        <v>44001</v>
      </c>
      <c r="E3974" s="237" t="s">
        <v>8066</v>
      </c>
      <c r="F3974" s="237" t="s">
        <v>6</v>
      </c>
      <c r="G3974" s="237">
        <v>1287926</v>
      </c>
      <c r="H3974" s="190"/>
      <c r="I3974" s="248" t="s">
        <v>9185</v>
      </c>
      <c r="J3974" s="190"/>
      <c r="K3974" s="190"/>
      <c r="L3974" s="190"/>
      <c r="M3974" s="190"/>
      <c r="N3974" s="268">
        <v>0</v>
      </c>
      <c r="O3974" s="268">
        <v>1261587.21</v>
      </c>
      <c r="P3974" s="190" t="s">
        <v>657</v>
      </c>
      <c r="Q3974" s="375"/>
    </row>
    <row r="3975" spans="1:17" ht="38.25">
      <c r="A3975" s="265">
        <v>283</v>
      </c>
      <c r="B3975" s="190"/>
      <c r="C3975" s="266" t="s">
        <v>124</v>
      </c>
      <c r="D3975" s="267">
        <v>44001</v>
      </c>
      <c r="E3975" s="237" t="s">
        <v>8067</v>
      </c>
      <c r="F3975" s="237" t="s">
        <v>6</v>
      </c>
      <c r="G3975" s="237">
        <v>1287927</v>
      </c>
      <c r="H3975" s="190"/>
      <c r="I3975" s="248" t="s">
        <v>9184</v>
      </c>
      <c r="J3975" s="190"/>
      <c r="K3975" s="190"/>
      <c r="L3975" s="190"/>
      <c r="M3975" s="190"/>
      <c r="N3975" s="268">
        <v>0</v>
      </c>
      <c r="O3975" s="268">
        <v>318578.21000000002</v>
      </c>
      <c r="P3975" s="190" t="s">
        <v>657</v>
      </c>
      <c r="Q3975" s="375"/>
    </row>
    <row r="3976" spans="1:17" ht="63.75">
      <c r="A3976" s="265">
        <v>20</v>
      </c>
      <c r="B3976" s="190"/>
      <c r="C3976" s="266" t="s">
        <v>44</v>
      </c>
      <c r="D3976" s="267">
        <v>44001</v>
      </c>
      <c r="E3976" s="237" t="s">
        <v>8068</v>
      </c>
      <c r="F3976" s="237" t="s">
        <v>6</v>
      </c>
      <c r="G3976" s="237">
        <v>985238</v>
      </c>
      <c r="H3976" s="190"/>
      <c r="I3976" s="248" t="s">
        <v>9261</v>
      </c>
      <c r="J3976" s="190"/>
      <c r="K3976" s="190"/>
      <c r="L3976" s="190"/>
      <c r="M3976" s="190"/>
      <c r="N3976" s="268">
        <v>0</v>
      </c>
      <c r="O3976" s="268">
        <v>111.54</v>
      </c>
      <c r="P3976" s="190" t="s">
        <v>657</v>
      </c>
      <c r="Q3976" s="375"/>
    </row>
    <row r="3977" spans="1:17" ht="89.25">
      <c r="A3977" s="265">
        <v>46</v>
      </c>
      <c r="B3977" s="190"/>
      <c r="C3977" s="266" t="s">
        <v>48</v>
      </c>
      <c r="D3977" s="267">
        <v>44001</v>
      </c>
      <c r="E3977" s="237" t="s">
        <v>8069</v>
      </c>
      <c r="F3977" s="237" t="s">
        <v>6</v>
      </c>
      <c r="G3977" s="237">
        <v>985243</v>
      </c>
      <c r="H3977" s="190"/>
      <c r="I3977" s="248" t="s">
        <v>9262</v>
      </c>
      <c r="J3977" s="190"/>
      <c r="K3977" s="190"/>
      <c r="L3977" s="190"/>
      <c r="M3977" s="190"/>
      <c r="N3977" s="268">
        <v>0</v>
      </c>
      <c r="O3977" s="268">
        <v>2240755</v>
      </c>
      <c r="P3977" s="190" t="s">
        <v>657</v>
      </c>
      <c r="Q3977" s="375"/>
    </row>
    <row r="3978" spans="1:17" ht="51">
      <c r="A3978" s="265">
        <v>10</v>
      </c>
      <c r="B3978" s="190"/>
      <c r="C3978" s="266" t="s">
        <v>41</v>
      </c>
      <c r="D3978" s="267">
        <v>44001</v>
      </c>
      <c r="E3978" s="237" t="s">
        <v>8070</v>
      </c>
      <c r="F3978" s="237" t="s">
        <v>15</v>
      </c>
      <c r="G3978" s="237">
        <v>1333326</v>
      </c>
      <c r="H3978" s="190"/>
      <c r="I3978" s="248" t="s">
        <v>9263</v>
      </c>
      <c r="J3978" s="190"/>
      <c r="K3978" s="190"/>
      <c r="L3978" s="190"/>
      <c r="M3978" s="190"/>
      <c r="N3978" s="268">
        <v>50</v>
      </c>
      <c r="O3978" s="268">
        <v>0</v>
      </c>
      <c r="P3978" s="190" t="s">
        <v>657</v>
      </c>
      <c r="Q3978" s="375"/>
    </row>
    <row r="3979" spans="1:17" ht="63.75">
      <c r="A3979" s="265">
        <v>10</v>
      </c>
      <c r="B3979" s="190"/>
      <c r="C3979" s="266" t="s">
        <v>41</v>
      </c>
      <c r="D3979" s="267">
        <v>44001</v>
      </c>
      <c r="E3979" s="237" t="s">
        <v>8071</v>
      </c>
      <c r="F3979" s="237" t="s">
        <v>15</v>
      </c>
      <c r="G3979" s="237">
        <v>1333328</v>
      </c>
      <c r="H3979" s="190"/>
      <c r="I3979" s="248" t="s">
        <v>9264</v>
      </c>
      <c r="J3979" s="190"/>
      <c r="K3979" s="190"/>
      <c r="L3979" s="190"/>
      <c r="M3979" s="190"/>
      <c r="N3979" s="268">
        <v>50</v>
      </c>
      <c r="O3979" s="268">
        <v>0</v>
      </c>
      <c r="P3979" s="190" t="s">
        <v>657</v>
      </c>
      <c r="Q3979" s="375"/>
    </row>
    <row r="3980" spans="1:17" ht="89.25">
      <c r="A3980" s="265">
        <v>20</v>
      </c>
      <c r="B3980" s="190"/>
      <c r="C3980" s="266" t="s">
        <v>44</v>
      </c>
      <c r="D3980" s="267">
        <v>44001</v>
      </c>
      <c r="E3980" s="237" t="s">
        <v>8072</v>
      </c>
      <c r="F3980" s="237" t="s">
        <v>11</v>
      </c>
      <c r="G3980" s="237">
        <v>985237</v>
      </c>
      <c r="H3980" s="190"/>
      <c r="I3980" s="248" t="s">
        <v>9265</v>
      </c>
      <c r="J3980" s="190"/>
      <c r="K3980" s="190"/>
      <c r="L3980" s="190"/>
      <c r="M3980" s="190"/>
      <c r="N3980" s="268">
        <v>2164.8000000000002</v>
      </c>
      <c r="O3980" s="268">
        <v>0</v>
      </c>
      <c r="P3980" s="190" t="s">
        <v>657</v>
      </c>
      <c r="Q3980" s="375"/>
    </row>
    <row r="3981" spans="1:17" ht="89.25">
      <c r="A3981" s="265">
        <v>585</v>
      </c>
      <c r="B3981" s="190"/>
      <c r="C3981" s="266" t="s">
        <v>180</v>
      </c>
      <c r="D3981" s="267">
        <v>44001</v>
      </c>
      <c r="E3981" s="237" t="s">
        <v>8073</v>
      </c>
      <c r="F3981" s="237" t="s">
        <v>11</v>
      </c>
      <c r="G3981" s="237">
        <v>985194</v>
      </c>
      <c r="H3981" s="190"/>
      <c r="I3981" s="248" t="s">
        <v>9266</v>
      </c>
      <c r="J3981" s="190"/>
      <c r="K3981" s="190"/>
      <c r="L3981" s="190"/>
      <c r="M3981" s="190"/>
      <c r="N3981" s="268">
        <v>1654.69</v>
      </c>
      <c r="O3981" s="268">
        <v>0</v>
      </c>
      <c r="P3981" s="190" t="s">
        <v>657</v>
      </c>
      <c r="Q3981" s="375"/>
    </row>
    <row r="3982" spans="1:17" ht="51">
      <c r="A3982" s="265">
        <v>117</v>
      </c>
      <c r="B3982" s="190"/>
      <c r="C3982" s="266" t="s">
        <v>61</v>
      </c>
      <c r="D3982" s="267">
        <v>44001</v>
      </c>
      <c r="E3982" s="237" t="s">
        <v>8074</v>
      </c>
      <c r="F3982" s="237" t="s">
        <v>11</v>
      </c>
      <c r="G3982" s="237">
        <v>985248</v>
      </c>
      <c r="H3982" s="190"/>
      <c r="I3982" s="248" t="s">
        <v>9267</v>
      </c>
      <c r="J3982" s="190"/>
      <c r="K3982" s="190"/>
      <c r="L3982" s="190"/>
      <c r="M3982" s="190"/>
      <c r="N3982" s="268">
        <v>50</v>
      </c>
      <c r="O3982" s="268">
        <v>0</v>
      </c>
      <c r="P3982" s="190" t="s">
        <v>657</v>
      </c>
      <c r="Q3982" s="375"/>
    </row>
    <row r="3983" spans="1:17" ht="51">
      <c r="A3983" s="265">
        <v>513</v>
      </c>
      <c r="B3983" s="190"/>
      <c r="C3983" s="266" t="s">
        <v>169</v>
      </c>
      <c r="D3983" s="267">
        <v>44001</v>
      </c>
      <c r="E3983" s="237" t="s">
        <v>8075</v>
      </c>
      <c r="F3983" s="237" t="s">
        <v>15</v>
      </c>
      <c r="G3983" s="237">
        <v>1333420</v>
      </c>
      <c r="H3983" s="190"/>
      <c r="I3983" s="248" t="s">
        <v>9268</v>
      </c>
      <c r="J3983" s="190"/>
      <c r="K3983" s="190"/>
      <c r="L3983" s="190"/>
      <c r="M3983" s="190"/>
      <c r="N3983" s="268">
        <v>50</v>
      </c>
      <c r="O3983" s="268">
        <v>0</v>
      </c>
      <c r="P3983" s="190" t="s">
        <v>657</v>
      </c>
      <c r="Q3983" s="375"/>
    </row>
    <row r="3984" spans="1:17" ht="63.75">
      <c r="A3984" s="265">
        <v>287</v>
      </c>
      <c r="B3984" s="190"/>
      <c r="C3984" s="266" t="s">
        <v>125</v>
      </c>
      <c r="D3984" s="267">
        <v>44001</v>
      </c>
      <c r="E3984" s="237" t="s">
        <v>8076</v>
      </c>
      <c r="F3984" s="237" t="s">
        <v>11</v>
      </c>
      <c r="G3984" s="237">
        <v>1333421</v>
      </c>
      <c r="H3984" s="190"/>
      <c r="I3984" s="248" t="s">
        <v>9269</v>
      </c>
      <c r="J3984" s="190"/>
      <c r="K3984" s="190"/>
      <c r="L3984" s="190"/>
      <c r="M3984" s="190"/>
      <c r="N3984" s="268">
        <v>50</v>
      </c>
      <c r="O3984" s="268">
        <v>0</v>
      </c>
      <c r="P3984" s="190" t="s">
        <v>657</v>
      </c>
      <c r="Q3984" s="375"/>
    </row>
    <row r="3985" spans="1:17" ht="51">
      <c r="A3985" s="265">
        <v>513</v>
      </c>
      <c r="B3985" s="190"/>
      <c r="C3985" s="266" t="s">
        <v>169</v>
      </c>
      <c r="D3985" s="267">
        <v>44001</v>
      </c>
      <c r="E3985" s="237" t="s">
        <v>8077</v>
      </c>
      <c r="F3985" s="237" t="s">
        <v>15</v>
      </c>
      <c r="G3985" s="237">
        <v>1333427</v>
      </c>
      <c r="H3985" s="190"/>
      <c r="I3985" s="248" t="s">
        <v>2736</v>
      </c>
      <c r="J3985" s="190"/>
      <c r="K3985" s="190"/>
      <c r="L3985" s="190"/>
      <c r="M3985" s="190"/>
      <c r="N3985" s="268">
        <v>50</v>
      </c>
      <c r="O3985" s="268">
        <v>0</v>
      </c>
      <c r="P3985" s="190" t="s">
        <v>657</v>
      </c>
      <c r="Q3985" s="375"/>
    </row>
    <row r="3986" spans="1:17" ht="63.75">
      <c r="A3986" s="265">
        <v>46</v>
      </c>
      <c r="B3986" s="190"/>
      <c r="C3986" s="266" t="s">
        <v>48</v>
      </c>
      <c r="D3986" s="267">
        <v>44005</v>
      </c>
      <c r="E3986" s="237" t="s">
        <v>8078</v>
      </c>
      <c r="F3986" s="237" t="s">
        <v>6</v>
      </c>
      <c r="G3986" s="237">
        <v>1288310</v>
      </c>
      <c r="H3986" s="190"/>
      <c r="I3986" s="248" t="s">
        <v>9270</v>
      </c>
      <c r="J3986" s="190"/>
      <c r="K3986" s="190"/>
      <c r="L3986" s="190"/>
      <c r="M3986" s="190"/>
      <c r="N3986" s="268">
        <v>0</v>
      </c>
      <c r="O3986" s="268">
        <v>1445</v>
      </c>
      <c r="P3986" s="190" t="s">
        <v>657</v>
      </c>
      <c r="Q3986" s="375"/>
    </row>
    <row r="3987" spans="1:17" ht="51">
      <c r="A3987" s="265">
        <v>117</v>
      </c>
      <c r="B3987" s="190"/>
      <c r="C3987" s="266" t="s">
        <v>61</v>
      </c>
      <c r="D3987" s="267">
        <v>44005</v>
      </c>
      <c r="E3987" s="237" t="s">
        <v>8079</v>
      </c>
      <c r="F3987" s="237" t="s">
        <v>11</v>
      </c>
      <c r="G3987" s="237">
        <v>985297</v>
      </c>
      <c r="H3987" s="190"/>
      <c r="I3987" s="248" t="s">
        <v>9271</v>
      </c>
      <c r="J3987" s="190"/>
      <c r="K3987" s="190"/>
      <c r="L3987" s="190"/>
      <c r="M3987" s="190"/>
      <c r="N3987" s="268">
        <v>50</v>
      </c>
      <c r="O3987" s="268">
        <v>0</v>
      </c>
      <c r="P3987" s="190" t="s">
        <v>657</v>
      </c>
      <c r="Q3987" s="375"/>
    </row>
    <row r="3988" spans="1:17" ht="76.5">
      <c r="A3988" s="265">
        <v>117</v>
      </c>
      <c r="B3988" s="190"/>
      <c r="C3988" s="266" t="s">
        <v>61</v>
      </c>
      <c r="D3988" s="267">
        <v>44005</v>
      </c>
      <c r="E3988" s="237" t="s">
        <v>8080</v>
      </c>
      <c r="F3988" s="237" t="s">
        <v>11</v>
      </c>
      <c r="G3988" s="237">
        <v>985301</v>
      </c>
      <c r="H3988" s="190"/>
      <c r="I3988" s="248" t="s">
        <v>9272</v>
      </c>
      <c r="J3988" s="190"/>
      <c r="K3988" s="190"/>
      <c r="L3988" s="190"/>
      <c r="M3988" s="190"/>
      <c r="N3988" s="268">
        <v>50</v>
      </c>
      <c r="O3988" s="268">
        <v>0</v>
      </c>
      <c r="P3988" s="190" t="s">
        <v>657</v>
      </c>
      <c r="Q3988" s="375"/>
    </row>
    <row r="3989" spans="1:17" ht="51">
      <c r="A3989" s="265">
        <v>513</v>
      </c>
      <c r="B3989" s="190"/>
      <c r="C3989" s="266" t="s">
        <v>169</v>
      </c>
      <c r="D3989" s="267">
        <v>44005</v>
      </c>
      <c r="E3989" s="237" t="s">
        <v>8081</v>
      </c>
      <c r="F3989" s="237" t="s">
        <v>15</v>
      </c>
      <c r="G3989" s="237">
        <v>1334104</v>
      </c>
      <c r="H3989" s="190"/>
      <c r="I3989" s="248" t="s">
        <v>9273</v>
      </c>
      <c r="J3989" s="190"/>
      <c r="K3989" s="190"/>
      <c r="L3989" s="190"/>
      <c r="M3989" s="190"/>
      <c r="N3989" s="268">
        <v>50</v>
      </c>
      <c r="O3989" s="268">
        <v>0</v>
      </c>
      <c r="P3989" s="190" t="s">
        <v>657</v>
      </c>
      <c r="Q3989" s="375"/>
    </row>
    <row r="3990" spans="1:17" ht="63.75">
      <c r="A3990" s="265">
        <v>10</v>
      </c>
      <c r="B3990" s="190"/>
      <c r="C3990" s="266" t="s">
        <v>41</v>
      </c>
      <c r="D3990" s="267">
        <v>44005</v>
      </c>
      <c r="E3990" s="237" t="s">
        <v>8083</v>
      </c>
      <c r="F3990" s="237" t="s">
        <v>6</v>
      </c>
      <c r="G3990" s="237">
        <v>1334215</v>
      </c>
      <c r="H3990" s="190"/>
      <c r="I3990" s="248" t="s">
        <v>9275</v>
      </c>
      <c r="J3990" s="190"/>
      <c r="K3990" s="190"/>
      <c r="L3990" s="190"/>
      <c r="M3990" s="190"/>
      <c r="N3990" s="268">
        <v>0</v>
      </c>
      <c r="O3990" s="268">
        <v>82031.88</v>
      </c>
      <c r="P3990" s="190" t="s">
        <v>657</v>
      </c>
      <c r="Q3990" s="375"/>
    </row>
    <row r="3991" spans="1:17" ht="51">
      <c r="A3991" s="265">
        <v>16</v>
      </c>
      <c r="B3991" s="190"/>
      <c r="C3991" s="266" t="s">
        <v>7133</v>
      </c>
      <c r="D3991" s="267">
        <v>44005</v>
      </c>
      <c r="E3991" s="237" t="s">
        <v>8084</v>
      </c>
      <c r="F3991" s="237" t="s">
        <v>15</v>
      </c>
      <c r="G3991" s="237">
        <v>1334214</v>
      </c>
      <c r="H3991" s="190"/>
      <c r="I3991" s="248" t="s">
        <v>9276</v>
      </c>
      <c r="J3991" s="190"/>
      <c r="K3991" s="190"/>
      <c r="L3991" s="190"/>
      <c r="M3991" s="190"/>
      <c r="N3991" s="268">
        <v>50</v>
      </c>
      <c r="O3991" s="268">
        <v>0</v>
      </c>
      <c r="P3991" s="190" t="s">
        <v>657</v>
      </c>
      <c r="Q3991" s="375"/>
    </row>
    <row r="3992" spans="1:17" ht="51">
      <c r="A3992" s="265">
        <v>117</v>
      </c>
      <c r="B3992" s="190"/>
      <c r="C3992" s="266" t="s">
        <v>61</v>
      </c>
      <c r="D3992" s="267">
        <v>44005</v>
      </c>
      <c r="E3992" s="237" t="s">
        <v>8085</v>
      </c>
      <c r="F3992" s="237" t="s">
        <v>11</v>
      </c>
      <c r="G3992" s="237">
        <v>985321</v>
      </c>
      <c r="H3992" s="190"/>
      <c r="I3992" s="248" t="s">
        <v>9277</v>
      </c>
      <c r="J3992" s="190"/>
      <c r="K3992" s="190"/>
      <c r="L3992" s="190"/>
      <c r="M3992" s="190"/>
      <c r="N3992" s="268">
        <v>50</v>
      </c>
      <c r="O3992" s="268">
        <v>0</v>
      </c>
      <c r="P3992" s="190" t="s">
        <v>657</v>
      </c>
      <c r="Q3992" s="375"/>
    </row>
    <row r="3993" spans="1:17" ht="63.75">
      <c r="A3993" s="265" t="s">
        <v>554</v>
      </c>
      <c r="B3993" s="190"/>
      <c r="C3993" s="266" t="s">
        <v>726</v>
      </c>
      <c r="D3993" s="267">
        <v>44005</v>
      </c>
      <c r="E3993" s="237" t="s">
        <v>8086</v>
      </c>
      <c r="F3993" s="237" t="s">
        <v>11</v>
      </c>
      <c r="G3993" s="237">
        <v>13660</v>
      </c>
      <c r="H3993" s="190"/>
      <c r="I3993" s="248" t="s">
        <v>9278</v>
      </c>
      <c r="J3993" s="190"/>
      <c r="K3993" s="190"/>
      <c r="L3993" s="190"/>
      <c r="M3993" s="190"/>
      <c r="N3993" s="268">
        <v>18360.3</v>
      </c>
      <c r="O3993" s="268">
        <v>0</v>
      </c>
      <c r="P3993" s="190" t="s">
        <v>657</v>
      </c>
      <c r="Q3993" s="375"/>
    </row>
    <row r="3994" spans="1:17" ht="63.75">
      <c r="A3994" s="265" t="s">
        <v>554</v>
      </c>
      <c r="B3994" s="190"/>
      <c r="C3994" s="266" t="s">
        <v>726</v>
      </c>
      <c r="D3994" s="267">
        <v>44005</v>
      </c>
      <c r="E3994" s="237" t="s">
        <v>8087</v>
      </c>
      <c r="F3994" s="237" t="s">
        <v>11</v>
      </c>
      <c r="G3994" s="237">
        <v>13661</v>
      </c>
      <c r="H3994" s="190"/>
      <c r="I3994" s="248" t="s">
        <v>9279</v>
      </c>
      <c r="J3994" s="190"/>
      <c r="K3994" s="190"/>
      <c r="L3994" s="190"/>
      <c r="M3994" s="190"/>
      <c r="N3994" s="268">
        <v>41068.339999999997</v>
      </c>
      <c r="O3994" s="268">
        <v>0</v>
      </c>
      <c r="P3994" s="190" t="s">
        <v>657</v>
      </c>
      <c r="Q3994" s="375"/>
    </row>
    <row r="3995" spans="1:17" ht="63.75">
      <c r="A3995" s="265" t="s">
        <v>554</v>
      </c>
      <c r="B3995" s="190"/>
      <c r="C3995" s="266" t="s">
        <v>726</v>
      </c>
      <c r="D3995" s="267">
        <v>44005</v>
      </c>
      <c r="E3995" s="237" t="s">
        <v>8088</v>
      </c>
      <c r="F3995" s="237" t="s">
        <v>11</v>
      </c>
      <c r="G3995" s="237">
        <v>13611</v>
      </c>
      <c r="H3995" s="190"/>
      <c r="I3995" s="248" t="s">
        <v>9280</v>
      </c>
      <c r="J3995" s="190"/>
      <c r="K3995" s="190"/>
      <c r="L3995" s="190"/>
      <c r="M3995" s="190"/>
      <c r="N3995" s="268">
        <v>3856.68</v>
      </c>
      <c r="O3995" s="268">
        <v>0</v>
      </c>
      <c r="P3995" s="190" t="s">
        <v>657</v>
      </c>
      <c r="Q3995" s="375"/>
    </row>
    <row r="3996" spans="1:17" ht="51">
      <c r="A3996" s="265" t="s">
        <v>554</v>
      </c>
      <c r="B3996" s="190"/>
      <c r="C3996" s="266" t="s">
        <v>726</v>
      </c>
      <c r="D3996" s="267">
        <v>44005</v>
      </c>
      <c r="E3996" s="237" t="s">
        <v>8089</v>
      </c>
      <c r="F3996" s="237" t="s">
        <v>11</v>
      </c>
      <c r="G3996" s="237">
        <v>13612</v>
      </c>
      <c r="H3996" s="190"/>
      <c r="I3996" s="248" t="s">
        <v>9281</v>
      </c>
      <c r="J3996" s="190"/>
      <c r="K3996" s="190"/>
      <c r="L3996" s="190"/>
      <c r="M3996" s="190"/>
      <c r="N3996" s="268">
        <v>1189.3800000000001</v>
      </c>
      <c r="O3996" s="268">
        <v>0</v>
      </c>
      <c r="P3996" s="190" t="s">
        <v>657</v>
      </c>
      <c r="Q3996" s="375"/>
    </row>
    <row r="3997" spans="1:17" ht="63.75">
      <c r="A3997" s="265">
        <v>10</v>
      </c>
      <c r="B3997" s="190"/>
      <c r="C3997" s="266" t="s">
        <v>41</v>
      </c>
      <c r="D3997" s="267">
        <v>44005</v>
      </c>
      <c r="E3997" s="237" t="s">
        <v>8090</v>
      </c>
      <c r="F3997" s="237" t="s">
        <v>15</v>
      </c>
      <c r="G3997" s="237">
        <v>1334216</v>
      </c>
      <c r="H3997" s="190"/>
      <c r="I3997" s="248" t="s">
        <v>9282</v>
      </c>
      <c r="J3997" s="190"/>
      <c r="K3997" s="190"/>
      <c r="L3997" s="190"/>
      <c r="M3997" s="190"/>
      <c r="N3997" s="268">
        <v>50</v>
      </c>
      <c r="O3997" s="268">
        <v>0</v>
      </c>
      <c r="P3997" s="190" t="s">
        <v>657</v>
      </c>
      <c r="Q3997" s="375"/>
    </row>
    <row r="3998" spans="1:17" ht="63.75">
      <c r="A3998" s="265">
        <v>513</v>
      </c>
      <c r="B3998" s="190"/>
      <c r="C3998" s="266" t="s">
        <v>169</v>
      </c>
      <c r="D3998" s="267">
        <v>44006</v>
      </c>
      <c r="E3998" s="237" t="s">
        <v>8091</v>
      </c>
      <c r="F3998" s="237" t="s">
        <v>15</v>
      </c>
      <c r="G3998" s="237">
        <v>1334749</v>
      </c>
      <c r="H3998" s="190"/>
      <c r="I3998" s="248" t="s">
        <v>9283</v>
      </c>
      <c r="J3998" s="190"/>
      <c r="K3998" s="190"/>
      <c r="L3998" s="190"/>
      <c r="M3998" s="190"/>
      <c r="N3998" s="268">
        <v>50</v>
      </c>
      <c r="O3998" s="268">
        <v>0</v>
      </c>
      <c r="P3998" s="190" t="s">
        <v>657</v>
      </c>
      <c r="Q3998" s="375"/>
    </row>
    <row r="3999" spans="1:17" ht="63.75">
      <c r="A3999" s="265">
        <v>513</v>
      </c>
      <c r="B3999" s="190"/>
      <c r="C3999" s="266" t="s">
        <v>169</v>
      </c>
      <c r="D3999" s="267">
        <v>44006</v>
      </c>
      <c r="E3999" s="237" t="s">
        <v>8092</v>
      </c>
      <c r="F3999" s="237" t="s">
        <v>15</v>
      </c>
      <c r="G3999" s="237">
        <v>1334845</v>
      </c>
      <c r="H3999" s="190"/>
      <c r="I3999" s="248" t="s">
        <v>9284</v>
      </c>
      <c r="J3999" s="190"/>
      <c r="K3999" s="190"/>
      <c r="L3999" s="190"/>
      <c r="M3999" s="190"/>
      <c r="N3999" s="268">
        <v>50</v>
      </c>
      <c r="O3999" s="268">
        <v>0</v>
      </c>
      <c r="P3999" s="190" t="s">
        <v>657</v>
      </c>
      <c r="Q3999" s="375"/>
    </row>
    <row r="4000" spans="1:17" ht="102">
      <c r="A4000" s="265">
        <v>576</v>
      </c>
      <c r="B4000" s="190"/>
      <c r="C4000" s="266" t="s">
        <v>1295</v>
      </c>
      <c r="D4000" s="267">
        <v>44006</v>
      </c>
      <c r="E4000" s="237" t="s">
        <v>8093</v>
      </c>
      <c r="F4000" s="237" t="s">
        <v>618</v>
      </c>
      <c r="G4000" s="237">
        <v>10905</v>
      </c>
      <c r="H4000" s="190"/>
      <c r="I4000" s="248" t="s">
        <v>9285</v>
      </c>
      <c r="J4000" s="190"/>
      <c r="K4000" s="190"/>
      <c r="L4000" s="190"/>
      <c r="M4000" s="190"/>
      <c r="N4000" s="268">
        <v>221.02</v>
      </c>
      <c r="O4000" s="268">
        <v>0</v>
      </c>
      <c r="P4000" s="190" t="s">
        <v>657</v>
      </c>
      <c r="Q4000" s="375"/>
    </row>
    <row r="4001" spans="1:17" ht="89.25">
      <c r="A4001" s="265">
        <v>16</v>
      </c>
      <c r="B4001" s="190"/>
      <c r="C4001" s="266" t="s">
        <v>7133</v>
      </c>
      <c r="D4001" s="267">
        <v>44006</v>
      </c>
      <c r="E4001" s="237" t="s">
        <v>8094</v>
      </c>
      <c r="F4001" s="237" t="s">
        <v>11</v>
      </c>
      <c r="G4001" s="237">
        <v>985356</v>
      </c>
      <c r="H4001" s="190"/>
      <c r="I4001" s="248" t="s">
        <v>9286</v>
      </c>
      <c r="J4001" s="190"/>
      <c r="K4001" s="190"/>
      <c r="L4001" s="190"/>
      <c r="M4001" s="190"/>
      <c r="N4001" s="268">
        <v>50</v>
      </c>
      <c r="O4001" s="268">
        <v>0</v>
      </c>
      <c r="P4001" s="190" t="s">
        <v>657</v>
      </c>
      <c r="Q4001" s="375"/>
    </row>
    <row r="4002" spans="1:17" ht="76.5">
      <c r="A4002" s="265">
        <v>16</v>
      </c>
      <c r="B4002" s="190"/>
      <c r="C4002" s="266" t="s">
        <v>7133</v>
      </c>
      <c r="D4002" s="267">
        <v>44006</v>
      </c>
      <c r="E4002" s="237" t="s">
        <v>8095</v>
      </c>
      <c r="F4002" s="237" t="s">
        <v>13</v>
      </c>
      <c r="G4002" s="237">
        <v>985356</v>
      </c>
      <c r="H4002" s="190"/>
      <c r="I4002" s="248" t="s">
        <v>9287</v>
      </c>
      <c r="J4002" s="190"/>
      <c r="K4002" s="190"/>
      <c r="L4002" s="190"/>
      <c r="M4002" s="190"/>
      <c r="N4002" s="268">
        <v>98.41</v>
      </c>
      <c r="O4002" s="268">
        <v>0</v>
      </c>
      <c r="P4002" s="190" t="s">
        <v>657</v>
      </c>
      <c r="Q4002" s="375"/>
    </row>
    <row r="4003" spans="1:17" ht="76.5">
      <c r="A4003" s="265" t="s">
        <v>556</v>
      </c>
      <c r="B4003" s="190"/>
      <c r="C4003" s="266" t="s">
        <v>714</v>
      </c>
      <c r="D4003" s="267">
        <v>44007</v>
      </c>
      <c r="E4003" s="237" t="s">
        <v>8096</v>
      </c>
      <c r="F4003" s="237" t="s">
        <v>658</v>
      </c>
      <c r="G4003" s="237">
        <v>1468388</v>
      </c>
      <c r="H4003" s="190"/>
      <c r="I4003" s="248" t="s">
        <v>9288</v>
      </c>
      <c r="J4003" s="190"/>
      <c r="K4003" s="190"/>
      <c r="L4003" s="190"/>
      <c r="M4003" s="190"/>
      <c r="N4003" s="268">
        <v>10181.5</v>
      </c>
      <c r="O4003" s="268">
        <v>0</v>
      </c>
      <c r="P4003" s="190" t="s">
        <v>657</v>
      </c>
      <c r="Q4003" s="375"/>
    </row>
    <row r="4004" spans="1:17" ht="76.5">
      <c r="A4004" s="265" t="s">
        <v>556</v>
      </c>
      <c r="B4004" s="190"/>
      <c r="C4004" s="266" t="s">
        <v>714</v>
      </c>
      <c r="D4004" s="267">
        <v>44007</v>
      </c>
      <c r="E4004" s="237" t="s">
        <v>8096</v>
      </c>
      <c r="F4004" s="237" t="s">
        <v>658</v>
      </c>
      <c r="G4004" s="237">
        <v>1468445</v>
      </c>
      <c r="H4004" s="190"/>
      <c r="I4004" s="248" t="s">
        <v>9289</v>
      </c>
      <c r="J4004" s="190"/>
      <c r="K4004" s="190"/>
      <c r="L4004" s="190"/>
      <c r="M4004" s="190"/>
      <c r="N4004" s="268">
        <v>15900</v>
      </c>
      <c r="O4004" s="268">
        <v>0</v>
      </c>
      <c r="P4004" s="190" t="s">
        <v>657</v>
      </c>
      <c r="Q4004" s="375"/>
    </row>
    <row r="4005" spans="1:17" ht="76.5">
      <c r="A4005" s="265" t="s">
        <v>556</v>
      </c>
      <c r="B4005" s="190"/>
      <c r="C4005" s="266" t="s">
        <v>714</v>
      </c>
      <c r="D4005" s="267">
        <v>44007</v>
      </c>
      <c r="E4005" s="237" t="s">
        <v>8096</v>
      </c>
      <c r="F4005" s="237" t="s">
        <v>658</v>
      </c>
      <c r="G4005" s="237">
        <v>1468448</v>
      </c>
      <c r="H4005" s="190"/>
      <c r="I4005" s="248" t="s">
        <v>9290</v>
      </c>
      <c r="J4005" s="190"/>
      <c r="K4005" s="190"/>
      <c r="L4005" s="190"/>
      <c r="M4005" s="190"/>
      <c r="N4005" s="268">
        <v>18525</v>
      </c>
      <c r="O4005" s="268">
        <v>0</v>
      </c>
      <c r="P4005" s="190" t="s">
        <v>657</v>
      </c>
      <c r="Q4005" s="375"/>
    </row>
    <row r="4006" spans="1:17" ht="76.5">
      <c r="A4006" s="265" t="s">
        <v>556</v>
      </c>
      <c r="B4006" s="190"/>
      <c r="C4006" s="266" t="s">
        <v>714</v>
      </c>
      <c r="D4006" s="267">
        <v>44007</v>
      </c>
      <c r="E4006" s="237" t="s">
        <v>8096</v>
      </c>
      <c r="F4006" s="237" t="s">
        <v>658</v>
      </c>
      <c r="G4006" s="237">
        <v>1468446</v>
      </c>
      <c r="H4006" s="190"/>
      <c r="I4006" s="248" t="s">
        <v>9291</v>
      </c>
      <c r="J4006" s="190"/>
      <c r="K4006" s="190"/>
      <c r="L4006" s="190"/>
      <c r="M4006" s="190"/>
      <c r="N4006" s="268">
        <v>14850</v>
      </c>
      <c r="O4006" s="268">
        <v>0</v>
      </c>
      <c r="P4006" s="190" t="s">
        <v>657</v>
      </c>
      <c r="Q4006" s="375"/>
    </row>
    <row r="4007" spans="1:17" ht="76.5">
      <c r="A4007" s="265" t="s">
        <v>556</v>
      </c>
      <c r="B4007" s="190"/>
      <c r="C4007" s="266" t="s">
        <v>714</v>
      </c>
      <c r="D4007" s="267">
        <v>44007</v>
      </c>
      <c r="E4007" s="237" t="s">
        <v>8096</v>
      </c>
      <c r="F4007" s="237" t="s">
        <v>658</v>
      </c>
      <c r="G4007" s="237">
        <v>1468447</v>
      </c>
      <c r="H4007" s="190"/>
      <c r="I4007" s="248" t="s">
        <v>9292</v>
      </c>
      <c r="J4007" s="190"/>
      <c r="K4007" s="190"/>
      <c r="L4007" s="190"/>
      <c r="M4007" s="190"/>
      <c r="N4007" s="268">
        <v>12150</v>
      </c>
      <c r="O4007" s="268">
        <v>0</v>
      </c>
      <c r="P4007" s="190" t="s">
        <v>657</v>
      </c>
      <c r="Q4007" s="375"/>
    </row>
    <row r="4008" spans="1:17" ht="76.5">
      <c r="A4008" s="265" t="s">
        <v>556</v>
      </c>
      <c r="B4008" s="190"/>
      <c r="C4008" s="266" t="s">
        <v>714</v>
      </c>
      <c r="D4008" s="267">
        <v>44007</v>
      </c>
      <c r="E4008" s="237" t="s">
        <v>8096</v>
      </c>
      <c r="F4008" s="237" t="s">
        <v>658</v>
      </c>
      <c r="G4008" s="237">
        <v>1468449</v>
      </c>
      <c r="H4008" s="190"/>
      <c r="I4008" s="248" t="s">
        <v>9293</v>
      </c>
      <c r="J4008" s="190"/>
      <c r="K4008" s="190"/>
      <c r="L4008" s="190"/>
      <c r="M4008" s="190"/>
      <c r="N4008" s="268">
        <v>48750</v>
      </c>
      <c r="O4008" s="268">
        <v>0</v>
      </c>
      <c r="P4008" s="190" t="s">
        <v>657</v>
      </c>
      <c r="Q4008" s="375"/>
    </row>
    <row r="4009" spans="1:17" ht="76.5">
      <c r="A4009" s="265" t="s">
        <v>556</v>
      </c>
      <c r="B4009" s="190"/>
      <c r="C4009" s="266" t="s">
        <v>714</v>
      </c>
      <c r="D4009" s="267">
        <v>44007</v>
      </c>
      <c r="E4009" s="237" t="s">
        <v>8096</v>
      </c>
      <c r="F4009" s="237" t="s">
        <v>658</v>
      </c>
      <c r="G4009" s="237">
        <v>1468390</v>
      </c>
      <c r="H4009" s="190"/>
      <c r="I4009" s="248" t="s">
        <v>9294</v>
      </c>
      <c r="J4009" s="190"/>
      <c r="K4009" s="190"/>
      <c r="L4009" s="190"/>
      <c r="M4009" s="190"/>
      <c r="N4009" s="268">
        <v>10500</v>
      </c>
      <c r="O4009" s="268">
        <v>0</v>
      </c>
      <c r="P4009" s="190" t="s">
        <v>657</v>
      </c>
      <c r="Q4009" s="375"/>
    </row>
    <row r="4010" spans="1:17" ht="76.5">
      <c r="A4010" s="265" t="s">
        <v>556</v>
      </c>
      <c r="B4010" s="190"/>
      <c r="C4010" s="266" t="s">
        <v>714</v>
      </c>
      <c r="D4010" s="267">
        <v>44007</v>
      </c>
      <c r="E4010" s="237" t="s">
        <v>8096</v>
      </c>
      <c r="F4010" s="237" t="s">
        <v>658</v>
      </c>
      <c r="G4010" s="237">
        <v>1468391</v>
      </c>
      <c r="H4010" s="190"/>
      <c r="I4010" s="248" t="s">
        <v>9295</v>
      </c>
      <c r="J4010" s="190"/>
      <c r="K4010" s="190"/>
      <c r="L4010" s="190"/>
      <c r="M4010" s="190"/>
      <c r="N4010" s="268">
        <v>23625</v>
      </c>
      <c r="O4010" s="268">
        <v>0</v>
      </c>
      <c r="P4010" s="190" t="s">
        <v>657</v>
      </c>
      <c r="Q4010" s="375"/>
    </row>
    <row r="4011" spans="1:17" ht="76.5">
      <c r="A4011" s="265" t="s">
        <v>556</v>
      </c>
      <c r="B4011" s="190"/>
      <c r="C4011" s="266" t="s">
        <v>714</v>
      </c>
      <c r="D4011" s="267">
        <v>44007</v>
      </c>
      <c r="E4011" s="237" t="s">
        <v>8096</v>
      </c>
      <c r="F4011" s="237" t="s">
        <v>658</v>
      </c>
      <c r="G4011" s="237">
        <v>1468392</v>
      </c>
      <c r="H4011" s="190"/>
      <c r="I4011" s="248" t="s">
        <v>9296</v>
      </c>
      <c r="J4011" s="190"/>
      <c r="K4011" s="190"/>
      <c r="L4011" s="190"/>
      <c r="M4011" s="190"/>
      <c r="N4011" s="268">
        <v>10375</v>
      </c>
      <c r="O4011" s="268">
        <v>0</v>
      </c>
      <c r="P4011" s="190" t="s">
        <v>657</v>
      </c>
      <c r="Q4011" s="375"/>
    </row>
    <row r="4012" spans="1:17" ht="76.5">
      <c r="A4012" s="265" t="s">
        <v>556</v>
      </c>
      <c r="B4012" s="190"/>
      <c r="C4012" s="266" t="s">
        <v>714</v>
      </c>
      <c r="D4012" s="267">
        <v>44007</v>
      </c>
      <c r="E4012" s="237" t="s">
        <v>8096</v>
      </c>
      <c r="F4012" s="237" t="s">
        <v>658</v>
      </c>
      <c r="G4012" s="237">
        <v>1468450</v>
      </c>
      <c r="H4012" s="190"/>
      <c r="I4012" s="248" t="s">
        <v>9297</v>
      </c>
      <c r="J4012" s="190"/>
      <c r="K4012" s="190"/>
      <c r="L4012" s="190"/>
      <c r="M4012" s="190"/>
      <c r="N4012" s="268">
        <v>10500</v>
      </c>
      <c r="O4012" s="268">
        <v>0</v>
      </c>
      <c r="P4012" s="190" t="s">
        <v>657</v>
      </c>
      <c r="Q4012" s="375"/>
    </row>
    <row r="4013" spans="1:17" ht="76.5">
      <c r="A4013" s="265" t="s">
        <v>556</v>
      </c>
      <c r="B4013" s="190"/>
      <c r="C4013" s="266" t="s">
        <v>714</v>
      </c>
      <c r="D4013" s="267">
        <v>44007</v>
      </c>
      <c r="E4013" s="237" t="s">
        <v>8096</v>
      </c>
      <c r="F4013" s="237" t="s">
        <v>658</v>
      </c>
      <c r="G4013" s="237">
        <v>1468438</v>
      </c>
      <c r="H4013" s="190"/>
      <c r="I4013" s="248" t="s">
        <v>9298</v>
      </c>
      <c r="J4013" s="190"/>
      <c r="K4013" s="190"/>
      <c r="L4013" s="190"/>
      <c r="M4013" s="190"/>
      <c r="N4013" s="268">
        <v>11088.5</v>
      </c>
      <c r="O4013" s="268">
        <v>0</v>
      </c>
      <c r="P4013" s="190" t="s">
        <v>657</v>
      </c>
      <c r="Q4013" s="375"/>
    </row>
    <row r="4014" spans="1:17" ht="76.5">
      <c r="A4014" s="265" t="s">
        <v>556</v>
      </c>
      <c r="B4014" s="190"/>
      <c r="C4014" s="266" t="s">
        <v>714</v>
      </c>
      <c r="D4014" s="267">
        <v>44007</v>
      </c>
      <c r="E4014" s="237" t="s">
        <v>8096</v>
      </c>
      <c r="F4014" s="237" t="s">
        <v>658</v>
      </c>
      <c r="G4014" s="237">
        <v>1468389</v>
      </c>
      <c r="H4014" s="190"/>
      <c r="I4014" s="248" t="s">
        <v>9299</v>
      </c>
      <c r="J4014" s="190"/>
      <c r="K4014" s="190"/>
      <c r="L4014" s="190"/>
      <c r="M4014" s="190"/>
      <c r="N4014" s="268">
        <v>14750</v>
      </c>
      <c r="O4014" s="268">
        <v>0</v>
      </c>
      <c r="P4014" s="190" t="s">
        <v>657</v>
      </c>
      <c r="Q4014" s="375"/>
    </row>
    <row r="4015" spans="1:17" ht="76.5">
      <c r="A4015" s="265" t="s">
        <v>556</v>
      </c>
      <c r="B4015" s="190"/>
      <c r="C4015" s="266" t="s">
        <v>714</v>
      </c>
      <c r="D4015" s="267">
        <v>44007</v>
      </c>
      <c r="E4015" s="237" t="s">
        <v>8096</v>
      </c>
      <c r="F4015" s="237" t="s">
        <v>658</v>
      </c>
      <c r="G4015" s="237">
        <v>1468439</v>
      </c>
      <c r="H4015" s="190"/>
      <c r="I4015" s="248" t="s">
        <v>9300</v>
      </c>
      <c r="J4015" s="190"/>
      <c r="K4015" s="190"/>
      <c r="L4015" s="190"/>
      <c r="M4015" s="190"/>
      <c r="N4015" s="268">
        <v>13125</v>
      </c>
      <c r="O4015" s="268">
        <v>0</v>
      </c>
      <c r="P4015" s="190" t="s">
        <v>657</v>
      </c>
      <c r="Q4015" s="375"/>
    </row>
    <row r="4016" spans="1:17" ht="76.5">
      <c r="A4016" s="265" t="s">
        <v>556</v>
      </c>
      <c r="B4016" s="190"/>
      <c r="C4016" s="266" t="s">
        <v>714</v>
      </c>
      <c r="D4016" s="267">
        <v>44007</v>
      </c>
      <c r="E4016" s="237" t="s">
        <v>8096</v>
      </c>
      <c r="F4016" s="237" t="s">
        <v>658</v>
      </c>
      <c r="G4016" s="237">
        <v>1468442</v>
      </c>
      <c r="H4016" s="190"/>
      <c r="I4016" s="248" t="s">
        <v>9301</v>
      </c>
      <c r="J4016" s="190"/>
      <c r="K4016" s="190"/>
      <c r="L4016" s="190"/>
      <c r="M4016" s="190"/>
      <c r="N4016" s="268">
        <v>16500</v>
      </c>
      <c r="O4016" s="268">
        <v>0</v>
      </c>
      <c r="P4016" s="190" t="s">
        <v>657</v>
      </c>
      <c r="Q4016" s="375"/>
    </row>
    <row r="4017" spans="1:17" ht="76.5">
      <c r="A4017" s="265" t="s">
        <v>556</v>
      </c>
      <c r="B4017" s="190"/>
      <c r="C4017" s="266" t="s">
        <v>714</v>
      </c>
      <c r="D4017" s="267">
        <v>44007</v>
      </c>
      <c r="E4017" s="237" t="s">
        <v>8096</v>
      </c>
      <c r="F4017" s="237" t="s">
        <v>658</v>
      </c>
      <c r="G4017" s="237">
        <v>1468443</v>
      </c>
      <c r="H4017" s="190"/>
      <c r="I4017" s="248" t="s">
        <v>9302</v>
      </c>
      <c r="J4017" s="190"/>
      <c r="K4017" s="190"/>
      <c r="L4017" s="190"/>
      <c r="M4017" s="190"/>
      <c r="N4017" s="268">
        <v>34250</v>
      </c>
      <c r="O4017" s="268">
        <v>0</v>
      </c>
      <c r="P4017" s="190" t="s">
        <v>657</v>
      </c>
      <c r="Q4017" s="375"/>
    </row>
    <row r="4018" spans="1:17" ht="76.5">
      <c r="A4018" s="265" t="s">
        <v>556</v>
      </c>
      <c r="B4018" s="190"/>
      <c r="C4018" s="266" t="s">
        <v>714</v>
      </c>
      <c r="D4018" s="267">
        <v>44007</v>
      </c>
      <c r="E4018" s="237" t="s">
        <v>8096</v>
      </c>
      <c r="F4018" s="237" t="s">
        <v>658</v>
      </c>
      <c r="G4018" s="237">
        <v>1468444</v>
      </c>
      <c r="H4018" s="190"/>
      <c r="I4018" s="248" t="s">
        <v>9303</v>
      </c>
      <c r="J4018" s="190"/>
      <c r="K4018" s="190"/>
      <c r="L4018" s="190"/>
      <c r="M4018" s="190"/>
      <c r="N4018" s="268">
        <v>10294</v>
      </c>
      <c r="O4018" s="268">
        <v>0</v>
      </c>
      <c r="P4018" s="190" t="s">
        <v>657</v>
      </c>
      <c r="Q4018" s="375"/>
    </row>
    <row r="4019" spans="1:17" ht="76.5">
      <c r="A4019" s="265" t="s">
        <v>556</v>
      </c>
      <c r="B4019" s="190"/>
      <c r="C4019" s="266" t="s">
        <v>714</v>
      </c>
      <c r="D4019" s="267">
        <v>44007</v>
      </c>
      <c r="E4019" s="237" t="s">
        <v>8096</v>
      </c>
      <c r="F4019" s="237" t="s">
        <v>658</v>
      </c>
      <c r="G4019" s="237">
        <v>1468387</v>
      </c>
      <c r="H4019" s="190"/>
      <c r="I4019" s="248" t="s">
        <v>9304</v>
      </c>
      <c r="J4019" s="190"/>
      <c r="K4019" s="190"/>
      <c r="L4019" s="190"/>
      <c r="M4019" s="190"/>
      <c r="N4019" s="268">
        <v>10837.5</v>
      </c>
      <c r="O4019" s="268">
        <v>0</v>
      </c>
      <c r="P4019" s="190" t="s">
        <v>657</v>
      </c>
      <c r="Q4019" s="375"/>
    </row>
    <row r="4020" spans="1:17" ht="76.5">
      <c r="A4020" s="265" t="s">
        <v>556</v>
      </c>
      <c r="B4020" s="190"/>
      <c r="C4020" s="266" t="s">
        <v>714</v>
      </c>
      <c r="D4020" s="267">
        <v>44007</v>
      </c>
      <c r="E4020" s="237" t="s">
        <v>8096</v>
      </c>
      <c r="F4020" s="237" t="s">
        <v>658</v>
      </c>
      <c r="G4020" s="237">
        <v>1468385</v>
      </c>
      <c r="H4020" s="190"/>
      <c r="I4020" s="248" t="s">
        <v>9305</v>
      </c>
      <c r="J4020" s="190"/>
      <c r="K4020" s="190"/>
      <c r="L4020" s="190"/>
      <c r="M4020" s="190"/>
      <c r="N4020" s="268">
        <v>12787.5</v>
      </c>
      <c r="O4020" s="268">
        <v>0</v>
      </c>
      <c r="P4020" s="190" t="s">
        <v>657</v>
      </c>
      <c r="Q4020" s="375"/>
    </row>
    <row r="4021" spans="1:17" ht="76.5">
      <c r="A4021" s="265" t="s">
        <v>556</v>
      </c>
      <c r="B4021" s="190"/>
      <c r="C4021" s="266" t="s">
        <v>714</v>
      </c>
      <c r="D4021" s="267">
        <v>44007</v>
      </c>
      <c r="E4021" s="237" t="s">
        <v>8096</v>
      </c>
      <c r="F4021" s="237" t="s">
        <v>658</v>
      </c>
      <c r="G4021" s="237">
        <v>1468384</v>
      </c>
      <c r="H4021" s="190"/>
      <c r="I4021" s="248" t="s">
        <v>9306</v>
      </c>
      <c r="J4021" s="190"/>
      <c r="K4021" s="190"/>
      <c r="L4021" s="190"/>
      <c r="M4021" s="190"/>
      <c r="N4021" s="268">
        <v>21919</v>
      </c>
      <c r="O4021" s="268">
        <v>0</v>
      </c>
      <c r="P4021" s="190" t="s">
        <v>657</v>
      </c>
      <c r="Q4021" s="375"/>
    </row>
    <row r="4022" spans="1:17" ht="51">
      <c r="A4022" s="265" t="s">
        <v>554</v>
      </c>
      <c r="B4022" s="190"/>
      <c r="C4022" s="266" t="s">
        <v>726</v>
      </c>
      <c r="D4022" s="267">
        <v>44007</v>
      </c>
      <c r="E4022" s="237" t="s">
        <v>8097</v>
      </c>
      <c r="F4022" s="237" t="s">
        <v>11</v>
      </c>
      <c r="G4022" s="237">
        <v>13613</v>
      </c>
      <c r="H4022" s="190"/>
      <c r="I4022" s="248" t="s">
        <v>9307</v>
      </c>
      <c r="J4022" s="190"/>
      <c r="K4022" s="190"/>
      <c r="L4022" s="190"/>
      <c r="M4022" s="190"/>
      <c r="N4022" s="268">
        <v>884.18</v>
      </c>
      <c r="O4022" s="268">
        <v>0</v>
      </c>
      <c r="P4022" s="190" t="s">
        <v>657</v>
      </c>
      <c r="Q4022" s="375"/>
    </row>
    <row r="4023" spans="1:17" ht="63.75">
      <c r="A4023" s="265">
        <v>513</v>
      </c>
      <c r="B4023" s="190"/>
      <c r="C4023" s="266" t="s">
        <v>169</v>
      </c>
      <c r="D4023" s="267">
        <v>44007</v>
      </c>
      <c r="E4023" s="237" t="s">
        <v>8098</v>
      </c>
      <c r="F4023" s="237" t="s">
        <v>15</v>
      </c>
      <c r="G4023" s="237">
        <v>1335453</v>
      </c>
      <c r="H4023" s="190"/>
      <c r="I4023" s="248" t="s">
        <v>9308</v>
      </c>
      <c r="J4023" s="190"/>
      <c r="K4023" s="190"/>
      <c r="L4023" s="190"/>
      <c r="M4023" s="190"/>
      <c r="N4023" s="268">
        <v>50</v>
      </c>
      <c r="O4023" s="268">
        <v>0</v>
      </c>
      <c r="P4023" s="190" t="s">
        <v>657</v>
      </c>
      <c r="Q4023" s="375"/>
    </row>
    <row r="4024" spans="1:17" ht="63.75">
      <c r="A4024" s="265">
        <v>117</v>
      </c>
      <c r="B4024" s="190"/>
      <c r="C4024" s="266" t="s">
        <v>61</v>
      </c>
      <c r="D4024" s="267">
        <v>44007</v>
      </c>
      <c r="E4024" s="237" t="s">
        <v>8099</v>
      </c>
      <c r="F4024" s="237" t="s">
        <v>11</v>
      </c>
      <c r="G4024" s="237">
        <v>985598</v>
      </c>
      <c r="H4024" s="190"/>
      <c r="I4024" s="248" t="s">
        <v>9309</v>
      </c>
      <c r="J4024" s="190"/>
      <c r="K4024" s="190"/>
      <c r="L4024" s="190"/>
      <c r="M4024" s="190"/>
      <c r="N4024" s="268">
        <v>50</v>
      </c>
      <c r="O4024" s="268">
        <v>0</v>
      </c>
      <c r="P4024" s="190" t="s">
        <v>657</v>
      </c>
      <c r="Q4024" s="375"/>
    </row>
    <row r="4025" spans="1:17" ht="51">
      <c r="A4025" s="265">
        <v>117</v>
      </c>
      <c r="B4025" s="190"/>
      <c r="C4025" s="266" t="s">
        <v>61</v>
      </c>
      <c r="D4025" s="267">
        <v>44007</v>
      </c>
      <c r="E4025" s="237" t="s">
        <v>8100</v>
      </c>
      <c r="F4025" s="237" t="s">
        <v>11</v>
      </c>
      <c r="G4025" s="237">
        <v>985547</v>
      </c>
      <c r="H4025" s="190"/>
      <c r="I4025" s="248" t="s">
        <v>9310</v>
      </c>
      <c r="J4025" s="190"/>
      <c r="K4025" s="190"/>
      <c r="L4025" s="190"/>
      <c r="M4025" s="190"/>
      <c r="N4025" s="268">
        <v>50</v>
      </c>
      <c r="O4025" s="268">
        <v>0</v>
      </c>
      <c r="P4025" s="190" t="s">
        <v>657</v>
      </c>
      <c r="Q4025" s="375"/>
    </row>
    <row r="4026" spans="1:17" ht="51">
      <c r="A4026" s="265">
        <v>117</v>
      </c>
      <c r="B4026" s="190"/>
      <c r="C4026" s="266" t="s">
        <v>61</v>
      </c>
      <c r="D4026" s="267">
        <v>44007</v>
      </c>
      <c r="E4026" s="237" t="s">
        <v>8101</v>
      </c>
      <c r="F4026" s="237" t="s">
        <v>11</v>
      </c>
      <c r="G4026" s="237">
        <v>985562</v>
      </c>
      <c r="H4026" s="190"/>
      <c r="I4026" s="248" t="s">
        <v>9311</v>
      </c>
      <c r="J4026" s="190"/>
      <c r="K4026" s="190"/>
      <c r="L4026" s="190"/>
      <c r="M4026" s="190"/>
      <c r="N4026" s="268">
        <v>50</v>
      </c>
      <c r="O4026" s="268">
        <v>0</v>
      </c>
      <c r="P4026" s="190" t="s">
        <v>657</v>
      </c>
      <c r="Q4026" s="375"/>
    </row>
    <row r="4027" spans="1:17" ht="89.25">
      <c r="A4027" s="265" t="s">
        <v>556</v>
      </c>
      <c r="B4027" s="190"/>
      <c r="C4027" s="266" t="s">
        <v>714</v>
      </c>
      <c r="D4027" s="267">
        <v>44007</v>
      </c>
      <c r="E4027" s="237" t="s">
        <v>8102</v>
      </c>
      <c r="F4027" s="237" t="s">
        <v>6</v>
      </c>
      <c r="G4027" s="237">
        <v>985621</v>
      </c>
      <c r="H4027" s="190"/>
      <c r="I4027" s="248" t="s">
        <v>9312</v>
      </c>
      <c r="J4027" s="190"/>
      <c r="K4027" s="190"/>
      <c r="L4027" s="190"/>
      <c r="M4027" s="190"/>
      <c r="N4027" s="268">
        <v>0</v>
      </c>
      <c r="O4027" s="268">
        <v>115233.17</v>
      </c>
      <c r="P4027" s="190" t="s">
        <v>657</v>
      </c>
      <c r="Q4027" s="375"/>
    </row>
    <row r="4028" spans="1:17" ht="89.25">
      <c r="A4028" s="265" t="s">
        <v>556</v>
      </c>
      <c r="B4028" s="190"/>
      <c r="C4028" s="266" t="s">
        <v>714</v>
      </c>
      <c r="D4028" s="267">
        <v>44007</v>
      </c>
      <c r="E4028" s="237" t="s">
        <v>8103</v>
      </c>
      <c r="F4028" s="237" t="s">
        <v>6</v>
      </c>
      <c r="G4028" s="237">
        <v>985623</v>
      </c>
      <c r="H4028" s="190"/>
      <c r="I4028" s="248" t="s">
        <v>9313</v>
      </c>
      <c r="J4028" s="190"/>
      <c r="K4028" s="190"/>
      <c r="L4028" s="190"/>
      <c r="M4028" s="190"/>
      <c r="N4028" s="268">
        <v>0</v>
      </c>
      <c r="O4028" s="268">
        <v>420497.45</v>
      </c>
      <c r="P4028" s="190" t="s">
        <v>657</v>
      </c>
      <c r="Q4028" s="375"/>
    </row>
    <row r="4029" spans="1:17" ht="89.25">
      <c r="A4029" s="265" t="s">
        <v>556</v>
      </c>
      <c r="B4029" s="190"/>
      <c r="C4029" s="266" t="s">
        <v>714</v>
      </c>
      <c r="D4029" s="267">
        <v>44007</v>
      </c>
      <c r="E4029" s="237" t="s">
        <v>8104</v>
      </c>
      <c r="F4029" s="237" t="s">
        <v>6</v>
      </c>
      <c r="G4029" s="237">
        <v>985625</v>
      </c>
      <c r="H4029" s="190"/>
      <c r="I4029" s="248" t="s">
        <v>9314</v>
      </c>
      <c r="J4029" s="190"/>
      <c r="K4029" s="190"/>
      <c r="L4029" s="190"/>
      <c r="M4029" s="190"/>
      <c r="N4029" s="268">
        <v>0</v>
      </c>
      <c r="O4029" s="268">
        <v>162584</v>
      </c>
      <c r="P4029" s="190" t="s">
        <v>657</v>
      </c>
      <c r="Q4029" s="375"/>
    </row>
    <row r="4030" spans="1:17" ht="51">
      <c r="A4030" s="265">
        <v>513</v>
      </c>
      <c r="B4030" s="190"/>
      <c r="C4030" s="266" t="s">
        <v>169</v>
      </c>
      <c r="D4030" s="267">
        <v>44007</v>
      </c>
      <c r="E4030" s="237" t="s">
        <v>8105</v>
      </c>
      <c r="F4030" s="237" t="s">
        <v>15</v>
      </c>
      <c r="G4030" s="237">
        <v>1335796</v>
      </c>
      <c r="H4030" s="190"/>
      <c r="I4030" s="248" t="s">
        <v>9315</v>
      </c>
      <c r="J4030" s="190"/>
      <c r="K4030" s="190"/>
      <c r="L4030" s="190"/>
      <c r="M4030" s="190"/>
      <c r="N4030" s="268">
        <v>50</v>
      </c>
      <c r="O4030" s="268">
        <v>0</v>
      </c>
      <c r="P4030" s="190" t="s">
        <v>657</v>
      </c>
      <c r="Q4030" s="375"/>
    </row>
    <row r="4031" spans="1:17" ht="63.75">
      <c r="A4031" s="265">
        <v>514</v>
      </c>
      <c r="B4031" s="190"/>
      <c r="C4031" s="266" t="s">
        <v>170</v>
      </c>
      <c r="D4031" s="267">
        <v>44007</v>
      </c>
      <c r="E4031" s="237" t="s">
        <v>8106</v>
      </c>
      <c r="F4031" s="237" t="s">
        <v>6</v>
      </c>
      <c r="G4031" s="237">
        <v>985580</v>
      </c>
      <c r="H4031" s="190"/>
      <c r="I4031" s="248" t="s">
        <v>9316</v>
      </c>
      <c r="J4031" s="190"/>
      <c r="K4031" s="190"/>
      <c r="L4031" s="190"/>
      <c r="M4031" s="190"/>
      <c r="N4031" s="268">
        <v>0</v>
      </c>
      <c r="O4031" s="268">
        <v>19631857.440000001</v>
      </c>
      <c r="P4031" s="190" t="s">
        <v>657</v>
      </c>
      <c r="Q4031" s="375"/>
    </row>
    <row r="4032" spans="1:17" ht="63.75">
      <c r="A4032" s="265">
        <v>514</v>
      </c>
      <c r="B4032" s="190"/>
      <c r="C4032" s="266" t="s">
        <v>170</v>
      </c>
      <c r="D4032" s="267">
        <v>44007</v>
      </c>
      <c r="E4032" s="237" t="s">
        <v>8107</v>
      </c>
      <c r="F4032" s="237" t="s">
        <v>6</v>
      </c>
      <c r="G4032" s="237">
        <v>985620</v>
      </c>
      <c r="H4032" s="190"/>
      <c r="I4032" s="248" t="s">
        <v>9317</v>
      </c>
      <c r="J4032" s="190"/>
      <c r="K4032" s="190"/>
      <c r="L4032" s="190"/>
      <c r="M4032" s="190"/>
      <c r="N4032" s="268">
        <v>0</v>
      </c>
      <c r="O4032" s="268">
        <v>67201714.219999999</v>
      </c>
      <c r="P4032" s="190" t="s">
        <v>657</v>
      </c>
      <c r="Q4032" s="375"/>
    </row>
    <row r="4033" spans="1:17" ht="63.75">
      <c r="A4033" s="265">
        <v>514</v>
      </c>
      <c r="B4033" s="190"/>
      <c r="C4033" s="266" t="s">
        <v>170</v>
      </c>
      <c r="D4033" s="267">
        <v>44007</v>
      </c>
      <c r="E4033" s="237" t="s">
        <v>8108</v>
      </c>
      <c r="F4033" s="237" t="s">
        <v>6</v>
      </c>
      <c r="G4033" s="237">
        <v>985600</v>
      </c>
      <c r="H4033" s="190"/>
      <c r="I4033" s="248" t="s">
        <v>9318</v>
      </c>
      <c r="J4033" s="190"/>
      <c r="K4033" s="190"/>
      <c r="L4033" s="190"/>
      <c r="M4033" s="190"/>
      <c r="N4033" s="268">
        <v>0</v>
      </c>
      <c r="O4033" s="268">
        <v>51332054.219999999</v>
      </c>
      <c r="P4033" s="190" t="s">
        <v>657</v>
      </c>
      <c r="Q4033" s="375"/>
    </row>
    <row r="4034" spans="1:17" ht="51">
      <c r="A4034" s="265">
        <v>117</v>
      </c>
      <c r="B4034" s="190"/>
      <c r="C4034" s="266" t="s">
        <v>61</v>
      </c>
      <c r="D4034" s="267">
        <v>44007</v>
      </c>
      <c r="E4034" s="237" t="s">
        <v>8109</v>
      </c>
      <c r="F4034" s="237" t="s">
        <v>11</v>
      </c>
      <c r="G4034" s="237">
        <v>985635</v>
      </c>
      <c r="H4034" s="190"/>
      <c r="I4034" s="248" t="s">
        <v>9319</v>
      </c>
      <c r="J4034" s="190"/>
      <c r="K4034" s="190"/>
      <c r="L4034" s="190"/>
      <c r="M4034" s="190"/>
      <c r="N4034" s="268">
        <v>50</v>
      </c>
      <c r="O4034" s="268">
        <v>0</v>
      </c>
      <c r="P4034" s="190" t="s">
        <v>657</v>
      </c>
      <c r="Q4034" s="375"/>
    </row>
    <row r="4035" spans="1:17" ht="63.75">
      <c r="A4035" s="265">
        <v>513</v>
      </c>
      <c r="B4035" s="190"/>
      <c r="C4035" s="266" t="s">
        <v>169</v>
      </c>
      <c r="D4035" s="267">
        <v>44008</v>
      </c>
      <c r="E4035" s="237" t="s">
        <v>8110</v>
      </c>
      <c r="F4035" s="237" t="s">
        <v>15</v>
      </c>
      <c r="G4035" s="237">
        <v>1335982</v>
      </c>
      <c r="H4035" s="190"/>
      <c r="I4035" s="248" t="s">
        <v>9320</v>
      </c>
      <c r="J4035" s="190"/>
      <c r="K4035" s="190"/>
      <c r="L4035" s="190"/>
      <c r="M4035" s="190"/>
      <c r="N4035" s="268">
        <v>50</v>
      </c>
      <c r="O4035" s="268">
        <v>0</v>
      </c>
      <c r="P4035" s="190" t="s">
        <v>657</v>
      </c>
      <c r="Q4035" s="375"/>
    </row>
    <row r="4036" spans="1:17" ht="63.75">
      <c r="A4036" s="265">
        <v>513</v>
      </c>
      <c r="B4036" s="190"/>
      <c r="C4036" s="266" t="s">
        <v>169</v>
      </c>
      <c r="D4036" s="267">
        <v>44008</v>
      </c>
      <c r="E4036" s="237" t="s">
        <v>8111</v>
      </c>
      <c r="F4036" s="237" t="s">
        <v>15</v>
      </c>
      <c r="G4036" s="237">
        <v>1336097</v>
      </c>
      <c r="H4036" s="190"/>
      <c r="I4036" s="248" t="s">
        <v>9321</v>
      </c>
      <c r="J4036" s="190"/>
      <c r="K4036" s="190"/>
      <c r="L4036" s="190"/>
      <c r="M4036" s="190"/>
      <c r="N4036" s="268">
        <v>50</v>
      </c>
      <c r="O4036" s="268">
        <v>0</v>
      </c>
      <c r="P4036" s="190" t="s">
        <v>657</v>
      </c>
      <c r="Q4036" s="375"/>
    </row>
    <row r="4037" spans="1:17" ht="76.5">
      <c r="A4037" s="265">
        <v>513</v>
      </c>
      <c r="B4037" s="190"/>
      <c r="C4037" s="266" t="s">
        <v>169</v>
      </c>
      <c r="D4037" s="267">
        <v>44008</v>
      </c>
      <c r="E4037" s="237" t="s">
        <v>8112</v>
      </c>
      <c r="F4037" s="237" t="s">
        <v>15</v>
      </c>
      <c r="G4037" s="237">
        <v>1336325</v>
      </c>
      <c r="H4037" s="190"/>
      <c r="I4037" s="248" t="s">
        <v>9322</v>
      </c>
      <c r="J4037" s="190"/>
      <c r="K4037" s="190"/>
      <c r="L4037" s="190"/>
      <c r="M4037" s="190"/>
      <c r="N4037" s="268">
        <v>50</v>
      </c>
      <c r="O4037" s="268">
        <v>0</v>
      </c>
      <c r="P4037" s="190" t="s">
        <v>657</v>
      </c>
      <c r="Q4037" s="375"/>
    </row>
    <row r="4038" spans="1:17" ht="76.5">
      <c r="A4038" s="265">
        <v>513</v>
      </c>
      <c r="B4038" s="190"/>
      <c r="C4038" s="266" t="s">
        <v>169</v>
      </c>
      <c r="D4038" s="267">
        <v>44008</v>
      </c>
      <c r="E4038" s="237" t="s">
        <v>8113</v>
      </c>
      <c r="F4038" s="237" t="s">
        <v>15</v>
      </c>
      <c r="G4038" s="237">
        <v>1336329</v>
      </c>
      <c r="H4038" s="190"/>
      <c r="I4038" s="248" t="s">
        <v>9323</v>
      </c>
      <c r="J4038" s="190"/>
      <c r="K4038" s="190"/>
      <c r="L4038" s="190"/>
      <c r="M4038" s="190"/>
      <c r="N4038" s="268">
        <v>412.14</v>
      </c>
      <c r="O4038" s="268">
        <v>0</v>
      </c>
      <c r="P4038" s="190" t="s">
        <v>657</v>
      </c>
      <c r="Q4038" s="375"/>
    </row>
    <row r="4039" spans="1:17" ht="63.75">
      <c r="A4039" s="265">
        <v>46</v>
      </c>
      <c r="B4039" s="190"/>
      <c r="C4039" s="266" t="s">
        <v>48</v>
      </c>
      <c r="D4039" s="267">
        <v>44008</v>
      </c>
      <c r="E4039" s="237" t="s">
        <v>8114</v>
      </c>
      <c r="F4039" s="237" t="s">
        <v>6</v>
      </c>
      <c r="G4039" s="237">
        <v>1290139</v>
      </c>
      <c r="H4039" s="190"/>
      <c r="I4039" s="248" t="s">
        <v>9324</v>
      </c>
      <c r="J4039" s="190"/>
      <c r="K4039" s="190"/>
      <c r="L4039" s="190"/>
      <c r="M4039" s="190"/>
      <c r="N4039" s="268">
        <v>0</v>
      </c>
      <c r="O4039" s="268">
        <v>8328444.5</v>
      </c>
      <c r="P4039" s="190" t="s">
        <v>657</v>
      </c>
      <c r="Q4039" s="375"/>
    </row>
    <row r="4040" spans="1:17" ht="76.5">
      <c r="A4040" s="265">
        <v>302</v>
      </c>
      <c r="B4040" s="190"/>
      <c r="C4040" s="266" t="s">
        <v>138</v>
      </c>
      <c r="D4040" s="267">
        <v>44008</v>
      </c>
      <c r="E4040" s="237" t="s">
        <v>8115</v>
      </c>
      <c r="F4040" s="237" t="s">
        <v>6</v>
      </c>
      <c r="G4040" s="237">
        <v>1290141</v>
      </c>
      <c r="H4040" s="190"/>
      <c r="I4040" s="248" t="s">
        <v>9325</v>
      </c>
      <c r="J4040" s="190"/>
      <c r="K4040" s="190"/>
      <c r="L4040" s="190"/>
      <c r="M4040" s="190"/>
      <c r="N4040" s="268">
        <v>0</v>
      </c>
      <c r="O4040" s="268">
        <v>200000</v>
      </c>
      <c r="P4040" s="190" t="s">
        <v>657</v>
      </c>
      <c r="Q4040" s="375"/>
    </row>
    <row r="4041" spans="1:17" ht="76.5">
      <c r="A4041" s="265">
        <v>222</v>
      </c>
      <c r="B4041" s="190"/>
      <c r="C4041" s="266" t="s">
        <v>102</v>
      </c>
      <c r="D4041" s="267">
        <v>44008</v>
      </c>
      <c r="E4041" s="237" t="s">
        <v>8116</v>
      </c>
      <c r="F4041" s="237" t="s">
        <v>6</v>
      </c>
      <c r="G4041" s="237">
        <v>985687</v>
      </c>
      <c r="H4041" s="190"/>
      <c r="I4041" s="248" t="s">
        <v>9326</v>
      </c>
      <c r="J4041" s="190"/>
      <c r="K4041" s="190"/>
      <c r="L4041" s="190"/>
      <c r="M4041" s="190"/>
      <c r="N4041" s="268">
        <v>0</v>
      </c>
      <c r="O4041" s="268">
        <v>102900</v>
      </c>
      <c r="P4041" s="190" t="s">
        <v>657</v>
      </c>
      <c r="Q4041" s="375"/>
    </row>
    <row r="4042" spans="1:17" ht="51">
      <c r="A4042" s="265">
        <v>117</v>
      </c>
      <c r="B4042" s="190"/>
      <c r="C4042" s="266" t="s">
        <v>61</v>
      </c>
      <c r="D4042" s="267">
        <v>44008</v>
      </c>
      <c r="E4042" s="237" t="s">
        <v>8117</v>
      </c>
      <c r="F4042" s="237" t="s">
        <v>11</v>
      </c>
      <c r="G4042" s="237">
        <v>985665</v>
      </c>
      <c r="H4042" s="190"/>
      <c r="I4042" s="248" t="s">
        <v>9327</v>
      </c>
      <c r="J4042" s="190"/>
      <c r="K4042" s="190"/>
      <c r="L4042" s="190"/>
      <c r="M4042" s="190"/>
      <c r="N4042" s="268">
        <v>50</v>
      </c>
      <c r="O4042" s="268">
        <v>0</v>
      </c>
      <c r="P4042" s="190" t="s">
        <v>657</v>
      </c>
      <c r="Q4042" s="375"/>
    </row>
    <row r="4043" spans="1:17" ht="51">
      <c r="A4043" s="265">
        <v>513</v>
      </c>
      <c r="B4043" s="190"/>
      <c r="C4043" s="266" t="s">
        <v>169</v>
      </c>
      <c r="D4043" s="267">
        <v>44008</v>
      </c>
      <c r="E4043" s="237" t="s">
        <v>8118</v>
      </c>
      <c r="F4043" s="237" t="s">
        <v>15</v>
      </c>
      <c r="G4043" s="237">
        <v>1336486</v>
      </c>
      <c r="H4043" s="190"/>
      <c r="I4043" s="248" t="s">
        <v>9328</v>
      </c>
      <c r="J4043" s="190"/>
      <c r="K4043" s="190"/>
      <c r="L4043" s="190"/>
      <c r="M4043" s="190"/>
      <c r="N4043" s="268">
        <v>50</v>
      </c>
      <c r="O4043" s="268">
        <v>0</v>
      </c>
      <c r="P4043" s="190" t="s">
        <v>657</v>
      </c>
      <c r="Q4043" s="375"/>
    </row>
    <row r="4044" spans="1:17" ht="51">
      <c r="A4044" s="265">
        <v>584</v>
      </c>
      <c r="B4044" s="190"/>
      <c r="C4044" s="266" t="s">
        <v>179</v>
      </c>
      <c r="D4044" s="267">
        <v>44008</v>
      </c>
      <c r="E4044" s="237" t="s">
        <v>8119</v>
      </c>
      <c r="F4044" s="237" t="s">
        <v>6</v>
      </c>
      <c r="G4044" s="237">
        <v>985706</v>
      </c>
      <c r="H4044" s="190"/>
      <c r="I4044" s="248" t="s">
        <v>9329</v>
      </c>
      <c r="J4044" s="190"/>
      <c r="K4044" s="190"/>
      <c r="L4044" s="190"/>
      <c r="M4044" s="190"/>
      <c r="N4044" s="268">
        <v>0</v>
      </c>
      <c r="O4044" s="268">
        <v>3900</v>
      </c>
      <c r="P4044" s="190" t="s">
        <v>657</v>
      </c>
      <c r="Q4044" s="375"/>
    </row>
    <row r="4045" spans="1:17" ht="63.75">
      <c r="A4045" s="265">
        <v>513</v>
      </c>
      <c r="B4045" s="190"/>
      <c r="C4045" s="266" t="s">
        <v>169</v>
      </c>
      <c r="D4045" s="267">
        <v>44011</v>
      </c>
      <c r="E4045" s="237" t="s">
        <v>8123</v>
      </c>
      <c r="F4045" s="237" t="s">
        <v>15</v>
      </c>
      <c r="G4045" s="237">
        <v>1336812</v>
      </c>
      <c r="H4045" s="190"/>
      <c r="I4045" s="248" t="s">
        <v>9333</v>
      </c>
      <c r="J4045" s="190"/>
      <c r="K4045" s="190"/>
      <c r="L4045" s="190"/>
      <c r="M4045" s="190"/>
      <c r="N4045" s="268">
        <v>50</v>
      </c>
      <c r="O4045" s="268">
        <v>0</v>
      </c>
      <c r="P4045" s="190" t="s">
        <v>657</v>
      </c>
      <c r="Q4045" s="375"/>
    </row>
    <row r="4046" spans="1:17" ht="63.75">
      <c r="A4046" s="265">
        <v>10</v>
      </c>
      <c r="B4046" s="190"/>
      <c r="C4046" s="266" t="s">
        <v>41</v>
      </c>
      <c r="D4046" s="267">
        <v>44011</v>
      </c>
      <c r="E4046" s="237" t="s">
        <v>8125</v>
      </c>
      <c r="F4046" s="237" t="s">
        <v>6</v>
      </c>
      <c r="G4046" s="237">
        <v>1337386</v>
      </c>
      <c r="H4046" s="190"/>
      <c r="I4046" s="248" t="s">
        <v>9335</v>
      </c>
      <c r="J4046" s="190"/>
      <c r="K4046" s="190"/>
      <c r="L4046" s="190"/>
      <c r="M4046" s="190"/>
      <c r="N4046" s="268">
        <v>0</v>
      </c>
      <c r="O4046" s="268">
        <v>10331.16</v>
      </c>
      <c r="P4046" s="190" t="s">
        <v>657</v>
      </c>
      <c r="Q4046" s="375"/>
    </row>
    <row r="4047" spans="1:17" ht="38.25">
      <c r="A4047" s="265">
        <v>283</v>
      </c>
      <c r="B4047" s="190"/>
      <c r="C4047" s="266" t="s">
        <v>124</v>
      </c>
      <c r="D4047" s="267">
        <v>44011</v>
      </c>
      <c r="E4047" s="237" t="s">
        <v>8126</v>
      </c>
      <c r="F4047" s="237" t="s">
        <v>6</v>
      </c>
      <c r="G4047" s="237">
        <v>1290752</v>
      </c>
      <c r="H4047" s="190"/>
      <c r="I4047" s="248" t="s">
        <v>9336</v>
      </c>
      <c r="J4047" s="190"/>
      <c r="K4047" s="190"/>
      <c r="L4047" s="190"/>
      <c r="M4047" s="190"/>
      <c r="N4047" s="268">
        <v>0</v>
      </c>
      <c r="O4047" s="268">
        <v>1123138.77</v>
      </c>
      <c r="P4047" s="190" t="s">
        <v>657</v>
      </c>
      <c r="Q4047" s="375"/>
    </row>
    <row r="4048" spans="1:17" ht="38.25">
      <c r="A4048" s="265">
        <v>283</v>
      </c>
      <c r="B4048" s="190"/>
      <c r="C4048" s="266" t="s">
        <v>124</v>
      </c>
      <c r="D4048" s="267">
        <v>44011</v>
      </c>
      <c r="E4048" s="237" t="s">
        <v>8127</v>
      </c>
      <c r="F4048" s="237" t="s">
        <v>6</v>
      </c>
      <c r="G4048" s="237">
        <v>1290753</v>
      </c>
      <c r="H4048" s="190"/>
      <c r="I4048" s="248" t="s">
        <v>9336</v>
      </c>
      <c r="J4048" s="190"/>
      <c r="K4048" s="190"/>
      <c r="L4048" s="190"/>
      <c r="M4048" s="190"/>
      <c r="N4048" s="268">
        <v>0</v>
      </c>
      <c r="O4048" s="268">
        <v>146719.67999999999</v>
      </c>
      <c r="P4048" s="190" t="s">
        <v>657</v>
      </c>
      <c r="Q4048" s="375"/>
    </row>
    <row r="4049" spans="1:17" ht="63.75">
      <c r="A4049" s="265">
        <v>10</v>
      </c>
      <c r="B4049" s="190"/>
      <c r="C4049" s="266" t="s">
        <v>41</v>
      </c>
      <c r="D4049" s="267">
        <v>44011</v>
      </c>
      <c r="E4049" s="237" t="s">
        <v>8128</v>
      </c>
      <c r="F4049" s="237" t="s">
        <v>15</v>
      </c>
      <c r="G4049" s="237">
        <v>1337383</v>
      </c>
      <c r="H4049" s="190"/>
      <c r="I4049" s="248" t="s">
        <v>9337</v>
      </c>
      <c r="J4049" s="190"/>
      <c r="K4049" s="190"/>
      <c r="L4049" s="190"/>
      <c r="M4049" s="190"/>
      <c r="N4049" s="268">
        <v>50</v>
      </c>
      <c r="O4049" s="268">
        <v>0</v>
      </c>
      <c r="P4049" s="190" t="s">
        <v>657</v>
      </c>
      <c r="Q4049" s="375"/>
    </row>
    <row r="4050" spans="1:17" ht="63.75">
      <c r="A4050" s="265">
        <v>10</v>
      </c>
      <c r="B4050" s="190"/>
      <c r="C4050" s="266" t="s">
        <v>41</v>
      </c>
      <c r="D4050" s="267">
        <v>44011</v>
      </c>
      <c r="E4050" s="237" t="s">
        <v>8129</v>
      </c>
      <c r="F4050" s="237" t="s">
        <v>15</v>
      </c>
      <c r="G4050" s="237">
        <v>1337385</v>
      </c>
      <c r="H4050" s="190"/>
      <c r="I4050" s="248" t="s">
        <v>9338</v>
      </c>
      <c r="J4050" s="190"/>
      <c r="K4050" s="190"/>
      <c r="L4050" s="190"/>
      <c r="M4050" s="190"/>
      <c r="N4050" s="268">
        <v>50</v>
      </c>
      <c r="O4050" s="268">
        <v>0</v>
      </c>
      <c r="P4050" s="190" t="s">
        <v>657</v>
      </c>
      <c r="Q4050" s="375"/>
    </row>
    <row r="4051" spans="1:17" ht="63.75">
      <c r="A4051" s="265">
        <v>10</v>
      </c>
      <c r="B4051" s="190"/>
      <c r="C4051" s="266" t="s">
        <v>41</v>
      </c>
      <c r="D4051" s="267">
        <v>44011</v>
      </c>
      <c r="E4051" s="237" t="s">
        <v>8130</v>
      </c>
      <c r="F4051" s="237" t="s">
        <v>15</v>
      </c>
      <c r="G4051" s="237">
        <v>1337387</v>
      </c>
      <c r="H4051" s="190"/>
      <c r="I4051" s="248" t="s">
        <v>9339</v>
      </c>
      <c r="J4051" s="190"/>
      <c r="K4051" s="190"/>
      <c r="L4051" s="190"/>
      <c r="M4051" s="190"/>
      <c r="N4051" s="268">
        <v>50</v>
      </c>
      <c r="O4051" s="268">
        <v>0</v>
      </c>
      <c r="P4051" s="190" t="s">
        <v>657</v>
      </c>
      <c r="Q4051" s="375"/>
    </row>
    <row r="4052" spans="1:17" ht="89.25">
      <c r="A4052" s="265" t="s">
        <v>554</v>
      </c>
      <c r="B4052" s="190"/>
      <c r="C4052" s="266" t="s">
        <v>726</v>
      </c>
      <c r="D4052" s="267">
        <v>44011</v>
      </c>
      <c r="E4052" s="237" t="s">
        <v>8131</v>
      </c>
      <c r="F4052" s="237" t="s">
        <v>11</v>
      </c>
      <c r="G4052" s="237">
        <v>985789</v>
      </c>
      <c r="H4052" s="190"/>
      <c r="I4052" s="248" t="s">
        <v>9340</v>
      </c>
      <c r="J4052" s="190"/>
      <c r="K4052" s="190"/>
      <c r="L4052" s="190"/>
      <c r="M4052" s="190"/>
      <c r="N4052" s="268">
        <v>50</v>
      </c>
      <c r="O4052" s="268">
        <v>0</v>
      </c>
      <c r="P4052" s="190" t="s">
        <v>657</v>
      </c>
      <c r="Q4052" s="375"/>
    </row>
    <row r="4053" spans="1:17" ht="76.5">
      <c r="A4053" s="265" t="s">
        <v>554</v>
      </c>
      <c r="B4053" s="190"/>
      <c r="C4053" s="266" t="s">
        <v>726</v>
      </c>
      <c r="D4053" s="267">
        <v>44012</v>
      </c>
      <c r="E4053" s="237" t="s">
        <v>8132</v>
      </c>
      <c r="F4053" s="237" t="s">
        <v>11</v>
      </c>
      <c r="G4053" s="237">
        <v>1337429</v>
      </c>
      <c r="H4053" s="190"/>
      <c r="I4053" s="248" t="s">
        <v>9341</v>
      </c>
      <c r="J4053" s="190"/>
      <c r="K4053" s="190"/>
      <c r="L4053" s="190"/>
      <c r="M4053" s="190"/>
      <c r="N4053" s="268">
        <v>873.75</v>
      </c>
      <c r="O4053" s="268">
        <v>0</v>
      </c>
      <c r="P4053" s="190" t="s">
        <v>657</v>
      </c>
      <c r="Q4053" s="375"/>
    </row>
    <row r="4054" spans="1:17" ht="63.75">
      <c r="A4054" s="265" t="s">
        <v>554</v>
      </c>
      <c r="B4054" s="190"/>
      <c r="C4054" s="266" t="s">
        <v>726</v>
      </c>
      <c r="D4054" s="267">
        <v>44012</v>
      </c>
      <c r="E4054" s="237" t="s">
        <v>8133</v>
      </c>
      <c r="F4054" s="237" t="s">
        <v>20</v>
      </c>
      <c r="G4054" s="237">
        <v>1337430</v>
      </c>
      <c r="H4054" s="190"/>
      <c r="I4054" s="248" t="s">
        <v>9342</v>
      </c>
      <c r="J4054" s="190"/>
      <c r="K4054" s="190"/>
      <c r="L4054" s="190"/>
      <c r="M4054" s="190"/>
      <c r="N4054" s="268">
        <v>1176749.18</v>
      </c>
      <c r="O4054" s="268">
        <v>0</v>
      </c>
      <c r="P4054" s="190" t="s">
        <v>657</v>
      </c>
      <c r="Q4054" s="375"/>
    </row>
    <row r="4055" spans="1:17" ht="51">
      <c r="A4055" s="265">
        <v>117</v>
      </c>
      <c r="B4055" s="190"/>
      <c r="C4055" s="266" t="s">
        <v>61</v>
      </c>
      <c r="D4055" s="267">
        <v>44012</v>
      </c>
      <c r="E4055" s="237" t="s">
        <v>8134</v>
      </c>
      <c r="F4055" s="237" t="s">
        <v>11</v>
      </c>
      <c r="G4055" s="237">
        <v>985811</v>
      </c>
      <c r="H4055" s="190"/>
      <c r="I4055" s="248" t="s">
        <v>9343</v>
      </c>
      <c r="J4055" s="190"/>
      <c r="K4055" s="190"/>
      <c r="L4055" s="190"/>
      <c r="M4055" s="190"/>
      <c r="N4055" s="268">
        <v>50</v>
      </c>
      <c r="O4055" s="268">
        <v>0</v>
      </c>
      <c r="P4055" s="190" t="s">
        <v>657</v>
      </c>
      <c r="Q4055" s="375"/>
    </row>
    <row r="4056" spans="1:17" ht="76.5">
      <c r="A4056" s="265" t="s">
        <v>554</v>
      </c>
      <c r="B4056" s="190"/>
      <c r="C4056" s="266" t="s">
        <v>726</v>
      </c>
      <c r="D4056" s="267">
        <v>44012</v>
      </c>
      <c r="E4056" s="237" t="s">
        <v>8135</v>
      </c>
      <c r="F4056" s="237" t="s">
        <v>6</v>
      </c>
      <c r="G4056" s="237">
        <v>1337637</v>
      </c>
      <c r="H4056" s="190"/>
      <c r="I4056" s="248" t="s">
        <v>9344</v>
      </c>
      <c r="J4056" s="190"/>
      <c r="K4056" s="190"/>
      <c r="L4056" s="190"/>
      <c r="M4056" s="190"/>
      <c r="N4056" s="268">
        <v>0</v>
      </c>
      <c r="O4056" s="268">
        <v>177394.8</v>
      </c>
      <c r="P4056" s="190" t="s">
        <v>657</v>
      </c>
      <c r="Q4056" s="375"/>
    </row>
    <row r="4057" spans="1:17" ht="63.75">
      <c r="A4057" s="265" t="s">
        <v>554</v>
      </c>
      <c r="B4057" s="190"/>
      <c r="C4057" s="266" t="s">
        <v>726</v>
      </c>
      <c r="D4057" s="267">
        <v>44012</v>
      </c>
      <c r="E4057" s="237" t="s">
        <v>8136</v>
      </c>
      <c r="F4057" s="237" t="s">
        <v>11</v>
      </c>
      <c r="G4057" s="237">
        <v>1337527</v>
      </c>
      <c r="H4057" s="190"/>
      <c r="I4057" s="248" t="s">
        <v>9345</v>
      </c>
      <c r="J4057" s="190"/>
      <c r="K4057" s="190"/>
      <c r="L4057" s="190"/>
      <c r="M4057" s="190"/>
      <c r="N4057" s="268">
        <v>2112.63</v>
      </c>
      <c r="O4057" s="268">
        <v>0</v>
      </c>
      <c r="P4057" s="190" t="s">
        <v>657</v>
      </c>
      <c r="Q4057" s="375"/>
    </row>
    <row r="4058" spans="1:17" ht="63.75">
      <c r="A4058" s="265" t="s">
        <v>554</v>
      </c>
      <c r="B4058" s="190"/>
      <c r="C4058" s="266" t="s">
        <v>726</v>
      </c>
      <c r="D4058" s="267">
        <v>44012</v>
      </c>
      <c r="E4058" s="237" t="s">
        <v>8137</v>
      </c>
      <c r="F4058" s="237" t="s">
        <v>20</v>
      </c>
      <c r="G4058" s="237">
        <v>1337528</v>
      </c>
      <c r="H4058" s="190"/>
      <c r="I4058" s="248" t="s">
        <v>9346</v>
      </c>
      <c r="J4058" s="190"/>
      <c r="K4058" s="190"/>
      <c r="L4058" s="190"/>
      <c r="M4058" s="190"/>
      <c r="N4058" s="268">
        <v>2946620.8</v>
      </c>
      <c r="O4058" s="268">
        <v>0</v>
      </c>
      <c r="P4058" s="190" t="s">
        <v>657</v>
      </c>
      <c r="Q4058" s="375"/>
    </row>
    <row r="4059" spans="1:17" ht="63.75">
      <c r="A4059" s="265" t="s">
        <v>554</v>
      </c>
      <c r="B4059" s="190"/>
      <c r="C4059" s="266" t="s">
        <v>726</v>
      </c>
      <c r="D4059" s="267">
        <v>44012</v>
      </c>
      <c r="E4059" s="237" t="s">
        <v>8138</v>
      </c>
      <c r="F4059" s="237" t="s">
        <v>11</v>
      </c>
      <c r="G4059" s="237">
        <v>1337728</v>
      </c>
      <c r="H4059" s="190"/>
      <c r="I4059" s="248" t="s">
        <v>9347</v>
      </c>
      <c r="J4059" s="190"/>
      <c r="K4059" s="190"/>
      <c r="L4059" s="190"/>
      <c r="M4059" s="190"/>
      <c r="N4059" s="268">
        <v>1747.71</v>
      </c>
      <c r="O4059" s="268">
        <v>0</v>
      </c>
      <c r="P4059" s="190" t="s">
        <v>657</v>
      </c>
      <c r="Q4059" s="375"/>
    </row>
    <row r="4060" spans="1:17" ht="63.75">
      <c r="A4060" s="265" t="s">
        <v>554</v>
      </c>
      <c r="B4060" s="190"/>
      <c r="C4060" s="266" t="s">
        <v>726</v>
      </c>
      <c r="D4060" s="267">
        <v>44012</v>
      </c>
      <c r="E4060" s="237" t="s">
        <v>8139</v>
      </c>
      <c r="F4060" s="237" t="s">
        <v>20</v>
      </c>
      <c r="G4060" s="237">
        <v>1337729</v>
      </c>
      <c r="H4060" s="190"/>
      <c r="I4060" s="248" t="s">
        <v>9348</v>
      </c>
      <c r="J4060" s="190"/>
      <c r="K4060" s="190"/>
      <c r="L4060" s="190"/>
      <c r="M4060" s="190"/>
      <c r="N4060" s="268">
        <v>2425299.48</v>
      </c>
      <c r="O4060" s="268">
        <v>0</v>
      </c>
      <c r="P4060" s="190" t="s">
        <v>657</v>
      </c>
      <c r="Q4060" s="375"/>
    </row>
    <row r="4061" spans="1:17" ht="76.5">
      <c r="A4061" s="265" t="s">
        <v>554</v>
      </c>
      <c r="B4061" s="190"/>
      <c r="C4061" s="266" t="s">
        <v>726</v>
      </c>
      <c r="D4061" s="267">
        <v>44012</v>
      </c>
      <c r="E4061" s="237" t="s">
        <v>8140</v>
      </c>
      <c r="F4061" s="237" t="s">
        <v>11</v>
      </c>
      <c r="G4061" s="237">
        <v>1337730</v>
      </c>
      <c r="H4061" s="190"/>
      <c r="I4061" s="248" t="s">
        <v>9349</v>
      </c>
      <c r="J4061" s="190"/>
      <c r="K4061" s="190"/>
      <c r="L4061" s="190"/>
      <c r="M4061" s="190"/>
      <c r="N4061" s="268">
        <v>1256.56</v>
      </c>
      <c r="O4061" s="268">
        <v>0</v>
      </c>
      <c r="P4061" s="190" t="s">
        <v>657</v>
      </c>
      <c r="Q4061" s="375"/>
    </row>
    <row r="4062" spans="1:17" ht="76.5">
      <c r="A4062" s="265" t="s">
        <v>554</v>
      </c>
      <c r="B4062" s="190"/>
      <c r="C4062" s="266" t="s">
        <v>726</v>
      </c>
      <c r="D4062" s="267">
        <v>44012</v>
      </c>
      <c r="E4062" s="237" t="s">
        <v>8141</v>
      </c>
      <c r="F4062" s="237" t="s">
        <v>20</v>
      </c>
      <c r="G4062" s="237">
        <v>1337731</v>
      </c>
      <c r="H4062" s="190"/>
      <c r="I4062" s="248" t="s">
        <v>9350</v>
      </c>
      <c r="J4062" s="190"/>
      <c r="K4062" s="190"/>
      <c r="L4062" s="190"/>
      <c r="M4062" s="190"/>
      <c r="N4062" s="268">
        <v>1723659.63</v>
      </c>
      <c r="O4062" s="268">
        <v>0</v>
      </c>
      <c r="P4062" s="190" t="s">
        <v>657</v>
      </c>
      <c r="Q4062" s="375"/>
    </row>
    <row r="4063" spans="1:17" ht="76.5">
      <c r="A4063" s="265" t="s">
        <v>554</v>
      </c>
      <c r="B4063" s="190"/>
      <c r="C4063" s="266" t="s">
        <v>726</v>
      </c>
      <c r="D4063" s="267">
        <v>44012</v>
      </c>
      <c r="E4063" s="237" t="s">
        <v>8142</v>
      </c>
      <c r="F4063" s="237" t="s">
        <v>6</v>
      </c>
      <c r="G4063" s="237">
        <v>1337846</v>
      </c>
      <c r="H4063" s="190"/>
      <c r="I4063" s="248" t="s">
        <v>9351</v>
      </c>
      <c r="J4063" s="190"/>
      <c r="K4063" s="190"/>
      <c r="L4063" s="190"/>
      <c r="M4063" s="190"/>
      <c r="N4063" s="268">
        <v>0</v>
      </c>
      <c r="O4063" s="268">
        <v>280875.19</v>
      </c>
      <c r="P4063" s="190" t="s">
        <v>657</v>
      </c>
      <c r="Q4063" s="375"/>
    </row>
    <row r="4064" spans="1:17" ht="76.5">
      <c r="A4064" s="265" t="s">
        <v>554</v>
      </c>
      <c r="B4064" s="190"/>
      <c r="C4064" s="266" t="s">
        <v>726</v>
      </c>
      <c r="D4064" s="267">
        <v>44012</v>
      </c>
      <c r="E4064" s="237" t="s">
        <v>8143</v>
      </c>
      <c r="F4064" s="237" t="s">
        <v>6</v>
      </c>
      <c r="G4064" s="237">
        <v>1337853</v>
      </c>
      <c r="H4064" s="190"/>
      <c r="I4064" s="248" t="s">
        <v>9352</v>
      </c>
      <c r="J4064" s="190"/>
      <c r="K4064" s="190"/>
      <c r="L4064" s="190"/>
      <c r="M4064" s="190"/>
      <c r="N4064" s="268">
        <v>0</v>
      </c>
      <c r="O4064" s="268">
        <v>466641.67</v>
      </c>
      <c r="P4064" s="190" t="s">
        <v>657</v>
      </c>
      <c r="Q4064" s="375"/>
    </row>
    <row r="4065" spans="1:17" ht="76.5">
      <c r="A4065" s="265" t="s">
        <v>554</v>
      </c>
      <c r="B4065" s="190"/>
      <c r="C4065" s="266" t="s">
        <v>726</v>
      </c>
      <c r="D4065" s="267">
        <v>44012</v>
      </c>
      <c r="E4065" s="237" t="s">
        <v>8144</v>
      </c>
      <c r="F4065" s="237" t="s">
        <v>6</v>
      </c>
      <c r="G4065" s="237">
        <v>1337856</v>
      </c>
      <c r="H4065" s="190"/>
      <c r="I4065" s="248" t="s">
        <v>9353</v>
      </c>
      <c r="J4065" s="190"/>
      <c r="K4065" s="190"/>
      <c r="L4065" s="190"/>
      <c r="M4065" s="190"/>
      <c r="N4065" s="268">
        <v>0</v>
      </c>
      <c r="O4065" s="268">
        <v>319415.08</v>
      </c>
      <c r="P4065" s="190" t="s">
        <v>657</v>
      </c>
      <c r="Q4065" s="375"/>
    </row>
    <row r="4066" spans="1:17" ht="76.5">
      <c r="A4066" s="265" t="s">
        <v>554</v>
      </c>
      <c r="B4066" s="190"/>
      <c r="C4066" s="266" t="s">
        <v>726</v>
      </c>
      <c r="D4066" s="267">
        <v>44012</v>
      </c>
      <c r="E4066" s="237" t="s">
        <v>8145</v>
      </c>
      <c r="F4066" s="237" t="s">
        <v>6</v>
      </c>
      <c r="G4066" s="237">
        <v>1337860</v>
      </c>
      <c r="H4066" s="190"/>
      <c r="I4066" s="248" t="s">
        <v>9354</v>
      </c>
      <c r="J4066" s="190"/>
      <c r="K4066" s="190"/>
      <c r="L4066" s="190"/>
      <c r="M4066" s="190"/>
      <c r="N4066" s="268">
        <v>0</v>
      </c>
      <c r="O4066" s="268">
        <v>224570.74</v>
      </c>
      <c r="P4066" s="190" t="s">
        <v>657</v>
      </c>
      <c r="Q4066" s="375"/>
    </row>
    <row r="4067" spans="1:17" ht="76.5">
      <c r="A4067" s="265" t="s">
        <v>554</v>
      </c>
      <c r="B4067" s="190"/>
      <c r="C4067" s="266" t="s">
        <v>726</v>
      </c>
      <c r="D4067" s="267">
        <v>44012</v>
      </c>
      <c r="E4067" s="237" t="s">
        <v>8146</v>
      </c>
      <c r="F4067" s="237" t="s">
        <v>6</v>
      </c>
      <c r="G4067" s="237">
        <v>1337863</v>
      </c>
      <c r="H4067" s="190"/>
      <c r="I4067" s="248" t="s">
        <v>9355</v>
      </c>
      <c r="J4067" s="190"/>
      <c r="K4067" s="190"/>
      <c r="L4067" s="190"/>
      <c r="M4067" s="190"/>
      <c r="N4067" s="268">
        <v>0</v>
      </c>
      <c r="O4067" s="268">
        <v>306890.48</v>
      </c>
      <c r="P4067" s="190" t="s">
        <v>657</v>
      </c>
      <c r="Q4067" s="375"/>
    </row>
    <row r="4068" spans="1:17" ht="76.5">
      <c r="A4068" s="265" t="s">
        <v>554</v>
      </c>
      <c r="B4068" s="190"/>
      <c r="C4068" s="266" t="s">
        <v>726</v>
      </c>
      <c r="D4068" s="267">
        <v>44012</v>
      </c>
      <c r="E4068" s="237" t="s">
        <v>8147</v>
      </c>
      <c r="F4068" s="237" t="s">
        <v>6</v>
      </c>
      <c r="G4068" s="237">
        <v>1337734</v>
      </c>
      <c r="H4068" s="190"/>
      <c r="I4068" s="248" t="s">
        <v>9356</v>
      </c>
      <c r="J4068" s="190"/>
      <c r="K4068" s="190"/>
      <c r="L4068" s="190"/>
      <c r="M4068" s="190"/>
      <c r="N4068" s="268">
        <v>0</v>
      </c>
      <c r="O4068" s="268">
        <v>986875.26</v>
      </c>
      <c r="P4068" s="190" t="s">
        <v>657</v>
      </c>
      <c r="Q4068" s="375"/>
    </row>
    <row r="4069" spans="1:17" ht="63.75">
      <c r="A4069" s="265" t="s">
        <v>554</v>
      </c>
      <c r="B4069" s="190"/>
      <c r="C4069" s="266" t="s">
        <v>726</v>
      </c>
      <c r="D4069" s="267">
        <v>44012</v>
      </c>
      <c r="E4069" s="237" t="s">
        <v>8148</v>
      </c>
      <c r="F4069" s="237" t="s">
        <v>11</v>
      </c>
      <c r="G4069" s="237">
        <v>13630</v>
      </c>
      <c r="H4069" s="190"/>
      <c r="I4069" s="248" t="s">
        <v>9357</v>
      </c>
      <c r="J4069" s="190"/>
      <c r="K4069" s="190"/>
      <c r="L4069" s="190"/>
      <c r="M4069" s="190"/>
      <c r="N4069" s="268">
        <v>344.16</v>
      </c>
      <c r="O4069" s="268">
        <v>0</v>
      </c>
      <c r="P4069" s="190" t="s">
        <v>657</v>
      </c>
      <c r="Q4069" s="375"/>
    </row>
    <row r="4070" spans="1:17" ht="63.75">
      <c r="A4070" s="265" t="s">
        <v>554</v>
      </c>
      <c r="B4070" s="190"/>
      <c r="C4070" s="266" t="s">
        <v>726</v>
      </c>
      <c r="D4070" s="267">
        <v>44012</v>
      </c>
      <c r="E4070" s="237" t="s">
        <v>8149</v>
      </c>
      <c r="F4070" s="237" t="s">
        <v>11</v>
      </c>
      <c r="G4070" s="237">
        <v>13639</v>
      </c>
      <c r="H4070" s="190"/>
      <c r="I4070" s="248" t="s">
        <v>9358</v>
      </c>
      <c r="J4070" s="190"/>
      <c r="K4070" s="190"/>
      <c r="L4070" s="190"/>
      <c r="M4070" s="190"/>
      <c r="N4070" s="268">
        <v>2434.88</v>
      </c>
      <c r="O4070" s="268">
        <v>0</v>
      </c>
      <c r="P4070" s="190" t="s">
        <v>657</v>
      </c>
      <c r="Q4070" s="375"/>
    </row>
    <row r="4071" spans="1:17" ht="63.75">
      <c r="A4071" s="265" t="s">
        <v>554</v>
      </c>
      <c r="B4071" s="190"/>
      <c r="C4071" s="266" t="s">
        <v>726</v>
      </c>
      <c r="D4071" s="267">
        <v>44012</v>
      </c>
      <c r="E4071" s="237" t="s">
        <v>8150</v>
      </c>
      <c r="F4071" s="237" t="s">
        <v>11</v>
      </c>
      <c r="G4071" s="237">
        <v>13640</v>
      </c>
      <c r="H4071" s="190"/>
      <c r="I4071" s="248" t="s">
        <v>9359</v>
      </c>
      <c r="J4071" s="190"/>
      <c r="K4071" s="190"/>
      <c r="L4071" s="190"/>
      <c r="M4071" s="190"/>
      <c r="N4071" s="268">
        <v>903.93</v>
      </c>
      <c r="O4071" s="268">
        <v>0</v>
      </c>
      <c r="P4071" s="190" t="s">
        <v>657</v>
      </c>
      <c r="Q4071" s="375"/>
    </row>
    <row r="4072" spans="1:17" ht="63.75">
      <c r="A4072" s="265" t="s">
        <v>554</v>
      </c>
      <c r="B4072" s="190"/>
      <c r="C4072" s="266" t="s">
        <v>726</v>
      </c>
      <c r="D4072" s="267">
        <v>44012</v>
      </c>
      <c r="E4072" s="237" t="s">
        <v>8151</v>
      </c>
      <c r="F4072" s="237" t="s">
        <v>11</v>
      </c>
      <c r="G4072" s="237">
        <v>13649</v>
      </c>
      <c r="H4072" s="190"/>
      <c r="I4072" s="248" t="s">
        <v>9360</v>
      </c>
      <c r="J4072" s="190"/>
      <c r="K4072" s="190"/>
      <c r="L4072" s="190"/>
      <c r="M4072" s="190"/>
      <c r="N4072" s="268">
        <v>345.94</v>
      </c>
      <c r="O4072" s="268">
        <v>0</v>
      </c>
      <c r="P4072" s="190" t="s">
        <v>657</v>
      </c>
      <c r="Q4072" s="375"/>
    </row>
    <row r="4073" spans="1:17" ht="51">
      <c r="A4073" s="265" t="s">
        <v>554</v>
      </c>
      <c r="B4073" s="190"/>
      <c r="C4073" s="266" t="s">
        <v>726</v>
      </c>
      <c r="D4073" s="267">
        <v>44012</v>
      </c>
      <c r="E4073" s="237" t="s">
        <v>8152</v>
      </c>
      <c r="F4073" s="237" t="s">
        <v>13</v>
      </c>
      <c r="G4073" s="237">
        <v>1338097</v>
      </c>
      <c r="H4073" s="190"/>
      <c r="I4073" s="248" t="s">
        <v>9361</v>
      </c>
      <c r="J4073" s="190"/>
      <c r="K4073" s="190"/>
      <c r="L4073" s="190"/>
      <c r="M4073" s="190"/>
      <c r="N4073" s="268">
        <v>518058.36</v>
      </c>
      <c r="O4073" s="268">
        <v>0</v>
      </c>
      <c r="P4073" s="190" t="s">
        <v>657</v>
      </c>
      <c r="Q4073" s="375"/>
    </row>
    <row r="4074" spans="1:17" ht="63.75">
      <c r="A4074" s="265" t="s">
        <v>554</v>
      </c>
      <c r="B4074" s="190"/>
      <c r="C4074" s="266" t="s">
        <v>726</v>
      </c>
      <c r="D4074" s="267">
        <v>44012</v>
      </c>
      <c r="E4074" s="237" t="s">
        <v>8153</v>
      </c>
      <c r="F4074" s="237" t="s">
        <v>13</v>
      </c>
      <c r="G4074" s="237">
        <v>1338097</v>
      </c>
      <c r="H4074" s="190"/>
      <c r="I4074" s="248" t="s">
        <v>9362</v>
      </c>
      <c r="J4074" s="190"/>
      <c r="K4074" s="190"/>
      <c r="L4074" s="190"/>
      <c r="M4074" s="190"/>
      <c r="N4074" s="268">
        <v>412.62</v>
      </c>
      <c r="O4074" s="268">
        <v>0</v>
      </c>
      <c r="P4074" s="190" t="s">
        <v>657</v>
      </c>
      <c r="Q4074" s="375"/>
    </row>
    <row r="4075" spans="1:17" ht="38.25">
      <c r="A4075" s="265" t="s">
        <v>691</v>
      </c>
      <c r="B4075" s="190"/>
      <c r="C4075" s="266" t="s">
        <v>1334</v>
      </c>
      <c r="D4075" s="267">
        <v>44012</v>
      </c>
      <c r="E4075" s="237" t="s">
        <v>8154</v>
      </c>
      <c r="F4075" s="237" t="s">
        <v>13</v>
      </c>
      <c r="G4075" s="237">
        <v>408672</v>
      </c>
      <c r="H4075" s="190"/>
      <c r="I4075" s="248" t="s">
        <v>692</v>
      </c>
      <c r="J4075" s="190"/>
      <c r="K4075" s="190"/>
      <c r="L4075" s="190"/>
      <c r="M4075" s="190"/>
      <c r="N4075" s="268">
        <v>2179609</v>
      </c>
      <c r="O4075" s="268">
        <v>0</v>
      </c>
      <c r="P4075" s="190" t="s">
        <v>657</v>
      </c>
      <c r="Q4075" s="375"/>
    </row>
    <row r="4076" spans="1:17" ht="38.25">
      <c r="A4076" s="265" t="s">
        <v>691</v>
      </c>
      <c r="B4076" s="190"/>
      <c r="C4076" s="266" t="s">
        <v>1334</v>
      </c>
      <c r="D4076" s="267">
        <v>44012</v>
      </c>
      <c r="E4076" s="237" t="s">
        <v>8155</v>
      </c>
      <c r="F4076" s="237" t="s">
        <v>13</v>
      </c>
      <c r="G4076" s="237">
        <v>408674</v>
      </c>
      <c r="H4076" s="190"/>
      <c r="I4076" s="248" t="s">
        <v>692</v>
      </c>
      <c r="J4076" s="190"/>
      <c r="K4076" s="190"/>
      <c r="L4076" s="190"/>
      <c r="M4076" s="190"/>
      <c r="N4076" s="268">
        <v>2179609</v>
      </c>
      <c r="O4076" s="268">
        <v>0</v>
      </c>
      <c r="P4076" s="190" t="s">
        <v>657</v>
      </c>
      <c r="Q4076" s="375"/>
    </row>
    <row r="4077" spans="1:17" ht="38.25">
      <c r="A4077" s="265" t="s">
        <v>691</v>
      </c>
      <c r="B4077" s="190"/>
      <c r="C4077" s="266" t="s">
        <v>1334</v>
      </c>
      <c r="D4077" s="267">
        <v>44012</v>
      </c>
      <c r="E4077" s="237" t="s">
        <v>8156</v>
      </c>
      <c r="F4077" s="237" t="s">
        <v>13</v>
      </c>
      <c r="G4077" s="237">
        <v>408676</v>
      </c>
      <c r="H4077" s="190"/>
      <c r="I4077" s="248" t="s">
        <v>692</v>
      </c>
      <c r="J4077" s="190"/>
      <c r="K4077" s="190"/>
      <c r="L4077" s="190"/>
      <c r="M4077" s="190"/>
      <c r="N4077" s="268">
        <v>2179609</v>
      </c>
      <c r="O4077" s="268">
        <v>0</v>
      </c>
      <c r="P4077" s="190" t="s">
        <v>657</v>
      </c>
      <c r="Q4077" s="375"/>
    </row>
    <row r="4078" spans="1:17" ht="38.25">
      <c r="A4078" s="265" t="s">
        <v>691</v>
      </c>
      <c r="B4078" s="190"/>
      <c r="C4078" s="266" t="s">
        <v>1334</v>
      </c>
      <c r="D4078" s="267">
        <v>44012</v>
      </c>
      <c r="E4078" s="237" t="s">
        <v>8157</v>
      </c>
      <c r="F4078" s="237" t="s">
        <v>13</v>
      </c>
      <c r="G4078" s="237">
        <v>408678</v>
      </c>
      <c r="H4078" s="190"/>
      <c r="I4078" s="248" t="s">
        <v>692</v>
      </c>
      <c r="J4078" s="190"/>
      <c r="K4078" s="190"/>
      <c r="L4078" s="190"/>
      <c r="M4078" s="190"/>
      <c r="N4078" s="268">
        <v>2179609</v>
      </c>
      <c r="O4078" s="268">
        <v>0</v>
      </c>
      <c r="P4078" s="190" t="s">
        <v>657</v>
      </c>
      <c r="Q4078" s="375"/>
    </row>
    <row r="4079" spans="1:17" ht="38.25">
      <c r="A4079" s="265" t="s">
        <v>691</v>
      </c>
      <c r="B4079" s="190"/>
      <c r="C4079" s="266" t="s">
        <v>1334</v>
      </c>
      <c r="D4079" s="267">
        <v>44012</v>
      </c>
      <c r="E4079" s="237" t="s">
        <v>8158</v>
      </c>
      <c r="F4079" s="237" t="s">
        <v>13</v>
      </c>
      <c r="G4079" s="237">
        <v>408680</v>
      </c>
      <c r="H4079" s="190"/>
      <c r="I4079" s="248" t="s">
        <v>692</v>
      </c>
      <c r="J4079" s="190"/>
      <c r="K4079" s="190"/>
      <c r="L4079" s="190"/>
      <c r="M4079" s="190"/>
      <c r="N4079" s="268">
        <v>2179609</v>
      </c>
      <c r="O4079" s="268">
        <v>0</v>
      </c>
      <c r="P4079" s="190" t="s">
        <v>657</v>
      </c>
      <c r="Q4079" s="375"/>
    </row>
    <row r="4080" spans="1:17" ht="38.25">
      <c r="A4080" s="265" t="s">
        <v>691</v>
      </c>
      <c r="B4080" s="190"/>
      <c r="C4080" s="266" t="s">
        <v>1334</v>
      </c>
      <c r="D4080" s="267">
        <v>44012</v>
      </c>
      <c r="E4080" s="237" t="s">
        <v>8159</v>
      </c>
      <c r="F4080" s="237" t="s">
        <v>13</v>
      </c>
      <c r="G4080" s="237">
        <v>408682</v>
      </c>
      <c r="H4080" s="190"/>
      <c r="I4080" s="248" t="s">
        <v>692</v>
      </c>
      <c r="J4080" s="190"/>
      <c r="K4080" s="190"/>
      <c r="L4080" s="190"/>
      <c r="M4080" s="190"/>
      <c r="N4080" s="268">
        <v>5986552.2199999997</v>
      </c>
      <c r="O4080" s="268">
        <v>0</v>
      </c>
      <c r="P4080" s="190" t="s">
        <v>657</v>
      </c>
      <c r="Q4080" s="375"/>
    </row>
    <row r="4081" spans="1:17" ht="38.25">
      <c r="A4081" s="265" t="s">
        <v>691</v>
      </c>
      <c r="B4081" s="190"/>
      <c r="C4081" s="266" t="s">
        <v>1334</v>
      </c>
      <c r="D4081" s="267">
        <v>44012</v>
      </c>
      <c r="E4081" s="237" t="s">
        <v>8160</v>
      </c>
      <c r="F4081" s="237" t="s">
        <v>13</v>
      </c>
      <c r="G4081" s="237">
        <v>408684</v>
      </c>
      <c r="H4081" s="190"/>
      <c r="I4081" s="248" t="s">
        <v>692</v>
      </c>
      <c r="J4081" s="190"/>
      <c r="K4081" s="190"/>
      <c r="L4081" s="190"/>
      <c r="M4081" s="190"/>
      <c r="N4081" s="268">
        <v>5986552.2199999997</v>
      </c>
      <c r="O4081" s="268">
        <v>0</v>
      </c>
      <c r="P4081" s="190" t="s">
        <v>657</v>
      </c>
      <c r="Q4081" s="375"/>
    </row>
    <row r="4082" spans="1:17" ht="38.25">
      <c r="A4082" s="265" t="s">
        <v>691</v>
      </c>
      <c r="B4082" s="190"/>
      <c r="C4082" s="266" t="s">
        <v>1334</v>
      </c>
      <c r="D4082" s="267">
        <v>44012</v>
      </c>
      <c r="E4082" s="237" t="s">
        <v>8161</v>
      </c>
      <c r="F4082" s="237" t="s">
        <v>13</v>
      </c>
      <c r="G4082" s="237">
        <v>408686</v>
      </c>
      <c r="H4082" s="190"/>
      <c r="I4082" s="248" t="s">
        <v>692</v>
      </c>
      <c r="J4082" s="190"/>
      <c r="K4082" s="190"/>
      <c r="L4082" s="190"/>
      <c r="M4082" s="190"/>
      <c r="N4082" s="268">
        <v>5986552.2199999997</v>
      </c>
      <c r="O4082" s="268">
        <v>0</v>
      </c>
      <c r="P4082" s="190" t="s">
        <v>657</v>
      </c>
      <c r="Q4082" s="375"/>
    </row>
    <row r="4083" spans="1:17" ht="38.25">
      <c r="A4083" s="265" t="s">
        <v>691</v>
      </c>
      <c r="B4083" s="190"/>
      <c r="C4083" s="266" t="s">
        <v>1334</v>
      </c>
      <c r="D4083" s="267">
        <v>44012</v>
      </c>
      <c r="E4083" s="237" t="s">
        <v>8162</v>
      </c>
      <c r="F4083" s="237" t="s">
        <v>13</v>
      </c>
      <c r="G4083" s="237">
        <v>408688</v>
      </c>
      <c r="H4083" s="190"/>
      <c r="I4083" s="248" t="s">
        <v>692</v>
      </c>
      <c r="J4083" s="190"/>
      <c r="K4083" s="190"/>
      <c r="L4083" s="190"/>
      <c r="M4083" s="190"/>
      <c r="N4083" s="268">
        <v>5986552.2199999997</v>
      </c>
      <c r="O4083" s="268">
        <v>0</v>
      </c>
      <c r="P4083" s="190" t="s">
        <v>657</v>
      </c>
      <c r="Q4083" s="375"/>
    </row>
    <row r="4084" spans="1:17" ht="38.25">
      <c r="A4084" s="265" t="s">
        <v>691</v>
      </c>
      <c r="B4084" s="190"/>
      <c r="C4084" s="266" t="s">
        <v>1334</v>
      </c>
      <c r="D4084" s="267">
        <v>44012</v>
      </c>
      <c r="E4084" s="237" t="s">
        <v>8163</v>
      </c>
      <c r="F4084" s="237" t="s">
        <v>13</v>
      </c>
      <c r="G4084" s="237">
        <v>408690</v>
      </c>
      <c r="H4084" s="190"/>
      <c r="I4084" s="248" t="s">
        <v>692</v>
      </c>
      <c r="J4084" s="190"/>
      <c r="K4084" s="190"/>
      <c r="L4084" s="190"/>
      <c r="M4084" s="190"/>
      <c r="N4084" s="268">
        <v>5986552.2199999997</v>
      </c>
      <c r="O4084" s="268">
        <v>0</v>
      </c>
      <c r="P4084" s="190" t="s">
        <v>657</v>
      </c>
      <c r="Q4084" s="375"/>
    </row>
    <row r="4085" spans="1:17" ht="38.25">
      <c r="A4085" s="265" t="s">
        <v>691</v>
      </c>
      <c r="B4085" s="190"/>
      <c r="C4085" s="266" t="s">
        <v>1334</v>
      </c>
      <c r="D4085" s="267">
        <v>44012</v>
      </c>
      <c r="E4085" s="237" t="s">
        <v>8164</v>
      </c>
      <c r="F4085" s="237" t="s">
        <v>13</v>
      </c>
      <c r="G4085" s="237">
        <v>408692</v>
      </c>
      <c r="H4085" s="190"/>
      <c r="I4085" s="248" t="s">
        <v>692</v>
      </c>
      <c r="J4085" s="190"/>
      <c r="K4085" s="190"/>
      <c r="L4085" s="190"/>
      <c r="M4085" s="190"/>
      <c r="N4085" s="268">
        <v>5071223.6500000004</v>
      </c>
      <c r="O4085" s="268">
        <v>0</v>
      </c>
      <c r="P4085" s="190" t="s">
        <v>657</v>
      </c>
      <c r="Q4085" s="375"/>
    </row>
    <row r="4086" spans="1:17" ht="38.25">
      <c r="A4086" s="265" t="s">
        <v>691</v>
      </c>
      <c r="B4086" s="190"/>
      <c r="C4086" s="266" t="s">
        <v>1334</v>
      </c>
      <c r="D4086" s="267">
        <v>44012</v>
      </c>
      <c r="E4086" s="237" t="s">
        <v>8165</v>
      </c>
      <c r="F4086" s="237" t="s">
        <v>13</v>
      </c>
      <c r="G4086" s="237">
        <v>408694</v>
      </c>
      <c r="H4086" s="190"/>
      <c r="I4086" s="248" t="s">
        <v>692</v>
      </c>
      <c r="J4086" s="190"/>
      <c r="K4086" s="190"/>
      <c r="L4086" s="190"/>
      <c r="M4086" s="190"/>
      <c r="N4086" s="268">
        <v>5071223.6500000004</v>
      </c>
      <c r="O4086" s="268">
        <v>0</v>
      </c>
      <c r="P4086" s="190" t="s">
        <v>657</v>
      </c>
      <c r="Q4086" s="375"/>
    </row>
    <row r="4087" spans="1:17" ht="38.25">
      <c r="A4087" s="265" t="s">
        <v>691</v>
      </c>
      <c r="B4087" s="190"/>
      <c r="C4087" s="266" t="s">
        <v>1334</v>
      </c>
      <c r="D4087" s="267">
        <v>44012</v>
      </c>
      <c r="E4087" s="237" t="s">
        <v>8166</v>
      </c>
      <c r="F4087" s="237" t="s">
        <v>13</v>
      </c>
      <c r="G4087" s="237">
        <v>408696</v>
      </c>
      <c r="H4087" s="190"/>
      <c r="I4087" s="248" t="s">
        <v>692</v>
      </c>
      <c r="J4087" s="190"/>
      <c r="K4087" s="190"/>
      <c r="L4087" s="190"/>
      <c r="M4087" s="190"/>
      <c r="N4087" s="268">
        <v>5071223.6500000004</v>
      </c>
      <c r="O4087" s="268">
        <v>0</v>
      </c>
      <c r="P4087" s="190" t="s">
        <v>657</v>
      </c>
      <c r="Q4087" s="375"/>
    </row>
    <row r="4088" spans="1:17" ht="38.25">
      <c r="A4088" s="265" t="s">
        <v>691</v>
      </c>
      <c r="B4088" s="190"/>
      <c r="C4088" s="266" t="s">
        <v>1334</v>
      </c>
      <c r="D4088" s="267">
        <v>44012</v>
      </c>
      <c r="E4088" s="237" t="s">
        <v>8167</v>
      </c>
      <c r="F4088" s="237" t="s">
        <v>13</v>
      </c>
      <c r="G4088" s="237">
        <v>408698</v>
      </c>
      <c r="H4088" s="190"/>
      <c r="I4088" s="248" t="s">
        <v>692</v>
      </c>
      <c r="J4088" s="190"/>
      <c r="K4088" s="190"/>
      <c r="L4088" s="190"/>
      <c r="M4088" s="190"/>
      <c r="N4088" s="268">
        <v>5071223.6500000004</v>
      </c>
      <c r="O4088" s="268">
        <v>0</v>
      </c>
      <c r="P4088" s="190" t="s">
        <v>657</v>
      </c>
      <c r="Q4088" s="375"/>
    </row>
    <row r="4089" spans="1:17" ht="38.25">
      <c r="A4089" s="265" t="s">
        <v>691</v>
      </c>
      <c r="B4089" s="190"/>
      <c r="C4089" s="266" t="s">
        <v>1334</v>
      </c>
      <c r="D4089" s="267">
        <v>44012</v>
      </c>
      <c r="E4089" s="237" t="s">
        <v>8168</v>
      </c>
      <c r="F4089" s="237" t="s">
        <v>13</v>
      </c>
      <c r="G4089" s="237">
        <v>408700</v>
      </c>
      <c r="H4089" s="190"/>
      <c r="I4089" s="248" t="s">
        <v>692</v>
      </c>
      <c r="J4089" s="190"/>
      <c r="K4089" s="190"/>
      <c r="L4089" s="190"/>
      <c r="M4089" s="190"/>
      <c r="N4089" s="268">
        <v>5071223.6500000004</v>
      </c>
      <c r="O4089" s="268">
        <v>0</v>
      </c>
      <c r="P4089" s="190" t="s">
        <v>657</v>
      </c>
      <c r="Q4089" s="375"/>
    </row>
    <row r="4090" spans="1:17" ht="38.25">
      <c r="A4090" s="265" t="s">
        <v>691</v>
      </c>
      <c r="B4090" s="190"/>
      <c r="C4090" s="266" t="s">
        <v>1334</v>
      </c>
      <c r="D4090" s="267">
        <v>44012</v>
      </c>
      <c r="E4090" s="237" t="s">
        <v>8169</v>
      </c>
      <c r="F4090" s="237" t="s">
        <v>13</v>
      </c>
      <c r="G4090" s="237">
        <v>408702</v>
      </c>
      <c r="H4090" s="190"/>
      <c r="I4090" s="248" t="s">
        <v>692</v>
      </c>
      <c r="J4090" s="190"/>
      <c r="K4090" s="190"/>
      <c r="L4090" s="190"/>
      <c r="M4090" s="190"/>
      <c r="N4090" s="268">
        <v>13928711.449999999</v>
      </c>
      <c r="O4090" s="268">
        <v>0</v>
      </c>
      <c r="P4090" s="190" t="s">
        <v>657</v>
      </c>
      <c r="Q4090" s="375"/>
    </row>
    <row r="4091" spans="1:17" ht="38.25">
      <c r="A4091" s="265" t="s">
        <v>691</v>
      </c>
      <c r="B4091" s="190"/>
      <c r="C4091" s="266" t="s">
        <v>1334</v>
      </c>
      <c r="D4091" s="267">
        <v>44012</v>
      </c>
      <c r="E4091" s="237" t="s">
        <v>8170</v>
      </c>
      <c r="F4091" s="237" t="s">
        <v>13</v>
      </c>
      <c r="G4091" s="237">
        <v>408704</v>
      </c>
      <c r="H4091" s="190"/>
      <c r="I4091" s="248" t="s">
        <v>692</v>
      </c>
      <c r="J4091" s="190"/>
      <c r="K4091" s="190"/>
      <c r="L4091" s="190"/>
      <c r="M4091" s="190"/>
      <c r="N4091" s="268">
        <v>13928711.449999999</v>
      </c>
      <c r="O4091" s="268">
        <v>0</v>
      </c>
      <c r="P4091" s="190" t="s">
        <v>657</v>
      </c>
      <c r="Q4091" s="375"/>
    </row>
    <row r="4092" spans="1:17" ht="38.25">
      <c r="A4092" s="265" t="s">
        <v>691</v>
      </c>
      <c r="B4092" s="190"/>
      <c r="C4092" s="266" t="s">
        <v>1334</v>
      </c>
      <c r="D4092" s="267">
        <v>44012</v>
      </c>
      <c r="E4092" s="237" t="s">
        <v>8171</v>
      </c>
      <c r="F4092" s="237" t="s">
        <v>13</v>
      </c>
      <c r="G4092" s="237">
        <v>408706</v>
      </c>
      <c r="H4092" s="190"/>
      <c r="I4092" s="248" t="s">
        <v>692</v>
      </c>
      <c r="J4092" s="190"/>
      <c r="K4092" s="190"/>
      <c r="L4092" s="190"/>
      <c r="M4092" s="190"/>
      <c r="N4092" s="268">
        <v>13928711.449999999</v>
      </c>
      <c r="O4092" s="268">
        <v>0</v>
      </c>
      <c r="P4092" s="190" t="s">
        <v>657</v>
      </c>
      <c r="Q4092" s="375"/>
    </row>
    <row r="4093" spans="1:17" ht="38.25">
      <c r="A4093" s="265" t="s">
        <v>691</v>
      </c>
      <c r="B4093" s="190"/>
      <c r="C4093" s="266" t="s">
        <v>1334</v>
      </c>
      <c r="D4093" s="267">
        <v>44012</v>
      </c>
      <c r="E4093" s="237" t="s">
        <v>8172</v>
      </c>
      <c r="F4093" s="237" t="s">
        <v>13</v>
      </c>
      <c r="G4093" s="237">
        <v>408714</v>
      </c>
      <c r="H4093" s="190"/>
      <c r="I4093" s="248" t="s">
        <v>692</v>
      </c>
      <c r="J4093" s="190"/>
      <c r="K4093" s="190"/>
      <c r="L4093" s="190"/>
      <c r="M4093" s="190"/>
      <c r="N4093" s="268">
        <v>2562614.88</v>
      </c>
      <c r="O4093" s="268">
        <v>0</v>
      </c>
      <c r="P4093" s="190" t="s">
        <v>657</v>
      </c>
      <c r="Q4093" s="375"/>
    </row>
    <row r="4094" spans="1:17" ht="38.25">
      <c r="A4094" s="265" t="s">
        <v>691</v>
      </c>
      <c r="B4094" s="190"/>
      <c r="C4094" s="266" t="s">
        <v>1334</v>
      </c>
      <c r="D4094" s="267">
        <v>44012</v>
      </c>
      <c r="E4094" s="237" t="s">
        <v>8173</v>
      </c>
      <c r="F4094" s="237" t="s">
        <v>13</v>
      </c>
      <c r="G4094" s="237">
        <v>408708</v>
      </c>
      <c r="H4094" s="190"/>
      <c r="I4094" s="248" t="s">
        <v>692</v>
      </c>
      <c r="J4094" s="190"/>
      <c r="K4094" s="190"/>
      <c r="L4094" s="190"/>
      <c r="M4094" s="190"/>
      <c r="N4094" s="268">
        <v>13928711.449999999</v>
      </c>
      <c r="O4094" s="268">
        <v>0</v>
      </c>
      <c r="P4094" s="190" t="s">
        <v>657</v>
      </c>
      <c r="Q4094" s="375"/>
    </row>
    <row r="4095" spans="1:17" ht="38.25">
      <c r="A4095" s="265" t="s">
        <v>691</v>
      </c>
      <c r="B4095" s="190"/>
      <c r="C4095" s="266" t="s">
        <v>1334</v>
      </c>
      <c r="D4095" s="267">
        <v>44012</v>
      </c>
      <c r="E4095" s="237" t="s">
        <v>8174</v>
      </c>
      <c r="F4095" s="237" t="s">
        <v>13</v>
      </c>
      <c r="G4095" s="237">
        <v>408710</v>
      </c>
      <c r="H4095" s="190"/>
      <c r="I4095" s="248" t="s">
        <v>692</v>
      </c>
      <c r="J4095" s="190"/>
      <c r="K4095" s="190"/>
      <c r="L4095" s="190"/>
      <c r="M4095" s="190"/>
      <c r="N4095" s="268">
        <v>13928711.449999999</v>
      </c>
      <c r="O4095" s="268">
        <v>0</v>
      </c>
      <c r="P4095" s="190" t="s">
        <v>657</v>
      </c>
      <c r="Q4095" s="375"/>
    </row>
    <row r="4096" spans="1:17" ht="38.25">
      <c r="A4096" s="265" t="s">
        <v>691</v>
      </c>
      <c r="B4096" s="190"/>
      <c r="C4096" s="266" t="s">
        <v>1334</v>
      </c>
      <c r="D4096" s="267">
        <v>44012</v>
      </c>
      <c r="E4096" s="237" t="s">
        <v>8175</v>
      </c>
      <c r="F4096" s="237" t="s">
        <v>13</v>
      </c>
      <c r="G4096" s="237">
        <v>408712</v>
      </c>
      <c r="H4096" s="190"/>
      <c r="I4096" s="248" t="s">
        <v>692</v>
      </c>
      <c r="J4096" s="190"/>
      <c r="K4096" s="190"/>
      <c r="L4096" s="190"/>
      <c r="M4096" s="190"/>
      <c r="N4096" s="268">
        <v>2562614.88</v>
      </c>
      <c r="O4096" s="268">
        <v>0</v>
      </c>
      <c r="P4096" s="190" t="s">
        <v>657</v>
      </c>
      <c r="Q4096" s="375"/>
    </row>
    <row r="4097" spans="1:17" ht="38.25">
      <c r="A4097" s="265" t="s">
        <v>691</v>
      </c>
      <c r="B4097" s="190"/>
      <c r="C4097" s="266" t="s">
        <v>1334</v>
      </c>
      <c r="D4097" s="267">
        <v>44012</v>
      </c>
      <c r="E4097" s="237" t="s">
        <v>8176</v>
      </c>
      <c r="F4097" s="237" t="s">
        <v>13</v>
      </c>
      <c r="G4097" s="237">
        <v>408716</v>
      </c>
      <c r="H4097" s="190"/>
      <c r="I4097" s="248" t="s">
        <v>692</v>
      </c>
      <c r="J4097" s="190"/>
      <c r="K4097" s="190"/>
      <c r="L4097" s="190"/>
      <c r="M4097" s="190"/>
      <c r="N4097" s="268">
        <v>2562614.88</v>
      </c>
      <c r="O4097" s="268">
        <v>0</v>
      </c>
      <c r="P4097" s="190" t="s">
        <v>657</v>
      </c>
      <c r="Q4097" s="375"/>
    </row>
    <row r="4098" spans="1:17" ht="38.25">
      <c r="A4098" s="265" t="s">
        <v>691</v>
      </c>
      <c r="B4098" s="190"/>
      <c r="C4098" s="266" t="s">
        <v>1334</v>
      </c>
      <c r="D4098" s="267">
        <v>44012</v>
      </c>
      <c r="E4098" s="237" t="s">
        <v>8177</v>
      </c>
      <c r="F4098" s="237" t="s">
        <v>13</v>
      </c>
      <c r="G4098" s="237">
        <v>408718</v>
      </c>
      <c r="H4098" s="190"/>
      <c r="I4098" s="248" t="s">
        <v>692</v>
      </c>
      <c r="J4098" s="190"/>
      <c r="K4098" s="190"/>
      <c r="L4098" s="190"/>
      <c r="M4098" s="190"/>
      <c r="N4098" s="268">
        <v>2562614.88</v>
      </c>
      <c r="O4098" s="268">
        <v>0</v>
      </c>
      <c r="P4098" s="190" t="s">
        <v>657</v>
      </c>
      <c r="Q4098" s="375"/>
    </row>
    <row r="4099" spans="1:17" ht="38.25">
      <c r="A4099" s="265" t="s">
        <v>691</v>
      </c>
      <c r="B4099" s="190"/>
      <c r="C4099" s="266" t="s">
        <v>1334</v>
      </c>
      <c r="D4099" s="267">
        <v>44012</v>
      </c>
      <c r="E4099" s="237" t="s">
        <v>8178</v>
      </c>
      <c r="F4099" s="237" t="s">
        <v>13</v>
      </c>
      <c r="G4099" s="237">
        <v>408720</v>
      </c>
      <c r="H4099" s="190"/>
      <c r="I4099" s="248" t="s">
        <v>692</v>
      </c>
      <c r="J4099" s="190"/>
      <c r="K4099" s="190"/>
      <c r="L4099" s="190"/>
      <c r="M4099" s="190"/>
      <c r="N4099" s="268">
        <v>2562614.88</v>
      </c>
      <c r="O4099" s="268">
        <v>0</v>
      </c>
      <c r="P4099" s="190" t="s">
        <v>657</v>
      </c>
      <c r="Q4099" s="375"/>
    </row>
    <row r="4100" spans="1:17" ht="38.25">
      <c r="A4100" s="265" t="s">
        <v>691</v>
      </c>
      <c r="B4100" s="190"/>
      <c r="C4100" s="266" t="s">
        <v>1334</v>
      </c>
      <c r="D4100" s="267">
        <v>44012</v>
      </c>
      <c r="E4100" s="237" t="s">
        <v>8179</v>
      </c>
      <c r="F4100" s="237" t="s">
        <v>13</v>
      </c>
      <c r="G4100" s="237">
        <v>408722</v>
      </c>
      <c r="H4100" s="190"/>
      <c r="I4100" s="248" t="s">
        <v>692</v>
      </c>
      <c r="J4100" s="190"/>
      <c r="K4100" s="190"/>
      <c r="L4100" s="190"/>
      <c r="M4100" s="190"/>
      <c r="N4100" s="268">
        <v>1513005.31</v>
      </c>
      <c r="O4100" s="268">
        <v>0</v>
      </c>
      <c r="P4100" s="190" t="s">
        <v>657</v>
      </c>
      <c r="Q4100" s="375"/>
    </row>
    <row r="4101" spans="1:17" ht="38.25">
      <c r="A4101" s="265" t="s">
        <v>691</v>
      </c>
      <c r="B4101" s="190"/>
      <c r="C4101" s="266" t="s">
        <v>1334</v>
      </c>
      <c r="D4101" s="267">
        <v>44012</v>
      </c>
      <c r="E4101" s="237" t="s">
        <v>8180</v>
      </c>
      <c r="F4101" s="237" t="s">
        <v>13</v>
      </c>
      <c r="G4101" s="237">
        <v>408724</v>
      </c>
      <c r="H4101" s="190"/>
      <c r="I4101" s="248" t="s">
        <v>692</v>
      </c>
      <c r="J4101" s="190"/>
      <c r="K4101" s="190"/>
      <c r="L4101" s="190"/>
      <c r="M4101" s="190"/>
      <c r="N4101" s="268">
        <v>158935.70000000001</v>
      </c>
      <c r="O4101" s="268">
        <v>0</v>
      </c>
      <c r="P4101" s="190" t="s">
        <v>657</v>
      </c>
      <c r="Q4101" s="375"/>
    </row>
    <row r="4102" spans="1:17" ht="38.25">
      <c r="A4102" s="265" t="s">
        <v>691</v>
      </c>
      <c r="B4102" s="190"/>
      <c r="C4102" s="266" t="s">
        <v>1334</v>
      </c>
      <c r="D4102" s="267">
        <v>44012</v>
      </c>
      <c r="E4102" s="237" t="s">
        <v>8181</v>
      </c>
      <c r="F4102" s="237" t="s">
        <v>13</v>
      </c>
      <c r="G4102" s="237">
        <v>408726</v>
      </c>
      <c r="H4102" s="190"/>
      <c r="I4102" s="248" t="s">
        <v>692</v>
      </c>
      <c r="J4102" s="190"/>
      <c r="K4102" s="190"/>
      <c r="L4102" s="190"/>
      <c r="M4102" s="190"/>
      <c r="N4102" s="268">
        <v>2126844.4900000002</v>
      </c>
      <c r="O4102" s="268">
        <v>0</v>
      </c>
      <c r="P4102" s="190" t="s">
        <v>657</v>
      </c>
      <c r="Q4102" s="375"/>
    </row>
    <row r="4103" spans="1:17" ht="38.25">
      <c r="A4103" s="265" t="s">
        <v>691</v>
      </c>
      <c r="B4103" s="190"/>
      <c r="C4103" s="266" t="s">
        <v>1334</v>
      </c>
      <c r="D4103" s="267">
        <v>44012</v>
      </c>
      <c r="E4103" s="237" t="s">
        <v>8182</v>
      </c>
      <c r="F4103" s="237" t="s">
        <v>13</v>
      </c>
      <c r="G4103" s="237">
        <v>408728</v>
      </c>
      <c r="H4103" s="190"/>
      <c r="I4103" s="248" t="s">
        <v>692</v>
      </c>
      <c r="J4103" s="190"/>
      <c r="K4103" s="190"/>
      <c r="L4103" s="190"/>
      <c r="M4103" s="190"/>
      <c r="N4103" s="268">
        <v>560432.5</v>
      </c>
      <c r="O4103" s="268">
        <v>0</v>
      </c>
      <c r="P4103" s="190" t="s">
        <v>657</v>
      </c>
      <c r="Q4103" s="375"/>
    </row>
    <row r="4104" spans="1:17" ht="38.25">
      <c r="A4104" s="265" t="s">
        <v>691</v>
      </c>
      <c r="B4104" s="190"/>
      <c r="C4104" s="266" t="s">
        <v>1334</v>
      </c>
      <c r="D4104" s="267">
        <v>44012</v>
      </c>
      <c r="E4104" s="237" t="s">
        <v>8183</v>
      </c>
      <c r="F4104" s="237" t="s">
        <v>13</v>
      </c>
      <c r="G4104" s="237">
        <v>408730</v>
      </c>
      <c r="H4104" s="190"/>
      <c r="I4104" s="248" t="s">
        <v>692</v>
      </c>
      <c r="J4104" s="190"/>
      <c r="K4104" s="190"/>
      <c r="L4104" s="190"/>
      <c r="M4104" s="190"/>
      <c r="N4104" s="268">
        <v>4155646.89</v>
      </c>
      <c r="O4104" s="268">
        <v>0</v>
      </c>
      <c r="P4104" s="190" t="s">
        <v>657</v>
      </c>
      <c r="Q4104" s="375"/>
    </row>
    <row r="4105" spans="1:17" ht="38.25">
      <c r="A4105" s="265" t="s">
        <v>691</v>
      </c>
      <c r="B4105" s="190"/>
      <c r="C4105" s="266" t="s">
        <v>1334</v>
      </c>
      <c r="D4105" s="267">
        <v>44012</v>
      </c>
      <c r="E4105" s="237" t="s">
        <v>8184</v>
      </c>
      <c r="F4105" s="237" t="s">
        <v>13</v>
      </c>
      <c r="G4105" s="237">
        <v>408732</v>
      </c>
      <c r="H4105" s="190"/>
      <c r="I4105" s="248" t="s">
        <v>692</v>
      </c>
      <c r="J4105" s="190"/>
      <c r="K4105" s="190"/>
      <c r="L4105" s="190"/>
      <c r="M4105" s="190"/>
      <c r="N4105" s="268">
        <v>1539293.72</v>
      </c>
      <c r="O4105" s="268">
        <v>0</v>
      </c>
      <c r="P4105" s="190" t="s">
        <v>657</v>
      </c>
      <c r="Q4105" s="375"/>
    </row>
    <row r="4106" spans="1:17" ht="38.25">
      <c r="A4106" s="265" t="s">
        <v>691</v>
      </c>
      <c r="B4106" s="190"/>
      <c r="C4106" s="266" t="s">
        <v>1334</v>
      </c>
      <c r="D4106" s="267">
        <v>44012</v>
      </c>
      <c r="E4106" s="237" t="s">
        <v>8185</v>
      </c>
      <c r="F4106" s="237" t="s">
        <v>13</v>
      </c>
      <c r="G4106" s="237">
        <v>408734</v>
      </c>
      <c r="H4106" s="190"/>
      <c r="I4106" s="248" t="s">
        <v>692</v>
      </c>
      <c r="J4106" s="190"/>
      <c r="K4106" s="190"/>
      <c r="L4106" s="190"/>
      <c r="M4106" s="190"/>
      <c r="N4106" s="268">
        <v>5841628.2000000002</v>
      </c>
      <c r="O4106" s="268">
        <v>0</v>
      </c>
      <c r="P4106" s="190" t="s">
        <v>657</v>
      </c>
      <c r="Q4106" s="375"/>
    </row>
    <row r="4107" spans="1:17" ht="38.25">
      <c r="A4107" s="265" t="s">
        <v>691</v>
      </c>
      <c r="B4107" s="190"/>
      <c r="C4107" s="266" t="s">
        <v>1334</v>
      </c>
      <c r="D4107" s="267">
        <v>44012</v>
      </c>
      <c r="E4107" s="237" t="s">
        <v>8186</v>
      </c>
      <c r="F4107" s="237" t="s">
        <v>13</v>
      </c>
      <c r="G4107" s="237">
        <v>408736</v>
      </c>
      <c r="H4107" s="190"/>
      <c r="I4107" s="248" t="s">
        <v>692</v>
      </c>
      <c r="J4107" s="190"/>
      <c r="K4107" s="190"/>
      <c r="L4107" s="190"/>
      <c r="M4107" s="190"/>
      <c r="N4107" s="268">
        <v>436535.55</v>
      </c>
      <c r="O4107" s="268">
        <v>0</v>
      </c>
      <c r="P4107" s="190" t="s">
        <v>657</v>
      </c>
      <c r="Q4107" s="375"/>
    </row>
    <row r="4108" spans="1:17" ht="38.25">
      <c r="A4108" s="265" t="s">
        <v>691</v>
      </c>
      <c r="B4108" s="190"/>
      <c r="C4108" s="266" t="s">
        <v>1334</v>
      </c>
      <c r="D4108" s="267">
        <v>44012</v>
      </c>
      <c r="E4108" s="237" t="s">
        <v>8187</v>
      </c>
      <c r="F4108" s="237" t="s">
        <v>13</v>
      </c>
      <c r="G4108" s="237">
        <v>408738</v>
      </c>
      <c r="H4108" s="190"/>
      <c r="I4108" s="248" t="s">
        <v>692</v>
      </c>
      <c r="J4108" s="190"/>
      <c r="K4108" s="190"/>
      <c r="L4108" s="190"/>
      <c r="M4108" s="190"/>
      <c r="N4108" s="268">
        <v>1303939.68</v>
      </c>
      <c r="O4108" s="268">
        <v>0</v>
      </c>
      <c r="P4108" s="190" t="s">
        <v>657</v>
      </c>
      <c r="Q4108" s="375"/>
    </row>
    <row r="4109" spans="1:17" ht="38.25">
      <c r="A4109" s="265" t="s">
        <v>691</v>
      </c>
      <c r="B4109" s="190"/>
      <c r="C4109" s="266" t="s">
        <v>1334</v>
      </c>
      <c r="D4109" s="267">
        <v>44012</v>
      </c>
      <c r="E4109" s="237" t="s">
        <v>8188</v>
      </c>
      <c r="F4109" s="237" t="s">
        <v>13</v>
      </c>
      <c r="G4109" s="237">
        <v>408740</v>
      </c>
      <c r="H4109" s="190"/>
      <c r="I4109" s="248" t="s">
        <v>692</v>
      </c>
      <c r="J4109" s="190"/>
      <c r="K4109" s="190"/>
      <c r="L4109" s="190"/>
      <c r="M4109" s="190"/>
      <c r="N4109" s="268">
        <v>3520259.08</v>
      </c>
      <c r="O4109" s="268">
        <v>0</v>
      </c>
      <c r="P4109" s="190" t="s">
        <v>657</v>
      </c>
      <c r="Q4109" s="375"/>
    </row>
    <row r="4110" spans="1:17" ht="38.25">
      <c r="A4110" s="265" t="s">
        <v>691</v>
      </c>
      <c r="B4110" s="190"/>
      <c r="C4110" s="266" t="s">
        <v>1334</v>
      </c>
      <c r="D4110" s="267">
        <v>44012</v>
      </c>
      <c r="E4110" s="237" t="s">
        <v>8189</v>
      </c>
      <c r="F4110" s="237" t="s">
        <v>13</v>
      </c>
      <c r="G4110" s="237">
        <v>408742</v>
      </c>
      <c r="H4110" s="190"/>
      <c r="I4110" s="248" t="s">
        <v>692</v>
      </c>
      <c r="J4110" s="190"/>
      <c r="K4110" s="190"/>
      <c r="L4110" s="190"/>
      <c r="M4110" s="190"/>
      <c r="N4110" s="268">
        <v>4948458.1900000004</v>
      </c>
      <c r="O4110" s="268">
        <v>0</v>
      </c>
      <c r="P4110" s="190" t="s">
        <v>657</v>
      </c>
      <c r="Q4110" s="375"/>
    </row>
    <row r="4111" spans="1:17" ht="38.25">
      <c r="A4111" s="265" t="s">
        <v>691</v>
      </c>
      <c r="B4111" s="190"/>
      <c r="C4111" s="266" t="s">
        <v>1334</v>
      </c>
      <c r="D4111" s="267">
        <v>44012</v>
      </c>
      <c r="E4111" s="237" t="s">
        <v>8190</v>
      </c>
      <c r="F4111" s="237" t="s">
        <v>13</v>
      </c>
      <c r="G4111" s="237">
        <v>408744</v>
      </c>
      <c r="H4111" s="190"/>
      <c r="I4111" s="248" t="s">
        <v>692</v>
      </c>
      <c r="J4111" s="190"/>
      <c r="K4111" s="190"/>
      <c r="L4111" s="190"/>
      <c r="M4111" s="190"/>
      <c r="N4111" s="268">
        <v>369790.36</v>
      </c>
      <c r="O4111" s="268">
        <v>0</v>
      </c>
      <c r="P4111" s="190" t="s">
        <v>657</v>
      </c>
      <c r="Q4111" s="375"/>
    </row>
    <row r="4112" spans="1:17" ht="38.25">
      <c r="A4112" s="265" t="s">
        <v>691</v>
      </c>
      <c r="B4112" s="190"/>
      <c r="C4112" s="266" t="s">
        <v>1334</v>
      </c>
      <c r="D4112" s="267">
        <v>44012</v>
      </c>
      <c r="E4112" s="237" t="s">
        <v>8191</v>
      </c>
      <c r="F4112" s="237" t="s">
        <v>13</v>
      </c>
      <c r="G4112" s="237">
        <v>408746</v>
      </c>
      <c r="H4112" s="190"/>
      <c r="I4112" s="248" t="s">
        <v>692</v>
      </c>
      <c r="J4112" s="190"/>
      <c r="K4112" s="190"/>
      <c r="L4112" s="190"/>
      <c r="M4112" s="190"/>
      <c r="N4112" s="268">
        <v>1015672.74</v>
      </c>
      <c r="O4112" s="268">
        <v>0</v>
      </c>
      <c r="P4112" s="190" t="s">
        <v>657</v>
      </c>
      <c r="Q4112" s="375"/>
    </row>
    <row r="4113" spans="1:17" ht="38.25">
      <c r="A4113" s="265" t="s">
        <v>691</v>
      </c>
      <c r="B4113" s="190"/>
      <c r="C4113" s="266" t="s">
        <v>1334</v>
      </c>
      <c r="D4113" s="267">
        <v>44012</v>
      </c>
      <c r="E4113" s="237" t="s">
        <v>8192</v>
      </c>
      <c r="F4113" s="237" t="s">
        <v>13</v>
      </c>
      <c r="G4113" s="237">
        <v>408748</v>
      </c>
      <c r="H4113" s="190"/>
      <c r="I4113" s="248" t="s">
        <v>692</v>
      </c>
      <c r="J4113" s="190"/>
      <c r="K4113" s="190"/>
      <c r="L4113" s="190"/>
      <c r="M4113" s="190"/>
      <c r="N4113" s="268">
        <v>13591521.67</v>
      </c>
      <c r="O4113" s="268">
        <v>0</v>
      </c>
      <c r="P4113" s="190" t="s">
        <v>657</v>
      </c>
      <c r="Q4113" s="375"/>
    </row>
    <row r="4114" spans="1:17" ht="38.25">
      <c r="A4114" s="265" t="s">
        <v>691</v>
      </c>
      <c r="B4114" s="190"/>
      <c r="C4114" s="266" t="s">
        <v>1334</v>
      </c>
      <c r="D4114" s="267">
        <v>44012</v>
      </c>
      <c r="E4114" s="237" t="s">
        <v>8193</v>
      </c>
      <c r="F4114" s="237" t="s">
        <v>13</v>
      </c>
      <c r="G4114" s="237">
        <v>408750</v>
      </c>
      <c r="H4114" s="190"/>
      <c r="I4114" s="248" t="s">
        <v>692</v>
      </c>
      <c r="J4114" s="190"/>
      <c r="K4114" s="190"/>
      <c r="L4114" s="190"/>
      <c r="M4114" s="190"/>
      <c r="N4114" s="268">
        <v>3581423.46</v>
      </c>
      <c r="O4114" s="268">
        <v>0</v>
      </c>
      <c r="P4114" s="190" t="s">
        <v>657</v>
      </c>
      <c r="Q4114" s="375"/>
    </row>
    <row r="4115" spans="1:17" ht="38.25">
      <c r="A4115" s="265" t="s">
        <v>691</v>
      </c>
      <c r="B4115" s="190"/>
      <c r="C4115" s="266" t="s">
        <v>1334</v>
      </c>
      <c r="D4115" s="267">
        <v>44012</v>
      </c>
      <c r="E4115" s="237" t="s">
        <v>8194</v>
      </c>
      <c r="F4115" s="237" t="s">
        <v>13</v>
      </c>
      <c r="G4115" s="237">
        <v>408752</v>
      </c>
      <c r="H4115" s="190"/>
      <c r="I4115" s="248" t="s">
        <v>692</v>
      </c>
      <c r="J4115" s="190"/>
      <c r="K4115" s="190"/>
      <c r="L4115" s="190"/>
      <c r="M4115" s="190"/>
      <c r="N4115" s="268">
        <v>9668805.0500000007</v>
      </c>
      <c r="O4115" s="268">
        <v>0</v>
      </c>
      <c r="P4115" s="190" t="s">
        <v>657</v>
      </c>
      <c r="Q4115" s="375"/>
    </row>
    <row r="4116" spans="1:17" ht="38.25">
      <c r="A4116" s="265" t="s">
        <v>691</v>
      </c>
      <c r="B4116" s="190"/>
      <c r="C4116" s="266" t="s">
        <v>1334</v>
      </c>
      <c r="D4116" s="267">
        <v>44012</v>
      </c>
      <c r="E4116" s="237" t="s">
        <v>8195</v>
      </c>
      <c r="F4116" s="237" t="s">
        <v>13</v>
      </c>
      <c r="G4116" s="237">
        <v>408754</v>
      </c>
      <c r="H4116" s="190"/>
      <c r="I4116" s="248" t="s">
        <v>692</v>
      </c>
      <c r="J4116" s="190"/>
      <c r="K4116" s="190"/>
      <c r="L4116" s="190"/>
      <c r="M4116" s="190"/>
      <c r="N4116" s="268">
        <v>2500578.46</v>
      </c>
      <c r="O4116" s="268">
        <v>0</v>
      </c>
      <c r="P4116" s="190" t="s">
        <v>657</v>
      </c>
      <c r="Q4116" s="375"/>
    </row>
    <row r="4117" spans="1:17" ht="38.25">
      <c r="A4117" s="265" t="s">
        <v>691</v>
      </c>
      <c r="B4117" s="190"/>
      <c r="C4117" s="266" t="s">
        <v>1334</v>
      </c>
      <c r="D4117" s="267">
        <v>44012</v>
      </c>
      <c r="E4117" s="237" t="s">
        <v>8196</v>
      </c>
      <c r="F4117" s="237" t="s">
        <v>13</v>
      </c>
      <c r="G4117" s="237">
        <v>408756</v>
      </c>
      <c r="H4117" s="190"/>
      <c r="I4117" s="248" t="s">
        <v>692</v>
      </c>
      <c r="J4117" s="190"/>
      <c r="K4117" s="190"/>
      <c r="L4117" s="190"/>
      <c r="M4117" s="190"/>
      <c r="N4117" s="268">
        <v>658913.02</v>
      </c>
      <c r="O4117" s="268">
        <v>0</v>
      </c>
      <c r="P4117" s="190" t="s">
        <v>657</v>
      </c>
      <c r="Q4117" s="375"/>
    </row>
    <row r="4118" spans="1:17" ht="38.25">
      <c r="A4118" s="265" t="s">
        <v>691</v>
      </c>
      <c r="B4118" s="190"/>
      <c r="C4118" s="266" t="s">
        <v>1334</v>
      </c>
      <c r="D4118" s="267">
        <v>44012</v>
      </c>
      <c r="E4118" s="237" t="s">
        <v>8197</v>
      </c>
      <c r="F4118" s="237" t="s">
        <v>13</v>
      </c>
      <c r="G4118" s="237">
        <v>408758</v>
      </c>
      <c r="H4118" s="190"/>
      <c r="I4118" s="248" t="s">
        <v>692</v>
      </c>
      <c r="J4118" s="190"/>
      <c r="K4118" s="190"/>
      <c r="L4118" s="190"/>
      <c r="M4118" s="190"/>
      <c r="N4118" s="268">
        <v>186864.2</v>
      </c>
      <c r="O4118" s="268">
        <v>0</v>
      </c>
      <c r="P4118" s="190" t="s">
        <v>657</v>
      </c>
      <c r="Q4118" s="375"/>
    </row>
    <row r="4119" spans="1:17" ht="38.25">
      <c r="A4119" s="265" t="s">
        <v>691</v>
      </c>
      <c r="B4119" s="190"/>
      <c r="C4119" s="266" t="s">
        <v>1334</v>
      </c>
      <c r="D4119" s="267">
        <v>44012</v>
      </c>
      <c r="E4119" s="237" t="s">
        <v>8198</v>
      </c>
      <c r="F4119" s="237" t="s">
        <v>13</v>
      </c>
      <c r="G4119" s="237">
        <v>408760</v>
      </c>
      <c r="H4119" s="190"/>
      <c r="I4119" s="248" t="s">
        <v>692</v>
      </c>
      <c r="J4119" s="190"/>
      <c r="K4119" s="190"/>
      <c r="L4119" s="190"/>
      <c r="M4119" s="190"/>
      <c r="N4119" s="268">
        <v>1778874.08</v>
      </c>
      <c r="O4119" s="268">
        <v>0</v>
      </c>
      <c r="P4119" s="190" t="s">
        <v>657</v>
      </c>
      <c r="Q4119" s="375"/>
    </row>
    <row r="4120" spans="1:17" ht="38.25">
      <c r="A4120" s="265" t="s">
        <v>691</v>
      </c>
      <c r="B4120" s="190"/>
      <c r="C4120" s="266" t="s">
        <v>1334</v>
      </c>
      <c r="D4120" s="267">
        <v>44012</v>
      </c>
      <c r="E4120" s="237" t="s">
        <v>8199</v>
      </c>
      <c r="F4120" s="237" t="s">
        <v>13</v>
      </c>
      <c r="G4120" s="237">
        <v>408762</v>
      </c>
      <c r="H4120" s="190"/>
      <c r="I4120" s="248" t="s">
        <v>692</v>
      </c>
      <c r="J4120" s="190"/>
      <c r="K4120" s="190"/>
      <c r="L4120" s="190"/>
      <c r="M4120" s="190"/>
      <c r="N4120" s="268">
        <v>2020673.3</v>
      </c>
      <c r="O4120" s="268">
        <v>0</v>
      </c>
      <c r="P4120" s="190" t="s">
        <v>657</v>
      </c>
      <c r="Q4120" s="375"/>
    </row>
    <row r="4121" spans="1:17" ht="38.25">
      <c r="A4121" s="265" t="s">
        <v>691</v>
      </c>
      <c r="B4121" s="190"/>
      <c r="C4121" s="266" t="s">
        <v>1334</v>
      </c>
      <c r="D4121" s="267">
        <v>44012</v>
      </c>
      <c r="E4121" s="237" t="s">
        <v>8200</v>
      </c>
      <c r="F4121" s="237" t="s">
        <v>13</v>
      </c>
      <c r="G4121" s="237">
        <v>408764</v>
      </c>
      <c r="H4121" s="190"/>
      <c r="I4121" s="248" t="s">
        <v>692</v>
      </c>
      <c r="J4121" s="190"/>
      <c r="K4121" s="190"/>
      <c r="L4121" s="190"/>
      <c r="M4121" s="190"/>
      <c r="N4121" s="268">
        <v>52764.51</v>
      </c>
      <c r="O4121" s="268">
        <v>0</v>
      </c>
      <c r="P4121" s="190" t="s">
        <v>657</v>
      </c>
      <c r="Q4121" s="375"/>
    </row>
    <row r="4122" spans="1:17" ht="38.25">
      <c r="A4122" s="265" t="s">
        <v>691</v>
      </c>
      <c r="B4122" s="190"/>
      <c r="C4122" s="266" t="s">
        <v>1334</v>
      </c>
      <c r="D4122" s="267">
        <v>44012</v>
      </c>
      <c r="E4122" s="237" t="s">
        <v>8201</v>
      </c>
      <c r="F4122" s="237" t="s">
        <v>13</v>
      </c>
      <c r="G4122" s="237">
        <v>408766</v>
      </c>
      <c r="H4122" s="190"/>
      <c r="I4122" s="248" t="s">
        <v>692</v>
      </c>
      <c r="J4122" s="190"/>
      <c r="K4122" s="190"/>
      <c r="L4122" s="190"/>
      <c r="M4122" s="190"/>
      <c r="N4122" s="268">
        <v>666603.68999999994</v>
      </c>
      <c r="O4122" s="268">
        <v>0</v>
      </c>
      <c r="P4122" s="190" t="s">
        <v>657</v>
      </c>
      <c r="Q4122" s="375"/>
    </row>
    <row r="4123" spans="1:17" ht="38.25">
      <c r="A4123" s="265" t="s">
        <v>691</v>
      </c>
      <c r="B4123" s="190"/>
      <c r="C4123" s="266" t="s">
        <v>1334</v>
      </c>
      <c r="D4123" s="267">
        <v>44012</v>
      </c>
      <c r="E4123" s="237" t="s">
        <v>8202</v>
      </c>
      <c r="F4123" s="237" t="s">
        <v>13</v>
      </c>
      <c r="G4123" s="237">
        <v>408768</v>
      </c>
      <c r="H4123" s="190"/>
      <c r="I4123" s="248" t="s">
        <v>692</v>
      </c>
      <c r="J4123" s="190"/>
      <c r="K4123" s="190"/>
      <c r="L4123" s="190"/>
      <c r="M4123" s="190"/>
      <c r="N4123" s="268">
        <v>1619176.5</v>
      </c>
      <c r="O4123" s="268">
        <v>0</v>
      </c>
      <c r="P4123" s="190" t="s">
        <v>657</v>
      </c>
      <c r="Q4123" s="375"/>
    </row>
    <row r="4124" spans="1:17" ht="38.25">
      <c r="A4124" s="265" t="s">
        <v>691</v>
      </c>
      <c r="B4124" s="190"/>
      <c r="C4124" s="266" t="s">
        <v>1334</v>
      </c>
      <c r="D4124" s="267">
        <v>44012</v>
      </c>
      <c r="E4124" s="237" t="s">
        <v>8203</v>
      </c>
      <c r="F4124" s="237" t="s">
        <v>13</v>
      </c>
      <c r="G4124" s="237">
        <v>408770</v>
      </c>
      <c r="H4124" s="190"/>
      <c r="I4124" s="248" t="s">
        <v>692</v>
      </c>
      <c r="J4124" s="190"/>
      <c r="K4124" s="190"/>
      <c r="L4124" s="190"/>
      <c r="M4124" s="190"/>
      <c r="N4124" s="268">
        <v>4447258.42</v>
      </c>
      <c r="O4124" s="268">
        <v>0</v>
      </c>
      <c r="P4124" s="190" t="s">
        <v>657</v>
      </c>
      <c r="Q4124" s="375"/>
    </row>
    <row r="4125" spans="1:17" ht="38.25">
      <c r="A4125" s="265" t="s">
        <v>691</v>
      </c>
      <c r="B4125" s="190"/>
      <c r="C4125" s="266" t="s">
        <v>1334</v>
      </c>
      <c r="D4125" s="267">
        <v>44012</v>
      </c>
      <c r="E4125" s="237" t="s">
        <v>8204</v>
      </c>
      <c r="F4125" s="237" t="s">
        <v>13</v>
      </c>
      <c r="G4125" s="237">
        <v>408772</v>
      </c>
      <c r="H4125" s="190"/>
      <c r="I4125" s="248" t="s">
        <v>692</v>
      </c>
      <c r="J4125" s="190"/>
      <c r="K4125" s="190"/>
      <c r="L4125" s="190"/>
      <c r="M4125" s="190"/>
      <c r="N4125" s="268">
        <v>144923.95000000001</v>
      </c>
      <c r="O4125" s="268">
        <v>0</v>
      </c>
      <c r="P4125" s="190" t="s">
        <v>657</v>
      </c>
      <c r="Q4125" s="375"/>
    </row>
    <row r="4126" spans="1:17" ht="38.25">
      <c r="A4126" s="265" t="s">
        <v>691</v>
      </c>
      <c r="B4126" s="190"/>
      <c r="C4126" s="266" t="s">
        <v>1334</v>
      </c>
      <c r="D4126" s="267">
        <v>44012</v>
      </c>
      <c r="E4126" s="237" t="s">
        <v>8205</v>
      </c>
      <c r="F4126" s="237" t="s">
        <v>13</v>
      </c>
      <c r="G4126" s="237">
        <v>408774</v>
      </c>
      <c r="H4126" s="190"/>
      <c r="I4126" s="248" t="s">
        <v>692</v>
      </c>
      <c r="J4126" s="190"/>
      <c r="K4126" s="190"/>
      <c r="L4126" s="190"/>
      <c r="M4126" s="190"/>
      <c r="N4126" s="268">
        <v>1830905.33</v>
      </c>
      <c r="O4126" s="268">
        <v>0</v>
      </c>
      <c r="P4126" s="190" t="s">
        <v>657</v>
      </c>
      <c r="Q4126" s="375"/>
    </row>
    <row r="4127" spans="1:17" ht="38.25">
      <c r="A4127" s="265" t="s">
        <v>691</v>
      </c>
      <c r="B4127" s="190"/>
      <c r="C4127" s="266" t="s">
        <v>1334</v>
      </c>
      <c r="D4127" s="267">
        <v>44012</v>
      </c>
      <c r="E4127" s="237" t="s">
        <v>8206</v>
      </c>
      <c r="F4127" s="237" t="s">
        <v>13</v>
      </c>
      <c r="G4127" s="237">
        <v>408782</v>
      </c>
      <c r="H4127" s="190"/>
      <c r="I4127" s="248" t="s">
        <v>692</v>
      </c>
      <c r="J4127" s="190"/>
      <c r="K4127" s="190"/>
      <c r="L4127" s="190"/>
      <c r="M4127" s="190"/>
      <c r="N4127" s="268">
        <v>122765.46</v>
      </c>
      <c r="O4127" s="268">
        <v>0</v>
      </c>
      <c r="P4127" s="190" t="s">
        <v>657</v>
      </c>
      <c r="Q4127" s="375"/>
    </row>
    <row r="4128" spans="1:17" ht="38.25">
      <c r="A4128" s="265" t="s">
        <v>691</v>
      </c>
      <c r="B4128" s="190"/>
      <c r="C4128" s="266" t="s">
        <v>1334</v>
      </c>
      <c r="D4128" s="267">
        <v>44012</v>
      </c>
      <c r="E4128" s="237" t="s">
        <v>8207</v>
      </c>
      <c r="F4128" s="237" t="s">
        <v>13</v>
      </c>
      <c r="G4128" s="237">
        <v>408776</v>
      </c>
      <c r="H4128" s="190"/>
      <c r="I4128" s="248" t="s">
        <v>692</v>
      </c>
      <c r="J4128" s="190"/>
      <c r="K4128" s="190"/>
      <c r="L4128" s="190"/>
      <c r="M4128" s="190"/>
      <c r="N4128" s="268">
        <v>5550016.6600000001</v>
      </c>
      <c r="O4128" s="268">
        <v>0</v>
      </c>
      <c r="P4128" s="190" t="s">
        <v>657</v>
      </c>
      <c r="Q4128" s="375"/>
    </row>
    <row r="4129" spans="1:17" ht="38.25">
      <c r="A4129" s="265" t="s">
        <v>691</v>
      </c>
      <c r="B4129" s="190"/>
      <c r="C4129" s="266" t="s">
        <v>1334</v>
      </c>
      <c r="D4129" s="267">
        <v>44012</v>
      </c>
      <c r="E4129" s="237" t="s">
        <v>8208</v>
      </c>
      <c r="F4129" s="237" t="s">
        <v>13</v>
      </c>
      <c r="G4129" s="237">
        <v>408778</v>
      </c>
      <c r="H4129" s="190"/>
      <c r="I4129" s="248" t="s">
        <v>692</v>
      </c>
      <c r="J4129" s="190"/>
      <c r="K4129" s="190"/>
      <c r="L4129" s="190"/>
      <c r="M4129" s="190"/>
      <c r="N4129" s="268">
        <v>3767283.97</v>
      </c>
      <c r="O4129" s="268">
        <v>0</v>
      </c>
      <c r="P4129" s="190" t="s">
        <v>657</v>
      </c>
      <c r="Q4129" s="375"/>
    </row>
    <row r="4130" spans="1:17" ht="38.25">
      <c r="A4130" s="265" t="s">
        <v>691</v>
      </c>
      <c r="B4130" s="190"/>
      <c r="C4130" s="266" t="s">
        <v>1334</v>
      </c>
      <c r="D4130" s="267">
        <v>44012</v>
      </c>
      <c r="E4130" s="237" t="s">
        <v>8209</v>
      </c>
      <c r="F4130" s="237" t="s">
        <v>13</v>
      </c>
      <c r="G4130" s="237">
        <v>408780</v>
      </c>
      <c r="H4130" s="190"/>
      <c r="I4130" s="248" t="s">
        <v>692</v>
      </c>
      <c r="J4130" s="190"/>
      <c r="K4130" s="190"/>
      <c r="L4130" s="190"/>
      <c r="M4130" s="190"/>
      <c r="N4130" s="268">
        <v>4701433.29</v>
      </c>
      <c r="O4130" s="268">
        <v>0</v>
      </c>
      <c r="P4130" s="190" t="s">
        <v>657</v>
      </c>
      <c r="Q4130" s="375"/>
    </row>
    <row r="4131" spans="1:17" ht="38.25">
      <c r="A4131" s="265" t="s">
        <v>691</v>
      </c>
      <c r="B4131" s="190"/>
      <c r="C4131" s="266" t="s">
        <v>1334</v>
      </c>
      <c r="D4131" s="267">
        <v>44012</v>
      </c>
      <c r="E4131" s="237" t="s">
        <v>8210</v>
      </c>
      <c r="F4131" s="237" t="s">
        <v>13</v>
      </c>
      <c r="G4131" s="237">
        <v>408784</v>
      </c>
      <c r="H4131" s="190"/>
      <c r="I4131" s="248" t="s">
        <v>692</v>
      </c>
      <c r="J4131" s="190"/>
      <c r="K4131" s="190"/>
      <c r="L4131" s="190"/>
      <c r="M4131" s="190"/>
      <c r="N4131" s="268">
        <v>1550964.57</v>
      </c>
      <c r="O4131" s="268">
        <v>0</v>
      </c>
      <c r="P4131" s="190" t="s">
        <v>657</v>
      </c>
      <c r="Q4131" s="375"/>
    </row>
    <row r="4132" spans="1:17" ht="38.25">
      <c r="A4132" s="265" t="s">
        <v>691</v>
      </c>
      <c r="B4132" s="190"/>
      <c r="C4132" s="266" t="s">
        <v>1334</v>
      </c>
      <c r="D4132" s="267">
        <v>44012</v>
      </c>
      <c r="E4132" s="237" t="s">
        <v>8211</v>
      </c>
      <c r="F4132" s="237" t="s">
        <v>13</v>
      </c>
      <c r="G4132" s="237">
        <v>408786</v>
      </c>
      <c r="H4132" s="190"/>
      <c r="I4132" s="248" t="s">
        <v>692</v>
      </c>
      <c r="J4132" s="190"/>
      <c r="K4132" s="190"/>
      <c r="L4132" s="190"/>
      <c r="M4132" s="190"/>
      <c r="N4132" s="268">
        <v>12913038.720000001</v>
      </c>
      <c r="O4132" s="268">
        <v>0</v>
      </c>
      <c r="P4132" s="190" t="s">
        <v>657</v>
      </c>
      <c r="Q4132" s="375"/>
    </row>
    <row r="4133" spans="1:17" ht="38.25">
      <c r="A4133" s="265" t="s">
        <v>691</v>
      </c>
      <c r="B4133" s="190"/>
      <c r="C4133" s="266" t="s">
        <v>1334</v>
      </c>
      <c r="D4133" s="267">
        <v>44012</v>
      </c>
      <c r="E4133" s="237" t="s">
        <v>8212</v>
      </c>
      <c r="F4133" s="237" t="s">
        <v>13</v>
      </c>
      <c r="G4133" s="237">
        <v>408788</v>
      </c>
      <c r="H4133" s="190"/>
      <c r="I4133" s="248" t="s">
        <v>692</v>
      </c>
      <c r="J4133" s="190"/>
      <c r="K4133" s="190"/>
      <c r="L4133" s="190"/>
      <c r="M4133" s="190"/>
      <c r="N4133" s="268">
        <v>337189.79</v>
      </c>
      <c r="O4133" s="268">
        <v>0</v>
      </c>
      <c r="P4133" s="190" t="s">
        <v>657</v>
      </c>
      <c r="Q4133" s="375"/>
    </row>
    <row r="4134" spans="1:17" ht="38.25">
      <c r="A4134" s="265" t="s">
        <v>691</v>
      </c>
      <c r="B4134" s="190"/>
      <c r="C4134" s="266" t="s">
        <v>1334</v>
      </c>
      <c r="D4134" s="267">
        <v>44012</v>
      </c>
      <c r="E4134" s="237" t="s">
        <v>8213</v>
      </c>
      <c r="F4134" s="237" t="s">
        <v>13</v>
      </c>
      <c r="G4134" s="237">
        <v>408790</v>
      </c>
      <c r="H4134" s="190"/>
      <c r="I4134" s="248" t="s">
        <v>692</v>
      </c>
      <c r="J4134" s="190"/>
      <c r="K4134" s="190"/>
      <c r="L4134" s="190"/>
      <c r="M4134" s="190"/>
      <c r="N4134" s="268">
        <v>4259906.4000000004</v>
      </c>
      <c r="O4134" s="268">
        <v>0</v>
      </c>
      <c r="P4134" s="190" t="s">
        <v>657</v>
      </c>
      <c r="Q4134" s="375"/>
    </row>
    <row r="4135" spans="1:17" ht="38.25">
      <c r="A4135" s="265" t="s">
        <v>691</v>
      </c>
      <c r="B4135" s="190"/>
      <c r="C4135" s="266" t="s">
        <v>1334</v>
      </c>
      <c r="D4135" s="267">
        <v>44012</v>
      </c>
      <c r="E4135" s="237" t="s">
        <v>8214</v>
      </c>
      <c r="F4135" s="237" t="s">
        <v>13</v>
      </c>
      <c r="G4135" s="237">
        <v>408792</v>
      </c>
      <c r="H4135" s="190"/>
      <c r="I4135" s="248" t="s">
        <v>692</v>
      </c>
      <c r="J4135" s="190"/>
      <c r="K4135" s="190"/>
      <c r="L4135" s="190"/>
      <c r="M4135" s="190"/>
      <c r="N4135" s="268">
        <v>10347288</v>
      </c>
      <c r="O4135" s="268">
        <v>0</v>
      </c>
      <c r="P4135" s="190" t="s">
        <v>657</v>
      </c>
      <c r="Q4135" s="375"/>
    </row>
    <row r="4136" spans="1:17" ht="38.25">
      <c r="A4136" s="265" t="s">
        <v>691</v>
      </c>
      <c r="B4136" s="190"/>
      <c r="C4136" s="266" t="s">
        <v>1334</v>
      </c>
      <c r="D4136" s="267">
        <v>44012</v>
      </c>
      <c r="E4136" s="237" t="s">
        <v>8215</v>
      </c>
      <c r="F4136" s="237" t="s">
        <v>13</v>
      </c>
      <c r="G4136" s="237">
        <v>408794</v>
      </c>
      <c r="H4136" s="190"/>
      <c r="I4136" s="248" t="s">
        <v>692</v>
      </c>
      <c r="J4136" s="190"/>
      <c r="K4136" s="190"/>
      <c r="L4136" s="190"/>
      <c r="M4136" s="190"/>
      <c r="N4136" s="268">
        <v>1903701.93</v>
      </c>
      <c r="O4136" s="268">
        <v>0</v>
      </c>
      <c r="P4136" s="190" t="s">
        <v>657</v>
      </c>
      <c r="Q4136" s="375"/>
    </row>
    <row r="4137" spans="1:17" ht="38.25">
      <c r="A4137" s="265" t="s">
        <v>691</v>
      </c>
      <c r="B4137" s="190"/>
      <c r="C4137" s="266" t="s">
        <v>1334</v>
      </c>
      <c r="D4137" s="267">
        <v>44012</v>
      </c>
      <c r="E4137" s="237" t="s">
        <v>8216</v>
      </c>
      <c r="F4137" s="237" t="s">
        <v>13</v>
      </c>
      <c r="G4137" s="237">
        <v>408796</v>
      </c>
      <c r="H4137" s="190"/>
      <c r="I4137" s="248" t="s">
        <v>692</v>
      </c>
      <c r="J4137" s="190"/>
      <c r="K4137" s="190"/>
      <c r="L4137" s="190"/>
      <c r="M4137" s="190"/>
      <c r="N4137" s="268">
        <v>2375750.67</v>
      </c>
      <c r="O4137" s="268">
        <v>0</v>
      </c>
      <c r="P4137" s="190" t="s">
        <v>657</v>
      </c>
      <c r="Q4137" s="375"/>
    </row>
    <row r="4138" spans="1:17" ht="38.25">
      <c r="A4138" s="265" t="s">
        <v>691</v>
      </c>
      <c r="B4138" s="190"/>
      <c r="C4138" s="266" t="s">
        <v>1334</v>
      </c>
      <c r="D4138" s="267">
        <v>44012</v>
      </c>
      <c r="E4138" s="237" t="s">
        <v>8217</v>
      </c>
      <c r="F4138" s="237" t="s">
        <v>13</v>
      </c>
      <c r="G4138" s="237">
        <v>408798</v>
      </c>
      <c r="H4138" s="190"/>
      <c r="I4138" s="248" t="s">
        <v>692</v>
      </c>
      <c r="J4138" s="190"/>
      <c r="K4138" s="190"/>
      <c r="L4138" s="190"/>
      <c r="M4138" s="190"/>
      <c r="N4138" s="268">
        <v>783740.8</v>
      </c>
      <c r="O4138" s="268">
        <v>0</v>
      </c>
      <c r="P4138" s="190" t="s">
        <v>657</v>
      </c>
      <c r="Q4138" s="375"/>
    </row>
    <row r="4139" spans="1:17" ht="38.25">
      <c r="A4139" s="265" t="s">
        <v>691</v>
      </c>
      <c r="B4139" s="190"/>
      <c r="C4139" s="266" t="s">
        <v>1334</v>
      </c>
      <c r="D4139" s="267">
        <v>44012</v>
      </c>
      <c r="E4139" s="237" t="s">
        <v>8218</v>
      </c>
      <c r="F4139" s="237" t="s">
        <v>13</v>
      </c>
      <c r="G4139" s="237">
        <v>408800</v>
      </c>
      <c r="H4139" s="190"/>
      <c r="I4139" s="248" t="s">
        <v>692</v>
      </c>
      <c r="J4139" s="190"/>
      <c r="K4139" s="190"/>
      <c r="L4139" s="190"/>
      <c r="M4139" s="190"/>
      <c r="N4139" s="268">
        <v>62036.42</v>
      </c>
      <c r="O4139" s="268">
        <v>0</v>
      </c>
      <c r="P4139" s="190" t="s">
        <v>657</v>
      </c>
      <c r="Q4139" s="375"/>
    </row>
    <row r="4140" spans="1:17" ht="38.25">
      <c r="A4140" s="265" t="s">
        <v>691</v>
      </c>
      <c r="B4140" s="190"/>
      <c r="C4140" s="266" t="s">
        <v>1334</v>
      </c>
      <c r="D4140" s="267">
        <v>44012</v>
      </c>
      <c r="E4140" s="237" t="s">
        <v>8219</v>
      </c>
      <c r="F4140" s="237" t="s">
        <v>13</v>
      </c>
      <c r="G4140" s="237">
        <v>408802</v>
      </c>
      <c r="H4140" s="190"/>
      <c r="I4140" s="248" t="s">
        <v>692</v>
      </c>
      <c r="J4140" s="190"/>
      <c r="K4140" s="190"/>
      <c r="L4140" s="190"/>
      <c r="M4140" s="190"/>
      <c r="N4140" s="268">
        <v>16633779.859999999</v>
      </c>
      <c r="O4140" s="268">
        <v>0</v>
      </c>
      <c r="P4140" s="190" t="s">
        <v>657</v>
      </c>
      <c r="Q4140" s="375"/>
    </row>
    <row r="4141" spans="1:17" ht="38.25">
      <c r="A4141" s="265" t="s">
        <v>691</v>
      </c>
      <c r="B4141" s="190"/>
      <c r="C4141" s="266" t="s">
        <v>1334</v>
      </c>
      <c r="D4141" s="267">
        <v>44012</v>
      </c>
      <c r="E4141" s="237" t="s">
        <v>8220</v>
      </c>
      <c r="F4141" s="237" t="s">
        <v>13</v>
      </c>
      <c r="G4141" s="237">
        <v>408804</v>
      </c>
      <c r="H4141" s="190"/>
      <c r="I4141" s="248" t="s">
        <v>692</v>
      </c>
      <c r="J4141" s="190"/>
      <c r="K4141" s="190"/>
      <c r="L4141" s="190"/>
      <c r="M4141" s="190"/>
      <c r="N4141" s="268">
        <v>16309206.710000001</v>
      </c>
      <c r="O4141" s="268">
        <v>0</v>
      </c>
      <c r="P4141" s="190" t="s">
        <v>657</v>
      </c>
      <c r="Q4141" s="375"/>
    </row>
    <row r="4142" spans="1:17" ht="38.25">
      <c r="A4142" s="265" t="s">
        <v>691</v>
      </c>
      <c r="B4142" s="190"/>
      <c r="C4142" s="266" t="s">
        <v>1334</v>
      </c>
      <c r="D4142" s="267">
        <v>44012</v>
      </c>
      <c r="E4142" s="237" t="s">
        <v>8221</v>
      </c>
      <c r="F4142" s="237" t="s">
        <v>13</v>
      </c>
      <c r="G4142" s="237">
        <v>408806</v>
      </c>
      <c r="H4142" s="190"/>
      <c r="I4142" s="248" t="s">
        <v>692</v>
      </c>
      <c r="J4142" s="190"/>
      <c r="K4142" s="190"/>
      <c r="L4142" s="190"/>
      <c r="M4142" s="190"/>
      <c r="N4142" s="268">
        <v>20913999.41</v>
      </c>
      <c r="O4142" s="268">
        <v>0</v>
      </c>
      <c r="P4142" s="190" t="s">
        <v>657</v>
      </c>
      <c r="Q4142" s="375"/>
    </row>
    <row r="4143" spans="1:17" ht="38.25">
      <c r="A4143" s="265" t="s">
        <v>691</v>
      </c>
      <c r="B4143" s="190"/>
      <c r="C4143" s="266" t="s">
        <v>1334</v>
      </c>
      <c r="D4143" s="267">
        <v>44012</v>
      </c>
      <c r="E4143" s="237" t="s">
        <v>8222</v>
      </c>
      <c r="F4143" s="237" t="s">
        <v>13</v>
      </c>
      <c r="G4143" s="237">
        <v>408808</v>
      </c>
      <c r="H4143" s="190"/>
      <c r="I4143" s="248" t="s">
        <v>692</v>
      </c>
      <c r="J4143" s="190"/>
      <c r="K4143" s="190"/>
      <c r="L4143" s="190"/>
      <c r="M4143" s="190"/>
      <c r="N4143" s="268">
        <v>8054991.2800000003</v>
      </c>
      <c r="O4143" s="268">
        <v>0</v>
      </c>
      <c r="P4143" s="190" t="s">
        <v>657</v>
      </c>
      <c r="Q4143" s="375"/>
    </row>
    <row r="4144" spans="1:17" ht="38.25">
      <c r="A4144" s="265" t="s">
        <v>691</v>
      </c>
      <c r="B4144" s="190"/>
      <c r="C4144" s="266" t="s">
        <v>1334</v>
      </c>
      <c r="D4144" s="267">
        <v>44012</v>
      </c>
      <c r="E4144" s="237" t="s">
        <v>8223</v>
      </c>
      <c r="F4144" s="237" t="s">
        <v>13</v>
      </c>
      <c r="G4144" s="237">
        <v>408810</v>
      </c>
      <c r="H4144" s="190"/>
      <c r="I4144" s="248" t="s">
        <v>692</v>
      </c>
      <c r="J4144" s="190"/>
      <c r="K4144" s="190"/>
      <c r="L4144" s="190"/>
      <c r="M4144" s="190"/>
      <c r="N4144" s="268">
        <v>97307612.340000004</v>
      </c>
      <c r="O4144" s="268">
        <v>0</v>
      </c>
      <c r="P4144" s="190" t="s">
        <v>657</v>
      </c>
      <c r="Q4144" s="375"/>
    </row>
    <row r="4145" spans="1:17" ht="38.25">
      <c r="A4145" s="265" t="s">
        <v>691</v>
      </c>
      <c r="B4145" s="190"/>
      <c r="C4145" s="266" t="s">
        <v>1334</v>
      </c>
      <c r="D4145" s="267">
        <v>44012</v>
      </c>
      <c r="E4145" s="237" t="s">
        <v>8224</v>
      </c>
      <c r="F4145" s="237" t="s">
        <v>13</v>
      </c>
      <c r="G4145" s="237">
        <v>408812</v>
      </c>
      <c r="H4145" s="190"/>
      <c r="I4145" s="248" t="s">
        <v>692</v>
      </c>
      <c r="J4145" s="190"/>
      <c r="K4145" s="190"/>
      <c r="L4145" s="190"/>
      <c r="M4145" s="190"/>
      <c r="N4145" s="268">
        <v>41822755.990000002</v>
      </c>
      <c r="O4145" s="268">
        <v>0</v>
      </c>
      <c r="P4145" s="190" t="s">
        <v>657</v>
      </c>
      <c r="Q4145" s="375"/>
    </row>
    <row r="4146" spans="1:17" ht="38.25">
      <c r="A4146" s="265" t="s">
        <v>691</v>
      </c>
      <c r="B4146" s="190"/>
      <c r="C4146" s="266" t="s">
        <v>1334</v>
      </c>
      <c r="D4146" s="267">
        <v>44012</v>
      </c>
      <c r="E4146" s="237" t="s">
        <v>8225</v>
      </c>
      <c r="F4146" s="237" t="s">
        <v>13</v>
      </c>
      <c r="G4146" s="237">
        <v>408814</v>
      </c>
      <c r="H4146" s="190"/>
      <c r="I4146" s="248" t="s">
        <v>692</v>
      </c>
      <c r="J4146" s="190"/>
      <c r="K4146" s="190"/>
      <c r="L4146" s="190"/>
      <c r="M4146" s="190"/>
      <c r="N4146" s="268">
        <v>7149189.0599999996</v>
      </c>
      <c r="O4146" s="268">
        <v>0</v>
      </c>
      <c r="P4146" s="190" t="s">
        <v>657</v>
      </c>
      <c r="Q4146" s="375"/>
    </row>
    <row r="4147" spans="1:17" ht="38.25">
      <c r="A4147" s="265" t="s">
        <v>691</v>
      </c>
      <c r="B4147" s="190"/>
      <c r="C4147" s="266" t="s">
        <v>1334</v>
      </c>
      <c r="D4147" s="267">
        <v>44012</v>
      </c>
      <c r="E4147" s="237" t="s">
        <v>8226</v>
      </c>
      <c r="F4147" s="237" t="s">
        <v>13</v>
      </c>
      <c r="G4147" s="237">
        <v>408816</v>
      </c>
      <c r="H4147" s="190"/>
      <c r="I4147" s="248" t="s">
        <v>692</v>
      </c>
      <c r="J4147" s="190"/>
      <c r="K4147" s="190"/>
      <c r="L4147" s="190"/>
      <c r="M4147" s="190"/>
      <c r="N4147" s="268">
        <v>10086.67</v>
      </c>
      <c r="O4147" s="268">
        <v>0</v>
      </c>
      <c r="P4147" s="190" t="s">
        <v>657</v>
      </c>
      <c r="Q4147" s="375"/>
    </row>
    <row r="4148" spans="1:17" ht="38.25">
      <c r="A4148" s="265" t="s">
        <v>691</v>
      </c>
      <c r="B4148" s="190"/>
      <c r="C4148" s="266" t="s">
        <v>1334</v>
      </c>
      <c r="D4148" s="267">
        <v>44012</v>
      </c>
      <c r="E4148" s="237" t="s">
        <v>8227</v>
      </c>
      <c r="F4148" s="237" t="s">
        <v>13</v>
      </c>
      <c r="G4148" s="237">
        <v>408818</v>
      </c>
      <c r="H4148" s="190"/>
      <c r="I4148" s="248" t="s">
        <v>692</v>
      </c>
      <c r="J4148" s="190"/>
      <c r="K4148" s="190"/>
      <c r="L4148" s="190"/>
      <c r="M4148" s="190"/>
      <c r="N4148" s="268">
        <v>14178.93</v>
      </c>
      <c r="O4148" s="268">
        <v>0</v>
      </c>
      <c r="P4148" s="190" t="s">
        <v>657</v>
      </c>
      <c r="Q4148" s="375"/>
    </row>
    <row r="4149" spans="1:17" ht="38.25">
      <c r="A4149" s="265" t="s">
        <v>691</v>
      </c>
      <c r="B4149" s="190"/>
      <c r="C4149" s="266" t="s">
        <v>1334</v>
      </c>
      <c r="D4149" s="267">
        <v>44012</v>
      </c>
      <c r="E4149" s="237" t="s">
        <v>8228</v>
      </c>
      <c r="F4149" s="237" t="s">
        <v>13</v>
      </c>
      <c r="G4149" s="237">
        <v>408820</v>
      </c>
      <c r="H4149" s="190"/>
      <c r="I4149" s="248" t="s">
        <v>692</v>
      </c>
      <c r="J4149" s="190"/>
      <c r="K4149" s="190"/>
      <c r="L4149" s="190"/>
      <c r="M4149" s="190"/>
      <c r="N4149" s="268">
        <v>1059.5999999999999</v>
      </c>
      <c r="O4149" s="268">
        <v>0</v>
      </c>
      <c r="P4149" s="190" t="s">
        <v>657</v>
      </c>
      <c r="Q4149" s="375"/>
    </row>
    <row r="4150" spans="1:17" ht="38.25">
      <c r="A4150" s="265" t="s">
        <v>691</v>
      </c>
      <c r="B4150" s="190"/>
      <c r="C4150" s="266" t="s">
        <v>1334</v>
      </c>
      <c r="D4150" s="267">
        <v>44012</v>
      </c>
      <c r="E4150" s="237" t="s">
        <v>8229</v>
      </c>
      <c r="F4150" s="237" t="s">
        <v>13</v>
      </c>
      <c r="G4150" s="237">
        <v>408822</v>
      </c>
      <c r="H4150" s="190"/>
      <c r="I4150" s="248" t="s">
        <v>692</v>
      </c>
      <c r="J4150" s="190"/>
      <c r="K4150" s="190"/>
      <c r="L4150" s="190"/>
      <c r="M4150" s="190"/>
      <c r="N4150" s="268">
        <v>3736.23</v>
      </c>
      <c r="O4150" s="268">
        <v>0</v>
      </c>
      <c r="P4150" s="190" t="s">
        <v>657</v>
      </c>
      <c r="Q4150" s="375"/>
    </row>
    <row r="4151" spans="1:17" ht="38.25">
      <c r="A4151" s="265" t="s">
        <v>691</v>
      </c>
      <c r="B4151" s="190"/>
      <c r="C4151" s="266" t="s">
        <v>1334</v>
      </c>
      <c r="D4151" s="267">
        <v>44012</v>
      </c>
      <c r="E4151" s="237" t="s">
        <v>8230</v>
      </c>
      <c r="F4151" s="237" t="s">
        <v>13</v>
      </c>
      <c r="G4151" s="237">
        <v>408824</v>
      </c>
      <c r="H4151" s="190"/>
      <c r="I4151" s="248" t="s">
        <v>692</v>
      </c>
      <c r="J4151" s="190"/>
      <c r="K4151" s="190"/>
      <c r="L4151" s="190"/>
      <c r="M4151" s="190"/>
      <c r="N4151" s="268">
        <v>14530.71</v>
      </c>
      <c r="O4151" s="268">
        <v>0</v>
      </c>
      <c r="P4151" s="190" t="s">
        <v>657</v>
      </c>
      <c r="Q4151" s="375"/>
    </row>
    <row r="4152" spans="1:17" ht="38.25">
      <c r="A4152" s="265" t="s">
        <v>691</v>
      </c>
      <c r="B4152" s="190"/>
      <c r="C4152" s="266" t="s">
        <v>1334</v>
      </c>
      <c r="D4152" s="267">
        <v>44012</v>
      </c>
      <c r="E4152" s="237" t="s">
        <v>8231</v>
      </c>
      <c r="F4152" s="237" t="s">
        <v>13</v>
      </c>
      <c r="G4152" s="237">
        <v>408826</v>
      </c>
      <c r="H4152" s="190"/>
      <c r="I4152" s="248" t="s">
        <v>692</v>
      </c>
      <c r="J4152" s="190"/>
      <c r="K4152" s="190"/>
      <c r="L4152" s="190"/>
      <c r="M4152" s="190"/>
      <c r="N4152" s="268">
        <v>14530.71</v>
      </c>
      <c r="O4152" s="268">
        <v>0</v>
      </c>
      <c r="P4152" s="190" t="s">
        <v>657</v>
      </c>
      <c r="Q4152" s="375"/>
    </row>
    <row r="4153" spans="1:17" ht="38.25">
      <c r="A4153" s="265" t="s">
        <v>691</v>
      </c>
      <c r="B4153" s="190"/>
      <c r="C4153" s="266" t="s">
        <v>1334</v>
      </c>
      <c r="D4153" s="267">
        <v>44012</v>
      </c>
      <c r="E4153" s="237" t="s">
        <v>8232</v>
      </c>
      <c r="F4153" s="237" t="s">
        <v>13</v>
      </c>
      <c r="G4153" s="237">
        <v>408828</v>
      </c>
      <c r="H4153" s="190"/>
      <c r="I4153" s="248" t="s">
        <v>692</v>
      </c>
      <c r="J4153" s="190"/>
      <c r="K4153" s="190"/>
      <c r="L4153" s="190"/>
      <c r="M4153" s="190"/>
      <c r="N4153" s="268">
        <v>14530.71</v>
      </c>
      <c r="O4153" s="268">
        <v>0</v>
      </c>
      <c r="P4153" s="190" t="s">
        <v>657</v>
      </c>
      <c r="Q4153" s="375"/>
    </row>
    <row r="4154" spans="1:17" ht="38.25">
      <c r="A4154" s="265" t="s">
        <v>691</v>
      </c>
      <c r="B4154" s="190"/>
      <c r="C4154" s="266" t="s">
        <v>1334</v>
      </c>
      <c r="D4154" s="267">
        <v>44012</v>
      </c>
      <c r="E4154" s="237" t="s">
        <v>8233</v>
      </c>
      <c r="F4154" s="237" t="s">
        <v>13</v>
      </c>
      <c r="G4154" s="237">
        <v>408830</v>
      </c>
      <c r="H4154" s="190"/>
      <c r="I4154" s="248" t="s">
        <v>692</v>
      </c>
      <c r="J4154" s="190"/>
      <c r="K4154" s="190"/>
      <c r="L4154" s="190"/>
      <c r="M4154" s="190"/>
      <c r="N4154" s="268">
        <v>14530.71</v>
      </c>
      <c r="O4154" s="268">
        <v>0</v>
      </c>
      <c r="P4154" s="190" t="s">
        <v>657</v>
      </c>
      <c r="Q4154" s="375"/>
    </row>
    <row r="4155" spans="1:17" ht="38.25">
      <c r="A4155" s="265" t="s">
        <v>691</v>
      </c>
      <c r="B4155" s="190"/>
      <c r="C4155" s="266" t="s">
        <v>1334</v>
      </c>
      <c r="D4155" s="267">
        <v>44012</v>
      </c>
      <c r="E4155" s="237" t="s">
        <v>8234</v>
      </c>
      <c r="F4155" s="237" t="s">
        <v>13</v>
      </c>
      <c r="G4155" s="237">
        <v>408832</v>
      </c>
      <c r="H4155" s="190"/>
      <c r="I4155" s="248" t="s">
        <v>692</v>
      </c>
      <c r="J4155" s="190"/>
      <c r="K4155" s="190"/>
      <c r="L4155" s="190"/>
      <c r="M4155" s="190"/>
      <c r="N4155" s="268">
        <v>14530.71</v>
      </c>
      <c r="O4155" s="268">
        <v>0</v>
      </c>
      <c r="P4155" s="190" t="s">
        <v>657</v>
      </c>
      <c r="Q4155" s="375"/>
    </row>
    <row r="4156" spans="1:17" ht="38.25">
      <c r="A4156" s="265" t="s">
        <v>691</v>
      </c>
      <c r="B4156" s="190"/>
      <c r="C4156" s="266" t="s">
        <v>1334</v>
      </c>
      <c r="D4156" s="267">
        <v>44012</v>
      </c>
      <c r="E4156" s="237" t="s">
        <v>8235</v>
      </c>
      <c r="F4156" s="237" t="s">
        <v>13</v>
      </c>
      <c r="G4156" s="237">
        <v>408834</v>
      </c>
      <c r="H4156" s="190"/>
      <c r="I4156" s="248" t="s">
        <v>692</v>
      </c>
      <c r="J4156" s="190"/>
      <c r="K4156" s="190"/>
      <c r="L4156" s="190"/>
      <c r="M4156" s="190"/>
      <c r="N4156" s="268">
        <v>278818.39</v>
      </c>
      <c r="O4156" s="268">
        <v>0</v>
      </c>
      <c r="P4156" s="190" t="s">
        <v>657</v>
      </c>
      <c r="Q4156" s="375"/>
    </row>
    <row r="4157" spans="1:17" ht="38.25">
      <c r="A4157" s="265" t="s">
        <v>691</v>
      </c>
      <c r="B4157" s="190"/>
      <c r="C4157" s="266" t="s">
        <v>1334</v>
      </c>
      <c r="D4157" s="267">
        <v>44012</v>
      </c>
      <c r="E4157" s="237" t="s">
        <v>8236</v>
      </c>
      <c r="F4157" s="237" t="s">
        <v>13</v>
      </c>
      <c r="G4157" s="237">
        <v>408836</v>
      </c>
      <c r="H4157" s="190"/>
      <c r="I4157" s="248" t="s">
        <v>692</v>
      </c>
      <c r="J4157" s="190"/>
      <c r="K4157" s="190"/>
      <c r="L4157" s="190"/>
      <c r="M4157" s="190"/>
      <c r="N4157" s="268">
        <v>5011.16</v>
      </c>
      <c r="O4157" s="268">
        <v>0</v>
      </c>
      <c r="P4157" s="190" t="s">
        <v>657</v>
      </c>
      <c r="Q4157" s="375"/>
    </row>
    <row r="4158" spans="1:17" ht="38.25">
      <c r="A4158" s="265" t="s">
        <v>691</v>
      </c>
      <c r="B4158" s="190"/>
      <c r="C4158" s="266" t="s">
        <v>1334</v>
      </c>
      <c r="D4158" s="267">
        <v>44012</v>
      </c>
      <c r="E4158" s="237" t="s">
        <v>8237</v>
      </c>
      <c r="F4158" s="237" t="s">
        <v>13</v>
      </c>
      <c r="G4158" s="237">
        <v>408838</v>
      </c>
      <c r="H4158" s="190"/>
      <c r="I4158" s="248" t="s">
        <v>692</v>
      </c>
      <c r="J4158" s="190"/>
      <c r="K4158" s="190"/>
      <c r="L4158" s="190"/>
      <c r="M4158" s="190"/>
      <c r="N4158" s="268">
        <v>3564.87</v>
      </c>
      <c r="O4158" s="268">
        <v>0</v>
      </c>
      <c r="P4158" s="190" t="s">
        <v>657</v>
      </c>
      <c r="Q4158" s="375"/>
    </row>
    <row r="4159" spans="1:17" ht="38.25">
      <c r="A4159" s="265" t="s">
        <v>691</v>
      </c>
      <c r="B4159" s="190"/>
      <c r="C4159" s="266" t="s">
        <v>1334</v>
      </c>
      <c r="D4159" s="267">
        <v>44012</v>
      </c>
      <c r="E4159" s="237" t="s">
        <v>8238</v>
      </c>
      <c r="F4159" s="237" t="s">
        <v>13</v>
      </c>
      <c r="G4159" s="237">
        <v>408840</v>
      </c>
      <c r="H4159" s="190"/>
      <c r="I4159" s="248" t="s">
        <v>692</v>
      </c>
      <c r="J4159" s="190"/>
      <c r="K4159" s="190"/>
      <c r="L4159" s="190"/>
      <c r="M4159" s="190"/>
      <c r="N4159" s="268">
        <v>374.49</v>
      </c>
      <c r="O4159" s="268">
        <v>0</v>
      </c>
      <c r="P4159" s="190" t="s">
        <v>657</v>
      </c>
      <c r="Q4159" s="375"/>
    </row>
    <row r="4160" spans="1:17" ht="38.25">
      <c r="A4160" s="265" t="s">
        <v>691</v>
      </c>
      <c r="B4160" s="190"/>
      <c r="C4160" s="266" t="s">
        <v>1334</v>
      </c>
      <c r="D4160" s="267">
        <v>44012</v>
      </c>
      <c r="E4160" s="237" t="s">
        <v>8239</v>
      </c>
      <c r="F4160" s="237" t="s">
        <v>13</v>
      </c>
      <c r="G4160" s="237">
        <v>408842</v>
      </c>
      <c r="H4160" s="190"/>
      <c r="I4160" s="248" t="s">
        <v>692</v>
      </c>
      <c r="J4160" s="190"/>
      <c r="K4160" s="190"/>
      <c r="L4160" s="190"/>
      <c r="M4160" s="190"/>
      <c r="N4160" s="268">
        <v>1320.48</v>
      </c>
      <c r="O4160" s="268">
        <v>0</v>
      </c>
      <c r="P4160" s="190" t="s">
        <v>657</v>
      </c>
      <c r="Q4160" s="375"/>
    </row>
    <row r="4161" spans="1:17" ht="38.25">
      <c r="A4161" s="265" t="s">
        <v>691</v>
      </c>
      <c r="B4161" s="190"/>
      <c r="C4161" s="266" t="s">
        <v>1334</v>
      </c>
      <c r="D4161" s="267">
        <v>44012</v>
      </c>
      <c r="E4161" s="237" t="s">
        <v>8240</v>
      </c>
      <c r="F4161" s="237" t="s">
        <v>13</v>
      </c>
      <c r="G4161" s="237">
        <v>408844</v>
      </c>
      <c r="H4161" s="190"/>
      <c r="I4161" s="248" t="s">
        <v>692</v>
      </c>
      <c r="J4161" s="190"/>
      <c r="K4161" s="190"/>
      <c r="L4161" s="190"/>
      <c r="M4161" s="190"/>
      <c r="N4161" s="268">
        <v>5135.53</v>
      </c>
      <c r="O4161" s="268">
        <v>0</v>
      </c>
      <c r="P4161" s="190" t="s">
        <v>657</v>
      </c>
      <c r="Q4161" s="375"/>
    </row>
    <row r="4162" spans="1:17" ht="38.25">
      <c r="A4162" s="265" t="s">
        <v>691</v>
      </c>
      <c r="B4162" s="190"/>
      <c r="C4162" s="266" t="s">
        <v>1334</v>
      </c>
      <c r="D4162" s="267">
        <v>44012</v>
      </c>
      <c r="E4162" s="237" t="s">
        <v>8241</v>
      </c>
      <c r="F4162" s="237" t="s">
        <v>13</v>
      </c>
      <c r="G4162" s="237">
        <v>408852</v>
      </c>
      <c r="H4162" s="190"/>
      <c r="I4162" s="248" t="s">
        <v>692</v>
      </c>
      <c r="J4162" s="190"/>
      <c r="K4162" s="190"/>
      <c r="L4162" s="190"/>
      <c r="M4162" s="190"/>
      <c r="N4162" s="268">
        <v>5135.53</v>
      </c>
      <c r="O4162" s="268">
        <v>0</v>
      </c>
      <c r="P4162" s="190" t="s">
        <v>657</v>
      </c>
      <c r="Q4162" s="375"/>
    </row>
    <row r="4163" spans="1:17" ht="38.25">
      <c r="A4163" s="265" t="s">
        <v>691</v>
      </c>
      <c r="B4163" s="190"/>
      <c r="C4163" s="266" t="s">
        <v>1334</v>
      </c>
      <c r="D4163" s="267">
        <v>44012</v>
      </c>
      <c r="E4163" s="237" t="s">
        <v>8242</v>
      </c>
      <c r="F4163" s="237" t="s">
        <v>13</v>
      </c>
      <c r="G4163" s="237">
        <v>408846</v>
      </c>
      <c r="H4163" s="190"/>
      <c r="I4163" s="248" t="s">
        <v>692</v>
      </c>
      <c r="J4163" s="190"/>
      <c r="K4163" s="190"/>
      <c r="L4163" s="190"/>
      <c r="M4163" s="190"/>
      <c r="N4163" s="268">
        <v>5135.53</v>
      </c>
      <c r="O4163" s="268">
        <v>0</v>
      </c>
      <c r="P4163" s="190" t="s">
        <v>657</v>
      </c>
      <c r="Q4163" s="375"/>
    </row>
    <row r="4164" spans="1:17" ht="38.25">
      <c r="A4164" s="265" t="s">
        <v>691</v>
      </c>
      <c r="B4164" s="190"/>
      <c r="C4164" s="266" t="s">
        <v>1334</v>
      </c>
      <c r="D4164" s="267">
        <v>44012</v>
      </c>
      <c r="E4164" s="237" t="s">
        <v>8243</v>
      </c>
      <c r="F4164" s="237" t="s">
        <v>13</v>
      </c>
      <c r="G4164" s="237">
        <v>408848</v>
      </c>
      <c r="H4164" s="190"/>
      <c r="I4164" s="248" t="s">
        <v>692</v>
      </c>
      <c r="J4164" s="190"/>
      <c r="K4164" s="190"/>
      <c r="L4164" s="190"/>
      <c r="M4164" s="190"/>
      <c r="N4164" s="268">
        <v>5135.53</v>
      </c>
      <c r="O4164" s="268">
        <v>0</v>
      </c>
      <c r="P4164" s="190" t="s">
        <v>657</v>
      </c>
      <c r="Q4164" s="375"/>
    </row>
    <row r="4165" spans="1:17" ht="38.25">
      <c r="A4165" s="265" t="s">
        <v>691</v>
      </c>
      <c r="B4165" s="190"/>
      <c r="C4165" s="266" t="s">
        <v>1334</v>
      </c>
      <c r="D4165" s="267">
        <v>44012</v>
      </c>
      <c r="E4165" s="237" t="s">
        <v>8244</v>
      </c>
      <c r="F4165" s="237" t="s">
        <v>13</v>
      </c>
      <c r="G4165" s="237">
        <v>408850</v>
      </c>
      <c r="H4165" s="190"/>
      <c r="I4165" s="248" t="s">
        <v>692</v>
      </c>
      <c r="J4165" s="190"/>
      <c r="K4165" s="190"/>
      <c r="L4165" s="190"/>
      <c r="M4165" s="190"/>
      <c r="N4165" s="268">
        <v>5135.53</v>
      </c>
      <c r="O4165" s="268">
        <v>0</v>
      </c>
      <c r="P4165" s="190" t="s">
        <v>657</v>
      </c>
      <c r="Q4165" s="375"/>
    </row>
    <row r="4166" spans="1:17" ht="38.25">
      <c r="A4166" s="265" t="s">
        <v>691</v>
      </c>
      <c r="B4166" s="190"/>
      <c r="C4166" s="266" t="s">
        <v>1334</v>
      </c>
      <c r="D4166" s="267">
        <v>44012</v>
      </c>
      <c r="E4166" s="237" t="s">
        <v>8245</v>
      </c>
      <c r="F4166" s="237" t="s">
        <v>13</v>
      </c>
      <c r="G4166" s="237">
        <v>408854</v>
      </c>
      <c r="H4166" s="190"/>
      <c r="I4166" s="248" t="s">
        <v>692</v>
      </c>
      <c r="J4166" s="190"/>
      <c r="K4166" s="190"/>
      <c r="L4166" s="190"/>
      <c r="M4166" s="190"/>
      <c r="N4166" s="268">
        <v>38944.22</v>
      </c>
      <c r="O4166" s="268">
        <v>0</v>
      </c>
      <c r="P4166" s="190" t="s">
        <v>657</v>
      </c>
      <c r="Q4166" s="375"/>
    </row>
    <row r="4167" spans="1:17" ht="38.25">
      <c r="A4167" s="265" t="s">
        <v>691</v>
      </c>
      <c r="B4167" s="190"/>
      <c r="C4167" s="266" t="s">
        <v>1334</v>
      </c>
      <c r="D4167" s="267">
        <v>44012</v>
      </c>
      <c r="E4167" s="237" t="s">
        <v>8246</v>
      </c>
      <c r="F4167" s="237" t="s">
        <v>13</v>
      </c>
      <c r="G4167" s="237">
        <v>408856</v>
      </c>
      <c r="H4167" s="190"/>
      <c r="I4167" s="248" t="s">
        <v>692</v>
      </c>
      <c r="J4167" s="190"/>
      <c r="K4167" s="190"/>
      <c r="L4167" s="190"/>
      <c r="M4167" s="190"/>
      <c r="N4167" s="268">
        <v>27704.32</v>
      </c>
      <c r="O4167" s="268">
        <v>0</v>
      </c>
      <c r="P4167" s="190" t="s">
        <v>657</v>
      </c>
      <c r="Q4167" s="375"/>
    </row>
    <row r="4168" spans="1:17" ht="38.25">
      <c r="A4168" s="265" t="s">
        <v>691</v>
      </c>
      <c r="B4168" s="190"/>
      <c r="C4168" s="266" t="s">
        <v>1334</v>
      </c>
      <c r="D4168" s="267">
        <v>44012</v>
      </c>
      <c r="E4168" s="237" t="s">
        <v>8247</v>
      </c>
      <c r="F4168" s="237" t="s">
        <v>13</v>
      </c>
      <c r="G4168" s="237">
        <v>408858</v>
      </c>
      <c r="H4168" s="190"/>
      <c r="I4168" s="248" t="s">
        <v>692</v>
      </c>
      <c r="J4168" s="190"/>
      <c r="K4168" s="190"/>
      <c r="L4168" s="190"/>
      <c r="M4168" s="190"/>
      <c r="N4168" s="268">
        <v>2910.22</v>
      </c>
      <c r="O4168" s="268">
        <v>0</v>
      </c>
      <c r="P4168" s="190" t="s">
        <v>657</v>
      </c>
      <c r="Q4168" s="375"/>
    </row>
    <row r="4169" spans="1:17" ht="38.25">
      <c r="A4169" s="265" t="s">
        <v>691</v>
      </c>
      <c r="B4169" s="190"/>
      <c r="C4169" s="266" t="s">
        <v>1334</v>
      </c>
      <c r="D4169" s="267">
        <v>44012</v>
      </c>
      <c r="E4169" s="237" t="s">
        <v>8248</v>
      </c>
      <c r="F4169" s="237" t="s">
        <v>13</v>
      </c>
      <c r="G4169" s="237">
        <v>408860</v>
      </c>
      <c r="H4169" s="190"/>
      <c r="I4169" s="248" t="s">
        <v>692</v>
      </c>
      <c r="J4169" s="190"/>
      <c r="K4169" s="190"/>
      <c r="L4169" s="190"/>
      <c r="M4169" s="190"/>
      <c r="N4169" s="268">
        <v>10261.94</v>
      </c>
      <c r="O4169" s="268">
        <v>0</v>
      </c>
      <c r="P4169" s="190" t="s">
        <v>657</v>
      </c>
      <c r="Q4169" s="375"/>
    </row>
    <row r="4170" spans="1:17" ht="38.25">
      <c r="A4170" s="265" t="s">
        <v>691</v>
      </c>
      <c r="B4170" s="190"/>
      <c r="C4170" s="266" t="s">
        <v>1334</v>
      </c>
      <c r="D4170" s="267">
        <v>44012</v>
      </c>
      <c r="E4170" s="237" t="s">
        <v>8249</v>
      </c>
      <c r="F4170" s="237" t="s">
        <v>13</v>
      </c>
      <c r="G4170" s="237">
        <v>408862</v>
      </c>
      <c r="H4170" s="190"/>
      <c r="I4170" s="248" t="s">
        <v>692</v>
      </c>
      <c r="J4170" s="190"/>
      <c r="K4170" s="190"/>
      <c r="L4170" s="190"/>
      <c r="M4170" s="190"/>
      <c r="N4170" s="268">
        <v>39910.31</v>
      </c>
      <c r="O4170" s="268">
        <v>0</v>
      </c>
      <c r="P4170" s="190" t="s">
        <v>657</v>
      </c>
      <c r="Q4170" s="375"/>
    </row>
    <row r="4171" spans="1:17" ht="38.25">
      <c r="A4171" s="265" t="s">
        <v>691</v>
      </c>
      <c r="B4171" s="190"/>
      <c r="C4171" s="266" t="s">
        <v>1334</v>
      </c>
      <c r="D4171" s="267">
        <v>44012</v>
      </c>
      <c r="E4171" s="237" t="s">
        <v>8250</v>
      </c>
      <c r="F4171" s="237" t="s">
        <v>13</v>
      </c>
      <c r="G4171" s="237">
        <v>408864</v>
      </c>
      <c r="H4171" s="190"/>
      <c r="I4171" s="248" t="s">
        <v>692</v>
      </c>
      <c r="J4171" s="190"/>
      <c r="K4171" s="190"/>
      <c r="L4171" s="190"/>
      <c r="M4171" s="190"/>
      <c r="N4171" s="268">
        <v>39910.31</v>
      </c>
      <c r="O4171" s="268">
        <v>0</v>
      </c>
      <c r="P4171" s="190" t="s">
        <v>657</v>
      </c>
      <c r="Q4171" s="375"/>
    </row>
    <row r="4172" spans="1:17" ht="38.25">
      <c r="A4172" s="265" t="s">
        <v>691</v>
      </c>
      <c r="B4172" s="190"/>
      <c r="C4172" s="266" t="s">
        <v>1334</v>
      </c>
      <c r="D4172" s="267">
        <v>44012</v>
      </c>
      <c r="E4172" s="237" t="s">
        <v>8251</v>
      </c>
      <c r="F4172" s="237" t="s">
        <v>13</v>
      </c>
      <c r="G4172" s="237">
        <v>408866</v>
      </c>
      <c r="H4172" s="190"/>
      <c r="I4172" s="248" t="s">
        <v>692</v>
      </c>
      <c r="J4172" s="190"/>
      <c r="K4172" s="190"/>
      <c r="L4172" s="190"/>
      <c r="M4172" s="190"/>
      <c r="N4172" s="268">
        <v>39910.31</v>
      </c>
      <c r="O4172" s="268">
        <v>0</v>
      </c>
      <c r="P4172" s="190" t="s">
        <v>657</v>
      </c>
      <c r="Q4172" s="375"/>
    </row>
    <row r="4173" spans="1:17" ht="38.25">
      <c r="A4173" s="265" t="s">
        <v>691</v>
      </c>
      <c r="B4173" s="190"/>
      <c r="C4173" s="266" t="s">
        <v>1334</v>
      </c>
      <c r="D4173" s="267">
        <v>44012</v>
      </c>
      <c r="E4173" s="237" t="s">
        <v>8252</v>
      </c>
      <c r="F4173" s="237" t="s">
        <v>13</v>
      </c>
      <c r="G4173" s="237">
        <v>408868</v>
      </c>
      <c r="H4173" s="190"/>
      <c r="I4173" s="248" t="s">
        <v>692</v>
      </c>
      <c r="J4173" s="190"/>
      <c r="K4173" s="190"/>
      <c r="L4173" s="190"/>
      <c r="M4173" s="190"/>
      <c r="N4173" s="268">
        <v>39910.31</v>
      </c>
      <c r="O4173" s="268">
        <v>0</v>
      </c>
      <c r="P4173" s="190" t="s">
        <v>657</v>
      </c>
      <c r="Q4173" s="375"/>
    </row>
    <row r="4174" spans="1:17" ht="38.25">
      <c r="A4174" s="265" t="s">
        <v>691</v>
      </c>
      <c r="B4174" s="190"/>
      <c r="C4174" s="266" t="s">
        <v>1334</v>
      </c>
      <c r="D4174" s="267">
        <v>44012</v>
      </c>
      <c r="E4174" s="237" t="s">
        <v>8253</v>
      </c>
      <c r="F4174" s="237" t="s">
        <v>13</v>
      </c>
      <c r="G4174" s="237">
        <v>408870</v>
      </c>
      <c r="H4174" s="190"/>
      <c r="I4174" s="248" t="s">
        <v>692</v>
      </c>
      <c r="J4174" s="190"/>
      <c r="K4174" s="190"/>
      <c r="L4174" s="190"/>
      <c r="M4174" s="190"/>
      <c r="N4174" s="268">
        <v>39910.31</v>
      </c>
      <c r="O4174" s="268">
        <v>0</v>
      </c>
      <c r="P4174" s="190" t="s">
        <v>657</v>
      </c>
      <c r="Q4174" s="375"/>
    </row>
    <row r="4175" spans="1:17" ht="38.25">
      <c r="A4175" s="265" t="s">
        <v>691</v>
      </c>
      <c r="B4175" s="190"/>
      <c r="C4175" s="266" t="s">
        <v>1334</v>
      </c>
      <c r="D4175" s="267">
        <v>44012</v>
      </c>
      <c r="E4175" s="237" t="s">
        <v>8254</v>
      </c>
      <c r="F4175" s="237" t="s">
        <v>13</v>
      </c>
      <c r="G4175" s="237">
        <v>408872</v>
      </c>
      <c r="H4175" s="190"/>
      <c r="I4175" s="248" t="s">
        <v>692</v>
      </c>
      <c r="J4175" s="190"/>
      <c r="K4175" s="190"/>
      <c r="L4175" s="190"/>
      <c r="M4175" s="190"/>
      <c r="N4175" s="268">
        <v>47661.29</v>
      </c>
      <c r="O4175" s="268">
        <v>0</v>
      </c>
      <c r="P4175" s="190" t="s">
        <v>657</v>
      </c>
      <c r="Q4175" s="375"/>
    </row>
    <row r="4176" spans="1:17" ht="38.25">
      <c r="A4176" s="265" t="s">
        <v>691</v>
      </c>
      <c r="B4176" s="190"/>
      <c r="C4176" s="266" t="s">
        <v>1334</v>
      </c>
      <c r="D4176" s="267">
        <v>44012</v>
      </c>
      <c r="E4176" s="237" t="s">
        <v>8255</v>
      </c>
      <c r="F4176" s="237" t="s">
        <v>13</v>
      </c>
      <c r="G4176" s="237">
        <v>408874</v>
      </c>
      <c r="H4176" s="190"/>
      <c r="I4176" s="248" t="s">
        <v>692</v>
      </c>
      <c r="J4176" s="190"/>
      <c r="K4176" s="190"/>
      <c r="L4176" s="190"/>
      <c r="M4176" s="190"/>
      <c r="N4176" s="268">
        <v>3815.05</v>
      </c>
      <c r="O4176" s="268">
        <v>0</v>
      </c>
      <c r="P4176" s="190" t="s">
        <v>657</v>
      </c>
      <c r="Q4176" s="375"/>
    </row>
    <row r="4177" spans="1:17" ht="38.25">
      <c r="A4177" s="265" t="s">
        <v>691</v>
      </c>
      <c r="B4177" s="190"/>
      <c r="C4177" s="266" t="s">
        <v>1334</v>
      </c>
      <c r="D4177" s="267">
        <v>44012</v>
      </c>
      <c r="E4177" s="237" t="s">
        <v>8256</v>
      </c>
      <c r="F4177" s="237" t="s">
        <v>13</v>
      </c>
      <c r="G4177" s="237">
        <v>408876</v>
      </c>
      <c r="H4177" s="190"/>
      <c r="I4177" s="248" t="s">
        <v>692</v>
      </c>
      <c r="J4177" s="190"/>
      <c r="K4177" s="190"/>
      <c r="L4177" s="190"/>
      <c r="M4177" s="190"/>
      <c r="N4177" s="268">
        <v>4761.05</v>
      </c>
      <c r="O4177" s="268">
        <v>0</v>
      </c>
      <c r="P4177" s="190" t="s">
        <v>657</v>
      </c>
      <c r="Q4177" s="375"/>
    </row>
    <row r="4178" spans="1:17" ht="38.25">
      <c r="A4178" s="265" t="s">
        <v>691</v>
      </c>
      <c r="B4178" s="190"/>
      <c r="C4178" s="266" t="s">
        <v>1334</v>
      </c>
      <c r="D4178" s="267">
        <v>44012</v>
      </c>
      <c r="E4178" s="237" t="s">
        <v>8257</v>
      </c>
      <c r="F4178" s="237" t="s">
        <v>13</v>
      </c>
      <c r="G4178" s="237">
        <v>408878</v>
      </c>
      <c r="H4178" s="190"/>
      <c r="I4178" s="248" t="s">
        <v>692</v>
      </c>
      <c r="J4178" s="190"/>
      <c r="K4178" s="190"/>
      <c r="L4178" s="190"/>
      <c r="M4178" s="190"/>
      <c r="N4178" s="268">
        <v>124.3</v>
      </c>
      <c r="O4178" s="268">
        <v>0</v>
      </c>
      <c r="P4178" s="190" t="s">
        <v>657</v>
      </c>
      <c r="Q4178" s="375"/>
    </row>
    <row r="4179" spans="1:17" ht="38.25">
      <c r="A4179" s="265" t="s">
        <v>691</v>
      </c>
      <c r="B4179" s="190"/>
      <c r="C4179" s="266" t="s">
        <v>1334</v>
      </c>
      <c r="D4179" s="267">
        <v>44012</v>
      </c>
      <c r="E4179" s="237" t="s">
        <v>8258</v>
      </c>
      <c r="F4179" s="237" t="s">
        <v>13</v>
      </c>
      <c r="G4179" s="237">
        <v>408880</v>
      </c>
      <c r="H4179" s="190"/>
      <c r="I4179" s="248" t="s">
        <v>692</v>
      </c>
      <c r="J4179" s="190"/>
      <c r="K4179" s="190"/>
      <c r="L4179" s="190"/>
      <c r="M4179" s="190"/>
      <c r="N4179" s="268">
        <v>1570.6</v>
      </c>
      <c r="O4179" s="268">
        <v>0</v>
      </c>
      <c r="P4179" s="190" t="s">
        <v>657</v>
      </c>
      <c r="Q4179" s="375"/>
    </row>
    <row r="4180" spans="1:17" ht="38.25">
      <c r="A4180" s="265" t="s">
        <v>691</v>
      </c>
      <c r="B4180" s="190"/>
      <c r="C4180" s="266" t="s">
        <v>1334</v>
      </c>
      <c r="D4180" s="267">
        <v>44012</v>
      </c>
      <c r="E4180" s="237" t="s">
        <v>8259</v>
      </c>
      <c r="F4180" s="237" t="s">
        <v>13</v>
      </c>
      <c r="G4180" s="237">
        <v>408882</v>
      </c>
      <c r="H4180" s="190"/>
      <c r="I4180" s="248" t="s">
        <v>692</v>
      </c>
      <c r="J4180" s="190"/>
      <c r="K4180" s="190"/>
      <c r="L4180" s="190"/>
      <c r="M4180" s="190"/>
      <c r="N4180" s="268">
        <v>351.78</v>
      </c>
      <c r="O4180" s="268">
        <v>0</v>
      </c>
      <c r="P4180" s="190" t="s">
        <v>657</v>
      </c>
      <c r="Q4180" s="375"/>
    </row>
    <row r="4181" spans="1:17" ht="38.25">
      <c r="A4181" s="265" t="s">
        <v>691</v>
      </c>
      <c r="B4181" s="190"/>
      <c r="C4181" s="266" t="s">
        <v>1334</v>
      </c>
      <c r="D4181" s="267">
        <v>44012</v>
      </c>
      <c r="E4181" s="237" t="s">
        <v>8260</v>
      </c>
      <c r="F4181" s="237" t="s">
        <v>13</v>
      </c>
      <c r="G4181" s="237">
        <v>408884</v>
      </c>
      <c r="H4181" s="190"/>
      <c r="I4181" s="248" t="s">
        <v>692</v>
      </c>
      <c r="J4181" s="190"/>
      <c r="K4181" s="190"/>
      <c r="L4181" s="190"/>
      <c r="M4181" s="190"/>
      <c r="N4181" s="268">
        <v>13471.19</v>
      </c>
      <c r="O4181" s="268">
        <v>0</v>
      </c>
      <c r="P4181" s="190" t="s">
        <v>657</v>
      </c>
      <c r="Q4181" s="375"/>
    </row>
    <row r="4182" spans="1:17" ht="38.25">
      <c r="A4182" s="265" t="s">
        <v>691</v>
      </c>
      <c r="B4182" s="190"/>
      <c r="C4182" s="266" t="s">
        <v>1334</v>
      </c>
      <c r="D4182" s="267">
        <v>44012</v>
      </c>
      <c r="E4182" s="237" t="s">
        <v>8261</v>
      </c>
      <c r="F4182" s="237" t="s">
        <v>13</v>
      </c>
      <c r="G4182" s="237">
        <v>408886</v>
      </c>
      <c r="H4182" s="190"/>
      <c r="I4182" s="248" t="s">
        <v>692</v>
      </c>
      <c r="J4182" s="190"/>
      <c r="K4182" s="190"/>
      <c r="L4182" s="190"/>
      <c r="M4182" s="190"/>
      <c r="N4182" s="268">
        <v>4444.05</v>
      </c>
      <c r="O4182" s="268">
        <v>0</v>
      </c>
      <c r="P4182" s="190" t="s">
        <v>657</v>
      </c>
      <c r="Q4182" s="375"/>
    </row>
    <row r="4183" spans="1:17" ht="38.25">
      <c r="A4183" s="265" t="s">
        <v>691</v>
      </c>
      <c r="B4183" s="190"/>
      <c r="C4183" s="266" t="s">
        <v>1334</v>
      </c>
      <c r="D4183" s="267">
        <v>44012</v>
      </c>
      <c r="E4183" s="237" t="s">
        <v>8262</v>
      </c>
      <c r="F4183" s="237" t="s">
        <v>13</v>
      </c>
      <c r="G4183" s="237">
        <v>408888</v>
      </c>
      <c r="H4183" s="190"/>
      <c r="I4183" s="248" t="s">
        <v>692</v>
      </c>
      <c r="J4183" s="190"/>
      <c r="K4183" s="190"/>
      <c r="L4183" s="190"/>
      <c r="M4183" s="190"/>
      <c r="N4183" s="268">
        <v>10794.48</v>
      </c>
      <c r="O4183" s="268">
        <v>0</v>
      </c>
      <c r="P4183" s="190" t="s">
        <v>657</v>
      </c>
      <c r="Q4183" s="375"/>
    </row>
    <row r="4184" spans="1:17" ht="38.25">
      <c r="A4184" s="265" t="s">
        <v>691</v>
      </c>
      <c r="B4184" s="190"/>
      <c r="C4184" s="266" t="s">
        <v>1334</v>
      </c>
      <c r="D4184" s="267">
        <v>44012</v>
      </c>
      <c r="E4184" s="237" t="s">
        <v>8263</v>
      </c>
      <c r="F4184" s="237" t="s">
        <v>13</v>
      </c>
      <c r="G4184" s="237">
        <v>408890</v>
      </c>
      <c r="H4184" s="190"/>
      <c r="I4184" s="248" t="s">
        <v>692</v>
      </c>
      <c r="J4184" s="190"/>
      <c r="K4184" s="190"/>
      <c r="L4184" s="190"/>
      <c r="M4184" s="190"/>
      <c r="N4184" s="268">
        <v>966.16</v>
      </c>
      <c r="O4184" s="268">
        <v>0</v>
      </c>
      <c r="P4184" s="190" t="s">
        <v>657</v>
      </c>
      <c r="Q4184" s="375"/>
    </row>
    <row r="4185" spans="1:17" ht="38.25">
      <c r="A4185" s="265" t="s">
        <v>691</v>
      </c>
      <c r="B4185" s="190"/>
      <c r="C4185" s="266" t="s">
        <v>1334</v>
      </c>
      <c r="D4185" s="267">
        <v>44012</v>
      </c>
      <c r="E4185" s="237" t="s">
        <v>8264</v>
      </c>
      <c r="F4185" s="237" t="s">
        <v>13</v>
      </c>
      <c r="G4185" s="237">
        <v>408892</v>
      </c>
      <c r="H4185" s="190"/>
      <c r="I4185" s="248" t="s">
        <v>692</v>
      </c>
      <c r="J4185" s="190"/>
      <c r="K4185" s="190"/>
      <c r="L4185" s="190"/>
      <c r="M4185" s="190"/>
      <c r="N4185" s="268">
        <v>12206.07</v>
      </c>
      <c r="O4185" s="268">
        <v>0</v>
      </c>
      <c r="P4185" s="190" t="s">
        <v>657</v>
      </c>
      <c r="Q4185" s="375"/>
    </row>
    <row r="4186" spans="1:17" ht="38.25">
      <c r="A4186" s="265" t="s">
        <v>691</v>
      </c>
      <c r="B4186" s="190"/>
      <c r="C4186" s="266" t="s">
        <v>1334</v>
      </c>
      <c r="D4186" s="267">
        <v>44012</v>
      </c>
      <c r="E4186" s="237" t="s">
        <v>8265</v>
      </c>
      <c r="F4186" s="237" t="s">
        <v>13</v>
      </c>
      <c r="G4186" s="237">
        <v>408894</v>
      </c>
      <c r="H4186" s="190"/>
      <c r="I4186" s="248" t="s">
        <v>692</v>
      </c>
      <c r="J4186" s="190"/>
      <c r="K4186" s="190"/>
      <c r="L4186" s="190"/>
      <c r="M4186" s="190"/>
      <c r="N4186" s="268">
        <v>29648.37</v>
      </c>
      <c r="O4186" s="268">
        <v>0</v>
      </c>
      <c r="P4186" s="190" t="s">
        <v>657</v>
      </c>
      <c r="Q4186" s="375"/>
    </row>
    <row r="4187" spans="1:17" ht="38.25">
      <c r="A4187" s="265" t="s">
        <v>691</v>
      </c>
      <c r="B4187" s="190"/>
      <c r="C4187" s="266" t="s">
        <v>1334</v>
      </c>
      <c r="D4187" s="267">
        <v>44012</v>
      </c>
      <c r="E4187" s="237" t="s">
        <v>8266</v>
      </c>
      <c r="F4187" s="237" t="s">
        <v>13</v>
      </c>
      <c r="G4187" s="237">
        <v>408896</v>
      </c>
      <c r="H4187" s="190"/>
      <c r="I4187" s="248" t="s">
        <v>692</v>
      </c>
      <c r="J4187" s="190"/>
      <c r="K4187" s="190"/>
      <c r="L4187" s="190"/>
      <c r="M4187" s="190"/>
      <c r="N4187" s="268">
        <v>37000.1</v>
      </c>
      <c r="O4187" s="268">
        <v>0</v>
      </c>
      <c r="P4187" s="190" t="s">
        <v>657</v>
      </c>
      <c r="Q4187" s="375"/>
    </row>
    <row r="4188" spans="1:17" ht="51">
      <c r="A4188" s="265">
        <v>345</v>
      </c>
      <c r="B4188" s="190"/>
      <c r="C4188" s="266" t="s">
        <v>149</v>
      </c>
      <c r="D4188" s="267">
        <v>44012</v>
      </c>
      <c r="E4188" s="237" t="s">
        <v>8267</v>
      </c>
      <c r="F4188" s="237" t="s">
        <v>658</v>
      </c>
      <c r="G4188" s="237">
        <v>1493241</v>
      </c>
      <c r="H4188" s="190"/>
      <c r="I4188" s="248" t="s">
        <v>9363</v>
      </c>
      <c r="J4188" s="190"/>
      <c r="K4188" s="190"/>
      <c r="L4188" s="190"/>
      <c r="M4188" s="190"/>
      <c r="N4188" s="268">
        <v>0</v>
      </c>
      <c r="O4188" s="268">
        <v>212399512.84999999</v>
      </c>
      <c r="P4188" s="190" t="s">
        <v>657</v>
      </c>
      <c r="Q4188" s="375"/>
    </row>
    <row r="4189" spans="1:17" ht="51">
      <c r="A4189" s="265">
        <v>345</v>
      </c>
      <c r="B4189" s="190"/>
      <c r="C4189" s="266" t="s">
        <v>149</v>
      </c>
      <c r="D4189" s="267">
        <v>44012</v>
      </c>
      <c r="E4189" s="237" t="s">
        <v>8267</v>
      </c>
      <c r="F4189" s="237" t="s">
        <v>658</v>
      </c>
      <c r="G4189" s="237">
        <v>1493338</v>
      </c>
      <c r="H4189" s="190"/>
      <c r="I4189" s="248" t="s">
        <v>9364</v>
      </c>
      <c r="J4189" s="190"/>
      <c r="K4189" s="190"/>
      <c r="L4189" s="190"/>
      <c r="M4189" s="190"/>
      <c r="N4189" s="268">
        <v>0</v>
      </c>
      <c r="O4189" s="268">
        <v>60545065.18</v>
      </c>
      <c r="P4189" s="190" t="s">
        <v>657</v>
      </c>
      <c r="Q4189" s="375"/>
    </row>
    <row r="4190" spans="1:17" ht="63.75">
      <c r="A4190" s="265" t="s">
        <v>554</v>
      </c>
      <c r="B4190" s="190"/>
      <c r="C4190" s="266" t="s">
        <v>726</v>
      </c>
      <c r="D4190" s="267">
        <v>44012</v>
      </c>
      <c r="E4190" s="237" t="s">
        <v>8268</v>
      </c>
      <c r="F4190" s="237" t="s">
        <v>6</v>
      </c>
      <c r="G4190" s="237">
        <v>1338103</v>
      </c>
      <c r="H4190" s="190"/>
      <c r="I4190" s="248" t="s">
        <v>9365</v>
      </c>
      <c r="J4190" s="190"/>
      <c r="K4190" s="190"/>
      <c r="L4190" s="190"/>
      <c r="M4190" s="190"/>
      <c r="N4190" s="268">
        <v>0</v>
      </c>
      <c r="O4190" s="268">
        <v>151043</v>
      </c>
      <c r="P4190" s="190" t="s">
        <v>657</v>
      </c>
      <c r="Q4190" s="375"/>
    </row>
    <row r="4191" spans="1:17" ht="51">
      <c r="A4191" s="265" t="s">
        <v>554</v>
      </c>
      <c r="B4191" s="190"/>
      <c r="C4191" s="266" t="s">
        <v>726</v>
      </c>
      <c r="D4191" s="267">
        <v>44012</v>
      </c>
      <c r="E4191" s="237" t="s">
        <v>8269</v>
      </c>
      <c r="F4191" s="237" t="s">
        <v>6</v>
      </c>
      <c r="G4191" s="237">
        <v>1338105</v>
      </c>
      <c r="H4191" s="190"/>
      <c r="I4191" s="248" t="s">
        <v>9366</v>
      </c>
      <c r="J4191" s="190"/>
      <c r="K4191" s="190"/>
      <c r="L4191" s="190"/>
      <c r="M4191" s="190"/>
      <c r="N4191" s="268">
        <v>0</v>
      </c>
      <c r="O4191" s="268">
        <v>14084.46</v>
      </c>
      <c r="P4191" s="190" t="s">
        <v>657</v>
      </c>
      <c r="Q4191" s="375"/>
    </row>
    <row r="4192" spans="1:17" ht="51">
      <c r="A4192" s="265" t="s">
        <v>554</v>
      </c>
      <c r="B4192" s="190"/>
      <c r="C4192" s="266" t="s">
        <v>726</v>
      </c>
      <c r="D4192" s="267">
        <v>44012</v>
      </c>
      <c r="E4192" s="237" t="s">
        <v>8270</v>
      </c>
      <c r="F4192" s="237" t="s">
        <v>6</v>
      </c>
      <c r="G4192" s="237">
        <v>1338106</v>
      </c>
      <c r="H4192" s="190"/>
      <c r="I4192" s="248" t="s">
        <v>9367</v>
      </c>
      <c r="J4192" s="190"/>
      <c r="K4192" s="190"/>
      <c r="L4192" s="190"/>
      <c r="M4192" s="190"/>
      <c r="N4192" s="268">
        <v>0</v>
      </c>
      <c r="O4192" s="268">
        <v>88877.6</v>
      </c>
      <c r="P4192" s="190" t="s">
        <v>657</v>
      </c>
      <c r="Q4192" s="375"/>
    </row>
    <row r="4193" spans="1:17" ht="51">
      <c r="A4193" s="265" t="s">
        <v>554</v>
      </c>
      <c r="B4193" s="190"/>
      <c r="C4193" s="266" t="s">
        <v>726</v>
      </c>
      <c r="D4193" s="267">
        <v>44012</v>
      </c>
      <c r="E4193" s="237" t="s">
        <v>8271</v>
      </c>
      <c r="F4193" s="237" t="s">
        <v>11</v>
      </c>
      <c r="G4193" s="237">
        <v>985892</v>
      </c>
      <c r="H4193" s="190"/>
      <c r="I4193" s="248" t="s">
        <v>1465</v>
      </c>
      <c r="J4193" s="190"/>
      <c r="K4193" s="190"/>
      <c r="L4193" s="190"/>
      <c r="M4193" s="190"/>
      <c r="N4193" s="268">
        <v>50</v>
      </c>
      <c r="O4193" s="268">
        <v>0</v>
      </c>
      <c r="P4193" s="190" t="s">
        <v>657</v>
      </c>
      <c r="Q4193" s="375"/>
    </row>
    <row r="4194" spans="1:17" ht="89.25">
      <c r="A4194" s="265" t="s">
        <v>554</v>
      </c>
      <c r="B4194" s="190"/>
      <c r="C4194" s="266" t="s">
        <v>726</v>
      </c>
      <c r="D4194" s="267">
        <v>44012</v>
      </c>
      <c r="E4194" s="237" t="s">
        <v>8272</v>
      </c>
      <c r="F4194" s="237" t="s">
        <v>11</v>
      </c>
      <c r="G4194" s="237">
        <v>985854</v>
      </c>
      <c r="H4194" s="190"/>
      <c r="I4194" s="248" t="s">
        <v>9368</v>
      </c>
      <c r="J4194" s="190"/>
      <c r="K4194" s="190"/>
      <c r="L4194" s="190"/>
      <c r="M4194" s="190"/>
      <c r="N4194" s="268">
        <v>50</v>
      </c>
      <c r="O4194" s="268">
        <v>0</v>
      </c>
      <c r="P4194" s="190" t="s">
        <v>657</v>
      </c>
      <c r="Q4194" s="375"/>
    </row>
    <row r="4195" spans="1:17" ht="89.25">
      <c r="A4195" s="265" t="s">
        <v>554</v>
      </c>
      <c r="B4195" s="190"/>
      <c r="C4195" s="266" t="s">
        <v>726</v>
      </c>
      <c r="D4195" s="267">
        <v>44012</v>
      </c>
      <c r="E4195" s="237" t="s">
        <v>8273</v>
      </c>
      <c r="F4195" s="237" t="s">
        <v>11</v>
      </c>
      <c r="G4195" s="237">
        <v>985876</v>
      </c>
      <c r="H4195" s="190"/>
      <c r="I4195" s="248" t="s">
        <v>9369</v>
      </c>
      <c r="J4195" s="190"/>
      <c r="K4195" s="190"/>
      <c r="L4195" s="190"/>
      <c r="M4195" s="190"/>
      <c r="N4195" s="268">
        <v>50</v>
      </c>
      <c r="O4195" s="268">
        <v>0</v>
      </c>
      <c r="P4195" s="190" t="s">
        <v>657</v>
      </c>
      <c r="Q4195" s="375"/>
    </row>
    <row r="4196" spans="1:17" ht="51">
      <c r="A4196" s="265">
        <v>117</v>
      </c>
      <c r="B4196" s="190"/>
      <c r="C4196" s="266" t="s">
        <v>61</v>
      </c>
      <c r="D4196" s="267">
        <v>44012</v>
      </c>
      <c r="E4196" s="237" t="s">
        <v>8274</v>
      </c>
      <c r="F4196" s="237" t="s">
        <v>11</v>
      </c>
      <c r="G4196" s="237">
        <v>985914</v>
      </c>
      <c r="H4196" s="190"/>
      <c r="I4196" s="248" t="s">
        <v>9370</v>
      </c>
      <c r="J4196" s="190"/>
      <c r="K4196" s="190"/>
      <c r="L4196" s="190"/>
      <c r="M4196" s="190"/>
      <c r="N4196" s="268">
        <v>50</v>
      </c>
      <c r="O4196" s="268">
        <v>0</v>
      </c>
      <c r="P4196" s="190" t="s">
        <v>657</v>
      </c>
      <c r="Q4196" s="375"/>
    </row>
    <row r="4197" spans="1:17">
      <c r="A4197" s="295"/>
      <c r="B4197" s="296"/>
      <c r="C4197" s="297"/>
      <c r="D4197" s="298"/>
      <c r="E4197" s="299"/>
      <c r="F4197" s="299"/>
      <c r="G4197" s="299"/>
      <c r="H4197" s="296"/>
      <c r="I4197" s="300"/>
      <c r="J4197" s="296"/>
      <c r="K4197" s="296"/>
      <c r="L4197" s="296"/>
      <c r="M4197" s="296"/>
      <c r="N4197" s="301"/>
      <c r="O4197" s="301"/>
      <c r="P4197" s="296"/>
      <c r="Q4197" s="84"/>
    </row>
    <row r="4198" spans="1:17" ht="18.75">
      <c r="A4198" s="223"/>
      <c r="B4198" s="224"/>
      <c r="C4198" s="192"/>
      <c r="D4198" s="191"/>
      <c r="E4198" s="191"/>
      <c r="F4198" s="191"/>
      <c r="G4198" s="191"/>
      <c r="H4198" s="191"/>
      <c r="I4198" s="492" t="s">
        <v>568</v>
      </c>
      <c r="J4198" s="492"/>
      <c r="K4198" s="492"/>
      <c r="L4198" s="492"/>
      <c r="M4198" s="492"/>
      <c r="N4198" s="221">
        <f>+SUBTOTAL(9,N9:N4196)</f>
        <v>3490076964.9600029</v>
      </c>
      <c r="O4198" s="221">
        <f>+SUBTOTAL(9,O9:O4196)</f>
        <v>7125180088.1699924</v>
      </c>
      <c r="P4198" s="191"/>
    </row>
    <row r="4199" spans="1:17">
      <c r="A4199" s="191"/>
      <c r="B4199" s="191"/>
      <c r="C4199" s="192"/>
      <c r="D4199" s="191"/>
      <c r="E4199" s="191"/>
      <c r="F4199" s="191"/>
      <c r="G4199" s="191"/>
      <c r="H4199" s="191"/>
      <c r="I4199" s="193"/>
      <c r="J4199" s="191"/>
      <c r="K4199" s="191"/>
      <c r="L4199" s="191"/>
      <c r="M4199" s="191"/>
      <c r="N4199" s="194"/>
      <c r="O4199" s="194"/>
      <c r="P4199" s="191"/>
    </row>
    <row r="4200" spans="1:17">
      <c r="A4200" s="191"/>
      <c r="B4200" s="191"/>
      <c r="C4200" s="192"/>
      <c r="D4200" s="191"/>
      <c r="E4200" s="191"/>
      <c r="F4200" s="191"/>
      <c r="G4200" s="191"/>
      <c r="H4200" s="191"/>
      <c r="I4200" s="193"/>
      <c r="J4200" s="191"/>
      <c r="K4200" s="191"/>
      <c r="L4200" s="191"/>
      <c r="M4200" s="191"/>
      <c r="N4200" s="194"/>
      <c r="O4200" s="194"/>
      <c r="P4200" s="191"/>
    </row>
    <row r="4201" spans="1:17">
      <c r="A4201" s="191"/>
      <c r="B4201" s="191"/>
      <c r="C4201" s="192"/>
      <c r="D4201" s="191"/>
      <c r="E4201" s="191"/>
      <c r="F4201" s="191"/>
      <c r="G4201" s="191"/>
      <c r="H4201" s="191"/>
      <c r="I4201" s="193"/>
      <c r="J4201" s="191"/>
      <c r="K4201" s="191"/>
      <c r="L4201" s="191"/>
      <c r="M4201" s="191"/>
      <c r="N4201" s="194"/>
      <c r="O4201" s="194"/>
      <c r="P4201" s="191"/>
    </row>
    <row r="4202" spans="1:17">
      <c r="A4202" s="191"/>
      <c r="B4202" s="191"/>
      <c r="C4202" s="192"/>
      <c r="D4202" s="191"/>
      <c r="E4202" s="191"/>
      <c r="F4202" s="191"/>
      <c r="G4202" s="191"/>
      <c r="H4202" s="191"/>
      <c r="I4202" s="193"/>
      <c r="J4202" s="191"/>
      <c r="K4202" s="191"/>
      <c r="L4202" s="191"/>
      <c r="M4202" s="191"/>
      <c r="N4202" s="194"/>
      <c r="O4202" s="194"/>
      <c r="P4202" s="191"/>
    </row>
    <row r="4203" spans="1:17">
      <c r="A4203" s="191"/>
      <c r="B4203" s="191"/>
      <c r="C4203" s="192"/>
      <c r="D4203" s="191"/>
      <c r="E4203" s="191"/>
      <c r="F4203" s="191"/>
      <c r="G4203" s="191"/>
      <c r="H4203" s="191"/>
      <c r="I4203" s="193"/>
      <c r="J4203" s="191"/>
      <c r="K4203" s="191"/>
      <c r="L4203" s="191"/>
      <c r="M4203" s="191"/>
      <c r="N4203" s="194"/>
      <c r="O4203" s="194"/>
      <c r="P4203" s="191"/>
    </row>
    <row r="4204" spans="1:17">
      <c r="A4204" s="191"/>
      <c r="B4204" s="191"/>
      <c r="C4204" s="192"/>
      <c r="D4204" s="191"/>
      <c r="E4204" s="191"/>
      <c r="F4204" s="191"/>
      <c r="G4204" s="191"/>
      <c r="H4204" s="191"/>
      <c r="I4204" s="193"/>
      <c r="J4204" s="191"/>
      <c r="K4204" s="191"/>
      <c r="L4204" s="191"/>
      <c r="M4204" s="191"/>
      <c r="N4204" s="194"/>
      <c r="O4204" s="194"/>
      <c r="P4204" s="191"/>
    </row>
    <row r="4205" spans="1:17" s="84" customFormat="1">
      <c r="A4205" s="191"/>
      <c r="B4205" s="191"/>
      <c r="C4205" s="192"/>
      <c r="D4205" s="191"/>
      <c r="E4205" s="191"/>
      <c r="F4205" s="191"/>
      <c r="G4205" s="191"/>
      <c r="H4205" s="191"/>
      <c r="I4205" s="193"/>
      <c r="J4205" s="191"/>
      <c r="K4205" s="191"/>
      <c r="L4205" s="191"/>
      <c r="M4205" s="191"/>
      <c r="N4205" s="194"/>
      <c r="O4205" s="194"/>
      <c r="P4205" s="191"/>
    </row>
    <row r="4206" spans="1:17" s="84" customFormat="1">
      <c r="A4206" s="191"/>
      <c r="B4206" s="191"/>
      <c r="C4206" s="192"/>
      <c r="D4206" s="191"/>
      <c r="E4206" s="191"/>
      <c r="F4206" s="191"/>
      <c r="G4206" s="191"/>
      <c r="H4206" s="191"/>
      <c r="I4206" s="193"/>
      <c r="J4206" s="191"/>
      <c r="K4206" s="191"/>
      <c r="L4206" s="191"/>
      <c r="M4206" s="191"/>
      <c r="N4206" s="194"/>
      <c r="O4206" s="194"/>
      <c r="P4206" s="191"/>
    </row>
    <row r="4207" spans="1:17" s="84" customFormat="1">
      <c r="A4207" s="191"/>
      <c r="B4207" s="191"/>
      <c r="C4207" s="490"/>
      <c r="D4207" s="490"/>
      <c r="E4207" s="490"/>
      <c r="F4207" s="222"/>
      <c r="G4207" s="222"/>
      <c r="H4207" s="222"/>
      <c r="I4207" s="225"/>
      <c r="J4207" s="222"/>
      <c r="K4207" s="222"/>
      <c r="L4207" s="222"/>
      <c r="M4207" s="222"/>
      <c r="N4207" s="491"/>
      <c r="O4207" s="491"/>
      <c r="P4207" s="491"/>
    </row>
    <row r="4208" spans="1:17" s="84" customFormat="1">
      <c r="A4208" s="191"/>
      <c r="B4208" s="191"/>
      <c r="C4208" s="192"/>
      <c r="D4208" s="191"/>
      <c r="E4208" s="191"/>
      <c r="F4208" s="191"/>
      <c r="G4208" s="191"/>
      <c r="H4208" s="191"/>
      <c r="I4208" s="193"/>
      <c r="J4208" s="191"/>
      <c r="K4208" s="191"/>
      <c r="L4208" s="191"/>
      <c r="M4208" s="191"/>
      <c r="N4208" s="194"/>
      <c r="O4208" s="194"/>
      <c r="P4208" s="191"/>
    </row>
    <row r="4209" spans="1:16" s="84" customFormat="1">
      <c r="A4209" s="191"/>
      <c r="B4209" s="191"/>
      <c r="C4209" s="192"/>
      <c r="D4209" s="191"/>
      <c r="E4209" s="191"/>
      <c r="F4209" s="191"/>
      <c r="G4209" s="191"/>
      <c r="H4209" s="191"/>
      <c r="I4209" s="193"/>
      <c r="J4209" s="191"/>
      <c r="K4209" s="191"/>
      <c r="L4209" s="191"/>
      <c r="M4209" s="191"/>
      <c r="N4209" s="194"/>
      <c r="O4209" s="194"/>
      <c r="P4209" s="191"/>
    </row>
    <row r="4210" spans="1:16" s="84" customFormat="1">
      <c r="A4210" s="191"/>
      <c r="B4210" s="191"/>
      <c r="C4210" s="192"/>
      <c r="D4210" s="191"/>
      <c r="E4210" s="191"/>
      <c r="F4210" s="191"/>
      <c r="G4210" s="191"/>
      <c r="H4210" s="191"/>
      <c r="I4210" s="193"/>
      <c r="J4210" s="191"/>
      <c r="K4210" s="191"/>
      <c r="L4210" s="191"/>
      <c r="M4210" s="191"/>
      <c r="N4210" s="194"/>
      <c r="O4210" s="194"/>
      <c r="P4210" s="191"/>
    </row>
    <row r="4211" spans="1:16" s="84" customFormat="1">
      <c r="A4211" s="191"/>
      <c r="B4211" s="191"/>
      <c r="C4211" s="192"/>
      <c r="D4211" s="191"/>
      <c r="E4211" s="191"/>
      <c r="F4211" s="191"/>
      <c r="G4211" s="191"/>
      <c r="H4211" s="191"/>
      <c r="I4211" s="193"/>
      <c r="J4211" s="191"/>
      <c r="K4211" s="191"/>
      <c r="L4211" s="191"/>
      <c r="M4211" s="191"/>
      <c r="N4211" s="194"/>
      <c r="O4211" s="194"/>
      <c r="P4211" s="191"/>
    </row>
  </sheetData>
  <sheetProtection algorithmName="SHA-512" hashValue="vC64PwaWKy2NQaGmJoNzzmwE/IgA36cOhWWN0jJIk4t9mzkRISH8USyI5Ex5DjuIr7xyS0TLWcR/YHe0yLpEVQ==" saltValue="Nwh3Sk2AtNYYtcjOUHf8JA==" spinCount="100000" sheet="1" formatCells="0" formatColumns="0" formatRows="0" insertColumns="0" insertRows="0" insertHyperlinks="0" sort="0" autoFilter="0" pivotTables="0"/>
  <protectedRanges>
    <protectedRange sqref="Q9:Q4197" name="Rango4"/>
    <protectedRange sqref="H9:H4197" name="Rango3"/>
    <protectedRange sqref="J9:M4197" name="Compr"/>
    <protectedRange sqref="B9:B4197" name="Rango2"/>
  </protectedRanges>
  <autoFilter ref="A8:Q4196" xr:uid="{4696F73D-331D-4ED2-800B-E119CF4B0220}"/>
  <mergeCells count="6">
    <mergeCell ref="C4207:E4207"/>
    <mergeCell ref="N4207:P4207"/>
    <mergeCell ref="I4198:M4198"/>
    <mergeCell ref="J7:K7"/>
    <mergeCell ref="L7:M7"/>
    <mergeCell ref="N7:O7"/>
  </mergeCells>
  <pageMargins left="0.39370078740157483" right="0.19685039370078741" top="0.31496062992125984" bottom="0.74803149606299213" header="0.31496062992125984" footer="0.31496062992125984"/>
  <pageSetup scale="58"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A1:R2599"/>
  <sheetViews>
    <sheetView showGridLines="0" view="pageBreakPreview" zoomScaleNormal="100" zoomScaleSheetLayoutView="100" workbookViewId="0">
      <pane ySplit="8" topLeftCell="A9" activePane="bottomLeft" state="frozen"/>
      <selection pane="bottomLeft"/>
    </sheetView>
  </sheetViews>
  <sheetFormatPr baseColWidth="10" defaultRowHeight="12.75"/>
  <cols>
    <col min="1" max="1" width="7.140625" style="73" customWidth="1"/>
    <col min="2" max="2" width="4.140625" style="73" bestFit="1" customWidth="1"/>
    <col min="3" max="3" width="15.5703125" style="128" customWidth="1"/>
    <col min="4" max="4" width="12.28515625" style="152" bestFit="1" customWidth="1"/>
    <col min="5" max="5" width="12.140625" style="73" customWidth="1"/>
    <col min="6" max="6" width="9.42578125" style="73" customWidth="1"/>
    <col min="7" max="7" width="12.42578125" style="73" customWidth="1"/>
    <col min="8" max="8" width="50.28515625" style="80" customWidth="1"/>
    <col min="9" max="12" width="7.28515625" style="73" customWidth="1"/>
    <col min="13" max="13" width="15" style="136" customWidth="1"/>
    <col min="14" max="14" width="14.42578125" style="136" customWidth="1"/>
    <col min="15" max="16" width="15.85546875" style="136" bestFit="1" customWidth="1"/>
    <col min="17" max="17" width="14.5703125" style="73" customWidth="1"/>
    <col min="18" max="16384" width="11.42578125" style="70"/>
  </cols>
  <sheetData>
    <row r="1" spans="1:18" s="82" customFormat="1">
      <c r="A1" s="143" t="s">
        <v>34</v>
      </c>
      <c r="B1" s="143"/>
      <c r="C1" s="143"/>
      <c r="D1" s="149"/>
      <c r="E1" s="143"/>
      <c r="F1" s="143"/>
      <c r="G1" s="143"/>
      <c r="H1" s="143"/>
      <c r="I1" s="143"/>
      <c r="J1" s="143"/>
      <c r="K1" s="81"/>
      <c r="L1" s="81"/>
      <c r="M1" s="139"/>
      <c r="N1" s="139"/>
      <c r="O1" s="139"/>
      <c r="P1" s="139"/>
      <c r="Q1" s="81"/>
      <c r="R1" s="70"/>
    </row>
    <row r="2" spans="1:18" s="82" customFormat="1" ht="15.75">
      <c r="A2" s="143" t="s">
        <v>703</v>
      </c>
      <c r="B2" s="143"/>
      <c r="C2" s="143"/>
      <c r="D2" s="149"/>
      <c r="E2" s="143"/>
      <c r="F2" s="143"/>
      <c r="G2" s="143"/>
      <c r="H2" s="143"/>
      <c r="I2" s="143"/>
      <c r="J2" s="143"/>
      <c r="K2" s="81"/>
      <c r="L2" s="81"/>
      <c r="M2" s="139"/>
      <c r="N2" s="139"/>
      <c r="O2" s="139"/>
      <c r="P2" s="139"/>
      <c r="Q2" s="81"/>
      <c r="R2" s="70"/>
    </row>
    <row r="3" spans="1:18" s="82" customFormat="1">
      <c r="A3" s="143" t="s">
        <v>36</v>
      </c>
      <c r="B3" s="143"/>
      <c r="C3" s="143"/>
      <c r="D3" s="149"/>
      <c r="E3" s="143"/>
      <c r="F3" s="143"/>
      <c r="G3" s="143"/>
      <c r="H3" s="143"/>
      <c r="I3" s="143"/>
      <c r="J3" s="143"/>
      <c r="K3" s="81"/>
      <c r="L3" s="81"/>
      <c r="M3" s="139"/>
      <c r="N3" s="139"/>
      <c r="O3" s="139"/>
      <c r="P3" s="139"/>
      <c r="Q3" s="81"/>
      <c r="R3" s="70"/>
    </row>
    <row r="4" spans="1:18" s="82" customFormat="1">
      <c r="A4" s="143" t="str">
        <f>+'CUT MN'!A4</f>
        <v>CORRESPONDIENTE AL PERIODO DE ENERO A JUNIO DE 2020</v>
      </c>
      <c r="B4" s="143"/>
      <c r="C4" s="143"/>
      <c r="D4" s="149"/>
      <c r="E4" s="143"/>
      <c r="F4" s="143"/>
      <c r="G4" s="143"/>
      <c r="H4" s="143"/>
      <c r="I4" s="143"/>
      <c r="J4" s="143"/>
      <c r="K4" s="81"/>
      <c r="L4" s="81"/>
      <c r="M4" s="139"/>
      <c r="N4" s="139"/>
      <c r="O4" s="139"/>
      <c r="P4" s="139"/>
      <c r="Q4" s="81"/>
      <c r="R4" s="70"/>
    </row>
    <row r="5" spans="1:18" s="82" customFormat="1">
      <c r="A5" s="72" t="str">
        <f>+'CUT MN'!A5</f>
        <v>ACTUALIZADO AL : 6 de julio de 2020</v>
      </c>
      <c r="B5" s="72"/>
      <c r="C5" s="72"/>
      <c r="D5" s="150"/>
      <c r="E5" s="72"/>
      <c r="F5" s="72"/>
      <c r="G5" s="72"/>
      <c r="H5" s="72"/>
      <c r="I5" s="72"/>
      <c r="J5" s="72"/>
      <c r="K5" s="81"/>
      <c r="L5" s="81"/>
      <c r="M5" s="139"/>
      <c r="N5" s="139"/>
      <c r="O5" s="139"/>
      <c r="P5" s="139"/>
      <c r="Q5" s="81"/>
      <c r="R5" s="70"/>
    </row>
    <row r="6" spans="1:18" s="82" customFormat="1">
      <c r="A6" s="72"/>
      <c r="B6" s="68"/>
      <c r="C6" s="68"/>
      <c r="D6" s="83"/>
      <c r="E6" s="68"/>
      <c r="F6" s="68"/>
      <c r="G6" s="68"/>
      <c r="H6" s="77"/>
      <c r="I6" s="69"/>
      <c r="J6" s="81"/>
      <c r="K6" s="81"/>
      <c r="L6" s="81"/>
      <c r="M6" s="139"/>
      <c r="N6" s="139"/>
      <c r="O6" s="139"/>
      <c r="P6" s="139"/>
      <c r="Q6" s="81"/>
      <c r="R6" s="70"/>
    </row>
    <row r="7" spans="1:18">
      <c r="A7" s="74"/>
      <c r="B7" s="74"/>
      <c r="C7" s="127"/>
      <c r="D7" s="151"/>
      <c r="E7" s="74"/>
      <c r="F7" s="74"/>
      <c r="G7" s="74"/>
      <c r="H7" s="78"/>
      <c r="I7" s="497" t="s">
        <v>678</v>
      </c>
      <c r="J7" s="497"/>
      <c r="K7" s="497" t="s">
        <v>677</v>
      </c>
      <c r="L7" s="498"/>
      <c r="M7" s="495"/>
      <c r="N7" s="495"/>
      <c r="O7" s="496"/>
      <c r="P7" s="496"/>
      <c r="Q7" s="74"/>
    </row>
    <row r="8" spans="1:18" s="73" customFormat="1" ht="31.5" customHeight="1">
      <c r="A8" s="385" t="s">
        <v>679</v>
      </c>
      <c r="B8" s="385" t="s">
        <v>680</v>
      </c>
      <c r="C8" s="378" t="s">
        <v>686</v>
      </c>
      <c r="D8" s="379" t="s">
        <v>674</v>
      </c>
      <c r="E8" s="378" t="s">
        <v>673</v>
      </c>
      <c r="F8" s="378" t="s">
        <v>675</v>
      </c>
      <c r="G8" s="385" t="s">
        <v>690</v>
      </c>
      <c r="H8" s="378" t="s">
        <v>676</v>
      </c>
      <c r="I8" s="385" t="s">
        <v>682</v>
      </c>
      <c r="J8" s="385" t="s">
        <v>683</v>
      </c>
      <c r="K8" s="385" t="s">
        <v>681</v>
      </c>
      <c r="L8" s="385" t="s">
        <v>684</v>
      </c>
      <c r="M8" s="377" t="s">
        <v>1415</v>
      </c>
      <c r="N8" s="377" t="s">
        <v>1416</v>
      </c>
      <c r="O8" s="377" t="s">
        <v>1401</v>
      </c>
      <c r="P8" s="377" t="s">
        <v>1402</v>
      </c>
      <c r="Q8" s="378" t="s">
        <v>689</v>
      </c>
      <c r="R8" s="144" t="s">
        <v>4278</v>
      </c>
    </row>
    <row r="9" spans="1:18" ht="76.5">
      <c r="A9" s="75" t="s">
        <v>554</v>
      </c>
      <c r="B9" s="75"/>
      <c r="C9" s="76" t="s">
        <v>726</v>
      </c>
      <c r="D9" s="129">
        <v>43832</v>
      </c>
      <c r="E9" s="71" t="s">
        <v>6</v>
      </c>
      <c r="F9" s="237">
        <v>975719</v>
      </c>
      <c r="G9" s="75"/>
      <c r="H9" s="79" t="s">
        <v>2878</v>
      </c>
      <c r="I9" s="75"/>
      <c r="J9" s="75"/>
      <c r="K9" s="75"/>
      <c r="L9" s="75"/>
      <c r="M9" s="135">
        <v>0</v>
      </c>
      <c r="N9" s="135">
        <v>50000000</v>
      </c>
      <c r="O9" s="135">
        <v>0</v>
      </c>
      <c r="P9" s="135">
        <v>343000000</v>
      </c>
      <c r="Q9" s="75" t="s">
        <v>657</v>
      </c>
      <c r="R9" s="375"/>
    </row>
    <row r="10" spans="1:18" ht="51">
      <c r="A10" s="75" t="s">
        <v>553</v>
      </c>
      <c r="B10" s="75"/>
      <c r="C10" s="76" t="s">
        <v>605</v>
      </c>
      <c r="D10" s="129">
        <v>43832</v>
      </c>
      <c r="E10" s="71" t="s">
        <v>23</v>
      </c>
      <c r="F10" s="237">
        <v>19636</v>
      </c>
      <c r="G10" s="75"/>
      <c r="H10" s="79" t="s">
        <v>2879</v>
      </c>
      <c r="I10" s="75"/>
      <c r="J10" s="75"/>
      <c r="K10" s="75"/>
      <c r="L10" s="75"/>
      <c r="M10" s="135">
        <v>0</v>
      </c>
      <c r="N10" s="135">
        <v>0</v>
      </c>
      <c r="O10" s="135">
        <v>0</v>
      </c>
      <c r="P10" s="135">
        <v>0.01</v>
      </c>
      <c r="Q10" s="75" t="s">
        <v>657</v>
      </c>
      <c r="R10" s="375"/>
    </row>
    <row r="11" spans="1:18" ht="51">
      <c r="A11" s="75" t="s">
        <v>554</v>
      </c>
      <c r="B11" s="75"/>
      <c r="C11" s="76" t="s">
        <v>726</v>
      </c>
      <c r="D11" s="129">
        <v>43833</v>
      </c>
      <c r="E11" s="71" t="s">
        <v>20</v>
      </c>
      <c r="F11" s="237">
        <v>13067</v>
      </c>
      <c r="G11" s="75"/>
      <c r="H11" s="79" t="s">
        <v>2880</v>
      </c>
      <c r="I11" s="75"/>
      <c r="J11" s="75"/>
      <c r="K11" s="75"/>
      <c r="L11" s="75"/>
      <c r="M11" s="135">
        <v>858279.25</v>
      </c>
      <c r="N11" s="135">
        <v>0</v>
      </c>
      <c r="O11" s="135">
        <v>5887795.6600000001</v>
      </c>
      <c r="P11" s="135">
        <v>0</v>
      </c>
      <c r="Q11" s="75" t="s">
        <v>2877</v>
      </c>
      <c r="R11" s="375"/>
    </row>
    <row r="12" spans="1:18" ht="63.75">
      <c r="A12" s="75" t="s">
        <v>553</v>
      </c>
      <c r="B12" s="75"/>
      <c r="C12" s="76" t="s">
        <v>605</v>
      </c>
      <c r="D12" s="129">
        <v>43833</v>
      </c>
      <c r="E12" s="71" t="s">
        <v>6</v>
      </c>
      <c r="F12" s="237">
        <v>1238524</v>
      </c>
      <c r="G12" s="75"/>
      <c r="H12" s="79" t="s">
        <v>2881</v>
      </c>
      <c r="I12" s="75"/>
      <c r="J12" s="75"/>
      <c r="K12" s="75"/>
      <c r="L12" s="75"/>
      <c r="M12" s="135">
        <v>0</v>
      </c>
      <c r="N12" s="135">
        <v>3831.26</v>
      </c>
      <c r="O12" s="135">
        <v>0</v>
      </c>
      <c r="P12" s="135">
        <v>26282.44</v>
      </c>
      <c r="Q12" s="75" t="s">
        <v>657</v>
      </c>
      <c r="R12" s="375"/>
    </row>
    <row r="13" spans="1:18" ht="51">
      <c r="A13" s="75" t="s">
        <v>553</v>
      </c>
      <c r="B13" s="75"/>
      <c r="C13" s="76" t="s">
        <v>605</v>
      </c>
      <c r="D13" s="129">
        <v>43833</v>
      </c>
      <c r="E13" s="71" t="s">
        <v>23</v>
      </c>
      <c r="F13" s="237">
        <v>19640</v>
      </c>
      <c r="G13" s="75"/>
      <c r="H13" s="79" t="s">
        <v>2882</v>
      </c>
      <c r="I13" s="75"/>
      <c r="J13" s="75"/>
      <c r="K13" s="75"/>
      <c r="L13" s="75"/>
      <c r="M13" s="135">
        <v>0</v>
      </c>
      <c r="N13" s="135">
        <v>0</v>
      </c>
      <c r="O13" s="135">
        <v>0</v>
      </c>
      <c r="P13" s="135">
        <v>0.02</v>
      </c>
      <c r="Q13" s="75" t="s">
        <v>657</v>
      </c>
      <c r="R13" s="375"/>
    </row>
    <row r="14" spans="1:18" ht="51">
      <c r="A14" s="75" t="s">
        <v>553</v>
      </c>
      <c r="B14" s="75"/>
      <c r="C14" s="76" t="s">
        <v>605</v>
      </c>
      <c r="D14" s="129">
        <v>43833</v>
      </c>
      <c r="E14" s="71" t="s">
        <v>6</v>
      </c>
      <c r="F14" s="237">
        <v>1239696</v>
      </c>
      <c r="G14" s="75"/>
      <c r="H14" s="79" t="s">
        <v>2883</v>
      </c>
      <c r="I14" s="75"/>
      <c r="J14" s="75"/>
      <c r="K14" s="75"/>
      <c r="L14" s="75"/>
      <c r="M14" s="135">
        <v>0</v>
      </c>
      <c r="N14" s="135">
        <v>21593.79</v>
      </c>
      <c r="O14" s="135">
        <v>0</v>
      </c>
      <c r="P14" s="135">
        <v>148133.4</v>
      </c>
      <c r="Q14" s="75" t="s">
        <v>657</v>
      </c>
      <c r="R14" s="375"/>
    </row>
    <row r="15" spans="1:18" ht="51">
      <c r="A15" s="75" t="s">
        <v>554</v>
      </c>
      <c r="B15" s="75"/>
      <c r="C15" s="76" t="s">
        <v>726</v>
      </c>
      <c r="D15" s="129">
        <v>43836</v>
      </c>
      <c r="E15" s="71" t="s">
        <v>20</v>
      </c>
      <c r="F15" s="237">
        <v>13116</v>
      </c>
      <c r="G15" s="75"/>
      <c r="H15" s="79" t="s">
        <v>2884</v>
      </c>
      <c r="I15" s="75"/>
      <c r="J15" s="75"/>
      <c r="K15" s="75"/>
      <c r="L15" s="75"/>
      <c r="M15" s="135">
        <v>35922.699999999997</v>
      </c>
      <c r="N15" s="135">
        <v>0</v>
      </c>
      <c r="O15" s="135">
        <v>246429.72</v>
      </c>
      <c r="P15" s="135">
        <v>0</v>
      </c>
      <c r="Q15" s="75" t="s">
        <v>2877</v>
      </c>
      <c r="R15" s="375"/>
    </row>
    <row r="16" spans="1:18" ht="51">
      <c r="A16" s="75" t="s">
        <v>554</v>
      </c>
      <c r="B16" s="75"/>
      <c r="C16" s="76" t="s">
        <v>726</v>
      </c>
      <c r="D16" s="129">
        <v>43836</v>
      </c>
      <c r="E16" s="71" t="s">
        <v>20</v>
      </c>
      <c r="F16" s="237">
        <v>13114</v>
      </c>
      <c r="G16" s="75"/>
      <c r="H16" s="79" t="s">
        <v>2885</v>
      </c>
      <c r="I16" s="75"/>
      <c r="J16" s="75"/>
      <c r="K16" s="75"/>
      <c r="L16" s="75"/>
      <c r="M16" s="135">
        <v>2143292.13</v>
      </c>
      <c r="N16" s="135">
        <v>0</v>
      </c>
      <c r="O16" s="135">
        <v>14702984.01</v>
      </c>
      <c r="P16" s="135">
        <v>0</v>
      </c>
      <c r="Q16" s="75" t="s">
        <v>2877</v>
      </c>
      <c r="R16" s="375"/>
    </row>
    <row r="17" spans="1:18" ht="51">
      <c r="A17" s="75" t="s">
        <v>553</v>
      </c>
      <c r="B17" s="75"/>
      <c r="C17" s="76" t="s">
        <v>605</v>
      </c>
      <c r="D17" s="129">
        <v>43836</v>
      </c>
      <c r="E17" s="71" t="s">
        <v>23</v>
      </c>
      <c r="F17" s="237">
        <v>19644</v>
      </c>
      <c r="G17" s="75"/>
      <c r="H17" s="79" t="s">
        <v>2886</v>
      </c>
      <c r="I17" s="75"/>
      <c r="J17" s="75"/>
      <c r="K17" s="75"/>
      <c r="L17" s="75"/>
      <c r="M17" s="135">
        <v>0</v>
      </c>
      <c r="N17" s="135">
        <v>0</v>
      </c>
      <c r="O17" s="135">
        <v>0.03</v>
      </c>
      <c r="P17" s="135">
        <v>0</v>
      </c>
      <c r="Q17" s="75" t="s">
        <v>657</v>
      </c>
      <c r="R17" s="375"/>
    </row>
    <row r="18" spans="1:18" ht="63.75">
      <c r="A18" s="75" t="s">
        <v>554</v>
      </c>
      <c r="B18" s="75"/>
      <c r="C18" s="76" t="s">
        <v>726</v>
      </c>
      <c r="D18" s="129">
        <v>43836</v>
      </c>
      <c r="E18" s="71" t="s">
        <v>20</v>
      </c>
      <c r="F18" s="237">
        <v>13069</v>
      </c>
      <c r="G18" s="75"/>
      <c r="H18" s="79" t="s">
        <v>2887</v>
      </c>
      <c r="I18" s="75"/>
      <c r="J18" s="75"/>
      <c r="K18" s="75"/>
      <c r="L18" s="75"/>
      <c r="M18" s="135">
        <v>3355864.27</v>
      </c>
      <c r="N18" s="135">
        <v>0</v>
      </c>
      <c r="O18" s="135">
        <v>23021228.890000001</v>
      </c>
      <c r="P18" s="135">
        <v>0</v>
      </c>
      <c r="Q18" s="75" t="s">
        <v>657</v>
      </c>
      <c r="R18" s="375"/>
    </row>
    <row r="19" spans="1:18" ht="63.75">
      <c r="A19" s="75" t="s">
        <v>554</v>
      </c>
      <c r="B19" s="75"/>
      <c r="C19" s="76" t="s">
        <v>726</v>
      </c>
      <c r="D19" s="129">
        <v>43837</v>
      </c>
      <c r="E19" s="71" t="s">
        <v>20</v>
      </c>
      <c r="F19" s="237">
        <v>13098</v>
      </c>
      <c r="G19" s="75"/>
      <c r="H19" s="79" t="s">
        <v>2888</v>
      </c>
      <c r="I19" s="75"/>
      <c r="J19" s="75"/>
      <c r="K19" s="75"/>
      <c r="L19" s="75"/>
      <c r="M19" s="135">
        <v>442719.51</v>
      </c>
      <c r="N19" s="135">
        <v>0</v>
      </c>
      <c r="O19" s="135">
        <v>3037055.84</v>
      </c>
      <c r="P19" s="135">
        <v>0</v>
      </c>
      <c r="Q19" s="75" t="s">
        <v>2877</v>
      </c>
      <c r="R19" s="375"/>
    </row>
    <row r="20" spans="1:18" ht="63.75">
      <c r="A20" s="75" t="s">
        <v>554</v>
      </c>
      <c r="B20" s="75"/>
      <c r="C20" s="76" t="s">
        <v>726</v>
      </c>
      <c r="D20" s="129">
        <v>43837</v>
      </c>
      <c r="E20" s="71" t="s">
        <v>20</v>
      </c>
      <c r="F20" s="237">
        <v>13068</v>
      </c>
      <c r="G20" s="75"/>
      <c r="H20" s="79" t="s">
        <v>2889</v>
      </c>
      <c r="I20" s="75"/>
      <c r="J20" s="75"/>
      <c r="K20" s="75"/>
      <c r="L20" s="75"/>
      <c r="M20" s="135">
        <v>6700602.6299999999</v>
      </c>
      <c r="N20" s="135">
        <v>0</v>
      </c>
      <c r="O20" s="135">
        <v>45966134.039999999</v>
      </c>
      <c r="P20" s="135">
        <v>0</v>
      </c>
      <c r="Q20" s="75" t="s">
        <v>2877</v>
      </c>
      <c r="R20" s="375"/>
    </row>
    <row r="21" spans="1:18" ht="51">
      <c r="A21" s="75" t="s">
        <v>553</v>
      </c>
      <c r="B21" s="75"/>
      <c r="C21" s="76" t="s">
        <v>605</v>
      </c>
      <c r="D21" s="129">
        <v>43837</v>
      </c>
      <c r="E21" s="71" t="s">
        <v>23</v>
      </c>
      <c r="F21" s="237">
        <v>19648</v>
      </c>
      <c r="G21" s="75"/>
      <c r="H21" s="79" t="s">
        <v>2890</v>
      </c>
      <c r="I21" s="75"/>
      <c r="J21" s="75"/>
      <c r="K21" s="75"/>
      <c r="L21" s="75"/>
      <c r="M21" s="135">
        <v>0</v>
      </c>
      <c r="N21" s="135">
        <v>0</v>
      </c>
      <c r="O21" s="135">
        <v>0.01</v>
      </c>
      <c r="P21" s="135">
        <v>0</v>
      </c>
      <c r="Q21" s="75" t="s">
        <v>657</v>
      </c>
      <c r="R21" s="375"/>
    </row>
    <row r="22" spans="1:18" ht="51">
      <c r="A22" s="75" t="s">
        <v>553</v>
      </c>
      <c r="B22" s="75"/>
      <c r="C22" s="76" t="s">
        <v>605</v>
      </c>
      <c r="D22" s="129">
        <v>43837</v>
      </c>
      <c r="E22" s="71" t="s">
        <v>6</v>
      </c>
      <c r="F22" s="237">
        <v>1242071</v>
      </c>
      <c r="G22" s="75"/>
      <c r="H22" s="79" t="s">
        <v>2891</v>
      </c>
      <c r="I22" s="75"/>
      <c r="J22" s="75"/>
      <c r="K22" s="75"/>
      <c r="L22" s="75"/>
      <c r="M22" s="135">
        <v>0</v>
      </c>
      <c r="N22" s="135">
        <v>801.44</v>
      </c>
      <c r="O22" s="135">
        <v>0</v>
      </c>
      <c r="P22" s="135">
        <v>5497.88</v>
      </c>
      <c r="Q22" s="75" t="s">
        <v>657</v>
      </c>
      <c r="R22" s="375"/>
    </row>
    <row r="23" spans="1:18" ht="51">
      <c r="A23" s="75" t="s">
        <v>553</v>
      </c>
      <c r="B23" s="75"/>
      <c r="C23" s="76" t="s">
        <v>605</v>
      </c>
      <c r="D23" s="129">
        <v>43837</v>
      </c>
      <c r="E23" s="71" t="s">
        <v>23</v>
      </c>
      <c r="F23" s="237">
        <v>19653</v>
      </c>
      <c r="G23" s="75"/>
      <c r="H23" s="79" t="s">
        <v>2892</v>
      </c>
      <c r="I23" s="75"/>
      <c r="J23" s="75"/>
      <c r="K23" s="75"/>
      <c r="L23" s="75"/>
      <c r="M23" s="135">
        <v>0</v>
      </c>
      <c r="N23" s="135">
        <v>0</v>
      </c>
      <c r="O23" s="135">
        <v>0.01</v>
      </c>
      <c r="P23" s="135">
        <v>0</v>
      </c>
      <c r="Q23" s="75" t="s">
        <v>657</v>
      </c>
      <c r="R23" s="375"/>
    </row>
    <row r="24" spans="1:18" ht="51">
      <c r="A24" s="75" t="s">
        <v>553</v>
      </c>
      <c r="B24" s="75"/>
      <c r="C24" s="76" t="s">
        <v>605</v>
      </c>
      <c r="D24" s="129">
        <v>43838</v>
      </c>
      <c r="E24" s="71" t="s">
        <v>23</v>
      </c>
      <c r="F24" s="237">
        <v>19665</v>
      </c>
      <c r="G24" s="75"/>
      <c r="H24" s="79" t="s">
        <v>2893</v>
      </c>
      <c r="I24" s="75"/>
      <c r="J24" s="75"/>
      <c r="K24" s="75"/>
      <c r="L24" s="75"/>
      <c r="M24" s="135">
        <v>0</v>
      </c>
      <c r="N24" s="135">
        <v>0</v>
      </c>
      <c r="O24" s="135">
        <v>0</v>
      </c>
      <c r="P24" s="135">
        <v>0.01</v>
      </c>
      <c r="Q24" s="75" t="s">
        <v>657</v>
      </c>
      <c r="R24" s="375"/>
    </row>
    <row r="25" spans="1:18" ht="51">
      <c r="A25" s="75" t="s">
        <v>553</v>
      </c>
      <c r="B25" s="75"/>
      <c r="C25" s="76" t="s">
        <v>605</v>
      </c>
      <c r="D25" s="129">
        <v>43839</v>
      </c>
      <c r="E25" s="71" t="s">
        <v>6</v>
      </c>
      <c r="F25" s="237">
        <v>1246765</v>
      </c>
      <c r="G25" s="75"/>
      <c r="H25" s="79" t="s">
        <v>2894</v>
      </c>
      <c r="I25" s="75"/>
      <c r="J25" s="75"/>
      <c r="K25" s="75"/>
      <c r="L25" s="75"/>
      <c r="M25" s="135">
        <v>0</v>
      </c>
      <c r="N25" s="135">
        <v>1476.07</v>
      </c>
      <c r="O25" s="135">
        <v>0</v>
      </c>
      <c r="P25" s="135">
        <v>10125.84</v>
      </c>
      <c r="Q25" s="75" t="s">
        <v>657</v>
      </c>
      <c r="R25" s="375"/>
    </row>
    <row r="26" spans="1:18" ht="51">
      <c r="A26" s="75" t="s">
        <v>553</v>
      </c>
      <c r="B26" s="75"/>
      <c r="C26" s="76" t="s">
        <v>605</v>
      </c>
      <c r="D26" s="129">
        <v>43844</v>
      </c>
      <c r="E26" s="71" t="s">
        <v>23</v>
      </c>
      <c r="F26" s="237">
        <v>19669</v>
      </c>
      <c r="G26" s="75"/>
      <c r="H26" s="79" t="s">
        <v>2895</v>
      </c>
      <c r="I26" s="75"/>
      <c r="J26" s="75"/>
      <c r="K26" s="75"/>
      <c r="L26" s="75"/>
      <c r="M26" s="135">
        <v>0</v>
      </c>
      <c r="N26" s="135">
        <v>0</v>
      </c>
      <c r="O26" s="135">
        <v>0</v>
      </c>
      <c r="P26" s="135">
        <v>0.01</v>
      </c>
      <c r="Q26" s="75" t="s">
        <v>657</v>
      </c>
      <c r="R26" s="375"/>
    </row>
    <row r="27" spans="1:18" ht="51">
      <c r="A27" s="75" t="s">
        <v>554</v>
      </c>
      <c r="B27" s="75"/>
      <c r="C27" s="76" t="s">
        <v>726</v>
      </c>
      <c r="D27" s="129">
        <v>43844</v>
      </c>
      <c r="E27" s="71" t="s">
        <v>20</v>
      </c>
      <c r="F27" s="237">
        <v>13113</v>
      </c>
      <c r="G27" s="75"/>
      <c r="H27" s="79" t="s">
        <v>2896</v>
      </c>
      <c r="I27" s="75"/>
      <c r="J27" s="75"/>
      <c r="K27" s="75"/>
      <c r="L27" s="75"/>
      <c r="M27" s="135">
        <v>8939.56</v>
      </c>
      <c r="N27" s="135">
        <v>0</v>
      </c>
      <c r="O27" s="135">
        <v>61325.38</v>
      </c>
      <c r="P27" s="135">
        <v>0</v>
      </c>
      <c r="Q27" s="75" t="s">
        <v>657</v>
      </c>
      <c r="R27" s="375"/>
    </row>
    <row r="28" spans="1:18" ht="63.75">
      <c r="A28" s="75" t="s">
        <v>554</v>
      </c>
      <c r="B28" s="75"/>
      <c r="C28" s="76" t="s">
        <v>726</v>
      </c>
      <c r="D28" s="129">
        <v>43844</v>
      </c>
      <c r="E28" s="71" t="s">
        <v>20</v>
      </c>
      <c r="F28" s="237">
        <v>13097</v>
      </c>
      <c r="G28" s="75"/>
      <c r="H28" s="79" t="s">
        <v>2897</v>
      </c>
      <c r="I28" s="75"/>
      <c r="J28" s="75"/>
      <c r="K28" s="75"/>
      <c r="L28" s="75"/>
      <c r="M28" s="135">
        <v>987458.56000000006</v>
      </c>
      <c r="N28" s="135">
        <v>0</v>
      </c>
      <c r="O28" s="135">
        <v>6773965.7199999997</v>
      </c>
      <c r="P28" s="135">
        <v>0</v>
      </c>
      <c r="Q28" s="75" t="s">
        <v>657</v>
      </c>
      <c r="R28" s="375"/>
    </row>
    <row r="29" spans="1:18" ht="51">
      <c r="A29" s="75" t="s">
        <v>554</v>
      </c>
      <c r="B29" s="75"/>
      <c r="C29" s="76" t="s">
        <v>726</v>
      </c>
      <c r="D29" s="129">
        <v>43845</v>
      </c>
      <c r="E29" s="71" t="s">
        <v>20</v>
      </c>
      <c r="F29" s="237">
        <v>13087</v>
      </c>
      <c r="G29" s="75"/>
      <c r="H29" s="79" t="s">
        <v>2898</v>
      </c>
      <c r="I29" s="75"/>
      <c r="J29" s="75"/>
      <c r="K29" s="75"/>
      <c r="L29" s="75"/>
      <c r="M29" s="135">
        <v>871864.34</v>
      </c>
      <c r="N29" s="135">
        <v>0</v>
      </c>
      <c r="O29" s="135">
        <v>5980989.3700000001</v>
      </c>
      <c r="P29" s="135">
        <v>0</v>
      </c>
      <c r="Q29" s="75" t="s">
        <v>657</v>
      </c>
      <c r="R29" s="375"/>
    </row>
    <row r="30" spans="1:18" ht="51">
      <c r="A30" s="75" t="s">
        <v>554</v>
      </c>
      <c r="B30" s="75"/>
      <c r="C30" s="76" t="s">
        <v>726</v>
      </c>
      <c r="D30" s="129">
        <v>43845</v>
      </c>
      <c r="E30" s="71" t="s">
        <v>20</v>
      </c>
      <c r="F30" s="237">
        <v>13094</v>
      </c>
      <c r="G30" s="75"/>
      <c r="H30" s="79" t="s">
        <v>2899</v>
      </c>
      <c r="I30" s="75"/>
      <c r="J30" s="75"/>
      <c r="K30" s="75"/>
      <c r="L30" s="75"/>
      <c r="M30" s="135">
        <v>474726.67</v>
      </c>
      <c r="N30" s="135">
        <v>0</v>
      </c>
      <c r="O30" s="135">
        <v>3256624.96</v>
      </c>
      <c r="P30" s="135">
        <v>0</v>
      </c>
      <c r="Q30" s="75" t="s">
        <v>657</v>
      </c>
      <c r="R30" s="375"/>
    </row>
    <row r="31" spans="1:18" ht="51">
      <c r="A31" s="75" t="s">
        <v>554</v>
      </c>
      <c r="B31" s="75"/>
      <c r="C31" s="76" t="s">
        <v>726</v>
      </c>
      <c r="D31" s="129">
        <v>43845</v>
      </c>
      <c r="E31" s="71" t="s">
        <v>20</v>
      </c>
      <c r="F31" s="237">
        <v>13095</v>
      </c>
      <c r="G31" s="75"/>
      <c r="H31" s="79" t="s">
        <v>2900</v>
      </c>
      <c r="I31" s="75"/>
      <c r="J31" s="75"/>
      <c r="K31" s="75"/>
      <c r="L31" s="75"/>
      <c r="M31" s="135">
        <v>41986.41</v>
      </c>
      <c r="N31" s="135">
        <v>0</v>
      </c>
      <c r="O31" s="135">
        <v>288026.77</v>
      </c>
      <c r="P31" s="135">
        <v>0</v>
      </c>
      <c r="Q31" s="75" t="s">
        <v>657</v>
      </c>
      <c r="R31" s="375"/>
    </row>
    <row r="32" spans="1:18" ht="51">
      <c r="A32" s="75" t="s">
        <v>554</v>
      </c>
      <c r="B32" s="75"/>
      <c r="C32" s="76" t="s">
        <v>726</v>
      </c>
      <c r="D32" s="129">
        <v>43845</v>
      </c>
      <c r="E32" s="71" t="s">
        <v>20</v>
      </c>
      <c r="F32" s="237">
        <v>13093</v>
      </c>
      <c r="G32" s="75"/>
      <c r="H32" s="79" t="s">
        <v>2901</v>
      </c>
      <c r="I32" s="75"/>
      <c r="J32" s="75"/>
      <c r="K32" s="75"/>
      <c r="L32" s="75"/>
      <c r="M32" s="135">
        <v>28685.93</v>
      </c>
      <c r="N32" s="135">
        <v>0</v>
      </c>
      <c r="O32" s="135">
        <v>196785.48</v>
      </c>
      <c r="P32" s="135">
        <v>0</v>
      </c>
      <c r="Q32" s="75" t="s">
        <v>657</v>
      </c>
      <c r="R32" s="375"/>
    </row>
    <row r="33" spans="1:18" ht="51">
      <c r="A33" s="75" t="s">
        <v>554</v>
      </c>
      <c r="B33" s="75"/>
      <c r="C33" s="76" t="s">
        <v>726</v>
      </c>
      <c r="D33" s="129">
        <v>43845</v>
      </c>
      <c r="E33" s="71" t="s">
        <v>20</v>
      </c>
      <c r="F33" s="237">
        <v>13117</v>
      </c>
      <c r="G33" s="75"/>
      <c r="H33" s="79" t="s">
        <v>2902</v>
      </c>
      <c r="I33" s="75"/>
      <c r="J33" s="75"/>
      <c r="K33" s="75"/>
      <c r="L33" s="75"/>
      <c r="M33" s="135">
        <v>72605.09</v>
      </c>
      <c r="N33" s="135">
        <v>0</v>
      </c>
      <c r="O33" s="135">
        <v>498070.92</v>
      </c>
      <c r="P33" s="135">
        <v>0</v>
      </c>
      <c r="Q33" s="75" t="s">
        <v>657</v>
      </c>
      <c r="R33" s="375"/>
    </row>
    <row r="34" spans="1:18" ht="51">
      <c r="A34" s="75" t="s">
        <v>554</v>
      </c>
      <c r="B34" s="75"/>
      <c r="C34" s="76" t="s">
        <v>726</v>
      </c>
      <c r="D34" s="129">
        <v>43845</v>
      </c>
      <c r="E34" s="71" t="s">
        <v>20</v>
      </c>
      <c r="F34" s="237">
        <v>13118</v>
      </c>
      <c r="G34" s="75"/>
      <c r="H34" s="79" t="s">
        <v>2903</v>
      </c>
      <c r="I34" s="75"/>
      <c r="J34" s="75"/>
      <c r="K34" s="75"/>
      <c r="L34" s="75"/>
      <c r="M34" s="135">
        <v>330.94</v>
      </c>
      <c r="N34" s="135">
        <v>0</v>
      </c>
      <c r="O34" s="135">
        <v>2270.25</v>
      </c>
      <c r="P34" s="135">
        <v>0</v>
      </c>
      <c r="Q34" s="75" t="s">
        <v>657</v>
      </c>
      <c r="R34" s="375"/>
    </row>
    <row r="35" spans="1:18" ht="89.25">
      <c r="A35" s="75" t="s">
        <v>554</v>
      </c>
      <c r="B35" s="75"/>
      <c r="C35" s="76" t="s">
        <v>726</v>
      </c>
      <c r="D35" s="129">
        <v>43845</v>
      </c>
      <c r="E35" s="71" t="s">
        <v>6</v>
      </c>
      <c r="F35" s="237">
        <v>976714</v>
      </c>
      <c r="G35" s="75"/>
      <c r="H35" s="79" t="s">
        <v>2904</v>
      </c>
      <c r="I35" s="75"/>
      <c r="J35" s="75"/>
      <c r="K35" s="75"/>
      <c r="L35" s="75"/>
      <c r="M35" s="135">
        <v>0</v>
      </c>
      <c r="N35" s="135">
        <v>44399.75</v>
      </c>
      <c r="O35" s="135">
        <v>0</v>
      </c>
      <c r="P35" s="135">
        <v>304582.28999999998</v>
      </c>
      <c r="Q35" s="75" t="s">
        <v>657</v>
      </c>
      <c r="R35" s="375"/>
    </row>
    <row r="36" spans="1:18" ht="51">
      <c r="A36" s="75" t="s">
        <v>553</v>
      </c>
      <c r="B36" s="75"/>
      <c r="C36" s="76" t="s">
        <v>605</v>
      </c>
      <c r="D36" s="129">
        <v>43845</v>
      </c>
      <c r="E36" s="71" t="s">
        <v>23</v>
      </c>
      <c r="F36" s="237">
        <v>19674</v>
      </c>
      <c r="G36" s="75"/>
      <c r="H36" s="79" t="s">
        <v>2905</v>
      </c>
      <c r="I36" s="75"/>
      <c r="J36" s="75"/>
      <c r="K36" s="75"/>
      <c r="L36" s="75"/>
      <c r="M36" s="135">
        <v>0</v>
      </c>
      <c r="N36" s="135">
        <v>0</v>
      </c>
      <c r="O36" s="135">
        <v>0.01</v>
      </c>
      <c r="P36" s="135">
        <v>0</v>
      </c>
      <c r="Q36" s="75" t="s">
        <v>657</v>
      </c>
      <c r="R36" s="375"/>
    </row>
    <row r="37" spans="1:18" ht="63.75">
      <c r="A37" s="75" t="s">
        <v>554</v>
      </c>
      <c r="B37" s="75"/>
      <c r="C37" s="76" t="s">
        <v>726</v>
      </c>
      <c r="D37" s="129">
        <v>43845</v>
      </c>
      <c r="E37" s="71" t="s">
        <v>6</v>
      </c>
      <c r="F37" s="237">
        <v>976810</v>
      </c>
      <c r="G37" s="75"/>
      <c r="H37" s="79" t="s">
        <v>2906</v>
      </c>
      <c r="I37" s="75"/>
      <c r="J37" s="75"/>
      <c r="K37" s="75"/>
      <c r="L37" s="75"/>
      <c r="M37" s="135">
        <v>0</v>
      </c>
      <c r="N37" s="135">
        <v>212.01</v>
      </c>
      <c r="O37" s="135">
        <v>0</v>
      </c>
      <c r="P37" s="135">
        <v>1454.39</v>
      </c>
      <c r="Q37" s="75" t="s">
        <v>657</v>
      </c>
      <c r="R37" s="375"/>
    </row>
    <row r="38" spans="1:18" ht="76.5">
      <c r="A38" s="75" t="s">
        <v>554</v>
      </c>
      <c r="B38" s="75"/>
      <c r="C38" s="76" t="s">
        <v>726</v>
      </c>
      <c r="D38" s="129">
        <v>43845</v>
      </c>
      <c r="E38" s="71" t="s">
        <v>6</v>
      </c>
      <c r="F38" s="237">
        <v>976811</v>
      </c>
      <c r="G38" s="75"/>
      <c r="H38" s="79" t="s">
        <v>2907</v>
      </c>
      <c r="I38" s="75"/>
      <c r="J38" s="75"/>
      <c r="K38" s="75"/>
      <c r="L38" s="75"/>
      <c r="M38" s="135">
        <v>0</v>
      </c>
      <c r="N38" s="135">
        <v>75486.34</v>
      </c>
      <c r="O38" s="135">
        <v>0</v>
      </c>
      <c r="P38" s="135">
        <v>517836.29</v>
      </c>
      <c r="Q38" s="75" t="s">
        <v>657</v>
      </c>
      <c r="R38" s="375"/>
    </row>
    <row r="39" spans="1:18" ht="51">
      <c r="A39" s="75">
        <v>287</v>
      </c>
      <c r="B39" s="75"/>
      <c r="C39" s="76" t="s">
        <v>125</v>
      </c>
      <c r="D39" s="129">
        <v>43845</v>
      </c>
      <c r="E39" s="71" t="s">
        <v>6</v>
      </c>
      <c r="F39" s="237">
        <v>976871</v>
      </c>
      <c r="G39" s="75"/>
      <c r="H39" s="79" t="s">
        <v>2908</v>
      </c>
      <c r="I39" s="75"/>
      <c r="J39" s="75"/>
      <c r="K39" s="75"/>
      <c r="L39" s="75"/>
      <c r="M39" s="135">
        <v>0</v>
      </c>
      <c r="N39" s="135">
        <v>5808269.9100000001</v>
      </c>
      <c r="O39" s="135">
        <v>0</v>
      </c>
      <c r="P39" s="135">
        <v>39844731.579999998</v>
      </c>
      <c r="Q39" s="75" t="s">
        <v>657</v>
      </c>
      <c r="R39" s="375"/>
    </row>
    <row r="40" spans="1:18" ht="51">
      <c r="A40" s="75" t="s">
        <v>553</v>
      </c>
      <c r="B40" s="75"/>
      <c r="C40" s="76" t="s">
        <v>605</v>
      </c>
      <c r="D40" s="129">
        <v>43846</v>
      </c>
      <c r="E40" s="71" t="s">
        <v>23</v>
      </c>
      <c r="F40" s="237">
        <v>19682</v>
      </c>
      <c r="G40" s="75"/>
      <c r="H40" s="79" t="s">
        <v>2909</v>
      </c>
      <c r="I40" s="75"/>
      <c r="J40" s="75"/>
      <c r="K40" s="75"/>
      <c r="L40" s="75"/>
      <c r="M40" s="135">
        <v>0</v>
      </c>
      <c r="N40" s="135">
        <v>0</v>
      </c>
      <c r="O40" s="135">
        <v>0</v>
      </c>
      <c r="P40" s="135">
        <v>0.04</v>
      </c>
      <c r="Q40" s="75" t="s">
        <v>657</v>
      </c>
      <c r="R40" s="375"/>
    </row>
    <row r="41" spans="1:18" ht="51">
      <c r="A41" s="75" t="s">
        <v>554</v>
      </c>
      <c r="B41" s="75"/>
      <c r="C41" s="76" t="s">
        <v>726</v>
      </c>
      <c r="D41" s="129">
        <v>43846</v>
      </c>
      <c r="E41" s="71" t="s">
        <v>3</v>
      </c>
      <c r="F41" s="237">
        <v>1818286</v>
      </c>
      <c r="G41" s="75"/>
      <c r="H41" s="79" t="s">
        <v>2910</v>
      </c>
      <c r="I41" s="75"/>
      <c r="J41" s="75"/>
      <c r="K41" s="75"/>
      <c r="L41" s="75"/>
      <c r="M41" s="135">
        <v>0</v>
      </c>
      <c r="N41" s="135">
        <v>7.29</v>
      </c>
      <c r="O41" s="135">
        <v>0</v>
      </c>
      <c r="P41" s="135">
        <v>50.01</v>
      </c>
      <c r="Q41" s="75" t="s">
        <v>657</v>
      </c>
      <c r="R41" s="375"/>
    </row>
    <row r="42" spans="1:18" ht="51">
      <c r="A42" s="75" t="s">
        <v>554</v>
      </c>
      <c r="B42" s="75"/>
      <c r="C42" s="76" t="s">
        <v>726</v>
      </c>
      <c r="D42" s="129">
        <v>43846</v>
      </c>
      <c r="E42" s="71" t="s">
        <v>3</v>
      </c>
      <c r="F42" s="237">
        <v>1818288</v>
      </c>
      <c r="G42" s="75"/>
      <c r="H42" s="79" t="s">
        <v>2910</v>
      </c>
      <c r="I42" s="75"/>
      <c r="J42" s="75"/>
      <c r="K42" s="75"/>
      <c r="L42" s="75"/>
      <c r="M42" s="135">
        <v>0</v>
      </c>
      <c r="N42" s="135">
        <v>7.29</v>
      </c>
      <c r="O42" s="135">
        <v>0</v>
      </c>
      <c r="P42" s="135">
        <v>50.01</v>
      </c>
      <c r="Q42" s="75" t="s">
        <v>657</v>
      </c>
      <c r="R42" s="375"/>
    </row>
    <row r="43" spans="1:18" ht="51">
      <c r="A43" s="75" t="s">
        <v>553</v>
      </c>
      <c r="B43" s="75"/>
      <c r="C43" s="76" t="s">
        <v>605</v>
      </c>
      <c r="D43" s="129">
        <v>43847</v>
      </c>
      <c r="E43" s="71" t="s">
        <v>3</v>
      </c>
      <c r="F43" s="237">
        <v>1818287</v>
      </c>
      <c r="G43" s="75"/>
      <c r="H43" s="79" t="s">
        <v>2911</v>
      </c>
      <c r="I43" s="75"/>
      <c r="J43" s="75"/>
      <c r="K43" s="75"/>
      <c r="L43" s="75"/>
      <c r="M43" s="135">
        <v>0</v>
      </c>
      <c r="N43" s="135">
        <v>98.55</v>
      </c>
      <c r="O43" s="135">
        <v>0</v>
      </c>
      <c r="P43" s="135">
        <v>676.05</v>
      </c>
      <c r="Q43" s="75" t="s">
        <v>657</v>
      </c>
      <c r="R43" s="375"/>
    </row>
    <row r="44" spans="1:18" ht="76.5">
      <c r="A44" s="75" t="s">
        <v>554</v>
      </c>
      <c r="B44" s="75"/>
      <c r="C44" s="76" t="s">
        <v>726</v>
      </c>
      <c r="D44" s="129">
        <v>43851</v>
      </c>
      <c r="E44" s="71" t="s">
        <v>13</v>
      </c>
      <c r="F44" s="237">
        <v>976983</v>
      </c>
      <c r="G44" s="75"/>
      <c r="H44" s="79" t="s">
        <v>2912</v>
      </c>
      <c r="I44" s="75"/>
      <c r="J44" s="75"/>
      <c r="K44" s="75"/>
      <c r="L44" s="75"/>
      <c r="M44" s="135">
        <v>30</v>
      </c>
      <c r="N44" s="135">
        <v>0</v>
      </c>
      <c r="O44" s="135">
        <v>205.8</v>
      </c>
      <c r="P44" s="135">
        <v>0</v>
      </c>
      <c r="Q44" s="75" t="s">
        <v>657</v>
      </c>
      <c r="R44" s="375"/>
    </row>
    <row r="45" spans="1:18" ht="51">
      <c r="A45" s="75">
        <v>66</v>
      </c>
      <c r="B45" s="75"/>
      <c r="C45" s="76" t="s">
        <v>52</v>
      </c>
      <c r="D45" s="129">
        <v>43851</v>
      </c>
      <c r="E45" s="71" t="s">
        <v>3</v>
      </c>
      <c r="F45" s="237">
        <v>1818591</v>
      </c>
      <c r="G45" s="75"/>
      <c r="H45" s="79" t="s">
        <v>2913</v>
      </c>
      <c r="I45" s="75"/>
      <c r="J45" s="75"/>
      <c r="K45" s="75"/>
      <c r="L45" s="75"/>
      <c r="M45" s="135">
        <v>0</v>
      </c>
      <c r="N45" s="135">
        <v>7.29</v>
      </c>
      <c r="O45" s="135">
        <v>0</v>
      </c>
      <c r="P45" s="135">
        <v>50.01</v>
      </c>
      <c r="Q45" s="75" t="s">
        <v>657</v>
      </c>
      <c r="R45" s="375"/>
    </row>
    <row r="46" spans="1:18" ht="51">
      <c r="A46" s="75">
        <v>287</v>
      </c>
      <c r="B46" s="75"/>
      <c r="C46" s="76" t="s">
        <v>125</v>
      </c>
      <c r="D46" s="129">
        <v>43851</v>
      </c>
      <c r="E46" s="71" t="s">
        <v>6</v>
      </c>
      <c r="F46" s="237">
        <v>1254229</v>
      </c>
      <c r="G46" s="75"/>
      <c r="H46" s="79" t="s">
        <v>2914</v>
      </c>
      <c r="I46" s="75"/>
      <c r="J46" s="75"/>
      <c r="K46" s="75"/>
      <c r="L46" s="75"/>
      <c r="M46" s="135">
        <v>0</v>
      </c>
      <c r="N46" s="135">
        <v>737210.33</v>
      </c>
      <c r="O46" s="135">
        <v>0</v>
      </c>
      <c r="P46" s="135">
        <v>5057262.8600000003</v>
      </c>
      <c r="Q46" s="75" t="s">
        <v>657</v>
      </c>
      <c r="R46" s="375"/>
    </row>
    <row r="47" spans="1:18" ht="51">
      <c r="A47" s="75" t="s">
        <v>553</v>
      </c>
      <c r="B47" s="75"/>
      <c r="C47" s="76" t="s">
        <v>605</v>
      </c>
      <c r="D47" s="129">
        <v>43853</v>
      </c>
      <c r="E47" s="71" t="s">
        <v>23</v>
      </c>
      <c r="F47" s="237">
        <v>19695</v>
      </c>
      <c r="G47" s="75"/>
      <c r="H47" s="79" t="s">
        <v>2915</v>
      </c>
      <c r="I47" s="75"/>
      <c r="J47" s="75"/>
      <c r="K47" s="75"/>
      <c r="L47" s="75"/>
      <c r="M47" s="135">
        <v>0</v>
      </c>
      <c r="N47" s="135">
        <v>0</v>
      </c>
      <c r="O47" s="135">
        <v>0</v>
      </c>
      <c r="P47" s="135">
        <v>0.02</v>
      </c>
      <c r="Q47" s="75" t="s">
        <v>657</v>
      </c>
      <c r="R47" s="375"/>
    </row>
    <row r="48" spans="1:18" ht="51">
      <c r="A48" s="75" t="s">
        <v>553</v>
      </c>
      <c r="B48" s="75"/>
      <c r="C48" s="76" t="s">
        <v>605</v>
      </c>
      <c r="D48" s="129">
        <v>43853</v>
      </c>
      <c r="E48" s="71" t="s">
        <v>23</v>
      </c>
      <c r="F48" s="237">
        <v>19699</v>
      </c>
      <c r="G48" s="75"/>
      <c r="H48" s="79" t="s">
        <v>2916</v>
      </c>
      <c r="I48" s="75"/>
      <c r="J48" s="75"/>
      <c r="K48" s="75"/>
      <c r="L48" s="75"/>
      <c r="M48" s="135">
        <v>0</v>
      </c>
      <c r="N48" s="135">
        <v>0</v>
      </c>
      <c r="O48" s="135">
        <v>0.01</v>
      </c>
      <c r="P48" s="135">
        <v>0</v>
      </c>
      <c r="Q48" s="75" t="s">
        <v>657</v>
      </c>
      <c r="R48" s="375"/>
    </row>
    <row r="49" spans="1:18" ht="51">
      <c r="A49" s="75" t="s">
        <v>553</v>
      </c>
      <c r="B49" s="75"/>
      <c r="C49" s="76" t="s">
        <v>605</v>
      </c>
      <c r="D49" s="129">
        <v>43858</v>
      </c>
      <c r="E49" s="71" t="s">
        <v>23</v>
      </c>
      <c r="F49" s="237">
        <v>19707</v>
      </c>
      <c r="G49" s="75"/>
      <c r="H49" s="79" t="s">
        <v>2917</v>
      </c>
      <c r="I49" s="75"/>
      <c r="J49" s="75"/>
      <c r="K49" s="75"/>
      <c r="L49" s="75"/>
      <c r="M49" s="135">
        <v>0</v>
      </c>
      <c r="N49" s="135">
        <v>0</v>
      </c>
      <c r="O49" s="135">
        <v>0</v>
      </c>
      <c r="P49" s="135">
        <v>0.01</v>
      </c>
      <c r="Q49" s="75" t="s">
        <v>657</v>
      </c>
      <c r="R49" s="375"/>
    </row>
    <row r="50" spans="1:18" ht="51">
      <c r="A50" s="75" t="s">
        <v>553</v>
      </c>
      <c r="B50" s="75"/>
      <c r="C50" s="76" t="s">
        <v>605</v>
      </c>
      <c r="D50" s="129">
        <v>43858</v>
      </c>
      <c r="E50" s="71" t="s">
        <v>3</v>
      </c>
      <c r="F50" s="237">
        <v>1820107</v>
      </c>
      <c r="G50" s="75"/>
      <c r="H50" s="79" t="s">
        <v>2918</v>
      </c>
      <c r="I50" s="75"/>
      <c r="J50" s="75"/>
      <c r="K50" s="75"/>
      <c r="L50" s="75"/>
      <c r="M50" s="135">
        <v>0</v>
      </c>
      <c r="N50" s="135">
        <v>1210.28</v>
      </c>
      <c r="O50" s="135">
        <v>0</v>
      </c>
      <c r="P50" s="135">
        <v>8302.52</v>
      </c>
      <c r="Q50" s="75" t="s">
        <v>657</v>
      </c>
      <c r="R50" s="375"/>
    </row>
    <row r="51" spans="1:18" ht="76.5">
      <c r="A51" s="75">
        <v>660</v>
      </c>
      <c r="B51" s="75"/>
      <c r="C51" s="76" t="s">
        <v>185</v>
      </c>
      <c r="D51" s="129">
        <v>43858</v>
      </c>
      <c r="E51" s="71" t="s">
        <v>658</v>
      </c>
      <c r="F51" s="237">
        <v>1201460</v>
      </c>
      <c r="G51" s="75"/>
      <c r="H51" s="79" t="s">
        <v>2919</v>
      </c>
      <c r="I51" s="75"/>
      <c r="J51" s="75"/>
      <c r="K51" s="75"/>
      <c r="L51" s="75"/>
      <c r="M51" s="135">
        <v>0</v>
      </c>
      <c r="N51" s="135">
        <v>1773.66</v>
      </c>
      <c r="O51" s="135">
        <v>0</v>
      </c>
      <c r="P51" s="135">
        <v>12167.31</v>
      </c>
      <c r="Q51" s="75" t="s">
        <v>657</v>
      </c>
      <c r="R51" s="375"/>
    </row>
    <row r="52" spans="1:18" ht="51">
      <c r="A52" s="75" t="s">
        <v>553</v>
      </c>
      <c r="B52" s="75"/>
      <c r="C52" s="76" t="s">
        <v>605</v>
      </c>
      <c r="D52" s="129">
        <v>43858</v>
      </c>
      <c r="E52" s="71" t="s">
        <v>23</v>
      </c>
      <c r="F52" s="237">
        <v>19711</v>
      </c>
      <c r="G52" s="75"/>
      <c r="H52" s="79" t="s">
        <v>2920</v>
      </c>
      <c r="I52" s="75"/>
      <c r="J52" s="75"/>
      <c r="K52" s="75"/>
      <c r="L52" s="75"/>
      <c r="M52" s="135">
        <v>0</v>
      </c>
      <c r="N52" s="135">
        <v>0</v>
      </c>
      <c r="O52" s="135">
        <v>0.02</v>
      </c>
      <c r="P52" s="135">
        <v>0</v>
      </c>
      <c r="Q52" s="75" t="s">
        <v>657</v>
      </c>
      <c r="R52" s="375"/>
    </row>
    <row r="53" spans="1:18" ht="51">
      <c r="A53" s="75" t="s">
        <v>553</v>
      </c>
      <c r="B53" s="75"/>
      <c r="C53" s="76" t="s">
        <v>605</v>
      </c>
      <c r="D53" s="129">
        <v>43860</v>
      </c>
      <c r="E53" s="71" t="s">
        <v>6</v>
      </c>
      <c r="F53" s="237">
        <v>1261098</v>
      </c>
      <c r="G53" s="75"/>
      <c r="H53" s="79" t="s">
        <v>2921</v>
      </c>
      <c r="I53" s="75"/>
      <c r="J53" s="75"/>
      <c r="K53" s="75"/>
      <c r="L53" s="75"/>
      <c r="M53" s="135">
        <v>0</v>
      </c>
      <c r="N53" s="135">
        <v>1540.21</v>
      </c>
      <c r="O53" s="135">
        <v>0</v>
      </c>
      <c r="P53" s="135">
        <v>10565.84</v>
      </c>
      <c r="Q53" s="75" t="s">
        <v>657</v>
      </c>
      <c r="R53" s="375"/>
    </row>
    <row r="54" spans="1:18" ht="63.75">
      <c r="A54" s="75" t="s">
        <v>553</v>
      </c>
      <c r="B54" s="75"/>
      <c r="C54" s="76" t="s">
        <v>605</v>
      </c>
      <c r="D54" s="129">
        <v>43860</v>
      </c>
      <c r="E54" s="71" t="s">
        <v>6</v>
      </c>
      <c r="F54" s="237">
        <v>1261084</v>
      </c>
      <c r="G54" s="75"/>
      <c r="H54" s="79" t="s">
        <v>2922</v>
      </c>
      <c r="I54" s="75"/>
      <c r="J54" s="75"/>
      <c r="K54" s="75"/>
      <c r="L54" s="75"/>
      <c r="M54" s="135">
        <v>0</v>
      </c>
      <c r="N54" s="135">
        <v>16127.65</v>
      </c>
      <c r="O54" s="135">
        <v>0</v>
      </c>
      <c r="P54" s="135">
        <v>110635.68</v>
      </c>
      <c r="Q54" s="75" t="s">
        <v>657</v>
      </c>
      <c r="R54" s="375"/>
    </row>
    <row r="55" spans="1:18" ht="51">
      <c r="A55" s="75" t="s">
        <v>553</v>
      </c>
      <c r="B55" s="75"/>
      <c r="C55" s="76" t="s">
        <v>605</v>
      </c>
      <c r="D55" s="129">
        <v>43861</v>
      </c>
      <c r="E55" s="71" t="s">
        <v>6</v>
      </c>
      <c r="F55" s="237">
        <v>1261935</v>
      </c>
      <c r="G55" s="75"/>
      <c r="H55" s="79" t="s">
        <v>2923</v>
      </c>
      <c r="I55" s="75"/>
      <c r="J55" s="75"/>
      <c r="K55" s="75"/>
      <c r="L55" s="75"/>
      <c r="M55" s="135">
        <v>0</v>
      </c>
      <c r="N55" s="135">
        <v>2999</v>
      </c>
      <c r="O55" s="135">
        <v>0</v>
      </c>
      <c r="P55" s="135">
        <v>20573.14</v>
      </c>
      <c r="Q55" s="75" t="s">
        <v>657</v>
      </c>
      <c r="R55" s="375"/>
    </row>
    <row r="56" spans="1:18" ht="76.5">
      <c r="A56" s="75" t="s">
        <v>553</v>
      </c>
      <c r="B56" s="75"/>
      <c r="C56" s="76" t="s">
        <v>605</v>
      </c>
      <c r="D56" s="129">
        <v>43861</v>
      </c>
      <c r="E56" s="71" t="s">
        <v>6</v>
      </c>
      <c r="F56" s="237">
        <v>1261783</v>
      </c>
      <c r="G56" s="75"/>
      <c r="H56" s="79" t="s">
        <v>2924</v>
      </c>
      <c r="I56" s="75"/>
      <c r="J56" s="75"/>
      <c r="K56" s="75"/>
      <c r="L56" s="75"/>
      <c r="M56" s="135">
        <v>0</v>
      </c>
      <c r="N56" s="135">
        <v>488.94</v>
      </c>
      <c r="O56" s="135">
        <v>0</v>
      </c>
      <c r="P56" s="135">
        <v>3354.13</v>
      </c>
      <c r="Q56" s="75" t="s">
        <v>657</v>
      </c>
      <c r="R56" s="375"/>
    </row>
    <row r="57" spans="1:18" ht="51">
      <c r="A57" s="75" t="s">
        <v>553</v>
      </c>
      <c r="B57" s="75"/>
      <c r="C57" s="76" t="s">
        <v>605</v>
      </c>
      <c r="D57" s="129">
        <v>43861</v>
      </c>
      <c r="E57" s="71" t="s">
        <v>23</v>
      </c>
      <c r="F57" s="237">
        <v>19719</v>
      </c>
      <c r="G57" s="75"/>
      <c r="H57" s="79" t="s">
        <v>2925</v>
      </c>
      <c r="I57" s="75"/>
      <c r="J57" s="75"/>
      <c r="K57" s="75"/>
      <c r="L57" s="75"/>
      <c r="M57" s="135">
        <v>0</v>
      </c>
      <c r="N57" s="135">
        <v>0</v>
      </c>
      <c r="O57" s="135">
        <v>0</v>
      </c>
      <c r="P57" s="135">
        <v>0.02</v>
      </c>
      <c r="Q57" s="75" t="s">
        <v>657</v>
      </c>
      <c r="R57" s="375"/>
    </row>
    <row r="58" spans="1:18" ht="63.75">
      <c r="A58" s="75" t="s">
        <v>554</v>
      </c>
      <c r="B58" s="75"/>
      <c r="C58" s="76" t="s">
        <v>726</v>
      </c>
      <c r="D58" s="129">
        <v>43864</v>
      </c>
      <c r="E58" s="71" t="s">
        <v>20</v>
      </c>
      <c r="F58" s="237">
        <v>13158</v>
      </c>
      <c r="G58" s="75"/>
      <c r="H58" s="79" t="s">
        <v>4221</v>
      </c>
      <c r="I58" s="75"/>
      <c r="J58" s="75"/>
      <c r="K58" s="75"/>
      <c r="L58" s="75"/>
      <c r="M58" s="135">
        <v>1612742.82</v>
      </c>
      <c r="N58" s="135">
        <v>0</v>
      </c>
      <c r="O58" s="135">
        <v>11063415.75</v>
      </c>
      <c r="P58" s="135">
        <v>0</v>
      </c>
      <c r="Q58" s="75" t="s">
        <v>657</v>
      </c>
      <c r="R58" s="375"/>
    </row>
    <row r="59" spans="1:18" ht="51">
      <c r="A59" s="75" t="s">
        <v>553</v>
      </c>
      <c r="B59" s="75"/>
      <c r="C59" s="76" t="s">
        <v>605</v>
      </c>
      <c r="D59" s="129">
        <v>43864</v>
      </c>
      <c r="E59" s="71" t="s">
        <v>23</v>
      </c>
      <c r="F59" s="237">
        <v>19723</v>
      </c>
      <c r="G59" s="75"/>
      <c r="H59" s="79" t="s">
        <v>4222</v>
      </c>
      <c r="I59" s="75"/>
      <c r="J59" s="75"/>
      <c r="K59" s="75"/>
      <c r="L59" s="75"/>
      <c r="M59" s="135">
        <v>0</v>
      </c>
      <c r="N59" s="135">
        <v>0</v>
      </c>
      <c r="O59" s="135">
        <v>0.01</v>
      </c>
      <c r="P59" s="135">
        <v>0</v>
      </c>
      <c r="Q59" s="75" t="s">
        <v>657</v>
      </c>
      <c r="R59" s="375"/>
    </row>
    <row r="60" spans="1:18" ht="63.75">
      <c r="A60" s="75">
        <v>670</v>
      </c>
      <c r="B60" s="75"/>
      <c r="C60" s="76" t="s">
        <v>187</v>
      </c>
      <c r="D60" s="129">
        <v>43865</v>
      </c>
      <c r="E60" s="71" t="s">
        <v>6</v>
      </c>
      <c r="F60" s="237">
        <v>1264090</v>
      </c>
      <c r="G60" s="75"/>
      <c r="H60" s="79" t="s">
        <v>4223</v>
      </c>
      <c r="I60" s="75"/>
      <c r="J60" s="75"/>
      <c r="K60" s="75"/>
      <c r="L60" s="75"/>
      <c r="M60" s="135">
        <v>0</v>
      </c>
      <c r="N60" s="135">
        <v>1280</v>
      </c>
      <c r="O60" s="135">
        <v>0</v>
      </c>
      <c r="P60" s="135">
        <v>8780.7999999999993</v>
      </c>
      <c r="Q60" s="75" t="s">
        <v>657</v>
      </c>
      <c r="R60" s="375"/>
    </row>
    <row r="61" spans="1:18" ht="63.75">
      <c r="A61" s="75">
        <v>670</v>
      </c>
      <c r="B61" s="75"/>
      <c r="C61" s="76" t="s">
        <v>187</v>
      </c>
      <c r="D61" s="129">
        <v>43865</v>
      </c>
      <c r="E61" s="71" t="s">
        <v>15</v>
      </c>
      <c r="F61" s="237">
        <v>1264091</v>
      </c>
      <c r="G61" s="75"/>
      <c r="H61" s="79" t="s">
        <v>4224</v>
      </c>
      <c r="I61" s="75"/>
      <c r="J61" s="75"/>
      <c r="K61" s="75"/>
      <c r="L61" s="75"/>
      <c r="M61" s="135">
        <v>7.29</v>
      </c>
      <c r="N61" s="135">
        <v>0</v>
      </c>
      <c r="O61" s="135">
        <v>50.01</v>
      </c>
      <c r="P61" s="135">
        <v>0</v>
      </c>
      <c r="Q61" s="75" t="s">
        <v>657</v>
      </c>
      <c r="R61" s="375"/>
    </row>
    <row r="62" spans="1:18" ht="63.75">
      <c r="A62" s="75">
        <v>670</v>
      </c>
      <c r="B62" s="75"/>
      <c r="C62" s="76" t="s">
        <v>187</v>
      </c>
      <c r="D62" s="129">
        <v>43865</v>
      </c>
      <c r="E62" s="71" t="s">
        <v>6</v>
      </c>
      <c r="F62" s="237">
        <v>1264800</v>
      </c>
      <c r="G62" s="75"/>
      <c r="H62" s="79" t="s">
        <v>4225</v>
      </c>
      <c r="I62" s="75"/>
      <c r="J62" s="75"/>
      <c r="K62" s="75"/>
      <c r="L62" s="75"/>
      <c r="M62" s="135">
        <v>0</v>
      </c>
      <c r="N62" s="135">
        <v>1790.03</v>
      </c>
      <c r="O62" s="135">
        <v>0</v>
      </c>
      <c r="P62" s="135">
        <v>12279.61</v>
      </c>
      <c r="Q62" s="75" t="s">
        <v>657</v>
      </c>
      <c r="R62" s="375"/>
    </row>
    <row r="63" spans="1:18" ht="63.75">
      <c r="A63" s="75">
        <v>670</v>
      </c>
      <c r="B63" s="75"/>
      <c r="C63" s="76" t="s">
        <v>187</v>
      </c>
      <c r="D63" s="129">
        <v>43865</v>
      </c>
      <c r="E63" s="71" t="s">
        <v>6</v>
      </c>
      <c r="F63" s="237">
        <v>1264802</v>
      </c>
      <c r="G63" s="75"/>
      <c r="H63" s="79" t="s">
        <v>4226</v>
      </c>
      <c r="I63" s="75"/>
      <c r="J63" s="75"/>
      <c r="K63" s="75"/>
      <c r="L63" s="75"/>
      <c r="M63" s="135">
        <v>0</v>
      </c>
      <c r="N63" s="135">
        <v>51564.71</v>
      </c>
      <c r="O63" s="135">
        <v>0</v>
      </c>
      <c r="P63" s="135">
        <v>353733.91</v>
      </c>
      <c r="Q63" s="75" t="s">
        <v>657</v>
      </c>
      <c r="R63" s="375"/>
    </row>
    <row r="64" spans="1:18" ht="63.75">
      <c r="A64" s="75">
        <v>670</v>
      </c>
      <c r="B64" s="75"/>
      <c r="C64" s="76" t="s">
        <v>187</v>
      </c>
      <c r="D64" s="129">
        <v>43865</v>
      </c>
      <c r="E64" s="71" t="s">
        <v>15</v>
      </c>
      <c r="F64" s="237">
        <v>1264801</v>
      </c>
      <c r="G64" s="75"/>
      <c r="H64" s="79" t="s">
        <v>4227</v>
      </c>
      <c r="I64" s="75"/>
      <c r="J64" s="75"/>
      <c r="K64" s="75"/>
      <c r="L64" s="75"/>
      <c r="M64" s="135">
        <v>7.29</v>
      </c>
      <c r="N64" s="135">
        <v>0</v>
      </c>
      <c r="O64" s="135">
        <v>50.01</v>
      </c>
      <c r="P64" s="135">
        <v>0</v>
      </c>
      <c r="Q64" s="75" t="s">
        <v>657</v>
      </c>
      <c r="R64" s="375"/>
    </row>
    <row r="65" spans="1:18" ht="63.75">
      <c r="A65" s="75">
        <v>670</v>
      </c>
      <c r="B65" s="75"/>
      <c r="C65" s="76" t="s">
        <v>187</v>
      </c>
      <c r="D65" s="129">
        <v>43865</v>
      </c>
      <c r="E65" s="71" t="s">
        <v>15</v>
      </c>
      <c r="F65" s="237">
        <v>1264803</v>
      </c>
      <c r="G65" s="75"/>
      <c r="H65" s="79" t="s">
        <v>4228</v>
      </c>
      <c r="I65" s="75"/>
      <c r="J65" s="75"/>
      <c r="K65" s="75"/>
      <c r="L65" s="75"/>
      <c r="M65" s="135">
        <v>7.29</v>
      </c>
      <c r="N65" s="135">
        <v>0</v>
      </c>
      <c r="O65" s="135">
        <v>50.01</v>
      </c>
      <c r="P65" s="135">
        <v>0</v>
      </c>
      <c r="Q65" s="75" t="s">
        <v>657</v>
      </c>
      <c r="R65" s="375"/>
    </row>
    <row r="66" spans="1:18" ht="51">
      <c r="A66" s="75" t="s">
        <v>553</v>
      </c>
      <c r="B66" s="75"/>
      <c r="C66" s="76" t="s">
        <v>605</v>
      </c>
      <c r="D66" s="129">
        <v>43865</v>
      </c>
      <c r="E66" s="71" t="s">
        <v>23</v>
      </c>
      <c r="F66" s="237">
        <v>19727</v>
      </c>
      <c r="G66" s="75"/>
      <c r="H66" s="79" t="s">
        <v>4229</v>
      </c>
      <c r="I66" s="75"/>
      <c r="J66" s="75"/>
      <c r="K66" s="75"/>
      <c r="L66" s="75"/>
      <c r="M66" s="135">
        <v>0</v>
      </c>
      <c r="N66" s="135">
        <v>0</v>
      </c>
      <c r="O66" s="135">
        <v>0.01</v>
      </c>
      <c r="P66" s="135">
        <v>0</v>
      </c>
      <c r="Q66" s="75" t="s">
        <v>657</v>
      </c>
      <c r="R66" s="375"/>
    </row>
    <row r="67" spans="1:18" ht="102">
      <c r="A67" s="75">
        <v>660</v>
      </c>
      <c r="B67" s="75"/>
      <c r="C67" s="76" t="s">
        <v>185</v>
      </c>
      <c r="D67" s="129">
        <v>43866</v>
      </c>
      <c r="E67" s="71" t="s">
        <v>658</v>
      </c>
      <c r="F67" s="237">
        <v>1227543</v>
      </c>
      <c r="G67" s="75"/>
      <c r="H67" s="79" t="s">
        <v>4230</v>
      </c>
      <c r="I67" s="75"/>
      <c r="J67" s="75"/>
      <c r="K67" s="75"/>
      <c r="L67" s="75"/>
      <c r="M67" s="135">
        <v>0</v>
      </c>
      <c r="N67" s="135">
        <v>5458.47</v>
      </c>
      <c r="O67" s="135">
        <v>0</v>
      </c>
      <c r="P67" s="135">
        <v>37445.1</v>
      </c>
      <c r="Q67" s="75" t="s">
        <v>657</v>
      </c>
      <c r="R67" s="375"/>
    </row>
    <row r="68" spans="1:18" ht="51">
      <c r="A68" s="75" t="s">
        <v>553</v>
      </c>
      <c r="B68" s="75"/>
      <c r="C68" s="76" t="s">
        <v>605</v>
      </c>
      <c r="D68" s="129">
        <v>43866</v>
      </c>
      <c r="E68" s="71" t="s">
        <v>23</v>
      </c>
      <c r="F68" s="237">
        <v>19732</v>
      </c>
      <c r="G68" s="75"/>
      <c r="H68" s="79" t="s">
        <v>4231</v>
      </c>
      <c r="I68" s="75"/>
      <c r="J68" s="75"/>
      <c r="K68" s="75"/>
      <c r="L68" s="75"/>
      <c r="M68" s="135">
        <v>0</v>
      </c>
      <c r="N68" s="135">
        <v>0</v>
      </c>
      <c r="O68" s="135">
        <v>0.01</v>
      </c>
      <c r="P68" s="135">
        <v>0</v>
      </c>
      <c r="Q68" s="75" t="s">
        <v>657</v>
      </c>
      <c r="R68" s="375"/>
    </row>
    <row r="69" spans="1:18" ht="63.75">
      <c r="A69" s="75">
        <v>670</v>
      </c>
      <c r="B69" s="75"/>
      <c r="C69" s="76" t="s">
        <v>187</v>
      </c>
      <c r="D69" s="129">
        <v>43867</v>
      </c>
      <c r="E69" s="71" t="s">
        <v>6</v>
      </c>
      <c r="F69" s="237">
        <v>1267356</v>
      </c>
      <c r="G69" s="75"/>
      <c r="H69" s="79" t="s">
        <v>4232</v>
      </c>
      <c r="I69" s="75"/>
      <c r="J69" s="75"/>
      <c r="K69" s="75"/>
      <c r="L69" s="75"/>
      <c r="M69" s="135">
        <v>0</v>
      </c>
      <c r="N69" s="135">
        <v>4241.57</v>
      </c>
      <c r="O69" s="135">
        <v>0</v>
      </c>
      <c r="P69" s="135">
        <v>29097.17</v>
      </c>
      <c r="Q69" s="75" t="s">
        <v>657</v>
      </c>
      <c r="R69" s="375"/>
    </row>
    <row r="70" spans="1:18" ht="63.75">
      <c r="A70" s="75">
        <v>670</v>
      </c>
      <c r="B70" s="75"/>
      <c r="C70" s="76" t="s">
        <v>187</v>
      </c>
      <c r="D70" s="129">
        <v>43867</v>
      </c>
      <c r="E70" s="71" t="s">
        <v>15</v>
      </c>
      <c r="F70" s="237">
        <v>1267357</v>
      </c>
      <c r="G70" s="75"/>
      <c r="H70" s="79" t="s">
        <v>4233</v>
      </c>
      <c r="I70" s="75"/>
      <c r="J70" s="75"/>
      <c r="K70" s="75"/>
      <c r="L70" s="75"/>
      <c r="M70" s="135">
        <v>7.29</v>
      </c>
      <c r="N70" s="135">
        <v>0</v>
      </c>
      <c r="O70" s="135">
        <v>50.01</v>
      </c>
      <c r="P70" s="135">
        <v>0</v>
      </c>
      <c r="Q70" s="75" t="s">
        <v>657</v>
      </c>
      <c r="R70" s="375"/>
    </row>
    <row r="71" spans="1:18" ht="51">
      <c r="A71" s="75" t="s">
        <v>553</v>
      </c>
      <c r="B71" s="75"/>
      <c r="C71" s="76" t="s">
        <v>605</v>
      </c>
      <c r="D71" s="129">
        <v>43867</v>
      </c>
      <c r="E71" s="71" t="s">
        <v>23</v>
      </c>
      <c r="F71" s="237">
        <v>19736</v>
      </c>
      <c r="G71" s="75"/>
      <c r="H71" s="79" t="s">
        <v>4234</v>
      </c>
      <c r="I71" s="75"/>
      <c r="J71" s="75"/>
      <c r="K71" s="75"/>
      <c r="L71" s="75"/>
      <c r="M71" s="135">
        <v>0</v>
      </c>
      <c r="N71" s="135">
        <v>0</v>
      </c>
      <c r="O71" s="135">
        <v>0.01</v>
      </c>
      <c r="P71" s="135">
        <v>0</v>
      </c>
      <c r="Q71" s="75" t="s">
        <v>657</v>
      </c>
      <c r="R71" s="375"/>
    </row>
    <row r="72" spans="1:18" ht="51">
      <c r="A72" s="75" t="s">
        <v>553</v>
      </c>
      <c r="B72" s="75"/>
      <c r="C72" s="76" t="s">
        <v>605</v>
      </c>
      <c r="D72" s="129">
        <v>43868</v>
      </c>
      <c r="E72" s="71" t="s">
        <v>23</v>
      </c>
      <c r="F72" s="237">
        <v>19740</v>
      </c>
      <c r="G72" s="75"/>
      <c r="H72" s="79" t="s">
        <v>4235</v>
      </c>
      <c r="I72" s="75"/>
      <c r="J72" s="75"/>
      <c r="K72" s="75"/>
      <c r="L72" s="75"/>
      <c r="M72" s="135">
        <v>0</v>
      </c>
      <c r="N72" s="135">
        <v>0</v>
      </c>
      <c r="O72" s="135">
        <v>0</v>
      </c>
      <c r="P72" s="135">
        <v>0.01</v>
      </c>
      <c r="Q72" s="75" t="s">
        <v>657</v>
      </c>
      <c r="R72" s="375"/>
    </row>
    <row r="73" spans="1:18" ht="63.75">
      <c r="A73" s="75" t="s">
        <v>554</v>
      </c>
      <c r="B73" s="75"/>
      <c r="C73" s="76" t="s">
        <v>726</v>
      </c>
      <c r="D73" s="129">
        <v>43871</v>
      </c>
      <c r="E73" s="71" t="s">
        <v>6</v>
      </c>
      <c r="F73" s="237">
        <v>1269466</v>
      </c>
      <c r="G73" s="75"/>
      <c r="H73" s="79" t="s">
        <v>4236</v>
      </c>
      <c r="I73" s="75"/>
      <c r="J73" s="75"/>
      <c r="K73" s="75"/>
      <c r="L73" s="75"/>
      <c r="M73" s="135">
        <v>0</v>
      </c>
      <c r="N73" s="135">
        <v>144398.39999999999</v>
      </c>
      <c r="O73" s="135">
        <v>0</v>
      </c>
      <c r="P73" s="135">
        <v>990573.02</v>
      </c>
      <c r="Q73" s="75" t="s">
        <v>657</v>
      </c>
      <c r="R73" s="375"/>
    </row>
    <row r="74" spans="1:18" ht="51">
      <c r="A74" s="75">
        <v>670</v>
      </c>
      <c r="B74" s="75"/>
      <c r="C74" s="76" t="s">
        <v>187</v>
      </c>
      <c r="D74" s="129">
        <v>43871</v>
      </c>
      <c r="E74" s="71" t="s">
        <v>6</v>
      </c>
      <c r="F74" s="237">
        <v>1269476</v>
      </c>
      <c r="G74" s="75"/>
      <c r="H74" s="79" t="s">
        <v>4237</v>
      </c>
      <c r="I74" s="75"/>
      <c r="J74" s="75"/>
      <c r="K74" s="75"/>
      <c r="L74" s="75"/>
      <c r="M74" s="135">
        <v>0</v>
      </c>
      <c r="N74" s="135">
        <v>250.62</v>
      </c>
      <c r="O74" s="135">
        <v>0</v>
      </c>
      <c r="P74" s="135">
        <v>1719.25</v>
      </c>
      <c r="Q74" s="75" t="s">
        <v>657</v>
      </c>
      <c r="R74" s="375"/>
    </row>
    <row r="75" spans="1:18" ht="51">
      <c r="A75" s="75">
        <v>670</v>
      </c>
      <c r="B75" s="75"/>
      <c r="C75" s="76" t="s">
        <v>187</v>
      </c>
      <c r="D75" s="129">
        <v>43871</v>
      </c>
      <c r="E75" s="71" t="s">
        <v>15</v>
      </c>
      <c r="F75" s="237">
        <v>1269477</v>
      </c>
      <c r="G75" s="75"/>
      <c r="H75" s="79" t="s">
        <v>4238</v>
      </c>
      <c r="I75" s="75"/>
      <c r="J75" s="75"/>
      <c r="K75" s="75"/>
      <c r="L75" s="75"/>
      <c r="M75" s="135">
        <v>7.29</v>
      </c>
      <c r="N75" s="135">
        <v>0</v>
      </c>
      <c r="O75" s="135">
        <v>50.01</v>
      </c>
      <c r="P75" s="135">
        <v>0</v>
      </c>
      <c r="Q75" s="75" t="s">
        <v>657</v>
      </c>
      <c r="R75" s="375"/>
    </row>
    <row r="76" spans="1:18" ht="51">
      <c r="A76" s="75" t="s">
        <v>553</v>
      </c>
      <c r="B76" s="75"/>
      <c r="C76" s="76" t="s">
        <v>605</v>
      </c>
      <c r="D76" s="129">
        <v>43871</v>
      </c>
      <c r="E76" s="71" t="s">
        <v>23</v>
      </c>
      <c r="F76" s="237">
        <v>19744</v>
      </c>
      <c r="G76" s="75"/>
      <c r="H76" s="79" t="s">
        <v>4239</v>
      </c>
      <c r="I76" s="75"/>
      <c r="J76" s="75"/>
      <c r="K76" s="75"/>
      <c r="L76" s="75"/>
      <c r="M76" s="135">
        <v>0</v>
      </c>
      <c r="N76" s="135">
        <v>0</v>
      </c>
      <c r="O76" s="135">
        <v>0</v>
      </c>
      <c r="P76" s="135">
        <v>0.02</v>
      </c>
      <c r="Q76" s="75" t="s">
        <v>657</v>
      </c>
      <c r="R76" s="375"/>
    </row>
    <row r="77" spans="1:18" ht="51">
      <c r="A77" s="75" t="s">
        <v>553</v>
      </c>
      <c r="B77" s="75"/>
      <c r="C77" s="76" t="s">
        <v>605</v>
      </c>
      <c r="D77" s="129">
        <v>43874</v>
      </c>
      <c r="E77" s="71" t="s">
        <v>23</v>
      </c>
      <c r="F77" s="237">
        <v>19757</v>
      </c>
      <c r="G77" s="75"/>
      <c r="H77" s="79" t="s">
        <v>4240</v>
      </c>
      <c r="I77" s="75"/>
      <c r="J77" s="75"/>
      <c r="K77" s="75"/>
      <c r="L77" s="75"/>
      <c r="M77" s="135">
        <v>0</v>
      </c>
      <c r="N77" s="135">
        <v>0</v>
      </c>
      <c r="O77" s="135">
        <v>0</v>
      </c>
      <c r="P77" s="135">
        <v>0.01</v>
      </c>
      <c r="Q77" s="75" t="s">
        <v>657</v>
      </c>
      <c r="R77" s="375"/>
    </row>
    <row r="78" spans="1:18" ht="51">
      <c r="A78" s="75" t="s">
        <v>553</v>
      </c>
      <c r="B78" s="75"/>
      <c r="C78" s="76" t="s">
        <v>605</v>
      </c>
      <c r="D78" s="129">
        <v>43875</v>
      </c>
      <c r="E78" s="71" t="s">
        <v>23</v>
      </c>
      <c r="F78" s="237">
        <v>19761</v>
      </c>
      <c r="G78" s="75"/>
      <c r="H78" s="79" t="s">
        <v>4241</v>
      </c>
      <c r="I78" s="75"/>
      <c r="J78" s="75"/>
      <c r="K78" s="75"/>
      <c r="L78" s="75"/>
      <c r="M78" s="135">
        <v>0</v>
      </c>
      <c r="N78" s="135">
        <v>0</v>
      </c>
      <c r="O78" s="135">
        <v>0.01</v>
      </c>
      <c r="P78" s="135">
        <v>0</v>
      </c>
      <c r="Q78" s="75" t="s">
        <v>657</v>
      </c>
      <c r="R78" s="375"/>
    </row>
    <row r="79" spans="1:18" ht="76.5">
      <c r="A79" s="75">
        <v>660</v>
      </c>
      <c r="B79" s="75"/>
      <c r="C79" s="76" t="s">
        <v>185</v>
      </c>
      <c r="D79" s="129">
        <v>43878</v>
      </c>
      <c r="E79" s="71" t="s">
        <v>658</v>
      </c>
      <c r="F79" s="237">
        <v>1251544</v>
      </c>
      <c r="G79" s="75"/>
      <c r="H79" s="79" t="s">
        <v>4242</v>
      </c>
      <c r="I79" s="75"/>
      <c r="J79" s="75"/>
      <c r="K79" s="75"/>
      <c r="L79" s="75"/>
      <c r="M79" s="135">
        <v>0</v>
      </c>
      <c r="N79" s="135">
        <v>359.71</v>
      </c>
      <c r="O79" s="135">
        <v>0</v>
      </c>
      <c r="P79" s="135">
        <v>2467.61</v>
      </c>
      <c r="Q79" s="75" t="s">
        <v>657</v>
      </c>
      <c r="R79" s="375"/>
    </row>
    <row r="80" spans="1:18" ht="51">
      <c r="A80" s="75" t="s">
        <v>553</v>
      </c>
      <c r="B80" s="75"/>
      <c r="C80" s="76" t="s">
        <v>605</v>
      </c>
      <c r="D80" s="129">
        <v>43878</v>
      </c>
      <c r="E80" s="71" t="s">
        <v>23</v>
      </c>
      <c r="F80" s="237">
        <v>19765</v>
      </c>
      <c r="G80" s="75"/>
      <c r="H80" s="79" t="s">
        <v>4243</v>
      </c>
      <c r="I80" s="75"/>
      <c r="J80" s="75"/>
      <c r="K80" s="75"/>
      <c r="L80" s="75"/>
      <c r="M80" s="135">
        <v>0</v>
      </c>
      <c r="N80" s="135">
        <v>0</v>
      </c>
      <c r="O80" s="135">
        <v>0</v>
      </c>
      <c r="P80" s="135">
        <v>0.02</v>
      </c>
      <c r="Q80" s="75" t="s">
        <v>657</v>
      </c>
      <c r="R80" s="375"/>
    </row>
    <row r="81" spans="1:18" ht="63.75">
      <c r="A81" s="75" t="s">
        <v>554</v>
      </c>
      <c r="B81" s="75"/>
      <c r="C81" s="76" t="s">
        <v>726</v>
      </c>
      <c r="D81" s="129">
        <v>43879</v>
      </c>
      <c r="E81" s="71" t="s">
        <v>20</v>
      </c>
      <c r="F81" s="237">
        <v>13246</v>
      </c>
      <c r="G81" s="75"/>
      <c r="H81" s="79" t="s">
        <v>4244</v>
      </c>
      <c r="I81" s="75"/>
      <c r="J81" s="75"/>
      <c r="K81" s="75"/>
      <c r="L81" s="75"/>
      <c r="M81" s="135">
        <v>836240.43</v>
      </c>
      <c r="N81" s="135">
        <v>0</v>
      </c>
      <c r="O81" s="135">
        <v>5736609.3499999996</v>
      </c>
      <c r="P81" s="135">
        <v>0</v>
      </c>
      <c r="Q81" s="75" t="s">
        <v>657</v>
      </c>
      <c r="R81" s="375"/>
    </row>
    <row r="82" spans="1:18" ht="63.75">
      <c r="A82" s="75" t="s">
        <v>554</v>
      </c>
      <c r="B82" s="75"/>
      <c r="C82" s="76" t="s">
        <v>726</v>
      </c>
      <c r="D82" s="129">
        <v>43879</v>
      </c>
      <c r="E82" s="71" t="s">
        <v>20</v>
      </c>
      <c r="F82" s="237">
        <v>13180</v>
      </c>
      <c r="G82" s="75"/>
      <c r="H82" s="79" t="s">
        <v>4245</v>
      </c>
      <c r="I82" s="75"/>
      <c r="J82" s="75"/>
      <c r="K82" s="75"/>
      <c r="L82" s="75"/>
      <c r="M82" s="135">
        <v>2528394.73</v>
      </c>
      <c r="N82" s="135">
        <v>0</v>
      </c>
      <c r="O82" s="135">
        <v>17344787.850000001</v>
      </c>
      <c r="P82" s="135">
        <v>0</v>
      </c>
      <c r="Q82" s="75" t="s">
        <v>657</v>
      </c>
      <c r="R82" s="375"/>
    </row>
    <row r="83" spans="1:18" ht="63.75">
      <c r="A83" s="75" t="s">
        <v>554</v>
      </c>
      <c r="B83" s="75"/>
      <c r="C83" s="76" t="s">
        <v>726</v>
      </c>
      <c r="D83" s="129">
        <v>43879</v>
      </c>
      <c r="E83" s="71" t="s">
        <v>20</v>
      </c>
      <c r="F83" s="237">
        <v>13184</v>
      </c>
      <c r="G83" s="75"/>
      <c r="H83" s="79" t="s">
        <v>4246</v>
      </c>
      <c r="I83" s="75"/>
      <c r="J83" s="75"/>
      <c r="K83" s="75"/>
      <c r="L83" s="75"/>
      <c r="M83" s="135">
        <v>353954.12</v>
      </c>
      <c r="N83" s="135">
        <v>0</v>
      </c>
      <c r="O83" s="135">
        <v>2428125.2599999998</v>
      </c>
      <c r="P83" s="135">
        <v>0</v>
      </c>
      <c r="Q83" s="75" t="s">
        <v>657</v>
      </c>
      <c r="R83" s="375"/>
    </row>
    <row r="84" spans="1:18" ht="51">
      <c r="A84" s="75" t="s">
        <v>554</v>
      </c>
      <c r="B84" s="75"/>
      <c r="C84" s="76" t="s">
        <v>726</v>
      </c>
      <c r="D84" s="129">
        <v>43879</v>
      </c>
      <c r="E84" s="71" t="s">
        <v>20</v>
      </c>
      <c r="F84" s="237">
        <v>13187</v>
      </c>
      <c r="G84" s="75"/>
      <c r="H84" s="79" t="s">
        <v>4247</v>
      </c>
      <c r="I84" s="75"/>
      <c r="J84" s="75"/>
      <c r="K84" s="75"/>
      <c r="L84" s="75"/>
      <c r="M84" s="135">
        <v>66207.67</v>
      </c>
      <c r="N84" s="135">
        <v>0</v>
      </c>
      <c r="O84" s="135">
        <v>454184.62</v>
      </c>
      <c r="P84" s="135">
        <v>0</v>
      </c>
      <c r="Q84" s="75" t="s">
        <v>657</v>
      </c>
      <c r="R84" s="375"/>
    </row>
    <row r="85" spans="1:18" ht="51">
      <c r="A85" s="75" t="s">
        <v>554</v>
      </c>
      <c r="B85" s="75"/>
      <c r="C85" s="76" t="s">
        <v>726</v>
      </c>
      <c r="D85" s="129">
        <v>43879</v>
      </c>
      <c r="E85" s="71" t="s">
        <v>20</v>
      </c>
      <c r="F85" s="237">
        <v>13183</v>
      </c>
      <c r="G85" s="75"/>
      <c r="H85" s="79" t="s">
        <v>4248</v>
      </c>
      <c r="I85" s="75"/>
      <c r="J85" s="75"/>
      <c r="K85" s="75"/>
      <c r="L85" s="75"/>
      <c r="M85" s="135">
        <v>5799.79</v>
      </c>
      <c r="N85" s="135">
        <v>0</v>
      </c>
      <c r="O85" s="135">
        <v>39786.559999999998</v>
      </c>
      <c r="P85" s="135">
        <v>0</v>
      </c>
      <c r="Q85" s="75" t="s">
        <v>657</v>
      </c>
      <c r="R85" s="375"/>
    </row>
    <row r="86" spans="1:18" ht="51">
      <c r="A86" s="75">
        <v>212</v>
      </c>
      <c r="B86" s="75"/>
      <c r="C86" s="76" t="s">
        <v>99</v>
      </c>
      <c r="D86" s="129">
        <v>43879</v>
      </c>
      <c r="E86" s="71" t="s">
        <v>3</v>
      </c>
      <c r="F86" s="237">
        <v>1825521</v>
      </c>
      <c r="G86" s="75"/>
      <c r="H86" s="79" t="s">
        <v>4249</v>
      </c>
      <c r="I86" s="75"/>
      <c r="J86" s="75"/>
      <c r="K86" s="75"/>
      <c r="L86" s="75"/>
      <c r="M86" s="135">
        <v>0</v>
      </c>
      <c r="N86" s="135">
        <v>7.29</v>
      </c>
      <c r="O86" s="135">
        <v>0</v>
      </c>
      <c r="P86" s="135">
        <v>50.01</v>
      </c>
      <c r="Q86" s="75" t="s">
        <v>657</v>
      </c>
      <c r="R86" s="375"/>
    </row>
    <row r="87" spans="1:18" ht="51">
      <c r="A87" s="75" t="s">
        <v>554</v>
      </c>
      <c r="B87" s="75"/>
      <c r="C87" s="76" t="s">
        <v>726</v>
      </c>
      <c r="D87" s="129">
        <v>43879</v>
      </c>
      <c r="E87" s="71" t="s">
        <v>20</v>
      </c>
      <c r="F87" s="237">
        <v>13153</v>
      </c>
      <c r="G87" s="75"/>
      <c r="H87" s="79" t="s">
        <v>4250</v>
      </c>
      <c r="I87" s="75"/>
      <c r="J87" s="75"/>
      <c r="K87" s="75"/>
      <c r="L87" s="75"/>
      <c r="M87" s="135">
        <v>953299.82</v>
      </c>
      <c r="N87" s="135">
        <v>0</v>
      </c>
      <c r="O87" s="135">
        <v>6539636.7699999996</v>
      </c>
      <c r="P87" s="135">
        <v>0</v>
      </c>
      <c r="Q87" s="75" t="s">
        <v>657</v>
      </c>
      <c r="R87" s="375"/>
    </row>
    <row r="88" spans="1:18" ht="63.75">
      <c r="A88" s="75" t="s">
        <v>554</v>
      </c>
      <c r="B88" s="75"/>
      <c r="C88" s="76" t="s">
        <v>726</v>
      </c>
      <c r="D88" s="129">
        <v>43879</v>
      </c>
      <c r="E88" s="71" t="s">
        <v>20</v>
      </c>
      <c r="F88" s="237">
        <v>13175</v>
      </c>
      <c r="G88" s="75"/>
      <c r="H88" s="79" t="s">
        <v>4251</v>
      </c>
      <c r="I88" s="75"/>
      <c r="J88" s="75"/>
      <c r="K88" s="75"/>
      <c r="L88" s="75"/>
      <c r="M88" s="135">
        <v>331371.02</v>
      </c>
      <c r="N88" s="135">
        <v>0</v>
      </c>
      <c r="O88" s="135">
        <v>2273205.2000000002</v>
      </c>
      <c r="P88" s="135">
        <v>0</v>
      </c>
      <c r="Q88" s="75" t="s">
        <v>657</v>
      </c>
      <c r="R88" s="375"/>
    </row>
    <row r="89" spans="1:18" ht="51">
      <c r="A89" s="75" t="s">
        <v>553</v>
      </c>
      <c r="B89" s="75"/>
      <c r="C89" s="76" t="s">
        <v>605</v>
      </c>
      <c r="D89" s="129">
        <v>43879</v>
      </c>
      <c r="E89" s="71" t="s">
        <v>23</v>
      </c>
      <c r="F89" s="237">
        <v>19770</v>
      </c>
      <c r="G89" s="75"/>
      <c r="H89" s="79" t="s">
        <v>4252</v>
      </c>
      <c r="I89" s="75"/>
      <c r="J89" s="75"/>
      <c r="K89" s="75"/>
      <c r="L89" s="75"/>
      <c r="M89" s="135">
        <v>0</v>
      </c>
      <c r="N89" s="135">
        <v>0</v>
      </c>
      <c r="O89" s="135">
        <v>0</v>
      </c>
      <c r="P89" s="135">
        <v>0.04</v>
      </c>
      <c r="Q89" s="75" t="s">
        <v>657</v>
      </c>
      <c r="R89" s="375"/>
    </row>
    <row r="90" spans="1:18" ht="63.75">
      <c r="A90" s="75">
        <v>287</v>
      </c>
      <c r="B90" s="75"/>
      <c r="C90" s="76" t="s">
        <v>125</v>
      </c>
      <c r="D90" s="129">
        <v>43880</v>
      </c>
      <c r="E90" s="71" t="s">
        <v>6</v>
      </c>
      <c r="F90" s="237">
        <v>1278113</v>
      </c>
      <c r="G90" s="75"/>
      <c r="H90" s="79" t="s">
        <v>4253</v>
      </c>
      <c r="I90" s="75"/>
      <c r="J90" s="75"/>
      <c r="K90" s="75"/>
      <c r="L90" s="75"/>
      <c r="M90" s="135">
        <v>0</v>
      </c>
      <c r="N90" s="135">
        <v>2500000</v>
      </c>
      <c r="O90" s="135">
        <v>0</v>
      </c>
      <c r="P90" s="135">
        <v>17150000</v>
      </c>
      <c r="Q90" s="75" t="s">
        <v>657</v>
      </c>
      <c r="R90" s="375"/>
    </row>
    <row r="91" spans="1:18" ht="63.75">
      <c r="A91" s="75" t="s">
        <v>554</v>
      </c>
      <c r="B91" s="75"/>
      <c r="C91" s="76" t="s">
        <v>726</v>
      </c>
      <c r="D91" s="129">
        <v>43880</v>
      </c>
      <c r="E91" s="71" t="s">
        <v>13</v>
      </c>
      <c r="F91" s="237">
        <v>978985</v>
      </c>
      <c r="G91" s="75"/>
      <c r="H91" s="79" t="s">
        <v>4254</v>
      </c>
      <c r="I91" s="75"/>
      <c r="J91" s="75"/>
      <c r="K91" s="75"/>
      <c r="L91" s="75"/>
      <c r="M91" s="135">
        <v>8365.82</v>
      </c>
      <c r="N91" s="135">
        <v>0</v>
      </c>
      <c r="O91" s="135">
        <v>57389.53</v>
      </c>
      <c r="P91" s="135">
        <v>0</v>
      </c>
      <c r="Q91" s="75" t="s">
        <v>657</v>
      </c>
      <c r="R91" s="375"/>
    </row>
    <row r="92" spans="1:18" ht="76.5">
      <c r="A92" s="75" t="s">
        <v>554</v>
      </c>
      <c r="B92" s="75"/>
      <c r="C92" s="76" t="s">
        <v>726</v>
      </c>
      <c r="D92" s="129">
        <v>43881</v>
      </c>
      <c r="E92" s="71" t="s">
        <v>20</v>
      </c>
      <c r="F92" s="237">
        <v>13287</v>
      </c>
      <c r="G92" s="75"/>
      <c r="H92" s="79" t="s">
        <v>4255</v>
      </c>
      <c r="I92" s="75"/>
      <c r="J92" s="75"/>
      <c r="K92" s="75"/>
      <c r="L92" s="75"/>
      <c r="M92" s="135">
        <v>10875.53</v>
      </c>
      <c r="N92" s="135">
        <v>0</v>
      </c>
      <c r="O92" s="135">
        <v>74606.14</v>
      </c>
      <c r="P92" s="135">
        <v>0</v>
      </c>
      <c r="Q92" s="75" t="s">
        <v>657</v>
      </c>
      <c r="R92" s="375"/>
    </row>
    <row r="93" spans="1:18" ht="76.5">
      <c r="A93" s="75" t="s">
        <v>554</v>
      </c>
      <c r="B93" s="75"/>
      <c r="C93" s="76" t="s">
        <v>726</v>
      </c>
      <c r="D93" s="129">
        <v>43881</v>
      </c>
      <c r="E93" s="71" t="s">
        <v>13</v>
      </c>
      <c r="F93" s="237">
        <v>979044</v>
      </c>
      <c r="G93" s="75"/>
      <c r="H93" s="79" t="s">
        <v>4256</v>
      </c>
      <c r="I93" s="75"/>
      <c r="J93" s="75"/>
      <c r="K93" s="75"/>
      <c r="L93" s="75"/>
      <c r="M93" s="135">
        <v>152.38</v>
      </c>
      <c r="N93" s="135">
        <v>0</v>
      </c>
      <c r="O93" s="135">
        <v>1045.33</v>
      </c>
      <c r="P93" s="135">
        <v>0</v>
      </c>
      <c r="Q93" s="75" t="s">
        <v>657</v>
      </c>
      <c r="R93" s="375"/>
    </row>
    <row r="94" spans="1:18" ht="63.75">
      <c r="A94" s="75" t="s">
        <v>553</v>
      </c>
      <c r="B94" s="75"/>
      <c r="C94" s="76" t="s">
        <v>605</v>
      </c>
      <c r="D94" s="129">
        <v>43881</v>
      </c>
      <c r="E94" s="71" t="s">
        <v>13</v>
      </c>
      <c r="F94" s="237">
        <v>979043</v>
      </c>
      <c r="G94" s="75"/>
      <c r="H94" s="79" t="s">
        <v>4257</v>
      </c>
      <c r="I94" s="75"/>
      <c r="J94" s="75"/>
      <c r="K94" s="75"/>
      <c r="L94" s="75"/>
      <c r="M94" s="135">
        <v>22.41</v>
      </c>
      <c r="N94" s="135">
        <v>0</v>
      </c>
      <c r="O94" s="135">
        <v>153.72999999999999</v>
      </c>
      <c r="P94" s="135">
        <v>0</v>
      </c>
      <c r="Q94" s="75" t="s">
        <v>657</v>
      </c>
      <c r="R94" s="375"/>
    </row>
    <row r="95" spans="1:18" ht="51">
      <c r="A95" s="75" t="s">
        <v>554</v>
      </c>
      <c r="B95" s="75"/>
      <c r="C95" s="76" t="s">
        <v>726</v>
      </c>
      <c r="D95" s="129">
        <v>43881</v>
      </c>
      <c r="E95" s="71" t="s">
        <v>20</v>
      </c>
      <c r="F95" s="237">
        <v>13229</v>
      </c>
      <c r="G95" s="75"/>
      <c r="H95" s="79" t="s">
        <v>4258</v>
      </c>
      <c r="I95" s="75"/>
      <c r="J95" s="75"/>
      <c r="K95" s="75"/>
      <c r="L95" s="75"/>
      <c r="M95" s="135">
        <v>16519.3</v>
      </c>
      <c r="N95" s="135">
        <v>0</v>
      </c>
      <c r="O95" s="135">
        <v>113322.4</v>
      </c>
      <c r="P95" s="135">
        <v>0</v>
      </c>
      <c r="Q95" s="75" t="s">
        <v>657</v>
      </c>
      <c r="R95" s="375"/>
    </row>
    <row r="96" spans="1:18" ht="51">
      <c r="A96" s="75" t="s">
        <v>554</v>
      </c>
      <c r="B96" s="75"/>
      <c r="C96" s="76" t="s">
        <v>726</v>
      </c>
      <c r="D96" s="129">
        <v>43881</v>
      </c>
      <c r="E96" s="71" t="s">
        <v>13</v>
      </c>
      <c r="F96" s="237">
        <v>979073</v>
      </c>
      <c r="G96" s="75"/>
      <c r="H96" s="79" t="s">
        <v>4258</v>
      </c>
      <c r="I96" s="75"/>
      <c r="J96" s="75"/>
      <c r="K96" s="75"/>
      <c r="L96" s="75"/>
      <c r="M96" s="135">
        <v>20</v>
      </c>
      <c r="N96" s="135">
        <v>0</v>
      </c>
      <c r="O96" s="135">
        <v>137.19999999999999</v>
      </c>
      <c r="P96" s="135">
        <v>0</v>
      </c>
      <c r="Q96" s="75" t="s">
        <v>657</v>
      </c>
      <c r="R96" s="375"/>
    </row>
    <row r="97" spans="1:18" ht="51">
      <c r="A97" s="75" t="s">
        <v>553</v>
      </c>
      <c r="B97" s="75"/>
      <c r="C97" s="76" t="s">
        <v>605</v>
      </c>
      <c r="D97" s="129">
        <v>43881</v>
      </c>
      <c r="E97" s="71" t="s">
        <v>23</v>
      </c>
      <c r="F97" s="237">
        <v>19779</v>
      </c>
      <c r="G97" s="75"/>
      <c r="H97" s="79" t="s">
        <v>4259</v>
      </c>
      <c r="I97" s="75"/>
      <c r="J97" s="75"/>
      <c r="K97" s="75"/>
      <c r="L97" s="75"/>
      <c r="M97" s="135">
        <v>0</v>
      </c>
      <c r="N97" s="135">
        <v>0</v>
      </c>
      <c r="O97" s="135">
        <v>0</v>
      </c>
      <c r="P97" s="135">
        <v>0.01</v>
      </c>
      <c r="Q97" s="75" t="s">
        <v>657</v>
      </c>
      <c r="R97" s="375"/>
    </row>
    <row r="98" spans="1:18" ht="51">
      <c r="A98" s="75" t="s">
        <v>553</v>
      </c>
      <c r="B98" s="75"/>
      <c r="C98" s="76" t="s">
        <v>605</v>
      </c>
      <c r="D98" s="129">
        <v>43882</v>
      </c>
      <c r="E98" s="71" t="s">
        <v>23</v>
      </c>
      <c r="F98" s="237">
        <v>19783</v>
      </c>
      <c r="G98" s="75"/>
      <c r="H98" s="79" t="s">
        <v>4260</v>
      </c>
      <c r="I98" s="75"/>
      <c r="J98" s="75"/>
      <c r="K98" s="75"/>
      <c r="L98" s="75"/>
      <c r="M98" s="135">
        <v>0</v>
      </c>
      <c r="N98" s="135">
        <v>0</v>
      </c>
      <c r="O98" s="135">
        <v>0.01</v>
      </c>
      <c r="P98" s="135">
        <v>0</v>
      </c>
      <c r="Q98" s="75" t="s">
        <v>657</v>
      </c>
      <c r="R98" s="375"/>
    </row>
    <row r="99" spans="1:18" ht="76.5">
      <c r="A99" s="75" t="s">
        <v>554</v>
      </c>
      <c r="B99" s="75"/>
      <c r="C99" s="76" t="s">
        <v>726</v>
      </c>
      <c r="D99" s="129">
        <v>43887</v>
      </c>
      <c r="E99" s="71" t="s">
        <v>13</v>
      </c>
      <c r="F99" s="237">
        <v>13202</v>
      </c>
      <c r="G99" s="75"/>
      <c r="H99" s="79" t="s">
        <v>4261</v>
      </c>
      <c r="I99" s="75"/>
      <c r="J99" s="75"/>
      <c r="K99" s="75"/>
      <c r="L99" s="75"/>
      <c r="M99" s="135">
        <v>7558.22</v>
      </c>
      <c r="N99" s="135">
        <v>0</v>
      </c>
      <c r="O99" s="135">
        <v>51849.39</v>
      </c>
      <c r="P99" s="135">
        <v>0</v>
      </c>
      <c r="Q99" s="75" t="s">
        <v>657</v>
      </c>
      <c r="R99" s="375"/>
    </row>
    <row r="100" spans="1:18" ht="63.75">
      <c r="A100" s="75">
        <v>512</v>
      </c>
      <c r="B100" s="75"/>
      <c r="C100" s="76" t="s">
        <v>728</v>
      </c>
      <c r="D100" s="129">
        <v>43887</v>
      </c>
      <c r="E100" s="71" t="s">
        <v>23</v>
      </c>
      <c r="F100" s="237">
        <v>19787</v>
      </c>
      <c r="G100" s="75"/>
      <c r="H100" s="79" t="s">
        <v>4262</v>
      </c>
      <c r="I100" s="75"/>
      <c r="J100" s="75"/>
      <c r="K100" s="75"/>
      <c r="L100" s="75"/>
      <c r="M100" s="135">
        <v>0</v>
      </c>
      <c r="N100" s="135">
        <v>0</v>
      </c>
      <c r="O100" s="135">
        <v>0</v>
      </c>
      <c r="P100" s="135">
        <v>0.02</v>
      </c>
      <c r="Q100" s="75" t="s">
        <v>657</v>
      </c>
      <c r="R100" s="375"/>
    </row>
    <row r="101" spans="1:18" ht="63.75">
      <c r="A101" s="75" t="s">
        <v>554</v>
      </c>
      <c r="B101" s="75"/>
      <c r="C101" s="76" t="s">
        <v>726</v>
      </c>
      <c r="D101" s="129">
        <v>43888</v>
      </c>
      <c r="E101" s="71" t="s">
        <v>20</v>
      </c>
      <c r="F101" s="237">
        <v>13219</v>
      </c>
      <c r="G101" s="75"/>
      <c r="H101" s="79" t="s">
        <v>4263</v>
      </c>
      <c r="I101" s="75"/>
      <c r="J101" s="75"/>
      <c r="K101" s="75"/>
      <c r="L101" s="75"/>
      <c r="M101" s="135">
        <v>892795.59</v>
      </c>
      <c r="N101" s="135">
        <v>0</v>
      </c>
      <c r="O101" s="135">
        <v>6124577.75</v>
      </c>
      <c r="P101" s="135">
        <v>0</v>
      </c>
      <c r="Q101" s="75" t="s">
        <v>657</v>
      </c>
      <c r="R101" s="375"/>
    </row>
    <row r="102" spans="1:18" ht="51">
      <c r="A102" s="75" t="s">
        <v>553</v>
      </c>
      <c r="B102" s="75"/>
      <c r="C102" s="76" t="s">
        <v>605</v>
      </c>
      <c r="D102" s="129">
        <v>43889</v>
      </c>
      <c r="E102" s="71" t="s">
        <v>23</v>
      </c>
      <c r="F102" s="237">
        <v>19796</v>
      </c>
      <c r="G102" s="75"/>
      <c r="H102" s="79" t="s">
        <v>4264</v>
      </c>
      <c r="I102" s="75"/>
      <c r="J102" s="75"/>
      <c r="K102" s="75"/>
      <c r="L102" s="75"/>
      <c r="M102" s="135">
        <v>0</v>
      </c>
      <c r="N102" s="135">
        <v>0</v>
      </c>
      <c r="O102" s="135">
        <v>0</v>
      </c>
      <c r="P102" s="135">
        <v>0.01</v>
      </c>
      <c r="Q102" s="75" t="s">
        <v>657</v>
      </c>
      <c r="R102" s="375"/>
    </row>
    <row r="103" spans="1:18" ht="51">
      <c r="A103" s="75">
        <v>287</v>
      </c>
      <c r="B103" s="75"/>
      <c r="C103" s="76" t="s">
        <v>125</v>
      </c>
      <c r="D103" s="129">
        <v>43892</v>
      </c>
      <c r="E103" s="71" t="s">
        <v>6</v>
      </c>
      <c r="F103" s="237">
        <v>979831</v>
      </c>
      <c r="G103" s="75"/>
      <c r="H103" s="79" t="s">
        <v>5605</v>
      </c>
      <c r="I103" s="75"/>
      <c r="J103" s="75"/>
      <c r="K103" s="75"/>
      <c r="L103" s="75"/>
      <c r="M103" s="135">
        <v>0</v>
      </c>
      <c r="N103" s="135">
        <v>10000000</v>
      </c>
      <c r="O103" s="135">
        <v>0</v>
      </c>
      <c r="P103" s="135">
        <v>68600000</v>
      </c>
      <c r="Q103" s="75" t="s">
        <v>657</v>
      </c>
      <c r="R103" s="375"/>
    </row>
    <row r="104" spans="1:18" ht="51">
      <c r="A104" s="75" t="s">
        <v>553</v>
      </c>
      <c r="B104" s="75"/>
      <c r="C104" s="76" t="s">
        <v>605</v>
      </c>
      <c r="D104" s="129">
        <v>43892</v>
      </c>
      <c r="E104" s="71" t="s">
        <v>23</v>
      </c>
      <c r="F104" s="237">
        <v>19800</v>
      </c>
      <c r="G104" s="75"/>
      <c r="H104" s="79" t="s">
        <v>5606</v>
      </c>
      <c r="I104" s="75"/>
      <c r="J104" s="75"/>
      <c r="K104" s="75"/>
      <c r="L104" s="75"/>
      <c r="M104" s="135">
        <v>0</v>
      </c>
      <c r="N104" s="135">
        <v>0</v>
      </c>
      <c r="O104" s="135">
        <v>0</v>
      </c>
      <c r="P104" s="135">
        <v>0.11</v>
      </c>
      <c r="Q104" s="75" t="s">
        <v>657</v>
      </c>
      <c r="R104" s="375"/>
    </row>
    <row r="105" spans="1:18" ht="63.75">
      <c r="A105" s="75">
        <v>287</v>
      </c>
      <c r="B105" s="75"/>
      <c r="C105" s="76" t="s">
        <v>125</v>
      </c>
      <c r="D105" s="129">
        <v>43893</v>
      </c>
      <c r="E105" s="71" t="s">
        <v>6</v>
      </c>
      <c r="F105" s="237">
        <v>979876</v>
      </c>
      <c r="G105" s="75"/>
      <c r="H105" s="79" t="s">
        <v>5607</v>
      </c>
      <c r="I105" s="75"/>
      <c r="J105" s="75"/>
      <c r="K105" s="75"/>
      <c r="L105" s="75"/>
      <c r="M105" s="135">
        <v>0</v>
      </c>
      <c r="N105" s="135">
        <v>4000000</v>
      </c>
      <c r="O105" s="135">
        <v>0</v>
      </c>
      <c r="P105" s="135">
        <v>27440000</v>
      </c>
      <c r="Q105" s="75" t="s">
        <v>657</v>
      </c>
      <c r="R105" s="375"/>
    </row>
    <row r="106" spans="1:18" ht="51">
      <c r="A106" s="75" t="s">
        <v>553</v>
      </c>
      <c r="B106" s="75"/>
      <c r="C106" s="76" t="s">
        <v>605</v>
      </c>
      <c r="D106" s="129">
        <v>43893</v>
      </c>
      <c r="E106" s="71" t="s">
        <v>23</v>
      </c>
      <c r="F106" s="237">
        <v>19804</v>
      </c>
      <c r="G106" s="75"/>
      <c r="H106" s="79" t="s">
        <v>5608</v>
      </c>
      <c r="I106" s="75"/>
      <c r="J106" s="75"/>
      <c r="K106" s="75"/>
      <c r="L106" s="75"/>
      <c r="M106" s="135">
        <v>0</v>
      </c>
      <c r="N106" s="135">
        <v>0</v>
      </c>
      <c r="O106" s="135">
        <v>0.02</v>
      </c>
      <c r="P106" s="135">
        <v>0</v>
      </c>
      <c r="Q106" s="75" t="s">
        <v>657</v>
      </c>
      <c r="R106" s="375"/>
    </row>
    <row r="107" spans="1:18" ht="63.75">
      <c r="A107" s="75">
        <v>670</v>
      </c>
      <c r="B107" s="75"/>
      <c r="C107" s="76" t="s">
        <v>187</v>
      </c>
      <c r="D107" s="129">
        <v>43894</v>
      </c>
      <c r="E107" s="71" t="s">
        <v>6</v>
      </c>
      <c r="F107" s="237">
        <v>1287837</v>
      </c>
      <c r="G107" s="75"/>
      <c r="H107" s="79" t="s">
        <v>5609</v>
      </c>
      <c r="I107" s="75"/>
      <c r="J107" s="75"/>
      <c r="K107" s="75"/>
      <c r="L107" s="75"/>
      <c r="M107" s="135">
        <v>0</v>
      </c>
      <c r="N107" s="135">
        <v>10134.950000000001</v>
      </c>
      <c r="O107" s="135">
        <v>0</v>
      </c>
      <c r="P107" s="135">
        <v>69525.759999999995</v>
      </c>
      <c r="Q107" s="75" t="s">
        <v>657</v>
      </c>
      <c r="R107" s="375"/>
    </row>
    <row r="108" spans="1:18" ht="63.75">
      <c r="A108" s="75">
        <v>670</v>
      </c>
      <c r="B108" s="75"/>
      <c r="C108" s="76" t="s">
        <v>187</v>
      </c>
      <c r="D108" s="129">
        <v>43894</v>
      </c>
      <c r="E108" s="71" t="s">
        <v>15</v>
      </c>
      <c r="F108" s="237">
        <v>1287838</v>
      </c>
      <c r="G108" s="75"/>
      <c r="H108" s="79" t="s">
        <v>5610</v>
      </c>
      <c r="I108" s="75"/>
      <c r="J108" s="75"/>
      <c r="K108" s="75"/>
      <c r="L108" s="75"/>
      <c r="M108" s="135">
        <v>7.29</v>
      </c>
      <c r="N108" s="135">
        <v>0</v>
      </c>
      <c r="O108" s="135">
        <v>50.01</v>
      </c>
      <c r="P108" s="135">
        <v>0</v>
      </c>
      <c r="Q108" s="75" t="s">
        <v>657</v>
      </c>
      <c r="R108" s="375"/>
    </row>
    <row r="109" spans="1:18" ht="51">
      <c r="A109" s="75">
        <v>670</v>
      </c>
      <c r="B109" s="75"/>
      <c r="C109" s="76" t="s">
        <v>187</v>
      </c>
      <c r="D109" s="129">
        <v>43894</v>
      </c>
      <c r="E109" s="71" t="s">
        <v>6</v>
      </c>
      <c r="F109" s="237">
        <v>1288174</v>
      </c>
      <c r="G109" s="75"/>
      <c r="H109" s="79" t="s">
        <v>5611</v>
      </c>
      <c r="I109" s="75"/>
      <c r="J109" s="75"/>
      <c r="K109" s="75"/>
      <c r="L109" s="75"/>
      <c r="M109" s="135">
        <v>0</v>
      </c>
      <c r="N109" s="135">
        <v>157746.81</v>
      </c>
      <c r="O109" s="135">
        <v>0</v>
      </c>
      <c r="P109" s="135">
        <v>1082143.1200000001</v>
      </c>
      <c r="Q109" s="75" t="s">
        <v>657</v>
      </c>
      <c r="R109" s="375"/>
    </row>
    <row r="110" spans="1:18" ht="51">
      <c r="A110" s="75">
        <v>670</v>
      </c>
      <c r="B110" s="75"/>
      <c r="C110" s="76" t="s">
        <v>187</v>
      </c>
      <c r="D110" s="129">
        <v>43894</v>
      </c>
      <c r="E110" s="71" t="s">
        <v>6</v>
      </c>
      <c r="F110" s="237">
        <v>1288176</v>
      </c>
      <c r="G110" s="75"/>
      <c r="H110" s="79" t="s">
        <v>5612</v>
      </c>
      <c r="I110" s="75"/>
      <c r="J110" s="75"/>
      <c r="K110" s="75"/>
      <c r="L110" s="75"/>
      <c r="M110" s="135">
        <v>0</v>
      </c>
      <c r="N110" s="135">
        <v>1027.4100000000001</v>
      </c>
      <c r="O110" s="135">
        <v>0</v>
      </c>
      <c r="P110" s="135">
        <v>7048.03</v>
      </c>
      <c r="Q110" s="75" t="s">
        <v>657</v>
      </c>
      <c r="R110" s="375"/>
    </row>
    <row r="111" spans="1:18" ht="51">
      <c r="A111" s="75">
        <v>670</v>
      </c>
      <c r="B111" s="75"/>
      <c r="C111" s="76" t="s">
        <v>187</v>
      </c>
      <c r="D111" s="129">
        <v>43894</v>
      </c>
      <c r="E111" s="71" t="s">
        <v>15</v>
      </c>
      <c r="F111" s="237">
        <v>1288175</v>
      </c>
      <c r="G111" s="75"/>
      <c r="H111" s="79" t="s">
        <v>5613</v>
      </c>
      <c r="I111" s="75"/>
      <c r="J111" s="75"/>
      <c r="K111" s="75"/>
      <c r="L111" s="75"/>
      <c r="M111" s="135">
        <v>7.29</v>
      </c>
      <c r="N111" s="135">
        <v>0</v>
      </c>
      <c r="O111" s="135">
        <v>50.01</v>
      </c>
      <c r="P111" s="135">
        <v>0</v>
      </c>
      <c r="Q111" s="75" t="s">
        <v>657</v>
      </c>
      <c r="R111" s="375"/>
    </row>
    <row r="112" spans="1:18" ht="51">
      <c r="A112" s="75">
        <v>670</v>
      </c>
      <c r="B112" s="75"/>
      <c r="C112" s="76" t="s">
        <v>187</v>
      </c>
      <c r="D112" s="129">
        <v>43894</v>
      </c>
      <c r="E112" s="71" t="s">
        <v>15</v>
      </c>
      <c r="F112" s="237">
        <v>1288177</v>
      </c>
      <c r="G112" s="75"/>
      <c r="H112" s="79" t="s">
        <v>5614</v>
      </c>
      <c r="I112" s="75"/>
      <c r="J112" s="75"/>
      <c r="K112" s="75"/>
      <c r="L112" s="75"/>
      <c r="M112" s="135">
        <v>7.29</v>
      </c>
      <c r="N112" s="135">
        <v>0</v>
      </c>
      <c r="O112" s="135">
        <v>50.01</v>
      </c>
      <c r="P112" s="135">
        <v>0</v>
      </c>
      <c r="Q112" s="75" t="s">
        <v>657</v>
      </c>
      <c r="R112" s="375"/>
    </row>
    <row r="113" spans="1:18" ht="51">
      <c r="A113" s="75" t="s">
        <v>553</v>
      </c>
      <c r="B113" s="75"/>
      <c r="C113" s="76" t="s">
        <v>605</v>
      </c>
      <c r="D113" s="129">
        <v>43894</v>
      </c>
      <c r="E113" s="71" t="s">
        <v>23</v>
      </c>
      <c r="F113" s="237">
        <v>19808</v>
      </c>
      <c r="G113" s="75"/>
      <c r="H113" s="79" t="s">
        <v>5615</v>
      </c>
      <c r="I113" s="75"/>
      <c r="J113" s="75"/>
      <c r="K113" s="75"/>
      <c r="L113" s="75"/>
      <c r="M113" s="135">
        <v>0</v>
      </c>
      <c r="N113" s="135">
        <v>0</v>
      </c>
      <c r="O113" s="135">
        <v>0.01</v>
      </c>
      <c r="P113" s="135">
        <v>0</v>
      </c>
      <c r="Q113" s="75" t="s">
        <v>657</v>
      </c>
      <c r="R113" s="375"/>
    </row>
    <row r="114" spans="1:18" ht="51">
      <c r="A114" s="75" t="s">
        <v>553</v>
      </c>
      <c r="B114" s="75"/>
      <c r="C114" s="76" t="s">
        <v>605</v>
      </c>
      <c r="D114" s="129">
        <v>43895</v>
      </c>
      <c r="E114" s="71" t="s">
        <v>23</v>
      </c>
      <c r="F114" s="237">
        <v>19812</v>
      </c>
      <c r="G114" s="75"/>
      <c r="H114" s="79" t="s">
        <v>5616</v>
      </c>
      <c r="I114" s="75"/>
      <c r="J114" s="75"/>
      <c r="K114" s="75"/>
      <c r="L114" s="75"/>
      <c r="M114" s="135">
        <v>0</v>
      </c>
      <c r="N114" s="135">
        <v>0</v>
      </c>
      <c r="O114" s="135">
        <v>0</v>
      </c>
      <c r="P114" s="135">
        <v>0.01</v>
      </c>
      <c r="Q114" s="75" t="s">
        <v>657</v>
      </c>
      <c r="R114" s="375"/>
    </row>
    <row r="115" spans="1:18" ht="63.75">
      <c r="A115" s="75" t="s">
        <v>554</v>
      </c>
      <c r="B115" s="75"/>
      <c r="C115" s="76" t="s">
        <v>726</v>
      </c>
      <c r="D115" s="129">
        <v>43896</v>
      </c>
      <c r="E115" s="71" t="s">
        <v>20</v>
      </c>
      <c r="F115" s="237">
        <v>1290717</v>
      </c>
      <c r="G115" s="75"/>
      <c r="H115" s="79" t="s">
        <v>5617</v>
      </c>
      <c r="I115" s="75"/>
      <c r="J115" s="75"/>
      <c r="K115" s="75"/>
      <c r="L115" s="75"/>
      <c r="M115" s="135">
        <v>72333.320000000007</v>
      </c>
      <c r="N115" s="135">
        <v>0</v>
      </c>
      <c r="O115" s="135">
        <v>496206.58</v>
      </c>
      <c r="P115" s="135">
        <v>0</v>
      </c>
      <c r="Q115" s="75" t="s">
        <v>657</v>
      </c>
      <c r="R115" s="375"/>
    </row>
    <row r="116" spans="1:18" ht="63.75">
      <c r="A116" s="75" t="s">
        <v>554</v>
      </c>
      <c r="B116" s="75"/>
      <c r="C116" s="76" t="s">
        <v>726</v>
      </c>
      <c r="D116" s="129">
        <v>43899</v>
      </c>
      <c r="E116" s="71" t="s">
        <v>20</v>
      </c>
      <c r="F116" s="237">
        <v>13244</v>
      </c>
      <c r="G116" s="75"/>
      <c r="H116" s="79" t="s">
        <v>5618</v>
      </c>
      <c r="I116" s="75"/>
      <c r="J116" s="75"/>
      <c r="K116" s="75"/>
      <c r="L116" s="75"/>
      <c r="M116" s="135">
        <v>245821.42</v>
      </c>
      <c r="N116" s="135">
        <v>0</v>
      </c>
      <c r="O116" s="135">
        <v>1686334.94</v>
      </c>
      <c r="P116" s="135">
        <v>0</v>
      </c>
      <c r="Q116" s="75" t="s">
        <v>657</v>
      </c>
      <c r="R116" s="375"/>
    </row>
    <row r="117" spans="1:18" ht="51">
      <c r="A117" s="75" t="s">
        <v>553</v>
      </c>
      <c r="B117" s="75"/>
      <c r="C117" s="76" t="s">
        <v>605</v>
      </c>
      <c r="D117" s="129">
        <v>43899</v>
      </c>
      <c r="E117" s="71" t="s">
        <v>23</v>
      </c>
      <c r="F117" s="237">
        <v>19821</v>
      </c>
      <c r="G117" s="75"/>
      <c r="H117" s="79" t="s">
        <v>5619</v>
      </c>
      <c r="I117" s="75"/>
      <c r="J117" s="75"/>
      <c r="K117" s="75"/>
      <c r="L117" s="75"/>
      <c r="M117" s="135">
        <v>0</v>
      </c>
      <c r="N117" s="135">
        <v>0</v>
      </c>
      <c r="O117" s="135">
        <v>0.01</v>
      </c>
      <c r="P117" s="135">
        <v>0</v>
      </c>
      <c r="Q117" s="75" t="s">
        <v>657</v>
      </c>
      <c r="R117" s="375"/>
    </row>
    <row r="118" spans="1:18" ht="63.75">
      <c r="A118" s="75" t="s">
        <v>554</v>
      </c>
      <c r="B118" s="75"/>
      <c r="C118" s="76" t="s">
        <v>726</v>
      </c>
      <c r="D118" s="129">
        <v>43900</v>
      </c>
      <c r="E118" s="71" t="s">
        <v>20</v>
      </c>
      <c r="F118" s="237">
        <v>13264</v>
      </c>
      <c r="G118" s="75"/>
      <c r="H118" s="79" t="s">
        <v>5620</v>
      </c>
      <c r="I118" s="75"/>
      <c r="J118" s="75"/>
      <c r="K118" s="75"/>
      <c r="L118" s="75"/>
      <c r="M118" s="135">
        <v>228672.92</v>
      </c>
      <c r="N118" s="135">
        <v>0</v>
      </c>
      <c r="O118" s="135">
        <v>1568696.23</v>
      </c>
      <c r="P118" s="135">
        <v>0</v>
      </c>
      <c r="Q118" s="75" t="s">
        <v>657</v>
      </c>
      <c r="R118" s="375"/>
    </row>
    <row r="119" spans="1:18" ht="76.5">
      <c r="A119" s="75" t="s">
        <v>554</v>
      </c>
      <c r="B119" s="75"/>
      <c r="C119" s="76" t="s">
        <v>726</v>
      </c>
      <c r="D119" s="129">
        <v>43900</v>
      </c>
      <c r="E119" s="71" t="s">
        <v>13</v>
      </c>
      <c r="F119" s="237">
        <v>980305</v>
      </c>
      <c r="G119" s="75"/>
      <c r="H119" s="79" t="s">
        <v>5621</v>
      </c>
      <c r="I119" s="75"/>
      <c r="J119" s="75"/>
      <c r="K119" s="75"/>
      <c r="L119" s="75"/>
      <c r="M119" s="135">
        <v>165.99</v>
      </c>
      <c r="N119" s="135">
        <v>0</v>
      </c>
      <c r="O119" s="135">
        <v>1138.69</v>
      </c>
      <c r="P119" s="135">
        <v>0</v>
      </c>
      <c r="Q119" s="75" t="s">
        <v>657</v>
      </c>
      <c r="R119" s="375"/>
    </row>
    <row r="120" spans="1:18" ht="51">
      <c r="A120" s="75" t="s">
        <v>553</v>
      </c>
      <c r="B120" s="75"/>
      <c r="C120" s="76" t="s">
        <v>605</v>
      </c>
      <c r="D120" s="129">
        <v>43900</v>
      </c>
      <c r="E120" s="71" t="s">
        <v>23</v>
      </c>
      <c r="F120" s="237">
        <v>19825</v>
      </c>
      <c r="G120" s="75"/>
      <c r="H120" s="79" t="s">
        <v>5622</v>
      </c>
      <c r="I120" s="75"/>
      <c r="J120" s="75"/>
      <c r="K120" s="75"/>
      <c r="L120" s="75"/>
      <c r="M120" s="135">
        <v>0</v>
      </c>
      <c r="N120" s="135">
        <v>0</v>
      </c>
      <c r="O120" s="135">
        <v>0</v>
      </c>
      <c r="P120" s="135">
        <v>0.03</v>
      </c>
      <c r="Q120" s="75" t="s">
        <v>657</v>
      </c>
      <c r="R120" s="375"/>
    </row>
    <row r="121" spans="1:18" ht="51">
      <c r="A121" s="75" t="s">
        <v>553</v>
      </c>
      <c r="B121" s="75"/>
      <c r="C121" s="76" t="s">
        <v>605</v>
      </c>
      <c r="D121" s="129">
        <v>43903</v>
      </c>
      <c r="E121" s="71" t="s">
        <v>23</v>
      </c>
      <c r="F121" s="237">
        <v>19837</v>
      </c>
      <c r="G121" s="75"/>
      <c r="H121" s="79" t="s">
        <v>5623</v>
      </c>
      <c r="I121" s="75"/>
      <c r="J121" s="75"/>
      <c r="K121" s="75"/>
      <c r="L121" s="75"/>
      <c r="M121" s="135">
        <v>0</v>
      </c>
      <c r="N121" s="135">
        <v>0</v>
      </c>
      <c r="O121" s="135">
        <v>0.01</v>
      </c>
      <c r="P121" s="135">
        <v>0</v>
      </c>
      <c r="Q121" s="75" t="s">
        <v>657</v>
      </c>
      <c r="R121" s="375"/>
    </row>
    <row r="122" spans="1:18" ht="63.75">
      <c r="A122" s="75">
        <v>287</v>
      </c>
      <c r="B122" s="75"/>
      <c r="C122" s="76" t="s">
        <v>125</v>
      </c>
      <c r="D122" s="129">
        <v>43906</v>
      </c>
      <c r="E122" s="71" t="s">
        <v>6</v>
      </c>
      <c r="F122" s="237">
        <v>1298490</v>
      </c>
      <c r="G122" s="75"/>
      <c r="H122" s="79" t="s">
        <v>5624</v>
      </c>
      <c r="I122" s="75"/>
      <c r="J122" s="75"/>
      <c r="K122" s="75"/>
      <c r="L122" s="75"/>
      <c r="M122" s="135">
        <v>0</v>
      </c>
      <c r="N122" s="135">
        <v>3207520.06</v>
      </c>
      <c r="O122" s="135">
        <v>0</v>
      </c>
      <c r="P122" s="135">
        <v>22003587.609999999</v>
      </c>
      <c r="Q122" s="75" t="s">
        <v>657</v>
      </c>
      <c r="R122" s="375"/>
    </row>
    <row r="123" spans="1:18" ht="63.75">
      <c r="A123" s="75" t="s">
        <v>554</v>
      </c>
      <c r="B123" s="75"/>
      <c r="C123" s="76" t="s">
        <v>726</v>
      </c>
      <c r="D123" s="129">
        <v>43906</v>
      </c>
      <c r="E123" s="71" t="s">
        <v>20</v>
      </c>
      <c r="F123" s="237">
        <v>13252</v>
      </c>
      <c r="G123" s="75"/>
      <c r="H123" s="79" t="s">
        <v>5625</v>
      </c>
      <c r="I123" s="75"/>
      <c r="J123" s="75"/>
      <c r="K123" s="75"/>
      <c r="L123" s="75"/>
      <c r="M123" s="135">
        <v>431889.52</v>
      </c>
      <c r="N123" s="135">
        <v>0</v>
      </c>
      <c r="O123" s="135">
        <v>2962762.11</v>
      </c>
      <c r="P123" s="135">
        <v>0</v>
      </c>
      <c r="Q123" s="75" t="s">
        <v>657</v>
      </c>
      <c r="R123" s="375"/>
    </row>
    <row r="124" spans="1:18" ht="63.75">
      <c r="A124" s="75" t="s">
        <v>554</v>
      </c>
      <c r="B124" s="75"/>
      <c r="C124" s="76" t="s">
        <v>726</v>
      </c>
      <c r="D124" s="129">
        <v>43906</v>
      </c>
      <c r="E124" s="71" t="s">
        <v>20</v>
      </c>
      <c r="F124" s="237">
        <v>13260</v>
      </c>
      <c r="G124" s="75"/>
      <c r="H124" s="79" t="s">
        <v>5626</v>
      </c>
      <c r="I124" s="75"/>
      <c r="J124" s="75"/>
      <c r="K124" s="75"/>
      <c r="L124" s="75"/>
      <c r="M124" s="135">
        <v>183699.81</v>
      </c>
      <c r="N124" s="135">
        <v>0</v>
      </c>
      <c r="O124" s="135">
        <v>1260180.7</v>
      </c>
      <c r="P124" s="135">
        <v>0</v>
      </c>
      <c r="Q124" s="75" t="s">
        <v>657</v>
      </c>
      <c r="R124" s="375"/>
    </row>
    <row r="125" spans="1:18" ht="51">
      <c r="A125" s="75" t="s">
        <v>554</v>
      </c>
      <c r="B125" s="75"/>
      <c r="C125" s="76" t="s">
        <v>726</v>
      </c>
      <c r="D125" s="129">
        <v>43906</v>
      </c>
      <c r="E125" s="71" t="s">
        <v>20</v>
      </c>
      <c r="F125" s="237">
        <v>13305</v>
      </c>
      <c r="G125" s="75"/>
      <c r="H125" s="79" t="s">
        <v>5627</v>
      </c>
      <c r="I125" s="75"/>
      <c r="J125" s="75"/>
      <c r="K125" s="75"/>
      <c r="L125" s="75"/>
      <c r="M125" s="135">
        <v>56238.81</v>
      </c>
      <c r="N125" s="135">
        <v>0</v>
      </c>
      <c r="O125" s="135">
        <v>385798.24</v>
      </c>
      <c r="P125" s="135">
        <v>0</v>
      </c>
      <c r="Q125" s="75" t="s">
        <v>657</v>
      </c>
      <c r="R125" s="375"/>
    </row>
    <row r="126" spans="1:18" ht="63.75">
      <c r="A126" s="75">
        <v>670</v>
      </c>
      <c r="B126" s="75"/>
      <c r="C126" s="76" t="s">
        <v>187</v>
      </c>
      <c r="D126" s="129">
        <v>43906</v>
      </c>
      <c r="E126" s="71" t="s">
        <v>6</v>
      </c>
      <c r="F126" s="237">
        <v>1298731</v>
      </c>
      <c r="G126" s="75"/>
      <c r="H126" s="79" t="s">
        <v>5628</v>
      </c>
      <c r="I126" s="75"/>
      <c r="J126" s="75"/>
      <c r="K126" s="75"/>
      <c r="L126" s="75"/>
      <c r="M126" s="135">
        <v>0</v>
      </c>
      <c r="N126" s="135">
        <v>2709.49</v>
      </c>
      <c r="O126" s="135">
        <v>0</v>
      </c>
      <c r="P126" s="135">
        <v>18587.099999999999</v>
      </c>
      <c r="Q126" s="75" t="s">
        <v>657</v>
      </c>
      <c r="R126" s="375"/>
    </row>
    <row r="127" spans="1:18" ht="51">
      <c r="A127" s="75">
        <v>670</v>
      </c>
      <c r="B127" s="75"/>
      <c r="C127" s="76" t="s">
        <v>187</v>
      </c>
      <c r="D127" s="129">
        <v>43906</v>
      </c>
      <c r="E127" s="71" t="s">
        <v>15</v>
      </c>
      <c r="F127" s="237">
        <v>1298732</v>
      </c>
      <c r="G127" s="75"/>
      <c r="H127" s="79" t="s">
        <v>5629</v>
      </c>
      <c r="I127" s="75"/>
      <c r="J127" s="75"/>
      <c r="K127" s="75"/>
      <c r="L127" s="75"/>
      <c r="M127" s="135">
        <v>7.29</v>
      </c>
      <c r="N127" s="135">
        <v>0</v>
      </c>
      <c r="O127" s="135">
        <v>50.01</v>
      </c>
      <c r="P127" s="135">
        <v>0</v>
      </c>
      <c r="Q127" s="75" t="s">
        <v>657</v>
      </c>
      <c r="R127" s="375"/>
    </row>
    <row r="128" spans="1:18" ht="51">
      <c r="A128" s="75" t="s">
        <v>553</v>
      </c>
      <c r="B128" s="75"/>
      <c r="C128" s="76" t="s">
        <v>605</v>
      </c>
      <c r="D128" s="129">
        <v>43906</v>
      </c>
      <c r="E128" s="71" t="s">
        <v>23</v>
      </c>
      <c r="F128" s="237">
        <v>19841</v>
      </c>
      <c r="G128" s="75"/>
      <c r="H128" s="79" t="s">
        <v>5630</v>
      </c>
      <c r="I128" s="75"/>
      <c r="J128" s="75"/>
      <c r="K128" s="75"/>
      <c r="L128" s="75"/>
      <c r="M128" s="135">
        <v>0</v>
      </c>
      <c r="N128" s="135">
        <v>0</v>
      </c>
      <c r="O128" s="135">
        <v>0.01</v>
      </c>
      <c r="P128" s="135">
        <v>0</v>
      </c>
      <c r="Q128" s="75" t="s">
        <v>657</v>
      </c>
      <c r="R128" s="375"/>
    </row>
    <row r="129" spans="1:18" ht="51">
      <c r="A129" s="75" t="s">
        <v>553</v>
      </c>
      <c r="B129" s="75"/>
      <c r="C129" s="76" t="s">
        <v>605</v>
      </c>
      <c r="D129" s="129">
        <v>43907</v>
      </c>
      <c r="E129" s="71" t="s">
        <v>23</v>
      </c>
      <c r="F129" s="237">
        <v>19845</v>
      </c>
      <c r="G129" s="75"/>
      <c r="H129" s="79" t="s">
        <v>5631</v>
      </c>
      <c r="I129" s="75"/>
      <c r="J129" s="75"/>
      <c r="K129" s="75"/>
      <c r="L129" s="75"/>
      <c r="M129" s="135">
        <v>0</v>
      </c>
      <c r="N129" s="135">
        <v>0</v>
      </c>
      <c r="O129" s="135">
        <v>0</v>
      </c>
      <c r="P129" s="135">
        <v>0.02</v>
      </c>
      <c r="Q129" s="75" t="s">
        <v>657</v>
      </c>
      <c r="R129" s="375"/>
    </row>
    <row r="130" spans="1:18" ht="51">
      <c r="A130" s="75" t="s">
        <v>553</v>
      </c>
      <c r="B130" s="75"/>
      <c r="C130" s="76" t="s">
        <v>605</v>
      </c>
      <c r="D130" s="129">
        <v>43908</v>
      </c>
      <c r="E130" s="71" t="s">
        <v>23</v>
      </c>
      <c r="F130" s="237">
        <v>19849</v>
      </c>
      <c r="G130" s="75"/>
      <c r="H130" s="79" t="s">
        <v>5632</v>
      </c>
      <c r="I130" s="75"/>
      <c r="J130" s="75"/>
      <c r="K130" s="75"/>
      <c r="L130" s="75"/>
      <c r="M130" s="135">
        <v>0</v>
      </c>
      <c r="N130" s="135">
        <v>0</v>
      </c>
      <c r="O130" s="135">
        <v>0</v>
      </c>
      <c r="P130" s="135">
        <v>0.01</v>
      </c>
      <c r="Q130" s="75" t="s">
        <v>657</v>
      </c>
      <c r="R130" s="375"/>
    </row>
    <row r="131" spans="1:18" ht="51">
      <c r="A131" s="75" t="s">
        <v>553</v>
      </c>
      <c r="B131" s="75"/>
      <c r="C131" s="76" t="s">
        <v>605</v>
      </c>
      <c r="D131" s="129">
        <v>43909</v>
      </c>
      <c r="E131" s="71" t="s">
        <v>23</v>
      </c>
      <c r="F131" s="237">
        <v>19853</v>
      </c>
      <c r="G131" s="75"/>
      <c r="H131" s="79" t="s">
        <v>5633</v>
      </c>
      <c r="I131" s="75"/>
      <c r="J131" s="75"/>
      <c r="K131" s="75"/>
      <c r="L131" s="75"/>
      <c r="M131" s="135">
        <v>0</v>
      </c>
      <c r="N131" s="135">
        <v>0</v>
      </c>
      <c r="O131" s="135">
        <v>0.01</v>
      </c>
      <c r="P131" s="135">
        <v>0</v>
      </c>
      <c r="Q131" s="75" t="s">
        <v>657</v>
      </c>
      <c r="R131" s="375"/>
    </row>
    <row r="132" spans="1:18" ht="63.75">
      <c r="A132" s="75" t="s">
        <v>554</v>
      </c>
      <c r="B132" s="75"/>
      <c r="C132" s="76" t="s">
        <v>726</v>
      </c>
      <c r="D132" s="129">
        <v>43910</v>
      </c>
      <c r="E132" s="71" t="s">
        <v>20</v>
      </c>
      <c r="F132" s="237">
        <v>13361</v>
      </c>
      <c r="G132" s="75"/>
      <c r="H132" s="79" t="s">
        <v>5634</v>
      </c>
      <c r="I132" s="75"/>
      <c r="J132" s="75"/>
      <c r="K132" s="75"/>
      <c r="L132" s="75"/>
      <c r="M132" s="135">
        <v>349948.77</v>
      </c>
      <c r="N132" s="135">
        <v>0</v>
      </c>
      <c r="O132" s="135">
        <v>2400648.56</v>
      </c>
      <c r="P132" s="135">
        <v>0</v>
      </c>
      <c r="Q132" s="75" t="s">
        <v>657</v>
      </c>
      <c r="R132" s="375"/>
    </row>
    <row r="133" spans="1:18" ht="76.5">
      <c r="A133" s="75" t="s">
        <v>554</v>
      </c>
      <c r="B133" s="75"/>
      <c r="C133" s="76" t="s">
        <v>726</v>
      </c>
      <c r="D133" s="129">
        <v>43910</v>
      </c>
      <c r="E133" s="71" t="s">
        <v>13</v>
      </c>
      <c r="F133" s="237">
        <v>13361</v>
      </c>
      <c r="G133" s="75"/>
      <c r="H133" s="79" t="s">
        <v>5635</v>
      </c>
      <c r="I133" s="75"/>
      <c r="J133" s="75"/>
      <c r="K133" s="75"/>
      <c r="L133" s="75"/>
      <c r="M133" s="135">
        <v>10</v>
      </c>
      <c r="N133" s="135">
        <v>0</v>
      </c>
      <c r="O133" s="135">
        <v>68.599999999999994</v>
      </c>
      <c r="P133" s="135">
        <v>0</v>
      </c>
      <c r="Q133" s="75" t="s">
        <v>657</v>
      </c>
      <c r="R133" s="375"/>
    </row>
    <row r="134" spans="1:18" ht="76.5">
      <c r="A134" s="75" t="s">
        <v>554</v>
      </c>
      <c r="B134" s="75"/>
      <c r="C134" s="76" t="s">
        <v>726</v>
      </c>
      <c r="D134" s="129">
        <v>43910</v>
      </c>
      <c r="E134" s="71" t="s">
        <v>13</v>
      </c>
      <c r="F134" s="237">
        <v>13364</v>
      </c>
      <c r="G134" s="75"/>
      <c r="H134" s="79" t="s">
        <v>5636</v>
      </c>
      <c r="I134" s="75"/>
      <c r="J134" s="75"/>
      <c r="K134" s="75"/>
      <c r="L134" s="75"/>
      <c r="M134" s="135">
        <v>10</v>
      </c>
      <c r="N134" s="135">
        <v>0</v>
      </c>
      <c r="O134" s="135">
        <v>68.599999999999994</v>
      </c>
      <c r="P134" s="135">
        <v>0</v>
      </c>
      <c r="Q134" s="75" t="s">
        <v>657</v>
      </c>
      <c r="R134" s="375"/>
    </row>
    <row r="135" spans="1:18" ht="76.5">
      <c r="A135" s="75" t="s">
        <v>554</v>
      </c>
      <c r="B135" s="75"/>
      <c r="C135" s="76" t="s">
        <v>726</v>
      </c>
      <c r="D135" s="129">
        <v>43910</v>
      </c>
      <c r="E135" s="71" t="s">
        <v>13</v>
      </c>
      <c r="F135" s="237">
        <v>13359</v>
      </c>
      <c r="G135" s="75"/>
      <c r="H135" s="79" t="s">
        <v>5637</v>
      </c>
      <c r="I135" s="75"/>
      <c r="J135" s="75"/>
      <c r="K135" s="75"/>
      <c r="L135" s="75"/>
      <c r="M135" s="135">
        <v>10</v>
      </c>
      <c r="N135" s="135">
        <v>0</v>
      </c>
      <c r="O135" s="135">
        <v>68.599999999999994</v>
      </c>
      <c r="P135" s="135">
        <v>0</v>
      </c>
      <c r="Q135" s="75" t="s">
        <v>657</v>
      </c>
      <c r="R135" s="375"/>
    </row>
    <row r="136" spans="1:18" ht="76.5">
      <c r="A136" s="75" t="s">
        <v>554</v>
      </c>
      <c r="B136" s="75"/>
      <c r="C136" s="76" t="s">
        <v>726</v>
      </c>
      <c r="D136" s="129">
        <v>43910</v>
      </c>
      <c r="E136" s="71" t="s">
        <v>13</v>
      </c>
      <c r="F136" s="237">
        <v>13357</v>
      </c>
      <c r="G136" s="75"/>
      <c r="H136" s="79" t="s">
        <v>5638</v>
      </c>
      <c r="I136" s="75"/>
      <c r="J136" s="75"/>
      <c r="K136" s="75"/>
      <c r="L136" s="75"/>
      <c r="M136" s="135">
        <v>10</v>
      </c>
      <c r="N136" s="135">
        <v>0</v>
      </c>
      <c r="O136" s="135">
        <v>68.599999999999994</v>
      </c>
      <c r="P136" s="135">
        <v>0</v>
      </c>
      <c r="Q136" s="75" t="s">
        <v>657</v>
      </c>
      <c r="R136" s="375"/>
    </row>
    <row r="137" spans="1:18" ht="76.5">
      <c r="A137" s="75" t="s">
        <v>554</v>
      </c>
      <c r="B137" s="75"/>
      <c r="C137" s="76" t="s">
        <v>726</v>
      </c>
      <c r="D137" s="129">
        <v>43910</v>
      </c>
      <c r="E137" s="71" t="s">
        <v>13</v>
      </c>
      <c r="F137" s="237">
        <v>13356</v>
      </c>
      <c r="G137" s="75"/>
      <c r="H137" s="79" t="s">
        <v>5639</v>
      </c>
      <c r="I137" s="75"/>
      <c r="J137" s="75"/>
      <c r="K137" s="75"/>
      <c r="L137" s="75"/>
      <c r="M137" s="135">
        <v>10</v>
      </c>
      <c r="N137" s="135">
        <v>0</v>
      </c>
      <c r="O137" s="135">
        <v>68.599999999999994</v>
      </c>
      <c r="P137" s="135">
        <v>0</v>
      </c>
      <c r="Q137" s="75" t="s">
        <v>657</v>
      </c>
      <c r="R137" s="375"/>
    </row>
    <row r="138" spans="1:18" ht="76.5">
      <c r="A138" s="75" t="s">
        <v>554</v>
      </c>
      <c r="B138" s="75"/>
      <c r="C138" s="76" t="s">
        <v>726</v>
      </c>
      <c r="D138" s="129">
        <v>43910</v>
      </c>
      <c r="E138" s="71" t="s">
        <v>13</v>
      </c>
      <c r="F138" s="237">
        <v>13353</v>
      </c>
      <c r="G138" s="75"/>
      <c r="H138" s="79" t="s">
        <v>5640</v>
      </c>
      <c r="I138" s="75"/>
      <c r="J138" s="75"/>
      <c r="K138" s="75"/>
      <c r="L138" s="75"/>
      <c r="M138" s="135">
        <v>10</v>
      </c>
      <c r="N138" s="135">
        <v>0</v>
      </c>
      <c r="O138" s="135">
        <v>68.599999999999994</v>
      </c>
      <c r="P138" s="135">
        <v>0</v>
      </c>
      <c r="Q138" s="75" t="s">
        <v>657</v>
      </c>
      <c r="R138" s="375"/>
    </row>
    <row r="139" spans="1:18" ht="63.75">
      <c r="A139" s="75" t="s">
        <v>554</v>
      </c>
      <c r="B139" s="75"/>
      <c r="C139" s="76" t="s">
        <v>726</v>
      </c>
      <c r="D139" s="129">
        <v>43910</v>
      </c>
      <c r="E139" s="71" t="s">
        <v>20</v>
      </c>
      <c r="F139" s="237">
        <v>13350</v>
      </c>
      <c r="G139" s="75"/>
      <c r="H139" s="79" t="s">
        <v>5641</v>
      </c>
      <c r="I139" s="75"/>
      <c r="J139" s="75"/>
      <c r="K139" s="75"/>
      <c r="L139" s="75"/>
      <c r="M139" s="135">
        <v>614983.61</v>
      </c>
      <c r="N139" s="135">
        <v>0</v>
      </c>
      <c r="O139" s="135">
        <v>4218787.5599999996</v>
      </c>
      <c r="P139" s="135">
        <v>0</v>
      </c>
      <c r="Q139" s="75" t="s">
        <v>657</v>
      </c>
      <c r="R139" s="375"/>
    </row>
    <row r="140" spans="1:18" ht="63.75">
      <c r="A140" s="75" t="s">
        <v>554</v>
      </c>
      <c r="B140" s="75"/>
      <c r="C140" s="76" t="s">
        <v>726</v>
      </c>
      <c r="D140" s="129">
        <v>43910</v>
      </c>
      <c r="E140" s="71" t="s">
        <v>13</v>
      </c>
      <c r="F140" s="237">
        <v>981098</v>
      </c>
      <c r="G140" s="75"/>
      <c r="H140" s="79" t="s">
        <v>5641</v>
      </c>
      <c r="I140" s="75"/>
      <c r="J140" s="75"/>
      <c r="K140" s="75"/>
      <c r="L140" s="75"/>
      <c r="M140" s="135">
        <v>20</v>
      </c>
      <c r="N140" s="135">
        <v>0</v>
      </c>
      <c r="O140" s="135">
        <v>137.19999999999999</v>
      </c>
      <c r="P140" s="135">
        <v>0</v>
      </c>
      <c r="Q140" s="75" t="s">
        <v>657</v>
      </c>
      <c r="R140" s="375"/>
    </row>
    <row r="141" spans="1:18" ht="51">
      <c r="A141" s="75" t="s">
        <v>553</v>
      </c>
      <c r="B141" s="75"/>
      <c r="C141" s="76" t="s">
        <v>605</v>
      </c>
      <c r="D141" s="129">
        <v>43915</v>
      </c>
      <c r="E141" s="71" t="s">
        <v>6</v>
      </c>
      <c r="F141" s="237">
        <v>981314</v>
      </c>
      <c r="G141" s="75"/>
      <c r="H141" s="79" t="s">
        <v>5642</v>
      </c>
      <c r="I141" s="75"/>
      <c r="J141" s="75"/>
      <c r="K141" s="75"/>
      <c r="L141" s="75"/>
      <c r="M141" s="135">
        <v>0</v>
      </c>
      <c r="N141" s="135">
        <v>2976053.33</v>
      </c>
      <c r="O141" s="135">
        <v>0</v>
      </c>
      <c r="P141" s="135">
        <v>20415725.84</v>
      </c>
      <c r="Q141" s="75" t="s">
        <v>657</v>
      </c>
      <c r="R141" s="375"/>
    </row>
    <row r="142" spans="1:18" ht="63.75">
      <c r="A142" s="75">
        <v>46</v>
      </c>
      <c r="B142" s="75"/>
      <c r="C142" s="76" t="s">
        <v>48</v>
      </c>
      <c r="D142" s="129">
        <v>43915</v>
      </c>
      <c r="E142" s="71" t="s">
        <v>6</v>
      </c>
      <c r="F142" s="237">
        <v>981316</v>
      </c>
      <c r="G142" s="75"/>
      <c r="H142" s="79" t="s">
        <v>5643</v>
      </c>
      <c r="I142" s="75"/>
      <c r="J142" s="75"/>
      <c r="K142" s="75"/>
      <c r="L142" s="75"/>
      <c r="M142" s="135">
        <v>0</v>
      </c>
      <c r="N142" s="135">
        <v>400000</v>
      </c>
      <c r="O142" s="135">
        <v>0</v>
      </c>
      <c r="P142" s="135">
        <v>2744000</v>
      </c>
      <c r="Q142" s="75" t="s">
        <v>657</v>
      </c>
      <c r="R142" s="375"/>
    </row>
    <row r="143" spans="1:18" ht="63.75">
      <c r="A143" s="75">
        <v>46</v>
      </c>
      <c r="B143" s="75"/>
      <c r="C143" s="76" t="s">
        <v>48</v>
      </c>
      <c r="D143" s="129">
        <v>43915</v>
      </c>
      <c r="E143" s="71" t="s">
        <v>11</v>
      </c>
      <c r="F143" s="237">
        <v>981316</v>
      </c>
      <c r="G143" s="75"/>
      <c r="H143" s="79" t="s">
        <v>5644</v>
      </c>
      <c r="I143" s="75"/>
      <c r="J143" s="75"/>
      <c r="K143" s="75"/>
      <c r="L143" s="75"/>
      <c r="M143" s="135">
        <v>7.29</v>
      </c>
      <c r="N143" s="135">
        <v>0</v>
      </c>
      <c r="O143" s="135">
        <v>50.01</v>
      </c>
      <c r="P143" s="135">
        <v>0</v>
      </c>
      <c r="Q143" s="75" t="s">
        <v>657</v>
      </c>
      <c r="R143" s="375"/>
    </row>
    <row r="144" spans="1:18" ht="51">
      <c r="A144" s="75" t="s">
        <v>553</v>
      </c>
      <c r="B144" s="75"/>
      <c r="C144" s="76" t="s">
        <v>605</v>
      </c>
      <c r="D144" s="129">
        <v>43915</v>
      </c>
      <c r="E144" s="71" t="s">
        <v>23</v>
      </c>
      <c r="F144" s="237">
        <v>19870</v>
      </c>
      <c r="G144" s="75"/>
      <c r="H144" s="79" t="s">
        <v>5645</v>
      </c>
      <c r="I144" s="75"/>
      <c r="J144" s="75"/>
      <c r="K144" s="75"/>
      <c r="L144" s="75"/>
      <c r="M144" s="135">
        <v>0</v>
      </c>
      <c r="N144" s="135">
        <v>0</v>
      </c>
      <c r="O144" s="135">
        <v>0</v>
      </c>
      <c r="P144" s="135">
        <v>0.01</v>
      </c>
      <c r="Q144" s="75" t="s">
        <v>657</v>
      </c>
      <c r="R144" s="375"/>
    </row>
    <row r="145" spans="1:18" ht="63.75">
      <c r="A145" s="75">
        <v>86</v>
      </c>
      <c r="B145" s="75"/>
      <c r="C145" s="76" t="s">
        <v>56</v>
      </c>
      <c r="D145" s="129">
        <v>43916</v>
      </c>
      <c r="E145" s="71" t="s">
        <v>6</v>
      </c>
      <c r="F145" s="237">
        <v>981341</v>
      </c>
      <c r="G145" s="75"/>
      <c r="H145" s="79" t="s">
        <v>5646</v>
      </c>
      <c r="I145" s="75"/>
      <c r="J145" s="75"/>
      <c r="K145" s="75"/>
      <c r="L145" s="75"/>
      <c r="M145" s="135">
        <v>0</v>
      </c>
      <c r="N145" s="135">
        <v>5000000</v>
      </c>
      <c r="O145" s="135">
        <v>0</v>
      </c>
      <c r="P145" s="135">
        <v>34300000</v>
      </c>
      <c r="Q145" s="75" t="s">
        <v>657</v>
      </c>
      <c r="R145" s="375"/>
    </row>
    <row r="146" spans="1:18" ht="63.75">
      <c r="A146" s="75" t="s">
        <v>554</v>
      </c>
      <c r="B146" s="75"/>
      <c r="C146" s="76" t="s">
        <v>726</v>
      </c>
      <c r="D146" s="129">
        <v>43916</v>
      </c>
      <c r="E146" s="71" t="s">
        <v>6</v>
      </c>
      <c r="F146" s="237">
        <v>981346</v>
      </c>
      <c r="G146" s="75"/>
      <c r="H146" s="79" t="s">
        <v>5647</v>
      </c>
      <c r="I146" s="75"/>
      <c r="J146" s="75"/>
      <c r="K146" s="75"/>
      <c r="L146" s="75"/>
      <c r="M146" s="135">
        <v>0</v>
      </c>
      <c r="N146" s="135">
        <v>50000000</v>
      </c>
      <c r="O146" s="135">
        <v>0</v>
      </c>
      <c r="P146" s="135">
        <v>343000000</v>
      </c>
      <c r="Q146" s="75" t="s">
        <v>657</v>
      </c>
      <c r="R146" s="375"/>
    </row>
    <row r="147" spans="1:18" ht="63.75">
      <c r="A147" s="75">
        <v>46</v>
      </c>
      <c r="B147" s="75"/>
      <c r="C147" s="76" t="s">
        <v>48</v>
      </c>
      <c r="D147" s="129">
        <v>43916</v>
      </c>
      <c r="E147" s="71" t="s">
        <v>6</v>
      </c>
      <c r="F147" s="237">
        <v>981347</v>
      </c>
      <c r="G147" s="75"/>
      <c r="H147" s="79" t="s">
        <v>5648</v>
      </c>
      <c r="I147" s="75"/>
      <c r="J147" s="75"/>
      <c r="K147" s="75"/>
      <c r="L147" s="75"/>
      <c r="M147" s="135">
        <v>0</v>
      </c>
      <c r="N147" s="135">
        <v>200000</v>
      </c>
      <c r="O147" s="135">
        <v>0</v>
      </c>
      <c r="P147" s="135">
        <v>1372000</v>
      </c>
      <c r="Q147" s="75" t="s">
        <v>657</v>
      </c>
      <c r="R147" s="375"/>
    </row>
    <row r="148" spans="1:18" ht="63.75">
      <c r="A148" s="75">
        <v>86</v>
      </c>
      <c r="B148" s="75"/>
      <c r="C148" s="76" t="s">
        <v>56</v>
      </c>
      <c r="D148" s="129">
        <v>43916</v>
      </c>
      <c r="E148" s="71" t="s">
        <v>11</v>
      </c>
      <c r="F148" s="237">
        <v>981341</v>
      </c>
      <c r="G148" s="75"/>
      <c r="H148" s="79" t="s">
        <v>5649</v>
      </c>
      <c r="I148" s="75"/>
      <c r="J148" s="75"/>
      <c r="K148" s="75"/>
      <c r="L148" s="75"/>
      <c r="M148" s="135">
        <v>7.29</v>
      </c>
      <c r="N148" s="135">
        <v>0</v>
      </c>
      <c r="O148" s="135">
        <v>50.01</v>
      </c>
      <c r="P148" s="135">
        <v>0</v>
      </c>
      <c r="Q148" s="75" t="s">
        <v>657</v>
      </c>
      <c r="R148" s="375"/>
    </row>
    <row r="149" spans="1:18" ht="63.75">
      <c r="A149" s="75">
        <v>46</v>
      </c>
      <c r="B149" s="75"/>
      <c r="C149" s="76" t="s">
        <v>48</v>
      </c>
      <c r="D149" s="129">
        <v>43916</v>
      </c>
      <c r="E149" s="71" t="s">
        <v>11</v>
      </c>
      <c r="F149" s="237">
        <v>981348</v>
      </c>
      <c r="G149" s="75"/>
      <c r="H149" s="79" t="s">
        <v>5650</v>
      </c>
      <c r="I149" s="75"/>
      <c r="J149" s="75"/>
      <c r="K149" s="75"/>
      <c r="L149" s="75"/>
      <c r="M149" s="135">
        <v>7.29</v>
      </c>
      <c r="N149" s="135">
        <v>0</v>
      </c>
      <c r="O149" s="135">
        <v>50.01</v>
      </c>
      <c r="P149" s="135">
        <v>0</v>
      </c>
      <c r="Q149" s="75" t="s">
        <v>657</v>
      </c>
      <c r="R149" s="375"/>
    </row>
    <row r="150" spans="1:18" ht="51">
      <c r="A150" s="75" t="s">
        <v>553</v>
      </c>
      <c r="B150" s="75"/>
      <c r="C150" s="76" t="s">
        <v>605</v>
      </c>
      <c r="D150" s="129">
        <v>43916</v>
      </c>
      <c r="E150" s="71" t="s">
        <v>23</v>
      </c>
      <c r="F150" s="237">
        <v>19874</v>
      </c>
      <c r="G150" s="75"/>
      <c r="H150" s="79" t="s">
        <v>5651</v>
      </c>
      <c r="I150" s="75"/>
      <c r="J150" s="75"/>
      <c r="K150" s="75"/>
      <c r="L150" s="75"/>
      <c r="M150" s="135">
        <v>0</v>
      </c>
      <c r="N150" s="135">
        <v>0</v>
      </c>
      <c r="O150" s="135">
        <v>0</v>
      </c>
      <c r="P150" s="135">
        <v>0.01</v>
      </c>
      <c r="Q150" s="75" t="s">
        <v>657</v>
      </c>
      <c r="R150" s="375"/>
    </row>
    <row r="151" spans="1:18" ht="51">
      <c r="A151" s="75" t="s">
        <v>553</v>
      </c>
      <c r="B151" s="75"/>
      <c r="C151" s="76" t="s">
        <v>605</v>
      </c>
      <c r="D151" s="129">
        <v>43917</v>
      </c>
      <c r="E151" s="71" t="s">
        <v>23</v>
      </c>
      <c r="F151" s="237">
        <v>19878</v>
      </c>
      <c r="G151" s="75"/>
      <c r="H151" s="79" t="s">
        <v>5652</v>
      </c>
      <c r="I151" s="75"/>
      <c r="J151" s="75"/>
      <c r="K151" s="75"/>
      <c r="L151" s="75"/>
      <c r="M151" s="135">
        <v>0</v>
      </c>
      <c r="N151" s="135">
        <v>0</v>
      </c>
      <c r="O151" s="135">
        <v>0.01</v>
      </c>
      <c r="P151" s="135">
        <v>0</v>
      </c>
      <c r="Q151" s="75" t="s">
        <v>657</v>
      </c>
      <c r="R151" s="375"/>
    </row>
    <row r="152" spans="1:18" ht="63.75">
      <c r="A152" s="75">
        <v>86</v>
      </c>
      <c r="B152" s="75"/>
      <c r="C152" s="76" t="s">
        <v>56</v>
      </c>
      <c r="D152" s="129">
        <v>43920</v>
      </c>
      <c r="E152" s="71" t="s">
        <v>6</v>
      </c>
      <c r="F152" s="237">
        <v>981429</v>
      </c>
      <c r="G152" s="75"/>
      <c r="H152" s="79" t="s">
        <v>5653</v>
      </c>
      <c r="I152" s="75"/>
      <c r="J152" s="75"/>
      <c r="K152" s="75"/>
      <c r="L152" s="75"/>
      <c r="M152" s="135">
        <v>0</v>
      </c>
      <c r="N152" s="135">
        <v>441741</v>
      </c>
      <c r="O152" s="135">
        <v>0</v>
      </c>
      <c r="P152" s="135">
        <v>3030343.26</v>
      </c>
      <c r="Q152" s="75" t="s">
        <v>657</v>
      </c>
      <c r="R152" s="375"/>
    </row>
    <row r="153" spans="1:18" ht="76.5">
      <c r="A153" s="75">
        <v>86</v>
      </c>
      <c r="B153" s="75"/>
      <c r="C153" s="76" t="s">
        <v>56</v>
      </c>
      <c r="D153" s="129">
        <v>43920</v>
      </c>
      <c r="E153" s="71" t="s">
        <v>11</v>
      </c>
      <c r="F153" s="237">
        <v>981429</v>
      </c>
      <c r="G153" s="75"/>
      <c r="H153" s="79" t="s">
        <v>5654</v>
      </c>
      <c r="I153" s="75"/>
      <c r="J153" s="75"/>
      <c r="K153" s="75"/>
      <c r="L153" s="75"/>
      <c r="M153" s="135">
        <v>7.29</v>
      </c>
      <c r="N153" s="135">
        <v>0</v>
      </c>
      <c r="O153" s="135">
        <v>50.01</v>
      </c>
      <c r="P153" s="135">
        <v>0</v>
      </c>
      <c r="Q153" s="75" t="s">
        <v>657</v>
      </c>
      <c r="R153" s="375"/>
    </row>
    <row r="154" spans="1:18" ht="51">
      <c r="A154" s="75" t="s">
        <v>554</v>
      </c>
      <c r="B154" s="75"/>
      <c r="C154" s="76" t="s">
        <v>726</v>
      </c>
      <c r="D154" s="129">
        <v>43921</v>
      </c>
      <c r="E154" s="71" t="s">
        <v>20</v>
      </c>
      <c r="F154" s="237">
        <v>13371</v>
      </c>
      <c r="G154" s="75"/>
      <c r="H154" s="79" t="s">
        <v>5655</v>
      </c>
      <c r="I154" s="75"/>
      <c r="J154" s="75"/>
      <c r="K154" s="75"/>
      <c r="L154" s="75"/>
      <c r="M154" s="135">
        <v>145891.67000000001</v>
      </c>
      <c r="N154" s="135">
        <v>0</v>
      </c>
      <c r="O154" s="135">
        <v>1000816.86</v>
      </c>
      <c r="P154" s="135">
        <v>0</v>
      </c>
      <c r="Q154" s="75" t="s">
        <v>657</v>
      </c>
      <c r="R154" s="375"/>
    </row>
    <row r="155" spans="1:18" ht="51">
      <c r="A155" s="75" t="s">
        <v>553</v>
      </c>
      <c r="B155" s="75"/>
      <c r="C155" s="76" t="s">
        <v>605</v>
      </c>
      <c r="D155" s="129">
        <v>43923</v>
      </c>
      <c r="E155" s="71" t="s">
        <v>23</v>
      </c>
      <c r="F155" s="237">
        <v>19894</v>
      </c>
      <c r="G155" s="75"/>
      <c r="H155" s="79" t="s">
        <v>6217</v>
      </c>
      <c r="I155" s="75"/>
      <c r="J155" s="75"/>
      <c r="K155" s="75"/>
      <c r="L155" s="75"/>
      <c r="M155" s="135">
        <v>0</v>
      </c>
      <c r="N155" s="135">
        <v>0</v>
      </c>
      <c r="O155" s="135">
        <v>0.01</v>
      </c>
      <c r="P155" s="135">
        <v>0</v>
      </c>
      <c r="Q155" s="75" t="s">
        <v>657</v>
      </c>
      <c r="R155" s="375"/>
    </row>
    <row r="156" spans="1:18" ht="63.75">
      <c r="A156" s="75">
        <v>660</v>
      </c>
      <c r="B156" s="75"/>
      <c r="C156" s="76" t="s">
        <v>185</v>
      </c>
      <c r="D156" s="129">
        <v>43924</v>
      </c>
      <c r="E156" s="71" t="s">
        <v>658</v>
      </c>
      <c r="F156" s="237">
        <v>1365297</v>
      </c>
      <c r="G156" s="75"/>
      <c r="H156" s="79" t="s">
        <v>6218</v>
      </c>
      <c r="I156" s="75"/>
      <c r="J156" s="75"/>
      <c r="K156" s="75"/>
      <c r="L156" s="75"/>
      <c r="M156" s="135">
        <v>0</v>
      </c>
      <c r="N156" s="135">
        <v>562.5</v>
      </c>
      <c r="O156" s="135">
        <v>0</v>
      </c>
      <c r="P156" s="135">
        <v>3858.75</v>
      </c>
      <c r="Q156" s="75" t="s">
        <v>657</v>
      </c>
      <c r="R156" s="375"/>
    </row>
    <row r="157" spans="1:18" ht="51">
      <c r="A157" s="75" t="s">
        <v>553</v>
      </c>
      <c r="B157" s="75"/>
      <c r="C157" s="76" t="s">
        <v>605</v>
      </c>
      <c r="D157" s="129">
        <v>43924</v>
      </c>
      <c r="E157" s="71" t="s">
        <v>23</v>
      </c>
      <c r="F157" s="237">
        <v>19898</v>
      </c>
      <c r="G157" s="75"/>
      <c r="H157" s="79" t="s">
        <v>6219</v>
      </c>
      <c r="I157" s="75"/>
      <c r="J157" s="75"/>
      <c r="K157" s="75"/>
      <c r="L157" s="75"/>
      <c r="M157" s="135">
        <v>0</v>
      </c>
      <c r="N157" s="135">
        <v>0</v>
      </c>
      <c r="O157" s="135">
        <v>0</v>
      </c>
      <c r="P157" s="135">
        <v>0.01</v>
      </c>
      <c r="Q157" s="75" t="s">
        <v>657</v>
      </c>
      <c r="R157" s="375"/>
    </row>
    <row r="158" spans="1:18" ht="51">
      <c r="A158" s="75" t="s">
        <v>554</v>
      </c>
      <c r="B158" s="75"/>
      <c r="C158" s="76" t="s">
        <v>726</v>
      </c>
      <c r="D158" s="129">
        <v>43927</v>
      </c>
      <c r="E158" s="71" t="s">
        <v>20</v>
      </c>
      <c r="F158" s="237">
        <v>13469</v>
      </c>
      <c r="G158" s="75"/>
      <c r="H158" s="79" t="s">
        <v>6220</v>
      </c>
      <c r="I158" s="75"/>
      <c r="J158" s="75"/>
      <c r="K158" s="75"/>
      <c r="L158" s="75"/>
      <c r="M158" s="135">
        <v>805.41</v>
      </c>
      <c r="N158" s="135">
        <v>0</v>
      </c>
      <c r="O158" s="135">
        <v>5525.11</v>
      </c>
      <c r="P158" s="135">
        <v>0</v>
      </c>
      <c r="Q158" s="75" t="s">
        <v>657</v>
      </c>
      <c r="R158" s="375"/>
    </row>
    <row r="159" spans="1:18" ht="63.75">
      <c r="A159" s="75" t="s">
        <v>554</v>
      </c>
      <c r="B159" s="75"/>
      <c r="C159" s="76" t="s">
        <v>726</v>
      </c>
      <c r="D159" s="129">
        <v>43927</v>
      </c>
      <c r="E159" s="71" t="s">
        <v>20</v>
      </c>
      <c r="F159" s="237">
        <v>13443</v>
      </c>
      <c r="G159" s="75"/>
      <c r="H159" s="79" t="s">
        <v>6221</v>
      </c>
      <c r="I159" s="75"/>
      <c r="J159" s="75"/>
      <c r="K159" s="75"/>
      <c r="L159" s="75"/>
      <c r="M159" s="135">
        <v>280167.02</v>
      </c>
      <c r="N159" s="135">
        <v>0</v>
      </c>
      <c r="O159" s="135">
        <v>1921945.76</v>
      </c>
      <c r="P159" s="135">
        <v>0</v>
      </c>
      <c r="Q159" s="75" t="s">
        <v>657</v>
      </c>
      <c r="R159" s="375"/>
    </row>
    <row r="160" spans="1:18" ht="51">
      <c r="A160" s="75" t="s">
        <v>553</v>
      </c>
      <c r="B160" s="75"/>
      <c r="C160" s="76" t="s">
        <v>605</v>
      </c>
      <c r="D160" s="129">
        <v>43927</v>
      </c>
      <c r="E160" s="71" t="s">
        <v>23</v>
      </c>
      <c r="F160" s="237">
        <v>19902</v>
      </c>
      <c r="G160" s="75"/>
      <c r="H160" s="79" t="s">
        <v>6222</v>
      </c>
      <c r="I160" s="75"/>
      <c r="J160" s="75"/>
      <c r="K160" s="75"/>
      <c r="L160" s="75"/>
      <c r="M160" s="135">
        <v>0</v>
      </c>
      <c r="N160" s="135">
        <v>0</v>
      </c>
      <c r="O160" s="135">
        <v>0.01</v>
      </c>
      <c r="P160" s="135">
        <v>0</v>
      </c>
      <c r="Q160" s="75" t="s">
        <v>657</v>
      </c>
      <c r="R160" s="375"/>
    </row>
    <row r="161" spans="1:18" ht="76.5">
      <c r="A161" s="75">
        <v>253</v>
      </c>
      <c r="B161" s="75"/>
      <c r="C161" s="76" t="s">
        <v>113</v>
      </c>
      <c r="D161" s="129">
        <v>43929</v>
      </c>
      <c r="E161" s="71" t="s">
        <v>6</v>
      </c>
      <c r="F161" s="237">
        <v>981780</v>
      </c>
      <c r="G161" s="75"/>
      <c r="H161" s="79" t="s">
        <v>6223</v>
      </c>
      <c r="I161" s="75"/>
      <c r="J161" s="75"/>
      <c r="K161" s="75"/>
      <c r="L161" s="75"/>
      <c r="M161" s="135">
        <v>0</v>
      </c>
      <c r="N161" s="135">
        <v>9862056.0999999996</v>
      </c>
      <c r="O161" s="135">
        <v>0</v>
      </c>
      <c r="P161" s="135">
        <v>67653704.849999994</v>
      </c>
      <c r="Q161" s="75" t="s">
        <v>657</v>
      </c>
      <c r="R161" s="375"/>
    </row>
    <row r="162" spans="1:18" ht="63.75">
      <c r="A162" s="75">
        <v>253</v>
      </c>
      <c r="B162" s="75"/>
      <c r="C162" s="76" t="s">
        <v>113</v>
      </c>
      <c r="D162" s="129">
        <v>43929</v>
      </c>
      <c r="E162" s="71" t="s">
        <v>11</v>
      </c>
      <c r="F162" s="237">
        <v>981780</v>
      </c>
      <c r="G162" s="75"/>
      <c r="H162" s="79" t="s">
        <v>6224</v>
      </c>
      <c r="I162" s="75"/>
      <c r="J162" s="75"/>
      <c r="K162" s="75"/>
      <c r="L162" s="75"/>
      <c r="M162" s="135">
        <v>7.29</v>
      </c>
      <c r="N162" s="135">
        <v>0</v>
      </c>
      <c r="O162" s="135">
        <v>50.01</v>
      </c>
      <c r="P162" s="135">
        <v>0</v>
      </c>
      <c r="Q162" s="75" t="s">
        <v>657</v>
      </c>
      <c r="R162" s="375"/>
    </row>
    <row r="163" spans="1:18" ht="51">
      <c r="A163" s="75" t="s">
        <v>553</v>
      </c>
      <c r="B163" s="75"/>
      <c r="C163" s="76" t="s">
        <v>605</v>
      </c>
      <c r="D163" s="129">
        <v>43930</v>
      </c>
      <c r="E163" s="71" t="s">
        <v>23</v>
      </c>
      <c r="F163" s="237">
        <v>19915</v>
      </c>
      <c r="G163" s="75"/>
      <c r="H163" s="79" t="s">
        <v>6225</v>
      </c>
      <c r="I163" s="75"/>
      <c r="J163" s="75"/>
      <c r="K163" s="75"/>
      <c r="L163" s="75"/>
      <c r="M163" s="135">
        <v>0</v>
      </c>
      <c r="N163" s="135">
        <v>0</v>
      </c>
      <c r="O163" s="135">
        <v>0</v>
      </c>
      <c r="P163" s="135">
        <v>0.01</v>
      </c>
      <c r="Q163" s="75" t="s">
        <v>657</v>
      </c>
      <c r="R163" s="375"/>
    </row>
    <row r="164" spans="1:18" ht="51">
      <c r="A164" s="75" t="s">
        <v>554</v>
      </c>
      <c r="B164" s="75"/>
      <c r="C164" s="76" t="s">
        <v>726</v>
      </c>
      <c r="D164" s="129">
        <v>43936</v>
      </c>
      <c r="E164" s="71" t="s">
        <v>20</v>
      </c>
      <c r="F164" s="237">
        <v>13405</v>
      </c>
      <c r="G164" s="75"/>
      <c r="H164" s="79" t="s">
        <v>6226</v>
      </c>
      <c r="I164" s="75"/>
      <c r="J164" s="75"/>
      <c r="K164" s="75"/>
      <c r="L164" s="75"/>
      <c r="M164" s="135">
        <v>131996.51</v>
      </c>
      <c r="N164" s="135">
        <v>0</v>
      </c>
      <c r="O164" s="135">
        <v>905496.06</v>
      </c>
      <c r="P164" s="135">
        <v>0</v>
      </c>
      <c r="Q164" s="75" t="s">
        <v>657</v>
      </c>
      <c r="R164" s="375"/>
    </row>
    <row r="165" spans="1:18" ht="63.75">
      <c r="A165" s="75" t="s">
        <v>554</v>
      </c>
      <c r="B165" s="75"/>
      <c r="C165" s="76" t="s">
        <v>726</v>
      </c>
      <c r="D165" s="129">
        <v>43936</v>
      </c>
      <c r="E165" s="71" t="s">
        <v>20</v>
      </c>
      <c r="F165" s="237">
        <v>13387</v>
      </c>
      <c r="G165" s="75"/>
      <c r="H165" s="79" t="s">
        <v>6227</v>
      </c>
      <c r="I165" s="75"/>
      <c r="J165" s="75"/>
      <c r="K165" s="75"/>
      <c r="L165" s="75"/>
      <c r="M165" s="135">
        <v>260542.49</v>
      </c>
      <c r="N165" s="135">
        <v>0</v>
      </c>
      <c r="O165" s="135">
        <v>1787321.48</v>
      </c>
      <c r="P165" s="135">
        <v>0</v>
      </c>
      <c r="Q165" s="75" t="s">
        <v>657</v>
      </c>
      <c r="R165" s="375"/>
    </row>
    <row r="166" spans="1:18" ht="63.75">
      <c r="A166" s="75" t="s">
        <v>554</v>
      </c>
      <c r="B166" s="75"/>
      <c r="C166" s="76" t="s">
        <v>726</v>
      </c>
      <c r="D166" s="129">
        <v>43936</v>
      </c>
      <c r="E166" s="71" t="s">
        <v>20</v>
      </c>
      <c r="F166" s="237">
        <v>13404</v>
      </c>
      <c r="G166" s="75"/>
      <c r="H166" s="79" t="s">
        <v>6228</v>
      </c>
      <c r="I166" s="75"/>
      <c r="J166" s="75"/>
      <c r="K166" s="75"/>
      <c r="L166" s="75"/>
      <c r="M166" s="135">
        <v>556862.56000000006</v>
      </c>
      <c r="N166" s="135">
        <v>0</v>
      </c>
      <c r="O166" s="135">
        <v>3820077.16</v>
      </c>
      <c r="P166" s="135">
        <v>0</v>
      </c>
      <c r="Q166" s="75" t="s">
        <v>657</v>
      </c>
      <c r="R166" s="375"/>
    </row>
    <row r="167" spans="1:18" ht="51">
      <c r="A167" s="75" t="s">
        <v>554</v>
      </c>
      <c r="B167" s="75"/>
      <c r="C167" s="76" t="s">
        <v>726</v>
      </c>
      <c r="D167" s="129">
        <v>43936</v>
      </c>
      <c r="E167" s="71" t="s">
        <v>20</v>
      </c>
      <c r="F167" s="237">
        <v>13456</v>
      </c>
      <c r="G167" s="75"/>
      <c r="H167" s="79" t="s">
        <v>6229</v>
      </c>
      <c r="I167" s="75"/>
      <c r="J167" s="75"/>
      <c r="K167" s="75"/>
      <c r="L167" s="75"/>
      <c r="M167" s="135">
        <v>6014.77</v>
      </c>
      <c r="N167" s="135">
        <v>0</v>
      </c>
      <c r="O167" s="135">
        <v>41261.32</v>
      </c>
      <c r="P167" s="135">
        <v>0</v>
      </c>
      <c r="Q167" s="75" t="s">
        <v>657</v>
      </c>
      <c r="R167" s="375"/>
    </row>
    <row r="168" spans="1:18" ht="51">
      <c r="A168" s="75" t="s">
        <v>554</v>
      </c>
      <c r="B168" s="75"/>
      <c r="C168" s="76" t="s">
        <v>726</v>
      </c>
      <c r="D168" s="129">
        <v>43936</v>
      </c>
      <c r="E168" s="71" t="s">
        <v>20</v>
      </c>
      <c r="F168" s="237">
        <v>13407</v>
      </c>
      <c r="G168" s="75"/>
      <c r="H168" s="79" t="s">
        <v>6230</v>
      </c>
      <c r="I168" s="75"/>
      <c r="J168" s="75"/>
      <c r="K168" s="75"/>
      <c r="L168" s="75"/>
      <c r="M168" s="135">
        <v>25461.7</v>
      </c>
      <c r="N168" s="135">
        <v>0</v>
      </c>
      <c r="O168" s="135">
        <v>174667.26</v>
      </c>
      <c r="P168" s="135">
        <v>0</v>
      </c>
      <c r="Q168" s="75" t="s">
        <v>657</v>
      </c>
      <c r="R168" s="375"/>
    </row>
    <row r="169" spans="1:18" ht="51">
      <c r="A169" s="75" t="s">
        <v>554</v>
      </c>
      <c r="B169" s="75"/>
      <c r="C169" s="76" t="s">
        <v>726</v>
      </c>
      <c r="D169" s="129">
        <v>43936</v>
      </c>
      <c r="E169" s="71" t="s">
        <v>20</v>
      </c>
      <c r="F169" s="237">
        <v>13408</v>
      </c>
      <c r="G169" s="75"/>
      <c r="H169" s="79" t="s">
        <v>6231</v>
      </c>
      <c r="I169" s="75"/>
      <c r="J169" s="75"/>
      <c r="K169" s="75"/>
      <c r="L169" s="75"/>
      <c r="M169" s="135">
        <v>23394.15</v>
      </c>
      <c r="N169" s="135">
        <v>0</v>
      </c>
      <c r="O169" s="135">
        <v>160483.87</v>
      </c>
      <c r="P169" s="135">
        <v>0</v>
      </c>
      <c r="Q169" s="75" t="s">
        <v>657</v>
      </c>
      <c r="R169" s="375"/>
    </row>
    <row r="170" spans="1:18" ht="51">
      <c r="A170" s="75" t="s">
        <v>554</v>
      </c>
      <c r="B170" s="75"/>
      <c r="C170" s="76" t="s">
        <v>726</v>
      </c>
      <c r="D170" s="129">
        <v>43936</v>
      </c>
      <c r="E170" s="71" t="s">
        <v>20</v>
      </c>
      <c r="F170" s="237">
        <v>13406</v>
      </c>
      <c r="G170" s="75"/>
      <c r="H170" s="79" t="s">
        <v>6232</v>
      </c>
      <c r="I170" s="75"/>
      <c r="J170" s="75"/>
      <c r="K170" s="75"/>
      <c r="L170" s="75"/>
      <c r="M170" s="135">
        <v>1956.65</v>
      </c>
      <c r="N170" s="135">
        <v>0</v>
      </c>
      <c r="O170" s="135">
        <v>13422.62</v>
      </c>
      <c r="P170" s="135">
        <v>0</v>
      </c>
      <c r="Q170" s="75" t="s">
        <v>657</v>
      </c>
      <c r="R170" s="375"/>
    </row>
    <row r="171" spans="1:18" ht="63.75">
      <c r="A171" s="75" t="s">
        <v>554</v>
      </c>
      <c r="B171" s="75"/>
      <c r="C171" s="76" t="s">
        <v>726</v>
      </c>
      <c r="D171" s="129">
        <v>43936</v>
      </c>
      <c r="E171" s="71" t="s">
        <v>20</v>
      </c>
      <c r="F171" s="237">
        <v>13383</v>
      </c>
      <c r="G171" s="75"/>
      <c r="H171" s="79" t="s">
        <v>6233</v>
      </c>
      <c r="I171" s="75"/>
      <c r="J171" s="75"/>
      <c r="K171" s="75"/>
      <c r="L171" s="75"/>
      <c r="M171" s="135">
        <v>279409.31</v>
      </c>
      <c r="N171" s="135">
        <v>0</v>
      </c>
      <c r="O171" s="135">
        <v>1916747.87</v>
      </c>
      <c r="P171" s="135">
        <v>0</v>
      </c>
      <c r="Q171" s="75" t="s">
        <v>657</v>
      </c>
      <c r="R171" s="375"/>
    </row>
    <row r="172" spans="1:18" ht="51">
      <c r="A172" s="75" t="s">
        <v>554</v>
      </c>
      <c r="B172" s="75"/>
      <c r="C172" s="76" t="s">
        <v>726</v>
      </c>
      <c r="D172" s="129">
        <v>43936</v>
      </c>
      <c r="E172" s="71" t="s">
        <v>20</v>
      </c>
      <c r="F172" s="237">
        <v>13412</v>
      </c>
      <c r="G172" s="75"/>
      <c r="H172" s="79" t="s">
        <v>6234</v>
      </c>
      <c r="I172" s="75"/>
      <c r="J172" s="75"/>
      <c r="K172" s="75"/>
      <c r="L172" s="75"/>
      <c r="M172" s="135">
        <v>2076.9499999999998</v>
      </c>
      <c r="N172" s="135">
        <v>0</v>
      </c>
      <c r="O172" s="135">
        <v>14247.88</v>
      </c>
      <c r="P172" s="135">
        <v>0</v>
      </c>
      <c r="Q172" s="75" t="s">
        <v>657</v>
      </c>
      <c r="R172" s="375"/>
    </row>
    <row r="173" spans="1:18" ht="51">
      <c r="A173" s="75" t="s">
        <v>554</v>
      </c>
      <c r="B173" s="75"/>
      <c r="C173" s="76" t="s">
        <v>726</v>
      </c>
      <c r="D173" s="129">
        <v>43936</v>
      </c>
      <c r="E173" s="71" t="s">
        <v>20</v>
      </c>
      <c r="F173" s="237">
        <v>13410</v>
      </c>
      <c r="G173" s="75"/>
      <c r="H173" s="79" t="s">
        <v>6235</v>
      </c>
      <c r="I173" s="75"/>
      <c r="J173" s="75"/>
      <c r="K173" s="75"/>
      <c r="L173" s="75"/>
      <c r="M173" s="135">
        <v>187.73</v>
      </c>
      <c r="N173" s="135">
        <v>0</v>
      </c>
      <c r="O173" s="135">
        <v>1287.83</v>
      </c>
      <c r="P173" s="135">
        <v>0</v>
      </c>
      <c r="Q173" s="75" t="s">
        <v>657</v>
      </c>
      <c r="R173" s="375"/>
    </row>
    <row r="174" spans="1:18" ht="63.75">
      <c r="A174" s="75" t="s">
        <v>554</v>
      </c>
      <c r="B174" s="75"/>
      <c r="C174" s="76" t="s">
        <v>726</v>
      </c>
      <c r="D174" s="129">
        <v>43936</v>
      </c>
      <c r="E174" s="71" t="s">
        <v>20</v>
      </c>
      <c r="F174" s="237">
        <v>13411</v>
      </c>
      <c r="G174" s="75"/>
      <c r="H174" s="79" t="s">
        <v>6236</v>
      </c>
      <c r="I174" s="75"/>
      <c r="J174" s="75"/>
      <c r="K174" s="75"/>
      <c r="L174" s="75"/>
      <c r="M174" s="135">
        <v>240601.64</v>
      </c>
      <c r="N174" s="135">
        <v>0</v>
      </c>
      <c r="O174" s="135">
        <v>1650527.25</v>
      </c>
      <c r="P174" s="135">
        <v>0</v>
      </c>
      <c r="Q174" s="75" t="s">
        <v>657</v>
      </c>
      <c r="R174" s="375"/>
    </row>
    <row r="175" spans="1:18" ht="51">
      <c r="A175" s="75" t="s">
        <v>553</v>
      </c>
      <c r="B175" s="75"/>
      <c r="C175" s="76" t="s">
        <v>605</v>
      </c>
      <c r="D175" s="129">
        <v>43936</v>
      </c>
      <c r="E175" s="71" t="s">
        <v>23</v>
      </c>
      <c r="F175" s="237">
        <v>19927</v>
      </c>
      <c r="G175" s="75"/>
      <c r="H175" s="79" t="s">
        <v>6237</v>
      </c>
      <c r="I175" s="75"/>
      <c r="J175" s="75"/>
      <c r="K175" s="75"/>
      <c r="L175" s="75"/>
      <c r="M175" s="135">
        <v>0</v>
      </c>
      <c r="N175" s="135">
        <v>0</v>
      </c>
      <c r="O175" s="135">
        <v>0</v>
      </c>
      <c r="P175" s="135">
        <v>0.03</v>
      </c>
      <c r="Q175" s="75" t="s">
        <v>657</v>
      </c>
      <c r="R175" s="375"/>
    </row>
    <row r="176" spans="1:18" ht="63.75">
      <c r="A176" s="75" t="s">
        <v>553</v>
      </c>
      <c r="B176" s="75"/>
      <c r="C176" s="76" t="s">
        <v>605</v>
      </c>
      <c r="D176" s="129">
        <v>43937</v>
      </c>
      <c r="E176" s="71" t="s">
        <v>6</v>
      </c>
      <c r="F176" s="237">
        <v>982219</v>
      </c>
      <c r="G176" s="75"/>
      <c r="H176" s="79" t="s">
        <v>6238</v>
      </c>
      <c r="I176" s="75"/>
      <c r="J176" s="75"/>
      <c r="K176" s="75"/>
      <c r="L176" s="75"/>
      <c r="M176" s="135">
        <v>0</v>
      </c>
      <c r="N176" s="135">
        <v>50000</v>
      </c>
      <c r="O176" s="135">
        <v>0</v>
      </c>
      <c r="P176" s="135">
        <v>343000</v>
      </c>
      <c r="Q176" s="75" t="s">
        <v>657</v>
      </c>
      <c r="R176" s="375"/>
    </row>
    <row r="177" spans="1:18" ht="51">
      <c r="A177" s="75" t="s">
        <v>553</v>
      </c>
      <c r="B177" s="75"/>
      <c r="C177" s="76" t="s">
        <v>605</v>
      </c>
      <c r="D177" s="129">
        <v>43937</v>
      </c>
      <c r="E177" s="71" t="s">
        <v>23</v>
      </c>
      <c r="F177" s="237">
        <v>19931</v>
      </c>
      <c r="G177" s="75"/>
      <c r="H177" s="79" t="s">
        <v>6239</v>
      </c>
      <c r="I177" s="75"/>
      <c r="J177" s="75"/>
      <c r="K177" s="75"/>
      <c r="L177" s="75"/>
      <c r="M177" s="135">
        <v>0</v>
      </c>
      <c r="N177" s="135">
        <v>0</v>
      </c>
      <c r="O177" s="135">
        <v>0.01</v>
      </c>
      <c r="P177" s="135">
        <v>0</v>
      </c>
      <c r="Q177" s="75" t="s">
        <v>657</v>
      </c>
      <c r="R177" s="375"/>
    </row>
    <row r="178" spans="1:18" ht="76.5">
      <c r="A178" s="75">
        <v>132</v>
      </c>
      <c r="B178" s="75"/>
      <c r="C178" s="76" t="s">
        <v>67</v>
      </c>
      <c r="D178" s="129">
        <v>43938</v>
      </c>
      <c r="E178" s="71" t="s">
        <v>11</v>
      </c>
      <c r="F178" s="237">
        <v>982320</v>
      </c>
      <c r="G178" s="75"/>
      <c r="H178" s="79" t="s">
        <v>6240</v>
      </c>
      <c r="I178" s="75"/>
      <c r="J178" s="75"/>
      <c r="K178" s="75"/>
      <c r="L178" s="75"/>
      <c r="M178" s="135">
        <v>39.36</v>
      </c>
      <c r="N178" s="135">
        <v>0</v>
      </c>
      <c r="O178" s="135">
        <v>270.01</v>
      </c>
      <c r="P178" s="135">
        <v>0</v>
      </c>
      <c r="Q178" s="75" t="s">
        <v>657</v>
      </c>
      <c r="R178" s="375"/>
    </row>
    <row r="179" spans="1:18" ht="51">
      <c r="A179" s="75">
        <v>287</v>
      </c>
      <c r="B179" s="75"/>
      <c r="C179" s="76" t="s">
        <v>125</v>
      </c>
      <c r="D179" s="129">
        <v>43938</v>
      </c>
      <c r="E179" s="71" t="s">
        <v>6</v>
      </c>
      <c r="F179" s="237">
        <v>982327</v>
      </c>
      <c r="G179" s="75"/>
      <c r="H179" s="79" t="s">
        <v>6241</v>
      </c>
      <c r="I179" s="75"/>
      <c r="J179" s="75"/>
      <c r="K179" s="75"/>
      <c r="L179" s="75"/>
      <c r="M179" s="135">
        <v>0</v>
      </c>
      <c r="N179" s="135">
        <v>2274693.46</v>
      </c>
      <c r="O179" s="135">
        <v>0</v>
      </c>
      <c r="P179" s="135">
        <v>15604397.140000001</v>
      </c>
      <c r="Q179" s="75" t="s">
        <v>657</v>
      </c>
      <c r="R179" s="375"/>
    </row>
    <row r="180" spans="1:18" ht="51">
      <c r="A180" s="75" t="s">
        <v>554</v>
      </c>
      <c r="B180" s="75"/>
      <c r="C180" s="76" t="s">
        <v>726</v>
      </c>
      <c r="D180" s="129">
        <v>43941</v>
      </c>
      <c r="E180" s="71" t="s">
        <v>20</v>
      </c>
      <c r="F180" s="237">
        <v>13416</v>
      </c>
      <c r="G180" s="75"/>
      <c r="H180" s="79" t="s">
        <v>6242</v>
      </c>
      <c r="I180" s="75"/>
      <c r="J180" s="75"/>
      <c r="K180" s="75"/>
      <c r="L180" s="75"/>
      <c r="M180" s="135">
        <v>10854.68</v>
      </c>
      <c r="N180" s="135">
        <v>0</v>
      </c>
      <c r="O180" s="135">
        <v>74463.100000000006</v>
      </c>
      <c r="P180" s="135">
        <v>0</v>
      </c>
      <c r="Q180" s="75" t="s">
        <v>657</v>
      </c>
      <c r="R180" s="375"/>
    </row>
    <row r="181" spans="1:18" ht="63.75">
      <c r="A181" s="75" t="s">
        <v>554</v>
      </c>
      <c r="B181" s="75"/>
      <c r="C181" s="76" t="s">
        <v>726</v>
      </c>
      <c r="D181" s="129">
        <v>43941</v>
      </c>
      <c r="E181" s="71" t="s">
        <v>20</v>
      </c>
      <c r="F181" s="237">
        <v>13414</v>
      </c>
      <c r="G181" s="75"/>
      <c r="H181" s="79" t="s">
        <v>6243</v>
      </c>
      <c r="I181" s="75"/>
      <c r="J181" s="75"/>
      <c r="K181" s="75"/>
      <c r="L181" s="75"/>
      <c r="M181" s="135">
        <v>1428453.55</v>
      </c>
      <c r="N181" s="135">
        <v>0</v>
      </c>
      <c r="O181" s="135">
        <v>9799191.3499999996</v>
      </c>
      <c r="P181" s="135">
        <v>0</v>
      </c>
      <c r="Q181" s="75" t="s">
        <v>657</v>
      </c>
      <c r="R181" s="375"/>
    </row>
    <row r="182" spans="1:18" ht="76.5">
      <c r="A182" s="75" t="s">
        <v>554</v>
      </c>
      <c r="B182" s="75"/>
      <c r="C182" s="76" t="s">
        <v>726</v>
      </c>
      <c r="D182" s="129">
        <v>43942</v>
      </c>
      <c r="E182" s="71" t="s">
        <v>20</v>
      </c>
      <c r="F182" s="237">
        <v>4673</v>
      </c>
      <c r="G182" s="75"/>
      <c r="H182" s="79" t="s">
        <v>6244</v>
      </c>
      <c r="I182" s="75"/>
      <c r="J182" s="75"/>
      <c r="K182" s="75"/>
      <c r="L182" s="75"/>
      <c r="M182" s="135">
        <v>1637313.93</v>
      </c>
      <c r="N182" s="135">
        <v>0</v>
      </c>
      <c r="O182" s="135">
        <v>11231973.560000001</v>
      </c>
      <c r="P182" s="135">
        <v>0</v>
      </c>
      <c r="Q182" s="75" t="s">
        <v>657</v>
      </c>
      <c r="R182" s="375"/>
    </row>
    <row r="183" spans="1:18" ht="51">
      <c r="A183" s="75" t="s">
        <v>553</v>
      </c>
      <c r="B183" s="75"/>
      <c r="C183" s="76" t="s">
        <v>605</v>
      </c>
      <c r="D183" s="129">
        <v>43942</v>
      </c>
      <c r="E183" s="71" t="s">
        <v>23</v>
      </c>
      <c r="F183" s="237">
        <v>19943</v>
      </c>
      <c r="G183" s="75"/>
      <c r="H183" s="79" t="s">
        <v>6245</v>
      </c>
      <c r="I183" s="75"/>
      <c r="J183" s="75"/>
      <c r="K183" s="75"/>
      <c r="L183" s="75"/>
      <c r="M183" s="135">
        <v>0</v>
      </c>
      <c r="N183" s="135">
        <v>0</v>
      </c>
      <c r="O183" s="135">
        <v>0.01</v>
      </c>
      <c r="P183" s="135">
        <v>0</v>
      </c>
      <c r="Q183" s="75" t="s">
        <v>657</v>
      </c>
      <c r="R183" s="375"/>
    </row>
    <row r="184" spans="1:18" ht="76.5">
      <c r="A184" s="75">
        <v>291</v>
      </c>
      <c r="B184" s="75"/>
      <c r="C184" s="76" t="s">
        <v>128</v>
      </c>
      <c r="D184" s="129">
        <v>43943</v>
      </c>
      <c r="E184" s="71" t="s">
        <v>6</v>
      </c>
      <c r="F184" s="237">
        <v>1267819</v>
      </c>
      <c r="G184" s="75"/>
      <c r="H184" s="79" t="s">
        <v>6246</v>
      </c>
      <c r="I184" s="75"/>
      <c r="J184" s="75"/>
      <c r="K184" s="75"/>
      <c r="L184" s="75"/>
      <c r="M184" s="135">
        <v>0</v>
      </c>
      <c r="N184" s="135">
        <v>4581430.72</v>
      </c>
      <c r="O184" s="135">
        <v>0</v>
      </c>
      <c r="P184" s="135">
        <v>31428614.739999998</v>
      </c>
      <c r="Q184" s="75" t="s">
        <v>657</v>
      </c>
      <c r="R184" s="375"/>
    </row>
    <row r="185" spans="1:18" ht="76.5">
      <c r="A185" s="75">
        <v>291</v>
      </c>
      <c r="B185" s="75"/>
      <c r="C185" s="76" t="s">
        <v>128</v>
      </c>
      <c r="D185" s="129">
        <v>43943</v>
      </c>
      <c r="E185" s="71" t="s">
        <v>6</v>
      </c>
      <c r="F185" s="237">
        <v>1267837</v>
      </c>
      <c r="G185" s="75"/>
      <c r="H185" s="79" t="s">
        <v>6246</v>
      </c>
      <c r="I185" s="75"/>
      <c r="J185" s="75"/>
      <c r="K185" s="75"/>
      <c r="L185" s="75"/>
      <c r="M185" s="135">
        <v>0</v>
      </c>
      <c r="N185" s="135">
        <v>3737067.27</v>
      </c>
      <c r="O185" s="135">
        <v>0</v>
      </c>
      <c r="P185" s="135">
        <v>25636281.469999999</v>
      </c>
      <c r="Q185" s="75" t="s">
        <v>657</v>
      </c>
      <c r="R185" s="375"/>
    </row>
    <row r="186" spans="1:18" ht="51">
      <c r="A186" s="75" t="s">
        <v>553</v>
      </c>
      <c r="B186" s="75"/>
      <c r="C186" s="76" t="s">
        <v>605</v>
      </c>
      <c r="D186" s="129">
        <v>43944</v>
      </c>
      <c r="E186" s="71" t="s">
        <v>23</v>
      </c>
      <c r="F186" s="237">
        <v>19952</v>
      </c>
      <c r="G186" s="75"/>
      <c r="H186" s="79" t="s">
        <v>6247</v>
      </c>
      <c r="I186" s="75"/>
      <c r="J186" s="75"/>
      <c r="K186" s="75"/>
      <c r="L186" s="75"/>
      <c r="M186" s="135">
        <v>0</v>
      </c>
      <c r="N186" s="135">
        <v>0</v>
      </c>
      <c r="O186" s="135">
        <v>0</v>
      </c>
      <c r="P186" s="135">
        <v>0.02</v>
      </c>
      <c r="Q186" s="75" t="s">
        <v>657</v>
      </c>
      <c r="R186" s="375"/>
    </row>
    <row r="187" spans="1:18" ht="51">
      <c r="A187" s="75" t="s">
        <v>554</v>
      </c>
      <c r="B187" s="75"/>
      <c r="C187" s="76" t="s">
        <v>726</v>
      </c>
      <c r="D187" s="129">
        <v>43945</v>
      </c>
      <c r="E187" s="71" t="s">
        <v>20</v>
      </c>
      <c r="F187" s="237">
        <v>13472</v>
      </c>
      <c r="G187" s="75"/>
      <c r="H187" s="79" t="s">
        <v>6248</v>
      </c>
      <c r="I187" s="75"/>
      <c r="J187" s="75"/>
      <c r="K187" s="75"/>
      <c r="L187" s="75"/>
      <c r="M187" s="135">
        <v>70938.009999999995</v>
      </c>
      <c r="N187" s="135">
        <v>0</v>
      </c>
      <c r="O187" s="135">
        <v>486634.75</v>
      </c>
      <c r="P187" s="135">
        <v>0</v>
      </c>
      <c r="Q187" s="75" t="s">
        <v>657</v>
      </c>
      <c r="R187" s="375"/>
    </row>
    <row r="188" spans="1:18" ht="63.75">
      <c r="A188" s="75">
        <v>512</v>
      </c>
      <c r="B188" s="75"/>
      <c r="C188" s="76" t="s">
        <v>728</v>
      </c>
      <c r="D188" s="129">
        <v>43945</v>
      </c>
      <c r="E188" s="71" t="s">
        <v>13</v>
      </c>
      <c r="F188" s="237">
        <v>1310493</v>
      </c>
      <c r="G188" s="75"/>
      <c r="H188" s="79" t="s">
        <v>6249</v>
      </c>
      <c r="I188" s="75"/>
      <c r="J188" s="75"/>
      <c r="K188" s="75"/>
      <c r="L188" s="75"/>
      <c r="M188" s="135">
        <v>227572.56</v>
      </c>
      <c r="N188" s="135">
        <v>0</v>
      </c>
      <c r="O188" s="135">
        <v>1561147.76</v>
      </c>
      <c r="P188" s="135">
        <v>0</v>
      </c>
      <c r="Q188" s="75" t="s">
        <v>657</v>
      </c>
      <c r="R188" s="375"/>
    </row>
    <row r="189" spans="1:18" ht="51">
      <c r="A189" s="75" t="s">
        <v>553</v>
      </c>
      <c r="B189" s="75"/>
      <c r="C189" s="76" t="s">
        <v>605</v>
      </c>
      <c r="D189" s="129">
        <v>43945</v>
      </c>
      <c r="E189" s="71" t="s">
        <v>23</v>
      </c>
      <c r="F189" s="237">
        <v>19956</v>
      </c>
      <c r="G189" s="75"/>
      <c r="H189" s="79" t="s">
        <v>6250</v>
      </c>
      <c r="I189" s="75"/>
      <c r="J189" s="75"/>
      <c r="K189" s="75"/>
      <c r="L189" s="75"/>
      <c r="M189" s="135">
        <v>0</v>
      </c>
      <c r="N189" s="135">
        <v>0</v>
      </c>
      <c r="O189" s="135">
        <v>0.01</v>
      </c>
      <c r="P189" s="135">
        <v>0</v>
      </c>
      <c r="Q189" s="75" t="s">
        <v>657</v>
      </c>
      <c r="R189" s="375"/>
    </row>
    <row r="190" spans="1:18" ht="76.5">
      <c r="A190" s="75" t="s">
        <v>554</v>
      </c>
      <c r="B190" s="75"/>
      <c r="C190" s="76" t="s">
        <v>726</v>
      </c>
      <c r="D190" s="129">
        <v>43948</v>
      </c>
      <c r="E190" s="71" t="s">
        <v>6</v>
      </c>
      <c r="F190" s="237">
        <v>4677</v>
      </c>
      <c r="G190" s="75"/>
      <c r="H190" s="79" t="s">
        <v>6251</v>
      </c>
      <c r="I190" s="75"/>
      <c r="J190" s="75"/>
      <c r="K190" s="75"/>
      <c r="L190" s="75"/>
      <c r="M190" s="135">
        <v>0</v>
      </c>
      <c r="N190" s="135">
        <v>5284</v>
      </c>
      <c r="O190" s="135">
        <v>0</v>
      </c>
      <c r="P190" s="135">
        <v>36248.239999999998</v>
      </c>
      <c r="Q190" s="75" t="s">
        <v>657</v>
      </c>
      <c r="R190" s="375"/>
    </row>
    <row r="191" spans="1:18" ht="51">
      <c r="A191" s="75" t="s">
        <v>553</v>
      </c>
      <c r="B191" s="75"/>
      <c r="C191" s="76" t="s">
        <v>605</v>
      </c>
      <c r="D191" s="129">
        <v>43948</v>
      </c>
      <c r="E191" s="71" t="s">
        <v>23</v>
      </c>
      <c r="F191" s="237">
        <v>19960</v>
      </c>
      <c r="G191" s="75"/>
      <c r="H191" s="79" t="s">
        <v>6252</v>
      </c>
      <c r="I191" s="75"/>
      <c r="J191" s="75"/>
      <c r="K191" s="75"/>
      <c r="L191" s="75"/>
      <c r="M191" s="135">
        <v>0</v>
      </c>
      <c r="N191" s="135">
        <v>0</v>
      </c>
      <c r="O191" s="135">
        <v>0.01</v>
      </c>
      <c r="P191" s="135">
        <v>0</v>
      </c>
      <c r="Q191" s="75" t="s">
        <v>657</v>
      </c>
      <c r="R191" s="375"/>
    </row>
    <row r="192" spans="1:18" ht="63.75">
      <c r="A192" s="75">
        <v>512</v>
      </c>
      <c r="B192" s="75"/>
      <c r="C192" s="76" t="s">
        <v>728</v>
      </c>
      <c r="D192" s="129">
        <v>43951</v>
      </c>
      <c r="E192" s="71" t="s">
        <v>15</v>
      </c>
      <c r="F192" s="237">
        <v>1311977</v>
      </c>
      <c r="G192" s="75"/>
      <c r="H192" s="79" t="s">
        <v>6253</v>
      </c>
      <c r="I192" s="75"/>
      <c r="J192" s="75"/>
      <c r="K192" s="75"/>
      <c r="L192" s="75"/>
      <c r="M192" s="135">
        <v>7.29</v>
      </c>
      <c r="N192" s="135">
        <v>0</v>
      </c>
      <c r="O192" s="135">
        <v>50.01</v>
      </c>
      <c r="P192" s="135">
        <v>0</v>
      </c>
      <c r="Q192" s="75" t="s">
        <v>657</v>
      </c>
      <c r="R192" s="375"/>
    </row>
    <row r="193" spans="1:18" ht="63.75">
      <c r="A193" s="75">
        <v>512</v>
      </c>
      <c r="B193" s="75"/>
      <c r="C193" s="76" t="s">
        <v>728</v>
      </c>
      <c r="D193" s="129">
        <v>43951</v>
      </c>
      <c r="E193" s="71" t="s">
        <v>11</v>
      </c>
      <c r="F193" s="237">
        <v>982820</v>
      </c>
      <c r="G193" s="75"/>
      <c r="H193" s="79" t="s">
        <v>6254</v>
      </c>
      <c r="I193" s="75"/>
      <c r="J193" s="75"/>
      <c r="K193" s="75"/>
      <c r="L193" s="75"/>
      <c r="M193" s="135">
        <v>7.29</v>
      </c>
      <c r="N193" s="135">
        <v>0</v>
      </c>
      <c r="O193" s="135">
        <v>50.01</v>
      </c>
      <c r="P193" s="135">
        <v>0</v>
      </c>
      <c r="Q193" s="75" t="s">
        <v>657</v>
      </c>
      <c r="R193" s="375"/>
    </row>
    <row r="194" spans="1:18" ht="51">
      <c r="A194" s="75" t="s">
        <v>553</v>
      </c>
      <c r="B194" s="75"/>
      <c r="C194" s="76" t="s">
        <v>605</v>
      </c>
      <c r="D194" s="129">
        <v>43951</v>
      </c>
      <c r="E194" s="71" t="s">
        <v>23</v>
      </c>
      <c r="F194" s="237">
        <v>19974</v>
      </c>
      <c r="G194" s="75"/>
      <c r="H194" s="79" t="s">
        <v>6255</v>
      </c>
      <c r="I194" s="75"/>
      <c r="J194" s="75"/>
      <c r="K194" s="75"/>
      <c r="L194" s="75"/>
      <c r="M194" s="135">
        <v>0</v>
      </c>
      <c r="N194" s="135">
        <v>0</v>
      </c>
      <c r="O194" s="135">
        <v>0</v>
      </c>
      <c r="P194" s="135">
        <v>0.02</v>
      </c>
      <c r="Q194" s="75" t="s">
        <v>657</v>
      </c>
      <c r="R194" s="375"/>
    </row>
    <row r="195" spans="1:18" ht="51">
      <c r="A195" s="75">
        <v>287</v>
      </c>
      <c r="B195" s="75"/>
      <c r="C195" s="76" t="s">
        <v>125</v>
      </c>
      <c r="D195" s="129">
        <v>43955</v>
      </c>
      <c r="E195" s="71" t="s">
        <v>6</v>
      </c>
      <c r="F195" s="237">
        <v>982880</v>
      </c>
      <c r="G195" s="75"/>
      <c r="H195" s="79" t="s">
        <v>7080</v>
      </c>
      <c r="I195" s="75"/>
      <c r="J195" s="75"/>
      <c r="K195" s="75"/>
      <c r="L195" s="75"/>
      <c r="M195" s="135">
        <v>0</v>
      </c>
      <c r="N195" s="135">
        <v>3500000</v>
      </c>
      <c r="O195" s="135">
        <v>0</v>
      </c>
      <c r="P195" s="135">
        <v>24010000</v>
      </c>
      <c r="Q195" s="75" t="s">
        <v>657</v>
      </c>
      <c r="R195" s="375"/>
    </row>
    <row r="196" spans="1:18" ht="63.75">
      <c r="A196" s="75">
        <v>512</v>
      </c>
      <c r="B196" s="75"/>
      <c r="C196" s="76" t="s">
        <v>728</v>
      </c>
      <c r="D196" s="129">
        <v>43955</v>
      </c>
      <c r="E196" s="71" t="s">
        <v>11</v>
      </c>
      <c r="F196" s="237">
        <v>982879</v>
      </c>
      <c r="G196" s="75"/>
      <c r="H196" s="79" t="s">
        <v>7081</v>
      </c>
      <c r="I196" s="75"/>
      <c r="J196" s="75"/>
      <c r="K196" s="75"/>
      <c r="L196" s="75"/>
      <c r="M196" s="135">
        <v>7.29</v>
      </c>
      <c r="N196" s="135">
        <v>0</v>
      </c>
      <c r="O196" s="135">
        <v>50.01</v>
      </c>
      <c r="P196" s="135">
        <v>0</v>
      </c>
      <c r="Q196" s="75" t="s">
        <v>657</v>
      </c>
      <c r="R196" s="375"/>
    </row>
    <row r="197" spans="1:18" ht="51">
      <c r="A197" s="75" t="s">
        <v>553</v>
      </c>
      <c r="B197" s="75"/>
      <c r="C197" s="76" t="s">
        <v>605</v>
      </c>
      <c r="D197" s="129">
        <v>43955</v>
      </c>
      <c r="E197" s="71" t="s">
        <v>23</v>
      </c>
      <c r="F197" s="237">
        <v>19978</v>
      </c>
      <c r="G197" s="75"/>
      <c r="H197" s="79" t="s">
        <v>7082</v>
      </c>
      <c r="I197" s="75"/>
      <c r="J197" s="75"/>
      <c r="K197" s="75"/>
      <c r="L197" s="75"/>
      <c r="M197" s="135">
        <v>0</v>
      </c>
      <c r="N197" s="135">
        <v>0</v>
      </c>
      <c r="O197" s="135">
        <v>0.01</v>
      </c>
      <c r="P197" s="135">
        <v>0</v>
      </c>
      <c r="Q197" s="75" t="s">
        <v>657</v>
      </c>
      <c r="R197" s="375"/>
    </row>
    <row r="198" spans="1:18" ht="63.75">
      <c r="A198" s="75">
        <v>512</v>
      </c>
      <c r="B198" s="75"/>
      <c r="C198" s="76" t="s">
        <v>728</v>
      </c>
      <c r="D198" s="129">
        <v>43956</v>
      </c>
      <c r="E198" s="71" t="s">
        <v>15</v>
      </c>
      <c r="F198" s="237">
        <v>1313139</v>
      </c>
      <c r="G198" s="75"/>
      <c r="H198" s="79" t="s">
        <v>7083</v>
      </c>
      <c r="I198" s="75"/>
      <c r="J198" s="75"/>
      <c r="K198" s="75"/>
      <c r="L198" s="75"/>
      <c r="M198" s="135">
        <v>7.29</v>
      </c>
      <c r="N198" s="135">
        <v>0</v>
      </c>
      <c r="O198" s="135">
        <v>50.01</v>
      </c>
      <c r="P198" s="135">
        <v>0</v>
      </c>
      <c r="Q198" s="75" t="s">
        <v>657</v>
      </c>
      <c r="R198" s="375"/>
    </row>
    <row r="199" spans="1:18" ht="63.75">
      <c r="A199" s="75">
        <v>512</v>
      </c>
      <c r="B199" s="75"/>
      <c r="C199" s="76" t="s">
        <v>728</v>
      </c>
      <c r="D199" s="129">
        <v>43956</v>
      </c>
      <c r="E199" s="71" t="s">
        <v>15</v>
      </c>
      <c r="F199" s="237">
        <v>1313142</v>
      </c>
      <c r="G199" s="75"/>
      <c r="H199" s="79" t="s">
        <v>7084</v>
      </c>
      <c r="I199" s="75"/>
      <c r="J199" s="75"/>
      <c r="K199" s="75"/>
      <c r="L199" s="75"/>
      <c r="M199" s="135">
        <v>7.29</v>
      </c>
      <c r="N199" s="135">
        <v>0</v>
      </c>
      <c r="O199" s="135">
        <v>50.01</v>
      </c>
      <c r="P199" s="135">
        <v>0</v>
      </c>
      <c r="Q199" s="75" t="s">
        <v>657</v>
      </c>
      <c r="R199" s="375"/>
    </row>
    <row r="200" spans="1:18" ht="63.75">
      <c r="A200" s="75">
        <v>47</v>
      </c>
      <c r="B200" s="75"/>
      <c r="C200" s="76" t="s">
        <v>49</v>
      </c>
      <c r="D200" s="129">
        <v>43957</v>
      </c>
      <c r="E200" s="71" t="s">
        <v>6</v>
      </c>
      <c r="F200" s="237">
        <v>982992</v>
      </c>
      <c r="G200" s="75"/>
      <c r="H200" s="79" t="s">
        <v>7085</v>
      </c>
      <c r="I200" s="75"/>
      <c r="J200" s="75"/>
      <c r="K200" s="75"/>
      <c r="L200" s="75"/>
      <c r="M200" s="135">
        <v>0</v>
      </c>
      <c r="N200" s="135">
        <v>1305300</v>
      </c>
      <c r="O200" s="135">
        <v>0</v>
      </c>
      <c r="P200" s="135">
        <v>8954358</v>
      </c>
      <c r="Q200" s="75" t="s">
        <v>657</v>
      </c>
      <c r="R200" s="375"/>
    </row>
    <row r="201" spans="1:18" ht="63.75">
      <c r="A201" s="75">
        <v>47</v>
      </c>
      <c r="B201" s="75"/>
      <c r="C201" s="76" t="s">
        <v>49</v>
      </c>
      <c r="D201" s="129">
        <v>43957</v>
      </c>
      <c r="E201" s="71" t="s">
        <v>11</v>
      </c>
      <c r="F201" s="237">
        <v>982992</v>
      </c>
      <c r="G201" s="75"/>
      <c r="H201" s="79" t="s">
        <v>7086</v>
      </c>
      <c r="I201" s="75"/>
      <c r="J201" s="75"/>
      <c r="K201" s="75"/>
      <c r="L201" s="75"/>
      <c r="M201" s="135">
        <v>7.29</v>
      </c>
      <c r="N201" s="135">
        <v>0</v>
      </c>
      <c r="O201" s="135">
        <v>50.01</v>
      </c>
      <c r="P201" s="135">
        <v>0</v>
      </c>
      <c r="Q201" s="75" t="s">
        <v>657</v>
      </c>
      <c r="R201" s="375"/>
    </row>
    <row r="202" spans="1:18" ht="51">
      <c r="A202" s="75" t="s">
        <v>553</v>
      </c>
      <c r="B202" s="75"/>
      <c r="C202" s="76" t="s">
        <v>605</v>
      </c>
      <c r="D202" s="129">
        <v>43958</v>
      </c>
      <c r="E202" s="71" t="s">
        <v>23</v>
      </c>
      <c r="F202" s="237">
        <v>19991</v>
      </c>
      <c r="G202" s="75"/>
      <c r="H202" s="79" t="s">
        <v>7087</v>
      </c>
      <c r="I202" s="75"/>
      <c r="J202" s="75"/>
      <c r="K202" s="75"/>
      <c r="L202" s="75"/>
      <c r="M202" s="135">
        <v>0</v>
      </c>
      <c r="N202" s="135">
        <v>0</v>
      </c>
      <c r="O202" s="135">
        <v>0.01</v>
      </c>
      <c r="P202" s="135">
        <v>0</v>
      </c>
      <c r="Q202" s="75" t="s">
        <v>657</v>
      </c>
      <c r="R202" s="375"/>
    </row>
    <row r="203" spans="1:18" ht="51">
      <c r="A203" s="75" t="s">
        <v>554</v>
      </c>
      <c r="B203" s="75"/>
      <c r="C203" s="76" t="s">
        <v>726</v>
      </c>
      <c r="D203" s="129">
        <v>43962</v>
      </c>
      <c r="E203" s="71" t="s">
        <v>20</v>
      </c>
      <c r="F203" s="237">
        <v>13543</v>
      </c>
      <c r="G203" s="75"/>
      <c r="H203" s="79" t="s">
        <v>7088</v>
      </c>
      <c r="I203" s="75"/>
      <c r="J203" s="75"/>
      <c r="K203" s="75"/>
      <c r="L203" s="75"/>
      <c r="M203" s="135">
        <v>30036.6</v>
      </c>
      <c r="N203" s="135">
        <v>0</v>
      </c>
      <c r="O203" s="135">
        <v>206051.08</v>
      </c>
      <c r="P203" s="135">
        <v>0</v>
      </c>
      <c r="Q203" s="75" t="s">
        <v>657</v>
      </c>
      <c r="R203" s="375"/>
    </row>
    <row r="204" spans="1:18" ht="63.75">
      <c r="A204" s="75">
        <v>512</v>
      </c>
      <c r="B204" s="75"/>
      <c r="C204" s="76" t="s">
        <v>728</v>
      </c>
      <c r="D204" s="129">
        <v>43962</v>
      </c>
      <c r="E204" s="71" t="s">
        <v>15</v>
      </c>
      <c r="F204" s="237">
        <v>1314786</v>
      </c>
      <c r="G204" s="75"/>
      <c r="H204" s="79" t="s">
        <v>7089</v>
      </c>
      <c r="I204" s="75"/>
      <c r="J204" s="75"/>
      <c r="K204" s="75"/>
      <c r="L204" s="75"/>
      <c r="M204" s="135">
        <v>7.29</v>
      </c>
      <c r="N204" s="135">
        <v>0</v>
      </c>
      <c r="O204" s="135">
        <v>50.01</v>
      </c>
      <c r="P204" s="135">
        <v>0</v>
      </c>
      <c r="Q204" s="75" t="s">
        <v>657</v>
      </c>
      <c r="R204" s="375"/>
    </row>
    <row r="205" spans="1:18" ht="63.75">
      <c r="A205" s="75">
        <v>512</v>
      </c>
      <c r="B205" s="75"/>
      <c r="C205" s="76" t="s">
        <v>728</v>
      </c>
      <c r="D205" s="129">
        <v>43962</v>
      </c>
      <c r="E205" s="71" t="s">
        <v>15</v>
      </c>
      <c r="F205" s="237">
        <v>1314806</v>
      </c>
      <c r="G205" s="75"/>
      <c r="H205" s="79" t="s">
        <v>7090</v>
      </c>
      <c r="I205" s="75"/>
      <c r="J205" s="75"/>
      <c r="K205" s="75"/>
      <c r="L205" s="75"/>
      <c r="M205" s="135">
        <v>7.29</v>
      </c>
      <c r="N205" s="135">
        <v>0</v>
      </c>
      <c r="O205" s="135">
        <v>50.01</v>
      </c>
      <c r="P205" s="135">
        <v>0</v>
      </c>
      <c r="Q205" s="75" t="s">
        <v>657</v>
      </c>
      <c r="R205" s="375"/>
    </row>
    <row r="206" spans="1:18" ht="51">
      <c r="A206" s="75" t="s">
        <v>553</v>
      </c>
      <c r="B206" s="75"/>
      <c r="C206" s="76" t="s">
        <v>605</v>
      </c>
      <c r="D206" s="129">
        <v>43962</v>
      </c>
      <c r="E206" s="71" t="s">
        <v>23</v>
      </c>
      <c r="F206" s="237">
        <v>20000</v>
      </c>
      <c r="G206" s="75"/>
      <c r="H206" s="79" t="s">
        <v>7091</v>
      </c>
      <c r="I206" s="75"/>
      <c r="J206" s="75"/>
      <c r="K206" s="75"/>
      <c r="L206" s="75"/>
      <c r="M206" s="135">
        <v>0</v>
      </c>
      <c r="N206" s="135">
        <v>0</v>
      </c>
      <c r="O206" s="135">
        <v>0</v>
      </c>
      <c r="P206" s="135">
        <v>0.01</v>
      </c>
      <c r="Q206" s="75" t="s">
        <v>657</v>
      </c>
      <c r="R206" s="375"/>
    </row>
    <row r="207" spans="1:18" ht="63.75">
      <c r="A207" s="75">
        <v>512</v>
      </c>
      <c r="B207" s="75"/>
      <c r="C207" s="76" t="s">
        <v>728</v>
      </c>
      <c r="D207" s="129">
        <v>43963</v>
      </c>
      <c r="E207" s="71" t="s">
        <v>15</v>
      </c>
      <c r="F207" s="237">
        <v>1315230</v>
      </c>
      <c r="G207" s="75"/>
      <c r="H207" s="79" t="s">
        <v>7092</v>
      </c>
      <c r="I207" s="75"/>
      <c r="J207" s="75"/>
      <c r="K207" s="75"/>
      <c r="L207" s="75"/>
      <c r="M207" s="135">
        <v>7.29</v>
      </c>
      <c r="N207" s="135">
        <v>0</v>
      </c>
      <c r="O207" s="135">
        <v>50.01</v>
      </c>
      <c r="P207" s="135">
        <v>0</v>
      </c>
      <c r="Q207" s="75" t="s">
        <v>657</v>
      </c>
      <c r="R207" s="375"/>
    </row>
    <row r="208" spans="1:18" ht="51">
      <c r="A208" s="75" t="s">
        <v>553</v>
      </c>
      <c r="B208" s="75"/>
      <c r="C208" s="76" t="s">
        <v>605</v>
      </c>
      <c r="D208" s="129">
        <v>43963</v>
      </c>
      <c r="E208" s="71" t="s">
        <v>23</v>
      </c>
      <c r="F208" s="237">
        <v>20005</v>
      </c>
      <c r="G208" s="75"/>
      <c r="H208" s="79" t="s">
        <v>7093</v>
      </c>
      <c r="I208" s="75"/>
      <c r="J208" s="75"/>
      <c r="K208" s="75"/>
      <c r="L208" s="75"/>
      <c r="M208" s="135">
        <v>0</v>
      </c>
      <c r="N208" s="135">
        <v>0</v>
      </c>
      <c r="O208" s="135">
        <v>0.01</v>
      </c>
      <c r="P208" s="135">
        <v>0</v>
      </c>
      <c r="Q208" s="75" t="s">
        <v>657</v>
      </c>
      <c r="R208" s="375"/>
    </row>
    <row r="209" spans="1:18" ht="76.5">
      <c r="A209" s="75" t="s">
        <v>554</v>
      </c>
      <c r="B209" s="75"/>
      <c r="C209" s="76" t="s">
        <v>726</v>
      </c>
      <c r="D209" s="129">
        <v>43964</v>
      </c>
      <c r="E209" s="71" t="s">
        <v>6</v>
      </c>
      <c r="F209" s="237">
        <v>983462</v>
      </c>
      <c r="G209" s="75"/>
      <c r="H209" s="79" t="s">
        <v>7094</v>
      </c>
      <c r="I209" s="75"/>
      <c r="J209" s="75"/>
      <c r="K209" s="75"/>
      <c r="L209" s="75"/>
      <c r="M209" s="135">
        <v>0</v>
      </c>
      <c r="N209" s="135">
        <v>5918.75</v>
      </c>
      <c r="O209" s="135">
        <v>0</v>
      </c>
      <c r="P209" s="135">
        <v>40602.629999999997</v>
      </c>
      <c r="Q209" s="75" t="s">
        <v>657</v>
      </c>
      <c r="R209" s="375"/>
    </row>
    <row r="210" spans="1:18" ht="76.5">
      <c r="A210" s="75" t="s">
        <v>554</v>
      </c>
      <c r="B210" s="75"/>
      <c r="C210" s="76" t="s">
        <v>726</v>
      </c>
      <c r="D210" s="129">
        <v>43964</v>
      </c>
      <c r="E210" s="71" t="s">
        <v>13</v>
      </c>
      <c r="F210" s="237">
        <v>983477</v>
      </c>
      <c r="G210" s="75"/>
      <c r="H210" s="79" t="s">
        <v>7095</v>
      </c>
      <c r="I210" s="75"/>
      <c r="J210" s="75"/>
      <c r="K210" s="75"/>
      <c r="L210" s="75"/>
      <c r="M210" s="135">
        <v>112.77</v>
      </c>
      <c r="N210" s="135">
        <v>0</v>
      </c>
      <c r="O210" s="135">
        <v>773.6</v>
      </c>
      <c r="P210" s="135">
        <v>0</v>
      </c>
      <c r="Q210" s="75" t="s">
        <v>657</v>
      </c>
      <c r="R210" s="375"/>
    </row>
    <row r="211" spans="1:18" ht="51">
      <c r="A211" s="75" t="s">
        <v>553</v>
      </c>
      <c r="B211" s="75"/>
      <c r="C211" s="76" t="s">
        <v>605</v>
      </c>
      <c r="D211" s="129">
        <v>43964</v>
      </c>
      <c r="E211" s="71" t="s">
        <v>23</v>
      </c>
      <c r="F211" s="237">
        <v>20009</v>
      </c>
      <c r="G211" s="75"/>
      <c r="H211" s="79" t="s">
        <v>7096</v>
      </c>
      <c r="I211" s="75"/>
      <c r="J211" s="75"/>
      <c r="K211" s="75"/>
      <c r="L211" s="75"/>
      <c r="M211" s="135">
        <v>0</v>
      </c>
      <c r="N211" s="135">
        <v>0</v>
      </c>
      <c r="O211" s="135">
        <v>0.01</v>
      </c>
      <c r="P211" s="135">
        <v>0</v>
      </c>
      <c r="Q211" s="75" t="s">
        <v>657</v>
      </c>
      <c r="R211" s="375"/>
    </row>
    <row r="212" spans="1:18" ht="51">
      <c r="A212" s="75" t="s">
        <v>553</v>
      </c>
      <c r="B212" s="75"/>
      <c r="C212" s="76" t="s">
        <v>605</v>
      </c>
      <c r="D212" s="129">
        <v>43965</v>
      </c>
      <c r="E212" s="71" t="s">
        <v>23</v>
      </c>
      <c r="F212" s="237">
        <v>20013</v>
      </c>
      <c r="G212" s="75"/>
      <c r="H212" s="79" t="s">
        <v>7097</v>
      </c>
      <c r="I212" s="75"/>
      <c r="J212" s="75"/>
      <c r="K212" s="75"/>
      <c r="L212" s="75"/>
      <c r="M212" s="135">
        <v>0</v>
      </c>
      <c r="N212" s="135">
        <v>0</v>
      </c>
      <c r="O212" s="135">
        <v>0.01</v>
      </c>
      <c r="P212" s="135">
        <v>0</v>
      </c>
      <c r="Q212" s="75" t="s">
        <v>657</v>
      </c>
      <c r="R212" s="375"/>
    </row>
    <row r="213" spans="1:18" ht="63.75">
      <c r="A213" s="75">
        <v>512</v>
      </c>
      <c r="B213" s="75"/>
      <c r="C213" s="76" t="s">
        <v>728</v>
      </c>
      <c r="D213" s="129">
        <v>43966</v>
      </c>
      <c r="E213" s="71" t="s">
        <v>15</v>
      </c>
      <c r="F213" s="237">
        <v>1316626</v>
      </c>
      <c r="G213" s="75"/>
      <c r="H213" s="79" t="s">
        <v>7098</v>
      </c>
      <c r="I213" s="75"/>
      <c r="J213" s="75"/>
      <c r="K213" s="75"/>
      <c r="L213" s="75"/>
      <c r="M213" s="135">
        <v>7.29</v>
      </c>
      <c r="N213" s="135">
        <v>0</v>
      </c>
      <c r="O213" s="135">
        <v>50.01</v>
      </c>
      <c r="P213" s="135">
        <v>0</v>
      </c>
      <c r="Q213" s="75" t="s">
        <v>657</v>
      </c>
      <c r="R213" s="375"/>
    </row>
    <row r="214" spans="1:18" ht="63.75">
      <c r="A214" s="75">
        <v>512</v>
      </c>
      <c r="B214" s="75"/>
      <c r="C214" s="76" t="s">
        <v>728</v>
      </c>
      <c r="D214" s="129">
        <v>43966</v>
      </c>
      <c r="E214" s="71" t="s">
        <v>15</v>
      </c>
      <c r="F214" s="237">
        <v>1316624</v>
      </c>
      <c r="G214" s="75"/>
      <c r="H214" s="79" t="s">
        <v>7099</v>
      </c>
      <c r="I214" s="75"/>
      <c r="J214" s="75"/>
      <c r="K214" s="75"/>
      <c r="L214" s="75"/>
      <c r="M214" s="135">
        <v>7.29</v>
      </c>
      <c r="N214" s="135">
        <v>0</v>
      </c>
      <c r="O214" s="135">
        <v>50.01</v>
      </c>
      <c r="P214" s="135">
        <v>0</v>
      </c>
      <c r="Q214" s="75" t="s">
        <v>657</v>
      </c>
      <c r="R214" s="375"/>
    </row>
    <row r="215" spans="1:18" ht="63.75">
      <c r="A215" s="75" t="s">
        <v>553</v>
      </c>
      <c r="B215" s="75"/>
      <c r="C215" s="76" t="s">
        <v>605</v>
      </c>
      <c r="D215" s="129">
        <v>43966</v>
      </c>
      <c r="E215" s="71" t="s">
        <v>6</v>
      </c>
      <c r="F215" s="237">
        <v>983520</v>
      </c>
      <c r="G215" s="75"/>
      <c r="H215" s="79" t="s">
        <v>7100</v>
      </c>
      <c r="I215" s="75"/>
      <c r="J215" s="75"/>
      <c r="K215" s="75"/>
      <c r="L215" s="75"/>
      <c r="M215" s="135">
        <v>0</v>
      </c>
      <c r="N215" s="135">
        <v>675720.91</v>
      </c>
      <c r="O215" s="135">
        <v>0</v>
      </c>
      <c r="P215" s="135">
        <v>4635445.4400000004</v>
      </c>
      <c r="Q215" s="75" t="s">
        <v>657</v>
      </c>
      <c r="R215" s="375"/>
    </row>
    <row r="216" spans="1:18" ht="51">
      <c r="A216" s="75" t="s">
        <v>553</v>
      </c>
      <c r="B216" s="75"/>
      <c r="C216" s="76" t="s">
        <v>605</v>
      </c>
      <c r="D216" s="129">
        <v>43966</v>
      </c>
      <c r="E216" s="71" t="s">
        <v>23</v>
      </c>
      <c r="F216" s="237">
        <v>20017</v>
      </c>
      <c r="G216" s="75"/>
      <c r="H216" s="79" t="s">
        <v>7101</v>
      </c>
      <c r="I216" s="75"/>
      <c r="J216" s="75"/>
      <c r="K216" s="75"/>
      <c r="L216" s="75"/>
      <c r="M216" s="135">
        <v>0</v>
      </c>
      <c r="N216" s="135">
        <v>0</v>
      </c>
      <c r="O216" s="135">
        <v>0.01</v>
      </c>
      <c r="P216" s="135">
        <v>0</v>
      </c>
      <c r="Q216" s="75" t="s">
        <v>657</v>
      </c>
      <c r="R216" s="375"/>
    </row>
    <row r="217" spans="1:18" ht="63.75">
      <c r="A217" s="75">
        <v>512</v>
      </c>
      <c r="B217" s="75"/>
      <c r="C217" s="76" t="s">
        <v>728</v>
      </c>
      <c r="D217" s="129">
        <v>43969</v>
      </c>
      <c r="E217" s="71" t="s">
        <v>15</v>
      </c>
      <c r="F217" s="237">
        <v>1317391</v>
      </c>
      <c r="G217" s="75"/>
      <c r="H217" s="79" t="s">
        <v>7102</v>
      </c>
      <c r="I217" s="75"/>
      <c r="J217" s="75"/>
      <c r="K217" s="75"/>
      <c r="L217" s="75"/>
      <c r="M217" s="135">
        <v>7.29</v>
      </c>
      <c r="N217" s="135">
        <v>0</v>
      </c>
      <c r="O217" s="135">
        <v>50.01</v>
      </c>
      <c r="P217" s="135">
        <v>0</v>
      </c>
      <c r="Q217" s="75" t="s">
        <v>657</v>
      </c>
      <c r="R217" s="375"/>
    </row>
    <row r="218" spans="1:18" ht="51">
      <c r="A218" s="75">
        <v>10</v>
      </c>
      <c r="B218" s="75"/>
      <c r="C218" s="76" t="s">
        <v>41</v>
      </c>
      <c r="D218" s="129">
        <v>43970</v>
      </c>
      <c r="E218" s="71" t="s">
        <v>6</v>
      </c>
      <c r="F218" s="237">
        <v>1317963</v>
      </c>
      <c r="G218" s="75"/>
      <c r="H218" s="79" t="s">
        <v>7103</v>
      </c>
      <c r="I218" s="75"/>
      <c r="J218" s="75"/>
      <c r="K218" s="75"/>
      <c r="L218" s="75"/>
      <c r="M218" s="135">
        <v>0</v>
      </c>
      <c r="N218" s="135">
        <v>2954</v>
      </c>
      <c r="O218" s="135">
        <v>0</v>
      </c>
      <c r="P218" s="135">
        <v>20264.439999999999</v>
      </c>
      <c r="Q218" s="75" t="s">
        <v>657</v>
      </c>
      <c r="R218" s="375"/>
    </row>
    <row r="219" spans="1:18" ht="51">
      <c r="A219" s="75">
        <v>10</v>
      </c>
      <c r="B219" s="75"/>
      <c r="C219" s="76" t="s">
        <v>41</v>
      </c>
      <c r="D219" s="129">
        <v>43970</v>
      </c>
      <c r="E219" s="71" t="s">
        <v>15</v>
      </c>
      <c r="F219" s="237">
        <v>1317964</v>
      </c>
      <c r="G219" s="75"/>
      <c r="H219" s="79" t="s">
        <v>7104</v>
      </c>
      <c r="I219" s="75"/>
      <c r="J219" s="75"/>
      <c r="K219" s="75"/>
      <c r="L219" s="75"/>
      <c r="M219" s="135">
        <v>7.29</v>
      </c>
      <c r="N219" s="135">
        <v>0</v>
      </c>
      <c r="O219" s="135">
        <v>50.01</v>
      </c>
      <c r="P219" s="135">
        <v>0</v>
      </c>
      <c r="Q219" s="75" t="s">
        <v>657</v>
      </c>
      <c r="R219" s="375"/>
    </row>
    <row r="220" spans="1:18" ht="76.5">
      <c r="A220" s="75" t="s">
        <v>554</v>
      </c>
      <c r="B220" s="75"/>
      <c r="C220" s="76" t="s">
        <v>726</v>
      </c>
      <c r="D220" s="129">
        <v>43970</v>
      </c>
      <c r="E220" s="71" t="s">
        <v>20</v>
      </c>
      <c r="F220" s="237">
        <v>13560</v>
      </c>
      <c r="G220" s="75"/>
      <c r="H220" s="79" t="s">
        <v>7105</v>
      </c>
      <c r="I220" s="75"/>
      <c r="J220" s="75"/>
      <c r="K220" s="75"/>
      <c r="L220" s="75"/>
      <c r="M220" s="135">
        <v>15727.9</v>
      </c>
      <c r="N220" s="135">
        <v>0</v>
      </c>
      <c r="O220" s="135">
        <v>107893.39</v>
      </c>
      <c r="P220" s="135">
        <v>0</v>
      </c>
      <c r="Q220" s="75" t="s">
        <v>657</v>
      </c>
      <c r="R220" s="375"/>
    </row>
    <row r="221" spans="1:18" ht="63.75">
      <c r="A221" s="75">
        <v>512</v>
      </c>
      <c r="B221" s="75"/>
      <c r="C221" s="76" t="s">
        <v>728</v>
      </c>
      <c r="D221" s="129">
        <v>43971</v>
      </c>
      <c r="E221" s="71" t="s">
        <v>11</v>
      </c>
      <c r="F221" s="237">
        <v>983628</v>
      </c>
      <c r="G221" s="75"/>
      <c r="H221" s="79" t="s">
        <v>7106</v>
      </c>
      <c r="I221" s="75"/>
      <c r="J221" s="75"/>
      <c r="K221" s="75"/>
      <c r="L221" s="75"/>
      <c r="M221" s="135">
        <v>7.29</v>
      </c>
      <c r="N221" s="135">
        <v>0</v>
      </c>
      <c r="O221" s="135">
        <v>50.01</v>
      </c>
      <c r="P221" s="135">
        <v>0</v>
      </c>
      <c r="Q221" s="75" t="s">
        <v>657</v>
      </c>
      <c r="R221" s="375"/>
    </row>
    <row r="222" spans="1:18" ht="63.75">
      <c r="A222" s="75">
        <v>512</v>
      </c>
      <c r="B222" s="75"/>
      <c r="C222" s="76" t="s">
        <v>728</v>
      </c>
      <c r="D222" s="129">
        <v>43971</v>
      </c>
      <c r="E222" s="71" t="s">
        <v>15</v>
      </c>
      <c r="F222" s="237">
        <v>1318703</v>
      </c>
      <c r="G222" s="75"/>
      <c r="H222" s="79" t="s">
        <v>7107</v>
      </c>
      <c r="I222" s="75"/>
      <c r="J222" s="75"/>
      <c r="K222" s="75"/>
      <c r="L222" s="75"/>
      <c r="M222" s="135">
        <v>7.29</v>
      </c>
      <c r="N222" s="135">
        <v>0</v>
      </c>
      <c r="O222" s="135">
        <v>50.01</v>
      </c>
      <c r="P222" s="135">
        <v>0</v>
      </c>
      <c r="Q222" s="75" t="s">
        <v>657</v>
      </c>
      <c r="R222" s="375"/>
    </row>
    <row r="223" spans="1:18" ht="51">
      <c r="A223" s="75" t="s">
        <v>553</v>
      </c>
      <c r="B223" s="75"/>
      <c r="C223" s="76" t="s">
        <v>605</v>
      </c>
      <c r="D223" s="129">
        <v>43971</v>
      </c>
      <c r="E223" s="71" t="s">
        <v>23</v>
      </c>
      <c r="F223" s="237">
        <v>20030</v>
      </c>
      <c r="G223" s="75"/>
      <c r="H223" s="79" t="s">
        <v>7108</v>
      </c>
      <c r="I223" s="75"/>
      <c r="J223" s="75"/>
      <c r="K223" s="75"/>
      <c r="L223" s="75"/>
      <c r="M223" s="135">
        <v>0</v>
      </c>
      <c r="N223" s="135">
        <v>0</v>
      </c>
      <c r="O223" s="135">
        <v>0</v>
      </c>
      <c r="P223" s="135">
        <v>0.02</v>
      </c>
      <c r="Q223" s="75" t="s">
        <v>657</v>
      </c>
      <c r="R223" s="375"/>
    </row>
    <row r="224" spans="1:18" ht="63.75">
      <c r="A224" s="75">
        <v>512</v>
      </c>
      <c r="B224" s="75"/>
      <c r="C224" s="76" t="s">
        <v>728</v>
      </c>
      <c r="D224" s="129">
        <v>43972</v>
      </c>
      <c r="E224" s="71" t="s">
        <v>11</v>
      </c>
      <c r="F224" s="237">
        <v>983648</v>
      </c>
      <c r="G224" s="75"/>
      <c r="H224" s="79" t="s">
        <v>7109</v>
      </c>
      <c r="I224" s="75"/>
      <c r="J224" s="75"/>
      <c r="K224" s="75"/>
      <c r="L224" s="75"/>
      <c r="M224" s="135">
        <v>7.29</v>
      </c>
      <c r="N224" s="135">
        <v>0</v>
      </c>
      <c r="O224" s="135">
        <v>50.01</v>
      </c>
      <c r="P224" s="135">
        <v>0</v>
      </c>
      <c r="Q224" s="75" t="s">
        <v>657</v>
      </c>
      <c r="R224" s="375"/>
    </row>
    <row r="225" spans="1:18" ht="51">
      <c r="A225" s="75" t="s">
        <v>553</v>
      </c>
      <c r="B225" s="75"/>
      <c r="C225" s="76" t="s">
        <v>605</v>
      </c>
      <c r="D225" s="129">
        <v>43972</v>
      </c>
      <c r="E225" s="71" t="s">
        <v>6</v>
      </c>
      <c r="F225" s="237">
        <v>1319176</v>
      </c>
      <c r="G225" s="75"/>
      <c r="H225" s="79" t="s">
        <v>7110</v>
      </c>
      <c r="I225" s="75"/>
      <c r="J225" s="75"/>
      <c r="K225" s="75"/>
      <c r="L225" s="75"/>
      <c r="M225" s="135">
        <v>0</v>
      </c>
      <c r="N225" s="135">
        <v>2029.62</v>
      </c>
      <c r="O225" s="135">
        <v>0</v>
      </c>
      <c r="P225" s="135">
        <v>13923.19</v>
      </c>
      <c r="Q225" s="75" t="s">
        <v>657</v>
      </c>
      <c r="R225" s="375"/>
    </row>
    <row r="226" spans="1:18" ht="51">
      <c r="A226" s="75" t="s">
        <v>553</v>
      </c>
      <c r="B226" s="75"/>
      <c r="C226" s="76" t="s">
        <v>605</v>
      </c>
      <c r="D226" s="129">
        <v>43972</v>
      </c>
      <c r="E226" s="71" t="s">
        <v>15</v>
      </c>
      <c r="F226" s="237">
        <v>1319177</v>
      </c>
      <c r="G226" s="75"/>
      <c r="H226" s="79" t="s">
        <v>7111</v>
      </c>
      <c r="I226" s="75"/>
      <c r="J226" s="75"/>
      <c r="K226" s="75"/>
      <c r="L226" s="75"/>
      <c r="M226" s="135">
        <v>7.29</v>
      </c>
      <c r="N226" s="135">
        <v>0</v>
      </c>
      <c r="O226" s="135">
        <v>50.01</v>
      </c>
      <c r="P226" s="135">
        <v>0</v>
      </c>
      <c r="Q226" s="75" t="s">
        <v>657</v>
      </c>
      <c r="R226" s="375"/>
    </row>
    <row r="227" spans="1:18" ht="63.75">
      <c r="A227" s="75">
        <v>512</v>
      </c>
      <c r="B227" s="75"/>
      <c r="C227" s="76" t="s">
        <v>728</v>
      </c>
      <c r="D227" s="129">
        <v>43972</v>
      </c>
      <c r="E227" s="71" t="s">
        <v>15</v>
      </c>
      <c r="F227" s="237">
        <v>1319102</v>
      </c>
      <c r="G227" s="75"/>
      <c r="H227" s="79" t="s">
        <v>7112</v>
      </c>
      <c r="I227" s="75"/>
      <c r="J227" s="75"/>
      <c r="K227" s="75"/>
      <c r="L227" s="75"/>
      <c r="M227" s="135">
        <v>7.29</v>
      </c>
      <c r="N227" s="135">
        <v>0</v>
      </c>
      <c r="O227" s="135">
        <v>50.01</v>
      </c>
      <c r="P227" s="135">
        <v>0</v>
      </c>
      <c r="Q227" s="75" t="s">
        <v>657</v>
      </c>
      <c r="R227" s="375"/>
    </row>
    <row r="228" spans="1:18" ht="51">
      <c r="A228" s="75" t="s">
        <v>553</v>
      </c>
      <c r="B228" s="75"/>
      <c r="C228" s="76" t="s">
        <v>605</v>
      </c>
      <c r="D228" s="129">
        <v>43972</v>
      </c>
      <c r="E228" s="71" t="s">
        <v>23</v>
      </c>
      <c r="F228" s="237">
        <v>20034</v>
      </c>
      <c r="G228" s="75"/>
      <c r="H228" s="79" t="s">
        <v>7113</v>
      </c>
      <c r="I228" s="75"/>
      <c r="J228" s="75"/>
      <c r="K228" s="75"/>
      <c r="L228" s="75"/>
      <c r="M228" s="135">
        <v>0</v>
      </c>
      <c r="N228" s="135">
        <v>0</v>
      </c>
      <c r="O228" s="135">
        <v>0</v>
      </c>
      <c r="P228" s="135">
        <v>0.01</v>
      </c>
      <c r="Q228" s="75" t="s">
        <v>657</v>
      </c>
      <c r="R228" s="375"/>
    </row>
    <row r="229" spans="1:18" ht="51">
      <c r="A229" s="75" t="s">
        <v>554</v>
      </c>
      <c r="B229" s="75"/>
      <c r="C229" s="76" t="s">
        <v>726</v>
      </c>
      <c r="D229" s="129">
        <v>43976</v>
      </c>
      <c r="E229" s="71" t="s">
        <v>20</v>
      </c>
      <c r="F229" s="237">
        <v>983601</v>
      </c>
      <c r="G229" s="75"/>
      <c r="H229" s="79" t="s">
        <v>7114</v>
      </c>
      <c r="I229" s="75"/>
      <c r="J229" s="75"/>
      <c r="K229" s="75"/>
      <c r="L229" s="75"/>
      <c r="M229" s="135">
        <v>0</v>
      </c>
      <c r="N229" s="135">
        <v>15727.9</v>
      </c>
      <c r="O229" s="135">
        <v>0</v>
      </c>
      <c r="P229" s="135">
        <v>107893.39</v>
      </c>
      <c r="Q229" s="75" t="s">
        <v>657</v>
      </c>
      <c r="R229" s="375"/>
    </row>
    <row r="230" spans="1:18" ht="76.5">
      <c r="A230" s="75" t="s">
        <v>554</v>
      </c>
      <c r="B230" s="75"/>
      <c r="C230" s="76" t="s">
        <v>726</v>
      </c>
      <c r="D230" s="129">
        <v>43976</v>
      </c>
      <c r="E230" s="71" t="s">
        <v>20</v>
      </c>
      <c r="F230" s="237">
        <v>13560</v>
      </c>
      <c r="G230" s="75"/>
      <c r="H230" s="79" t="s">
        <v>7115</v>
      </c>
      <c r="I230" s="75"/>
      <c r="J230" s="75"/>
      <c r="K230" s="75"/>
      <c r="L230" s="75"/>
      <c r="M230" s="135">
        <v>15633.79</v>
      </c>
      <c r="N230" s="135">
        <v>0</v>
      </c>
      <c r="O230" s="135">
        <v>107247.8</v>
      </c>
      <c r="P230" s="135">
        <v>0</v>
      </c>
      <c r="Q230" s="75" t="s">
        <v>657</v>
      </c>
      <c r="R230" s="375"/>
    </row>
    <row r="231" spans="1:18" ht="51">
      <c r="A231" s="75" t="s">
        <v>553</v>
      </c>
      <c r="B231" s="75"/>
      <c r="C231" s="76" t="s">
        <v>605</v>
      </c>
      <c r="D231" s="129">
        <v>43976</v>
      </c>
      <c r="E231" s="71" t="s">
        <v>23</v>
      </c>
      <c r="F231" s="237">
        <v>20042</v>
      </c>
      <c r="G231" s="75"/>
      <c r="H231" s="79" t="s">
        <v>7116</v>
      </c>
      <c r="I231" s="75"/>
      <c r="J231" s="75"/>
      <c r="K231" s="75"/>
      <c r="L231" s="75"/>
      <c r="M231" s="135">
        <v>0</v>
      </c>
      <c r="N231" s="135">
        <v>0</v>
      </c>
      <c r="O231" s="135">
        <v>0</v>
      </c>
      <c r="P231" s="135">
        <v>0.02</v>
      </c>
      <c r="Q231" s="75" t="s">
        <v>657</v>
      </c>
      <c r="R231" s="375"/>
    </row>
    <row r="232" spans="1:18" ht="51">
      <c r="A232" s="75" t="s">
        <v>554</v>
      </c>
      <c r="B232" s="75"/>
      <c r="C232" s="76" t="s">
        <v>726</v>
      </c>
      <c r="D232" s="129">
        <v>43977</v>
      </c>
      <c r="E232" s="71" t="s">
        <v>20</v>
      </c>
      <c r="F232" s="237">
        <v>13495</v>
      </c>
      <c r="G232" s="75"/>
      <c r="H232" s="79" t="s">
        <v>7117</v>
      </c>
      <c r="I232" s="75"/>
      <c r="J232" s="75"/>
      <c r="K232" s="75"/>
      <c r="L232" s="75"/>
      <c r="M232" s="135">
        <v>9188.3799999999992</v>
      </c>
      <c r="N232" s="135">
        <v>0</v>
      </c>
      <c r="O232" s="135">
        <v>63032.29</v>
      </c>
      <c r="P232" s="135">
        <v>0</v>
      </c>
      <c r="Q232" s="75" t="s">
        <v>657</v>
      </c>
      <c r="R232" s="375"/>
    </row>
    <row r="233" spans="1:18" ht="63.75">
      <c r="A233" s="75">
        <v>512</v>
      </c>
      <c r="B233" s="75"/>
      <c r="C233" s="76" t="s">
        <v>728</v>
      </c>
      <c r="D233" s="129">
        <v>43977</v>
      </c>
      <c r="E233" s="71" t="s">
        <v>11</v>
      </c>
      <c r="F233" s="237">
        <v>983826</v>
      </c>
      <c r="G233" s="75"/>
      <c r="H233" s="79" t="s">
        <v>7118</v>
      </c>
      <c r="I233" s="75"/>
      <c r="J233" s="75"/>
      <c r="K233" s="75"/>
      <c r="L233" s="75"/>
      <c r="M233" s="135">
        <v>7.29</v>
      </c>
      <c r="N233" s="135">
        <v>0</v>
      </c>
      <c r="O233" s="135">
        <v>50.01</v>
      </c>
      <c r="P233" s="135">
        <v>0</v>
      </c>
      <c r="Q233" s="75" t="s">
        <v>657</v>
      </c>
      <c r="R233" s="375"/>
    </row>
    <row r="234" spans="1:18" ht="51">
      <c r="A234" s="75" t="s">
        <v>553</v>
      </c>
      <c r="B234" s="75"/>
      <c r="C234" s="76" t="s">
        <v>605</v>
      </c>
      <c r="D234" s="129">
        <v>43977</v>
      </c>
      <c r="E234" s="71" t="s">
        <v>23</v>
      </c>
      <c r="F234" s="237">
        <v>20046</v>
      </c>
      <c r="G234" s="75"/>
      <c r="H234" s="79" t="s">
        <v>7119</v>
      </c>
      <c r="I234" s="75"/>
      <c r="J234" s="75"/>
      <c r="K234" s="75"/>
      <c r="L234" s="75"/>
      <c r="M234" s="135">
        <v>0</v>
      </c>
      <c r="N234" s="135">
        <v>0</v>
      </c>
      <c r="O234" s="135">
        <v>0.04</v>
      </c>
      <c r="P234" s="135">
        <v>0</v>
      </c>
      <c r="Q234" s="75" t="s">
        <v>657</v>
      </c>
      <c r="R234" s="375"/>
    </row>
    <row r="235" spans="1:18" ht="51">
      <c r="A235" s="75" t="s">
        <v>553</v>
      </c>
      <c r="B235" s="75"/>
      <c r="C235" s="76" t="s">
        <v>605</v>
      </c>
      <c r="D235" s="129">
        <v>43978</v>
      </c>
      <c r="E235" s="71" t="s">
        <v>23</v>
      </c>
      <c r="F235" s="237">
        <v>20051</v>
      </c>
      <c r="G235" s="75"/>
      <c r="H235" s="79" t="s">
        <v>7120</v>
      </c>
      <c r="I235" s="75"/>
      <c r="J235" s="75"/>
      <c r="K235" s="75"/>
      <c r="L235" s="75"/>
      <c r="M235" s="135">
        <v>0</v>
      </c>
      <c r="N235" s="135">
        <v>0</v>
      </c>
      <c r="O235" s="135">
        <v>0</v>
      </c>
      <c r="P235" s="135">
        <v>0.02</v>
      </c>
      <c r="Q235" s="75" t="s">
        <v>657</v>
      </c>
      <c r="R235" s="375"/>
    </row>
    <row r="236" spans="1:18" ht="63.75">
      <c r="A236" s="75">
        <v>287</v>
      </c>
      <c r="B236" s="75"/>
      <c r="C236" s="76" t="s">
        <v>125</v>
      </c>
      <c r="D236" s="129">
        <v>43979</v>
      </c>
      <c r="E236" s="71" t="s">
        <v>6</v>
      </c>
      <c r="F236" s="237">
        <v>1321573</v>
      </c>
      <c r="G236" s="75"/>
      <c r="H236" s="79" t="s">
        <v>7121</v>
      </c>
      <c r="I236" s="75"/>
      <c r="J236" s="75"/>
      <c r="K236" s="75"/>
      <c r="L236" s="75"/>
      <c r="M236" s="135">
        <v>0</v>
      </c>
      <c r="N236" s="135">
        <v>765513.94</v>
      </c>
      <c r="O236" s="135">
        <v>0</v>
      </c>
      <c r="P236" s="135">
        <v>5251425.63</v>
      </c>
      <c r="Q236" s="75" t="s">
        <v>657</v>
      </c>
      <c r="R236" s="375"/>
    </row>
    <row r="237" spans="1:18" ht="63.75">
      <c r="A237" s="75" t="s">
        <v>554</v>
      </c>
      <c r="B237" s="75"/>
      <c r="C237" s="76" t="s">
        <v>726</v>
      </c>
      <c r="D237" s="129">
        <v>43979</v>
      </c>
      <c r="E237" s="71" t="s">
        <v>20</v>
      </c>
      <c r="F237" s="237">
        <v>13566</v>
      </c>
      <c r="G237" s="75"/>
      <c r="H237" s="79" t="s">
        <v>7122</v>
      </c>
      <c r="I237" s="75"/>
      <c r="J237" s="75"/>
      <c r="K237" s="75"/>
      <c r="L237" s="75"/>
      <c r="M237" s="135">
        <v>482194.94</v>
      </c>
      <c r="N237" s="135">
        <v>0</v>
      </c>
      <c r="O237" s="135">
        <v>3307857.29</v>
      </c>
      <c r="P237" s="135">
        <v>0</v>
      </c>
      <c r="Q237" s="75" t="s">
        <v>657</v>
      </c>
      <c r="R237" s="375"/>
    </row>
    <row r="238" spans="1:18" ht="63.75">
      <c r="A238" s="75">
        <v>512</v>
      </c>
      <c r="B238" s="75"/>
      <c r="C238" s="76" t="s">
        <v>728</v>
      </c>
      <c r="D238" s="129">
        <v>43979</v>
      </c>
      <c r="E238" s="71" t="s">
        <v>15</v>
      </c>
      <c r="F238" s="237">
        <v>1321828</v>
      </c>
      <c r="G238" s="75"/>
      <c r="H238" s="79" t="s">
        <v>7123</v>
      </c>
      <c r="I238" s="75"/>
      <c r="J238" s="75"/>
      <c r="K238" s="75"/>
      <c r="L238" s="75"/>
      <c r="M238" s="135">
        <v>7.29</v>
      </c>
      <c r="N238" s="135">
        <v>0</v>
      </c>
      <c r="O238" s="135">
        <v>50.01</v>
      </c>
      <c r="P238" s="135">
        <v>0</v>
      </c>
      <c r="Q238" s="75" t="s">
        <v>657</v>
      </c>
      <c r="R238" s="375"/>
    </row>
    <row r="239" spans="1:18" ht="51">
      <c r="A239" s="75" t="s">
        <v>553</v>
      </c>
      <c r="B239" s="75"/>
      <c r="C239" s="76" t="s">
        <v>605</v>
      </c>
      <c r="D239" s="129">
        <v>43980</v>
      </c>
      <c r="E239" s="71" t="s">
        <v>23</v>
      </c>
      <c r="F239" s="237">
        <v>20059</v>
      </c>
      <c r="G239" s="75"/>
      <c r="H239" s="79" t="s">
        <v>7124</v>
      </c>
      <c r="I239" s="75"/>
      <c r="J239" s="75"/>
      <c r="K239" s="75"/>
      <c r="L239" s="75"/>
      <c r="M239" s="135">
        <v>0</v>
      </c>
      <c r="N239" s="135">
        <v>0</v>
      </c>
      <c r="O239" s="135">
        <v>0.01</v>
      </c>
      <c r="P239" s="135">
        <v>0</v>
      </c>
      <c r="Q239" s="75" t="s">
        <v>657</v>
      </c>
      <c r="R239" s="375"/>
    </row>
    <row r="240" spans="1:18" ht="76.5">
      <c r="A240" s="75">
        <v>132</v>
      </c>
      <c r="B240" s="75"/>
      <c r="C240" s="76" t="s">
        <v>67</v>
      </c>
      <c r="D240" s="129">
        <v>43983</v>
      </c>
      <c r="E240" s="71" t="s">
        <v>11</v>
      </c>
      <c r="F240" s="237">
        <v>984138</v>
      </c>
      <c r="G240" s="75"/>
      <c r="H240" s="79" t="s">
        <v>9371</v>
      </c>
      <c r="I240" s="75"/>
      <c r="J240" s="75"/>
      <c r="K240" s="75"/>
      <c r="L240" s="75"/>
      <c r="M240" s="135">
        <v>39.36</v>
      </c>
      <c r="N240" s="135">
        <v>0</v>
      </c>
      <c r="O240" s="135">
        <v>270.01</v>
      </c>
      <c r="P240" s="135">
        <v>0</v>
      </c>
      <c r="Q240" s="75" t="s">
        <v>657</v>
      </c>
      <c r="R240" s="375"/>
    </row>
    <row r="241" spans="1:18" ht="51">
      <c r="A241" s="75" t="s">
        <v>554</v>
      </c>
      <c r="B241" s="75"/>
      <c r="C241" s="76" t="s">
        <v>726</v>
      </c>
      <c r="D241" s="129">
        <v>43983</v>
      </c>
      <c r="E241" s="71" t="s">
        <v>20</v>
      </c>
      <c r="F241" s="237">
        <v>13580</v>
      </c>
      <c r="G241" s="75"/>
      <c r="H241" s="79" t="s">
        <v>9372</v>
      </c>
      <c r="I241" s="75"/>
      <c r="J241" s="75"/>
      <c r="K241" s="75"/>
      <c r="L241" s="75"/>
      <c r="M241" s="135">
        <v>198223.59</v>
      </c>
      <c r="N241" s="135">
        <v>0</v>
      </c>
      <c r="O241" s="135">
        <v>1359813.83</v>
      </c>
      <c r="P241" s="135">
        <v>0</v>
      </c>
      <c r="Q241" s="75" t="s">
        <v>657</v>
      </c>
      <c r="R241" s="375"/>
    </row>
    <row r="242" spans="1:18" ht="51">
      <c r="A242" s="75" t="s">
        <v>553</v>
      </c>
      <c r="B242" s="75"/>
      <c r="C242" s="76" t="s">
        <v>605</v>
      </c>
      <c r="D242" s="129">
        <v>43983</v>
      </c>
      <c r="E242" s="71" t="s">
        <v>23</v>
      </c>
      <c r="F242" s="237">
        <v>20063</v>
      </c>
      <c r="G242" s="75"/>
      <c r="H242" s="79" t="s">
        <v>9373</v>
      </c>
      <c r="I242" s="75"/>
      <c r="J242" s="75"/>
      <c r="K242" s="75"/>
      <c r="L242" s="75"/>
      <c r="M242" s="135">
        <v>0</v>
      </c>
      <c r="N242" s="135">
        <v>0</v>
      </c>
      <c r="O242" s="135">
        <v>0.01</v>
      </c>
      <c r="P242" s="135">
        <v>0</v>
      </c>
      <c r="Q242" s="75" t="s">
        <v>657</v>
      </c>
      <c r="R242" s="375"/>
    </row>
    <row r="243" spans="1:18" ht="63.75">
      <c r="A243" s="75">
        <v>86</v>
      </c>
      <c r="B243" s="75"/>
      <c r="C243" s="76" t="s">
        <v>56</v>
      </c>
      <c r="D243" s="129">
        <v>43984</v>
      </c>
      <c r="E243" s="71" t="s">
        <v>6</v>
      </c>
      <c r="F243" s="237">
        <v>1323794</v>
      </c>
      <c r="G243" s="75"/>
      <c r="H243" s="79" t="s">
        <v>9374</v>
      </c>
      <c r="I243" s="75"/>
      <c r="J243" s="75"/>
      <c r="K243" s="75"/>
      <c r="L243" s="75"/>
      <c r="M243" s="135">
        <v>0</v>
      </c>
      <c r="N243" s="135">
        <v>462871.7</v>
      </c>
      <c r="O243" s="135">
        <v>0</v>
      </c>
      <c r="P243" s="135">
        <v>3175299.86</v>
      </c>
      <c r="Q243" s="75" t="s">
        <v>657</v>
      </c>
      <c r="R243" s="375"/>
    </row>
    <row r="244" spans="1:18" ht="63.75">
      <c r="A244" s="75">
        <v>287</v>
      </c>
      <c r="B244" s="75"/>
      <c r="C244" s="76" t="s">
        <v>125</v>
      </c>
      <c r="D244" s="129">
        <v>43984</v>
      </c>
      <c r="E244" s="71" t="s">
        <v>6</v>
      </c>
      <c r="F244" s="237">
        <v>1323791</v>
      </c>
      <c r="G244" s="75"/>
      <c r="H244" s="79" t="s">
        <v>9375</v>
      </c>
      <c r="I244" s="75"/>
      <c r="J244" s="75"/>
      <c r="K244" s="75"/>
      <c r="L244" s="75"/>
      <c r="M244" s="135">
        <v>0</v>
      </c>
      <c r="N244" s="135">
        <v>5627958.5300000003</v>
      </c>
      <c r="O244" s="135">
        <v>0</v>
      </c>
      <c r="P244" s="135">
        <v>38607795.520000003</v>
      </c>
      <c r="Q244" s="75" t="s">
        <v>657</v>
      </c>
      <c r="R244" s="375"/>
    </row>
    <row r="245" spans="1:18" ht="76.5">
      <c r="A245" s="75">
        <v>86</v>
      </c>
      <c r="B245" s="75"/>
      <c r="C245" s="76" t="s">
        <v>56</v>
      </c>
      <c r="D245" s="129">
        <v>43984</v>
      </c>
      <c r="E245" s="71" t="s">
        <v>11</v>
      </c>
      <c r="F245" s="237">
        <v>1323794</v>
      </c>
      <c r="G245" s="75"/>
      <c r="H245" s="79" t="s">
        <v>9376</v>
      </c>
      <c r="I245" s="75"/>
      <c r="J245" s="75"/>
      <c r="K245" s="75"/>
      <c r="L245" s="75"/>
      <c r="M245" s="135">
        <v>7.29</v>
      </c>
      <c r="N245" s="135">
        <v>0</v>
      </c>
      <c r="O245" s="135">
        <v>50.01</v>
      </c>
      <c r="P245" s="135">
        <v>0</v>
      </c>
      <c r="Q245" s="75" t="s">
        <v>657</v>
      </c>
      <c r="R245" s="375"/>
    </row>
    <row r="246" spans="1:18" ht="51">
      <c r="A246" s="75" t="s">
        <v>553</v>
      </c>
      <c r="B246" s="75"/>
      <c r="C246" s="76" t="s">
        <v>605</v>
      </c>
      <c r="D246" s="129">
        <v>43984</v>
      </c>
      <c r="E246" s="71" t="s">
        <v>23</v>
      </c>
      <c r="F246" s="237">
        <v>20067</v>
      </c>
      <c r="G246" s="75"/>
      <c r="H246" s="79" t="s">
        <v>9377</v>
      </c>
      <c r="I246" s="75"/>
      <c r="J246" s="75"/>
      <c r="K246" s="75"/>
      <c r="L246" s="75"/>
      <c r="M246" s="135">
        <v>0</v>
      </c>
      <c r="N246" s="135">
        <v>0</v>
      </c>
      <c r="O246" s="135">
        <v>0.01</v>
      </c>
      <c r="P246" s="135">
        <v>0</v>
      </c>
      <c r="Q246" s="75" t="s">
        <v>657</v>
      </c>
      <c r="R246" s="375"/>
    </row>
    <row r="247" spans="1:18" ht="63.75">
      <c r="A247" s="75">
        <v>512</v>
      </c>
      <c r="B247" s="75"/>
      <c r="C247" s="76" t="s">
        <v>728</v>
      </c>
      <c r="D247" s="129">
        <v>43985</v>
      </c>
      <c r="E247" s="71" t="s">
        <v>15</v>
      </c>
      <c r="F247" s="237">
        <v>1324244</v>
      </c>
      <c r="G247" s="75"/>
      <c r="H247" s="79" t="s">
        <v>9378</v>
      </c>
      <c r="I247" s="75"/>
      <c r="J247" s="75"/>
      <c r="K247" s="75"/>
      <c r="L247" s="75"/>
      <c r="M247" s="135">
        <v>7.29</v>
      </c>
      <c r="N247" s="135">
        <v>0</v>
      </c>
      <c r="O247" s="135">
        <v>50.01</v>
      </c>
      <c r="P247" s="135">
        <v>0</v>
      </c>
      <c r="Q247" s="75" t="s">
        <v>657</v>
      </c>
      <c r="R247" s="375"/>
    </row>
    <row r="248" spans="1:18" ht="63.75">
      <c r="A248" s="75">
        <v>512</v>
      </c>
      <c r="B248" s="75"/>
      <c r="C248" s="76" t="s">
        <v>728</v>
      </c>
      <c r="D248" s="129">
        <v>43985</v>
      </c>
      <c r="E248" s="71" t="s">
        <v>11</v>
      </c>
      <c r="F248" s="237">
        <v>984254</v>
      </c>
      <c r="G248" s="75"/>
      <c r="H248" s="79" t="s">
        <v>9379</v>
      </c>
      <c r="I248" s="75"/>
      <c r="J248" s="75"/>
      <c r="K248" s="75"/>
      <c r="L248" s="75"/>
      <c r="M248" s="135">
        <v>7.29</v>
      </c>
      <c r="N248" s="135">
        <v>0</v>
      </c>
      <c r="O248" s="135">
        <v>50.01</v>
      </c>
      <c r="P248" s="135">
        <v>0</v>
      </c>
      <c r="Q248" s="75" t="s">
        <v>657</v>
      </c>
      <c r="R248" s="375"/>
    </row>
    <row r="249" spans="1:18" ht="63.75">
      <c r="A249" s="75">
        <v>512</v>
      </c>
      <c r="B249" s="75"/>
      <c r="C249" s="76" t="s">
        <v>728</v>
      </c>
      <c r="D249" s="129">
        <v>43985</v>
      </c>
      <c r="E249" s="71" t="s">
        <v>11</v>
      </c>
      <c r="F249" s="237">
        <v>984247</v>
      </c>
      <c r="G249" s="75"/>
      <c r="H249" s="79" t="s">
        <v>9380</v>
      </c>
      <c r="I249" s="75"/>
      <c r="J249" s="75"/>
      <c r="K249" s="75"/>
      <c r="L249" s="75"/>
      <c r="M249" s="135">
        <v>7.29</v>
      </c>
      <c r="N249" s="135">
        <v>0</v>
      </c>
      <c r="O249" s="135">
        <v>50.01</v>
      </c>
      <c r="P249" s="135">
        <v>0</v>
      </c>
      <c r="Q249" s="75" t="s">
        <v>657</v>
      </c>
      <c r="R249" s="375"/>
    </row>
    <row r="250" spans="1:18" ht="89.25">
      <c r="A250" s="75" t="s">
        <v>554</v>
      </c>
      <c r="B250" s="75"/>
      <c r="C250" s="76" t="s">
        <v>726</v>
      </c>
      <c r="D250" s="129">
        <v>43985</v>
      </c>
      <c r="E250" s="71" t="s">
        <v>13</v>
      </c>
      <c r="F250" s="237">
        <v>984248</v>
      </c>
      <c r="G250" s="75"/>
      <c r="H250" s="79" t="s">
        <v>9381</v>
      </c>
      <c r="I250" s="75"/>
      <c r="J250" s="75"/>
      <c r="K250" s="75"/>
      <c r="L250" s="75"/>
      <c r="M250" s="135">
        <v>137.94999999999999</v>
      </c>
      <c r="N250" s="135">
        <v>0</v>
      </c>
      <c r="O250" s="135">
        <v>946.34</v>
      </c>
      <c r="P250" s="135">
        <v>0</v>
      </c>
      <c r="Q250" s="75" t="s">
        <v>657</v>
      </c>
      <c r="R250" s="375"/>
    </row>
    <row r="251" spans="1:18" ht="89.25">
      <c r="A251" s="75" t="s">
        <v>554</v>
      </c>
      <c r="B251" s="75"/>
      <c r="C251" s="76" t="s">
        <v>726</v>
      </c>
      <c r="D251" s="129">
        <v>43985</v>
      </c>
      <c r="E251" s="71" t="s">
        <v>13</v>
      </c>
      <c r="F251" s="237">
        <v>984252</v>
      </c>
      <c r="G251" s="75"/>
      <c r="H251" s="79" t="s">
        <v>9382</v>
      </c>
      <c r="I251" s="75"/>
      <c r="J251" s="75"/>
      <c r="K251" s="75"/>
      <c r="L251" s="75"/>
      <c r="M251" s="135">
        <v>59.78</v>
      </c>
      <c r="N251" s="135">
        <v>0</v>
      </c>
      <c r="O251" s="135">
        <v>410.09</v>
      </c>
      <c r="P251" s="135">
        <v>0</v>
      </c>
      <c r="Q251" s="75" t="s">
        <v>657</v>
      </c>
      <c r="R251" s="375"/>
    </row>
    <row r="252" spans="1:18" ht="63.75">
      <c r="A252" s="75">
        <v>512</v>
      </c>
      <c r="B252" s="75"/>
      <c r="C252" s="76" t="s">
        <v>728</v>
      </c>
      <c r="D252" s="129">
        <v>43986</v>
      </c>
      <c r="E252" s="71" t="s">
        <v>15</v>
      </c>
      <c r="F252" s="237">
        <v>1325308</v>
      </c>
      <c r="G252" s="75"/>
      <c r="H252" s="79" t="s">
        <v>9383</v>
      </c>
      <c r="I252" s="75"/>
      <c r="J252" s="75"/>
      <c r="K252" s="75"/>
      <c r="L252" s="75"/>
      <c r="M252" s="135">
        <v>7.29</v>
      </c>
      <c r="N252" s="135">
        <v>0</v>
      </c>
      <c r="O252" s="135">
        <v>50.01</v>
      </c>
      <c r="P252" s="135">
        <v>0</v>
      </c>
      <c r="Q252" s="75" t="s">
        <v>657</v>
      </c>
      <c r="R252" s="375"/>
    </row>
    <row r="253" spans="1:18" ht="51">
      <c r="A253" s="75" t="s">
        <v>553</v>
      </c>
      <c r="B253" s="75"/>
      <c r="C253" s="76" t="s">
        <v>605</v>
      </c>
      <c r="D253" s="129">
        <v>43986</v>
      </c>
      <c r="E253" s="71" t="s">
        <v>23</v>
      </c>
      <c r="F253" s="237">
        <v>20076</v>
      </c>
      <c r="G253" s="75"/>
      <c r="H253" s="79" t="s">
        <v>9384</v>
      </c>
      <c r="I253" s="75"/>
      <c r="J253" s="75"/>
      <c r="K253" s="75"/>
      <c r="L253" s="75"/>
      <c r="M253" s="135">
        <v>0</v>
      </c>
      <c r="N253" s="135">
        <v>0</v>
      </c>
      <c r="O253" s="135">
        <v>0.02</v>
      </c>
      <c r="P253" s="135">
        <v>0</v>
      </c>
      <c r="Q253" s="75" t="s">
        <v>657</v>
      </c>
      <c r="R253" s="375"/>
    </row>
    <row r="254" spans="1:18" ht="63.75">
      <c r="A254" s="75">
        <v>291</v>
      </c>
      <c r="B254" s="75"/>
      <c r="C254" s="76" t="s">
        <v>128</v>
      </c>
      <c r="D254" s="129">
        <v>43987</v>
      </c>
      <c r="E254" s="71" t="s">
        <v>6</v>
      </c>
      <c r="F254" s="237">
        <v>1325815</v>
      </c>
      <c r="G254" s="75"/>
      <c r="H254" s="79" t="s">
        <v>9385</v>
      </c>
      <c r="I254" s="75"/>
      <c r="J254" s="75"/>
      <c r="K254" s="75"/>
      <c r="L254" s="75"/>
      <c r="M254" s="135">
        <v>0</v>
      </c>
      <c r="N254" s="135">
        <v>1957286.59</v>
      </c>
      <c r="O254" s="135">
        <v>0</v>
      </c>
      <c r="P254" s="135">
        <v>13426986.01</v>
      </c>
      <c r="Q254" s="75" t="s">
        <v>657</v>
      </c>
      <c r="R254" s="375"/>
    </row>
    <row r="255" spans="1:18" ht="63.75">
      <c r="A255" s="75">
        <v>512</v>
      </c>
      <c r="B255" s="75"/>
      <c r="C255" s="76" t="s">
        <v>728</v>
      </c>
      <c r="D255" s="129">
        <v>43987</v>
      </c>
      <c r="E255" s="71" t="s">
        <v>15</v>
      </c>
      <c r="F255" s="237">
        <v>1326125</v>
      </c>
      <c r="G255" s="75"/>
      <c r="H255" s="79" t="s">
        <v>9386</v>
      </c>
      <c r="I255" s="75"/>
      <c r="J255" s="75"/>
      <c r="K255" s="75"/>
      <c r="L255" s="75"/>
      <c r="M255" s="135">
        <v>7.29</v>
      </c>
      <c r="N255" s="135">
        <v>0</v>
      </c>
      <c r="O255" s="135">
        <v>50.01</v>
      </c>
      <c r="P255" s="135">
        <v>0</v>
      </c>
      <c r="Q255" s="75" t="s">
        <v>657</v>
      </c>
      <c r="R255" s="375"/>
    </row>
    <row r="256" spans="1:18" ht="51">
      <c r="A256" s="75" t="s">
        <v>553</v>
      </c>
      <c r="B256" s="75"/>
      <c r="C256" s="76" t="s">
        <v>605</v>
      </c>
      <c r="D256" s="129">
        <v>43990</v>
      </c>
      <c r="E256" s="71" t="s">
        <v>23</v>
      </c>
      <c r="F256" s="237">
        <v>20084</v>
      </c>
      <c r="G256" s="75"/>
      <c r="H256" s="79" t="s">
        <v>9387</v>
      </c>
      <c r="I256" s="75"/>
      <c r="J256" s="75"/>
      <c r="K256" s="75"/>
      <c r="L256" s="75"/>
      <c r="M256" s="135">
        <v>0</v>
      </c>
      <c r="N256" s="135">
        <v>0</v>
      </c>
      <c r="O256" s="135">
        <v>0.03</v>
      </c>
      <c r="P256" s="135">
        <v>0</v>
      </c>
      <c r="Q256" s="75" t="s">
        <v>657</v>
      </c>
      <c r="R256" s="375"/>
    </row>
    <row r="257" spans="1:18" ht="63.75">
      <c r="A257" s="75" t="s">
        <v>554</v>
      </c>
      <c r="B257" s="75"/>
      <c r="C257" s="76" t="s">
        <v>726</v>
      </c>
      <c r="D257" s="129">
        <v>43991</v>
      </c>
      <c r="E257" s="71" t="s">
        <v>20</v>
      </c>
      <c r="F257" s="237">
        <v>13679</v>
      </c>
      <c r="G257" s="75"/>
      <c r="H257" s="79" t="s">
        <v>9388</v>
      </c>
      <c r="I257" s="75"/>
      <c r="J257" s="75"/>
      <c r="K257" s="75"/>
      <c r="L257" s="75"/>
      <c r="M257" s="135">
        <v>13791251.939999999</v>
      </c>
      <c r="N257" s="135">
        <v>0</v>
      </c>
      <c r="O257" s="135">
        <v>94607988.310000002</v>
      </c>
      <c r="P257" s="135">
        <v>0</v>
      </c>
      <c r="Q257" s="75" t="s">
        <v>657</v>
      </c>
      <c r="R257" s="375"/>
    </row>
    <row r="258" spans="1:18" ht="51">
      <c r="A258" s="75" t="s">
        <v>554</v>
      </c>
      <c r="B258" s="75"/>
      <c r="C258" s="76" t="s">
        <v>726</v>
      </c>
      <c r="D258" s="129">
        <v>43991</v>
      </c>
      <c r="E258" s="71" t="s">
        <v>20</v>
      </c>
      <c r="F258" s="237">
        <v>13562</v>
      </c>
      <c r="G258" s="75"/>
      <c r="H258" s="79" t="s">
        <v>9389</v>
      </c>
      <c r="I258" s="75"/>
      <c r="J258" s="75"/>
      <c r="K258" s="75"/>
      <c r="L258" s="75"/>
      <c r="M258" s="135">
        <v>153630.79</v>
      </c>
      <c r="N258" s="135">
        <v>0</v>
      </c>
      <c r="O258" s="135">
        <v>1053907.22</v>
      </c>
      <c r="P258" s="135">
        <v>0</v>
      </c>
      <c r="Q258" s="75" t="s">
        <v>657</v>
      </c>
      <c r="R258" s="375"/>
    </row>
    <row r="259" spans="1:18" ht="51">
      <c r="A259" s="75" t="s">
        <v>554</v>
      </c>
      <c r="B259" s="75"/>
      <c r="C259" s="76" t="s">
        <v>726</v>
      </c>
      <c r="D259" s="129">
        <v>43991</v>
      </c>
      <c r="E259" s="71" t="s">
        <v>20</v>
      </c>
      <c r="F259" s="237">
        <v>13563</v>
      </c>
      <c r="G259" s="75"/>
      <c r="H259" s="79" t="s">
        <v>9390</v>
      </c>
      <c r="I259" s="75"/>
      <c r="J259" s="75"/>
      <c r="K259" s="75"/>
      <c r="L259" s="75"/>
      <c r="M259" s="135">
        <v>76913.119999999995</v>
      </c>
      <c r="N259" s="135">
        <v>0</v>
      </c>
      <c r="O259" s="135">
        <v>527624</v>
      </c>
      <c r="P259" s="135">
        <v>0</v>
      </c>
      <c r="Q259" s="75" t="s">
        <v>657</v>
      </c>
      <c r="R259" s="375"/>
    </row>
    <row r="260" spans="1:18" ht="51">
      <c r="A260" s="75" t="s">
        <v>554</v>
      </c>
      <c r="B260" s="75"/>
      <c r="C260" s="76" t="s">
        <v>726</v>
      </c>
      <c r="D260" s="129">
        <v>43991</v>
      </c>
      <c r="E260" s="71" t="s">
        <v>20</v>
      </c>
      <c r="F260" s="237">
        <v>13588</v>
      </c>
      <c r="G260" s="75"/>
      <c r="H260" s="79" t="s">
        <v>9391</v>
      </c>
      <c r="I260" s="75"/>
      <c r="J260" s="75"/>
      <c r="K260" s="75"/>
      <c r="L260" s="75"/>
      <c r="M260" s="135">
        <v>84129.69</v>
      </c>
      <c r="N260" s="135">
        <v>0</v>
      </c>
      <c r="O260" s="135">
        <v>577129.67000000004</v>
      </c>
      <c r="P260" s="135">
        <v>0</v>
      </c>
      <c r="Q260" s="75" t="s">
        <v>657</v>
      </c>
      <c r="R260" s="375"/>
    </row>
    <row r="261" spans="1:18" ht="63.75">
      <c r="A261" s="75">
        <v>660</v>
      </c>
      <c r="B261" s="75"/>
      <c r="C261" s="76" t="s">
        <v>185</v>
      </c>
      <c r="D261" s="129">
        <v>43991</v>
      </c>
      <c r="E261" s="71" t="s">
        <v>658</v>
      </c>
      <c r="F261" s="237">
        <v>1453422</v>
      </c>
      <c r="G261" s="75"/>
      <c r="H261" s="79" t="s">
        <v>9392</v>
      </c>
      <c r="I261" s="75"/>
      <c r="J261" s="75"/>
      <c r="K261" s="75"/>
      <c r="L261" s="75"/>
      <c r="M261" s="135">
        <v>0</v>
      </c>
      <c r="N261" s="135">
        <v>2913.21</v>
      </c>
      <c r="O261" s="135">
        <v>0</v>
      </c>
      <c r="P261" s="135">
        <v>19984.62</v>
      </c>
      <c r="Q261" s="75" t="s">
        <v>657</v>
      </c>
      <c r="R261" s="375"/>
    </row>
    <row r="262" spans="1:18" ht="63.75">
      <c r="A262" s="75">
        <v>512</v>
      </c>
      <c r="B262" s="75"/>
      <c r="C262" s="76" t="s">
        <v>728</v>
      </c>
      <c r="D262" s="129">
        <v>43991</v>
      </c>
      <c r="E262" s="71" t="s">
        <v>15</v>
      </c>
      <c r="F262" s="237">
        <v>1327414</v>
      </c>
      <c r="G262" s="75"/>
      <c r="H262" s="79" t="s">
        <v>9393</v>
      </c>
      <c r="I262" s="75"/>
      <c r="J262" s="75"/>
      <c r="K262" s="75"/>
      <c r="L262" s="75"/>
      <c r="M262" s="135">
        <v>7.29</v>
      </c>
      <c r="N262" s="135">
        <v>0</v>
      </c>
      <c r="O262" s="135">
        <v>50.01</v>
      </c>
      <c r="P262" s="135">
        <v>0</v>
      </c>
      <c r="Q262" s="75" t="s">
        <v>657</v>
      </c>
      <c r="R262" s="375"/>
    </row>
    <row r="263" spans="1:18" ht="63.75">
      <c r="A263" s="75">
        <v>512</v>
      </c>
      <c r="B263" s="75"/>
      <c r="C263" s="76" t="s">
        <v>728</v>
      </c>
      <c r="D263" s="129">
        <v>43991</v>
      </c>
      <c r="E263" s="71" t="s">
        <v>15</v>
      </c>
      <c r="F263" s="237">
        <v>1327416</v>
      </c>
      <c r="G263" s="75"/>
      <c r="H263" s="79" t="s">
        <v>9394</v>
      </c>
      <c r="I263" s="75"/>
      <c r="J263" s="75"/>
      <c r="K263" s="75"/>
      <c r="L263" s="75"/>
      <c r="M263" s="135">
        <v>7.29</v>
      </c>
      <c r="N263" s="135">
        <v>0</v>
      </c>
      <c r="O263" s="135">
        <v>50.01</v>
      </c>
      <c r="P263" s="135">
        <v>0</v>
      </c>
      <c r="Q263" s="75" t="s">
        <v>657</v>
      </c>
      <c r="R263" s="375"/>
    </row>
    <row r="264" spans="1:18" ht="51">
      <c r="A264" s="75" t="s">
        <v>553</v>
      </c>
      <c r="B264" s="75"/>
      <c r="C264" s="76" t="s">
        <v>605</v>
      </c>
      <c r="D264" s="129">
        <v>43991</v>
      </c>
      <c r="E264" s="71" t="s">
        <v>23</v>
      </c>
      <c r="F264" s="237">
        <v>20089</v>
      </c>
      <c r="G264" s="75"/>
      <c r="H264" s="79" t="s">
        <v>9395</v>
      </c>
      <c r="I264" s="75"/>
      <c r="J264" s="75"/>
      <c r="K264" s="75"/>
      <c r="L264" s="75"/>
      <c r="M264" s="135">
        <v>0</v>
      </c>
      <c r="N264" s="135">
        <v>0</v>
      </c>
      <c r="O264" s="135">
        <v>0.01</v>
      </c>
      <c r="P264" s="135">
        <v>0</v>
      </c>
      <c r="Q264" s="75" t="s">
        <v>657</v>
      </c>
      <c r="R264" s="375"/>
    </row>
    <row r="265" spans="1:18" ht="63.75">
      <c r="A265" s="75">
        <v>597</v>
      </c>
      <c r="B265" s="75"/>
      <c r="C265" s="76" t="s">
        <v>704</v>
      </c>
      <c r="D265" s="129">
        <v>43992</v>
      </c>
      <c r="E265" s="71" t="s">
        <v>6</v>
      </c>
      <c r="F265" s="237">
        <v>1328167</v>
      </c>
      <c r="G265" s="75"/>
      <c r="H265" s="79" t="s">
        <v>9396</v>
      </c>
      <c r="I265" s="75"/>
      <c r="J265" s="75"/>
      <c r="K265" s="75"/>
      <c r="L265" s="75"/>
      <c r="M265" s="135">
        <v>0</v>
      </c>
      <c r="N265" s="135">
        <v>14008.96</v>
      </c>
      <c r="O265" s="135">
        <v>0</v>
      </c>
      <c r="P265" s="135">
        <v>96101.47</v>
      </c>
      <c r="Q265" s="75" t="s">
        <v>657</v>
      </c>
      <c r="R265" s="375"/>
    </row>
    <row r="266" spans="1:18" ht="51">
      <c r="A266" s="75">
        <v>86</v>
      </c>
      <c r="B266" s="75"/>
      <c r="C266" s="76" t="s">
        <v>56</v>
      </c>
      <c r="D266" s="129">
        <v>43992</v>
      </c>
      <c r="E266" s="71" t="s">
        <v>6</v>
      </c>
      <c r="F266" s="237">
        <v>1328191</v>
      </c>
      <c r="G266" s="75"/>
      <c r="H266" s="79" t="s">
        <v>9397</v>
      </c>
      <c r="I266" s="75"/>
      <c r="J266" s="75"/>
      <c r="K266" s="75"/>
      <c r="L266" s="75"/>
      <c r="M266" s="135">
        <v>0</v>
      </c>
      <c r="N266" s="135">
        <v>75000</v>
      </c>
      <c r="O266" s="135">
        <v>0</v>
      </c>
      <c r="P266" s="135">
        <v>514500</v>
      </c>
      <c r="Q266" s="75" t="s">
        <v>657</v>
      </c>
      <c r="R266" s="375"/>
    </row>
    <row r="267" spans="1:18" ht="63.75">
      <c r="A267" s="75">
        <v>86</v>
      </c>
      <c r="B267" s="75"/>
      <c r="C267" s="76" t="s">
        <v>56</v>
      </c>
      <c r="D267" s="129">
        <v>43992</v>
      </c>
      <c r="E267" s="71" t="s">
        <v>11</v>
      </c>
      <c r="F267" s="237">
        <v>1328191</v>
      </c>
      <c r="G267" s="75"/>
      <c r="H267" s="79" t="s">
        <v>9398</v>
      </c>
      <c r="I267" s="75"/>
      <c r="J267" s="75"/>
      <c r="K267" s="75"/>
      <c r="L267" s="75"/>
      <c r="M267" s="135">
        <v>7.29</v>
      </c>
      <c r="N267" s="135">
        <v>0</v>
      </c>
      <c r="O267" s="135">
        <v>50.01</v>
      </c>
      <c r="P267" s="135">
        <v>0</v>
      </c>
      <c r="Q267" s="75" t="s">
        <v>657</v>
      </c>
      <c r="R267" s="375"/>
    </row>
    <row r="268" spans="1:18" ht="51">
      <c r="A268" s="75" t="s">
        <v>553</v>
      </c>
      <c r="B268" s="75"/>
      <c r="C268" s="76" t="s">
        <v>605</v>
      </c>
      <c r="D268" s="129">
        <v>43992</v>
      </c>
      <c r="E268" s="71" t="s">
        <v>23</v>
      </c>
      <c r="F268" s="237">
        <v>20094</v>
      </c>
      <c r="G268" s="75"/>
      <c r="H268" s="79" t="s">
        <v>9399</v>
      </c>
      <c r="I268" s="75"/>
      <c r="J268" s="75"/>
      <c r="K268" s="75"/>
      <c r="L268" s="75"/>
      <c r="M268" s="135">
        <v>0</v>
      </c>
      <c r="N268" s="135">
        <v>0</v>
      </c>
      <c r="O268" s="135">
        <v>0.01</v>
      </c>
      <c r="P268" s="135">
        <v>0</v>
      </c>
      <c r="Q268" s="75" t="s">
        <v>657</v>
      </c>
      <c r="R268" s="375"/>
    </row>
    <row r="269" spans="1:18" ht="63.75">
      <c r="A269" s="75" t="s">
        <v>554</v>
      </c>
      <c r="B269" s="75"/>
      <c r="C269" s="76" t="s">
        <v>726</v>
      </c>
      <c r="D269" s="129">
        <v>43994</v>
      </c>
      <c r="E269" s="71" t="s">
        <v>20</v>
      </c>
      <c r="F269" s="237">
        <v>13673</v>
      </c>
      <c r="G269" s="75"/>
      <c r="H269" s="79" t="s">
        <v>9400</v>
      </c>
      <c r="I269" s="75"/>
      <c r="J269" s="75"/>
      <c r="K269" s="75"/>
      <c r="L269" s="75"/>
      <c r="M269" s="135">
        <v>931434.89</v>
      </c>
      <c r="N269" s="135">
        <v>0</v>
      </c>
      <c r="O269" s="135">
        <v>6389643.3499999996</v>
      </c>
      <c r="P269" s="135">
        <v>0</v>
      </c>
      <c r="Q269" s="75" t="s">
        <v>657</v>
      </c>
      <c r="R269" s="375"/>
    </row>
    <row r="270" spans="1:18" ht="51">
      <c r="A270" s="75">
        <v>287</v>
      </c>
      <c r="B270" s="75"/>
      <c r="C270" s="76" t="s">
        <v>125</v>
      </c>
      <c r="D270" s="129">
        <v>43994</v>
      </c>
      <c r="E270" s="71" t="s">
        <v>6</v>
      </c>
      <c r="F270" s="237">
        <v>984906</v>
      </c>
      <c r="G270" s="75"/>
      <c r="H270" s="79" t="s">
        <v>9401</v>
      </c>
      <c r="I270" s="75"/>
      <c r="J270" s="75"/>
      <c r="K270" s="75"/>
      <c r="L270" s="75"/>
      <c r="M270" s="135">
        <v>0</v>
      </c>
      <c r="N270" s="135">
        <v>4000000</v>
      </c>
      <c r="O270" s="135">
        <v>0</v>
      </c>
      <c r="P270" s="135">
        <v>27440000</v>
      </c>
      <c r="Q270" s="75" t="s">
        <v>657</v>
      </c>
      <c r="R270" s="375"/>
    </row>
    <row r="271" spans="1:18" ht="63.75">
      <c r="A271" s="75">
        <v>512</v>
      </c>
      <c r="B271" s="75"/>
      <c r="C271" s="76" t="s">
        <v>728</v>
      </c>
      <c r="D271" s="129">
        <v>43994</v>
      </c>
      <c r="E271" s="71" t="s">
        <v>15</v>
      </c>
      <c r="F271" s="237">
        <v>1329353</v>
      </c>
      <c r="G271" s="75"/>
      <c r="H271" s="79" t="s">
        <v>9402</v>
      </c>
      <c r="I271" s="75"/>
      <c r="J271" s="75"/>
      <c r="K271" s="75"/>
      <c r="L271" s="75"/>
      <c r="M271" s="135">
        <v>7.29</v>
      </c>
      <c r="N271" s="135">
        <v>0</v>
      </c>
      <c r="O271" s="135">
        <v>50.01</v>
      </c>
      <c r="P271" s="135">
        <v>0</v>
      </c>
      <c r="Q271" s="75" t="s">
        <v>657</v>
      </c>
      <c r="R271" s="375"/>
    </row>
    <row r="272" spans="1:18" ht="51">
      <c r="A272" s="75" t="s">
        <v>553</v>
      </c>
      <c r="B272" s="75"/>
      <c r="C272" s="76" t="s">
        <v>605</v>
      </c>
      <c r="D272" s="129">
        <v>43994</v>
      </c>
      <c r="E272" s="71" t="s">
        <v>23</v>
      </c>
      <c r="F272" s="237">
        <v>20098</v>
      </c>
      <c r="G272" s="75"/>
      <c r="H272" s="79" t="s">
        <v>9403</v>
      </c>
      <c r="I272" s="75"/>
      <c r="J272" s="75"/>
      <c r="K272" s="75"/>
      <c r="L272" s="75"/>
      <c r="M272" s="135">
        <v>0</v>
      </c>
      <c r="N272" s="135">
        <v>0</v>
      </c>
      <c r="O272" s="135">
        <v>0</v>
      </c>
      <c r="P272" s="135">
        <v>0.02</v>
      </c>
      <c r="Q272" s="75" t="s">
        <v>657</v>
      </c>
      <c r="R272" s="375"/>
    </row>
    <row r="273" spans="1:18" ht="63.75">
      <c r="A273" s="75" t="s">
        <v>554</v>
      </c>
      <c r="B273" s="75"/>
      <c r="C273" s="76" t="s">
        <v>726</v>
      </c>
      <c r="D273" s="129">
        <v>43997</v>
      </c>
      <c r="E273" s="71" t="s">
        <v>20</v>
      </c>
      <c r="F273" s="237">
        <v>13665</v>
      </c>
      <c r="G273" s="75"/>
      <c r="H273" s="79" t="s">
        <v>9404</v>
      </c>
      <c r="I273" s="75"/>
      <c r="J273" s="75"/>
      <c r="K273" s="75"/>
      <c r="L273" s="75"/>
      <c r="M273" s="135">
        <v>6748331.0700000003</v>
      </c>
      <c r="N273" s="135">
        <v>0</v>
      </c>
      <c r="O273" s="135">
        <v>46293551.140000001</v>
      </c>
      <c r="P273" s="135">
        <v>0</v>
      </c>
      <c r="Q273" s="75" t="s">
        <v>657</v>
      </c>
      <c r="R273" s="375"/>
    </row>
    <row r="274" spans="1:18" ht="63.75">
      <c r="A274" s="75" t="s">
        <v>554</v>
      </c>
      <c r="B274" s="75"/>
      <c r="C274" s="76" t="s">
        <v>726</v>
      </c>
      <c r="D274" s="129">
        <v>43997</v>
      </c>
      <c r="E274" s="71" t="s">
        <v>20</v>
      </c>
      <c r="F274" s="237">
        <v>13666</v>
      </c>
      <c r="G274" s="75"/>
      <c r="H274" s="79" t="s">
        <v>9405</v>
      </c>
      <c r="I274" s="75"/>
      <c r="J274" s="75"/>
      <c r="K274" s="75"/>
      <c r="L274" s="75"/>
      <c r="M274" s="135">
        <v>1166209.94</v>
      </c>
      <c r="N274" s="135">
        <v>0</v>
      </c>
      <c r="O274" s="135">
        <v>8000200.1900000004</v>
      </c>
      <c r="P274" s="135">
        <v>0</v>
      </c>
      <c r="Q274" s="75" t="s">
        <v>657</v>
      </c>
      <c r="R274" s="375"/>
    </row>
    <row r="275" spans="1:18" ht="63.75">
      <c r="A275" s="75" t="s">
        <v>554</v>
      </c>
      <c r="B275" s="75"/>
      <c r="C275" s="76" t="s">
        <v>726</v>
      </c>
      <c r="D275" s="129">
        <v>43997</v>
      </c>
      <c r="E275" s="71" t="s">
        <v>20</v>
      </c>
      <c r="F275" s="237">
        <v>13579</v>
      </c>
      <c r="G275" s="75"/>
      <c r="H275" s="79" t="s">
        <v>9406</v>
      </c>
      <c r="I275" s="75"/>
      <c r="J275" s="75"/>
      <c r="K275" s="75"/>
      <c r="L275" s="75"/>
      <c r="M275" s="135">
        <v>272455.96000000002</v>
      </c>
      <c r="N275" s="135">
        <v>0</v>
      </c>
      <c r="O275" s="135">
        <v>1869047.89</v>
      </c>
      <c r="P275" s="135">
        <v>0</v>
      </c>
      <c r="Q275" s="75" t="s">
        <v>657</v>
      </c>
      <c r="R275" s="375"/>
    </row>
    <row r="276" spans="1:18" ht="51">
      <c r="A276" s="75" t="s">
        <v>554</v>
      </c>
      <c r="B276" s="75"/>
      <c r="C276" s="76" t="s">
        <v>726</v>
      </c>
      <c r="D276" s="129">
        <v>43997</v>
      </c>
      <c r="E276" s="71" t="s">
        <v>20</v>
      </c>
      <c r="F276" s="237">
        <v>13622</v>
      </c>
      <c r="G276" s="75"/>
      <c r="H276" s="79" t="s">
        <v>9407</v>
      </c>
      <c r="I276" s="75"/>
      <c r="J276" s="75"/>
      <c r="K276" s="75"/>
      <c r="L276" s="75"/>
      <c r="M276" s="135">
        <v>1876.71</v>
      </c>
      <c r="N276" s="135">
        <v>0</v>
      </c>
      <c r="O276" s="135">
        <v>12874.23</v>
      </c>
      <c r="P276" s="135">
        <v>0</v>
      </c>
      <c r="Q276" s="75" t="s">
        <v>657</v>
      </c>
      <c r="R276" s="375"/>
    </row>
    <row r="277" spans="1:18" ht="63.75">
      <c r="A277" s="75" t="s">
        <v>554</v>
      </c>
      <c r="B277" s="75"/>
      <c r="C277" s="76" t="s">
        <v>726</v>
      </c>
      <c r="D277" s="129">
        <v>43997</v>
      </c>
      <c r="E277" s="71" t="s">
        <v>20</v>
      </c>
      <c r="F277" s="237">
        <v>13623</v>
      </c>
      <c r="G277" s="75"/>
      <c r="H277" s="79" t="s">
        <v>9408</v>
      </c>
      <c r="I277" s="75"/>
      <c r="J277" s="75"/>
      <c r="K277" s="75"/>
      <c r="L277" s="75"/>
      <c r="M277" s="135">
        <v>197284.28</v>
      </c>
      <c r="N277" s="135">
        <v>0</v>
      </c>
      <c r="O277" s="135">
        <v>1353370.16</v>
      </c>
      <c r="P277" s="135">
        <v>0</v>
      </c>
      <c r="Q277" s="75" t="s">
        <v>657</v>
      </c>
      <c r="R277" s="375"/>
    </row>
    <row r="278" spans="1:18" ht="51">
      <c r="A278" s="75" t="s">
        <v>554</v>
      </c>
      <c r="B278" s="75"/>
      <c r="C278" s="76" t="s">
        <v>726</v>
      </c>
      <c r="D278" s="129">
        <v>43997</v>
      </c>
      <c r="E278" s="71" t="s">
        <v>20</v>
      </c>
      <c r="F278" s="237">
        <v>13578</v>
      </c>
      <c r="G278" s="75"/>
      <c r="H278" s="79" t="s">
        <v>9409</v>
      </c>
      <c r="I278" s="75"/>
      <c r="J278" s="75"/>
      <c r="K278" s="75"/>
      <c r="L278" s="75"/>
      <c r="M278" s="135">
        <v>2813.22</v>
      </c>
      <c r="N278" s="135">
        <v>0</v>
      </c>
      <c r="O278" s="135">
        <v>19298.689999999999</v>
      </c>
      <c r="P278" s="135">
        <v>0</v>
      </c>
      <c r="Q278" s="75" t="s">
        <v>657</v>
      </c>
      <c r="R278" s="375"/>
    </row>
    <row r="279" spans="1:18" ht="51">
      <c r="A279" s="75" t="s">
        <v>554</v>
      </c>
      <c r="B279" s="75"/>
      <c r="C279" s="76" t="s">
        <v>726</v>
      </c>
      <c r="D279" s="129">
        <v>43997</v>
      </c>
      <c r="E279" s="71" t="s">
        <v>20</v>
      </c>
      <c r="F279" s="237">
        <v>13577</v>
      </c>
      <c r="G279" s="75"/>
      <c r="H279" s="79" t="s">
        <v>9410</v>
      </c>
      <c r="I279" s="75"/>
      <c r="J279" s="75"/>
      <c r="K279" s="75"/>
      <c r="L279" s="75"/>
      <c r="M279" s="135">
        <v>195121.94</v>
      </c>
      <c r="N279" s="135">
        <v>0</v>
      </c>
      <c r="O279" s="135">
        <v>1338536.51</v>
      </c>
      <c r="P279" s="135">
        <v>0</v>
      </c>
      <c r="Q279" s="75" t="s">
        <v>657</v>
      </c>
      <c r="R279" s="375"/>
    </row>
    <row r="280" spans="1:18" ht="51">
      <c r="A280" s="75" t="s">
        <v>554</v>
      </c>
      <c r="B280" s="75"/>
      <c r="C280" s="76" t="s">
        <v>726</v>
      </c>
      <c r="D280" s="129">
        <v>43997</v>
      </c>
      <c r="E280" s="71" t="s">
        <v>20</v>
      </c>
      <c r="F280" s="237">
        <v>13572</v>
      </c>
      <c r="G280" s="75"/>
      <c r="H280" s="79" t="s">
        <v>9411</v>
      </c>
      <c r="I280" s="75"/>
      <c r="J280" s="75"/>
      <c r="K280" s="75"/>
      <c r="L280" s="75"/>
      <c r="M280" s="135">
        <v>408498.9</v>
      </c>
      <c r="N280" s="135">
        <v>0</v>
      </c>
      <c r="O280" s="135">
        <v>2802302.45</v>
      </c>
      <c r="P280" s="135">
        <v>0</v>
      </c>
      <c r="Q280" s="75" t="s">
        <v>657</v>
      </c>
      <c r="R280" s="375"/>
    </row>
    <row r="281" spans="1:18" ht="51">
      <c r="A281" s="75" t="s">
        <v>554</v>
      </c>
      <c r="B281" s="75"/>
      <c r="C281" s="76" t="s">
        <v>726</v>
      </c>
      <c r="D281" s="129">
        <v>43997</v>
      </c>
      <c r="E281" s="71" t="s">
        <v>20</v>
      </c>
      <c r="F281" s="237">
        <v>13569</v>
      </c>
      <c r="G281" s="75"/>
      <c r="H281" s="79" t="s">
        <v>9412</v>
      </c>
      <c r="I281" s="75"/>
      <c r="J281" s="75"/>
      <c r="K281" s="75"/>
      <c r="L281" s="75"/>
      <c r="M281" s="135">
        <v>28822.35</v>
      </c>
      <c r="N281" s="135">
        <v>0</v>
      </c>
      <c r="O281" s="135">
        <v>197721.32</v>
      </c>
      <c r="P281" s="135">
        <v>0</v>
      </c>
      <c r="Q281" s="75" t="s">
        <v>657</v>
      </c>
      <c r="R281" s="375"/>
    </row>
    <row r="282" spans="1:18" ht="51">
      <c r="A282" s="75" t="s">
        <v>554</v>
      </c>
      <c r="B282" s="75"/>
      <c r="C282" s="76" t="s">
        <v>726</v>
      </c>
      <c r="D282" s="129">
        <v>43997</v>
      </c>
      <c r="E282" s="71" t="s">
        <v>20</v>
      </c>
      <c r="F282" s="237">
        <v>13565</v>
      </c>
      <c r="G282" s="75"/>
      <c r="H282" s="79" t="s">
        <v>9413</v>
      </c>
      <c r="I282" s="75"/>
      <c r="J282" s="75"/>
      <c r="K282" s="75"/>
      <c r="L282" s="75"/>
      <c r="M282" s="135">
        <v>87835.82</v>
      </c>
      <c r="N282" s="135">
        <v>0</v>
      </c>
      <c r="O282" s="135">
        <v>602553.73</v>
      </c>
      <c r="P282" s="135">
        <v>0</v>
      </c>
      <c r="Q282" s="75" t="s">
        <v>657</v>
      </c>
      <c r="R282" s="375"/>
    </row>
    <row r="283" spans="1:18" ht="51">
      <c r="A283" s="75" t="s">
        <v>554</v>
      </c>
      <c r="B283" s="75"/>
      <c r="C283" s="76" t="s">
        <v>726</v>
      </c>
      <c r="D283" s="129">
        <v>43997</v>
      </c>
      <c r="E283" s="71" t="s">
        <v>20</v>
      </c>
      <c r="F283" s="237">
        <v>13564</v>
      </c>
      <c r="G283" s="75"/>
      <c r="H283" s="79" t="s">
        <v>9414</v>
      </c>
      <c r="I283" s="75"/>
      <c r="J283" s="75"/>
      <c r="K283" s="75"/>
      <c r="L283" s="75"/>
      <c r="M283" s="135">
        <v>414240.14</v>
      </c>
      <c r="N283" s="135">
        <v>0</v>
      </c>
      <c r="O283" s="135">
        <v>2841687.36</v>
      </c>
      <c r="P283" s="135">
        <v>0</v>
      </c>
      <c r="Q283" s="75" t="s">
        <v>657</v>
      </c>
      <c r="R283" s="375"/>
    </row>
    <row r="284" spans="1:18" ht="51">
      <c r="A284" s="75" t="s">
        <v>554</v>
      </c>
      <c r="B284" s="75"/>
      <c r="C284" s="76" t="s">
        <v>726</v>
      </c>
      <c r="D284" s="129">
        <v>43997</v>
      </c>
      <c r="E284" s="71" t="s">
        <v>20</v>
      </c>
      <c r="F284" s="237">
        <v>13570</v>
      </c>
      <c r="G284" s="75"/>
      <c r="H284" s="79" t="s">
        <v>9415</v>
      </c>
      <c r="I284" s="75"/>
      <c r="J284" s="75"/>
      <c r="K284" s="75"/>
      <c r="L284" s="75"/>
      <c r="M284" s="135">
        <v>17432.240000000002</v>
      </c>
      <c r="N284" s="135">
        <v>0</v>
      </c>
      <c r="O284" s="135">
        <v>119585.17</v>
      </c>
      <c r="P284" s="135">
        <v>0</v>
      </c>
      <c r="Q284" s="75" t="s">
        <v>657</v>
      </c>
      <c r="R284" s="375"/>
    </row>
    <row r="285" spans="1:18" ht="51">
      <c r="A285" s="75" t="s">
        <v>554</v>
      </c>
      <c r="B285" s="75"/>
      <c r="C285" s="76" t="s">
        <v>726</v>
      </c>
      <c r="D285" s="129">
        <v>43997</v>
      </c>
      <c r="E285" s="71" t="s">
        <v>20</v>
      </c>
      <c r="F285" s="237">
        <v>13571</v>
      </c>
      <c r="G285" s="75"/>
      <c r="H285" s="79" t="s">
        <v>9416</v>
      </c>
      <c r="I285" s="75"/>
      <c r="J285" s="75"/>
      <c r="K285" s="75"/>
      <c r="L285" s="75"/>
      <c r="M285" s="135">
        <v>18809.57</v>
      </c>
      <c r="N285" s="135">
        <v>0</v>
      </c>
      <c r="O285" s="135">
        <v>129033.65</v>
      </c>
      <c r="P285" s="135">
        <v>0</v>
      </c>
      <c r="Q285" s="75" t="s">
        <v>657</v>
      </c>
      <c r="R285" s="375"/>
    </row>
    <row r="286" spans="1:18" ht="51">
      <c r="A286" s="75" t="s">
        <v>554</v>
      </c>
      <c r="B286" s="75"/>
      <c r="C286" s="76" t="s">
        <v>726</v>
      </c>
      <c r="D286" s="129">
        <v>43997</v>
      </c>
      <c r="E286" s="71" t="s">
        <v>20</v>
      </c>
      <c r="F286" s="237">
        <v>13576</v>
      </c>
      <c r="G286" s="75"/>
      <c r="H286" s="79" t="s">
        <v>9417</v>
      </c>
      <c r="I286" s="75"/>
      <c r="J286" s="75"/>
      <c r="K286" s="75"/>
      <c r="L286" s="75"/>
      <c r="M286" s="135">
        <v>328934.51</v>
      </c>
      <c r="N286" s="135">
        <v>0</v>
      </c>
      <c r="O286" s="135">
        <v>2256490.7400000002</v>
      </c>
      <c r="P286" s="135">
        <v>0</v>
      </c>
      <c r="Q286" s="75" t="s">
        <v>657</v>
      </c>
      <c r="R286" s="375"/>
    </row>
    <row r="287" spans="1:18" ht="51">
      <c r="A287" s="75" t="s">
        <v>554</v>
      </c>
      <c r="B287" s="75"/>
      <c r="C287" s="76" t="s">
        <v>726</v>
      </c>
      <c r="D287" s="129">
        <v>43997</v>
      </c>
      <c r="E287" s="71" t="s">
        <v>20</v>
      </c>
      <c r="F287" s="237">
        <v>13574</v>
      </c>
      <c r="G287" s="75"/>
      <c r="H287" s="79" t="s">
        <v>9418</v>
      </c>
      <c r="I287" s="75"/>
      <c r="J287" s="75"/>
      <c r="K287" s="75"/>
      <c r="L287" s="75"/>
      <c r="M287" s="135">
        <v>164894.14000000001</v>
      </c>
      <c r="N287" s="135">
        <v>0</v>
      </c>
      <c r="O287" s="135">
        <v>1131173.8</v>
      </c>
      <c r="P287" s="135">
        <v>0</v>
      </c>
      <c r="Q287" s="75" t="s">
        <v>657</v>
      </c>
      <c r="R287" s="375"/>
    </row>
    <row r="288" spans="1:18" ht="51">
      <c r="A288" s="75" t="s">
        <v>554</v>
      </c>
      <c r="B288" s="75"/>
      <c r="C288" s="76" t="s">
        <v>726</v>
      </c>
      <c r="D288" s="129">
        <v>43997</v>
      </c>
      <c r="E288" s="71" t="s">
        <v>20</v>
      </c>
      <c r="F288" s="237">
        <v>13608</v>
      </c>
      <c r="G288" s="75"/>
      <c r="H288" s="79" t="s">
        <v>9419</v>
      </c>
      <c r="I288" s="75"/>
      <c r="J288" s="75"/>
      <c r="K288" s="75"/>
      <c r="L288" s="75"/>
      <c r="M288" s="135">
        <v>162964.67000000001</v>
      </c>
      <c r="N288" s="135">
        <v>0</v>
      </c>
      <c r="O288" s="135">
        <v>1117937.6399999999</v>
      </c>
      <c r="P288" s="135">
        <v>0</v>
      </c>
      <c r="Q288" s="75" t="s">
        <v>657</v>
      </c>
      <c r="R288" s="375"/>
    </row>
    <row r="289" spans="1:18" ht="51">
      <c r="A289" s="75" t="s">
        <v>554</v>
      </c>
      <c r="B289" s="75"/>
      <c r="C289" s="76" t="s">
        <v>726</v>
      </c>
      <c r="D289" s="129">
        <v>43997</v>
      </c>
      <c r="E289" s="71" t="s">
        <v>20</v>
      </c>
      <c r="F289" s="237">
        <v>13618</v>
      </c>
      <c r="G289" s="75"/>
      <c r="H289" s="79" t="s">
        <v>9420</v>
      </c>
      <c r="I289" s="75"/>
      <c r="J289" s="75"/>
      <c r="K289" s="75"/>
      <c r="L289" s="75"/>
      <c r="M289" s="135">
        <v>2958.83</v>
      </c>
      <c r="N289" s="135">
        <v>0</v>
      </c>
      <c r="O289" s="135">
        <v>20297.57</v>
      </c>
      <c r="P289" s="135">
        <v>0</v>
      </c>
      <c r="Q289" s="75" t="s">
        <v>657</v>
      </c>
      <c r="R289" s="375"/>
    </row>
    <row r="290" spans="1:18" ht="51">
      <c r="A290" s="75" t="s">
        <v>554</v>
      </c>
      <c r="B290" s="75"/>
      <c r="C290" s="76" t="s">
        <v>726</v>
      </c>
      <c r="D290" s="129">
        <v>43997</v>
      </c>
      <c r="E290" s="71" t="s">
        <v>20</v>
      </c>
      <c r="F290" s="237">
        <v>13589</v>
      </c>
      <c r="G290" s="75"/>
      <c r="H290" s="79" t="s">
        <v>9421</v>
      </c>
      <c r="I290" s="75"/>
      <c r="J290" s="75"/>
      <c r="K290" s="75"/>
      <c r="L290" s="75"/>
      <c r="M290" s="135">
        <v>19380.22</v>
      </c>
      <c r="N290" s="135">
        <v>0</v>
      </c>
      <c r="O290" s="135">
        <v>132948.31</v>
      </c>
      <c r="P290" s="135">
        <v>0</v>
      </c>
      <c r="Q290" s="75" t="s">
        <v>657</v>
      </c>
      <c r="R290" s="375"/>
    </row>
    <row r="291" spans="1:18" ht="51">
      <c r="A291" s="75" t="s">
        <v>554</v>
      </c>
      <c r="B291" s="75"/>
      <c r="C291" s="76" t="s">
        <v>726</v>
      </c>
      <c r="D291" s="129">
        <v>43997</v>
      </c>
      <c r="E291" s="71" t="s">
        <v>20</v>
      </c>
      <c r="F291" s="237">
        <v>13610</v>
      </c>
      <c r="G291" s="75"/>
      <c r="H291" s="79" t="s">
        <v>9422</v>
      </c>
      <c r="I291" s="75"/>
      <c r="J291" s="75"/>
      <c r="K291" s="75"/>
      <c r="L291" s="75"/>
      <c r="M291" s="135">
        <v>1746716.96</v>
      </c>
      <c r="N291" s="135">
        <v>0</v>
      </c>
      <c r="O291" s="135">
        <v>11982478.35</v>
      </c>
      <c r="P291" s="135">
        <v>0</v>
      </c>
      <c r="Q291" s="75" t="s">
        <v>657</v>
      </c>
      <c r="R291" s="375"/>
    </row>
    <row r="292" spans="1:18" ht="51">
      <c r="A292" s="75" t="s">
        <v>554</v>
      </c>
      <c r="B292" s="75"/>
      <c r="C292" s="76" t="s">
        <v>726</v>
      </c>
      <c r="D292" s="129">
        <v>43997</v>
      </c>
      <c r="E292" s="71" t="s">
        <v>20</v>
      </c>
      <c r="F292" s="237">
        <v>13585</v>
      </c>
      <c r="G292" s="75"/>
      <c r="H292" s="79" t="s">
        <v>9423</v>
      </c>
      <c r="I292" s="75"/>
      <c r="J292" s="75"/>
      <c r="K292" s="75"/>
      <c r="L292" s="75"/>
      <c r="M292" s="135">
        <v>8752.23</v>
      </c>
      <c r="N292" s="135">
        <v>0</v>
      </c>
      <c r="O292" s="135">
        <v>60040.3</v>
      </c>
      <c r="P292" s="135">
        <v>0</v>
      </c>
      <c r="Q292" s="75" t="s">
        <v>657</v>
      </c>
      <c r="R292" s="375"/>
    </row>
    <row r="293" spans="1:18" ht="63.75">
      <c r="A293" s="75" t="s">
        <v>554</v>
      </c>
      <c r="B293" s="75"/>
      <c r="C293" s="76" t="s">
        <v>726</v>
      </c>
      <c r="D293" s="129">
        <v>43997</v>
      </c>
      <c r="E293" s="71" t="s">
        <v>20</v>
      </c>
      <c r="F293" s="237">
        <v>13607</v>
      </c>
      <c r="G293" s="75"/>
      <c r="H293" s="79" t="s">
        <v>9424</v>
      </c>
      <c r="I293" s="75"/>
      <c r="J293" s="75"/>
      <c r="K293" s="75"/>
      <c r="L293" s="75"/>
      <c r="M293" s="135">
        <v>186388.1</v>
      </c>
      <c r="N293" s="135">
        <v>0</v>
      </c>
      <c r="O293" s="135">
        <v>1278622.3700000001</v>
      </c>
      <c r="P293" s="135">
        <v>0</v>
      </c>
      <c r="Q293" s="75" t="s">
        <v>657</v>
      </c>
      <c r="R293" s="375"/>
    </row>
    <row r="294" spans="1:18" ht="51">
      <c r="A294" s="75" t="s">
        <v>554</v>
      </c>
      <c r="B294" s="75"/>
      <c r="C294" s="76" t="s">
        <v>726</v>
      </c>
      <c r="D294" s="129">
        <v>43997</v>
      </c>
      <c r="E294" s="71" t="s">
        <v>20</v>
      </c>
      <c r="F294" s="237">
        <v>13606</v>
      </c>
      <c r="G294" s="75"/>
      <c r="H294" s="79" t="s">
        <v>9425</v>
      </c>
      <c r="I294" s="75"/>
      <c r="J294" s="75"/>
      <c r="K294" s="75"/>
      <c r="L294" s="75"/>
      <c r="M294" s="135">
        <v>1101150.27</v>
      </c>
      <c r="N294" s="135">
        <v>0</v>
      </c>
      <c r="O294" s="135">
        <v>7553890.8499999996</v>
      </c>
      <c r="P294" s="135">
        <v>0</v>
      </c>
      <c r="Q294" s="75" t="s">
        <v>657</v>
      </c>
      <c r="R294" s="375"/>
    </row>
    <row r="295" spans="1:18" ht="51">
      <c r="A295" s="75" t="s">
        <v>554</v>
      </c>
      <c r="B295" s="75"/>
      <c r="C295" s="76" t="s">
        <v>726</v>
      </c>
      <c r="D295" s="129">
        <v>43997</v>
      </c>
      <c r="E295" s="71" t="s">
        <v>20</v>
      </c>
      <c r="F295" s="237">
        <v>13602</v>
      </c>
      <c r="G295" s="75"/>
      <c r="H295" s="79" t="s">
        <v>9426</v>
      </c>
      <c r="I295" s="75"/>
      <c r="J295" s="75"/>
      <c r="K295" s="75"/>
      <c r="L295" s="75"/>
      <c r="M295" s="135">
        <v>233291.92</v>
      </c>
      <c r="N295" s="135">
        <v>0</v>
      </c>
      <c r="O295" s="135">
        <v>1600382.57</v>
      </c>
      <c r="P295" s="135">
        <v>0</v>
      </c>
      <c r="Q295" s="75" t="s">
        <v>657</v>
      </c>
      <c r="R295" s="375"/>
    </row>
    <row r="296" spans="1:18" ht="51">
      <c r="A296" s="75" t="s">
        <v>554</v>
      </c>
      <c r="B296" s="75"/>
      <c r="C296" s="76" t="s">
        <v>726</v>
      </c>
      <c r="D296" s="129">
        <v>43997</v>
      </c>
      <c r="E296" s="71" t="s">
        <v>20</v>
      </c>
      <c r="F296" s="237">
        <v>13601</v>
      </c>
      <c r="G296" s="75"/>
      <c r="H296" s="79" t="s">
        <v>9427</v>
      </c>
      <c r="I296" s="75"/>
      <c r="J296" s="75"/>
      <c r="K296" s="75"/>
      <c r="L296" s="75"/>
      <c r="M296" s="135">
        <v>28590.34</v>
      </c>
      <c r="N296" s="135">
        <v>0</v>
      </c>
      <c r="O296" s="135">
        <v>196129.73</v>
      </c>
      <c r="P296" s="135">
        <v>0</v>
      </c>
      <c r="Q296" s="75" t="s">
        <v>657</v>
      </c>
      <c r="R296" s="375"/>
    </row>
    <row r="297" spans="1:18" ht="51">
      <c r="A297" s="75" t="s">
        <v>554</v>
      </c>
      <c r="B297" s="75"/>
      <c r="C297" s="76" t="s">
        <v>726</v>
      </c>
      <c r="D297" s="129">
        <v>43997</v>
      </c>
      <c r="E297" s="71" t="s">
        <v>20</v>
      </c>
      <c r="F297" s="237">
        <v>13599</v>
      </c>
      <c r="G297" s="75"/>
      <c r="H297" s="79" t="s">
        <v>9428</v>
      </c>
      <c r="I297" s="75"/>
      <c r="J297" s="75"/>
      <c r="K297" s="75"/>
      <c r="L297" s="75"/>
      <c r="M297" s="135">
        <v>403004.14</v>
      </c>
      <c r="N297" s="135">
        <v>0</v>
      </c>
      <c r="O297" s="135">
        <v>2764608.4</v>
      </c>
      <c r="P297" s="135">
        <v>0</v>
      </c>
      <c r="Q297" s="75" t="s">
        <v>657</v>
      </c>
      <c r="R297" s="375"/>
    </row>
    <row r="298" spans="1:18" ht="51">
      <c r="A298" s="75" t="s">
        <v>554</v>
      </c>
      <c r="B298" s="75"/>
      <c r="C298" s="76" t="s">
        <v>726</v>
      </c>
      <c r="D298" s="129">
        <v>43997</v>
      </c>
      <c r="E298" s="71" t="s">
        <v>20</v>
      </c>
      <c r="F298" s="237">
        <v>13598</v>
      </c>
      <c r="G298" s="75"/>
      <c r="H298" s="79" t="s">
        <v>9429</v>
      </c>
      <c r="I298" s="75"/>
      <c r="J298" s="75"/>
      <c r="K298" s="75"/>
      <c r="L298" s="75"/>
      <c r="M298" s="135">
        <v>46621.3</v>
      </c>
      <c r="N298" s="135">
        <v>0</v>
      </c>
      <c r="O298" s="135">
        <v>319822.12</v>
      </c>
      <c r="P298" s="135">
        <v>0</v>
      </c>
      <c r="Q298" s="75" t="s">
        <v>657</v>
      </c>
      <c r="R298" s="375"/>
    </row>
    <row r="299" spans="1:18" ht="51">
      <c r="A299" s="75" t="s">
        <v>554</v>
      </c>
      <c r="B299" s="75"/>
      <c r="C299" s="76" t="s">
        <v>726</v>
      </c>
      <c r="D299" s="129">
        <v>43997</v>
      </c>
      <c r="E299" s="71" t="s">
        <v>20</v>
      </c>
      <c r="F299" s="237">
        <v>13597</v>
      </c>
      <c r="G299" s="75"/>
      <c r="H299" s="79" t="s">
        <v>9430</v>
      </c>
      <c r="I299" s="75"/>
      <c r="J299" s="75"/>
      <c r="K299" s="75"/>
      <c r="L299" s="75"/>
      <c r="M299" s="135">
        <v>4630.88</v>
      </c>
      <c r="N299" s="135">
        <v>0</v>
      </c>
      <c r="O299" s="135">
        <v>31767.84</v>
      </c>
      <c r="P299" s="135">
        <v>0</v>
      </c>
      <c r="Q299" s="75" t="s">
        <v>657</v>
      </c>
      <c r="R299" s="375"/>
    </row>
    <row r="300" spans="1:18" ht="51">
      <c r="A300" s="75" t="s">
        <v>554</v>
      </c>
      <c r="B300" s="75"/>
      <c r="C300" s="76" t="s">
        <v>726</v>
      </c>
      <c r="D300" s="129">
        <v>43997</v>
      </c>
      <c r="E300" s="71" t="s">
        <v>20</v>
      </c>
      <c r="F300" s="237">
        <v>13596</v>
      </c>
      <c r="G300" s="75"/>
      <c r="H300" s="79" t="s">
        <v>9431</v>
      </c>
      <c r="I300" s="75"/>
      <c r="J300" s="75"/>
      <c r="K300" s="75"/>
      <c r="L300" s="75"/>
      <c r="M300" s="135">
        <v>73912.539999999994</v>
      </c>
      <c r="N300" s="135">
        <v>0</v>
      </c>
      <c r="O300" s="135">
        <v>507040.02</v>
      </c>
      <c r="P300" s="135">
        <v>0</v>
      </c>
      <c r="Q300" s="75" t="s">
        <v>657</v>
      </c>
      <c r="R300" s="375"/>
    </row>
    <row r="301" spans="1:18" ht="51">
      <c r="A301" s="75" t="s">
        <v>554</v>
      </c>
      <c r="B301" s="75"/>
      <c r="C301" s="76" t="s">
        <v>726</v>
      </c>
      <c r="D301" s="129">
        <v>43997</v>
      </c>
      <c r="E301" s="71" t="s">
        <v>20</v>
      </c>
      <c r="F301" s="237">
        <v>13616</v>
      </c>
      <c r="G301" s="75"/>
      <c r="H301" s="79" t="s">
        <v>9432</v>
      </c>
      <c r="I301" s="75"/>
      <c r="J301" s="75"/>
      <c r="K301" s="75"/>
      <c r="L301" s="75"/>
      <c r="M301" s="135">
        <v>2452.1799999999998</v>
      </c>
      <c r="N301" s="135">
        <v>0</v>
      </c>
      <c r="O301" s="135">
        <v>16821.95</v>
      </c>
      <c r="P301" s="135">
        <v>0</v>
      </c>
      <c r="Q301" s="75" t="s">
        <v>657</v>
      </c>
      <c r="R301" s="375"/>
    </row>
    <row r="302" spans="1:18" ht="63.75">
      <c r="A302" s="75" t="s">
        <v>554</v>
      </c>
      <c r="B302" s="75"/>
      <c r="C302" s="76" t="s">
        <v>726</v>
      </c>
      <c r="D302" s="129">
        <v>43997</v>
      </c>
      <c r="E302" s="71" t="s">
        <v>20</v>
      </c>
      <c r="F302" s="237">
        <v>13615</v>
      </c>
      <c r="G302" s="75"/>
      <c r="H302" s="79" t="s">
        <v>9433</v>
      </c>
      <c r="I302" s="75"/>
      <c r="J302" s="75"/>
      <c r="K302" s="75"/>
      <c r="L302" s="75"/>
      <c r="M302" s="135">
        <v>488010.08</v>
      </c>
      <c r="N302" s="135">
        <v>0</v>
      </c>
      <c r="O302" s="135">
        <v>3347749.15</v>
      </c>
      <c r="P302" s="135">
        <v>0</v>
      </c>
      <c r="Q302" s="75" t="s">
        <v>657</v>
      </c>
      <c r="R302" s="375"/>
    </row>
    <row r="303" spans="1:18" ht="51">
      <c r="A303" s="75" t="s">
        <v>554</v>
      </c>
      <c r="B303" s="75"/>
      <c r="C303" s="76" t="s">
        <v>726</v>
      </c>
      <c r="D303" s="129">
        <v>43997</v>
      </c>
      <c r="E303" s="71" t="s">
        <v>20</v>
      </c>
      <c r="F303" s="237">
        <v>13593</v>
      </c>
      <c r="G303" s="75"/>
      <c r="H303" s="79" t="s">
        <v>9434</v>
      </c>
      <c r="I303" s="75"/>
      <c r="J303" s="75"/>
      <c r="K303" s="75"/>
      <c r="L303" s="75"/>
      <c r="M303" s="135">
        <v>196015.94</v>
      </c>
      <c r="N303" s="135">
        <v>0</v>
      </c>
      <c r="O303" s="135">
        <v>1344669.35</v>
      </c>
      <c r="P303" s="135">
        <v>0</v>
      </c>
      <c r="Q303" s="75" t="s">
        <v>657</v>
      </c>
      <c r="R303" s="375"/>
    </row>
    <row r="304" spans="1:18" ht="51">
      <c r="A304" s="75" t="s">
        <v>554</v>
      </c>
      <c r="B304" s="75"/>
      <c r="C304" s="76" t="s">
        <v>726</v>
      </c>
      <c r="D304" s="129">
        <v>43997</v>
      </c>
      <c r="E304" s="71" t="s">
        <v>20</v>
      </c>
      <c r="F304" s="237">
        <v>13592</v>
      </c>
      <c r="G304" s="75"/>
      <c r="H304" s="79" t="s">
        <v>9435</v>
      </c>
      <c r="I304" s="75"/>
      <c r="J304" s="75"/>
      <c r="K304" s="75"/>
      <c r="L304" s="75"/>
      <c r="M304" s="135">
        <v>325937.40000000002</v>
      </c>
      <c r="N304" s="135">
        <v>0</v>
      </c>
      <c r="O304" s="135">
        <v>2235930.56</v>
      </c>
      <c r="P304" s="135">
        <v>0</v>
      </c>
      <c r="Q304" s="75" t="s">
        <v>657</v>
      </c>
      <c r="R304" s="375"/>
    </row>
    <row r="305" spans="1:18" ht="51">
      <c r="A305" s="75" t="s">
        <v>554</v>
      </c>
      <c r="B305" s="75"/>
      <c r="C305" s="76" t="s">
        <v>726</v>
      </c>
      <c r="D305" s="129">
        <v>43997</v>
      </c>
      <c r="E305" s="71" t="s">
        <v>20</v>
      </c>
      <c r="F305" s="237">
        <v>13619</v>
      </c>
      <c r="G305" s="75"/>
      <c r="H305" s="79" t="s">
        <v>9436</v>
      </c>
      <c r="I305" s="75"/>
      <c r="J305" s="75"/>
      <c r="K305" s="75"/>
      <c r="L305" s="75"/>
      <c r="M305" s="135">
        <v>1551.49</v>
      </c>
      <c r="N305" s="135">
        <v>0</v>
      </c>
      <c r="O305" s="135">
        <v>10643.22</v>
      </c>
      <c r="P305" s="135">
        <v>0</v>
      </c>
      <c r="Q305" s="75" t="s">
        <v>657</v>
      </c>
      <c r="R305" s="375"/>
    </row>
    <row r="306" spans="1:18" ht="51">
      <c r="A306" s="75" t="s">
        <v>554</v>
      </c>
      <c r="B306" s="75"/>
      <c r="C306" s="76" t="s">
        <v>726</v>
      </c>
      <c r="D306" s="129">
        <v>43997</v>
      </c>
      <c r="E306" s="71" t="s">
        <v>20</v>
      </c>
      <c r="F306" s="237">
        <v>13591</v>
      </c>
      <c r="G306" s="75"/>
      <c r="H306" s="79" t="s">
        <v>9437</v>
      </c>
      <c r="I306" s="75"/>
      <c r="J306" s="75"/>
      <c r="K306" s="75"/>
      <c r="L306" s="75"/>
      <c r="M306" s="135">
        <v>266874.52</v>
      </c>
      <c r="N306" s="135">
        <v>0</v>
      </c>
      <c r="O306" s="135">
        <v>1830759.21</v>
      </c>
      <c r="P306" s="135">
        <v>0</v>
      </c>
      <c r="Q306" s="75" t="s">
        <v>657</v>
      </c>
      <c r="R306" s="375"/>
    </row>
    <row r="307" spans="1:18" ht="51">
      <c r="A307" s="75" t="s">
        <v>553</v>
      </c>
      <c r="B307" s="75"/>
      <c r="C307" s="76" t="s">
        <v>605</v>
      </c>
      <c r="D307" s="129">
        <v>43997</v>
      </c>
      <c r="E307" s="71" t="s">
        <v>23</v>
      </c>
      <c r="F307" s="237">
        <v>20102</v>
      </c>
      <c r="G307" s="75"/>
      <c r="H307" s="79" t="s">
        <v>9438</v>
      </c>
      <c r="I307" s="75"/>
      <c r="J307" s="75"/>
      <c r="K307" s="75"/>
      <c r="L307" s="75"/>
      <c r="M307" s="135">
        <v>0</v>
      </c>
      <c r="N307" s="135">
        <v>0</v>
      </c>
      <c r="O307" s="135">
        <v>0</v>
      </c>
      <c r="P307" s="135">
        <v>0.01</v>
      </c>
      <c r="Q307" s="75" t="s">
        <v>657</v>
      </c>
      <c r="R307" s="375"/>
    </row>
    <row r="308" spans="1:18" ht="63.75">
      <c r="A308" s="75" t="s">
        <v>554</v>
      </c>
      <c r="B308" s="75"/>
      <c r="C308" s="76" t="s">
        <v>726</v>
      </c>
      <c r="D308" s="129">
        <v>43998</v>
      </c>
      <c r="E308" s="71" t="s">
        <v>20</v>
      </c>
      <c r="F308" s="237">
        <v>13671</v>
      </c>
      <c r="G308" s="75"/>
      <c r="H308" s="79" t="s">
        <v>9439</v>
      </c>
      <c r="I308" s="75"/>
      <c r="J308" s="75"/>
      <c r="K308" s="75"/>
      <c r="L308" s="75"/>
      <c r="M308" s="135">
        <v>4354153.5599999996</v>
      </c>
      <c r="N308" s="135">
        <v>0</v>
      </c>
      <c r="O308" s="135">
        <v>29869493.420000002</v>
      </c>
      <c r="P308" s="135">
        <v>0</v>
      </c>
      <c r="Q308" s="75" t="s">
        <v>657</v>
      </c>
      <c r="R308" s="375"/>
    </row>
    <row r="309" spans="1:18" ht="63.75">
      <c r="A309" s="75">
        <v>512</v>
      </c>
      <c r="B309" s="75"/>
      <c r="C309" s="76" t="s">
        <v>728</v>
      </c>
      <c r="D309" s="129">
        <v>43998</v>
      </c>
      <c r="E309" s="71" t="s">
        <v>15</v>
      </c>
      <c r="F309" s="237">
        <v>1330714</v>
      </c>
      <c r="G309" s="75"/>
      <c r="H309" s="79" t="s">
        <v>9440</v>
      </c>
      <c r="I309" s="75"/>
      <c r="J309" s="75"/>
      <c r="K309" s="75"/>
      <c r="L309" s="75"/>
      <c r="M309" s="135">
        <v>7.29</v>
      </c>
      <c r="N309" s="135">
        <v>0</v>
      </c>
      <c r="O309" s="135">
        <v>50.01</v>
      </c>
      <c r="P309" s="135">
        <v>0</v>
      </c>
      <c r="Q309" s="75" t="s">
        <v>657</v>
      </c>
      <c r="R309" s="375"/>
    </row>
    <row r="310" spans="1:18" ht="63.75">
      <c r="A310" s="75">
        <v>512</v>
      </c>
      <c r="B310" s="75"/>
      <c r="C310" s="76" t="s">
        <v>728</v>
      </c>
      <c r="D310" s="129">
        <v>43998</v>
      </c>
      <c r="E310" s="71" t="s">
        <v>15</v>
      </c>
      <c r="F310" s="237">
        <v>1330718</v>
      </c>
      <c r="G310" s="75"/>
      <c r="H310" s="79" t="s">
        <v>9441</v>
      </c>
      <c r="I310" s="75"/>
      <c r="J310" s="75"/>
      <c r="K310" s="75"/>
      <c r="L310" s="75"/>
      <c r="M310" s="135">
        <v>7.29</v>
      </c>
      <c r="N310" s="135">
        <v>0</v>
      </c>
      <c r="O310" s="135">
        <v>50.01</v>
      </c>
      <c r="P310" s="135">
        <v>0</v>
      </c>
      <c r="Q310" s="75" t="s">
        <v>657</v>
      </c>
      <c r="R310" s="375"/>
    </row>
    <row r="311" spans="1:18" ht="63.75">
      <c r="A311" s="75">
        <v>512</v>
      </c>
      <c r="B311" s="75"/>
      <c r="C311" s="76" t="s">
        <v>728</v>
      </c>
      <c r="D311" s="129">
        <v>43998</v>
      </c>
      <c r="E311" s="71" t="s">
        <v>15</v>
      </c>
      <c r="F311" s="237">
        <v>1330720</v>
      </c>
      <c r="G311" s="75"/>
      <c r="H311" s="79" t="s">
        <v>9442</v>
      </c>
      <c r="I311" s="75"/>
      <c r="J311" s="75"/>
      <c r="K311" s="75"/>
      <c r="L311" s="75"/>
      <c r="M311" s="135">
        <v>7.29</v>
      </c>
      <c r="N311" s="135">
        <v>0</v>
      </c>
      <c r="O311" s="135">
        <v>50.01</v>
      </c>
      <c r="P311" s="135">
        <v>0</v>
      </c>
      <c r="Q311" s="75" t="s">
        <v>657</v>
      </c>
      <c r="R311" s="375"/>
    </row>
    <row r="312" spans="1:18" ht="63.75">
      <c r="A312" s="75" t="s">
        <v>554</v>
      </c>
      <c r="B312" s="75"/>
      <c r="C312" s="76" t="s">
        <v>726</v>
      </c>
      <c r="D312" s="129">
        <v>43999</v>
      </c>
      <c r="E312" s="71" t="s">
        <v>20</v>
      </c>
      <c r="F312" s="237">
        <v>13674</v>
      </c>
      <c r="G312" s="75"/>
      <c r="H312" s="79" t="s">
        <v>9443</v>
      </c>
      <c r="I312" s="75"/>
      <c r="J312" s="75"/>
      <c r="K312" s="75"/>
      <c r="L312" s="75"/>
      <c r="M312" s="135">
        <v>4555817.3099999996</v>
      </c>
      <c r="N312" s="135">
        <v>0</v>
      </c>
      <c r="O312" s="135">
        <v>31252906.75</v>
      </c>
      <c r="P312" s="135">
        <v>0</v>
      </c>
      <c r="Q312" s="75" t="s">
        <v>657</v>
      </c>
      <c r="R312" s="375"/>
    </row>
    <row r="313" spans="1:18" ht="63.75">
      <c r="A313" s="75" t="s">
        <v>554</v>
      </c>
      <c r="B313" s="75"/>
      <c r="C313" s="76" t="s">
        <v>726</v>
      </c>
      <c r="D313" s="129">
        <v>43999</v>
      </c>
      <c r="E313" s="71" t="s">
        <v>20</v>
      </c>
      <c r="F313" s="237">
        <v>13672</v>
      </c>
      <c r="G313" s="75"/>
      <c r="H313" s="79" t="s">
        <v>9444</v>
      </c>
      <c r="I313" s="75"/>
      <c r="J313" s="75"/>
      <c r="K313" s="75"/>
      <c r="L313" s="75"/>
      <c r="M313" s="135">
        <v>5006499.25</v>
      </c>
      <c r="N313" s="135">
        <v>0</v>
      </c>
      <c r="O313" s="135">
        <v>34344584.859999999</v>
      </c>
      <c r="P313" s="135">
        <v>0</v>
      </c>
      <c r="Q313" s="75" t="s">
        <v>657</v>
      </c>
      <c r="R313" s="375"/>
    </row>
    <row r="314" spans="1:18" ht="63.75">
      <c r="A314" s="75">
        <v>512</v>
      </c>
      <c r="B314" s="75"/>
      <c r="C314" s="76" t="s">
        <v>728</v>
      </c>
      <c r="D314" s="129">
        <v>43999</v>
      </c>
      <c r="E314" s="71" t="s">
        <v>15</v>
      </c>
      <c r="F314" s="237">
        <v>1331749</v>
      </c>
      <c r="G314" s="75"/>
      <c r="H314" s="79" t="s">
        <v>9445</v>
      </c>
      <c r="I314" s="75"/>
      <c r="J314" s="75"/>
      <c r="K314" s="75"/>
      <c r="L314" s="75"/>
      <c r="M314" s="135">
        <v>7.29</v>
      </c>
      <c r="N314" s="135">
        <v>0</v>
      </c>
      <c r="O314" s="135">
        <v>50.01</v>
      </c>
      <c r="P314" s="135">
        <v>0</v>
      </c>
      <c r="Q314" s="75" t="s">
        <v>657</v>
      </c>
      <c r="R314" s="375"/>
    </row>
    <row r="315" spans="1:18" ht="63.75">
      <c r="A315" s="75">
        <v>512</v>
      </c>
      <c r="B315" s="75"/>
      <c r="C315" s="76" t="s">
        <v>728</v>
      </c>
      <c r="D315" s="129">
        <v>43999</v>
      </c>
      <c r="E315" s="71" t="s">
        <v>15</v>
      </c>
      <c r="F315" s="237">
        <v>1331751</v>
      </c>
      <c r="G315" s="75"/>
      <c r="H315" s="79" t="s">
        <v>9446</v>
      </c>
      <c r="I315" s="75"/>
      <c r="J315" s="75"/>
      <c r="K315" s="75"/>
      <c r="L315" s="75"/>
      <c r="M315" s="135">
        <v>7.29</v>
      </c>
      <c r="N315" s="135">
        <v>0</v>
      </c>
      <c r="O315" s="135">
        <v>50.01</v>
      </c>
      <c r="P315" s="135">
        <v>0</v>
      </c>
      <c r="Q315" s="75" t="s">
        <v>657</v>
      </c>
      <c r="R315" s="375"/>
    </row>
    <row r="316" spans="1:18" ht="63.75">
      <c r="A316" s="75">
        <v>244</v>
      </c>
      <c r="B316" s="75"/>
      <c r="C316" s="76" t="s">
        <v>109</v>
      </c>
      <c r="D316" s="129">
        <v>43999</v>
      </c>
      <c r="E316" s="71" t="s">
        <v>6</v>
      </c>
      <c r="F316" s="237">
        <v>985126</v>
      </c>
      <c r="G316" s="75"/>
      <c r="H316" s="79" t="s">
        <v>9447</v>
      </c>
      <c r="I316" s="75"/>
      <c r="J316" s="75"/>
      <c r="K316" s="75"/>
      <c r="L316" s="75"/>
      <c r="M316" s="135">
        <v>0</v>
      </c>
      <c r="N316" s="135">
        <v>4100</v>
      </c>
      <c r="O316" s="135">
        <v>0</v>
      </c>
      <c r="P316" s="135">
        <v>28126</v>
      </c>
      <c r="Q316" s="75" t="s">
        <v>657</v>
      </c>
      <c r="R316" s="375"/>
    </row>
    <row r="317" spans="1:18" ht="51">
      <c r="A317" s="75" t="s">
        <v>553</v>
      </c>
      <c r="B317" s="75"/>
      <c r="C317" s="76" t="s">
        <v>605</v>
      </c>
      <c r="D317" s="129">
        <v>43999</v>
      </c>
      <c r="E317" s="71" t="s">
        <v>23</v>
      </c>
      <c r="F317" s="237">
        <v>20110</v>
      </c>
      <c r="G317" s="75"/>
      <c r="H317" s="79" t="s">
        <v>9448</v>
      </c>
      <c r="I317" s="75"/>
      <c r="J317" s="75"/>
      <c r="K317" s="75"/>
      <c r="L317" s="75"/>
      <c r="M317" s="135">
        <v>0</v>
      </c>
      <c r="N317" s="135">
        <v>0</v>
      </c>
      <c r="O317" s="135">
        <v>0</v>
      </c>
      <c r="P317" s="135">
        <v>0.01</v>
      </c>
      <c r="Q317" s="75" t="s">
        <v>657</v>
      </c>
      <c r="R317" s="375"/>
    </row>
    <row r="318" spans="1:18" ht="63.75">
      <c r="A318" s="75">
        <v>512</v>
      </c>
      <c r="B318" s="75"/>
      <c r="C318" s="76" t="s">
        <v>728</v>
      </c>
      <c r="D318" s="129">
        <v>44000</v>
      </c>
      <c r="E318" s="71" t="s">
        <v>15</v>
      </c>
      <c r="F318" s="237">
        <v>1332214</v>
      </c>
      <c r="G318" s="75"/>
      <c r="H318" s="79" t="s">
        <v>9449</v>
      </c>
      <c r="I318" s="75"/>
      <c r="J318" s="75"/>
      <c r="K318" s="75"/>
      <c r="L318" s="75"/>
      <c r="M318" s="135">
        <v>7.29</v>
      </c>
      <c r="N318" s="135">
        <v>0</v>
      </c>
      <c r="O318" s="135">
        <v>50.01</v>
      </c>
      <c r="P318" s="135">
        <v>0</v>
      </c>
      <c r="Q318" s="75" t="s">
        <v>657</v>
      </c>
      <c r="R318" s="375"/>
    </row>
    <row r="319" spans="1:18" ht="51">
      <c r="A319" s="75" t="s">
        <v>554</v>
      </c>
      <c r="B319" s="75"/>
      <c r="C319" s="76" t="s">
        <v>726</v>
      </c>
      <c r="D319" s="129">
        <v>44000</v>
      </c>
      <c r="E319" s="71" t="s">
        <v>20</v>
      </c>
      <c r="F319" s="237">
        <v>13670</v>
      </c>
      <c r="G319" s="75"/>
      <c r="H319" s="79" t="s">
        <v>9450</v>
      </c>
      <c r="I319" s="75"/>
      <c r="J319" s="75"/>
      <c r="K319" s="75"/>
      <c r="L319" s="75"/>
      <c r="M319" s="135">
        <v>2341497.87</v>
      </c>
      <c r="N319" s="135">
        <v>0</v>
      </c>
      <c r="O319" s="135">
        <v>16062675.390000001</v>
      </c>
      <c r="P319" s="135">
        <v>0</v>
      </c>
      <c r="Q319" s="75" t="s">
        <v>657</v>
      </c>
      <c r="R319" s="375"/>
    </row>
    <row r="320" spans="1:18" ht="63.75">
      <c r="A320" s="75">
        <v>287</v>
      </c>
      <c r="B320" s="75"/>
      <c r="C320" s="76" t="s">
        <v>125</v>
      </c>
      <c r="D320" s="129">
        <v>44000</v>
      </c>
      <c r="E320" s="71" t="s">
        <v>6</v>
      </c>
      <c r="F320" s="237">
        <v>1332619</v>
      </c>
      <c r="G320" s="75"/>
      <c r="H320" s="79" t="s">
        <v>9451</v>
      </c>
      <c r="I320" s="75"/>
      <c r="J320" s="75"/>
      <c r="K320" s="75"/>
      <c r="L320" s="75"/>
      <c r="M320" s="135">
        <v>0</v>
      </c>
      <c r="N320" s="135">
        <v>1000000</v>
      </c>
      <c r="O320" s="135">
        <v>0</v>
      </c>
      <c r="P320" s="135">
        <v>6860000</v>
      </c>
      <c r="Q320" s="75" t="s">
        <v>657</v>
      </c>
      <c r="R320" s="375"/>
    </row>
    <row r="321" spans="1:18" ht="63.75">
      <c r="A321" s="75">
        <v>512</v>
      </c>
      <c r="B321" s="75"/>
      <c r="C321" s="76" t="s">
        <v>728</v>
      </c>
      <c r="D321" s="129">
        <v>44000</v>
      </c>
      <c r="E321" s="71" t="s">
        <v>15</v>
      </c>
      <c r="F321" s="237">
        <v>1332612</v>
      </c>
      <c r="G321" s="75"/>
      <c r="H321" s="79" t="s">
        <v>9452</v>
      </c>
      <c r="I321" s="75"/>
      <c r="J321" s="75"/>
      <c r="K321" s="75"/>
      <c r="L321" s="75"/>
      <c r="M321" s="135">
        <v>7.29</v>
      </c>
      <c r="N321" s="135">
        <v>0</v>
      </c>
      <c r="O321" s="135">
        <v>50.01</v>
      </c>
      <c r="P321" s="135">
        <v>0</v>
      </c>
      <c r="Q321" s="75" t="s">
        <v>657</v>
      </c>
      <c r="R321" s="375"/>
    </row>
    <row r="322" spans="1:18" ht="63.75">
      <c r="A322" s="75">
        <v>512</v>
      </c>
      <c r="B322" s="75"/>
      <c r="C322" s="76" t="s">
        <v>728</v>
      </c>
      <c r="D322" s="129">
        <v>44000</v>
      </c>
      <c r="E322" s="71" t="s">
        <v>15</v>
      </c>
      <c r="F322" s="237">
        <v>1332616</v>
      </c>
      <c r="G322" s="75"/>
      <c r="H322" s="79" t="s">
        <v>9453</v>
      </c>
      <c r="I322" s="75"/>
      <c r="J322" s="75"/>
      <c r="K322" s="75"/>
      <c r="L322" s="75"/>
      <c r="M322" s="135">
        <v>7.29</v>
      </c>
      <c r="N322" s="135">
        <v>0</v>
      </c>
      <c r="O322" s="135">
        <v>50.01</v>
      </c>
      <c r="P322" s="135">
        <v>0</v>
      </c>
      <c r="Q322" s="75" t="s">
        <v>657</v>
      </c>
      <c r="R322" s="375"/>
    </row>
    <row r="323" spans="1:18" ht="51">
      <c r="A323" s="75" t="s">
        <v>553</v>
      </c>
      <c r="B323" s="75"/>
      <c r="C323" s="76" t="s">
        <v>605</v>
      </c>
      <c r="D323" s="129">
        <v>44000</v>
      </c>
      <c r="E323" s="71" t="s">
        <v>23</v>
      </c>
      <c r="F323" s="237">
        <v>20114</v>
      </c>
      <c r="G323" s="75"/>
      <c r="H323" s="79" t="s">
        <v>9454</v>
      </c>
      <c r="I323" s="75"/>
      <c r="J323" s="75"/>
      <c r="K323" s="75"/>
      <c r="L323" s="75"/>
      <c r="M323" s="135">
        <v>0</v>
      </c>
      <c r="N323" s="135">
        <v>0</v>
      </c>
      <c r="O323" s="135">
        <v>0</v>
      </c>
      <c r="P323" s="135">
        <v>0.02</v>
      </c>
      <c r="Q323" s="75" t="s">
        <v>657</v>
      </c>
      <c r="R323" s="375"/>
    </row>
    <row r="324" spans="1:18" ht="51">
      <c r="A324" s="75" t="s">
        <v>554</v>
      </c>
      <c r="B324" s="75"/>
      <c r="C324" s="76" t="s">
        <v>726</v>
      </c>
      <c r="D324" s="129">
        <v>44001</v>
      </c>
      <c r="E324" s="71" t="s">
        <v>20</v>
      </c>
      <c r="F324" s="237">
        <v>13663</v>
      </c>
      <c r="G324" s="75"/>
      <c r="H324" s="79" t="s">
        <v>9455</v>
      </c>
      <c r="I324" s="75"/>
      <c r="J324" s="75"/>
      <c r="K324" s="75"/>
      <c r="L324" s="75"/>
      <c r="M324" s="135">
        <v>630815.42000000004</v>
      </c>
      <c r="N324" s="135">
        <v>0</v>
      </c>
      <c r="O324" s="135">
        <v>4327393.78</v>
      </c>
      <c r="P324" s="135">
        <v>0</v>
      </c>
      <c r="Q324" s="75" t="s">
        <v>657</v>
      </c>
      <c r="R324" s="375"/>
    </row>
    <row r="325" spans="1:18" ht="51">
      <c r="A325" s="75" t="s">
        <v>554</v>
      </c>
      <c r="B325" s="75"/>
      <c r="C325" s="76" t="s">
        <v>726</v>
      </c>
      <c r="D325" s="129">
        <v>44001</v>
      </c>
      <c r="E325" s="71" t="s">
        <v>20</v>
      </c>
      <c r="F325" s="237">
        <v>13669</v>
      </c>
      <c r="G325" s="75"/>
      <c r="H325" s="79" t="s">
        <v>9456</v>
      </c>
      <c r="I325" s="75"/>
      <c r="J325" s="75"/>
      <c r="K325" s="75"/>
      <c r="L325" s="75"/>
      <c r="M325" s="135">
        <v>728195.14</v>
      </c>
      <c r="N325" s="135">
        <v>0</v>
      </c>
      <c r="O325" s="135">
        <v>4995418.66</v>
      </c>
      <c r="P325" s="135">
        <v>0</v>
      </c>
      <c r="Q325" s="75" t="s">
        <v>657</v>
      </c>
      <c r="R325" s="375"/>
    </row>
    <row r="326" spans="1:18" ht="63.75">
      <c r="A326" s="75">
        <v>86</v>
      </c>
      <c r="B326" s="75"/>
      <c r="C326" s="76" t="s">
        <v>56</v>
      </c>
      <c r="D326" s="129">
        <v>44001</v>
      </c>
      <c r="E326" s="71" t="s">
        <v>6</v>
      </c>
      <c r="F326" s="237">
        <v>1333423</v>
      </c>
      <c r="G326" s="75"/>
      <c r="H326" s="79" t="s">
        <v>9457</v>
      </c>
      <c r="I326" s="75"/>
      <c r="J326" s="75"/>
      <c r="K326" s="75"/>
      <c r="L326" s="75"/>
      <c r="M326" s="135">
        <v>0</v>
      </c>
      <c r="N326" s="135">
        <v>35755.730000000003</v>
      </c>
      <c r="O326" s="135">
        <v>0</v>
      </c>
      <c r="P326" s="135">
        <v>245284.31</v>
      </c>
      <c r="Q326" s="75" t="s">
        <v>657</v>
      </c>
      <c r="R326" s="375"/>
    </row>
    <row r="327" spans="1:18" ht="63.75">
      <c r="A327" s="75">
        <v>287</v>
      </c>
      <c r="B327" s="75"/>
      <c r="C327" s="76" t="s">
        <v>125</v>
      </c>
      <c r="D327" s="129">
        <v>44001</v>
      </c>
      <c r="E327" s="71" t="s">
        <v>6</v>
      </c>
      <c r="F327" s="237">
        <v>1333421</v>
      </c>
      <c r="G327" s="75"/>
      <c r="H327" s="79" t="s">
        <v>9458</v>
      </c>
      <c r="I327" s="75"/>
      <c r="J327" s="75"/>
      <c r="K327" s="75"/>
      <c r="L327" s="75"/>
      <c r="M327" s="135">
        <v>0</v>
      </c>
      <c r="N327" s="135">
        <v>2000000</v>
      </c>
      <c r="O327" s="135">
        <v>0</v>
      </c>
      <c r="P327" s="135">
        <v>13720000</v>
      </c>
      <c r="Q327" s="75" t="s">
        <v>657</v>
      </c>
      <c r="R327" s="375"/>
    </row>
    <row r="328" spans="1:18" ht="76.5">
      <c r="A328" s="75">
        <v>86</v>
      </c>
      <c r="B328" s="75"/>
      <c r="C328" s="76" t="s">
        <v>56</v>
      </c>
      <c r="D328" s="129">
        <v>44001</v>
      </c>
      <c r="E328" s="71" t="s">
        <v>11</v>
      </c>
      <c r="F328" s="237">
        <v>1333423</v>
      </c>
      <c r="G328" s="75"/>
      <c r="H328" s="79" t="s">
        <v>9459</v>
      </c>
      <c r="I328" s="75"/>
      <c r="J328" s="75"/>
      <c r="K328" s="75"/>
      <c r="L328" s="75"/>
      <c r="M328" s="135">
        <v>7.29</v>
      </c>
      <c r="N328" s="135">
        <v>0</v>
      </c>
      <c r="O328" s="135">
        <v>50.01</v>
      </c>
      <c r="P328" s="135">
        <v>0</v>
      </c>
      <c r="Q328" s="75" t="s">
        <v>657</v>
      </c>
      <c r="R328" s="375"/>
    </row>
    <row r="329" spans="1:18" ht="63.75">
      <c r="A329" s="75">
        <v>512</v>
      </c>
      <c r="B329" s="75"/>
      <c r="C329" s="76" t="s">
        <v>728</v>
      </c>
      <c r="D329" s="129">
        <v>44001</v>
      </c>
      <c r="E329" s="71" t="s">
        <v>15</v>
      </c>
      <c r="F329" s="237">
        <v>1333331</v>
      </c>
      <c r="G329" s="75"/>
      <c r="H329" s="79" t="s">
        <v>9460</v>
      </c>
      <c r="I329" s="75"/>
      <c r="J329" s="75"/>
      <c r="K329" s="75"/>
      <c r="L329" s="75"/>
      <c r="M329" s="135">
        <v>7.29</v>
      </c>
      <c r="N329" s="135">
        <v>0</v>
      </c>
      <c r="O329" s="135">
        <v>50.01</v>
      </c>
      <c r="P329" s="135">
        <v>0</v>
      </c>
      <c r="Q329" s="75" t="s">
        <v>657</v>
      </c>
      <c r="R329" s="375"/>
    </row>
    <row r="330" spans="1:18" ht="63.75">
      <c r="A330" s="75">
        <v>512</v>
      </c>
      <c r="B330" s="75"/>
      <c r="C330" s="76" t="s">
        <v>728</v>
      </c>
      <c r="D330" s="129">
        <v>44005</v>
      </c>
      <c r="E330" s="71" t="s">
        <v>15</v>
      </c>
      <c r="F330" s="237">
        <v>1333995</v>
      </c>
      <c r="G330" s="75"/>
      <c r="H330" s="79" t="s">
        <v>9441</v>
      </c>
      <c r="I330" s="75"/>
      <c r="J330" s="75"/>
      <c r="K330" s="75"/>
      <c r="L330" s="75"/>
      <c r="M330" s="135">
        <v>7.29</v>
      </c>
      <c r="N330" s="135">
        <v>0</v>
      </c>
      <c r="O330" s="135">
        <v>50.01</v>
      </c>
      <c r="P330" s="135">
        <v>0</v>
      </c>
      <c r="Q330" s="75" t="s">
        <v>657</v>
      </c>
      <c r="R330" s="375"/>
    </row>
    <row r="331" spans="1:18" ht="63.75">
      <c r="A331" s="75">
        <v>512</v>
      </c>
      <c r="B331" s="75"/>
      <c r="C331" s="76" t="s">
        <v>728</v>
      </c>
      <c r="D331" s="129">
        <v>44005</v>
      </c>
      <c r="E331" s="71" t="s">
        <v>15</v>
      </c>
      <c r="F331" s="237">
        <v>1334099</v>
      </c>
      <c r="G331" s="75"/>
      <c r="H331" s="79" t="s">
        <v>9461</v>
      </c>
      <c r="I331" s="75"/>
      <c r="J331" s="75"/>
      <c r="K331" s="75"/>
      <c r="L331" s="75"/>
      <c r="M331" s="135">
        <v>7.29</v>
      </c>
      <c r="N331" s="135">
        <v>0</v>
      </c>
      <c r="O331" s="135">
        <v>50.01</v>
      </c>
      <c r="P331" s="135">
        <v>0</v>
      </c>
      <c r="Q331" s="75" t="s">
        <v>657</v>
      </c>
      <c r="R331" s="375"/>
    </row>
    <row r="332" spans="1:18" ht="51">
      <c r="A332" s="75" t="s">
        <v>554</v>
      </c>
      <c r="B332" s="75"/>
      <c r="C332" s="76" t="s">
        <v>726</v>
      </c>
      <c r="D332" s="129">
        <v>44005</v>
      </c>
      <c r="E332" s="71" t="s">
        <v>20</v>
      </c>
      <c r="F332" s="237">
        <v>13660</v>
      </c>
      <c r="G332" s="75"/>
      <c r="H332" s="79" t="s">
        <v>9462</v>
      </c>
      <c r="I332" s="75"/>
      <c r="J332" s="75"/>
      <c r="K332" s="75"/>
      <c r="L332" s="75"/>
      <c r="M332" s="135">
        <v>3767248.28</v>
      </c>
      <c r="N332" s="135">
        <v>0</v>
      </c>
      <c r="O332" s="135">
        <v>25843323.199999999</v>
      </c>
      <c r="P332" s="135">
        <v>0</v>
      </c>
      <c r="Q332" s="75" t="s">
        <v>657</v>
      </c>
      <c r="R332" s="375"/>
    </row>
    <row r="333" spans="1:18" ht="51">
      <c r="A333" s="75" t="s">
        <v>554</v>
      </c>
      <c r="B333" s="75"/>
      <c r="C333" s="76" t="s">
        <v>726</v>
      </c>
      <c r="D333" s="129">
        <v>44005</v>
      </c>
      <c r="E333" s="71" t="s">
        <v>20</v>
      </c>
      <c r="F333" s="237">
        <v>13661</v>
      </c>
      <c r="G333" s="75"/>
      <c r="H333" s="79" t="s">
        <v>9463</v>
      </c>
      <c r="I333" s="75"/>
      <c r="J333" s="75"/>
      <c r="K333" s="75"/>
      <c r="L333" s="75"/>
      <c r="M333" s="135">
        <v>8496107.9499999993</v>
      </c>
      <c r="N333" s="135">
        <v>0</v>
      </c>
      <c r="O333" s="135">
        <v>58283300.539999999</v>
      </c>
      <c r="P333" s="135">
        <v>0</v>
      </c>
      <c r="Q333" s="75" t="s">
        <v>657</v>
      </c>
      <c r="R333" s="375"/>
    </row>
    <row r="334" spans="1:18" ht="63.75">
      <c r="A334" s="75" t="s">
        <v>554</v>
      </c>
      <c r="B334" s="75"/>
      <c r="C334" s="76" t="s">
        <v>726</v>
      </c>
      <c r="D334" s="129">
        <v>44005</v>
      </c>
      <c r="E334" s="71" t="s">
        <v>20</v>
      </c>
      <c r="F334" s="237">
        <v>13611</v>
      </c>
      <c r="G334" s="75"/>
      <c r="H334" s="79" t="s">
        <v>9464</v>
      </c>
      <c r="I334" s="75"/>
      <c r="J334" s="75"/>
      <c r="K334" s="75"/>
      <c r="L334" s="75"/>
      <c r="M334" s="135">
        <v>746916.08</v>
      </c>
      <c r="N334" s="135">
        <v>0</v>
      </c>
      <c r="O334" s="135">
        <v>5123844.3099999996</v>
      </c>
      <c r="P334" s="135">
        <v>0</v>
      </c>
      <c r="Q334" s="75" t="s">
        <v>657</v>
      </c>
      <c r="R334" s="375"/>
    </row>
    <row r="335" spans="1:18" ht="51">
      <c r="A335" s="75" t="s">
        <v>554</v>
      </c>
      <c r="B335" s="75"/>
      <c r="C335" s="76" t="s">
        <v>726</v>
      </c>
      <c r="D335" s="129">
        <v>44005</v>
      </c>
      <c r="E335" s="71" t="s">
        <v>20</v>
      </c>
      <c r="F335" s="237">
        <v>13612</v>
      </c>
      <c r="G335" s="75"/>
      <c r="H335" s="79" t="s">
        <v>9465</v>
      </c>
      <c r="I335" s="75"/>
      <c r="J335" s="75"/>
      <c r="K335" s="75"/>
      <c r="L335" s="75"/>
      <c r="M335" s="135">
        <v>191460.16</v>
      </c>
      <c r="N335" s="135">
        <v>0</v>
      </c>
      <c r="O335" s="135">
        <v>1313416.7</v>
      </c>
      <c r="P335" s="135">
        <v>0</v>
      </c>
      <c r="Q335" s="75" t="s">
        <v>657</v>
      </c>
      <c r="R335" s="375"/>
    </row>
    <row r="336" spans="1:18" ht="63.75">
      <c r="A336" s="75">
        <v>512</v>
      </c>
      <c r="B336" s="75"/>
      <c r="C336" s="76" t="s">
        <v>728</v>
      </c>
      <c r="D336" s="129">
        <v>44005</v>
      </c>
      <c r="E336" s="71" t="s">
        <v>15</v>
      </c>
      <c r="F336" s="237">
        <v>1334309</v>
      </c>
      <c r="G336" s="75"/>
      <c r="H336" s="79" t="s">
        <v>9441</v>
      </c>
      <c r="I336" s="75"/>
      <c r="J336" s="75"/>
      <c r="K336" s="75"/>
      <c r="L336" s="75"/>
      <c r="M336" s="135">
        <v>7.29</v>
      </c>
      <c r="N336" s="135">
        <v>0</v>
      </c>
      <c r="O336" s="135">
        <v>50.01</v>
      </c>
      <c r="P336" s="135">
        <v>0</v>
      </c>
      <c r="Q336" s="75" t="s">
        <v>657</v>
      </c>
      <c r="R336" s="375"/>
    </row>
    <row r="337" spans="1:18" ht="63.75">
      <c r="A337" s="75">
        <v>512</v>
      </c>
      <c r="B337" s="75"/>
      <c r="C337" s="76" t="s">
        <v>728</v>
      </c>
      <c r="D337" s="129">
        <v>44005</v>
      </c>
      <c r="E337" s="71" t="s">
        <v>11</v>
      </c>
      <c r="F337" s="237">
        <v>985313</v>
      </c>
      <c r="G337" s="75"/>
      <c r="H337" s="79" t="s">
        <v>9466</v>
      </c>
      <c r="I337" s="75"/>
      <c r="J337" s="75"/>
      <c r="K337" s="75"/>
      <c r="L337" s="75"/>
      <c r="M337" s="135">
        <v>7.29</v>
      </c>
      <c r="N337" s="135">
        <v>0</v>
      </c>
      <c r="O337" s="135">
        <v>50.01</v>
      </c>
      <c r="P337" s="135">
        <v>0</v>
      </c>
      <c r="Q337" s="75" t="s">
        <v>657</v>
      </c>
      <c r="R337" s="375"/>
    </row>
    <row r="338" spans="1:18" ht="76.5">
      <c r="A338" s="75" t="s">
        <v>554</v>
      </c>
      <c r="B338" s="75"/>
      <c r="C338" s="76" t="s">
        <v>726</v>
      </c>
      <c r="D338" s="129">
        <v>44006</v>
      </c>
      <c r="E338" s="71" t="s">
        <v>6</v>
      </c>
      <c r="F338" s="237">
        <v>985393</v>
      </c>
      <c r="G338" s="75"/>
      <c r="H338" s="79" t="s">
        <v>9467</v>
      </c>
      <c r="I338" s="75"/>
      <c r="J338" s="75"/>
      <c r="K338" s="75"/>
      <c r="L338" s="75"/>
      <c r="M338" s="135">
        <v>0</v>
      </c>
      <c r="N338" s="135">
        <v>91337.01</v>
      </c>
      <c r="O338" s="135">
        <v>0</v>
      </c>
      <c r="P338" s="135">
        <v>626571.89</v>
      </c>
      <c r="Q338" s="75" t="s">
        <v>657</v>
      </c>
      <c r="R338" s="375"/>
    </row>
    <row r="339" spans="1:18" ht="63.75">
      <c r="A339" s="75">
        <v>512</v>
      </c>
      <c r="B339" s="75"/>
      <c r="C339" s="76" t="s">
        <v>728</v>
      </c>
      <c r="D339" s="129">
        <v>44006</v>
      </c>
      <c r="E339" s="71" t="s">
        <v>11</v>
      </c>
      <c r="F339" s="237">
        <v>985430</v>
      </c>
      <c r="G339" s="75"/>
      <c r="H339" s="79" t="s">
        <v>9468</v>
      </c>
      <c r="I339" s="75"/>
      <c r="J339" s="75"/>
      <c r="K339" s="75"/>
      <c r="L339" s="75"/>
      <c r="M339" s="135">
        <v>7.29</v>
      </c>
      <c r="N339" s="135">
        <v>0</v>
      </c>
      <c r="O339" s="135">
        <v>50.01</v>
      </c>
      <c r="P339" s="135">
        <v>0</v>
      </c>
      <c r="Q339" s="75" t="s">
        <v>657</v>
      </c>
      <c r="R339" s="375"/>
    </row>
    <row r="340" spans="1:18" ht="63.75">
      <c r="A340" s="75">
        <v>512</v>
      </c>
      <c r="B340" s="75"/>
      <c r="C340" s="76" t="s">
        <v>728</v>
      </c>
      <c r="D340" s="129">
        <v>44006</v>
      </c>
      <c r="E340" s="71" t="s">
        <v>15</v>
      </c>
      <c r="F340" s="237">
        <v>1335087</v>
      </c>
      <c r="G340" s="75"/>
      <c r="H340" s="79" t="s">
        <v>9469</v>
      </c>
      <c r="I340" s="75"/>
      <c r="J340" s="75"/>
      <c r="K340" s="75"/>
      <c r="L340" s="75"/>
      <c r="M340" s="135">
        <v>7.29</v>
      </c>
      <c r="N340" s="135">
        <v>0</v>
      </c>
      <c r="O340" s="135">
        <v>50.01</v>
      </c>
      <c r="P340" s="135">
        <v>0</v>
      </c>
      <c r="Q340" s="75" t="s">
        <v>657</v>
      </c>
      <c r="R340" s="375"/>
    </row>
    <row r="341" spans="1:18" ht="51">
      <c r="A341" s="75" t="s">
        <v>553</v>
      </c>
      <c r="B341" s="75"/>
      <c r="C341" s="76" t="s">
        <v>605</v>
      </c>
      <c r="D341" s="129">
        <v>44006</v>
      </c>
      <c r="E341" s="71" t="s">
        <v>23</v>
      </c>
      <c r="F341" s="237">
        <v>20126</v>
      </c>
      <c r="G341" s="75"/>
      <c r="H341" s="79" t="s">
        <v>9470</v>
      </c>
      <c r="I341" s="75"/>
      <c r="J341" s="75"/>
      <c r="K341" s="75"/>
      <c r="L341" s="75"/>
      <c r="M341" s="135">
        <v>0</v>
      </c>
      <c r="N341" s="135">
        <v>0</v>
      </c>
      <c r="O341" s="135">
        <v>0</v>
      </c>
      <c r="P341" s="135">
        <v>0.01</v>
      </c>
      <c r="Q341" s="75" t="s">
        <v>657</v>
      </c>
      <c r="R341" s="375"/>
    </row>
    <row r="342" spans="1:18" ht="51">
      <c r="A342" s="75" t="s">
        <v>554</v>
      </c>
      <c r="B342" s="75"/>
      <c r="C342" s="76" t="s">
        <v>726</v>
      </c>
      <c r="D342" s="129">
        <v>44007</v>
      </c>
      <c r="E342" s="71" t="s">
        <v>20</v>
      </c>
      <c r="F342" s="237">
        <v>13613</v>
      </c>
      <c r="G342" s="75"/>
      <c r="H342" s="79" t="s">
        <v>9471</v>
      </c>
      <c r="I342" s="75"/>
      <c r="J342" s="75"/>
      <c r="K342" s="75"/>
      <c r="L342" s="75"/>
      <c r="M342" s="135">
        <v>127903.34</v>
      </c>
      <c r="N342" s="135">
        <v>0</v>
      </c>
      <c r="O342" s="135">
        <v>877416.91</v>
      </c>
      <c r="P342" s="135">
        <v>0</v>
      </c>
      <c r="Q342" s="75" t="s">
        <v>657</v>
      </c>
      <c r="R342" s="375"/>
    </row>
    <row r="343" spans="1:18" ht="51">
      <c r="A343" s="75" t="s">
        <v>553</v>
      </c>
      <c r="B343" s="75"/>
      <c r="C343" s="76" t="s">
        <v>605</v>
      </c>
      <c r="D343" s="129">
        <v>44007</v>
      </c>
      <c r="E343" s="71" t="s">
        <v>23</v>
      </c>
      <c r="F343" s="237">
        <v>20131</v>
      </c>
      <c r="G343" s="75"/>
      <c r="H343" s="79" t="s">
        <v>9472</v>
      </c>
      <c r="I343" s="75"/>
      <c r="J343" s="75"/>
      <c r="K343" s="75"/>
      <c r="L343" s="75"/>
      <c r="M343" s="135">
        <v>0</v>
      </c>
      <c r="N343" s="135">
        <v>0</v>
      </c>
      <c r="O343" s="135">
        <v>0.01</v>
      </c>
      <c r="P343" s="135">
        <v>0</v>
      </c>
      <c r="Q343" s="75" t="s">
        <v>657</v>
      </c>
      <c r="R343" s="375"/>
    </row>
    <row r="344" spans="1:18" ht="63.75">
      <c r="A344" s="75">
        <v>512</v>
      </c>
      <c r="B344" s="75"/>
      <c r="C344" s="76" t="s">
        <v>728</v>
      </c>
      <c r="D344" s="129">
        <v>44008</v>
      </c>
      <c r="E344" s="71" t="s">
        <v>15</v>
      </c>
      <c r="F344" s="237">
        <v>1336391</v>
      </c>
      <c r="G344" s="75"/>
      <c r="H344" s="79" t="s">
        <v>9473</v>
      </c>
      <c r="I344" s="75"/>
      <c r="J344" s="75"/>
      <c r="K344" s="75"/>
      <c r="L344" s="75"/>
      <c r="M344" s="135">
        <v>7.29</v>
      </c>
      <c r="N344" s="135">
        <v>0</v>
      </c>
      <c r="O344" s="135">
        <v>50.01</v>
      </c>
      <c r="P344" s="135">
        <v>0</v>
      </c>
      <c r="Q344" s="75" t="s">
        <v>657</v>
      </c>
      <c r="R344" s="375"/>
    </row>
    <row r="345" spans="1:18" ht="63.75">
      <c r="A345" s="75">
        <v>512</v>
      </c>
      <c r="B345" s="75"/>
      <c r="C345" s="76" t="s">
        <v>728</v>
      </c>
      <c r="D345" s="129">
        <v>44008</v>
      </c>
      <c r="E345" s="71" t="s">
        <v>15</v>
      </c>
      <c r="F345" s="237">
        <v>1336389</v>
      </c>
      <c r="G345" s="75"/>
      <c r="H345" s="79" t="s">
        <v>9474</v>
      </c>
      <c r="I345" s="75"/>
      <c r="J345" s="75"/>
      <c r="K345" s="75"/>
      <c r="L345" s="75"/>
      <c r="M345" s="135">
        <v>7.29</v>
      </c>
      <c r="N345" s="135">
        <v>0</v>
      </c>
      <c r="O345" s="135">
        <v>50.01</v>
      </c>
      <c r="P345" s="135">
        <v>0</v>
      </c>
      <c r="Q345" s="75" t="s">
        <v>657</v>
      </c>
      <c r="R345" s="375"/>
    </row>
    <row r="346" spans="1:18" ht="51">
      <c r="A346" s="75" t="s">
        <v>553</v>
      </c>
      <c r="B346" s="75"/>
      <c r="C346" s="76" t="s">
        <v>605</v>
      </c>
      <c r="D346" s="129">
        <v>44008</v>
      </c>
      <c r="E346" s="71" t="s">
        <v>23</v>
      </c>
      <c r="F346" s="237">
        <v>20135</v>
      </c>
      <c r="G346" s="75"/>
      <c r="H346" s="79" t="s">
        <v>9475</v>
      </c>
      <c r="I346" s="75"/>
      <c r="J346" s="75"/>
      <c r="K346" s="75"/>
      <c r="L346" s="75"/>
      <c r="M346" s="135">
        <v>0</v>
      </c>
      <c r="N346" s="135">
        <v>0</v>
      </c>
      <c r="O346" s="135">
        <v>0.01</v>
      </c>
      <c r="P346" s="135">
        <v>0</v>
      </c>
      <c r="Q346" s="75" t="s">
        <v>657</v>
      </c>
      <c r="R346" s="375"/>
    </row>
    <row r="347" spans="1:18" ht="63.75">
      <c r="A347" s="75">
        <v>81</v>
      </c>
      <c r="B347" s="75"/>
      <c r="C347" s="76" t="s">
        <v>55</v>
      </c>
      <c r="D347" s="129">
        <v>44011</v>
      </c>
      <c r="E347" s="71" t="s">
        <v>6</v>
      </c>
      <c r="F347" s="237">
        <v>1336802</v>
      </c>
      <c r="G347" s="75"/>
      <c r="H347" s="79" t="s">
        <v>9476</v>
      </c>
      <c r="I347" s="75"/>
      <c r="J347" s="75"/>
      <c r="K347" s="75"/>
      <c r="L347" s="75"/>
      <c r="M347" s="135">
        <v>0</v>
      </c>
      <c r="N347" s="135">
        <v>10500000</v>
      </c>
      <c r="O347" s="135">
        <v>0</v>
      </c>
      <c r="P347" s="135">
        <v>72030000</v>
      </c>
      <c r="Q347" s="75" t="s">
        <v>657</v>
      </c>
      <c r="R347" s="375"/>
    </row>
    <row r="348" spans="1:18" ht="76.5">
      <c r="A348" s="75">
        <v>81</v>
      </c>
      <c r="B348" s="75"/>
      <c r="C348" s="76" t="s">
        <v>55</v>
      </c>
      <c r="D348" s="129">
        <v>44011</v>
      </c>
      <c r="E348" s="71" t="s">
        <v>11</v>
      </c>
      <c r="F348" s="237">
        <v>1336802</v>
      </c>
      <c r="G348" s="75"/>
      <c r="H348" s="79" t="s">
        <v>9477</v>
      </c>
      <c r="I348" s="75"/>
      <c r="J348" s="75"/>
      <c r="K348" s="75"/>
      <c r="L348" s="75"/>
      <c r="M348" s="135">
        <v>7.29</v>
      </c>
      <c r="N348" s="135">
        <v>0</v>
      </c>
      <c r="O348" s="135">
        <v>50.01</v>
      </c>
      <c r="P348" s="135">
        <v>0</v>
      </c>
      <c r="Q348" s="75" t="s">
        <v>657</v>
      </c>
      <c r="R348" s="375"/>
    </row>
    <row r="349" spans="1:18" ht="63.75">
      <c r="A349" s="75">
        <v>512</v>
      </c>
      <c r="B349" s="75"/>
      <c r="C349" s="76" t="s">
        <v>728</v>
      </c>
      <c r="D349" s="129">
        <v>44011</v>
      </c>
      <c r="E349" s="71" t="s">
        <v>15</v>
      </c>
      <c r="F349" s="237">
        <v>1336816</v>
      </c>
      <c r="G349" s="75"/>
      <c r="H349" s="79" t="s">
        <v>9441</v>
      </c>
      <c r="I349" s="75"/>
      <c r="J349" s="75"/>
      <c r="K349" s="75"/>
      <c r="L349" s="75"/>
      <c r="M349" s="135">
        <v>7.29</v>
      </c>
      <c r="N349" s="135">
        <v>0</v>
      </c>
      <c r="O349" s="135">
        <v>50.01</v>
      </c>
      <c r="P349" s="135">
        <v>0</v>
      </c>
      <c r="Q349" s="75" t="s">
        <v>657</v>
      </c>
      <c r="R349" s="375"/>
    </row>
    <row r="350" spans="1:18" ht="63.75">
      <c r="A350" s="75">
        <v>512</v>
      </c>
      <c r="B350" s="75"/>
      <c r="C350" s="76" t="s">
        <v>728</v>
      </c>
      <c r="D350" s="129">
        <v>44011</v>
      </c>
      <c r="E350" s="71" t="s">
        <v>11</v>
      </c>
      <c r="F350" s="237">
        <v>985758</v>
      </c>
      <c r="G350" s="75"/>
      <c r="H350" s="79" t="s">
        <v>9478</v>
      </c>
      <c r="I350" s="75"/>
      <c r="J350" s="75"/>
      <c r="K350" s="75"/>
      <c r="L350" s="75"/>
      <c r="M350" s="135">
        <v>7.29</v>
      </c>
      <c r="N350" s="135">
        <v>0</v>
      </c>
      <c r="O350" s="135">
        <v>50.01</v>
      </c>
      <c r="P350" s="135">
        <v>0</v>
      </c>
      <c r="Q350" s="75" t="s">
        <v>657</v>
      </c>
      <c r="R350" s="375"/>
    </row>
    <row r="351" spans="1:18" ht="63.75">
      <c r="A351" s="75">
        <v>512</v>
      </c>
      <c r="B351" s="75"/>
      <c r="C351" s="76" t="s">
        <v>728</v>
      </c>
      <c r="D351" s="129">
        <v>44011</v>
      </c>
      <c r="E351" s="71" t="s">
        <v>15</v>
      </c>
      <c r="F351" s="237">
        <v>1337391</v>
      </c>
      <c r="G351" s="75"/>
      <c r="H351" s="79" t="s">
        <v>7098</v>
      </c>
      <c r="I351" s="75"/>
      <c r="J351" s="75"/>
      <c r="K351" s="75"/>
      <c r="L351" s="75"/>
      <c r="M351" s="135">
        <v>7.29</v>
      </c>
      <c r="N351" s="135">
        <v>0</v>
      </c>
      <c r="O351" s="135">
        <v>50.01</v>
      </c>
      <c r="P351" s="135">
        <v>0</v>
      </c>
      <c r="Q351" s="75" t="s">
        <v>657</v>
      </c>
      <c r="R351" s="375"/>
    </row>
    <row r="352" spans="1:18" ht="63.75">
      <c r="A352" s="75">
        <v>512</v>
      </c>
      <c r="B352" s="75"/>
      <c r="C352" s="76" t="s">
        <v>728</v>
      </c>
      <c r="D352" s="129">
        <v>44011</v>
      </c>
      <c r="E352" s="71" t="s">
        <v>15</v>
      </c>
      <c r="F352" s="237">
        <v>1337389</v>
      </c>
      <c r="G352" s="75"/>
      <c r="H352" s="79" t="s">
        <v>9394</v>
      </c>
      <c r="I352" s="75"/>
      <c r="J352" s="75"/>
      <c r="K352" s="75"/>
      <c r="L352" s="75"/>
      <c r="M352" s="135">
        <v>7.29</v>
      </c>
      <c r="N352" s="135">
        <v>0</v>
      </c>
      <c r="O352" s="135">
        <v>50.01</v>
      </c>
      <c r="P352" s="135">
        <v>0</v>
      </c>
      <c r="Q352" s="75" t="s">
        <v>657</v>
      </c>
      <c r="R352" s="375"/>
    </row>
    <row r="353" spans="1:18" ht="89.25">
      <c r="A353" s="75" t="s">
        <v>554</v>
      </c>
      <c r="B353" s="75"/>
      <c r="C353" s="76" t="s">
        <v>726</v>
      </c>
      <c r="D353" s="129">
        <v>44011</v>
      </c>
      <c r="E353" s="71" t="s">
        <v>13</v>
      </c>
      <c r="F353" s="237">
        <v>985788</v>
      </c>
      <c r="G353" s="75"/>
      <c r="H353" s="79" t="s">
        <v>9479</v>
      </c>
      <c r="I353" s="75"/>
      <c r="J353" s="75"/>
      <c r="K353" s="75"/>
      <c r="L353" s="75"/>
      <c r="M353" s="135">
        <v>219.24</v>
      </c>
      <c r="N353" s="135">
        <v>0</v>
      </c>
      <c r="O353" s="135">
        <v>1503.99</v>
      </c>
      <c r="P353" s="135">
        <v>0</v>
      </c>
      <c r="Q353" s="75" t="s">
        <v>657</v>
      </c>
      <c r="R353" s="375"/>
    </row>
    <row r="354" spans="1:18" ht="51">
      <c r="A354" s="75" t="s">
        <v>553</v>
      </c>
      <c r="B354" s="75"/>
      <c r="C354" s="76" t="s">
        <v>605</v>
      </c>
      <c r="D354" s="129">
        <v>44011</v>
      </c>
      <c r="E354" s="71" t="s">
        <v>23</v>
      </c>
      <c r="F354" s="237">
        <v>20140</v>
      </c>
      <c r="G354" s="75"/>
      <c r="H354" s="79" t="s">
        <v>9480</v>
      </c>
      <c r="I354" s="75"/>
      <c r="J354" s="75"/>
      <c r="K354" s="75"/>
      <c r="L354" s="75"/>
      <c r="M354" s="135">
        <v>0</v>
      </c>
      <c r="N354" s="135">
        <v>0</v>
      </c>
      <c r="O354" s="135">
        <v>0</v>
      </c>
      <c r="P354" s="135">
        <v>0.01</v>
      </c>
      <c r="Q354" s="75" t="s">
        <v>657</v>
      </c>
      <c r="R354" s="375"/>
    </row>
    <row r="355" spans="1:18" ht="63.75">
      <c r="A355" s="75" t="s">
        <v>554</v>
      </c>
      <c r="B355" s="75"/>
      <c r="C355" s="76" t="s">
        <v>726</v>
      </c>
      <c r="D355" s="129">
        <v>44012</v>
      </c>
      <c r="E355" s="71" t="s">
        <v>20</v>
      </c>
      <c r="F355" s="237">
        <v>13639</v>
      </c>
      <c r="G355" s="75"/>
      <c r="H355" s="79" t="s">
        <v>9481</v>
      </c>
      <c r="I355" s="75"/>
      <c r="J355" s="75"/>
      <c r="K355" s="75"/>
      <c r="L355" s="75"/>
      <c r="M355" s="135">
        <v>450829.52</v>
      </c>
      <c r="N355" s="135">
        <v>0</v>
      </c>
      <c r="O355" s="135">
        <v>3092690.51</v>
      </c>
      <c r="P355" s="135">
        <v>0</v>
      </c>
      <c r="Q355" s="75" t="s">
        <v>657</v>
      </c>
      <c r="R355" s="375"/>
    </row>
    <row r="356" spans="1:18" ht="63.75">
      <c r="A356" s="75" t="s">
        <v>554</v>
      </c>
      <c r="B356" s="75"/>
      <c r="C356" s="76" t="s">
        <v>726</v>
      </c>
      <c r="D356" s="129">
        <v>44012</v>
      </c>
      <c r="E356" s="71" t="s">
        <v>20</v>
      </c>
      <c r="F356" s="237">
        <v>13640</v>
      </c>
      <c r="G356" s="75"/>
      <c r="H356" s="79" t="s">
        <v>9482</v>
      </c>
      <c r="I356" s="75"/>
      <c r="J356" s="75"/>
      <c r="K356" s="75"/>
      <c r="L356" s="75"/>
      <c r="M356" s="135">
        <v>132020.22</v>
      </c>
      <c r="N356" s="135">
        <v>0</v>
      </c>
      <c r="O356" s="135">
        <v>905658.71</v>
      </c>
      <c r="P356" s="135">
        <v>0</v>
      </c>
      <c r="Q356" s="75" t="s">
        <v>657</v>
      </c>
      <c r="R356" s="375"/>
    </row>
    <row r="357" spans="1:18" ht="63.75">
      <c r="A357" s="75" t="s">
        <v>554</v>
      </c>
      <c r="B357" s="75"/>
      <c r="C357" s="76" t="s">
        <v>726</v>
      </c>
      <c r="D357" s="129">
        <v>44012</v>
      </c>
      <c r="E357" s="71" t="s">
        <v>20</v>
      </c>
      <c r="F357" s="237">
        <v>13649</v>
      </c>
      <c r="G357" s="75"/>
      <c r="H357" s="79" t="s">
        <v>9483</v>
      </c>
      <c r="I357" s="75"/>
      <c r="J357" s="75"/>
      <c r="K357" s="75"/>
      <c r="L357" s="75"/>
      <c r="M357" s="135">
        <v>15815.43</v>
      </c>
      <c r="N357" s="135">
        <v>0</v>
      </c>
      <c r="O357" s="135">
        <v>108493.85</v>
      </c>
      <c r="P357" s="135">
        <v>0</v>
      </c>
      <c r="Q357" s="75" t="s">
        <v>657</v>
      </c>
      <c r="R357" s="375"/>
    </row>
    <row r="358" spans="1:18" ht="63.75">
      <c r="A358" s="75" t="s">
        <v>554</v>
      </c>
      <c r="B358" s="75"/>
      <c r="C358" s="76" t="s">
        <v>726</v>
      </c>
      <c r="D358" s="129">
        <v>44012</v>
      </c>
      <c r="E358" s="71" t="s">
        <v>20</v>
      </c>
      <c r="F358" s="237">
        <v>13630</v>
      </c>
      <c r="G358" s="75"/>
      <c r="H358" s="79" t="s">
        <v>9484</v>
      </c>
      <c r="I358" s="75"/>
      <c r="J358" s="75"/>
      <c r="K358" s="75"/>
      <c r="L358" s="75"/>
      <c r="M358" s="135">
        <v>15448.28</v>
      </c>
      <c r="N358" s="135">
        <v>0</v>
      </c>
      <c r="O358" s="135">
        <v>105975.2</v>
      </c>
      <c r="P358" s="135">
        <v>0</v>
      </c>
      <c r="Q358" s="75" t="s">
        <v>657</v>
      </c>
      <c r="R358" s="375"/>
    </row>
    <row r="359" spans="1:18" ht="63.75">
      <c r="A359" s="75">
        <v>66</v>
      </c>
      <c r="B359" s="75"/>
      <c r="C359" s="76" t="s">
        <v>52</v>
      </c>
      <c r="D359" s="129">
        <v>44012</v>
      </c>
      <c r="E359" s="71" t="s">
        <v>6</v>
      </c>
      <c r="F359" s="237">
        <v>985866</v>
      </c>
      <c r="G359" s="75"/>
      <c r="H359" s="79" t="s">
        <v>9485</v>
      </c>
      <c r="I359" s="75"/>
      <c r="J359" s="75"/>
      <c r="K359" s="75"/>
      <c r="L359" s="75"/>
      <c r="M359" s="135">
        <v>0</v>
      </c>
      <c r="N359" s="135">
        <v>785400.13</v>
      </c>
      <c r="O359" s="135">
        <v>0</v>
      </c>
      <c r="P359" s="135">
        <v>5387844.8899999997</v>
      </c>
      <c r="Q359" s="75" t="s">
        <v>657</v>
      </c>
      <c r="R359" s="375"/>
    </row>
    <row r="360" spans="1:18" ht="63.75">
      <c r="A360" s="75">
        <v>66</v>
      </c>
      <c r="B360" s="75"/>
      <c r="C360" s="76" t="s">
        <v>52</v>
      </c>
      <c r="D360" s="129">
        <v>44012</v>
      </c>
      <c r="E360" s="71" t="s">
        <v>11</v>
      </c>
      <c r="F360" s="237">
        <v>985866</v>
      </c>
      <c r="G360" s="75"/>
      <c r="H360" s="79" t="s">
        <v>9486</v>
      </c>
      <c r="I360" s="75"/>
      <c r="J360" s="75"/>
      <c r="K360" s="75"/>
      <c r="L360" s="75"/>
      <c r="M360" s="135">
        <v>7.29</v>
      </c>
      <c r="N360" s="135">
        <v>0</v>
      </c>
      <c r="O360" s="135">
        <v>50.01</v>
      </c>
      <c r="P360" s="135">
        <v>0</v>
      </c>
      <c r="Q360" s="75" t="s">
        <v>657</v>
      </c>
      <c r="R360" s="375"/>
    </row>
    <row r="361" spans="1:18" ht="89.25">
      <c r="A361" s="75" t="s">
        <v>554</v>
      </c>
      <c r="B361" s="75"/>
      <c r="C361" s="76" t="s">
        <v>726</v>
      </c>
      <c r="D361" s="129">
        <v>44012</v>
      </c>
      <c r="E361" s="71" t="s">
        <v>13</v>
      </c>
      <c r="F361" s="237">
        <v>985850</v>
      </c>
      <c r="G361" s="75"/>
      <c r="H361" s="79" t="s">
        <v>9487</v>
      </c>
      <c r="I361" s="75"/>
      <c r="J361" s="75"/>
      <c r="K361" s="75"/>
      <c r="L361" s="75"/>
      <c r="M361" s="135">
        <v>60.33</v>
      </c>
      <c r="N361" s="135">
        <v>0</v>
      </c>
      <c r="O361" s="135">
        <v>413.86</v>
      </c>
      <c r="P361" s="135">
        <v>0</v>
      </c>
      <c r="Q361" s="75" t="s">
        <v>657</v>
      </c>
      <c r="R361" s="375"/>
    </row>
    <row r="362" spans="1:18" ht="63.75">
      <c r="A362" s="75">
        <v>512</v>
      </c>
      <c r="B362" s="75"/>
      <c r="C362" s="76" t="s">
        <v>728</v>
      </c>
      <c r="D362" s="129">
        <v>44012</v>
      </c>
      <c r="E362" s="71" t="s">
        <v>15</v>
      </c>
      <c r="F362" s="237">
        <v>1338189</v>
      </c>
      <c r="G362" s="75"/>
      <c r="H362" s="79" t="s">
        <v>9488</v>
      </c>
      <c r="I362" s="75"/>
      <c r="J362" s="75"/>
      <c r="K362" s="75"/>
      <c r="L362" s="75"/>
      <c r="M362" s="135">
        <v>7.29</v>
      </c>
      <c r="N362" s="135">
        <v>0</v>
      </c>
      <c r="O362" s="135">
        <v>50.01</v>
      </c>
      <c r="P362" s="135">
        <v>0</v>
      </c>
      <c r="Q362" s="75" t="s">
        <v>657</v>
      </c>
      <c r="R362" s="375"/>
    </row>
    <row r="363" spans="1:18" ht="63.75">
      <c r="A363" s="75">
        <v>512</v>
      </c>
      <c r="B363" s="75"/>
      <c r="C363" s="76" t="s">
        <v>728</v>
      </c>
      <c r="D363" s="129">
        <v>44012</v>
      </c>
      <c r="E363" s="71" t="s">
        <v>15</v>
      </c>
      <c r="F363" s="237">
        <v>1338191</v>
      </c>
      <c r="G363" s="75"/>
      <c r="H363" s="79" t="s">
        <v>9489</v>
      </c>
      <c r="I363" s="75"/>
      <c r="J363" s="75"/>
      <c r="K363" s="75"/>
      <c r="L363" s="75"/>
      <c r="M363" s="135">
        <v>7.29</v>
      </c>
      <c r="N363" s="135">
        <v>0</v>
      </c>
      <c r="O363" s="135">
        <v>50.01</v>
      </c>
      <c r="P363" s="135">
        <v>0</v>
      </c>
      <c r="Q363" s="75" t="s">
        <v>657</v>
      </c>
      <c r="R363" s="375"/>
    </row>
    <row r="364" spans="1:18" ht="76.5">
      <c r="A364" s="75" t="s">
        <v>554</v>
      </c>
      <c r="B364" s="75"/>
      <c r="C364" s="76" t="s">
        <v>726</v>
      </c>
      <c r="D364" s="129">
        <v>44012</v>
      </c>
      <c r="E364" s="71" t="s">
        <v>13</v>
      </c>
      <c r="F364" s="237">
        <v>985871</v>
      </c>
      <c r="G364" s="75"/>
      <c r="H364" s="79" t="s">
        <v>9490</v>
      </c>
      <c r="I364" s="75"/>
      <c r="J364" s="75"/>
      <c r="K364" s="75"/>
      <c r="L364" s="75"/>
      <c r="M364" s="135">
        <v>112.3</v>
      </c>
      <c r="N364" s="135">
        <v>0</v>
      </c>
      <c r="O364" s="135">
        <v>770.38</v>
      </c>
      <c r="P364" s="135">
        <v>0</v>
      </c>
      <c r="Q364" s="75" t="s">
        <v>657</v>
      </c>
      <c r="R364" s="375"/>
    </row>
    <row r="365" spans="1:18" ht="51">
      <c r="A365" s="75" t="s">
        <v>553</v>
      </c>
      <c r="B365" s="75"/>
      <c r="C365" s="76" t="s">
        <v>605</v>
      </c>
      <c r="D365" s="129">
        <v>44012</v>
      </c>
      <c r="E365" s="71" t="s">
        <v>23</v>
      </c>
      <c r="F365" s="237">
        <v>20145</v>
      </c>
      <c r="G365" s="75"/>
      <c r="H365" s="79" t="s">
        <v>9491</v>
      </c>
      <c r="I365" s="75"/>
      <c r="J365" s="75"/>
      <c r="K365" s="75"/>
      <c r="L365" s="75"/>
      <c r="M365" s="135">
        <v>0</v>
      </c>
      <c r="N365" s="135">
        <v>0</v>
      </c>
      <c r="O365" s="135">
        <v>0</v>
      </c>
      <c r="P365" s="135">
        <v>0.01</v>
      </c>
      <c r="Q365" s="75" t="s">
        <v>657</v>
      </c>
      <c r="R365" s="375"/>
    </row>
    <row r="366" spans="1:18">
      <c r="A366" s="191"/>
      <c r="B366" s="191"/>
      <c r="C366" s="192"/>
      <c r="D366" s="200"/>
      <c r="E366" s="201"/>
      <c r="F366" s="299"/>
      <c r="G366" s="191"/>
      <c r="H366" s="193"/>
      <c r="I366" s="191"/>
      <c r="J366" s="191"/>
      <c r="K366" s="191"/>
      <c r="L366" s="191"/>
      <c r="M366" s="194"/>
      <c r="N366" s="194"/>
      <c r="O366" s="194"/>
      <c r="P366" s="194"/>
      <c r="Q366" s="191"/>
      <c r="R366" s="84"/>
    </row>
    <row r="367" spans="1:18">
      <c r="H367" s="499" t="s">
        <v>568</v>
      </c>
      <c r="I367" s="499"/>
      <c r="J367" s="499"/>
      <c r="K367" s="499"/>
      <c r="L367" s="499"/>
      <c r="M367" s="140">
        <f>+SUBTOTAL(9,M9:M365)</f>
        <v>93865112.730000108</v>
      </c>
      <c r="N367" s="140">
        <f>+SUBTOTAL(9,N9:N365)</f>
        <v>189164715.93999997</v>
      </c>
      <c r="O367" s="140">
        <f>+SUBTOTAL(9,O9:O365)</f>
        <v>643914673.94999933</v>
      </c>
      <c r="P367" s="140">
        <f>+SUBTOTAL(9,P9:P365)</f>
        <v>1297669952.0899999</v>
      </c>
      <c r="R367" s="84"/>
    </row>
    <row r="368" spans="1:18">
      <c r="R368" s="84"/>
    </row>
    <row r="369" spans="1:18">
      <c r="A369" s="191"/>
      <c r="B369" s="191"/>
      <c r="C369" s="192"/>
      <c r="D369" s="191"/>
      <c r="E369" s="191"/>
      <c r="F369" s="191"/>
      <c r="G369" s="191"/>
      <c r="H369" s="191"/>
      <c r="I369" s="193"/>
      <c r="J369" s="191"/>
      <c r="K369" s="191"/>
      <c r="L369" s="191"/>
      <c r="M369" s="191"/>
      <c r="N369" s="194"/>
      <c r="O369" s="194"/>
      <c r="P369" s="191"/>
      <c r="Q369" s="70"/>
      <c r="R369" s="84"/>
    </row>
    <row r="370" spans="1:18">
      <c r="A370" s="191"/>
      <c r="B370" s="191"/>
      <c r="C370" s="192"/>
      <c r="D370" s="191"/>
      <c r="E370" s="191"/>
      <c r="F370" s="191"/>
      <c r="G370" s="191"/>
      <c r="H370" s="191"/>
      <c r="I370" s="193"/>
      <c r="J370" s="191"/>
      <c r="K370" s="191"/>
      <c r="L370" s="191"/>
      <c r="M370" s="191"/>
      <c r="N370" s="194"/>
      <c r="O370" s="194"/>
      <c r="P370" s="191"/>
      <c r="Q370" s="70"/>
      <c r="R370" s="84"/>
    </row>
    <row r="371" spans="1:18">
      <c r="A371" s="191"/>
      <c r="B371" s="191"/>
      <c r="C371" s="192"/>
      <c r="D371" s="191"/>
      <c r="E371" s="191"/>
      <c r="F371" s="191"/>
      <c r="G371" s="191"/>
      <c r="H371" s="191"/>
      <c r="I371" s="193"/>
      <c r="J371" s="191"/>
      <c r="K371" s="191"/>
      <c r="L371" s="191"/>
      <c r="M371" s="191"/>
      <c r="N371" s="194"/>
      <c r="O371" s="194"/>
      <c r="P371" s="191"/>
      <c r="Q371" s="70"/>
      <c r="R371" s="84"/>
    </row>
    <row r="372" spans="1:18">
      <c r="A372" s="191"/>
      <c r="B372" s="191"/>
      <c r="C372" s="192"/>
      <c r="D372" s="191"/>
      <c r="E372" s="191"/>
      <c r="F372" s="191"/>
      <c r="G372" s="191"/>
      <c r="H372" s="191"/>
      <c r="I372" s="193"/>
      <c r="J372" s="191"/>
      <c r="K372" s="191"/>
      <c r="L372" s="191"/>
      <c r="M372" s="191"/>
      <c r="N372" s="194"/>
      <c r="O372" s="194"/>
      <c r="P372" s="191"/>
      <c r="Q372" s="70"/>
      <c r="R372" s="84"/>
    </row>
    <row r="373" spans="1:18">
      <c r="A373" s="191"/>
      <c r="B373" s="191"/>
      <c r="C373" s="192"/>
      <c r="D373" s="191"/>
      <c r="E373" s="191"/>
      <c r="F373" s="191"/>
      <c r="G373" s="191"/>
      <c r="H373" s="191"/>
      <c r="I373" s="193"/>
      <c r="J373" s="191"/>
      <c r="K373" s="191"/>
      <c r="L373" s="191"/>
      <c r="M373" s="191"/>
      <c r="N373" s="194"/>
      <c r="O373" s="194"/>
      <c r="P373" s="191"/>
      <c r="Q373" s="70"/>
      <c r="R373" s="84"/>
    </row>
    <row r="374" spans="1:18" s="84" customFormat="1">
      <c r="A374" s="191"/>
      <c r="B374" s="191"/>
      <c r="C374" s="192"/>
      <c r="D374" s="191"/>
      <c r="E374" s="191"/>
      <c r="F374" s="191"/>
      <c r="G374" s="191"/>
      <c r="H374" s="191"/>
      <c r="I374" s="193"/>
      <c r="J374" s="191"/>
      <c r="K374" s="191"/>
      <c r="L374" s="191"/>
      <c r="M374" s="191"/>
      <c r="N374" s="194"/>
      <c r="O374" s="194"/>
      <c r="P374" s="191"/>
    </row>
    <row r="375" spans="1:18" s="84" customFormat="1">
      <c r="A375" s="191"/>
      <c r="B375" s="191"/>
      <c r="C375" s="192"/>
      <c r="D375" s="191"/>
      <c r="E375" s="191"/>
      <c r="F375" s="191"/>
      <c r="G375" s="191"/>
      <c r="H375" s="191"/>
      <c r="I375" s="193"/>
      <c r="J375" s="191"/>
      <c r="K375" s="191"/>
      <c r="L375" s="191"/>
      <c r="M375" s="194"/>
      <c r="N375" s="194"/>
      <c r="O375" s="191"/>
    </row>
    <row r="376" spans="1:18" s="84" customFormat="1">
      <c r="A376" s="191"/>
      <c r="B376" s="191"/>
      <c r="C376" s="490"/>
      <c r="D376" s="490"/>
      <c r="E376" s="490"/>
      <c r="F376" s="222"/>
      <c r="G376" s="222"/>
      <c r="H376" s="225"/>
      <c r="J376" s="222"/>
      <c r="K376" s="222"/>
      <c r="L376" s="222"/>
      <c r="M376" s="491"/>
      <c r="N376" s="491"/>
      <c r="O376" s="491"/>
    </row>
    <row r="377" spans="1:18" s="84" customFormat="1">
      <c r="A377" s="191"/>
      <c r="B377" s="191"/>
      <c r="C377" s="192"/>
      <c r="D377" s="195"/>
      <c r="E377" s="191"/>
      <c r="F377" s="191"/>
      <c r="G377" s="191"/>
      <c r="H377" s="193"/>
      <c r="I377" s="191"/>
      <c r="J377" s="191"/>
      <c r="K377" s="191"/>
      <c r="L377" s="191"/>
      <c r="M377" s="194"/>
      <c r="N377" s="194"/>
      <c r="O377" s="194"/>
      <c r="P377" s="194"/>
      <c r="Q377" s="191"/>
    </row>
    <row r="378" spans="1:18">
      <c r="R378" s="84"/>
    </row>
    <row r="379" spans="1:18">
      <c r="R379" s="84"/>
    </row>
    <row r="380" spans="1:18">
      <c r="R380" s="84"/>
    </row>
    <row r="381" spans="1:18">
      <c r="R381" s="84"/>
    </row>
    <row r="382" spans="1:18">
      <c r="R382" s="84"/>
    </row>
    <row r="383" spans="1:18">
      <c r="R383" s="84"/>
    </row>
    <row r="384" spans="1:18">
      <c r="R384" s="84"/>
    </row>
    <row r="385" spans="18:18">
      <c r="R385" s="84"/>
    </row>
    <row r="386" spans="18:18">
      <c r="R386" s="84"/>
    </row>
    <row r="387" spans="18:18">
      <c r="R387" s="84"/>
    </row>
    <row r="388" spans="18:18">
      <c r="R388" s="84"/>
    </row>
    <row r="389" spans="18:18">
      <c r="R389" s="84"/>
    </row>
    <row r="390" spans="18:18">
      <c r="R390" s="84"/>
    </row>
    <row r="391" spans="18:18">
      <c r="R391" s="84"/>
    </row>
    <row r="392" spans="18:18">
      <c r="R392" s="84"/>
    </row>
    <row r="393" spans="18:18">
      <c r="R393" s="84"/>
    </row>
    <row r="394" spans="18:18">
      <c r="R394" s="84"/>
    </row>
    <row r="395" spans="18:18">
      <c r="R395" s="84"/>
    </row>
    <row r="396" spans="18:18">
      <c r="R396" s="84"/>
    </row>
    <row r="397" spans="18:18">
      <c r="R397" s="84"/>
    </row>
    <row r="398" spans="18:18">
      <c r="R398" s="84"/>
    </row>
    <row r="399" spans="18:18">
      <c r="R399" s="84"/>
    </row>
    <row r="400" spans="18:18">
      <c r="R400" s="84"/>
    </row>
    <row r="401" spans="18:18">
      <c r="R401" s="84"/>
    </row>
    <row r="402" spans="18:18">
      <c r="R402" s="84"/>
    </row>
    <row r="403" spans="18:18">
      <c r="R403" s="84"/>
    </row>
    <row r="404" spans="18:18">
      <c r="R404" s="84"/>
    </row>
    <row r="405" spans="18:18">
      <c r="R405" s="84"/>
    </row>
    <row r="406" spans="18:18">
      <c r="R406" s="84"/>
    </row>
    <row r="407" spans="18:18">
      <c r="R407" s="84"/>
    </row>
    <row r="408" spans="18:18">
      <c r="R408" s="84"/>
    </row>
    <row r="409" spans="18:18">
      <c r="R409" s="84"/>
    </row>
    <row r="410" spans="18:18">
      <c r="R410" s="84"/>
    </row>
    <row r="411" spans="18:18">
      <c r="R411" s="84"/>
    </row>
    <row r="412" spans="18:18">
      <c r="R412" s="84"/>
    </row>
    <row r="413" spans="18:18">
      <c r="R413" s="84"/>
    </row>
    <row r="414" spans="18:18">
      <c r="R414" s="84"/>
    </row>
    <row r="415" spans="18:18">
      <c r="R415" s="84"/>
    </row>
    <row r="416" spans="18:18">
      <c r="R416" s="84"/>
    </row>
    <row r="417" spans="18:18">
      <c r="R417" s="84"/>
    </row>
    <row r="418" spans="18:18">
      <c r="R418" s="84"/>
    </row>
    <row r="419" spans="18:18">
      <c r="R419" s="84"/>
    </row>
    <row r="420" spans="18:18">
      <c r="R420" s="84"/>
    </row>
    <row r="421" spans="18:18">
      <c r="R421" s="84"/>
    </row>
    <row r="422" spans="18:18">
      <c r="R422" s="84"/>
    </row>
    <row r="423" spans="18:18">
      <c r="R423" s="84"/>
    </row>
    <row r="424" spans="18:18">
      <c r="R424" s="84"/>
    </row>
    <row r="425" spans="18:18">
      <c r="R425" s="84"/>
    </row>
    <row r="426" spans="18:18">
      <c r="R426" s="84"/>
    </row>
    <row r="427" spans="18:18">
      <c r="R427" s="84"/>
    </row>
    <row r="428" spans="18:18">
      <c r="R428" s="84"/>
    </row>
    <row r="429" spans="18:18">
      <c r="R429" s="84"/>
    </row>
    <row r="430" spans="18:18">
      <c r="R430" s="84"/>
    </row>
    <row r="431" spans="18:18">
      <c r="R431" s="84"/>
    </row>
    <row r="432" spans="18:18">
      <c r="R432" s="84"/>
    </row>
    <row r="433" spans="18:18">
      <c r="R433" s="84"/>
    </row>
    <row r="434" spans="18:18">
      <c r="R434" s="84"/>
    </row>
    <row r="435" spans="18:18">
      <c r="R435" s="84"/>
    </row>
    <row r="436" spans="18:18">
      <c r="R436" s="84"/>
    </row>
    <row r="437" spans="18:18">
      <c r="R437" s="84"/>
    </row>
    <row r="438" spans="18:18">
      <c r="R438" s="84"/>
    </row>
    <row r="439" spans="18:18">
      <c r="R439" s="84"/>
    </row>
    <row r="440" spans="18:18">
      <c r="R440" s="84"/>
    </row>
    <row r="441" spans="18:18">
      <c r="R441" s="84"/>
    </row>
    <row r="442" spans="18:18">
      <c r="R442" s="84"/>
    </row>
    <row r="443" spans="18:18">
      <c r="R443" s="84"/>
    </row>
    <row r="444" spans="18:18">
      <c r="R444" s="84"/>
    </row>
    <row r="445" spans="18:18">
      <c r="R445" s="84"/>
    </row>
    <row r="446" spans="18:18">
      <c r="R446" s="84"/>
    </row>
    <row r="447" spans="18:18">
      <c r="R447" s="84"/>
    </row>
    <row r="448" spans="18:18">
      <c r="R448" s="84"/>
    </row>
    <row r="449" spans="18:18">
      <c r="R449" s="84"/>
    </row>
    <row r="450" spans="18:18">
      <c r="R450" s="84"/>
    </row>
    <row r="451" spans="18:18">
      <c r="R451" s="84"/>
    </row>
    <row r="452" spans="18:18">
      <c r="R452" s="84"/>
    </row>
    <row r="453" spans="18:18">
      <c r="R453" s="84"/>
    </row>
    <row r="454" spans="18:18">
      <c r="R454" s="84"/>
    </row>
    <row r="455" spans="18:18">
      <c r="R455" s="84"/>
    </row>
    <row r="456" spans="18:18">
      <c r="R456" s="84"/>
    </row>
    <row r="457" spans="18:18">
      <c r="R457" s="84"/>
    </row>
    <row r="458" spans="18:18">
      <c r="R458" s="84"/>
    </row>
    <row r="459" spans="18:18">
      <c r="R459" s="84"/>
    </row>
    <row r="460" spans="18:18">
      <c r="R460" s="84"/>
    </row>
    <row r="461" spans="18:18">
      <c r="R461" s="84"/>
    </row>
    <row r="462" spans="18:18">
      <c r="R462" s="84"/>
    </row>
    <row r="463" spans="18:18">
      <c r="R463" s="84"/>
    </row>
    <row r="464" spans="18:18">
      <c r="R464" s="84"/>
    </row>
    <row r="465" spans="18:18">
      <c r="R465" s="84"/>
    </row>
    <row r="466" spans="18:18">
      <c r="R466" s="84"/>
    </row>
    <row r="467" spans="18:18">
      <c r="R467" s="84"/>
    </row>
    <row r="468" spans="18:18">
      <c r="R468" s="84"/>
    </row>
    <row r="469" spans="18:18">
      <c r="R469" s="84"/>
    </row>
    <row r="470" spans="18:18">
      <c r="R470" s="84"/>
    </row>
    <row r="471" spans="18:18">
      <c r="R471" s="84"/>
    </row>
    <row r="472" spans="18:18">
      <c r="R472" s="84"/>
    </row>
    <row r="473" spans="18:18">
      <c r="R473" s="84"/>
    </row>
    <row r="474" spans="18:18">
      <c r="R474" s="84"/>
    </row>
    <row r="475" spans="18:18">
      <c r="R475" s="84"/>
    </row>
    <row r="476" spans="18:18">
      <c r="R476" s="84"/>
    </row>
    <row r="477" spans="18:18">
      <c r="R477" s="84"/>
    </row>
    <row r="478" spans="18:18">
      <c r="R478" s="84"/>
    </row>
    <row r="479" spans="18:18">
      <c r="R479" s="84"/>
    </row>
    <row r="480" spans="18:18">
      <c r="R480" s="84"/>
    </row>
    <row r="481" spans="18:18">
      <c r="R481" s="84"/>
    </row>
    <row r="482" spans="18:18">
      <c r="R482" s="84"/>
    </row>
    <row r="483" spans="18:18">
      <c r="R483" s="84"/>
    </row>
    <row r="484" spans="18:18">
      <c r="R484" s="84"/>
    </row>
    <row r="485" spans="18:18">
      <c r="R485" s="84"/>
    </row>
    <row r="486" spans="18:18">
      <c r="R486" s="84"/>
    </row>
    <row r="487" spans="18:18">
      <c r="R487" s="84"/>
    </row>
    <row r="488" spans="18:18">
      <c r="R488" s="84"/>
    </row>
    <row r="489" spans="18:18">
      <c r="R489" s="84"/>
    </row>
    <row r="490" spans="18:18">
      <c r="R490" s="84"/>
    </row>
    <row r="491" spans="18:18">
      <c r="R491" s="84"/>
    </row>
    <row r="492" spans="18:18">
      <c r="R492" s="84"/>
    </row>
    <row r="493" spans="18:18">
      <c r="R493" s="84"/>
    </row>
    <row r="494" spans="18:18">
      <c r="R494" s="84"/>
    </row>
    <row r="495" spans="18:18">
      <c r="R495" s="84"/>
    </row>
    <row r="496" spans="18:18">
      <c r="R496" s="84"/>
    </row>
    <row r="497" spans="18:18">
      <c r="R497" s="84"/>
    </row>
    <row r="498" spans="18:18">
      <c r="R498" s="84"/>
    </row>
    <row r="499" spans="18:18">
      <c r="R499" s="84"/>
    </row>
    <row r="500" spans="18:18">
      <c r="R500" s="84"/>
    </row>
    <row r="501" spans="18:18">
      <c r="R501" s="84"/>
    </row>
    <row r="502" spans="18:18">
      <c r="R502" s="84"/>
    </row>
    <row r="503" spans="18:18">
      <c r="R503" s="84"/>
    </row>
    <row r="504" spans="18:18">
      <c r="R504" s="84"/>
    </row>
    <row r="505" spans="18:18">
      <c r="R505" s="84"/>
    </row>
    <row r="506" spans="18:18">
      <c r="R506" s="84"/>
    </row>
    <row r="507" spans="18:18">
      <c r="R507" s="84"/>
    </row>
    <row r="508" spans="18:18">
      <c r="R508" s="84"/>
    </row>
    <row r="509" spans="18:18">
      <c r="R509" s="84"/>
    </row>
    <row r="510" spans="18:18">
      <c r="R510" s="84"/>
    </row>
    <row r="511" spans="18:18">
      <c r="R511" s="84"/>
    </row>
    <row r="512" spans="18:18">
      <c r="R512" s="84"/>
    </row>
    <row r="513" spans="18:18">
      <c r="R513" s="84"/>
    </row>
    <row r="514" spans="18:18">
      <c r="R514" s="84"/>
    </row>
    <row r="515" spans="18:18">
      <c r="R515" s="84"/>
    </row>
    <row r="516" spans="18:18">
      <c r="R516" s="84"/>
    </row>
    <row r="517" spans="18:18">
      <c r="R517" s="84"/>
    </row>
    <row r="518" spans="18:18">
      <c r="R518" s="84"/>
    </row>
    <row r="519" spans="18:18">
      <c r="R519" s="84"/>
    </row>
    <row r="520" spans="18:18">
      <c r="R520" s="84"/>
    </row>
    <row r="521" spans="18:18">
      <c r="R521" s="84"/>
    </row>
    <row r="522" spans="18:18">
      <c r="R522" s="84"/>
    </row>
    <row r="523" spans="18:18">
      <c r="R523" s="84"/>
    </row>
    <row r="524" spans="18:18">
      <c r="R524" s="84"/>
    </row>
    <row r="525" spans="18:18">
      <c r="R525" s="84"/>
    </row>
    <row r="526" spans="18:18">
      <c r="R526" s="84"/>
    </row>
    <row r="527" spans="18:18">
      <c r="R527" s="84"/>
    </row>
    <row r="528" spans="18:18">
      <c r="R528" s="84"/>
    </row>
    <row r="529" spans="18:18">
      <c r="R529" s="84"/>
    </row>
    <row r="530" spans="18:18">
      <c r="R530" s="84"/>
    </row>
    <row r="531" spans="18:18">
      <c r="R531" s="84"/>
    </row>
    <row r="532" spans="18:18">
      <c r="R532" s="84"/>
    </row>
    <row r="533" spans="18:18">
      <c r="R533" s="84"/>
    </row>
    <row r="534" spans="18:18">
      <c r="R534" s="84"/>
    </row>
    <row r="535" spans="18:18">
      <c r="R535" s="84"/>
    </row>
    <row r="536" spans="18:18">
      <c r="R536" s="84"/>
    </row>
    <row r="537" spans="18:18">
      <c r="R537" s="84"/>
    </row>
    <row r="538" spans="18:18">
      <c r="R538" s="84"/>
    </row>
    <row r="539" spans="18:18">
      <c r="R539" s="84"/>
    </row>
    <row r="540" spans="18:18">
      <c r="R540" s="84"/>
    </row>
    <row r="541" spans="18:18">
      <c r="R541" s="84"/>
    </row>
    <row r="542" spans="18:18">
      <c r="R542" s="84"/>
    </row>
    <row r="543" spans="18:18">
      <c r="R543" s="84"/>
    </row>
    <row r="544" spans="18:18">
      <c r="R544" s="84"/>
    </row>
    <row r="545" spans="18:18">
      <c r="R545" s="84"/>
    </row>
    <row r="546" spans="18:18">
      <c r="R546" s="84"/>
    </row>
    <row r="547" spans="18:18">
      <c r="R547" s="84"/>
    </row>
    <row r="548" spans="18:18">
      <c r="R548" s="84"/>
    </row>
    <row r="549" spans="18:18">
      <c r="R549" s="84"/>
    </row>
    <row r="550" spans="18:18">
      <c r="R550" s="84"/>
    </row>
    <row r="551" spans="18:18">
      <c r="R551" s="84"/>
    </row>
    <row r="552" spans="18:18">
      <c r="R552" s="84"/>
    </row>
    <row r="553" spans="18:18">
      <c r="R553" s="84"/>
    </row>
    <row r="554" spans="18:18">
      <c r="R554" s="84"/>
    </row>
    <row r="555" spans="18:18">
      <c r="R555" s="84"/>
    </row>
    <row r="556" spans="18:18">
      <c r="R556" s="84"/>
    </row>
    <row r="557" spans="18:18">
      <c r="R557" s="84"/>
    </row>
    <row r="558" spans="18:18">
      <c r="R558" s="84"/>
    </row>
    <row r="559" spans="18:18">
      <c r="R559" s="84"/>
    </row>
    <row r="560" spans="18:18">
      <c r="R560" s="84"/>
    </row>
    <row r="561" spans="18:18">
      <c r="R561" s="84"/>
    </row>
    <row r="562" spans="18:18">
      <c r="R562" s="84"/>
    </row>
    <row r="563" spans="18:18">
      <c r="R563" s="84"/>
    </row>
    <row r="564" spans="18:18">
      <c r="R564" s="84"/>
    </row>
    <row r="565" spans="18:18">
      <c r="R565" s="84"/>
    </row>
    <row r="566" spans="18:18">
      <c r="R566" s="84"/>
    </row>
    <row r="567" spans="18:18">
      <c r="R567" s="84"/>
    </row>
    <row r="568" spans="18:18">
      <c r="R568" s="84"/>
    </row>
    <row r="569" spans="18:18">
      <c r="R569" s="84"/>
    </row>
    <row r="570" spans="18:18">
      <c r="R570" s="84"/>
    </row>
    <row r="571" spans="18:18">
      <c r="R571" s="84"/>
    </row>
    <row r="572" spans="18:18">
      <c r="R572" s="84"/>
    </row>
    <row r="573" spans="18:18">
      <c r="R573" s="84"/>
    </row>
    <row r="574" spans="18:18">
      <c r="R574" s="84"/>
    </row>
    <row r="575" spans="18:18">
      <c r="R575" s="84"/>
    </row>
    <row r="576" spans="18:18">
      <c r="R576" s="84"/>
    </row>
    <row r="577" spans="18:18">
      <c r="R577" s="84"/>
    </row>
    <row r="578" spans="18:18">
      <c r="R578" s="84"/>
    </row>
    <row r="579" spans="18:18">
      <c r="R579" s="84"/>
    </row>
    <row r="580" spans="18:18">
      <c r="R580" s="84"/>
    </row>
    <row r="581" spans="18:18">
      <c r="R581" s="84"/>
    </row>
    <row r="582" spans="18:18">
      <c r="R582" s="84"/>
    </row>
    <row r="583" spans="18:18">
      <c r="R583" s="84"/>
    </row>
    <row r="584" spans="18:18">
      <c r="R584" s="84"/>
    </row>
    <row r="585" spans="18:18">
      <c r="R585" s="84"/>
    </row>
    <row r="586" spans="18:18">
      <c r="R586" s="84"/>
    </row>
    <row r="587" spans="18:18">
      <c r="R587" s="84"/>
    </row>
    <row r="588" spans="18:18">
      <c r="R588" s="84"/>
    </row>
    <row r="589" spans="18:18">
      <c r="R589" s="84"/>
    </row>
    <row r="590" spans="18:18">
      <c r="R590" s="84"/>
    </row>
    <row r="591" spans="18:18">
      <c r="R591" s="84"/>
    </row>
    <row r="592" spans="18:18">
      <c r="R592" s="84"/>
    </row>
    <row r="593" spans="18:18">
      <c r="R593" s="84"/>
    </row>
    <row r="594" spans="18:18">
      <c r="R594" s="84"/>
    </row>
    <row r="595" spans="18:18">
      <c r="R595" s="84"/>
    </row>
    <row r="596" spans="18:18">
      <c r="R596" s="84"/>
    </row>
    <row r="597" spans="18:18">
      <c r="R597" s="84"/>
    </row>
    <row r="598" spans="18:18">
      <c r="R598" s="84"/>
    </row>
    <row r="599" spans="18:18">
      <c r="R599" s="84"/>
    </row>
    <row r="600" spans="18:18">
      <c r="R600" s="84"/>
    </row>
    <row r="601" spans="18:18">
      <c r="R601" s="84"/>
    </row>
    <row r="602" spans="18:18">
      <c r="R602" s="84"/>
    </row>
    <row r="603" spans="18:18">
      <c r="R603" s="84"/>
    </row>
    <row r="604" spans="18:18">
      <c r="R604" s="84"/>
    </row>
    <row r="605" spans="18:18">
      <c r="R605" s="84"/>
    </row>
    <row r="606" spans="18:18">
      <c r="R606" s="84"/>
    </row>
    <row r="607" spans="18:18">
      <c r="R607" s="84"/>
    </row>
    <row r="608" spans="18:18">
      <c r="R608" s="84"/>
    </row>
    <row r="609" spans="18:18">
      <c r="R609" s="84"/>
    </row>
    <row r="610" spans="18:18">
      <c r="R610" s="84"/>
    </row>
    <row r="611" spans="18:18">
      <c r="R611" s="84"/>
    </row>
    <row r="612" spans="18:18">
      <c r="R612" s="84"/>
    </row>
    <row r="613" spans="18:18">
      <c r="R613" s="84"/>
    </row>
    <row r="614" spans="18:18">
      <c r="R614" s="84"/>
    </row>
    <row r="615" spans="18:18">
      <c r="R615" s="84"/>
    </row>
    <row r="616" spans="18:18">
      <c r="R616" s="84"/>
    </row>
    <row r="617" spans="18:18">
      <c r="R617" s="84"/>
    </row>
    <row r="618" spans="18:18">
      <c r="R618" s="84"/>
    </row>
    <row r="619" spans="18:18">
      <c r="R619" s="84"/>
    </row>
    <row r="620" spans="18:18">
      <c r="R620" s="84"/>
    </row>
    <row r="621" spans="18:18">
      <c r="R621" s="84"/>
    </row>
    <row r="622" spans="18:18">
      <c r="R622" s="84"/>
    </row>
    <row r="623" spans="18:18">
      <c r="R623" s="84"/>
    </row>
    <row r="624" spans="18:18">
      <c r="R624" s="84"/>
    </row>
    <row r="625" spans="18:18">
      <c r="R625" s="84"/>
    </row>
    <row r="626" spans="18:18">
      <c r="R626" s="84"/>
    </row>
    <row r="627" spans="18:18">
      <c r="R627" s="84"/>
    </row>
    <row r="628" spans="18:18">
      <c r="R628" s="84"/>
    </row>
    <row r="629" spans="18:18">
      <c r="R629" s="84"/>
    </row>
    <row r="630" spans="18:18">
      <c r="R630" s="84"/>
    </row>
    <row r="631" spans="18:18">
      <c r="R631" s="84"/>
    </row>
    <row r="632" spans="18:18">
      <c r="R632" s="84"/>
    </row>
    <row r="633" spans="18:18">
      <c r="R633" s="84"/>
    </row>
    <row r="634" spans="18:18">
      <c r="R634" s="84"/>
    </row>
    <row r="635" spans="18:18">
      <c r="R635" s="84"/>
    </row>
    <row r="636" spans="18:18">
      <c r="R636" s="84"/>
    </row>
    <row r="637" spans="18:18">
      <c r="R637" s="84"/>
    </row>
    <row r="638" spans="18:18">
      <c r="R638" s="84"/>
    </row>
    <row r="639" spans="18:18">
      <c r="R639" s="84"/>
    </row>
    <row r="640" spans="18:18">
      <c r="R640" s="84"/>
    </row>
    <row r="641" spans="18:18">
      <c r="R641" s="84"/>
    </row>
    <row r="642" spans="18:18">
      <c r="R642" s="84"/>
    </row>
    <row r="643" spans="18:18">
      <c r="R643" s="84"/>
    </row>
    <row r="644" spans="18:18">
      <c r="R644" s="84"/>
    </row>
    <row r="645" spans="18:18">
      <c r="R645" s="84"/>
    </row>
    <row r="646" spans="18:18">
      <c r="R646" s="84"/>
    </row>
    <row r="647" spans="18:18">
      <c r="R647" s="84"/>
    </row>
    <row r="648" spans="18:18">
      <c r="R648" s="84"/>
    </row>
    <row r="649" spans="18:18">
      <c r="R649" s="84"/>
    </row>
    <row r="650" spans="18:18">
      <c r="R650" s="84"/>
    </row>
    <row r="651" spans="18:18">
      <c r="R651" s="84"/>
    </row>
    <row r="652" spans="18:18">
      <c r="R652" s="84"/>
    </row>
    <row r="653" spans="18:18">
      <c r="R653" s="84"/>
    </row>
    <row r="654" spans="18:18">
      <c r="R654" s="84"/>
    </row>
    <row r="655" spans="18:18">
      <c r="R655" s="84"/>
    </row>
    <row r="656" spans="18:18">
      <c r="R656" s="84"/>
    </row>
    <row r="657" spans="18:18">
      <c r="R657" s="84"/>
    </row>
    <row r="658" spans="18:18">
      <c r="R658" s="84"/>
    </row>
    <row r="659" spans="18:18">
      <c r="R659" s="84"/>
    </row>
    <row r="660" spans="18:18">
      <c r="R660" s="84"/>
    </row>
    <row r="661" spans="18:18">
      <c r="R661" s="84"/>
    </row>
    <row r="662" spans="18:18">
      <c r="R662" s="84"/>
    </row>
    <row r="663" spans="18:18">
      <c r="R663" s="84"/>
    </row>
    <row r="664" spans="18:18">
      <c r="R664" s="84"/>
    </row>
    <row r="665" spans="18:18">
      <c r="R665" s="84"/>
    </row>
    <row r="666" spans="18:18">
      <c r="R666" s="84"/>
    </row>
    <row r="667" spans="18:18">
      <c r="R667" s="84"/>
    </row>
    <row r="668" spans="18:18">
      <c r="R668" s="84"/>
    </row>
    <row r="669" spans="18:18">
      <c r="R669" s="84"/>
    </row>
    <row r="670" spans="18:18">
      <c r="R670" s="84"/>
    </row>
    <row r="671" spans="18:18">
      <c r="R671" s="84"/>
    </row>
    <row r="672" spans="18:18">
      <c r="R672" s="84"/>
    </row>
    <row r="673" spans="18:18">
      <c r="R673" s="84"/>
    </row>
    <row r="674" spans="18:18">
      <c r="R674" s="84"/>
    </row>
    <row r="675" spans="18:18">
      <c r="R675" s="84"/>
    </row>
    <row r="676" spans="18:18">
      <c r="R676" s="84"/>
    </row>
    <row r="677" spans="18:18">
      <c r="R677" s="84"/>
    </row>
    <row r="678" spans="18:18">
      <c r="R678" s="84"/>
    </row>
    <row r="679" spans="18:18">
      <c r="R679" s="84"/>
    </row>
    <row r="680" spans="18:18">
      <c r="R680" s="84"/>
    </row>
    <row r="681" spans="18:18">
      <c r="R681" s="84"/>
    </row>
    <row r="682" spans="18:18">
      <c r="R682" s="84"/>
    </row>
    <row r="683" spans="18:18">
      <c r="R683" s="84"/>
    </row>
    <row r="684" spans="18:18">
      <c r="R684" s="84"/>
    </row>
    <row r="685" spans="18:18">
      <c r="R685" s="84"/>
    </row>
    <row r="686" spans="18:18">
      <c r="R686" s="84"/>
    </row>
    <row r="687" spans="18:18">
      <c r="R687" s="84"/>
    </row>
    <row r="688" spans="18:18">
      <c r="R688" s="84"/>
    </row>
    <row r="689" spans="18:18">
      <c r="R689" s="84"/>
    </row>
    <row r="690" spans="18:18">
      <c r="R690" s="84"/>
    </row>
    <row r="691" spans="18:18">
      <c r="R691" s="84"/>
    </row>
    <row r="692" spans="18:18">
      <c r="R692" s="84"/>
    </row>
    <row r="693" spans="18:18">
      <c r="R693" s="84"/>
    </row>
    <row r="694" spans="18:18">
      <c r="R694" s="84"/>
    </row>
    <row r="695" spans="18:18">
      <c r="R695" s="84"/>
    </row>
    <row r="696" spans="18:18">
      <c r="R696" s="84"/>
    </row>
    <row r="697" spans="18:18">
      <c r="R697" s="84"/>
    </row>
    <row r="698" spans="18:18">
      <c r="R698" s="84"/>
    </row>
    <row r="699" spans="18:18">
      <c r="R699" s="84"/>
    </row>
    <row r="700" spans="18:18">
      <c r="R700" s="84"/>
    </row>
    <row r="701" spans="18:18">
      <c r="R701" s="84"/>
    </row>
    <row r="702" spans="18:18">
      <c r="R702" s="84"/>
    </row>
    <row r="703" spans="18:18">
      <c r="R703" s="84"/>
    </row>
    <row r="704" spans="18:18">
      <c r="R704" s="84"/>
    </row>
    <row r="705" spans="18:18">
      <c r="R705" s="84"/>
    </row>
    <row r="706" spans="18:18">
      <c r="R706" s="84"/>
    </row>
    <row r="707" spans="18:18">
      <c r="R707" s="84"/>
    </row>
    <row r="708" spans="18:18">
      <c r="R708" s="84"/>
    </row>
    <row r="709" spans="18:18">
      <c r="R709" s="84"/>
    </row>
    <row r="710" spans="18:18">
      <c r="R710" s="84"/>
    </row>
    <row r="711" spans="18:18">
      <c r="R711" s="84"/>
    </row>
    <row r="712" spans="18:18">
      <c r="R712" s="84"/>
    </row>
    <row r="713" spans="18:18">
      <c r="R713" s="84"/>
    </row>
    <row r="714" spans="18:18">
      <c r="R714" s="84"/>
    </row>
    <row r="715" spans="18:18">
      <c r="R715" s="84"/>
    </row>
    <row r="716" spans="18:18">
      <c r="R716" s="84"/>
    </row>
    <row r="717" spans="18:18">
      <c r="R717" s="84"/>
    </row>
    <row r="718" spans="18:18">
      <c r="R718" s="84"/>
    </row>
    <row r="719" spans="18:18">
      <c r="R719" s="84"/>
    </row>
    <row r="720" spans="18:18">
      <c r="R720" s="84"/>
    </row>
    <row r="721" spans="18:18">
      <c r="R721" s="84"/>
    </row>
    <row r="722" spans="18:18">
      <c r="R722" s="84"/>
    </row>
    <row r="723" spans="18:18">
      <c r="R723" s="84"/>
    </row>
    <row r="724" spans="18:18">
      <c r="R724" s="84"/>
    </row>
    <row r="725" spans="18:18">
      <c r="R725" s="84"/>
    </row>
    <row r="726" spans="18:18">
      <c r="R726" s="84"/>
    </row>
    <row r="727" spans="18:18">
      <c r="R727" s="84"/>
    </row>
    <row r="728" spans="18:18">
      <c r="R728" s="84"/>
    </row>
    <row r="729" spans="18:18">
      <c r="R729" s="84"/>
    </row>
    <row r="730" spans="18:18">
      <c r="R730" s="84"/>
    </row>
    <row r="731" spans="18:18">
      <c r="R731" s="84"/>
    </row>
    <row r="732" spans="18:18">
      <c r="R732" s="84"/>
    </row>
    <row r="733" spans="18:18">
      <c r="R733" s="84"/>
    </row>
    <row r="734" spans="18:18">
      <c r="R734" s="84"/>
    </row>
    <row r="735" spans="18:18">
      <c r="R735" s="84"/>
    </row>
    <row r="736" spans="18:18">
      <c r="R736" s="84"/>
    </row>
    <row r="737" spans="18:18">
      <c r="R737" s="84"/>
    </row>
    <row r="738" spans="18:18">
      <c r="R738" s="84"/>
    </row>
    <row r="739" spans="18:18">
      <c r="R739" s="84"/>
    </row>
    <row r="740" spans="18:18">
      <c r="R740" s="84"/>
    </row>
    <row r="741" spans="18:18">
      <c r="R741" s="84"/>
    </row>
    <row r="742" spans="18:18">
      <c r="R742" s="84"/>
    </row>
    <row r="743" spans="18:18">
      <c r="R743" s="84"/>
    </row>
    <row r="744" spans="18:18">
      <c r="R744" s="84"/>
    </row>
    <row r="745" spans="18:18">
      <c r="R745" s="84"/>
    </row>
    <row r="746" spans="18:18">
      <c r="R746" s="84"/>
    </row>
    <row r="747" spans="18:18">
      <c r="R747" s="84"/>
    </row>
    <row r="748" spans="18:18">
      <c r="R748" s="84"/>
    </row>
    <row r="749" spans="18:18">
      <c r="R749" s="84"/>
    </row>
    <row r="750" spans="18:18">
      <c r="R750" s="84"/>
    </row>
    <row r="751" spans="18:18">
      <c r="R751" s="84"/>
    </row>
    <row r="752" spans="18:18">
      <c r="R752" s="84"/>
    </row>
    <row r="753" spans="18:18">
      <c r="R753" s="84"/>
    </row>
    <row r="754" spans="18:18">
      <c r="R754" s="84"/>
    </row>
    <row r="755" spans="18:18">
      <c r="R755" s="84"/>
    </row>
    <row r="756" spans="18:18">
      <c r="R756" s="84"/>
    </row>
    <row r="757" spans="18:18">
      <c r="R757" s="84"/>
    </row>
    <row r="758" spans="18:18">
      <c r="R758" s="84"/>
    </row>
    <row r="759" spans="18:18">
      <c r="R759" s="84"/>
    </row>
    <row r="760" spans="18:18">
      <c r="R760" s="84"/>
    </row>
    <row r="761" spans="18:18">
      <c r="R761" s="84"/>
    </row>
    <row r="762" spans="18:18">
      <c r="R762" s="84"/>
    </row>
    <row r="763" spans="18:18">
      <c r="R763" s="84"/>
    </row>
    <row r="764" spans="18:18">
      <c r="R764" s="84"/>
    </row>
    <row r="765" spans="18:18">
      <c r="R765" s="84"/>
    </row>
    <row r="766" spans="18:18">
      <c r="R766" s="84"/>
    </row>
    <row r="767" spans="18:18">
      <c r="R767" s="84"/>
    </row>
    <row r="768" spans="18:18">
      <c r="R768" s="84"/>
    </row>
    <row r="769" spans="18:18">
      <c r="R769" s="84"/>
    </row>
    <row r="770" spans="18:18">
      <c r="R770" s="84"/>
    </row>
    <row r="771" spans="18:18">
      <c r="R771" s="84"/>
    </row>
    <row r="772" spans="18:18">
      <c r="R772" s="84"/>
    </row>
    <row r="773" spans="18:18">
      <c r="R773" s="84"/>
    </row>
    <row r="774" spans="18:18">
      <c r="R774" s="84"/>
    </row>
    <row r="775" spans="18:18">
      <c r="R775" s="84"/>
    </row>
    <row r="776" spans="18:18">
      <c r="R776" s="84"/>
    </row>
    <row r="777" spans="18:18">
      <c r="R777" s="84"/>
    </row>
    <row r="778" spans="18:18">
      <c r="R778" s="84"/>
    </row>
    <row r="779" spans="18:18">
      <c r="R779" s="84"/>
    </row>
    <row r="780" spans="18:18">
      <c r="R780" s="84"/>
    </row>
    <row r="781" spans="18:18">
      <c r="R781" s="84"/>
    </row>
    <row r="782" spans="18:18">
      <c r="R782" s="84"/>
    </row>
    <row r="783" spans="18:18">
      <c r="R783" s="84"/>
    </row>
    <row r="784" spans="18:18">
      <c r="R784" s="84"/>
    </row>
    <row r="785" spans="18:18">
      <c r="R785" s="84"/>
    </row>
    <row r="786" spans="18:18">
      <c r="R786" s="84"/>
    </row>
    <row r="787" spans="18:18">
      <c r="R787" s="84"/>
    </row>
    <row r="788" spans="18:18">
      <c r="R788" s="84"/>
    </row>
    <row r="789" spans="18:18">
      <c r="R789" s="84"/>
    </row>
    <row r="790" spans="18:18">
      <c r="R790" s="84"/>
    </row>
    <row r="791" spans="18:18">
      <c r="R791" s="84"/>
    </row>
    <row r="792" spans="18:18">
      <c r="R792" s="84"/>
    </row>
    <row r="793" spans="18:18">
      <c r="R793" s="84"/>
    </row>
    <row r="794" spans="18:18">
      <c r="R794" s="84"/>
    </row>
    <row r="795" spans="18:18">
      <c r="R795" s="84"/>
    </row>
    <row r="796" spans="18:18">
      <c r="R796" s="84"/>
    </row>
    <row r="797" spans="18:18">
      <c r="R797" s="84"/>
    </row>
    <row r="798" spans="18:18">
      <c r="R798" s="84"/>
    </row>
    <row r="799" spans="18:18">
      <c r="R799" s="84"/>
    </row>
    <row r="800" spans="18:18">
      <c r="R800" s="84"/>
    </row>
    <row r="801" spans="18:18">
      <c r="R801" s="84"/>
    </row>
    <row r="802" spans="18:18">
      <c r="R802" s="84"/>
    </row>
    <row r="803" spans="18:18">
      <c r="R803" s="84"/>
    </row>
    <row r="804" spans="18:18">
      <c r="R804" s="84"/>
    </row>
    <row r="805" spans="18:18">
      <c r="R805" s="84"/>
    </row>
    <row r="806" spans="18:18">
      <c r="R806" s="84"/>
    </row>
    <row r="807" spans="18:18">
      <c r="R807" s="84"/>
    </row>
    <row r="808" spans="18:18">
      <c r="R808" s="84"/>
    </row>
    <row r="809" spans="18:18">
      <c r="R809" s="84"/>
    </row>
    <row r="810" spans="18:18">
      <c r="R810" s="84"/>
    </row>
    <row r="811" spans="18:18">
      <c r="R811" s="84"/>
    </row>
    <row r="812" spans="18:18">
      <c r="R812" s="84"/>
    </row>
    <row r="813" spans="18:18">
      <c r="R813" s="84"/>
    </row>
    <row r="814" spans="18:18">
      <c r="R814" s="84"/>
    </row>
    <row r="815" spans="18:18">
      <c r="R815" s="84"/>
    </row>
    <row r="816" spans="18:18">
      <c r="R816" s="84"/>
    </row>
    <row r="817" spans="18:18">
      <c r="R817" s="84"/>
    </row>
    <row r="818" spans="18:18">
      <c r="R818" s="84"/>
    </row>
    <row r="819" spans="18:18">
      <c r="R819" s="84"/>
    </row>
    <row r="820" spans="18:18">
      <c r="R820" s="84"/>
    </row>
    <row r="821" spans="18:18">
      <c r="R821" s="84"/>
    </row>
    <row r="822" spans="18:18">
      <c r="R822" s="84"/>
    </row>
    <row r="823" spans="18:18">
      <c r="R823" s="84"/>
    </row>
    <row r="824" spans="18:18">
      <c r="R824" s="84"/>
    </row>
    <row r="825" spans="18:18">
      <c r="R825" s="84"/>
    </row>
    <row r="826" spans="18:18">
      <c r="R826" s="84"/>
    </row>
    <row r="827" spans="18:18">
      <c r="R827" s="84"/>
    </row>
    <row r="828" spans="18:18">
      <c r="R828" s="84"/>
    </row>
    <row r="829" spans="18:18">
      <c r="R829" s="84"/>
    </row>
    <row r="830" spans="18:18">
      <c r="R830" s="84"/>
    </row>
    <row r="831" spans="18:18">
      <c r="R831" s="84"/>
    </row>
    <row r="832" spans="18:18">
      <c r="R832" s="84"/>
    </row>
    <row r="833" spans="18:18">
      <c r="R833" s="84"/>
    </row>
    <row r="834" spans="18:18">
      <c r="R834" s="84"/>
    </row>
    <row r="835" spans="18:18">
      <c r="R835" s="84"/>
    </row>
    <row r="836" spans="18:18">
      <c r="R836" s="84"/>
    </row>
    <row r="837" spans="18:18">
      <c r="R837" s="84"/>
    </row>
    <row r="838" spans="18:18">
      <c r="R838" s="84"/>
    </row>
    <row r="839" spans="18:18">
      <c r="R839" s="84"/>
    </row>
    <row r="840" spans="18:18">
      <c r="R840" s="84"/>
    </row>
    <row r="841" spans="18:18">
      <c r="R841" s="84"/>
    </row>
    <row r="842" spans="18:18">
      <c r="R842" s="84"/>
    </row>
    <row r="843" spans="18:18">
      <c r="R843" s="84"/>
    </row>
    <row r="844" spans="18:18">
      <c r="R844" s="84"/>
    </row>
    <row r="845" spans="18:18">
      <c r="R845" s="84"/>
    </row>
    <row r="846" spans="18:18">
      <c r="R846" s="84"/>
    </row>
    <row r="847" spans="18:18">
      <c r="R847" s="84"/>
    </row>
    <row r="848" spans="18:18">
      <c r="R848" s="84"/>
    </row>
    <row r="849" spans="18:18">
      <c r="R849" s="84"/>
    </row>
    <row r="850" spans="18:18">
      <c r="R850" s="84"/>
    </row>
    <row r="851" spans="18:18">
      <c r="R851" s="84"/>
    </row>
    <row r="852" spans="18:18">
      <c r="R852" s="84"/>
    </row>
    <row r="853" spans="18:18">
      <c r="R853" s="84"/>
    </row>
    <row r="854" spans="18:18">
      <c r="R854" s="84"/>
    </row>
    <row r="855" spans="18:18">
      <c r="R855" s="84"/>
    </row>
    <row r="856" spans="18:18">
      <c r="R856" s="84"/>
    </row>
    <row r="857" spans="18:18">
      <c r="R857" s="84"/>
    </row>
    <row r="858" spans="18:18">
      <c r="R858" s="84"/>
    </row>
    <row r="859" spans="18:18">
      <c r="R859" s="84"/>
    </row>
    <row r="860" spans="18:18">
      <c r="R860" s="84"/>
    </row>
    <row r="861" spans="18:18">
      <c r="R861" s="84"/>
    </row>
    <row r="862" spans="18:18">
      <c r="R862" s="84"/>
    </row>
    <row r="863" spans="18:18">
      <c r="R863" s="84"/>
    </row>
    <row r="864" spans="18:18">
      <c r="R864" s="84"/>
    </row>
    <row r="865" spans="18:18">
      <c r="R865" s="84"/>
    </row>
    <row r="866" spans="18:18">
      <c r="R866" s="84"/>
    </row>
    <row r="867" spans="18:18">
      <c r="R867" s="84"/>
    </row>
    <row r="868" spans="18:18">
      <c r="R868" s="84"/>
    </row>
    <row r="869" spans="18:18">
      <c r="R869" s="84"/>
    </row>
    <row r="870" spans="18:18">
      <c r="R870" s="84"/>
    </row>
    <row r="871" spans="18:18">
      <c r="R871" s="84"/>
    </row>
    <row r="872" spans="18:18">
      <c r="R872" s="84"/>
    </row>
    <row r="873" spans="18:18">
      <c r="R873" s="84"/>
    </row>
    <row r="874" spans="18:18">
      <c r="R874" s="84"/>
    </row>
    <row r="875" spans="18:18">
      <c r="R875" s="84"/>
    </row>
    <row r="876" spans="18:18">
      <c r="R876" s="84"/>
    </row>
    <row r="877" spans="18:18">
      <c r="R877" s="84"/>
    </row>
    <row r="878" spans="18:18">
      <c r="R878" s="84"/>
    </row>
    <row r="879" spans="18:18">
      <c r="R879" s="84"/>
    </row>
    <row r="880" spans="18:18">
      <c r="R880" s="84"/>
    </row>
    <row r="881" spans="18:18">
      <c r="R881" s="84"/>
    </row>
    <row r="882" spans="18:18">
      <c r="R882" s="84"/>
    </row>
    <row r="883" spans="18:18">
      <c r="R883" s="84"/>
    </row>
    <row r="884" spans="18:18">
      <c r="R884" s="84"/>
    </row>
    <row r="885" spans="18:18">
      <c r="R885" s="84"/>
    </row>
    <row r="886" spans="18:18">
      <c r="R886" s="84"/>
    </row>
    <row r="887" spans="18:18">
      <c r="R887" s="84"/>
    </row>
    <row r="888" spans="18:18">
      <c r="R888" s="84"/>
    </row>
    <row r="889" spans="18:18">
      <c r="R889" s="84"/>
    </row>
    <row r="890" spans="18:18">
      <c r="R890" s="84"/>
    </row>
    <row r="891" spans="18:18">
      <c r="R891" s="84"/>
    </row>
    <row r="892" spans="18:18">
      <c r="R892" s="84"/>
    </row>
    <row r="893" spans="18:18">
      <c r="R893" s="84"/>
    </row>
    <row r="894" spans="18:18">
      <c r="R894" s="84"/>
    </row>
    <row r="895" spans="18:18">
      <c r="R895" s="84"/>
    </row>
    <row r="896" spans="18:18">
      <c r="R896" s="84"/>
    </row>
    <row r="897" spans="18:18">
      <c r="R897" s="84"/>
    </row>
    <row r="898" spans="18:18">
      <c r="R898" s="84"/>
    </row>
    <row r="899" spans="18:18">
      <c r="R899" s="84"/>
    </row>
    <row r="900" spans="18:18">
      <c r="R900" s="84"/>
    </row>
    <row r="901" spans="18:18">
      <c r="R901" s="84"/>
    </row>
    <row r="902" spans="18:18">
      <c r="R902" s="84"/>
    </row>
    <row r="903" spans="18:18">
      <c r="R903" s="84"/>
    </row>
    <row r="904" spans="18:18">
      <c r="R904" s="84"/>
    </row>
    <row r="905" spans="18:18">
      <c r="R905" s="84"/>
    </row>
    <row r="906" spans="18:18">
      <c r="R906" s="84"/>
    </row>
    <row r="907" spans="18:18">
      <c r="R907" s="84"/>
    </row>
    <row r="908" spans="18:18">
      <c r="R908" s="84"/>
    </row>
    <row r="909" spans="18:18">
      <c r="R909" s="84"/>
    </row>
    <row r="910" spans="18:18">
      <c r="R910" s="84"/>
    </row>
    <row r="911" spans="18:18">
      <c r="R911" s="84"/>
    </row>
    <row r="912" spans="18:18">
      <c r="R912" s="84"/>
    </row>
    <row r="913" spans="18:18">
      <c r="R913" s="84"/>
    </row>
    <row r="914" spans="18:18">
      <c r="R914" s="84"/>
    </row>
    <row r="915" spans="18:18">
      <c r="R915" s="84"/>
    </row>
    <row r="916" spans="18:18">
      <c r="R916" s="84"/>
    </row>
    <row r="917" spans="18:18">
      <c r="R917" s="84"/>
    </row>
    <row r="918" spans="18:18">
      <c r="R918" s="84"/>
    </row>
    <row r="919" spans="18:18">
      <c r="R919" s="84"/>
    </row>
    <row r="920" spans="18:18">
      <c r="R920" s="84"/>
    </row>
    <row r="921" spans="18:18">
      <c r="R921" s="84"/>
    </row>
    <row r="922" spans="18:18">
      <c r="R922" s="84"/>
    </row>
    <row r="923" spans="18:18">
      <c r="R923" s="84"/>
    </row>
    <row r="924" spans="18:18">
      <c r="R924" s="84"/>
    </row>
    <row r="925" spans="18:18">
      <c r="R925" s="84"/>
    </row>
    <row r="926" spans="18:18">
      <c r="R926" s="84"/>
    </row>
    <row r="927" spans="18:18">
      <c r="R927" s="84"/>
    </row>
    <row r="928" spans="18:18">
      <c r="R928" s="84"/>
    </row>
    <row r="929" spans="18:18">
      <c r="R929" s="84"/>
    </row>
    <row r="930" spans="18:18">
      <c r="R930" s="84"/>
    </row>
    <row r="931" spans="18:18">
      <c r="R931" s="84"/>
    </row>
    <row r="932" spans="18:18">
      <c r="R932" s="84"/>
    </row>
    <row r="933" spans="18:18">
      <c r="R933" s="84"/>
    </row>
    <row r="934" spans="18:18">
      <c r="R934" s="84"/>
    </row>
    <row r="935" spans="18:18">
      <c r="R935" s="84"/>
    </row>
    <row r="936" spans="18:18">
      <c r="R936" s="84"/>
    </row>
    <row r="937" spans="18:18">
      <c r="R937" s="84"/>
    </row>
    <row r="938" spans="18:18">
      <c r="R938" s="84"/>
    </row>
    <row r="939" spans="18:18">
      <c r="R939" s="84"/>
    </row>
    <row r="940" spans="18:18">
      <c r="R940" s="84"/>
    </row>
    <row r="941" spans="18:18">
      <c r="R941" s="84"/>
    </row>
    <row r="942" spans="18:18">
      <c r="R942" s="84"/>
    </row>
    <row r="943" spans="18:18">
      <c r="R943" s="84"/>
    </row>
    <row r="944" spans="18:18">
      <c r="R944" s="84"/>
    </row>
    <row r="945" spans="18:18">
      <c r="R945" s="84"/>
    </row>
    <row r="946" spans="18:18">
      <c r="R946" s="84"/>
    </row>
    <row r="947" spans="18:18">
      <c r="R947" s="84"/>
    </row>
    <row r="948" spans="18:18">
      <c r="R948" s="84"/>
    </row>
    <row r="949" spans="18:18">
      <c r="R949" s="84"/>
    </row>
    <row r="950" spans="18:18">
      <c r="R950" s="84"/>
    </row>
    <row r="951" spans="18:18">
      <c r="R951" s="84"/>
    </row>
    <row r="952" spans="18:18">
      <c r="R952" s="84"/>
    </row>
    <row r="953" spans="18:18">
      <c r="R953" s="84"/>
    </row>
    <row r="954" spans="18:18">
      <c r="R954" s="84"/>
    </row>
    <row r="955" spans="18:18">
      <c r="R955" s="84"/>
    </row>
    <row r="956" spans="18:18">
      <c r="R956" s="84"/>
    </row>
    <row r="957" spans="18:18">
      <c r="R957" s="84"/>
    </row>
    <row r="958" spans="18:18">
      <c r="R958" s="84"/>
    </row>
    <row r="959" spans="18:18">
      <c r="R959" s="84"/>
    </row>
    <row r="960" spans="18:18">
      <c r="R960" s="84"/>
    </row>
    <row r="961" spans="18:18">
      <c r="R961" s="84"/>
    </row>
    <row r="962" spans="18:18">
      <c r="R962" s="84"/>
    </row>
    <row r="963" spans="18:18">
      <c r="R963" s="84"/>
    </row>
    <row r="964" spans="18:18">
      <c r="R964" s="84"/>
    </row>
    <row r="965" spans="18:18">
      <c r="R965" s="84"/>
    </row>
    <row r="966" spans="18:18">
      <c r="R966" s="84"/>
    </row>
    <row r="967" spans="18:18">
      <c r="R967" s="84"/>
    </row>
    <row r="968" spans="18:18">
      <c r="R968" s="84"/>
    </row>
    <row r="969" spans="18:18">
      <c r="R969" s="84"/>
    </row>
    <row r="970" spans="18:18">
      <c r="R970" s="84"/>
    </row>
    <row r="971" spans="18:18">
      <c r="R971" s="84"/>
    </row>
    <row r="972" spans="18:18">
      <c r="R972" s="84"/>
    </row>
    <row r="973" spans="18:18">
      <c r="R973" s="84"/>
    </row>
    <row r="974" spans="18:18">
      <c r="R974" s="84"/>
    </row>
    <row r="975" spans="18:18">
      <c r="R975" s="84"/>
    </row>
    <row r="976" spans="18:18">
      <c r="R976" s="84"/>
    </row>
    <row r="977" spans="18:18">
      <c r="R977" s="84"/>
    </row>
    <row r="978" spans="18:18">
      <c r="R978" s="84"/>
    </row>
    <row r="979" spans="18:18">
      <c r="R979" s="84"/>
    </row>
    <row r="980" spans="18:18">
      <c r="R980" s="84"/>
    </row>
    <row r="981" spans="18:18">
      <c r="R981" s="84"/>
    </row>
    <row r="982" spans="18:18">
      <c r="R982" s="84"/>
    </row>
    <row r="983" spans="18:18">
      <c r="R983" s="84"/>
    </row>
    <row r="984" spans="18:18">
      <c r="R984" s="84"/>
    </row>
    <row r="985" spans="18:18">
      <c r="R985" s="84"/>
    </row>
    <row r="986" spans="18:18">
      <c r="R986" s="84"/>
    </row>
    <row r="987" spans="18:18">
      <c r="R987" s="84"/>
    </row>
    <row r="988" spans="18:18">
      <c r="R988" s="84"/>
    </row>
    <row r="989" spans="18:18">
      <c r="R989" s="84"/>
    </row>
    <row r="990" spans="18:18">
      <c r="R990" s="84"/>
    </row>
    <row r="991" spans="18:18">
      <c r="R991" s="376"/>
    </row>
    <row r="992" spans="18:18">
      <c r="R992" s="375"/>
    </row>
    <row r="993" spans="18:18">
      <c r="R993" s="375"/>
    </row>
    <row r="994" spans="18:18">
      <c r="R994" s="375"/>
    </row>
    <row r="995" spans="18:18">
      <c r="R995" s="375"/>
    </row>
    <row r="996" spans="18:18">
      <c r="R996" s="375"/>
    </row>
    <row r="997" spans="18:18">
      <c r="R997" s="375"/>
    </row>
    <row r="998" spans="18:18">
      <c r="R998" s="375"/>
    </row>
    <row r="999" spans="18:18">
      <c r="R999" s="375"/>
    </row>
    <row r="1000" spans="18:18">
      <c r="R1000" s="375"/>
    </row>
    <row r="1001" spans="18:18">
      <c r="R1001" s="375"/>
    </row>
    <row r="1002" spans="18:18">
      <c r="R1002" s="375"/>
    </row>
    <row r="1003" spans="18:18">
      <c r="R1003" s="375"/>
    </row>
    <row r="1004" spans="18:18">
      <c r="R1004" s="375"/>
    </row>
    <row r="1005" spans="18:18">
      <c r="R1005" s="375"/>
    </row>
    <row r="1006" spans="18:18">
      <c r="R1006" s="375"/>
    </row>
    <row r="1007" spans="18:18">
      <c r="R1007" s="375"/>
    </row>
    <row r="1008" spans="18:18">
      <c r="R1008" s="375"/>
    </row>
    <row r="1009" spans="18:18">
      <c r="R1009" s="375"/>
    </row>
    <row r="1010" spans="18:18">
      <c r="R1010" s="375"/>
    </row>
    <row r="1011" spans="18:18">
      <c r="R1011" s="375"/>
    </row>
    <row r="1012" spans="18:18">
      <c r="R1012" s="375"/>
    </row>
    <row r="1013" spans="18:18">
      <c r="R1013" s="375"/>
    </row>
    <row r="1014" spans="18:18">
      <c r="R1014" s="375"/>
    </row>
    <row r="1015" spans="18:18">
      <c r="R1015" s="375"/>
    </row>
    <row r="1016" spans="18:18">
      <c r="R1016" s="375"/>
    </row>
    <row r="1017" spans="18:18">
      <c r="R1017" s="375"/>
    </row>
    <row r="1018" spans="18:18">
      <c r="R1018" s="375"/>
    </row>
    <row r="1019" spans="18:18">
      <c r="R1019" s="375"/>
    </row>
    <row r="1020" spans="18:18">
      <c r="R1020" s="375"/>
    </row>
    <row r="1021" spans="18:18">
      <c r="R1021" s="375"/>
    </row>
    <row r="1022" spans="18:18">
      <c r="R1022" s="375"/>
    </row>
    <row r="1023" spans="18:18">
      <c r="R1023" s="375"/>
    </row>
    <row r="1024" spans="18:18">
      <c r="R1024" s="375"/>
    </row>
    <row r="1025" spans="18:18">
      <c r="R1025" s="375"/>
    </row>
    <row r="1026" spans="18:18">
      <c r="R1026" s="375"/>
    </row>
    <row r="1027" spans="18:18">
      <c r="R1027" s="375"/>
    </row>
    <row r="1028" spans="18:18">
      <c r="R1028" s="375"/>
    </row>
    <row r="1029" spans="18:18">
      <c r="R1029" s="375"/>
    </row>
    <row r="1030" spans="18:18">
      <c r="R1030" s="375"/>
    </row>
    <row r="1031" spans="18:18">
      <c r="R1031" s="375"/>
    </row>
    <row r="1032" spans="18:18">
      <c r="R1032" s="375"/>
    </row>
    <row r="1033" spans="18:18">
      <c r="R1033" s="375"/>
    </row>
    <row r="1034" spans="18:18">
      <c r="R1034" s="375"/>
    </row>
    <row r="1035" spans="18:18">
      <c r="R1035" s="375"/>
    </row>
    <row r="1036" spans="18:18">
      <c r="R1036" s="375"/>
    </row>
    <row r="1037" spans="18:18">
      <c r="R1037" s="375"/>
    </row>
    <row r="1038" spans="18:18">
      <c r="R1038" s="375"/>
    </row>
    <row r="1039" spans="18:18">
      <c r="R1039" s="375"/>
    </row>
    <row r="1040" spans="18:18">
      <c r="R1040" s="375"/>
    </row>
    <row r="1041" spans="18:18">
      <c r="R1041" s="375"/>
    </row>
    <row r="1042" spans="18:18">
      <c r="R1042" s="375"/>
    </row>
    <row r="1043" spans="18:18">
      <c r="R1043" s="375"/>
    </row>
    <row r="1044" spans="18:18">
      <c r="R1044" s="375"/>
    </row>
    <row r="1045" spans="18:18">
      <c r="R1045" s="375"/>
    </row>
    <row r="1046" spans="18:18">
      <c r="R1046" s="375"/>
    </row>
    <row r="1047" spans="18:18">
      <c r="R1047" s="375"/>
    </row>
    <row r="1048" spans="18:18">
      <c r="R1048" s="375"/>
    </row>
    <row r="1049" spans="18:18">
      <c r="R1049" s="375"/>
    </row>
    <row r="1050" spans="18:18">
      <c r="R1050" s="375"/>
    </row>
    <row r="1051" spans="18:18">
      <c r="R1051" s="375"/>
    </row>
    <row r="1052" spans="18:18">
      <c r="R1052" s="375"/>
    </row>
    <row r="1053" spans="18:18">
      <c r="R1053" s="375"/>
    </row>
    <row r="1054" spans="18:18">
      <c r="R1054" s="375"/>
    </row>
    <row r="1055" spans="18:18">
      <c r="R1055" s="375"/>
    </row>
    <row r="1056" spans="18:18">
      <c r="R1056" s="375"/>
    </row>
    <row r="1057" spans="18:18">
      <c r="R1057" s="375"/>
    </row>
    <row r="1058" spans="18:18">
      <c r="R1058" s="375"/>
    </row>
    <row r="1059" spans="18:18">
      <c r="R1059" s="375"/>
    </row>
    <row r="1060" spans="18:18">
      <c r="R1060" s="375"/>
    </row>
    <row r="1061" spans="18:18">
      <c r="R1061" s="375"/>
    </row>
    <row r="1062" spans="18:18">
      <c r="R1062" s="375"/>
    </row>
    <row r="1063" spans="18:18">
      <c r="R1063" s="375"/>
    </row>
    <row r="1064" spans="18:18">
      <c r="R1064" s="375"/>
    </row>
    <row r="1065" spans="18:18">
      <c r="R1065" s="375"/>
    </row>
    <row r="1066" spans="18:18">
      <c r="R1066" s="375"/>
    </row>
    <row r="1067" spans="18:18">
      <c r="R1067" s="375"/>
    </row>
    <row r="1068" spans="18:18">
      <c r="R1068" s="375"/>
    </row>
    <row r="1069" spans="18:18">
      <c r="R1069" s="375"/>
    </row>
    <row r="1070" spans="18:18">
      <c r="R1070" s="375"/>
    </row>
    <row r="1071" spans="18:18">
      <c r="R1071" s="375"/>
    </row>
    <row r="1072" spans="18:18">
      <c r="R1072" s="375"/>
    </row>
    <row r="1073" spans="18:18">
      <c r="R1073" s="375"/>
    </row>
    <row r="1074" spans="18:18">
      <c r="R1074" s="375"/>
    </row>
    <row r="1075" spans="18:18">
      <c r="R1075" s="375"/>
    </row>
    <row r="1076" spans="18:18">
      <c r="R1076" s="375"/>
    </row>
    <row r="1077" spans="18:18">
      <c r="R1077" s="375"/>
    </row>
    <row r="1078" spans="18:18">
      <c r="R1078" s="375"/>
    </row>
    <row r="1079" spans="18:18">
      <c r="R1079" s="375"/>
    </row>
    <row r="1080" spans="18:18">
      <c r="R1080" s="375"/>
    </row>
    <row r="1081" spans="18:18">
      <c r="R1081" s="375"/>
    </row>
    <row r="1082" spans="18:18">
      <c r="R1082" s="375"/>
    </row>
    <row r="1083" spans="18:18">
      <c r="R1083" s="375"/>
    </row>
    <row r="1084" spans="18:18">
      <c r="R1084" s="375"/>
    </row>
    <row r="1085" spans="18:18">
      <c r="R1085" s="375"/>
    </row>
    <row r="1086" spans="18:18">
      <c r="R1086" s="375"/>
    </row>
    <row r="1087" spans="18:18">
      <c r="R1087" s="375"/>
    </row>
    <row r="1088" spans="18:18">
      <c r="R1088" s="375"/>
    </row>
    <row r="1089" spans="18:18">
      <c r="R1089" s="375"/>
    </row>
    <row r="1090" spans="18:18">
      <c r="R1090" s="375"/>
    </row>
    <row r="1091" spans="18:18">
      <c r="R1091" s="375"/>
    </row>
    <row r="1092" spans="18:18">
      <c r="R1092" s="375"/>
    </row>
    <row r="1093" spans="18:18">
      <c r="R1093" s="375"/>
    </row>
    <row r="1094" spans="18:18">
      <c r="R1094" s="375"/>
    </row>
    <row r="1095" spans="18:18">
      <c r="R1095" s="375"/>
    </row>
    <row r="1096" spans="18:18">
      <c r="R1096" s="375"/>
    </row>
    <row r="1097" spans="18:18">
      <c r="R1097" s="375"/>
    </row>
    <row r="1098" spans="18:18">
      <c r="R1098" s="375"/>
    </row>
    <row r="1099" spans="18:18">
      <c r="R1099" s="375"/>
    </row>
    <row r="1100" spans="18:18">
      <c r="R1100" s="375"/>
    </row>
    <row r="1101" spans="18:18">
      <c r="R1101" s="375"/>
    </row>
    <row r="1102" spans="18:18">
      <c r="R1102" s="375"/>
    </row>
    <row r="1103" spans="18:18">
      <c r="R1103" s="375"/>
    </row>
    <row r="1104" spans="18:18">
      <c r="R1104" s="375"/>
    </row>
    <row r="1105" spans="18:18">
      <c r="R1105" s="375"/>
    </row>
    <row r="1106" spans="18:18">
      <c r="R1106" s="375"/>
    </row>
    <row r="1107" spans="18:18">
      <c r="R1107" s="375"/>
    </row>
    <row r="1108" spans="18:18">
      <c r="R1108" s="375"/>
    </row>
    <row r="1109" spans="18:18">
      <c r="R1109" s="375"/>
    </row>
    <row r="1110" spans="18:18">
      <c r="R1110" s="375"/>
    </row>
    <row r="1111" spans="18:18">
      <c r="R1111" s="375"/>
    </row>
    <row r="1112" spans="18:18">
      <c r="R1112" s="375"/>
    </row>
    <row r="1113" spans="18:18">
      <c r="R1113" s="375"/>
    </row>
    <row r="1114" spans="18:18">
      <c r="R1114" s="375"/>
    </row>
    <row r="1115" spans="18:18">
      <c r="R1115" s="375"/>
    </row>
    <row r="1116" spans="18:18">
      <c r="R1116" s="375"/>
    </row>
    <row r="1117" spans="18:18">
      <c r="R1117" s="375"/>
    </row>
    <row r="1118" spans="18:18">
      <c r="R1118" s="375"/>
    </row>
    <row r="1119" spans="18:18">
      <c r="R1119" s="375"/>
    </row>
    <row r="1120" spans="18:18">
      <c r="R1120" s="375"/>
    </row>
    <row r="1121" spans="18:18">
      <c r="R1121" s="375"/>
    </row>
    <row r="1122" spans="18:18">
      <c r="R1122" s="375"/>
    </row>
    <row r="1123" spans="18:18">
      <c r="R1123" s="375"/>
    </row>
    <row r="1124" spans="18:18">
      <c r="R1124" s="375"/>
    </row>
    <row r="1125" spans="18:18">
      <c r="R1125" s="375"/>
    </row>
    <row r="1126" spans="18:18">
      <c r="R1126" s="375"/>
    </row>
    <row r="1127" spans="18:18">
      <c r="R1127" s="375"/>
    </row>
    <row r="1128" spans="18:18">
      <c r="R1128" s="375"/>
    </row>
    <row r="1129" spans="18:18">
      <c r="R1129" s="375"/>
    </row>
    <row r="1130" spans="18:18">
      <c r="R1130" s="375"/>
    </row>
    <row r="1131" spans="18:18">
      <c r="R1131" s="375"/>
    </row>
    <row r="1132" spans="18:18">
      <c r="R1132" s="375"/>
    </row>
    <row r="1133" spans="18:18">
      <c r="R1133" s="375"/>
    </row>
    <row r="1134" spans="18:18">
      <c r="R1134" s="375"/>
    </row>
    <row r="1135" spans="18:18">
      <c r="R1135" s="375"/>
    </row>
    <row r="1136" spans="18:18">
      <c r="R1136" s="375"/>
    </row>
    <row r="1137" spans="18:18">
      <c r="R1137" s="375"/>
    </row>
    <row r="1138" spans="18:18">
      <c r="R1138" s="375"/>
    </row>
    <row r="1139" spans="18:18">
      <c r="R1139" s="375"/>
    </row>
    <row r="1140" spans="18:18">
      <c r="R1140" s="375"/>
    </row>
    <row r="1141" spans="18:18">
      <c r="R1141" s="375"/>
    </row>
    <row r="1142" spans="18:18">
      <c r="R1142" s="375"/>
    </row>
    <row r="1143" spans="18:18">
      <c r="R1143" s="375"/>
    </row>
    <row r="1144" spans="18:18">
      <c r="R1144" s="375"/>
    </row>
    <row r="1145" spans="18:18">
      <c r="R1145" s="375"/>
    </row>
    <row r="1146" spans="18:18">
      <c r="R1146" s="375"/>
    </row>
    <row r="1147" spans="18:18">
      <c r="R1147" s="375"/>
    </row>
    <row r="1148" spans="18:18">
      <c r="R1148" s="375"/>
    </row>
    <row r="1149" spans="18:18">
      <c r="R1149" s="375"/>
    </row>
    <row r="1150" spans="18:18">
      <c r="R1150" s="375"/>
    </row>
    <row r="1151" spans="18:18">
      <c r="R1151" s="375"/>
    </row>
    <row r="1152" spans="18:18">
      <c r="R1152" s="375"/>
    </row>
    <row r="1153" spans="18:18">
      <c r="R1153" s="375"/>
    </row>
    <row r="1154" spans="18:18">
      <c r="R1154" s="375"/>
    </row>
    <row r="1155" spans="18:18">
      <c r="R1155" s="375"/>
    </row>
    <row r="1156" spans="18:18">
      <c r="R1156" s="375"/>
    </row>
    <row r="1157" spans="18:18">
      <c r="R1157" s="375"/>
    </row>
    <row r="1158" spans="18:18">
      <c r="R1158" s="375"/>
    </row>
    <row r="1159" spans="18:18">
      <c r="R1159" s="375"/>
    </row>
    <row r="1160" spans="18:18">
      <c r="R1160" s="375"/>
    </row>
    <row r="1161" spans="18:18">
      <c r="R1161" s="375"/>
    </row>
    <row r="1162" spans="18:18">
      <c r="R1162" s="375"/>
    </row>
    <row r="1163" spans="18:18">
      <c r="R1163" s="375"/>
    </row>
    <row r="1164" spans="18:18">
      <c r="R1164" s="375"/>
    </row>
    <row r="1165" spans="18:18">
      <c r="R1165" s="375"/>
    </row>
    <row r="1166" spans="18:18">
      <c r="R1166" s="375"/>
    </row>
    <row r="1167" spans="18:18">
      <c r="R1167" s="375"/>
    </row>
    <row r="1168" spans="18:18">
      <c r="R1168" s="375"/>
    </row>
    <row r="1169" spans="18:18">
      <c r="R1169" s="375"/>
    </row>
    <row r="1170" spans="18:18">
      <c r="R1170" s="375"/>
    </row>
    <row r="1171" spans="18:18">
      <c r="R1171" s="375"/>
    </row>
    <row r="1172" spans="18:18">
      <c r="R1172" s="375"/>
    </row>
    <row r="1173" spans="18:18">
      <c r="R1173" s="375"/>
    </row>
    <row r="1174" spans="18:18">
      <c r="R1174" s="375"/>
    </row>
    <row r="1175" spans="18:18">
      <c r="R1175" s="375"/>
    </row>
    <row r="1176" spans="18:18">
      <c r="R1176" s="375"/>
    </row>
    <row r="1177" spans="18:18">
      <c r="R1177" s="375"/>
    </row>
    <row r="1178" spans="18:18">
      <c r="R1178" s="375"/>
    </row>
    <row r="1179" spans="18:18">
      <c r="R1179" s="375"/>
    </row>
    <row r="1180" spans="18:18">
      <c r="R1180" s="375"/>
    </row>
    <row r="1181" spans="18:18">
      <c r="R1181" s="375"/>
    </row>
    <row r="1182" spans="18:18">
      <c r="R1182" s="375"/>
    </row>
    <row r="1183" spans="18:18">
      <c r="R1183" s="375"/>
    </row>
    <row r="1184" spans="18:18">
      <c r="R1184" s="375"/>
    </row>
    <row r="1185" spans="18:18">
      <c r="R1185" s="375"/>
    </row>
    <row r="1186" spans="18:18">
      <c r="R1186" s="375"/>
    </row>
    <row r="1187" spans="18:18">
      <c r="R1187" s="375"/>
    </row>
    <row r="1188" spans="18:18">
      <c r="R1188" s="375"/>
    </row>
    <row r="1189" spans="18:18">
      <c r="R1189" s="375"/>
    </row>
    <row r="1190" spans="18:18">
      <c r="R1190" s="375"/>
    </row>
    <row r="1191" spans="18:18">
      <c r="R1191" s="375"/>
    </row>
    <row r="1192" spans="18:18">
      <c r="R1192" s="375"/>
    </row>
    <row r="1193" spans="18:18">
      <c r="R1193" s="375"/>
    </row>
    <row r="1194" spans="18:18">
      <c r="R1194" s="375"/>
    </row>
    <row r="1195" spans="18:18">
      <c r="R1195" s="375"/>
    </row>
    <row r="1196" spans="18:18">
      <c r="R1196" s="375"/>
    </row>
    <row r="1197" spans="18:18">
      <c r="R1197" s="375"/>
    </row>
    <row r="1198" spans="18:18">
      <c r="R1198" s="375"/>
    </row>
    <row r="1199" spans="18:18">
      <c r="R1199" s="375"/>
    </row>
    <row r="1200" spans="18:18">
      <c r="R1200" s="375"/>
    </row>
    <row r="1201" spans="18:18">
      <c r="R1201" s="375"/>
    </row>
    <row r="1202" spans="18:18">
      <c r="R1202" s="375"/>
    </row>
    <row r="1203" spans="18:18">
      <c r="R1203" s="375"/>
    </row>
    <row r="1204" spans="18:18">
      <c r="R1204" s="375"/>
    </row>
    <row r="1205" spans="18:18">
      <c r="R1205" s="375"/>
    </row>
    <row r="1206" spans="18:18">
      <c r="R1206" s="375"/>
    </row>
    <row r="1207" spans="18:18">
      <c r="R1207" s="375"/>
    </row>
    <row r="1208" spans="18:18">
      <c r="R1208" s="375"/>
    </row>
    <row r="1209" spans="18:18">
      <c r="R1209" s="375"/>
    </row>
    <row r="1210" spans="18:18">
      <c r="R1210" s="375"/>
    </row>
    <row r="1211" spans="18:18">
      <c r="R1211" s="375"/>
    </row>
    <row r="1212" spans="18:18">
      <c r="R1212" s="375"/>
    </row>
    <row r="1213" spans="18:18">
      <c r="R1213" s="375"/>
    </row>
    <row r="1214" spans="18:18">
      <c r="R1214" s="375"/>
    </row>
    <row r="1215" spans="18:18">
      <c r="R1215" s="375"/>
    </row>
    <row r="1216" spans="18:18">
      <c r="R1216" s="375"/>
    </row>
    <row r="1217" spans="18:18">
      <c r="R1217" s="375"/>
    </row>
    <row r="1218" spans="18:18">
      <c r="R1218" s="375"/>
    </row>
    <row r="1219" spans="18:18">
      <c r="R1219" s="375"/>
    </row>
    <row r="1220" spans="18:18">
      <c r="R1220" s="375"/>
    </row>
    <row r="1221" spans="18:18">
      <c r="R1221" s="375"/>
    </row>
    <row r="1222" spans="18:18">
      <c r="R1222" s="375"/>
    </row>
    <row r="1223" spans="18:18">
      <c r="R1223" s="375"/>
    </row>
    <row r="1224" spans="18:18">
      <c r="R1224" s="375"/>
    </row>
    <row r="1225" spans="18:18">
      <c r="R1225" s="375"/>
    </row>
    <row r="1226" spans="18:18">
      <c r="R1226" s="375"/>
    </row>
    <row r="1227" spans="18:18">
      <c r="R1227" s="375"/>
    </row>
    <row r="1228" spans="18:18">
      <c r="R1228" s="375"/>
    </row>
    <row r="1229" spans="18:18">
      <c r="R1229" s="375"/>
    </row>
    <row r="1230" spans="18:18">
      <c r="R1230" s="375"/>
    </row>
    <row r="1231" spans="18:18">
      <c r="R1231" s="375"/>
    </row>
    <row r="1232" spans="18:18">
      <c r="R1232" s="375"/>
    </row>
    <row r="1233" spans="18:18">
      <c r="R1233" s="375"/>
    </row>
    <row r="1234" spans="18:18">
      <c r="R1234" s="375"/>
    </row>
    <row r="1235" spans="18:18">
      <c r="R1235" s="375"/>
    </row>
    <row r="1236" spans="18:18">
      <c r="R1236" s="375"/>
    </row>
    <row r="1237" spans="18:18">
      <c r="R1237" s="375"/>
    </row>
    <row r="1238" spans="18:18">
      <c r="R1238" s="375"/>
    </row>
    <row r="1239" spans="18:18">
      <c r="R1239" s="375"/>
    </row>
    <row r="1240" spans="18:18">
      <c r="R1240" s="375"/>
    </row>
    <row r="1241" spans="18:18">
      <c r="R1241" s="375"/>
    </row>
    <row r="1242" spans="18:18">
      <c r="R1242" s="375"/>
    </row>
    <row r="1243" spans="18:18">
      <c r="R1243" s="375"/>
    </row>
    <row r="1244" spans="18:18">
      <c r="R1244" s="375"/>
    </row>
    <row r="1245" spans="18:18">
      <c r="R1245" s="375"/>
    </row>
    <row r="1246" spans="18:18">
      <c r="R1246" s="375"/>
    </row>
    <row r="1247" spans="18:18">
      <c r="R1247" s="375"/>
    </row>
    <row r="1248" spans="18:18">
      <c r="R1248" s="375"/>
    </row>
    <row r="1249" spans="18:18">
      <c r="R1249" s="375"/>
    </row>
    <row r="1250" spans="18:18">
      <c r="R1250" s="375"/>
    </row>
    <row r="1251" spans="18:18">
      <c r="R1251" s="375"/>
    </row>
    <row r="1252" spans="18:18">
      <c r="R1252" s="375"/>
    </row>
    <row r="1253" spans="18:18">
      <c r="R1253" s="375"/>
    </row>
    <row r="1254" spans="18:18">
      <c r="R1254" s="375"/>
    </row>
    <row r="1255" spans="18:18">
      <c r="R1255" s="375"/>
    </row>
    <row r="1256" spans="18:18">
      <c r="R1256" s="375"/>
    </row>
    <row r="1257" spans="18:18">
      <c r="R1257" s="375"/>
    </row>
    <row r="1258" spans="18:18">
      <c r="R1258" s="375"/>
    </row>
    <row r="1259" spans="18:18">
      <c r="R1259" s="375"/>
    </row>
    <row r="1260" spans="18:18">
      <c r="R1260" s="375"/>
    </row>
    <row r="1261" spans="18:18">
      <c r="R1261" s="375"/>
    </row>
    <row r="1262" spans="18:18">
      <c r="R1262" s="375"/>
    </row>
    <row r="1263" spans="18:18">
      <c r="R1263" s="375"/>
    </row>
    <row r="1264" spans="18:18">
      <c r="R1264" s="375"/>
    </row>
    <row r="1265" spans="18:18">
      <c r="R1265" s="375"/>
    </row>
    <row r="1266" spans="18:18">
      <c r="R1266" s="375"/>
    </row>
    <row r="1267" spans="18:18">
      <c r="R1267" s="375"/>
    </row>
    <row r="1268" spans="18:18">
      <c r="R1268" s="375"/>
    </row>
    <row r="1269" spans="18:18">
      <c r="R1269" s="375"/>
    </row>
    <row r="1270" spans="18:18">
      <c r="R1270" s="375"/>
    </row>
    <row r="1271" spans="18:18">
      <c r="R1271" s="375"/>
    </row>
    <row r="1272" spans="18:18">
      <c r="R1272" s="375"/>
    </row>
    <row r="1273" spans="18:18">
      <c r="R1273" s="375"/>
    </row>
    <row r="1274" spans="18:18">
      <c r="R1274" s="375"/>
    </row>
    <row r="1275" spans="18:18">
      <c r="R1275" s="375"/>
    </row>
    <row r="1276" spans="18:18">
      <c r="R1276" s="375"/>
    </row>
    <row r="1277" spans="18:18">
      <c r="R1277" s="375"/>
    </row>
    <row r="1278" spans="18:18">
      <c r="R1278" s="375"/>
    </row>
    <row r="1279" spans="18:18">
      <c r="R1279" s="375"/>
    </row>
    <row r="1280" spans="18:18">
      <c r="R1280" s="375"/>
    </row>
    <row r="1281" spans="18:18">
      <c r="R1281" s="375"/>
    </row>
    <row r="1282" spans="18:18">
      <c r="R1282" s="375"/>
    </row>
    <row r="1283" spans="18:18">
      <c r="R1283" s="375"/>
    </row>
    <row r="1284" spans="18:18">
      <c r="R1284" s="375"/>
    </row>
    <row r="1285" spans="18:18">
      <c r="R1285" s="375"/>
    </row>
    <row r="1286" spans="18:18">
      <c r="R1286" s="375"/>
    </row>
    <row r="1287" spans="18:18">
      <c r="R1287" s="375"/>
    </row>
    <row r="1288" spans="18:18">
      <c r="R1288" s="375"/>
    </row>
    <row r="1289" spans="18:18">
      <c r="R1289" s="375"/>
    </row>
    <row r="1290" spans="18:18">
      <c r="R1290" s="375"/>
    </row>
    <row r="1291" spans="18:18">
      <c r="R1291" s="375"/>
    </row>
    <row r="1292" spans="18:18">
      <c r="R1292" s="375"/>
    </row>
    <row r="1293" spans="18:18">
      <c r="R1293" s="375"/>
    </row>
    <row r="1294" spans="18:18">
      <c r="R1294" s="375"/>
    </row>
    <row r="1295" spans="18:18">
      <c r="R1295" s="375"/>
    </row>
    <row r="1296" spans="18:18">
      <c r="R1296" s="375"/>
    </row>
    <row r="1297" spans="18:18">
      <c r="R1297" s="375"/>
    </row>
    <row r="1298" spans="18:18">
      <c r="R1298" s="375"/>
    </row>
    <row r="1299" spans="18:18">
      <c r="R1299" s="375"/>
    </row>
    <row r="1300" spans="18:18">
      <c r="R1300" s="375"/>
    </row>
    <row r="1301" spans="18:18">
      <c r="R1301" s="375"/>
    </row>
    <row r="1302" spans="18:18">
      <c r="R1302" s="375"/>
    </row>
    <row r="1303" spans="18:18">
      <c r="R1303" s="375"/>
    </row>
    <row r="1304" spans="18:18">
      <c r="R1304" s="375"/>
    </row>
    <row r="1305" spans="18:18">
      <c r="R1305" s="375"/>
    </row>
    <row r="1306" spans="18:18">
      <c r="R1306" s="375"/>
    </row>
    <row r="1307" spans="18:18">
      <c r="R1307" s="375"/>
    </row>
    <row r="1308" spans="18:18">
      <c r="R1308" s="375"/>
    </row>
    <row r="1309" spans="18:18">
      <c r="R1309" s="375"/>
    </row>
    <row r="1310" spans="18:18">
      <c r="R1310" s="375"/>
    </row>
    <row r="1311" spans="18:18">
      <c r="R1311" s="375"/>
    </row>
    <row r="1312" spans="18:18">
      <c r="R1312" s="375"/>
    </row>
    <row r="1313" spans="18:18">
      <c r="R1313" s="375"/>
    </row>
    <row r="1314" spans="18:18">
      <c r="R1314" s="375"/>
    </row>
    <row r="1315" spans="18:18">
      <c r="R1315" s="375"/>
    </row>
    <row r="1316" spans="18:18">
      <c r="R1316" s="375"/>
    </row>
    <row r="1317" spans="18:18">
      <c r="R1317" s="375"/>
    </row>
    <row r="1318" spans="18:18">
      <c r="R1318" s="375"/>
    </row>
    <row r="1319" spans="18:18">
      <c r="R1319" s="375"/>
    </row>
    <row r="1320" spans="18:18">
      <c r="R1320" s="375"/>
    </row>
    <row r="1321" spans="18:18">
      <c r="R1321" s="375"/>
    </row>
    <row r="1322" spans="18:18">
      <c r="R1322" s="375"/>
    </row>
    <row r="1323" spans="18:18">
      <c r="R1323" s="375"/>
    </row>
    <row r="1324" spans="18:18">
      <c r="R1324" s="375"/>
    </row>
    <row r="1325" spans="18:18">
      <c r="R1325" s="375"/>
    </row>
    <row r="1326" spans="18:18">
      <c r="R1326" s="375"/>
    </row>
    <row r="1327" spans="18:18">
      <c r="R1327" s="375"/>
    </row>
    <row r="1328" spans="18:18">
      <c r="R1328" s="375"/>
    </row>
    <row r="1329" spans="18:18">
      <c r="R1329" s="375"/>
    </row>
    <row r="1330" spans="18:18">
      <c r="R1330" s="375"/>
    </row>
    <row r="1331" spans="18:18">
      <c r="R1331" s="375"/>
    </row>
    <row r="1332" spans="18:18">
      <c r="R1332" s="375"/>
    </row>
    <row r="1333" spans="18:18">
      <c r="R1333" s="375"/>
    </row>
    <row r="1334" spans="18:18">
      <c r="R1334" s="375"/>
    </row>
    <row r="1335" spans="18:18">
      <c r="R1335" s="375"/>
    </row>
    <row r="1336" spans="18:18">
      <c r="R1336" s="375"/>
    </row>
    <row r="1337" spans="18:18">
      <c r="R1337" s="375"/>
    </row>
    <row r="1338" spans="18:18">
      <c r="R1338" s="375"/>
    </row>
    <row r="1339" spans="18:18">
      <c r="R1339" s="375"/>
    </row>
    <row r="1340" spans="18:18">
      <c r="R1340" s="375"/>
    </row>
    <row r="1341" spans="18:18">
      <c r="R1341" s="375"/>
    </row>
    <row r="1342" spans="18:18">
      <c r="R1342" s="375"/>
    </row>
    <row r="1343" spans="18:18">
      <c r="R1343" s="375"/>
    </row>
    <row r="1344" spans="18:18">
      <c r="R1344" s="375"/>
    </row>
    <row r="1345" spans="18:18">
      <c r="R1345" s="375"/>
    </row>
    <row r="1346" spans="18:18">
      <c r="R1346" s="375"/>
    </row>
    <row r="1347" spans="18:18">
      <c r="R1347" s="375"/>
    </row>
    <row r="1348" spans="18:18">
      <c r="R1348" s="375"/>
    </row>
    <row r="1349" spans="18:18">
      <c r="R1349" s="375"/>
    </row>
    <row r="1350" spans="18:18">
      <c r="R1350" s="375"/>
    </row>
    <row r="1351" spans="18:18">
      <c r="R1351" s="375"/>
    </row>
    <row r="1352" spans="18:18">
      <c r="R1352" s="375"/>
    </row>
    <row r="1353" spans="18:18">
      <c r="R1353" s="375"/>
    </row>
    <row r="1354" spans="18:18">
      <c r="R1354" s="375"/>
    </row>
    <row r="1355" spans="18:18">
      <c r="R1355" s="375"/>
    </row>
    <row r="1356" spans="18:18">
      <c r="R1356" s="375"/>
    </row>
    <row r="1357" spans="18:18">
      <c r="R1357" s="375"/>
    </row>
    <row r="1358" spans="18:18">
      <c r="R1358" s="375"/>
    </row>
    <row r="1359" spans="18:18">
      <c r="R1359" s="375"/>
    </row>
    <row r="1360" spans="18:18">
      <c r="R1360" s="375"/>
    </row>
    <row r="1361" spans="18:18">
      <c r="R1361" s="375"/>
    </row>
    <row r="1362" spans="18:18">
      <c r="R1362" s="375"/>
    </row>
    <row r="1363" spans="18:18">
      <c r="R1363" s="375"/>
    </row>
    <row r="1364" spans="18:18">
      <c r="R1364" s="375"/>
    </row>
    <row r="1365" spans="18:18">
      <c r="R1365" s="375"/>
    </row>
    <row r="1366" spans="18:18">
      <c r="R1366" s="375"/>
    </row>
    <row r="1367" spans="18:18">
      <c r="R1367" s="375"/>
    </row>
    <row r="1368" spans="18:18">
      <c r="R1368" s="375"/>
    </row>
    <row r="1369" spans="18:18">
      <c r="R1369" s="375"/>
    </row>
    <row r="1370" spans="18:18">
      <c r="R1370" s="375"/>
    </row>
    <row r="1371" spans="18:18">
      <c r="R1371" s="375"/>
    </row>
    <row r="1372" spans="18:18">
      <c r="R1372" s="375"/>
    </row>
    <row r="1373" spans="18:18">
      <c r="R1373" s="375"/>
    </row>
    <row r="1374" spans="18:18">
      <c r="R1374" s="375"/>
    </row>
    <row r="1375" spans="18:18">
      <c r="R1375" s="375"/>
    </row>
    <row r="1376" spans="18:18">
      <c r="R1376" s="375"/>
    </row>
    <row r="1377" spans="18:18">
      <c r="R1377" s="375"/>
    </row>
    <row r="1378" spans="18:18">
      <c r="R1378" s="375"/>
    </row>
    <row r="1379" spans="18:18">
      <c r="R1379" s="375"/>
    </row>
    <row r="1380" spans="18:18">
      <c r="R1380" s="375"/>
    </row>
    <row r="1381" spans="18:18">
      <c r="R1381" s="375"/>
    </row>
    <row r="1382" spans="18:18">
      <c r="R1382" s="375"/>
    </row>
    <row r="1383" spans="18:18">
      <c r="R1383" s="375"/>
    </row>
    <row r="1384" spans="18:18">
      <c r="R1384" s="375"/>
    </row>
    <row r="1385" spans="18:18">
      <c r="R1385" s="375"/>
    </row>
    <row r="1386" spans="18:18">
      <c r="R1386" s="375"/>
    </row>
    <row r="1387" spans="18:18">
      <c r="R1387" s="375"/>
    </row>
    <row r="1388" spans="18:18">
      <c r="R1388" s="375"/>
    </row>
    <row r="1389" spans="18:18">
      <c r="R1389" s="375"/>
    </row>
    <row r="1390" spans="18:18">
      <c r="R1390" s="375"/>
    </row>
    <row r="1391" spans="18:18">
      <c r="R1391" s="375"/>
    </row>
    <row r="1392" spans="18:18">
      <c r="R1392" s="375"/>
    </row>
    <row r="1393" spans="18:18">
      <c r="R1393" s="375"/>
    </row>
    <row r="1394" spans="18:18">
      <c r="R1394" s="375"/>
    </row>
    <row r="1395" spans="18:18">
      <c r="R1395" s="375"/>
    </row>
    <row r="1396" spans="18:18">
      <c r="R1396" s="375"/>
    </row>
    <row r="1397" spans="18:18">
      <c r="R1397" s="375"/>
    </row>
    <row r="1398" spans="18:18">
      <c r="R1398" s="375"/>
    </row>
    <row r="1399" spans="18:18">
      <c r="R1399" s="375"/>
    </row>
    <row r="1400" spans="18:18">
      <c r="R1400" s="375"/>
    </row>
    <row r="1401" spans="18:18">
      <c r="R1401" s="375"/>
    </row>
    <row r="1402" spans="18:18">
      <c r="R1402" s="375"/>
    </row>
    <row r="1403" spans="18:18">
      <c r="R1403" s="375"/>
    </row>
    <row r="1404" spans="18:18">
      <c r="R1404" s="375"/>
    </row>
    <row r="1405" spans="18:18">
      <c r="R1405" s="375"/>
    </row>
    <row r="1406" spans="18:18">
      <c r="R1406" s="375"/>
    </row>
    <row r="1407" spans="18:18">
      <c r="R1407" s="375"/>
    </row>
    <row r="1408" spans="18:18">
      <c r="R1408" s="375"/>
    </row>
    <row r="1409" spans="18:18">
      <c r="R1409" s="375"/>
    </row>
    <row r="1410" spans="18:18">
      <c r="R1410" s="375"/>
    </row>
    <row r="1411" spans="18:18">
      <c r="R1411" s="375"/>
    </row>
    <row r="1412" spans="18:18">
      <c r="R1412" s="375"/>
    </row>
    <row r="1413" spans="18:18">
      <c r="R1413" s="375"/>
    </row>
    <row r="1414" spans="18:18">
      <c r="R1414" s="375"/>
    </row>
    <row r="1415" spans="18:18">
      <c r="R1415" s="375"/>
    </row>
    <row r="1416" spans="18:18">
      <c r="R1416" s="375"/>
    </row>
    <row r="1417" spans="18:18">
      <c r="R1417" s="375"/>
    </row>
    <row r="1418" spans="18:18">
      <c r="R1418" s="375"/>
    </row>
    <row r="1419" spans="18:18">
      <c r="R1419" s="375"/>
    </row>
    <row r="1420" spans="18:18">
      <c r="R1420" s="375"/>
    </row>
    <row r="1421" spans="18:18">
      <c r="R1421" s="375"/>
    </row>
    <row r="1422" spans="18:18">
      <c r="R1422" s="375"/>
    </row>
    <row r="1423" spans="18:18">
      <c r="R1423" s="375"/>
    </row>
    <row r="1424" spans="18:18">
      <c r="R1424" s="375"/>
    </row>
    <row r="1425" spans="18:18">
      <c r="R1425" s="375"/>
    </row>
    <row r="1426" spans="18:18">
      <c r="R1426" s="375"/>
    </row>
    <row r="1427" spans="18:18">
      <c r="R1427" s="375"/>
    </row>
    <row r="1428" spans="18:18">
      <c r="R1428" s="375"/>
    </row>
    <row r="1429" spans="18:18">
      <c r="R1429" s="375"/>
    </row>
    <row r="1430" spans="18:18">
      <c r="R1430" s="375"/>
    </row>
    <row r="1431" spans="18:18">
      <c r="R1431" s="375"/>
    </row>
    <row r="1432" spans="18:18">
      <c r="R1432" s="375"/>
    </row>
    <row r="1433" spans="18:18">
      <c r="R1433" s="375"/>
    </row>
    <row r="1434" spans="18:18">
      <c r="R1434" s="375"/>
    </row>
    <row r="1435" spans="18:18">
      <c r="R1435" s="375"/>
    </row>
    <row r="1436" spans="18:18">
      <c r="R1436" s="375"/>
    </row>
    <row r="1437" spans="18:18">
      <c r="R1437" s="375"/>
    </row>
    <row r="1438" spans="18:18">
      <c r="R1438" s="375"/>
    </row>
    <row r="1439" spans="18:18">
      <c r="R1439" s="375"/>
    </row>
    <row r="1440" spans="18:18">
      <c r="R1440" s="375"/>
    </row>
    <row r="1441" spans="18:18">
      <c r="R1441" s="375"/>
    </row>
    <row r="1442" spans="18:18">
      <c r="R1442" s="375"/>
    </row>
    <row r="1443" spans="18:18">
      <c r="R1443" s="375"/>
    </row>
    <row r="1444" spans="18:18">
      <c r="R1444" s="375"/>
    </row>
    <row r="1445" spans="18:18">
      <c r="R1445" s="375"/>
    </row>
    <row r="1446" spans="18:18">
      <c r="R1446" s="375"/>
    </row>
    <row r="1447" spans="18:18">
      <c r="R1447" s="375"/>
    </row>
    <row r="1448" spans="18:18">
      <c r="R1448" s="375"/>
    </row>
    <row r="1449" spans="18:18">
      <c r="R1449" s="375"/>
    </row>
    <row r="1450" spans="18:18">
      <c r="R1450" s="375"/>
    </row>
    <row r="1451" spans="18:18">
      <c r="R1451" s="375"/>
    </row>
    <row r="1452" spans="18:18">
      <c r="R1452" s="375"/>
    </row>
    <row r="1453" spans="18:18">
      <c r="R1453" s="375"/>
    </row>
    <row r="1454" spans="18:18">
      <c r="R1454" s="375"/>
    </row>
    <row r="1455" spans="18:18">
      <c r="R1455" s="375"/>
    </row>
    <row r="1456" spans="18:18">
      <c r="R1456" s="375"/>
    </row>
    <row r="1457" spans="18:18">
      <c r="R1457" s="375"/>
    </row>
    <row r="1458" spans="18:18">
      <c r="R1458" s="375"/>
    </row>
    <row r="1459" spans="18:18">
      <c r="R1459" s="375"/>
    </row>
    <row r="1460" spans="18:18">
      <c r="R1460" s="375"/>
    </row>
    <row r="1461" spans="18:18">
      <c r="R1461" s="375"/>
    </row>
    <row r="1462" spans="18:18">
      <c r="R1462" s="375"/>
    </row>
    <row r="1463" spans="18:18">
      <c r="R1463" s="375"/>
    </row>
    <row r="1464" spans="18:18">
      <c r="R1464" s="375"/>
    </row>
    <row r="1465" spans="18:18">
      <c r="R1465" s="375"/>
    </row>
    <row r="1466" spans="18:18">
      <c r="R1466" s="375"/>
    </row>
    <row r="1467" spans="18:18">
      <c r="R1467" s="375"/>
    </row>
    <row r="1468" spans="18:18">
      <c r="R1468" s="375"/>
    </row>
    <row r="1469" spans="18:18">
      <c r="R1469" s="375"/>
    </row>
    <row r="1470" spans="18:18">
      <c r="R1470" s="375"/>
    </row>
    <row r="1471" spans="18:18">
      <c r="R1471" s="375"/>
    </row>
    <row r="1472" spans="18:18">
      <c r="R1472" s="375"/>
    </row>
    <row r="1473" spans="18:18">
      <c r="R1473" s="375"/>
    </row>
    <row r="1474" spans="18:18">
      <c r="R1474" s="375"/>
    </row>
    <row r="1475" spans="18:18">
      <c r="R1475" s="375"/>
    </row>
    <row r="1476" spans="18:18">
      <c r="R1476" s="375"/>
    </row>
    <row r="1477" spans="18:18">
      <c r="R1477" s="375"/>
    </row>
    <row r="1478" spans="18:18">
      <c r="R1478" s="375"/>
    </row>
    <row r="1479" spans="18:18">
      <c r="R1479" s="375"/>
    </row>
    <row r="1480" spans="18:18">
      <c r="R1480" s="375"/>
    </row>
    <row r="1481" spans="18:18">
      <c r="R1481" s="375"/>
    </row>
    <row r="1482" spans="18:18">
      <c r="R1482" s="375"/>
    </row>
    <row r="1483" spans="18:18">
      <c r="R1483" s="375"/>
    </row>
    <row r="1484" spans="18:18">
      <c r="R1484" s="375"/>
    </row>
    <row r="1485" spans="18:18">
      <c r="R1485" s="375"/>
    </row>
    <row r="1486" spans="18:18">
      <c r="R1486" s="375"/>
    </row>
    <row r="1487" spans="18:18">
      <c r="R1487" s="375"/>
    </row>
    <row r="1488" spans="18:18">
      <c r="R1488" s="375"/>
    </row>
    <row r="1489" spans="18:18">
      <c r="R1489" s="375"/>
    </row>
    <row r="1490" spans="18:18">
      <c r="R1490" s="375"/>
    </row>
    <row r="1491" spans="18:18">
      <c r="R1491" s="375"/>
    </row>
    <row r="1492" spans="18:18">
      <c r="R1492" s="375"/>
    </row>
    <row r="1493" spans="18:18">
      <c r="R1493" s="375"/>
    </row>
    <row r="1494" spans="18:18">
      <c r="R1494" s="375"/>
    </row>
    <row r="1495" spans="18:18">
      <c r="R1495" s="375"/>
    </row>
    <row r="1496" spans="18:18">
      <c r="R1496" s="375"/>
    </row>
    <row r="1497" spans="18:18">
      <c r="R1497" s="375"/>
    </row>
    <row r="1498" spans="18:18">
      <c r="R1498" s="375"/>
    </row>
    <row r="1499" spans="18:18">
      <c r="R1499" s="375"/>
    </row>
    <row r="1500" spans="18:18">
      <c r="R1500" s="375"/>
    </row>
    <row r="1501" spans="18:18">
      <c r="R1501" s="375"/>
    </row>
    <row r="1502" spans="18:18">
      <c r="R1502" s="375"/>
    </row>
    <row r="1503" spans="18:18">
      <c r="R1503" s="375"/>
    </row>
    <row r="1504" spans="18:18">
      <c r="R1504" s="375"/>
    </row>
    <row r="1505" spans="18:18">
      <c r="R1505" s="375"/>
    </row>
    <row r="1506" spans="18:18">
      <c r="R1506" s="375"/>
    </row>
    <row r="1507" spans="18:18">
      <c r="R1507" s="375"/>
    </row>
    <row r="1508" spans="18:18">
      <c r="R1508" s="375"/>
    </row>
    <row r="1509" spans="18:18">
      <c r="R1509" s="375"/>
    </row>
    <row r="1510" spans="18:18">
      <c r="R1510" s="375"/>
    </row>
    <row r="1511" spans="18:18">
      <c r="R1511" s="375"/>
    </row>
    <row r="1512" spans="18:18">
      <c r="R1512" s="375"/>
    </row>
    <row r="1513" spans="18:18">
      <c r="R1513" s="375"/>
    </row>
    <row r="1514" spans="18:18">
      <c r="R1514" s="375"/>
    </row>
    <row r="1515" spans="18:18">
      <c r="R1515" s="375"/>
    </row>
    <row r="1516" spans="18:18">
      <c r="R1516" s="375"/>
    </row>
    <row r="1517" spans="18:18">
      <c r="R1517" s="375"/>
    </row>
    <row r="1518" spans="18:18">
      <c r="R1518" s="375"/>
    </row>
    <row r="1519" spans="18:18">
      <c r="R1519" s="375"/>
    </row>
    <row r="1520" spans="18:18">
      <c r="R1520" s="375"/>
    </row>
    <row r="1521" spans="18:18">
      <c r="R1521" s="375"/>
    </row>
    <row r="1522" spans="18:18">
      <c r="R1522" s="375"/>
    </row>
    <row r="1523" spans="18:18">
      <c r="R1523" s="375"/>
    </row>
    <row r="1524" spans="18:18">
      <c r="R1524" s="375"/>
    </row>
    <row r="1525" spans="18:18">
      <c r="R1525" s="375"/>
    </row>
    <row r="1526" spans="18:18">
      <c r="R1526" s="375"/>
    </row>
    <row r="1527" spans="18:18">
      <c r="R1527" s="375"/>
    </row>
    <row r="1528" spans="18:18">
      <c r="R1528" s="375"/>
    </row>
    <row r="1529" spans="18:18">
      <c r="R1529" s="375"/>
    </row>
    <row r="1530" spans="18:18">
      <c r="R1530" s="375"/>
    </row>
    <row r="1531" spans="18:18">
      <c r="R1531" s="375"/>
    </row>
    <row r="1532" spans="18:18">
      <c r="R1532" s="375"/>
    </row>
    <row r="1533" spans="18:18">
      <c r="R1533" s="375"/>
    </row>
    <row r="1534" spans="18:18">
      <c r="R1534" s="375"/>
    </row>
    <row r="1535" spans="18:18">
      <c r="R1535" s="375"/>
    </row>
    <row r="1536" spans="18:18">
      <c r="R1536" s="375"/>
    </row>
    <row r="1537" spans="18:18">
      <c r="R1537" s="375"/>
    </row>
    <row r="1538" spans="18:18">
      <c r="R1538" s="375"/>
    </row>
    <row r="1539" spans="18:18">
      <c r="R1539" s="375"/>
    </row>
    <row r="1540" spans="18:18">
      <c r="R1540" s="375"/>
    </row>
    <row r="1541" spans="18:18">
      <c r="R1541" s="375"/>
    </row>
    <row r="1542" spans="18:18">
      <c r="R1542" s="375"/>
    </row>
    <row r="1543" spans="18:18">
      <c r="R1543" s="375"/>
    </row>
    <row r="1544" spans="18:18">
      <c r="R1544" s="375"/>
    </row>
    <row r="1545" spans="18:18">
      <c r="R1545" s="375"/>
    </row>
    <row r="1546" spans="18:18">
      <c r="R1546" s="375"/>
    </row>
    <row r="1547" spans="18:18">
      <c r="R1547" s="375"/>
    </row>
    <row r="1548" spans="18:18">
      <c r="R1548" s="375"/>
    </row>
    <row r="1549" spans="18:18">
      <c r="R1549" s="375"/>
    </row>
    <row r="1550" spans="18:18">
      <c r="R1550" s="375"/>
    </row>
    <row r="1551" spans="18:18">
      <c r="R1551" s="375"/>
    </row>
    <row r="1552" spans="18:18">
      <c r="R1552" s="375"/>
    </row>
    <row r="1553" spans="18:18">
      <c r="R1553" s="375"/>
    </row>
    <row r="1554" spans="18:18">
      <c r="R1554" s="375"/>
    </row>
    <row r="1555" spans="18:18">
      <c r="R1555" s="375"/>
    </row>
    <row r="1556" spans="18:18">
      <c r="R1556" s="375"/>
    </row>
    <row r="1557" spans="18:18">
      <c r="R1557" s="375"/>
    </row>
    <row r="1558" spans="18:18">
      <c r="R1558" s="375"/>
    </row>
    <row r="1559" spans="18:18">
      <c r="R1559" s="375"/>
    </row>
    <row r="1560" spans="18:18">
      <c r="R1560" s="375"/>
    </row>
    <row r="1561" spans="18:18">
      <c r="R1561" s="375"/>
    </row>
    <row r="1562" spans="18:18">
      <c r="R1562" s="375"/>
    </row>
    <row r="1563" spans="18:18">
      <c r="R1563" s="375"/>
    </row>
    <row r="1564" spans="18:18">
      <c r="R1564" s="375"/>
    </row>
    <row r="1565" spans="18:18">
      <c r="R1565" s="375"/>
    </row>
    <row r="1566" spans="18:18">
      <c r="R1566" s="375"/>
    </row>
    <row r="1567" spans="18:18">
      <c r="R1567" s="375"/>
    </row>
    <row r="1568" spans="18:18">
      <c r="R1568" s="375"/>
    </row>
    <row r="1569" spans="18:18">
      <c r="R1569" s="375"/>
    </row>
    <row r="1570" spans="18:18">
      <c r="R1570" s="375"/>
    </row>
    <row r="1571" spans="18:18">
      <c r="R1571" s="375"/>
    </row>
    <row r="1572" spans="18:18">
      <c r="R1572" s="375"/>
    </row>
    <row r="1573" spans="18:18">
      <c r="R1573" s="375"/>
    </row>
    <row r="1574" spans="18:18">
      <c r="R1574" s="375"/>
    </row>
    <row r="1575" spans="18:18">
      <c r="R1575" s="375"/>
    </row>
    <row r="1576" spans="18:18">
      <c r="R1576" s="375"/>
    </row>
    <row r="1577" spans="18:18">
      <c r="R1577" s="375"/>
    </row>
    <row r="1578" spans="18:18">
      <c r="R1578" s="375"/>
    </row>
    <row r="1579" spans="18:18">
      <c r="R1579" s="375"/>
    </row>
    <row r="1580" spans="18:18">
      <c r="R1580" s="375"/>
    </row>
    <row r="1581" spans="18:18">
      <c r="R1581" s="375"/>
    </row>
    <row r="1582" spans="18:18">
      <c r="R1582" s="375"/>
    </row>
    <row r="1583" spans="18:18">
      <c r="R1583" s="375"/>
    </row>
    <row r="1584" spans="18:18">
      <c r="R1584" s="375"/>
    </row>
    <row r="1585" spans="18:18">
      <c r="R1585" s="375"/>
    </row>
    <row r="1586" spans="18:18">
      <c r="R1586" s="375"/>
    </row>
    <row r="1587" spans="18:18">
      <c r="R1587" s="375"/>
    </row>
    <row r="1588" spans="18:18">
      <c r="R1588" s="375"/>
    </row>
    <row r="1589" spans="18:18">
      <c r="R1589" s="375"/>
    </row>
    <row r="1590" spans="18:18">
      <c r="R1590" s="375"/>
    </row>
    <row r="1591" spans="18:18">
      <c r="R1591" s="375"/>
    </row>
    <row r="1592" spans="18:18">
      <c r="R1592" s="375"/>
    </row>
    <row r="1593" spans="18:18">
      <c r="R1593" s="375"/>
    </row>
    <row r="1594" spans="18:18">
      <c r="R1594" s="375"/>
    </row>
    <row r="1595" spans="18:18">
      <c r="R1595" s="375"/>
    </row>
    <row r="1596" spans="18:18">
      <c r="R1596" s="375"/>
    </row>
    <row r="1597" spans="18:18">
      <c r="R1597" s="375"/>
    </row>
    <row r="1598" spans="18:18">
      <c r="R1598" s="375"/>
    </row>
    <row r="1599" spans="18:18">
      <c r="R1599" s="375"/>
    </row>
    <row r="1600" spans="18:18">
      <c r="R1600" s="375"/>
    </row>
    <row r="1601" spans="18:18">
      <c r="R1601" s="375"/>
    </row>
    <row r="1602" spans="18:18">
      <c r="R1602" s="375"/>
    </row>
    <row r="1603" spans="18:18">
      <c r="R1603" s="375"/>
    </row>
    <row r="1604" spans="18:18">
      <c r="R1604" s="375"/>
    </row>
    <row r="1605" spans="18:18">
      <c r="R1605" s="375"/>
    </row>
    <row r="1606" spans="18:18">
      <c r="R1606" s="375"/>
    </row>
    <row r="1607" spans="18:18">
      <c r="R1607" s="375"/>
    </row>
    <row r="1608" spans="18:18">
      <c r="R1608" s="375"/>
    </row>
    <row r="1609" spans="18:18">
      <c r="R1609" s="375"/>
    </row>
    <row r="1610" spans="18:18">
      <c r="R1610" s="375"/>
    </row>
    <row r="1611" spans="18:18">
      <c r="R1611" s="375"/>
    </row>
    <row r="1612" spans="18:18">
      <c r="R1612" s="375"/>
    </row>
    <row r="1613" spans="18:18">
      <c r="R1613" s="375"/>
    </row>
    <row r="1614" spans="18:18">
      <c r="R1614" s="375"/>
    </row>
    <row r="1615" spans="18:18">
      <c r="R1615" s="375"/>
    </row>
    <row r="1616" spans="18:18">
      <c r="R1616" s="375"/>
    </row>
    <row r="1617" spans="18:18">
      <c r="R1617" s="375"/>
    </row>
    <row r="1618" spans="18:18">
      <c r="R1618" s="375"/>
    </row>
    <row r="1619" spans="18:18">
      <c r="R1619" s="375"/>
    </row>
    <row r="1620" spans="18:18">
      <c r="R1620" s="375"/>
    </row>
    <row r="1621" spans="18:18">
      <c r="R1621" s="375"/>
    </row>
    <row r="1622" spans="18:18">
      <c r="R1622" s="375"/>
    </row>
    <row r="1623" spans="18:18">
      <c r="R1623" s="375"/>
    </row>
    <row r="1624" spans="18:18">
      <c r="R1624" s="375"/>
    </row>
    <row r="1625" spans="18:18">
      <c r="R1625" s="375"/>
    </row>
    <row r="1626" spans="18:18">
      <c r="R1626" s="375"/>
    </row>
    <row r="1627" spans="18:18">
      <c r="R1627" s="375"/>
    </row>
    <row r="1628" spans="18:18">
      <c r="R1628" s="375"/>
    </row>
    <row r="1629" spans="18:18">
      <c r="R1629" s="375"/>
    </row>
    <row r="1630" spans="18:18">
      <c r="R1630" s="375"/>
    </row>
    <row r="1631" spans="18:18">
      <c r="R1631" s="375"/>
    </row>
    <row r="1632" spans="18:18">
      <c r="R1632" s="375"/>
    </row>
    <row r="1633" spans="18:18">
      <c r="R1633" s="375"/>
    </row>
    <row r="1634" spans="18:18">
      <c r="R1634" s="375"/>
    </row>
    <row r="1635" spans="18:18">
      <c r="R1635" s="375"/>
    </row>
    <row r="1636" spans="18:18">
      <c r="R1636" s="375"/>
    </row>
    <row r="1637" spans="18:18">
      <c r="R1637" s="375"/>
    </row>
    <row r="1638" spans="18:18">
      <c r="R1638" s="375"/>
    </row>
    <row r="1639" spans="18:18">
      <c r="R1639" s="375"/>
    </row>
    <row r="1640" spans="18:18">
      <c r="R1640" s="375"/>
    </row>
    <row r="1641" spans="18:18">
      <c r="R1641" s="375"/>
    </row>
    <row r="1642" spans="18:18">
      <c r="R1642" s="375"/>
    </row>
    <row r="1643" spans="18:18">
      <c r="R1643" s="375"/>
    </row>
    <row r="1644" spans="18:18">
      <c r="R1644" s="375"/>
    </row>
    <row r="1645" spans="18:18">
      <c r="R1645" s="375"/>
    </row>
    <row r="1646" spans="18:18">
      <c r="R1646" s="375"/>
    </row>
    <row r="1647" spans="18:18">
      <c r="R1647" s="375"/>
    </row>
    <row r="1648" spans="18:18">
      <c r="R1648" s="375"/>
    </row>
    <row r="1649" spans="18:18">
      <c r="R1649" s="375"/>
    </row>
    <row r="1650" spans="18:18">
      <c r="R1650" s="375"/>
    </row>
    <row r="1651" spans="18:18">
      <c r="R1651" s="375"/>
    </row>
    <row r="1652" spans="18:18">
      <c r="R1652" s="375"/>
    </row>
    <row r="1653" spans="18:18">
      <c r="R1653" s="375"/>
    </row>
    <row r="1654" spans="18:18">
      <c r="R1654" s="375"/>
    </row>
    <row r="1655" spans="18:18">
      <c r="R1655" s="375"/>
    </row>
    <row r="1656" spans="18:18">
      <c r="R1656" s="375"/>
    </row>
    <row r="1657" spans="18:18">
      <c r="R1657" s="375"/>
    </row>
    <row r="1658" spans="18:18">
      <c r="R1658" s="375"/>
    </row>
    <row r="1659" spans="18:18">
      <c r="R1659" s="375"/>
    </row>
    <row r="1660" spans="18:18">
      <c r="R1660" s="375"/>
    </row>
    <row r="1661" spans="18:18">
      <c r="R1661" s="375"/>
    </row>
    <row r="1662" spans="18:18">
      <c r="R1662" s="375"/>
    </row>
    <row r="1663" spans="18:18">
      <c r="R1663" s="375"/>
    </row>
    <row r="1664" spans="18:18">
      <c r="R1664" s="375"/>
    </row>
    <row r="1665" spans="18:18">
      <c r="R1665" s="375"/>
    </row>
    <row r="1666" spans="18:18">
      <c r="R1666" s="375"/>
    </row>
    <row r="1667" spans="18:18">
      <c r="R1667" s="375"/>
    </row>
    <row r="1668" spans="18:18">
      <c r="R1668" s="375"/>
    </row>
    <row r="1669" spans="18:18">
      <c r="R1669" s="375"/>
    </row>
    <row r="1670" spans="18:18">
      <c r="R1670" s="375"/>
    </row>
    <row r="1671" spans="18:18">
      <c r="R1671" s="375"/>
    </row>
    <row r="1672" spans="18:18">
      <c r="R1672" s="375"/>
    </row>
    <row r="1673" spans="18:18">
      <c r="R1673" s="375"/>
    </row>
    <row r="1674" spans="18:18">
      <c r="R1674" s="375"/>
    </row>
    <row r="1675" spans="18:18">
      <c r="R1675" s="375"/>
    </row>
    <row r="1676" spans="18:18">
      <c r="R1676" s="375"/>
    </row>
    <row r="1677" spans="18:18">
      <c r="R1677" s="375"/>
    </row>
    <row r="1678" spans="18:18">
      <c r="R1678" s="375"/>
    </row>
    <row r="1679" spans="18:18">
      <c r="R1679" s="375"/>
    </row>
    <row r="1680" spans="18:18">
      <c r="R1680" s="375"/>
    </row>
    <row r="1681" spans="18:18">
      <c r="R1681" s="375"/>
    </row>
    <row r="1682" spans="18:18">
      <c r="R1682" s="375"/>
    </row>
    <row r="1683" spans="18:18">
      <c r="R1683" s="375"/>
    </row>
    <row r="1684" spans="18:18">
      <c r="R1684" s="375"/>
    </row>
    <row r="1685" spans="18:18">
      <c r="R1685" s="375"/>
    </row>
    <row r="1686" spans="18:18">
      <c r="R1686" s="375"/>
    </row>
    <row r="1687" spans="18:18">
      <c r="R1687" s="375"/>
    </row>
    <row r="1688" spans="18:18">
      <c r="R1688" s="375"/>
    </row>
    <row r="1689" spans="18:18">
      <c r="R1689" s="375"/>
    </row>
    <row r="1690" spans="18:18">
      <c r="R1690" s="375"/>
    </row>
    <row r="1691" spans="18:18">
      <c r="R1691" s="375"/>
    </row>
    <row r="1692" spans="18:18">
      <c r="R1692" s="375"/>
    </row>
    <row r="1693" spans="18:18">
      <c r="R1693" s="375"/>
    </row>
    <row r="1694" spans="18:18">
      <c r="R1694" s="375"/>
    </row>
    <row r="1695" spans="18:18">
      <c r="R1695" s="375"/>
    </row>
    <row r="1696" spans="18:18">
      <c r="R1696" s="375"/>
    </row>
    <row r="1697" spans="18:18">
      <c r="R1697" s="375"/>
    </row>
    <row r="1698" spans="18:18">
      <c r="R1698" s="375"/>
    </row>
    <row r="1699" spans="18:18">
      <c r="R1699" s="375"/>
    </row>
    <row r="1700" spans="18:18">
      <c r="R1700" s="375"/>
    </row>
    <row r="1701" spans="18:18">
      <c r="R1701" s="375"/>
    </row>
    <row r="1702" spans="18:18">
      <c r="R1702" s="375"/>
    </row>
    <row r="1703" spans="18:18">
      <c r="R1703" s="375"/>
    </row>
    <row r="1704" spans="18:18">
      <c r="R1704" s="375"/>
    </row>
    <row r="1705" spans="18:18">
      <c r="R1705" s="375"/>
    </row>
    <row r="1706" spans="18:18">
      <c r="R1706" s="375"/>
    </row>
    <row r="1707" spans="18:18">
      <c r="R1707" s="375"/>
    </row>
    <row r="1708" spans="18:18">
      <c r="R1708" s="375"/>
    </row>
    <row r="1709" spans="18:18">
      <c r="R1709" s="375"/>
    </row>
    <row r="1710" spans="18:18">
      <c r="R1710" s="375"/>
    </row>
    <row r="1711" spans="18:18">
      <c r="R1711" s="375"/>
    </row>
    <row r="1712" spans="18:18">
      <c r="R1712" s="375"/>
    </row>
    <row r="1713" spans="18:18">
      <c r="R1713" s="375"/>
    </row>
    <row r="1714" spans="18:18">
      <c r="R1714" s="375"/>
    </row>
    <row r="1715" spans="18:18">
      <c r="R1715" s="375"/>
    </row>
    <row r="1716" spans="18:18">
      <c r="R1716" s="375"/>
    </row>
    <row r="1717" spans="18:18">
      <c r="R1717" s="375"/>
    </row>
    <row r="1718" spans="18:18">
      <c r="R1718" s="375"/>
    </row>
    <row r="1719" spans="18:18">
      <c r="R1719" s="375"/>
    </row>
    <row r="1720" spans="18:18">
      <c r="R1720" s="375"/>
    </row>
    <row r="1721" spans="18:18">
      <c r="R1721" s="375"/>
    </row>
    <row r="1722" spans="18:18">
      <c r="R1722" s="375"/>
    </row>
    <row r="1723" spans="18:18">
      <c r="R1723" s="375"/>
    </row>
    <row r="1724" spans="18:18">
      <c r="R1724" s="375"/>
    </row>
    <row r="1725" spans="18:18">
      <c r="R1725" s="375"/>
    </row>
    <row r="1726" spans="18:18">
      <c r="R1726" s="375"/>
    </row>
    <row r="1727" spans="18:18">
      <c r="R1727" s="375"/>
    </row>
    <row r="1728" spans="18:18">
      <c r="R1728" s="375"/>
    </row>
    <row r="1729" spans="18:18">
      <c r="R1729" s="375"/>
    </row>
    <row r="1730" spans="18:18">
      <c r="R1730" s="375"/>
    </row>
    <row r="1731" spans="18:18">
      <c r="R1731" s="375"/>
    </row>
    <row r="1732" spans="18:18">
      <c r="R1732" s="375"/>
    </row>
    <row r="1733" spans="18:18">
      <c r="R1733" s="375"/>
    </row>
    <row r="1734" spans="18:18">
      <c r="R1734" s="375"/>
    </row>
    <row r="1735" spans="18:18">
      <c r="R1735" s="375"/>
    </row>
    <row r="1736" spans="18:18">
      <c r="R1736" s="375"/>
    </row>
    <row r="1737" spans="18:18">
      <c r="R1737" s="375"/>
    </row>
    <row r="1738" spans="18:18">
      <c r="R1738" s="375"/>
    </row>
    <row r="1739" spans="18:18">
      <c r="R1739" s="375"/>
    </row>
    <row r="1740" spans="18:18">
      <c r="R1740" s="375"/>
    </row>
    <row r="1741" spans="18:18">
      <c r="R1741" s="375"/>
    </row>
    <row r="1742" spans="18:18">
      <c r="R1742" s="375"/>
    </row>
    <row r="1743" spans="18:18">
      <c r="R1743" s="375"/>
    </row>
    <row r="1744" spans="18:18">
      <c r="R1744" s="375"/>
    </row>
    <row r="1745" spans="18:18">
      <c r="R1745" s="375"/>
    </row>
    <row r="1746" spans="18:18">
      <c r="R1746" s="375"/>
    </row>
    <row r="1747" spans="18:18">
      <c r="R1747" s="375"/>
    </row>
    <row r="1748" spans="18:18">
      <c r="R1748" s="375"/>
    </row>
    <row r="1749" spans="18:18">
      <c r="R1749" s="375"/>
    </row>
    <row r="1750" spans="18:18">
      <c r="R1750" s="375"/>
    </row>
    <row r="1751" spans="18:18">
      <c r="R1751" s="375"/>
    </row>
    <row r="1752" spans="18:18">
      <c r="R1752" s="375"/>
    </row>
    <row r="1753" spans="18:18">
      <c r="R1753" s="375"/>
    </row>
    <row r="1754" spans="18:18">
      <c r="R1754" s="375"/>
    </row>
    <row r="1755" spans="18:18">
      <c r="R1755" s="375"/>
    </row>
    <row r="1756" spans="18:18">
      <c r="R1756" s="375"/>
    </row>
    <row r="1757" spans="18:18">
      <c r="R1757" s="375"/>
    </row>
    <row r="1758" spans="18:18">
      <c r="R1758" s="375"/>
    </row>
    <row r="1759" spans="18:18">
      <c r="R1759" s="375"/>
    </row>
    <row r="1760" spans="18:18">
      <c r="R1760" s="375"/>
    </row>
    <row r="1761" spans="18:18">
      <c r="R1761" s="375"/>
    </row>
    <row r="1762" spans="18:18">
      <c r="R1762" s="375"/>
    </row>
    <row r="1763" spans="18:18">
      <c r="R1763" s="375"/>
    </row>
    <row r="1764" spans="18:18">
      <c r="R1764" s="375"/>
    </row>
    <row r="1765" spans="18:18">
      <c r="R1765" s="375"/>
    </row>
    <row r="1766" spans="18:18">
      <c r="R1766" s="375"/>
    </row>
    <row r="1767" spans="18:18">
      <c r="R1767" s="375"/>
    </row>
    <row r="1768" spans="18:18">
      <c r="R1768" s="375"/>
    </row>
    <row r="1769" spans="18:18">
      <c r="R1769" s="375"/>
    </row>
    <row r="1770" spans="18:18">
      <c r="R1770" s="375"/>
    </row>
    <row r="1771" spans="18:18">
      <c r="R1771" s="375"/>
    </row>
    <row r="1772" spans="18:18">
      <c r="R1772" s="375"/>
    </row>
    <row r="1773" spans="18:18">
      <c r="R1773" s="375"/>
    </row>
    <row r="1774" spans="18:18">
      <c r="R1774" s="375"/>
    </row>
    <row r="1775" spans="18:18">
      <c r="R1775" s="375"/>
    </row>
    <row r="1776" spans="18:18">
      <c r="R1776" s="375"/>
    </row>
    <row r="1777" spans="18:18">
      <c r="R1777" s="375"/>
    </row>
    <row r="1778" spans="18:18">
      <c r="R1778" s="375"/>
    </row>
    <row r="1779" spans="18:18">
      <c r="R1779" s="375"/>
    </row>
    <row r="1780" spans="18:18">
      <c r="R1780" s="375"/>
    </row>
    <row r="1781" spans="18:18">
      <c r="R1781" s="375"/>
    </row>
    <row r="1782" spans="18:18">
      <c r="R1782" s="375"/>
    </row>
    <row r="1783" spans="18:18">
      <c r="R1783" s="375"/>
    </row>
    <row r="1784" spans="18:18">
      <c r="R1784" s="375"/>
    </row>
    <row r="1785" spans="18:18">
      <c r="R1785" s="375"/>
    </row>
    <row r="1786" spans="18:18">
      <c r="R1786" s="375"/>
    </row>
    <row r="1787" spans="18:18">
      <c r="R1787" s="375"/>
    </row>
    <row r="1788" spans="18:18">
      <c r="R1788" s="375"/>
    </row>
    <row r="1789" spans="18:18">
      <c r="R1789" s="375"/>
    </row>
    <row r="1790" spans="18:18">
      <c r="R1790" s="375"/>
    </row>
    <row r="1791" spans="18:18">
      <c r="R1791" s="375"/>
    </row>
    <row r="1792" spans="18:18">
      <c r="R1792" s="375"/>
    </row>
    <row r="1793" spans="18:18">
      <c r="R1793" s="375"/>
    </row>
    <row r="1794" spans="18:18">
      <c r="R1794" s="375"/>
    </row>
    <row r="1795" spans="18:18">
      <c r="R1795" s="375"/>
    </row>
    <row r="1796" spans="18:18">
      <c r="R1796" s="375"/>
    </row>
    <row r="1797" spans="18:18">
      <c r="R1797" s="375"/>
    </row>
    <row r="1798" spans="18:18">
      <c r="R1798" s="375"/>
    </row>
    <row r="1799" spans="18:18">
      <c r="R1799" s="375"/>
    </row>
    <row r="1800" spans="18:18">
      <c r="R1800" s="375"/>
    </row>
    <row r="1801" spans="18:18">
      <c r="R1801" s="375"/>
    </row>
    <row r="1802" spans="18:18">
      <c r="R1802" s="375"/>
    </row>
    <row r="1803" spans="18:18">
      <c r="R1803" s="375"/>
    </row>
    <row r="1804" spans="18:18">
      <c r="R1804" s="375"/>
    </row>
    <row r="1805" spans="18:18">
      <c r="R1805" s="375"/>
    </row>
    <row r="1806" spans="18:18">
      <c r="R1806" s="375"/>
    </row>
    <row r="1807" spans="18:18">
      <c r="R1807" s="375"/>
    </row>
    <row r="1808" spans="18:18">
      <c r="R1808" s="375"/>
    </row>
    <row r="1809" spans="18:18">
      <c r="R1809" s="375"/>
    </row>
    <row r="1810" spans="18:18">
      <c r="R1810" s="375"/>
    </row>
    <row r="1811" spans="18:18">
      <c r="R1811" s="375"/>
    </row>
    <row r="1812" spans="18:18">
      <c r="R1812" s="375"/>
    </row>
    <row r="1813" spans="18:18">
      <c r="R1813" s="375"/>
    </row>
    <row r="1814" spans="18:18">
      <c r="R1814" s="375"/>
    </row>
    <row r="1815" spans="18:18">
      <c r="R1815" s="375"/>
    </row>
    <row r="1816" spans="18:18">
      <c r="R1816" s="375"/>
    </row>
    <row r="1817" spans="18:18">
      <c r="R1817" s="375"/>
    </row>
    <row r="1818" spans="18:18">
      <c r="R1818" s="375"/>
    </row>
    <row r="1819" spans="18:18">
      <c r="R1819" s="375"/>
    </row>
    <row r="1820" spans="18:18">
      <c r="R1820" s="375"/>
    </row>
    <row r="1821" spans="18:18">
      <c r="R1821" s="375"/>
    </row>
    <row r="1822" spans="18:18">
      <c r="R1822" s="375"/>
    </row>
    <row r="1823" spans="18:18">
      <c r="R1823" s="375"/>
    </row>
    <row r="1824" spans="18:18">
      <c r="R1824" s="375"/>
    </row>
    <row r="1825" spans="18:18">
      <c r="R1825" s="375"/>
    </row>
    <row r="1826" spans="18:18">
      <c r="R1826" s="375"/>
    </row>
    <row r="1827" spans="18:18">
      <c r="R1827" s="375"/>
    </row>
    <row r="1828" spans="18:18">
      <c r="R1828" s="375"/>
    </row>
    <row r="1829" spans="18:18">
      <c r="R1829" s="375"/>
    </row>
    <row r="1830" spans="18:18">
      <c r="R1830" s="375"/>
    </row>
    <row r="1831" spans="18:18">
      <c r="R1831" s="375"/>
    </row>
    <row r="1832" spans="18:18">
      <c r="R1832" s="375"/>
    </row>
    <row r="1833" spans="18:18">
      <c r="R1833" s="375"/>
    </row>
    <row r="1834" spans="18:18">
      <c r="R1834" s="375"/>
    </row>
    <row r="1835" spans="18:18">
      <c r="R1835" s="375"/>
    </row>
    <row r="1836" spans="18:18">
      <c r="R1836" s="375"/>
    </row>
    <row r="1837" spans="18:18">
      <c r="R1837" s="375"/>
    </row>
    <row r="1838" spans="18:18">
      <c r="R1838" s="375"/>
    </row>
    <row r="1839" spans="18:18">
      <c r="R1839" s="375"/>
    </row>
    <row r="1840" spans="18:18">
      <c r="R1840" s="375"/>
    </row>
    <row r="1841" spans="18:18">
      <c r="R1841" s="375"/>
    </row>
    <row r="1842" spans="18:18">
      <c r="R1842" s="375"/>
    </row>
    <row r="1843" spans="18:18">
      <c r="R1843" s="375"/>
    </row>
    <row r="1844" spans="18:18">
      <c r="R1844" s="375"/>
    </row>
    <row r="1845" spans="18:18">
      <c r="R1845" s="375"/>
    </row>
    <row r="1846" spans="18:18">
      <c r="R1846" s="375"/>
    </row>
    <row r="1847" spans="18:18">
      <c r="R1847" s="375"/>
    </row>
    <row r="1848" spans="18:18">
      <c r="R1848" s="375"/>
    </row>
    <row r="1849" spans="18:18">
      <c r="R1849" s="375"/>
    </row>
    <row r="1850" spans="18:18">
      <c r="R1850" s="375"/>
    </row>
    <row r="1851" spans="18:18">
      <c r="R1851" s="375"/>
    </row>
    <row r="1852" spans="18:18">
      <c r="R1852" s="375"/>
    </row>
    <row r="1853" spans="18:18">
      <c r="R1853" s="375"/>
    </row>
    <row r="1854" spans="18:18">
      <c r="R1854" s="375"/>
    </row>
    <row r="1855" spans="18:18">
      <c r="R1855" s="375"/>
    </row>
    <row r="1856" spans="18:18">
      <c r="R1856" s="375"/>
    </row>
    <row r="1857" spans="18:18">
      <c r="R1857" s="375"/>
    </row>
    <row r="1858" spans="18:18">
      <c r="R1858" s="375"/>
    </row>
    <row r="1859" spans="18:18">
      <c r="R1859" s="375"/>
    </row>
    <row r="1860" spans="18:18">
      <c r="R1860" s="375"/>
    </row>
    <row r="1861" spans="18:18">
      <c r="R1861" s="375"/>
    </row>
    <row r="1862" spans="18:18">
      <c r="R1862" s="375"/>
    </row>
    <row r="1863" spans="18:18">
      <c r="R1863" s="375"/>
    </row>
    <row r="1864" spans="18:18">
      <c r="R1864" s="375"/>
    </row>
    <row r="1865" spans="18:18">
      <c r="R1865" s="375"/>
    </row>
    <row r="1866" spans="18:18">
      <c r="R1866" s="375"/>
    </row>
    <row r="1867" spans="18:18">
      <c r="R1867" s="375"/>
    </row>
    <row r="1868" spans="18:18">
      <c r="R1868" s="375"/>
    </row>
    <row r="1869" spans="18:18">
      <c r="R1869" s="375"/>
    </row>
    <row r="1870" spans="18:18">
      <c r="R1870" s="375"/>
    </row>
    <row r="1871" spans="18:18">
      <c r="R1871" s="375"/>
    </row>
    <row r="1872" spans="18:18">
      <c r="R1872" s="375"/>
    </row>
    <row r="1873" spans="18:18">
      <c r="R1873" s="375"/>
    </row>
    <row r="1874" spans="18:18">
      <c r="R1874" s="375"/>
    </row>
    <row r="1875" spans="18:18">
      <c r="R1875" s="375"/>
    </row>
    <row r="1876" spans="18:18">
      <c r="R1876" s="375"/>
    </row>
    <row r="1877" spans="18:18">
      <c r="R1877" s="375"/>
    </row>
    <row r="1878" spans="18:18">
      <c r="R1878" s="375"/>
    </row>
    <row r="1879" spans="18:18">
      <c r="R1879" s="375"/>
    </row>
    <row r="1880" spans="18:18">
      <c r="R1880" s="375"/>
    </row>
    <row r="1881" spans="18:18">
      <c r="R1881" s="375"/>
    </row>
    <row r="1882" spans="18:18">
      <c r="R1882" s="375"/>
    </row>
    <row r="1883" spans="18:18">
      <c r="R1883" s="375"/>
    </row>
    <row r="1884" spans="18:18">
      <c r="R1884" s="375"/>
    </row>
    <row r="1885" spans="18:18">
      <c r="R1885" s="375"/>
    </row>
    <row r="1886" spans="18:18">
      <c r="R1886" s="375"/>
    </row>
    <row r="1887" spans="18:18">
      <c r="R1887" s="375"/>
    </row>
    <row r="1888" spans="18:18">
      <c r="R1888" s="375"/>
    </row>
    <row r="1889" spans="18:18">
      <c r="R1889" s="375"/>
    </row>
    <row r="1890" spans="18:18">
      <c r="R1890" s="375"/>
    </row>
    <row r="1891" spans="18:18">
      <c r="R1891" s="375"/>
    </row>
    <row r="1892" spans="18:18">
      <c r="R1892" s="375"/>
    </row>
    <row r="1893" spans="18:18">
      <c r="R1893" s="375"/>
    </row>
    <row r="1894" spans="18:18">
      <c r="R1894" s="375"/>
    </row>
    <row r="1895" spans="18:18">
      <c r="R1895" s="375"/>
    </row>
    <row r="1896" spans="18:18">
      <c r="R1896" s="375"/>
    </row>
    <row r="1897" spans="18:18">
      <c r="R1897" s="375"/>
    </row>
    <row r="1898" spans="18:18">
      <c r="R1898" s="375"/>
    </row>
    <row r="1899" spans="18:18">
      <c r="R1899" s="375"/>
    </row>
    <row r="1900" spans="18:18">
      <c r="R1900" s="375"/>
    </row>
    <row r="1901" spans="18:18">
      <c r="R1901" s="375"/>
    </row>
    <row r="1902" spans="18:18">
      <c r="R1902" s="375"/>
    </row>
    <row r="1903" spans="18:18">
      <c r="R1903" s="375"/>
    </row>
    <row r="1904" spans="18:18">
      <c r="R1904" s="375"/>
    </row>
    <row r="1905" spans="18:18">
      <c r="R1905" s="375"/>
    </row>
    <row r="1906" spans="18:18">
      <c r="R1906" s="375"/>
    </row>
    <row r="1907" spans="18:18">
      <c r="R1907" s="375"/>
    </row>
    <row r="1908" spans="18:18">
      <c r="R1908" s="375"/>
    </row>
    <row r="1909" spans="18:18">
      <c r="R1909" s="375"/>
    </row>
    <row r="1910" spans="18:18">
      <c r="R1910" s="375"/>
    </row>
    <row r="1911" spans="18:18">
      <c r="R1911" s="375"/>
    </row>
    <row r="1912" spans="18:18">
      <c r="R1912" s="375"/>
    </row>
    <row r="1913" spans="18:18">
      <c r="R1913" s="375"/>
    </row>
    <row r="1914" spans="18:18">
      <c r="R1914" s="375"/>
    </row>
    <row r="1915" spans="18:18">
      <c r="R1915" s="375"/>
    </row>
    <row r="1916" spans="18:18">
      <c r="R1916" s="375"/>
    </row>
    <row r="1917" spans="18:18">
      <c r="R1917" s="375"/>
    </row>
    <row r="1918" spans="18:18">
      <c r="R1918" s="375"/>
    </row>
    <row r="1919" spans="18:18">
      <c r="R1919" s="375"/>
    </row>
    <row r="1920" spans="18:18">
      <c r="R1920" s="375"/>
    </row>
    <row r="1921" spans="18:18">
      <c r="R1921" s="375"/>
    </row>
    <row r="1922" spans="18:18">
      <c r="R1922" s="375"/>
    </row>
    <row r="1923" spans="18:18">
      <c r="R1923" s="375"/>
    </row>
    <row r="1924" spans="18:18">
      <c r="R1924" s="375"/>
    </row>
    <row r="1925" spans="18:18">
      <c r="R1925" s="375"/>
    </row>
    <row r="1926" spans="18:18">
      <c r="R1926" s="375"/>
    </row>
    <row r="1927" spans="18:18">
      <c r="R1927" s="375"/>
    </row>
    <row r="1928" spans="18:18">
      <c r="R1928" s="375"/>
    </row>
    <row r="1929" spans="18:18">
      <c r="R1929" s="375"/>
    </row>
    <row r="1930" spans="18:18">
      <c r="R1930" s="375"/>
    </row>
    <row r="1931" spans="18:18">
      <c r="R1931" s="375"/>
    </row>
    <row r="1932" spans="18:18">
      <c r="R1932" s="375"/>
    </row>
    <row r="1933" spans="18:18">
      <c r="R1933" s="375"/>
    </row>
    <row r="1934" spans="18:18">
      <c r="R1934" s="375"/>
    </row>
    <row r="1935" spans="18:18">
      <c r="R1935" s="375"/>
    </row>
    <row r="1936" spans="18:18">
      <c r="R1936" s="375"/>
    </row>
    <row r="1937" spans="18:18">
      <c r="R1937" s="375"/>
    </row>
    <row r="1938" spans="18:18">
      <c r="R1938" s="375"/>
    </row>
    <row r="1939" spans="18:18">
      <c r="R1939" s="375"/>
    </row>
    <row r="1940" spans="18:18">
      <c r="R1940" s="375"/>
    </row>
    <row r="1941" spans="18:18">
      <c r="R1941" s="375"/>
    </row>
    <row r="1942" spans="18:18">
      <c r="R1942" s="375"/>
    </row>
    <row r="1943" spans="18:18">
      <c r="R1943" s="375"/>
    </row>
    <row r="1944" spans="18:18">
      <c r="R1944" s="375"/>
    </row>
    <row r="1945" spans="18:18">
      <c r="R1945" s="375"/>
    </row>
    <row r="1946" spans="18:18">
      <c r="R1946" s="375"/>
    </row>
    <row r="1947" spans="18:18">
      <c r="R1947" s="375"/>
    </row>
    <row r="1948" spans="18:18">
      <c r="R1948" s="375"/>
    </row>
    <row r="1949" spans="18:18">
      <c r="R1949" s="375"/>
    </row>
    <row r="1950" spans="18:18">
      <c r="R1950" s="375"/>
    </row>
    <row r="1951" spans="18:18">
      <c r="R1951" s="375"/>
    </row>
    <row r="1952" spans="18:18">
      <c r="R1952" s="375"/>
    </row>
    <row r="1953" spans="18:18">
      <c r="R1953" s="375"/>
    </row>
    <row r="1954" spans="18:18">
      <c r="R1954" s="375"/>
    </row>
    <row r="1955" spans="18:18">
      <c r="R1955" s="375"/>
    </row>
    <row r="1956" spans="18:18">
      <c r="R1956" s="375"/>
    </row>
    <row r="1957" spans="18:18">
      <c r="R1957" s="375"/>
    </row>
    <row r="1958" spans="18:18">
      <c r="R1958" s="375"/>
    </row>
    <row r="1959" spans="18:18">
      <c r="R1959" s="375"/>
    </row>
    <row r="1960" spans="18:18">
      <c r="R1960" s="375"/>
    </row>
    <row r="1961" spans="18:18">
      <c r="R1961" s="375"/>
    </row>
    <row r="1962" spans="18:18">
      <c r="R1962" s="375"/>
    </row>
    <row r="1963" spans="18:18">
      <c r="R1963" s="375"/>
    </row>
    <row r="1964" spans="18:18">
      <c r="R1964" s="375"/>
    </row>
    <row r="1965" spans="18:18">
      <c r="R1965" s="375"/>
    </row>
    <row r="1966" spans="18:18">
      <c r="R1966" s="375"/>
    </row>
    <row r="1967" spans="18:18">
      <c r="R1967" s="375"/>
    </row>
    <row r="1968" spans="18:18">
      <c r="R1968" s="375"/>
    </row>
    <row r="1969" spans="18:18">
      <c r="R1969" s="375"/>
    </row>
    <row r="1970" spans="18:18">
      <c r="R1970" s="375"/>
    </row>
    <row r="1971" spans="18:18">
      <c r="R1971" s="375"/>
    </row>
    <row r="1972" spans="18:18">
      <c r="R1972" s="375"/>
    </row>
    <row r="1973" spans="18:18">
      <c r="R1973" s="375"/>
    </row>
    <row r="1974" spans="18:18">
      <c r="R1974" s="375"/>
    </row>
    <row r="1975" spans="18:18">
      <c r="R1975" s="375"/>
    </row>
    <row r="1976" spans="18:18">
      <c r="R1976" s="375"/>
    </row>
    <row r="1977" spans="18:18">
      <c r="R1977" s="375"/>
    </row>
    <row r="1978" spans="18:18">
      <c r="R1978" s="375"/>
    </row>
    <row r="1979" spans="18:18">
      <c r="R1979" s="375"/>
    </row>
    <row r="1980" spans="18:18">
      <c r="R1980" s="375"/>
    </row>
    <row r="1981" spans="18:18">
      <c r="R1981" s="375"/>
    </row>
    <row r="1982" spans="18:18">
      <c r="R1982" s="375"/>
    </row>
    <row r="1983" spans="18:18">
      <c r="R1983" s="375"/>
    </row>
    <row r="1984" spans="18:18">
      <c r="R1984" s="375"/>
    </row>
    <row r="1985" spans="18:18">
      <c r="R1985" s="375"/>
    </row>
    <row r="1986" spans="18:18">
      <c r="R1986" s="375"/>
    </row>
    <row r="1987" spans="18:18">
      <c r="R1987" s="375"/>
    </row>
    <row r="1988" spans="18:18">
      <c r="R1988" s="375"/>
    </row>
    <row r="1989" spans="18:18">
      <c r="R1989" s="375"/>
    </row>
    <row r="1990" spans="18:18">
      <c r="R1990" s="375"/>
    </row>
    <row r="1991" spans="18:18">
      <c r="R1991" s="375"/>
    </row>
    <row r="1992" spans="18:18">
      <c r="R1992" s="375"/>
    </row>
    <row r="1993" spans="18:18">
      <c r="R1993" s="375"/>
    </row>
    <row r="1994" spans="18:18">
      <c r="R1994" s="375"/>
    </row>
    <row r="1995" spans="18:18">
      <c r="R1995" s="375"/>
    </row>
    <row r="1996" spans="18:18">
      <c r="R1996" s="375"/>
    </row>
    <row r="1997" spans="18:18">
      <c r="R1997" s="375"/>
    </row>
    <row r="1998" spans="18:18">
      <c r="R1998" s="375"/>
    </row>
    <row r="1999" spans="18:18">
      <c r="R1999" s="375"/>
    </row>
    <row r="2000" spans="18:18">
      <c r="R2000" s="375"/>
    </row>
    <row r="2001" spans="18:18">
      <c r="R2001" s="375"/>
    </row>
    <row r="2002" spans="18:18">
      <c r="R2002" s="375"/>
    </row>
    <row r="2003" spans="18:18">
      <c r="R2003" s="375"/>
    </row>
    <row r="2004" spans="18:18">
      <c r="R2004" s="375"/>
    </row>
    <row r="2005" spans="18:18">
      <c r="R2005" s="375"/>
    </row>
    <row r="2006" spans="18:18">
      <c r="R2006" s="375"/>
    </row>
    <row r="2007" spans="18:18">
      <c r="R2007" s="375"/>
    </row>
    <row r="2008" spans="18:18">
      <c r="R2008" s="375"/>
    </row>
    <row r="2009" spans="18:18">
      <c r="R2009" s="375"/>
    </row>
    <row r="2010" spans="18:18">
      <c r="R2010" s="375"/>
    </row>
    <row r="2011" spans="18:18">
      <c r="R2011" s="375"/>
    </row>
    <row r="2012" spans="18:18">
      <c r="R2012" s="375"/>
    </row>
    <row r="2013" spans="18:18">
      <c r="R2013" s="375"/>
    </row>
    <row r="2014" spans="18:18">
      <c r="R2014" s="375"/>
    </row>
    <row r="2015" spans="18:18">
      <c r="R2015" s="375"/>
    </row>
    <row r="2016" spans="18:18">
      <c r="R2016" s="375"/>
    </row>
    <row r="2017" spans="18:18">
      <c r="R2017" s="375"/>
    </row>
    <row r="2018" spans="18:18">
      <c r="R2018" s="375"/>
    </row>
    <row r="2019" spans="18:18">
      <c r="R2019" s="375"/>
    </row>
    <row r="2020" spans="18:18">
      <c r="R2020" s="375"/>
    </row>
    <row r="2021" spans="18:18">
      <c r="R2021" s="375"/>
    </row>
    <row r="2022" spans="18:18">
      <c r="R2022" s="375"/>
    </row>
    <row r="2023" spans="18:18">
      <c r="R2023" s="375"/>
    </row>
    <row r="2024" spans="18:18">
      <c r="R2024" s="375"/>
    </row>
    <row r="2025" spans="18:18">
      <c r="R2025" s="375"/>
    </row>
    <row r="2026" spans="18:18">
      <c r="R2026" s="375"/>
    </row>
    <row r="2027" spans="18:18">
      <c r="R2027" s="375"/>
    </row>
    <row r="2028" spans="18:18">
      <c r="R2028" s="375"/>
    </row>
    <row r="2029" spans="18:18">
      <c r="R2029" s="375"/>
    </row>
    <row r="2030" spans="18:18">
      <c r="R2030" s="375"/>
    </row>
    <row r="2031" spans="18:18">
      <c r="R2031" s="375"/>
    </row>
    <row r="2032" spans="18:18">
      <c r="R2032" s="375"/>
    </row>
    <row r="2033" spans="18:18">
      <c r="R2033" s="375"/>
    </row>
    <row r="2034" spans="18:18">
      <c r="R2034" s="375"/>
    </row>
    <row r="2035" spans="18:18">
      <c r="R2035" s="375"/>
    </row>
    <row r="2036" spans="18:18">
      <c r="R2036" s="375"/>
    </row>
    <row r="2037" spans="18:18">
      <c r="R2037" s="375"/>
    </row>
    <row r="2038" spans="18:18">
      <c r="R2038" s="375"/>
    </row>
    <row r="2039" spans="18:18">
      <c r="R2039" s="375"/>
    </row>
    <row r="2040" spans="18:18">
      <c r="R2040" s="375"/>
    </row>
    <row r="2041" spans="18:18">
      <c r="R2041" s="375"/>
    </row>
    <row r="2042" spans="18:18">
      <c r="R2042" s="375"/>
    </row>
    <row r="2043" spans="18:18">
      <c r="R2043" s="375"/>
    </row>
    <row r="2044" spans="18:18">
      <c r="R2044" s="375"/>
    </row>
    <row r="2045" spans="18:18">
      <c r="R2045" s="375"/>
    </row>
    <row r="2046" spans="18:18">
      <c r="R2046" s="375"/>
    </row>
    <row r="2047" spans="18:18">
      <c r="R2047" s="375"/>
    </row>
    <row r="2048" spans="18:18">
      <c r="R2048" s="375"/>
    </row>
    <row r="2049" spans="18:18">
      <c r="R2049" s="375"/>
    </row>
    <row r="2050" spans="18:18">
      <c r="R2050" s="375"/>
    </row>
    <row r="2051" spans="18:18">
      <c r="R2051" s="375"/>
    </row>
    <row r="2052" spans="18:18">
      <c r="R2052" s="375"/>
    </row>
    <row r="2053" spans="18:18">
      <c r="R2053" s="375"/>
    </row>
    <row r="2054" spans="18:18">
      <c r="R2054" s="375"/>
    </row>
    <row r="2055" spans="18:18">
      <c r="R2055" s="375"/>
    </row>
    <row r="2056" spans="18:18">
      <c r="R2056" s="375"/>
    </row>
    <row r="2057" spans="18:18">
      <c r="R2057" s="375"/>
    </row>
    <row r="2058" spans="18:18">
      <c r="R2058" s="375"/>
    </row>
    <row r="2059" spans="18:18">
      <c r="R2059" s="375"/>
    </row>
    <row r="2060" spans="18:18">
      <c r="R2060" s="375"/>
    </row>
    <row r="2061" spans="18:18">
      <c r="R2061" s="375"/>
    </row>
    <row r="2062" spans="18:18">
      <c r="R2062" s="375"/>
    </row>
    <row r="2063" spans="18:18">
      <c r="R2063" s="375"/>
    </row>
    <row r="2064" spans="18:18">
      <c r="R2064" s="375"/>
    </row>
    <row r="2065" spans="18:18">
      <c r="R2065" s="375"/>
    </row>
    <row r="2066" spans="18:18">
      <c r="R2066" s="375"/>
    </row>
    <row r="2067" spans="18:18">
      <c r="R2067" s="375"/>
    </row>
    <row r="2068" spans="18:18">
      <c r="R2068" s="375"/>
    </row>
    <row r="2069" spans="18:18">
      <c r="R2069" s="375"/>
    </row>
    <row r="2070" spans="18:18">
      <c r="R2070" s="375"/>
    </row>
    <row r="2071" spans="18:18">
      <c r="R2071" s="375"/>
    </row>
    <row r="2072" spans="18:18">
      <c r="R2072" s="375"/>
    </row>
    <row r="2073" spans="18:18">
      <c r="R2073" s="375"/>
    </row>
    <row r="2074" spans="18:18">
      <c r="R2074" s="375"/>
    </row>
    <row r="2075" spans="18:18">
      <c r="R2075" s="375"/>
    </row>
    <row r="2076" spans="18:18">
      <c r="R2076" s="375"/>
    </row>
    <row r="2077" spans="18:18">
      <c r="R2077" s="375"/>
    </row>
    <row r="2078" spans="18:18">
      <c r="R2078" s="375"/>
    </row>
    <row r="2079" spans="18:18">
      <c r="R2079" s="375"/>
    </row>
    <row r="2080" spans="18:18">
      <c r="R2080" s="375"/>
    </row>
    <row r="2081" spans="18:18">
      <c r="R2081" s="375"/>
    </row>
    <row r="2082" spans="18:18">
      <c r="R2082" s="375"/>
    </row>
    <row r="2083" spans="18:18">
      <c r="R2083" s="375"/>
    </row>
    <row r="2084" spans="18:18">
      <c r="R2084" s="375"/>
    </row>
    <row r="2085" spans="18:18">
      <c r="R2085" s="375"/>
    </row>
    <row r="2086" spans="18:18">
      <c r="R2086" s="375"/>
    </row>
    <row r="2087" spans="18:18">
      <c r="R2087" s="375"/>
    </row>
    <row r="2088" spans="18:18">
      <c r="R2088" s="375"/>
    </row>
    <row r="2089" spans="18:18">
      <c r="R2089" s="375"/>
    </row>
    <row r="2090" spans="18:18">
      <c r="R2090" s="375"/>
    </row>
    <row r="2091" spans="18:18">
      <c r="R2091" s="375"/>
    </row>
    <row r="2092" spans="18:18">
      <c r="R2092" s="375"/>
    </row>
    <row r="2093" spans="18:18">
      <c r="R2093" s="375"/>
    </row>
    <row r="2094" spans="18:18">
      <c r="R2094" s="375"/>
    </row>
    <row r="2095" spans="18:18">
      <c r="R2095" s="375"/>
    </row>
    <row r="2096" spans="18:18">
      <c r="R2096" s="375"/>
    </row>
    <row r="2097" spans="18:18">
      <c r="R2097" s="375"/>
    </row>
    <row r="2098" spans="18:18">
      <c r="R2098" s="375"/>
    </row>
    <row r="2099" spans="18:18">
      <c r="R2099" s="375"/>
    </row>
    <row r="2100" spans="18:18">
      <c r="R2100" s="375"/>
    </row>
    <row r="2101" spans="18:18">
      <c r="R2101" s="375"/>
    </row>
    <row r="2102" spans="18:18">
      <c r="R2102" s="375"/>
    </row>
    <row r="2103" spans="18:18">
      <c r="R2103" s="375"/>
    </row>
    <row r="2104" spans="18:18">
      <c r="R2104" s="375"/>
    </row>
    <row r="2105" spans="18:18">
      <c r="R2105" s="375"/>
    </row>
    <row r="2106" spans="18:18">
      <c r="R2106" s="375"/>
    </row>
    <row r="2107" spans="18:18">
      <c r="R2107" s="375"/>
    </row>
    <row r="2108" spans="18:18">
      <c r="R2108" s="375"/>
    </row>
    <row r="2109" spans="18:18">
      <c r="R2109" s="375"/>
    </row>
    <row r="2110" spans="18:18">
      <c r="R2110" s="375"/>
    </row>
    <row r="2111" spans="18:18">
      <c r="R2111" s="375"/>
    </row>
    <row r="2112" spans="18:18">
      <c r="R2112" s="375"/>
    </row>
    <row r="2113" spans="18:18">
      <c r="R2113" s="375"/>
    </row>
    <row r="2114" spans="18:18">
      <c r="R2114" s="375"/>
    </row>
    <row r="2115" spans="18:18">
      <c r="R2115" s="375"/>
    </row>
    <row r="2116" spans="18:18">
      <c r="R2116" s="375"/>
    </row>
    <row r="2117" spans="18:18">
      <c r="R2117" s="375"/>
    </row>
    <row r="2118" spans="18:18">
      <c r="R2118" s="375"/>
    </row>
    <row r="2119" spans="18:18">
      <c r="R2119" s="375"/>
    </row>
    <row r="2120" spans="18:18">
      <c r="R2120" s="375"/>
    </row>
    <row r="2121" spans="18:18">
      <c r="R2121" s="375"/>
    </row>
    <row r="2122" spans="18:18">
      <c r="R2122" s="375"/>
    </row>
    <row r="2123" spans="18:18">
      <c r="R2123" s="375"/>
    </row>
    <row r="2124" spans="18:18">
      <c r="R2124" s="375"/>
    </row>
    <row r="2125" spans="18:18">
      <c r="R2125" s="375"/>
    </row>
    <row r="2126" spans="18:18">
      <c r="R2126" s="375"/>
    </row>
    <row r="2127" spans="18:18">
      <c r="R2127" s="375"/>
    </row>
    <row r="2128" spans="18:18">
      <c r="R2128" s="375"/>
    </row>
    <row r="2129" spans="18:18">
      <c r="R2129" s="375"/>
    </row>
    <row r="2130" spans="18:18">
      <c r="R2130" s="375"/>
    </row>
    <row r="2131" spans="18:18">
      <c r="R2131" s="375"/>
    </row>
    <row r="2132" spans="18:18">
      <c r="R2132" s="375"/>
    </row>
    <row r="2133" spans="18:18">
      <c r="R2133" s="375"/>
    </row>
    <row r="2134" spans="18:18">
      <c r="R2134" s="375"/>
    </row>
    <row r="2135" spans="18:18">
      <c r="R2135" s="375"/>
    </row>
    <row r="2136" spans="18:18">
      <c r="R2136" s="375"/>
    </row>
    <row r="2137" spans="18:18">
      <c r="R2137" s="375"/>
    </row>
    <row r="2138" spans="18:18">
      <c r="R2138" s="375"/>
    </row>
    <row r="2139" spans="18:18">
      <c r="R2139" s="375"/>
    </row>
    <row r="2140" spans="18:18">
      <c r="R2140" s="375"/>
    </row>
    <row r="2141" spans="18:18">
      <c r="R2141" s="375"/>
    </row>
    <row r="2142" spans="18:18">
      <c r="R2142" s="375"/>
    </row>
    <row r="2143" spans="18:18">
      <c r="R2143" s="375"/>
    </row>
    <row r="2144" spans="18:18">
      <c r="R2144" s="375"/>
    </row>
    <row r="2145" spans="18:18">
      <c r="R2145" s="375"/>
    </row>
    <row r="2146" spans="18:18">
      <c r="R2146" s="375"/>
    </row>
    <row r="2147" spans="18:18">
      <c r="R2147" s="375"/>
    </row>
    <row r="2148" spans="18:18">
      <c r="R2148" s="375"/>
    </row>
    <row r="2149" spans="18:18">
      <c r="R2149" s="375"/>
    </row>
    <row r="2150" spans="18:18">
      <c r="R2150" s="375"/>
    </row>
    <row r="2151" spans="18:18">
      <c r="R2151" s="375"/>
    </row>
    <row r="2152" spans="18:18">
      <c r="R2152" s="375"/>
    </row>
    <row r="2153" spans="18:18">
      <c r="R2153" s="375"/>
    </row>
    <row r="2154" spans="18:18">
      <c r="R2154" s="375"/>
    </row>
    <row r="2155" spans="18:18">
      <c r="R2155" s="375"/>
    </row>
    <row r="2156" spans="18:18">
      <c r="R2156" s="375"/>
    </row>
    <row r="2157" spans="18:18">
      <c r="R2157" s="375"/>
    </row>
    <row r="2158" spans="18:18">
      <c r="R2158" s="375"/>
    </row>
    <row r="2159" spans="18:18">
      <c r="R2159" s="375"/>
    </row>
    <row r="2160" spans="18:18">
      <c r="R2160" s="375"/>
    </row>
    <row r="2161" spans="18:18">
      <c r="R2161" s="375"/>
    </row>
    <row r="2162" spans="18:18">
      <c r="R2162" s="375"/>
    </row>
    <row r="2163" spans="18:18">
      <c r="R2163" s="375"/>
    </row>
    <row r="2164" spans="18:18">
      <c r="R2164" s="375"/>
    </row>
    <row r="2165" spans="18:18">
      <c r="R2165" s="375"/>
    </row>
    <row r="2166" spans="18:18">
      <c r="R2166" s="375"/>
    </row>
    <row r="2167" spans="18:18">
      <c r="R2167" s="375"/>
    </row>
    <row r="2168" spans="18:18">
      <c r="R2168" s="375"/>
    </row>
    <row r="2169" spans="18:18">
      <c r="R2169" s="375"/>
    </row>
    <row r="2170" spans="18:18">
      <c r="R2170" s="375"/>
    </row>
    <row r="2171" spans="18:18">
      <c r="R2171" s="375"/>
    </row>
    <row r="2172" spans="18:18">
      <c r="R2172" s="375"/>
    </row>
    <row r="2173" spans="18:18">
      <c r="R2173" s="375"/>
    </row>
    <row r="2174" spans="18:18">
      <c r="R2174" s="375"/>
    </row>
    <row r="2175" spans="18:18">
      <c r="R2175" s="375"/>
    </row>
    <row r="2176" spans="18:18">
      <c r="R2176" s="375"/>
    </row>
    <row r="2177" spans="18:18">
      <c r="R2177" s="375"/>
    </row>
    <row r="2178" spans="18:18">
      <c r="R2178" s="375"/>
    </row>
    <row r="2179" spans="18:18">
      <c r="R2179" s="375"/>
    </row>
    <row r="2180" spans="18:18">
      <c r="R2180" s="375"/>
    </row>
    <row r="2181" spans="18:18">
      <c r="R2181" s="375"/>
    </row>
    <row r="2182" spans="18:18">
      <c r="R2182" s="375"/>
    </row>
    <row r="2183" spans="18:18">
      <c r="R2183" s="375"/>
    </row>
    <row r="2184" spans="18:18">
      <c r="R2184" s="375"/>
    </row>
    <row r="2185" spans="18:18">
      <c r="R2185" s="375"/>
    </row>
    <row r="2186" spans="18:18">
      <c r="R2186" s="375"/>
    </row>
    <row r="2187" spans="18:18">
      <c r="R2187" s="375"/>
    </row>
    <row r="2188" spans="18:18">
      <c r="R2188" s="375"/>
    </row>
    <row r="2189" spans="18:18">
      <c r="R2189" s="375"/>
    </row>
    <row r="2190" spans="18:18">
      <c r="R2190" s="375"/>
    </row>
    <row r="2191" spans="18:18">
      <c r="R2191" s="375"/>
    </row>
    <row r="2192" spans="18:18">
      <c r="R2192" s="375"/>
    </row>
    <row r="2193" spans="18:18">
      <c r="R2193" s="375"/>
    </row>
    <row r="2194" spans="18:18">
      <c r="R2194" s="375"/>
    </row>
    <row r="2195" spans="18:18">
      <c r="R2195" s="375"/>
    </row>
    <row r="2196" spans="18:18">
      <c r="R2196" s="375"/>
    </row>
    <row r="2197" spans="18:18">
      <c r="R2197" s="375"/>
    </row>
    <row r="2198" spans="18:18">
      <c r="R2198" s="375"/>
    </row>
    <row r="2199" spans="18:18">
      <c r="R2199" s="375"/>
    </row>
    <row r="2200" spans="18:18">
      <c r="R2200" s="375"/>
    </row>
    <row r="2201" spans="18:18">
      <c r="R2201" s="375"/>
    </row>
    <row r="2202" spans="18:18">
      <c r="R2202" s="375"/>
    </row>
    <row r="2203" spans="18:18">
      <c r="R2203" s="375"/>
    </row>
    <row r="2204" spans="18:18">
      <c r="R2204" s="375"/>
    </row>
    <row r="2205" spans="18:18">
      <c r="R2205" s="375"/>
    </row>
    <row r="2206" spans="18:18">
      <c r="R2206" s="375"/>
    </row>
    <row r="2207" spans="18:18">
      <c r="R2207" s="375"/>
    </row>
    <row r="2208" spans="18:18">
      <c r="R2208" s="375"/>
    </row>
    <row r="2209" spans="18:18">
      <c r="R2209" s="375"/>
    </row>
    <row r="2210" spans="18:18">
      <c r="R2210" s="375"/>
    </row>
    <row r="2211" spans="18:18">
      <c r="R2211" s="375"/>
    </row>
    <row r="2212" spans="18:18">
      <c r="R2212" s="375"/>
    </row>
    <row r="2213" spans="18:18">
      <c r="R2213" s="375"/>
    </row>
    <row r="2214" spans="18:18">
      <c r="R2214" s="375"/>
    </row>
    <row r="2215" spans="18:18">
      <c r="R2215" s="375"/>
    </row>
    <row r="2216" spans="18:18">
      <c r="R2216" s="375"/>
    </row>
    <row r="2217" spans="18:18">
      <c r="R2217" s="375"/>
    </row>
    <row r="2218" spans="18:18">
      <c r="R2218" s="375"/>
    </row>
    <row r="2219" spans="18:18">
      <c r="R2219" s="375"/>
    </row>
    <row r="2220" spans="18:18">
      <c r="R2220" s="375"/>
    </row>
    <row r="2221" spans="18:18">
      <c r="R2221" s="375"/>
    </row>
    <row r="2222" spans="18:18">
      <c r="R2222" s="375"/>
    </row>
    <row r="2223" spans="18:18">
      <c r="R2223" s="375"/>
    </row>
    <row r="2224" spans="18:18">
      <c r="R2224" s="375"/>
    </row>
    <row r="2225" spans="18:18">
      <c r="R2225" s="375"/>
    </row>
    <row r="2226" spans="18:18">
      <c r="R2226" s="375"/>
    </row>
    <row r="2227" spans="18:18">
      <c r="R2227" s="375"/>
    </row>
    <row r="2228" spans="18:18">
      <c r="R2228" s="375"/>
    </row>
    <row r="2229" spans="18:18">
      <c r="R2229" s="375"/>
    </row>
    <row r="2230" spans="18:18">
      <c r="R2230" s="375"/>
    </row>
    <row r="2231" spans="18:18">
      <c r="R2231" s="375"/>
    </row>
    <row r="2232" spans="18:18">
      <c r="R2232" s="375"/>
    </row>
    <row r="2233" spans="18:18">
      <c r="R2233" s="375"/>
    </row>
    <row r="2234" spans="18:18">
      <c r="R2234" s="375"/>
    </row>
    <row r="2235" spans="18:18">
      <c r="R2235" s="375"/>
    </row>
    <row r="2236" spans="18:18">
      <c r="R2236" s="375"/>
    </row>
    <row r="2237" spans="18:18">
      <c r="R2237" s="375"/>
    </row>
    <row r="2238" spans="18:18">
      <c r="R2238" s="375"/>
    </row>
    <row r="2239" spans="18:18">
      <c r="R2239" s="375"/>
    </row>
    <row r="2240" spans="18:18">
      <c r="R2240" s="375"/>
    </row>
    <row r="2241" spans="18:18">
      <c r="R2241" s="375"/>
    </row>
    <row r="2242" spans="18:18">
      <c r="R2242" s="375"/>
    </row>
    <row r="2243" spans="18:18">
      <c r="R2243" s="375"/>
    </row>
    <row r="2244" spans="18:18">
      <c r="R2244" s="375"/>
    </row>
    <row r="2245" spans="18:18">
      <c r="R2245" s="375"/>
    </row>
    <row r="2246" spans="18:18">
      <c r="R2246" s="375"/>
    </row>
    <row r="2247" spans="18:18">
      <c r="R2247" s="375"/>
    </row>
    <row r="2248" spans="18:18">
      <c r="R2248" s="375"/>
    </row>
    <row r="2249" spans="18:18">
      <c r="R2249" s="375"/>
    </row>
    <row r="2250" spans="18:18">
      <c r="R2250" s="375"/>
    </row>
    <row r="2251" spans="18:18">
      <c r="R2251" s="375"/>
    </row>
    <row r="2252" spans="18:18">
      <c r="R2252" s="375"/>
    </row>
    <row r="2253" spans="18:18">
      <c r="R2253" s="375"/>
    </row>
    <row r="2254" spans="18:18">
      <c r="R2254" s="375"/>
    </row>
    <row r="2255" spans="18:18">
      <c r="R2255" s="375"/>
    </row>
    <row r="2256" spans="18:18">
      <c r="R2256" s="375"/>
    </row>
    <row r="2257" spans="18:18">
      <c r="R2257" s="375"/>
    </row>
    <row r="2258" spans="18:18">
      <c r="R2258" s="375"/>
    </row>
    <row r="2259" spans="18:18">
      <c r="R2259" s="375"/>
    </row>
    <row r="2260" spans="18:18">
      <c r="R2260" s="375"/>
    </row>
    <row r="2261" spans="18:18">
      <c r="R2261" s="375"/>
    </row>
    <row r="2262" spans="18:18">
      <c r="R2262" s="375"/>
    </row>
    <row r="2263" spans="18:18">
      <c r="R2263" s="375"/>
    </row>
    <row r="2264" spans="18:18">
      <c r="R2264" s="375"/>
    </row>
    <row r="2265" spans="18:18">
      <c r="R2265" s="375"/>
    </row>
    <row r="2266" spans="18:18">
      <c r="R2266" s="375"/>
    </row>
    <row r="2267" spans="18:18">
      <c r="R2267" s="375"/>
    </row>
    <row r="2268" spans="18:18">
      <c r="R2268" s="375"/>
    </row>
    <row r="2269" spans="18:18">
      <c r="R2269" s="375"/>
    </row>
    <row r="2270" spans="18:18">
      <c r="R2270" s="375"/>
    </row>
    <row r="2271" spans="18:18">
      <c r="R2271" s="375"/>
    </row>
    <row r="2272" spans="18:18">
      <c r="R2272" s="375"/>
    </row>
    <row r="2273" spans="18:18">
      <c r="R2273" s="375"/>
    </row>
    <row r="2274" spans="18:18">
      <c r="R2274" s="375"/>
    </row>
    <row r="2275" spans="18:18">
      <c r="R2275" s="375"/>
    </row>
    <row r="2276" spans="18:18">
      <c r="R2276" s="375"/>
    </row>
    <row r="2277" spans="18:18">
      <c r="R2277" s="375"/>
    </row>
    <row r="2278" spans="18:18">
      <c r="R2278" s="375"/>
    </row>
    <row r="2279" spans="18:18">
      <c r="R2279" s="375"/>
    </row>
    <row r="2280" spans="18:18">
      <c r="R2280" s="375"/>
    </row>
    <row r="2281" spans="18:18">
      <c r="R2281" s="375"/>
    </row>
    <row r="2282" spans="18:18">
      <c r="R2282" s="375"/>
    </row>
    <row r="2283" spans="18:18">
      <c r="R2283" s="375"/>
    </row>
    <row r="2284" spans="18:18">
      <c r="R2284" s="375"/>
    </row>
    <row r="2285" spans="18:18">
      <c r="R2285" s="375"/>
    </row>
    <row r="2286" spans="18:18">
      <c r="R2286" s="375"/>
    </row>
    <row r="2287" spans="18:18">
      <c r="R2287" s="375"/>
    </row>
    <row r="2288" spans="18:18">
      <c r="R2288" s="375"/>
    </row>
    <row r="2289" spans="18:18">
      <c r="R2289" s="375"/>
    </row>
    <row r="2290" spans="18:18">
      <c r="R2290" s="375"/>
    </row>
    <row r="2291" spans="18:18">
      <c r="R2291" s="375"/>
    </row>
    <row r="2292" spans="18:18">
      <c r="R2292" s="375"/>
    </row>
    <row r="2293" spans="18:18">
      <c r="R2293" s="375"/>
    </row>
    <row r="2294" spans="18:18">
      <c r="R2294" s="375"/>
    </row>
    <row r="2295" spans="18:18">
      <c r="R2295" s="375"/>
    </row>
    <row r="2296" spans="18:18">
      <c r="R2296" s="375"/>
    </row>
    <row r="2297" spans="18:18">
      <c r="R2297" s="375"/>
    </row>
    <row r="2298" spans="18:18">
      <c r="R2298" s="375"/>
    </row>
    <row r="2299" spans="18:18">
      <c r="R2299" s="375"/>
    </row>
    <row r="2300" spans="18:18">
      <c r="R2300" s="375"/>
    </row>
    <row r="2301" spans="18:18">
      <c r="R2301" s="375"/>
    </row>
    <row r="2302" spans="18:18">
      <c r="R2302" s="375"/>
    </row>
    <row r="2303" spans="18:18">
      <c r="R2303" s="375"/>
    </row>
    <row r="2304" spans="18:18">
      <c r="R2304" s="375"/>
    </row>
    <row r="2305" spans="18:18">
      <c r="R2305" s="375"/>
    </row>
    <row r="2306" spans="18:18">
      <c r="R2306" s="375"/>
    </row>
    <row r="2307" spans="18:18">
      <c r="R2307" s="375"/>
    </row>
    <row r="2308" spans="18:18">
      <c r="R2308" s="375"/>
    </row>
    <row r="2309" spans="18:18">
      <c r="R2309" s="375"/>
    </row>
    <row r="2310" spans="18:18">
      <c r="R2310" s="375"/>
    </row>
    <row r="2311" spans="18:18">
      <c r="R2311" s="375"/>
    </row>
    <row r="2312" spans="18:18">
      <c r="R2312" s="375"/>
    </row>
    <row r="2313" spans="18:18">
      <c r="R2313" s="375"/>
    </row>
    <row r="2314" spans="18:18">
      <c r="R2314" s="375"/>
    </row>
    <row r="2315" spans="18:18">
      <c r="R2315" s="375"/>
    </row>
    <row r="2316" spans="18:18">
      <c r="R2316" s="375"/>
    </row>
    <row r="2317" spans="18:18">
      <c r="R2317" s="375"/>
    </row>
    <row r="2318" spans="18:18">
      <c r="R2318" s="375"/>
    </row>
    <row r="2319" spans="18:18">
      <c r="R2319" s="375"/>
    </row>
    <row r="2320" spans="18:18">
      <c r="R2320" s="375"/>
    </row>
    <row r="2321" spans="18:18">
      <c r="R2321" s="375"/>
    </row>
    <row r="2322" spans="18:18">
      <c r="R2322" s="375"/>
    </row>
    <row r="2323" spans="18:18">
      <c r="R2323" s="375"/>
    </row>
    <row r="2324" spans="18:18">
      <c r="R2324" s="375"/>
    </row>
    <row r="2325" spans="18:18">
      <c r="R2325" s="375"/>
    </row>
    <row r="2326" spans="18:18">
      <c r="R2326" s="375"/>
    </row>
    <row r="2327" spans="18:18">
      <c r="R2327" s="375"/>
    </row>
    <row r="2328" spans="18:18">
      <c r="R2328" s="375"/>
    </row>
    <row r="2329" spans="18:18">
      <c r="R2329" s="375"/>
    </row>
    <row r="2330" spans="18:18">
      <c r="R2330" s="375"/>
    </row>
    <row r="2331" spans="18:18">
      <c r="R2331" s="375"/>
    </row>
    <row r="2332" spans="18:18">
      <c r="R2332" s="375"/>
    </row>
    <row r="2333" spans="18:18">
      <c r="R2333" s="375"/>
    </row>
    <row r="2334" spans="18:18">
      <c r="R2334" s="375"/>
    </row>
    <row r="2335" spans="18:18">
      <c r="R2335" s="375"/>
    </row>
    <row r="2336" spans="18:18">
      <c r="R2336" s="375"/>
    </row>
    <row r="2337" spans="18:18">
      <c r="R2337" s="375"/>
    </row>
    <row r="2338" spans="18:18">
      <c r="R2338" s="375"/>
    </row>
    <row r="2339" spans="18:18">
      <c r="R2339" s="375"/>
    </row>
    <row r="2340" spans="18:18">
      <c r="R2340" s="375"/>
    </row>
    <row r="2341" spans="18:18">
      <c r="R2341" s="375"/>
    </row>
    <row r="2342" spans="18:18">
      <c r="R2342" s="375"/>
    </row>
    <row r="2343" spans="18:18">
      <c r="R2343" s="375"/>
    </row>
    <row r="2344" spans="18:18">
      <c r="R2344" s="375"/>
    </row>
    <row r="2345" spans="18:18">
      <c r="R2345" s="375"/>
    </row>
    <row r="2346" spans="18:18">
      <c r="R2346" s="375"/>
    </row>
    <row r="2347" spans="18:18">
      <c r="R2347" s="375"/>
    </row>
    <row r="2348" spans="18:18">
      <c r="R2348" s="375"/>
    </row>
    <row r="2349" spans="18:18">
      <c r="R2349" s="375"/>
    </row>
    <row r="2350" spans="18:18">
      <c r="R2350" s="375"/>
    </row>
    <row r="2351" spans="18:18">
      <c r="R2351" s="375"/>
    </row>
    <row r="2352" spans="18:18">
      <c r="R2352" s="375"/>
    </row>
    <row r="2353" spans="18:18">
      <c r="R2353" s="375"/>
    </row>
    <row r="2354" spans="18:18">
      <c r="R2354" s="375"/>
    </row>
    <row r="2355" spans="18:18">
      <c r="R2355" s="375"/>
    </row>
    <row r="2356" spans="18:18">
      <c r="R2356" s="375"/>
    </row>
    <row r="2357" spans="18:18">
      <c r="R2357" s="375"/>
    </row>
    <row r="2358" spans="18:18">
      <c r="R2358" s="375"/>
    </row>
    <row r="2359" spans="18:18">
      <c r="R2359" s="375"/>
    </row>
    <row r="2360" spans="18:18">
      <c r="R2360" s="375"/>
    </row>
    <row r="2361" spans="18:18">
      <c r="R2361" s="375"/>
    </row>
    <row r="2362" spans="18:18">
      <c r="R2362" s="375"/>
    </row>
    <row r="2363" spans="18:18">
      <c r="R2363" s="375"/>
    </row>
    <row r="2364" spans="18:18">
      <c r="R2364" s="375"/>
    </row>
    <row r="2365" spans="18:18">
      <c r="R2365" s="375"/>
    </row>
    <row r="2366" spans="18:18">
      <c r="R2366" s="375"/>
    </row>
    <row r="2367" spans="18:18">
      <c r="R2367" s="375"/>
    </row>
    <row r="2368" spans="18:18">
      <c r="R2368" s="375"/>
    </row>
    <row r="2369" spans="18:18">
      <c r="R2369" s="375"/>
    </row>
    <row r="2370" spans="18:18">
      <c r="R2370" s="375"/>
    </row>
    <row r="2371" spans="18:18">
      <c r="R2371" s="375"/>
    </row>
    <row r="2372" spans="18:18">
      <c r="R2372" s="375"/>
    </row>
    <row r="2373" spans="18:18">
      <c r="R2373" s="375"/>
    </row>
    <row r="2374" spans="18:18">
      <c r="R2374" s="375"/>
    </row>
    <row r="2375" spans="18:18">
      <c r="R2375" s="375"/>
    </row>
    <row r="2376" spans="18:18">
      <c r="R2376" s="375"/>
    </row>
    <row r="2377" spans="18:18">
      <c r="R2377" s="375"/>
    </row>
    <row r="2378" spans="18:18">
      <c r="R2378" s="375"/>
    </row>
    <row r="2379" spans="18:18">
      <c r="R2379" s="375"/>
    </row>
    <row r="2380" spans="18:18">
      <c r="R2380" s="375"/>
    </row>
    <row r="2381" spans="18:18">
      <c r="R2381" s="375"/>
    </row>
    <row r="2382" spans="18:18">
      <c r="R2382" s="375"/>
    </row>
    <row r="2383" spans="18:18">
      <c r="R2383" s="375"/>
    </row>
    <row r="2384" spans="18:18">
      <c r="R2384" s="375"/>
    </row>
    <row r="2385" spans="18:18">
      <c r="R2385" s="375"/>
    </row>
    <row r="2386" spans="18:18">
      <c r="R2386" s="375"/>
    </row>
    <row r="2387" spans="18:18">
      <c r="R2387" s="375"/>
    </row>
    <row r="2388" spans="18:18">
      <c r="R2388" s="375"/>
    </row>
    <row r="2389" spans="18:18">
      <c r="R2389" s="375"/>
    </row>
    <row r="2390" spans="18:18">
      <c r="R2390" s="375"/>
    </row>
    <row r="2391" spans="18:18">
      <c r="R2391" s="375"/>
    </row>
    <row r="2392" spans="18:18">
      <c r="R2392" s="375"/>
    </row>
    <row r="2393" spans="18:18">
      <c r="R2393" s="375"/>
    </row>
    <row r="2394" spans="18:18">
      <c r="R2394" s="375"/>
    </row>
    <row r="2395" spans="18:18">
      <c r="R2395" s="375"/>
    </row>
    <row r="2396" spans="18:18">
      <c r="R2396" s="375"/>
    </row>
    <row r="2397" spans="18:18">
      <c r="R2397" s="375"/>
    </row>
    <row r="2398" spans="18:18">
      <c r="R2398" s="375"/>
    </row>
    <row r="2399" spans="18:18">
      <c r="R2399" s="375"/>
    </row>
    <row r="2400" spans="18:18">
      <c r="R2400" s="375"/>
    </row>
    <row r="2401" spans="18:18">
      <c r="R2401" s="375"/>
    </row>
    <row r="2402" spans="18:18">
      <c r="R2402" s="375"/>
    </row>
    <row r="2403" spans="18:18">
      <c r="R2403" s="375"/>
    </row>
    <row r="2404" spans="18:18">
      <c r="R2404" s="375"/>
    </row>
    <row r="2405" spans="18:18">
      <c r="R2405" s="375"/>
    </row>
    <row r="2406" spans="18:18">
      <c r="R2406" s="375"/>
    </row>
    <row r="2407" spans="18:18">
      <c r="R2407" s="375"/>
    </row>
    <row r="2408" spans="18:18">
      <c r="R2408" s="375"/>
    </row>
    <row r="2409" spans="18:18">
      <c r="R2409" s="375"/>
    </row>
    <row r="2410" spans="18:18">
      <c r="R2410" s="375"/>
    </row>
    <row r="2411" spans="18:18">
      <c r="R2411" s="375"/>
    </row>
    <row r="2412" spans="18:18">
      <c r="R2412" s="375"/>
    </row>
    <row r="2413" spans="18:18">
      <c r="R2413" s="375"/>
    </row>
    <row r="2414" spans="18:18">
      <c r="R2414" s="375"/>
    </row>
    <row r="2415" spans="18:18">
      <c r="R2415" s="375"/>
    </row>
    <row r="2416" spans="18:18">
      <c r="R2416" s="375"/>
    </row>
    <row r="2417" spans="18:18">
      <c r="R2417" s="375"/>
    </row>
    <row r="2418" spans="18:18">
      <c r="R2418" s="375"/>
    </row>
    <row r="2419" spans="18:18">
      <c r="R2419" s="375"/>
    </row>
    <row r="2420" spans="18:18">
      <c r="R2420" s="375"/>
    </row>
    <row r="2421" spans="18:18">
      <c r="R2421" s="375"/>
    </row>
    <row r="2422" spans="18:18">
      <c r="R2422" s="375"/>
    </row>
    <row r="2423" spans="18:18">
      <c r="R2423" s="375"/>
    </row>
    <row r="2424" spans="18:18">
      <c r="R2424" s="375"/>
    </row>
    <row r="2425" spans="18:18">
      <c r="R2425" s="375"/>
    </row>
    <row r="2426" spans="18:18">
      <c r="R2426" s="375"/>
    </row>
    <row r="2427" spans="18:18">
      <c r="R2427" s="375"/>
    </row>
    <row r="2428" spans="18:18">
      <c r="R2428" s="375"/>
    </row>
    <row r="2429" spans="18:18">
      <c r="R2429" s="375"/>
    </row>
    <row r="2430" spans="18:18">
      <c r="R2430" s="375"/>
    </row>
    <row r="2431" spans="18:18">
      <c r="R2431" s="375"/>
    </row>
    <row r="2432" spans="18:18">
      <c r="R2432" s="375"/>
    </row>
    <row r="2433" spans="18:18">
      <c r="R2433" s="375"/>
    </row>
    <row r="2434" spans="18:18">
      <c r="R2434" s="375"/>
    </row>
    <row r="2435" spans="18:18">
      <c r="R2435" s="375"/>
    </row>
    <row r="2436" spans="18:18">
      <c r="R2436" s="375"/>
    </row>
    <row r="2437" spans="18:18">
      <c r="R2437" s="375"/>
    </row>
    <row r="2438" spans="18:18">
      <c r="R2438" s="375"/>
    </row>
    <row r="2439" spans="18:18">
      <c r="R2439" s="375"/>
    </row>
    <row r="2440" spans="18:18">
      <c r="R2440" s="375"/>
    </row>
    <row r="2441" spans="18:18">
      <c r="R2441" s="375"/>
    </row>
    <row r="2442" spans="18:18">
      <c r="R2442" s="375"/>
    </row>
    <row r="2443" spans="18:18">
      <c r="R2443" s="375"/>
    </row>
    <row r="2444" spans="18:18">
      <c r="R2444" s="375"/>
    </row>
    <row r="2445" spans="18:18">
      <c r="R2445" s="375"/>
    </row>
    <row r="2446" spans="18:18">
      <c r="R2446" s="375"/>
    </row>
    <row r="2447" spans="18:18">
      <c r="R2447" s="375"/>
    </row>
    <row r="2448" spans="18:18">
      <c r="R2448" s="375"/>
    </row>
    <row r="2449" spans="18:18">
      <c r="R2449" s="375"/>
    </row>
    <row r="2450" spans="18:18">
      <c r="R2450" s="375"/>
    </row>
    <row r="2451" spans="18:18">
      <c r="R2451" s="375"/>
    </row>
    <row r="2452" spans="18:18">
      <c r="R2452" s="375"/>
    </row>
    <row r="2453" spans="18:18">
      <c r="R2453" s="375"/>
    </row>
    <row r="2454" spans="18:18">
      <c r="R2454" s="375"/>
    </row>
    <row r="2455" spans="18:18">
      <c r="R2455" s="375"/>
    </row>
    <row r="2456" spans="18:18">
      <c r="R2456" s="375"/>
    </row>
    <row r="2457" spans="18:18">
      <c r="R2457" s="375"/>
    </row>
    <row r="2458" spans="18:18">
      <c r="R2458" s="375"/>
    </row>
    <row r="2459" spans="18:18">
      <c r="R2459" s="375"/>
    </row>
    <row r="2460" spans="18:18">
      <c r="R2460" s="375"/>
    </row>
    <row r="2461" spans="18:18">
      <c r="R2461" s="375"/>
    </row>
    <row r="2462" spans="18:18">
      <c r="R2462" s="375"/>
    </row>
    <row r="2463" spans="18:18">
      <c r="R2463" s="375"/>
    </row>
    <row r="2464" spans="18:18">
      <c r="R2464" s="375"/>
    </row>
    <row r="2465" spans="18:18">
      <c r="R2465" s="375"/>
    </row>
    <row r="2466" spans="18:18">
      <c r="R2466" s="375"/>
    </row>
    <row r="2467" spans="18:18">
      <c r="R2467" s="375"/>
    </row>
    <row r="2468" spans="18:18">
      <c r="R2468" s="375"/>
    </row>
    <row r="2469" spans="18:18">
      <c r="R2469" s="375"/>
    </row>
    <row r="2470" spans="18:18">
      <c r="R2470" s="375"/>
    </row>
    <row r="2471" spans="18:18">
      <c r="R2471" s="375"/>
    </row>
    <row r="2472" spans="18:18">
      <c r="R2472" s="375"/>
    </row>
    <row r="2473" spans="18:18">
      <c r="R2473" s="375"/>
    </row>
    <row r="2474" spans="18:18">
      <c r="R2474" s="375"/>
    </row>
    <row r="2475" spans="18:18">
      <c r="R2475" s="375"/>
    </row>
    <row r="2476" spans="18:18">
      <c r="R2476" s="375"/>
    </row>
    <row r="2477" spans="18:18">
      <c r="R2477" s="375"/>
    </row>
    <row r="2478" spans="18:18">
      <c r="R2478" s="375"/>
    </row>
    <row r="2479" spans="18:18">
      <c r="R2479" s="375"/>
    </row>
    <row r="2480" spans="18:18">
      <c r="R2480" s="375"/>
    </row>
    <row r="2481" spans="18:18">
      <c r="R2481" s="375"/>
    </row>
    <row r="2482" spans="18:18">
      <c r="R2482" s="375"/>
    </row>
    <row r="2483" spans="18:18">
      <c r="R2483" s="375"/>
    </row>
    <row r="2484" spans="18:18">
      <c r="R2484" s="375"/>
    </row>
    <row r="2485" spans="18:18">
      <c r="R2485" s="375"/>
    </row>
    <row r="2486" spans="18:18">
      <c r="R2486" s="375"/>
    </row>
    <row r="2487" spans="18:18">
      <c r="R2487" s="375"/>
    </row>
    <row r="2488" spans="18:18">
      <c r="R2488" s="375"/>
    </row>
    <row r="2489" spans="18:18">
      <c r="R2489" s="375"/>
    </row>
    <row r="2490" spans="18:18">
      <c r="R2490" s="375"/>
    </row>
    <row r="2491" spans="18:18">
      <c r="R2491" s="375"/>
    </row>
    <row r="2492" spans="18:18">
      <c r="R2492" s="375"/>
    </row>
    <row r="2493" spans="18:18">
      <c r="R2493" s="375"/>
    </row>
    <row r="2494" spans="18:18">
      <c r="R2494" s="375"/>
    </row>
    <row r="2495" spans="18:18">
      <c r="R2495" s="375"/>
    </row>
    <row r="2496" spans="18:18">
      <c r="R2496" s="375"/>
    </row>
    <row r="2497" spans="18:18">
      <c r="R2497" s="375"/>
    </row>
    <row r="2498" spans="18:18">
      <c r="R2498" s="375"/>
    </row>
    <row r="2499" spans="18:18">
      <c r="R2499" s="375"/>
    </row>
    <row r="2500" spans="18:18">
      <c r="R2500" s="375"/>
    </row>
    <row r="2501" spans="18:18">
      <c r="R2501" s="375"/>
    </row>
    <row r="2502" spans="18:18">
      <c r="R2502" s="375"/>
    </row>
    <row r="2503" spans="18:18">
      <c r="R2503" s="375"/>
    </row>
    <row r="2504" spans="18:18">
      <c r="R2504" s="375"/>
    </row>
    <row r="2505" spans="18:18">
      <c r="R2505" s="375"/>
    </row>
    <row r="2506" spans="18:18">
      <c r="R2506" s="375"/>
    </row>
    <row r="2507" spans="18:18">
      <c r="R2507" s="375"/>
    </row>
    <row r="2508" spans="18:18">
      <c r="R2508" s="375"/>
    </row>
    <row r="2509" spans="18:18">
      <c r="R2509" s="375"/>
    </row>
    <row r="2510" spans="18:18">
      <c r="R2510" s="375"/>
    </row>
    <row r="2511" spans="18:18">
      <c r="R2511" s="375"/>
    </row>
    <row r="2512" spans="18:18">
      <c r="R2512" s="375"/>
    </row>
    <row r="2513" spans="18:18">
      <c r="R2513" s="375"/>
    </row>
    <row r="2514" spans="18:18">
      <c r="R2514" s="375"/>
    </row>
    <row r="2515" spans="18:18">
      <c r="R2515" s="375"/>
    </row>
    <row r="2516" spans="18:18">
      <c r="R2516" s="375"/>
    </row>
    <row r="2517" spans="18:18">
      <c r="R2517" s="375"/>
    </row>
    <row r="2518" spans="18:18">
      <c r="R2518" s="375"/>
    </row>
    <row r="2519" spans="18:18">
      <c r="R2519" s="375"/>
    </row>
    <row r="2520" spans="18:18">
      <c r="R2520" s="375"/>
    </row>
    <row r="2521" spans="18:18">
      <c r="R2521" s="375"/>
    </row>
    <row r="2522" spans="18:18">
      <c r="R2522" s="375"/>
    </row>
    <row r="2523" spans="18:18">
      <c r="R2523" s="375"/>
    </row>
    <row r="2524" spans="18:18">
      <c r="R2524" s="375"/>
    </row>
    <row r="2525" spans="18:18">
      <c r="R2525" s="375"/>
    </row>
    <row r="2526" spans="18:18">
      <c r="R2526" s="375"/>
    </row>
    <row r="2527" spans="18:18">
      <c r="R2527" s="375"/>
    </row>
    <row r="2528" spans="18:18">
      <c r="R2528" s="375"/>
    </row>
    <row r="2529" spans="18:18">
      <c r="R2529" s="375"/>
    </row>
    <row r="2530" spans="18:18">
      <c r="R2530" s="375"/>
    </row>
    <row r="2531" spans="18:18">
      <c r="R2531" s="375"/>
    </row>
    <row r="2532" spans="18:18">
      <c r="R2532" s="375"/>
    </row>
    <row r="2533" spans="18:18">
      <c r="R2533" s="375"/>
    </row>
    <row r="2534" spans="18:18">
      <c r="R2534" s="375"/>
    </row>
    <row r="2535" spans="18:18">
      <c r="R2535" s="375"/>
    </row>
    <row r="2536" spans="18:18">
      <c r="R2536" s="375"/>
    </row>
    <row r="2537" spans="18:18">
      <c r="R2537" s="375"/>
    </row>
    <row r="2538" spans="18:18">
      <c r="R2538" s="375"/>
    </row>
    <row r="2539" spans="18:18">
      <c r="R2539" s="375"/>
    </row>
    <row r="2540" spans="18:18">
      <c r="R2540" s="375"/>
    </row>
    <row r="2541" spans="18:18">
      <c r="R2541" s="375"/>
    </row>
    <row r="2542" spans="18:18">
      <c r="R2542" s="375"/>
    </row>
    <row r="2543" spans="18:18">
      <c r="R2543" s="375"/>
    </row>
    <row r="2544" spans="18:18">
      <c r="R2544" s="375"/>
    </row>
    <row r="2545" spans="18:18">
      <c r="R2545" s="375"/>
    </row>
    <row r="2546" spans="18:18">
      <c r="R2546" s="375"/>
    </row>
    <row r="2547" spans="18:18">
      <c r="R2547" s="375"/>
    </row>
    <row r="2548" spans="18:18">
      <c r="R2548" s="375"/>
    </row>
    <row r="2549" spans="18:18">
      <c r="R2549" s="375"/>
    </row>
    <row r="2550" spans="18:18">
      <c r="R2550" s="375"/>
    </row>
    <row r="2551" spans="18:18">
      <c r="R2551" s="375"/>
    </row>
    <row r="2552" spans="18:18">
      <c r="R2552" s="375"/>
    </row>
    <row r="2553" spans="18:18">
      <c r="R2553" s="375"/>
    </row>
    <row r="2554" spans="18:18">
      <c r="R2554" s="375"/>
    </row>
    <row r="2555" spans="18:18">
      <c r="R2555" s="375"/>
    </row>
    <row r="2556" spans="18:18">
      <c r="R2556" s="375"/>
    </row>
    <row r="2557" spans="18:18">
      <c r="R2557" s="375"/>
    </row>
    <row r="2558" spans="18:18">
      <c r="R2558" s="375"/>
    </row>
    <row r="2559" spans="18:18">
      <c r="R2559" s="375"/>
    </row>
    <row r="2560" spans="18:18">
      <c r="R2560" s="375"/>
    </row>
    <row r="2561" spans="18:18">
      <c r="R2561" s="375"/>
    </row>
    <row r="2562" spans="18:18">
      <c r="R2562" s="375"/>
    </row>
    <row r="2563" spans="18:18">
      <c r="R2563" s="375"/>
    </row>
    <row r="2564" spans="18:18">
      <c r="R2564" s="375"/>
    </row>
    <row r="2565" spans="18:18">
      <c r="R2565" s="375"/>
    </row>
    <row r="2566" spans="18:18">
      <c r="R2566" s="375"/>
    </row>
    <row r="2567" spans="18:18">
      <c r="R2567" s="375"/>
    </row>
    <row r="2568" spans="18:18">
      <c r="R2568" s="375"/>
    </row>
    <row r="2569" spans="18:18">
      <c r="R2569" s="375"/>
    </row>
    <row r="2570" spans="18:18">
      <c r="R2570" s="375"/>
    </row>
    <row r="2571" spans="18:18">
      <c r="R2571" s="375"/>
    </row>
    <row r="2572" spans="18:18">
      <c r="R2572" s="375"/>
    </row>
    <row r="2573" spans="18:18">
      <c r="R2573" s="375"/>
    </row>
    <row r="2574" spans="18:18">
      <c r="R2574" s="375"/>
    </row>
    <row r="2575" spans="18:18">
      <c r="R2575" s="375"/>
    </row>
    <row r="2576" spans="18:18">
      <c r="R2576" s="375"/>
    </row>
    <row r="2577" spans="18:18">
      <c r="R2577" s="375"/>
    </row>
    <row r="2578" spans="18:18">
      <c r="R2578" s="375"/>
    </row>
    <row r="2579" spans="18:18">
      <c r="R2579" s="375"/>
    </row>
    <row r="2580" spans="18:18">
      <c r="R2580" s="375"/>
    </row>
    <row r="2581" spans="18:18">
      <c r="R2581" s="375"/>
    </row>
    <row r="2582" spans="18:18">
      <c r="R2582" s="375"/>
    </row>
    <row r="2583" spans="18:18">
      <c r="R2583" s="375"/>
    </row>
    <row r="2584" spans="18:18">
      <c r="R2584" s="375"/>
    </row>
    <row r="2593" spans="18:18">
      <c r="R2593" s="84"/>
    </row>
    <row r="2594" spans="18:18">
      <c r="R2594" s="84"/>
    </row>
    <row r="2595" spans="18:18">
      <c r="R2595" s="84"/>
    </row>
    <row r="2596" spans="18:18">
      <c r="R2596" s="84"/>
    </row>
    <row r="2597" spans="18:18">
      <c r="R2597" s="84"/>
    </row>
    <row r="2598" spans="18:18">
      <c r="R2598" s="84"/>
    </row>
    <row r="2599" spans="18:18">
      <c r="R2599" s="84"/>
    </row>
  </sheetData>
  <sheetProtection algorithmName="SHA-512" hashValue="1TQBAvlqYiswQU6dcha1O+J/tIP/ki5iBzyanipDBQ9L6hGKPNuAAFuVlLDUAjCvONNVubQkGpjPKg4m9ISKeQ==" saltValue="AgMsRlHxF4c26qgCBbCOSA==" spinCount="100000" sheet="1" formatCells="0" formatColumns="0" formatRows="0" insertColumns="0" insertRows="0" insertHyperlinks="0" sort="0" autoFilter="0" pivotTables="0"/>
  <protectedRanges>
    <protectedRange sqref="R9:R366" name="Rango4"/>
    <protectedRange sqref="G9:G366" name="Rango3"/>
    <protectedRange sqref="I9:L366" name="Rango1"/>
    <protectedRange sqref="B9:B366" name="Rango2"/>
  </protectedRanges>
  <autoFilter ref="A8:R132" xr:uid="{9409A6F8-5F1C-4213-845B-09F960BCB0FC}"/>
  <mergeCells count="7">
    <mergeCell ref="C376:E376"/>
    <mergeCell ref="M376:O376"/>
    <mergeCell ref="M7:N7"/>
    <mergeCell ref="O7:P7"/>
    <mergeCell ref="I7:J7"/>
    <mergeCell ref="K7:L7"/>
    <mergeCell ref="H367:L367"/>
  </mergeCells>
  <pageMargins left="0.31496062992125984" right="0.19685039370078741" top="0.31496062992125984" bottom="0.74803149606299213" header="0.31496062992125984" footer="0.31496062992125984"/>
  <pageSetup scale="55"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18</vt:i4>
      </vt:variant>
    </vt:vector>
  </HeadingPairs>
  <TitlesOfParts>
    <vt:vector size="34" baseType="lpstr">
      <vt:lpstr>Contactos</vt:lpstr>
      <vt:lpstr>bd_lista</vt:lpstr>
      <vt:lpstr>CUADRO</vt:lpstr>
      <vt:lpstr>Hoja de Trabajo para listado</vt:lpstr>
      <vt:lpstr>FORM. 9</vt:lpstr>
      <vt:lpstr>RESUMEN</vt:lpstr>
      <vt:lpstr>CONCEPTOS.</vt:lpstr>
      <vt:lpstr>CUT MN</vt:lpstr>
      <vt:lpstr>CUT ME</vt:lpstr>
      <vt:lpstr>TRL MN</vt:lpstr>
      <vt:lpstr>TRL ME</vt:lpstr>
      <vt:lpstr>CDI</vt:lpstr>
      <vt:lpstr>TCR MN</vt:lpstr>
      <vt:lpstr>TCR ME</vt:lpstr>
      <vt:lpstr>CVD_AUTO</vt:lpstr>
      <vt:lpstr>CONTACTOS UCCF</vt:lpstr>
      <vt:lpstr>CDI!Área_de_impresión</vt:lpstr>
      <vt:lpstr>CONCEPTOS.!Área_de_impresión</vt:lpstr>
      <vt:lpstr>'CUT ME'!Área_de_impresión</vt:lpstr>
      <vt:lpstr>'CUT MN'!Área_de_impresión</vt:lpstr>
      <vt:lpstr>CVD_AUTO!Área_de_impresión</vt:lpstr>
      <vt:lpstr>'FORM. 9'!Área_de_impresión</vt:lpstr>
      <vt:lpstr>RESUMEN!Área_de_impresión</vt:lpstr>
      <vt:lpstr>'TCR ME'!Área_de_impresión</vt:lpstr>
      <vt:lpstr>'TCR MN'!Área_de_impresión</vt:lpstr>
      <vt:lpstr>'TRL ME'!Área_de_impresión</vt:lpstr>
      <vt:lpstr>'TRL MN'!Área_de_impresión</vt:lpstr>
      <vt:lpstr>CDI!Títulos_a_imprimir</vt:lpstr>
      <vt:lpstr>'CUT ME'!Títulos_a_imprimir</vt:lpstr>
      <vt:lpstr>'CUT MN'!Títulos_a_imprimir</vt:lpstr>
      <vt:lpstr>CVD_AUTO!Títulos_a_imprimir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2020-04-06T16:22:15Z</cp:lastPrinted>
  <dcterms:created xsi:type="dcterms:W3CDTF">2014-07-03T21:21:01Z</dcterms:created>
  <dcterms:modified xsi:type="dcterms:W3CDTF">2020-07-06T18:07:46Z</dcterms:modified>
</cp:coreProperties>
</file>